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laret519-my.sharepoint.com/personal/michael_laret_com/Documents/Documents/ProphitAI/backend/testing/"/>
    </mc:Choice>
  </mc:AlternateContent>
  <xr:revisionPtr revIDLastSave="167" documentId="8_{F0A64F6F-D2DA-4457-B491-600F8E440A10}" xr6:coauthVersionLast="47" xr6:coauthVersionMax="47" xr10:uidLastSave="{5D2B9EB6-3C17-449B-B8EA-E4FF943A8A1C}"/>
  <bookViews>
    <workbookView xWindow="46635" yWindow="2205" windowWidth="28800" windowHeight="15345" activeTab="1" xr2:uid="{00000000-000D-0000-FFFF-FFFF00000000}"/>
  </bookViews>
  <sheets>
    <sheet name="ETFs" sheetId="1" r:id="rId1"/>
    <sheet name="ETFs Filtered" sheetId="6" r:id="rId2"/>
    <sheet name="Sheet1" sheetId="19" r:id="rId3"/>
    <sheet name="Sheet15" sheetId="18" r:id="rId4"/>
    <sheet name="Divdends" sheetId="9" r:id="rId5"/>
    <sheet name="FX" sheetId="16" r:id="rId6"/>
    <sheet name="Analysis" sheetId="2" r:id="rId7"/>
  </sheets>
  <definedNames>
    <definedName name="_xlnm._FilterDatabase" localSheetId="6" hidden="1">Analysis!$J$1:$K$1</definedName>
    <definedName name="_xlnm._FilterDatabase" localSheetId="0" hidden="1">ETFs!$A$1:$AR$3845</definedName>
    <definedName name="_xlnm._FilterDatabase" localSheetId="1" hidden="1">'ETFs Filtered'!$A$1:$W$508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4" i="6" l="1"/>
  <c r="F385" i="6"/>
  <c r="F375" i="6"/>
  <c r="W485" i="6" a="1"/>
  <c r="W485" i="6" s="1"/>
  <c r="V485" i="6" a="1"/>
  <c r="V485" i="6" s="1"/>
  <c r="T485" i="6" a="1"/>
  <c r="T485" i="6" s="1"/>
  <c r="S485" i="6" a="1"/>
  <c r="S485" i="6" s="1"/>
  <c r="R485" i="6" a="1"/>
  <c r="R485" i="6" s="1"/>
  <c r="Q485" i="6" a="1"/>
  <c r="Q485" i="6" s="1"/>
  <c r="P485" i="6" a="1"/>
  <c r="P485" i="6" s="1"/>
  <c r="O485" i="6" a="1"/>
  <c r="O485" i="6" s="1"/>
  <c r="N485" i="6" a="1"/>
  <c r="N485" i="6" s="1"/>
  <c r="M485" i="6" a="1"/>
  <c r="M485" i="6" s="1"/>
  <c r="L485" i="6" a="1"/>
  <c r="L485" i="6" s="1"/>
  <c r="K485" i="6" a="1"/>
  <c r="K485" i="6" s="1"/>
  <c r="J485" i="6" a="1"/>
  <c r="J485" i="6" s="1"/>
  <c r="I485" i="6" a="1"/>
  <c r="I485" i="6" s="1"/>
  <c r="W483" i="6" a="1"/>
  <c r="W483" i="6" s="1"/>
  <c r="V483" i="6" a="1"/>
  <c r="V483" i="6" s="1"/>
  <c r="T483" i="6" a="1"/>
  <c r="T483" i="6" s="1"/>
  <c r="S483" i="6" a="1"/>
  <c r="S483" i="6" s="1"/>
  <c r="R483" i="6" a="1"/>
  <c r="R483" i="6" s="1"/>
  <c r="Q483" i="6" a="1"/>
  <c r="Q483" i="6" s="1"/>
  <c r="P483" i="6" a="1"/>
  <c r="P483" i="6" s="1"/>
  <c r="O483" i="6" a="1"/>
  <c r="O483" i="6" s="1"/>
  <c r="N483" i="6" a="1"/>
  <c r="N483" i="6" s="1"/>
  <c r="M483" i="6" a="1"/>
  <c r="M483" i="6" s="1"/>
  <c r="L483" i="6" a="1"/>
  <c r="L483" i="6" s="1"/>
  <c r="K483" i="6" a="1"/>
  <c r="K483" i="6" s="1"/>
  <c r="J483" i="6" a="1"/>
  <c r="J483" i="6" s="1"/>
  <c r="I483" i="6" a="1"/>
  <c r="I483" i="6" s="1"/>
  <c r="W486" i="6" a="1"/>
  <c r="W486" i="6" s="1"/>
  <c r="V486" i="6" a="1"/>
  <c r="V486" i="6" s="1"/>
  <c r="T486" i="6" a="1"/>
  <c r="T486" i="6" s="1"/>
  <c r="S486" i="6" a="1"/>
  <c r="S486" i="6" s="1"/>
  <c r="R486" i="6" a="1"/>
  <c r="R486" i="6" s="1"/>
  <c r="Q486" i="6" a="1"/>
  <c r="Q486" i="6" s="1"/>
  <c r="P486" i="6" a="1"/>
  <c r="P486" i="6" s="1"/>
  <c r="O486" i="6" a="1"/>
  <c r="O486" i="6" s="1"/>
  <c r="N486" i="6" a="1"/>
  <c r="N486" i="6" s="1"/>
  <c r="M486" i="6" a="1"/>
  <c r="M486" i="6" s="1"/>
  <c r="L486" i="6" a="1"/>
  <c r="L486" i="6" s="1"/>
  <c r="K486" i="6" a="1"/>
  <c r="K486" i="6" s="1"/>
  <c r="J486" i="6" a="1"/>
  <c r="J486" i="6" s="1"/>
  <c r="I486" i="6" a="1"/>
  <c r="I486" i="6" s="1"/>
  <c r="W484" i="6" a="1"/>
  <c r="W484" i="6" s="1"/>
  <c r="V484" i="6" a="1"/>
  <c r="V484" i="6" s="1"/>
  <c r="T484" i="6" a="1"/>
  <c r="T484" i="6" s="1"/>
  <c r="S484" i="6" a="1"/>
  <c r="S484" i="6" s="1"/>
  <c r="R484" i="6" a="1"/>
  <c r="R484" i="6" s="1"/>
  <c r="Q484" i="6" a="1"/>
  <c r="Q484" i="6" s="1"/>
  <c r="P484" i="6" a="1"/>
  <c r="P484" i="6" s="1"/>
  <c r="O484" i="6" a="1"/>
  <c r="O484" i="6" s="1"/>
  <c r="N484" i="6" a="1"/>
  <c r="N484" i="6" s="1"/>
  <c r="M484" i="6" a="1"/>
  <c r="M484" i="6" s="1"/>
  <c r="L484" i="6" a="1"/>
  <c r="L484" i="6" s="1"/>
  <c r="K484" i="6" a="1"/>
  <c r="K484" i="6" s="1"/>
  <c r="J484" i="6" a="1"/>
  <c r="J484" i="6" s="1"/>
  <c r="I484" i="6" a="1"/>
  <c r="I484" i="6" s="1"/>
  <c r="W453" i="6" a="1"/>
  <c r="W453" i="6" s="1"/>
  <c r="V453" i="6" a="1"/>
  <c r="V453" i="6" s="1"/>
  <c r="T453" i="6" a="1"/>
  <c r="T453" i="6" s="1"/>
  <c r="S453" i="6" a="1"/>
  <c r="S453" i="6" s="1"/>
  <c r="R453" i="6" a="1"/>
  <c r="R453" i="6" s="1"/>
  <c r="Q453" i="6" a="1"/>
  <c r="Q453" i="6" s="1"/>
  <c r="P453" i="6" a="1"/>
  <c r="P453" i="6" s="1"/>
  <c r="O453" i="6" a="1"/>
  <c r="O453" i="6" s="1"/>
  <c r="N453" i="6" a="1"/>
  <c r="N453" i="6" s="1"/>
  <c r="M453" i="6" a="1"/>
  <c r="M453" i="6" s="1"/>
  <c r="L453" i="6" a="1"/>
  <c r="L453" i="6" s="1"/>
  <c r="K453" i="6" a="1"/>
  <c r="K453" i="6" s="1"/>
  <c r="J453" i="6" a="1"/>
  <c r="J453" i="6" s="1"/>
  <c r="I453" i="6" a="1"/>
  <c r="I453" i="6" s="1"/>
  <c r="W458" i="6" a="1"/>
  <c r="W458" i="6" s="1"/>
  <c r="V458" i="6" a="1"/>
  <c r="V458" i="6" s="1"/>
  <c r="T458" i="6" a="1"/>
  <c r="T458" i="6" s="1"/>
  <c r="S458" i="6" a="1"/>
  <c r="S458" i="6" s="1"/>
  <c r="R458" i="6" a="1"/>
  <c r="R458" i="6" s="1"/>
  <c r="Q458" i="6" a="1"/>
  <c r="Q458" i="6" s="1"/>
  <c r="P458" i="6" a="1"/>
  <c r="P458" i="6" s="1"/>
  <c r="O458" i="6" a="1"/>
  <c r="O458" i="6" s="1"/>
  <c r="N458" i="6" a="1"/>
  <c r="N458" i="6" s="1"/>
  <c r="M458" i="6" a="1"/>
  <c r="M458" i="6" s="1"/>
  <c r="L458" i="6" a="1"/>
  <c r="L458" i="6" s="1"/>
  <c r="K458" i="6" a="1"/>
  <c r="K458" i="6" s="1"/>
  <c r="J458" i="6" a="1"/>
  <c r="J458" i="6" s="1"/>
  <c r="I458" i="6" a="1"/>
  <c r="I458" i="6" s="1"/>
  <c r="W455" i="6" a="1"/>
  <c r="W455" i="6" s="1"/>
  <c r="V455" i="6" a="1"/>
  <c r="V455" i="6" s="1"/>
  <c r="T455" i="6" a="1"/>
  <c r="T455" i="6" s="1"/>
  <c r="S455" i="6" a="1"/>
  <c r="S455" i="6" s="1"/>
  <c r="R455" i="6" a="1"/>
  <c r="R455" i="6" s="1"/>
  <c r="Q455" i="6" a="1"/>
  <c r="Q455" i="6" s="1"/>
  <c r="P455" i="6" a="1"/>
  <c r="P455" i="6" s="1"/>
  <c r="O455" i="6" a="1"/>
  <c r="O455" i="6" s="1"/>
  <c r="N455" i="6" a="1"/>
  <c r="N455" i="6" s="1"/>
  <c r="M455" i="6" a="1"/>
  <c r="M455" i="6" s="1"/>
  <c r="L455" i="6" a="1"/>
  <c r="L455" i="6" s="1"/>
  <c r="K455" i="6" a="1"/>
  <c r="K455" i="6" s="1"/>
  <c r="J455" i="6" a="1"/>
  <c r="J455" i="6" s="1"/>
  <c r="I455" i="6" a="1"/>
  <c r="I455" i="6" s="1"/>
  <c r="W456" i="6" a="1"/>
  <c r="W456" i="6" s="1"/>
  <c r="V456" i="6" a="1"/>
  <c r="V456" i="6" s="1"/>
  <c r="T456" i="6" a="1"/>
  <c r="T456" i="6" s="1"/>
  <c r="S456" i="6" a="1"/>
  <c r="S456" i="6" s="1"/>
  <c r="R456" i="6" a="1"/>
  <c r="R456" i="6" s="1"/>
  <c r="Q456" i="6" a="1"/>
  <c r="Q456" i="6" s="1"/>
  <c r="P456" i="6" a="1"/>
  <c r="P456" i="6" s="1"/>
  <c r="O456" i="6" a="1"/>
  <c r="O456" i="6" s="1"/>
  <c r="N456" i="6" a="1"/>
  <c r="N456" i="6" s="1"/>
  <c r="M456" i="6" a="1"/>
  <c r="M456" i="6" s="1"/>
  <c r="L456" i="6" a="1"/>
  <c r="L456" i="6" s="1"/>
  <c r="K456" i="6" a="1"/>
  <c r="K456" i="6" s="1"/>
  <c r="J456" i="6" a="1"/>
  <c r="J456" i="6" s="1"/>
  <c r="I456" i="6" a="1"/>
  <c r="I456" i="6" s="1"/>
  <c r="W450" i="6" a="1"/>
  <c r="W450" i="6" s="1"/>
  <c r="V450" i="6" a="1"/>
  <c r="V450" i="6" s="1"/>
  <c r="T450" i="6" a="1"/>
  <c r="T450" i="6" s="1"/>
  <c r="S450" i="6" a="1"/>
  <c r="S450" i="6" s="1"/>
  <c r="R450" i="6" a="1"/>
  <c r="R450" i="6" s="1"/>
  <c r="Q450" i="6" a="1"/>
  <c r="Q450" i="6" s="1"/>
  <c r="P450" i="6" a="1"/>
  <c r="P450" i="6" s="1"/>
  <c r="O450" i="6" a="1"/>
  <c r="O450" i="6" s="1"/>
  <c r="N450" i="6" a="1"/>
  <c r="N450" i="6" s="1"/>
  <c r="M450" i="6" a="1"/>
  <c r="M450" i="6" s="1"/>
  <c r="L450" i="6" a="1"/>
  <c r="L450" i="6" s="1"/>
  <c r="K450" i="6" a="1"/>
  <c r="K450" i="6" s="1"/>
  <c r="J450" i="6" a="1"/>
  <c r="J450" i="6" s="1"/>
  <c r="I450" i="6" a="1"/>
  <c r="I450" i="6" s="1"/>
  <c r="W454" i="6" a="1"/>
  <c r="W454" i="6" s="1"/>
  <c r="V454" i="6" a="1"/>
  <c r="V454" i="6" s="1"/>
  <c r="T454" i="6" a="1"/>
  <c r="T454" i="6" s="1"/>
  <c r="S454" i="6" a="1"/>
  <c r="S454" i="6" s="1"/>
  <c r="R454" i="6" a="1"/>
  <c r="R454" i="6" s="1"/>
  <c r="Q454" i="6" a="1"/>
  <c r="Q454" i="6" s="1"/>
  <c r="P454" i="6" a="1"/>
  <c r="P454" i="6" s="1"/>
  <c r="O454" i="6" a="1"/>
  <c r="O454" i="6" s="1"/>
  <c r="N454" i="6" a="1"/>
  <c r="N454" i="6" s="1"/>
  <c r="M454" i="6" a="1"/>
  <c r="M454" i="6" s="1"/>
  <c r="L454" i="6" a="1"/>
  <c r="L454" i="6" s="1"/>
  <c r="K454" i="6" a="1"/>
  <c r="K454" i="6" s="1"/>
  <c r="J454" i="6" a="1"/>
  <c r="J454" i="6" s="1"/>
  <c r="I454" i="6" a="1"/>
  <c r="I454" i="6" s="1"/>
  <c r="W452" i="6" a="1"/>
  <c r="W452" i="6" s="1"/>
  <c r="V452" i="6" a="1"/>
  <c r="V452" i="6" s="1"/>
  <c r="T452" i="6" a="1"/>
  <c r="T452" i="6" s="1"/>
  <c r="S452" i="6" a="1"/>
  <c r="S452" i="6" s="1"/>
  <c r="R452" i="6" a="1"/>
  <c r="R452" i="6" s="1"/>
  <c r="Q452" i="6" a="1"/>
  <c r="Q452" i="6" s="1"/>
  <c r="P452" i="6" a="1"/>
  <c r="P452" i="6" s="1"/>
  <c r="O452" i="6" a="1"/>
  <c r="O452" i="6" s="1"/>
  <c r="N452" i="6" a="1"/>
  <c r="N452" i="6" s="1"/>
  <c r="M452" i="6" a="1"/>
  <c r="M452" i="6" s="1"/>
  <c r="L452" i="6" a="1"/>
  <c r="L452" i="6" s="1"/>
  <c r="K452" i="6" a="1"/>
  <c r="K452" i="6" s="1"/>
  <c r="J452" i="6" a="1"/>
  <c r="J452" i="6" s="1"/>
  <c r="I452" i="6" a="1"/>
  <c r="I452" i="6" s="1"/>
  <c r="W451" i="6" a="1"/>
  <c r="W451" i="6" s="1"/>
  <c r="V451" i="6" a="1"/>
  <c r="V451" i="6" s="1"/>
  <c r="T451" i="6" a="1"/>
  <c r="T451" i="6" s="1"/>
  <c r="S451" i="6" a="1"/>
  <c r="S451" i="6" s="1"/>
  <c r="R451" i="6" a="1"/>
  <c r="R451" i="6" s="1"/>
  <c r="Q451" i="6" a="1"/>
  <c r="Q451" i="6" s="1"/>
  <c r="P451" i="6" a="1"/>
  <c r="P451" i="6" s="1"/>
  <c r="O451" i="6" a="1"/>
  <c r="O451" i="6" s="1"/>
  <c r="N451" i="6" a="1"/>
  <c r="N451" i="6" s="1"/>
  <c r="M451" i="6" a="1"/>
  <c r="M451" i="6" s="1"/>
  <c r="L451" i="6" a="1"/>
  <c r="L451" i="6" s="1"/>
  <c r="K451" i="6" a="1"/>
  <c r="K451" i="6" s="1"/>
  <c r="J451" i="6" a="1"/>
  <c r="J451" i="6" s="1"/>
  <c r="I451" i="6" a="1"/>
  <c r="I451" i="6" s="1"/>
  <c r="W447" i="6" a="1"/>
  <c r="W447" i="6" s="1"/>
  <c r="V447" i="6" a="1"/>
  <c r="V447" i="6" s="1"/>
  <c r="T447" i="6" a="1"/>
  <c r="T447" i="6" s="1"/>
  <c r="S447" i="6" a="1"/>
  <c r="S447" i="6" s="1"/>
  <c r="R447" i="6" a="1"/>
  <c r="R447" i="6" s="1"/>
  <c r="Q447" i="6" a="1"/>
  <c r="Q447" i="6" s="1"/>
  <c r="P447" i="6" a="1"/>
  <c r="P447" i="6" s="1"/>
  <c r="O447" i="6" a="1"/>
  <c r="O447" i="6" s="1"/>
  <c r="N447" i="6" a="1"/>
  <c r="N447" i="6" s="1"/>
  <c r="M447" i="6" a="1"/>
  <c r="M447" i="6" s="1"/>
  <c r="L447" i="6" a="1"/>
  <c r="L447" i="6" s="1"/>
  <c r="K447" i="6" a="1"/>
  <c r="K447" i="6" s="1"/>
  <c r="J447" i="6" a="1"/>
  <c r="J447" i="6" s="1"/>
  <c r="I447" i="6" a="1"/>
  <c r="I447" i="6" s="1"/>
  <c r="W439" i="6" a="1"/>
  <c r="W439" i="6" s="1"/>
  <c r="V439" i="6" a="1"/>
  <c r="V439" i="6" s="1"/>
  <c r="T439" i="6" a="1"/>
  <c r="T439" i="6" s="1"/>
  <c r="S439" i="6" a="1"/>
  <c r="S439" i="6" s="1"/>
  <c r="R439" i="6" a="1"/>
  <c r="R439" i="6" s="1"/>
  <c r="Q439" i="6" a="1"/>
  <c r="Q439" i="6" s="1"/>
  <c r="P439" i="6" a="1"/>
  <c r="P439" i="6" s="1"/>
  <c r="O439" i="6" a="1"/>
  <c r="O439" i="6" s="1"/>
  <c r="N439" i="6" a="1"/>
  <c r="N439" i="6" s="1"/>
  <c r="M439" i="6" a="1"/>
  <c r="M439" i="6" s="1"/>
  <c r="L439" i="6" a="1"/>
  <c r="L439" i="6" s="1"/>
  <c r="K439" i="6" a="1"/>
  <c r="K439" i="6" s="1"/>
  <c r="J439" i="6" a="1"/>
  <c r="J439" i="6" s="1"/>
  <c r="I439" i="6" a="1"/>
  <c r="I439" i="6" s="1"/>
  <c r="W146" i="6" a="1"/>
  <c r="W146" i="6" s="1"/>
  <c r="V146" i="6" a="1"/>
  <c r="V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W189" i="6" a="1"/>
  <c r="W189" i="6" s="1"/>
  <c r="V189" i="6" a="1"/>
  <c r="V189" i="6" s="1"/>
  <c r="T189" i="6" a="1"/>
  <c r="T189" i="6" s="1"/>
  <c r="S189" i="6" a="1"/>
  <c r="S189" i="6" s="1"/>
  <c r="R189" i="6" a="1"/>
  <c r="R189" i="6" s="1"/>
  <c r="Q189" i="6" a="1"/>
  <c r="Q189" i="6" s="1"/>
  <c r="P189" i="6" a="1"/>
  <c r="P189" i="6" s="1"/>
  <c r="O189" i="6" a="1"/>
  <c r="O189" i="6" s="1"/>
  <c r="N189" i="6" a="1"/>
  <c r="N189" i="6" s="1"/>
  <c r="M189" i="6" a="1"/>
  <c r="M189" i="6" s="1"/>
  <c r="L189" i="6" a="1"/>
  <c r="L189" i="6" s="1"/>
  <c r="K189" i="6" a="1"/>
  <c r="K189" i="6" s="1"/>
  <c r="J189" i="6" a="1"/>
  <c r="J189" i="6" s="1"/>
  <c r="I189" i="6" a="1"/>
  <c r="I189" i="6" s="1"/>
  <c r="W172" i="6" a="1"/>
  <c r="W172" i="6" s="1"/>
  <c r="V172" i="6" a="1"/>
  <c r="V172" i="6" s="1"/>
  <c r="T172" i="6" a="1"/>
  <c r="T172" i="6" s="1"/>
  <c r="S172" i="6" a="1"/>
  <c r="S172" i="6" s="1"/>
  <c r="R172" i="6" a="1"/>
  <c r="R172" i="6" s="1"/>
  <c r="Q172" i="6" a="1"/>
  <c r="Q172" i="6" s="1"/>
  <c r="P172" i="6" a="1"/>
  <c r="P172" i="6" s="1"/>
  <c r="O172" i="6" a="1"/>
  <c r="O172" i="6" s="1"/>
  <c r="N172" i="6" a="1"/>
  <c r="N172" i="6" s="1"/>
  <c r="M172" i="6" a="1"/>
  <c r="M172" i="6" s="1"/>
  <c r="L172" i="6" a="1"/>
  <c r="L172" i="6" s="1"/>
  <c r="K172" i="6" a="1"/>
  <c r="K172" i="6" s="1"/>
  <c r="J172" i="6" a="1"/>
  <c r="J172" i="6" s="1"/>
  <c r="I172" i="6" a="1"/>
  <c r="I172" i="6" s="1"/>
  <c r="W140" i="6" a="1"/>
  <c r="W140" i="6" s="1"/>
  <c r="V140" i="6" a="1"/>
  <c r="V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W164" i="6" a="1"/>
  <c r="W164" i="6" s="1"/>
  <c r="V164" i="6" a="1"/>
  <c r="V164" i="6" s="1"/>
  <c r="T164" i="6" a="1"/>
  <c r="T164" i="6" s="1"/>
  <c r="S164" i="6" a="1"/>
  <c r="S164" i="6" s="1"/>
  <c r="R164" i="6" a="1"/>
  <c r="R164" i="6" s="1"/>
  <c r="Q164" i="6" a="1"/>
  <c r="Q164" i="6" s="1"/>
  <c r="P164" i="6" a="1"/>
  <c r="P164" i="6" s="1"/>
  <c r="O164" i="6" a="1"/>
  <c r="O164" i="6" s="1"/>
  <c r="N164" i="6" a="1"/>
  <c r="N164" i="6" s="1"/>
  <c r="M164" i="6" a="1"/>
  <c r="M164" i="6" s="1"/>
  <c r="L164" i="6" a="1"/>
  <c r="L164" i="6" s="1"/>
  <c r="K164" i="6" a="1"/>
  <c r="K164" i="6" s="1"/>
  <c r="J164" i="6" a="1"/>
  <c r="J164" i="6" s="1"/>
  <c r="I164" i="6" a="1"/>
  <c r="I164" i="6" s="1"/>
  <c r="W437" i="6" a="1"/>
  <c r="W437" i="6" s="1"/>
  <c r="V437" i="6" a="1"/>
  <c r="V437" i="6" s="1"/>
  <c r="T437" i="6" a="1"/>
  <c r="T437" i="6" s="1"/>
  <c r="S437" i="6" a="1"/>
  <c r="S437" i="6" s="1"/>
  <c r="R437" i="6" a="1"/>
  <c r="R437" i="6" s="1"/>
  <c r="Q437" i="6" a="1"/>
  <c r="Q437" i="6" s="1"/>
  <c r="P437" i="6" a="1"/>
  <c r="P437" i="6" s="1"/>
  <c r="O437" i="6" a="1"/>
  <c r="O437" i="6" s="1"/>
  <c r="N437" i="6" a="1"/>
  <c r="N437" i="6" s="1"/>
  <c r="M437" i="6" a="1"/>
  <c r="M437" i="6" s="1"/>
  <c r="L437" i="6" a="1"/>
  <c r="L437" i="6" s="1"/>
  <c r="K437" i="6" a="1"/>
  <c r="K437" i="6" s="1"/>
  <c r="J437" i="6" a="1"/>
  <c r="J437" i="6" s="1"/>
  <c r="I437" i="6" a="1"/>
  <c r="I437" i="6" s="1"/>
  <c r="W366" i="6" a="1"/>
  <c r="W366" i="6" s="1"/>
  <c r="V366" i="6" a="1"/>
  <c r="V366" i="6" s="1"/>
  <c r="T366" i="6" a="1"/>
  <c r="T366" i="6" s="1"/>
  <c r="S366" i="6" a="1"/>
  <c r="S366" i="6" s="1"/>
  <c r="R366" i="6" a="1"/>
  <c r="R366" i="6" s="1"/>
  <c r="Q366" i="6" a="1"/>
  <c r="Q366" i="6" s="1"/>
  <c r="P366" i="6" a="1"/>
  <c r="P366" i="6" s="1"/>
  <c r="O366" i="6" a="1"/>
  <c r="O366" i="6" s="1"/>
  <c r="N366" i="6" a="1"/>
  <c r="N366" i="6" s="1"/>
  <c r="M366" i="6" a="1"/>
  <c r="M366" i="6" s="1"/>
  <c r="L366" i="6" a="1"/>
  <c r="L366" i="6" s="1"/>
  <c r="K366" i="6" a="1"/>
  <c r="K366" i="6" s="1"/>
  <c r="J366" i="6" a="1"/>
  <c r="J366" i="6" s="1"/>
  <c r="I366" i="6" a="1"/>
  <c r="I366" i="6" s="1"/>
  <c r="W377" i="6" a="1"/>
  <c r="W377" i="6" s="1"/>
  <c r="V377" i="6" a="1"/>
  <c r="V377" i="6" s="1"/>
  <c r="T377" i="6" a="1"/>
  <c r="T377" i="6" s="1"/>
  <c r="S377" i="6" a="1"/>
  <c r="S377" i="6" s="1"/>
  <c r="R377" i="6" a="1"/>
  <c r="R377" i="6" s="1"/>
  <c r="Q377" i="6" a="1"/>
  <c r="Q377" i="6" s="1"/>
  <c r="P377" i="6" a="1"/>
  <c r="P377" i="6" s="1"/>
  <c r="O377" i="6" a="1"/>
  <c r="O377" i="6" s="1"/>
  <c r="N377" i="6" a="1"/>
  <c r="N377" i="6" s="1"/>
  <c r="M377" i="6" a="1"/>
  <c r="M377" i="6" s="1"/>
  <c r="L377" i="6" a="1"/>
  <c r="L377" i="6" s="1"/>
  <c r="K377" i="6" a="1"/>
  <c r="K377" i="6" s="1"/>
  <c r="J377" i="6" a="1"/>
  <c r="J377" i="6" s="1"/>
  <c r="I377" i="6" a="1"/>
  <c r="I377" i="6" s="1"/>
  <c r="W391" i="6" a="1"/>
  <c r="W391" i="6" s="1"/>
  <c r="V391" i="6" a="1"/>
  <c r="V391" i="6" s="1"/>
  <c r="T391" i="6" a="1"/>
  <c r="T391" i="6" s="1"/>
  <c r="S391" i="6" a="1"/>
  <c r="S391" i="6" s="1"/>
  <c r="R391" i="6" a="1"/>
  <c r="R391" i="6" s="1"/>
  <c r="Q391" i="6" a="1"/>
  <c r="Q391" i="6" s="1"/>
  <c r="P391" i="6" a="1"/>
  <c r="P391" i="6" s="1"/>
  <c r="O391" i="6" a="1"/>
  <c r="O391" i="6" s="1"/>
  <c r="N391" i="6" a="1"/>
  <c r="N391" i="6" s="1"/>
  <c r="M391" i="6" a="1"/>
  <c r="M391" i="6" s="1"/>
  <c r="L391" i="6" a="1"/>
  <c r="L391" i="6" s="1"/>
  <c r="K391" i="6" a="1"/>
  <c r="K391" i="6" s="1"/>
  <c r="J391" i="6" a="1"/>
  <c r="J391" i="6" s="1"/>
  <c r="I391" i="6" a="1"/>
  <c r="I391" i="6" s="1"/>
  <c r="W423" i="6" a="1"/>
  <c r="W423" i="6" s="1"/>
  <c r="V423" i="6" a="1"/>
  <c r="V423" i="6" s="1"/>
  <c r="T423" i="6" a="1"/>
  <c r="T423" i="6" s="1"/>
  <c r="S423" i="6" a="1"/>
  <c r="S423" i="6" s="1"/>
  <c r="R423" i="6" a="1"/>
  <c r="R423" i="6" s="1"/>
  <c r="Q423" i="6" a="1"/>
  <c r="Q423" i="6" s="1"/>
  <c r="P423" i="6" a="1"/>
  <c r="P423" i="6" s="1"/>
  <c r="O423" i="6" a="1"/>
  <c r="O423" i="6" s="1"/>
  <c r="N423" i="6" a="1"/>
  <c r="N423" i="6" s="1"/>
  <c r="M423" i="6" a="1"/>
  <c r="M423" i="6" s="1"/>
  <c r="L423" i="6" a="1"/>
  <c r="L423" i="6" s="1"/>
  <c r="K423" i="6" a="1"/>
  <c r="K423" i="6" s="1"/>
  <c r="J423" i="6" a="1"/>
  <c r="J423" i="6" s="1"/>
  <c r="I423" i="6" a="1"/>
  <c r="I423" i="6" s="1"/>
  <c r="W405" i="6" a="1"/>
  <c r="W405" i="6" s="1"/>
  <c r="V405" i="6" a="1"/>
  <c r="V405" i="6" s="1"/>
  <c r="T405" i="6" a="1"/>
  <c r="T405" i="6" s="1"/>
  <c r="S405" i="6" a="1"/>
  <c r="S405" i="6" s="1"/>
  <c r="R405" i="6" a="1"/>
  <c r="R405" i="6" s="1"/>
  <c r="Q405" i="6" a="1"/>
  <c r="Q405" i="6" s="1"/>
  <c r="P405" i="6" a="1"/>
  <c r="P405" i="6" s="1"/>
  <c r="O405" i="6" a="1"/>
  <c r="O405" i="6" s="1"/>
  <c r="N405" i="6" a="1"/>
  <c r="N405" i="6" s="1"/>
  <c r="M405" i="6" a="1"/>
  <c r="M405" i="6" s="1"/>
  <c r="L405" i="6" a="1"/>
  <c r="L405" i="6" s="1"/>
  <c r="K405" i="6" a="1"/>
  <c r="K405" i="6" s="1"/>
  <c r="J405" i="6" a="1"/>
  <c r="J405" i="6" s="1"/>
  <c r="I405" i="6" a="1"/>
  <c r="I405" i="6" s="1"/>
  <c r="W430" i="6" a="1"/>
  <c r="W430" i="6" s="1"/>
  <c r="V430" i="6" a="1"/>
  <c r="V430" i="6" s="1"/>
  <c r="T430" i="6" a="1"/>
  <c r="T430" i="6" s="1"/>
  <c r="S430" i="6" a="1"/>
  <c r="S430" i="6" s="1"/>
  <c r="R430" i="6" a="1"/>
  <c r="R430" i="6" s="1"/>
  <c r="Q430" i="6" a="1"/>
  <c r="Q430" i="6" s="1"/>
  <c r="P430" i="6" a="1"/>
  <c r="P430" i="6" s="1"/>
  <c r="O430" i="6" a="1"/>
  <c r="O430" i="6" s="1"/>
  <c r="N430" i="6" a="1"/>
  <c r="N430" i="6" s="1"/>
  <c r="M430" i="6" a="1"/>
  <c r="M430" i="6" s="1"/>
  <c r="L430" i="6" a="1"/>
  <c r="L430" i="6" s="1"/>
  <c r="K430" i="6" a="1"/>
  <c r="K430" i="6" s="1"/>
  <c r="J430" i="6" a="1"/>
  <c r="J430" i="6" s="1"/>
  <c r="I430" i="6" a="1"/>
  <c r="I430" i="6" s="1"/>
  <c r="W420" i="6" a="1"/>
  <c r="W420" i="6" s="1"/>
  <c r="V420" i="6" a="1"/>
  <c r="V420" i="6" s="1"/>
  <c r="T420" i="6" a="1"/>
  <c r="T420" i="6" s="1"/>
  <c r="S420" i="6" a="1"/>
  <c r="S420" i="6" s="1"/>
  <c r="R420" i="6" a="1"/>
  <c r="R420" i="6" s="1"/>
  <c r="Q420" i="6" a="1"/>
  <c r="Q420" i="6" s="1"/>
  <c r="P420" i="6" a="1"/>
  <c r="P420" i="6" s="1"/>
  <c r="O420" i="6" a="1"/>
  <c r="O420" i="6" s="1"/>
  <c r="N420" i="6" a="1"/>
  <c r="N420" i="6" s="1"/>
  <c r="M420" i="6" a="1"/>
  <c r="M420" i="6" s="1"/>
  <c r="L420" i="6" a="1"/>
  <c r="L420" i="6" s="1"/>
  <c r="K420" i="6" a="1"/>
  <c r="K420" i="6" s="1"/>
  <c r="J420" i="6" a="1"/>
  <c r="J420" i="6" s="1"/>
  <c r="I420" i="6" a="1"/>
  <c r="I420" i="6" s="1"/>
  <c r="W415" i="6" a="1"/>
  <c r="W415" i="6" s="1"/>
  <c r="V415" i="6" a="1"/>
  <c r="V415" i="6" s="1"/>
  <c r="T415" i="6" a="1"/>
  <c r="T415" i="6" s="1"/>
  <c r="S415" i="6" a="1"/>
  <c r="S415" i="6" s="1"/>
  <c r="R415" i="6" a="1"/>
  <c r="R415" i="6" s="1"/>
  <c r="Q415" i="6" a="1"/>
  <c r="Q415" i="6" s="1"/>
  <c r="P415" i="6" a="1"/>
  <c r="P415" i="6" s="1"/>
  <c r="O415" i="6" a="1"/>
  <c r="O415" i="6" s="1"/>
  <c r="N415" i="6" a="1"/>
  <c r="N415" i="6" s="1"/>
  <c r="M415" i="6" a="1"/>
  <c r="M415" i="6" s="1"/>
  <c r="L415" i="6" a="1"/>
  <c r="L415" i="6" s="1"/>
  <c r="K415" i="6" a="1"/>
  <c r="K415" i="6" s="1"/>
  <c r="J415" i="6" a="1"/>
  <c r="J415" i="6" s="1"/>
  <c r="I415" i="6" a="1"/>
  <c r="I415" i="6" s="1"/>
  <c r="W376" i="6" a="1"/>
  <c r="W376" i="6" s="1"/>
  <c r="V376" i="6" a="1"/>
  <c r="V376" i="6" s="1"/>
  <c r="T376" i="6" a="1"/>
  <c r="T376" i="6" s="1"/>
  <c r="S376" i="6" a="1"/>
  <c r="S376" i="6" s="1"/>
  <c r="R376" i="6" a="1"/>
  <c r="R376" i="6" s="1"/>
  <c r="Q376" i="6" a="1"/>
  <c r="Q376" i="6" s="1"/>
  <c r="P376" i="6" a="1"/>
  <c r="P376" i="6" s="1"/>
  <c r="O376" i="6" a="1"/>
  <c r="O376" i="6" s="1"/>
  <c r="N376" i="6" a="1"/>
  <c r="N376" i="6" s="1"/>
  <c r="M376" i="6" a="1"/>
  <c r="M376" i="6" s="1"/>
  <c r="L376" i="6" a="1"/>
  <c r="L376" i="6" s="1"/>
  <c r="K376" i="6" a="1"/>
  <c r="K376" i="6" s="1"/>
  <c r="J376" i="6" a="1"/>
  <c r="J376" i="6" s="1"/>
  <c r="I376" i="6" a="1"/>
  <c r="I376" i="6" s="1"/>
  <c r="W398" i="6" a="1"/>
  <c r="W398" i="6" s="1"/>
  <c r="V398" i="6" a="1"/>
  <c r="V398" i="6" s="1"/>
  <c r="T398" i="6" a="1"/>
  <c r="T398" i="6" s="1"/>
  <c r="S398" i="6" a="1"/>
  <c r="S398" i="6" s="1"/>
  <c r="R398" i="6" a="1"/>
  <c r="R398" i="6" s="1"/>
  <c r="Q398" i="6" a="1"/>
  <c r="Q398" i="6" s="1"/>
  <c r="P398" i="6" a="1"/>
  <c r="P398" i="6" s="1"/>
  <c r="O398" i="6" a="1"/>
  <c r="O398" i="6" s="1"/>
  <c r="N398" i="6" a="1"/>
  <c r="N398" i="6" s="1"/>
  <c r="M398" i="6" a="1"/>
  <c r="M398" i="6" s="1"/>
  <c r="L398" i="6" a="1"/>
  <c r="L398" i="6" s="1"/>
  <c r="K398" i="6" a="1"/>
  <c r="K398" i="6" s="1"/>
  <c r="J398" i="6" a="1"/>
  <c r="J398" i="6" s="1"/>
  <c r="I398" i="6" a="1"/>
  <c r="I398" i="6" s="1"/>
  <c r="W412" i="6" a="1"/>
  <c r="W412" i="6" s="1"/>
  <c r="V412" i="6" a="1"/>
  <c r="V412" i="6" s="1"/>
  <c r="T412" i="6" a="1"/>
  <c r="T412" i="6" s="1"/>
  <c r="S412" i="6" a="1"/>
  <c r="S412" i="6" s="1"/>
  <c r="R412" i="6" a="1"/>
  <c r="R412" i="6" s="1"/>
  <c r="Q412" i="6" a="1"/>
  <c r="Q412" i="6" s="1"/>
  <c r="P412" i="6" a="1"/>
  <c r="P412" i="6" s="1"/>
  <c r="O412" i="6" a="1"/>
  <c r="O412" i="6" s="1"/>
  <c r="N412" i="6" a="1"/>
  <c r="N412" i="6" s="1"/>
  <c r="M412" i="6" a="1"/>
  <c r="M412" i="6" s="1"/>
  <c r="L412" i="6" a="1"/>
  <c r="L412" i="6" s="1"/>
  <c r="K412" i="6" a="1"/>
  <c r="K412" i="6" s="1"/>
  <c r="J412" i="6" a="1"/>
  <c r="J412" i="6" s="1"/>
  <c r="I412" i="6" a="1"/>
  <c r="I412" i="6" s="1"/>
  <c r="W429" i="6" a="1"/>
  <c r="W429" i="6" s="1"/>
  <c r="V429" i="6" a="1"/>
  <c r="V429" i="6" s="1"/>
  <c r="T429" i="6" a="1"/>
  <c r="T429" i="6" s="1"/>
  <c r="S429" i="6" a="1"/>
  <c r="S429" i="6" s="1"/>
  <c r="R429" i="6" a="1"/>
  <c r="R429" i="6" s="1"/>
  <c r="Q429" i="6" a="1"/>
  <c r="Q429" i="6" s="1"/>
  <c r="P429" i="6" a="1"/>
  <c r="P429" i="6" s="1"/>
  <c r="O429" i="6" a="1"/>
  <c r="O429" i="6" s="1"/>
  <c r="N429" i="6" a="1"/>
  <c r="N429" i="6" s="1"/>
  <c r="M429" i="6" a="1"/>
  <c r="M429" i="6" s="1"/>
  <c r="L429" i="6" a="1"/>
  <c r="L429" i="6" s="1"/>
  <c r="K429" i="6" a="1"/>
  <c r="K429" i="6" s="1"/>
  <c r="J429" i="6" a="1"/>
  <c r="J429" i="6" s="1"/>
  <c r="I429" i="6" a="1"/>
  <c r="I429" i="6" s="1"/>
  <c r="W365" i="6" a="1"/>
  <c r="W365" i="6" s="1"/>
  <c r="V365" i="6" a="1"/>
  <c r="V365" i="6" s="1"/>
  <c r="T365" i="6" a="1"/>
  <c r="T365" i="6" s="1"/>
  <c r="S365" i="6" a="1"/>
  <c r="S365" i="6" s="1"/>
  <c r="R365" i="6" a="1"/>
  <c r="R365" i="6" s="1"/>
  <c r="Q365" i="6" a="1"/>
  <c r="Q365" i="6" s="1"/>
  <c r="P365" i="6" a="1"/>
  <c r="P365" i="6" s="1"/>
  <c r="O365" i="6" a="1"/>
  <c r="O365" i="6" s="1"/>
  <c r="N365" i="6" a="1"/>
  <c r="N365" i="6" s="1"/>
  <c r="M365" i="6" a="1"/>
  <c r="M365" i="6" s="1"/>
  <c r="L365" i="6" a="1"/>
  <c r="L365" i="6" s="1"/>
  <c r="K365" i="6" a="1"/>
  <c r="K365" i="6" s="1"/>
  <c r="J365" i="6" a="1"/>
  <c r="J365" i="6" s="1"/>
  <c r="I365" i="6" a="1"/>
  <c r="I365" i="6" s="1"/>
  <c r="W379" i="6" a="1"/>
  <c r="W379" i="6" s="1"/>
  <c r="V379" i="6" a="1"/>
  <c r="V379" i="6" s="1"/>
  <c r="T379" i="6" a="1"/>
  <c r="T379" i="6" s="1"/>
  <c r="S379" i="6" a="1"/>
  <c r="S379" i="6" s="1"/>
  <c r="R379" i="6" a="1"/>
  <c r="R379" i="6" s="1"/>
  <c r="Q379" i="6" a="1"/>
  <c r="Q379" i="6" s="1"/>
  <c r="P379" i="6" a="1"/>
  <c r="P379" i="6" s="1"/>
  <c r="O379" i="6" a="1"/>
  <c r="O379" i="6" s="1"/>
  <c r="N379" i="6" a="1"/>
  <c r="N379" i="6" s="1"/>
  <c r="M379" i="6" a="1"/>
  <c r="M379" i="6" s="1"/>
  <c r="L379" i="6" a="1"/>
  <c r="L379" i="6" s="1"/>
  <c r="K379" i="6" a="1"/>
  <c r="K379" i="6" s="1"/>
  <c r="J379" i="6" a="1"/>
  <c r="J379" i="6" s="1"/>
  <c r="I379" i="6" a="1"/>
  <c r="I379" i="6" s="1"/>
  <c r="W150" i="6" a="1"/>
  <c r="W150" i="6" s="1"/>
  <c r="V150" i="6" a="1"/>
  <c r="V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W60" i="6" a="1"/>
  <c r="W60" i="6" s="1"/>
  <c r="V60" i="6" a="1"/>
  <c r="V60" i="6" s="1"/>
  <c r="T60" i="6" a="1"/>
  <c r="T60" i="6" s="1"/>
  <c r="S60" i="6" a="1"/>
  <c r="S60" i="6" s="1"/>
  <c r="R60" i="6" a="1"/>
  <c r="R60" i="6" s="1"/>
  <c r="Q60" i="6" a="1"/>
  <c r="Q60" i="6" s="1"/>
  <c r="P60" i="6" a="1"/>
  <c r="P60" i="6" s="1"/>
  <c r="O60" i="6" a="1"/>
  <c r="O60" i="6" s="1"/>
  <c r="N60" i="6" a="1"/>
  <c r="N60" i="6" s="1"/>
  <c r="M60" i="6" a="1"/>
  <c r="M60" i="6" s="1"/>
  <c r="L60" i="6" a="1"/>
  <c r="L60" i="6" s="1"/>
  <c r="K60" i="6" a="1"/>
  <c r="K60" i="6" s="1"/>
  <c r="J60" i="6" a="1"/>
  <c r="J60" i="6" s="1"/>
  <c r="I60" i="6" a="1"/>
  <c r="I60" i="6" s="1"/>
  <c r="W37" i="6" a="1"/>
  <c r="W37" i="6" s="1"/>
  <c r="V37" i="6" a="1"/>
  <c r="V37" i="6" s="1"/>
  <c r="T37" i="6" a="1"/>
  <c r="T37" i="6" s="1"/>
  <c r="S37" i="6" a="1"/>
  <c r="S37" i="6" s="1"/>
  <c r="R37" i="6" a="1"/>
  <c r="R37" i="6" s="1"/>
  <c r="Q37" i="6" a="1"/>
  <c r="Q37" i="6" s="1"/>
  <c r="P37" i="6" a="1"/>
  <c r="P37" i="6" s="1"/>
  <c r="O37" i="6" a="1"/>
  <c r="O37" i="6" s="1"/>
  <c r="N37" i="6" a="1"/>
  <c r="N37" i="6" s="1"/>
  <c r="M37" i="6" a="1"/>
  <c r="M37" i="6" s="1"/>
  <c r="L37" i="6" a="1"/>
  <c r="L37" i="6" s="1"/>
  <c r="K37" i="6" a="1"/>
  <c r="K37" i="6" s="1"/>
  <c r="J37" i="6" a="1"/>
  <c r="J37" i="6" s="1"/>
  <c r="I37" i="6" a="1"/>
  <c r="I37" i="6" s="1"/>
  <c r="W56" i="6" a="1"/>
  <c r="W56" i="6" s="1"/>
  <c r="V56" i="6" a="1"/>
  <c r="V56" i="6" s="1"/>
  <c r="T56" i="6" a="1"/>
  <c r="T56" i="6" s="1"/>
  <c r="S56" i="6" a="1"/>
  <c r="S56" i="6" s="1"/>
  <c r="R56" i="6" a="1"/>
  <c r="R56" i="6" s="1"/>
  <c r="Q56" i="6" a="1"/>
  <c r="Q56" i="6" s="1"/>
  <c r="P56" i="6" a="1"/>
  <c r="P56" i="6" s="1"/>
  <c r="O56" i="6" a="1"/>
  <c r="O56" i="6" s="1"/>
  <c r="N56" i="6" a="1"/>
  <c r="N56" i="6" s="1"/>
  <c r="M56" i="6" a="1"/>
  <c r="M56" i="6" s="1"/>
  <c r="L56" i="6" a="1"/>
  <c r="L56" i="6" s="1"/>
  <c r="K56" i="6" a="1"/>
  <c r="K56" i="6" s="1"/>
  <c r="J56" i="6" a="1"/>
  <c r="J56" i="6" s="1"/>
  <c r="I56" i="6" a="1"/>
  <c r="I56" i="6" s="1"/>
  <c r="W39" i="6" a="1"/>
  <c r="W39" i="6" s="1"/>
  <c r="V39" i="6" a="1"/>
  <c r="V39" i="6" s="1"/>
  <c r="T39" i="6" a="1"/>
  <c r="T39" i="6" s="1"/>
  <c r="S39" i="6" a="1"/>
  <c r="S39" i="6" s="1"/>
  <c r="R39" i="6" a="1"/>
  <c r="R39" i="6" s="1"/>
  <c r="Q39" i="6" a="1"/>
  <c r="Q39" i="6" s="1"/>
  <c r="P39" i="6" a="1"/>
  <c r="P39" i="6" s="1"/>
  <c r="O39" i="6" a="1"/>
  <c r="O39" i="6" s="1"/>
  <c r="N39" i="6" a="1"/>
  <c r="N39" i="6" s="1"/>
  <c r="M39" i="6" a="1"/>
  <c r="M39" i="6" s="1"/>
  <c r="L39" i="6" a="1"/>
  <c r="L39" i="6" s="1"/>
  <c r="K39" i="6" a="1"/>
  <c r="K39" i="6" s="1"/>
  <c r="J39" i="6" a="1"/>
  <c r="J39" i="6" s="1"/>
  <c r="I39" i="6" a="1"/>
  <c r="I39" i="6" s="1"/>
  <c r="W59" i="6" a="1"/>
  <c r="W59" i="6" s="1"/>
  <c r="V59" i="6" a="1"/>
  <c r="V59" i="6" s="1"/>
  <c r="T59" i="6" a="1"/>
  <c r="T59" i="6" s="1"/>
  <c r="S59" i="6" a="1"/>
  <c r="S59" i="6" s="1"/>
  <c r="R59" i="6" a="1"/>
  <c r="R59" i="6" s="1"/>
  <c r="Q59" i="6" a="1"/>
  <c r="Q59" i="6" s="1"/>
  <c r="P59" i="6" a="1"/>
  <c r="P59" i="6" s="1"/>
  <c r="O59" i="6" a="1"/>
  <c r="O59" i="6" s="1"/>
  <c r="N59" i="6" a="1"/>
  <c r="N59" i="6" s="1"/>
  <c r="M59" i="6" a="1"/>
  <c r="M59" i="6" s="1"/>
  <c r="L59" i="6" a="1"/>
  <c r="L59" i="6" s="1"/>
  <c r="K59" i="6" a="1"/>
  <c r="K59" i="6" s="1"/>
  <c r="J59" i="6" a="1"/>
  <c r="J59" i="6" s="1"/>
  <c r="I59" i="6" a="1"/>
  <c r="I59" i="6" s="1"/>
  <c r="W57" i="6" a="1"/>
  <c r="W57" i="6" s="1"/>
  <c r="V57" i="6" a="1"/>
  <c r="V57" i="6" s="1"/>
  <c r="T57" i="6" a="1"/>
  <c r="T57" i="6" s="1"/>
  <c r="S57" i="6" a="1"/>
  <c r="S57" i="6" s="1"/>
  <c r="R57" i="6" a="1"/>
  <c r="R57" i="6" s="1"/>
  <c r="Q57" i="6" a="1"/>
  <c r="Q57" i="6" s="1"/>
  <c r="P57" i="6" a="1"/>
  <c r="P57" i="6" s="1"/>
  <c r="O57" i="6" a="1"/>
  <c r="O57" i="6" s="1"/>
  <c r="N57" i="6" a="1"/>
  <c r="N57" i="6" s="1"/>
  <c r="M57" i="6" a="1"/>
  <c r="M57" i="6" s="1"/>
  <c r="L57" i="6" a="1"/>
  <c r="L57" i="6" s="1"/>
  <c r="K57" i="6" a="1"/>
  <c r="K57" i="6" s="1"/>
  <c r="J57" i="6" a="1"/>
  <c r="J57" i="6" s="1"/>
  <c r="I57" i="6" a="1"/>
  <c r="I57" i="6" s="1"/>
  <c r="W58" i="6" a="1"/>
  <c r="W58" i="6" s="1"/>
  <c r="V58" i="6" a="1"/>
  <c r="V58" i="6" s="1"/>
  <c r="T58" i="6" a="1"/>
  <c r="T58" i="6" s="1"/>
  <c r="S58" i="6" a="1"/>
  <c r="S58" i="6" s="1"/>
  <c r="R58" i="6" a="1"/>
  <c r="R58" i="6" s="1"/>
  <c r="Q58" i="6" a="1"/>
  <c r="Q58" i="6" s="1"/>
  <c r="P58" i="6" a="1"/>
  <c r="P58" i="6" s="1"/>
  <c r="O58" i="6" a="1"/>
  <c r="O58" i="6" s="1"/>
  <c r="N58" i="6" a="1"/>
  <c r="N58" i="6" s="1"/>
  <c r="M58" i="6" a="1"/>
  <c r="M58" i="6" s="1"/>
  <c r="L58" i="6" a="1"/>
  <c r="L58" i="6" s="1"/>
  <c r="K58" i="6" a="1"/>
  <c r="K58" i="6" s="1"/>
  <c r="J58" i="6" a="1"/>
  <c r="J58" i="6" s="1"/>
  <c r="I58" i="6" a="1"/>
  <c r="I58" i="6" s="1"/>
  <c r="W36" i="6" a="1"/>
  <c r="W36" i="6" s="1"/>
  <c r="V36" i="6" a="1"/>
  <c r="V36" i="6" s="1"/>
  <c r="T36" i="6" a="1"/>
  <c r="T36" i="6" s="1"/>
  <c r="S36" i="6" a="1"/>
  <c r="S36" i="6" s="1"/>
  <c r="R36" i="6" a="1"/>
  <c r="R36" i="6" s="1"/>
  <c r="Q36" i="6" a="1"/>
  <c r="Q36" i="6" s="1"/>
  <c r="P36" i="6" a="1"/>
  <c r="P36" i="6" s="1"/>
  <c r="O36" i="6" a="1"/>
  <c r="O36" i="6" s="1"/>
  <c r="N36" i="6" a="1"/>
  <c r="N36" i="6" s="1"/>
  <c r="M36" i="6" a="1"/>
  <c r="M36" i="6" s="1"/>
  <c r="L36" i="6" a="1"/>
  <c r="L36" i="6" s="1"/>
  <c r="K36" i="6" a="1"/>
  <c r="K36" i="6" s="1"/>
  <c r="J36" i="6" a="1"/>
  <c r="J36" i="6" s="1"/>
  <c r="I36" i="6" a="1"/>
  <c r="I36" i="6" s="1"/>
  <c r="W38" i="6" a="1"/>
  <c r="W38" i="6" s="1"/>
  <c r="V38" i="6" a="1"/>
  <c r="V38" i="6" s="1"/>
  <c r="T38" i="6" a="1"/>
  <c r="T38" i="6" s="1"/>
  <c r="S38" i="6" a="1"/>
  <c r="S38" i="6" s="1"/>
  <c r="R38" i="6" a="1"/>
  <c r="R38" i="6" s="1"/>
  <c r="Q38" i="6" a="1"/>
  <c r="Q38" i="6" s="1"/>
  <c r="P38" i="6" a="1"/>
  <c r="P38" i="6" s="1"/>
  <c r="O38" i="6" a="1"/>
  <c r="O38" i="6" s="1"/>
  <c r="N38" i="6" a="1"/>
  <c r="N38" i="6" s="1"/>
  <c r="M38" i="6" a="1"/>
  <c r="M38" i="6" s="1"/>
  <c r="L38" i="6" a="1"/>
  <c r="L38" i="6" s="1"/>
  <c r="K38" i="6" a="1"/>
  <c r="K38" i="6" s="1"/>
  <c r="J38" i="6" a="1"/>
  <c r="J38" i="6" s="1"/>
  <c r="I38" i="6" a="1"/>
  <c r="I38" i="6" s="1"/>
  <c r="W24" i="6" a="1"/>
  <c r="W24" i="6" s="1"/>
  <c r="V24" i="6" a="1"/>
  <c r="V24" i="6" s="1"/>
  <c r="T24" i="6" a="1"/>
  <c r="T24" i="6" s="1"/>
  <c r="S24" i="6" a="1"/>
  <c r="S24" i="6" s="1"/>
  <c r="R24" i="6" a="1"/>
  <c r="R24" i="6" s="1"/>
  <c r="Q24" i="6" a="1"/>
  <c r="Q24" i="6" s="1"/>
  <c r="P24" i="6" a="1"/>
  <c r="P24" i="6" s="1"/>
  <c r="O24" i="6" a="1"/>
  <c r="O24" i="6" s="1"/>
  <c r="N24" i="6" a="1"/>
  <c r="N24" i="6" s="1"/>
  <c r="M24" i="6" a="1"/>
  <c r="M24" i="6" s="1"/>
  <c r="L24" i="6" a="1"/>
  <c r="L24" i="6" s="1"/>
  <c r="K24" i="6" a="1"/>
  <c r="K24" i="6" s="1"/>
  <c r="J24" i="6" a="1"/>
  <c r="J24" i="6" s="1"/>
  <c r="I24" i="6" a="1"/>
  <c r="I24" i="6" s="1"/>
  <c r="W342" i="6" a="1"/>
  <c r="W342" i="6" s="1"/>
  <c r="V342" i="6" a="1"/>
  <c r="V342" i="6" s="1"/>
  <c r="T342" i="6" a="1"/>
  <c r="T342" i="6" s="1"/>
  <c r="S342" i="6" a="1"/>
  <c r="S342" i="6" s="1"/>
  <c r="R342" i="6" a="1"/>
  <c r="R342" i="6" s="1"/>
  <c r="Q342" i="6" a="1"/>
  <c r="Q342" i="6" s="1"/>
  <c r="P342" i="6" a="1"/>
  <c r="P342" i="6" s="1"/>
  <c r="O342" i="6" a="1"/>
  <c r="O342" i="6" s="1"/>
  <c r="N342" i="6" a="1"/>
  <c r="N342" i="6" s="1"/>
  <c r="M342" i="6" a="1"/>
  <c r="M342" i="6" s="1"/>
  <c r="L342" i="6" a="1"/>
  <c r="L342" i="6" s="1"/>
  <c r="K342" i="6" a="1"/>
  <c r="K342" i="6" s="1"/>
  <c r="J342" i="6" a="1"/>
  <c r="J342" i="6" s="1"/>
  <c r="I342" i="6" a="1"/>
  <c r="I342" i="6" s="1"/>
  <c r="W337" i="6" a="1"/>
  <c r="W337" i="6" s="1"/>
  <c r="V337" i="6" a="1"/>
  <c r="V337" i="6" s="1"/>
  <c r="T337" i="6" a="1"/>
  <c r="T337" i="6" s="1"/>
  <c r="S337" i="6" a="1"/>
  <c r="S337" i="6" s="1"/>
  <c r="R337" i="6" a="1"/>
  <c r="R337" i="6" s="1"/>
  <c r="Q337" i="6" a="1"/>
  <c r="Q337" i="6" s="1"/>
  <c r="P337" i="6" a="1"/>
  <c r="P337" i="6" s="1"/>
  <c r="O337" i="6" a="1"/>
  <c r="O337" i="6" s="1"/>
  <c r="N337" i="6" a="1"/>
  <c r="N337" i="6" s="1"/>
  <c r="M337" i="6" a="1"/>
  <c r="M337" i="6" s="1"/>
  <c r="L337" i="6" a="1"/>
  <c r="L337" i="6" s="1"/>
  <c r="K337" i="6" a="1"/>
  <c r="K337" i="6" s="1"/>
  <c r="J337" i="6" a="1"/>
  <c r="J337" i="6" s="1"/>
  <c r="I337" i="6" a="1"/>
  <c r="I337" i="6" s="1"/>
  <c r="W464" i="6" a="1"/>
  <c r="W464" i="6" s="1"/>
  <c r="V464" i="6" a="1"/>
  <c r="V464" i="6" s="1"/>
  <c r="T464" i="6" a="1"/>
  <c r="T464" i="6" s="1"/>
  <c r="S464" i="6" a="1"/>
  <c r="S464" i="6" s="1"/>
  <c r="R464" i="6" a="1"/>
  <c r="R464" i="6" s="1"/>
  <c r="Q464" i="6" a="1"/>
  <c r="Q464" i="6" s="1"/>
  <c r="P464" i="6" a="1"/>
  <c r="P464" i="6" s="1"/>
  <c r="O464" i="6" a="1"/>
  <c r="O464" i="6" s="1"/>
  <c r="N464" i="6" a="1"/>
  <c r="N464" i="6" s="1"/>
  <c r="M464" i="6" a="1"/>
  <c r="M464" i="6" s="1"/>
  <c r="L464" i="6" a="1"/>
  <c r="L464" i="6" s="1"/>
  <c r="K464" i="6" a="1"/>
  <c r="K464" i="6" s="1"/>
  <c r="J464" i="6" a="1"/>
  <c r="J464" i="6" s="1"/>
  <c r="I464" i="6" a="1"/>
  <c r="I464" i="6" s="1"/>
  <c r="W6" i="6" a="1"/>
  <c r="W6" i="6" s="1"/>
  <c r="V6" i="6" a="1"/>
  <c r="V6" i="6" s="1"/>
  <c r="T6" i="6" a="1"/>
  <c r="T6" i="6" s="1"/>
  <c r="S6" i="6" a="1"/>
  <c r="S6" i="6" s="1"/>
  <c r="R6" i="6" a="1"/>
  <c r="R6" i="6" s="1"/>
  <c r="Q6" i="6" a="1"/>
  <c r="Q6" i="6" s="1"/>
  <c r="P6" i="6" a="1"/>
  <c r="P6" i="6" s="1"/>
  <c r="O6" i="6" a="1"/>
  <c r="O6" i="6" s="1"/>
  <c r="N6" i="6" a="1"/>
  <c r="N6" i="6" s="1"/>
  <c r="M6" i="6" a="1"/>
  <c r="M6" i="6" s="1"/>
  <c r="L6" i="6" a="1"/>
  <c r="L6" i="6" s="1"/>
  <c r="K6" i="6" a="1"/>
  <c r="K6" i="6" s="1"/>
  <c r="J6" i="6" a="1"/>
  <c r="J6" i="6" s="1"/>
  <c r="I6" i="6" a="1"/>
  <c r="I6" i="6" s="1"/>
  <c r="W353" i="6" a="1"/>
  <c r="W353" i="6" s="1"/>
  <c r="V353" i="6" a="1"/>
  <c r="V353" i="6" s="1"/>
  <c r="T353" i="6" a="1"/>
  <c r="T353" i="6" s="1"/>
  <c r="S353" i="6" a="1"/>
  <c r="S353" i="6" s="1"/>
  <c r="R353" i="6" a="1"/>
  <c r="R353" i="6" s="1"/>
  <c r="Q353" i="6" a="1"/>
  <c r="Q353" i="6" s="1"/>
  <c r="P353" i="6" a="1"/>
  <c r="P353" i="6" s="1"/>
  <c r="O353" i="6" a="1"/>
  <c r="O353" i="6" s="1"/>
  <c r="N353" i="6" a="1"/>
  <c r="N353" i="6" s="1"/>
  <c r="M353" i="6" a="1"/>
  <c r="M353" i="6" s="1"/>
  <c r="L353" i="6" a="1"/>
  <c r="L353" i="6" s="1"/>
  <c r="K353" i="6" a="1"/>
  <c r="K353" i="6" s="1"/>
  <c r="J353" i="6" a="1"/>
  <c r="J353" i="6" s="1"/>
  <c r="I353" i="6" a="1"/>
  <c r="I353" i="6" s="1"/>
  <c r="W508" i="6" a="1"/>
  <c r="W508" i="6" s="1"/>
  <c r="V508" i="6" a="1"/>
  <c r="V508" i="6" s="1"/>
  <c r="T508" i="6" a="1"/>
  <c r="T508" i="6" s="1"/>
  <c r="S508" i="6" a="1"/>
  <c r="S508" i="6" s="1"/>
  <c r="R508" i="6" a="1"/>
  <c r="R508" i="6" s="1"/>
  <c r="Q508" i="6" a="1"/>
  <c r="Q508" i="6" s="1"/>
  <c r="P508" i="6" a="1"/>
  <c r="P508" i="6" s="1"/>
  <c r="O508" i="6" a="1"/>
  <c r="O508" i="6" s="1"/>
  <c r="N508" i="6" a="1"/>
  <c r="N508" i="6" s="1"/>
  <c r="M508" i="6" a="1"/>
  <c r="M508" i="6" s="1"/>
  <c r="L508" i="6" a="1"/>
  <c r="L508" i="6" s="1"/>
  <c r="K508" i="6" a="1"/>
  <c r="K508" i="6" s="1"/>
  <c r="J508" i="6" a="1"/>
  <c r="J508" i="6" s="1"/>
  <c r="I508" i="6" a="1"/>
  <c r="I508" i="6" s="1"/>
  <c r="W481" i="6" a="1"/>
  <c r="W481" i="6" s="1"/>
  <c r="V481" i="6" a="1"/>
  <c r="V481" i="6" s="1"/>
  <c r="T481" i="6" a="1"/>
  <c r="T481" i="6" s="1"/>
  <c r="S481" i="6" a="1"/>
  <c r="S481" i="6" s="1"/>
  <c r="R481" i="6" a="1"/>
  <c r="R481" i="6" s="1"/>
  <c r="Q481" i="6" a="1"/>
  <c r="Q481" i="6" s="1"/>
  <c r="P481" i="6" a="1"/>
  <c r="P481" i="6" s="1"/>
  <c r="O481" i="6" a="1"/>
  <c r="O481" i="6" s="1"/>
  <c r="N481" i="6" a="1"/>
  <c r="N481" i="6" s="1"/>
  <c r="M481" i="6" a="1"/>
  <c r="M481" i="6" s="1"/>
  <c r="L481" i="6" a="1"/>
  <c r="L481" i="6" s="1"/>
  <c r="K481" i="6" a="1"/>
  <c r="K481" i="6" s="1"/>
  <c r="J481" i="6" a="1"/>
  <c r="J481" i="6" s="1"/>
  <c r="I481" i="6" a="1"/>
  <c r="I481" i="6" s="1"/>
  <c r="W509" i="6" a="1"/>
  <c r="W509" i="6" s="1"/>
  <c r="V509" i="6" a="1"/>
  <c r="V509" i="6" s="1"/>
  <c r="T509" i="6" a="1"/>
  <c r="T509" i="6" s="1"/>
  <c r="S509" i="6" a="1"/>
  <c r="S509" i="6" s="1"/>
  <c r="R509" i="6" a="1"/>
  <c r="R509" i="6" s="1"/>
  <c r="Q509" i="6" a="1"/>
  <c r="Q509" i="6" s="1"/>
  <c r="P509" i="6" a="1"/>
  <c r="P509" i="6" s="1"/>
  <c r="O509" i="6" a="1"/>
  <c r="O509" i="6" s="1"/>
  <c r="N509" i="6" a="1"/>
  <c r="N509" i="6" s="1"/>
  <c r="M509" i="6" a="1"/>
  <c r="M509" i="6" s="1"/>
  <c r="L509" i="6" a="1"/>
  <c r="L509" i="6" s="1"/>
  <c r="K509" i="6" a="1"/>
  <c r="K509" i="6" s="1"/>
  <c r="J509" i="6" a="1"/>
  <c r="J509" i="6" s="1"/>
  <c r="I509" i="6" a="1"/>
  <c r="I509" i="6" s="1"/>
  <c r="W18" i="6" a="1"/>
  <c r="W18" i="6" s="1"/>
  <c r="V18" i="6" a="1"/>
  <c r="V18" i="6" s="1"/>
  <c r="T18" i="6" a="1"/>
  <c r="T18" i="6" s="1"/>
  <c r="S18" i="6" a="1"/>
  <c r="S18" i="6" s="1"/>
  <c r="R18" i="6" a="1"/>
  <c r="R18" i="6" s="1"/>
  <c r="Q18" i="6" a="1"/>
  <c r="Q18" i="6" s="1"/>
  <c r="P18" i="6" a="1"/>
  <c r="P18" i="6" s="1"/>
  <c r="O18" i="6" a="1"/>
  <c r="O18" i="6" s="1"/>
  <c r="N18" i="6" a="1"/>
  <c r="N18" i="6" s="1"/>
  <c r="M18" i="6" a="1"/>
  <c r="M18" i="6" s="1"/>
  <c r="L18" i="6" a="1"/>
  <c r="L18" i="6" s="1"/>
  <c r="K18" i="6" a="1"/>
  <c r="K18" i="6" s="1"/>
  <c r="J18" i="6" a="1"/>
  <c r="J18" i="6" s="1"/>
  <c r="I18" i="6" a="1"/>
  <c r="I18" i="6" s="1"/>
  <c r="W4" i="6" a="1"/>
  <c r="W4" i="6" s="1"/>
  <c r="V4" i="6" a="1"/>
  <c r="V4" i="6" s="1"/>
  <c r="T4" i="6" a="1"/>
  <c r="T4" i="6" s="1"/>
  <c r="S4" i="6" a="1"/>
  <c r="S4" i="6" s="1"/>
  <c r="R4" i="6" a="1"/>
  <c r="R4" i="6" s="1"/>
  <c r="Q4" i="6" a="1"/>
  <c r="Q4" i="6" s="1"/>
  <c r="P4" i="6" a="1"/>
  <c r="P4" i="6" s="1"/>
  <c r="O4" i="6" a="1"/>
  <c r="O4" i="6" s="1"/>
  <c r="N4" i="6" a="1"/>
  <c r="N4" i="6" s="1"/>
  <c r="M4" i="6" a="1"/>
  <c r="M4" i="6" s="1"/>
  <c r="L4" i="6" a="1"/>
  <c r="L4" i="6" s="1"/>
  <c r="K4" i="6" a="1"/>
  <c r="K4" i="6" s="1"/>
  <c r="J4" i="6" a="1"/>
  <c r="J4" i="6" s="1"/>
  <c r="I4" i="6" a="1"/>
  <c r="I4" i="6" s="1"/>
  <c r="J85" i="18"/>
  <c r="J84" i="18"/>
  <c r="J83" i="18"/>
  <c r="J82" i="18"/>
  <c r="J81" i="18"/>
  <c r="J80" i="18"/>
  <c r="J79" i="18"/>
  <c r="J78" i="18"/>
  <c r="J77" i="18"/>
  <c r="J76" i="18"/>
  <c r="J75" i="18"/>
  <c r="J74" i="18"/>
  <c r="J73" i="18"/>
  <c r="J72" i="18"/>
  <c r="J71" i="18"/>
  <c r="J70" i="18"/>
  <c r="J69" i="18"/>
  <c r="J68" i="18"/>
  <c r="J67" i="18"/>
  <c r="J66" i="18"/>
  <c r="J65" i="18"/>
  <c r="J64" i="18"/>
  <c r="J63" i="18"/>
  <c r="J62" i="18"/>
  <c r="J61" i="18"/>
  <c r="J60" i="18"/>
  <c r="J59" i="18"/>
  <c r="J58" i="18"/>
  <c r="J57" i="18"/>
  <c r="J56" i="18"/>
  <c r="J55" i="18"/>
  <c r="J54" i="18"/>
  <c r="J53" i="18"/>
  <c r="J52" i="18"/>
  <c r="J51" i="18"/>
  <c r="J50" i="18"/>
  <c r="J49" i="18"/>
  <c r="J48" i="18"/>
  <c r="J47" i="18"/>
  <c r="J46" i="18"/>
  <c r="J45" i="18"/>
  <c r="J44" i="18"/>
  <c r="J43" i="18"/>
  <c r="J42" i="18"/>
  <c r="J41" i="18"/>
  <c r="J40" i="18"/>
  <c r="J39" i="18"/>
  <c r="J38" i="18"/>
  <c r="J37" i="18"/>
  <c r="J36" i="18"/>
  <c r="J35" i="18"/>
  <c r="J34" i="18"/>
  <c r="J33" i="18"/>
  <c r="J32" i="18"/>
  <c r="J31" i="18"/>
  <c r="J30" i="18"/>
  <c r="J29" i="18"/>
  <c r="J28" i="18"/>
  <c r="W35" i="6" a="1"/>
  <c r="W35" i="6" s="1"/>
  <c r="V35" i="6" a="1"/>
  <c r="V35" i="6" s="1"/>
  <c r="T35" i="6" a="1"/>
  <c r="T35" i="6" s="1"/>
  <c r="S35" i="6" a="1"/>
  <c r="S35" i="6" s="1"/>
  <c r="R35" i="6" a="1"/>
  <c r="R35" i="6" s="1"/>
  <c r="Q35" i="6" a="1"/>
  <c r="Q35" i="6" s="1"/>
  <c r="P35" i="6" a="1"/>
  <c r="P35" i="6" s="1"/>
  <c r="O35" i="6" a="1"/>
  <c r="O35" i="6" s="1"/>
  <c r="N35" i="6" a="1"/>
  <c r="N35" i="6" s="1"/>
  <c r="M35" i="6" a="1"/>
  <c r="M35" i="6" s="1"/>
  <c r="L35" i="6" a="1"/>
  <c r="L35" i="6" s="1"/>
  <c r="K35" i="6" a="1"/>
  <c r="K35" i="6" s="1"/>
  <c r="J35" i="6" a="1"/>
  <c r="J35" i="6" s="1"/>
  <c r="I35" i="6" a="1"/>
  <c r="I35" i="6" s="1"/>
  <c r="W3" i="6" a="1"/>
  <c r="W3" i="6" s="1"/>
  <c r="V3" i="6" a="1"/>
  <c r="V3" i="6" s="1"/>
  <c r="T3" i="6" a="1"/>
  <c r="T3" i="6" s="1"/>
  <c r="S3" i="6" a="1"/>
  <c r="S3" i="6" s="1"/>
  <c r="R3" i="6" a="1"/>
  <c r="R3" i="6" s="1"/>
  <c r="Q3" i="6" a="1"/>
  <c r="Q3" i="6" s="1"/>
  <c r="P3" i="6" a="1"/>
  <c r="P3" i="6" s="1"/>
  <c r="O3" i="6" a="1"/>
  <c r="O3" i="6" s="1"/>
  <c r="N3" i="6" a="1"/>
  <c r="N3" i="6" s="1"/>
  <c r="M3" i="6" a="1"/>
  <c r="M3" i="6" s="1"/>
  <c r="L3" i="6" a="1"/>
  <c r="L3" i="6" s="1"/>
  <c r="K3" i="6" a="1"/>
  <c r="K3" i="6" s="1"/>
  <c r="J3" i="6" a="1"/>
  <c r="J3" i="6" s="1"/>
  <c r="I3" i="6" a="1"/>
  <c r="I3" i="6" s="1"/>
  <c r="W506" i="6" a="1"/>
  <c r="W506" i="6" s="1"/>
  <c r="V506" i="6" a="1"/>
  <c r="V506" i="6" s="1"/>
  <c r="T506" i="6" a="1"/>
  <c r="T506" i="6" s="1"/>
  <c r="S506" i="6" a="1"/>
  <c r="S506" i="6" s="1"/>
  <c r="R506" i="6" a="1"/>
  <c r="R506" i="6" s="1"/>
  <c r="Q506" i="6" a="1"/>
  <c r="Q506" i="6" s="1"/>
  <c r="P506" i="6" a="1"/>
  <c r="P506" i="6" s="1"/>
  <c r="O506" i="6" a="1"/>
  <c r="O506" i="6" s="1"/>
  <c r="N506" i="6" a="1"/>
  <c r="N506" i="6" s="1"/>
  <c r="M506" i="6" a="1"/>
  <c r="M506" i="6" s="1"/>
  <c r="L506" i="6" a="1"/>
  <c r="L506" i="6" s="1"/>
  <c r="K506" i="6" a="1"/>
  <c r="K506" i="6" s="1"/>
  <c r="J506" i="6" a="1"/>
  <c r="J506" i="6" s="1"/>
  <c r="I506" i="6" a="1"/>
  <c r="I506" i="6" s="1"/>
  <c r="Y444" i="6"/>
  <c r="Y443" i="6"/>
  <c r="Y442" i="6"/>
  <c r="Y441" i="6"/>
  <c r="Y440" i="6"/>
  <c r="Y439" i="6"/>
  <c r="Y438" i="6"/>
  <c r="Y437" i="6"/>
  <c r="Y436" i="6"/>
  <c r="Y435" i="6"/>
  <c r="Y434" i="6"/>
  <c r="Y433" i="6"/>
  <c r="Y432" i="6"/>
  <c r="Y431" i="6"/>
  <c r="Y430" i="6"/>
  <c r="Y429" i="6"/>
  <c r="Y428" i="6"/>
  <c r="Y427" i="6"/>
  <c r="Y426" i="6"/>
  <c r="Y425" i="6"/>
  <c r="Y424" i="6"/>
  <c r="Y423" i="6"/>
  <c r="Y422" i="6"/>
  <c r="Y421" i="6"/>
  <c r="Y420" i="6"/>
  <c r="Y419" i="6"/>
  <c r="Y418" i="6"/>
  <c r="Y417" i="6"/>
  <c r="Y416" i="6"/>
  <c r="Y415" i="6"/>
  <c r="Y414" i="6"/>
  <c r="Y413" i="6"/>
  <c r="Y412" i="6"/>
  <c r="Y411" i="6"/>
  <c r="Y410" i="6"/>
  <c r="Y409" i="6"/>
  <c r="Y408" i="6"/>
  <c r="Y407" i="6"/>
  <c r="Y406" i="6"/>
  <c r="Y405" i="6"/>
  <c r="Y404" i="6"/>
  <c r="Y403" i="6"/>
  <c r="Y402" i="6"/>
  <c r="Y401" i="6"/>
  <c r="Y400" i="6"/>
  <c r="Y399" i="6"/>
  <c r="Y398" i="6"/>
  <c r="Y397" i="6"/>
  <c r="Y396" i="6"/>
  <c r="Y395" i="6"/>
  <c r="Y394" i="6"/>
  <c r="Y393" i="6"/>
  <c r="Y392" i="6"/>
  <c r="Y391" i="6"/>
  <c r="Y390" i="6"/>
  <c r="Y389" i="6"/>
  <c r="Y388" i="6"/>
  <c r="Y387" i="6"/>
  <c r="Y386" i="6"/>
  <c r="Y385" i="6"/>
  <c r="Y384" i="6"/>
  <c r="Y383" i="6"/>
  <c r="Y382" i="6"/>
  <c r="Y381" i="6"/>
  <c r="Y380" i="6"/>
  <c r="Y379" i="6"/>
  <c r="Y378" i="6"/>
  <c r="Y377" i="6"/>
  <c r="Y376" i="6"/>
  <c r="Y375" i="6"/>
  <c r="Y374" i="6"/>
  <c r="Y373" i="6"/>
  <c r="Y372" i="6"/>
  <c r="Y371" i="6"/>
  <c r="Y370" i="6"/>
  <c r="Y369" i="6"/>
  <c r="Y368" i="6"/>
  <c r="Y367" i="6"/>
  <c r="Y366" i="6"/>
  <c r="Y365" i="6"/>
  <c r="Y364" i="6"/>
  <c r="Y363" i="6"/>
  <c r="Y362" i="6"/>
  <c r="Y361" i="6"/>
  <c r="Y360" i="6"/>
  <c r="Y359" i="6"/>
  <c r="Y358" i="6"/>
  <c r="Y357" i="6"/>
  <c r="Y356" i="6"/>
  <c r="Y355" i="6"/>
  <c r="Y354" i="6"/>
  <c r="Y353" i="6"/>
  <c r="Y352" i="6"/>
  <c r="Y351" i="6"/>
  <c r="Y350" i="6"/>
  <c r="Y349" i="6"/>
  <c r="Y348" i="6"/>
  <c r="Y347" i="6"/>
  <c r="Y346" i="6"/>
  <c r="Y345" i="6"/>
  <c r="Y344" i="6"/>
  <c r="Y343" i="6"/>
  <c r="Y342" i="6"/>
  <c r="Y341" i="6"/>
  <c r="Y340" i="6"/>
  <c r="Y339" i="6"/>
  <c r="Y338" i="6"/>
  <c r="Y337" i="6"/>
  <c r="Y336" i="6"/>
  <c r="Y335" i="6"/>
  <c r="Y334" i="6"/>
  <c r="Y333" i="6"/>
  <c r="Y332" i="6"/>
  <c r="Y331" i="6"/>
  <c r="Y330" i="6"/>
  <c r="Y329" i="6"/>
  <c r="Y328" i="6"/>
  <c r="Y327" i="6"/>
  <c r="Y326" i="6"/>
  <c r="Y325" i="6"/>
  <c r="Y324" i="6"/>
  <c r="Y323" i="6"/>
  <c r="Y322" i="6"/>
  <c r="Y321" i="6"/>
  <c r="Y320" i="6"/>
  <c r="Y319" i="6"/>
  <c r="Y318" i="6"/>
  <c r="Y317" i="6"/>
  <c r="Y316" i="6"/>
  <c r="Y315" i="6"/>
  <c r="Y314" i="6"/>
  <c r="Y313" i="6"/>
  <c r="Y312" i="6"/>
  <c r="Y311" i="6"/>
  <c r="Y310" i="6"/>
  <c r="Y309" i="6"/>
  <c r="Y308" i="6"/>
  <c r="Y307" i="6"/>
  <c r="Y306" i="6"/>
  <c r="Y305" i="6"/>
  <c r="Y304" i="6"/>
  <c r="Y303" i="6"/>
  <c r="Y302" i="6"/>
  <c r="Y301" i="6"/>
  <c r="Y300" i="6"/>
  <c r="Y299" i="6"/>
  <c r="Y298" i="6"/>
  <c r="Y297" i="6"/>
  <c r="Y296" i="6"/>
  <c r="Y295" i="6"/>
  <c r="Y294" i="6"/>
  <c r="Y293" i="6"/>
  <c r="Y292" i="6"/>
  <c r="Y291" i="6"/>
  <c r="Y290" i="6"/>
  <c r="Y289" i="6"/>
  <c r="Y288" i="6"/>
  <c r="Y287" i="6"/>
  <c r="Y286" i="6"/>
  <c r="Y285" i="6"/>
  <c r="Y284" i="6"/>
  <c r="Y283" i="6"/>
  <c r="Y282" i="6"/>
  <c r="Y281" i="6"/>
  <c r="Y280" i="6"/>
  <c r="Y279" i="6"/>
  <c r="Y278" i="6"/>
  <c r="Y277" i="6"/>
  <c r="Y276" i="6"/>
  <c r="Y275" i="6"/>
  <c r="Y274" i="6"/>
  <c r="Y273" i="6"/>
  <c r="Y272" i="6"/>
  <c r="Y271" i="6"/>
  <c r="Y270" i="6"/>
  <c r="Y269" i="6"/>
  <c r="Y268" i="6"/>
  <c r="Y267" i="6"/>
  <c r="Y266" i="6"/>
  <c r="Y265" i="6"/>
  <c r="Y264" i="6"/>
  <c r="Y263" i="6"/>
  <c r="Y262" i="6"/>
  <c r="Y261" i="6"/>
  <c r="Y260" i="6"/>
  <c r="Y259" i="6"/>
  <c r="Y258" i="6"/>
  <c r="Y257" i="6"/>
  <c r="Y256" i="6"/>
  <c r="Y255" i="6"/>
  <c r="Y254" i="6"/>
  <c r="Y253" i="6"/>
  <c r="Y252" i="6"/>
  <c r="Y251" i="6"/>
  <c r="Y250" i="6"/>
  <c r="Y249" i="6"/>
  <c r="Y248" i="6"/>
  <c r="Y247" i="6"/>
  <c r="Y246" i="6"/>
  <c r="Y245" i="6"/>
  <c r="Y244" i="6"/>
  <c r="Y243" i="6"/>
  <c r="Y242" i="6"/>
  <c r="Y241" i="6"/>
  <c r="Y240" i="6"/>
  <c r="Y239" i="6"/>
  <c r="Y238" i="6"/>
  <c r="Y237" i="6"/>
  <c r="Y236" i="6"/>
  <c r="Y235" i="6"/>
  <c r="Y234" i="6"/>
  <c r="Y233" i="6"/>
  <c r="Y232" i="6"/>
  <c r="Y231" i="6"/>
  <c r="Y230" i="6"/>
  <c r="Y229" i="6"/>
  <c r="Y228" i="6"/>
  <c r="Y227" i="6"/>
  <c r="Y226" i="6"/>
  <c r="Y225" i="6"/>
  <c r="Y224" i="6"/>
  <c r="Y223" i="6"/>
  <c r="Y222" i="6"/>
  <c r="Y221" i="6"/>
  <c r="Y220" i="6"/>
  <c r="Y219" i="6"/>
  <c r="Y218" i="6"/>
  <c r="Y217" i="6"/>
  <c r="Y216" i="6"/>
  <c r="Y215" i="6"/>
  <c r="Y214" i="6"/>
  <c r="Y213" i="6"/>
  <c r="Y212" i="6"/>
  <c r="Y211" i="6"/>
  <c r="Y210" i="6"/>
  <c r="Y209" i="6"/>
  <c r="Y208" i="6"/>
  <c r="Y207" i="6"/>
  <c r="Y206" i="6"/>
  <c r="Y205" i="6"/>
  <c r="Y204" i="6"/>
  <c r="Y203" i="6"/>
  <c r="Y202" i="6"/>
  <c r="Y201" i="6"/>
  <c r="Y200" i="6"/>
  <c r="Y199" i="6"/>
  <c r="Y198" i="6"/>
  <c r="Y197" i="6"/>
  <c r="Y196" i="6"/>
  <c r="Y195" i="6"/>
  <c r="Y194" i="6"/>
  <c r="Y193" i="6"/>
  <c r="Y192" i="6"/>
  <c r="Y191" i="6"/>
  <c r="Y190" i="6"/>
  <c r="Y189" i="6"/>
  <c r="Y188" i="6"/>
  <c r="Y187" i="6"/>
  <c r="Y186" i="6"/>
  <c r="Y185" i="6"/>
  <c r="Y184" i="6"/>
  <c r="Y183" i="6"/>
  <c r="Y182" i="6"/>
  <c r="Y181" i="6"/>
  <c r="Y180" i="6"/>
  <c r="Y179" i="6"/>
  <c r="Y178" i="6"/>
  <c r="Y177" i="6"/>
  <c r="Y176" i="6"/>
  <c r="Y175" i="6"/>
  <c r="Y174" i="6"/>
  <c r="Y173" i="6"/>
  <c r="Y172" i="6"/>
  <c r="Y171" i="6"/>
  <c r="Y170" i="6"/>
  <c r="Y169" i="6"/>
  <c r="Y168" i="6"/>
  <c r="Y167" i="6"/>
  <c r="Y166" i="6"/>
  <c r="Y165" i="6"/>
  <c r="Y164" i="6"/>
  <c r="Y163" i="6"/>
  <c r="Y162" i="6"/>
  <c r="Y161" i="6"/>
  <c r="Y160" i="6"/>
  <c r="Y159" i="6"/>
  <c r="Y158" i="6"/>
  <c r="Y157" i="6"/>
  <c r="Y156" i="6"/>
  <c r="Y155" i="6"/>
  <c r="Y154" i="6"/>
  <c r="Y153" i="6"/>
  <c r="Y152" i="6"/>
  <c r="Y151" i="6"/>
  <c r="Y150" i="6"/>
  <c r="Y149" i="6"/>
  <c r="Y148" i="6"/>
  <c r="Y147" i="6"/>
  <c r="Y146" i="6"/>
  <c r="Y145" i="6"/>
  <c r="Y144" i="6"/>
  <c r="Y143" i="6"/>
  <c r="Y142" i="6"/>
  <c r="Y141" i="6"/>
  <c r="Y140" i="6"/>
  <c r="Y139" i="6"/>
  <c r="Y138" i="6"/>
  <c r="Y137" i="6"/>
  <c r="Y136" i="6"/>
  <c r="Y135" i="6"/>
  <c r="Y134" i="6"/>
  <c r="Y133" i="6"/>
  <c r="Y132" i="6"/>
  <c r="Y131" i="6"/>
  <c r="Y130" i="6"/>
  <c r="Y129" i="6"/>
  <c r="Y128" i="6"/>
  <c r="Y127" i="6"/>
  <c r="Y126" i="6"/>
  <c r="Y125" i="6"/>
  <c r="Y124" i="6"/>
  <c r="Y123" i="6"/>
  <c r="Y122" i="6"/>
  <c r="Y121" i="6"/>
  <c r="Y120" i="6"/>
  <c r="Y119" i="6"/>
  <c r="Y118" i="6"/>
  <c r="Y117" i="6"/>
  <c r="Y116" i="6"/>
  <c r="Y115" i="6"/>
  <c r="Y114" i="6"/>
  <c r="Y113" i="6"/>
  <c r="Y112" i="6"/>
  <c r="Y111" i="6"/>
  <c r="Y110" i="6"/>
  <c r="Y109" i="6"/>
  <c r="Y108" i="6"/>
  <c r="Y107" i="6"/>
  <c r="Y106" i="6"/>
  <c r="Y105" i="6"/>
  <c r="Y104" i="6"/>
  <c r="Y103" i="6"/>
  <c r="Y102" i="6"/>
  <c r="Y101" i="6"/>
  <c r="Y100" i="6"/>
  <c r="Y99" i="6"/>
  <c r="Y98" i="6"/>
  <c r="Y97" i="6"/>
  <c r="Y96" i="6"/>
  <c r="Y95" i="6"/>
  <c r="Y94" i="6"/>
  <c r="Y93" i="6"/>
  <c r="Y92" i="6"/>
  <c r="Y91" i="6"/>
  <c r="Y90" i="6"/>
  <c r="Y89" i="6"/>
  <c r="Y88" i="6"/>
  <c r="Y87" i="6"/>
  <c r="Y86" i="6"/>
  <c r="Y85" i="6"/>
  <c r="Y84" i="6"/>
  <c r="Y83" i="6"/>
  <c r="Y82" i="6"/>
  <c r="Y81" i="6"/>
  <c r="Y80" i="6"/>
  <c r="Y79" i="6"/>
  <c r="Y78" i="6"/>
  <c r="Y77" i="6"/>
  <c r="Y76" i="6"/>
  <c r="Y75" i="6"/>
  <c r="Y74" i="6"/>
  <c r="Y73" i="6"/>
  <c r="Y72" i="6"/>
  <c r="Y71" i="6"/>
  <c r="Y70" i="6"/>
  <c r="Y69" i="6"/>
  <c r="Y68" i="6"/>
  <c r="Y67" i="6"/>
  <c r="Y66" i="6"/>
  <c r="Y65" i="6"/>
  <c r="Y64" i="6"/>
  <c r="Y63" i="6"/>
  <c r="Y62" i="6"/>
  <c r="Y61" i="6"/>
  <c r="Y60" i="6"/>
  <c r="Y59" i="6"/>
  <c r="Y58" i="6"/>
  <c r="Y57" i="6"/>
  <c r="Y56" i="6"/>
  <c r="Y55" i="6"/>
  <c r="Y54" i="6"/>
  <c r="Y53" i="6"/>
  <c r="Y51" i="6"/>
  <c r="Y50" i="6"/>
  <c r="Y49" i="6"/>
  <c r="Y48" i="6"/>
  <c r="Y47" i="6"/>
  <c r="Y46" i="6"/>
  <c r="Y45" i="6"/>
  <c r="Y44" i="6"/>
  <c r="Y43" i="6"/>
  <c r="Y42" i="6"/>
  <c r="Y41" i="6"/>
  <c r="Y40" i="6"/>
  <c r="Y39" i="6"/>
  <c r="Y38" i="6"/>
  <c r="Y37" i="6"/>
  <c r="Y36" i="6"/>
  <c r="Y33" i="6"/>
  <c r="Y32" i="6"/>
  <c r="Y31" i="6"/>
  <c r="Y30" i="6"/>
  <c r="Y29" i="6"/>
  <c r="Y28" i="6"/>
  <c r="Y27" i="6"/>
  <c r="Y26" i="6"/>
  <c r="Y25" i="6"/>
  <c r="Y24" i="6"/>
  <c r="Y23" i="6"/>
  <c r="Y22" i="6"/>
  <c r="Y21" i="6"/>
  <c r="Y20" i="6"/>
  <c r="Y19" i="6"/>
  <c r="Y18" i="6"/>
  <c r="Y17" i="6"/>
  <c r="Y16" i="6"/>
  <c r="Y15" i="6"/>
  <c r="Y14" i="6"/>
  <c r="Y13" i="6"/>
  <c r="Y12" i="6"/>
  <c r="Y11" i="6"/>
  <c r="Y10" i="6"/>
  <c r="Y9" i="6"/>
  <c r="Y8" i="6"/>
  <c r="Y7" i="6"/>
  <c r="Y6" i="6"/>
  <c r="Y5" i="6"/>
  <c r="Y4" i="6"/>
  <c r="Y3" i="6"/>
  <c r="Y2" i="6"/>
  <c r="W505" i="6" a="1"/>
  <c r="W505" i="6" s="1"/>
  <c r="V505" i="6" a="1"/>
  <c r="V505" i="6" s="1"/>
  <c r="T505" i="6" a="1"/>
  <c r="T505" i="6" s="1"/>
  <c r="S505" i="6" a="1"/>
  <c r="S505" i="6" s="1"/>
  <c r="R505" i="6" a="1"/>
  <c r="R505" i="6" s="1"/>
  <c r="Q505" i="6" a="1"/>
  <c r="Q505" i="6" s="1"/>
  <c r="P505" i="6" a="1"/>
  <c r="P505" i="6" s="1"/>
  <c r="O505" i="6" a="1"/>
  <c r="O505" i="6" s="1"/>
  <c r="N505" i="6" a="1"/>
  <c r="N505" i="6" s="1"/>
  <c r="M505" i="6" a="1"/>
  <c r="M505" i="6" s="1"/>
  <c r="L505" i="6" a="1"/>
  <c r="L505" i="6" s="1"/>
  <c r="K505" i="6" a="1"/>
  <c r="K505" i="6" s="1"/>
  <c r="J505" i="6" a="1"/>
  <c r="J505" i="6" s="1"/>
  <c r="I505" i="6" a="1"/>
  <c r="I505" i="6" s="1"/>
  <c r="W67" i="6" a="1"/>
  <c r="W67" i="6" s="1"/>
  <c r="V67" i="6" a="1"/>
  <c r="V67" i="6" s="1"/>
  <c r="T67" i="6" a="1"/>
  <c r="T67" i="6" s="1"/>
  <c r="S67" i="6" a="1"/>
  <c r="S67" i="6" s="1"/>
  <c r="R67" i="6" a="1"/>
  <c r="R67" i="6" s="1"/>
  <c r="Q67" i="6" a="1"/>
  <c r="Q67" i="6" s="1"/>
  <c r="P67" i="6" a="1"/>
  <c r="P67" i="6" s="1"/>
  <c r="O67" i="6" a="1"/>
  <c r="O67" i="6" s="1"/>
  <c r="N67" i="6" a="1"/>
  <c r="N67" i="6" s="1"/>
  <c r="M67" i="6" a="1"/>
  <c r="M67" i="6" s="1"/>
  <c r="L67" i="6" a="1"/>
  <c r="L67" i="6" s="1"/>
  <c r="K67" i="6" a="1"/>
  <c r="K67" i="6" s="1"/>
  <c r="J67" i="6" a="1"/>
  <c r="J67" i="6" s="1"/>
  <c r="I67" i="6" a="1"/>
  <c r="I67" i="6" s="1"/>
  <c r="W73" i="6" a="1"/>
  <c r="W73" i="6" s="1"/>
  <c r="V73" i="6" a="1"/>
  <c r="V73" i="6" s="1"/>
  <c r="T73" i="6" a="1"/>
  <c r="T73" i="6" s="1"/>
  <c r="S73" i="6" a="1"/>
  <c r="S73" i="6" s="1"/>
  <c r="R73" i="6" a="1"/>
  <c r="R73" i="6" s="1"/>
  <c r="Q73" i="6" a="1"/>
  <c r="Q73" i="6" s="1"/>
  <c r="P73" i="6" a="1"/>
  <c r="P73" i="6" s="1"/>
  <c r="O73" i="6" a="1"/>
  <c r="O73" i="6" s="1"/>
  <c r="N73" i="6" a="1"/>
  <c r="N73" i="6" s="1"/>
  <c r="M73" i="6" a="1"/>
  <c r="M73" i="6" s="1"/>
  <c r="L73" i="6" a="1"/>
  <c r="L73" i="6" s="1"/>
  <c r="K73" i="6" a="1"/>
  <c r="K73" i="6" s="1"/>
  <c r="J73" i="6" a="1"/>
  <c r="J73" i="6" s="1"/>
  <c r="I73" i="6" a="1"/>
  <c r="I73" i="6" s="1"/>
  <c r="W501" i="6" a="1"/>
  <c r="W501" i="6" s="1"/>
  <c r="V501" i="6" a="1"/>
  <c r="V501" i="6" s="1"/>
  <c r="T501" i="6" a="1"/>
  <c r="T501" i="6" s="1"/>
  <c r="S501" i="6" a="1"/>
  <c r="S501" i="6" s="1"/>
  <c r="R501" i="6" a="1"/>
  <c r="R501" i="6" s="1"/>
  <c r="Q501" i="6" a="1"/>
  <c r="Q501" i="6" s="1"/>
  <c r="P501" i="6" a="1"/>
  <c r="P501" i="6" s="1"/>
  <c r="O501" i="6" a="1"/>
  <c r="O501" i="6" s="1"/>
  <c r="N501" i="6" a="1"/>
  <c r="N501" i="6" s="1"/>
  <c r="M501" i="6" a="1"/>
  <c r="M501" i="6" s="1"/>
  <c r="L501" i="6" a="1"/>
  <c r="L501" i="6" s="1"/>
  <c r="K501" i="6" a="1"/>
  <c r="K501" i="6" s="1"/>
  <c r="J501" i="6" a="1"/>
  <c r="J501" i="6" s="1"/>
  <c r="I501" i="6" a="1"/>
  <c r="I501" i="6" s="1"/>
  <c r="W502" i="6" a="1"/>
  <c r="W502" i="6" s="1"/>
  <c r="V502" i="6" a="1"/>
  <c r="V502" i="6" s="1"/>
  <c r="T502" i="6" a="1"/>
  <c r="T502" i="6" s="1"/>
  <c r="S502" i="6" a="1"/>
  <c r="S502" i="6" s="1"/>
  <c r="R502" i="6" a="1"/>
  <c r="R502" i="6" s="1"/>
  <c r="Q502" i="6" a="1"/>
  <c r="Q502" i="6" s="1"/>
  <c r="P502" i="6" a="1"/>
  <c r="P502" i="6" s="1"/>
  <c r="O502" i="6" a="1"/>
  <c r="O502" i="6" s="1"/>
  <c r="N502" i="6" a="1"/>
  <c r="N502" i="6" s="1"/>
  <c r="M502" i="6" a="1"/>
  <c r="M502" i="6" s="1"/>
  <c r="L502" i="6" a="1"/>
  <c r="L502" i="6" s="1"/>
  <c r="K502" i="6" a="1"/>
  <c r="K502" i="6" s="1"/>
  <c r="J502" i="6" a="1"/>
  <c r="J502" i="6" s="1"/>
  <c r="I502" i="6" a="1"/>
  <c r="I502" i="6" s="1"/>
  <c r="W500" i="6" a="1"/>
  <c r="W500" i="6" s="1"/>
  <c r="V500" i="6" a="1"/>
  <c r="V500" i="6" s="1"/>
  <c r="T500" i="6" a="1"/>
  <c r="T500" i="6" s="1"/>
  <c r="S500" i="6" a="1"/>
  <c r="S500" i="6" s="1"/>
  <c r="R500" i="6" a="1"/>
  <c r="R500" i="6" s="1"/>
  <c r="Q500" i="6" a="1"/>
  <c r="Q500" i="6" s="1"/>
  <c r="P500" i="6" a="1"/>
  <c r="P500" i="6" s="1"/>
  <c r="O500" i="6" a="1"/>
  <c r="O500" i="6" s="1"/>
  <c r="N500" i="6" a="1"/>
  <c r="N500" i="6" s="1"/>
  <c r="M500" i="6" a="1"/>
  <c r="M500" i="6" s="1"/>
  <c r="L500" i="6" a="1"/>
  <c r="L500" i="6" s="1"/>
  <c r="K500" i="6" a="1"/>
  <c r="K500" i="6" s="1"/>
  <c r="J500" i="6" a="1"/>
  <c r="J500" i="6" s="1"/>
  <c r="I500" i="6" a="1"/>
  <c r="I500" i="6" s="1"/>
  <c r="W504" i="6" a="1"/>
  <c r="W504" i="6" s="1"/>
  <c r="V504" i="6" a="1"/>
  <c r="V504" i="6" s="1"/>
  <c r="T504" i="6" a="1"/>
  <c r="T504" i="6" s="1"/>
  <c r="S504" i="6" a="1"/>
  <c r="S504" i="6" s="1"/>
  <c r="R504" i="6" a="1"/>
  <c r="R504" i="6" s="1"/>
  <c r="Q504" i="6" a="1"/>
  <c r="Q504" i="6" s="1"/>
  <c r="P504" i="6" a="1"/>
  <c r="P504" i="6" s="1"/>
  <c r="O504" i="6" a="1"/>
  <c r="O504" i="6" s="1"/>
  <c r="N504" i="6" a="1"/>
  <c r="N504" i="6" s="1"/>
  <c r="M504" i="6" a="1"/>
  <c r="M504" i="6" s="1"/>
  <c r="L504" i="6" a="1"/>
  <c r="L504" i="6" s="1"/>
  <c r="K504" i="6" a="1"/>
  <c r="K504" i="6" s="1"/>
  <c r="J504" i="6" a="1"/>
  <c r="J504" i="6" s="1"/>
  <c r="I504" i="6" a="1"/>
  <c r="I504" i="6" s="1"/>
  <c r="W503" i="6" a="1"/>
  <c r="W503" i="6" s="1"/>
  <c r="V503" i="6" a="1"/>
  <c r="V503" i="6" s="1"/>
  <c r="T503" i="6" a="1"/>
  <c r="T503" i="6" s="1"/>
  <c r="S503" i="6" a="1"/>
  <c r="S503" i="6" s="1"/>
  <c r="R503" i="6" a="1"/>
  <c r="R503" i="6" s="1"/>
  <c r="Q503" i="6" a="1"/>
  <c r="Q503" i="6" s="1"/>
  <c r="P503" i="6" a="1"/>
  <c r="P503" i="6" s="1"/>
  <c r="O503" i="6" a="1"/>
  <c r="O503" i="6" s="1"/>
  <c r="N503" i="6" a="1"/>
  <c r="N503" i="6" s="1"/>
  <c r="M503" i="6" a="1"/>
  <c r="M503" i="6" s="1"/>
  <c r="L503" i="6" a="1"/>
  <c r="L503" i="6" s="1"/>
  <c r="K503" i="6" a="1"/>
  <c r="K503" i="6" s="1"/>
  <c r="J503" i="6" a="1"/>
  <c r="J503" i="6" s="1"/>
  <c r="I503" i="6" a="1"/>
  <c r="I503" i="6" s="1"/>
  <c r="I63" i="6" a="1"/>
  <c r="I63" i="6" s="1"/>
  <c r="J63" i="6" a="1"/>
  <c r="J63" i="6" s="1"/>
  <c r="K63" i="6" a="1"/>
  <c r="K63" i="6" s="1"/>
  <c r="L63" i="6" a="1"/>
  <c r="L63" i="6" s="1"/>
  <c r="M63" i="6" a="1"/>
  <c r="M63" i="6" s="1"/>
  <c r="N63" i="6" a="1"/>
  <c r="N63" i="6" s="1"/>
  <c r="O63" i="6" a="1"/>
  <c r="O63" i="6" s="1"/>
  <c r="P63" i="6" a="1"/>
  <c r="P63" i="6" s="1"/>
  <c r="Q63" i="6" a="1"/>
  <c r="Q63" i="6" s="1"/>
  <c r="R63" i="6" a="1"/>
  <c r="R63" i="6" s="1"/>
  <c r="S63" i="6" a="1"/>
  <c r="S63" i="6" s="1"/>
  <c r="T63" i="6" a="1"/>
  <c r="T63" i="6" s="1"/>
  <c r="V63" i="6" a="1"/>
  <c r="V63" i="6" s="1"/>
  <c r="W63" i="6" a="1"/>
  <c r="W63" i="6" s="1"/>
  <c r="I62" i="6" a="1"/>
  <c r="I62" i="6" s="1"/>
  <c r="J62" i="6" a="1"/>
  <c r="J62" i="6" s="1"/>
  <c r="K62" i="6" a="1"/>
  <c r="K62" i="6" s="1"/>
  <c r="L62" i="6" a="1"/>
  <c r="L62" i="6" s="1"/>
  <c r="M62" i="6" a="1"/>
  <c r="M62" i="6" s="1"/>
  <c r="N62" i="6" a="1"/>
  <c r="N62" i="6" s="1"/>
  <c r="O62" i="6" a="1"/>
  <c r="O62" i="6" s="1"/>
  <c r="P62" i="6" a="1"/>
  <c r="P62" i="6" s="1"/>
  <c r="Q62" i="6" a="1"/>
  <c r="Q62" i="6" s="1"/>
  <c r="R62" i="6" a="1"/>
  <c r="R62" i="6" s="1"/>
  <c r="S62" i="6" a="1"/>
  <c r="S62" i="6" s="1"/>
  <c r="T62" i="6" a="1"/>
  <c r="T62" i="6" s="1"/>
  <c r="V62" i="6" a="1"/>
  <c r="V62" i="6" s="1"/>
  <c r="W62" i="6" a="1"/>
  <c r="W62" i="6" s="1"/>
  <c r="I64" i="6" a="1"/>
  <c r="I64" i="6" s="1"/>
  <c r="J64" i="6" a="1"/>
  <c r="J64" i="6" s="1"/>
  <c r="K64" i="6" a="1"/>
  <c r="K64" i="6" s="1"/>
  <c r="L64" i="6" a="1"/>
  <c r="L64" i="6" s="1"/>
  <c r="M64" i="6" a="1"/>
  <c r="M64" i="6" s="1"/>
  <c r="N64" i="6" a="1"/>
  <c r="N64" i="6" s="1"/>
  <c r="O64" i="6" a="1"/>
  <c r="O64" i="6" s="1"/>
  <c r="P64" i="6" a="1"/>
  <c r="P64" i="6" s="1"/>
  <c r="Q64" i="6" a="1"/>
  <c r="Q64" i="6" s="1"/>
  <c r="R64" i="6" a="1"/>
  <c r="R64" i="6" s="1"/>
  <c r="S64" i="6" a="1"/>
  <c r="S64" i="6" s="1"/>
  <c r="T64" i="6" a="1"/>
  <c r="T64" i="6" s="1"/>
  <c r="V64" i="6" a="1"/>
  <c r="V64" i="6" s="1"/>
  <c r="W64" i="6" a="1"/>
  <c r="W64" i="6" s="1"/>
  <c r="I61" i="6" a="1"/>
  <c r="I61" i="6" s="1"/>
  <c r="J61" i="6" a="1"/>
  <c r="J61" i="6" s="1"/>
  <c r="K61" i="6" a="1"/>
  <c r="K61" i="6" s="1"/>
  <c r="L61" i="6" a="1"/>
  <c r="L61" i="6" s="1"/>
  <c r="M61" i="6" a="1"/>
  <c r="M61" i="6" s="1"/>
  <c r="N61" i="6" a="1"/>
  <c r="N61" i="6" s="1"/>
  <c r="O61" i="6" a="1"/>
  <c r="O61" i="6" s="1"/>
  <c r="P61" i="6" a="1"/>
  <c r="P61" i="6" s="1"/>
  <c r="Q61" i="6" a="1"/>
  <c r="Q61" i="6" s="1"/>
  <c r="R61" i="6" a="1"/>
  <c r="R61" i="6" s="1"/>
  <c r="S61" i="6" a="1"/>
  <c r="S61" i="6" s="1"/>
  <c r="T61" i="6" a="1"/>
  <c r="T61" i="6" s="1"/>
  <c r="V61" i="6" a="1"/>
  <c r="V61" i="6" s="1"/>
  <c r="W61" i="6" a="1"/>
  <c r="W61" i="6" s="1"/>
  <c r="I45" i="6" a="1"/>
  <c r="I45" i="6" s="1"/>
  <c r="J45" i="6" a="1"/>
  <c r="J45" i="6" s="1"/>
  <c r="K45" i="6" a="1"/>
  <c r="K45" i="6" s="1"/>
  <c r="L45" i="6" a="1"/>
  <c r="L45" i="6" s="1"/>
  <c r="M45" i="6" a="1"/>
  <c r="M45" i="6" s="1"/>
  <c r="N45" i="6" a="1"/>
  <c r="N45" i="6" s="1"/>
  <c r="O45" i="6" a="1"/>
  <c r="O45" i="6" s="1"/>
  <c r="P45" i="6" a="1"/>
  <c r="P45" i="6" s="1"/>
  <c r="Q45" i="6" a="1"/>
  <c r="Q45" i="6" s="1"/>
  <c r="R45" i="6" a="1"/>
  <c r="R45" i="6" s="1"/>
  <c r="S45" i="6" a="1"/>
  <c r="S45" i="6" s="1"/>
  <c r="T45" i="6" a="1"/>
  <c r="T45" i="6" s="1"/>
  <c r="V45" i="6" a="1"/>
  <c r="V45" i="6" s="1"/>
  <c r="W45" i="6" a="1"/>
  <c r="W45" i="6" s="1"/>
  <c r="I46" i="6" a="1"/>
  <c r="I46" i="6" s="1"/>
  <c r="J46" i="6" a="1"/>
  <c r="J46" i="6" s="1"/>
  <c r="K46" i="6" a="1"/>
  <c r="K46" i="6" s="1"/>
  <c r="L46" i="6" a="1"/>
  <c r="L46" i="6" s="1"/>
  <c r="M46" i="6" a="1"/>
  <c r="M46" i="6" s="1"/>
  <c r="N46" i="6" a="1"/>
  <c r="N46" i="6" s="1"/>
  <c r="O46" i="6" a="1"/>
  <c r="O46" i="6" s="1"/>
  <c r="P46" i="6" a="1"/>
  <c r="P46" i="6" s="1"/>
  <c r="Q46" i="6" a="1"/>
  <c r="Q46" i="6" s="1"/>
  <c r="R46" i="6" a="1"/>
  <c r="R46" i="6" s="1"/>
  <c r="S46" i="6" a="1"/>
  <c r="S46" i="6" s="1"/>
  <c r="T46" i="6" a="1"/>
  <c r="T46" i="6" s="1"/>
  <c r="V46" i="6" a="1"/>
  <c r="V46" i="6" s="1"/>
  <c r="W46" i="6" a="1"/>
  <c r="W46" i="6" s="1"/>
  <c r="I48" i="6" a="1"/>
  <c r="I48" i="6" s="1"/>
  <c r="J48" i="6" a="1"/>
  <c r="J48" i="6" s="1"/>
  <c r="K48" i="6" a="1"/>
  <c r="K48" i="6" s="1"/>
  <c r="L48" i="6" a="1"/>
  <c r="L48" i="6" s="1"/>
  <c r="M48" i="6" a="1"/>
  <c r="M48" i="6" s="1"/>
  <c r="N48" i="6" a="1"/>
  <c r="N48" i="6" s="1"/>
  <c r="O48" i="6" a="1"/>
  <c r="O48" i="6" s="1"/>
  <c r="P48" i="6" a="1"/>
  <c r="P48" i="6" s="1"/>
  <c r="Q48" i="6" a="1"/>
  <c r="Q48" i="6" s="1"/>
  <c r="R48" i="6" a="1"/>
  <c r="R48" i="6" s="1"/>
  <c r="S48" i="6" a="1"/>
  <c r="S48" i="6" s="1"/>
  <c r="T48" i="6" a="1"/>
  <c r="T48" i="6" s="1"/>
  <c r="V48" i="6" a="1"/>
  <c r="V48" i="6" s="1"/>
  <c r="W48" i="6" a="1"/>
  <c r="W48" i="6" s="1"/>
  <c r="I47" i="6" a="1"/>
  <c r="I47" i="6" s="1"/>
  <c r="J47" i="6" a="1"/>
  <c r="J47" i="6" s="1"/>
  <c r="K47" i="6" a="1"/>
  <c r="K47" i="6" s="1"/>
  <c r="L47" i="6" a="1"/>
  <c r="L47" i="6" s="1"/>
  <c r="M47" i="6" a="1"/>
  <c r="M47" i="6" s="1"/>
  <c r="N47" i="6" a="1"/>
  <c r="N47" i="6" s="1"/>
  <c r="O47" i="6" a="1"/>
  <c r="O47" i="6" s="1"/>
  <c r="P47" i="6" a="1"/>
  <c r="P47" i="6" s="1"/>
  <c r="Q47" i="6" a="1"/>
  <c r="Q47" i="6" s="1"/>
  <c r="R47" i="6" a="1"/>
  <c r="R47" i="6" s="1"/>
  <c r="S47" i="6" a="1"/>
  <c r="S47" i="6" s="1"/>
  <c r="T47" i="6" a="1"/>
  <c r="T47" i="6" s="1"/>
  <c r="V47" i="6" a="1"/>
  <c r="V47" i="6" s="1"/>
  <c r="W47" i="6" a="1"/>
  <c r="W47" i="6" s="1"/>
  <c r="I34" i="6" a="1"/>
  <c r="I34" i="6" s="1"/>
  <c r="J34" i="6" a="1"/>
  <c r="J34" i="6" s="1"/>
  <c r="K34" i="6" a="1"/>
  <c r="K34" i="6" s="1"/>
  <c r="L34" i="6" a="1"/>
  <c r="L34" i="6" s="1"/>
  <c r="M34" i="6" a="1"/>
  <c r="M34" i="6" s="1"/>
  <c r="N34" i="6" a="1"/>
  <c r="N34" i="6" s="1"/>
  <c r="O34" i="6" a="1"/>
  <c r="O34" i="6" s="1"/>
  <c r="P34" i="6" a="1"/>
  <c r="P34" i="6" s="1"/>
  <c r="Q34" i="6" a="1"/>
  <c r="Q34" i="6" s="1"/>
  <c r="R34" i="6" a="1"/>
  <c r="R34" i="6" s="1"/>
  <c r="S34" i="6" a="1"/>
  <c r="S34" i="6" s="1"/>
  <c r="T34" i="6" a="1"/>
  <c r="T34" i="6" s="1"/>
  <c r="V34" i="6" a="1"/>
  <c r="V34" i="6" s="1"/>
  <c r="W34" i="6" a="1"/>
  <c r="W34" i="6" s="1"/>
  <c r="I33" i="6" a="1"/>
  <c r="I33" i="6" s="1"/>
  <c r="J33" i="6" a="1"/>
  <c r="J33" i="6" s="1"/>
  <c r="K33" i="6" a="1"/>
  <c r="K33" i="6" s="1"/>
  <c r="L33" i="6" a="1"/>
  <c r="L33" i="6" s="1"/>
  <c r="M33" i="6" a="1"/>
  <c r="M33" i="6" s="1"/>
  <c r="N33" i="6" a="1"/>
  <c r="N33" i="6" s="1"/>
  <c r="O33" i="6" a="1"/>
  <c r="O33" i="6" s="1"/>
  <c r="P33" i="6" a="1"/>
  <c r="P33" i="6" s="1"/>
  <c r="Q33" i="6" a="1"/>
  <c r="Q33" i="6" s="1"/>
  <c r="R33" i="6" a="1"/>
  <c r="R33" i="6" s="1"/>
  <c r="S33" i="6" a="1"/>
  <c r="S33" i="6" s="1"/>
  <c r="T33" i="6" a="1"/>
  <c r="T33" i="6" s="1"/>
  <c r="V33" i="6" a="1"/>
  <c r="V33" i="6" s="1"/>
  <c r="W33" i="6" a="1"/>
  <c r="W33" i="6" s="1"/>
  <c r="I32" i="6" a="1"/>
  <c r="I32" i="6" s="1"/>
  <c r="J32" i="6" a="1"/>
  <c r="J32" i="6" s="1"/>
  <c r="K32" i="6" a="1"/>
  <c r="K32" i="6" s="1"/>
  <c r="L32" i="6" a="1"/>
  <c r="L32" i="6" s="1"/>
  <c r="M32" i="6" a="1"/>
  <c r="M32" i="6" s="1"/>
  <c r="N32" i="6" a="1"/>
  <c r="N32" i="6" s="1"/>
  <c r="O32" i="6" a="1"/>
  <c r="O32" i="6" s="1"/>
  <c r="P32" i="6" a="1"/>
  <c r="P32" i="6" s="1"/>
  <c r="Q32" i="6" a="1"/>
  <c r="Q32" i="6" s="1"/>
  <c r="R32" i="6" a="1"/>
  <c r="R32" i="6" s="1"/>
  <c r="S32" i="6" a="1"/>
  <c r="S32" i="6" s="1"/>
  <c r="T32" i="6" a="1"/>
  <c r="T32" i="6" s="1"/>
  <c r="V32" i="6" a="1"/>
  <c r="V32" i="6" s="1"/>
  <c r="W32" i="6" a="1"/>
  <c r="W32" i="6" s="1"/>
  <c r="I31" i="6" a="1"/>
  <c r="I31" i="6" s="1"/>
  <c r="J31" i="6" a="1"/>
  <c r="J31" i="6" s="1"/>
  <c r="K31" i="6" a="1"/>
  <c r="K31" i="6" s="1"/>
  <c r="L31" i="6" a="1"/>
  <c r="L31" i="6" s="1"/>
  <c r="M31" i="6" a="1"/>
  <c r="M31" i="6" s="1"/>
  <c r="N31" i="6" a="1"/>
  <c r="N31" i="6" s="1"/>
  <c r="O31" i="6" a="1"/>
  <c r="O31" i="6" s="1"/>
  <c r="P31" i="6" a="1"/>
  <c r="P31" i="6" s="1"/>
  <c r="Q31" i="6" a="1"/>
  <c r="Q31" i="6" s="1"/>
  <c r="R31" i="6" a="1"/>
  <c r="R31" i="6" s="1"/>
  <c r="S31" i="6" a="1"/>
  <c r="S31" i="6" s="1"/>
  <c r="T31" i="6" a="1"/>
  <c r="T31" i="6" s="1"/>
  <c r="V31" i="6" a="1"/>
  <c r="V31" i="6" s="1"/>
  <c r="W31" i="6" a="1"/>
  <c r="W31" i="6" s="1"/>
  <c r="I40" i="6" a="1"/>
  <c r="I40" i="6" s="1"/>
  <c r="J40" i="6" a="1"/>
  <c r="J40" i="6" s="1"/>
  <c r="K40" i="6" a="1"/>
  <c r="K40" i="6" s="1"/>
  <c r="L40" i="6" a="1"/>
  <c r="L40" i="6" s="1"/>
  <c r="M40" i="6" a="1"/>
  <c r="M40" i="6" s="1"/>
  <c r="N40" i="6" a="1"/>
  <c r="N40" i="6" s="1"/>
  <c r="O40" i="6" a="1"/>
  <c r="O40" i="6" s="1"/>
  <c r="P40" i="6" a="1"/>
  <c r="P40" i="6" s="1"/>
  <c r="Q40" i="6" a="1"/>
  <c r="Q40" i="6" s="1"/>
  <c r="R40" i="6" a="1"/>
  <c r="R40" i="6" s="1"/>
  <c r="S40" i="6" a="1"/>
  <c r="S40" i="6" s="1"/>
  <c r="T40" i="6" a="1"/>
  <c r="T40" i="6" s="1"/>
  <c r="V40" i="6" a="1"/>
  <c r="V40" i="6" s="1"/>
  <c r="W40" i="6" a="1"/>
  <c r="W40" i="6" s="1"/>
  <c r="I53" i="6" a="1"/>
  <c r="I53" i="6" s="1"/>
  <c r="J53" i="6" a="1"/>
  <c r="J53" i="6" s="1"/>
  <c r="K53" i="6" a="1"/>
  <c r="K53" i="6" s="1"/>
  <c r="L53" i="6" a="1"/>
  <c r="L53" i="6" s="1"/>
  <c r="M53" i="6" a="1"/>
  <c r="M53" i="6" s="1"/>
  <c r="N53" i="6" a="1"/>
  <c r="N53" i="6" s="1"/>
  <c r="O53" i="6" a="1"/>
  <c r="O53" i="6" s="1"/>
  <c r="P53" i="6" a="1"/>
  <c r="P53" i="6" s="1"/>
  <c r="Q53" i="6" a="1"/>
  <c r="Q53" i="6" s="1"/>
  <c r="R53" i="6" a="1"/>
  <c r="R53" i="6" s="1"/>
  <c r="S53" i="6" a="1"/>
  <c r="S53" i="6" s="1"/>
  <c r="T53" i="6" a="1"/>
  <c r="T53" i="6" s="1"/>
  <c r="V53" i="6" a="1"/>
  <c r="V53" i="6" s="1"/>
  <c r="W53" i="6" a="1"/>
  <c r="W53" i="6" s="1"/>
  <c r="I55" i="6" a="1"/>
  <c r="I55" i="6" s="1"/>
  <c r="J55" i="6" a="1"/>
  <c r="J55" i="6" s="1"/>
  <c r="K55" i="6" a="1"/>
  <c r="K55" i="6" s="1"/>
  <c r="L55" i="6" a="1"/>
  <c r="L55" i="6" s="1"/>
  <c r="M55" i="6" a="1"/>
  <c r="M55" i="6" s="1"/>
  <c r="N55" i="6" a="1"/>
  <c r="N55" i="6" s="1"/>
  <c r="O55" i="6" a="1"/>
  <c r="O55" i="6" s="1"/>
  <c r="P55" i="6" a="1"/>
  <c r="P55" i="6" s="1"/>
  <c r="Q55" i="6" a="1"/>
  <c r="Q55" i="6" s="1"/>
  <c r="R55" i="6" a="1"/>
  <c r="R55" i="6" s="1"/>
  <c r="S55" i="6" a="1"/>
  <c r="S55" i="6" s="1"/>
  <c r="T55" i="6" a="1"/>
  <c r="T55" i="6" s="1"/>
  <c r="V55" i="6" a="1"/>
  <c r="V55" i="6" s="1"/>
  <c r="W55" i="6" a="1"/>
  <c r="W55" i="6" s="1"/>
  <c r="I52" i="6" a="1"/>
  <c r="I52" i="6" s="1"/>
  <c r="J52" i="6" a="1"/>
  <c r="J52" i="6" s="1"/>
  <c r="K52" i="6" a="1"/>
  <c r="K52" i="6" s="1"/>
  <c r="L52" i="6" a="1"/>
  <c r="L52" i="6" s="1"/>
  <c r="M52" i="6" a="1"/>
  <c r="M52" i="6" s="1"/>
  <c r="N52" i="6" a="1"/>
  <c r="N52" i="6" s="1"/>
  <c r="O52" i="6" a="1"/>
  <c r="O52" i="6" s="1"/>
  <c r="P52" i="6" a="1"/>
  <c r="P52" i="6" s="1"/>
  <c r="Q52" i="6" a="1"/>
  <c r="Q52" i="6" s="1"/>
  <c r="R52" i="6" a="1"/>
  <c r="R52" i="6" s="1"/>
  <c r="S52" i="6" a="1"/>
  <c r="S52" i="6" s="1"/>
  <c r="T52" i="6" a="1"/>
  <c r="T52" i="6" s="1"/>
  <c r="V52" i="6" a="1"/>
  <c r="V52" i="6" s="1"/>
  <c r="W52" i="6" a="1"/>
  <c r="W52" i="6" s="1"/>
  <c r="I100" i="6" a="1"/>
  <c r="I100" i="6" s="1"/>
  <c r="J100" i="6" a="1"/>
  <c r="J100" i="6" s="1"/>
  <c r="K100" i="6" a="1"/>
  <c r="K100" i="6" s="1"/>
  <c r="L100" i="6" a="1"/>
  <c r="L100" i="6" s="1"/>
  <c r="M100" i="6" a="1"/>
  <c r="M100" i="6" s="1"/>
  <c r="N100" i="6" a="1"/>
  <c r="N100" i="6" s="1"/>
  <c r="O100" i="6" a="1"/>
  <c r="O100" i="6" s="1"/>
  <c r="P100" i="6" a="1"/>
  <c r="P100" i="6" s="1"/>
  <c r="Q100" i="6" a="1"/>
  <c r="Q100" i="6" s="1"/>
  <c r="R100" i="6" a="1"/>
  <c r="R100" i="6" s="1"/>
  <c r="S100" i="6" a="1"/>
  <c r="S100" i="6" s="1"/>
  <c r="T100" i="6" a="1"/>
  <c r="T100" i="6" s="1"/>
  <c r="V100" i="6" a="1"/>
  <c r="V100" i="6" s="1"/>
  <c r="W100" i="6" a="1"/>
  <c r="W100" i="6" s="1"/>
  <c r="I51" i="6" a="1"/>
  <c r="I51" i="6" s="1"/>
  <c r="J51" i="6" a="1"/>
  <c r="J51" i="6" s="1"/>
  <c r="K51" i="6" a="1"/>
  <c r="K51" i="6" s="1"/>
  <c r="L51" i="6" a="1"/>
  <c r="L51" i="6" s="1"/>
  <c r="M51" i="6" a="1"/>
  <c r="M51" i="6" s="1"/>
  <c r="N51" i="6" a="1"/>
  <c r="N51" i="6" s="1"/>
  <c r="O51" i="6" a="1"/>
  <c r="O51" i="6" s="1"/>
  <c r="P51" i="6" a="1"/>
  <c r="P51" i="6" s="1"/>
  <c r="Q51" i="6" a="1"/>
  <c r="Q51" i="6" s="1"/>
  <c r="R51" i="6" a="1"/>
  <c r="R51" i="6" s="1"/>
  <c r="S51" i="6" a="1"/>
  <c r="S51" i="6" s="1"/>
  <c r="T51" i="6" a="1"/>
  <c r="T51" i="6" s="1"/>
  <c r="V51" i="6" a="1"/>
  <c r="V51" i="6" s="1"/>
  <c r="W51" i="6" a="1"/>
  <c r="W51" i="6" s="1"/>
  <c r="I54" i="6" a="1"/>
  <c r="I54" i="6" s="1"/>
  <c r="J54" i="6" a="1"/>
  <c r="J54" i="6" s="1"/>
  <c r="K54" i="6" a="1"/>
  <c r="K54" i="6" s="1"/>
  <c r="L54" i="6" a="1"/>
  <c r="L54" i="6" s="1"/>
  <c r="M54" i="6" a="1"/>
  <c r="M54" i="6" s="1"/>
  <c r="N54" i="6" a="1"/>
  <c r="N54" i="6" s="1"/>
  <c r="O54" i="6" a="1"/>
  <c r="O54" i="6" s="1"/>
  <c r="P54" i="6" a="1"/>
  <c r="P54" i="6" s="1"/>
  <c r="Q54" i="6" a="1"/>
  <c r="Q54" i="6" s="1"/>
  <c r="R54" i="6" a="1"/>
  <c r="R54" i="6" s="1"/>
  <c r="S54" i="6" a="1"/>
  <c r="S54" i="6" s="1"/>
  <c r="T54" i="6" a="1"/>
  <c r="T54" i="6" s="1"/>
  <c r="V54" i="6" a="1"/>
  <c r="V54" i="6" s="1"/>
  <c r="W54" i="6" a="1"/>
  <c r="W54" i="6" s="1"/>
  <c r="I50" i="6" a="1"/>
  <c r="I50" i="6" s="1"/>
  <c r="J50" i="6" a="1"/>
  <c r="J50" i="6" s="1"/>
  <c r="K50" i="6" a="1"/>
  <c r="K50" i="6" s="1"/>
  <c r="L50" i="6" a="1"/>
  <c r="L50" i="6" s="1"/>
  <c r="M50" i="6" a="1"/>
  <c r="M50" i="6" s="1"/>
  <c r="N50" i="6" a="1"/>
  <c r="N50" i="6" s="1"/>
  <c r="O50" i="6" a="1"/>
  <c r="O50" i="6" s="1"/>
  <c r="P50" i="6" a="1"/>
  <c r="P50" i="6" s="1"/>
  <c r="Q50" i="6" a="1"/>
  <c r="Q50" i="6" s="1"/>
  <c r="R50" i="6" a="1"/>
  <c r="R50" i="6" s="1"/>
  <c r="S50" i="6" a="1"/>
  <c r="S50" i="6" s="1"/>
  <c r="T50" i="6" a="1"/>
  <c r="T50" i="6" s="1"/>
  <c r="V50" i="6" a="1"/>
  <c r="V50" i="6" s="1"/>
  <c r="W50" i="6" a="1"/>
  <c r="W50" i="6" s="1"/>
  <c r="I106" i="6" a="1"/>
  <c r="I106" i="6" s="1"/>
  <c r="J106" i="6" a="1"/>
  <c r="J106" i="6" s="1"/>
  <c r="K106" i="6" a="1"/>
  <c r="K106" i="6" s="1"/>
  <c r="L106" i="6" a="1"/>
  <c r="L106" i="6" s="1"/>
  <c r="M106" i="6" a="1"/>
  <c r="M106" i="6" s="1"/>
  <c r="N106" i="6" a="1"/>
  <c r="N106" i="6" s="1"/>
  <c r="O106" i="6" a="1"/>
  <c r="O106" i="6" s="1"/>
  <c r="P106" i="6" a="1"/>
  <c r="P106" i="6" s="1"/>
  <c r="Q106" i="6" a="1"/>
  <c r="Q106" i="6" s="1"/>
  <c r="R106" i="6" a="1"/>
  <c r="R106" i="6" s="1"/>
  <c r="S106" i="6" a="1"/>
  <c r="S106" i="6" s="1"/>
  <c r="T106" i="6" a="1"/>
  <c r="T106" i="6" s="1"/>
  <c r="V106" i="6" a="1"/>
  <c r="V106" i="6" s="1"/>
  <c r="W106" i="6" a="1"/>
  <c r="W106" i="6" s="1"/>
  <c r="I41" i="6" a="1"/>
  <c r="I41" i="6" s="1"/>
  <c r="J41" i="6" a="1"/>
  <c r="J41" i="6" s="1"/>
  <c r="K41" i="6" a="1"/>
  <c r="K41" i="6" s="1"/>
  <c r="L41" i="6" a="1"/>
  <c r="L41" i="6" s="1"/>
  <c r="M41" i="6" a="1"/>
  <c r="M41" i="6" s="1"/>
  <c r="N41" i="6" a="1"/>
  <c r="N41" i="6" s="1"/>
  <c r="O41" i="6" a="1"/>
  <c r="O41" i="6" s="1"/>
  <c r="P41" i="6" a="1"/>
  <c r="P41" i="6" s="1"/>
  <c r="Q41" i="6" a="1"/>
  <c r="Q41" i="6" s="1"/>
  <c r="R41" i="6" a="1"/>
  <c r="R41" i="6" s="1"/>
  <c r="S41" i="6" a="1"/>
  <c r="S41" i="6" s="1"/>
  <c r="T41" i="6" a="1"/>
  <c r="T41" i="6" s="1"/>
  <c r="V41" i="6" a="1"/>
  <c r="V41" i="6" s="1"/>
  <c r="W41" i="6" a="1"/>
  <c r="W41" i="6" s="1"/>
  <c r="I43" i="6" a="1"/>
  <c r="I43" i="6" s="1"/>
  <c r="J43" i="6" a="1"/>
  <c r="J43" i="6" s="1"/>
  <c r="K43" i="6" a="1"/>
  <c r="K43" i="6" s="1"/>
  <c r="L43" i="6" a="1"/>
  <c r="L43" i="6" s="1"/>
  <c r="M43" i="6" a="1"/>
  <c r="M43" i="6" s="1"/>
  <c r="N43" i="6" a="1"/>
  <c r="N43" i="6" s="1"/>
  <c r="O43" i="6" a="1"/>
  <c r="O43" i="6" s="1"/>
  <c r="P43" i="6" a="1"/>
  <c r="P43" i="6" s="1"/>
  <c r="Q43" i="6" a="1"/>
  <c r="Q43" i="6" s="1"/>
  <c r="R43" i="6" a="1"/>
  <c r="R43" i="6" s="1"/>
  <c r="S43" i="6" a="1"/>
  <c r="S43" i="6" s="1"/>
  <c r="T43" i="6" a="1"/>
  <c r="T43" i="6" s="1"/>
  <c r="V43" i="6" a="1"/>
  <c r="V43" i="6" s="1"/>
  <c r="W43" i="6" a="1"/>
  <c r="W43" i="6" s="1"/>
  <c r="I44" i="6" a="1"/>
  <c r="I44" i="6" s="1"/>
  <c r="J44" i="6" a="1"/>
  <c r="J44" i="6" s="1"/>
  <c r="K44" i="6" a="1"/>
  <c r="K44" i="6" s="1"/>
  <c r="L44" i="6" a="1"/>
  <c r="L44" i="6" s="1"/>
  <c r="M44" i="6" a="1"/>
  <c r="M44" i="6" s="1"/>
  <c r="N44" i="6" a="1"/>
  <c r="N44" i="6" s="1"/>
  <c r="O44" i="6" a="1"/>
  <c r="O44" i="6" s="1"/>
  <c r="P44" i="6" a="1"/>
  <c r="P44" i="6" s="1"/>
  <c r="Q44" i="6" a="1"/>
  <c r="Q44" i="6" s="1"/>
  <c r="R44" i="6" a="1"/>
  <c r="R44" i="6" s="1"/>
  <c r="S44" i="6" a="1"/>
  <c r="S44" i="6" s="1"/>
  <c r="T44" i="6" a="1"/>
  <c r="T44" i="6" s="1"/>
  <c r="V44" i="6" a="1"/>
  <c r="V44" i="6" s="1"/>
  <c r="W44" i="6" a="1"/>
  <c r="W44" i="6" s="1"/>
  <c r="I42" i="6" a="1"/>
  <c r="I42" i="6" s="1"/>
  <c r="J42" i="6" a="1"/>
  <c r="J42" i="6" s="1"/>
  <c r="K42" i="6" a="1"/>
  <c r="K42" i="6" s="1"/>
  <c r="L42" i="6" a="1"/>
  <c r="L42" i="6" s="1"/>
  <c r="M42" i="6" a="1"/>
  <c r="M42" i="6" s="1"/>
  <c r="N42" i="6" a="1"/>
  <c r="N42" i="6" s="1"/>
  <c r="O42" i="6" a="1"/>
  <c r="O42" i="6" s="1"/>
  <c r="P42" i="6" a="1"/>
  <c r="P42" i="6" s="1"/>
  <c r="Q42" i="6" a="1"/>
  <c r="Q42" i="6" s="1"/>
  <c r="R42" i="6" a="1"/>
  <c r="R42" i="6" s="1"/>
  <c r="S42" i="6" a="1"/>
  <c r="S42" i="6" s="1"/>
  <c r="T42" i="6" a="1"/>
  <c r="T42" i="6" s="1"/>
  <c r="V42" i="6" a="1"/>
  <c r="V42" i="6" s="1"/>
  <c r="W42" i="6" a="1"/>
  <c r="W42" i="6" s="1"/>
  <c r="I97" i="6" a="1"/>
  <c r="I97" i="6" s="1"/>
  <c r="J97" i="6" a="1"/>
  <c r="J97" i="6" s="1"/>
  <c r="K97" i="6" a="1"/>
  <c r="K97" i="6" s="1"/>
  <c r="L97" i="6" a="1"/>
  <c r="L97" i="6" s="1"/>
  <c r="M97" i="6" a="1"/>
  <c r="M97" i="6" s="1"/>
  <c r="N97" i="6" a="1"/>
  <c r="N97" i="6" s="1"/>
  <c r="O97" i="6" a="1"/>
  <c r="O97" i="6" s="1"/>
  <c r="P97" i="6" a="1"/>
  <c r="P97" i="6" s="1"/>
  <c r="Q97" i="6" a="1"/>
  <c r="Q97" i="6" s="1"/>
  <c r="R97" i="6" a="1"/>
  <c r="R97" i="6" s="1"/>
  <c r="S97" i="6" a="1"/>
  <c r="S97" i="6" s="1"/>
  <c r="T97" i="6" a="1"/>
  <c r="T97" i="6" s="1"/>
  <c r="V97" i="6" a="1"/>
  <c r="V97" i="6" s="1"/>
  <c r="W97" i="6" a="1"/>
  <c r="W97" i="6" s="1"/>
  <c r="I105" i="6" a="1"/>
  <c r="I105" i="6" s="1"/>
  <c r="J105" i="6" a="1"/>
  <c r="J105" i="6" s="1"/>
  <c r="K105" i="6" a="1"/>
  <c r="K105" i="6" s="1"/>
  <c r="L105" i="6" a="1"/>
  <c r="L105" i="6" s="1"/>
  <c r="M105" i="6" a="1"/>
  <c r="M105" i="6" s="1"/>
  <c r="N105" i="6" a="1"/>
  <c r="N105" i="6" s="1"/>
  <c r="O105" i="6" a="1"/>
  <c r="O105" i="6" s="1"/>
  <c r="P105" i="6" a="1"/>
  <c r="P105" i="6" s="1"/>
  <c r="Q105" i="6" a="1"/>
  <c r="Q105" i="6" s="1"/>
  <c r="R105" i="6" a="1"/>
  <c r="R105" i="6" s="1"/>
  <c r="S105" i="6" a="1"/>
  <c r="S105" i="6" s="1"/>
  <c r="T105" i="6" a="1"/>
  <c r="T105" i="6" s="1"/>
  <c r="V105" i="6" a="1"/>
  <c r="V105" i="6" s="1"/>
  <c r="W105" i="6" a="1"/>
  <c r="W105" i="6" s="1"/>
  <c r="I90" i="6" a="1"/>
  <c r="I90" i="6" s="1"/>
  <c r="J90" i="6" a="1"/>
  <c r="J90" i="6" s="1"/>
  <c r="K90" i="6" a="1"/>
  <c r="K90" i="6" s="1"/>
  <c r="L90" i="6" a="1"/>
  <c r="L90" i="6" s="1"/>
  <c r="M90" i="6" a="1"/>
  <c r="M90" i="6" s="1"/>
  <c r="N90" i="6" a="1"/>
  <c r="N90" i="6" s="1"/>
  <c r="O90" i="6" a="1"/>
  <c r="O90" i="6" s="1"/>
  <c r="P90" i="6" a="1"/>
  <c r="P90" i="6" s="1"/>
  <c r="Q90" i="6" a="1"/>
  <c r="Q90" i="6" s="1"/>
  <c r="R90" i="6" a="1"/>
  <c r="R90" i="6" s="1"/>
  <c r="S90" i="6" a="1"/>
  <c r="S90" i="6" s="1"/>
  <c r="T90" i="6" a="1"/>
  <c r="T90" i="6" s="1"/>
  <c r="V90" i="6" a="1"/>
  <c r="V90" i="6" s="1"/>
  <c r="W90" i="6" a="1"/>
  <c r="W90" i="6" s="1"/>
  <c r="I110" i="6" a="1"/>
  <c r="I110" i="6" s="1"/>
  <c r="J110" i="6" a="1"/>
  <c r="J110" i="6" s="1"/>
  <c r="K110" i="6" a="1"/>
  <c r="K110" i="6" s="1"/>
  <c r="L110" i="6" a="1"/>
  <c r="L110" i="6" s="1"/>
  <c r="M110" i="6" a="1"/>
  <c r="M110" i="6" s="1"/>
  <c r="N110" i="6" a="1"/>
  <c r="N110" i="6" s="1"/>
  <c r="O110" i="6" a="1"/>
  <c r="O110" i="6" s="1"/>
  <c r="P110" i="6" a="1"/>
  <c r="P110" i="6" s="1"/>
  <c r="Q110" i="6" a="1"/>
  <c r="Q110" i="6" s="1"/>
  <c r="R110" i="6" a="1"/>
  <c r="R110" i="6" s="1"/>
  <c r="S110" i="6" a="1"/>
  <c r="S110" i="6" s="1"/>
  <c r="T110" i="6" a="1"/>
  <c r="T110" i="6" s="1"/>
  <c r="V110" i="6" a="1"/>
  <c r="V110" i="6" s="1"/>
  <c r="W110" i="6" a="1"/>
  <c r="W110" i="6" s="1"/>
  <c r="I93" i="6" a="1"/>
  <c r="I93" i="6" s="1"/>
  <c r="J93" i="6" a="1"/>
  <c r="J93" i="6" s="1"/>
  <c r="K93" i="6" a="1"/>
  <c r="K93" i="6" s="1"/>
  <c r="L93" i="6" a="1"/>
  <c r="L93" i="6" s="1"/>
  <c r="M93" i="6" a="1"/>
  <c r="M93" i="6" s="1"/>
  <c r="N93" i="6" a="1"/>
  <c r="N93" i="6" s="1"/>
  <c r="O93" i="6" a="1"/>
  <c r="O93" i="6" s="1"/>
  <c r="P93" i="6" a="1"/>
  <c r="P93" i="6" s="1"/>
  <c r="Q93" i="6" a="1"/>
  <c r="Q93" i="6" s="1"/>
  <c r="R93" i="6" a="1"/>
  <c r="R93" i="6" s="1"/>
  <c r="S93" i="6" a="1"/>
  <c r="S93" i="6" s="1"/>
  <c r="T93" i="6" a="1"/>
  <c r="T93" i="6" s="1"/>
  <c r="V93" i="6" a="1"/>
  <c r="V93" i="6" s="1"/>
  <c r="W93" i="6" a="1"/>
  <c r="W93" i="6" s="1"/>
  <c r="I101" i="6" a="1"/>
  <c r="I101" i="6" s="1"/>
  <c r="J101" i="6" a="1"/>
  <c r="J101" i="6" s="1"/>
  <c r="K101" i="6" a="1"/>
  <c r="K101" i="6" s="1"/>
  <c r="L101" i="6" a="1"/>
  <c r="L101" i="6" s="1"/>
  <c r="M101" i="6" a="1"/>
  <c r="M101" i="6" s="1"/>
  <c r="N101" i="6" a="1"/>
  <c r="N101" i="6" s="1"/>
  <c r="O101" i="6" a="1"/>
  <c r="O101" i="6" s="1"/>
  <c r="P101" i="6" a="1"/>
  <c r="P101" i="6" s="1"/>
  <c r="Q101" i="6" a="1"/>
  <c r="Q101" i="6" s="1"/>
  <c r="R101" i="6" a="1"/>
  <c r="R101" i="6" s="1"/>
  <c r="S101" i="6" a="1"/>
  <c r="S101" i="6" s="1"/>
  <c r="T101" i="6" a="1"/>
  <c r="T101" i="6" s="1"/>
  <c r="V101" i="6" a="1"/>
  <c r="V101" i="6" s="1"/>
  <c r="W101" i="6" a="1"/>
  <c r="W101" i="6" s="1"/>
  <c r="I108" i="6" a="1"/>
  <c r="I108" i="6" s="1"/>
  <c r="J108" i="6" a="1"/>
  <c r="J108" i="6" s="1"/>
  <c r="K108" i="6" a="1"/>
  <c r="K108" i="6" s="1"/>
  <c r="L108" i="6" a="1"/>
  <c r="L108" i="6" s="1"/>
  <c r="M108" i="6" a="1"/>
  <c r="M108" i="6" s="1"/>
  <c r="N108" i="6" a="1"/>
  <c r="N108" i="6" s="1"/>
  <c r="O108" i="6" a="1"/>
  <c r="O108" i="6" s="1"/>
  <c r="P108" i="6" a="1"/>
  <c r="P108" i="6" s="1"/>
  <c r="Q108" i="6" a="1"/>
  <c r="Q108" i="6" s="1"/>
  <c r="R108" i="6" a="1"/>
  <c r="R108" i="6" s="1"/>
  <c r="S108" i="6" a="1"/>
  <c r="S108" i="6" s="1"/>
  <c r="T108" i="6" a="1"/>
  <c r="T108" i="6" s="1"/>
  <c r="V108" i="6" a="1"/>
  <c r="V108" i="6" s="1"/>
  <c r="W108" i="6" a="1"/>
  <c r="W108" i="6" s="1"/>
  <c r="I107" i="6" a="1"/>
  <c r="I107" i="6" s="1"/>
  <c r="J107" i="6" a="1"/>
  <c r="J107" i="6" s="1"/>
  <c r="K107" i="6" a="1"/>
  <c r="K107" i="6" s="1"/>
  <c r="L107" i="6" a="1"/>
  <c r="L107" i="6" s="1"/>
  <c r="M107" i="6" a="1"/>
  <c r="M107" i="6" s="1"/>
  <c r="N107" i="6" a="1"/>
  <c r="N107" i="6" s="1"/>
  <c r="O107" i="6" a="1"/>
  <c r="O107" i="6" s="1"/>
  <c r="P107" i="6" a="1"/>
  <c r="P107" i="6" s="1"/>
  <c r="Q107" i="6" a="1"/>
  <c r="Q107" i="6" s="1"/>
  <c r="R107" i="6" a="1"/>
  <c r="R107" i="6" s="1"/>
  <c r="S107" i="6" a="1"/>
  <c r="S107" i="6" s="1"/>
  <c r="T107" i="6" a="1"/>
  <c r="T107" i="6" s="1"/>
  <c r="V107" i="6" a="1"/>
  <c r="V107" i="6" s="1"/>
  <c r="W107" i="6" a="1"/>
  <c r="W107" i="6" s="1"/>
  <c r="I99" i="6" a="1"/>
  <c r="I99" i="6" s="1"/>
  <c r="J99" i="6" a="1"/>
  <c r="J99" i="6" s="1"/>
  <c r="K99" i="6" a="1"/>
  <c r="K99" i="6" s="1"/>
  <c r="L99" i="6" a="1"/>
  <c r="L99" i="6" s="1"/>
  <c r="M99" i="6" a="1"/>
  <c r="M99" i="6" s="1"/>
  <c r="N99" i="6" a="1"/>
  <c r="N99" i="6" s="1"/>
  <c r="O99" i="6" a="1"/>
  <c r="O99" i="6" s="1"/>
  <c r="P99" i="6" a="1"/>
  <c r="P99" i="6" s="1"/>
  <c r="Q99" i="6" a="1"/>
  <c r="Q99" i="6" s="1"/>
  <c r="R99" i="6" a="1"/>
  <c r="R99" i="6" s="1"/>
  <c r="S99" i="6" a="1"/>
  <c r="S99" i="6" s="1"/>
  <c r="T99" i="6" a="1"/>
  <c r="T99" i="6" s="1"/>
  <c r="V99" i="6" a="1"/>
  <c r="V99" i="6" s="1"/>
  <c r="W99" i="6" a="1"/>
  <c r="W99" i="6" s="1"/>
  <c r="I104" i="6" a="1"/>
  <c r="I104" i="6" s="1"/>
  <c r="J104" i="6" a="1"/>
  <c r="J104" i="6" s="1"/>
  <c r="K104" i="6" a="1"/>
  <c r="K104" i="6" s="1"/>
  <c r="L104" i="6" a="1"/>
  <c r="L104" i="6" s="1"/>
  <c r="M104" i="6" a="1"/>
  <c r="M104" i="6" s="1"/>
  <c r="N104" i="6" a="1"/>
  <c r="N104" i="6" s="1"/>
  <c r="O104" i="6" a="1"/>
  <c r="O104" i="6" s="1"/>
  <c r="P104" i="6" a="1"/>
  <c r="P104" i="6" s="1"/>
  <c r="Q104" i="6" a="1"/>
  <c r="Q104" i="6" s="1"/>
  <c r="R104" i="6" a="1"/>
  <c r="R104" i="6" s="1"/>
  <c r="S104" i="6" a="1"/>
  <c r="S104" i="6" s="1"/>
  <c r="T104" i="6" a="1"/>
  <c r="T104" i="6" s="1"/>
  <c r="V104" i="6" a="1"/>
  <c r="V104" i="6" s="1"/>
  <c r="W104" i="6" a="1"/>
  <c r="W104" i="6" s="1"/>
  <c r="I96" i="6" a="1"/>
  <c r="I96" i="6" s="1"/>
  <c r="J96" i="6" a="1"/>
  <c r="J96" i="6" s="1"/>
  <c r="K96" i="6" a="1"/>
  <c r="K96" i="6" s="1"/>
  <c r="L96" i="6" a="1"/>
  <c r="L96" i="6" s="1"/>
  <c r="M96" i="6" a="1"/>
  <c r="M96" i="6" s="1"/>
  <c r="N96" i="6" a="1"/>
  <c r="N96" i="6" s="1"/>
  <c r="O96" i="6" a="1"/>
  <c r="O96" i="6" s="1"/>
  <c r="P96" i="6" a="1"/>
  <c r="P96" i="6" s="1"/>
  <c r="Q96" i="6" a="1"/>
  <c r="Q96" i="6" s="1"/>
  <c r="R96" i="6" a="1"/>
  <c r="R96" i="6" s="1"/>
  <c r="S96" i="6" a="1"/>
  <c r="S96" i="6" s="1"/>
  <c r="T96" i="6" a="1"/>
  <c r="T96" i="6" s="1"/>
  <c r="V96" i="6" a="1"/>
  <c r="V96" i="6" s="1"/>
  <c r="W96" i="6" a="1"/>
  <c r="W96" i="6" s="1"/>
  <c r="I92" i="6" a="1"/>
  <c r="I92" i="6" s="1"/>
  <c r="J92" i="6" a="1"/>
  <c r="J92" i="6" s="1"/>
  <c r="K92" i="6" a="1"/>
  <c r="K92" i="6" s="1"/>
  <c r="L92" i="6" a="1"/>
  <c r="L92" i="6" s="1"/>
  <c r="M92" i="6" a="1"/>
  <c r="M92" i="6" s="1"/>
  <c r="N92" i="6" a="1"/>
  <c r="N92" i="6" s="1"/>
  <c r="O92" i="6" a="1"/>
  <c r="O92" i="6" s="1"/>
  <c r="P92" i="6" a="1"/>
  <c r="P92" i="6" s="1"/>
  <c r="Q92" i="6" a="1"/>
  <c r="Q92" i="6" s="1"/>
  <c r="R92" i="6" a="1"/>
  <c r="R92" i="6" s="1"/>
  <c r="S92" i="6" a="1"/>
  <c r="S92" i="6" s="1"/>
  <c r="T92" i="6" a="1"/>
  <c r="T92" i="6" s="1"/>
  <c r="V92" i="6" a="1"/>
  <c r="V92" i="6" s="1"/>
  <c r="W92" i="6" a="1"/>
  <c r="W92" i="6" s="1"/>
  <c r="I103" i="6" a="1"/>
  <c r="I103" i="6" s="1"/>
  <c r="J103" i="6" a="1"/>
  <c r="J103" i="6" s="1"/>
  <c r="K103" i="6" a="1"/>
  <c r="K103" i="6" s="1"/>
  <c r="L103" i="6" a="1"/>
  <c r="L103" i="6" s="1"/>
  <c r="M103" i="6" a="1"/>
  <c r="M103" i="6" s="1"/>
  <c r="N103" i="6" a="1"/>
  <c r="N103" i="6" s="1"/>
  <c r="O103" i="6" a="1"/>
  <c r="O103" i="6" s="1"/>
  <c r="P103" i="6" a="1"/>
  <c r="P103" i="6" s="1"/>
  <c r="Q103" i="6" a="1"/>
  <c r="Q103" i="6" s="1"/>
  <c r="R103" i="6" a="1"/>
  <c r="R103" i="6" s="1"/>
  <c r="S103" i="6" a="1"/>
  <c r="S103" i="6" s="1"/>
  <c r="T103" i="6" a="1"/>
  <c r="T103" i="6" s="1"/>
  <c r="V103" i="6" a="1"/>
  <c r="V103" i="6" s="1"/>
  <c r="W103" i="6" a="1"/>
  <c r="W103" i="6" s="1"/>
  <c r="I94" i="6" a="1"/>
  <c r="I94" i="6" s="1"/>
  <c r="J94" i="6" a="1"/>
  <c r="J94" i="6" s="1"/>
  <c r="K94" i="6" a="1"/>
  <c r="K94" i="6" s="1"/>
  <c r="L94" i="6" a="1"/>
  <c r="L94" i="6" s="1"/>
  <c r="M94" i="6" a="1"/>
  <c r="M94" i="6" s="1"/>
  <c r="N94" i="6" a="1"/>
  <c r="N94" i="6" s="1"/>
  <c r="O94" i="6" a="1"/>
  <c r="O94" i="6" s="1"/>
  <c r="P94" i="6" a="1"/>
  <c r="P94" i="6" s="1"/>
  <c r="Q94" i="6" a="1"/>
  <c r="Q94" i="6" s="1"/>
  <c r="R94" i="6" a="1"/>
  <c r="R94" i="6" s="1"/>
  <c r="S94" i="6" a="1"/>
  <c r="S94" i="6" s="1"/>
  <c r="T94" i="6" a="1"/>
  <c r="T94" i="6" s="1"/>
  <c r="V94" i="6" a="1"/>
  <c r="V94" i="6" s="1"/>
  <c r="W94" i="6" a="1"/>
  <c r="W94" i="6" s="1"/>
  <c r="W126" i="6" a="1"/>
  <c r="W126" i="6" s="1"/>
  <c r="V126" i="6" a="1"/>
  <c r="V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W127" i="6" a="1"/>
  <c r="W127" i="6" s="1"/>
  <c r="V127" i="6" a="1"/>
  <c r="V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W119" i="6" a="1"/>
  <c r="W119" i="6" s="1"/>
  <c r="V119" i="6" a="1"/>
  <c r="V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W121" i="6" a="1"/>
  <c r="W121" i="6" s="1"/>
  <c r="V121" i="6" a="1"/>
  <c r="V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W120" i="6" a="1"/>
  <c r="W120" i="6" s="1"/>
  <c r="V120" i="6" a="1"/>
  <c r="V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W153" i="6" a="1"/>
  <c r="W153" i="6" s="1"/>
  <c r="V153" i="6" a="1"/>
  <c r="V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W115" i="6" a="1"/>
  <c r="W115" i="6" s="1"/>
  <c r="V115" i="6" a="1"/>
  <c r="V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W180" i="6" a="1"/>
  <c r="W180" i="6" s="1"/>
  <c r="V180" i="6" a="1"/>
  <c r="V180" i="6" s="1"/>
  <c r="T180" i="6" a="1"/>
  <c r="T180" i="6" s="1"/>
  <c r="S180" i="6" a="1"/>
  <c r="S180" i="6" s="1"/>
  <c r="R180" i="6" a="1"/>
  <c r="R180" i="6" s="1"/>
  <c r="Q180" i="6" a="1"/>
  <c r="Q180" i="6" s="1"/>
  <c r="P180" i="6" a="1"/>
  <c r="P180" i="6" s="1"/>
  <c r="O180" i="6" a="1"/>
  <c r="O180" i="6" s="1"/>
  <c r="N180" i="6" a="1"/>
  <c r="N180" i="6" s="1"/>
  <c r="M180" i="6" a="1"/>
  <c r="M180" i="6" s="1"/>
  <c r="L180" i="6" a="1"/>
  <c r="L180" i="6" s="1"/>
  <c r="K180" i="6" a="1"/>
  <c r="K180" i="6" s="1"/>
  <c r="J180" i="6" a="1"/>
  <c r="J180" i="6" s="1"/>
  <c r="I180" i="6" a="1"/>
  <c r="I180" i="6" s="1"/>
  <c r="W129" i="6" a="1"/>
  <c r="W129" i="6" s="1"/>
  <c r="V129" i="6" a="1"/>
  <c r="V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W128" i="6" a="1"/>
  <c r="W128" i="6" s="1"/>
  <c r="V128" i="6" a="1"/>
  <c r="V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W125" i="6" a="1"/>
  <c r="W125" i="6" s="1"/>
  <c r="V125" i="6" a="1"/>
  <c r="V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W169" i="6" a="1"/>
  <c r="W169" i="6" s="1"/>
  <c r="V169" i="6" a="1"/>
  <c r="V169" i="6" s="1"/>
  <c r="T169" i="6" a="1"/>
  <c r="T169" i="6" s="1"/>
  <c r="S169" i="6" a="1"/>
  <c r="S169" i="6" s="1"/>
  <c r="R169" i="6" a="1"/>
  <c r="R169" i="6" s="1"/>
  <c r="Q169" i="6" a="1"/>
  <c r="Q169" i="6" s="1"/>
  <c r="P169" i="6" a="1"/>
  <c r="P169" i="6" s="1"/>
  <c r="O169" i="6" a="1"/>
  <c r="O169" i="6" s="1"/>
  <c r="N169" i="6" a="1"/>
  <c r="N169" i="6" s="1"/>
  <c r="M169" i="6" a="1"/>
  <c r="M169" i="6" s="1"/>
  <c r="L169" i="6" a="1"/>
  <c r="L169" i="6" s="1"/>
  <c r="K169" i="6" a="1"/>
  <c r="K169" i="6" s="1"/>
  <c r="J169" i="6" a="1"/>
  <c r="J169" i="6" s="1"/>
  <c r="I169" i="6" a="1"/>
  <c r="I169" i="6" s="1"/>
  <c r="W114" i="6" a="1"/>
  <c r="W114" i="6" s="1"/>
  <c r="V114" i="6" a="1"/>
  <c r="V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W123" i="6" a="1"/>
  <c r="W123" i="6" s="1"/>
  <c r="V123" i="6" a="1"/>
  <c r="V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W160" i="6" a="1"/>
  <c r="W160" i="6" s="1"/>
  <c r="V160" i="6" a="1"/>
  <c r="V160" i="6" s="1"/>
  <c r="T160" i="6" a="1"/>
  <c r="T160" i="6" s="1"/>
  <c r="S160" i="6" a="1"/>
  <c r="S160" i="6" s="1"/>
  <c r="R160" i="6" a="1"/>
  <c r="R160" i="6" s="1"/>
  <c r="Q160" i="6" a="1"/>
  <c r="Q160" i="6" s="1"/>
  <c r="P160" i="6" a="1"/>
  <c r="P160" i="6" s="1"/>
  <c r="O160" i="6" a="1"/>
  <c r="O160" i="6" s="1"/>
  <c r="N160" i="6" a="1"/>
  <c r="N160" i="6" s="1"/>
  <c r="M160" i="6" a="1"/>
  <c r="M160" i="6" s="1"/>
  <c r="L160" i="6" a="1"/>
  <c r="L160" i="6" s="1"/>
  <c r="K160" i="6" a="1"/>
  <c r="K160" i="6" s="1"/>
  <c r="J160" i="6" a="1"/>
  <c r="J160" i="6" s="1"/>
  <c r="I160" i="6" a="1"/>
  <c r="I160" i="6" s="1"/>
  <c r="W132" i="6" a="1"/>
  <c r="W132" i="6" s="1"/>
  <c r="V132" i="6" a="1"/>
  <c r="V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W117" i="6" a="1"/>
  <c r="W117" i="6" s="1"/>
  <c r="V117" i="6" a="1"/>
  <c r="V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W131" i="6" a="1"/>
  <c r="W131" i="6" s="1"/>
  <c r="V131" i="6" a="1"/>
  <c r="V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W130" i="6" a="1"/>
  <c r="W130" i="6" s="1"/>
  <c r="V130" i="6" a="1"/>
  <c r="V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W133" i="6" a="1"/>
  <c r="W133" i="6" s="1"/>
  <c r="V133" i="6" a="1"/>
  <c r="V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W113" i="6" a="1"/>
  <c r="W113" i="6" s="1"/>
  <c r="V113" i="6" a="1"/>
  <c r="V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W122" i="6" a="1"/>
  <c r="W122" i="6" s="1"/>
  <c r="V122" i="6" a="1"/>
  <c r="V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W116" i="6" a="1"/>
  <c r="W116" i="6" s="1"/>
  <c r="V116" i="6" a="1"/>
  <c r="V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W118" i="6" a="1"/>
  <c r="W118" i="6" s="1"/>
  <c r="V118" i="6" a="1"/>
  <c r="V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W496" i="6" a="1"/>
  <c r="W496" i="6" s="1"/>
  <c r="V496" i="6" a="1"/>
  <c r="V496" i="6" s="1"/>
  <c r="T496" i="6" a="1"/>
  <c r="T496" i="6" s="1"/>
  <c r="S496" i="6" a="1"/>
  <c r="S496" i="6" s="1"/>
  <c r="R496" i="6" a="1"/>
  <c r="R496" i="6" s="1"/>
  <c r="Q496" i="6" a="1"/>
  <c r="Q496" i="6" s="1"/>
  <c r="P496" i="6" a="1"/>
  <c r="P496" i="6" s="1"/>
  <c r="O496" i="6" a="1"/>
  <c r="O496" i="6" s="1"/>
  <c r="N496" i="6" a="1"/>
  <c r="N496" i="6" s="1"/>
  <c r="M496" i="6" a="1"/>
  <c r="M496" i="6" s="1"/>
  <c r="L496" i="6" a="1"/>
  <c r="L496" i="6" s="1"/>
  <c r="K496" i="6" a="1"/>
  <c r="K496" i="6" s="1"/>
  <c r="J496" i="6" a="1"/>
  <c r="J496" i="6" s="1"/>
  <c r="I496" i="6" a="1"/>
  <c r="I496" i="6" s="1"/>
  <c r="W482" i="6" a="1"/>
  <c r="W482" i="6" s="1"/>
  <c r="V482" i="6" a="1"/>
  <c r="V482" i="6" s="1"/>
  <c r="T482" i="6" a="1"/>
  <c r="T482" i="6" s="1"/>
  <c r="S482" i="6" a="1"/>
  <c r="S482" i="6" s="1"/>
  <c r="R482" i="6" a="1"/>
  <c r="R482" i="6" s="1"/>
  <c r="Q482" i="6" a="1"/>
  <c r="Q482" i="6" s="1"/>
  <c r="P482" i="6" a="1"/>
  <c r="P482" i="6" s="1"/>
  <c r="O482" i="6" a="1"/>
  <c r="O482" i="6" s="1"/>
  <c r="N482" i="6" a="1"/>
  <c r="N482" i="6" s="1"/>
  <c r="M482" i="6" a="1"/>
  <c r="M482" i="6" s="1"/>
  <c r="L482" i="6" a="1"/>
  <c r="L482" i="6" s="1"/>
  <c r="K482" i="6" a="1"/>
  <c r="K482" i="6" s="1"/>
  <c r="J482" i="6" a="1"/>
  <c r="J482" i="6" s="1"/>
  <c r="I482" i="6" a="1"/>
  <c r="I482" i="6" s="1"/>
  <c r="W498" i="6" a="1"/>
  <c r="W498" i="6" s="1"/>
  <c r="V498" i="6" a="1"/>
  <c r="V498" i="6" s="1"/>
  <c r="T498" i="6" a="1"/>
  <c r="T498" i="6" s="1"/>
  <c r="S498" i="6" a="1"/>
  <c r="S498" i="6" s="1"/>
  <c r="R498" i="6" a="1"/>
  <c r="R498" i="6" s="1"/>
  <c r="Q498" i="6" a="1"/>
  <c r="Q498" i="6" s="1"/>
  <c r="P498" i="6" a="1"/>
  <c r="P498" i="6" s="1"/>
  <c r="O498" i="6" a="1"/>
  <c r="O498" i="6" s="1"/>
  <c r="N498" i="6" a="1"/>
  <c r="N498" i="6" s="1"/>
  <c r="M498" i="6" a="1"/>
  <c r="M498" i="6" s="1"/>
  <c r="L498" i="6" a="1"/>
  <c r="L498" i="6" s="1"/>
  <c r="K498" i="6" a="1"/>
  <c r="K498" i="6" s="1"/>
  <c r="J498" i="6" a="1"/>
  <c r="J498" i="6" s="1"/>
  <c r="I498" i="6" a="1"/>
  <c r="I498" i="6" s="1"/>
  <c r="W495" i="6" a="1"/>
  <c r="W495" i="6" s="1"/>
  <c r="V495" i="6" a="1"/>
  <c r="V495" i="6" s="1"/>
  <c r="T495" i="6" a="1"/>
  <c r="T495" i="6" s="1"/>
  <c r="S495" i="6" a="1"/>
  <c r="S495" i="6" s="1"/>
  <c r="R495" i="6" a="1"/>
  <c r="R495" i="6" s="1"/>
  <c r="Q495" i="6" a="1"/>
  <c r="Q495" i="6" s="1"/>
  <c r="P495" i="6" a="1"/>
  <c r="P495" i="6" s="1"/>
  <c r="O495" i="6" a="1"/>
  <c r="O495" i="6" s="1"/>
  <c r="N495" i="6" a="1"/>
  <c r="N495" i="6" s="1"/>
  <c r="M495" i="6" a="1"/>
  <c r="M495" i="6" s="1"/>
  <c r="L495" i="6" a="1"/>
  <c r="L495" i="6" s="1"/>
  <c r="K495" i="6" a="1"/>
  <c r="K495" i="6" s="1"/>
  <c r="J495" i="6" a="1"/>
  <c r="J495" i="6" s="1"/>
  <c r="I495" i="6" a="1"/>
  <c r="I495" i="6" s="1"/>
  <c r="W494" i="6" a="1"/>
  <c r="W494" i="6" s="1"/>
  <c r="V494" i="6" a="1"/>
  <c r="V494" i="6" s="1"/>
  <c r="T494" i="6" a="1"/>
  <c r="T494" i="6" s="1"/>
  <c r="S494" i="6" a="1"/>
  <c r="S494" i="6" s="1"/>
  <c r="R494" i="6" a="1"/>
  <c r="R494" i="6" s="1"/>
  <c r="Q494" i="6" a="1"/>
  <c r="Q494" i="6" s="1"/>
  <c r="P494" i="6" a="1"/>
  <c r="P494" i="6" s="1"/>
  <c r="O494" i="6" a="1"/>
  <c r="O494" i="6" s="1"/>
  <c r="N494" i="6" a="1"/>
  <c r="N494" i="6" s="1"/>
  <c r="M494" i="6" a="1"/>
  <c r="M494" i="6" s="1"/>
  <c r="L494" i="6" a="1"/>
  <c r="L494" i="6" s="1"/>
  <c r="K494" i="6" a="1"/>
  <c r="K494" i="6" s="1"/>
  <c r="J494" i="6" a="1"/>
  <c r="J494" i="6" s="1"/>
  <c r="I494" i="6" a="1"/>
  <c r="I494" i="6" s="1"/>
  <c r="W497" i="6" a="1"/>
  <c r="W497" i="6" s="1"/>
  <c r="V497" i="6" a="1"/>
  <c r="V497" i="6" s="1"/>
  <c r="T497" i="6" a="1"/>
  <c r="T497" i="6" s="1"/>
  <c r="S497" i="6" a="1"/>
  <c r="S497" i="6" s="1"/>
  <c r="R497" i="6" a="1"/>
  <c r="R497" i="6" s="1"/>
  <c r="Q497" i="6" a="1"/>
  <c r="Q497" i="6" s="1"/>
  <c r="P497" i="6" a="1"/>
  <c r="P497" i="6" s="1"/>
  <c r="O497" i="6" a="1"/>
  <c r="O497" i="6" s="1"/>
  <c r="N497" i="6" a="1"/>
  <c r="N497" i="6" s="1"/>
  <c r="M497" i="6" a="1"/>
  <c r="M497" i="6" s="1"/>
  <c r="L497" i="6" a="1"/>
  <c r="L497" i="6" s="1"/>
  <c r="K497" i="6" a="1"/>
  <c r="K497" i="6" s="1"/>
  <c r="J497" i="6" a="1"/>
  <c r="J497" i="6" s="1"/>
  <c r="I497" i="6" a="1"/>
  <c r="I497" i="6" s="1"/>
  <c r="W467" i="6" a="1"/>
  <c r="W467" i="6" s="1"/>
  <c r="V467" i="6" a="1"/>
  <c r="V467" i="6" s="1"/>
  <c r="T467" i="6" a="1"/>
  <c r="T467" i="6" s="1"/>
  <c r="S467" i="6" a="1"/>
  <c r="S467" i="6" s="1"/>
  <c r="R467" i="6" a="1"/>
  <c r="R467" i="6" s="1"/>
  <c r="Q467" i="6" a="1"/>
  <c r="Q467" i="6" s="1"/>
  <c r="P467" i="6" a="1"/>
  <c r="P467" i="6" s="1"/>
  <c r="O467" i="6" a="1"/>
  <c r="O467" i="6" s="1"/>
  <c r="N467" i="6" a="1"/>
  <c r="N467" i="6" s="1"/>
  <c r="M467" i="6" a="1"/>
  <c r="M467" i="6" s="1"/>
  <c r="L467" i="6" a="1"/>
  <c r="L467" i="6" s="1"/>
  <c r="K467" i="6" a="1"/>
  <c r="K467" i="6" s="1"/>
  <c r="J467" i="6" a="1"/>
  <c r="J467" i="6" s="1"/>
  <c r="I467" i="6" a="1"/>
  <c r="I467" i="6" s="1"/>
  <c r="W465" i="6" a="1"/>
  <c r="W465" i="6" s="1"/>
  <c r="V465" i="6" a="1"/>
  <c r="V465" i="6" s="1"/>
  <c r="T465" i="6" a="1"/>
  <c r="T465" i="6" s="1"/>
  <c r="S465" i="6" a="1"/>
  <c r="S465" i="6" s="1"/>
  <c r="R465" i="6" a="1"/>
  <c r="R465" i="6" s="1"/>
  <c r="Q465" i="6" a="1"/>
  <c r="Q465" i="6" s="1"/>
  <c r="P465" i="6" a="1"/>
  <c r="P465" i="6" s="1"/>
  <c r="O465" i="6" a="1"/>
  <c r="O465" i="6" s="1"/>
  <c r="N465" i="6" a="1"/>
  <c r="N465" i="6" s="1"/>
  <c r="M465" i="6" a="1"/>
  <c r="M465" i="6" s="1"/>
  <c r="L465" i="6" a="1"/>
  <c r="L465" i="6" s="1"/>
  <c r="K465" i="6" a="1"/>
  <c r="K465" i="6" s="1"/>
  <c r="J465" i="6" a="1"/>
  <c r="J465" i="6" s="1"/>
  <c r="I465" i="6" a="1"/>
  <c r="I465" i="6" s="1"/>
  <c r="W468" i="6" a="1"/>
  <c r="W468" i="6" s="1"/>
  <c r="V468" i="6" a="1"/>
  <c r="V468" i="6" s="1"/>
  <c r="T468" i="6" a="1"/>
  <c r="T468" i="6" s="1"/>
  <c r="S468" i="6" a="1"/>
  <c r="S468" i="6" s="1"/>
  <c r="R468" i="6" a="1"/>
  <c r="R468" i="6" s="1"/>
  <c r="Q468" i="6" a="1"/>
  <c r="Q468" i="6" s="1"/>
  <c r="P468" i="6" a="1"/>
  <c r="P468" i="6" s="1"/>
  <c r="O468" i="6" a="1"/>
  <c r="O468" i="6" s="1"/>
  <c r="N468" i="6" a="1"/>
  <c r="N468" i="6" s="1"/>
  <c r="M468" i="6" a="1"/>
  <c r="M468" i="6" s="1"/>
  <c r="L468" i="6" a="1"/>
  <c r="L468" i="6" s="1"/>
  <c r="K468" i="6" a="1"/>
  <c r="K468" i="6" s="1"/>
  <c r="J468" i="6" a="1"/>
  <c r="J468" i="6" s="1"/>
  <c r="I468" i="6" a="1"/>
  <c r="I468" i="6" s="1"/>
  <c r="W466" i="6" a="1"/>
  <c r="W466" i="6" s="1"/>
  <c r="V466" i="6" a="1"/>
  <c r="V466" i="6" s="1"/>
  <c r="T466" i="6" a="1"/>
  <c r="T466" i="6" s="1"/>
  <c r="S466" i="6" a="1"/>
  <c r="S466" i="6" s="1"/>
  <c r="R466" i="6" a="1"/>
  <c r="R466" i="6" s="1"/>
  <c r="Q466" i="6" a="1"/>
  <c r="Q466" i="6" s="1"/>
  <c r="P466" i="6" a="1"/>
  <c r="P466" i="6" s="1"/>
  <c r="O466" i="6" a="1"/>
  <c r="O466" i="6" s="1"/>
  <c r="N466" i="6" a="1"/>
  <c r="N466" i="6" s="1"/>
  <c r="M466" i="6" a="1"/>
  <c r="M466" i="6" s="1"/>
  <c r="L466" i="6" a="1"/>
  <c r="L466" i="6" s="1"/>
  <c r="K466" i="6" a="1"/>
  <c r="K466" i="6" s="1"/>
  <c r="J466" i="6" a="1"/>
  <c r="J466" i="6" s="1"/>
  <c r="I466" i="6" a="1"/>
  <c r="I466" i="6" s="1"/>
  <c r="W470" i="6" a="1"/>
  <c r="W470" i="6" s="1"/>
  <c r="V470" i="6" a="1"/>
  <c r="V470" i="6" s="1"/>
  <c r="T470" i="6" a="1"/>
  <c r="T470" i="6" s="1"/>
  <c r="S470" i="6" a="1"/>
  <c r="S470" i="6" s="1"/>
  <c r="R470" i="6" a="1"/>
  <c r="R470" i="6" s="1"/>
  <c r="Q470" i="6" a="1"/>
  <c r="Q470" i="6" s="1"/>
  <c r="P470" i="6" a="1"/>
  <c r="P470" i="6" s="1"/>
  <c r="O470" i="6" a="1"/>
  <c r="O470" i="6" s="1"/>
  <c r="N470" i="6" a="1"/>
  <c r="N470" i="6" s="1"/>
  <c r="M470" i="6" a="1"/>
  <c r="M470" i="6" s="1"/>
  <c r="L470" i="6" a="1"/>
  <c r="L470" i="6" s="1"/>
  <c r="K470" i="6" a="1"/>
  <c r="K470" i="6" s="1"/>
  <c r="J470" i="6" a="1"/>
  <c r="J470" i="6" s="1"/>
  <c r="I470" i="6" a="1"/>
  <c r="I470" i="6" s="1"/>
  <c r="W469" i="6" a="1"/>
  <c r="W469" i="6" s="1"/>
  <c r="V469" i="6" a="1"/>
  <c r="V469" i="6" s="1"/>
  <c r="T469" i="6" a="1"/>
  <c r="T469" i="6" s="1"/>
  <c r="S469" i="6" a="1"/>
  <c r="S469" i="6" s="1"/>
  <c r="R469" i="6" a="1"/>
  <c r="R469" i="6" s="1"/>
  <c r="Q469" i="6" a="1"/>
  <c r="Q469" i="6" s="1"/>
  <c r="P469" i="6" a="1"/>
  <c r="P469" i="6" s="1"/>
  <c r="O469" i="6" a="1"/>
  <c r="O469" i="6" s="1"/>
  <c r="N469" i="6" a="1"/>
  <c r="N469" i="6" s="1"/>
  <c r="M469" i="6" a="1"/>
  <c r="M469" i="6" s="1"/>
  <c r="L469" i="6" a="1"/>
  <c r="L469" i="6" s="1"/>
  <c r="K469" i="6" a="1"/>
  <c r="K469" i="6" s="1"/>
  <c r="J469" i="6" a="1"/>
  <c r="J469" i="6" s="1"/>
  <c r="I469" i="6" a="1"/>
  <c r="I469" i="6" s="1"/>
  <c r="W448" i="6" a="1"/>
  <c r="W448" i="6" s="1"/>
  <c r="V448" i="6" a="1"/>
  <c r="V448" i="6" s="1"/>
  <c r="T448" i="6" a="1"/>
  <c r="T448" i="6" s="1"/>
  <c r="S448" i="6" a="1"/>
  <c r="S448" i="6" s="1"/>
  <c r="R448" i="6" a="1"/>
  <c r="R448" i="6" s="1"/>
  <c r="Q448" i="6" a="1"/>
  <c r="Q448" i="6" s="1"/>
  <c r="P448" i="6" a="1"/>
  <c r="P448" i="6" s="1"/>
  <c r="O448" i="6" a="1"/>
  <c r="O448" i="6" s="1"/>
  <c r="N448" i="6" a="1"/>
  <c r="N448" i="6" s="1"/>
  <c r="M448" i="6" a="1"/>
  <c r="M448" i="6" s="1"/>
  <c r="L448" i="6" a="1"/>
  <c r="L448" i="6" s="1"/>
  <c r="K448" i="6" a="1"/>
  <c r="K448" i="6" s="1"/>
  <c r="J448" i="6" a="1"/>
  <c r="J448" i="6" s="1"/>
  <c r="I448" i="6" a="1"/>
  <c r="I448" i="6" s="1"/>
  <c r="W488" i="6" a="1"/>
  <c r="W488" i="6" s="1"/>
  <c r="V488" i="6" a="1"/>
  <c r="V488" i="6" s="1"/>
  <c r="T488" i="6" a="1"/>
  <c r="T488" i="6" s="1"/>
  <c r="S488" i="6" a="1"/>
  <c r="S488" i="6" s="1"/>
  <c r="R488" i="6" a="1"/>
  <c r="R488" i="6" s="1"/>
  <c r="Q488" i="6" a="1"/>
  <c r="Q488" i="6" s="1"/>
  <c r="P488" i="6" a="1"/>
  <c r="P488" i="6" s="1"/>
  <c r="O488" i="6" a="1"/>
  <c r="O488" i="6" s="1"/>
  <c r="N488" i="6" a="1"/>
  <c r="N488" i="6" s="1"/>
  <c r="M488" i="6" a="1"/>
  <c r="M488" i="6" s="1"/>
  <c r="L488" i="6" a="1"/>
  <c r="L488" i="6" s="1"/>
  <c r="K488" i="6" a="1"/>
  <c r="K488" i="6" s="1"/>
  <c r="J488" i="6" a="1"/>
  <c r="J488" i="6" s="1"/>
  <c r="I488" i="6" a="1"/>
  <c r="I488" i="6" s="1"/>
  <c r="W489" i="6" a="1"/>
  <c r="W489" i="6" s="1"/>
  <c r="V489" i="6" a="1"/>
  <c r="V489" i="6" s="1"/>
  <c r="T489" i="6" a="1"/>
  <c r="T489" i="6" s="1"/>
  <c r="S489" i="6" a="1"/>
  <c r="S489" i="6" s="1"/>
  <c r="R489" i="6" a="1"/>
  <c r="R489" i="6" s="1"/>
  <c r="Q489" i="6" a="1"/>
  <c r="Q489" i="6" s="1"/>
  <c r="P489" i="6" a="1"/>
  <c r="P489" i="6" s="1"/>
  <c r="O489" i="6" a="1"/>
  <c r="O489" i="6" s="1"/>
  <c r="N489" i="6" a="1"/>
  <c r="N489" i="6" s="1"/>
  <c r="M489" i="6" a="1"/>
  <c r="M489" i="6" s="1"/>
  <c r="L489" i="6" a="1"/>
  <c r="L489" i="6" s="1"/>
  <c r="K489" i="6" a="1"/>
  <c r="K489" i="6" s="1"/>
  <c r="J489" i="6" a="1"/>
  <c r="J489" i="6" s="1"/>
  <c r="I489" i="6" a="1"/>
  <c r="I489" i="6" s="1"/>
  <c r="W490" i="6" a="1"/>
  <c r="W490" i="6" s="1"/>
  <c r="V490" i="6" a="1"/>
  <c r="V490" i="6" s="1"/>
  <c r="T490" i="6" a="1"/>
  <c r="T490" i="6" s="1"/>
  <c r="S490" i="6" a="1"/>
  <c r="S490" i="6" s="1"/>
  <c r="R490" i="6" a="1"/>
  <c r="R490" i="6" s="1"/>
  <c r="Q490" i="6" a="1"/>
  <c r="Q490" i="6" s="1"/>
  <c r="P490" i="6" a="1"/>
  <c r="P490" i="6" s="1"/>
  <c r="O490" i="6" a="1"/>
  <c r="O490" i="6" s="1"/>
  <c r="N490" i="6" a="1"/>
  <c r="N490" i="6" s="1"/>
  <c r="M490" i="6" a="1"/>
  <c r="M490" i="6" s="1"/>
  <c r="L490" i="6" a="1"/>
  <c r="L490" i="6" s="1"/>
  <c r="K490" i="6" a="1"/>
  <c r="K490" i="6" s="1"/>
  <c r="J490" i="6" a="1"/>
  <c r="J490" i="6" s="1"/>
  <c r="I490" i="6" a="1"/>
  <c r="I490" i="6" s="1"/>
  <c r="W493" i="6" a="1"/>
  <c r="W493" i="6" s="1"/>
  <c r="V493" i="6" a="1"/>
  <c r="V493" i="6" s="1"/>
  <c r="T493" i="6" a="1"/>
  <c r="T493" i="6" s="1"/>
  <c r="S493" i="6" a="1"/>
  <c r="S493" i="6" s="1"/>
  <c r="R493" i="6" a="1"/>
  <c r="R493" i="6" s="1"/>
  <c r="Q493" i="6" a="1"/>
  <c r="Q493" i="6" s="1"/>
  <c r="P493" i="6" a="1"/>
  <c r="P493" i="6" s="1"/>
  <c r="O493" i="6" a="1"/>
  <c r="O493" i="6" s="1"/>
  <c r="N493" i="6" a="1"/>
  <c r="N493" i="6" s="1"/>
  <c r="M493" i="6" a="1"/>
  <c r="M493" i="6" s="1"/>
  <c r="L493" i="6" a="1"/>
  <c r="L493" i="6" s="1"/>
  <c r="K493" i="6" a="1"/>
  <c r="K493" i="6" s="1"/>
  <c r="J493" i="6" a="1"/>
  <c r="J493" i="6" s="1"/>
  <c r="I493" i="6" a="1"/>
  <c r="I493" i="6" s="1"/>
  <c r="W492" i="6" a="1"/>
  <c r="W492" i="6" s="1"/>
  <c r="V492" i="6" a="1"/>
  <c r="V492" i="6" s="1"/>
  <c r="T492" i="6" a="1"/>
  <c r="T492" i="6" s="1"/>
  <c r="S492" i="6" a="1"/>
  <c r="S492" i="6" s="1"/>
  <c r="R492" i="6" a="1"/>
  <c r="R492" i="6" s="1"/>
  <c r="Q492" i="6" a="1"/>
  <c r="Q492" i="6" s="1"/>
  <c r="P492" i="6" a="1"/>
  <c r="P492" i="6" s="1"/>
  <c r="O492" i="6" a="1"/>
  <c r="O492" i="6" s="1"/>
  <c r="N492" i="6" a="1"/>
  <c r="N492" i="6" s="1"/>
  <c r="M492" i="6" a="1"/>
  <c r="M492" i="6" s="1"/>
  <c r="L492" i="6" a="1"/>
  <c r="L492" i="6" s="1"/>
  <c r="K492" i="6" a="1"/>
  <c r="K492" i="6" s="1"/>
  <c r="J492" i="6" a="1"/>
  <c r="J492" i="6" s="1"/>
  <c r="I492" i="6" a="1"/>
  <c r="I492" i="6" s="1"/>
  <c r="W491" i="6" a="1"/>
  <c r="W491" i="6" s="1"/>
  <c r="V491" i="6" a="1"/>
  <c r="V491" i="6" s="1"/>
  <c r="T491" i="6" a="1"/>
  <c r="T491" i="6" s="1"/>
  <c r="S491" i="6" a="1"/>
  <c r="S491" i="6" s="1"/>
  <c r="R491" i="6" a="1"/>
  <c r="R491" i="6" s="1"/>
  <c r="Q491" i="6" a="1"/>
  <c r="Q491" i="6" s="1"/>
  <c r="P491" i="6" a="1"/>
  <c r="P491" i="6" s="1"/>
  <c r="O491" i="6" a="1"/>
  <c r="O491" i="6" s="1"/>
  <c r="N491" i="6" a="1"/>
  <c r="N491" i="6" s="1"/>
  <c r="M491" i="6" a="1"/>
  <c r="M491" i="6" s="1"/>
  <c r="L491" i="6" a="1"/>
  <c r="L491" i="6" s="1"/>
  <c r="K491" i="6" a="1"/>
  <c r="K491" i="6" s="1"/>
  <c r="J491" i="6" a="1"/>
  <c r="J491" i="6" s="1"/>
  <c r="I491" i="6" a="1"/>
  <c r="I491" i="6" s="1"/>
  <c r="W487" i="6" a="1"/>
  <c r="W487" i="6" s="1"/>
  <c r="V487" i="6" a="1"/>
  <c r="V487" i="6" s="1"/>
  <c r="T487" i="6" a="1"/>
  <c r="T487" i="6" s="1"/>
  <c r="S487" i="6" a="1"/>
  <c r="S487" i="6" s="1"/>
  <c r="R487" i="6" a="1"/>
  <c r="R487" i="6" s="1"/>
  <c r="Q487" i="6" a="1"/>
  <c r="Q487" i="6" s="1"/>
  <c r="P487" i="6" a="1"/>
  <c r="P487" i="6" s="1"/>
  <c r="O487" i="6" a="1"/>
  <c r="O487" i="6" s="1"/>
  <c r="N487" i="6" a="1"/>
  <c r="N487" i="6" s="1"/>
  <c r="M487" i="6" a="1"/>
  <c r="M487" i="6" s="1"/>
  <c r="L487" i="6" a="1"/>
  <c r="L487" i="6" s="1"/>
  <c r="K487" i="6" a="1"/>
  <c r="K487" i="6" s="1"/>
  <c r="J487" i="6" a="1"/>
  <c r="J487" i="6" s="1"/>
  <c r="I487" i="6" a="1"/>
  <c r="I487" i="6" s="1"/>
  <c r="W463" i="6" a="1"/>
  <c r="W463" i="6" s="1"/>
  <c r="V463" i="6" a="1"/>
  <c r="V463" i="6" s="1"/>
  <c r="T463" i="6" a="1"/>
  <c r="T463" i="6" s="1"/>
  <c r="S463" i="6" a="1"/>
  <c r="S463" i="6" s="1"/>
  <c r="R463" i="6" a="1"/>
  <c r="R463" i="6" s="1"/>
  <c r="Q463" i="6" a="1"/>
  <c r="Q463" i="6" s="1"/>
  <c r="P463" i="6" a="1"/>
  <c r="P463" i="6" s="1"/>
  <c r="O463" i="6" a="1"/>
  <c r="O463" i="6" s="1"/>
  <c r="N463" i="6" a="1"/>
  <c r="N463" i="6" s="1"/>
  <c r="M463" i="6" a="1"/>
  <c r="M463" i="6" s="1"/>
  <c r="L463" i="6" a="1"/>
  <c r="L463" i="6" s="1"/>
  <c r="K463" i="6" a="1"/>
  <c r="K463" i="6" s="1"/>
  <c r="J463" i="6" a="1"/>
  <c r="J463" i="6" s="1"/>
  <c r="I463" i="6" a="1"/>
  <c r="I463" i="6" s="1"/>
  <c r="W479" i="6" a="1"/>
  <c r="W479" i="6" s="1"/>
  <c r="V479" i="6" a="1"/>
  <c r="V479" i="6" s="1"/>
  <c r="T479" i="6" a="1"/>
  <c r="T479" i="6" s="1"/>
  <c r="S479" i="6" a="1"/>
  <c r="S479" i="6" s="1"/>
  <c r="R479" i="6" a="1"/>
  <c r="R479" i="6" s="1"/>
  <c r="Q479" i="6" a="1"/>
  <c r="Q479" i="6" s="1"/>
  <c r="P479" i="6" a="1"/>
  <c r="P479" i="6" s="1"/>
  <c r="O479" i="6" a="1"/>
  <c r="O479" i="6" s="1"/>
  <c r="N479" i="6" a="1"/>
  <c r="N479" i="6" s="1"/>
  <c r="M479" i="6" a="1"/>
  <c r="M479" i="6" s="1"/>
  <c r="L479" i="6" a="1"/>
  <c r="L479" i="6" s="1"/>
  <c r="K479" i="6" a="1"/>
  <c r="K479" i="6" s="1"/>
  <c r="J479" i="6" a="1"/>
  <c r="J479" i="6" s="1"/>
  <c r="I479" i="6" a="1"/>
  <c r="I479" i="6" s="1"/>
  <c r="W475" i="6" a="1"/>
  <c r="W475" i="6" s="1"/>
  <c r="V475" i="6" a="1"/>
  <c r="V475" i="6" s="1"/>
  <c r="T475" i="6" a="1"/>
  <c r="T475" i="6" s="1"/>
  <c r="S475" i="6" a="1"/>
  <c r="S475" i="6" s="1"/>
  <c r="R475" i="6" a="1"/>
  <c r="R475" i="6" s="1"/>
  <c r="Q475" i="6" a="1"/>
  <c r="Q475" i="6" s="1"/>
  <c r="P475" i="6" a="1"/>
  <c r="P475" i="6" s="1"/>
  <c r="O475" i="6" a="1"/>
  <c r="O475" i="6" s="1"/>
  <c r="N475" i="6" a="1"/>
  <c r="N475" i="6" s="1"/>
  <c r="M475" i="6" a="1"/>
  <c r="M475" i="6" s="1"/>
  <c r="L475" i="6" a="1"/>
  <c r="L475" i="6" s="1"/>
  <c r="K475" i="6" a="1"/>
  <c r="K475" i="6" s="1"/>
  <c r="J475" i="6" a="1"/>
  <c r="J475" i="6" s="1"/>
  <c r="I475" i="6" a="1"/>
  <c r="I475" i="6" s="1"/>
  <c r="W478" i="6" a="1"/>
  <c r="W478" i="6" s="1"/>
  <c r="V478" i="6" a="1"/>
  <c r="V478" i="6" s="1"/>
  <c r="T478" i="6" a="1"/>
  <c r="T478" i="6" s="1"/>
  <c r="S478" i="6" a="1"/>
  <c r="S478" i="6" s="1"/>
  <c r="R478" i="6" a="1"/>
  <c r="R478" i="6" s="1"/>
  <c r="Q478" i="6" a="1"/>
  <c r="Q478" i="6" s="1"/>
  <c r="P478" i="6" a="1"/>
  <c r="P478" i="6" s="1"/>
  <c r="O478" i="6" a="1"/>
  <c r="O478" i="6" s="1"/>
  <c r="N478" i="6" a="1"/>
  <c r="N478" i="6" s="1"/>
  <c r="M478" i="6" a="1"/>
  <c r="M478" i="6" s="1"/>
  <c r="L478" i="6" a="1"/>
  <c r="L478" i="6" s="1"/>
  <c r="K478" i="6" a="1"/>
  <c r="K478" i="6" s="1"/>
  <c r="J478" i="6" a="1"/>
  <c r="J478" i="6" s="1"/>
  <c r="I478" i="6" a="1"/>
  <c r="I478" i="6" s="1"/>
  <c r="W473" i="6" a="1"/>
  <c r="W473" i="6" s="1"/>
  <c r="V473" i="6" a="1"/>
  <c r="V473" i="6" s="1"/>
  <c r="T473" i="6" a="1"/>
  <c r="T473" i="6" s="1"/>
  <c r="S473" i="6" a="1"/>
  <c r="S473" i="6" s="1"/>
  <c r="R473" i="6" a="1"/>
  <c r="R473" i="6" s="1"/>
  <c r="Q473" i="6" a="1"/>
  <c r="Q473" i="6" s="1"/>
  <c r="P473" i="6" a="1"/>
  <c r="P473" i="6" s="1"/>
  <c r="O473" i="6" a="1"/>
  <c r="O473" i="6" s="1"/>
  <c r="N473" i="6" a="1"/>
  <c r="N473" i="6" s="1"/>
  <c r="M473" i="6" a="1"/>
  <c r="M473" i="6" s="1"/>
  <c r="L473" i="6" a="1"/>
  <c r="L473" i="6" s="1"/>
  <c r="K473" i="6" a="1"/>
  <c r="K473" i="6" s="1"/>
  <c r="J473" i="6" a="1"/>
  <c r="J473" i="6" s="1"/>
  <c r="I473" i="6" a="1"/>
  <c r="I473" i="6" s="1"/>
  <c r="W460" i="6" a="1"/>
  <c r="W460" i="6" s="1"/>
  <c r="V460" i="6" a="1"/>
  <c r="V460" i="6" s="1"/>
  <c r="T460" i="6" a="1"/>
  <c r="T460" i="6" s="1"/>
  <c r="S460" i="6" a="1"/>
  <c r="S460" i="6" s="1"/>
  <c r="R460" i="6" a="1"/>
  <c r="R460" i="6" s="1"/>
  <c r="Q460" i="6" a="1"/>
  <c r="Q460" i="6" s="1"/>
  <c r="P460" i="6" a="1"/>
  <c r="P460" i="6" s="1"/>
  <c r="O460" i="6" a="1"/>
  <c r="O460" i="6" s="1"/>
  <c r="N460" i="6" a="1"/>
  <c r="N460" i="6" s="1"/>
  <c r="M460" i="6" a="1"/>
  <c r="M460" i="6" s="1"/>
  <c r="L460" i="6" a="1"/>
  <c r="L460" i="6" s="1"/>
  <c r="K460" i="6" a="1"/>
  <c r="K460" i="6" s="1"/>
  <c r="J460" i="6" a="1"/>
  <c r="J460" i="6" s="1"/>
  <c r="I460" i="6" a="1"/>
  <c r="I460" i="6" s="1"/>
  <c r="W461" i="6" a="1"/>
  <c r="W461" i="6" s="1"/>
  <c r="V461" i="6" a="1"/>
  <c r="V461" i="6" s="1"/>
  <c r="T461" i="6" a="1"/>
  <c r="T461" i="6" s="1"/>
  <c r="S461" i="6" a="1"/>
  <c r="S461" i="6" s="1"/>
  <c r="R461" i="6" a="1"/>
  <c r="R461" i="6" s="1"/>
  <c r="Q461" i="6" a="1"/>
  <c r="Q461" i="6" s="1"/>
  <c r="P461" i="6" a="1"/>
  <c r="P461" i="6" s="1"/>
  <c r="O461" i="6" a="1"/>
  <c r="O461" i="6" s="1"/>
  <c r="N461" i="6" a="1"/>
  <c r="N461" i="6" s="1"/>
  <c r="M461" i="6" a="1"/>
  <c r="M461" i="6" s="1"/>
  <c r="L461" i="6" a="1"/>
  <c r="L461" i="6" s="1"/>
  <c r="K461" i="6" a="1"/>
  <c r="K461" i="6" s="1"/>
  <c r="J461" i="6" a="1"/>
  <c r="J461" i="6" s="1"/>
  <c r="I461" i="6" a="1"/>
  <c r="I461" i="6" s="1"/>
  <c r="W459" i="6" a="1"/>
  <c r="W459" i="6" s="1"/>
  <c r="V459" i="6" a="1"/>
  <c r="V459" i="6" s="1"/>
  <c r="T459" i="6" a="1"/>
  <c r="T459" i="6" s="1"/>
  <c r="S459" i="6" a="1"/>
  <c r="S459" i="6" s="1"/>
  <c r="R459" i="6" a="1"/>
  <c r="R459" i="6" s="1"/>
  <c r="Q459" i="6" a="1"/>
  <c r="Q459" i="6" s="1"/>
  <c r="P459" i="6" a="1"/>
  <c r="P459" i="6" s="1"/>
  <c r="O459" i="6" a="1"/>
  <c r="O459" i="6" s="1"/>
  <c r="N459" i="6" a="1"/>
  <c r="N459" i="6" s="1"/>
  <c r="M459" i="6" a="1"/>
  <c r="M459" i="6" s="1"/>
  <c r="L459" i="6" a="1"/>
  <c r="L459" i="6" s="1"/>
  <c r="K459" i="6" a="1"/>
  <c r="K459" i="6" s="1"/>
  <c r="J459" i="6" a="1"/>
  <c r="J459" i="6" s="1"/>
  <c r="I459" i="6" a="1"/>
  <c r="I459" i="6" s="1"/>
  <c r="W449" i="6" a="1"/>
  <c r="W449" i="6" s="1"/>
  <c r="V449" i="6" a="1"/>
  <c r="V449" i="6" s="1"/>
  <c r="T449" i="6" a="1"/>
  <c r="T449" i="6" s="1"/>
  <c r="S449" i="6" a="1"/>
  <c r="S449" i="6" s="1"/>
  <c r="R449" i="6" a="1"/>
  <c r="R449" i="6" s="1"/>
  <c r="Q449" i="6" a="1"/>
  <c r="Q449" i="6" s="1"/>
  <c r="P449" i="6" a="1"/>
  <c r="P449" i="6" s="1"/>
  <c r="O449" i="6" a="1"/>
  <c r="O449" i="6" s="1"/>
  <c r="N449" i="6" a="1"/>
  <c r="N449" i="6" s="1"/>
  <c r="M449" i="6" a="1"/>
  <c r="M449" i="6" s="1"/>
  <c r="L449" i="6" a="1"/>
  <c r="L449" i="6" s="1"/>
  <c r="K449" i="6" a="1"/>
  <c r="K449" i="6" s="1"/>
  <c r="J449" i="6" a="1"/>
  <c r="J449" i="6" s="1"/>
  <c r="I449" i="6" a="1"/>
  <c r="I449" i="6" s="1"/>
  <c r="W462" i="6" a="1"/>
  <c r="W462" i="6" s="1"/>
  <c r="V462" i="6" a="1"/>
  <c r="V462" i="6" s="1"/>
  <c r="T462" i="6" a="1"/>
  <c r="T462" i="6" s="1"/>
  <c r="S462" i="6" a="1"/>
  <c r="S462" i="6" s="1"/>
  <c r="R462" i="6" a="1"/>
  <c r="R462" i="6" s="1"/>
  <c r="Q462" i="6" a="1"/>
  <c r="Q462" i="6" s="1"/>
  <c r="P462" i="6" a="1"/>
  <c r="P462" i="6" s="1"/>
  <c r="O462" i="6" a="1"/>
  <c r="O462" i="6" s="1"/>
  <c r="N462" i="6" a="1"/>
  <c r="N462" i="6" s="1"/>
  <c r="M462" i="6" a="1"/>
  <c r="M462" i="6" s="1"/>
  <c r="L462" i="6" a="1"/>
  <c r="L462" i="6" s="1"/>
  <c r="K462" i="6" a="1"/>
  <c r="K462" i="6" s="1"/>
  <c r="J462" i="6" a="1"/>
  <c r="J462" i="6" s="1"/>
  <c r="I462" i="6" a="1"/>
  <c r="I462" i="6" s="1"/>
  <c r="W471" i="6" a="1"/>
  <c r="W471" i="6" s="1"/>
  <c r="V471" i="6" a="1"/>
  <c r="V471" i="6" s="1"/>
  <c r="T471" i="6" a="1"/>
  <c r="T471" i="6" s="1"/>
  <c r="S471" i="6" a="1"/>
  <c r="S471" i="6" s="1"/>
  <c r="R471" i="6" a="1"/>
  <c r="R471" i="6" s="1"/>
  <c r="Q471" i="6" a="1"/>
  <c r="Q471" i="6" s="1"/>
  <c r="P471" i="6" a="1"/>
  <c r="P471" i="6" s="1"/>
  <c r="O471" i="6" a="1"/>
  <c r="O471" i="6" s="1"/>
  <c r="N471" i="6" a="1"/>
  <c r="N471" i="6" s="1"/>
  <c r="M471" i="6" a="1"/>
  <c r="M471" i="6" s="1"/>
  <c r="L471" i="6" a="1"/>
  <c r="L471" i="6" s="1"/>
  <c r="K471" i="6" a="1"/>
  <c r="K471" i="6" s="1"/>
  <c r="J471" i="6" a="1"/>
  <c r="J471" i="6" s="1"/>
  <c r="I471" i="6" a="1"/>
  <c r="I471" i="6" s="1"/>
  <c r="W476" i="6" a="1"/>
  <c r="W476" i="6" s="1"/>
  <c r="V476" i="6" a="1"/>
  <c r="V476" i="6" s="1"/>
  <c r="T476" i="6" a="1"/>
  <c r="T476" i="6" s="1"/>
  <c r="S476" i="6" a="1"/>
  <c r="S476" i="6" s="1"/>
  <c r="R476" i="6" a="1"/>
  <c r="R476" i="6" s="1"/>
  <c r="Q476" i="6" a="1"/>
  <c r="Q476" i="6" s="1"/>
  <c r="P476" i="6" a="1"/>
  <c r="P476" i="6" s="1"/>
  <c r="O476" i="6" a="1"/>
  <c r="O476" i="6" s="1"/>
  <c r="N476" i="6" a="1"/>
  <c r="N476" i="6" s="1"/>
  <c r="M476" i="6" a="1"/>
  <c r="M476" i="6" s="1"/>
  <c r="L476" i="6" a="1"/>
  <c r="L476" i="6" s="1"/>
  <c r="K476" i="6" a="1"/>
  <c r="K476" i="6" s="1"/>
  <c r="J476" i="6" a="1"/>
  <c r="J476" i="6" s="1"/>
  <c r="I476" i="6" a="1"/>
  <c r="I476" i="6" s="1"/>
  <c r="W477" i="6" a="1"/>
  <c r="W477" i="6" s="1"/>
  <c r="V477" i="6" a="1"/>
  <c r="V477" i="6" s="1"/>
  <c r="T477" i="6" a="1"/>
  <c r="T477" i="6" s="1"/>
  <c r="S477" i="6" a="1"/>
  <c r="S477" i="6" s="1"/>
  <c r="R477" i="6" a="1"/>
  <c r="R477" i="6" s="1"/>
  <c r="Q477" i="6" a="1"/>
  <c r="Q477" i="6" s="1"/>
  <c r="P477" i="6" a="1"/>
  <c r="P477" i="6" s="1"/>
  <c r="O477" i="6" a="1"/>
  <c r="O477" i="6" s="1"/>
  <c r="N477" i="6" a="1"/>
  <c r="N477" i="6" s="1"/>
  <c r="M477" i="6" a="1"/>
  <c r="M477" i="6" s="1"/>
  <c r="L477" i="6" a="1"/>
  <c r="L477" i="6" s="1"/>
  <c r="K477" i="6" a="1"/>
  <c r="K477" i="6" s="1"/>
  <c r="J477" i="6" a="1"/>
  <c r="J477" i="6" s="1"/>
  <c r="I477" i="6" a="1"/>
  <c r="I477" i="6" s="1"/>
  <c r="W474" i="6" a="1"/>
  <c r="W474" i="6" s="1"/>
  <c r="V474" i="6" a="1"/>
  <c r="V474" i="6" s="1"/>
  <c r="T474" i="6" a="1"/>
  <c r="T474" i="6" s="1"/>
  <c r="S474" i="6" a="1"/>
  <c r="S474" i="6" s="1"/>
  <c r="R474" i="6" a="1"/>
  <c r="R474" i="6" s="1"/>
  <c r="Q474" i="6" a="1"/>
  <c r="Q474" i="6" s="1"/>
  <c r="P474" i="6" a="1"/>
  <c r="P474" i="6" s="1"/>
  <c r="O474" i="6" a="1"/>
  <c r="O474" i="6" s="1"/>
  <c r="N474" i="6" a="1"/>
  <c r="N474" i="6" s="1"/>
  <c r="M474" i="6" a="1"/>
  <c r="M474" i="6" s="1"/>
  <c r="L474" i="6" a="1"/>
  <c r="L474" i="6" s="1"/>
  <c r="K474" i="6" a="1"/>
  <c r="K474" i="6" s="1"/>
  <c r="J474" i="6" a="1"/>
  <c r="J474" i="6" s="1"/>
  <c r="I474" i="6" a="1"/>
  <c r="I474" i="6" s="1"/>
  <c r="W480" i="6" a="1"/>
  <c r="W480" i="6" s="1"/>
  <c r="V480" i="6" a="1"/>
  <c r="V480" i="6" s="1"/>
  <c r="T480" i="6" a="1"/>
  <c r="T480" i="6" s="1"/>
  <c r="S480" i="6" a="1"/>
  <c r="S480" i="6" s="1"/>
  <c r="R480" i="6" a="1"/>
  <c r="R480" i="6" s="1"/>
  <c r="Q480" i="6" a="1"/>
  <c r="Q480" i="6" s="1"/>
  <c r="P480" i="6" a="1"/>
  <c r="P480" i="6" s="1"/>
  <c r="O480" i="6" a="1"/>
  <c r="O480" i="6" s="1"/>
  <c r="N480" i="6" a="1"/>
  <c r="N480" i="6" s="1"/>
  <c r="M480" i="6" a="1"/>
  <c r="M480" i="6" s="1"/>
  <c r="L480" i="6" a="1"/>
  <c r="L480" i="6" s="1"/>
  <c r="K480" i="6" a="1"/>
  <c r="K480" i="6" s="1"/>
  <c r="J480" i="6" a="1"/>
  <c r="J480" i="6" s="1"/>
  <c r="I480" i="6" a="1"/>
  <c r="I480" i="6" s="1"/>
  <c r="W444" i="6" a="1"/>
  <c r="W444" i="6" s="1"/>
  <c r="V444" i="6" a="1"/>
  <c r="V444" i="6" s="1"/>
  <c r="T444" i="6" a="1"/>
  <c r="T444" i="6" s="1"/>
  <c r="S444" i="6" a="1"/>
  <c r="S444" i="6" s="1"/>
  <c r="R444" i="6" a="1"/>
  <c r="R444" i="6" s="1"/>
  <c r="Q444" i="6" a="1"/>
  <c r="Q444" i="6" s="1"/>
  <c r="P444" i="6" a="1"/>
  <c r="P444" i="6" s="1"/>
  <c r="O444" i="6" a="1"/>
  <c r="O444" i="6" s="1"/>
  <c r="N444" i="6" a="1"/>
  <c r="N444" i="6" s="1"/>
  <c r="M444" i="6" a="1"/>
  <c r="M444" i="6" s="1"/>
  <c r="L444" i="6" a="1"/>
  <c r="L444" i="6" s="1"/>
  <c r="K444" i="6" a="1"/>
  <c r="K444" i="6" s="1"/>
  <c r="J444" i="6" a="1"/>
  <c r="J444" i="6" s="1"/>
  <c r="I444" i="6" a="1"/>
  <c r="I444" i="6" s="1"/>
  <c r="W445" i="6" a="1"/>
  <c r="W445" i="6" s="1"/>
  <c r="V445" i="6" a="1"/>
  <c r="V445" i="6" s="1"/>
  <c r="T445" i="6" a="1"/>
  <c r="T445" i="6" s="1"/>
  <c r="S445" i="6" a="1"/>
  <c r="S445" i="6" s="1"/>
  <c r="R445" i="6" a="1"/>
  <c r="R445" i="6" s="1"/>
  <c r="Q445" i="6" a="1"/>
  <c r="Q445" i="6" s="1"/>
  <c r="P445" i="6" a="1"/>
  <c r="P445" i="6" s="1"/>
  <c r="O445" i="6" a="1"/>
  <c r="O445" i="6" s="1"/>
  <c r="N445" i="6" a="1"/>
  <c r="N445" i="6" s="1"/>
  <c r="M445" i="6" a="1"/>
  <c r="M445" i="6" s="1"/>
  <c r="L445" i="6" a="1"/>
  <c r="L445" i="6" s="1"/>
  <c r="K445" i="6" a="1"/>
  <c r="K445" i="6" s="1"/>
  <c r="J445" i="6" a="1"/>
  <c r="J445" i="6" s="1"/>
  <c r="I445" i="6" a="1"/>
  <c r="I445" i="6" s="1"/>
  <c r="W442" i="6" a="1"/>
  <c r="W442" i="6" s="1"/>
  <c r="V442" i="6" a="1"/>
  <c r="V442" i="6" s="1"/>
  <c r="T442" i="6" a="1"/>
  <c r="T442" i="6" s="1"/>
  <c r="S442" i="6" a="1"/>
  <c r="S442" i="6" s="1"/>
  <c r="R442" i="6" a="1"/>
  <c r="R442" i="6" s="1"/>
  <c r="Q442" i="6" a="1"/>
  <c r="Q442" i="6" s="1"/>
  <c r="P442" i="6" a="1"/>
  <c r="P442" i="6" s="1"/>
  <c r="O442" i="6" a="1"/>
  <c r="O442" i="6" s="1"/>
  <c r="N442" i="6" a="1"/>
  <c r="N442" i="6" s="1"/>
  <c r="M442" i="6" a="1"/>
  <c r="M442" i="6" s="1"/>
  <c r="L442" i="6" a="1"/>
  <c r="L442" i="6" s="1"/>
  <c r="K442" i="6" a="1"/>
  <c r="K442" i="6" s="1"/>
  <c r="J442" i="6" a="1"/>
  <c r="J442" i="6" s="1"/>
  <c r="I442" i="6" a="1"/>
  <c r="I442" i="6" s="1"/>
  <c r="W446" i="6" a="1"/>
  <c r="W446" i="6" s="1"/>
  <c r="V446" i="6" a="1"/>
  <c r="V446" i="6" s="1"/>
  <c r="T446" i="6" a="1"/>
  <c r="T446" i="6" s="1"/>
  <c r="S446" i="6" a="1"/>
  <c r="S446" i="6" s="1"/>
  <c r="R446" i="6" a="1"/>
  <c r="R446" i="6" s="1"/>
  <c r="Q446" i="6" a="1"/>
  <c r="Q446" i="6" s="1"/>
  <c r="P446" i="6" a="1"/>
  <c r="P446" i="6" s="1"/>
  <c r="O446" i="6" a="1"/>
  <c r="O446" i="6" s="1"/>
  <c r="N446" i="6" a="1"/>
  <c r="N446" i="6" s="1"/>
  <c r="M446" i="6" a="1"/>
  <c r="M446" i="6" s="1"/>
  <c r="L446" i="6" a="1"/>
  <c r="L446" i="6" s="1"/>
  <c r="K446" i="6" a="1"/>
  <c r="K446" i="6" s="1"/>
  <c r="J446" i="6" a="1"/>
  <c r="J446" i="6" s="1"/>
  <c r="I446" i="6" a="1"/>
  <c r="I446" i="6" s="1"/>
  <c r="W443" i="6" a="1"/>
  <c r="W443" i="6" s="1"/>
  <c r="V443" i="6" a="1"/>
  <c r="V443" i="6" s="1"/>
  <c r="T443" i="6" a="1"/>
  <c r="T443" i="6" s="1"/>
  <c r="S443" i="6" a="1"/>
  <c r="S443" i="6" s="1"/>
  <c r="R443" i="6" a="1"/>
  <c r="R443" i="6" s="1"/>
  <c r="Q443" i="6" a="1"/>
  <c r="Q443" i="6" s="1"/>
  <c r="P443" i="6" a="1"/>
  <c r="P443" i="6" s="1"/>
  <c r="O443" i="6" a="1"/>
  <c r="O443" i="6" s="1"/>
  <c r="N443" i="6" a="1"/>
  <c r="N443" i="6" s="1"/>
  <c r="M443" i="6" a="1"/>
  <c r="M443" i="6" s="1"/>
  <c r="L443" i="6" a="1"/>
  <c r="L443" i="6" s="1"/>
  <c r="K443" i="6" a="1"/>
  <c r="K443" i="6" s="1"/>
  <c r="J443" i="6" a="1"/>
  <c r="J443" i="6" s="1"/>
  <c r="I443" i="6" a="1"/>
  <c r="I443" i="6" s="1"/>
  <c r="R195" i="16" a="1"/>
  <c r="R195" i="16" s="1"/>
  <c r="Q195" i="16" a="1"/>
  <c r="Q195" i="16" s="1"/>
  <c r="P195" i="16" a="1"/>
  <c r="P195" i="16" s="1"/>
  <c r="O195" i="16" a="1"/>
  <c r="O195" i="16" s="1"/>
  <c r="N195" i="16" a="1"/>
  <c r="N195" i="16" s="1"/>
  <c r="M195" i="16" a="1"/>
  <c r="M195" i="16" s="1"/>
  <c r="L195" i="16" a="1"/>
  <c r="L195" i="16" s="1"/>
  <c r="K195" i="16" a="1"/>
  <c r="K195" i="16" s="1"/>
  <c r="J195" i="16" a="1"/>
  <c r="J195" i="16" s="1"/>
  <c r="I195" i="16" a="1"/>
  <c r="I195" i="16" s="1"/>
  <c r="H195" i="16" a="1"/>
  <c r="H195" i="16" s="1"/>
  <c r="G195" i="16" a="1"/>
  <c r="G195" i="16" s="1"/>
  <c r="F195" i="16" a="1"/>
  <c r="F195" i="16" s="1"/>
  <c r="E195" i="16" a="1"/>
  <c r="E195" i="16" s="1"/>
  <c r="R194" i="16" a="1"/>
  <c r="R194" i="16" s="1"/>
  <c r="Q194" i="16" a="1"/>
  <c r="Q194" i="16" s="1"/>
  <c r="P194" i="16" a="1"/>
  <c r="P194" i="16" s="1"/>
  <c r="O194" i="16" a="1"/>
  <c r="O194" i="16" s="1"/>
  <c r="N194" i="16" a="1"/>
  <c r="N194" i="16" s="1"/>
  <c r="M194" i="16" a="1"/>
  <c r="M194" i="16" s="1"/>
  <c r="L194" i="16" a="1"/>
  <c r="L194" i="16" s="1"/>
  <c r="K194" i="16" a="1"/>
  <c r="K194" i="16" s="1"/>
  <c r="J194" i="16" a="1"/>
  <c r="J194" i="16" s="1"/>
  <c r="I194" i="16" a="1"/>
  <c r="I194" i="16" s="1"/>
  <c r="H194" i="16" a="1"/>
  <c r="H194" i="16" s="1"/>
  <c r="G194" i="16" a="1"/>
  <c r="G194" i="16" s="1"/>
  <c r="F194" i="16" a="1"/>
  <c r="F194" i="16" s="1"/>
  <c r="E194" i="16" a="1"/>
  <c r="E194" i="16" s="1"/>
  <c r="R193" i="16" a="1"/>
  <c r="R193" i="16" s="1"/>
  <c r="Q193" i="16" a="1"/>
  <c r="Q193" i="16" s="1"/>
  <c r="P193" i="16" a="1"/>
  <c r="P193" i="16" s="1"/>
  <c r="O193" i="16" a="1"/>
  <c r="O193" i="16" s="1"/>
  <c r="N193" i="16" a="1"/>
  <c r="N193" i="16" s="1"/>
  <c r="M193" i="16" a="1"/>
  <c r="M193" i="16" s="1"/>
  <c r="L193" i="16" a="1"/>
  <c r="L193" i="16" s="1"/>
  <c r="K193" i="16" a="1"/>
  <c r="K193" i="16" s="1"/>
  <c r="J193" i="16" a="1"/>
  <c r="J193" i="16" s="1"/>
  <c r="I193" i="16" a="1"/>
  <c r="I193" i="16" s="1"/>
  <c r="H193" i="16" a="1"/>
  <c r="H193" i="16" s="1"/>
  <c r="G193" i="16" a="1"/>
  <c r="G193" i="16" s="1"/>
  <c r="F193" i="16" a="1"/>
  <c r="F193" i="16" s="1"/>
  <c r="E193" i="16" a="1"/>
  <c r="E193" i="16" s="1"/>
  <c r="R192" i="16" a="1"/>
  <c r="R192" i="16" s="1"/>
  <c r="Q192" i="16" a="1"/>
  <c r="Q192" i="16" s="1"/>
  <c r="P192" i="16" a="1"/>
  <c r="P192" i="16" s="1"/>
  <c r="O192" i="16" a="1"/>
  <c r="O192" i="16" s="1"/>
  <c r="N192" i="16" a="1"/>
  <c r="N192" i="16" s="1"/>
  <c r="M192" i="16" a="1"/>
  <c r="M192" i="16" s="1"/>
  <c r="L192" i="16" a="1"/>
  <c r="L192" i="16" s="1"/>
  <c r="K192" i="16" a="1"/>
  <c r="K192" i="16" s="1"/>
  <c r="J192" i="16" a="1"/>
  <c r="J192" i="16" s="1"/>
  <c r="I192" i="16" a="1"/>
  <c r="I192" i="16" s="1"/>
  <c r="H192" i="16" a="1"/>
  <c r="H192" i="16" s="1"/>
  <c r="G192" i="16" a="1"/>
  <c r="G192" i="16" s="1"/>
  <c r="F192" i="16" a="1"/>
  <c r="F192" i="16" s="1"/>
  <c r="E192" i="16" a="1"/>
  <c r="E192" i="16" s="1"/>
  <c r="R191" i="16" a="1"/>
  <c r="R191" i="16" s="1"/>
  <c r="Q191" i="16" a="1"/>
  <c r="Q191" i="16" s="1"/>
  <c r="P191" i="16" a="1"/>
  <c r="P191" i="16" s="1"/>
  <c r="O191" i="16" a="1"/>
  <c r="O191" i="16" s="1"/>
  <c r="N191" i="16" a="1"/>
  <c r="N191" i="16" s="1"/>
  <c r="M191" i="16" a="1"/>
  <c r="M191" i="16" s="1"/>
  <c r="L191" i="16" a="1"/>
  <c r="L191" i="16" s="1"/>
  <c r="K191" i="16" a="1"/>
  <c r="K191" i="16" s="1"/>
  <c r="J191" i="16" a="1"/>
  <c r="J191" i="16" s="1"/>
  <c r="I191" i="16" a="1"/>
  <c r="I191" i="16" s="1"/>
  <c r="H191" i="16" a="1"/>
  <c r="H191" i="16" s="1"/>
  <c r="G191" i="16" a="1"/>
  <c r="G191" i="16" s="1"/>
  <c r="F191" i="16" a="1"/>
  <c r="F191" i="16" s="1"/>
  <c r="E191" i="16" a="1"/>
  <c r="E191" i="16" s="1"/>
  <c r="R190" i="16" a="1"/>
  <c r="R190" i="16" s="1"/>
  <c r="Q190" i="16" a="1"/>
  <c r="Q190" i="16" s="1"/>
  <c r="P190" i="16" a="1"/>
  <c r="P190" i="16" s="1"/>
  <c r="O190" i="16" a="1"/>
  <c r="O190" i="16" s="1"/>
  <c r="N190" i="16" a="1"/>
  <c r="N190" i="16" s="1"/>
  <c r="M190" i="16" a="1"/>
  <c r="M190" i="16" s="1"/>
  <c r="L190" i="16" a="1"/>
  <c r="L190" i="16" s="1"/>
  <c r="K190" i="16" a="1"/>
  <c r="K190" i="16" s="1"/>
  <c r="J190" i="16" a="1"/>
  <c r="J190" i="16" s="1"/>
  <c r="I190" i="16" a="1"/>
  <c r="I190" i="16" s="1"/>
  <c r="H190" i="16" a="1"/>
  <c r="H190" i="16" s="1"/>
  <c r="G190" i="16" a="1"/>
  <c r="G190" i="16" s="1"/>
  <c r="F190" i="16" a="1"/>
  <c r="F190" i="16" s="1"/>
  <c r="E190" i="16" a="1"/>
  <c r="E190" i="16" s="1"/>
  <c r="R189" i="16" a="1"/>
  <c r="R189" i="16" s="1"/>
  <c r="Q189" i="16" a="1"/>
  <c r="Q189" i="16" s="1"/>
  <c r="P189" i="16" a="1"/>
  <c r="P189" i="16" s="1"/>
  <c r="O189" i="16" a="1"/>
  <c r="O189" i="16" s="1"/>
  <c r="N189" i="16" a="1"/>
  <c r="N189" i="16" s="1"/>
  <c r="M189" i="16" a="1"/>
  <c r="M189" i="16" s="1"/>
  <c r="L189" i="16" a="1"/>
  <c r="L189" i="16" s="1"/>
  <c r="K189" i="16" a="1"/>
  <c r="K189" i="16" s="1"/>
  <c r="J189" i="16" a="1"/>
  <c r="J189" i="16" s="1"/>
  <c r="I189" i="16" a="1"/>
  <c r="I189" i="16" s="1"/>
  <c r="H189" i="16" a="1"/>
  <c r="H189" i="16" s="1"/>
  <c r="G189" i="16" a="1"/>
  <c r="G189" i="16" s="1"/>
  <c r="F189" i="16" a="1"/>
  <c r="F189" i="16" s="1"/>
  <c r="E189" i="16" a="1"/>
  <c r="E189" i="16" s="1"/>
  <c r="R188" i="16" a="1"/>
  <c r="R188" i="16" s="1"/>
  <c r="Q188" i="16" a="1"/>
  <c r="Q188" i="16" s="1"/>
  <c r="P188" i="16" a="1"/>
  <c r="P188" i="16" s="1"/>
  <c r="O188" i="16" a="1"/>
  <c r="O188" i="16" s="1"/>
  <c r="N188" i="16" a="1"/>
  <c r="N188" i="16" s="1"/>
  <c r="M188" i="16" a="1"/>
  <c r="M188" i="16" s="1"/>
  <c r="L188" i="16" a="1"/>
  <c r="L188" i="16" s="1"/>
  <c r="K188" i="16" a="1"/>
  <c r="K188" i="16" s="1"/>
  <c r="J188" i="16" a="1"/>
  <c r="J188" i="16" s="1"/>
  <c r="I188" i="16" a="1"/>
  <c r="I188" i="16" s="1"/>
  <c r="H188" i="16" a="1"/>
  <c r="H188" i="16" s="1"/>
  <c r="G188" i="16" a="1"/>
  <c r="G188" i="16" s="1"/>
  <c r="F188" i="16" a="1"/>
  <c r="F188" i="16" s="1"/>
  <c r="E188" i="16" a="1"/>
  <c r="E188" i="16" s="1"/>
  <c r="R187" i="16" a="1"/>
  <c r="R187" i="16" s="1"/>
  <c r="Q187" i="16" a="1"/>
  <c r="Q187" i="16" s="1"/>
  <c r="P187" i="16" a="1"/>
  <c r="P187" i="16" s="1"/>
  <c r="O187" i="16" a="1"/>
  <c r="O187" i="16" s="1"/>
  <c r="N187" i="16" a="1"/>
  <c r="N187" i="16" s="1"/>
  <c r="M187" i="16" a="1"/>
  <c r="M187" i="16" s="1"/>
  <c r="L187" i="16" a="1"/>
  <c r="L187" i="16" s="1"/>
  <c r="K187" i="16" a="1"/>
  <c r="K187" i="16" s="1"/>
  <c r="J187" i="16" a="1"/>
  <c r="J187" i="16" s="1"/>
  <c r="I187" i="16" a="1"/>
  <c r="I187" i="16" s="1"/>
  <c r="H187" i="16" a="1"/>
  <c r="H187" i="16" s="1"/>
  <c r="G187" i="16" a="1"/>
  <c r="G187" i="16" s="1"/>
  <c r="F187" i="16" a="1"/>
  <c r="F187" i="16" s="1"/>
  <c r="E187" i="16" a="1"/>
  <c r="E187" i="16" s="1"/>
  <c r="R186" i="16" a="1"/>
  <c r="R186" i="16" s="1"/>
  <c r="Q186" i="16" a="1"/>
  <c r="Q186" i="16" s="1"/>
  <c r="P186" i="16" a="1"/>
  <c r="P186" i="16" s="1"/>
  <c r="O186" i="16" a="1"/>
  <c r="O186" i="16" s="1"/>
  <c r="N186" i="16" a="1"/>
  <c r="N186" i="16" s="1"/>
  <c r="M186" i="16" a="1"/>
  <c r="M186" i="16" s="1"/>
  <c r="L186" i="16" a="1"/>
  <c r="L186" i="16" s="1"/>
  <c r="K186" i="16" a="1"/>
  <c r="K186" i="16" s="1"/>
  <c r="J186" i="16" a="1"/>
  <c r="J186" i="16" s="1"/>
  <c r="I186" i="16" a="1"/>
  <c r="I186" i="16" s="1"/>
  <c r="H186" i="16" a="1"/>
  <c r="H186" i="16" s="1"/>
  <c r="G186" i="16" a="1"/>
  <c r="G186" i="16" s="1"/>
  <c r="F186" i="16" a="1"/>
  <c r="F186" i="16" s="1"/>
  <c r="E186" i="16" a="1"/>
  <c r="E186" i="16" s="1"/>
  <c r="R185" i="16" a="1"/>
  <c r="R185" i="16" s="1"/>
  <c r="Q185" i="16" a="1"/>
  <c r="Q185" i="16" s="1"/>
  <c r="P185" i="16" a="1"/>
  <c r="P185" i="16" s="1"/>
  <c r="O185" i="16" a="1"/>
  <c r="O185" i="16" s="1"/>
  <c r="N185" i="16" a="1"/>
  <c r="N185" i="16" s="1"/>
  <c r="M185" i="16" a="1"/>
  <c r="M185" i="16" s="1"/>
  <c r="L185" i="16" a="1"/>
  <c r="L185" i="16" s="1"/>
  <c r="K185" i="16" a="1"/>
  <c r="K185" i="16" s="1"/>
  <c r="J185" i="16" a="1"/>
  <c r="J185" i="16" s="1"/>
  <c r="I185" i="16" a="1"/>
  <c r="I185" i="16" s="1"/>
  <c r="H185" i="16" a="1"/>
  <c r="H185" i="16" s="1"/>
  <c r="G185" i="16" a="1"/>
  <c r="G185" i="16" s="1"/>
  <c r="F185" i="16" a="1"/>
  <c r="F185" i="16" s="1"/>
  <c r="E185" i="16" a="1"/>
  <c r="E185" i="16" s="1"/>
  <c r="I339" i="6" a="1"/>
  <c r="I339" i="6" s="1"/>
  <c r="J339" i="6" a="1"/>
  <c r="J339" i="6" s="1"/>
  <c r="K339" i="6" a="1"/>
  <c r="K339" i="6" s="1"/>
  <c r="L339" i="6" a="1"/>
  <c r="L339" i="6" s="1"/>
  <c r="M339" i="6" a="1"/>
  <c r="M339" i="6" s="1"/>
  <c r="N339" i="6" a="1"/>
  <c r="N339" i="6" s="1"/>
  <c r="O339" i="6" a="1"/>
  <c r="O339" i="6" s="1"/>
  <c r="P339" i="6" a="1"/>
  <c r="P339" i="6" s="1"/>
  <c r="Q339" i="6" a="1"/>
  <c r="Q339" i="6" s="1"/>
  <c r="R339" i="6" a="1"/>
  <c r="R339" i="6" s="1"/>
  <c r="S339" i="6" a="1"/>
  <c r="S339" i="6" s="1"/>
  <c r="T339" i="6" a="1"/>
  <c r="T339" i="6" s="1"/>
  <c r="V339" i="6" a="1"/>
  <c r="V339" i="6" s="1"/>
  <c r="W339" i="6" a="1"/>
  <c r="W339" i="6" s="1"/>
  <c r="I335" i="6" a="1"/>
  <c r="I335" i="6" s="1"/>
  <c r="J335" i="6" a="1"/>
  <c r="J335" i="6" s="1"/>
  <c r="K335" i="6" a="1"/>
  <c r="K335" i="6" s="1"/>
  <c r="L335" i="6" a="1"/>
  <c r="L335" i="6" s="1"/>
  <c r="M335" i="6" a="1"/>
  <c r="M335" i="6" s="1"/>
  <c r="N335" i="6" a="1"/>
  <c r="N335" i="6" s="1"/>
  <c r="O335" i="6" a="1"/>
  <c r="O335" i="6" s="1"/>
  <c r="P335" i="6" a="1"/>
  <c r="P335" i="6" s="1"/>
  <c r="Q335" i="6" a="1"/>
  <c r="Q335" i="6" s="1"/>
  <c r="R335" i="6" a="1"/>
  <c r="R335" i="6" s="1"/>
  <c r="S335" i="6" a="1"/>
  <c r="S335" i="6" s="1"/>
  <c r="T335" i="6" a="1"/>
  <c r="T335" i="6" s="1"/>
  <c r="V335" i="6" a="1"/>
  <c r="V335" i="6" s="1"/>
  <c r="W335" i="6" a="1"/>
  <c r="W335" i="6" s="1"/>
  <c r="I346" i="6" a="1"/>
  <c r="I346" i="6" s="1"/>
  <c r="J346" i="6" a="1"/>
  <c r="J346" i="6" s="1"/>
  <c r="K346" i="6" a="1"/>
  <c r="K346" i="6" s="1"/>
  <c r="L346" i="6" a="1"/>
  <c r="L346" i="6" s="1"/>
  <c r="M346" i="6" a="1"/>
  <c r="M346" i="6" s="1"/>
  <c r="N346" i="6" a="1"/>
  <c r="N346" i="6" s="1"/>
  <c r="O346" i="6" a="1"/>
  <c r="O346" i="6" s="1"/>
  <c r="P346" i="6" a="1"/>
  <c r="P346" i="6" s="1"/>
  <c r="Q346" i="6" a="1"/>
  <c r="Q346" i="6" s="1"/>
  <c r="R346" i="6" a="1"/>
  <c r="R346" i="6" s="1"/>
  <c r="S346" i="6" a="1"/>
  <c r="S346" i="6" s="1"/>
  <c r="T346" i="6" a="1"/>
  <c r="T346" i="6" s="1"/>
  <c r="V346" i="6" a="1"/>
  <c r="V346" i="6" s="1"/>
  <c r="W346" i="6" a="1"/>
  <c r="W346" i="6" s="1"/>
  <c r="I355" i="6" a="1"/>
  <c r="I355" i="6" s="1"/>
  <c r="J355" i="6" a="1"/>
  <c r="J355" i="6" s="1"/>
  <c r="K355" i="6" a="1"/>
  <c r="K355" i="6" s="1"/>
  <c r="L355" i="6" a="1"/>
  <c r="L355" i="6" s="1"/>
  <c r="M355" i="6" a="1"/>
  <c r="M355" i="6" s="1"/>
  <c r="N355" i="6" a="1"/>
  <c r="N355" i="6" s="1"/>
  <c r="O355" i="6" a="1"/>
  <c r="O355" i="6" s="1"/>
  <c r="P355" i="6" a="1"/>
  <c r="P355" i="6" s="1"/>
  <c r="Q355" i="6" a="1"/>
  <c r="Q355" i="6" s="1"/>
  <c r="R355" i="6" a="1"/>
  <c r="R355" i="6" s="1"/>
  <c r="S355" i="6" a="1"/>
  <c r="S355" i="6" s="1"/>
  <c r="T355" i="6" a="1"/>
  <c r="T355" i="6" s="1"/>
  <c r="V355" i="6" a="1"/>
  <c r="V355" i="6" s="1"/>
  <c r="W355" i="6" a="1"/>
  <c r="W355" i="6" s="1"/>
  <c r="I347" i="6" a="1"/>
  <c r="I347" i="6" s="1"/>
  <c r="J347" i="6" a="1"/>
  <c r="J347" i="6" s="1"/>
  <c r="K347" i="6" a="1"/>
  <c r="K347" i="6" s="1"/>
  <c r="L347" i="6" a="1"/>
  <c r="L347" i="6" s="1"/>
  <c r="M347" i="6" a="1"/>
  <c r="M347" i="6" s="1"/>
  <c r="N347" i="6" a="1"/>
  <c r="N347" i="6" s="1"/>
  <c r="O347" i="6" a="1"/>
  <c r="O347" i="6" s="1"/>
  <c r="P347" i="6" a="1"/>
  <c r="P347" i="6" s="1"/>
  <c r="Q347" i="6" a="1"/>
  <c r="Q347" i="6" s="1"/>
  <c r="R347" i="6" a="1"/>
  <c r="R347" i="6" s="1"/>
  <c r="S347" i="6" a="1"/>
  <c r="S347" i="6" s="1"/>
  <c r="T347" i="6" a="1"/>
  <c r="T347" i="6" s="1"/>
  <c r="V347" i="6" a="1"/>
  <c r="V347" i="6" s="1"/>
  <c r="W347" i="6" a="1"/>
  <c r="W347" i="6" s="1"/>
  <c r="I354" i="6" a="1"/>
  <c r="I354" i="6" s="1"/>
  <c r="J354" i="6" a="1"/>
  <c r="J354" i="6" s="1"/>
  <c r="K354" i="6" a="1"/>
  <c r="K354" i="6" s="1"/>
  <c r="L354" i="6" a="1"/>
  <c r="L354" i="6" s="1"/>
  <c r="M354" i="6" a="1"/>
  <c r="M354" i="6" s="1"/>
  <c r="N354" i="6" a="1"/>
  <c r="N354" i="6" s="1"/>
  <c r="O354" i="6" a="1"/>
  <c r="O354" i="6" s="1"/>
  <c r="P354" i="6" a="1"/>
  <c r="P354" i="6" s="1"/>
  <c r="Q354" i="6" a="1"/>
  <c r="Q354" i="6" s="1"/>
  <c r="R354" i="6" a="1"/>
  <c r="R354" i="6" s="1"/>
  <c r="S354" i="6" a="1"/>
  <c r="S354" i="6" s="1"/>
  <c r="T354" i="6" a="1"/>
  <c r="T354" i="6" s="1"/>
  <c r="V354" i="6" a="1"/>
  <c r="V354" i="6" s="1"/>
  <c r="W354" i="6" a="1"/>
  <c r="W354" i="6" s="1"/>
  <c r="I338" i="6" a="1"/>
  <c r="I338" i="6" s="1"/>
  <c r="J338" i="6" a="1"/>
  <c r="J338" i="6" s="1"/>
  <c r="K338" i="6" a="1"/>
  <c r="K338" i="6" s="1"/>
  <c r="L338" i="6" a="1"/>
  <c r="L338" i="6" s="1"/>
  <c r="M338" i="6" a="1"/>
  <c r="M338" i="6" s="1"/>
  <c r="N338" i="6" a="1"/>
  <c r="N338" i="6" s="1"/>
  <c r="O338" i="6" a="1"/>
  <c r="O338" i="6" s="1"/>
  <c r="P338" i="6" a="1"/>
  <c r="P338" i="6" s="1"/>
  <c r="Q338" i="6" a="1"/>
  <c r="Q338" i="6" s="1"/>
  <c r="R338" i="6" a="1"/>
  <c r="R338" i="6" s="1"/>
  <c r="S338" i="6" a="1"/>
  <c r="S338" i="6" s="1"/>
  <c r="T338" i="6" a="1"/>
  <c r="T338" i="6" s="1"/>
  <c r="V338" i="6" a="1"/>
  <c r="V338" i="6" s="1"/>
  <c r="W338" i="6" a="1"/>
  <c r="W338" i="6" s="1"/>
  <c r="I343" i="6" a="1"/>
  <c r="I343" i="6" s="1"/>
  <c r="J343" i="6" a="1"/>
  <c r="J343" i="6" s="1"/>
  <c r="K343" i="6" a="1"/>
  <c r="K343" i="6" s="1"/>
  <c r="L343" i="6" a="1"/>
  <c r="L343" i="6" s="1"/>
  <c r="M343" i="6" a="1"/>
  <c r="M343" i="6" s="1"/>
  <c r="N343" i="6" a="1"/>
  <c r="N343" i="6" s="1"/>
  <c r="O343" i="6" a="1"/>
  <c r="O343" i="6" s="1"/>
  <c r="P343" i="6" a="1"/>
  <c r="P343" i="6" s="1"/>
  <c r="Q343" i="6" a="1"/>
  <c r="Q343" i="6" s="1"/>
  <c r="R343" i="6" a="1"/>
  <c r="R343" i="6" s="1"/>
  <c r="S343" i="6" a="1"/>
  <c r="S343" i="6" s="1"/>
  <c r="T343" i="6" a="1"/>
  <c r="T343" i="6" s="1"/>
  <c r="V343" i="6" a="1"/>
  <c r="V343" i="6" s="1"/>
  <c r="W343" i="6" a="1"/>
  <c r="W343" i="6" s="1"/>
  <c r="I357" i="6" a="1"/>
  <c r="I357" i="6" s="1"/>
  <c r="J357" i="6" a="1"/>
  <c r="J357" i="6" s="1"/>
  <c r="K357" i="6" a="1"/>
  <c r="K357" i="6" s="1"/>
  <c r="L357" i="6" a="1"/>
  <c r="L357" i="6" s="1"/>
  <c r="M357" i="6" a="1"/>
  <c r="M357" i="6" s="1"/>
  <c r="N357" i="6" a="1"/>
  <c r="N357" i="6" s="1"/>
  <c r="O357" i="6" a="1"/>
  <c r="O357" i="6" s="1"/>
  <c r="P357" i="6" a="1"/>
  <c r="P357" i="6" s="1"/>
  <c r="Q357" i="6" a="1"/>
  <c r="Q357" i="6" s="1"/>
  <c r="R357" i="6" a="1"/>
  <c r="R357" i="6" s="1"/>
  <c r="S357" i="6" a="1"/>
  <c r="S357" i="6" s="1"/>
  <c r="T357" i="6" a="1"/>
  <c r="T357" i="6" s="1"/>
  <c r="V357" i="6" a="1"/>
  <c r="V357" i="6" s="1"/>
  <c r="W357" i="6" a="1"/>
  <c r="W357" i="6" s="1"/>
  <c r="I350" i="6" a="1"/>
  <c r="I350" i="6" s="1"/>
  <c r="J350" i="6" a="1"/>
  <c r="J350" i="6" s="1"/>
  <c r="K350" i="6" a="1"/>
  <c r="K350" i="6" s="1"/>
  <c r="L350" i="6" a="1"/>
  <c r="L350" i="6" s="1"/>
  <c r="M350" i="6" a="1"/>
  <c r="M350" i="6" s="1"/>
  <c r="N350" i="6" a="1"/>
  <c r="N350" i="6" s="1"/>
  <c r="O350" i="6" a="1"/>
  <c r="O350" i="6" s="1"/>
  <c r="P350" i="6" a="1"/>
  <c r="P350" i="6" s="1"/>
  <c r="Q350" i="6" a="1"/>
  <c r="Q350" i="6" s="1"/>
  <c r="R350" i="6" a="1"/>
  <c r="R350" i="6" s="1"/>
  <c r="S350" i="6" a="1"/>
  <c r="S350" i="6" s="1"/>
  <c r="T350" i="6" a="1"/>
  <c r="T350" i="6" s="1"/>
  <c r="V350" i="6" a="1"/>
  <c r="V350" i="6" s="1"/>
  <c r="W350" i="6" a="1"/>
  <c r="W350" i="6" s="1"/>
  <c r="I345" i="6" a="1"/>
  <c r="I345" i="6" s="1"/>
  <c r="J345" i="6" a="1"/>
  <c r="J345" i="6" s="1"/>
  <c r="K345" i="6" a="1"/>
  <c r="K345" i="6" s="1"/>
  <c r="L345" i="6" a="1"/>
  <c r="L345" i="6" s="1"/>
  <c r="M345" i="6" a="1"/>
  <c r="M345" i="6" s="1"/>
  <c r="N345" i="6" a="1"/>
  <c r="N345" i="6" s="1"/>
  <c r="O345" i="6" a="1"/>
  <c r="O345" i="6" s="1"/>
  <c r="P345" i="6" a="1"/>
  <c r="P345" i="6" s="1"/>
  <c r="Q345" i="6" a="1"/>
  <c r="Q345" i="6" s="1"/>
  <c r="R345" i="6" a="1"/>
  <c r="R345" i="6" s="1"/>
  <c r="S345" i="6" a="1"/>
  <c r="S345" i="6" s="1"/>
  <c r="T345" i="6" a="1"/>
  <c r="T345" i="6" s="1"/>
  <c r="V345" i="6" a="1"/>
  <c r="V345" i="6" s="1"/>
  <c r="W345" i="6" a="1"/>
  <c r="W345" i="6" s="1"/>
  <c r="I336" i="6" a="1"/>
  <c r="I336" i="6" s="1"/>
  <c r="J336" i="6" a="1"/>
  <c r="J336" i="6" s="1"/>
  <c r="K336" i="6" a="1"/>
  <c r="K336" i="6" s="1"/>
  <c r="L336" i="6" a="1"/>
  <c r="L336" i="6" s="1"/>
  <c r="M336" i="6" a="1"/>
  <c r="M336" i="6" s="1"/>
  <c r="N336" i="6" a="1"/>
  <c r="N336" i="6" s="1"/>
  <c r="O336" i="6" a="1"/>
  <c r="O336" i="6" s="1"/>
  <c r="P336" i="6" a="1"/>
  <c r="P336" i="6" s="1"/>
  <c r="Q336" i="6" a="1"/>
  <c r="Q336" i="6" s="1"/>
  <c r="R336" i="6" a="1"/>
  <c r="R336" i="6" s="1"/>
  <c r="S336" i="6" a="1"/>
  <c r="S336" i="6" s="1"/>
  <c r="T336" i="6" a="1"/>
  <c r="T336" i="6" s="1"/>
  <c r="V336" i="6" a="1"/>
  <c r="V336" i="6" s="1"/>
  <c r="W336" i="6" a="1"/>
  <c r="W336" i="6" s="1"/>
  <c r="I16" i="6" a="1"/>
  <c r="I16" i="6" s="1"/>
  <c r="J16" i="6" a="1"/>
  <c r="J16" i="6" s="1"/>
  <c r="K16" i="6" a="1"/>
  <c r="K16" i="6" s="1"/>
  <c r="L16" i="6" a="1"/>
  <c r="L16" i="6" s="1"/>
  <c r="M16" i="6" a="1"/>
  <c r="M16" i="6" s="1"/>
  <c r="N16" i="6" a="1"/>
  <c r="N16" i="6" s="1"/>
  <c r="O16" i="6" a="1"/>
  <c r="O16" i="6" s="1"/>
  <c r="P16" i="6" a="1"/>
  <c r="P16" i="6" s="1"/>
  <c r="Q16" i="6" a="1"/>
  <c r="Q16" i="6" s="1"/>
  <c r="R16" i="6" a="1"/>
  <c r="R16" i="6" s="1"/>
  <c r="S16" i="6" a="1"/>
  <c r="S16" i="6" s="1"/>
  <c r="T16" i="6" a="1"/>
  <c r="T16" i="6" s="1"/>
  <c r="V16" i="6" a="1"/>
  <c r="V16" i="6" s="1"/>
  <c r="W16" i="6" a="1"/>
  <c r="W16" i="6" s="1"/>
  <c r="I515" i="6" a="1"/>
  <c r="I515" i="6" s="1"/>
  <c r="J515" i="6" a="1"/>
  <c r="J515" i="6" s="1"/>
  <c r="K515" i="6" a="1"/>
  <c r="K515" i="6" s="1"/>
  <c r="L515" i="6" a="1"/>
  <c r="L515" i="6" s="1"/>
  <c r="M515" i="6" a="1"/>
  <c r="M515" i="6" s="1"/>
  <c r="N515" i="6" a="1"/>
  <c r="N515" i="6" s="1"/>
  <c r="O515" i="6" a="1"/>
  <c r="O515" i="6" s="1"/>
  <c r="P515" i="6" a="1"/>
  <c r="P515" i="6" s="1"/>
  <c r="Q515" i="6" a="1"/>
  <c r="Q515" i="6" s="1"/>
  <c r="R515" i="6" a="1"/>
  <c r="R515" i="6" s="1"/>
  <c r="S515" i="6" a="1"/>
  <c r="S515" i="6" s="1"/>
  <c r="T515" i="6" a="1"/>
  <c r="T515" i="6" s="1"/>
  <c r="V515" i="6" a="1"/>
  <c r="V515" i="6" s="1"/>
  <c r="W515" i="6" a="1"/>
  <c r="W515" i="6" s="1"/>
  <c r="I514" i="6" a="1"/>
  <c r="I514" i="6" s="1"/>
  <c r="J514" i="6" a="1"/>
  <c r="J514" i="6" s="1"/>
  <c r="K514" i="6" a="1"/>
  <c r="K514" i="6" s="1"/>
  <c r="L514" i="6" a="1"/>
  <c r="L514" i="6" s="1"/>
  <c r="M514" i="6" a="1"/>
  <c r="M514" i="6" s="1"/>
  <c r="N514" i="6" a="1"/>
  <c r="N514" i="6" s="1"/>
  <c r="O514" i="6" a="1"/>
  <c r="O514" i="6" s="1"/>
  <c r="P514" i="6" a="1"/>
  <c r="P514" i="6" s="1"/>
  <c r="Q514" i="6" a="1"/>
  <c r="Q514" i="6" s="1"/>
  <c r="R514" i="6" a="1"/>
  <c r="R514" i="6" s="1"/>
  <c r="S514" i="6" a="1"/>
  <c r="S514" i="6" s="1"/>
  <c r="T514" i="6" a="1"/>
  <c r="T514" i="6" s="1"/>
  <c r="V514" i="6" a="1"/>
  <c r="V514" i="6" s="1"/>
  <c r="W514" i="6" a="1"/>
  <c r="W514" i="6" s="1"/>
  <c r="I193" i="6" a="1"/>
  <c r="I193" i="6" s="1"/>
  <c r="J193" i="6" a="1"/>
  <c r="J193" i="6" s="1"/>
  <c r="K193" i="6" a="1"/>
  <c r="K193" i="6" s="1"/>
  <c r="L193" i="6" a="1"/>
  <c r="L193" i="6" s="1"/>
  <c r="M193" i="6" a="1"/>
  <c r="M193" i="6" s="1"/>
  <c r="N193" i="6" a="1"/>
  <c r="N193" i="6" s="1"/>
  <c r="O193" i="6" a="1"/>
  <c r="O193" i="6" s="1"/>
  <c r="P193" i="6" a="1"/>
  <c r="P193" i="6" s="1"/>
  <c r="Q193" i="6" a="1"/>
  <c r="Q193" i="6" s="1"/>
  <c r="R193" i="6" a="1"/>
  <c r="R193" i="6" s="1"/>
  <c r="S193" i="6" a="1"/>
  <c r="S193" i="6" s="1"/>
  <c r="T193" i="6" a="1"/>
  <c r="T193" i="6" s="1"/>
  <c r="V193" i="6" a="1"/>
  <c r="V193" i="6" s="1"/>
  <c r="W193" i="6" a="1"/>
  <c r="W193" i="6" s="1"/>
  <c r="I195" i="6" a="1"/>
  <c r="I195" i="6" s="1"/>
  <c r="J195" i="6" a="1"/>
  <c r="J195" i="6" s="1"/>
  <c r="K195" i="6" a="1"/>
  <c r="K195" i="6" s="1"/>
  <c r="L195" i="6" a="1"/>
  <c r="L195" i="6" s="1"/>
  <c r="M195" i="6" a="1"/>
  <c r="M195" i="6" s="1"/>
  <c r="N195" i="6" a="1"/>
  <c r="N195" i="6" s="1"/>
  <c r="O195" i="6" a="1"/>
  <c r="O195" i="6" s="1"/>
  <c r="P195" i="6" a="1"/>
  <c r="P195" i="6" s="1"/>
  <c r="Q195" i="6" a="1"/>
  <c r="Q195" i="6" s="1"/>
  <c r="R195" i="6" a="1"/>
  <c r="R195" i="6" s="1"/>
  <c r="S195" i="6" a="1"/>
  <c r="S195" i="6" s="1"/>
  <c r="T195" i="6" a="1"/>
  <c r="T195" i="6" s="1"/>
  <c r="V195" i="6" a="1"/>
  <c r="V195" i="6" s="1"/>
  <c r="W195" i="6" a="1"/>
  <c r="W195" i="6" s="1"/>
  <c r="I192" i="6" a="1"/>
  <c r="I192" i="6" s="1"/>
  <c r="J192" i="6" a="1"/>
  <c r="J192" i="6" s="1"/>
  <c r="K192" i="6" a="1"/>
  <c r="K192" i="6" s="1"/>
  <c r="L192" i="6" a="1"/>
  <c r="L192" i="6" s="1"/>
  <c r="M192" i="6" a="1"/>
  <c r="M192" i="6" s="1"/>
  <c r="N192" i="6" a="1"/>
  <c r="N192" i="6" s="1"/>
  <c r="O192" i="6" a="1"/>
  <c r="O192" i="6" s="1"/>
  <c r="P192" i="6" a="1"/>
  <c r="P192" i="6" s="1"/>
  <c r="Q192" i="6" a="1"/>
  <c r="Q192" i="6" s="1"/>
  <c r="R192" i="6" a="1"/>
  <c r="R192" i="6" s="1"/>
  <c r="S192" i="6" a="1"/>
  <c r="S192" i="6" s="1"/>
  <c r="T192" i="6" a="1"/>
  <c r="T192" i="6" s="1"/>
  <c r="V192" i="6" a="1"/>
  <c r="V192" i="6" s="1"/>
  <c r="W192" i="6" a="1"/>
  <c r="W192" i="6" s="1"/>
  <c r="I191" i="6" a="1"/>
  <c r="I191" i="6" s="1"/>
  <c r="J191" i="6" a="1"/>
  <c r="J191" i="6" s="1"/>
  <c r="K191" i="6" a="1"/>
  <c r="K191" i="6" s="1"/>
  <c r="L191" i="6" a="1"/>
  <c r="L191" i="6" s="1"/>
  <c r="M191" i="6" a="1"/>
  <c r="M191" i="6" s="1"/>
  <c r="N191" i="6" a="1"/>
  <c r="N191" i="6" s="1"/>
  <c r="O191" i="6" a="1"/>
  <c r="O191" i="6" s="1"/>
  <c r="P191" i="6" a="1"/>
  <c r="P191" i="6" s="1"/>
  <c r="Q191" i="6" a="1"/>
  <c r="Q191" i="6" s="1"/>
  <c r="R191" i="6" a="1"/>
  <c r="R191" i="6" s="1"/>
  <c r="S191" i="6" a="1"/>
  <c r="S191" i="6" s="1"/>
  <c r="T191" i="6" a="1"/>
  <c r="T191" i="6" s="1"/>
  <c r="V191" i="6" a="1"/>
  <c r="V191" i="6" s="1"/>
  <c r="W191" i="6" a="1"/>
  <c r="W191" i="6" s="1"/>
  <c r="I194" i="6" a="1"/>
  <c r="I194" i="6" s="1"/>
  <c r="J194" i="6" a="1"/>
  <c r="J194" i="6" s="1"/>
  <c r="K194" i="6" a="1"/>
  <c r="K194" i="6" s="1"/>
  <c r="L194" i="6" a="1"/>
  <c r="L194" i="6" s="1"/>
  <c r="M194" i="6" a="1"/>
  <c r="M194" i="6" s="1"/>
  <c r="N194" i="6" a="1"/>
  <c r="N194" i="6" s="1"/>
  <c r="O194" i="6" a="1"/>
  <c r="O194" i="6" s="1"/>
  <c r="P194" i="6" a="1"/>
  <c r="P194" i="6" s="1"/>
  <c r="Q194" i="6" a="1"/>
  <c r="Q194" i="6" s="1"/>
  <c r="R194" i="6" a="1"/>
  <c r="R194" i="6" s="1"/>
  <c r="S194" i="6" a="1"/>
  <c r="S194" i="6" s="1"/>
  <c r="T194" i="6" a="1"/>
  <c r="T194" i="6" s="1"/>
  <c r="V194" i="6" a="1"/>
  <c r="V194" i="6" s="1"/>
  <c r="W194" i="6" a="1"/>
  <c r="W194" i="6" s="1"/>
  <c r="I79" i="6" a="1"/>
  <c r="I79" i="6" s="1"/>
  <c r="J79" i="6" a="1"/>
  <c r="J79" i="6" s="1"/>
  <c r="K79" i="6" a="1"/>
  <c r="K79" i="6" s="1"/>
  <c r="L79" i="6" a="1"/>
  <c r="L79" i="6" s="1"/>
  <c r="M79" i="6" a="1"/>
  <c r="M79" i="6" s="1"/>
  <c r="N79" i="6" a="1"/>
  <c r="N79" i="6" s="1"/>
  <c r="O79" i="6" a="1"/>
  <c r="O79" i="6" s="1"/>
  <c r="P79" i="6" a="1"/>
  <c r="P79" i="6" s="1"/>
  <c r="Q79" i="6" a="1"/>
  <c r="Q79" i="6" s="1"/>
  <c r="R79" i="6" a="1"/>
  <c r="R79" i="6" s="1"/>
  <c r="S79" i="6" a="1"/>
  <c r="S79" i="6" s="1"/>
  <c r="T79" i="6" a="1"/>
  <c r="T79" i="6" s="1"/>
  <c r="V79" i="6" a="1"/>
  <c r="V79" i="6" s="1"/>
  <c r="W79" i="6" a="1"/>
  <c r="W79" i="6" s="1"/>
  <c r="I81" i="6" a="1"/>
  <c r="I81" i="6" s="1"/>
  <c r="J81" i="6" a="1"/>
  <c r="J81" i="6" s="1"/>
  <c r="K81" i="6" a="1"/>
  <c r="K81" i="6" s="1"/>
  <c r="L81" i="6" a="1"/>
  <c r="L81" i="6" s="1"/>
  <c r="M81" i="6" a="1"/>
  <c r="M81" i="6" s="1"/>
  <c r="N81" i="6" a="1"/>
  <c r="N81" i="6" s="1"/>
  <c r="O81" i="6" a="1"/>
  <c r="O81" i="6" s="1"/>
  <c r="P81" i="6" a="1"/>
  <c r="P81" i="6" s="1"/>
  <c r="Q81" i="6" a="1"/>
  <c r="Q81" i="6" s="1"/>
  <c r="R81" i="6" a="1"/>
  <c r="R81" i="6" s="1"/>
  <c r="S81" i="6" a="1"/>
  <c r="S81" i="6" s="1"/>
  <c r="T81" i="6" a="1"/>
  <c r="T81" i="6" s="1"/>
  <c r="V81" i="6" a="1"/>
  <c r="V81" i="6" s="1"/>
  <c r="W81" i="6" a="1"/>
  <c r="W81" i="6" s="1"/>
  <c r="I82" i="6" a="1"/>
  <c r="I82" i="6" s="1"/>
  <c r="J82" i="6" a="1"/>
  <c r="J82" i="6" s="1"/>
  <c r="K82" i="6" a="1"/>
  <c r="K82" i="6" s="1"/>
  <c r="L82" i="6" a="1"/>
  <c r="L82" i="6" s="1"/>
  <c r="M82" i="6" a="1"/>
  <c r="M82" i="6" s="1"/>
  <c r="N82" i="6" a="1"/>
  <c r="N82" i="6" s="1"/>
  <c r="O82" i="6" a="1"/>
  <c r="O82" i="6" s="1"/>
  <c r="P82" i="6" a="1"/>
  <c r="P82" i="6" s="1"/>
  <c r="Q82" i="6" a="1"/>
  <c r="Q82" i="6" s="1"/>
  <c r="R82" i="6" a="1"/>
  <c r="R82" i="6" s="1"/>
  <c r="S82" i="6" a="1"/>
  <c r="S82" i="6" s="1"/>
  <c r="T82" i="6" a="1"/>
  <c r="T82" i="6" s="1"/>
  <c r="V82" i="6" a="1"/>
  <c r="V82" i="6" s="1"/>
  <c r="W82" i="6" a="1"/>
  <c r="W82" i="6" s="1"/>
  <c r="I80" i="6" a="1"/>
  <c r="I80" i="6" s="1"/>
  <c r="J80" i="6" a="1"/>
  <c r="J80" i="6" s="1"/>
  <c r="K80" i="6" a="1"/>
  <c r="K80" i="6" s="1"/>
  <c r="L80" i="6" a="1"/>
  <c r="L80" i="6" s="1"/>
  <c r="M80" i="6" a="1"/>
  <c r="M80" i="6" s="1"/>
  <c r="N80" i="6" a="1"/>
  <c r="N80" i="6" s="1"/>
  <c r="O80" i="6" a="1"/>
  <c r="O80" i="6" s="1"/>
  <c r="P80" i="6" a="1"/>
  <c r="P80" i="6" s="1"/>
  <c r="Q80" i="6" a="1"/>
  <c r="Q80" i="6" s="1"/>
  <c r="R80" i="6" a="1"/>
  <c r="R80" i="6" s="1"/>
  <c r="S80" i="6" a="1"/>
  <c r="S80" i="6" s="1"/>
  <c r="T80" i="6" a="1"/>
  <c r="T80" i="6" s="1"/>
  <c r="V80" i="6" a="1"/>
  <c r="V80" i="6" s="1"/>
  <c r="W80" i="6" a="1"/>
  <c r="W80" i="6" s="1"/>
  <c r="W76" i="6" a="1"/>
  <c r="W76" i="6" s="1"/>
  <c r="V76" i="6" a="1"/>
  <c r="V76" i="6" s="1"/>
  <c r="T76" i="6" a="1"/>
  <c r="T76" i="6" s="1"/>
  <c r="S76" i="6" a="1"/>
  <c r="S76" i="6" s="1"/>
  <c r="R76" i="6" a="1"/>
  <c r="R76" i="6" s="1"/>
  <c r="Q76" i="6" a="1"/>
  <c r="Q76" i="6" s="1"/>
  <c r="P76" i="6" a="1"/>
  <c r="P76" i="6" s="1"/>
  <c r="O76" i="6" a="1"/>
  <c r="O76" i="6" s="1"/>
  <c r="N76" i="6" a="1"/>
  <c r="N76" i="6" s="1"/>
  <c r="M76" i="6" a="1"/>
  <c r="M76" i="6" s="1"/>
  <c r="L76" i="6" a="1"/>
  <c r="L76" i="6" s="1"/>
  <c r="K76" i="6" a="1"/>
  <c r="K76" i="6" s="1"/>
  <c r="J76" i="6" a="1"/>
  <c r="J76" i="6" s="1"/>
  <c r="I76" i="6" a="1"/>
  <c r="I76" i="6" s="1"/>
  <c r="W72" i="6" a="1"/>
  <c r="W72" i="6" s="1"/>
  <c r="V72" i="6" a="1"/>
  <c r="V72" i="6" s="1"/>
  <c r="T72" i="6" a="1"/>
  <c r="T72" i="6" s="1"/>
  <c r="S72" i="6" a="1"/>
  <c r="S72" i="6" s="1"/>
  <c r="R72" i="6" a="1"/>
  <c r="R72" i="6" s="1"/>
  <c r="Q72" i="6" a="1"/>
  <c r="Q72" i="6" s="1"/>
  <c r="P72" i="6" a="1"/>
  <c r="P72" i="6" s="1"/>
  <c r="O72" i="6" a="1"/>
  <c r="O72" i="6" s="1"/>
  <c r="N72" i="6" a="1"/>
  <c r="N72" i="6" s="1"/>
  <c r="M72" i="6" a="1"/>
  <c r="M72" i="6" s="1"/>
  <c r="L72" i="6" a="1"/>
  <c r="L72" i="6" s="1"/>
  <c r="K72" i="6" a="1"/>
  <c r="K72" i="6" s="1"/>
  <c r="J72" i="6" a="1"/>
  <c r="J72" i="6" s="1"/>
  <c r="I72" i="6" a="1"/>
  <c r="I72" i="6" s="1"/>
  <c r="W68" i="6" a="1"/>
  <c r="W68" i="6" s="1"/>
  <c r="V68" i="6" a="1"/>
  <c r="V68" i="6" s="1"/>
  <c r="T68" i="6" a="1"/>
  <c r="T68" i="6" s="1"/>
  <c r="S68" i="6" a="1"/>
  <c r="S68" i="6" s="1"/>
  <c r="R68" i="6" a="1"/>
  <c r="R68" i="6" s="1"/>
  <c r="Q68" i="6" a="1"/>
  <c r="Q68" i="6" s="1"/>
  <c r="P68" i="6" a="1"/>
  <c r="P68" i="6" s="1"/>
  <c r="O68" i="6" a="1"/>
  <c r="O68" i="6" s="1"/>
  <c r="N68" i="6" a="1"/>
  <c r="N68" i="6" s="1"/>
  <c r="M68" i="6" a="1"/>
  <c r="M68" i="6" s="1"/>
  <c r="L68" i="6" a="1"/>
  <c r="L68" i="6" s="1"/>
  <c r="K68" i="6" a="1"/>
  <c r="K68" i="6" s="1"/>
  <c r="J68" i="6" a="1"/>
  <c r="J68" i="6" s="1"/>
  <c r="I68" i="6" a="1"/>
  <c r="I68" i="6" s="1"/>
  <c r="W70" i="6" a="1"/>
  <c r="W70" i="6" s="1"/>
  <c r="V70" i="6" a="1"/>
  <c r="V70" i="6" s="1"/>
  <c r="T70" i="6" a="1"/>
  <c r="T70" i="6" s="1"/>
  <c r="S70" i="6" a="1"/>
  <c r="S70" i="6" s="1"/>
  <c r="R70" i="6" a="1"/>
  <c r="R70" i="6" s="1"/>
  <c r="Q70" i="6" a="1"/>
  <c r="Q70" i="6" s="1"/>
  <c r="P70" i="6" a="1"/>
  <c r="P70" i="6" s="1"/>
  <c r="O70" i="6" a="1"/>
  <c r="O70" i="6" s="1"/>
  <c r="N70" i="6" a="1"/>
  <c r="N70" i="6" s="1"/>
  <c r="M70" i="6" a="1"/>
  <c r="M70" i="6" s="1"/>
  <c r="L70" i="6" a="1"/>
  <c r="L70" i="6" s="1"/>
  <c r="K70" i="6" a="1"/>
  <c r="K70" i="6" s="1"/>
  <c r="J70" i="6" a="1"/>
  <c r="J70" i="6" s="1"/>
  <c r="I70" i="6" a="1"/>
  <c r="I70" i="6" s="1"/>
  <c r="W71" i="6" a="1"/>
  <c r="W71" i="6" s="1"/>
  <c r="V71" i="6" a="1"/>
  <c r="V71" i="6" s="1"/>
  <c r="T71" i="6" a="1"/>
  <c r="T71" i="6" s="1"/>
  <c r="S71" i="6" a="1"/>
  <c r="S71" i="6" s="1"/>
  <c r="R71" i="6" a="1"/>
  <c r="R71" i="6" s="1"/>
  <c r="Q71" i="6" a="1"/>
  <c r="Q71" i="6" s="1"/>
  <c r="P71" i="6" a="1"/>
  <c r="P71" i="6" s="1"/>
  <c r="O71" i="6" a="1"/>
  <c r="O71" i="6" s="1"/>
  <c r="N71" i="6" a="1"/>
  <c r="N71" i="6" s="1"/>
  <c r="M71" i="6" a="1"/>
  <c r="M71" i="6" s="1"/>
  <c r="L71" i="6" a="1"/>
  <c r="L71" i="6" s="1"/>
  <c r="K71" i="6" a="1"/>
  <c r="K71" i="6" s="1"/>
  <c r="J71" i="6" a="1"/>
  <c r="J71" i="6" s="1"/>
  <c r="I71" i="6" a="1"/>
  <c r="I71" i="6" s="1"/>
  <c r="W75" i="6" a="1"/>
  <c r="W75" i="6" s="1"/>
  <c r="V75" i="6" a="1"/>
  <c r="V75" i="6" s="1"/>
  <c r="T75" i="6" a="1"/>
  <c r="T75" i="6" s="1"/>
  <c r="S75" i="6" a="1"/>
  <c r="S75" i="6" s="1"/>
  <c r="R75" i="6" a="1"/>
  <c r="R75" i="6" s="1"/>
  <c r="Q75" i="6" a="1"/>
  <c r="Q75" i="6" s="1"/>
  <c r="P75" i="6" a="1"/>
  <c r="P75" i="6" s="1"/>
  <c r="O75" i="6" a="1"/>
  <c r="O75" i="6" s="1"/>
  <c r="N75" i="6" a="1"/>
  <c r="N75" i="6" s="1"/>
  <c r="M75" i="6" a="1"/>
  <c r="M75" i="6" s="1"/>
  <c r="L75" i="6" a="1"/>
  <c r="L75" i="6" s="1"/>
  <c r="K75" i="6" a="1"/>
  <c r="K75" i="6" s="1"/>
  <c r="J75" i="6" a="1"/>
  <c r="J75" i="6" s="1"/>
  <c r="I75" i="6" a="1"/>
  <c r="I75" i="6" s="1"/>
  <c r="W78" i="6" a="1"/>
  <c r="W78" i="6" s="1"/>
  <c r="V78" i="6" a="1"/>
  <c r="V78" i="6" s="1"/>
  <c r="T78" i="6" a="1"/>
  <c r="T78" i="6" s="1"/>
  <c r="S78" i="6" a="1"/>
  <c r="S78" i="6" s="1"/>
  <c r="R78" i="6" a="1"/>
  <c r="R78" i="6" s="1"/>
  <c r="Q78" i="6" a="1"/>
  <c r="Q78" i="6" s="1"/>
  <c r="P78" i="6" a="1"/>
  <c r="P78" i="6" s="1"/>
  <c r="O78" i="6" a="1"/>
  <c r="O78" i="6" s="1"/>
  <c r="N78" i="6" a="1"/>
  <c r="N78" i="6" s="1"/>
  <c r="M78" i="6" a="1"/>
  <c r="M78" i="6" s="1"/>
  <c r="L78" i="6" a="1"/>
  <c r="L78" i="6" s="1"/>
  <c r="K78" i="6" a="1"/>
  <c r="K78" i="6" s="1"/>
  <c r="J78" i="6" a="1"/>
  <c r="J78" i="6" s="1"/>
  <c r="I78" i="6" a="1"/>
  <c r="I78" i="6" s="1"/>
  <c r="W65" i="6" a="1"/>
  <c r="W65" i="6" s="1"/>
  <c r="V65" i="6" a="1"/>
  <c r="V65" i="6" s="1"/>
  <c r="T65" i="6" a="1"/>
  <c r="T65" i="6" s="1"/>
  <c r="S65" i="6" a="1"/>
  <c r="S65" i="6" s="1"/>
  <c r="R65" i="6" a="1"/>
  <c r="R65" i="6" s="1"/>
  <c r="Q65" i="6" a="1"/>
  <c r="Q65" i="6" s="1"/>
  <c r="P65" i="6" a="1"/>
  <c r="P65" i="6" s="1"/>
  <c r="O65" i="6" a="1"/>
  <c r="O65" i="6" s="1"/>
  <c r="N65" i="6" a="1"/>
  <c r="N65" i="6" s="1"/>
  <c r="M65" i="6" a="1"/>
  <c r="M65" i="6" s="1"/>
  <c r="L65" i="6" a="1"/>
  <c r="L65" i="6" s="1"/>
  <c r="K65" i="6" a="1"/>
  <c r="K65" i="6" s="1"/>
  <c r="J65" i="6" a="1"/>
  <c r="J65" i="6" s="1"/>
  <c r="I65" i="6" a="1"/>
  <c r="I65" i="6" s="1"/>
  <c r="W77" i="6" a="1"/>
  <c r="W77" i="6" s="1"/>
  <c r="V77" i="6" a="1"/>
  <c r="V77" i="6" s="1"/>
  <c r="T77" i="6" a="1"/>
  <c r="T77" i="6" s="1"/>
  <c r="S77" i="6" a="1"/>
  <c r="S77" i="6" s="1"/>
  <c r="R77" i="6" a="1"/>
  <c r="R77" i="6" s="1"/>
  <c r="Q77" i="6" a="1"/>
  <c r="Q77" i="6" s="1"/>
  <c r="P77" i="6" a="1"/>
  <c r="P77" i="6" s="1"/>
  <c r="O77" i="6" a="1"/>
  <c r="O77" i="6" s="1"/>
  <c r="N77" i="6" a="1"/>
  <c r="N77" i="6" s="1"/>
  <c r="M77" i="6" a="1"/>
  <c r="M77" i="6" s="1"/>
  <c r="L77" i="6" a="1"/>
  <c r="L77" i="6" s="1"/>
  <c r="K77" i="6" a="1"/>
  <c r="K77" i="6" s="1"/>
  <c r="J77" i="6" a="1"/>
  <c r="J77" i="6" s="1"/>
  <c r="I77" i="6" a="1"/>
  <c r="I77" i="6" s="1"/>
  <c r="W66" i="6" a="1"/>
  <c r="W66" i="6" s="1"/>
  <c r="V66" i="6" a="1"/>
  <c r="V66" i="6" s="1"/>
  <c r="T66" i="6" a="1"/>
  <c r="T66" i="6" s="1"/>
  <c r="S66" i="6" a="1"/>
  <c r="S66" i="6" s="1"/>
  <c r="R66" i="6" a="1"/>
  <c r="R66" i="6" s="1"/>
  <c r="Q66" i="6" a="1"/>
  <c r="Q66" i="6" s="1"/>
  <c r="P66" i="6" a="1"/>
  <c r="P66" i="6" s="1"/>
  <c r="O66" i="6" a="1"/>
  <c r="O66" i="6" s="1"/>
  <c r="N66" i="6" a="1"/>
  <c r="N66" i="6" s="1"/>
  <c r="M66" i="6" a="1"/>
  <c r="M66" i="6" s="1"/>
  <c r="L66" i="6" a="1"/>
  <c r="L66" i="6" s="1"/>
  <c r="K66" i="6" a="1"/>
  <c r="K66" i="6" s="1"/>
  <c r="J66" i="6" a="1"/>
  <c r="J66" i="6" s="1"/>
  <c r="I66" i="6" a="1"/>
  <c r="I66" i="6" s="1"/>
  <c r="W74" i="6" a="1"/>
  <c r="W74" i="6" s="1"/>
  <c r="V74" i="6" a="1"/>
  <c r="V74" i="6" s="1"/>
  <c r="T74" i="6" a="1"/>
  <c r="T74" i="6" s="1"/>
  <c r="S74" i="6" a="1"/>
  <c r="S74" i="6" s="1"/>
  <c r="R74" i="6" a="1"/>
  <c r="R74" i="6" s="1"/>
  <c r="Q74" i="6" a="1"/>
  <c r="Q74" i="6" s="1"/>
  <c r="P74" i="6" a="1"/>
  <c r="P74" i="6" s="1"/>
  <c r="O74" i="6" a="1"/>
  <c r="O74" i="6" s="1"/>
  <c r="N74" i="6" a="1"/>
  <c r="N74" i="6" s="1"/>
  <c r="M74" i="6" a="1"/>
  <c r="M74" i="6" s="1"/>
  <c r="L74" i="6" a="1"/>
  <c r="L74" i="6" s="1"/>
  <c r="K74" i="6" a="1"/>
  <c r="K74" i="6" s="1"/>
  <c r="J74" i="6" a="1"/>
  <c r="J74" i="6" s="1"/>
  <c r="I74" i="6" a="1"/>
  <c r="I74" i="6" s="1"/>
  <c r="W69" i="6" a="1"/>
  <c r="W69" i="6" s="1"/>
  <c r="V69" i="6" a="1"/>
  <c r="V69" i="6" s="1"/>
  <c r="T69" i="6" a="1"/>
  <c r="T69" i="6" s="1"/>
  <c r="S69" i="6" a="1"/>
  <c r="S69" i="6" s="1"/>
  <c r="R69" i="6" a="1"/>
  <c r="R69" i="6" s="1"/>
  <c r="Q69" i="6" a="1"/>
  <c r="Q69" i="6" s="1"/>
  <c r="P69" i="6" a="1"/>
  <c r="P69" i="6" s="1"/>
  <c r="O69" i="6" a="1"/>
  <c r="O69" i="6" s="1"/>
  <c r="N69" i="6" a="1"/>
  <c r="N69" i="6" s="1"/>
  <c r="M69" i="6" a="1"/>
  <c r="M69" i="6" s="1"/>
  <c r="L69" i="6" a="1"/>
  <c r="L69" i="6" s="1"/>
  <c r="K69" i="6" a="1"/>
  <c r="K69" i="6" s="1"/>
  <c r="J69" i="6" a="1"/>
  <c r="J69" i="6" s="1"/>
  <c r="I69" i="6" a="1"/>
  <c r="I69" i="6" s="1"/>
  <c r="R184" i="16" a="1"/>
  <c r="R184" i="16" s="1"/>
  <c r="Q184" i="16" a="1"/>
  <c r="Q184" i="16" s="1"/>
  <c r="P184" i="16" a="1"/>
  <c r="P184" i="16" s="1"/>
  <c r="O184" i="16" a="1"/>
  <c r="O184" i="16" s="1"/>
  <c r="N184" i="16" a="1"/>
  <c r="N184" i="16" s="1"/>
  <c r="M184" i="16" a="1"/>
  <c r="M184" i="16" s="1"/>
  <c r="L184" i="16" a="1"/>
  <c r="L184" i="16" s="1"/>
  <c r="K184" i="16" a="1"/>
  <c r="K184" i="16" s="1"/>
  <c r="J184" i="16" a="1"/>
  <c r="J184" i="16" s="1"/>
  <c r="I184" i="16" a="1"/>
  <c r="I184" i="16" s="1"/>
  <c r="H184" i="16" a="1"/>
  <c r="H184" i="16" s="1"/>
  <c r="G184" i="16" a="1"/>
  <c r="G184" i="16" s="1"/>
  <c r="F184" i="16" a="1"/>
  <c r="F184" i="16" s="1"/>
  <c r="E184" i="16" a="1"/>
  <c r="E184" i="16" s="1"/>
  <c r="R183" i="16" a="1"/>
  <c r="R183" i="16" s="1"/>
  <c r="Q183" i="16" a="1"/>
  <c r="Q183" i="16" s="1"/>
  <c r="P183" i="16" a="1"/>
  <c r="P183" i="16" s="1"/>
  <c r="O183" i="16" a="1"/>
  <c r="O183" i="16" s="1"/>
  <c r="N183" i="16" a="1"/>
  <c r="N183" i="16" s="1"/>
  <c r="M183" i="16" a="1"/>
  <c r="M183" i="16" s="1"/>
  <c r="L183" i="16" a="1"/>
  <c r="L183" i="16" s="1"/>
  <c r="K183" i="16" a="1"/>
  <c r="K183" i="16" s="1"/>
  <c r="J183" i="16" a="1"/>
  <c r="J183" i="16" s="1"/>
  <c r="I183" i="16" a="1"/>
  <c r="I183" i="16" s="1"/>
  <c r="H183" i="16" a="1"/>
  <c r="H183" i="16" s="1"/>
  <c r="G183" i="16" a="1"/>
  <c r="G183" i="16" s="1"/>
  <c r="F183" i="16" a="1"/>
  <c r="F183" i="16" s="1"/>
  <c r="E183" i="16" a="1"/>
  <c r="E183" i="16" s="1"/>
  <c r="R182" i="16" a="1"/>
  <c r="R182" i="16" s="1"/>
  <c r="Q182" i="16" a="1"/>
  <c r="Q182" i="16" s="1"/>
  <c r="P182" i="16" a="1"/>
  <c r="P182" i="16" s="1"/>
  <c r="O182" i="16" a="1"/>
  <c r="O182" i="16" s="1"/>
  <c r="N182" i="16" a="1"/>
  <c r="N182" i="16" s="1"/>
  <c r="M182" i="16" a="1"/>
  <c r="M182" i="16" s="1"/>
  <c r="L182" i="16" a="1"/>
  <c r="L182" i="16" s="1"/>
  <c r="K182" i="16" a="1"/>
  <c r="K182" i="16" s="1"/>
  <c r="J182" i="16" a="1"/>
  <c r="J182" i="16" s="1"/>
  <c r="I182" i="16" a="1"/>
  <c r="I182" i="16" s="1"/>
  <c r="H182" i="16" a="1"/>
  <c r="H182" i="16" s="1"/>
  <c r="G182" i="16" a="1"/>
  <c r="G182" i="16" s="1"/>
  <c r="F182" i="16" a="1"/>
  <c r="F182" i="16" s="1"/>
  <c r="E182" i="16" a="1"/>
  <c r="E182" i="16" s="1"/>
  <c r="R181" i="16" a="1"/>
  <c r="R181" i="16" s="1"/>
  <c r="Q181" i="16" a="1"/>
  <c r="Q181" i="16" s="1"/>
  <c r="P181" i="16" a="1"/>
  <c r="P181" i="16" s="1"/>
  <c r="O181" i="16" a="1"/>
  <c r="O181" i="16" s="1"/>
  <c r="N181" i="16" a="1"/>
  <c r="N181" i="16" s="1"/>
  <c r="M181" i="16" a="1"/>
  <c r="M181" i="16" s="1"/>
  <c r="L181" i="16" a="1"/>
  <c r="L181" i="16" s="1"/>
  <c r="K181" i="16" a="1"/>
  <c r="K181" i="16" s="1"/>
  <c r="J181" i="16" a="1"/>
  <c r="J181" i="16" s="1"/>
  <c r="I181" i="16" a="1"/>
  <c r="I181" i="16" s="1"/>
  <c r="H181" i="16" a="1"/>
  <c r="H181" i="16" s="1"/>
  <c r="G181" i="16" a="1"/>
  <c r="G181" i="16" s="1"/>
  <c r="F181" i="16" a="1"/>
  <c r="F181" i="16" s="1"/>
  <c r="E181" i="16" a="1"/>
  <c r="E181" i="16" s="1"/>
  <c r="R180" i="16" a="1"/>
  <c r="R180" i="16" s="1"/>
  <c r="Q180" i="16" a="1"/>
  <c r="Q180" i="16" s="1"/>
  <c r="P180" i="16" a="1"/>
  <c r="P180" i="16" s="1"/>
  <c r="O180" i="16" a="1"/>
  <c r="O180" i="16" s="1"/>
  <c r="N180" i="16" a="1"/>
  <c r="N180" i="16" s="1"/>
  <c r="M180" i="16" a="1"/>
  <c r="M180" i="16" s="1"/>
  <c r="L180" i="16" a="1"/>
  <c r="L180" i="16" s="1"/>
  <c r="K180" i="16" a="1"/>
  <c r="K180" i="16" s="1"/>
  <c r="J180" i="16" a="1"/>
  <c r="J180" i="16" s="1"/>
  <c r="I180" i="16" a="1"/>
  <c r="I180" i="16" s="1"/>
  <c r="H180" i="16" a="1"/>
  <c r="H180" i="16" s="1"/>
  <c r="G180" i="16" a="1"/>
  <c r="G180" i="16" s="1"/>
  <c r="F180" i="16" a="1"/>
  <c r="F180" i="16" s="1"/>
  <c r="E180" i="16" a="1"/>
  <c r="E180" i="16" s="1"/>
  <c r="R179" i="16" a="1"/>
  <c r="R179" i="16" s="1"/>
  <c r="Q179" i="16" a="1"/>
  <c r="Q179" i="16" s="1"/>
  <c r="P179" i="16" a="1"/>
  <c r="P179" i="16" s="1"/>
  <c r="O179" i="16" a="1"/>
  <c r="O179" i="16" s="1"/>
  <c r="N179" i="16" a="1"/>
  <c r="N179" i="16" s="1"/>
  <c r="M179" i="16" a="1"/>
  <c r="M179" i="16" s="1"/>
  <c r="L179" i="16" a="1"/>
  <c r="L179" i="16" s="1"/>
  <c r="K179" i="16" a="1"/>
  <c r="K179" i="16" s="1"/>
  <c r="J179" i="16" a="1"/>
  <c r="J179" i="16" s="1"/>
  <c r="I179" i="16" a="1"/>
  <c r="I179" i="16" s="1"/>
  <c r="H179" i="16" a="1"/>
  <c r="H179" i="16" s="1"/>
  <c r="G179" i="16" a="1"/>
  <c r="G179" i="16" s="1"/>
  <c r="F179" i="16" a="1"/>
  <c r="F179" i="16" s="1"/>
  <c r="E179" i="16" a="1"/>
  <c r="E179" i="16" s="1"/>
  <c r="R178" i="16" a="1"/>
  <c r="R178" i="16" s="1"/>
  <c r="Q178" i="16" a="1"/>
  <c r="Q178" i="16" s="1"/>
  <c r="P178" i="16" a="1"/>
  <c r="P178" i="16" s="1"/>
  <c r="O178" i="16" a="1"/>
  <c r="O178" i="16" s="1"/>
  <c r="N178" i="16" a="1"/>
  <c r="N178" i="16" s="1"/>
  <c r="M178" i="16" a="1"/>
  <c r="M178" i="16" s="1"/>
  <c r="L178" i="16" a="1"/>
  <c r="L178" i="16" s="1"/>
  <c r="K178" i="16" a="1"/>
  <c r="K178" i="16" s="1"/>
  <c r="J178" i="16" a="1"/>
  <c r="J178" i="16" s="1"/>
  <c r="I178" i="16" a="1"/>
  <c r="I178" i="16" s="1"/>
  <c r="H178" i="16" a="1"/>
  <c r="H178" i="16" s="1"/>
  <c r="G178" i="16" a="1"/>
  <c r="G178" i="16" s="1"/>
  <c r="F178" i="16" a="1"/>
  <c r="F178" i="16" s="1"/>
  <c r="E178" i="16" a="1"/>
  <c r="E178" i="16" s="1"/>
  <c r="R160" i="16" a="1"/>
  <c r="R160" i="16" s="1"/>
  <c r="Q160" i="16" a="1"/>
  <c r="Q160" i="16" s="1"/>
  <c r="P160" i="16" a="1"/>
  <c r="P160" i="16" s="1"/>
  <c r="O160" i="16" a="1"/>
  <c r="O160" i="16" s="1"/>
  <c r="N160" i="16" a="1"/>
  <c r="N160" i="16" s="1"/>
  <c r="M160" i="16" a="1"/>
  <c r="M160" i="16" s="1"/>
  <c r="L160" i="16" a="1"/>
  <c r="L160" i="16" s="1"/>
  <c r="K160" i="16" a="1"/>
  <c r="K160" i="16" s="1"/>
  <c r="J160" i="16" a="1"/>
  <c r="J160" i="16" s="1"/>
  <c r="I160" i="16" a="1"/>
  <c r="I160" i="16" s="1"/>
  <c r="H160" i="16" a="1"/>
  <c r="H160" i="16" s="1"/>
  <c r="G160" i="16" a="1"/>
  <c r="G160" i="16" s="1"/>
  <c r="F160" i="16" a="1"/>
  <c r="F160" i="16" s="1"/>
  <c r="E160" i="16" a="1"/>
  <c r="E160" i="16" s="1"/>
  <c r="R177" i="16" a="1"/>
  <c r="R177" i="16" s="1"/>
  <c r="Q177" i="16" a="1"/>
  <c r="Q177" i="16" s="1"/>
  <c r="P177" i="16" a="1"/>
  <c r="P177" i="16" s="1"/>
  <c r="O177" i="16" a="1"/>
  <c r="O177" i="16" s="1"/>
  <c r="N177" i="16" a="1"/>
  <c r="N177" i="16" s="1"/>
  <c r="M177" i="16" a="1"/>
  <c r="M177" i="16" s="1"/>
  <c r="L177" i="16" a="1"/>
  <c r="L177" i="16" s="1"/>
  <c r="K177" i="16" a="1"/>
  <c r="K177" i="16" s="1"/>
  <c r="J177" i="16" a="1"/>
  <c r="J177" i="16" s="1"/>
  <c r="I177" i="16" a="1"/>
  <c r="I177" i="16" s="1"/>
  <c r="H177" i="16" a="1"/>
  <c r="H177" i="16" s="1"/>
  <c r="G177" i="16" a="1"/>
  <c r="G177" i="16" s="1"/>
  <c r="F177" i="16" a="1"/>
  <c r="F177" i="16" s="1"/>
  <c r="E177" i="16" a="1"/>
  <c r="E177" i="16" s="1"/>
  <c r="R176" i="16" a="1"/>
  <c r="R176" i="16" s="1"/>
  <c r="Q176" i="16" a="1"/>
  <c r="Q176" i="16" s="1"/>
  <c r="P176" i="16" a="1"/>
  <c r="P176" i="16" s="1"/>
  <c r="O176" i="16" a="1"/>
  <c r="O176" i="16" s="1"/>
  <c r="N176" i="16" a="1"/>
  <c r="N176" i="16" s="1"/>
  <c r="M176" i="16" a="1"/>
  <c r="M176" i="16" s="1"/>
  <c r="L176" i="16" a="1"/>
  <c r="L176" i="16" s="1"/>
  <c r="K176" i="16" a="1"/>
  <c r="K176" i="16" s="1"/>
  <c r="J176" i="16" a="1"/>
  <c r="J176" i="16" s="1"/>
  <c r="I176" i="16" a="1"/>
  <c r="I176" i="16" s="1"/>
  <c r="H176" i="16" a="1"/>
  <c r="H176" i="16" s="1"/>
  <c r="G176" i="16" a="1"/>
  <c r="G176" i="16" s="1"/>
  <c r="F176" i="16" a="1"/>
  <c r="F176" i="16" s="1"/>
  <c r="E176" i="16" a="1"/>
  <c r="E176" i="16" s="1"/>
  <c r="R175" i="16" a="1"/>
  <c r="R175" i="16" s="1"/>
  <c r="Q175" i="16" a="1"/>
  <c r="Q175" i="16" s="1"/>
  <c r="P175" i="16" a="1"/>
  <c r="P175" i="16" s="1"/>
  <c r="O175" i="16" a="1"/>
  <c r="O175" i="16" s="1"/>
  <c r="N175" i="16" a="1"/>
  <c r="N175" i="16" s="1"/>
  <c r="M175" i="16" a="1"/>
  <c r="M175" i="16" s="1"/>
  <c r="L175" i="16" a="1"/>
  <c r="L175" i="16" s="1"/>
  <c r="K175" i="16" a="1"/>
  <c r="K175" i="16" s="1"/>
  <c r="J175" i="16" a="1"/>
  <c r="J175" i="16" s="1"/>
  <c r="I175" i="16" a="1"/>
  <c r="I175" i="16" s="1"/>
  <c r="H175" i="16" a="1"/>
  <c r="H175" i="16" s="1"/>
  <c r="G175" i="16" a="1"/>
  <c r="G175" i="16" s="1"/>
  <c r="F175" i="16" a="1"/>
  <c r="F175" i="16" s="1"/>
  <c r="E175" i="16" a="1"/>
  <c r="E175" i="16" s="1"/>
  <c r="R174" i="16" a="1"/>
  <c r="R174" i="16" s="1"/>
  <c r="Q174" i="16" a="1"/>
  <c r="Q174" i="16" s="1"/>
  <c r="P174" i="16" a="1"/>
  <c r="P174" i="16" s="1"/>
  <c r="O174" i="16" a="1"/>
  <c r="O174" i="16" s="1"/>
  <c r="N174" i="16" a="1"/>
  <c r="N174" i="16" s="1"/>
  <c r="M174" i="16" a="1"/>
  <c r="M174" i="16" s="1"/>
  <c r="L174" i="16" a="1"/>
  <c r="L174" i="16" s="1"/>
  <c r="K174" i="16" a="1"/>
  <c r="K174" i="16" s="1"/>
  <c r="J174" i="16" a="1"/>
  <c r="J174" i="16" s="1"/>
  <c r="I174" i="16" a="1"/>
  <c r="I174" i="16" s="1"/>
  <c r="H174" i="16" a="1"/>
  <c r="H174" i="16" s="1"/>
  <c r="G174" i="16" a="1"/>
  <c r="G174" i="16" s="1"/>
  <c r="F174" i="16" a="1"/>
  <c r="F174" i="16" s="1"/>
  <c r="E174" i="16" a="1"/>
  <c r="E174" i="16" s="1"/>
  <c r="R161" i="16" a="1"/>
  <c r="R161" i="16" s="1"/>
  <c r="Q161" i="16" a="1"/>
  <c r="Q161" i="16" s="1"/>
  <c r="P161" i="16" a="1"/>
  <c r="P161" i="16" s="1"/>
  <c r="O161" i="16" a="1"/>
  <c r="O161" i="16" s="1"/>
  <c r="N161" i="16" a="1"/>
  <c r="N161" i="16" s="1"/>
  <c r="M161" i="16" a="1"/>
  <c r="M161" i="16" s="1"/>
  <c r="L161" i="16" a="1"/>
  <c r="L161" i="16" s="1"/>
  <c r="K161" i="16" a="1"/>
  <c r="K161" i="16" s="1"/>
  <c r="J161" i="16" a="1"/>
  <c r="J161" i="16" s="1"/>
  <c r="I161" i="16" a="1"/>
  <c r="I161" i="16" s="1"/>
  <c r="H161" i="16" a="1"/>
  <c r="H161" i="16" s="1"/>
  <c r="G161" i="16" a="1"/>
  <c r="G161" i="16" s="1"/>
  <c r="F161" i="16" a="1"/>
  <c r="F161" i="16" s="1"/>
  <c r="E161" i="16" a="1"/>
  <c r="E161" i="16" s="1"/>
  <c r="R173" i="16" a="1"/>
  <c r="R173" i="16" s="1"/>
  <c r="Q173" i="16" a="1"/>
  <c r="Q173" i="16" s="1"/>
  <c r="P173" i="16" a="1"/>
  <c r="P173" i="16" s="1"/>
  <c r="O173" i="16" a="1"/>
  <c r="O173" i="16" s="1"/>
  <c r="N173" i="16" a="1"/>
  <c r="N173" i="16" s="1"/>
  <c r="M173" i="16" a="1"/>
  <c r="M173" i="16" s="1"/>
  <c r="L173" i="16" a="1"/>
  <c r="L173" i="16" s="1"/>
  <c r="K173" i="16" a="1"/>
  <c r="K173" i="16" s="1"/>
  <c r="J173" i="16" a="1"/>
  <c r="J173" i="16" s="1"/>
  <c r="I173" i="16" a="1"/>
  <c r="I173" i="16" s="1"/>
  <c r="H173" i="16" a="1"/>
  <c r="H173" i="16" s="1"/>
  <c r="G173" i="16" a="1"/>
  <c r="G173" i="16" s="1"/>
  <c r="F173" i="16" a="1"/>
  <c r="F173" i="16" s="1"/>
  <c r="E173" i="16" a="1"/>
  <c r="E173" i="16" s="1"/>
  <c r="R157" i="16" a="1"/>
  <c r="R157" i="16" s="1"/>
  <c r="Q157" i="16" a="1"/>
  <c r="Q157" i="16" s="1"/>
  <c r="P157" i="16" a="1"/>
  <c r="P157" i="16" s="1"/>
  <c r="O157" i="16" a="1"/>
  <c r="O157" i="16" s="1"/>
  <c r="N157" i="16" a="1"/>
  <c r="N157" i="16" s="1"/>
  <c r="M157" i="16" a="1"/>
  <c r="M157" i="16" s="1"/>
  <c r="L157" i="16" a="1"/>
  <c r="L157" i="16" s="1"/>
  <c r="K157" i="16" a="1"/>
  <c r="K157" i="16" s="1"/>
  <c r="J157" i="16" a="1"/>
  <c r="J157" i="16" s="1"/>
  <c r="I157" i="16" a="1"/>
  <c r="I157" i="16" s="1"/>
  <c r="H157" i="16" a="1"/>
  <c r="H157" i="16" s="1"/>
  <c r="G157" i="16" a="1"/>
  <c r="G157" i="16" s="1"/>
  <c r="F157" i="16" a="1"/>
  <c r="F157" i="16" s="1"/>
  <c r="E157" i="16" a="1"/>
  <c r="E157" i="16" s="1"/>
  <c r="R172" i="16" a="1"/>
  <c r="R172" i="16" s="1"/>
  <c r="Q172" i="16" a="1"/>
  <c r="Q172" i="16" s="1"/>
  <c r="P172" i="16" a="1"/>
  <c r="P172" i="16" s="1"/>
  <c r="O172" i="16" a="1"/>
  <c r="O172" i="16" s="1"/>
  <c r="N172" i="16" a="1"/>
  <c r="N172" i="16" s="1"/>
  <c r="M172" i="16" a="1"/>
  <c r="M172" i="16" s="1"/>
  <c r="L172" i="16" a="1"/>
  <c r="L172" i="16" s="1"/>
  <c r="K172" i="16" a="1"/>
  <c r="K172" i="16" s="1"/>
  <c r="J172" i="16" a="1"/>
  <c r="J172" i="16" s="1"/>
  <c r="I172" i="16" a="1"/>
  <c r="I172" i="16" s="1"/>
  <c r="H172" i="16" a="1"/>
  <c r="H172" i="16" s="1"/>
  <c r="G172" i="16" a="1"/>
  <c r="G172" i="16" s="1"/>
  <c r="F172" i="16" a="1"/>
  <c r="F172" i="16" s="1"/>
  <c r="E172" i="16" a="1"/>
  <c r="E172" i="16" s="1"/>
  <c r="R159" i="16" a="1"/>
  <c r="R159" i="16" s="1"/>
  <c r="Q159" i="16" a="1"/>
  <c r="Q159" i="16" s="1"/>
  <c r="P159" i="16" a="1"/>
  <c r="P159" i="16" s="1"/>
  <c r="O159" i="16" a="1"/>
  <c r="O159" i="16" s="1"/>
  <c r="N159" i="16" a="1"/>
  <c r="N159" i="16" s="1"/>
  <c r="M159" i="16" a="1"/>
  <c r="M159" i="16" s="1"/>
  <c r="L159" i="16" a="1"/>
  <c r="L159" i="16" s="1"/>
  <c r="K159" i="16" a="1"/>
  <c r="K159" i="16" s="1"/>
  <c r="J159" i="16" a="1"/>
  <c r="J159" i="16" s="1"/>
  <c r="I159" i="16" a="1"/>
  <c r="I159" i="16" s="1"/>
  <c r="H159" i="16" a="1"/>
  <c r="H159" i="16" s="1"/>
  <c r="G159" i="16" a="1"/>
  <c r="G159" i="16" s="1"/>
  <c r="F159" i="16" a="1"/>
  <c r="F159" i="16" s="1"/>
  <c r="E159" i="16" a="1"/>
  <c r="E159" i="16" s="1"/>
  <c r="R158" i="16" a="1"/>
  <c r="R158" i="16" s="1"/>
  <c r="Q158" i="16" a="1"/>
  <c r="Q158" i="16" s="1"/>
  <c r="P158" i="16" a="1"/>
  <c r="P158" i="16" s="1"/>
  <c r="O158" i="16" a="1"/>
  <c r="O158" i="16" s="1"/>
  <c r="N158" i="16" a="1"/>
  <c r="N158" i="16" s="1"/>
  <c r="M158" i="16" a="1"/>
  <c r="M158" i="16" s="1"/>
  <c r="L158" i="16" a="1"/>
  <c r="L158" i="16" s="1"/>
  <c r="K158" i="16" a="1"/>
  <c r="K158" i="16" s="1"/>
  <c r="J158" i="16" a="1"/>
  <c r="J158" i="16" s="1"/>
  <c r="I158" i="16" a="1"/>
  <c r="I158" i="16" s="1"/>
  <c r="H158" i="16" a="1"/>
  <c r="H158" i="16" s="1"/>
  <c r="G158" i="16" a="1"/>
  <c r="G158" i="16" s="1"/>
  <c r="F158" i="16" a="1"/>
  <c r="F158" i="16" s="1"/>
  <c r="E158" i="16" a="1"/>
  <c r="E158" i="16" s="1"/>
  <c r="R171" i="16" a="1"/>
  <c r="R171" i="16" s="1"/>
  <c r="Q171" i="16" a="1"/>
  <c r="Q171" i="16" s="1"/>
  <c r="P171" i="16" a="1"/>
  <c r="P171" i="16" s="1"/>
  <c r="O171" i="16" a="1"/>
  <c r="O171" i="16" s="1"/>
  <c r="N171" i="16" a="1"/>
  <c r="N171" i="16" s="1"/>
  <c r="M171" i="16" a="1"/>
  <c r="M171" i="16" s="1"/>
  <c r="L171" i="16" a="1"/>
  <c r="L171" i="16" s="1"/>
  <c r="K171" i="16" a="1"/>
  <c r="K171" i="16" s="1"/>
  <c r="J171" i="16" a="1"/>
  <c r="J171" i="16" s="1"/>
  <c r="I171" i="16" a="1"/>
  <c r="I171" i="16" s="1"/>
  <c r="H171" i="16" a="1"/>
  <c r="H171" i="16" s="1"/>
  <c r="G171" i="16" a="1"/>
  <c r="G171" i="16" s="1"/>
  <c r="F171" i="16" a="1"/>
  <c r="F171" i="16" s="1"/>
  <c r="E171" i="16" a="1"/>
  <c r="E171" i="16" s="1"/>
  <c r="R170" i="16" a="1"/>
  <c r="R170" i="16" s="1"/>
  <c r="Q170" i="16" a="1"/>
  <c r="Q170" i="16" s="1"/>
  <c r="P170" i="16" a="1"/>
  <c r="P170" i="16" s="1"/>
  <c r="O170" i="16" a="1"/>
  <c r="O170" i="16" s="1"/>
  <c r="N170" i="16" a="1"/>
  <c r="N170" i="16" s="1"/>
  <c r="M170" i="16" a="1"/>
  <c r="M170" i="16" s="1"/>
  <c r="L170" i="16" a="1"/>
  <c r="L170" i="16" s="1"/>
  <c r="K170" i="16" a="1"/>
  <c r="K170" i="16" s="1"/>
  <c r="J170" i="16" a="1"/>
  <c r="J170" i="16" s="1"/>
  <c r="I170" i="16" a="1"/>
  <c r="I170" i="16" s="1"/>
  <c r="H170" i="16" a="1"/>
  <c r="H170" i="16" s="1"/>
  <c r="G170" i="16" a="1"/>
  <c r="G170" i="16" s="1"/>
  <c r="F170" i="16" a="1"/>
  <c r="F170" i="16" s="1"/>
  <c r="E170" i="16" a="1"/>
  <c r="E170" i="16" s="1"/>
  <c r="R169" i="16" a="1"/>
  <c r="R169" i="16" s="1"/>
  <c r="Q169" i="16" a="1"/>
  <c r="Q169" i="16" s="1"/>
  <c r="P169" i="16" a="1"/>
  <c r="P169" i="16" s="1"/>
  <c r="O169" i="16" a="1"/>
  <c r="O169" i="16" s="1"/>
  <c r="N169" i="16" a="1"/>
  <c r="N169" i="16" s="1"/>
  <c r="M169" i="16" a="1"/>
  <c r="M169" i="16" s="1"/>
  <c r="L169" i="16" a="1"/>
  <c r="L169" i="16" s="1"/>
  <c r="K169" i="16" a="1"/>
  <c r="K169" i="16" s="1"/>
  <c r="J169" i="16" a="1"/>
  <c r="J169" i="16" s="1"/>
  <c r="I169" i="16" a="1"/>
  <c r="I169" i="16" s="1"/>
  <c r="H169" i="16" a="1"/>
  <c r="H169" i="16" s="1"/>
  <c r="G169" i="16" a="1"/>
  <c r="G169" i="16" s="1"/>
  <c r="F169" i="16" a="1"/>
  <c r="F169" i="16" s="1"/>
  <c r="E169" i="16" a="1"/>
  <c r="E169" i="16" s="1"/>
  <c r="R168" i="16" a="1"/>
  <c r="R168" i="16" s="1"/>
  <c r="Q168" i="16" a="1"/>
  <c r="Q168" i="16" s="1"/>
  <c r="P168" i="16" a="1"/>
  <c r="P168" i="16" s="1"/>
  <c r="O168" i="16" a="1"/>
  <c r="O168" i="16" s="1"/>
  <c r="N168" i="16" a="1"/>
  <c r="N168" i="16" s="1"/>
  <c r="M168" i="16" a="1"/>
  <c r="M168" i="16" s="1"/>
  <c r="L168" i="16" a="1"/>
  <c r="L168" i="16" s="1"/>
  <c r="K168" i="16" a="1"/>
  <c r="K168" i="16" s="1"/>
  <c r="J168" i="16" a="1"/>
  <c r="J168" i="16" s="1"/>
  <c r="I168" i="16" a="1"/>
  <c r="I168" i="16" s="1"/>
  <c r="H168" i="16" a="1"/>
  <c r="H168" i="16" s="1"/>
  <c r="G168" i="16" a="1"/>
  <c r="G168" i="16" s="1"/>
  <c r="F168" i="16" a="1"/>
  <c r="F168" i="16" s="1"/>
  <c r="E168" i="16" a="1"/>
  <c r="E168" i="16" s="1"/>
  <c r="R167" i="16" a="1"/>
  <c r="R167" i="16" s="1"/>
  <c r="Q167" i="16" a="1"/>
  <c r="Q167" i="16" s="1"/>
  <c r="P167" i="16" a="1"/>
  <c r="P167" i="16" s="1"/>
  <c r="O167" i="16" a="1"/>
  <c r="O167" i="16" s="1"/>
  <c r="N167" i="16" a="1"/>
  <c r="N167" i="16" s="1"/>
  <c r="M167" i="16" a="1"/>
  <c r="M167" i="16" s="1"/>
  <c r="L167" i="16" a="1"/>
  <c r="L167" i="16" s="1"/>
  <c r="K167" i="16" a="1"/>
  <c r="K167" i="16" s="1"/>
  <c r="J167" i="16" a="1"/>
  <c r="J167" i="16" s="1"/>
  <c r="I167" i="16" a="1"/>
  <c r="I167" i="16" s="1"/>
  <c r="H167" i="16" a="1"/>
  <c r="H167" i="16" s="1"/>
  <c r="G167" i="16" a="1"/>
  <c r="G167" i="16" s="1"/>
  <c r="F167" i="16" a="1"/>
  <c r="F167" i="16" s="1"/>
  <c r="E167" i="16" a="1"/>
  <c r="E167" i="16" s="1"/>
  <c r="R166" i="16" a="1"/>
  <c r="R166" i="16" s="1"/>
  <c r="Q166" i="16" a="1"/>
  <c r="Q166" i="16" s="1"/>
  <c r="P166" i="16" a="1"/>
  <c r="P166" i="16" s="1"/>
  <c r="O166" i="16" a="1"/>
  <c r="O166" i="16" s="1"/>
  <c r="N166" i="16" a="1"/>
  <c r="N166" i="16" s="1"/>
  <c r="M166" i="16" a="1"/>
  <c r="M166" i="16" s="1"/>
  <c r="L166" i="16" a="1"/>
  <c r="L166" i="16" s="1"/>
  <c r="K166" i="16" a="1"/>
  <c r="K166" i="16" s="1"/>
  <c r="J166" i="16" a="1"/>
  <c r="J166" i="16" s="1"/>
  <c r="I166" i="16" a="1"/>
  <c r="I166" i="16" s="1"/>
  <c r="H166" i="16" a="1"/>
  <c r="H166" i="16" s="1"/>
  <c r="G166" i="16" a="1"/>
  <c r="G166" i="16" s="1"/>
  <c r="F166" i="16" a="1"/>
  <c r="F166" i="16" s="1"/>
  <c r="E166" i="16" a="1"/>
  <c r="E166" i="16" s="1"/>
  <c r="R165" i="16" a="1"/>
  <c r="R165" i="16" s="1"/>
  <c r="Q165" i="16" a="1"/>
  <c r="Q165" i="16" s="1"/>
  <c r="P165" i="16" a="1"/>
  <c r="P165" i="16" s="1"/>
  <c r="O165" i="16" a="1"/>
  <c r="O165" i="16" s="1"/>
  <c r="N165" i="16" a="1"/>
  <c r="N165" i="16" s="1"/>
  <c r="M165" i="16" a="1"/>
  <c r="M165" i="16" s="1"/>
  <c r="L165" i="16" a="1"/>
  <c r="L165" i="16" s="1"/>
  <c r="K165" i="16" a="1"/>
  <c r="K165" i="16" s="1"/>
  <c r="J165" i="16" a="1"/>
  <c r="J165" i="16" s="1"/>
  <c r="I165" i="16" a="1"/>
  <c r="I165" i="16" s="1"/>
  <c r="H165" i="16" a="1"/>
  <c r="H165" i="16" s="1"/>
  <c r="G165" i="16" a="1"/>
  <c r="G165" i="16" s="1"/>
  <c r="F165" i="16" a="1"/>
  <c r="F165" i="16" s="1"/>
  <c r="E165" i="16" a="1"/>
  <c r="E165" i="16" s="1"/>
  <c r="R164" i="16" a="1"/>
  <c r="R164" i="16" s="1"/>
  <c r="Q164" i="16" a="1"/>
  <c r="Q164" i="16" s="1"/>
  <c r="P164" i="16" a="1"/>
  <c r="P164" i="16" s="1"/>
  <c r="O164" i="16" a="1"/>
  <c r="O164" i="16" s="1"/>
  <c r="N164" i="16" a="1"/>
  <c r="N164" i="16" s="1"/>
  <c r="M164" i="16" a="1"/>
  <c r="M164" i="16" s="1"/>
  <c r="L164" i="16" a="1"/>
  <c r="L164" i="16" s="1"/>
  <c r="K164" i="16" a="1"/>
  <c r="K164" i="16" s="1"/>
  <c r="J164" i="16" a="1"/>
  <c r="J164" i="16" s="1"/>
  <c r="I164" i="16" a="1"/>
  <c r="I164" i="16" s="1"/>
  <c r="H164" i="16" a="1"/>
  <c r="H164" i="16" s="1"/>
  <c r="G164" i="16" a="1"/>
  <c r="G164" i="16" s="1"/>
  <c r="F164" i="16" a="1"/>
  <c r="F164" i="16" s="1"/>
  <c r="E164" i="16" a="1"/>
  <c r="E164" i="16" s="1"/>
  <c r="R163" i="16" a="1"/>
  <c r="R163" i="16" s="1"/>
  <c r="Q163" i="16" a="1"/>
  <c r="Q163" i="16" s="1"/>
  <c r="P163" i="16" a="1"/>
  <c r="P163" i="16" s="1"/>
  <c r="O163" i="16" a="1"/>
  <c r="O163" i="16" s="1"/>
  <c r="N163" i="16" a="1"/>
  <c r="N163" i="16" s="1"/>
  <c r="M163" i="16" a="1"/>
  <c r="M163" i="16" s="1"/>
  <c r="L163" i="16" a="1"/>
  <c r="L163" i="16" s="1"/>
  <c r="K163" i="16" a="1"/>
  <c r="K163" i="16" s="1"/>
  <c r="J163" i="16" a="1"/>
  <c r="J163" i="16" s="1"/>
  <c r="I163" i="16" a="1"/>
  <c r="I163" i="16" s="1"/>
  <c r="H163" i="16" a="1"/>
  <c r="H163" i="16" s="1"/>
  <c r="G163" i="16" a="1"/>
  <c r="G163" i="16" s="1"/>
  <c r="F163" i="16" a="1"/>
  <c r="F163" i="16" s="1"/>
  <c r="E163" i="16" a="1"/>
  <c r="E163" i="16" s="1"/>
  <c r="I178" i="6" a="1"/>
  <c r="I178" i="6" s="1"/>
  <c r="J178" i="6" a="1"/>
  <c r="J178" i="6" s="1"/>
  <c r="K178" i="6" a="1"/>
  <c r="K178" i="6" s="1"/>
  <c r="L178" i="6" a="1"/>
  <c r="L178" i="6" s="1"/>
  <c r="M178" i="6" a="1"/>
  <c r="M178" i="6" s="1"/>
  <c r="N178" i="6" a="1"/>
  <c r="N178" i="6" s="1"/>
  <c r="O178" i="6" a="1"/>
  <c r="O178" i="6" s="1"/>
  <c r="P178" i="6" a="1"/>
  <c r="P178" i="6" s="1"/>
  <c r="Q178" i="6" a="1"/>
  <c r="Q178" i="6" s="1"/>
  <c r="R178" i="6" a="1"/>
  <c r="R178" i="6" s="1"/>
  <c r="S178" i="6" a="1"/>
  <c r="S178" i="6" s="1"/>
  <c r="T178" i="6" a="1"/>
  <c r="T178" i="6" s="1"/>
  <c r="V178" i="6" a="1"/>
  <c r="V178" i="6" s="1"/>
  <c r="W178" i="6" a="1"/>
  <c r="W178" i="6" s="1"/>
  <c r="X258" i="6" a="1"/>
  <c r="X258" i="6" s="1"/>
  <c r="I185" i="6" a="1"/>
  <c r="I185" i="6" s="1"/>
  <c r="J185" i="6" a="1"/>
  <c r="J185" i="6" s="1"/>
  <c r="K185" i="6" a="1"/>
  <c r="K185" i="6" s="1"/>
  <c r="L185" i="6" a="1"/>
  <c r="L185" i="6" s="1"/>
  <c r="M185" i="6" a="1"/>
  <c r="M185" i="6" s="1"/>
  <c r="N185" i="6" a="1"/>
  <c r="N185" i="6" s="1"/>
  <c r="O185" i="6" a="1"/>
  <c r="O185" i="6" s="1"/>
  <c r="P185" i="6" a="1"/>
  <c r="P185" i="6" s="1"/>
  <c r="Q185" i="6" a="1"/>
  <c r="Q185" i="6" s="1"/>
  <c r="R185" i="6" a="1"/>
  <c r="R185" i="6" s="1"/>
  <c r="S185" i="6" a="1"/>
  <c r="S185" i="6" s="1"/>
  <c r="T185" i="6" a="1"/>
  <c r="T185" i="6" s="1"/>
  <c r="V185" i="6" a="1"/>
  <c r="V185" i="6" s="1"/>
  <c r="W185" i="6" a="1"/>
  <c r="W185" i="6" s="1"/>
  <c r="X259" i="6" a="1"/>
  <c r="X259" i="6" s="1"/>
  <c r="I165" i="6" a="1"/>
  <c r="I165" i="6" s="1"/>
  <c r="J165" i="6" a="1"/>
  <c r="J165" i="6" s="1"/>
  <c r="K165" i="6" a="1"/>
  <c r="K165" i="6" s="1"/>
  <c r="L165" i="6" a="1"/>
  <c r="L165" i="6" s="1"/>
  <c r="M165" i="6" a="1"/>
  <c r="M165" i="6" s="1"/>
  <c r="N165" i="6" a="1"/>
  <c r="N165" i="6" s="1"/>
  <c r="O165" i="6" a="1"/>
  <c r="O165" i="6" s="1"/>
  <c r="P165" i="6" a="1"/>
  <c r="P165" i="6" s="1"/>
  <c r="Q165" i="6" a="1"/>
  <c r="Q165" i="6" s="1"/>
  <c r="R165" i="6" a="1"/>
  <c r="R165" i="6" s="1"/>
  <c r="S165" i="6" a="1"/>
  <c r="S165" i="6" s="1"/>
  <c r="T165" i="6" a="1"/>
  <c r="T165" i="6" s="1"/>
  <c r="V165" i="6" a="1"/>
  <c r="V165" i="6" s="1"/>
  <c r="W165" i="6" a="1"/>
  <c r="W165" i="6" s="1"/>
  <c r="X260" i="6" a="1"/>
  <c r="X260" i="6" s="1"/>
  <c r="I187" i="6" a="1"/>
  <c r="I187" i="6" s="1"/>
  <c r="J187" i="6" a="1"/>
  <c r="J187" i="6" s="1"/>
  <c r="K187" i="6" a="1"/>
  <c r="K187" i="6" s="1"/>
  <c r="L187" i="6" a="1"/>
  <c r="L187" i="6" s="1"/>
  <c r="M187" i="6" a="1"/>
  <c r="M187" i="6" s="1"/>
  <c r="N187" i="6" a="1"/>
  <c r="N187" i="6" s="1"/>
  <c r="O187" i="6" a="1"/>
  <c r="O187" i="6" s="1"/>
  <c r="P187" i="6" a="1"/>
  <c r="P187" i="6" s="1"/>
  <c r="Q187" i="6" a="1"/>
  <c r="Q187" i="6" s="1"/>
  <c r="R187" i="6" a="1"/>
  <c r="R187" i="6" s="1"/>
  <c r="S187" i="6" a="1"/>
  <c r="S187" i="6" s="1"/>
  <c r="T187" i="6" a="1"/>
  <c r="T187" i="6" s="1"/>
  <c r="V187" i="6" a="1"/>
  <c r="V187" i="6" s="1"/>
  <c r="W187" i="6" a="1"/>
  <c r="W187" i="6" s="1"/>
  <c r="I139" i="6" a="1"/>
  <c r="I139" i="6" s="1"/>
  <c r="J139" i="6" a="1"/>
  <c r="J139" i="6" s="1"/>
  <c r="K139" i="6" a="1"/>
  <c r="K139" i="6" s="1"/>
  <c r="L139" i="6" a="1"/>
  <c r="L139" i="6" s="1"/>
  <c r="M139" i="6" a="1"/>
  <c r="M139" i="6" s="1"/>
  <c r="N139" i="6" a="1"/>
  <c r="N139" i="6" s="1"/>
  <c r="O139" i="6" a="1"/>
  <c r="O139" i="6" s="1"/>
  <c r="P139" i="6" a="1"/>
  <c r="P139" i="6" s="1"/>
  <c r="Q139" i="6" a="1"/>
  <c r="Q139" i="6" s="1"/>
  <c r="R139" i="6" a="1"/>
  <c r="R139" i="6" s="1"/>
  <c r="S139" i="6" a="1"/>
  <c r="S139" i="6" s="1"/>
  <c r="T139" i="6" a="1"/>
  <c r="T139" i="6" s="1"/>
  <c r="V139" i="6" a="1"/>
  <c r="V139" i="6" s="1"/>
  <c r="W139" i="6" a="1"/>
  <c r="W139" i="6" s="1"/>
  <c r="X261" i="6" a="1"/>
  <c r="X261" i="6" s="1"/>
  <c r="I147" i="6" a="1"/>
  <c r="I147" i="6" s="1"/>
  <c r="J147" i="6" a="1"/>
  <c r="J147" i="6" s="1"/>
  <c r="K147" i="6" a="1"/>
  <c r="K147" i="6" s="1"/>
  <c r="L147" i="6" a="1"/>
  <c r="L147" i="6" s="1"/>
  <c r="M147" i="6" a="1"/>
  <c r="M147" i="6" s="1"/>
  <c r="N147" i="6" a="1"/>
  <c r="N147" i="6" s="1"/>
  <c r="O147" i="6" a="1"/>
  <c r="O147" i="6" s="1"/>
  <c r="P147" i="6" a="1"/>
  <c r="P147" i="6" s="1"/>
  <c r="Q147" i="6" a="1"/>
  <c r="Q147" i="6" s="1"/>
  <c r="R147" i="6" a="1"/>
  <c r="R147" i="6" s="1"/>
  <c r="S147" i="6" a="1"/>
  <c r="S147" i="6" s="1"/>
  <c r="T147" i="6" a="1"/>
  <c r="T147" i="6" s="1"/>
  <c r="V147" i="6" a="1"/>
  <c r="V147" i="6" s="1"/>
  <c r="W147" i="6" a="1"/>
  <c r="W147" i="6" s="1"/>
  <c r="X262" i="6" a="1"/>
  <c r="X262" i="6" s="1"/>
  <c r="I184" i="6" a="1"/>
  <c r="I184" i="6" s="1"/>
  <c r="J184" i="6" a="1"/>
  <c r="J184" i="6" s="1"/>
  <c r="K184" i="6" a="1"/>
  <c r="K184" i="6" s="1"/>
  <c r="L184" i="6" a="1"/>
  <c r="L184" i="6" s="1"/>
  <c r="M184" i="6" a="1"/>
  <c r="M184" i="6" s="1"/>
  <c r="N184" i="6" a="1"/>
  <c r="N184" i="6" s="1"/>
  <c r="O184" i="6" a="1"/>
  <c r="O184" i="6" s="1"/>
  <c r="P184" i="6" a="1"/>
  <c r="P184" i="6" s="1"/>
  <c r="Q184" i="6" a="1"/>
  <c r="Q184" i="6" s="1"/>
  <c r="R184" i="6" a="1"/>
  <c r="R184" i="6" s="1"/>
  <c r="S184" i="6" a="1"/>
  <c r="S184" i="6" s="1"/>
  <c r="T184" i="6" a="1"/>
  <c r="T184" i="6" s="1"/>
  <c r="V184" i="6" a="1"/>
  <c r="V184" i="6" s="1"/>
  <c r="W184" i="6" a="1"/>
  <c r="W184" i="6" s="1"/>
  <c r="X263" i="6" a="1"/>
  <c r="X263" i="6" s="1"/>
  <c r="I152" i="6" a="1"/>
  <c r="I152" i="6" s="1"/>
  <c r="J152" i="6" a="1"/>
  <c r="J152" i="6" s="1"/>
  <c r="K152" i="6" a="1"/>
  <c r="K152" i="6" s="1"/>
  <c r="L152" i="6" a="1"/>
  <c r="L152" i="6" s="1"/>
  <c r="M152" i="6" a="1"/>
  <c r="M152" i="6" s="1"/>
  <c r="N152" i="6" a="1"/>
  <c r="N152" i="6" s="1"/>
  <c r="O152" i="6" a="1"/>
  <c r="O152" i="6" s="1"/>
  <c r="P152" i="6" a="1"/>
  <c r="P152" i="6" s="1"/>
  <c r="Q152" i="6" a="1"/>
  <c r="Q152" i="6" s="1"/>
  <c r="R152" i="6" a="1"/>
  <c r="R152" i="6" s="1"/>
  <c r="S152" i="6" a="1"/>
  <c r="S152" i="6" s="1"/>
  <c r="T152" i="6" a="1"/>
  <c r="T152" i="6" s="1"/>
  <c r="V152" i="6" a="1"/>
  <c r="V152" i="6" s="1"/>
  <c r="W152" i="6" a="1"/>
  <c r="W152" i="6" s="1"/>
  <c r="X264" i="6" a="1"/>
  <c r="X264" i="6" s="1"/>
  <c r="I148" i="6" a="1"/>
  <c r="I148" i="6" s="1"/>
  <c r="J148" i="6" a="1"/>
  <c r="J148" i="6" s="1"/>
  <c r="K148" i="6" a="1"/>
  <c r="K148" i="6" s="1"/>
  <c r="L148" i="6" a="1"/>
  <c r="L148" i="6" s="1"/>
  <c r="M148" i="6" a="1"/>
  <c r="M148" i="6" s="1"/>
  <c r="N148" i="6" a="1"/>
  <c r="N148" i="6" s="1"/>
  <c r="O148" i="6" a="1"/>
  <c r="O148" i="6" s="1"/>
  <c r="P148" i="6" a="1"/>
  <c r="P148" i="6" s="1"/>
  <c r="Q148" i="6" a="1"/>
  <c r="Q148" i="6" s="1"/>
  <c r="R148" i="6" a="1"/>
  <c r="R148" i="6" s="1"/>
  <c r="S148" i="6" a="1"/>
  <c r="S148" i="6" s="1"/>
  <c r="T148" i="6" a="1"/>
  <c r="T148" i="6" s="1"/>
  <c r="V148" i="6" a="1"/>
  <c r="V148" i="6" s="1"/>
  <c r="W148" i="6" a="1"/>
  <c r="W148" i="6" s="1"/>
  <c r="X265" i="6" a="1"/>
  <c r="X265" i="6" s="1"/>
  <c r="I151" i="6" a="1"/>
  <c r="I151" i="6" s="1"/>
  <c r="J151" i="6" a="1"/>
  <c r="J151" i="6" s="1"/>
  <c r="K151" i="6" a="1"/>
  <c r="K151" i="6" s="1"/>
  <c r="L151" i="6" a="1"/>
  <c r="L151" i="6" s="1"/>
  <c r="M151" i="6" a="1"/>
  <c r="M151" i="6" s="1"/>
  <c r="N151" i="6" a="1"/>
  <c r="N151" i="6" s="1"/>
  <c r="O151" i="6" a="1"/>
  <c r="O151" i="6" s="1"/>
  <c r="P151" i="6" a="1"/>
  <c r="P151" i="6" s="1"/>
  <c r="Q151" i="6" a="1"/>
  <c r="Q151" i="6" s="1"/>
  <c r="R151" i="6" a="1"/>
  <c r="R151" i="6" s="1"/>
  <c r="S151" i="6" a="1"/>
  <c r="S151" i="6" s="1"/>
  <c r="T151" i="6" a="1"/>
  <c r="T151" i="6" s="1"/>
  <c r="V151" i="6" a="1"/>
  <c r="V151" i="6" s="1"/>
  <c r="W151" i="6" a="1"/>
  <c r="W151" i="6" s="1"/>
  <c r="I156" i="6" a="1"/>
  <c r="I156" i="6" s="1"/>
  <c r="J156" i="6" a="1"/>
  <c r="J156" i="6" s="1"/>
  <c r="K156" i="6" a="1"/>
  <c r="K156" i="6" s="1"/>
  <c r="L156" i="6" a="1"/>
  <c r="L156" i="6" s="1"/>
  <c r="M156" i="6" a="1"/>
  <c r="M156" i="6" s="1"/>
  <c r="N156" i="6" a="1"/>
  <c r="N156" i="6" s="1"/>
  <c r="O156" i="6" a="1"/>
  <c r="O156" i="6" s="1"/>
  <c r="P156" i="6" a="1"/>
  <c r="P156" i="6" s="1"/>
  <c r="Q156" i="6" a="1"/>
  <c r="Q156" i="6" s="1"/>
  <c r="R156" i="6" a="1"/>
  <c r="R156" i="6" s="1"/>
  <c r="S156" i="6" a="1"/>
  <c r="S156" i="6" s="1"/>
  <c r="T156" i="6" a="1"/>
  <c r="T156" i="6" s="1"/>
  <c r="V156" i="6" a="1"/>
  <c r="V156" i="6" s="1"/>
  <c r="W156" i="6" a="1"/>
  <c r="W156" i="6" s="1"/>
  <c r="X266" i="6" a="1"/>
  <c r="X266" i="6" s="1"/>
  <c r="I157" i="6" a="1"/>
  <c r="I157" i="6" s="1"/>
  <c r="J157" i="6" a="1"/>
  <c r="J157" i="6" s="1"/>
  <c r="K157" i="6" a="1"/>
  <c r="K157" i="6" s="1"/>
  <c r="L157" i="6" a="1"/>
  <c r="L157" i="6" s="1"/>
  <c r="M157" i="6" a="1"/>
  <c r="M157" i="6" s="1"/>
  <c r="N157" i="6" a="1"/>
  <c r="N157" i="6" s="1"/>
  <c r="O157" i="6" a="1"/>
  <c r="O157" i="6" s="1"/>
  <c r="P157" i="6" a="1"/>
  <c r="P157" i="6" s="1"/>
  <c r="Q157" i="6" a="1"/>
  <c r="Q157" i="6" s="1"/>
  <c r="R157" i="6" a="1"/>
  <c r="R157" i="6" s="1"/>
  <c r="S157" i="6" a="1"/>
  <c r="S157" i="6" s="1"/>
  <c r="T157" i="6" a="1"/>
  <c r="T157" i="6" s="1"/>
  <c r="V157" i="6" a="1"/>
  <c r="V157" i="6" s="1"/>
  <c r="W157" i="6" a="1"/>
  <c r="W157" i="6" s="1"/>
  <c r="X267" i="6" a="1"/>
  <c r="X267" i="6" s="1"/>
  <c r="I145" i="6" a="1"/>
  <c r="I145" i="6" s="1"/>
  <c r="J145" i="6" a="1"/>
  <c r="J145" i="6" s="1"/>
  <c r="K145" i="6" a="1"/>
  <c r="K145" i="6" s="1"/>
  <c r="L145" i="6" a="1"/>
  <c r="L145" i="6" s="1"/>
  <c r="M145" i="6" a="1"/>
  <c r="M145" i="6" s="1"/>
  <c r="N145" i="6" a="1"/>
  <c r="N145" i="6" s="1"/>
  <c r="O145" i="6" a="1"/>
  <c r="O145" i="6" s="1"/>
  <c r="P145" i="6" a="1"/>
  <c r="P145" i="6" s="1"/>
  <c r="Q145" i="6" a="1"/>
  <c r="Q145" i="6" s="1"/>
  <c r="R145" i="6" a="1"/>
  <c r="R145" i="6" s="1"/>
  <c r="S145" i="6" a="1"/>
  <c r="S145" i="6" s="1"/>
  <c r="T145" i="6" a="1"/>
  <c r="T145" i="6" s="1"/>
  <c r="V145" i="6" a="1"/>
  <c r="V145" i="6" s="1"/>
  <c r="W145" i="6" a="1"/>
  <c r="W145" i="6" s="1"/>
  <c r="X268" i="6" a="1"/>
  <c r="X268" i="6" s="1"/>
  <c r="I174" i="6" a="1"/>
  <c r="I174" i="6" s="1"/>
  <c r="J174" i="6" a="1"/>
  <c r="J174" i="6" s="1"/>
  <c r="K174" i="6" a="1"/>
  <c r="K174" i="6" s="1"/>
  <c r="L174" i="6" a="1"/>
  <c r="L174" i="6" s="1"/>
  <c r="M174" i="6" a="1"/>
  <c r="M174" i="6" s="1"/>
  <c r="N174" i="6" a="1"/>
  <c r="N174" i="6" s="1"/>
  <c r="O174" i="6" a="1"/>
  <c r="O174" i="6" s="1"/>
  <c r="P174" i="6" a="1"/>
  <c r="P174" i="6" s="1"/>
  <c r="Q174" i="6" a="1"/>
  <c r="Q174" i="6" s="1"/>
  <c r="R174" i="6" a="1"/>
  <c r="R174" i="6" s="1"/>
  <c r="S174" i="6" a="1"/>
  <c r="S174" i="6" s="1"/>
  <c r="T174" i="6" a="1"/>
  <c r="T174" i="6" s="1"/>
  <c r="V174" i="6" a="1"/>
  <c r="V174" i="6" s="1"/>
  <c r="W174" i="6" a="1"/>
  <c r="W174" i="6" s="1"/>
  <c r="X269" i="6" a="1"/>
  <c r="X269" i="6" s="1"/>
  <c r="I166" i="6" a="1"/>
  <c r="I166" i="6" s="1"/>
  <c r="J166" i="6" a="1"/>
  <c r="J166" i="6" s="1"/>
  <c r="K166" i="6" a="1"/>
  <c r="K166" i="6" s="1"/>
  <c r="L166" i="6" a="1"/>
  <c r="L166" i="6" s="1"/>
  <c r="M166" i="6" a="1"/>
  <c r="M166" i="6" s="1"/>
  <c r="N166" i="6" a="1"/>
  <c r="N166" i="6" s="1"/>
  <c r="O166" i="6" a="1"/>
  <c r="O166" i="6" s="1"/>
  <c r="P166" i="6" a="1"/>
  <c r="P166" i="6" s="1"/>
  <c r="Q166" i="6" a="1"/>
  <c r="Q166" i="6" s="1"/>
  <c r="R166" i="6" a="1"/>
  <c r="R166" i="6" s="1"/>
  <c r="S166" i="6" a="1"/>
  <c r="S166" i="6" s="1"/>
  <c r="T166" i="6" a="1"/>
  <c r="T166" i="6" s="1"/>
  <c r="V166" i="6" a="1"/>
  <c r="V166" i="6" s="1"/>
  <c r="W166" i="6" a="1"/>
  <c r="W166" i="6" s="1"/>
  <c r="X270" i="6" a="1"/>
  <c r="X270" i="6" s="1"/>
  <c r="I141" i="6" a="1"/>
  <c r="I141" i="6" s="1"/>
  <c r="J141" i="6" a="1"/>
  <c r="J141" i="6" s="1"/>
  <c r="K141" i="6" a="1"/>
  <c r="K141" i="6" s="1"/>
  <c r="L141" i="6" a="1"/>
  <c r="L141" i="6" s="1"/>
  <c r="M141" i="6" a="1"/>
  <c r="M141" i="6" s="1"/>
  <c r="N141" i="6" a="1"/>
  <c r="N141" i="6" s="1"/>
  <c r="O141" i="6" a="1"/>
  <c r="O141" i="6" s="1"/>
  <c r="P141" i="6" a="1"/>
  <c r="P141" i="6" s="1"/>
  <c r="Q141" i="6" a="1"/>
  <c r="Q141" i="6" s="1"/>
  <c r="R141" i="6" a="1"/>
  <c r="R141" i="6" s="1"/>
  <c r="S141" i="6" a="1"/>
  <c r="S141" i="6" s="1"/>
  <c r="T141" i="6" a="1"/>
  <c r="T141" i="6" s="1"/>
  <c r="V141" i="6" a="1"/>
  <c r="V141" i="6" s="1"/>
  <c r="W141" i="6" a="1"/>
  <c r="W141" i="6" s="1"/>
  <c r="X271" i="6" a="1"/>
  <c r="X271" i="6" s="1"/>
  <c r="I168" i="6" a="1"/>
  <c r="I168" i="6" s="1"/>
  <c r="J168" i="6" a="1"/>
  <c r="J168" i="6" s="1"/>
  <c r="K168" i="6" a="1"/>
  <c r="K168" i="6" s="1"/>
  <c r="L168" i="6" a="1"/>
  <c r="L168" i="6" s="1"/>
  <c r="M168" i="6" a="1"/>
  <c r="M168" i="6" s="1"/>
  <c r="N168" i="6" a="1"/>
  <c r="N168" i="6" s="1"/>
  <c r="O168" i="6" a="1"/>
  <c r="O168" i="6" s="1"/>
  <c r="P168" i="6" a="1"/>
  <c r="P168" i="6" s="1"/>
  <c r="Q168" i="6" a="1"/>
  <c r="Q168" i="6" s="1"/>
  <c r="R168" i="6" a="1"/>
  <c r="R168" i="6" s="1"/>
  <c r="S168" i="6" a="1"/>
  <c r="S168" i="6" s="1"/>
  <c r="T168" i="6" a="1"/>
  <c r="T168" i="6" s="1"/>
  <c r="V168" i="6" a="1"/>
  <c r="V168" i="6" s="1"/>
  <c r="W168" i="6" a="1"/>
  <c r="W168" i="6" s="1"/>
  <c r="X272" i="6" a="1"/>
  <c r="X272" i="6" s="1"/>
  <c r="I176" i="6" a="1"/>
  <c r="I176" i="6" s="1"/>
  <c r="J176" i="6" a="1"/>
  <c r="J176" i="6" s="1"/>
  <c r="K176" i="6" a="1"/>
  <c r="K176" i="6" s="1"/>
  <c r="L176" i="6" a="1"/>
  <c r="L176" i="6" s="1"/>
  <c r="M176" i="6" a="1"/>
  <c r="M176" i="6" s="1"/>
  <c r="N176" i="6" a="1"/>
  <c r="N176" i="6" s="1"/>
  <c r="O176" i="6" a="1"/>
  <c r="O176" i="6" s="1"/>
  <c r="P176" i="6" a="1"/>
  <c r="P176" i="6" s="1"/>
  <c r="Q176" i="6" a="1"/>
  <c r="Q176" i="6" s="1"/>
  <c r="R176" i="6" a="1"/>
  <c r="R176" i="6" s="1"/>
  <c r="S176" i="6" a="1"/>
  <c r="S176" i="6" s="1"/>
  <c r="T176" i="6" a="1"/>
  <c r="T176" i="6" s="1"/>
  <c r="V176" i="6" a="1"/>
  <c r="V176" i="6" s="1"/>
  <c r="W176" i="6" a="1"/>
  <c r="W176" i="6" s="1"/>
  <c r="X273" i="6" a="1"/>
  <c r="X273" i="6" s="1"/>
  <c r="I159" i="6" a="1"/>
  <c r="I159" i="6" s="1"/>
  <c r="J159" i="6" a="1"/>
  <c r="J159" i="6" s="1"/>
  <c r="K159" i="6" a="1"/>
  <c r="K159" i="6" s="1"/>
  <c r="L159" i="6" a="1"/>
  <c r="L159" i="6" s="1"/>
  <c r="M159" i="6" a="1"/>
  <c r="M159" i="6" s="1"/>
  <c r="N159" i="6" a="1"/>
  <c r="N159" i="6" s="1"/>
  <c r="O159" i="6" a="1"/>
  <c r="O159" i="6" s="1"/>
  <c r="P159" i="6" a="1"/>
  <c r="P159" i="6" s="1"/>
  <c r="Q159" i="6" a="1"/>
  <c r="Q159" i="6" s="1"/>
  <c r="R159" i="6" a="1"/>
  <c r="R159" i="6" s="1"/>
  <c r="S159" i="6" a="1"/>
  <c r="S159" i="6" s="1"/>
  <c r="T159" i="6" a="1"/>
  <c r="T159" i="6" s="1"/>
  <c r="V159" i="6" a="1"/>
  <c r="V159" i="6" s="1"/>
  <c r="W159" i="6" a="1"/>
  <c r="W159" i="6" s="1"/>
  <c r="X274" i="6" a="1"/>
  <c r="X274" i="6" s="1"/>
  <c r="I161" i="6" a="1"/>
  <c r="I161" i="6" s="1"/>
  <c r="J161" i="6" a="1"/>
  <c r="J161" i="6" s="1"/>
  <c r="K161" i="6" a="1"/>
  <c r="K161" i="6" s="1"/>
  <c r="L161" i="6" a="1"/>
  <c r="L161" i="6" s="1"/>
  <c r="M161" i="6" a="1"/>
  <c r="M161" i="6" s="1"/>
  <c r="N161" i="6" a="1"/>
  <c r="N161" i="6" s="1"/>
  <c r="O161" i="6" a="1"/>
  <c r="O161" i="6" s="1"/>
  <c r="P161" i="6" a="1"/>
  <c r="P161" i="6" s="1"/>
  <c r="Q161" i="6" a="1"/>
  <c r="Q161" i="6" s="1"/>
  <c r="R161" i="6" a="1"/>
  <c r="R161" i="6" s="1"/>
  <c r="S161" i="6" a="1"/>
  <c r="S161" i="6" s="1"/>
  <c r="T161" i="6" a="1"/>
  <c r="T161" i="6" s="1"/>
  <c r="V161" i="6" a="1"/>
  <c r="V161" i="6" s="1"/>
  <c r="W161" i="6" a="1"/>
  <c r="W161" i="6" s="1"/>
  <c r="X275" i="6" a="1"/>
  <c r="X275" i="6" s="1"/>
  <c r="I182" i="6" a="1"/>
  <c r="I182" i="6" s="1"/>
  <c r="J182" i="6" a="1"/>
  <c r="J182" i="6" s="1"/>
  <c r="K182" i="6" a="1"/>
  <c r="K182" i="6" s="1"/>
  <c r="L182" i="6" a="1"/>
  <c r="L182" i="6" s="1"/>
  <c r="M182" i="6" a="1"/>
  <c r="M182" i="6" s="1"/>
  <c r="N182" i="6" a="1"/>
  <c r="N182" i="6" s="1"/>
  <c r="O182" i="6" a="1"/>
  <c r="O182" i="6" s="1"/>
  <c r="P182" i="6" a="1"/>
  <c r="P182" i="6" s="1"/>
  <c r="Q182" i="6" a="1"/>
  <c r="Q182" i="6" s="1"/>
  <c r="R182" i="6" a="1"/>
  <c r="R182" i="6" s="1"/>
  <c r="S182" i="6" a="1"/>
  <c r="S182" i="6" s="1"/>
  <c r="T182" i="6" a="1"/>
  <c r="T182" i="6" s="1"/>
  <c r="V182" i="6" a="1"/>
  <c r="V182" i="6" s="1"/>
  <c r="W182" i="6" a="1"/>
  <c r="W182" i="6" s="1"/>
  <c r="X276" i="6" a="1"/>
  <c r="X276" i="6" s="1"/>
  <c r="I175" i="6" a="1"/>
  <c r="I175" i="6" s="1"/>
  <c r="J175" i="6" a="1"/>
  <c r="J175" i="6" s="1"/>
  <c r="K175" i="6" a="1"/>
  <c r="K175" i="6" s="1"/>
  <c r="L175" i="6" a="1"/>
  <c r="L175" i="6" s="1"/>
  <c r="M175" i="6" a="1"/>
  <c r="M175" i="6" s="1"/>
  <c r="N175" i="6" a="1"/>
  <c r="N175" i="6" s="1"/>
  <c r="O175" i="6" a="1"/>
  <c r="O175" i="6" s="1"/>
  <c r="P175" i="6" a="1"/>
  <c r="P175" i="6" s="1"/>
  <c r="Q175" i="6" a="1"/>
  <c r="Q175" i="6" s="1"/>
  <c r="R175" i="6" a="1"/>
  <c r="R175" i="6" s="1"/>
  <c r="S175" i="6" a="1"/>
  <c r="S175" i="6" s="1"/>
  <c r="T175" i="6" a="1"/>
  <c r="T175" i="6" s="1"/>
  <c r="V175" i="6" a="1"/>
  <c r="V175" i="6" s="1"/>
  <c r="W175" i="6" a="1"/>
  <c r="W175" i="6" s="1"/>
  <c r="X277" i="6" a="1"/>
  <c r="X277" i="6" s="1"/>
  <c r="I173" i="6" a="1"/>
  <c r="I173" i="6" s="1"/>
  <c r="J173" i="6" a="1"/>
  <c r="J173" i="6" s="1"/>
  <c r="K173" i="6" a="1"/>
  <c r="K173" i="6" s="1"/>
  <c r="L173" i="6" a="1"/>
  <c r="L173" i="6" s="1"/>
  <c r="M173" i="6" a="1"/>
  <c r="M173" i="6" s="1"/>
  <c r="N173" i="6" a="1"/>
  <c r="N173" i="6" s="1"/>
  <c r="O173" i="6" a="1"/>
  <c r="O173" i="6" s="1"/>
  <c r="P173" i="6" a="1"/>
  <c r="P173" i="6" s="1"/>
  <c r="Q173" i="6" a="1"/>
  <c r="Q173" i="6" s="1"/>
  <c r="R173" i="6" a="1"/>
  <c r="R173" i="6" s="1"/>
  <c r="S173" i="6" a="1"/>
  <c r="S173" i="6" s="1"/>
  <c r="T173" i="6" a="1"/>
  <c r="T173" i="6" s="1"/>
  <c r="V173" i="6" a="1"/>
  <c r="V173" i="6" s="1"/>
  <c r="W173" i="6" a="1"/>
  <c r="W173" i="6" s="1"/>
  <c r="X278" i="6" a="1"/>
  <c r="X278" i="6" s="1"/>
  <c r="I143" i="6" a="1"/>
  <c r="I143" i="6" s="1"/>
  <c r="J143" i="6" a="1"/>
  <c r="J143" i="6" s="1"/>
  <c r="K143" i="6" a="1"/>
  <c r="K143" i="6" s="1"/>
  <c r="L143" i="6" a="1"/>
  <c r="L143" i="6" s="1"/>
  <c r="M143" i="6" a="1"/>
  <c r="M143" i="6" s="1"/>
  <c r="N143" i="6" a="1"/>
  <c r="N143" i="6" s="1"/>
  <c r="O143" i="6" a="1"/>
  <c r="O143" i="6" s="1"/>
  <c r="P143" i="6" a="1"/>
  <c r="P143" i="6" s="1"/>
  <c r="Q143" i="6" a="1"/>
  <c r="Q143" i="6" s="1"/>
  <c r="R143" i="6" a="1"/>
  <c r="R143" i="6" s="1"/>
  <c r="S143" i="6" a="1"/>
  <c r="S143" i="6" s="1"/>
  <c r="T143" i="6" a="1"/>
  <c r="T143" i="6" s="1"/>
  <c r="V143" i="6" a="1"/>
  <c r="V143" i="6" s="1"/>
  <c r="W143" i="6" a="1"/>
  <c r="W143" i="6" s="1"/>
  <c r="X279" i="6" a="1"/>
  <c r="X279" i="6" s="1"/>
  <c r="I163" i="6" a="1"/>
  <c r="I163" i="6" s="1"/>
  <c r="J163" i="6" a="1"/>
  <c r="J163" i="6" s="1"/>
  <c r="K163" i="6" a="1"/>
  <c r="K163" i="6" s="1"/>
  <c r="L163" i="6" a="1"/>
  <c r="L163" i="6" s="1"/>
  <c r="M163" i="6" a="1"/>
  <c r="M163" i="6" s="1"/>
  <c r="N163" i="6" a="1"/>
  <c r="N163" i="6" s="1"/>
  <c r="O163" i="6" a="1"/>
  <c r="O163" i="6" s="1"/>
  <c r="P163" i="6" a="1"/>
  <c r="P163" i="6" s="1"/>
  <c r="Q163" i="6" a="1"/>
  <c r="Q163" i="6" s="1"/>
  <c r="R163" i="6" a="1"/>
  <c r="R163" i="6" s="1"/>
  <c r="S163" i="6" a="1"/>
  <c r="S163" i="6" s="1"/>
  <c r="T163" i="6" a="1"/>
  <c r="T163" i="6" s="1"/>
  <c r="V163" i="6" a="1"/>
  <c r="V163" i="6" s="1"/>
  <c r="W163" i="6" a="1"/>
  <c r="W163" i="6" s="1"/>
  <c r="X280" i="6" a="1"/>
  <c r="X280" i="6" s="1"/>
  <c r="I170" i="6" a="1"/>
  <c r="I170" i="6" s="1"/>
  <c r="J170" i="6" a="1"/>
  <c r="J170" i="6" s="1"/>
  <c r="K170" i="6" a="1"/>
  <c r="K170" i="6" s="1"/>
  <c r="L170" i="6" a="1"/>
  <c r="L170" i="6" s="1"/>
  <c r="M170" i="6" a="1"/>
  <c r="M170" i="6" s="1"/>
  <c r="N170" i="6" a="1"/>
  <c r="N170" i="6" s="1"/>
  <c r="O170" i="6" a="1"/>
  <c r="O170" i="6" s="1"/>
  <c r="P170" i="6" a="1"/>
  <c r="P170" i="6" s="1"/>
  <c r="Q170" i="6" a="1"/>
  <c r="Q170" i="6" s="1"/>
  <c r="R170" i="6" a="1"/>
  <c r="R170" i="6" s="1"/>
  <c r="S170" i="6" a="1"/>
  <c r="S170" i="6" s="1"/>
  <c r="T170" i="6" a="1"/>
  <c r="T170" i="6" s="1"/>
  <c r="V170" i="6" a="1"/>
  <c r="V170" i="6" s="1"/>
  <c r="W170" i="6" a="1"/>
  <c r="W170" i="6" s="1"/>
  <c r="X281" i="6" a="1"/>
  <c r="X281" i="6" s="1"/>
  <c r="I177" i="6" a="1"/>
  <c r="I177" i="6" s="1"/>
  <c r="J177" i="6" a="1"/>
  <c r="J177" i="6" s="1"/>
  <c r="K177" i="6" a="1"/>
  <c r="K177" i="6" s="1"/>
  <c r="L177" i="6" a="1"/>
  <c r="L177" i="6" s="1"/>
  <c r="M177" i="6" a="1"/>
  <c r="M177" i="6" s="1"/>
  <c r="N177" i="6" a="1"/>
  <c r="N177" i="6" s="1"/>
  <c r="O177" i="6" a="1"/>
  <c r="O177" i="6" s="1"/>
  <c r="P177" i="6" a="1"/>
  <c r="P177" i="6" s="1"/>
  <c r="Q177" i="6" a="1"/>
  <c r="Q177" i="6" s="1"/>
  <c r="R177" i="6" a="1"/>
  <c r="R177" i="6" s="1"/>
  <c r="S177" i="6" a="1"/>
  <c r="S177" i="6" s="1"/>
  <c r="T177" i="6" a="1"/>
  <c r="T177" i="6" s="1"/>
  <c r="V177" i="6" a="1"/>
  <c r="V177" i="6" s="1"/>
  <c r="W177" i="6" a="1"/>
  <c r="W177" i="6" s="1"/>
  <c r="X282" i="6" a="1"/>
  <c r="X282" i="6" s="1"/>
  <c r="I162" i="6" a="1"/>
  <c r="I162" i="6" s="1"/>
  <c r="J162" i="6" a="1"/>
  <c r="J162" i="6" s="1"/>
  <c r="K162" i="6" a="1"/>
  <c r="K162" i="6" s="1"/>
  <c r="L162" i="6" a="1"/>
  <c r="L162" i="6" s="1"/>
  <c r="M162" i="6" a="1"/>
  <c r="M162" i="6" s="1"/>
  <c r="N162" i="6" a="1"/>
  <c r="N162" i="6" s="1"/>
  <c r="O162" i="6" a="1"/>
  <c r="O162" i="6" s="1"/>
  <c r="P162" i="6" a="1"/>
  <c r="P162" i="6" s="1"/>
  <c r="Q162" i="6" a="1"/>
  <c r="Q162" i="6" s="1"/>
  <c r="R162" i="6" a="1"/>
  <c r="R162" i="6" s="1"/>
  <c r="S162" i="6" a="1"/>
  <c r="S162" i="6" s="1"/>
  <c r="T162" i="6" a="1"/>
  <c r="T162" i="6" s="1"/>
  <c r="V162" i="6" a="1"/>
  <c r="V162" i="6" s="1"/>
  <c r="W162" i="6" a="1"/>
  <c r="W162" i="6" s="1"/>
  <c r="X283" i="6" a="1"/>
  <c r="X283" i="6" s="1"/>
  <c r="I155" i="6" a="1"/>
  <c r="I155" i="6" s="1"/>
  <c r="J155" i="6" a="1"/>
  <c r="J155" i="6" s="1"/>
  <c r="K155" i="6" a="1"/>
  <c r="K155" i="6" s="1"/>
  <c r="L155" i="6" a="1"/>
  <c r="L155" i="6" s="1"/>
  <c r="M155" i="6" a="1"/>
  <c r="M155" i="6" s="1"/>
  <c r="N155" i="6" a="1"/>
  <c r="N155" i="6" s="1"/>
  <c r="O155" i="6" a="1"/>
  <c r="O155" i="6" s="1"/>
  <c r="P155" i="6" a="1"/>
  <c r="P155" i="6" s="1"/>
  <c r="Q155" i="6" a="1"/>
  <c r="Q155" i="6" s="1"/>
  <c r="R155" i="6" a="1"/>
  <c r="R155" i="6" s="1"/>
  <c r="S155" i="6" a="1"/>
  <c r="S155" i="6" s="1"/>
  <c r="T155" i="6" a="1"/>
  <c r="T155" i="6" s="1"/>
  <c r="V155" i="6" a="1"/>
  <c r="V155" i="6" s="1"/>
  <c r="W155" i="6" a="1"/>
  <c r="W155" i="6" s="1"/>
  <c r="X284" i="6" a="1"/>
  <c r="X284" i="6" s="1"/>
  <c r="I167" i="6" a="1"/>
  <c r="I167" i="6" s="1"/>
  <c r="J167" i="6" a="1"/>
  <c r="J167" i="6" s="1"/>
  <c r="K167" i="6" a="1"/>
  <c r="K167" i="6" s="1"/>
  <c r="L167" i="6" a="1"/>
  <c r="L167" i="6" s="1"/>
  <c r="M167" i="6" a="1"/>
  <c r="M167" i="6" s="1"/>
  <c r="N167" i="6" a="1"/>
  <c r="N167" i="6" s="1"/>
  <c r="O167" i="6" a="1"/>
  <c r="O167" i="6" s="1"/>
  <c r="P167" i="6" a="1"/>
  <c r="P167" i="6" s="1"/>
  <c r="Q167" i="6" a="1"/>
  <c r="Q167" i="6" s="1"/>
  <c r="R167" i="6" a="1"/>
  <c r="R167" i="6" s="1"/>
  <c r="S167" i="6" a="1"/>
  <c r="S167" i="6" s="1"/>
  <c r="T167" i="6" a="1"/>
  <c r="T167" i="6" s="1"/>
  <c r="V167" i="6" a="1"/>
  <c r="V167" i="6" s="1"/>
  <c r="W167" i="6" a="1"/>
  <c r="W167" i="6" s="1"/>
  <c r="X285" i="6" a="1"/>
  <c r="X285" i="6" s="1"/>
  <c r="I154" i="6" a="1"/>
  <c r="I154" i="6" s="1"/>
  <c r="J154" i="6" a="1"/>
  <c r="J154" i="6" s="1"/>
  <c r="K154" i="6" a="1"/>
  <c r="K154" i="6" s="1"/>
  <c r="L154" i="6" a="1"/>
  <c r="L154" i="6" s="1"/>
  <c r="M154" i="6" a="1"/>
  <c r="M154" i="6" s="1"/>
  <c r="N154" i="6" a="1"/>
  <c r="N154" i="6" s="1"/>
  <c r="O154" i="6" a="1"/>
  <c r="O154" i="6" s="1"/>
  <c r="P154" i="6" a="1"/>
  <c r="P154" i="6" s="1"/>
  <c r="Q154" i="6" a="1"/>
  <c r="Q154" i="6" s="1"/>
  <c r="R154" i="6" a="1"/>
  <c r="R154" i="6" s="1"/>
  <c r="S154" i="6" a="1"/>
  <c r="S154" i="6" s="1"/>
  <c r="T154" i="6" a="1"/>
  <c r="T154" i="6" s="1"/>
  <c r="V154" i="6" a="1"/>
  <c r="V154" i="6" s="1"/>
  <c r="W154" i="6" a="1"/>
  <c r="W154" i="6" s="1"/>
  <c r="X286" i="6" a="1"/>
  <c r="X286" i="6" s="1"/>
  <c r="I181" i="6" a="1"/>
  <c r="I181" i="6" s="1"/>
  <c r="J181" i="6" a="1"/>
  <c r="J181" i="6" s="1"/>
  <c r="K181" i="6" a="1"/>
  <c r="K181" i="6" s="1"/>
  <c r="L181" i="6" a="1"/>
  <c r="L181" i="6" s="1"/>
  <c r="M181" i="6" a="1"/>
  <c r="M181" i="6" s="1"/>
  <c r="N181" i="6" a="1"/>
  <c r="N181" i="6" s="1"/>
  <c r="O181" i="6" a="1"/>
  <c r="O181" i="6" s="1"/>
  <c r="P181" i="6" a="1"/>
  <c r="P181" i="6" s="1"/>
  <c r="Q181" i="6" a="1"/>
  <c r="Q181" i="6" s="1"/>
  <c r="R181" i="6" a="1"/>
  <c r="R181" i="6" s="1"/>
  <c r="S181" i="6" a="1"/>
  <c r="S181" i="6" s="1"/>
  <c r="T181" i="6" a="1"/>
  <c r="T181" i="6" s="1"/>
  <c r="V181" i="6" a="1"/>
  <c r="V181" i="6" s="1"/>
  <c r="W181" i="6" a="1"/>
  <c r="W181" i="6" s="1"/>
  <c r="I144" i="6" a="1"/>
  <c r="I144" i="6" s="1"/>
  <c r="J144" i="6" a="1"/>
  <c r="J144" i="6" s="1"/>
  <c r="K144" i="6" a="1"/>
  <c r="K144" i="6" s="1"/>
  <c r="L144" i="6" a="1"/>
  <c r="L144" i="6" s="1"/>
  <c r="M144" i="6" a="1"/>
  <c r="M144" i="6" s="1"/>
  <c r="N144" i="6" a="1"/>
  <c r="N144" i="6" s="1"/>
  <c r="O144" i="6" a="1"/>
  <c r="O144" i="6" s="1"/>
  <c r="P144" i="6" a="1"/>
  <c r="P144" i="6" s="1"/>
  <c r="Q144" i="6" a="1"/>
  <c r="Q144" i="6" s="1"/>
  <c r="R144" i="6" a="1"/>
  <c r="R144" i="6" s="1"/>
  <c r="S144" i="6" a="1"/>
  <c r="S144" i="6" s="1"/>
  <c r="T144" i="6" a="1"/>
  <c r="T144" i="6" s="1"/>
  <c r="V144" i="6" a="1"/>
  <c r="V144" i="6" s="1"/>
  <c r="W144" i="6" a="1"/>
  <c r="W144" i="6" s="1"/>
  <c r="X287" i="6" a="1"/>
  <c r="X287" i="6" s="1"/>
  <c r="I158" i="6" a="1"/>
  <c r="I158" i="6" s="1"/>
  <c r="J158" i="6" a="1"/>
  <c r="J158" i="6" s="1"/>
  <c r="K158" i="6" a="1"/>
  <c r="K158" i="6" s="1"/>
  <c r="L158" i="6" a="1"/>
  <c r="L158" i="6" s="1"/>
  <c r="M158" i="6" a="1"/>
  <c r="M158" i="6" s="1"/>
  <c r="N158" i="6" a="1"/>
  <c r="N158" i="6" s="1"/>
  <c r="O158" i="6" a="1"/>
  <c r="O158" i="6" s="1"/>
  <c r="P158" i="6" a="1"/>
  <c r="P158" i="6" s="1"/>
  <c r="Q158" i="6" a="1"/>
  <c r="Q158" i="6" s="1"/>
  <c r="R158" i="6" a="1"/>
  <c r="R158" i="6" s="1"/>
  <c r="S158" i="6" a="1"/>
  <c r="S158" i="6" s="1"/>
  <c r="T158" i="6" a="1"/>
  <c r="T158" i="6" s="1"/>
  <c r="V158" i="6" a="1"/>
  <c r="V158" i="6" s="1"/>
  <c r="W158" i="6" a="1"/>
  <c r="W158" i="6" s="1"/>
  <c r="X288" i="6" a="1"/>
  <c r="X288" i="6" s="1"/>
  <c r="I188" i="6" a="1"/>
  <c r="I188" i="6" s="1"/>
  <c r="J188" i="6" a="1"/>
  <c r="J188" i="6" s="1"/>
  <c r="K188" i="6" a="1"/>
  <c r="K188" i="6" s="1"/>
  <c r="L188" i="6" a="1"/>
  <c r="L188" i="6" s="1"/>
  <c r="M188" i="6" a="1"/>
  <c r="M188" i="6" s="1"/>
  <c r="N188" i="6" a="1"/>
  <c r="N188" i="6" s="1"/>
  <c r="O188" i="6" a="1"/>
  <c r="O188" i="6" s="1"/>
  <c r="P188" i="6" a="1"/>
  <c r="P188" i="6" s="1"/>
  <c r="Q188" i="6" a="1"/>
  <c r="Q188" i="6" s="1"/>
  <c r="R188" i="6" a="1"/>
  <c r="R188" i="6" s="1"/>
  <c r="S188" i="6" a="1"/>
  <c r="S188" i="6" s="1"/>
  <c r="T188" i="6" a="1"/>
  <c r="T188" i="6" s="1"/>
  <c r="V188" i="6" a="1"/>
  <c r="V188" i="6" s="1"/>
  <c r="W188" i="6" a="1"/>
  <c r="W188" i="6" s="1"/>
  <c r="X289" i="6" a="1"/>
  <c r="X289" i="6" s="1"/>
  <c r="I190" i="6" a="1"/>
  <c r="I190" i="6" s="1"/>
  <c r="J190" i="6" a="1"/>
  <c r="J190" i="6" s="1"/>
  <c r="K190" i="6" a="1"/>
  <c r="K190" i="6" s="1"/>
  <c r="L190" i="6" a="1"/>
  <c r="L190" i="6" s="1"/>
  <c r="M190" i="6" a="1"/>
  <c r="M190" i="6" s="1"/>
  <c r="N190" i="6" a="1"/>
  <c r="N190" i="6" s="1"/>
  <c r="O190" i="6" a="1"/>
  <c r="O190" i="6" s="1"/>
  <c r="P190" i="6" a="1"/>
  <c r="P190" i="6" s="1"/>
  <c r="Q190" i="6" a="1"/>
  <c r="Q190" i="6" s="1"/>
  <c r="R190" i="6" a="1"/>
  <c r="R190" i="6" s="1"/>
  <c r="S190" i="6" a="1"/>
  <c r="S190" i="6" s="1"/>
  <c r="T190" i="6" a="1"/>
  <c r="T190" i="6" s="1"/>
  <c r="V190" i="6" a="1"/>
  <c r="V190" i="6" s="1"/>
  <c r="W190" i="6" a="1"/>
  <c r="W190" i="6" s="1"/>
  <c r="I179" i="6" a="1"/>
  <c r="I179" i="6" s="1"/>
  <c r="J179" i="6" a="1"/>
  <c r="J179" i="6" s="1"/>
  <c r="K179" i="6" a="1"/>
  <c r="K179" i="6" s="1"/>
  <c r="L179" i="6" a="1"/>
  <c r="L179" i="6" s="1"/>
  <c r="M179" i="6" a="1"/>
  <c r="M179" i="6" s="1"/>
  <c r="N179" i="6" a="1"/>
  <c r="N179" i="6" s="1"/>
  <c r="O179" i="6" a="1"/>
  <c r="O179" i="6" s="1"/>
  <c r="P179" i="6" a="1"/>
  <c r="P179" i="6" s="1"/>
  <c r="Q179" i="6" a="1"/>
  <c r="Q179" i="6" s="1"/>
  <c r="R179" i="6" a="1"/>
  <c r="R179" i="6" s="1"/>
  <c r="S179" i="6" a="1"/>
  <c r="S179" i="6" s="1"/>
  <c r="T179" i="6" a="1"/>
  <c r="T179" i="6" s="1"/>
  <c r="V179" i="6" a="1"/>
  <c r="V179" i="6" s="1"/>
  <c r="W179" i="6" a="1"/>
  <c r="W179" i="6" s="1"/>
  <c r="X290" i="6" a="1"/>
  <c r="X290" i="6" s="1"/>
  <c r="I183" i="6" a="1"/>
  <c r="I183" i="6" s="1"/>
  <c r="J183" i="6" a="1"/>
  <c r="J183" i="6" s="1"/>
  <c r="K183" i="6" a="1"/>
  <c r="K183" i="6" s="1"/>
  <c r="L183" i="6" a="1"/>
  <c r="L183" i="6" s="1"/>
  <c r="M183" i="6" a="1"/>
  <c r="M183" i="6" s="1"/>
  <c r="N183" i="6" a="1"/>
  <c r="N183" i="6" s="1"/>
  <c r="O183" i="6" a="1"/>
  <c r="O183" i="6" s="1"/>
  <c r="P183" i="6" a="1"/>
  <c r="P183" i="6" s="1"/>
  <c r="Q183" i="6" a="1"/>
  <c r="Q183" i="6" s="1"/>
  <c r="R183" i="6" a="1"/>
  <c r="R183" i="6" s="1"/>
  <c r="S183" i="6" a="1"/>
  <c r="S183" i="6" s="1"/>
  <c r="T183" i="6" a="1"/>
  <c r="T183" i="6" s="1"/>
  <c r="V183" i="6" a="1"/>
  <c r="V183" i="6" s="1"/>
  <c r="W183" i="6" a="1"/>
  <c r="W183" i="6" s="1"/>
  <c r="X291" i="6" a="1"/>
  <c r="X291" i="6" s="1"/>
  <c r="I149" i="6" a="1"/>
  <c r="I149" i="6" s="1"/>
  <c r="J149" i="6" a="1"/>
  <c r="J149" i="6" s="1"/>
  <c r="K149" i="6" a="1"/>
  <c r="K149" i="6" s="1"/>
  <c r="L149" i="6" a="1"/>
  <c r="L149" i="6" s="1"/>
  <c r="M149" i="6" a="1"/>
  <c r="M149" i="6" s="1"/>
  <c r="N149" i="6" a="1"/>
  <c r="N149" i="6" s="1"/>
  <c r="O149" i="6" a="1"/>
  <c r="O149" i="6" s="1"/>
  <c r="P149" i="6" a="1"/>
  <c r="P149" i="6" s="1"/>
  <c r="Q149" i="6" a="1"/>
  <c r="Q149" i="6" s="1"/>
  <c r="R149" i="6" a="1"/>
  <c r="R149" i="6" s="1"/>
  <c r="S149" i="6" a="1"/>
  <c r="S149" i="6" s="1"/>
  <c r="T149" i="6" a="1"/>
  <c r="T149" i="6" s="1"/>
  <c r="V149" i="6" a="1"/>
  <c r="V149" i="6" s="1"/>
  <c r="W149" i="6" a="1"/>
  <c r="W149" i="6" s="1"/>
  <c r="X292" i="6" a="1"/>
  <c r="X292" i="6" s="1"/>
  <c r="I171" i="6" a="1"/>
  <c r="I171" i="6" s="1"/>
  <c r="J171" i="6" a="1"/>
  <c r="J171" i="6" s="1"/>
  <c r="K171" i="6" a="1"/>
  <c r="K171" i="6" s="1"/>
  <c r="L171" i="6" a="1"/>
  <c r="L171" i="6" s="1"/>
  <c r="M171" i="6" a="1"/>
  <c r="M171" i="6" s="1"/>
  <c r="N171" i="6" a="1"/>
  <c r="N171" i="6" s="1"/>
  <c r="O171" i="6" a="1"/>
  <c r="O171" i="6" s="1"/>
  <c r="P171" i="6" a="1"/>
  <c r="P171" i="6" s="1"/>
  <c r="Q171" i="6" a="1"/>
  <c r="Q171" i="6" s="1"/>
  <c r="R171" i="6" a="1"/>
  <c r="R171" i="6" s="1"/>
  <c r="S171" i="6" a="1"/>
  <c r="S171" i="6" s="1"/>
  <c r="T171" i="6" a="1"/>
  <c r="T171" i="6" s="1"/>
  <c r="V171" i="6" a="1"/>
  <c r="V171" i="6" s="1"/>
  <c r="W171" i="6" a="1"/>
  <c r="W171" i="6" s="1"/>
  <c r="X293" i="6" a="1"/>
  <c r="X293" i="6" s="1"/>
  <c r="I186" i="6" a="1"/>
  <c r="I186" i="6" s="1"/>
  <c r="J186" i="6" a="1"/>
  <c r="J186" i="6" s="1"/>
  <c r="K186" i="6" a="1"/>
  <c r="K186" i="6" s="1"/>
  <c r="L186" i="6" a="1"/>
  <c r="L186" i="6" s="1"/>
  <c r="M186" i="6" a="1"/>
  <c r="M186" i="6" s="1"/>
  <c r="N186" i="6" a="1"/>
  <c r="N186" i="6" s="1"/>
  <c r="O186" i="6" a="1"/>
  <c r="O186" i="6" s="1"/>
  <c r="P186" i="6" a="1"/>
  <c r="P186" i="6" s="1"/>
  <c r="Q186" i="6" a="1"/>
  <c r="Q186" i="6" s="1"/>
  <c r="R186" i="6" a="1"/>
  <c r="R186" i="6" s="1"/>
  <c r="S186" i="6" a="1"/>
  <c r="S186" i="6" s="1"/>
  <c r="T186" i="6" a="1"/>
  <c r="T186" i="6" s="1"/>
  <c r="V186" i="6" a="1"/>
  <c r="V186" i="6" s="1"/>
  <c r="W186" i="6" a="1"/>
  <c r="W186" i="6" s="1"/>
  <c r="X294" i="6" a="1"/>
  <c r="X294" i="6" s="1"/>
  <c r="I331" i="6" a="1"/>
  <c r="I331" i="6" s="1"/>
  <c r="J331" i="6" a="1"/>
  <c r="J331" i="6" s="1"/>
  <c r="K331" i="6" a="1"/>
  <c r="K331" i="6" s="1"/>
  <c r="L331" i="6" a="1"/>
  <c r="L331" i="6" s="1"/>
  <c r="M331" i="6" a="1"/>
  <c r="M331" i="6" s="1"/>
  <c r="N331" i="6" a="1"/>
  <c r="N331" i="6" s="1"/>
  <c r="O331" i="6" a="1"/>
  <c r="O331" i="6" s="1"/>
  <c r="P331" i="6" a="1"/>
  <c r="P331" i="6" s="1"/>
  <c r="Q331" i="6" a="1"/>
  <c r="Q331" i="6" s="1"/>
  <c r="R331" i="6" a="1"/>
  <c r="R331" i="6" s="1"/>
  <c r="S331" i="6" a="1"/>
  <c r="S331" i="6" s="1"/>
  <c r="T331" i="6" a="1"/>
  <c r="T331" i="6" s="1"/>
  <c r="V331" i="6" a="1"/>
  <c r="V331" i="6" s="1"/>
  <c r="W331" i="6" a="1"/>
  <c r="W331" i="6" s="1"/>
  <c r="X295" i="6" a="1"/>
  <c r="X295" i="6" s="1"/>
  <c r="I332" i="6" a="1"/>
  <c r="I332" i="6" s="1"/>
  <c r="J332" i="6" a="1"/>
  <c r="J332" i="6" s="1"/>
  <c r="K332" i="6" a="1"/>
  <c r="K332" i="6" s="1"/>
  <c r="L332" i="6" a="1"/>
  <c r="L332" i="6" s="1"/>
  <c r="M332" i="6" a="1"/>
  <c r="M332" i="6" s="1"/>
  <c r="N332" i="6" a="1"/>
  <c r="N332" i="6" s="1"/>
  <c r="O332" i="6" a="1"/>
  <c r="O332" i="6" s="1"/>
  <c r="P332" i="6" a="1"/>
  <c r="P332" i="6" s="1"/>
  <c r="Q332" i="6" a="1"/>
  <c r="Q332" i="6" s="1"/>
  <c r="R332" i="6" a="1"/>
  <c r="R332" i="6" s="1"/>
  <c r="S332" i="6" a="1"/>
  <c r="S332" i="6" s="1"/>
  <c r="T332" i="6" a="1"/>
  <c r="T332" i="6" s="1"/>
  <c r="V332" i="6" a="1"/>
  <c r="V332" i="6" s="1"/>
  <c r="W332" i="6" a="1"/>
  <c r="W332" i="6" s="1"/>
  <c r="X296" i="6" a="1"/>
  <c r="X296" i="6" s="1"/>
  <c r="I334" i="6" a="1"/>
  <c r="I334" i="6" s="1"/>
  <c r="J334" i="6" a="1"/>
  <c r="J334" i="6" s="1"/>
  <c r="K334" i="6" a="1"/>
  <c r="K334" i="6" s="1"/>
  <c r="L334" i="6" a="1"/>
  <c r="L334" i="6" s="1"/>
  <c r="M334" i="6" a="1"/>
  <c r="M334" i="6" s="1"/>
  <c r="N334" i="6" a="1"/>
  <c r="N334" i="6" s="1"/>
  <c r="O334" i="6" a="1"/>
  <c r="O334" i="6" s="1"/>
  <c r="P334" i="6" a="1"/>
  <c r="P334" i="6" s="1"/>
  <c r="Q334" i="6" a="1"/>
  <c r="Q334" i="6" s="1"/>
  <c r="R334" i="6" a="1"/>
  <c r="R334" i="6" s="1"/>
  <c r="S334" i="6" a="1"/>
  <c r="S334" i="6" s="1"/>
  <c r="T334" i="6" a="1"/>
  <c r="T334" i="6" s="1"/>
  <c r="V334" i="6" a="1"/>
  <c r="V334" i="6" s="1"/>
  <c r="W334" i="6" a="1"/>
  <c r="W334" i="6" s="1"/>
  <c r="X297" i="6" a="1"/>
  <c r="X297" i="6" s="1"/>
  <c r="I333" i="6" a="1"/>
  <c r="I333" i="6" s="1"/>
  <c r="J333" i="6" a="1"/>
  <c r="J333" i="6" s="1"/>
  <c r="K333" i="6" a="1"/>
  <c r="K333" i="6" s="1"/>
  <c r="L333" i="6" a="1"/>
  <c r="L333" i="6" s="1"/>
  <c r="M333" i="6" a="1"/>
  <c r="M333" i="6" s="1"/>
  <c r="N333" i="6" a="1"/>
  <c r="N333" i="6" s="1"/>
  <c r="O333" i="6" a="1"/>
  <c r="O333" i="6" s="1"/>
  <c r="P333" i="6" a="1"/>
  <c r="P333" i="6" s="1"/>
  <c r="Q333" i="6" a="1"/>
  <c r="Q333" i="6" s="1"/>
  <c r="R333" i="6" a="1"/>
  <c r="R333" i="6" s="1"/>
  <c r="S333" i="6" a="1"/>
  <c r="S333" i="6" s="1"/>
  <c r="T333" i="6" a="1"/>
  <c r="T333" i="6" s="1"/>
  <c r="V333" i="6" a="1"/>
  <c r="V333" i="6" s="1"/>
  <c r="W333" i="6" a="1"/>
  <c r="W333" i="6" s="1"/>
  <c r="X298" i="6" a="1"/>
  <c r="X298" i="6" s="1"/>
  <c r="E75" i="9" a="1"/>
  <c r="E75" i="9" s="1"/>
  <c r="F75" i="9" a="1"/>
  <c r="F75" i="9" s="1"/>
  <c r="G75" i="9" a="1"/>
  <c r="G75" i="9" s="1"/>
  <c r="H75" i="9" a="1"/>
  <c r="H75" i="9" s="1"/>
  <c r="I75" i="9" a="1"/>
  <c r="I75" i="9" s="1"/>
  <c r="J75" i="9" a="1"/>
  <c r="J75" i="9" s="1"/>
  <c r="K75" i="9" a="1"/>
  <c r="K75" i="9" s="1"/>
  <c r="L75" i="9" a="1"/>
  <c r="L75" i="9" s="1"/>
  <c r="M75" i="9" a="1"/>
  <c r="M75" i="9" s="1"/>
  <c r="N75" i="9" a="1"/>
  <c r="N75" i="9" s="1"/>
  <c r="O75" i="9" a="1"/>
  <c r="O75" i="9" s="1"/>
  <c r="P75" i="9" a="1"/>
  <c r="P75" i="9" s="1"/>
  <c r="Q75" i="9" a="1"/>
  <c r="Q75" i="9" s="1"/>
  <c r="R75" i="9" a="1"/>
  <c r="R75" i="9" s="1"/>
  <c r="E76" i="9" a="1"/>
  <c r="E76" i="9" s="1"/>
  <c r="F76" i="9" a="1"/>
  <c r="F76" i="9" s="1"/>
  <c r="G76" i="9" a="1"/>
  <c r="G76" i="9" s="1"/>
  <c r="H76" i="9" a="1"/>
  <c r="H76" i="9" s="1"/>
  <c r="I76" i="9" a="1"/>
  <c r="I76" i="9" s="1"/>
  <c r="J76" i="9" a="1"/>
  <c r="J76" i="9" s="1"/>
  <c r="K76" i="9" a="1"/>
  <c r="K76" i="9" s="1"/>
  <c r="L76" i="9" a="1"/>
  <c r="L76" i="9" s="1"/>
  <c r="M76" i="9" a="1"/>
  <c r="M76" i="9" s="1"/>
  <c r="N76" i="9" a="1"/>
  <c r="N76" i="9" s="1"/>
  <c r="O76" i="9" a="1"/>
  <c r="O76" i="9" s="1"/>
  <c r="P76" i="9" a="1"/>
  <c r="P76" i="9" s="1"/>
  <c r="R76" i="9" a="1"/>
  <c r="R76" i="9" s="1"/>
  <c r="E77" i="9" a="1"/>
  <c r="E77" i="9" s="1"/>
  <c r="F77" i="9" a="1"/>
  <c r="F77" i="9" s="1"/>
  <c r="G77" i="9" a="1"/>
  <c r="G77" i="9" s="1"/>
  <c r="H77" i="9" a="1"/>
  <c r="H77" i="9" s="1"/>
  <c r="I77" i="9" a="1"/>
  <c r="I77" i="9" s="1"/>
  <c r="J77" i="9" a="1"/>
  <c r="J77" i="9" s="1"/>
  <c r="K77" i="9" a="1"/>
  <c r="K77" i="9" s="1"/>
  <c r="L77" i="9" a="1"/>
  <c r="L77" i="9" s="1"/>
  <c r="M77" i="9" a="1"/>
  <c r="M77" i="9" s="1"/>
  <c r="N77" i="9" a="1"/>
  <c r="N77" i="9" s="1"/>
  <c r="O77" i="9" a="1"/>
  <c r="O77" i="9" s="1"/>
  <c r="P77" i="9" a="1"/>
  <c r="P77" i="9" s="1"/>
  <c r="R77" i="9" a="1"/>
  <c r="R77" i="9" s="1"/>
  <c r="E78" i="9" a="1"/>
  <c r="E78" i="9" s="1"/>
  <c r="F78" i="9" a="1"/>
  <c r="F78" i="9" s="1"/>
  <c r="G78" i="9" a="1"/>
  <c r="G78" i="9" s="1"/>
  <c r="H78" i="9" a="1"/>
  <c r="H78" i="9" s="1"/>
  <c r="I78" i="9" a="1"/>
  <c r="I78" i="9" s="1"/>
  <c r="J78" i="9" a="1"/>
  <c r="J78" i="9" s="1"/>
  <c r="K78" i="9" a="1"/>
  <c r="K78" i="9" s="1"/>
  <c r="L78" i="9" a="1"/>
  <c r="L78" i="9" s="1"/>
  <c r="M78" i="9" a="1"/>
  <c r="M78" i="9" s="1"/>
  <c r="N78" i="9" a="1"/>
  <c r="N78" i="9" s="1"/>
  <c r="O78" i="9" a="1"/>
  <c r="O78" i="9" s="1"/>
  <c r="P78" i="9" a="1"/>
  <c r="P78" i="9" s="1"/>
  <c r="R78" i="9" a="1"/>
  <c r="R78" i="9" s="1"/>
  <c r="E79" i="9" a="1"/>
  <c r="E79" i="9" s="1"/>
  <c r="F79" i="9" a="1"/>
  <c r="F79" i="9" s="1"/>
  <c r="G79" i="9" a="1"/>
  <c r="G79" i="9" s="1"/>
  <c r="H79" i="9" a="1"/>
  <c r="H79" i="9" s="1"/>
  <c r="I79" i="9" a="1"/>
  <c r="I79" i="9" s="1"/>
  <c r="J79" i="9" a="1"/>
  <c r="J79" i="9" s="1"/>
  <c r="K79" i="9" a="1"/>
  <c r="K79" i="9" s="1"/>
  <c r="L79" i="9" a="1"/>
  <c r="L79" i="9" s="1"/>
  <c r="M79" i="9" a="1"/>
  <c r="M79" i="9" s="1"/>
  <c r="N79" i="9" a="1"/>
  <c r="N79" i="9" s="1"/>
  <c r="O79" i="9" a="1"/>
  <c r="O79" i="9" s="1"/>
  <c r="P79" i="9" a="1"/>
  <c r="P79" i="9" s="1"/>
  <c r="R79" i="9" a="1"/>
  <c r="R79" i="9" s="1"/>
  <c r="E80" i="9" a="1"/>
  <c r="E80" i="9" s="1"/>
  <c r="F80" i="9" a="1"/>
  <c r="F80" i="9" s="1"/>
  <c r="G80" i="9" a="1"/>
  <c r="G80" i="9" s="1"/>
  <c r="H80" i="9" a="1"/>
  <c r="H80" i="9" s="1"/>
  <c r="I80" i="9" a="1"/>
  <c r="I80" i="9" s="1"/>
  <c r="J80" i="9" a="1"/>
  <c r="J80" i="9" s="1"/>
  <c r="K80" i="9" a="1"/>
  <c r="K80" i="9" s="1"/>
  <c r="L80" i="9" a="1"/>
  <c r="L80" i="9" s="1"/>
  <c r="M80" i="9" a="1"/>
  <c r="M80" i="9" s="1"/>
  <c r="N80" i="9" a="1"/>
  <c r="N80" i="9" s="1"/>
  <c r="O80" i="9" a="1"/>
  <c r="O80" i="9" s="1"/>
  <c r="P80" i="9" a="1"/>
  <c r="P80" i="9" s="1"/>
  <c r="R80" i="9" a="1"/>
  <c r="R80" i="9" s="1"/>
  <c r="E81" i="9" a="1"/>
  <c r="E81" i="9" s="1"/>
  <c r="F81" i="9" a="1"/>
  <c r="F81" i="9" s="1"/>
  <c r="G81" i="9" a="1"/>
  <c r="G81" i="9" s="1"/>
  <c r="H81" i="9" a="1"/>
  <c r="H81" i="9" s="1"/>
  <c r="I81" i="9" a="1"/>
  <c r="I81" i="9" s="1"/>
  <c r="J81" i="9" a="1"/>
  <c r="J81" i="9" s="1"/>
  <c r="K81" i="9" a="1"/>
  <c r="K81" i="9" s="1"/>
  <c r="L81" i="9" a="1"/>
  <c r="L81" i="9" s="1"/>
  <c r="M81" i="9" a="1"/>
  <c r="M81" i="9" s="1"/>
  <c r="N81" i="9" a="1"/>
  <c r="N81" i="9" s="1"/>
  <c r="O81" i="9" a="1"/>
  <c r="O81" i="9" s="1"/>
  <c r="P81" i="9" a="1"/>
  <c r="P81" i="9" s="1"/>
  <c r="R81" i="9" a="1"/>
  <c r="R81" i="9" s="1"/>
  <c r="E82" i="9" a="1"/>
  <c r="E82" i="9" s="1"/>
  <c r="F82" i="9" a="1"/>
  <c r="F82" i="9" s="1"/>
  <c r="G82" i="9" a="1"/>
  <c r="G82" i="9" s="1"/>
  <c r="H82" i="9" a="1"/>
  <c r="H82" i="9" s="1"/>
  <c r="I82" i="9" a="1"/>
  <c r="I82" i="9" s="1"/>
  <c r="J82" i="9" a="1"/>
  <c r="J82" i="9" s="1"/>
  <c r="K82" i="9" a="1"/>
  <c r="K82" i="9" s="1"/>
  <c r="L82" i="9" a="1"/>
  <c r="L82" i="9" s="1"/>
  <c r="M82" i="9" a="1"/>
  <c r="M82" i="9" s="1"/>
  <c r="N82" i="9" a="1"/>
  <c r="N82" i="9" s="1"/>
  <c r="O82" i="9" a="1"/>
  <c r="O82" i="9" s="1"/>
  <c r="P82" i="9" a="1"/>
  <c r="P82" i="9" s="1"/>
  <c r="R82" i="9" a="1"/>
  <c r="R82" i="9" s="1"/>
  <c r="E83" i="9" a="1"/>
  <c r="E83" i="9" s="1"/>
  <c r="F83" i="9" a="1"/>
  <c r="F83" i="9" s="1"/>
  <c r="G83" i="9" a="1"/>
  <c r="G83" i="9" s="1"/>
  <c r="H83" i="9" a="1"/>
  <c r="H83" i="9" s="1"/>
  <c r="I83" i="9" a="1"/>
  <c r="I83" i="9" s="1"/>
  <c r="J83" i="9" a="1"/>
  <c r="J83" i="9" s="1"/>
  <c r="K83" i="9" a="1"/>
  <c r="K83" i="9" s="1"/>
  <c r="L83" i="9" a="1"/>
  <c r="L83" i="9" s="1"/>
  <c r="M83" i="9" a="1"/>
  <c r="M83" i="9" s="1"/>
  <c r="N83" i="9" a="1"/>
  <c r="N83" i="9" s="1"/>
  <c r="O83" i="9" a="1"/>
  <c r="O83" i="9" s="1"/>
  <c r="P83" i="9" a="1"/>
  <c r="P83" i="9" s="1"/>
  <c r="R83" i="9" a="1"/>
  <c r="R83" i="9" s="1"/>
  <c r="E84" i="9" a="1"/>
  <c r="E84" i="9" s="1"/>
  <c r="F84" i="9" a="1"/>
  <c r="F84" i="9" s="1"/>
  <c r="G84" i="9" a="1"/>
  <c r="G84" i="9" s="1"/>
  <c r="H84" i="9" a="1"/>
  <c r="H84" i="9" s="1"/>
  <c r="I84" i="9" a="1"/>
  <c r="I84" i="9" s="1"/>
  <c r="J84" i="9" a="1"/>
  <c r="J84" i="9" s="1"/>
  <c r="K84" i="9" a="1"/>
  <c r="K84" i="9" s="1"/>
  <c r="L84" i="9" a="1"/>
  <c r="L84" i="9" s="1"/>
  <c r="M84" i="9" a="1"/>
  <c r="M84" i="9" s="1"/>
  <c r="N84" i="9" a="1"/>
  <c r="N84" i="9" s="1"/>
  <c r="O84" i="9" a="1"/>
  <c r="O84" i="9" s="1"/>
  <c r="P84" i="9" a="1"/>
  <c r="P84" i="9" s="1"/>
  <c r="R84" i="9" a="1"/>
  <c r="R84" i="9" s="1"/>
  <c r="E85" i="9" a="1"/>
  <c r="E85" i="9" s="1"/>
  <c r="F85" i="9" a="1"/>
  <c r="F85" i="9" s="1"/>
  <c r="G85" i="9" a="1"/>
  <c r="G85" i="9" s="1"/>
  <c r="H85" i="9" a="1"/>
  <c r="H85" i="9" s="1"/>
  <c r="I85" i="9" a="1"/>
  <c r="I85" i="9" s="1"/>
  <c r="J85" i="9" a="1"/>
  <c r="J85" i="9" s="1"/>
  <c r="K85" i="9" a="1"/>
  <c r="K85" i="9" s="1"/>
  <c r="L85" i="9" a="1"/>
  <c r="L85" i="9" s="1"/>
  <c r="M85" i="9" a="1"/>
  <c r="M85" i="9" s="1"/>
  <c r="N85" i="9" a="1"/>
  <c r="N85" i="9" s="1"/>
  <c r="O85" i="9" a="1"/>
  <c r="O85" i="9" s="1"/>
  <c r="P85" i="9" a="1"/>
  <c r="P85" i="9" s="1"/>
  <c r="R85" i="9" a="1"/>
  <c r="R85" i="9" s="1"/>
  <c r="E86" i="9" a="1"/>
  <c r="E86" i="9" s="1"/>
  <c r="F86" i="9" a="1"/>
  <c r="F86" i="9" s="1"/>
  <c r="G86" i="9" a="1"/>
  <c r="G86" i="9" s="1"/>
  <c r="H86" i="9" a="1"/>
  <c r="H86" i="9" s="1"/>
  <c r="I86" i="9" a="1"/>
  <c r="I86" i="9" s="1"/>
  <c r="J86" i="9" a="1"/>
  <c r="J86" i="9" s="1"/>
  <c r="K86" i="9" a="1"/>
  <c r="K86" i="9" s="1"/>
  <c r="L86" i="9" a="1"/>
  <c r="L86" i="9" s="1"/>
  <c r="M86" i="9" a="1"/>
  <c r="M86" i="9" s="1"/>
  <c r="N86" i="9" a="1"/>
  <c r="N86" i="9" s="1"/>
  <c r="O86" i="9" a="1"/>
  <c r="O86" i="9" s="1"/>
  <c r="P86" i="9" a="1"/>
  <c r="P86" i="9" s="1"/>
  <c r="R86" i="9" a="1"/>
  <c r="R86" i="9" s="1"/>
  <c r="E87" i="9" a="1"/>
  <c r="E87" i="9" s="1"/>
  <c r="F87" i="9" a="1"/>
  <c r="F87" i="9" s="1"/>
  <c r="G87" i="9" a="1"/>
  <c r="G87" i="9" s="1"/>
  <c r="H87" i="9" a="1"/>
  <c r="H87" i="9" s="1"/>
  <c r="I87" i="9" a="1"/>
  <c r="I87" i="9" s="1"/>
  <c r="J87" i="9" a="1"/>
  <c r="J87" i="9" s="1"/>
  <c r="K87" i="9" a="1"/>
  <c r="K87" i="9" s="1"/>
  <c r="L87" i="9" a="1"/>
  <c r="L87" i="9" s="1"/>
  <c r="M87" i="9" a="1"/>
  <c r="M87" i="9" s="1"/>
  <c r="N87" i="9" a="1"/>
  <c r="N87" i="9" s="1"/>
  <c r="O87" i="9" a="1"/>
  <c r="O87" i="9" s="1"/>
  <c r="P87" i="9" a="1"/>
  <c r="P87" i="9" s="1"/>
  <c r="R87" i="9" a="1"/>
  <c r="R87" i="9" s="1"/>
  <c r="E88" i="9" a="1"/>
  <c r="E88" i="9" s="1"/>
  <c r="F88" i="9" a="1"/>
  <c r="F88" i="9" s="1"/>
  <c r="G88" i="9" a="1"/>
  <c r="G88" i="9" s="1"/>
  <c r="H88" i="9" a="1"/>
  <c r="H88" i="9" s="1"/>
  <c r="I88" i="9" a="1"/>
  <c r="I88" i="9" s="1"/>
  <c r="J88" i="9" a="1"/>
  <c r="J88" i="9" s="1"/>
  <c r="K88" i="9" a="1"/>
  <c r="K88" i="9" s="1"/>
  <c r="L88" i="9" a="1"/>
  <c r="L88" i="9" s="1"/>
  <c r="M88" i="9" a="1"/>
  <c r="M88" i="9" s="1"/>
  <c r="N88" i="9" a="1"/>
  <c r="N88" i="9" s="1"/>
  <c r="O88" i="9" a="1"/>
  <c r="O88" i="9" s="1"/>
  <c r="P88" i="9" a="1"/>
  <c r="P88" i="9" s="1"/>
  <c r="R88" i="9" a="1"/>
  <c r="R88" i="9" s="1"/>
  <c r="E89" i="9" a="1"/>
  <c r="E89" i="9" s="1"/>
  <c r="F89" i="9" a="1"/>
  <c r="F89" i="9" s="1"/>
  <c r="G89" i="9" a="1"/>
  <c r="G89" i="9" s="1"/>
  <c r="H89" i="9" a="1"/>
  <c r="H89" i="9" s="1"/>
  <c r="I89" i="9" a="1"/>
  <c r="I89" i="9" s="1"/>
  <c r="J89" i="9" a="1"/>
  <c r="J89" i="9" s="1"/>
  <c r="K89" i="9" a="1"/>
  <c r="K89" i="9" s="1"/>
  <c r="L89" i="9" a="1"/>
  <c r="L89" i="9" s="1"/>
  <c r="M89" i="9" a="1"/>
  <c r="M89" i="9" s="1"/>
  <c r="N89" i="9" a="1"/>
  <c r="N89" i="9" s="1"/>
  <c r="O89" i="9" a="1"/>
  <c r="O89" i="9" s="1"/>
  <c r="P89" i="9" a="1"/>
  <c r="P89" i="9" s="1"/>
  <c r="R89" i="9" a="1"/>
  <c r="R89" i="9" s="1"/>
  <c r="E90" i="9" a="1"/>
  <c r="E90" i="9" s="1"/>
  <c r="F90" i="9" a="1"/>
  <c r="F90" i="9" s="1"/>
  <c r="G90" i="9" a="1"/>
  <c r="G90" i="9" s="1"/>
  <c r="H90" i="9" a="1"/>
  <c r="H90" i="9" s="1"/>
  <c r="I90" i="9" a="1"/>
  <c r="I90" i="9" s="1"/>
  <c r="J90" i="9" a="1"/>
  <c r="J90" i="9" s="1"/>
  <c r="K90" i="9" a="1"/>
  <c r="K90" i="9" s="1"/>
  <c r="L90" i="9" a="1"/>
  <c r="L90" i="9" s="1"/>
  <c r="M90" i="9" a="1"/>
  <c r="M90" i="9" s="1"/>
  <c r="N90" i="9" a="1"/>
  <c r="N90" i="9" s="1"/>
  <c r="O90" i="9" a="1"/>
  <c r="O90" i="9" s="1"/>
  <c r="P90" i="9" a="1"/>
  <c r="P90" i="9" s="1"/>
  <c r="R90" i="9" a="1"/>
  <c r="R90" i="9" s="1"/>
  <c r="E91" i="9" a="1"/>
  <c r="E91" i="9" s="1"/>
  <c r="F91" i="9" a="1"/>
  <c r="F91" i="9" s="1"/>
  <c r="G91" i="9" a="1"/>
  <c r="G91" i="9" s="1"/>
  <c r="H91" i="9" a="1"/>
  <c r="H91" i="9" s="1"/>
  <c r="I91" i="9" a="1"/>
  <c r="I91" i="9" s="1"/>
  <c r="J91" i="9" a="1"/>
  <c r="J91" i="9" s="1"/>
  <c r="K91" i="9" a="1"/>
  <c r="K91" i="9" s="1"/>
  <c r="L91" i="9" a="1"/>
  <c r="L91" i="9" s="1"/>
  <c r="M91" i="9" a="1"/>
  <c r="M91" i="9" s="1"/>
  <c r="N91" i="9" a="1"/>
  <c r="N91" i="9" s="1"/>
  <c r="O91" i="9" a="1"/>
  <c r="O91" i="9" s="1"/>
  <c r="P91" i="9" a="1"/>
  <c r="P91" i="9" s="1"/>
  <c r="R91" i="9" a="1"/>
  <c r="R91" i="9" s="1"/>
  <c r="E92" i="9" a="1"/>
  <c r="E92" i="9" s="1"/>
  <c r="F92" i="9" a="1"/>
  <c r="F92" i="9" s="1"/>
  <c r="G92" i="9" a="1"/>
  <c r="G92" i="9" s="1"/>
  <c r="H92" i="9" a="1"/>
  <c r="H92" i="9" s="1"/>
  <c r="I92" i="9" a="1"/>
  <c r="I92" i="9" s="1"/>
  <c r="J92" i="9" a="1"/>
  <c r="J92" i="9" s="1"/>
  <c r="K92" i="9" a="1"/>
  <c r="K92" i="9" s="1"/>
  <c r="L92" i="9" a="1"/>
  <c r="L92" i="9" s="1"/>
  <c r="M92" i="9" a="1"/>
  <c r="M92" i="9" s="1"/>
  <c r="N92" i="9" a="1"/>
  <c r="N92" i="9" s="1"/>
  <c r="O92" i="9" a="1"/>
  <c r="O92" i="9" s="1"/>
  <c r="P92" i="9" a="1"/>
  <c r="P92" i="9" s="1"/>
  <c r="R92" i="9" a="1"/>
  <c r="R92" i="9" s="1"/>
  <c r="E93" i="9" a="1"/>
  <c r="E93" i="9" s="1"/>
  <c r="F93" i="9" a="1"/>
  <c r="F93" i="9" s="1"/>
  <c r="G93" i="9" a="1"/>
  <c r="G93" i="9" s="1"/>
  <c r="H93" i="9" a="1"/>
  <c r="H93" i="9" s="1"/>
  <c r="I93" i="9" a="1"/>
  <c r="I93" i="9" s="1"/>
  <c r="J93" i="9" a="1"/>
  <c r="J93" i="9" s="1"/>
  <c r="K93" i="9" a="1"/>
  <c r="K93" i="9" s="1"/>
  <c r="L93" i="9" a="1"/>
  <c r="L93" i="9" s="1"/>
  <c r="M93" i="9" a="1"/>
  <c r="M93" i="9" s="1"/>
  <c r="N93" i="9" a="1"/>
  <c r="N93" i="9" s="1"/>
  <c r="O93" i="9" a="1"/>
  <c r="O93" i="9" s="1"/>
  <c r="P93" i="9" a="1"/>
  <c r="P93" i="9" s="1"/>
  <c r="R93" i="9" a="1"/>
  <c r="R93" i="9" s="1"/>
  <c r="E94" i="9" a="1"/>
  <c r="E94" i="9" s="1"/>
  <c r="F94" i="9" a="1"/>
  <c r="F94" i="9" s="1"/>
  <c r="G94" i="9" a="1"/>
  <c r="G94" i="9" s="1"/>
  <c r="H94" i="9" a="1"/>
  <c r="H94" i="9" s="1"/>
  <c r="I94" i="9" a="1"/>
  <c r="I94" i="9" s="1"/>
  <c r="J94" i="9" a="1"/>
  <c r="J94" i="9" s="1"/>
  <c r="K94" i="9" a="1"/>
  <c r="K94" i="9" s="1"/>
  <c r="L94" i="9" a="1"/>
  <c r="L94" i="9" s="1"/>
  <c r="M94" i="9" a="1"/>
  <c r="M94" i="9" s="1"/>
  <c r="N94" i="9" a="1"/>
  <c r="N94" i="9" s="1"/>
  <c r="O94" i="9" a="1"/>
  <c r="O94" i="9" s="1"/>
  <c r="P94" i="9" a="1"/>
  <c r="P94" i="9" s="1"/>
  <c r="R94" i="9" a="1"/>
  <c r="R94" i="9" s="1"/>
  <c r="E95" i="9" a="1"/>
  <c r="E95" i="9" s="1"/>
  <c r="F95" i="9" a="1"/>
  <c r="F95" i="9" s="1"/>
  <c r="G95" i="9" a="1"/>
  <c r="G95" i="9" s="1"/>
  <c r="H95" i="9" a="1"/>
  <c r="H95" i="9" s="1"/>
  <c r="I95" i="9" a="1"/>
  <c r="I95" i="9" s="1"/>
  <c r="J95" i="9" a="1"/>
  <c r="J95" i="9" s="1"/>
  <c r="K95" i="9" a="1"/>
  <c r="K95" i="9" s="1"/>
  <c r="L95" i="9" a="1"/>
  <c r="L95" i="9" s="1"/>
  <c r="M95" i="9" a="1"/>
  <c r="M95" i="9" s="1"/>
  <c r="N95" i="9" a="1"/>
  <c r="N95" i="9" s="1"/>
  <c r="O95" i="9" a="1"/>
  <c r="O95" i="9" s="1"/>
  <c r="P95" i="9" a="1"/>
  <c r="P95" i="9" s="1"/>
  <c r="R95" i="9" a="1"/>
  <c r="R95" i="9" s="1"/>
  <c r="E96" i="9" a="1"/>
  <c r="E96" i="9" s="1"/>
  <c r="F96" i="9" a="1"/>
  <c r="F96" i="9" s="1"/>
  <c r="G96" i="9" a="1"/>
  <c r="G96" i="9" s="1"/>
  <c r="H96" i="9" a="1"/>
  <c r="H96" i="9" s="1"/>
  <c r="I96" i="9" a="1"/>
  <c r="I96" i="9" s="1"/>
  <c r="J96" i="9" a="1"/>
  <c r="J96" i="9" s="1"/>
  <c r="K96" i="9" a="1"/>
  <c r="K96" i="9" s="1"/>
  <c r="L96" i="9" a="1"/>
  <c r="L96" i="9" s="1"/>
  <c r="M96" i="9" a="1"/>
  <c r="M96" i="9" s="1"/>
  <c r="N96" i="9" a="1"/>
  <c r="N96" i="9" s="1"/>
  <c r="O96" i="9" a="1"/>
  <c r="O96" i="9" s="1"/>
  <c r="P96" i="9" a="1"/>
  <c r="P96" i="9" s="1"/>
  <c r="R96" i="9" a="1"/>
  <c r="R96" i="9" s="1"/>
  <c r="E97" i="9" a="1"/>
  <c r="E97" i="9" s="1"/>
  <c r="F97" i="9" a="1"/>
  <c r="F97" i="9" s="1"/>
  <c r="G97" i="9" a="1"/>
  <c r="G97" i="9" s="1"/>
  <c r="H97" i="9" a="1"/>
  <c r="H97" i="9" s="1"/>
  <c r="I97" i="9" a="1"/>
  <c r="I97" i="9" s="1"/>
  <c r="J97" i="9" a="1"/>
  <c r="J97" i="9" s="1"/>
  <c r="K97" i="9" a="1"/>
  <c r="K97" i="9" s="1"/>
  <c r="L97" i="9" a="1"/>
  <c r="L97" i="9" s="1"/>
  <c r="M97" i="9" a="1"/>
  <c r="M97" i="9" s="1"/>
  <c r="N97" i="9" a="1"/>
  <c r="N97" i="9" s="1"/>
  <c r="O97" i="9" a="1"/>
  <c r="O97" i="9" s="1"/>
  <c r="P97" i="9" a="1"/>
  <c r="P97" i="9" s="1"/>
  <c r="R97" i="9" a="1"/>
  <c r="R97" i="9" s="1"/>
  <c r="E98" i="9" a="1"/>
  <c r="E98" i="9" s="1"/>
  <c r="F98" i="9" a="1"/>
  <c r="F98" i="9" s="1"/>
  <c r="G98" i="9" a="1"/>
  <c r="G98" i="9" s="1"/>
  <c r="H98" i="9" a="1"/>
  <c r="H98" i="9" s="1"/>
  <c r="I98" i="9" a="1"/>
  <c r="I98" i="9" s="1"/>
  <c r="J98" i="9" a="1"/>
  <c r="J98" i="9" s="1"/>
  <c r="K98" i="9" a="1"/>
  <c r="K98" i="9" s="1"/>
  <c r="L98" i="9" a="1"/>
  <c r="L98" i="9" s="1"/>
  <c r="M98" i="9" a="1"/>
  <c r="M98" i="9" s="1"/>
  <c r="N98" i="9" a="1"/>
  <c r="N98" i="9" s="1"/>
  <c r="O98" i="9" a="1"/>
  <c r="O98" i="9" s="1"/>
  <c r="P98" i="9" a="1"/>
  <c r="P98" i="9" s="1"/>
  <c r="R98" i="9" a="1"/>
  <c r="R98" i="9" s="1"/>
  <c r="E99" i="9" a="1"/>
  <c r="E99" i="9" s="1"/>
  <c r="F99" i="9" a="1"/>
  <c r="F99" i="9" s="1"/>
  <c r="G99" i="9" a="1"/>
  <c r="G99" i="9" s="1"/>
  <c r="H99" i="9" a="1"/>
  <c r="H99" i="9" s="1"/>
  <c r="I99" i="9" a="1"/>
  <c r="I99" i="9" s="1"/>
  <c r="J99" i="9" a="1"/>
  <c r="J99" i="9" s="1"/>
  <c r="K99" i="9" a="1"/>
  <c r="K99" i="9" s="1"/>
  <c r="L99" i="9" a="1"/>
  <c r="L99" i="9" s="1"/>
  <c r="M99" i="9" a="1"/>
  <c r="M99" i="9" s="1"/>
  <c r="N99" i="9" a="1"/>
  <c r="N99" i="9" s="1"/>
  <c r="O99" i="9" a="1"/>
  <c r="O99" i="9" s="1"/>
  <c r="P99" i="9" a="1"/>
  <c r="P99" i="9" s="1"/>
  <c r="R99" i="9" a="1"/>
  <c r="R99" i="9" s="1"/>
  <c r="E100" i="9" a="1"/>
  <c r="E100" i="9" s="1"/>
  <c r="F100" i="9" a="1"/>
  <c r="F100" i="9" s="1"/>
  <c r="G100" i="9" a="1"/>
  <c r="G100" i="9" s="1"/>
  <c r="H100" i="9" a="1"/>
  <c r="H100" i="9" s="1"/>
  <c r="I100" i="9" a="1"/>
  <c r="I100" i="9" s="1"/>
  <c r="J100" i="9" a="1"/>
  <c r="J100" i="9" s="1"/>
  <c r="K100" i="9" a="1"/>
  <c r="K100" i="9" s="1"/>
  <c r="L100" i="9" a="1"/>
  <c r="L100" i="9" s="1"/>
  <c r="M100" i="9" a="1"/>
  <c r="M100" i="9" s="1"/>
  <c r="N100" i="9" a="1"/>
  <c r="N100" i="9" s="1"/>
  <c r="O100" i="9" a="1"/>
  <c r="O100" i="9" s="1"/>
  <c r="P100" i="9" a="1"/>
  <c r="P100" i="9" s="1"/>
  <c r="R100" i="9" a="1"/>
  <c r="R100" i="9" s="1"/>
  <c r="E101" i="9" a="1"/>
  <c r="E101" i="9" s="1"/>
  <c r="F101" i="9" a="1"/>
  <c r="F101" i="9" s="1"/>
  <c r="G101" i="9" a="1"/>
  <c r="G101" i="9" s="1"/>
  <c r="H101" i="9" a="1"/>
  <c r="H101" i="9" s="1"/>
  <c r="I101" i="9" a="1"/>
  <c r="I101" i="9" s="1"/>
  <c r="J101" i="9" a="1"/>
  <c r="J101" i="9" s="1"/>
  <c r="K101" i="9" a="1"/>
  <c r="K101" i="9" s="1"/>
  <c r="L101" i="9" a="1"/>
  <c r="L101" i="9" s="1"/>
  <c r="M101" i="9" a="1"/>
  <c r="M101" i="9" s="1"/>
  <c r="N101" i="9" a="1"/>
  <c r="N101" i="9" s="1"/>
  <c r="O101" i="9" a="1"/>
  <c r="O101" i="9" s="1"/>
  <c r="P101" i="9" a="1"/>
  <c r="P101" i="9" s="1"/>
  <c r="R101" i="9" a="1"/>
  <c r="R101" i="9" s="1"/>
  <c r="E102" i="9" a="1"/>
  <c r="E102" i="9" s="1"/>
  <c r="F102" i="9" a="1"/>
  <c r="F102" i="9" s="1"/>
  <c r="G102" i="9" a="1"/>
  <c r="G102" i="9" s="1"/>
  <c r="H102" i="9" a="1"/>
  <c r="H102" i="9" s="1"/>
  <c r="I102" i="9" a="1"/>
  <c r="I102" i="9" s="1"/>
  <c r="J102" i="9" a="1"/>
  <c r="J102" i="9" s="1"/>
  <c r="K102" i="9" a="1"/>
  <c r="K102" i="9" s="1"/>
  <c r="L102" i="9" a="1"/>
  <c r="L102" i="9" s="1"/>
  <c r="M102" i="9" a="1"/>
  <c r="M102" i="9" s="1"/>
  <c r="N102" i="9" a="1"/>
  <c r="N102" i="9" s="1"/>
  <c r="O102" i="9" a="1"/>
  <c r="O102" i="9" s="1"/>
  <c r="P102" i="9" a="1"/>
  <c r="P102" i="9" s="1"/>
  <c r="R102" i="9" a="1"/>
  <c r="R102" i="9" s="1"/>
  <c r="E103" i="9" a="1"/>
  <c r="E103" i="9" s="1"/>
  <c r="F103" i="9" a="1"/>
  <c r="F103" i="9" s="1"/>
  <c r="G103" i="9" a="1"/>
  <c r="G103" i="9" s="1"/>
  <c r="H103" i="9" a="1"/>
  <c r="H103" i="9" s="1"/>
  <c r="I103" i="9" a="1"/>
  <c r="I103" i="9" s="1"/>
  <c r="J103" i="9" a="1"/>
  <c r="J103" i="9" s="1"/>
  <c r="K103" i="9" a="1"/>
  <c r="K103" i="9" s="1"/>
  <c r="L103" i="9" a="1"/>
  <c r="L103" i="9" s="1"/>
  <c r="M103" i="9" a="1"/>
  <c r="M103" i="9" s="1"/>
  <c r="N103" i="9" a="1"/>
  <c r="N103" i="9" s="1"/>
  <c r="O103" i="9" a="1"/>
  <c r="O103" i="9" s="1"/>
  <c r="P103" i="9" a="1"/>
  <c r="P103" i="9" s="1"/>
  <c r="R103" i="9" a="1"/>
  <c r="R103" i="9" s="1"/>
  <c r="E104" i="9" a="1"/>
  <c r="E104" i="9" s="1"/>
  <c r="F104" i="9" a="1"/>
  <c r="F104" i="9" s="1"/>
  <c r="G104" i="9" a="1"/>
  <c r="G104" i="9" s="1"/>
  <c r="H104" i="9" a="1"/>
  <c r="H104" i="9" s="1"/>
  <c r="I104" i="9" a="1"/>
  <c r="I104" i="9" s="1"/>
  <c r="J104" i="9" a="1"/>
  <c r="J104" i="9" s="1"/>
  <c r="K104" i="9" a="1"/>
  <c r="K104" i="9" s="1"/>
  <c r="L104" i="9" a="1"/>
  <c r="L104" i="9" s="1"/>
  <c r="M104" i="9" a="1"/>
  <c r="M104" i="9" s="1"/>
  <c r="N104" i="9" a="1"/>
  <c r="N104" i="9" s="1"/>
  <c r="O104" i="9" a="1"/>
  <c r="O104" i="9" s="1"/>
  <c r="P104" i="9" a="1"/>
  <c r="P104" i="9" s="1"/>
  <c r="R104" i="9" a="1"/>
  <c r="R104" i="9" s="1"/>
  <c r="E105" i="9" a="1"/>
  <c r="E105" i="9" s="1"/>
  <c r="F105" i="9" a="1"/>
  <c r="F105" i="9" s="1"/>
  <c r="G105" i="9" a="1"/>
  <c r="G105" i="9" s="1"/>
  <c r="H105" i="9" a="1"/>
  <c r="H105" i="9" s="1"/>
  <c r="I105" i="9" a="1"/>
  <c r="I105" i="9" s="1"/>
  <c r="J105" i="9" a="1"/>
  <c r="J105" i="9" s="1"/>
  <c r="K105" i="9" a="1"/>
  <c r="K105" i="9" s="1"/>
  <c r="L105" i="9" a="1"/>
  <c r="L105" i="9" s="1"/>
  <c r="M105" i="9" a="1"/>
  <c r="M105" i="9" s="1"/>
  <c r="N105" i="9" a="1"/>
  <c r="N105" i="9" s="1"/>
  <c r="O105" i="9" a="1"/>
  <c r="O105" i="9" s="1"/>
  <c r="P105" i="9" a="1"/>
  <c r="P105" i="9" s="1"/>
  <c r="R105" i="9" a="1"/>
  <c r="R105" i="9" s="1"/>
  <c r="E106" i="9" a="1"/>
  <c r="E106" i="9" s="1"/>
  <c r="F106" i="9" a="1"/>
  <c r="F106" i="9" s="1"/>
  <c r="G106" i="9" a="1"/>
  <c r="G106" i="9" s="1"/>
  <c r="H106" i="9" a="1"/>
  <c r="H106" i="9" s="1"/>
  <c r="I106" i="9" a="1"/>
  <c r="I106" i="9" s="1"/>
  <c r="J106" i="9" a="1"/>
  <c r="J106" i="9" s="1"/>
  <c r="K106" i="9" a="1"/>
  <c r="K106" i="9" s="1"/>
  <c r="L106" i="9" a="1"/>
  <c r="L106" i="9" s="1"/>
  <c r="M106" i="9" a="1"/>
  <c r="M106" i="9" s="1"/>
  <c r="N106" i="9" a="1"/>
  <c r="N106" i="9" s="1"/>
  <c r="O106" i="9" a="1"/>
  <c r="O106" i="9" s="1"/>
  <c r="P106" i="9" a="1"/>
  <c r="P106" i="9" s="1"/>
  <c r="R106" i="9" a="1"/>
  <c r="R106" i="9" s="1"/>
  <c r="E107" i="9" a="1"/>
  <c r="E107" i="9" s="1"/>
  <c r="F107" i="9" a="1"/>
  <c r="F107" i="9" s="1"/>
  <c r="G107" i="9" a="1"/>
  <c r="G107" i="9" s="1"/>
  <c r="H107" i="9" a="1"/>
  <c r="H107" i="9" s="1"/>
  <c r="I107" i="9" a="1"/>
  <c r="I107" i="9" s="1"/>
  <c r="J107" i="9" a="1"/>
  <c r="J107" i="9" s="1"/>
  <c r="K107" i="9" a="1"/>
  <c r="K107" i="9" s="1"/>
  <c r="L107" i="9" a="1"/>
  <c r="L107" i="9" s="1"/>
  <c r="M107" i="9" a="1"/>
  <c r="M107" i="9" s="1"/>
  <c r="N107" i="9" a="1"/>
  <c r="N107" i="9" s="1"/>
  <c r="O107" i="9" a="1"/>
  <c r="O107" i="9" s="1"/>
  <c r="P107" i="9" a="1"/>
  <c r="P107" i="9" s="1"/>
  <c r="R107" i="9" a="1"/>
  <c r="R107" i="9" s="1"/>
  <c r="E108" i="9" a="1"/>
  <c r="E108" i="9" s="1"/>
  <c r="F108" i="9" a="1"/>
  <c r="F108" i="9" s="1"/>
  <c r="G108" i="9" a="1"/>
  <c r="G108" i="9" s="1"/>
  <c r="H108" i="9" a="1"/>
  <c r="H108" i="9" s="1"/>
  <c r="I108" i="9" a="1"/>
  <c r="I108" i="9" s="1"/>
  <c r="J108" i="9" a="1"/>
  <c r="J108" i="9" s="1"/>
  <c r="K108" i="9" a="1"/>
  <c r="K108" i="9" s="1"/>
  <c r="L108" i="9" a="1"/>
  <c r="L108" i="9" s="1"/>
  <c r="M108" i="9" a="1"/>
  <c r="M108" i="9" s="1"/>
  <c r="N108" i="9" a="1"/>
  <c r="N108" i="9" s="1"/>
  <c r="O108" i="9" a="1"/>
  <c r="O108" i="9" s="1"/>
  <c r="P108" i="9" a="1"/>
  <c r="P108" i="9" s="1"/>
  <c r="R108" i="9" a="1"/>
  <c r="R108" i="9" s="1"/>
  <c r="E109" i="9" a="1"/>
  <c r="E109" i="9" s="1"/>
  <c r="F109" i="9" a="1"/>
  <c r="F109" i="9" s="1"/>
  <c r="G109" i="9" a="1"/>
  <c r="G109" i="9" s="1"/>
  <c r="H109" i="9" a="1"/>
  <c r="H109" i="9" s="1"/>
  <c r="I109" i="9" a="1"/>
  <c r="I109" i="9" s="1"/>
  <c r="J109" i="9" a="1"/>
  <c r="J109" i="9" s="1"/>
  <c r="K109" i="9" a="1"/>
  <c r="K109" i="9" s="1"/>
  <c r="L109" i="9" a="1"/>
  <c r="L109" i="9" s="1"/>
  <c r="M109" i="9" a="1"/>
  <c r="M109" i="9" s="1"/>
  <c r="N109" i="9" a="1"/>
  <c r="N109" i="9" s="1"/>
  <c r="O109" i="9" a="1"/>
  <c r="O109" i="9" s="1"/>
  <c r="P109" i="9" a="1"/>
  <c r="P109" i="9" s="1"/>
  <c r="R109" i="9" a="1"/>
  <c r="R109" i="9" s="1"/>
  <c r="E110" i="9" a="1"/>
  <c r="E110" i="9" s="1"/>
  <c r="F110" i="9" a="1"/>
  <c r="F110" i="9" s="1"/>
  <c r="G110" i="9" a="1"/>
  <c r="G110" i="9" s="1"/>
  <c r="H110" i="9" a="1"/>
  <c r="H110" i="9" s="1"/>
  <c r="I110" i="9" a="1"/>
  <c r="I110" i="9" s="1"/>
  <c r="J110" i="9" a="1"/>
  <c r="J110" i="9" s="1"/>
  <c r="K110" i="9" a="1"/>
  <c r="K110" i="9" s="1"/>
  <c r="L110" i="9" a="1"/>
  <c r="L110" i="9" s="1"/>
  <c r="M110" i="9" a="1"/>
  <c r="M110" i="9" s="1"/>
  <c r="N110" i="9" a="1"/>
  <c r="N110" i="9" s="1"/>
  <c r="O110" i="9" a="1"/>
  <c r="O110" i="9" s="1"/>
  <c r="P110" i="9" a="1"/>
  <c r="P110" i="9" s="1"/>
  <c r="R110" i="9" a="1"/>
  <c r="R110" i="9" s="1"/>
  <c r="E111" i="9" a="1"/>
  <c r="E111" i="9" s="1"/>
  <c r="F111" i="9" a="1"/>
  <c r="F111" i="9" s="1"/>
  <c r="G111" i="9" a="1"/>
  <c r="G111" i="9" s="1"/>
  <c r="H111" i="9" a="1"/>
  <c r="H111" i="9" s="1"/>
  <c r="I111" i="9" a="1"/>
  <c r="I111" i="9" s="1"/>
  <c r="J111" i="9" a="1"/>
  <c r="J111" i="9" s="1"/>
  <c r="K111" i="9" a="1"/>
  <c r="K111" i="9" s="1"/>
  <c r="L111" i="9" a="1"/>
  <c r="L111" i="9" s="1"/>
  <c r="M111" i="9" a="1"/>
  <c r="M111" i="9" s="1"/>
  <c r="N111" i="9" a="1"/>
  <c r="N111" i="9" s="1"/>
  <c r="O111" i="9" a="1"/>
  <c r="O111" i="9" s="1"/>
  <c r="P111" i="9" a="1"/>
  <c r="P111" i="9" s="1"/>
  <c r="R111" i="9" a="1"/>
  <c r="R111" i="9" s="1"/>
  <c r="E112" i="9" a="1"/>
  <c r="E112" i="9" s="1"/>
  <c r="F112" i="9" a="1"/>
  <c r="F112" i="9" s="1"/>
  <c r="G112" i="9" a="1"/>
  <c r="G112" i="9" s="1"/>
  <c r="H112" i="9" a="1"/>
  <c r="H112" i="9" s="1"/>
  <c r="I112" i="9" a="1"/>
  <c r="I112" i="9" s="1"/>
  <c r="J112" i="9" a="1"/>
  <c r="J112" i="9" s="1"/>
  <c r="K112" i="9" a="1"/>
  <c r="K112" i="9" s="1"/>
  <c r="L112" i="9" a="1"/>
  <c r="L112" i="9" s="1"/>
  <c r="M112" i="9" a="1"/>
  <c r="M112" i="9" s="1"/>
  <c r="N112" i="9" a="1"/>
  <c r="N112" i="9" s="1"/>
  <c r="O112" i="9" a="1"/>
  <c r="O112" i="9" s="1"/>
  <c r="P112" i="9" a="1"/>
  <c r="P112" i="9" s="1"/>
  <c r="R112" i="9" a="1"/>
  <c r="R112" i="9" s="1"/>
  <c r="E113" i="9" a="1"/>
  <c r="E113" i="9" s="1"/>
  <c r="F113" i="9" a="1"/>
  <c r="F113" i="9" s="1"/>
  <c r="G113" i="9" a="1"/>
  <c r="G113" i="9" s="1"/>
  <c r="H113" i="9" a="1"/>
  <c r="H113" i="9" s="1"/>
  <c r="I113" i="9" a="1"/>
  <c r="I113" i="9" s="1"/>
  <c r="J113" i="9" a="1"/>
  <c r="J113" i="9" s="1"/>
  <c r="K113" i="9" a="1"/>
  <c r="K113" i="9" s="1"/>
  <c r="L113" i="9" a="1"/>
  <c r="L113" i="9" s="1"/>
  <c r="M113" i="9" a="1"/>
  <c r="M113" i="9" s="1"/>
  <c r="N113" i="9" a="1"/>
  <c r="N113" i="9" s="1"/>
  <c r="O113" i="9" a="1"/>
  <c r="O113" i="9" s="1"/>
  <c r="P113" i="9" a="1"/>
  <c r="P113" i="9" s="1"/>
  <c r="R113" i="9" a="1"/>
  <c r="R113" i="9" s="1"/>
  <c r="E114" i="9" a="1"/>
  <c r="E114" i="9" s="1"/>
  <c r="F114" i="9" a="1"/>
  <c r="F114" i="9" s="1"/>
  <c r="G114" i="9" a="1"/>
  <c r="G114" i="9" s="1"/>
  <c r="H114" i="9" a="1"/>
  <c r="H114" i="9" s="1"/>
  <c r="I114" i="9" a="1"/>
  <c r="I114" i="9" s="1"/>
  <c r="J114" i="9" a="1"/>
  <c r="J114" i="9" s="1"/>
  <c r="K114" i="9" a="1"/>
  <c r="K114" i="9" s="1"/>
  <c r="L114" i="9" a="1"/>
  <c r="L114" i="9" s="1"/>
  <c r="M114" i="9" a="1"/>
  <c r="M114" i="9" s="1"/>
  <c r="N114" i="9" a="1"/>
  <c r="N114" i="9" s="1"/>
  <c r="O114" i="9" a="1"/>
  <c r="O114" i="9" s="1"/>
  <c r="P114" i="9" a="1"/>
  <c r="P114" i="9" s="1"/>
  <c r="R114" i="9" a="1"/>
  <c r="R114" i="9" s="1"/>
  <c r="E115" i="9" a="1"/>
  <c r="E115" i="9" s="1"/>
  <c r="F115" i="9" a="1"/>
  <c r="F115" i="9" s="1"/>
  <c r="G115" i="9" a="1"/>
  <c r="G115" i="9" s="1"/>
  <c r="H115" i="9" a="1"/>
  <c r="H115" i="9" s="1"/>
  <c r="I115" i="9" a="1"/>
  <c r="I115" i="9" s="1"/>
  <c r="J115" i="9" a="1"/>
  <c r="J115" i="9" s="1"/>
  <c r="K115" i="9" a="1"/>
  <c r="K115" i="9" s="1"/>
  <c r="L115" i="9" a="1"/>
  <c r="L115" i="9" s="1"/>
  <c r="M115" i="9" a="1"/>
  <c r="M115" i="9" s="1"/>
  <c r="N115" i="9" a="1"/>
  <c r="N115" i="9" s="1"/>
  <c r="O115" i="9" a="1"/>
  <c r="O115" i="9" s="1"/>
  <c r="P115" i="9" a="1"/>
  <c r="P115" i="9" s="1"/>
  <c r="R115" i="9" a="1"/>
  <c r="R115" i="9" s="1"/>
  <c r="E116" i="9" a="1"/>
  <c r="E116" i="9" s="1"/>
  <c r="F116" i="9" a="1"/>
  <c r="F116" i="9" s="1"/>
  <c r="G116" i="9" a="1"/>
  <c r="G116" i="9" s="1"/>
  <c r="H116" i="9" a="1"/>
  <c r="H116" i="9" s="1"/>
  <c r="I116" i="9" a="1"/>
  <c r="I116" i="9" s="1"/>
  <c r="J116" i="9" a="1"/>
  <c r="J116" i="9" s="1"/>
  <c r="K116" i="9" a="1"/>
  <c r="K116" i="9" s="1"/>
  <c r="L116" i="9" a="1"/>
  <c r="L116" i="9" s="1"/>
  <c r="M116" i="9" a="1"/>
  <c r="M116" i="9" s="1"/>
  <c r="N116" i="9" a="1"/>
  <c r="N116" i="9" s="1"/>
  <c r="O116" i="9" a="1"/>
  <c r="O116" i="9" s="1"/>
  <c r="P116" i="9" a="1"/>
  <c r="P116" i="9" s="1"/>
  <c r="R116" i="9" a="1"/>
  <c r="R116" i="9" s="1"/>
  <c r="E117" i="9" a="1"/>
  <c r="E117" i="9" s="1"/>
  <c r="F117" i="9" a="1"/>
  <c r="F117" i="9" s="1"/>
  <c r="G117" i="9" a="1"/>
  <c r="G117" i="9" s="1"/>
  <c r="H117" i="9" a="1"/>
  <c r="H117" i="9" s="1"/>
  <c r="I117" i="9" a="1"/>
  <c r="I117" i="9" s="1"/>
  <c r="J117" i="9" a="1"/>
  <c r="J117" i="9" s="1"/>
  <c r="K117" i="9" a="1"/>
  <c r="K117" i="9" s="1"/>
  <c r="L117" i="9" a="1"/>
  <c r="L117" i="9" s="1"/>
  <c r="M117" i="9" a="1"/>
  <c r="M117" i="9" s="1"/>
  <c r="N117" i="9" a="1"/>
  <c r="N117" i="9" s="1"/>
  <c r="O117" i="9" a="1"/>
  <c r="O117" i="9" s="1"/>
  <c r="P117" i="9" a="1"/>
  <c r="P117" i="9" s="1"/>
  <c r="R117" i="9" a="1"/>
  <c r="R117" i="9" s="1"/>
  <c r="E118" i="9" a="1"/>
  <c r="E118" i="9" s="1"/>
  <c r="F118" i="9" a="1"/>
  <c r="F118" i="9" s="1"/>
  <c r="G118" i="9" a="1"/>
  <c r="G118" i="9" s="1"/>
  <c r="H118" i="9" a="1"/>
  <c r="H118" i="9" s="1"/>
  <c r="I118" i="9" a="1"/>
  <c r="I118" i="9" s="1"/>
  <c r="J118" i="9" a="1"/>
  <c r="J118" i="9" s="1"/>
  <c r="K118" i="9" a="1"/>
  <c r="K118" i="9" s="1"/>
  <c r="L118" i="9" a="1"/>
  <c r="L118" i="9" s="1"/>
  <c r="M118" i="9" a="1"/>
  <c r="M118" i="9" s="1"/>
  <c r="N118" i="9" a="1"/>
  <c r="N118" i="9" s="1"/>
  <c r="O118" i="9" a="1"/>
  <c r="O118" i="9" s="1"/>
  <c r="P118" i="9" a="1"/>
  <c r="P118" i="9" s="1"/>
  <c r="R118" i="9" a="1"/>
  <c r="R118" i="9" s="1"/>
  <c r="E119" i="9" a="1"/>
  <c r="E119" i="9" s="1"/>
  <c r="F119" i="9" a="1"/>
  <c r="F119" i="9" s="1"/>
  <c r="G119" i="9" a="1"/>
  <c r="G119" i="9" s="1"/>
  <c r="H119" i="9" a="1"/>
  <c r="H119" i="9" s="1"/>
  <c r="I119" i="9" a="1"/>
  <c r="I119" i="9" s="1"/>
  <c r="J119" i="9" a="1"/>
  <c r="J119" i="9" s="1"/>
  <c r="K119" i="9" a="1"/>
  <c r="K119" i="9" s="1"/>
  <c r="L119" i="9" a="1"/>
  <c r="L119" i="9" s="1"/>
  <c r="M119" i="9" a="1"/>
  <c r="M119" i="9" s="1"/>
  <c r="N119" i="9" a="1"/>
  <c r="N119" i="9" s="1"/>
  <c r="O119" i="9" a="1"/>
  <c r="O119" i="9" s="1"/>
  <c r="P119" i="9" a="1"/>
  <c r="P119" i="9" s="1"/>
  <c r="R119" i="9" a="1"/>
  <c r="R119" i="9" s="1"/>
  <c r="E120" i="9" a="1"/>
  <c r="E120" i="9" s="1"/>
  <c r="F120" i="9" a="1"/>
  <c r="F120" i="9" s="1"/>
  <c r="G120" i="9" a="1"/>
  <c r="G120" i="9" s="1"/>
  <c r="H120" i="9" a="1"/>
  <c r="H120" i="9" s="1"/>
  <c r="I120" i="9" a="1"/>
  <c r="I120" i="9" s="1"/>
  <c r="J120" i="9" a="1"/>
  <c r="J120" i="9" s="1"/>
  <c r="K120" i="9" a="1"/>
  <c r="K120" i="9" s="1"/>
  <c r="L120" i="9" a="1"/>
  <c r="L120" i="9" s="1"/>
  <c r="M120" i="9" a="1"/>
  <c r="M120" i="9" s="1"/>
  <c r="N120" i="9" a="1"/>
  <c r="N120" i="9" s="1"/>
  <c r="O120" i="9" a="1"/>
  <c r="O120" i="9" s="1"/>
  <c r="P120" i="9" a="1"/>
  <c r="P120" i="9" s="1"/>
  <c r="R120" i="9" a="1"/>
  <c r="R120" i="9" s="1"/>
  <c r="E121" i="9" a="1"/>
  <c r="E121" i="9" s="1"/>
  <c r="F121" i="9" a="1"/>
  <c r="F121" i="9" s="1"/>
  <c r="G121" i="9" a="1"/>
  <c r="G121" i="9" s="1"/>
  <c r="H121" i="9" a="1"/>
  <c r="H121" i="9" s="1"/>
  <c r="I121" i="9" a="1"/>
  <c r="I121" i="9" s="1"/>
  <c r="J121" i="9" a="1"/>
  <c r="J121" i="9" s="1"/>
  <c r="K121" i="9" a="1"/>
  <c r="K121" i="9" s="1"/>
  <c r="L121" i="9" a="1"/>
  <c r="L121" i="9" s="1"/>
  <c r="M121" i="9" a="1"/>
  <c r="M121" i="9" s="1"/>
  <c r="N121" i="9" a="1"/>
  <c r="N121" i="9" s="1"/>
  <c r="O121" i="9" a="1"/>
  <c r="O121" i="9" s="1"/>
  <c r="P121" i="9" a="1"/>
  <c r="P121" i="9" s="1"/>
  <c r="R121" i="9" a="1"/>
  <c r="R121" i="9" s="1"/>
  <c r="E122" i="9" a="1"/>
  <c r="E122" i="9" s="1"/>
  <c r="F122" i="9" a="1"/>
  <c r="F122" i="9" s="1"/>
  <c r="G122" i="9" a="1"/>
  <c r="G122" i="9" s="1"/>
  <c r="H122" i="9" a="1"/>
  <c r="H122" i="9" s="1"/>
  <c r="I122" i="9" a="1"/>
  <c r="I122" i="9" s="1"/>
  <c r="J122" i="9" a="1"/>
  <c r="J122" i="9" s="1"/>
  <c r="K122" i="9" a="1"/>
  <c r="K122" i="9" s="1"/>
  <c r="L122" i="9" a="1"/>
  <c r="L122" i="9" s="1"/>
  <c r="M122" i="9" a="1"/>
  <c r="M122" i="9" s="1"/>
  <c r="N122" i="9" a="1"/>
  <c r="N122" i="9" s="1"/>
  <c r="O122" i="9" a="1"/>
  <c r="O122" i="9" s="1"/>
  <c r="P122" i="9" a="1"/>
  <c r="P122" i="9" s="1"/>
  <c r="R122" i="9" a="1"/>
  <c r="R122" i="9" s="1"/>
  <c r="E123" i="9" a="1"/>
  <c r="E123" i="9" s="1"/>
  <c r="F123" i="9" a="1"/>
  <c r="F123" i="9" s="1"/>
  <c r="G123" i="9" a="1"/>
  <c r="G123" i="9" s="1"/>
  <c r="H123" i="9" a="1"/>
  <c r="H123" i="9" s="1"/>
  <c r="I123" i="9" a="1"/>
  <c r="I123" i="9" s="1"/>
  <c r="J123" i="9" a="1"/>
  <c r="J123" i="9" s="1"/>
  <c r="K123" i="9" a="1"/>
  <c r="K123" i="9" s="1"/>
  <c r="L123" i="9" a="1"/>
  <c r="L123" i="9" s="1"/>
  <c r="M123" i="9" a="1"/>
  <c r="M123" i="9" s="1"/>
  <c r="N123" i="9" a="1"/>
  <c r="N123" i="9" s="1"/>
  <c r="O123" i="9" a="1"/>
  <c r="O123" i="9" s="1"/>
  <c r="P123" i="9" a="1"/>
  <c r="P123" i="9" s="1"/>
  <c r="R123" i="9" a="1"/>
  <c r="R123" i="9" s="1"/>
  <c r="E124" i="9" a="1"/>
  <c r="E124" i="9" s="1"/>
  <c r="F124" i="9" a="1"/>
  <c r="F124" i="9" s="1"/>
  <c r="G124" i="9" a="1"/>
  <c r="G124" i="9" s="1"/>
  <c r="H124" i="9" a="1"/>
  <c r="H124" i="9" s="1"/>
  <c r="I124" i="9" a="1"/>
  <c r="I124" i="9" s="1"/>
  <c r="J124" i="9" a="1"/>
  <c r="J124" i="9" s="1"/>
  <c r="K124" i="9" a="1"/>
  <c r="K124" i="9" s="1"/>
  <c r="L124" i="9" a="1"/>
  <c r="L124" i="9" s="1"/>
  <c r="M124" i="9" a="1"/>
  <c r="M124" i="9" s="1"/>
  <c r="N124" i="9" a="1"/>
  <c r="N124" i="9" s="1"/>
  <c r="O124" i="9" a="1"/>
  <c r="O124" i="9" s="1"/>
  <c r="P124" i="9" a="1"/>
  <c r="P124" i="9" s="1"/>
  <c r="R124" i="9" a="1"/>
  <c r="R124" i="9" s="1"/>
  <c r="R162" i="16" a="1"/>
  <c r="R162" i="16" s="1"/>
  <c r="Q162" i="16" a="1"/>
  <c r="Q162" i="16" s="1"/>
  <c r="P162" i="16" a="1"/>
  <c r="P162" i="16" s="1"/>
  <c r="O162" i="16" a="1"/>
  <c r="O162" i="16" s="1"/>
  <c r="N162" i="16" a="1"/>
  <c r="N162" i="16" s="1"/>
  <c r="M162" i="16" a="1"/>
  <c r="M162" i="16" s="1"/>
  <c r="L162" i="16" a="1"/>
  <c r="L162" i="16" s="1"/>
  <c r="K162" i="16" a="1"/>
  <c r="K162" i="16" s="1"/>
  <c r="J162" i="16" a="1"/>
  <c r="J162" i="16" s="1"/>
  <c r="I162" i="16" a="1"/>
  <c r="I162" i="16" s="1"/>
  <c r="H162" i="16" a="1"/>
  <c r="H162" i="16" s="1"/>
  <c r="G162" i="16" a="1"/>
  <c r="G162" i="16" s="1"/>
  <c r="F162" i="16" a="1"/>
  <c r="F162" i="16" s="1"/>
  <c r="E162" i="16" a="1"/>
  <c r="E162" i="16" s="1"/>
  <c r="W208" i="6" a="1"/>
  <c r="W208" i="6" s="1"/>
  <c r="V208" i="6" a="1"/>
  <c r="V208" i="6" s="1"/>
  <c r="T208" i="6" a="1"/>
  <c r="T208" i="6" s="1"/>
  <c r="S208" i="6" a="1"/>
  <c r="S208" i="6" s="1"/>
  <c r="R208" i="6" a="1"/>
  <c r="R208" i="6" s="1"/>
  <c r="Q208" i="6" a="1"/>
  <c r="Q208" i="6" s="1"/>
  <c r="P208" i="6" a="1"/>
  <c r="P208" i="6" s="1"/>
  <c r="O208" i="6" a="1"/>
  <c r="O208" i="6" s="1"/>
  <c r="N208" i="6" a="1"/>
  <c r="N208" i="6" s="1"/>
  <c r="M208" i="6" a="1"/>
  <c r="M208" i="6" s="1"/>
  <c r="L208" i="6" a="1"/>
  <c r="L208" i="6" s="1"/>
  <c r="K208" i="6" a="1"/>
  <c r="K208" i="6" s="1"/>
  <c r="J208" i="6" a="1"/>
  <c r="J208" i="6" s="1"/>
  <c r="I208" i="6" a="1"/>
  <c r="I208" i="6" s="1"/>
  <c r="W246" i="6" a="1"/>
  <c r="W246" i="6" s="1"/>
  <c r="V246" i="6" a="1"/>
  <c r="V246" i="6" s="1"/>
  <c r="T246" i="6" a="1"/>
  <c r="T246" i="6" s="1"/>
  <c r="S246" i="6" a="1"/>
  <c r="S246" i="6" s="1"/>
  <c r="R246" i="6" a="1"/>
  <c r="R246" i="6" s="1"/>
  <c r="Q246" i="6" a="1"/>
  <c r="Q246" i="6" s="1"/>
  <c r="P246" i="6" a="1"/>
  <c r="P246" i="6" s="1"/>
  <c r="O246" i="6" a="1"/>
  <c r="O246" i="6" s="1"/>
  <c r="N246" i="6" a="1"/>
  <c r="N246" i="6" s="1"/>
  <c r="M246" i="6" a="1"/>
  <c r="M246" i="6" s="1"/>
  <c r="L246" i="6" a="1"/>
  <c r="L246" i="6" s="1"/>
  <c r="K246" i="6" a="1"/>
  <c r="K246" i="6" s="1"/>
  <c r="J246" i="6" a="1"/>
  <c r="J246" i="6" s="1"/>
  <c r="I246" i="6" a="1"/>
  <c r="I246" i="6" s="1"/>
  <c r="W247" i="6" a="1"/>
  <c r="W247" i="6" s="1"/>
  <c r="V247" i="6" a="1"/>
  <c r="V247" i="6" s="1"/>
  <c r="T247" i="6" a="1"/>
  <c r="T247" i="6" s="1"/>
  <c r="S247" i="6" a="1"/>
  <c r="S247" i="6" s="1"/>
  <c r="R247" i="6" a="1"/>
  <c r="R247" i="6" s="1"/>
  <c r="Q247" i="6" a="1"/>
  <c r="Q247" i="6" s="1"/>
  <c r="P247" i="6" a="1"/>
  <c r="P247" i="6" s="1"/>
  <c r="O247" i="6" a="1"/>
  <c r="O247" i="6" s="1"/>
  <c r="N247" i="6" a="1"/>
  <c r="N247" i="6" s="1"/>
  <c r="M247" i="6" a="1"/>
  <c r="M247" i="6" s="1"/>
  <c r="L247" i="6" a="1"/>
  <c r="L247" i="6" s="1"/>
  <c r="K247" i="6" a="1"/>
  <c r="K247" i="6" s="1"/>
  <c r="J247" i="6" a="1"/>
  <c r="J247" i="6" s="1"/>
  <c r="I247" i="6" a="1"/>
  <c r="I247" i="6" s="1"/>
  <c r="W204" i="6" a="1"/>
  <c r="W204" i="6" s="1"/>
  <c r="V204" i="6" a="1"/>
  <c r="V204" i="6" s="1"/>
  <c r="T204" i="6" a="1"/>
  <c r="T204" i="6" s="1"/>
  <c r="S204" i="6" a="1"/>
  <c r="S204" i="6" s="1"/>
  <c r="R204" i="6" a="1"/>
  <c r="R204" i="6" s="1"/>
  <c r="Q204" i="6" a="1"/>
  <c r="Q204" i="6" s="1"/>
  <c r="P204" i="6" a="1"/>
  <c r="P204" i="6" s="1"/>
  <c r="O204" i="6" a="1"/>
  <c r="O204" i="6" s="1"/>
  <c r="N204" i="6" a="1"/>
  <c r="N204" i="6" s="1"/>
  <c r="M204" i="6" a="1"/>
  <c r="M204" i="6" s="1"/>
  <c r="L204" i="6" a="1"/>
  <c r="L204" i="6" s="1"/>
  <c r="K204" i="6" a="1"/>
  <c r="K204" i="6" s="1"/>
  <c r="J204" i="6" a="1"/>
  <c r="J204" i="6" s="1"/>
  <c r="I204" i="6" a="1"/>
  <c r="I204" i="6" s="1"/>
  <c r="W361" i="6" a="1"/>
  <c r="W361" i="6" s="1"/>
  <c r="V361" i="6" a="1"/>
  <c r="V361" i="6" s="1"/>
  <c r="T361" i="6" a="1"/>
  <c r="T361" i="6" s="1"/>
  <c r="S361" i="6" a="1"/>
  <c r="S361" i="6" s="1"/>
  <c r="R361" i="6" a="1"/>
  <c r="R361" i="6" s="1"/>
  <c r="Q361" i="6" a="1"/>
  <c r="Q361" i="6" s="1"/>
  <c r="P361" i="6" a="1"/>
  <c r="P361" i="6" s="1"/>
  <c r="O361" i="6" a="1"/>
  <c r="O361" i="6" s="1"/>
  <c r="N361" i="6" a="1"/>
  <c r="N361" i="6" s="1"/>
  <c r="M361" i="6" a="1"/>
  <c r="M361" i="6" s="1"/>
  <c r="L361" i="6" a="1"/>
  <c r="L361" i="6" s="1"/>
  <c r="K361" i="6" a="1"/>
  <c r="K361" i="6" s="1"/>
  <c r="J361" i="6" a="1"/>
  <c r="J361" i="6" s="1"/>
  <c r="I361" i="6" a="1"/>
  <c r="I361" i="6" s="1"/>
  <c r="W362" i="6" a="1"/>
  <c r="W362" i="6" s="1"/>
  <c r="V362" i="6" a="1"/>
  <c r="V362" i="6" s="1"/>
  <c r="T362" i="6" a="1"/>
  <c r="T362" i="6" s="1"/>
  <c r="S362" i="6" a="1"/>
  <c r="S362" i="6" s="1"/>
  <c r="R362" i="6" a="1"/>
  <c r="R362" i="6" s="1"/>
  <c r="Q362" i="6" a="1"/>
  <c r="Q362" i="6" s="1"/>
  <c r="P362" i="6" a="1"/>
  <c r="P362" i="6" s="1"/>
  <c r="O362" i="6" a="1"/>
  <c r="O362" i="6" s="1"/>
  <c r="N362" i="6" a="1"/>
  <c r="N362" i="6" s="1"/>
  <c r="M362" i="6" a="1"/>
  <c r="M362" i="6" s="1"/>
  <c r="L362" i="6" a="1"/>
  <c r="L362" i="6" s="1"/>
  <c r="K362" i="6" a="1"/>
  <c r="K362" i="6" s="1"/>
  <c r="J362" i="6" a="1"/>
  <c r="J362" i="6" s="1"/>
  <c r="I362" i="6" a="1"/>
  <c r="I362" i="6" s="1"/>
  <c r="W364" i="6" a="1"/>
  <c r="W364" i="6" s="1"/>
  <c r="V364" i="6" a="1"/>
  <c r="V364" i="6" s="1"/>
  <c r="T364" i="6" a="1"/>
  <c r="T364" i="6" s="1"/>
  <c r="S364" i="6" a="1"/>
  <c r="S364" i="6" s="1"/>
  <c r="R364" i="6" a="1"/>
  <c r="R364" i="6" s="1"/>
  <c r="Q364" i="6" a="1"/>
  <c r="Q364" i="6" s="1"/>
  <c r="P364" i="6" a="1"/>
  <c r="P364" i="6" s="1"/>
  <c r="O364" i="6" a="1"/>
  <c r="O364" i="6" s="1"/>
  <c r="N364" i="6" a="1"/>
  <c r="N364" i="6" s="1"/>
  <c r="M364" i="6" a="1"/>
  <c r="M364" i="6" s="1"/>
  <c r="L364" i="6" a="1"/>
  <c r="L364" i="6" s="1"/>
  <c r="K364" i="6" a="1"/>
  <c r="K364" i="6" s="1"/>
  <c r="J364" i="6" a="1"/>
  <c r="J364" i="6" s="1"/>
  <c r="I364" i="6" a="1"/>
  <c r="I364" i="6" s="1"/>
  <c r="W363" i="6" a="1"/>
  <c r="W363" i="6" s="1"/>
  <c r="V363" i="6" a="1"/>
  <c r="V363" i="6" s="1"/>
  <c r="T363" i="6" a="1"/>
  <c r="T363" i="6" s="1"/>
  <c r="S363" i="6" a="1"/>
  <c r="S363" i="6" s="1"/>
  <c r="R363" i="6" a="1"/>
  <c r="R363" i="6" s="1"/>
  <c r="Q363" i="6" a="1"/>
  <c r="Q363" i="6" s="1"/>
  <c r="P363" i="6" a="1"/>
  <c r="P363" i="6" s="1"/>
  <c r="O363" i="6" a="1"/>
  <c r="O363" i="6" s="1"/>
  <c r="N363" i="6" a="1"/>
  <c r="N363" i="6" s="1"/>
  <c r="M363" i="6" a="1"/>
  <c r="M363" i="6" s="1"/>
  <c r="L363" i="6" a="1"/>
  <c r="L363" i="6" s="1"/>
  <c r="K363" i="6" a="1"/>
  <c r="K363" i="6" s="1"/>
  <c r="J363" i="6" a="1"/>
  <c r="J363" i="6" s="1"/>
  <c r="I363" i="6" a="1"/>
  <c r="I363" i="6" s="1"/>
  <c r="W205" i="6" a="1"/>
  <c r="W205" i="6" s="1"/>
  <c r="V205" i="6" a="1"/>
  <c r="V205" i="6" s="1"/>
  <c r="T205" i="6" a="1"/>
  <c r="T205" i="6" s="1"/>
  <c r="S205" i="6" a="1"/>
  <c r="S205" i="6" s="1"/>
  <c r="R205" i="6" a="1"/>
  <c r="R205" i="6" s="1"/>
  <c r="Q205" i="6" a="1"/>
  <c r="Q205" i="6" s="1"/>
  <c r="P205" i="6" a="1"/>
  <c r="P205" i="6" s="1"/>
  <c r="O205" i="6" a="1"/>
  <c r="O205" i="6" s="1"/>
  <c r="N205" i="6" a="1"/>
  <c r="N205" i="6" s="1"/>
  <c r="M205" i="6" a="1"/>
  <c r="M205" i="6" s="1"/>
  <c r="L205" i="6" a="1"/>
  <c r="L205" i="6" s="1"/>
  <c r="K205" i="6" a="1"/>
  <c r="K205" i="6" s="1"/>
  <c r="J205" i="6" a="1"/>
  <c r="J205" i="6" s="1"/>
  <c r="I205" i="6" a="1"/>
  <c r="I205" i="6" s="1"/>
  <c r="W207" i="6" a="1"/>
  <c r="W207" i="6" s="1"/>
  <c r="V207" i="6" a="1"/>
  <c r="V207" i="6" s="1"/>
  <c r="T207" i="6" a="1"/>
  <c r="T207" i="6" s="1"/>
  <c r="S207" i="6" a="1"/>
  <c r="S207" i="6" s="1"/>
  <c r="R207" i="6" a="1"/>
  <c r="R207" i="6" s="1"/>
  <c r="Q207" i="6" a="1"/>
  <c r="Q207" i="6" s="1"/>
  <c r="P207" i="6" a="1"/>
  <c r="P207" i="6" s="1"/>
  <c r="O207" i="6" a="1"/>
  <c r="O207" i="6" s="1"/>
  <c r="N207" i="6" a="1"/>
  <c r="N207" i="6" s="1"/>
  <c r="M207" i="6" a="1"/>
  <c r="M207" i="6" s="1"/>
  <c r="L207" i="6" a="1"/>
  <c r="L207" i="6" s="1"/>
  <c r="K207" i="6" a="1"/>
  <c r="K207" i="6" s="1"/>
  <c r="J207" i="6" a="1"/>
  <c r="J207" i="6" s="1"/>
  <c r="I207" i="6" a="1"/>
  <c r="I207" i="6" s="1"/>
  <c r="W427" i="6" a="1"/>
  <c r="W427" i="6" s="1"/>
  <c r="V427" i="6" a="1"/>
  <c r="V427" i="6" s="1"/>
  <c r="T427" i="6" a="1"/>
  <c r="T427" i="6" s="1"/>
  <c r="S427" i="6" a="1"/>
  <c r="S427" i="6" s="1"/>
  <c r="R427" i="6" a="1"/>
  <c r="R427" i="6" s="1"/>
  <c r="Q427" i="6" a="1"/>
  <c r="Q427" i="6" s="1"/>
  <c r="P427" i="6" a="1"/>
  <c r="P427" i="6" s="1"/>
  <c r="O427" i="6" a="1"/>
  <c r="O427" i="6" s="1"/>
  <c r="N427" i="6" a="1"/>
  <c r="N427" i="6" s="1"/>
  <c r="M427" i="6" a="1"/>
  <c r="M427" i="6" s="1"/>
  <c r="L427" i="6" a="1"/>
  <c r="L427" i="6" s="1"/>
  <c r="K427" i="6" a="1"/>
  <c r="K427" i="6" s="1"/>
  <c r="J427" i="6" a="1"/>
  <c r="J427" i="6" s="1"/>
  <c r="I427" i="6" a="1"/>
  <c r="I427" i="6" s="1"/>
  <c r="W428" i="6" a="1"/>
  <c r="W428" i="6" s="1"/>
  <c r="V428" i="6" a="1"/>
  <c r="V428" i="6" s="1"/>
  <c r="T428" i="6" a="1"/>
  <c r="T428" i="6" s="1"/>
  <c r="S428" i="6" a="1"/>
  <c r="S428" i="6" s="1"/>
  <c r="R428" i="6" a="1"/>
  <c r="R428" i="6" s="1"/>
  <c r="Q428" i="6" a="1"/>
  <c r="Q428" i="6" s="1"/>
  <c r="P428" i="6" a="1"/>
  <c r="P428" i="6" s="1"/>
  <c r="O428" i="6" a="1"/>
  <c r="O428" i="6" s="1"/>
  <c r="N428" i="6" a="1"/>
  <c r="N428" i="6" s="1"/>
  <c r="M428" i="6" a="1"/>
  <c r="M428" i="6" s="1"/>
  <c r="L428" i="6" a="1"/>
  <c r="L428" i="6" s="1"/>
  <c r="K428" i="6" a="1"/>
  <c r="K428" i="6" s="1"/>
  <c r="J428" i="6" a="1"/>
  <c r="J428" i="6" s="1"/>
  <c r="I428" i="6" a="1"/>
  <c r="I428" i="6" s="1"/>
  <c r="W375" i="6" a="1"/>
  <c r="W375" i="6" s="1"/>
  <c r="V375" i="6" a="1"/>
  <c r="V375" i="6" s="1"/>
  <c r="T375" i="6" a="1"/>
  <c r="T375" i="6" s="1"/>
  <c r="S375" i="6" a="1"/>
  <c r="S375" i="6" s="1"/>
  <c r="R375" i="6" a="1"/>
  <c r="R375" i="6" s="1"/>
  <c r="Q375" i="6" a="1"/>
  <c r="Q375" i="6" s="1"/>
  <c r="P375" i="6" a="1"/>
  <c r="P375" i="6" s="1"/>
  <c r="O375" i="6" a="1"/>
  <c r="O375" i="6" s="1"/>
  <c r="N375" i="6" a="1"/>
  <c r="N375" i="6" s="1"/>
  <c r="M375" i="6" a="1"/>
  <c r="M375" i="6" s="1"/>
  <c r="L375" i="6" a="1"/>
  <c r="L375" i="6" s="1"/>
  <c r="K375" i="6" a="1"/>
  <c r="K375" i="6" s="1"/>
  <c r="J375" i="6" a="1"/>
  <c r="J375" i="6" s="1"/>
  <c r="I375" i="6" a="1"/>
  <c r="I375" i="6" s="1"/>
  <c r="W385" i="6" a="1"/>
  <c r="W385" i="6" s="1"/>
  <c r="V385" i="6" a="1"/>
  <c r="V385" i="6" s="1"/>
  <c r="T385" i="6" a="1"/>
  <c r="T385" i="6" s="1"/>
  <c r="S385" i="6" a="1"/>
  <c r="S385" i="6" s="1"/>
  <c r="R385" i="6" a="1"/>
  <c r="R385" i="6" s="1"/>
  <c r="Q385" i="6" a="1"/>
  <c r="Q385" i="6" s="1"/>
  <c r="P385" i="6" a="1"/>
  <c r="P385" i="6" s="1"/>
  <c r="O385" i="6" a="1"/>
  <c r="O385" i="6" s="1"/>
  <c r="N385" i="6" a="1"/>
  <c r="N385" i="6" s="1"/>
  <c r="M385" i="6" a="1"/>
  <c r="M385" i="6" s="1"/>
  <c r="L385" i="6" a="1"/>
  <c r="L385" i="6" s="1"/>
  <c r="K385" i="6" a="1"/>
  <c r="K385" i="6" s="1"/>
  <c r="J385" i="6" a="1"/>
  <c r="J385" i="6" s="1"/>
  <c r="I385" i="6" a="1"/>
  <c r="I385" i="6" s="1"/>
  <c r="W433" i="6" a="1"/>
  <c r="W433" i="6" s="1"/>
  <c r="V433" i="6" a="1"/>
  <c r="V433" i="6" s="1"/>
  <c r="T433" i="6" a="1"/>
  <c r="T433" i="6" s="1"/>
  <c r="S433" i="6" a="1"/>
  <c r="S433" i="6" s="1"/>
  <c r="R433" i="6" a="1"/>
  <c r="R433" i="6" s="1"/>
  <c r="Q433" i="6" a="1"/>
  <c r="Q433" i="6" s="1"/>
  <c r="P433" i="6" a="1"/>
  <c r="P433" i="6" s="1"/>
  <c r="O433" i="6" a="1"/>
  <c r="O433" i="6" s="1"/>
  <c r="N433" i="6" a="1"/>
  <c r="N433" i="6" s="1"/>
  <c r="M433" i="6" a="1"/>
  <c r="M433" i="6" s="1"/>
  <c r="L433" i="6" a="1"/>
  <c r="L433" i="6" s="1"/>
  <c r="K433" i="6" a="1"/>
  <c r="K433" i="6" s="1"/>
  <c r="J433" i="6" a="1"/>
  <c r="J433" i="6" s="1"/>
  <c r="I433" i="6" a="1"/>
  <c r="I433" i="6" s="1"/>
  <c r="W425" i="6" a="1"/>
  <c r="W425" i="6" s="1"/>
  <c r="V425" i="6" a="1"/>
  <c r="V425" i="6" s="1"/>
  <c r="T425" i="6" a="1"/>
  <c r="T425" i="6" s="1"/>
  <c r="S425" i="6" a="1"/>
  <c r="S425" i="6" s="1"/>
  <c r="R425" i="6" a="1"/>
  <c r="R425" i="6" s="1"/>
  <c r="Q425" i="6" a="1"/>
  <c r="Q425" i="6" s="1"/>
  <c r="P425" i="6" a="1"/>
  <c r="P425" i="6" s="1"/>
  <c r="O425" i="6" a="1"/>
  <c r="O425" i="6" s="1"/>
  <c r="N425" i="6" a="1"/>
  <c r="N425" i="6" s="1"/>
  <c r="M425" i="6" a="1"/>
  <c r="M425" i="6" s="1"/>
  <c r="L425" i="6" a="1"/>
  <c r="L425" i="6" s="1"/>
  <c r="K425" i="6" a="1"/>
  <c r="K425" i="6" s="1"/>
  <c r="J425" i="6" a="1"/>
  <c r="J425" i="6" s="1"/>
  <c r="I425" i="6" a="1"/>
  <c r="I425" i="6" s="1"/>
  <c r="W206" i="6" a="1"/>
  <c r="W206" i="6" s="1"/>
  <c r="V206" i="6" a="1"/>
  <c r="V206" i="6" s="1"/>
  <c r="T206" i="6" a="1"/>
  <c r="T206" i="6" s="1"/>
  <c r="S206" i="6" a="1"/>
  <c r="S206" i="6" s="1"/>
  <c r="R206" i="6" a="1"/>
  <c r="R206" i="6" s="1"/>
  <c r="Q206" i="6" a="1"/>
  <c r="Q206" i="6" s="1"/>
  <c r="P206" i="6" a="1"/>
  <c r="P206" i="6" s="1"/>
  <c r="O206" i="6" a="1"/>
  <c r="O206" i="6" s="1"/>
  <c r="N206" i="6" a="1"/>
  <c r="N206" i="6" s="1"/>
  <c r="M206" i="6" a="1"/>
  <c r="M206" i="6" s="1"/>
  <c r="L206" i="6" a="1"/>
  <c r="L206" i="6" s="1"/>
  <c r="K206" i="6" a="1"/>
  <c r="K206" i="6" s="1"/>
  <c r="J206" i="6" a="1"/>
  <c r="J206" i="6" s="1"/>
  <c r="I206" i="6" a="1"/>
  <c r="I206" i="6" s="1"/>
  <c r="W404" i="6" a="1"/>
  <c r="W404" i="6" s="1"/>
  <c r="V404" i="6" a="1"/>
  <c r="V404" i="6" s="1"/>
  <c r="T404" i="6" a="1"/>
  <c r="T404" i="6" s="1"/>
  <c r="S404" i="6" a="1"/>
  <c r="S404" i="6" s="1"/>
  <c r="R404" i="6" a="1"/>
  <c r="R404" i="6" s="1"/>
  <c r="Q404" i="6" a="1"/>
  <c r="Q404" i="6" s="1"/>
  <c r="P404" i="6" a="1"/>
  <c r="P404" i="6" s="1"/>
  <c r="O404" i="6" a="1"/>
  <c r="O404" i="6" s="1"/>
  <c r="N404" i="6" a="1"/>
  <c r="N404" i="6" s="1"/>
  <c r="M404" i="6" a="1"/>
  <c r="M404" i="6" s="1"/>
  <c r="L404" i="6" a="1"/>
  <c r="L404" i="6" s="1"/>
  <c r="K404" i="6" a="1"/>
  <c r="K404" i="6" s="1"/>
  <c r="J404" i="6" a="1"/>
  <c r="J404" i="6" s="1"/>
  <c r="I404" i="6" a="1"/>
  <c r="I404" i="6" s="1"/>
  <c r="W402" i="6" a="1"/>
  <c r="W402" i="6" s="1"/>
  <c r="V402" i="6" a="1"/>
  <c r="V402" i="6" s="1"/>
  <c r="T402" i="6" a="1"/>
  <c r="T402" i="6" s="1"/>
  <c r="S402" i="6" a="1"/>
  <c r="S402" i="6" s="1"/>
  <c r="R402" i="6" a="1"/>
  <c r="R402" i="6" s="1"/>
  <c r="Q402" i="6" a="1"/>
  <c r="Q402" i="6" s="1"/>
  <c r="P402" i="6" a="1"/>
  <c r="P402" i="6" s="1"/>
  <c r="O402" i="6" a="1"/>
  <c r="O402" i="6" s="1"/>
  <c r="N402" i="6" a="1"/>
  <c r="N402" i="6" s="1"/>
  <c r="M402" i="6" a="1"/>
  <c r="M402" i="6" s="1"/>
  <c r="L402" i="6" a="1"/>
  <c r="L402" i="6" s="1"/>
  <c r="K402" i="6" a="1"/>
  <c r="K402" i="6" s="1"/>
  <c r="J402" i="6" a="1"/>
  <c r="J402" i="6" s="1"/>
  <c r="I402" i="6" a="1"/>
  <c r="I402" i="6" s="1"/>
  <c r="W393" i="6" a="1"/>
  <c r="W393" i="6" s="1"/>
  <c r="V393" i="6" a="1"/>
  <c r="V393" i="6" s="1"/>
  <c r="T393" i="6" a="1"/>
  <c r="T393" i="6" s="1"/>
  <c r="S393" i="6" a="1"/>
  <c r="S393" i="6" s="1"/>
  <c r="R393" i="6" a="1"/>
  <c r="R393" i="6" s="1"/>
  <c r="Q393" i="6" a="1"/>
  <c r="Q393" i="6" s="1"/>
  <c r="P393" i="6" a="1"/>
  <c r="P393" i="6" s="1"/>
  <c r="O393" i="6" a="1"/>
  <c r="O393" i="6" s="1"/>
  <c r="N393" i="6" a="1"/>
  <c r="N393" i="6" s="1"/>
  <c r="M393" i="6" a="1"/>
  <c r="M393" i="6" s="1"/>
  <c r="L393" i="6" a="1"/>
  <c r="L393" i="6" s="1"/>
  <c r="K393" i="6" a="1"/>
  <c r="K393" i="6" s="1"/>
  <c r="J393" i="6" a="1"/>
  <c r="J393" i="6" s="1"/>
  <c r="I393" i="6" a="1"/>
  <c r="I393" i="6" s="1"/>
  <c r="W209" i="6" a="1"/>
  <c r="W209" i="6" s="1"/>
  <c r="V209" i="6" a="1"/>
  <c r="V209" i="6" s="1"/>
  <c r="T209" i="6" a="1"/>
  <c r="T209" i="6" s="1"/>
  <c r="S209" i="6" a="1"/>
  <c r="S209" i="6" s="1"/>
  <c r="R209" i="6" a="1"/>
  <c r="R209" i="6" s="1"/>
  <c r="Q209" i="6" a="1"/>
  <c r="Q209" i="6" s="1"/>
  <c r="P209" i="6" a="1"/>
  <c r="P209" i="6" s="1"/>
  <c r="O209" i="6" a="1"/>
  <c r="O209" i="6" s="1"/>
  <c r="N209" i="6" a="1"/>
  <c r="N209" i="6" s="1"/>
  <c r="M209" i="6" a="1"/>
  <c r="M209" i="6" s="1"/>
  <c r="L209" i="6" a="1"/>
  <c r="L209" i="6" s="1"/>
  <c r="K209" i="6" a="1"/>
  <c r="K209" i="6" s="1"/>
  <c r="J209" i="6" a="1"/>
  <c r="J209" i="6" s="1"/>
  <c r="I209" i="6" a="1"/>
  <c r="I209" i="6" s="1"/>
  <c r="W213" i="6" a="1"/>
  <c r="W213" i="6" s="1"/>
  <c r="V213" i="6" a="1"/>
  <c r="V213" i="6" s="1"/>
  <c r="T213" i="6" a="1"/>
  <c r="T213" i="6" s="1"/>
  <c r="S213" i="6" a="1"/>
  <c r="S213" i="6" s="1"/>
  <c r="R213" i="6" a="1"/>
  <c r="R213" i="6" s="1"/>
  <c r="Q213" i="6" a="1"/>
  <c r="Q213" i="6" s="1"/>
  <c r="P213" i="6" a="1"/>
  <c r="P213" i="6" s="1"/>
  <c r="O213" i="6" a="1"/>
  <c r="O213" i="6" s="1"/>
  <c r="N213" i="6" a="1"/>
  <c r="N213" i="6" s="1"/>
  <c r="M213" i="6" a="1"/>
  <c r="M213" i="6" s="1"/>
  <c r="L213" i="6" a="1"/>
  <c r="L213" i="6" s="1"/>
  <c r="K213" i="6" a="1"/>
  <c r="K213" i="6" s="1"/>
  <c r="J213" i="6" a="1"/>
  <c r="J213" i="6" s="1"/>
  <c r="I213" i="6" a="1"/>
  <c r="I213" i="6" s="1"/>
  <c r="W214" i="6" a="1"/>
  <c r="W214" i="6" s="1"/>
  <c r="V214" i="6" a="1"/>
  <c r="V214" i="6" s="1"/>
  <c r="T214" i="6" a="1"/>
  <c r="T214" i="6" s="1"/>
  <c r="S214" i="6" a="1"/>
  <c r="S214" i="6" s="1"/>
  <c r="R214" i="6" a="1"/>
  <c r="R214" i="6" s="1"/>
  <c r="Q214" i="6" a="1"/>
  <c r="Q214" i="6" s="1"/>
  <c r="P214" i="6" a="1"/>
  <c r="P214" i="6" s="1"/>
  <c r="O214" i="6" a="1"/>
  <c r="O214" i="6" s="1"/>
  <c r="N214" i="6" a="1"/>
  <c r="N214" i="6" s="1"/>
  <c r="M214" i="6" a="1"/>
  <c r="M214" i="6" s="1"/>
  <c r="L214" i="6" a="1"/>
  <c r="L214" i="6" s="1"/>
  <c r="K214" i="6" a="1"/>
  <c r="K214" i="6" s="1"/>
  <c r="J214" i="6" a="1"/>
  <c r="J214" i="6" s="1"/>
  <c r="I214" i="6" a="1"/>
  <c r="I214" i="6" s="1"/>
  <c r="W215" i="6" a="1"/>
  <c r="W215" i="6" s="1"/>
  <c r="V215" i="6" a="1"/>
  <c r="V215" i="6" s="1"/>
  <c r="T215" i="6" a="1"/>
  <c r="T215" i="6" s="1"/>
  <c r="S215" i="6" a="1"/>
  <c r="S215" i="6" s="1"/>
  <c r="R215" i="6" a="1"/>
  <c r="R215" i="6" s="1"/>
  <c r="Q215" i="6" a="1"/>
  <c r="Q215" i="6" s="1"/>
  <c r="P215" i="6" a="1"/>
  <c r="P215" i="6" s="1"/>
  <c r="O215" i="6" a="1"/>
  <c r="O215" i="6" s="1"/>
  <c r="N215" i="6" a="1"/>
  <c r="N215" i="6" s="1"/>
  <c r="M215" i="6" a="1"/>
  <c r="M215" i="6" s="1"/>
  <c r="L215" i="6" a="1"/>
  <c r="L215" i="6" s="1"/>
  <c r="K215" i="6" a="1"/>
  <c r="K215" i="6" s="1"/>
  <c r="J215" i="6" a="1"/>
  <c r="J215" i="6" s="1"/>
  <c r="I215" i="6" a="1"/>
  <c r="I215" i="6" s="1"/>
  <c r="W211" i="6" a="1"/>
  <c r="W211" i="6" s="1"/>
  <c r="V211" i="6" a="1"/>
  <c r="V211" i="6" s="1"/>
  <c r="T211" i="6" a="1"/>
  <c r="T211" i="6" s="1"/>
  <c r="S211" i="6" a="1"/>
  <c r="S211" i="6" s="1"/>
  <c r="R211" i="6" a="1"/>
  <c r="R211" i="6" s="1"/>
  <c r="Q211" i="6" a="1"/>
  <c r="Q211" i="6" s="1"/>
  <c r="P211" i="6" a="1"/>
  <c r="P211" i="6" s="1"/>
  <c r="O211" i="6" a="1"/>
  <c r="O211" i="6" s="1"/>
  <c r="N211" i="6" a="1"/>
  <c r="N211" i="6" s="1"/>
  <c r="M211" i="6" a="1"/>
  <c r="M211" i="6" s="1"/>
  <c r="L211" i="6" a="1"/>
  <c r="L211" i="6" s="1"/>
  <c r="K211" i="6" a="1"/>
  <c r="K211" i="6" s="1"/>
  <c r="J211" i="6" a="1"/>
  <c r="J211" i="6" s="1"/>
  <c r="I211" i="6" a="1"/>
  <c r="I211" i="6" s="1"/>
  <c r="W212" i="6" a="1"/>
  <c r="W212" i="6" s="1"/>
  <c r="V212" i="6" a="1"/>
  <c r="V212" i="6" s="1"/>
  <c r="T212" i="6" a="1"/>
  <c r="T212" i="6" s="1"/>
  <c r="S212" i="6" a="1"/>
  <c r="S212" i="6" s="1"/>
  <c r="R212" i="6" a="1"/>
  <c r="R212" i="6" s="1"/>
  <c r="Q212" i="6" a="1"/>
  <c r="Q212" i="6" s="1"/>
  <c r="P212" i="6" a="1"/>
  <c r="P212" i="6" s="1"/>
  <c r="O212" i="6" a="1"/>
  <c r="O212" i="6" s="1"/>
  <c r="N212" i="6" a="1"/>
  <c r="N212" i="6" s="1"/>
  <c r="M212" i="6" a="1"/>
  <c r="M212" i="6" s="1"/>
  <c r="L212" i="6" a="1"/>
  <c r="L212" i="6" s="1"/>
  <c r="K212" i="6" a="1"/>
  <c r="K212" i="6" s="1"/>
  <c r="J212" i="6" a="1"/>
  <c r="J212" i="6" s="1"/>
  <c r="I212" i="6" a="1"/>
  <c r="I212" i="6" s="1"/>
  <c r="W210" i="6" a="1"/>
  <c r="W210" i="6" s="1"/>
  <c r="V210" i="6" a="1"/>
  <c r="V210" i="6" s="1"/>
  <c r="T210" i="6" a="1"/>
  <c r="T210" i="6" s="1"/>
  <c r="S210" i="6" a="1"/>
  <c r="S210" i="6" s="1"/>
  <c r="R210" i="6" a="1"/>
  <c r="R210" i="6" s="1"/>
  <c r="Q210" i="6" a="1"/>
  <c r="Q210" i="6" s="1"/>
  <c r="P210" i="6" a="1"/>
  <c r="P210" i="6" s="1"/>
  <c r="O210" i="6" a="1"/>
  <c r="O210" i="6" s="1"/>
  <c r="N210" i="6" a="1"/>
  <c r="N210" i="6" s="1"/>
  <c r="M210" i="6" a="1"/>
  <c r="M210" i="6" s="1"/>
  <c r="L210" i="6" a="1"/>
  <c r="L210" i="6" s="1"/>
  <c r="K210" i="6" a="1"/>
  <c r="K210" i="6" s="1"/>
  <c r="J210" i="6" a="1"/>
  <c r="J210" i="6" s="1"/>
  <c r="I210" i="6" a="1"/>
  <c r="I210" i="6" s="1"/>
  <c r="W196" i="6" a="1"/>
  <c r="W196" i="6" s="1"/>
  <c r="V196" i="6" a="1"/>
  <c r="V196" i="6" s="1"/>
  <c r="T196" i="6" a="1"/>
  <c r="T196" i="6" s="1"/>
  <c r="S196" i="6" a="1"/>
  <c r="S196" i="6" s="1"/>
  <c r="R196" i="6" a="1"/>
  <c r="R196" i="6" s="1"/>
  <c r="Q196" i="6" a="1"/>
  <c r="Q196" i="6" s="1"/>
  <c r="P196" i="6" a="1"/>
  <c r="P196" i="6" s="1"/>
  <c r="O196" i="6" a="1"/>
  <c r="O196" i="6" s="1"/>
  <c r="N196" i="6" a="1"/>
  <c r="N196" i="6" s="1"/>
  <c r="M196" i="6" a="1"/>
  <c r="M196" i="6" s="1"/>
  <c r="L196" i="6" a="1"/>
  <c r="L196" i="6" s="1"/>
  <c r="K196" i="6" a="1"/>
  <c r="K196" i="6" s="1"/>
  <c r="J196" i="6" a="1"/>
  <c r="J196" i="6" s="1"/>
  <c r="I196" i="6" a="1"/>
  <c r="I196" i="6" s="1"/>
  <c r="W199" i="6" a="1"/>
  <c r="W199" i="6" s="1"/>
  <c r="V199" i="6" a="1"/>
  <c r="V199" i="6" s="1"/>
  <c r="T199" i="6" a="1"/>
  <c r="T199" i="6" s="1"/>
  <c r="S199" i="6" a="1"/>
  <c r="S199" i="6" s="1"/>
  <c r="R199" i="6" a="1"/>
  <c r="R199" i="6" s="1"/>
  <c r="Q199" i="6" a="1"/>
  <c r="Q199" i="6" s="1"/>
  <c r="P199" i="6" a="1"/>
  <c r="P199" i="6" s="1"/>
  <c r="O199" i="6" a="1"/>
  <c r="O199" i="6" s="1"/>
  <c r="N199" i="6" a="1"/>
  <c r="N199" i="6" s="1"/>
  <c r="M199" i="6" a="1"/>
  <c r="M199" i="6" s="1"/>
  <c r="L199" i="6" a="1"/>
  <c r="L199" i="6" s="1"/>
  <c r="K199" i="6" a="1"/>
  <c r="K199" i="6" s="1"/>
  <c r="J199" i="6" a="1"/>
  <c r="J199" i="6" s="1"/>
  <c r="I199" i="6" a="1"/>
  <c r="I199" i="6" s="1"/>
  <c r="W198" i="6" a="1"/>
  <c r="W198" i="6" s="1"/>
  <c r="V198" i="6" a="1"/>
  <c r="V198" i="6" s="1"/>
  <c r="T198" i="6" a="1"/>
  <c r="T198" i="6" s="1"/>
  <c r="S198" i="6" a="1"/>
  <c r="S198" i="6" s="1"/>
  <c r="R198" i="6" a="1"/>
  <c r="R198" i="6" s="1"/>
  <c r="Q198" i="6" a="1"/>
  <c r="Q198" i="6" s="1"/>
  <c r="P198" i="6" a="1"/>
  <c r="P198" i="6" s="1"/>
  <c r="O198" i="6" a="1"/>
  <c r="O198" i="6" s="1"/>
  <c r="N198" i="6" a="1"/>
  <c r="N198" i="6" s="1"/>
  <c r="M198" i="6" a="1"/>
  <c r="M198" i="6" s="1"/>
  <c r="L198" i="6" a="1"/>
  <c r="L198" i="6" s="1"/>
  <c r="K198" i="6" a="1"/>
  <c r="K198" i="6" s="1"/>
  <c r="J198" i="6" a="1"/>
  <c r="J198" i="6" s="1"/>
  <c r="I198" i="6" a="1"/>
  <c r="I198" i="6" s="1"/>
  <c r="W197" i="6" a="1"/>
  <c r="W197" i="6" s="1"/>
  <c r="V197" i="6" a="1"/>
  <c r="V197" i="6" s="1"/>
  <c r="T197" i="6" a="1"/>
  <c r="T197" i="6" s="1"/>
  <c r="S197" i="6" a="1"/>
  <c r="S197" i="6" s="1"/>
  <c r="R197" i="6" a="1"/>
  <c r="R197" i="6" s="1"/>
  <c r="Q197" i="6" a="1"/>
  <c r="Q197" i="6" s="1"/>
  <c r="P197" i="6" a="1"/>
  <c r="P197" i="6" s="1"/>
  <c r="O197" i="6" a="1"/>
  <c r="O197" i="6" s="1"/>
  <c r="N197" i="6" a="1"/>
  <c r="N197" i="6" s="1"/>
  <c r="M197" i="6" a="1"/>
  <c r="M197" i="6" s="1"/>
  <c r="L197" i="6" a="1"/>
  <c r="L197" i="6" s="1"/>
  <c r="K197" i="6" a="1"/>
  <c r="K197" i="6" s="1"/>
  <c r="J197" i="6" a="1"/>
  <c r="J197" i="6" s="1"/>
  <c r="I197" i="6" a="1"/>
  <c r="I197" i="6" s="1"/>
  <c r="W403" i="6" a="1"/>
  <c r="W403" i="6" s="1"/>
  <c r="V403" i="6" a="1"/>
  <c r="V403" i="6" s="1"/>
  <c r="T403" i="6" a="1"/>
  <c r="T403" i="6" s="1"/>
  <c r="S403" i="6" a="1"/>
  <c r="S403" i="6" s="1"/>
  <c r="R403" i="6" a="1"/>
  <c r="R403" i="6" s="1"/>
  <c r="Q403" i="6" a="1"/>
  <c r="Q403" i="6" s="1"/>
  <c r="P403" i="6" a="1"/>
  <c r="P403" i="6" s="1"/>
  <c r="O403" i="6" a="1"/>
  <c r="O403" i="6" s="1"/>
  <c r="N403" i="6" a="1"/>
  <c r="N403" i="6" s="1"/>
  <c r="M403" i="6" a="1"/>
  <c r="M403" i="6" s="1"/>
  <c r="L403" i="6" a="1"/>
  <c r="L403" i="6" s="1"/>
  <c r="K403" i="6" a="1"/>
  <c r="K403" i="6" s="1"/>
  <c r="J403" i="6" a="1"/>
  <c r="J403" i="6" s="1"/>
  <c r="I403" i="6" a="1"/>
  <c r="I403" i="6" s="1"/>
  <c r="W384" i="6" a="1"/>
  <c r="W384" i="6" s="1"/>
  <c r="V384" i="6" a="1"/>
  <c r="V384" i="6" s="1"/>
  <c r="T384" i="6" a="1"/>
  <c r="T384" i="6" s="1"/>
  <c r="S384" i="6" a="1"/>
  <c r="S384" i="6" s="1"/>
  <c r="R384" i="6" a="1"/>
  <c r="R384" i="6" s="1"/>
  <c r="Q384" i="6" a="1"/>
  <c r="Q384" i="6" s="1"/>
  <c r="P384" i="6" a="1"/>
  <c r="P384" i="6" s="1"/>
  <c r="O384" i="6" a="1"/>
  <c r="O384" i="6" s="1"/>
  <c r="N384" i="6" a="1"/>
  <c r="N384" i="6" s="1"/>
  <c r="M384" i="6" a="1"/>
  <c r="M384" i="6" s="1"/>
  <c r="L384" i="6" a="1"/>
  <c r="L384" i="6" s="1"/>
  <c r="K384" i="6" a="1"/>
  <c r="K384" i="6" s="1"/>
  <c r="J384" i="6" a="1"/>
  <c r="J384" i="6" s="1"/>
  <c r="I384" i="6" a="1"/>
  <c r="I384" i="6" s="1"/>
  <c r="R8" i="16" a="1"/>
  <c r="R8" i="16" s="1"/>
  <c r="Q8" i="16" a="1"/>
  <c r="Q8" i="16" s="1"/>
  <c r="P8" i="16" a="1"/>
  <c r="P8" i="16" s="1"/>
  <c r="O8" i="16" a="1"/>
  <c r="O8" i="16" s="1"/>
  <c r="N8" i="16" a="1"/>
  <c r="N8" i="16" s="1"/>
  <c r="M8" i="16" a="1"/>
  <c r="M8" i="16" s="1"/>
  <c r="L8" i="16" a="1"/>
  <c r="L8" i="16" s="1"/>
  <c r="K8" i="16" a="1"/>
  <c r="K8" i="16" s="1"/>
  <c r="J8" i="16" a="1"/>
  <c r="J8" i="16" s="1"/>
  <c r="I8" i="16" a="1"/>
  <c r="I8" i="16" s="1"/>
  <c r="H8" i="16" a="1"/>
  <c r="H8" i="16" s="1"/>
  <c r="G8" i="16" a="1"/>
  <c r="G8" i="16" s="1"/>
  <c r="F8" i="16" a="1"/>
  <c r="F8" i="16" s="1"/>
  <c r="E8" i="16" a="1"/>
  <c r="E8" i="16" s="1"/>
  <c r="R7" i="16" a="1"/>
  <c r="R7" i="16" s="1"/>
  <c r="Q7" i="16" a="1"/>
  <c r="Q7" i="16" s="1"/>
  <c r="P7" i="16" a="1"/>
  <c r="P7" i="16" s="1"/>
  <c r="O7" i="16" a="1"/>
  <c r="O7" i="16" s="1"/>
  <c r="N7" i="16" a="1"/>
  <c r="N7" i="16" s="1"/>
  <c r="M7" i="16" a="1"/>
  <c r="M7" i="16" s="1"/>
  <c r="L7" i="16" a="1"/>
  <c r="L7" i="16" s="1"/>
  <c r="K7" i="16" a="1"/>
  <c r="K7" i="16" s="1"/>
  <c r="J7" i="16" a="1"/>
  <c r="J7" i="16" s="1"/>
  <c r="I7" i="16" a="1"/>
  <c r="I7" i="16" s="1"/>
  <c r="H7" i="16" a="1"/>
  <c r="H7" i="16" s="1"/>
  <c r="G7" i="16" a="1"/>
  <c r="G7" i="16" s="1"/>
  <c r="F7" i="16" a="1"/>
  <c r="F7" i="16" s="1"/>
  <c r="E7" i="16" a="1"/>
  <c r="E7" i="16" s="1"/>
  <c r="R6" i="16" a="1"/>
  <c r="R6" i="16" s="1"/>
  <c r="Q6" i="16" a="1"/>
  <c r="Q6" i="16" s="1"/>
  <c r="P6" i="16" a="1"/>
  <c r="P6" i="16" s="1"/>
  <c r="O6" i="16" a="1"/>
  <c r="O6" i="16" s="1"/>
  <c r="N6" i="16" a="1"/>
  <c r="N6" i="16" s="1"/>
  <c r="M6" i="16" a="1"/>
  <c r="M6" i="16" s="1"/>
  <c r="L6" i="16" a="1"/>
  <c r="L6" i="16" s="1"/>
  <c r="K6" i="16" a="1"/>
  <c r="K6" i="16" s="1"/>
  <c r="J6" i="16" a="1"/>
  <c r="J6" i="16" s="1"/>
  <c r="I6" i="16" a="1"/>
  <c r="I6" i="16" s="1"/>
  <c r="H6" i="16" a="1"/>
  <c r="H6" i="16" s="1"/>
  <c r="G6" i="16" a="1"/>
  <c r="G6" i="16" s="1"/>
  <c r="F6" i="16" a="1"/>
  <c r="F6" i="16" s="1"/>
  <c r="E6" i="16" a="1"/>
  <c r="E6" i="16" s="1"/>
  <c r="R5" i="16" a="1"/>
  <c r="R5" i="16" s="1"/>
  <c r="Q5" i="16" a="1"/>
  <c r="Q5" i="16" s="1"/>
  <c r="P5" i="16" a="1"/>
  <c r="P5" i="16" s="1"/>
  <c r="O5" i="16" a="1"/>
  <c r="O5" i="16" s="1"/>
  <c r="N5" i="16" a="1"/>
  <c r="N5" i="16" s="1"/>
  <c r="M5" i="16" a="1"/>
  <c r="M5" i="16" s="1"/>
  <c r="L5" i="16" a="1"/>
  <c r="L5" i="16" s="1"/>
  <c r="K5" i="16" a="1"/>
  <c r="K5" i="16" s="1"/>
  <c r="J5" i="16" a="1"/>
  <c r="J5" i="16" s="1"/>
  <c r="I5" i="16" a="1"/>
  <c r="I5" i="16" s="1"/>
  <c r="H5" i="16" a="1"/>
  <c r="H5" i="16" s="1"/>
  <c r="G5" i="16" a="1"/>
  <c r="G5" i="16" s="1"/>
  <c r="F5" i="16" a="1"/>
  <c r="F5" i="16" s="1"/>
  <c r="E5" i="16" a="1"/>
  <c r="E5" i="16" s="1"/>
  <c r="R4" i="16" a="1"/>
  <c r="R4" i="16" s="1"/>
  <c r="Q4" i="16" a="1"/>
  <c r="Q4" i="16" s="1"/>
  <c r="P4" i="16" a="1"/>
  <c r="P4" i="16" s="1"/>
  <c r="O4" i="16" a="1"/>
  <c r="O4" i="16" s="1"/>
  <c r="N4" i="16" a="1"/>
  <c r="N4" i="16" s="1"/>
  <c r="M4" i="16" a="1"/>
  <c r="M4" i="16" s="1"/>
  <c r="L4" i="16" a="1"/>
  <c r="L4" i="16" s="1"/>
  <c r="K4" i="16" a="1"/>
  <c r="K4" i="16" s="1"/>
  <c r="J4" i="16" a="1"/>
  <c r="J4" i="16" s="1"/>
  <c r="I4" i="16" a="1"/>
  <c r="I4" i="16" s="1"/>
  <c r="H4" i="16" a="1"/>
  <c r="H4" i="16" s="1"/>
  <c r="G4" i="16" a="1"/>
  <c r="G4" i="16" s="1"/>
  <c r="F4" i="16" a="1"/>
  <c r="F4" i="16" s="1"/>
  <c r="E4" i="16" a="1"/>
  <c r="E4" i="16" s="1"/>
  <c r="R3" i="16" a="1"/>
  <c r="R3" i="16" s="1"/>
  <c r="Q3" i="16" a="1"/>
  <c r="Q3" i="16" s="1"/>
  <c r="P3" i="16" a="1"/>
  <c r="P3" i="16" s="1"/>
  <c r="O3" i="16" a="1"/>
  <c r="O3" i="16" s="1"/>
  <c r="N3" i="16" a="1"/>
  <c r="N3" i="16" s="1"/>
  <c r="M3" i="16" a="1"/>
  <c r="M3" i="16" s="1"/>
  <c r="L3" i="16" a="1"/>
  <c r="L3" i="16" s="1"/>
  <c r="K3" i="16" a="1"/>
  <c r="K3" i="16" s="1"/>
  <c r="J3" i="16" a="1"/>
  <c r="J3" i="16" s="1"/>
  <c r="I3" i="16" a="1"/>
  <c r="I3" i="16" s="1"/>
  <c r="H3" i="16" a="1"/>
  <c r="H3" i="16" s="1"/>
  <c r="G3" i="16" a="1"/>
  <c r="G3" i="16" s="1"/>
  <c r="F3" i="16" a="1"/>
  <c r="F3" i="16" s="1"/>
  <c r="E3" i="16" a="1"/>
  <c r="E3" i="16" s="1"/>
  <c r="R2" i="16" a="1"/>
  <c r="R2" i="16" s="1"/>
  <c r="Q2" i="16" a="1"/>
  <c r="Q2" i="16" s="1"/>
  <c r="P2" i="16" a="1"/>
  <c r="P2" i="16" s="1"/>
  <c r="O2" i="16" a="1"/>
  <c r="O2" i="16" s="1"/>
  <c r="N2" i="16" a="1"/>
  <c r="N2" i="16" s="1"/>
  <c r="M2" i="16" a="1"/>
  <c r="M2" i="16" s="1"/>
  <c r="L2" i="16" a="1"/>
  <c r="L2" i="16" s="1"/>
  <c r="K2" i="16" a="1"/>
  <c r="K2" i="16" s="1"/>
  <c r="J2" i="16" a="1"/>
  <c r="J2" i="16" s="1"/>
  <c r="I2" i="16" a="1"/>
  <c r="I2" i="16" s="1"/>
  <c r="H2" i="16" a="1"/>
  <c r="H2" i="16" s="1"/>
  <c r="G2" i="16" a="1"/>
  <c r="G2" i="16" s="1"/>
  <c r="F2" i="16" a="1"/>
  <c r="F2" i="16" s="1"/>
  <c r="E2" i="16" a="1"/>
  <c r="E2" i="16" s="1"/>
  <c r="N156" i="16" a="1"/>
  <c r="N156" i="16" s="1"/>
  <c r="M156" i="16" a="1"/>
  <c r="M156" i="16" s="1"/>
  <c r="L156" i="16" a="1"/>
  <c r="L156" i="16" s="1"/>
  <c r="H156" i="16" a="1"/>
  <c r="H156" i="16" s="1"/>
  <c r="G156" i="16" a="1"/>
  <c r="G156" i="16" s="1"/>
  <c r="F156" i="16" a="1"/>
  <c r="F156" i="16" s="1"/>
  <c r="E156" i="16" a="1"/>
  <c r="E156" i="16" s="1"/>
  <c r="N155" i="16" a="1"/>
  <c r="N155" i="16" s="1"/>
  <c r="M155" i="16" a="1"/>
  <c r="M155" i="16" s="1"/>
  <c r="L155" i="16" a="1"/>
  <c r="L155" i="16" s="1"/>
  <c r="H155" i="16" a="1"/>
  <c r="H155" i="16" s="1"/>
  <c r="G155" i="16" a="1"/>
  <c r="G155" i="16" s="1"/>
  <c r="F155" i="16" a="1"/>
  <c r="F155" i="16" s="1"/>
  <c r="E155" i="16" a="1"/>
  <c r="E155" i="16" s="1"/>
  <c r="N154" i="16" a="1"/>
  <c r="N154" i="16" s="1"/>
  <c r="M154" i="16" a="1"/>
  <c r="M154" i="16" s="1"/>
  <c r="L154" i="16" a="1"/>
  <c r="L154" i="16" s="1"/>
  <c r="H154" i="16" a="1"/>
  <c r="H154" i="16" s="1"/>
  <c r="G154" i="16" a="1"/>
  <c r="G154" i="16" s="1"/>
  <c r="F154" i="16" a="1"/>
  <c r="F154" i="16" s="1"/>
  <c r="E154" i="16" a="1"/>
  <c r="E154" i="16" s="1"/>
  <c r="N153" i="16" a="1"/>
  <c r="N153" i="16" s="1"/>
  <c r="M153" i="16" a="1"/>
  <c r="M153" i="16" s="1"/>
  <c r="L153" i="16" a="1"/>
  <c r="L153" i="16" s="1"/>
  <c r="H153" i="16" a="1"/>
  <c r="H153" i="16" s="1"/>
  <c r="G153" i="16" a="1"/>
  <c r="G153" i="16" s="1"/>
  <c r="F153" i="16" a="1"/>
  <c r="F153" i="16" s="1"/>
  <c r="E153" i="16" a="1"/>
  <c r="E153" i="16" s="1"/>
  <c r="N152" i="16" a="1"/>
  <c r="N152" i="16" s="1"/>
  <c r="M152" i="16" a="1"/>
  <c r="M152" i="16" s="1"/>
  <c r="L152" i="16" a="1"/>
  <c r="L152" i="16" s="1"/>
  <c r="H152" i="16" a="1"/>
  <c r="H152" i="16" s="1"/>
  <c r="G152" i="16" a="1"/>
  <c r="G152" i="16" s="1"/>
  <c r="F152" i="16" a="1"/>
  <c r="F152" i="16" s="1"/>
  <c r="E152" i="16" a="1"/>
  <c r="E152" i="16" s="1"/>
  <c r="N151" i="16" a="1"/>
  <c r="N151" i="16" s="1"/>
  <c r="M151" i="16" a="1"/>
  <c r="M151" i="16" s="1"/>
  <c r="L151" i="16" a="1"/>
  <c r="L151" i="16" s="1"/>
  <c r="H151" i="16" a="1"/>
  <c r="H151" i="16" s="1"/>
  <c r="G151" i="16" a="1"/>
  <c r="G151" i="16" s="1"/>
  <c r="F151" i="16" a="1"/>
  <c r="F151" i="16" s="1"/>
  <c r="E151" i="16" a="1"/>
  <c r="E151" i="16" s="1"/>
  <c r="N150" i="16" a="1"/>
  <c r="N150" i="16" s="1"/>
  <c r="M150" i="16" a="1"/>
  <c r="M150" i="16" s="1"/>
  <c r="L150" i="16" a="1"/>
  <c r="L150" i="16" s="1"/>
  <c r="H150" i="16" a="1"/>
  <c r="H150" i="16" s="1"/>
  <c r="G150" i="16" a="1"/>
  <c r="G150" i="16" s="1"/>
  <c r="F150" i="16" a="1"/>
  <c r="F150" i="16" s="1"/>
  <c r="E150" i="16" a="1"/>
  <c r="E150" i="16" s="1"/>
  <c r="N149" i="16" a="1"/>
  <c r="N149" i="16" s="1"/>
  <c r="M149" i="16" a="1"/>
  <c r="M149" i="16" s="1"/>
  <c r="L149" i="16" a="1"/>
  <c r="L149" i="16" s="1"/>
  <c r="H149" i="16" a="1"/>
  <c r="H149" i="16" s="1"/>
  <c r="G149" i="16" a="1"/>
  <c r="G149" i="16" s="1"/>
  <c r="F149" i="16" a="1"/>
  <c r="F149" i="16" s="1"/>
  <c r="E149" i="16" a="1"/>
  <c r="E149" i="16" s="1"/>
  <c r="N148" i="16" a="1"/>
  <c r="N148" i="16" s="1"/>
  <c r="M148" i="16" a="1"/>
  <c r="M148" i="16" s="1"/>
  <c r="L148" i="16" a="1"/>
  <c r="L148" i="16" s="1"/>
  <c r="H148" i="16" a="1"/>
  <c r="H148" i="16" s="1"/>
  <c r="G148" i="16" a="1"/>
  <c r="G148" i="16" s="1"/>
  <c r="F148" i="16" a="1"/>
  <c r="F148" i="16" s="1"/>
  <c r="E148" i="16" a="1"/>
  <c r="E148" i="16" s="1"/>
  <c r="N147" i="16" a="1"/>
  <c r="N147" i="16" s="1"/>
  <c r="M147" i="16" a="1"/>
  <c r="M147" i="16" s="1"/>
  <c r="L147" i="16" a="1"/>
  <c r="L147" i="16" s="1"/>
  <c r="H147" i="16" a="1"/>
  <c r="H147" i="16" s="1"/>
  <c r="G147" i="16" a="1"/>
  <c r="G147" i="16" s="1"/>
  <c r="F147" i="16" a="1"/>
  <c r="F147" i="16" s="1"/>
  <c r="E147" i="16" a="1"/>
  <c r="E147" i="16" s="1"/>
  <c r="N146" i="16" a="1"/>
  <c r="N146" i="16" s="1"/>
  <c r="M146" i="16" a="1"/>
  <c r="M146" i="16" s="1"/>
  <c r="L146" i="16" a="1"/>
  <c r="L146" i="16" s="1"/>
  <c r="H146" i="16" a="1"/>
  <c r="H146" i="16" s="1"/>
  <c r="G146" i="16" a="1"/>
  <c r="G146" i="16" s="1"/>
  <c r="F146" i="16" a="1"/>
  <c r="F146" i="16" s="1"/>
  <c r="E146" i="16" a="1"/>
  <c r="E146" i="16" s="1"/>
  <c r="N145" i="16" a="1"/>
  <c r="N145" i="16" s="1"/>
  <c r="M145" i="16" a="1"/>
  <c r="M145" i="16" s="1"/>
  <c r="L145" i="16" a="1"/>
  <c r="L145" i="16" s="1"/>
  <c r="H145" i="16" a="1"/>
  <c r="H145" i="16" s="1"/>
  <c r="G145" i="16" a="1"/>
  <c r="G145" i="16" s="1"/>
  <c r="F145" i="16" a="1"/>
  <c r="F145" i="16" s="1"/>
  <c r="E145" i="16" a="1"/>
  <c r="E145" i="16" s="1"/>
  <c r="N144" i="16" a="1"/>
  <c r="N144" i="16" s="1"/>
  <c r="M144" i="16" a="1"/>
  <c r="M144" i="16" s="1"/>
  <c r="L144" i="16" a="1"/>
  <c r="L144" i="16" s="1"/>
  <c r="H144" i="16" a="1"/>
  <c r="H144" i="16" s="1"/>
  <c r="G144" i="16" a="1"/>
  <c r="G144" i="16" s="1"/>
  <c r="F144" i="16" a="1"/>
  <c r="F144" i="16" s="1"/>
  <c r="E144" i="16" a="1"/>
  <c r="E144" i="16" s="1"/>
  <c r="N143" i="16" a="1"/>
  <c r="N143" i="16" s="1"/>
  <c r="M143" i="16" a="1"/>
  <c r="M143" i="16" s="1"/>
  <c r="L143" i="16" a="1"/>
  <c r="L143" i="16" s="1"/>
  <c r="H143" i="16" a="1"/>
  <c r="H143" i="16" s="1"/>
  <c r="G143" i="16" a="1"/>
  <c r="G143" i="16" s="1"/>
  <c r="F143" i="16" a="1"/>
  <c r="F143" i="16" s="1"/>
  <c r="E143" i="16" a="1"/>
  <c r="E143" i="16" s="1"/>
  <c r="N142" i="16" a="1"/>
  <c r="N142" i="16" s="1"/>
  <c r="M142" i="16" a="1"/>
  <c r="M142" i="16" s="1"/>
  <c r="L142" i="16" a="1"/>
  <c r="L142" i="16" s="1"/>
  <c r="H142" i="16" a="1"/>
  <c r="H142" i="16" s="1"/>
  <c r="G142" i="16" a="1"/>
  <c r="G142" i="16" s="1"/>
  <c r="F142" i="16" a="1"/>
  <c r="F142" i="16" s="1"/>
  <c r="E142" i="16" a="1"/>
  <c r="E142" i="16" s="1"/>
  <c r="N141" i="16" a="1"/>
  <c r="N141" i="16" s="1"/>
  <c r="M141" i="16" a="1"/>
  <c r="M141" i="16" s="1"/>
  <c r="L141" i="16" a="1"/>
  <c r="L141" i="16" s="1"/>
  <c r="H141" i="16" a="1"/>
  <c r="H141" i="16" s="1"/>
  <c r="G141" i="16" a="1"/>
  <c r="G141" i="16" s="1"/>
  <c r="F141" i="16" a="1"/>
  <c r="F141" i="16" s="1"/>
  <c r="E141" i="16" a="1"/>
  <c r="E141" i="16" s="1"/>
  <c r="N140" i="16" a="1"/>
  <c r="N140" i="16" s="1"/>
  <c r="M140" i="16" a="1"/>
  <c r="M140" i="16" s="1"/>
  <c r="L140" i="16" a="1"/>
  <c r="L140" i="16" s="1"/>
  <c r="H140" i="16" a="1"/>
  <c r="H140" i="16" s="1"/>
  <c r="G140" i="16" a="1"/>
  <c r="G140" i="16" s="1"/>
  <c r="F140" i="16" a="1"/>
  <c r="F140" i="16" s="1"/>
  <c r="E140" i="16" a="1"/>
  <c r="E140" i="16" s="1"/>
  <c r="N139" i="16" a="1"/>
  <c r="N139" i="16" s="1"/>
  <c r="M139" i="16" a="1"/>
  <c r="M139" i="16" s="1"/>
  <c r="L139" i="16" a="1"/>
  <c r="L139" i="16" s="1"/>
  <c r="H139" i="16" a="1"/>
  <c r="H139" i="16" s="1"/>
  <c r="G139" i="16" a="1"/>
  <c r="G139" i="16" s="1"/>
  <c r="F139" i="16" a="1"/>
  <c r="F139" i="16" s="1"/>
  <c r="E139" i="16" a="1"/>
  <c r="E139" i="16" s="1"/>
  <c r="N138" i="16" a="1"/>
  <c r="N138" i="16" s="1"/>
  <c r="M138" i="16" a="1"/>
  <c r="M138" i="16" s="1"/>
  <c r="L138" i="16" a="1"/>
  <c r="L138" i="16" s="1"/>
  <c r="H138" i="16" a="1"/>
  <c r="H138" i="16" s="1"/>
  <c r="G138" i="16" a="1"/>
  <c r="G138" i="16" s="1"/>
  <c r="F138" i="16" a="1"/>
  <c r="F138" i="16" s="1"/>
  <c r="E138" i="16" a="1"/>
  <c r="E138" i="16" s="1"/>
  <c r="N137" i="16" a="1"/>
  <c r="N137" i="16" s="1"/>
  <c r="M137" i="16" a="1"/>
  <c r="M137" i="16" s="1"/>
  <c r="L137" i="16" a="1"/>
  <c r="L137" i="16" s="1"/>
  <c r="H137" i="16" a="1"/>
  <c r="H137" i="16" s="1"/>
  <c r="G137" i="16" a="1"/>
  <c r="G137" i="16" s="1"/>
  <c r="F137" i="16" a="1"/>
  <c r="F137" i="16" s="1"/>
  <c r="E137" i="16" a="1"/>
  <c r="E137" i="16" s="1"/>
  <c r="N136" i="16" a="1"/>
  <c r="N136" i="16" s="1"/>
  <c r="M136" i="16" a="1"/>
  <c r="M136" i="16" s="1"/>
  <c r="L136" i="16" a="1"/>
  <c r="L136" i="16" s="1"/>
  <c r="H136" i="16" a="1"/>
  <c r="H136" i="16" s="1"/>
  <c r="G136" i="16" a="1"/>
  <c r="G136" i="16" s="1"/>
  <c r="F136" i="16" a="1"/>
  <c r="F136" i="16" s="1"/>
  <c r="E136" i="16" a="1"/>
  <c r="E136" i="16" s="1"/>
  <c r="N135" i="16" a="1"/>
  <c r="N135" i="16" s="1"/>
  <c r="M135" i="16" a="1"/>
  <c r="M135" i="16" s="1"/>
  <c r="L135" i="16" a="1"/>
  <c r="L135" i="16" s="1"/>
  <c r="H135" i="16" a="1"/>
  <c r="H135" i="16" s="1"/>
  <c r="G135" i="16" a="1"/>
  <c r="G135" i="16" s="1"/>
  <c r="F135" i="16" a="1"/>
  <c r="F135" i="16" s="1"/>
  <c r="E135" i="16" a="1"/>
  <c r="E135" i="16" s="1"/>
  <c r="N134" i="16" a="1"/>
  <c r="N134" i="16" s="1"/>
  <c r="M134" i="16" a="1"/>
  <c r="M134" i="16" s="1"/>
  <c r="L134" i="16" a="1"/>
  <c r="L134" i="16" s="1"/>
  <c r="H134" i="16" a="1"/>
  <c r="H134" i="16" s="1"/>
  <c r="G134" i="16" a="1"/>
  <c r="G134" i="16" s="1"/>
  <c r="F134" i="16" a="1"/>
  <c r="F134" i="16" s="1"/>
  <c r="E134" i="16" a="1"/>
  <c r="E134" i="16" s="1"/>
  <c r="N133" i="16" a="1"/>
  <c r="N133" i="16" s="1"/>
  <c r="M133" i="16" a="1"/>
  <c r="M133" i="16" s="1"/>
  <c r="L133" i="16" a="1"/>
  <c r="L133" i="16" s="1"/>
  <c r="H133" i="16" a="1"/>
  <c r="H133" i="16" s="1"/>
  <c r="G133" i="16" a="1"/>
  <c r="G133" i="16" s="1"/>
  <c r="F133" i="16" a="1"/>
  <c r="F133" i="16" s="1"/>
  <c r="E133" i="16" a="1"/>
  <c r="E133" i="16" s="1"/>
  <c r="N132" i="16" a="1"/>
  <c r="N132" i="16" s="1"/>
  <c r="M132" i="16" a="1"/>
  <c r="M132" i="16" s="1"/>
  <c r="L132" i="16" a="1"/>
  <c r="L132" i="16" s="1"/>
  <c r="H132" i="16" a="1"/>
  <c r="H132" i="16" s="1"/>
  <c r="G132" i="16" a="1"/>
  <c r="G132" i="16" s="1"/>
  <c r="F132" i="16" a="1"/>
  <c r="F132" i="16" s="1"/>
  <c r="E132" i="16" a="1"/>
  <c r="E132" i="16" s="1"/>
  <c r="N131" i="16" a="1"/>
  <c r="N131" i="16" s="1"/>
  <c r="M131" i="16" a="1"/>
  <c r="M131" i="16" s="1"/>
  <c r="L131" i="16" a="1"/>
  <c r="L131" i="16" s="1"/>
  <c r="H131" i="16" a="1"/>
  <c r="H131" i="16" s="1"/>
  <c r="G131" i="16" a="1"/>
  <c r="G131" i="16" s="1"/>
  <c r="F131" i="16" a="1"/>
  <c r="F131" i="16" s="1"/>
  <c r="E131" i="16" a="1"/>
  <c r="E131" i="16" s="1"/>
  <c r="N130" i="16" a="1"/>
  <c r="N130" i="16" s="1"/>
  <c r="M130" i="16" a="1"/>
  <c r="M130" i="16" s="1"/>
  <c r="L130" i="16" a="1"/>
  <c r="L130" i="16" s="1"/>
  <c r="H130" i="16" a="1"/>
  <c r="H130" i="16" s="1"/>
  <c r="G130" i="16" a="1"/>
  <c r="G130" i="16" s="1"/>
  <c r="F130" i="16" a="1"/>
  <c r="F130" i="16" s="1"/>
  <c r="E130" i="16" a="1"/>
  <c r="E130" i="16" s="1"/>
  <c r="N129" i="16" a="1"/>
  <c r="N129" i="16" s="1"/>
  <c r="M129" i="16" a="1"/>
  <c r="M129" i="16" s="1"/>
  <c r="L129" i="16" a="1"/>
  <c r="L129" i="16" s="1"/>
  <c r="H129" i="16" a="1"/>
  <c r="H129" i="16" s="1"/>
  <c r="G129" i="16" a="1"/>
  <c r="G129" i="16" s="1"/>
  <c r="F129" i="16" a="1"/>
  <c r="F129" i="16" s="1"/>
  <c r="E129" i="16" a="1"/>
  <c r="E129" i="16" s="1"/>
  <c r="N128" i="16" a="1"/>
  <c r="N128" i="16" s="1"/>
  <c r="M128" i="16" a="1"/>
  <c r="M128" i="16" s="1"/>
  <c r="L128" i="16" a="1"/>
  <c r="L128" i="16" s="1"/>
  <c r="H128" i="16" a="1"/>
  <c r="H128" i="16" s="1"/>
  <c r="G128" i="16" a="1"/>
  <c r="G128" i="16" s="1"/>
  <c r="F128" i="16" a="1"/>
  <c r="F128" i="16" s="1"/>
  <c r="E128" i="16" a="1"/>
  <c r="E128" i="16" s="1"/>
  <c r="N127" i="16" a="1"/>
  <c r="N127" i="16" s="1"/>
  <c r="M127" i="16" a="1"/>
  <c r="M127" i="16" s="1"/>
  <c r="L127" i="16" a="1"/>
  <c r="L127" i="16" s="1"/>
  <c r="H127" i="16" a="1"/>
  <c r="H127" i="16" s="1"/>
  <c r="G127" i="16" a="1"/>
  <c r="G127" i="16" s="1"/>
  <c r="F127" i="16" a="1"/>
  <c r="F127" i="16" s="1"/>
  <c r="E127" i="16" a="1"/>
  <c r="E127" i="16" s="1"/>
  <c r="N126" i="16" a="1"/>
  <c r="N126" i="16" s="1"/>
  <c r="M126" i="16" a="1"/>
  <c r="M126" i="16" s="1"/>
  <c r="L126" i="16" a="1"/>
  <c r="L126" i="16" s="1"/>
  <c r="H126" i="16" a="1"/>
  <c r="H126" i="16" s="1"/>
  <c r="G126" i="16" a="1"/>
  <c r="G126" i="16" s="1"/>
  <c r="F126" i="16" a="1"/>
  <c r="F126" i="16" s="1"/>
  <c r="E126" i="16" a="1"/>
  <c r="E126" i="16" s="1"/>
  <c r="N125" i="16" a="1"/>
  <c r="N125" i="16" s="1"/>
  <c r="M125" i="16" a="1"/>
  <c r="M125" i="16" s="1"/>
  <c r="L125" i="16" a="1"/>
  <c r="L125" i="16" s="1"/>
  <c r="H125" i="16" a="1"/>
  <c r="H125" i="16" s="1"/>
  <c r="G125" i="16" a="1"/>
  <c r="G125" i="16" s="1"/>
  <c r="F125" i="16" a="1"/>
  <c r="F125" i="16" s="1"/>
  <c r="E125" i="16" a="1"/>
  <c r="E125" i="16" s="1"/>
  <c r="N124" i="16" a="1"/>
  <c r="N124" i="16" s="1"/>
  <c r="M124" i="16" a="1"/>
  <c r="M124" i="16" s="1"/>
  <c r="L124" i="16" a="1"/>
  <c r="L124" i="16" s="1"/>
  <c r="H124" i="16" a="1"/>
  <c r="H124" i="16" s="1"/>
  <c r="G124" i="16" a="1"/>
  <c r="G124" i="16" s="1"/>
  <c r="F124" i="16" a="1"/>
  <c r="F124" i="16" s="1"/>
  <c r="E124" i="16" a="1"/>
  <c r="E124" i="16" s="1"/>
  <c r="N123" i="16" a="1"/>
  <c r="N123" i="16" s="1"/>
  <c r="M123" i="16" a="1"/>
  <c r="M123" i="16" s="1"/>
  <c r="L123" i="16" a="1"/>
  <c r="L123" i="16" s="1"/>
  <c r="H123" i="16" a="1"/>
  <c r="H123" i="16" s="1"/>
  <c r="G123" i="16" a="1"/>
  <c r="G123" i="16" s="1"/>
  <c r="F123" i="16" a="1"/>
  <c r="F123" i="16" s="1"/>
  <c r="E123" i="16" a="1"/>
  <c r="E123" i="16" s="1"/>
  <c r="N122" i="16" a="1"/>
  <c r="N122" i="16" s="1"/>
  <c r="M122" i="16" a="1"/>
  <c r="M122" i="16" s="1"/>
  <c r="L122" i="16" a="1"/>
  <c r="L122" i="16" s="1"/>
  <c r="H122" i="16" a="1"/>
  <c r="H122" i="16" s="1"/>
  <c r="G122" i="16" a="1"/>
  <c r="G122" i="16" s="1"/>
  <c r="F122" i="16" a="1"/>
  <c r="F122" i="16" s="1"/>
  <c r="E122" i="16" a="1"/>
  <c r="E122" i="16" s="1"/>
  <c r="N121" i="16" a="1"/>
  <c r="N121" i="16" s="1"/>
  <c r="M121" i="16" a="1"/>
  <c r="M121" i="16" s="1"/>
  <c r="L121" i="16" a="1"/>
  <c r="L121" i="16" s="1"/>
  <c r="H121" i="16" a="1"/>
  <c r="H121" i="16" s="1"/>
  <c r="G121" i="16" a="1"/>
  <c r="G121" i="16" s="1"/>
  <c r="F121" i="16" a="1"/>
  <c r="F121" i="16" s="1"/>
  <c r="E121" i="16" a="1"/>
  <c r="E121" i="16" s="1"/>
  <c r="N120" i="16" a="1"/>
  <c r="N120" i="16" s="1"/>
  <c r="M120" i="16" a="1"/>
  <c r="M120" i="16" s="1"/>
  <c r="L120" i="16" a="1"/>
  <c r="L120" i="16" s="1"/>
  <c r="H120" i="16" a="1"/>
  <c r="H120" i="16" s="1"/>
  <c r="G120" i="16" a="1"/>
  <c r="G120" i="16" s="1"/>
  <c r="F120" i="16" a="1"/>
  <c r="F120" i="16" s="1"/>
  <c r="E120" i="16" a="1"/>
  <c r="E120" i="16" s="1"/>
  <c r="N119" i="16" a="1"/>
  <c r="N119" i="16" s="1"/>
  <c r="M119" i="16" a="1"/>
  <c r="M119" i="16" s="1"/>
  <c r="L119" i="16" a="1"/>
  <c r="L119" i="16" s="1"/>
  <c r="H119" i="16" a="1"/>
  <c r="H119" i="16" s="1"/>
  <c r="G119" i="16" a="1"/>
  <c r="G119" i="16" s="1"/>
  <c r="F119" i="16" a="1"/>
  <c r="F119" i="16" s="1"/>
  <c r="E119" i="16" a="1"/>
  <c r="E119" i="16" s="1"/>
  <c r="N118" i="16" a="1"/>
  <c r="N118" i="16" s="1"/>
  <c r="M118" i="16" a="1"/>
  <c r="M118" i="16" s="1"/>
  <c r="L118" i="16" a="1"/>
  <c r="L118" i="16" s="1"/>
  <c r="H118" i="16" a="1"/>
  <c r="H118" i="16" s="1"/>
  <c r="G118" i="16" a="1"/>
  <c r="G118" i="16" s="1"/>
  <c r="F118" i="16" a="1"/>
  <c r="F118" i="16" s="1"/>
  <c r="E118" i="16" a="1"/>
  <c r="E118" i="16" s="1"/>
  <c r="N117" i="16" a="1"/>
  <c r="N117" i="16" s="1"/>
  <c r="M117" i="16" a="1"/>
  <c r="M117" i="16" s="1"/>
  <c r="L117" i="16" a="1"/>
  <c r="L117" i="16" s="1"/>
  <c r="H117" i="16" a="1"/>
  <c r="H117" i="16" s="1"/>
  <c r="G117" i="16" a="1"/>
  <c r="G117" i="16" s="1"/>
  <c r="F117" i="16" a="1"/>
  <c r="F117" i="16" s="1"/>
  <c r="E117" i="16" a="1"/>
  <c r="E117" i="16" s="1"/>
  <c r="N116" i="16" a="1"/>
  <c r="N116" i="16" s="1"/>
  <c r="M116" i="16" a="1"/>
  <c r="M116" i="16" s="1"/>
  <c r="L116" i="16" a="1"/>
  <c r="L116" i="16" s="1"/>
  <c r="H116" i="16" a="1"/>
  <c r="H116" i="16" s="1"/>
  <c r="G116" i="16" a="1"/>
  <c r="G116" i="16" s="1"/>
  <c r="F116" i="16" a="1"/>
  <c r="F116" i="16" s="1"/>
  <c r="E116" i="16" a="1"/>
  <c r="E116" i="16" s="1"/>
  <c r="N115" i="16" a="1"/>
  <c r="N115" i="16" s="1"/>
  <c r="M115" i="16" a="1"/>
  <c r="M115" i="16" s="1"/>
  <c r="L115" i="16" a="1"/>
  <c r="L115" i="16" s="1"/>
  <c r="H115" i="16" a="1"/>
  <c r="H115" i="16" s="1"/>
  <c r="G115" i="16" a="1"/>
  <c r="G115" i="16" s="1"/>
  <c r="F115" i="16" a="1"/>
  <c r="F115" i="16" s="1"/>
  <c r="E115" i="16" a="1"/>
  <c r="E115" i="16" s="1"/>
  <c r="N114" i="16" a="1"/>
  <c r="N114" i="16" s="1"/>
  <c r="M114" i="16" a="1"/>
  <c r="M114" i="16" s="1"/>
  <c r="L114" i="16" a="1"/>
  <c r="L114" i="16" s="1"/>
  <c r="H114" i="16" a="1"/>
  <c r="H114" i="16" s="1"/>
  <c r="G114" i="16" a="1"/>
  <c r="G114" i="16" s="1"/>
  <c r="F114" i="16" a="1"/>
  <c r="F114" i="16" s="1"/>
  <c r="E114" i="16" a="1"/>
  <c r="E114" i="16" s="1"/>
  <c r="N113" i="16" a="1"/>
  <c r="N113" i="16" s="1"/>
  <c r="M113" i="16" a="1"/>
  <c r="M113" i="16" s="1"/>
  <c r="L113" i="16" a="1"/>
  <c r="L113" i="16" s="1"/>
  <c r="H113" i="16" a="1"/>
  <c r="H113" i="16" s="1"/>
  <c r="G113" i="16" a="1"/>
  <c r="G113" i="16" s="1"/>
  <c r="F113" i="16" a="1"/>
  <c r="F113" i="16" s="1"/>
  <c r="E113" i="16" a="1"/>
  <c r="E113" i="16" s="1"/>
  <c r="N112" i="16" a="1"/>
  <c r="N112" i="16" s="1"/>
  <c r="M112" i="16" a="1"/>
  <c r="M112" i="16" s="1"/>
  <c r="L112" i="16" a="1"/>
  <c r="L112" i="16" s="1"/>
  <c r="H112" i="16" a="1"/>
  <c r="H112" i="16" s="1"/>
  <c r="G112" i="16" a="1"/>
  <c r="G112" i="16" s="1"/>
  <c r="F112" i="16" a="1"/>
  <c r="F112" i="16" s="1"/>
  <c r="E112" i="16" a="1"/>
  <c r="E112" i="16" s="1"/>
  <c r="N111" i="16" a="1"/>
  <c r="N111" i="16" s="1"/>
  <c r="M111" i="16" a="1"/>
  <c r="M111" i="16" s="1"/>
  <c r="L111" i="16" a="1"/>
  <c r="L111" i="16" s="1"/>
  <c r="H111" i="16" a="1"/>
  <c r="H111" i="16" s="1"/>
  <c r="G111" i="16" a="1"/>
  <c r="G111" i="16" s="1"/>
  <c r="F111" i="16" a="1"/>
  <c r="F111" i="16" s="1"/>
  <c r="E111" i="16" a="1"/>
  <c r="E111" i="16" s="1"/>
  <c r="N110" i="16" a="1"/>
  <c r="N110" i="16" s="1"/>
  <c r="M110" i="16" a="1"/>
  <c r="M110" i="16" s="1"/>
  <c r="L110" i="16" a="1"/>
  <c r="L110" i="16" s="1"/>
  <c r="H110" i="16" a="1"/>
  <c r="H110" i="16" s="1"/>
  <c r="G110" i="16" a="1"/>
  <c r="G110" i="16" s="1"/>
  <c r="F110" i="16" a="1"/>
  <c r="F110" i="16" s="1"/>
  <c r="E110" i="16" a="1"/>
  <c r="E110" i="16" s="1"/>
  <c r="N109" i="16" a="1"/>
  <c r="N109" i="16" s="1"/>
  <c r="M109" i="16" a="1"/>
  <c r="M109" i="16" s="1"/>
  <c r="L109" i="16" a="1"/>
  <c r="L109" i="16" s="1"/>
  <c r="H109" i="16" a="1"/>
  <c r="H109" i="16" s="1"/>
  <c r="G109" i="16" a="1"/>
  <c r="G109" i="16" s="1"/>
  <c r="F109" i="16" a="1"/>
  <c r="F109" i="16" s="1"/>
  <c r="E109" i="16" a="1"/>
  <c r="E109" i="16" s="1"/>
  <c r="N108" i="16" a="1"/>
  <c r="N108" i="16" s="1"/>
  <c r="M108" i="16" a="1"/>
  <c r="M108" i="16" s="1"/>
  <c r="L108" i="16" a="1"/>
  <c r="L108" i="16" s="1"/>
  <c r="H108" i="16" a="1"/>
  <c r="H108" i="16" s="1"/>
  <c r="G108" i="16" a="1"/>
  <c r="G108" i="16" s="1"/>
  <c r="F108" i="16" a="1"/>
  <c r="F108" i="16" s="1"/>
  <c r="E108" i="16" a="1"/>
  <c r="E108" i="16" s="1"/>
  <c r="N107" i="16" a="1"/>
  <c r="N107" i="16" s="1"/>
  <c r="M107" i="16" a="1"/>
  <c r="M107" i="16" s="1"/>
  <c r="L107" i="16" a="1"/>
  <c r="L107" i="16" s="1"/>
  <c r="H107" i="16" a="1"/>
  <c r="H107" i="16" s="1"/>
  <c r="G107" i="16" a="1"/>
  <c r="G107" i="16" s="1"/>
  <c r="F107" i="16" a="1"/>
  <c r="F107" i="16" s="1"/>
  <c r="E107" i="16" a="1"/>
  <c r="E107" i="16" s="1"/>
  <c r="N106" i="16" a="1"/>
  <c r="N106" i="16" s="1"/>
  <c r="M106" i="16" a="1"/>
  <c r="M106" i="16" s="1"/>
  <c r="L106" i="16" a="1"/>
  <c r="L106" i="16" s="1"/>
  <c r="H106" i="16" a="1"/>
  <c r="H106" i="16" s="1"/>
  <c r="G106" i="16" a="1"/>
  <c r="G106" i="16" s="1"/>
  <c r="F106" i="16" a="1"/>
  <c r="F106" i="16" s="1"/>
  <c r="E106" i="16" a="1"/>
  <c r="E106" i="16" s="1"/>
  <c r="N105" i="16" a="1"/>
  <c r="N105" i="16" s="1"/>
  <c r="M105" i="16" a="1"/>
  <c r="M105" i="16" s="1"/>
  <c r="L105" i="16" a="1"/>
  <c r="L105" i="16" s="1"/>
  <c r="H105" i="16" a="1"/>
  <c r="H105" i="16" s="1"/>
  <c r="G105" i="16" a="1"/>
  <c r="G105" i="16" s="1"/>
  <c r="F105" i="16" a="1"/>
  <c r="F105" i="16" s="1"/>
  <c r="E105" i="16" a="1"/>
  <c r="E105" i="16" s="1"/>
  <c r="N104" i="16" a="1"/>
  <c r="N104" i="16" s="1"/>
  <c r="M104" i="16" a="1"/>
  <c r="M104" i="16" s="1"/>
  <c r="L104" i="16" a="1"/>
  <c r="L104" i="16" s="1"/>
  <c r="H104" i="16" a="1"/>
  <c r="H104" i="16" s="1"/>
  <c r="G104" i="16" a="1"/>
  <c r="G104" i="16" s="1"/>
  <c r="F104" i="16" a="1"/>
  <c r="F104" i="16" s="1"/>
  <c r="E104" i="16" a="1"/>
  <c r="E104" i="16" s="1"/>
  <c r="N103" i="16" a="1"/>
  <c r="N103" i="16" s="1"/>
  <c r="M103" i="16" a="1"/>
  <c r="M103" i="16" s="1"/>
  <c r="L103" i="16" a="1"/>
  <c r="L103" i="16" s="1"/>
  <c r="H103" i="16" a="1"/>
  <c r="H103" i="16" s="1"/>
  <c r="G103" i="16" a="1"/>
  <c r="G103" i="16" s="1"/>
  <c r="F103" i="16" a="1"/>
  <c r="F103" i="16" s="1"/>
  <c r="E103" i="16" a="1"/>
  <c r="E103" i="16" s="1"/>
  <c r="N102" i="16" a="1"/>
  <c r="N102" i="16" s="1"/>
  <c r="M102" i="16" a="1"/>
  <c r="M102" i="16" s="1"/>
  <c r="L102" i="16" a="1"/>
  <c r="L102" i="16" s="1"/>
  <c r="H102" i="16" a="1"/>
  <c r="H102" i="16" s="1"/>
  <c r="G102" i="16" a="1"/>
  <c r="G102" i="16" s="1"/>
  <c r="F102" i="16" a="1"/>
  <c r="F102" i="16" s="1"/>
  <c r="E102" i="16" a="1"/>
  <c r="E102" i="16" s="1"/>
  <c r="N101" i="16" a="1"/>
  <c r="N101" i="16" s="1"/>
  <c r="M101" i="16" a="1"/>
  <c r="M101" i="16" s="1"/>
  <c r="L101" i="16" a="1"/>
  <c r="L101" i="16" s="1"/>
  <c r="H101" i="16" a="1"/>
  <c r="H101" i="16" s="1"/>
  <c r="G101" i="16" a="1"/>
  <c r="G101" i="16" s="1"/>
  <c r="F101" i="16" a="1"/>
  <c r="F101" i="16" s="1"/>
  <c r="E101" i="16" a="1"/>
  <c r="E101" i="16" s="1"/>
  <c r="N100" i="16" a="1"/>
  <c r="N100" i="16" s="1"/>
  <c r="M100" i="16" a="1"/>
  <c r="M100" i="16" s="1"/>
  <c r="L100" i="16" a="1"/>
  <c r="L100" i="16" s="1"/>
  <c r="H100" i="16" a="1"/>
  <c r="H100" i="16" s="1"/>
  <c r="G100" i="16" a="1"/>
  <c r="G100" i="16" s="1"/>
  <c r="F100" i="16" a="1"/>
  <c r="F100" i="16" s="1"/>
  <c r="E100" i="16" a="1"/>
  <c r="E100" i="16" s="1"/>
  <c r="N99" i="16" a="1"/>
  <c r="N99" i="16" s="1"/>
  <c r="M99" i="16" a="1"/>
  <c r="M99" i="16" s="1"/>
  <c r="L99" i="16" a="1"/>
  <c r="L99" i="16" s="1"/>
  <c r="H99" i="16" a="1"/>
  <c r="H99" i="16" s="1"/>
  <c r="G99" i="16" a="1"/>
  <c r="G99" i="16" s="1"/>
  <c r="F99" i="16" a="1"/>
  <c r="F99" i="16" s="1"/>
  <c r="E99" i="16" a="1"/>
  <c r="E99" i="16" s="1"/>
  <c r="N98" i="16" a="1"/>
  <c r="N98" i="16" s="1"/>
  <c r="M98" i="16" a="1"/>
  <c r="M98" i="16" s="1"/>
  <c r="L98" i="16" a="1"/>
  <c r="L98" i="16" s="1"/>
  <c r="H98" i="16" a="1"/>
  <c r="H98" i="16" s="1"/>
  <c r="G98" i="16" a="1"/>
  <c r="G98" i="16" s="1"/>
  <c r="F98" i="16" a="1"/>
  <c r="F98" i="16" s="1"/>
  <c r="E98" i="16" a="1"/>
  <c r="E98" i="16" s="1"/>
  <c r="N97" i="16" a="1"/>
  <c r="N97" i="16" s="1"/>
  <c r="M97" i="16" a="1"/>
  <c r="M97" i="16" s="1"/>
  <c r="L97" i="16" a="1"/>
  <c r="L97" i="16" s="1"/>
  <c r="H97" i="16" a="1"/>
  <c r="H97" i="16" s="1"/>
  <c r="G97" i="16" a="1"/>
  <c r="G97" i="16" s="1"/>
  <c r="F97" i="16" a="1"/>
  <c r="F97" i="16" s="1"/>
  <c r="E97" i="16" a="1"/>
  <c r="E97" i="16" s="1"/>
  <c r="N96" i="16" a="1"/>
  <c r="N96" i="16" s="1"/>
  <c r="M96" i="16" a="1"/>
  <c r="M96" i="16" s="1"/>
  <c r="L96" i="16" a="1"/>
  <c r="L96" i="16" s="1"/>
  <c r="H96" i="16" a="1"/>
  <c r="H96" i="16" s="1"/>
  <c r="G96" i="16" a="1"/>
  <c r="G96" i="16" s="1"/>
  <c r="F96" i="16" a="1"/>
  <c r="F96" i="16" s="1"/>
  <c r="E96" i="16" a="1"/>
  <c r="E96" i="16" s="1"/>
  <c r="N95" i="16" a="1"/>
  <c r="N95" i="16" s="1"/>
  <c r="M95" i="16" a="1"/>
  <c r="M95" i="16" s="1"/>
  <c r="L95" i="16" a="1"/>
  <c r="L95" i="16" s="1"/>
  <c r="H95" i="16" a="1"/>
  <c r="H95" i="16" s="1"/>
  <c r="G95" i="16" a="1"/>
  <c r="G95" i="16" s="1"/>
  <c r="F95" i="16" a="1"/>
  <c r="F95" i="16" s="1"/>
  <c r="E95" i="16" a="1"/>
  <c r="E95" i="16" s="1"/>
  <c r="N94" i="16" a="1"/>
  <c r="N94" i="16" s="1"/>
  <c r="M94" i="16" a="1"/>
  <c r="M94" i="16" s="1"/>
  <c r="L94" i="16" a="1"/>
  <c r="L94" i="16" s="1"/>
  <c r="H94" i="16" a="1"/>
  <c r="H94" i="16" s="1"/>
  <c r="G94" i="16" a="1"/>
  <c r="G94" i="16" s="1"/>
  <c r="F94" i="16" a="1"/>
  <c r="F94" i="16" s="1"/>
  <c r="E94" i="16" a="1"/>
  <c r="E94" i="16" s="1"/>
  <c r="N93" i="16" a="1"/>
  <c r="N93" i="16" s="1"/>
  <c r="M93" i="16" a="1"/>
  <c r="M93" i="16" s="1"/>
  <c r="L93" i="16" a="1"/>
  <c r="L93" i="16" s="1"/>
  <c r="H93" i="16" a="1"/>
  <c r="H93" i="16" s="1"/>
  <c r="G93" i="16" a="1"/>
  <c r="G93" i="16" s="1"/>
  <c r="F93" i="16" a="1"/>
  <c r="F93" i="16" s="1"/>
  <c r="E93" i="16" a="1"/>
  <c r="E93" i="16" s="1"/>
  <c r="N92" i="16" a="1"/>
  <c r="N92" i="16" s="1"/>
  <c r="M92" i="16" a="1"/>
  <c r="M92" i="16" s="1"/>
  <c r="L92" i="16" a="1"/>
  <c r="L92" i="16" s="1"/>
  <c r="H92" i="16" a="1"/>
  <c r="H92" i="16" s="1"/>
  <c r="G92" i="16" a="1"/>
  <c r="G92" i="16" s="1"/>
  <c r="F92" i="16" a="1"/>
  <c r="F92" i="16" s="1"/>
  <c r="E92" i="16" a="1"/>
  <c r="E92" i="16" s="1"/>
  <c r="N91" i="16" a="1"/>
  <c r="N91" i="16" s="1"/>
  <c r="M91" i="16" a="1"/>
  <c r="M91" i="16" s="1"/>
  <c r="L91" i="16" a="1"/>
  <c r="L91" i="16" s="1"/>
  <c r="H91" i="16" a="1"/>
  <c r="H91" i="16" s="1"/>
  <c r="G91" i="16" a="1"/>
  <c r="G91" i="16" s="1"/>
  <c r="F91" i="16" a="1"/>
  <c r="F91" i="16" s="1"/>
  <c r="E91" i="16" a="1"/>
  <c r="E91" i="16" s="1"/>
  <c r="N90" i="16" a="1"/>
  <c r="N90" i="16" s="1"/>
  <c r="M90" i="16" a="1"/>
  <c r="M90" i="16" s="1"/>
  <c r="L90" i="16" a="1"/>
  <c r="L90" i="16" s="1"/>
  <c r="H90" i="16" a="1"/>
  <c r="H90" i="16" s="1"/>
  <c r="G90" i="16" a="1"/>
  <c r="G90" i="16" s="1"/>
  <c r="F90" i="16" a="1"/>
  <c r="F90" i="16" s="1"/>
  <c r="E90" i="16" a="1"/>
  <c r="E90" i="16" s="1"/>
  <c r="N89" i="16" a="1"/>
  <c r="N89" i="16" s="1"/>
  <c r="M89" i="16" a="1"/>
  <c r="M89" i="16" s="1"/>
  <c r="L89" i="16" a="1"/>
  <c r="L89" i="16" s="1"/>
  <c r="H89" i="16" a="1"/>
  <c r="H89" i="16" s="1"/>
  <c r="G89" i="16" a="1"/>
  <c r="G89" i="16" s="1"/>
  <c r="F89" i="16" a="1"/>
  <c r="F89" i="16" s="1"/>
  <c r="E89" i="16" a="1"/>
  <c r="E89" i="16" s="1"/>
  <c r="N88" i="16" a="1"/>
  <c r="N88" i="16" s="1"/>
  <c r="M88" i="16" a="1"/>
  <c r="M88" i="16" s="1"/>
  <c r="L88" i="16" a="1"/>
  <c r="L88" i="16" s="1"/>
  <c r="H88" i="16" a="1"/>
  <c r="H88" i="16" s="1"/>
  <c r="G88" i="16" a="1"/>
  <c r="G88" i="16" s="1"/>
  <c r="F88" i="16" a="1"/>
  <c r="F88" i="16" s="1"/>
  <c r="E88" i="16" a="1"/>
  <c r="E88" i="16" s="1"/>
  <c r="N87" i="16" a="1"/>
  <c r="N87" i="16" s="1"/>
  <c r="M87" i="16" a="1"/>
  <c r="M87" i="16" s="1"/>
  <c r="L87" i="16" a="1"/>
  <c r="L87" i="16" s="1"/>
  <c r="H87" i="16" a="1"/>
  <c r="H87" i="16" s="1"/>
  <c r="G87" i="16" a="1"/>
  <c r="G87" i="16" s="1"/>
  <c r="F87" i="16" a="1"/>
  <c r="F87" i="16" s="1"/>
  <c r="E87" i="16" a="1"/>
  <c r="E87" i="16" s="1"/>
  <c r="N86" i="16" a="1"/>
  <c r="N86" i="16" s="1"/>
  <c r="M86" i="16" a="1"/>
  <c r="M86" i="16" s="1"/>
  <c r="L86" i="16" a="1"/>
  <c r="L86" i="16" s="1"/>
  <c r="H86" i="16" a="1"/>
  <c r="H86" i="16" s="1"/>
  <c r="G86" i="16" a="1"/>
  <c r="G86" i="16" s="1"/>
  <c r="F86" i="16" a="1"/>
  <c r="F86" i="16" s="1"/>
  <c r="E86" i="16" a="1"/>
  <c r="E86" i="16" s="1"/>
  <c r="N85" i="16" a="1"/>
  <c r="N85" i="16" s="1"/>
  <c r="M85" i="16" a="1"/>
  <c r="M85" i="16" s="1"/>
  <c r="L85" i="16" a="1"/>
  <c r="L85" i="16" s="1"/>
  <c r="H85" i="16" a="1"/>
  <c r="H85" i="16" s="1"/>
  <c r="G85" i="16" a="1"/>
  <c r="G85" i="16" s="1"/>
  <c r="F85" i="16" a="1"/>
  <c r="F85" i="16" s="1"/>
  <c r="E85" i="16" a="1"/>
  <c r="E85" i="16" s="1"/>
  <c r="N84" i="16" a="1"/>
  <c r="N84" i="16" s="1"/>
  <c r="M84" i="16" a="1"/>
  <c r="M84" i="16" s="1"/>
  <c r="L84" i="16" a="1"/>
  <c r="L84" i="16" s="1"/>
  <c r="H84" i="16" a="1"/>
  <c r="H84" i="16" s="1"/>
  <c r="G84" i="16" a="1"/>
  <c r="G84" i="16" s="1"/>
  <c r="F84" i="16" a="1"/>
  <c r="F84" i="16" s="1"/>
  <c r="E84" i="16" a="1"/>
  <c r="E84" i="16" s="1"/>
  <c r="N83" i="16" a="1"/>
  <c r="N83" i="16" s="1"/>
  <c r="M83" i="16" a="1"/>
  <c r="M83" i="16" s="1"/>
  <c r="L83" i="16" a="1"/>
  <c r="L83" i="16" s="1"/>
  <c r="H83" i="16" a="1"/>
  <c r="H83" i="16" s="1"/>
  <c r="G83" i="16" a="1"/>
  <c r="G83" i="16" s="1"/>
  <c r="F83" i="16" a="1"/>
  <c r="F83" i="16" s="1"/>
  <c r="E83" i="16" a="1"/>
  <c r="E83" i="16" s="1"/>
  <c r="N82" i="16" a="1"/>
  <c r="N82" i="16" s="1"/>
  <c r="M82" i="16" a="1"/>
  <c r="M82" i="16" s="1"/>
  <c r="L82" i="16" a="1"/>
  <c r="L82" i="16" s="1"/>
  <c r="H82" i="16" a="1"/>
  <c r="H82" i="16" s="1"/>
  <c r="G82" i="16" a="1"/>
  <c r="G82" i="16" s="1"/>
  <c r="F82" i="16" a="1"/>
  <c r="F82" i="16" s="1"/>
  <c r="E82" i="16" a="1"/>
  <c r="E82" i="16" s="1"/>
  <c r="N81" i="16" a="1"/>
  <c r="N81" i="16" s="1"/>
  <c r="M81" i="16" a="1"/>
  <c r="M81" i="16" s="1"/>
  <c r="L81" i="16" a="1"/>
  <c r="L81" i="16" s="1"/>
  <c r="H81" i="16" a="1"/>
  <c r="H81" i="16" s="1"/>
  <c r="G81" i="16" a="1"/>
  <c r="G81" i="16" s="1"/>
  <c r="F81" i="16" a="1"/>
  <c r="F81" i="16" s="1"/>
  <c r="E81" i="16" a="1"/>
  <c r="E81" i="16" s="1"/>
  <c r="N80" i="16" a="1"/>
  <c r="N80" i="16" s="1"/>
  <c r="M80" i="16" a="1"/>
  <c r="M80" i="16" s="1"/>
  <c r="L80" i="16" a="1"/>
  <c r="L80" i="16" s="1"/>
  <c r="H80" i="16" a="1"/>
  <c r="H80" i="16" s="1"/>
  <c r="G80" i="16" a="1"/>
  <c r="G80" i="16" s="1"/>
  <c r="F80" i="16" a="1"/>
  <c r="F80" i="16" s="1"/>
  <c r="E80" i="16" a="1"/>
  <c r="E80" i="16" s="1"/>
  <c r="N79" i="16" a="1"/>
  <c r="N79" i="16" s="1"/>
  <c r="M79" i="16" a="1"/>
  <c r="M79" i="16" s="1"/>
  <c r="L79" i="16" a="1"/>
  <c r="L79" i="16" s="1"/>
  <c r="H79" i="16" a="1"/>
  <c r="H79" i="16" s="1"/>
  <c r="G79" i="16" a="1"/>
  <c r="G79" i="16" s="1"/>
  <c r="F79" i="16" a="1"/>
  <c r="F79" i="16" s="1"/>
  <c r="E79" i="16" a="1"/>
  <c r="E79" i="16" s="1"/>
  <c r="N78" i="16" a="1"/>
  <c r="N78" i="16" s="1"/>
  <c r="M78" i="16" a="1"/>
  <c r="M78" i="16" s="1"/>
  <c r="L78" i="16" a="1"/>
  <c r="L78" i="16" s="1"/>
  <c r="H78" i="16" a="1"/>
  <c r="H78" i="16" s="1"/>
  <c r="G78" i="16" a="1"/>
  <c r="G78" i="16" s="1"/>
  <c r="F78" i="16" a="1"/>
  <c r="F78" i="16" s="1"/>
  <c r="E78" i="16" a="1"/>
  <c r="E78" i="16" s="1"/>
  <c r="N77" i="16" a="1"/>
  <c r="N77" i="16" s="1"/>
  <c r="M77" i="16" a="1"/>
  <c r="M77" i="16" s="1"/>
  <c r="L77" i="16" a="1"/>
  <c r="L77" i="16" s="1"/>
  <c r="H77" i="16" a="1"/>
  <c r="H77" i="16" s="1"/>
  <c r="G77" i="16" a="1"/>
  <c r="G77" i="16" s="1"/>
  <c r="F77" i="16" a="1"/>
  <c r="F77" i="16" s="1"/>
  <c r="E77" i="16" a="1"/>
  <c r="E77" i="16" s="1"/>
  <c r="N76" i="16" a="1"/>
  <c r="N76" i="16" s="1"/>
  <c r="M76" i="16" a="1"/>
  <c r="M76" i="16" s="1"/>
  <c r="L76" i="16" a="1"/>
  <c r="L76" i="16" s="1"/>
  <c r="H76" i="16" a="1"/>
  <c r="H76" i="16" s="1"/>
  <c r="G76" i="16" a="1"/>
  <c r="G76" i="16" s="1"/>
  <c r="F76" i="16" a="1"/>
  <c r="F76" i="16" s="1"/>
  <c r="E76" i="16" a="1"/>
  <c r="E76" i="16" s="1"/>
  <c r="N75" i="16" a="1"/>
  <c r="N75" i="16" s="1"/>
  <c r="M75" i="16" a="1"/>
  <c r="M75" i="16" s="1"/>
  <c r="L75" i="16" a="1"/>
  <c r="L75" i="16" s="1"/>
  <c r="H75" i="16" a="1"/>
  <c r="H75" i="16" s="1"/>
  <c r="G75" i="16" a="1"/>
  <c r="G75" i="16" s="1"/>
  <c r="F75" i="16" a="1"/>
  <c r="F75" i="16" s="1"/>
  <c r="E75" i="16" a="1"/>
  <c r="E75" i="16" s="1"/>
  <c r="N74" i="16" a="1"/>
  <c r="N74" i="16" s="1"/>
  <c r="M74" i="16" a="1"/>
  <c r="M74" i="16" s="1"/>
  <c r="L74" i="16" a="1"/>
  <c r="L74" i="16" s="1"/>
  <c r="H74" i="16" a="1"/>
  <c r="H74" i="16" s="1"/>
  <c r="G74" i="16" a="1"/>
  <c r="G74" i="16" s="1"/>
  <c r="F74" i="16" a="1"/>
  <c r="F74" i="16" s="1"/>
  <c r="E74" i="16" a="1"/>
  <c r="E74" i="16" s="1"/>
  <c r="N73" i="16" a="1"/>
  <c r="N73" i="16" s="1"/>
  <c r="M73" i="16" a="1"/>
  <c r="M73" i="16" s="1"/>
  <c r="L73" i="16" a="1"/>
  <c r="L73" i="16" s="1"/>
  <c r="H73" i="16" a="1"/>
  <c r="H73" i="16" s="1"/>
  <c r="G73" i="16" a="1"/>
  <c r="G73" i="16" s="1"/>
  <c r="F73" i="16" a="1"/>
  <c r="F73" i="16" s="1"/>
  <c r="E73" i="16" a="1"/>
  <c r="E73" i="16" s="1"/>
  <c r="N72" i="16" a="1"/>
  <c r="N72" i="16" s="1"/>
  <c r="M72" i="16" a="1"/>
  <c r="M72" i="16" s="1"/>
  <c r="L72" i="16" a="1"/>
  <c r="L72" i="16" s="1"/>
  <c r="H72" i="16" a="1"/>
  <c r="H72" i="16" s="1"/>
  <c r="G72" i="16" a="1"/>
  <c r="G72" i="16" s="1"/>
  <c r="F72" i="16" a="1"/>
  <c r="F72" i="16" s="1"/>
  <c r="E72" i="16" a="1"/>
  <c r="E72" i="16" s="1"/>
  <c r="N71" i="16" a="1"/>
  <c r="N71" i="16" s="1"/>
  <c r="M71" i="16" a="1"/>
  <c r="M71" i="16" s="1"/>
  <c r="L71" i="16" a="1"/>
  <c r="L71" i="16" s="1"/>
  <c r="H71" i="16" a="1"/>
  <c r="H71" i="16" s="1"/>
  <c r="G71" i="16" a="1"/>
  <c r="G71" i="16" s="1"/>
  <c r="F71" i="16" a="1"/>
  <c r="F71" i="16" s="1"/>
  <c r="E71" i="16" a="1"/>
  <c r="E71" i="16" s="1"/>
  <c r="N70" i="16" a="1"/>
  <c r="N70" i="16" s="1"/>
  <c r="M70" i="16" a="1"/>
  <c r="M70" i="16" s="1"/>
  <c r="L70" i="16" a="1"/>
  <c r="L70" i="16" s="1"/>
  <c r="H70" i="16" a="1"/>
  <c r="H70" i="16" s="1"/>
  <c r="G70" i="16" a="1"/>
  <c r="G70" i="16" s="1"/>
  <c r="F70" i="16" a="1"/>
  <c r="F70" i="16" s="1"/>
  <c r="E70" i="16" a="1"/>
  <c r="E70" i="16" s="1"/>
  <c r="N69" i="16" a="1"/>
  <c r="N69" i="16" s="1"/>
  <c r="M69" i="16" a="1"/>
  <c r="M69" i="16" s="1"/>
  <c r="L69" i="16" a="1"/>
  <c r="L69" i="16" s="1"/>
  <c r="H69" i="16" a="1"/>
  <c r="H69" i="16" s="1"/>
  <c r="G69" i="16" a="1"/>
  <c r="G69" i="16" s="1"/>
  <c r="F69" i="16" a="1"/>
  <c r="F69" i="16" s="1"/>
  <c r="E69" i="16" a="1"/>
  <c r="E69" i="16" s="1"/>
  <c r="N68" i="16" a="1"/>
  <c r="N68" i="16" s="1"/>
  <c r="M68" i="16" a="1"/>
  <c r="M68" i="16" s="1"/>
  <c r="L68" i="16" a="1"/>
  <c r="L68" i="16" s="1"/>
  <c r="H68" i="16" a="1"/>
  <c r="H68" i="16" s="1"/>
  <c r="G68" i="16" a="1"/>
  <c r="G68" i="16" s="1"/>
  <c r="F68" i="16" a="1"/>
  <c r="F68" i="16" s="1"/>
  <c r="E68" i="16" a="1"/>
  <c r="E68" i="16" s="1"/>
  <c r="N67" i="16" a="1"/>
  <c r="N67" i="16" s="1"/>
  <c r="M67" i="16" a="1"/>
  <c r="M67" i="16" s="1"/>
  <c r="L67" i="16" a="1"/>
  <c r="L67" i="16" s="1"/>
  <c r="H67" i="16" a="1"/>
  <c r="H67" i="16" s="1"/>
  <c r="G67" i="16" a="1"/>
  <c r="G67" i="16" s="1"/>
  <c r="F67" i="16" a="1"/>
  <c r="F67" i="16" s="1"/>
  <c r="E67" i="16" a="1"/>
  <c r="E67" i="16" s="1"/>
  <c r="N66" i="16" a="1"/>
  <c r="N66" i="16" s="1"/>
  <c r="M66" i="16" a="1"/>
  <c r="M66" i="16" s="1"/>
  <c r="L66" i="16" a="1"/>
  <c r="L66" i="16" s="1"/>
  <c r="H66" i="16" a="1"/>
  <c r="H66" i="16" s="1"/>
  <c r="G66" i="16" a="1"/>
  <c r="G66" i="16" s="1"/>
  <c r="F66" i="16" a="1"/>
  <c r="F66" i="16" s="1"/>
  <c r="E66" i="16" a="1"/>
  <c r="E66" i="16" s="1"/>
  <c r="N65" i="16" a="1"/>
  <c r="N65" i="16" s="1"/>
  <c r="M65" i="16" a="1"/>
  <c r="M65" i="16" s="1"/>
  <c r="L65" i="16" a="1"/>
  <c r="L65" i="16" s="1"/>
  <c r="H65" i="16" a="1"/>
  <c r="H65" i="16" s="1"/>
  <c r="G65" i="16" a="1"/>
  <c r="G65" i="16" s="1"/>
  <c r="F65" i="16" a="1"/>
  <c r="F65" i="16" s="1"/>
  <c r="E65" i="16" a="1"/>
  <c r="E65" i="16" s="1"/>
  <c r="N64" i="16" a="1"/>
  <c r="N64" i="16" s="1"/>
  <c r="M64" i="16" a="1"/>
  <c r="M64" i="16" s="1"/>
  <c r="L64" i="16" a="1"/>
  <c r="L64" i="16" s="1"/>
  <c r="H64" i="16" a="1"/>
  <c r="H64" i="16" s="1"/>
  <c r="G64" i="16" a="1"/>
  <c r="G64" i="16" s="1"/>
  <c r="F64" i="16" a="1"/>
  <c r="F64" i="16" s="1"/>
  <c r="E64" i="16" a="1"/>
  <c r="E64" i="16" s="1"/>
  <c r="N63" i="16" a="1"/>
  <c r="N63" i="16" s="1"/>
  <c r="M63" i="16" a="1"/>
  <c r="M63" i="16" s="1"/>
  <c r="L63" i="16" a="1"/>
  <c r="L63" i="16" s="1"/>
  <c r="H63" i="16" a="1"/>
  <c r="H63" i="16" s="1"/>
  <c r="G63" i="16" a="1"/>
  <c r="G63" i="16" s="1"/>
  <c r="F63" i="16" a="1"/>
  <c r="F63" i="16" s="1"/>
  <c r="E63" i="16" a="1"/>
  <c r="E63" i="16" s="1"/>
  <c r="N62" i="16" a="1"/>
  <c r="N62" i="16" s="1"/>
  <c r="M62" i="16" a="1"/>
  <c r="M62" i="16" s="1"/>
  <c r="L62" i="16" a="1"/>
  <c r="L62" i="16" s="1"/>
  <c r="H62" i="16" a="1"/>
  <c r="H62" i="16" s="1"/>
  <c r="G62" i="16" a="1"/>
  <c r="G62" i="16" s="1"/>
  <c r="F62" i="16" a="1"/>
  <c r="F62" i="16" s="1"/>
  <c r="E62" i="16" a="1"/>
  <c r="E62" i="16" s="1"/>
  <c r="N61" i="16" a="1"/>
  <c r="N61" i="16" s="1"/>
  <c r="M61" i="16" a="1"/>
  <c r="M61" i="16" s="1"/>
  <c r="L61" i="16" a="1"/>
  <c r="L61" i="16" s="1"/>
  <c r="H61" i="16" a="1"/>
  <c r="H61" i="16" s="1"/>
  <c r="G61" i="16" a="1"/>
  <c r="G61" i="16" s="1"/>
  <c r="F61" i="16" a="1"/>
  <c r="F61" i="16" s="1"/>
  <c r="E61" i="16" a="1"/>
  <c r="E61" i="16" s="1"/>
  <c r="N60" i="16" a="1"/>
  <c r="N60" i="16" s="1"/>
  <c r="M60" i="16" a="1"/>
  <c r="M60" i="16" s="1"/>
  <c r="L60" i="16" a="1"/>
  <c r="L60" i="16" s="1"/>
  <c r="H60" i="16" a="1"/>
  <c r="H60" i="16" s="1"/>
  <c r="G60" i="16" a="1"/>
  <c r="G60" i="16" s="1"/>
  <c r="F60" i="16" a="1"/>
  <c r="F60" i="16" s="1"/>
  <c r="E60" i="16" a="1"/>
  <c r="E60" i="16" s="1"/>
  <c r="N59" i="16" a="1"/>
  <c r="N59" i="16" s="1"/>
  <c r="M59" i="16" a="1"/>
  <c r="M59" i="16" s="1"/>
  <c r="L59" i="16" a="1"/>
  <c r="L59" i="16" s="1"/>
  <c r="H59" i="16" a="1"/>
  <c r="H59" i="16" s="1"/>
  <c r="G59" i="16" a="1"/>
  <c r="G59" i="16" s="1"/>
  <c r="F59" i="16" a="1"/>
  <c r="F59" i="16" s="1"/>
  <c r="E59" i="16" a="1"/>
  <c r="E59" i="16" s="1"/>
  <c r="N58" i="16" a="1"/>
  <c r="N58" i="16" s="1"/>
  <c r="M58" i="16" a="1"/>
  <c r="M58" i="16" s="1"/>
  <c r="L58" i="16" a="1"/>
  <c r="L58" i="16" s="1"/>
  <c r="H58" i="16" a="1"/>
  <c r="H58" i="16" s="1"/>
  <c r="G58" i="16" a="1"/>
  <c r="G58" i="16" s="1"/>
  <c r="F58" i="16" a="1"/>
  <c r="F58" i="16" s="1"/>
  <c r="E58" i="16" a="1"/>
  <c r="E58" i="16" s="1"/>
  <c r="N57" i="16" a="1"/>
  <c r="N57" i="16" s="1"/>
  <c r="M57" i="16" a="1"/>
  <c r="M57" i="16" s="1"/>
  <c r="L57" i="16" a="1"/>
  <c r="L57" i="16" s="1"/>
  <c r="H57" i="16" a="1"/>
  <c r="H57" i="16" s="1"/>
  <c r="G57" i="16" a="1"/>
  <c r="G57" i="16" s="1"/>
  <c r="F57" i="16" a="1"/>
  <c r="F57" i="16" s="1"/>
  <c r="E57" i="16" a="1"/>
  <c r="E57" i="16" s="1"/>
  <c r="N56" i="16" a="1"/>
  <c r="N56" i="16" s="1"/>
  <c r="M56" i="16" a="1"/>
  <c r="M56" i="16" s="1"/>
  <c r="L56" i="16" a="1"/>
  <c r="L56" i="16" s="1"/>
  <c r="H56" i="16" a="1"/>
  <c r="H56" i="16" s="1"/>
  <c r="G56" i="16" a="1"/>
  <c r="G56" i="16" s="1"/>
  <c r="F56" i="16" a="1"/>
  <c r="F56" i="16" s="1"/>
  <c r="E56" i="16" a="1"/>
  <c r="E56" i="16" s="1"/>
  <c r="N55" i="16" a="1"/>
  <c r="N55" i="16" s="1"/>
  <c r="M55" i="16" a="1"/>
  <c r="M55" i="16" s="1"/>
  <c r="L55" i="16" a="1"/>
  <c r="L55" i="16" s="1"/>
  <c r="H55" i="16" a="1"/>
  <c r="H55" i="16" s="1"/>
  <c r="G55" i="16" a="1"/>
  <c r="G55" i="16" s="1"/>
  <c r="F55" i="16" a="1"/>
  <c r="F55" i="16" s="1"/>
  <c r="E55" i="16" a="1"/>
  <c r="E55" i="16" s="1"/>
  <c r="N54" i="16" a="1"/>
  <c r="N54" i="16" s="1"/>
  <c r="M54" i="16" a="1"/>
  <c r="M54" i="16" s="1"/>
  <c r="L54" i="16" a="1"/>
  <c r="L54" i="16" s="1"/>
  <c r="H54" i="16" a="1"/>
  <c r="H54" i="16" s="1"/>
  <c r="G54" i="16" a="1"/>
  <c r="G54" i="16" s="1"/>
  <c r="F54" i="16" a="1"/>
  <c r="F54" i="16" s="1"/>
  <c r="E54" i="16" a="1"/>
  <c r="E54" i="16" s="1"/>
  <c r="N53" i="16" a="1"/>
  <c r="N53" i="16" s="1"/>
  <c r="M53" i="16" a="1"/>
  <c r="M53" i="16" s="1"/>
  <c r="L53" i="16" a="1"/>
  <c r="L53" i="16" s="1"/>
  <c r="H53" i="16" a="1"/>
  <c r="H53" i="16" s="1"/>
  <c r="G53" i="16" a="1"/>
  <c r="G53" i="16" s="1"/>
  <c r="F53" i="16" a="1"/>
  <c r="F53" i="16" s="1"/>
  <c r="E53" i="16" a="1"/>
  <c r="E53" i="16" s="1"/>
  <c r="N52" i="16" a="1"/>
  <c r="N52" i="16" s="1"/>
  <c r="M52" i="16" a="1"/>
  <c r="M52" i="16" s="1"/>
  <c r="L52" i="16" a="1"/>
  <c r="L52" i="16" s="1"/>
  <c r="H52" i="16" a="1"/>
  <c r="H52" i="16" s="1"/>
  <c r="G52" i="16" a="1"/>
  <c r="G52" i="16" s="1"/>
  <c r="F52" i="16" a="1"/>
  <c r="F52" i="16" s="1"/>
  <c r="E52" i="16" a="1"/>
  <c r="E52" i="16" s="1"/>
  <c r="N51" i="16" a="1"/>
  <c r="N51" i="16" s="1"/>
  <c r="M51" i="16" a="1"/>
  <c r="M51" i="16" s="1"/>
  <c r="L51" i="16" a="1"/>
  <c r="L51" i="16" s="1"/>
  <c r="H51" i="16" a="1"/>
  <c r="H51" i="16" s="1"/>
  <c r="G51" i="16" a="1"/>
  <c r="G51" i="16" s="1"/>
  <c r="F51" i="16" a="1"/>
  <c r="F51" i="16" s="1"/>
  <c r="E51" i="16" a="1"/>
  <c r="E51" i="16" s="1"/>
  <c r="N50" i="16" a="1"/>
  <c r="N50" i="16" s="1"/>
  <c r="M50" i="16" a="1"/>
  <c r="M50" i="16" s="1"/>
  <c r="L50" i="16" a="1"/>
  <c r="L50" i="16" s="1"/>
  <c r="H50" i="16" a="1"/>
  <c r="H50" i="16" s="1"/>
  <c r="G50" i="16" a="1"/>
  <c r="G50" i="16" s="1"/>
  <c r="F50" i="16" a="1"/>
  <c r="F50" i="16" s="1"/>
  <c r="E50" i="16" a="1"/>
  <c r="E50" i="16" s="1"/>
  <c r="N49" i="16" a="1"/>
  <c r="N49" i="16" s="1"/>
  <c r="M49" i="16" a="1"/>
  <c r="M49" i="16" s="1"/>
  <c r="L49" i="16" a="1"/>
  <c r="L49" i="16" s="1"/>
  <c r="H49" i="16" a="1"/>
  <c r="H49" i="16" s="1"/>
  <c r="G49" i="16" a="1"/>
  <c r="G49" i="16" s="1"/>
  <c r="F49" i="16" a="1"/>
  <c r="F49" i="16" s="1"/>
  <c r="E49" i="16" a="1"/>
  <c r="E49" i="16" s="1"/>
  <c r="N48" i="16" a="1"/>
  <c r="N48" i="16" s="1"/>
  <c r="M48" i="16" a="1"/>
  <c r="M48" i="16" s="1"/>
  <c r="L48" i="16" a="1"/>
  <c r="L48" i="16" s="1"/>
  <c r="H48" i="16" a="1"/>
  <c r="H48" i="16" s="1"/>
  <c r="G48" i="16" a="1"/>
  <c r="G48" i="16" s="1"/>
  <c r="F48" i="16" a="1"/>
  <c r="F48" i="16" s="1"/>
  <c r="E48" i="16" a="1"/>
  <c r="E48" i="16" s="1"/>
  <c r="N47" i="16" a="1"/>
  <c r="N47" i="16" s="1"/>
  <c r="M47" i="16" a="1"/>
  <c r="M47" i="16" s="1"/>
  <c r="L47" i="16" a="1"/>
  <c r="L47" i="16" s="1"/>
  <c r="H47" i="16" a="1"/>
  <c r="H47" i="16" s="1"/>
  <c r="G47" i="16" a="1"/>
  <c r="G47" i="16" s="1"/>
  <c r="F47" i="16" a="1"/>
  <c r="F47" i="16" s="1"/>
  <c r="E47" i="16" a="1"/>
  <c r="E47" i="16" s="1"/>
  <c r="N46" i="16" a="1"/>
  <c r="N46" i="16" s="1"/>
  <c r="M46" i="16" a="1"/>
  <c r="M46" i="16" s="1"/>
  <c r="L46" i="16" a="1"/>
  <c r="L46" i="16" s="1"/>
  <c r="H46" i="16" a="1"/>
  <c r="H46" i="16" s="1"/>
  <c r="G46" i="16" a="1"/>
  <c r="G46" i="16" s="1"/>
  <c r="F46" i="16" a="1"/>
  <c r="F46" i="16" s="1"/>
  <c r="E46" i="16" a="1"/>
  <c r="E46" i="16" s="1"/>
  <c r="N45" i="16" a="1"/>
  <c r="N45" i="16" s="1"/>
  <c r="M45" i="16" a="1"/>
  <c r="M45" i="16" s="1"/>
  <c r="L45" i="16" a="1"/>
  <c r="L45" i="16" s="1"/>
  <c r="H45" i="16" a="1"/>
  <c r="H45" i="16" s="1"/>
  <c r="G45" i="16" a="1"/>
  <c r="G45" i="16" s="1"/>
  <c r="F45" i="16" a="1"/>
  <c r="F45" i="16" s="1"/>
  <c r="E45" i="16" a="1"/>
  <c r="E45" i="16" s="1"/>
  <c r="N44" i="16" a="1"/>
  <c r="N44" i="16" s="1"/>
  <c r="M44" i="16" a="1"/>
  <c r="M44" i="16" s="1"/>
  <c r="L44" i="16" a="1"/>
  <c r="L44" i="16" s="1"/>
  <c r="H44" i="16" a="1"/>
  <c r="H44" i="16" s="1"/>
  <c r="G44" i="16" a="1"/>
  <c r="G44" i="16" s="1"/>
  <c r="F44" i="16" a="1"/>
  <c r="F44" i="16" s="1"/>
  <c r="E44" i="16" a="1"/>
  <c r="E44" i="16" s="1"/>
  <c r="N43" i="16" a="1"/>
  <c r="N43" i="16" s="1"/>
  <c r="M43" i="16" a="1"/>
  <c r="M43" i="16" s="1"/>
  <c r="L43" i="16" a="1"/>
  <c r="L43" i="16" s="1"/>
  <c r="H43" i="16" a="1"/>
  <c r="H43" i="16" s="1"/>
  <c r="G43" i="16" a="1"/>
  <c r="G43" i="16" s="1"/>
  <c r="F43" i="16" a="1"/>
  <c r="F43" i="16" s="1"/>
  <c r="E43" i="16" a="1"/>
  <c r="E43" i="16" s="1"/>
  <c r="N42" i="16" a="1"/>
  <c r="N42" i="16" s="1"/>
  <c r="M42" i="16" a="1"/>
  <c r="M42" i="16" s="1"/>
  <c r="L42" i="16" a="1"/>
  <c r="L42" i="16" s="1"/>
  <c r="H42" i="16" a="1"/>
  <c r="H42" i="16" s="1"/>
  <c r="G42" i="16" a="1"/>
  <c r="G42" i="16" s="1"/>
  <c r="F42" i="16" a="1"/>
  <c r="F42" i="16" s="1"/>
  <c r="E42" i="16" a="1"/>
  <c r="E42" i="16" s="1"/>
  <c r="N41" i="16" a="1"/>
  <c r="N41" i="16" s="1"/>
  <c r="M41" i="16" a="1"/>
  <c r="M41" i="16" s="1"/>
  <c r="L41" i="16" a="1"/>
  <c r="L41" i="16" s="1"/>
  <c r="H41" i="16" a="1"/>
  <c r="H41" i="16" s="1"/>
  <c r="G41" i="16" a="1"/>
  <c r="G41" i="16" s="1"/>
  <c r="F41" i="16" a="1"/>
  <c r="F41" i="16" s="1"/>
  <c r="E41" i="16" a="1"/>
  <c r="E41" i="16" s="1"/>
  <c r="N40" i="16" a="1"/>
  <c r="N40" i="16" s="1"/>
  <c r="M40" i="16" a="1"/>
  <c r="M40" i="16" s="1"/>
  <c r="L40" i="16" a="1"/>
  <c r="L40" i="16" s="1"/>
  <c r="H40" i="16" a="1"/>
  <c r="H40" i="16" s="1"/>
  <c r="G40" i="16" a="1"/>
  <c r="G40" i="16" s="1"/>
  <c r="F40" i="16" a="1"/>
  <c r="F40" i="16" s="1"/>
  <c r="E40" i="16" a="1"/>
  <c r="E40" i="16" s="1"/>
  <c r="N39" i="16" a="1"/>
  <c r="N39" i="16" s="1"/>
  <c r="M39" i="16" a="1"/>
  <c r="M39" i="16" s="1"/>
  <c r="L39" i="16" a="1"/>
  <c r="L39" i="16" s="1"/>
  <c r="H39" i="16" a="1"/>
  <c r="H39" i="16" s="1"/>
  <c r="G39" i="16" a="1"/>
  <c r="G39" i="16" s="1"/>
  <c r="F39" i="16" a="1"/>
  <c r="F39" i="16" s="1"/>
  <c r="E39" i="16" a="1"/>
  <c r="E39" i="16" s="1"/>
  <c r="N38" i="16" a="1"/>
  <c r="N38" i="16" s="1"/>
  <c r="M38" i="16" a="1"/>
  <c r="M38" i="16" s="1"/>
  <c r="L38" i="16" a="1"/>
  <c r="L38" i="16" s="1"/>
  <c r="H38" i="16" a="1"/>
  <c r="H38" i="16" s="1"/>
  <c r="G38" i="16" a="1"/>
  <c r="G38" i="16" s="1"/>
  <c r="F38" i="16" a="1"/>
  <c r="F38" i="16" s="1"/>
  <c r="E38" i="16" a="1"/>
  <c r="E38" i="16" s="1"/>
  <c r="N37" i="16" a="1"/>
  <c r="N37" i="16" s="1"/>
  <c r="M37" i="16" a="1"/>
  <c r="M37" i="16" s="1"/>
  <c r="L37" i="16" a="1"/>
  <c r="L37" i="16" s="1"/>
  <c r="H37" i="16" a="1"/>
  <c r="H37" i="16" s="1"/>
  <c r="G37" i="16" a="1"/>
  <c r="G37" i="16" s="1"/>
  <c r="F37" i="16" a="1"/>
  <c r="F37" i="16" s="1"/>
  <c r="E37" i="16" a="1"/>
  <c r="E37" i="16" s="1"/>
  <c r="N36" i="16" a="1"/>
  <c r="N36" i="16" s="1"/>
  <c r="M36" i="16" a="1"/>
  <c r="M36" i="16" s="1"/>
  <c r="L36" i="16" a="1"/>
  <c r="L36" i="16" s="1"/>
  <c r="H36" i="16" a="1"/>
  <c r="H36" i="16" s="1"/>
  <c r="G36" i="16" a="1"/>
  <c r="G36" i="16" s="1"/>
  <c r="F36" i="16" a="1"/>
  <c r="F36" i="16" s="1"/>
  <c r="E36" i="16" a="1"/>
  <c r="E36" i="16" s="1"/>
  <c r="N35" i="16" a="1"/>
  <c r="N35" i="16" s="1"/>
  <c r="M35" i="16" a="1"/>
  <c r="M35" i="16" s="1"/>
  <c r="L35" i="16" a="1"/>
  <c r="L35" i="16" s="1"/>
  <c r="H35" i="16" a="1"/>
  <c r="H35" i="16" s="1"/>
  <c r="G35" i="16" a="1"/>
  <c r="G35" i="16" s="1"/>
  <c r="F35" i="16" a="1"/>
  <c r="F35" i="16" s="1"/>
  <c r="E35" i="16" a="1"/>
  <c r="E35" i="16" s="1"/>
  <c r="N34" i="16" a="1"/>
  <c r="N34" i="16" s="1"/>
  <c r="M34" i="16" a="1"/>
  <c r="M34" i="16" s="1"/>
  <c r="L34" i="16" a="1"/>
  <c r="L34" i="16" s="1"/>
  <c r="H34" i="16" a="1"/>
  <c r="H34" i="16" s="1"/>
  <c r="G34" i="16" a="1"/>
  <c r="G34" i="16" s="1"/>
  <c r="F34" i="16" a="1"/>
  <c r="F34" i="16" s="1"/>
  <c r="E34" i="16" a="1"/>
  <c r="E34" i="16" s="1"/>
  <c r="N33" i="16" a="1"/>
  <c r="N33" i="16" s="1"/>
  <c r="M33" i="16" a="1"/>
  <c r="M33" i="16" s="1"/>
  <c r="L33" i="16" a="1"/>
  <c r="L33" i="16" s="1"/>
  <c r="H33" i="16" a="1"/>
  <c r="H33" i="16" s="1"/>
  <c r="G33" i="16" a="1"/>
  <c r="G33" i="16" s="1"/>
  <c r="F33" i="16" a="1"/>
  <c r="F33" i="16" s="1"/>
  <c r="E33" i="16" a="1"/>
  <c r="E33" i="16" s="1"/>
  <c r="N32" i="16" a="1"/>
  <c r="N32" i="16" s="1"/>
  <c r="M32" i="16" a="1"/>
  <c r="M32" i="16" s="1"/>
  <c r="L32" i="16" a="1"/>
  <c r="L32" i="16" s="1"/>
  <c r="H32" i="16" a="1"/>
  <c r="H32" i="16" s="1"/>
  <c r="G32" i="16" a="1"/>
  <c r="G32" i="16" s="1"/>
  <c r="F32" i="16" a="1"/>
  <c r="F32" i="16" s="1"/>
  <c r="E32" i="16" a="1"/>
  <c r="E32" i="16" s="1"/>
  <c r="N31" i="16" a="1"/>
  <c r="N31" i="16" s="1"/>
  <c r="M31" i="16" a="1"/>
  <c r="M31" i="16" s="1"/>
  <c r="L31" i="16" a="1"/>
  <c r="L31" i="16" s="1"/>
  <c r="H31" i="16" a="1"/>
  <c r="H31" i="16" s="1"/>
  <c r="G31" i="16" a="1"/>
  <c r="G31" i="16" s="1"/>
  <c r="F31" i="16" a="1"/>
  <c r="F31" i="16" s="1"/>
  <c r="E31" i="16" a="1"/>
  <c r="E31" i="16" s="1"/>
  <c r="N30" i="16" a="1"/>
  <c r="N30" i="16" s="1"/>
  <c r="M30" i="16" a="1"/>
  <c r="M30" i="16" s="1"/>
  <c r="L30" i="16" a="1"/>
  <c r="L30" i="16" s="1"/>
  <c r="H30" i="16" a="1"/>
  <c r="H30" i="16" s="1"/>
  <c r="G30" i="16" a="1"/>
  <c r="G30" i="16" s="1"/>
  <c r="F30" i="16" a="1"/>
  <c r="F30" i="16" s="1"/>
  <c r="E30" i="16" a="1"/>
  <c r="E30" i="16" s="1"/>
  <c r="N29" i="16" a="1"/>
  <c r="N29" i="16" s="1"/>
  <c r="M29" i="16" a="1"/>
  <c r="M29" i="16" s="1"/>
  <c r="L29" i="16" a="1"/>
  <c r="L29" i="16" s="1"/>
  <c r="H29" i="16" a="1"/>
  <c r="H29" i="16" s="1"/>
  <c r="G29" i="16" a="1"/>
  <c r="G29" i="16" s="1"/>
  <c r="F29" i="16" a="1"/>
  <c r="F29" i="16" s="1"/>
  <c r="E29" i="16" a="1"/>
  <c r="E29" i="16" s="1"/>
  <c r="N28" i="16" a="1"/>
  <c r="N28" i="16" s="1"/>
  <c r="M28" i="16" a="1"/>
  <c r="M28" i="16" s="1"/>
  <c r="L28" i="16" a="1"/>
  <c r="L28" i="16" s="1"/>
  <c r="H28" i="16" a="1"/>
  <c r="H28" i="16" s="1"/>
  <c r="G28" i="16" a="1"/>
  <c r="G28" i="16" s="1"/>
  <c r="F28" i="16" a="1"/>
  <c r="F28" i="16" s="1"/>
  <c r="E28" i="16" a="1"/>
  <c r="E28" i="16" s="1"/>
  <c r="N27" i="16" a="1"/>
  <c r="N27" i="16" s="1"/>
  <c r="M27" i="16" a="1"/>
  <c r="M27" i="16" s="1"/>
  <c r="L27" i="16" a="1"/>
  <c r="L27" i="16" s="1"/>
  <c r="H27" i="16" a="1"/>
  <c r="H27" i="16" s="1"/>
  <c r="G27" i="16" a="1"/>
  <c r="G27" i="16" s="1"/>
  <c r="F27" i="16" a="1"/>
  <c r="F27" i="16" s="1"/>
  <c r="E27" i="16" a="1"/>
  <c r="E27" i="16" s="1"/>
  <c r="N26" i="16" a="1"/>
  <c r="N26" i="16" s="1"/>
  <c r="M26" i="16" a="1"/>
  <c r="M26" i="16" s="1"/>
  <c r="L26" i="16" a="1"/>
  <c r="L26" i="16" s="1"/>
  <c r="H26" i="16" a="1"/>
  <c r="H26" i="16" s="1"/>
  <c r="G26" i="16" a="1"/>
  <c r="G26" i="16" s="1"/>
  <c r="F26" i="16" a="1"/>
  <c r="F26" i="16" s="1"/>
  <c r="E26" i="16" a="1"/>
  <c r="E26" i="16" s="1"/>
  <c r="N25" i="16" a="1"/>
  <c r="N25" i="16" s="1"/>
  <c r="M25" i="16" a="1"/>
  <c r="M25" i="16" s="1"/>
  <c r="L25" i="16" a="1"/>
  <c r="L25" i="16" s="1"/>
  <c r="H25" i="16" a="1"/>
  <c r="H25" i="16" s="1"/>
  <c r="G25" i="16" a="1"/>
  <c r="G25" i="16" s="1"/>
  <c r="F25" i="16" a="1"/>
  <c r="F25" i="16" s="1"/>
  <c r="E25" i="16" a="1"/>
  <c r="E25" i="16" s="1"/>
  <c r="N24" i="16" a="1"/>
  <c r="N24" i="16" s="1"/>
  <c r="M24" i="16" a="1"/>
  <c r="M24" i="16" s="1"/>
  <c r="L24" i="16" a="1"/>
  <c r="L24" i="16" s="1"/>
  <c r="H24" i="16" a="1"/>
  <c r="H24" i="16" s="1"/>
  <c r="G24" i="16" a="1"/>
  <c r="G24" i="16" s="1"/>
  <c r="F24" i="16" a="1"/>
  <c r="F24" i="16" s="1"/>
  <c r="E24" i="16" a="1"/>
  <c r="E24" i="16" s="1"/>
  <c r="N23" i="16" a="1"/>
  <c r="N23" i="16" s="1"/>
  <c r="M23" i="16" a="1"/>
  <c r="M23" i="16" s="1"/>
  <c r="L23" i="16" a="1"/>
  <c r="L23" i="16" s="1"/>
  <c r="H23" i="16" a="1"/>
  <c r="H23" i="16" s="1"/>
  <c r="G23" i="16" a="1"/>
  <c r="G23" i="16" s="1"/>
  <c r="F23" i="16" a="1"/>
  <c r="F23" i="16" s="1"/>
  <c r="E23" i="16" a="1"/>
  <c r="E23" i="16" s="1"/>
  <c r="N22" i="16" a="1"/>
  <c r="N22" i="16" s="1"/>
  <c r="M22" i="16" a="1"/>
  <c r="M22" i="16" s="1"/>
  <c r="L22" i="16" a="1"/>
  <c r="L22" i="16" s="1"/>
  <c r="H22" i="16" a="1"/>
  <c r="H22" i="16" s="1"/>
  <c r="G22" i="16" a="1"/>
  <c r="G22" i="16" s="1"/>
  <c r="F22" i="16" a="1"/>
  <c r="F22" i="16" s="1"/>
  <c r="E22" i="16" a="1"/>
  <c r="E22" i="16" s="1"/>
  <c r="N21" i="16" a="1"/>
  <c r="N21" i="16" s="1"/>
  <c r="M21" i="16" a="1"/>
  <c r="M21" i="16" s="1"/>
  <c r="L21" i="16" a="1"/>
  <c r="L21" i="16" s="1"/>
  <c r="H21" i="16" a="1"/>
  <c r="H21" i="16" s="1"/>
  <c r="G21" i="16" a="1"/>
  <c r="G21" i="16" s="1"/>
  <c r="F21" i="16" a="1"/>
  <c r="F21" i="16" s="1"/>
  <c r="E21" i="16" a="1"/>
  <c r="E21" i="16" s="1"/>
  <c r="N20" i="16" a="1"/>
  <c r="N20" i="16" s="1"/>
  <c r="M20" i="16" a="1"/>
  <c r="M20" i="16" s="1"/>
  <c r="L20" i="16" a="1"/>
  <c r="L20" i="16" s="1"/>
  <c r="H20" i="16" a="1"/>
  <c r="H20" i="16" s="1"/>
  <c r="G20" i="16" a="1"/>
  <c r="G20" i="16" s="1"/>
  <c r="F20" i="16" a="1"/>
  <c r="F20" i="16" s="1"/>
  <c r="E20" i="16" a="1"/>
  <c r="E20" i="16" s="1"/>
  <c r="N19" i="16" a="1"/>
  <c r="N19" i="16" s="1"/>
  <c r="M19" i="16" a="1"/>
  <c r="M19" i="16" s="1"/>
  <c r="L19" i="16" a="1"/>
  <c r="L19" i="16" s="1"/>
  <c r="H19" i="16" a="1"/>
  <c r="H19" i="16" s="1"/>
  <c r="G19" i="16" a="1"/>
  <c r="G19" i="16" s="1"/>
  <c r="F19" i="16" a="1"/>
  <c r="F19" i="16" s="1"/>
  <c r="E19" i="16" a="1"/>
  <c r="E19" i="16" s="1"/>
  <c r="N18" i="16" a="1"/>
  <c r="N18" i="16" s="1"/>
  <c r="M18" i="16" a="1"/>
  <c r="M18" i="16" s="1"/>
  <c r="L18" i="16" a="1"/>
  <c r="L18" i="16" s="1"/>
  <c r="H18" i="16" a="1"/>
  <c r="H18" i="16" s="1"/>
  <c r="G18" i="16" a="1"/>
  <c r="G18" i="16" s="1"/>
  <c r="F18" i="16" a="1"/>
  <c r="F18" i="16" s="1"/>
  <c r="E18" i="16" a="1"/>
  <c r="E18" i="16" s="1"/>
  <c r="N17" i="16" a="1"/>
  <c r="N17" i="16" s="1"/>
  <c r="M17" i="16" a="1"/>
  <c r="M17" i="16" s="1"/>
  <c r="L17" i="16" a="1"/>
  <c r="L17" i="16" s="1"/>
  <c r="H17" i="16" a="1"/>
  <c r="H17" i="16" s="1"/>
  <c r="G17" i="16" a="1"/>
  <c r="G17" i="16" s="1"/>
  <c r="F17" i="16" a="1"/>
  <c r="F17" i="16" s="1"/>
  <c r="E17" i="16" a="1"/>
  <c r="E17" i="16" s="1"/>
  <c r="N16" i="16" a="1"/>
  <c r="N16" i="16" s="1"/>
  <c r="M16" i="16" a="1"/>
  <c r="M16" i="16" s="1"/>
  <c r="L16" i="16" a="1"/>
  <c r="L16" i="16" s="1"/>
  <c r="H16" i="16" a="1"/>
  <c r="H16" i="16" s="1"/>
  <c r="G16" i="16" a="1"/>
  <c r="G16" i="16" s="1"/>
  <c r="F16" i="16" a="1"/>
  <c r="F16" i="16" s="1"/>
  <c r="E16" i="16" a="1"/>
  <c r="E16" i="16" s="1"/>
  <c r="N15" i="16" a="1"/>
  <c r="N15" i="16" s="1"/>
  <c r="M15" i="16" a="1"/>
  <c r="M15" i="16" s="1"/>
  <c r="L15" i="16" a="1"/>
  <c r="L15" i="16" s="1"/>
  <c r="H15" i="16" a="1"/>
  <c r="H15" i="16" s="1"/>
  <c r="G15" i="16" a="1"/>
  <c r="G15" i="16" s="1"/>
  <c r="F15" i="16" a="1"/>
  <c r="F15" i="16" s="1"/>
  <c r="E15" i="16" a="1"/>
  <c r="E15" i="16" s="1"/>
  <c r="N14" i="16" a="1"/>
  <c r="N14" i="16" s="1"/>
  <c r="M14" i="16" a="1"/>
  <c r="M14" i="16" s="1"/>
  <c r="L14" i="16" a="1"/>
  <c r="L14" i="16" s="1"/>
  <c r="H14" i="16" a="1"/>
  <c r="H14" i="16" s="1"/>
  <c r="G14" i="16" a="1"/>
  <c r="G14" i="16" s="1"/>
  <c r="F14" i="16" a="1"/>
  <c r="F14" i="16" s="1"/>
  <c r="E14" i="16" a="1"/>
  <c r="E14" i="16" s="1"/>
  <c r="N13" i="16" a="1"/>
  <c r="N13" i="16" s="1"/>
  <c r="M13" i="16" a="1"/>
  <c r="M13" i="16" s="1"/>
  <c r="L13" i="16" a="1"/>
  <c r="L13" i="16" s="1"/>
  <c r="H13" i="16" a="1"/>
  <c r="H13" i="16" s="1"/>
  <c r="G13" i="16" a="1"/>
  <c r="G13" i="16" s="1"/>
  <c r="F13" i="16" a="1"/>
  <c r="F13" i="16" s="1"/>
  <c r="E13" i="16" a="1"/>
  <c r="E13" i="16" s="1"/>
  <c r="N12" i="16" a="1"/>
  <c r="N12" i="16" s="1"/>
  <c r="M12" i="16" a="1"/>
  <c r="M12" i="16" s="1"/>
  <c r="L12" i="16" a="1"/>
  <c r="L12" i="16" s="1"/>
  <c r="H12" i="16" a="1"/>
  <c r="H12" i="16" s="1"/>
  <c r="G12" i="16" a="1"/>
  <c r="G12" i="16" s="1"/>
  <c r="F12" i="16" a="1"/>
  <c r="F12" i="16" s="1"/>
  <c r="E12" i="16" a="1"/>
  <c r="E12" i="16" s="1"/>
  <c r="N11" i="16" a="1"/>
  <c r="N11" i="16" s="1"/>
  <c r="M11" i="16" a="1"/>
  <c r="M11" i="16" s="1"/>
  <c r="L11" i="16" a="1"/>
  <c r="L11" i="16" s="1"/>
  <c r="H11" i="16" a="1"/>
  <c r="H11" i="16" s="1"/>
  <c r="G11" i="16" a="1"/>
  <c r="G11" i="16" s="1"/>
  <c r="F11" i="16" a="1"/>
  <c r="F11" i="16" s="1"/>
  <c r="E11" i="16" a="1"/>
  <c r="E11" i="16" s="1"/>
  <c r="N10" i="16" a="1"/>
  <c r="N10" i="16" s="1"/>
  <c r="M10" i="16" a="1"/>
  <c r="M10" i="16" s="1"/>
  <c r="L10" i="16" a="1"/>
  <c r="L10" i="16" s="1"/>
  <c r="H10" i="16" a="1"/>
  <c r="H10" i="16" s="1"/>
  <c r="G10" i="16" a="1"/>
  <c r="G10" i="16" s="1"/>
  <c r="F10" i="16" a="1"/>
  <c r="F10" i="16" s="1"/>
  <c r="E10" i="16" a="1"/>
  <c r="E10" i="16" s="1"/>
  <c r="N9" i="16" a="1"/>
  <c r="N9" i="16" s="1"/>
  <c r="M9" i="16" a="1"/>
  <c r="M9" i="16" s="1"/>
  <c r="L9" i="16" a="1"/>
  <c r="L9" i="16" s="1"/>
  <c r="H9" i="16" a="1"/>
  <c r="H9" i="16" s="1"/>
  <c r="G9" i="16" a="1"/>
  <c r="G9" i="16" s="1"/>
  <c r="F9" i="16" a="1"/>
  <c r="F9" i="16" s="1"/>
  <c r="E9" i="16" a="1"/>
  <c r="E9" i="16" s="1"/>
  <c r="I388" i="6" a="1"/>
  <c r="I388" i="6" s="1"/>
  <c r="J388" i="6" a="1"/>
  <c r="J388" i="6" s="1"/>
  <c r="K388" i="6" a="1"/>
  <c r="K388" i="6" s="1"/>
  <c r="L388" i="6" a="1"/>
  <c r="L388" i="6" s="1"/>
  <c r="M388" i="6" a="1"/>
  <c r="M388" i="6" s="1"/>
  <c r="N388" i="6" a="1"/>
  <c r="N388" i="6" s="1"/>
  <c r="O388" i="6" a="1"/>
  <c r="O388" i="6" s="1"/>
  <c r="P388" i="6" a="1"/>
  <c r="P388" i="6" s="1"/>
  <c r="Q388" i="6" a="1"/>
  <c r="Q388" i="6" s="1"/>
  <c r="R388" i="6" a="1"/>
  <c r="R388" i="6" s="1"/>
  <c r="S388" i="6" a="1"/>
  <c r="S388" i="6" s="1"/>
  <c r="T388" i="6" a="1"/>
  <c r="T388" i="6" s="1"/>
  <c r="V388" i="6" a="1"/>
  <c r="V388" i="6" s="1"/>
  <c r="W388" i="6" a="1"/>
  <c r="W388" i="6" s="1"/>
  <c r="I395" i="6" a="1"/>
  <c r="I395" i="6" s="1"/>
  <c r="J395" i="6" a="1"/>
  <c r="J395" i="6" s="1"/>
  <c r="K395" i="6" a="1"/>
  <c r="K395" i="6" s="1"/>
  <c r="L395" i="6" a="1"/>
  <c r="L395" i="6" s="1"/>
  <c r="M395" i="6" a="1"/>
  <c r="M395" i="6" s="1"/>
  <c r="N395" i="6" a="1"/>
  <c r="N395" i="6" s="1"/>
  <c r="O395" i="6" a="1"/>
  <c r="O395" i="6" s="1"/>
  <c r="P395" i="6" a="1"/>
  <c r="P395" i="6" s="1"/>
  <c r="Q395" i="6" a="1"/>
  <c r="Q395" i="6" s="1"/>
  <c r="R395" i="6" a="1"/>
  <c r="R395" i="6" s="1"/>
  <c r="S395" i="6" a="1"/>
  <c r="S395" i="6" s="1"/>
  <c r="T395" i="6" a="1"/>
  <c r="T395" i="6" s="1"/>
  <c r="V395" i="6" a="1"/>
  <c r="V395" i="6" s="1"/>
  <c r="W395" i="6" a="1"/>
  <c r="W395" i="6" s="1"/>
  <c r="I419" i="6" a="1"/>
  <c r="I419" i="6" s="1"/>
  <c r="J419" i="6" a="1"/>
  <c r="J419" i="6" s="1"/>
  <c r="K419" i="6" a="1"/>
  <c r="K419" i="6" s="1"/>
  <c r="L419" i="6" a="1"/>
  <c r="L419" i="6" s="1"/>
  <c r="M419" i="6" a="1"/>
  <c r="M419" i="6" s="1"/>
  <c r="N419" i="6" a="1"/>
  <c r="N419" i="6" s="1"/>
  <c r="O419" i="6" a="1"/>
  <c r="O419" i="6" s="1"/>
  <c r="P419" i="6" a="1"/>
  <c r="P419" i="6" s="1"/>
  <c r="Q419" i="6" a="1"/>
  <c r="Q419" i="6" s="1"/>
  <c r="R419" i="6" a="1"/>
  <c r="R419" i="6" s="1"/>
  <c r="S419" i="6" a="1"/>
  <c r="S419" i="6" s="1"/>
  <c r="T419" i="6" a="1"/>
  <c r="T419" i="6" s="1"/>
  <c r="V419" i="6" a="1"/>
  <c r="V419" i="6" s="1"/>
  <c r="W419" i="6" a="1"/>
  <c r="W419" i="6" s="1"/>
  <c r="I407" i="6" a="1"/>
  <c r="I407" i="6" s="1"/>
  <c r="J407" i="6" a="1"/>
  <c r="J407" i="6" s="1"/>
  <c r="K407" i="6" a="1"/>
  <c r="K407" i="6" s="1"/>
  <c r="L407" i="6" a="1"/>
  <c r="L407" i="6" s="1"/>
  <c r="M407" i="6" a="1"/>
  <c r="M407" i="6" s="1"/>
  <c r="N407" i="6" a="1"/>
  <c r="N407" i="6" s="1"/>
  <c r="O407" i="6" a="1"/>
  <c r="O407" i="6" s="1"/>
  <c r="P407" i="6" a="1"/>
  <c r="P407" i="6" s="1"/>
  <c r="Q407" i="6" a="1"/>
  <c r="Q407" i="6" s="1"/>
  <c r="R407" i="6" a="1"/>
  <c r="R407" i="6" s="1"/>
  <c r="S407" i="6" a="1"/>
  <c r="S407" i="6" s="1"/>
  <c r="T407" i="6" a="1"/>
  <c r="T407" i="6" s="1"/>
  <c r="V407" i="6" a="1"/>
  <c r="V407" i="6" s="1"/>
  <c r="W407" i="6" a="1"/>
  <c r="W407" i="6" s="1"/>
  <c r="I434" i="6" a="1"/>
  <c r="I434" i="6" s="1"/>
  <c r="J434" i="6" a="1"/>
  <c r="J434" i="6" s="1"/>
  <c r="K434" i="6" a="1"/>
  <c r="K434" i="6" s="1"/>
  <c r="L434" i="6" a="1"/>
  <c r="L434" i="6" s="1"/>
  <c r="M434" i="6" a="1"/>
  <c r="M434" i="6" s="1"/>
  <c r="N434" i="6" a="1"/>
  <c r="N434" i="6" s="1"/>
  <c r="O434" i="6" a="1"/>
  <c r="O434" i="6" s="1"/>
  <c r="P434" i="6" a="1"/>
  <c r="P434" i="6" s="1"/>
  <c r="Q434" i="6" a="1"/>
  <c r="Q434" i="6" s="1"/>
  <c r="R434" i="6" a="1"/>
  <c r="R434" i="6" s="1"/>
  <c r="S434" i="6" a="1"/>
  <c r="S434" i="6" s="1"/>
  <c r="T434" i="6" a="1"/>
  <c r="T434" i="6" s="1"/>
  <c r="V434" i="6" a="1"/>
  <c r="V434" i="6" s="1"/>
  <c r="W434" i="6" a="1"/>
  <c r="W434" i="6" s="1"/>
  <c r="I218" i="6" a="1"/>
  <c r="I218" i="6" s="1"/>
  <c r="J218" i="6" a="1"/>
  <c r="J218" i="6" s="1"/>
  <c r="K218" i="6" a="1"/>
  <c r="K218" i="6" s="1"/>
  <c r="L218" i="6" a="1"/>
  <c r="L218" i="6" s="1"/>
  <c r="M218" i="6" a="1"/>
  <c r="M218" i="6" s="1"/>
  <c r="N218" i="6" a="1"/>
  <c r="N218" i="6" s="1"/>
  <c r="O218" i="6" a="1"/>
  <c r="O218" i="6" s="1"/>
  <c r="P218" i="6" a="1"/>
  <c r="P218" i="6" s="1"/>
  <c r="Q218" i="6" a="1"/>
  <c r="Q218" i="6" s="1"/>
  <c r="R218" i="6" a="1"/>
  <c r="R218" i="6" s="1"/>
  <c r="S218" i="6" a="1"/>
  <c r="S218" i="6" s="1"/>
  <c r="T218" i="6" a="1"/>
  <c r="T218" i="6" s="1"/>
  <c r="V218" i="6" a="1"/>
  <c r="V218" i="6" s="1"/>
  <c r="W218" i="6" a="1"/>
  <c r="W218" i="6" s="1"/>
  <c r="I220" i="6" a="1"/>
  <c r="I220" i="6" s="1"/>
  <c r="J220" i="6" a="1"/>
  <c r="J220" i="6" s="1"/>
  <c r="K220" i="6" a="1"/>
  <c r="K220" i="6" s="1"/>
  <c r="L220" i="6" a="1"/>
  <c r="L220" i="6" s="1"/>
  <c r="M220" i="6" a="1"/>
  <c r="M220" i="6" s="1"/>
  <c r="N220" i="6" a="1"/>
  <c r="N220" i="6" s="1"/>
  <c r="O220" i="6" a="1"/>
  <c r="O220" i="6" s="1"/>
  <c r="P220" i="6" a="1"/>
  <c r="P220" i="6" s="1"/>
  <c r="Q220" i="6" a="1"/>
  <c r="Q220" i="6" s="1"/>
  <c r="R220" i="6" a="1"/>
  <c r="R220" i="6" s="1"/>
  <c r="S220" i="6" a="1"/>
  <c r="S220" i="6" s="1"/>
  <c r="T220" i="6" a="1"/>
  <c r="T220" i="6" s="1"/>
  <c r="V220" i="6" a="1"/>
  <c r="V220" i="6" s="1"/>
  <c r="W220" i="6" a="1"/>
  <c r="W220" i="6" s="1"/>
  <c r="I219" i="6" a="1"/>
  <c r="I219" i="6" s="1"/>
  <c r="J219" i="6" a="1"/>
  <c r="J219" i="6" s="1"/>
  <c r="K219" i="6" a="1"/>
  <c r="K219" i="6" s="1"/>
  <c r="L219" i="6" a="1"/>
  <c r="L219" i="6" s="1"/>
  <c r="M219" i="6" a="1"/>
  <c r="M219" i="6" s="1"/>
  <c r="N219" i="6" a="1"/>
  <c r="N219" i="6" s="1"/>
  <c r="O219" i="6" a="1"/>
  <c r="O219" i="6" s="1"/>
  <c r="P219" i="6" a="1"/>
  <c r="P219" i="6" s="1"/>
  <c r="Q219" i="6" a="1"/>
  <c r="Q219" i="6" s="1"/>
  <c r="R219" i="6" a="1"/>
  <c r="R219" i="6" s="1"/>
  <c r="S219" i="6" a="1"/>
  <c r="S219" i="6" s="1"/>
  <c r="T219" i="6" a="1"/>
  <c r="T219" i="6" s="1"/>
  <c r="V219" i="6" a="1"/>
  <c r="V219" i="6" s="1"/>
  <c r="W219" i="6" a="1"/>
  <c r="W219" i="6" s="1"/>
  <c r="I217" i="6" a="1"/>
  <c r="I217" i="6" s="1"/>
  <c r="J217" i="6" a="1"/>
  <c r="J217" i="6" s="1"/>
  <c r="K217" i="6" a="1"/>
  <c r="K217" i="6" s="1"/>
  <c r="L217" i="6" a="1"/>
  <c r="L217" i="6" s="1"/>
  <c r="M217" i="6" a="1"/>
  <c r="M217" i="6" s="1"/>
  <c r="N217" i="6" a="1"/>
  <c r="N217" i="6" s="1"/>
  <c r="O217" i="6" a="1"/>
  <c r="O217" i="6" s="1"/>
  <c r="P217" i="6" a="1"/>
  <c r="P217" i="6" s="1"/>
  <c r="Q217" i="6" a="1"/>
  <c r="Q217" i="6" s="1"/>
  <c r="R217" i="6" a="1"/>
  <c r="R217" i="6" s="1"/>
  <c r="S217" i="6" a="1"/>
  <c r="S217" i="6" s="1"/>
  <c r="T217" i="6" a="1"/>
  <c r="T217" i="6" s="1"/>
  <c r="V217" i="6" a="1"/>
  <c r="V217" i="6" s="1"/>
  <c r="W217" i="6" a="1"/>
  <c r="W217" i="6" s="1"/>
  <c r="I216" i="6" a="1"/>
  <c r="I216" i="6" s="1"/>
  <c r="J216" i="6" a="1"/>
  <c r="J216" i="6" s="1"/>
  <c r="K216" i="6" a="1"/>
  <c r="K216" i="6" s="1"/>
  <c r="L216" i="6" a="1"/>
  <c r="L216" i="6" s="1"/>
  <c r="M216" i="6" a="1"/>
  <c r="M216" i="6" s="1"/>
  <c r="N216" i="6" a="1"/>
  <c r="N216" i="6" s="1"/>
  <c r="O216" i="6" a="1"/>
  <c r="O216" i="6" s="1"/>
  <c r="P216" i="6" a="1"/>
  <c r="P216" i="6" s="1"/>
  <c r="Q216" i="6" a="1"/>
  <c r="Q216" i="6" s="1"/>
  <c r="R216" i="6" a="1"/>
  <c r="R216" i="6" s="1"/>
  <c r="S216" i="6" a="1"/>
  <c r="S216" i="6" s="1"/>
  <c r="T216" i="6" a="1"/>
  <c r="T216" i="6" s="1"/>
  <c r="V216" i="6" a="1"/>
  <c r="V216" i="6" s="1"/>
  <c r="W216" i="6" a="1"/>
  <c r="W216" i="6" s="1"/>
  <c r="I225" i="6" a="1"/>
  <c r="I225" i="6" s="1"/>
  <c r="J225" i="6" a="1"/>
  <c r="J225" i="6" s="1"/>
  <c r="K225" i="6" a="1"/>
  <c r="K225" i="6" s="1"/>
  <c r="L225" i="6" a="1"/>
  <c r="L225" i="6" s="1"/>
  <c r="M225" i="6" a="1"/>
  <c r="M225" i="6" s="1"/>
  <c r="N225" i="6" a="1"/>
  <c r="N225" i="6" s="1"/>
  <c r="O225" i="6" a="1"/>
  <c r="O225" i="6" s="1"/>
  <c r="P225" i="6" a="1"/>
  <c r="P225" i="6" s="1"/>
  <c r="Q225" i="6" a="1"/>
  <c r="Q225" i="6" s="1"/>
  <c r="R225" i="6" a="1"/>
  <c r="R225" i="6" s="1"/>
  <c r="S225" i="6" a="1"/>
  <c r="S225" i="6" s="1"/>
  <c r="T225" i="6" a="1"/>
  <c r="T225" i="6" s="1"/>
  <c r="V225" i="6" a="1"/>
  <c r="V225" i="6" s="1"/>
  <c r="W225" i="6" a="1"/>
  <c r="W225" i="6" s="1"/>
  <c r="I227" i="6" a="1"/>
  <c r="I227" i="6" s="1"/>
  <c r="J227" i="6" a="1"/>
  <c r="J227" i="6" s="1"/>
  <c r="K227" i="6" a="1"/>
  <c r="K227" i="6" s="1"/>
  <c r="L227" i="6" a="1"/>
  <c r="L227" i="6" s="1"/>
  <c r="M227" i="6" a="1"/>
  <c r="M227" i="6" s="1"/>
  <c r="N227" i="6" a="1"/>
  <c r="N227" i="6" s="1"/>
  <c r="O227" i="6" a="1"/>
  <c r="O227" i="6" s="1"/>
  <c r="P227" i="6" a="1"/>
  <c r="P227" i="6" s="1"/>
  <c r="Q227" i="6" a="1"/>
  <c r="Q227" i="6" s="1"/>
  <c r="R227" i="6" a="1"/>
  <c r="R227" i="6" s="1"/>
  <c r="S227" i="6" a="1"/>
  <c r="S227" i="6" s="1"/>
  <c r="T227" i="6" a="1"/>
  <c r="T227" i="6" s="1"/>
  <c r="V227" i="6" a="1"/>
  <c r="V227" i="6" s="1"/>
  <c r="W227" i="6" a="1"/>
  <c r="W227" i="6" s="1"/>
  <c r="I226" i="6" a="1"/>
  <c r="I226" i="6" s="1"/>
  <c r="J226" i="6" a="1"/>
  <c r="J226" i="6" s="1"/>
  <c r="K226" i="6" a="1"/>
  <c r="K226" i="6" s="1"/>
  <c r="L226" i="6" a="1"/>
  <c r="L226" i="6" s="1"/>
  <c r="M226" i="6" a="1"/>
  <c r="M226" i="6" s="1"/>
  <c r="N226" i="6" a="1"/>
  <c r="N226" i="6" s="1"/>
  <c r="O226" i="6" a="1"/>
  <c r="O226" i="6" s="1"/>
  <c r="P226" i="6" a="1"/>
  <c r="P226" i="6" s="1"/>
  <c r="Q226" i="6" a="1"/>
  <c r="Q226" i="6" s="1"/>
  <c r="R226" i="6" a="1"/>
  <c r="R226" i="6" s="1"/>
  <c r="S226" i="6" a="1"/>
  <c r="S226" i="6" s="1"/>
  <c r="T226" i="6" a="1"/>
  <c r="T226" i="6" s="1"/>
  <c r="V226" i="6" a="1"/>
  <c r="V226" i="6" s="1"/>
  <c r="W226" i="6" a="1"/>
  <c r="W226" i="6" s="1"/>
  <c r="I228" i="6" a="1"/>
  <c r="I228" i="6" s="1"/>
  <c r="J228" i="6" a="1"/>
  <c r="J228" i="6" s="1"/>
  <c r="K228" i="6" a="1"/>
  <c r="K228" i="6" s="1"/>
  <c r="L228" i="6" a="1"/>
  <c r="L228" i="6" s="1"/>
  <c r="M228" i="6" a="1"/>
  <c r="M228" i="6" s="1"/>
  <c r="N228" i="6" a="1"/>
  <c r="N228" i="6" s="1"/>
  <c r="O228" i="6" a="1"/>
  <c r="O228" i="6" s="1"/>
  <c r="P228" i="6" a="1"/>
  <c r="P228" i="6" s="1"/>
  <c r="Q228" i="6" a="1"/>
  <c r="Q228" i="6" s="1"/>
  <c r="R228" i="6" a="1"/>
  <c r="R228" i="6" s="1"/>
  <c r="S228" i="6" a="1"/>
  <c r="S228" i="6" s="1"/>
  <c r="T228" i="6" a="1"/>
  <c r="T228" i="6" s="1"/>
  <c r="V228" i="6" a="1"/>
  <c r="V228" i="6" s="1"/>
  <c r="W228" i="6" a="1"/>
  <c r="W228" i="6" s="1"/>
  <c r="I421" i="6" a="1"/>
  <c r="I421" i="6" s="1"/>
  <c r="J421" i="6" a="1"/>
  <c r="J421" i="6" s="1"/>
  <c r="K421" i="6" a="1"/>
  <c r="K421" i="6" s="1"/>
  <c r="L421" i="6" a="1"/>
  <c r="L421" i="6" s="1"/>
  <c r="M421" i="6" a="1"/>
  <c r="M421" i="6" s="1"/>
  <c r="N421" i="6" a="1"/>
  <c r="N421" i="6" s="1"/>
  <c r="O421" i="6" a="1"/>
  <c r="O421" i="6" s="1"/>
  <c r="P421" i="6" a="1"/>
  <c r="P421" i="6" s="1"/>
  <c r="Q421" i="6" a="1"/>
  <c r="Q421" i="6" s="1"/>
  <c r="R421" i="6" a="1"/>
  <c r="R421" i="6" s="1"/>
  <c r="S421" i="6" a="1"/>
  <c r="S421" i="6" s="1"/>
  <c r="T421" i="6" a="1"/>
  <c r="T421" i="6" s="1"/>
  <c r="V421" i="6" a="1"/>
  <c r="V421" i="6" s="1"/>
  <c r="W421" i="6" a="1"/>
  <c r="W421" i="6" s="1"/>
  <c r="I394" i="6" a="1"/>
  <c r="I394" i="6" s="1"/>
  <c r="J394" i="6" a="1"/>
  <c r="J394" i="6" s="1"/>
  <c r="K394" i="6" a="1"/>
  <c r="K394" i="6" s="1"/>
  <c r="L394" i="6" a="1"/>
  <c r="L394" i="6" s="1"/>
  <c r="M394" i="6" a="1"/>
  <c r="M394" i="6" s="1"/>
  <c r="N394" i="6" a="1"/>
  <c r="N394" i="6" s="1"/>
  <c r="O394" i="6" a="1"/>
  <c r="O394" i="6" s="1"/>
  <c r="P394" i="6" a="1"/>
  <c r="P394" i="6" s="1"/>
  <c r="Q394" i="6" a="1"/>
  <c r="Q394" i="6" s="1"/>
  <c r="R394" i="6" a="1"/>
  <c r="R394" i="6" s="1"/>
  <c r="S394" i="6" a="1"/>
  <c r="S394" i="6" s="1"/>
  <c r="T394" i="6" a="1"/>
  <c r="T394" i="6" s="1"/>
  <c r="V394" i="6" a="1"/>
  <c r="V394" i="6" s="1"/>
  <c r="W394" i="6" a="1"/>
  <c r="W394" i="6" s="1"/>
  <c r="I432" i="6" a="1"/>
  <c r="I432" i="6" s="1"/>
  <c r="J432" i="6" a="1"/>
  <c r="J432" i="6" s="1"/>
  <c r="K432" i="6" a="1"/>
  <c r="K432" i="6" s="1"/>
  <c r="L432" i="6" a="1"/>
  <c r="L432" i="6" s="1"/>
  <c r="M432" i="6" a="1"/>
  <c r="M432" i="6" s="1"/>
  <c r="N432" i="6" a="1"/>
  <c r="N432" i="6" s="1"/>
  <c r="O432" i="6" a="1"/>
  <c r="O432" i="6" s="1"/>
  <c r="P432" i="6" a="1"/>
  <c r="P432" i="6" s="1"/>
  <c r="Q432" i="6" a="1"/>
  <c r="Q432" i="6" s="1"/>
  <c r="R432" i="6" a="1"/>
  <c r="R432" i="6" s="1"/>
  <c r="S432" i="6" a="1"/>
  <c r="S432" i="6" s="1"/>
  <c r="T432" i="6" a="1"/>
  <c r="T432" i="6" s="1"/>
  <c r="V432" i="6" a="1"/>
  <c r="V432" i="6" s="1"/>
  <c r="W432" i="6" a="1"/>
  <c r="W432" i="6" s="1"/>
  <c r="I200" i="6" a="1"/>
  <c r="I200" i="6" s="1"/>
  <c r="J200" i="6" a="1"/>
  <c r="J200" i="6" s="1"/>
  <c r="K200" i="6" a="1"/>
  <c r="K200" i="6" s="1"/>
  <c r="L200" i="6" a="1"/>
  <c r="L200" i="6" s="1"/>
  <c r="M200" i="6" a="1"/>
  <c r="M200" i="6" s="1"/>
  <c r="N200" i="6" a="1"/>
  <c r="N200" i="6" s="1"/>
  <c r="O200" i="6" a="1"/>
  <c r="O200" i="6" s="1"/>
  <c r="P200" i="6" a="1"/>
  <c r="P200" i="6" s="1"/>
  <c r="Q200" i="6" a="1"/>
  <c r="Q200" i="6" s="1"/>
  <c r="R200" i="6" a="1"/>
  <c r="R200" i="6" s="1"/>
  <c r="S200" i="6" a="1"/>
  <c r="S200" i="6" s="1"/>
  <c r="T200" i="6" a="1"/>
  <c r="T200" i="6" s="1"/>
  <c r="V200" i="6" a="1"/>
  <c r="V200" i="6" s="1"/>
  <c r="W200" i="6" a="1"/>
  <c r="W200" i="6" s="1"/>
  <c r="I136" i="6" a="1"/>
  <c r="I136" i="6" s="1"/>
  <c r="J136" i="6" a="1"/>
  <c r="J136" i="6" s="1"/>
  <c r="K136" i="6" a="1"/>
  <c r="K136" i="6" s="1"/>
  <c r="L136" i="6" a="1"/>
  <c r="L136" i="6" s="1"/>
  <c r="M136" i="6" a="1"/>
  <c r="M136" i="6" s="1"/>
  <c r="N136" i="6" a="1"/>
  <c r="N136" i="6" s="1"/>
  <c r="O136" i="6" a="1"/>
  <c r="O136" i="6" s="1"/>
  <c r="P136" i="6" a="1"/>
  <c r="P136" i="6" s="1"/>
  <c r="Q136" i="6" a="1"/>
  <c r="Q136" i="6" s="1"/>
  <c r="R136" i="6" a="1"/>
  <c r="R136" i="6" s="1"/>
  <c r="S136" i="6" a="1"/>
  <c r="S136" i="6" s="1"/>
  <c r="T136" i="6" a="1"/>
  <c r="T136" i="6" s="1"/>
  <c r="V136" i="6" a="1"/>
  <c r="V136" i="6" s="1"/>
  <c r="W136" i="6" a="1"/>
  <c r="W136" i="6" s="1"/>
  <c r="I134" i="6" a="1"/>
  <c r="I134" i="6" s="1"/>
  <c r="J134" i="6" a="1"/>
  <c r="J134" i="6" s="1"/>
  <c r="K134" i="6" a="1"/>
  <c r="K134" i="6" s="1"/>
  <c r="L134" i="6" a="1"/>
  <c r="L134" i="6" s="1"/>
  <c r="M134" i="6" a="1"/>
  <c r="M134" i="6" s="1"/>
  <c r="N134" i="6" a="1"/>
  <c r="N134" i="6" s="1"/>
  <c r="O134" i="6" a="1"/>
  <c r="O134" i="6" s="1"/>
  <c r="P134" i="6" a="1"/>
  <c r="P134" i="6" s="1"/>
  <c r="Q134" i="6" a="1"/>
  <c r="Q134" i="6" s="1"/>
  <c r="R134" i="6" a="1"/>
  <c r="R134" i="6" s="1"/>
  <c r="S134" i="6" a="1"/>
  <c r="S134" i="6" s="1"/>
  <c r="T134" i="6" a="1"/>
  <c r="T134" i="6" s="1"/>
  <c r="V134" i="6" a="1"/>
  <c r="V134" i="6" s="1"/>
  <c r="W134" i="6" a="1"/>
  <c r="W134" i="6" s="1"/>
  <c r="I135" i="6" a="1"/>
  <c r="I135" i="6" s="1"/>
  <c r="J135" i="6" a="1"/>
  <c r="J135" i="6" s="1"/>
  <c r="K135" i="6" a="1"/>
  <c r="K135" i="6" s="1"/>
  <c r="L135" i="6" a="1"/>
  <c r="L135" i="6" s="1"/>
  <c r="M135" i="6" a="1"/>
  <c r="M135" i="6" s="1"/>
  <c r="N135" i="6" a="1"/>
  <c r="N135" i="6" s="1"/>
  <c r="O135" i="6" a="1"/>
  <c r="O135" i="6" s="1"/>
  <c r="P135" i="6" a="1"/>
  <c r="P135" i="6" s="1"/>
  <c r="Q135" i="6" a="1"/>
  <c r="Q135" i="6" s="1"/>
  <c r="R135" i="6" a="1"/>
  <c r="R135" i="6" s="1"/>
  <c r="S135" i="6" a="1"/>
  <c r="S135" i="6" s="1"/>
  <c r="T135" i="6" a="1"/>
  <c r="T135" i="6" s="1"/>
  <c r="V135" i="6" a="1"/>
  <c r="V135" i="6" s="1"/>
  <c r="W135" i="6" a="1"/>
  <c r="W135" i="6" s="1"/>
  <c r="I233" i="6" a="1"/>
  <c r="I233" i="6" s="1"/>
  <c r="J233" i="6" a="1"/>
  <c r="J233" i="6" s="1"/>
  <c r="K233" i="6" a="1"/>
  <c r="K233" i="6" s="1"/>
  <c r="L233" i="6" a="1"/>
  <c r="L233" i="6" s="1"/>
  <c r="M233" i="6" a="1"/>
  <c r="M233" i="6" s="1"/>
  <c r="N233" i="6" a="1"/>
  <c r="N233" i="6" s="1"/>
  <c r="O233" i="6" a="1"/>
  <c r="O233" i="6" s="1"/>
  <c r="P233" i="6" a="1"/>
  <c r="P233" i="6" s="1"/>
  <c r="Q233" i="6" a="1"/>
  <c r="Q233" i="6" s="1"/>
  <c r="R233" i="6" a="1"/>
  <c r="R233" i="6" s="1"/>
  <c r="S233" i="6" a="1"/>
  <c r="S233" i="6" s="1"/>
  <c r="T233" i="6" a="1"/>
  <c r="T233" i="6" s="1"/>
  <c r="V233" i="6" a="1"/>
  <c r="V233" i="6" s="1"/>
  <c r="W233" i="6" a="1"/>
  <c r="W233" i="6" s="1"/>
  <c r="I137" i="6" a="1"/>
  <c r="I137" i="6" s="1"/>
  <c r="J137" i="6" a="1"/>
  <c r="J137" i="6" s="1"/>
  <c r="K137" i="6" a="1"/>
  <c r="K137" i="6" s="1"/>
  <c r="L137" i="6" a="1"/>
  <c r="L137" i="6" s="1"/>
  <c r="M137" i="6" a="1"/>
  <c r="M137" i="6" s="1"/>
  <c r="N137" i="6" a="1"/>
  <c r="N137" i="6" s="1"/>
  <c r="O137" i="6" a="1"/>
  <c r="O137" i="6" s="1"/>
  <c r="P137" i="6" a="1"/>
  <c r="P137" i="6" s="1"/>
  <c r="Q137" i="6" a="1"/>
  <c r="Q137" i="6" s="1"/>
  <c r="R137" i="6" a="1"/>
  <c r="R137" i="6" s="1"/>
  <c r="S137" i="6" a="1"/>
  <c r="S137" i="6" s="1"/>
  <c r="T137" i="6" a="1"/>
  <c r="T137" i="6" s="1"/>
  <c r="V137" i="6" a="1"/>
  <c r="V137" i="6" s="1"/>
  <c r="W137" i="6" a="1"/>
  <c r="W137" i="6" s="1"/>
  <c r="I202" i="6" a="1"/>
  <c r="I202" i="6" s="1"/>
  <c r="J202" i="6" a="1"/>
  <c r="J202" i="6" s="1"/>
  <c r="K202" i="6" a="1"/>
  <c r="K202" i="6" s="1"/>
  <c r="L202" i="6" a="1"/>
  <c r="L202" i="6" s="1"/>
  <c r="M202" i="6" a="1"/>
  <c r="M202" i="6" s="1"/>
  <c r="N202" i="6" a="1"/>
  <c r="N202" i="6" s="1"/>
  <c r="O202" i="6" a="1"/>
  <c r="O202" i="6" s="1"/>
  <c r="P202" i="6" a="1"/>
  <c r="P202" i="6" s="1"/>
  <c r="Q202" i="6" a="1"/>
  <c r="Q202" i="6" s="1"/>
  <c r="R202" i="6" a="1"/>
  <c r="R202" i="6" s="1"/>
  <c r="S202" i="6" a="1"/>
  <c r="S202" i="6" s="1"/>
  <c r="T202" i="6" a="1"/>
  <c r="T202" i="6" s="1"/>
  <c r="V202" i="6" a="1"/>
  <c r="V202" i="6" s="1"/>
  <c r="W202" i="6" a="1"/>
  <c r="W202" i="6" s="1"/>
  <c r="I203" i="6" a="1"/>
  <c r="I203" i="6" s="1"/>
  <c r="J203" i="6" a="1"/>
  <c r="J203" i="6" s="1"/>
  <c r="K203" i="6" a="1"/>
  <c r="K203" i="6" s="1"/>
  <c r="L203" i="6" a="1"/>
  <c r="L203" i="6" s="1"/>
  <c r="M203" i="6" a="1"/>
  <c r="M203" i="6" s="1"/>
  <c r="N203" i="6" a="1"/>
  <c r="N203" i="6" s="1"/>
  <c r="O203" i="6" a="1"/>
  <c r="O203" i="6" s="1"/>
  <c r="P203" i="6" a="1"/>
  <c r="P203" i="6" s="1"/>
  <c r="Q203" i="6" a="1"/>
  <c r="Q203" i="6" s="1"/>
  <c r="R203" i="6" a="1"/>
  <c r="R203" i="6" s="1"/>
  <c r="S203" i="6" a="1"/>
  <c r="S203" i="6" s="1"/>
  <c r="T203" i="6" a="1"/>
  <c r="T203" i="6" s="1"/>
  <c r="V203" i="6" a="1"/>
  <c r="V203" i="6" s="1"/>
  <c r="W203" i="6" a="1"/>
  <c r="W203" i="6" s="1"/>
  <c r="I401" i="6" a="1"/>
  <c r="I401" i="6" s="1"/>
  <c r="J401" i="6" a="1"/>
  <c r="J401" i="6" s="1"/>
  <c r="K401" i="6" a="1"/>
  <c r="K401" i="6" s="1"/>
  <c r="L401" i="6" a="1"/>
  <c r="L401" i="6" s="1"/>
  <c r="M401" i="6" a="1"/>
  <c r="M401" i="6" s="1"/>
  <c r="N401" i="6" a="1"/>
  <c r="N401" i="6" s="1"/>
  <c r="O401" i="6" a="1"/>
  <c r="O401" i="6" s="1"/>
  <c r="P401" i="6" a="1"/>
  <c r="P401" i="6" s="1"/>
  <c r="Q401" i="6" a="1"/>
  <c r="Q401" i="6" s="1"/>
  <c r="R401" i="6" a="1"/>
  <c r="R401" i="6" s="1"/>
  <c r="S401" i="6" a="1"/>
  <c r="S401" i="6" s="1"/>
  <c r="T401" i="6" a="1"/>
  <c r="T401" i="6" s="1"/>
  <c r="V401" i="6" a="1"/>
  <c r="V401" i="6" s="1"/>
  <c r="W401" i="6" a="1"/>
  <c r="W401" i="6" s="1"/>
  <c r="R73" i="9" a="1"/>
  <c r="R73" i="9" s="1"/>
  <c r="P73" i="9" a="1"/>
  <c r="P73" i="9" s="1"/>
  <c r="O73" i="9" a="1"/>
  <c r="O73" i="9" s="1"/>
  <c r="N73" i="9" a="1"/>
  <c r="N73" i="9" s="1"/>
  <c r="M73" i="9" a="1"/>
  <c r="M73" i="9" s="1"/>
  <c r="L73" i="9" a="1"/>
  <c r="L73" i="9" s="1"/>
  <c r="K73" i="9" a="1"/>
  <c r="K73" i="9" s="1"/>
  <c r="J73" i="9" a="1"/>
  <c r="J73" i="9" s="1"/>
  <c r="I73" i="9" a="1"/>
  <c r="I73" i="9" s="1"/>
  <c r="H73" i="9" a="1"/>
  <c r="H73" i="9" s="1"/>
  <c r="G73" i="9" a="1"/>
  <c r="G73" i="9" s="1"/>
  <c r="F73" i="9" a="1"/>
  <c r="F73" i="9" s="1"/>
  <c r="E73" i="9" a="1"/>
  <c r="E73" i="9" s="1"/>
  <c r="R72" i="9" a="1"/>
  <c r="R72" i="9" s="1"/>
  <c r="P72" i="9" a="1"/>
  <c r="P72" i="9" s="1"/>
  <c r="O72" i="9" a="1"/>
  <c r="O72" i="9" s="1"/>
  <c r="N72" i="9" a="1"/>
  <c r="N72" i="9" s="1"/>
  <c r="M72" i="9" a="1"/>
  <c r="M72" i="9" s="1"/>
  <c r="L72" i="9" a="1"/>
  <c r="L72" i="9" s="1"/>
  <c r="K72" i="9" a="1"/>
  <c r="K72" i="9" s="1"/>
  <c r="J72" i="9" a="1"/>
  <c r="J72" i="9" s="1"/>
  <c r="I72" i="9" a="1"/>
  <c r="I72" i="9" s="1"/>
  <c r="H72" i="9" a="1"/>
  <c r="H72" i="9" s="1"/>
  <c r="G72" i="9" a="1"/>
  <c r="G72" i="9" s="1"/>
  <c r="F72" i="9" a="1"/>
  <c r="F72" i="9" s="1"/>
  <c r="E72" i="9" a="1"/>
  <c r="E72" i="9" s="1"/>
  <c r="R71" i="9" a="1"/>
  <c r="R71" i="9" s="1"/>
  <c r="P71" i="9" a="1"/>
  <c r="P71" i="9" s="1"/>
  <c r="O71" i="9" a="1"/>
  <c r="O71" i="9" s="1"/>
  <c r="N71" i="9" a="1"/>
  <c r="N71" i="9" s="1"/>
  <c r="M71" i="9" a="1"/>
  <c r="M71" i="9" s="1"/>
  <c r="L71" i="9" a="1"/>
  <c r="L71" i="9" s="1"/>
  <c r="K71" i="9" a="1"/>
  <c r="K71" i="9" s="1"/>
  <c r="J71" i="9" a="1"/>
  <c r="J71" i="9" s="1"/>
  <c r="I71" i="9" a="1"/>
  <c r="I71" i="9" s="1"/>
  <c r="H71" i="9" a="1"/>
  <c r="H71" i="9" s="1"/>
  <c r="G71" i="9" a="1"/>
  <c r="G71" i="9" s="1"/>
  <c r="F71" i="9" a="1"/>
  <c r="F71" i="9" s="1"/>
  <c r="E71" i="9" a="1"/>
  <c r="E71" i="9" s="1"/>
  <c r="R70" i="9" a="1"/>
  <c r="R70" i="9" s="1"/>
  <c r="P70" i="9" a="1"/>
  <c r="P70" i="9" s="1"/>
  <c r="O70" i="9" a="1"/>
  <c r="O70" i="9" s="1"/>
  <c r="N70" i="9" a="1"/>
  <c r="N70" i="9" s="1"/>
  <c r="M70" i="9" a="1"/>
  <c r="M70" i="9" s="1"/>
  <c r="L70" i="9" a="1"/>
  <c r="L70" i="9" s="1"/>
  <c r="K70" i="9" a="1"/>
  <c r="K70" i="9" s="1"/>
  <c r="J70" i="9" a="1"/>
  <c r="J70" i="9" s="1"/>
  <c r="I70" i="9" a="1"/>
  <c r="I70" i="9" s="1"/>
  <c r="H70" i="9" a="1"/>
  <c r="H70" i="9" s="1"/>
  <c r="G70" i="9" a="1"/>
  <c r="G70" i="9" s="1"/>
  <c r="F70" i="9" a="1"/>
  <c r="F70" i="9" s="1"/>
  <c r="E70" i="9" a="1"/>
  <c r="E70" i="9" s="1"/>
  <c r="R69" i="9" a="1"/>
  <c r="R69" i="9" s="1"/>
  <c r="P69" i="9" a="1"/>
  <c r="P69" i="9" s="1"/>
  <c r="O69" i="9" a="1"/>
  <c r="O69" i="9" s="1"/>
  <c r="N69" i="9" a="1"/>
  <c r="N69" i="9" s="1"/>
  <c r="M69" i="9" a="1"/>
  <c r="M69" i="9" s="1"/>
  <c r="L69" i="9" a="1"/>
  <c r="L69" i="9" s="1"/>
  <c r="K69" i="9" a="1"/>
  <c r="K69" i="9" s="1"/>
  <c r="J69" i="9" a="1"/>
  <c r="J69" i="9" s="1"/>
  <c r="I69" i="9" a="1"/>
  <c r="I69" i="9" s="1"/>
  <c r="H69" i="9" a="1"/>
  <c r="H69" i="9" s="1"/>
  <c r="G69" i="9" a="1"/>
  <c r="G69" i="9" s="1"/>
  <c r="F69" i="9" a="1"/>
  <c r="F69" i="9" s="1"/>
  <c r="E69" i="9" a="1"/>
  <c r="E69" i="9" s="1"/>
  <c r="R68" i="9" a="1"/>
  <c r="R68" i="9" s="1"/>
  <c r="P68" i="9" a="1"/>
  <c r="P68" i="9" s="1"/>
  <c r="O68" i="9" a="1"/>
  <c r="O68" i="9" s="1"/>
  <c r="N68" i="9" a="1"/>
  <c r="N68" i="9" s="1"/>
  <c r="M68" i="9" a="1"/>
  <c r="M68" i="9" s="1"/>
  <c r="L68" i="9" a="1"/>
  <c r="L68" i="9" s="1"/>
  <c r="K68" i="9" a="1"/>
  <c r="K68" i="9" s="1"/>
  <c r="J68" i="9" a="1"/>
  <c r="J68" i="9" s="1"/>
  <c r="I68" i="9" a="1"/>
  <c r="I68" i="9" s="1"/>
  <c r="H68" i="9" a="1"/>
  <c r="H68" i="9" s="1"/>
  <c r="G68" i="9" a="1"/>
  <c r="G68" i="9" s="1"/>
  <c r="F68" i="9" a="1"/>
  <c r="F68" i="9" s="1"/>
  <c r="E68" i="9" a="1"/>
  <c r="E68" i="9" s="1"/>
  <c r="R67" i="9" a="1"/>
  <c r="R67" i="9" s="1"/>
  <c r="P67" i="9" a="1"/>
  <c r="P67" i="9" s="1"/>
  <c r="O67" i="9" a="1"/>
  <c r="O67" i="9" s="1"/>
  <c r="N67" i="9" a="1"/>
  <c r="N67" i="9" s="1"/>
  <c r="M67" i="9" a="1"/>
  <c r="M67" i="9" s="1"/>
  <c r="L67" i="9" a="1"/>
  <c r="L67" i="9" s="1"/>
  <c r="K67" i="9" a="1"/>
  <c r="K67" i="9" s="1"/>
  <c r="J67" i="9" a="1"/>
  <c r="J67" i="9" s="1"/>
  <c r="I67" i="9" a="1"/>
  <c r="I67" i="9" s="1"/>
  <c r="H67" i="9" a="1"/>
  <c r="H67" i="9" s="1"/>
  <c r="G67" i="9" a="1"/>
  <c r="G67" i="9" s="1"/>
  <c r="F67" i="9" a="1"/>
  <c r="F67" i="9" s="1"/>
  <c r="E67" i="9" a="1"/>
  <c r="E67" i="9" s="1"/>
  <c r="R66" i="9" a="1"/>
  <c r="R66" i="9" s="1"/>
  <c r="P66" i="9" a="1"/>
  <c r="P66" i="9" s="1"/>
  <c r="O66" i="9" a="1"/>
  <c r="O66" i="9" s="1"/>
  <c r="N66" i="9" a="1"/>
  <c r="N66" i="9" s="1"/>
  <c r="M66" i="9" a="1"/>
  <c r="M66" i="9" s="1"/>
  <c r="L66" i="9" a="1"/>
  <c r="L66" i="9" s="1"/>
  <c r="K66" i="9" a="1"/>
  <c r="K66" i="9" s="1"/>
  <c r="J66" i="9" a="1"/>
  <c r="J66" i="9" s="1"/>
  <c r="I66" i="9" a="1"/>
  <c r="I66" i="9" s="1"/>
  <c r="H66" i="9" a="1"/>
  <c r="H66" i="9" s="1"/>
  <c r="G66" i="9" a="1"/>
  <c r="G66" i="9" s="1"/>
  <c r="F66" i="9" a="1"/>
  <c r="F66" i="9" s="1"/>
  <c r="E66" i="9" a="1"/>
  <c r="E66" i="9" s="1"/>
  <c r="R65" i="9" a="1"/>
  <c r="R65" i="9" s="1"/>
  <c r="P65" i="9" a="1"/>
  <c r="P65" i="9" s="1"/>
  <c r="O65" i="9" a="1"/>
  <c r="O65" i="9" s="1"/>
  <c r="N65" i="9" a="1"/>
  <c r="N65" i="9" s="1"/>
  <c r="M65" i="9" a="1"/>
  <c r="M65" i="9" s="1"/>
  <c r="L65" i="9" a="1"/>
  <c r="L65" i="9" s="1"/>
  <c r="K65" i="9" a="1"/>
  <c r="K65" i="9" s="1"/>
  <c r="J65" i="9" a="1"/>
  <c r="J65" i="9" s="1"/>
  <c r="I65" i="9" a="1"/>
  <c r="I65" i="9" s="1"/>
  <c r="H65" i="9" a="1"/>
  <c r="H65" i="9" s="1"/>
  <c r="G65" i="9" a="1"/>
  <c r="G65" i="9" s="1"/>
  <c r="F65" i="9" a="1"/>
  <c r="F65" i="9" s="1"/>
  <c r="E65" i="9" a="1"/>
  <c r="E65" i="9" s="1"/>
  <c r="R64" i="9" a="1"/>
  <c r="R64" i="9" s="1"/>
  <c r="P64" i="9" a="1"/>
  <c r="P64" i="9" s="1"/>
  <c r="O64" i="9" a="1"/>
  <c r="O64" i="9" s="1"/>
  <c r="N64" i="9" a="1"/>
  <c r="N64" i="9" s="1"/>
  <c r="M64" i="9" a="1"/>
  <c r="M64" i="9" s="1"/>
  <c r="L64" i="9" a="1"/>
  <c r="L64" i="9" s="1"/>
  <c r="K64" i="9" a="1"/>
  <c r="K64" i="9" s="1"/>
  <c r="J64" i="9" a="1"/>
  <c r="J64" i="9" s="1"/>
  <c r="I64" i="9" a="1"/>
  <c r="I64" i="9" s="1"/>
  <c r="H64" i="9" a="1"/>
  <c r="H64" i="9" s="1"/>
  <c r="G64" i="9" a="1"/>
  <c r="G64" i="9" s="1"/>
  <c r="F64" i="9" a="1"/>
  <c r="F64" i="9" s="1"/>
  <c r="E64" i="9" a="1"/>
  <c r="E64" i="9" s="1"/>
  <c r="R63" i="9" a="1"/>
  <c r="R63" i="9" s="1"/>
  <c r="P63" i="9" a="1"/>
  <c r="P63" i="9" s="1"/>
  <c r="O63" i="9" a="1"/>
  <c r="O63" i="9" s="1"/>
  <c r="N63" i="9" a="1"/>
  <c r="N63" i="9" s="1"/>
  <c r="M63" i="9" a="1"/>
  <c r="M63" i="9" s="1"/>
  <c r="L63" i="9" a="1"/>
  <c r="L63" i="9" s="1"/>
  <c r="K63" i="9" a="1"/>
  <c r="K63" i="9" s="1"/>
  <c r="J63" i="9" a="1"/>
  <c r="J63" i="9" s="1"/>
  <c r="I63" i="9" a="1"/>
  <c r="I63" i="9" s="1"/>
  <c r="H63" i="9" a="1"/>
  <c r="H63" i="9" s="1"/>
  <c r="G63" i="9" a="1"/>
  <c r="G63" i="9" s="1"/>
  <c r="F63" i="9" a="1"/>
  <c r="F63" i="9" s="1"/>
  <c r="E63" i="9" a="1"/>
  <c r="E63" i="9" s="1"/>
  <c r="R62" i="9" a="1"/>
  <c r="R62" i="9" s="1"/>
  <c r="P62" i="9" a="1"/>
  <c r="P62" i="9" s="1"/>
  <c r="O62" i="9" a="1"/>
  <c r="O62" i="9" s="1"/>
  <c r="N62" i="9" a="1"/>
  <c r="N62" i="9" s="1"/>
  <c r="M62" i="9" a="1"/>
  <c r="M62" i="9" s="1"/>
  <c r="L62" i="9" a="1"/>
  <c r="L62" i="9" s="1"/>
  <c r="K62" i="9" a="1"/>
  <c r="K62" i="9" s="1"/>
  <c r="J62" i="9" a="1"/>
  <c r="J62" i="9" s="1"/>
  <c r="I62" i="9" a="1"/>
  <c r="I62" i="9" s="1"/>
  <c r="H62" i="9" a="1"/>
  <c r="H62" i="9" s="1"/>
  <c r="G62" i="9" a="1"/>
  <c r="G62" i="9" s="1"/>
  <c r="F62" i="9" a="1"/>
  <c r="F62" i="9" s="1"/>
  <c r="E62" i="9" a="1"/>
  <c r="E62" i="9" s="1"/>
  <c r="R61" i="9" a="1"/>
  <c r="R61" i="9" s="1"/>
  <c r="P61" i="9" a="1"/>
  <c r="P61" i="9" s="1"/>
  <c r="O61" i="9" a="1"/>
  <c r="O61" i="9" s="1"/>
  <c r="N61" i="9" a="1"/>
  <c r="N61" i="9" s="1"/>
  <c r="M61" i="9" a="1"/>
  <c r="M61" i="9" s="1"/>
  <c r="L61" i="9" a="1"/>
  <c r="L61" i="9" s="1"/>
  <c r="K61" i="9" a="1"/>
  <c r="K61" i="9" s="1"/>
  <c r="J61" i="9" a="1"/>
  <c r="J61" i="9" s="1"/>
  <c r="I61" i="9" a="1"/>
  <c r="I61" i="9" s="1"/>
  <c r="H61" i="9" a="1"/>
  <c r="H61" i="9" s="1"/>
  <c r="G61" i="9" a="1"/>
  <c r="G61" i="9" s="1"/>
  <c r="F61" i="9" a="1"/>
  <c r="F61" i="9" s="1"/>
  <c r="E61" i="9" a="1"/>
  <c r="E61" i="9" s="1"/>
  <c r="R60" i="9" a="1"/>
  <c r="R60" i="9" s="1"/>
  <c r="P60" i="9" a="1"/>
  <c r="P60" i="9" s="1"/>
  <c r="O60" i="9" a="1"/>
  <c r="O60" i="9" s="1"/>
  <c r="N60" i="9" a="1"/>
  <c r="N60" i="9" s="1"/>
  <c r="M60" i="9" a="1"/>
  <c r="M60" i="9" s="1"/>
  <c r="L60" i="9" a="1"/>
  <c r="L60" i="9" s="1"/>
  <c r="K60" i="9" a="1"/>
  <c r="K60" i="9" s="1"/>
  <c r="J60" i="9" a="1"/>
  <c r="J60" i="9" s="1"/>
  <c r="I60" i="9" a="1"/>
  <c r="I60" i="9" s="1"/>
  <c r="H60" i="9" a="1"/>
  <c r="H60" i="9" s="1"/>
  <c r="G60" i="9" a="1"/>
  <c r="G60" i="9" s="1"/>
  <c r="F60" i="9" a="1"/>
  <c r="F60" i="9" s="1"/>
  <c r="E60" i="9" a="1"/>
  <c r="E60" i="9" s="1"/>
  <c r="R59" i="9" a="1"/>
  <c r="R59" i="9" s="1"/>
  <c r="P59" i="9" a="1"/>
  <c r="P59" i="9" s="1"/>
  <c r="O59" i="9" a="1"/>
  <c r="O59" i="9" s="1"/>
  <c r="N59" i="9" a="1"/>
  <c r="N59" i="9" s="1"/>
  <c r="M59" i="9" a="1"/>
  <c r="M59" i="9" s="1"/>
  <c r="L59" i="9" a="1"/>
  <c r="L59" i="9" s="1"/>
  <c r="K59" i="9" a="1"/>
  <c r="K59" i="9" s="1"/>
  <c r="J59" i="9" a="1"/>
  <c r="J59" i="9" s="1"/>
  <c r="I59" i="9" a="1"/>
  <c r="I59" i="9" s="1"/>
  <c r="H59" i="9" a="1"/>
  <c r="H59" i="9" s="1"/>
  <c r="G59" i="9" a="1"/>
  <c r="G59" i="9" s="1"/>
  <c r="F59" i="9" a="1"/>
  <c r="F59" i="9" s="1"/>
  <c r="E59" i="9" a="1"/>
  <c r="E59" i="9" s="1"/>
  <c r="R58" i="9" a="1"/>
  <c r="R58" i="9" s="1"/>
  <c r="P58" i="9" a="1"/>
  <c r="P58" i="9" s="1"/>
  <c r="O58" i="9" a="1"/>
  <c r="O58" i="9" s="1"/>
  <c r="N58" i="9" a="1"/>
  <c r="N58" i="9" s="1"/>
  <c r="M58" i="9" a="1"/>
  <c r="M58" i="9" s="1"/>
  <c r="L58" i="9" a="1"/>
  <c r="L58" i="9" s="1"/>
  <c r="K58" i="9" a="1"/>
  <c r="K58" i="9" s="1"/>
  <c r="J58" i="9" a="1"/>
  <c r="J58" i="9" s="1"/>
  <c r="I58" i="9" a="1"/>
  <c r="I58" i="9" s="1"/>
  <c r="H58" i="9" a="1"/>
  <c r="H58" i="9" s="1"/>
  <c r="G58" i="9" a="1"/>
  <c r="G58" i="9" s="1"/>
  <c r="F58" i="9" a="1"/>
  <c r="F58" i="9" s="1"/>
  <c r="E58" i="9" a="1"/>
  <c r="E58" i="9" s="1"/>
  <c r="R57" i="9" a="1"/>
  <c r="R57" i="9" s="1"/>
  <c r="P57" i="9" a="1"/>
  <c r="P57" i="9" s="1"/>
  <c r="O57" i="9" a="1"/>
  <c r="O57" i="9" s="1"/>
  <c r="N57" i="9" a="1"/>
  <c r="N57" i="9" s="1"/>
  <c r="M57" i="9" a="1"/>
  <c r="M57" i="9" s="1"/>
  <c r="L57" i="9" a="1"/>
  <c r="L57" i="9" s="1"/>
  <c r="K57" i="9" a="1"/>
  <c r="K57" i="9" s="1"/>
  <c r="J57" i="9" a="1"/>
  <c r="J57" i="9" s="1"/>
  <c r="I57" i="9" a="1"/>
  <c r="I57" i="9" s="1"/>
  <c r="H57" i="9" a="1"/>
  <c r="H57" i="9" s="1"/>
  <c r="G57" i="9" a="1"/>
  <c r="G57" i="9" s="1"/>
  <c r="F57" i="9" a="1"/>
  <c r="F57" i="9" s="1"/>
  <c r="E57" i="9" a="1"/>
  <c r="E57" i="9" s="1"/>
  <c r="R56" i="9" a="1"/>
  <c r="R56" i="9" s="1"/>
  <c r="P56" i="9" a="1"/>
  <c r="P56" i="9" s="1"/>
  <c r="O56" i="9" a="1"/>
  <c r="O56" i="9" s="1"/>
  <c r="N56" i="9" a="1"/>
  <c r="N56" i="9" s="1"/>
  <c r="M56" i="9" a="1"/>
  <c r="M56" i="9" s="1"/>
  <c r="L56" i="9" a="1"/>
  <c r="L56" i="9" s="1"/>
  <c r="K56" i="9" a="1"/>
  <c r="K56" i="9" s="1"/>
  <c r="J56" i="9" a="1"/>
  <c r="J56" i="9" s="1"/>
  <c r="I56" i="9" a="1"/>
  <c r="I56" i="9" s="1"/>
  <c r="H56" i="9" a="1"/>
  <c r="H56" i="9" s="1"/>
  <c r="G56" i="9" a="1"/>
  <c r="G56" i="9" s="1"/>
  <c r="F56" i="9" a="1"/>
  <c r="F56" i="9" s="1"/>
  <c r="E56" i="9" a="1"/>
  <c r="E56" i="9" s="1"/>
  <c r="R55" i="9" a="1"/>
  <c r="R55" i="9" s="1"/>
  <c r="P55" i="9" a="1"/>
  <c r="P55" i="9" s="1"/>
  <c r="O55" i="9" a="1"/>
  <c r="O55" i="9" s="1"/>
  <c r="N55" i="9" a="1"/>
  <c r="N55" i="9" s="1"/>
  <c r="M55" i="9" a="1"/>
  <c r="M55" i="9" s="1"/>
  <c r="L55" i="9" a="1"/>
  <c r="L55" i="9" s="1"/>
  <c r="K55" i="9" a="1"/>
  <c r="K55" i="9" s="1"/>
  <c r="J55" i="9" a="1"/>
  <c r="J55" i="9" s="1"/>
  <c r="I55" i="9" a="1"/>
  <c r="I55" i="9" s="1"/>
  <c r="H55" i="9" a="1"/>
  <c r="H55" i="9" s="1"/>
  <c r="G55" i="9" a="1"/>
  <c r="G55" i="9" s="1"/>
  <c r="F55" i="9" a="1"/>
  <c r="F55" i="9" s="1"/>
  <c r="E55" i="9" a="1"/>
  <c r="E55" i="9" s="1"/>
  <c r="R54" i="9" a="1"/>
  <c r="R54" i="9" s="1"/>
  <c r="P54" i="9" a="1"/>
  <c r="P54" i="9" s="1"/>
  <c r="O54" i="9" a="1"/>
  <c r="O54" i="9" s="1"/>
  <c r="N54" i="9" a="1"/>
  <c r="N54" i="9" s="1"/>
  <c r="M54" i="9" a="1"/>
  <c r="M54" i="9" s="1"/>
  <c r="L54" i="9" a="1"/>
  <c r="L54" i="9" s="1"/>
  <c r="K54" i="9" a="1"/>
  <c r="K54" i="9" s="1"/>
  <c r="J54" i="9" a="1"/>
  <c r="J54" i="9" s="1"/>
  <c r="I54" i="9" a="1"/>
  <c r="I54" i="9" s="1"/>
  <c r="H54" i="9" a="1"/>
  <c r="H54" i="9" s="1"/>
  <c r="G54" i="9" a="1"/>
  <c r="G54" i="9" s="1"/>
  <c r="F54" i="9" a="1"/>
  <c r="F54" i="9" s="1"/>
  <c r="E54" i="9" a="1"/>
  <c r="E54" i="9" s="1"/>
  <c r="R53" i="9" a="1"/>
  <c r="R53" i="9" s="1"/>
  <c r="P53" i="9" a="1"/>
  <c r="P53" i="9" s="1"/>
  <c r="O53" i="9" a="1"/>
  <c r="O53" i="9" s="1"/>
  <c r="N53" i="9" a="1"/>
  <c r="N53" i="9" s="1"/>
  <c r="M53" i="9" a="1"/>
  <c r="M53" i="9" s="1"/>
  <c r="L53" i="9" a="1"/>
  <c r="L53" i="9" s="1"/>
  <c r="K53" i="9" a="1"/>
  <c r="K53" i="9" s="1"/>
  <c r="J53" i="9" a="1"/>
  <c r="J53" i="9" s="1"/>
  <c r="I53" i="9" a="1"/>
  <c r="I53" i="9" s="1"/>
  <c r="H53" i="9" a="1"/>
  <c r="H53" i="9" s="1"/>
  <c r="G53" i="9" a="1"/>
  <c r="G53" i="9" s="1"/>
  <c r="F53" i="9" a="1"/>
  <c r="F53" i="9" s="1"/>
  <c r="E53" i="9" a="1"/>
  <c r="E53" i="9" s="1"/>
  <c r="R52" i="9" a="1"/>
  <c r="R52" i="9" s="1"/>
  <c r="P52" i="9" a="1"/>
  <c r="P52" i="9" s="1"/>
  <c r="O52" i="9" a="1"/>
  <c r="O52" i="9" s="1"/>
  <c r="N52" i="9" a="1"/>
  <c r="N52" i="9" s="1"/>
  <c r="M52" i="9" a="1"/>
  <c r="M52" i="9" s="1"/>
  <c r="L52" i="9" a="1"/>
  <c r="L52" i="9" s="1"/>
  <c r="K52" i="9" a="1"/>
  <c r="K52" i="9" s="1"/>
  <c r="J52" i="9" a="1"/>
  <c r="J52" i="9" s="1"/>
  <c r="I52" i="9" a="1"/>
  <c r="I52" i="9" s="1"/>
  <c r="H52" i="9" a="1"/>
  <c r="H52" i="9" s="1"/>
  <c r="G52" i="9" a="1"/>
  <c r="G52" i="9" s="1"/>
  <c r="F52" i="9" a="1"/>
  <c r="F52" i="9" s="1"/>
  <c r="E52" i="9" a="1"/>
  <c r="E52" i="9" s="1"/>
  <c r="R51" i="9" a="1"/>
  <c r="R51" i="9" s="1"/>
  <c r="P51" i="9" a="1"/>
  <c r="P51" i="9" s="1"/>
  <c r="O51" i="9" a="1"/>
  <c r="O51" i="9" s="1"/>
  <c r="N51" i="9" a="1"/>
  <c r="N51" i="9" s="1"/>
  <c r="M51" i="9" a="1"/>
  <c r="M51" i="9" s="1"/>
  <c r="L51" i="9" a="1"/>
  <c r="L51" i="9" s="1"/>
  <c r="K51" i="9" a="1"/>
  <c r="K51" i="9" s="1"/>
  <c r="J51" i="9" a="1"/>
  <c r="J51" i="9" s="1"/>
  <c r="I51" i="9" a="1"/>
  <c r="I51" i="9" s="1"/>
  <c r="H51" i="9" a="1"/>
  <c r="H51" i="9" s="1"/>
  <c r="G51" i="9" a="1"/>
  <c r="G51" i="9" s="1"/>
  <c r="F51" i="9" a="1"/>
  <c r="F51" i="9" s="1"/>
  <c r="E51" i="9" a="1"/>
  <c r="E51" i="9" s="1"/>
  <c r="R50" i="9" a="1"/>
  <c r="R50" i="9" s="1"/>
  <c r="P50" i="9" a="1"/>
  <c r="P50" i="9" s="1"/>
  <c r="O50" i="9" a="1"/>
  <c r="O50" i="9" s="1"/>
  <c r="N50" i="9" a="1"/>
  <c r="N50" i="9" s="1"/>
  <c r="M50" i="9" a="1"/>
  <c r="M50" i="9" s="1"/>
  <c r="L50" i="9" a="1"/>
  <c r="L50" i="9" s="1"/>
  <c r="K50" i="9" a="1"/>
  <c r="K50" i="9" s="1"/>
  <c r="J50" i="9" a="1"/>
  <c r="J50" i="9" s="1"/>
  <c r="I50" i="9" a="1"/>
  <c r="I50" i="9" s="1"/>
  <c r="H50" i="9" a="1"/>
  <c r="H50" i="9" s="1"/>
  <c r="G50" i="9" a="1"/>
  <c r="G50" i="9" s="1"/>
  <c r="F50" i="9" a="1"/>
  <c r="F50" i="9" s="1"/>
  <c r="E50" i="9" a="1"/>
  <c r="E50" i="9" s="1"/>
  <c r="R49" i="9" a="1"/>
  <c r="R49" i="9" s="1"/>
  <c r="P49" i="9" a="1"/>
  <c r="P49" i="9" s="1"/>
  <c r="O49" i="9" a="1"/>
  <c r="O49" i="9" s="1"/>
  <c r="N49" i="9" a="1"/>
  <c r="N49" i="9" s="1"/>
  <c r="M49" i="9" a="1"/>
  <c r="M49" i="9" s="1"/>
  <c r="L49" i="9" a="1"/>
  <c r="L49" i="9" s="1"/>
  <c r="K49" i="9" a="1"/>
  <c r="K49" i="9" s="1"/>
  <c r="J49" i="9" a="1"/>
  <c r="J49" i="9" s="1"/>
  <c r="I49" i="9" a="1"/>
  <c r="I49" i="9" s="1"/>
  <c r="H49" i="9" a="1"/>
  <c r="H49" i="9" s="1"/>
  <c r="G49" i="9" a="1"/>
  <c r="G49" i="9" s="1"/>
  <c r="F49" i="9" a="1"/>
  <c r="F49" i="9" s="1"/>
  <c r="E49" i="9" a="1"/>
  <c r="E49" i="9" s="1"/>
  <c r="R48" i="9" a="1"/>
  <c r="R48" i="9" s="1"/>
  <c r="P48" i="9" a="1"/>
  <c r="P48" i="9" s="1"/>
  <c r="O48" i="9" a="1"/>
  <c r="O48" i="9" s="1"/>
  <c r="N48" i="9" a="1"/>
  <c r="N48" i="9" s="1"/>
  <c r="M48" i="9" a="1"/>
  <c r="M48" i="9" s="1"/>
  <c r="L48" i="9" a="1"/>
  <c r="L48" i="9" s="1"/>
  <c r="K48" i="9" a="1"/>
  <c r="K48" i="9" s="1"/>
  <c r="J48" i="9" a="1"/>
  <c r="J48" i="9" s="1"/>
  <c r="I48" i="9" a="1"/>
  <c r="I48" i="9" s="1"/>
  <c r="H48" i="9" a="1"/>
  <c r="H48" i="9" s="1"/>
  <c r="G48" i="9" a="1"/>
  <c r="G48" i="9" s="1"/>
  <c r="F48" i="9" a="1"/>
  <c r="F48" i="9" s="1"/>
  <c r="E48" i="9" a="1"/>
  <c r="E48" i="9" s="1"/>
  <c r="R47" i="9" a="1"/>
  <c r="R47" i="9" s="1"/>
  <c r="P47" i="9" a="1"/>
  <c r="P47" i="9" s="1"/>
  <c r="O47" i="9" a="1"/>
  <c r="O47" i="9" s="1"/>
  <c r="N47" i="9" a="1"/>
  <c r="N47" i="9" s="1"/>
  <c r="M47" i="9" a="1"/>
  <c r="M47" i="9" s="1"/>
  <c r="L47" i="9" a="1"/>
  <c r="L47" i="9" s="1"/>
  <c r="K47" i="9" a="1"/>
  <c r="K47" i="9" s="1"/>
  <c r="J47" i="9" a="1"/>
  <c r="J47" i="9" s="1"/>
  <c r="I47" i="9" a="1"/>
  <c r="I47" i="9" s="1"/>
  <c r="H47" i="9" a="1"/>
  <c r="H47" i="9" s="1"/>
  <c r="G47" i="9" a="1"/>
  <c r="G47" i="9" s="1"/>
  <c r="F47" i="9" a="1"/>
  <c r="F47" i="9" s="1"/>
  <c r="E47" i="9" a="1"/>
  <c r="E47" i="9" s="1"/>
  <c r="R46" i="9" a="1"/>
  <c r="R46" i="9" s="1"/>
  <c r="P46" i="9" a="1"/>
  <c r="P46" i="9" s="1"/>
  <c r="O46" i="9" a="1"/>
  <c r="O46" i="9" s="1"/>
  <c r="N46" i="9" a="1"/>
  <c r="N46" i="9" s="1"/>
  <c r="M46" i="9" a="1"/>
  <c r="M46" i="9" s="1"/>
  <c r="L46" i="9" a="1"/>
  <c r="L46" i="9" s="1"/>
  <c r="K46" i="9" a="1"/>
  <c r="K46" i="9" s="1"/>
  <c r="J46" i="9" a="1"/>
  <c r="J46" i="9" s="1"/>
  <c r="I46" i="9" a="1"/>
  <c r="I46" i="9" s="1"/>
  <c r="H46" i="9" a="1"/>
  <c r="H46" i="9" s="1"/>
  <c r="G46" i="9" a="1"/>
  <c r="G46" i="9" s="1"/>
  <c r="F46" i="9" a="1"/>
  <c r="F46" i="9" s="1"/>
  <c r="E46" i="9" a="1"/>
  <c r="E46" i="9" s="1"/>
  <c r="R45" i="9" a="1"/>
  <c r="R45" i="9" s="1"/>
  <c r="P45" i="9" a="1"/>
  <c r="P45" i="9" s="1"/>
  <c r="O45" i="9" a="1"/>
  <c r="O45" i="9" s="1"/>
  <c r="N45" i="9" a="1"/>
  <c r="N45" i="9" s="1"/>
  <c r="M45" i="9" a="1"/>
  <c r="M45" i="9" s="1"/>
  <c r="L45" i="9" a="1"/>
  <c r="L45" i="9" s="1"/>
  <c r="K45" i="9" a="1"/>
  <c r="K45" i="9" s="1"/>
  <c r="J45" i="9" a="1"/>
  <c r="J45" i="9" s="1"/>
  <c r="I45" i="9" a="1"/>
  <c r="I45" i="9" s="1"/>
  <c r="H45" i="9" a="1"/>
  <c r="H45" i="9" s="1"/>
  <c r="G45" i="9" a="1"/>
  <c r="G45" i="9" s="1"/>
  <c r="F45" i="9" a="1"/>
  <c r="F45" i="9" s="1"/>
  <c r="E45" i="9" a="1"/>
  <c r="E45" i="9" s="1"/>
  <c r="R44" i="9" a="1"/>
  <c r="R44" i="9" s="1"/>
  <c r="P44" i="9" a="1"/>
  <c r="P44" i="9" s="1"/>
  <c r="O44" i="9" a="1"/>
  <c r="O44" i="9" s="1"/>
  <c r="N44" i="9" a="1"/>
  <c r="N44" i="9" s="1"/>
  <c r="M44" i="9" a="1"/>
  <c r="M44" i="9" s="1"/>
  <c r="L44" i="9" a="1"/>
  <c r="L44" i="9" s="1"/>
  <c r="K44" i="9" a="1"/>
  <c r="K44" i="9" s="1"/>
  <c r="J44" i="9" a="1"/>
  <c r="J44" i="9" s="1"/>
  <c r="I44" i="9" a="1"/>
  <c r="I44" i="9" s="1"/>
  <c r="H44" i="9" a="1"/>
  <c r="H44" i="9" s="1"/>
  <c r="G44" i="9" a="1"/>
  <c r="G44" i="9" s="1"/>
  <c r="F44" i="9" a="1"/>
  <c r="F44" i="9" s="1"/>
  <c r="E44" i="9" a="1"/>
  <c r="E44" i="9" s="1"/>
  <c r="R43" i="9" a="1"/>
  <c r="R43" i="9" s="1"/>
  <c r="P43" i="9" a="1"/>
  <c r="P43" i="9" s="1"/>
  <c r="O43" i="9" a="1"/>
  <c r="O43" i="9" s="1"/>
  <c r="N43" i="9" a="1"/>
  <c r="N43" i="9" s="1"/>
  <c r="M43" i="9" a="1"/>
  <c r="M43" i="9" s="1"/>
  <c r="L43" i="9" a="1"/>
  <c r="L43" i="9" s="1"/>
  <c r="K43" i="9" a="1"/>
  <c r="K43" i="9" s="1"/>
  <c r="J43" i="9" a="1"/>
  <c r="J43" i="9" s="1"/>
  <c r="I43" i="9" a="1"/>
  <c r="I43" i="9" s="1"/>
  <c r="H43" i="9" a="1"/>
  <c r="H43" i="9" s="1"/>
  <c r="G43" i="9" a="1"/>
  <c r="G43" i="9" s="1"/>
  <c r="F43" i="9" a="1"/>
  <c r="F43" i="9" s="1"/>
  <c r="E43" i="9" a="1"/>
  <c r="E43" i="9" s="1"/>
  <c r="R42" i="9" a="1"/>
  <c r="R42" i="9" s="1"/>
  <c r="P42" i="9" a="1"/>
  <c r="P42" i="9" s="1"/>
  <c r="O42" i="9" a="1"/>
  <c r="O42" i="9" s="1"/>
  <c r="N42" i="9" a="1"/>
  <c r="N42" i="9" s="1"/>
  <c r="M42" i="9" a="1"/>
  <c r="M42" i="9" s="1"/>
  <c r="L42" i="9" a="1"/>
  <c r="L42" i="9" s="1"/>
  <c r="K42" i="9" a="1"/>
  <c r="K42" i="9" s="1"/>
  <c r="J42" i="9" a="1"/>
  <c r="J42" i="9" s="1"/>
  <c r="I42" i="9" a="1"/>
  <c r="I42" i="9" s="1"/>
  <c r="H42" i="9" a="1"/>
  <c r="H42" i="9" s="1"/>
  <c r="G42" i="9" a="1"/>
  <c r="G42" i="9" s="1"/>
  <c r="F42" i="9" a="1"/>
  <c r="F42" i="9" s="1"/>
  <c r="E42" i="9" a="1"/>
  <c r="E42" i="9" s="1"/>
  <c r="R41" i="9" a="1"/>
  <c r="R41" i="9" s="1"/>
  <c r="P41" i="9" a="1"/>
  <c r="P41" i="9" s="1"/>
  <c r="O41" i="9" a="1"/>
  <c r="O41" i="9" s="1"/>
  <c r="N41" i="9" a="1"/>
  <c r="N41" i="9" s="1"/>
  <c r="M41" i="9" a="1"/>
  <c r="M41" i="9" s="1"/>
  <c r="L41" i="9" a="1"/>
  <c r="L41" i="9" s="1"/>
  <c r="K41" i="9" a="1"/>
  <c r="K41" i="9" s="1"/>
  <c r="J41" i="9" a="1"/>
  <c r="J41" i="9" s="1"/>
  <c r="I41" i="9" a="1"/>
  <c r="I41" i="9" s="1"/>
  <c r="H41" i="9" a="1"/>
  <c r="H41" i="9" s="1"/>
  <c r="G41" i="9" a="1"/>
  <c r="G41" i="9" s="1"/>
  <c r="F41" i="9" a="1"/>
  <c r="F41" i="9" s="1"/>
  <c r="E41" i="9" a="1"/>
  <c r="E41" i="9" s="1"/>
  <c r="R40" i="9" a="1"/>
  <c r="R40" i="9" s="1"/>
  <c r="P40" i="9" a="1"/>
  <c r="P40" i="9" s="1"/>
  <c r="O40" i="9" a="1"/>
  <c r="O40" i="9" s="1"/>
  <c r="N40" i="9" a="1"/>
  <c r="N40" i="9" s="1"/>
  <c r="M40" i="9" a="1"/>
  <c r="M40" i="9" s="1"/>
  <c r="L40" i="9" a="1"/>
  <c r="L40" i="9" s="1"/>
  <c r="K40" i="9" a="1"/>
  <c r="K40" i="9" s="1"/>
  <c r="J40" i="9" a="1"/>
  <c r="J40" i="9" s="1"/>
  <c r="I40" i="9" a="1"/>
  <c r="I40" i="9" s="1"/>
  <c r="H40" i="9" a="1"/>
  <c r="H40" i="9" s="1"/>
  <c r="G40" i="9" a="1"/>
  <c r="G40" i="9" s="1"/>
  <c r="F40" i="9" a="1"/>
  <c r="F40" i="9" s="1"/>
  <c r="E40" i="9" a="1"/>
  <c r="E40" i="9" s="1"/>
  <c r="R39" i="9" a="1"/>
  <c r="R39" i="9" s="1"/>
  <c r="P39" i="9" a="1"/>
  <c r="P39" i="9" s="1"/>
  <c r="O39" i="9" a="1"/>
  <c r="O39" i="9" s="1"/>
  <c r="N39" i="9" a="1"/>
  <c r="N39" i="9" s="1"/>
  <c r="M39" i="9" a="1"/>
  <c r="M39" i="9" s="1"/>
  <c r="L39" i="9" a="1"/>
  <c r="L39" i="9" s="1"/>
  <c r="K39" i="9" a="1"/>
  <c r="K39" i="9" s="1"/>
  <c r="J39" i="9" a="1"/>
  <c r="J39" i="9" s="1"/>
  <c r="I39" i="9" a="1"/>
  <c r="I39" i="9" s="1"/>
  <c r="H39" i="9" a="1"/>
  <c r="H39" i="9" s="1"/>
  <c r="G39" i="9" a="1"/>
  <c r="G39" i="9" s="1"/>
  <c r="F39" i="9" a="1"/>
  <c r="F39" i="9" s="1"/>
  <c r="E39" i="9" a="1"/>
  <c r="E39" i="9" s="1"/>
  <c r="R38" i="9" a="1"/>
  <c r="R38" i="9" s="1"/>
  <c r="P38" i="9" a="1"/>
  <c r="P38" i="9" s="1"/>
  <c r="O38" i="9" a="1"/>
  <c r="O38" i="9" s="1"/>
  <c r="N38" i="9" a="1"/>
  <c r="N38" i="9" s="1"/>
  <c r="M38" i="9" a="1"/>
  <c r="M38" i="9" s="1"/>
  <c r="L38" i="9" a="1"/>
  <c r="L38" i="9" s="1"/>
  <c r="K38" i="9" a="1"/>
  <c r="K38" i="9" s="1"/>
  <c r="J38" i="9" a="1"/>
  <c r="J38" i="9" s="1"/>
  <c r="I38" i="9" a="1"/>
  <c r="I38" i="9" s="1"/>
  <c r="H38" i="9" a="1"/>
  <c r="H38" i="9" s="1"/>
  <c r="G38" i="9" a="1"/>
  <c r="G38" i="9" s="1"/>
  <c r="F38" i="9" a="1"/>
  <c r="F38" i="9" s="1"/>
  <c r="E38" i="9" a="1"/>
  <c r="E38" i="9" s="1"/>
  <c r="R37" i="9" a="1"/>
  <c r="R37" i="9" s="1"/>
  <c r="P37" i="9" a="1"/>
  <c r="P37" i="9" s="1"/>
  <c r="O37" i="9" a="1"/>
  <c r="O37" i="9" s="1"/>
  <c r="N37" i="9" a="1"/>
  <c r="N37" i="9" s="1"/>
  <c r="M37" i="9" a="1"/>
  <c r="M37" i="9" s="1"/>
  <c r="L37" i="9" a="1"/>
  <c r="L37" i="9" s="1"/>
  <c r="K37" i="9" a="1"/>
  <c r="K37" i="9" s="1"/>
  <c r="J37" i="9" a="1"/>
  <c r="J37" i="9" s="1"/>
  <c r="I37" i="9" a="1"/>
  <c r="I37" i="9" s="1"/>
  <c r="H37" i="9" a="1"/>
  <c r="H37" i="9" s="1"/>
  <c r="G37" i="9" a="1"/>
  <c r="G37" i="9" s="1"/>
  <c r="F37" i="9" a="1"/>
  <c r="F37" i="9" s="1"/>
  <c r="E37" i="9" a="1"/>
  <c r="E37" i="9" s="1"/>
  <c r="R36" i="9" a="1"/>
  <c r="R36" i="9" s="1"/>
  <c r="P36" i="9" a="1"/>
  <c r="P36" i="9" s="1"/>
  <c r="O36" i="9" a="1"/>
  <c r="O36" i="9" s="1"/>
  <c r="N36" i="9" a="1"/>
  <c r="N36" i="9" s="1"/>
  <c r="M36" i="9" a="1"/>
  <c r="M36" i="9" s="1"/>
  <c r="L36" i="9" a="1"/>
  <c r="L36" i="9" s="1"/>
  <c r="K36" i="9" a="1"/>
  <c r="K36" i="9" s="1"/>
  <c r="J36" i="9" a="1"/>
  <c r="J36" i="9" s="1"/>
  <c r="I36" i="9" a="1"/>
  <c r="I36" i="9" s="1"/>
  <c r="H36" i="9" a="1"/>
  <c r="H36" i="9" s="1"/>
  <c r="G36" i="9" a="1"/>
  <c r="G36" i="9" s="1"/>
  <c r="F36" i="9" a="1"/>
  <c r="F36" i="9" s="1"/>
  <c r="E36" i="9" a="1"/>
  <c r="E36" i="9" s="1"/>
  <c r="R35" i="9" a="1"/>
  <c r="R35" i="9" s="1"/>
  <c r="P35" i="9" a="1"/>
  <c r="P35" i="9" s="1"/>
  <c r="O35" i="9" a="1"/>
  <c r="O35" i="9" s="1"/>
  <c r="N35" i="9" a="1"/>
  <c r="N35" i="9" s="1"/>
  <c r="M35" i="9" a="1"/>
  <c r="M35" i="9" s="1"/>
  <c r="L35" i="9" a="1"/>
  <c r="L35" i="9" s="1"/>
  <c r="K35" i="9" a="1"/>
  <c r="K35" i="9" s="1"/>
  <c r="J35" i="9" a="1"/>
  <c r="J35" i="9" s="1"/>
  <c r="I35" i="9" a="1"/>
  <c r="I35" i="9" s="1"/>
  <c r="H35" i="9" a="1"/>
  <c r="H35" i="9" s="1"/>
  <c r="G35" i="9" a="1"/>
  <c r="G35" i="9" s="1"/>
  <c r="F35" i="9" a="1"/>
  <c r="F35" i="9" s="1"/>
  <c r="E35" i="9" a="1"/>
  <c r="E35" i="9" s="1"/>
  <c r="R34" i="9" a="1"/>
  <c r="R34" i="9" s="1"/>
  <c r="P34" i="9" a="1"/>
  <c r="P34" i="9" s="1"/>
  <c r="O34" i="9" a="1"/>
  <c r="O34" i="9" s="1"/>
  <c r="N34" i="9" a="1"/>
  <c r="N34" i="9" s="1"/>
  <c r="M34" i="9" a="1"/>
  <c r="M34" i="9" s="1"/>
  <c r="L34" i="9" a="1"/>
  <c r="L34" i="9" s="1"/>
  <c r="K34" i="9" a="1"/>
  <c r="K34" i="9" s="1"/>
  <c r="J34" i="9" a="1"/>
  <c r="J34" i="9" s="1"/>
  <c r="I34" i="9" a="1"/>
  <c r="I34" i="9" s="1"/>
  <c r="H34" i="9" a="1"/>
  <c r="H34" i="9" s="1"/>
  <c r="G34" i="9" a="1"/>
  <c r="G34" i="9" s="1"/>
  <c r="F34" i="9" a="1"/>
  <c r="F34" i="9" s="1"/>
  <c r="E34" i="9" a="1"/>
  <c r="E34" i="9" s="1"/>
  <c r="R33" i="9" a="1"/>
  <c r="R33" i="9" s="1"/>
  <c r="P33" i="9" a="1"/>
  <c r="P33" i="9" s="1"/>
  <c r="O33" i="9" a="1"/>
  <c r="O33" i="9" s="1"/>
  <c r="N33" i="9" a="1"/>
  <c r="N33" i="9" s="1"/>
  <c r="M33" i="9" a="1"/>
  <c r="M33" i="9" s="1"/>
  <c r="L33" i="9" a="1"/>
  <c r="L33" i="9" s="1"/>
  <c r="K33" i="9" a="1"/>
  <c r="K33" i="9" s="1"/>
  <c r="J33" i="9" a="1"/>
  <c r="J33" i="9" s="1"/>
  <c r="I33" i="9" a="1"/>
  <c r="I33" i="9" s="1"/>
  <c r="H33" i="9" a="1"/>
  <c r="H33" i="9" s="1"/>
  <c r="G33" i="9" a="1"/>
  <c r="G33" i="9" s="1"/>
  <c r="F33" i="9" a="1"/>
  <c r="F33" i="9" s="1"/>
  <c r="E33" i="9" a="1"/>
  <c r="E33" i="9" s="1"/>
  <c r="R32" i="9" a="1"/>
  <c r="R32" i="9" s="1"/>
  <c r="P32" i="9" a="1"/>
  <c r="P32" i="9" s="1"/>
  <c r="O32" i="9" a="1"/>
  <c r="O32" i="9" s="1"/>
  <c r="N32" i="9" a="1"/>
  <c r="N32" i="9" s="1"/>
  <c r="M32" i="9" a="1"/>
  <c r="M32" i="9" s="1"/>
  <c r="L32" i="9" a="1"/>
  <c r="L32" i="9" s="1"/>
  <c r="K32" i="9" a="1"/>
  <c r="K32" i="9" s="1"/>
  <c r="J32" i="9" a="1"/>
  <c r="J32" i="9" s="1"/>
  <c r="I32" i="9" a="1"/>
  <c r="I32" i="9" s="1"/>
  <c r="H32" i="9" a="1"/>
  <c r="H32" i="9" s="1"/>
  <c r="G32" i="9" a="1"/>
  <c r="G32" i="9" s="1"/>
  <c r="F32" i="9" a="1"/>
  <c r="F32" i="9" s="1"/>
  <c r="E32" i="9" a="1"/>
  <c r="E32" i="9" s="1"/>
  <c r="R31" i="9" a="1"/>
  <c r="R31" i="9" s="1"/>
  <c r="P31" i="9" a="1"/>
  <c r="P31" i="9" s="1"/>
  <c r="O31" i="9" a="1"/>
  <c r="O31" i="9" s="1"/>
  <c r="N31" i="9" a="1"/>
  <c r="N31" i="9" s="1"/>
  <c r="M31" i="9" a="1"/>
  <c r="M31" i="9" s="1"/>
  <c r="L31" i="9" a="1"/>
  <c r="L31" i="9" s="1"/>
  <c r="K31" i="9" a="1"/>
  <c r="K31" i="9" s="1"/>
  <c r="J31" i="9" a="1"/>
  <c r="J31" i="9" s="1"/>
  <c r="I31" i="9" a="1"/>
  <c r="I31" i="9" s="1"/>
  <c r="H31" i="9" a="1"/>
  <c r="H31" i="9" s="1"/>
  <c r="G31" i="9" a="1"/>
  <c r="G31" i="9" s="1"/>
  <c r="F31" i="9" a="1"/>
  <c r="F31" i="9" s="1"/>
  <c r="E31" i="9" a="1"/>
  <c r="E31" i="9" s="1"/>
  <c r="R30" i="9" a="1"/>
  <c r="R30" i="9" s="1"/>
  <c r="P30" i="9" a="1"/>
  <c r="P30" i="9" s="1"/>
  <c r="O30" i="9" a="1"/>
  <c r="O30" i="9" s="1"/>
  <c r="N30" i="9" a="1"/>
  <c r="N30" i="9" s="1"/>
  <c r="M30" i="9" a="1"/>
  <c r="M30" i="9" s="1"/>
  <c r="L30" i="9" a="1"/>
  <c r="L30" i="9" s="1"/>
  <c r="K30" i="9" a="1"/>
  <c r="K30" i="9" s="1"/>
  <c r="J30" i="9" a="1"/>
  <c r="J30" i="9" s="1"/>
  <c r="I30" i="9" a="1"/>
  <c r="I30" i="9" s="1"/>
  <c r="H30" i="9" a="1"/>
  <c r="H30" i="9" s="1"/>
  <c r="G30" i="9" a="1"/>
  <c r="G30" i="9" s="1"/>
  <c r="F30" i="9" a="1"/>
  <c r="F30" i="9" s="1"/>
  <c r="E30" i="9" a="1"/>
  <c r="E30" i="9" s="1"/>
  <c r="R29" i="9" a="1"/>
  <c r="R29" i="9" s="1"/>
  <c r="P29" i="9" a="1"/>
  <c r="P29" i="9" s="1"/>
  <c r="O29" i="9" a="1"/>
  <c r="O29" i="9" s="1"/>
  <c r="N29" i="9" a="1"/>
  <c r="N29" i="9" s="1"/>
  <c r="M29" i="9" a="1"/>
  <c r="M29" i="9" s="1"/>
  <c r="L29" i="9" a="1"/>
  <c r="L29" i="9" s="1"/>
  <c r="K29" i="9" a="1"/>
  <c r="K29" i="9" s="1"/>
  <c r="J29" i="9" a="1"/>
  <c r="J29" i="9" s="1"/>
  <c r="I29" i="9" a="1"/>
  <c r="I29" i="9" s="1"/>
  <c r="H29" i="9" a="1"/>
  <c r="H29" i="9" s="1"/>
  <c r="G29" i="9" a="1"/>
  <c r="G29" i="9" s="1"/>
  <c r="F29" i="9" a="1"/>
  <c r="F29" i="9" s="1"/>
  <c r="E29" i="9" a="1"/>
  <c r="E29" i="9" s="1"/>
  <c r="R28" i="9" a="1"/>
  <c r="R28" i="9" s="1"/>
  <c r="P28" i="9" a="1"/>
  <c r="P28" i="9" s="1"/>
  <c r="O28" i="9" a="1"/>
  <c r="O28" i="9" s="1"/>
  <c r="N28" i="9" a="1"/>
  <c r="N28" i="9" s="1"/>
  <c r="M28" i="9" a="1"/>
  <c r="M28" i="9" s="1"/>
  <c r="L28" i="9" a="1"/>
  <c r="L28" i="9" s="1"/>
  <c r="K28" i="9" a="1"/>
  <c r="K28" i="9" s="1"/>
  <c r="J28" i="9" a="1"/>
  <c r="J28" i="9" s="1"/>
  <c r="I28" i="9" a="1"/>
  <c r="I28" i="9" s="1"/>
  <c r="H28" i="9" a="1"/>
  <c r="H28" i="9" s="1"/>
  <c r="G28" i="9" a="1"/>
  <c r="G28" i="9" s="1"/>
  <c r="F28" i="9" a="1"/>
  <c r="F28" i="9" s="1"/>
  <c r="E28" i="9" a="1"/>
  <c r="E28" i="9" s="1"/>
  <c r="R27" i="9" a="1"/>
  <c r="R27" i="9" s="1"/>
  <c r="P27" i="9" a="1"/>
  <c r="P27" i="9" s="1"/>
  <c r="O27" i="9" a="1"/>
  <c r="O27" i="9" s="1"/>
  <c r="N27" i="9" a="1"/>
  <c r="N27" i="9" s="1"/>
  <c r="M27" i="9" a="1"/>
  <c r="M27" i="9" s="1"/>
  <c r="L27" i="9" a="1"/>
  <c r="L27" i="9" s="1"/>
  <c r="K27" i="9" a="1"/>
  <c r="K27" i="9" s="1"/>
  <c r="J27" i="9" a="1"/>
  <c r="J27" i="9" s="1"/>
  <c r="I27" i="9" a="1"/>
  <c r="I27" i="9" s="1"/>
  <c r="H27" i="9" a="1"/>
  <c r="H27" i="9" s="1"/>
  <c r="G27" i="9" a="1"/>
  <c r="G27" i="9" s="1"/>
  <c r="F27" i="9" a="1"/>
  <c r="F27" i="9" s="1"/>
  <c r="E27" i="9" a="1"/>
  <c r="E27" i="9" s="1"/>
  <c r="R26" i="9" a="1"/>
  <c r="R26" i="9" s="1"/>
  <c r="P26" i="9" a="1"/>
  <c r="P26" i="9" s="1"/>
  <c r="O26" i="9" a="1"/>
  <c r="O26" i="9" s="1"/>
  <c r="N26" i="9" a="1"/>
  <c r="N26" i="9" s="1"/>
  <c r="M26" i="9" a="1"/>
  <c r="M26" i="9" s="1"/>
  <c r="L26" i="9" a="1"/>
  <c r="L26" i="9" s="1"/>
  <c r="K26" i="9" a="1"/>
  <c r="K26" i="9" s="1"/>
  <c r="J26" i="9" a="1"/>
  <c r="J26" i="9" s="1"/>
  <c r="I26" i="9" a="1"/>
  <c r="I26" i="9" s="1"/>
  <c r="H26" i="9" a="1"/>
  <c r="H26" i="9" s="1"/>
  <c r="G26" i="9" a="1"/>
  <c r="G26" i="9" s="1"/>
  <c r="F26" i="9" a="1"/>
  <c r="F26" i="9" s="1"/>
  <c r="E26" i="9" a="1"/>
  <c r="E26" i="9" s="1"/>
  <c r="R25" i="9" a="1"/>
  <c r="R25" i="9" s="1"/>
  <c r="P25" i="9" a="1"/>
  <c r="P25" i="9" s="1"/>
  <c r="O25" i="9" a="1"/>
  <c r="O25" i="9" s="1"/>
  <c r="N25" i="9" a="1"/>
  <c r="N25" i="9" s="1"/>
  <c r="M25" i="9" a="1"/>
  <c r="M25" i="9" s="1"/>
  <c r="L25" i="9" a="1"/>
  <c r="L25" i="9" s="1"/>
  <c r="K25" i="9" a="1"/>
  <c r="K25" i="9" s="1"/>
  <c r="J25" i="9" a="1"/>
  <c r="J25" i="9" s="1"/>
  <c r="I25" i="9" a="1"/>
  <c r="I25" i="9" s="1"/>
  <c r="H25" i="9" a="1"/>
  <c r="H25" i="9" s="1"/>
  <c r="G25" i="9" a="1"/>
  <c r="G25" i="9" s="1"/>
  <c r="F25" i="9" a="1"/>
  <c r="F25" i="9" s="1"/>
  <c r="E25" i="9" a="1"/>
  <c r="E25" i="9" s="1"/>
  <c r="R24" i="9" a="1"/>
  <c r="R24" i="9" s="1"/>
  <c r="P24" i="9" a="1"/>
  <c r="P24" i="9" s="1"/>
  <c r="O24" i="9" a="1"/>
  <c r="O24" i="9" s="1"/>
  <c r="N24" i="9" a="1"/>
  <c r="N24" i="9" s="1"/>
  <c r="M24" i="9" a="1"/>
  <c r="M24" i="9" s="1"/>
  <c r="L24" i="9" a="1"/>
  <c r="L24" i="9" s="1"/>
  <c r="K24" i="9" a="1"/>
  <c r="K24" i="9" s="1"/>
  <c r="J24" i="9" a="1"/>
  <c r="J24" i="9" s="1"/>
  <c r="I24" i="9" a="1"/>
  <c r="I24" i="9" s="1"/>
  <c r="H24" i="9" a="1"/>
  <c r="H24" i="9" s="1"/>
  <c r="G24" i="9" a="1"/>
  <c r="G24" i="9" s="1"/>
  <c r="F24" i="9" a="1"/>
  <c r="F24" i="9" s="1"/>
  <c r="E24" i="9" a="1"/>
  <c r="E24" i="9" s="1"/>
  <c r="R23" i="9" a="1"/>
  <c r="R23" i="9" s="1"/>
  <c r="P23" i="9" a="1"/>
  <c r="P23" i="9" s="1"/>
  <c r="O23" i="9" a="1"/>
  <c r="O23" i="9" s="1"/>
  <c r="N23" i="9" a="1"/>
  <c r="N23" i="9" s="1"/>
  <c r="M23" i="9" a="1"/>
  <c r="M23" i="9" s="1"/>
  <c r="L23" i="9" a="1"/>
  <c r="L23" i="9" s="1"/>
  <c r="K23" i="9" a="1"/>
  <c r="K23" i="9" s="1"/>
  <c r="J23" i="9" a="1"/>
  <c r="J23" i="9" s="1"/>
  <c r="I23" i="9" a="1"/>
  <c r="I23" i="9" s="1"/>
  <c r="H23" i="9" a="1"/>
  <c r="H23" i="9" s="1"/>
  <c r="G23" i="9" a="1"/>
  <c r="G23" i="9" s="1"/>
  <c r="F23" i="9" a="1"/>
  <c r="F23" i="9" s="1"/>
  <c r="E23" i="9" a="1"/>
  <c r="E23" i="9" s="1"/>
  <c r="R22" i="9" a="1"/>
  <c r="R22" i="9" s="1"/>
  <c r="P22" i="9" a="1"/>
  <c r="P22" i="9" s="1"/>
  <c r="O22" i="9" a="1"/>
  <c r="O22" i="9" s="1"/>
  <c r="N22" i="9" a="1"/>
  <c r="N22" i="9" s="1"/>
  <c r="M22" i="9" a="1"/>
  <c r="M22" i="9" s="1"/>
  <c r="L22" i="9" a="1"/>
  <c r="L22" i="9" s="1"/>
  <c r="K22" i="9" a="1"/>
  <c r="K22" i="9" s="1"/>
  <c r="J22" i="9" a="1"/>
  <c r="J22" i="9" s="1"/>
  <c r="I22" i="9" a="1"/>
  <c r="I22" i="9" s="1"/>
  <c r="H22" i="9" a="1"/>
  <c r="H22" i="9" s="1"/>
  <c r="G22" i="9" a="1"/>
  <c r="G22" i="9" s="1"/>
  <c r="F22" i="9" a="1"/>
  <c r="F22" i="9" s="1"/>
  <c r="E22" i="9" a="1"/>
  <c r="E22" i="9" s="1"/>
  <c r="R21" i="9" a="1"/>
  <c r="R21" i="9" s="1"/>
  <c r="P21" i="9" a="1"/>
  <c r="P21" i="9" s="1"/>
  <c r="O21" i="9" a="1"/>
  <c r="O21" i="9" s="1"/>
  <c r="N21" i="9" a="1"/>
  <c r="N21" i="9" s="1"/>
  <c r="M21" i="9" a="1"/>
  <c r="M21" i="9" s="1"/>
  <c r="L21" i="9" a="1"/>
  <c r="L21" i="9" s="1"/>
  <c r="K21" i="9" a="1"/>
  <c r="K21" i="9" s="1"/>
  <c r="J21" i="9" a="1"/>
  <c r="J21" i="9" s="1"/>
  <c r="I21" i="9" a="1"/>
  <c r="I21" i="9" s="1"/>
  <c r="H21" i="9" a="1"/>
  <c r="H21" i="9" s="1"/>
  <c r="G21" i="9" a="1"/>
  <c r="G21" i="9" s="1"/>
  <c r="F21" i="9" a="1"/>
  <c r="F21" i="9" s="1"/>
  <c r="E21" i="9" a="1"/>
  <c r="E21" i="9" s="1"/>
  <c r="R20" i="9" a="1"/>
  <c r="R20" i="9" s="1"/>
  <c r="P20" i="9" a="1"/>
  <c r="P20" i="9" s="1"/>
  <c r="O20" i="9" a="1"/>
  <c r="O20" i="9" s="1"/>
  <c r="N20" i="9" a="1"/>
  <c r="N20" i="9" s="1"/>
  <c r="M20" i="9" a="1"/>
  <c r="M20" i="9" s="1"/>
  <c r="L20" i="9" a="1"/>
  <c r="L20" i="9" s="1"/>
  <c r="K20" i="9" a="1"/>
  <c r="K20" i="9" s="1"/>
  <c r="J20" i="9" a="1"/>
  <c r="J20" i="9" s="1"/>
  <c r="I20" i="9" a="1"/>
  <c r="I20" i="9" s="1"/>
  <c r="H20" i="9" a="1"/>
  <c r="H20" i="9" s="1"/>
  <c r="G20" i="9" a="1"/>
  <c r="G20" i="9" s="1"/>
  <c r="F20" i="9" a="1"/>
  <c r="F20" i="9" s="1"/>
  <c r="E20" i="9" a="1"/>
  <c r="E20" i="9" s="1"/>
  <c r="R19" i="9" a="1"/>
  <c r="R19" i="9" s="1"/>
  <c r="P19" i="9" a="1"/>
  <c r="P19" i="9" s="1"/>
  <c r="O19" i="9" a="1"/>
  <c r="O19" i="9" s="1"/>
  <c r="N19" i="9" a="1"/>
  <c r="N19" i="9" s="1"/>
  <c r="M19" i="9" a="1"/>
  <c r="M19" i="9" s="1"/>
  <c r="L19" i="9" a="1"/>
  <c r="L19" i="9" s="1"/>
  <c r="K19" i="9" a="1"/>
  <c r="K19" i="9" s="1"/>
  <c r="J19" i="9" a="1"/>
  <c r="J19" i="9" s="1"/>
  <c r="I19" i="9" a="1"/>
  <c r="I19" i="9" s="1"/>
  <c r="H19" i="9" a="1"/>
  <c r="H19" i="9" s="1"/>
  <c r="G19" i="9" a="1"/>
  <c r="G19" i="9" s="1"/>
  <c r="F19" i="9" a="1"/>
  <c r="F19" i="9" s="1"/>
  <c r="E19" i="9" a="1"/>
  <c r="E19" i="9" s="1"/>
  <c r="R18" i="9" a="1"/>
  <c r="R18" i="9" s="1"/>
  <c r="P18" i="9" a="1"/>
  <c r="P18" i="9" s="1"/>
  <c r="O18" i="9" a="1"/>
  <c r="O18" i="9" s="1"/>
  <c r="N18" i="9" a="1"/>
  <c r="N18" i="9" s="1"/>
  <c r="M18" i="9" a="1"/>
  <c r="M18" i="9" s="1"/>
  <c r="L18" i="9" a="1"/>
  <c r="L18" i="9" s="1"/>
  <c r="K18" i="9" a="1"/>
  <c r="K18" i="9" s="1"/>
  <c r="J18" i="9" a="1"/>
  <c r="J18" i="9" s="1"/>
  <c r="I18" i="9" a="1"/>
  <c r="I18" i="9" s="1"/>
  <c r="H18" i="9" a="1"/>
  <c r="H18" i="9" s="1"/>
  <c r="G18" i="9" a="1"/>
  <c r="G18" i="9" s="1"/>
  <c r="F18" i="9" a="1"/>
  <c r="F18" i="9" s="1"/>
  <c r="E18" i="9" a="1"/>
  <c r="E18" i="9" s="1"/>
  <c r="R17" i="9" a="1"/>
  <c r="R17" i="9" s="1"/>
  <c r="P17" i="9" a="1"/>
  <c r="P17" i="9" s="1"/>
  <c r="O17" i="9" a="1"/>
  <c r="O17" i="9" s="1"/>
  <c r="N17" i="9" a="1"/>
  <c r="N17" i="9" s="1"/>
  <c r="M17" i="9" a="1"/>
  <c r="M17" i="9" s="1"/>
  <c r="L17" i="9" a="1"/>
  <c r="L17" i="9" s="1"/>
  <c r="K17" i="9" a="1"/>
  <c r="K17" i="9" s="1"/>
  <c r="J17" i="9" a="1"/>
  <c r="J17" i="9" s="1"/>
  <c r="I17" i="9" a="1"/>
  <c r="I17" i="9" s="1"/>
  <c r="H17" i="9" a="1"/>
  <c r="H17" i="9" s="1"/>
  <c r="G17" i="9" a="1"/>
  <c r="G17" i="9" s="1"/>
  <c r="F17" i="9" a="1"/>
  <c r="F17" i="9" s="1"/>
  <c r="E17" i="9" a="1"/>
  <c r="E17" i="9" s="1"/>
  <c r="R16" i="9" a="1"/>
  <c r="R16" i="9" s="1"/>
  <c r="P16" i="9" a="1"/>
  <c r="P16" i="9" s="1"/>
  <c r="O16" i="9" a="1"/>
  <c r="O16" i="9" s="1"/>
  <c r="N16" i="9" a="1"/>
  <c r="N16" i="9" s="1"/>
  <c r="M16" i="9" a="1"/>
  <c r="M16" i="9" s="1"/>
  <c r="L16" i="9" a="1"/>
  <c r="L16" i="9" s="1"/>
  <c r="K16" i="9" a="1"/>
  <c r="K16" i="9" s="1"/>
  <c r="J16" i="9" a="1"/>
  <c r="J16" i="9" s="1"/>
  <c r="I16" i="9" a="1"/>
  <c r="I16" i="9" s="1"/>
  <c r="H16" i="9" a="1"/>
  <c r="H16" i="9" s="1"/>
  <c r="G16" i="9" a="1"/>
  <c r="G16" i="9" s="1"/>
  <c r="F16" i="9" a="1"/>
  <c r="F16" i="9" s="1"/>
  <c r="E16" i="9" a="1"/>
  <c r="E16" i="9" s="1"/>
  <c r="R15" i="9" a="1"/>
  <c r="R15" i="9" s="1"/>
  <c r="P15" i="9" a="1"/>
  <c r="P15" i="9" s="1"/>
  <c r="O15" i="9" a="1"/>
  <c r="O15" i="9" s="1"/>
  <c r="N15" i="9" a="1"/>
  <c r="N15" i="9" s="1"/>
  <c r="M15" i="9" a="1"/>
  <c r="M15" i="9" s="1"/>
  <c r="L15" i="9" a="1"/>
  <c r="L15" i="9" s="1"/>
  <c r="K15" i="9" a="1"/>
  <c r="K15" i="9" s="1"/>
  <c r="J15" i="9" a="1"/>
  <c r="J15" i="9" s="1"/>
  <c r="I15" i="9" a="1"/>
  <c r="I15" i="9" s="1"/>
  <c r="H15" i="9" a="1"/>
  <c r="H15" i="9" s="1"/>
  <c r="G15" i="9" a="1"/>
  <c r="G15" i="9" s="1"/>
  <c r="F15" i="9" a="1"/>
  <c r="F15" i="9" s="1"/>
  <c r="E15" i="9" a="1"/>
  <c r="E15" i="9" s="1"/>
  <c r="R14" i="9" a="1"/>
  <c r="R14" i="9" s="1"/>
  <c r="P14" i="9" a="1"/>
  <c r="P14" i="9" s="1"/>
  <c r="O14" i="9" a="1"/>
  <c r="O14" i="9" s="1"/>
  <c r="N14" i="9" a="1"/>
  <c r="N14" i="9" s="1"/>
  <c r="M14" i="9" a="1"/>
  <c r="M14" i="9" s="1"/>
  <c r="L14" i="9" a="1"/>
  <c r="L14" i="9" s="1"/>
  <c r="K14" i="9" a="1"/>
  <c r="K14" i="9" s="1"/>
  <c r="J14" i="9" a="1"/>
  <c r="J14" i="9" s="1"/>
  <c r="I14" i="9" a="1"/>
  <c r="I14" i="9" s="1"/>
  <c r="H14" i="9" a="1"/>
  <c r="H14" i="9" s="1"/>
  <c r="G14" i="9" a="1"/>
  <c r="G14" i="9" s="1"/>
  <c r="F14" i="9" a="1"/>
  <c r="F14" i="9" s="1"/>
  <c r="E14" i="9" a="1"/>
  <c r="E14" i="9" s="1"/>
  <c r="R13" i="9" a="1"/>
  <c r="R13" i="9" s="1"/>
  <c r="P13" i="9" a="1"/>
  <c r="P13" i="9" s="1"/>
  <c r="O13" i="9" a="1"/>
  <c r="O13" i="9" s="1"/>
  <c r="N13" i="9" a="1"/>
  <c r="N13" i="9" s="1"/>
  <c r="M13" i="9" a="1"/>
  <c r="M13" i="9" s="1"/>
  <c r="L13" i="9" a="1"/>
  <c r="L13" i="9" s="1"/>
  <c r="K13" i="9" a="1"/>
  <c r="K13" i="9" s="1"/>
  <c r="J13" i="9" a="1"/>
  <c r="J13" i="9" s="1"/>
  <c r="I13" i="9" a="1"/>
  <c r="I13" i="9" s="1"/>
  <c r="H13" i="9" a="1"/>
  <c r="H13" i="9" s="1"/>
  <c r="G13" i="9" a="1"/>
  <c r="G13" i="9" s="1"/>
  <c r="F13" i="9" a="1"/>
  <c r="F13" i="9" s="1"/>
  <c r="E13" i="9" a="1"/>
  <c r="E13" i="9" s="1"/>
  <c r="R12" i="9" a="1"/>
  <c r="R12" i="9" s="1"/>
  <c r="P12" i="9" a="1"/>
  <c r="P12" i="9" s="1"/>
  <c r="O12" i="9" a="1"/>
  <c r="O12" i="9" s="1"/>
  <c r="N12" i="9" a="1"/>
  <c r="N12" i="9" s="1"/>
  <c r="M12" i="9" a="1"/>
  <c r="M12" i="9" s="1"/>
  <c r="L12" i="9" a="1"/>
  <c r="L12" i="9" s="1"/>
  <c r="K12" i="9" a="1"/>
  <c r="K12" i="9" s="1"/>
  <c r="J12" i="9" a="1"/>
  <c r="J12" i="9" s="1"/>
  <c r="I12" i="9" a="1"/>
  <c r="I12" i="9" s="1"/>
  <c r="H12" i="9" a="1"/>
  <c r="H12" i="9" s="1"/>
  <c r="G12" i="9" a="1"/>
  <c r="G12" i="9" s="1"/>
  <c r="F12" i="9" a="1"/>
  <c r="F12" i="9" s="1"/>
  <c r="E12" i="9" a="1"/>
  <c r="E12" i="9" s="1"/>
  <c r="R11" i="9" a="1"/>
  <c r="R11" i="9" s="1"/>
  <c r="P11" i="9" a="1"/>
  <c r="P11" i="9" s="1"/>
  <c r="O11" i="9" a="1"/>
  <c r="O11" i="9" s="1"/>
  <c r="N11" i="9" a="1"/>
  <c r="N11" i="9" s="1"/>
  <c r="M11" i="9" a="1"/>
  <c r="M11" i="9" s="1"/>
  <c r="L11" i="9" a="1"/>
  <c r="L11" i="9" s="1"/>
  <c r="K11" i="9" a="1"/>
  <c r="K11" i="9" s="1"/>
  <c r="J11" i="9" a="1"/>
  <c r="J11" i="9" s="1"/>
  <c r="I11" i="9" a="1"/>
  <c r="I11" i="9" s="1"/>
  <c r="H11" i="9" a="1"/>
  <c r="H11" i="9" s="1"/>
  <c r="G11" i="9" a="1"/>
  <c r="G11" i="9" s="1"/>
  <c r="F11" i="9" a="1"/>
  <c r="F11" i="9" s="1"/>
  <c r="E11" i="9" a="1"/>
  <c r="E11" i="9" s="1"/>
  <c r="R10" i="9" a="1"/>
  <c r="R10" i="9" s="1"/>
  <c r="P10" i="9" a="1"/>
  <c r="P10" i="9" s="1"/>
  <c r="O10" i="9" a="1"/>
  <c r="O10" i="9" s="1"/>
  <c r="N10" i="9" a="1"/>
  <c r="N10" i="9" s="1"/>
  <c r="M10" i="9" a="1"/>
  <c r="M10" i="9" s="1"/>
  <c r="L10" i="9" a="1"/>
  <c r="L10" i="9" s="1"/>
  <c r="K10" i="9" a="1"/>
  <c r="K10" i="9" s="1"/>
  <c r="J10" i="9" a="1"/>
  <c r="J10" i="9" s="1"/>
  <c r="I10" i="9" a="1"/>
  <c r="I10" i="9" s="1"/>
  <c r="H10" i="9" a="1"/>
  <c r="H10" i="9" s="1"/>
  <c r="G10" i="9" a="1"/>
  <c r="G10" i="9" s="1"/>
  <c r="F10" i="9" a="1"/>
  <c r="F10" i="9" s="1"/>
  <c r="E10" i="9" a="1"/>
  <c r="E10" i="9" s="1"/>
  <c r="R9" i="9" a="1"/>
  <c r="R9" i="9" s="1"/>
  <c r="P9" i="9" a="1"/>
  <c r="P9" i="9" s="1"/>
  <c r="O9" i="9" a="1"/>
  <c r="O9" i="9" s="1"/>
  <c r="N9" i="9" a="1"/>
  <c r="N9" i="9" s="1"/>
  <c r="M9" i="9" a="1"/>
  <c r="M9" i="9" s="1"/>
  <c r="L9" i="9" a="1"/>
  <c r="L9" i="9" s="1"/>
  <c r="K9" i="9" a="1"/>
  <c r="K9" i="9" s="1"/>
  <c r="J9" i="9" a="1"/>
  <c r="J9" i="9" s="1"/>
  <c r="I9" i="9" a="1"/>
  <c r="I9" i="9" s="1"/>
  <c r="H9" i="9" a="1"/>
  <c r="H9" i="9" s="1"/>
  <c r="G9" i="9" a="1"/>
  <c r="G9" i="9" s="1"/>
  <c r="F9" i="9" a="1"/>
  <c r="F9" i="9" s="1"/>
  <c r="E9" i="9" a="1"/>
  <c r="E9" i="9" s="1"/>
  <c r="R8" i="9" a="1"/>
  <c r="R8" i="9" s="1"/>
  <c r="P8" i="9" a="1"/>
  <c r="P8" i="9" s="1"/>
  <c r="O8" i="9" a="1"/>
  <c r="O8" i="9" s="1"/>
  <c r="N8" i="9" a="1"/>
  <c r="N8" i="9" s="1"/>
  <c r="M8" i="9" a="1"/>
  <c r="M8" i="9" s="1"/>
  <c r="L8" i="9" a="1"/>
  <c r="L8" i="9" s="1"/>
  <c r="K8" i="9" a="1"/>
  <c r="K8" i="9" s="1"/>
  <c r="J8" i="9" a="1"/>
  <c r="J8" i="9" s="1"/>
  <c r="I8" i="9" a="1"/>
  <c r="I8" i="9" s="1"/>
  <c r="H8" i="9" a="1"/>
  <c r="H8" i="9" s="1"/>
  <c r="G8" i="9" a="1"/>
  <c r="G8" i="9" s="1"/>
  <c r="F8" i="9" a="1"/>
  <c r="F8" i="9" s="1"/>
  <c r="E8" i="9" a="1"/>
  <c r="E8" i="9" s="1"/>
  <c r="R7" i="9" a="1"/>
  <c r="R7" i="9" s="1"/>
  <c r="P7" i="9" a="1"/>
  <c r="P7" i="9" s="1"/>
  <c r="O7" i="9" a="1"/>
  <c r="O7" i="9" s="1"/>
  <c r="N7" i="9" a="1"/>
  <c r="N7" i="9" s="1"/>
  <c r="M7" i="9" a="1"/>
  <c r="M7" i="9" s="1"/>
  <c r="L7" i="9" a="1"/>
  <c r="L7" i="9" s="1"/>
  <c r="K7" i="9" a="1"/>
  <c r="K7" i="9" s="1"/>
  <c r="J7" i="9" a="1"/>
  <c r="J7" i="9" s="1"/>
  <c r="I7" i="9" a="1"/>
  <c r="I7" i="9" s="1"/>
  <c r="H7" i="9" a="1"/>
  <c r="H7" i="9" s="1"/>
  <c r="G7" i="9" a="1"/>
  <c r="G7" i="9" s="1"/>
  <c r="F7" i="9" a="1"/>
  <c r="F7" i="9" s="1"/>
  <c r="E7" i="9" a="1"/>
  <c r="E7" i="9" s="1"/>
  <c r="R6" i="9" a="1"/>
  <c r="R6" i="9" s="1"/>
  <c r="P6" i="9" a="1"/>
  <c r="P6" i="9" s="1"/>
  <c r="O6" i="9" a="1"/>
  <c r="O6" i="9" s="1"/>
  <c r="N6" i="9" a="1"/>
  <c r="N6" i="9" s="1"/>
  <c r="M6" i="9" a="1"/>
  <c r="M6" i="9" s="1"/>
  <c r="L6" i="9" a="1"/>
  <c r="L6" i="9" s="1"/>
  <c r="K6" i="9" a="1"/>
  <c r="K6" i="9" s="1"/>
  <c r="J6" i="9" a="1"/>
  <c r="J6" i="9" s="1"/>
  <c r="I6" i="9" a="1"/>
  <c r="I6" i="9" s="1"/>
  <c r="H6" i="9" a="1"/>
  <c r="H6" i="9" s="1"/>
  <c r="G6" i="9" a="1"/>
  <c r="G6" i="9" s="1"/>
  <c r="F6" i="9" a="1"/>
  <c r="F6" i="9" s="1"/>
  <c r="E6" i="9" a="1"/>
  <c r="E6" i="9" s="1"/>
  <c r="R5" i="9" a="1"/>
  <c r="R5" i="9" s="1"/>
  <c r="P5" i="9" a="1"/>
  <c r="P5" i="9" s="1"/>
  <c r="O5" i="9" a="1"/>
  <c r="O5" i="9" s="1"/>
  <c r="N5" i="9" a="1"/>
  <c r="N5" i="9" s="1"/>
  <c r="M5" i="9" a="1"/>
  <c r="M5" i="9" s="1"/>
  <c r="L5" i="9" a="1"/>
  <c r="L5" i="9" s="1"/>
  <c r="K5" i="9" a="1"/>
  <c r="K5" i="9" s="1"/>
  <c r="J5" i="9" a="1"/>
  <c r="J5" i="9" s="1"/>
  <c r="I5" i="9" a="1"/>
  <c r="I5" i="9" s="1"/>
  <c r="H5" i="9" a="1"/>
  <c r="H5" i="9" s="1"/>
  <c r="G5" i="9" a="1"/>
  <c r="G5" i="9" s="1"/>
  <c r="F5" i="9" a="1"/>
  <c r="F5" i="9" s="1"/>
  <c r="E5" i="9" a="1"/>
  <c r="E5" i="9" s="1"/>
  <c r="I27" i="6" a="1"/>
  <c r="I27" i="6" s="1"/>
  <c r="J27" i="6" a="1"/>
  <c r="J27" i="6" s="1"/>
  <c r="K27" i="6" a="1"/>
  <c r="K27" i="6" s="1"/>
  <c r="L27" i="6" a="1"/>
  <c r="L27" i="6" s="1"/>
  <c r="M27" i="6" a="1"/>
  <c r="M27" i="6" s="1"/>
  <c r="N27" i="6" a="1"/>
  <c r="N27" i="6" s="1"/>
  <c r="O27" i="6" a="1"/>
  <c r="O27" i="6" s="1"/>
  <c r="P27" i="6" a="1"/>
  <c r="P27" i="6" s="1"/>
  <c r="Q27" i="6" a="1"/>
  <c r="Q27" i="6" s="1"/>
  <c r="R27" i="6" a="1"/>
  <c r="R27" i="6" s="1"/>
  <c r="S27" i="6" a="1"/>
  <c r="S27" i="6" s="1"/>
  <c r="T27" i="6" a="1"/>
  <c r="T27" i="6" s="1"/>
  <c r="V27" i="6" a="1"/>
  <c r="V27" i="6" s="1"/>
  <c r="W27" i="6" a="1"/>
  <c r="W27" i="6" s="1"/>
  <c r="I340" i="6" a="1"/>
  <c r="I340" i="6" s="1"/>
  <c r="J340" i="6" a="1"/>
  <c r="J340" i="6" s="1"/>
  <c r="K340" i="6" a="1"/>
  <c r="K340" i="6" s="1"/>
  <c r="L340" i="6" a="1"/>
  <c r="L340" i="6" s="1"/>
  <c r="M340" i="6" a="1"/>
  <c r="M340" i="6" s="1"/>
  <c r="N340" i="6" a="1"/>
  <c r="N340" i="6" s="1"/>
  <c r="O340" i="6" a="1"/>
  <c r="O340" i="6" s="1"/>
  <c r="P340" i="6" a="1"/>
  <c r="P340" i="6" s="1"/>
  <c r="Q340" i="6" a="1"/>
  <c r="Q340" i="6" s="1"/>
  <c r="R340" i="6" a="1"/>
  <c r="R340" i="6" s="1"/>
  <c r="S340" i="6" a="1"/>
  <c r="S340" i="6" s="1"/>
  <c r="T340" i="6" a="1"/>
  <c r="T340" i="6" s="1"/>
  <c r="V340" i="6" a="1"/>
  <c r="V340" i="6" s="1"/>
  <c r="W340" i="6" a="1"/>
  <c r="W340" i="6" s="1"/>
  <c r="I30" i="6" a="1"/>
  <c r="I30" i="6" s="1"/>
  <c r="J30" i="6" a="1"/>
  <c r="J30" i="6" s="1"/>
  <c r="K30" i="6" a="1"/>
  <c r="K30" i="6" s="1"/>
  <c r="L30" i="6" a="1"/>
  <c r="L30" i="6" s="1"/>
  <c r="M30" i="6" a="1"/>
  <c r="M30" i="6" s="1"/>
  <c r="N30" i="6" a="1"/>
  <c r="N30" i="6" s="1"/>
  <c r="O30" i="6" a="1"/>
  <c r="O30" i="6" s="1"/>
  <c r="P30" i="6" a="1"/>
  <c r="P30" i="6" s="1"/>
  <c r="Q30" i="6" a="1"/>
  <c r="Q30" i="6" s="1"/>
  <c r="R30" i="6" a="1"/>
  <c r="R30" i="6" s="1"/>
  <c r="S30" i="6" a="1"/>
  <c r="S30" i="6" s="1"/>
  <c r="T30" i="6" a="1"/>
  <c r="T30" i="6" s="1"/>
  <c r="V30" i="6" a="1"/>
  <c r="V30" i="6" s="1"/>
  <c r="W30" i="6" a="1"/>
  <c r="W30" i="6" s="1"/>
  <c r="I516" i="6" a="1"/>
  <c r="I516" i="6" s="1"/>
  <c r="J516" i="6" a="1"/>
  <c r="J516" i="6" s="1"/>
  <c r="K516" i="6" a="1"/>
  <c r="K516" i="6" s="1"/>
  <c r="L516" i="6" a="1"/>
  <c r="L516" i="6" s="1"/>
  <c r="M516" i="6" a="1"/>
  <c r="M516" i="6" s="1"/>
  <c r="N516" i="6" a="1"/>
  <c r="N516" i="6" s="1"/>
  <c r="O516" i="6" a="1"/>
  <c r="O516" i="6" s="1"/>
  <c r="P516" i="6" a="1"/>
  <c r="P516" i="6" s="1"/>
  <c r="Q516" i="6" a="1"/>
  <c r="Q516" i="6" s="1"/>
  <c r="R516" i="6" a="1"/>
  <c r="R516" i="6" s="1"/>
  <c r="S516" i="6" a="1"/>
  <c r="S516" i="6" s="1"/>
  <c r="T516" i="6" a="1"/>
  <c r="T516" i="6" s="1"/>
  <c r="V516" i="6" a="1"/>
  <c r="V516" i="6" s="1"/>
  <c r="W516" i="6" a="1"/>
  <c r="W516" i="6" s="1"/>
  <c r="I25" i="6" a="1"/>
  <c r="I25" i="6" s="1"/>
  <c r="J25" i="6" a="1"/>
  <c r="J25" i="6" s="1"/>
  <c r="K25" i="6" a="1"/>
  <c r="K25" i="6" s="1"/>
  <c r="L25" i="6" a="1"/>
  <c r="L25" i="6" s="1"/>
  <c r="M25" i="6" a="1"/>
  <c r="M25" i="6" s="1"/>
  <c r="N25" i="6" a="1"/>
  <c r="N25" i="6" s="1"/>
  <c r="O25" i="6" a="1"/>
  <c r="O25" i="6" s="1"/>
  <c r="P25" i="6" a="1"/>
  <c r="P25" i="6" s="1"/>
  <c r="Q25" i="6" a="1"/>
  <c r="Q25" i="6" s="1"/>
  <c r="R25" i="6" a="1"/>
  <c r="R25" i="6" s="1"/>
  <c r="S25" i="6" a="1"/>
  <c r="S25" i="6" s="1"/>
  <c r="T25" i="6" a="1"/>
  <c r="T25" i="6" s="1"/>
  <c r="V25" i="6" a="1"/>
  <c r="V25" i="6" s="1"/>
  <c r="W25" i="6" a="1"/>
  <c r="W25" i="6" s="1"/>
  <c r="I341" i="6" a="1"/>
  <c r="I341" i="6" s="1"/>
  <c r="J341" i="6" a="1"/>
  <c r="J341" i="6" s="1"/>
  <c r="K341" i="6" a="1"/>
  <c r="K341" i="6" s="1"/>
  <c r="L341" i="6" a="1"/>
  <c r="L341" i="6" s="1"/>
  <c r="M341" i="6" a="1"/>
  <c r="M341" i="6" s="1"/>
  <c r="N341" i="6" a="1"/>
  <c r="N341" i="6" s="1"/>
  <c r="O341" i="6" a="1"/>
  <c r="O341" i="6" s="1"/>
  <c r="P341" i="6" a="1"/>
  <c r="P341" i="6" s="1"/>
  <c r="Q341" i="6" a="1"/>
  <c r="Q341" i="6" s="1"/>
  <c r="R341" i="6" a="1"/>
  <c r="R341" i="6" s="1"/>
  <c r="S341" i="6" a="1"/>
  <c r="S341" i="6" s="1"/>
  <c r="T341" i="6" a="1"/>
  <c r="T341" i="6" s="1"/>
  <c r="V341" i="6" a="1"/>
  <c r="V341" i="6" s="1"/>
  <c r="W341" i="6" a="1"/>
  <c r="W341" i="6" s="1"/>
  <c r="I351" i="6" a="1"/>
  <c r="I351" i="6" s="1"/>
  <c r="J351" i="6" a="1"/>
  <c r="J351" i="6" s="1"/>
  <c r="K351" i="6" a="1"/>
  <c r="K351" i="6" s="1"/>
  <c r="L351" i="6" a="1"/>
  <c r="L351" i="6" s="1"/>
  <c r="M351" i="6" a="1"/>
  <c r="M351" i="6" s="1"/>
  <c r="N351" i="6" a="1"/>
  <c r="N351" i="6" s="1"/>
  <c r="O351" i="6" a="1"/>
  <c r="O351" i="6" s="1"/>
  <c r="P351" i="6" a="1"/>
  <c r="P351" i="6" s="1"/>
  <c r="Q351" i="6" a="1"/>
  <c r="Q351" i="6" s="1"/>
  <c r="R351" i="6" a="1"/>
  <c r="R351" i="6" s="1"/>
  <c r="S351" i="6" a="1"/>
  <c r="S351" i="6" s="1"/>
  <c r="T351" i="6" a="1"/>
  <c r="T351" i="6" s="1"/>
  <c r="V351" i="6" a="1"/>
  <c r="V351" i="6" s="1"/>
  <c r="W351" i="6" a="1"/>
  <c r="W351" i="6" s="1"/>
  <c r="I10" i="6" a="1"/>
  <c r="I10" i="6" s="1"/>
  <c r="J10" i="6" a="1"/>
  <c r="J10" i="6" s="1"/>
  <c r="K10" i="6" a="1"/>
  <c r="K10" i="6" s="1"/>
  <c r="L10" i="6" a="1"/>
  <c r="L10" i="6" s="1"/>
  <c r="M10" i="6" a="1"/>
  <c r="M10" i="6" s="1"/>
  <c r="N10" i="6" a="1"/>
  <c r="N10" i="6" s="1"/>
  <c r="O10" i="6" a="1"/>
  <c r="O10" i="6" s="1"/>
  <c r="P10" i="6" a="1"/>
  <c r="P10" i="6" s="1"/>
  <c r="Q10" i="6" a="1"/>
  <c r="Q10" i="6" s="1"/>
  <c r="R10" i="6" a="1"/>
  <c r="R10" i="6" s="1"/>
  <c r="S10" i="6" a="1"/>
  <c r="S10" i="6" s="1"/>
  <c r="T10" i="6" a="1"/>
  <c r="T10" i="6" s="1"/>
  <c r="V10" i="6" a="1"/>
  <c r="V10" i="6" s="1"/>
  <c r="W10" i="6" a="1"/>
  <c r="W10" i="6" s="1"/>
  <c r="I12" i="6" a="1"/>
  <c r="I12" i="6" s="1"/>
  <c r="J12" i="6" a="1"/>
  <c r="J12" i="6" s="1"/>
  <c r="K12" i="6" a="1"/>
  <c r="K12" i="6" s="1"/>
  <c r="L12" i="6" a="1"/>
  <c r="L12" i="6" s="1"/>
  <c r="M12" i="6" a="1"/>
  <c r="M12" i="6" s="1"/>
  <c r="N12" i="6" a="1"/>
  <c r="N12" i="6" s="1"/>
  <c r="O12" i="6" a="1"/>
  <c r="O12" i="6" s="1"/>
  <c r="P12" i="6" a="1"/>
  <c r="P12" i="6" s="1"/>
  <c r="Q12" i="6" a="1"/>
  <c r="Q12" i="6" s="1"/>
  <c r="R12" i="6" a="1"/>
  <c r="R12" i="6" s="1"/>
  <c r="S12" i="6" a="1"/>
  <c r="S12" i="6" s="1"/>
  <c r="T12" i="6" a="1"/>
  <c r="T12" i="6" s="1"/>
  <c r="V12" i="6" a="1"/>
  <c r="V12" i="6" s="1"/>
  <c r="W12" i="6" a="1"/>
  <c r="W12" i="6" s="1"/>
  <c r="I349" i="6" a="1"/>
  <c r="I349" i="6" s="1"/>
  <c r="J349" i="6" a="1"/>
  <c r="J349" i="6" s="1"/>
  <c r="K349" i="6" a="1"/>
  <c r="K349" i="6" s="1"/>
  <c r="L349" i="6" a="1"/>
  <c r="L349" i="6" s="1"/>
  <c r="M349" i="6" a="1"/>
  <c r="M349" i="6" s="1"/>
  <c r="N349" i="6" a="1"/>
  <c r="N349" i="6" s="1"/>
  <c r="O349" i="6" a="1"/>
  <c r="O349" i="6" s="1"/>
  <c r="P349" i="6" a="1"/>
  <c r="P349" i="6" s="1"/>
  <c r="Q349" i="6" a="1"/>
  <c r="Q349" i="6" s="1"/>
  <c r="R349" i="6" a="1"/>
  <c r="R349" i="6" s="1"/>
  <c r="S349" i="6" a="1"/>
  <c r="S349" i="6" s="1"/>
  <c r="T349" i="6" a="1"/>
  <c r="T349" i="6" s="1"/>
  <c r="V349" i="6" a="1"/>
  <c r="V349" i="6" s="1"/>
  <c r="W349" i="6" a="1"/>
  <c r="W349" i="6" s="1"/>
  <c r="I348" i="6" a="1"/>
  <c r="I348" i="6" s="1"/>
  <c r="J348" i="6" a="1"/>
  <c r="J348" i="6" s="1"/>
  <c r="K348" i="6" a="1"/>
  <c r="K348" i="6" s="1"/>
  <c r="L348" i="6" a="1"/>
  <c r="L348" i="6" s="1"/>
  <c r="M348" i="6" a="1"/>
  <c r="M348" i="6" s="1"/>
  <c r="N348" i="6" a="1"/>
  <c r="N348" i="6" s="1"/>
  <c r="O348" i="6" a="1"/>
  <c r="O348" i="6" s="1"/>
  <c r="P348" i="6" a="1"/>
  <c r="P348" i="6" s="1"/>
  <c r="Q348" i="6" a="1"/>
  <c r="Q348" i="6" s="1"/>
  <c r="R348" i="6" a="1"/>
  <c r="R348" i="6" s="1"/>
  <c r="S348" i="6" a="1"/>
  <c r="S348" i="6" s="1"/>
  <c r="T348" i="6" a="1"/>
  <c r="T348" i="6" s="1"/>
  <c r="V348" i="6" a="1"/>
  <c r="V348" i="6" s="1"/>
  <c r="W348" i="6" a="1"/>
  <c r="W348" i="6" s="1"/>
  <c r="I15" i="6" a="1"/>
  <c r="I15" i="6" s="1"/>
  <c r="J15" i="6" a="1"/>
  <c r="J15" i="6" s="1"/>
  <c r="K15" i="6" a="1"/>
  <c r="K15" i="6" s="1"/>
  <c r="L15" i="6" a="1"/>
  <c r="L15" i="6" s="1"/>
  <c r="M15" i="6" a="1"/>
  <c r="M15" i="6" s="1"/>
  <c r="N15" i="6" a="1"/>
  <c r="N15" i="6" s="1"/>
  <c r="O15" i="6" a="1"/>
  <c r="O15" i="6" s="1"/>
  <c r="P15" i="6" a="1"/>
  <c r="P15" i="6" s="1"/>
  <c r="Q15" i="6" a="1"/>
  <c r="Q15" i="6" s="1"/>
  <c r="R15" i="6" a="1"/>
  <c r="R15" i="6" s="1"/>
  <c r="S15" i="6" a="1"/>
  <c r="S15" i="6" s="1"/>
  <c r="T15" i="6" a="1"/>
  <c r="T15" i="6" s="1"/>
  <c r="V15" i="6" a="1"/>
  <c r="V15" i="6" s="1"/>
  <c r="W15" i="6" a="1"/>
  <c r="W15" i="6" s="1"/>
  <c r="I29" i="6" a="1"/>
  <c r="I29" i="6" s="1"/>
  <c r="J29" i="6" a="1"/>
  <c r="J29" i="6" s="1"/>
  <c r="K29" i="6" a="1"/>
  <c r="K29" i="6" s="1"/>
  <c r="L29" i="6" a="1"/>
  <c r="L29" i="6" s="1"/>
  <c r="M29" i="6" a="1"/>
  <c r="M29" i="6" s="1"/>
  <c r="N29" i="6" a="1"/>
  <c r="N29" i="6" s="1"/>
  <c r="O29" i="6" a="1"/>
  <c r="O29" i="6" s="1"/>
  <c r="P29" i="6" a="1"/>
  <c r="P29" i="6" s="1"/>
  <c r="Q29" i="6" a="1"/>
  <c r="Q29" i="6" s="1"/>
  <c r="R29" i="6" a="1"/>
  <c r="R29" i="6" s="1"/>
  <c r="S29" i="6" a="1"/>
  <c r="S29" i="6" s="1"/>
  <c r="T29" i="6" a="1"/>
  <c r="T29" i="6" s="1"/>
  <c r="V29" i="6" a="1"/>
  <c r="V29" i="6" s="1"/>
  <c r="W29" i="6" a="1"/>
  <c r="W29" i="6" s="1"/>
  <c r="I22" i="6" a="1"/>
  <c r="I22" i="6" s="1"/>
  <c r="J22" i="6" a="1"/>
  <c r="J22" i="6" s="1"/>
  <c r="K22" i="6" a="1"/>
  <c r="K22" i="6" s="1"/>
  <c r="L22" i="6" a="1"/>
  <c r="L22" i="6" s="1"/>
  <c r="M22" i="6" a="1"/>
  <c r="M22" i="6" s="1"/>
  <c r="N22" i="6" a="1"/>
  <c r="N22" i="6" s="1"/>
  <c r="O22" i="6" a="1"/>
  <c r="O22" i="6" s="1"/>
  <c r="P22" i="6" a="1"/>
  <c r="P22" i="6" s="1"/>
  <c r="Q22" i="6" a="1"/>
  <c r="Q22" i="6" s="1"/>
  <c r="R22" i="6" a="1"/>
  <c r="R22" i="6" s="1"/>
  <c r="S22" i="6" a="1"/>
  <c r="S22" i="6" s="1"/>
  <c r="T22" i="6" a="1"/>
  <c r="T22" i="6" s="1"/>
  <c r="V22" i="6" a="1"/>
  <c r="V22" i="6" s="1"/>
  <c r="W22" i="6" a="1"/>
  <c r="W22" i="6" s="1"/>
  <c r="I19" i="6" a="1"/>
  <c r="I19" i="6" s="1"/>
  <c r="J19" i="6" a="1"/>
  <c r="J19" i="6" s="1"/>
  <c r="K19" i="6" a="1"/>
  <c r="K19" i="6" s="1"/>
  <c r="L19" i="6" a="1"/>
  <c r="L19" i="6" s="1"/>
  <c r="M19" i="6" a="1"/>
  <c r="M19" i="6" s="1"/>
  <c r="N19" i="6" a="1"/>
  <c r="N19" i="6" s="1"/>
  <c r="O19" i="6" a="1"/>
  <c r="O19" i="6" s="1"/>
  <c r="P19" i="6" a="1"/>
  <c r="P19" i="6" s="1"/>
  <c r="Q19" i="6" a="1"/>
  <c r="Q19" i="6" s="1"/>
  <c r="R19" i="6" a="1"/>
  <c r="R19" i="6" s="1"/>
  <c r="S19" i="6" a="1"/>
  <c r="S19" i="6" s="1"/>
  <c r="T19" i="6" a="1"/>
  <c r="T19" i="6" s="1"/>
  <c r="V19" i="6" a="1"/>
  <c r="V19" i="6" s="1"/>
  <c r="W19" i="6" a="1"/>
  <c r="W19" i="6" s="1"/>
  <c r="I513" i="6" a="1"/>
  <c r="I513" i="6" s="1"/>
  <c r="J513" i="6" a="1"/>
  <c r="J513" i="6" s="1"/>
  <c r="K513" i="6" a="1"/>
  <c r="K513" i="6" s="1"/>
  <c r="L513" i="6" a="1"/>
  <c r="L513" i="6" s="1"/>
  <c r="M513" i="6" a="1"/>
  <c r="M513" i="6" s="1"/>
  <c r="N513" i="6" a="1"/>
  <c r="N513" i="6" s="1"/>
  <c r="O513" i="6" a="1"/>
  <c r="O513" i="6" s="1"/>
  <c r="P513" i="6" a="1"/>
  <c r="P513" i="6" s="1"/>
  <c r="Q513" i="6" a="1"/>
  <c r="Q513" i="6" s="1"/>
  <c r="R513" i="6" a="1"/>
  <c r="R513" i="6" s="1"/>
  <c r="S513" i="6" a="1"/>
  <c r="S513" i="6" s="1"/>
  <c r="T513" i="6" a="1"/>
  <c r="T513" i="6" s="1"/>
  <c r="V513" i="6" a="1"/>
  <c r="V513" i="6" s="1"/>
  <c r="W513" i="6" a="1"/>
  <c r="W513" i="6" s="1"/>
  <c r="I13" i="6" a="1"/>
  <c r="I13" i="6" s="1"/>
  <c r="J13" i="6" a="1"/>
  <c r="J13" i="6" s="1"/>
  <c r="K13" i="6" a="1"/>
  <c r="K13" i="6" s="1"/>
  <c r="L13" i="6" a="1"/>
  <c r="L13" i="6" s="1"/>
  <c r="M13" i="6" a="1"/>
  <c r="M13" i="6" s="1"/>
  <c r="N13" i="6" a="1"/>
  <c r="N13" i="6" s="1"/>
  <c r="O13" i="6" a="1"/>
  <c r="O13" i="6" s="1"/>
  <c r="P13" i="6" a="1"/>
  <c r="P13" i="6" s="1"/>
  <c r="Q13" i="6" a="1"/>
  <c r="Q13" i="6" s="1"/>
  <c r="R13" i="6" a="1"/>
  <c r="R13" i="6" s="1"/>
  <c r="S13" i="6" a="1"/>
  <c r="S13" i="6" s="1"/>
  <c r="T13" i="6" a="1"/>
  <c r="T13" i="6" s="1"/>
  <c r="V13" i="6" a="1"/>
  <c r="V13" i="6" s="1"/>
  <c r="W13" i="6" a="1"/>
  <c r="W13" i="6" s="1"/>
  <c r="I7" i="6" a="1"/>
  <c r="I7" i="6" s="1"/>
  <c r="J7" i="6" a="1"/>
  <c r="J7" i="6" s="1"/>
  <c r="K7" i="6" a="1"/>
  <c r="K7" i="6" s="1"/>
  <c r="L7" i="6" a="1"/>
  <c r="L7" i="6" s="1"/>
  <c r="M7" i="6" a="1"/>
  <c r="M7" i="6" s="1"/>
  <c r="N7" i="6" a="1"/>
  <c r="N7" i="6" s="1"/>
  <c r="O7" i="6" a="1"/>
  <c r="O7" i="6" s="1"/>
  <c r="P7" i="6" a="1"/>
  <c r="P7" i="6" s="1"/>
  <c r="Q7" i="6" a="1"/>
  <c r="Q7" i="6" s="1"/>
  <c r="R7" i="6" a="1"/>
  <c r="R7" i="6" s="1"/>
  <c r="S7" i="6" a="1"/>
  <c r="S7" i="6" s="1"/>
  <c r="T7" i="6" a="1"/>
  <c r="T7" i="6" s="1"/>
  <c r="V7" i="6" a="1"/>
  <c r="V7" i="6" s="1"/>
  <c r="W7" i="6" a="1"/>
  <c r="W7" i="6" s="1"/>
  <c r="I352" i="6" a="1"/>
  <c r="I352" i="6" s="1"/>
  <c r="J352" i="6" a="1"/>
  <c r="J352" i="6" s="1"/>
  <c r="K352" i="6" a="1"/>
  <c r="K352" i="6" s="1"/>
  <c r="L352" i="6" a="1"/>
  <c r="L352" i="6" s="1"/>
  <c r="M352" i="6" a="1"/>
  <c r="M352" i="6" s="1"/>
  <c r="N352" i="6" a="1"/>
  <c r="N352" i="6" s="1"/>
  <c r="O352" i="6" a="1"/>
  <c r="O352" i="6" s="1"/>
  <c r="P352" i="6" a="1"/>
  <c r="P352" i="6" s="1"/>
  <c r="Q352" i="6" a="1"/>
  <c r="Q352" i="6" s="1"/>
  <c r="R352" i="6" a="1"/>
  <c r="R352" i="6" s="1"/>
  <c r="S352" i="6" a="1"/>
  <c r="S352" i="6" s="1"/>
  <c r="T352" i="6" a="1"/>
  <c r="T352" i="6" s="1"/>
  <c r="V352" i="6" a="1"/>
  <c r="V352" i="6" s="1"/>
  <c r="W352" i="6" a="1"/>
  <c r="W352" i="6" s="1"/>
  <c r="I356" i="6" a="1"/>
  <c r="I356" i="6" s="1"/>
  <c r="J356" i="6" a="1"/>
  <c r="J356" i="6" s="1"/>
  <c r="K356" i="6" a="1"/>
  <c r="K356" i="6" s="1"/>
  <c r="L356" i="6" a="1"/>
  <c r="L356" i="6" s="1"/>
  <c r="M356" i="6" a="1"/>
  <c r="M356" i="6" s="1"/>
  <c r="N356" i="6" a="1"/>
  <c r="N356" i="6" s="1"/>
  <c r="O356" i="6" a="1"/>
  <c r="O356" i="6" s="1"/>
  <c r="P356" i="6" a="1"/>
  <c r="P356" i="6" s="1"/>
  <c r="Q356" i="6" a="1"/>
  <c r="Q356" i="6" s="1"/>
  <c r="R356" i="6" a="1"/>
  <c r="R356" i="6" s="1"/>
  <c r="S356" i="6" a="1"/>
  <c r="S356" i="6" s="1"/>
  <c r="T356" i="6" a="1"/>
  <c r="T356" i="6" s="1"/>
  <c r="V356" i="6" a="1"/>
  <c r="V356" i="6" s="1"/>
  <c r="W356" i="6" a="1"/>
  <c r="W356" i="6" s="1"/>
  <c r="I359" i="6" a="1"/>
  <c r="I359" i="6" s="1"/>
  <c r="J359" i="6" a="1"/>
  <c r="J359" i="6" s="1"/>
  <c r="K359" i="6" a="1"/>
  <c r="K359" i="6" s="1"/>
  <c r="L359" i="6" a="1"/>
  <c r="L359" i="6" s="1"/>
  <c r="M359" i="6" a="1"/>
  <c r="M359" i="6" s="1"/>
  <c r="N359" i="6" a="1"/>
  <c r="N359" i="6" s="1"/>
  <c r="O359" i="6" a="1"/>
  <c r="O359" i="6" s="1"/>
  <c r="P359" i="6" a="1"/>
  <c r="P359" i="6" s="1"/>
  <c r="Q359" i="6" a="1"/>
  <c r="Q359" i="6" s="1"/>
  <c r="R359" i="6" a="1"/>
  <c r="R359" i="6" s="1"/>
  <c r="S359" i="6" a="1"/>
  <c r="S359" i="6" s="1"/>
  <c r="T359" i="6" a="1"/>
  <c r="T359" i="6" s="1"/>
  <c r="V359" i="6" a="1"/>
  <c r="V359" i="6" s="1"/>
  <c r="W359" i="6" a="1"/>
  <c r="W359" i="6" s="1"/>
  <c r="I360" i="6" a="1"/>
  <c r="I360" i="6" s="1"/>
  <c r="J360" i="6" a="1"/>
  <c r="J360" i="6" s="1"/>
  <c r="K360" i="6" a="1"/>
  <c r="K360" i="6" s="1"/>
  <c r="L360" i="6" a="1"/>
  <c r="L360" i="6" s="1"/>
  <c r="M360" i="6" a="1"/>
  <c r="M360" i="6" s="1"/>
  <c r="N360" i="6" a="1"/>
  <c r="N360" i="6" s="1"/>
  <c r="O360" i="6" a="1"/>
  <c r="O360" i="6" s="1"/>
  <c r="P360" i="6" a="1"/>
  <c r="P360" i="6" s="1"/>
  <c r="Q360" i="6" a="1"/>
  <c r="Q360" i="6" s="1"/>
  <c r="R360" i="6" a="1"/>
  <c r="R360" i="6" s="1"/>
  <c r="S360" i="6" a="1"/>
  <c r="S360" i="6" s="1"/>
  <c r="T360" i="6" a="1"/>
  <c r="T360" i="6" s="1"/>
  <c r="V360" i="6" a="1"/>
  <c r="V360" i="6" s="1"/>
  <c r="W360" i="6" a="1"/>
  <c r="W360" i="6" s="1"/>
  <c r="I358" i="6" a="1"/>
  <c r="I358" i="6" s="1"/>
  <c r="J358" i="6" a="1"/>
  <c r="J358" i="6" s="1"/>
  <c r="K358" i="6" a="1"/>
  <c r="K358" i="6" s="1"/>
  <c r="L358" i="6" a="1"/>
  <c r="L358" i="6" s="1"/>
  <c r="M358" i="6" a="1"/>
  <c r="M358" i="6" s="1"/>
  <c r="N358" i="6" a="1"/>
  <c r="N358" i="6" s="1"/>
  <c r="O358" i="6" a="1"/>
  <c r="O358" i="6" s="1"/>
  <c r="P358" i="6" a="1"/>
  <c r="P358" i="6" s="1"/>
  <c r="Q358" i="6" a="1"/>
  <c r="Q358" i="6" s="1"/>
  <c r="R358" i="6" a="1"/>
  <c r="R358" i="6" s="1"/>
  <c r="S358" i="6" a="1"/>
  <c r="S358" i="6" s="1"/>
  <c r="T358" i="6" a="1"/>
  <c r="T358" i="6" s="1"/>
  <c r="V358" i="6" a="1"/>
  <c r="V358" i="6" s="1"/>
  <c r="W358" i="6" a="1"/>
  <c r="W358" i="6" s="1"/>
  <c r="I511" i="6" a="1"/>
  <c r="I511" i="6" s="1"/>
  <c r="J511" i="6" a="1"/>
  <c r="J511" i="6" s="1"/>
  <c r="K511" i="6" a="1"/>
  <c r="K511" i="6" s="1"/>
  <c r="L511" i="6" a="1"/>
  <c r="L511" i="6" s="1"/>
  <c r="M511" i="6" a="1"/>
  <c r="M511" i="6" s="1"/>
  <c r="N511" i="6" a="1"/>
  <c r="N511" i="6" s="1"/>
  <c r="O511" i="6" a="1"/>
  <c r="O511" i="6" s="1"/>
  <c r="P511" i="6" a="1"/>
  <c r="P511" i="6" s="1"/>
  <c r="Q511" i="6" a="1"/>
  <c r="Q511" i="6" s="1"/>
  <c r="R511" i="6" a="1"/>
  <c r="R511" i="6" s="1"/>
  <c r="S511" i="6" a="1"/>
  <c r="S511" i="6" s="1"/>
  <c r="T511" i="6" a="1"/>
  <c r="T511" i="6" s="1"/>
  <c r="V511" i="6" a="1"/>
  <c r="V511" i="6" s="1"/>
  <c r="W511" i="6" a="1"/>
  <c r="W511" i="6" s="1"/>
  <c r="I344" i="6" a="1"/>
  <c r="I344" i="6" s="1"/>
  <c r="J344" i="6" a="1"/>
  <c r="J344" i="6" s="1"/>
  <c r="K344" i="6" a="1"/>
  <c r="K344" i="6" s="1"/>
  <c r="L344" i="6" a="1"/>
  <c r="L344" i="6" s="1"/>
  <c r="M344" i="6" a="1"/>
  <c r="M344" i="6" s="1"/>
  <c r="N344" i="6" a="1"/>
  <c r="N344" i="6" s="1"/>
  <c r="O344" i="6" a="1"/>
  <c r="O344" i="6" s="1"/>
  <c r="P344" i="6" a="1"/>
  <c r="P344" i="6" s="1"/>
  <c r="Q344" i="6" a="1"/>
  <c r="Q344" i="6" s="1"/>
  <c r="R344" i="6" a="1"/>
  <c r="R344" i="6" s="1"/>
  <c r="S344" i="6" a="1"/>
  <c r="S344" i="6" s="1"/>
  <c r="T344" i="6" a="1"/>
  <c r="T344" i="6" s="1"/>
  <c r="V344" i="6" a="1"/>
  <c r="V344" i="6" s="1"/>
  <c r="W344" i="6" a="1"/>
  <c r="W344" i="6" s="1"/>
  <c r="I8" i="6" a="1"/>
  <c r="I8" i="6" s="1"/>
  <c r="J8" i="6" a="1"/>
  <c r="J8" i="6" s="1"/>
  <c r="K8" i="6" a="1"/>
  <c r="K8" i="6" s="1"/>
  <c r="L8" i="6" a="1"/>
  <c r="L8" i="6" s="1"/>
  <c r="M8" i="6" a="1"/>
  <c r="M8" i="6" s="1"/>
  <c r="N8" i="6" a="1"/>
  <c r="N8" i="6" s="1"/>
  <c r="O8" i="6" a="1"/>
  <c r="O8" i="6" s="1"/>
  <c r="P8" i="6" a="1"/>
  <c r="P8" i="6" s="1"/>
  <c r="Q8" i="6" a="1"/>
  <c r="Q8" i="6" s="1"/>
  <c r="R8" i="6" a="1"/>
  <c r="R8" i="6" s="1"/>
  <c r="S8" i="6" a="1"/>
  <c r="S8" i="6" s="1"/>
  <c r="T8" i="6" a="1"/>
  <c r="T8" i="6" s="1"/>
  <c r="V8" i="6" a="1"/>
  <c r="V8" i="6" s="1"/>
  <c r="W8" i="6" a="1"/>
  <c r="W8" i="6" s="1"/>
  <c r="I28" i="6" a="1"/>
  <c r="I28" i="6" s="1"/>
  <c r="J28" i="6" a="1"/>
  <c r="J28" i="6" s="1"/>
  <c r="K28" i="6" a="1"/>
  <c r="K28" i="6" s="1"/>
  <c r="L28" i="6" a="1"/>
  <c r="L28" i="6" s="1"/>
  <c r="M28" i="6" a="1"/>
  <c r="M28" i="6" s="1"/>
  <c r="N28" i="6" a="1"/>
  <c r="N28" i="6" s="1"/>
  <c r="O28" i="6" a="1"/>
  <c r="O28" i="6" s="1"/>
  <c r="P28" i="6" a="1"/>
  <c r="P28" i="6" s="1"/>
  <c r="Q28" i="6" a="1"/>
  <c r="Q28" i="6" s="1"/>
  <c r="R28" i="6" a="1"/>
  <c r="R28" i="6" s="1"/>
  <c r="S28" i="6" a="1"/>
  <c r="S28" i="6" s="1"/>
  <c r="T28" i="6" a="1"/>
  <c r="T28" i="6" s="1"/>
  <c r="V28" i="6" a="1"/>
  <c r="V28" i="6" s="1"/>
  <c r="W28" i="6" a="1"/>
  <c r="W28" i="6" s="1"/>
  <c r="I507" i="6" a="1"/>
  <c r="I507" i="6" s="1"/>
  <c r="J507" i="6" a="1"/>
  <c r="J507" i="6" s="1"/>
  <c r="K507" i="6" a="1"/>
  <c r="K507" i="6" s="1"/>
  <c r="L507" i="6" a="1"/>
  <c r="L507" i="6" s="1"/>
  <c r="M507" i="6" a="1"/>
  <c r="M507" i="6" s="1"/>
  <c r="N507" i="6" a="1"/>
  <c r="N507" i="6" s="1"/>
  <c r="O507" i="6" a="1"/>
  <c r="O507" i="6" s="1"/>
  <c r="P507" i="6" a="1"/>
  <c r="P507" i="6" s="1"/>
  <c r="Q507" i="6" a="1"/>
  <c r="Q507" i="6" s="1"/>
  <c r="R507" i="6" a="1"/>
  <c r="R507" i="6" s="1"/>
  <c r="S507" i="6" a="1"/>
  <c r="S507" i="6" s="1"/>
  <c r="T507" i="6" a="1"/>
  <c r="T507" i="6" s="1"/>
  <c r="V507" i="6" a="1"/>
  <c r="V507" i="6" s="1"/>
  <c r="W507" i="6" a="1"/>
  <c r="W507" i="6" s="1"/>
  <c r="I512" i="6" a="1"/>
  <c r="I512" i="6" s="1"/>
  <c r="J512" i="6" a="1"/>
  <c r="J512" i="6" s="1"/>
  <c r="K512" i="6" a="1"/>
  <c r="K512" i="6" s="1"/>
  <c r="L512" i="6" a="1"/>
  <c r="L512" i="6" s="1"/>
  <c r="M512" i="6" a="1"/>
  <c r="M512" i="6" s="1"/>
  <c r="N512" i="6" a="1"/>
  <c r="N512" i="6" s="1"/>
  <c r="O512" i="6" a="1"/>
  <c r="O512" i="6" s="1"/>
  <c r="P512" i="6" a="1"/>
  <c r="P512" i="6" s="1"/>
  <c r="Q512" i="6" a="1"/>
  <c r="Q512" i="6" s="1"/>
  <c r="R512" i="6" a="1"/>
  <c r="R512" i="6" s="1"/>
  <c r="S512" i="6" a="1"/>
  <c r="S512" i="6" s="1"/>
  <c r="T512" i="6" a="1"/>
  <c r="T512" i="6" s="1"/>
  <c r="V512" i="6" a="1"/>
  <c r="V512" i="6" s="1"/>
  <c r="W512" i="6" a="1"/>
  <c r="W512" i="6" s="1"/>
  <c r="I20" i="6" a="1"/>
  <c r="I20" i="6" s="1"/>
  <c r="J20" i="6" a="1"/>
  <c r="J20" i="6" s="1"/>
  <c r="K20" i="6" a="1"/>
  <c r="K20" i="6" s="1"/>
  <c r="L20" i="6" a="1"/>
  <c r="L20" i="6" s="1"/>
  <c r="M20" i="6" a="1"/>
  <c r="M20" i="6" s="1"/>
  <c r="N20" i="6" a="1"/>
  <c r="N20" i="6" s="1"/>
  <c r="O20" i="6" a="1"/>
  <c r="O20" i="6" s="1"/>
  <c r="P20" i="6" a="1"/>
  <c r="P20" i="6" s="1"/>
  <c r="Q20" i="6" a="1"/>
  <c r="Q20" i="6" s="1"/>
  <c r="R20" i="6" a="1"/>
  <c r="R20" i="6" s="1"/>
  <c r="S20" i="6" a="1"/>
  <c r="S20" i="6" s="1"/>
  <c r="T20" i="6" a="1"/>
  <c r="T20" i="6" s="1"/>
  <c r="V20" i="6" a="1"/>
  <c r="V20" i="6" s="1"/>
  <c r="W20" i="6" a="1"/>
  <c r="W20" i="6" s="1"/>
  <c r="I231" i="6" a="1"/>
  <c r="I231" i="6" s="1"/>
  <c r="J231" i="6" a="1"/>
  <c r="J231" i="6" s="1"/>
  <c r="K231" i="6" a="1"/>
  <c r="K231" i="6" s="1"/>
  <c r="L231" i="6" a="1"/>
  <c r="L231" i="6" s="1"/>
  <c r="M231" i="6" a="1"/>
  <c r="M231" i="6" s="1"/>
  <c r="N231" i="6" a="1"/>
  <c r="N231" i="6" s="1"/>
  <c r="O231" i="6" a="1"/>
  <c r="O231" i="6" s="1"/>
  <c r="P231" i="6" a="1"/>
  <c r="P231" i="6" s="1"/>
  <c r="Q231" i="6" a="1"/>
  <c r="Q231" i="6" s="1"/>
  <c r="R231" i="6" a="1"/>
  <c r="R231" i="6" s="1"/>
  <c r="S231" i="6" a="1"/>
  <c r="S231" i="6" s="1"/>
  <c r="T231" i="6" a="1"/>
  <c r="T231" i="6" s="1"/>
  <c r="V231" i="6" a="1"/>
  <c r="V231" i="6" s="1"/>
  <c r="W231" i="6" a="1"/>
  <c r="W231" i="6" s="1"/>
  <c r="I235" i="6" a="1"/>
  <c r="I235" i="6" s="1"/>
  <c r="J235" i="6" a="1"/>
  <c r="J235" i="6" s="1"/>
  <c r="K235" i="6" a="1"/>
  <c r="K235" i="6" s="1"/>
  <c r="L235" i="6" a="1"/>
  <c r="L235" i="6" s="1"/>
  <c r="M235" i="6" a="1"/>
  <c r="M235" i="6" s="1"/>
  <c r="N235" i="6" a="1"/>
  <c r="N235" i="6" s="1"/>
  <c r="O235" i="6" a="1"/>
  <c r="O235" i="6" s="1"/>
  <c r="P235" i="6" a="1"/>
  <c r="P235" i="6" s="1"/>
  <c r="Q235" i="6" a="1"/>
  <c r="Q235" i="6" s="1"/>
  <c r="R235" i="6" a="1"/>
  <c r="R235" i="6" s="1"/>
  <c r="S235" i="6" a="1"/>
  <c r="S235" i="6" s="1"/>
  <c r="T235" i="6" a="1"/>
  <c r="T235" i="6" s="1"/>
  <c r="V235" i="6" a="1"/>
  <c r="V235" i="6" s="1"/>
  <c r="W235" i="6" a="1"/>
  <c r="W235" i="6" s="1"/>
  <c r="I234" i="6" a="1"/>
  <c r="I234" i="6" s="1"/>
  <c r="J234" i="6" a="1"/>
  <c r="J234" i="6" s="1"/>
  <c r="K234" i="6" a="1"/>
  <c r="K234" i="6" s="1"/>
  <c r="L234" i="6" a="1"/>
  <c r="L234" i="6" s="1"/>
  <c r="M234" i="6" a="1"/>
  <c r="M234" i="6" s="1"/>
  <c r="N234" i="6" a="1"/>
  <c r="N234" i="6" s="1"/>
  <c r="O234" i="6" a="1"/>
  <c r="O234" i="6" s="1"/>
  <c r="P234" i="6" a="1"/>
  <c r="P234" i="6" s="1"/>
  <c r="Q234" i="6" a="1"/>
  <c r="Q234" i="6" s="1"/>
  <c r="R234" i="6" a="1"/>
  <c r="R234" i="6" s="1"/>
  <c r="S234" i="6" a="1"/>
  <c r="S234" i="6" s="1"/>
  <c r="T234" i="6" a="1"/>
  <c r="T234" i="6" s="1"/>
  <c r="V234" i="6" a="1"/>
  <c r="V234" i="6" s="1"/>
  <c r="W234" i="6" a="1"/>
  <c r="W234" i="6" s="1"/>
  <c r="I229" i="6" a="1"/>
  <c r="I229" i="6" s="1"/>
  <c r="J229" i="6" a="1"/>
  <c r="J229" i="6" s="1"/>
  <c r="K229" i="6" a="1"/>
  <c r="K229" i="6" s="1"/>
  <c r="L229" i="6" a="1"/>
  <c r="L229" i="6" s="1"/>
  <c r="M229" i="6" a="1"/>
  <c r="M229" i="6" s="1"/>
  <c r="N229" i="6" a="1"/>
  <c r="N229" i="6" s="1"/>
  <c r="O229" i="6" a="1"/>
  <c r="O229" i="6" s="1"/>
  <c r="P229" i="6" a="1"/>
  <c r="P229" i="6" s="1"/>
  <c r="Q229" i="6" a="1"/>
  <c r="Q229" i="6" s="1"/>
  <c r="R229" i="6" a="1"/>
  <c r="R229" i="6" s="1"/>
  <c r="S229" i="6" a="1"/>
  <c r="S229" i="6" s="1"/>
  <c r="T229" i="6" a="1"/>
  <c r="T229" i="6" s="1"/>
  <c r="V229" i="6" a="1"/>
  <c r="V229" i="6" s="1"/>
  <c r="W229" i="6" a="1"/>
  <c r="W229" i="6" s="1"/>
  <c r="I236" i="6" a="1"/>
  <c r="I236" i="6" s="1"/>
  <c r="J236" i="6" a="1"/>
  <c r="J236" i="6" s="1"/>
  <c r="K236" i="6" a="1"/>
  <c r="K236" i="6" s="1"/>
  <c r="L236" i="6" a="1"/>
  <c r="L236" i="6" s="1"/>
  <c r="M236" i="6" a="1"/>
  <c r="M236" i="6" s="1"/>
  <c r="N236" i="6" a="1"/>
  <c r="N236" i="6" s="1"/>
  <c r="O236" i="6" a="1"/>
  <c r="O236" i="6" s="1"/>
  <c r="P236" i="6" a="1"/>
  <c r="P236" i="6" s="1"/>
  <c r="Q236" i="6" a="1"/>
  <c r="Q236" i="6" s="1"/>
  <c r="R236" i="6" a="1"/>
  <c r="R236" i="6" s="1"/>
  <c r="S236" i="6" a="1"/>
  <c r="S236" i="6" s="1"/>
  <c r="T236" i="6" a="1"/>
  <c r="T236" i="6" s="1"/>
  <c r="V236" i="6" a="1"/>
  <c r="V236" i="6" s="1"/>
  <c r="W236" i="6" a="1"/>
  <c r="W236" i="6" s="1"/>
  <c r="I232" i="6" a="1"/>
  <c r="I232" i="6" s="1"/>
  <c r="J232" i="6" a="1"/>
  <c r="J232" i="6" s="1"/>
  <c r="K232" i="6" a="1"/>
  <c r="K232" i="6" s="1"/>
  <c r="L232" i="6" a="1"/>
  <c r="L232" i="6" s="1"/>
  <c r="M232" i="6" a="1"/>
  <c r="M232" i="6" s="1"/>
  <c r="N232" i="6" a="1"/>
  <c r="N232" i="6" s="1"/>
  <c r="O232" i="6" a="1"/>
  <c r="O232" i="6" s="1"/>
  <c r="P232" i="6" a="1"/>
  <c r="P232" i="6" s="1"/>
  <c r="Q232" i="6" a="1"/>
  <c r="Q232" i="6" s="1"/>
  <c r="R232" i="6" a="1"/>
  <c r="R232" i="6" s="1"/>
  <c r="S232" i="6" a="1"/>
  <c r="S232" i="6" s="1"/>
  <c r="T232" i="6" a="1"/>
  <c r="T232" i="6" s="1"/>
  <c r="V232" i="6" a="1"/>
  <c r="V232" i="6" s="1"/>
  <c r="W232" i="6" a="1"/>
  <c r="W232" i="6" s="1"/>
  <c r="I238" i="6" a="1"/>
  <c r="I238" i="6" s="1"/>
  <c r="J238" i="6" a="1"/>
  <c r="J238" i="6" s="1"/>
  <c r="K238" i="6" a="1"/>
  <c r="K238" i="6" s="1"/>
  <c r="L238" i="6" a="1"/>
  <c r="L238" i="6" s="1"/>
  <c r="M238" i="6" a="1"/>
  <c r="M238" i="6" s="1"/>
  <c r="N238" i="6" a="1"/>
  <c r="N238" i="6" s="1"/>
  <c r="O238" i="6" a="1"/>
  <c r="O238" i="6" s="1"/>
  <c r="P238" i="6" a="1"/>
  <c r="P238" i="6" s="1"/>
  <c r="Q238" i="6" a="1"/>
  <c r="Q238" i="6" s="1"/>
  <c r="R238" i="6" a="1"/>
  <c r="R238" i="6" s="1"/>
  <c r="S238" i="6" a="1"/>
  <c r="S238" i="6" s="1"/>
  <c r="T238" i="6" a="1"/>
  <c r="T238" i="6" s="1"/>
  <c r="V238" i="6" a="1"/>
  <c r="V238" i="6" s="1"/>
  <c r="W238" i="6" a="1"/>
  <c r="W238" i="6" s="1"/>
  <c r="I239" i="6" a="1"/>
  <c r="I239" i="6" s="1"/>
  <c r="J239" i="6" a="1"/>
  <c r="J239" i="6" s="1"/>
  <c r="K239" i="6" a="1"/>
  <c r="K239" i="6" s="1"/>
  <c r="L239" i="6" a="1"/>
  <c r="L239" i="6" s="1"/>
  <c r="M239" i="6" a="1"/>
  <c r="M239" i="6" s="1"/>
  <c r="N239" i="6" a="1"/>
  <c r="N239" i="6" s="1"/>
  <c r="O239" i="6" a="1"/>
  <c r="O239" i="6" s="1"/>
  <c r="P239" i="6" a="1"/>
  <c r="P239" i="6" s="1"/>
  <c r="Q239" i="6" a="1"/>
  <c r="Q239" i="6" s="1"/>
  <c r="R239" i="6" a="1"/>
  <c r="R239" i="6" s="1"/>
  <c r="S239" i="6" a="1"/>
  <c r="S239" i="6" s="1"/>
  <c r="T239" i="6" a="1"/>
  <c r="T239" i="6" s="1"/>
  <c r="V239" i="6" a="1"/>
  <c r="V239" i="6" s="1"/>
  <c r="W239" i="6" a="1"/>
  <c r="W239" i="6" s="1"/>
  <c r="I241" i="6" a="1"/>
  <c r="I241" i="6" s="1"/>
  <c r="J241" i="6" a="1"/>
  <c r="J241" i="6" s="1"/>
  <c r="K241" i="6" a="1"/>
  <c r="K241" i="6" s="1"/>
  <c r="L241" i="6" a="1"/>
  <c r="L241" i="6" s="1"/>
  <c r="M241" i="6" a="1"/>
  <c r="M241" i="6" s="1"/>
  <c r="N241" i="6" a="1"/>
  <c r="N241" i="6" s="1"/>
  <c r="O241" i="6" a="1"/>
  <c r="O241" i="6" s="1"/>
  <c r="P241" i="6" a="1"/>
  <c r="P241" i="6" s="1"/>
  <c r="Q241" i="6" a="1"/>
  <c r="Q241" i="6" s="1"/>
  <c r="R241" i="6" a="1"/>
  <c r="R241" i="6" s="1"/>
  <c r="S241" i="6" a="1"/>
  <c r="S241" i="6" s="1"/>
  <c r="T241" i="6" a="1"/>
  <c r="T241" i="6" s="1"/>
  <c r="V241" i="6" a="1"/>
  <c r="V241" i="6" s="1"/>
  <c r="W241" i="6" a="1"/>
  <c r="W241" i="6" s="1"/>
  <c r="I240" i="6" a="1"/>
  <c r="I240" i="6" s="1"/>
  <c r="J240" i="6" a="1"/>
  <c r="J240" i="6" s="1"/>
  <c r="K240" i="6" a="1"/>
  <c r="K240" i="6" s="1"/>
  <c r="L240" i="6" a="1"/>
  <c r="L240" i="6" s="1"/>
  <c r="M240" i="6" a="1"/>
  <c r="M240" i="6" s="1"/>
  <c r="N240" i="6" a="1"/>
  <c r="N240" i="6" s="1"/>
  <c r="O240" i="6" a="1"/>
  <c r="O240" i="6" s="1"/>
  <c r="P240" i="6" a="1"/>
  <c r="P240" i="6" s="1"/>
  <c r="Q240" i="6" a="1"/>
  <c r="Q240" i="6" s="1"/>
  <c r="R240" i="6" a="1"/>
  <c r="R240" i="6" s="1"/>
  <c r="S240" i="6" a="1"/>
  <c r="S240" i="6" s="1"/>
  <c r="T240" i="6" a="1"/>
  <c r="T240" i="6" s="1"/>
  <c r="V240" i="6" a="1"/>
  <c r="V240" i="6" s="1"/>
  <c r="W240" i="6" a="1"/>
  <c r="W240" i="6" s="1"/>
  <c r="I237" i="6" a="1"/>
  <c r="I237" i="6" s="1"/>
  <c r="J237" i="6" a="1"/>
  <c r="J237" i="6" s="1"/>
  <c r="K237" i="6" a="1"/>
  <c r="K237" i="6" s="1"/>
  <c r="L237" i="6" a="1"/>
  <c r="L237" i="6" s="1"/>
  <c r="M237" i="6" a="1"/>
  <c r="M237" i="6" s="1"/>
  <c r="N237" i="6" a="1"/>
  <c r="N237" i="6" s="1"/>
  <c r="O237" i="6" a="1"/>
  <c r="O237" i="6" s="1"/>
  <c r="P237" i="6" a="1"/>
  <c r="P237" i="6" s="1"/>
  <c r="Q237" i="6" a="1"/>
  <c r="Q237" i="6" s="1"/>
  <c r="R237" i="6" a="1"/>
  <c r="R237" i="6" s="1"/>
  <c r="S237" i="6" a="1"/>
  <c r="S237" i="6" s="1"/>
  <c r="T237" i="6" a="1"/>
  <c r="T237" i="6" s="1"/>
  <c r="V237" i="6" a="1"/>
  <c r="V237" i="6" s="1"/>
  <c r="W237" i="6" a="1"/>
  <c r="W237" i="6" s="1"/>
  <c r="I230" i="6" a="1"/>
  <c r="I230" i="6" s="1"/>
  <c r="J230" i="6" a="1"/>
  <c r="J230" i="6" s="1"/>
  <c r="K230" i="6" a="1"/>
  <c r="K230" i="6" s="1"/>
  <c r="L230" i="6" a="1"/>
  <c r="L230" i="6" s="1"/>
  <c r="M230" i="6" a="1"/>
  <c r="M230" i="6" s="1"/>
  <c r="N230" i="6" a="1"/>
  <c r="N230" i="6" s="1"/>
  <c r="O230" i="6" a="1"/>
  <c r="O230" i="6" s="1"/>
  <c r="P230" i="6" a="1"/>
  <c r="P230" i="6" s="1"/>
  <c r="Q230" i="6" a="1"/>
  <c r="Q230" i="6" s="1"/>
  <c r="R230" i="6" a="1"/>
  <c r="R230" i="6" s="1"/>
  <c r="S230" i="6" a="1"/>
  <c r="S230" i="6" s="1"/>
  <c r="T230" i="6" a="1"/>
  <c r="T230" i="6" s="1"/>
  <c r="V230" i="6" a="1"/>
  <c r="V230" i="6" s="1"/>
  <c r="W230" i="6" a="1"/>
  <c r="W230" i="6" s="1"/>
  <c r="I243" i="6" a="1"/>
  <c r="I243" i="6" s="1"/>
  <c r="J243" i="6" a="1"/>
  <c r="J243" i="6" s="1"/>
  <c r="K243" i="6" a="1"/>
  <c r="K243" i="6" s="1"/>
  <c r="L243" i="6" a="1"/>
  <c r="L243" i="6" s="1"/>
  <c r="M243" i="6" a="1"/>
  <c r="M243" i="6" s="1"/>
  <c r="N243" i="6" a="1"/>
  <c r="N243" i="6" s="1"/>
  <c r="O243" i="6" a="1"/>
  <c r="O243" i="6" s="1"/>
  <c r="P243" i="6" a="1"/>
  <c r="P243" i="6" s="1"/>
  <c r="Q243" i="6" a="1"/>
  <c r="Q243" i="6" s="1"/>
  <c r="R243" i="6" a="1"/>
  <c r="R243" i="6" s="1"/>
  <c r="S243" i="6" a="1"/>
  <c r="S243" i="6" s="1"/>
  <c r="T243" i="6" a="1"/>
  <c r="T243" i="6" s="1"/>
  <c r="V243" i="6" a="1"/>
  <c r="V243" i="6" s="1"/>
  <c r="W243" i="6" a="1"/>
  <c r="W243" i="6" s="1"/>
  <c r="I244" i="6" a="1"/>
  <c r="I244" i="6" s="1"/>
  <c r="J244" i="6" a="1"/>
  <c r="J244" i="6" s="1"/>
  <c r="K244" i="6" a="1"/>
  <c r="K244" i="6" s="1"/>
  <c r="L244" i="6" a="1"/>
  <c r="L244" i="6" s="1"/>
  <c r="M244" i="6" a="1"/>
  <c r="M244" i="6" s="1"/>
  <c r="N244" i="6" a="1"/>
  <c r="N244" i="6" s="1"/>
  <c r="O244" i="6" a="1"/>
  <c r="O244" i="6" s="1"/>
  <c r="P244" i="6" a="1"/>
  <c r="P244" i="6" s="1"/>
  <c r="Q244" i="6" a="1"/>
  <c r="Q244" i="6" s="1"/>
  <c r="R244" i="6" a="1"/>
  <c r="R244" i="6" s="1"/>
  <c r="S244" i="6" a="1"/>
  <c r="S244" i="6" s="1"/>
  <c r="T244" i="6" a="1"/>
  <c r="T244" i="6" s="1"/>
  <c r="V244" i="6" a="1"/>
  <c r="V244" i="6" s="1"/>
  <c r="W244" i="6" a="1"/>
  <c r="W244" i="6" s="1"/>
  <c r="I242" i="6" a="1"/>
  <c r="I242" i="6" s="1"/>
  <c r="J242" i="6" a="1"/>
  <c r="J242" i="6" s="1"/>
  <c r="K242" i="6" a="1"/>
  <c r="K242" i="6" s="1"/>
  <c r="L242" i="6" a="1"/>
  <c r="L242" i="6" s="1"/>
  <c r="M242" i="6" a="1"/>
  <c r="M242" i="6" s="1"/>
  <c r="N242" i="6" a="1"/>
  <c r="N242" i="6" s="1"/>
  <c r="O242" i="6" a="1"/>
  <c r="O242" i="6" s="1"/>
  <c r="P242" i="6" a="1"/>
  <c r="P242" i="6" s="1"/>
  <c r="Q242" i="6" a="1"/>
  <c r="Q242" i="6" s="1"/>
  <c r="R242" i="6" a="1"/>
  <c r="R242" i="6" s="1"/>
  <c r="S242" i="6" a="1"/>
  <c r="S242" i="6" s="1"/>
  <c r="T242" i="6" a="1"/>
  <c r="T242" i="6" s="1"/>
  <c r="V242" i="6" a="1"/>
  <c r="V242" i="6" s="1"/>
  <c r="W242" i="6" a="1"/>
  <c r="W242" i="6" s="1"/>
  <c r="I245" i="6" a="1"/>
  <c r="I245" i="6" s="1"/>
  <c r="J245" i="6" a="1"/>
  <c r="J245" i="6" s="1"/>
  <c r="K245" i="6" a="1"/>
  <c r="K245" i="6" s="1"/>
  <c r="L245" i="6" a="1"/>
  <c r="L245" i="6" s="1"/>
  <c r="M245" i="6" a="1"/>
  <c r="M245" i="6" s="1"/>
  <c r="N245" i="6" a="1"/>
  <c r="N245" i="6" s="1"/>
  <c r="O245" i="6" a="1"/>
  <c r="O245" i="6" s="1"/>
  <c r="P245" i="6" a="1"/>
  <c r="P245" i="6" s="1"/>
  <c r="Q245" i="6" a="1"/>
  <c r="Q245" i="6" s="1"/>
  <c r="R245" i="6" a="1"/>
  <c r="R245" i="6" s="1"/>
  <c r="S245" i="6" a="1"/>
  <c r="S245" i="6" s="1"/>
  <c r="T245" i="6" a="1"/>
  <c r="T245" i="6" s="1"/>
  <c r="V245" i="6" a="1"/>
  <c r="V245" i="6" s="1"/>
  <c r="W245" i="6" a="1"/>
  <c r="W245" i="6" s="1"/>
  <c r="W285" i="6" a="1"/>
  <c r="W285" i="6" s="1"/>
  <c r="V285" i="6" a="1"/>
  <c r="V285" i="6" s="1"/>
  <c r="T285" i="6" a="1"/>
  <c r="T285" i="6" s="1"/>
  <c r="S285" i="6" a="1"/>
  <c r="S285" i="6" s="1"/>
  <c r="R285" i="6" a="1"/>
  <c r="R285" i="6" s="1"/>
  <c r="Q285" i="6" a="1"/>
  <c r="Q285" i="6" s="1"/>
  <c r="P285" i="6" a="1"/>
  <c r="P285" i="6" s="1"/>
  <c r="O285" i="6" a="1"/>
  <c r="O285" i="6" s="1"/>
  <c r="N285" i="6" a="1"/>
  <c r="N285" i="6" s="1"/>
  <c r="M285" i="6" a="1"/>
  <c r="M285" i="6" s="1"/>
  <c r="L285" i="6" a="1"/>
  <c r="L285" i="6" s="1"/>
  <c r="K285" i="6" a="1"/>
  <c r="K285" i="6" s="1"/>
  <c r="J285" i="6" a="1"/>
  <c r="J285" i="6" s="1"/>
  <c r="I285" i="6" a="1"/>
  <c r="I285" i="6" s="1"/>
  <c r="W280" i="6" a="1"/>
  <c r="W280" i="6" s="1"/>
  <c r="V280" i="6" a="1"/>
  <c r="V280" i="6" s="1"/>
  <c r="T280" i="6" a="1"/>
  <c r="T280" i="6" s="1"/>
  <c r="S280" i="6" a="1"/>
  <c r="S280" i="6" s="1"/>
  <c r="R280" i="6" a="1"/>
  <c r="R280" i="6" s="1"/>
  <c r="Q280" i="6" a="1"/>
  <c r="Q280" i="6" s="1"/>
  <c r="P280" i="6" a="1"/>
  <c r="P280" i="6" s="1"/>
  <c r="O280" i="6" a="1"/>
  <c r="O280" i="6" s="1"/>
  <c r="N280" i="6" a="1"/>
  <c r="N280" i="6" s="1"/>
  <c r="M280" i="6" a="1"/>
  <c r="M280" i="6" s="1"/>
  <c r="L280" i="6" a="1"/>
  <c r="L280" i="6" s="1"/>
  <c r="K280" i="6" a="1"/>
  <c r="K280" i="6" s="1"/>
  <c r="J280" i="6" a="1"/>
  <c r="J280" i="6" s="1"/>
  <c r="I280" i="6" a="1"/>
  <c r="I280" i="6" s="1"/>
  <c r="W289" i="6" a="1"/>
  <c r="W289" i="6" s="1"/>
  <c r="V289" i="6" a="1"/>
  <c r="V289" i="6" s="1"/>
  <c r="T289" i="6" a="1"/>
  <c r="T289" i="6" s="1"/>
  <c r="S289" i="6" a="1"/>
  <c r="S289" i="6" s="1"/>
  <c r="R289" i="6" a="1"/>
  <c r="R289" i="6" s="1"/>
  <c r="Q289" i="6" a="1"/>
  <c r="Q289" i="6" s="1"/>
  <c r="P289" i="6" a="1"/>
  <c r="P289" i="6" s="1"/>
  <c r="O289" i="6" a="1"/>
  <c r="O289" i="6" s="1"/>
  <c r="N289" i="6" a="1"/>
  <c r="N289" i="6" s="1"/>
  <c r="M289" i="6" a="1"/>
  <c r="M289" i="6" s="1"/>
  <c r="L289" i="6" a="1"/>
  <c r="L289" i="6" s="1"/>
  <c r="K289" i="6" a="1"/>
  <c r="K289" i="6" s="1"/>
  <c r="J289" i="6" a="1"/>
  <c r="J289" i="6" s="1"/>
  <c r="I289" i="6" a="1"/>
  <c r="I289" i="6" s="1"/>
  <c r="W300" i="6" a="1"/>
  <c r="W300" i="6" s="1"/>
  <c r="V300" i="6" a="1"/>
  <c r="V300" i="6" s="1"/>
  <c r="T300" i="6" a="1"/>
  <c r="T300" i="6" s="1"/>
  <c r="S300" i="6" a="1"/>
  <c r="S300" i="6" s="1"/>
  <c r="R300" i="6" a="1"/>
  <c r="R300" i="6" s="1"/>
  <c r="Q300" i="6" a="1"/>
  <c r="Q300" i="6" s="1"/>
  <c r="P300" i="6" a="1"/>
  <c r="P300" i="6" s="1"/>
  <c r="O300" i="6" a="1"/>
  <c r="O300" i="6" s="1"/>
  <c r="N300" i="6" a="1"/>
  <c r="N300" i="6" s="1"/>
  <c r="M300" i="6" a="1"/>
  <c r="M300" i="6" s="1"/>
  <c r="L300" i="6" a="1"/>
  <c r="L300" i="6" s="1"/>
  <c r="K300" i="6" a="1"/>
  <c r="K300" i="6" s="1"/>
  <c r="J300" i="6" a="1"/>
  <c r="J300" i="6" s="1"/>
  <c r="I300" i="6" a="1"/>
  <c r="I300" i="6" s="1"/>
  <c r="W286" i="6" a="1"/>
  <c r="W286" i="6" s="1"/>
  <c r="V286" i="6" a="1"/>
  <c r="V286" i="6" s="1"/>
  <c r="T286" i="6" a="1"/>
  <c r="T286" i="6" s="1"/>
  <c r="S286" i="6" a="1"/>
  <c r="S286" i="6" s="1"/>
  <c r="R286" i="6" a="1"/>
  <c r="R286" i="6" s="1"/>
  <c r="Q286" i="6" a="1"/>
  <c r="Q286" i="6" s="1"/>
  <c r="P286" i="6" a="1"/>
  <c r="P286" i="6" s="1"/>
  <c r="O286" i="6" a="1"/>
  <c r="O286" i="6" s="1"/>
  <c r="N286" i="6" a="1"/>
  <c r="N286" i="6" s="1"/>
  <c r="M286" i="6" a="1"/>
  <c r="M286" i="6" s="1"/>
  <c r="L286" i="6" a="1"/>
  <c r="L286" i="6" s="1"/>
  <c r="K286" i="6" a="1"/>
  <c r="K286" i="6" s="1"/>
  <c r="J286" i="6" a="1"/>
  <c r="J286" i="6" s="1"/>
  <c r="I286" i="6" a="1"/>
  <c r="I286" i="6" s="1"/>
  <c r="W299" i="6" a="1"/>
  <c r="W299" i="6" s="1"/>
  <c r="V299" i="6" a="1"/>
  <c r="V299" i="6" s="1"/>
  <c r="T299" i="6" a="1"/>
  <c r="T299" i="6" s="1"/>
  <c r="S299" i="6" a="1"/>
  <c r="S299" i="6" s="1"/>
  <c r="R299" i="6" a="1"/>
  <c r="R299" i="6" s="1"/>
  <c r="Q299" i="6" a="1"/>
  <c r="Q299" i="6" s="1"/>
  <c r="P299" i="6" a="1"/>
  <c r="P299" i="6" s="1"/>
  <c r="O299" i="6" a="1"/>
  <c r="O299" i="6" s="1"/>
  <c r="N299" i="6" a="1"/>
  <c r="N299" i="6" s="1"/>
  <c r="M299" i="6" a="1"/>
  <c r="M299" i="6" s="1"/>
  <c r="L299" i="6" a="1"/>
  <c r="L299" i="6" s="1"/>
  <c r="K299" i="6" a="1"/>
  <c r="K299" i="6" s="1"/>
  <c r="J299" i="6" a="1"/>
  <c r="J299" i="6" s="1"/>
  <c r="I299" i="6" a="1"/>
  <c r="I299" i="6" s="1"/>
  <c r="W290" i="6" a="1"/>
  <c r="W290" i="6" s="1"/>
  <c r="V290" i="6" a="1"/>
  <c r="V290" i="6" s="1"/>
  <c r="T290" i="6" a="1"/>
  <c r="T290" i="6" s="1"/>
  <c r="S290" i="6" a="1"/>
  <c r="S290" i="6" s="1"/>
  <c r="R290" i="6" a="1"/>
  <c r="R290" i="6" s="1"/>
  <c r="Q290" i="6" a="1"/>
  <c r="Q290" i="6" s="1"/>
  <c r="P290" i="6" a="1"/>
  <c r="P290" i="6" s="1"/>
  <c r="O290" i="6" a="1"/>
  <c r="O290" i="6" s="1"/>
  <c r="N290" i="6" a="1"/>
  <c r="N290" i="6" s="1"/>
  <c r="M290" i="6" a="1"/>
  <c r="M290" i="6" s="1"/>
  <c r="L290" i="6" a="1"/>
  <c r="L290" i="6" s="1"/>
  <c r="K290" i="6" a="1"/>
  <c r="K290" i="6" s="1"/>
  <c r="J290" i="6" a="1"/>
  <c r="J290" i="6" s="1"/>
  <c r="I290" i="6" a="1"/>
  <c r="I290" i="6" s="1"/>
  <c r="W306" i="6" a="1"/>
  <c r="W306" i="6" s="1"/>
  <c r="V306" i="6" a="1"/>
  <c r="V306" i="6" s="1"/>
  <c r="T306" i="6" a="1"/>
  <c r="T306" i="6" s="1"/>
  <c r="S306" i="6" a="1"/>
  <c r="S306" i="6" s="1"/>
  <c r="R306" i="6" a="1"/>
  <c r="R306" i="6" s="1"/>
  <c r="Q306" i="6" a="1"/>
  <c r="Q306" i="6" s="1"/>
  <c r="P306" i="6" a="1"/>
  <c r="P306" i="6" s="1"/>
  <c r="O306" i="6" a="1"/>
  <c r="O306" i="6" s="1"/>
  <c r="N306" i="6" a="1"/>
  <c r="N306" i="6" s="1"/>
  <c r="M306" i="6" a="1"/>
  <c r="M306" i="6" s="1"/>
  <c r="L306" i="6" a="1"/>
  <c r="L306" i="6" s="1"/>
  <c r="K306" i="6" a="1"/>
  <c r="K306" i="6" s="1"/>
  <c r="J306" i="6" a="1"/>
  <c r="J306" i="6" s="1"/>
  <c r="I306" i="6" a="1"/>
  <c r="I306" i="6" s="1"/>
  <c r="W279" i="6" a="1"/>
  <c r="W279" i="6" s="1"/>
  <c r="V279" i="6" a="1"/>
  <c r="V279" i="6" s="1"/>
  <c r="T279" i="6" a="1"/>
  <c r="T279" i="6" s="1"/>
  <c r="S279" i="6" a="1"/>
  <c r="S279" i="6" s="1"/>
  <c r="R279" i="6" a="1"/>
  <c r="R279" i="6" s="1"/>
  <c r="Q279" i="6" a="1"/>
  <c r="Q279" i="6" s="1"/>
  <c r="P279" i="6" a="1"/>
  <c r="P279" i="6" s="1"/>
  <c r="O279" i="6" a="1"/>
  <c r="O279" i="6" s="1"/>
  <c r="N279" i="6" a="1"/>
  <c r="N279" i="6" s="1"/>
  <c r="M279" i="6" a="1"/>
  <c r="M279" i="6" s="1"/>
  <c r="L279" i="6" a="1"/>
  <c r="L279" i="6" s="1"/>
  <c r="K279" i="6" a="1"/>
  <c r="K279" i="6" s="1"/>
  <c r="J279" i="6" a="1"/>
  <c r="J279" i="6" s="1"/>
  <c r="I279" i="6" a="1"/>
  <c r="I279" i="6" s="1"/>
  <c r="W287" i="6" a="1"/>
  <c r="W287" i="6" s="1"/>
  <c r="V287" i="6" a="1"/>
  <c r="V287" i="6" s="1"/>
  <c r="T287" i="6" a="1"/>
  <c r="T287" i="6" s="1"/>
  <c r="S287" i="6" a="1"/>
  <c r="S287" i="6" s="1"/>
  <c r="R287" i="6" a="1"/>
  <c r="R287" i="6" s="1"/>
  <c r="Q287" i="6" a="1"/>
  <c r="Q287" i="6" s="1"/>
  <c r="P287" i="6" a="1"/>
  <c r="P287" i="6" s="1"/>
  <c r="O287" i="6" a="1"/>
  <c r="O287" i="6" s="1"/>
  <c r="N287" i="6" a="1"/>
  <c r="N287" i="6" s="1"/>
  <c r="M287" i="6" a="1"/>
  <c r="M287" i="6" s="1"/>
  <c r="L287" i="6" a="1"/>
  <c r="L287" i="6" s="1"/>
  <c r="K287" i="6" a="1"/>
  <c r="K287" i="6" s="1"/>
  <c r="J287" i="6" a="1"/>
  <c r="J287" i="6" s="1"/>
  <c r="I287" i="6" a="1"/>
  <c r="I287" i="6" s="1"/>
  <c r="W291" i="6" a="1"/>
  <c r="W291" i="6" s="1"/>
  <c r="V291" i="6" a="1"/>
  <c r="V291" i="6" s="1"/>
  <c r="T291" i="6" a="1"/>
  <c r="T291" i="6" s="1"/>
  <c r="S291" i="6" a="1"/>
  <c r="S291" i="6" s="1"/>
  <c r="R291" i="6" a="1"/>
  <c r="R291" i="6" s="1"/>
  <c r="Q291" i="6" a="1"/>
  <c r="Q291" i="6" s="1"/>
  <c r="P291" i="6" a="1"/>
  <c r="P291" i="6" s="1"/>
  <c r="O291" i="6" a="1"/>
  <c r="O291" i="6" s="1"/>
  <c r="N291" i="6" a="1"/>
  <c r="N291" i="6" s="1"/>
  <c r="M291" i="6" a="1"/>
  <c r="M291" i="6" s="1"/>
  <c r="L291" i="6" a="1"/>
  <c r="L291" i="6" s="1"/>
  <c r="K291" i="6" a="1"/>
  <c r="K291" i="6" s="1"/>
  <c r="J291" i="6" a="1"/>
  <c r="J291" i="6" s="1"/>
  <c r="I291" i="6" a="1"/>
  <c r="I291" i="6" s="1"/>
  <c r="W323" i="6" a="1"/>
  <c r="W323" i="6" s="1"/>
  <c r="V323" i="6" a="1"/>
  <c r="V323" i="6" s="1"/>
  <c r="T323" i="6" a="1"/>
  <c r="T323" i="6" s="1"/>
  <c r="S323" i="6" a="1"/>
  <c r="S323" i="6" s="1"/>
  <c r="R323" i="6" a="1"/>
  <c r="R323" i="6" s="1"/>
  <c r="Q323" i="6" a="1"/>
  <c r="Q323" i="6" s="1"/>
  <c r="P323" i="6" a="1"/>
  <c r="P323" i="6" s="1"/>
  <c r="O323" i="6" a="1"/>
  <c r="O323" i="6" s="1"/>
  <c r="N323" i="6" a="1"/>
  <c r="N323" i="6" s="1"/>
  <c r="M323" i="6" a="1"/>
  <c r="M323" i="6" s="1"/>
  <c r="L323" i="6" a="1"/>
  <c r="L323" i="6" s="1"/>
  <c r="K323" i="6" a="1"/>
  <c r="K323" i="6" s="1"/>
  <c r="J323" i="6" a="1"/>
  <c r="J323" i="6" s="1"/>
  <c r="I323" i="6" a="1"/>
  <c r="I323" i="6" s="1"/>
  <c r="W302" i="6" a="1"/>
  <c r="W302" i="6" s="1"/>
  <c r="V302" i="6" a="1"/>
  <c r="V302" i="6" s="1"/>
  <c r="T302" i="6" a="1"/>
  <c r="T302" i="6" s="1"/>
  <c r="S302" i="6" a="1"/>
  <c r="S302" i="6" s="1"/>
  <c r="R302" i="6" a="1"/>
  <c r="R302" i="6" s="1"/>
  <c r="Q302" i="6" a="1"/>
  <c r="Q302" i="6" s="1"/>
  <c r="P302" i="6" a="1"/>
  <c r="P302" i="6" s="1"/>
  <c r="O302" i="6" a="1"/>
  <c r="O302" i="6" s="1"/>
  <c r="N302" i="6" a="1"/>
  <c r="N302" i="6" s="1"/>
  <c r="M302" i="6" a="1"/>
  <c r="M302" i="6" s="1"/>
  <c r="L302" i="6" a="1"/>
  <c r="L302" i="6" s="1"/>
  <c r="K302" i="6" a="1"/>
  <c r="K302" i="6" s="1"/>
  <c r="J302" i="6" a="1"/>
  <c r="J302" i="6" s="1"/>
  <c r="I302" i="6" a="1"/>
  <c r="I302" i="6" s="1"/>
  <c r="W112" i="6" a="1"/>
  <c r="W112" i="6" s="1"/>
  <c r="V112" i="6" a="1"/>
  <c r="V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W277" i="6" a="1"/>
  <c r="W277" i="6" s="1"/>
  <c r="V277" i="6" a="1"/>
  <c r="V277" i="6" s="1"/>
  <c r="T277" i="6" a="1"/>
  <c r="T277" i="6" s="1"/>
  <c r="S277" i="6" a="1"/>
  <c r="S277" i="6" s="1"/>
  <c r="R277" i="6" a="1"/>
  <c r="R277" i="6" s="1"/>
  <c r="Q277" i="6" a="1"/>
  <c r="Q277" i="6" s="1"/>
  <c r="P277" i="6" a="1"/>
  <c r="P277" i="6" s="1"/>
  <c r="O277" i="6" a="1"/>
  <c r="O277" i="6" s="1"/>
  <c r="N277" i="6" a="1"/>
  <c r="N277" i="6" s="1"/>
  <c r="M277" i="6" a="1"/>
  <c r="M277" i="6" s="1"/>
  <c r="L277" i="6" a="1"/>
  <c r="L277" i="6" s="1"/>
  <c r="K277" i="6" a="1"/>
  <c r="K277" i="6" s="1"/>
  <c r="J277" i="6" a="1"/>
  <c r="J277" i="6" s="1"/>
  <c r="I277" i="6" a="1"/>
  <c r="I277" i="6" s="1"/>
  <c r="W288" i="6" a="1"/>
  <c r="W288" i="6" s="1"/>
  <c r="V288" i="6" a="1"/>
  <c r="V288" i="6" s="1"/>
  <c r="T288" i="6" a="1"/>
  <c r="T288" i="6" s="1"/>
  <c r="S288" i="6" a="1"/>
  <c r="S288" i="6" s="1"/>
  <c r="R288" i="6" a="1"/>
  <c r="R288" i="6" s="1"/>
  <c r="Q288" i="6" a="1"/>
  <c r="Q288" i="6" s="1"/>
  <c r="P288" i="6" a="1"/>
  <c r="P288" i="6" s="1"/>
  <c r="O288" i="6" a="1"/>
  <c r="O288" i="6" s="1"/>
  <c r="N288" i="6" a="1"/>
  <c r="N288" i="6" s="1"/>
  <c r="M288" i="6" a="1"/>
  <c r="M288" i="6" s="1"/>
  <c r="L288" i="6" a="1"/>
  <c r="L288" i="6" s="1"/>
  <c r="K288" i="6" a="1"/>
  <c r="K288" i="6" s="1"/>
  <c r="J288" i="6" a="1"/>
  <c r="J288" i="6" s="1"/>
  <c r="I288" i="6" a="1"/>
  <c r="I288" i="6" s="1"/>
  <c r="W276" i="6" a="1"/>
  <c r="W276" i="6" s="1"/>
  <c r="V276" i="6" a="1"/>
  <c r="V276" i="6" s="1"/>
  <c r="T276" i="6" a="1"/>
  <c r="T276" i="6" s="1"/>
  <c r="S276" i="6" a="1"/>
  <c r="S276" i="6" s="1"/>
  <c r="R276" i="6" a="1"/>
  <c r="R276" i="6" s="1"/>
  <c r="Q276" i="6" a="1"/>
  <c r="Q276" i="6" s="1"/>
  <c r="P276" i="6" a="1"/>
  <c r="P276" i="6" s="1"/>
  <c r="O276" i="6" a="1"/>
  <c r="O276" i="6" s="1"/>
  <c r="N276" i="6" a="1"/>
  <c r="N276" i="6" s="1"/>
  <c r="M276" i="6" a="1"/>
  <c r="M276" i="6" s="1"/>
  <c r="L276" i="6" a="1"/>
  <c r="L276" i="6" s="1"/>
  <c r="K276" i="6" a="1"/>
  <c r="K276" i="6" s="1"/>
  <c r="J276" i="6" a="1"/>
  <c r="J276" i="6" s="1"/>
  <c r="I276" i="6" a="1"/>
  <c r="I276" i="6" s="1"/>
  <c r="W311" i="6" a="1"/>
  <c r="W311" i="6" s="1"/>
  <c r="V311" i="6" a="1"/>
  <c r="V311" i="6" s="1"/>
  <c r="T311" i="6" a="1"/>
  <c r="T311" i="6" s="1"/>
  <c r="S311" i="6" a="1"/>
  <c r="S311" i="6" s="1"/>
  <c r="R311" i="6" a="1"/>
  <c r="R311" i="6" s="1"/>
  <c r="Q311" i="6" a="1"/>
  <c r="Q311" i="6" s="1"/>
  <c r="P311" i="6" a="1"/>
  <c r="P311" i="6" s="1"/>
  <c r="O311" i="6" a="1"/>
  <c r="O311" i="6" s="1"/>
  <c r="N311" i="6" a="1"/>
  <c r="N311" i="6" s="1"/>
  <c r="M311" i="6" a="1"/>
  <c r="M311" i="6" s="1"/>
  <c r="L311" i="6" a="1"/>
  <c r="L311" i="6" s="1"/>
  <c r="K311" i="6" a="1"/>
  <c r="K311" i="6" s="1"/>
  <c r="J311" i="6" a="1"/>
  <c r="J311" i="6" s="1"/>
  <c r="I311" i="6" a="1"/>
  <c r="I311" i="6" s="1"/>
  <c r="W278" i="6" a="1"/>
  <c r="W278" i="6" s="1"/>
  <c r="V278" i="6" a="1"/>
  <c r="V278" i="6" s="1"/>
  <c r="T278" i="6" a="1"/>
  <c r="T278" i="6" s="1"/>
  <c r="S278" i="6" a="1"/>
  <c r="S278" i="6" s="1"/>
  <c r="R278" i="6" a="1"/>
  <c r="R278" i="6" s="1"/>
  <c r="Q278" i="6" a="1"/>
  <c r="Q278" i="6" s="1"/>
  <c r="P278" i="6" a="1"/>
  <c r="P278" i="6" s="1"/>
  <c r="O278" i="6" a="1"/>
  <c r="O278" i="6" s="1"/>
  <c r="N278" i="6" a="1"/>
  <c r="N278" i="6" s="1"/>
  <c r="M278" i="6" a="1"/>
  <c r="M278" i="6" s="1"/>
  <c r="L278" i="6" a="1"/>
  <c r="L278" i="6" s="1"/>
  <c r="K278" i="6" a="1"/>
  <c r="K278" i="6" s="1"/>
  <c r="J278" i="6" a="1"/>
  <c r="J278" i="6" s="1"/>
  <c r="I278" i="6" a="1"/>
  <c r="I278" i="6" s="1"/>
  <c r="W283" i="6" a="1"/>
  <c r="W283" i="6" s="1"/>
  <c r="V283" i="6" a="1"/>
  <c r="V283" i="6" s="1"/>
  <c r="T283" i="6" a="1"/>
  <c r="T283" i="6" s="1"/>
  <c r="S283" i="6" a="1"/>
  <c r="S283" i="6" s="1"/>
  <c r="R283" i="6" a="1"/>
  <c r="R283" i="6" s="1"/>
  <c r="Q283" i="6" a="1"/>
  <c r="Q283" i="6" s="1"/>
  <c r="P283" i="6" a="1"/>
  <c r="P283" i="6" s="1"/>
  <c r="O283" i="6" a="1"/>
  <c r="O283" i="6" s="1"/>
  <c r="N283" i="6" a="1"/>
  <c r="N283" i="6" s="1"/>
  <c r="M283" i="6" a="1"/>
  <c r="M283" i="6" s="1"/>
  <c r="L283" i="6" a="1"/>
  <c r="L283" i="6" s="1"/>
  <c r="K283" i="6" a="1"/>
  <c r="K283" i="6" s="1"/>
  <c r="J283" i="6" a="1"/>
  <c r="J283" i="6" s="1"/>
  <c r="I283" i="6" a="1"/>
  <c r="I283" i="6" s="1"/>
  <c r="W325" i="6" a="1"/>
  <c r="W325" i="6" s="1"/>
  <c r="V325" i="6" a="1"/>
  <c r="V325" i="6" s="1"/>
  <c r="T325" i="6" a="1"/>
  <c r="T325" i="6" s="1"/>
  <c r="S325" i="6" a="1"/>
  <c r="S325" i="6" s="1"/>
  <c r="R325" i="6" a="1"/>
  <c r="R325" i="6" s="1"/>
  <c r="Q325" i="6" a="1"/>
  <c r="Q325" i="6" s="1"/>
  <c r="P325" i="6" a="1"/>
  <c r="P325" i="6" s="1"/>
  <c r="O325" i="6" a="1"/>
  <c r="O325" i="6" s="1"/>
  <c r="N325" i="6" a="1"/>
  <c r="N325" i="6" s="1"/>
  <c r="M325" i="6" a="1"/>
  <c r="M325" i="6" s="1"/>
  <c r="L325" i="6" a="1"/>
  <c r="L325" i="6" s="1"/>
  <c r="K325" i="6" a="1"/>
  <c r="K325" i="6" s="1"/>
  <c r="J325" i="6" a="1"/>
  <c r="J325" i="6" s="1"/>
  <c r="I325" i="6" a="1"/>
  <c r="I325" i="6" s="1"/>
  <c r="W284" i="6" a="1"/>
  <c r="W284" i="6" s="1"/>
  <c r="V284" i="6" a="1"/>
  <c r="V284" i="6" s="1"/>
  <c r="T284" i="6" a="1"/>
  <c r="T284" i="6" s="1"/>
  <c r="S284" i="6" a="1"/>
  <c r="S284" i="6" s="1"/>
  <c r="R284" i="6" a="1"/>
  <c r="R284" i="6" s="1"/>
  <c r="Q284" i="6" a="1"/>
  <c r="Q284" i="6" s="1"/>
  <c r="P284" i="6" a="1"/>
  <c r="P284" i="6" s="1"/>
  <c r="O284" i="6" a="1"/>
  <c r="O284" i="6" s="1"/>
  <c r="N284" i="6" a="1"/>
  <c r="N284" i="6" s="1"/>
  <c r="M284" i="6" a="1"/>
  <c r="M284" i="6" s="1"/>
  <c r="L284" i="6" a="1"/>
  <c r="L284" i="6" s="1"/>
  <c r="K284" i="6" a="1"/>
  <c r="K284" i="6" s="1"/>
  <c r="J284" i="6" a="1"/>
  <c r="J284" i="6" s="1"/>
  <c r="I284" i="6" a="1"/>
  <c r="I284" i="6" s="1"/>
  <c r="W315" i="6" a="1"/>
  <c r="W315" i="6" s="1"/>
  <c r="V315" i="6" a="1"/>
  <c r="V315" i="6" s="1"/>
  <c r="T315" i="6" a="1"/>
  <c r="T315" i="6" s="1"/>
  <c r="S315" i="6" a="1"/>
  <c r="S315" i="6" s="1"/>
  <c r="R315" i="6" a="1"/>
  <c r="R315" i="6" s="1"/>
  <c r="Q315" i="6" a="1"/>
  <c r="Q315" i="6" s="1"/>
  <c r="P315" i="6" a="1"/>
  <c r="P315" i="6" s="1"/>
  <c r="O315" i="6" a="1"/>
  <c r="O315" i="6" s="1"/>
  <c r="N315" i="6" a="1"/>
  <c r="N315" i="6" s="1"/>
  <c r="M315" i="6" a="1"/>
  <c r="M315" i="6" s="1"/>
  <c r="L315" i="6" a="1"/>
  <c r="L315" i="6" s="1"/>
  <c r="K315" i="6" a="1"/>
  <c r="K315" i="6" s="1"/>
  <c r="J315" i="6" a="1"/>
  <c r="J315" i="6" s="1"/>
  <c r="I315" i="6" a="1"/>
  <c r="I315" i="6" s="1"/>
  <c r="W304" i="6" a="1"/>
  <c r="W304" i="6" s="1"/>
  <c r="V304" i="6" a="1"/>
  <c r="V304" i="6" s="1"/>
  <c r="T304" i="6" a="1"/>
  <c r="T304" i="6" s="1"/>
  <c r="S304" i="6" a="1"/>
  <c r="S304" i="6" s="1"/>
  <c r="R304" i="6" a="1"/>
  <c r="R304" i="6" s="1"/>
  <c r="Q304" i="6" a="1"/>
  <c r="Q304" i="6" s="1"/>
  <c r="P304" i="6" a="1"/>
  <c r="P304" i="6" s="1"/>
  <c r="O304" i="6" a="1"/>
  <c r="O304" i="6" s="1"/>
  <c r="N304" i="6" a="1"/>
  <c r="N304" i="6" s="1"/>
  <c r="M304" i="6" a="1"/>
  <c r="M304" i="6" s="1"/>
  <c r="L304" i="6" a="1"/>
  <c r="L304" i="6" s="1"/>
  <c r="K304" i="6" a="1"/>
  <c r="K304" i="6" s="1"/>
  <c r="J304" i="6" a="1"/>
  <c r="J304" i="6" s="1"/>
  <c r="I304" i="6" a="1"/>
  <c r="I304" i="6" s="1"/>
  <c r="W307" i="6" a="1"/>
  <c r="W307" i="6" s="1"/>
  <c r="V307" i="6" a="1"/>
  <c r="V307" i="6" s="1"/>
  <c r="T307" i="6" a="1"/>
  <c r="T307" i="6" s="1"/>
  <c r="S307" i="6" a="1"/>
  <c r="S307" i="6" s="1"/>
  <c r="R307" i="6" a="1"/>
  <c r="R307" i="6" s="1"/>
  <c r="Q307" i="6" a="1"/>
  <c r="Q307" i="6" s="1"/>
  <c r="P307" i="6" a="1"/>
  <c r="P307" i="6" s="1"/>
  <c r="O307" i="6" a="1"/>
  <c r="O307" i="6" s="1"/>
  <c r="N307" i="6" a="1"/>
  <c r="N307" i="6" s="1"/>
  <c r="M307" i="6" a="1"/>
  <c r="M307" i="6" s="1"/>
  <c r="L307" i="6" a="1"/>
  <c r="L307" i="6" s="1"/>
  <c r="K307" i="6" a="1"/>
  <c r="K307" i="6" s="1"/>
  <c r="J307" i="6" a="1"/>
  <c r="J307" i="6" s="1"/>
  <c r="I307" i="6" a="1"/>
  <c r="I307" i="6" s="1"/>
  <c r="W296" i="6" a="1"/>
  <c r="W296" i="6" s="1"/>
  <c r="V296" i="6" a="1"/>
  <c r="V296" i="6" s="1"/>
  <c r="T296" i="6" a="1"/>
  <c r="T296" i="6" s="1"/>
  <c r="S296" i="6" a="1"/>
  <c r="S296" i="6" s="1"/>
  <c r="R296" i="6" a="1"/>
  <c r="R296" i="6" s="1"/>
  <c r="Q296" i="6" a="1"/>
  <c r="Q296" i="6" s="1"/>
  <c r="P296" i="6" a="1"/>
  <c r="P296" i="6" s="1"/>
  <c r="O296" i="6" a="1"/>
  <c r="O296" i="6" s="1"/>
  <c r="N296" i="6" a="1"/>
  <c r="N296" i="6" s="1"/>
  <c r="M296" i="6" a="1"/>
  <c r="M296" i="6" s="1"/>
  <c r="L296" i="6" a="1"/>
  <c r="L296" i="6" s="1"/>
  <c r="K296" i="6" a="1"/>
  <c r="K296" i="6" s="1"/>
  <c r="J296" i="6" a="1"/>
  <c r="J296" i="6" s="1"/>
  <c r="I296" i="6" a="1"/>
  <c r="I296" i="6" s="1"/>
  <c r="W269" i="6" a="1"/>
  <c r="W269" i="6" s="1"/>
  <c r="V269" i="6" a="1"/>
  <c r="V269" i="6" s="1"/>
  <c r="T269" i="6" a="1"/>
  <c r="T269" i="6" s="1"/>
  <c r="S269" i="6" a="1"/>
  <c r="S269" i="6" s="1"/>
  <c r="R269" i="6" a="1"/>
  <c r="R269" i="6" s="1"/>
  <c r="Q269" i="6" a="1"/>
  <c r="Q269" i="6" s="1"/>
  <c r="P269" i="6" a="1"/>
  <c r="P269" i="6" s="1"/>
  <c r="O269" i="6" a="1"/>
  <c r="O269" i="6" s="1"/>
  <c r="N269" i="6" a="1"/>
  <c r="N269" i="6" s="1"/>
  <c r="M269" i="6" a="1"/>
  <c r="M269" i="6" s="1"/>
  <c r="L269" i="6" a="1"/>
  <c r="L269" i="6" s="1"/>
  <c r="K269" i="6" a="1"/>
  <c r="K269" i="6" s="1"/>
  <c r="J269" i="6" a="1"/>
  <c r="J269" i="6" s="1"/>
  <c r="I269" i="6" a="1"/>
  <c r="I269" i="6" s="1"/>
  <c r="W317" i="6" a="1"/>
  <c r="W317" i="6" s="1"/>
  <c r="V317" i="6" a="1"/>
  <c r="V317" i="6" s="1"/>
  <c r="T317" i="6" a="1"/>
  <c r="T317" i="6" s="1"/>
  <c r="S317" i="6" a="1"/>
  <c r="S317" i="6" s="1"/>
  <c r="R317" i="6" a="1"/>
  <c r="R317" i="6" s="1"/>
  <c r="Q317" i="6" a="1"/>
  <c r="Q317" i="6" s="1"/>
  <c r="P317" i="6" a="1"/>
  <c r="P317" i="6" s="1"/>
  <c r="O317" i="6" a="1"/>
  <c r="O317" i="6" s="1"/>
  <c r="N317" i="6" a="1"/>
  <c r="N317" i="6" s="1"/>
  <c r="M317" i="6" a="1"/>
  <c r="M317" i="6" s="1"/>
  <c r="L317" i="6" a="1"/>
  <c r="L317" i="6" s="1"/>
  <c r="K317" i="6" a="1"/>
  <c r="K317" i="6" s="1"/>
  <c r="J317" i="6" a="1"/>
  <c r="J317" i="6" s="1"/>
  <c r="I317" i="6" a="1"/>
  <c r="I317" i="6" s="1"/>
  <c r="W322" i="6" a="1"/>
  <c r="W322" i="6" s="1"/>
  <c r="V322" i="6" a="1"/>
  <c r="V322" i="6" s="1"/>
  <c r="T322" i="6" a="1"/>
  <c r="T322" i="6" s="1"/>
  <c r="S322" i="6" a="1"/>
  <c r="S322" i="6" s="1"/>
  <c r="R322" i="6" a="1"/>
  <c r="R322" i="6" s="1"/>
  <c r="Q322" i="6" a="1"/>
  <c r="Q322" i="6" s="1"/>
  <c r="P322" i="6" a="1"/>
  <c r="P322" i="6" s="1"/>
  <c r="O322" i="6" a="1"/>
  <c r="O322" i="6" s="1"/>
  <c r="N322" i="6" a="1"/>
  <c r="N322" i="6" s="1"/>
  <c r="M322" i="6" a="1"/>
  <c r="M322" i="6" s="1"/>
  <c r="L322" i="6" a="1"/>
  <c r="L322" i="6" s="1"/>
  <c r="K322" i="6" a="1"/>
  <c r="K322" i="6" s="1"/>
  <c r="J322" i="6" a="1"/>
  <c r="J322" i="6" s="1"/>
  <c r="I322" i="6" a="1"/>
  <c r="I322" i="6" s="1"/>
  <c r="W267" i="6" a="1"/>
  <c r="W267" i="6" s="1"/>
  <c r="V267" i="6" a="1"/>
  <c r="V267" i="6" s="1"/>
  <c r="T267" i="6" a="1"/>
  <c r="T267" i="6" s="1"/>
  <c r="S267" i="6" a="1"/>
  <c r="S267" i="6" s="1"/>
  <c r="R267" i="6" a="1"/>
  <c r="R267" i="6" s="1"/>
  <c r="Q267" i="6" a="1"/>
  <c r="Q267" i="6" s="1"/>
  <c r="P267" i="6" a="1"/>
  <c r="P267" i="6" s="1"/>
  <c r="O267" i="6" a="1"/>
  <c r="O267" i="6" s="1"/>
  <c r="N267" i="6" a="1"/>
  <c r="N267" i="6" s="1"/>
  <c r="M267" i="6" a="1"/>
  <c r="M267" i="6" s="1"/>
  <c r="L267" i="6" a="1"/>
  <c r="L267" i="6" s="1"/>
  <c r="K267" i="6" a="1"/>
  <c r="K267" i="6" s="1"/>
  <c r="J267" i="6" a="1"/>
  <c r="J267" i="6" s="1"/>
  <c r="I267" i="6" a="1"/>
  <c r="I267" i="6" s="1"/>
  <c r="W294" i="6" a="1"/>
  <c r="W294" i="6" s="1"/>
  <c r="V294" i="6" a="1"/>
  <c r="V294" i="6" s="1"/>
  <c r="T294" i="6" a="1"/>
  <c r="T294" i="6" s="1"/>
  <c r="S294" i="6" a="1"/>
  <c r="S294" i="6" s="1"/>
  <c r="R294" i="6" a="1"/>
  <c r="R294" i="6" s="1"/>
  <c r="Q294" i="6" a="1"/>
  <c r="Q294" i="6" s="1"/>
  <c r="P294" i="6" a="1"/>
  <c r="P294" i="6" s="1"/>
  <c r="O294" i="6" a="1"/>
  <c r="O294" i="6" s="1"/>
  <c r="N294" i="6" a="1"/>
  <c r="N294" i="6" s="1"/>
  <c r="M294" i="6" a="1"/>
  <c r="M294" i="6" s="1"/>
  <c r="L294" i="6" a="1"/>
  <c r="L294" i="6" s="1"/>
  <c r="K294" i="6" a="1"/>
  <c r="K294" i="6" s="1"/>
  <c r="J294" i="6" a="1"/>
  <c r="J294" i="6" s="1"/>
  <c r="I294" i="6" a="1"/>
  <c r="I294" i="6" s="1"/>
  <c r="W309" i="6" a="1"/>
  <c r="W309" i="6" s="1"/>
  <c r="V309" i="6" a="1"/>
  <c r="V309" i="6" s="1"/>
  <c r="T309" i="6" a="1"/>
  <c r="T309" i="6" s="1"/>
  <c r="S309" i="6" a="1"/>
  <c r="S309" i="6" s="1"/>
  <c r="R309" i="6" a="1"/>
  <c r="R309" i="6" s="1"/>
  <c r="Q309" i="6" a="1"/>
  <c r="Q309" i="6" s="1"/>
  <c r="P309" i="6" a="1"/>
  <c r="P309" i="6" s="1"/>
  <c r="O309" i="6" a="1"/>
  <c r="O309" i="6" s="1"/>
  <c r="N309" i="6" a="1"/>
  <c r="N309" i="6" s="1"/>
  <c r="M309" i="6" a="1"/>
  <c r="M309" i="6" s="1"/>
  <c r="L309" i="6" a="1"/>
  <c r="L309" i="6" s="1"/>
  <c r="K309" i="6" a="1"/>
  <c r="K309" i="6" s="1"/>
  <c r="J309" i="6" a="1"/>
  <c r="J309" i="6" s="1"/>
  <c r="I309" i="6" a="1"/>
  <c r="I309" i="6" s="1"/>
  <c r="W308" i="6" a="1"/>
  <c r="W308" i="6" s="1"/>
  <c r="V308" i="6" a="1"/>
  <c r="V308" i="6" s="1"/>
  <c r="T308" i="6" a="1"/>
  <c r="T308" i="6" s="1"/>
  <c r="S308" i="6" a="1"/>
  <c r="S308" i="6" s="1"/>
  <c r="R308" i="6" a="1"/>
  <c r="R308" i="6" s="1"/>
  <c r="Q308" i="6" a="1"/>
  <c r="Q308" i="6" s="1"/>
  <c r="P308" i="6" a="1"/>
  <c r="P308" i="6" s="1"/>
  <c r="O308" i="6" a="1"/>
  <c r="O308" i="6" s="1"/>
  <c r="N308" i="6" a="1"/>
  <c r="N308" i="6" s="1"/>
  <c r="M308" i="6" a="1"/>
  <c r="M308" i="6" s="1"/>
  <c r="L308" i="6" a="1"/>
  <c r="L308" i="6" s="1"/>
  <c r="K308" i="6" a="1"/>
  <c r="K308" i="6" s="1"/>
  <c r="J308" i="6" a="1"/>
  <c r="J308" i="6" s="1"/>
  <c r="I308" i="6" a="1"/>
  <c r="I308" i="6" s="1"/>
  <c r="W318" i="6" a="1"/>
  <c r="W318" i="6" s="1"/>
  <c r="V318" i="6" a="1"/>
  <c r="V318" i="6" s="1"/>
  <c r="T318" i="6" a="1"/>
  <c r="T318" i="6" s="1"/>
  <c r="S318" i="6" a="1"/>
  <c r="S318" i="6" s="1"/>
  <c r="R318" i="6" a="1"/>
  <c r="R318" i="6" s="1"/>
  <c r="Q318" i="6" a="1"/>
  <c r="Q318" i="6" s="1"/>
  <c r="P318" i="6" a="1"/>
  <c r="P318" i="6" s="1"/>
  <c r="O318" i="6" a="1"/>
  <c r="O318" i="6" s="1"/>
  <c r="N318" i="6" a="1"/>
  <c r="N318" i="6" s="1"/>
  <c r="M318" i="6" a="1"/>
  <c r="M318" i="6" s="1"/>
  <c r="L318" i="6" a="1"/>
  <c r="L318" i="6" s="1"/>
  <c r="K318" i="6" a="1"/>
  <c r="K318" i="6" s="1"/>
  <c r="J318" i="6" a="1"/>
  <c r="J318" i="6" s="1"/>
  <c r="I318" i="6" a="1"/>
  <c r="I318" i="6" s="1"/>
  <c r="W297" i="6" a="1"/>
  <c r="W297" i="6" s="1"/>
  <c r="V297" i="6" a="1"/>
  <c r="V297" i="6" s="1"/>
  <c r="T297" i="6" a="1"/>
  <c r="T297" i="6" s="1"/>
  <c r="S297" i="6" a="1"/>
  <c r="S297" i="6" s="1"/>
  <c r="R297" i="6" a="1"/>
  <c r="R297" i="6" s="1"/>
  <c r="Q297" i="6" a="1"/>
  <c r="Q297" i="6" s="1"/>
  <c r="P297" i="6" a="1"/>
  <c r="P297" i="6" s="1"/>
  <c r="O297" i="6" a="1"/>
  <c r="O297" i="6" s="1"/>
  <c r="N297" i="6" a="1"/>
  <c r="N297" i="6" s="1"/>
  <c r="M297" i="6" a="1"/>
  <c r="M297" i="6" s="1"/>
  <c r="L297" i="6" a="1"/>
  <c r="L297" i="6" s="1"/>
  <c r="K297" i="6" a="1"/>
  <c r="K297" i="6" s="1"/>
  <c r="J297" i="6" a="1"/>
  <c r="J297" i="6" s="1"/>
  <c r="I297" i="6" a="1"/>
  <c r="I297" i="6" s="1"/>
  <c r="W263" i="6" a="1"/>
  <c r="W263" i="6" s="1"/>
  <c r="V263" i="6" a="1"/>
  <c r="V263" i="6" s="1"/>
  <c r="T263" i="6" a="1"/>
  <c r="T263" i="6" s="1"/>
  <c r="S263" i="6" a="1"/>
  <c r="S263" i="6" s="1"/>
  <c r="R263" i="6" a="1"/>
  <c r="R263" i="6" s="1"/>
  <c r="Q263" i="6" a="1"/>
  <c r="Q263" i="6" s="1"/>
  <c r="P263" i="6" a="1"/>
  <c r="P263" i="6" s="1"/>
  <c r="O263" i="6" a="1"/>
  <c r="O263" i="6" s="1"/>
  <c r="N263" i="6" a="1"/>
  <c r="N263" i="6" s="1"/>
  <c r="M263" i="6" a="1"/>
  <c r="M263" i="6" s="1"/>
  <c r="L263" i="6" a="1"/>
  <c r="L263" i="6" s="1"/>
  <c r="K263" i="6" a="1"/>
  <c r="K263" i="6" s="1"/>
  <c r="J263" i="6" a="1"/>
  <c r="J263" i="6" s="1"/>
  <c r="I263" i="6" a="1"/>
  <c r="I263" i="6" s="1"/>
  <c r="W262" i="6" a="1"/>
  <c r="W262" i="6" s="1"/>
  <c r="V262" i="6" a="1"/>
  <c r="V262" i="6" s="1"/>
  <c r="T262" i="6" a="1"/>
  <c r="T262" i="6" s="1"/>
  <c r="S262" i="6" a="1"/>
  <c r="S262" i="6" s="1"/>
  <c r="R262" i="6" a="1"/>
  <c r="R262" i="6" s="1"/>
  <c r="Q262" i="6" a="1"/>
  <c r="Q262" i="6" s="1"/>
  <c r="P262" i="6" a="1"/>
  <c r="P262" i="6" s="1"/>
  <c r="O262" i="6" a="1"/>
  <c r="O262" i="6" s="1"/>
  <c r="N262" i="6" a="1"/>
  <c r="N262" i="6" s="1"/>
  <c r="M262" i="6" a="1"/>
  <c r="M262" i="6" s="1"/>
  <c r="L262" i="6" a="1"/>
  <c r="L262" i="6" s="1"/>
  <c r="K262" i="6" a="1"/>
  <c r="K262" i="6" s="1"/>
  <c r="J262" i="6" a="1"/>
  <c r="J262" i="6" s="1"/>
  <c r="I262" i="6" a="1"/>
  <c r="I262" i="6" s="1"/>
  <c r="W273" i="6" a="1"/>
  <c r="W273" i="6" s="1"/>
  <c r="V273" i="6" a="1"/>
  <c r="V273" i="6" s="1"/>
  <c r="T273" i="6" a="1"/>
  <c r="T273" i="6" s="1"/>
  <c r="S273" i="6" a="1"/>
  <c r="S273" i="6" s="1"/>
  <c r="R273" i="6" a="1"/>
  <c r="R273" i="6" s="1"/>
  <c r="Q273" i="6" a="1"/>
  <c r="Q273" i="6" s="1"/>
  <c r="P273" i="6" a="1"/>
  <c r="P273" i="6" s="1"/>
  <c r="O273" i="6" a="1"/>
  <c r="O273" i="6" s="1"/>
  <c r="N273" i="6" a="1"/>
  <c r="N273" i="6" s="1"/>
  <c r="M273" i="6" a="1"/>
  <c r="M273" i="6" s="1"/>
  <c r="L273" i="6" a="1"/>
  <c r="L273" i="6" s="1"/>
  <c r="K273" i="6" a="1"/>
  <c r="K273" i="6" s="1"/>
  <c r="J273" i="6" a="1"/>
  <c r="J273" i="6" s="1"/>
  <c r="I273" i="6" a="1"/>
  <c r="I273" i="6" s="1"/>
  <c r="W298" i="6" a="1"/>
  <c r="W298" i="6" s="1"/>
  <c r="V298" i="6" a="1"/>
  <c r="V298" i="6" s="1"/>
  <c r="T298" i="6" a="1"/>
  <c r="T298" i="6" s="1"/>
  <c r="S298" i="6" a="1"/>
  <c r="S298" i="6" s="1"/>
  <c r="R298" i="6" a="1"/>
  <c r="R298" i="6" s="1"/>
  <c r="Q298" i="6" a="1"/>
  <c r="Q298" i="6" s="1"/>
  <c r="P298" i="6" a="1"/>
  <c r="P298" i="6" s="1"/>
  <c r="O298" i="6" a="1"/>
  <c r="O298" i="6" s="1"/>
  <c r="N298" i="6" a="1"/>
  <c r="N298" i="6" s="1"/>
  <c r="M298" i="6" a="1"/>
  <c r="M298" i="6" s="1"/>
  <c r="L298" i="6" a="1"/>
  <c r="L298" i="6" s="1"/>
  <c r="K298" i="6" a="1"/>
  <c r="K298" i="6" s="1"/>
  <c r="J298" i="6" a="1"/>
  <c r="J298" i="6" s="1"/>
  <c r="I298" i="6" a="1"/>
  <c r="I298" i="6" s="1"/>
  <c r="W271" i="6" a="1"/>
  <c r="W271" i="6" s="1"/>
  <c r="V271" i="6" a="1"/>
  <c r="V271" i="6" s="1"/>
  <c r="T271" i="6" a="1"/>
  <c r="T271" i="6" s="1"/>
  <c r="S271" i="6" a="1"/>
  <c r="S271" i="6" s="1"/>
  <c r="R271" i="6" a="1"/>
  <c r="R271" i="6" s="1"/>
  <c r="Q271" i="6" a="1"/>
  <c r="Q271" i="6" s="1"/>
  <c r="P271" i="6" a="1"/>
  <c r="P271" i="6" s="1"/>
  <c r="O271" i="6" a="1"/>
  <c r="O271" i="6" s="1"/>
  <c r="N271" i="6" a="1"/>
  <c r="N271" i="6" s="1"/>
  <c r="M271" i="6" a="1"/>
  <c r="M271" i="6" s="1"/>
  <c r="L271" i="6" a="1"/>
  <c r="L271" i="6" s="1"/>
  <c r="K271" i="6" a="1"/>
  <c r="K271" i="6" s="1"/>
  <c r="J271" i="6" a="1"/>
  <c r="J271" i="6" s="1"/>
  <c r="I271" i="6" a="1"/>
  <c r="I271" i="6" s="1"/>
  <c r="W84" i="6" a="1"/>
  <c r="W84" i="6" s="1"/>
  <c r="V84" i="6" a="1"/>
  <c r="V84" i="6" s="1"/>
  <c r="T84" i="6" a="1"/>
  <c r="T84" i="6" s="1"/>
  <c r="S84" i="6" a="1"/>
  <c r="S84" i="6" s="1"/>
  <c r="R84" i="6" a="1"/>
  <c r="R84" i="6" s="1"/>
  <c r="Q84" i="6" a="1"/>
  <c r="Q84" i="6" s="1"/>
  <c r="P84" i="6" a="1"/>
  <c r="P84" i="6" s="1"/>
  <c r="O84" i="6" a="1"/>
  <c r="O84" i="6" s="1"/>
  <c r="N84" i="6" a="1"/>
  <c r="N84" i="6" s="1"/>
  <c r="M84" i="6" a="1"/>
  <c r="M84" i="6" s="1"/>
  <c r="L84" i="6" a="1"/>
  <c r="L84" i="6" s="1"/>
  <c r="K84" i="6" a="1"/>
  <c r="K84" i="6" s="1"/>
  <c r="J84" i="6" a="1"/>
  <c r="J84" i="6" s="1"/>
  <c r="I84" i="6" a="1"/>
  <c r="I84" i="6" s="1"/>
  <c r="W85" i="6" a="1"/>
  <c r="W85" i="6" s="1"/>
  <c r="V85" i="6" a="1"/>
  <c r="V85" i="6" s="1"/>
  <c r="T85" i="6" a="1"/>
  <c r="T85" i="6" s="1"/>
  <c r="S85" i="6" a="1"/>
  <c r="S85" i="6" s="1"/>
  <c r="R85" i="6" a="1"/>
  <c r="R85" i="6" s="1"/>
  <c r="Q85" i="6" a="1"/>
  <c r="Q85" i="6" s="1"/>
  <c r="P85" i="6" a="1"/>
  <c r="P85" i="6" s="1"/>
  <c r="O85" i="6" a="1"/>
  <c r="O85" i="6" s="1"/>
  <c r="N85" i="6" a="1"/>
  <c r="N85" i="6" s="1"/>
  <c r="M85" i="6" a="1"/>
  <c r="M85" i="6" s="1"/>
  <c r="L85" i="6" a="1"/>
  <c r="L85" i="6" s="1"/>
  <c r="K85" i="6" a="1"/>
  <c r="K85" i="6" s="1"/>
  <c r="J85" i="6" a="1"/>
  <c r="J85" i="6" s="1"/>
  <c r="I85" i="6" a="1"/>
  <c r="I85" i="6" s="1"/>
  <c r="W83" i="6" a="1"/>
  <c r="W83" i="6" s="1"/>
  <c r="V83" i="6" a="1"/>
  <c r="V83" i="6" s="1"/>
  <c r="T83" i="6" a="1"/>
  <c r="T83" i="6" s="1"/>
  <c r="S83" i="6" a="1"/>
  <c r="S83" i="6" s="1"/>
  <c r="R83" i="6" a="1"/>
  <c r="R83" i="6" s="1"/>
  <c r="Q83" i="6" a="1"/>
  <c r="Q83" i="6" s="1"/>
  <c r="P83" i="6" a="1"/>
  <c r="P83" i="6" s="1"/>
  <c r="O83" i="6" a="1"/>
  <c r="O83" i="6" s="1"/>
  <c r="N83" i="6" a="1"/>
  <c r="N83" i="6" s="1"/>
  <c r="M83" i="6" a="1"/>
  <c r="M83" i="6" s="1"/>
  <c r="L83" i="6" a="1"/>
  <c r="L83" i="6" s="1"/>
  <c r="K83" i="6" a="1"/>
  <c r="K83" i="6" s="1"/>
  <c r="J83" i="6" a="1"/>
  <c r="J83" i="6" s="1"/>
  <c r="I83" i="6" a="1"/>
  <c r="I83" i="6" s="1"/>
  <c r="W87" i="6" a="1"/>
  <c r="W87" i="6" s="1"/>
  <c r="V87" i="6" a="1"/>
  <c r="V87" i="6" s="1"/>
  <c r="T87" i="6" a="1"/>
  <c r="T87" i="6" s="1"/>
  <c r="S87" i="6" a="1"/>
  <c r="S87" i="6" s="1"/>
  <c r="R87" i="6" a="1"/>
  <c r="R87" i="6" s="1"/>
  <c r="Q87" i="6" a="1"/>
  <c r="Q87" i="6" s="1"/>
  <c r="P87" i="6" a="1"/>
  <c r="P87" i="6" s="1"/>
  <c r="O87" i="6" a="1"/>
  <c r="O87" i="6" s="1"/>
  <c r="N87" i="6" a="1"/>
  <c r="N87" i="6" s="1"/>
  <c r="M87" i="6" a="1"/>
  <c r="M87" i="6" s="1"/>
  <c r="L87" i="6" a="1"/>
  <c r="L87" i="6" s="1"/>
  <c r="K87" i="6" a="1"/>
  <c r="K87" i="6" s="1"/>
  <c r="J87" i="6" a="1"/>
  <c r="J87" i="6" s="1"/>
  <c r="I87" i="6" a="1"/>
  <c r="I87" i="6" s="1"/>
  <c r="W86" i="6" a="1"/>
  <c r="W86" i="6" s="1"/>
  <c r="V86" i="6" a="1"/>
  <c r="V86" i="6" s="1"/>
  <c r="T86" i="6" a="1"/>
  <c r="T86" i="6" s="1"/>
  <c r="S86" i="6" a="1"/>
  <c r="S86" i="6" s="1"/>
  <c r="R86" i="6" a="1"/>
  <c r="R86" i="6" s="1"/>
  <c r="Q86" i="6" a="1"/>
  <c r="Q86" i="6" s="1"/>
  <c r="P86" i="6" a="1"/>
  <c r="P86" i="6" s="1"/>
  <c r="O86" i="6" a="1"/>
  <c r="O86" i="6" s="1"/>
  <c r="N86" i="6" a="1"/>
  <c r="N86" i="6" s="1"/>
  <c r="M86" i="6" a="1"/>
  <c r="M86" i="6" s="1"/>
  <c r="L86" i="6" a="1"/>
  <c r="L86" i="6" s="1"/>
  <c r="K86" i="6" a="1"/>
  <c r="K86" i="6" s="1"/>
  <c r="J86" i="6" a="1"/>
  <c r="J86" i="6" s="1"/>
  <c r="I86" i="6" a="1"/>
  <c r="I86" i="6" s="1"/>
  <c r="W319" i="6" a="1"/>
  <c r="W319" i="6" s="1"/>
  <c r="V319" i="6" a="1"/>
  <c r="V319" i="6" s="1"/>
  <c r="T319" i="6" a="1"/>
  <c r="T319" i="6" s="1"/>
  <c r="S319" i="6" a="1"/>
  <c r="S319" i="6" s="1"/>
  <c r="R319" i="6" a="1"/>
  <c r="R319" i="6" s="1"/>
  <c r="Q319" i="6" a="1"/>
  <c r="Q319" i="6" s="1"/>
  <c r="P319" i="6" a="1"/>
  <c r="P319" i="6" s="1"/>
  <c r="O319" i="6" a="1"/>
  <c r="O319" i="6" s="1"/>
  <c r="N319" i="6" a="1"/>
  <c r="N319" i="6" s="1"/>
  <c r="M319" i="6" a="1"/>
  <c r="M319" i="6" s="1"/>
  <c r="L319" i="6" a="1"/>
  <c r="L319" i="6" s="1"/>
  <c r="K319" i="6" a="1"/>
  <c r="K319" i="6" s="1"/>
  <c r="J319" i="6" a="1"/>
  <c r="J319" i="6" s="1"/>
  <c r="I319" i="6" a="1"/>
  <c r="I319" i="6" s="1"/>
  <c r="W305" i="6" a="1"/>
  <c r="W305" i="6" s="1"/>
  <c r="V305" i="6" a="1"/>
  <c r="V305" i="6" s="1"/>
  <c r="T305" i="6" a="1"/>
  <c r="T305" i="6" s="1"/>
  <c r="S305" i="6" a="1"/>
  <c r="S305" i="6" s="1"/>
  <c r="R305" i="6" a="1"/>
  <c r="R305" i="6" s="1"/>
  <c r="Q305" i="6" a="1"/>
  <c r="Q305" i="6" s="1"/>
  <c r="P305" i="6" a="1"/>
  <c r="P305" i="6" s="1"/>
  <c r="O305" i="6" a="1"/>
  <c r="O305" i="6" s="1"/>
  <c r="N305" i="6" a="1"/>
  <c r="N305" i="6" s="1"/>
  <c r="M305" i="6" a="1"/>
  <c r="M305" i="6" s="1"/>
  <c r="L305" i="6" a="1"/>
  <c r="L305" i="6" s="1"/>
  <c r="K305" i="6" a="1"/>
  <c r="K305" i="6" s="1"/>
  <c r="J305" i="6" a="1"/>
  <c r="J305" i="6" s="1"/>
  <c r="I305" i="6" a="1"/>
  <c r="I305" i="6" s="1"/>
  <c r="W282" i="6" a="1"/>
  <c r="W282" i="6" s="1"/>
  <c r="V282" i="6" a="1"/>
  <c r="V282" i="6" s="1"/>
  <c r="T282" i="6" a="1"/>
  <c r="T282" i="6" s="1"/>
  <c r="S282" i="6" a="1"/>
  <c r="S282" i="6" s="1"/>
  <c r="R282" i="6" a="1"/>
  <c r="R282" i="6" s="1"/>
  <c r="Q282" i="6" a="1"/>
  <c r="Q282" i="6" s="1"/>
  <c r="P282" i="6" a="1"/>
  <c r="P282" i="6" s="1"/>
  <c r="O282" i="6" a="1"/>
  <c r="O282" i="6" s="1"/>
  <c r="N282" i="6" a="1"/>
  <c r="N282" i="6" s="1"/>
  <c r="M282" i="6" a="1"/>
  <c r="M282" i="6" s="1"/>
  <c r="L282" i="6" a="1"/>
  <c r="L282" i="6" s="1"/>
  <c r="K282" i="6" a="1"/>
  <c r="K282" i="6" s="1"/>
  <c r="J282" i="6" a="1"/>
  <c r="J282" i="6" s="1"/>
  <c r="I282" i="6" a="1"/>
  <c r="I282" i="6" s="1"/>
  <c r="W292" i="6" a="1"/>
  <c r="W292" i="6" s="1"/>
  <c r="V292" i="6" a="1"/>
  <c r="V292" i="6" s="1"/>
  <c r="T292" i="6" a="1"/>
  <c r="T292" i="6" s="1"/>
  <c r="S292" i="6" a="1"/>
  <c r="S292" i="6" s="1"/>
  <c r="R292" i="6" a="1"/>
  <c r="R292" i="6" s="1"/>
  <c r="Q292" i="6" a="1"/>
  <c r="Q292" i="6" s="1"/>
  <c r="P292" i="6" a="1"/>
  <c r="P292" i="6" s="1"/>
  <c r="O292" i="6" a="1"/>
  <c r="O292" i="6" s="1"/>
  <c r="N292" i="6" a="1"/>
  <c r="N292" i="6" s="1"/>
  <c r="M292" i="6" a="1"/>
  <c r="M292" i="6" s="1"/>
  <c r="L292" i="6" a="1"/>
  <c r="L292" i="6" s="1"/>
  <c r="K292" i="6" a="1"/>
  <c r="K292" i="6" s="1"/>
  <c r="J292" i="6" a="1"/>
  <c r="J292" i="6" s="1"/>
  <c r="I292" i="6" a="1"/>
  <c r="I292" i="6" s="1"/>
  <c r="W266" i="6" a="1"/>
  <c r="W266" i="6" s="1"/>
  <c r="V266" i="6" a="1"/>
  <c r="V266" i="6" s="1"/>
  <c r="T266" i="6" a="1"/>
  <c r="T266" i="6" s="1"/>
  <c r="S266" i="6" a="1"/>
  <c r="S266" i="6" s="1"/>
  <c r="R266" i="6" a="1"/>
  <c r="R266" i="6" s="1"/>
  <c r="Q266" i="6" a="1"/>
  <c r="Q266" i="6" s="1"/>
  <c r="P266" i="6" a="1"/>
  <c r="P266" i="6" s="1"/>
  <c r="O266" i="6" a="1"/>
  <c r="O266" i="6" s="1"/>
  <c r="N266" i="6" a="1"/>
  <c r="N266" i="6" s="1"/>
  <c r="M266" i="6" a="1"/>
  <c r="M266" i="6" s="1"/>
  <c r="L266" i="6" a="1"/>
  <c r="L266" i="6" s="1"/>
  <c r="K266" i="6" a="1"/>
  <c r="K266" i="6" s="1"/>
  <c r="J266" i="6" a="1"/>
  <c r="J266" i="6" s="1"/>
  <c r="I266" i="6" a="1"/>
  <c r="I266" i="6" s="1"/>
  <c r="W264" i="6" a="1"/>
  <c r="W264" i="6" s="1"/>
  <c r="V264" i="6" a="1"/>
  <c r="V264" i="6" s="1"/>
  <c r="T264" i="6" a="1"/>
  <c r="T264" i="6" s="1"/>
  <c r="S264" i="6" a="1"/>
  <c r="S264" i="6" s="1"/>
  <c r="R264" i="6" a="1"/>
  <c r="R264" i="6" s="1"/>
  <c r="Q264" i="6" a="1"/>
  <c r="Q264" i="6" s="1"/>
  <c r="P264" i="6" a="1"/>
  <c r="P264" i="6" s="1"/>
  <c r="O264" i="6" a="1"/>
  <c r="O264" i="6" s="1"/>
  <c r="N264" i="6" a="1"/>
  <c r="N264" i="6" s="1"/>
  <c r="M264" i="6" a="1"/>
  <c r="M264" i="6" s="1"/>
  <c r="L264" i="6" a="1"/>
  <c r="L264" i="6" s="1"/>
  <c r="K264" i="6" a="1"/>
  <c r="K264" i="6" s="1"/>
  <c r="J264" i="6" a="1"/>
  <c r="J264" i="6" s="1"/>
  <c r="I264" i="6" a="1"/>
  <c r="I264" i="6" s="1"/>
  <c r="W314" i="6" a="1"/>
  <c r="W314" i="6" s="1"/>
  <c r="V314" i="6" a="1"/>
  <c r="V314" i="6" s="1"/>
  <c r="T314" i="6" a="1"/>
  <c r="T314" i="6" s="1"/>
  <c r="S314" i="6" a="1"/>
  <c r="S314" i="6" s="1"/>
  <c r="R314" i="6" a="1"/>
  <c r="R314" i="6" s="1"/>
  <c r="Q314" i="6" a="1"/>
  <c r="Q314" i="6" s="1"/>
  <c r="P314" i="6" a="1"/>
  <c r="P314" i="6" s="1"/>
  <c r="O314" i="6" a="1"/>
  <c r="O314" i="6" s="1"/>
  <c r="N314" i="6" a="1"/>
  <c r="N314" i="6" s="1"/>
  <c r="M314" i="6" a="1"/>
  <c r="M314" i="6" s="1"/>
  <c r="L314" i="6" a="1"/>
  <c r="L314" i="6" s="1"/>
  <c r="K314" i="6" a="1"/>
  <c r="K314" i="6" s="1"/>
  <c r="J314" i="6" a="1"/>
  <c r="J314" i="6" s="1"/>
  <c r="I314" i="6" a="1"/>
  <c r="I314" i="6" s="1"/>
  <c r="W324" i="6" a="1"/>
  <c r="W324" i="6" s="1"/>
  <c r="V324" i="6" a="1"/>
  <c r="V324" i="6" s="1"/>
  <c r="T324" i="6" a="1"/>
  <c r="T324" i="6" s="1"/>
  <c r="S324" i="6" a="1"/>
  <c r="S324" i="6" s="1"/>
  <c r="R324" i="6" a="1"/>
  <c r="R324" i="6" s="1"/>
  <c r="Q324" i="6" a="1"/>
  <c r="Q324" i="6" s="1"/>
  <c r="P324" i="6" a="1"/>
  <c r="P324" i="6" s="1"/>
  <c r="O324" i="6" a="1"/>
  <c r="O324" i="6" s="1"/>
  <c r="N324" i="6" a="1"/>
  <c r="N324" i="6" s="1"/>
  <c r="M324" i="6" a="1"/>
  <c r="M324" i="6" s="1"/>
  <c r="L324" i="6" a="1"/>
  <c r="L324" i="6" s="1"/>
  <c r="K324" i="6" a="1"/>
  <c r="K324" i="6" s="1"/>
  <c r="J324" i="6" a="1"/>
  <c r="J324" i="6" s="1"/>
  <c r="I324" i="6" a="1"/>
  <c r="I324" i="6" s="1"/>
  <c r="W102" i="6" a="1"/>
  <c r="W102" i="6" s="1"/>
  <c r="V102" i="6" a="1"/>
  <c r="V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W109" i="6" a="1"/>
  <c r="W109" i="6" s="1"/>
  <c r="V109" i="6" a="1"/>
  <c r="V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W95" i="6" a="1"/>
  <c r="W95" i="6" s="1"/>
  <c r="V95" i="6" a="1"/>
  <c r="V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W98" i="6" a="1"/>
  <c r="W98" i="6" s="1"/>
  <c r="V98" i="6" a="1"/>
  <c r="V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W111" i="6" a="1"/>
  <c r="W111" i="6" s="1"/>
  <c r="V111" i="6" a="1"/>
  <c r="V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W303" i="6" a="1"/>
  <c r="W303" i="6" s="1"/>
  <c r="V303" i="6" a="1"/>
  <c r="V303" i="6" s="1"/>
  <c r="T303" i="6" a="1"/>
  <c r="T303" i="6" s="1"/>
  <c r="S303" i="6" a="1"/>
  <c r="S303" i="6" s="1"/>
  <c r="R303" i="6" a="1"/>
  <c r="R303" i="6" s="1"/>
  <c r="Q303" i="6" a="1"/>
  <c r="Q303" i="6" s="1"/>
  <c r="P303" i="6" a="1"/>
  <c r="P303" i="6" s="1"/>
  <c r="O303" i="6" a="1"/>
  <c r="O303" i="6" s="1"/>
  <c r="N303" i="6" a="1"/>
  <c r="N303" i="6" s="1"/>
  <c r="M303" i="6" a="1"/>
  <c r="M303" i="6" s="1"/>
  <c r="L303" i="6" a="1"/>
  <c r="L303" i="6" s="1"/>
  <c r="K303" i="6" a="1"/>
  <c r="K303" i="6" s="1"/>
  <c r="J303" i="6" a="1"/>
  <c r="J303" i="6" s="1"/>
  <c r="I303" i="6" a="1"/>
  <c r="I303" i="6" s="1"/>
  <c r="W312" i="6" a="1"/>
  <c r="W312" i="6" s="1"/>
  <c r="V312" i="6" a="1"/>
  <c r="V312" i="6" s="1"/>
  <c r="T312" i="6" a="1"/>
  <c r="T312" i="6" s="1"/>
  <c r="S312" i="6" a="1"/>
  <c r="S312" i="6" s="1"/>
  <c r="R312" i="6" a="1"/>
  <c r="R312" i="6" s="1"/>
  <c r="Q312" i="6" a="1"/>
  <c r="Q312" i="6" s="1"/>
  <c r="P312" i="6" a="1"/>
  <c r="P312" i="6" s="1"/>
  <c r="O312" i="6" a="1"/>
  <c r="O312" i="6" s="1"/>
  <c r="N312" i="6" a="1"/>
  <c r="N312" i="6" s="1"/>
  <c r="M312" i="6" a="1"/>
  <c r="M312" i="6" s="1"/>
  <c r="L312" i="6" a="1"/>
  <c r="L312" i="6" s="1"/>
  <c r="K312" i="6" a="1"/>
  <c r="K312" i="6" s="1"/>
  <c r="J312" i="6" a="1"/>
  <c r="J312" i="6" s="1"/>
  <c r="I312" i="6" a="1"/>
  <c r="I312" i="6" s="1"/>
  <c r="W275" i="6" a="1"/>
  <c r="W275" i="6" s="1"/>
  <c r="V275" i="6" a="1"/>
  <c r="V275" i="6" s="1"/>
  <c r="T275" i="6" a="1"/>
  <c r="T275" i="6" s="1"/>
  <c r="S275" i="6" a="1"/>
  <c r="S275" i="6" s="1"/>
  <c r="R275" i="6" a="1"/>
  <c r="R275" i="6" s="1"/>
  <c r="Q275" i="6" a="1"/>
  <c r="Q275" i="6" s="1"/>
  <c r="P275" i="6" a="1"/>
  <c r="P275" i="6" s="1"/>
  <c r="O275" i="6" a="1"/>
  <c r="O275" i="6" s="1"/>
  <c r="N275" i="6" a="1"/>
  <c r="N275" i="6" s="1"/>
  <c r="M275" i="6" a="1"/>
  <c r="M275" i="6" s="1"/>
  <c r="L275" i="6" a="1"/>
  <c r="L275" i="6" s="1"/>
  <c r="K275" i="6" a="1"/>
  <c r="K275" i="6" s="1"/>
  <c r="J275" i="6" a="1"/>
  <c r="J275" i="6" s="1"/>
  <c r="I275" i="6" a="1"/>
  <c r="I275" i="6" s="1"/>
  <c r="W274" i="6" a="1"/>
  <c r="W274" i="6" s="1"/>
  <c r="V274" i="6" a="1"/>
  <c r="V274" i="6" s="1"/>
  <c r="T274" i="6" a="1"/>
  <c r="T274" i="6" s="1"/>
  <c r="S274" i="6" a="1"/>
  <c r="S274" i="6" s="1"/>
  <c r="R274" i="6" a="1"/>
  <c r="R274" i="6" s="1"/>
  <c r="Q274" i="6" a="1"/>
  <c r="Q274" i="6" s="1"/>
  <c r="P274" i="6" a="1"/>
  <c r="P274" i="6" s="1"/>
  <c r="O274" i="6" a="1"/>
  <c r="O274" i="6" s="1"/>
  <c r="N274" i="6" a="1"/>
  <c r="N274" i="6" s="1"/>
  <c r="M274" i="6" a="1"/>
  <c r="M274" i="6" s="1"/>
  <c r="L274" i="6" a="1"/>
  <c r="L274" i="6" s="1"/>
  <c r="K274" i="6" a="1"/>
  <c r="K274" i="6" s="1"/>
  <c r="J274" i="6" a="1"/>
  <c r="J274" i="6" s="1"/>
  <c r="I274" i="6" a="1"/>
  <c r="I274" i="6" s="1"/>
  <c r="W310" i="6" a="1"/>
  <c r="W310" i="6" s="1"/>
  <c r="V310" i="6" a="1"/>
  <c r="V310" i="6" s="1"/>
  <c r="T310" i="6" a="1"/>
  <c r="T310" i="6" s="1"/>
  <c r="S310" i="6" a="1"/>
  <c r="S310" i="6" s="1"/>
  <c r="R310" i="6" a="1"/>
  <c r="R310" i="6" s="1"/>
  <c r="Q310" i="6" a="1"/>
  <c r="Q310" i="6" s="1"/>
  <c r="P310" i="6" a="1"/>
  <c r="P310" i="6" s="1"/>
  <c r="O310" i="6" a="1"/>
  <c r="O310" i="6" s="1"/>
  <c r="N310" i="6" a="1"/>
  <c r="N310" i="6" s="1"/>
  <c r="M310" i="6" a="1"/>
  <c r="M310" i="6" s="1"/>
  <c r="L310" i="6" a="1"/>
  <c r="L310" i="6" s="1"/>
  <c r="K310" i="6" a="1"/>
  <c r="K310" i="6" s="1"/>
  <c r="J310" i="6" a="1"/>
  <c r="J310" i="6" s="1"/>
  <c r="I310" i="6" a="1"/>
  <c r="I310" i="6" s="1"/>
  <c r="W313" i="6" a="1"/>
  <c r="W313" i="6" s="1"/>
  <c r="V313" i="6" a="1"/>
  <c r="V313" i="6" s="1"/>
  <c r="T313" i="6" a="1"/>
  <c r="T313" i="6" s="1"/>
  <c r="S313" i="6" a="1"/>
  <c r="S313" i="6" s="1"/>
  <c r="R313" i="6" a="1"/>
  <c r="R313" i="6" s="1"/>
  <c r="Q313" i="6" a="1"/>
  <c r="Q313" i="6" s="1"/>
  <c r="P313" i="6" a="1"/>
  <c r="P313" i="6" s="1"/>
  <c r="O313" i="6" a="1"/>
  <c r="O313" i="6" s="1"/>
  <c r="N313" i="6" a="1"/>
  <c r="N313" i="6" s="1"/>
  <c r="M313" i="6" a="1"/>
  <c r="M313" i="6" s="1"/>
  <c r="L313" i="6" a="1"/>
  <c r="L313" i="6" s="1"/>
  <c r="K313" i="6" a="1"/>
  <c r="K313" i="6" s="1"/>
  <c r="J313" i="6" a="1"/>
  <c r="J313" i="6" s="1"/>
  <c r="I313" i="6" a="1"/>
  <c r="I313" i="6" s="1"/>
  <c r="W270" i="6" a="1"/>
  <c r="W270" i="6" s="1"/>
  <c r="V270" i="6" a="1"/>
  <c r="V270" i="6" s="1"/>
  <c r="T270" i="6" a="1"/>
  <c r="T270" i="6" s="1"/>
  <c r="S270" i="6" a="1"/>
  <c r="S270" i="6" s="1"/>
  <c r="R270" i="6" a="1"/>
  <c r="R270" i="6" s="1"/>
  <c r="Q270" i="6" a="1"/>
  <c r="Q270" i="6" s="1"/>
  <c r="P270" i="6" a="1"/>
  <c r="P270" i="6" s="1"/>
  <c r="O270" i="6" a="1"/>
  <c r="O270" i="6" s="1"/>
  <c r="N270" i="6" a="1"/>
  <c r="N270" i="6" s="1"/>
  <c r="M270" i="6" a="1"/>
  <c r="M270" i="6" s="1"/>
  <c r="L270" i="6" a="1"/>
  <c r="L270" i="6" s="1"/>
  <c r="K270" i="6" a="1"/>
  <c r="K270" i="6" s="1"/>
  <c r="J270" i="6" a="1"/>
  <c r="J270" i="6" s="1"/>
  <c r="I270" i="6" a="1"/>
  <c r="I270" i="6" s="1"/>
  <c r="W295" i="6" a="1"/>
  <c r="W295" i="6" s="1"/>
  <c r="V295" i="6" a="1"/>
  <c r="V295" i="6" s="1"/>
  <c r="T295" i="6" a="1"/>
  <c r="T295" i="6" s="1"/>
  <c r="S295" i="6" a="1"/>
  <c r="S295" i="6" s="1"/>
  <c r="R295" i="6" a="1"/>
  <c r="R295" i="6" s="1"/>
  <c r="Q295" i="6" a="1"/>
  <c r="Q295" i="6" s="1"/>
  <c r="P295" i="6" a="1"/>
  <c r="P295" i="6" s="1"/>
  <c r="O295" i="6" a="1"/>
  <c r="O295" i="6" s="1"/>
  <c r="N295" i="6" a="1"/>
  <c r="N295" i="6" s="1"/>
  <c r="M295" i="6" a="1"/>
  <c r="M295" i="6" s="1"/>
  <c r="L295" i="6" a="1"/>
  <c r="L295" i="6" s="1"/>
  <c r="K295" i="6" a="1"/>
  <c r="K295" i="6" s="1"/>
  <c r="J295" i="6" a="1"/>
  <c r="J295" i="6" s="1"/>
  <c r="I295" i="6" a="1"/>
  <c r="I295" i="6" s="1"/>
  <c r="W320" i="6" a="1"/>
  <c r="W320" i="6" s="1"/>
  <c r="V320" i="6" a="1"/>
  <c r="V320" i="6" s="1"/>
  <c r="T320" i="6" a="1"/>
  <c r="T320" i="6" s="1"/>
  <c r="S320" i="6" a="1"/>
  <c r="S320" i="6" s="1"/>
  <c r="R320" i="6" a="1"/>
  <c r="R320" i="6" s="1"/>
  <c r="Q320" i="6" a="1"/>
  <c r="Q320" i="6" s="1"/>
  <c r="P320" i="6" a="1"/>
  <c r="P320" i="6" s="1"/>
  <c r="O320" i="6" a="1"/>
  <c r="O320" i="6" s="1"/>
  <c r="N320" i="6" a="1"/>
  <c r="N320" i="6" s="1"/>
  <c r="M320" i="6" a="1"/>
  <c r="M320" i="6" s="1"/>
  <c r="L320" i="6" a="1"/>
  <c r="L320" i="6" s="1"/>
  <c r="K320" i="6" a="1"/>
  <c r="K320" i="6" s="1"/>
  <c r="J320" i="6" a="1"/>
  <c r="J320" i="6" s="1"/>
  <c r="I320" i="6" a="1"/>
  <c r="I320" i="6" s="1"/>
  <c r="W321" i="6" a="1"/>
  <c r="W321" i="6" s="1"/>
  <c r="V321" i="6" a="1"/>
  <c r="V321" i="6" s="1"/>
  <c r="T321" i="6" a="1"/>
  <c r="T321" i="6" s="1"/>
  <c r="S321" i="6" a="1"/>
  <c r="S321" i="6" s="1"/>
  <c r="R321" i="6" a="1"/>
  <c r="R321" i="6" s="1"/>
  <c r="Q321" i="6" a="1"/>
  <c r="Q321" i="6" s="1"/>
  <c r="P321" i="6" a="1"/>
  <c r="P321" i="6" s="1"/>
  <c r="O321" i="6" a="1"/>
  <c r="O321" i="6" s="1"/>
  <c r="N321" i="6" a="1"/>
  <c r="N321" i="6" s="1"/>
  <c r="M321" i="6" a="1"/>
  <c r="M321" i="6" s="1"/>
  <c r="L321" i="6" a="1"/>
  <c r="L321" i="6" s="1"/>
  <c r="K321" i="6" a="1"/>
  <c r="K321" i="6" s="1"/>
  <c r="J321" i="6" a="1"/>
  <c r="J321" i="6" s="1"/>
  <c r="I321" i="6" a="1"/>
  <c r="I321" i="6" s="1"/>
  <c r="W329" i="6" a="1"/>
  <c r="W329" i="6" s="1"/>
  <c r="V329" i="6" a="1"/>
  <c r="V329" i="6" s="1"/>
  <c r="T329" i="6" a="1"/>
  <c r="T329" i="6" s="1"/>
  <c r="S329" i="6" a="1"/>
  <c r="S329" i="6" s="1"/>
  <c r="R329" i="6" a="1"/>
  <c r="R329" i="6" s="1"/>
  <c r="Q329" i="6" a="1"/>
  <c r="Q329" i="6" s="1"/>
  <c r="P329" i="6" a="1"/>
  <c r="P329" i="6" s="1"/>
  <c r="O329" i="6" a="1"/>
  <c r="O329" i="6" s="1"/>
  <c r="N329" i="6" a="1"/>
  <c r="N329" i="6" s="1"/>
  <c r="M329" i="6" a="1"/>
  <c r="M329" i="6" s="1"/>
  <c r="L329" i="6" a="1"/>
  <c r="L329" i="6" s="1"/>
  <c r="K329" i="6" a="1"/>
  <c r="K329" i="6" s="1"/>
  <c r="J329" i="6" a="1"/>
  <c r="J329" i="6" s="1"/>
  <c r="I329" i="6" a="1"/>
  <c r="I329" i="6" s="1"/>
  <c r="W330" i="6" a="1"/>
  <c r="W330" i="6" s="1"/>
  <c r="V330" i="6" a="1"/>
  <c r="V330" i="6" s="1"/>
  <c r="T330" i="6" a="1"/>
  <c r="T330" i="6" s="1"/>
  <c r="S330" i="6" a="1"/>
  <c r="S330" i="6" s="1"/>
  <c r="R330" i="6" a="1"/>
  <c r="R330" i="6" s="1"/>
  <c r="Q330" i="6" a="1"/>
  <c r="Q330" i="6" s="1"/>
  <c r="P330" i="6" a="1"/>
  <c r="P330" i="6" s="1"/>
  <c r="O330" i="6" a="1"/>
  <c r="O330" i="6" s="1"/>
  <c r="N330" i="6" a="1"/>
  <c r="N330" i="6" s="1"/>
  <c r="M330" i="6" a="1"/>
  <c r="M330" i="6" s="1"/>
  <c r="L330" i="6" a="1"/>
  <c r="L330" i="6" s="1"/>
  <c r="K330" i="6" a="1"/>
  <c r="K330" i="6" s="1"/>
  <c r="J330" i="6" a="1"/>
  <c r="J330" i="6" s="1"/>
  <c r="I330" i="6" a="1"/>
  <c r="I330" i="6" s="1"/>
  <c r="W326" i="6" a="1"/>
  <c r="W326" i="6" s="1"/>
  <c r="V326" i="6" a="1"/>
  <c r="V326" i="6" s="1"/>
  <c r="T326" i="6" a="1"/>
  <c r="T326" i="6" s="1"/>
  <c r="S326" i="6" a="1"/>
  <c r="S326" i="6" s="1"/>
  <c r="R326" i="6" a="1"/>
  <c r="R326" i="6" s="1"/>
  <c r="Q326" i="6" a="1"/>
  <c r="Q326" i="6" s="1"/>
  <c r="P326" i="6" a="1"/>
  <c r="P326" i="6" s="1"/>
  <c r="O326" i="6" a="1"/>
  <c r="O326" i="6" s="1"/>
  <c r="N326" i="6" a="1"/>
  <c r="N326" i="6" s="1"/>
  <c r="M326" i="6" a="1"/>
  <c r="M326" i="6" s="1"/>
  <c r="L326" i="6" a="1"/>
  <c r="L326" i="6" s="1"/>
  <c r="K326" i="6" a="1"/>
  <c r="K326" i="6" s="1"/>
  <c r="J326" i="6" a="1"/>
  <c r="J326" i="6" s="1"/>
  <c r="I326" i="6" a="1"/>
  <c r="I326" i="6" s="1"/>
  <c r="W301" i="6" a="1"/>
  <c r="W301" i="6" s="1"/>
  <c r="V301" i="6" a="1"/>
  <c r="V301" i="6" s="1"/>
  <c r="T301" i="6" a="1"/>
  <c r="T301" i="6" s="1"/>
  <c r="S301" i="6" a="1"/>
  <c r="S301" i="6" s="1"/>
  <c r="R301" i="6" a="1"/>
  <c r="R301" i="6" s="1"/>
  <c r="Q301" i="6" a="1"/>
  <c r="Q301" i="6" s="1"/>
  <c r="P301" i="6" a="1"/>
  <c r="P301" i="6" s="1"/>
  <c r="O301" i="6" a="1"/>
  <c r="O301" i="6" s="1"/>
  <c r="N301" i="6" a="1"/>
  <c r="N301" i="6" s="1"/>
  <c r="M301" i="6" a="1"/>
  <c r="M301" i="6" s="1"/>
  <c r="L301" i="6" a="1"/>
  <c r="L301" i="6" s="1"/>
  <c r="K301" i="6" a="1"/>
  <c r="K301" i="6" s="1"/>
  <c r="J301" i="6" a="1"/>
  <c r="J301" i="6" s="1"/>
  <c r="I301" i="6" a="1"/>
  <c r="I301" i="6" s="1"/>
  <c r="W265" i="6" a="1"/>
  <c r="W265" i="6" s="1"/>
  <c r="V265" i="6" a="1"/>
  <c r="V265" i="6" s="1"/>
  <c r="T265" i="6" a="1"/>
  <c r="T265" i="6" s="1"/>
  <c r="S265" i="6" a="1"/>
  <c r="S265" i="6" s="1"/>
  <c r="R265" i="6" a="1"/>
  <c r="R265" i="6" s="1"/>
  <c r="Q265" i="6" a="1"/>
  <c r="Q265" i="6" s="1"/>
  <c r="P265" i="6" a="1"/>
  <c r="P265" i="6" s="1"/>
  <c r="O265" i="6" a="1"/>
  <c r="O265" i="6" s="1"/>
  <c r="N265" i="6" a="1"/>
  <c r="N265" i="6" s="1"/>
  <c r="M265" i="6" a="1"/>
  <c r="M265" i="6" s="1"/>
  <c r="L265" i="6" a="1"/>
  <c r="L265" i="6" s="1"/>
  <c r="K265" i="6" a="1"/>
  <c r="K265" i="6" s="1"/>
  <c r="J265" i="6" a="1"/>
  <c r="J265" i="6" s="1"/>
  <c r="I265" i="6" a="1"/>
  <c r="I265" i="6" s="1"/>
  <c r="W328" i="6" a="1"/>
  <c r="W328" i="6" s="1"/>
  <c r="V328" i="6" a="1"/>
  <c r="V328" i="6" s="1"/>
  <c r="T328" i="6" a="1"/>
  <c r="T328" i="6" s="1"/>
  <c r="S328" i="6" a="1"/>
  <c r="S328" i="6" s="1"/>
  <c r="R328" i="6" a="1"/>
  <c r="R328" i="6" s="1"/>
  <c r="Q328" i="6" a="1"/>
  <c r="Q328" i="6" s="1"/>
  <c r="P328" i="6" a="1"/>
  <c r="P328" i="6" s="1"/>
  <c r="O328" i="6" a="1"/>
  <c r="O328" i="6" s="1"/>
  <c r="N328" i="6" a="1"/>
  <c r="N328" i="6" s="1"/>
  <c r="M328" i="6" a="1"/>
  <c r="M328" i="6" s="1"/>
  <c r="L328" i="6" a="1"/>
  <c r="L328" i="6" s="1"/>
  <c r="K328" i="6" a="1"/>
  <c r="K328" i="6" s="1"/>
  <c r="J328" i="6" a="1"/>
  <c r="J328" i="6" s="1"/>
  <c r="I328" i="6" a="1"/>
  <c r="I328" i="6" s="1"/>
  <c r="W316" i="6" a="1"/>
  <c r="W316" i="6" s="1"/>
  <c r="V316" i="6" a="1"/>
  <c r="V316" i="6" s="1"/>
  <c r="T316" i="6" a="1"/>
  <c r="T316" i="6" s="1"/>
  <c r="S316" i="6" a="1"/>
  <c r="S316" i="6" s="1"/>
  <c r="R316" i="6" a="1"/>
  <c r="R316" i="6" s="1"/>
  <c r="Q316" i="6" a="1"/>
  <c r="Q316" i="6" s="1"/>
  <c r="P316" i="6" a="1"/>
  <c r="P316" i="6" s="1"/>
  <c r="O316" i="6" a="1"/>
  <c r="O316" i="6" s="1"/>
  <c r="N316" i="6" a="1"/>
  <c r="N316" i="6" s="1"/>
  <c r="M316" i="6" a="1"/>
  <c r="M316" i="6" s="1"/>
  <c r="L316" i="6" a="1"/>
  <c r="L316" i="6" s="1"/>
  <c r="K316" i="6" a="1"/>
  <c r="K316" i="6" s="1"/>
  <c r="J316" i="6" a="1"/>
  <c r="J316" i="6" s="1"/>
  <c r="I316" i="6" a="1"/>
  <c r="I316" i="6" s="1"/>
  <c r="W261" i="6" a="1"/>
  <c r="W261" i="6" s="1"/>
  <c r="V261" i="6" a="1"/>
  <c r="V261" i="6" s="1"/>
  <c r="T261" i="6" a="1"/>
  <c r="T261" i="6" s="1"/>
  <c r="S261" i="6" a="1"/>
  <c r="S261" i="6" s="1"/>
  <c r="R261" i="6" a="1"/>
  <c r="R261" i="6" s="1"/>
  <c r="Q261" i="6" a="1"/>
  <c r="Q261" i="6" s="1"/>
  <c r="P261" i="6" a="1"/>
  <c r="P261" i="6" s="1"/>
  <c r="O261" i="6" a="1"/>
  <c r="O261" i="6" s="1"/>
  <c r="N261" i="6" a="1"/>
  <c r="N261" i="6" s="1"/>
  <c r="M261" i="6" a="1"/>
  <c r="M261" i="6" s="1"/>
  <c r="L261" i="6" a="1"/>
  <c r="L261" i="6" s="1"/>
  <c r="K261" i="6" a="1"/>
  <c r="K261" i="6" s="1"/>
  <c r="J261" i="6" a="1"/>
  <c r="J261" i="6" s="1"/>
  <c r="I261" i="6" a="1"/>
  <c r="I261" i="6" s="1"/>
  <c r="W327" i="6" a="1"/>
  <c r="W327" i="6" s="1"/>
  <c r="V327" i="6" a="1"/>
  <c r="V327" i="6" s="1"/>
  <c r="T327" i="6" a="1"/>
  <c r="T327" i="6" s="1"/>
  <c r="S327" i="6" a="1"/>
  <c r="S327" i="6" s="1"/>
  <c r="R327" i="6" a="1"/>
  <c r="R327" i="6" s="1"/>
  <c r="Q327" i="6" a="1"/>
  <c r="Q327" i="6" s="1"/>
  <c r="P327" i="6" a="1"/>
  <c r="P327" i="6" s="1"/>
  <c r="O327" i="6" a="1"/>
  <c r="O327" i="6" s="1"/>
  <c r="N327" i="6" a="1"/>
  <c r="N327" i="6" s="1"/>
  <c r="M327" i="6" a="1"/>
  <c r="M327" i="6" s="1"/>
  <c r="L327" i="6" a="1"/>
  <c r="L327" i="6" s="1"/>
  <c r="K327" i="6" a="1"/>
  <c r="K327" i="6" s="1"/>
  <c r="J327" i="6" a="1"/>
  <c r="J327" i="6" s="1"/>
  <c r="I327" i="6" a="1"/>
  <c r="I327" i="6" s="1"/>
  <c r="W255" i="6" a="1"/>
  <c r="W255" i="6" s="1"/>
  <c r="V255" i="6" a="1"/>
  <c r="V255" i="6" s="1"/>
  <c r="T255" i="6" a="1"/>
  <c r="T255" i="6" s="1"/>
  <c r="S255" i="6" a="1"/>
  <c r="S255" i="6" s="1"/>
  <c r="R255" i="6" a="1"/>
  <c r="R255" i="6" s="1"/>
  <c r="Q255" i="6" a="1"/>
  <c r="Q255" i="6" s="1"/>
  <c r="P255" i="6" a="1"/>
  <c r="P255" i="6" s="1"/>
  <c r="O255" i="6" a="1"/>
  <c r="O255" i="6" s="1"/>
  <c r="N255" i="6" a="1"/>
  <c r="N255" i="6" s="1"/>
  <c r="M255" i="6" a="1"/>
  <c r="M255" i="6" s="1"/>
  <c r="L255" i="6" a="1"/>
  <c r="L255" i="6" s="1"/>
  <c r="K255" i="6" a="1"/>
  <c r="K255" i="6" s="1"/>
  <c r="J255" i="6" a="1"/>
  <c r="J255" i="6" s="1"/>
  <c r="I255" i="6" a="1"/>
  <c r="I255" i="6" s="1"/>
  <c r="W258" i="6" a="1"/>
  <c r="W258" i="6" s="1"/>
  <c r="V258" i="6" a="1"/>
  <c r="V258" i="6" s="1"/>
  <c r="T258" i="6" a="1"/>
  <c r="T258" i="6" s="1"/>
  <c r="S258" i="6" a="1"/>
  <c r="S258" i="6" s="1"/>
  <c r="R258" i="6" a="1"/>
  <c r="R258" i="6" s="1"/>
  <c r="Q258" i="6" a="1"/>
  <c r="Q258" i="6" s="1"/>
  <c r="P258" i="6" a="1"/>
  <c r="P258" i="6" s="1"/>
  <c r="O258" i="6" a="1"/>
  <c r="O258" i="6" s="1"/>
  <c r="N258" i="6" a="1"/>
  <c r="N258" i="6" s="1"/>
  <c r="M258" i="6" a="1"/>
  <c r="M258" i="6" s="1"/>
  <c r="L258" i="6" a="1"/>
  <c r="L258" i="6" s="1"/>
  <c r="K258" i="6" a="1"/>
  <c r="K258" i="6" s="1"/>
  <c r="J258" i="6" a="1"/>
  <c r="J258" i="6" s="1"/>
  <c r="I258" i="6" a="1"/>
  <c r="I258" i="6" s="1"/>
  <c r="W256" i="6" a="1"/>
  <c r="W256" i="6" s="1"/>
  <c r="V256" i="6" a="1"/>
  <c r="V256" i="6" s="1"/>
  <c r="T256" i="6" a="1"/>
  <c r="T256" i="6" s="1"/>
  <c r="S256" i="6" a="1"/>
  <c r="S256" i="6" s="1"/>
  <c r="R256" i="6" a="1"/>
  <c r="R256" i="6" s="1"/>
  <c r="Q256" i="6" a="1"/>
  <c r="Q256" i="6" s="1"/>
  <c r="P256" i="6" a="1"/>
  <c r="P256" i="6" s="1"/>
  <c r="O256" i="6" a="1"/>
  <c r="O256" i="6" s="1"/>
  <c r="N256" i="6" a="1"/>
  <c r="N256" i="6" s="1"/>
  <c r="M256" i="6" a="1"/>
  <c r="M256" i="6" s="1"/>
  <c r="L256" i="6" a="1"/>
  <c r="L256" i="6" s="1"/>
  <c r="K256" i="6" a="1"/>
  <c r="K256" i="6" s="1"/>
  <c r="J256" i="6" a="1"/>
  <c r="J256" i="6" s="1"/>
  <c r="I256" i="6" a="1"/>
  <c r="I256" i="6" s="1"/>
  <c r="W281" i="6" a="1"/>
  <c r="W281" i="6" s="1"/>
  <c r="V281" i="6" a="1"/>
  <c r="V281" i="6" s="1"/>
  <c r="T281" i="6" a="1"/>
  <c r="T281" i="6" s="1"/>
  <c r="S281" i="6" a="1"/>
  <c r="S281" i="6" s="1"/>
  <c r="R281" i="6" a="1"/>
  <c r="R281" i="6" s="1"/>
  <c r="Q281" i="6" a="1"/>
  <c r="Q281" i="6" s="1"/>
  <c r="P281" i="6" a="1"/>
  <c r="P281" i="6" s="1"/>
  <c r="O281" i="6" a="1"/>
  <c r="O281" i="6" s="1"/>
  <c r="N281" i="6" a="1"/>
  <c r="N281" i="6" s="1"/>
  <c r="M281" i="6" a="1"/>
  <c r="M281" i="6" s="1"/>
  <c r="L281" i="6" a="1"/>
  <c r="L281" i="6" s="1"/>
  <c r="K281" i="6" a="1"/>
  <c r="K281" i="6" s="1"/>
  <c r="J281" i="6" a="1"/>
  <c r="J281" i="6" s="1"/>
  <c r="I281" i="6" a="1"/>
  <c r="I281" i="6" s="1"/>
  <c r="W259" i="6" a="1"/>
  <c r="W259" i="6" s="1"/>
  <c r="V259" i="6" a="1"/>
  <c r="V259" i="6" s="1"/>
  <c r="T259" i="6" a="1"/>
  <c r="T259" i="6" s="1"/>
  <c r="S259" i="6" a="1"/>
  <c r="S259" i="6" s="1"/>
  <c r="R259" i="6" a="1"/>
  <c r="R259" i="6" s="1"/>
  <c r="Q259" i="6" a="1"/>
  <c r="Q259" i="6" s="1"/>
  <c r="P259" i="6" a="1"/>
  <c r="P259" i="6" s="1"/>
  <c r="O259" i="6" a="1"/>
  <c r="O259" i="6" s="1"/>
  <c r="N259" i="6" a="1"/>
  <c r="N259" i="6" s="1"/>
  <c r="M259" i="6" a="1"/>
  <c r="M259" i="6" s="1"/>
  <c r="L259" i="6" a="1"/>
  <c r="L259" i="6" s="1"/>
  <c r="K259" i="6" a="1"/>
  <c r="K259" i="6" s="1"/>
  <c r="J259" i="6" a="1"/>
  <c r="J259" i="6" s="1"/>
  <c r="I259" i="6" a="1"/>
  <c r="I259" i="6" s="1"/>
  <c r="W254" i="6" a="1"/>
  <c r="W254" i="6" s="1"/>
  <c r="V254" i="6" a="1"/>
  <c r="V254" i="6" s="1"/>
  <c r="T254" i="6" a="1"/>
  <c r="T254" i="6" s="1"/>
  <c r="S254" i="6" a="1"/>
  <c r="S254" i="6" s="1"/>
  <c r="R254" i="6" a="1"/>
  <c r="R254" i="6" s="1"/>
  <c r="Q254" i="6" a="1"/>
  <c r="Q254" i="6" s="1"/>
  <c r="P254" i="6" a="1"/>
  <c r="P254" i="6" s="1"/>
  <c r="O254" i="6" a="1"/>
  <c r="O254" i="6" s="1"/>
  <c r="N254" i="6" a="1"/>
  <c r="N254" i="6" s="1"/>
  <c r="M254" i="6" a="1"/>
  <c r="M254" i="6" s="1"/>
  <c r="L254" i="6" a="1"/>
  <c r="L254" i="6" s="1"/>
  <c r="K254" i="6" a="1"/>
  <c r="K254" i="6" s="1"/>
  <c r="J254" i="6" a="1"/>
  <c r="J254" i="6" s="1"/>
  <c r="I254" i="6" a="1"/>
  <c r="I254" i="6" s="1"/>
  <c r="W260" i="6" a="1"/>
  <c r="W260" i="6" s="1"/>
  <c r="V260" i="6" a="1"/>
  <c r="V260" i="6" s="1"/>
  <c r="T260" i="6" a="1"/>
  <c r="T260" i="6" s="1"/>
  <c r="S260" i="6" a="1"/>
  <c r="S260" i="6" s="1"/>
  <c r="R260" i="6" a="1"/>
  <c r="R260" i="6" s="1"/>
  <c r="Q260" i="6" a="1"/>
  <c r="Q260" i="6" s="1"/>
  <c r="P260" i="6" a="1"/>
  <c r="P260" i="6" s="1"/>
  <c r="O260" i="6" a="1"/>
  <c r="O260" i="6" s="1"/>
  <c r="N260" i="6" a="1"/>
  <c r="N260" i="6" s="1"/>
  <c r="M260" i="6" a="1"/>
  <c r="M260" i="6" s="1"/>
  <c r="L260" i="6" a="1"/>
  <c r="L260" i="6" s="1"/>
  <c r="K260" i="6" a="1"/>
  <c r="K260" i="6" s="1"/>
  <c r="J260" i="6" a="1"/>
  <c r="J260" i="6" s="1"/>
  <c r="I260" i="6" a="1"/>
  <c r="I260" i="6" s="1"/>
  <c r="W268" i="6" a="1"/>
  <c r="W268" i="6" s="1"/>
  <c r="V268" i="6" a="1"/>
  <c r="V268" i="6" s="1"/>
  <c r="T268" i="6" a="1"/>
  <c r="T268" i="6" s="1"/>
  <c r="S268" i="6" a="1"/>
  <c r="S268" i="6" s="1"/>
  <c r="R268" i="6" a="1"/>
  <c r="R268" i="6" s="1"/>
  <c r="Q268" i="6" a="1"/>
  <c r="Q268" i="6" s="1"/>
  <c r="P268" i="6" a="1"/>
  <c r="P268" i="6" s="1"/>
  <c r="O268" i="6" a="1"/>
  <c r="O268" i="6" s="1"/>
  <c r="N268" i="6" a="1"/>
  <c r="N268" i="6" s="1"/>
  <c r="M268" i="6" a="1"/>
  <c r="M268" i="6" s="1"/>
  <c r="L268" i="6" a="1"/>
  <c r="L268" i="6" s="1"/>
  <c r="K268" i="6" a="1"/>
  <c r="K268" i="6" s="1"/>
  <c r="J268" i="6" a="1"/>
  <c r="J268" i="6" s="1"/>
  <c r="I268" i="6" a="1"/>
  <c r="I268" i="6" s="1"/>
  <c r="W257" i="6" a="1"/>
  <c r="W257" i="6" s="1"/>
  <c r="V257" i="6" a="1"/>
  <c r="V257" i="6" s="1"/>
  <c r="T257" i="6" a="1"/>
  <c r="T257" i="6" s="1"/>
  <c r="S257" i="6" a="1"/>
  <c r="S257" i="6" s="1"/>
  <c r="R257" i="6" a="1"/>
  <c r="R257" i="6" s="1"/>
  <c r="Q257" i="6" a="1"/>
  <c r="Q257" i="6" s="1"/>
  <c r="P257" i="6" a="1"/>
  <c r="P257" i="6" s="1"/>
  <c r="O257" i="6" a="1"/>
  <c r="O257" i="6" s="1"/>
  <c r="N257" i="6" a="1"/>
  <c r="N257" i="6" s="1"/>
  <c r="M257" i="6" a="1"/>
  <c r="M257" i="6" s="1"/>
  <c r="L257" i="6" a="1"/>
  <c r="L257" i="6" s="1"/>
  <c r="K257" i="6" a="1"/>
  <c r="K257" i="6" s="1"/>
  <c r="J257" i="6" a="1"/>
  <c r="J257" i="6" s="1"/>
  <c r="I257" i="6" a="1"/>
  <c r="I257" i="6" s="1"/>
  <c r="W293" i="6" a="1"/>
  <c r="W293" i="6" s="1"/>
  <c r="V293" i="6" a="1"/>
  <c r="V293" i="6" s="1"/>
  <c r="T293" i="6" a="1"/>
  <c r="T293" i="6" s="1"/>
  <c r="S293" i="6" a="1"/>
  <c r="S293" i="6" s="1"/>
  <c r="R293" i="6" a="1"/>
  <c r="R293" i="6" s="1"/>
  <c r="Q293" i="6" a="1"/>
  <c r="Q293" i="6" s="1"/>
  <c r="P293" i="6" a="1"/>
  <c r="P293" i="6" s="1"/>
  <c r="O293" i="6" a="1"/>
  <c r="O293" i="6" s="1"/>
  <c r="N293" i="6" a="1"/>
  <c r="N293" i="6" s="1"/>
  <c r="M293" i="6" a="1"/>
  <c r="M293" i="6" s="1"/>
  <c r="L293" i="6" a="1"/>
  <c r="L293" i="6" s="1"/>
  <c r="K293" i="6" a="1"/>
  <c r="K293" i="6" s="1"/>
  <c r="J293" i="6" a="1"/>
  <c r="J293" i="6" s="1"/>
  <c r="I293" i="6" a="1"/>
  <c r="I293" i="6" s="1"/>
  <c r="W272" i="6" a="1"/>
  <c r="W272" i="6" s="1"/>
  <c r="V272" i="6" a="1"/>
  <c r="V272" i="6" s="1"/>
  <c r="T272" i="6" a="1"/>
  <c r="T272" i="6" s="1"/>
  <c r="S272" i="6" a="1"/>
  <c r="S272" i="6" s="1"/>
  <c r="R272" i="6" a="1"/>
  <c r="R272" i="6" s="1"/>
  <c r="Q272" i="6" a="1"/>
  <c r="Q272" i="6" s="1"/>
  <c r="P272" i="6" a="1"/>
  <c r="P272" i="6" s="1"/>
  <c r="O272" i="6" a="1"/>
  <c r="O272" i="6" s="1"/>
  <c r="N272" i="6" a="1"/>
  <c r="N272" i="6" s="1"/>
  <c r="M272" i="6" a="1"/>
  <c r="M272" i="6" s="1"/>
  <c r="L272" i="6" a="1"/>
  <c r="L272" i="6" s="1"/>
  <c r="K272" i="6" a="1"/>
  <c r="K272" i="6" s="1"/>
  <c r="J272" i="6" a="1"/>
  <c r="J272" i="6" s="1"/>
  <c r="I272" i="6" a="1"/>
  <c r="I272" i="6" s="1"/>
  <c r="W431" i="6" a="1"/>
  <c r="W431" i="6" s="1"/>
  <c r="V431" i="6" a="1"/>
  <c r="V431" i="6" s="1"/>
  <c r="T431" i="6" a="1"/>
  <c r="T431" i="6" s="1"/>
  <c r="S431" i="6" a="1"/>
  <c r="S431" i="6" s="1"/>
  <c r="R431" i="6" a="1"/>
  <c r="R431" i="6" s="1"/>
  <c r="Q431" i="6" a="1"/>
  <c r="Q431" i="6" s="1"/>
  <c r="P431" i="6" a="1"/>
  <c r="P431" i="6" s="1"/>
  <c r="O431" i="6" a="1"/>
  <c r="O431" i="6" s="1"/>
  <c r="N431" i="6" a="1"/>
  <c r="N431" i="6" s="1"/>
  <c r="M431" i="6" a="1"/>
  <c r="M431" i="6" s="1"/>
  <c r="L431" i="6" a="1"/>
  <c r="L431" i="6" s="1"/>
  <c r="K431" i="6" a="1"/>
  <c r="K431" i="6" s="1"/>
  <c r="J431" i="6" a="1"/>
  <c r="J431" i="6" s="1"/>
  <c r="I431" i="6" a="1"/>
  <c r="I431" i="6" s="1"/>
  <c r="W424" i="6" a="1"/>
  <c r="W424" i="6" s="1"/>
  <c r="V424" i="6" a="1"/>
  <c r="V424" i="6" s="1"/>
  <c r="T424" i="6" a="1"/>
  <c r="T424" i="6" s="1"/>
  <c r="S424" i="6" a="1"/>
  <c r="S424" i="6" s="1"/>
  <c r="R424" i="6" a="1"/>
  <c r="R424" i="6" s="1"/>
  <c r="Q424" i="6" a="1"/>
  <c r="Q424" i="6" s="1"/>
  <c r="P424" i="6" a="1"/>
  <c r="P424" i="6" s="1"/>
  <c r="O424" i="6" a="1"/>
  <c r="O424" i="6" s="1"/>
  <c r="N424" i="6" a="1"/>
  <c r="N424" i="6" s="1"/>
  <c r="M424" i="6" a="1"/>
  <c r="M424" i="6" s="1"/>
  <c r="L424" i="6" a="1"/>
  <c r="L424" i="6" s="1"/>
  <c r="K424" i="6" a="1"/>
  <c r="K424" i="6" s="1"/>
  <c r="J424" i="6" a="1"/>
  <c r="J424" i="6" s="1"/>
  <c r="I424" i="6" a="1"/>
  <c r="I424" i="6" s="1"/>
  <c r="W406" i="6" a="1"/>
  <c r="W406" i="6" s="1"/>
  <c r="V406" i="6" a="1"/>
  <c r="V406" i="6" s="1"/>
  <c r="T406" i="6" a="1"/>
  <c r="T406" i="6" s="1"/>
  <c r="S406" i="6" a="1"/>
  <c r="S406" i="6" s="1"/>
  <c r="R406" i="6" a="1"/>
  <c r="R406" i="6" s="1"/>
  <c r="Q406" i="6" a="1"/>
  <c r="Q406" i="6" s="1"/>
  <c r="P406" i="6" a="1"/>
  <c r="P406" i="6" s="1"/>
  <c r="O406" i="6" a="1"/>
  <c r="O406" i="6" s="1"/>
  <c r="N406" i="6" a="1"/>
  <c r="N406" i="6" s="1"/>
  <c r="M406" i="6" a="1"/>
  <c r="M406" i="6" s="1"/>
  <c r="L406" i="6" a="1"/>
  <c r="L406" i="6" s="1"/>
  <c r="K406" i="6" a="1"/>
  <c r="K406" i="6" s="1"/>
  <c r="J406" i="6" a="1"/>
  <c r="J406" i="6" s="1"/>
  <c r="I406" i="6" a="1"/>
  <c r="I406" i="6" s="1"/>
  <c r="W408" i="6" a="1"/>
  <c r="W408" i="6" s="1"/>
  <c r="V408" i="6" a="1"/>
  <c r="V408" i="6" s="1"/>
  <c r="T408" i="6" a="1"/>
  <c r="T408" i="6" s="1"/>
  <c r="S408" i="6" a="1"/>
  <c r="S408" i="6" s="1"/>
  <c r="R408" i="6" a="1"/>
  <c r="R408" i="6" s="1"/>
  <c r="Q408" i="6" a="1"/>
  <c r="Q408" i="6" s="1"/>
  <c r="P408" i="6" a="1"/>
  <c r="P408" i="6" s="1"/>
  <c r="O408" i="6" a="1"/>
  <c r="O408" i="6" s="1"/>
  <c r="N408" i="6" a="1"/>
  <c r="N408" i="6" s="1"/>
  <c r="M408" i="6" a="1"/>
  <c r="M408" i="6" s="1"/>
  <c r="L408" i="6" a="1"/>
  <c r="L408" i="6" s="1"/>
  <c r="K408" i="6" a="1"/>
  <c r="K408" i="6" s="1"/>
  <c r="J408" i="6" a="1"/>
  <c r="J408" i="6" s="1"/>
  <c r="I408" i="6" a="1"/>
  <c r="I408" i="6" s="1"/>
  <c r="W374" i="6" a="1"/>
  <c r="W374" i="6" s="1"/>
  <c r="V374" i="6" a="1"/>
  <c r="V374" i="6" s="1"/>
  <c r="T374" i="6" a="1"/>
  <c r="T374" i="6" s="1"/>
  <c r="S374" i="6" a="1"/>
  <c r="S374" i="6" s="1"/>
  <c r="R374" i="6" a="1"/>
  <c r="R374" i="6" s="1"/>
  <c r="Q374" i="6" a="1"/>
  <c r="Q374" i="6" s="1"/>
  <c r="P374" i="6" a="1"/>
  <c r="P374" i="6" s="1"/>
  <c r="O374" i="6" a="1"/>
  <c r="O374" i="6" s="1"/>
  <c r="N374" i="6" a="1"/>
  <c r="N374" i="6" s="1"/>
  <c r="M374" i="6" a="1"/>
  <c r="M374" i="6" s="1"/>
  <c r="L374" i="6" a="1"/>
  <c r="L374" i="6" s="1"/>
  <c r="K374" i="6" a="1"/>
  <c r="K374" i="6" s="1"/>
  <c r="J374" i="6" a="1"/>
  <c r="J374" i="6" s="1"/>
  <c r="I374" i="6" a="1"/>
  <c r="I374" i="6" s="1"/>
  <c r="W399" i="6" a="1"/>
  <c r="W399" i="6" s="1"/>
  <c r="V399" i="6" a="1"/>
  <c r="V399" i="6" s="1"/>
  <c r="T399" i="6" a="1"/>
  <c r="T399" i="6" s="1"/>
  <c r="S399" i="6" a="1"/>
  <c r="S399" i="6" s="1"/>
  <c r="R399" i="6" a="1"/>
  <c r="R399" i="6" s="1"/>
  <c r="Q399" i="6" a="1"/>
  <c r="Q399" i="6" s="1"/>
  <c r="P399" i="6" a="1"/>
  <c r="P399" i="6" s="1"/>
  <c r="O399" i="6" a="1"/>
  <c r="O399" i="6" s="1"/>
  <c r="N399" i="6" a="1"/>
  <c r="N399" i="6" s="1"/>
  <c r="M399" i="6" a="1"/>
  <c r="M399" i="6" s="1"/>
  <c r="L399" i="6" a="1"/>
  <c r="L399" i="6" s="1"/>
  <c r="K399" i="6" a="1"/>
  <c r="K399" i="6" s="1"/>
  <c r="J399" i="6" a="1"/>
  <c r="J399" i="6" s="1"/>
  <c r="I399" i="6" a="1"/>
  <c r="I399" i="6" s="1"/>
  <c r="W417" i="6" a="1"/>
  <c r="W417" i="6" s="1"/>
  <c r="V417" i="6" a="1"/>
  <c r="V417" i="6" s="1"/>
  <c r="T417" i="6" a="1"/>
  <c r="T417" i="6" s="1"/>
  <c r="S417" i="6" a="1"/>
  <c r="S417" i="6" s="1"/>
  <c r="R417" i="6" a="1"/>
  <c r="R417" i="6" s="1"/>
  <c r="Q417" i="6" a="1"/>
  <c r="Q417" i="6" s="1"/>
  <c r="P417" i="6" a="1"/>
  <c r="P417" i="6" s="1"/>
  <c r="O417" i="6" a="1"/>
  <c r="O417" i="6" s="1"/>
  <c r="N417" i="6" a="1"/>
  <c r="N417" i="6" s="1"/>
  <c r="M417" i="6" a="1"/>
  <c r="M417" i="6" s="1"/>
  <c r="L417" i="6" a="1"/>
  <c r="L417" i="6" s="1"/>
  <c r="K417" i="6" a="1"/>
  <c r="K417" i="6" s="1"/>
  <c r="J417" i="6" a="1"/>
  <c r="J417" i="6" s="1"/>
  <c r="I417" i="6" a="1"/>
  <c r="I417" i="6" s="1"/>
  <c r="W418" i="6" a="1"/>
  <c r="W418" i="6" s="1"/>
  <c r="V418" i="6" a="1"/>
  <c r="V418" i="6" s="1"/>
  <c r="T418" i="6" a="1"/>
  <c r="T418" i="6" s="1"/>
  <c r="S418" i="6" a="1"/>
  <c r="S418" i="6" s="1"/>
  <c r="R418" i="6" a="1"/>
  <c r="R418" i="6" s="1"/>
  <c r="Q418" i="6" a="1"/>
  <c r="Q418" i="6" s="1"/>
  <c r="P418" i="6" a="1"/>
  <c r="P418" i="6" s="1"/>
  <c r="O418" i="6" a="1"/>
  <c r="O418" i="6" s="1"/>
  <c r="N418" i="6" a="1"/>
  <c r="N418" i="6" s="1"/>
  <c r="M418" i="6" a="1"/>
  <c r="M418" i="6" s="1"/>
  <c r="L418" i="6" a="1"/>
  <c r="L418" i="6" s="1"/>
  <c r="K418" i="6" a="1"/>
  <c r="K418" i="6" s="1"/>
  <c r="J418" i="6" a="1"/>
  <c r="J418" i="6" s="1"/>
  <c r="I418" i="6" a="1"/>
  <c r="I418" i="6" s="1"/>
  <c r="W411" i="6" a="1"/>
  <c r="W411" i="6" s="1"/>
  <c r="V411" i="6" a="1"/>
  <c r="V411" i="6" s="1"/>
  <c r="T411" i="6" a="1"/>
  <c r="T411" i="6" s="1"/>
  <c r="S411" i="6" a="1"/>
  <c r="S411" i="6" s="1"/>
  <c r="R411" i="6" a="1"/>
  <c r="R411" i="6" s="1"/>
  <c r="Q411" i="6" a="1"/>
  <c r="Q411" i="6" s="1"/>
  <c r="P411" i="6" a="1"/>
  <c r="P411" i="6" s="1"/>
  <c r="O411" i="6" a="1"/>
  <c r="O411" i="6" s="1"/>
  <c r="N411" i="6" a="1"/>
  <c r="N411" i="6" s="1"/>
  <c r="M411" i="6" a="1"/>
  <c r="M411" i="6" s="1"/>
  <c r="L411" i="6" a="1"/>
  <c r="L411" i="6" s="1"/>
  <c r="K411" i="6" a="1"/>
  <c r="K411" i="6" s="1"/>
  <c r="J411" i="6" a="1"/>
  <c r="J411" i="6" s="1"/>
  <c r="I411" i="6" a="1"/>
  <c r="I411" i="6" s="1"/>
  <c r="W409" i="6" a="1"/>
  <c r="W409" i="6" s="1"/>
  <c r="V409" i="6" a="1"/>
  <c r="V409" i="6" s="1"/>
  <c r="T409" i="6" a="1"/>
  <c r="T409" i="6" s="1"/>
  <c r="S409" i="6" a="1"/>
  <c r="S409" i="6" s="1"/>
  <c r="R409" i="6" a="1"/>
  <c r="R409" i="6" s="1"/>
  <c r="Q409" i="6" a="1"/>
  <c r="Q409" i="6" s="1"/>
  <c r="P409" i="6" a="1"/>
  <c r="P409" i="6" s="1"/>
  <c r="O409" i="6" a="1"/>
  <c r="O409" i="6" s="1"/>
  <c r="N409" i="6" a="1"/>
  <c r="N409" i="6" s="1"/>
  <c r="M409" i="6" a="1"/>
  <c r="M409" i="6" s="1"/>
  <c r="L409" i="6" a="1"/>
  <c r="L409" i="6" s="1"/>
  <c r="K409" i="6" a="1"/>
  <c r="K409" i="6" s="1"/>
  <c r="J409" i="6" a="1"/>
  <c r="J409" i="6" s="1"/>
  <c r="I409" i="6" a="1"/>
  <c r="I409" i="6" s="1"/>
  <c r="W368" i="6" a="1"/>
  <c r="W368" i="6" s="1"/>
  <c r="V368" i="6" a="1"/>
  <c r="V368" i="6" s="1"/>
  <c r="T368" i="6" a="1"/>
  <c r="T368" i="6" s="1"/>
  <c r="S368" i="6" a="1"/>
  <c r="S368" i="6" s="1"/>
  <c r="R368" i="6" a="1"/>
  <c r="R368" i="6" s="1"/>
  <c r="Q368" i="6" a="1"/>
  <c r="Q368" i="6" s="1"/>
  <c r="P368" i="6" a="1"/>
  <c r="P368" i="6" s="1"/>
  <c r="O368" i="6" a="1"/>
  <c r="O368" i="6" s="1"/>
  <c r="N368" i="6" a="1"/>
  <c r="N368" i="6" s="1"/>
  <c r="M368" i="6" a="1"/>
  <c r="M368" i="6" s="1"/>
  <c r="L368" i="6" a="1"/>
  <c r="L368" i="6" s="1"/>
  <c r="K368" i="6" a="1"/>
  <c r="K368" i="6" s="1"/>
  <c r="J368" i="6" a="1"/>
  <c r="J368" i="6" s="1"/>
  <c r="I368" i="6" a="1"/>
  <c r="I368" i="6" s="1"/>
  <c r="W372" i="6" a="1"/>
  <c r="W372" i="6" s="1"/>
  <c r="V372" i="6" a="1"/>
  <c r="V372" i="6" s="1"/>
  <c r="T372" i="6" a="1"/>
  <c r="T372" i="6" s="1"/>
  <c r="S372" i="6" a="1"/>
  <c r="S372" i="6" s="1"/>
  <c r="R372" i="6" a="1"/>
  <c r="R372" i="6" s="1"/>
  <c r="Q372" i="6" a="1"/>
  <c r="Q372" i="6" s="1"/>
  <c r="P372" i="6" a="1"/>
  <c r="P372" i="6" s="1"/>
  <c r="O372" i="6" a="1"/>
  <c r="O372" i="6" s="1"/>
  <c r="N372" i="6" a="1"/>
  <c r="N372" i="6" s="1"/>
  <c r="M372" i="6" a="1"/>
  <c r="M372" i="6" s="1"/>
  <c r="L372" i="6" a="1"/>
  <c r="L372" i="6" s="1"/>
  <c r="K372" i="6" a="1"/>
  <c r="K372" i="6" s="1"/>
  <c r="J372" i="6" a="1"/>
  <c r="J372" i="6" s="1"/>
  <c r="I372" i="6" a="1"/>
  <c r="I372" i="6" s="1"/>
  <c r="W410" i="6" a="1"/>
  <c r="W410" i="6" s="1"/>
  <c r="V410" i="6" a="1"/>
  <c r="V410" i="6" s="1"/>
  <c r="T410" i="6" a="1"/>
  <c r="T410" i="6" s="1"/>
  <c r="S410" i="6" a="1"/>
  <c r="S410" i="6" s="1"/>
  <c r="R410" i="6" a="1"/>
  <c r="R410" i="6" s="1"/>
  <c r="Q410" i="6" a="1"/>
  <c r="Q410" i="6" s="1"/>
  <c r="P410" i="6" a="1"/>
  <c r="P410" i="6" s="1"/>
  <c r="O410" i="6" a="1"/>
  <c r="O410" i="6" s="1"/>
  <c r="N410" i="6" a="1"/>
  <c r="N410" i="6" s="1"/>
  <c r="M410" i="6" a="1"/>
  <c r="M410" i="6" s="1"/>
  <c r="L410" i="6" a="1"/>
  <c r="L410" i="6" s="1"/>
  <c r="K410" i="6" a="1"/>
  <c r="K410" i="6" s="1"/>
  <c r="J410" i="6" a="1"/>
  <c r="J410" i="6" s="1"/>
  <c r="I410" i="6" a="1"/>
  <c r="I410" i="6" s="1"/>
  <c r="W436" i="6" a="1"/>
  <c r="W436" i="6" s="1"/>
  <c r="V436" i="6" a="1"/>
  <c r="V436" i="6" s="1"/>
  <c r="T436" i="6" a="1"/>
  <c r="T436" i="6" s="1"/>
  <c r="S436" i="6" a="1"/>
  <c r="S436" i="6" s="1"/>
  <c r="R436" i="6" a="1"/>
  <c r="R436" i="6" s="1"/>
  <c r="Q436" i="6" a="1"/>
  <c r="Q436" i="6" s="1"/>
  <c r="P436" i="6" a="1"/>
  <c r="P436" i="6" s="1"/>
  <c r="O436" i="6" a="1"/>
  <c r="O436" i="6" s="1"/>
  <c r="N436" i="6" a="1"/>
  <c r="N436" i="6" s="1"/>
  <c r="M436" i="6" a="1"/>
  <c r="M436" i="6" s="1"/>
  <c r="L436" i="6" a="1"/>
  <c r="L436" i="6" s="1"/>
  <c r="K436" i="6" a="1"/>
  <c r="K436" i="6" s="1"/>
  <c r="J436" i="6" a="1"/>
  <c r="J436" i="6" s="1"/>
  <c r="I436" i="6" a="1"/>
  <c r="I436" i="6" s="1"/>
  <c r="W381" i="6" a="1"/>
  <c r="W381" i="6" s="1"/>
  <c r="V381" i="6" a="1"/>
  <c r="V381" i="6" s="1"/>
  <c r="T381" i="6" a="1"/>
  <c r="T381" i="6" s="1"/>
  <c r="S381" i="6" a="1"/>
  <c r="S381" i="6" s="1"/>
  <c r="R381" i="6" a="1"/>
  <c r="R381" i="6" s="1"/>
  <c r="Q381" i="6" a="1"/>
  <c r="Q381" i="6" s="1"/>
  <c r="P381" i="6" a="1"/>
  <c r="P381" i="6" s="1"/>
  <c r="O381" i="6" a="1"/>
  <c r="O381" i="6" s="1"/>
  <c r="N381" i="6" a="1"/>
  <c r="N381" i="6" s="1"/>
  <c r="M381" i="6" a="1"/>
  <c r="M381" i="6" s="1"/>
  <c r="L381" i="6" a="1"/>
  <c r="L381" i="6" s="1"/>
  <c r="K381" i="6" a="1"/>
  <c r="K381" i="6" s="1"/>
  <c r="J381" i="6" a="1"/>
  <c r="J381" i="6" s="1"/>
  <c r="I381" i="6" a="1"/>
  <c r="I381" i="6" s="1"/>
  <c r="W383" i="6" a="1"/>
  <c r="W383" i="6" s="1"/>
  <c r="V383" i="6" a="1"/>
  <c r="V383" i="6" s="1"/>
  <c r="T383" i="6" a="1"/>
  <c r="T383" i="6" s="1"/>
  <c r="S383" i="6" a="1"/>
  <c r="S383" i="6" s="1"/>
  <c r="R383" i="6" a="1"/>
  <c r="R383" i="6" s="1"/>
  <c r="Q383" i="6" a="1"/>
  <c r="Q383" i="6" s="1"/>
  <c r="P383" i="6" a="1"/>
  <c r="P383" i="6" s="1"/>
  <c r="O383" i="6" a="1"/>
  <c r="O383" i="6" s="1"/>
  <c r="N383" i="6" a="1"/>
  <c r="N383" i="6" s="1"/>
  <c r="M383" i="6" a="1"/>
  <c r="M383" i="6" s="1"/>
  <c r="L383" i="6" a="1"/>
  <c r="L383" i="6" s="1"/>
  <c r="K383" i="6" a="1"/>
  <c r="K383" i="6" s="1"/>
  <c r="J383" i="6" a="1"/>
  <c r="J383" i="6" s="1"/>
  <c r="I383" i="6" a="1"/>
  <c r="I383" i="6" s="1"/>
  <c r="W389" i="6" a="1"/>
  <c r="W389" i="6" s="1"/>
  <c r="V389" i="6" a="1"/>
  <c r="V389" i="6" s="1"/>
  <c r="T389" i="6" a="1"/>
  <c r="T389" i="6" s="1"/>
  <c r="S389" i="6" a="1"/>
  <c r="S389" i="6" s="1"/>
  <c r="R389" i="6" a="1"/>
  <c r="R389" i="6" s="1"/>
  <c r="Q389" i="6" a="1"/>
  <c r="Q389" i="6" s="1"/>
  <c r="P389" i="6" a="1"/>
  <c r="P389" i="6" s="1"/>
  <c r="O389" i="6" a="1"/>
  <c r="O389" i="6" s="1"/>
  <c r="N389" i="6" a="1"/>
  <c r="N389" i="6" s="1"/>
  <c r="M389" i="6" a="1"/>
  <c r="M389" i="6" s="1"/>
  <c r="L389" i="6" a="1"/>
  <c r="L389" i="6" s="1"/>
  <c r="K389" i="6" a="1"/>
  <c r="K389" i="6" s="1"/>
  <c r="J389" i="6" a="1"/>
  <c r="J389" i="6" s="1"/>
  <c r="I389" i="6" a="1"/>
  <c r="I389" i="6" s="1"/>
  <c r="W387" i="6" a="1"/>
  <c r="W387" i="6" s="1"/>
  <c r="V387" i="6" a="1"/>
  <c r="V387" i="6" s="1"/>
  <c r="T387" i="6" a="1"/>
  <c r="T387" i="6" s="1"/>
  <c r="S387" i="6" a="1"/>
  <c r="S387" i="6" s="1"/>
  <c r="R387" i="6" a="1"/>
  <c r="R387" i="6" s="1"/>
  <c r="Q387" i="6" a="1"/>
  <c r="Q387" i="6" s="1"/>
  <c r="P387" i="6" a="1"/>
  <c r="P387" i="6" s="1"/>
  <c r="O387" i="6" a="1"/>
  <c r="O387" i="6" s="1"/>
  <c r="N387" i="6" a="1"/>
  <c r="N387" i="6" s="1"/>
  <c r="M387" i="6" a="1"/>
  <c r="M387" i="6" s="1"/>
  <c r="L387" i="6" a="1"/>
  <c r="L387" i="6" s="1"/>
  <c r="K387" i="6" a="1"/>
  <c r="K387" i="6" s="1"/>
  <c r="J387" i="6" a="1"/>
  <c r="J387" i="6" s="1"/>
  <c r="I387" i="6" a="1"/>
  <c r="I387" i="6" s="1"/>
  <c r="W367" i="6" a="1"/>
  <c r="W367" i="6" s="1"/>
  <c r="V367" i="6" a="1"/>
  <c r="V367" i="6" s="1"/>
  <c r="T367" i="6" a="1"/>
  <c r="T367" i="6" s="1"/>
  <c r="S367" i="6" a="1"/>
  <c r="S367" i="6" s="1"/>
  <c r="R367" i="6" a="1"/>
  <c r="R367" i="6" s="1"/>
  <c r="Q367" i="6" a="1"/>
  <c r="Q367" i="6" s="1"/>
  <c r="P367" i="6" a="1"/>
  <c r="P367" i="6" s="1"/>
  <c r="O367" i="6" a="1"/>
  <c r="O367" i="6" s="1"/>
  <c r="N367" i="6" a="1"/>
  <c r="N367" i="6" s="1"/>
  <c r="M367" i="6" a="1"/>
  <c r="M367" i="6" s="1"/>
  <c r="L367" i="6" a="1"/>
  <c r="L367" i="6" s="1"/>
  <c r="K367" i="6" a="1"/>
  <c r="K367" i="6" s="1"/>
  <c r="J367" i="6" a="1"/>
  <c r="J367" i="6" s="1"/>
  <c r="I367" i="6" a="1"/>
  <c r="I367" i="6" s="1"/>
  <c r="W396" i="6" a="1"/>
  <c r="W396" i="6" s="1"/>
  <c r="V396" i="6" a="1"/>
  <c r="V396" i="6" s="1"/>
  <c r="T396" i="6" a="1"/>
  <c r="T396" i="6" s="1"/>
  <c r="S396" i="6" a="1"/>
  <c r="S396" i="6" s="1"/>
  <c r="R396" i="6" a="1"/>
  <c r="R396" i="6" s="1"/>
  <c r="Q396" i="6" a="1"/>
  <c r="Q396" i="6" s="1"/>
  <c r="P396" i="6" a="1"/>
  <c r="P396" i="6" s="1"/>
  <c r="O396" i="6" a="1"/>
  <c r="O396" i="6" s="1"/>
  <c r="N396" i="6" a="1"/>
  <c r="N396" i="6" s="1"/>
  <c r="M396" i="6" a="1"/>
  <c r="M396" i="6" s="1"/>
  <c r="L396" i="6" a="1"/>
  <c r="L396" i="6" s="1"/>
  <c r="K396" i="6" a="1"/>
  <c r="K396" i="6" s="1"/>
  <c r="J396" i="6" a="1"/>
  <c r="J396" i="6" s="1"/>
  <c r="I396" i="6" a="1"/>
  <c r="I396" i="6" s="1"/>
  <c r="W422" i="6" a="1"/>
  <c r="W422" i="6" s="1"/>
  <c r="V422" i="6" a="1"/>
  <c r="V422" i="6" s="1"/>
  <c r="T422" i="6" a="1"/>
  <c r="T422" i="6" s="1"/>
  <c r="S422" i="6" a="1"/>
  <c r="S422" i="6" s="1"/>
  <c r="R422" i="6" a="1"/>
  <c r="R422" i="6" s="1"/>
  <c r="Q422" i="6" a="1"/>
  <c r="Q422" i="6" s="1"/>
  <c r="P422" i="6" a="1"/>
  <c r="P422" i="6" s="1"/>
  <c r="O422" i="6" a="1"/>
  <c r="O422" i="6" s="1"/>
  <c r="N422" i="6" a="1"/>
  <c r="N422" i="6" s="1"/>
  <c r="M422" i="6" a="1"/>
  <c r="M422" i="6" s="1"/>
  <c r="L422" i="6" a="1"/>
  <c r="L422" i="6" s="1"/>
  <c r="K422" i="6" a="1"/>
  <c r="K422" i="6" s="1"/>
  <c r="J422" i="6" a="1"/>
  <c r="J422" i="6" s="1"/>
  <c r="I422" i="6" a="1"/>
  <c r="I422" i="6" s="1"/>
  <c r="W413" i="6" a="1"/>
  <c r="W413" i="6" s="1"/>
  <c r="V413" i="6" a="1"/>
  <c r="V413" i="6" s="1"/>
  <c r="T413" i="6" a="1"/>
  <c r="T413" i="6" s="1"/>
  <c r="S413" i="6" a="1"/>
  <c r="S413" i="6" s="1"/>
  <c r="R413" i="6" a="1"/>
  <c r="R413" i="6" s="1"/>
  <c r="Q413" i="6" a="1"/>
  <c r="Q413" i="6" s="1"/>
  <c r="P413" i="6" a="1"/>
  <c r="P413" i="6" s="1"/>
  <c r="O413" i="6" a="1"/>
  <c r="O413" i="6" s="1"/>
  <c r="N413" i="6" a="1"/>
  <c r="N413" i="6" s="1"/>
  <c r="M413" i="6" a="1"/>
  <c r="M413" i="6" s="1"/>
  <c r="L413" i="6" a="1"/>
  <c r="L413" i="6" s="1"/>
  <c r="K413" i="6" a="1"/>
  <c r="K413" i="6" s="1"/>
  <c r="J413" i="6" a="1"/>
  <c r="J413" i="6" s="1"/>
  <c r="I413" i="6" a="1"/>
  <c r="I413" i="6" s="1"/>
  <c r="W373" i="6" a="1"/>
  <c r="W373" i="6" s="1"/>
  <c r="V373" i="6" a="1"/>
  <c r="V373" i="6" s="1"/>
  <c r="T373" i="6" a="1"/>
  <c r="T373" i="6" s="1"/>
  <c r="S373" i="6" a="1"/>
  <c r="S373" i="6" s="1"/>
  <c r="R373" i="6" a="1"/>
  <c r="R373" i="6" s="1"/>
  <c r="Q373" i="6" a="1"/>
  <c r="Q373" i="6" s="1"/>
  <c r="P373" i="6" a="1"/>
  <c r="P373" i="6" s="1"/>
  <c r="O373" i="6" a="1"/>
  <c r="O373" i="6" s="1"/>
  <c r="N373" i="6" a="1"/>
  <c r="N373" i="6" s="1"/>
  <c r="M373" i="6" a="1"/>
  <c r="M373" i="6" s="1"/>
  <c r="L373" i="6" a="1"/>
  <c r="L373" i="6" s="1"/>
  <c r="K373" i="6" a="1"/>
  <c r="K373" i="6" s="1"/>
  <c r="J373" i="6" a="1"/>
  <c r="J373" i="6" s="1"/>
  <c r="I373" i="6" a="1"/>
  <c r="I373" i="6" s="1"/>
  <c r="W371" i="6" a="1"/>
  <c r="W371" i="6" s="1"/>
  <c r="V371" i="6" a="1"/>
  <c r="V371" i="6" s="1"/>
  <c r="T371" i="6" a="1"/>
  <c r="T371" i="6" s="1"/>
  <c r="S371" i="6" a="1"/>
  <c r="S371" i="6" s="1"/>
  <c r="R371" i="6" a="1"/>
  <c r="R371" i="6" s="1"/>
  <c r="Q371" i="6" a="1"/>
  <c r="Q371" i="6" s="1"/>
  <c r="P371" i="6" a="1"/>
  <c r="P371" i="6" s="1"/>
  <c r="O371" i="6" a="1"/>
  <c r="O371" i="6" s="1"/>
  <c r="N371" i="6" a="1"/>
  <c r="N371" i="6" s="1"/>
  <c r="M371" i="6" a="1"/>
  <c r="M371" i="6" s="1"/>
  <c r="L371" i="6" a="1"/>
  <c r="L371" i="6" s="1"/>
  <c r="K371" i="6" a="1"/>
  <c r="K371" i="6" s="1"/>
  <c r="J371" i="6" a="1"/>
  <c r="J371" i="6" s="1"/>
  <c r="I371" i="6" a="1"/>
  <c r="I371" i="6" s="1"/>
  <c r="W426" i="6" a="1"/>
  <c r="W426" i="6" s="1"/>
  <c r="V426" i="6" a="1"/>
  <c r="V426" i="6" s="1"/>
  <c r="T426" i="6" a="1"/>
  <c r="T426" i="6" s="1"/>
  <c r="S426" i="6" a="1"/>
  <c r="S426" i="6" s="1"/>
  <c r="R426" i="6" a="1"/>
  <c r="R426" i="6" s="1"/>
  <c r="Q426" i="6" a="1"/>
  <c r="Q426" i="6" s="1"/>
  <c r="P426" i="6" a="1"/>
  <c r="P426" i="6" s="1"/>
  <c r="O426" i="6" a="1"/>
  <c r="O426" i="6" s="1"/>
  <c r="N426" i="6" a="1"/>
  <c r="N426" i="6" s="1"/>
  <c r="M426" i="6" a="1"/>
  <c r="M426" i="6" s="1"/>
  <c r="L426" i="6" a="1"/>
  <c r="L426" i="6" s="1"/>
  <c r="K426" i="6" a="1"/>
  <c r="K426" i="6" s="1"/>
  <c r="J426" i="6" a="1"/>
  <c r="J426" i="6" s="1"/>
  <c r="I426" i="6" a="1"/>
  <c r="I426" i="6" s="1"/>
  <c r="W386" i="6" a="1"/>
  <c r="W386" i="6" s="1"/>
  <c r="V386" i="6" a="1"/>
  <c r="V386" i="6" s="1"/>
  <c r="T386" i="6" a="1"/>
  <c r="T386" i="6" s="1"/>
  <c r="S386" i="6" a="1"/>
  <c r="S386" i="6" s="1"/>
  <c r="R386" i="6" a="1"/>
  <c r="R386" i="6" s="1"/>
  <c r="Q386" i="6" a="1"/>
  <c r="Q386" i="6" s="1"/>
  <c r="P386" i="6" a="1"/>
  <c r="P386" i="6" s="1"/>
  <c r="O386" i="6" a="1"/>
  <c r="O386" i="6" s="1"/>
  <c r="N386" i="6" a="1"/>
  <c r="N386" i="6" s="1"/>
  <c r="M386" i="6" a="1"/>
  <c r="M386" i="6" s="1"/>
  <c r="L386" i="6" a="1"/>
  <c r="L386" i="6" s="1"/>
  <c r="K386" i="6" a="1"/>
  <c r="K386" i="6" s="1"/>
  <c r="J386" i="6" a="1"/>
  <c r="J386" i="6" s="1"/>
  <c r="I386" i="6" a="1"/>
  <c r="I386" i="6" s="1"/>
  <c r="W392" i="6" a="1"/>
  <c r="W392" i="6" s="1"/>
  <c r="V392" i="6" a="1"/>
  <c r="V392" i="6" s="1"/>
  <c r="T392" i="6" a="1"/>
  <c r="T392" i="6" s="1"/>
  <c r="S392" i="6" a="1"/>
  <c r="S392" i="6" s="1"/>
  <c r="R392" i="6" a="1"/>
  <c r="R392" i="6" s="1"/>
  <c r="Q392" i="6" a="1"/>
  <c r="Q392" i="6" s="1"/>
  <c r="P392" i="6" a="1"/>
  <c r="P392" i="6" s="1"/>
  <c r="O392" i="6" a="1"/>
  <c r="O392" i="6" s="1"/>
  <c r="N392" i="6" a="1"/>
  <c r="N392" i="6" s="1"/>
  <c r="M392" i="6" a="1"/>
  <c r="M392" i="6" s="1"/>
  <c r="L392" i="6" a="1"/>
  <c r="L392" i="6" s="1"/>
  <c r="K392" i="6" a="1"/>
  <c r="K392" i="6" s="1"/>
  <c r="J392" i="6" a="1"/>
  <c r="J392" i="6" s="1"/>
  <c r="I392" i="6" a="1"/>
  <c r="I392" i="6" s="1"/>
  <c r="W378" i="6" a="1"/>
  <c r="W378" i="6" s="1"/>
  <c r="V378" i="6" a="1"/>
  <c r="V378" i="6" s="1"/>
  <c r="T378" i="6" a="1"/>
  <c r="T378" i="6" s="1"/>
  <c r="S378" i="6" a="1"/>
  <c r="S378" i="6" s="1"/>
  <c r="R378" i="6" a="1"/>
  <c r="R378" i="6" s="1"/>
  <c r="Q378" i="6" a="1"/>
  <c r="Q378" i="6" s="1"/>
  <c r="P378" i="6" a="1"/>
  <c r="P378" i="6" s="1"/>
  <c r="O378" i="6" a="1"/>
  <c r="O378" i="6" s="1"/>
  <c r="N378" i="6" a="1"/>
  <c r="N378" i="6" s="1"/>
  <c r="M378" i="6" a="1"/>
  <c r="M378" i="6" s="1"/>
  <c r="L378" i="6" a="1"/>
  <c r="L378" i="6" s="1"/>
  <c r="K378" i="6" a="1"/>
  <c r="K378" i="6" s="1"/>
  <c r="J378" i="6" a="1"/>
  <c r="J378" i="6" s="1"/>
  <c r="I378" i="6" a="1"/>
  <c r="I378" i="6" s="1"/>
  <c r="W382" i="6" a="1"/>
  <c r="W382" i="6" s="1"/>
  <c r="V382" i="6" a="1"/>
  <c r="V382" i="6" s="1"/>
  <c r="T382" i="6" a="1"/>
  <c r="T382" i="6" s="1"/>
  <c r="S382" i="6" a="1"/>
  <c r="S382" i="6" s="1"/>
  <c r="R382" i="6" a="1"/>
  <c r="R382" i="6" s="1"/>
  <c r="Q382" i="6" a="1"/>
  <c r="Q382" i="6" s="1"/>
  <c r="P382" i="6" a="1"/>
  <c r="P382" i="6" s="1"/>
  <c r="O382" i="6" a="1"/>
  <c r="O382" i="6" s="1"/>
  <c r="N382" i="6" a="1"/>
  <c r="N382" i="6" s="1"/>
  <c r="M382" i="6" a="1"/>
  <c r="M382" i="6" s="1"/>
  <c r="L382" i="6" a="1"/>
  <c r="L382" i="6" s="1"/>
  <c r="K382" i="6" a="1"/>
  <c r="K382" i="6" s="1"/>
  <c r="J382" i="6" a="1"/>
  <c r="J382" i="6" s="1"/>
  <c r="I382" i="6" a="1"/>
  <c r="I382" i="6" s="1"/>
  <c r="W400" i="6" a="1"/>
  <c r="W400" i="6" s="1"/>
  <c r="V400" i="6" a="1"/>
  <c r="V400" i="6" s="1"/>
  <c r="T400" i="6" a="1"/>
  <c r="T400" i="6" s="1"/>
  <c r="S400" i="6" a="1"/>
  <c r="S400" i="6" s="1"/>
  <c r="R400" i="6" a="1"/>
  <c r="R400" i="6" s="1"/>
  <c r="Q400" i="6" a="1"/>
  <c r="Q400" i="6" s="1"/>
  <c r="P400" i="6" a="1"/>
  <c r="P400" i="6" s="1"/>
  <c r="O400" i="6" a="1"/>
  <c r="O400" i="6" s="1"/>
  <c r="N400" i="6" a="1"/>
  <c r="N400" i="6" s="1"/>
  <c r="M400" i="6" a="1"/>
  <c r="M400" i="6" s="1"/>
  <c r="L400" i="6" a="1"/>
  <c r="L400" i="6" s="1"/>
  <c r="K400" i="6" a="1"/>
  <c r="K400" i="6" s="1"/>
  <c r="J400" i="6" a="1"/>
  <c r="J400" i="6" s="1"/>
  <c r="I400" i="6" a="1"/>
  <c r="I400" i="6" s="1"/>
  <c r="W380" i="6" a="1"/>
  <c r="W380" i="6" s="1"/>
  <c r="V380" i="6" a="1"/>
  <c r="V380" i="6" s="1"/>
  <c r="T380" i="6" a="1"/>
  <c r="T380" i="6" s="1"/>
  <c r="S380" i="6" a="1"/>
  <c r="S380" i="6" s="1"/>
  <c r="R380" i="6" a="1"/>
  <c r="R380" i="6" s="1"/>
  <c r="Q380" i="6" a="1"/>
  <c r="Q380" i="6" s="1"/>
  <c r="P380" i="6" a="1"/>
  <c r="P380" i="6" s="1"/>
  <c r="O380" i="6" a="1"/>
  <c r="O380" i="6" s="1"/>
  <c r="N380" i="6" a="1"/>
  <c r="N380" i="6" s="1"/>
  <c r="M380" i="6" a="1"/>
  <c r="M380" i="6" s="1"/>
  <c r="L380" i="6" a="1"/>
  <c r="L380" i="6" s="1"/>
  <c r="K380" i="6" a="1"/>
  <c r="K380" i="6" s="1"/>
  <c r="J380" i="6" a="1"/>
  <c r="J380" i="6" s="1"/>
  <c r="I380" i="6" a="1"/>
  <c r="I380" i="6" s="1"/>
  <c r="W397" i="6" a="1"/>
  <c r="W397" i="6" s="1"/>
  <c r="V397" i="6" a="1"/>
  <c r="V397" i="6" s="1"/>
  <c r="T397" i="6" a="1"/>
  <c r="T397" i="6" s="1"/>
  <c r="S397" i="6" a="1"/>
  <c r="S397" i="6" s="1"/>
  <c r="R397" i="6" a="1"/>
  <c r="R397" i="6" s="1"/>
  <c r="Q397" i="6" a="1"/>
  <c r="Q397" i="6" s="1"/>
  <c r="P397" i="6" a="1"/>
  <c r="P397" i="6" s="1"/>
  <c r="O397" i="6" a="1"/>
  <c r="O397" i="6" s="1"/>
  <c r="N397" i="6" a="1"/>
  <c r="N397" i="6" s="1"/>
  <c r="M397" i="6" a="1"/>
  <c r="M397" i="6" s="1"/>
  <c r="L397" i="6" a="1"/>
  <c r="L397" i="6" s="1"/>
  <c r="K397" i="6" a="1"/>
  <c r="K397" i="6" s="1"/>
  <c r="J397" i="6" a="1"/>
  <c r="J397" i="6" s="1"/>
  <c r="I397" i="6" a="1"/>
  <c r="I397" i="6" s="1"/>
  <c r="W88" i="6" a="1"/>
  <c r="W88" i="6" s="1"/>
  <c r="V88" i="6" a="1"/>
  <c r="V88" i="6" s="1"/>
  <c r="T88" i="6" a="1"/>
  <c r="T88" i="6" s="1"/>
  <c r="S88" i="6" a="1"/>
  <c r="S88" i="6" s="1"/>
  <c r="R88" i="6" a="1"/>
  <c r="R88" i="6" s="1"/>
  <c r="Q88" i="6" a="1"/>
  <c r="Q88" i="6" s="1"/>
  <c r="P88" i="6" a="1"/>
  <c r="P88" i="6" s="1"/>
  <c r="O88" i="6" a="1"/>
  <c r="O88" i="6" s="1"/>
  <c r="N88" i="6" a="1"/>
  <c r="N88" i="6" s="1"/>
  <c r="M88" i="6" a="1"/>
  <c r="M88" i="6" s="1"/>
  <c r="L88" i="6" a="1"/>
  <c r="L88" i="6" s="1"/>
  <c r="K88" i="6" a="1"/>
  <c r="K88" i="6" s="1"/>
  <c r="J88" i="6" a="1"/>
  <c r="J88" i="6" s="1"/>
  <c r="I88" i="6" a="1"/>
  <c r="I88" i="6" s="1"/>
  <c r="U68" i="6" l="1"/>
  <c r="U71" i="6"/>
  <c r="U66" i="6"/>
  <c r="U74" i="6"/>
  <c r="U76" i="6"/>
  <c r="U73" i="6"/>
  <c r="U70" i="6"/>
  <c r="U75" i="6"/>
  <c r="U65" i="6"/>
  <c r="U69" i="6"/>
  <c r="U78" i="6"/>
  <c r="U67" i="6"/>
  <c r="U77" i="6"/>
  <c r="U72" i="6"/>
  <c r="W91" i="6" a="1"/>
  <c r="W91" i="6" s="1"/>
  <c r="V91" i="6" a="1"/>
  <c r="V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W89" i="6" a="1"/>
  <c r="W89" i="6" s="1"/>
  <c r="V89" i="6" a="1"/>
  <c r="V89" i="6" s="1"/>
  <c r="T89" i="6" a="1"/>
  <c r="T89" i="6" s="1"/>
  <c r="S89" i="6" a="1"/>
  <c r="S89" i="6" s="1"/>
  <c r="R89" i="6" a="1"/>
  <c r="R89" i="6" s="1"/>
  <c r="Q89" i="6" a="1"/>
  <c r="Q89" i="6" s="1"/>
  <c r="P89" i="6" a="1"/>
  <c r="P89" i="6" s="1"/>
  <c r="O89" i="6" a="1"/>
  <c r="O89" i="6" s="1"/>
  <c r="N89" i="6" a="1"/>
  <c r="N89" i="6" s="1"/>
  <c r="M89" i="6" a="1"/>
  <c r="M89" i="6" s="1"/>
  <c r="L89" i="6" a="1"/>
  <c r="L89" i="6" s="1"/>
  <c r="K89" i="6" a="1"/>
  <c r="K89" i="6" s="1"/>
  <c r="J89" i="6" a="1"/>
  <c r="J89" i="6" s="1"/>
  <c r="I89" i="6" a="1"/>
  <c r="I89" i="6" s="1"/>
  <c r="W249" i="6" a="1"/>
  <c r="W249" i="6" s="1"/>
  <c r="V249" i="6" a="1"/>
  <c r="V249" i="6" s="1"/>
  <c r="T249" i="6" a="1"/>
  <c r="T249" i="6" s="1"/>
  <c r="S249" i="6" a="1"/>
  <c r="S249" i="6" s="1"/>
  <c r="R249" i="6" a="1"/>
  <c r="R249" i="6" s="1"/>
  <c r="Q249" i="6" a="1"/>
  <c r="Q249" i="6" s="1"/>
  <c r="P249" i="6" a="1"/>
  <c r="P249" i="6" s="1"/>
  <c r="O249" i="6" a="1"/>
  <c r="O249" i="6" s="1"/>
  <c r="N249" i="6" a="1"/>
  <c r="N249" i="6" s="1"/>
  <c r="M249" i="6" a="1"/>
  <c r="M249" i="6" s="1"/>
  <c r="L249" i="6" a="1"/>
  <c r="L249" i="6" s="1"/>
  <c r="K249" i="6" a="1"/>
  <c r="K249" i="6" s="1"/>
  <c r="J249" i="6" a="1"/>
  <c r="J249" i="6" s="1"/>
  <c r="I249" i="6" a="1"/>
  <c r="I249" i="6" s="1"/>
  <c r="W251" i="6" a="1"/>
  <c r="W251" i="6" s="1"/>
  <c r="V251" i="6" a="1"/>
  <c r="V251" i="6" s="1"/>
  <c r="T251" i="6" a="1"/>
  <c r="T251" i="6" s="1"/>
  <c r="S251" i="6" a="1"/>
  <c r="S251" i="6" s="1"/>
  <c r="R251" i="6" a="1"/>
  <c r="R251" i="6" s="1"/>
  <c r="Q251" i="6" a="1"/>
  <c r="Q251" i="6" s="1"/>
  <c r="P251" i="6" a="1"/>
  <c r="P251" i="6" s="1"/>
  <c r="O251" i="6" a="1"/>
  <c r="O251" i="6" s="1"/>
  <c r="N251" i="6" a="1"/>
  <c r="N251" i="6" s="1"/>
  <c r="M251" i="6" a="1"/>
  <c r="M251" i="6" s="1"/>
  <c r="L251" i="6" a="1"/>
  <c r="L251" i="6" s="1"/>
  <c r="K251" i="6" a="1"/>
  <c r="K251" i="6" s="1"/>
  <c r="J251" i="6" a="1"/>
  <c r="J251" i="6" s="1"/>
  <c r="I251" i="6" a="1"/>
  <c r="I251" i="6" s="1"/>
  <c r="W252" i="6" a="1"/>
  <c r="W252" i="6" s="1"/>
  <c r="V252" i="6" a="1"/>
  <c r="V252" i="6" s="1"/>
  <c r="T252" i="6" a="1"/>
  <c r="T252" i="6" s="1"/>
  <c r="S252" i="6" a="1"/>
  <c r="S252" i="6" s="1"/>
  <c r="R252" i="6" a="1"/>
  <c r="R252" i="6" s="1"/>
  <c r="Q252" i="6" a="1"/>
  <c r="Q252" i="6" s="1"/>
  <c r="P252" i="6" a="1"/>
  <c r="P252" i="6" s="1"/>
  <c r="O252" i="6" a="1"/>
  <c r="O252" i="6" s="1"/>
  <c r="N252" i="6" a="1"/>
  <c r="N252" i="6" s="1"/>
  <c r="M252" i="6" a="1"/>
  <c r="M252" i="6" s="1"/>
  <c r="L252" i="6" a="1"/>
  <c r="L252" i="6" s="1"/>
  <c r="K252" i="6" a="1"/>
  <c r="K252" i="6" s="1"/>
  <c r="J252" i="6" a="1"/>
  <c r="J252" i="6" s="1"/>
  <c r="I252" i="6" a="1"/>
  <c r="I252" i="6" s="1"/>
  <c r="W250" i="6" a="1"/>
  <c r="W250" i="6" s="1"/>
  <c r="V250" i="6" a="1"/>
  <c r="V250" i="6" s="1"/>
  <c r="T250" i="6" a="1"/>
  <c r="T250" i="6" s="1"/>
  <c r="S250" i="6" a="1"/>
  <c r="S250" i="6" s="1"/>
  <c r="R250" i="6" a="1"/>
  <c r="R250" i="6" s="1"/>
  <c r="Q250" i="6" a="1"/>
  <c r="Q250" i="6" s="1"/>
  <c r="P250" i="6" a="1"/>
  <c r="P250" i="6" s="1"/>
  <c r="O250" i="6" a="1"/>
  <c r="O250" i="6" s="1"/>
  <c r="N250" i="6" a="1"/>
  <c r="N250" i="6" s="1"/>
  <c r="M250" i="6" a="1"/>
  <c r="M250" i="6" s="1"/>
  <c r="L250" i="6" a="1"/>
  <c r="L250" i="6" s="1"/>
  <c r="K250" i="6" a="1"/>
  <c r="K250" i="6" s="1"/>
  <c r="J250" i="6" a="1"/>
  <c r="J250" i="6" s="1"/>
  <c r="I250" i="6" a="1"/>
  <c r="I250" i="6" s="1"/>
  <c r="W248" i="6" a="1"/>
  <c r="W248" i="6" s="1"/>
  <c r="V248" i="6" a="1"/>
  <c r="V248" i="6" s="1"/>
  <c r="T248" i="6" a="1"/>
  <c r="T248" i="6" s="1"/>
  <c r="S248" i="6" a="1"/>
  <c r="S248" i="6" s="1"/>
  <c r="R248" i="6" a="1"/>
  <c r="R248" i="6" s="1"/>
  <c r="Q248" i="6" a="1"/>
  <c r="Q248" i="6" s="1"/>
  <c r="P248" i="6" a="1"/>
  <c r="P248" i="6" s="1"/>
  <c r="O248" i="6" a="1"/>
  <c r="O248" i="6" s="1"/>
  <c r="N248" i="6" a="1"/>
  <c r="N248" i="6" s="1"/>
  <c r="M248" i="6" a="1"/>
  <c r="M248" i="6" s="1"/>
  <c r="L248" i="6" a="1"/>
  <c r="L248" i="6" s="1"/>
  <c r="K248" i="6" a="1"/>
  <c r="K248" i="6" s="1"/>
  <c r="J248" i="6" a="1"/>
  <c r="J248" i="6" s="1"/>
  <c r="I248" i="6" a="1"/>
  <c r="I248" i="6" s="1"/>
  <c r="W253" i="6" a="1"/>
  <c r="W253" i="6" s="1"/>
  <c r="V253" i="6" a="1"/>
  <c r="V253" i="6" s="1"/>
  <c r="T253" i="6" a="1"/>
  <c r="T253" i="6" s="1"/>
  <c r="S253" i="6" a="1"/>
  <c r="S253" i="6" s="1"/>
  <c r="R253" i="6" a="1"/>
  <c r="R253" i="6" s="1"/>
  <c r="Q253" i="6" a="1"/>
  <c r="Q253" i="6" s="1"/>
  <c r="P253" i="6" a="1"/>
  <c r="P253" i="6" s="1"/>
  <c r="O253" i="6" a="1"/>
  <c r="O253" i="6" s="1"/>
  <c r="N253" i="6" a="1"/>
  <c r="N253" i="6" s="1"/>
  <c r="M253" i="6" a="1"/>
  <c r="M253" i="6" s="1"/>
  <c r="L253" i="6" a="1"/>
  <c r="L253" i="6" s="1"/>
  <c r="K253" i="6" a="1"/>
  <c r="K253" i="6" s="1"/>
  <c r="J253" i="6" a="1"/>
  <c r="J253" i="6" s="1"/>
  <c r="I253" i="6" a="1"/>
  <c r="I253" i="6" s="1"/>
  <c r="W138" i="6" a="1"/>
  <c r="W138" i="6" s="1"/>
  <c r="V138" i="6" a="1"/>
  <c r="V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W201" i="6" a="1"/>
  <c r="W201" i="6" s="1"/>
  <c r="V201" i="6" a="1"/>
  <c r="V201" i="6" s="1"/>
  <c r="T201" i="6" a="1"/>
  <c r="T201" i="6" s="1"/>
  <c r="S201" i="6" a="1"/>
  <c r="S201" i="6" s="1"/>
  <c r="R201" i="6" a="1"/>
  <c r="R201" i="6" s="1"/>
  <c r="Q201" i="6" a="1"/>
  <c r="Q201" i="6" s="1"/>
  <c r="P201" i="6" a="1"/>
  <c r="P201" i="6" s="1"/>
  <c r="O201" i="6" a="1"/>
  <c r="O201" i="6" s="1"/>
  <c r="N201" i="6" a="1"/>
  <c r="N201" i="6" s="1"/>
  <c r="M201" i="6" a="1"/>
  <c r="M201" i="6" s="1"/>
  <c r="L201" i="6" a="1"/>
  <c r="L201" i="6" s="1"/>
  <c r="K201" i="6" a="1"/>
  <c r="K201" i="6" s="1"/>
  <c r="J201" i="6" a="1"/>
  <c r="J201" i="6" s="1"/>
  <c r="I201" i="6" a="1"/>
  <c r="I201" i="6" s="1"/>
  <c r="W441" i="6" a="1"/>
  <c r="W441" i="6" s="1"/>
  <c r="V441" i="6" a="1"/>
  <c r="V441" i="6" s="1"/>
  <c r="T441" i="6" a="1"/>
  <c r="T441" i="6" s="1"/>
  <c r="S441" i="6" a="1"/>
  <c r="S441" i="6" s="1"/>
  <c r="R441" i="6" a="1"/>
  <c r="R441" i="6" s="1"/>
  <c r="Q441" i="6" a="1"/>
  <c r="Q441" i="6" s="1"/>
  <c r="P441" i="6" a="1"/>
  <c r="P441" i="6" s="1"/>
  <c r="O441" i="6" a="1"/>
  <c r="O441" i="6" s="1"/>
  <c r="N441" i="6" a="1"/>
  <c r="N441" i="6" s="1"/>
  <c r="M441" i="6" a="1"/>
  <c r="M441" i="6" s="1"/>
  <c r="L441" i="6" a="1"/>
  <c r="L441" i="6" s="1"/>
  <c r="K441" i="6" a="1"/>
  <c r="K441" i="6" s="1"/>
  <c r="J441" i="6" a="1"/>
  <c r="J441" i="6" s="1"/>
  <c r="I441" i="6" a="1"/>
  <c r="I441" i="6" s="1"/>
  <c r="W440" i="6" a="1"/>
  <c r="W440" i="6" s="1"/>
  <c r="V440" i="6" a="1"/>
  <c r="V440" i="6" s="1"/>
  <c r="T440" i="6" a="1"/>
  <c r="T440" i="6" s="1"/>
  <c r="S440" i="6" a="1"/>
  <c r="S440" i="6" s="1"/>
  <c r="R440" i="6" a="1"/>
  <c r="R440" i="6" s="1"/>
  <c r="Q440" i="6" a="1"/>
  <c r="Q440" i="6" s="1"/>
  <c r="P440" i="6" a="1"/>
  <c r="P440" i="6" s="1"/>
  <c r="O440" i="6" a="1"/>
  <c r="O440" i="6" s="1"/>
  <c r="N440" i="6" a="1"/>
  <c r="N440" i="6" s="1"/>
  <c r="M440" i="6" a="1"/>
  <c r="M440" i="6" s="1"/>
  <c r="L440" i="6" a="1"/>
  <c r="L440" i="6" s="1"/>
  <c r="K440" i="6" a="1"/>
  <c r="K440" i="6" s="1"/>
  <c r="J440" i="6" a="1"/>
  <c r="J440" i="6" s="1"/>
  <c r="I440" i="6" a="1"/>
  <c r="I440" i="6" s="1"/>
  <c r="W49" i="6" a="1"/>
  <c r="W49" i="6" s="1"/>
  <c r="V49" i="6" a="1"/>
  <c r="V49" i="6" s="1"/>
  <c r="T49" i="6" a="1"/>
  <c r="T49" i="6" s="1"/>
  <c r="S49" i="6" a="1"/>
  <c r="S49" i="6" s="1"/>
  <c r="R49" i="6" a="1"/>
  <c r="R49" i="6" s="1"/>
  <c r="Q49" i="6" a="1"/>
  <c r="Q49" i="6" s="1"/>
  <c r="P49" i="6" a="1"/>
  <c r="P49" i="6" s="1"/>
  <c r="O49" i="6" a="1"/>
  <c r="O49" i="6" s="1"/>
  <c r="N49" i="6" a="1"/>
  <c r="N49" i="6" s="1"/>
  <c r="M49" i="6" a="1"/>
  <c r="M49" i="6" s="1"/>
  <c r="L49" i="6" a="1"/>
  <c r="L49" i="6" s="1"/>
  <c r="K49" i="6" a="1"/>
  <c r="K49" i="6" s="1"/>
  <c r="J49" i="6" a="1"/>
  <c r="J49" i="6" s="1"/>
  <c r="I49" i="6" a="1"/>
  <c r="I49" i="6" s="1"/>
  <c r="W457" i="6" a="1"/>
  <c r="W457" i="6" s="1"/>
  <c r="V457" i="6" a="1"/>
  <c r="V457" i="6" s="1"/>
  <c r="T457" i="6" a="1"/>
  <c r="T457" i="6" s="1"/>
  <c r="S457" i="6" a="1"/>
  <c r="S457" i="6" s="1"/>
  <c r="R457" i="6" a="1"/>
  <c r="R457" i="6" s="1"/>
  <c r="Q457" i="6" a="1"/>
  <c r="Q457" i="6" s="1"/>
  <c r="P457" i="6" a="1"/>
  <c r="P457" i="6" s="1"/>
  <c r="O457" i="6" a="1"/>
  <c r="O457" i="6" s="1"/>
  <c r="N457" i="6" a="1"/>
  <c r="N457" i="6" s="1"/>
  <c r="M457" i="6" a="1"/>
  <c r="M457" i="6" s="1"/>
  <c r="L457" i="6" a="1"/>
  <c r="L457" i="6" s="1"/>
  <c r="K457" i="6" a="1"/>
  <c r="K457" i="6" s="1"/>
  <c r="J457" i="6" a="1"/>
  <c r="J457" i="6" s="1"/>
  <c r="I457" i="6" a="1"/>
  <c r="I457" i="6" s="1"/>
  <c r="W472" i="6" a="1"/>
  <c r="W472" i="6" s="1"/>
  <c r="V472" i="6" a="1"/>
  <c r="V472" i="6" s="1"/>
  <c r="T472" i="6" a="1"/>
  <c r="T472" i="6" s="1"/>
  <c r="S472" i="6" a="1"/>
  <c r="S472" i="6" s="1"/>
  <c r="R472" i="6" a="1"/>
  <c r="R472" i="6" s="1"/>
  <c r="Q472" i="6" a="1"/>
  <c r="Q472" i="6" s="1"/>
  <c r="P472" i="6" a="1"/>
  <c r="P472" i="6" s="1"/>
  <c r="O472" i="6" a="1"/>
  <c r="O472" i="6" s="1"/>
  <c r="N472" i="6" a="1"/>
  <c r="N472" i="6" s="1"/>
  <c r="M472" i="6" a="1"/>
  <c r="M472" i="6" s="1"/>
  <c r="L472" i="6" a="1"/>
  <c r="L472" i="6" s="1"/>
  <c r="K472" i="6" a="1"/>
  <c r="K472" i="6" s="1"/>
  <c r="J472" i="6" a="1"/>
  <c r="J472" i="6" s="1"/>
  <c r="I472" i="6" a="1"/>
  <c r="I472" i="6" s="1"/>
  <c r="W142" i="6" a="1"/>
  <c r="W142" i="6" s="1"/>
  <c r="V142" i="6" a="1"/>
  <c r="V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W124" i="6" a="1"/>
  <c r="W124" i="6" s="1"/>
  <c r="V124" i="6" a="1"/>
  <c r="V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W223" i="6" a="1"/>
  <c r="W223" i="6" s="1"/>
  <c r="V223" i="6" a="1"/>
  <c r="V223" i="6" s="1"/>
  <c r="T223" i="6" a="1"/>
  <c r="T223" i="6" s="1"/>
  <c r="S223" i="6" a="1"/>
  <c r="S223" i="6" s="1"/>
  <c r="R223" i="6" a="1"/>
  <c r="R223" i="6" s="1"/>
  <c r="Q223" i="6" a="1"/>
  <c r="Q223" i="6" s="1"/>
  <c r="P223" i="6" a="1"/>
  <c r="P223" i="6" s="1"/>
  <c r="O223" i="6" a="1"/>
  <c r="O223" i="6" s="1"/>
  <c r="N223" i="6" a="1"/>
  <c r="N223" i="6" s="1"/>
  <c r="M223" i="6" a="1"/>
  <c r="M223" i="6" s="1"/>
  <c r="L223" i="6" a="1"/>
  <c r="L223" i="6" s="1"/>
  <c r="K223" i="6" a="1"/>
  <c r="K223" i="6" s="1"/>
  <c r="J223" i="6" a="1"/>
  <c r="J223" i="6" s="1"/>
  <c r="I223" i="6" a="1"/>
  <c r="I223" i="6" s="1"/>
  <c r="W221" i="6" a="1"/>
  <c r="W221" i="6" s="1"/>
  <c r="V221" i="6" a="1"/>
  <c r="V221" i="6" s="1"/>
  <c r="T221" i="6" a="1"/>
  <c r="T221" i="6" s="1"/>
  <c r="S221" i="6" a="1"/>
  <c r="S221" i="6" s="1"/>
  <c r="R221" i="6" a="1"/>
  <c r="R221" i="6" s="1"/>
  <c r="Q221" i="6" a="1"/>
  <c r="Q221" i="6" s="1"/>
  <c r="P221" i="6" a="1"/>
  <c r="P221" i="6" s="1"/>
  <c r="O221" i="6" a="1"/>
  <c r="O221" i="6" s="1"/>
  <c r="N221" i="6" a="1"/>
  <c r="N221" i="6" s="1"/>
  <c r="M221" i="6" a="1"/>
  <c r="M221" i="6" s="1"/>
  <c r="L221" i="6" a="1"/>
  <c r="L221" i="6" s="1"/>
  <c r="K221" i="6" a="1"/>
  <c r="K221" i="6" s="1"/>
  <c r="J221" i="6" a="1"/>
  <c r="J221" i="6" s="1"/>
  <c r="I221" i="6" a="1"/>
  <c r="I221" i="6" s="1"/>
  <c r="W224" i="6" a="1"/>
  <c r="W224" i="6" s="1"/>
  <c r="V224" i="6" a="1"/>
  <c r="V224" i="6" s="1"/>
  <c r="T224" i="6" a="1"/>
  <c r="T224" i="6" s="1"/>
  <c r="S224" i="6" a="1"/>
  <c r="S224" i="6" s="1"/>
  <c r="R224" i="6" a="1"/>
  <c r="R224" i="6" s="1"/>
  <c r="Q224" i="6" a="1"/>
  <c r="Q224" i="6" s="1"/>
  <c r="P224" i="6" a="1"/>
  <c r="P224" i="6" s="1"/>
  <c r="O224" i="6" a="1"/>
  <c r="O224" i="6" s="1"/>
  <c r="N224" i="6" a="1"/>
  <c r="N224" i="6" s="1"/>
  <c r="M224" i="6" a="1"/>
  <c r="M224" i="6" s="1"/>
  <c r="L224" i="6" a="1"/>
  <c r="L224" i="6" s="1"/>
  <c r="K224" i="6" a="1"/>
  <c r="K224" i="6" s="1"/>
  <c r="J224" i="6" a="1"/>
  <c r="J224" i="6" s="1"/>
  <c r="I224" i="6" a="1"/>
  <c r="I224" i="6" s="1"/>
  <c r="W222" i="6" a="1"/>
  <c r="W222" i="6" s="1"/>
  <c r="V222" i="6" a="1"/>
  <c r="V222" i="6" s="1"/>
  <c r="T222" i="6" a="1"/>
  <c r="T222" i="6" s="1"/>
  <c r="S222" i="6" a="1"/>
  <c r="S222" i="6" s="1"/>
  <c r="R222" i="6" a="1"/>
  <c r="R222" i="6" s="1"/>
  <c r="Q222" i="6" a="1"/>
  <c r="Q222" i="6" s="1"/>
  <c r="P222" i="6" a="1"/>
  <c r="P222" i="6" s="1"/>
  <c r="O222" i="6" a="1"/>
  <c r="O222" i="6" s="1"/>
  <c r="N222" i="6" a="1"/>
  <c r="N222" i="6" s="1"/>
  <c r="M222" i="6" a="1"/>
  <c r="M222" i="6" s="1"/>
  <c r="L222" i="6" a="1"/>
  <c r="L222" i="6" s="1"/>
  <c r="K222" i="6" a="1"/>
  <c r="K222" i="6" s="1"/>
  <c r="J222" i="6" a="1"/>
  <c r="J222" i="6" s="1"/>
  <c r="I222" i="6" a="1"/>
  <c r="I222" i="6" s="1"/>
  <c r="W416" i="6" a="1"/>
  <c r="W416" i="6" s="1"/>
  <c r="V416" i="6" a="1"/>
  <c r="V416" i="6" s="1"/>
  <c r="T416" i="6" a="1"/>
  <c r="T416" i="6" s="1"/>
  <c r="S416" i="6" a="1"/>
  <c r="S416" i="6" s="1"/>
  <c r="R416" i="6" a="1"/>
  <c r="R416" i="6" s="1"/>
  <c r="Q416" i="6" a="1"/>
  <c r="Q416" i="6" s="1"/>
  <c r="P416" i="6" a="1"/>
  <c r="P416" i="6" s="1"/>
  <c r="O416" i="6" a="1"/>
  <c r="O416" i="6" s="1"/>
  <c r="N416" i="6" a="1"/>
  <c r="N416" i="6" s="1"/>
  <c r="M416" i="6" a="1"/>
  <c r="M416" i="6" s="1"/>
  <c r="L416" i="6" a="1"/>
  <c r="L416" i="6" s="1"/>
  <c r="K416" i="6" a="1"/>
  <c r="K416" i="6" s="1"/>
  <c r="J416" i="6" a="1"/>
  <c r="J416" i="6" s="1"/>
  <c r="I416" i="6" a="1"/>
  <c r="I416" i="6" s="1"/>
  <c r="W369" i="6" a="1"/>
  <c r="W369" i="6" s="1"/>
  <c r="V369" i="6" a="1"/>
  <c r="V369" i="6" s="1"/>
  <c r="T369" i="6" a="1"/>
  <c r="T369" i="6" s="1"/>
  <c r="S369" i="6" a="1"/>
  <c r="S369" i="6" s="1"/>
  <c r="R369" i="6" a="1"/>
  <c r="R369" i="6" s="1"/>
  <c r="Q369" i="6" a="1"/>
  <c r="Q369" i="6" s="1"/>
  <c r="P369" i="6" a="1"/>
  <c r="P369" i="6" s="1"/>
  <c r="O369" i="6" a="1"/>
  <c r="O369" i="6" s="1"/>
  <c r="N369" i="6" a="1"/>
  <c r="N369" i="6" s="1"/>
  <c r="M369" i="6" a="1"/>
  <c r="M369" i="6" s="1"/>
  <c r="L369" i="6" a="1"/>
  <c r="L369" i="6" s="1"/>
  <c r="K369" i="6" a="1"/>
  <c r="K369" i="6" s="1"/>
  <c r="J369" i="6" a="1"/>
  <c r="J369" i="6" s="1"/>
  <c r="I369" i="6" a="1"/>
  <c r="I369" i="6" s="1"/>
  <c r="W390" i="6" a="1"/>
  <c r="W390" i="6" s="1"/>
  <c r="V390" i="6" a="1"/>
  <c r="V390" i="6" s="1"/>
  <c r="T390" i="6" a="1"/>
  <c r="T390" i="6" s="1"/>
  <c r="S390" i="6" a="1"/>
  <c r="S390" i="6" s="1"/>
  <c r="R390" i="6" a="1"/>
  <c r="R390" i="6" s="1"/>
  <c r="Q390" i="6" a="1"/>
  <c r="Q390" i="6" s="1"/>
  <c r="P390" i="6" a="1"/>
  <c r="P390" i="6" s="1"/>
  <c r="O390" i="6" a="1"/>
  <c r="O390" i="6" s="1"/>
  <c r="N390" i="6" a="1"/>
  <c r="N390" i="6" s="1"/>
  <c r="M390" i="6" a="1"/>
  <c r="M390" i="6" s="1"/>
  <c r="L390" i="6" a="1"/>
  <c r="L390" i="6" s="1"/>
  <c r="K390" i="6" a="1"/>
  <c r="K390" i="6" s="1"/>
  <c r="J390" i="6" a="1"/>
  <c r="J390" i="6" s="1"/>
  <c r="I390" i="6" a="1"/>
  <c r="I390" i="6" s="1"/>
  <c r="W414" i="6" a="1"/>
  <c r="W414" i="6" s="1"/>
  <c r="V414" i="6" a="1"/>
  <c r="V414" i="6" s="1"/>
  <c r="T414" i="6" a="1"/>
  <c r="T414" i="6" s="1"/>
  <c r="S414" i="6" a="1"/>
  <c r="S414" i="6" s="1"/>
  <c r="R414" i="6" a="1"/>
  <c r="R414" i="6" s="1"/>
  <c r="Q414" i="6" a="1"/>
  <c r="Q414" i="6" s="1"/>
  <c r="P414" i="6" a="1"/>
  <c r="P414" i="6" s="1"/>
  <c r="O414" i="6" a="1"/>
  <c r="O414" i="6" s="1"/>
  <c r="N414" i="6" a="1"/>
  <c r="N414" i="6" s="1"/>
  <c r="M414" i="6" a="1"/>
  <c r="M414" i="6" s="1"/>
  <c r="L414" i="6" a="1"/>
  <c r="L414" i="6" s="1"/>
  <c r="K414" i="6" a="1"/>
  <c r="K414" i="6" s="1"/>
  <c r="J414" i="6" a="1"/>
  <c r="J414" i="6" s="1"/>
  <c r="I414" i="6" a="1"/>
  <c r="I414" i="6" s="1"/>
  <c r="W370" i="6" a="1"/>
  <c r="W370" i="6" s="1"/>
  <c r="V370" i="6" a="1"/>
  <c r="V370" i="6" s="1"/>
  <c r="T370" i="6" a="1"/>
  <c r="T370" i="6" s="1"/>
  <c r="S370" i="6" a="1"/>
  <c r="S370" i="6" s="1"/>
  <c r="R370" i="6" a="1"/>
  <c r="R370" i="6" s="1"/>
  <c r="Q370" i="6" a="1"/>
  <c r="Q370" i="6" s="1"/>
  <c r="P370" i="6" a="1"/>
  <c r="P370" i="6" s="1"/>
  <c r="O370" i="6" a="1"/>
  <c r="O370" i="6" s="1"/>
  <c r="N370" i="6" a="1"/>
  <c r="N370" i="6" s="1"/>
  <c r="M370" i="6" a="1"/>
  <c r="M370" i="6" s="1"/>
  <c r="L370" i="6" a="1"/>
  <c r="L370" i="6" s="1"/>
  <c r="K370" i="6" a="1"/>
  <c r="K370" i="6" s="1"/>
  <c r="J370" i="6" a="1"/>
  <c r="J370" i="6" s="1"/>
  <c r="I370" i="6" a="1"/>
  <c r="I370" i="6" s="1"/>
  <c r="W438" i="6" a="1"/>
  <c r="W438" i="6" s="1"/>
  <c r="V438" i="6" a="1"/>
  <c r="V438" i="6" s="1"/>
  <c r="T438" i="6" a="1"/>
  <c r="T438" i="6" s="1"/>
  <c r="S438" i="6" a="1"/>
  <c r="S438" i="6" s="1"/>
  <c r="R438" i="6" a="1"/>
  <c r="R438" i="6" s="1"/>
  <c r="Q438" i="6" a="1"/>
  <c r="Q438" i="6" s="1"/>
  <c r="P438" i="6" a="1"/>
  <c r="P438" i="6" s="1"/>
  <c r="O438" i="6" a="1"/>
  <c r="O438" i="6" s="1"/>
  <c r="N438" i="6" a="1"/>
  <c r="N438" i="6" s="1"/>
  <c r="M438" i="6" a="1"/>
  <c r="M438" i="6" s="1"/>
  <c r="L438" i="6" a="1"/>
  <c r="L438" i="6" s="1"/>
  <c r="K438" i="6" a="1"/>
  <c r="K438" i="6" s="1"/>
  <c r="J438" i="6" a="1"/>
  <c r="J438" i="6" s="1"/>
  <c r="I438" i="6" a="1"/>
  <c r="I438" i="6" s="1"/>
  <c r="W435" i="6" a="1"/>
  <c r="W435" i="6" s="1"/>
  <c r="V435" i="6" a="1"/>
  <c r="V435" i="6" s="1"/>
  <c r="T435" i="6" a="1"/>
  <c r="T435" i="6" s="1"/>
  <c r="S435" i="6" a="1"/>
  <c r="S435" i="6" s="1"/>
  <c r="R435" i="6" a="1"/>
  <c r="R435" i="6" s="1"/>
  <c r="Q435" i="6" a="1"/>
  <c r="Q435" i="6" s="1"/>
  <c r="P435" i="6" a="1"/>
  <c r="P435" i="6" s="1"/>
  <c r="O435" i="6" a="1"/>
  <c r="O435" i="6" s="1"/>
  <c r="N435" i="6" a="1"/>
  <c r="N435" i="6" s="1"/>
  <c r="M435" i="6" a="1"/>
  <c r="M435" i="6" s="1"/>
  <c r="L435" i="6" a="1"/>
  <c r="L435" i="6" s="1"/>
  <c r="K435" i="6" a="1"/>
  <c r="K435" i="6" s="1"/>
  <c r="J435" i="6" a="1"/>
  <c r="J435" i="6" s="1"/>
  <c r="I435" i="6" a="1"/>
  <c r="I435" i="6" s="1"/>
  <c r="AR351" i="1" l="1" a="1"/>
  <c r="AR351" i="1" s="1"/>
  <c r="AQ351" i="1" a="1"/>
  <c r="AQ351" i="1" s="1"/>
  <c r="AP351" i="1" a="1"/>
  <c r="AP351" i="1" s="1"/>
  <c r="AO351" i="1" a="1"/>
  <c r="AO351" i="1" s="1"/>
  <c r="AR158" i="1" a="1"/>
  <c r="AR158" i="1" s="1"/>
  <c r="AQ158" i="1" a="1"/>
  <c r="AQ158" i="1" s="1"/>
  <c r="AP158" i="1" a="1"/>
  <c r="AP158" i="1" s="1"/>
  <c r="AO158" i="1" a="1"/>
  <c r="AO158" i="1" s="1"/>
  <c r="AR3334" i="1" a="1"/>
  <c r="AR3334" i="1" s="1"/>
  <c r="AQ3334" i="1" a="1"/>
  <c r="AQ3334" i="1" s="1"/>
  <c r="AP3334" i="1" a="1"/>
  <c r="AP3334" i="1" s="1"/>
  <c r="AO3334" i="1" a="1"/>
  <c r="AO3334" i="1" s="1"/>
  <c r="AR3331" i="1" a="1"/>
  <c r="AR3331" i="1" s="1"/>
  <c r="AQ3331" i="1" a="1"/>
  <c r="AQ3331" i="1" s="1"/>
  <c r="AP3331" i="1" a="1"/>
  <c r="AP3331" i="1" s="1"/>
  <c r="AO3331" i="1" a="1"/>
  <c r="AO3331" i="1" s="1"/>
  <c r="AR3315" i="1" a="1"/>
  <c r="AR3315" i="1" s="1"/>
  <c r="AQ3315" i="1" a="1"/>
  <c r="AQ3315" i="1" s="1"/>
  <c r="AP3315" i="1" a="1"/>
  <c r="AP3315" i="1" s="1"/>
  <c r="AO3315" i="1" a="1"/>
  <c r="AO3315" i="1" s="1"/>
  <c r="AR700" i="1" a="1"/>
  <c r="AR700" i="1" s="1"/>
  <c r="AQ700" i="1" a="1"/>
  <c r="AQ700" i="1" s="1"/>
  <c r="AP700" i="1" a="1"/>
  <c r="AP700" i="1" s="1"/>
  <c r="AO700" i="1" a="1"/>
  <c r="AO700" i="1" s="1"/>
  <c r="AR330" i="1" a="1"/>
  <c r="AR330" i="1" s="1"/>
  <c r="AQ330" i="1" a="1"/>
  <c r="AQ330" i="1" s="1"/>
  <c r="AP330" i="1" a="1"/>
  <c r="AP330" i="1" s="1"/>
  <c r="AO330" i="1" a="1"/>
  <c r="AO330" i="1" s="1"/>
  <c r="AR930" i="1" a="1"/>
  <c r="AR930" i="1" s="1"/>
  <c r="AQ930" i="1" a="1"/>
  <c r="AQ930" i="1" s="1"/>
  <c r="AP930" i="1" a="1"/>
  <c r="AP930" i="1" s="1"/>
  <c r="AO930" i="1" a="1"/>
  <c r="AO930" i="1" s="1"/>
  <c r="AR2738" i="1" a="1"/>
  <c r="AR2738" i="1" s="1"/>
  <c r="AQ2738" i="1" a="1"/>
  <c r="AQ2738" i="1" s="1"/>
  <c r="AP2738" i="1" a="1"/>
  <c r="AP2738" i="1" s="1"/>
  <c r="AO2738" i="1" a="1"/>
  <c r="AO2738" i="1" s="1"/>
  <c r="AR1674" i="1" a="1"/>
  <c r="AR1674" i="1" s="1"/>
  <c r="AQ1674" i="1" a="1"/>
  <c r="AQ1674" i="1" s="1"/>
  <c r="AP1674" i="1" a="1"/>
  <c r="AP1674" i="1" s="1"/>
  <c r="AO1674" i="1" a="1"/>
  <c r="AO1674" i="1" s="1"/>
  <c r="AR3424" i="1" a="1"/>
  <c r="AR3424" i="1" s="1"/>
  <c r="AQ3424" i="1" a="1"/>
  <c r="AQ3424" i="1" s="1"/>
  <c r="AP3424" i="1" a="1"/>
  <c r="AP3424" i="1" s="1"/>
  <c r="AO3424" i="1" a="1"/>
  <c r="AO3424" i="1" s="1"/>
  <c r="AR933" i="1" a="1"/>
  <c r="AR933" i="1" s="1"/>
  <c r="AQ933" i="1" a="1"/>
  <c r="AQ933" i="1" s="1"/>
  <c r="AP933" i="1" a="1"/>
  <c r="AP933" i="1" s="1"/>
  <c r="AO933" i="1" a="1"/>
  <c r="AO933" i="1" s="1"/>
  <c r="AR968" i="1" a="1"/>
  <c r="AR968" i="1" s="1"/>
  <c r="AQ968" i="1" a="1"/>
  <c r="AQ968" i="1" s="1"/>
  <c r="AP968" i="1" a="1"/>
  <c r="AP968" i="1" s="1"/>
  <c r="AO968" i="1" a="1"/>
  <c r="AO968" i="1" s="1"/>
  <c r="AR926" i="1" a="1"/>
  <c r="AR926" i="1" s="1"/>
  <c r="AQ926" i="1" a="1"/>
  <c r="AQ926" i="1" s="1"/>
  <c r="AP926" i="1" a="1"/>
  <c r="AP926" i="1" s="1"/>
  <c r="AO926" i="1" a="1"/>
  <c r="AO926" i="1" s="1"/>
  <c r="AR970" i="1" a="1"/>
  <c r="AR970" i="1" s="1"/>
  <c r="AQ970" i="1" a="1"/>
  <c r="AQ970" i="1" s="1"/>
  <c r="AP970" i="1" a="1"/>
  <c r="AP970" i="1" s="1"/>
  <c r="AO970" i="1" a="1"/>
  <c r="AO970" i="1" s="1"/>
  <c r="AR916" i="1" a="1"/>
  <c r="AR916" i="1" s="1"/>
  <c r="AQ916" i="1" a="1"/>
  <c r="AQ916" i="1" s="1"/>
  <c r="AP916" i="1" a="1"/>
  <c r="AP916" i="1" s="1"/>
  <c r="AO916" i="1" a="1"/>
  <c r="AO916" i="1" s="1"/>
  <c r="AR178" i="1" a="1"/>
  <c r="AR178" i="1" s="1"/>
  <c r="AQ178" i="1" a="1"/>
  <c r="AQ178" i="1" s="1"/>
  <c r="AP178" i="1" a="1"/>
  <c r="AP178" i="1" s="1"/>
  <c r="AO178" i="1" a="1"/>
  <c r="AO178" i="1" s="1"/>
  <c r="AR1110" i="1" a="1"/>
  <c r="AR1110" i="1" s="1"/>
  <c r="AQ1110" i="1" a="1"/>
  <c r="AQ1110" i="1" s="1"/>
  <c r="AP1110" i="1" a="1"/>
  <c r="AP1110" i="1" s="1"/>
  <c r="AO1110" i="1" a="1"/>
  <c r="AO1110" i="1" s="1"/>
  <c r="AR376" i="1" a="1"/>
  <c r="AR376" i="1" s="1"/>
  <c r="AQ376" i="1" a="1"/>
  <c r="AQ376" i="1" s="1"/>
  <c r="AP376" i="1" a="1"/>
  <c r="AP376" i="1" s="1"/>
  <c r="AO376" i="1" a="1"/>
  <c r="AO376" i="1" s="1"/>
  <c r="AR963" i="1" a="1"/>
  <c r="AR963" i="1" s="1"/>
  <c r="AQ963" i="1" a="1"/>
  <c r="AQ963" i="1" s="1"/>
  <c r="AP963" i="1" a="1"/>
  <c r="AP963" i="1" s="1"/>
  <c r="AO963" i="1" a="1"/>
  <c r="AO963" i="1" s="1"/>
  <c r="AR1842" i="1" a="1"/>
  <c r="AR1842" i="1" s="1"/>
  <c r="AQ1842" i="1" a="1"/>
  <c r="AQ1842" i="1" s="1"/>
  <c r="AP1842" i="1" a="1"/>
  <c r="AP1842" i="1" s="1"/>
  <c r="AO1842" i="1" a="1"/>
  <c r="AO1842" i="1" s="1"/>
  <c r="AR962" i="1" a="1"/>
  <c r="AR962" i="1" s="1"/>
  <c r="AQ962" i="1" a="1"/>
  <c r="AQ962" i="1" s="1"/>
  <c r="AP962" i="1" a="1"/>
  <c r="AP962" i="1" s="1"/>
  <c r="AO962" i="1" a="1"/>
  <c r="AO962" i="1" s="1"/>
  <c r="AR917" i="1" a="1"/>
  <c r="AR917" i="1" s="1"/>
  <c r="AQ917" i="1" a="1"/>
  <c r="AQ917" i="1" s="1"/>
  <c r="AP917" i="1" a="1"/>
  <c r="AP917" i="1" s="1"/>
  <c r="AO917" i="1" a="1"/>
  <c r="AO917" i="1" s="1"/>
  <c r="AR2007" i="1" a="1"/>
  <c r="AR2007" i="1" s="1"/>
  <c r="AQ2007" i="1" a="1"/>
  <c r="AQ2007" i="1" s="1"/>
  <c r="AP2007" i="1" a="1"/>
  <c r="AP2007" i="1" s="1"/>
  <c r="AO2007" i="1" a="1"/>
  <c r="AO2007" i="1" s="1"/>
  <c r="AR1338" i="1" a="1"/>
  <c r="AR1338" i="1" s="1"/>
  <c r="AQ1338" i="1" a="1"/>
  <c r="AQ1338" i="1" s="1"/>
  <c r="AP1338" i="1" a="1"/>
  <c r="AP1338" i="1" s="1"/>
  <c r="AO1338" i="1" a="1"/>
  <c r="AO1338" i="1" s="1"/>
  <c r="AR85" i="1" a="1"/>
  <c r="AR85" i="1" s="1"/>
  <c r="AQ85" i="1" a="1"/>
  <c r="AQ85" i="1" s="1"/>
  <c r="AP85" i="1" a="1"/>
  <c r="AP85" i="1" s="1"/>
  <c r="AO85" i="1" a="1"/>
  <c r="AO85" i="1" s="1"/>
  <c r="AR531" i="1" a="1"/>
  <c r="AR531" i="1" s="1"/>
  <c r="AQ531" i="1" a="1"/>
  <c r="AQ531" i="1" s="1"/>
  <c r="AP531" i="1" a="1"/>
  <c r="AP531" i="1" s="1"/>
  <c r="AO531" i="1" a="1"/>
  <c r="AO531" i="1" s="1"/>
  <c r="AR284" i="1" a="1"/>
  <c r="AR284" i="1" s="1"/>
  <c r="AQ284" i="1" a="1"/>
  <c r="AQ284" i="1" s="1"/>
  <c r="AP284" i="1" a="1"/>
  <c r="AP284" i="1" s="1"/>
  <c r="AO284" i="1" a="1"/>
  <c r="AO284" i="1" s="1"/>
  <c r="AR635" i="1" a="1"/>
  <c r="AR635" i="1" s="1"/>
  <c r="AQ635" i="1" a="1"/>
  <c r="AQ635" i="1" s="1"/>
  <c r="AP635" i="1" a="1"/>
  <c r="AP635" i="1" s="1"/>
  <c r="AO635" i="1" a="1"/>
  <c r="AO635" i="1" s="1"/>
  <c r="AR390" i="1" a="1"/>
  <c r="AR390" i="1" s="1"/>
  <c r="AQ390" i="1" a="1"/>
  <c r="AQ390" i="1" s="1"/>
  <c r="AP390" i="1" a="1"/>
  <c r="AP390" i="1" s="1"/>
  <c r="AO390" i="1" a="1"/>
  <c r="AO390" i="1" s="1"/>
  <c r="AR2197" i="1" a="1"/>
  <c r="AR2197" i="1" s="1"/>
  <c r="AQ2197" i="1" a="1"/>
  <c r="AQ2197" i="1" s="1"/>
  <c r="AP2197" i="1" a="1"/>
  <c r="AP2197" i="1" s="1"/>
  <c r="AO2197" i="1" a="1"/>
  <c r="AO2197" i="1" s="1"/>
  <c r="AR2808" i="1" a="1"/>
  <c r="AR2808" i="1" s="1"/>
  <c r="AQ2808" i="1" a="1"/>
  <c r="AQ2808" i="1" s="1"/>
  <c r="AP2808" i="1" a="1"/>
  <c r="AP2808" i="1" s="1"/>
  <c r="AO2808" i="1" a="1"/>
  <c r="AO2808" i="1" s="1"/>
  <c r="AR186" i="1" a="1"/>
  <c r="AR186" i="1" s="1"/>
  <c r="AQ186" i="1" a="1"/>
  <c r="AQ186" i="1" s="1"/>
  <c r="AP186" i="1" a="1"/>
  <c r="AP186" i="1" s="1"/>
  <c r="AO186" i="1" a="1"/>
  <c r="AO186" i="1" s="1"/>
  <c r="AR646" i="1" a="1"/>
  <c r="AR646" i="1" s="1"/>
  <c r="AQ646" i="1" a="1"/>
  <c r="AQ646" i="1" s="1"/>
  <c r="AP646" i="1" a="1"/>
  <c r="AP646" i="1" s="1"/>
  <c r="AO646" i="1" a="1"/>
  <c r="AO646" i="1" s="1"/>
  <c r="AR258" i="1" a="1"/>
  <c r="AR258" i="1" s="1"/>
  <c r="AQ258" i="1" a="1"/>
  <c r="AQ258" i="1" s="1"/>
  <c r="AP258" i="1" a="1"/>
  <c r="AP258" i="1" s="1"/>
  <c r="AO258" i="1" a="1"/>
  <c r="AO258" i="1" s="1"/>
  <c r="AR2196" i="1" a="1"/>
  <c r="AR2196" i="1" s="1"/>
  <c r="AQ2196" i="1" a="1"/>
  <c r="AQ2196" i="1" s="1"/>
  <c r="AP2196" i="1" a="1"/>
  <c r="AP2196" i="1" s="1"/>
  <c r="AO2196" i="1" a="1"/>
  <c r="AO2196" i="1" s="1"/>
  <c r="AR2474" i="1" a="1"/>
  <c r="AR2474" i="1" s="1"/>
  <c r="AQ2474" i="1" a="1"/>
  <c r="AQ2474" i="1" s="1"/>
  <c r="AP2474" i="1" a="1"/>
  <c r="AP2474" i="1" s="1"/>
  <c r="AO2474" i="1" a="1"/>
  <c r="AO2474" i="1" s="1"/>
  <c r="AR157" i="1" a="1"/>
  <c r="AR157" i="1" s="1"/>
  <c r="AQ157" i="1" a="1"/>
  <c r="AQ157" i="1" s="1"/>
  <c r="AP157" i="1" a="1"/>
  <c r="AP157" i="1" s="1"/>
  <c r="AO157" i="1" a="1"/>
  <c r="AO157" i="1" s="1"/>
  <c r="AR1940" i="1" a="1"/>
  <c r="AR1940" i="1" s="1"/>
  <c r="AQ1940" i="1" a="1"/>
  <c r="AQ1940" i="1" s="1"/>
  <c r="AP1940" i="1" a="1"/>
  <c r="AP1940" i="1" s="1"/>
  <c r="AO1940" i="1" a="1"/>
  <c r="AO1940" i="1" s="1"/>
  <c r="AR228" i="1" a="1"/>
  <c r="AR228" i="1" s="1"/>
  <c r="AQ228" i="1" a="1"/>
  <c r="AQ228" i="1" s="1"/>
  <c r="AP228" i="1" a="1"/>
  <c r="AP228" i="1" s="1"/>
  <c r="AO228" i="1" a="1"/>
  <c r="AO228" i="1" s="1"/>
  <c r="AR1949" i="1" a="1"/>
  <c r="AR1949" i="1" s="1"/>
  <c r="AQ1949" i="1" a="1"/>
  <c r="AQ1949" i="1" s="1"/>
  <c r="AP1949" i="1" a="1"/>
  <c r="AP1949" i="1" s="1"/>
  <c r="AO1949" i="1" a="1"/>
  <c r="AO1949" i="1" s="1"/>
  <c r="AR2978" i="1" a="1"/>
  <c r="AR2978" i="1" s="1"/>
  <c r="AQ2978" i="1" a="1"/>
  <c r="AQ2978" i="1" s="1"/>
  <c r="AP2978" i="1" a="1"/>
  <c r="AP2978" i="1" s="1"/>
  <c r="AO2978" i="1" a="1"/>
  <c r="AO2978" i="1" s="1"/>
  <c r="AR628" i="1" a="1"/>
  <c r="AR628" i="1" s="1"/>
  <c r="AQ628" i="1" a="1"/>
  <c r="AQ628" i="1" s="1"/>
  <c r="AP628" i="1" a="1"/>
  <c r="AP628" i="1" s="1"/>
  <c r="AO628" i="1" a="1"/>
  <c r="AO628" i="1" s="1"/>
  <c r="AR511" i="1" a="1"/>
  <c r="AR511" i="1" s="1"/>
  <c r="AQ511" i="1" a="1"/>
  <c r="AQ511" i="1" s="1"/>
  <c r="AP511" i="1" a="1"/>
  <c r="AP511" i="1" s="1"/>
  <c r="AO511" i="1" a="1"/>
  <c r="AO511" i="1" s="1"/>
  <c r="AR548" i="1" a="1"/>
  <c r="AR548" i="1" s="1"/>
  <c r="AQ548" i="1" a="1"/>
  <c r="AQ548" i="1" s="1"/>
  <c r="AP548" i="1" a="1"/>
  <c r="AP548" i="1" s="1"/>
  <c r="AO548" i="1" a="1"/>
  <c r="AO548" i="1" s="1"/>
  <c r="AR465" i="1" a="1"/>
  <c r="AR465" i="1" s="1"/>
  <c r="AQ465" i="1" a="1"/>
  <c r="AQ465" i="1" s="1"/>
  <c r="AP465" i="1" a="1"/>
  <c r="AP465" i="1" s="1"/>
  <c r="AO465" i="1" a="1"/>
  <c r="AO465" i="1" s="1"/>
  <c r="AR74" i="1" a="1"/>
  <c r="AR74" i="1" s="1"/>
  <c r="AQ74" i="1" a="1"/>
  <c r="AQ74" i="1" s="1"/>
  <c r="AP74" i="1" a="1"/>
  <c r="AP74" i="1" s="1"/>
  <c r="AO74" i="1" a="1"/>
  <c r="AO74" i="1" s="1"/>
  <c r="AR334" i="1" a="1"/>
  <c r="AR334" i="1" s="1"/>
  <c r="AQ334" i="1" a="1"/>
  <c r="AQ334" i="1" s="1"/>
  <c r="AP334" i="1" a="1"/>
  <c r="AP334" i="1" s="1"/>
  <c r="AO334" i="1" a="1"/>
  <c r="AO334" i="1" s="1"/>
  <c r="AR1464" i="1" a="1"/>
  <c r="AR1464" i="1" s="1"/>
  <c r="AQ1464" i="1" a="1"/>
  <c r="AQ1464" i="1" s="1"/>
  <c r="AP1464" i="1" a="1"/>
  <c r="AP1464" i="1" s="1"/>
  <c r="AO1464" i="1" a="1"/>
  <c r="AO1464" i="1" s="1"/>
  <c r="AR147" i="1" a="1"/>
  <c r="AR147" i="1" s="1"/>
  <c r="AQ147" i="1" a="1"/>
  <c r="AQ147" i="1" s="1"/>
  <c r="AP147" i="1" a="1"/>
  <c r="AP147" i="1" s="1"/>
  <c r="AO147" i="1" a="1"/>
  <c r="AO147" i="1" s="1"/>
  <c r="AR2223" i="1" a="1"/>
  <c r="AR2223" i="1" s="1"/>
  <c r="AQ2223" i="1" a="1"/>
  <c r="AQ2223" i="1" s="1"/>
  <c r="AP2223" i="1" a="1"/>
  <c r="AP2223" i="1" s="1"/>
  <c r="AO2223" i="1" a="1"/>
  <c r="AO2223" i="1" s="1"/>
  <c r="AR1575" i="1" a="1"/>
  <c r="AR1575" i="1" s="1"/>
  <c r="AQ1575" i="1" a="1"/>
  <c r="AQ1575" i="1" s="1"/>
  <c r="AP1575" i="1" a="1"/>
  <c r="AP1575" i="1" s="1"/>
  <c r="AO1575" i="1" a="1"/>
  <c r="AO1575" i="1" s="1"/>
  <c r="AR235" i="1" a="1"/>
  <c r="AR235" i="1" s="1"/>
  <c r="AQ235" i="1" a="1"/>
  <c r="AQ235" i="1" s="1"/>
  <c r="AP235" i="1" a="1"/>
  <c r="AP235" i="1" s="1"/>
  <c r="AO235" i="1" a="1"/>
  <c r="AO235" i="1" s="1"/>
  <c r="AR3660" i="1" a="1"/>
  <c r="AR3660" i="1" s="1"/>
  <c r="AQ3660" i="1" a="1"/>
  <c r="AQ3660" i="1" s="1"/>
  <c r="AP3660" i="1" a="1"/>
  <c r="AP3660" i="1" s="1"/>
  <c r="AO3660" i="1" a="1"/>
  <c r="AO3660" i="1" s="1"/>
  <c r="AR704" i="1" a="1"/>
  <c r="AR704" i="1" s="1"/>
  <c r="AQ704" i="1" a="1"/>
  <c r="AQ704" i="1" s="1"/>
  <c r="AP704" i="1" a="1"/>
  <c r="AP704" i="1" s="1"/>
  <c r="AO704" i="1" a="1"/>
  <c r="AO704" i="1" s="1"/>
  <c r="AR1050" i="1" a="1"/>
  <c r="AR1050" i="1" s="1"/>
  <c r="AQ1050" i="1" a="1"/>
  <c r="AQ1050" i="1" s="1"/>
  <c r="AP1050" i="1" a="1"/>
  <c r="AP1050" i="1" s="1"/>
  <c r="AO1050" i="1" a="1"/>
  <c r="AO1050" i="1" s="1"/>
  <c r="AR3576" i="1" a="1"/>
  <c r="AR3576" i="1" s="1"/>
  <c r="AQ3576" i="1" a="1"/>
  <c r="AQ3576" i="1" s="1"/>
  <c r="AP3576" i="1" a="1"/>
  <c r="AP3576" i="1" s="1"/>
  <c r="AO3576" i="1" a="1"/>
  <c r="AO3576" i="1" s="1"/>
  <c r="AR3450" i="1" a="1"/>
  <c r="AR3450" i="1" s="1"/>
  <c r="AQ3450" i="1" a="1"/>
  <c r="AQ3450" i="1" s="1"/>
  <c r="AP3450" i="1" a="1"/>
  <c r="AP3450" i="1" s="1"/>
  <c r="AO3450" i="1" a="1"/>
  <c r="AO3450" i="1" s="1"/>
  <c r="AR3735" i="1" a="1"/>
  <c r="AR3735" i="1" s="1"/>
  <c r="AQ3735" i="1" a="1"/>
  <c r="AQ3735" i="1" s="1"/>
  <c r="AP3735" i="1" a="1"/>
  <c r="AP3735" i="1" s="1"/>
  <c r="AO3735" i="1" a="1"/>
  <c r="AO3735" i="1" s="1"/>
  <c r="AR3737" i="1" a="1"/>
  <c r="AR3737" i="1" s="1"/>
  <c r="AQ3737" i="1" a="1"/>
  <c r="AQ3737" i="1" s="1"/>
  <c r="AP3737" i="1" a="1"/>
  <c r="AP3737" i="1" s="1"/>
  <c r="AO3737" i="1" a="1"/>
  <c r="AO3737" i="1" s="1"/>
  <c r="AR2962" i="1" a="1"/>
  <c r="AR2962" i="1" s="1"/>
  <c r="AQ2962" i="1" a="1"/>
  <c r="AQ2962" i="1" s="1"/>
  <c r="AP2962" i="1" a="1"/>
  <c r="AP2962" i="1" s="1"/>
  <c r="AO2962" i="1" a="1"/>
  <c r="AO2962" i="1" s="1"/>
  <c r="AR1031" i="1" a="1"/>
  <c r="AR1031" i="1" s="1"/>
  <c r="AQ1031" i="1" a="1"/>
  <c r="AQ1031" i="1" s="1"/>
  <c r="AP1031" i="1" a="1"/>
  <c r="AP1031" i="1" s="1"/>
  <c r="AO1031" i="1" a="1"/>
  <c r="AO1031" i="1" s="1"/>
  <c r="AR2736" i="1" a="1"/>
  <c r="AR2736" i="1" s="1"/>
  <c r="AQ2736" i="1" a="1"/>
  <c r="AQ2736" i="1" s="1"/>
  <c r="AP2736" i="1" a="1"/>
  <c r="AP2736" i="1" s="1"/>
  <c r="AO2736" i="1" a="1"/>
  <c r="AO2736" i="1" s="1"/>
  <c r="AR2718" i="1" a="1"/>
  <c r="AR2718" i="1" s="1"/>
  <c r="AQ2718" i="1" a="1"/>
  <c r="AQ2718" i="1" s="1"/>
  <c r="AP2718" i="1" a="1"/>
  <c r="AP2718" i="1" s="1"/>
  <c r="AO2718" i="1" a="1"/>
  <c r="AO2718" i="1" s="1"/>
  <c r="AR931" i="1" a="1"/>
  <c r="AR931" i="1" s="1"/>
  <c r="AQ931" i="1" a="1"/>
  <c r="AQ931" i="1" s="1"/>
  <c r="AP931" i="1" a="1"/>
  <c r="AP931" i="1" s="1"/>
  <c r="AO931" i="1" a="1"/>
  <c r="AO931" i="1" s="1"/>
  <c r="AR903" i="1" a="1"/>
  <c r="AR903" i="1" s="1"/>
  <c r="AQ903" i="1" a="1"/>
  <c r="AQ903" i="1" s="1"/>
  <c r="AP903" i="1" a="1"/>
  <c r="AP903" i="1" s="1"/>
  <c r="AO903" i="1" a="1"/>
  <c r="AO903" i="1" s="1"/>
  <c r="AR3656" i="1" a="1"/>
  <c r="AR3656" i="1" s="1"/>
  <c r="AQ3656" i="1" a="1"/>
  <c r="AQ3656" i="1" s="1"/>
  <c r="AP3656" i="1" a="1"/>
  <c r="AP3656" i="1" s="1"/>
  <c r="AO3656" i="1" a="1"/>
  <c r="AO3656" i="1" s="1"/>
  <c r="AR1007" i="1" a="1"/>
  <c r="AR1007" i="1" s="1"/>
  <c r="AQ1007" i="1" a="1"/>
  <c r="AQ1007" i="1" s="1"/>
  <c r="AP1007" i="1" a="1"/>
  <c r="AP1007" i="1" s="1"/>
  <c r="AO1007" i="1" a="1"/>
  <c r="AO1007" i="1" s="1"/>
  <c r="AR2228" i="1" a="1"/>
  <c r="AR2228" i="1" s="1"/>
  <c r="AQ2228" i="1" a="1"/>
  <c r="AQ2228" i="1" s="1"/>
  <c r="AP2228" i="1" a="1"/>
  <c r="AP2228" i="1" s="1"/>
  <c r="AO2228" i="1" a="1"/>
  <c r="AO2228" i="1" s="1"/>
  <c r="AR2719" i="1" a="1"/>
  <c r="AR2719" i="1" s="1"/>
  <c r="AQ2719" i="1" a="1"/>
  <c r="AQ2719" i="1" s="1"/>
  <c r="AP2719" i="1" a="1"/>
  <c r="AP2719" i="1" s="1"/>
  <c r="AO2719" i="1" a="1"/>
  <c r="AO2719" i="1" s="1"/>
  <c r="AR3743" i="1" a="1"/>
  <c r="AR3743" i="1" s="1"/>
  <c r="AQ3743" i="1" a="1"/>
  <c r="AQ3743" i="1" s="1"/>
  <c r="AP3743" i="1" a="1"/>
  <c r="AP3743" i="1" s="1"/>
  <c r="AO3743" i="1" a="1"/>
  <c r="AO3743" i="1" s="1"/>
  <c r="AR2580" i="1" a="1"/>
  <c r="AR2580" i="1" s="1"/>
  <c r="AQ2580" i="1" a="1"/>
  <c r="AQ2580" i="1" s="1"/>
  <c r="AP2580" i="1" a="1"/>
  <c r="AP2580" i="1" s="1"/>
  <c r="AO2580" i="1" a="1"/>
  <c r="AO2580" i="1" s="1"/>
  <c r="AR2780" i="1" a="1"/>
  <c r="AR2780" i="1" s="1"/>
  <c r="AQ2780" i="1" a="1"/>
  <c r="AQ2780" i="1" s="1"/>
  <c r="AP2780" i="1" a="1"/>
  <c r="AP2780" i="1" s="1"/>
  <c r="AO2780" i="1" a="1"/>
  <c r="AO2780" i="1" s="1"/>
  <c r="AR2536" i="1" a="1"/>
  <c r="AR2536" i="1" s="1"/>
  <c r="AQ2536" i="1" a="1"/>
  <c r="AQ2536" i="1" s="1"/>
  <c r="AP2536" i="1" a="1"/>
  <c r="AP2536" i="1" s="1"/>
  <c r="AO2536" i="1" a="1"/>
  <c r="AO2536" i="1" s="1"/>
  <c r="AR3012" i="1" a="1"/>
  <c r="AR3012" i="1" s="1"/>
  <c r="AQ3012" i="1" a="1"/>
  <c r="AQ3012" i="1" s="1"/>
  <c r="AP3012" i="1" a="1"/>
  <c r="AP3012" i="1" s="1"/>
  <c r="AO3012" i="1" a="1"/>
  <c r="AO3012" i="1" s="1"/>
  <c r="AR2909" i="1" a="1"/>
  <c r="AR2909" i="1" s="1"/>
  <c r="AQ2909" i="1" a="1"/>
  <c r="AQ2909" i="1" s="1"/>
  <c r="AP2909" i="1" a="1"/>
  <c r="AP2909" i="1" s="1"/>
  <c r="AO2909" i="1" a="1"/>
  <c r="AO2909" i="1" s="1"/>
  <c r="AR2837" i="1" a="1"/>
  <c r="AR2837" i="1" s="1"/>
  <c r="AQ2837" i="1" a="1"/>
  <c r="AQ2837" i="1" s="1"/>
  <c r="AP2837" i="1" a="1"/>
  <c r="AP2837" i="1" s="1"/>
  <c r="AO2837" i="1" a="1"/>
  <c r="AO2837" i="1" s="1"/>
  <c r="AR730" i="1" a="1"/>
  <c r="AR730" i="1" s="1"/>
  <c r="AQ730" i="1" a="1"/>
  <c r="AQ730" i="1" s="1"/>
  <c r="AP730" i="1" a="1"/>
  <c r="AP730" i="1" s="1"/>
  <c r="AO730" i="1" a="1"/>
  <c r="AO730" i="1" s="1"/>
  <c r="AR2734" i="1" a="1"/>
  <c r="AR2734" i="1" s="1"/>
  <c r="AQ2734" i="1" a="1"/>
  <c r="AQ2734" i="1" s="1"/>
  <c r="AP2734" i="1" a="1"/>
  <c r="AP2734" i="1" s="1"/>
  <c r="AO2734" i="1" a="1"/>
  <c r="AO2734" i="1" s="1"/>
  <c r="AR2710" i="1" a="1"/>
  <c r="AR2710" i="1" s="1"/>
  <c r="AQ2710" i="1" a="1"/>
  <c r="AQ2710" i="1" s="1"/>
  <c r="AP2710" i="1" a="1"/>
  <c r="AP2710" i="1" s="1"/>
  <c r="AO2710" i="1" a="1"/>
  <c r="AO2710" i="1" s="1"/>
  <c r="AR1572" i="1" a="1"/>
  <c r="AR1572" i="1" s="1"/>
  <c r="AQ1572" i="1" a="1"/>
  <c r="AQ1572" i="1" s="1"/>
  <c r="AP1572" i="1" a="1"/>
  <c r="AP1572" i="1" s="1"/>
  <c r="AO1572" i="1" a="1"/>
  <c r="AO1572" i="1" s="1"/>
  <c r="AR208" i="1" a="1"/>
  <c r="AR208" i="1" s="1"/>
  <c r="AQ208" i="1" a="1"/>
  <c r="AQ208" i="1" s="1"/>
  <c r="AP208" i="1" a="1"/>
  <c r="AP208" i="1" s="1"/>
  <c r="AO208" i="1" a="1"/>
  <c r="AO208" i="1" s="1"/>
  <c r="AR2981" i="1" a="1"/>
  <c r="AR2981" i="1" s="1"/>
  <c r="AQ2981" i="1" a="1"/>
  <c r="AQ2981" i="1" s="1"/>
  <c r="AP2981" i="1" a="1"/>
  <c r="AP2981" i="1" s="1"/>
  <c r="AO2981" i="1" a="1"/>
  <c r="AO2981" i="1" s="1"/>
  <c r="AR588" i="1" a="1"/>
  <c r="AR588" i="1" s="1"/>
  <c r="AQ588" i="1" a="1"/>
  <c r="AQ588" i="1" s="1"/>
  <c r="AP588" i="1" a="1"/>
  <c r="AP588" i="1" s="1"/>
  <c r="AO588" i="1" a="1"/>
  <c r="AO588" i="1" s="1"/>
  <c r="AR1395" i="1" a="1"/>
  <c r="AR1395" i="1" s="1"/>
  <c r="AQ1395" i="1" a="1"/>
  <c r="AQ1395" i="1" s="1"/>
  <c r="AP1395" i="1" a="1"/>
  <c r="AP1395" i="1" s="1"/>
  <c r="AO1395" i="1" a="1"/>
  <c r="AO1395" i="1" s="1"/>
  <c r="AR2690" i="1" a="1"/>
  <c r="AR2690" i="1" s="1"/>
  <c r="AQ2690" i="1" a="1"/>
  <c r="AQ2690" i="1" s="1"/>
  <c r="AP2690" i="1" a="1"/>
  <c r="AP2690" i="1" s="1"/>
  <c r="AO2690" i="1" a="1"/>
  <c r="AO2690" i="1" s="1"/>
  <c r="AR2125" i="1" a="1"/>
  <c r="AR2125" i="1" s="1"/>
  <c r="AQ2125" i="1" a="1"/>
  <c r="AQ2125" i="1" s="1"/>
  <c r="AP2125" i="1" a="1"/>
  <c r="AP2125" i="1" s="1"/>
  <c r="AO2125" i="1" a="1"/>
  <c r="AO2125" i="1" s="1"/>
  <c r="AR1120" i="1" a="1"/>
  <c r="AR1120" i="1" s="1"/>
  <c r="AQ1120" i="1" a="1"/>
  <c r="AQ1120" i="1" s="1"/>
  <c r="AP1120" i="1" a="1"/>
  <c r="AP1120" i="1" s="1"/>
  <c r="AO1120" i="1" a="1"/>
  <c r="AO1120" i="1" s="1"/>
  <c r="AR2604" i="1" a="1"/>
  <c r="AR2604" i="1" s="1"/>
  <c r="AQ2604" i="1" a="1"/>
  <c r="AQ2604" i="1" s="1"/>
  <c r="AP2604" i="1" a="1"/>
  <c r="AP2604" i="1" s="1"/>
  <c r="AO2604" i="1" a="1"/>
  <c r="AO2604" i="1" s="1"/>
  <c r="AR3787" i="1" a="1"/>
  <c r="AR3787" i="1" s="1"/>
  <c r="AQ3787" i="1" a="1"/>
  <c r="AQ3787" i="1" s="1"/>
  <c r="AP3787" i="1" a="1"/>
  <c r="AP3787" i="1" s="1"/>
  <c r="AO3787" i="1" a="1"/>
  <c r="AO3787" i="1" s="1"/>
  <c r="AR192" i="1" a="1"/>
  <c r="AR192" i="1" s="1"/>
  <c r="AQ192" i="1" a="1"/>
  <c r="AQ192" i="1" s="1"/>
  <c r="AP192" i="1" a="1"/>
  <c r="AP192" i="1" s="1"/>
  <c r="AO192" i="1" a="1"/>
  <c r="AO192" i="1" s="1"/>
  <c r="AR733" i="1" a="1"/>
  <c r="AR733" i="1" s="1"/>
  <c r="AQ733" i="1" a="1"/>
  <c r="AQ733" i="1" s="1"/>
  <c r="AP733" i="1" a="1"/>
  <c r="AP733" i="1" s="1"/>
  <c r="AO733" i="1" a="1"/>
  <c r="AO733" i="1" s="1"/>
  <c r="AR2707" i="1" a="1"/>
  <c r="AR2707" i="1" s="1"/>
  <c r="AQ2707" i="1" a="1"/>
  <c r="AQ2707" i="1" s="1"/>
  <c r="AP2707" i="1" a="1"/>
  <c r="AP2707" i="1" s="1"/>
  <c r="AO2707" i="1" a="1"/>
  <c r="AO2707" i="1" s="1"/>
  <c r="AR741" i="1" a="1"/>
  <c r="AR741" i="1" s="1"/>
  <c r="AQ741" i="1" a="1"/>
  <c r="AQ741" i="1" s="1"/>
  <c r="AP741" i="1" a="1"/>
  <c r="AP741" i="1" s="1"/>
  <c r="AO741" i="1" a="1"/>
  <c r="AO741" i="1" s="1"/>
  <c r="AR203" i="1" a="1"/>
  <c r="AR203" i="1" s="1"/>
  <c r="AQ203" i="1" a="1"/>
  <c r="AQ203" i="1" s="1"/>
  <c r="AP203" i="1" a="1"/>
  <c r="AP203" i="1" s="1"/>
  <c r="AO203" i="1" a="1"/>
  <c r="AO203" i="1" s="1"/>
  <c r="AR2519" i="1" a="1"/>
  <c r="AR2519" i="1" s="1"/>
  <c r="AQ2519" i="1" a="1"/>
  <c r="AQ2519" i="1" s="1"/>
  <c r="AP2519" i="1" a="1"/>
  <c r="AP2519" i="1" s="1"/>
  <c r="AO2519" i="1" a="1"/>
  <c r="AO2519" i="1" s="1"/>
  <c r="AR98" i="1" a="1"/>
  <c r="AR98" i="1" s="1"/>
  <c r="AQ98" i="1" a="1"/>
  <c r="AQ98" i="1" s="1"/>
  <c r="AP98" i="1" a="1"/>
  <c r="AP98" i="1" s="1"/>
  <c r="AO98" i="1" a="1"/>
  <c r="AO98" i="1" s="1"/>
  <c r="AR2741" i="1" a="1"/>
  <c r="AR2741" i="1" s="1"/>
  <c r="AQ2741" i="1" a="1"/>
  <c r="AQ2741" i="1" s="1"/>
  <c r="AP2741" i="1" a="1"/>
  <c r="AP2741" i="1" s="1"/>
  <c r="AO2741" i="1" a="1"/>
  <c r="AO2741" i="1" s="1"/>
  <c r="AR3003" i="1" a="1"/>
  <c r="AR3003" i="1" s="1"/>
  <c r="AQ3003" i="1" a="1"/>
  <c r="AQ3003" i="1" s="1"/>
  <c r="AP3003" i="1" a="1"/>
  <c r="AP3003" i="1" s="1"/>
  <c r="AO3003" i="1" a="1"/>
  <c r="AO3003" i="1" s="1"/>
  <c r="AR3013" i="1" a="1"/>
  <c r="AR3013" i="1" s="1"/>
  <c r="AQ3013" i="1" a="1"/>
  <c r="AQ3013" i="1" s="1"/>
  <c r="AP3013" i="1" a="1"/>
  <c r="AP3013" i="1" s="1"/>
  <c r="AO3013" i="1" a="1"/>
  <c r="AO3013" i="1" s="1"/>
  <c r="AR2612" i="1" a="1"/>
  <c r="AR2612" i="1" s="1"/>
  <c r="AQ2612" i="1" a="1"/>
  <c r="AQ2612" i="1" s="1"/>
  <c r="AP2612" i="1" a="1"/>
  <c r="AP2612" i="1" s="1"/>
  <c r="AO2612" i="1" a="1"/>
  <c r="AO2612" i="1" s="1"/>
  <c r="AR758" i="1" a="1"/>
  <c r="AR758" i="1" s="1"/>
  <c r="AQ758" i="1" a="1"/>
  <c r="AQ758" i="1" s="1"/>
  <c r="AP758" i="1" a="1"/>
  <c r="AP758" i="1" s="1"/>
  <c r="AO758" i="1" a="1"/>
  <c r="AO758" i="1" s="1"/>
  <c r="AR785" i="1" a="1"/>
  <c r="AR785" i="1" s="1"/>
  <c r="AQ785" i="1" a="1"/>
  <c r="AQ785" i="1" s="1"/>
  <c r="AP785" i="1" a="1"/>
  <c r="AP785" i="1" s="1"/>
  <c r="AO785" i="1" a="1"/>
  <c r="AO785" i="1" s="1"/>
  <c r="AR3645" i="1" a="1"/>
  <c r="AR3645" i="1" s="1"/>
  <c r="AQ3645" i="1" a="1"/>
  <c r="AQ3645" i="1" s="1"/>
  <c r="AP3645" i="1" a="1"/>
  <c r="AP3645" i="1" s="1"/>
  <c r="AO3645" i="1" a="1"/>
  <c r="AO3645" i="1" s="1"/>
  <c r="AR3627" i="1" a="1"/>
  <c r="AR3627" i="1" s="1"/>
  <c r="AQ3627" i="1" a="1"/>
  <c r="AQ3627" i="1" s="1"/>
  <c r="AP3627" i="1" a="1"/>
  <c r="AP3627" i="1" s="1"/>
  <c r="AO3627" i="1" a="1"/>
  <c r="AO3627" i="1" s="1"/>
  <c r="AR3638" i="1" a="1"/>
  <c r="AR3638" i="1" s="1"/>
  <c r="AQ3638" i="1" a="1"/>
  <c r="AQ3638" i="1" s="1"/>
  <c r="AP3638" i="1" a="1"/>
  <c r="AP3638" i="1" s="1"/>
  <c r="AO3638" i="1" a="1"/>
  <c r="AO3638" i="1" s="1"/>
  <c r="AR1284" i="1" a="1"/>
  <c r="AR1284" i="1" s="1"/>
  <c r="AQ1284" i="1" a="1"/>
  <c r="AQ1284" i="1" s="1"/>
  <c r="AP1284" i="1" a="1"/>
  <c r="AP1284" i="1" s="1"/>
  <c r="AO1284" i="1" a="1"/>
  <c r="AO1284" i="1" s="1"/>
  <c r="AR3653" i="1" a="1"/>
  <c r="AR3653" i="1" s="1"/>
  <c r="AQ3653" i="1" a="1"/>
  <c r="AQ3653" i="1" s="1"/>
  <c r="AP3653" i="1" a="1"/>
  <c r="AP3653" i="1" s="1"/>
  <c r="AO3653" i="1" a="1"/>
  <c r="AO3653" i="1" s="1"/>
  <c r="AR3647" i="1" a="1"/>
  <c r="AR3647" i="1" s="1"/>
  <c r="AQ3647" i="1" a="1"/>
  <c r="AQ3647" i="1" s="1"/>
  <c r="AP3647" i="1" a="1"/>
  <c r="AP3647" i="1" s="1"/>
  <c r="AO3647" i="1" a="1"/>
  <c r="AO3647" i="1" s="1"/>
  <c r="AR3655" i="1" a="1"/>
  <c r="AR3655" i="1" s="1"/>
  <c r="AQ3655" i="1" a="1"/>
  <c r="AQ3655" i="1" s="1"/>
  <c r="AP3655" i="1" a="1"/>
  <c r="AP3655" i="1" s="1"/>
  <c r="AO3655" i="1" a="1"/>
  <c r="AO3655" i="1" s="1"/>
  <c r="AR3640" i="1" a="1"/>
  <c r="AR3640" i="1" s="1"/>
  <c r="AQ3640" i="1" a="1"/>
  <c r="AQ3640" i="1" s="1"/>
  <c r="AP3640" i="1" a="1"/>
  <c r="AP3640" i="1" s="1"/>
  <c r="AO3640" i="1" a="1"/>
  <c r="AO3640" i="1" s="1"/>
  <c r="AR3146" i="1" a="1"/>
  <c r="AR3146" i="1" s="1"/>
  <c r="AQ3146" i="1" a="1"/>
  <c r="AQ3146" i="1" s="1"/>
  <c r="AP3146" i="1" a="1"/>
  <c r="AP3146" i="1" s="1"/>
  <c r="AO3146" i="1" a="1"/>
  <c r="AO3146" i="1" s="1"/>
  <c r="AR3661" i="1" a="1"/>
  <c r="AR3661" i="1" s="1"/>
  <c r="AQ3661" i="1" a="1"/>
  <c r="AQ3661" i="1" s="1"/>
  <c r="AP3661" i="1" a="1"/>
  <c r="AP3661" i="1" s="1"/>
  <c r="AO3661" i="1" a="1"/>
  <c r="AO3661" i="1" s="1"/>
  <c r="AR3625" i="1" a="1"/>
  <c r="AR3625" i="1" s="1"/>
  <c r="AQ3625" i="1" a="1"/>
  <c r="AQ3625" i="1" s="1"/>
  <c r="AP3625" i="1" a="1"/>
  <c r="AP3625" i="1" s="1"/>
  <c r="AO3625" i="1" a="1"/>
  <c r="AO3625" i="1" s="1"/>
  <c r="AR3642" i="1" a="1"/>
  <c r="AR3642" i="1" s="1"/>
  <c r="AQ3642" i="1" a="1"/>
  <c r="AQ3642" i="1" s="1"/>
  <c r="AP3642" i="1" a="1"/>
  <c r="AP3642" i="1" s="1"/>
  <c r="AO3642" i="1" a="1"/>
  <c r="AO3642" i="1" s="1"/>
  <c r="AR3635" i="1" a="1"/>
  <c r="AR3635" i="1" s="1"/>
  <c r="AQ3635" i="1" a="1"/>
  <c r="AQ3635" i="1" s="1"/>
  <c r="AP3635" i="1" a="1"/>
  <c r="AP3635" i="1" s="1"/>
  <c r="AO3635" i="1" a="1"/>
  <c r="AO3635" i="1" s="1"/>
  <c r="AR745" i="1" a="1"/>
  <c r="AR745" i="1" s="1"/>
  <c r="AQ745" i="1" a="1"/>
  <c r="AQ745" i="1" s="1"/>
  <c r="AP745" i="1" a="1"/>
  <c r="AP745" i="1" s="1"/>
  <c r="AO745" i="1" a="1"/>
  <c r="AO745" i="1" s="1"/>
  <c r="AR731" i="1" a="1"/>
  <c r="AR731" i="1" s="1"/>
  <c r="AQ731" i="1" a="1"/>
  <c r="AQ731" i="1" s="1"/>
  <c r="AP731" i="1" a="1"/>
  <c r="AP731" i="1" s="1"/>
  <c r="AO731" i="1" a="1"/>
  <c r="AO731" i="1" s="1"/>
  <c r="AR3489" i="1" a="1"/>
  <c r="AR3489" i="1" s="1"/>
  <c r="AQ3489" i="1" a="1"/>
  <c r="AQ3489" i="1" s="1"/>
  <c r="AP3489" i="1" a="1"/>
  <c r="AP3489" i="1" s="1"/>
  <c r="AO3489" i="1" a="1"/>
  <c r="AO3489" i="1" s="1"/>
  <c r="AR3479" i="1" a="1"/>
  <c r="AR3479" i="1" s="1"/>
  <c r="AQ3479" i="1" a="1"/>
  <c r="AQ3479" i="1" s="1"/>
  <c r="AP3479" i="1" a="1"/>
  <c r="AP3479" i="1" s="1"/>
  <c r="AO3479" i="1" a="1"/>
  <c r="AO3479" i="1" s="1"/>
  <c r="AR2294" i="1" a="1"/>
  <c r="AR2294" i="1" s="1"/>
  <c r="AQ2294" i="1" a="1"/>
  <c r="AQ2294" i="1" s="1"/>
  <c r="AP2294" i="1" a="1"/>
  <c r="AP2294" i="1" s="1"/>
  <c r="AO2294" i="1" a="1"/>
  <c r="AO2294" i="1" s="1"/>
  <c r="AR753" i="1" a="1"/>
  <c r="AR753" i="1" s="1"/>
  <c r="AQ753" i="1" a="1"/>
  <c r="AQ753" i="1" s="1"/>
  <c r="AP753" i="1" a="1"/>
  <c r="AP753" i="1" s="1"/>
  <c r="AO753" i="1" a="1"/>
  <c r="AO753" i="1" s="1"/>
  <c r="AR734" i="1" a="1"/>
  <c r="AR734" i="1" s="1"/>
  <c r="AQ734" i="1" a="1"/>
  <c r="AQ734" i="1" s="1"/>
  <c r="AP734" i="1" a="1"/>
  <c r="AP734" i="1" s="1"/>
  <c r="AO734" i="1" a="1"/>
  <c r="AO734" i="1" s="1"/>
  <c r="AR748" i="1" a="1"/>
  <c r="AR748" i="1" s="1"/>
  <c r="AQ748" i="1" a="1"/>
  <c r="AQ748" i="1" s="1"/>
  <c r="AP748" i="1" a="1"/>
  <c r="AP748" i="1" s="1"/>
  <c r="AO748" i="1" a="1"/>
  <c r="AO748" i="1" s="1"/>
  <c r="AR3171" i="1" a="1"/>
  <c r="AR3171" i="1" s="1"/>
  <c r="AQ3171" i="1" a="1"/>
  <c r="AQ3171" i="1" s="1"/>
  <c r="AP3171" i="1" a="1"/>
  <c r="AP3171" i="1" s="1"/>
  <c r="AO3171" i="1" a="1"/>
  <c r="AO3171" i="1" s="1"/>
  <c r="AR2608" i="1" a="1"/>
  <c r="AR2608" i="1" s="1"/>
  <c r="AQ2608" i="1" a="1"/>
  <c r="AQ2608" i="1" s="1"/>
  <c r="AP2608" i="1" a="1"/>
  <c r="AP2608" i="1" s="1"/>
  <c r="AO2608" i="1" a="1"/>
  <c r="AO2608" i="1" s="1"/>
  <c r="AR2644" i="1" a="1"/>
  <c r="AR2644" i="1" s="1"/>
  <c r="AQ2644" i="1" a="1"/>
  <c r="AQ2644" i="1" s="1"/>
  <c r="AP2644" i="1" a="1"/>
  <c r="AP2644" i="1" s="1"/>
  <c r="AO2644" i="1" a="1"/>
  <c r="AO2644" i="1" s="1"/>
  <c r="AR2663" i="1" a="1"/>
  <c r="AR2663" i="1" s="1"/>
  <c r="AQ2663" i="1" a="1"/>
  <c r="AQ2663" i="1" s="1"/>
  <c r="AP2663" i="1" a="1"/>
  <c r="AP2663" i="1" s="1"/>
  <c r="AO2663" i="1" a="1"/>
  <c r="AO2663" i="1" s="1"/>
  <c r="AR2632" i="1" a="1"/>
  <c r="AR2632" i="1" s="1"/>
  <c r="AQ2632" i="1" a="1"/>
  <c r="AQ2632" i="1" s="1"/>
  <c r="AP2632" i="1" a="1"/>
  <c r="AP2632" i="1" s="1"/>
  <c r="AO2632" i="1" a="1"/>
  <c r="AO2632" i="1" s="1"/>
  <c r="AR2621" i="1" a="1"/>
  <c r="AR2621" i="1" s="1"/>
  <c r="AQ2621" i="1" a="1"/>
  <c r="AQ2621" i="1" s="1"/>
  <c r="AP2621" i="1" a="1"/>
  <c r="AP2621" i="1" s="1"/>
  <c r="AO2621" i="1" a="1"/>
  <c r="AO2621" i="1" s="1"/>
  <c r="AR2665" i="1" a="1"/>
  <c r="AR2665" i="1" s="1"/>
  <c r="AQ2665" i="1" a="1"/>
  <c r="AQ2665" i="1" s="1"/>
  <c r="AP2665" i="1" a="1"/>
  <c r="AP2665" i="1" s="1"/>
  <c r="AO2665" i="1" a="1"/>
  <c r="AO2665" i="1" s="1"/>
  <c r="AR2640" i="1" a="1"/>
  <c r="AR2640" i="1" s="1"/>
  <c r="AQ2640" i="1" a="1"/>
  <c r="AQ2640" i="1" s="1"/>
  <c r="AP2640" i="1" a="1"/>
  <c r="AP2640" i="1" s="1"/>
  <c r="AO2640" i="1" a="1"/>
  <c r="AO2640" i="1" s="1"/>
  <c r="AR2717" i="1" a="1"/>
  <c r="AR2717" i="1" s="1"/>
  <c r="AQ2717" i="1" a="1"/>
  <c r="AQ2717" i="1" s="1"/>
  <c r="AP2717" i="1" a="1"/>
  <c r="AP2717" i="1" s="1"/>
  <c r="AO2717" i="1" a="1"/>
  <c r="AO2717" i="1" s="1"/>
  <c r="AR3786" i="1" a="1"/>
  <c r="AR3786" i="1" s="1"/>
  <c r="AQ3786" i="1" a="1"/>
  <c r="AQ3786" i="1" s="1"/>
  <c r="AP3786" i="1" a="1"/>
  <c r="AP3786" i="1" s="1"/>
  <c r="AO3786" i="1" a="1"/>
  <c r="AO3786" i="1" s="1"/>
  <c r="AR2667" i="1" a="1"/>
  <c r="AR2667" i="1" s="1"/>
  <c r="AQ2667" i="1" a="1"/>
  <c r="AQ2667" i="1" s="1"/>
  <c r="AP2667" i="1" a="1"/>
  <c r="AP2667" i="1" s="1"/>
  <c r="AO2667" i="1" a="1"/>
  <c r="AO2667" i="1" s="1"/>
  <c r="AR2715" i="1" a="1"/>
  <c r="AR2715" i="1" s="1"/>
  <c r="AQ2715" i="1" a="1"/>
  <c r="AQ2715" i="1" s="1"/>
  <c r="AP2715" i="1" a="1"/>
  <c r="AP2715" i="1" s="1"/>
  <c r="AO2715" i="1" a="1"/>
  <c r="AO2715" i="1" s="1"/>
  <c r="AR325" i="1" a="1"/>
  <c r="AR325" i="1" s="1"/>
  <c r="AQ325" i="1" a="1"/>
  <c r="AQ325" i="1" s="1"/>
  <c r="AP325" i="1" a="1"/>
  <c r="AP325" i="1" s="1"/>
  <c r="AO325" i="1" a="1"/>
  <c r="AO325" i="1" s="1"/>
  <c r="AR2395" i="1" a="1"/>
  <c r="AR2395" i="1" s="1"/>
  <c r="AQ2395" i="1" a="1"/>
  <c r="AQ2395" i="1" s="1"/>
  <c r="AP2395" i="1" a="1"/>
  <c r="AP2395" i="1" s="1"/>
  <c r="AO2395" i="1" a="1"/>
  <c r="AO2395" i="1" s="1"/>
  <c r="AR3741" i="1" a="1"/>
  <c r="AR3741" i="1" s="1"/>
  <c r="AQ3741" i="1" a="1"/>
  <c r="AQ3741" i="1" s="1"/>
  <c r="AP3741" i="1" a="1"/>
  <c r="AP3741" i="1" s="1"/>
  <c r="AO3741" i="1" a="1"/>
  <c r="AO3741" i="1" s="1"/>
  <c r="AR729" i="1" a="1"/>
  <c r="AR729" i="1" s="1"/>
  <c r="AQ729" i="1" a="1"/>
  <c r="AQ729" i="1" s="1"/>
  <c r="AP729" i="1" a="1"/>
  <c r="AP729" i="1" s="1"/>
  <c r="AO729" i="1" a="1"/>
  <c r="AO729" i="1" s="1"/>
  <c r="AR2607" i="1" a="1"/>
  <c r="AR2607" i="1" s="1"/>
  <c r="AQ2607" i="1" a="1"/>
  <c r="AQ2607" i="1" s="1"/>
  <c r="AP2607" i="1" a="1"/>
  <c r="AP2607" i="1" s="1"/>
  <c r="AO2607" i="1" a="1"/>
  <c r="AO2607" i="1" s="1"/>
  <c r="AR2878" i="1" a="1"/>
  <c r="AR2878" i="1" s="1"/>
  <c r="AQ2878" i="1" a="1"/>
  <c r="AQ2878" i="1" s="1"/>
  <c r="AP2878" i="1" a="1"/>
  <c r="AP2878" i="1" s="1"/>
  <c r="AO2878" i="1" a="1"/>
  <c r="AO2878" i="1" s="1"/>
  <c r="AR450" i="1" a="1"/>
  <c r="AR450" i="1" s="1"/>
  <c r="AQ450" i="1" a="1"/>
  <c r="AQ450" i="1" s="1"/>
  <c r="AP450" i="1" a="1"/>
  <c r="AP450" i="1" s="1"/>
  <c r="AO450" i="1" a="1"/>
  <c r="AO450" i="1" s="1"/>
  <c r="AR958" i="1" a="1"/>
  <c r="AR958" i="1" s="1"/>
  <c r="AQ958" i="1" a="1"/>
  <c r="AQ958" i="1" s="1"/>
  <c r="AP958" i="1" a="1"/>
  <c r="AP958" i="1" s="1"/>
  <c r="AO958" i="1" a="1"/>
  <c r="AO958" i="1" s="1"/>
  <c r="AR989" i="1" a="1"/>
  <c r="AR989" i="1" s="1"/>
  <c r="AQ989" i="1" a="1"/>
  <c r="AQ989" i="1" s="1"/>
  <c r="AP989" i="1" a="1"/>
  <c r="AP989" i="1" s="1"/>
  <c r="AO989" i="1" a="1"/>
  <c r="AO989" i="1" s="1"/>
  <c r="AR907" i="1" a="1"/>
  <c r="AR907" i="1" s="1"/>
  <c r="AQ907" i="1" a="1"/>
  <c r="AQ907" i="1" s="1"/>
  <c r="AP907" i="1" a="1"/>
  <c r="AP907" i="1" s="1"/>
  <c r="AO907" i="1" a="1"/>
  <c r="AO907" i="1" s="1"/>
  <c r="AR967" i="1" a="1"/>
  <c r="AR967" i="1" s="1"/>
  <c r="AQ967" i="1" a="1"/>
  <c r="AQ967" i="1" s="1"/>
  <c r="AP967" i="1" a="1"/>
  <c r="AP967" i="1" s="1"/>
  <c r="AO967" i="1" a="1"/>
  <c r="AO967" i="1" s="1"/>
  <c r="AR761" i="1" a="1"/>
  <c r="AR761" i="1" s="1"/>
  <c r="AQ761" i="1" a="1"/>
  <c r="AQ761" i="1" s="1"/>
  <c r="AP761" i="1" a="1"/>
  <c r="AP761" i="1" s="1"/>
  <c r="AO761" i="1" a="1"/>
  <c r="AO761" i="1" s="1"/>
  <c r="AR2041" i="1" a="1"/>
  <c r="AR2041" i="1" s="1"/>
  <c r="AQ2041" i="1" a="1"/>
  <c r="AQ2041" i="1" s="1"/>
  <c r="AP2041" i="1" a="1"/>
  <c r="AP2041" i="1" s="1"/>
  <c r="AO2041" i="1" a="1"/>
  <c r="AO2041" i="1" s="1"/>
  <c r="AR234" i="1" a="1"/>
  <c r="AR234" i="1" s="1"/>
  <c r="AQ234" i="1" a="1"/>
  <c r="AQ234" i="1" s="1"/>
  <c r="AP234" i="1" a="1"/>
  <c r="AP234" i="1" s="1"/>
  <c r="AO234" i="1" a="1"/>
  <c r="AO234" i="1" s="1"/>
  <c r="AR3422" i="1" a="1"/>
  <c r="AR3422" i="1" s="1"/>
  <c r="AQ3422" i="1" a="1"/>
  <c r="AQ3422" i="1" s="1"/>
  <c r="AP3422" i="1" a="1"/>
  <c r="AP3422" i="1" s="1"/>
  <c r="AO3422" i="1" a="1"/>
  <c r="AO3422" i="1" s="1"/>
  <c r="AR2963" i="1" a="1"/>
  <c r="AR2963" i="1" s="1"/>
  <c r="AQ2963" i="1" a="1"/>
  <c r="AQ2963" i="1" s="1"/>
  <c r="AP2963" i="1" a="1"/>
  <c r="AP2963" i="1" s="1"/>
  <c r="AO2963" i="1" a="1"/>
  <c r="AO2963" i="1" s="1"/>
  <c r="AR3312" i="1" a="1"/>
  <c r="AR3312" i="1" s="1"/>
  <c r="AQ3312" i="1" a="1"/>
  <c r="AQ3312" i="1" s="1"/>
  <c r="AP3312" i="1" a="1"/>
  <c r="AP3312" i="1" s="1"/>
  <c r="AO3312" i="1" a="1"/>
  <c r="AO3312" i="1" s="1"/>
  <c r="AR2415" i="1" a="1"/>
  <c r="AR2415" i="1" s="1"/>
  <c r="AQ2415" i="1" a="1"/>
  <c r="AQ2415" i="1" s="1"/>
  <c r="AP2415" i="1" a="1"/>
  <c r="AP2415" i="1" s="1"/>
  <c r="AO2415" i="1" a="1"/>
  <c r="AO2415" i="1" s="1"/>
  <c r="AR2779" i="1" a="1"/>
  <c r="AR2779" i="1" s="1"/>
  <c r="AQ2779" i="1" a="1"/>
  <c r="AQ2779" i="1" s="1"/>
  <c r="AP2779" i="1" a="1"/>
  <c r="AP2779" i="1" s="1"/>
  <c r="AO2779" i="1" a="1"/>
  <c r="AO2779" i="1" s="1"/>
  <c r="AR998" i="1" a="1"/>
  <c r="AR998" i="1" s="1"/>
  <c r="AQ998" i="1" a="1"/>
  <c r="AQ998" i="1" s="1"/>
  <c r="AP998" i="1" a="1"/>
  <c r="AP998" i="1" s="1"/>
  <c r="AO998" i="1" a="1"/>
  <c r="AO998" i="1" s="1"/>
  <c r="AR990" i="1" a="1"/>
  <c r="AR990" i="1" s="1"/>
  <c r="AQ990" i="1" a="1"/>
  <c r="AQ990" i="1" s="1"/>
  <c r="AP990" i="1" a="1"/>
  <c r="AP990" i="1" s="1"/>
  <c r="AO990" i="1" a="1"/>
  <c r="AO990" i="1" s="1"/>
  <c r="AR951" i="1" a="1"/>
  <c r="AR951" i="1" s="1"/>
  <c r="AQ951" i="1" a="1"/>
  <c r="AQ951" i="1" s="1"/>
  <c r="AP951" i="1" a="1"/>
  <c r="AP951" i="1" s="1"/>
  <c r="AO951" i="1" a="1"/>
  <c r="AO951" i="1" s="1"/>
  <c r="AR3344" i="1" a="1"/>
  <c r="AR3344" i="1" s="1"/>
  <c r="AQ3344" i="1" a="1"/>
  <c r="AQ3344" i="1" s="1"/>
  <c r="AP3344" i="1" a="1"/>
  <c r="AP3344" i="1" s="1"/>
  <c r="AO3344" i="1" a="1"/>
  <c r="AO3344" i="1" s="1"/>
  <c r="AR2697" i="1" a="1"/>
  <c r="AR2697" i="1" s="1"/>
  <c r="AQ2697" i="1" a="1"/>
  <c r="AQ2697" i="1" s="1"/>
  <c r="AP2697" i="1" a="1"/>
  <c r="AP2697" i="1" s="1"/>
  <c r="AO2697" i="1" a="1"/>
  <c r="AO2697" i="1" s="1"/>
  <c r="AR3119" i="1" a="1"/>
  <c r="AR3119" i="1" s="1"/>
  <c r="AQ3119" i="1" a="1"/>
  <c r="AQ3119" i="1" s="1"/>
  <c r="AP3119" i="1" a="1"/>
  <c r="AP3119" i="1" s="1"/>
  <c r="AO3119" i="1" a="1"/>
  <c r="AO3119" i="1" s="1"/>
  <c r="AR1011" i="1" a="1"/>
  <c r="AR1011" i="1" s="1"/>
  <c r="AQ1011" i="1" a="1"/>
  <c r="AQ1011" i="1" s="1"/>
  <c r="AP1011" i="1" a="1"/>
  <c r="AP1011" i="1" s="1"/>
  <c r="AO1011" i="1" a="1"/>
  <c r="AO1011" i="1" s="1"/>
  <c r="AR2806" i="1" a="1"/>
  <c r="AR2806" i="1" s="1"/>
  <c r="AQ2806" i="1" a="1"/>
  <c r="AQ2806" i="1" s="1"/>
  <c r="AP2806" i="1" a="1"/>
  <c r="AP2806" i="1" s="1"/>
  <c r="AO2806" i="1" a="1"/>
  <c r="AO2806" i="1" s="1"/>
  <c r="AR750" i="1" a="1"/>
  <c r="AR750" i="1" s="1"/>
  <c r="AQ750" i="1" a="1"/>
  <c r="AQ750" i="1" s="1"/>
  <c r="AP750" i="1" a="1"/>
  <c r="AP750" i="1" s="1"/>
  <c r="AO750" i="1" a="1"/>
  <c r="AO750" i="1" s="1"/>
  <c r="AR2627" i="1" a="1"/>
  <c r="AR2627" i="1" s="1"/>
  <c r="AQ2627" i="1" a="1"/>
  <c r="AQ2627" i="1" s="1"/>
  <c r="AP2627" i="1" a="1"/>
  <c r="AP2627" i="1" s="1"/>
  <c r="AO2627" i="1" a="1"/>
  <c r="AO2627" i="1" s="1"/>
  <c r="AR760" i="1" a="1"/>
  <c r="AR760" i="1" s="1"/>
  <c r="AQ760" i="1" a="1"/>
  <c r="AQ760" i="1" s="1"/>
  <c r="AP760" i="1" a="1"/>
  <c r="AP760" i="1" s="1"/>
  <c r="AO760" i="1" a="1"/>
  <c r="AO760" i="1" s="1"/>
  <c r="AR2699" i="1" a="1"/>
  <c r="AR2699" i="1" s="1"/>
  <c r="AQ2699" i="1" a="1"/>
  <c r="AQ2699" i="1" s="1"/>
  <c r="AP2699" i="1" a="1"/>
  <c r="AP2699" i="1" s="1"/>
  <c r="AO2699" i="1" a="1"/>
  <c r="AO2699" i="1" s="1"/>
  <c r="AR470" i="1" a="1"/>
  <c r="AR470" i="1" s="1"/>
  <c r="AQ470" i="1" a="1"/>
  <c r="AQ470" i="1" s="1"/>
  <c r="AP470" i="1" a="1"/>
  <c r="AP470" i="1" s="1"/>
  <c r="AO470" i="1" a="1"/>
  <c r="AO470" i="1" s="1"/>
  <c r="AR1384" i="1" a="1"/>
  <c r="AR1384" i="1" s="1"/>
  <c r="AQ1384" i="1" a="1"/>
  <c r="AQ1384" i="1" s="1"/>
  <c r="AP1384" i="1" a="1"/>
  <c r="AP1384" i="1" s="1"/>
  <c r="AO1384" i="1" a="1"/>
  <c r="AO1384" i="1" s="1"/>
  <c r="AR1081" i="1" a="1"/>
  <c r="AR1081" i="1" s="1"/>
  <c r="AQ1081" i="1" a="1"/>
  <c r="AQ1081" i="1" s="1"/>
  <c r="AP1081" i="1" a="1"/>
  <c r="AP1081" i="1" s="1"/>
  <c r="AO1081" i="1" a="1"/>
  <c r="AO1081" i="1" s="1"/>
  <c r="AR3472" i="1" a="1"/>
  <c r="AR3472" i="1" s="1"/>
  <c r="AQ3472" i="1" a="1"/>
  <c r="AQ3472" i="1" s="1"/>
  <c r="AP3472" i="1" a="1"/>
  <c r="AP3472" i="1" s="1"/>
  <c r="AO3472" i="1" a="1"/>
  <c r="AO3472" i="1" s="1"/>
  <c r="AR1765" i="1" a="1"/>
  <c r="AR1765" i="1" s="1"/>
  <c r="AQ1765" i="1" a="1"/>
  <c r="AQ1765" i="1" s="1"/>
  <c r="AP1765" i="1" a="1"/>
  <c r="AP1765" i="1" s="1"/>
  <c r="AO1765" i="1" a="1"/>
  <c r="AO1765" i="1" s="1"/>
  <c r="AR2302" i="1" a="1"/>
  <c r="AR2302" i="1" s="1"/>
  <c r="AQ2302" i="1" a="1"/>
  <c r="AQ2302" i="1" s="1"/>
  <c r="AP2302" i="1" a="1"/>
  <c r="AP2302" i="1" s="1"/>
  <c r="AO2302" i="1" a="1"/>
  <c r="AO2302" i="1" s="1"/>
  <c r="AR1407" i="1" a="1"/>
  <c r="AR1407" i="1" s="1"/>
  <c r="AQ1407" i="1" a="1"/>
  <c r="AQ1407" i="1" s="1"/>
  <c r="AP1407" i="1" a="1"/>
  <c r="AP1407" i="1" s="1"/>
  <c r="AO1407" i="1" a="1"/>
  <c r="AO1407" i="1" s="1"/>
  <c r="AR10" i="1" a="1"/>
  <c r="AR10" i="1" s="1"/>
  <c r="AQ10" i="1" a="1"/>
  <c r="AQ10" i="1" s="1"/>
  <c r="AP10" i="1" a="1"/>
  <c r="AP10" i="1" s="1"/>
  <c r="AO10" i="1" a="1"/>
  <c r="AO10" i="1" s="1"/>
  <c r="AR59" i="1" a="1"/>
  <c r="AR59" i="1" s="1"/>
  <c r="AQ59" i="1" a="1"/>
  <c r="AQ59" i="1" s="1"/>
  <c r="AP59" i="1" a="1"/>
  <c r="AP59" i="1" s="1"/>
  <c r="AO59" i="1" a="1"/>
  <c r="AO59" i="1" s="1"/>
  <c r="AR1695" i="1" a="1"/>
  <c r="AR1695" i="1" s="1"/>
  <c r="AQ1695" i="1" a="1"/>
  <c r="AQ1695" i="1" s="1"/>
  <c r="AP1695" i="1" a="1"/>
  <c r="AP1695" i="1" s="1"/>
  <c r="AO1695" i="1" a="1"/>
  <c r="AO1695" i="1" s="1"/>
  <c r="AR2275" i="1" a="1"/>
  <c r="AR2275" i="1" s="1"/>
  <c r="AQ2275" i="1" a="1"/>
  <c r="AQ2275" i="1" s="1"/>
  <c r="AP2275" i="1" a="1"/>
  <c r="AP2275" i="1" s="1"/>
  <c r="AO2275" i="1" a="1"/>
  <c r="AO2275" i="1" s="1"/>
  <c r="AR3219" i="1" a="1"/>
  <c r="AR3219" i="1" s="1"/>
  <c r="AQ3219" i="1" a="1"/>
  <c r="AQ3219" i="1" s="1"/>
  <c r="AP3219" i="1" a="1"/>
  <c r="AP3219" i="1" s="1"/>
  <c r="AO3219" i="1" a="1"/>
  <c r="AO3219" i="1" s="1"/>
  <c r="AR2365" i="1" a="1"/>
  <c r="AR2365" i="1" s="1"/>
  <c r="AQ2365" i="1" a="1"/>
  <c r="AQ2365" i="1" s="1"/>
  <c r="AP2365" i="1" a="1"/>
  <c r="AP2365" i="1" s="1"/>
  <c r="AO2365" i="1" a="1"/>
  <c r="AO2365" i="1" s="1"/>
  <c r="AR1104" i="1" a="1"/>
  <c r="AR1104" i="1" s="1"/>
  <c r="AQ1104" i="1" a="1"/>
  <c r="AQ1104" i="1" s="1"/>
  <c r="AP1104" i="1" a="1"/>
  <c r="AP1104" i="1" s="1"/>
  <c r="AO1104" i="1" a="1"/>
  <c r="AO1104" i="1" s="1"/>
  <c r="AR1920" i="1" a="1"/>
  <c r="AR1920" i="1" s="1"/>
  <c r="AQ1920" i="1" a="1"/>
  <c r="AQ1920" i="1" s="1"/>
  <c r="AP1920" i="1" a="1"/>
  <c r="AP1920" i="1" s="1"/>
  <c r="AO1920" i="1" a="1"/>
  <c r="AO1920" i="1" s="1"/>
  <c r="AR1135" i="1" a="1"/>
  <c r="AR1135" i="1" s="1"/>
  <c r="AQ1135" i="1" a="1"/>
  <c r="AQ1135" i="1" s="1"/>
  <c r="AP1135" i="1" a="1"/>
  <c r="AP1135" i="1" s="1"/>
  <c r="AO1135" i="1" a="1"/>
  <c r="AO1135" i="1" s="1"/>
  <c r="AR1374" i="1" a="1"/>
  <c r="AR1374" i="1" s="1"/>
  <c r="AQ1374" i="1" a="1"/>
  <c r="AQ1374" i="1" s="1"/>
  <c r="AP1374" i="1" a="1"/>
  <c r="AP1374" i="1" s="1"/>
  <c r="AO1374" i="1" a="1"/>
  <c r="AO1374" i="1" s="1"/>
  <c r="AR2735" i="1" a="1"/>
  <c r="AR2735" i="1" s="1"/>
  <c r="AQ2735" i="1" a="1"/>
  <c r="AQ2735" i="1" s="1"/>
  <c r="AP2735" i="1" a="1"/>
  <c r="AP2735" i="1" s="1"/>
  <c r="AO2735" i="1" a="1"/>
  <c r="AO2735" i="1" s="1"/>
  <c r="AR2066" i="1" a="1"/>
  <c r="AR2066" i="1" s="1"/>
  <c r="AQ2066" i="1" a="1"/>
  <c r="AQ2066" i="1" s="1"/>
  <c r="AP2066" i="1" a="1"/>
  <c r="AP2066" i="1" s="1"/>
  <c r="AO2066" i="1" a="1"/>
  <c r="AO2066" i="1" s="1"/>
  <c r="AR1780" i="1" a="1"/>
  <c r="AR1780" i="1" s="1"/>
  <c r="AQ1780" i="1" a="1"/>
  <c r="AQ1780" i="1" s="1"/>
  <c r="AP1780" i="1" a="1"/>
  <c r="AP1780" i="1" s="1"/>
  <c r="AO1780" i="1" a="1"/>
  <c r="AO1780" i="1" s="1"/>
  <c r="AR2865" i="1" a="1"/>
  <c r="AR2865" i="1" s="1"/>
  <c r="AQ2865" i="1" a="1"/>
  <c r="AQ2865" i="1" s="1"/>
  <c r="AP2865" i="1" a="1"/>
  <c r="AP2865" i="1" s="1"/>
  <c r="AO2865" i="1" a="1"/>
  <c r="AO2865" i="1" s="1"/>
  <c r="AR1181" i="1" a="1"/>
  <c r="AR1181" i="1" s="1"/>
  <c r="AQ1181" i="1" a="1"/>
  <c r="AQ1181" i="1" s="1"/>
  <c r="AP1181" i="1" a="1"/>
  <c r="AP1181" i="1" s="1"/>
  <c r="AO1181" i="1" a="1"/>
  <c r="AO1181" i="1" s="1"/>
  <c r="AR2261" i="1" a="1"/>
  <c r="AR2261" i="1" s="1"/>
  <c r="AQ2261" i="1" a="1"/>
  <c r="AQ2261" i="1" s="1"/>
  <c r="AP2261" i="1" a="1"/>
  <c r="AP2261" i="1" s="1"/>
  <c r="AO2261" i="1" a="1"/>
  <c r="AO2261" i="1" s="1"/>
  <c r="AR283" i="1" a="1"/>
  <c r="AR283" i="1" s="1"/>
  <c r="AQ283" i="1" a="1"/>
  <c r="AQ283" i="1" s="1"/>
  <c r="AP283" i="1" a="1"/>
  <c r="AP283" i="1" s="1"/>
  <c r="AO283" i="1" a="1"/>
  <c r="AO283" i="1" s="1"/>
  <c r="AR714" i="1" a="1"/>
  <c r="AR714" i="1" s="1"/>
  <c r="AQ714" i="1" a="1"/>
  <c r="AQ714" i="1" s="1"/>
  <c r="AP714" i="1" a="1"/>
  <c r="AP714" i="1" s="1"/>
  <c r="AO714" i="1" a="1"/>
  <c r="AO714" i="1" s="1"/>
  <c r="AR3077" i="1" a="1"/>
  <c r="AR3077" i="1" s="1"/>
  <c r="AQ3077" i="1" a="1"/>
  <c r="AQ3077" i="1" s="1"/>
  <c r="AP3077" i="1" a="1"/>
  <c r="AP3077" i="1" s="1"/>
  <c r="AO3077" i="1" a="1"/>
  <c r="AO3077" i="1" s="1"/>
  <c r="AR272" i="1" a="1"/>
  <c r="AR272" i="1" s="1"/>
  <c r="AQ272" i="1" a="1"/>
  <c r="AQ272" i="1" s="1"/>
  <c r="AP272" i="1" a="1"/>
  <c r="AP272" i="1" s="1"/>
  <c r="AO272" i="1" a="1"/>
  <c r="AO272" i="1" s="1"/>
  <c r="AR434" i="1" a="1"/>
  <c r="AR434" i="1" s="1"/>
  <c r="AQ434" i="1" a="1"/>
  <c r="AQ434" i="1" s="1"/>
  <c r="AP434" i="1" a="1"/>
  <c r="AP434" i="1" s="1"/>
  <c r="AO434" i="1" a="1"/>
  <c r="AO434" i="1" s="1"/>
  <c r="AR86" i="1" a="1"/>
  <c r="AR86" i="1" s="1"/>
  <c r="AQ86" i="1" a="1"/>
  <c r="AQ86" i="1" s="1"/>
  <c r="AP86" i="1" a="1"/>
  <c r="AP86" i="1" s="1"/>
  <c r="AO86" i="1" a="1"/>
  <c r="AO86" i="1" s="1"/>
  <c r="AR353" i="1" a="1"/>
  <c r="AR353" i="1" s="1"/>
  <c r="AQ353" i="1" a="1"/>
  <c r="AQ353" i="1" s="1"/>
  <c r="AP353" i="1" a="1"/>
  <c r="AP353" i="1" s="1"/>
  <c r="AO353" i="1" a="1"/>
  <c r="AO353" i="1" s="1"/>
  <c r="AR2427" i="1" a="1"/>
  <c r="AR2427" i="1" s="1"/>
  <c r="AQ2427" i="1" a="1"/>
  <c r="AQ2427" i="1" s="1"/>
  <c r="AP2427" i="1" a="1"/>
  <c r="AP2427" i="1" s="1"/>
  <c r="AO2427" i="1" a="1"/>
  <c r="AO2427" i="1" s="1"/>
  <c r="AR710" i="1" a="1"/>
  <c r="AR710" i="1" s="1"/>
  <c r="AQ710" i="1" a="1"/>
  <c r="AQ710" i="1" s="1"/>
  <c r="AP710" i="1" a="1"/>
  <c r="AP710" i="1" s="1"/>
  <c r="AO710" i="1" a="1"/>
  <c r="AO710" i="1" s="1"/>
  <c r="AR359" i="1" a="1"/>
  <c r="AR359" i="1" s="1"/>
  <c r="AQ359" i="1" a="1"/>
  <c r="AQ359" i="1" s="1"/>
  <c r="AP359" i="1" a="1"/>
  <c r="AP359" i="1" s="1"/>
  <c r="AO359" i="1" a="1"/>
  <c r="AO359" i="1" s="1"/>
  <c r="AR2286" i="1" a="1"/>
  <c r="AR2286" i="1" s="1"/>
  <c r="AQ2286" i="1" a="1"/>
  <c r="AQ2286" i="1" s="1"/>
  <c r="AP2286" i="1" a="1"/>
  <c r="AP2286" i="1" s="1"/>
  <c r="AO2286" i="1" a="1"/>
  <c r="AO2286" i="1" s="1"/>
  <c r="AR804" i="1" a="1"/>
  <c r="AR804" i="1" s="1"/>
  <c r="AQ804" i="1" a="1"/>
  <c r="AQ804" i="1" s="1"/>
  <c r="AP804" i="1" a="1"/>
  <c r="AP804" i="1" s="1"/>
  <c r="AO804" i="1" a="1"/>
  <c r="AO804" i="1" s="1"/>
  <c r="AR2272" i="1" a="1"/>
  <c r="AR2272" i="1" s="1"/>
  <c r="AQ2272" i="1" a="1"/>
  <c r="AQ2272" i="1" s="1"/>
  <c r="AP2272" i="1" a="1"/>
  <c r="AP2272" i="1" s="1"/>
  <c r="AO2272" i="1" a="1"/>
  <c r="AO2272" i="1" s="1"/>
  <c r="AR2238" i="1" a="1"/>
  <c r="AR2238" i="1" s="1"/>
  <c r="AQ2238" i="1" a="1"/>
  <c r="AQ2238" i="1" s="1"/>
  <c r="AP2238" i="1" a="1"/>
  <c r="AP2238" i="1" s="1"/>
  <c r="AO2238" i="1" a="1"/>
  <c r="AO2238" i="1" s="1"/>
  <c r="AR402" i="1" a="1"/>
  <c r="AR402" i="1" s="1"/>
  <c r="AQ402" i="1" a="1"/>
  <c r="AQ402" i="1" s="1"/>
  <c r="AP402" i="1" a="1"/>
  <c r="AP402" i="1" s="1"/>
  <c r="AO402" i="1" a="1"/>
  <c r="AO402" i="1" s="1"/>
  <c r="AR144" i="1" a="1"/>
  <c r="AR144" i="1" s="1"/>
  <c r="AQ144" i="1" a="1"/>
  <c r="AQ144" i="1" s="1"/>
  <c r="AP144" i="1" a="1"/>
  <c r="AP144" i="1" s="1"/>
  <c r="AO144" i="1" a="1"/>
  <c r="AO144" i="1" s="1"/>
  <c r="AR138" i="1" a="1"/>
  <c r="AR138" i="1" s="1"/>
  <c r="AQ138" i="1" a="1"/>
  <c r="AQ138" i="1" s="1"/>
  <c r="AP138" i="1" a="1"/>
  <c r="AP138" i="1" s="1"/>
  <c r="AO138" i="1" a="1"/>
  <c r="AO138" i="1" s="1"/>
  <c r="AR125" i="1" a="1"/>
  <c r="AR125" i="1" s="1"/>
  <c r="AQ125" i="1" a="1"/>
  <c r="AQ125" i="1" s="1"/>
  <c r="AP125" i="1" a="1"/>
  <c r="AP125" i="1" s="1"/>
  <c r="AO125" i="1" a="1"/>
  <c r="AO125" i="1" s="1"/>
  <c r="AR2273" i="1" a="1"/>
  <c r="AR2273" i="1" s="1"/>
  <c r="AQ2273" i="1" a="1"/>
  <c r="AQ2273" i="1" s="1"/>
  <c r="AP2273" i="1" a="1"/>
  <c r="AP2273" i="1" s="1"/>
  <c r="AO2273" i="1" a="1"/>
  <c r="AO2273" i="1" s="1"/>
  <c r="AR1605" i="1" a="1"/>
  <c r="AR1605" i="1" s="1"/>
  <c r="AQ1605" i="1" a="1"/>
  <c r="AQ1605" i="1" s="1"/>
  <c r="AP1605" i="1" a="1"/>
  <c r="AP1605" i="1" s="1"/>
  <c r="AO1605" i="1" a="1"/>
  <c r="AO1605" i="1" s="1"/>
  <c r="AR455" i="1" a="1"/>
  <c r="AR455" i="1" s="1"/>
  <c r="AQ455" i="1" a="1"/>
  <c r="AQ455" i="1" s="1"/>
  <c r="AP455" i="1" a="1"/>
  <c r="AP455" i="1" s="1"/>
  <c r="AO455" i="1" a="1"/>
  <c r="AO455" i="1" s="1"/>
  <c r="AR2615" i="1" a="1"/>
  <c r="AR2615" i="1" s="1"/>
  <c r="AQ2615" i="1" a="1"/>
  <c r="AQ2615" i="1" s="1"/>
  <c r="AP2615" i="1" a="1"/>
  <c r="AP2615" i="1" s="1"/>
  <c r="AO2615" i="1" a="1"/>
  <c r="AO2615" i="1" s="1"/>
  <c r="AR3290" i="1" a="1"/>
  <c r="AR3290" i="1" s="1"/>
  <c r="AQ3290" i="1" a="1"/>
  <c r="AQ3290" i="1" s="1"/>
  <c r="AP3290" i="1" a="1"/>
  <c r="AP3290" i="1" s="1"/>
  <c r="AO3290" i="1" a="1"/>
  <c r="AO3290" i="1" s="1"/>
  <c r="AR3722" i="1" a="1"/>
  <c r="AR3722" i="1" s="1"/>
  <c r="AQ3722" i="1" a="1"/>
  <c r="AQ3722" i="1" s="1"/>
  <c r="AP3722" i="1" a="1"/>
  <c r="AP3722" i="1" s="1"/>
  <c r="AO3722" i="1" a="1"/>
  <c r="AO3722" i="1" s="1"/>
  <c r="AR20" i="1" a="1"/>
  <c r="AR20" i="1" s="1"/>
  <c r="AQ20" i="1" a="1"/>
  <c r="AQ20" i="1" s="1"/>
  <c r="AP20" i="1" a="1"/>
  <c r="AP20" i="1" s="1"/>
  <c r="AO20" i="1" a="1"/>
  <c r="AO20" i="1" s="1"/>
  <c r="AR13" i="1" a="1"/>
  <c r="AR13" i="1" s="1"/>
  <c r="AQ13" i="1" a="1"/>
  <c r="AQ13" i="1" s="1"/>
  <c r="AP13" i="1" a="1"/>
  <c r="AP13" i="1" s="1"/>
  <c r="AO13" i="1" a="1"/>
  <c r="AO13" i="1" s="1"/>
  <c r="AR3753" i="1" a="1"/>
  <c r="AR3753" i="1" s="1"/>
  <c r="AQ3753" i="1" a="1"/>
  <c r="AQ3753" i="1" s="1"/>
  <c r="AP3753" i="1" a="1"/>
  <c r="AP3753" i="1" s="1"/>
  <c r="AO3753" i="1" a="1"/>
  <c r="AO3753" i="1" s="1"/>
  <c r="AR3752" i="1" a="1"/>
  <c r="AR3752" i="1" s="1"/>
  <c r="AQ3752" i="1" a="1"/>
  <c r="AQ3752" i="1" s="1"/>
  <c r="AP3752" i="1" a="1"/>
  <c r="AP3752" i="1" s="1"/>
  <c r="AO3752" i="1" a="1"/>
  <c r="AO3752" i="1" s="1"/>
  <c r="AR3370" i="1" a="1"/>
  <c r="AR3370" i="1" s="1"/>
  <c r="AQ3370" i="1" a="1"/>
  <c r="AQ3370" i="1" s="1"/>
  <c r="AP3370" i="1" a="1"/>
  <c r="AP3370" i="1" s="1"/>
  <c r="AO3370" i="1" a="1"/>
  <c r="AO3370" i="1" s="1"/>
  <c r="AR3715" i="1" a="1"/>
  <c r="AR3715" i="1" s="1"/>
  <c r="AQ3715" i="1" a="1"/>
  <c r="AQ3715" i="1" s="1"/>
  <c r="AP3715" i="1" a="1"/>
  <c r="AP3715" i="1" s="1"/>
  <c r="AO3715" i="1" a="1"/>
  <c r="AO3715" i="1" s="1"/>
  <c r="AR2094" i="1" a="1"/>
  <c r="AR2094" i="1" s="1"/>
  <c r="AQ2094" i="1" a="1"/>
  <c r="AQ2094" i="1" s="1"/>
  <c r="AP2094" i="1" a="1"/>
  <c r="AP2094" i="1" s="1"/>
  <c r="AO2094" i="1" a="1"/>
  <c r="AO2094" i="1" s="1"/>
  <c r="AR3768" i="1" a="1"/>
  <c r="AR3768" i="1" s="1"/>
  <c r="AQ3768" i="1" a="1"/>
  <c r="AQ3768" i="1" s="1"/>
  <c r="AP3768" i="1" a="1"/>
  <c r="AP3768" i="1" s="1"/>
  <c r="AO3768" i="1" a="1"/>
  <c r="AO3768" i="1" s="1"/>
  <c r="AR2063" i="1" a="1"/>
  <c r="AR2063" i="1" s="1"/>
  <c r="AQ2063" i="1" a="1"/>
  <c r="AQ2063" i="1" s="1"/>
  <c r="AP2063" i="1" a="1"/>
  <c r="AP2063" i="1" s="1"/>
  <c r="AO2063" i="1" a="1"/>
  <c r="AO2063" i="1" s="1"/>
  <c r="AR3518" i="1" a="1"/>
  <c r="AR3518" i="1" s="1"/>
  <c r="AQ3518" i="1" a="1"/>
  <c r="AQ3518" i="1" s="1"/>
  <c r="AP3518" i="1" a="1"/>
  <c r="AP3518" i="1" s="1"/>
  <c r="AO3518" i="1" a="1"/>
  <c r="AO3518" i="1" s="1"/>
  <c r="AR3775" i="1" a="1"/>
  <c r="AR3775" i="1" s="1"/>
  <c r="AQ3775" i="1" a="1"/>
  <c r="AQ3775" i="1" s="1"/>
  <c r="AP3775" i="1" a="1"/>
  <c r="AP3775" i="1" s="1"/>
  <c r="AO3775" i="1" a="1"/>
  <c r="AO3775" i="1" s="1"/>
  <c r="AR3562" i="1" a="1"/>
  <c r="AR3562" i="1" s="1"/>
  <c r="AQ3562" i="1" a="1"/>
  <c r="AQ3562" i="1" s="1"/>
  <c r="AP3562" i="1" a="1"/>
  <c r="AP3562" i="1" s="1"/>
  <c r="AO3562" i="1" a="1"/>
  <c r="AO3562" i="1" s="1"/>
  <c r="AR3710" i="1" a="1"/>
  <c r="AR3710" i="1" s="1"/>
  <c r="AQ3710" i="1" a="1"/>
  <c r="AQ3710" i="1" s="1"/>
  <c r="AP3710" i="1" a="1"/>
  <c r="AP3710" i="1" s="1"/>
  <c r="AO3710" i="1" a="1"/>
  <c r="AO3710" i="1" s="1"/>
  <c r="AR3566" i="1" a="1"/>
  <c r="AR3566" i="1" s="1"/>
  <c r="AQ3566" i="1" a="1"/>
  <c r="AQ3566" i="1" s="1"/>
  <c r="AP3566" i="1" a="1"/>
  <c r="AP3566" i="1" s="1"/>
  <c r="AO3566" i="1" a="1"/>
  <c r="AO3566" i="1" s="1"/>
  <c r="AR3758" i="1" a="1"/>
  <c r="AR3758" i="1" s="1"/>
  <c r="AQ3758" i="1" a="1"/>
  <c r="AQ3758" i="1" s="1"/>
  <c r="AP3758" i="1" a="1"/>
  <c r="AP3758" i="1" s="1"/>
  <c r="AO3758" i="1" a="1"/>
  <c r="AO3758" i="1" s="1"/>
  <c r="AR3789" i="1" a="1"/>
  <c r="AR3789" i="1" s="1"/>
  <c r="AQ3789" i="1" a="1"/>
  <c r="AQ3789" i="1" s="1"/>
  <c r="AP3789" i="1" a="1"/>
  <c r="AP3789" i="1" s="1"/>
  <c r="AO3789" i="1" a="1"/>
  <c r="AO3789" i="1" s="1"/>
  <c r="AR3822" i="1" a="1"/>
  <c r="AR3822" i="1" s="1"/>
  <c r="AQ3822" i="1" a="1"/>
  <c r="AQ3822" i="1" s="1"/>
  <c r="AP3822" i="1" a="1"/>
  <c r="AP3822" i="1" s="1"/>
  <c r="AO3822" i="1" a="1"/>
  <c r="AO3822" i="1" s="1"/>
  <c r="AR3701" i="1" a="1"/>
  <c r="AR3701" i="1" s="1"/>
  <c r="AQ3701" i="1" a="1"/>
  <c r="AQ3701" i="1" s="1"/>
  <c r="AP3701" i="1" a="1"/>
  <c r="AP3701" i="1" s="1"/>
  <c r="AO3701" i="1" a="1"/>
  <c r="AO3701" i="1" s="1"/>
  <c r="AR3719" i="1" a="1"/>
  <c r="AR3719" i="1" s="1"/>
  <c r="AQ3719" i="1" a="1"/>
  <c r="AQ3719" i="1" s="1"/>
  <c r="AP3719" i="1" a="1"/>
  <c r="AP3719" i="1" s="1"/>
  <c r="AO3719" i="1" a="1"/>
  <c r="AO3719" i="1" s="1"/>
  <c r="AR3636" i="1" a="1"/>
  <c r="AR3636" i="1" s="1"/>
  <c r="AQ3636" i="1" a="1"/>
  <c r="AQ3636" i="1" s="1"/>
  <c r="AP3636" i="1" a="1"/>
  <c r="AP3636" i="1" s="1"/>
  <c r="AO3636" i="1" a="1"/>
  <c r="AO3636" i="1" s="1"/>
  <c r="AR3637" i="1" a="1"/>
  <c r="AR3637" i="1" s="1"/>
  <c r="AQ3637" i="1" a="1"/>
  <c r="AQ3637" i="1" s="1"/>
  <c r="AP3637" i="1" a="1"/>
  <c r="AP3637" i="1" s="1"/>
  <c r="AO3637" i="1" a="1"/>
  <c r="AO3637" i="1" s="1"/>
  <c r="AR3801" i="1" a="1"/>
  <c r="AR3801" i="1" s="1"/>
  <c r="AQ3801" i="1" a="1"/>
  <c r="AQ3801" i="1" s="1"/>
  <c r="AP3801" i="1" a="1"/>
  <c r="AP3801" i="1" s="1"/>
  <c r="AO3801" i="1" a="1"/>
  <c r="AO3801" i="1" s="1"/>
  <c r="AR3806" i="1" a="1"/>
  <c r="AR3806" i="1" s="1"/>
  <c r="AQ3806" i="1" a="1"/>
  <c r="AQ3806" i="1" s="1"/>
  <c r="AP3806" i="1" a="1"/>
  <c r="AP3806" i="1" s="1"/>
  <c r="AO3806" i="1" a="1"/>
  <c r="AO3806" i="1" s="1"/>
  <c r="AR3728" i="1" a="1"/>
  <c r="AR3728" i="1" s="1"/>
  <c r="AQ3728" i="1" a="1"/>
  <c r="AQ3728" i="1" s="1"/>
  <c r="AP3728" i="1" a="1"/>
  <c r="AP3728" i="1" s="1"/>
  <c r="AO3728" i="1" a="1"/>
  <c r="AO3728" i="1" s="1"/>
  <c r="AR3658" i="1" a="1"/>
  <c r="AR3658" i="1" s="1"/>
  <c r="AQ3658" i="1" a="1"/>
  <c r="AQ3658" i="1" s="1"/>
  <c r="AP3658" i="1" a="1"/>
  <c r="AP3658" i="1" s="1"/>
  <c r="AO3658" i="1" a="1"/>
  <c r="AO3658" i="1" s="1"/>
  <c r="AR2657" i="1" a="1"/>
  <c r="AR2657" i="1" s="1"/>
  <c r="AQ2657" i="1" a="1"/>
  <c r="AQ2657" i="1" s="1"/>
  <c r="AP2657" i="1" a="1"/>
  <c r="AP2657" i="1" s="1"/>
  <c r="AO2657" i="1" a="1"/>
  <c r="AO2657" i="1" s="1"/>
  <c r="AR2136" i="1" a="1"/>
  <c r="AR2136" i="1" s="1"/>
  <c r="AQ2136" i="1" a="1"/>
  <c r="AQ2136" i="1" s="1"/>
  <c r="AP2136" i="1" a="1"/>
  <c r="AP2136" i="1" s="1"/>
  <c r="AO2136" i="1" a="1"/>
  <c r="AO2136" i="1" s="1"/>
  <c r="AR2482" i="1" a="1"/>
  <c r="AR2482" i="1" s="1"/>
  <c r="AQ2482" i="1" a="1"/>
  <c r="AQ2482" i="1" s="1"/>
  <c r="AP2482" i="1" a="1"/>
  <c r="AP2482" i="1" s="1"/>
  <c r="AO2482" i="1" a="1"/>
  <c r="AO2482" i="1" s="1"/>
  <c r="AR3564" i="1" a="1"/>
  <c r="AR3564" i="1" s="1"/>
  <c r="AQ3564" i="1" a="1"/>
  <c r="AQ3564" i="1" s="1"/>
  <c r="AP3564" i="1" a="1"/>
  <c r="AP3564" i="1" s="1"/>
  <c r="AO3564" i="1" a="1"/>
  <c r="AO3564" i="1" s="1"/>
  <c r="AR2681" i="1" a="1"/>
  <c r="AR2681" i="1" s="1"/>
  <c r="AQ2681" i="1" a="1"/>
  <c r="AQ2681" i="1" s="1"/>
  <c r="AP2681" i="1" a="1"/>
  <c r="AP2681" i="1" s="1"/>
  <c r="AO2681" i="1" a="1"/>
  <c r="AO2681" i="1" s="1"/>
  <c r="AR1983" i="1" a="1"/>
  <c r="AR1983" i="1" s="1"/>
  <c r="AQ1983" i="1" a="1"/>
  <c r="AQ1983" i="1" s="1"/>
  <c r="AP1983" i="1" a="1"/>
  <c r="AP1983" i="1" s="1"/>
  <c r="AO1983" i="1" a="1"/>
  <c r="AO1983" i="1" s="1"/>
  <c r="AR2805" i="1" a="1"/>
  <c r="AR2805" i="1" s="1"/>
  <c r="AQ2805" i="1" a="1"/>
  <c r="AQ2805" i="1" s="1"/>
  <c r="AP2805" i="1" a="1"/>
  <c r="AP2805" i="1" s="1"/>
  <c r="AO2805" i="1" a="1"/>
  <c r="AO2805" i="1" s="1"/>
  <c r="AR1819" i="1" a="1"/>
  <c r="AR1819" i="1" s="1"/>
  <c r="AQ1819" i="1" a="1"/>
  <c r="AQ1819" i="1" s="1"/>
  <c r="AP1819" i="1" a="1"/>
  <c r="AP1819" i="1" s="1"/>
  <c r="AO1819" i="1" a="1"/>
  <c r="AO1819" i="1" s="1"/>
  <c r="AR3579" i="1" a="1"/>
  <c r="AR3579" i="1" s="1"/>
  <c r="AQ3579" i="1" a="1"/>
  <c r="AQ3579" i="1" s="1"/>
  <c r="AP3579" i="1" a="1"/>
  <c r="AP3579" i="1" s="1"/>
  <c r="AO3579" i="1" a="1"/>
  <c r="AO3579" i="1" s="1"/>
  <c r="AR3135" i="1" a="1"/>
  <c r="AR3135" i="1" s="1"/>
  <c r="AQ3135" i="1" a="1"/>
  <c r="AQ3135" i="1" s="1"/>
  <c r="AP3135" i="1" a="1"/>
  <c r="AP3135" i="1" s="1"/>
  <c r="AO3135" i="1" a="1"/>
  <c r="AO3135" i="1" s="1"/>
  <c r="AR3700" i="1" a="1"/>
  <c r="AR3700" i="1" s="1"/>
  <c r="AQ3700" i="1" a="1"/>
  <c r="AQ3700" i="1" s="1"/>
  <c r="AP3700" i="1" a="1"/>
  <c r="AP3700" i="1" s="1"/>
  <c r="AO3700" i="1" a="1"/>
  <c r="AO3700" i="1" s="1"/>
  <c r="AR71" i="1" a="1"/>
  <c r="AR71" i="1" s="1"/>
  <c r="AQ71" i="1" a="1"/>
  <c r="AQ71" i="1" s="1"/>
  <c r="AP71" i="1" a="1"/>
  <c r="AP71" i="1" s="1"/>
  <c r="AO71" i="1" a="1"/>
  <c r="AO71" i="1" s="1"/>
  <c r="AR3574" i="1" a="1"/>
  <c r="AR3574" i="1" s="1"/>
  <c r="AQ3574" i="1" a="1"/>
  <c r="AQ3574" i="1" s="1"/>
  <c r="AP3574" i="1" a="1"/>
  <c r="AP3574" i="1" s="1"/>
  <c r="AO3574" i="1" a="1"/>
  <c r="AO3574" i="1" s="1"/>
  <c r="AR3747" i="1" a="1"/>
  <c r="AR3747" i="1" s="1"/>
  <c r="AQ3747" i="1" a="1"/>
  <c r="AQ3747" i="1" s="1"/>
  <c r="AP3747" i="1" a="1"/>
  <c r="AP3747" i="1" s="1"/>
  <c r="AO3747" i="1" a="1"/>
  <c r="AO3747" i="1" s="1"/>
  <c r="AR3695" i="1" a="1"/>
  <c r="AR3695" i="1" s="1"/>
  <c r="AQ3695" i="1" a="1"/>
  <c r="AQ3695" i="1" s="1"/>
  <c r="AP3695" i="1" a="1"/>
  <c r="AP3695" i="1" s="1"/>
  <c r="AO3695" i="1" a="1"/>
  <c r="AO3695" i="1" s="1"/>
  <c r="AR3687" i="1" a="1"/>
  <c r="AR3687" i="1" s="1"/>
  <c r="AQ3687" i="1" a="1"/>
  <c r="AQ3687" i="1" s="1"/>
  <c r="AP3687" i="1" a="1"/>
  <c r="AP3687" i="1" s="1"/>
  <c r="AO3687" i="1" a="1"/>
  <c r="AO3687" i="1" s="1"/>
  <c r="AR3698" i="1" a="1"/>
  <c r="AR3698" i="1" s="1"/>
  <c r="AQ3698" i="1" a="1"/>
  <c r="AQ3698" i="1" s="1"/>
  <c r="AP3698" i="1" a="1"/>
  <c r="AP3698" i="1" s="1"/>
  <c r="AO3698" i="1" a="1"/>
  <c r="AO3698" i="1" s="1"/>
  <c r="AR3819" i="1" a="1"/>
  <c r="AR3819" i="1" s="1"/>
  <c r="AQ3819" i="1" a="1"/>
  <c r="AQ3819" i="1" s="1"/>
  <c r="AP3819" i="1" a="1"/>
  <c r="AP3819" i="1" s="1"/>
  <c r="AO3819" i="1" a="1"/>
  <c r="AO3819" i="1" s="1"/>
  <c r="AR3682" i="1" a="1"/>
  <c r="AR3682" i="1" s="1"/>
  <c r="AQ3682" i="1" a="1"/>
  <c r="AQ3682" i="1" s="1"/>
  <c r="AP3682" i="1" a="1"/>
  <c r="AP3682" i="1" s="1"/>
  <c r="AO3682" i="1" a="1"/>
  <c r="AO3682" i="1" s="1"/>
  <c r="AR3703" i="1" a="1"/>
  <c r="AR3703" i="1" s="1"/>
  <c r="AQ3703" i="1" a="1"/>
  <c r="AQ3703" i="1" s="1"/>
  <c r="AP3703" i="1" a="1"/>
  <c r="AP3703" i="1" s="1"/>
  <c r="AO3703" i="1" a="1"/>
  <c r="AO3703" i="1" s="1"/>
  <c r="AR3684" i="1" a="1"/>
  <c r="AR3684" i="1" s="1"/>
  <c r="AQ3684" i="1" a="1"/>
  <c r="AQ3684" i="1" s="1"/>
  <c r="AP3684" i="1" a="1"/>
  <c r="AP3684" i="1" s="1"/>
  <c r="AO3684" i="1" a="1"/>
  <c r="AO3684" i="1" s="1"/>
  <c r="AR1138" i="1" a="1"/>
  <c r="AR1138" i="1" s="1"/>
  <c r="AQ1138" i="1" a="1"/>
  <c r="AQ1138" i="1" s="1"/>
  <c r="AP1138" i="1" a="1"/>
  <c r="AP1138" i="1" s="1"/>
  <c r="AO1138" i="1" a="1"/>
  <c r="AO1138" i="1" s="1"/>
  <c r="AR3690" i="1" a="1"/>
  <c r="AR3690" i="1" s="1"/>
  <c r="AQ3690" i="1" a="1"/>
  <c r="AQ3690" i="1" s="1"/>
  <c r="AP3690" i="1" a="1"/>
  <c r="AP3690" i="1" s="1"/>
  <c r="AO3690" i="1" a="1"/>
  <c r="AO3690" i="1" s="1"/>
  <c r="AR3765" i="1" a="1"/>
  <c r="AR3765" i="1" s="1"/>
  <c r="AQ3765" i="1" a="1"/>
  <c r="AQ3765" i="1" s="1"/>
  <c r="AP3765" i="1" a="1"/>
  <c r="AP3765" i="1" s="1"/>
  <c r="AO3765" i="1" a="1"/>
  <c r="AO3765" i="1" s="1"/>
  <c r="AR875" i="1" a="1"/>
  <c r="AR875" i="1" s="1"/>
  <c r="AQ875" i="1" a="1"/>
  <c r="AQ875" i="1" s="1"/>
  <c r="AP875" i="1" a="1"/>
  <c r="AP875" i="1" s="1"/>
  <c r="AO875" i="1" a="1"/>
  <c r="AO875" i="1" s="1"/>
  <c r="AR3486" i="1" a="1"/>
  <c r="AR3486" i="1" s="1"/>
  <c r="AQ3486" i="1" a="1"/>
  <c r="AQ3486" i="1" s="1"/>
  <c r="AP3486" i="1" a="1"/>
  <c r="AP3486" i="1" s="1"/>
  <c r="AO3486" i="1" a="1"/>
  <c r="AO3486" i="1" s="1"/>
  <c r="AR3482" i="1" a="1"/>
  <c r="AR3482" i="1" s="1"/>
  <c r="AQ3482" i="1" a="1"/>
  <c r="AQ3482" i="1" s="1"/>
  <c r="AP3482" i="1" a="1"/>
  <c r="AP3482" i="1" s="1"/>
  <c r="AO3482" i="1" a="1"/>
  <c r="AO3482" i="1" s="1"/>
  <c r="AR1520" i="1" a="1"/>
  <c r="AR1520" i="1" s="1"/>
  <c r="AQ1520" i="1" a="1"/>
  <c r="AQ1520" i="1" s="1"/>
  <c r="AP1520" i="1" a="1"/>
  <c r="AP1520" i="1" s="1"/>
  <c r="AO1520" i="1" a="1"/>
  <c r="AO1520" i="1" s="1"/>
  <c r="AR3055" i="1" a="1"/>
  <c r="AR3055" i="1" s="1"/>
  <c r="AQ3055" i="1" a="1"/>
  <c r="AQ3055" i="1" s="1"/>
  <c r="AP3055" i="1" a="1"/>
  <c r="AP3055" i="1" s="1"/>
  <c r="AO3055" i="1" a="1"/>
  <c r="AO3055" i="1" s="1"/>
  <c r="AR1936" i="1" a="1"/>
  <c r="AR1936" i="1" s="1"/>
  <c r="AQ1936" i="1" a="1"/>
  <c r="AQ1936" i="1" s="1"/>
  <c r="AP1936" i="1" a="1"/>
  <c r="AP1936" i="1" s="1"/>
  <c r="AO1936" i="1" a="1"/>
  <c r="AO1936" i="1" s="1"/>
  <c r="AR3816" i="1" a="1"/>
  <c r="AR3816" i="1" s="1"/>
  <c r="AQ3816" i="1" a="1"/>
  <c r="AQ3816" i="1" s="1"/>
  <c r="AP3816" i="1" a="1"/>
  <c r="AP3816" i="1" s="1"/>
  <c r="AO3816" i="1" a="1"/>
  <c r="AO3816" i="1" s="1"/>
  <c r="AR2858" i="1" a="1"/>
  <c r="AR2858" i="1" s="1"/>
  <c r="AQ2858" i="1" a="1"/>
  <c r="AQ2858" i="1" s="1"/>
  <c r="AP2858" i="1" a="1"/>
  <c r="AP2858" i="1" s="1"/>
  <c r="AO2858" i="1" a="1"/>
  <c r="AO2858" i="1" s="1"/>
  <c r="AR3373" i="1" a="1"/>
  <c r="AR3373" i="1" s="1"/>
  <c r="AQ3373" i="1" a="1"/>
  <c r="AQ3373" i="1" s="1"/>
  <c r="AP3373" i="1" a="1"/>
  <c r="AP3373" i="1" s="1"/>
  <c r="AO3373" i="1" a="1"/>
  <c r="AO3373" i="1" s="1"/>
  <c r="AR3474" i="1" a="1"/>
  <c r="AR3474" i="1" s="1"/>
  <c r="AQ3474" i="1" a="1"/>
  <c r="AQ3474" i="1" s="1"/>
  <c r="AP3474" i="1" a="1"/>
  <c r="AP3474" i="1" s="1"/>
  <c r="AO3474" i="1" a="1"/>
  <c r="AO3474" i="1" s="1"/>
  <c r="AR2960" i="1" a="1"/>
  <c r="AR2960" i="1" s="1"/>
  <c r="AQ2960" i="1" a="1"/>
  <c r="AQ2960" i="1" s="1"/>
  <c r="AP2960" i="1" a="1"/>
  <c r="AP2960" i="1" s="1"/>
  <c r="AO2960" i="1" a="1"/>
  <c r="AO2960" i="1" s="1"/>
  <c r="AR270" i="1" a="1"/>
  <c r="AR270" i="1" s="1"/>
  <c r="AQ270" i="1" a="1"/>
  <c r="AQ270" i="1" s="1"/>
  <c r="AP270" i="1" a="1"/>
  <c r="AP270" i="1" s="1"/>
  <c r="AO270" i="1" a="1"/>
  <c r="AO270" i="1" s="1"/>
  <c r="AR263" i="1" a="1"/>
  <c r="AR263" i="1" s="1"/>
  <c r="AQ263" i="1" a="1"/>
  <c r="AQ263" i="1" s="1"/>
  <c r="AP263" i="1" a="1"/>
  <c r="AP263" i="1" s="1"/>
  <c r="AO263" i="1" a="1"/>
  <c r="AO263" i="1" s="1"/>
  <c r="AR3580" i="1" a="1"/>
  <c r="AR3580" i="1" s="1"/>
  <c r="AQ3580" i="1" a="1"/>
  <c r="AQ3580" i="1" s="1"/>
  <c r="AP3580" i="1" a="1"/>
  <c r="AP3580" i="1" s="1"/>
  <c r="AO3580" i="1" a="1"/>
  <c r="AO3580" i="1" s="1"/>
  <c r="AR3561" i="1" a="1"/>
  <c r="AR3561" i="1" s="1"/>
  <c r="AQ3561" i="1" a="1"/>
  <c r="AQ3561" i="1" s="1"/>
  <c r="AP3561" i="1" a="1"/>
  <c r="AP3561" i="1" s="1"/>
  <c r="AO3561" i="1" a="1"/>
  <c r="AO3561" i="1" s="1"/>
  <c r="AR3711" i="1" a="1"/>
  <c r="AR3711" i="1" s="1"/>
  <c r="AQ3711" i="1" a="1"/>
  <c r="AQ3711" i="1" s="1"/>
  <c r="AP3711" i="1" a="1"/>
  <c r="AP3711" i="1" s="1"/>
  <c r="AO3711" i="1" a="1"/>
  <c r="AO3711" i="1" s="1"/>
  <c r="AR3559" i="1" a="1"/>
  <c r="AR3559" i="1" s="1"/>
  <c r="AQ3559" i="1" a="1"/>
  <c r="AQ3559" i="1" s="1"/>
  <c r="AP3559" i="1" a="1"/>
  <c r="AP3559" i="1" s="1"/>
  <c r="AO3559" i="1" a="1"/>
  <c r="AO3559" i="1" s="1"/>
  <c r="AR3557" i="1" a="1"/>
  <c r="AR3557" i="1" s="1"/>
  <c r="AQ3557" i="1" a="1"/>
  <c r="AQ3557" i="1" s="1"/>
  <c r="AP3557" i="1" a="1"/>
  <c r="AP3557" i="1" s="1"/>
  <c r="AO3557" i="1" a="1"/>
  <c r="AO3557" i="1" s="1"/>
  <c r="AR3746" i="1" a="1"/>
  <c r="AR3746" i="1" s="1"/>
  <c r="AQ3746" i="1" a="1"/>
  <c r="AQ3746" i="1" s="1"/>
  <c r="AP3746" i="1" a="1"/>
  <c r="AP3746" i="1" s="1"/>
  <c r="AO3746" i="1" a="1"/>
  <c r="AO3746" i="1" s="1"/>
  <c r="AR1530" i="1" a="1"/>
  <c r="AR1530" i="1" s="1"/>
  <c r="AQ1530" i="1" a="1"/>
  <c r="AQ1530" i="1" s="1"/>
  <c r="AP1530" i="1" a="1"/>
  <c r="AP1530" i="1" s="1"/>
  <c r="AO1530" i="1" a="1"/>
  <c r="AO1530" i="1" s="1"/>
  <c r="AR416" i="1" a="1"/>
  <c r="AR416" i="1" s="1"/>
  <c r="AQ416" i="1" a="1"/>
  <c r="AQ416" i="1" s="1"/>
  <c r="AP416" i="1" a="1"/>
  <c r="AP416" i="1" s="1"/>
  <c r="AO416" i="1" a="1"/>
  <c r="AO416" i="1" s="1"/>
  <c r="AR3573" i="1" a="1"/>
  <c r="AR3573" i="1" s="1"/>
  <c r="AQ3573" i="1" a="1"/>
  <c r="AQ3573" i="1" s="1"/>
  <c r="AP3573" i="1" a="1"/>
  <c r="AP3573" i="1" s="1"/>
  <c r="AO3573" i="1" a="1"/>
  <c r="AO3573" i="1" s="1"/>
  <c r="AR3669" i="1" a="1"/>
  <c r="AR3669" i="1" s="1"/>
  <c r="AQ3669" i="1" a="1"/>
  <c r="AQ3669" i="1" s="1"/>
  <c r="AP3669" i="1" a="1"/>
  <c r="AP3669" i="1" s="1"/>
  <c r="AO3669" i="1" a="1"/>
  <c r="AO3669" i="1" s="1"/>
  <c r="AR3599" i="1" a="1"/>
  <c r="AR3599" i="1" s="1"/>
  <c r="AQ3599" i="1" a="1"/>
  <c r="AQ3599" i="1" s="1"/>
  <c r="AP3599" i="1" a="1"/>
  <c r="AP3599" i="1" s="1"/>
  <c r="AO3599" i="1" a="1"/>
  <c r="AO3599" i="1" s="1"/>
  <c r="AR2277" i="1" a="1"/>
  <c r="AR2277" i="1" s="1"/>
  <c r="AQ2277" i="1" a="1"/>
  <c r="AQ2277" i="1" s="1"/>
  <c r="AP2277" i="1" a="1"/>
  <c r="AP2277" i="1" s="1"/>
  <c r="AO2277" i="1" a="1"/>
  <c r="AO2277" i="1" s="1"/>
  <c r="AR3792" i="1" a="1"/>
  <c r="AR3792" i="1" s="1"/>
  <c r="AQ3792" i="1" a="1"/>
  <c r="AQ3792" i="1" s="1"/>
  <c r="AP3792" i="1" a="1"/>
  <c r="AP3792" i="1" s="1"/>
  <c r="AO3792" i="1" a="1"/>
  <c r="AO3792" i="1" s="1"/>
  <c r="AR3830" i="1" a="1"/>
  <c r="AR3830" i="1" s="1"/>
  <c r="AQ3830" i="1" a="1"/>
  <c r="AQ3830" i="1" s="1"/>
  <c r="AP3830" i="1" a="1"/>
  <c r="AP3830" i="1" s="1"/>
  <c r="AO3830" i="1" a="1"/>
  <c r="AO3830" i="1" s="1"/>
  <c r="AR3733" i="1" a="1"/>
  <c r="AR3733" i="1" s="1"/>
  <c r="AQ3733" i="1" a="1"/>
  <c r="AQ3733" i="1" s="1"/>
  <c r="AP3733" i="1" a="1"/>
  <c r="AP3733" i="1" s="1"/>
  <c r="AO3733" i="1" a="1"/>
  <c r="AO3733" i="1" s="1"/>
  <c r="AR3803" i="1" a="1"/>
  <c r="AR3803" i="1" s="1"/>
  <c r="AQ3803" i="1" a="1"/>
  <c r="AQ3803" i="1" s="1"/>
  <c r="AP3803" i="1" a="1"/>
  <c r="AP3803" i="1" s="1"/>
  <c r="AO3803" i="1" a="1"/>
  <c r="AO3803" i="1" s="1"/>
  <c r="AR3448" i="1" a="1"/>
  <c r="AR3448" i="1" s="1"/>
  <c r="AQ3448" i="1" a="1"/>
  <c r="AQ3448" i="1" s="1"/>
  <c r="AP3448" i="1" a="1"/>
  <c r="AP3448" i="1" s="1"/>
  <c r="AO3448" i="1" a="1"/>
  <c r="AO3448" i="1" s="1"/>
  <c r="AR3451" i="1" a="1"/>
  <c r="AR3451" i="1" s="1"/>
  <c r="AQ3451" i="1" a="1"/>
  <c r="AQ3451" i="1" s="1"/>
  <c r="AP3451" i="1" a="1"/>
  <c r="AP3451" i="1" s="1"/>
  <c r="AO3451" i="1" a="1"/>
  <c r="AO3451" i="1" s="1"/>
  <c r="AR3447" i="1" a="1"/>
  <c r="AR3447" i="1" s="1"/>
  <c r="AQ3447" i="1" a="1"/>
  <c r="AQ3447" i="1" s="1"/>
  <c r="AP3447" i="1" a="1"/>
  <c r="AP3447" i="1" s="1"/>
  <c r="AO3447" i="1" a="1"/>
  <c r="AO3447" i="1" s="1"/>
  <c r="AR3449" i="1" a="1"/>
  <c r="AR3449" i="1" s="1"/>
  <c r="AQ3449" i="1" a="1"/>
  <c r="AQ3449" i="1" s="1"/>
  <c r="AP3449" i="1" a="1"/>
  <c r="AP3449" i="1" s="1"/>
  <c r="AO3449" i="1" a="1"/>
  <c r="AO3449" i="1" s="1"/>
  <c r="AR3260" i="1" a="1"/>
  <c r="AR3260" i="1" s="1"/>
  <c r="AQ3260" i="1" a="1"/>
  <c r="AQ3260" i="1" s="1"/>
  <c r="AP3260" i="1" a="1"/>
  <c r="AP3260" i="1" s="1"/>
  <c r="AO3260" i="1" a="1"/>
  <c r="AO3260" i="1" s="1"/>
  <c r="AR2484" i="1" a="1"/>
  <c r="AR2484" i="1" s="1"/>
  <c r="AQ2484" i="1" a="1"/>
  <c r="AQ2484" i="1" s="1"/>
  <c r="AP2484" i="1" a="1"/>
  <c r="AP2484" i="1" s="1"/>
  <c r="AO2484" i="1" a="1"/>
  <c r="AO2484" i="1" s="1"/>
  <c r="AR3610" i="1" a="1"/>
  <c r="AR3610" i="1" s="1"/>
  <c r="AQ3610" i="1" a="1"/>
  <c r="AQ3610" i="1" s="1"/>
  <c r="AP3610" i="1" a="1"/>
  <c r="AP3610" i="1" s="1"/>
  <c r="AO3610" i="1" a="1"/>
  <c r="AO3610" i="1" s="1"/>
  <c r="AR3782" i="1" a="1"/>
  <c r="AR3782" i="1" s="1"/>
  <c r="AQ3782" i="1" a="1"/>
  <c r="AQ3782" i="1" s="1"/>
  <c r="AP3782" i="1" a="1"/>
  <c r="AP3782" i="1" s="1"/>
  <c r="AO3782" i="1" a="1"/>
  <c r="AO3782" i="1" s="1"/>
  <c r="AR2671" i="1" a="1"/>
  <c r="AR2671" i="1" s="1"/>
  <c r="AQ2671" i="1" a="1"/>
  <c r="AQ2671" i="1" s="1"/>
  <c r="AP2671" i="1" a="1"/>
  <c r="AP2671" i="1" s="1"/>
  <c r="AO2671" i="1" a="1"/>
  <c r="AO2671" i="1" s="1"/>
  <c r="AR1745" i="1" a="1"/>
  <c r="AR1745" i="1" s="1"/>
  <c r="AQ1745" i="1" a="1"/>
  <c r="AQ1745" i="1" s="1"/>
  <c r="AP1745" i="1" a="1"/>
  <c r="AP1745" i="1" s="1"/>
  <c r="AO1745" i="1" a="1"/>
  <c r="AO1745" i="1" s="1"/>
  <c r="AR1839" i="1" a="1"/>
  <c r="AR1839" i="1" s="1"/>
  <c r="AQ1839" i="1" a="1"/>
  <c r="AQ1839" i="1" s="1"/>
  <c r="AP1839" i="1" a="1"/>
  <c r="AP1839" i="1" s="1"/>
  <c r="AO1839" i="1" a="1"/>
  <c r="AO1839" i="1" s="1"/>
  <c r="AR1639" i="1" a="1"/>
  <c r="AR1639" i="1" s="1"/>
  <c r="AQ1639" i="1" a="1"/>
  <c r="AQ1639" i="1" s="1"/>
  <c r="AP1639" i="1" a="1"/>
  <c r="AP1639" i="1" s="1"/>
  <c r="AO1639" i="1" a="1"/>
  <c r="AO1639" i="1" s="1"/>
  <c r="AR2461" i="1" a="1"/>
  <c r="AR2461" i="1" s="1"/>
  <c r="AQ2461" i="1" a="1"/>
  <c r="AQ2461" i="1" s="1"/>
  <c r="AP2461" i="1" a="1"/>
  <c r="AP2461" i="1" s="1"/>
  <c r="AO2461" i="1" a="1"/>
  <c r="AO2461" i="1" s="1"/>
  <c r="AR156" i="1" a="1"/>
  <c r="AR156" i="1" s="1"/>
  <c r="AQ156" i="1" a="1"/>
  <c r="AQ156" i="1" s="1"/>
  <c r="AP156" i="1" a="1"/>
  <c r="AP156" i="1" s="1"/>
  <c r="AO156" i="1" a="1"/>
  <c r="AO156" i="1" s="1"/>
  <c r="AR3827" i="1" a="1"/>
  <c r="AR3827" i="1" s="1"/>
  <c r="AQ3827" i="1" a="1"/>
  <c r="AQ3827" i="1" s="1"/>
  <c r="AP3827" i="1" a="1"/>
  <c r="AP3827" i="1" s="1"/>
  <c r="AO3827" i="1" a="1"/>
  <c r="AO3827" i="1" s="1"/>
  <c r="AR3569" i="1" a="1"/>
  <c r="AR3569" i="1" s="1"/>
  <c r="AQ3569" i="1" a="1"/>
  <c r="AQ3569" i="1" s="1"/>
  <c r="AP3569" i="1" a="1"/>
  <c r="AP3569" i="1" s="1"/>
  <c r="AO3569" i="1" a="1"/>
  <c r="AO3569" i="1" s="1"/>
  <c r="AR3584" i="1" a="1"/>
  <c r="AR3584" i="1" s="1"/>
  <c r="AQ3584" i="1" a="1"/>
  <c r="AQ3584" i="1" s="1"/>
  <c r="AP3584" i="1" a="1"/>
  <c r="AP3584" i="1" s="1"/>
  <c r="AO3584" i="1" a="1"/>
  <c r="AO3584" i="1" s="1"/>
  <c r="AR3796" i="1" a="1"/>
  <c r="AR3796" i="1" s="1"/>
  <c r="AQ3796" i="1" a="1"/>
  <c r="AQ3796" i="1" s="1"/>
  <c r="AP3796" i="1" a="1"/>
  <c r="AP3796" i="1" s="1"/>
  <c r="AO3796" i="1" a="1"/>
  <c r="AO3796" i="1" s="1"/>
  <c r="AR3544" i="1" a="1"/>
  <c r="AR3544" i="1" s="1"/>
  <c r="AQ3544" i="1" a="1"/>
  <c r="AQ3544" i="1" s="1"/>
  <c r="AP3544" i="1" a="1"/>
  <c r="AP3544" i="1" s="1"/>
  <c r="AO3544" i="1" a="1"/>
  <c r="AO3544" i="1" s="1"/>
  <c r="AR3593" i="1" a="1"/>
  <c r="AR3593" i="1" s="1"/>
  <c r="AQ3593" i="1" a="1"/>
  <c r="AQ3593" i="1" s="1"/>
  <c r="AP3593" i="1" a="1"/>
  <c r="AP3593" i="1" s="1"/>
  <c r="AO3593" i="1" a="1"/>
  <c r="AO3593" i="1" s="1"/>
  <c r="AR3826" i="1" a="1"/>
  <c r="AR3826" i="1" s="1"/>
  <c r="AQ3826" i="1" a="1"/>
  <c r="AQ3826" i="1" s="1"/>
  <c r="AP3826" i="1" a="1"/>
  <c r="AP3826" i="1" s="1"/>
  <c r="AO3826" i="1" a="1"/>
  <c r="AO3826" i="1" s="1"/>
  <c r="AR1669" i="1" a="1"/>
  <c r="AR1669" i="1" s="1"/>
  <c r="AQ1669" i="1" a="1"/>
  <c r="AQ1669" i="1" s="1"/>
  <c r="AP1669" i="1" a="1"/>
  <c r="AP1669" i="1" s="1"/>
  <c r="AO1669" i="1" a="1"/>
  <c r="AO1669" i="1" s="1"/>
  <c r="AR3808" i="1" a="1"/>
  <c r="AR3808" i="1" s="1"/>
  <c r="AQ3808" i="1" a="1"/>
  <c r="AQ3808" i="1" s="1"/>
  <c r="AP3808" i="1" a="1"/>
  <c r="AP3808" i="1" s="1"/>
  <c r="AO3808" i="1" a="1"/>
  <c r="AO3808" i="1" s="1"/>
  <c r="AR3473" i="1" a="1"/>
  <c r="AR3473" i="1" s="1"/>
  <c r="AQ3473" i="1" a="1"/>
  <c r="AQ3473" i="1" s="1"/>
  <c r="AP3473" i="1" a="1"/>
  <c r="AP3473" i="1" s="1"/>
  <c r="AO3473" i="1" a="1"/>
  <c r="AO3473" i="1" s="1"/>
  <c r="AR3699" i="1" a="1"/>
  <c r="AR3699" i="1" s="1"/>
  <c r="AQ3699" i="1" a="1"/>
  <c r="AQ3699" i="1" s="1"/>
  <c r="AP3699" i="1" a="1"/>
  <c r="AP3699" i="1" s="1"/>
  <c r="AO3699" i="1" a="1"/>
  <c r="AO3699" i="1" s="1"/>
  <c r="AR2357" i="1" a="1"/>
  <c r="AR2357" i="1" s="1"/>
  <c r="AQ2357" i="1" a="1"/>
  <c r="AQ2357" i="1" s="1"/>
  <c r="AP2357" i="1" a="1"/>
  <c r="AP2357" i="1" s="1"/>
  <c r="AO2357" i="1" a="1"/>
  <c r="AO2357" i="1" s="1"/>
  <c r="AR3702" i="1" a="1"/>
  <c r="AR3702" i="1" s="1"/>
  <c r="AQ3702" i="1" a="1"/>
  <c r="AQ3702" i="1" s="1"/>
  <c r="AP3702" i="1" a="1"/>
  <c r="AP3702" i="1" s="1"/>
  <c r="AO3702" i="1" a="1"/>
  <c r="AO3702" i="1" s="1"/>
  <c r="AR3670" i="1" a="1"/>
  <c r="AR3670" i="1" s="1"/>
  <c r="AQ3670" i="1" a="1"/>
  <c r="AQ3670" i="1" s="1"/>
  <c r="AP3670" i="1" a="1"/>
  <c r="AP3670" i="1" s="1"/>
  <c r="AO3670" i="1" a="1"/>
  <c r="AO3670" i="1" s="1"/>
  <c r="AR3751" i="1" a="1"/>
  <c r="AR3751" i="1" s="1"/>
  <c r="AQ3751" i="1" a="1"/>
  <c r="AQ3751" i="1" s="1"/>
  <c r="AP3751" i="1" a="1"/>
  <c r="AP3751" i="1" s="1"/>
  <c r="AO3751" i="1" a="1"/>
  <c r="AO3751" i="1" s="1"/>
  <c r="AR3581" i="1" a="1"/>
  <c r="AR3581" i="1" s="1"/>
  <c r="AQ3581" i="1" a="1"/>
  <c r="AQ3581" i="1" s="1"/>
  <c r="AP3581" i="1" a="1"/>
  <c r="AP3581" i="1" s="1"/>
  <c r="AO3581" i="1" a="1"/>
  <c r="AO3581" i="1" s="1"/>
  <c r="AR1442" i="1" a="1"/>
  <c r="AR1442" i="1" s="1"/>
  <c r="AQ1442" i="1" a="1"/>
  <c r="AQ1442" i="1" s="1"/>
  <c r="AP1442" i="1" a="1"/>
  <c r="AP1442" i="1" s="1"/>
  <c r="AO1442" i="1" a="1"/>
  <c r="AO1442" i="1" s="1"/>
  <c r="AR2905" i="1" a="1"/>
  <c r="AR2905" i="1" s="1"/>
  <c r="AQ2905" i="1" a="1"/>
  <c r="AQ2905" i="1" s="1"/>
  <c r="AP2905" i="1" a="1"/>
  <c r="AP2905" i="1" s="1"/>
  <c r="AO2905" i="1" a="1"/>
  <c r="AO2905" i="1" s="1"/>
  <c r="AR2468" i="1" a="1"/>
  <c r="AR2468" i="1" s="1"/>
  <c r="AQ2468" i="1" a="1"/>
  <c r="AQ2468" i="1" s="1"/>
  <c r="AP2468" i="1" a="1"/>
  <c r="AP2468" i="1" s="1"/>
  <c r="AO2468" i="1" a="1"/>
  <c r="AO2468" i="1" s="1"/>
  <c r="AR545" i="1" a="1"/>
  <c r="AR545" i="1" s="1"/>
  <c r="AQ545" i="1" a="1"/>
  <c r="AQ545" i="1" s="1"/>
  <c r="AP545" i="1" a="1"/>
  <c r="AP545" i="1" s="1"/>
  <c r="AO545" i="1" a="1"/>
  <c r="AO545" i="1" s="1"/>
  <c r="AR2739" i="1" a="1"/>
  <c r="AR2739" i="1" s="1"/>
  <c r="AQ2739" i="1" a="1"/>
  <c r="AQ2739" i="1" s="1"/>
  <c r="AP2739" i="1" a="1"/>
  <c r="AP2739" i="1" s="1"/>
  <c r="AO2739" i="1" a="1"/>
  <c r="AO2739" i="1" s="1"/>
  <c r="AR585" i="1" a="1"/>
  <c r="AR585" i="1" s="1"/>
  <c r="AQ585" i="1" a="1"/>
  <c r="AQ585" i="1" s="1"/>
  <c r="AP585" i="1" a="1"/>
  <c r="AP585" i="1" s="1"/>
  <c r="AO585" i="1" a="1"/>
  <c r="AO585" i="1" s="1"/>
  <c r="AR536" i="1" a="1"/>
  <c r="AR536" i="1" s="1"/>
  <c r="AQ536" i="1" a="1"/>
  <c r="AQ536" i="1" s="1"/>
  <c r="AP536" i="1" a="1"/>
  <c r="AP536" i="1" s="1"/>
  <c r="AO536" i="1" a="1"/>
  <c r="AO536" i="1" s="1"/>
  <c r="AR578" i="1" a="1"/>
  <c r="AR578" i="1" s="1"/>
  <c r="AQ578" i="1" a="1"/>
  <c r="AQ578" i="1" s="1"/>
  <c r="AP578" i="1" a="1"/>
  <c r="AP578" i="1" s="1"/>
  <c r="AO578" i="1" a="1"/>
  <c r="AO578" i="1" s="1"/>
  <c r="AR101" i="1" a="1"/>
  <c r="AR101" i="1" s="1"/>
  <c r="AQ101" i="1" a="1"/>
  <c r="AQ101" i="1" s="1"/>
  <c r="AP101" i="1" a="1"/>
  <c r="AP101" i="1" s="1"/>
  <c r="AO101" i="1" a="1"/>
  <c r="AO101" i="1" s="1"/>
  <c r="AR94" i="1" a="1"/>
  <c r="AR94" i="1" s="1"/>
  <c r="AQ94" i="1" a="1"/>
  <c r="AQ94" i="1" s="1"/>
  <c r="AP94" i="1" a="1"/>
  <c r="AP94" i="1" s="1"/>
  <c r="AO94" i="1" a="1"/>
  <c r="AO94" i="1" s="1"/>
  <c r="AR1201" i="1" a="1"/>
  <c r="AR1201" i="1" s="1"/>
  <c r="AQ1201" i="1" a="1"/>
  <c r="AQ1201" i="1" s="1"/>
  <c r="AP1201" i="1" a="1"/>
  <c r="AP1201" i="1" s="1"/>
  <c r="AO1201" i="1" a="1"/>
  <c r="AO1201" i="1" s="1"/>
  <c r="AR3402" i="1" a="1"/>
  <c r="AR3402" i="1" s="1"/>
  <c r="AQ3402" i="1" a="1"/>
  <c r="AQ3402" i="1" s="1"/>
  <c r="AP3402" i="1" a="1"/>
  <c r="AP3402" i="1" s="1"/>
  <c r="AO3402" i="1" a="1"/>
  <c r="AO3402" i="1" s="1"/>
  <c r="AR3354" i="1" a="1"/>
  <c r="AR3354" i="1" s="1"/>
  <c r="AQ3354" i="1" a="1"/>
  <c r="AQ3354" i="1" s="1"/>
  <c r="AP3354" i="1" a="1"/>
  <c r="AP3354" i="1" s="1"/>
  <c r="AO3354" i="1" a="1"/>
  <c r="AO3354" i="1" s="1"/>
  <c r="AR451" i="1" a="1"/>
  <c r="AR451" i="1" s="1"/>
  <c r="AQ451" i="1" a="1"/>
  <c r="AQ451" i="1" s="1"/>
  <c r="AP451" i="1" a="1"/>
  <c r="AP451" i="1" s="1"/>
  <c r="AO451" i="1" a="1"/>
  <c r="AO451" i="1" s="1"/>
  <c r="AR3360" i="1" a="1"/>
  <c r="AR3360" i="1" s="1"/>
  <c r="AQ3360" i="1" a="1"/>
  <c r="AQ3360" i="1" s="1"/>
  <c r="AP3360" i="1" a="1"/>
  <c r="AP3360" i="1" s="1"/>
  <c r="AO3360" i="1" a="1"/>
  <c r="AO3360" i="1" s="1"/>
  <c r="AR3369" i="1" a="1"/>
  <c r="AR3369" i="1" s="1"/>
  <c r="AQ3369" i="1" a="1"/>
  <c r="AQ3369" i="1" s="1"/>
  <c r="AP3369" i="1" a="1"/>
  <c r="AP3369" i="1" s="1"/>
  <c r="AO3369" i="1" a="1"/>
  <c r="AO3369" i="1" s="1"/>
  <c r="AR2116" i="1" a="1"/>
  <c r="AR2116" i="1" s="1"/>
  <c r="AQ2116" i="1" a="1"/>
  <c r="AQ2116" i="1" s="1"/>
  <c r="AP2116" i="1" a="1"/>
  <c r="AP2116" i="1" s="1"/>
  <c r="AO2116" i="1" a="1"/>
  <c r="AO2116" i="1" s="1"/>
  <c r="AR3389" i="1" a="1"/>
  <c r="AR3389" i="1" s="1"/>
  <c r="AQ3389" i="1" a="1"/>
  <c r="AQ3389" i="1" s="1"/>
  <c r="AP3389" i="1" a="1"/>
  <c r="AP3389" i="1" s="1"/>
  <c r="AO3389" i="1" a="1"/>
  <c r="AO3389" i="1" s="1"/>
  <c r="AR3560" i="1" a="1"/>
  <c r="AR3560" i="1" s="1"/>
  <c r="AQ3560" i="1" a="1"/>
  <c r="AQ3560" i="1" s="1"/>
  <c r="AP3560" i="1" a="1"/>
  <c r="AP3560" i="1" s="1"/>
  <c r="AO3560" i="1" a="1"/>
  <c r="AO3560" i="1" s="1"/>
  <c r="AR3368" i="1" a="1"/>
  <c r="AR3368" i="1" s="1"/>
  <c r="AQ3368" i="1" a="1"/>
  <c r="AQ3368" i="1" s="1"/>
  <c r="AP3368" i="1" a="1"/>
  <c r="AP3368" i="1" s="1"/>
  <c r="AO3368" i="1" a="1"/>
  <c r="AO3368" i="1" s="1"/>
  <c r="AR2843" i="1" a="1"/>
  <c r="AR2843" i="1" s="1"/>
  <c r="AQ2843" i="1" a="1"/>
  <c r="AQ2843" i="1" s="1"/>
  <c r="AP2843" i="1" a="1"/>
  <c r="AP2843" i="1" s="1"/>
  <c r="AO2843" i="1" a="1"/>
  <c r="AO2843" i="1" s="1"/>
  <c r="AR2652" i="1" a="1"/>
  <c r="AR2652" i="1" s="1"/>
  <c r="AQ2652" i="1" a="1"/>
  <c r="AQ2652" i="1" s="1"/>
  <c r="AP2652" i="1" a="1"/>
  <c r="AP2652" i="1" s="1"/>
  <c r="AO2652" i="1" a="1"/>
  <c r="AO2652" i="1" s="1"/>
  <c r="AR557" i="1" a="1"/>
  <c r="AR557" i="1" s="1"/>
  <c r="AQ557" i="1" a="1"/>
  <c r="AQ557" i="1" s="1"/>
  <c r="AP557" i="1" a="1"/>
  <c r="AP557" i="1" s="1"/>
  <c r="AO557" i="1" a="1"/>
  <c r="AO557" i="1" s="1"/>
  <c r="AR3355" i="1" a="1"/>
  <c r="AR3355" i="1" s="1"/>
  <c r="AQ3355" i="1" a="1"/>
  <c r="AQ3355" i="1" s="1"/>
  <c r="AP3355" i="1" a="1"/>
  <c r="AP3355" i="1" s="1"/>
  <c r="AO3355" i="1" a="1"/>
  <c r="AO3355" i="1" s="1"/>
  <c r="AR3597" i="1" a="1"/>
  <c r="AR3597" i="1" s="1"/>
  <c r="AQ3597" i="1" a="1"/>
  <c r="AQ3597" i="1" s="1"/>
  <c r="AP3597" i="1" a="1"/>
  <c r="AP3597" i="1" s="1"/>
  <c r="AO3597" i="1" a="1"/>
  <c r="AO3597" i="1" s="1"/>
  <c r="AR1463" i="1" a="1"/>
  <c r="AR1463" i="1" s="1"/>
  <c r="AQ1463" i="1" a="1"/>
  <c r="AQ1463" i="1" s="1"/>
  <c r="AP1463" i="1" a="1"/>
  <c r="AP1463" i="1" s="1"/>
  <c r="AO1463" i="1" a="1"/>
  <c r="AO1463" i="1" s="1"/>
  <c r="AR3657" i="1" a="1"/>
  <c r="AR3657" i="1" s="1"/>
  <c r="AQ3657" i="1" a="1"/>
  <c r="AQ3657" i="1" s="1"/>
  <c r="AP3657" i="1" a="1"/>
  <c r="AP3657" i="1" s="1"/>
  <c r="AO3657" i="1" a="1"/>
  <c r="AO3657" i="1" s="1"/>
  <c r="AR2855" i="1" a="1"/>
  <c r="AR2855" i="1" s="1"/>
  <c r="AQ2855" i="1" a="1"/>
  <c r="AQ2855" i="1" s="1"/>
  <c r="AP2855" i="1" a="1"/>
  <c r="AP2855" i="1" s="1"/>
  <c r="AO2855" i="1" a="1"/>
  <c r="AO2855" i="1" s="1"/>
  <c r="AR3825" i="1" a="1"/>
  <c r="AR3825" i="1" s="1"/>
  <c r="AQ3825" i="1" a="1"/>
  <c r="AQ3825" i="1" s="1"/>
  <c r="AP3825" i="1" a="1"/>
  <c r="AP3825" i="1" s="1"/>
  <c r="AO3825" i="1" a="1"/>
  <c r="AO3825" i="1" s="1"/>
  <c r="AR386" i="1" a="1"/>
  <c r="AR386" i="1" s="1"/>
  <c r="AQ386" i="1" a="1"/>
  <c r="AQ386" i="1" s="1"/>
  <c r="AP386" i="1" a="1"/>
  <c r="AP386" i="1" s="1"/>
  <c r="AO386" i="1" a="1"/>
  <c r="AO386" i="1" s="1"/>
  <c r="AR22" i="1" a="1"/>
  <c r="AR22" i="1" s="1"/>
  <c r="AQ22" i="1" a="1"/>
  <c r="AQ22" i="1" s="1"/>
  <c r="AP22" i="1" a="1"/>
  <c r="AP22" i="1" s="1"/>
  <c r="AO22" i="1" a="1"/>
  <c r="AO22" i="1" s="1"/>
  <c r="AR844" i="1" a="1"/>
  <c r="AR844" i="1" s="1"/>
  <c r="AQ844" i="1" a="1"/>
  <c r="AQ844" i="1" s="1"/>
  <c r="AP844" i="1" a="1"/>
  <c r="AP844" i="1" s="1"/>
  <c r="AO844" i="1" a="1"/>
  <c r="AO844" i="1" s="1"/>
  <c r="AR3508" i="1" a="1"/>
  <c r="AR3508" i="1" s="1"/>
  <c r="AQ3508" i="1" a="1"/>
  <c r="AQ3508" i="1" s="1"/>
  <c r="AP3508" i="1" a="1"/>
  <c r="AP3508" i="1" s="1"/>
  <c r="AO3508" i="1" a="1"/>
  <c r="AO3508" i="1" s="1"/>
  <c r="AR3366" i="1" a="1"/>
  <c r="AR3366" i="1" s="1"/>
  <c r="AQ3366" i="1" a="1"/>
  <c r="AQ3366" i="1" s="1"/>
  <c r="AP3366" i="1" a="1"/>
  <c r="AP3366" i="1" s="1"/>
  <c r="AO3366" i="1" a="1"/>
  <c r="AO3366" i="1" s="1"/>
  <c r="AR19" i="1" a="1"/>
  <c r="AR19" i="1" s="1"/>
  <c r="AQ19" i="1" a="1"/>
  <c r="AQ19" i="1" s="1"/>
  <c r="AP19" i="1" a="1"/>
  <c r="AP19" i="1" s="1"/>
  <c r="AO19" i="1" a="1"/>
  <c r="AO19" i="1" s="1"/>
  <c r="AR2928" i="1" a="1"/>
  <c r="AR2928" i="1" s="1"/>
  <c r="AQ2928" i="1" a="1"/>
  <c r="AQ2928" i="1" s="1"/>
  <c r="AP2928" i="1" a="1"/>
  <c r="AP2928" i="1" s="1"/>
  <c r="AO2928" i="1" a="1"/>
  <c r="AO2928" i="1" s="1"/>
  <c r="AR3481" i="1" a="1"/>
  <c r="AR3481" i="1" s="1"/>
  <c r="AQ3481" i="1" a="1"/>
  <c r="AQ3481" i="1" s="1"/>
  <c r="AP3481" i="1" a="1"/>
  <c r="AP3481" i="1" s="1"/>
  <c r="AO3481" i="1" a="1"/>
  <c r="AO3481" i="1" s="1"/>
  <c r="AR336" i="1" a="1"/>
  <c r="AR336" i="1" s="1"/>
  <c r="AQ336" i="1" a="1"/>
  <c r="AQ336" i="1" s="1"/>
  <c r="AP336" i="1" a="1"/>
  <c r="AP336" i="1" s="1"/>
  <c r="AO336" i="1" a="1"/>
  <c r="AO336" i="1" s="1"/>
  <c r="AR3317" i="1" a="1"/>
  <c r="AR3317" i="1" s="1"/>
  <c r="AQ3317" i="1" a="1"/>
  <c r="AQ3317" i="1" s="1"/>
  <c r="AP3317" i="1" a="1"/>
  <c r="AP3317" i="1" s="1"/>
  <c r="AO3317" i="1" a="1"/>
  <c r="AO3317" i="1" s="1"/>
  <c r="AR3766" i="1" a="1"/>
  <c r="AR3766" i="1" s="1"/>
  <c r="AQ3766" i="1" a="1"/>
  <c r="AQ3766" i="1" s="1"/>
  <c r="AP3766" i="1" a="1"/>
  <c r="AP3766" i="1" s="1"/>
  <c r="AO3766" i="1" a="1"/>
  <c r="AO3766" i="1" s="1"/>
  <c r="AR3639" i="1" a="1"/>
  <c r="AR3639" i="1" s="1"/>
  <c r="AQ3639" i="1" a="1"/>
  <c r="AQ3639" i="1" s="1"/>
  <c r="AP3639" i="1" a="1"/>
  <c r="AP3639" i="1" s="1"/>
  <c r="AO3639" i="1" a="1"/>
  <c r="AO3639" i="1" s="1"/>
  <c r="AR2230" i="1" a="1"/>
  <c r="AR2230" i="1" s="1"/>
  <c r="AQ2230" i="1" a="1"/>
  <c r="AQ2230" i="1" s="1"/>
  <c r="AP2230" i="1" a="1"/>
  <c r="AP2230" i="1" s="1"/>
  <c r="AO2230" i="1" a="1"/>
  <c r="AO2230" i="1" s="1"/>
  <c r="AR3345" i="1" a="1"/>
  <c r="AR3345" i="1" s="1"/>
  <c r="AQ3345" i="1" a="1"/>
  <c r="AQ3345" i="1" s="1"/>
  <c r="AP3345" i="1" a="1"/>
  <c r="AP3345" i="1" s="1"/>
  <c r="AO3345" i="1" a="1"/>
  <c r="AO3345" i="1" s="1"/>
  <c r="AR2459" i="1" a="1"/>
  <c r="AR2459" i="1" s="1"/>
  <c r="AQ2459" i="1" a="1"/>
  <c r="AQ2459" i="1" s="1"/>
  <c r="AP2459" i="1" a="1"/>
  <c r="AP2459" i="1" s="1"/>
  <c r="AO2459" i="1" a="1"/>
  <c r="AO2459" i="1" s="1"/>
  <c r="AR1016" i="1" a="1"/>
  <c r="AR1016" i="1" s="1"/>
  <c r="AQ1016" i="1" a="1"/>
  <c r="AQ1016" i="1" s="1"/>
  <c r="AP1016" i="1" a="1"/>
  <c r="AP1016" i="1" s="1"/>
  <c r="AO1016" i="1" a="1"/>
  <c r="AO1016" i="1" s="1"/>
  <c r="AR974" i="1" a="1"/>
  <c r="AR974" i="1" s="1"/>
  <c r="AQ974" i="1" a="1"/>
  <c r="AQ974" i="1" s="1"/>
  <c r="AP974" i="1" a="1"/>
  <c r="AP974" i="1" s="1"/>
  <c r="AO974" i="1" a="1"/>
  <c r="AO974" i="1" s="1"/>
  <c r="AR306" i="1" a="1"/>
  <c r="AR306" i="1" s="1"/>
  <c r="AQ306" i="1" a="1"/>
  <c r="AQ306" i="1" s="1"/>
  <c r="AP306" i="1" a="1"/>
  <c r="AP306" i="1" s="1"/>
  <c r="AO306" i="1" a="1"/>
  <c r="AO306" i="1" s="1"/>
  <c r="AR1970" i="1" a="1"/>
  <c r="AR1970" i="1" s="1"/>
  <c r="AQ1970" i="1" a="1"/>
  <c r="AQ1970" i="1" s="1"/>
  <c r="AP1970" i="1" a="1"/>
  <c r="AP1970" i="1" s="1"/>
  <c r="AO1970" i="1" a="1"/>
  <c r="AO1970" i="1" s="1"/>
  <c r="AR587" i="1" a="1"/>
  <c r="AR587" i="1" s="1"/>
  <c r="AQ587" i="1" a="1"/>
  <c r="AQ587" i="1" s="1"/>
  <c r="AP587" i="1" a="1"/>
  <c r="AP587" i="1" s="1"/>
  <c r="AO587" i="1" a="1"/>
  <c r="AO587" i="1" s="1"/>
  <c r="AR3626" i="1" a="1"/>
  <c r="AR3626" i="1" s="1"/>
  <c r="AQ3626" i="1" a="1"/>
  <c r="AQ3626" i="1" s="1"/>
  <c r="AP3626" i="1" a="1"/>
  <c r="AP3626" i="1" s="1"/>
  <c r="AO3626" i="1" a="1"/>
  <c r="AO3626" i="1" s="1"/>
  <c r="AR227" i="1" a="1"/>
  <c r="AR227" i="1" s="1"/>
  <c r="AQ227" i="1" a="1"/>
  <c r="AQ227" i="1" s="1"/>
  <c r="AP227" i="1" a="1"/>
  <c r="AP227" i="1" s="1"/>
  <c r="AO227" i="1" a="1"/>
  <c r="AO227" i="1" s="1"/>
  <c r="AR3666" i="1" a="1"/>
  <c r="AR3666" i="1" s="1"/>
  <c r="AQ3666" i="1" a="1"/>
  <c r="AQ3666" i="1" s="1"/>
  <c r="AP3666" i="1" a="1"/>
  <c r="AP3666" i="1" s="1"/>
  <c r="AO3666" i="1" a="1"/>
  <c r="AO3666" i="1" s="1"/>
  <c r="AR1098" i="1" a="1"/>
  <c r="AR1098" i="1" s="1"/>
  <c r="AQ1098" i="1" a="1"/>
  <c r="AQ1098" i="1" s="1"/>
  <c r="AP1098" i="1" a="1"/>
  <c r="AP1098" i="1" s="1"/>
  <c r="AO1098" i="1" a="1"/>
  <c r="AO1098" i="1" s="1"/>
  <c r="AR701" i="1" a="1"/>
  <c r="AR701" i="1" s="1"/>
  <c r="AQ701" i="1" a="1"/>
  <c r="AQ701" i="1" s="1"/>
  <c r="AP701" i="1" a="1"/>
  <c r="AP701" i="1" s="1"/>
  <c r="AO701" i="1" a="1"/>
  <c r="AO701" i="1" s="1"/>
  <c r="AR591" i="1" a="1"/>
  <c r="AR591" i="1" s="1"/>
  <c r="AQ591" i="1" a="1"/>
  <c r="AQ591" i="1" s="1"/>
  <c r="AP591" i="1" a="1"/>
  <c r="AP591" i="1" s="1"/>
  <c r="AO591" i="1" a="1"/>
  <c r="AO591" i="1" s="1"/>
  <c r="AR3044" i="1" a="1"/>
  <c r="AR3044" i="1" s="1"/>
  <c r="AQ3044" i="1" a="1"/>
  <c r="AQ3044" i="1" s="1"/>
  <c r="AP3044" i="1" a="1"/>
  <c r="AP3044" i="1" s="1"/>
  <c r="AO3044" i="1" a="1"/>
  <c r="AO3044" i="1" s="1"/>
  <c r="AR1073" i="1" a="1"/>
  <c r="AR1073" i="1" s="1"/>
  <c r="AQ1073" i="1" a="1"/>
  <c r="AQ1073" i="1" s="1"/>
  <c r="AP1073" i="1" a="1"/>
  <c r="AP1073" i="1" s="1"/>
  <c r="AO1073" i="1" a="1"/>
  <c r="AO1073" i="1" s="1"/>
  <c r="AR854" i="1" a="1"/>
  <c r="AR854" i="1" s="1"/>
  <c r="AQ854" i="1" a="1"/>
  <c r="AQ854" i="1" s="1"/>
  <c r="AP854" i="1" a="1"/>
  <c r="AP854" i="1" s="1"/>
  <c r="AO854" i="1" a="1"/>
  <c r="AO854" i="1" s="1"/>
  <c r="AR573" i="1" a="1"/>
  <c r="AR573" i="1" s="1"/>
  <c r="AQ573" i="1" a="1"/>
  <c r="AQ573" i="1" s="1"/>
  <c r="AP573" i="1" a="1"/>
  <c r="AP573" i="1" s="1"/>
  <c r="AO573" i="1" a="1"/>
  <c r="AO573" i="1" s="1"/>
  <c r="AR183" i="1" a="1"/>
  <c r="AR183" i="1" s="1"/>
  <c r="AQ183" i="1" a="1"/>
  <c r="AQ183" i="1" s="1"/>
  <c r="AP183" i="1" a="1"/>
  <c r="AP183" i="1" s="1"/>
  <c r="AO183" i="1" a="1"/>
  <c r="AO183" i="1" s="1"/>
  <c r="AR1310" i="1" a="1"/>
  <c r="AR1310" i="1" s="1"/>
  <c r="AQ1310" i="1" a="1"/>
  <c r="AQ1310" i="1" s="1"/>
  <c r="AP1310" i="1" a="1"/>
  <c r="AP1310" i="1" s="1"/>
  <c r="AO1310" i="1" a="1"/>
  <c r="AO1310" i="1" s="1"/>
  <c r="AR537" i="1" a="1"/>
  <c r="AR537" i="1" s="1"/>
  <c r="AQ537" i="1" a="1"/>
  <c r="AQ537" i="1" s="1"/>
  <c r="AP537" i="1" a="1"/>
  <c r="AP537" i="1" s="1"/>
  <c r="AO537" i="1" a="1"/>
  <c r="AO537" i="1" s="1"/>
  <c r="AR592" i="1" a="1"/>
  <c r="AR592" i="1" s="1"/>
  <c r="AQ592" i="1" a="1"/>
  <c r="AQ592" i="1" s="1"/>
  <c r="AP592" i="1" a="1"/>
  <c r="AP592" i="1" s="1"/>
  <c r="AO592" i="1" a="1"/>
  <c r="AO592" i="1" s="1"/>
  <c r="AR616" i="1" a="1"/>
  <c r="AR616" i="1" s="1"/>
  <c r="AQ616" i="1" a="1"/>
  <c r="AQ616" i="1" s="1"/>
  <c r="AP616" i="1" a="1"/>
  <c r="AP616" i="1" s="1"/>
  <c r="AO616" i="1" a="1"/>
  <c r="AO616" i="1" s="1"/>
  <c r="AR2680" i="1" a="1"/>
  <c r="AR2680" i="1" s="1"/>
  <c r="AQ2680" i="1" a="1"/>
  <c r="AQ2680" i="1" s="1"/>
  <c r="AP2680" i="1" a="1"/>
  <c r="AP2680" i="1" s="1"/>
  <c r="AO2680" i="1" a="1"/>
  <c r="AO2680" i="1" s="1"/>
  <c r="AR2442" i="1" a="1"/>
  <c r="AR2442" i="1" s="1"/>
  <c r="AQ2442" i="1" a="1"/>
  <c r="AQ2442" i="1" s="1"/>
  <c r="AP2442" i="1" a="1"/>
  <c r="AP2442" i="1" s="1"/>
  <c r="AO2442" i="1" a="1"/>
  <c r="AO2442" i="1" s="1"/>
  <c r="AR1430" i="1" a="1"/>
  <c r="AR1430" i="1" s="1"/>
  <c r="AQ1430" i="1" a="1"/>
  <c r="AQ1430" i="1" s="1"/>
  <c r="AP1430" i="1" a="1"/>
  <c r="AP1430" i="1" s="1"/>
  <c r="AO1430" i="1" a="1"/>
  <c r="AO1430" i="1" s="1"/>
  <c r="AR961" i="1" a="1"/>
  <c r="AR961" i="1" s="1"/>
  <c r="AQ961" i="1" a="1"/>
  <c r="AQ961" i="1" s="1"/>
  <c r="AP961" i="1" a="1"/>
  <c r="AP961" i="1" s="1"/>
  <c r="AO961" i="1" a="1"/>
  <c r="AO961" i="1" s="1"/>
  <c r="AR1001" i="1" a="1"/>
  <c r="AR1001" i="1" s="1"/>
  <c r="AQ1001" i="1" a="1"/>
  <c r="AQ1001" i="1" s="1"/>
  <c r="AP1001" i="1" a="1"/>
  <c r="AP1001" i="1" s="1"/>
  <c r="AO1001" i="1" a="1"/>
  <c r="AO1001" i="1" s="1"/>
  <c r="AR115" i="1" a="1"/>
  <c r="AR115" i="1" s="1"/>
  <c r="AQ115" i="1" a="1"/>
  <c r="AQ115" i="1" s="1"/>
  <c r="AP115" i="1" a="1"/>
  <c r="AP115" i="1" s="1"/>
  <c r="AO115" i="1" a="1"/>
  <c r="AO115" i="1" s="1"/>
  <c r="AR3323" i="1" a="1"/>
  <c r="AR3323" i="1" s="1"/>
  <c r="AQ3323" i="1" a="1"/>
  <c r="AQ3323" i="1" s="1"/>
  <c r="AP3323" i="1" a="1"/>
  <c r="AP3323" i="1" s="1"/>
  <c r="AO3323" i="1" a="1"/>
  <c r="AO3323" i="1" s="1"/>
  <c r="AR202" i="1" a="1"/>
  <c r="AR202" i="1" s="1"/>
  <c r="AQ202" i="1" a="1"/>
  <c r="AQ202" i="1" s="1"/>
  <c r="AP202" i="1" a="1"/>
  <c r="AP202" i="1" s="1"/>
  <c r="AO202" i="1" a="1"/>
  <c r="AO202" i="1" s="1"/>
  <c r="AR1477" i="1" a="1"/>
  <c r="AR1477" i="1" s="1"/>
  <c r="AQ1477" i="1" a="1"/>
  <c r="AQ1477" i="1" s="1"/>
  <c r="AP1477" i="1" a="1"/>
  <c r="AP1477" i="1" s="1"/>
  <c r="AO1477" i="1" a="1"/>
  <c r="AO1477" i="1" s="1"/>
  <c r="AR713" i="1" a="1"/>
  <c r="AR713" i="1" s="1"/>
  <c r="AQ713" i="1" a="1"/>
  <c r="AQ713" i="1" s="1"/>
  <c r="AP713" i="1" a="1"/>
  <c r="AP713" i="1" s="1"/>
  <c r="AO713" i="1" a="1"/>
  <c r="AO713" i="1" s="1"/>
  <c r="AR584" i="1" a="1"/>
  <c r="AR584" i="1" s="1"/>
  <c r="AQ584" i="1" a="1"/>
  <c r="AQ584" i="1" s="1"/>
  <c r="AP584" i="1" a="1"/>
  <c r="AP584" i="1" s="1"/>
  <c r="AO584" i="1" a="1"/>
  <c r="AO584" i="1" s="1"/>
  <c r="AR1006" i="1" a="1"/>
  <c r="AR1006" i="1" s="1"/>
  <c r="AQ1006" i="1" a="1"/>
  <c r="AQ1006" i="1" s="1"/>
  <c r="AP1006" i="1" a="1"/>
  <c r="AP1006" i="1" s="1"/>
  <c r="AO1006" i="1" a="1"/>
  <c r="AO1006" i="1" s="1"/>
  <c r="AR1025" i="1" a="1"/>
  <c r="AR1025" i="1" s="1"/>
  <c r="AQ1025" i="1" a="1"/>
  <c r="AQ1025" i="1" s="1"/>
  <c r="AP1025" i="1" a="1"/>
  <c r="AP1025" i="1" s="1"/>
  <c r="AO1025" i="1" a="1"/>
  <c r="AO1025" i="1" s="1"/>
  <c r="AR3094" i="1" a="1"/>
  <c r="AR3094" i="1" s="1"/>
  <c r="AQ3094" i="1" a="1"/>
  <c r="AQ3094" i="1" s="1"/>
  <c r="AP3094" i="1" a="1"/>
  <c r="AP3094" i="1" s="1"/>
  <c r="AO3094" i="1" a="1"/>
  <c r="AO3094" i="1" s="1"/>
  <c r="AR165" i="1" a="1"/>
  <c r="AR165" i="1" s="1"/>
  <c r="AQ165" i="1" a="1"/>
  <c r="AQ165" i="1" s="1"/>
  <c r="AP165" i="1" a="1"/>
  <c r="AP165" i="1" s="1"/>
  <c r="AO165" i="1" a="1"/>
  <c r="AO165" i="1" s="1"/>
  <c r="AR3108" i="1" a="1"/>
  <c r="AR3108" i="1" s="1"/>
  <c r="AQ3108" i="1" a="1"/>
  <c r="AQ3108" i="1" s="1"/>
  <c r="AP3108" i="1" a="1"/>
  <c r="AP3108" i="1" s="1"/>
  <c r="AO3108" i="1" a="1"/>
  <c r="AO3108" i="1" s="1"/>
  <c r="AR535" i="1" a="1"/>
  <c r="AR535" i="1" s="1"/>
  <c r="AQ535" i="1" a="1"/>
  <c r="AQ535" i="1" s="1"/>
  <c r="AP535" i="1" a="1"/>
  <c r="AP535" i="1" s="1"/>
  <c r="AO535" i="1" a="1"/>
  <c r="AO535" i="1" s="1"/>
  <c r="AR1013" i="1" a="1"/>
  <c r="AR1013" i="1" s="1"/>
  <c r="AQ1013" i="1" a="1"/>
  <c r="AQ1013" i="1" s="1"/>
  <c r="AP1013" i="1" a="1"/>
  <c r="AP1013" i="1" s="1"/>
  <c r="AO1013" i="1" a="1"/>
  <c r="AO1013" i="1" s="1"/>
  <c r="AR1015" i="1" a="1"/>
  <c r="AR1015" i="1" s="1"/>
  <c r="AQ1015" i="1" a="1"/>
  <c r="AQ1015" i="1" s="1"/>
  <c r="AP1015" i="1" a="1"/>
  <c r="AP1015" i="1" s="1"/>
  <c r="AO1015" i="1" a="1"/>
  <c r="AO1015" i="1" s="1"/>
  <c r="AR525" i="1" a="1"/>
  <c r="AR525" i="1" s="1"/>
  <c r="AQ525" i="1" a="1"/>
  <c r="AQ525" i="1" s="1"/>
  <c r="AP525" i="1" a="1"/>
  <c r="AP525" i="1" s="1"/>
  <c r="AO525" i="1" a="1"/>
  <c r="AO525" i="1" s="1"/>
  <c r="AR1003" i="1" a="1"/>
  <c r="AR1003" i="1" s="1"/>
  <c r="AQ1003" i="1" a="1"/>
  <c r="AQ1003" i="1" s="1"/>
  <c r="AP1003" i="1" a="1"/>
  <c r="AP1003" i="1" s="1"/>
  <c r="AO1003" i="1" a="1"/>
  <c r="AO1003" i="1" s="1"/>
  <c r="AR2698" i="1" a="1"/>
  <c r="AR2698" i="1" s="1"/>
  <c r="AQ2698" i="1" a="1"/>
  <c r="AQ2698" i="1" s="1"/>
  <c r="AP2698" i="1" a="1"/>
  <c r="AP2698" i="1" s="1"/>
  <c r="AO2698" i="1" a="1"/>
  <c r="AO2698" i="1" s="1"/>
  <c r="AR2490" i="1" a="1"/>
  <c r="AR2490" i="1" s="1"/>
  <c r="AQ2490" i="1" a="1"/>
  <c r="AQ2490" i="1" s="1"/>
  <c r="AP2490" i="1" a="1"/>
  <c r="AP2490" i="1" s="1"/>
  <c r="AO2490" i="1" a="1"/>
  <c r="AO2490" i="1" s="1"/>
  <c r="AR441" i="1" a="1"/>
  <c r="AR441" i="1" s="1"/>
  <c r="AQ441" i="1" a="1"/>
  <c r="AQ441" i="1" s="1"/>
  <c r="AP441" i="1" a="1"/>
  <c r="AP441" i="1" s="1"/>
  <c r="AO441" i="1" a="1"/>
  <c r="AO441" i="1" s="1"/>
  <c r="AR555" i="1" a="1"/>
  <c r="AR555" i="1" s="1"/>
  <c r="AQ555" i="1" a="1"/>
  <c r="AQ555" i="1" s="1"/>
  <c r="AP555" i="1" a="1"/>
  <c r="AP555" i="1" s="1"/>
  <c r="AO555" i="1" a="1"/>
  <c r="AO555" i="1" s="1"/>
  <c r="AR335" i="1" a="1"/>
  <c r="AR335" i="1" s="1"/>
  <c r="AQ335" i="1" a="1"/>
  <c r="AQ335" i="1" s="1"/>
  <c r="AP335" i="1" a="1"/>
  <c r="AP335" i="1" s="1"/>
  <c r="AO335" i="1" a="1"/>
  <c r="AO335" i="1" s="1"/>
  <c r="AR597" i="1" a="1"/>
  <c r="AR597" i="1" s="1"/>
  <c r="AQ597" i="1" a="1"/>
  <c r="AQ597" i="1" s="1"/>
  <c r="AP597" i="1" a="1"/>
  <c r="AP597" i="1" s="1"/>
  <c r="AO597" i="1" a="1"/>
  <c r="AO597" i="1" s="1"/>
  <c r="AR3364" i="1" a="1"/>
  <c r="AR3364" i="1" s="1"/>
  <c r="AQ3364" i="1" a="1"/>
  <c r="AQ3364" i="1" s="1"/>
  <c r="AP3364" i="1" a="1"/>
  <c r="AP3364" i="1" s="1"/>
  <c r="AO3364" i="1" a="1"/>
  <c r="AO3364" i="1" s="1"/>
  <c r="AR1005" i="1" a="1"/>
  <c r="AR1005" i="1" s="1"/>
  <c r="AQ1005" i="1" a="1"/>
  <c r="AQ1005" i="1" s="1"/>
  <c r="AP1005" i="1" a="1"/>
  <c r="AP1005" i="1" s="1"/>
  <c r="AO1005" i="1" a="1"/>
  <c r="AO1005" i="1" s="1"/>
  <c r="AR2291" i="1" a="1"/>
  <c r="AR2291" i="1" s="1"/>
  <c r="AQ2291" i="1" a="1"/>
  <c r="AQ2291" i="1" s="1"/>
  <c r="AP2291" i="1" a="1"/>
  <c r="AP2291" i="1" s="1"/>
  <c r="AO2291" i="1" a="1"/>
  <c r="AO2291" i="1" s="1"/>
  <c r="AR593" i="1" a="1"/>
  <c r="AR593" i="1" s="1"/>
  <c r="AQ593" i="1" a="1"/>
  <c r="AQ593" i="1" s="1"/>
  <c r="AP593" i="1" a="1"/>
  <c r="AP593" i="1" s="1"/>
  <c r="AO593" i="1" a="1"/>
  <c r="AO593" i="1" s="1"/>
  <c r="AR1246" i="1" a="1"/>
  <c r="AR1246" i="1" s="1"/>
  <c r="AQ1246" i="1" a="1"/>
  <c r="AQ1246" i="1" s="1"/>
  <c r="AP1246" i="1" a="1"/>
  <c r="AP1246" i="1" s="1"/>
  <c r="AO1246" i="1" a="1"/>
  <c r="AO1246" i="1" s="1"/>
  <c r="AR3726" i="1" a="1"/>
  <c r="AR3726" i="1" s="1"/>
  <c r="AQ3726" i="1" a="1"/>
  <c r="AQ3726" i="1" s="1"/>
  <c r="AP3726" i="1" a="1"/>
  <c r="AP3726" i="1" s="1"/>
  <c r="AO3726" i="1" a="1"/>
  <c r="AO3726" i="1" s="1"/>
  <c r="AR1403" i="1" a="1"/>
  <c r="AR1403" i="1" s="1"/>
  <c r="AQ1403" i="1" a="1"/>
  <c r="AQ1403" i="1" s="1"/>
  <c r="AP1403" i="1" a="1"/>
  <c r="AP1403" i="1" s="1"/>
  <c r="AO1403" i="1" a="1"/>
  <c r="AO1403" i="1" s="1"/>
  <c r="AR983" i="1" a="1"/>
  <c r="AR983" i="1" s="1"/>
  <c r="AQ983" i="1" a="1"/>
  <c r="AQ983" i="1" s="1"/>
  <c r="AP983" i="1" a="1"/>
  <c r="AP983" i="1" s="1"/>
  <c r="AO983" i="1" a="1"/>
  <c r="AO983" i="1" s="1"/>
  <c r="AR571" i="1" a="1"/>
  <c r="AR571" i="1" s="1"/>
  <c r="AQ571" i="1" a="1"/>
  <c r="AQ571" i="1" s="1"/>
  <c r="AP571" i="1" a="1"/>
  <c r="AP571" i="1" s="1"/>
  <c r="AO571" i="1" a="1"/>
  <c r="AO571" i="1" s="1"/>
  <c r="AR2380" i="1" a="1"/>
  <c r="AR2380" i="1" s="1"/>
  <c r="AQ2380" i="1" a="1"/>
  <c r="AQ2380" i="1" s="1"/>
  <c r="AP2380" i="1" a="1"/>
  <c r="AP2380" i="1" s="1"/>
  <c r="AO2380" i="1" a="1"/>
  <c r="AO2380" i="1" s="1"/>
  <c r="AR703" i="1" a="1"/>
  <c r="AR703" i="1" s="1"/>
  <c r="AQ703" i="1" a="1"/>
  <c r="AQ703" i="1" s="1"/>
  <c r="AP703" i="1" a="1"/>
  <c r="AP703" i="1" s="1"/>
  <c r="AO703" i="1" a="1"/>
  <c r="AO703" i="1" s="1"/>
  <c r="AR384" i="1" a="1"/>
  <c r="AR384" i="1" s="1"/>
  <c r="AQ384" i="1" a="1"/>
  <c r="AQ384" i="1" s="1"/>
  <c r="AP384" i="1" a="1"/>
  <c r="AP384" i="1" s="1"/>
  <c r="AO384" i="1" a="1"/>
  <c r="AO384" i="1" s="1"/>
  <c r="AR49" i="1" a="1"/>
  <c r="AR49" i="1" s="1"/>
  <c r="AQ49" i="1" a="1"/>
  <c r="AQ49" i="1" s="1"/>
  <c r="AP49" i="1" a="1"/>
  <c r="AP49" i="1" s="1"/>
  <c r="AO49" i="1" a="1"/>
  <c r="AO49" i="1" s="1"/>
  <c r="AR570" i="1" a="1"/>
  <c r="AR570" i="1" s="1"/>
  <c r="AQ570" i="1" a="1"/>
  <c r="AQ570" i="1" s="1"/>
  <c r="AP570" i="1" a="1"/>
  <c r="AP570" i="1" s="1"/>
  <c r="AO570" i="1" a="1"/>
  <c r="AO570" i="1" s="1"/>
  <c r="AR576" i="1" a="1"/>
  <c r="AR576" i="1" s="1"/>
  <c r="AQ576" i="1" a="1"/>
  <c r="AQ576" i="1" s="1"/>
  <c r="AP576" i="1" a="1"/>
  <c r="AP576" i="1" s="1"/>
  <c r="AO576" i="1" a="1"/>
  <c r="AO576" i="1" s="1"/>
  <c r="AR244" i="1" a="1"/>
  <c r="AR244" i="1" s="1"/>
  <c r="AQ244" i="1" a="1"/>
  <c r="AQ244" i="1" s="1"/>
  <c r="AP244" i="1" a="1"/>
  <c r="AP244" i="1" s="1"/>
  <c r="AO244" i="1" a="1"/>
  <c r="AO244" i="1" s="1"/>
  <c r="AR569" i="1" a="1"/>
  <c r="AR569" i="1" s="1"/>
  <c r="AQ569" i="1" a="1"/>
  <c r="AQ569" i="1" s="1"/>
  <c r="AP569" i="1" a="1"/>
  <c r="AP569" i="1" s="1"/>
  <c r="AO569" i="1" a="1"/>
  <c r="AO569" i="1" s="1"/>
  <c r="AR162" i="1" a="1"/>
  <c r="AR162" i="1" s="1"/>
  <c r="AQ162" i="1" a="1"/>
  <c r="AQ162" i="1" s="1"/>
  <c r="AP162" i="1" a="1"/>
  <c r="AP162" i="1" s="1"/>
  <c r="AO162" i="1" a="1"/>
  <c r="AO162" i="1" s="1"/>
  <c r="AR2424" i="1" a="1"/>
  <c r="AR2424" i="1" s="1"/>
  <c r="AQ2424" i="1" a="1"/>
  <c r="AQ2424" i="1" s="1"/>
  <c r="AP2424" i="1" a="1"/>
  <c r="AP2424" i="1" s="1"/>
  <c r="AO2424" i="1" a="1"/>
  <c r="AO2424" i="1" s="1"/>
  <c r="AR911" i="1" a="1"/>
  <c r="AR911" i="1" s="1"/>
  <c r="AQ911" i="1" a="1"/>
  <c r="AQ911" i="1" s="1"/>
  <c r="AP911" i="1" a="1"/>
  <c r="AP911" i="1" s="1"/>
  <c r="AO911" i="1" a="1"/>
  <c r="AO911" i="1" s="1"/>
  <c r="AR978" i="1" a="1"/>
  <c r="AR978" i="1" s="1"/>
  <c r="AQ978" i="1" a="1"/>
  <c r="AQ978" i="1" s="1"/>
  <c r="AP978" i="1" a="1"/>
  <c r="AP978" i="1" s="1"/>
  <c r="AO978" i="1" a="1"/>
  <c r="AO978" i="1" s="1"/>
  <c r="AR1664" i="1" a="1"/>
  <c r="AR1664" i="1" s="1"/>
  <c r="AQ1664" i="1" a="1"/>
  <c r="AQ1664" i="1" s="1"/>
  <c r="AP1664" i="1" a="1"/>
  <c r="AP1664" i="1" s="1"/>
  <c r="AO1664" i="1" a="1"/>
  <c r="AO1664" i="1" s="1"/>
  <c r="AR385" i="1" a="1"/>
  <c r="AR385" i="1" s="1"/>
  <c r="AQ385" i="1" a="1"/>
  <c r="AQ385" i="1" s="1"/>
  <c r="AP385" i="1" a="1"/>
  <c r="AP385" i="1" s="1"/>
  <c r="AO385" i="1" a="1"/>
  <c r="AO385" i="1" s="1"/>
  <c r="AR361" i="1" a="1"/>
  <c r="AR361" i="1" s="1"/>
  <c r="AQ361" i="1" a="1"/>
  <c r="AQ361" i="1" s="1"/>
  <c r="AP361" i="1" a="1"/>
  <c r="AP361" i="1" s="1"/>
  <c r="AO361" i="1" a="1"/>
  <c r="AO361" i="1" s="1"/>
  <c r="AR1583" i="1" a="1"/>
  <c r="AR1583" i="1" s="1"/>
  <c r="AQ1583" i="1" a="1"/>
  <c r="AQ1583" i="1" s="1"/>
  <c r="AP1583" i="1" a="1"/>
  <c r="AP1583" i="1" s="1"/>
  <c r="AO1583" i="1" a="1"/>
  <c r="AO1583" i="1" s="1"/>
  <c r="AR1566" i="1" a="1"/>
  <c r="AR1566" i="1" s="1"/>
  <c r="AQ1566" i="1" a="1"/>
  <c r="AQ1566" i="1" s="1"/>
  <c r="AP1566" i="1" a="1"/>
  <c r="AP1566" i="1" s="1"/>
  <c r="AO1566" i="1" a="1"/>
  <c r="AO1566" i="1" s="1"/>
  <c r="AR297" i="1" a="1"/>
  <c r="AR297" i="1" s="1"/>
  <c r="AQ297" i="1" a="1"/>
  <c r="AQ297" i="1" s="1"/>
  <c r="AP297" i="1" a="1"/>
  <c r="AP297" i="1" s="1"/>
  <c r="AO297" i="1" a="1"/>
  <c r="AO297" i="1" s="1"/>
  <c r="AR3416" i="1" a="1"/>
  <c r="AR3416" i="1" s="1"/>
  <c r="AQ3416" i="1" a="1"/>
  <c r="AQ3416" i="1" s="1"/>
  <c r="AP3416" i="1" a="1"/>
  <c r="AP3416" i="1" s="1"/>
  <c r="AO3416" i="1" a="1"/>
  <c r="AO3416" i="1" s="1"/>
  <c r="AR27" i="1" a="1"/>
  <c r="AR27" i="1" s="1"/>
  <c r="AQ27" i="1" a="1"/>
  <c r="AQ27" i="1" s="1"/>
  <c r="AP27" i="1" a="1"/>
  <c r="AP27" i="1" s="1"/>
  <c r="AO27" i="1" a="1"/>
  <c r="AO27" i="1" s="1"/>
  <c r="AR1469" i="1" a="1"/>
  <c r="AR1469" i="1" s="1"/>
  <c r="AQ1469" i="1" a="1"/>
  <c r="AQ1469" i="1" s="1"/>
  <c r="AP1469" i="1" a="1"/>
  <c r="AP1469" i="1" s="1"/>
  <c r="AO1469" i="1" a="1"/>
  <c r="AO1469" i="1" s="1"/>
  <c r="AR2138" i="1" a="1"/>
  <c r="AR2138" i="1" s="1"/>
  <c r="AQ2138" i="1" a="1"/>
  <c r="AQ2138" i="1" s="1"/>
  <c r="AP2138" i="1" a="1"/>
  <c r="AP2138" i="1" s="1"/>
  <c r="AO2138" i="1" a="1"/>
  <c r="AO2138" i="1" s="1"/>
  <c r="AR2100" i="1" a="1"/>
  <c r="AR2100" i="1" s="1"/>
  <c r="AQ2100" i="1" a="1"/>
  <c r="AQ2100" i="1" s="1"/>
  <c r="AP2100" i="1" a="1"/>
  <c r="AP2100" i="1" s="1"/>
  <c r="AO2100" i="1" a="1"/>
  <c r="AO2100" i="1" s="1"/>
  <c r="AR483" i="1" a="1"/>
  <c r="AR483" i="1" s="1"/>
  <c r="AQ483" i="1" a="1"/>
  <c r="AQ483" i="1" s="1"/>
  <c r="AP483" i="1" a="1"/>
  <c r="AP483" i="1" s="1"/>
  <c r="AO483" i="1" a="1"/>
  <c r="AO483" i="1" s="1"/>
  <c r="AR2758" i="1" a="1"/>
  <c r="AR2758" i="1" s="1"/>
  <c r="AQ2758" i="1" a="1"/>
  <c r="AQ2758" i="1" s="1"/>
  <c r="AP2758" i="1" a="1"/>
  <c r="AP2758" i="1" s="1"/>
  <c r="AO2758" i="1" a="1"/>
  <c r="AO2758" i="1" s="1"/>
  <c r="AR2974" i="1" a="1"/>
  <c r="AR2974" i="1" s="1"/>
  <c r="AQ2974" i="1" a="1"/>
  <c r="AQ2974" i="1" s="1"/>
  <c r="AP2974" i="1" a="1"/>
  <c r="AP2974" i="1" s="1"/>
  <c r="AO2974" i="1" a="1"/>
  <c r="AO2974" i="1" s="1"/>
  <c r="AR3111" i="1" a="1"/>
  <c r="AR3111" i="1" s="1"/>
  <c r="AQ3111" i="1" a="1"/>
  <c r="AQ3111" i="1" s="1"/>
  <c r="AP3111" i="1" a="1"/>
  <c r="AP3111" i="1" s="1"/>
  <c r="AO3111" i="1" a="1"/>
  <c r="AO3111" i="1" s="1"/>
  <c r="AR1733" i="1" a="1"/>
  <c r="AR1733" i="1" s="1"/>
  <c r="AQ1733" i="1" a="1"/>
  <c r="AQ1733" i="1" s="1"/>
  <c r="AP1733" i="1" a="1"/>
  <c r="AP1733" i="1" s="1"/>
  <c r="AO1733" i="1" a="1"/>
  <c r="AO1733" i="1" s="1"/>
  <c r="AR1455" i="1" a="1"/>
  <c r="AR1455" i="1" s="1"/>
  <c r="AQ1455" i="1" a="1"/>
  <c r="AQ1455" i="1" s="1"/>
  <c r="AP1455" i="1" a="1"/>
  <c r="AP1455" i="1" s="1"/>
  <c r="AO1455" i="1" a="1"/>
  <c r="AO1455" i="1" s="1"/>
  <c r="AR1448" i="1" a="1"/>
  <c r="AR1448" i="1" s="1"/>
  <c r="AQ1448" i="1" a="1"/>
  <c r="AQ1448" i="1" s="1"/>
  <c r="AP1448" i="1" a="1"/>
  <c r="AP1448" i="1" s="1"/>
  <c r="AO1448" i="1" a="1"/>
  <c r="AO1448" i="1" s="1"/>
  <c r="AR3397" i="1" a="1"/>
  <c r="AR3397" i="1" s="1"/>
  <c r="AQ3397" i="1" a="1"/>
  <c r="AQ3397" i="1" s="1"/>
  <c r="AP3397" i="1" a="1"/>
  <c r="AP3397" i="1" s="1"/>
  <c r="AO3397" i="1" a="1"/>
  <c r="AO3397" i="1" s="1"/>
  <c r="AR474" i="1" a="1"/>
  <c r="AR474" i="1" s="1"/>
  <c r="AQ474" i="1" a="1"/>
  <c r="AQ474" i="1" s="1"/>
  <c r="AP474" i="1" a="1"/>
  <c r="AP474" i="1" s="1"/>
  <c r="AO474" i="1" a="1"/>
  <c r="AO474" i="1" s="1"/>
  <c r="AR1510" i="1" a="1"/>
  <c r="AR1510" i="1" s="1"/>
  <c r="AQ1510" i="1" a="1"/>
  <c r="AQ1510" i="1" s="1"/>
  <c r="AP1510" i="1" a="1"/>
  <c r="AP1510" i="1" s="1"/>
  <c r="AO1510" i="1" a="1"/>
  <c r="AO1510" i="1" s="1"/>
  <c r="AR280" i="1" a="1"/>
  <c r="AR280" i="1" s="1"/>
  <c r="AQ280" i="1" a="1"/>
  <c r="AQ280" i="1" s="1"/>
  <c r="AP280" i="1" a="1"/>
  <c r="AP280" i="1" s="1"/>
  <c r="AO280" i="1" a="1"/>
  <c r="AO280" i="1" s="1"/>
  <c r="AR1352" i="1" a="1"/>
  <c r="AR1352" i="1" s="1"/>
  <c r="AQ1352" i="1" a="1"/>
  <c r="AQ1352" i="1" s="1"/>
  <c r="AP1352" i="1" a="1"/>
  <c r="AP1352" i="1" s="1"/>
  <c r="AO1352" i="1" a="1"/>
  <c r="AO1352" i="1" s="1"/>
  <c r="AR2745" i="1" a="1"/>
  <c r="AR2745" i="1" s="1"/>
  <c r="AQ2745" i="1" a="1"/>
  <c r="AQ2745" i="1" s="1"/>
  <c r="AP2745" i="1" a="1"/>
  <c r="AP2745" i="1" s="1"/>
  <c r="AO2745" i="1" a="1"/>
  <c r="AO2745" i="1" s="1"/>
  <c r="AR424" i="1" a="1"/>
  <c r="AR424" i="1" s="1"/>
  <c r="AQ424" i="1" a="1"/>
  <c r="AQ424" i="1" s="1"/>
  <c r="AP424" i="1" a="1"/>
  <c r="AP424" i="1" s="1"/>
  <c r="AO424" i="1" a="1"/>
  <c r="AO424" i="1" s="1"/>
  <c r="AR410" i="1" a="1"/>
  <c r="AR410" i="1" s="1"/>
  <c r="AQ410" i="1" a="1"/>
  <c r="AQ410" i="1" s="1"/>
  <c r="AP410" i="1" a="1"/>
  <c r="AP410" i="1" s="1"/>
  <c r="AO410" i="1" a="1"/>
  <c r="AO410" i="1" s="1"/>
  <c r="AR318" i="1" a="1"/>
  <c r="AR318" i="1" s="1"/>
  <c r="AQ318" i="1" a="1"/>
  <c r="AQ318" i="1" s="1"/>
  <c r="AP318" i="1" a="1"/>
  <c r="AP318" i="1" s="1"/>
  <c r="AO318" i="1" a="1"/>
  <c r="AO318" i="1" s="1"/>
  <c r="AR131" i="1" a="1"/>
  <c r="AR131" i="1" s="1"/>
  <c r="AQ131" i="1" a="1"/>
  <c r="AQ131" i="1" s="1"/>
  <c r="AP131" i="1" a="1"/>
  <c r="AP131" i="1" s="1"/>
  <c r="AO131" i="1" a="1"/>
  <c r="AO131" i="1" s="1"/>
  <c r="AR1191" i="1" a="1"/>
  <c r="AR1191" i="1" s="1"/>
  <c r="AQ1191" i="1" a="1"/>
  <c r="AQ1191" i="1" s="1"/>
  <c r="AP1191" i="1" a="1"/>
  <c r="AP1191" i="1" s="1"/>
  <c r="AO1191" i="1" a="1"/>
  <c r="AO1191" i="1" s="1"/>
  <c r="AR1475" i="1" a="1"/>
  <c r="AR1475" i="1" s="1"/>
  <c r="AQ1475" i="1" a="1"/>
  <c r="AQ1475" i="1" s="1"/>
  <c r="AP1475" i="1" a="1"/>
  <c r="AP1475" i="1" s="1"/>
  <c r="AO1475" i="1" a="1"/>
  <c r="AO1475" i="1" s="1"/>
  <c r="AR311" i="1" a="1"/>
  <c r="AR311" i="1" s="1"/>
  <c r="AQ311" i="1" a="1"/>
  <c r="AQ311" i="1" s="1"/>
  <c r="AP311" i="1" a="1"/>
  <c r="AP311" i="1" s="1"/>
  <c r="AO311" i="1" a="1"/>
  <c r="AO311" i="1" s="1"/>
  <c r="AR323" i="1" a="1"/>
  <c r="AR323" i="1" s="1"/>
  <c r="AQ323" i="1" a="1"/>
  <c r="AQ323" i="1" s="1"/>
  <c r="AP323" i="1" a="1"/>
  <c r="AP323" i="1" s="1"/>
  <c r="AO323" i="1" a="1"/>
  <c r="AO323" i="1" s="1"/>
  <c r="AR304" i="1" a="1"/>
  <c r="AR304" i="1" s="1"/>
  <c r="AQ304" i="1" a="1"/>
  <c r="AQ304" i="1" s="1"/>
  <c r="AP304" i="1" a="1"/>
  <c r="AP304" i="1" s="1"/>
  <c r="AO304" i="1" a="1"/>
  <c r="AO304" i="1" s="1"/>
  <c r="AR600" i="1" a="1"/>
  <c r="AR600" i="1" s="1"/>
  <c r="AQ600" i="1" a="1"/>
  <c r="AQ600" i="1" s="1"/>
  <c r="AP600" i="1" a="1"/>
  <c r="AP600" i="1" s="1"/>
  <c r="AO600" i="1" a="1"/>
  <c r="AO600" i="1" s="1"/>
  <c r="AR509" i="1" a="1"/>
  <c r="AR509" i="1" s="1"/>
  <c r="AQ509" i="1" a="1"/>
  <c r="AQ509" i="1" s="1"/>
  <c r="AP509" i="1" a="1"/>
  <c r="AP509" i="1" s="1"/>
  <c r="AO509" i="1" a="1"/>
  <c r="AO509" i="1" s="1"/>
  <c r="AR243" i="1" a="1"/>
  <c r="AR243" i="1" s="1"/>
  <c r="AQ243" i="1" a="1"/>
  <c r="AQ243" i="1" s="1"/>
  <c r="AP243" i="1" a="1"/>
  <c r="AP243" i="1" s="1"/>
  <c r="AO243" i="1" a="1"/>
  <c r="AO243" i="1" s="1"/>
  <c r="AR388" i="1" a="1"/>
  <c r="AR388" i="1" s="1"/>
  <c r="AQ388" i="1" a="1"/>
  <c r="AQ388" i="1" s="1"/>
  <c r="AP388" i="1" a="1"/>
  <c r="AP388" i="1" s="1"/>
  <c r="AO388" i="1" a="1"/>
  <c r="AO388" i="1" s="1"/>
  <c r="AR510" i="1" a="1"/>
  <c r="AR510" i="1" s="1"/>
  <c r="AQ510" i="1" a="1"/>
  <c r="AQ510" i="1" s="1"/>
  <c r="AP510" i="1" a="1"/>
  <c r="AP510" i="1" s="1"/>
  <c r="AO510" i="1" a="1"/>
  <c r="AO510" i="1" s="1"/>
  <c r="AR1092" i="1" a="1"/>
  <c r="AR1092" i="1" s="1"/>
  <c r="AQ1092" i="1" a="1"/>
  <c r="AQ1092" i="1" s="1"/>
  <c r="AP1092" i="1" a="1"/>
  <c r="AP1092" i="1" s="1"/>
  <c r="AO1092" i="1" a="1"/>
  <c r="AO1092" i="1" s="1"/>
  <c r="AR236" i="1" a="1"/>
  <c r="AR236" i="1" s="1"/>
  <c r="AQ236" i="1" a="1"/>
  <c r="AQ236" i="1" s="1"/>
  <c r="AP236" i="1" a="1"/>
  <c r="AP236" i="1" s="1"/>
  <c r="AO236" i="1" a="1"/>
  <c r="AO236" i="1" s="1"/>
  <c r="AR1375" i="1" a="1"/>
  <c r="AR1375" i="1" s="1"/>
  <c r="AQ1375" i="1" a="1"/>
  <c r="AQ1375" i="1" s="1"/>
  <c r="AP1375" i="1" a="1"/>
  <c r="AP1375" i="1" s="1"/>
  <c r="AO1375" i="1" a="1"/>
  <c r="AO1375" i="1" s="1"/>
  <c r="AR2475" i="1" a="1"/>
  <c r="AR2475" i="1" s="1"/>
  <c r="AQ2475" i="1" a="1"/>
  <c r="AQ2475" i="1" s="1"/>
  <c r="AP2475" i="1" a="1"/>
  <c r="AP2475" i="1" s="1"/>
  <c r="AO2475" i="1" a="1"/>
  <c r="AO2475" i="1" s="1"/>
  <c r="AR541" i="1" a="1"/>
  <c r="AR541" i="1" s="1"/>
  <c r="AQ541" i="1" a="1"/>
  <c r="AQ541" i="1" s="1"/>
  <c r="AP541" i="1" a="1"/>
  <c r="AP541" i="1" s="1"/>
  <c r="AO541" i="1" a="1"/>
  <c r="AO541" i="1" s="1"/>
  <c r="AR2239" i="1" a="1"/>
  <c r="AR2239" i="1" s="1"/>
  <c r="AQ2239" i="1" a="1"/>
  <c r="AQ2239" i="1" s="1"/>
  <c r="AP2239" i="1" a="1"/>
  <c r="AP2239" i="1" s="1"/>
  <c r="AO2239" i="1" a="1"/>
  <c r="AO2239" i="1" s="1"/>
  <c r="AR3038" i="1" a="1"/>
  <c r="AR3038" i="1" s="1"/>
  <c r="AQ3038" i="1" a="1"/>
  <c r="AQ3038" i="1" s="1"/>
  <c r="AP3038" i="1" a="1"/>
  <c r="AP3038" i="1" s="1"/>
  <c r="AO3038" i="1" a="1"/>
  <c r="AO3038" i="1" s="1"/>
  <c r="AR1070" i="1" a="1"/>
  <c r="AR1070" i="1" s="1"/>
  <c r="AQ1070" i="1" a="1"/>
  <c r="AQ1070" i="1" s="1"/>
  <c r="AP1070" i="1" a="1"/>
  <c r="AP1070" i="1" s="1"/>
  <c r="AO1070" i="1" a="1"/>
  <c r="AO1070" i="1" s="1"/>
  <c r="AR2149" i="1" a="1"/>
  <c r="AR2149" i="1" s="1"/>
  <c r="AQ2149" i="1" a="1"/>
  <c r="AQ2149" i="1" s="1"/>
  <c r="AP2149" i="1" a="1"/>
  <c r="AP2149" i="1" s="1"/>
  <c r="AO2149" i="1" a="1"/>
  <c r="AO2149" i="1" s="1"/>
  <c r="AR1606" i="1" a="1"/>
  <c r="AR1606" i="1" s="1"/>
  <c r="AQ1606" i="1" a="1"/>
  <c r="AQ1606" i="1" s="1"/>
  <c r="AP1606" i="1" a="1"/>
  <c r="AP1606" i="1" s="1"/>
  <c r="AO1606" i="1" a="1"/>
  <c r="AO1606" i="1" s="1"/>
  <c r="AR285" i="1" a="1"/>
  <c r="AR285" i="1" s="1"/>
  <c r="AQ285" i="1" a="1"/>
  <c r="AQ285" i="1" s="1"/>
  <c r="AP285" i="1" a="1"/>
  <c r="AP285" i="1" s="1"/>
  <c r="AO285" i="1" a="1"/>
  <c r="AO285" i="1" s="1"/>
  <c r="AR836" i="1" a="1"/>
  <c r="AR836" i="1" s="1"/>
  <c r="AQ836" i="1" a="1"/>
  <c r="AQ836" i="1" s="1"/>
  <c r="AP836" i="1" a="1"/>
  <c r="AP836" i="1" s="1"/>
  <c r="AO836" i="1" a="1"/>
  <c r="AO836" i="1" s="1"/>
  <c r="AR2378" i="1" a="1"/>
  <c r="AR2378" i="1" s="1"/>
  <c r="AQ2378" i="1" a="1"/>
  <c r="AQ2378" i="1" s="1"/>
  <c r="AP2378" i="1" a="1"/>
  <c r="AP2378" i="1" s="1"/>
  <c r="AO2378" i="1" a="1"/>
  <c r="AO2378" i="1" s="1"/>
  <c r="AR1913" i="1" a="1"/>
  <c r="AR1913" i="1" s="1"/>
  <c r="AQ1913" i="1" a="1"/>
  <c r="AQ1913" i="1" s="1"/>
  <c r="AP1913" i="1" a="1"/>
  <c r="AP1913" i="1" s="1"/>
  <c r="AO1913" i="1" a="1"/>
  <c r="AO1913" i="1" s="1"/>
  <c r="AR458" i="1" a="1"/>
  <c r="AR458" i="1" s="1"/>
  <c r="AQ458" i="1" a="1"/>
  <c r="AQ458" i="1" s="1"/>
  <c r="AP458" i="1" a="1"/>
  <c r="AP458" i="1" s="1"/>
  <c r="AO458" i="1" a="1"/>
  <c r="AO458" i="1" s="1"/>
  <c r="AR1409" i="1" a="1"/>
  <c r="AR1409" i="1" s="1"/>
  <c r="AQ1409" i="1" a="1"/>
  <c r="AQ1409" i="1" s="1"/>
  <c r="AP1409" i="1" a="1"/>
  <c r="AP1409" i="1" s="1"/>
  <c r="AO1409" i="1" a="1"/>
  <c r="AO1409" i="1" s="1"/>
  <c r="AR2237" i="1" a="1"/>
  <c r="AR2237" i="1" s="1"/>
  <c r="AQ2237" i="1" a="1"/>
  <c r="AQ2237" i="1" s="1"/>
  <c r="AP2237" i="1" a="1"/>
  <c r="AP2237" i="1" s="1"/>
  <c r="AO2237" i="1" a="1"/>
  <c r="AO2237" i="1" s="1"/>
  <c r="AR1900" i="1" a="1"/>
  <c r="AR1900" i="1" s="1"/>
  <c r="AQ1900" i="1" a="1"/>
  <c r="AQ1900" i="1" s="1"/>
  <c r="AP1900" i="1" a="1"/>
  <c r="AP1900" i="1" s="1"/>
  <c r="AO1900" i="1" a="1"/>
  <c r="AO1900" i="1" s="1"/>
  <c r="AR1905" i="1" a="1"/>
  <c r="AR1905" i="1" s="1"/>
  <c r="AQ1905" i="1" a="1"/>
  <c r="AQ1905" i="1" s="1"/>
  <c r="AP1905" i="1" a="1"/>
  <c r="AP1905" i="1" s="1"/>
  <c r="AO1905" i="1" a="1"/>
  <c r="AO1905" i="1" s="1"/>
  <c r="AR1515" i="1" a="1"/>
  <c r="AR1515" i="1" s="1"/>
  <c r="AQ1515" i="1" a="1"/>
  <c r="AQ1515" i="1" s="1"/>
  <c r="AP1515" i="1" a="1"/>
  <c r="AP1515" i="1" s="1"/>
  <c r="AO1515" i="1" a="1"/>
  <c r="AO1515" i="1" s="1"/>
  <c r="AR1911" i="1" a="1"/>
  <c r="AR1911" i="1" s="1"/>
  <c r="AQ1911" i="1" a="1"/>
  <c r="AQ1911" i="1" s="1"/>
  <c r="AP1911" i="1" a="1"/>
  <c r="AP1911" i="1" s="1"/>
  <c r="AO1911" i="1" a="1"/>
  <c r="AO1911" i="1" s="1"/>
  <c r="AR1906" i="1" a="1"/>
  <c r="AR1906" i="1" s="1"/>
  <c r="AQ1906" i="1" a="1"/>
  <c r="AQ1906" i="1" s="1"/>
  <c r="AP1906" i="1" a="1"/>
  <c r="AP1906" i="1" s="1"/>
  <c r="AO1906" i="1" a="1"/>
  <c r="AO1906" i="1" s="1"/>
  <c r="AR3263" i="1" a="1"/>
  <c r="AR3263" i="1" s="1"/>
  <c r="AQ3263" i="1" a="1"/>
  <c r="AQ3263" i="1" s="1"/>
  <c r="AP3263" i="1" a="1"/>
  <c r="AP3263" i="1" s="1"/>
  <c r="AO3263" i="1" a="1"/>
  <c r="AO3263" i="1" s="1"/>
  <c r="AR2049" i="1" a="1"/>
  <c r="AR2049" i="1" s="1"/>
  <c r="AQ2049" i="1" a="1"/>
  <c r="AQ2049" i="1" s="1"/>
  <c r="AP2049" i="1" a="1"/>
  <c r="AP2049" i="1" s="1"/>
  <c r="AO2049" i="1" a="1"/>
  <c r="AO2049" i="1" s="1"/>
  <c r="AR2772" i="1" a="1"/>
  <c r="AR2772" i="1" s="1"/>
  <c r="AQ2772" i="1" a="1"/>
  <c r="AQ2772" i="1" s="1"/>
  <c r="AP2772" i="1" a="1"/>
  <c r="AP2772" i="1" s="1"/>
  <c r="AO2772" i="1" a="1"/>
  <c r="AO2772" i="1" s="1"/>
  <c r="AR1840" i="1" a="1"/>
  <c r="AR1840" i="1" s="1"/>
  <c r="AQ1840" i="1" a="1"/>
  <c r="AQ1840" i="1" s="1"/>
  <c r="AP1840" i="1" a="1"/>
  <c r="AP1840" i="1" s="1"/>
  <c r="AO1840" i="1" a="1"/>
  <c r="AO1840" i="1" s="1"/>
  <c r="AR3152" i="1" a="1"/>
  <c r="AR3152" i="1" s="1"/>
  <c r="AQ3152" i="1" a="1"/>
  <c r="AQ3152" i="1" s="1"/>
  <c r="AP3152" i="1" a="1"/>
  <c r="AP3152" i="1" s="1"/>
  <c r="AO3152" i="1" a="1"/>
  <c r="AO3152" i="1" s="1"/>
  <c r="AR2222" i="1" a="1"/>
  <c r="AR2222" i="1" s="1"/>
  <c r="AQ2222" i="1" a="1"/>
  <c r="AQ2222" i="1" s="1"/>
  <c r="AP2222" i="1" a="1"/>
  <c r="AP2222" i="1" s="1"/>
  <c r="AO2222" i="1" a="1"/>
  <c r="AO2222" i="1" s="1"/>
  <c r="AR1757" i="1" a="1"/>
  <c r="AR1757" i="1" s="1"/>
  <c r="AQ1757" i="1" a="1"/>
  <c r="AQ1757" i="1" s="1"/>
  <c r="AP1757" i="1" a="1"/>
  <c r="AP1757" i="1" s="1"/>
  <c r="AO1757" i="1" a="1"/>
  <c r="AO1757" i="1" s="1"/>
  <c r="AR2318" i="1" a="1"/>
  <c r="AR2318" i="1" s="1"/>
  <c r="AQ2318" i="1" a="1"/>
  <c r="AQ2318" i="1" s="1"/>
  <c r="AP2318" i="1" a="1"/>
  <c r="AP2318" i="1" s="1"/>
  <c r="AO2318" i="1" a="1"/>
  <c r="AO2318" i="1" s="1"/>
  <c r="AR3018" i="1" a="1"/>
  <c r="AR3018" i="1" s="1"/>
  <c r="AQ3018" i="1" a="1"/>
  <c r="AQ3018" i="1" s="1"/>
  <c r="AP3018" i="1" a="1"/>
  <c r="AP3018" i="1" s="1"/>
  <c r="AO3018" i="1" a="1"/>
  <c r="AO3018" i="1" s="1"/>
  <c r="AR1346" i="1" a="1"/>
  <c r="AR1346" i="1" s="1"/>
  <c r="AQ1346" i="1" a="1"/>
  <c r="AQ1346" i="1" s="1"/>
  <c r="AP1346" i="1" a="1"/>
  <c r="AP1346" i="1" s="1"/>
  <c r="AO1346" i="1" a="1"/>
  <c r="AO1346" i="1" s="1"/>
  <c r="AR2973" i="1" a="1"/>
  <c r="AR2973" i="1" s="1"/>
  <c r="AQ2973" i="1" a="1"/>
  <c r="AQ2973" i="1" s="1"/>
  <c r="AP2973" i="1" a="1"/>
  <c r="AP2973" i="1" s="1"/>
  <c r="AO2973" i="1" a="1"/>
  <c r="AO2973" i="1" s="1"/>
  <c r="AR333" i="1" a="1"/>
  <c r="AR333" i="1" s="1"/>
  <c r="AQ333" i="1" a="1"/>
  <c r="AQ333" i="1" s="1"/>
  <c r="AP333" i="1" a="1"/>
  <c r="AP333" i="1" s="1"/>
  <c r="AO333" i="1" a="1"/>
  <c r="AO333" i="1" s="1"/>
  <c r="AR472" i="1" a="1"/>
  <c r="AR472" i="1" s="1"/>
  <c r="AQ472" i="1" a="1"/>
  <c r="AQ472" i="1" s="1"/>
  <c r="AP472" i="1" a="1"/>
  <c r="AP472" i="1" s="1"/>
  <c r="AO472" i="1" a="1"/>
  <c r="AO472" i="1" s="1"/>
  <c r="AR1856" i="1" a="1"/>
  <c r="AR1856" i="1" s="1"/>
  <c r="AQ1856" i="1" a="1"/>
  <c r="AQ1856" i="1" s="1"/>
  <c r="AP1856" i="1" a="1"/>
  <c r="AP1856" i="1" s="1"/>
  <c r="AO1856" i="1" a="1"/>
  <c r="AO1856" i="1" s="1"/>
  <c r="AR2052" i="1" a="1"/>
  <c r="AR2052" i="1" s="1"/>
  <c r="AQ2052" i="1" a="1"/>
  <c r="AQ2052" i="1" s="1"/>
  <c r="AP2052" i="1" a="1"/>
  <c r="AP2052" i="1" s="1"/>
  <c r="AO2052" i="1" a="1"/>
  <c r="AO2052" i="1" s="1"/>
  <c r="AR815" i="1" a="1"/>
  <c r="AR815" i="1" s="1"/>
  <c r="AQ815" i="1" a="1"/>
  <c r="AQ815" i="1" s="1"/>
  <c r="AP815" i="1" a="1"/>
  <c r="AP815" i="1" s="1"/>
  <c r="AO815" i="1" a="1"/>
  <c r="AO815" i="1" s="1"/>
  <c r="AR782" i="1" a="1"/>
  <c r="AR782" i="1" s="1"/>
  <c r="AQ782" i="1" a="1"/>
  <c r="AQ782" i="1" s="1"/>
  <c r="AP782" i="1" a="1"/>
  <c r="AP782" i="1" s="1"/>
  <c r="AO782" i="1" a="1"/>
  <c r="AO782" i="1" s="1"/>
  <c r="AR819" i="1" a="1"/>
  <c r="AR819" i="1" s="1"/>
  <c r="AQ819" i="1" a="1"/>
  <c r="AQ819" i="1" s="1"/>
  <c r="AP819" i="1" a="1"/>
  <c r="AP819" i="1" s="1"/>
  <c r="AO819" i="1" a="1"/>
  <c r="AO819" i="1" s="1"/>
  <c r="AR2054" i="1" a="1"/>
  <c r="AR2054" i="1" s="1"/>
  <c r="AQ2054" i="1" a="1"/>
  <c r="AQ2054" i="1" s="1"/>
  <c r="AP2054" i="1" a="1"/>
  <c r="AP2054" i="1" s="1"/>
  <c r="AO2054" i="1" a="1"/>
  <c r="AO2054" i="1" s="1"/>
  <c r="AR2040" i="1" a="1"/>
  <c r="AR2040" i="1" s="1"/>
  <c r="AQ2040" i="1" a="1"/>
  <c r="AQ2040" i="1" s="1"/>
  <c r="AP2040" i="1" a="1"/>
  <c r="AP2040" i="1" s="1"/>
  <c r="AO2040" i="1" a="1"/>
  <c r="AO2040" i="1" s="1"/>
  <c r="AR618" i="1" a="1"/>
  <c r="AR618" i="1" s="1"/>
  <c r="AQ618" i="1" a="1"/>
  <c r="AQ618" i="1" s="1"/>
  <c r="AP618" i="1" a="1"/>
  <c r="AP618" i="1" s="1"/>
  <c r="AO618" i="1" a="1"/>
  <c r="AO618" i="1" s="1"/>
  <c r="AR2156" i="1" a="1"/>
  <c r="AR2156" i="1" s="1"/>
  <c r="AQ2156" i="1" a="1"/>
  <c r="AQ2156" i="1" s="1"/>
  <c r="AP2156" i="1" a="1"/>
  <c r="AP2156" i="1" s="1"/>
  <c r="AO2156" i="1" a="1"/>
  <c r="AO2156" i="1" s="1"/>
  <c r="AR5" i="1" a="1"/>
  <c r="AR5" i="1" s="1"/>
  <c r="AQ5" i="1" a="1"/>
  <c r="AQ5" i="1" s="1"/>
  <c r="AP5" i="1" a="1"/>
  <c r="AP5" i="1" s="1"/>
  <c r="AO5" i="1" a="1"/>
  <c r="AO5" i="1" s="1"/>
  <c r="AR1822" i="1" a="1"/>
  <c r="AR1822" i="1" s="1"/>
  <c r="AQ1822" i="1" a="1"/>
  <c r="AQ1822" i="1" s="1"/>
  <c r="AP1822" i="1" a="1"/>
  <c r="AP1822" i="1" s="1"/>
  <c r="AO1822" i="1" a="1"/>
  <c r="AO1822" i="1" s="1"/>
  <c r="AR814" i="1" a="1"/>
  <c r="AR814" i="1" s="1"/>
  <c r="AQ814" i="1" a="1"/>
  <c r="AQ814" i="1" s="1"/>
  <c r="AP814" i="1" a="1"/>
  <c r="AP814" i="1" s="1"/>
  <c r="AO814" i="1" a="1"/>
  <c r="AO814" i="1" s="1"/>
  <c r="AR2683" i="1" a="1"/>
  <c r="AR2683" i="1" s="1"/>
  <c r="AQ2683" i="1" a="1"/>
  <c r="AQ2683" i="1" s="1"/>
  <c r="AP2683" i="1" a="1"/>
  <c r="AP2683" i="1" s="1"/>
  <c r="AO2683" i="1" a="1"/>
  <c r="AO2683" i="1" s="1"/>
  <c r="AR1788" i="1" a="1"/>
  <c r="AR1788" i="1" s="1"/>
  <c r="AQ1788" i="1" a="1"/>
  <c r="AQ1788" i="1" s="1"/>
  <c r="AP1788" i="1" a="1"/>
  <c r="AP1788" i="1" s="1"/>
  <c r="AO1788" i="1" a="1"/>
  <c r="AO1788" i="1" s="1"/>
  <c r="AR2531" i="1" a="1"/>
  <c r="AR2531" i="1" s="1"/>
  <c r="AQ2531" i="1" a="1"/>
  <c r="AQ2531" i="1" s="1"/>
  <c r="AP2531" i="1" a="1"/>
  <c r="AP2531" i="1" s="1"/>
  <c r="AO2531" i="1" a="1"/>
  <c r="AO2531" i="1" s="1"/>
  <c r="AR3418" i="1" a="1"/>
  <c r="AR3418" i="1" s="1"/>
  <c r="AQ3418" i="1" a="1"/>
  <c r="AQ3418" i="1" s="1"/>
  <c r="AP3418" i="1" a="1"/>
  <c r="AP3418" i="1" s="1"/>
  <c r="AO3418" i="1" a="1"/>
  <c r="AO3418" i="1" s="1"/>
  <c r="AR3409" i="1" a="1"/>
  <c r="AR3409" i="1" s="1"/>
  <c r="AQ3409" i="1" a="1"/>
  <c r="AQ3409" i="1" s="1"/>
  <c r="AP3409" i="1" a="1"/>
  <c r="AP3409" i="1" s="1"/>
  <c r="AO3409" i="1" a="1"/>
  <c r="AO3409" i="1" s="1"/>
  <c r="AR2566" i="1" a="1"/>
  <c r="AR2566" i="1" s="1"/>
  <c r="AQ2566" i="1" a="1"/>
  <c r="AQ2566" i="1" s="1"/>
  <c r="AP2566" i="1" a="1"/>
  <c r="AP2566" i="1" s="1"/>
  <c r="AO2566" i="1" a="1"/>
  <c r="AO2566" i="1" s="1"/>
  <c r="AR947" i="1" a="1"/>
  <c r="AR947" i="1" s="1"/>
  <c r="AQ947" i="1" a="1"/>
  <c r="AQ947" i="1" s="1"/>
  <c r="AP947" i="1" a="1"/>
  <c r="AP947" i="1" s="1"/>
  <c r="AO947" i="1" a="1"/>
  <c r="AO947" i="1" s="1"/>
  <c r="AR921" i="1" a="1"/>
  <c r="AR921" i="1" s="1"/>
  <c r="AQ921" i="1" a="1"/>
  <c r="AQ921" i="1" s="1"/>
  <c r="AP921" i="1" a="1"/>
  <c r="AP921" i="1" s="1"/>
  <c r="AO921" i="1" a="1"/>
  <c r="AO921" i="1" s="1"/>
  <c r="AR3124" i="1" a="1"/>
  <c r="AR3124" i="1" s="1"/>
  <c r="AQ3124" i="1" a="1"/>
  <c r="AQ3124" i="1" s="1"/>
  <c r="AP3124" i="1" a="1"/>
  <c r="AP3124" i="1" s="1"/>
  <c r="AO3124" i="1" a="1"/>
  <c r="AO3124" i="1" s="1"/>
  <c r="AR3359" i="1" a="1"/>
  <c r="AR3359" i="1" s="1"/>
  <c r="AQ3359" i="1" a="1"/>
  <c r="AQ3359" i="1" s="1"/>
  <c r="AP3359" i="1" a="1"/>
  <c r="AP3359" i="1" s="1"/>
  <c r="AO3359" i="1" a="1"/>
  <c r="AO3359" i="1" s="1"/>
  <c r="AR3249" i="1" a="1"/>
  <c r="AR3249" i="1" s="1"/>
  <c r="AQ3249" i="1" a="1"/>
  <c r="AQ3249" i="1" s="1"/>
  <c r="AP3249" i="1" a="1"/>
  <c r="AP3249" i="1" s="1"/>
  <c r="AO3249" i="1" a="1"/>
  <c r="AO3249" i="1" s="1"/>
  <c r="AR1742" i="1" a="1"/>
  <c r="AR1742" i="1" s="1"/>
  <c r="AQ1742" i="1" a="1"/>
  <c r="AQ1742" i="1" s="1"/>
  <c r="AP1742" i="1" a="1"/>
  <c r="AP1742" i="1" s="1"/>
  <c r="AO1742" i="1" a="1"/>
  <c r="AO1742" i="1" s="1"/>
  <c r="AR1738" i="1" a="1"/>
  <c r="AR1738" i="1" s="1"/>
  <c r="AQ1738" i="1" a="1"/>
  <c r="AQ1738" i="1" s="1"/>
  <c r="AP1738" i="1" a="1"/>
  <c r="AP1738" i="1" s="1"/>
  <c r="AO1738" i="1" a="1"/>
  <c r="AO1738" i="1" s="1"/>
  <c r="AR530" i="1" a="1"/>
  <c r="AR530" i="1" s="1"/>
  <c r="AQ530" i="1" a="1"/>
  <c r="AQ530" i="1" s="1"/>
  <c r="AP530" i="1" a="1"/>
  <c r="AP530" i="1" s="1"/>
  <c r="AO530" i="1" a="1"/>
  <c r="AO530" i="1" s="1"/>
  <c r="AR3008" i="1" a="1"/>
  <c r="AR3008" i="1" s="1"/>
  <c r="AQ3008" i="1" a="1"/>
  <c r="AQ3008" i="1" s="1"/>
  <c r="AP3008" i="1" a="1"/>
  <c r="AP3008" i="1" s="1"/>
  <c r="AO3008" i="1" a="1"/>
  <c r="AO3008" i="1" s="1"/>
  <c r="AR448" i="1" a="1"/>
  <c r="AR448" i="1" s="1"/>
  <c r="AQ448" i="1" a="1"/>
  <c r="AQ448" i="1" s="1"/>
  <c r="AP448" i="1" a="1"/>
  <c r="AP448" i="1" s="1"/>
  <c r="AO448" i="1" a="1"/>
  <c r="AO448" i="1" s="1"/>
  <c r="AR1791" i="1" a="1"/>
  <c r="AR1791" i="1" s="1"/>
  <c r="AQ1791" i="1" a="1"/>
  <c r="AQ1791" i="1" s="1"/>
  <c r="AP1791" i="1" a="1"/>
  <c r="AP1791" i="1" s="1"/>
  <c r="AO1791" i="1" a="1"/>
  <c r="AO1791" i="1" s="1"/>
  <c r="AR237" i="1" a="1"/>
  <c r="AR237" i="1" s="1"/>
  <c r="AQ237" i="1" a="1"/>
  <c r="AQ237" i="1" s="1"/>
  <c r="AP237" i="1" a="1"/>
  <c r="AP237" i="1" s="1"/>
  <c r="AO237" i="1" a="1"/>
  <c r="AO237" i="1" s="1"/>
  <c r="AR2105" i="1" a="1"/>
  <c r="AR2105" i="1" s="1"/>
  <c r="AQ2105" i="1" a="1"/>
  <c r="AQ2105" i="1" s="1"/>
  <c r="AP2105" i="1" a="1"/>
  <c r="AP2105" i="1" s="1"/>
  <c r="AO2105" i="1" a="1"/>
  <c r="AO2105" i="1" s="1"/>
  <c r="AR1599" i="1" a="1"/>
  <c r="AR1599" i="1" s="1"/>
  <c r="AQ1599" i="1" a="1"/>
  <c r="AQ1599" i="1" s="1"/>
  <c r="AP1599" i="1" a="1"/>
  <c r="AP1599" i="1" s="1"/>
  <c r="AO1599" i="1" a="1"/>
  <c r="AO1599" i="1" s="1"/>
  <c r="AR1668" i="1" a="1"/>
  <c r="AR1668" i="1" s="1"/>
  <c r="AQ1668" i="1" a="1"/>
  <c r="AQ1668" i="1" s="1"/>
  <c r="AP1668" i="1" a="1"/>
  <c r="AP1668" i="1" s="1"/>
  <c r="AO1668" i="1" a="1"/>
  <c r="AO1668" i="1" s="1"/>
  <c r="AR1368" i="1" a="1"/>
  <c r="AR1368" i="1" s="1"/>
  <c r="AQ1368" i="1" a="1"/>
  <c r="AQ1368" i="1" s="1"/>
  <c r="AP1368" i="1" a="1"/>
  <c r="AP1368" i="1" s="1"/>
  <c r="AO1368" i="1" a="1"/>
  <c r="AO1368" i="1" s="1"/>
  <c r="AR1496" i="1" a="1"/>
  <c r="AR1496" i="1" s="1"/>
  <c r="AQ1496" i="1" a="1"/>
  <c r="AQ1496" i="1" s="1"/>
  <c r="AP1496" i="1" a="1"/>
  <c r="AP1496" i="1" s="1"/>
  <c r="AO1496" i="1" a="1"/>
  <c r="AO1496" i="1" s="1"/>
  <c r="AR1694" i="1" a="1"/>
  <c r="AR1694" i="1" s="1"/>
  <c r="AQ1694" i="1" a="1"/>
  <c r="AQ1694" i="1" s="1"/>
  <c r="AP1694" i="1" a="1"/>
  <c r="AP1694" i="1" s="1"/>
  <c r="AO1694" i="1" a="1"/>
  <c r="AO1694" i="1" s="1"/>
  <c r="AR1917" i="1" a="1"/>
  <c r="AR1917" i="1" s="1"/>
  <c r="AQ1917" i="1" a="1"/>
  <c r="AQ1917" i="1" s="1"/>
  <c r="AP1917" i="1" a="1"/>
  <c r="AP1917" i="1" s="1"/>
  <c r="AO1917" i="1" a="1"/>
  <c r="AO1917" i="1" s="1"/>
  <c r="AR2558" i="1" a="1"/>
  <c r="AR2558" i="1" s="1"/>
  <c r="AQ2558" i="1" a="1"/>
  <c r="AQ2558" i="1" s="1"/>
  <c r="AP2558" i="1" a="1"/>
  <c r="AP2558" i="1" s="1"/>
  <c r="AO2558" i="1" a="1"/>
  <c r="AO2558" i="1" s="1"/>
  <c r="AR533" i="1" a="1"/>
  <c r="AR533" i="1" s="1"/>
  <c r="AQ533" i="1" a="1"/>
  <c r="AQ533" i="1" s="1"/>
  <c r="AP533" i="1" a="1"/>
  <c r="AP533" i="1" s="1"/>
  <c r="AO533" i="1" a="1"/>
  <c r="AO533" i="1" s="1"/>
  <c r="AR97" i="1" a="1"/>
  <c r="AR97" i="1" s="1"/>
  <c r="AQ97" i="1" a="1"/>
  <c r="AQ97" i="1" s="1"/>
  <c r="AP97" i="1" a="1"/>
  <c r="AP97" i="1" s="1"/>
  <c r="AO97" i="1" a="1"/>
  <c r="AO97" i="1" s="1"/>
  <c r="AR1532" i="1" a="1"/>
  <c r="AR1532" i="1" s="1"/>
  <c r="AQ1532" i="1" a="1"/>
  <c r="AQ1532" i="1" s="1"/>
  <c r="AP1532" i="1" a="1"/>
  <c r="AP1532" i="1" s="1"/>
  <c r="AO1532" i="1" a="1"/>
  <c r="AO1532" i="1" s="1"/>
  <c r="AR3340" i="1" a="1"/>
  <c r="AR3340" i="1" s="1"/>
  <c r="AQ3340" i="1" a="1"/>
  <c r="AQ3340" i="1" s="1"/>
  <c r="AP3340" i="1" a="1"/>
  <c r="AP3340" i="1" s="1"/>
  <c r="AO3340" i="1" a="1"/>
  <c r="AO3340" i="1" s="1"/>
  <c r="AR1010" i="1" a="1"/>
  <c r="AR1010" i="1" s="1"/>
  <c r="AQ1010" i="1" a="1"/>
  <c r="AQ1010" i="1" s="1"/>
  <c r="AP1010" i="1" a="1"/>
  <c r="AP1010" i="1" s="1"/>
  <c r="AO1010" i="1" a="1"/>
  <c r="AO1010" i="1" s="1"/>
  <c r="AR3057" i="1" a="1"/>
  <c r="AR3057" i="1" s="1"/>
  <c r="AQ3057" i="1" a="1"/>
  <c r="AQ3057" i="1" s="1"/>
  <c r="AP3057" i="1" a="1"/>
  <c r="AP3057" i="1" s="1"/>
  <c r="AO3057" i="1" a="1"/>
  <c r="AO3057" i="1" s="1"/>
  <c r="AR219" i="1" a="1"/>
  <c r="AR219" i="1" s="1"/>
  <c r="AQ219" i="1" a="1"/>
  <c r="AQ219" i="1" s="1"/>
  <c r="AP219" i="1" a="1"/>
  <c r="AP219" i="1" s="1"/>
  <c r="AO219" i="1" a="1"/>
  <c r="AO219" i="1" s="1"/>
  <c r="AR1880" i="1" a="1"/>
  <c r="AR1880" i="1" s="1"/>
  <c r="AQ1880" i="1" a="1"/>
  <c r="AQ1880" i="1" s="1"/>
  <c r="AP1880" i="1" a="1"/>
  <c r="AP1880" i="1" s="1"/>
  <c r="AO1880" i="1" a="1"/>
  <c r="AO1880" i="1" s="1"/>
  <c r="AR2098" i="1" a="1"/>
  <c r="AR2098" i="1" s="1"/>
  <c r="AQ2098" i="1" a="1"/>
  <c r="AQ2098" i="1" s="1"/>
  <c r="AP2098" i="1" a="1"/>
  <c r="AP2098" i="1" s="1"/>
  <c r="AO2098" i="1" a="1"/>
  <c r="AO2098" i="1" s="1"/>
  <c r="AR1435" i="1" a="1"/>
  <c r="AR1435" i="1" s="1"/>
  <c r="AQ1435" i="1" a="1"/>
  <c r="AQ1435" i="1" s="1"/>
  <c r="AP1435" i="1" a="1"/>
  <c r="AP1435" i="1" s="1"/>
  <c r="AO1435" i="1" a="1"/>
  <c r="AO1435" i="1" s="1"/>
  <c r="AR1094" i="1" a="1"/>
  <c r="AR1094" i="1" s="1"/>
  <c r="AQ1094" i="1" a="1"/>
  <c r="AQ1094" i="1" s="1"/>
  <c r="AP1094" i="1" a="1"/>
  <c r="AP1094" i="1" s="1"/>
  <c r="AO1094" i="1" a="1"/>
  <c r="AO1094" i="1" s="1"/>
  <c r="AR360" i="1" a="1"/>
  <c r="AR360" i="1" s="1"/>
  <c r="AQ360" i="1" a="1"/>
  <c r="AQ360" i="1" s="1"/>
  <c r="AP360" i="1" a="1"/>
  <c r="AP360" i="1" s="1"/>
  <c r="AO360" i="1" a="1"/>
  <c r="AO360" i="1" s="1"/>
  <c r="AR830" i="1" a="1"/>
  <c r="AR830" i="1" s="1"/>
  <c r="AQ830" i="1" a="1"/>
  <c r="AQ830" i="1" s="1"/>
  <c r="AP830" i="1" a="1"/>
  <c r="AP830" i="1" s="1"/>
  <c r="AO830" i="1" a="1"/>
  <c r="AO830" i="1" s="1"/>
  <c r="AR2830" i="1" a="1"/>
  <c r="AR2830" i="1" s="1"/>
  <c r="AQ2830" i="1" a="1"/>
  <c r="AQ2830" i="1" s="1"/>
  <c r="AP2830" i="1" a="1"/>
  <c r="AP2830" i="1" s="1"/>
  <c r="AO2830" i="1" a="1"/>
  <c r="AO2830" i="1" s="1"/>
  <c r="AR1130" i="1" a="1"/>
  <c r="AR1130" i="1" s="1"/>
  <c r="AQ1130" i="1" a="1"/>
  <c r="AQ1130" i="1" s="1"/>
  <c r="AP1130" i="1" a="1"/>
  <c r="AP1130" i="1" s="1"/>
  <c r="AO1130" i="1" a="1"/>
  <c r="AO1130" i="1" s="1"/>
  <c r="AR2034" i="1" a="1"/>
  <c r="AR2034" i="1" s="1"/>
  <c r="AQ2034" i="1" a="1"/>
  <c r="AQ2034" i="1" s="1"/>
  <c r="AP2034" i="1" a="1"/>
  <c r="AP2034" i="1" s="1"/>
  <c r="AO2034" i="1" a="1"/>
  <c r="AO2034" i="1" s="1"/>
  <c r="AR2287" i="1" a="1"/>
  <c r="AR2287" i="1" s="1"/>
  <c r="AQ2287" i="1" a="1"/>
  <c r="AQ2287" i="1" s="1"/>
  <c r="AP2287" i="1" a="1"/>
  <c r="AP2287" i="1" s="1"/>
  <c r="AO2287" i="1" a="1"/>
  <c r="AO2287" i="1" s="1"/>
  <c r="AR3240" i="1" a="1"/>
  <c r="AR3240" i="1" s="1"/>
  <c r="AQ3240" i="1" a="1"/>
  <c r="AQ3240" i="1" s="1"/>
  <c r="AP3240" i="1" a="1"/>
  <c r="AP3240" i="1" s="1"/>
  <c r="AO3240" i="1" a="1"/>
  <c r="AO3240" i="1" s="1"/>
  <c r="AR3246" i="1" a="1"/>
  <c r="AR3246" i="1" s="1"/>
  <c r="AQ3246" i="1" a="1"/>
  <c r="AQ3246" i="1" s="1"/>
  <c r="AP3246" i="1" a="1"/>
  <c r="AP3246" i="1" s="1"/>
  <c r="AO3246" i="1" a="1"/>
  <c r="AO3246" i="1" s="1"/>
  <c r="AR870" i="1" a="1"/>
  <c r="AR870" i="1" s="1"/>
  <c r="AQ870" i="1" a="1"/>
  <c r="AQ870" i="1" s="1"/>
  <c r="AP870" i="1" a="1"/>
  <c r="AP870" i="1" s="1"/>
  <c r="AO870" i="1" a="1"/>
  <c r="AO870" i="1" s="1"/>
  <c r="AR831" i="1" a="1"/>
  <c r="AR831" i="1" s="1"/>
  <c r="AQ831" i="1" a="1"/>
  <c r="AQ831" i="1" s="1"/>
  <c r="AP831" i="1" a="1"/>
  <c r="AP831" i="1" s="1"/>
  <c r="AO831" i="1" a="1"/>
  <c r="AO831" i="1" s="1"/>
  <c r="AR2004" i="1" a="1"/>
  <c r="AR2004" i="1" s="1"/>
  <c r="AQ2004" i="1" a="1"/>
  <c r="AQ2004" i="1" s="1"/>
  <c r="AP2004" i="1" a="1"/>
  <c r="AP2004" i="1" s="1"/>
  <c r="AO2004" i="1" a="1"/>
  <c r="AO2004" i="1" s="1"/>
  <c r="AR1396" i="1" a="1"/>
  <c r="AR1396" i="1" s="1"/>
  <c r="AQ1396" i="1" a="1"/>
  <c r="AQ1396" i="1" s="1"/>
  <c r="AP1396" i="1" a="1"/>
  <c r="AP1396" i="1" s="1"/>
  <c r="AO1396" i="1" a="1"/>
  <c r="AO1396" i="1" s="1"/>
  <c r="AR2488" i="1" a="1"/>
  <c r="AR2488" i="1" s="1"/>
  <c r="AQ2488" i="1" a="1"/>
  <c r="AQ2488" i="1" s="1"/>
  <c r="AP2488" i="1" a="1"/>
  <c r="AP2488" i="1" s="1"/>
  <c r="AO2488" i="1" a="1"/>
  <c r="AO2488" i="1" s="1"/>
  <c r="AR1783" i="1" a="1"/>
  <c r="AR1783" i="1" s="1"/>
  <c r="AQ1783" i="1" a="1"/>
  <c r="AQ1783" i="1" s="1"/>
  <c r="AP1783" i="1" a="1"/>
  <c r="AP1783" i="1" s="1"/>
  <c r="AO1783" i="1" a="1"/>
  <c r="AO1783" i="1" s="1"/>
  <c r="AR1729" i="1" a="1"/>
  <c r="AR1729" i="1" s="1"/>
  <c r="AQ1729" i="1" a="1"/>
  <c r="AQ1729" i="1" s="1"/>
  <c r="AP1729" i="1" a="1"/>
  <c r="AP1729" i="1" s="1"/>
  <c r="AO1729" i="1" a="1"/>
  <c r="AO1729" i="1" s="1"/>
  <c r="AR2787" i="1" a="1"/>
  <c r="AR2787" i="1" s="1"/>
  <c r="AQ2787" i="1" a="1"/>
  <c r="AQ2787" i="1" s="1"/>
  <c r="AP2787" i="1" a="1"/>
  <c r="AP2787" i="1" s="1"/>
  <c r="AO2787" i="1" a="1"/>
  <c r="AO2787" i="1" s="1"/>
  <c r="AR543" i="1" a="1"/>
  <c r="AR543" i="1" s="1"/>
  <c r="AQ543" i="1" a="1"/>
  <c r="AQ543" i="1" s="1"/>
  <c r="AP543" i="1" a="1"/>
  <c r="AP543" i="1" s="1"/>
  <c r="AO543" i="1" a="1"/>
  <c r="AO543" i="1" s="1"/>
  <c r="AR3279" i="1" a="1"/>
  <c r="AR3279" i="1" s="1"/>
  <c r="AQ3279" i="1" a="1"/>
  <c r="AQ3279" i="1" s="1"/>
  <c r="AP3279" i="1" a="1"/>
  <c r="AP3279" i="1" s="1"/>
  <c r="AO3279" i="1" a="1"/>
  <c r="AO3279" i="1" s="1"/>
  <c r="AR612" i="1" a="1"/>
  <c r="AR612" i="1" s="1"/>
  <c r="AQ612" i="1" a="1"/>
  <c r="AQ612" i="1" s="1"/>
  <c r="AP612" i="1" a="1"/>
  <c r="AP612" i="1" s="1"/>
  <c r="AO612" i="1" a="1"/>
  <c r="AO612" i="1" s="1"/>
  <c r="AR2441" i="1" a="1"/>
  <c r="AR2441" i="1" s="1"/>
  <c r="AQ2441" i="1" a="1"/>
  <c r="AQ2441" i="1" s="1"/>
  <c r="AP2441" i="1" a="1"/>
  <c r="AP2441" i="1" s="1"/>
  <c r="AO2441" i="1" a="1"/>
  <c r="AO2441" i="1" s="1"/>
  <c r="AR3632" i="1" a="1"/>
  <c r="AR3632" i="1" s="1"/>
  <c r="AQ3632" i="1" a="1"/>
  <c r="AQ3632" i="1" s="1"/>
  <c r="AP3632" i="1" a="1"/>
  <c r="AP3632" i="1" s="1"/>
  <c r="AO3632" i="1" a="1"/>
  <c r="AO3632" i="1" s="1"/>
  <c r="AR964" i="1" a="1"/>
  <c r="AR964" i="1" s="1"/>
  <c r="AQ964" i="1" a="1"/>
  <c r="AQ964" i="1" s="1"/>
  <c r="AP964" i="1" a="1"/>
  <c r="AP964" i="1" s="1"/>
  <c r="AO964" i="1" a="1"/>
  <c r="AO964" i="1" s="1"/>
  <c r="AR3343" i="1" a="1"/>
  <c r="AR3343" i="1" s="1"/>
  <c r="AQ3343" i="1" a="1"/>
  <c r="AQ3343" i="1" s="1"/>
  <c r="AP3343" i="1" a="1"/>
  <c r="AP3343" i="1" s="1"/>
  <c r="AO3343" i="1" a="1"/>
  <c r="AO3343" i="1" s="1"/>
  <c r="AR1686" i="1" a="1"/>
  <c r="AR1686" i="1" s="1"/>
  <c r="AQ1686" i="1" a="1"/>
  <c r="AQ1686" i="1" s="1"/>
  <c r="AP1686" i="1" a="1"/>
  <c r="AP1686" i="1" s="1"/>
  <c r="AO1686" i="1" a="1"/>
  <c r="AO1686" i="1" s="1"/>
  <c r="AR2326" i="1" a="1"/>
  <c r="AR2326" i="1" s="1"/>
  <c r="AQ2326" i="1" a="1"/>
  <c r="AQ2326" i="1" s="1"/>
  <c r="AP2326" i="1" a="1"/>
  <c r="AP2326" i="1" s="1"/>
  <c r="AO2326" i="1" a="1"/>
  <c r="AO2326" i="1" s="1"/>
  <c r="AR2383" i="1" a="1"/>
  <c r="AR2383" i="1" s="1"/>
  <c r="AQ2383" i="1" a="1"/>
  <c r="AQ2383" i="1" s="1"/>
  <c r="AP2383" i="1" a="1"/>
  <c r="AP2383" i="1" s="1"/>
  <c r="AO2383" i="1" a="1"/>
  <c r="AO2383" i="1" s="1"/>
  <c r="AR502" i="1" a="1"/>
  <c r="AR502" i="1" s="1"/>
  <c r="AQ502" i="1" a="1"/>
  <c r="AQ502" i="1" s="1"/>
  <c r="AP502" i="1" a="1"/>
  <c r="AP502" i="1" s="1"/>
  <c r="AO502" i="1" a="1"/>
  <c r="AO502" i="1" s="1"/>
  <c r="AR2639" i="1" a="1"/>
  <c r="AR2639" i="1" s="1"/>
  <c r="AQ2639" i="1" a="1"/>
  <c r="AQ2639" i="1" s="1"/>
  <c r="AP2639" i="1" a="1"/>
  <c r="AP2639" i="1" s="1"/>
  <c r="AO2639" i="1" a="1"/>
  <c r="AO2639" i="1" s="1"/>
  <c r="AR2871" i="1" a="1"/>
  <c r="AR2871" i="1" s="1"/>
  <c r="AQ2871" i="1" a="1"/>
  <c r="AQ2871" i="1" s="1"/>
  <c r="AP2871" i="1" a="1"/>
  <c r="AP2871" i="1" s="1"/>
  <c r="AO2871" i="1" a="1"/>
  <c r="AO2871" i="1" s="1"/>
  <c r="AR3033" i="1" a="1"/>
  <c r="AR3033" i="1" s="1"/>
  <c r="AQ3033" i="1" a="1"/>
  <c r="AQ3033" i="1" s="1"/>
  <c r="AP3033" i="1" a="1"/>
  <c r="AP3033" i="1" s="1"/>
  <c r="AO3033" i="1" a="1"/>
  <c r="AO3033" i="1" s="1"/>
  <c r="AR2101" i="1" a="1"/>
  <c r="AR2101" i="1" s="1"/>
  <c r="AQ2101" i="1" a="1"/>
  <c r="AQ2101" i="1" s="1"/>
  <c r="AP2101" i="1" a="1"/>
  <c r="AP2101" i="1" s="1"/>
  <c r="AO2101" i="1" a="1"/>
  <c r="AO2101" i="1" s="1"/>
  <c r="AR238" i="1" a="1"/>
  <c r="AR238" i="1" s="1"/>
  <c r="AQ238" i="1" a="1"/>
  <c r="AQ238" i="1" s="1"/>
  <c r="AP238" i="1" a="1"/>
  <c r="AP238" i="1" s="1"/>
  <c r="AO238" i="1" a="1"/>
  <c r="AO238" i="1" s="1"/>
  <c r="AR1266" i="1" a="1"/>
  <c r="AR1266" i="1" s="1"/>
  <c r="AQ1266" i="1" a="1"/>
  <c r="AQ1266" i="1" s="1"/>
  <c r="AP1266" i="1" a="1"/>
  <c r="AP1266" i="1" s="1"/>
  <c r="AO1266" i="1" a="1"/>
  <c r="AO1266" i="1" s="1"/>
  <c r="AR1687" i="1" a="1"/>
  <c r="AR1687" i="1" s="1"/>
  <c r="AQ1687" i="1" a="1"/>
  <c r="AQ1687" i="1" s="1"/>
  <c r="AP1687" i="1" a="1"/>
  <c r="AP1687" i="1" s="1"/>
  <c r="AO1687" i="1" a="1"/>
  <c r="AO1687" i="1" s="1"/>
  <c r="AR3568" i="1" a="1"/>
  <c r="AR3568" i="1" s="1"/>
  <c r="AQ3568" i="1" a="1"/>
  <c r="AQ3568" i="1" s="1"/>
  <c r="AP3568" i="1" a="1"/>
  <c r="AP3568" i="1" s="1"/>
  <c r="AO3568" i="1" a="1"/>
  <c r="AO3568" i="1" s="1"/>
  <c r="AR3649" i="1" a="1"/>
  <c r="AR3649" i="1" s="1"/>
  <c r="AQ3649" i="1" a="1"/>
  <c r="AQ3649" i="1" s="1"/>
  <c r="AP3649" i="1" a="1"/>
  <c r="AP3649" i="1" s="1"/>
  <c r="AO3649" i="1" a="1"/>
  <c r="AO3649" i="1" s="1"/>
  <c r="AR2921" i="1" a="1"/>
  <c r="AR2921" i="1" s="1"/>
  <c r="AQ2921" i="1" a="1"/>
  <c r="AQ2921" i="1" s="1"/>
  <c r="AP2921" i="1" a="1"/>
  <c r="AP2921" i="1" s="1"/>
  <c r="AO2921" i="1" a="1"/>
  <c r="AO2921" i="1" s="1"/>
  <c r="AR2920" i="1" a="1"/>
  <c r="AR2920" i="1" s="1"/>
  <c r="AQ2920" i="1" a="1"/>
  <c r="AQ2920" i="1" s="1"/>
  <c r="AP2920" i="1" a="1"/>
  <c r="AP2920" i="1" s="1"/>
  <c r="AO2920" i="1" a="1"/>
  <c r="AO2920" i="1" s="1"/>
  <c r="AR2936" i="1" a="1"/>
  <c r="AR2936" i="1" s="1"/>
  <c r="AQ2936" i="1" a="1"/>
  <c r="AQ2936" i="1" s="1"/>
  <c r="AP2936" i="1" a="1"/>
  <c r="AP2936" i="1" s="1"/>
  <c r="AO2936" i="1" a="1"/>
  <c r="AO2936" i="1" s="1"/>
  <c r="AR1706" i="1" a="1"/>
  <c r="AR1706" i="1" s="1"/>
  <c r="AQ1706" i="1" a="1"/>
  <c r="AQ1706" i="1" s="1"/>
  <c r="AP1706" i="1" a="1"/>
  <c r="AP1706" i="1" s="1"/>
  <c r="AO1706" i="1" a="1"/>
  <c r="AO1706" i="1" s="1"/>
  <c r="AR1574" i="1" a="1"/>
  <c r="AR1574" i="1" s="1"/>
  <c r="AQ1574" i="1" a="1"/>
  <c r="AQ1574" i="1" s="1"/>
  <c r="AP1574" i="1" a="1"/>
  <c r="AP1574" i="1" s="1"/>
  <c r="AO1574" i="1" a="1"/>
  <c r="AO1574" i="1" s="1"/>
  <c r="AR565" i="1" a="1"/>
  <c r="AR565" i="1" s="1"/>
  <c r="AQ565" i="1" a="1"/>
  <c r="AQ565" i="1" s="1"/>
  <c r="AP565" i="1" a="1"/>
  <c r="AP565" i="1" s="1"/>
  <c r="AO565" i="1" a="1"/>
  <c r="AO565" i="1" s="1"/>
  <c r="AR1264" i="1" a="1"/>
  <c r="AR1264" i="1" s="1"/>
  <c r="AQ1264" i="1" a="1"/>
  <c r="AQ1264" i="1" s="1"/>
  <c r="AP1264" i="1" a="1"/>
  <c r="AP1264" i="1" s="1"/>
  <c r="AO1264" i="1" a="1"/>
  <c r="AO1264" i="1" s="1"/>
  <c r="AR1693" i="1" a="1"/>
  <c r="AR1693" i="1" s="1"/>
  <c r="AQ1693" i="1" a="1"/>
  <c r="AQ1693" i="1" s="1"/>
  <c r="AP1693" i="1" a="1"/>
  <c r="AP1693" i="1" s="1"/>
  <c r="AO1693" i="1" a="1"/>
  <c r="AO1693" i="1" s="1"/>
  <c r="AR2404" i="1" a="1"/>
  <c r="AR2404" i="1" s="1"/>
  <c r="AQ2404" i="1" a="1"/>
  <c r="AQ2404" i="1" s="1"/>
  <c r="AP2404" i="1" a="1"/>
  <c r="AP2404" i="1" s="1"/>
  <c r="AO2404" i="1" a="1"/>
  <c r="AO2404" i="1" s="1"/>
  <c r="AR1275" i="1" a="1"/>
  <c r="AR1275" i="1" s="1"/>
  <c r="AQ1275" i="1" a="1"/>
  <c r="AQ1275" i="1" s="1"/>
  <c r="AP1275" i="1" a="1"/>
  <c r="AP1275" i="1" s="1"/>
  <c r="AO1275" i="1" a="1"/>
  <c r="AO1275" i="1" s="1"/>
  <c r="AR407" i="1" a="1"/>
  <c r="AR407" i="1" s="1"/>
  <c r="AQ407" i="1" a="1"/>
  <c r="AQ407" i="1" s="1"/>
  <c r="AP407" i="1" a="1"/>
  <c r="AP407" i="1" s="1"/>
  <c r="AO407" i="1" a="1"/>
  <c r="AO407" i="1" s="1"/>
  <c r="AR2134" i="1" a="1"/>
  <c r="AR2134" i="1" s="1"/>
  <c r="AQ2134" i="1" a="1"/>
  <c r="AQ2134" i="1" s="1"/>
  <c r="AP2134" i="1" a="1"/>
  <c r="AP2134" i="1" s="1"/>
  <c r="AO2134" i="1" a="1"/>
  <c r="AO2134" i="1" s="1"/>
  <c r="AR216" i="1" a="1"/>
  <c r="AR216" i="1" s="1"/>
  <c r="AQ216" i="1" a="1"/>
  <c r="AQ216" i="1" s="1"/>
  <c r="AP216" i="1" a="1"/>
  <c r="AP216" i="1" s="1"/>
  <c r="AO216" i="1" a="1"/>
  <c r="AO216" i="1" s="1"/>
  <c r="AR1263" i="1" a="1"/>
  <c r="AR1263" i="1" s="1"/>
  <c r="AQ1263" i="1" a="1"/>
  <c r="AQ1263" i="1" s="1"/>
  <c r="AP1263" i="1" a="1"/>
  <c r="AP1263" i="1" s="1"/>
  <c r="AO1263" i="1" a="1"/>
  <c r="AO1263" i="1" s="1"/>
  <c r="AR112" i="1" a="1"/>
  <c r="AR112" i="1" s="1"/>
  <c r="AQ112" i="1" a="1"/>
  <c r="AQ112" i="1" s="1"/>
  <c r="AP112" i="1" a="1"/>
  <c r="AP112" i="1" s="1"/>
  <c r="AO112" i="1" a="1"/>
  <c r="AO112" i="1" s="1"/>
  <c r="AR3162" i="1" a="1"/>
  <c r="AR3162" i="1" s="1"/>
  <c r="AQ3162" i="1" a="1"/>
  <c r="AQ3162" i="1" s="1"/>
  <c r="AP3162" i="1" a="1"/>
  <c r="AP3162" i="1" s="1"/>
  <c r="AO3162" i="1" a="1"/>
  <c r="AO3162" i="1" s="1"/>
  <c r="AR3558" i="1" a="1"/>
  <c r="AR3558" i="1" s="1"/>
  <c r="AQ3558" i="1" a="1"/>
  <c r="AQ3558" i="1" s="1"/>
  <c r="AP3558" i="1" a="1"/>
  <c r="AP3558" i="1" s="1"/>
  <c r="AO3558" i="1" a="1"/>
  <c r="AO3558" i="1" s="1"/>
  <c r="AR3253" i="1" a="1"/>
  <c r="AR3253" i="1" s="1"/>
  <c r="AQ3253" i="1" a="1"/>
  <c r="AQ3253" i="1" s="1"/>
  <c r="AP3253" i="1" a="1"/>
  <c r="AP3253" i="1" s="1"/>
  <c r="AO3253" i="1" a="1"/>
  <c r="AO3253" i="1" s="1"/>
  <c r="AR3466" i="1" a="1"/>
  <c r="AR3466" i="1" s="1"/>
  <c r="AQ3466" i="1" a="1"/>
  <c r="AQ3466" i="1" s="1"/>
  <c r="AP3466" i="1" a="1"/>
  <c r="AP3466" i="1" s="1"/>
  <c r="AO3466" i="1" a="1"/>
  <c r="AO3466" i="1" s="1"/>
  <c r="AR3017" i="1" a="1"/>
  <c r="AR3017" i="1" s="1"/>
  <c r="AQ3017" i="1" a="1"/>
  <c r="AQ3017" i="1" s="1"/>
  <c r="AP3017" i="1" a="1"/>
  <c r="AP3017" i="1" s="1"/>
  <c r="AO3017" i="1" a="1"/>
  <c r="AO3017" i="1" s="1"/>
  <c r="AR91" i="1" a="1"/>
  <c r="AR91" i="1" s="1"/>
  <c r="AQ91" i="1" a="1"/>
  <c r="AQ91" i="1" s="1"/>
  <c r="AP91" i="1" a="1"/>
  <c r="AP91" i="1" s="1"/>
  <c r="AO91" i="1" a="1"/>
  <c r="AO91" i="1" s="1"/>
  <c r="AR622" i="1" a="1"/>
  <c r="AR622" i="1" s="1"/>
  <c r="AQ622" i="1" a="1"/>
  <c r="AQ622" i="1" s="1"/>
  <c r="AP622" i="1" a="1"/>
  <c r="AP622" i="1" s="1"/>
  <c r="AO622" i="1" a="1"/>
  <c r="AO622" i="1" s="1"/>
  <c r="AR1089" i="1" a="1"/>
  <c r="AR1089" i="1" s="1"/>
  <c r="AQ1089" i="1" a="1"/>
  <c r="AQ1089" i="1" s="1"/>
  <c r="AP1089" i="1" a="1"/>
  <c r="AP1089" i="1" s="1"/>
  <c r="AO1089" i="1" a="1"/>
  <c r="AO1089" i="1" s="1"/>
  <c r="AR1736" i="1" a="1"/>
  <c r="AR1736" i="1" s="1"/>
  <c r="AQ1736" i="1" a="1"/>
  <c r="AQ1736" i="1" s="1"/>
  <c r="AP1736" i="1" a="1"/>
  <c r="AP1736" i="1" s="1"/>
  <c r="AO1736" i="1" a="1"/>
  <c r="AO1736" i="1" s="1"/>
  <c r="AR3673" i="1" a="1"/>
  <c r="AR3673" i="1" s="1"/>
  <c r="AQ3673" i="1" a="1"/>
  <c r="AQ3673" i="1" s="1"/>
  <c r="AP3673" i="1" a="1"/>
  <c r="AP3673" i="1" s="1"/>
  <c r="AO3673" i="1" a="1"/>
  <c r="AO3673" i="1" s="1"/>
  <c r="AR3254" i="1" a="1"/>
  <c r="AR3254" i="1" s="1"/>
  <c r="AQ3254" i="1" a="1"/>
  <c r="AQ3254" i="1" s="1"/>
  <c r="AP3254" i="1" a="1"/>
  <c r="AP3254" i="1" s="1"/>
  <c r="AO3254" i="1" a="1"/>
  <c r="AO3254" i="1" s="1"/>
  <c r="AR1980" i="1" a="1"/>
  <c r="AR1980" i="1" s="1"/>
  <c r="AQ1980" i="1" a="1"/>
  <c r="AQ1980" i="1" s="1"/>
  <c r="AP1980" i="1" a="1"/>
  <c r="AP1980" i="1" s="1"/>
  <c r="AO1980" i="1" a="1"/>
  <c r="AO1980" i="1" s="1"/>
  <c r="AR3266" i="1" a="1"/>
  <c r="AR3266" i="1" s="1"/>
  <c r="AQ3266" i="1" a="1"/>
  <c r="AQ3266" i="1" s="1"/>
  <c r="AP3266" i="1" a="1"/>
  <c r="AP3266" i="1" s="1"/>
  <c r="AO3266" i="1" a="1"/>
  <c r="AO3266" i="1" s="1"/>
  <c r="AR3267" i="1" a="1"/>
  <c r="AR3267" i="1" s="1"/>
  <c r="AQ3267" i="1" a="1"/>
  <c r="AQ3267" i="1" s="1"/>
  <c r="AP3267" i="1" a="1"/>
  <c r="AP3267" i="1" s="1"/>
  <c r="AO3267" i="1" a="1"/>
  <c r="AO3267" i="1" s="1"/>
  <c r="AR2901" i="1" a="1"/>
  <c r="AR2901" i="1" s="1"/>
  <c r="AQ2901" i="1" a="1"/>
  <c r="AQ2901" i="1" s="1"/>
  <c r="AP2901" i="1" a="1"/>
  <c r="AP2901" i="1" s="1"/>
  <c r="AO2901" i="1" a="1"/>
  <c r="AO2901" i="1" s="1"/>
  <c r="AR3258" i="1" a="1"/>
  <c r="AR3258" i="1" s="1"/>
  <c r="AQ3258" i="1" a="1"/>
  <c r="AQ3258" i="1" s="1"/>
  <c r="AP3258" i="1" a="1"/>
  <c r="AP3258" i="1" s="1"/>
  <c r="AO3258" i="1" a="1"/>
  <c r="AO3258" i="1" s="1"/>
  <c r="AR2783" i="1" a="1"/>
  <c r="AR2783" i="1" s="1"/>
  <c r="AQ2783" i="1" a="1"/>
  <c r="AQ2783" i="1" s="1"/>
  <c r="AP2783" i="1" a="1"/>
  <c r="AP2783" i="1" s="1"/>
  <c r="AO2783" i="1" a="1"/>
  <c r="AO2783" i="1" s="1"/>
  <c r="AR2714" i="1" a="1"/>
  <c r="AR2714" i="1" s="1"/>
  <c r="AQ2714" i="1" a="1"/>
  <c r="AQ2714" i="1" s="1"/>
  <c r="AP2714" i="1" a="1"/>
  <c r="AP2714" i="1" s="1"/>
  <c r="AO2714" i="1" a="1"/>
  <c r="AO2714" i="1" s="1"/>
  <c r="AR3749" i="1" a="1"/>
  <c r="AR3749" i="1" s="1"/>
  <c r="AQ3749" i="1" a="1"/>
  <c r="AQ3749" i="1" s="1"/>
  <c r="AP3749" i="1" a="1"/>
  <c r="AP3749" i="1" s="1"/>
  <c r="AO3749" i="1" a="1"/>
  <c r="AO3749" i="1" s="1"/>
  <c r="AR3113" i="1" a="1"/>
  <c r="AR3113" i="1" s="1"/>
  <c r="AQ3113" i="1" a="1"/>
  <c r="AQ3113" i="1" s="1"/>
  <c r="AP3113" i="1" a="1"/>
  <c r="AP3113" i="1" s="1"/>
  <c r="AO3113" i="1" a="1"/>
  <c r="AO3113" i="1" s="1"/>
  <c r="AR2248" i="1" a="1"/>
  <c r="AR2248" i="1" s="1"/>
  <c r="AQ2248" i="1" a="1"/>
  <c r="AQ2248" i="1" s="1"/>
  <c r="AP2248" i="1" a="1"/>
  <c r="AP2248" i="1" s="1"/>
  <c r="AO2248" i="1" a="1"/>
  <c r="AO2248" i="1" s="1"/>
  <c r="AR816" i="1" a="1"/>
  <c r="AR816" i="1" s="1"/>
  <c r="AQ816" i="1" a="1"/>
  <c r="AQ816" i="1" s="1"/>
  <c r="AP816" i="1" a="1"/>
  <c r="AP816" i="1" s="1"/>
  <c r="AO816" i="1" a="1"/>
  <c r="AO816" i="1" s="1"/>
  <c r="AR3788" i="1" a="1"/>
  <c r="AR3788" i="1" s="1"/>
  <c r="AQ3788" i="1" a="1"/>
  <c r="AQ3788" i="1" s="1"/>
  <c r="AP3788" i="1" a="1"/>
  <c r="AP3788" i="1" s="1"/>
  <c r="AO3788" i="1" a="1"/>
  <c r="AO3788" i="1" s="1"/>
  <c r="AR2846" i="1" a="1"/>
  <c r="AR2846" i="1" s="1"/>
  <c r="AQ2846" i="1" a="1"/>
  <c r="AQ2846" i="1" s="1"/>
  <c r="AP2846" i="1" a="1"/>
  <c r="AP2846" i="1" s="1"/>
  <c r="AO2846" i="1" a="1"/>
  <c r="AO2846" i="1" s="1"/>
  <c r="AR1425" i="1" a="1"/>
  <c r="AR1425" i="1" s="1"/>
  <c r="AQ1425" i="1" a="1"/>
  <c r="AQ1425" i="1" s="1"/>
  <c r="AP1425" i="1" a="1"/>
  <c r="AP1425" i="1" s="1"/>
  <c r="AO1425" i="1" a="1"/>
  <c r="AO1425" i="1" s="1"/>
  <c r="AR2861" i="1" a="1"/>
  <c r="AR2861" i="1" s="1"/>
  <c r="AQ2861" i="1" a="1"/>
  <c r="AQ2861" i="1" s="1"/>
  <c r="AP2861" i="1" a="1"/>
  <c r="AP2861" i="1" s="1"/>
  <c r="AO2861" i="1" a="1"/>
  <c r="AO2861" i="1" s="1"/>
  <c r="AR198" i="1" a="1"/>
  <c r="AR198" i="1" s="1"/>
  <c r="AQ198" i="1" a="1"/>
  <c r="AQ198" i="1" s="1"/>
  <c r="AP198" i="1" a="1"/>
  <c r="AP198" i="1" s="1"/>
  <c r="AO198" i="1" a="1"/>
  <c r="AO198" i="1" s="1"/>
  <c r="AR873" i="1" a="1"/>
  <c r="AR873" i="1" s="1"/>
  <c r="AQ873" i="1" a="1"/>
  <c r="AQ873" i="1" s="1"/>
  <c r="AP873" i="1" a="1"/>
  <c r="AP873" i="1" s="1"/>
  <c r="AO873" i="1" a="1"/>
  <c r="AO873" i="1" s="1"/>
  <c r="AR2267" i="1" a="1"/>
  <c r="AR2267" i="1" s="1"/>
  <c r="AQ2267" i="1" a="1"/>
  <c r="AQ2267" i="1" s="1"/>
  <c r="AP2267" i="1" a="1"/>
  <c r="AP2267" i="1" s="1"/>
  <c r="AO2267" i="1" a="1"/>
  <c r="AO2267" i="1" s="1"/>
  <c r="AR1815" i="1" a="1"/>
  <c r="AR1815" i="1" s="1"/>
  <c r="AQ1815" i="1" a="1"/>
  <c r="AQ1815" i="1" s="1"/>
  <c r="AP1815" i="1" a="1"/>
  <c r="AP1815" i="1" s="1"/>
  <c r="AO1815" i="1" a="1"/>
  <c r="AO1815" i="1" s="1"/>
  <c r="AR675" i="1" a="1"/>
  <c r="AR675" i="1" s="1"/>
  <c r="AQ675" i="1" a="1"/>
  <c r="AQ675" i="1" s="1"/>
  <c r="AP675" i="1" a="1"/>
  <c r="AP675" i="1" s="1"/>
  <c r="AO675" i="1" a="1"/>
  <c r="AO675" i="1" s="1"/>
  <c r="AR479" i="1" a="1"/>
  <c r="AR479" i="1" s="1"/>
  <c r="AQ479" i="1" a="1"/>
  <c r="AQ479" i="1" s="1"/>
  <c r="AP479" i="1" a="1"/>
  <c r="AP479" i="1" s="1"/>
  <c r="AO479" i="1" a="1"/>
  <c r="AO479" i="1" s="1"/>
  <c r="AR849" i="1" a="1"/>
  <c r="AR849" i="1" s="1"/>
  <c r="AQ849" i="1" a="1"/>
  <c r="AQ849" i="1" s="1"/>
  <c r="AP849" i="1" a="1"/>
  <c r="AP849" i="1" s="1"/>
  <c r="AO849" i="1" a="1"/>
  <c r="AO849" i="1" s="1"/>
  <c r="AR1855" i="1" a="1"/>
  <c r="AR1855" i="1" s="1"/>
  <c r="AQ1855" i="1" a="1"/>
  <c r="AQ1855" i="1" s="1"/>
  <c r="AP1855" i="1" a="1"/>
  <c r="AP1855" i="1" s="1"/>
  <c r="AO1855" i="1" a="1"/>
  <c r="AO1855" i="1" s="1"/>
  <c r="AR476" i="1" a="1"/>
  <c r="AR476" i="1" s="1"/>
  <c r="AQ476" i="1" a="1"/>
  <c r="AQ476" i="1" s="1"/>
  <c r="AP476" i="1" a="1"/>
  <c r="AP476" i="1" s="1"/>
  <c r="AO476" i="1" a="1"/>
  <c r="AO476" i="1" s="1"/>
  <c r="AR499" i="1" a="1"/>
  <c r="AR499" i="1" s="1"/>
  <c r="AQ499" i="1" a="1"/>
  <c r="AQ499" i="1" s="1"/>
  <c r="AP499" i="1" a="1"/>
  <c r="AP499" i="1" s="1"/>
  <c r="AO499" i="1" a="1"/>
  <c r="AO499" i="1" s="1"/>
  <c r="AR528" i="1" a="1"/>
  <c r="AR528" i="1" s="1"/>
  <c r="AQ528" i="1" a="1"/>
  <c r="AQ528" i="1" s="1"/>
  <c r="AP528" i="1" a="1"/>
  <c r="AP528" i="1" s="1"/>
  <c r="AO528" i="1" a="1"/>
  <c r="AO528" i="1" s="1"/>
  <c r="AR1278" i="1" a="1"/>
  <c r="AR1278" i="1" s="1"/>
  <c r="AQ1278" i="1" a="1"/>
  <c r="AQ1278" i="1" s="1"/>
  <c r="AP1278" i="1" a="1"/>
  <c r="AP1278" i="1" s="1"/>
  <c r="AO1278" i="1" a="1"/>
  <c r="AO1278" i="1" s="1"/>
  <c r="AR1106" i="1" a="1"/>
  <c r="AR1106" i="1" s="1"/>
  <c r="AQ1106" i="1" a="1"/>
  <c r="AQ1106" i="1" s="1"/>
  <c r="AP1106" i="1" a="1"/>
  <c r="AP1106" i="1" s="1"/>
  <c r="AO1106" i="1" a="1"/>
  <c r="AO1106" i="1" s="1"/>
  <c r="AR2613" i="1" a="1"/>
  <c r="AR2613" i="1" s="1"/>
  <c r="AQ2613" i="1" a="1"/>
  <c r="AQ2613" i="1" s="1"/>
  <c r="AP2613" i="1" a="1"/>
  <c r="AP2613" i="1" s="1"/>
  <c r="AO2613" i="1" a="1"/>
  <c r="AO2613" i="1" s="1"/>
  <c r="AR1750" i="1" a="1"/>
  <c r="AR1750" i="1" s="1"/>
  <c r="AQ1750" i="1" a="1"/>
  <c r="AQ1750" i="1" s="1"/>
  <c r="AP1750" i="1" a="1"/>
  <c r="AP1750" i="1" s="1"/>
  <c r="AO1750" i="1" a="1"/>
  <c r="AO1750" i="1" s="1"/>
  <c r="AR489" i="1" a="1"/>
  <c r="AR489" i="1" s="1"/>
  <c r="AQ489" i="1" a="1"/>
  <c r="AQ489" i="1" s="1"/>
  <c r="AP489" i="1" a="1"/>
  <c r="AP489" i="1" s="1"/>
  <c r="AO489" i="1" a="1"/>
  <c r="AO489" i="1" s="1"/>
  <c r="AR1585" i="1" a="1"/>
  <c r="AR1585" i="1" s="1"/>
  <c r="AQ1585" i="1" a="1"/>
  <c r="AQ1585" i="1" s="1"/>
  <c r="AP1585" i="1" a="1"/>
  <c r="AP1585" i="1" s="1"/>
  <c r="AO1585" i="1" a="1"/>
  <c r="AO1585" i="1" s="1"/>
  <c r="AR835" i="1" a="1"/>
  <c r="AR835" i="1" s="1"/>
  <c r="AQ835" i="1" a="1"/>
  <c r="AQ835" i="1" s="1"/>
  <c r="AP835" i="1" a="1"/>
  <c r="AP835" i="1" s="1"/>
  <c r="AO835" i="1" a="1"/>
  <c r="AO835" i="1" s="1"/>
  <c r="AR3142" i="1" a="1"/>
  <c r="AR3142" i="1" s="1"/>
  <c r="AQ3142" i="1" a="1"/>
  <c r="AQ3142" i="1" s="1"/>
  <c r="AP3142" i="1" a="1"/>
  <c r="AP3142" i="1" s="1"/>
  <c r="AO3142" i="1" a="1"/>
  <c r="AO3142" i="1" s="1"/>
  <c r="AR3762" i="1" a="1"/>
  <c r="AR3762" i="1" s="1"/>
  <c r="AQ3762" i="1" a="1"/>
  <c r="AQ3762" i="1" s="1"/>
  <c r="AP3762" i="1" a="1"/>
  <c r="AP3762" i="1" s="1"/>
  <c r="AO3762" i="1" a="1"/>
  <c r="AO3762" i="1" s="1"/>
  <c r="AR53" i="1" a="1"/>
  <c r="AR53" i="1" s="1"/>
  <c r="AQ53" i="1" a="1"/>
  <c r="AQ53" i="1" s="1"/>
  <c r="AP53" i="1" a="1"/>
  <c r="AP53" i="1" s="1"/>
  <c r="AO53" i="1" a="1"/>
  <c r="AO53" i="1" s="1"/>
  <c r="AR696" i="1" a="1"/>
  <c r="AR696" i="1" s="1"/>
  <c r="AQ696" i="1" a="1"/>
  <c r="AQ696" i="1" s="1"/>
  <c r="AP696" i="1" a="1"/>
  <c r="AP696" i="1" s="1"/>
  <c r="AO696" i="1" a="1"/>
  <c r="AO696" i="1" s="1"/>
  <c r="AR167" i="1" a="1"/>
  <c r="AR167" i="1" s="1"/>
  <c r="AQ167" i="1" a="1"/>
  <c r="AQ167" i="1" s="1"/>
  <c r="AP167" i="1" a="1"/>
  <c r="AP167" i="1" s="1"/>
  <c r="AO167" i="1" a="1"/>
  <c r="AO167" i="1" s="1"/>
  <c r="AR1355" i="1" a="1"/>
  <c r="AR1355" i="1" s="1"/>
  <c r="AQ1355" i="1" a="1"/>
  <c r="AQ1355" i="1" s="1"/>
  <c r="AP1355" i="1" a="1"/>
  <c r="AP1355" i="1" s="1"/>
  <c r="AO1355" i="1" a="1"/>
  <c r="AO1355" i="1" s="1"/>
  <c r="AR3773" i="1" a="1"/>
  <c r="AR3773" i="1" s="1"/>
  <c r="AQ3773" i="1" a="1"/>
  <c r="AQ3773" i="1" s="1"/>
  <c r="AP3773" i="1" a="1"/>
  <c r="AP3773" i="1" s="1"/>
  <c r="AO3773" i="1" a="1"/>
  <c r="AO3773" i="1" s="1"/>
  <c r="AR3685" i="1" a="1"/>
  <c r="AR3685" i="1" s="1"/>
  <c r="AQ3685" i="1" a="1"/>
  <c r="AQ3685" i="1" s="1"/>
  <c r="AP3685" i="1" a="1"/>
  <c r="AP3685" i="1" s="1"/>
  <c r="AO3685" i="1" a="1"/>
  <c r="AO3685" i="1" s="1"/>
  <c r="AR1890" i="1" a="1"/>
  <c r="AR1890" i="1" s="1"/>
  <c r="AQ1890" i="1" a="1"/>
  <c r="AQ1890" i="1" s="1"/>
  <c r="AP1890" i="1" a="1"/>
  <c r="AP1890" i="1" s="1"/>
  <c r="AO1890" i="1" a="1"/>
  <c r="AO1890" i="1" s="1"/>
  <c r="AR3567" i="1" a="1"/>
  <c r="AR3567" i="1" s="1"/>
  <c r="AQ3567" i="1" a="1"/>
  <c r="AQ3567" i="1" s="1"/>
  <c r="AP3567" i="1" a="1"/>
  <c r="AP3567" i="1" s="1"/>
  <c r="AO3567" i="1" a="1"/>
  <c r="AO3567" i="1" s="1"/>
  <c r="AR3571" i="1" a="1"/>
  <c r="AR3571" i="1" s="1"/>
  <c r="AQ3571" i="1" a="1"/>
  <c r="AQ3571" i="1" s="1"/>
  <c r="AP3571" i="1" a="1"/>
  <c r="AP3571" i="1" s="1"/>
  <c r="AO3571" i="1" a="1"/>
  <c r="AO3571" i="1" s="1"/>
  <c r="AR653" i="1" a="1"/>
  <c r="AR653" i="1" s="1"/>
  <c r="AQ653" i="1" a="1"/>
  <c r="AQ653" i="1" s="1"/>
  <c r="AP653" i="1" a="1"/>
  <c r="AP653" i="1" s="1"/>
  <c r="AO653" i="1" a="1"/>
  <c r="AO653" i="1" s="1"/>
  <c r="AR3585" i="1" a="1"/>
  <c r="AR3585" i="1" s="1"/>
  <c r="AQ3585" i="1" a="1"/>
  <c r="AQ3585" i="1" s="1"/>
  <c r="AP3585" i="1" a="1"/>
  <c r="AP3585" i="1" s="1"/>
  <c r="AO3585" i="1" a="1"/>
  <c r="AO3585" i="1" s="1"/>
  <c r="AR338" i="1" a="1"/>
  <c r="AR338" i="1" s="1"/>
  <c r="AQ338" i="1" a="1"/>
  <c r="AQ338" i="1" s="1"/>
  <c r="AP338" i="1" a="1"/>
  <c r="AP338" i="1" s="1"/>
  <c r="AO338" i="1" a="1"/>
  <c r="AO338" i="1" s="1"/>
  <c r="AR3570" i="1" a="1"/>
  <c r="AR3570" i="1" s="1"/>
  <c r="AQ3570" i="1" a="1"/>
  <c r="AQ3570" i="1" s="1"/>
  <c r="AP3570" i="1" a="1"/>
  <c r="AP3570" i="1" s="1"/>
  <c r="AO3570" i="1" a="1"/>
  <c r="AO3570" i="1" s="1"/>
  <c r="AR699" i="1" a="1"/>
  <c r="AR699" i="1" s="1"/>
  <c r="AQ699" i="1" a="1"/>
  <c r="AQ699" i="1" s="1"/>
  <c r="AP699" i="1" a="1"/>
  <c r="AP699" i="1" s="1"/>
  <c r="AO699" i="1" a="1"/>
  <c r="AO699" i="1" s="1"/>
  <c r="AR3591" i="1" a="1"/>
  <c r="AR3591" i="1" s="1"/>
  <c r="AQ3591" i="1" a="1"/>
  <c r="AQ3591" i="1" s="1"/>
  <c r="AP3591" i="1" a="1"/>
  <c r="AP3591" i="1" s="1"/>
  <c r="AO3591" i="1" a="1"/>
  <c r="AO3591" i="1" s="1"/>
  <c r="AR1866" i="1" a="1"/>
  <c r="AR1866" i="1" s="1"/>
  <c r="AQ1866" i="1" a="1"/>
  <c r="AQ1866" i="1" s="1"/>
  <c r="AP1866" i="1" a="1"/>
  <c r="AP1866" i="1" s="1"/>
  <c r="AO1866" i="1" a="1"/>
  <c r="AO1866" i="1" s="1"/>
  <c r="AR3443" i="1" a="1"/>
  <c r="AR3443" i="1" s="1"/>
  <c r="AQ3443" i="1" a="1"/>
  <c r="AQ3443" i="1" s="1"/>
  <c r="AP3443" i="1" a="1"/>
  <c r="AP3443" i="1" s="1"/>
  <c r="AO3443" i="1" a="1"/>
  <c r="AO3443" i="1" s="1"/>
  <c r="AR2499" i="1" a="1"/>
  <c r="AR2499" i="1" s="1"/>
  <c r="AQ2499" i="1" a="1"/>
  <c r="AQ2499" i="1" s="1"/>
  <c r="AP2499" i="1" a="1"/>
  <c r="AP2499" i="1" s="1"/>
  <c r="AO2499" i="1" a="1"/>
  <c r="AO2499" i="1" s="1"/>
  <c r="AR1642" i="1" a="1"/>
  <c r="AR1642" i="1" s="1"/>
  <c r="AQ1642" i="1" a="1"/>
  <c r="AQ1642" i="1" s="1"/>
  <c r="AP1642" i="1" a="1"/>
  <c r="AP1642" i="1" s="1"/>
  <c r="AO1642" i="1" a="1"/>
  <c r="AO1642" i="1" s="1"/>
  <c r="AR1039" i="1" a="1"/>
  <c r="AR1039" i="1" s="1"/>
  <c r="AQ1039" i="1" a="1"/>
  <c r="AQ1039" i="1" s="1"/>
  <c r="AP1039" i="1" a="1"/>
  <c r="AP1039" i="1" s="1"/>
  <c r="AO1039" i="1" a="1"/>
  <c r="AO1039" i="1" s="1"/>
  <c r="AR2268" i="1" a="1"/>
  <c r="AR2268" i="1" s="1"/>
  <c r="AQ2268" i="1" a="1"/>
  <c r="AQ2268" i="1" s="1"/>
  <c r="AP2268" i="1" a="1"/>
  <c r="AP2268" i="1" s="1"/>
  <c r="AO2268" i="1" a="1"/>
  <c r="AO2268" i="1" s="1"/>
  <c r="AR1889" i="1" a="1"/>
  <c r="AR1889" i="1" s="1"/>
  <c r="AQ1889" i="1" a="1"/>
  <c r="AQ1889" i="1" s="1"/>
  <c r="AP1889" i="1" a="1"/>
  <c r="AP1889" i="1" s="1"/>
  <c r="AO1889" i="1" a="1"/>
  <c r="AO1889" i="1" s="1"/>
  <c r="AR3790" i="1" a="1"/>
  <c r="AR3790" i="1" s="1"/>
  <c r="AQ3790" i="1" a="1"/>
  <c r="AQ3790" i="1" s="1"/>
  <c r="AP3790" i="1" a="1"/>
  <c r="AP3790" i="1" s="1"/>
  <c r="AO3790" i="1" a="1"/>
  <c r="AO3790" i="1" s="1"/>
  <c r="AR3817" i="1" a="1"/>
  <c r="AR3817" i="1" s="1"/>
  <c r="AQ3817" i="1" a="1"/>
  <c r="AQ3817" i="1" s="1"/>
  <c r="AP3817" i="1" a="1"/>
  <c r="AP3817" i="1" s="1"/>
  <c r="AO3817" i="1" a="1"/>
  <c r="AO3817" i="1" s="1"/>
  <c r="AR3833" i="1" a="1"/>
  <c r="AR3833" i="1" s="1"/>
  <c r="AQ3833" i="1" a="1"/>
  <c r="AQ3833" i="1" s="1"/>
  <c r="AP3833" i="1" a="1"/>
  <c r="AP3833" i="1" s="1"/>
  <c r="AO3833" i="1" a="1"/>
  <c r="AO3833" i="1" s="1"/>
  <c r="AR3802" i="1" a="1"/>
  <c r="AR3802" i="1" s="1"/>
  <c r="AQ3802" i="1" a="1"/>
  <c r="AQ3802" i="1" s="1"/>
  <c r="AP3802" i="1" a="1"/>
  <c r="AP3802" i="1" s="1"/>
  <c r="AO3802" i="1" a="1"/>
  <c r="AO3802" i="1" s="1"/>
  <c r="AR1863" i="1" a="1"/>
  <c r="AR1863" i="1" s="1"/>
  <c r="AQ1863" i="1" a="1"/>
  <c r="AQ1863" i="1" s="1"/>
  <c r="AP1863" i="1" a="1"/>
  <c r="AP1863" i="1" s="1"/>
  <c r="AO1863" i="1" a="1"/>
  <c r="AO1863" i="1" s="1"/>
  <c r="AR3799" i="1" a="1"/>
  <c r="AR3799" i="1" s="1"/>
  <c r="AQ3799" i="1" a="1"/>
  <c r="AQ3799" i="1" s="1"/>
  <c r="AP3799" i="1" a="1"/>
  <c r="AP3799" i="1" s="1"/>
  <c r="AO3799" i="1" a="1"/>
  <c r="AO3799" i="1" s="1"/>
  <c r="AR3832" i="1" a="1"/>
  <c r="AR3832" i="1" s="1"/>
  <c r="AQ3832" i="1" a="1"/>
  <c r="AQ3832" i="1" s="1"/>
  <c r="AP3832" i="1" a="1"/>
  <c r="AP3832" i="1" s="1"/>
  <c r="AO3832" i="1" a="1"/>
  <c r="AO3832" i="1" s="1"/>
  <c r="AR1981" i="1" a="1"/>
  <c r="AR1981" i="1" s="1"/>
  <c r="AQ1981" i="1" a="1"/>
  <c r="AQ1981" i="1" s="1"/>
  <c r="AP1981" i="1" a="1"/>
  <c r="AP1981" i="1" s="1"/>
  <c r="AO1981" i="1" a="1"/>
  <c r="AO1981" i="1" s="1"/>
  <c r="AR3755" i="1" a="1"/>
  <c r="AR3755" i="1" s="1"/>
  <c r="AQ3755" i="1" a="1"/>
  <c r="AQ3755" i="1" s="1"/>
  <c r="AP3755" i="1" a="1"/>
  <c r="AP3755" i="1" s="1"/>
  <c r="AO3755" i="1" a="1"/>
  <c r="AO3755" i="1" s="1"/>
  <c r="AR1168" i="1" a="1"/>
  <c r="AR1168" i="1" s="1"/>
  <c r="AQ1168" i="1" a="1"/>
  <c r="AQ1168" i="1" s="1"/>
  <c r="AP1168" i="1" a="1"/>
  <c r="AP1168" i="1" s="1"/>
  <c r="AO1168" i="1" a="1"/>
  <c r="AO1168" i="1" s="1"/>
  <c r="AR2056" i="1" a="1"/>
  <c r="AR2056" i="1" s="1"/>
  <c r="AQ2056" i="1" a="1"/>
  <c r="AQ2056" i="1" s="1"/>
  <c r="AP2056" i="1" a="1"/>
  <c r="AP2056" i="1" s="1"/>
  <c r="AO2056" i="1" a="1"/>
  <c r="AO2056" i="1" s="1"/>
  <c r="AR348" i="1" a="1"/>
  <c r="AR348" i="1" s="1"/>
  <c r="AQ348" i="1" a="1"/>
  <c r="AQ348" i="1" s="1"/>
  <c r="AP348" i="1" a="1"/>
  <c r="AP348" i="1" s="1"/>
  <c r="AO348" i="1" a="1"/>
  <c r="AO348" i="1" s="1"/>
  <c r="AR3507" i="1" a="1"/>
  <c r="AR3507" i="1" s="1"/>
  <c r="AQ3507" i="1" a="1"/>
  <c r="AQ3507" i="1" s="1"/>
  <c r="AP3507" i="1" a="1"/>
  <c r="AP3507" i="1" s="1"/>
  <c r="AO3507" i="1" a="1"/>
  <c r="AO3507" i="1" s="1"/>
  <c r="AR3446" i="1" a="1"/>
  <c r="AR3446" i="1" s="1"/>
  <c r="AQ3446" i="1" a="1"/>
  <c r="AQ3446" i="1" s="1"/>
  <c r="AP3446" i="1" a="1"/>
  <c r="AP3446" i="1" s="1"/>
  <c r="AO3446" i="1" a="1"/>
  <c r="AO3446" i="1" s="1"/>
  <c r="AR3824" i="1" a="1"/>
  <c r="AR3824" i="1" s="1"/>
  <c r="AQ3824" i="1" a="1"/>
  <c r="AQ3824" i="1" s="1"/>
  <c r="AP3824" i="1" a="1"/>
  <c r="AP3824" i="1" s="1"/>
  <c r="AO3824" i="1" a="1"/>
  <c r="AO3824" i="1" s="1"/>
  <c r="AR3767" i="1" a="1"/>
  <c r="AR3767" i="1" s="1"/>
  <c r="AQ3767" i="1" a="1"/>
  <c r="AQ3767" i="1" s="1"/>
  <c r="AP3767" i="1" a="1"/>
  <c r="AP3767" i="1" s="1"/>
  <c r="AO3767" i="1" a="1"/>
  <c r="AO3767" i="1" s="1"/>
  <c r="AR2989" i="1" a="1"/>
  <c r="AR2989" i="1" s="1"/>
  <c r="AQ2989" i="1" a="1"/>
  <c r="AQ2989" i="1" s="1"/>
  <c r="AP2989" i="1" a="1"/>
  <c r="AP2989" i="1" s="1"/>
  <c r="AO2989" i="1" a="1"/>
  <c r="AO2989" i="1" s="1"/>
  <c r="AR3834" i="1" a="1"/>
  <c r="AR3834" i="1" s="1"/>
  <c r="AQ3834" i="1" a="1"/>
  <c r="AQ3834" i="1" s="1"/>
  <c r="AP3834" i="1" a="1"/>
  <c r="AP3834" i="1" s="1"/>
  <c r="AO3834" i="1" a="1"/>
  <c r="AO3834" i="1" s="1"/>
  <c r="AR3781" i="1" a="1"/>
  <c r="AR3781" i="1" s="1"/>
  <c r="AQ3781" i="1" a="1"/>
  <c r="AQ3781" i="1" s="1"/>
  <c r="AP3781" i="1" a="1"/>
  <c r="AP3781" i="1" s="1"/>
  <c r="AO3781" i="1" a="1"/>
  <c r="AO3781" i="1" s="1"/>
  <c r="AR3469" i="1" a="1"/>
  <c r="AR3469" i="1" s="1"/>
  <c r="AQ3469" i="1" a="1"/>
  <c r="AQ3469" i="1" s="1"/>
  <c r="AP3469" i="1" a="1"/>
  <c r="AP3469" i="1" s="1"/>
  <c r="AO3469" i="1" a="1"/>
  <c r="AO3469" i="1" s="1"/>
  <c r="AR3760" i="1" a="1"/>
  <c r="AR3760" i="1" s="1"/>
  <c r="AQ3760" i="1" a="1"/>
  <c r="AQ3760" i="1" s="1"/>
  <c r="AP3760" i="1" a="1"/>
  <c r="AP3760" i="1" s="1"/>
  <c r="AO3760" i="1" a="1"/>
  <c r="AO3760" i="1" s="1"/>
  <c r="AR3739" i="1" a="1"/>
  <c r="AR3739" i="1" s="1"/>
  <c r="AQ3739" i="1" a="1"/>
  <c r="AQ3739" i="1" s="1"/>
  <c r="AP3739" i="1" a="1"/>
  <c r="AP3739" i="1" s="1"/>
  <c r="AO3739" i="1" a="1"/>
  <c r="AO3739" i="1" s="1"/>
  <c r="AR3419" i="1" a="1"/>
  <c r="AR3419" i="1" s="1"/>
  <c r="AQ3419" i="1" a="1"/>
  <c r="AQ3419" i="1" s="1"/>
  <c r="AP3419" i="1" a="1"/>
  <c r="AP3419" i="1" s="1"/>
  <c r="AO3419" i="1" a="1"/>
  <c r="AO3419" i="1" s="1"/>
  <c r="AR2816" i="1" a="1"/>
  <c r="AR2816" i="1" s="1"/>
  <c r="AQ2816" i="1" a="1"/>
  <c r="AQ2816" i="1" s="1"/>
  <c r="AP2816" i="1" a="1"/>
  <c r="AP2816" i="1" s="1"/>
  <c r="AO2816" i="1" a="1"/>
  <c r="AO2816" i="1" s="1"/>
  <c r="AR3024" i="1" a="1"/>
  <c r="AR3024" i="1" s="1"/>
  <c r="AQ3024" i="1" a="1"/>
  <c r="AQ3024" i="1" s="1"/>
  <c r="AP3024" i="1" a="1"/>
  <c r="AP3024" i="1" s="1"/>
  <c r="AO3024" i="1" a="1"/>
  <c r="AO3024" i="1" s="1"/>
  <c r="AR2585" i="1" a="1"/>
  <c r="AR2585" i="1" s="1"/>
  <c r="AQ2585" i="1" a="1"/>
  <c r="AQ2585" i="1" s="1"/>
  <c r="AP2585" i="1" a="1"/>
  <c r="AP2585" i="1" s="1"/>
  <c r="AO2585" i="1" a="1"/>
  <c r="AO2585" i="1" s="1"/>
  <c r="AR3588" i="1" a="1"/>
  <c r="AR3588" i="1" s="1"/>
  <c r="AQ3588" i="1" a="1"/>
  <c r="AQ3588" i="1" s="1"/>
  <c r="AP3588" i="1" a="1"/>
  <c r="AP3588" i="1" s="1"/>
  <c r="AO3588" i="1" a="1"/>
  <c r="AO3588" i="1" s="1"/>
  <c r="AR2173" i="1" a="1"/>
  <c r="AR2173" i="1" s="1"/>
  <c r="AQ2173" i="1" a="1"/>
  <c r="AQ2173" i="1" s="1"/>
  <c r="AP2173" i="1" a="1"/>
  <c r="AP2173" i="1" s="1"/>
  <c r="AO2173" i="1" a="1"/>
  <c r="AO2173" i="1" s="1"/>
  <c r="AR3712" i="1" a="1"/>
  <c r="AR3712" i="1" s="1"/>
  <c r="AQ3712" i="1" a="1"/>
  <c r="AQ3712" i="1" s="1"/>
  <c r="AP3712" i="1" a="1"/>
  <c r="AP3712" i="1" s="1"/>
  <c r="AO3712" i="1" a="1"/>
  <c r="AO3712" i="1" s="1"/>
  <c r="AR3713" i="1" a="1"/>
  <c r="AR3713" i="1" s="1"/>
  <c r="AQ3713" i="1" a="1"/>
  <c r="AQ3713" i="1" s="1"/>
  <c r="AP3713" i="1" a="1"/>
  <c r="AP3713" i="1" s="1"/>
  <c r="AO3713" i="1" a="1"/>
  <c r="AO3713" i="1" s="1"/>
  <c r="AR3828" i="1" a="1"/>
  <c r="AR3828" i="1" s="1"/>
  <c r="AQ3828" i="1" a="1"/>
  <c r="AQ3828" i="1" s="1"/>
  <c r="AP3828" i="1" a="1"/>
  <c r="AP3828" i="1" s="1"/>
  <c r="AO3828" i="1" a="1"/>
  <c r="AO3828" i="1" s="1"/>
  <c r="AR2870" i="1" a="1"/>
  <c r="AR2870" i="1" s="1"/>
  <c r="AQ2870" i="1" a="1"/>
  <c r="AQ2870" i="1" s="1"/>
  <c r="AP2870" i="1" a="1"/>
  <c r="AP2870" i="1" s="1"/>
  <c r="AO2870" i="1" a="1"/>
  <c r="AO2870" i="1" s="1"/>
  <c r="AR2181" i="1" a="1"/>
  <c r="AR2181" i="1" s="1"/>
  <c r="AQ2181" i="1" a="1"/>
  <c r="AQ2181" i="1" s="1"/>
  <c r="AP2181" i="1" a="1"/>
  <c r="AP2181" i="1" s="1"/>
  <c r="AO2181" i="1" a="1"/>
  <c r="AO2181" i="1" s="1"/>
  <c r="AR3734" i="1" a="1"/>
  <c r="AR3734" i="1" s="1"/>
  <c r="AQ3734" i="1" a="1"/>
  <c r="AQ3734" i="1" s="1"/>
  <c r="AP3734" i="1" a="1"/>
  <c r="AP3734" i="1" s="1"/>
  <c r="AO3734" i="1" a="1"/>
  <c r="AO3734" i="1" s="1"/>
  <c r="AR1897" i="1" a="1"/>
  <c r="AR1897" i="1" s="1"/>
  <c r="AQ1897" i="1" a="1"/>
  <c r="AQ1897" i="1" s="1"/>
  <c r="AP1897" i="1" a="1"/>
  <c r="AP1897" i="1" s="1"/>
  <c r="AO1897" i="1" a="1"/>
  <c r="AO1897" i="1" s="1"/>
  <c r="AR667" i="1" a="1"/>
  <c r="AR667" i="1" s="1"/>
  <c r="AQ667" i="1" a="1"/>
  <c r="AQ667" i="1" s="1"/>
  <c r="AP667" i="1" a="1"/>
  <c r="AP667" i="1" s="1"/>
  <c r="AO667" i="1" a="1"/>
  <c r="AO667" i="1" s="1"/>
  <c r="AR172" i="1" a="1"/>
  <c r="AR172" i="1" s="1"/>
  <c r="AQ172" i="1" a="1"/>
  <c r="AQ172" i="1" s="1"/>
  <c r="AP172" i="1" a="1"/>
  <c r="AP172" i="1" s="1"/>
  <c r="AO172" i="1" a="1"/>
  <c r="AO172" i="1" s="1"/>
  <c r="AR95" i="1" a="1"/>
  <c r="AR95" i="1" s="1"/>
  <c r="AQ95" i="1" a="1"/>
  <c r="AQ95" i="1" s="1"/>
  <c r="AP95" i="1" a="1"/>
  <c r="AP95" i="1" s="1"/>
  <c r="AO95" i="1" a="1"/>
  <c r="AO95" i="1" s="1"/>
  <c r="AR693" i="1" a="1"/>
  <c r="AR693" i="1" s="1"/>
  <c r="AQ693" i="1" a="1"/>
  <c r="AQ693" i="1" s="1"/>
  <c r="AP693" i="1" a="1"/>
  <c r="AP693" i="1" s="1"/>
  <c r="AO693" i="1" a="1"/>
  <c r="AO693" i="1" s="1"/>
  <c r="AR1047" i="1" a="1"/>
  <c r="AR1047" i="1" s="1"/>
  <c r="AQ1047" i="1" a="1"/>
  <c r="AQ1047" i="1" s="1"/>
  <c r="AP1047" i="1" a="1"/>
  <c r="AP1047" i="1" s="1"/>
  <c r="AO1047" i="1" a="1"/>
  <c r="AO1047" i="1" s="1"/>
  <c r="AR920" i="1" a="1"/>
  <c r="AR920" i="1" s="1"/>
  <c r="AQ920" i="1" a="1"/>
  <c r="AQ920" i="1" s="1"/>
  <c r="AP920" i="1" a="1"/>
  <c r="AP920" i="1" s="1"/>
  <c r="AO920" i="1" a="1"/>
  <c r="AO920" i="1" s="1"/>
  <c r="AR3809" i="1" a="1"/>
  <c r="AR3809" i="1" s="1"/>
  <c r="AQ3809" i="1" a="1"/>
  <c r="AQ3809" i="1" s="1"/>
  <c r="AP3809" i="1" a="1"/>
  <c r="AP3809" i="1" s="1"/>
  <c r="AO3809" i="1" a="1"/>
  <c r="AO3809" i="1" s="1"/>
  <c r="AR1084" i="1" a="1"/>
  <c r="AR1084" i="1" s="1"/>
  <c r="AQ1084" i="1" a="1"/>
  <c r="AQ1084" i="1" s="1"/>
  <c r="AP1084" i="1" a="1"/>
  <c r="AP1084" i="1" s="1"/>
  <c r="AO1084" i="1" a="1"/>
  <c r="AO1084" i="1" s="1"/>
  <c r="AR743" i="1" a="1"/>
  <c r="AR743" i="1" s="1"/>
  <c r="AQ743" i="1" a="1"/>
  <c r="AQ743" i="1" s="1"/>
  <c r="AP743" i="1" a="1"/>
  <c r="AP743" i="1" s="1"/>
  <c r="AO743" i="1" a="1"/>
  <c r="AO743" i="1" s="1"/>
  <c r="AR2584" i="1" a="1"/>
  <c r="AR2584" i="1" s="1"/>
  <c r="AQ2584" i="1" a="1"/>
  <c r="AQ2584" i="1" s="1"/>
  <c r="AP2584" i="1" a="1"/>
  <c r="AP2584" i="1" s="1"/>
  <c r="AO2584" i="1" a="1"/>
  <c r="AO2584" i="1" s="1"/>
  <c r="AR3812" i="1" a="1"/>
  <c r="AR3812" i="1" s="1"/>
  <c r="AQ3812" i="1" a="1"/>
  <c r="AQ3812" i="1" s="1"/>
  <c r="AP3812" i="1" a="1"/>
  <c r="AP3812" i="1" s="1"/>
  <c r="AO3812" i="1" a="1"/>
  <c r="AO3812" i="1" s="1"/>
  <c r="AR83" i="1" a="1"/>
  <c r="AR83" i="1" s="1"/>
  <c r="AQ83" i="1" a="1"/>
  <c r="AQ83" i="1" s="1"/>
  <c r="AP83" i="1" a="1"/>
  <c r="AP83" i="1" s="1"/>
  <c r="AO83" i="1" a="1"/>
  <c r="AO83" i="1" s="1"/>
  <c r="AR389" i="1" a="1"/>
  <c r="AR389" i="1" s="1"/>
  <c r="AQ389" i="1" a="1"/>
  <c r="AQ389" i="1" s="1"/>
  <c r="AP389" i="1" a="1"/>
  <c r="AP389" i="1" s="1"/>
  <c r="AO389" i="1" a="1"/>
  <c r="AO389" i="1" s="1"/>
  <c r="AR2731" i="1" a="1"/>
  <c r="AR2731" i="1" s="1"/>
  <c r="AQ2731" i="1" a="1"/>
  <c r="AQ2731" i="1" s="1"/>
  <c r="AP2731" i="1" a="1"/>
  <c r="AP2731" i="1" s="1"/>
  <c r="AO2731" i="1" a="1"/>
  <c r="AO2731" i="1" s="1"/>
  <c r="AR438" i="1" a="1"/>
  <c r="AR438" i="1" s="1"/>
  <c r="AQ438" i="1" a="1"/>
  <c r="AQ438" i="1" s="1"/>
  <c r="AP438" i="1" a="1"/>
  <c r="AP438" i="1" s="1"/>
  <c r="AO438" i="1" a="1"/>
  <c r="AO438" i="1" s="1"/>
  <c r="AR3213" i="1" a="1"/>
  <c r="AR3213" i="1" s="1"/>
  <c r="AQ3213" i="1" a="1"/>
  <c r="AQ3213" i="1" s="1"/>
  <c r="AP3213" i="1" a="1"/>
  <c r="AP3213" i="1" s="1"/>
  <c r="AO3213" i="1" a="1"/>
  <c r="AO3213" i="1" s="1"/>
  <c r="AR1194" i="1" a="1"/>
  <c r="AR1194" i="1" s="1"/>
  <c r="AQ1194" i="1" a="1"/>
  <c r="AQ1194" i="1" s="1"/>
  <c r="AP1194" i="1" a="1"/>
  <c r="AP1194" i="1" s="1"/>
  <c r="AO1194" i="1" a="1"/>
  <c r="AO1194" i="1" s="1"/>
  <c r="AR1158" i="1" a="1"/>
  <c r="AR1158" i="1" s="1"/>
  <c r="AQ1158" i="1" a="1"/>
  <c r="AQ1158" i="1" s="1"/>
  <c r="AP1158" i="1" a="1"/>
  <c r="AP1158" i="1" s="1"/>
  <c r="AO1158" i="1" a="1"/>
  <c r="AO1158" i="1" s="1"/>
  <c r="AR898" i="1" a="1"/>
  <c r="AR898" i="1" s="1"/>
  <c r="AQ898" i="1" a="1"/>
  <c r="AQ898" i="1" s="1"/>
  <c r="AP898" i="1" a="1"/>
  <c r="AP898" i="1" s="1"/>
  <c r="AO898" i="1" a="1"/>
  <c r="AO898" i="1" s="1"/>
  <c r="AR182" i="1" a="1"/>
  <c r="AR182" i="1" s="1"/>
  <c r="AQ182" i="1" a="1"/>
  <c r="AQ182" i="1" s="1"/>
  <c r="AP182" i="1" a="1"/>
  <c r="AP182" i="1" s="1"/>
  <c r="AO182" i="1" a="1"/>
  <c r="AO182" i="1" s="1"/>
  <c r="AR3107" i="1" a="1"/>
  <c r="AR3107" i="1" s="1"/>
  <c r="AQ3107" i="1" a="1"/>
  <c r="AQ3107" i="1" s="1"/>
  <c r="AP3107" i="1" a="1"/>
  <c r="AP3107" i="1" s="1"/>
  <c r="AO3107" i="1" a="1"/>
  <c r="AO3107" i="1" s="1"/>
  <c r="AR1484" i="1" a="1"/>
  <c r="AR1484" i="1" s="1"/>
  <c r="AQ1484" i="1" a="1"/>
  <c r="AQ1484" i="1" s="1"/>
  <c r="AP1484" i="1" a="1"/>
  <c r="AP1484" i="1" s="1"/>
  <c r="AO1484" i="1" a="1"/>
  <c r="AO1484" i="1" s="1"/>
  <c r="AR1365" i="1" a="1"/>
  <c r="AR1365" i="1" s="1"/>
  <c r="AQ1365" i="1" a="1"/>
  <c r="AQ1365" i="1" s="1"/>
  <c r="AP1365" i="1" a="1"/>
  <c r="AP1365" i="1" s="1"/>
  <c r="AO1365" i="1" a="1"/>
  <c r="AO1365" i="1" s="1"/>
  <c r="AR3319" i="1" a="1"/>
  <c r="AR3319" i="1" s="1"/>
  <c r="AQ3319" i="1" a="1"/>
  <c r="AQ3319" i="1" s="1"/>
  <c r="AP3319" i="1" a="1"/>
  <c r="AP3319" i="1" s="1"/>
  <c r="AO3319" i="1" a="1"/>
  <c r="AO3319" i="1" s="1"/>
  <c r="AR3327" i="1" a="1"/>
  <c r="AR3327" i="1" s="1"/>
  <c r="AQ3327" i="1" a="1"/>
  <c r="AQ3327" i="1" s="1"/>
  <c r="AP3327" i="1" a="1"/>
  <c r="AP3327" i="1" s="1"/>
  <c r="AO3327" i="1" a="1"/>
  <c r="AO3327" i="1" s="1"/>
  <c r="AR3551" i="1" a="1"/>
  <c r="AR3551" i="1" s="1"/>
  <c r="AQ3551" i="1" a="1"/>
  <c r="AQ3551" i="1" s="1"/>
  <c r="AP3551" i="1" a="1"/>
  <c r="AP3551" i="1" s="1"/>
  <c r="AO3551" i="1" a="1"/>
  <c r="AO3551" i="1" s="1"/>
  <c r="AR3321" i="1" a="1"/>
  <c r="AR3321" i="1" s="1"/>
  <c r="AQ3321" i="1" a="1"/>
  <c r="AQ3321" i="1" s="1"/>
  <c r="AP3321" i="1" a="1"/>
  <c r="AP3321" i="1" s="1"/>
  <c r="AO3321" i="1" a="1"/>
  <c r="AO3321" i="1" s="1"/>
  <c r="AR324" i="1" a="1"/>
  <c r="AR324" i="1" s="1"/>
  <c r="AQ324" i="1" a="1"/>
  <c r="AQ324" i="1" s="1"/>
  <c r="AP324" i="1" a="1"/>
  <c r="AP324" i="1" s="1"/>
  <c r="AO324" i="1" a="1"/>
  <c r="AO324" i="1" s="1"/>
  <c r="AR634" i="1" a="1"/>
  <c r="AR634" i="1" s="1"/>
  <c r="AQ634" i="1" a="1"/>
  <c r="AQ634" i="1" s="1"/>
  <c r="AP634" i="1" a="1"/>
  <c r="AP634" i="1" s="1"/>
  <c r="AO634" i="1" a="1"/>
  <c r="AO634" i="1" s="1"/>
  <c r="AR241" i="1" a="1"/>
  <c r="AR241" i="1" s="1"/>
  <c r="AQ241" i="1" a="1"/>
  <c r="AQ241" i="1" s="1"/>
  <c r="AP241" i="1" a="1"/>
  <c r="AP241" i="1" s="1"/>
  <c r="AO241" i="1" a="1"/>
  <c r="AO241" i="1" s="1"/>
  <c r="AR1696" i="1" a="1"/>
  <c r="AR1696" i="1" s="1"/>
  <c r="AQ1696" i="1" a="1"/>
  <c r="AQ1696" i="1" s="1"/>
  <c r="AP1696" i="1" a="1"/>
  <c r="AP1696" i="1" s="1"/>
  <c r="AO1696" i="1" a="1"/>
  <c r="AO1696" i="1" s="1"/>
  <c r="AR173" i="1" a="1"/>
  <c r="AR173" i="1" s="1"/>
  <c r="AQ173" i="1" a="1"/>
  <c r="AQ173" i="1" s="1"/>
  <c r="AP173" i="1" a="1"/>
  <c r="AP173" i="1" s="1"/>
  <c r="AO173" i="1" a="1"/>
  <c r="AO173" i="1" s="1"/>
  <c r="AR1253" i="1" a="1"/>
  <c r="AR1253" i="1" s="1"/>
  <c r="AQ1253" i="1" a="1"/>
  <c r="AQ1253" i="1" s="1"/>
  <c r="AP1253" i="1" a="1"/>
  <c r="AP1253" i="1" s="1"/>
  <c r="AO1253" i="1" a="1"/>
  <c r="AO1253" i="1" s="1"/>
  <c r="AR2137" i="1" a="1"/>
  <c r="AR2137" i="1" s="1"/>
  <c r="AQ2137" i="1" a="1"/>
  <c r="AQ2137" i="1" s="1"/>
  <c r="AP2137" i="1" a="1"/>
  <c r="AP2137" i="1" s="1"/>
  <c r="AO2137" i="1" a="1"/>
  <c r="AO2137" i="1" s="1"/>
  <c r="AR1545" i="1" a="1"/>
  <c r="AR1545" i="1" s="1"/>
  <c r="AQ1545" i="1" a="1"/>
  <c r="AQ1545" i="1" s="1"/>
  <c r="AP1545" i="1" a="1"/>
  <c r="AP1545" i="1" s="1"/>
  <c r="AO1545" i="1" a="1"/>
  <c r="AO1545" i="1" s="1"/>
  <c r="AR549" i="1" a="1"/>
  <c r="AR549" i="1" s="1"/>
  <c r="AQ549" i="1" a="1"/>
  <c r="AQ549" i="1" s="1"/>
  <c r="AP549" i="1" a="1"/>
  <c r="AP549" i="1" s="1"/>
  <c r="AO549" i="1" a="1"/>
  <c r="AO549" i="1" s="1"/>
  <c r="AR3130" i="1" a="1"/>
  <c r="AR3130" i="1" s="1"/>
  <c r="AQ3130" i="1" a="1"/>
  <c r="AQ3130" i="1" s="1"/>
  <c r="AP3130" i="1" a="1"/>
  <c r="AP3130" i="1" s="1"/>
  <c r="AO3130" i="1" a="1"/>
  <c r="AO3130" i="1" s="1"/>
  <c r="AR2643" i="1" a="1"/>
  <c r="AR2643" i="1" s="1"/>
  <c r="AQ2643" i="1" a="1"/>
  <c r="AQ2643" i="1" s="1"/>
  <c r="AP2643" i="1" a="1"/>
  <c r="AP2643" i="1" s="1"/>
  <c r="AO2643" i="1" a="1"/>
  <c r="AO2643" i="1" s="1"/>
  <c r="AR3408" i="1" a="1"/>
  <c r="AR3408" i="1" s="1"/>
  <c r="AQ3408" i="1" a="1"/>
  <c r="AQ3408" i="1" s="1"/>
  <c r="AP3408" i="1" a="1"/>
  <c r="AP3408" i="1" s="1"/>
  <c r="AO3408" i="1" a="1"/>
  <c r="AO3408" i="1" s="1"/>
  <c r="AR3491" i="1" a="1"/>
  <c r="AR3491" i="1" s="1"/>
  <c r="AQ3491" i="1" a="1"/>
  <c r="AQ3491" i="1" s="1"/>
  <c r="AP3491" i="1" a="1"/>
  <c r="AP3491" i="1" s="1"/>
  <c r="AO3491" i="1" a="1"/>
  <c r="AO3491" i="1" s="1"/>
  <c r="AR889" i="1" a="1"/>
  <c r="AR889" i="1" s="1"/>
  <c r="AQ889" i="1" a="1"/>
  <c r="AQ889" i="1" s="1"/>
  <c r="AP889" i="1" a="1"/>
  <c r="AP889" i="1" s="1"/>
  <c r="AO889" i="1" a="1"/>
  <c r="AO889" i="1" s="1"/>
  <c r="AR3398" i="1" a="1"/>
  <c r="AR3398" i="1" s="1"/>
  <c r="AQ3398" i="1" a="1"/>
  <c r="AQ3398" i="1" s="1"/>
  <c r="AP3398" i="1" a="1"/>
  <c r="AP3398" i="1" s="1"/>
  <c r="AO3398" i="1" a="1"/>
  <c r="AO3398" i="1" s="1"/>
  <c r="AR1862" i="1" a="1"/>
  <c r="AR1862" i="1" s="1"/>
  <c r="AQ1862" i="1" a="1"/>
  <c r="AQ1862" i="1" s="1"/>
  <c r="AP1862" i="1" a="1"/>
  <c r="AP1862" i="1" s="1"/>
  <c r="AO1862" i="1" a="1"/>
  <c r="AO1862" i="1" s="1"/>
  <c r="AR1147" i="1" a="1"/>
  <c r="AR1147" i="1" s="1"/>
  <c r="AQ1147" i="1" a="1"/>
  <c r="AQ1147" i="1" s="1"/>
  <c r="AP1147" i="1" a="1"/>
  <c r="AP1147" i="1" s="1"/>
  <c r="AO1147" i="1" a="1"/>
  <c r="AO1147" i="1" s="1"/>
  <c r="AR1609" i="1" a="1"/>
  <c r="AR1609" i="1" s="1"/>
  <c r="AQ1609" i="1" a="1"/>
  <c r="AQ1609" i="1" s="1"/>
  <c r="AP1609" i="1" a="1"/>
  <c r="AP1609" i="1" s="1"/>
  <c r="AO1609" i="1" a="1"/>
  <c r="AO1609" i="1" s="1"/>
  <c r="AR3032" i="1" a="1"/>
  <c r="AR3032" i="1" s="1"/>
  <c r="AQ3032" i="1" a="1"/>
  <c r="AQ3032" i="1" s="1"/>
  <c r="AP3032" i="1" a="1"/>
  <c r="AP3032" i="1" s="1"/>
  <c r="AO3032" i="1" a="1"/>
  <c r="AO3032" i="1" s="1"/>
  <c r="AR2733" i="1" a="1"/>
  <c r="AR2733" i="1" s="1"/>
  <c r="AQ2733" i="1" a="1"/>
  <c r="AQ2733" i="1" s="1"/>
  <c r="AP2733" i="1" a="1"/>
  <c r="AP2733" i="1" s="1"/>
  <c r="AO2733" i="1" a="1"/>
  <c r="AO2733" i="1" s="1"/>
  <c r="AR40" i="1" a="1"/>
  <c r="AR40" i="1" s="1"/>
  <c r="AQ40" i="1" a="1"/>
  <c r="AQ40" i="1" s="1"/>
  <c r="AP40" i="1" a="1"/>
  <c r="AP40" i="1" s="1"/>
  <c r="AO40" i="1" a="1"/>
  <c r="AO40" i="1" s="1"/>
  <c r="AR2729" i="1" a="1"/>
  <c r="AR2729" i="1" s="1"/>
  <c r="AQ2729" i="1" a="1"/>
  <c r="AQ2729" i="1" s="1"/>
  <c r="AP2729" i="1" a="1"/>
  <c r="AP2729" i="1" s="1"/>
  <c r="AO2729" i="1" a="1"/>
  <c r="AO2729" i="1" s="1"/>
  <c r="AR2636" i="1" a="1"/>
  <c r="AR2636" i="1" s="1"/>
  <c r="AQ2636" i="1" a="1"/>
  <c r="AQ2636" i="1" s="1"/>
  <c r="AP2636" i="1" a="1"/>
  <c r="AP2636" i="1" s="1"/>
  <c r="AO2636" i="1" a="1"/>
  <c r="AO2636" i="1" s="1"/>
  <c r="AR2438" i="1" a="1"/>
  <c r="AR2438" i="1" s="1"/>
  <c r="AQ2438" i="1" a="1"/>
  <c r="AQ2438" i="1" s="1"/>
  <c r="AP2438" i="1" a="1"/>
  <c r="AP2438" i="1" s="1"/>
  <c r="AO2438" i="1" a="1"/>
  <c r="AO2438" i="1" s="1"/>
  <c r="AR482" i="1" a="1"/>
  <c r="AR482" i="1" s="1"/>
  <c r="AQ482" i="1" a="1"/>
  <c r="AQ482" i="1" s="1"/>
  <c r="AP482" i="1" a="1"/>
  <c r="AP482" i="1" s="1"/>
  <c r="AO482" i="1" a="1"/>
  <c r="AO482" i="1" s="1"/>
  <c r="AR420" i="1" a="1"/>
  <c r="AR420" i="1" s="1"/>
  <c r="AQ420" i="1" a="1"/>
  <c r="AQ420" i="1" s="1"/>
  <c r="AP420" i="1" a="1"/>
  <c r="AP420" i="1" s="1"/>
  <c r="AO420" i="1" a="1"/>
  <c r="AO420" i="1" s="1"/>
  <c r="AR180" i="1" a="1"/>
  <c r="AR180" i="1" s="1"/>
  <c r="AQ180" i="1" a="1"/>
  <c r="AQ180" i="1" s="1"/>
  <c r="AP180" i="1" a="1"/>
  <c r="AP180" i="1" s="1"/>
  <c r="AO180" i="1" a="1"/>
  <c r="AO180" i="1" s="1"/>
  <c r="AR1850" i="1" a="1"/>
  <c r="AR1850" i="1" s="1"/>
  <c r="AQ1850" i="1" a="1"/>
  <c r="AQ1850" i="1" s="1"/>
  <c r="AP1850" i="1" a="1"/>
  <c r="AP1850" i="1" s="1"/>
  <c r="AO1850" i="1" a="1"/>
  <c r="AO1850" i="1" s="1"/>
  <c r="AR136" i="1" a="1"/>
  <c r="AR136" i="1" s="1"/>
  <c r="AQ136" i="1" a="1"/>
  <c r="AQ136" i="1" s="1"/>
  <c r="AP136" i="1" a="1"/>
  <c r="AP136" i="1" s="1"/>
  <c r="AO136" i="1" a="1"/>
  <c r="AO136" i="1" s="1"/>
  <c r="AR2854" i="1" a="1"/>
  <c r="AR2854" i="1" s="1"/>
  <c r="AQ2854" i="1" a="1"/>
  <c r="AQ2854" i="1" s="1"/>
  <c r="AP2854" i="1" a="1"/>
  <c r="AP2854" i="1" s="1"/>
  <c r="AO2854" i="1" a="1"/>
  <c r="AO2854" i="1" s="1"/>
  <c r="AR3805" i="1" a="1"/>
  <c r="AR3805" i="1" s="1"/>
  <c r="AQ3805" i="1" a="1"/>
  <c r="AQ3805" i="1" s="1"/>
  <c r="AP3805" i="1" a="1"/>
  <c r="AP3805" i="1" s="1"/>
  <c r="AO3805" i="1" a="1"/>
  <c r="AO3805" i="1" s="1"/>
  <c r="AR3674" i="1" a="1"/>
  <c r="AR3674" i="1" s="1"/>
  <c r="AQ3674" i="1" a="1"/>
  <c r="AQ3674" i="1" s="1"/>
  <c r="AP3674" i="1" a="1"/>
  <c r="AP3674" i="1" s="1"/>
  <c r="AO3674" i="1" a="1"/>
  <c r="AO3674" i="1" s="1"/>
  <c r="AR643" i="1" a="1"/>
  <c r="AR643" i="1" s="1"/>
  <c r="AQ643" i="1" a="1"/>
  <c r="AQ643" i="1" s="1"/>
  <c r="AP643" i="1" a="1"/>
  <c r="AP643" i="1" s="1"/>
  <c r="AO643" i="1" a="1"/>
  <c r="AO643" i="1" s="1"/>
  <c r="AR1562" i="1" a="1"/>
  <c r="AR1562" i="1" s="1"/>
  <c r="AQ1562" i="1" a="1"/>
  <c r="AQ1562" i="1" s="1"/>
  <c r="AP1562" i="1" a="1"/>
  <c r="AP1562" i="1" s="1"/>
  <c r="AO1562" i="1" a="1"/>
  <c r="AO1562" i="1" s="1"/>
  <c r="AR3414" i="1" a="1"/>
  <c r="AR3414" i="1" s="1"/>
  <c r="AQ3414" i="1" a="1"/>
  <c r="AQ3414" i="1" s="1"/>
  <c r="AP3414" i="1" a="1"/>
  <c r="AP3414" i="1" s="1"/>
  <c r="AO3414" i="1" a="1"/>
  <c r="AO3414" i="1" s="1"/>
  <c r="AR3413" i="1" a="1"/>
  <c r="AR3413" i="1" s="1"/>
  <c r="AQ3413" i="1" a="1"/>
  <c r="AQ3413" i="1" s="1"/>
  <c r="AP3413" i="1" a="1"/>
  <c r="AP3413" i="1" s="1"/>
  <c r="AO3413" i="1" a="1"/>
  <c r="AO3413" i="1" s="1"/>
  <c r="AR1796" i="1" a="1"/>
  <c r="AR1796" i="1" s="1"/>
  <c r="AQ1796" i="1" a="1"/>
  <c r="AQ1796" i="1" s="1"/>
  <c r="AP1796" i="1" a="1"/>
  <c r="AP1796" i="1" s="1"/>
  <c r="AO1796" i="1" a="1"/>
  <c r="AO1796" i="1" s="1"/>
  <c r="AR1436" i="1" a="1"/>
  <c r="AR1436" i="1" s="1"/>
  <c r="AQ1436" i="1" a="1"/>
  <c r="AQ1436" i="1" s="1"/>
  <c r="AP1436" i="1" a="1"/>
  <c r="AP1436" i="1" s="1"/>
  <c r="AO1436" i="1" a="1"/>
  <c r="AO1436" i="1" s="1"/>
  <c r="AR2460" i="1" a="1"/>
  <c r="AR2460" i="1" s="1"/>
  <c r="AQ2460" i="1" a="1"/>
  <c r="AQ2460" i="1" s="1"/>
  <c r="AP2460" i="1" a="1"/>
  <c r="AP2460" i="1" s="1"/>
  <c r="AO2460" i="1" a="1"/>
  <c r="AO2460" i="1" s="1"/>
  <c r="AR35" i="1" a="1"/>
  <c r="AR35" i="1" s="1"/>
  <c r="AQ35" i="1" a="1"/>
  <c r="AQ35" i="1" s="1"/>
  <c r="AP35" i="1" a="1"/>
  <c r="AP35" i="1" s="1"/>
  <c r="AO35" i="1" a="1"/>
  <c r="AO35" i="1" s="1"/>
  <c r="AR2013" i="1" a="1"/>
  <c r="AR2013" i="1" s="1"/>
  <c r="AQ2013" i="1" a="1"/>
  <c r="AQ2013" i="1" s="1"/>
  <c r="AP2013" i="1" a="1"/>
  <c r="AP2013" i="1" s="1"/>
  <c r="AO2013" i="1" a="1"/>
  <c r="AO2013" i="1" s="1"/>
  <c r="AR3720" i="1" a="1"/>
  <c r="AR3720" i="1" s="1"/>
  <c r="AQ3720" i="1" a="1"/>
  <c r="AQ3720" i="1" s="1"/>
  <c r="AP3720" i="1" a="1"/>
  <c r="AP3720" i="1" s="1"/>
  <c r="AO3720" i="1" a="1"/>
  <c r="AO3720" i="1" s="1"/>
  <c r="AR3460" i="1" a="1"/>
  <c r="AR3460" i="1" s="1"/>
  <c r="AQ3460" i="1" a="1"/>
  <c r="AQ3460" i="1" s="1"/>
  <c r="AP3460" i="1" a="1"/>
  <c r="AP3460" i="1" s="1"/>
  <c r="AO3460" i="1" a="1"/>
  <c r="AO3460" i="1" s="1"/>
  <c r="AR1625" i="1" a="1"/>
  <c r="AR1625" i="1" s="1"/>
  <c r="AQ1625" i="1" a="1"/>
  <c r="AQ1625" i="1" s="1"/>
  <c r="AP1625" i="1" a="1"/>
  <c r="AP1625" i="1" s="1"/>
  <c r="AO1625" i="1" a="1"/>
  <c r="AO1625" i="1" s="1"/>
  <c r="AR520" i="1" a="1"/>
  <c r="AR520" i="1" s="1"/>
  <c r="AQ520" i="1" a="1"/>
  <c r="AQ520" i="1" s="1"/>
  <c r="AP520" i="1" a="1"/>
  <c r="AP520" i="1" s="1"/>
  <c r="AO520" i="1" a="1"/>
  <c r="AO520" i="1" s="1"/>
  <c r="AR1088" i="1" a="1"/>
  <c r="AR1088" i="1" s="1"/>
  <c r="AQ1088" i="1" a="1"/>
  <c r="AQ1088" i="1" s="1"/>
  <c r="AP1088" i="1" a="1"/>
  <c r="AP1088" i="1" s="1"/>
  <c r="AO1088" i="1" a="1"/>
  <c r="AO1088" i="1" s="1"/>
  <c r="AR3365" i="1" a="1"/>
  <c r="AR3365" i="1" s="1"/>
  <c r="AQ3365" i="1" a="1"/>
  <c r="AQ3365" i="1" s="1"/>
  <c r="AP3365" i="1" a="1"/>
  <c r="AP3365" i="1" s="1"/>
  <c r="AO3365" i="1" a="1"/>
  <c r="AO3365" i="1" s="1"/>
  <c r="AR473" i="1" a="1"/>
  <c r="AR473" i="1" s="1"/>
  <c r="AQ473" i="1" a="1"/>
  <c r="AQ473" i="1" s="1"/>
  <c r="AP473" i="1" a="1"/>
  <c r="AP473" i="1" s="1"/>
  <c r="AO473" i="1" a="1"/>
  <c r="AO473" i="1" s="1"/>
  <c r="AR2406" i="1" a="1"/>
  <c r="AR2406" i="1" s="1"/>
  <c r="AQ2406" i="1" a="1"/>
  <c r="AQ2406" i="1" s="1"/>
  <c r="AP2406" i="1" a="1"/>
  <c r="AP2406" i="1" s="1"/>
  <c r="AO2406" i="1" a="1"/>
  <c r="AO2406" i="1" s="1"/>
  <c r="AR2638" i="1" a="1"/>
  <c r="AR2638" i="1" s="1"/>
  <c r="AQ2638" i="1" a="1"/>
  <c r="AQ2638" i="1" s="1"/>
  <c r="AP2638" i="1" a="1"/>
  <c r="AP2638" i="1" s="1"/>
  <c r="AO2638" i="1" a="1"/>
  <c r="AO2638" i="1" s="1"/>
  <c r="AR1417" i="1" a="1"/>
  <c r="AR1417" i="1" s="1"/>
  <c r="AQ1417" i="1" a="1"/>
  <c r="AQ1417" i="1" s="1"/>
  <c r="AP1417" i="1" a="1"/>
  <c r="AP1417" i="1" s="1"/>
  <c r="AO1417" i="1" a="1"/>
  <c r="AO1417" i="1" s="1"/>
  <c r="AR522" i="1" a="1"/>
  <c r="AR522" i="1" s="1"/>
  <c r="AQ522" i="1" a="1"/>
  <c r="AQ522" i="1" s="1"/>
  <c r="AP522" i="1" a="1"/>
  <c r="AP522" i="1" s="1"/>
  <c r="AO522" i="1" a="1"/>
  <c r="AO522" i="1" s="1"/>
  <c r="AR3377" i="1" a="1"/>
  <c r="AR3377" i="1" s="1"/>
  <c r="AQ3377" i="1" a="1"/>
  <c r="AQ3377" i="1" s="1"/>
  <c r="AP3377" i="1" a="1"/>
  <c r="AP3377" i="1" s="1"/>
  <c r="AO3377" i="1" a="1"/>
  <c r="AO3377" i="1" s="1"/>
  <c r="AR1205" i="1" a="1"/>
  <c r="AR1205" i="1" s="1"/>
  <c r="AQ1205" i="1" a="1"/>
  <c r="AQ1205" i="1" s="1"/>
  <c r="AP1205" i="1" a="1"/>
  <c r="AP1205" i="1" s="1"/>
  <c r="AO1205" i="1" a="1"/>
  <c r="AO1205" i="1" s="1"/>
  <c r="AR1909" i="1" a="1"/>
  <c r="AR1909" i="1" s="1"/>
  <c r="AQ1909" i="1" a="1"/>
  <c r="AQ1909" i="1" s="1"/>
  <c r="AP1909" i="1" a="1"/>
  <c r="AP1909" i="1" s="1"/>
  <c r="AO1909" i="1" a="1"/>
  <c r="AO1909" i="1" s="1"/>
  <c r="AR1217" i="1" a="1"/>
  <c r="AR1217" i="1" s="1"/>
  <c r="AQ1217" i="1" a="1"/>
  <c r="AQ1217" i="1" s="1"/>
  <c r="AP1217" i="1" a="1"/>
  <c r="AP1217" i="1" s="1"/>
  <c r="AO1217" i="1" a="1"/>
  <c r="AO1217" i="1" s="1"/>
  <c r="AR1213" i="1" a="1"/>
  <c r="AR1213" i="1" s="1"/>
  <c r="AQ1213" i="1" a="1"/>
  <c r="AQ1213" i="1" s="1"/>
  <c r="AP1213" i="1" a="1"/>
  <c r="AP1213" i="1" s="1"/>
  <c r="AO1213" i="1" a="1"/>
  <c r="AO1213" i="1" s="1"/>
  <c r="AR2182" i="1" a="1"/>
  <c r="AR2182" i="1" s="1"/>
  <c r="AQ2182" i="1" a="1"/>
  <c r="AQ2182" i="1" s="1"/>
  <c r="AP2182" i="1" a="1"/>
  <c r="AP2182" i="1" s="1"/>
  <c r="AO2182" i="1" a="1"/>
  <c r="AO2182" i="1" s="1"/>
  <c r="AR1232" i="1" a="1"/>
  <c r="AR1232" i="1" s="1"/>
  <c r="AQ1232" i="1" a="1"/>
  <c r="AQ1232" i="1" s="1"/>
  <c r="AP1232" i="1" a="1"/>
  <c r="AP1232" i="1" s="1"/>
  <c r="AO1232" i="1" a="1"/>
  <c r="AO1232" i="1" s="1"/>
  <c r="AR1245" i="1" a="1"/>
  <c r="AR1245" i="1" s="1"/>
  <c r="AQ1245" i="1" a="1"/>
  <c r="AQ1245" i="1" s="1"/>
  <c r="AP1245" i="1" a="1"/>
  <c r="AP1245" i="1" s="1"/>
  <c r="AO1245" i="1" a="1"/>
  <c r="AO1245" i="1" s="1"/>
  <c r="AR2829" i="1" a="1"/>
  <c r="AR2829" i="1" s="1"/>
  <c r="AQ2829" i="1" a="1"/>
  <c r="AQ2829" i="1" s="1"/>
  <c r="AP2829" i="1" a="1"/>
  <c r="AP2829" i="1" s="1"/>
  <c r="AO2829" i="1" a="1"/>
  <c r="AO2829" i="1" s="1"/>
  <c r="AR1231" i="1" a="1"/>
  <c r="AR1231" i="1" s="1"/>
  <c r="AQ1231" i="1" a="1"/>
  <c r="AQ1231" i="1" s="1"/>
  <c r="AP1231" i="1" a="1"/>
  <c r="AP1231" i="1" s="1"/>
  <c r="AO1231" i="1" a="1"/>
  <c r="AO1231" i="1" s="1"/>
  <c r="AR1226" i="1" a="1"/>
  <c r="AR1226" i="1" s="1"/>
  <c r="AQ1226" i="1" a="1"/>
  <c r="AQ1226" i="1" s="1"/>
  <c r="AP1226" i="1" a="1"/>
  <c r="AP1226" i="1" s="1"/>
  <c r="AO1226" i="1" a="1"/>
  <c r="AO1226" i="1" s="1"/>
  <c r="AR2191" i="1" a="1"/>
  <c r="AR2191" i="1" s="1"/>
  <c r="AQ2191" i="1" a="1"/>
  <c r="AQ2191" i="1" s="1"/>
  <c r="AP2191" i="1" a="1"/>
  <c r="AP2191" i="1" s="1"/>
  <c r="AO2191" i="1" a="1"/>
  <c r="AO2191" i="1" s="1"/>
  <c r="AR2825" i="1" a="1"/>
  <c r="AR2825" i="1" s="1"/>
  <c r="AQ2825" i="1" a="1"/>
  <c r="AQ2825" i="1" s="1"/>
  <c r="AP2825" i="1" a="1"/>
  <c r="AP2825" i="1" s="1"/>
  <c r="AO2825" i="1" a="1"/>
  <c r="AO2825" i="1" s="1"/>
  <c r="AR1534" i="1" a="1"/>
  <c r="AR1534" i="1" s="1"/>
  <c r="AQ1534" i="1" a="1"/>
  <c r="AQ1534" i="1" s="1"/>
  <c r="AP1534" i="1" a="1"/>
  <c r="AP1534" i="1" s="1"/>
  <c r="AO1534" i="1" a="1"/>
  <c r="AO1534" i="1" s="1"/>
  <c r="AR2255" i="1" a="1"/>
  <c r="AR2255" i="1" s="1"/>
  <c r="AQ2255" i="1" a="1"/>
  <c r="AQ2255" i="1" s="1"/>
  <c r="AP2255" i="1" a="1"/>
  <c r="AP2255" i="1" s="1"/>
  <c r="AO2255" i="1" a="1"/>
  <c r="AO2255" i="1" s="1"/>
  <c r="AR1314" i="1" a="1"/>
  <c r="AR1314" i="1" s="1"/>
  <c r="AQ1314" i="1" a="1"/>
  <c r="AQ1314" i="1" s="1"/>
  <c r="AP1314" i="1" a="1"/>
  <c r="AP1314" i="1" s="1"/>
  <c r="AO1314" i="1" a="1"/>
  <c r="AO1314" i="1" s="1"/>
  <c r="AR1398" i="1" a="1"/>
  <c r="AR1398" i="1" s="1"/>
  <c r="AQ1398" i="1" a="1"/>
  <c r="AQ1398" i="1" s="1"/>
  <c r="AP1398" i="1" a="1"/>
  <c r="AP1398" i="1" s="1"/>
  <c r="AO1398" i="1" a="1"/>
  <c r="AO1398" i="1" s="1"/>
  <c r="AR523" i="1" a="1"/>
  <c r="AR523" i="1" s="1"/>
  <c r="AQ523" i="1" a="1"/>
  <c r="AQ523" i="1" s="1"/>
  <c r="AP523" i="1" a="1"/>
  <c r="AP523" i="1" s="1"/>
  <c r="AO523" i="1" a="1"/>
  <c r="AO523" i="1" s="1"/>
  <c r="AR2158" i="1" a="1"/>
  <c r="AR2158" i="1" s="1"/>
  <c r="AQ2158" i="1" a="1"/>
  <c r="AQ2158" i="1" s="1"/>
  <c r="AP2158" i="1" a="1"/>
  <c r="AP2158" i="1" s="1"/>
  <c r="AO2158" i="1" a="1"/>
  <c r="AO2158" i="1" s="1"/>
  <c r="AR1963" i="1" a="1"/>
  <c r="AR1963" i="1" s="1"/>
  <c r="AQ1963" i="1" a="1"/>
  <c r="AQ1963" i="1" s="1"/>
  <c r="AP1963" i="1" a="1"/>
  <c r="AP1963" i="1" s="1"/>
  <c r="AO1963" i="1" a="1"/>
  <c r="AO1963" i="1" s="1"/>
  <c r="AR2656" i="1" a="1"/>
  <c r="AR2656" i="1" s="1"/>
  <c r="AQ2656" i="1" a="1"/>
  <c r="AQ2656" i="1" s="1"/>
  <c r="AP2656" i="1" a="1"/>
  <c r="AP2656" i="1" s="1"/>
  <c r="AO2656" i="1" a="1"/>
  <c r="AO2656" i="1" s="1"/>
  <c r="AR3120" i="1" a="1"/>
  <c r="AR3120" i="1" s="1"/>
  <c r="AQ3120" i="1" a="1"/>
  <c r="AQ3120" i="1" s="1"/>
  <c r="AP3120" i="1" a="1"/>
  <c r="AP3120" i="1" s="1"/>
  <c r="AO3120" i="1" a="1"/>
  <c r="AO3120" i="1" s="1"/>
  <c r="AR2817" i="1" a="1"/>
  <c r="AR2817" i="1" s="1"/>
  <c r="AQ2817" i="1" a="1"/>
  <c r="AQ2817" i="1" s="1"/>
  <c r="AP2817" i="1" a="1"/>
  <c r="AP2817" i="1" s="1"/>
  <c r="AO2817" i="1" a="1"/>
  <c r="AO2817" i="1" s="1"/>
  <c r="AR2634" i="1" a="1"/>
  <c r="AR2634" i="1" s="1"/>
  <c r="AQ2634" i="1" a="1"/>
  <c r="AQ2634" i="1" s="1"/>
  <c r="AP2634" i="1" a="1"/>
  <c r="AP2634" i="1" s="1"/>
  <c r="AO2634" i="1" a="1"/>
  <c r="AO2634" i="1" s="1"/>
  <c r="AR3358" i="1" a="1"/>
  <c r="AR3358" i="1" s="1"/>
  <c r="AQ3358" i="1" a="1"/>
  <c r="AQ3358" i="1" s="1"/>
  <c r="AP3358" i="1" a="1"/>
  <c r="AP3358" i="1" s="1"/>
  <c r="AO3358" i="1" a="1"/>
  <c r="AO3358" i="1" s="1"/>
  <c r="AR3341" i="1" a="1"/>
  <c r="AR3341" i="1" s="1"/>
  <c r="AQ3341" i="1" a="1"/>
  <c r="AQ3341" i="1" s="1"/>
  <c r="AP3341" i="1" a="1"/>
  <c r="AP3341" i="1" s="1"/>
  <c r="AO3341" i="1" a="1"/>
  <c r="AO3341" i="1" s="1"/>
  <c r="AR524" i="1" a="1"/>
  <c r="AR524" i="1" s="1"/>
  <c r="AQ524" i="1" a="1"/>
  <c r="AQ524" i="1" s="1"/>
  <c r="AP524" i="1" a="1"/>
  <c r="AP524" i="1" s="1"/>
  <c r="AO524" i="1" a="1"/>
  <c r="AO524" i="1" s="1"/>
  <c r="AR1636" i="1" a="1"/>
  <c r="AR1636" i="1" s="1"/>
  <c r="AQ1636" i="1" a="1"/>
  <c r="AQ1636" i="1" s="1"/>
  <c r="AP1636" i="1" a="1"/>
  <c r="AP1636" i="1" s="1"/>
  <c r="AO1636" i="1" a="1"/>
  <c r="AO1636" i="1" s="1"/>
  <c r="AR155" i="1" a="1"/>
  <c r="AR155" i="1" s="1"/>
  <c r="AQ155" i="1" a="1"/>
  <c r="AQ155" i="1" s="1"/>
  <c r="AP155" i="1" a="1"/>
  <c r="AP155" i="1" s="1"/>
  <c r="AO155" i="1" a="1"/>
  <c r="AO155" i="1" s="1"/>
  <c r="AR1522" i="1" a="1"/>
  <c r="AR1522" i="1" s="1"/>
  <c r="AQ1522" i="1" a="1"/>
  <c r="AQ1522" i="1" s="1"/>
  <c r="AP1522" i="1" a="1"/>
  <c r="AP1522" i="1" s="1"/>
  <c r="AO1522" i="1" a="1"/>
  <c r="AO1522" i="1" s="1"/>
  <c r="AR2453" i="1" a="1"/>
  <c r="AR2453" i="1" s="1"/>
  <c r="AQ2453" i="1" a="1"/>
  <c r="AQ2453" i="1" s="1"/>
  <c r="AP2453" i="1" a="1"/>
  <c r="AP2453" i="1" s="1"/>
  <c r="AO2453" i="1" a="1"/>
  <c r="AO2453" i="1" s="1"/>
  <c r="AR14" i="1" a="1"/>
  <c r="AR14" i="1" s="1"/>
  <c r="AQ14" i="1" a="1"/>
  <c r="AQ14" i="1" s="1"/>
  <c r="AP14" i="1" a="1"/>
  <c r="AP14" i="1" s="1"/>
  <c r="AO14" i="1" a="1"/>
  <c r="AO14" i="1" s="1"/>
  <c r="AR3109" i="1" a="1"/>
  <c r="AR3109" i="1" s="1"/>
  <c r="AQ3109" i="1" a="1"/>
  <c r="AQ3109" i="1" s="1"/>
  <c r="AP3109" i="1" a="1"/>
  <c r="AP3109" i="1" s="1"/>
  <c r="AO3109" i="1" a="1"/>
  <c r="AO3109" i="1" s="1"/>
  <c r="AR1941" i="1" a="1"/>
  <c r="AR1941" i="1" s="1"/>
  <c r="AQ1941" i="1" a="1"/>
  <c r="AQ1941" i="1" s="1"/>
  <c r="AP1941" i="1" a="1"/>
  <c r="AP1941" i="1" s="1"/>
  <c r="AO1941" i="1" a="1"/>
  <c r="AO1941" i="1" s="1"/>
  <c r="AR3156" i="1" a="1"/>
  <c r="AR3156" i="1" s="1"/>
  <c r="AQ3156" i="1" a="1"/>
  <c r="AQ3156" i="1" s="1"/>
  <c r="AP3156" i="1" a="1"/>
  <c r="AP3156" i="1" s="1"/>
  <c r="AO3156" i="1" a="1"/>
  <c r="AO3156" i="1" s="1"/>
  <c r="AR1894" i="1" a="1"/>
  <c r="AR1894" i="1" s="1"/>
  <c r="AQ1894" i="1" a="1"/>
  <c r="AQ1894" i="1" s="1"/>
  <c r="AP1894" i="1" a="1"/>
  <c r="AP1894" i="1" s="1"/>
  <c r="AO1894" i="1" a="1"/>
  <c r="AO1894" i="1" s="1"/>
  <c r="AR3468" i="1" a="1"/>
  <c r="AR3468" i="1" s="1"/>
  <c r="AQ3468" i="1" a="1"/>
  <c r="AQ3468" i="1" s="1"/>
  <c r="AP3468" i="1" a="1"/>
  <c r="AP3468" i="1" s="1"/>
  <c r="AO3468" i="1" a="1"/>
  <c r="AO3468" i="1" s="1"/>
  <c r="AR656" i="1" a="1"/>
  <c r="AR656" i="1" s="1"/>
  <c r="AQ656" i="1" a="1"/>
  <c r="AQ656" i="1" s="1"/>
  <c r="AP656" i="1" a="1"/>
  <c r="AP656" i="1" s="1"/>
  <c r="AO656" i="1" a="1"/>
  <c r="AO656" i="1" s="1"/>
  <c r="AR3631" i="1" a="1"/>
  <c r="AR3631" i="1" s="1"/>
  <c r="AQ3631" i="1" a="1"/>
  <c r="AQ3631" i="1" s="1"/>
  <c r="AP3631" i="1" a="1"/>
  <c r="AP3631" i="1" s="1"/>
  <c r="AO3631" i="1" a="1"/>
  <c r="AO3631" i="1" s="1"/>
  <c r="AR3273" i="1" a="1"/>
  <c r="AR3273" i="1" s="1"/>
  <c r="AQ3273" i="1" a="1"/>
  <c r="AQ3273" i="1" s="1"/>
  <c r="AP3273" i="1" a="1"/>
  <c r="AP3273" i="1" s="1"/>
  <c r="AO3273" i="1" a="1"/>
  <c r="AO3273" i="1" s="1"/>
  <c r="AR802" i="1" a="1"/>
  <c r="AR802" i="1" s="1"/>
  <c r="AQ802" i="1" a="1"/>
  <c r="AQ802" i="1" s="1"/>
  <c r="AP802" i="1" a="1"/>
  <c r="AP802" i="1" s="1"/>
  <c r="AO802" i="1" a="1"/>
  <c r="AO802" i="1" s="1"/>
  <c r="AR1943" i="1" a="1"/>
  <c r="AR1943" i="1" s="1"/>
  <c r="AQ1943" i="1" a="1"/>
  <c r="AQ1943" i="1" s="1"/>
  <c r="AP1943" i="1" a="1"/>
  <c r="AP1943" i="1" s="1"/>
  <c r="AO1943" i="1" a="1"/>
  <c r="AO1943" i="1" s="1"/>
  <c r="AR1942" i="1" a="1"/>
  <c r="AR1942" i="1" s="1"/>
  <c r="AQ1942" i="1" a="1"/>
  <c r="AQ1942" i="1" s="1"/>
  <c r="AP1942" i="1" a="1"/>
  <c r="AP1942" i="1" s="1"/>
  <c r="AO1942" i="1" a="1"/>
  <c r="AO1942" i="1" s="1"/>
  <c r="AR3843" i="1" a="1"/>
  <c r="AR3843" i="1" s="1"/>
  <c r="AQ3843" i="1" a="1"/>
  <c r="AQ3843" i="1" s="1"/>
  <c r="AP3843" i="1" a="1"/>
  <c r="AP3843" i="1" s="1"/>
  <c r="AO3843" i="1" a="1"/>
  <c r="AO3843" i="1" s="1"/>
  <c r="AR2912" i="1" a="1"/>
  <c r="AR2912" i="1" s="1"/>
  <c r="AQ2912" i="1" a="1"/>
  <c r="AQ2912" i="1" s="1"/>
  <c r="AP2912" i="1" a="1"/>
  <c r="AP2912" i="1" s="1"/>
  <c r="AO2912" i="1" a="1"/>
  <c r="AO2912" i="1" s="1"/>
  <c r="AR3841" i="1" a="1"/>
  <c r="AR3841" i="1" s="1"/>
  <c r="AQ3841" i="1" a="1"/>
  <c r="AQ3841" i="1" s="1"/>
  <c r="AP3841" i="1" a="1"/>
  <c r="AP3841" i="1" s="1"/>
  <c r="AO3841" i="1" a="1"/>
  <c r="AO3841" i="1" s="1"/>
  <c r="AR661" i="1" a="1"/>
  <c r="AR661" i="1" s="1"/>
  <c r="AQ661" i="1" a="1"/>
  <c r="AQ661" i="1" s="1"/>
  <c r="AP661" i="1" a="1"/>
  <c r="AP661" i="1" s="1"/>
  <c r="AO661" i="1" a="1"/>
  <c r="AO661" i="1" s="1"/>
  <c r="AR2119" i="1" a="1"/>
  <c r="AR2119" i="1" s="1"/>
  <c r="AQ2119" i="1" a="1"/>
  <c r="AQ2119" i="1" s="1"/>
  <c r="AP2119" i="1" a="1"/>
  <c r="AP2119" i="1" s="1"/>
  <c r="AO2119" i="1" a="1"/>
  <c r="AO2119" i="1" s="1"/>
  <c r="AR639" i="1" a="1"/>
  <c r="AR639" i="1" s="1"/>
  <c r="AQ639" i="1" a="1"/>
  <c r="AQ639" i="1" s="1"/>
  <c r="AP639" i="1" a="1"/>
  <c r="AP639" i="1" s="1"/>
  <c r="AO639" i="1" a="1"/>
  <c r="AO639" i="1" s="1"/>
  <c r="AR1439" i="1" a="1"/>
  <c r="AR1439" i="1" s="1"/>
  <c r="AQ1439" i="1" a="1"/>
  <c r="AQ1439" i="1" s="1"/>
  <c r="AP1439" i="1" a="1"/>
  <c r="AP1439" i="1" s="1"/>
  <c r="AO1439" i="1" a="1"/>
  <c r="AO1439" i="1" s="1"/>
  <c r="AR469" i="1" a="1"/>
  <c r="AR469" i="1" s="1"/>
  <c r="AQ469" i="1" a="1"/>
  <c r="AQ469" i="1" s="1"/>
  <c r="AP469" i="1" a="1"/>
  <c r="AP469" i="1" s="1"/>
  <c r="AO469" i="1" a="1"/>
  <c r="AO469" i="1" s="1"/>
  <c r="AR1000" i="1" a="1"/>
  <c r="AR1000" i="1" s="1"/>
  <c r="AQ1000" i="1" a="1"/>
  <c r="AQ1000" i="1" s="1"/>
  <c r="AP1000" i="1" a="1"/>
  <c r="AP1000" i="1" s="1"/>
  <c r="AO1000" i="1" a="1"/>
  <c r="AO1000" i="1" s="1"/>
  <c r="AR1202" i="1" a="1"/>
  <c r="AR1202" i="1" s="1"/>
  <c r="AQ1202" i="1" a="1"/>
  <c r="AQ1202" i="1" s="1"/>
  <c r="AP1202" i="1" a="1"/>
  <c r="AP1202" i="1" s="1"/>
  <c r="AO1202" i="1" a="1"/>
  <c r="AO1202" i="1" s="1"/>
  <c r="AR1209" i="1" a="1"/>
  <c r="AR1209" i="1" s="1"/>
  <c r="AQ1209" i="1" a="1"/>
  <c r="AQ1209" i="1" s="1"/>
  <c r="AP1209" i="1" a="1"/>
  <c r="AP1209" i="1" s="1"/>
  <c r="AO1209" i="1" a="1"/>
  <c r="AO1209" i="1" s="1"/>
  <c r="AR1954" i="1" a="1"/>
  <c r="AR1954" i="1" s="1"/>
  <c r="AQ1954" i="1" a="1"/>
  <c r="AQ1954" i="1" s="1"/>
  <c r="AP1954" i="1" a="1"/>
  <c r="AP1954" i="1" s="1"/>
  <c r="AO1954" i="1" a="1"/>
  <c r="AO1954" i="1" s="1"/>
  <c r="AR1167" i="1" a="1"/>
  <c r="AR1167" i="1" s="1"/>
  <c r="AQ1167" i="1" a="1"/>
  <c r="AQ1167" i="1" s="1"/>
  <c r="AP1167" i="1" a="1"/>
  <c r="AP1167" i="1" s="1"/>
  <c r="AO1167" i="1" a="1"/>
  <c r="AO1167" i="1" s="1"/>
  <c r="AR3357" i="1" a="1"/>
  <c r="AR3357" i="1" s="1"/>
  <c r="AQ3357" i="1" a="1"/>
  <c r="AQ3357" i="1" s="1"/>
  <c r="AP3357" i="1" a="1"/>
  <c r="AP3357" i="1" s="1"/>
  <c r="AO3357" i="1" a="1"/>
  <c r="AO3357" i="1" s="1"/>
  <c r="AR1776" i="1" a="1"/>
  <c r="AR1776" i="1" s="1"/>
  <c r="AQ1776" i="1" a="1"/>
  <c r="AQ1776" i="1" s="1"/>
  <c r="AP1776" i="1" a="1"/>
  <c r="AP1776" i="1" s="1"/>
  <c r="AO1776" i="1" a="1"/>
  <c r="AO1776" i="1" s="1"/>
  <c r="AR3380" i="1" a="1"/>
  <c r="AR3380" i="1" s="1"/>
  <c r="AQ3380" i="1" a="1"/>
  <c r="AQ3380" i="1" s="1"/>
  <c r="AP3380" i="1" a="1"/>
  <c r="AP3380" i="1" s="1"/>
  <c r="AO3380" i="1" a="1"/>
  <c r="AO3380" i="1" s="1"/>
  <c r="AR1853" i="1" a="1"/>
  <c r="AR1853" i="1" s="1"/>
  <c r="AQ1853" i="1" a="1"/>
  <c r="AQ1853" i="1" s="1"/>
  <c r="AP1853" i="1" a="1"/>
  <c r="AP1853" i="1" s="1"/>
  <c r="AO1853" i="1" a="1"/>
  <c r="AO1853" i="1" s="1"/>
  <c r="AR3417" i="1" a="1"/>
  <c r="AR3417" i="1" s="1"/>
  <c r="AQ3417" i="1" a="1"/>
  <c r="AQ3417" i="1" s="1"/>
  <c r="AP3417" i="1" a="1"/>
  <c r="AP3417" i="1" s="1"/>
  <c r="AO3417" i="1" a="1"/>
  <c r="AO3417" i="1" s="1"/>
  <c r="AR3404" i="1" a="1"/>
  <c r="AR3404" i="1" s="1"/>
  <c r="AQ3404" i="1" a="1"/>
  <c r="AQ3404" i="1" s="1"/>
  <c r="AP3404" i="1" a="1"/>
  <c r="AP3404" i="1" s="1"/>
  <c r="AO3404" i="1" a="1"/>
  <c r="AO3404" i="1" s="1"/>
  <c r="AR2048" i="1" a="1"/>
  <c r="AR2048" i="1" s="1"/>
  <c r="AQ2048" i="1" a="1"/>
  <c r="AQ2048" i="1" s="1"/>
  <c r="AP2048" i="1" a="1"/>
  <c r="AP2048" i="1" s="1"/>
  <c r="AO2048" i="1" a="1"/>
  <c r="AO2048" i="1" s="1"/>
  <c r="AR488" i="1" a="1"/>
  <c r="AR488" i="1" s="1"/>
  <c r="AQ488" i="1" a="1"/>
  <c r="AQ488" i="1" s="1"/>
  <c r="AP488" i="1" a="1"/>
  <c r="AP488" i="1" s="1"/>
  <c r="AO488" i="1" a="1"/>
  <c r="AO488" i="1" s="1"/>
  <c r="AR1648" i="1" a="1"/>
  <c r="AR1648" i="1" s="1"/>
  <c r="AQ1648" i="1" a="1"/>
  <c r="AQ1648" i="1" s="1"/>
  <c r="AP1648" i="1" a="1"/>
  <c r="AP1648" i="1" s="1"/>
  <c r="AO1648" i="1" a="1"/>
  <c r="AO1648" i="1" s="1"/>
  <c r="AR1060" i="1" a="1"/>
  <c r="AR1060" i="1" s="1"/>
  <c r="AQ1060" i="1" a="1"/>
  <c r="AQ1060" i="1" s="1"/>
  <c r="AP1060" i="1" a="1"/>
  <c r="AP1060" i="1" s="1"/>
  <c r="AO1060" i="1" a="1"/>
  <c r="AO1060" i="1" s="1"/>
  <c r="AR2384" i="1" a="1"/>
  <c r="AR2384" i="1" s="1"/>
  <c r="AQ2384" i="1" a="1"/>
  <c r="AQ2384" i="1" s="1"/>
  <c r="AP2384" i="1" a="1"/>
  <c r="AP2384" i="1" s="1"/>
  <c r="AO2384" i="1" a="1"/>
  <c r="AO2384" i="1" s="1"/>
  <c r="AR1392" i="1" a="1"/>
  <c r="AR1392" i="1" s="1"/>
  <c r="AQ1392" i="1" a="1"/>
  <c r="AQ1392" i="1" s="1"/>
  <c r="AP1392" i="1" a="1"/>
  <c r="AP1392" i="1" s="1"/>
  <c r="AO1392" i="1" a="1"/>
  <c r="AO1392" i="1" s="1"/>
  <c r="AR2672" i="1" a="1"/>
  <c r="AR2672" i="1" s="1"/>
  <c r="AQ2672" i="1" a="1"/>
  <c r="AQ2672" i="1" s="1"/>
  <c r="AP2672" i="1" a="1"/>
  <c r="AP2672" i="1" s="1"/>
  <c r="AO2672" i="1" a="1"/>
  <c r="AO2672" i="1" s="1"/>
  <c r="AR1700" i="1" a="1"/>
  <c r="AR1700" i="1" s="1"/>
  <c r="AQ1700" i="1" a="1"/>
  <c r="AQ1700" i="1" s="1"/>
  <c r="AP1700" i="1" a="1"/>
  <c r="AP1700" i="1" s="1"/>
  <c r="AO1700" i="1" a="1"/>
  <c r="AO1700" i="1" s="1"/>
  <c r="AR794" i="1" a="1"/>
  <c r="AR794" i="1" s="1"/>
  <c r="AQ794" i="1" a="1"/>
  <c r="AQ794" i="1" s="1"/>
  <c r="AP794" i="1" a="1"/>
  <c r="AP794" i="1" s="1"/>
  <c r="AO794" i="1" a="1"/>
  <c r="AO794" i="1" s="1"/>
  <c r="AR354" i="1" a="1"/>
  <c r="AR354" i="1" s="1"/>
  <c r="AQ354" i="1" a="1"/>
  <c r="AQ354" i="1" s="1"/>
  <c r="AP354" i="1" a="1"/>
  <c r="AP354" i="1" s="1"/>
  <c r="AO354" i="1" a="1"/>
  <c r="AO354" i="1" s="1"/>
  <c r="AR2768" i="1" a="1"/>
  <c r="AR2768" i="1" s="1"/>
  <c r="AQ2768" i="1" a="1"/>
  <c r="AQ2768" i="1" s="1"/>
  <c r="AP2768" i="1" a="1"/>
  <c r="AP2768" i="1" s="1"/>
  <c r="AO2768" i="1" a="1"/>
  <c r="AO2768" i="1" s="1"/>
  <c r="AR655" i="1" a="1"/>
  <c r="AR655" i="1" s="1"/>
  <c r="AQ655" i="1" a="1"/>
  <c r="AQ655" i="1" s="1"/>
  <c r="AP655" i="1" a="1"/>
  <c r="AP655" i="1" s="1"/>
  <c r="AO655" i="1" a="1"/>
  <c r="AO655" i="1" s="1"/>
  <c r="AR507" i="1" a="1"/>
  <c r="AR507" i="1" s="1"/>
  <c r="AQ507" i="1" a="1"/>
  <c r="AQ507" i="1" s="1"/>
  <c r="AP507" i="1" a="1"/>
  <c r="AP507" i="1" s="1"/>
  <c r="AO507" i="1" a="1"/>
  <c r="AO507" i="1" s="1"/>
  <c r="AR475" i="1" a="1"/>
  <c r="AR475" i="1" s="1"/>
  <c r="AQ475" i="1" a="1"/>
  <c r="AQ475" i="1" s="1"/>
  <c r="AP475" i="1" a="1"/>
  <c r="AP475" i="1" s="1"/>
  <c r="AO475" i="1" a="1"/>
  <c r="AO475" i="1" s="1"/>
  <c r="AR2586" i="1" a="1"/>
  <c r="AR2586" i="1" s="1"/>
  <c r="AQ2586" i="1" a="1"/>
  <c r="AQ2586" i="1" s="1"/>
  <c r="AP2586" i="1" a="1"/>
  <c r="AP2586" i="1" s="1"/>
  <c r="AO2586" i="1" a="1"/>
  <c r="AO2586" i="1" s="1"/>
  <c r="AR1747" i="1" a="1"/>
  <c r="AR1747" i="1" s="1"/>
  <c r="AQ1747" i="1" a="1"/>
  <c r="AQ1747" i="1" s="1"/>
  <c r="AP1747" i="1" a="1"/>
  <c r="AP1747" i="1" s="1"/>
  <c r="AO1747" i="1" a="1"/>
  <c r="AO1747" i="1" s="1"/>
  <c r="AR2142" i="1" a="1"/>
  <c r="AR2142" i="1" s="1"/>
  <c r="AQ2142" i="1" a="1"/>
  <c r="AQ2142" i="1" s="1"/>
  <c r="AP2142" i="1" a="1"/>
  <c r="AP2142" i="1" s="1"/>
  <c r="AO2142" i="1" a="1"/>
  <c r="AO2142" i="1" s="1"/>
  <c r="AR2803" i="1" a="1"/>
  <c r="AR2803" i="1" s="1"/>
  <c r="AQ2803" i="1" a="1"/>
  <c r="AQ2803" i="1" s="1"/>
  <c r="AP2803" i="1" a="1"/>
  <c r="AP2803" i="1" s="1"/>
  <c r="AO2803" i="1" a="1"/>
  <c r="AO2803" i="1" s="1"/>
  <c r="AR1382" i="1" a="1"/>
  <c r="AR1382" i="1" s="1"/>
  <c r="AQ1382" i="1" a="1"/>
  <c r="AQ1382" i="1" s="1"/>
  <c r="AP1382" i="1" a="1"/>
  <c r="AP1382" i="1" s="1"/>
  <c r="AO1382" i="1" a="1"/>
  <c r="AO1382" i="1" s="1"/>
  <c r="AR498" i="1" a="1"/>
  <c r="AR498" i="1" s="1"/>
  <c r="AQ498" i="1" a="1"/>
  <c r="AQ498" i="1" s="1"/>
  <c r="AP498" i="1" a="1"/>
  <c r="AP498" i="1" s="1"/>
  <c r="AO498" i="1" a="1"/>
  <c r="AO498" i="1" s="1"/>
  <c r="AR2625" i="1" a="1"/>
  <c r="AR2625" i="1" s="1"/>
  <c r="AQ2625" i="1" a="1"/>
  <c r="AQ2625" i="1" s="1"/>
  <c r="AP2625" i="1" a="1"/>
  <c r="AP2625" i="1" s="1"/>
  <c r="AO2625" i="1" a="1"/>
  <c r="AO2625" i="1" s="1"/>
  <c r="AR1554" i="1" a="1"/>
  <c r="AR1554" i="1" s="1"/>
  <c r="AQ1554" i="1" a="1"/>
  <c r="AQ1554" i="1" s="1"/>
  <c r="AP1554" i="1" a="1"/>
  <c r="AP1554" i="1" s="1"/>
  <c r="AO1554" i="1" a="1"/>
  <c r="AO1554" i="1" s="1"/>
  <c r="AR2432" i="1" a="1"/>
  <c r="AR2432" i="1" s="1"/>
  <c r="AQ2432" i="1" a="1"/>
  <c r="AQ2432" i="1" s="1"/>
  <c r="AP2432" i="1" a="1"/>
  <c r="AP2432" i="1" s="1"/>
  <c r="AO2432" i="1" a="1"/>
  <c r="AO2432" i="1" s="1"/>
  <c r="AR3794" i="1" a="1"/>
  <c r="AR3794" i="1" s="1"/>
  <c r="AQ3794" i="1" a="1"/>
  <c r="AQ3794" i="1" s="1"/>
  <c r="AP3794" i="1" a="1"/>
  <c r="AP3794" i="1" s="1"/>
  <c r="AO3794" i="1" a="1"/>
  <c r="AO3794" i="1" s="1"/>
  <c r="AR3430" i="1" a="1"/>
  <c r="AR3430" i="1" s="1"/>
  <c r="AQ3430" i="1" a="1"/>
  <c r="AQ3430" i="1" s="1"/>
  <c r="AP3430" i="1" a="1"/>
  <c r="AP3430" i="1" s="1"/>
  <c r="AO3430" i="1" a="1"/>
  <c r="AO3430" i="1" s="1"/>
  <c r="AR301" i="1" a="1"/>
  <c r="AR301" i="1" s="1"/>
  <c r="AQ301" i="1" a="1"/>
  <c r="AQ301" i="1" s="1"/>
  <c r="AP301" i="1" a="1"/>
  <c r="AP301" i="1" s="1"/>
  <c r="AO301" i="1" a="1"/>
  <c r="AO301" i="1" s="1"/>
  <c r="AR3797" i="1" a="1"/>
  <c r="AR3797" i="1" s="1"/>
  <c r="AQ3797" i="1" a="1"/>
  <c r="AQ3797" i="1" s="1"/>
  <c r="AP3797" i="1" a="1"/>
  <c r="AP3797" i="1" s="1"/>
  <c r="AO3797" i="1" a="1"/>
  <c r="AO3797" i="1" s="1"/>
  <c r="AR723" i="1" a="1"/>
  <c r="AR723" i="1" s="1"/>
  <c r="AQ723" i="1" a="1"/>
  <c r="AQ723" i="1" s="1"/>
  <c r="AP723" i="1" a="1"/>
  <c r="AP723" i="1" s="1"/>
  <c r="AO723" i="1" a="1"/>
  <c r="AO723" i="1" s="1"/>
  <c r="AR2002" i="1" a="1"/>
  <c r="AR2002" i="1" s="1"/>
  <c r="AQ2002" i="1" a="1"/>
  <c r="AQ2002" i="1" s="1"/>
  <c r="AP2002" i="1" a="1"/>
  <c r="AP2002" i="1" s="1"/>
  <c r="AO2002" i="1" a="1"/>
  <c r="AO2002" i="1" s="1"/>
  <c r="AR461" i="1" a="1"/>
  <c r="AR461" i="1" s="1"/>
  <c r="AQ461" i="1" a="1"/>
  <c r="AQ461" i="1" s="1"/>
  <c r="AP461" i="1" a="1"/>
  <c r="AP461" i="1" s="1"/>
  <c r="AO461" i="1" a="1"/>
  <c r="AO461" i="1" s="1"/>
  <c r="AR3814" i="1" a="1"/>
  <c r="AR3814" i="1" s="1"/>
  <c r="AQ3814" i="1" a="1"/>
  <c r="AQ3814" i="1" s="1"/>
  <c r="AP3814" i="1" a="1"/>
  <c r="AP3814" i="1" s="1"/>
  <c r="AO3814" i="1" a="1"/>
  <c r="AO3814" i="1" s="1"/>
  <c r="AR3659" i="1" a="1"/>
  <c r="AR3659" i="1" s="1"/>
  <c r="AQ3659" i="1" a="1"/>
  <c r="AQ3659" i="1" s="1"/>
  <c r="AP3659" i="1" a="1"/>
  <c r="AP3659" i="1" s="1"/>
  <c r="AO3659" i="1" a="1"/>
  <c r="AO3659" i="1" s="1"/>
  <c r="AR3821" i="1" a="1"/>
  <c r="AR3821" i="1" s="1"/>
  <c r="AQ3821" i="1" a="1"/>
  <c r="AQ3821" i="1" s="1"/>
  <c r="AP3821" i="1" a="1"/>
  <c r="AP3821" i="1" s="1"/>
  <c r="AO3821" i="1" a="1"/>
  <c r="AO3821" i="1" s="1"/>
  <c r="AR3757" i="1" a="1"/>
  <c r="AR3757" i="1" s="1"/>
  <c r="AQ3757" i="1" a="1"/>
  <c r="AQ3757" i="1" s="1"/>
  <c r="AP3757" i="1" a="1"/>
  <c r="AP3757" i="1" s="1"/>
  <c r="AO3757" i="1" a="1"/>
  <c r="AO3757" i="1" s="1"/>
  <c r="AR3800" i="1" a="1"/>
  <c r="AR3800" i="1" s="1"/>
  <c r="AQ3800" i="1" a="1"/>
  <c r="AQ3800" i="1" s="1"/>
  <c r="AP3800" i="1" a="1"/>
  <c r="AP3800" i="1" s="1"/>
  <c r="AO3800" i="1" a="1"/>
  <c r="AO3800" i="1" s="1"/>
  <c r="AR3831" i="1" a="1"/>
  <c r="AR3831" i="1" s="1"/>
  <c r="AQ3831" i="1" a="1"/>
  <c r="AQ3831" i="1" s="1"/>
  <c r="AP3831" i="1" a="1"/>
  <c r="AP3831" i="1" s="1"/>
  <c r="AO3831" i="1" a="1"/>
  <c r="AO3831" i="1" s="1"/>
  <c r="AR3798" i="1" a="1"/>
  <c r="AR3798" i="1" s="1"/>
  <c r="AQ3798" i="1" a="1"/>
  <c r="AQ3798" i="1" s="1"/>
  <c r="AP3798" i="1" a="1"/>
  <c r="AP3798" i="1" s="1"/>
  <c r="AO3798" i="1" a="1"/>
  <c r="AO3798" i="1" s="1"/>
  <c r="AR3791" i="1" a="1"/>
  <c r="AR3791" i="1" s="1"/>
  <c r="AQ3791" i="1" a="1"/>
  <c r="AQ3791" i="1" s="1"/>
  <c r="AP3791" i="1" a="1"/>
  <c r="AP3791" i="1" s="1"/>
  <c r="AO3791" i="1" a="1"/>
  <c r="AO3791" i="1" s="1"/>
  <c r="AR3770" i="1" a="1"/>
  <c r="AR3770" i="1" s="1"/>
  <c r="AQ3770" i="1" a="1"/>
  <c r="AQ3770" i="1" s="1"/>
  <c r="AP3770" i="1" a="1"/>
  <c r="AP3770" i="1" s="1"/>
  <c r="AO3770" i="1" a="1"/>
  <c r="AO3770" i="1" s="1"/>
  <c r="AR3748" i="1" a="1"/>
  <c r="AR3748" i="1" s="1"/>
  <c r="AQ3748" i="1" a="1"/>
  <c r="AQ3748" i="1" s="1"/>
  <c r="AP3748" i="1" a="1"/>
  <c r="AP3748" i="1" s="1"/>
  <c r="AO3748" i="1" a="1"/>
  <c r="AO3748" i="1" s="1"/>
  <c r="AR3793" i="1" a="1"/>
  <c r="AR3793" i="1" s="1"/>
  <c r="AQ3793" i="1" a="1"/>
  <c r="AQ3793" i="1" s="1"/>
  <c r="AP3793" i="1" a="1"/>
  <c r="AP3793" i="1" s="1"/>
  <c r="AO3793" i="1" a="1"/>
  <c r="AO3793" i="1" s="1"/>
  <c r="AR3813" i="1" a="1"/>
  <c r="AR3813" i="1" s="1"/>
  <c r="AQ3813" i="1" a="1"/>
  <c r="AQ3813" i="1" s="1"/>
  <c r="AP3813" i="1" a="1"/>
  <c r="AP3813" i="1" s="1"/>
  <c r="AO3813" i="1" a="1"/>
  <c r="AO3813" i="1" s="1"/>
  <c r="AR3705" i="1" a="1"/>
  <c r="AR3705" i="1" s="1"/>
  <c r="AQ3705" i="1" a="1"/>
  <c r="AQ3705" i="1" s="1"/>
  <c r="AP3705" i="1" a="1"/>
  <c r="AP3705" i="1" s="1"/>
  <c r="AO3705" i="1" a="1"/>
  <c r="AO3705" i="1" s="1"/>
  <c r="AR3777" i="1" a="1"/>
  <c r="AR3777" i="1" s="1"/>
  <c r="AQ3777" i="1" a="1"/>
  <c r="AQ3777" i="1" s="1"/>
  <c r="AP3777" i="1" a="1"/>
  <c r="AP3777" i="1" s="1"/>
  <c r="AO3777" i="1" a="1"/>
  <c r="AO3777" i="1" s="1"/>
  <c r="AR3729" i="1" a="1"/>
  <c r="AR3729" i="1" s="1"/>
  <c r="AQ3729" i="1" a="1"/>
  <c r="AQ3729" i="1" s="1"/>
  <c r="AP3729" i="1" a="1"/>
  <c r="AP3729" i="1" s="1"/>
  <c r="AO3729" i="1" a="1"/>
  <c r="AO3729" i="1" s="1"/>
  <c r="AR3504" i="1" a="1"/>
  <c r="AR3504" i="1" s="1"/>
  <c r="AQ3504" i="1" a="1"/>
  <c r="AQ3504" i="1" s="1"/>
  <c r="AP3504" i="1" a="1"/>
  <c r="AP3504" i="1" s="1"/>
  <c r="AO3504" i="1" a="1"/>
  <c r="AO3504" i="1" s="1"/>
  <c r="AR3717" i="1" a="1"/>
  <c r="AR3717" i="1" s="1"/>
  <c r="AQ3717" i="1" a="1"/>
  <c r="AQ3717" i="1" s="1"/>
  <c r="AP3717" i="1" a="1"/>
  <c r="AP3717" i="1" s="1"/>
  <c r="AO3717" i="1" a="1"/>
  <c r="AO3717" i="1" s="1"/>
  <c r="AR3498" i="1" a="1"/>
  <c r="AR3498" i="1" s="1"/>
  <c r="AQ3498" i="1" a="1"/>
  <c r="AQ3498" i="1" s="1"/>
  <c r="AP3498" i="1" a="1"/>
  <c r="AP3498" i="1" s="1"/>
  <c r="AO3498" i="1" a="1"/>
  <c r="AO3498" i="1" s="1"/>
  <c r="AR3823" i="1" a="1"/>
  <c r="AR3823" i="1" s="1"/>
  <c r="AQ3823" i="1" a="1"/>
  <c r="AQ3823" i="1" s="1"/>
  <c r="AP3823" i="1" a="1"/>
  <c r="AP3823" i="1" s="1"/>
  <c r="AO3823" i="1" a="1"/>
  <c r="AO3823" i="1" s="1"/>
  <c r="AR3780" i="1" a="1"/>
  <c r="AR3780" i="1" s="1"/>
  <c r="AQ3780" i="1" a="1"/>
  <c r="AQ3780" i="1" s="1"/>
  <c r="AP3780" i="1" a="1"/>
  <c r="AP3780" i="1" s="1"/>
  <c r="AO3780" i="1" a="1"/>
  <c r="AO3780" i="1" s="1"/>
  <c r="AR1272" i="1" a="1"/>
  <c r="AR1272" i="1" s="1"/>
  <c r="AQ1272" i="1" a="1"/>
  <c r="AQ1272" i="1" s="1"/>
  <c r="AP1272" i="1" a="1"/>
  <c r="AP1272" i="1" s="1"/>
  <c r="AO1272" i="1" a="1"/>
  <c r="AO1272" i="1" s="1"/>
  <c r="AR2419" i="1" a="1"/>
  <c r="AR2419" i="1" s="1"/>
  <c r="AQ2419" i="1" a="1"/>
  <c r="AQ2419" i="1" s="1"/>
  <c r="AP2419" i="1" a="1"/>
  <c r="AP2419" i="1" s="1"/>
  <c r="AO2419" i="1" a="1"/>
  <c r="AO2419" i="1" s="1"/>
  <c r="AR21" i="1" a="1"/>
  <c r="AR21" i="1" s="1"/>
  <c r="AQ21" i="1" a="1"/>
  <c r="AQ21" i="1" s="1"/>
  <c r="AP21" i="1" a="1"/>
  <c r="AP21" i="1" s="1"/>
  <c r="AO21" i="1" a="1"/>
  <c r="AO21" i="1" s="1"/>
  <c r="AR3299" i="1" a="1"/>
  <c r="AR3299" i="1" s="1"/>
  <c r="AQ3299" i="1" a="1"/>
  <c r="AQ3299" i="1" s="1"/>
  <c r="AP3299" i="1" a="1"/>
  <c r="AP3299" i="1" s="1"/>
  <c r="AO3299" i="1" a="1"/>
  <c r="AO3299" i="1" s="1"/>
  <c r="AR485" i="1" a="1"/>
  <c r="AR485" i="1" s="1"/>
  <c r="AQ485" i="1" a="1"/>
  <c r="AQ485" i="1" s="1"/>
  <c r="AP485" i="1" a="1"/>
  <c r="AP485" i="1" s="1"/>
  <c r="AO485" i="1" a="1"/>
  <c r="AO485" i="1" s="1"/>
  <c r="AR100" i="1" a="1"/>
  <c r="AR100" i="1" s="1"/>
  <c r="AQ100" i="1" a="1"/>
  <c r="AQ100" i="1" s="1"/>
  <c r="AP100" i="1" a="1"/>
  <c r="AP100" i="1" s="1"/>
  <c r="AO100" i="1" a="1"/>
  <c r="AO100" i="1" s="1"/>
  <c r="AR2985" i="1" a="1"/>
  <c r="AR2985" i="1" s="1"/>
  <c r="AQ2985" i="1" a="1"/>
  <c r="AQ2985" i="1" s="1"/>
  <c r="AP2985" i="1" a="1"/>
  <c r="AP2985" i="1" s="1"/>
  <c r="AO2985" i="1" a="1"/>
  <c r="AO2985" i="1" s="1"/>
  <c r="AR484" i="1" a="1"/>
  <c r="AR484" i="1" s="1"/>
  <c r="AQ484" i="1" a="1"/>
  <c r="AQ484" i="1" s="1"/>
  <c r="AP484" i="1" a="1"/>
  <c r="AP484" i="1" s="1"/>
  <c r="AO484" i="1" a="1"/>
  <c r="AO484" i="1" s="1"/>
  <c r="AR2079" i="1" a="1"/>
  <c r="AR2079" i="1" s="1"/>
  <c r="AQ2079" i="1" a="1"/>
  <c r="AQ2079" i="1" s="1"/>
  <c r="AP2079" i="1" a="1"/>
  <c r="AP2079" i="1" s="1"/>
  <c r="AO2079" i="1" a="1"/>
  <c r="AO2079" i="1" s="1"/>
  <c r="AR501" i="1" a="1"/>
  <c r="AR501" i="1" s="1"/>
  <c r="AQ501" i="1" a="1"/>
  <c r="AQ501" i="1" s="1"/>
  <c r="AP501" i="1" a="1"/>
  <c r="AP501" i="1" s="1"/>
  <c r="AO501" i="1" a="1"/>
  <c r="AO501" i="1" s="1"/>
  <c r="AR1848" i="1" a="1"/>
  <c r="AR1848" i="1" s="1"/>
  <c r="AQ1848" i="1" a="1"/>
  <c r="AQ1848" i="1" s="1"/>
  <c r="AP1848" i="1" a="1"/>
  <c r="AP1848" i="1" s="1"/>
  <c r="AO1848" i="1" a="1"/>
  <c r="AO1848" i="1" s="1"/>
  <c r="AR2096" i="1" a="1"/>
  <c r="AR2096" i="1" s="1"/>
  <c r="AQ2096" i="1" a="1"/>
  <c r="AQ2096" i="1" s="1"/>
  <c r="AP2096" i="1" a="1"/>
  <c r="AP2096" i="1" s="1"/>
  <c r="AO2096" i="1" a="1"/>
  <c r="AO2096" i="1" s="1"/>
  <c r="AR638" i="1" a="1"/>
  <c r="AR638" i="1" s="1"/>
  <c r="AQ638" i="1" a="1"/>
  <c r="AQ638" i="1" s="1"/>
  <c r="AP638" i="1" a="1"/>
  <c r="AP638" i="1" s="1"/>
  <c r="AO638" i="1" a="1"/>
  <c r="AO638" i="1" s="1"/>
  <c r="AR1663" i="1" a="1"/>
  <c r="AR1663" i="1" s="1"/>
  <c r="AQ1663" i="1" a="1"/>
  <c r="AQ1663" i="1" s="1"/>
  <c r="AP1663" i="1" a="1"/>
  <c r="AP1663" i="1" s="1"/>
  <c r="AO1663" i="1" a="1"/>
  <c r="AO1663" i="1" s="1"/>
  <c r="AR598" i="1" a="1"/>
  <c r="AR598" i="1" s="1"/>
  <c r="AQ598" i="1" a="1"/>
  <c r="AQ598" i="1" s="1"/>
  <c r="AP598" i="1" a="1"/>
  <c r="AP598" i="1" s="1"/>
  <c r="AO598" i="1" a="1"/>
  <c r="AO598" i="1" s="1"/>
  <c r="AR1423" i="1" a="1"/>
  <c r="AR1423" i="1" s="1"/>
  <c r="AQ1423" i="1" a="1"/>
  <c r="AQ1423" i="1" s="1"/>
  <c r="AP1423" i="1" a="1"/>
  <c r="AP1423" i="1" s="1"/>
  <c r="AO1423" i="1" a="1"/>
  <c r="AO1423" i="1" s="1"/>
  <c r="AR1415" i="1" a="1"/>
  <c r="AR1415" i="1" s="1"/>
  <c r="AQ1415" i="1" a="1"/>
  <c r="AQ1415" i="1" s="1"/>
  <c r="AP1415" i="1" a="1"/>
  <c r="AP1415" i="1" s="1"/>
  <c r="AO1415" i="1" a="1"/>
  <c r="AO1415" i="1" s="1"/>
  <c r="AR1480" i="1" a="1"/>
  <c r="AR1480" i="1" s="1"/>
  <c r="AQ1480" i="1" a="1"/>
  <c r="AQ1480" i="1" s="1"/>
  <c r="AP1480" i="1" a="1"/>
  <c r="AP1480" i="1" s="1"/>
  <c r="AO1480" i="1" a="1"/>
  <c r="AO1480" i="1" s="1"/>
  <c r="AR1720" i="1" a="1"/>
  <c r="AR1720" i="1" s="1"/>
  <c r="AQ1720" i="1" a="1"/>
  <c r="AQ1720" i="1" s="1"/>
  <c r="AP1720" i="1" a="1"/>
  <c r="AP1720" i="1" s="1"/>
  <c r="AO1720" i="1" a="1"/>
  <c r="AO1720" i="1" s="1"/>
  <c r="AR583" i="1" a="1"/>
  <c r="AR583" i="1" s="1"/>
  <c r="AQ583" i="1" a="1"/>
  <c r="AQ583" i="1" s="1"/>
  <c r="AP583" i="1" a="1"/>
  <c r="AP583" i="1" s="1"/>
  <c r="AO583" i="1" a="1"/>
  <c r="AO583" i="1" s="1"/>
  <c r="AR2702" i="1" a="1"/>
  <c r="AR2702" i="1" s="1"/>
  <c r="AQ2702" i="1" a="1"/>
  <c r="AQ2702" i="1" s="1"/>
  <c r="AP2702" i="1" a="1"/>
  <c r="AP2702" i="1" s="1"/>
  <c r="AO2702" i="1" a="1"/>
  <c r="AO2702" i="1" s="1"/>
  <c r="AR2694" i="1" a="1"/>
  <c r="AR2694" i="1" s="1"/>
  <c r="AQ2694" i="1" a="1"/>
  <c r="AQ2694" i="1" s="1"/>
  <c r="AP2694" i="1" a="1"/>
  <c r="AP2694" i="1" s="1"/>
  <c r="AO2694" i="1" a="1"/>
  <c r="AO2694" i="1" s="1"/>
  <c r="AR689" i="1" a="1"/>
  <c r="AR689" i="1" s="1"/>
  <c r="AQ689" i="1" a="1"/>
  <c r="AQ689" i="1" s="1"/>
  <c r="AP689" i="1" a="1"/>
  <c r="AP689" i="1" s="1"/>
  <c r="AO689" i="1" a="1"/>
  <c r="AO689" i="1" s="1"/>
  <c r="AR2559" i="1" a="1"/>
  <c r="AR2559" i="1" s="1"/>
  <c r="AQ2559" i="1" a="1"/>
  <c r="AQ2559" i="1" s="1"/>
  <c r="AP2559" i="1" a="1"/>
  <c r="AP2559" i="1" s="1"/>
  <c r="AO2559" i="1" a="1"/>
  <c r="AO2559" i="1" s="1"/>
  <c r="AR1587" i="1" a="1"/>
  <c r="AR1587" i="1" s="1"/>
  <c r="AQ1587" i="1" a="1"/>
  <c r="AQ1587" i="1" s="1"/>
  <c r="AP1587" i="1" a="1"/>
  <c r="AP1587" i="1" s="1"/>
  <c r="AO1587" i="1" a="1"/>
  <c r="AO1587" i="1" s="1"/>
  <c r="AR527" i="1" a="1"/>
  <c r="AR527" i="1" s="1"/>
  <c r="AQ527" i="1" a="1"/>
  <c r="AQ527" i="1" s="1"/>
  <c r="AP527" i="1" a="1"/>
  <c r="AP527" i="1" s="1"/>
  <c r="AO527" i="1" a="1"/>
  <c r="AO527" i="1" s="1"/>
  <c r="AR2370" i="1" a="1"/>
  <c r="AR2370" i="1" s="1"/>
  <c r="AQ2370" i="1" a="1"/>
  <c r="AQ2370" i="1" s="1"/>
  <c r="AP2370" i="1" a="1"/>
  <c r="AP2370" i="1" s="1"/>
  <c r="AO2370" i="1" a="1"/>
  <c r="AO2370" i="1" s="1"/>
  <c r="AR546" i="1" a="1"/>
  <c r="AR546" i="1" s="1"/>
  <c r="AQ546" i="1" a="1"/>
  <c r="AQ546" i="1" s="1"/>
  <c r="AP546" i="1" a="1"/>
  <c r="AP546" i="1" s="1"/>
  <c r="AO546" i="1" a="1"/>
  <c r="AO546" i="1" s="1"/>
  <c r="AR1709" i="1" a="1"/>
  <c r="AR1709" i="1" s="1"/>
  <c r="AQ1709" i="1" a="1"/>
  <c r="AQ1709" i="1" s="1"/>
  <c r="AP1709" i="1" a="1"/>
  <c r="AP1709" i="1" s="1"/>
  <c r="AO1709" i="1" a="1"/>
  <c r="AO1709" i="1" s="1"/>
  <c r="AR3023" i="1" a="1"/>
  <c r="AR3023" i="1" s="1"/>
  <c r="AQ3023" i="1" a="1"/>
  <c r="AQ3023" i="1" s="1"/>
  <c r="AP3023" i="1" a="1"/>
  <c r="AP3023" i="1" s="1"/>
  <c r="AO3023" i="1" a="1"/>
  <c r="AO3023" i="1" s="1"/>
  <c r="AR2051" i="1" a="1"/>
  <c r="AR2051" i="1" s="1"/>
  <c r="AQ2051" i="1" a="1"/>
  <c r="AQ2051" i="1" s="1"/>
  <c r="AP2051" i="1" a="1"/>
  <c r="AP2051" i="1" s="1"/>
  <c r="AO2051" i="1" a="1"/>
  <c r="AO2051" i="1" s="1"/>
  <c r="AR505" i="1" a="1"/>
  <c r="AR505" i="1" s="1"/>
  <c r="AQ505" i="1" a="1"/>
  <c r="AQ505" i="1" s="1"/>
  <c r="AP505" i="1" a="1"/>
  <c r="AP505" i="1" s="1"/>
  <c r="AO505" i="1" a="1"/>
  <c r="AO505" i="1" s="1"/>
  <c r="AR2491" i="1" a="1"/>
  <c r="AR2491" i="1" s="1"/>
  <c r="AQ2491" i="1" a="1"/>
  <c r="AQ2491" i="1" s="1"/>
  <c r="AP2491" i="1" a="1"/>
  <c r="AP2491" i="1" s="1"/>
  <c r="AO2491" i="1" a="1"/>
  <c r="AO2491" i="1" s="1"/>
  <c r="AR2508" i="1" a="1"/>
  <c r="AR2508" i="1" s="1"/>
  <c r="AQ2508" i="1" a="1"/>
  <c r="AQ2508" i="1" s="1"/>
  <c r="AP2508" i="1" a="1"/>
  <c r="AP2508" i="1" s="1"/>
  <c r="AO2508" i="1" a="1"/>
  <c r="AO2508" i="1" s="1"/>
  <c r="AR2520" i="1" a="1"/>
  <c r="AR2520" i="1" s="1"/>
  <c r="AQ2520" i="1" a="1"/>
  <c r="AQ2520" i="1" s="1"/>
  <c r="AP2520" i="1" a="1"/>
  <c r="AP2520" i="1" s="1"/>
  <c r="AO2520" i="1" a="1"/>
  <c r="AO2520" i="1" s="1"/>
  <c r="AR2799" i="1" a="1"/>
  <c r="AR2799" i="1" s="1"/>
  <c r="AQ2799" i="1" a="1"/>
  <c r="AQ2799" i="1" s="1"/>
  <c r="AP2799" i="1" a="1"/>
  <c r="AP2799" i="1" s="1"/>
  <c r="AO2799" i="1" a="1"/>
  <c r="AO2799" i="1" s="1"/>
  <c r="AR3338" i="1" a="1"/>
  <c r="AR3338" i="1" s="1"/>
  <c r="AQ3338" i="1" a="1"/>
  <c r="AQ3338" i="1" s="1"/>
  <c r="AP3338" i="1" a="1"/>
  <c r="AP3338" i="1" s="1"/>
  <c r="AO3338" i="1" a="1"/>
  <c r="AO3338" i="1" s="1"/>
  <c r="AR1454" i="1" a="1"/>
  <c r="AR1454" i="1" s="1"/>
  <c r="AQ1454" i="1" a="1"/>
  <c r="AQ1454" i="1" s="1"/>
  <c r="AP1454" i="1" a="1"/>
  <c r="AP1454" i="1" s="1"/>
  <c r="AO1454" i="1" a="1"/>
  <c r="AO1454" i="1" s="1"/>
  <c r="AR1746" i="1" a="1"/>
  <c r="AR1746" i="1" s="1"/>
  <c r="AQ1746" i="1" a="1"/>
  <c r="AQ1746" i="1" s="1"/>
  <c r="AP1746" i="1" a="1"/>
  <c r="AP1746" i="1" s="1"/>
  <c r="AO1746" i="1" a="1"/>
  <c r="AO1746" i="1" s="1"/>
  <c r="AR211" i="1" a="1"/>
  <c r="AR211" i="1" s="1"/>
  <c r="AQ211" i="1" a="1"/>
  <c r="AQ211" i="1" s="1"/>
  <c r="AP211" i="1" a="1"/>
  <c r="AP211" i="1" s="1"/>
  <c r="AO211" i="1" a="1"/>
  <c r="AO211" i="1" s="1"/>
  <c r="AR1069" i="1" a="1"/>
  <c r="AR1069" i="1" s="1"/>
  <c r="AQ1069" i="1" a="1"/>
  <c r="AQ1069" i="1" s="1"/>
  <c r="AP1069" i="1" a="1"/>
  <c r="AP1069" i="1" s="1"/>
  <c r="AO1069" i="1" a="1"/>
  <c r="AO1069" i="1" s="1"/>
  <c r="AR2673" i="1" a="1"/>
  <c r="AR2673" i="1" s="1"/>
  <c r="AQ2673" i="1" a="1"/>
  <c r="AQ2673" i="1" s="1"/>
  <c r="AP2673" i="1" a="1"/>
  <c r="AP2673" i="1" s="1"/>
  <c r="AO2673" i="1" a="1"/>
  <c r="AO2673" i="1" s="1"/>
  <c r="AR75" i="1" a="1"/>
  <c r="AR75" i="1" s="1"/>
  <c r="AQ75" i="1" a="1"/>
  <c r="AQ75" i="1" s="1"/>
  <c r="AP75" i="1" a="1"/>
  <c r="AP75" i="1" s="1"/>
  <c r="AO75" i="1" a="1"/>
  <c r="AO75" i="1" s="1"/>
  <c r="AR514" i="1" a="1"/>
  <c r="AR514" i="1" s="1"/>
  <c r="AQ514" i="1" a="1"/>
  <c r="AQ514" i="1" s="1"/>
  <c r="AP514" i="1" a="1"/>
  <c r="AP514" i="1" s="1"/>
  <c r="AO514" i="1" a="1"/>
  <c r="AO514" i="1" s="1"/>
  <c r="AR554" i="1" a="1"/>
  <c r="AR554" i="1" s="1"/>
  <c r="AQ554" i="1" a="1"/>
  <c r="AQ554" i="1" s="1"/>
  <c r="AP554" i="1" a="1"/>
  <c r="AP554" i="1" s="1"/>
  <c r="AO554" i="1" a="1"/>
  <c r="AO554" i="1" s="1"/>
  <c r="AR3654" i="1" a="1"/>
  <c r="AR3654" i="1" s="1"/>
  <c r="AQ3654" i="1" a="1"/>
  <c r="AQ3654" i="1" s="1"/>
  <c r="AP3654" i="1" a="1"/>
  <c r="AP3654" i="1" s="1"/>
  <c r="AO3654" i="1" a="1"/>
  <c r="AO3654" i="1" s="1"/>
  <c r="AR789" i="1" a="1"/>
  <c r="AR789" i="1" s="1"/>
  <c r="AQ789" i="1" a="1"/>
  <c r="AQ789" i="1" s="1"/>
  <c r="AP789" i="1" a="1"/>
  <c r="AP789" i="1" s="1"/>
  <c r="AO789" i="1" a="1"/>
  <c r="AO789" i="1" s="1"/>
  <c r="AR2726" i="1" a="1"/>
  <c r="AR2726" i="1" s="1"/>
  <c r="AQ2726" i="1" a="1"/>
  <c r="AQ2726" i="1" s="1"/>
  <c r="AP2726" i="1" a="1"/>
  <c r="AP2726" i="1" s="1"/>
  <c r="AO2726" i="1" a="1"/>
  <c r="AO2726" i="1" s="1"/>
  <c r="AR2421" i="1" a="1"/>
  <c r="AR2421" i="1" s="1"/>
  <c r="AQ2421" i="1" a="1"/>
  <c r="AQ2421" i="1" s="1"/>
  <c r="AP2421" i="1" a="1"/>
  <c r="AP2421" i="1" s="1"/>
  <c r="AO2421" i="1" a="1"/>
  <c r="AO2421" i="1" s="1"/>
  <c r="AR2434" i="1" a="1"/>
  <c r="AR2434" i="1" s="1"/>
  <c r="AQ2434" i="1" a="1"/>
  <c r="AQ2434" i="1" s="1"/>
  <c r="AP2434" i="1" a="1"/>
  <c r="AP2434" i="1" s="1"/>
  <c r="AO2434" i="1" a="1"/>
  <c r="AO2434" i="1" s="1"/>
  <c r="AR2394" i="1" a="1"/>
  <c r="AR2394" i="1" s="1"/>
  <c r="AQ2394" i="1" a="1"/>
  <c r="AQ2394" i="1" s="1"/>
  <c r="AP2394" i="1" a="1"/>
  <c r="AP2394" i="1" s="1"/>
  <c r="AO2394" i="1" a="1"/>
  <c r="AO2394" i="1" s="1"/>
  <c r="AR2436" i="1" a="1"/>
  <c r="AR2436" i="1" s="1"/>
  <c r="AQ2436" i="1" a="1"/>
  <c r="AQ2436" i="1" s="1"/>
  <c r="AP2436" i="1" a="1"/>
  <c r="AP2436" i="1" s="1"/>
  <c r="AO2436" i="1" a="1"/>
  <c r="AO2436" i="1" s="1"/>
  <c r="AR2420" i="1" a="1"/>
  <c r="AR2420" i="1" s="1"/>
  <c r="AQ2420" i="1" a="1"/>
  <c r="AQ2420" i="1" s="1"/>
  <c r="AP2420" i="1" a="1"/>
  <c r="AP2420" i="1" s="1"/>
  <c r="AO2420" i="1" a="1"/>
  <c r="AO2420" i="1" s="1"/>
  <c r="AR2403" i="1" a="1"/>
  <c r="AR2403" i="1" s="1"/>
  <c r="AQ2403" i="1" a="1"/>
  <c r="AQ2403" i="1" s="1"/>
  <c r="AP2403" i="1" a="1"/>
  <c r="AP2403" i="1" s="1"/>
  <c r="AO2403" i="1" a="1"/>
  <c r="AO2403" i="1" s="1"/>
  <c r="AR2402" i="1" a="1"/>
  <c r="AR2402" i="1" s="1"/>
  <c r="AQ2402" i="1" a="1"/>
  <c r="AQ2402" i="1" s="1"/>
  <c r="AP2402" i="1" a="1"/>
  <c r="AP2402" i="1" s="1"/>
  <c r="AO2402" i="1" a="1"/>
  <c r="AO2402" i="1" s="1"/>
  <c r="AR2373" i="1" a="1"/>
  <c r="AR2373" i="1" s="1"/>
  <c r="AQ2373" i="1" a="1"/>
  <c r="AQ2373" i="1" s="1"/>
  <c r="AP2373" i="1" a="1"/>
  <c r="AP2373" i="1" s="1"/>
  <c r="AO2373" i="1" a="1"/>
  <c r="AO2373" i="1" s="1"/>
  <c r="AR2435" i="1" a="1"/>
  <c r="AR2435" i="1" s="1"/>
  <c r="AQ2435" i="1" a="1"/>
  <c r="AQ2435" i="1" s="1"/>
  <c r="AP2435" i="1" a="1"/>
  <c r="AP2435" i="1" s="1"/>
  <c r="AO2435" i="1" a="1"/>
  <c r="AO2435" i="1" s="1"/>
  <c r="AR3150" i="1" a="1"/>
  <c r="AR3150" i="1" s="1"/>
  <c r="AQ3150" i="1" a="1"/>
  <c r="AQ3150" i="1" s="1"/>
  <c r="AP3150" i="1" a="1"/>
  <c r="AP3150" i="1" s="1"/>
  <c r="AO3150" i="1" a="1"/>
  <c r="AO3150" i="1" s="1"/>
  <c r="AR2450" i="1" a="1"/>
  <c r="AR2450" i="1" s="1"/>
  <c r="AQ2450" i="1" a="1"/>
  <c r="AQ2450" i="1" s="1"/>
  <c r="AP2450" i="1" a="1"/>
  <c r="AP2450" i="1" s="1"/>
  <c r="AO2450" i="1" a="1"/>
  <c r="AO2450" i="1" s="1"/>
  <c r="AR2439" i="1" a="1"/>
  <c r="AR2439" i="1" s="1"/>
  <c r="AQ2439" i="1" a="1"/>
  <c r="AQ2439" i="1" s="1"/>
  <c r="AP2439" i="1" a="1"/>
  <c r="AP2439" i="1" s="1"/>
  <c r="AO2439" i="1" a="1"/>
  <c r="AO2439" i="1" s="1"/>
  <c r="AR2890" i="1" a="1"/>
  <c r="AR2890" i="1" s="1"/>
  <c r="AQ2890" i="1" a="1"/>
  <c r="AQ2890" i="1" s="1"/>
  <c r="AP2890" i="1" a="1"/>
  <c r="AP2890" i="1" s="1"/>
  <c r="AO2890" i="1" a="1"/>
  <c r="AO2890" i="1" s="1"/>
  <c r="AR3138" i="1" a="1"/>
  <c r="AR3138" i="1" s="1"/>
  <c r="AQ3138" i="1" a="1"/>
  <c r="AQ3138" i="1" s="1"/>
  <c r="AP3138" i="1" a="1"/>
  <c r="AP3138" i="1" s="1"/>
  <c r="AO3138" i="1" a="1"/>
  <c r="AO3138" i="1" s="1"/>
  <c r="AR553" i="1" a="1"/>
  <c r="AR553" i="1" s="1"/>
  <c r="AQ553" i="1" a="1"/>
  <c r="AQ553" i="1" s="1"/>
  <c r="AP553" i="1" a="1"/>
  <c r="AP553" i="1" s="1"/>
  <c r="AO553" i="1" a="1"/>
  <c r="AO553" i="1" s="1"/>
  <c r="AR1125" i="1" a="1"/>
  <c r="AR1125" i="1" s="1"/>
  <c r="AQ1125" i="1" a="1"/>
  <c r="AQ1125" i="1" s="1"/>
  <c r="AP1125" i="1" a="1"/>
  <c r="AP1125" i="1" s="1"/>
  <c r="AO1125" i="1" a="1"/>
  <c r="AO1125" i="1" s="1"/>
  <c r="AR727" i="1" a="1"/>
  <c r="AR727" i="1" s="1"/>
  <c r="AQ727" i="1" a="1"/>
  <c r="AQ727" i="1" s="1"/>
  <c r="AP727" i="1" a="1"/>
  <c r="AP727" i="1" s="1"/>
  <c r="AO727" i="1" a="1"/>
  <c r="AO727" i="1" s="1"/>
  <c r="AR1159" i="1" a="1"/>
  <c r="AR1159" i="1" s="1"/>
  <c r="AQ1159" i="1" a="1"/>
  <c r="AQ1159" i="1" s="1"/>
  <c r="AP1159" i="1" a="1"/>
  <c r="AP1159" i="1" s="1"/>
  <c r="AO1159" i="1" a="1"/>
  <c r="AO1159" i="1" s="1"/>
  <c r="AR812" i="1" a="1"/>
  <c r="AR812" i="1" s="1"/>
  <c r="AQ812" i="1" a="1"/>
  <c r="AQ812" i="1" s="1"/>
  <c r="AP812" i="1" a="1"/>
  <c r="AP812" i="1" s="1"/>
  <c r="AO812" i="1" a="1"/>
  <c r="AO812" i="1" s="1"/>
  <c r="AR369" i="1" a="1"/>
  <c r="AR369" i="1" s="1"/>
  <c r="AQ369" i="1" a="1"/>
  <c r="AQ369" i="1" s="1"/>
  <c r="AP369" i="1" a="1"/>
  <c r="AP369" i="1" s="1"/>
  <c r="AO369" i="1" a="1"/>
  <c r="AO369" i="1" s="1"/>
  <c r="AR558" i="1" a="1"/>
  <c r="AR558" i="1" s="1"/>
  <c r="AQ558" i="1" a="1"/>
  <c r="AQ558" i="1" s="1"/>
  <c r="AP558" i="1" a="1"/>
  <c r="AP558" i="1" s="1"/>
  <c r="AO558" i="1" a="1"/>
  <c r="AO558" i="1" s="1"/>
  <c r="AR447" i="1" a="1"/>
  <c r="AR447" i="1" s="1"/>
  <c r="AQ447" i="1" a="1"/>
  <c r="AQ447" i="1" s="1"/>
  <c r="AP447" i="1" a="1"/>
  <c r="AP447" i="1" s="1"/>
  <c r="AO447" i="1" a="1"/>
  <c r="AO447" i="1" s="1"/>
  <c r="AR2622" i="1" a="1"/>
  <c r="AR2622" i="1" s="1"/>
  <c r="AQ2622" i="1" a="1"/>
  <c r="AQ2622" i="1" s="1"/>
  <c r="AP2622" i="1" a="1"/>
  <c r="AP2622" i="1" s="1"/>
  <c r="AO2622" i="1" a="1"/>
  <c r="AO2622" i="1" s="1"/>
  <c r="AR1134" i="1" a="1"/>
  <c r="AR1134" i="1" s="1"/>
  <c r="AQ1134" i="1" a="1"/>
  <c r="AQ1134" i="1" s="1"/>
  <c r="AP1134" i="1" a="1"/>
  <c r="AP1134" i="1" s="1"/>
  <c r="AO1134" i="1" a="1"/>
  <c r="AO1134" i="1" s="1"/>
  <c r="AR2708" i="1" a="1"/>
  <c r="AR2708" i="1" s="1"/>
  <c r="AQ2708" i="1" a="1"/>
  <c r="AQ2708" i="1" s="1"/>
  <c r="AP2708" i="1" a="1"/>
  <c r="AP2708" i="1" s="1"/>
  <c r="AO2708" i="1" a="1"/>
  <c r="AO2708" i="1" s="1"/>
  <c r="AR1928" i="1" a="1"/>
  <c r="AR1928" i="1" s="1"/>
  <c r="AQ1928" i="1" a="1"/>
  <c r="AQ1928" i="1" s="1"/>
  <c r="AP1928" i="1" a="1"/>
  <c r="AP1928" i="1" s="1"/>
  <c r="AO1928" i="1" a="1"/>
  <c r="AO1928" i="1" s="1"/>
  <c r="AR3191" i="1" a="1"/>
  <c r="AR3191" i="1" s="1"/>
  <c r="AQ3191" i="1" a="1"/>
  <c r="AQ3191" i="1" s="1"/>
  <c r="AP3191" i="1" a="1"/>
  <c r="AP3191" i="1" s="1"/>
  <c r="AO3191" i="1" a="1"/>
  <c r="AO3191" i="1" s="1"/>
  <c r="AR2744" i="1" a="1"/>
  <c r="AR2744" i="1" s="1"/>
  <c r="AQ2744" i="1" a="1"/>
  <c r="AQ2744" i="1" s="1"/>
  <c r="AP2744" i="1" a="1"/>
  <c r="AP2744" i="1" s="1"/>
  <c r="AO2744" i="1" a="1"/>
  <c r="AO2744" i="1" s="1"/>
  <c r="AR252" i="1" a="1"/>
  <c r="AR252" i="1" s="1"/>
  <c r="AQ252" i="1" a="1"/>
  <c r="AQ252" i="1" s="1"/>
  <c r="AP252" i="1" a="1"/>
  <c r="AP252" i="1" s="1"/>
  <c r="AO252" i="1" a="1"/>
  <c r="AO252" i="1" s="1"/>
  <c r="AR860" i="1" a="1"/>
  <c r="AR860" i="1" s="1"/>
  <c r="AQ860" i="1" a="1"/>
  <c r="AQ860" i="1" s="1"/>
  <c r="AP860" i="1" a="1"/>
  <c r="AP860" i="1" s="1"/>
  <c r="AO860" i="1" a="1"/>
  <c r="AO860" i="1" s="1"/>
  <c r="AR822" i="1" a="1"/>
  <c r="AR822" i="1" s="1"/>
  <c r="AQ822" i="1" a="1"/>
  <c r="AQ822" i="1" s="1"/>
  <c r="AP822" i="1" a="1"/>
  <c r="AP822" i="1" s="1"/>
  <c r="AO822" i="1" a="1"/>
  <c r="AO822" i="1" s="1"/>
  <c r="AR572" i="1" a="1"/>
  <c r="AR572" i="1" s="1"/>
  <c r="AQ572" i="1" a="1"/>
  <c r="AQ572" i="1" s="1"/>
  <c r="AP572" i="1" a="1"/>
  <c r="AP572" i="1" s="1"/>
  <c r="AO572" i="1" a="1"/>
  <c r="AO572" i="1" s="1"/>
  <c r="AR2243" i="1" a="1"/>
  <c r="AR2243" i="1" s="1"/>
  <c r="AQ2243" i="1" a="1"/>
  <c r="AQ2243" i="1" s="1"/>
  <c r="AP2243" i="1" a="1"/>
  <c r="AP2243" i="1" s="1"/>
  <c r="AO2243" i="1" a="1"/>
  <c r="AO2243" i="1" s="1"/>
  <c r="AR2099" i="1" a="1"/>
  <c r="AR2099" i="1" s="1"/>
  <c r="AQ2099" i="1" a="1"/>
  <c r="AQ2099" i="1" s="1"/>
  <c r="AP2099" i="1" a="1"/>
  <c r="AP2099" i="1" s="1"/>
  <c r="AO2099" i="1" a="1"/>
  <c r="AO2099" i="1" s="1"/>
  <c r="AR2132" i="1" a="1"/>
  <c r="AR2132" i="1" s="1"/>
  <c r="AQ2132" i="1" a="1"/>
  <c r="AQ2132" i="1" s="1"/>
  <c r="AP2132" i="1" a="1"/>
  <c r="AP2132" i="1" s="1"/>
  <c r="AO2132" i="1" a="1"/>
  <c r="AO2132" i="1" s="1"/>
  <c r="AR2875" i="1" a="1"/>
  <c r="AR2875" i="1" s="1"/>
  <c r="AQ2875" i="1" a="1"/>
  <c r="AQ2875" i="1" s="1"/>
  <c r="AP2875" i="1" a="1"/>
  <c r="AP2875" i="1" s="1"/>
  <c r="AO2875" i="1" a="1"/>
  <c r="AO2875" i="1" s="1"/>
  <c r="AR2862" i="1" a="1"/>
  <c r="AR2862" i="1" s="1"/>
  <c r="AQ2862" i="1" a="1"/>
  <c r="AQ2862" i="1" s="1"/>
  <c r="AP2862" i="1" a="1"/>
  <c r="AP2862" i="1" s="1"/>
  <c r="AO2862" i="1" a="1"/>
  <c r="AO2862" i="1" s="1"/>
  <c r="AR1466" i="1" a="1"/>
  <c r="AR1466" i="1" s="1"/>
  <c r="AQ1466" i="1" a="1"/>
  <c r="AQ1466" i="1" s="1"/>
  <c r="AP1466" i="1" a="1"/>
  <c r="AP1466" i="1" s="1"/>
  <c r="AO1466" i="1" a="1"/>
  <c r="AO1466" i="1" s="1"/>
  <c r="AR566" i="1" a="1"/>
  <c r="AR566" i="1" s="1"/>
  <c r="AQ566" i="1" a="1"/>
  <c r="AQ566" i="1" s="1"/>
  <c r="AP566" i="1" a="1"/>
  <c r="AP566" i="1" s="1"/>
  <c r="AO566" i="1" a="1"/>
  <c r="AO566" i="1" s="1"/>
  <c r="AR2307" i="1" a="1"/>
  <c r="AR2307" i="1" s="1"/>
  <c r="AQ2307" i="1" a="1"/>
  <c r="AQ2307" i="1" s="1"/>
  <c r="AP2307" i="1" a="1"/>
  <c r="AP2307" i="1" s="1"/>
  <c r="AO2307" i="1" a="1"/>
  <c r="AO2307" i="1" s="1"/>
  <c r="AR1114" i="1" a="1"/>
  <c r="AR1114" i="1" s="1"/>
  <c r="AQ1114" i="1" a="1"/>
  <c r="AQ1114" i="1" s="1"/>
  <c r="AP1114" i="1" a="1"/>
  <c r="AP1114" i="1" s="1"/>
  <c r="AO1114" i="1" a="1"/>
  <c r="AO1114" i="1" s="1"/>
  <c r="AR1444" i="1" a="1"/>
  <c r="AR1444" i="1" s="1"/>
  <c r="AQ1444" i="1" a="1"/>
  <c r="AQ1444" i="1" s="1"/>
  <c r="AP1444" i="1" a="1"/>
  <c r="AP1444" i="1" s="1"/>
  <c r="AO1444" i="1" a="1"/>
  <c r="AO1444" i="1" s="1"/>
  <c r="AR2189" i="1" a="1"/>
  <c r="AR2189" i="1" s="1"/>
  <c r="AQ2189" i="1" a="1"/>
  <c r="AQ2189" i="1" s="1"/>
  <c r="AP2189" i="1" a="1"/>
  <c r="AP2189" i="1" s="1"/>
  <c r="AO2189" i="1" a="1"/>
  <c r="AO2189" i="1" s="1"/>
  <c r="AR1148" i="1" a="1"/>
  <c r="AR1148" i="1" s="1"/>
  <c r="AQ1148" i="1" a="1"/>
  <c r="AQ1148" i="1" s="1"/>
  <c r="AP1148" i="1" a="1"/>
  <c r="AP1148" i="1" s="1"/>
  <c r="AO1148" i="1" a="1"/>
  <c r="AO1148" i="1" s="1"/>
  <c r="AR1559" i="1" a="1"/>
  <c r="AR1559" i="1" s="1"/>
  <c r="AQ1559" i="1" a="1"/>
  <c r="AQ1559" i="1" s="1"/>
  <c r="AP1559" i="1" a="1"/>
  <c r="AP1559" i="1" s="1"/>
  <c r="AO1559" i="1" a="1"/>
  <c r="AO1559" i="1" s="1"/>
  <c r="AR1826" i="1" a="1"/>
  <c r="AR1826" i="1" s="1"/>
  <c r="AQ1826" i="1" a="1"/>
  <c r="AQ1826" i="1" s="1"/>
  <c r="AP1826" i="1" a="1"/>
  <c r="AP1826" i="1" s="1"/>
  <c r="AO1826" i="1" a="1"/>
  <c r="AO1826" i="1" s="1"/>
  <c r="AR2296" i="1" a="1"/>
  <c r="AR2296" i="1" s="1"/>
  <c r="AQ2296" i="1" a="1"/>
  <c r="AQ2296" i="1" s="1"/>
  <c r="AP2296" i="1" a="1"/>
  <c r="AP2296" i="1" s="1"/>
  <c r="AO2296" i="1" a="1"/>
  <c r="AO2296" i="1" s="1"/>
  <c r="AR110" i="1" a="1"/>
  <c r="AR110" i="1" s="1"/>
  <c r="AQ110" i="1" a="1"/>
  <c r="AQ110" i="1" s="1"/>
  <c r="AP110" i="1" a="1"/>
  <c r="AP110" i="1" s="1"/>
  <c r="AO110" i="1" a="1"/>
  <c r="AO110" i="1" s="1"/>
  <c r="AR2295" i="1" a="1"/>
  <c r="AR2295" i="1" s="1"/>
  <c r="AQ2295" i="1" a="1"/>
  <c r="AQ2295" i="1" s="1"/>
  <c r="AP2295" i="1" a="1"/>
  <c r="AP2295" i="1" s="1"/>
  <c r="AO2295" i="1" a="1"/>
  <c r="AO2295" i="1" s="1"/>
  <c r="AR1950" i="1" a="1"/>
  <c r="AR1950" i="1" s="1"/>
  <c r="AQ1950" i="1" a="1"/>
  <c r="AQ1950" i="1" s="1"/>
  <c r="AP1950" i="1" a="1"/>
  <c r="AP1950" i="1" s="1"/>
  <c r="AO1950" i="1" a="1"/>
  <c r="AO1950" i="1" s="1"/>
  <c r="AR754" i="1" a="1"/>
  <c r="AR754" i="1" s="1"/>
  <c r="AQ754" i="1" a="1"/>
  <c r="AQ754" i="1" s="1"/>
  <c r="AP754" i="1" a="1"/>
  <c r="AP754" i="1" s="1"/>
  <c r="AO754" i="1" a="1"/>
  <c r="AO754" i="1" s="1"/>
  <c r="AR1972" i="1" a="1"/>
  <c r="AR1972" i="1" s="1"/>
  <c r="AQ1972" i="1" a="1"/>
  <c r="AQ1972" i="1" s="1"/>
  <c r="AP1972" i="1" a="1"/>
  <c r="AP1972" i="1" s="1"/>
  <c r="AO1972" i="1" a="1"/>
  <c r="AO1972" i="1" s="1"/>
  <c r="AR209" i="1" a="1"/>
  <c r="AR209" i="1" s="1"/>
  <c r="AQ209" i="1" a="1"/>
  <c r="AQ209" i="1" s="1"/>
  <c r="AP209" i="1" a="1"/>
  <c r="AP209" i="1" s="1"/>
  <c r="AO209" i="1" a="1"/>
  <c r="AO209" i="1" s="1"/>
  <c r="AR1216" i="1" a="1"/>
  <c r="AR1216" i="1" s="1"/>
  <c r="AQ1216" i="1" a="1"/>
  <c r="AQ1216" i="1" s="1"/>
  <c r="AP1216" i="1" a="1"/>
  <c r="AP1216" i="1" s="1"/>
  <c r="AO1216" i="1" a="1"/>
  <c r="AO1216" i="1" s="1"/>
  <c r="AR595" i="1" a="1"/>
  <c r="AR595" i="1" s="1"/>
  <c r="AQ595" i="1" a="1"/>
  <c r="AQ595" i="1" s="1"/>
  <c r="AP595" i="1" a="1"/>
  <c r="AP595" i="1" s="1"/>
  <c r="AO595" i="1" a="1"/>
  <c r="AO595" i="1" s="1"/>
  <c r="AR2456" i="1" a="1"/>
  <c r="AR2456" i="1" s="1"/>
  <c r="AQ2456" i="1" a="1"/>
  <c r="AQ2456" i="1" s="1"/>
  <c r="AP2456" i="1" a="1"/>
  <c r="AP2456" i="1" s="1"/>
  <c r="AO2456" i="1" a="1"/>
  <c r="AO2456" i="1" s="1"/>
  <c r="AR2800" i="1" a="1"/>
  <c r="AR2800" i="1" s="1"/>
  <c r="AQ2800" i="1" a="1"/>
  <c r="AQ2800" i="1" s="1"/>
  <c r="AP2800" i="1" a="1"/>
  <c r="AP2800" i="1" s="1"/>
  <c r="AO2800" i="1" a="1"/>
  <c r="AO2800" i="1" s="1"/>
  <c r="AR676" i="1" a="1"/>
  <c r="AR676" i="1" s="1"/>
  <c r="AQ676" i="1" a="1"/>
  <c r="AQ676" i="1" s="1"/>
  <c r="AP676" i="1" a="1"/>
  <c r="AP676" i="1" s="1"/>
  <c r="AO676" i="1" a="1"/>
  <c r="AO676" i="1" s="1"/>
  <c r="AR1982" i="1" a="1"/>
  <c r="AR1982" i="1" s="1"/>
  <c r="AQ1982" i="1" a="1"/>
  <c r="AQ1982" i="1" s="1"/>
  <c r="AP1982" i="1" a="1"/>
  <c r="AP1982" i="1" s="1"/>
  <c r="AO1982" i="1" a="1"/>
  <c r="AO1982" i="1" s="1"/>
  <c r="AR2220" i="1" a="1"/>
  <c r="AR2220" i="1" s="1"/>
  <c r="AQ2220" i="1" a="1"/>
  <c r="AQ2220" i="1" s="1"/>
  <c r="AP2220" i="1" a="1"/>
  <c r="AP2220" i="1" s="1"/>
  <c r="AO2220" i="1" a="1"/>
  <c r="AO2220" i="1" s="1"/>
  <c r="AR2046" i="1" a="1"/>
  <c r="AR2046" i="1" s="1"/>
  <c r="AQ2046" i="1" a="1"/>
  <c r="AQ2046" i="1" s="1"/>
  <c r="AP2046" i="1" a="1"/>
  <c r="AP2046" i="1" s="1"/>
  <c r="AO2046" i="1" a="1"/>
  <c r="AO2046" i="1" s="1"/>
  <c r="AR124" i="1" a="1"/>
  <c r="AR124" i="1" s="1"/>
  <c r="AQ124" i="1" a="1"/>
  <c r="AQ124" i="1" s="1"/>
  <c r="AP124" i="1" a="1"/>
  <c r="AP124" i="1" s="1"/>
  <c r="AO124" i="1" a="1"/>
  <c r="AO124" i="1" s="1"/>
  <c r="AR153" i="1" a="1"/>
  <c r="AR153" i="1" s="1"/>
  <c r="AQ153" i="1" a="1"/>
  <c r="AQ153" i="1" s="1"/>
  <c r="AP153" i="1" a="1"/>
  <c r="AP153" i="1" s="1"/>
  <c r="AO153" i="1" a="1"/>
  <c r="AO153" i="1" s="1"/>
  <c r="AR1864" i="1" a="1"/>
  <c r="AR1864" i="1" s="1"/>
  <c r="AQ1864" i="1" a="1"/>
  <c r="AQ1864" i="1" s="1"/>
  <c r="AP1864" i="1" a="1"/>
  <c r="AP1864" i="1" s="1"/>
  <c r="AO1864" i="1" a="1"/>
  <c r="AO1864" i="1" s="1"/>
  <c r="AR2692" i="1" a="1"/>
  <c r="AR2692" i="1" s="1"/>
  <c r="AQ2692" i="1" a="1"/>
  <c r="AQ2692" i="1" s="1"/>
  <c r="AP2692" i="1" a="1"/>
  <c r="AP2692" i="1" s="1"/>
  <c r="AO2692" i="1" a="1"/>
  <c r="AO2692" i="1" s="1"/>
  <c r="AR665" i="1" a="1"/>
  <c r="AR665" i="1" s="1"/>
  <c r="AQ665" i="1" a="1"/>
  <c r="AQ665" i="1" s="1"/>
  <c r="AP665" i="1" a="1"/>
  <c r="AP665" i="1" s="1"/>
  <c r="AO665" i="1" a="1"/>
  <c r="AO665" i="1" s="1"/>
  <c r="AR2088" i="1" a="1"/>
  <c r="AR2088" i="1" s="1"/>
  <c r="AQ2088" i="1" a="1"/>
  <c r="AQ2088" i="1" s="1"/>
  <c r="AP2088" i="1" a="1"/>
  <c r="AP2088" i="1" s="1"/>
  <c r="AO2088" i="1" a="1"/>
  <c r="AO2088" i="1" s="1"/>
  <c r="AR2712" i="1" a="1"/>
  <c r="AR2712" i="1" s="1"/>
  <c r="AQ2712" i="1" a="1"/>
  <c r="AQ2712" i="1" s="1"/>
  <c r="AP2712" i="1" a="1"/>
  <c r="AP2712" i="1" s="1"/>
  <c r="AO2712" i="1" a="1"/>
  <c r="AO2712" i="1" s="1"/>
  <c r="AR2152" i="1" a="1"/>
  <c r="AR2152" i="1" s="1"/>
  <c r="AQ2152" i="1" a="1"/>
  <c r="AQ2152" i="1" s="1"/>
  <c r="AP2152" i="1" a="1"/>
  <c r="AP2152" i="1" s="1"/>
  <c r="AO2152" i="1" a="1"/>
  <c r="AO2152" i="1" s="1"/>
  <c r="AR838" i="1" a="1"/>
  <c r="AR838" i="1" s="1"/>
  <c r="AQ838" i="1" a="1"/>
  <c r="AQ838" i="1" s="1"/>
  <c r="AP838" i="1" a="1"/>
  <c r="AP838" i="1" s="1"/>
  <c r="AO838" i="1" a="1"/>
  <c r="AO838" i="1" s="1"/>
  <c r="AR564" i="1" a="1"/>
  <c r="AR564" i="1" s="1"/>
  <c r="AQ564" i="1" a="1"/>
  <c r="AQ564" i="1" s="1"/>
  <c r="AP564" i="1" a="1"/>
  <c r="AP564" i="1" s="1"/>
  <c r="AO564" i="1" a="1"/>
  <c r="AO564" i="1" s="1"/>
  <c r="AR843" i="1" a="1"/>
  <c r="AR843" i="1" s="1"/>
  <c r="AQ843" i="1" a="1"/>
  <c r="AQ843" i="1" s="1"/>
  <c r="AP843" i="1" a="1"/>
  <c r="AP843" i="1" s="1"/>
  <c r="AO843" i="1" a="1"/>
  <c r="AO843" i="1" s="1"/>
  <c r="AR1915" i="1" a="1"/>
  <c r="AR1915" i="1" s="1"/>
  <c r="AQ1915" i="1" a="1"/>
  <c r="AQ1915" i="1" s="1"/>
  <c r="AP1915" i="1" a="1"/>
  <c r="AP1915" i="1" s="1"/>
  <c r="AO1915" i="1" a="1"/>
  <c r="AO1915" i="1" s="1"/>
  <c r="AR1921" i="1" a="1"/>
  <c r="AR1921" i="1" s="1"/>
  <c r="AQ1921" i="1" a="1"/>
  <c r="AQ1921" i="1" s="1"/>
  <c r="AP1921" i="1" a="1"/>
  <c r="AP1921" i="1" s="1"/>
  <c r="AO1921" i="1" a="1"/>
  <c r="AO1921" i="1" s="1"/>
  <c r="AR2170" i="1" a="1"/>
  <c r="AR2170" i="1" s="1"/>
  <c r="AQ2170" i="1" a="1"/>
  <c r="AQ2170" i="1" s="1"/>
  <c r="AP2170" i="1" a="1"/>
  <c r="AP2170" i="1" s="1"/>
  <c r="AO2170" i="1" a="1"/>
  <c r="AO2170" i="1" s="1"/>
  <c r="AR494" i="1" a="1"/>
  <c r="AR494" i="1" s="1"/>
  <c r="AQ494" i="1" a="1"/>
  <c r="AQ494" i="1" s="1"/>
  <c r="AP494" i="1" a="1"/>
  <c r="AP494" i="1" s="1"/>
  <c r="AO494" i="1" a="1"/>
  <c r="AO494" i="1" s="1"/>
  <c r="AR3185" i="1" a="1"/>
  <c r="AR3185" i="1" s="1"/>
  <c r="AQ3185" i="1" a="1"/>
  <c r="AQ3185" i="1" s="1"/>
  <c r="AP3185" i="1" a="1"/>
  <c r="AP3185" i="1" s="1"/>
  <c r="AO3185" i="1" a="1"/>
  <c r="AO3185" i="1" s="1"/>
  <c r="AR601" i="1" a="1"/>
  <c r="AR601" i="1" s="1"/>
  <c r="AQ601" i="1" a="1"/>
  <c r="AQ601" i="1" s="1"/>
  <c r="AP601" i="1" a="1"/>
  <c r="AP601" i="1" s="1"/>
  <c r="AO601" i="1" a="1"/>
  <c r="AO601" i="1" s="1"/>
  <c r="AR1790" i="1" a="1"/>
  <c r="AR1790" i="1" s="1"/>
  <c r="AQ1790" i="1" a="1"/>
  <c r="AQ1790" i="1" s="1"/>
  <c r="AP1790" i="1" a="1"/>
  <c r="AP1790" i="1" s="1"/>
  <c r="AO1790" i="1" a="1"/>
  <c r="AO1790" i="1" s="1"/>
  <c r="AR2175" i="1" a="1"/>
  <c r="AR2175" i="1" s="1"/>
  <c r="AQ2175" i="1" a="1"/>
  <c r="AQ2175" i="1" s="1"/>
  <c r="AP2175" i="1" a="1"/>
  <c r="AP2175" i="1" s="1"/>
  <c r="AO2175" i="1" a="1"/>
  <c r="AO2175" i="1" s="1"/>
  <c r="AR2092" i="1" a="1"/>
  <c r="AR2092" i="1" s="1"/>
  <c r="AQ2092" i="1" a="1"/>
  <c r="AQ2092" i="1" s="1"/>
  <c r="AP2092" i="1" a="1"/>
  <c r="AP2092" i="1" s="1"/>
  <c r="AO2092" i="1" a="1"/>
  <c r="AO2092" i="1" s="1"/>
  <c r="AR515" i="1" a="1"/>
  <c r="AR515" i="1" s="1"/>
  <c r="AQ515" i="1" a="1"/>
  <c r="AQ515" i="1" s="1"/>
  <c r="AP515" i="1" a="1"/>
  <c r="AP515" i="1" s="1"/>
  <c r="AO515" i="1" a="1"/>
  <c r="AO515" i="1" s="1"/>
  <c r="AR1362" i="1" a="1"/>
  <c r="AR1362" i="1" s="1"/>
  <c r="AQ1362" i="1" a="1"/>
  <c r="AQ1362" i="1" s="1"/>
  <c r="AP1362" i="1" a="1"/>
  <c r="AP1362" i="1" s="1"/>
  <c r="AO1362" i="1" a="1"/>
  <c r="AO1362" i="1" s="1"/>
  <c r="AR2429" i="1" a="1"/>
  <c r="AR2429" i="1" s="1"/>
  <c r="AQ2429" i="1" a="1"/>
  <c r="AQ2429" i="1" s="1"/>
  <c r="AP2429" i="1" a="1"/>
  <c r="AP2429" i="1" s="1"/>
  <c r="AO2429" i="1" a="1"/>
  <c r="AO2429" i="1" s="1"/>
  <c r="AR3436" i="1" a="1"/>
  <c r="AR3436" i="1" s="1"/>
  <c r="AQ3436" i="1" a="1"/>
  <c r="AQ3436" i="1" s="1"/>
  <c r="AP3436" i="1" a="1"/>
  <c r="AP3436" i="1" s="1"/>
  <c r="AO3436" i="1" a="1"/>
  <c r="AO3436" i="1" s="1"/>
  <c r="AR3385" i="1" a="1"/>
  <c r="AR3385" i="1" s="1"/>
  <c r="AQ3385" i="1" a="1"/>
  <c r="AQ3385" i="1" s="1"/>
  <c r="AP3385" i="1" a="1"/>
  <c r="AP3385" i="1" s="1"/>
  <c r="AO3385" i="1" a="1"/>
  <c r="AO3385" i="1" s="1"/>
  <c r="AR1734" i="1" a="1"/>
  <c r="AR1734" i="1" s="1"/>
  <c r="AQ1734" i="1" a="1"/>
  <c r="AQ1734" i="1" s="1"/>
  <c r="AP1734" i="1" a="1"/>
  <c r="AP1734" i="1" s="1"/>
  <c r="AO1734" i="1" a="1"/>
  <c r="AO1734" i="1" s="1"/>
  <c r="AR2167" i="1" a="1"/>
  <c r="AR2167" i="1" s="1"/>
  <c r="AQ2167" i="1" a="1"/>
  <c r="AQ2167" i="1" s="1"/>
  <c r="AP2167" i="1" a="1"/>
  <c r="AP2167" i="1" s="1"/>
  <c r="AO2167" i="1" a="1"/>
  <c r="AO2167" i="1" s="1"/>
  <c r="AR1133" i="1" a="1"/>
  <c r="AR1133" i="1" s="1"/>
  <c r="AQ1133" i="1" a="1"/>
  <c r="AQ1133" i="1" s="1"/>
  <c r="AP1133" i="1" a="1"/>
  <c r="AP1133" i="1" s="1"/>
  <c r="AO1133" i="1" a="1"/>
  <c r="AO1133" i="1" s="1"/>
  <c r="AR355" i="1" a="1"/>
  <c r="AR355" i="1" s="1"/>
  <c r="AQ355" i="1" a="1"/>
  <c r="AQ355" i="1" s="1"/>
  <c r="AP355" i="1" a="1"/>
  <c r="AP355" i="1" s="1"/>
  <c r="AO355" i="1" a="1"/>
  <c r="AO355" i="1" s="1"/>
  <c r="AR2691" i="1" a="1"/>
  <c r="AR2691" i="1" s="1"/>
  <c r="AQ2691" i="1" a="1"/>
  <c r="AQ2691" i="1" s="1"/>
  <c r="AP2691" i="1" a="1"/>
  <c r="AP2691" i="1" s="1"/>
  <c r="AO2691" i="1" a="1"/>
  <c r="AO2691" i="1" s="1"/>
  <c r="AR2498" i="1" a="1"/>
  <c r="AR2498" i="1" s="1"/>
  <c r="AQ2498" i="1" a="1"/>
  <c r="AQ2498" i="1" s="1"/>
  <c r="AP2498" i="1" a="1"/>
  <c r="AP2498" i="1" s="1"/>
  <c r="AO2498" i="1" a="1"/>
  <c r="AO2498" i="1" s="1"/>
  <c r="AR76" i="1" a="1"/>
  <c r="AR76" i="1" s="1"/>
  <c r="AQ76" i="1" a="1"/>
  <c r="AQ76" i="1" s="1"/>
  <c r="AP76" i="1" a="1"/>
  <c r="AP76" i="1" s="1"/>
  <c r="AO76" i="1" a="1"/>
  <c r="AO76" i="1" s="1"/>
  <c r="AR547" i="1" a="1"/>
  <c r="AR547" i="1" s="1"/>
  <c r="AQ547" i="1" a="1"/>
  <c r="AQ547" i="1" s="1"/>
  <c r="AP547" i="1" a="1"/>
  <c r="AP547" i="1" s="1"/>
  <c r="AO547" i="1" a="1"/>
  <c r="AO547" i="1" s="1"/>
  <c r="AR979" i="1" a="1"/>
  <c r="AR979" i="1" s="1"/>
  <c r="AQ979" i="1" a="1"/>
  <c r="AQ979" i="1" s="1"/>
  <c r="AP979" i="1" a="1"/>
  <c r="AP979" i="1" s="1"/>
  <c r="AO979" i="1" a="1"/>
  <c r="AO979" i="1" s="1"/>
  <c r="AR1404" i="1" a="1"/>
  <c r="AR1404" i="1" s="1"/>
  <c r="AQ1404" i="1" a="1"/>
  <c r="AQ1404" i="1" s="1"/>
  <c r="AP1404" i="1" a="1"/>
  <c r="AP1404" i="1" s="1"/>
  <c r="AO1404" i="1" a="1"/>
  <c r="AO1404" i="1" s="1"/>
  <c r="AR2968" i="1" a="1"/>
  <c r="AR2968" i="1" s="1"/>
  <c r="AQ2968" i="1" a="1"/>
  <c r="AQ2968" i="1" s="1"/>
  <c r="AP2968" i="1" a="1"/>
  <c r="AP2968" i="1" s="1"/>
  <c r="AO2968" i="1" a="1"/>
  <c r="AO2968" i="1" s="1"/>
  <c r="AR2085" i="1" a="1"/>
  <c r="AR2085" i="1" s="1"/>
  <c r="AQ2085" i="1" a="1"/>
  <c r="AQ2085" i="1" s="1"/>
  <c r="AP2085" i="1" a="1"/>
  <c r="AP2085" i="1" s="1"/>
  <c r="AO2085" i="1" a="1"/>
  <c r="AO2085" i="1" s="1"/>
  <c r="AR1258" i="1" a="1"/>
  <c r="AR1258" i="1" s="1"/>
  <c r="AQ1258" i="1" a="1"/>
  <c r="AQ1258" i="1" s="1"/>
  <c r="AP1258" i="1" a="1"/>
  <c r="AP1258" i="1" s="1"/>
  <c r="AO1258" i="1" a="1"/>
  <c r="AO1258" i="1" s="1"/>
  <c r="AR688" i="1" a="1"/>
  <c r="AR688" i="1" s="1"/>
  <c r="AQ688" i="1" a="1"/>
  <c r="AQ688" i="1" s="1"/>
  <c r="AP688" i="1" a="1"/>
  <c r="AP688" i="1" s="1"/>
  <c r="AO688" i="1" a="1"/>
  <c r="AO688" i="1" s="1"/>
  <c r="AR867" i="1" a="1"/>
  <c r="AR867" i="1" s="1"/>
  <c r="AQ867" i="1" a="1"/>
  <c r="AQ867" i="1" s="1"/>
  <c r="AP867" i="1" a="1"/>
  <c r="AP867" i="1" s="1"/>
  <c r="AO867" i="1" a="1"/>
  <c r="AO867" i="1" s="1"/>
  <c r="AR886" i="1" a="1"/>
  <c r="AR886" i="1" s="1"/>
  <c r="AQ886" i="1" a="1"/>
  <c r="AQ886" i="1" s="1"/>
  <c r="AP886" i="1" a="1"/>
  <c r="AP886" i="1" s="1"/>
  <c r="AO886" i="1" a="1"/>
  <c r="AO886" i="1" s="1"/>
  <c r="AR2980" i="1" a="1"/>
  <c r="AR2980" i="1" s="1"/>
  <c r="AQ2980" i="1" a="1"/>
  <c r="AQ2980" i="1" s="1"/>
  <c r="AP2980" i="1" a="1"/>
  <c r="AP2980" i="1" s="1"/>
  <c r="AO2980" i="1" a="1"/>
  <c r="AO2980" i="1" s="1"/>
  <c r="AR2292" i="1" a="1"/>
  <c r="AR2292" i="1" s="1"/>
  <c r="AQ2292" i="1" a="1"/>
  <c r="AQ2292" i="1" s="1"/>
  <c r="AP2292" i="1" a="1"/>
  <c r="AP2292" i="1" s="1"/>
  <c r="AO2292" i="1" a="1"/>
  <c r="AO2292" i="1" s="1"/>
  <c r="AR2903" i="1" a="1"/>
  <c r="AR2903" i="1" s="1"/>
  <c r="AQ2903" i="1" a="1"/>
  <c r="AQ2903" i="1" s="1"/>
  <c r="AP2903" i="1" a="1"/>
  <c r="AP2903" i="1" s="1"/>
  <c r="AO2903" i="1" a="1"/>
  <c r="AO2903" i="1" s="1"/>
  <c r="AR1091" i="1" a="1"/>
  <c r="AR1091" i="1" s="1"/>
  <c r="AQ1091" i="1" a="1"/>
  <c r="AQ1091" i="1" s="1"/>
  <c r="AP1091" i="1" a="1"/>
  <c r="AP1091" i="1" s="1"/>
  <c r="AO1091" i="1" a="1"/>
  <c r="AO1091" i="1" s="1"/>
  <c r="AR755" i="1" a="1"/>
  <c r="AR755" i="1" s="1"/>
  <c r="AQ755" i="1" a="1"/>
  <c r="AQ755" i="1" s="1"/>
  <c r="AP755" i="1" a="1"/>
  <c r="AP755" i="1" s="1"/>
  <c r="AO755" i="1" a="1"/>
  <c r="AO755" i="1" s="1"/>
  <c r="AR2225" i="1" a="1"/>
  <c r="AR2225" i="1" s="1"/>
  <c r="AQ2225" i="1" a="1"/>
  <c r="AQ2225" i="1" s="1"/>
  <c r="AP2225" i="1" a="1"/>
  <c r="AP2225" i="1" s="1"/>
  <c r="AO2225" i="1" a="1"/>
  <c r="AO2225" i="1" s="1"/>
  <c r="AR1577" i="1" a="1"/>
  <c r="AR1577" i="1" s="1"/>
  <c r="AQ1577" i="1" a="1"/>
  <c r="AQ1577" i="1" s="1"/>
  <c r="AP1577" i="1" a="1"/>
  <c r="AP1577" i="1" s="1"/>
  <c r="AO1577" i="1" a="1"/>
  <c r="AO1577" i="1" s="1"/>
  <c r="AR426" i="1" a="1"/>
  <c r="AR426" i="1" s="1"/>
  <c r="AQ426" i="1" a="1"/>
  <c r="AQ426" i="1" s="1"/>
  <c r="AP426" i="1" a="1"/>
  <c r="AP426" i="1" s="1"/>
  <c r="AO426" i="1" a="1"/>
  <c r="AO426" i="1" s="1"/>
  <c r="AR2818" i="1" a="1"/>
  <c r="AR2818" i="1" s="1"/>
  <c r="AQ2818" i="1" a="1"/>
  <c r="AQ2818" i="1" s="1"/>
  <c r="AP2818" i="1" a="1"/>
  <c r="AP2818" i="1" s="1"/>
  <c r="AO2818" i="1" a="1"/>
  <c r="AO2818" i="1" s="1"/>
  <c r="AR229" i="1" a="1"/>
  <c r="AR229" i="1" s="1"/>
  <c r="AQ229" i="1" a="1"/>
  <c r="AQ229" i="1" s="1"/>
  <c r="AP229" i="1" a="1"/>
  <c r="AP229" i="1" s="1"/>
  <c r="AO229" i="1" a="1"/>
  <c r="AO229" i="1" s="1"/>
  <c r="AR3372" i="1" a="1"/>
  <c r="AR3372" i="1" s="1"/>
  <c r="AQ3372" i="1" a="1"/>
  <c r="AQ3372" i="1" s="1"/>
  <c r="AP3372" i="1" a="1"/>
  <c r="AP3372" i="1" s="1"/>
  <c r="AO3372" i="1" a="1"/>
  <c r="AO3372" i="1" s="1"/>
  <c r="AR3342" i="1" a="1"/>
  <c r="AR3342" i="1" s="1"/>
  <c r="AQ3342" i="1" a="1"/>
  <c r="AQ3342" i="1" s="1"/>
  <c r="AP3342" i="1" a="1"/>
  <c r="AP3342" i="1" s="1"/>
  <c r="AO3342" i="1" a="1"/>
  <c r="AO3342" i="1" s="1"/>
  <c r="AR3497" i="1" a="1"/>
  <c r="AR3497" i="1" s="1"/>
  <c r="AQ3497" i="1" a="1"/>
  <c r="AQ3497" i="1" s="1"/>
  <c r="AP3497" i="1" a="1"/>
  <c r="AP3497" i="1" s="1"/>
  <c r="AO3497" i="1" a="1"/>
  <c r="AO3497" i="1" s="1"/>
  <c r="AR2872" i="1" a="1"/>
  <c r="AR2872" i="1" s="1"/>
  <c r="AQ2872" i="1" a="1"/>
  <c r="AQ2872" i="1" s="1"/>
  <c r="AP2872" i="1" a="1"/>
  <c r="AP2872" i="1" s="1"/>
  <c r="AO2872" i="1" a="1"/>
  <c r="AO2872" i="1" s="1"/>
  <c r="AR2264" i="1" a="1"/>
  <c r="AR2264" i="1" s="1"/>
  <c r="AQ2264" i="1" a="1"/>
  <c r="AQ2264" i="1" s="1"/>
  <c r="AP2264" i="1" a="1"/>
  <c r="AP2264" i="1" s="1"/>
  <c r="AO2264" i="1" a="1"/>
  <c r="AO2264" i="1" s="1"/>
  <c r="AR3390" i="1" a="1"/>
  <c r="AR3390" i="1" s="1"/>
  <c r="AQ3390" i="1" a="1"/>
  <c r="AQ3390" i="1" s="1"/>
  <c r="AP3390" i="1" a="1"/>
  <c r="AP3390" i="1" s="1"/>
  <c r="AO3390" i="1" a="1"/>
  <c r="AO3390" i="1" s="1"/>
  <c r="AR30" i="1" a="1"/>
  <c r="AR30" i="1" s="1"/>
  <c r="AQ30" i="1" a="1"/>
  <c r="AQ30" i="1" s="1"/>
  <c r="AP30" i="1" a="1"/>
  <c r="AP30" i="1" s="1"/>
  <c r="AO30" i="1" a="1"/>
  <c r="AO30" i="1" s="1"/>
  <c r="AR3410" i="1" a="1"/>
  <c r="AR3410" i="1" s="1"/>
  <c r="AQ3410" i="1" a="1"/>
  <c r="AQ3410" i="1" s="1"/>
  <c r="AP3410" i="1" a="1"/>
  <c r="AP3410" i="1" s="1"/>
  <c r="AO3410" i="1" a="1"/>
  <c r="AO3410" i="1" s="1"/>
  <c r="AR2443" i="1" a="1"/>
  <c r="AR2443" i="1" s="1"/>
  <c r="AQ2443" i="1" a="1"/>
  <c r="AQ2443" i="1" s="1"/>
  <c r="AP2443" i="1" a="1"/>
  <c r="AP2443" i="1" s="1"/>
  <c r="AO2443" i="1" a="1"/>
  <c r="AO2443" i="1" s="1"/>
  <c r="AR2966" i="1" a="1"/>
  <c r="AR2966" i="1" s="1"/>
  <c r="AQ2966" i="1" a="1"/>
  <c r="AQ2966" i="1" s="1"/>
  <c r="AP2966" i="1" a="1"/>
  <c r="AP2966" i="1" s="1"/>
  <c r="AO2966" i="1" a="1"/>
  <c r="AO2966" i="1" s="1"/>
  <c r="AR1571" i="1" a="1"/>
  <c r="AR1571" i="1" s="1"/>
  <c r="AQ1571" i="1" a="1"/>
  <c r="AQ1571" i="1" s="1"/>
  <c r="AP1571" i="1" a="1"/>
  <c r="AP1571" i="1" s="1"/>
  <c r="AO1571" i="1" a="1"/>
  <c r="AO1571" i="1" s="1"/>
  <c r="AR3143" i="1" a="1"/>
  <c r="AR3143" i="1" s="1"/>
  <c r="AQ3143" i="1" a="1"/>
  <c r="AQ3143" i="1" s="1"/>
  <c r="AP3143" i="1" a="1"/>
  <c r="AP3143" i="1" s="1"/>
  <c r="AO3143" i="1" a="1"/>
  <c r="AO3143" i="1" s="1"/>
  <c r="AR906" i="1" a="1"/>
  <c r="AR906" i="1" s="1"/>
  <c r="AQ906" i="1" a="1"/>
  <c r="AQ906" i="1" s="1"/>
  <c r="AP906" i="1" a="1"/>
  <c r="AP906" i="1" s="1"/>
  <c r="AO906" i="1" a="1"/>
  <c r="AO906" i="1" s="1"/>
  <c r="AR915" i="1" a="1"/>
  <c r="AR915" i="1" s="1"/>
  <c r="AQ915" i="1" a="1"/>
  <c r="AQ915" i="1" s="1"/>
  <c r="AP915" i="1" a="1"/>
  <c r="AP915" i="1" s="1"/>
  <c r="AO915" i="1" a="1"/>
  <c r="AO915" i="1" s="1"/>
  <c r="AR922" i="1" a="1"/>
  <c r="AR922" i="1" s="1"/>
  <c r="AQ922" i="1" a="1"/>
  <c r="AQ922" i="1" s="1"/>
  <c r="AP922" i="1" a="1"/>
  <c r="AP922" i="1" s="1"/>
  <c r="AO922" i="1" a="1"/>
  <c r="AO922" i="1" s="1"/>
  <c r="AR1881" i="1" a="1"/>
  <c r="AR1881" i="1" s="1"/>
  <c r="AQ1881" i="1" a="1"/>
  <c r="AQ1881" i="1" s="1"/>
  <c r="AP1881" i="1" a="1"/>
  <c r="AP1881" i="1" s="1"/>
  <c r="AO1881" i="1" a="1"/>
  <c r="AO1881" i="1" s="1"/>
  <c r="AR1020" i="1" a="1"/>
  <c r="AR1020" i="1" s="1"/>
  <c r="AQ1020" i="1" a="1"/>
  <c r="AQ1020" i="1" s="1"/>
  <c r="AP1020" i="1" a="1"/>
  <c r="AP1020" i="1" s="1"/>
  <c r="AO1020" i="1" a="1"/>
  <c r="AO1020" i="1" s="1"/>
  <c r="AR633" i="1" a="1"/>
  <c r="AR633" i="1" s="1"/>
  <c r="AQ633" i="1" a="1"/>
  <c r="AQ633" i="1" s="1"/>
  <c r="AP633" i="1" a="1"/>
  <c r="AP633" i="1" s="1"/>
  <c r="AO633" i="1" a="1"/>
  <c r="AO633" i="1" s="1"/>
  <c r="AR2564" i="1" a="1"/>
  <c r="AR2564" i="1" s="1"/>
  <c r="AQ2564" i="1" a="1"/>
  <c r="AQ2564" i="1" s="1"/>
  <c r="AP2564" i="1" a="1"/>
  <c r="AP2564" i="1" s="1"/>
  <c r="AO2564" i="1" a="1"/>
  <c r="AO2564" i="1" s="1"/>
  <c r="AR1608" i="1" a="1"/>
  <c r="AR1608" i="1" s="1"/>
  <c r="AQ1608" i="1" a="1"/>
  <c r="AQ1608" i="1" s="1"/>
  <c r="AP1608" i="1" a="1"/>
  <c r="AP1608" i="1" s="1"/>
  <c r="AO1608" i="1" a="1"/>
  <c r="AO1608" i="1" s="1"/>
  <c r="AR3225" i="1" a="1"/>
  <c r="AR3225" i="1" s="1"/>
  <c r="AQ3225" i="1" a="1"/>
  <c r="AQ3225" i="1" s="1"/>
  <c r="AP3225" i="1" a="1"/>
  <c r="AP3225" i="1" s="1"/>
  <c r="AO3225" i="1" a="1"/>
  <c r="AO3225" i="1" s="1"/>
  <c r="AR1588" i="1" a="1"/>
  <c r="AR1588" i="1" s="1"/>
  <c r="AQ1588" i="1" a="1"/>
  <c r="AQ1588" i="1" s="1"/>
  <c r="AP1588" i="1" a="1"/>
  <c r="AP1588" i="1" s="1"/>
  <c r="AO1588" i="1" a="1"/>
  <c r="AO1588" i="1" s="1"/>
  <c r="AR1170" i="1" a="1"/>
  <c r="AR1170" i="1" s="1"/>
  <c r="AQ1170" i="1" a="1"/>
  <c r="AQ1170" i="1" s="1"/>
  <c r="AP1170" i="1" a="1"/>
  <c r="AP1170" i="1" s="1"/>
  <c r="AO1170" i="1" a="1"/>
  <c r="AO1170" i="1" s="1"/>
  <c r="AR1591" i="1" a="1"/>
  <c r="AR1591" i="1" s="1"/>
  <c r="AQ1591" i="1" a="1"/>
  <c r="AQ1591" i="1" s="1"/>
  <c r="AP1591" i="1" a="1"/>
  <c r="AP1591" i="1" s="1"/>
  <c r="AO1591" i="1" a="1"/>
  <c r="AO1591" i="1" s="1"/>
  <c r="AR373" i="1" a="1"/>
  <c r="AR373" i="1" s="1"/>
  <c r="AQ373" i="1" a="1"/>
  <c r="AQ373" i="1" s="1"/>
  <c r="AP373" i="1" a="1"/>
  <c r="AP373" i="1" s="1"/>
  <c r="AO373" i="1" a="1"/>
  <c r="AO373" i="1" s="1"/>
  <c r="AR431" i="1" a="1"/>
  <c r="AR431" i="1" s="1"/>
  <c r="AQ431" i="1" a="1"/>
  <c r="AQ431" i="1" s="1"/>
  <c r="AP431" i="1" a="1"/>
  <c r="AP431" i="1" s="1"/>
  <c r="AO431" i="1" a="1"/>
  <c r="AO431" i="1" s="1"/>
  <c r="AR611" i="1" a="1"/>
  <c r="AR611" i="1" s="1"/>
  <c r="AQ611" i="1" a="1"/>
  <c r="AQ611" i="1" s="1"/>
  <c r="AP611" i="1" a="1"/>
  <c r="AP611" i="1" s="1"/>
  <c r="AO611" i="1" a="1"/>
  <c r="AO611" i="1" s="1"/>
  <c r="AR3169" i="1" a="1"/>
  <c r="AR3169" i="1" s="1"/>
  <c r="AQ3169" i="1" a="1"/>
  <c r="AQ3169" i="1" s="1"/>
  <c r="AP3169" i="1" a="1"/>
  <c r="AP3169" i="1" s="1"/>
  <c r="AO3169" i="1" a="1"/>
  <c r="AO3169" i="1" s="1"/>
  <c r="AR168" i="1" a="1"/>
  <c r="AR168" i="1" s="1"/>
  <c r="AQ168" i="1" a="1"/>
  <c r="AQ168" i="1" s="1"/>
  <c r="AP168" i="1" a="1"/>
  <c r="AP168" i="1" s="1"/>
  <c r="AO168" i="1" a="1"/>
  <c r="AO168" i="1" s="1"/>
  <c r="AR3391" i="1" a="1"/>
  <c r="AR3391" i="1" s="1"/>
  <c r="AQ3391" i="1" a="1"/>
  <c r="AQ3391" i="1" s="1"/>
  <c r="AP3391" i="1" a="1"/>
  <c r="AP3391" i="1" s="1"/>
  <c r="AO3391" i="1" a="1"/>
  <c r="AO3391" i="1" s="1"/>
  <c r="AR3387" i="1" a="1"/>
  <c r="AR3387" i="1" s="1"/>
  <c r="AQ3387" i="1" a="1"/>
  <c r="AQ3387" i="1" s="1"/>
  <c r="AP3387" i="1" a="1"/>
  <c r="AP3387" i="1" s="1"/>
  <c r="AO3387" i="1" a="1"/>
  <c r="AO3387" i="1" s="1"/>
  <c r="AR1356" i="1" a="1"/>
  <c r="AR1356" i="1" s="1"/>
  <c r="AQ1356" i="1" a="1"/>
  <c r="AQ1356" i="1" s="1"/>
  <c r="AP1356" i="1" a="1"/>
  <c r="AP1356" i="1" s="1"/>
  <c r="AO1356" i="1" a="1"/>
  <c r="AO1356" i="1" s="1"/>
  <c r="AR1357" i="1" a="1"/>
  <c r="AR1357" i="1" s="1"/>
  <c r="AQ1357" i="1" a="1"/>
  <c r="AQ1357" i="1" s="1"/>
  <c r="AP1357" i="1" a="1"/>
  <c r="AP1357" i="1" s="1"/>
  <c r="AO1357" i="1" a="1"/>
  <c r="AO1357" i="1" s="1"/>
  <c r="AR2106" i="1" a="1"/>
  <c r="AR2106" i="1" s="1"/>
  <c r="AQ2106" i="1" a="1"/>
  <c r="AQ2106" i="1" s="1"/>
  <c r="AP2106" i="1" a="1"/>
  <c r="AP2106" i="1" s="1"/>
  <c r="AO2106" i="1" a="1"/>
  <c r="AO2106" i="1" s="1"/>
  <c r="AR2700" i="1" a="1"/>
  <c r="AR2700" i="1" s="1"/>
  <c r="AQ2700" i="1" a="1"/>
  <c r="AQ2700" i="1" s="1"/>
  <c r="AP2700" i="1" a="1"/>
  <c r="AP2700" i="1" s="1"/>
  <c r="AO2700" i="1" a="1"/>
  <c r="AO2700" i="1" s="1"/>
  <c r="AR1948" i="1" a="1"/>
  <c r="AR1948" i="1" s="1"/>
  <c r="AQ1948" i="1" a="1"/>
  <c r="AQ1948" i="1" s="1"/>
  <c r="AP1948" i="1" a="1"/>
  <c r="AP1948" i="1" s="1"/>
  <c r="AO1948" i="1" a="1"/>
  <c r="AO1948" i="1" s="1"/>
  <c r="AR1737" i="1" a="1"/>
  <c r="AR1737" i="1" s="1"/>
  <c r="AQ1737" i="1" a="1"/>
  <c r="AQ1737" i="1" s="1"/>
  <c r="AP1737" i="1" a="1"/>
  <c r="AP1737" i="1" s="1"/>
  <c r="AO1737" i="1" a="1"/>
  <c r="AO1737" i="1" s="1"/>
  <c r="AR3147" i="1" a="1"/>
  <c r="AR3147" i="1" s="1"/>
  <c r="AQ3147" i="1" a="1"/>
  <c r="AQ3147" i="1" s="1"/>
  <c r="AP3147" i="1" a="1"/>
  <c r="AP3147" i="1" s="1"/>
  <c r="AO3147" i="1" a="1"/>
  <c r="AO3147" i="1" s="1"/>
  <c r="AR3164" i="1" a="1"/>
  <c r="AR3164" i="1" s="1"/>
  <c r="AQ3164" i="1" a="1"/>
  <c r="AQ3164" i="1" s="1"/>
  <c r="AP3164" i="1" a="1"/>
  <c r="AP3164" i="1" s="1"/>
  <c r="AO3164" i="1" a="1"/>
  <c r="AO3164" i="1" s="1"/>
  <c r="AR2961" i="1" a="1"/>
  <c r="AR2961" i="1" s="1"/>
  <c r="AQ2961" i="1" a="1"/>
  <c r="AQ2961" i="1" s="1"/>
  <c r="AP2961" i="1" a="1"/>
  <c r="AP2961" i="1" s="1"/>
  <c r="AO2961" i="1" a="1"/>
  <c r="AO2961" i="1" s="1"/>
  <c r="AR3122" i="1" a="1"/>
  <c r="AR3122" i="1" s="1"/>
  <c r="AQ3122" i="1" a="1"/>
  <c r="AQ3122" i="1" s="1"/>
  <c r="AP3122" i="1" a="1"/>
  <c r="AP3122" i="1" s="1"/>
  <c r="AO3122" i="1" a="1"/>
  <c r="AO3122" i="1" s="1"/>
  <c r="AR347" i="1" a="1"/>
  <c r="AR347" i="1" s="1"/>
  <c r="AQ347" i="1" a="1"/>
  <c r="AQ347" i="1" s="1"/>
  <c r="AP347" i="1" a="1"/>
  <c r="AP347" i="1" s="1"/>
  <c r="AO347" i="1" a="1"/>
  <c r="AO347" i="1" s="1"/>
  <c r="AR1854" i="1" a="1"/>
  <c r="AR1854" i="1" s="1"/>
  <c r="AQ1854" i="1" a="1"/>
  <c r="AQ1854" i="1" s="1"/>
  <c r="AP1854" i="1" a="1"/>
  <c r="AP1854" i="1" s="1"/>
  <c r="AO1854" i="1" a="1"/>
  <c r="AO1854" i="1" s="1"/>
  <c r="AR2874" i="1" a="1"/>
  <c r="AR2874" i="1" s="1"/>
  <c r="AQ2874" i="1" a="1"/>
  <c r="AQ2874" i="1" s="1"/>
  <c r="AP2874" i="1" a="1"/>
  <c r="AP2874" i="1" s="1"/>
  <c r="AO2874" i="1" a="1"/>
  <c r="AO2874" i="1" s="1"/>
  <c r="AR119" i="1" a="1"/>
  <c r="AR119" i="1" s="1"/>
  <c r="AQ119" i="1" a="1"/>
  <c r="AQ119" i="1" s="1"/>
  <c r="AP119" i="1" a="1"/>
  <c r="AP119" i="1" s="1"/>
  <c r="AO119" i="1" a="1"/>
  <c r="AO119" i="1" s="1"/>
  <c r="AR2771" i="1" a="1"/>
  <c r="AR2771" i="1" s="1"/>
  <c r="AQ2771" i="1" a="1"/>
  <c r="AQ2771" i="1" s="1"/>
  <c r="AP2771" i="1" a="1"/>
  <c r="AP2771" i="1" s="1"/>
  <c r="AO2771" i="1" a="1"/>
  <c r="AO2771" i="1" s="1"/>
  <c r="AR2464" i="1" a="1"/>
  <c r="AR2464" i="1" s="1"/>
  <c r="AQ2464" i="1" a="1"/>
  <c r="AQ2464" i="1" s="1"/>
  <c r="AP2464" i="1" a="1"/>
  <c r="AP2464" i="1" s="1"/>
  <c r="AO2464" i="1" a="1"/>
  <c r="AO2464" i="1" s="1"/>
  <c r="AR3159" i="1" a="1"/>
  <c r="AR3159" i="1" s="1"/>
  <c r="AQ3159" i="1" a="1"/>
  <c r="AQ3159" i="1" s="1"/>
  <c r="AP3159" i="1" a="1"/>
  <c r="AP3159" i="1" s="1"/>
  <c r="AO3159" i="1" a="1"/>
  <c r="AO3159" i="1" s="1"/>
  <c r="AR2867" i="1" a="1"/>
  <c r="AR2867" i="1" s="1"/>
  <c r="AQ2867" i="1" a="1"/>
  <c r="AQ2867" i="1" s="1"/>
  <c r="AP2867" i="1" a="1"/>
  <c r="AP2867" i="1" s="1"/>
  <c r="AO2867" i="1" a="1"/>
  <c r="AO2867" i="1" s="1"/>
  <c r="AR632" i="1" a="1"/>
  <c r="AR632" i="1" s="1"/>
  <c r="AQ632" i="1" a="1"/>
  <c r="AQ632" i="1" s="1"/>
  <c r="AP632" i="1" a="1"/>
  <c r="AP632" i="1" s="1"/>
  <c r="AO632" i="1" a="1"/>
  <c r="AO632" i="1" s="1"/>
  <c r="AR2543" i="1" a="1"/>
  <c r="AR2543" i="1" s="1"/>
  <c r="AQ2543" i="1" a="1"/>
  <c r="AQ2543" i="1" s="1"/>
  <c r="AP2543" i="1" a="1"/>
  <c r="AP2543" i="1" s="1"/>
  <c r="AO2543" i="1" a="1"/>
  <c r="AO2543" i="1" s="1"/>
  <c r="AR626" i="1" a="1"/>
  <c r="AR626" i="1" s="1"/>
  <c r="AQ626" i="1" a="1"/>
  <c r="AQ626" i="1" s="1"/>
  <c r="AP626" i="1" a="1"/>
  <c r="AP626" i="1" s="1"/>
  <c r="AO626" i="1" a="1"/>
  <c r="AO626" i="1" s="1"/>
  <c r="AR3271" i="1" a="1"/>
  <c r="AR3271" i="1" s="1"/>
  <c r="AQ3271" i="1" a="1"/>
  <c r="AQ3271" i="1" s="1"/>
  <c r="AP3271" i="1" a="1"/>
  <c r="AP3271" i="1" s="1"/>
  <c r="AO3271" i="1" a="1"/>
  <c r="AO3271" i="1" s="1"/>
  <c r="AR3453" i="1" a="1"/>
  <c r="AR3453" i="1" s="1"/>
  <c r="AQ3453" i="1" a="1"/>
  <c r="AQ3453" i="1" s="1"/>
  <c r="AP3453" i="1" a="1"/>
  <c r="AP3453" i="1" s="1"/>
  <c r="AO3453" i="1" a="1"/>
  <c r="AO3453" i="1" s="1"/>
  <c r="AR3651" i="1" a="1"/>
  <c r="AR3651" i="1" s="1"/>
  <c r="AQ3651" i="1" a="1"/>
  <c r="AQ3651" i="1" s="1"/>
  <c r="AP3651" i="1" a="1"/>
  <c r="AP3651" i="1" s="1"/>
  <c r="AO3651" i="1" a="1"/>
  <c r="AO3651" i="1" s="1"/>
  <c r="AR2006" i="1" a="1"/>
  <c r="AR2006" i="1" s="1"/>
  <c r="AQ2006" i="1" a="1"/>
  <c r="AQ2006" i="1" s="1"/>
  <c r="AP2006" i="1" a="1"/>
  <c r="AP2006" i="1" s="1"/>
  <c r="AO2006" i="1" a="1"/>
  <c r="AO2006" i="1" s="1"/>
  <c r="AR1653" i="1" a="1"/>
  <c r="AR1653" i="1" s="1"/>
  <c r="AQ1653" i="1" a="1"/>
  <c r="AQ1653" i="1" s="1"/>
  <c r="AP1653" i="1" a="1"/>
  <c r="AP1653" i="1" s="1"/>
  <c r="AO1653" i="1" a="1"/>
  <c r="AO1653" i="1" s="1"/>
  <c r="AR3376" i="1" a="1"/>
  <c r="AR3376" i="1" s="1"/>
  <c r="AQ3376" i="1" a="1"/>
  <c r="AQ3376" i="1" s="1"/>
  <c r="AP3376" i="1" a="1"/>
  <c r="AP3376" i="1" s="1"/>
  <c r="AO3376" i="1" a="1"/>
  <c r="AO3376" i="1" s="1"/>
  <c r="AR567" i="1" a="1"/>
  <c r="AR567" i="1" s="1"/>
  <c r="AQ567" i="1" a="1"/>
  <c r="AQ567" i="1" s="1"/>
  <c r="AP567" i="1" a="1"/>
  <c r="AP567" i="1" s="1"/>
  <c r="AO567" i="1" a="1"/>
  <c r="AO567" i="1" s="1"/>
  <c r="AR3009" i="1" a="1"/>
  <c r="AR3009" i="1" s="1"/>
  <c r="AQ3009" i="1" a="1"/>
  <c r="AQ3009" i="1" s="1"/>
  <c r="AP3009" i="1" a="1"/>
  <c r="AP3009" i="1" s="1"/>
  <c r="AO3009" i="1" a="1"/>
  <c r="AO3009" i="1" s="1"/>
  <c r="AR365" i="1" a="1"/>
  <c r="AR365" i="1" s="1"/>
  <c r="AQ365" i="1" a="1"/>
  <c r="AQ365" i="1" s="1"/>
  <c r="AP365" i="1" a="1"/>
  <c r="AP365" i="1" s="1"/>
  <c r="AO365" i="1" a="1"/>
  <c r="AO365" i="1" s="1"/>
  <c r="AR2528" i="1" a="1"/>
  <c r="AR2528" i="1" s="1"/>
  <c r="AQ2528" i="1" a="1"/>
  <c r="AQ2528" i="1" s="1"/>
  <c r="AP2528" i="1" a="1"/>
  <c r="AP2528" i="1" s="1"/>
  <c r="AO2528" i="1" a="1"/>
  <c r="AO2528" i="1" s="1"/>
  <c r="AR3220" i="1" a="1"/>
  <c r="AR3220" i="1" s="1"/>
  <c r="AQ3220" i="1" a="1"/>
  <c r="AQ3220" i="1" s="1"/>
  <c r="AP3220" i="1" a="1"/>
  <c r="AP3220" i="1" s="1"/>
  <c r="AO3220" i="1" a="1"/>
  <c r="AO3220" i="1" s="1"/>
  <c r="AR2029" i="1" a="1"/>
  <c r="AR2029" i="1" s="1"/>
  <c r="AQ2029" i="1" a="1"/>
  <c r="AQ2029" i="1" s="1"/>
  <c r="AP2029" i="1" a="1"/>
  <c r="AP2029" i="1" s="1"/>
  <c r="AO2029" i="1" a="1"/>
  <c r="AO2029" i="1" s="1"/>
  <c r="AR496" i="1" a="1"/>
  <c r="AR496" i="1" s="1"/>
  <c r="AQ496" i="1" a="1"/>
  <c r="AQ496" i="1" s="1"/>
  <c r="AP496" i="1" a="1"/>
  <c r="AP496" i="1" s="1"/>
  <c r="AO496" i="1" a="1"/>
  <c r="AO496" i="1" s="1"/>
  <c r="AR2545" i="1" a="1"/>
  <c r="AR2545" i="1" s="1"/>
  <c r="AQ2545" i="1" a="1"/>
  <c r="AQ2545" i="1" s="1"/>
  <c r="AP2545" i="1" a="1"/>
  <c r="AP2545" i="1" s="1"/>
  <c r="AO2545" i="1" a="1"/>
  <c r="AO2545" i="1" s="1"/>
  <c r="AR924" i="1" a="1"/>
  <c r="AR924" i="1" s="1"/>
  <c r="AQ924" i="1" a="1"/>
  <c r="AQ924" i="1" s="1"/>
  <c r="AP924" i="1" a="1"/>
  <c r="AP924" i="1" s="1"/>
  <c r="AO924" i="1" a="1"/>
  <c r="AO924" i="1" s="1"/>
  <c r="AR2933" i="1" a="1"/>
  <c r="AR2933" i="1" s="1"/>
  <c r="AQ2933" i="1" a="1"/>
  <c r="AQ2933" i="1" s="1"/>
  <c r="AP2933" i="1" a="1"/>
  <c r="AP2933" i="1" s="1"/>
  <c r="AO2933" i="1" a="1"/>
  <c r="AO2933" i="1" s="1"/>
  <c r="AR2895" i="1" a="1"/>
  <c r="AR2895" i="1" s="1"/>
  <c r="AQ2895" i="1" a="1"/>
  <c r="AQ2895" i="1" s="1"/>
  <c r="AP2895" i="1" a="1"/>
  <c r="AP2895" i="1" s="1"/>
  <c r="AO2895" i="1" a="1"/>
  <c r="AO2895" i="1" s="1"/>
  <c r="AR668" i="1" a="1"/>
  <c r="AR668" i="1" s="1"/>
  <c r="AQ668" i="1" a="1"/>
  <c r="AQ668" i="1" s="1"/>
  <c r="AP668" i="1" a="1"/>
  <c r="AP668" i="1" s="1"/>
  <c r="AO668" i="1" a="1"/>
  <c r="AO668" i="1" s="1"/>
  <c r="AR3031" i="1" a="1"/>
  <c r="AR3031" i="1" s="1"/>
  <c r="AQ3031" i="1" a="1"/>
  <c r="AQ3031" i="1" s="1"/>
  <c r="AP3031" i="1" a="1"/>
  <c r="AP3031" i="1" s="1"/>
  <c r="AO3031" i="1" a="1"/>
  <c r="AO3031" i="1" s="1"/>
  <c r="AR2844" i="1" a="1"/>
  <c r="AR2844" i="1" s="1"/>
  <c r="AQ2844" i="1" a="1"/>
  <c r="AQ2844" i="1" s="1"/>
  <c r="AP2844" i="1" a="1"/>
  <c r="AP2844" i="1" s="1"/>
  <c r="AO2844" i="1" a="1"/>
  <c r="AO2844" i="1" s="1"/>
  <c r="AR2841" i="1" a="1"/>
  <c r="AR2841" i="1" s="1"/>
  <c r="AQ2841" i="1" a="1"/>
  <c r="AQ2841" i="1" s="1"/>
  <c r="AP2841" i="1" a="1"/>
  <c r="AP2841" i="1" s="1"/>
  <c r="AO2841" i="1" a="1"/>
  <c r="AO2841" i="1" s="1"/>
  <c r="AR1832" i="1" a="1"/>
  <c r="AR1832" i="1" s="1"/>
  <c r="AQ1832" i="1" a="1"/>
  <c r="AQ1832" i="1" s="1"/>
  <c r="AP1832" i="1" a="1"/>
  <c r="AP1832" i="1" s="1"/>
  <c r="AO1832" i="1" a="1"/>
  <c r="AO1832" i="1" s="1"/>
  <c r="AR358" i="1" a="1"/>
  <c r="AR358" i="1" s="1"/>
  <c r="AQ358" i="1" a="1"/>
  <c r="AQ358" i="1" s="1"/>
  <c r="AP358" i="1" a="1"/>
  <c r="AP358" i="1" s="1"/>
  <c r="AO358" i="1" a="1"/>
  <c r="AO358" i="1" s="1"/>
  <c r="AR449" i="1" a="1"/>
  <c r="AR449" i="1" s="1"/>
  <c r="AQ449" i="1" a="1"/>
  <c r="AQ449" i="1" s="1"/>
  <c r="AP449" i="1" a="1"/>
  <c r="AP449" i="1" s="1"/>
  <c r="AO449" i="1" a="1"/>
  <c r="AO449" i="1" s="1"/>
  <c r="AR1614" i="1" a="1"/>
  <c r="AR1614" i="1" s="1"/>
  <c r="AQ1614" i="1" a="1"/>
  <c r="AQ1614" i="1" s="1"/>
  <c r="AP1614" i="1" a="1"/>
  <c r="AP1614" i="1" s="1"/>
  <c r="AO1614" i="1" a="1"/>
  <c r="AO1614" i="1" s="1"/>
  <c r="AR3114" i="1" a="1"/>
  <c r="AR3114" i="1" s="1"/>
  <c r="AQ3114" i="1" a="1"/>
  <c r="AQ3114" i="1" s="1"/>
  <c r="AP3114" i="1" a="1"/>
  <c r="AP3114" i="1" s="1"/>
  <c r="AO3114" i="1" a="1"/>
  <c r="AO3114" i="1" s="1"/>
  <c r="AR2578" i="1" a="1"/>
  <c r="AR2578" i="1" s="1"/>
  <c r="AQ2578" i="1" a="1"/>
  <c r="AQ2578" i="1" s="1"/>
  <c r="AP2578" i="1" a="1"/>
  <c r="AP2578" i="1" s="1"/>
  <c r="AO2578" i="1" a="1"/>
  <c r="AO2578" i="1" s="1"/>
  <c r="AR2575" i="1" a="1"/>
  <c r="AR2575" i="1" s="1"/>
  <c r="AQ2575" i="1" a="1"/>
  <c r="AQ2575" i="1" s="1"/>
  <c r="AP2575" i="1" a="1"/>
  <c r="AP2575" i="1" s="1"/>
  <c r="AO2575" i="1" a="1"/>
  <c r="AO2575" i="1" s="1"/>
  <c r="AR636" i="1" a="1"/>
  <c r="AR636" i="1" s="1"/>
  <c r="AQ636" i="1" a="1"/>
  <c r="AQ636" i="1" s="1"/>
  <c r="AP636" i="1" a="1"/>
  <c r="AP636" i="1" s="1"/>
  <c r="AO636" i="1" a="1"/>
  <c r="AO636" i="1" s="1"/>
  <c r="AR2629" i="1" a="1"/>
  <c r="AR2629" i="1" s="1"/>
  <c r="AQ2629" i="1" a="1"/>
  <c r="AQ2629" i="1" s="1"/>
  <c r="AP2629" i="1" a="1"/>
  <c r="AP2629" i="1" s="1"/>
  <c r="AO2629" i="1" a="1"/>
  <c r="AO2629" i="1" s="1"/>
  <c r="AR2773" i="1" a="1"/>
  <c r="AR2773" i="1" s="1"/>
  <c r="AQ2773" i="1" a="1"/>
  <c r="AQ2773" i="1" s="1"/>
  <c r="AP2773" i="1" a="1"/>
  <c r="AP2773" i="1" s="1"/>
  <c r="AO2773" i="1" a="1"/>
  <c r="AO2773" i="1" s="1"/>
  <c r="AR135" i="1" a="1"/>
  <c r="AR135" i="1" s="1"/>
  <c r="AQ135" i="1" a="1"/>
  <c r="AQ135" i="1" s="1"/>
  <c r="AP135" i="1" a="1"/>
  <c r="AP135" i="1" s="1"/>
  <c r="AO135" i="1" a="1"/>
  <c r="AO135" i="1" s="1"/>
  <c r="AR2967" i="1" a="1"/>
  <c r="AR2967" i="1" s="1"/>
  <c r="AQ2967" i="1" a="1"/>
  <c r="AQ2967" i="1" s="1"/>
  <c r="AP2967" i="1" a="1"/>
  <c r="AP2967" i="1" s="1"/>
  <c r="AO2967" i="1" a="1"/>
  <c r="AO2967" i="1" s="1"/>
  <c r="AR1807" i="1" a="1"/>
  <c r="AR1807" i="1" s="1"/>
  <c r="AQ1807" i="1" a="1"/>
  <c r="AQ1807" i="1" s="1"/>
  <c r="AP1807" i="1" a="1"/>
  <c r="AP1807" i="1" s="1"/>
  <c r="AO1807" i="1" a="1"/>
  <c r="AO1807" i="1" s="1"/>
  <c r="AR630" i="1" a="1"/>
  <c r="AR630" i="1" s="1"/>
  <c r="AQ630" i="1" a="1"/>
  <c r="AQ630" i="1" s="1"/>
  <c r="AP630" i="1" a="1"/>
  <c r="AP630" i="1" s="1"/>
  <c r="AO630" i="1" a="1"/>
  <c r="AO630" i="1" s="1"/>
  <c r="AR623" i="1" a="1"/>
  <c r="AR623" i="1" s="1"/>
  <c r="AQ623" i="1" a="1"/>
  <c r="AQ623" i="1" s="1"/>
  <c r="AP623" i="1" a="1"/>
  <c r="AP623" i="1" s="1"/>
  <c r="AO623" i="1" a="1"/>
  <c r="AO623" i="1" s="1"/>
  <c r="AR936" i="1" a="1"/>
  <c r="AR936" i="1" s="1"/>
  <c r="AQ936" i="1" a="1"/>
  <c r="AQ936" i="1" s="1"/>
  <c r="AP936" i="1" a="1"/>
  <c r="AP936" i="1" s="1"/>
  <c r="AO936" i="1" a="1"/>
  <c r="AO936" i="1" s="1"/>
  <c r="AR928" i="1" a="1"/>
  <c r="AR928" i="1" s="1"/>
  <c r="AQ928" i="1" a="1"/>
  <c r="AQ928" i="1" s="1"/>
  <c r="AP928" i="1" a="1"/>
  <c r="AP928" i="1" s="1"/>
  <c r="AO928" i="1" a="1"/>
  <c r="AO928" i="1" s="1"/>
  <c r="AR2908" i="1" a="1"/>
  <c r="AR2908" i="1" s="1"/>
  <c r="AQ2908" i="1" a="1"/>
  <c r="AQ2908" i="1" s="1"/>
  <c r="AP2908" i="1" a="1"/>
  <c r="AP2908" i="1" s="1"/>
  <c r="AO2908" i="1" a="1"/>
  <c r="AO2908" i="1" s="1"/>
  <c r="AR1051" i="1" a="1"/>
  <c r="AR1051" i="1" s="1"/>
  <c r="AQ1051" i="1" a="1"/>
  <c r="AQ1051" i="1" s="1"/>
  <c r="AP1051" i="1" a="1"/>
  <c r="AP1051" i="1" s="1"/>
  <c r="AO1051" i="1" a="1"/>
  <c r="AO1051" i="1" s="1"/>
  <c r="AR897" i="1" a="1"/>
  <c r="AR897" i="1" s="1"/>
  <c r="AQ897" i="1" a="1"/>
  <c r="AQ897" i="1" s="1"/>
  <c r="AP897" i="1" a="1"/>
  <c r="AP897" i="1" s="1"/>
  <c r="AO897" i="1" a="1"/>
  <c r="AO897" i="1" s="1"/>
  <c r="AR1665" i="1" a="1"/>
  <c r="AR1665" i="1" s="1"/>
  <c r="AQ1665" i="1" a="1"/>
  <c r="AQ1665" i="1" s="1"/>
  <c r="AP1665" i="1" a="1"/>
  <c r="AP1665" i="1" s="1"/>
  <c r="AO1665" i="1" a="1"/>
  <c r="AO1665" i="1" s="1"/>
  <c r="AR3207" i="1" a="1"/>
  <c r="AR3207" i="1" s="1"/>
  <c r="AQ3207" i="1" a="1"/>
  <c r="AQ3207" i="1" s="1"/>
  <c r="AP3207" i="1" a="1"/>
  <c r="AP3207" i="1" s="1"/>
  <c r="AO3207" i="1" a="1"/>
  <c r="AO3207" i="1" s="1"/>
  <c r="AR615" i="1" a="1"/>
  <c r="AR615" i="1" s="1"/>
  <c r="AQ615" i="1" a="1"/>
  <c r="AQ615" i="1" s="1"/>
  <c r="AP615" i="1" a="1"/>
  <c r="AP615" i="1" s="1"/>
  <c r="AO615" i="1" a="1"/>
  <c r="AO615" i="1" s="1"/>
  <c r="AR1658" i="1" a="1"/>
  <c r="AR1658" i="1" s="1"/>
  <c r="AQ1658" i="1" a="1"/>
  <c r="AQ1658" i="1" s="1"/>
  <c r="AP1658" i="1" a="1"/>
  <c r="AP1658" i="1" s="1"/>
  <c r="AO1658" i="1" a="1"/>
  <c r="AO1658" i="1" s="1"/>
  <c r="AR2924" i="1" a="1"/>
  <c r="AR2924" i="1" s="1"/>
  <c r="AQ2924" i="1" a="1"/>
  <c r="AQ2924" i="1" s="1"/>
  <c r="AP2924" i="1" a="1"/>
  <c r="AP2924" i="1" s="1"/>
  <c r="AO2924" i="1" a="1"/>
  <c r="AO2924" i="1" s="1"/>
  <c r="AR2926" i="1" a="1"/>
  <c r="AR2926" i="1" s="1"/>
  <c r="AQ2926" i="1" a="1"/>
  <c r="AQ2926" i="1" s="1"/>
  <c r="AP2926" i="1" a="1"/>
  <c r="AP2926" i="1" s="1"/>
  <c r="AO2926" i="1" a="1"/>
  <c r="AO2926" i="1" s="1"/>
  <c r="AR1586" i="1" a="1"/>
  <c r="AR1586" i="1" s="1"/>
  <c r="AQ1586" i="1" a="1"/>
  <c r="AQ1586" i="1" s="1"/>
  <c r="AP1586" i="1" a="1"/>
  <c r="AP1586" i="1" s="1"/>
  <c r="AO1586" i="1" a="1"/>
  <c r="AO1586" i="1" s="1"/>
  <c r="AR143" i="1" a="1"/>
  <c r="AR143" i="1" s="1"/>
  <c r="AQ143" i="1" a="1"/>
  <c r="AQ143" i="1" s="1"/>
  <c r="AP143" i="1" a="1"/>
  <c r="AP143" i="1" s="1"/>
  <c r="AO143" i="1" a="1"/>
  <c r="AO143" i="1" s="1"/>
  <c r="AR1340" i="1" a="1"/>
  <c r="AR1340" i="1" s="1"/>
  <c r="AQ1340" i="1" a="1"/>
  <c r="AQ1340" i="1" s="1"/>
  <c r="AP1340" i="1" a="1"/>
  <c r="AP1340" i="1" s="1"/>
  <c r="AO1340" i="1" a="1"/>
  <c r="AO1340" i="1" s="1"/>
  <c r="AR3374" i="1" a="1"/>
  <c r="AR3374" i="1" s="1"/>
  <c r="AQ3374" i="1" a="1"/>
  <c r="AQ3374" i="1" s="1"/>
  <c r="AP3374" i="1" a="1"/>
  <c r="AP3374" i="1" s="1"/>
  <c r="AO3374" i="1" a="1"/>
  <c r="AO3374" i="1" s="1"/>
  <c r="AR1380" i="1" a="1"/>
  <c r="AR1380" i="1" s="1"/>
  <c r="AQ1380" i="1" a="1"/>
  <c r="AQ1380" i="1" s="1"/>
  <c r="AP1380" i="1" a="1"/>
  <c r="AP1380" i="1" s="1"/>
  <c r="AO1380" i="1" a="1"/>
  <c r="AO1380" i="1" s="1"/>
  <c r="AR1550" i="1" a="1"/>
  <c r="AR1550" i="1" s="1"/>
  <c r="AQ1550" i="1" a="1"/>
  <c r="AQ1550" i="1" s="1"/>
  <c r="AP1550" i="1" a="1"/>
  <c r="AP1550" i="1" s="1"/>
  <c r="AO1550" i="1" a="1"/>
  <c r="AO1550" i="1" s="1"/>
  <c r="AR2209" i="1" a="1"/>
  <c r="AR2209" i="1" s="1"/>
  <c r="AQ2209" i="1" a="1"/>
  <c r="AQ2209" i="1" s="1"/>
  <c r="AP2209" i="1" a="1"/>
  <c r="AP2209" i="1" s="1"/>
  <c r="AO2209" i="1" a="1"/>
  <c r="AO2209" i="1" s="1"/>
  <c r="AR2319" i="1" a="1"/>
  <c r="AR2319" i="1" s="1"/>
  <c r="AQ2319" i="1" a="1"/>
  <c r="AQ2319" i="1" s="1"/>
  <c r="AP2319" i="1" a="1"/>
  <c r="AP2319" i="1" s="1"/>
  <c r="AO2319" i="1" a="1"/>
  <c r="AO2319" i="1" s="1"/>
  <c r="AR1503" i="1" a="1"/>
  <c r="AR1503" i="1" s="1"/>
  <c r="AQ1503" i="1" a="1"/>
  <c r="AQ1503" i="1" s="1"/>
  <c r="AP1503" i="1" a="1"/>
  <c r="AP1503" i="1" s="1"/>
  <c r="AO1503" i="1" a="1"/>
  <c r="AO1503" i="1" s="1"/>
  <c r="AR2923" i="1" a="1"/>
  <c r="AR2923" i="1" s="1"/>
  <c r="AQ2923" i="1" a="1"/>
  <c r="AQ2923" i="1" s="1"/>
  <c r="AP2923" i="1" a="1"/>
  <c r="AP2923" i="1" s="1"/>
  <c r="AO2923" i="1" a="1"/>
  <c r="AO2923" i="1" s="1"/>
  <c r="AR1895" i="1" a="1"/>
  <c r="AR1895" i="1" s="1"/>
  <c r="AQ1895" i="1" a="1"/>
  <c r="AQ1895" i="1" s="1"/>
  <c r="AP1895" i="1" a="1"/>
  <c r="AP1895" i="1" s="1"/>
  <c r="AO1895" i="1" a="1"/>
  <c r="AO1895" i="1" s="1"/>
  <c r="AR1612" i="1" a="1"/>
  <c r="AR1612" i="1" s="1"/>
  <c r="AQ1612" i="1" a="1"/>
  <c r="AQ1612" i="1" s="1"/>
  <c r="AP1612" i="1" a="1"/>
  <c r="AP1612" i="1" s="1"/>
  <c r="AO1612" i="1" a="1"/>
  <c r="AO1612" i="1" s="1"/>
  <c r="AR1142" i="1" a="1"/>
  <c r="AR1142" i="1" s="1"/>
  <c r="AQ1142" i="1" a="1"/>
  <c r="AQ1142" i="1" s="1"/>
  <c r="AP1142" i="1" a="1"/>
  <c r="AP1142" i="1" s="1"/>
  <c r="AO1142" i="1" a="1"/>
  <c r="AO1142" i="1" s="1"/>
  <c r="AR895" i="1" a="1"/>
  <c r="AR895" i="1" s="1"/>
  <c r="AQ895" i="1" a="1"/>
  <c r="AQ895" i="1" s="1"/>
  <c r="AP895" i="1" a="1"/>
  <c r="AP895" i="1" s="1"/>
  <c r="AO895" i="1" a="1"/>
  <c r="AO895" i="1" s="1"/>
  <c r="AR1797" i="1" a="1"/>
  <c r="AR1797" i="1" s="1"/>
  <c r="AQ1797" i="1" a="1"/>
  <c r="AQ1797" i="1" s="1"/>
  <c r="AP1797" i="1" a="1"/>
  <c r="AP1797" i="1" s="1"/>
  <c r="AO1797" i="1" a="1"/>
  <c r="AO1797" i="1" s="1"/>
  <c r="AR2992" i="1" a="1"/>
  <c r="AR2992" i="1" s="1"/>
  <c r="AQ2992" i="1" a="1"/>
  <c r="AQ2992" i="1" s="1"/>
  <c r="AP2992" i="1" a="1"/>
  <c r="AP2992" i="1" s="1"/>
  <c r="AO2992" i="1" a="1"/>
  <c r="AO2992" i="1" s="1"/>
  <c r="AR1792" i="1" a="1"/>
  <c r="AR1792" i="1" s="1"/>
  <c r="AQ1792" i="1" a="1"/>
  <c r="AQ1792" i="1" s="1"/>
  <c r="AP1792" i="1" a="1"/>
  <c r="AP1792" i="1" s="1"/>
  <c r="AO1792" i="1" a="1"/>
  <c r="AO1792" i="1" s="1"/>
  <c r="AR1494" i="1" a="1"/>
  <c r="AR1494" i="1" s="1"/>
  <c r="AQ1494" i="1" a="1"/>
  <c r="AQ1494" i="1" s="1"/>
  <c r="AP1494" i="1" a="1"/>
  <c r="AP1494" i="1" s="1"/>
  <c r="AO1494" i="1" a="1"/>
  <c r="AO1494" i="1" s="1"/>
  <c r="AR3352" i="1" a="1"/>
  <c r="AR3352" i="1" s="1"/>
  <c r="AQ3352" i="1" a="1"/>
  <c r="AQ3352" i="1" s="1"/>
  <c r="AP3352" i="1" a="1"/>
  <c r="AP3352" i="1" s="1"/>
  <c r="AO3352" i="1" a="1"/>
  <c r="AO3352" i="1" s="1"/>
  <c r="AR2976" i="1" a="1"/>
  <c r="AR2976" i="1" s="1"/>
  <c r="AQ2976" i="1" a="1"/>
  <c r="AQ2976" i="1" s="1"/>
  <c r="AP2976" i="1" a="1"/>
  <c r="AP2976" i="1" s="1"/>
  <c r="AO2976" i="1" a="1"/>
  <c r="AO2976" i="1" s="1"/>
  <c r="AR3339" i="1" a="1"/>
  <c r="AR3339" i="1" s="1"/>
  <c r="AQ3339" i="1" a="1"/>
  <c r="AQ3339" i="1" s="1"/>
  <c r="AP3339" i="1" a="1"/>
  <c r="AP3339" i="1" s="1"/>
  <c r="AO3339" i="1" a="1"/>
  <c r="AO3339" i="1" s="1"/>
  <c r="AR1581" i="1" a="1"/>
  <c r="AR1581" i="1" s="1"/>
  <c r="AQ1581" i="1" a="1"/>
  <c r="AQ1581" i="1" s="1"/>
  <c r="AP1581" i="1" a="1"/>
  <c r="AP1581" i="1" s="1"/>
  <c r="AO1581" i="1" a="1"/>
  <c r="AO1581" i="1" s="1"/>
  <c r="AR2123" i="1" a="1"/>
  <c r="AR2123" i="1" s="1"/>
  <c r="AQ2123" i="1" a="1"/>
  <c r="AQ2123" i="1" s="1"/>
  <c r="AP2123" i="1" a="1"/>
  <c r="AP2123" i="1" s="1"/>
  <c r="AO2123" i="1" a="1"/>
  <c r="AO2123" i="1" s="1"/>
  <c r="AR1453" i="1" a="1"/>
  <c r="AR1453" i="1" s="1"/>
  <c r="AQ1453" i="1" a="1"/>
  <c r="AQ1453" i="1" s="1"/>
  <c r="AP1453" i="1" a="1"/>
  <c r="AP1453" i="1" s="1"/>
  <c r="AO1453" i="1" a="1"/>
  <c r="AO1453" i="1" s="1"/>
  <c r="AR1565" i="1" a="1"/>
  <c r="AR1565" i="1" s="1"/>
  <c r="AQ1565" i="1" a="1"/>
  <c r="AQ1565" i="1" s="1"/>
  <c r="AP1565" i="1" a="1"/>
  <c r="AP1565" i="1" s="1"/>
  <c r="AO1565" i="1" a="1"/>
  <c r="AO1565" i="1" s="1"/>
  <c r="AR1601" i="1" a="1"/>
  <c r="AR1601" i="1" s="1"/>
  <c r="AQ1601" i="1" a="1"/>
  <c r="AQ1601" i="1" s="1"/>
  <c r="AP1601" i="1" a="1"/>
  <c r="AP1601" i="1" s="1"/>
  <c r="AO1601" i="1" a="1"/>
  <c r="AO1601" i="1" s="1"/>
  <c r="AR3583" i="1" a="1"/>
  <c r="AR3583" i="1" s="1"/>
  <c r="AQ3583" i="1" a="1"/>
  <c r="AQ3583" i="1" s="1"/>
  <c r="AP3583" i="1" a="1"/>
  <c r="AP3583" i="1" s="1"/>
  <c r="AO3583" i="1" a="1"/>
  <c r="AO3583" i="1" s="1"/>
  <c r="AR230" i="1" a="1"/>
  <c r="AR230" i="1" s="1"/>
  <c r="AQ230" i="1" a="1"/>
  <c r="AQ230" i="1" s="1"/>
  <c r="AP230" i="1" a="1"/>
  <c r="AP230" i="1" s="1"/>
  <c r="AO230" i="1" a="1"/>
  <c r="AO230" i="1" s="1"/>
  <c r="AR1359" i="1" a="1"/>
  <c r="AR1359" i="1" s="1"/>
  <c r="AQ1359" i="1" a="1"/>
  <c r="AQ1359" i="1" s="1"/>
  <c r="AP1359" i="1" a="1"/>
  <c r="AP1359" i="1" s="1"/>
  <c r="AO1359" i="1" a="1"/>
  <c r="AO1359" i="1" s="1"/>
  <c r="AR1600" i="1" a="1"/>
  <c r="AR1600" i="1" s="1"/>
  <c r="AQ1600" i="1" a="1"/>
  <c r="AQ1600" i="1" s="1"/>
  <c r="AP1600" i="1" a="1"/>
  <c r="AP1600" i="1" s="1"/>
  <c r="AO1600" i="1" a="1"/>
  <c r="AO1600" i="1" s="1"/>
  <c r="AR1615" i="1" a="1"/>
  <c r="AR1615" i="1" s="1"/>
  <c r="AQ1615" i="1" a="1"/>
  <c r="AQ1615" i="1" s="1"/>
  <c r="AP1615" i="1" a="1"/>
  <c r="AP1615" i="1" s="1"/>
  <c r="AO1615" i="1" a="1"/>
  <c r="AO1615" i="1" s="1"/>
  <c r="AR1405" i="1" a="1"/>
  <c r="AR1405" i="1" s="1"/>
  <c r="AQ1405" i="1" a="1"/>
  <c r="AQ1405" i="1" s="1"/>
  <c r="AP1405" i="1" a="1"/>
  <c r="AP1405" i="1" s="1"/>
  <c r="AO1405" i="1" a="1"/>
  <c r="AO1405" i="1" s="1"/>
  <c r="AR1984" i="1" a="1"/>
  <c r="AR1984" i="1" s="1"/>
  <c r="AQ1984" i="1" a="1"/>
  <c r="AQ1984" i="1" s="1"/>
  <c r="AP1984" i="1" a="1"/>
  <c r="AP1984" i="1" s="1"/>
  <c r="AO1984" i="1" a="1"/>
  <c r="AO1984" i="1" s="1"/>
  <c r="AR1590" i="1" a="1"/>
  <c r="AR1590" i="1" s="1"/>
  <c r="AQ1590" i="1" a="1"/>
  <c r="AQ1590" i="1" s="1"/>
  <c r="AP1590" i="1" a="1"/>
  <c r="AP1590" i="1" s="1"/>
  <c r="AO1590" i="1" a="1"/>
  <c r="AO1590" i="1" s="1"/>
  <c r="AR3087" i="1" a="1"/>
  <c r="AR3087" i="1" s="1"/>
  <c r="AQ3087" i="1" a="1"/>
  <c r="AQ3087" i="1" s="1"/>
  <c r="AP3087" i="1" a="1"/>
  <c r="AP3087" i="1" s="1"/>
  <c r="AO3087" i="1" a="1"/>
  <c r="AO3087" i="1" s="1"/>
  <c r="AR372" i="1" a="1"/>
  <c r="AR372" i="1" s="1"/>
  <c r="AQ372" i="1" a="1"/>
  <c r="AQ372" i="1" s="1"/>
  <c r="AP372" i="1" a="1"/>
  <c r="AP372" i="1" s="1"/>
  <c r="AO372" i="1" a="1"/>
  <c r="AO372" i="1" s="1"/>
  <c r="AR662" i="1" a="1"/>
  <c r="AR662" i="1" s="1"/>
  <c r="AQ662" i="1" a="1"/>
  <c r="AQ662" i="1" s="1"/>
  <c r="AP662" i="1" a="1"/>
  <c r="AP662" i="1" s="1"/>
  <c r="AO662" i="1" a="1"/>
  <c r="AO662" i="1" s="1"/>
  <c r="AR506" i="1" a="1"/>
  <c r="AR506" i="1" s="1"/>
  <c r="AQ506" i="1" a="1"/>
  <c r="AQ506" i="1" s="1"/>
  <c r="AP506" i="1" a="1"/>
  <c r="AP506" i="1" s="1"/>
  <c r="AO506" i="1" a="1"/>
  <c r="AO506" i="1" s="1"/>
  <c r="AR2617" i="1" a="1"/>
  <c r="AR2617" i="1" s="1"/>
  <c r="AQ2617" i="1" a="1"/>
  <c r="AQ2617" i="1" s="1"/>
  <c r="AP2617" i="1" a="1"/>
  <c r="AP2617" i="1" s="1"/>
  <c r="AO2617" i="1" a="1"/>
  <c r="AO2617" i="1" s="1"/>
  <c r="AR1985" i="1" a="1"/>
  <c r="AR1985" i="1" s="1"/>
  <c r="AQ1985" i="1" a="1"/>
  <c r="AQ1985" i="1" s="1"/>
  <c r="AP1985" i="1" a="1"/>
  <c r="AP1985" i="1" s="1"/>
  <c r="AO1985" i="1" a="1"/>
  <c r="AO1985" i="1" s="1"/>
  <c r="AR3110" i="1" a="1"/>
  <c r="AR3110" i="1" s="1"/>
  <c r="AQ3110" i="1" a="1"/>
  <c r="AQ3110" i="1" s="1"/>
  <c r="AP3110" i="1" a="1"/>
  <c r="AP3110" i="1" s="1"/>
  <c r="AO3110" i="1" a="1"/>
  <c r="AO3110" i="1" s="1"/>
  <c r="AR516" i="1" a="1"/>
  <c r="AR516" i="1" s="1"/>
  <c r="AQ516" i="1" a="1"/>
  <c r="AQ516" i="1" s="1"/>
  <c r="AP516" i="1" a="1"/>
  <c r="AP516" i="1" s="1"/>
  <c r="AO516" i="1" a="1"/>
  <c r="AO516" i="1" s="1"/>
  <c r="AR107" i="1" a="1"/>
  <c r="AR107" i="1" s="1"/>
  <c r="AQ107" i="1" a="1"/>
  <c r="AQ107" i="1" s="1"/>
  <c r="AP107" i="1" a="1"/>
  <c r="AP107" i="1" s="1"/>
  <c r="AO107" i="1" a="1"/>
  <c r="AO107" i="1" s="1"/>
  <c r="AR1529" i="1" a="1"/>
  <c r="AR1529" i="1" s="1"/>
  <c r="AQ1529" i="1" a="1"/>
  <c r="AQ1529" i="1" s="1"/>
  <c r="AP1529" i="1" a="1"/>
  <c r="AP1529" i="1" s="1"/>
  <c r="AO1529" i="1" a="1"/>
  <c r="AO1529" i="1" s="1"/>
  <c r="AR1561" i="1" a="1"/>
  <c r="AR1561" i="1" s="1"/>
  <c r="AQ1561" i="1" a="1"/>
  <c r="AQ1561" i="1" s="1"/>
  <c r="AP1561" i="1" a="1"/>
  <c r="AP1561" i="1" s="1"/>
  <c r="AO1561" i="1" a="1"/>
  <c r="AO1561" i="1" s="1"/>
  <c r="AR1527" i="1" a="1"/>
  <c r="AR1527" i="1" s="1"/>
  <c r="AQ1527" i="1" a="1"/>
  <c r="AQ1527" i="1" s="1"/>
  <c r="AP1527" i="1" a="1"/>
  <c r="AP1527" i="1" s="1"/>
  <c r="AO1527" i="1" a="1"/>
  <c r="AO1527" i="1" s="1"/>
  <c r="AR1537" i="1" a="1"/>
  <c r="AR1537" i="1" s="1"/>
  <c r="AQ1537" i="1" a="1"/>
  <c r="AQ1537" i="1" s="1"/>
  <c r="AP1537" i="1" a="1"/>
  <c r="AP1537" i="1" s="1"/>
  <c r="AO1537" i="1" a="1"/>
  <c r="AO1537" i="1" s="1"/>
  <c r="AR1690" i="1" a="1"/>
  <c r="AR1690" i="1" s="1"/>
  <c r="AQ1690" i="1" a="1"/>
  <c r="AQ1690" i="1" s="1"/>
  <c r="AP1690" i="1" a="1"/>
  <c r="AP1690" i="1" s="1"/>
  <c r="AO1690" i="1" a="1"/>
  <c r="AO1690" i="1" s="1"/>
  <c r="AR1592" i="1" a="1"/>
  <c r="AR1592" i="1" s="1"/>
  <c r="AQ1592" i="1" a="1"/>
  <c r="AQ1592" i="1" s="1"/>
  <c r="AP1592" i="1" a="1"/>
  <c r="AP1592" i="1" s="1"/>
  <c r="AO1592" i="1" a="1"/>
  <c r="AO1592" i="1" s="1"/>
  <c r="AR2265" i="1" a="1"/>
  <c r="AR2265" i="1" s="1"/>
  <c r="AQ2265" i="1" a="1"/>
  <c r="AQ2265" i="1" s="1"/>
  <c r="AP2265" i="1" a="1"/>
  <c r="AP2265" i="1" s="1"/>
  <c r="AO2265" i="1" a="1"/>
  <c r="AO2265" i="1" s="1"/>
  <c r="AR395" i="1" a="1"/>
  <c r="AR395" i="1" s="1"/>
  <c r="AQ395" i="1" a="1"/>
  <c r="AQ395" i="1" s="1"/>
  <c r="AP395" i="1" a="1"/>
  <c r="AP395" i="1" s="1"/>
  <c r="AO395" i="1" a="1"/>
  <c r="AO395" i="1" s="1"/>
  <c r="AR1808" i="1" a="1"/>
  <c r="AR1808" i="1" s="1"/>
  <c r="AQ1808" i="1" a="1"/>
  <c r="AQ1808" i="1" s="1"/>
  <c r="AP1808" i="1" a="1"/>
  <c r="AP1808" i="1" s="1"/>
  <c r="AO1808" i="1" a="1"/>
  <c r="AO1808" i="1" s="1"/>
  <c r="AR2242" i="1" a="1"/>
  <c r="AR2242" i="1" s="1"/>
  <c r="AQ2242" i="1" a="1"/>
  <c r="AQ2242" i="1" s="1"/>
  <c r="AP2242" i="1" a="1"/>
  <c r="AP2242" i="1" s="1"/>
  <c r="AO2242" i="1" a="1"/>
  <c r="AO2242" i="1" s="1"/>
  <c r="AR1541" i="1" a="1"/>
  <c r="AR1541" i="1" s="1"/>
  <c r="AQ1541" i="1" a="1"/>
  <c r="AQ1541" i="1" s="1"/>
  <c r="AP1541" i="1" a="1"/>
  <c r="AP1541" i="1" s="1"/>
  <c r="AO1541" i="1" a="1"/>
  <c r="AO1541" i="1" s="1"/>
  <c r="AR1528" i="1" a="1"/>
  <c r="AR1528" i="1" s="1"/>
  <c r="AQ1528" i="1" a="1"/>
  <c r="AQ1528" i="1" s="1"/>
  <c r="AP1528" i="1" a="1"/>
  <c r="AP1528" i="1" s="1"/>
  <c r="AO1528" i="1" a="1"/>
  <c r="AO1528" i="1" s="1"/>
  <c r="AR1542" i="1" a="1"/>
  <c r="AR1542" i="1" s="1"/>
  <c r="AQ1542" i="1" a="1"/>
  <c r="AQ1542" i="1" s="1"/>
  <c r="AP1542" i="1" a="1"/>
  <c r="AP1542" i="1" s="1"/>
  <c r="AO1542" i="1" a="1"/>
  <c r="AO1542" i="1" s="1"/>
  <c r="AR1123" i="1" a="1"/>
  <c r="AR1123" i="1" s="1"/>
  <c r="AQ1123" i="1" a="1"/>
  <c r="AQ1123" i="1" s="1"/>
  <c r="AP1123" i="1" a="1"/>
  <c r="AP1123" i="1" s="1"/>
  <c r="AO1123" i="1" a="1"/>
  <c r="AO1123" i="1" s="1"/>
  <c r="AR1538" i="1" a="1"/>
  <c r="AR1538" i="1" s="1"/>
  <c r="AQ1538" i="1" a="1"/>
  <c r="AQ1538" i="1" s="1"/>
  <c r="AP1538" i="1" a="1"/>
  <c r="AP1538" i="1" s="1"/>
  <c r="AO1538" i="1" a="1"/>
  <c r="AO1538" i="1" s="1"/>
  <c r="AR3420" i="1" a="1"/>
  <c r="AR3420" i="1" s="1"/>
  <c r="AQ3420" i="1" a="1"/>
  <c r="AQ3420" i="1" s="1"/>
  <c r="AP3420" i="1" a="1"/>
  <c r="AP3420" i="1" s="1"/>
  <c r="AO3420" i="1" a="1"/>
  <c r="AO3420" i="1" s="1"/>
  <c r="AR957" i="1" a="1"/>
  <c r="AR957" i="1" s="1"/>
  <c r="AQ957" i="1" a="1"/>
  <c r="AQ957" i="1" s="1"/>
  <c r="AP957" i="1" a="1"/>
  <c r="AP957" i="1" s="1"/>
  <c r="AO957" i="1" a="1"/>
  <c r="AO957" i="1" s="1"/>
  <c r="AR2408" i="1" a="1"/>
  <c r="AR2408" i="1" s="1"/>
  <c r="AQ2408" i="1" a="1"/>
  <c r="AQ2408" i="1" s="1"/>
  <c r="AP2408" i="1" a="1"/>
  <c r="AP2408" i="1" s="1"/>
  <c r="AO2408" i="1" a="1"/>
  <c r="AO2408" i="1" s="1"/>
  <c r="AR1526" i="1" a="1"/>
  <c r="AR1526" i="1" s="1"/>
  <c r="AQ1526" i="1" a="1"/>
  <c r="AQ1526" i="1" s="1"/>
  <c r="AP1526" i="1" a="1"/>
  <c r="AP1526" i="1" s="1"/>
  <c r="AO1526" i="1" a="1"/>
  <c r="AO1526" i="1" s="1"/>
  <c r="AR1533" i="1" a="1"/>
  <c r="AR1533" i="1" s="1"/>
  <c r="AQ1533" i="1" a="1"/>
  <c r="AQ1533" i="1" s="1"/>
  <c r="AP1533" i="1" a="1"/>
  <c r="AP1533" i="1" s="1"/>
  <c r="AO1533" i="1" a="1"/>
  <c r="AO1533" i="1" s="1"/>
  <c r="AR2892" i="1" a="1"/>
  <c r="AR2892" i="1" s="1"/>
  <c r="AQ2892" i="1" a="1"/>
  <c r="AQ2892" i="1" s="1"/>
  <c r="AP2892" i="1" a="1"/>
  <c r="AP2892" i="1" s="1"/>
  <c r="AO2892" i="1" a="1"/>
  <c r="AO2892" i="1" s="1"/>
  <c r="AR2915" i="1" a="1"/>
  <c r="AR2915" i="1" s="1"/>
  <c r="AQ2915" i="1" a="1"/>
  <c r="AQ2915" i="1" s="1"/>
  <c r="AP2915" i="1" a="1"/>
  <c r="AP2915" i="1" s="1"/>
  <c r="AO2915" i="1" a="1"/>
  <c r="AO2915" i="1" s="1"/>
  <c r="AR1539" i="1" a="1"/>
  <c r="AR1539" i="1" s="1"/>
  <c r="AQ1539" i="1" a="1"/>
  <c r="AQ1539" i="1" s="1"/>
  <c r="AP1539" i="1" a="1"/>
  <c r="AP1539" i="1" s="1"/>
  <c r="AO1539" i="1" a="1"/>
  <c r="AO1539" i="1" s="1"/>
  <c r="AR2886" i="1" a="1"/>
  <c r="AR2886" i="1" s="1"/>
  <c r="AQ2886" i="1" a="1"/>
  <c r="AQ2886" i="1" s="1"/>
  <c r="AP2886" i="1" a="1"/>
  <c r="AP2886" i="1" s="1"/>
  <c r="AO2886" i="1" a="1"/>
  <c r="AO2886" i="1" s="1"/>
  <c r="AR1525" i="1" a="1"/>
  <c r="AR1525" i="1" s="1"/>
  <c r="AQ1525" i="1" a="1"/>
  <c r="AQ1525" i="1" s="1"/>
  <c r="AP1525" i="1" a="1"/>
  <c r="AP1525" i="1" s="1"/>
  <c r="AO1525" i="1" a="1"/>
  <c r="AO1525" i="1" s="1"/>
  <c r="AR2911" i="1" a="1"/>
  <c r="AR2911" i="1" s="1"/>
  <c r="AQ2911" i="1" a="1"/>
  <c r="AQ2911" i="1" s="1"/>
  <c r="AP2911" i="1" a="1"/>
  <c r="AP2911" i="1" s="1"/>
  <c r="AO2911" i="1" a="1"/>
  <c r="AO2911" i="1" s="1"/>
  <c r="AR2899" i="1" a="1"/>
  <c r="AR2899" i="1" s="1"/>
  <c r="AQ2899" i="1" a="1"/>
  <c r="AQ2899" i="1" s="1"/>
  <c r="AP2899" i="1" a="1"/>
  <c r="AP2899" i="1" s="1"/>
  <c r="AO2899" i="1" a="1"/>
  <c r="AO2899" i="1" s="1"/>
  <c r="AR2868" i="1" a="1"/>
  <c r="AR2868" i="1" s="1"/>
  <c r="AQ2868" i="1" a="1"/>
  <c r="AQ2868" i="1" s="1"/>
  <c r="AP2868" i="1" a="1"/>
  <c r="AP2868" i="1" s="1"/>
  <c r="AO2868" i="1" a="1"/>
  <c r="AO2868" i="1" s="1"/>
  <c r="AR2849" i="1" a="1"/>
  <c r="AR2849" i="1" s="1"/>
  <c r="AQ2849" i="1" a="1"/>
  <c r="AQ2849" i="1" s="1"/>
  <c r="AP2849" i="1" a="1"/>
  <c r="AP2849" i="1" s="1"/>
  <c r="AO2849" i="1" a="1"/>
  <c r="AO2849" i="1" s="1"/>
  <c r="AR2914" i="1" a="1"/>
  <c r="AR2914" i="1" s="1"/>
  <c r="AQ2914" i="1" a="1"/>
  <c r="AQ2914" i="1" s="1"/>
  <c r="AP2914" i="1" a="1"/>
  <c r="AP2914" i="1" s="1"/>
  <c r="AO2914" i="1" a="1"/>
  <c r="AO2914" i="1" s="1"/>
  <c r="AR2889" i="1" a="1"/>
  <c r="AR2889" i="1" s="1"/>
  <c r="AQ2889" i="1" a="1"/>
  <c r="AQ2889" i="1" s="1"/>
  <c r="AP2889" i="1" a="1"/>
  <c r="AP2889" i="1" s="1"/>
  <c r="AO2889" i="1" a="1"/>
  <c r="AO2889" i="1" s="1"/>
  <c r="AR2565" i="1" a="1"/>
  <c r="AR2565" i="1" s="1"/>
  <c r="AQ2565" i="1" a="1"/>
  <c r="AQ2565" i="1" s="1"/>
  <c r="AP2565" i="1" a="1"/>
  <c r="AP2565" i="1" s="1"/>
  <c r="AO2565" i="1" a="1"/>
  <c r="AO2565" i="1" s="1"/>
  <c r="AR1389" i="1" a="1"/>
  <c r="AR1389" i="1" s="1"/>
  <c r="AQ1389" i="1" a="1"/>
  <c r="AQ1389" i="1" s="1"/>
  <c r="AP1389" i="1" a="1"/>
  <c r="AP1389" i="1" s="1"/>
  <c r="AO1389" i="1" a="1"/>
  <c r="AO1389" i="1" s="1"/>
  <c r="AR1623" i="1" a="1"/>
  <c r="AR1623" i="1" s="1"/>
  <c r="AQ1623" i="1" a="1"/>
  <c r="AQ1623" i="1" s="1"/>
  <c r="AP1623" i="1" a="1"/>
  <c r="AP1623" i="1" s="1"/>
  <c r="AO1623" i="1" a="1"/>
  <c r="AO1623" i="1" s="1"/>
  <c r="AR1281" i="1" a="1"/>
  <c r="AR1281" i="1" s="1"/>
  <c r="AQ1281" i="1" a="1"/>
  <c r="AQ1281" i="1" s="1"/>
  <c r="AP1281" i="1" a="1"/>
  <c r="AP1281" i="1" s="1"/>
  <c r="AO1281" i="1" a="1"/>
  <c r="AO1281" i="1" s="1"/>
  <c r="AR2748" i="1" a="1"/>
  <c r="AR2748" i="1" s="1"/>
  <c r="AQ2748" i="1" a="1"/>
  <c r="AQ2748" i="1" s="1"/>
  <c r="AP2748" i="1" a="1"/>
  <c r="AP2748" i="1" s="1"/>
  <c r="AO2748" i="1" a="1"/>
  <c r="AO2748" i="1" s="1"/>
  <c r="AR1220" i="1" a="1"/>
  <c r="AR1220" i="1" s="1"/>
  <c r="AQ1220" i="1" a="1"/>
  <c r="AQ1220" i="1" s="1"/>
  <c r="AP1220" i="1" a="1"/>
  <c r="AP1220" i="1" s="1"/>
  <c r="AO1220" i="1" a="1"/>
  <c r="AO1220" i="1" s="1"/>
  <c r="AR2756" i="1" a="1"/>
  <c r="AR2756" i="1" s="1"/>
  <c r="AQ2756" i="1" a="1"/>
  <c r="AQ2756" i="1" s="1"/>
  <c r="AP2756" i="1" a="1"/>
  <c r="AP2756" i="1" s="1"/>
  <c r="AO2756" i="1" a="1"/>
  <c r="AO2756" i="1" s="1"/>
  <c r="AR1828" i="1" a="1"/>
  <c r="AR1828" i="1" s="1"/>
  <c r="AQ1828" i="1" a="1"/>
  <c r="AQ1828" i="1" s="1"/>
  <c r="AP1828" i="1" a="1"/>
  <c r="AP1828" i="1" s="1"/>
  <c r="AO1828" i="1" a="1"/>
  <c r="AO1828" i="1" s="1"/>
  <c r="AR1344" i="1" a="1"/>
  <c r="AR1344" i="1" s="1"/>
  <c r="AQ1344" i="1" a="1"/>
  <c r="AQ1344" i="1" s="1"/>
  <c r="AP1344" i="1" a="1"/>
  <c r="AP1344" i="1" s="1"/>
  <c r="AO1344" i="1" a="1"/>
  <c r="AO1344" i="1" s="1"/>
  <c r="AR148" i="1" a="1"/>
  <c r="AR148" i="1" s="1"/>
  <c r="AQ148" i="1" a="1"/>
  <c r="AQ148" i="1" s="1"/>
  <c r="AP148" i="1" a="1"/>
  <c r="AP148" i="1" s="1"/>
  <c r="AO148" i="1" a="1"/>
  <c r="AO148" i="1" s="1"/>
  <c r="AR1969" i="1" a="1"/>
  <c r="AR1969" i="1" s="1"/>
  <c r="AQ1969" i="1" a="1"/>
  <c r="AQ1969" i="1" s="1"/>
  <c r="AP1969" i="1" a="1"/>
  <c r="AP1969" i="1" s="1"/>
  <c r="AO1969" i="1" a="1"/>
  <c r="AO1969" i="1" s="1"/>
  <c r="AR1962" i="1" a="1"/>
  <c r="AR1962" i="1" s="1"/>
  <c r="AQ1962" i="1" a="1"/>
  <c r="AQ1962" i="1" s="1"/>
  <c r="AP1962" i="1" a="1"/>
  <c r="AP1962" i="1" s="1"/>
  <c r="AO1962" i="1" a="1"/>
  <c r="AO1962" i="1" s="1"/>
  <c r="AR1965" i="1" a="1"/>
  <c r="AR1965" i="1" s="1"/>
  <c r="AQ1965" i="1" a="1"/>
  <c r="AQ1965" i="1" s="1"/>
  <c r="AP1965" i="1" a="1"/>
  <c r="AP1965" i="1" s="1"/>
  <c r="AO1965" i="1" a="1"/>
  <c r="AO1965" i="1" s="1"/>
  <c r="AR1584" i="1" a="1"/>
  <c r="AR1584" i="1" s="1"/>
  <c r="AQ1584" i="1" a="1"/>
  <c r="AQ1584" i="1" s="1"/>
  <c r="AP1584" i="1" a="1"/>
  <c r="AP1584" i="1" s="1"/>
  <c r="AO1584" i="1" a="1"/>
  <c r="AO1584" i="1" s="1"/>
  <c r="AR1974" i="1" a="1"/>
  <c r="AR1974" i="1" s="1"/>
  <c r="AQ1974" i="1" a="1"/>
  <c r="AQ1974" i="1" s="1"/>
  <c r="AP1974" i="1" a="1"/>
  <c r="AP1974" i="1" s="1"/>
  <c r="AO1974" i="1" a="1"/>
  <c r="AO1974" i="1" s="1"/>
  <c r="AR1891" i="1" a="1"/>
  <c r="AR1891" i="1" s="1"/>
  <c r="AQ1891" i="1" a="1"/>
  <c r="AQ1891" i="1" s="1"/>
  <c r="AP1891" i="1" a="1"/>
  <c r="AP1891" i="1" s="1"/>
  <c r="AO1891" i="1" a="1"/>
  <c r="AO1891" i="1" s="1"/>
  <c r="AR1666" i="1" a="1"/>
  <c r="AR1666" i="1" s="1"/>
  <c r="AQ1666" i="1" a="1"/>
  <c r="AQ1666" i="1" s="1"/>
  <c r="AP1666" i="1" a="1"/>
  <c r="AP1666" i="1" s="1"/>
  <c r="AO1666" i="1" a="1"/>
  <c r="AO1666" i="1" s="1"/>
  <c r="AR2108" i="1" a="1"/>
  <c r="AR2108" i="1" s="1"/>
  <c r="AQ2108" i="1" a="1"/>
  <c r="AQ2108" i="1" s="1"/>
  <c r="AP2108" i="1" a="1"/>
  <c r="AP2108" i="1" s="1"/>
  <c r="AO2108" i="1" a="1"/>
  <c r="AO2108" i="1" s="1"/>
  <c r="AR1058" i="1" a="1"/>
  <c r="AR1058" i="1" s="1"/>
  <c r="AQ1058" i="1" a="1"/>
  <c r="AQ1058" i="1" s="1"/>
  <c r="AP1058" i="1" a="1"/>
  <c r="AP1058" i="1" s="1"/>
  <c r="AO1058" i="1" a="1"/>
  <c r="AO1058" i="1" s="1"/>
  <c r="AR2590" i="1" a="1"/>
  <c r="AR2590" i="1" s="1"/>
  <c r="AQ2590" i="1" a="1"/>
  <c r="AQ2590" i="1" s="1"/>
  <c r="AP2590" i="1" a="1"/>
  <c r="AP2590" i="1" s="1"/>
  <c r="AO2590" i="1" a="1"/>
  <c r="AO2590" i="1" s="1"/>
  <c r="AR1570" i="1" a="1"/>
  <c r="AR1570" i="1" s="1"/>
  <c r="AQ1570" i="1" a="1"/>
  <c r="AQ1570" i="1" s="1"/>
  <c r="AP1570" i="1" a="1"/>
  <c r="AP1570" i="1" s="1"/>
  <c r="AO1570" i="1" a="1"/>
  <c r="AO1570" i="1" s="1"/>
  <c r="AR1775" i="1" a="1"/>
  <c r="AR1775" i="1" s="1"/>
  <c r="AQ1775" i="1" a="1"/>
  <c r="AQ1775" i="1" s="1"/>
  <c r="AP1775" i="1" a="1"/>
  <c r="AP1775" i="1" s="1"/>
  <c r="AO1775" i="1" a="1"/>
  <c r="AO1775" i="1" s="1"/>
  <c r="AR2423" i="1" a="1"/>
  <c r="AR2423" i="1" s="1"/>
  <c r="AQ2423" i="1" a="1"/>
  <c r="AQ2423" i="1" s="1"/>
  <c r="AP2423" i="1" a="1"/>
  <c r="AP2423" i="1" s="1"/>
  <c r="AO2423" i="1" a="1"/>
  <c r="AO2423" i="1" s="1"/>
  <c r="AR977" i="1" a="1"/>
  <c r="AR977" i="1" s="1"/>
  <c r="AQ977" i="1" a="1"/>
  <c r="AQ977" i="1" s="1"/>
  <c r="AP977" i="1" a="1"/>
  <c r="AP977" i="1" s="1"/>
  <c r="AO977" i="1" a="1"/>
  <c r="AO977" i="1" s="1"/>
  <c r="AR1622" i="1" a="1"/>
  <c r="AR1622" i="1" s="1"/>
  <c r="AQ1622" i="1" a="1"/>
  <c r="AQ1622" i="1" s="1"/>
  <c r="AP1622" i="1" a="1"/>
  <c r="AP1622" i="1" s="1"/>
  <c r="AO1622" i="1" a="1"/>
  <c r="AO1622" i="1" s="1"/>
  <c r="AR1009" i="1" a="1"/>
  <c r="AR1009" i="1" s="1"/>
  <c r="AQ1009" i="1" a="1"/>
  <c r="AQ1009" i="1" s="1"/>
  <c r="AP1009" i="1" a="1"/>
  <c r="AP1009" i="1" s="1"/>
  <c r="AO1009" i="1" a="1"/>
  <c r="AO1009" i="1" s="1"/>
  <c r="AR3101" i="1" a="1"/>
  <c r="AR3101" i="1" s="1"/>
  <c r="AQ3101" i="1" a="1"/>
  <c r="AQ3101" i="1" s="1"/>
  <c r="AP3101" i="1" a="1"/>
  <c r="AP3101" i="1" s="1"/>
  <c r="AO3101" i="1" a="1"/>
  <c r="AO3101" i="1" s="1"/>
  <c r="AR2991" i="1" a="1"/>
  <c r="AR2991" i="1" s="1"/>
  <c r="AQ2991" i="1" a="1"/>
  <c r="AQ2991" i="1" s="1"/>
  <c r="AP2991" i="1" a="1"/>
  <c r="AP2991" i="1" s="1"/>
  <c r="AO2991" i="1" a="1"/>
  <c r="AO2991" i="1" s="1"/>
  <c r="AR2337" i="1" a="1"/>
  <c r="AR2337" i="1" s="1"/>
  <c r="AQ2337" i="1" a="1"/>
  <c r="AQ2337" i="1" s="1"/>
  <c r="AP2337" i="1" a="1"/>
  <c r="AP2337" i="1" s="1"/>
  <c r="AO2337" i="1" a="1"/>
  <c r="AO2337" i="1" s="1"/>
  <c r="AR982" i="1" a="1"/>
  <c r="AR982" i="1" s="1"/>
  <c r="AQ982" i="1" a="1"/>
  <c r="AQ982" i="1" s="1"/>
  <c r="AP982" i="1" a="1"/>
  <c r="AP982" i="1" s="1"/>
  <c r="AO982" i="1" a="1"/>
  <c r="AO982" i="1" s="1"/>
  <c r="AR949" i="1" a="1"/>
  <c r="AR949" i="1" s="1"/>
  <c r="AQ949" i="1" a="1"/>
  <c r="AQ949" i="1" s="1"/>
  <c r="AP949" i="1" a="1"/>
  <c r="AP949" i="1" s="1"/>
  <c r="AO949" i="1" a="1"/>
  <c r="AO949" i="1" s="1"/>
  <c r="AR145" i="1" a="1"/>
  <c r="AR145" i="1" s="1"/>
  <c r="AQ145" i="1" a="1"/>
  <c r="AQ145" i="1" s="1"/>
  <c r="AP145" i="1" a="1"/>
  <c r="AP145" i="1" s="1"/>
  <c r="AO145" i="1" a="1"/>
  <c r="AO145" i="1" s="1"/>
  <c r="AR439" i="1" a="1"/>
  <c r="AR439" i="1" s="1"/>
  <c r="AQ439" i="1" a="1"/>
  <c r="AQ439" i="1" s="1"/>
  <c r="AP439" i="1" a="1"/>
  <c r="AP439" i="1" s="1"/>
  <c r="AO439" i="1" a="1"/>
  <c r="AO439" i="1" s="1"/>
  <c r="AR2091" i="1" a="1"/>
  <c r="AR2091" i="1" s="1"/>
  <c r="AQ2091" i="1" a="1"/>
  <c r="AQ2091" i="1" s="1"/>
  <c r="AP2091" i="1" a="1"/>
  <c r="AP2091" i="1" s="1"/>
  <c r="AO2091" i="1" a="1"/>
  <c r="AO2091" i="1" s="1"/>
  <c r="AR454" i="1" a="1"/>
  <c r="AR454" i="1" s="1"/>
  <c r="AQ454" i="1" a="1"/>
  <c r="AQ454" i="1" s="1"/>
  <c r="AP454" i="1" a="1"/>
  <c r="AP454" i="1" s="1"/>
  <c r="AO454" i="1" a="1"/>
  <c r="AO454" i="1" s="1"/>
  <c r="AR1557" i="1" a="1"/>
  <c r="AR1557" i="1" s="1"/>
  <c r="AQ1557" i="1" a="1"/>
  <c r="AQ1557" i="1" s="1"/>
  <c r="AP1557" i="1" a="1"/>
  <c r="AP1557" i="1" s="1"/>
  <c r="AO1557" i="1" a="1"/>
  <c r="AO1557" i="1" s="1"/>
  <c r="AR1536" i="1" a="1"/>
  <c r="AR1536" i="1" s="1"/>
  <c r="AQ1536" i="1" a="1"/>
  <c r="AQ1536" i="1" s="1"/>
  <c r="AP1536" i="1" a="1"/>
  <c r="AP1536" i="1" s="1"/>
  <c r="AO1536" i="1" a="1"/>
  <c r="AO1536" i="1" s="1"/>
  <c r="AR1781" i="1" a="1"/>
  <c r="AR1781" i="1" s="1"/>
  <c r="AQ1781" i="1" a="1"/>
  <c r="AQ1781" i="1" s="1"/>
  <c r="AP1781" i="1" a="1"/>
  <c r="AP1781" i="1" s="1"/>
  <c r="AO1781" i="1" a="1"/>
  <c r="AO1781" i="1" s="1"/>
  <c r="AR976" i="1" a="1"/>
  <c r="AR976" i="1" s="1"/>
  <c r="AQ976" i="1" a="1"/>
  <c r="AQ976" i="1" s="1"/>
  <c r="AP976" i="1" a="1"/>
  <c r="AP976" i="1" s="1"/>
  <c r="AO976" i="1" a="1"/>
  <c r="AO976" i="1" s="1"/>
  <c r="AR1028" i="1" a="1"/>
  <c r="AR1028" i="1" s="1"/>
  <c r="AQ1028" i="1" a="1"/>
  <c r="AQ1028" i="1" s="1"/>
  <c r="AP1028" i="1" a="1"/>
  <c r="AP1028" i="1" s="1"/>
  <c r="AO1028" i="1" a="1"/>
  <c r="AO1028" i="1" s="1"/>
  <c r="AR1794" i="1" a="1"/>
  <c r="AR1794" i="1" s="1"/>
  <c r="AQ1794" i="1" a="1"/>
  <c r="AQ1794" i="1" s="1"/>
  <c r="AP1794" i="1" a="1"/>
  <c r="AP1794" i="1" s="1"/>
  <c r="AO1794" i="1" a="1"/>
  <c r="AO1794" i="1" s="1"/>
  <c r="AR631" i="1" a="1"/>
  <c r="AR631" i="1" s="1"/>
  <c r="AQ631" i="1" a="1"/>
  <c r="AQ631" i="1" s="1"/>
  <c r="AP631" i="1" a="1"/>
  <c r="AP631" i="1" s="1"/>
  <c r="AO631" i="1" a="1"/>
  <c r="AO631" i="1" s="1"/>
  <c r="AR1096" i="1" a="1"/>
  <c r="AR1096" i="1" s="1"/>
  <c r="AQ1096" i="1" a="1"/>
  <c r="AQ1096" i="1" s="1"/>
  <c r="AP1096" i="1" a="1"/>
  <c r="AP1096" i="1" s="1"/>
  <c r="AO1096" i="1" a="1"/>
  <c r="AO1096" i="1" s="1"/>
  <c r="AR2111" i="1" a="1"/>
  <c r="AR2111" i="1" s="1"/>
  <c r="AQ2111" i="1" a="1"/>
  <c r="AQ2111" i="1" s="1"/>
  <c r="AP2111" i="1" a="1"/>
  <c r="AP2111" i="1" s="1"/>
  <c r="AO2111" i="1" a="1"/>
  <c r="AO2111" i="1" s="1"/>
  <c r="AR1105" i="1" a="1"/>
  <c r="AR1105" i="1" s="1"/>
  <c r="AQ1105" i="1" a="1"/>
  <c r="AQ1105" i="1" s="1"/>
  <c r="AP1105" i="1" a="1"/>
  <c r="AP1105" i="1" s="1"/>
  <c r="AO1105" i="1" a="1"/>
  <c r="AO1105" i="1" s="1"/>
  <c r="AR1724" i="1" a="1"/>
  <c r="AR1724" i="1" s="1"/>
  <c r="AQ1724" i="1" a="1"/>
  <c r="AQ1724" i="1" s="1"/>
  <c r="AP1724" i="1" a="1"/>
  <c r="AP1724" i="1" s="1"/>
  <c r="AO1724" i="1" a="1"/>
  <c r="AO1724" i="1" s="1"/>
  <c r="AR1002" i="1" a="1"/>
  <c r="AR1002" i="1" s="1"/>
  <c r="AQ1002" i="1" a="1"/>
  <c r="AQ1002" i="1" s="1"/>
  <c r="AP1002" i="1" a="1"/>
  <c r="AP1002" i="1" s="1"/>
  <c r="AO1002" i="1" a="1"/>
  <c r="AO1002" i="1" s="1"/>
  <c r="AR881" i="1" a="1"/>
  <c r="AR881" i="1" s="1"/>
  <c r="AQ881" i="1" a="1"/>
  <c r="AQ881" i="1" s="1"/>
  <c r="AP881" i="1" a="1"/>
  <c r="AP881" i="1" s="1"/>
  <c r="AO881" i="1" a="1"/>
  <c r="AO881" i="1" s="1"/>
  <c r="AR1809" i="1" a="1"/>
  <c r="AR1809" i="1" s="1"/>
  <c r="AQ1809" i="1" a="1"/>
  <c r="AQ1809" i="1" s="1"/>
  <c r="AP1809" i="1" a="1"/>
  <c r="AP1809" i="1" s="1"/>
  <c r="AO1809" i="1" a="1"/>
  <c r="AO1809" i="1" s="1"/>
  <c r="AR1150" i="1" a="1"/>
  <c r="AR1150" i="1" s="1"/>
  <c r="AQ1150" i="1" a="1"/>
  <c r="AQ1150" i="1" s="1"/>
  <c r="AP1150" i="1" a="1"/>
  <c r="AP1150" i="1" s="1"/>
  <c r="AO1150" i="1" a="1"/>
  <c r="AO1150" i="1" s="1"/>
  <c r="AR1998" i="1" a="1"/>
  <c r="AR1998" i="1" s="1"/>
  <c r="AQ1998" i="1" a="1"/>
  <c r="AQ1998" i="1" s="1"/>
  <c r="AP1998" i="1" a="1"/>
  <c r="AP1998" i="1" s="1"/>
  <c r="AO1998" i="1" a="1"/>
  <c r="AO1998" i="1" s="1"/>
  <c r="AR1065" i="1" a="1"/>
  <c r="AR1065" i="1" s="1"/>
  <c r="AQ1065" i="1" a="1"/>
  <c r="AQ1065" i="1" s="1"/>
  <c r="AP1065" i="1" a="1"/>
  <c r="AP1065" i="1" s="1"/>
  <c r="AO1065" i="1" a="1"/>
  <c r="AO1065" i="1" s="1"/>
  <c r="AR453" i="1" a="1"/>
  <c r="AR453" i="1" s="1"/>
  <c r="AQ453" i="1" a="1"/>
  <c r="AQ453" i="1" s="1"/>
  <c r="AP453" i="1" a="1"/>
  <c r="AP453" i="1" s="1"/>
  <c r="AO453" i="1" a="1"/>
  <c r="AO453" i="1" s="1"/>
  <c r="AR2240" i="1" a="1"/>
  <c r="AR2240" i="1" s="1"/>
  <c r="AQ2240" i="1" a="1"/>
  <c r="AQ2240" i="1" s="1"/>
  <c r="AP2240" i="1" a="1"/>
  <c r="AP2240" i="1" s="1"/>
  <c r="AO2240" i="1" a="1"/>
  <c r="AO2240" i="1" s="1"/>
  <c r="AR649" i="1" a="1"/>
  <c r="AR649" i="1" s="1"/>
  <c r="AQ649" i="1" a="1"/>
  <c r="AQ649" i="1" s="1"/>
  <c r="AP649" i="1" a="1"/>
  <c r="AP649" i="1" s="1"/>
  <c r="AO649" i="1" a="1"/>
  <c r="AO649" i="1" s="1"/>
  <c r="AR1893" i="1" a="1"/>
  <c r="AR1893" i="1" s="1"/>
  <c r="AQ1893" i="1" a="1"/>
  <c r="AQ1893" i="1" s="1"/>
  <c r="AP1893" i="1" a="1"/>
  <c r="AP1893" i="1" s="1"/>
  <c r="AO1893" i="1" a="1"/>
  <c r="AO1893" i="1" s="1"/>
  <c r="AR2523" i="1" a="1"/>
  <c r="AR2523" i="1" s="1"/>
  <c r="AQ2523" i="1" a="1"/>
  <c r="AQ2523" i="1" s="1"/>
  <c r="AP2523" i="1" a="1"/>
  <c r="AP2523" i="1" s="1"/>
  <c r="AO2523" i="1" a="1"/>
  <c r="AO2523" i="1" s="1"/>
  <c r="AR2027" i="1" a="1"/>
  <c r="AR2027" i="1" s="1"/>
  <c r="AQ2027" i="1" a="1"/>
  <c r="AQ2027" i="1" s="1"/>
  <c r="AP2027" i="1" a="1"/>
  <c r="AP2027" i="1" s="1"/>
  <c r="AO2027" i="1" a="1"/>
  <c r="AO2027" i="1" s="1"/>
  <c r="AR2349" i="1" a="1"/>
  <c r="AR2349" i="1" s="1"/>
  <c r="AQ2349" i="1" a="1"/>
  <c r="AQ2349" i="1" s="1"/>
  <c r="AP2349" i="1" a="1"/>
  <c r="AP2349" i="1" s="1"/>
  <c r="AO2349" i="1" a="1"/>
  <c r="AO2349" i="1" s="1"/>
  <c r="AR2486" i="1" a="1"/>
  <c r="AR2486" i="1" s="1"/>
  <c r="AQ2486" i="1" a="1"/>
  <c r="AQ2486" i="1" s="1"/>
  <c r="AP2486" i="1" a="1"/>
  <c r="AP2486" i="1" s="1"/>
  <c r="AO2486" i="1" a="1"/>
  <c r="AO2486" i="1" s="1"/>
  <c r="AR1740" i="1" a="1"/>
  <c r="AR1740" i="1" s="1"/>
  <c r="AQ1740" i="1" a="1"/>
  <c r="AQ1740" i="1" s="1"/>
  <c r="AP1740" i="1" a="1"/>
  <c r="AP1740" i="1" s="1"/>
  <c r="AO1740" i="1" a="1"/>
  <c r="AO1740" i="1" s="1"/>
  <c r="AR1698" i="1" a="1"/>
  <c r="AR1698" i="1" s="1"/>
  <c r="AQ1698" i="1" a="1"/>
  <c r="AQ1698" i="1" s="1"/>
  <c r="AP1698" i="1" a="1"/>
  <c r="AP1698" i="1" s="1"/>
  <c r="AO1698" i="1" a="1"/>
  <c r="AO1698" i="1" s="1"/>
  <c r="AR2891" i="1" a="1"/>
  <c r="AR2891" i="1" s="1"/>
  <c r="AQ2891" i="1" a="1"/>
  <c r="AQ2891" i="1" s="1"/>
  <c r="AP2891" i="1" a="1"/>
  <c r="AP2891" i="1" s="1"/>
  <c r="AO2891" i="1" a="1"/>
  <c r="AO2891" i="1" s="1"/>
  <c r="AR2489" i="1" a="1"/>
  <c r="AR2489" i="1" s="1"/>
  <c r="AQ2489" i="1" a="1"/>
  <c r="AQ2489" i="1" s="1"/>
  <c r="AP2489" i="1" a="1"/>
  <c r="AP2489" i="1" s="1"/>
  <c r="AO2489" i="1" a="1"/>
  <c r="AO2489" i="1" s="1"/>
  <c r="AR1995" i="1" a="1"/>
  <c r="AR1995" i="1" s="1"/>
  <c r="AQ1995" i="1" a="1"/>
  <c r="AQ1995" i="1" s="1"/>
  <c r="AP1995" i="1" a="1"/>
  <c r="AP1995" i="1" s="1"/>
  <c r="AO1995" i="1" a="1"/>
  <c r="AO1995" i="1" s="1"/>
  <c r="AR1931" i="1" a="1"/>
  <c r="AR1931" i="1" s="1"/>
  <c r="AQ1931" i="1" a="1"/>
  <c r="AQ1931" i="1" s="1"/>
  <c r="AP1931" i="1" a="1"/>
  <c r="AP1931" i="1" s="1"/>
  <c r="AO1931" i="1" a="1"/>
  <c r="AO1931" i="1" s="1"/>
  <c r="AR1805" i="1" a="1"/>
  <c r="AR1805" i="1" s="1"/>
  <c r="AQ1805" i="1" a="1"/>
  <c r="AQ1805" i="1" s="1"/>
  <c r="AP1805" i="1" a="1"/>
  <c r="AP1805" i="1" s="1"/>
  <c r="AO1805" i="1" a="1"/>
  <c r="AO1805" i="1" s="1"/>
  <c r="AR1378" i="1" a="1"/>
  <c r="AR1378" i="1" s="1"/>
  <c r="AQ1378" i="1" a="1"/>
  <c r="AQ1378" i="1" s="1"/>
  <c r="AP1378" i="1" a="1"/>
  <c r="AP1378" i="1" s="1"/>
  <c r="AO1378" i="1" a="1"/>
  <c r="AO1378" i="1" s="1"/>
  <c r="AR2635" i="1" a="1"/>
  <c r="AR2635" i="1" s="1"/>
  <c r="AQ2635" i="1" a="1"/>
  <c r="AQ2635" i="1" s="1"/>
  <c r="AP2635" i="1" a="1"/>
  <c r="AP2635" i="1" s="1"/>
  <c r="AO2635" i="1" a="1"/>
  <c r="AO2635" i="1" s="1"/>
  <c r="AR1749" i="1" a="1"/>
  <c r="AR1749" i="1" s="1"/>
  <c r="AQ1749" i="1" a="1"/>
  <c r="AQ1749" i="1" s="1"/>
  <c r="AP1749" i="1" a="1"/>
  <c r="AP1749" i="1" s="1"/>
  <c r="AO1749" i="1" a="1"/>
  <c r="AO1749" i="1" s="1"/>
  <c r="AR2433" i="1" a="1"/>
  <c r="AR2433" i="1" s="1"/>
  <c r="AQ2433" i="1" a="1"/>
  <c r="AQ2433" i="1" s="1"/>
  <c r="AP2433" i="1" a="1"/>
  <c r="AP2433" i="1" s="1"/>
  <c r="AO2433" i="1" a="1"/>
  <c r="AO2433" i="1" s="1"/>
  <c r="AR1413" i="1" a="1"/>
  <c r="AR1413" i="1" s="1"/>
  <c r="AQ1413" i="1" a="1"/>
  <c r="AQ1413" i="1" s="1"/>
  <c r="AP1413" i="1" a="1"/>
  <c r="AP1413" i="1" s="1"/>
  <c r="AO1413" i="1" a="1"/>
  <c r="AO1413" i="1" s="1"/>
  <c r="AR1252" i="1" a="1"/>
  <c r="AR1252" i="1" s="1"/>
  <c r="AQ1252" i="1" a="1"/>
  <c r="AQ1252" i="1" s="1"/>
  <c r="AP1252" i="1" a="1"/>
  <c r="AP1252" i="1" s="1"/>
  <c r="AO1252" i="1" a="1"/>
  <c r="AO1252" i="1" s="1"/>
  <c r="AR1907" i="1" a="1"/>
  <c r="AR1907" i="1" s="1"/>
  <c r="AQ1907" i="1" a="1"/>
  <c r="AQ1907" i="1" s="1"/>
  <c r="AP1907" i="1" a="1"/>
  <c r="AP1907" i="1" s="1"/>
  <c r="AO1907" i="1" a="1"/>
  <c r="AO1907" i="1" s="1"/>
  <c r="AR2245" i="1" a="1"/>
  <c r="AR2245" i="1" s="1"/>
  <c r="AQ2245" i="1" a="1"/>
  <c r="AQ2245" i="1" s="1"/>
  <c r="AP2245" i="1" a="1"/>
  <c r="AP2245" i="1" s="1"/>
  <c r="AO2245" i="1" a="1"/>
  <c r="AO2245" i="1" s="1"/>
  <c r="AR1939" i="1" a="1"/>
  <c r="AR1939" i="1" s="1"/>
  <c r="AQ1939" i="1" a="1"/>
  <c r="AQ1939" i="1" s="1"/>
  <c r="AP1939" i="1" a="1"/>
  <c r="AP1939" i="1" s="1"/>
  <c r="AO1939" i="1" a="1"/>
  <c r="AO1939" i="1" s="1"/>
  <c r="AR3072" i="1" a="1"/>
  <c r="AR3072" i="1" s="1"/>
  <c r="AQ3072" i="1" a="1"/>
  <c r="AQ3072" i="1" s="1"/>
  <c r="AP3072" i="1" a="1"/>
  <c r="AP3072" i="1" s="1"/>
  <c r="AO3072" i="1" a="1"/>
  <c r="AO3072" i="1" s="1"/>
  <c r="AR1662" i="1" a="1"/>
  <c r="AR1662" i="1" s="1"/>
  <c r="AQ1662" i="1" a="1"/>
  <c r="AQ1662" i="1" s="1"/>
  <c r="AP1662" i="1" a="1"/>
  <c r="AP1662" i="1" s="1"/>
  <c r="AO1662" i="1" a="1"/>
  <c r="AO1662" i="1" s="1"/>
  <c r="AR2979" i="1" a="1"/>
  <c r="AR2979" i="1" s="1"/>
  <c r="AQ2979" i="1" a="1"/>
  <c r="AQ2979" i="1" s="1"/>
  <c r="AP2979" i="1" a="1"/>
  <c r="AP2979" i="1" s="1"/>
  <c r="AO2979" i="1" a="1"/>
  <c r="AO2979" i="1" s="1"/>
  <c r="AR2276" i="1" a="1"/>
  <c r="AR2276" i="1" s="1"/>
  <c r="AQ2276" i="1" a="1"/>
  <c r="AQ2276" i="1" s="1"/>
  <c r="AP2276" i="1" a="1"/>
  <c r="AP2276" i="1" s="1"/>
  <c r="AO2276" i="1" a="1"/>
  <c r="AO2276" i="1" s="1"/>
  <c r="AR48" i="1" a="1"/>
  <c r="AR48" i="1" s="1"/>
  <c r="AQ48" i="1" a="1"/>
  <c r="AQ48" i="1" s="1"/>
  <c r="AP48" i="1" a="1"/>
  <c r="AP48" i="1" s="1"/>
  <c r="AO48" i="1" a="1"/>
  <c r="AO48" i="1" s="1"/>
  <c r="AR3064" i="1" a="1"/>
  <c r="AR3064" i="1" s="1"/>
  <c r="AQ3064" i="1" a="1"/>
  <c r="AQ3064" i="1" s="1"/>
  <c r="AP3064" i="1" a="1"/>
  <c r="AP3064" i="1" s="1"/>
  <c r="AO3064" i="1" a="1"/>
  <c r="AO3064" i="1" s="1"/>
  <c r="AR93" i="1" a="1"/>
  <c r="AR93" i="1" s="1"/>
  <c r="AQ93" i="1" a="1"/>
  <c r="AQ93" i="1" s="1"/>
  <c r="AP93" i="1" a="1"/>
  <c r="AP93" i="1" s="1"/>
  <c r="AO93" i="1" a="1"/>
  <c r="AO93" i="1" s="1"/>
  <c r="AR2227" i="1" a="1"/>
  <c r="AR2227" i="1" s="1"/>
  <c r="AQ2227" i="1" a="1"/>
  <c r="AQ2227" i="1" s="1"/>
  <c r="AP2227" i="1" a="1"/>
  <c r="AP2227" i="1" s="1"/>
  <c r="AO2227" i="1" a="1"/>
  <c r="AO2227" i="1" s="1"/>
  <c r="AR1012" i="1" a="1"/>
  <c r="AR1012" i="1" s="1"/>
  <c r="AQ1012" i="1" a="1"/>
  <c r="AQ1012" i="1" s="1"/>
  <c r="AP1012" i="1" a="1"/>
  <c r="AP1012" i="1" s="1"/>
  <c r="AO1012" i="1" a="1"/>
  <c r="AO1012" i="1" s="1"/>
  <c r="AR1603" i="1" a="1"/>
  <c r="AR1603" i="1" s="1"/>
  <c r="AQ1603" i="1" a="1"/>
  <c r="AQ1603" i="1" s="1"/>
  <c r="AP1603" i="1" a="1"/>
  <c r="AP1603" i="1" s="1"/>
  <c r="AO1603" i="1" a="1"/>
  <c r="AO1603" i="1" s="1"/>
  <c r="AR1896" i="1" a="1"/>
  <c r="AR1896" i="1" s="1"/>
  <c r="AQ1896" i="1" a="1"/>
  <c r="AQ1896" i="1" s="1"/>
  <c r="AP1896" i="1" a="1"/>
  <c r="AP1896" i="1" s="1"/>
  <c r="AO1896" i="1" a="1"/>
  <c r="AO1896" i="1" s="1"/>
  <c r="AR1637" i="1" a="1"/>
  <c r="AR1637" i="1" s="1"/>
  <c r="AQ1637" i="1" a="1"/>
  <c r="AQ1637" i="1" s="1"/>
  <c r="AP1637" i="1" a="1"/>
  <c r="AP1637" i="1" s="1"/>
  <c r="AO1637" i="1" a="1"/>
  <c r="AO1637" i="1" s="1"/>
  <c r="AR1643" i="1" a="1"/>
  <c r="AR1643" i="1" s="1"/>
  <c r="AQ1643" i="1" a="1"/>
  <c r="AQ1643" i="1" s="1"/>
  <c r="AP1643" i="1" a="1"/>
  <c r="AP1643" i="1" s="1"/>
  <c r="AO1643" i="1" a="1"/>
  <c r="AO1643" i="1" s="1"/>
  <c r="AR826" i="1" a="1"/>
  <c r="AR826" i="1" s="1"/>
  <c r="AQ826" i="1" a="1"/>
  <c r="AQ826" i="1" s="1"/>
  <c r="AP826" i="1" a="1"/>
  <c r="AP826" i="1" s="1"/>
  <c r="AO826" i="1" a="1"/>
  <c r="AO826" i="1" s="1"/>
  <c r="AR2853" i="1" a="1"/>
  <c r="AR2853" i="1" s="1"/>
  <c r="AQ2853" i="1" a="1"/>
  <c r="AQ2853" i="1" s="1"/>
  <c r="AP2853" i="1" a="1"/>
  <c r="AP2853" i="1" s="1"/>
  <c r="AO2853" i="1" a="1"/>
  <c r="AO2853" i="1" s="1"/>
  <c r="AR824" i="1" a="1"/>
  <c r="AR824" i="1" s="1"/>
  <c r="AQ824" i="1" a="1"/>
  <c r="AQ824" i="1" s="1"/>
  <c r="AP824" i="1" a="1"/>
  <c r="AP824" i="1" s="1"/>
  <c r="AO824" i="1" a="1"/>
  <c r="AO824" i="1" s="1"/>
  <c r="AR1787" i="1" a="1"/>
  <c r="AR1787" i="1" s="1"/>
  <c r="AQ1787" i="1" a="1"/>
  <c r="AQ1787" i="1" s="1"/>
  <c r="AP1787" i="1" a="1"/>
  <c r="AP1787" i="1" s="1"/>
  <c r="AO1787" i="1" a="1"/>
  <c r="AO1787" i="1" s="1"/>
  <c r="AR1516" i="1" a="1"/>
  <c r="AR1516" i="1" s="1"/>
  <c r="AQ1516" i="1" a="1"/>
  <c r="AQ1516" i="1" s="1"/>
  <c r="AP1516" i="1" a="1"/>
  <c r="AP1516" i="1" s="1"/>
  <c r="AO1516" i="1" a="1"/>
  <c r="AO1516" i="1" s="1"/>
  <c r="AR2195" i="1" a="1"/>
  <c r="AR2195" i="1" s="1"/>
  <c r="AQ2195" i="1" a="1"/>
  <c r="AQ2195" i="1" s="1"/>
  <c r="AP2195" i="1" a="1"/>
  <c r="AP2195" i="1" s="1"/>
  <c r="AO2195" i="1" a="1"/>
  <c r="AO2195" i="1" s="1"/>
  <c r="AR1014" i="1" a="1"/>
  <c r="AR1014" i="1" s="1"/>
  <c r="AQ1014" i="1" a="1"/>
  <c r="AQ1014" i="1" s="1"/>
  <c r="AP1014" i="1" a="1"/>
  <c r="AP1014" i="1" s="1"/>
  <c r="AO1014" i="1" a="1"/>
  <c r="AO1014" i="1" s="1"/>
  <c r="AR1667" i="1" a="1"/>
  <c r="AR1667" i="1" s="1"/>
  <c r="AQ1667" i="1" a="1"/>
  <c r="AQ1667" i="1" s="1"/>
  <c r="AP1667" i="1" a="1"/>
  <c r="AP1667" i="1" s="1"/>
  <c r="AO1667" i="1" a="1"/>
  <c r="AO1667" i="1" s="1"/>
  <c r="AR1697" i="1" a="1"/>
  <c r="AR1697" i="1" s="1"/>
  <c r="AQ1697" i="1" a="1"/>
  <c r="AQ1697" i="1" s="1"/>
  <c r="AP1697" i="1" a="1"/>
  <c r="AP1697" i="1" s="1"/>
  <c r="AO1697" i="1" a="1"/>
  <c r="AO1697" i="1" s="1"/>
  <c r="AR2032" i="1" a="1"/>
  <c r="AR2032" i="1" s="1"/>
  <c r="AQ2032" i="1" a="1"/>
  <c r="AQ2032" i="1" s="1"/>
  <c r="AP2032" i="1" a="1"/>
  <c r="AP2032" i="1" s="1"/>
  <c r="AO2032" i="1" a="1"/>
  <c r="AO2032" i="1" s="1"/>
  <c r="AR2581" i="1" a="1"/>
  <c r="AR2581" i="1" s="1"/>
  <c r="AQ2581" i="1" a="1"/>
  <c r="AQ2581" i="1" s="1"/>
  <c r="AP2581" i="1" a="1"/>
  <c r="AP2581" i="1" s="1"/>
  <c r="AO2581" i="1" a="1"/>
  <c r="AO2581" i="1" s="1"/>
  <c r="AR1358" i="1" a="1"/>
  <c r="AR1358" i="1" s="1"/>
  <c r="AQ1358" i="1" a="1"/>
  <c r="AQ1358" i="1" s="1"/>
  <c r="AP1358" i="1" a="1"/>
  <c r="AP1358" i="1" s="1"/>
  <c r="AO1358" i="1" a="1"/>
  <c r="AO1358" i="1" s="1"/>
  <c r="AR2864" i="1" a="1"/>
  <c r="AR2864" i="1" s="1"/>
  <c r="AQ2864" i="1" a="1"/>
  <c r="AQ2864" i="1" s="1"/>
  <c r="AP2864" i="1" a="1"/>
  <c r="AP2864" i="1" s="1"/>
  <c r="AO2864" i="1" a="1"/>
  <c r="AO2864" i="1" s="1"/>
  <c r="AR827" i="1" a="1"/>
  <c r="AR827" i="1" s="1"/>
  <c r="AQ827" i="1" a="1"/>
  <c r="AQ827" i="1" s="1"/>
  <c r="AP827" i="1" a="1"/>
  <c r="AP827" i="1" s="1"/>
  <c r="AO827" i="1" a="1"/>
  <c r="AO827" i="1" s="1"/>
  <c r="AR823" i="1" a="1"/>
  <c r="AR823" i="1" s="1"/>
  <c r="AQ823" i="1" a="1"/>
  <c r="AQ823" i="1" s="1"/>
  <c r="AP823" i="1" a="1"/>
  <c r="AP823" i="1" s="1"/>
  <c r="AO823" i="1" a="1"/>
  <c r="AO823" i="1" s="1"/>
  <c r="AR380" i="1" a="1"/>
  <c r="AR380" i="1" s="1"/>
  <c r="AQ380" i="1" a="1"/>
  <c r="AQ380" i="1" s="1"/>
  <c r="AP380" i="1" a="1"/>
  <c r="AP380" i="1" s="1"/>
  <c r="AO380" i="1" a="1"/>
  <c r="AO380" i="1" s="1"/>
  <c r="AR88" i="1" a="1"/>
  <c r="AR88" i="1" s="1"/>
  <c r="AQ88" i="1" a="1"/>
  <c r="AQ88" i="1" s="1"/>
  <c r="AP88" i="1" a="1"/>
  <c r="AP88" i="1" s="1"/>
  <c r="AO88" i="1" a="1"/>
  <c r="AO88" i="1" s="1"/>
  <c r="AR371" i="1" a="1"/>
  <c r="AR371" i="1" s="1"/>
  <c r="AQ371" i="1" a="1"/>
  <c r="AQ371" i="1" s="1"/>
  <c r="AP371" i="1" a="1"/>
  <c r="AP371" i="1" s="1"/>
  <c r="AO371" i="1" a="1"/>
  <c r="AO371" i="1" s="1"/>
  <c r="AR1476" i="1" a="1"/>
  <c r="AR1476" i="1" s="1"/>
  <c r="AQ1476" i="1" a="1"/>
  <c r="AQ1476" i="1" s="1"/>
  <c r="AP1476" i="1" a="1"/>
  <c r="AP1476" i="1" s="1"/>
  <c r="AO1476" i="1" a="1"/>
  <c r="AO1476" i="1" s="1"/>
  <c r="AR3771" i="1" a="1"/>
  <c r="AR3771" i="1" s="1"/>
  <c r="AQ3771" i="1" a="1"/>
  <c r="AQ3771" i="1" s="1"/>
  <c r="AP3771" i="1" a="1"/>
  <c r="AP3771" i="1" s="1"/>
  <c r="AO3771" i="1" a="1"/>
  <c r="AO3771" i="1" s="1"/>
  <c r="AR3675" i="1" a="1"/>
  <c r="AR3675" i="1" s="1"/>
  <c r="AQ3675" i="1" a="1"/>
  <c r="AQ3675" i="1" s="1"/>
  <c r="AP3675" i="1" a="1"/>
  <c r="AP3675" i="1" s="1"/>
  <c r="AO3675" i="1" a="1"/>
  <c r="AO3675" i="1" s="1"/>
  <c r="AR1961" i="1" a="1"/>
  <c r="AR1961" i="1" s="1"/>
  <c r="AQ1961" i="1" a="1"/>
  <c r="AQ1961" i="1" s="1"/>
  <c r="AP1961" i="1" a="1"/>
  <c r="AP1961" i="1" s="1"/>
  <c r="AO1961" i="1" a="1"/>
  <c r="AO1961" i="1" s="1"/>
  <c r="AR1968" i="1" a="1"/>
  <c r="AR1968" i="1" s="1"/>
  <c r="AQ1968" i="1" a="1"/>
  <c r="AQ1968" i="1" s="1"/>
  <c r="AP1968" i="1" a="1"/>
  <c r="AP1968" i="1" s="1"/>
  <c r="AO1968" i="1" a="1"/>
  <c r="AO1968" i="1" s="1"/>
  <c r="AR2859" i="1" a="1"/>
  <c r="AR2859" i="1" s="1"/>
  <c r="AQ2859" i="1" a="1"/>
  <c r="AQ2859" i="1" s="1"/>
  <c r="AP2859" i="1" a="1"/>
  <c r="AP2859" i="1" s="1"/>
  <c r="AO2859" i="1" a="1"/>
  <c r="AO2859" i="1" s="1"/>
  <c r="AR1976" i="1" a="1"/>
  <c r="AR1976" i="1" s="1"/>
  <c r="AQ1976" i="1" a="1"/>
  <c r="AQ1976" i="1" s="1"/>
  <c r="AP1976" i="1" a="1"/>
  <c r="AP1976" i="1" s="1"/>
  <c r="AO1976" i="1" a="1"/>
  <c r="AO1976" i="1" s="1"/>
  <c r="AR1966" i="1" a="1"/>
  <c r="AR1966" i="1" s="1"/>
  <c r="AQ1966" i="1" a="1"/>
  <c r="AQ1966" i="1" s="1"/>
  <c r="AP1966" i="1" a="1"/>
  <c r="AP1966" i="1" s="1"/>
  <c r="AO1966" i="1" a="1"/>
  <c r="AO1966" i="1" s="1"/>
  <c r="AR2494" i="1" a="1"/>
  <c r="AR2494" i="1" s="1"/>
  <c r="AQ2494" i="1" a="1"/>
  <c r="AQ2494" i="1" s="1"/>
  <c r="AP2494" i="1" a="1"/>
  <c r="AP2494" i="1" s="1"/>
  <c r="AO2494" i="1" a="1"/>
  <c r="AO2494" i="1" s="1"/>
  <c r="AR2624" i="1" a="1"/>
  <c r="AR2624" i="1" s="1"/>
  <c r="AQ2624" i="1" a="1"/>
  <c r="AQ2624" i="1" s="1"/>
  <c r="AP2624" i="1" a="1"/>
  <c r="AP2624" i="1" s="1"/>
  <c r="AO2624" i="1" a="1"/>
  <c r="AO2624" i="1" s="1"/>
  <c r="AR2271" i="1" a="1"/>
  <c r="AR2271" i="1" s="1"/>
  <c r="AQ2271" i="1" a="1"/>
  <c r="AQ2271" i="1" s="1"/>
  <c r="AP2271" i="1" a="1"/>
  <c r="AP2271" i="1" s="1"/>
  <c r="AO2271" i="1" a="1"/>
  <c r="AO2271" i="1" s="1"/>
  <c r="AR1986" i="1" a="1"/>
  <c r="AR1986" i="1" s="1"/>
  <c r="AQ1986" i="1" a="1"/>
  <c r="AQ1986" i="1" s="1"/>
  <c r="AP1986" i="1" a="1"/>
  <c r="AP1986" i="1" s="1"/>
  <c r="AO1986" i="1" a="1"/>
  <c r="AO1986" i="1" s="1"/>
  <c r="AR2044" i="1" a="1"/>
  <c r="AR2044" i="1" s="1"/>
  <c r="AQ2044" i="1" a="1"/>
  <c r="AQ2044" i="1" s="1"/>
  <c r="AP2044" i="1" a="1"/>
  <c r="AP2044" i="1" s="1"/>
  <c r="AO2044" i="1" a="1"/>
  <c r="AO2044" i="1" s="1"/>
  <c r="AR3034" i="1" a="1"/>
  <c r="AR3034" i="1" s="1"/>
  <c r="AQ3034" i="1" a="1"/>
  <c r="AQ3034" i="1" s="1"/>
  <c r="AP3034" i="1" a="1"/>
  <c r="AP3034" i="1" s="1"/>
  <c r="AO3034" i="1" a="1"/>
  <c r="AO3034" i="1" s="1"/>
  <c r="AR1517" i="1" a="1"/>
  <c r="AR1517" i="1" s="1"/>
  <c r="AQ1517" i="1" a="1"/>
  <c r="AQ1517" i="1" s="1"/>
  <c r="AP1517" i="1" a="1"/>
  <c r="AP1517" i="1" s="1"/>
  <c r="AO1517" i="1" a="1"/>
  <c r="AO1517" i="1" s="1"/>
  <c r="AR2010" i="1" a="1"/>
  <c r="AR2010" i="1" s="1"/>
  <c r="AQ2010" i="1" a="1"/>
  <c r="AQ2010" i="1" s="1"/>
  <c r="AP2010" i="1" a="1"/>
  <c r="AP2010" i="1" s="1"/>
  <c r="AO2010" i="1" a="1"/>
  <c r="AO2010" i="1" s="1"/>
  <c r="AR2882" i="1" a="1"/>
  <c r="AR2882" i="1" s="1"/>
  <c r="AQ2882" i="1" a="1"/>
  <c r="AQ2882" i="1" s="1"/>
  <c r="AP2882" i="1" a="1"/>
  <c r="AP2882" i="1" s="1"/>
  <c r="AO2882" i="1" a="1"/>
  <c r="AO2882" i="1" s="1"/>
  <c r="AR1755" i="1" a="1"/>
  <c r="AR1755" i="1" s="1"/>
  <c r="AQ1755" i="1" a="1"/>
  <c r="AQ1755" i="1" s="1"/>
  <c r="AP1755" i="1" a="1"/>
  <c r="AP1755" i="1" s="1"/>
  <c r="AO1755" i="1" a="1"/>
  <c r="AO1755" i="1" s="1"/>
  <c r="AR1989" i="1" a="1"/>
  <c r="AR1989" i="1" s="1"/>
  <c r="AQ1989" i="1" a="1"/>
  <c r="AQ1989" i="1" s="1"/>
  <c r="AP1989" i="1" a="1"/>
  <c r="AP1989" i="1" s="1"/>
  <c r="AO1989" i="1" a="1"/>
  <c r="AO1989" i="1" s="1"/>
  <c r="AR69" i="1" a="1"/>
  <c r="AR69" i="1" s="1"/>
  <c r="AQ69" i="1" a="1"/>
  <c r="AQ69" i="1" s="1"/>
  <c r="AP69" i="1" a="1"/>
  <c r="AP69" i="1" s="1"/>
  <c r="AO69" i="1" a="1"/>
  <c r="AO69" i="1" s="1"/>
  <c r="AR1173" i="1" a="1"/>
  <c r="AR1173" i="1" s="1"/>
  <c r="AQ1173" i="1" a="1"/>
  <c r="AQ1173" i="1" s="1"/>
  <c r="AP1173" i="1" a="1"/>
  <c r="AP1173" i="1" s="1"/>
  <c r="AO1173" i="1" a="1"/>
  <c r="AO1173" i="1" s="1"/>
  <c r="AR1960" i="1" a="1"/>
  <c r="AR1960" i="1" s="1"/>
  <c r="AQ1960" i="1" a="1"/>
  <c r="AQ1960" i="1" s="1"/>
  <c r="AP1960" i="1" a="1"/>
  <c r="AP1960" i="1" s="1"/>
  <c r="AO1960" i="1" a="1"/>
  <c r="AO1960" i="1" s="1"/>
  <c r="AR2466" i="1" a="1"/>
  <c r="AR2466" i="1" s="1"/>
  <c r="AQ2466" i="1" a="1"/>
  <c r="AQ2466" i="1" s="1"/>
  <c r="AP2466" i="1" a="1"/>
  <c r="AP2466" i="1" s="1"/>
  <c r="AO2466" i="1" a="1"/>
  <c r="AO2466" i="1" s="1"/>
  <c r="AR2067" i="1" a="1"/>
  <c r="AR2067" i="1" s="1"/>
  <c r="AQ2067" i="1" a="1"/>
  <c r="AQ2067" i="1" s="1"/>
  <c r="AP2067" i="1" a="1"/>
  <c r="AP2067" i="1" s="1"/>
  <c r="AO2067" i="1" a="1"/>
  <c r="AO2067" i="1" s="1"/>
  <c r="AR2198" i="1" a="1"/>
  <c r="AR2198" i="1" s="1"/>
  <c r="AQ2198" i="1" a="1"/>
  <c r="AQ2198" i="1" s="1"/>
  <c r="AP2198" i="1" a="1"/>
  <c r="AP2198" i="1" s="1"/>
  <c r="AO2198" i="1" a="1"/>
  <c r="AO2198" i="1" s="1"/>
  <c r="AR988" i="1" a="1"/>
  <c r="AR988" i="1" s="1"/>
  <c r="AQ988" i="1" a="1"/>
  <c r="AQ988" i="1" s="1"/>
  <c r="AP988" i="1" a="1"/>
  <c r="AP988" i="1" s="1"/>
  <c r="AO988" i="1" a="1"/>
  <c r="AO988" i="1" s="1"/>
  <c r="AR1482" i="1" a="1"/>
  <c r="AR1482" i="1" s="1"/>
  <c r="AQ1482" i="1" a="1"/>
  <c r="AQ1482" i="1" s="1"/>
  <c r="AP1482" i="1" a="1"/>
  <c r="AP1482" i="1" s="1"/>
  <c r="AO1482" i="1" a="1"/>
  <c r="AO1482" i="1" s="1"/>
  <c r="AR972" i="1" a="1"/>
  <c r="AR972" i="1" s="1"/>
  <c r="AQ972" i="1" a="1"/>
  <c r="AQ972" i="1" s="1"/>
  <c r="AP972" i="1" a="1"/>
  <c r="AP972" i="1" s="1"/>
  <c r="AO972" i="1" a="1"/>
  <c r="AO972" i="1" s="1"/>
  <c r="AR2863" i="1" a="1"/>
  <c r="AR2863" i="1" s="1"/>
  <c r="AQ2863" i="1" a="1"/>
  <c r="AQ2863" i="1" s="1"/>
  <c r="AP2863" i="1" a="1"/>
  <c r="AP2863" i="1" s="1"/>
  <c r="AO2863" i="1" a="1"/>
  <c r="AO2863" i="1" s="1"/>
  <c r="AR1650" i="1" a="1"/>
  <c r="AR1650" i="1" s="1"/>
  <c r="AQ1650" i="1" a="1"/>
  <c r="AQ1650" i="1" s="1"/>
  <c r="AP1650" i="1" a="1"/>
  <c r="AP1650" i="1" s="1"/>
  <c r="AO1650" i="1" a="1"/>
  <c r="AO1650" i="1" s="1"/>
  <c r="AR1660" i="1" a="1"/>
  <c r="AR1660" i="1" s="1"/>
  <c r="AQ1660" i="1" a="1"/>
  <c r="AQ1660" i="1" s="1"/>
  <c r="AP1660" i="1" a="1"/>
  <c r="AP1660" i="1" s="1"/>
  <c r="AO1660" i="1" a="1"/>
  <c r="AO1660" i="1" s="1"/>
  <c r="AR1597" i="1" a="1"/>
  <c r="AR1597" i="1" s="1"/>
  <c r="AQ1597" i="1" a="1"/>
  <c r="AQ1597" i="1" s="1"/>
  <c r="AP1597" i="1" a="1"/>
  <c r="AP1597" i="1" s="1"/>
  <c r="AO1597" i="1" a="1"/>
  <c r="AO1597" i="1" s="1"/>
  <c r="AR3556" i="1" a="1"/>
  <c r="AR3556" i="1" s="1"/>
  <c r="AQ3556" i="1" a="1"/>
  <c r="AQ3556" i="1" s="1"/>
  <c r="AP3556" i="1" a="1"/>
  <c r="AP3556" i="1" s="1"/>
  <c r="AO3556" i="1" a="1"/>
  <c r="AO3556" i="1" s="1"/>
  <c r="AR3455" i="1" a="1"/>
  <c r="AR3455" i="1" s="1"/>
  <c r="AQ3455" i="1" a="1"/>
  <c r="AQ3455" i="1" s="1"/>
  <c r="AP3455" i="1" a="1"/>
  <c r="AP3455" i="1" s="1"/>
  <c r="AO3455" i="1" a="1"/>
  <c r="AO3455" i="1" s="1"/>
  <c r="AR3172" i="1" a="1"/>
  <c r="AR3172" i="1" s="1"/>
  <c r="AQ3172" i="1" a="1"/>
  <c r="AQ3172" i="1" s="1"/>
  <c r="AP3172" i="1" a="1"/>
  <c r="AP3172" i="1" s="1"/>
  <c r="AO3172" i="1" a="1"/>
  <c r="AO3172" i="1" s="1"/>
  <c r="AR3177" i="1" a="1"/>
  <c r="AR3177" i="1" s="1"/>
  <c r="AQ3177" i="1" a="1"/>
  <c r="AQ3177" i="1" s="1"/>
  <c r="AP3177" i="1" a="1"/>
  <c r="AP3177" i="1" s="1"/>
  <c r="AO3177" i="1" a="1"/>
  <c r="AO3177" i="1" s="1"/>
  <c r="AR1715" i="1" a="1"/>
  <c r="AR1715" i="1" s="1"/>
  <c r="AQ1715" i="1" a="1"/>
  <c r="AQ1715" i="1" s="1"/>
  <c r="AP1715" i="1" a="1"/>
  <c r="AP1715" i="1" s="1"/>
  <c r="AO1715" i="1" a="1"/>
  <c r="AO1715" i="1" s="1"/>
  <c r="AR2823" i="1" a="1"/>
  <c r="AR2823" i="1" s="1"/>
  <c r="AQ2823" i="1" a="1"/>
  <c r="AQ2823" i="1" s="1"/>
  <c r="AP2823" i="1" a="1"/>
  <c r="AP2823" i="1" s="1"/>
  <c r="AO2823" i="1" a="1"/>
  <c r="AO2823" i="1" s="1"/>
  <c r="AR861" i="1" a="1"/>
  <c r="AR861" i="1" s="1"/>
  <c r="AQ861" i="1" a="1"/>
  <c r="AQ861" i="1" s="1"/>
  <c r="AP861" i="1" a="1"/>
  <c r="AP861" i="1" s="1"/>
  <c r="AO861" i="1" a="1"/>
  <c r="AO861" i="1" s="1"/>
  <c r="AR842" i="1" a="1"/>
  <c r="AR842" i="1" s="1"/>
  <c r="AQ842" i="1" a="1"/>
  <c r="AQ842" i="1" s="1"/>
  <c r="AP842" i="1" a="1"/>
  <c r="AP842" i="1" s="1"/>
  <c r="AO842" i="1" a="1"/>
  <c r="AO842" i="1" s="1"/>
  <c r="AR840" i="1" a="1"/>
  <c r="AR840" i="1" s="1"/>
  <c r="AQ840" i="1" a="1"/>
  <c r="AQ840" i="1" s="1"/>
  <c r="AP840" i="1" a="1"/>
  <c r="AP840" i="1" s="1"/>
  <c r="AO840" i="1" a="1"/>
  <c r="AO840" i="1" s="1"/>
  <c r="AR770" i="1" a="1"/>
  <c r="AR770" i="1" s="1"/>
  <c r="AQ770" i="1" a="1"/>
  <c r="AQ770" i="1" s="1"/>
  <c r="AP770" i="1" a="1"/>
  <c r="AP770" i="1" s="1"/>
  <c r="AO770" i="1" a="1"/>
  <c r="AO770" i="1" s="1"/>
  <c r="AR1022" i="1" a="1"/>
  <c r="AR1022" i="1" s="1"/>
  <c r="AQ1022" i="1" a="1"/>
  <c r="AQ1022" i="1" s="1"/>
  <c r="AP1022" i="1" a="1"/>
  <c r="AP1022" i="1" s="1"/>
  <c r="AO1022" i="1" a="1"/>
  <c r="AO1022" i="1" s="1"/>
  <c r="AR839" i="1" a="1"/>
  <c r="AR839" i="1" s="1"/>
  <c r="AQ839" i="1" a="1"/>
  <c r="AQ839" i="1" s="1"/>
  <c r="AP839" i="1" a="1"/>
  <c r="AP839" i="1" s="1"/>
  <c r="AO839" i="1" a="1"/>
  <c r="AO839" i="1" s="1"/>
  <c r="AR899" i="1" a="1"/>
  <c r="AR899" i="1" s="1"/>
  <c r="AQ899" i="1" a="1"/>
  <c r="AQ899" i="1" s="1"/>
  <c r="AP899" i="1" a="1"/>
  <c r="AP899" i="1" s="1"/>
  <c r="AO899" i="1" a="1"/>
  <c r="AO899" i="1" s="1"/>
  <c r="AR2168" i="1" a="1"/>
  <c r="AR2168" i="1" s="1"/>
  <c r="AQ2168" i="1" a="1"/>
  <c r="AQ2168" i="1" s="1"/>
  <c r="AP2168" i="1" a="1"/>
  <c r="AP2168" i="1" s="1"/>
  <c r="AO2168" i="1" a="1"/>
  <c r="AO2168" i="1" s="1"/>
  <c r="AR2169" i="1" a="1"/>
  <c r="AR2169" i="1" s="1"/>
  <c r="AQ2169" i="1" a="1"/>
  <c r="AQ2169" i="1" s="1"/>
  <c r="AP2169" i="1" a="1"/>
  <c r="AP2169" i="1" s="1"/>
  <c r="AO2169" i="1" a="1"/>
  <c r="AO2169" i="1" s="1"/>
  <c r="AR2958" i="1" a="1"/>
  <c r="AR2958" i="1" s="1"/>
  <c r="AQ2958" i="1" a="1"/>
  <c r="AQ2958" i="1" s="1"/>
  <c r="AP2958" i="1" a="1"/>
  <c r="AP2958" i="1" s="1"/>
  <c r="AO2958" i="1" a="1"/>
  <c r="AO2958" i="1" s="1"/>
  <c r="AR1865" i="1" a="1"/>
  <c r="AR1865" i="1" s="1"/>
  <c r="AQ1865" i="1" a="1"/>
  <c r="AQ1865" i="1" s="1"/>
  <c r="AP1865" i="1" a="1"/>
  <c r="AP1865" i="1" s="1"/>
  <c r="AO1865" i="1" a="1"/>
  <c r="AO1865" i="1" s="1"/>
  <c r="AR882" i="1" a="1"/>
  <c r="AR882" i="1" s="1"/>
  <c r="AQ882" i="1" a="1"/>
  <c r="AQ882" i="1" s="1"/>
  <c r="AP882" i="1" a="1"/>
  <c r="AP882" i="1" s="1"/>
  <c r="AO882" i="1" a="1"/>
  <c r="AO882" i="1" s="1"/>
  <c r="AR68" i="1" a="1"/>
  <c r="AR68" i="1" s="1"/>
  <c r="AQ68" i="1" a="1"/>
  <c r="AQ68" i="1" s="1"/>
  <c r="AP68" i="1" a="1"/>
  <c r="AP68" i="1" s="1"/>
  <c r="AO68" i="1" a="1"/>
  <c r="AO68" i="1" s="1"/>
  <c r="AR170" i="1" a="1"/>
  <c r="AR170" i="1" s="1"/>
  <c r="AQ170" i="1" a="1"/>
  <c r="AQ170" i="1" s="1"/>
  <c r="AP170" i="1" a="1"/>
  <c r="AP170" i="1" s="1"/>
  <c r="AO170" i="1" a="1"/>
  <c r="AO170" i="1" s="1"/>
  <c r="AR2036" i="1" a="1"/>
  <c r="AR2036" i="1" s="1"/>
  <c r="AQ2036" i="1" a="1"/>
  <c r="AQ2036" i="1" s="1"/>
  <c r="AP2036" i="1" a="1"/>
  <c r="AP2036" i="1" s="1"/>
  <c r="AO2036" i="1" a="1"/>
  <c r="AO2036" i="1" s="1"/>
  <c r="AR4" i="1" a="1"/>
  <c r="AR4" i="1" s="1"/>
  <c r="AQ4" i="1" a="1"/>
  <c r="AQ4" i="1" s="1"/>
  <c r="AP4" i="1" a="1"/>
  <c r="AP4" i="1" s="1"/>
  <c r="AO4" i="1" a="1"/>
  <c r="AO4" i="1" s="1"/>
  <c r="AR3100" i="1" a="1"/>
  <c r="AR3100" i="1" s="1"/>
  <c r="AQ3100" i="1" a="1"/>
  <c r="AQ3100" i="1" s="1"/>
  <c r="AP3100" i="1" a="1"/>
  <c r="AP3100" i="1" s="1"/>
  <c r="AO3100" i="1" a="1"/>
  <c r="AO3100" i="1" s="1"/>
  <c r="AR435" i="1" a="1"/>
  <c r="AR435" i="1" s="1"/>
  <c r="AQ435" i="1" a="1"/>
  <c r="AQ435" i="1" s="1"/>
  <c r="AP435" i="1" a="1"/>
  <c r="AP435" i="1" s="1"/>
  <c r="AO435" i="1" a="1"/>
  <c r="AO435" i="1" s="1"/>
  <c r="AR625" i="1" a="1"/>
  <c r="AR625" i="1" s="1"/>
  <c r="AQ625" i="1" a="1"/>
  <c r="AQ625" i="1" s="1"/>
  <c r="AP625" i="1" a="1"/>
  <c r="AP625" i="1" s="1"/>
  <c r="AO625" i="1" a="1"/>
  <c r="AO625" i="1" s="1"/>
  <c r="AR1182" i="1" a="1"/>
  <c r="AR1182" i="1" s="1"/>
  <c r="AQ1182" i="1" a="1"/>
  <c r="AQ1182" i="1" s="1"/>
  <c r="AP1182" i="1" a="1"/>
  <c r="AP1182" i="1" s="1"/>
  <c r="AO1182" i="1" a="1"/>
  <c r="AO1182" i="1" s="1"/>
  <c r="AR1180" i="1" a="1"/>
  <c r="AR1180" i="1" s="1"/>
  <c r="AQ1180" i="1" a="1"/>
  <c r="AQ1180" i="1" s="1"/>
  <c r="AP1180" i="1" a="1"/>
  <c r="AP1180" i="1" s="1"/>
  <c r="AO1180" i="1" a="1"/>
  <c r="AO1180" i="1" s="1"/>
  <c r="AR2509" i="1" a="1"/>
  <c r="AR2509" i="1" s="1"/>
  <c r="AQ2509" i="1" a="1"/>
  <c r="AQ2509" i="1" s="1"/>
  <c r="AP2509" i="1" a="1"/>
  <c r="AP2509" i="1" s="1"/>
  <c r="AO2509" i="1" a="1"/>
  <c r="AO2509" i="1" s="1"/>
  <c r="AR1763" i="1" a="1"/>
  <c r="AR1763" i="1" s="1"/>
  <c r="AQ1763" i="1" a="1"/>
  <c r="AQ1763" i="1" s="1"/>
  <c r="AP1763" i="1" a="1"/>
  <c r="AP1763" i="1" s="1"/>
  <c r="AO1763" i="1" a="1"/>
  <c r="AO1763" i="1" s="1"/>
  <c r="AR3131" i="1" a="1"/>
  <c r="AR3131" i="1" s="1"/>
  <c r="AQ3131" i="1" a="1"/>
  <c r="AQ3131" i="1" s="1"/>
  <c r="AP3131" i="1" a="1"/>
  <c r="AP3131" i="1" s="1"/>
  <c r="AO3131" i="1" a="1"/>
  <c r="AO3131" i="1" s="1"/>
  <c r="AR3133" i="1" a="1"/>
  <c r="AR3133" i="1" s="1"/>
  <c r="AQ3133" i="1" a="1"/>
  <c r="AQ3133" i="1" s="1"/>
  <c r="AP3133" i="1" a="1"/>
  <c r="AP3133" i="1" s="1"/>
  <c r="AO3133" i="1" a="1"/>
  <c r="AO3133" i="1" s="1"/>
  <c r="AR3081" i="1" a="1"/>
  <c r="AR3081" i="1" s="1"/>
  <c r="AQ3081" i="1" a="1"/>
  <c r="AQ3081" i="1" s="1"/>
  <c r="AP3081" i="1" a="1"/>
  <c r="AP3081" i="1" s="1"/>
  <c r="AO3081" i="1" a="1"/>
  <c r="AO3081" i="1" s="1"/>
  <c r="AR3090" i="1" a="1"/>
  <c r="AR3090" i="1" s="1"/>
  <c r="AQ3090" i="1" a="1"/>
  <c r="AQ3090" i="1" s="1"/>
  <c r="AP3090" i="1" a="1"/>
  <c r="AP3090" i="1" s="1"/>
  <c r="AO3090" i="1" a="1"/>
  <c r="AO3090" i="1" s="1"/>
  <c r="AR1770" i="1" a="1"/>
  <c r="AR1770" i="1" s="1"/>
  <c r="AQ1770" i="1" a="1"/>
  <c r="AQ1770" i="1" s="1"/>
  <c r="AP1770" i="1" a="1"/>
  <c r="AP1770" i="1" s="1"/>
  <c r="AO1770" i="1" a="1"/>
  <c r="AO1770" i="1" s="1"/>
  <c r="AR2524" i="1" a="1"/>
  <c r="AR2524" i="1" s="1"/>
  <c r="AQ2524" i="1" a="1"/>
  <c r="AQ2524" i="1" s="1"/>
  <c r="AP2524" i="1" a="1"/>
  <c r="AP2524" i="1" s="1"/>
  <c r="AO2524" i="1" a="1"/>
  <c r="AO2524" i="1" s="1"/>
  <c r="AR2896" i="1" a="1"/>
  <c r="AR2896" i="1" s="1"/>
  <c r="AQ2896" i="1" a="1"/>
  <c r="AQ2896" i="1" s="1"/>
  <c r="AP2896" i="1" a="1"/>
  <c r="AP2896" i="1" s="1"/>
  <c r="AO2896" i="1" a="1"/>
  <c r="AO2896" i="1" s="1"/>
  <c r="AR551" i="1" a="1"/>
  <c r="AR551" i="1" s="1"/>
  <c r="AQ551" i="1" a="1"/>
  <c r="AQ551" i="1" s="1"/>
  <c r="AP551" i="1" a="1"/>
  <c r="AP551" i="1" s="1"/>
  <c r="AO551" i="1" a="1"/>
  <c r="AO551" i="1" s="1"/>
  <c r="AR11" i="1" a="1"/>
  <c r="AR11" i="1" s="1"/>
  <c r="AQ11" i="1" a="1"/>
  <c r="AQ11" i="1" s="1"/>
  <c r="AP11" i="1" a="1"/>
  <c r="AP11" i="1" s="1"/>
  <c r="AO11" i="1" a="1"/>
  <c r="AO11" i="1" s="1"/>
  <c r="AR2603" i="1" a="1"/>
  <c r="AR2603" i="1" s="1"/>
  <c r="AQ2603" i="1" a="1"/>
  <c r="AQ2603" i="1" s="1"/>
  <c r="AP2603" i="1" a="1"/>
  <c r="AP2603" i="1" s="1"/>
  <c r="AO2603" i="1" a="1"/>
  <c r="AO2603" i="1" s="1"/>
  <c r="AR1308" i="1" a="1"/>
  <c r="AR1308" i="1" s="1"/>
  <c r="AQ1308" i="1" a="1"/>
  <c r="AQ1308" i="1" s="1"/>
  <c r="AP1308" i="1" a="1"/>
  <c r="AP1308" i="1" s="1"/>
  <c r="AO1308" i="1" a="1"/>
  <c r="AO1308" i="1" s="1"/>
  <c r="AR58" i="1" a="1"/>
  <c r="AR58" i="1" s="1"/>
  <c r="AQ58" i="1" a="1"/>
  <c r="AQ58" i="1" s="1"/>
  <c r="AP58" i="1" a="1"/>
  <c r="AP58" i="1" s="1"/>
  <c r="AO58" i="1" a="1"/>
  <c r="AO58" i="1" s="1"/>
  <c r="AR2609" i="1" a="1"/>
  <c r="AR2609" i="1" s="1"/>
  <c r="AQ2609" i="1" a="1"/>
  <c r="AQ2609" i="1" s="1"/>
  <c r="AP2609" i="1" a="1"/>
  <c r="AP2609" i="1" s="1"/>
  <c r="AO2609" i="1" a="1"/>
  <c r="AO2609" i="1" s="1"/>
  <c r="AR624" i="1" a="1"/>
  <c r="AR624" i="1" s="1"/>
  <c r="AQ624" i="1" a="1"/>
  <c r="AQ624" i="1" s="1"/>
  <c r="AP624" i="1" a="1"/>
  <c r="AP624" i="1" s="1"/>
  <c r="AO624" i="1" a="1"/>
  <c r="AO624" i="1" s="1"/>
  <c r="AR2161" i="1" a="1"/>
  <c r="AR2161" i="1" s="1"/>
  <c r="AQ2161" i="1" a="1"/>
  <c r="AQ2161" i="1" s="1"/>
  <c r="AP2161" i="1" a="1"/>
  <c r="AP2161" i="1" s="1"/>
  <c r="AO2161" i="1" a="1"/>
  <c r="AO2161" i="1" s="1"/>
  <c r="AR740" i="1" a="1"/>
  <c r="AR740" i="1" s="1"/>
  <c r="AQ740" i="1" a="1"/>
  <c r="AQ740" i="1" s="1"/>
  <c r="AP740" i="1" a="1"/>
  <c r="AP740" i="1" s="1"/>
  <c r="AO740" i="1" a="1"/>
  <c r="AO740" i="1" s="1"/>
  <c r="AR2151" i="1" a="1"/>
  <c r="AR2151" i="1" s="1"/>
  <c r="AQ2151" i="1" a="1"/>
  <c r="AQ2151" i="1" s="1"/>
  <c r="AP2151" i="1" a="1"/>
  <c r="AP2151" i="1" s="1"/>
  <c r="AO2151" i="1" a="1"/>
  <c r="AO2151" i="1" s="1"/>
  <c r="AR3149" i="1" a="1"/>
  <c r="AR3149" i="1" s="1"/>
  <c r="AQ3149" i="1" a="1"/>
  <c r="AQ3149" i="1" s="1"/>
  <c r="AP3149" i="1" a="1"/>
  <c r="AP3149" i="1" s="1"/>
  <c r="AO3149" i="1" a="1"/>
  <c r="AO3149" i="1" s="1"/>
  <c r="AR1512" i="1" a="1"/>
  <c r="AR1512" i="1" s="1"/>
  <c r="AQ1512" i="1" a="1"/>
  <c r="AQ1512" i="1" s="1"/>
  <c r="AP1512" i="1" a="1"/>
  <c r="AP1512" i="1" s="1"/>
  <c r="AO1512" i="1" a="1"/>
  <c r="AO1512" i="1" s="1"/>
  <c r="AR923" i="1" a="1"/>
  <c r="AR923" i="1" s="1"/>
  <c r="AQ923" i="1" a="1"/>
  <c r="AQ923" i="1" s="1"/>
  <c r="AP923" i="1" a="1"/>
  <c r="AP923" i="1" s="1"/>
  <c r="AO923" i="1" a="1"/>
  <c r="AO923" i="1" s="1"/>
  <c r="AR1214" i="1" a="1"/>
  <c r="AR1214" i="1" s="1"/>
  <c r="AQ1214" i="1" a="1"/>
  <c r="AQ1214" i="1" s="1"/>
  <c r="AP1214" i="1" a="1"/>
  <c r="AP1214" i="1" s="1"/>
  <c r="AO1214" i="1" a="1"/>
  <c r="AO1214" i="1" s="1"/>
  <c r="AR1236" i="1" a="1"/>
  <c r="AR1236" i="1" s="1"/>
  <c r="AQ1236" i="1" a="1"/>
  <c r="AQ1236" i="1" s="1"/>
  <c r="AP1236" i="1" a="1"/>
  <c r="AP1236" i="1" s="1"/>
  <c r="AO1236" i="1" a="1"/>
  <c r="AO1236" i="1" s="1"/>
  <c r="AR941" i="1" a="1"/>
  <c r="AR941" i="1" s="1"/>
  <c r="AQ941" i="1" a="1"/>
  <c r="AQ941" i="1" s="1"/>
  <c r="AP941" i="1" a="1"/>
  <c r="AP941" i="1" s="1"/>
  <c r="AO941" i="1" a="1"/>
  <c r="AO941" i="1" s="1"/>
  <c r="AR1955" i="1" a="1"/>
  <c r="AR1955" i="1" s="1"/>
  <c r="AQ1955" i="1" a="1"/>
  <c r="AQ1955" i="1" s="1"/>
  <c r="AP1955" i="1" a="1"/>
  <c r="AP1955" i="1" s="1"/>
  <c r="AO1955" i="1" a="1"/>
  <c r="AO1955" i="1" s="1"/>
  <c r="AR953" i="1" a="1"/>
  <c r="AR953" i="1" s="1"/>
  <c r="AQ953" i="1" a="1"/>
  <c r="AQ953" i="1" s="1"/>
  <c r="AP953" i="1" a="1"/>
  <c r="AP953" i="1" s="1"/>
  <c r="AO953" i="1" a="1"/>
  <c r="AO953" i="1" s="1"/>
  <c r="AR991" i="1" a="1"/>
  <c r="AR991" i="1" s="1"/>
  <c r="AQ991" i="1" a="1"/>
  <c r="AQ991" i="1" s="1"/>
  <c r="AP991" i="1" a="1"/>
  <c r="AP991" i="1" s="1"/>
  <c r="AO991" i="1" a="1"/>
  <c r="AO991" i="1" s="1"/>
  <c r="AR929" i="1" a="1"/>
  <c r="AR929" i="1" s="1"/>
  <c r="AQ929" i="1" a="1"/>
  <c r="AQ929" i="1" s="1"/>
  <c r="AP929" i="1" a="1"/>
  <c r="AP929" i="1" s="1"/>
  <c r="AO929" i="1" a="1"/>
  <c r="AO929" i="1" s="1"/>
  <c r="AR1493" i="1" a="1"/>
  <c r="AR1493" i="1" s="1"/>
  <c r="AQ1493" i="1" a="1"/>
  <c r="AQ1493" i="1" s="1"/>
  <c r="AP1493" i="1" a="1"/>
  <c r="AP1493" i="1" s="1"/>
  <c r="AO1493" i="1" a="1"/>
  <c r="AO1493" i="1" s="1"/>
  <c r="AR718" i="1" a="1"/>
  <c r="AR718" i="1" s="1"/>
  <c r="AQ718" i="1" a="1"/>
  <c r="AQ718" i="1" s="1"/>
  <c r="AP718" i="1" a="1"/>
  <c r="AP718" i="1" s="1"/>
  <c r="AO718" i="1" a="1"/>
  <c r="AO718" i="1" s="1"/>
  <c r="AR975" i="1" a="1"/>
  <c r="AR975" i="1" s="1"/>
  <c r="AQ975" i="1" a="1"/>
  <c r="AQ975" i="1" s="1"/>
  <c r="AP975" i="1" a="1"/>
  <c r="AP975" i="1" s="1"/>
  <c r="AO975" i="1" a="1"/>
  <c r="AO975" i="1" s="1"/>
  <c r="AR1836" i="1" a="1"/>
  <c r="AR1836" i="1" s="1"/>
  <c r="AQ1836" i="1" a="1"/>
  <c r="AQ1836" i="1" s="1"/>
  <c r="AP1836" i="1" a="1"/>
  <c r="AP1836" i="1" s="1"/>
  <c r="AO1836" i="1" a="1"/>
  <c r="AO1836" i="1" s="1"/>
  <c r="AR3348" i="1" a="1"/>
  <c r="AR3348" i="1" s="1"/>
  <c r="AQ3348" i="1" a="1"/>
  <c r="AQ3348" i="1" s="1"/>
  <c r="AP3348" i="1" a="1"/>
  <c r="AP3348" i="1" s="1"/>
  <c r="AO3348" i="1" a="1"/>
  <c r="AO3348" i="1" s="1"/>
  <c r="AR1502" i="1" a="1"/>
  <c r="AR1502" i="1" s="1"/>
  <c r="AQ1502" i="1" a="1"/>
  <c r="AQ1502" i="1" s="1"/>
  <c r="AP1502" i="1" a="1"/>
  <c r="AP1502" i="1" s="1"/>
  <c r="AO1502" i="1" a="1"/>
  <c r="AO1502" i="1" s="1"/>
  <c r="AR364" i="1" a="1"/>
  <c r="AR364" i="1" s="1"/>
  <c r="AQ364" i="1" a="1"/>
  <c r="AQ364" i="1" s="1"/>
  <c r="AP364" i="1" a="1"/>
  <c r="AP364" i="1" s="1"/>
  <c r="AO364" i="1" a="1"/>
  <c r="AO364" i="1" s="1"/>
  <c r="AR2135" i="1" a="1"/>
  <c r="AR2135" i="1" s="1"/>
  <c r="AQ2135" i="1" a="1"/>
  <c r="AQ2135" i="1" s="1"/>
  <c r="AP2135" i="1" a="1"/>
  <c r="AP2135" i="1" s="1"/>
  <c r="AO2135" i="1" a="1"/>
  <c r="AO2135" i="1" s="1"/>
  <c r="AR1702" i="1" a="1"/>
  <c r="AR1702" i="1" s="1"/>
  <c r="AQ1702" i="1" a="1"/>
  <c r="AQ1702" i="1" s="1"/>
  <c r="AP1702" i="1" a="1"/>
  <c r="AP1702" i="1" s="1"/>
  <c r="AO1702" i="1" a="1"/>
  <c r="AO1702" i="1" s="1"/>
  <c r="AR559" i="1" a="1"/>
  <c r="AR559" i="1" s="1"/>
  <c r="AQ559" i="1" a="1"/>
  <c r="AQ559" i="1" s="1"/>
  <c r="AP559" i="1" a="1"/>
  <c r="AP559" i="1" s="1"/>
  <c r="AO559" i="1" a="1"/>
  <c r="AO559" i="1" s="1"/>
  <c r="AR242" i="1" a="1"/>
  <c r="AR242" i="1" s="1"/>
  <c r="AQ242" i="1" a="1"/>
  <c r="AQ242" i="1" s="1"/>
  <c r="AP242" i="1" a="1"/>
  <c r="AP242" i="1" s="1"/>
  <c r="AO242" i="1" a="1"/>
  <c r="AO242" i="1" s="1"/>
  <c r="AR1221" i="1" a="1"/>
  <c r="AR1221" i="1" s="1"/>
  <c r="AQ1221" i="1" a="1"/>
  <c r="AQ1221" i="1" s="1"/>
  <c r="AP1221" i="1" a="1"/>
  <c r="AP1221" i="1" s="1"/>
  <c r="AO1221" i="1" a="1"/>
  <c r="AO1221" i="1" s="1"/>
  <c r="AR3509" i="1" a="1"/>
  <c r="AR3509" i="1" s="1"/>
  <c r="AQ3509" i="1" a="1"/>
  <c r="AQ3509" i="1" s="1"/>
  <c r="AP3509" i="1" a="1"/>
  <c r="AP3509" i="1" s="1"/>
  <c r="AO3509" i="1" a="1"/>
  <c r="AO3509" i="1" s="1"/>
  <c r="AR3488" i="1" a="1"/>
  <c r="AR3488" i="1" s="1"/>
  <c r="AQ3488" i="1" a="1"/>
  <c r="AQ3488" i="1" s="1"/>
  <c r="AP3488" i="1" a="1"/>
  <c r="AP3488" i="1" s="1"/>
  <c r="AO3488" i="1" a="1"/>
  <c r="AO3488" i="1" s="1"/>
  <c r="AR2995" i="1" a="1"/>
  <c r="AR2995" i="1" s="1"/>
  <c r="AQ2995" i="1" a="1"/>
  <c r="AQ2995" i="1" s="1"/>
  <c r="AP2995" i="1" a="1"/>
  <c r="AP2995" i="1" s="1"/>
  <c r="AO2995" i="1" a="1"/>
  <c r="AO2995" i="1" s="1"/>
  <c r="AR3" i="1" a="1"/>
  <c r="AR3" i="1" s="1"/>
  <c r="AQ3" i="1" a="1"/>
  <c r="AQ3" i="1" s="1"/>
  <c r="AP3" i="1" a="1"/>
  <c r="AP3" i="1" s="1"/>
  <c r="AO3" i="1" a="1"/>
  <c r="AO3" i="1" s="1"/>
  <c r="AR1296" i="1" a="1"/>
  <c r="AR1296" i="1" s="1"/>
  <c r="AQ1296" i="1" a="1"/>
  <c r="AQ1296" i="1" s="1"/>
  <c r="AP1296" i="1" a="1"/>
  <c r="AP1296" i="1" s="1"/>
  <c r="AO1296" i="1" a="1"/>
  <c r="AO1296" i="1" s="1"/>
  <c r="AR382" i="1" a="1"/>
  <c r="AR382" i="1" s="1"/>
  <c r="AQ382" i="1" a="1"/>
  <c r="AQ382" i="1" s="1"/>
  <c r="AP382" i="1" a="1"/>
  <c r="AP382" i="1" s="1"/>
  <c r="AO382" i="1" a="1"/>
  <c r="AO382" i="1" s="1"/>
  <c r="AR1462" i="1" a="1"/>
  <c r="AR1462" i="1" s="1"/>
  <c r="AQ1462" i="1" a="1"/>
  <c r="AQ1462" i="1" s="1"/>
  <c r="AP1462" i="1" a="1"/>
  <c r="AP1462" i="1" s="1"/>
  <c r="AO1462" i="1" a="1"/>
  <c r="AO1462" i="1" s="1"/>
  <c r="AR176" i="1" a="1"/>
  <c r="AR176" i="1" s="1"/>
  <c r="AQ176" i="1" a="1"/>
  <c r="AQ176" i="1" s="1"/>
  <c r="AP176" i="1" a="1"/>
  <c r="AP176" i="1" s="1"/>
  <c r="AO176" i="1" a="1"/>
  <c r="AO176" i="1" s="1"/>
  <c r="AR732" i="1" a="1"/>
  <c r="AR732" i="1" s="1"/>
  <c r="AQ732" i="1" a="1"/>
  <c r="AQ732" i="1" s="1"/>
  <c r="AP732" i="1" a="1"/>
  <c r="AP732" i="1" s="1"/>
  <c r="AO732" i="1" a="1"/>
  <c r="AO732" i="1" s="1"/>
  <c r="AR189" i="1" a="1"/>
  <c r="AR189" i="1" s="1"/>
  <c r="AQ189" i="1" a="1"/>
  <c r="AQ189" i="1" s="1"/>
  <c r="AP189" i="1" a="1"/>
  <c r="AP189" i="1" s="1"/>
  <c r="AO189" i="1" a="1"/>
  <c r="AO189" i="1" s="1"/>
  <c r="AR319" i="1" a="1"/>
  <c r="AR319" i="1" s="1"/>
  <c r="AQ319" i="1" a="1"/>
  <c r="AQ319" i="1" s="1"/>
  <c r="AP319" i="1" a="1"/>
  <c r="AP319" i="1" s="1"/>
  <c r="AO319" i="1" a="1"/>
  <c r="AO319" i="1" s="1"/>
  <c r="AR457" i="1" a="1"/>
  <c r="AR457" i="1" s="1"/>
  <c r="AQ457" i="1" a="1"/>
  <c r="AQ457" i="1" s="1"/>
  <c r="AP457" i="1" a="1"/>
  <c r="AP457" i="1" s="1"/>
  <c r="AO457" i="1" a="1"/>
  <c r="AO457" i="1" s="1"/>
  <c r="AR232" i="1" a="1"/>
  <c r="AR232" i="1" s="1"/>
  <c r="AQ232" i="1" a="1"/>
  <c r="AQ232" i="1" s="1"/>
  <c r="AP232" i="1" a="1"/>
  <c r="AP232" i="1" s="1"/>
  <c r="AO232" i="1" a="1"/>
  <c r="AO232" i="1" s="1"/>
  <c r="AR302" i="1" a="1"/>
  <c r="AR302" i="1" s="1"/>
  <c r="AQ302" i="1" a="1"/>
  <c r="AQ302" i="1" s="1"/>
  <c r="AP302" i="1" a="1"/>
  <c r="AP302" i="1" s="1"/>
  <c r="AO302" i="1" a="1"/>
  <c r="AO302" i="1" s="1"/>
  <c r="AR300" i="1" a="1"/>
  <c r="AR300" i="1" s="1"/>
  <c r="AQ300" i="1" a="1"/>
  <c r="AQ300" i="1" s="1"/>
  <c r="AP300" i="1" a="1"/>
  <c r="AP300" i="1" s="1"/>
  <c r="AO300" i="1" a="1"/>
  <c r="AO300" i="1" s="1"/>
  <c r="AR1192" i="1" a="1"/>
  <c r="AR1192" i="1" s="1"/>
  <c r="AQ1192" i="1" a="1"/>
  <c r="AQ1192" i="1" s="1"/>
  <c r="AP1192" i="1" a="1"/>
  <c r="AP1192" i="1" s="1"/>
  <c r="AO1192" i="1" a="1"/>
  <c r="AO1192" i="1" s="1"/>
  <c r="AR339" i="1" a="1"/>
  <c r="AR339" i="1" s="1"/>
  <c r="AQ339" i="1" a="1"/>
  <c r="AQ339" i="1" s="1"/>
  <c r="AP339" i="1" a="1"/>
  <c r="AP339" i="1" s="1"/>
  <c r="AO339" i="1" a="1"/>
  <c r="AO339" i="1" s="1"/>
  <c r="AR126" i="1" a="1"/>
  <c r="AR126" i="1" s="1"/>
  <c r="AQ126" i="1" a="1"/>
  <c r="AQ126" i="1" s="1"/>
  <c r="AP126" i="1" a="1"/>
  <c r="AP126" i="1" s="1"/>
  <c r="AO126" i="1" a="1"/>
  <c r="AO126" i="1" s="1"/>
  <c r="AR1203" i="1" a="1"/>
  <c r="AR1203" i="1" s="1"/>
  <c r="AQ1203" i="1" a="1"/>
  <c r="AQ1203" i="1" s="1"/>
  <c r="AP1203" i="1" a="1"/>
  <c r="AP1203" i="1" s="1"/>
  <c r="AO1203" i="1" a="1"/>
  <c r="AO1203" i="1" s="1"/>
  <c r="AR1198" i="1" a="1"/>
  <c r="AR1198" i="1" s="1"/>
  <c r="AQ1198" i="1" a="1"/>
  <c r="AQ1198" i="1" s="1"/>
  <c r="AP1198" i="1" a="1"/>
  <c r="AP1198" i="1" s="1"/>
  <c r="AO1198" i="1" a="1"/>
  <c r="AO1198" i="1" s="1"/>
  <c r="AR2789" i="1" a="1"/>
  <c r="AR2789" i="1" s="1"/>
  <c r="AQ2789" i="1" a="1"/>
  <c r="AQ2789" i="1" s="1"/>
  <c r="AP2789" i="1" a="1"/>
  <c r="AP2789" i="1" s="1"/>
  <c r="AO2789" i="1" a="1"/>
  <c r="AO2789" i="1" s="1"/>
  <c r="AR3277" i="1" a="1"/>
  <c r="AR3277" i="1" s="1"/>
  <c r="AQ3277" i="1" a="1"/>
  <c r="AQ3277" i="1" s="1"/>
  <c r="AP3277" i="1" a="1"/>
  <c r="AP3277" i="1" s="1"/>
  <c r="AO3277" i="1" a="1"/>
  <c r="AO3277" i="1" s="1"/>
  <c r="AR3294" i="1" a="1"/>
  <c r="AR3294" i="1" s="1"/>
  <c r="AQ3294" i="1" a="1"/>
  <c r="AQ3294" i="1" s="1"/>
  <c r="AP3294" i="1" a="1"/>
  <c r="AP3294" i="1" s="1"/>
  <c r="AO3294" i="1" a="1"/>
  <c r="AO3294" i="1" s="1"/>
  <c r="AR2724" i="1" a="1"/>
  <c r="AR2724" i="1" s="1"/>
  <c r="AQ2724" i="1" a="1"/>
  <c r="AQ2724" i="1" s="1"/>
  <c r="AP2724" i="1" a="1"/>
  <c r="AP2724" i="1" s="1"/>
  <c r="AO2724" i="1" a="1"/>
  <c r="AO2724" i="1" s="1"/>
  <c r="AR2786" i="1" a="1"/>
  <c r="AR2786" i="1" s="1"/>
  <c r="AQ2786" i="1" a="1"/>
  <c r="AQ2786" i="1" s="1"/>
  <c r="AP2786" i="1" a="1"/>
  <c r="AP2786" i="1" s="1"/>
  <c r="AO2786" i="1" a="1"/>
  <c r="AO2786" i="1" s="1"/>
  <c r="AR2851" i="1" a="1"/>
  <c r="AR2851" i="1" s="1"/>
  <c r="AQ2851" i="1" a="1"/>
  <c r="AQ2851" i="1" s="1"/>
  <c r="AP2851" i="1" a="1"/>
  <c r="AP2851" i="1" s="1"/>
  <c r="AO2851" i="1" a="1"/>
  <c r="AO2851" i="1" s="1"/>
  <c r="AR2788" i="1" a="1"/>
  <c r="AR2788" i="1" s="1"/>
  <c r="AQ2788" i="1" a="1"/>
  <c r="AQ2788" i="1" s="1"/>
  <c r="AP2788" i="1" a="1"/>
  <c r="AP2788" i="1" s="1"/>
  <c r="AO2788" i="1" a="1"/>
  <c r="AO2788" i="1" s="1"/>
  <c r="AR2948" i="1" a="1"/>
  <c r="AR2948" i="1" s="1"/>
  <c r="AQ2948" i="1" a="1"/>
  <c r="AQ2948" i="1" s="1"/>
  <c r="AP2948" i="1" a="1"/>
  <c r="AP2948" i="1" s="1"/>
  <c r="AO2948" i="1" a="1"/>
  <c r="AO2948" i="1" s="1"/>
  <c r="AR2952" i="1" a="1"/>
  <c r="AR2952" i="1" s="1"/>
  <c r="AQ2952" i="1" a="1"/>
  <c r="AQ2952" i="1" s="1"/>
  <c r="AP2952" i="1" a="1"/>
  <c r="AP2952" i="1" s="1"/>
  <c r="AO2952" i="1" a="1"/>
  <c r="AO2952" i="1" s="1"/>
  <c r="AR3079" i="1" a="1"/>
  <c r="AR3079" i="1" s="1"/>
  <c r="AQ3079" i="1" a="1"/>
  <c r="AQ3079" i="1" s="1"/>
  <c r="AP3079" i="1" a="1"/>
  <c r="AP3079" i="1" s="1"/>
  <c r="AO3079" i="1" a="1"/>
  <c r="AO3079" i="1" s="1"/>
  <c r="AR757" i="1" a="1"/>
  <c r="AR757" i="1" s="1"/>
  <c r="AQ757" i="1" a="1"/>
  <c r="AQ757" i="1" s="1"/>
  <c r="AP757" i="1" a="1"/>
  <c r="AP757" i="1" s="1"/>
  <c r="AO757" i="1" a="1"/>
  <c r="AO757" i="1" s="1"/>
  <c r="AR2785" i="1" a="1"/>
  <c r="AR2785" i="1" s="1"/>
  <c r="AQ2785" i="1" a="1"/>
  <c r="AQ2785" i="1" s="1"/>
  <c r="AP2785" i="1" a="1"/>
  <c r="AP2785" i="1" s="1"/>
  <c r="AO2785" i="1" a="1"/>
  <c r="AO2785" i="1" s="1"/>
  <c r="AR253" i="1" a="1"/>
  <c r="AR253" i="1" s="1"/>
  <c r="AQ253" i="1" a="1"/>
  <c r="AQ253" i="1" s="1"/>
  <c r="AP253" i="1" a="1"/>
  <c r="AP253" i="1" s="1"/>
  <c r="AO253" i="1" a="1"/>
  <c r="AO253" i="1" s="1"/>
  <c r="AR1806" i="1" a="1"/>
  <c r="AR1806" i="1" s="1"/>
  <c r="AQ1806" i="1" a="1"/>
  <c r="AQ1806" i="1" s="1"/>
  <c r="AP1806" i="1" a="1"/>
  <c r="AP1806" i="1" s="1"/>
  <c r="AO1806" i="1" a="1"/>
  <c r="AO1806" i="1" s="1"/>
  <c r="AR2602" i="1" a="1"/>
  <c r="AR2602" i="1" s="1"/>
  <c r="AQ2602" i="1" a="1"/>
  <c r="AQ2602" i="1" s="1"/>
  <c r="AP2602" i="1" a="1"/>
  <c r="AP2602" i="1" s="1"/>
  <c r="AO2602" i="1" a="1"/>
  <c r="AO2602" i="1" s="1"/>
  <c r="AR2949" i="1" a="1"/>
  <c r="AR2949" i="1" s="1"/>
  <c r="AQ2949" i="1" a="1"/>
  <c r="AQ2949" i="1" s="1"/>
  <c r="AP2949" i="1" a="1"/>
  <c r="AP2949" i="1" s="1"/>
  <c r="AO2949" i="1" a="1"/>
  <c r="AO2949" i="1" s="1"/>
  <c r="AR2934" i="1" a="1"/>
  <c r="AR2934" i="1" s="1"/>
  <c r="AQ2934" i="1" a="1"/>
  <c r="AQ2934" i="1" s="1"/>
  <c r="AP2934" i="1" a="1"/>
  <c r="AP2934" i="1" s="1"/>
  <c r="AO2934" i="1" a="1"/>
  <c r="AO2934" i="1" s="1"/>
  <c r="AR3301" i="1" a="1"/>
  <c r="AR3301" i="1" s="1"/>
  <c r="AQ3301" i="1" a="1"/>
  <c r="AQ3301" i="1" s="1"/>
  <c r="AP3301" i="1" a="1"/>
  <c r="AP3301" i="1" s="1"/>
  <c r="AO3301" i="1" a="1"/>
  <c r="AO3301" i="1" s="1"/>
  <c r="AR3183" i="1" a="1"/>
  <c r="AR3183" i="1" s="1"/>
  <c r="AQ3183" i="1" a="1"/>
  <c r="AQ3183" i="1" s="1"/>
  <c r="AP3183" i="1" a="1"/>
  <c r="AP3183" i="1" s="1"/>
  <c r="AO3183" i="1" a="1"/>
  <c r="AO3183" i="1" s="1"/>
  <c r="AR3148" i="1" a="1"/>
  <c r="AR3148" i="1" s="1"/>
  <c r="AQ3148" i="1" a="1"/>
  <c r="AQ3148" i="1" s="1"/>
  <c r="AP3148" i="1" a="1"/>
  <c r="AP3148" i="1" s="1"/>
  <c r="AO3148" i="1" a="1"/>
  <c r="AO3148" i="1" s="1"/>
  <c r="AR2954" i="1" a="1"/>
  <c r="AR2954" i="1" s="1"/>
  <c r="AQ2954" i="1" a="1"/>
  <c r="AQ2954" i="1" s="1"/>
  <c r="AP2954" i="1" a="1"/>
  <c r="AP2954" i="1" s="1"/>
  <c r="AO2954" i="1" a="1"/>
  <c r="AO2954" i="1" s="1"/>
  <c r="AR2781" i="1" a="1"/>
  <c r="AR2781" i="1" s="1"/>
  <c r="AQ2781" i="1" a="1"/>
  <c r="AQ2781" i="1" s="1"/>
  <c r="AP2781" i="1" a="1"/>
  <c r="AP2781" i="1" s="1"/>
  <c r="AO2781" i="1" a="1"/>
  <c r="AO2781" i="1" s="1"/>
  <c r="AR1157" i="1" a="1"/>
  <c r="AR1157" i="1" s="1"/>
  <c r="AQ1157" i="1" a="1"/>
  <c r="AQ1157" i="1" s="1"/>
  <c r="AP1157" i="1" a="1"/>
  <c r="AP1157" i="1" s="1"/>
  <c r="AO1157" i="1" a="1"/>
  <c r="AO1157" i="1" s="1"/>
  <c r="AR984" i="1" a="1"/>
  <c r="AR984" i="1" s="1"/>
  <c r="AQ984" i="1" a="1"/>
  <c r="AQ984" i="1" s="1"/>
  <c r="AP984" i="1" a="1"/>
  <c r="AP984" i="1" s="1"/>
  <c r="AO984" i="1" a="1"/>
  <c r="AO984" i="1" s="1"/>
  <c r="AR705" i="1" a="1"/>
  <c r="AR705" i="1" s="1"/>
  <c r="AQ705" i="1" a="1"/>
  <c r="AQ705" i="1" s="1"/>
  <c r="AP705" i="1" a="1"/>
  <c r="AP705" i="1" s="1"/>
  <c r="AO705" i="1" a="1"/>
  <c r="AO705" i="1" s="1"/>
  <c r="AR2219" i="1" a="1"/>
  <c r="AR2219" i="1" s="1"/>
  <c r="AQ2219" i="1" a="1"/>
  <c r="AQ2219" i="1" s="1"/>
  <c r="AP2219" i="1" a="1"/>
  <c r="AP2219" i="1" s="1"/>
  <c r="AO2219" i="1" a="1"/>
  <c r="AO2219" i="1" s="1"/>
  <c r="AR1111" i="1" a="1"/>
  <c r="AR1111" i="1" s="1"/>
  <c r="AQ1111" i="1" a="1"/>
  <c r="AQ1111" i="1" s="1"/>
  <c r="AP1111" i="1" a="1"/>
  <c r="AP1111" i="1" s="1"/>
  <c r="AO1111" i="1" a="1"/>
  <c r="AO1111" i="1" s="1"/>
  <c r="AR8" i="1" a="1"/>
  <c r="AR8" i="1" s="1"/>
  <c r="AQ8" i="1" a="1"/>
  <c r="AQ8" i="1" s="1"/>
  <c r="AP8" i="1" a="1"/>
  <c r="AP8" i="1" s="1"/>
  <c r="AO8" i="1" a="1"/>
  <c r="AO8" i="1" s="1"/>
  <c r="AR64" i="1" a="1"/>
  <c r="AR64" i="1" s="1"/>
  <c r="AQ64" i="1" a="1"/>
  <c r="AQ64" i="1" s="1"/>
  <c r="AP64" i="1" a="1"/>
  <c r="AP64" i="1" s="1"/>
  <c r="AO64" i="1" a="1"/>
  <c r="AO64" i="1" s="1"/>
  <c r="AR2232" i="1" a="1"/>
  <c r="AR2232" i="1" s="1"/>
  <c r="AQ2232" i="1" a="1"/>
  <c r="AQ2232" i="1" s="1"/>
  <c r="AP2232" i="1" a="1"/>
  <c r="AP2232" i="1" s="1"/>
  <c r="AO2232" i="1" a="1"/>
  <c r="AO2232" i="1" s="1"/>
  <c r="AR1817" i="1" a="1"/>
  <c r="AR1817" i="1" s="1"/>
  <c r="AQ1817" i="1" a="1"/>
  <c r="AQ1817" i="1" s="1"/>
  <c r="AP1817" i="1" a="1"/>
  <c r="AP1817" i="1" s="1"/>
  <c r="AO1817" i="1" a="1"/>
  <c r="AO1817" i="1" s="1"/>
  <c r="AR910" i="1" a="1"/>
  <c r="AR910" i="1" s="1"/>
  <c r="AQ910" i="1" a="1"/>
  <c r="AQ910" i="1" s="1"/>
  <c r="AP910" i="1" a="1"/>
  <c r="AP910" i="1" s="1"/>
  <c r="AO910" i="1" a="1"/>
  <c r="AO910" i="1" s="1"/>
  <c r="AR1959" i="1" a="1"/>
  <c r="AR1959" i="1" s="1"/>
  <c r="AQ1959" i="1" a="1"/>
  <c r="AQ1959" i="1" s="1"/>
  <c r="AP1959" i="1" a="1"/>
  <c r="AP1959" i="1" s="1"/>
  <c r="AO1959" i="1" a="1"/>
  <c r="AO1959" i="1" s="1"/>
  <c r="AR1944" i="1" a="1"/>
  <c r="AR1944" i="1" s="1"/>
  <c r="AQ1944" i="1" a="1"/>
  <c r="AQ1944" i="1" s="1"/>
  <c r="AP1944" i="1" a="1"/>
  <c r="AP1944" i="1" s="1"/>
  <c r="AO1944" i="1" a="1"/>
  <c r="AO1944" i="1" s="1"/>
  <c r="AR1019" i="1" a="1"/>
  <c r="AR1019" i="1" s="1"/>
  <c r="AQ1019" i="1" a="1"/>
  <c r="AQ1019" i="1" s="1"/>
  <c r="AP1019" i="1" a="1"/>
  <c r="AP1019" i="1" s="1"/>
  <c r="AO1019" i="1" a="1"/>
  <c r="AO1019" i="1" s="1"/>
  <c r="AR2674" i="1" a="1"/>
  <c r="AR2674" i="1" s="1"/>
  <c r="AQ2674" i="1" a="1"/>
  <c r="AQ2674" i="1" s="1"/>
  <c r="AP2674" i="1" a="1"/>
  <c r="AP2674" i="1" s="1"/>
  <c r="AO2674" i="1" a="1"/>
  <c r="AO2674" i="1" s="1"/>
  <c r="AR954" i="1" a="1"/>
  <c r="AR954" i="1" s="1"/>
  <c r="AQ954" i="1" a="1"/>
  <c r="AQ954" i="1" s="1"/>
  <c r="AP954" i="1" a="1"/>
  <c r="AP954" i="1" s="1"/>
  <c r="AO954" i="1" a="1"/>
  <c r="AO954" i="1" s="1"/>
  <c r="AR1916" i="1" a="1"/>
  <c r="AR1916" i="1" s="1"/>
  <c r="AQ1916" i="1" a="1"/>
  <c r="AQ1916" i="1" s="1"/>
  <c r="AP1916" i="1" a="1"/>
  <c r="AP1916" i="1" s="1"/>
  <c r="AO1916" i="1" a="1"/>
  <c r="AO1916" i="1" s="1"/>
  <c r="AR943" i="1" a="1"/>
  <c r="AR943" i="1" s="1"/>
  <c r="AQ943" i="1" a="1"/>
  <c r="AQ943" i="1" s="1"/>
  <c r="AP943" i="1" a="1"/>
  <c r="AP943" i="1" s="1"/>
  <c r="AO943" i="1" a="1"/>
  <c r="AO943" i="1" s="1"/>
  <c r="AR1816" i="1" a="1"/>
  <c r="AR1816" i="1" s="1"/>
  <c r="AQ1816" i="1" a="1"/>
  <c r="AQ1816" i="1" s="1"/>
  <c r="AP1816" i="1" a="1"/>
  <c r="AP1816" i="1" s="1"/>
  <c r="AO1816" i="1" a="1"/>
  <c r="AO1816" i="1" s="1"/>
  <c r="AR985" i="1" a="1"/>
  <c r="AR985" i="1" s="1"/>
  <c r="AQ985" i="1" a="1"/>
  <c r="AQ985" i="1" s="1"/>
  <c r="AP985" i="1" a="1"/>
  <c r="AP985" i="1" s="1"/>
  <c r="AO985" i="1" a="1"/>
  <c r="AO985" i="1" s="1"/>
  <c r="AR1036" i="1" a="1"/>
  <c r="AR1036" i="1" s="1"/>
  <c r="AQ1036" i="1" a="1"/>
  <c r="AQ1036" i="1" s="1"/>
  <c r="AP1036" i="1" a="1"/>
  <c r="AP1036" i="1" s="1"/>
  <c r="AO1036" i="1" a="1"/>
  <c r="AO1036" i="1" s="1"/>
  <c r="AR2221" i="1" a="1"/>
  <c r="AR2221" i="1" s="1"/>
  <c r="AQ2221" i="1" a="1"/>
  <c r="AQ2221" i="1" s="1"/>
  <c r="AP2221" i="1" a="1"/>
  <c r="AP2221" i="1" s="1"/>
  <c r="AO2221" i="1" a="1"/>
  <c r="AO2221" i="1" s="1"/>
  <c r="AR1040" i="1" a="1"/>
  <c r="AR1040" i="1" s="1"/>
  <c r="AQ1040" i="1" a="1"/>
  <c r="AQ1040" i="1" s="1"/>
  <c r="AP1040" i="1" a="1"/>
  <c r="AP1040" i="1" s="1"/>
  <c r="AO1040" i="1" a="1"/>
  <c r="AO1040" i="1" s="1"/>
  <c r="AR3602" i="1" a="1"/>
  <c r="AR3602" i="1" s="1"/>
  <c r="AQ3602" i="1" a="1"/>
  <c r="AQ3602" i="1" s="1"/>
  <c r="AP3602" i="1" a="1"/>
  <c r="AP3602" i="1" s="1"/>
  <c r="AO3602" i="1" a="1"/>
  <c r="AO3602" i="1" s="1"/>
  <c r="AR197" i="1" a="1"/>
  <c r="AR197" i="1" s="1"/>
  <c r="AQ197" i="1" a="1"/>
  <c r="AQ197" i="1" s="1"/>
  <c r="AP197" i="1" a="1"/>
  <c r="AP197" i="1" s="1"/>
  <c r="AO197" i="1" a="1"/>
  <c r="AO197" i="1" s="1"/>
  <c r="AR1117" i="1" a="1"/>
  <c r="AR1117" i="1" s="1"/>
  <c r="AQ1117" i="1" a="1"/>
  <c r="AQ1117" i="1" s="1"/>
  <c r="AP1117" i="1" a="1"/>
  <c r="AP1117" i="1" s="1"/>
  <c r="AO1117" i="1" a="1"/>
  <c r="AO1117" i="1" s="1"/>
  <c r="AR2661" i="1" a="1"/>
  <c r="AR2661" i="1" s="1"/>
  <c r="AQ2661" i="1" a="1"/>
  <c r="AQ2661" i="1" s="1"/>
  <c r="AP2661" i="1" a="1"/>
  <c r="AP2661" i="1" s="1"/>
  <c r="AO2661" i="1" a="1"/>
  <c r="AO2661" i="1" s="1"/>
  <c r="AR393" i="1" a="1"/>
  <c r="AR393" i="1" s="1"/>
  <c r="AQ393" i="1" a="1"/>
  <c r="AQ393" i="1" s="1"/>
  <c r="AP393" i="1" a="1"/>
  <c r="AP393" i="1" s="1"/>
  <c r="AO393" i="1" a="1"/>
  <c r="AO393" i="1" s="1"/>
  <c r="AR292" i="1" a="1"/>
  <c r="AR292" i="1" s="1"/>
  <c r="AQ292" i="1" a="1"/>
  <c r="AQ292" i="1" s="1"/>
  <c r="AP292" i="1" a="1"/>
  <c r="AP292" i="1" s="1"/>
  <c r="AO292" i="1" a="1"/>
  <c r="AO292" i="1" s="1"/>
  <c r="AR850" i="1" a="1"/>
  <c r="AR850" i="1" s="1"/>
  <c r="AQ850" i="1" a="1"/>
  <c r="AQ850" i="1" s="1"/>
  <c r="AP850" i="1" a="1"/>
  <c r="AP850" i="1" s="1"/>
  <c r="AO850" i="1" a="1"/>
  <c r="AO850" i="1" s="1"/>
  <c r="AR2192" i="1" a="1"/>
  <c r="AR2192" i="1" s="1"/>
  <c r="AQ2192" i="1" a="1"/>
  <c r="AQ2192" i="1" s="1"/>
  <c r="AP2192" i="1" a="1"/>
  <c r="AP2192" i="1" s="1"/>
  <c r="AO2192" i="1" a="1"/>
  <c r="AO2192" i="1" s="1"/>
  <c r="AR309" i="1" a="1"/>
  <c r="AR309" i="1" s="1"/>
  <c r="AQ309" i="1" a="1"/>
  <c r="AQ309" i="1" s="1"/>
  <c r="AP309" i="1" a="1"/>
  <c r="AP309" i="1" s="1"/>
  <c r="AO309" i="1" a="1"/>
  <c r="AO309" i="1" s="1"/>
  <c r="AR310" i="1" a="1"/>
  <c r="AR310" i="1" s="1"/>
  <c r="AQ310" i="1" a="1"/>
  <c r="AQ310" i="1" s="1"/>
  <c r="AP310" i="1" a="1"/>
  <c r="AP310" i="1" s="1"/>
  <c r="AO310" i="1" a="1"/>
  <c r="AO310" i="1" s="1"/>
  <c r="AR1947" i="1" a="1"/>
  <c r="AR1947" i="1" s="1"/>
  <c r="AQ1947" i="1" a="1"/>
  <c r="AQ1947" i="1" s="1"/>
  <c r="AP1947" i="1" a="1"/>
  <c r="AP1947" i="1" s="1"/>
  <c r="AO1947" i="1" a="1"/>
  <c r="AO1947" i="1" s="1"/>
  <c r="AR406" i="1" a="1"/>
  <c r="AR406" i="1" s="1"/>
  <c r="AQ406" i="1" a="1"/>
  <c r="AQ406" i="1" s="1"/>
  <c r="AP406" i="1" a="1"/>
  <c r="AP406" i="1" s="1"/>
  <c r="AO406" i="1" a="1"/>
  <c r="AO406" i="1" s="1"/>
  <c r="AR999" i="1" a="1"/>
  <c r="AR999" i="1" s="1"/>
  <c r="AQ999" i="1" a="1"/>
  <c r="AQ999" i="1" s="1"/>
  <c r="AP999" i="1" a="1"/>
  <c r="AP999" i="1" s="1"/>
  <c r="AO999" i="1" a="1"/>
  <c r="AO999" i="1" s="1"/>
  <c r="AR1452" i="1" a="1"/>
  <c r="AR1452" i="1" s="1"/>
  <c r="AQ1452" i="1" a="1"/>
  <c r="AQ1452" i="1" s="1"/>
  <c r="AP1452" i="1" a="1"/>
  <c r="AP1452" i="1" s="1"/>
  <c r="AO1452" i="1" a="1"/>
  <c r="AO1452" i="1" s="1"/>
  <c r="AR1610" i="1" a="1"/>
  <c r="AR1610" i="1" s="1"/>
  <c r="AQ1610" i="1" a="1"/>
  <c r="AQ1610" i="1" s="1"/>
  <c r="AP1610" i="1" a="1"/>
  <c r="AP1610" i="1" s="1"/>
  <c r="AO1610" i="1" a="1"/>
  <c r="AO1610" i="1" s="1"/>
  <c r="AR2016" i="1" a="1"/>
  <c r="AR2016" i="1" s="1"/>
  <c r="AQ2016" i="1" a="1"/>
  <c r="AQ2016" i="1" s="1"/>
  <c r="AP2016" i="1" a="1"/>
  <c r="AP2016" i="1" s="1"/>
  <c r="AO2016" i="1" a="1"/>
  <c r="AO2016" i="1" s="1"/>
  <c r="AR2983" i="1" a="1"/>
  <c r="AR2983" i="1" s="1"/>
  <c r="AQ2983" i="1" a="1"/>
  <c r="AQ2983" i="1" s="1"/>
  <c r="AP2983" i="1" a="1"/>
  <c r="AP2983" i="1" s="1"/>
  <c r="AO2983" i="1" a="1"/>
  <c r="AO2983" i="1" s="1"/>
  <c r="AR1399" i="1" a="1"/>
  <c r="AR1399" i="1" s="1"/>
  <c r="AQ1399" i="1" a="1"/>
  <c r="AQ1399" i="1" s="1"/>
  <c r="AP1399" i="1" a="1"/>
  <c r="AP1399" i="1" s="1"/>
  <c r="AO1399" i="1" a="1"/>
  <c r="AO1399" i="1" s="1"/>
  <c r="AR96" i="1" a="1"/>
  <c r="AR96" i="1" s="1"/>
  <c r="AQ96" i="1" a="1"/>
  <c r="AQ96" i="1" s="1"/>
  <c r="AP96" i="1" a="1"/>
  <c r="AP96" i="1" s="1"/>
  <c r="AO96" i="1" a="1"/>
  <c r="AO96" i="1" s="1"/>
  <c r="AR1672" i="1" a="1"/>
  <c r="AR1672" i="1" s="1"/>
  <c r="AQ1672" i="1" a="1"/>
  <c r="AQ1672" i="1" s="1"/>
  <c r="AP1672" i="1" a="1"/>
  <c r="AP1672" i="1" s="1"/>
  <c r="AO1672" i="1" a="1"/>
  <c r="AO1672" i="1" s="1"/>
  <c r="AR1083" i="1" a="1"/>
  <c r="AR1083" i="1" s="1"/>
  <c r="AQ1083" i="1" a="1"/>
  <c r="AQ1083" i="1" s="1"/>
  <c r="AP1083" i="1" a="1"/>
  <c r="AP1083" i="1" s="1"/>
  <c r="AO1083" i="1" a="1"/>
  <c r="AO1083" i="1" s="1"/>
  <c r="AR945" i="1" a="1"/>
  <c r="AR945" i="1" s="1"/>
  <c r="AQ945" i="1" a="1"/>
  <c r="AQ945" i="1" s="1"/>
  <c r="AP945" i="1" a="1"/>
  <c r="AP945" i="1" s="1"/>
  <c r="AO945" i="1" a="1"/>
  <c r="AO945" i="1" s="1"/>
  <c r="AR1408" i="1" a="1"/>
  <c r="AR1408" i="1" s="1"/>
  <c r="AQ1408" i="1" a="1"/>
  <c r="AQ1408" i="1" s="1"/>
  <c r="AP1408" i="1" a="1"/>
  <c r="AP1408" i="1" s="1"/>
  <c r="AO1408" i="1" a="1"/>
  <c r="AO1408" i="1" s="1"/>
  <c r="AR2804" i="1" a="1"/>
  <c r="AR2804" i="1" s="1"/>
  <c r="AQ2804" i="1" a="1"/>
  <c r="AQ2804" i="1" s="1"/>
  <c r="AP2804" i="1" a="1"/>
  <c r="AP2804" i="1" s="1"/>
  <c r="AO2804" i="1" a="1"/>
  <c r="AO2804" i="1" s="1"/>
  <c r="AR2972" i="1" a="1"/>
  <c r="AR2972" i="1" s="1"/>
  <c r="AQ2972" i="1" a="1"/>
  <c r="AQ2972" i="1" s="1"/>
  <c r="AP2972" i="1" a="1"/>
  <c r="AP2972" i="1" s="1"/>
  <c r="AO2972" i="1" a="1"/>
  <c r="AO2972" i="1" s="1"/>
  <c r="AR3030" i="1" a="1"/>
  <c r="AR3030" i="1" s="1"/>
  <c r="AQ3030" i="1" a="1"/>
  <c r="AQ3030" i="1" s="1"/>
  <c r="AP3030" i="1" a="1"/>
  <c r="AP3030" i="1" s="1"/>
  <c r="AO3030" i="1" a="1"/>
  <c r="AO3030" i="1" s="1"/>
  <c r="AR2567" i="1" a="1"/>
  <c r="AR2567" i="1" s="1"/>
  <c r="AQ2567" i="1" a="1"/>
  <c r="AQ2567" i="1" s="1"/>
  <c r="AP2567" i="1" a="1"/>
  <c r="AP2567" i="1" s="1"/>
  <c r="AO2567" i="1" a="1"/>
  <c r="AO2567" i="1" s="1"/>
  <c r="AR1456" i="1" a="1"/>
  <c r="AR1456" i="1" s="1"/>
  <c r="AQ1456" i="1" a="1"/>
  <c r="AQ1456" i="1" s="1"/>
  <c r="AP1456" i="1" a="1"/>
  <c r="AP1456" i="1" s="1"/>
  <c r="AO1456" i="1" a="1"/>
  <c r="AO1456" i="1" s="1"/>
  <c r="AR2641" i="1" a="1"/>
  <c r="AR2641" i="1" s="1"/>
  <c r="AQ2641" i="1" a="1"/>
  <c r="AQ2641" i="1" s="1"/>
  <c r="AP2641" i="1" a="1"/>
  <c r="AP2641" i="1" s="1"/>
  <c r="AO2641" i="1" a="1"/>
  <c r="AO2641" i="1" s="1"/>
  <c r="AR1795" i="1" a="1"/>
  <c r="AR1795" i="1" s="1"/>
  <c r="AQ1795" i="1" a="1"/>
  <c r="AQ1795" i="1" s="1"/>
  <c r="AP1795" i="1" a="1"/>
  <c r="AP1795" i="1" s="1"/>
  <c r="AO1795" i="1" a="1"/>
  <c r="AO1795" i="1" s="1"/>
  <c r="AR1946" i="1" a="1"/>
  <c r="AR1946" i="1" s="1"/>
  <c r="AQ1946" i="1" a="1"/>
  <c r="AQ1946" i="1" s="1"/>
  <c r="AP1946" i="1" a="1"/>
  <c r="AP1946" i="1" s="1"/>
  <c r="AO1946" i="1" a="1"/>
  <c r="AO1946" i="1" s="1"/>
  <c r="AR2299" i="1" a="1"/>
  <c r="AR2299" i="1" s="1"/>
  <c r="AQ2299" i="1" a="1"/>
  <c r="AQ2299" i="1" s="1"/>
  <c r="AP2299" i="1" a="1"/>
  <c r="AP2299" i="1" s="1"/>
  <c r="AO2299" i="1" a="1"/>
  <c r="AO2299" i="1" s="1"/>
  <c r="AR2389" i="1" a="1"/>
  <c r="AR2389" i="1" s="1"/>
  <c r="AQ2389" i="1" a="1"/>
  <c r="AQ2389" i="1" s="1"/>
  <c r="AP2389" i="1" a="1"/>
  <c r="AP2389" i="1" s="1"/>
  <c r="AO2389" i="1" a="1"/>
  <c r="AO2389" i="1" s="1"/>
  <c r="AR1393" i="1" a="1"/>
  <c r="AR1393" i="1" s="1"/>
  <c r="AQ1393" i="1" a="1"/>
  <c r="AQ1393" i="1" s="1"/>
  <c r="AP1393" i="1" a="1"/>
  <c r="AP1393" i="1" s="1"/>
  <c r="AO1393" i="1" a="1"/>
  <c r="AO1393" i="1" s="1"/>
  <c r="AR1823" i="1" a="1"/>
  <c r="AR1823" i="1" s="1"/>
  <c r="AQ1823" i="1" a="1"/>
  <c r="AQ1823" i="1" s="1"/>
  <c r="AP1823" i="1" a="1"/>
  <c r="AP1823" i="1" s="1"/>
  <c r="AO1823" i="1" a="1"/>
  <c r="AO1823" i="1" s="1"/>
  <c r="AR2836" i="1" a="1"/>
  <c r="AR2836" i="1" s="1"/>
  <c r="AQ2836" i="1" a="1"/>
  <c r="AQ2836" i="1" s="1"/>
  <c r="AP2836" i="1" a="1"/>
  <c r="AP2836" i="1" s="1"/>
  <c r="AO2836" i="1" a="1"/>
  <c r="AO2836" i="1" s="1"/>
  <c r="AR1394" i="1" a="1"/>
  <c r="AR1394" i="1" s="1"/>
  <c r="AQ1394" i="1" a="1"/>
  <c r="AQ1394" i="1" s="1"/>
  <c r="AP1394" i="1" a="1"/>
  <c r="AP1394" i="1" s="1"/>
  <c r="AO1394" i="1" a="1"/>
  <c r="AO1394" i="1" s="1"/>
  <c r="AR1072" i="1" a="1"/>
  <c r="AR1072" i="1" s="1"/>
  <c r="AQ1072" i="1" a="1"/>
  <c r="AQ1072" i="1" s="1"/>
  <c r="AP1072" i="1" a="1"/>
  <c r="AP1072" i="1" s="1"/>
  <c r="AO1072" i="1" a="1"/>
  <c r="AO1072" i="1" s="1"/>
  <c r="AR1833" i="1" a="1"/>
  <c r="AR1833" i="1" s="1"/>
  <c r="AQ1833" i="1" a="1"/>
  <c r="AQ1833" i="1" s="1"/>
  <c r="AP1833" i="1" a="1"/>
  <c r="AP1833" i="1" s="1"/>
  <c r="AO1833" i="1" a="1"/>
  <c r="AO1833" i="1" s="1"/>
  <c r="AR919" i="1" a="1"/>
  <c r="AR919" i="1" s="1"/>
  <c r="AQ919" i="1" a="1"/>
  <c r="AQ919" i="1" s="1"/>
  <c r="AP919" i="1" a="1"/>
  <c r="AP919" i="1" s="1"/>
  <c r="AO919" i="1" a="1"/>
  <c r="AO919" i="1" s="1"/>
  <c r="AR2651" i="1" a="1"/>
  <c r="AR2651" i="1" s="1"/>
  <c r="AQ2651" i="1" a="1"/>
  <c r="AQ2651" i="1" s="1"/>
  <c r="AP2651" i="1" a="1"/>
  <c r="AP2651" i="1" s="1"/>
  <c r="AO2651" i="1" a="1"/>
  <c r="AO2651" i="1" s="1"/>
  <c r="AR980" i="1" a="1"/>
  <c r="AR980" i="1" s="1"/>
  <c r="AQ980" i="1" a="1"/>
  <c r="AQ980" i="1" s="1"/>
  <c r="AP980" i="1" a="1"/>
  <c r="AP980" i="1" s="1"/>
  <c r="AO980" i="1" a="1"/>
  <c r="AO980" i="1" s="1"/>
  <c r="AR2605" i="1" a="1"/>
  <c r="AR2605" i="1" s="1"/>
  <c r="AQ2605" i="1" a="1"/>
  <c r="AQ2605" i="1" s="1"/>
  <c r="AP2605" i="1" a="1"/>
  <c r="AP2605" i="1" s="1"/>
  <c r="AO2605" i="1" a="1"/>
  <c r="AO2605" i="1" s="1"/>
  <c r="AR1137" i="1" a="1"/>
  <c r="AR1137" i="1" s="1"/>
  <c r="AQ1137" i="1" a="1"/>
  <c r="AQ1137" i="1" s="1"/>
  <c r="AP1137" i="1" a="1"/>
  <c r="AP1137" i="1" s="1"/>
  <c r="AO1137" i="1" a="1"/>
  <c r="AO1137" i="1" s="1"/>
  <c r="AR594" i="1" a="1"/>
  <c r="AR594" i="1" s="1"/>
  <c r="AQ594" i="1" a="1"/>
  <c r="AQ594" i="1" s="1"/>
  <c r="AP594" i="1" a="1"/>
  <c r="AP594" i="1" s="1"/>
  <c r="AO594" i="1" a="1"/>
  <c r="AO594" i="1" s="1"/>
  <c r="AR2129" i="1" a="1"/>
  <c r="AR2129" i="1" s="1"/>
  <c r="AQ2129" i="1" a="1"/>
  <c r="AQ2129" i="1" s="1"/>
  <c r="AP2129" i="1" a="1"/>
  <c r="AP2129" i="1" s="1"/>
  <c r="AO2129" i="1" a="1"/>
  <c r="AO2129" i="1" s="1"/>
  <c r="AR490" i="1" a="1"/>
  <c r="AR490" i="1" s="1"/>
  <c r="AQ490" i="1" a="1"/>
  <c r="AQ490" i="1" s="1"/>
  <c r="AP490" i="1" a="1"/>
  <c r="AP490" i="1" s="1"/>
  <c r="AO490" i="1" a="1"/>
  <c r="AO490" i="1" s="1"/>
  <c r="AR517" i="1" a="1"/>
  <c r="AR517" i="1" s="1"/>
  <c r="AQ517" i="1" a="1"/>
  <c r="AQ517" i="1" s="1"/>
  <c r="AP517" i="1" a="1"/>
  <c r="AP517" i="1" s="1"/>
  <c r="AO517" i="1" a="1"/>
  <c r="AO517" i="1" s="1"/>
  <c r="AR3091" i="1" a="1"/>
  <c r="AR3091" i="1" s="1"/>
  <c r="AQ3091" i="1" a="1"/>
  <c r="AQ3091" i="1" s="1"/>
  <c r="AP3091" i="1" a="1"/>
  <c r="AP3091" i="1" s="1"/>
  <c r="AO3091" i="1" a="1"/>
  <c r="AO3091" i="1" s="1"/>
  <c r="AR3092" i="1" a="1"/>
  <c r="AR3092" i="1" s="1"/>
  <c r="AQ3092" i="1" a="1"/>
  <c r="AQ3092" i="1" s="1"/>
  <c r="AP3092" i="1" a="1"/>
  <c r="AP3092" i="1" s="1"/>
  <c r="AO3092" i="1" a="1"/>
  <c r="AO3092" i="1" s="1"/>
  <c r="AR3098" i="1" a="1"/>
  <c r="AR3098" i="1" s="1"/>
  <c r="AQ3098" i="1" a="1"/>
  <c r="AQ3098" i="1" s="1"/>
  <c r="AP3098" i="1" a="1"/>
  <c r="AP3098" i="1" s="1"/>
  <c r="AO3098" i="1" a="1"/>
  <c r="AO3098" i="1" s="1"/>
  <c r="AR3095" i="1" a="1"/>
  <c r="AR3095" i="1" s="1"/>
  <c r="AQ3095" i="1" a="1"/>
  <c r="AQ3095" i="1" s="1"/>
  <c r="AP3095" i="1" a="1"/>
  <c r="AP3095" i="1" s="1"/>
  <c r="AO3095" i="1" a="1"/>
  <c r="AO3095" i="1" s="1"/>
  <c r="AR3093" i="1" a="1"/>
  <c r="AR3093" i="1" s="1"/>
  <c r="AQ3093" i="1" a="1"/>
  <c r="AQ3093" i="1" s="1"/>
  <c r="AP3093" i="1" a="1"/>
  <c r="AP3093" i="1" s="1"/>
  <c r="AO3093" i="1" a="1"/>
  <c r="AO3093" i="1" s="1"/>
  <c r="AR695" i="1" a="1"/>
  <c r="AR695" i="1" s="1"/>
  <c r="AQ695" i="1" a="1"/>
  <c r="AQ695" i="1" s="1"/>
  <c r="AP695" i="1" a="1"/>
  <c r="AP695" i="1" s="1"/>
  <c r="AO695" i="1" a="1"/>
  <c r="AO695" i="1" s="1"/>
  <c r="AR3318" i="1" a="1"/>
  <c r="AR3318" i="1" s="1"/>
  <c r="AQ3318" i="1" a="1"/>
  <c r="AQ3318" i="1" s="1"/>
  <c r="AP3318" i="1" a="1"/>
  <c r="AP3318" i="1" s="1"/>
  <c r="AO3318" i="1" a="1"/>
  <c r="AO3318" i="1" s="1"/>
  <c r="AR3320" i="1" a="1"/>
  <c r="AR3320" i="1" s="1"/>
  <c r="AQ3320" i="1" a="1"/>
  <c r="AQ3320" i="1" s="1"/>
  <c r="AP3320" i="1" a="1"/>
  <c r="AP3320" i="1" s="1"/>
  <c r="AO3320" i="1" a="1"/>
  <c r="AO3320" i="1" s="1"/>
  <c r="AR3322" i="1" a="1"/>
  <c r="AR3322" i="1" s="1"/>
  <c r="AQ3322" i="1" a="1"/>
  <c r="AQ3322" i="1" s="1"/>
  <c r="AP3322" i="1" a="1"/>
  <c r="AP3322" i="1" s="1"/>
  <c r="AO3322" i="1" a="1"/>
  <c r="AO3322" i="1" s="1"/>
  <c r="AR3324" i="1" a="1"/>
  <c r="AR3324" i="1" s="1"/>
  <c r="AQ3324" i="1" a="1"/>
  <c r="AQ3324" i="1" s="1"/>
  <c r="AP3324" i="1" a="1"/>
  <c r="AP3324" i="1" s="1"/>
  <c r="AO3324" i="1" a="1"/>
  <c r="AO3324" i="1" s="1"/>
  <c r="AR3326" i="1" a="1"/>
  <c r="AR3326" i="1" s="1"/>
  <c r="AQ3326" i="1" a="1"/>
  <c r="AQ3326" i="1" s="1"/>
  <c r="AP3326" i="1" a="1"/>
  <c r="AP3326" i="1" s="1"/>
  <c r="AO3326" i="1" a="1"/>
  <c r="AO3326" i="1" s="1"/>
  <c r="AR3328" i="1" a="1"/>
  <c r="AR3328" i="1" s="1"/>
  <c r="AQ3328" i="1" a="1"/>
  <c r="AQ3328" i="1" s="1"/>
  <c r="AP3328" i="1" a="1"/>
  <c r="AP3328" i="1" s="1"/>
  <c r="AO3328" i="1" a="1"/>
  <c r="AO3328" i="1" s="1"/>
  <c r="AR3330" i="1" a="1"/>
  <c r="AR3330" i="1" s="1"/>
  <c r="AQ3330" i="1" a="1"/>
  <c r="AQ3330" i="1" s="1"/>
  <c r="AP3330" i="1" a="1"/>
  <c r="AP3330" i="1" s="1"/>
  <c r="AO3330" i="1" a="1"/>
  <c r="AO3330" i="1" s="1"/>
  <c r="AR3333" i="1" a="1"/>
  <c r="AR3333" i="1" s="1"/>
  <c r="AQ3333" i="1" a="1"/>
  <c r="AQ3333" i="1" s="1"/>
  <c r="AP3333" i="1" a="1"/>
  <c r="AP3333" i="1" s="1"/>
  <c r="AO3333" i="1" a="1"/>
  <c r="AO3333" i="1" s="1"/>
  <c r="AR3356" i="1" a="1"/>
  <c r="AR3356" i="1" s="1"/>
  <c r="AQ3356" i="1" a="1"/>
  <c r="AQ3356" i="1" s="1"/>
  <c r="AP3356" i="1" a="1"/>
  <c r="AP3356" i="1" s="1"/>
  <c r="AO3356" i="1" a="1"/>
  <c r="AO3356" i="1" s="1"/>
  <c r="AR2346" i="1" a="1"/>
  <c r="AR2346" i="1" s="1"/>
  <c r="AQ2346" i="1" a="1"/>
  <c r="AQ2346" i="1" s="1"/>
  <c r="AP2346" i="1" a="1"/>
  <c r="AP2346" i="1" s="1"/>
  <c r="AO2346" i="1" a="1"/>
  <c r="AO2346" i="1" s="1"/>
  <c r="AR574" i="1" a="1"/>
  <c r="AR574" i="1" s="1"/>
  <c r="AQ574" i="1" a="1"/>
  <c r="AQ574" i="1" s="1"/>
  <c r="AP574" i="1" a="1"/>
  <c r="AP574" i="1" s="1"/>
  <c r="AO574" i="1" a="1"/>
  <c r="AO574" i="1" s="1"/>
  <c r="AR45" i="1" a="1"/>
  <c r="AR45" i="1" s="1"/>
  <c r="AQ45" i="1" a="1"/>
  <c r="AQ45" i="1" s="1"/>
  <c r="AP45" i="1" a="1"/>
  <c r="AP45" i="1" s="1"/>
  <c r="AO45" i="1" a="1"/>
  <c r="AO45" i="1" s="1"/>
  <c r="AR150" i="1" a="1"/>
  <c r="AR150" i="1" s="1"/>
  <c r="AQ150" i="1" a="1"/>
  <c r="AQ150" i="1" s="1"/>
  <c r="AP150" i="1" a="1"/>
  <c r="AP150" i="1" s="1"/>
  <c r="AO150" i="1" a="1"/>
  <c r="AO150" i="1" s="1"/>
  <c r="AR1657" i="1" a="1"/>
  <c r="AR1657" i="1" s="1"/>
  <c r="AQ1657" i="1" a="1"/>
  <c r="AQ1657" i="1" s="1"/>
  <c r="AP1657" i="1" a="1"/>
  <c r="AP1657" i="1" s="1"/>
  <c r="AO1657" i="1" a="1"/>
  <c r="AO1657" i="1" s="1"/>
  <c r="AR133" i="1" a="1"/>
  <c r="AR133" i="1" s="1"/>
  <c r="AQ133" i="1" a="1"/>
  <c r="AQ133" i="1" s="1"/>
  <c r="AP133" i="1" a="1"/>
  <c r="AP133" i="1" s="1"/>
  <c r="AO133" i="1" a="1"/>
  <c r="AO133" i="1" s="1"/>
  <c r="AR121" i="1" a="1"/>
  <c r="AR121" i="1" s="1"/>
  <c r="AQ121" i="1" a="1"/>
  <c r="AQ121" i="1" s="1"/>
  <c r="AP121" i="1" a="1"/>
  <c r="AP121" i="1" s="1"/>
  <c r="AO121" i="1" a="1"/>
  <c r="AO121" i="1" s="1"/>
  <c r="AR194" i="1" a="1"/>
  <c r="AR194" i="1" s="1"/>
  <c r="AQ194" i="1" a="1"/>
  <c r="AQ194" i="1" s="1"/>
  <c r="AP194" i="1" a="1"/>
  <c r="AP194" i="1" s="1"/>
  <c r="AO194" i="1" a="1"/>
  <c r="AO194" i="1" s="1"/>
  <c r="AR2104" i="1" a="1"/>
  <c r="AR2104" i="1" s="1"/>
  <c r="AQ2104" i="1" a="1"/>
  <c r="AQ2104" i="1" s="1"/>
  <c r="AP2104" i="1" a="1"/>
  <c r="AP2104" i="1" s="1"/>
  <c r="AO2104" i="1" a="1"/>
  <c r="AO2104" i="1" s="1"/>
  <c r="AR289" i="1" a="1"/>
  <c r="AR289" i="1" s="1"/>
  <c r="AQ289" i="1" a="1"/>
  <c r="AQ289" i="1" s="1"/>
  <c r="AP289" i="1" a="1"/>
  <c r="AP289" i="1" s="1"/>
  <c r="AO289" i="1" a="1"/>
  <c r="AO289" i="1" s="1"/>
  <c r="AR3053" i="1" a="1"/>
  <c r="AR3053" i="1" s="1"/>
  <c r="AQ3053" i="1" a="1"/>
  <c r="AQ3053" i="1" s="1"/>
  <c r="AP3053" i="1" a="1"/>
  <c r="AP3053" i="1" s="1"/>
  <c r="AO3053" i="1" a="1"/>
  <c r="AO3053" i="1" s="1"/>
  <c r="AR1067" i="1" a="1"/>
  <c r="AR1067" i="1" s="1"/>
  <c r="AQ1067" i="1" a="1"/>
  <c r="AQ1067" i="1" s="1"/>
  <c r="AP1067" i="1" a="1"/>
  <c r="AP1067" i="1" s="1"/>
  <c r="AO1067" i="1" a="1"/>
  <c r="AO1067" i="1" s="1"/>
  <c r="AR2570" i="1" a="1"/>
  <c r="AR2570" i="1" s="1"/>
  <c r="AQ2570" i="1" a="1"/>
  <c r="AQ2570" i="1" s="1"/>
  <c r="AP2570" i="1" a="1"/>
  <c r="AP2570" i="1" s="1"/>
  <c r="AO2570" i="1" a="1"/>
  <c r="AO2570" i="1" s="1"/>
  <c r="AR2660" i="1" a="1"/>
  <c r="AR2660" i="1" s="1"/>
  <c r="AQ2660" i="1" a="1"/>
  <c r="AQ2660" i="1" s="1"/>
  <c r="AP2660" i="1" a="1"/>
  <c r="AP2660" i="1" s="1"/>
  <c r="AO2660" i="1" a="1"/>
  <c r="AO2660" i="1" s="1"/>
  <c r="AR129" i="1" a="1"/>
  <c r="AR129" i="1" s="1"/>
  <c r="AQ129" i="1" a="1"/>
  <c r="AQ129" i="1" s="1"/>
  <c r="AP129" i="1" a="1"/>
  <c r="AP129" i="1" s="1"/>
  <c r="AO129" i="1" a="1"/>
  <c r="AO129" i="1" s="1"/>
  <c r="AR446" i="1" a="1"/>
  <c r="AR446" i="1" s="1"/>
  <c r="AQ446" i="1" a="1"/>
  <c r="AQ446" i="1" s="1"/>
  <c r="AP446" i="1" a="1"/>
  <c r="AP446" i="1" s="1"/>
  <c r="AO446" i="1" a="1"/>
  <c r="AO446" i="1" s="1"/>
  <c r="AR3740" i="1" a="1"/>
  <c r="AR3740" i="1" s="1"/>
  <c r="AQ3740" i="1" a="1"/>
  <c r="AQ3740" i="1" s="1"/>
  <c r="AP3740" i="1" a="1"/>
  <c r="AP3740" i="1" s="1"/>
  <c r="AO3740" i="1" a="1"/>
  <c r="AO3740" i="1" s="1"/>
  <c r="AR3371" i="1" a="1"/>
  <c r="AR3371" i="1" s="1"/>
  <c r="AQ3371" i="1" a="1"/>
  <c r="AQ3371" i="1" s="1"/>
  <c r="AP3371" i="1" a="1"/>
  <c r="AP3371" i="1" s="1"/>
  <c r="AO3371" i="1" a="1"/>
  <c r="AO3371" i="1" s="1"/>
  <c r="AR34" i="1" a="1"/>
  <c r="AR34" i="1" s="1"/>
  <c r="AQ34" i="1" a="1"/>
  <c r="AQ34" i="1" s="1"/>
  <c r="AP34" i="1" a="1"/>
  <c r="AP34" i="1" s="1"/>
  <c r="AO34" i="1" a="1"/>
  <c r="AO34" i="1" s="1"/>
  <c r="AR2254" i="1" a="1"/>
  <c r="AR2254" i="1" s="1"/>
  <c r="AQ2254" i="1" a="1"/>
  <c r="AQ2254" i="1" s="1"/>
  <c r="AP2254" i="1" a="1"/>
  <c r="AP2254" i="1" s="1"/>
  <c r="AO2254" i="1" a="1"/>
  <c r="AO2254" i="1" s="1"/>
  <c r="AR3282" i="1" a="1"/>
  <c r="AR3282" i="1" s="1"/>
  <c r="AQ3282" i="1" a="1"/>
  <c r="AQ3282" i="1" s="1"/>
  <c r="AP3282" i="1" a="1"/>
  <c r="AP3282" i="1" s="1"/>
  <c r="AO3282" i="1" a="1"/>
  <c r="AO3282" i="1" s="1"/>
  <c r="AR303" i="1" a="1"/>
  <c r="AR303" i="1" s="1"/>
  <c r="AQ303" i="1" a="1"/>
  <c r="AQ303" i="1" s="1"/>
  <c r="AP303" i="1" a="1"/>
  <c r="AP303" i="1" s="1"/>
  <c r="AO303" i="1" a="1"/>
  <c r="AO303" i="1" s="1"/>
  <c r="AR405" i="1" a="1"/>
  <c r="AR405" i="1" s="1"/>
  <c r="AQ405" i="1" a="1"/>
  <c r="AQ405" i="1" s="1"/>
  <c r="AP405" i="1" a="1"/>
  <c r="AP405" i="1" s="1"/>
  <c r="AO405" i="1" a="1"/>
  <c r="AO405" i="1" s="1"/>
  <c r="AR175" i="1" a="1"/>
  <c r="AR175" i="1" s="1"/>
  <c r="AQ175" i="1" a="1"/>
  <c r="AQ175" i="1" s="1"/>
  <c r="AP175" i="1" a="1"/>
  <c r="AP175" i="1" s="1"/>
  <c r="AO175" i="1" a="1"/>
  <c r="AO175" i="1" s="1"/>
  <c r="AR316" i="1" a="1"/>
  <c r="AR316" i="1" s="1"/>
  <c r="AQ316" i="1" a="1"/>
  <c r="AQ316" i="1" s="1"/>
  <c r="AP316" i="1" a="1"/>
  <c r="AP316" i="1" s="1"/>
  <c r="AO316" i="1" a="1"/>
  <c r="AO316" i="1" s="1"/>
  <c r="AR120" i="1" a="1"/>
  <c r="AR120" i="1" s="1"/>
  <c r="AQ120" i="1" a="1"/>
  <c r="AQ120" i="1" s="1"/>
  <c r="AP120" i="1" a="1"/>
  <c r="AP120" i="1" s="1"/>
  <c r="AO120" i="1" a="1"/>
  <c r="AO120" i="1" s="1"/>
  <c r="AR2391" i="1" a="1"/>
  <c r="AR2391" i="1" s="1"/>
  <c r="AQ2391" i="1" a="1"/>
  <c r="AQ2391" i="1" s="1"/>
  <c r="AP2391" i="1" a="1"/>
  <c r="AP2391" i="1" s="1"/>
  <c r="AO2391" i="1" a="1"/>
  <c r="AO2391" i="1" s="1"/>
  <c r="AR268" i="1" a="1"/>
  <c r="AR268" i="1" s="1"/>
  <c r="AQ268" i="1" a="1"/>
  <c r="AQ268" i="1" s="1"/>
  <c r="AP268" i="1" a="1"/>
  <c r="AP268" i="1" s="1"/>
  <c r="AO268" i="1" a="1"/>
  <c r="AO268" i="1" s="1"/>
  <c r="AR117" i="1" a="1"/>
  <c r="AR117" i="1" s="1"/>
  <c r="AQ117" i="1" a="1"/>
  <c r="AQ117" i="1" s="1"/>
  <c r="AP117" i="1" a="1"/>
  <c r="AP117" i="1" s="1"/>
  <c r="AO117" i="1" a="1"/>
  <c r="AO117" i="1" s="1"/>
  <c r="AR1778" i="1" a="1"/>
  <c r="AR1778" i="1" s="1"/>
  <c r="AQ1778" i="1" a="1"/>
  <c r="AQ1778" i="1" s="1"/>
  <c r="AP1778" i="1" a="1"/>
  <c r="AP1778" i="1" s="1"/>
  <c r="AO1778" i="1" a="1"/>
  <c r="AO1778" i="1" s="1"/>
  <c r="AR459" i="1" a="1"/>
  <c r="AR459" i="1" s="1"/>
  <c r="AQ459" i="1" a="1"/>
  <c r="AQ459" i="1" s="1"/>
  <c r="AP459" i="1" a="1"/>
  <c r="AP459" i="1" s="1"/>
  <c r="AO459" i="1" a="1"/>
  <c r="AO459" i="1" s="1"/>
  <c r="AR1071" i="1" a="1"/>
  <c r="AR1071" i="1" s="1"/>
  <c r="AQ1071" i="1" a="1"/>
  <c r="AQ1071" i="1" s="1"/>
  <c r="AP1071" i="1" a="1"/>
  <c r="AP1071" i="1" s="1"/>
  <c r="AO1071" i="1" a="1"/>
  <c r="AO1071" i="1" s="1"/>
  <c r="AR398" i="1" a="1"/>
  <c r="AR398" i="1" s="1"/>
  <c r="AQ398" i="1" a="1"/>
  <c r="AQ398" i="1" s="1"/>
  <c r="AP398" i="1" a="1"/>
  <c r="AP398" i="1" s="1"/>
  <c r="AO398" i="1" a="1"/>
  <c r="AO398" i="1" s="1"/>
  <c r="AR2317" i="1" a="1"/>
  <c r="AR2317" i="1" s="1"/>
  <c r="AQ2317" i="1" a="1"/>
  <c r="AQ2317" i="1" s="1"/>
  <c r="AP2317" i="1" a="1"/>
  <c r="AP2317" i="1" s="1"/>
  <c r="AO2317" i="1" a="1"/>
  <c r="AO2317" i="1" s="1"/>
  <c r="AR396" i="1" a="1"/>
  <c r="AR396" i="1" s="1"/>
  <c r="AQ396" i="1" a="1"/>
  <c r="AQ396" i="1" s="1"/>
  <c r="AP396" i="1" a="1"/>
  <c r="AP396" i="1" s="1"/>
  <c r="AO396" i="1" a="1"/>
  <c r="AO396" i="1" s="1"/>
  <c r="AR315" i="1" a="1"/>
  <c r="AR315" i="1" s="1"/>
  <c r="AQ315" i="1" a="1"/>
  <c r="AQ315" i="1" s="1"/>
  <c r="AP315" i="1" a="1"/>
  <c r="AP315" i="1" s="1"/>
  <c r="AO315" i="1" a="1"/>
  <c r="AO315" i="1" s="1"/>
  <c r="AR414" i="1" a="1"/>
  <c r="AR414" i="1" s="1"/>
  <c r="AQ414" i="1" a="1"/>
  <c r="AQ414" i="1" s="1"/>
  <c r="AP414" i="1" a="1"/>
  <c r="AP414" i="1" s="1"/>
  <c r="AO414" i="1" a="1"/>
  <c r="AO414" i="1" s="1"/>
  <c r="AR278" i="1" a="1"/>
  <c r="AR278" i="1" s="1"/>
  <c r="AQ278" i="1" a="1"/>
  <c r="AQ278" i="1" s="1"/>
  <c r="AP278" i="1" a="1"/>
  <c r="AP278" i="1" s="1"/>
  <c r="AO278" i="1" a="1"/>
  <c r="AO278" i="1" s="1"/>
  <c r="AR245" i="1" a="1"/>
  <c r="AR245" i="1" s="1"/>
  <c r="AQ245" i="1" a="1"/>
  <c r="AQ245" i="1" s="1"/>
  <c r="AP245" i="1" a="1"/>
  <c r="AP245" i="1" s="1"/>
  <c r="AO245" i="1" a="1"/>
  <c r="AO245" i="1" s="1"/>
  <c r="AR340" i="1" a="1"/>
  <c r="AR340" i="1" s="1"/>
  <c r="AQ340" i="1" a="1"/>
  <c r="AQ340" i="1" s="1"/>
  <c r="AP340" i="1" a="1"/>
  <c r="AP340" i="1" s="1"/>
  <c r="AO340" i="1" a="1"/>
  <c r="AO340" i="1" s="1"/>
  <c r="AR428" i="1" a="1"/>
  <c r="AR428" i="1" s="1"/>
  <c r="AQ428" i="1" a="1"/>
  <c r="AQ428" i="1" s="1"/>
  <c r="AP428" i="1" a="1"/>
  <c r="AP428" i="1" s="1"/>
  <c r="AO428" i="1" a="1"/>
  <c r="AO428" i="1" s="1"/>
  <c r="AR188" i="1" a="1"/>
  <c r="AR188" i="1" s="1"/>
  <c r="AQ188" i="1" a="1"/>
  <c r="AQ188" i="1" s="1"/>
  <c r="AP188" i="1" a="1"/>
  <c r="AP188" i="1" s="1"/>
  <c r="AO188" i="1" a="1"/>
  <c r="AO188" i="1" s="1"/>
  <c r="AR1102" i="1" a="1"/>
  <c r="AR1102" i="1" s="1"/>
  <c r="AQ1102" i="1" a="1"/>
  <c r="AQ1102" i="1" s="1"/>
  <c r="AP1102" i="1" a="1"/>
  <c r="AP1102" i="1" s="1"/>
  <c r="AO1102" i="1" a="1"/>
  <c r="AO1102" i="1" s="1"/>
  <c r="AR2752" i="1" a="1"/>
  <c r="AR2752" i="1" s="1"/>
  <c r="AQ2752" i="1" a="1"/>
  <c r="AQ2752" i="1" s="1"/>
  <c r="AP2752" i="1" a="1"/>
  <c r="AP2752" i="1" s="1"/>
  <c r="AO2752" i="1" a="1"/>
  <c r="AO2752" i="1" s="1"/>
  <c r="AR137" i="1" a="1"/>
  <c r="AR137" i="1" s="1"/>
  <c r="AQ137" i="1" a="1"/>
  <c r="AQ137" i="1" s="1"/>
  <c r="AP137" i="1" a="1"/>
  <c r="AP137" i="1" s="1"/>
  <c r="AO137" i="1" a="1"/>
  <c r="AO137" i="1" s="1"/>
  <c r="AR169" i="1" a="1"/>
  <c r="AR169" i="1" s="1"/>
  <c r="AQ169" i="1" a="1"/>
  <c r="AQ169" i="1" s="1"/>
  <c r="AP169" i="1" a="1"/>
  <c r="AP169" i="1" s="1"/>
  <c r="AO169" i="1" a="1"/>
  <c r="AO169" i="1" s="1"/>
  <c r="AR356" i="1" a="1"/>
  <c r="AR356" i="1" s="1"/>
  <c r="AQ356" i="1" a="1"/>
  <c r="AQ356" i="1" s="1"/>
  <c r="AP356" i="1" a="1"/>
  <c r="AP356" i="1" s="1"/>
  <c r="AO356" i="1" a="1"/>
  <c r="AO356" i="1" s="1"/>
  <c r="AR1370" i="1" a="1"/>
  <c r="AR1370" i="1" s="1"/>
  <c r="AQ1370" i="1" a="1"/>
  <c r="AQ1370" i="1" s="1"/>
  <c r="AP1370" i="1" a="1"/>
  <c r="AP1370" i="1" s="1"/>
  <c r="AO1370" i="1" a="1"/>
  <c r="AO1370" i="1" s="1"/>
  <c r="AR1764" i="1" a="1"/>
  <c r="AR1764" i="1" s="1"/>
  <c r="AQ1764" i="1" a="1"/>
  <c r="AQ1764" i="1" s="1"/>
  <c r="AP1764" i="1" a="1"/>
  <c r="AP1764" i="1" s="1"/>
  <c r="AO1764" i="1" a="1"/>
  <c r="AO1764" i="1" s="1"/>
  <c r="AR1912" i="1" a="1"/>
  <c r="AR1912" i="1" s="1"/>
  <c r="AQ1912" i="1" a="1"/>
  <c r="AQ1912" i="1" s="1"/>
  <c r="AP1912" i="1" a="1"/>
  <c r="AP1912" i="1" s="1"/>
  <c r="AO1912" i="1" a="1"/>
  <c r="AO1912" i="1" s="1"/>
  <c r="AR1971" i="1" a="1"/>
  <c r="AR1971" i="1" s="1"/>
  <c r="AQ1971" i="1" a="1"/>
  <c r="AQ1971" i="1" s="1"/>
  <c r="AP1971" i="1" a="1"/>
  <c r="AP1971" i="1" s="1"/>
  <c r="AO1971" i="1" a="1"/>
  <c r="AO1971" i="1" s="1"/>
  <c r="AR2321" i="1" a="1"/>
  <c r="AR2321" i="1" s="1"/>
  <c r="AQ2321" i="1" a="1"/>
  <c r="AQ2321" i="1" s="1"/>
  <c r="AP2321" i="1" a="1"/>
  <c r="AP2321" i="1" s="1"/>
  <c r="AO2321" i="1" a="1"/>
  <c r="AO2321" i="1" s="1"/>
  <c r="AR1255" i="1" a="1"/>
  <c r="AR1255" i="1" s="1"/>
  <c r="AQ1255" i="1" a="1"/>
  <c r="AQ1255" i="1" s="1"/>
  <c r="AP1255" i="1" a="1"/>
  <c r="AP1255" i="1" s="1"/>
  <c r="AO1255" i="1" a="1"/>
  <c r="AO1255" i="1" s="1"/>
  <c r="AR1872" i="1" a="1"/>
  <c r="AR1872" i="1" s="1"/>
  <c r="AQ1872" i="1" a="1"/>
  <c r="AQ1872" i="1" s="1"/>
  <c r="AP1872" i="1" a="1"/>
  <c r="AP1872" i="1" s="1"/>
  <c r="AO1872" i="1" a="1"/>
  <c r="AO1872" i="1" s="1"/>
  <c r="AR2224" i="1" a="1"/>
  <c r="AR2224" i="1" s="1"/>
  <c r="AQ2224" i="1" a="1"/>
  <c r="AQ2224" i="1" s="1"/>
  <c r="AP2224" i="1" a="1"/>
  <c r="AP2224" i="1" s="1"/>
  <c r="AO2224" i="1" a="1"/>
  <c r="AO2224" i="1" s="1"/>
  <c r="AR2202" i="1" a="1"/>
  <c r="AR2202" i="1" s="1"/>
  <c r="AQ2202" i="1" a="1"/>
  <c r="AQ2202" i="1" s="1"/>
  <c r="AP2202" i="1" a="1"/>
  <c r="AP2202" i="1" s="1"/>
  <c r="AO2202" i="1" a="1"/>
  <c r="AO2202" i="1" s="1"/>
  <c r="AR1100" i="1" a="1"/>
  <c r="AR1100" i="1" s="1"/>
  <c r="AQ1100" i="1" a="1"/>
  <c r="AQ1100" i="1" s="1"/>
  <c r="AP1100" i="1" a="1"/>
  <c r="AP1100" i="1" s="1"/>
  <c r="AO1100" i="1" a="1"/>
  <c r="AO1100" i="1" s="1"/>
  <c r="AR1735" i="1" a="1"/>
  <c r="AR1735" i="1" s="1"/>
  <c r="AQ1735" i="1" a="1"/>
  <c r="AQ1735" i="1" s="1"/>
  <c r="AP1735" i="1" a="1"/>
  <c r="AP1735" i="1" s="1"/>
  <c r="AO1735" i="1" a="1"/>
  <c r="AO1735" i="1" s="1"/>
  <c r="AR1975" i="1" a="1"/>
  <c r="AR1975" i="1" s="1"/>
  <c r="AQ1975" i="1" a="1"/>
  <c r="AQ1975" i="1" s="1"/>
  <c r="AP1975" i="1" a="1"/>
  <c r="AP1975" i="1" s="1"/>
  <c r="AO1975" i="1" a="1"/>
  <c r="AO1975" i="1" s="1"/>
  <c r="AR1068" i="1" a="1"/>
  <c r="AR1068" i="1" s="1"/>
  <c r="AQ1068" i="1" a="1"/>
  <c r="AQ1068" i="1" s="1"/>
  <c r="AP1068" i="1" a="1"/>
  <c r="AP1068" i="1" s="1"/>
  <c r="AO1068" i="1" a="1"/>
  <c r="AO1068" i="1" s="1"/>
  <c r="AR3458" i="1" a="1"/>
  <c r="AR3458" i="1" s="1"/>
  <c r="AQ3458" i="1" a="1"/>
  <c r="AQ3458" i="1" s="1"/>
  <c r="AP3458" i="1" a="1"/>
  <c r="AP3458" i="1" s="1"/>
  <c r="AO3458" i="1" a="1"/>
  <c r="AO3458" i="1" s="1"/>
  <c r="AR552" i="1" a="1"/>
  <c r="AR552" i="1" s="1"/>
  <c r="AQ552" i="1" a="1"/>
  <c r="AQ552" i="1" s="1"/>
  <c r="AP552" i="1" a="1"/>
  <c r="AP552" i="1" s="1"/>
  <c r="AO552" i="1" a="1"/>
  <c r="AO552" i="1" s="1"/>
  <c r="AR808" i="1" a="1"/>
  <c r="AR808" i="1" s="1"/>
  <c r="AQ808" i="1" a="1"/>
  <c r="AQ808" i="1" s="1"/>
  <c r="AP808" i="1" a="1"/>
  <c r="AP808" i="1" s="1"/>
  <c r="AO808" i="1" a="1"/>
  <c r="AO808" i="1" s="1"/>
  <c r="AR2815" i="1" a="1"/>
  <c r="AR2815" i="1" s="1"/>
  <c r="AQ2815" i="1" a="1"/>
  <c r="AQ2815" i="1" s="1"/>
  <c r="AP2815" i="1" a="1"/>
  <c r="AP2815" i="1" s="1"/>
  <c r="AO2815" i="1" a="1"/>
  <c r="AO2815" i="1" s="1"/>
  <c r="AR2813" i="1" a="1"/>
  <c r="AR2813" i="1" s="1"/>
  <c r="AQ2813" i="1" a="1"/>
  <c r="AQ2813" i="1" s="1"/>
  <c r="AP2813" i="1" a="1"/>
  <c r="AP2813" i="1" s="1"/>
  <c r="AO2813" i="1" a="1"/>
  <c r="AO2813" i="1" s="1"/>
  <c r="AR2571" i="1" a="1"/>
  <c r="AR2571" i="1" s="1"/>
  <c r="AQ2571" i="1" a="1"/>
  <c r="AQ2571" i="1" s="1"/>
  <c r="AP2571" i="1" a="1"/>
  <c r="AP2571" i="1" s="1"/>
  <c r="AO2571" i="1" a="1"/>
  <c r="AO2571" i="1" s="1"/>
  <c r="AR2236" i="1" a="1"/>
  <c r="AR2236" i="1" s="1"/>
  <c r="AQ2236" i="1" a="1"/>
  <c r="AQ2236" i="1" s="1"/>
  <c r="AP2236" i="1" a="1"/>
  <c r="AP2236" i="1" s="1"/>
  <c r="AO2236" i="1" a="1"/>
  <c r="AO2236" i="1" s="1"/>
  <c r="AR38" i="1" a="1"/>
  <c r="AR38" i="1" s="1"/>
  <c r="AQ38" i="1" a="1"/>
  <c r="AQ38" i="1" s="1"/>
  <c r="AP38" i="1" a="1"/>
  <c r="AP38" i="1" s="1"/>
  <c r="AO38" i="1" a="1"/>
  <c r="AO38" i="1" s="1"/>
  <c r="AR1558" i="1" a="1"/>
  <c r="AR1558" i="1" s="1"/>
  <c r="AQ1558" i="1" a="1"/>
  <c r="AQ1558" i="1" s="1"/>
  <c r="AP1558" i="1" a="1"/>
  <c r="AP1558" i="1" s="1"/>
  <c r="AO1558" i="1" a="1"/>
  <c r="AO1558" i="1" s="1"/>
  <c r="AR28" i="1" a="1"/>
  <c r="AR28" i="1" s="1"/>
  <c r="AQ28" i="1" a="1"/>
  <c r="AQ28" i="1" s="1"/>
  <c r="AP28" i="1" a="1"/>
  <c r="AP28" i="1" s="1"/>
  <c r="AO28" i="1" a="1"/>
  <c r="AO28" i="1" s="1"/>
  <c r="AR2259" i="1" a="1"/>
  <c r="AR2259" i="1" s="1"/>
  <c r="AQ2259" i="1" a="1"/>
  <c r="AQ2259" i="1" s="1"/>
  <c r="AP2259" i="1" a="1"/>
  <c r="AP2259" i="1" s="1"/>
  <c r="AO2259" i="1" a="1"/>
  <c r="AO2259" i="1" s="1"/>
  <c r="AR3041" i="1" a="1"/>
  <c r="AR3041" i="1" s="1"/>
  <c r="AQ3041" i="1" a="1"/>
  <c r="AQ3041" i="1" s="1"/>
  <c r="AP3041" i="1" a="1"/>
  <c r="AP3041" i="1" s="1"/>
  <c r="AO3041" i="1" a="1"/>
  <c r="AO3041" i="1" s="1"/>
  <c r="AR3459" i="1" a="1"/>
  <c r="AR3459" i="1" s="1"/>
  <c r="AQ3459" i="1" a="1"/>
  <c r="AQ3459" i="1" s="1"/>
  <c r="AP3459" i="1" a="1"/>
  <c r="AP3459" i="1" s="1"/>
  <c r="AO3459" i="1" a="1"/>
  <c r="AO3459" i="1" s="1"/>
  <c r="AR1055" i="1" a="1"/>
  <c r="AR1055" i="1" s="1"/>
  <c r="AQ1055" i="1" a="1"/>
  <c r="AQ1055" i="1" s="1"/>
  <c r="AP1055" i="1" a="1"/>
  <c r="AP1055" i="1" s="1"/>
  <c r="AO1055" i="1" a="1"/>
  <c r="AO1055" i="1" s="1"/>
  <c r="AR1892" i="1" a="1"/>
  <c r="AR1892" i="1" s="1"/>
  <c r="AQ1892" i="1" a="1"/>
  <c r="AQ1892" i="1" s="1"/>
  <c r="AP1892" i="1" a="1"/>
  <c r="AP1892" i="1" s="1"/>
  <c r="AO1892" i="1" a="1"/>
  <c r="AO1892" i="1" s="1"/>
  <c r="AR892" i="1" a="1"/>
  <c r="AR892" i="1" s="1"/>
  <c r="AQ892" i="1" a="1"/>
  <c r="AQ892" i="1" s="1"/>
  <c r="AP892" i="1" a="1"/>
  <c r="AP892" i="1" s="1"/>
  <c r="AO892" i="1" a="1"/>
  <c r="AO892" i="1" s="1"/>
  <c r="AR1551" i="1" a="1"/>
  <c r="AR1551" i="1" s="1"/>
  <c r="AQ1551" i="1" a="1"/>
  <c r="AQ1551" i="1" s="1"/>
  <c r="AP1551" i="1" a="1"/>
  <c r="AP1551" i="1" s="1"/>
  <c r="AO1551" i="1" a="1"/>
  <c r="AO1551" i="1" s="1"/>
  <c r="AR1056" i="1" a="1"/>
  <c r="AR1056" i="1" s="1"/>
  <c r="AQ1056" i="1" a="1"/>
  <c r="AQ1056" i="1" s="1"/>
  <c r="AP1056" i="1" a="1"/>
  <c r="AP1056" i="1" s="1"/>
  <c r="AO1056" i="1" a="1"/>
  <c r="AO1056" i="1" s="1"/>
  <c r="AR2633" i="1" a="1"/>
  <c r="AR2633" i="1" s="1"/>
  <c r="AQ2633" i="1" a="1"/>
  <c r="AQ2633" i="1" s="1"/>
  <c r="AP2633" i="1" a="1"/>
  <c r="AP2633" i="1" s="1"/>
  <c r="AO2633" i="1" a="1"/>
  <c r="AO2633" i="1" s="1"/>
  <c r="AR2477" i="1" a="1"/>
  <c r="AR2477" i="1" s="1"/>
  <c r="AQ2477" i="1" a="1"/>
  <c r="AQ2477" i="1" s="1"/>
  <c r="AP2477" i="1" a="1"/>
  <c r="AP2477" i="1" s="1"/>
  <c r="AO2477" i="1" a="1"/>
  <c r="AO2477" i="1" s="1"/>
  <c r="AR2073" i="1" a="1"/>
  <c r="AR2073" i="1" s="1"/>
  <c r="AQ2073" i="1" a="1"/>
  <c r="AQ2073" i="1" s="1"/>
  <c r="AP2073" i="1" a="1"/>
  <c r="AP2073" i="1" s="1"/>
  <c r="AO2073" i="1" a="1"/>
  <c r="AO2073" i="1" s="1"/>
  <c r="AR3089" i="1" a="1"/>
  <c r="AR3089" i="1" s="1"/>
  <c r="AQ3089" i="1" a="1"/>
  <c r="AQ3089" i="1" s="1"/>
  <c r="AP3089" i="1" a="1"/>
  <c r="AP3089" i="1" s="1"/>
  <c r="AO3089" i="1" a="1"/>
  <c r="AO3089" i="1" s="1"/>
  <c r="AR418" i="1" a="1"/>
  <c r="AR418" i="1" s="1"/>
  <c r="AQ418" i="1" a="1"/>
  <c r="AQ418" i="1" s="1"/>
  <c r="AP418" i="1" a="1"/>
  <c r="AP418" i="1" s="1"/>
  <c r="AO418" i="1" a="1"/>
  <c r="AO418" i="1" s="1"/>
  <c r="AR3332" i="1" a="1"/>
  <c r="AR3332" i="1" s="1"/>
  <c r="AQ3332" i="1" a="1"/>
  <c r="AQ3332" i="1" s="1"/>
  <c r="AP3332" i="1" a="1"/>
  <c r="AP3332" i="1" s="1"/>
  <c r="AO3332" i="1" a="1"/>
  <c r="AO3332" i="1" s="1"/>
  <c r="AR2288" i="1" a="1"/>
  <c r="AR2288" i="1" s="1"/>
  <c r="AQ2288" i="1" a="1"/>
  <c r="AQ2288" i="1" s="1"/>
  <c r="AP2288" i="1" a="1"/>
  <c r="AP2288" i="1" s="1"/>
  <c r="AO2288" i="1" a="1"/>
  <c r="AO2288" i="1" s="1"/>
  <c r="AR3677" i="1" a="1"/>
  <c r="AR3677" i="1" s="1"/>
  <c r="AQ3677" i="1" a="1"/>
  <c r="AQ3677" i="1" s="1"/>
  <c r="AP3677" i="1" a="1"/>
  <c r="AP3677" i="1" s="1"/>
  <c r="AO3677" i="1" a="1"/>
  <c r="AO3677" i="1" s="1"/>
  <c r="AR2107" i="1" a="1"/>
  <c r="AR2107" i="1" s="1"/>
  <c r="AQ2107" i="1" a="1"/>
  <c r="AQ2107" i="1" s="1"/>
  <c r="AP2107" i="1" a="1"/>
  <c r="AP2107" i="1" s="1"/>
  <c r="AO2107" i="1" a="1"/>
  <c r="AO2107" i="1" s="1"/>
  <c r="AR1383" i="1" a="1"/>
  <c r="AR1383" i="1" s="1"/>
  <c r="AQ1383" i="1" a="1"/>
  <c r="AQ1383" i="1" s="1"/>
  <c r="AP1383" i="1" a="1"/>
  <c r="AP1383" i="1" s="1"/>
  <c r="AO1383" i="1" a="1"/>
  <c r="AO1383" i="1" s="1"/>
  <c r="AR1093" i="1" a="1"/>
  <c r="AR1093" i="1" s="1"/>
  <c r="AQ1093" i="1" a="1"/>
  <c r="AQ1093" i="1" s="1"/>
  <c r="AP1093" i="1" a="1"/>
  <c r="AP1093" i="1" s="1"/>
  <c r="AO1093" i="1" a="1"/>
  <c r="AO1093" i="1" s="1"/>
  <c r="AR265" i="1" a="1"/>
  <c r="AR265" i="1" s="1"/>
  <c r="AQ265" i="1" a="1"/>
  <c r="AQ265" i="1" s="1"/>
  <c r="AP265" i="1" a="1"/>
  <c r="AP265" i="1" s="1"/>
  <c r="AO265" i="1" a="1"/>
  <c r="AO265" i="1" s="1"/>
  <c r="AR3706" i="1" a="1"/>
  <c r="AR3706" i="1" s="1"/>
  <c r="AQ3706" i="1" a="1"/>
  <c r="AQ3706" i="1" s="1"/>
  <c r="AP3706" i="1" a="1"/>
  <c r="AP3706" i="1" s="1"/>
  <c r="AO3706" i="1" a="1"/>
  <c r="AO3706" i="1" s="1"/>
  <c r="AR3692" i="1" a="1"/>
  <c r="AR3692" i="1" s="1"/>
  <c r="AQ3692" i="1" a="1"/>
  <c r="AQ3692" i="1" s="1"/>
  <c r="AP3692" i="1" a="1"/>
  <c r="AP3692" i="1" s="1"/>
  <c r="AO3692" i="1" a="1"/>
  <c r="AO3692" i="1" s="1"/>
  <c r="AR1131" i="1" a="1"/>
  <c r="AR1131" i="1" s="1"/>
  <c r="AQ1131" i="1" a="1"/>
  <c r="AQ1131" i="1" s="1"/>
  <c r="AP1131" i="1" a="1"/>
  <c r="AP1131" i="1" s="1"/>
  <c r="AO1131" i="1" a="1"/>
  <c r="AO1131" i="1" s="1"/>
  <c r="AR2897" i="1" a="1"/>
  <c r="AR2897" i="1" s="1"/>
  <c r="AQ2897" i="1" a="1"/>
  <c r="AQ2897" i="1" s="1"/>
  <c r="AP2897" i="1" a="1"/>
  <c r="AP2897" i="1" s="1"/>
  <c r="AO2897" i="1" a="1"/>
  <c r="AO2897" i="1" s="1"/>
  <c r="AR213" i="1" a="1"/>
  <c r="AR213" i="1" s="1"/>
  <c r="AQ213" i="1" a="1"/>
  <c r="AQ213" i="1" s="1"/>
  <c r="AP213" i="1" a="1"/>
  <c r="AP213" i="1" s="1"/>
  <c r="AO213" i="1" a="1"/>
  <c r="AO213" i="1" s="1"/>
  <c r="AR606" i="1" a="1"/>
  <c r="AR606" i="1" s="1"/>
  <c r="AQ606" i="1" a="1"/>
  <c r="AQ606" i="1" s="1"/>
  <c r="AP606" i="1" a="1"/>
  <c r="AP606" i="1" s="1"/>
  <c r="AO606" i="1" a="1"/>
  <c r="AO606" i="1" s="1"/>
  <c r="AR2058" i="1" a="1"/>
  <c r="AR2058" i="1" s="1"/>
  <c r="AQ2058" i="1" a="1"/>
  <c r="AQ2058" i="1" s="1"/>
  <c r="AP2058" i="1" a="1"/>
  <c r="AP2058" i="1" s="1"/>
  <c r="AO2058" i="1" a="1"/>
  <c r="AO2058" i="1" s="1"/>
  <c r="AR2522" i="1" a="1"/>
  <c r="AR2522" i="1" s="1"/>
  <c r="AQ2522" i="1" a="1"/>
  <c r="AQ2522" i="1" s="1"/>
  <c r="AP2522" i="1" a="1"/>
  <c r="AP2522" i="1" s="1"/>
  <c r="AO2522" i="1" a="1"/>
  <c r="AO2522" i="1" s="1"/>
  <c r="AR206" i="1" a="1"/>
  <c r="AR206" i="1" s="1"/>
  <c r="AQ206" i="1" a="1"/>
  <c r="AQ206" i="1" s="1"/>
  <c r="AP206" i="1" a="1"/>
  <c r="AP206" i="1" s="1"/>
  <c r="AO206" i="1" a="1"/>
  <c r="AO206" i="1" s="1"/>
  <c r="AR1716" i="1" a="1"/>
  <c r="AR1716" i="1" s="1"/>
  <c r="AQ1716" i="1" a="1"/>
  <c r="AQ1716" i="1" s="1"/>
  <c r="AP1716" i="1" a="1"/>
  <c r="AP1716" i="1" s="1"/>
  <c r="AO1716" i="1" a="1"/>
  <c r="AO1716" i="1" s="1"/>
  <c r="AR294" i="1" a="1"/>
  <c r="AR294" i="1" s="1"/>
  <c r="AQ294" i="1" a="1"/>
  <c r="AQ294" i="1" s="1"/>
  <c r="AP294" i="1" a="1"/>
  <c r="AP294" i="1" s="1"/>
  <c r="AO294" i="1" a="1"/>
  <c r="AO294" i="1" s="1"/>
  <c r="AR366" i="1" a="1"/>
  <c r="AR366" i="1" s="1"/>
  <c r="AQ366" i="1" a="1"/>
  <c r="AQ366" i="1" s="1"/>
  <c r="AP366" i="1" a="1"/>
  <c r="AP366" i="1" s="1"/>
  <c r="AO366" i="1" a="1"/>
  <c r="AO366" i="1" s="1"/>
  <c r="AR1053" i="1" a="1"/>
  <c r="AR1053" i="1" s="1"/>
  <c r="AQ1053" i="1" a="1"/>
  <c r="AQ1053" i="1" s="1"/>
  <c r="AP1053" i="1" a="1"/>
  <c r="AP1053" i="1" s="1"/>
  <c r="AO1053" i="1" a="1"/>
  <c r="AO1053" i="1" s="1"/>
  <c r="AR681" i="1" a="1"/>
  <c r="AR681" i="1" s="1"/>
  <c r="AQ681" i="1" a="1"/>
  <c r="AQ681" i="1" s="1"/>
  <c r="AP681" i="1" a="1"/>
  <c r="AP681" i="1" s="1"/>
  <c r="AO681" i="1" a="1"/>
  <c r="AO681" i="1" s="1"/>
  <c r="AR1052" i="1" a="1"/>
  <c r="AR1052" i="1" s="1"/>
  <c r="AQ1052" i="1" a="1"/>
  <c r="AQ1052" i="1" s="1"/>
  <c r="AP1052" i="1" a="1"/>
  <c r="AP1052" i="1" s="1"/>
  <c r="AO1052" i="1" a="1"/>
  <c r="AO1052" i="1" s="1"/>
  <c r="AR715" i="1" a="1"/>
  <c r="AR715" i="1" s="1"/>
  <c r="AQ715" i="1" a="1"/>
  <c r="AQ715" i="1" s="1"/>
  <c r="AP715" i="1" a="1"/>
  <c r="AP715" i="1" s="1"/>
  <c r="AO715" i="1" a="1"/>
  <c r="AO715" i="1" s="1"/>
  <c r="AR864" i="1" a="1"/>
  <c r="AR864" i="1" s="1"/>
  <c r="AQ864" i="1" a="1"/>
  <c r="AQ864" i="1" s="1"/>
  <c r="AP864" i="1" a="1"/>
  <c r="AP864" i="1" s="1"/>
  <c r="AO864" i="1" a="1"/>
  <c r="AO864" i="1" s="1"/>
  <c r="AR2977" i="1" a="1"/>
  <c r="AR2977" i="1" s="1"/>
  <c r="AQ2977" i="1" a="1"/>
  <c r="AQ2977" i="1" s="1"/>
  <c r="AP2977" i="1" a="1"/>
  <c r="AP2977" i="1" s="1"/>
  <c r="AO2977" i="1" a="1"/>
  <c r="AO2977" i="1" s="1"/>
  <c r="AR3393" i="1" a="1"/>
  <c r="AR3393" i="1" s="1"/>
  <c r="AQ3393" i="1" a="1"/>
  <c r="AQ3393" i="1" s="1"/>
  <c r="AP3393" i="1" a="1"/>
  <c r="AP3393" i="1" s="1"/>
  <c r="AO3393" i="1" a="1"/>
  <c r="AO3393" i="1" s="1"/>
  <c r="AR3406" i="1" a="1"/>
  <c r="AR3406" i="1" s="1"/>
  <c r="AQ3406" i="1" a="1"/>
  <c r="AQ3406" i="1" s="1"/>
  <c r="AP3406" i="1" a="1"/>
  <c r="AP3406" i="1" s="1"/>
  <c r="AO3406" i="1" a="1"/>
  <c r="AO3406" i="1" s="1"/>
  <c r="AR3063" i="1" a="1"/>
  <c r="AR3063" i="1" s="1"/>
  <c r="AQ3063" i="1" a="1"/>
  <c r="AQ3063" i="1" s="1"/>
  <c r="AP3063" i="1" a="1"/>
  <c r="AP3063" i="1" s="1"/>
  <c r="AO3063" i="1" a="1"/>
  <c r="AO3063" i="1" s="1"/>
  <c r="AR856" i="1" a="1"/>
  <c r="AR856" i="1" s="1"/>
  <c r="AQ856" i="1" a="1"/>
  <c r="AQ856" i="1" s="1"/>
  <c r="AP856" i="1" a="1"/>
  <c r="AP856" i="1" s="1"/>
  <c r="AO856" i="1" a="1"/>
  <c r="AO856" i="1" s="1"/>
  <c r="AR195" i="1" a="1"/>
  <c r="AR195" i="1" s="1"/>
  <c r="AQ195" i="1" a="1"/>
  <c r="AQ195" i="1" s="1"/>
  <c r="AP195" i="1" a="1"/>
  <c r="AP195" i="1" s="1"/>
  <c r="AO195" i="1" a="1"/>
  <c r="AO195" i="1" s="1"/>
  <c r="AR1127" i="1" a="1"/>
  <c r="AR1127" i="1" s="1"/>
  <c r="AQ1127" i="1" a="1"/>
  <c r="AQ1127" i="1" s="1"/>
  <c r="AP1127" i="1" a="1"/>
  <c r="AP1127" i="1" s="1"/>
  <c r="AO1127" i="1" a="1"/>
  <c r="AO1127" i="1" s="1"/>
  <c r="AR1276" i="1" a="1"/>
  <c r="AR1276" i="1" s="1"/>
  <c r="AQ1276" i="1" a="1"/>
  <c r="AQ1276" i="1" s="1"/>
  <c r="AP1276" i="1" a="1"/>
  <c r="AP1276" i="1" s="1"/>
  <c r="AO1276" i="1" a="1"/>
  <c r="AO1276" i="1" s="1"/>
  <c r="AR1523" i="1" a="1"/>
  <c r="AR1523" i="1" s="1"/>
  <c r="AQ1523" i="1" a="1"/>
  <c r="AQ1523" i="1" s="1"/>
  <c r="AP1523" i="1" a="1"/>
  <c r="AP1523" i="1" s="1"/>
  <c r="AO1523" i="1" a="1"/>
  <c r="AO1523" i="1" s="1"/>
  <c r="AR652" i="1" a="1"/>
  <c r="AR652" i="1" s="1"/>
  <c r="AQ652" i="1" a="1"/>
  <c r="AQ652" i="1" s="1"/>
  <c r="AP652" i="1" a="1"/>
  <c r="AP652" i="1" s="1"/>
  <c r="AO652" i="1" a="1"/>
  <c r="AO652" i="1" s="1"/>
  <c r="AR1719" i="1" a="1"/>
  <c r="AR1719" i="1" s="1"/>
  <c r="AQ1719" i="1" a="1"/>
  <c r="AQ1719" i="1" s="1"/>
  <c r="AP1719" i="1" a="1"/>
  <c r="AP1719" i="1" s="1"/>
  <c r="AO1719" i="1" a="1"/>
  <c r="AO1719" i="1" s="1"/>
  <c r="AR927" i="1" a="1"/>
  <c r="AR927" i="1" s="1"/>
  <c r="AQ927" i="1" a="1"/>
  <c r="AQ927" i="1" s="1"/>
  <c r="AP927" i="1" a="1"/>
  <c r="AP927" i="1" s="1"/>
  <c r="AO927" i="1" a="1"/>
  <c r="AO927" i="1" s="1"/>
  <c r="AR2623" i="1" a="1"/>
  <c r="AR2623" i="1" s="1"/>
  <c r="AQ2623" i="1" a="1"/>
  <c r="AQ2623" i="1" s="1"/>
  <c r="AP2623" i="1" a="1"/>
  <c r="AP2623" i="1" s="1"/>
  <c r="AO2623" i="1" a="1"/>
  <c r="AO2623" i="1" s="1"/>
  <c r="AR2110" i="1" a="1"/>
  <c r="AR2110" i="1" s="1"/>
  <c r="AQ2110" i="1" a="1"/>
  <c r="AQ2110" i="1" s="1"/>
  <c r="AP2110" i="1" a="1"/>
  <c r="AP2110" i="1" s="1"/>
  <c r="AO2110" i="1" a="1"/>
  <c r="AO2110" i="1" s="1"/>
  <c r="AR3117" i="1" a="1"/>
  <c r="AR3117" i="1" s="1"/>
  <c r="AQ3117" i="1" a="1"/>
  <c r="AQ3117" i="1" s="1"/>
  <c r="AP3117" i="1" a="1"/>
  <c r="AP3117" i="1" s="1"/>
  <c r="AO3117" i="1" a="1"/>
  <c r="AO3117" i="1" s="1"/>
  <c r="AR2113" i="1" a="1"/>
  <c r="AR2113" i="1" s="1"/>
  <c r="AQ2113" i="1" a="1"/>
  <c r="AQ2113" i="1" s="1"/>
  <c r="AP2113" i="1" a="1"/>
  <c r="AP2113" i="1" s="1"/>
  <c r="AO2113" i="1" a="1"/>
  <c r="AO2113" i="1" s="1"/>
  <c r="AR2495" i="1" a="1"/>
  <c r="AR2495" i="1" s="1"/>
  <c r="AQ2495" i="1" a="1"/>
  <c r="AQ2495" i="1" s="1"/>
  <c r="AP2495" i="1" a="1"/>
  <c r="AP2495" i="1" s="1"/>
  <c r="AO2495" i="1" a="1"/>
  <c r="AO2495" i="1" s="1"/>
  <c r="AR2310" i="1" a="1"/>
  <c r="AR2310" i="1" s="1"/>
  <c r="AQ2310" i="1" a="1"/>
  <c r="AQ2310" i="1" s="1"/>
  <c r="AP2310" i="1" a="1"/>
  <c r="AP2310" i="1" s="1"/>
  <c r="AO2310" i="1" a="1"/>
  <c r="AO2310" i="1" s="1"/>
  <c r="AR2388" i="1" a="1"/>
  <c r="AR2388" i="1" s="1"/>
  <c r="AQ2388" i="1" a="1"/>
  <c r="AQ2388" i="1" s="1"/>
  <c r="AP2388" i="1" a="1"/>
  <c r="AP2388" i="1" s="1"/>
  <c r="AO2388" i="1" a="1"/>
  <c r="AO2388" i="1" s="1"/>
  <c r="AR251" i="1" a="1"/>
  <c r="AR251" i="1" s="1"/>
  <c r="AQ251" i="1" a="1"/>
  <c r="AQ251" i="1" s="1"/>
  <c r="AP251" i="1" a="1"/>
  <c r="AP251" i="1" s="1"/>
  <c r="AO251" i="1" a="1"/>
  <c r="AO251" i="1" s="1"/>
  <c r="AR2965" i="1" a="1"/>
  <c r="AR2965" i="1" s="1"/>
  <c r="AQ2965" i="1" a="1"/>
  <c r="AQ2965" i="1" s="1"/>
  <c r="AP2965" i="1" a="1"/>
  <c r="AP2965" i="1" s="1"/>
  <c r="AO2965" i="1" a="1"/>
  <c r="AO2965" i="1" s="1"/>
  <c r="AR3769" i="1" a="1"/>
  <c r="AR3769" i="1" s="1"/>
  <c r="AQ3769" i="1" a="1"/>
  <c r="AQ3769" i="1" s="1"/>
  <c r="AP3769" i="1" a="1"/>
  <c r="AP3769" i="1" s="1"/>
  <c r="AO3769" i="1" a="1"/>
  <c r="AO3769" i="1" s="1"/>
  <c r="AR1208" i="1" a="1"/>
  <c r="AR1208" i="1" s="1"/>
  <c r="AQ1208" i="1" a="1"/>
  <c r="AQ1208" i="1" s="1"/>
  <c r="AP1208" i="1" a="1"/>
  <c r="AP1208" i="1" s="1"/>
  <c r="AO1208" i="1" a="1"/>
  <c r="AO1208" i="1" s="1"/>
  <c r="AR1197" i="1" a="1"/>
  <c r="AR1197" i="1" s="1"/>
  <c r="AQ1197" i="1" a="1"/>
  <c r="AQ1197" i="1" s="1"/>
  <c r="AP1197" i="1" a="1"/>
  <c r="AP1197" i="1" s="1"/>
  <c r="AO1197" i="1" a="1"/>
  <c r="AO1197" i="1" s="1"/>
  <c r="AR1200" i="1" a="1"/>
  <c r="AR1200" i="1" s="1"/>
  <c r="AQ1200" i="1" a="1"/>
  <c r="AQ1200" i="1" s="1"/>
  <c r="AP1200" i="1" a="1"/>
  <c r="AP1200" i="1" s="1"/>
  <c r="AO1200" i="1" a="1"/>
  <c r="AO1200" i="1" s="1"/>
  <c r="AR2568" i="1" a="1"/>
  <c r="AR2568" i="1" s="1"/>
  <c r="AQ2568" i="1" a="1"/>
  <c r="AQ2568" i="1" s="1"/>
  <c r="AP2568" i="1" a="1"/>
  <c r="AP2568" i="1" s="1"/>
  <c r="AO2568" i="1" a="1"/>
  <c r="AO2568" i="1" s="1"/>
  <c r="AR72" i="1" a="1"/>
  <c r="AR72" i="1" s="1"/>
  <c r="AQ72" i="1" a="1"/>
  <c r="AQ72" i="1" s="1"/>
  <c r="AP72" i="1" a="1"/>
  <c r="AP72" i="1" s="1"/>
  <c r="AO72" i="1" a="1"/>
  <c r="AO72" i="1" s="1"/>
  <c r="AR1156" i="1" a="1"/>
  <c r="AR1156" i="1" s="1"/>
  <c r="AQ1156" i="1" a="1"/>
  <c r="AQ1156" i="1" s="1"/>
  <c r="AP1156" i="1" a="1"/>
  <c r="AP1156" i="1" s="1"/>
  <c r="AO1156" i="1" a="1"/>
  <c r="AO1156" i="1" s="1"/>
  <c r="AR901" i="1" a="1"/>
  <c r="AR901" i="1" s="1"/>
  <c r="AQ901" i="1" a="1"/>
  <c r="AQ901" i="1" s="1"/>
  <c r="AP901" i="1" a="1"/>
  <c r="AP901" i="1" s="1"/>
  <c r="AO901" i="1" a="1"/>
  <c r="AO901" i="1" s="1"/>
  <c r="AR1222" i="1" a="1"/>
  <c r="AR1222" i="1" s="1"/>
  <c r="AQ1222" i="1" a="1"/>
  <c r="AQ1222" i="1" s="1"/>
  <c r="AP1222" i="1" a="1"/>
  <c r="AP1222" i="1" s="1"/>
  <c r="AO1222" i="1" a="1"/>
  <c r="AO1222" i="1" s="1"/>
  <c r="AR1229" i="1" a="1"/>
  <c r="AR1229" i="1" s="1"/>
  <c r="AQ1229" i="1" a="1"/>
  <c r="AQ1229" i="1" s="1"/>
  <c r="AP1229" i="1" a="1"/>
  <c r="AP1229" i="1" s="1"/>
  <c r="AO1229" i="1" a="1"/>
  <c r="AO1229" i="1" s="1"/>
  <c r="AR422" i="1" a="1"/>
  <c r="AR422" i="1" s="1"/>
  <c r="AQ422" i="1" a="1"/>
  <c r="AQ422" i="1" s="1"/>
  <c r="AP422" i="1" a="1"/>
  <c r="AP422" i="1" s="1"/>
  <c r="AO422" i="1" a="1"/>
  <c r="AO422" i="1" s="1"/>
  <c r="AR744" i="1" a="1"/>
  <c r="AR744" i="1" s="1"/>
  <c r="AQ744" i="1" a="1"/>
  <c r="AQ744" i="1" s="1"/>
  <c r="AP744" i="1" a="1"/>
  <c r="AP744" i="1" s="1"/>
  <c r="AO744" i="1" a="1"/>
  <c r="AO744" i="1" s="1"/>
  <c r="AR108" i="1" a="1"/>
  <c r="AR108" i="1" s="1"/>
  <c r="AQ108" i="1" a="1"/>
  <c r="AQ108" i="1" s="1"/>
  <c r="AP108" i="1" a="1"/>
  <c r="AP108" i="1" s="1"/>
  <c r="AO108" i="1" a="1"/>
  <c r="AO108" i="1" s="1"/>
  <c r="AR739" i="1" a="1"/>
  <c r="AR739" i="1" s="1"/>
  <c r="AQ739" i="1" a="1"/>
  <c r="AQ739" i="1" s="1"/>
  <c r="AP739" i="1" a="1"/>
  <c r="AP739" i="1" s="1"/>
  <c r="AO739" i="1" a="1"/>
  <c r="AO739" i="1" s="1"/>
  <c r="AR259" i="1" a="1"/>
  <c r="AR259" i="1" s="1"/>
  <c r="AQ259" i="1" a="1"/>
  <c r="AQ259" i="1" s="1"/>
  <c r="AP259" i="1" a="1"/>
  <c r="AP259" i="1" s="1"/>
  <c r="AO259" i="1" a="1"/>
  <c r="AO259" i="1" s="1"/>
  <c r="AR1766" i="1" a="1"/>
  <c r="AR1766" i="1" s="1"/>
  <c r="AQ1766" i="1" a="1"/>
  <c r="AQ1766" i="1" s="1"/>
  <c r="AP1766" i="1" a="1"/>
  <c r="AP1766" i="1" s="1"/>
  <c r="AO1766" i="1" a="1"/>
  <c r="AO1766" i="1" s="1"/>
  <c r="AR562" i="1" a="1"/>
  <c r="AR562" i="1" s="1"/>
  <c r="AQ562" i="1" a="1"/>
  <c r="AQ562" i="1" s="1"/>
  <c r="AP562" i="1" a="1"/>
  <c r="AP562" i="1" s="1"/>
  <c r="AO562" i="1" a="1"/>
  <c r="AO562" i="1" s="1"/>
  <c r="AR2880" i="1" a="1"/>
  <c r="AR2880" i="1" s="1"/>
  <c r="AQ2880" i="1" a="1"/>
  <c r="AQ2880" i="1" s="1"/>
  <c r="AP2880" i="1" a="1"/>
  <c r="AP2880" i="1" s="1"/>
  <c r="AO2880" i="1" a="1"/>
  <c r="AO2880" i="1" s="1"/>
  <c r="AR2382" i="1" a="1"/>
  <c r="AR2382" i="1" s="1"/>
  <c r="AQ2382" i="1" a="1"/>
  <c r="AQ2382" i="1" s="1"/>
  <c r="AP2382" i="1" a="1"/>
  <c r="AP2382" i="1" s="1"/>
  <c r="AO2382" i="1" a="1"/>
  <c r="AO2382" i="1" s="1"/>
  <c r="AR1249" i="1" a="1"/>
  <c r="AR1249" i="1" s="1"/>
  <c r="AQ1249" i="1" a="1"/>
  <c r="AQ1249" i="1" s="1"/>
  <c r="AP1249" i="1" a="1"/>
  <c r="AP1249" i="1" s="1"/>
  <c r="AO1249" i="1" a="1"/>
  <c r="AO1249" i="1" s="1"/>
  <c r="AR2422" i="1" a="1"/>
  <c r="AR2422" i="1" s="1"/>
  <c r="AQ2422" i="1" a="1"/>
  <c r="AQ2422" i="1" s="1"/>
  <c r="AP2422" i="1" a="1"/>
  <c r="AP2422" i="1" s="1"/>
  <c r="AO2422" i="1" a="1"/>
  <c r="AO2422" i="1" s="1"/>
  <c r="AR1678" i="1" a="1"/>
  <c r="AR1678" i="1" s="1"/>
  <c r="AQ1678" i="1" a="1"/>
  <c r="AQ1678" i="1" s="1"/>
  <c r="AP1678" i="1" a="1"/>
  <c r="AP1678" i="1" s="1"/>
  <c r="AO1678" i="1" a="1"/>
  <c r="AO1678" i="1" s="1"/>
  <c r="AR2417" i="1" a="1"/>
  <c r="AR2417" i="1" s="1"/>
  <c r="AQ2417" i="1" a="1"/>
  <c r="AQ2417" i="1" s="1"/>
  <c r="AP2417" i="1" a="1"/>
  <c r="AP2417" i="1" s="1"/>
  <c r="AO2417" i="1" a="1"/>
  <c r="AO2417" i="1" s="1"/>
  <c r="AR2938" i="1" a="1"/>
  <c r="AR2938" i="1" s="1"/>
  <c r="AQ2938" i="1" a="1"/>
  <c r="AQ2938" i="1" s="1"/>
  <c r="AP2938" i="1" a="1"/>
  <c r="AP2938" i="1" s="1"/>
  <c r="AO2938" i="1" a="1"/>
  <c r="AO2938" i="1" s="1"/>
  <c r="AR1215" i="1" a="1"/>
  <c r="AR1215" i="1" s="1"/>
  <c r="AQ1215" i="1" a="1"/>
  <c r="AQ1215" i="1" s="1"/>
  <c r="AP1215" i="1" a="1"/>
  <c r="AP1215" i="1" s="1"/>
  <c r="AO1215" i="1" a="1"/>
  <c r="AO1215" i="1" s="1"/>
  <c r="AR1461" i="1" a="1"/>
  <c r="AR1461" i="1" s="1"/>
  <c r="AQ1461" i="1" a="1"/>
  <c r="AQ1461" i="1" s="1"/>
  <c r="AP1461" i="1" a="1"/>
  <c r="AP1461" i="1" s="1"/>
  <c r="AO1461" i="1" a="1"/>
  <c r="AO1461" i="1" s="1"/>
  <c r="AR3160" i="1" a="1"/>
  <c r="AR3160" i="1" s="1"/>
  <c r="AQ3160" i="1" a="1"/>
  <c r="AQ3160" i="1" s="1"/>
  <c r="AP3160" i="1" a="1"/>
  <c r="AP3160" i="1" s="1"/>
  <c r="AO3160" i="1" a="1"/>
  <c r="AO3160" i="1" s="1"/>
  <c r="AR550" i="1" a="1"/>
  <c r="AR550" i="1" s="1"/>
  <c r="AQ550" i="1" a="1"/>
  <c r="AQ550" i="1" s="1"/>
  <c r="AP550" i="1" a="1"/>
  <c r="AP550" i="1" s="1"/>
  <c r="AO550" i="1" a="1"/>
  <c r="AO550" i="1" s="1"/>
  <c r="AR2386" i="1" a="1"/>
  <c r="AR2386" i="1" s="1"/>
  <c r="AQ2386" i="1" a="1"/>
  <c r="AQ2386" i="1" s="1"/>
  <c r="AP2386" i="1" a="1"/>
  <c r="AP2386" i="1" s="1"/>
  <c r="AO2386" i="1" a="1"/>
  <c r="AO2386" i="1" s="1"/>
  <c r="AR130" i="1" a="1"/>
  <c r="AR130" i="1" s="1"/>
  <c r="AQ130" i="1" a="1"/>
  <c r="AQ130" i="1" s="1"/>
  <c r="AP130" i="1" a="1"/>
  <c r="AP130" i="1" s="1"/>
  <c r="AO130" i="1" a="1"/>
  <c r="AO130" i="1" s="1"/>
  <c r="AR1701" i="1" a="1"/>
  <c r="AR1701" i="1" s="1"/>
  <c r="AQ1701" i="1" a="1"/>
  <c r="AQ1701" i="1" s="1"/>
  <c r="AP1701" i="1" a="1"/>
  <c r="AP1701" i="1" s="1"/>
  <c r="AO1701" i="1" a="1"/>
  <c r="AO1701" i="1" s="1"/>
  <c r="AR99" i="1" a="1"/>
  <c r="AR99" i="1" s="1"/>
  <c r="AQ99" i="1" a="1"/>
  <c r="AQ99" i="1" s="1"/>
  <c r="AP99" i="1" a="1"/>
  <c r="AP99" i="1" s="1"/>
  <c r="AO99" i="1" a="1"/>
  <c r="AO99" i="1" s="1"/>
  <c r="AR399" i="1" a="1"/>
  <c r="AR399" i="1" s="1"/>
  <c r="AQ399" i="1" a="1"/>
  <c r="AQ399" i="1" s="1"/>
  <c r="AP399" i="1" a="1"/>
  <c r="AP399" i="1" s="1"/>
  <c r="AO399" i="1" a="1"/>
  <c r="AO399" i="1" s="1"/>
  <c r="AR1139" i="1" a="1"/>
  <c r="AR1139" i="1" s="1"/>
  <c r="AQ1139" i="1" a="1"/>
  <c r="AQ1139" i="1" s="1"/>
  <c r="AP1139" i="1" a="1"/>
  <c r="AP1139" i="1" s="1"/>
  <c r="AO1139" i="1" a="1"/>
  <c r="AO1139" i="1" s="1"/>
  <c r="AR1363" i="1" a="1"/>
  <c r="AR1363" i="1" s="1"/>
  <c r="AQ1363" i="1" a="1"/>
  <c r="AQ1363" i="1" s="1"/>
  <c r="AP1363" i="1" a="1"/>
  <c r="AP1363" i="1" s="1"/>
  <c r="AO1363" i="1" a="1"/>
  <c r="AO1363" i="1" s="1"/>
  <c r="AR3427" i="1" a="1"/>
  <c r="AR3427" i="1" s="1"/>
  <c r="AQ3427" i="1" a="1"/>
  <c r="AQ3427" i="1" s="1"/>
  <c r="AP3427" i="1" a="1"/>
  <c r="AP3427" i="1" s="1"/>
  <c r="AO3427" i="1" a="1"/>
  <c r="AO3427" i="1" s="1"/>
  <c r="AR2306" i="1" a="1"/>
  <c r="AR2306" i="1" s="1"/>
  <c r="AQ2306" i="1" a="1"/>
  <c r="AQ2306" i="1" s="1"/>
  <c r="AP2306" i="1" a="1"/>
  <c r="AP2306" i="1" s="1"/>
  <c r="AO2306" i="1" a="1"/>
  <c r="AO2306" i="1" s="1"/>
  <c r="AR3652" i="1" a="1"/>
  <c r="AR3652" i="1" s="1"/>
  <c r="AQ3652" i="1" a="1"/>
  <c r="AQ3652" i="1" s="1"/>
  <c r="AP3652" i="1" a="1"/>
  <c r="AP3652" i="1" s="1"/>
  <c r="AO3652" i="1" a="1"/>
  <c r="AO3652" i="1" s="1"/>
  <c r="AR2178" i="1" a="1"/>
  <c r="AR2178" i="1" s="1"/>
  <c r="AQ2178" i="1" a="1"/>
  <c r="AQ2178" i="1" s="1"/>
  <c r="AP2178" i="1" a="1"/>
  <c r="AP2178" i="1" s="1"/>
  <c r="AO2178" i="1" a="1"/>
  <c r="AO2178" i="1" s="1"/>
  <c r="AR2501" i="1" a="1"/>
  <c r="AR2501" i="1" s="1"/>
  <c r="AQ2501" i="1" a="1"/>
  <c r="AQ2501" i="1" s="1"/>
  <c r="AP2501" i="1" a="1"/>
  <c r="AP2501" i="1" s="1"/>
  <c r="AO2501" i="1" a="1"/>
  <c r="AO2501" i="1" s="1"/>
  <c r="AR1447" i="1" a="1"/>
  <c r="AR1447" i="1" s="1"/>
  <c r="AQ1447" i="1" a="1"/>
  <c r="AQ1447" i="1" s="1"/>
  <c r="AP1447" i="1" a="1"/>
  <c r="AP1447" i="1" s="1"/>
  <c r="AO1447" i="1" a="1"/>
  <c r="AO1447" i="1" s="1"/>
  <c r="AR193" i="1" a="1"/>
  <c r="AR193" i="1" s="1"/>
  <c r="AQ193" i="1" a="1"/>
  <c r="AQ193" i="1" s="1"/>
  <c r="AP193" i="1" a="1"/>
  <c r="AP193" i="1" s="1"/>
  <c r="AO193" i="1" a="1"/>
  <c r="AO193" i="1" s="1"/>
  <c r="AR3686" i="1" a="1"/>
  <c r="AR3686" i="1" s="1"/>
  <c r="AQ3686" i="1" a="1"/>
  <c r="AQ3686" i="1" s="1"/>
  <c r="AP3686" i="1" a="1"/>
  <c r="AP3686" i="1" s="1"/>
  <c r="AO3686" i="1" a="1"/>
  <c r="AO3686" i="1" s="1"/>
  <c r="AR3250" i="1" a="1"/>
  <c r="AR3250" i="1" s="1"/>
  <c r="AQ3250" i="1" a="1"/>
  <c r="AQ3250" i="1" s="1"/>
  <c r="AP3250" i="1" a="1"/>
  <c r="AP3250" i="1" s="1"/>
  <c r="AO3250" i="1" a="1"/>
  <c r="AO3250" i="1" s="1"/>
  <c r="AR3039" i="1" a="1"/>
  <c r="AR3039" i="1" s="1"/>
  <c r="AQ3039" i="1" a="1"/>
  <c r="AQ3039" i="1" s="1"/>
  <c r="AP3039" i="1" a="1"/>
  <c r="AP3039" i="1" s="1"/>
  <c r="AO3039" i="1" a="1"/>
  <c r="AO3039" i="1" s="1"/>
  <c r="AR3316" i="1" a="1"/>
  <c r="AR3316" i="1" s="1"/>
  <c r="AQ3316" i="1" a="1"/>
  <c r="AQ3316" i="1" s="1"/>
  <c r="AP3316" i="1" a="1"/>
  <c r="AP3316" i="1" s="1"/>
  <c r="AO3316" i="1" a="1"/>
  <c r="AO3316" i="1" s="1"/>
  <c r="AR3433" i="1" a="1"/>
  <c r="AR3433" i="1" s="1"/>
  <c r="AQ3433" i="1" a="1"/>
  <c r="AQ3433" i="1" s="1"/>
  <c r="AP3433" i="1" a="1"/>
  <c r="AP3433" i="1" s="1"/>
  <c r="AO3433" i="1" a="1"/>
  <c r="AO3433" i="1" s="1"/>
  <c r="AR1115" i="1" a="1"/>
  <c r="AR1115" i="1" s="1"/>
  <c r="AQ1115" i="1" a="1"/>
  <c r="AQ1115" i="1" s="1"/>
  <c r="AP1115" i="1" a="1"/>
  <c r="AP1115" i="1" s="1"/>
  <c r="AO1115" i="1" a="1"/>
  <c r="AO1115" i="1" s="1"/>
  <c r="AR2525" i="1" a="1"/>
  <c r="AR2525" i="1" s="1"/>
  <c r="AQ2525" i="1" a="1"/>
  <c r="AQ2525" i="1" s="1"/>
  <c r="AP2525" i="1" a="1"/>
  <c r="AP2525" i="1" s="1"/>
  <c r="AO2525" i="1" a="1"/>
  <c r="AO2525" i="1" s="1"/>
  <c r="AR1300" i="1" a="1"/>
  <c r="AR1300" i="1" s="1"/>
  <c r="AQ1300" i="1" a="1"/>
  <c r="AQ1300" i="1" s="1"/>
  <c r="AP1300" i="1" a="1"/>
  <c r="AP1300" i="1" s="1"/>
  <c r="AO1300" i="1" a="1"/>
  <c r="AO1300" i="1" s="1"/>
  <c r="AR3837" i="1" a="1"/>
  <c r="AR3837" i="1" s="1"/>
  <c r="AQ3837" i="1" a="1"/>
  <c r="AQ3837" i="1" s="1"/>
  <c r="AP3837" i="1" a="1"/>
  <c r="AP3837" i="1" s="1"/>
  <c r="AO3837" i="1" a="1"/>
  <c r="AO3837" i="1" s="1"/>
  <c r="AR1531" i="1" a="1"/>
  <c r="AR1531" i="1" s="1"/>
  <c r="AQ1531" i="1" a="1"/>
  <c r="AQ1531" i="1" s="1"/>
  <c r="AP1531" i="1" a="1"/>
  <c r="AP1531" i="1" s="1"/>
  <c r="AO1531" i="1" a="1"/>
  <c r="AO1531" i="1" s="1"/>
  <c r="AR3336" i="1" a="1"/>
  <c r="AR3336" i="1" s="1"/>
  <c r="AQ3336" i="1" a="1"/>
  <c r="AQ3336" i="1" s="1"/>
  <c r="AP3336" i="1" a="1"/>
  <c r="AP3336" i="1" s="1"/>
  <c r="AO3336" i="1" a="1"/>
  <c r="AO3336" i="1" s="1"/>
  <c r="AR935" i="1" a="1"/>
  <c r="AR935" i="1" s="1"/>
  <c r="AQ935" i="1" a="1"/>
  <c r="AQ935" i="1" s="1"/>
  <c r="AP935" i="1" a="1"/>
  <c r="AP935" i="1" s="1"/>
  <c r="AO935" i="1" a="1"/>
  <c r="AO935" i="1" s="1"/>
  <c r="AR1428" i="1" a="1"/>
  <c r="AR1428" i="1" s="1"/>
  <c r="AQ1428" i="1" a="1"/>
  <c r="AQ1428" i="1" s="1"/>
  <c r="AP1428" i="1" a="1"/>
  <c r="AP1428" i="1" s="1"/>
  <c r="AO1428" i="1" a="1"/>
  <c r="AO1428" i="1" s="1"/>
  <c r="AR383" i="1" a="1"/>
  <c r="AR383" i="1" s="1"/>
  <c r="AQ383" i="1" a="1"/>
  <c r="AQ383" i="1" s="1"/>
  <c r="AP383" i="1" a="1"/>
  <c r="AP383" i="1" s="1"/>
  <c r="AO383" i="1" a="1"/>
  <c r="AO383" i="1" s="1"/>
  <c r="AR171" i="1" a="1"/>
  <c r="AR171" i="1" s="1"/>
  <c r="AQ171" i="1" a="1"/>
  <c r="AQ171" i="1" s="1"/>
  <c r="AP171" i="1" a="1"/>
  <c r="AP171" i="1" s="1"/>
  <c r="AO171" i="1" a="1"/>
  <c r="AO171" i="1" s="1"/>
  <c r="AR3454" i="1" a="1"/>
  <c r="AR3454" i="1" s="1"/>
  <c r="AQ3454" i="1" a="1"/>
  <c r="AQ3454" i="1" s="1"/>
  <c r="AP3454" i="1" a="1"/>
  <c r="AP3454" i="1" s="1"/>
  <c r="AO3454" i="1" a="1"/>
  <c r="AO3454" i="1" s="1"/>
  <c r="AR3405" i="1" a="1"/>
  <c r="AR3405" i="1" s="1"/>
  <c r="AQ3405" i="1" a="1"/>
  <c r="AQ3405" i="1" s="1"/>
  <c r="AP3405" i="1" a="1"/>
  <c r="AP3405" i="1" s="1"/>
  <c r="AO3405" i="1" a="1"/>
  <c r="AO3405" i="1" s="1"/>
  <c r="AR913" i="1" a="1"/>
  <c r="AR913" i="1" s="1"/>
  <c r="AQ913" i="1" a="1"/>
  <c r="AQ913" i="1" s="1"/>
  <c r="AP913" i="1" a="1"/>
  <c r="AP913" i="1" s="1"/>
  <c r="AO913" i="1" a="1"/>
  <c r="AO913" i="1" s="1"/>
  <c r="AR960" i="1" a="1"/>
  <c r="AR960" i="1" s="1"/>
  <c r="AQ960" i="1" a="1"/>
  <c r="AQ960" i="1" s="1"/>
  <c r="AP960" i="1" a="1"/>
  <c r="AP960" i="1" s="1"/>
  <c r="AO960" i="1" a="1"/>
  <c r="AO960" i="1" s="1"/>
  <c r="AR1328" i="1" a="1"/>
  <c r="AR1328" i="1" s="1"/>
  <c r="AQ1328" i="1" a="1"/>
  <c r="AQ1328" i="1" s="1"/>
  <c r="AP1328" i="1" a="1"/>
  <c r="AP1328" i="1" s="1"/>
  <c r="AO1328" i="1" a="1"/>
  <c r="AO1328" i="1" s="1"/>
  <c r="AR1486" i="1" a="1"/>
  <c r="AR1486" i="1" s="1"/>
  <c r="AQ1486" i="1" a="1"/>
  <c r="AQ1486" i="1" s="1"/>
  <c r="AP1486" i="1" a="1"/>
  <c r="AP1486" i="1" s="1"/>
  <c r="AO1486" i="1" a="1"/>
  <c r="AO1486" i="1" s="1"/>
  <c r="AR1174" i="1" a="1"/>
  <c r="AR1174" i="1" s="1"/>
  <c r="AQ1174" i="1" a="1"/>
  <c r="AQ1174" i="1" s="1"/>
  <c r="AP1174" i="1" a="1"/>
  <c r="AP1174" i="1" s="1"/>
  <c r="AO1174" i="1" a="1"/>
  <c r="AO1174" i="1" s="1"/>
  <c r="AR2057" i="1" a="1"/>
  <c r="AR2057" i="1" s="1"/>
  <c r="AQ2057" i="1" a="1"/>
  <c r="AQ2057" i="1" s="1"/>
  <c r="AP2057" i="1" a="1"/>
  <c r="AP2057" i="1" s="1"/>
  <c r="AO2057" i="1" a="1"/>
  <c r="AO2057" i="1" s="1"/>
  <c r="AR1385" i="1" a="1"/>
  <c r="AR1385" i="1" s="1"/>
  <c r="AQ1385" i="1" a="1"/>
  <c r="AQ1385" i="1" s="1"/>
  <c r="AP1385" i="1" a="1"/>
  <c r="AP1385" i="1" s="1"/>
  <c r="AO1385" i="1" a="1"/>
  <c r="AO1385" i="1" s="1"/>
  <c r="AR3465" i="1" a="1"/>
  <c r="AR3465" i="1" s="1"/>
  <c r="AQ3465" i="1" a="1"/>
  <c r="AQ3465" i="1" s="1"/>
  <c r="AP3465" i="1" a="1"/>
  <c r="AP3465" i="1" s="1"/>
  <c r="AO3465" i="1" a="1"/>
  <c r="AO3465" i="1" s="1"/>
  <c r="AR799" i="1" a="1"/>
  <c r="AR799" i="1" s="1"/>
  <c r="AQ799" i="1" a="1"/>
  <c r="AQ799" i="1" s="1"/>
  <c r="AP799" i="1" a="1"/>
  <c r="AP799" i="1" s="1"/>
  <c r="AO799" i="1" a="1"/>
  <c r="AO799" i="1" s="1"/>
  <c r="AR296" i="1" a="1"/>
  <c r="AR296" i="1" s="1"/>
  <c r="AQ296" i="1" a="1"/>
  <c r="AQ296" i="1" s="1"/>
  <c r="AP296" i="1" a="1"/>
  <c r="AP296" i="1" s="1"/>
  <c r="AO296" i="1" a="1"/>
  <c r="AO296" i="1" s="1"/>
  <c r="AR2975" i="1" a="1"/>
  <c r="AR2975" i="1" s="1"/>
  <c r="AQ2975" i="1" a="1"/>
  <c r="AQ2975" i="1" s="1"/>
  <c r="AP2975" i="1" a="1"/>
  <c r="AP2975" i="1" s="1"/>
  <c r="AO2975" i="1" a="1"/>
  <c r="AO2975" i="1" s="1"/>
  <c r="AR2798" i="1" a="1"/>
  <c r="AR2798" i="1" s="1"/>
  <c r="AQ2798" i="1" a="1"/>
  <c r="AQ2798" i="1" s="1"/>
  <c r="AP2798" i="1" a="1"/>
  <c r="AP2798" i="1" s="1"/>
  <c r="AO2798" i="1" a="1"/>
  <c r="AO2798" i="1" s="1"/>
  <c r="AR1876" i="1" a="1"/>
  <c r="AR1876" i="1" s="1"/>
  <c r="AQ1876" i="1" a="1"/>
  <c r="AQ1876" i="1" s="1"/>
  <c r="AP1876" i="1" a="1"/>
  <c r="AP1876" i="1" s="1"/>
  <c r="AO1876" i="1" a="1"/>
  <c r="AO1876" i="1" s="1"/>
  <c r="AR415" i="1" a="1"/>
  <c r="AR415" i="1" s="1"/>
  <c r="AQ415" i="1" a="1"/>
  <c r="AQ415" i="1" s="1"/>
  <c r="AP415" i="1" a="1"/>
  <c r="AP415" i="1" s="1"/>
  <c r="AO415" i="1" a="1"/>
  <c r="AO415" i="1" s="1"/>
  <c r="AR1492" i="1" a="1"/>
  <c r="AR1492" i="1" s="1"/>
  <c r="AQ1492" i="1" a="1"/>
  <c r="AQ1492" i="1" s="1"/>
  <c r="AP1492" i="1" a="1"/>
  <c r="AP1492" i="1" s="1"/>
  <c r="AO1492" i="1" a="1"/>
  <c r="AO1492" i="1" s="1"/>
  <c r="AR357" i="1" a="1"/>
  <c r="AR357" i="1" s="1"/>
  <c r="AQ357" i="1" a="1"/>
  <c r="AQ357" i="1" s="1"/>
  <c r="AP357" i="1" a="1"/>
  <c r="AP357" i="1" s="1"/>
  <c r="AO357" i="1" a="1"/>
  <c r="AO357" i="1" s="1"/>
  <c r="AR2819" i="1" a="1"/>
  <c r="AR2819" i="1" s="1"/>
  <c r="AQ2819" i="1" a="1"/>
  <c r="AQ2819" i="1" s="1"/>
  <c r="AP2819" i="1" a="1"/>
  <c r="AP2819" i="1" s="1"/>
  <c r="AO2819" i="1" a="1"/>
  <c r="AO2819" i="1" s="1"/>
  <c r="AR1416" i="1" a="1"/>
  <c r="AR1416" i="1" s="1"/>
  <c r="AQ1416" i="1" a="1"/>
  <c r="AQ1416" i="1" s="1"/>
  <c r="AP1416" i="1" a="1"/>
  <c r="AP1416" i="1" s="1"/>
  <c r="AO1416" i="1" a="1"/>
  <c r="AO1416" i="1" s="1"/>
  <c r="AR2323" i="1" a="1"/>
  <c r="AR2323" i="1" s="1"/>
  <c r="AQ2323" i="1" a="1"/>
  <c r="AQ2323" i="1" s="1"/>
  <c r="AP2323" i="1" a="1"/>
  <c r="AP2323" i="1" s="1"/>
  <c r="AO2323" i="1" a="1"/>
  <c r="AO2323" i="1" s="1"/>
  <c r="AR1991" i="1" a="1"/>
  <c r="AR1991" i="1" s="1"/>
  <c r="AQ1991" i="1" a="1"/>
  <c r="AQ1991" i="1" s="1"/>
  <c r="AP1991" i="1" a="1"/>
  <c r="AP1991" i="1" s="1"/>
  <c r="AO1991" i="1" a="1"/>
  <c r="AO1991" i="1" s="1"/>
  <c r="AR846" i="1" a="1"/>
  <c r="AR846" i="1" s="1"/>
  <c r="AQ846" i="1" a="1"/>
  <c r="AQ846" i="1" s="1"/>
  <c r="AP846" i="1" a="1"/>
  <c r="AP846" i="1" s="1"/>
  <c r="AO846" i="1" a="1"/>
  <c r="AO846" i="1" s="1"/>
  <c r="AR3672" i="1" a="1"/>
  <c r="AR3672" i="1" s="1"/>
  <c r="AQ3672" i="1" a="1"/>
  <c r="AQ3672" i="1" s="1"/>
  <c r="AP3672" i="1" a="1"/>
  <c r="AP3672" i="1" s="1"/>
  <c r="AO3672" i="1" a="1"/>
  <c r="AO3672" i="1" s="1"/>
  <c r="AR3513" i="1" a="1"/>
  <c r="AR3513" i="1" s="1"/>
  <c r="AQ3513" i="1" a="1"/>
  <c r="AQ3513" i="1" s="1"/>
  <c r="AP3513" i="1" a="1"/>
  <c r="AP3513" i="1" s="1"/>
  <c r="AO3513" i="1" a="1"/>
  <c r="AO3513" i="1" s="1"/>
  <c r="AR2642" i="1" a="1"/>
  <c r="AR2642" i="1" s="1"/>
  <c r="AQ2642" i="1" a="1"/>
  <c r="AQ2642" i="1" s="1"/>
  <c r="AP2642" i="1" a="1"/>
  <c r="AP2642" i="1" s="1"/>
  <c r="AO2642" i="1" a="1"/>
  <c r="AO2642" i="1" s="1"/>
  <c r="AR3523" i="1" a="1"/>
  <c r="AR3523" i="1" s="1"/>
  <c r="AQ3523" i="1" a="1"/>
  <c r="AQ3523" i="1" s="1"/>
  <c r="AP3523" i="1" a="1"/>
  <c r="AP3523" i="1" s="1"/>
  <c r="AO3523" i="1" a="1"/>
  <c r="AO3523" i="1" s="1"/>
  <c r="AR3274" i="1" a="1"/>
  <c r="AR3274" i="1" s="1"/>
  <c r="AQ3274" i="1" a="1"/>
  <c r="AQ3274" i="1" s="1"/>
  <c r="AP3274" i="1" a="1"/>
  <c r="AP3274" i="1" s="1"/>
  <c r="AO3274" i="1" a="1"/>
  <c r="AO3274" i="1" s="1"/>
  <c r="AR3435" i="1" a="1"/>
  <c r="AR3435" i="1" s="1"/>
  <c r="AQ3435" i="1" a="1"/>
  <c r="AQ3435" i="1" s="1"/>
  <c r="AP3435" i="1" a="1"/>
  <c r="AP3435" i="1" s="1"/>
  <c r="AO3435" i="1" a="1"/>
  <c r="AO3435" i="1" s="1"/>
  <c r="AR3161" i="1" a="1"/>
  <c r="AR3161" i="1" s="1"/>
  <c r="AQ3161" i="1" a="1"/>
  <c r="AQ3161" i="1" s="1"/>
  <c r="AP3161" i="1" a="1"/>
  <c r="AP3161" i="1" s="1"/>
  <c r="AO3161" i="1" a="1"/>
  <c r="AO3161" i="1" s="1"/>
  <c r="AR833" i="1" a="1"/>
  <c r="AR833" i="1" s="1"/>
  <c r="AQ833" i="1" a="1"/>
  <c r="AQ833" i="1" s="1"/>
  <c r="AP833" i="1" a="1"/>
  <c r="AP833" i="1" s="1"/>
  <c r="AO833" i="1" a="1"/>
  <c r="AO833" i="1" s="1"/>
  <c r="AR463" i="1" a="1"/>
  <c r="AR463" i="1" s="1"/>
  <c r="AQ463" i="1" a="1"/>
  <c r="AQ463" i="1" s="1"/>
  <c r="AP463" i="1" a="1"/>
  <c r="AP463" i="1" s="1"/>
  <c r="AO463" i="1" a="1"/>
  <c r="AO463" i="1" s="1"/>
  <c r="AR1691" i="1" a="1"/>
  <c r="AR1691" i="1" s="1"/>
  <c r="AQ1691" i="1" a="1"/>
  <c r="AQ1691" i="1" s="1"/>
  <c r="AP1691" i="1" a="1"/>
  <c r="AP1691" i="1" s="1"/>
  <c r="AO1691" i="1" a="1"/>
  <c r="AO1691" i="1" s="1"/>
  <c r="AR1381" i="1" a="1"/>
  <c r="AR1381" i="1" s="1"/>
  <c r="AQ1381" i="1" a="1"/>
  <c r="AQ1381" i="1" s="1"/>
  <c r="AP1381" i="1" a="1"/>
  <c r="AP1381" i="1" s="1"/>
  <c r="AO1381" i="1" a="1"/>
  <c r="AO1381" i="1" s="1"/>
  <c r="AR2797" i="1" a="1"/>
  <c r="AR2797" i="1" s="1"/>
  <c r="AQ2797" i="1" a="1"/>
  <c r="AQ2797" i="1" s="1"/>
  <c r="AP2797" i="1" a="1"/>
  <c r="AP2797" i="1" s="1"/>
  <c r="AO2797" i="1" a="1"/>
  <c r="AO2797" i="1" s="1"/>
  <c r="AR1299" i="1" a="1"/>
  <c r="AR1299" i="1" s="1"/>
  <c r="AQ1299" i="1" a="1"/>
  <c r="AQ1299" i="1" s="1"/>
  <c r="AP1299" i="1" a="1"/>
  <c r="AP1299" i="1" s="1"/>
  <c r="AO1299" i="1" a="1"/>
  <c r="AO1299" i="1" s="1"/>
  <c r="AR187" i="1" a="1"/>
  <c r="AR187" i="1" s="1"/>
  <c r="AQ187" i="1" a="1"/>
  <c r="AQ187" i="1" s="1"/>
  <c r="AP187" i="1" a="1"/>
  <c r="AP187" i="1" s="1"/>
  <c r="AO187" i="1" a="1"/>
  <c r="AO187" i="1" s="1"/>
  <c r="AR179" i="1" a="1"/>
  <c r="AR179" i="1" s="1"/>
  <c r="AQ179" i="1" a="1"/>
  <c r="AQ179" i="1" s="1"/>
  <c r="AP179" i="1" a="1"/>
  <c r="AP179" i="1" s="1"/>
  <c r="AO179" i="1" a="1"/>
  <c r="AO179" i="1" s="1"/>
  <c r="AR932" i="1" a="1"/>
  <c r="AR932" i="1" s="1"/>
  <c r="AQ932" i="1" a="1"/>
  <c r="AQ932" i="1" s="1"/>
  <c r="AP932" i="1" a="1"/>
  <c r="AP932" i="1" s="1"/>
  <c r="AO932" i="1" a="1"/>
  <c r="AO932" i="1" s="1"/>
  <c r="AR222" i="1" a="1"/>
  <c r="AR222" i="1" s="1"/>
  <c r="AQ222" i="1" a="1"/>
  <c r="AQ222" i="1" s="1"/>
  <c r="AP222" i="1" a="1"/>
  <c r="AP222" i="1" s="1"/>
  <c r="AO222" i="1" a="1"/>
  <c r="AO222" i="1" s="1"/>
  <c r="AR609" i="1" a="1"/>
  <c r="AR609" i="1" s="1"/>
  <c r="AQ609" i="1" a="1"/>
  <c r="AQ609" i="1" s="1"/>
  <c r="AP609" i="1" a="1"/>
  <c r="AP609" i="1" s="1"/>
  <c r="AO609" i="1" a="1"/>
  <c r="AO609" i="1" s="1"/>
  <c r="AR276" i="1" a="1"/>
  <c r="AR276" i="1" s="1"/>
  <c r="AQ276" i="1" a="1"/>
  <c r="AQ276" i="1" s="1"/>
  <c r="AP276" i="1" a="1"/>
  <c r="AP276" i="1" s="1"/>
  <c r="AO276" i="1" a="1"/>
  <c r="AO276" i="1" s="1"/>
  <c r="AR2361" i="1" a="1"/>
  <c r="AR2361" i="1" s="1"/>
  <c r="AQ2361" i="1" a="1"/>
  <c r="AQ2361" i="1" s="1"/>
  <c r="AP2361" i="1" a="1"/>
  <c r="AP2361" i="1" s="1"/>
  <c r="AO2361" i="1" a="1"/>
  <c r="AO2361" i="1" s="1"/>
  <c r="AR1241" i="1" a="1"/>
  <c r="AR1241" i="1" s="1"/>
  <c r="AQ1241" i="1" a="1"/>
  <c r="AQ1241" i="1" s="1"/>
  <c r="AP1241" i="1" a="1"/>
  <c r="AP1241" i="1" s="1"/>
  <c r="AO1241" i="1" a="1"/>
  <c r="AO1241" i="1" s="1"/>
  <c r="AR1303" i="1" a="1"/>
  <c r="AR1303" i="1" s="1"/>
  <c r="AQ1303" i="1" a="1"/>
  <c r="AQ1303" i="1" s="1"/>
  <c r="AP1303" i="1" a="1"/>
  <c r="AP1303" i="1" s="1"/>
  <c r="AO1303" i="1" a="1"/>
  <c r="AO1303" i="1" s="1"/>
  <c r="AR1801" i="1" a="1"/>
  <c r="AR1801" i="1" s="1"/>
  <c r="AQ1801" i="1" a="1"/>
  <c r="AQ1801" i="1" s="1"/>
  <c r="AP1801" i="1" a="1"/>
  <c r="AP1801" i="1" s="1"/>
  <c r="AO1801" i="1" a="1"/>
  <c r="AO1801" i="1" s="1"/>
  <c r="AR1479" i="1" a="1"/>
  <c r="AR1479" i="1" s="1"/>
  <c r="AQ1479" i="1" a="1"/>
  <c r="AQ1479" i="1" s="1"/>
  <c r="AP1479" i="1" a="1"/>
  <c r="AP1479" i="1" s="1"/>
  <c r="AO1479" i="1" a="1"/>
  <c r="AO1479" i="1" s="1"/>
  <c r="AR1348" i="1" a="1"/>
  <c r="AR1348" i="1" s="1"/>
  <c r="AQ1348" i="1" a="1"/>
  <c r="AQ1348" i="1" s="1"/>
  <c r="AP1348" i="1" a="1"/>
  <c r="AP1348" i="1" s="1"/>
  <c r="AO1348" i="1" a="1"/>
  <c r="AO1348" i="1" s="1"/>
  <c r="AR677" i="1" a="1"/>
  <c r="AR677" i="1" s="1"/>
  <c r="AQ677" i="1" a="1"/>
  <c r="AQ677" i="1" s="1"/>
  <c r="AP677" i="1" a="1"/>
  <c r="AP677" i="1" s="1"/>
  <c r="AO677" i="1" a="1"/>
  <c r="AO677" i="1" s="1"/>
  <c r="AR1335" i="1" a="1"/>
  <c r="AR1335" i="1" s="1"/>
  <c r="AQ1335" i="1" a="1"/>
  <c r="AQ1335" i="1" s="1"/>
  <c r="AP1335" i="1" a="1"/>
  <c r="AP1335" i="1" s="1"/>
  <c r="AO1335" i="1" a="1"/>
  <c r="AO1335" i="1" s="1"/>
  <c r="AR942" i="1" a="1"/>
  <c r="AR942" i="1" s="1"/>
  <c r="AQ942" i="1" a="1"/>
  <c r="AQ942" i="1" s="1"/>
  <c r="AP942" i="1" a="1"/>
  <c r="AP942" i="1" s="1"/>
  <c r="AO942" i="1" a="1"/>
  <c r="AO942" i="1" s="1"/>
  <c r="AR1187" i="1" a="1"/>
  <c r="AR1187" i="1" s="1"/>
  <c r="AQ1187" i="1" a="1"/>
  <c r="AQ1187" i="1" s="1"/>
  <c r="AP1187" i="1" a="1"/>
  <c r="AP1187" i="1" s="1"/>
  <c r="AO1187" i="1" a="1"/>
  <c r="AO1187" i="1" s="1"/>
  <c r="AR2043" i="1" a="1"/>
  <c r="AR2043" i="1" s="1"/>
  <c r="AQ2043" i="1" a="1"/>
  <c r="AQ2043" i="1" s="1"/>
  <c r="AP2043" i="1" a="1"/>
  <c r="AP2043" i="1" s="1"/>
  <c r="AO2043" i="1" a="1"/>
  <c r="AO2043" i="1" s="1"/>
  <c r="AR2315" i="1" a="1"/>
  <c r="AR2315" i="1" s="1"/>
  <c r="AQ2315" i="1" a="1"/>
  <c r="AQ2315" i="1" s="1"/>
  <c r="AP2315" i="1" a="1"/>
  <c r="AP2315" i="1" s="1"/>
  <c r="AO2315" i="1" a="1"/>
  <c r="AO2315" i="1" s="1"/>
  <c r="AR2732" i="1" a="1"/>
  <c r="AR2732" i="1" s="1"/>
  <c r="AQ2732" i="1" a="1"/>
  <c r="AQ2732" i="1" s="1"/>
  <c r="AP2732" i="1" a="1"/>
  <c r="AP2732" i="1" s="1"/>
  <c r="AO2732" i="1" a="1"/>
  <c r="AO2732" i="1" s="1"/>
  <c r="AR725" i="1" a="1"/>
  <c r="AR725" i="1" s="1"/>
  <c r="AQ725" i="1" a="1"/>
  <c r="AQ725" i="1" s="1"/>
  <c r="AP725" i="1" a="1"/>
  <c r="AP725" i="1" s="1"/>
  <c r="AO725" i="1" a="1"/>
  <c r="AO725" i="1" s="1"/>
  <c r="AR274" i="1" a="1"/>
  <c r="AR274" i="1" s="1"/>
  <c r="AQ274" i="1" a="1"/>
  <c r="AQ274" i="1" s="1"/>
  <c r="AP274" i="1" a="1"/>
  <c r="AP274" i="1" s="1"/>
  <c r="AO274" i="1" a="1"/>
  <c r="AO274" i="1" s="1"/>
  <c r="AR427" i="1" a="1"/>
  <c r="AR427" i="1" s="1"/>
  <c r="AQ427" i="1" a="1"/>
  <c r="AQ427" i="1" s="1"/>
  <c r="AP427" i="1" a="1"/>
  <c r="AP427" i="1" s="1"/>
  <c r="AO427" i="1" a="1"/>
  <c r="AO427" i="1" s="1"/>
  <c r="AR163" i="1" a="1"/>
  <c r="AR163" i="1" s="1"/>
  <c r="AQ163" i="1" a="1"/>
  <c r="AQ163" i="1" s="1"/>
  <c r="AP163" i="1" a="1"/>
  <c r="AP163" i="1" s="1"/>
  <c r="AO163" i="1" a="1"/>
  <c r="AO163" i="1" s="1"/>
  <c r="AR2887" i="1" a="1"/>
  <c r="AR2887" i="1" s="1"/>
  <c r="AQ2887" i="1" a="1"/>
  <c r="AQ2887" i="1" s="1"/>
  <c r="AP2887" i="1" a="1"/>
  <c r="AP2887" i="1" s="1"/>
  <c r="AO2887" i="1" a="1"/>
  <c r="AO2887" i="1" s="1"/>
  <c r="AR599" i="1" a="1"/>
  <c r="AR599" i="1" s="1"/>
  <c r="AQ599" i="1" a="1"/>
  <c r="AQ599" i="1" s="1"/>
  <c r="AP599" i="1" a="1"/>
  <c r="AP599" i="1" s="1"/>
  <c r="AO599" i="1" a="1"/>
  <c r="AO599" i="1" s="1"/>
  <c r="AR657" i="1" a="1"/>
  <c r="AR657" i="1" s="1"/>
  <c r="AQ657" i="1" a="1"/>
  <c r="AQ657" i="1" s="1"/>
  <c r="AP657" i="1" a="1"/>
  <c r="AP657" i="1" s="1"/>
  <c r="AO657" i="1" a="1"/>
  <c r="AO657" i="1" s="1"/>
  <c r="AR3154" i="1" a="1"/>
  <c r="AR3154" i="1" s="1"/>
  <c r="AQ3154" i="1" a="1"/>
  <c r="AQ3154" i="1" s="1"/>
  <c r="AP3154" i="1" a="1"/>
  <c r="AP3154" i="1" s="1"/>
  <c r="AO3154" i="1" a="1"/>
  <c r="AO3154" i="1" s="1"/>
  <c r="AR106" i="1" a="1"/>
  <c r="AR106" i="1" s="1"/>
  <c r="AQ106" i="1" a="1"/>
  <c r="AQ106" i="1" s="1"/>
  <c r="AP106" i="1" a="1"/>
  <c r="AP106" i="1" s="1"/>
  <c r="AO106" i="1" a="1"/>
  <c r="AO106" i="1" s="1"/>
  <c r="AR3598" i="1" a="1"/>
  <c r="AR3598" i="1" s="1"/>
  <c r="AQ3598" i="1" a="1"/>
  <c r="AQ3598" i="1" s="1"/>
  <c r="AP3598" i="1" a="1"/>
  <c r="AP3598" i="1" s="1"/>
  <c r="AO3598" i="1" a="1"/>
  <c r="AO3598" i="1" s="1"/>
  <c r="AR1021" i="1" a="1"/>
  <c r="AR1021" i="1" s="1"/>
  <c r="AQ1021" i="1" a="1"/>
  <c r="AQ1021" i="1" s="1"/>
  <c r="AP1021" i="1" a="1"/>
  <c r="AP1021" i="1" s="1"/>
  <c r="AO1021" i="1" a="1"/>
  <c r="AO1021" i="1" s="1"/>
  <c r="AR1074" i="1" a="1"/>
  <c r="AR1074" i="1" s="1"/>
  <c r="AQ1074" i="1" a="1"/>
  <c r="AQ1074" i="1" s="1"/>
  <c r="AP1074" i="1" a="1"/>
  <c r="AP1074" i="1" s="1"/>
  <c r="AO1074" i="1" a="1"/>
  <c r="AO1074" i="1" s="1"/>
  <c r="AR279" i="1" a="1"/>
  <c r="AR279" i="1" s="1"/>
  <c r="AQ279" i="1" a="1"/>
  <c r="AQ279" i="1" s="1"/>
  <c r="AP279" i="1" a="1"/>
  <c r="AP279" i="1" s="1"/>
  <c r="AO279" i="1" a="1"/>
  <c r="AO279" i="1" s="1"/>
  <c r="AR987" i="1" a="1"/>
  <c r="AR987" i="1" s="1"/>
  <c r="AQ987" i="1" a="1"/>
  <c r="AQ987" i="1" s="1"/>
  <c r="AP987" i="1" a="1"/>
  <c r="AP987" i="1" s="1"/>
  <c r="AO987" i="1" a="1"/>
  <c r="AO987" i="1" s="1"/>
  <c r="AR1063" i="1" a="1"/>
  <c r="AR1063" i="1" s="1"/>
  <c r="AQ1063" i="1" a="1"/>
  <c r="AQ1063" i="1" s="1"/>
  <c r="AP1063" i="1" a="1"/>
  <c r="AP1063" i="1" s="1"/>
  <c r="AO1063" i="1" a="1"/>
  <c r="AO1063" i="1" s="1"/>
  <c r="AR2050" i="1" a="1"/>
  <c r="AR2050" i="1" s="1"/>
  <c r="AQ2050" i="1" a="1"/>
  <c r="AQ2050" i="1" s="1"/>
  <c r="AP2050" i="1" a="1"/>
  <c r="AP2050" i="1" s="1"/>
  <c r="AO2050" i="1" a="1"/>
  <c r="AO2050" i="1" s="1"/>
  <c r="AR1121" i="1" a="1"/>
  <c r="AR1121" i="1" s="1"/>
  <c r="AQ1121" i="1" a="1"/>
  <c r="AQ1121" i="1" s="1"/>
  <c r="AP1121" i="1" a="1"/>
  <c r="AP1121" i="1" s="1"/>
  <c r="AO1121" i="1" a="1"/>
  <c r="AO1121" i="1" s="1"/>
  <c r="AR2444" i="1" a="1"/>
  <c r="AR2444" i="1" s="1"/>
  <c r="AQ2444" i="1" a="1"/>
  <c r="AQ2444" i="1" s="1"/>
  <c r="AP2444" i="1" a="1"/>
  <c r="AP2444" i="1" s="1"/>
  <c r="AO2444" i="1" a="1"/>
  <c r="AO2444" i="1" s="1"/>
  <c r="AR644" i="1" a="1"/>
  <c r="AR644" i="1" s="1"/>
  <c r="AQ644" i="1" a="1"/>
  <c r="AQ644" i="1" s="1"/>
  <c r="AP644" i="1" a="1"/>
  <c r="AP644" i="1" s="1"/>
  <c r="AO644" i="1" a="1"/>
  <c r="AO644" i="1" s="1"/>
  <c r="AR868" i="1" a="1"/>
  <c r="AR868" i="1" s="1"/>
  <c r="AQ868" i="1" a="1"/>
  <c r="AQ868" i="1" s="1"/>
  <c r="AP868" i="1" a="1"/>
  <c r="AP868" i="1" s="1"/>
  <c r="AO868" i="1" a="1"/>
  <c r="AO868" i="1" s="1"/>
  <c r="AR1032" i="1" a="1"/>
  <c r="AR1032" i="1" s="1"/>
  <c r="AQ1032" i="1" a="1"/>
  <c r="AQ1032" i="1" s="1"/>
  <c r="AP1032" i="1" a="1"/>
  <c r="AP1032" i="1" s="1"/>
  <c r="AO1032" i="1" a="1"/>
  <c r="AO1032" i="1" s="1"/>
  <c r="AR1318" i="1" a="1"/>
  <c r="AR1318" i="1" s="1"/>
  <c r="AQ1318" i="1" a="1"/>
  <c r="AQ1318" i="1" s="1"/>
  <c r="AP1318" i="1" a="1"/>
  <c r="AP1318" i="1" s="1"/>
  <c r="AO1318" i="1" a="1"/>
  <c r="AO1318" i="1" s="1"/>
  <c r="AR3563" i="1" a="1"/>
  <c r="AR3563" i="1" s="1"/>
  <c r="AQ3563" i="1" a="1"/>
  <c r="AQ3563" i="1" s="1"/>
  <c r="AP3563" i="1" a="1"/>
  <c r="AP3563" i="1" s="1"/>
  <c r="AO3563" i="1" a="1"/>
  <c r="AO3563" i="1" s="1"/>
  <c r="AR3601" i="1" a="1"/>
  <c r="AR3601" i="1" s="1"/>
  <c r="AQ3601" i="1" a="1"/>
  <c r="AQ3601" i="1" s="1"/>
  <c r="AP3601" i="1" a="1"/>
  <c r="AP3601" i="1" s="1"/>
  <c r="AO3601" i="1" a="1"/>
  <c r="AO3601" i="1" s="1"/>
  <c r="AR608" i="1" a="1"/>
  <c r="AR608" i="1" s="1"/>
  <c r="AQ608" i="1" a="1"/>
  <c r="AQ608" i="1" s="1"/>
  <c r="AP608" i="1" a="1"/>
  <c r="AP608" i="1" s="1"/>
  <c r="AO608" i="1" a="1"/>
  <c r="AO608" i="1" s="1"/>
  <c r="AR969" i="1" a="1"/>
  <c r="AR969" i="1" s="1"/>
  <c r="AQ969" i="1" a="1"/>
  <c r="AQ969" i="1" s="1"/>
  <c r="AP969" i="1" a="1"/>
  <c r="AP969" i="1" s="1"/>
  <c r="AO969" i="1" a="1"/>
  <c r="AO969" i="1" s="1"/>
  <c r="AR1043" i="1" a="1"/>
  <c r="AR1043" i="1" s="1"/>
  <c r="AQ1043" i="1" a="1"/>
  <c r="AQ1043" i="1" s="1"/>
  <c r="AP1043" i="1" a="1"/>
  <c r="AP1043" i="1" s="1"/>
  <c r="AO1043" i="1" a="1"/>
  <c r="AO1043" i="1" s="1"/>
  <c r="AR1029" i="1" a="1"/>
  <c r="AR1029" i="1" s="1"/>
  <c r="AQ1029" i="1" a="1"/>
  <c r="AQ1029" i="1" s="1"/>
  <c r="AP1029" i="1" a="1"/>
  <c r="AP1029" i="1" s="1"/>
  <c r="AO1029" i="1" a="1"/>
  <c r="AO1029" i="1" s="1"/>
  <c r="AR2659" i="1" a="1"/>
  <c r="AR2659" i="1" s="1"/>
  <c r="AQ2659" i="1" a="1"/>
  <c r="AQ2659" i="1" s="1"/>
  <c r="AP2659" i="1" a="1"/>
  <c r="AP2659" i="1" s="1"/>
  <c r="AO2659" i="1" a="1"/>
  <c r="AO2659" i="1" s="1"/>
  <c r="AR1316" i="1" a="1"/>
  <c r="AR1316" i="1" s="1"/>
  <c r="AQ1316" i="1" a="1"/>
  <c r="AQ1316" i="1" s="1"/>
  <c r="AP1316" i="1" a="1"/>
  <c r="AP1316" i="1" s="1"/>
  <c r="AO1316" i="1" a="1"/>
  <c r="AO1316" i="1" s="1"/>
  <c r="AR1049" i="1" a="1"/>
  <c r="AR1049" i="1" s="1"/>
  <c r="AQ1049" i="1" a="1"/>
  <c r="AQ1049" i="1" s="1"/>
  <c r="AP1049" i="1" a="1"/>
  <c r="AP1049" i="1" s="1"/>
  <c r="AO1049" i="1" a="1"/>
  <c r="AO1049" i="1" s="1"/>
  <c r="AR1035" i="1" a="1"/>
  <c r="AR1035" i="1" s="1"/>
  <c r="AQ1035" i="1" a="1"/>
  <c r="AQ1035" i="1" s="1"/>
  <c r="AP1035" i="1" a="1"/>
  <c r="AP1035" i="1" s="1"/>
  <c r="AO1035" i="1" a="1"/>
  <c r="AO1035" i="1" s="1"/>
  <c r="AR845" i="1" a="1"/>
  <c r="AR845" i="1" s="1"/>
  <c r="AQ845" i="1" a="1"/>
  <c r="AQ845" i="1" s="1"/>
  <c r="AP845" i="1" a="1"/>
  <c r="AP845" i="1" s="1"/>
  <c r="AO845" i="1" a="1"/>
  <c r="AO845" i="1" s="1"/>
  <c r="AR3052" i="1" a="1"/>
  <c r="AR3052" i="1" s="1"/>
  <c r="AQ3052" i="1" a="1"/>
  <c r="AQ3052" i="1" s="1"/>
  <c r="AP3052" i="1" a="1"/>
  <c r="AP3052" i="1" s="1"/>
  <c r="AO3052" i="1" a="1"/>
  <c r="AO3052" i="1" s="1"/>
  <c r="AR1979" i="1" a="1"/>
  <c r="AR1979" i="1" s="1"/>
  <c r="AQ1979" i="1" a="1"/>
  <c r="AQ1979" i="1" s="1"/>
  <c r="AP1979" i="1" a="1"/>
  <c r="AP1979" i="1" s="1"/>
  <c r="AO1979" i="1" a="1"/>
  <c r="AO1979" i="1" s="1"/>
  <c r="AR712" i="1" a="1"/>
  <c r="AR712" i="1" s="1"/>
  <c r="AQ712" i="1" a="1"/>
  <c r="AQ712" i="1" s="1"/>
  <c r="AP712" i="1" a="1"/>
  <c r="AP712" i="1" s="1"/>
  <c r="AO712" i="1" a="1"/>
  <c r="AO712" i="1" s="1"/>
  <c r="AR290" i="1" a="1"/>
  <c r="AR290" i="1" s="1"/>
  <c r="AQ290" i="1" a="1"/>
  <c r="AQ290" i="1" s="1"/>
  <c r="AP290" i="1" a="1"/>
  <c r="AP290" i="1" s="1"/>
  <c r="AO290" i="1" a="1"/>
  <c r="AO290" i="1" s="1"/>
  <c r="AR1390" i="1" a="1"/>
  <c r="AR1390" i="1" s="1"/>
  <c r="AQ1390" i="1" a="1"/>
  <c r="AQ1390" i="1" s="1"/>
  <c r="AP1390" i="1" a="1"/>
  <c r="AP1390" i="1" s="1"/>
  <c r="AO1390" i="1" a="1"/>
  <c r="AO1390" i="1" s="1"/>
  <c r="AR965" i="1" a="1"/>
  <c r="AR965" i="1" s="1"/>
  <c r="AQ965" i="1" a="1"/>
  <c r="AQ965" i="1" s="1"/>
  <c r="AP965" i="1" a="1"/>
  <c r="AP965" i="1" s="1"/>
  <c r="AO965" i="1" a="1"/>
  <c r="AO965" i="1" s="1"/>
  <c r="AR3106" i="1" a="1"/>
  <c r="AR3106" i="1" s="1"/>
  <c r="AQ3106" i="1" a="1"/>
  <c r="AQ3106" i="1" s="1"/>
  <c r="AP3106" i="1" a="1"/>
  <c r="AP3106" i="1" s="1"/>
  <c r="AO3106" i="1" a="1"/>
  <c r="AO3106" i="1" s="1"/>
  <c r="AR2723" i="1" a="1"/>
  <c r="AR2723" i="1" s="1"/>
  <c r="AQ2723" i="1" a="1"/>
  <c r="AQ2723" i="1" s="1"/>
  <c r="AP2723" i="1" a="1"/>
  <c r="AP2723" i="1" s="1"/>
  <c r="AO2723" i="1" a="1"/>
  <c r="AO2723" i="1" s="1"/>
  <c r="AR691" i="1" a="1"/>
  <c r="AR691" i="1" s="1"/>
  <c r="AQ691" i="1" a="1"/>
  <c r="AQ691" i="1" s="1"/>
  <c r="AP691" i="1" a="1"/>
  <c r="AP691" i="1" s="1"/>
  <c r="AO691" i="1" a="1"/>
  <c r="AO691" i="1" s="1"/>
  <c r="AR894" i="1" a="1"/>
  <c r="AR894" i="1" s="1"/>
  <c r="AQ894" i="1" a="1"/>
  <c r="AQ894" i="1" s="1"/>
  <c r="AP894" i="1" a="1"/>
  <c r="AP894" i="1" s="1"/>
  <c r="AO894" i="1" a="1"/>
  <c r="AO894" i="1" s="1"/>
  <c r="AR2720" i="1" a="1"/>
  <c r="AR2720" i="1" s="1"/>
  <c r="AQ2720" i="1" a="1"/>
  <c r="AQ2720" i="1" s="1"/>
  <c r="AP2720" i="1" a="1"/>
  <c r="AP2720" i="1" s="1"/>
  <c r="AO2720" i="1" a="1"/>
  <c r="AO2720" i="1" s="1"/>
  <c r="AR2722" i="1" a="1"/>
  <c r="AR2722" i="1" s="1"/>
  <c r="AQ2722" i="1" a="1"/>
  <c r="AQ2722" i="1" s="1"/>
  <c r="AP2722" i="1" a="1"/>
  <c r="AP2722" i="1" s="1"/>
  <c r="AO2722" i="1" a="1"/>
  <c r="AO2722" i="1" s="1"/>
  <c r="AR2646" i="1" a="1"/>
  <c r="AR2646" i="1" s="1"/>
  <c r="AQ2646" i="1" a="1"/>
  <c r="AQ2646" i="1" s="1"/>
  <c r="AP2646" i="1" a="1"/>
  <c r="AP2646" i="1" s="1"/>
  <c r="AO2646" i="1" a="1"/>
  <c r="AO2646" i="1" s="1"/>
  <c r="AR73" i="1" a="1"/>
  <c r="AR73" i="1" s="1"/>
  <c r="AQ73" i="1" a="1"/>
  <c r="AQ73" i="1" s="1"/>
  <c r="AP73" i="1" a="1"/>
  <c r="AP73" i="1" s="1"/>
  <c r="AO73" i="1" a="1"/>
  <c r="AO73" i="1" s="1"/>
  <c r="AR2713" i="1" a="1"/>
  <c r="AR2713" i="1" s="1"/>
  <c r="AQ2713" i="1" a="1"/>
  <c r="AQ2713" i="1" s="1"/>
  <c r="AP2713" i="1" a="1"/>
  <c r="AP2713" i="1" s="1"/>
  <c r="AO2713" i="1" a="1"/>
  <c r="AO2713" i="1" s="1"/>
  <c r="AR443" i="1" a="1"/>
  <c r="AR443" i="1" s="1"/>
  <c r="AQ443" i="1" a="1"/>
  <c r="AQ443" i="1" s="1"/>
  <c r="AP443" i="1" a="1"/>
  <c r="AP443" i="1" s="1"/>
  <c r="AO443" i="1" a="1"/>
  <c r="AO443" i="1" s="1"/>
  <c r="AR2730" i="1" a="1"/>
  <c r="AR2730" i="1" s="1"/>
  <c r="AQ2730" i="1" a="1"/>
  <c r="AQ2730" i="1" s="1"/>
  <c r="AP2730" i="1" a="1"/>
  <c r="AP2730" i="1" s="1"/>
  <c r="AO2730" i="1" a="1"/>
  <c r="AO2730" i="1" s="1"/>
  <c r="AR1802" i="1" a="1"/>
  <c r="AR1802" i="1" s="1"/>
  <c r="AQ1802" i="1" a="1"/>
  <c r="AQ1802" i="1" s="1"/>
  <c r="AP1802" i="1" a="1"/>
  <c r="AP1802" i="1" s="1"/>
  <c r="AO1802" i="1" a="1"/>
  <c r="AO1802" i="1" s="1"/>
  <c r="AR1023" i="1" a="1"/>
  <c r="AR1023" i="1" s="1"/>
  <c r="AQ1023" i="1" a="1"/>
  <c r="AQ1023" i="1" s="1"/>
  <c r="AP1023" i="1" a="1"/>
  <c r="AP1023" i="1" s="1"/>
  <c r="AO1023" i="1" a="1"/>
  <c r="AO1023" i="1" s="1"/>
  <c r="AR1256" i="1" a="1"/>
  <c r="AR1256" i="1" s="1"/>
  <c r="AQ1256" i="1" a="1"/>
  <c r="AQ1256" i="1" s="1"/>
  <c r="AP1256" i="1" a="1"/>
  <c r="AP1256" i="1" s="1"/>
  <c r="AO1256" i="1" a="1"/>
  <c r="AO1256" i="1" s="1"/>
  <c r="AR1033" i="1" a="1"/>
  <c r="AR1033" i="1" s="1"/>
  <c r="AQ1033" i="1" a="1"/>
  <c r="AQ1033" i="1" s="1"/>
  <c r="AP1033" i="1" a="1"/>
  <c r="AP1033" i="1" s="1"/>
  <c r="AO1033" i="1" a="1"/>
  <c r="AO1033" i="1" s="1"/>
  <c r="AR2354" i="1" a="1"/>
  <c r="AR2354" i="1" s="1"/>
  <c r="AQ2354" i="1" a="1"/>
  <c r="AQ2354" i="1" s="1"/>
  <c r="AP2354" i="1" a="1"/>
  <c r="AP2354" i="1" s="1"/>
  <c r="AO2354" i="1" a="1"/>
  <c r="AO2354" i="1" s="1"/>
  <c r="AR3477" i="1" a="1"/>
  <c r="AR3477" i="1" s="1"/>
  <c r="AQ3477" i="1" a="1"/>
  <c r="AQ3477" i="1" s="1"/>
  <c r="AP3477" i="1" a="1"/>
  <c r="AP3477" i="1" s="1"/>
  <c r="AO3477" i="1" a="1"/>
  <c r="AO3477" i="1" s="1"/>
  <c r="AR3141" i="1" a="1"/>
  <c r="AR3141" i="1" s="1"/>
  <c r="AQ3141" i="1" a="1"/>
  <c r="AQ3141" i="1" s="1"/>
  <c r="AP3141" i="1" a="1"/>
  <c r="AP3141" i="1" s="1"/>
  <c r="AO3141" i="1" a="1"/>
  <c r="AO3141" i="1" s="1"/>
  <c r="AR909" i="1" a="1"/>
  <c r="AR909" i="1" s="1"/>
  <c r="AQ909" i="1" a="1"/>
  <c r="AQ909" i="1" s="1"/>
  <c r="AP909" i="1" a="1"/>
  <c r="AP909" i="1" s="1"/>
  <c r="AO909" i="1" a="1"/>
  <c r="AO909" i="1" s="1"/>
  <c r="AR1212" i="1" a="1"/>
  <c r="AR1212" i="1" s="1"/>
  <c r="AQ1212" i="1" a="1"/>
  <c r="AQ1212" i="1" s="1"/>
  <c r="AP1212" i="1" a="1"/>
  <c r="AP1212" i="1" s="1"/>
  <c r="AO1212" i="1" a="1"/>
  <c r="AO1212" i="1" s="1"/>
  <c r="AR1218" i="1" a="1"/>
  <c r="AR1218" i="1" s="1"/>
  <c r="AQ1218" i="1" a="1"/>
  <c r="AQ1218" i="1" s="1"/>
  <c r="AP1218" i="1" a="1"/>
  <c r="AP1218" i="1" s="1"/>
  <c r="AO1218" i="1" a="1"/>
  <c r="AO1218" i="1" s="1"/>
  <c r="AR1958" i="1" a="1"/>
  <c r="AR1958" i="1" s="1"/>
  <c r="AQ1958" i="1" a="1"/>
  <c r="AQ1958" i="1" s="1"/>
  <c r="AP1958" i="1" a="1"/>
  <c r="AP1958" i="1" s="1"/>
  <c r="AO1958" i="1" a="1"/>
  <c r="AO1958" i="1" s="1"/>
  <c r="AR766" i="1" a="1"/>
  <c r="AR766" i="1" s="1"/>
  <c r="AQ766" i="1" a="1"/>
  <c r="AQ766" i="1" s="1"/>
  <c r="AP766" i="1" a="1"/>
  <c r="AP766" i="1" s="1"/>
  <c r="AO766" i="1" a="1"/>
  <c r="AO766" i="1" s="1"/>
  <c r="AR902" i="1" a="1"/>
  <c r="AR902" i="1" s="1"/>
  <c r="AQ902" i="1" a="1"/>
  <c r="AQ902" i="1" s="1"/>
  <c r="AP902" i="1" a="1"/>
  <c r="AP902" i="1" s="1"/>
  <c r="AO902" i="1" a="1"/>
  <c r="AO902" i="1" s="1"/>
  <c r="AR1233" i="1" a="1"/>
  <c r="AR1233" i="1" s="1"/>
  <c r="AQ1233" i="1" a="1"/>
  <c r="AQ1233" i="1" s="1"/>
  <c r="AP1233" i="1" a="1"/>
  <c r="AP1233" i="1" s="1"/>
  <c r="AO1233" i="1" a="1"/>
  <c r="AO1233" i="1" s="1"/>
  <c r="AR1196" i="1" a="1"/>
  <c r="AR1196" i="1" s="1"/>
  <c r="AQ1196" i="1" a="1"/>
  <c r="AQ1196" i="1" s="1"/>
  <c r="AP1196" i="1" a="1"/>
  <c r="AP1196" i="1" s="1"/>
  <c r="AO1196" i="1" a="1"/>
  <c r="AO1196" i="1" s="1"/>
  <c r="AR1240" i="1" a="1"/>
  <c r="AR1240" i="1" s="1"/>
  <c r="AQ1240" i="1" a="1"/>
  <c r="AQ1240" i="1" s="1"/>
  <c r="AP1240" i="1" a="1"/>
  <c r="AP1240" i="1" s="1"/>
  <c r="AO1240" i="1" a="1"/>
  <c r="AO1240" i="1" s="1"/>
  <c r="AR940" i="1" a="1"/>
  <c r="AR940" i="1" s="1"/>
  <c r="AQ940" i="1" a="1"/>
  <c r="AQ940" i="1" s="1"/>
  <c r="AP940" i="1" a="1"/>
  <c r="AP940" i="1" s="1"/>
  <c r="AO940" i="1" a="1"/>
  <c r="AO940" i="1" s="1"/>
  <c r="AR1951" i="1" a="1"/>
  <c r="AR1951" i="1" s="1"/>
  <c r="AQ1951" i="1" a="1"/>
  <c r="AQ1951" i="1" s="1"/>
  <c r="AP1951" i="1" a="1"/>
  <c r="AP1951" i="1" s="1"/>
  <c r="AO1951" i="1" a="1"/>
  <c r="AO1951" i="1" s="1"/>
  <c r="AR944" i="1" a="1"/>
  <c r="AR944" i="1" s="1"/>
  <c r="AQ944" i="1" a="1"/>
  <c r="AQ944" i="1" s="1"/>
  <c r="AP944" i="1" a="1"/>
  <c r="AP944" i="1" s="1"/>
  <c r="AO944" i="1" a="1"/>
  <c r="AO944" i="1" s="1"/>
  <c r="AR952" i="1" a="1"/>
  <c r="AR952" i="1" s="1"/>
  <c r="AQ952" i="1" a="1"/>
  <c r="AQ952" i="1" s="1"/>
  <c r="AP952" i="1" a="1"/>
  <c r="AP952" i="1" s="1"/>
  <c r="AO952" i="1" a="1"/>
  <c r="AO952" i="1" s="1"/>
  <c r="AR939" i="1" a="1"/>
  <c r="AR939" i="1" s="1"/>
  <c r="AQ939" i="1" a="1"/>
  <c r="AQ939" i="1" s="1"/>
  <c r="AP939" i="1" a="1"/>
  <c r="AP939" i="1" s="1"/>
  <c r="AO939" i="1" a="1"/>
  <c r="AO939" i="1" s="1"/>
  <c r="AR1604" i="1" a="1"/>
  <c r="AR1604" i="1" s="1"/>
  <c r="AQ1604" i="1" a="1"/>
  <c r="AQ1604" i="1" s="1"/>
  <c r="AP1604" i="1" a="1"/>
  <c r="AP1604" i="1" s="1"/>
  <c r="AO1604" i="1" a="1"/>
  <c r="AO1604" i="1" s="1"/>
  <c r="AR1445" i="1" a="1"/>
  <c r="AR1445" i="1" s="1"/>
  <c r="AQ1445" i="1" a="1"/>
  <c r="AQ1445" i="1" s="1"/>
  <c r="AP1445" i="1" a="1"/>
  <c r="AP1445" i="1" s="1"/>
  <c r="AO1445" i="1" a="1"/>
  <c r="AO1445" i="1" s="1"/>
  <c r="AR672" i="1" a="1"/>
  <c r="AR672" i="1" s="1"/>
  <c r="AQ672" i="1" a="1"/>
  <c r="AQ672" i="1" s="1"/>
  <c r="AP672" i="1" a="1"/>
  <c r="AP672" i="1" s="1"/>
  <c r="AO672" i="1" a="1"/>
  <c r="AO672" i="1" s="1"/>
  <c r="AR2847" i="1" a="1"/>
  <c r="AR2847" i="1" s="1"/>
  <c r="AQ2847" i="1" a="1"/>
  <c r="AQ2847" i="1" s="1"/>
  <c r="AP2847" i="1" a="1"/>
  <c r="AP2847" i="1" s="1"/>
  <c r="AO2847" i="1" a="1"/>
  <c r="AO2847" i="1" s="1"/>
  <c r="AR2848" i="1" a="1"/>
  <c r="AR2848" i="1" s="1"/>
  <c r="AQ2848" i="1" a="1"/>
  <c r="AQ2848" i="1" s="1"/>
  <c r="AP2848" i="1" a="1"/>
  <c r="AP2848" i="1" s="1"/>
  <c r="AO2848" i="1" a="1"/>
  <c r="AO2848" i="1" s="1"/>
  <c r="AR2114" i="1" a="1"/>
  <c r="AR2114" i="1" s="1"/>
  <c r="AQ2114" i="1" a="1"/>
  <c r="AQ2114" i="1" s="1"/>
  <c r="AP2114" i="1" a="1"/>
  <c r="AP2114" i="1" s="1"/>
  <c r="AO2114" i="1" a="1"/>
  <c r="AO2114" i="1" s="1"/>
  <c r="AR2753" i="1" a="1"/>
  <c r="AR2753" i="1" s="1"/>
  <c r="AQ2753" i="1" a="1"/>
  <c r="AQ2753" i="1" s="1"/>
  <c r="AP2753" i="1" a="1"/>
  <c r="AP2753" i="1" s="1"/>
  <c r="AO2753" i="1" a="1"/>
  <c r="AO2753" i="1" s="1"/>
  <c r="AR1460" i="1" a="1"/>
  <c r="AR1460" i="1" s="1"/>
  <c r="AQ1460" i="1" a="1"/>
  <c r="AQ1460" i="1" s="1"/>
  <c r="AP1460" i="1" a="1"/>
  <c r="AP1460" i="1" s="1"/>
  <c r="AO1460" i="1" a="1"/>
  <c r="AO1460" i="1" s="1"/>
  <c r="AR3483" i="1" a="1"/>
  <c r="AR3483" i="1" s="1"/>
  <c r="AQ3483" i="1" a="1"/>
  <c r="AQ3483" i="1" s="1"/>
  <c r="AP3483" i="1" a="1"/>
  <c r="AP3483" i="1" s="1"/>
  <c r="AO3483" i="1" a="1"/>
  <c r="AO3483" i="1" s="1"/>
  <c r="AR2176" i="1" a="1"/>
  <c r="AR2176" i="1" s="1"/>
  <c r="AQ2176" i="1" a="1"/>
  <c r="AQ2176" i="1" s="1"/>
  <c r="AP2176" i="1" a="1"/>
  <c r="AP2176" i="1" s="1"/>
  <c r="AO2176" i="1" a="1"/>
  <c r="AO2176" i="1" s="1"/>
  <c r="AR3237" i="1" a="1"/>
  <c r="AR3237" i="1" s="1"/>
  <c r="AQ3237" i="1" a="1"/>
  <c r="AQ3237" i="1" s="1"/>
  <c r="AP3237" i="1" a="1"/>
  <c r="AP3237" i="1" s="1"/>
  <c r="AO3237" i="1" a="1"/>
  <c r="AO3237" i="1" s="1"/>
  <c r="AR1225" i="1" a="1"/>
  <c r="AR1225" i="1" s="1"/>
  <c r="AQ1225" i="1" a="1"/>
  <c r="AQ1225" i="1" s="1"/>
  <c r="AP1225" i="1" a="1"/>
  <c r="AP1225" i="1" s="1"/>
  <c r="AO1225" i="1" a="1"/>
  <c r="AO1225" i="1" s="1"/>
  <c r="AR3278" i="1" a="1"/>
  <c r="AR3278" i="1" s="1"/>
  <c r="AQ3278" i="1" a="1"/>
  <c r="AQ3278" i="1" s="1"/>
  <c r="AP3278" i="1" a="1"/>
  <c r="AP3278" i="1" s="1"/>
  <c r="AO3278" i="1" a="1"/>
  <c r="AO3278" i="1" s="1"/>
  <c r="AR2893" i="1" a="1"/>
  <c r="AR2893" i="1" s="1"/>
  <c r="AQ2893" i="1" a="1"/>
  <c r="AQ2893" i="1" s="1"/>
  <c r="AP2893" i="1" a="1"/>
  <c r="AP2893" i="1" s="1"/>
  <c r="AO2893" i="1" a="1"/>
  <c r="AO2893" i="1" s="1"/>
  <c r="AR2045" i="1" a="1"/>
  <c r="AR2045" i="1" s="1"/>
  <c r="AQ2045" i="1" a="1"/>
  <c r="AQ2045" i="1" s="1"/>
  <c r="AP2045" i="1" a="1"/>
  <c r="AP2045" i="1" s="1"/>
  <c r="AO2045" i="1" a="1"/>
  <c r="AO2045" i="1" s="1"/>
  <c r="AR221" i="1" a="1"/>
  <c r="AR221" i="1" s="1"/>
  <c r="AQ221" i="1" a="1"/>
  <c r="AQ221" i="1" s="1"/>
  <c r="AP221" i="1" a="1"/>
  <c r="AP221" i="1" s="1"/>
  <c r="AO221" i="1" a="1"/>
  <c r="AO221" i="1" s="1"/>
  <c r="AR3040" i="1" a="1"/>
  <c r="AR3040" i="1" s="1"/>
  <c r="AQ3040" i="1" a="1"/>
  <c r="AQ3040" i="1" s="1"/>
  <c r="AP3040" i="1" a="1"/>
  <c r="AP3040" i="1" s="1"/>
  <c r="AO3040" i="1" a="1"/>
  <c r="AO3040" i="1" s="1"/>
  <c r="AR2496" i="1" a="1"/>
  <c r="AR2496" i="1" s="1"/>
  <c r="AQ2496" i="1" a="1"/>
  <c r="AQ2496" i="1" s="1"/>
  <c r="AP2496" i="1" a="1"/>
  <c r="AP2496" i="1" s="1"/>
  <c r="AO2496" i="1" a="1"/>
  <c r="AO2496" i="1" s="1"/>
  <c r="AR3056" i="1" a="1"/>
  <c r="AR3056" i="1" s="1"/>
  <c r="AQ3056" i="1" a="1"/>
  <c r="AQ3056" i="1" s="1"/>
  <c r="AP3056" i="1" a="1"/>
  <c r="AP3056" i="1" s="1"/>
  <c r="AO3056" i="1" a="1"/>
  <c r="AO3056" i="1" s="1"/>
  <c r="AR2579" i="1" a="1"/>
  <c r="AR2579" i="1" s="1"/>
  <c r="AQ2579" i="1" a="1"/>
  <c r="AQ2579" i="1" s="1"/>
  <c r="AP2579" i="1" a="1"/>
  <c r="AP2579" i="1" s="1"/>
  <c r="AO2579" i="1" a="1"/>
  <c r="AO2579" i="1" s="1"/>
  <c r="AR2476" i="1" a="1"/>
  <c r="AR2476" i="1" s="1"/>
  <c r="AQ2476" i="1" a="1"/>
  <c r="AQ2476" i="1" s="1"/>
  <c r="AP2476" i="1" a="1"/>
  <c r="AP2476" i="1" s="1"/>
  <c r="AO2476" i="1" a="1"/>
  <c r="AO2476" i="1" s="1"/>
  <c r="AR1999" i="1" a="1"/>
  <c r="AR1999" i="1" s="1"/>
  <c r="AQ1999" i="1" a="1"/>
  <c r="AQ1999" i="1" s="1"/>
  <c r="AP1999" i="1" a="1"/>
  <c r="AP1999" i="1" s="1"/>
  <c r="AO1999" i="1" a="1"/>
  <c r="AO1999" i="1" s="1"/>
  <c r="AR2308" i="1" a="1"/>
  <c r="AR2308" i="1" s="1"/>
  <c r="AQ2308" i="1" a="1"/>
  <c r="AQ2308" i="1" s="1"/>
  <c r="AP2308" i="1" a="1"/>
  <c r="AP2308" i="1" s="1"/>
  <c r="AO2308" i="1" a="1"/>
  <c r="AO2308" i="1" s="1"/>
  <c r="AR2024" i="1" a="1"/>
  <c r="AR2024" i="1" s="1"/>
  <c r="AQ2024" i="1" a="1"/>
  <c r="AQ2024" i="1" s="1"/>
  <c r="AP2024" i="1" a="1"/>
  <c r="AP2024" i="1" s="1"/>
  <c r="AO2024" i="1" a="1"/>
  <c r="AO2024" i="1" s="1"/>
  <c r="AR896" i="1" a="1"/>
  <c r="AR896" i="1" s="1"/>
  <c r="AQ896" i="1" a="1"/>
  <c r="AQ896" i="1" s="1"/>
  <c r="AP896" i="1" a="1"/>
  <c r="AP896" i="1" s="1"/>
  <c r="AO896" i="1" a="1"/>
  <c r="AO896" i="1" s="1"/>
  <c r="AR204" i="1" a="1"/>
  <c r="AR204" i="1" s="1"/>
  <c r="AQ204" i="1" a="1"/>
  <c r="AQ204" i="1" s="1"/>
  <c r="AP204" i="1" a="1"/>
  <c r="AP204" i="1" s="1"/>
  <c r="AO204" i="1" a="1"/>
  <c r="AO204" i="1" s="1"/>
  <c r="AR2879" i="1" a="1"/>
  <c r="AR2879" i="1" s="1"/>
  <c r="AQ2879" i="1" a="1"/>
  <c r="AQ2879" i="1" s="1"/>
  <c r="AP2879" i="1" a="1"/>
  <c r="AP2879" i="1" s="1"/>
  <c r="AO2879" i="1" a="1"/>
  <c r="AO2879" i="1" s="1"/>
  <c r="AR337" i="1" a="1"/>
  <c r="AR337" i="1" s="1"/>
  <c r="AQ337" i="1" a="1"/>
  <c r="AQ337" i="1" s="1"/>
  <c r="AP337" i="1" a="1"/>
  <c r="AP337" i="1" s="1"/>
  <c r="AO337" i="1" a="1"/>
  <c r="AO337" i="1" s="1"/>
  <c r="AR2410" i="1" a="1"/>
  <c r="AR2410" i="1" s="1"/>
  <c r="AQ2410" i="1" a="1"/>
  <c r="AQ2410" i="1" s="1"/>
  <c r="AP2410" i="1" a="1"/>
  <c r="AP2410" i="1" s="1"/>
  <c r="AO2410" i="1" a="1"/>
  <c r="AO2410" i="1" s="1"/>
  <c r="AR1224" i="1" a="1"/>
  <c r="AR1224" i="1" s="1"/>
  <c r="AQ1224" i="1" a="1"/>
  <c r="AQ1224" i="1" s="1"/>
  <c r="AP1224" i="1" a="1"/>
  <c r="AP1224" i="1" s="1"/>
  <c r="AO1224" i="1" a="1"/>
  <c r="AO1224" i="1" s="1"/>
  <c r="AR3281" i="1" a="1"/>
  <c r="AR3281" i="1" s="1"/>
  <c r="AQ3281" i="1" a="1"/>
  <c r="AQ3281" i="1" s="1"/>
  <c r="AP3281" i="1" a="1"/>
  <c r="AP3281" i="1" s="1"/>
  <c r="AO3281" i="1" a="1"/>
  <c r="AO3281" i="1" s="1"/>
  <c r="AR3275" i="1" a="1"/>
  <c r="AR3275" i="1" s="1"/>
  <c r="AQ3275" i="1" a="1"/>
  <c r="AQ3275" i="1" s="1"/>
  <c r="AP3275" i="1" a="1"/>
  <c r="AP3275" i="1" s="1"/>
  <c r="AO3275" i="1" a="1"/>
  <c r="AO3275" i="1" s="1"/>
  <c r="AR3296" i="1" a="1"/>
  <c r="AR3296" i="1" s="1"/>
  <c r="AQ3296" i="1" a="1"/>
  <c r="AQ3296" i="1" s="1"/>
  <c r="AP3296" i="1" a="1"/>
  <c r="AP3296" i="1" s="1"/>
  <c r="AO3296" i="1" a="1"/>
  <c r="AO3296" i="1" s="1"/>
  <c r="AR3471" i="1" a="1"/>
  <c r="AR3471" i="1" s="1"/>
  <c r="AQ3471" i="1" a="1"/>
  <c r="AQ3471" i="1" s="1"/>
  <c r="AP3471" i="1" a="1"/>
  <c r="AP3471" i="1" s="1"/>
  <c r="AO3471" i="1" a="1"/>
  <c r="AO3471" i="1" s="1"/>
  <c r="AR2820" i="1" a="1"/>
  <c r="AR2820" i="1" s="1"/>
  <c r="AQ2820" i="1" a="1"/>
  <c r="AQ2820" i="1" s="1"/>
  <c r="AP2820" i="1" a="1"/>
  <c r="AP2820" i="1" s="1"/>
  <c r="AO2820" i="1" a="1"/>
  <c r="AO2820" i="1" s="1"/>
  <c r="AR2742" i="1" a="1"/>
  <c r="AR2742" i="1" s="1"/>
  <c r="AQ2742" i="1" a="1"/>
  <c r="AQ2742" i="1" s="1"/>
  <c r="AP2742" i="1" a="1"/>
  <c r="AP2742" i="1" s="1"/>
  <c r="AO2742" i="1" a="1"/>
  <c r="AO2742" i="1" s="1"/>
  <c r="AR3046" i="1" a="1"/>
  <c r="AR3046" i="1" s="1"/>
  <c r="AQ3046" i="1" a="1"/>
  <c r="AQ3046" i="1" s="1"/>
  <c r="AP3046" i="1" a="1"/>
  <c r="AP3046" i="1" s="1"/>
  <c r="AO3046" i="1" a="1"/>
  <c r="AO3046" i="1" s="1"/>
  <c r="AR3073" i="1" a="1"/>
  <c r="AR3073" i="1" s="1"/>
  <c r="AQ3073" i="1" a="1"/>
  <c r="AQ3073" i="1" s="1"/>
  <c r="AP3073" i="1" a="1"/>
  <c r="AP3073" i="1" s="1"/>
  <c r="AO3073" i="1" a="1"/>
  <c r="AO3073" i="1" s="1"/>
  <c r="AR3088" i="1" a="1"/>
  <c r="AR3088" i="1" s="1"/>
  <c r="AQ3088" i="1" a="1"/>
  <c r="AQ3088" i="1" s="1"/>
  <c r="AP3088" i="1" a="1"/>
  <c r="AP3088" i="1" s="1"/>
  <c r="AO3088" i="1" a="1"/>
  <c r="AO3088" i="1" s="1"/>
  <c r="AR1861" i="1" a="1"/>
  <c r="AR1861" i="1" s="1"/>
  <c r="AQ1861" i="1" a="1"/>
  <c r="AQ1861" i="1" s="1"/>
  <c r="AP1861" i="1" a="1"/>
  <c r="AP1861" i="1" s="1"/>
  <c r="AO1861" i="1" a="1"/>
  <c r="AO1861" i="1" s="1"/>
  <c r="AR3048" i="1" a="1"/>
  <c r="AR3048" i="1" s="1"/>
  <c r="AQ3048" i="1" a="1"/>
  <c r="AQ3048" i="1" s="1"/>
  <c r="AP3048" i="1" a="1"/>
  <c r="AP3048" i="1" s="1"/>
  <c r="AO3048" i="1" a="1"/>
  <c r="AO3048" i="1" s="1"/>
  <c r="AR1901" i="1" a="1"/>
  <c r="AR1901" i="1" s="1"/>
  <c r="AQ1901" i="1" a="1"/>
  <c r="AQ1901" i="1" s="1"/>
  <c r="AP1901" i="1" a="1"/>
  <c r="AP1901" i="1" s="1"/>
  <c r="AO1901" i="1" a="1"/>
  <c r="AO1901" i="1" s="1"/>
  <c r="AR1867" i="1" a="1"/>
  <c r="AR1867" i="1" s="1"/>
  <c r="AQ1867" i="1" a="1"/>
  <c r="AQ1867" i="1" s="1"/>
  <c r="AP1867" i="1" a="1"/>
  <c r="AP1867" i="1" s="1"/>
  <c r="AO1867" i="1" a="1"/>
  <c r="AO1867" i="1" s="1"/>
  <c r="AR2342" i="1" a="1"/>
  <c r="AR2342" i="1" s="1"/>
  <c r="AQ2342" i="1" a="1"/>
  <c r="AQ2342" i="1" s="1"/>
  <c r="AP2342" i="1" a="1"/>
  <c r="AP2342" i="1" s="1"/>
  <c r="AO2342" i="1" a="1"/>
  <c r="AO2342" i="1" s="1"/>
  <c r="AR1879" i="1" a="1"/>
  <c r="AR1879" i="1" s="1"/>
  <c r="AQ1879" i="1" a="1"/>
  <c r="AQ1879" i="1" s="1"/>
  <c r="AP1879" i="1" a="1"/>
  <c r="AP1879" i="1" s="1"/>
  <c r="AO1879" i="1" a="1"/>
  <c r="AO1879" i="1" s="1"/>
  <c r="AR2471" i="1" a="1"/>
  <c r="AR2471" i="1" s="1"/>
  <c r="AQ2471" i="1" a="1"/>
  <c r="AQ2471" i="1" s="1"/>
  <c r="AP2471" i="1" a="1"/>
  <c r="AP2471" i="1" s="1"/>
  <c r="AO2471" i="1" a="1"/>
  <c r="AO2471" i="1" s="1"/>
  <c r="AR2340" i="1" a="1"/>
  <c r="AR2340" i="1" s="1"/>
  <c r="AQ2340" i="1" a="1"/>
  <c r="AQ2340" i="1" s="1"/>
  <c r="AP2340" i="1" a="1"/>
  <c r="AP2340" i="1" s="1"/>
  <c r="AO2340" i="1" a="1"/>
  <c r="AO2340" i="1" s="1"/>
  <c r="AR2894" i="1" a="1"/>
  <c r="AR2894" i="1" s="1"/>
  <c r="AQ2894" i="1" a="1"/>
  <c r="AQ2894" i="1" s="1"/>
  <c r="AP2894" i="1" a="1"/>
  <c r="AP2894" i="1" s="1"/>
  <c r="AO2894" i="1" a="1"/>
  <c r="AO2894" i="1" s="1"/>
  <c r="AR2530" i="1" a="1"/>
  <c r="AR2530" i="1" s="1"/>
  <c r="AQ2530" i="1" a="1"/>
  <c r="AQ2530" i="1" s="1"/>
  <c r="AP2530" i="1" a="1"/>
  <c r="AP2530" i="1" s="1"/>
  <c r="AO2530" i="1" a="1"/>
  <c r="AO2530" i="1" s="1"/>
  <c r="AR2492" i="1" a="1"/>
  <c r="AR2492" i="1" s="1"/>
  <c r="AQ2492" i="1" a="1"/>
  <c r="AQ2492" i="1" s="1"/>
  <c r="AP2492" i="1" a="1"/>
  <c r="AP2492" i="1" s="1"/>
  <c r="AO2492" i="1" a="1"/>
  <c r="AO2492" i="1" s="1"/>
  <c r="AR2218" i="1" a="1"/>
  <c r="AR2218" i="1" s="1"/>
  <c r="AQ2218" i="1" a="1"/>
  <c r="AQ2218" i="1" s="1"/>
  <c r="AP2218" i="1" a="1"/>
  <c r="AP2218" i="1" s="1"/>
  <c r="AO2218" i="1" a="1"/>
  <c r="AO2218" i="1" s="1"/>
  <c r="AR1902" i="1" a="1"/>
  <c r="AR1902" i="1" s="1"/>
  <c r="AQ1902" i="1" a="1"/>
  <c r="AQ1902" i="1" s="1"/>
  <c r="AP1902" i="1" a="1"/>
  <c r="AP1902" i="1" s="1"/>
  <c r="AO1902" i="1" a="1"/>
  <c r="AO1902" i="1" s="1"/>
  <c r="AR2145" i="1" a="1"/>
  <c r="AR2145" i="1" s="1"/>
  <c r="AQ2145" i="1" a="1"/>
  <c r="AQ2145" i="1" s="1"/>
  <c r="AP2145" i="1" a="1"/>
  <c r="AP2145" i="1" s="1"/>
  <c r="AO2145" i="1" a="1"/>
  <c r="AO2145" i="1" s="1"/>
  <c r="AR2737" i="1" a="1"/>
  <c r="AR2737" i="1" s="1"/>
  <c r="AQ2737" i="1" a="1"/>
  <c r="AQ2737" i="1" s="1"/>
  <c r="AP2737" i="1" a="1"/>
  <c r="AP2737" i="1" s="1"/>
  <c r="AO2737" i="1" a="1"/>
  <c r="AO2737" i="1" s="1"/>
  <c r="AR2852" i="1" a="1"/>
  <c r="AR2852" i="1" s="1"/>
  <c r="AQ2852" i="1" a="1"/>
  <c r="AQ2852" i="1" s="1"/>
  <c r="AP2852" i="1" a="1"/>
  <c r="AP2852" i="1" s="1"/>
  <c r="AO2852" i="1" a="1"/>
  <c r="AO2852" i="1" s="1"/>
  <c r="AR2582" i="1" a="1"/>
  <c r="AR2582" i="1" s="1"/>
  <c r="AQ2582" i="1" a="1"/>
  <c r="AQ2582" i="1" s="1"/>
  <c r="AP2582" i="1" a="1"/>
  <c r="AP2582" i="1" s="1"/>
  <c r="AO2582" i="1" a="1"/>
  <c r="AO2582" i="1" s="1"/>
  <c r="AR2876" i="1" a="1"/>
  <c r="AR2876" i="1" s="1"/>
  <c r="AQ2876" i="1" a="1"/>
  <c r="AQ2876" i="1" s="1"/>
  <c r="AP2876" i="1" a="1"/>
  <c r="AP2876" i="1" s="1"/>
  <c r="AO2876" i="1" a="1"/>
  <c r="AO2876" i="1" s="1"/>
  <c r="AR1250" i="1" a="1"/>
  <c r="AR1250" i="1" s="1"/>
  <c r="AQ1250" i="1" a="1"/>
  <c r="AQ1250" i="1" s="1"/>
  <c r="AP1250" i="1" a="1"/>
  <c r="AP1250" i="1" s="1"/>
  <c r="AO1250" i="1" a="1"/>
  <c r="AO1250" i="1" s="1"/>
  <c r="AR1782" i="1" a="1"/>
  <c r="AR1782" i="1" s="1"/>
  <c r="AQ1782" i="1" a="1"/>
  <c r="AQ1782" i="1" s="1"/>
  <c r="AP1782" i="1" a="1"/>
  <c r="AP1782" i="1" s="1"/>
  <c r="AO1782" i="1" a="1"/>
  <c r="AO1782" i="1" s="1"/>
  <c r="AR2305" i="1" a="1"/>
  <c r="AR2305" i="1" s="1"/>
  <c r="AQ2305" i="1" a="1"/>
  <c r="AQ2305" i="1" s="1"/>
  <c r="AP2305" i="1" a="1"/>
  <c r="AP2305" i="1" s="1"/>
  <c r="AO2305" i="1" a="1"/>
  <c r="AO2305" i="1" s="1"/>
  <c r="AR2203" i="1" a="1"/>
  <c r="AR2203" i="1" s="1"/>
  <c r="AQ2203" i="1" a="1"/>
  <c r="AQ2203" i="1" s="1"/>
  <c r="AP2203" i="1" a="1"/>
  <c r="AP2203" i="1" s="1"/>
  <c r="AO2203" i="1" a="1"/>
  <c r="AO2203" i="1" s="1"/>
  <c r="AR2696" i="1" a="1"/>
  <c r="AR2696" i="1" s="1"/>
  <c r="AQ2696" i="1" a="1"/>
  <c r="AQ2696" i="1" s="1"/>
  <c r="AP2696" i="1" a="1"/>
  <c r="AP2696" i="1" s="1"/>
  <c r="AO2696" i="1" a="1"/>
  <c r="AO2696" i="1" s="1"/>
  <c r="AR56" i="1" a="1"/>
  <c r="AR56" i="1" s="1"/>
  <c r="AQ56" i="1" a="1"/>
  <c r="AQ56" i="1" s="1"/>
  <c r="AP56" i="1" a="1"/>
  <c r="AP56" i="1" s="1"/>
  <c r="AO56" i="1" a="1"/>
  <c r="AO56" i="1" s="1"/>
  <c r="AR1661" i="1" a="1"/>
  <c r="AR1661" i="1" s="1"/>
  <c r="AQ1661" i="1" a="1"/>
  <c r="AQ1661" i="1" s="1"/>
  <c r="AP1661" i="1" a="1"/>
  <c r="AP1661" i="1" s="1"/>
  <c r="AO1661" i="1" a="1"/>
  <c r="AO1661" i="1" s="1"/>
  <c r="AR12" i="1" a="1"/>
  <c r="AR12" i="1" s="1"/>
  <c r="AQ12" i="1" a="1"/>
  <c r="AQ12" i="1" s="1"/>
  <c r="AP12" i="1" a="1"/>
  <c r="AP12" i="1" s="1"/>
  <c r="AO12" i="1" a="1"/>
  <c r="AO12" i="1" s="1"/>
  <c r="AR2679" i="1" a="1"/>
  <c r="AR2679" i="1" s="1"/>
  <c r="AQ2679" i="1" a="1"/>
  <c r="AQ2679" i="1" s="1"/>
  <c r="AP2679" i="1" a="1"/>
  <c r="AP2679" i="1" s="1"/>
  <c r="AO2679" i="1" a="1"/>
  <c r="AO2679" i="1" s="1"/>
  <c r="AR2669" i="1" a="1"/>
  <c r="AR2669" i="1" s="1"/>
  <c r="AQ2669" i="1" a="1"/>
  <c r="AQ2669" i="1" s="1"/>
  <c r="AP2669" i="1" a="1"/>
  <c r="AP2669" i="1" s="1"/>
  <c r="AO2669" i="1" a="1"/>
  <c r="AO2669" i="1" s="1"/>
  <c r="AR1899" i="1" a="1"/>
  <c r="AR1899" i="1" s="1"/>
  <c r="AQ1899" i="1" a="1"/>
  <c r="AQ1899" i="1" s="1"/>
  <c r="AP1899" i="1" a="1"/>
  <c r="AP1899" i="1" s="1"/>
  <c r="AO1899" i="1" a="1"/>
  <c r="AO1899" i="1" s="1"/>
  <c r="AR2749" i="1" a="1"/>
  <c r="AR2749" i="1" s="1"/>
  <c r="AQ2749" i="1" a="1"/>
  <c r="AQ2749" i="1" s="1"/>
  <c r="AP2749" i="1" a="1"/>
  <c r="AP2749" i="1" s="1"/>
  <c r="AO2749" i="1" a="1"/>
  <c r="AO2749" i="1" s="1"/>
  <c r="AR1323" i="1" a="1"/>
  <c r="AR1323" i="1" s="1"/>
  <c r="AQ1323" i="1" a="1"/>
  <c r="AQ1323" i="1" s="1"/>
  <c r="AP1323" i="1" a="1"/>
  <c r="AP1323" i="1" s="1"/>
  <c r="AO1323" i="1" a="1"/>
  <c r="AO1323" i="1" s="1"/>
  <c r="AR680" i="1" a="1"/>
  <c r="AR680" i="1" s="1"/>
  <c r="AQ680" i="1" a="1"/>
  <c r="AQ680" i="1" s="1"/>
  <c r="AP680" i="1" a="1"/>
  <c r="AP680" i="1" s="1"/>
  <c r="AO680" i="1" a="1"/>
  <c r="AO680" i="1" s="1"/>
  <c r="AR1410" i="1" a="1"/>
  <c r="AR1410" i="1" s="1"/>
  <c r="AQ1410" i="1" a="1"/>
  <c r="AQ1410" i="1" s="1"/>
  <c r="AP1410" i="1" a="1"/>
  <c r="AP1410" i="1" s="1"/>
  <c r="AO1410" i="1" a="1"/>
  <c r="AO1410" i="1" s="1"/>
  <c r="AR2204" i="1" a="1"/>
  <c r="AR2204" i="1" s="1"/>
  <c r="AQ2204" i="1" a="1"/>
  <c r="AQ2204" i="1" s="1"/>
  <c r="AP2204" i="1" a="1"/>
  <c r="AP2204" i="1" s="1"/>
  <c r="AO2204" i="1" a="1"/>
  <c r="AO2204" i="1" s="1"/>
  <c r="AR3325" i="1" a="1"/>
  <c r="AR3325" i="1" s="1"/>
  <c r="AQ3325" i="1" a="1"/>
  <c r="AQ3325" i="1" s="1"/>
  <c r="AP3325" i="1" a="1"/>
  <c r="AP3325" i="1" s="1"/>
  <c r="AO3325" i="1" a="1"/>
  <c r="AO3325" i="1" s="1"/>
  <c r="AR2577" i="1" a="1"/>
  <c r="AR2577" i="1" s="1"/>
  <c r="AQ2577" i="1" a="1"/>
  <c r="AQ2577" i="1" s="1"/>
  <c r="AP2577" i="1" a="1"/>
  <c r="AP2577" i="1" s="1"/>
  <c r="AO2577" i="1" a="1"/>
  <c r="AO2577" i="1" s="1"/>
  <c r="AR1419" i="1" a="1"/>
  <c r="AR1419" i="1" s="1"/>
  <c r="AQ1419" i="1" a="1"/>
  <c r="AQ1419" i="1" s="1"/>
  <c r="AP1419" i="1" a="1"/>
  <c r="AP1419" i="1" s="1"/>
  <c r="AO1419" i="1" a="1"/>
  <c r="AO1419" i="1" s="1"/>
  <c r="AR3001" i="1" a="1"/>
  <c r="AR3001" i="1" s="1"/>
  <c r="AQ3001" i="1" a="1"/>
  <c r="AQ3001" i="1" s="1"/>
  <c r="AP3001" i="1" a="1"/>
  <c r="AP3001" i="1" s="1"/>
  <c r="AO3001" i="1" a="1"/>
  <c r="AO3001" i="1" s="1"/>
  <c r="AR2155" i="1" a="1"/>
  <c r="AR2155" i="1" s="1"/>
  <c r="AQ2155" i="1" a="1"/>
  <c r="AQ2155" i="1" s="1"/>
  <c r="AP2155" i="1" a="1"/>
  <c r="AP2155" i="1" s="1"/>
  <c r="AO2155" i="1" a="1"/>
  <c r="AO2155" i="1" s="1"/>
  <c r="AR2303" i="1" a="1"/>
  <c r="AR2303" i="1" s="1"/>
  <c r="AQ2303" i="1" a="1"/>
  <c r="AQ2303" i="1" s="1"/>
  <c r="AP2303" i="1" a="1"/>
  <c r="AP2303" i="1" s="1"/>
  <c r="AO2303" i="1" a="1"/>
  <c r="AO2303" i="1" s="1"/>
  <c r="AR908" i="1" a="1"/>
  <c r="AR908" i="1" s="1"/>
  <c r="AQ908" i="1" a="1"/>
  <c r="AQ908" i="1" s="1"/>
  <c r="AP908" i="1" a="1"/>
  <c r="AP908" i="1" s="1"/>
  <c r="AO908" i="1" a="1"/>
  <c r="AO908" i="1" s="1"/>
  <c r="AR1219" i="1" a="1"/>
  <c r="AR1219" i="1" s="1"/>
  <c r="AQ1219" i="1" a="1"/>
  <c r="AQ1219" i="1" s="1"/>
  <c r="AP1219" i="1" a="1"/>
  <c r="AP1219" i="1" s="1"/>
  <c r="AO1219" i="1" a="1"/>
  <c r="AO1219" i="1" s="1"/>
  <c r="AR1235" i="1" a="1"/>
  <c r="AR1235" i="1" s="1"/>
  <c r="AQ1235" i="1" a="1"/>
  <c r="AQ1235" i="1" s="1"/>
  <c r="AP1235" i="1" a="1"/>
  <c r="AP1235" i="1" s="1"/>
  <c r="AO1235" i="1" a="1"/>
  <c r="AO1235" i="1" s="1"/>
  <c r="AR1211" i="1" a="1"/>
  <c r="AR1211" i="1" s="1"/>
  <c r="AQ1211" i="1" a="1"/>
  <c r="AQ1211" i="1" s="1"/>
  <c r="AP1211" i="1" a="1"/>
  <c r="AP1211" i="1" s="1"/>
  <c r="AO1211" i="1" a="1"/>
  <c r="AO1211" i="1" s="1"/>
  <c r="AR2946" i="1" a="1"/>
  <c r="AR2946" i="1" s="1"/>
  <c r="AQ2946" i="1" a="1"/>
  <c r="AQ2946" i="1" s="1"/>
  <c r="AP2946" i="1" a="1"/>
  <c r="AP2946" i="1" s="1"/>
  <c r="AO2946" i="1" a="1"/>
  <c r="AO2946" i="1" s="1"/>
  <c r="AR966" i="1" a="1"/>
  <c r="AR966" i="1" s="1"/>
  <c r="AQ966" i="1" a="1"/>
  <c r="AQ966" i="1" s="1"/>
  <c r="AP966" i="1" a="1"/>
  <c r="AP966" i="1" s="1"/>
  <c r="AO966" i="1" a="1"/>
  <c r="AO966" i="1" s="1"/>
  <c r="AR995" i="1" a="1"/>
  <c r="AR995" i="1" s="1"/>
  <c r="AQ995" i="1" a="1"/>
  <c r="AQ995" i="1" s="1"/>
  <c r="AP995" i="1" a="1"/>
  <c r="AP995" i="1" s="1"/>
  <c r="AO995" i="1" a="1"/>
  <c r="AO995" i="1" s="1"/>
  <c r="AR997" i="1" a="1"/>
  <c r="AR997" i="1" s="1"/>
  <c r="AQ997" i="1" a="1"/>
  <c r="AQ997" i="1" s="1"/>
  <c r="AP997" i="1" a="1"/>
  <c r="AP997" i="1" s="1"/>
  <c r="AO997" i="1" a="1"/>
  <c r="AO997" i="1" s="1"/>
  <c r="AR1412" i="1" a="1"/>
  <c r="AR1412" i="1" s="1"/>
  <c r="AQ1412" i="1" a="1"/>
  <c r="AQ1412" i="1" s="1"/>
  <c r="AP1412" i="1" a="1"/>
  <c r="AP1412" i="1" s="1"/>
  <c r="AO1412" i="1" a="1"/>
  <c r="AO1412" i="1" s="1"/>
  <c r="AR3105" i="1" a="1"/>
  <c r="AR3105" i="1" s="1"/>
  <c r="AQ3105" i="1" a="1"/>
  <c r="AQ3105" i="1" s="1"/>
  <c r="AP3105" i="1" a="1"/>
  <c r="AP3105" i="1" s="1"/>
  <c r="AO3105" i="1" a="1"/>
  <c r="AO3105" i="1" s="1"/>
  <c r="AR2141" i="1" a="1"/>
  <c r="AR2141" i="1" s="1"/>
  <c r="AQ2141" i="1" a="1"/>
  <c r="AQ2141" i="1" s="1"/>
  <c r="AP2141" i="1" a="1"/>
  <c r="AP2141" i="1" s="1"/>
  <c r="AO2141" i="1" a="1"/>
  <c r="AO2141" i="1" s="1"/>
  <c r="AR2430" i="1" a="1"/>
  <c r="AR2430" i="1" s="1"/>
  <c r="AQ2430" i="1" a="1"/>
  <c r="AQ2430" i="1" s="1"/>
  <c r="AP2430" i="1" a="1"/>
  <c r="AP2430" i="1" s="1"/>
  <c r="AO2430" i="1" a="1"/>
  <c r="AO2430" i="1" s="1"/>
  <c r="AR3137" i="1" a="1"/>
  <c r="AR3137" i="1" s="1"/>
  <c r="AQ3137" i="1" a="1"/>
  <c r="AQ3137" i="1" s="1"/>
  <c r="AP3137" i="1" a="1"/>
  <c r="AP3137" i="1" s="1"/>
  <c r="AO3137" i="1" a="1"/>
  <c r="AO3137" i="1" s="1"/>
  <c r="AR2516" i="1" a="1"/>
  <c r="AR2516" i="1" s="1"/>
  <c r="AQ2516" i="1" a="1"/>
  <c r="AQ2516" i="1" s="1"/>
  <c r="AP2516" i="1" a="1"/>
  <c r="AP2516" i="1" s="1"/>
  <c r="AO2516" i="1" a="1"/>
  <c r="AO2516" i="1" s="1"/>
  <c r="AR2517" i="1" a="1"/>
  <c r="AR2517" i="1" s="1"/>
  <c r="AQ2517" i="1" a="1"/>
  <c r="AQ2517" i="1" s="1"/>
  <c r="AP2517" i="1" a="1"/>
  <c r="AP2517" i="1" s="1"/>
  <c r="AO2517" i="1" a="1"/>
  <c r="AO2517" i="1" s="1"/>
  <c r="AR2513" i="1" a="1"/>
  <c r="AR2513" i="1" s="1"/>
  <c r="AQ2513" i="1" a="1"/>
  <c r="AQ2513" i="1" s="1"/>
  <c r="AP2513" i="1" a="1"/>
  <c r="AP2513" i="1" s="1"/>
  <c r="AO2513" i="1" a="1"/>
  <c r="AO2513" i="1" s="1"/>
  <c r="AR2469" i="1" a="1"/>
  <c r="AR2469" i="1" s="1"/>
  <c r="AQ2469" i="1" a="1"/>
  <c r="AQ2469" i="1" s="1"/>
  <c r="AP2469" i="1" a="1"/>
  <c r="AP2469" i="1" s="1"/>
  <c r="AO2469" i="1" a="1"/>
  <c r="AO2469" i="1" s="1"/>
  <c r="AR2121" i="1" a="1"/>
  <c r="AR2121" i="1" s="1"/>
  <c r="AQ2121" i="1" a="1"/>
  <c r="AQ2121" i="1" s="1"/>
  <c r="AP2121" i="1" a="1"/>
  <c r="AP2121" i="1" s="1"/>
  <c r="AO2121" i="1" a="1"/>
  <c r="AO2121" i="1" s="1"/>
  <c r="AR2405" i="1" a="1"/>
  <c r="AR2405" i="1" s="1"/>
  <c r="AQ2405" i="1" a="1"/>
  <c r="AQ2405" i="1" s="1"/>
  <c r="AP2405" i="1" a="1"/>
  <c r="AP2405" i="1" s="1"/>
  <c r="AO2405" i="1" a="1"/>
  <c r="AO2405" i="1" s="1"/>
  <c r="AR2538" i="1" a="1"/>
  <c r="AR2538" i="1" s="1"/>
  <c r="AQ2538" i="1" a="1"/>
  <c r="AQ2538" i="1" s="1"/>
  <c r="AP2538" i="1" a="1"/>
  <c r="AP2538" i="1" s="1"/>
  <c r="AO2538" i="1" a="1"/>
  <c r="AO2538" i="1" s="1"/>
  <c r="AR2467" i="1" a="1"/>
  <c r="AR2467" i="1" s="1"/>
  <c r="AQ2467" i="1" a="1"/>
  <c r="AQ2467" i="1" s="1"/>
  <c r="AP2467" i="1" a="1"/>
  <c r="AP2467" i="1" s="1"/>
  <c r="AO2467" i="1" a="1"/>
  <c r="AO2467" i="1" s="1"/>
  <c r="AR2540" i="1" a="1"/>
  <c r="AR2540" i="1" s="1"/>
  <c r="AQ2540" i="1" a="1"/>
  <c r="AQ2540" i="1" s="1"/>
  <c r="AP2540" i="1" a="1"/>
  <c r="AP2540" i="1" s="1"/>
  <c r="AO2540" i="1" a="1"/>
  <c r="AO2540" i="1" s="1"/>
  <c r="AR2506" i="1" a="1"/>
  <c r="AR2506" i="1" s="1"/>
  <c r="AQ2506" i="1" a="1"/>
  <c r="AQ2506" i="1" s="1"/>
  <c r="AP2506" i="1" a="1"/>
  <c r="AP2506" i="1" s="1"/>
  <c r="AO2506" i="1" a="1"/>
  <c r="AO2506" i="1" s="1"/>
  <c r="AR2457" i="1" a="1"/>
  <c r="AR2457" i="1" s="1"/>
  <c r="AQ2457" i="1" a="1"/>
  <c r="AQ2457" i="1" s="1"/>
  <c r="AP2457" i="1" a="1"/>
  <c r="AP2457" i="1" s="1"/>
  <c r="AO2457" i="1" a="1"/>
  <c r="AO2457" i="1" s="1"/>
  <c r="AR2505" i="1" a="1"/>
  <c r="AR2505" i="1" s="1"/>
  <c r="AQ2505" i="1" a="1"/>
  <c r="AQ2505" i="1" s="1"/>
  <c r="AP2505" i="1" a="1"/>
  <c r="AP2505" i="1" s="1"/>
  <c r="AO2505" i="1" a="1"/>
  <c r="AO2505" i="1" s="1"/>
  <c r="AR3709" i="1" a="1"/>
  <c r="AR3709" i="1" s="1"/>
  <c r="AQ3709" i="1" a="1"/>
  <c r="AQ3709" i="1" s="1"/>
  <c r="AP3709" i="1" a="1"/>
  <c r="AP3709" i="1" s="1"/>
  <c r="AO3709" i="1" a="1"/>
  <c r="AO3709" i="1" s="1"/>
  <c r="AR2356" i="1" a="1"/>
  <c r="AR2356" i="1" s="1"/>
  <c r="AQ2356" i="1" a="1"/>
  <c r="AQ2356" i="1" s="1"/>
  <c r="AP2356" i="1" a="1"/>
  <c r="AP2356" i="1" s="1"/>
  <c r="AO2356" i="1" a="1"/>
  <c r="AO2356" i="1" s="1"/>
  <c r="AR2363" i="1" a="1"/>
  <c r="AR2363" i="1" s="1"/>
  <c r="AQ2363" i="1" a="1"/>
  <c r="AQ2363" i="1" s="1"/>
  <c r="AP2363" i="1" a="1"/>
  <c r="AP2363" i="1" s="1"/>
  <c r="AO2363" i="1" a="1"/>
  <c r="AO2363" i="1" s="1"/>
  <c r="AR2358" i="1" a="1"/>
  <c r="AR2358" i="1" s="1"/>
  <c r="AQ2358" i="1" a="1"/>
  <c r="AQ2358" i="1" s="1"/>
  <c r="AP2358" i="1" a="1"/>
  <c r="AP2358" i="1" s="1"/>
  <c r="AO2358" i="1" a="1"/>
  <c r="AO2358" i="1" s="1"/>
  <c r="AR2367" i="1" a="1"/>
  <c r="AR2367" i="1" s="1"/>
  <c r="AQ2367" i="1" a="1"/>
  <c r="AQ2367" i="1" s="1"/>
  <c r="AP2367" i="1" a="1"/>
  <c r="AP2367" i="1" s="1"/>
  <c r="AO2367" i="1" a="1"/>
  <c r="AO2367" i="1" s="1"/>
  <c r="AR2350" i="1" a="1"/>
  <c r="AR2350" i="1" s="1"/>
  <c r="AQ2350" i="1" a="1"/>
  <c r="AQ2350" i="1" s="1"/>
  <c r="AP2350" i="1" a="1"/>
  <c r="AP2350" i="1" s="1"/>
  <c r="AO2350" i="1" a="1"/>
  <c r="AO2350" i="1" s="1"/>
  <c r="AR3151" i="1" a="1"/>
  <c r="AR3151" i="1" s="1"/>
  <c r="AQ3151" i="1" a="1"/>
  <c r="AQ3151" i="1" s="1"/>
  <c r="AP3151" i="1" a="1"/>
  <c r="AP3151" i="1" s="1"/>
  <c r="AO3151" i="1" a="1"/>
  <c r="AO3151" i="1" s="1"/>
  <c r="AR3123" i="1" a="1"/>
  <c r="AR3123" i="1" s="1"/>
  <c r="AQ3123" i="1" a="1"/>
  <c r="AQ3123" i="1" s="1"/>
  <c r="AP3123" i="1" a="1"/>
  <c r="AP3123" i="1" s="1"/>
  <c r="AO3123" i="1" a="1"/>
  <c r="AO3123" i="1" s="1"/>
  <c r="AR3140" i="1" a="1"/>
  <c r="AR3140" i="1" s="1"/>
  <c r="AQ3140" i="1" a="1"/>
  <c r="AQ3140" i="1" s="1"/>
  <c r="AP3140" i="1" a="1"/>
  <c r="AP3140" i="1" s="1"/>
  <c r="AO3140" i="1" a="1"/>
  <c r="AO3140" i="1" s="1"/>
  <c r="AR2186" i="1" a="1"/>
  <c r="AR2186" i="1" s="1"/>
  <c r="AQ2186" i="1" a="1"/>
  <c r="AQ2186" i="1" s="1"/>
  <c r="AP2186" i="1" a="1"/>
  <c r="AP2186" i="1" s="1"/>
  <c r="AO2186" i="1" a="1"/>
  <c r="AO2186" i="1" s="1"/>
  <c r="AR3060" i="1" a="1"/>
  <c r="AR3060" i="1" s="1"/>
  <c r="AQ3060" i="1" a="1"/>
  <c r="AQ3060" i="1" s="1"/>
  <c r="AP3060" i="1" a="1"/>
  <c r="AP3060" i="1" s="1"/>
  <c r="AO3060" i="1" a="1"/>
  <c r="AO3060" i="1" s="1"/>
  <c r="AR3193" i="1" a="1"/>
  <c r="AR3193" i="1" s="1"/>
  <c r="AQ3193" i="1" a="1"/>
  <c r="AQ3193" i="1" s="1"/>
  <c r="AP3193" i="1" a="1"/>
  <c r="AP3193" i="1" s="1"/>
  <c r="AO3193" i="1" a="1"/>
  <c r="AO3193" i="1" s="1"/>
  <c r="AR3059" i="1" a="1"/>
  <c r="AR3059" i="1" s="1"/>
  <c r="AQ3059" i="1" a="1"/>
  <c r="AQ3059" i="1" s="1"/>
  <c r="AP3059" i="1" a="1"/>
  <c r="AP3059" i="1" s="1"/>
  <c r="AO3059" i="1" a="1"/>
  <c r="AO3059" i="1" s="1"/>
  <c r="AR3051" i="1" a="1"/>
  <c r="AR3051" i="1" s="1"/>
  <c r="AQ3051" i="1" a="1"/>
  <c r="AQ3051" i="1" s="1"/>
  <c r="AP3051" i="1" a="1"/>
  <c r="AP3051" i="1" s="1"/>
  <c r="AO3051" i="1" a="1"/>
  <c r="AO3051" i="1" s="1"/>
  <c r="AR3050" i="1" a="1"/>
  <c r="AR3050" i="1" s="1"/>
  <c r="AQ3050" i="1" a="1"/>
  <c r="AQ3050" i="1" s="1"/>
  <c r="AP3050" i="1" a="1"/>
  <c r="AP3050" i="1" s="1"/>
  <c r="AO3050" i="1" a="1"/>
  <c r="AO3050" i="1" s="1"/>
  <c r="AR346" i="1" a="1"/>
  <c r="AR346" i="1" s="1"/>
  <c r="AQ346" i="1" a="1"/>
  <c r="AQ346" i="1" s="1"/>
  <c r="AP346" i="1" a="1"/>
  <c r="AP346" i="1" s="1"/>
  <c r="AO346" i="1" a="1"/>
  <c r="AO346" i="1" s="1"/>
  <c r="AR2533" i="1" a="1"/>
  <c r="AR2533" i="1" s="1"/>
  <c r="AQ2533" i="1" a="1"/>
  <c r="AQ2533" i="1" s="1"/>
  <c r="AP2533" i="1" a="1"/>
  <c r="AP2533" i="1" s="1"/>
  <c r="AO2533" i="1" a="1"/>
  <c r="AO2533" i="1" s="1"/>
  <c r="AR41" i="1" a="1"/>
  <c r="AR41" i="1" s="1"/>
  <c r="AQ41" i="1" a="1"/>
  <c r="AQ41" i="1" s="1"/>
  <c r="AP41" i="1" a="1"/>
  <c r="AP41" i="1" s="1"/>
  <c r="AO41" i="1" a="1"/>
  <c r="AO41" i="1" s="1"/>
  <c r="AR1360" i="1" a="1"/>
  <c r="AR1360" i="1" s="1"/>
  <c r="AQ1360" i="1" a="1"/>
  <c r="AQ1360" i="1" s="1"/>
  <c r="AP1360" i="1" a="1"/>
  <c r="AP1360" i="1" s="1"/>
  <c r="AO1360" i="1" a="1"/>
  <c r="AO1360" i="1" s="1"/>
  <c r="AR3206" i="1" a="1"/>
  <c r="AR3206" i="1" s="1"/>
  <c r="AQ3206" i="1" a="1"/>
  <c r="AQ3206" i="1" s="1"/>
  <c r="AP3206" i="1" a="1"/>
  <c r="AP3206" i="1" s="1"/>
  <c r="AO3206" i="1" a="1"/>
  <c r="AO3206" i="1" s="1"/>
  <c r="AR1640" i="1" a="1"/>
  <c r="AR1640" i="1" s="1"/>
  <c r="AQ1640" i="1" a="1"/>
  <c r="AQ1640" i="1" s="1"/>
  <c r="AP1640" i="1" a="1"/>
  <c r="AP1640" i="1" s="1"/>
  <c r="AO1640" i="1" a="1"/>
  <c r="AO1640" i="1" s="1"/>
  <c r="AR3383" i="1" a="1"/>
  <c r="AR3383" i="1" s="1"/>
  <c r="AQ3383" i="1" a="1"/>
  <c r="AQ3383" i="1" s="1"/>
  <c r="AP3383" i="1" a="1"/>
  <c r="AP3383" i="1" s="1"/>
  <c r="AO3383" i="1" a="1"/>
  <c r="AO3383" i="1" s="1"/>
  <c r="AR26" i="1" a="1"/>
  <c r="AR26" i="1" s="1"/>
  <c r="AQ26" i="1" a="1"/>
  <c r="AQ26" i="1" s="1"/>
  <c r="AP26" i="1" a="1"/>
  <c r="AP26" i="1" s="1"/>
  <c r="AO26" i="1" a="1"/>
  <c r="AO26" i="1" s="1"/>
  <c r="AR1400" i="1" a="1"/>
  <c r="AR1400" i="1" s="1"/>
  <c r="AQ1400" i="1" a="1"/>
  <c r="AQ1400" i="1" s="1"/>
  <c r="AP1400" i="1" a="1"/>
  <c r="AP1400" i="1" s="1"/>
  <c r="AO1400" i="1" a="1"/>
  <c r="AO1400" i="1" s="1"/>
  <c r="AR3199" i="1" a="1"/>
  <c r="AR3199" i="1" s="1"/>
  <c r="AQ3199" i="1" a="1"/>
  <c r="AQ3199" i="1" s="1"/>
  <c r="AP3199" i="1" a="1"/>
  <c r="AP3199" i="1" s="1"/>
  <c r="AO3199" i="1" a="1"/>
  <c r="AO3199" i="1" s="1"/>
  <c r="AR29" i="1" a="1"/>
  <c r="AR29" i="1" s="1"/>
  <c r="AQ29" i="1" a="1"/>
  <c r="AQ29" i="1" s="1"/>
  <c r="AP29" i="1" a="1"/>
  <c r="AP29" i="1" s="1"/>
  <c r="AO29" i="1" a="1"/>
  <c r="AO29" i="1" s="1"/>
  <c r="AR3189" i="1" a="1"/>
  <c r="AR3189" i="1" s="1"/>
  <c r="AQ3189" i="1" a="1"/>
  <c r="AQ3189" i="1" s="1"/>
  <c r="AP3189" i="1" a="1"/>
  <c r="AP3189" i="1" s="1"/>
  <c r="AO3189" i="1" a="1"/>
  <c r="AO3189" i="1" s="1"/>
  <c r="AR1651" i="1" a="1"/>
  <c r="AR1651" i="1" s="1"/>
  <c r="AQ1651" i="1" a="1"/>
  <c r="AQ1651" i="1" s="1"/>
  <c r="AP1651" i="1" a="1"/>
  <c r="AP1651" i="1" s="1"/>
  <c r="AO1651" i="1" a="1"/>
  <c r="AO1651" i="1" s="1"/>
  <c r="AR3382" i="1" a="1"/>
  <c r="AR3382" i="1" s="1"/>
  <c r="AQ3382" i="1" a="1"/>
  <c r="AQ3382" i="1" s="1"/>
  <c r="AP3382" i="1" a="1"/>
  <c r="AP3382" i="1" s="1"/>
  <c r="AO3382" i="1" a="1"/>
  <c r="AO3382" i="1" s="1"/>
  <c r="AR3257" i="1" a="1"/>
  <c r="AR3257" i="1" s="1"/>
  <c r="AQ3257" i="1" a="1"/>
  <c r="AQ3257" i="1" s="1"/>
  <c r="AP3257" i="1" a="1"/>
  <c r="AP3257" i="1" s="1"/>
  <c r="AO3257" i="1" a="1"/>
  <c r="AO3257" i="1" s="1"/>
  <c r="AR2984" i="1" a="1"/>
  <c r="AR2984" i="1" s="1"/>
  <c r="AQ2984" i="1" a="1"/>
  <c r="AQ2984" i="1" s="1"/>
  <c r="AP2984" i="1" a="1"/>
  <c r="AP2984" i="1" s="1"/>
  <c r="AO2984" i="1" a="1"/>
  <c r="AO2984" i="1" s="1"/>
  <c r="AR2017" i="1" a="1"/>
  <c r="AR2017" i="1" s="1"/>
  <c r="AQ2017" i="1" a="1"/>
  <c r="AQ2017" i="1" s="1"/>
  <c r="AP2017" i="1" a="1"/>
  <c r="AP2017" i="1" s="1"/>
  <c r="AO2017" i="1" a="1"/>
  <c r="AO2017" i="1" s="1"/>
  <c r="AR1994" i="1" a="1"/>
  <c r="AR1994" i="1" s="1"/>
  <c r="AQ1994" i="1" a="1"/>
  <c r="AQ1994" i="1" s="1"/>
  <c r="AP1994" i="1" a="1"/>
  <c r="AP1994" i="1" s="1"/>
  <c r="AO1994" i="1" a="1"/>
  <c r="AO1994" i="1" s="1"/>
  <c r="AR3818" i="1" a="1"/>
  <c r="AR3818" i="1" s="1"/>
  <c r="AQ3818" i="1" a="1"/>
  <c r="AQ3818" i="1" s="1"/>
  <c r="AP3818" i="1" a="1"/>
  <c r="AP3818" i="1" s="1"/>
  <c r="AO3818" i="1" a="1"/>
  <c r="AO3818" i="1" s="1"/>
  <c r="AR2183" i="1" a="1"/>
  <c r="AR2183" i="1" s="1"/>
  <c r="AQ2183" i="1" a="1"/>
  <c r="AQ2183" i="1" s="1"/>
  <c r="AP2183" i="1" a="1"/>
  <c r="AP2183" i="1" s="1"/>
  <c r="AO2183" i="1" a="1"/>
  <c r="AO2183" i="1" s="1"/>
  <c r="AR1677" i="1" a="1"/>
  <c r="AR1677" i="1" s="1"/>
  <c r="AQ1677" i="1" a="1"/>
  <c r="AQ1677" i="1" s="1"/>
  <c r="AP1677" i="1" a="1"/>
  <c r="AP1677" i="1" s="1"/>
  <c r="AO1677" i="1" a="1"/>
  <c r="AO1677" i="1" s="1"/>
  <c r="AR3546" i="1" a="1"/>
  <c r="AR3546" i="1" s="1"/>
  <c r="AQ3546" i="1" a="1"/>
  <c r="AQ3546" i="1" s="1"/>
  <c r="AP3546" i="1" a="1"/>
  <c r="AP3546" i="1" s="1"/>
  <c r="AO3546" i="1" a="1"/>
  <c r="AO3546" i="1" s="1"/>
  <c r="AR3697" i="1" a="1"/>
  <c r="AR3697" i="1" s="1"/>
  <c r="AQ3697" i="1" a="1"/>
  <c r="AQ3697" i="1" s="1"/>
  <c r="AP3697" i="1" a="1"/>
  <c r="AP3697" i="1" s="1"/>
  <c r="AO3697" i="1" a="1"/>
  <c r="AO3697" i="1" s="1"/>
  <c r="AR345" i="1" a="1"/>
  <c r="AR345" i="1" s="1"/>
  <c r="AQ345" i="1" a="1"/>
  <c r="AQ345" i="1" s="1"/>
  <c r="AP345" i="1" a="1"/>
  <c r="AP345" i="1" s="1"/>
  <c r="AO345" i="1" a="1"/>
  <c r="AO345" i="1" s="1"/>
  <c r="AR3553" i="1" a="1"/>
  <c r="AR3553" i="1" s="1"/>
  <c r="AQ3553" i="1" a="1"/>
  <c r="AQ3553" i="1" s="1"/>
  <c r="AP3553" i="1" a="1"/>
  <c r="AP3553" i="1" s="1"/>
  <c r="AO3553" i="1" a="1"/>
  <c r="AO3553" i="1" s="1"/>
  <c r="AR2835" i="1" a="1"/>
  <c r="AR2835" i="1" s="1"/>
  <c r="AQ2835" i="1" a="1"/>
  <c r="AQ2835" i="1" s="1"/>
  <c r="AP2835" i="1" a="1"/>
  <c r="AP2835" i="1" s="1"/>
  <c r="AO2835" i="1" a="1"/>
  <c r="AO2835" i="1" s="1"/>
  <c r="AR2188" i="1" a="1"/>
  <c r="AR2188" i="1" s="1"/>
  <c r="AQ2188" i="1" a="1"/>
  <c r="AQ2188" i="1" s="1"/>
  <c r="AP2188" i="1" a="1"/>
  <c r="AP2188" i="1" s="1"/>
  <c r="AO2188" i="1" a="1"/>
  <c r="AO2188" i="1" s="1"/>
  <c r="AR3248" i="1" a="1"/>
  <c r="AR3248" i="1" s="1"/>
  <c r="AQ3248" i="1" a="1"/>
  <c r="AQ3248" i="1" s="1"/>
  <c r="AP3248" i="1" a="1"/>
  <c r="AP3248" i="1" s="1"/>
  <c r="AO3248" i="1" a="1"/>
  <c r="AO3248" i="1" s="1"/>
  <c r="AR2526" i="1" a="1"/>
  <c r="AR2526" i="1" s="1"/>
  <c r="AQ2526" i="1" a="1"/>
  <c r="AQ2526" i="1" s="1"/>
  <c r="AP2526" i="1" a="1"/>
  <c r="AP2526" i="1" s="1"/>
  <c r="AO2526" i="1" a="1"/>
  <c r="AO2526" i="1" s="1"/>
  <c r="AR3761" i="1" a="1"/>
  <c r="AR3761" i="1" s="1"/>
  <c r="AQ3761" i="1" a="1"/>
  <c r="AQ3761" i="1" s="1"/>
  <c r="AP3761" i="1" a="1"/>
  <c r="AP3761" i="1" s="1"/>
  <c r="AO3761" i="1" a="1"/>
  <c r="AO3761" i="1" s="1"/>
  <c r="AR3772" i="1" a="1"/>
  <c r="AR3772" i="1" s="1"/>
  <c r="AQ3772" i="1" a="1"/>
  <c r="AQ3772" i="1" s="1"/>
  <c r="AP3772" i="1" a="1"/>
  <c r="AP3772" i="1" s="1"/>
  <c r="AO3772" i="1" a="1"/>
  <c r="AO3772" i="1" s="1"/>
  <c r="AR3724" i="1" a="1"/>
  <c r="AR3724" i="1" s="1"/>
  <c r="AQ3724" i="1" a="1"/>
  <c r="AQ3724" i="1" s="1"/>
  <c r="AP3724" i="1" a="1"/>
  <c r="AP3724" i="1" s="1"/>
  <c r="AO3724" i="1" a="1"/>
  <c r="AO3724" i="1" s="1"/>
  <c r="AR3188" i="1" a="1"/>
  <c r="AR3188" i="1" s="1"/>
  <c r="AQ3188" i="1" a="1"/>
  <c r="AQ3188" i="1" s="1"/>
  <c r="AP3188" i="1" a="1"/>
  <c r="AP3188" i="1" s="1"/>
  <c r="AO3188" i="1" a="1"/>
  <c r="AO3188" i="1" s="1"/>
  <c r="AR3820" i="1" a="1"/>
  <c r="AR3820" i="1" s="1"/>
  <c r="AQ3820" i="1" a="1"/>
  <c r="AQ3820" i="1" s="1"/>
  <c r="AP3820" i="1" a="1"/>
  <c r="AP3820" i="1" s="1"/>
  <c r="AO3820" i="1" a="1"/>
  <c r="AO3820" i="1" s="1"/>
  <c r="AR3247" i="1" a="1"/>
  <c r="AR3247" i="1" s="1"/>
  <c r="AQ3247" i="1" a="1"/>
  <c r="AQ3247" i="1" s="1"/>
  <c r="AP3247" i="1" a="1"/>
  <c r="AP3247" i="1" s="1"/>
  <c r="AO3247" i="1" a="1"/>
  <c r="AO3247" i="1" s="1"/>
  <c r="AR1179" i="1" a="1"/>
  <c r="AR1179" i="1" s="1"/>
  <c r="AQ1179" i="1" a="1"/>
  <c r="AQ1179" i="1" s="1"/>
  <c r="AP1179" i="1" a="1"/>
  <c r="AP1179" i="1" s="1"/>
  <c r="AO1179" i="1" a="1"/>
  <c r="AO1179" i="1" s="1"/>
  <c r="AR3464" i="1" a="1"/>
  <c r="AR3464" i="1" s="1"/>
  <c r="AQ3464" i="1" a="1"/>
  <c r="AQ3464" i="1" s="1"/>
  <c r="AP3464" i="1" a="1"/>
  <c r="AP3464" i="1" s="1"/>
  <c r="AO3464" i="1" a="1"/>
  <c r="AO3464" i="1" s="1"/>
  <c r="AR3457" i="1" a="1"/>
  <c r="AR3457" i="1" s="1"/>
  <c r="AQ3457" i="1" a="1"/>
  <c r="AQ3457" i="1" s="1"/>
  <c r="AP3457" i="1" a="1"/>
  <c r="AP3457" i="1" s="1"/>
  <c r="AO3457" i="1" a="1"/>
  <c r="AO3457" i="1" s="1"/>
  <c r="AR3487" i="1" a="1"/>
  <c r="AR3487" i="1" s="1"/>
  <c r="AQ3487" i="1" a="1"/>
  <c r="AQ3487" i="1" s="1"/>
  <c r="AP3487" i="1" a="1"/>
  <c r="AP3487" i="1" s="1"/>
  <c r="AO3487" i="1" a="1"/>
  <c r="AO3487" i="1" s="1"/>
  <c r="AR3484" i="1" a="1"/>
  <c r="AR3484" i="1" s="1"/>
  <c r="AQ3484" i="1" a="1"/>
  <c r="AQ3484" i="1" s="1"/>
  <c r="AP3484" i="1" a="1"/>
  <c r="AP3484" i="1" s="1"/>
  <c r="AO3484" i="1" a="1"/>
  <c r="AO3484" i="1" s="1"/>
  <c r="AR3503" i="1" a="1"/>
  <c r="AR3503" i="1" s="1"/>
  <c r="AQ3503" i="1" a="1"/>
  <c r="AQ3503" i="1" s="1"/>
  <c r="AP3503" i="1" a="1"/>
  <c r="AP3503" i="1" s="1"/>
  <c r="AO3503" i="1" a="1"/>
  <c r="AO3503" i="1" s="1"/>
  <c r="AR3501" i="1" a="1"/>
  <c r="AR3501" i="1" s="1"/>
  <c r="AQ3501" i="1" a="1"/>
  <c r="AQ3501" i="1" s="1"/>
  <c r="AP3501" i="1" a="1"/>
  <c r="AP3501" i="1" s="1"/>
  <c r="AO3501" i="1" a="1"/>
  <c r="AO3501" i="1" s="1"/>
  <c r="AR3500" i="1" a="1"/>
  <c r="AR3500" i="1" s="1"/>
  <c r="AQ3500" i="1" a="1"/>
  <c r="AQ3500" i="1" s="1"/>
  <c r="AP3500" i="1" a="1"/>
  <c r="AP3500" i="1" s="1"/>
  <c r="AO3500" i="1" a="1"/>
  <c r="AO3500" i="1" s="1"/>
  <c r="AR3552" i="1" a="1"/>
  <c r="AR3552" i="1" s="1"/>
  <c r="AQ3552" i="1" a="1"/>
  <c r="AQ3552" i="1" s="1"/>
  <c r="AP3552" i="1" a="1"/>
  <c r="AP3552" i="1" s="1"/>
  <c r="AO3552" i="1" a="1"/>
  <c r="AO3552" i="1" s="1"/>
  <c r="AR3548" i="1" a="1"/>
  <c r="AR3548" i="1" s="1"/>
  <c r="AQ3548" i="1" a="1"/>
  <c r="AQ3548" i="1" s="1"/>
  <c r="AP3548" i="1" a="1"/>
  <c r="AP3548" i="1" s="1"/>
  <c r="AO3548" i="1" a="1"/>
  <c r="AO3548" i="1" s="1"/>
  <c r="AR2539" i="1" a="1"/>
  <c r="AR2539" i="1" s="1"/>
  <c r="AQ2539" i="1" a="1"/>
  <c r="AQ2539" i="1" s="1"/>
  <c r="AP2539" i="1" a="1"/>
  <c r="AP2539" i="1" s="1"/>
  <c r="AO2539" i="1" a="1"/>
  <c r="AO2539" i="1" s="1"/>
  <c r="AR2047" i="1" a="1"/>
  <c r="AR2047" i="1" s="1"/>
  <c r="AQ2047" i="1" a="1"/>
  <c r="AQ2047" i="1" s="1"/>
  <c r="AP2047" i="1" a="1"/>
  <c r="AP2047" i="1" s="1"/>
  <c r="AO2047" i="1" a="1"/>
  <c r="AO2047" i="1" s="1"/>
  <c r="AR2379" i="1" a="1"/>
  <c r="AR2379" i="1" s="1"/>
  <c r="AQ2379" i="1" a="1"/>
  <c r="AQ2379" i="1" s="1"/>
  <c r="AP2379" i="1" a="1"/>
  <c r="AP2379" i="1" s="1"/>
  <c r="AO2379" i="1" a="1"/>
  <c r="AO2379" i="1" s="1"/>
  <c r="AR2146" i="1" a="1"/>
  <c r="AR2146" i="1" s="1"/>
  <c r="AQ2146" i="1" a="1"/>
  <c r="AQ2146" i="1" s="1"/>
  <c r="AP2146" i="1" a="1"/>
  <c r="AP2146" i="1" s="1"/>
  <c r="AO2146" i="1" a="1"/>
  <c r="AO2146" i="1" s="1"/>
  <c r="AR2839" i="1" a="1"/>
  <c r="AR2839" i="1" s="1"/>
  <c r="AQ2839" i="1" a="1"/>
  <c r="AQ2839" i="1" s="1"/>
  <c r="AP2839" i="1" a="1"/>
  <c r="AP2839" i="1" s="1"/>
  <c r="AO2839" i="1" a="1"/>
  <c r="AO2839" i="1" s="1"/>
  <c r="AR3721" i="1" a="1"/>
  <c r="AR3721" i="1" s="1"/>
  <c r="AQ3721" i="1" a="1"/>
  <c r="AQ3721" i="1" s="1"/>
  <c r="AP3721" i="1" a="1"/>
  <c r="AP3721" i="1" s="1"/>
  <c r="AO3721" i="1" a="1"/>
  <c r="AO3721" i="1" s="1"/>
  <c r="AR1723" i="1" a="1"/>
  <c r="AR1723" i="1" s="1"/>
  <c r="AQ1723" i="1" a="1"/>
  <c r="AQ1723" i="1" s="1"/>
  <c r="AP1723" i="1" a="1"/>
  <c r="AP1723" i="1" s="1"/>
  <c r="AO1723" i="1" a="1"/>
  <c r="AO1723" i="1" s="1"/>
  <c r="AR1843" i="1" a="1"/>
  <c r="AR1843" i="1" s="1"/>
  <c r="AQ1843" i="1" a="1"/>
  <c r="AQ1843" i="1" s="1"/>
  <c r="AP1843" i="1" a="1"/>
  <c r="AP1843" i="1" s="1"/>
  <c r="AO1843" i="1" a="1"/>
  <c r="AO1843" i="1" s="1"/>
  <c r="AR1785" i="1" a="1"/>
  <c r="AR1785" i="1" s="1"/>
  <c r="AQ1785" i="1" a="1"/>
  <c r="AQ1785" i="1" s="1"/>
  <c r="AP1785" i="1" a="1"/>
  <c r="AP1785" i="1" s="1"/>
  <c r="AO1785" i="1" a="1"/>
  <c r="AO1785" i="1" s="1"/>
  <c r="AR1580" i="1" a="1"/>
  <c r="AR1580" i="1" s="1"/>
  <c r="AQ1580" i="1" a="1"/>
  <c r="AQ1580" i="1" s="1"/>
  <c r="AP1580" i="1" a="1"/>
  <c r="AP1580" i="1" s="1"/>
  <c r="AO1580" i="1" a="1"/>
  <c r="AO1580" i="1" s="1"/>
  <c r="AR2658" i="1" a="1"/>
  <c r="AR2658" i="1" s="1"/>
  <c r="AQ2658" i="1" a="1"/>
  <c r="AQ2658" i="1" s="1"/>
  <c r="AP2658" i="1" a="1"/>
  <c r="AP2658" i="1" s="1"/>
  <c r="AO2658" i="1" a="1"/>
  <c r="AO2658" i="1" s="1"/>
  <c r="AR809" i="1" a="1"/>
  <c r="AR809" i="1" s="1"/>
  <c r="AQ809" i="1" a="1"/>
  <c r="AQ809" i="1" s="1"/>
  <c r="AP809" i="1" a="1"/>
  <c r="AP809" i="1" s="1"/>
  <c r="AO809" i="1" a="1"/>
  <c r="AO809" i="1" s="1"/>
  <c r="AR3727" i="1" a="1"/>
  <c r="AR3727" i="1" s="1"/>
  <c r="AQ3727" i="1" a="1"/>
  <c r="AQ3727" i="1" s="1"/>
  <c r="AP3727" i="1" a="1"/>
  <c r="AP3727" i="1" s="1"/>
  <c r="AO3727" i="1" a="1"/>
  <c r="AO3727" i="1" s="1"/>
  <c r="AR3731" i="1" a="1"/>
  <c r="AR3731" i="1" s="1"/>
  <c r="AQ3731" i="1" a="1"/>
  <c r="AQ3731" i="1" s="1"/>
  <c r="AP3731" i="1" a="1"/>
  <c r="AP3731" i="1" s="1"/>
  <c r="AO3731" i="1" a="1"/>
  <c r="AO3731" i="1" s="1"/>
  <c r="AR3066" i="1" a="1"/>
  <c r="AR3066" i="1" s="1"/>
  <c r="AQ3066" i="1" a="1"/>
  <c r="AQ3066" i="1" s="1"/>
  <c r="AP3066" i="1" a="1"/>
  <c r="AP3066" i="1" s="1"/>
  <c r="AO3066" i="1" a="1"/>
  <c r="AO3066" i="1" s="1"/>
  <c r="AR3785" i="1" a="1"/>
  <c r="AR3785" i="1" s="1"/>
  <c r="AQ3785" i="1" a="1"/>
  <c r="AQ3785" i="1" s="1"/>
  <c r="AP3785" i="1" a="1"/>
  <c r="AP3785" i="1" s="1"/>
  <c r="AO3785" i="1" a="1"/>
  <c r="AO3785" i="1" s="1"/>
  <c r="AR2235" i="1" a="1"/>
  <c r="AR2235" i="1" s="1"/>
  <c r="AQ2235" i="1" a="1"/>
  <c r="AQ2235" i="1" s="1"/>
  <c r="AP2235" i="1" a="1"/>
  <c r="AP2235" i="1" s="1"/>
  <c r="AO2235" i="1" a="1"/>
  <c r="AO2235" i="1" s="1"/>
  <c r="AR3634" i="1" a="1"/>
  <c r="AR3634" i="1" s="1"/>
  <c r="AQ3634" i="1" a="1"/>
  <c r="AQ3634" i="1" s="1"/>
  <c r="AP3634" i="1" a="1"/>
  <c r="AP3634" i="1" s="1"/>
  <c r="AO3634" i="1" a="1"/>
  <c r="AO3634" i="1" s="1"/>
  <c r="AR2463" i="1" a="1"/>
  <c r="AR2463" i="1" s="1"/>
  <c r="AQ2463" i="1" a="1"/>
  <c r="AQ2463" i="1" s="1"/>
  <c r="AP2463" i="1" a="1"/>
  <c r="AP2463" i="1" s="1"/>
  <c r="AO2463" i="1" a="1"/>
  <c r="AO2463" i="1" s="1"/>
  <c r="AR1563" i="1" a="1"/>
  <c r="AR1563" i="1" s="1"/>
  <c r="AQ1563" i="1" a="1"/>
  <c r="AQ1563" i="1" s="1"/>
  <c r="AP1563" i="1" a="1"/>
  <c r="AP1563" i="1" s="1"/>
  <c r="AO1563" i="1" a="1"/>
  <c r="AO1563" i="1" s="1"/>
  <c r="AR3600" i="1" a="1"/>
  <c r="AR3600" i="1" s="1"/>
  <c r="AQ3600" i="1" a="1"/>
  <c r="AQ3600" i="1" s="1"/>
  <c r="AP3600" i="1" a="1"/>
  <c r="AP3600" i="1" s="1"/>
  <c r="AO3600" i="1" a="1"/>
  <c r="AO3600" i="1" s="1"/>
  <c r="AR3337" i="1" a="1"/>
  <c r="AR3337" i="1" s="1"/>
  <c r="AQ3337" i="1" a="1"/>
  <c r="AQ3337" i="1" s="1"/>
  <c r="AP3337" i="1" a="1"/>
  <c r="AP3337" i="1" s="1"/>
  <c r="AO3337" i="1" a="1"/>
  <c r="AO3337" i="1" s="1"/>
  <c r="AR3423" i="1" a="1"/>
  <c r="AR3423" i="1" s="1"/>
  <c r="AQ3423" i="1" a="1"/>
  <c r="AQ3423" i="1" s="1"/>
  <c r="AP3423" i="1" a="1"/>
  <c r="AP3423" i="1" s="1"/>
  <c r="AO3423" i="1" a="1"/>
  <c r="AO3423" i="1" s="1"/>
  <c r="AR1397" i="1" a="1"/>
  <c r="AR1397" i="1" s="1"/>
  <c r="AQ1397" i="1" a="1"/>
  <c r="AQ1397" i="1" s="1"/>
  <c r="AP1397" i="1" a="1"/>
  <c r="AP1397" i="1" s="1"/>
  <c r="AO1397" i="1" a="1"/>
  <c r="AO1397" i="1" s="1"/>
  <c r="AR1847" i="1" a="1"/>
  <c r="AR1847" i="1" s="1"/>
  <c r="AQ1847" i="1" a="1"/>
  <c r="AQ1847" i="1" s="1"/>
  <c r="AP1847" i="1" a="1"/>
  <c r="AP1847" i="1" s="1"/>
  <c r="AO1847" i="1" a="1"/>
  <c r="AO1847" i="1" s="1"/>
  <c r="AR2070" i="1" a="1"/>
  <c r="AR2070" i="1" s="1"/>
  <c r="AQ2070" i="1" a="1"/>
  <c r="AQ2070" i="1" s="1"/>
  <c r="AP2070" i="1" a="1"/>
  <c r="AP2070" i="1" s="1"/>
  <c r="AO2070" i="1" a="1"/>
  <c r="AO2070" i="1" s="1"/>
  <c r="AR2838" i="1" a="1"/>
  <c r="AR2838" i="1" s="1"/>
  <c r="AQ2838" i="1" a="1"/>
  <c r="AQ2838" i="1" s="1"/>
  <c r="AP2838" i="1" a="1"/>
  <c r="AP2838" i="1" s="1"/>
  <c r="AO2838" i="1" a="1"/>
  <c r="AO2838" i="1" s="1"/>
  <c r="AR2412" i="1" a="1"/>
  <c r="AR2412" i="1" s="1"/>
  <c r="AQ2412" i="1" a="1"/>
  <c r="AQ2412" i="1" s="1"/>
  <c r="AP2412" i="1" a="1"/>
  <c r="AP2412" i="1" s="1"/>
  <c r="AO2412" i="1" a="1"/>
  <c r="AO2412" i="1" s="1"/>
  <c r="AR2212" i="1" a="1"/>
  <c r="AR2212" i="1" s="1"/>
  <c r="AQ2212" i="1" a="1"/>
  <c r="AQ2212" i="1" s="1"/>
  <c r="AP2212" i="1" a="1"/>
  <c r="AP2212" i="1" s="1"/>
  <c r="AO2212" i="1" a="1"/>
  <c r="AO2212" i="1" s="1"/>
  <c r="AR2344" i="1" a="1"/>
  <c r="AR2344" i="1" s="1"/>
  <c r="AQ2344" i="1" a="1"/>
  <c r="AQ2344" i="1" s="1"/>
  <c r="AP2344" i="1" a="1"/>
  <c r="AP2344" i="1" s="1"/>
  <c r="AO2344" i="1" a="1"/>
  <c r="AO2344" i="1" s="1"/>
  <c r="AR2201" i="1" a="1"/>
  <c r="AR2201" i="1" s="1"/>
  <c r="AQ2201" i="1" a="1"/>
  <c r="AQ2201" i="1" s="1"/>
  <c r="AP2201" i="1" a="1"/>
  <c r="AP2201" i="1" s="1"/>
  <c r="AO2201" i="1" a="1"/>
  <c r="AO2201" i="1" s="1"/>
  <c r="AR341" i="1" a="1"/>
  <c r="AR341" i="1" s="1"/>
  <c r="AQ341" i="1" a="1"/>
  <c r="AQ341" i="1" s="1"/>
  <c r="AP341" i="1" a="1"/>
  <c r="AP341" i="1" s="1"/>
  <c r="AO341" i="1" a="1"/>
  <c r="AO341" i="1" s="1"/>
  <c r="AR863" i="1" a="1"/>
  <c r="AR863" i="1" s="1"/>
  <c r="AQ863" i="1" a="1"/>
  <c r="AQ863" i="1" s="1"/>
  <c r="AP863" i="1" a="1"/>
  <c r="AP863" i="1" s="1"/>
  <c r="AO863" i="1" a="1"/>
  <c r="AO863" i="1" s="1"/>
  <c r="AR1634" i="1" a="1"/>
  <c r="AR1634" i="1" s="1"/>
  <c r="AQ1634" i="1" a="1"/>
  <c r="AQ1634" i="1" s="1"/>
  <c r="AP1634" i="1" a="1"/>
  <c r="AP1634" i="1" s="1"/>
  <c r="AO1634" i="1" a="1"/>
  <c r="AO1634" i="1" s="1"/>
  <c r="AR1844" i="1" a="1"/>
  <c r="AR1844" i="1" s="1"/>
  <c r="AQ1844" i="1" a="1"/>
  <c r="AQ1844" i="1" s="1"/>
  <c r="AP1844" i="1" a="1"/>
  <c r="AP1844" i="1" s="1"/>
  <c r="AO1844" i="1" a="1"/>
  <c r="AO1844" i="1" s="1"/>
  <c r="AR254" i="1" a="1"/>
  <c r="AR254" i="1" s="1"/>
  <c r="AQ254" i="1" a="1"/>
  <c r="AQ254" i="1" s="1"/>
  <c r="AP254" i="1" a="1"/>
  <c r="AP254" i="1" s="1"/>
  <c r="AO254" i="1" a="1"/>
  <c r="AO254" i="1" s="1"/>
  <c r="AR1193" i="1" a="1"/>
  <c r="AR1193" i="1" s="1"/>
  <c r="AQ1193" i="1" a="1"/>
  <c r="AQ1193" i="1" s="1"/>
  <c r="AP1193" i="1" a="1"/>
  <c r="AP1193" i="1" s="1"/>
  <c r="AO1193" i="1" a="1"/>
  <c r="AO1193" i="1" s="1"/>
  <c r="AR3586" i="1" a="1"/>
  <c r="AR3586" i="1" s="1"/>
  <c r="AQ3586" i="1" a="1"/>
  <c r="AQ3586" i="1" s="1"/>
  <c r="AP3586" i="1" a="1"/>
  <c r="AP3586" i="1" s="1"/>
  <c r="AO3586" i="1" a="1"/>
  <c r="AO3586" i="1" s="1"/>
  <c r="AR1206" i="1" a="1"/>
  <c r="AR1206" i="1" s="1"/>
  <c r="AQ1206" i="1" a="1"/>
  <c r="AQ1206" i="1" s="1"/>
  <c r="AP1206" i="1" a="1"/>
  <c r="AP1206" i="1" s="1"/>
  <c r="AO1206" i="1" a="1"/>
  <c r="AO1206" i="1" s="1"/>
  <c r="AR2428" i="1" a="1"/>
  <c r="AR2428" i="1" s="1"/>
  <c r="AQ2428" i="1" a="1"/>
  <c r="AQ2428" i="1" s="1"/>
  <c r="AP2428" i="1" a="1"/>
  <c r="AP2428" i="1" s="1"/>
  <c r="AO2428" i="1" a="1"/>
  <c r="AO2428" i="1" s="1"/>
  <c r="AR1773" i="1" a="1"/>
  <c r="AR1773" i="1" s="1"/>
  <c r="AQ1773" i="1" a="1"/>
  <c r="AQ1773" i="1" s="1"/>
  <c r="AP1773" i="1" a="1"/>
  <c r="AP1773" i="1" s="1"/>
  <c r="AO1773" i="1" a="1"/>
  <c r="AO1773" i="1" s="1"/>
  <c r="AR797" i="1" a="1"/>
  <c r="AR797" i="1" s="1"/>
  <c r="AQ797" i="1" a="1"/>
  <c r="AQ797" i="1" s="1"/>
  <c r="AP797" i="1" a="1"/>
  <c r="AP797" i="1" s="1"/>
  <c r="AO797" i="1" a="1"/>
  <c r="AO797" i="1" s="1"/>
  <c r="AR1868" i="1" a="1"/>
  <c r="AR1868" i="1" s="1"/>
  <c r="AQ1868" i="1" a="1"/>
  <c r="AQ1868" i="1" s="1"/>
  <c r="AP1868" i="1" a="1"/>
  <c r="AP1868" i="1" s="1"/>
  <c r="AO1868" i="1" a="1"/>
  <c r="AO1868" i="1" s="1"/>
  <c r="AR132" i="1" a="1"/>
  <c r="AR132" i="1" s="1"/>
  <c r="AQ132" i="1" a="1"/>
  <c r="AQ132" i="1" s="1"/>
  <c r="AP132" i="1" a="1"/>
  <c r="AP132" i="1" s="1"/>
  <c r="AO132" i="1" a="1"/>
  <c r="AO132" i="1" s="1"/>
  <c r="AR3309" i="1" a="1"/>
  <c r="AR3309" i="1" s="1"/>
  <c r="AQ3309" i="1" a="1"/>
  <c r="AQ3309" i="1" s="1"/>
  <c r="AP3309" i="1" a="1"/>
  <c r="AP3309" i="1" s="1"/>
  <c r="AO3309" i="1" a="1"/>
  <c r="AO3309" i="1" s="1"/>
  <c r="AR2345" i="1" a="1"/>
  <c r="AR2345" i="1" s="1"/>
  <c r="AQ2345" i="1" a="1"/>
  <c r="AQ2345" i="1" s="1"/>
  <c r="AP2345" i="1" a="1"/>
  <c r="AP2345" i="1" s="1"/>
  <c r="AO2345" i="1" a="1"/>
  <c r="AO2345" i="1" s="1"/>
  <c r="AR706" i="1" a="1"/>
  <c r="AR706" i="1" s="1"/>
  <c r="AQ706" i="1" a="1"/>
  <c r="AQ706" i="1" s="1"/>
  <c r="AP706" i="1" a="1"/>
  <c r="AP706" i="1" s="1"/>
  <c r="AO706" i="1" a="1"/>
  <c r="AO706" i="1" s="1"/>
  <c r="AR722" i="1" a="1"/>
  <c r="AR722" i="1" s="1"/>
  <c r="AQ722" i="1" a="1"/>
  <c r="AQ722" i="1" s="1"/>
  <c r="AP722" i="1" a="1"/>
  <c r="AP722" i="1" s="1"/>
  <c r="AO722" i="1" a="1"/>
  <c r="AO722" i="1" s="1"/>
  <c r="AR2814" i="1" a="1"/>
  <c r="AR2814" i="1" s="1"/>
  <c r="AQ2814" i="1" a="1"/>
  <c r="AQ2814" i="1" s="1"/>
  <c r="AP2814" i="1" a="1"/>
  <c r="AP2814" i="1" s="1"/>
  <c r="AO2814" i="1" a="1"/>
  <c r="AO2814" i="1" s="1"/>
  <c r="AR1996" i="1" a="1"/>
  <c r="AR1996" i="1" s="1"/>
  <c r="AQ1996" i="1" a="1"/>
  <c r="AQ1996" i="1" s="1"/>
  <c r="AP1996" i="1" a="1"/>
  <c r="AP1996" i="1" s="1"/>
  <c r="AO1996" i="1" a="1"/>
  <c r="AO1996" i="1" s="1"/>
  <c r="AR1703" i="1" a="1"/>
  <c r="AR1703" i="1" s="1"/>
  <c r="AQ1703" i="1" a="1"/>
  <c r="AQ1703" i="1" s="1"/>
  <c r="AP1703" i="1" a="1"/>
  <c r="AP1703" i="1" s="1"/>
  <c r="AO1703" i="1" a="1"/>
  <c r="AO1703" i="1" s="1"/>
  <c r="AR2716" i="1" a="1"/>
  <c r="AR2716" i="1" s="1"/>
  <c r="AQ2716" i="1" a="1"/>
  <c r="AQ2716" i="1" s="1"/>
  <c r="AP2716" i="1" a="1"/>
  <c r="AP2716" i="1" s="1"/>
  <c r="AO2716" i="1" a="1"/>
  <c r="AO2716" i="1" s="1"/>
  <c r="AR711" i="1" a="1"/>
  <c r="AR711" i="1" s="1"/>
  <c r="AQ711" i="1" a="1"/>
  <c r="AQ711" i="1" s="1"/>
  <c r="AP711" i="1" a="1"/>
  <c r="AP711" i="1" s="1"/>
  <c r="AO711" i="1" a="1"/>
  <c r="AO711" i="1" s="1"/>
  <c r="AR2283" i="1" a="1"/>
  <c r="AR2283" i="1" s="1"/>
  <c r="AQ2283" i="1" a="1"/>
  <c r="AQ2283" i="1" s="1"/>
  <c r="AP2283" i="1" a="1"/>
  <c r="AP2283" i="1" s="1"/>
  <c r="AO2283" i="1" a="1"/>
  <c r="AO2283" i="1" s="1"/>
  <c r="AR678" i="1" a="1"/>
  <c r="AR678" i="1" s="1"/>
  <c r="AQ678" i="1" a="1"/>
  <c r="AQ678" i="1" s="1"/>
  <c r="AP678" i="1" a="1"/>
  <c r="AP678" i="1" s="1"/>
  <c r="AO678" i="1" a="1"/>
  <c r="AO678" i="1" s="1"/>
  <c r="AR1860" i="1" a="1"/>
  <c r="AR1860" i="1" s="1"/>
  <c r="AQ1860" i="1" a="1"/>
  <c r="AQ1860" i="1" s="1"/>
  <c r="AP1860" i="1" a="1"/>
  <c r="AP1860" i="1" s="1"/>
  <c r="AO1860" i="1" a="1"/>
  <c r="AO1860" i="1" s="1"/>
  <c r="AR207" i="1" a="1"/>
  <c r="AR207" i="1" s="1"/>
  <c r="AQ207" i="1" a="1"/>
  <c r="AQ207" i="1" s="1"/>
  <c r="AP207" i="1" a="1"/>
  <c r="AP207" i="1" s="1"/>
  <c r="AO207" i="1" a="1"/>
  <c r="AO207" i="1" s="1"/>
  <c r="AR1506" i="1" a="1"/>
  <c r="AR1506" i="1" s="1"/>
  <c r="AQ1506" i="1" a="1"/>
  <c r="AQ1506" i="1" s="1"/>
  <c r="AP1506" i="1" a="1"/>
  <c r="AP1506" i="1" s="1"/>
  <c r="AO1506" i="1" a="1"/>
  <c r="AO1506" i="1" s="1"/>
  <c r="AR1172" i="1" a="1"/>
  <c r="AR1172" i="1" s="1"/>
  <c r="AQ1172" i="1" a="1"/>
  <c r="AQ1172" i="1" s="1"/>
  <c r="AP1172" i="1" a="1"/>
  <c r="AP1172" i="1" s="1"/>
  <c r="AO1172" i="1" a="1"/>
  <c r="AO1172" i="1" s="1"/>
  <c r="AR1048" i="1" a="1"/>
  <c r="AR1048" i="1" s="1"/>
  <c r="AQ1048" i="1" a="1"/>
  <c r="AQ1048" i="1" s="1"/>
  <c r="AP1048" i="1" a="1"/>
  <c r="AP1048" i="1" s="1"/>
  <c r="AO1048" i="1" a="1"/>
  <c r="AO1048" i="1" s="1"/>
  <c r="AR1519" i="1" a="1"/>
  <c r="AR1519" i="1" s="1"/>
  <c r="AQ1519" i="1" a="1"/>
  <c r="AQ1519" i="1" s="1"/>
  <c r="AP1519" i="1" a="1"/>
  <c r="AP1519" i="1" s="1"/>
  <c r="AO1519" i="1" a="1"/>
  <c r="AO1519" i="1" s="1"/>
  <c r="AR1171" i="1" a="1"/>
  <c r="AR1171" i="1" s="1"/>
  <c r="AQ1171" i="1" a="1"/>
  <c r="AQ1171" i="1" s="1"/>
  <c r="AP1171" i="1" a="1"/>
  <c r="AP1171" i="1" s="1"/>
  <c r="AO1171" i="1" a="1"/>
  <c r="AO1171" i="1" s="1"/>
  <c r="AR2553" i="1" a="1"/>
  <c r="AR2553" i="1" s="1"/>
  <c r="AQ2553" i="1" a="1"/>
  <c r="AQ2553" i="1" s="1"/>
  <c r="AP2553" i="1" a="1"/>
  <c r="AP2553" i="1" s="1"/>
  <c r="AO2553" i="1" a="1"/>
  <c r="AO2553" i="1" s="1"/>
  <c r="AR2857" i="1" a="1"/>
  <c r="AR2857" i="1" s="1"/>
  <c r="AQ2857" i="1" a="1"/>
  <c r="AQ2857" i="1" s="1"/>
  <c r="AP2857" i="1" a="1"/>
  <c r="AP2857" i="1" s="1"/>
  <c r="AO2857" i="1" a="1"/>
  <c r="AO2857" i="1" s="1"/>
  <c r="AR2831" i="1" a="1"/>
  <c r="AR2831" i="1" s="1"/>
  <c r="AQ2831" i="1" a="1"/>
  <c r="AQ2831" i="1" s="1"/>
  <c r="AP2831" i="1" a="1"/>
  <c r="AP2831" i="1" s="1"/>
  <c r="AO2831" i="1" a="1"/>
  <c r="AO2831" i="1" s="1"/>
  <c r="AR3736" i="1" a="1"/>
  <c r="AR3736" i="1" s="1"/>
  <c r="AQ3736" i="1" a="1"/>
  <c r="AQ3736" i="1" s="1"/>
  <c r="AP3736" i="1" a="1"/>
  <c r="AP3736" i="1" s="1"/>
  <c r="AO3736" i="1" a="1"/>
  <c r="AO3736" i="1" s="1"/>
  <c r="AR2487" i="1" a="1"/>
  <c r="AR2487" i="1" s="1"/>
  <c r="AQ2487" i="1" a="1"/>
  <c r="AQ2487" i="1" s="1"/>
  <c r="AP2487" i="1" a="1"/>
  <c r="AP2487" i="1" s="1"/>
  <c r="AO2487" i="1" a="1"/>
  <c r="AO2487" i="1" s="1"/>
  <c r="AR3723" i="1" a="1"/>
  <c r="AR3723" i="1" s="1"/>
  <c r="AQ3723" i="1" a="1"/>
  <c r="AQ3723" i="1" s="1"/>
  <c r="AP3723" i="1" a="1"/>
  <c r="AP3723" i="1" s="1"/>
  <c r="AO3723" i="1" a="1"/>
  <c r="AO3723" i="1" s="1"/>
  <c r="AR3725" i="1" a="1"/>
  <c r="AR3725" i="1" s="1"/>
  <c r="AQ3725" i="1" a="1"/>
  <c r="AQ3725" i="1" s="1"/>
  <c r="AP3725" i="1" a="1"/>
  <c r="AP3725" i="1" s="1"/>
  <c r="AO3725" i="1" a="1"/>
  <c r="AO3725" i="1" s="1"/>
  <c r="AR3764" i="1" a="1"/>
  <c r="AR3764" i="1" s="1"/>
  <c r="AQ3764" i="1" a="1"/>
  <c r="AQ3764" i="1" s="1"/>
  <c r="AP3764" i="1" a="1"/>
  <c r="AP3764" i="1" s="1"/>
  <c r="AO3764" i="1" a="1"/>
  <c r="AO3764" i="1" s="1"/>
  <c r="AR790" i="1" a="1"/>
  <c r="AR790" i="1" s="1"/>
  <c r="AQ790" i="1" a="1"/>
  <c r="AQ790" i="1" s="1"/>
  <c r="AP790" i="1" a="1"/>
  <c r="AP790" i="1" s="1"/>
  <c r="AO790" i="1" a="1"/>
  <c r="AO790" i="1" s="1"/>
  <c r="AR738" i="1" a="1"/>
  <c r="AR738" i="1" s="1"/>
  <c r="AQ738" i="1" a="1"/>
  <c r="AQ738" i="1" s="1"/>
  <c r="AP738" i="1" a="1"/>
  <c r="AP738" i="1" s="1"/>
  <c r="AO738" i="1" a="1"/>
  <c r="AO738" i="1" s="1"/>
  <c r="AR3730" i="1" a="1"/>
  <c r="AR3730" i="1" s="1"/>
  <c r="AQ3730" i="1" a="1"/>
  <c r="AQ3730" i="1" s="1"/>
  <c r="AP3730" i="1" a="1"/>
  <c r="AP3730" i="1" s="1"/>
  <c r="AO3730" i="1" a="1"/>
  <c r="AO3730" i="1" s="1"/>
  <c r="AR2053" i="1" a="1"/>
  <c r="AR2053" i="1" s="1"/>
  <c r="AQ2053" i="1" a="1"/>
  <c r="AQ2053" i="1" s="1"/>
  <c r="AP2053" i="1" a="1"/>
  <c r="AP2053" i="1" s="1"/>
  <c r="AO2053" i="1" a="1"/>
  <c r="AO2053" i="1" s="1"/>
  <c r="AR2213" i="1" a="1"/>
  <c r="AR2213" i="1" s="1"/>
  <c r="AQ2213" i="1" a="1"/>
  <c r="AQ2213" i="1" s="1"/>
  <c r="AP2213" i="1" a="1"/>
  <c r="AP2213" i="1" s="1"/>
  <c r="AO2213" i="1" a="1"/>
  <c r="AO2213" i="1" s="1"/>
  <c r="AR2165" i="1" a="1"/>
  <c r="AR2165" i="1" s="1"/>
  <c r="AQ2165" i="1" a="1"/>
  <c r="AQ2165" i="1" s="1"/>
  <c r="AP2165" i="1" a="1"/>
  <c r="AP2165" i="1" s="1"/>
  <c r="AO2165" i="1" a="1"/>
  <c r="AO2165" i="1" s="1"/>
  <c r="AR1136" i="1" a="1"/>
  <c r="AR1136" i="1" s="1"/>
  <c r="AQ1136" i="1" a="1"/>
  <c r="AQ1136" i="1" s="1"/>
  <c r="AP1136" i="1" a="1"/>
  <c r="AP1136" i="1" s="1"/>
  <c r="AO1136" i="1" a="1"/>
  <c r="AO1136" i="1" s="1"/>
  <c r="AR3759" i="1" a="1"/>
  <c r="AR3759" i="1" s="1"/>
  <c r="AQ3759" i="1" a="1"/>
  <c r="AQ3759" i="1" s="1"/>
  <c r="AP3759" i="1" a="1"/>
  <c r="AP3759" i="1" s="1"/>
  <c r="AO3759" i="1" a="1"/>
  <c r="AO3759" i="1" s="1"/>
  <c r="AR3774" i="1" a="1"/>
  <c r="AR3774" i="1" s="1"/>
  <c r="AQ3774" i="1" a="1"/>
  <c r="AQ3774" i="1" s="1"/>
  <c r="AP3774" i="1" a="1"/>
  <c r="AP3774" i="1" s="1"/>
  <c r="AO3774" i="1" a="1"/>
  <c r="AO3774" i="1" s="1"/>
  <c r="AR3815" i="1" a="1"/>
  <c r="AR3815" i="1" s="1"/>
  <c r="AQ3815" i="1" a="1"/>
  <c r="AQ3815" i="1" s="1"/>
  <c r="AP3815" i="1" a="1"/>
  <c r="AP3815" i="1" s="1"/>
  <c r="AO3815" i="1" a="1"/>
  <c r="AO3815" i="1" s="1"/>
  <c r="AR807" i="1" a="1"/>
  <c r="AR807" i="1" s="1"/>
  <c r="AQ807" i="1" a="1"/>
  <c r="AQ807" i="1" s="1"/>
  <c r="AP807" i="1" a="1"/>
  <c r="AP807" i="1" s="1"/>
  <c r="AO807" i="1" a="1"/>
  <c r="AO807" i="1" s="1"/>
  <c r="AR813" i="1" a="1"/>
  <c r="AR813" i="1" s="1"/>
  <c r="AQ813" i="1" a="1"/>
  <c r="AQ813" i="1" s="1"/>
  <c r="AP813" i="1" a="1"/>
  <c r="AP813" i="1" s="1"/>
  <c r="AO813" i="1" a="1"/>
  <c r="AO813" i="1" s="1"/>
  <c r="AR3269" i="1" a="1"/>
  <c r="AR3269" i="1" s="1"/>
  <c r="AQ3269" i="1" a="1"/>
  <c r="AQ3269" i="1" s="1"/>
  <c r="AP3269" i="1" a="1"/>
  <c r="AP3269" i="1" s="1"/>
  <c r="AO3269" i="1" a="1"/>
  <c r="AO3269" i="1" s="1"/>
  <c r="AR3270" i="1" a="1"/>
  <c r="AR3270" i="1" s="1"/>
  <c r="AQ3270" i="1" a="1"/>
  <c r="AQ3270" i="1" s="1"/>
  <c r="AP3270" i="1" a="1"/>
  <c r="AP3270" i="1" s="1"/>
  <c r="AO3270" i="1" a="1"/>
  <c r="AO3270" i="1" s="1"/>
  <c r="AR3732" i="1" a="1"/>
  <c r="AR3732" i="1" s="1"/>
  <c r="AQ3732" i="1" a="1"/>
  <c r="AQ3732" i="1" s="1"/>
  <c r="AP3732" i="1" a="1"/>
  <c r="AP3732" i="1" s="1"/>
  <c r="AO3732" i="1" a="1"/>
  <c r="AO3732" i="1" s="1"/>
  <c r="AR3288" i="1" a="1"/>
  <c r="AR3288" i="1" s="1"/>
  <c r="AQ3288" i="1" a="1"/>
  <c r="AQ3288" i="1" s="1"/>
  <c r="AP3288" i="1" a="1"/>
  <c r="AP3288" i="1" s="1"/>
  <c r="AO3288" i="1" a="1"/>
  <c r="AO3288" i="1" s="1"/>
  <c r="AR3255" i="1" a="1"/>
  <c r="AR3255" i="1" s="1"/>
  <c r="AQ3255" i="1" a="1"/>
  <c r="AQ3255" i="1" s="1"/>
  <c r="AP3255" i="1" a="1"/>
  <c r="AP3255" i="1" s="1"/>
  <c r="AO3255" i="1" a="1"/>
  <c r="AO3255" i="1" s="1"/>
  <c r="AR3750" i="1" a="1"/>
  <c r="AR3750" i="1" s="1"/>
  <c r="AQ3750" i="1" a="1"/>
  <c r="AQ3750" i="1" s="1"/>
  <c r="AP3750" i="1" a="1"/>
  <c r="AP3750" i="1" s="1"/>
  <c r="AO3750" i="1" a="1"/>
  <c r="AO3750" i="1" s="1"/>
  <c r="AR796" i="1" a="1"/>
  <c r="AR796" i="1" s="1"/>
  <c r="AQ796" i="1" a="1"/>
  <c r="AQ796" i="1" s="1"/>
  <c r="AP796" i="1" a="1"/>
  <c r="AP796" i="1" s="1"/>
  <c r="AO796" i="1" a="1"/>
  <c r="AO796" i="1" s="1"/>
  <c r="AR3445" i="1" a="1"/>
  <c r="AR3445" i="1" s="1"/>
  <c r="AQ3445" i="1" a="1"/>
  <c r="AQ3445" i="1" s="1"/>
  <c r="AP3445" i="1" a="1"/>
  <c r="AP3445" i="1" s="1"/>
  <c r="AO3445" i="1" a="1"/>
  <c r="AO3445" i="1" s="1"/>
  <c r="AR2479" i="1" a="1"/>
  <c r="AR2479" i="1" s="1"/>
  <c r="AQ2479" i="1" a="1"/>
  <c r="AQ2479" i="1" s="1"/>
  <c r="AP2479" i="1" a="1"/>
  <c r="AP2479" i="1" s="1"/>
  <c r="AO2479" i="1" a="1"/>
  <c r="AO2479" i="1" s="1"/>
  <c r="AR2426" i="1" a="1"/>
  <c r="AR2426" i="1" s="1"/>
  <c r="AQ2426" i="1" a="1"/>
  <c r="AQ2426" i="1" s="1"/>
  <c r="AP2426" i="1" a="1"/>
  <c r="AP2426" i="1" s="1"/>
  <c r="AO2426" i="1" a="1"/>
  <c r="AO2426" i="1" s="1"/>
  <c r="AR2385" i="1" a="1"/>
  <c r="AR2385" i="1" s="1"/>
  <c r="AQ2385" i="1" a="1"/>
  <c r="AQ2385" i="1" s="1"/>
  <c r="AP2385" i="1" a="1"/>
  <c r="AP2385" i="1" s="1"/>
  <c r="AO2385" i="1" a="1"/>
  <c r="AO2385" i="1" s="1"/>
  <c r="AR2387" i="1" a="1"/>
  <c r="AR2387" i="1" s="1"/>
  <c r="AQ2387" i="1" a="1"/>
  <c r="AQ2387" i="1" s="1"/>
  <c r="AP2387" i="1" a="1"/>
  <c r="AP2387" i="1" s="1"/>
  <c r="AO2387" i="1" a="1"/>
  <c r="AO2387" i="1" s="1"/>
  <c r="AR2470" i="1" a="1"/>
  <c r="AR2470" i="1" s="1"/>
  <c r="AQ2470" i="1" a="1"/>
  <c r="AQ2470" i="1" s="1"/>
  <c r="AP2470" i="1" a="1"/>
  <c r="AP2470" i="1" s="1"/>
  <c r="AO2470" i="1" a="1"/>
  <c r="AO2470" i="1" s="1"/>
  <c r="AR1760" i="1" a="1"/>
  <c r="AR1760" i="1" s="1"/>
  <c r="AQ1760" i="1" a="1"/>
  <c r="AQ1760" i="1" s="1"/>
  <c r="AP1760" i="1" a="1"/>
  <c r="AP1760" i="1" s="1"/>
  <c r="AO1760" i="1" a="1"/>
  <c r="AO1760" i="1" s="1"/>
  <c r="AR2190" i="1" a="1"/>
  <c r="AR2190" i="1" s="1"/>
  <c r="AQ2190" i="1" a="1"/>
  <c r="AQ2190" i="1" s="1"/>
  <c r="AP2190" i="1" a="1"/>
  <c r="AP2190" i="1" s="1"/>
  <c r="AO2190" i="1" a="1"/>
  <c r="AO2190" i="1" s="1"/>
  <c r="AR2355" i="1" a="1"/>
  <c r="AR2355" i="1" s="1"/>
  <c r="AQ2355" i="1" a="1"/>
  <c r="AQ2355" i="1" s="1"/>
  <c r="AP2355" i="1" a="1"/>
  <c r="AP2355" i="1" s="1"/>
  <c r="AO2355" i="1" a="1"/>
  <c r="AO2355" i="1" s="1"/>
  <c r="AR888" i="1" a="1"/>
  <c r="AR888" i="1" s="1"/>
  <c r="AQ888" i="1" a="1"/>
  <c r="AQ888" i="1" s="1"/>
  <c r="AP888" i="1" a="1"/>
  <c r="AP888" i="1" s="1"/>
  <c r="AO888" i="1" a="1"/>
  <c r="AO888" i="1" s="1"/>
  <c r="AR3756" i="1" a="1"/>
  <c r="AR3756" i="1" s="1"/>
  <c r="AQ3756" i="1" a="1"/>
  <c r="AQ3756" i="1" s="1"/>
  <c r="AP3756" i="1" a="1"/>
  <c r="AP3756" i="1" s="1"/>
  <c r="AO3756" i="1" a="1"/>
  <c r="AO3756" i="1" s="1"/>
  <c r="AR3396" i="1" a="1"/>
  <c r="AR3396" i="1" s="1"/>
  <c r="AQ3396" i="1" a="1"/>
  <c r="AQ3396" i="1" s="1"/>
  <c r="AP3396" i="1" a="1"/>
  <c r="AP3396" i="1" s="1"/>
  <c r="AO3396" i="1" a="1"/>
  <c r="AO3396" i="1" s="1"/>
  <c r="AR1761" i="1" a="1"/>
  <c r="AR1761" i="1" s="1"/>
  <c r="AQ1761" i="1" a="1"/>
  <c r="AQ1761" i="1" s="1"/>
  <c r="AP1761" i="1" a="1"/>
  <c r="AP1761" i="1" s="1"/>
  <c r="AO1761" i="1" a="1"/>
  <c r="AO1761" i="1" s="1"/>
  <c r="AR2685" i="1" a="1"/>
  <c r="AR2685" i="1" s="1"/>
  <c r="AQ2685" i="1" a="1"/>
  <c r="AQ2685" i="1" s="1"/>
  <c r="AP2685" i="1" a="1"/>
  <c r="AP2685" i="1" s="1"/>
  <c r="AO2685" i="1" a="1"/>
  <c r="AO2685" i="1" s="1"/>
  <c r="AR2362" i="1" a="1"/>
  <c r="AR2362" i="1" s="1"/>
  <c r="AQ2362" i="1" a="1"/>
  <c r="AQ2362" i="1" s="1"/>
  <c r="AP2362" i="1" a="1"/>
  <c r="AP2362" i="1" s="1"/>
  <c r="AO2362" i="1" a="1"/>
  <c r="AO2362" i="1" s="1"/>
  <c r="AR716" i="1" a="1"/>
  <c r="AR716" i="1" s="1"/>
  <c r="AQ716" i="1" a="1"/>
  <c r="AQ716" i="1" s="1"/>
  <c r="AP716" i="1" a="1"/>
  <c r="AP716" i="1" s="1"/>
  <c r="AO716" i="1" a="1"/>
  <c r="AO716" i="1" s="1"/>
  <c r="AR3778" i="1" a="1"/>
  <c r="AR3778" i="1" s="1"/>
  <c r="AQ3778" i="1" a="1"/>
  <c r="AQ3778" i="1" s="1"/>
  <c r="AP3778" i="1" a="1"/>
  <c r="AP3778" i="1" s="1"/>
  <c r="AO3778" i="1" a="1"/>
  <c r="AO3778" i="1" s="1"/>
  <c r="AR3763" i="1" a="1"/>
  <c r="AR3763" i="1" s="1"/>
  <c r="AQ3763" i="1" a="1"/>
  <c r="AQ3763" i="1" s="1"/>
  <c r="AP3763" i="1" a="1"/>
  <c r="AP3763" i="1" s="1"/>
  <c r="AO3763" i="1" a="1"/>
  <c r="AO3763" i="1" s="1"/>
  <c r="AR2810" i="1" a="1"/>
  <c r="AR2810" i="1" s="1"/>
  <c r="AQ2810" i="1" a="1"/>
  <c r="AQ2810" i="1" s="1"/>
  <c r="AP2810" i="1" a="1"/>
  <c r="AP2810" i="1" s="1"/>
  <c r="AO2810" i="1" a="1"/>
  <c r="AO2810" i="1" s="1"/>
  <c r="AR2339" i="1" a="1"/>
  <c r="AR2339" i="1" s="1"/>
  <c r="AQ2339" i="1" a="1"/>
  <c r="AQ2339" i="1" s="1"/>
  <c r="AP2339" i="1" a="1"/>
  <c r="AP2339" i="1" s="1"/>
  <c r="AO2339" i="1" a="1"/>
  <c r="AO2339" i="1" s="1"/>
  <c r="AR3252" i="1" a="1"/>
  <c r="AR3252" i="1" s="1"/>
  <c r="AQ3252" i="1" a="1"/>
  <c r="AQ3252" i="1" s="1"/>
  <c r="AP3252" i="1" a="1"/>
  <c r="AP3252" i="1" s="1"/>
  <c r="AO3252" i="1" a="1"/>
  <c r="AO3252" i="1" s="1"/>
  <c r="AR2351" i="1" a="1"/>
  <c r="AR2351" i="1" s="1"/>
  <c r="AQ2351" i="1" a="1"/>
  <c r="AQ2351" i="1" s="1"/>
  <c r="AP2351" i="1" a="1"/>
  <c r="AP2351" i="1" s="1"/>
  <c r="AO2351" i="1" a="1"/>
  <c r="AO2351" i="1" s="1"/>
  <c r="AR3432" i="1" a="1"/>
  <c r="AR3432" i="1" s="1"/>
  <c r="AQ3432" i="1" a="1"/>
  <c r="AQ3432" i="1" s="1"/>
  <c r="AP3432" i="1" a="1"/>
  <c r="AP3432" i="1" s="1"/>
  <c r="AO3432" i="1" a="1"/>
  <c r="AO3432" i="1" s="1"/>
  <c r="AR3197" i="1" a="1"/>
  <c r="AR3197" i="1" s="1"/>
  <c r="AQ3197" i="1" a="1"/>
  <c r="AQ3197" i="1" s="1"/>
  <c r="AP3197" i="1" a="1"/>
  <c r="AP3197" i="1" s="1"/>
  <c r="AO3197" i="1" a="1"/>
  <c r="AO3197" i="1" s="1"/>
  <c r="AR271" i="1" a="1"/>
  <c r="AR271" i="1" s="1"/>
  <c r="AQ271" i="1" a="1"/>
  <c r="AQ271" i="1" s="1"/>
  <c r="AP271" i="1" a="1"/>
  <c r="AP271" i="1" s="1"/>
  <c r="AO271" i="1" a="1"/>
  <c r="AO271" i="1" s="1"/>
  <c r="AR2827" i="1" a="1"/>
  <c r="AR2827" i="1" s="1"/>
  <c r="AQ2827" i="1" a="1"/>
  <c r="AQ2827" i="1" s="1"/>
  <c r="AP2827" i="1" a="1"/>
  <c r="AP2827" i="1" s="1"/>
  <c r="AO2827" i="1" a="1"/>
  <c r="AO2827" i="1" s="1"/>
  <c r="AR1873" i="1" a="1"/>
  <c r="AR1873" i="1" s="1"/>
  <c r="AQ1873" i="1" a="1"/>
  <c r="AQ1873" i="1" s="1"/>
  <c r="AP1873" i="1" a="1"/>
  <c r="AP1873" i="1" s="1"/>
  <c r="AO1873" i="1" a="1"/>
  <c r="AO1873" i="1" s="1"/>
  <c r="AR33" i="1" a="1"/>
  <c r="AR33" i="1" s="1"/>
  <c r="AQ33" i="1" a="1"/>
  <c r="AQ33" i="1" s="1"/>
  <c r="AP33" i="1" a="1"/>
  <c r="AP33" i="1" s="1"/>
  <c r="AO33" i="1" a="1"/>
  <c r="AO33" i="1" s="1"/>
  <c r="AR737" i="1" a="1"/>
  <c r="AR737" i="1" s="1"/>
  <c r="AQ737" i="1" a="1"/>
  <c r="AQ737" i="1" s="1"/>
  <c r="AP737" i="1" a="1"/>
  <c r="AP737" i="1" s="1"/>
  <c r="AO737" i="1" a="1"/>
  <c r="AO737" i="1" s="1"/>
  <c r="AR2375" i="1" a="1"/>
  <c r="AR2375" i="1" s="1"/>
  <c r="AQ2375" i="1" a="1"/>
  <c r="AQ2375" i="1" s="1"/>
  <c r="AP2375" i="1" a="1"/>
  <c r="AP2375" i="1" s="1"/>
  <c r="AO2375" i="1" a="1"/>
  <c r="AO2375" i="1" s="1"/>
  <c r="AR1546" i="1" a="1"/>
  <c r="AR1546" i="1" s="1"/>
  <c r="AQ1546" i="1" a="1"/>
  <c r="AQ1546" i="1" s="1"/>
  <c r="AP1546" i="1" a="1"/>
  <c r="AP1546" i="1" s="1"/>
  <c r="AO1546" i="1" a="1"/>
  <c r="AO1546" i="1" s="1"/>
  <c r="AR2369" i="1" a="1"/>
  <c r="AR2369" i="1" s="1"/>
  <c r="AQ2369" i="1" a="1"/>
  <c r="AQ2369" i="1" s="1"/>
  <c r="AP2369" i="1" a="1"/>
  <c r="AP2369" i="1" s="1"/>
  <c r="AO2369" i="1" a="1"/>
  <c r="AO2369" i="1" s="1"/>
  <c r="AR3604" i="1" a="1"/>
  <c r="AR3604" i="1" s="1"/>
  <c r="AQ3604" i="1" a="1"/>
  <c r="AQ3604" i="1" s="1"/>
  <c r="AP3604" i="1" a="1"/>
  <c r="AP3604" i="1" s="1"/>
  <c r="AO3604" i="1" a="1"/>
  <c r="AO3604" i="1" s="1"/>
  <c r="AR3251" i="1" a="1"/>
  <c r="AR3251" i="1" s="1"/>
  <c r="AQ3251" i="1" a="1"/>
  <c r="AQ3251" i="1" s="1"/>
  <c r="AP3251" i="1" a="1"/>
  <c r="AP3251" i="1" s="1"/>
  <c r="AO3251" i="1" a="1"/>
  <c r="AO3251" i="1" s="1"/>
  <c r="AR2372" i="1" a="1"/>
  <c r="AR2372" i="1" s="1"/>
  <c r="AQ2372" i="1" a="1"/>
  <c r="AQ2372" i="1" s="1"/>
  <c r="AP2372" i="1" a="1"/>
  <c r="AP2372" i="1" s="1"/>
  <c r="AO2372" i="1" a="1"/>
  <c r="AO2372" i="1" s="1"/>
  <c r="AR3608" i="1" a="1"/>
  <c r="AR3608" i="1" s="1"/>
  <c r="AQ3608" i="1" a="1"/>
  <c r="AQ3608" i="1" s="1"/>
  <c r="AP3608" i="1" a="1"/>
  <c r="AP3608" i="1" s="1"/>
  <c r="AO3608" i="1" a="1"/>
  <c r="AO3608" i="1" s="1"/>
  <c r="AR3367" i="1" a="1"/>
  <c r="AR3367" i="1" s="1"/>
  <c r="AQ3367" i="1" a="1"/>
  <c r="AQ3367" i="1" s="1"/>
  <c r="AP3367" i="1" a="1"/>
  <c r="AP3367" i="1" s="1"/>
  <c r="AO3367" i="1" a="1"/>
  <c r="AO3367" i="1" s="1"/>
  <c r="AR3708" i="1" a="1"/>
  <c r="AR3708" i="1" s="1"/>
  <c r="AQ3708" i="1" a="1"/>
  <c r="AQ3708" i="1" s="1"/>
  <c r="AP3708" i="1" a="1"/>
  <c r="AP3708" i="1" s="1"/>
  <c r="AO3708" i="1" a="1"/>
  <c r="AO3708" i="1" s="1"/>
  <c r="AR3381" i="1" a="1"/>
  <c r="AR3381" i="1" s="1"/>
  <c r="AQ3381" i="1" a="1"/>
  <c r="AQ3381" i="1" s="1"/>
  <c r="AP3381" i="1" a="1"/>
  <c r="AP3381" i="1" s="1"/>
  <c r="AO3381" i="1" a="1"/>
  <c r="AO3381" i="1" s="1"/>
  <c r="AR3264" i="1" a="1"/>
  <c r="AR3264" i="1" s="1"/>
  <c r="AQ3264" i="1" a="1"/>
  <c r="AQ3264" i="1" s="1"/>
  <c r="AP3264" i="1" a="1"/>
  <c r="AP3264" i="1" s="1"/>
  <c r="AO3264" i="1" a="1"/>
  <c r="AO3264" i="1" s="1"/>
  <c r="AR1786" i="1" a="1"/>
  <c r="AR1786" i="1" s="1"/>
  <c r="AQ1786" i="1" a="1"/>
  <c r="AQ1786" i="1" s="1"/>
  <c r="AP1786" i="1" a="1"/>
  <c r="AP1786" i="1" s="1"/>
  <c r="AO1786" i="1" a="1"/>
  <c r="AO1786" i="1" s="1"/>
  <c r="AR1386" i="1" a="1"/>
  <c r="AR1386" i="1" s="1"/>
  <c r="AQ1386" i="1" a="1"/>
  <c r="AQ1386" i="1" s="1"/>
  <c r="AP1386" i="1" a="1"/>
  <c r="AP1386" i="1" s="1"/>
  <c r="AO1386" i="1" a="1"/>
  <c r="AO1386" i="1" s="1"/>
  <c r="AR2128" i="1" a="1"/>
  <c r="AR2128" i="1" s="1"/>
  <c r="AQ2128" i="1" a="1"/>
  <c r="AQ2128" i="1" s="1"/>
  <c r="AP2128" i="1" a="1"/>
  <c r="AP2128" i="1" s="1"/>
  <c r="AO2128" i="1" a="1"/>
  <c r="AO2128" i="1" s="1"/>
  <c r="AR2309" i="1" a="1"/>
  <c r="AR2309" i="1" s="1"/>
  <c r="AQ2309" i="1" a="1"/>
  <c r="AQ2309" i="1" s="1"/>
  <c r="AP2309" i="1" a="1"/>
  <c r="AP2309" i="1" s="1"/>
  <c r="AO2309" i="1" a="1"/>
  <c r="AO2309" i="1" s="1"/>
  <c r="AR2478" i="1" a="1"/>
  <c r="AR2478" i="1" s="1"/>
  <c r="AQ2478" i="1" a="1"/>
  <c r="AQ2478" i="1" s="1"/>
  <c r="AP2478" i="1" a="1"/>
  <c r="AP2478" i="1" s="1"/>
  <c r="AO2478" i="1" a="1"/>
  <c r="AO2478" i="1" s="1"/>
  <c r="AR2214" i="1" a="1"/>
  <c r="AR2214" i="1" s="1"/>
  <c r="AQ2214" i="1" a="1"/>
  <c r="AQ2214" i="1" s="1"/>
  <c r="AP2214" i="1" a="1"/>
  <c r="AP2214" i="1" s="1"/>
  <c r="AO2214" i="1" a="1"/>
  <c r="AO2214" i="1" s="1"/>
  <c r="AR2025" i="1" a="1"/>
  <c r="AR2025" i="1" s="1"/>
  <c r="AQ2025" i="1" a="1"/>
  <c r="AQ2025" i="1" s="1"/>
  <c r="AP2025" i="1" a="1"/>
  <c r="AP2025" i="1" s="1"/>
  <c r="AO2025" i="1" a="1"/>
  <c r="AO2025" i="1" s="1"/>
  <c r="AR2210" i="1" a="1"/>
  <c r="AR2210" i="1" s="1"/>
  <c r="AQ2210" i="1" a="1"/>
  <c r="AQ2210" i="1" s="1"/>
  <c r="AP2210" i="1" a="1"/>
  <c r="AP2210" i="1" s="1"/>
  <c r="AO2210" i="1" a="1"/>
  <c r="AO2210" i="1" s="1"/>
  <c r="AR3021" i="1" a="1"/>
  <c r="AR3021" i="1" s="1"/>
  <c r="AQ3021" i="1" a="1"/>
  <c r="AQ3021" i="1" s="1"/>
  <c r="AP3021" i="1" a="1"/>
  <c r="AP3021" i="1" s="1"/>
  <c r="AO3021" i="1" a="1"/>
  <c r="AO3021" i="1" s="1"/>
  <c r="AR3011" i="1" a="1"/>
  <c r="AR3011" i="1" s="1"/>
  <c r="AQ3011" i="1" a="1"/>
  <c r="AQ3011" i="1" s="1"/>
  <c r="AP3011" i="1" a="1"/>
  <c r="AP3011" i="1" s="1"/>
  <c r="AO3011" i="1" a="1"/>
  <c r="AO3011" i="1" s="1"/>
  <c r="AR2907" i="1" a="1"/>
  <c r="AR2907" i="1" s="1"/>
  <c r="AQ2907" i="1" a="1"/>
  <c r="AQ2907" i="1" s="1"/>
  <c r="AP2907" i="1" a="1"/>
  <c r="AP2907" i="1" s="1"/>
  <c r="AO2907" i="1" a="1"/>
  <c r="AO2907" i="1" s="1"/>
  <c r="AR2368" i="1" a="1"/>
  <c r="AR2368" i="1" s="1"/>
  <c r="AQ2368" i="1" a="1"/>
  <c r="AQ2368" i="1" s="1"/>
  <c r="AP2368" i="1" a="1"/>
  <c r="AP2368" i="1" s="1"/>
  <c r="AO2368" i="1" a="1"/>
  <c r="AO2368" i="1" s="1"/>
  <c r="AR3776" i="1" a="1"/>
  <c r="AR3776" i="1" s="1"/>
  <c r="AQ3776" i="1" a="1"/>
  <c r="AQ3776" i="1" s="1"/>
  <c r="AP3776" i="1" a="1"/>
  <c r="AP3776" i="1" s="1"/>
  <c r="AO3776" i="1" a="1"/>
  <c r="AO3776" i="1" s="1"/>
  <c r="AR720" i="1" a="1"/>
  <c r="AR720" i="1" s="1"/>
  <c r="AQ720" i="1" a="1"/>
  <c r="AQ720" i="1" s="1"/>
  <c r="AP720" i="1" a="1"/>
  <c r="AP720" i="1" s="1"/>
  <c r="AO720" i="1" a="1"/>
  <c r="AO720" i="1" s="1"/>
  <c r="AR2184" i="1" a="1"/>
  <c r="AR2184" i="1" s="1"/>
  <c r="AQ2184" i="1" a="1"/>
  <c r="AQ2184" i="1" s="1"/>
  <c r="AP2184" i="1" a="1"/>
  <c r="AP2184" i="1" s="1"/>
  <c r="AO2184" i="1" a="1"/>
  <c r="AO2184" i="1" s="1"/>
  <c r="AR3132" i="1" a="1"/>
  <c r="AR3132" i="1" s="1"/>
  <c r="AQ3132" i="1" a="1"/>
  <c r="AQ3132" i="1" s="1"/>
  <c r="AP3132" i="1" a="1"/>
  <c r="AP3132" i="1" s="1"/>
  <c r="AO3132" i="1" a="1"/>
  <c r="AO3132" i="1" s="1"/>
  <c r="AR3633" i="1" a="1"/>
  <c r="AR3633" i="1" s="1"/>
  <c r="AQ3633" i="1" a="1"/>
  <c r="AQ3633" i="1" s="1"/>
  <c r="AP3633" i="1" a="1"/>
  <c r="AP3633" i="1" s="1"/>
  <c r="AO3633" i="1" a="1"/>
  <c r="AO3633" i="1" s="1"/>
  <c r="AR1432" i="1" a="1"/>
  <c r="AR1432" i="1" s="1"/>
  <c r="AQ1432" i="1" a="1"/>
  <c r="AQ1432" i="1" s="1"/>
  <c r="AP1432" i="1" a="1"/>
  <c r="AP1432" i="1" s="1"/>
  <c r="AO1432" i="1" a="1"/>
  <c r="AO1432" i="1" s="1"/>
  <c r="AR2193" i="1" a="1"/>
  <c r="AR2193" i="1" s="1"/>
  <c r="AQ2193" i="1" a="1"/>
  <c r="AQ2193" i="1" s="1"/>
  <c r="AP2193" i="1" a="1"/>
  <c r="AP2193" i="1" s="1"/>
  <c r="AO2193" i="1" a="1"/>
  <c r="AO2193" i="1" s="1"/>
  <c r="AR3181" i="1" a="1"/>
  <c r="AR3181" i="1" s="1"/>
  <c r="AQ3181" i="1" a="1"/>
  <c r="AQ3181" i="1" s="1"/>
  <c r="AP3181" i="1" a="1"/>
  <c r="AP3181" i="1" s="1"/>
  <c r="AO3181" i="1" a="1"/>
  <c r="AO3181" i="1" s="1"/>
  <c r="AR2360" i="1" a="1"/>
  <c r="AR2360" i="1" s="1"/>
  <c r="AQ2360" i="1" a="1"/>
  <c r="AQ2360" i="1" s="1"/>
  <c r="AP2360" i="1" a="1"/>
  <c r="AP2360" i="1" s="1"/>
  <c r="AO2360" i="1" a="1"/>
  <c r="AO2360" i="1" s="1"/>
  <c r="AR2761" i="1" a="1"/>
  <c r="AR2761" i="1" s="1"/>
  <c r="AQ2761" i="1" a="1"/>
  <c r="AQ2761" i="1" s="1"/>
  <c r="AP2761" i="1" a="1"/>
  <c r="AP2761" i="1" s="1"/>
  <c r="AO2761" i="1" a="1"/>
  <c r="AO2761" i="1" s="1"/>
  <c r="AR87" i="1" a="1"/>
  <c r="AR87" i="1" s="1"/>
  <c r="AQ87" i="1" a="1"/>
  <c r="AQ87" i="1" s="1"/>
  <c r="AP87" i="1" a="1"/>
  <c r="AP87" i="1" s="1"/>
  <c r="AO87" i="1" a="1"/>
  <c r="AO87" i="1" s="1"/>
  <c r="AR1485" i="1" a="1"/>
  <c r="AR1485" i="1" s="1"/>
  <c r="AQ1485" i="1" a="1"/>
  <c r="AQ1485" i="1" s="1"/>
  <c r="AP1485" i="1" a="1"/>
  <c r="AP1485" i="1" s="1"/>
  <c r="AO1485" i="1" a="1"/>
  <c r="AO1485" i="1" s="1"/>
  <c r="AR736" i="1" a="1"/>
  <c r="AR736" i="1" s="1"/>
  <c r="AQ736" i="1" a="1"/>
  <c r="AQ736" i="1" s="1"/>
  <c r="AP736" i="1" a="1"/>
  <c r="AP736" i="1" s="1"/>
  <c r="AO736" i="1" a="1"/>
  <c r="AO736" i="1" s="1"/>
  <c r="AR3694" i="1" a="1"/>
  <c r="AR3694" i="1" s="1"/>
  <c r="AQ3694" i="1" a="1"/>
  <c r="AQ3694" i="1" s="1"/>
  <c r="AP3694" i="1" a="1"/>
  <c r="AP3694" i="1" s="1"/>
  <c r="AO3694" i="1" a="1"/>
  <c r="AO3694" i="1" s="1"/>
  <c r="AR3691" i="1" a="1"/>
  <c r="AR3691" i="1" s="1"/>
  <c r="AQ3691" i="1" a="1"/>
  <c r="AQ3691" i="1" s="1"/>
  <c r="AP3691" i="1" a="1"/>
  <c r="AP3691" i="1" s="1"/>
  <c r="AO3691" i="1" a="1"/>
  <c r="AO3691" i="1" s="1"/>
  <c r="AR3689" i="1" a="1"/>
  <c r="AR3689" i="1" s="1"/>
  <c r="AQ3689" i="1" a="1"/>
  <c r="AQ3689" i="1" s="1"/>
  <c r="AP3689" i="1" a="1"/>
  <c r="AP3689" i="1" s="1"/>
  <c r="AO3689" i="1" a="1"/>
  <c r="AO3689" i="1" s="1"/>
  <c r="AR3681" i="1" a="1"/>
  <c r="AR3681" i="1" s="1"/>
  <c r="AQ3681" i="1" a="1"/>
  <c r="AQ3681" i="1" s="1"/>
  <c r="AP3681" i="1" a="1"/>
  <c r="AP3681" i="1" s="1"/>
  <c r="AO3681" i="1" a="1"/>
  <c r="AO3681" i="1" s="1"/>
  <c r="AR3680" i="1" a="1"/>
  <c r="AR3680" i="1" s="1"/>
  <c r="AQ3680" i="1" a="1"/>
  <c r="AQ3680" i="1" s="1"/>
  <c r="AP3680" i="1" a="1"/>
  <c r="AP3680" i="1" s="1"/>
  <c r="AO3680" i="1" a="1"/>
  <c r="AO3680" i="1" s="1"/>
  <c r="AR3679" i="1" a="1"/>
  <c r="AR3679" i="1" s="1"/>
  <c r="AQ3679" i="1" a="1"/>
  <c r="AQ3679" i="1" s="1"/>
  <c r="AP3679" i="1" a="1"/>
  <c r="AP3679" i="1" s="1"/>
  <c r="AO3679" i="1" a="1"/>
  <c r="AO3679" i="1" s="1"/>
  <c r="AR3678" i="1" a="1"/>
  <c r="AR3678" i="1" s="1"/>
  <c r="AQ3678" i="1" a="1"/>
  <c r="AQ3678" i="1" s="1"/>
  <c r="AP3678" i="1" a="1"/>
  <c r="AP3678" i="1" s="1"/>
  <c r="AO3678" i="1" a="1"/>
  <c r="AO3678" i="1" s="1"/>
  <c r="AR3676" i="1" a="1"/>
  <c r="AR3676" i="1" s="1"/>
  <c r="AQ3676" i="1" a="1"/>
  <c r="AQ3676" i="1" s="1"/>
  <c r="AP3676" i="1" a="1"/>
  <c r="AP3676" i="1" s="1"/>
  <c r="AO3676" i="1" a="1"/>
  <c r="AO3676" i="1" s="1"/>
  <c r="AR3668" i="1" a="1"/>
  <c r="AR3668" i="1" s="1"/>
  <c r="AQ3668" i="1" a="1"/>
  <c r="AQ3668" i="1" s="1"/>
  <c r="AP3668" i="1" a="1"/>
  <c r="AP3668" i="1" s="1"/>
  <c r="AO3668" i="1" a="1"/>
  <c r="AO3668" i="1" s="1"/>
  <c r="AR3671" i="1" a="1"/>
  <c r="AR3671" i="1" s="1"/>
  <c r="AQ3671" i="1" a="1"/>
  <c r="AQ3671" i="1" s="1"/>
  <c r="AP3671" i="1" a="1"/>
  <c r="AP3671" i="1" s="1"/>
  <c r="AO3671" i="1" a="1"/>
  <c r="AO3671" i="1" s="1"/>
  <c r="AR2215" i="1" a="1"/>
  <c r="AR2215" i="1" s="1"/>
  <c r="AQ2215" i="1" a="1"/>
  <c r="AQ2215" i="1" s="1"/>
  <c r="AP2215" i="1" a="1"/>
  <c r="AP2215" i="1" s="1"/>
  <c r="AO2215" i="1" a="1"/>
  <c r="AO2215" i="1" s="1"/>
  <c r="AR2211" i="1" a="1"/>
  <c r="AR2211" i="1" s="1"/>
  <c r="AQ2211" i="1" a="1"/>
  <c r="AQ2211" i="1" s="1"/>
  <c r="AP2211" i="1" a="1"/>
  <c r="AP2211" i="1" s="1"/>
  <c r="AO2211" i="1" a="1"/>
  <c r="AO2211" i="1" s="1"/>
  <c r="AR2003" i="1" a="1"/>
  <c r="AR2003" i="1" s="1"/>
  <c r="AQ2003" i="1" a="1"/>
  <c r="AQ2003" i="1" s="1"/>
  <c r="AP2003" i="1" a="1"/>
  <c r="AP2003" i="1" s="1"/>
  <c r="AO2003" i="1" a="1"/>
  <c r="AO2003" i="1" s="1"/>
  <c r="AR3235" i="1" a="1"/>
  <c r="AR3235" i="1" s="1"/>
  <c r="AQ3235" i="1" a="1"/>
  <c r="AQ3235" i="1" s="1"/>
  <c r="AP3235" i="1" a="1"/>
  <c r="AP3235" i="1" s="1"/>
  <c r="AO3235" i="1" a="1"/>
  <c r="AO3235" i="1" s="1"/>
  <c r="AR3232" i="1" a="1"/>
  <c r="AR3232" i="1" s="1"/>
  <c r="AQ3232" i="1" a="1"/>
  <c r="AQ3232" i="1" s="1"/>
  <c r="AP3232" i="1" a="1"/>
  <c r="AP3232" i="1" s="1"/>
  <c r="AO3232" i="1" a="1"/>
  <c r="AO3232" i="1" s="1"/>
  <c r="AR3233" i="1" a="1"/>
  <c r="AR3233" i="1" s="1"/>
  <c r="AQ3233" i="1" a="1"/>
  <c r="AQ3233" i="1" s="1"/>
  <c r="AP3233" i="1" a="1"/>
  <c r="AP3233" i="1" s="1"/>
  <c r="AO3233" i="1" a="1"/>
  <c r="AO3233" i="1" s="1"/>
  <c r="AR3238" i="1" a="1"/>
  <c r="AR3238" i="1" s="1"/>
  <c r="AQ3238" i="1" a="1"/>
  <c r="AQ3238" i="1" s="1"/>
  <c r="AP3238" i="1" a="1"/>
  <c r="AP3238" i="1" s="1"/>
  <c r="AO3238" i="1" a="1"/>
  <c r="AO3238" i="1" s="1"/>
  <c r="AR3230" i="1" a="1"/>
  <c r="AR3230" i="1" s="1"/>
  <c r="AQ3230" i="1" a="1"/>
  <c r="AQ3230" i="1" s="1"/>
  <c r="AP3230" i="1" a="1"/>
  <c r="AP3230" i="1" s="1"/>
  <c r="AO3230" i="1" a="1"/>
  <c r="AO3230" i="1" s="1"/>
  <c r="AR3227" i="1" a="1"/>
  <c r="AR3227" i="1" s="1"/>
  <c r="AQ3227" i="1" a="1"/>
  <c r="AQ3227" i="1" s="1"/>
  <c r="AP3227" i="1" a="1"/>
  <c r="AP3227" i="1" s="1"/>
  <c r="AO3227" i="1" a="1"/>
  <c r="AO3227" i="1" s="1"/>
  <c r="AR2216" i="1" a="1"/>
  <c r="AR2216" i="1" s="1"/>
  <c r="AQ2216" i="1" a="1"/>
  <c r="AQ2216" i="1" s="1"/>
  <c r="AP2216" i="1" a="1"/>
  <c r="AP2216" i="1" s="1"/>
  <c r="AO2216" i="1" a="1"/>
  <c r="AO2216" i="1" s="1"/>
  <c r="AR3076" i="1" a="1"/>
  <c r="AR3076" i="1" s="1"/>
  <c r="AQ3076" i="1" a="1"/>
  <c r="AQ3076" i="1" s="1"/>
  <c r="AP3076" i="1" a="1"/>
  <c r="AP3076" i="1" s="1"/>
  <c r="AO3076" i="1" a="1"/>
  <c r="AO3076" i="1" s="1"/>
  <c r="AR3541" i="1" a="1"/>
  <c r="AR3541" i="1" s="1"/>
  <c r="AQ3541" i="1" a="1"/>
  <c r="AQ3541" i="1" s="1"/>
  <c r="AP3541" i="1" a="1"/>
  <c r="AP3541" i="1" s="1"/>
  <c r="AO3541" i="1" a="1"/>
  <c r="AO3541" i="1" s="1"/>
  <c r="AR3517" i="1" a="1"/>
  <c r="AR3517" i="1" s="1"/>
  <c r="AQ3517" i="1" a="1"/>
  <c r="AQ3517" i="1" s="1"/>
  <c r="AP3517" i="1" a="1"/>
  <c r="AP3517" i="1" s="1"/>
  <c r="AO3517" i="1" a="1"/>
  <c r="AO3517" i="1" s="1"/>
  <c r="AR3534" i="1" a="1"/>
  <c r="AR3534" i="1" s="1"/>
  <c r="AQ3534" i="1" a="1"/>
  <c r="AQ3534" i="1" s="1"/>
  <c r="AP3534" i="1" a="1"/>
  <c r="AP3534" i="1" s="1"/>
  <c r="AO3534" i="1" a="1"/>
  <c r="AO3534" i="1" s="1"/>
  <c r="AR3530" i="1" a="1"/>
  <c r="AR3530" i="1" s="1"/>
  <c r="AQ3530" i="1" a="1"/>
  <c r="AQ3530" i="1" s="1"/>
  <c r="AP3530" i="1" a="1"/>
  <c r="AP3530" i="1" s="1"/>
  <c r="AO3530" i="1" a="1"/>
  <c r="AO3530" i="1" s="1"/>
  <c r="AR3528" i="1" a="1"/>
  <c r="AR3528" i="1" s="1"/>
  <c r="AQ3528" i="1" a="1"/>
  <c r="AQ3528" i="1" s="1"/>
  <c r="AP3528" i="1" a="1"/>
  <c r="AP3528" i="1" s="1"/>
  <c r="AO3528" i="1" a="1"/>
  <c r="AO3528" i="1" s="1"/>
  <c r="AR3526" i="1" a="1"/>
  <c r="AR3526" i="1" s="1"/>
  <c r="AQ3526" i="1" a="1"/>
  <c r="AQ3526" i="1" s="1"/>
  <c r="AP3526" i="1" a="1"/>
  <c r="AP3526" i="1" s="1"/>
  <c r="AO3526" i="1" a="1"/>
  <c r="AO3526" i="1" s="1"/>
  <c r="AR3520" i="1" a="1"/>
  <c r="AR3520" i="1" s="1"/>
  <c r="AQ3520" i="1" a="1"/>
  <c r="AQ3520" i="1" s="1"/>
  <c r="AP3520" i="1" a="1"/>
  <c r="AP3520" i="1" s="1"/>
  <c r="AO3520" i="1" a="1"/>
  <c r="AO3520" i="1" s="1"/>
  <c r="AR3516" i="1" a="1"/>
  <c r="AR3516" i="1" s="1"/>
  <c r="AQ3516" i="1" a="1"/>
  <c r="AQ3516" i="1" s="1"/>
  <c r="AP3516" i="1" a="1"/>
  <c r="AP3516" i="1" s="1"/>
  <c r="AO3516" i="1" a="1"/>
  <c r="AO3516" i="1" s="1"/>
  <c r="AR3511" i="1" a="1"/>
  <c r="AR3511" i="1" s="1"/>
  <c r="AQ3511" i="1" a="1"/>
  <c r="AQ3511" i="1" s="1"/>
  <c r="AP3511" i="1" a="1"/>
  <c r="AP3511" i="1" s="1"/>
  <c r="AO3511" i="1" a="1"/>
  <c r="AO3511" i="1" s="1"/>
  <c r="AR3510" i="1" a="1"/>
  <c r="AR3510" i="1" s="1"/>
  <c r="AQ3510" i="1" a="1"/>
  <c r="AQ3510" i="1" s="1"/>
  <c r="AP3510" i="1" a="1"/>
  <c r="AP3510" i="1" s="1"/>
  <c r="AO3510" i="1" a="1"/>
  <c r="AO3510" i="1" s="1"/>
  <c r="AR2678" i="1" a="1"/>
  <c r="AR2678" i="1" s="1"/>
  <c r="AQ2678" i="1" a="1"/>
  <c r="AQ2678" i="1" s="1"/>
  <c r="AP2678" i="1" a="1"/>
  <c r="AP2678" i="1" s="1"/>
  <c r="AO2678" i="1" a="1"/>
  <c r="AO2678" i="1" s="1"/>
  <c r="AR2637" i="1" a="1"/>
  <c r="AR2637" i="1" s="1"/>
  <c r="AQ2637" i="1" a="1"/>
  <c r="AQ2637" i="1" s="1"/>
  <c r="AP2637" i="1" a="1"/>
  <c r="AP2637" i="1" s="1"/>
  <c r="AO2637" i="1" a="1"/>
  <c r="AO2637" i="1" s="1"/>
  <c r="AR2649" i="1" a="1"/>
  <c r="AR2649" i="1" s="1"/>
  <c r="AQ2649" i="1" a="1"/>
  <c r="AQ2649" i="1" s="1"/>
  <c r="AP2649" i="1" a="1"/>
  <c r="AP2649" i="1" s="1"/>
  <c r="AO2649" i="1" a="1"/>
  <c r="AO2649" i="1" s="1"/>
  <c r="AR2630" i="1" a="1"/>
  <c r="AR2630" i="1" s="1"/>
  <c r="AQ2630" i="1" a="1"/>
  <c r="AQ2630" i="1" s="1"/>
  <c r="AP2630" i="1" a="1"/>
  <c r="AP2630" i="1" s="1"/>
  <c r="AO2630" i="1" a="1"/>
  <c r="AO2630" i="1" s="1"/>
  <c r="AR3663" i="1" a="1"/>
  <c r="AR3663" i="1" s="1"/>
  <c r="AQ3663" i="1" a="1"/>
  <c r="AQ3663" i="1" s="1"/>
  <c r="AP3663" i="1" a="1"/>
  <c r="AP3663" i="1" s="1"/>
  <c r="AO3663" i="1" a="1"/>
  <c r="AO3663" i="1" s="1"/>
  <c r="AR3704" i="1" a="1"/>
  <c r="AR3704" i="1" s="1"/>
  <c r="AQ3704" i="1" a="1"/>
  <c r="AQ3704" i="1" s="1"/>
  <c r="AP3704" i="1" a="1"/>
  <c r="AP3704" i="1" s="1"/>
  <c r="AO3704" i="1" a="1"/>
  <c r="AO3704" i="1" s="1"/>
  <c r="AR3549" i="1" a="1"/>
  <c r="AR3549" i="1" s="1"/>
  <c r="AQ3549" i="1" a="1"/>
  <c r="AQ3549" i="1" s="1"/>
  <c r="AP3549" i="1" a="1"/>
  <c r="AP3549" i="1" s="1"/>
  <c r="AO3549" i="1" a="1"/>
  <c r="AO3549" i="1" s="1"/>
  <c r="AR3538" i="1" a="1"/>
  <c r="AR3538" i="1" s="1"/>
  <c r="AQ3538" i="1" a="1"/>
  <c r="AQ3538" i="1" s="1"/>
  <c r="AP3538" i="1" a="1"/>
  <c r="AP3538" i="1" s="1"/>
  <c r="AO3538" i="1" a="1"/>
  <c r="AO3538" i="1" s="1"/>
  <c r="AR3543" i="1" a="1"/>
  <c r="AR3543" i="1" s="1"/>
  <c r="AQ3543" i="1" a="1"/>
  <c r="AQ3543" i="1" s="1"/>
  <c r="AP3543" i="1" a="1"/>
  <c r="AP3543" i="1" s="1"/>
  <c r="AO3543" i="1" a="1"/>
  <c r="AO3543" i="1" s="1"/>
  <c r="AR3535" i="1" a="1"/>
  <c r="AR3535" i="1" s="1"/>
  <c r="AQ3535" i="1" a="1"/>
  <c r="AQ3535" i="1" s="1"/>
  <c r="AP3535" i="1" a="1"/>
  <c r="AP3535" i="1" s="1"/>
  <c r="AO3535" i="1" a="1"/>
  <c r="AO3535" i="1" s="1"/>
  <c r="AR3533" i="1" a="1"/>
  <c r="AR3533" i="1" s="1"/>
  <c r="AQ3533" i="1" a="1"/>
  <c r="AQ3533" i="1" s="1"/>
  <c r="AP3533" i="1" a="1"/>
  <c r="AP3533" i="1" s="1"/>
  <c r="AO3533" i="1" a="1"/>
  <c r="AO3533" i="1" s="1"/>
  <c r="AR3532" i="1" a="1"/>
  <c r="AR3532" i="1" s="1"/>
  <c r="AQ3532" i="1" a="1"/>
  <c r="AQ3532" i="1" s="1"/>
  <c r="AP3532" i="1" a="1"/>
  <c r="AP3532" i="1" s="1"/>
  <c r="AO3532" i="1" a="1"/>
  <c r="AO3532" i="1" s="1"/>
  <c r="AR3524" i="1" a="1"/>
  <c r="AR3524" i="1" s="1"/>
  <c r="AQ3524" i="1" a="1"/>
  <c r="AQ3524" i="1" s="1"/>
  <c r="AP3524" i="1" a="1"/>
  <c r="AP3524" i="1" s="1"/>
  <c r="AO3524" i="1" a="1"/>
  <c r="AO3524" i="1" s="1"/>
  <c r="AR3522" i="1" a="1"/>
  <c r="AR3522" i="1" s="1"/>
  <c r="AQ3522" i="1" a="1"/>
  <c r="AQ3522" i="1" s="1"/>
  <c r="AP3522" i="1" a="1"/>
  <c r="AP3522" i="1" s="1"/>
  <c r="AO3522" i="1" a="1"/>
  <c r="AO3522" i="1" s="1"/>
  <c r="AR3519" i="1" a="1"/>
  <c r="AR3519" i="1" s="1"/>
  <c r="AQ3519" i="1" a="1"/>
  <c r="AQ3519" i="1" s="1"/>
  <c r="AP3519" i="1" a="1"/>
  <c r="AP3519" i="1" s="1"/>
  <c r="AO3519" i="1" a="1"/>
  <c r="AO3519" i="1" s="1"/>
  <c r="AR3512" i="1" a="1"/>
  <c r="AR3512" i="1" s="1"/>
  <c r="AQ3512" i="1" a="1"/>
  <c r="AQ3512" i="1" s="1"/>
  <c r="AP3512" i="1" a="1"/>
  <c r="AP3512" i="1" s="1"/>
  <c r="AO3512" i="1" a="1"/>
  <c r="AO3512" i="1" s="1"/>
  <c r="AR2314" i="1" a="1"/>
  <c r="AR2314" i="1" s="1"/>
  <c r="AQ2314" i="1" a="1"/>
  <c r="AQ2314" i="1" s="1"/>
  <c r="AP2314" i="1" a="1"/>
  <c r="AP2314" i="1" s="1"/>
  <c r="AO2314" i="1" a="1"/>
  <c r="AO2314" i="1" s="1"/>
  <c r="AR3200" i="1" a="1"/>
  <c r="AR3200" i="1" s="1"/>
  <c r="AQ3200" i="1" a="1"/>
  <c r="AQ3200" i="1" s="1"/>
  <c r="AP3200" i="1" a="1"/>
  <c r="AP3200" i="1" s="1"/>
  <c r="AO3200" i="1" a="1"/>
  <c r="AO3200" i="1" s="1"/>
  <c r="AR2269" i="1" a="1"/>
  <c r="AR2269" i="1" s="1"/>
  <c r="AQ2269" i="1" a="1"/>
  <c r="AQ2269" i="1" s="1"/>
  <c r="AP2269" i="1" a="1"/>
  <c r="AP2269" i="1" s="1"/>
  <c r="AO2269" i="1" a="1"/>
  <c r="AO2269" i="1" s="1"/>
  <c r="AR2185" i="1" a="1"/>
  <c r="AR2185" i="1" s="1"/>
  <c r="AQ2185" i="1" a="1"/>
  <c r="AQ2185" i="1" s="1"/>
  <c r="AP2185" i="1" a="1"/>
  <c r="AP2185" i="1" s="1"/>
  <c r="AO2185" i="1" a="1"/>
  <c r="AO2185" i="1" s="1"/>
  <c r="AR3664" i="1" a="1"/>
  <c r="AR3664" i="1" s="1"/>
  <c r="AQ3664" i="1" a="1"/>
  <c r="AQ3664" i="1" s="1"/>
  <c r="AP3664" i="1" a="1"/>
  <c r="AP3664" i="1" s="1"/>
  <c r="AO3664" i="1" a="1"/>
  <c r="AO3664" i="1" s="1"/>
  <c r="AR717" i="1" a="1"/>
  <c r="AR717" i="1" s="1"/>
  <c r="AQ717" i="1" a="1"/>
  <c r="AQ717" i="1" s="1"/>
  <c r="AP717" i="1" a="1"/>
  <c r="AP717" i="1" s="1"/>
  <c r="AO717" i="1" a="1"/>
  <c r="AO717" i="1" s="1"/>
  <c r="AR2957" i="1" a="1"/>
  <c r="AR2957" i="1" s="1"/>
  <c r="AQ2957" i="1" a="1"/>
  <c r="AQ2957" i="1" s="1"/>
  <c r="AP2957" i="1" a="1"/>
  <c r="AP2957" i="1" s="1"/>
  <c r="AO2957" i="1" a="1"/>
  <c r="AO2957" i="1" s="1"/>
  <c r="AR2449" i="1" a="1"/>
  <c r="AR2449" i="1" s="1"/>
  <c r="AQ2449" i="1" a="1"/>
  <c r="AQ2449" i="1" s="1"/>
  <c r="AP2449" i="1" a="1"/>
  <c r="AP2449" i="1" s="1"/>
  <c r="AO2449" i="1" a="1"/>
  <c r="AO2449" i="1" s="1"/>
  <c r="AR778" i="1" a="1"/>
  <c r="AR778" i="1" s="1"/>
  <c r="AQ778" i="1" a="1"/>
  <c r="AQ778" i="1" s="1"/>
  <c r="AP778" i="1" a="1"/>
  <c r="AP778" i="1" s="1"/>
  <c r="AO778" i="1" a="1"/>
  <c r="AO778" i="1" s="1"/>
  <c r="AR2473" i="1" a="1"/>
  <c r="AR2473" i="1" s="1"/>
  <c r="AQ2473" i="1" a="1"/>
  <c r="AQ2473" i="1" s="1"/>
  <c r="AP2473" i="1" a="1"/>
  <c r="AP2473" i="1" s="1"/>
  <c r="AO2473" i="1" a="1"/>
  <c r="AO2473" i="1" s="1"/>
  <c r="AR2437" i="1" a="1"/>
  <c r="AR2437" i="1" s="1"/>
  <c r="AQ2437" i="1" a="1"/>
  <c r="AQ2437" i="1" s="1"/>
  <c r="AP2437" i="1" a="1"/>
  <c r="AP2437" i="1" s="1"/>
  <c r="AO2437" i="1" a="1"/>
  <c r="AO2437" i="1" s="1"/>
  <c r="AR3683" i="1" a="1"/>
  <c r="AR3683" i="1" s="1"/>
  <c r="AQ3683" i="1" a="1"/>
  <c r="AQ3683" i="1" s="1"/>
  <c r="AP3683" i="1" a="1"/>
  <c r="AP3683" i="1" s="1"/>
  <c r="AO3683" i="1" a="1"/>
  <c r="AO3683" i="1" s="1"/>
  <c r="AR2311" i="1" a="1"/>
  <c r="AR2311" i="1" s="1"/>
  <c r="AQ2311" i="1" a="1"/>
  <c r="AQ2311" i="1" s="1"/>
  <c r="AP2311" i="1" a="1"/>
  <c r="AP2311" i="1" s="1"/>
  <c r="AO2311" i="1" a="1"/>
  <c r="AO2311" i="1" s="1"/>
  <c r="AR2413" i="1" a="1"/>
  <c r="AR2413" i="1" s="1"/>
  <c r="AQ2413" i="1" a="1"/>
  <c r="AQ2413" i="1" s="1"/>
  <c r="AP2413" i="1" a="1"/>
  <c r="AP2413" i="1" s="1"/>
  <c r="AO2413" i="1" a="1"/>
  <c r="AO2413" i="1" s="1"/>
  <c r="AR2650" i="1" a="1"/>
  <c r="AR2650" i="1" s="1"/>
  <c r="AQ2650" i="1" a="1"/>
  <c r="AQ2650" i="1" s="1"/>
  <c r="AP2650" i="1" a="1"/>
  <c r="AP2650" i="1" s="1"/>
  <c r="AO2650" i="1" a="1"/>
  <c r="AO2650" i="1" s="1"/>
  <c r="AR3097" i="1" a="1"/>
  <c r="AR3097" i="1" s="1"/>
  <c r="AQ3097" i="1" a="1"/>
  <c r="AQ3097" i="1" s="1"/>
  <c r="AP3097" i="1" a="1"/>
  <c r="AP3097" i="1" s="1"/>
  <c r="AO3097" i="1" a="1"/>
  <c r="AO3097" i="1" s="1"/>
  <c r="AR1041" i="1" a="1"/>
  <c r="AR1041" i="1" s="1"/>
  <c r="AQ1041" i="1" a="1"/>
  <c r="AQ1041" i="1" s="1"/>
  <c r="AP1041" i="1" a="1"/>
  <c r="AP1041" i="1" s="1"/>
  <c r="AO1041" i="1" a="1"/>
  <c r="AO1041" i="1" s="1"/>
  <c r="AR1421" i="1" a="1"/>
  <c r="AR1421" i="1" s="1"/>
  <c r="AQ1421" i="1" a="1"/>
  <c r="AQ1421" i="1" s="1"/>
  <c r="AP1421" i="1" a="1"/>
  <c r="AP1421" i="1" s="1"/>
  <c r="AO1421" i="1" a="1"/>
  <c r="AO1421" i="1" s="1"/>
  <c r="AR2300" i="1" a="1"/>
  <c r="AR2300" i="1" s="1"/>
  <c r="AQ2300" i="1" a="1"/>
  <c r="AQ2300" i="1" s="1"/>
  <c r="AP2300" i="1" a="1"/>
  <c r="AP2300" i="1" s="1"/>
  <c r="AO2300" i="1" a="1"/>
  <c r="AO2300" i="1" s="1"/>
  <c r="AR1831" i="1" a="1"/>
  <c r="AR1831" i="1" s="1"/>
  <c r="AQ1831" i="1" a="1"/>
  <c r="AQ1831" i="1" s="1"/>
  <c r="AP1831" i="1" a="1"/>
  <c r="AP1831" i="1" s="1"/>
  <c r="AO1831" i="1" a="1"/>
  <c r="AO1831" i="1" s="1"/>
  <c r="AR1777" i="1" a="1"/>
  <c r="AR1777" i="1" s="1"/>
  <c r="AQ1777" i="1" a="1"/>
  <c r="AQ1777" i="1" s="1"/>
  <c r="AP1777" i="1" a="1"/>
  <c r="AP1777" i="1" s="1"/>
  <c r="AO1777" i="1" a="1"/>
  <c r="AO1777" i="1" s="1"/>
  <c r="AR2807" i="1" a="1"/>
  <c r="AR2807" i="1" s="1"/>
  <c r="AQ2807" i="1" a="1"/>
  <c r="AQ2807" i="1" s="1"/>
  <c r="AP2807" i="1" a="1"/>
  <c r="AP2807" i="1" s="1"/>
  <c r="AO2807" i="1" a="1"/>
  <c r="AO2807" i="1" s="1"/>
  <c r="AR2668" i="1" a="1"/>
  <c r="AR2668" i="1" s="1"/>
  <c r="AQ2668" i="1" a="1"/>
  <c r="AQ2668" i="1" s="1"/>
  <c r="AP2668" i="1" a="1"/>
  <c r="AP2668" i="1" s="1"/>
  <c r="AO2668" i="1" a="1"/>
  <c r="AO2668" i="1" s="1"/>
  <c r="AR312" i="1" a="1"/>
  <c r="AR312" i="1" s="1"/>
  <c r="AQ312" i="1" a="1"/>
  <c r="AQ312" i="1" s="1"/>
  <c r="AP312" i="1" a="1"/>
  <c r="AP312" i="1" s="1"/>
  <c r="AO312" i="1" a="1"/>
  <c r="AO312" i="1" s="1"/>
  <c r="AR3738" i="1" a="1"/>
  <c r="AR3738" i="1" s="1"/>
  <c r="AQ3738" i="1" a="1"/>
  <c r="AQ3738" i="1" s="1"/>
  <c r="AP3738" i="1" a="1"/>
  <c r="AP3738" i="1" s="1"/>
  <c r="AO3738" i="1" a="1"/>
  <c r="AO3738" i="1" s="1"/>
  <c r="AR642" i="1" a="1"/>
  <c r="AR642" i="1" s="1"/>
  <c r="AQ642" i="1" a="1"/>
  <c r="AQ642" i="1" s="1"/>
  <c r="AP642" i="1" a="1"/>
  <c r="AP642" i="1" s="1"/>
  <c r="AO642" i="1" a="1"/>
  <c r="AO642" i="1" s="1"/>
  <c r="AR1967" i="1" a="1"/>
  <c r="AR1967" i="1" s="1"/>
  <c r="AQ1967" i="1" a="1"/>
  <c r="AQ1967" i="1" s="1"/>
  <c r="AP1967" i="1" a="1"/>
  <c r="AP1967" i="1" s="1"/>
  <c r="AO1967" i="1" a="1"/>
  <c r="AO1967" i="1" s="1"/>
  <c r="AR1326" i="1" a="1"/>
  <c r="AR1326" i="1" s="1"/>
  <c r="AQ1326" i="1" a="1"/>
  <c r="AQ1326" i="1" s="1"/>
  <c r="AP1326" i="1" a="1"/>
  <c r="AP1326" i="1" s="1"/>
  <c r="AO1326" i="1" a="1"/>
  <c r="AO1326" i="1" s="1"/>
  <c r="AR2572" i="1" a="1"/>
  <c r="AR2572" i="1" s="1"/>
  <c r="AQ2572" i="1" a="1"/>
  <c r="AQ2572" i="1" s="1"/>
  <c r="AP2572" i="1" a="1"/>
  <c r="AP2572" i="1" s="1"/>
  <c r="AO2572" i="1" a="1"/>
  <c r="AO2572" i="1" s="1"/>
  <c r="AR1904" i="1" a="1"/>
  <c r="AR1904" i="1" s="1"/>
  <c r="AQ1904" i="1" a="1"/>
  <c r="AQ1904" i="1" s="1"/>
  <c r="AP1904" i="1" a="1"/>
  <c r="AP1904" i="1" s="1"/>
  <c r="AO1904" i="1" a="1"/>
  <c r="AO1904" i="1" s="1"/>
  <c r="AR1903" i="1" a="1"/>
  <c r="AR1903" i="1" s="1"/>
  <c r="AQ1903" i="1" a="1"/>
  <c r="AQ1903" i="1" s="1"/>
  <c r="AP1903" i="1" a="1"/>
  <c r="AP1903" i="1" s="1"/>
  <c r="AO1903" i="1" a="1"/>
  <c r="AO1903" i="1" s="1"/>
  <c r="AR2117" i="1" a="1"/>
  <c r="AR2117" i="1" s="1"/>
  <c r="AQ2117" i="1" a="1"/>
  <c r="AQ2117" i="1" s="1"/>
  <c r="AP2117" i="1" a="1"/>
  <c r="AP2117" i="1" s="1"/>
  <c r="AO2117" i="1" a="1"/>
  <c r="AO2117" i="1" s="1"/>
  <c r="AR2407" i="1" a="1"/>
  <c r="AR2407" i="1" s="1"/>
  <c r="AQ2407" i="1" a="1"/>
  <c r="AQ2407" i="1" s="1"/>
  <c r="AP2407" i="1" a="1"/>
  <c r="AP2407" i="1" s="1"/>
  <c r="AO2407" i="1" a="1"/>
  <c r="AO2407" i="1" s="1"/>
  <c r="AR2398" i="1" a="1"/>
  <c r="AR2398" i="1" s="1"/>
  <c r="AQ2398" i="1" a="1"/>
  <c r="AQ2398" i="1" s="1"/>
  <c r="AP2398" i="1" a="1"/>
  <c r="AP2398" i="1" s="1"/>
  <c r="AO2398" i="1" a="1"/>
  <c r="AO2398" i="1" s="1"/>
  <c r="AR3118" i="1" a="1"/>
  <c r="AR3118" i="1" s="1"/>
  <c r="AQ3118" i="1" a="1"/>
  <c r="AQ3118" i="1" s="1"/>
  <c r="AP3118" i="1" a="1"/>
  <c r="AP3118" i="1" s="1"/>
  <c r="AO3118" i="1" a="1"/>
  <c r="AO3118" i="1" s="1"/>
  <c r="AR2090" i="1" a="1"/>
  <c r="AR2090" i="1" s="1"/>
  <c r="AQ2090" i="1" a="1"/>
  <c r="AQ2090" i="1" s="1"/>
  <c r="AP2090" i="1" a="1"/>
  <c r="AP2090" i="1" s="1"/>
  <c r="AO2090" i="1" a="1"/>
  <c r="AO2090" i="1" s="1"/>
  <c r="AR2666" i="1" a="1"/>
  <c r="AR2666" i="1" s="1"/>
  <c r="AQ2666" i="1" a="1"/>
  <c r="AQ2666" i="1" s="1"/>
  <c r="AP2666" i="1" a="1"/>
  <c r="AP2666" i="1" s="1"/>
  <c r="AO2666" i="1" a="1"/>
  <c r="AO2666" i="1" s="1"/>
  <c r="AR2769" i="1" a="1"/>
  <c r="AR2769" i="1" s="1"/>
  <c r="AQ2769" i="1" a="1"/>
  <c r="AQ2769" i="1" s="1"/>
  <c r="AP2769" i="1" a="1"/>
  <c r="AP2769" i="1" s="1"/>
  <c r="AO2769" i="1" a="1"/>
  <c r="AO2769" i="1" s="1"/>
  <c r="AR1353" i="1" a="1"/>
  <c r="AR1353" i="1" s="1"/>
  <c r="AQ1353" i="1" a="1"/>
  <c r="AQ1353" i="1" s="1"/>
  <c r="AP1353" i="1" a="1"/>
  <c r="AP1353" i="1" s="1"/>
  <c r="AO1353" i="1" a="1"/>
  <c r="AO1353" i="1" s="1"/>
  <c r="AR2990" i="1" a="1"/>
  <c r="AR2990" i="1" s="1"/>
  <c r="AQ2990" i="1" a="1"/>
  <c r="AQ2990" i="1" s="1"/>
  <c r="AP2990" i="1" a="1"/>
  <c r="AP2990" i="1" s="1"/>
  <c r="AO2990" i="1" a="1"/>
  <c r="AO2990" i="1" s="1"/>
  <c r="AR2860" i="1" a="1"/>
  <c r="AR2860" i="1" s="1"/>
  <c r="AQ2860" i="1" a="1"/>
  <c r="AQ2860" i="1" s="1"/>
  <c r="AP2860" i="1" a="1"/>
  <c r="AP2860" i="1" s="1"/>
  <c r="AO2860" i="1" a="1"/>
  <c r="AO2860" i="1" s="1"/>
  <c r="AR679" i="1" a="1"/>
  <c r="AR679" i="1" s="1"/>
  <c r="AQ679" i="1" a="1"/>
  <c r="AQ679" i="1" s="1"/>
  <c r="AP679" i="1" a="1"/>
  <c r="AP679" i="1" s="1"/>
  <c r="AO679" i="1" a="1"/>
  <c r="AO679" i="1" s="1"/>
  <c r="AR1282" i="1" a="1"/>
  <c r="AR1282" i="1" s="1"/>
  <c r="AQ1282" i="1" a="1"/>
  <c r="AQ1282" i="1" s="1"/>
  <c r="AP1282" i="1" a="1"/>
  <c r="AP1282" i="1" s="1"/>
  <c r="AO1282" i="1" a="1"/>
  <c r="AO1282" i="1" s="1"/>
  <c r="AR464" i="1" a="1"/>
  <c r="AR464" i="1" s="1"/>
  <c r="AQ464" i="1" a="1"/>
  <c r="AQ464" i="1" s="1"/>
  <c r="AP464" i="1" a="1"/>
  <c r="AP464" i="1" s="1"/>
  <c r="AO464" i="1" a="1"/>
  <c r="AO464" i="1" s="1"/>
  <c r="AR2881" i="1" a="1"/>
  <c r="AR2881" i="1" s="1"/>
  <c r="AQ2881" i="1" a="1"/>
  <c r="AQ2881" i="1" s="1"/>
  <c r="AP2881" i="1" a="1"/>
  <c r="AP2881" i="1" s="1"/>
  <c r="AO2881" i="1" a="1"/>
  <c r="AO2881" i="1" s="1"/>
  <c r="AR1364" i="1" a="1"/>
  <c r="AR1364" i="1" s="1"/>
  <c r="AQ1364" i="1" a="1"/>
  <c r="AQ1364" i="1" s="1"/>
  <c r="AP1364" i="1" a="1"/>
  <c r="AP1364" i="1" s="1"/>
  <c r="AO1364" i="1" a="1"/>
  <c r="AO1364" i="1" s="1"/>
  <c r="AR2115" i="1" a="1"/>
  <c r="AR2115" i="1" s="1"/>
  <c r="AQ2115" i="1" a="1"/>
  <c r="AQ2115" i="1" s="1"/>
  <c r="AP2115" i="1" a="1"/>
  <c r="AP2115" i="1" s="1"/>
  <c r="AO2115" i="1" a="1"/>
  <c r="AO2115" i="1" s="1"/>
  <c r="AR2502" i="1" a="1"/>
  <c r="AR2502" i="1" s="1"/>
  <c r="AQ2502" i="1" a="1"/>
  <c r="AQ2502" i="1" s="1"/>
  <c r="AP2502" i="1" a="1"/>
  <c r="AP2502" i="1" s="1"/>
  <c r="AO2502" i="1" a="1"/>
  <c r="AO2502" i="1" s="1"/>
  <c r="AR858" i="1" a="1"/>
  <c r="AR858" i="1" s="1"/>
  <c r="AQ858" i="1" a="1"/>
  <c r="AQ858" i="1" s="1"/>
  <c r="AP858" i="1" a="1"/>
  <c r="AP858" i="1" s="1"/>
  <c r="AO858" i="1" a="1"/>
  <c r="AO858" i="1" s="1"/>
  <c r="AR2316" i="1" a="1"/>
  <c r="AR2316" i="1" s="1"/>
  <c r="AQ2316" i="1" a="1"/>
  <c r="AQ2316" i="1" s="1"/>
  <c r="AP2316" i="1" a="1"/>
  <c r="AP2316" i="1" s="1"/>
  <c r="AO2316" i="1" a="1"/>
  <c r="AO2316" i="1" s="1"/>
  <c r="AR1140" i="1" a="1"/>
  <c r="AR1140" i="1" s="1"/>
  <c r="AQ1140" i="1" a="1"/>
  <c r="AQ1140" i="1" s="1"/>
  <c r="AP1140" i="1" a="1"/>
  <c r="AP1140" i="1" s="1"/>
  <c r="AO1140" i="1" a="1"/>
  <c r="AO1140" i="1" s="1"/>
  <c r="AR2750" i="1" a="1"/>
  <c r="AR2750" i="1" s="1"/>
  <c r="AQ2750" i="1" a="1"/>
  <c r="AQ2750" i="1" s="1"/>
  <c r="AP2750" i="1" a="1"/>
  <c r="AP2750" i="1" s="1"/>
  <c r="AO2750" i="1" a="1"/>
  <c r="AO2750" i="1" s="1"/>
  <c r="AR2796" i="1" a="1"/>
  <c r="AR2796" i="1" s="1"/>
  <c r="AQ2796" i="1" a="1"/>
  <c r="AQ2796" i="1" s="1"/>
  <c r="AP2796" i="1" a="1"/>
  <c r="AP2796" i="1" s="1"/>
  <c r="AO2796" i="1" a="1"/>
  <c r="AO2796" i="1" s="1"/>
  <c r="AR3163" i="1" a="1"/>
  <c r="AR3163" i="1" s="1"/>
  <c r="AQ3163" i="1" a="1"/>
  <c r="AQ3163" i="1" s="1"/>
  <c r="AP3163" i="1" a="1"/>
  <c r="AP3163" i="1" s="1"/>
  <c r="AO3163" i="1" a="1"/>
  <c r="AO3163" i="1" s="1"/>
  <c r="AR986" i="1" a="1"/>
  <c r="AR986" i="1" s="1"/>
  <c r="AQ986" i="1" a="1"/>
  <c r="AQ986" i="1" s="1"/>
  <c r="AP986" i="1" a="1"/>
  <c r="AP986" i="1" s="1"/>
  <c r="AO986" i="1" a="1"/>
  <c r="AO986" i="1" s="1"/>
  <c r="AR445" i="1" a="1"/>
  <c r="AR445" i="1" s="1"/>
  <c r="AQ445" i="1" a="1"/>
  <c r="AQ445" i="1" s="1"/>
  <c r="AP445" i="1" a="1"/>
  <c r="AP445" i="1" s="1"/>
  <c r="AO445" i="1" a="1"/>
  <c r="AO445" i="1" s="1"/>
  <c r="AR2869" i="1" a="1"/>
  <c r="AR2869" i="1" s="1"/>
  <c r="AQ2869" i="1" a="1"/>
  <c r="AQ2869" i="1" s="1"/>
  <c r="AP2869" i="1" a="1"/>
  <c r="AP2869" i="1" s="1"/>
  <c r="AO2869" i="1" a="1"/>
  <c r="AO2869" i="1" s="1"/>
  <c r="AR2297" i="1" a="1"/>
  <c r="AR2297" i="1" s="1"/>
  <c r="AQ2297" i="1" a="1"/>
  <c r="AQ2297" i="1" s="1"/>
  <c r="AP2297" i="1" a="1"/>
  <c r="AP2297" i="1" s="1"/>
  <c r="AO2297" i="1" a="1"/>
  <c r="AO2297" i="1" s="1"/>
  <c r="AR2028" i="1" a="1"/>
  <c r="AR2028" i="1" s="1"/>
  <c r="AQ2028" i="1" a="1"/>
  <c r="AQ2028" i="1" s="1"/>
  <c r="AP2028" i="1" a="1"/>
  <c r="AP2028" i="1" s="1"/>
  <c r="AO2028" i="1" a="1"/>
  <c r="AO2028" i="1" s="1"/>
  <c r="AR3495" i="1" a="1"/>
  <c r="AR3495" i="1" s="1"/>
  <c r="AQ3495" i="1" a="1"/>
  <c r="AQ3495" i="1" s="1"/>
  <c r="AP3495" i="1" a="1"/>
  <c r="AP3495" i="1" s="1"/>
  <c r="AO3495" i="1" a="1"/>
  <c r="AO3495" i="1" s="1"/>
  <c r="AR938" i="1" a="1"/>
  <c r="AR938" i="1" s="1"/>
  <c r="AQ938" i="1" a="1"/>
  <c r="AQ938" i="1" s="1"/>
  <c r="AP938" i="1" a="1"/>
  <c r="AP938" i="1" s="1"/>
  <c r="AO938" i="1" a="1"/>
  <c r="AO938" i="1" s="1"/>
  <c r="AR2157" i="1" a="1"/>
  <c r="AR2157" i="1" s="1"/>
  <c r="AQ2157" i="1" a="1"/>
  <c r="AQ2157" i="1" s="1"/>
  <c r="AP2157" i="1" a="1"/>
  <c r="AP2157" i="1" s="1"/>
  <c r="AO2157" i="1" a="1"/>
  <c r="AO2157" i="1" s="1"/>
  <c r="AR694" i="1" a="1"/>
  <c r="AR694" i="1" s="1"/>
  <c r="AQ694" i="1" a="1"/>
  <c r="AQ694" i="1" s="1"/>
  <c r="AP694" i="1" a="1"/>
  <c r="AP694" i="1" s="1"/>
  <c r="AO694" i="1" a="1"/>
  <c r="AO694" i="1" s="1"/>
  <c r="AR118" i="1" a="1"/>
  <c r="AR118" i="1" s="1"/>
  <c r="AQ118" i="1" a="1"/>
  <c r="AQ118" i="1" s="1"/>
  <c r="AP118" i="1" a="1"/>
  <c r="AP118" i="1" s="1"/>
  <c r="AO118" i="1" a="1"/>
  <c r="AO118" i="1" s="1"/>
  <c r="AR1910" i="1" a="1"/>
  <c r="AR1910" i="1" s="1"/>
  <c r="AQ1910" i="1" a="1"/>
  <c r="AQ1910" i="1" s="1"/>
  <c r="AP1910" i="1" a="1"/>
  <c r="AP1910" i="1" s="1"/>
  <c r="AO1910" i="1" a="1"/>
  <c r="AO1910" i="1" s="1"/>
  <c r="AR2620" i="1" a="1"/>
  <c r="AR2620" i="1" s="1"/>
  <c r="AQ2620" i="1" a="1"/>
  <c r="AQ2620" i="1" s="1"/>
  <c r="AP2620" i="1" a="1"/>
  <c r="AP2620" i="1" s="1"/>
  <c r="AO2620" i="1" a="1"/>
  <c r="AO2620" i="1" s="1"/>
  <c r="AR2866" i="1" a="1"/>
  <c r="AR2866" i="1" s="1"/>
  <c r="AQ2866" i="1" a="1"/>
  <c r="AQ2866" i="1" s="1"/>
  <c r="AP2866" i="1" a="1"/>
  <c r="AP2866" i="1" s="1"/>
  <c r="AO2866" i="1" a="1"/>
  <c r="AO2866" i="1" s="1"/>
  <c r="AR287" i="1" a="1"/>
  <c r="AR287" i="1" s="1"/>
  <c r="AQ287" i="1" a="1"/>
  <c r="AQ287" i="1" s="1"/>
  <c r="AP287" i="1" a="1"/>
  <c r="AP287" i="1" s="1"/>
  <c r="AO287" i="1" a="1"/>
  <c r="AO287" i="1" s="1"/>
  <c r="AR436" i="1" a="1"/>
  <c r="AR436" i="1" s="1"/>
  <c r="AQ436" i="1" a="1"/>
  <c r="AQ436" i="1" s="1"/>
  <c r="AP436" i="1" a="1"/>
  <c r="AP436" i="1" s="1"/>
  <c r="AO436" i="1" a="1"/>
  <c r="AO436" i="1" s="1"/>
  <c r="AR1349" i="1" a="1"/>
  <c r="AR1349" i="1" s="1"/>
  <c r="AQ1349" i="1" a="1"/>
  <c r="AQ1349" i="1" s="1"/>
  <c r="AP1349" i="1" a="1"/>
  <c r="AP1349" i="1" s="1"/>
  <c r="AO1349" i="1" a="1"/>
  <c r="AO1349" i="1" s="1"/>
  <c r="AR3158" i="1" a="1"/>
  <c r="AR3158" i="1" s="1"/>
  <c r="AQ3158" i="1" a="1"/>
  <c r="AQ3158" i="1" s="1"/>
  <c r="AP3158" i="1" a="1"/>
  <c r="AP3158" i="1" s="1"/>
  <c r="AO3158" i="1" a="1"/>
  <c r="AO3158" i="1" s="1"/>
  <c r="AR191" i="1" a="1"/>
  <c r="AR191" i="1" s="1"/>
  <c r="AQ191" i="1" a="1"/>
  <c r="AQ191" i="1" s="1"/>
  <c r="AP191" i="1" a="1"/>
  <c r="AP191" i="1" s="1"/>
  <c r="AO191" i="1" a="1"/>
  <c r="AO191" i="1" s="1"/>
  <c r="AR2120" i="1" a="1"/>
  <c r="AR2120" i="1" s="1"/>
  <c r="AQ2120" i="1" a="1"/>
  <c r="AQ2120" i="1" s="1"/>
  <c r="AP2120" i="1" a="1"/>
  <c r="AP2120" i="1" s="1"/>
  <c r="AO2120" i="1" a="1"/>
  <c r="AO2120" i="1" s="1"/>
  <c r="AR281" i="1" a="1"/>
  <c r="AR281" i="1" s="1"/>
  <c r="AQ281" i="1" a="1"/>
  <c r="AQ281" i="1" s="1"/>
  <c r="AP281" i="1" a="1"/>
  <c r="AP281" i="1" s="1"/>
  <c r="AO281" i="1" a="1"/>
  <c r="AO281" i="1" s="1"/>
  <c r="AR1708" i="1" a="1"/>
  <c r="AR1708" i="1" s="1"/>
  <c r="AQ1708" i="1" a="1"/>
  <c r="AQ1708" i="1" s="1"/>
  <c r="AP1708" i="1" a="1"/>
  <c r="AP1708" i="1" s="1"/>
  <c r="AO1708" i="1" a="1"/>
  <c r="AO1708" i="1" s="1"/>
  <c r="AR113" i="1" a="1"/>
  <c r="AR113" i="1" s="1"/>
  <c r="AQ113" i="1" a="1"/>
  <c r="AQ113" i="1" s="1"/>
  <c r="AP113" i="1" a="1"/>
  <c r="AP113" i="1" s="1"/>
  <c r="AO113" i="1" a="1"/>
  <c r="AO113" i="1" s="1"/>
  <c r="AR1898" i="1" a="1"/>
  <c r="AR1898" i="1" s="1"/>
  <c r="AQ1898" i="1" a="1"/>
  <c r="AQ1898" i="1" s="1"/>
  <c r="AP1898" i="1" a="1"/>
  <c r="AP1898" i="1" s="1"/>
  <c r="AO1898" i="1" a="1"/>
  <c r="AO1898" i="1" s="1"/>
  <c r="AR2019" i="1" a="1"/>
  <c r="AR2019" i="1" s="1"/>
  <c r="AQ2019" i="1" a="1"/>
  <c r="AQ2019" i="1" s="1"/>
  <c r="AP2019" i="1" a="1"/>
  <c r="AP2019" i="1" s="1"/>
  <c r="AO2019" i="1" a="1"/>
  <c r="AO2019" i="1" s="1"/>
  <c r="AR2031" i="1" a="1"/>
  <c r="AR2031" i="1" s="1"/>
  <c r="AQ2031" i="1" a="1"/>
  <c r="AQ2031" i="1" s="1"/>
  <c r="AP2031" i="1" a="1"/>
  <c r="AP2031" i="1" s="1"/>
  <c r="AO2031" i="1" a="1"/>
  <c r="AO2031" i="1" s="1"/>
  <c r="AR1239" i="1" a="1"/>
  <c r="AR1239" i="1" s="1"/>
  <c r="AQ1239" i="1" a="1"/>
  <c r="AQ1239" i="1" s="1"/>
  <c r="AP1239" i="1" a="1"/>
  <c r="AP1239" i="1" s="1"/>
  <c r="AO1239" i="1" a="1"/>
  <c r="AO1239" i="1" s="1"/>
  <c r="AR2298" i="1" a="1"/>
  <c r="AR2298" i="1" s="1"/>
  <c r="AQ2298" i="1" a="1"/>
  <c r="AQ2298" i="1" s="1"/>
  <c r="AP2298" i="1" a="1"/>
  <c r="AP2298" i="1" s="1"/>
  <c r="AO2298" i="1" a="1"/>
  <c r="AO2298" i="1" s="1"/>
  <c r="AR2081" i="1" a="1"/>
  <c r="AR2081" i="1" s="1"/>
  <c r="AQ2081" i="1" a="1"/>
  <c r="AQ2081" i="1" s="1"/>
  <c r="AP2081" i="1" a="1"/>
  <c r="AP2081" i="1" s="1"/>
  <c r="AO2081" i="1" a="1"/>
  <c r="AO2081" i="1" s="1"/>
  <c r="AR1990" i="1" a="1"/>
  <c r="AR1990" i="1" s="1"/>
  <c r="AQ1990" i="1" a="1"/>
  <c r="AQ1990" i="1" s="1"/>
  <c r="AP1990" i="1" a="1"/>
  <c r="AP1990" i="1" s="1"/>
  <c r="AO1990" i="1" a="1"/>
  <c r="AO1990" i="1" s="1"/>
  <c r="AR1820" i="1" a="1"/>
  <c r="AR1820" i="1" s="1"/>
  <c r="AQ1820" i="1" a="1"/>
  <c r="AQ1820" i="1" s="1"/>
  <c r="AP1820" i="1" a="1"/>
  <c r="AP1820" i="1" s="1"/>
  <c r="AO1820" i="1" a="1"/>
  <c r="AO1820" i="1" s="1"/>
  <c r="AR971" i="1" a="1"/>
  <c r="AR971" i="1" s="1"/>
  <c r="AQ971" i="1" a="1"/>
  <c r="AQ971" i="1" s="1"/>
  <c r="AP971" i="1" a="1"/>
  <c r="AP971" i="1" s="1"/>
  <c r="AO971" i="1" a="1"/>
  <c r="AO971" i="1" s="1"/>
  <c r="AR2704" i="1" a="1"/>
  <c r="AR2704" i="1" s="1"/>
  <c r="AQ2704" i="1" a="1"/>
  <c r="AQ2704" i="1" s="1"/>
  <c r="AP2704" i="1" a="1"/>
  <c r="AP2704" i="1" s="1"/>
  <c r="AO2704" i="1" a="1"/>
  <c r="AO2704" i="1" s="1"/>
  <c r="AR1257" i="1" a="1"/>
  <c r="AR1257" i="1" s="1"/>
  <c r="AQ1257" i="1" a="1"/>
  <c r="AQ1257" i="1" s="1"/>
  <c r="AP1257" i="1" a="1"/>
  <c r="AP1257" i="1" s="1"/>
  <c r="AO1257" i="1" a="1"/>
  <c r="AO1257" i="1" s="1"/>
  <c r="AR1772" i="1" a="1"/>
  <c r="AR1772" i="1" s="1"/>
  <c r="AQ1772" i="1" a="1"/>
  <c r="AQ1772" i="1" s="1"/>
  <c r="AP1772" i="1" a="1"/>
  <c r="AP1772" i="1" s="1"/>
  <c r="AO1772" i="1" a="1"/>
  <c r="AO1772" i="1" s="1"/>
  <c r="AR641" i="1" a="1"/>
  <c r="AR641" i="1" s="1"/>
  <c r="AQ641" i="1" a="1"/>
  <c r="AQ641" i="1" s="1"/>
  <c r="AP641" i="1" a="1"/>
  <c r="AP641" i="1" s="1"/>
  <c r="AO641" i="1" a="1"/>
  <c r="AO641" i="1" s="1"/>
  <c r="AR1311" i="1" a="1"/>
  <c r="AR1311" i="1" s="1"/>
  <c r="AQ1311" i="1" a="1"/>
  <c r="AQ1311" i="1" s="1"/>
  <c r="AP1311" i="1" a="1"/>
  <c r="AP1311" i="1" s="1"/>
  <c r="AO1311" i="1" a="1"/>
  <c r="AO1311" i="1" s="1"/>
  <c r="AR2026" i="1" a="1"/>
  <c r="AR2026" i="1" s="1"/>
  <c r="AQ2026" i="1" a="1"/>
  <c r="AQ2026" i="1" s="1"/>
  <c r="AP2026" i="1" a="1"/>
  <c r="AP2026" i="1" s="1"/>
  <c r="AO2026" i="1" a="1"/>
  <c r="AO2026" i="1" s="1"/>
  <c r="AR3630" i="1" a="1"/>
  <c r="AR3630" i="1" s="1"/>
  <c r="AQ3630" i="1" a="1"/>
  <c r="AQ3630" i="1" s="1"/>
  <c r="AP3630" i="1" a="1"/>
  <c r="AP3630" i="1" s="1"/>
  <c r="AO3630" i="1" a="1"/>
  <c r="AO3630" i="1" s="1"/>
  <c r="AR3190" i="1" a="1"/>
  <c r="AR3190" i="1" s="1"/>
  <c r="AQ3190" i="1" a="1"/>
  <c r="AQ3190" i="1" s="1"/>
  <c r="AP3190" i="1" a="1"/>
  <c r="AP3190" i="1" s="1"/>
  <c r="AO3190" i="1" a="1"/>
  <c r="AO3190" i="1" s="1"/>
  <c r="AR855" i="1" a="1"/>
  <c r="AR855" i="1" s="1"/>
  <c r="AQ855" i="1" a="1"/>
  <c r="AQ855" i="1" s="1"/>
  <c r="AP855" i="1" a="1"/>
  <c r="AP855" i="1" s="1"/>
  <c r="AO855" i="1" a="1"/>
  <c r="AO855" i="1" s="1"/>
  <c r="AR54" i="1" a="1"/>
  <c r="AR54" i="1" s="1"/>
  <c r="AQ54" i="1" a="1"/>
  <c r="AQ54" i="1" s="1"/>
  <c r="AP54" i="1" a="1"/>
  <c r="AP54" i="1" s="1"/>
  <c r="AO54" i="1" a="1"/>
  <c r="AO54" i="1" s="1"/>
  <c r="AR81" i="1" a="1"/>
  <c r="AR81" i="1" s="1"/>
  <c r="AQ81" i="1" a="1"/>
  <c r="AQ81" i="1" s="1"/>
  <c r="AP81" i="1" a="1"/>
  <c r="AP81" i="1" s="1"/>
  <c r="AO81" i="1" a="1"/>
  <c r="AO81" i="1" s="1"/>
  <c r="AR532" i="1" a="1"/>
  <c r="AR532" i="1" s="1"/>
  <c r="AQ532" i="1" a="1"/>
  <c r="AQ532" i="1" s="1"/>
  <c r="AP532" i="1" a="1"/>
  <c r="AP532" i="1" s="1"/>
  <c r="AO532" i="1" a="1"/>
  <c r="AO532" i="1" s="1"/>
  <c r="AR3587" i="1" a="1"/>
  <c r="AR3587" i="1" s="1"/>
  <c r="AQ3587" i="1" a="1"/>
  <c r="AQ3587" i="1" s="1"/>
  <c r="AP3587" i="1" a="1"/>
  <c r="AP3587" i="1" s="1"/>
  <c r="AO3587" i="1" a="1"/>
  <c r="AO3587" i="1" s="1"/>
  <c r="AR2883" i="1" a="1"/>
  <c r="AR2883" i="1" s="1"/>
  <c r="AQ2883" i="1" a="1"/>
  <c r="AQ2883" i="1" s="1"/>
  <c r="AP2883" i="1" a="1"/>
  <c r="AP2883" i="1" s="1"/>
  <c r="AO2883" i="1" a="1"/>
  <c r="AO2883" i="1" s="1"/>
  <c r="AR1431" i="1" a="1"/>
  <c r="AR1431" i="1" s="1"/>
  <c r="AQ1431" i="1" a="1"/>
  <c r="AQ1431" i="1" s="1"/>
  <c r="AP1431" i="1" a="1"/>
  <c r="AP1431" i="1" s="1"/>
  <c r="AO1431" i="1" a="1"/>
  <c r="AO1431" i="1" s="1"/>
  <c r="AR1680" i="1" a="1"/>
  <c r="AR1680" i="1" s="1"/>
  <c r="AQ1680" i="1" a="1"/>
  <c r="AQ1680" i="1" s="1"/>
  <c r="AP1680" i="1" a="1"/>
  <c r="AP1680" i="1" s="1"/>
  <c r="AO1680" i="1" a="1"/>
  <c r="AO1680" i="1" s="1"/>
  <c r="AR226" i="1" a="1"/>
  <c r="AR226" i="1" s="1"/>
  <c r="AQ226" i="1" a="1"/>
  <c r="AQ226" i="1" s="1"/>
  <c r="AP226" i="1" a="1"/>
  <c r="AP226" i="1" s="1"/>
  <c r="AO226" i="1" a="1"/>
  <c r="AO226" i="1" s="1"/>
  <c r="AR818" i="1" a="1"/>
  <c r="AR818" i="1" s="1"/>
  <c r="AQ818" i="1" a="1"/>
  <c r="AQ818" i="1" s="1"/>
  <c r="AP818" i="1" a="1"/>
  <c r="AP818" i="1" s="1"/>
  <c r="AO818" i="1" a="1"/>
  <c r="AO818" i="1" s="1"/>
  <c r="AR2701" i="1" a="1"/>
  <c r="AR2701" i="1" s="1"/>
  <c r="AQ2701" i="1" a="1"/>
  <c r="AQ2701" i="1" s="1"/>
  <c r="AP2701" i="1" a="1"/>
  <c r="AP2701" i="1" s="1"/>
  <c r="AO2701" i="1" a="1"/>
  <c r="AO2701" i="1" s="1"/>
  <c r="AR3550" i="1" a="1"/>
  <c r="AR3550" i="1" s="1"/>
  <c r="AQ3550" i="1" a="1"/>
  <c r="AQ3550" i="1" s="1"/>
  <c r="AP3550" i="1" a="1"/>
  <c r="AP3550" i="1" s="1"/>
  <c r="AO3550" i="1" a="1"/>
  <c r="AO3550" i="1" s="1"/>
  <c r="AR1576" i="1" a="1"/>
  <c r="AR1576" i="1" s="1"/>
  <c r="AQ1576" i="1" a="1"/>
  <c r="AQ1576" i="1" s="1"/>
  <c r="AP1576" i="1" a="1"/>
  <c r="AP1576" i="1" s="1"/>
  <c r="AO1576" i="1" a="1"/>
  <c r="AO1576" i="1" s="1"/>
  <c r="AR2231" i="1" a="1"/>
  <c r="AR2231" i="1" s="1"/>
  <c r="AQ2231" i="1" a="1"/>
  <c r="AQ2231" i="1" s="1"/>
  <c r="AP2231" i="1" a="1"/>
  <c r="AP2231" i="1" s="1"/>
  <c r="AO2231" i="1" a="1"/>
  <c r="AO2231" i="1" s="1"/>
  <c r="AR1169" i="1" a="1"/>
  <c r="AR1169" i="1" s="1"/>
  <c r="AQ1169" i="1" a="1"/>
  <c r="AQ1169" i="1" s="1"/>
  <c r="AP1169" i="1" a="1"/>
  <c r="AP1169" i="1" s="1"/>
  <c r="AO1169" i="1" a="1"/>
  <c r="AO1169" i="1" s="1"/>
  <c r="AR1964" i="1" a="1"/>
  <c r="AR1964" i="1" s="1"/>
  <c r="AQ1964" i="1" a="1"/>
  <c r="AQ1964" i="1" s="1"/>
  <c r="AP1964" i="1" a="1"/>
  <c r="AP1964" i="1" s="1"/>
  <c r="AO1964" i="1" a="1"/>
  <c r="AO1964" i="1" s="1"/>
  <c r="AR1647" i="1" a="1"/>
  <c r="AR1647" i="1" s="1"/>
  <c r="AQ1647" i="1" a="1"/>
  <c r="AQ1647" i="1" s="1"/>
  <c r="AP1647" i="1" a="1"/>
  <c r="AP1647" i="1" s="1"/>
  <c r="AO1647" i="1" a="1"/>
  <c r="AO1647" i="1" s="1"/>
  <c r="AR2703" i="1" a="1"/>
  <c r="AR2703" i="1" s="1"/>
  <c r="AQ2703" i="1" a="1"/>
  <c r="AQ2703" i="1" s="1"/>
  <c r="AP2703" i="1" a="1"/>
  <c r="AP2703" i="1" s="1"/>
  <c r="AO2703" i="1" a="1"/>
  <c r="AO2703" i="1" s="1"/>
  <c r="AR2327" i="1" a="1"/>
  <c r="AR2327" i="1" s="1"/>
  <c r="AQ2327" i="1" a="1"/>
  <c r="AQ2327" i="1" s="1"/>
  <c r="AP2327" i="1" a="1"/>
  <c r="AP2327" i="1" s="1"/>
  <c r="AO2327" i="1" a="1"/>
  <c r="AO2327" i="1" s="1"/>
  <c r="AR2293" i="1" a="1"/>
  <c r="AR2293" i="1" s="1"/>
  <c r="AQ2293" i="1" a="1"/>
  <c r="AQ2293" i="1" s="1"/>
  <c r="AP2293" i="1" a="1"/>
  <c r="AP2293" i="1" s="1"/>
  <c r="AO2293" i="1" a="1"/>
  <c r="AO2293" i="1" s="1"/>
  <c r="AR1578" i="1" a="1"/>
  <c r="AR1578" i="1" s="1"/>
  <c r="AQ1578" i="1" a="1"/>
  <c r="AQ1578" i="1" s="1"/>
  <c r="AP1578" i="1" a="1"/>
  <c r="AP1578" i="1" s="1"/>
  <c r="AO1578" i="1" a="1"/>
  <c r="AO1578" i="1" s="1"/>
  <c r="AR1186" i="1" a="1"/>
  <c r="AR1186" i="1" s="1"/>
  <c r="AQ1186" i="1" a="1"/>
  <c r="AQ1186" i="1" s="1"/>
  <c r="AP1186" i="1" a="1"/>
  <c r="AP1186" i="1" s="1"/>
  <c r="AO1186" i="1" a="1"/>
  <c r="AO1186" i="1" s="1"/>
  <c r="AR3229" i="1" a="1"/>
  <c r="AR3229" i="1" s="1"/>
  <c r="AQ3229" i="1" a="1"/>
  <c r="AQ3229" i="1" s="1"/>
  <c r="AP3229" i="1" a="1"/>
  <c r="AP3229" i="1" s="1"/>
  <c r="AO3229" i="1" a="1"/>
  <c r="AO3229" i="1" s="1"/>
  <c r="AR1514" i="1" a="1"/>
  <c r="AR1514" i="1" s="1"/>
  <c r="AQ1514" i="1" a="1"/>
  <c r="AQ1514" i="1" s="1"/>
  <c r="AP1514" i="1" a="1"/>
  <c r="AP1514" i="1" s="1"/>
  <c r="AO1514" i="1" a="1"/>
  <c r="AO1514" i="1" s="1"/>
  <c r="AR2059" i="1" a="1"/>
  <c r="AR2059" i="1" s="1"/>
  <c r="AQ2059" i="1" a="1"/>
  <c r="AQ2059" i="1" s="1"/>
  <c r="AP2059" i="1" a="1"/>
  <c r="AP2059" i="1" s="1"/>
  <c r="AO2059" i="1" a="1"/>
  <c r="AO2059" i="1" s="1"/>
  <c r="AR1721" i="1" a="1"/>
  <c r="AR1721" i="1" s="1"/>
  <c r="AQ1721" i="1" a="1"/>
  <c r="AQ1721" i="1" s="1"/>
  <c r="AP1721" i="1" a="1"/>
  <c r="AP1721" i="1" s="1"/>
  <c r="AO1721" i="1" a="1"/>
  <c r="AO1721" i="1" s="1"/>
  <c r="AR2445" i="1" a="1"/>
  <c r="AR2445" i="1" s="1"/>
  <c r="AQ2445" i="1" a="1"/>
  <c r="AQ2445" i="1" s="1"/>
  <c r="AP2445" i="1" a="1"/>
  <c r="AP2445" i="1" s="1"/>
  <c r="AO2445" i="1" a="1"/>
  <c r="AO2445" i="1" s="1"/>
  <c r="AR3476" i="1" a="1"/>
  <c r="AR3476" i="1" s="1"/>
  <c r="AQ3476" i="1" a="1"/>
  <c r="AQ3476" i="1" s="1"/>
  <c r="AP3476" i="1" a="1"/>
  <c r="AP3476" i="1" s="1"/>
  <c r="AO3476" i="1" a="1"/>
  <c r="AO3476" i="1" s="1"/>
  <c r="AR2030" i="1" a="1"/>
  <c r="AR2030" i="1" s="1"/>
  <c r="AQ2030" i="1" a="1"/>
  <c r="AQ2030" i="1" s="1"/>
  <c r="AP2030" i="1" a="1"/>
  <c r="AP2030" i="1" s="1"/>
  <c r="AO2030" i="1" a="1"/>
  <c r="AO2030" i="1" s="1"/>
  <c r="AR2290" i="1" a="1"/>
  <c r="AR2290" i="1" s="1"/>
  <c r="AQ2290" i="1" a="1"/>
  <c r="AQ2290" i="1" s="1"/>
  <c r="AP2290" i="1" a="1"/>
  <c r="AP2290" i="1" s="1"/>
  <c r="AO2290" i="1" a="1"/>
  <c r="AO2290" i="1" s="1"/>
  <c r="AR3129" i="1" a="1"/>
  <c r="AR3129" i="1" s="1"/>
  <c r="AQ3129" i="1" a="1"/>
  <c r="AQ3129" i="1" s="1"/>
  <c r="AP3129" i="1" a="1"/>
  <c r="AP3129" i="1" s="1"/>
  <c r="AO3129" i="1" a="1"/>
  <c r="AO3129" i="1" s="1"/>
  <c r="AR1501" i="1" a="1"/>
  <c r="AR1501" i="1" s="1"/>
  <c r="AQ1501" i="1" a="1"/>
  <c r="AQ1501" i="1" s="1"/>
  <c r="AP1501" i="1" a="1"/>
  <c r="AP1501" i="1" s="1"/>
  <c r="AO1501" i="1" a="1"/>
  <c r="AO1501" i="1" s="1"/>
  <c r="AR604" i="1" a="1"/>
  <c r="AR604" i="1" s="1"/>
  <c r="AQ604" i="1" a="1"/>
  <c r="AQ604" i="1" s="1"/>
  <c r="AP604" i="1" a="1"/>
  <c r="AP604" i="1" s="1"/>
  <c r="AO604" i="1" a="1"/>
  <c r="AO604" i="1" s="1"/>
  <c r="AR3494" i="1" a="1"/>
  <c r="AR3494" i="1" s="1"/>
  <c r="AQ3494" i="1" a="1"/>
  <c r="AQ3494" i="1" s="1"/>
  <c r="AP3494" i="1" a="1"/>
  <c r="AP3494" i="1" s="1"/>
  <c r="AO3494" i="1" a="1"/>
  <c r="AO3494" i="1" s="1"/>
  <c r="AR1103" i="1" a="1"/>
  <c r="AR1103" i="1" s="1"/>
  <c r="AQ1103" i="1" a="1"/>
  <c r="AQ1103" i="1" s="1"/>
  <c r="AP1103" i="1" a="1"/>
  <c r="AP1103" i="1" s="1"/>
  <c r="AO1103" i="1" a="1"/>
  <c r="AO1103" i="1" s="1"/>
  <c r="AR2217" i="1" a="1"/>
  <c r="AR2217" i="1" s="1"/>
  <c r="AQ2217" i="1" a="1"/>
  <c r="AQ2217" i="1" s="1"/>
  <c r="AP2217" i="1" a="1"/>
  <c r="AP2217" i="1" s="1"/>
  <c r="AO2217" i="1" a="1"/>
  <c r="AO2217" i="1" s="1"/>
  <c r="AR3293" i="1" a="1"/>
  <c r="AR3293" i="1" s="1"/>
  <c r="AQ3293" i="1" a="1"/>
  <c r="AQ3293" i="1" s="1"/>
  <c r="AP3293" i="1" a="1"/>
  <c r="AP3293" i="1" s="1"/>
  <c r="AO3293" i="1" a="1"/>
  <c r="AO3293" i="1" s="1"/>
  <c r="AR1273" i="1" a="1"/>
  <c r="AR1273" i="1" s="1"/>
  <c r="AQ1273" i="1" a="1"/>
  <c r="AQ1273" i="1" s="1"/>
  <c r="AP1273" i="1" a="1"/>
  <c r="AP1273" i="1" s="1"/>
  <c r="AO1273" i="1" a="1"/>
  <c r="AO1273" i="1" s="1"/>
  <c r="AR2809" i="1" a="1"/>
  <c r="AR2809" i="1" s="1"/>
  <c r="AQ2809" i="1" a="1"/>
  <c r="AQ2809" i="1" s="1"/>
  <c r="AP2809" i="1" a="1"/>
  <c r="AP2809" i="1" s="1"/>
  <c r="AO2809" i="1" a="1"/>
  <c r="AO2809" i="1" s="1"/>
  <c r="AR2677" i="1" a="1"/>
  <c r="AR2677" i="1" s="1"/>
  <c r="AQ2677" i="1" a="1"/>
  <c r="AQ2677" i="1" s="1"/>
  <c r="AP2677" i="1" a="1"/>
  <c r="AP2677" i="1" s="1"/>
  <c r="AO2677" i="1" a="1"/>
  <c r="AO2677" i="1" s="1"/>
  <c r="AR3467" i="1" a="1"/>
  <c r="AR3467" i="1" s="1"/>
  <c r="AQ3467" i="1" a="1"/>
  <c r="AQ3467" i="1" s="1"/>
  <c r="AP3467" i="1" a="1"/>
  <c r="AP3467" i="1" s="1"/>
  <c r="AO3467" i="1" a="1"/>
  <c r="AO3467" i="1" s="1"/>
  <c r="AR1166" i="1" a="1"/>
  <c r="AR1166" i="1" s="1"/>
  <c r="AQ1166" i="1" a="1"/>
  <c r="AQ1166" i="1" s="1"/>
  <c r="AP1166" i="1" a="1"/>
  <c r="AP1166" i="1" s="1"/>
  <c r="AO1166" i="1" a="1"/>
  <c r="AO1166" i="1" s="1"/>
  <c r="AR3068" i="1" a="1"/>
  <c r="AR3068" i="1" s="1"/>
  <c r="AQ3068" i="1" a="1"/>
  <c r="AQ3068" i="1" s="1"/>
  <c r="AP3068" i="1" a="1"/>
  <c r="AP3068" i="1" s="1"/>
  <c r="AO3068" i="1" a="1"/>
  <c r="AO3068" i="1" s="1"/>
  <c r="AR3696" i="1" a="1"/>
  <c r="AR3696" i="1" s="1"/>
  <c r="AQ3696" i="1" a="1"/>
  <c r="AQ3696" i="1" s="1"/>
  <c r="AP3696" i="1" a="1"/>
  <c r="AP3696" i="1" s="1"/>
  <c r="AO3696" i="1" a="1"/>
  <c r="AO3696" i="1" s="1"/>
  <c r="AR3295" i="1" a="1"/>
  <c r="AR3295" i="1" s="1"/>
  <c r="AQ3295" i="1" a="1"/>
  <c r="AQ3295" i="1" s="1"/>
  <c r="AP3295" i="1" a="1"/>
  <c r="AP3295" i="1" s="1"/>
  <c r="AO3295" i="1" a="1"/>
  <c r="AO3295" i="1" s="1"/>
  <c r="AR3166" i="1" a="1"/>
  <c r="AR3166" i="1" s="1"/>
  <c r="AQ3166" i="1" a="1"/>
  <c r="AQ3166" i="1" s="1"/>
  <c r="AP3166" i="1" a="1"/>
  <c r="AP3166" i="1" s="1"/>
  <c r="AO3166" i="1" a="1"/>
  <c r="AO3166" i="1" s="1"/>
  <c r="AR2042" i="1" a="1"/>
  <c r="AR2042" i="1" s="1"/>
  <c r="AQ2042" i="1" a="1"/>
  <c r="AQ2042" i="1" s="1"/>
  <c r="AP2042" i="1" a="1"/>
  <c r="AP2042" i="1" s="1"/>
  <c r="AO2042" i="1" a="1"/>
  <c r="AO2042" i="1" s="1"/>
  <c r="AR3596" i="1" a="1"/>
  <c r="AR3596" i="1" s="1"/>
  <c r="AQ3596" i="1" a="1"/>
  <c r="AQ3596" i="1" s="1"/>
  <c r="AP3596" i="1" a="1"/>
  <c r="AP3596" i="1" s="1"/>
  <c r="AO3596" i="1" a="1"/>
  <c r="AO3596" i="1" s="1"/>
  <c r="AR3004" i="1" a="1"/>
  <c r="AR3004" i="1" s="1"/>
  <c r="AQ3004" i="1" a="1"/>
  <c r="AQ3004" i="1" s="1"/>
  <c r="AP3004" i="1" a="1"/>
  <c r="AP3004" i="1" s="1"/>
  <c r="AO3004" i="1" a="1"/>
  <c r="AO3004" i="1" s="1"/>
  <c r="AR3629" i="1" a="1"/>
  <c r="AR3629" i="1" s="1"/>
  <c r="AQ3629" i="1" a="1"/>
  <c r="AQ3629" i="1" s="1"/>
  <c r="AP3629" i="1" a="1"/>
  <c r="AP3629" i="1" s="1"/>
  <c r="AO3629" i="1" a="1"/>
  <c r="AO3629" i="1" s="1"/>
  <c r="AR3019" i="1" a="1"/>
  <c r="AR3019" i="1" s="1"/>
  <c r="AQ3019" i="1" a="1"/>
  <c r="AQ3019" i="1" s="1"/>
  <c r="AP3019" i="1" a="1"/>
  <c r="AP3019" i="1" s="1"/>
  <c r="AO3019" i="1" a="1"/>
  <c r="AO3019" i="1" s="1"/>
  <c r="AR3086" i="1" a="1"/>
  <c r="AR3086" i="1" s="1"/>
  <c r="AQ3086" i="1" a="1"/>
  <c r="AQ3086" i="1" s="1"/>
  <c r="AP3086" i="1" a="1"/>
  <c r="AP3086" i="1" s="1"/>
  <c r="AO3086" i="1" a="1"/>
  <c r="AO3086" i="1" s="1"/>
  <c r="AR2728" i="1" a="1"/>
  <c r="AR2728" i="1" s="1"/>
  <c r="AQ2728" i="1" a="1"/>
  <c r="AQ2728" i="1" s="1"/>
  <c r="AP2728" i="1" a="1"/>
  <c r="AP2728" i="1" s="1"/>
  <c r="AO2728" i="1" a="1"/>
  <c r="AO2728" i="1" s="1"/>
  <c r="AR837" i="1" a="1"/>
  <c r="AR837" i="1" s="1"/>
  <c r="AQ837" i="1" a="1"/>
  <c r="AQ837" i="1" s="1"/>
  <c r="AP837" i="1" a="1"/>
  <c r="AP837" i="1" s="1"/>
  <c r="AO837" i="1" a="1"/>
  <c r="AO837" i="1" s="1"/>
  <c r="AR1095" i="1" a="1"/>
  <c r="AR1095" i="1" s="1"/>
  <c r="AQ1095" i="1" a="1"/>
  <c r="AQ1095" i="1" s="1"/>
  <c r="AP1095" i="1" a="1"/>
  <c r="AP1095" i="1" s="1"/>
  <c r="AO1095" i="1" a="1"/>
  <c r="AO1095" i="1" s="1"/>
  <c r="AR3592" i="1" a="1"/>
  <c r="AR3592" i="1" s="1"/>
  <c r="AQ3592" i="1" a="1"/>
  <c r="AQ3592" i="1" s="1"/>
  <c r="AP3592" i="1" a="1"/>
  <c r="AP3592" i="1" s="1"/>
  <c r="AO3592" i="1" a="1"/>
  <c r="AO3592" i="1" s="1"/>
  <c r="AR3029" i="1" a="1"/>
  <c r="AR3029" i="1" s="1"/>
  <c r="AQ3029" i="1" a="1"/>
  <c r="AQ3029" i="1" s="1"/>
  <c r="AP3029" i="1" a="1"/>
  <c r="AP3029" i="1" s="1"/>
  <c r="AO3029" i="1" a="1"/>
  <c r="AO3029" i="1" s="1"/>
  <c r="AR762" i="1" a="1"/>
  <c r="AR762" i="1" s="1"/>
  <c r="AQ762" i="1" a="1"/>
  <c r="AQ762" i="1" s="1"/>
  <c r="AP762" i="1" a="1"/>
  <c r="AP762" i="1" s="1"/>
  <c r="AO762" i="1" a="1"/>
  <c r="AO762" i="1" s="1"/>
  <c r="AR2600" i="1" a="1"/>
  <c r="AR2600" i="1" s="1"/>
  <c r="AQ2600" i="1" a="1"/>
  <c r="AQ2600" i="1" s="1"/>
  <c r="AP2600" i="1" a="1"/>
  <c r="AP2600" i="1" s="1"/>
  <c r="AO2600" i="1" a="1"/>
  <c r="AO2600" i="1" s="1"/>
  <c r="AR1165" i="1" a="1"/>
  <c r="AR1165" i="1" s="1"/>
  <c r="AQ1165" i="1" a="1"/>
  <c r="AQ1165" i="1" s="1"/>
  <c r="AP1165" i="1" a="1"/>
  <c r="AP1165" i="1" s="1"/>
  <c r="AO1165" i="1" a="1"/>
  <c r="AO1165" i="1" s="1"/>
  <c r="AR1163" i="1" a="1"/>
  <c r="AR1163" i="1" s="1"/>
  <c r="AQ1163" i="1" a="1"/>
  <c r="AQ1163" i="1" s="1"/>
  <c r="AP1163" i="1" a="1"/>
  <c r="AP1163" i="1" s="1"/>
  <c r="AO1163" i="1" a="1"/>
  <c r="AO1163" i="1" s="1"/>
  <c r="AR2684" i="1" a="1"/>
  <c r="AR2684" i="1" s="1"/>
  <c r="AQ2684" i="1" a="1"/>
  <c r="AQ2684" i="1" s="1"/>
  <c r="AP2684" i="1" a="1"/>
  <c r="AP2684" i="1" s="1"/>
  <c r="AO2684" i="1" a="1"/>
  <c r="AO2684" i="1" s="1"/>
  <c r="AR2676" i="1" a="1"/>
  <c r="AR2676" i="1" s="1"/>
  <c r="AQ2676" i="1" a="1"/>
  <c r="AQ2676" i="1" s="1"/>
  <c r="AP2676" i="1" a="1"/>
  <c r="AP2676" i="1" s="1"/>
  <c r="AO2676" i="1" a="1"/>
  <c r="AO2676" i="1" s="1"/>
  <c r="AR1124" i="1" a="1"/>
  <c r="AR1124" i="1" s="1"/>
  <c r="AQ1124" i="1" a="1"/>
  <c r="AQ1124" i="1" s="1"/>
  <c r="AP1124" i="1" a="1"/>
  <c r="AP1124" i="1" s="1"/>
  <c r="AO1124" i="1" a="1"/>
  <c r="AO1124" i="1" s="1"/>
  <c r="AR3121" i="1" a="1"/>
  <c r="AR3121" i="1" s="1"/>
  <c r="AQ3121" i="1" a="1"/>
  <c r="AQ3121" i="1" s="1"/>
  <c r="AP3121" i="1" a="1"/>
  <c r="AP3121" i="1" s="1"/>
  <c r="AO3121" i="1" a="1"/>
  <c r="AO3121" i="1" s="1"/>
  <c r="AR32" i="1" a="1"/>
  <c r="AR32" i="1" s="1"/>
  <c r="AQ32" i="1" a="1"/>
  <c r="AQ32" i="1" s="1"/>
  <c r="AP32" i="1" a="1"/>
  <c r="AP32" i="1" s="1"/>
  <c r="AO32" i="1" a="1"/>
  <c r="AO32" i="1" s="1"/>
  <c r="AR1804" i="1" a="1"/>
  <c r="AR1804" i="1" s="1"/>
  <c r="AQ1804" i="1" a="1"/>
  <c r="AQ1804" i="1" s="1"/>
  <c r="AP1804" i="1" a="1"/>
  <c r="AP1804" i="1" s="1"/>
  <c r="AO1804" i="1" a="1"/>
  <c r="AO1804" i="1" s="1"/>
  <c r="AR1784" i="1" a="1"/>
  <c r="AR1784" i="1" s="1"/>
  <c r="AQ1784" i="1" a="1"/>
  <c r="AQ1784" i="1" s="1"/>
  <c r="AP1784" i="1" a="1"/>
  <c r="AP1784" i="1" s="1"/>
  <c r="AO1784" i="1" a="1"/>
  <c r="AO1784" i="1" s="1"/>
  <c r="AR2274" i="1" a="1"/>
  <c r="AR2274" i="1" s="1"/>
  <c r="AQ2274" i="1" a="1"/>
  <c r="AQ2274" i="1" s="1"/>
  <c r="AP2274" i="1" a="1"/>
  <c r="AP2274" i="1" s="1"/>
  <c r="AO2274" i="1" a="1"/>
  <c r="AO2274" i="1" s="1"/>
  <c r="AR2709" i="1" a="1"/>
  <c r="AR2709" i="1" s="1"/>
  <c r="AQ2709" i="1" a="1"/>
  <c r="AQ2709" i="1" s="1"/>
  <c r="AP2709" i="1" a="1"/>
  <c r="AP2709" i="1" s="1"/>
  <c r="AO2709" i="1" a="1"/>
  <c r="AO2709" i="1" s="1"/>
  <c r="AR2746" i="1" a="1"/>
  <c r="AR2746" i="1" s="1"/>
  <c r="AQ2746" i="1" a="1"/>
  <c r="AQ2746" i="1" s="1"/>
  <c r="AP2746" i="1" a="1"/>
  <c r="AP2746" i="1" s="1"/>
  <c r="AO2746" i="1" a="1"/>
  <c r="AO2746" i="1" s="1"/>
  <c r="AR397" i="1" a="1"/>
  <c r="AR397" i="1" s="1"/>
  <c r="AQ397" i="1" a="1"/>
  <c r="AQ397" i="1" s="1"/>
  <c r="AP397" i="1" a="1"/>
  <c r="AP397" i="1" s="1"/>
  <c r="AO397" i="1" a="1"/>
  <c r="AO397" i="1" s="1"/>
  <c r="AR2247" i="1" a="1"/>
  <c r="AR2247" i="1" s="1"/>
  <c r="AQ2247" i="1" a="1"/>
  <c r="AQ2247" i="1" s="1"/>
  <c r="AP2247" i="1" a="1"/>
  <c r="AP2247" i="1" s="1"/>
  <c r="AO2247" i="1" a="1"/>
  <c r="AO2247" i="1" s="1"/>
  <c r="AR2884" i="1" a="1"/>
  <c r="AR2884" i="1" s="1"/>
  <c r="AQ2884" i="1" a="1"/>
  <c r="AQ2884" i="1" s="1"/>
  <c r="AP2884" i="1" a="1"/>
  <c r="AP2884" i="1" s="1"/>
  <c r="AO2884" i="1" a="1"/>
  <c r="AO2884" i="1" s="1"/>
  <c r="AR2888" i="1" a="1"/>
  <c r="AR2888" i="1" s="1"/>
  <c r="AQ2888" i="1" a="1"/>
  <c r="AQ2888" i="1" s="1"/>
  <c r="AP2888" i="1" a="1"/>
  <c r="AP2888" i="1" s="1"/>
  <c r="AO2888" i="1" a="1"/>
  <c r="AO2888" i="1" s="1"/>
  <c r="AR3565" i="1" a="1"/>
  <c r="AR3565" i="1" s="1"/>
  <c r="AQ3565" i="1" a="1"/>
  <c r="AQ3565" i="1" s="1"/>
  <c r="AP3565" i="1" a="1"/>
  <c r="AP3565" i="1" s="1"/>
  <c r="AO3565" i="1" a="1"/>
  <c r="AO3565" i="1" s="1"/>
  <c r="AR3742" i="1" a="1"/>
  <c r="AR3742" i="1" s="1"/>
  <c r="AQ3742" i="1" a="1"/>
  <c r="AQ3742" i="1" s="1"/>
  <c r="AP3742" i="1" a="1"/>
  <c r="AP3742" i="1" s="1"/>
  <c r="AO3742" i="1" a="1"/>
  <c r="AO3742" i="1" s="1"/>
  <c r="AR3400" i="1" a="1"/>
  <c r="AR3400" i="1" s="1"/>
  <c r="AQ3400" i="1" a="1"/>
  <c r="AQ3400" i="1" s="1"/>
  <c r="AP3400" i="1" a="1"/>
  <c r="AP3400" i="1" s="1"/>
  <c r="AO3400" i="1" a="1"/>
  <c r="AO3400" i="1" s="1"/>
  <c r="AR1146" i="1" a="1"/>
  <c r="AR1146" i="1" s="1"/>
  <c r="AQ1146" i="1" a="1"/>
  <c r="AQ1146" i="1" s="1"/>
  <c r="AP1146" i="1" a="1"/>
  <c r="AP1146" i="1" s="1"/>
  <c r="AO1146" i="1" a="1"/>
  <c r="AO1146" i="1" s="1"/>
  <c r="AR218" i="1" a="1"/>
  <c r="AR218" i="1" s="1"/>
  <c r="AQ218" i="1" a="1"/>
  <c r="AQ218" i="1" s="1"/>
  <c r="AP218" i="1" a="1"/>
  <c r="AP218" i="1" s="1"/>
  <c r="AO218" i="1" a="1"/>
  <c r="AO218" i="1" s="1"/>
  <c r="AR305" i="1" a="1"/>
  <c r="AR305" i="1" s="1"/>
  <c r="AQ305" i="1" a="1"/>
  <c r="AQ305" i="1" s="1"/>
  <c r="AP305" i="1" a="1"/>
  <c r="AP305" i="1" s="1"/>
  <c r="AO305" i="1" a="1"/>
  <c r="AO305" i="1" s="1"/>
  <c r="AR375" i="1" a="1"/>
  <c r="AR375" i="1" s="1"/>
  <c r="AQ375" i="1" a="1"/>
  <c r="AQ375" i="1" s="1"/>
  <c r="AP375" i="1" a="1"/>
  <c r="AP375" i="1" s="1"/>
  <c r="AO375" i="1" a="1"/>
  <c r="AO375" i="1" s="1"/>
  <c r="AR900" i="1" a="1"/>
  <c r="AR900" i="1" s="1"/>
  <c r="AQ900" i="1" a="1"/>
  <c r="AQ900" i="1" s="1"/>
  <c r="AP900" i="1" a="1"/>
  <c r="AP900" i="1" s="1"/>
  <c r="AO900" i="1" a="1"/>
  <c r="AO900" i="1" s="1"/>
  <c r="AR1391" i="1" a="1"/>
  <c r="AR1391" i="1" s="1"/>
  <c r="AQ1391" i="1" a="1"/>
  <c r="AQ1391" i="1" s="1"/>
  <c r="AP1391" i="1" a="1"/>
  <c r="AP1391" i="1" s="1"/>
  <c r="AO1391" i="1" a="1"/>
  <c r="AO1391" i="1" s="1"/>
  <c r="AR792" i="1" a="1"/>
  <c r="AR792" i="1" s="1"/>
  <c r="AQ792" i="1" a="1"/>
  <c r="AQ792" i="1" s="1"/>
  <c r="AP792" i="1" a="1"/>
  <c r="AP792" i="1" s="1"/>
  <c r="AO792" i="1" a="1"/>
  <c r="AO792" i="1" s="1"/>
  <c r="AR1553" i="1" a="1"/>
  <c r="AR1553" i="1" s="1"/>
  <c r="AQ1553" i="1" a="1"/>
  <c r="AQ1553" i="1" s="1"/>
  <c r="AP1553" i="1" a="1"/>
  <c r="AP1553" i="1" s="1"/>
  <c r="AO1553" i="1" a="1"/>
  <c r="AO1553" i="1" s="1"/>
  <c r="AR2377" i="1" a="1"/>
  <c r="AR2377" i="1" s="1"/>
  <c r="AQ2377" i="1" a="1"/>
  <c r="AQ2377" i="1" s="1"/>
  <c r="AP2377" i="1" a="1"/>
  <c r="AP2377" i="1" s="1"/>
  <c r="AO2377" i="1" a="1"/>
  <c r="AO2377" i="1" s="1"/>
  <c r="AR791" i="1" a="1"/>
  <c r="AR791" i="1" s="1"/>
  <c r="AQ791" i="1" a="1"/>
  <c r="AQ791" i="1" s="1"/>
  <c r="AP791" i="1" a="1"/>
  <c r="AP791" i="1" s="1"/>
  <c r="AO791" i="1" a="1"/>
  <c r="AO791" i="1" s="1"/>
  <c r="AR2061" i="1" a="1"/>
  <c r="AR2061" i="1" s="1"/>
  <c r="AQ2061" i="1" a="1"/>
  <c r="AQ2061" i="1" s="1"/>
  <c r="AP2061" i="1" a="1"/>
  <c r="AP2061" i="1" s="1"/>
  <c r="AO2061" i="1" a="1"/>
  <c r="AO2061" i="1" s="1"/>
  <c r="AR3545" i="1" a="1"/>
  <c r="AR3545" i="1" s="1"/>
  <c r="AQ3545" i="1" a="1"/>
  <c r="AQ3545" i="1" s="1"/>
  <c r="AP3545" i="1" a="1"/>
  <c r="AP3545" i="1" s="1"/>
  <c r="AO3545" i="1" a="1"/>
  <c r="AO3545" i="1" s="1"/>
  <c r="AR3628" i="1" a="1"/>
  <c r="AR3628" i="1" s="1"/>
  <c r="AQ3628" i="1" a="1"/>
  <c r="AQ3628" i="1" s="1"/>
  <c r="AP3628" i="1" a="1"/>
  <c r="AP3628" i="1" s="1"/>
  <c r="AO3628" i="1" a="1"/>
  <c r="AO3628" i="1" s="1"/>
  <c r="AR3231" i="1" a="1"/>
  <c r="AR3231" i="1" s="1"/>
  <c r="AQ3231" i="1" a="1"/>
  <c r="AQ3231" i="1" s="1"/>
  <c r="AP3231" i="1" a="1"/>
  <c r="AP3231" i="1" s="1"/>
  <c r="AO3231" i="1" a="1"/>
  <c r="AO3231" i="1" s="1"/>
  <c r="AR2011" i="1" a="1"/>
  <c r="AR2011" i="1" s="1"/>
  <c r="AQ2011" i="1" a="1"/>
  <c r="AQ2011" i="1" s="1"/>
  <c r="AP2011" i="1" a="1"/>
  <c r="AP2011" i="1" s="1"/>
  <c r="AO2011" i="1" a="1"/>
  <c r="AO2011" i="1" s="1"/>
  <c r="AR343" i="1" a="1"/>
  <c r="AR343" i="1" s="1"/>
  <c r="AQ343" i="1" a="1"/>
  <c r="AQ343" i="1" s="1"/>
  <c r="AP343" i="1" a="1"/>
  <c r="AP343" i="1" s="1"/>
  <c r="AO343" i="1" a="1"/>
  <c r="AO343" i="1" s="1"/>
  <c r="AR1618" i="1" a="1"/>
  <c r="AR1618" i="1" s="1"/>
  <c r="AQ1618" i="1" a="1"/>
  <c r="AQ1618" i="1" s="1"/>
  <c r="AP1618" i="1" a="1"/>
  <c r="AP1618" i="1" s="1"/>
  <c r="AO1618" i="1" a="1"/>
  <c r="AO1618" i="1" s="1"/>
  <c r="AR2626" i="1" a="1"/>
  <c r="AR2626" i="1" s="1"/>
  <c r="AQ2626" i="1" a="1"/>
  <c r="AQ2626" i="1" s="1"/>
  <c r="AP2626" i="1" a="1"/>
  <c r="AP2626" i="1" s="1"/>
  <c r="AO2626" i="1" a="1"/>
  <c r="AO2626" i="1" s="1"/>
  <c r="AR3102" i="1" a="1"/>
  <c r="AR3102" i="1" s="1"/>
  <c r="AQ3102" i="1" a="1"/>
  <c r="AQ3102" i="1" s="1"/>
  <c r="AP3102" i="1" a="1"/>
  <c r="AP3102" i="1" s="1"/>
  <c r="AO3102" i="1" a="1"/>
  <c r="AO3102" i="1" s="1"/>
  <c r="AR1118" i="1" a="1"/>
  <c r="AR1118" i="1" s="1"/>
  <c r="AQ1118" i="1" a="1"/>
  <c r="AQ1118" i="1" s="1"/>
  <c r="AP1118" i="1" a="1"/>
  <c r="AP1118" i="1" s="1"/>
  <c r="AO1118" i="1" a="1"/>
  <c r="AO1118" i="1" s="1"/>
  <c r="AR2148" i="1" a="1"/>
  <c r="AR2148" i="1" s="1"/>
  <c r="AQ2148" i="1" a="1"/>
  <c r="AQ2148" i="1" s="1"/>
  <c r="AP2148" i="1" a="1"/>
  <c r="AP2148" i="1" s="1"/>
  <c r="AO2148" i="1" a="1"/>
  <c r="AO2148" i="1" s="1"/>
  <c r="AR1728" i="1" a="1"/>
  <c r="AR1728" i="1" s="1"/>
  <c r="AQ1728" i="1" a="1"/>
  <c r="AQ1728" i="1" s="1"/>
  <c r="AP1728" i="1" a="1"/>
  <c r="AP1728" i="1" s="1"/>
  <c r="AO1728" i="1" a="1"/>
  <c r="AO1728" i="1" s="1"/>
  <c r="AR771" i="1" a="1"/>
  <c r="AR771" i="1" s="1"/>
  <c r="AQ771" i="1" a="1"/>
  <c r="AQ771" i="1" s="1"/>
  <c r="AP771" i="1" a="1"/>
  <c r="AP771" i="1" s="1"/>
  <c r="AO771" i="1" a="1"/>
  <c r="AO771" i="1" s="1"/>
  <c r="AR752" i="1" a="1"/>
  <c r="AR752" i="1" s="1"/>
  <c r="AQ752" i="1" a="1"/>
  <c r="AQ752" i="1" s="1"/>
  <c r="AP752" i="1" a="1"/>
  <c r="AP752" i="1" s="1"/>
  <c r="AO752" i="1" a="1"/>
  <c r="AO752" i="1" s="1"/>
  <c r="AR1556" i="1" a="1"/>
  <c r="AR1556" i="1" s="1"/>
  <c r="AQ1556" i="1" a="1"/>
  <c r="AQ1556" i="1" s="1"/>
  <c r="AP1556" i="1" a="1"/>
  <c r="AP1556" i="1" s="1"/>
  <c r="AO1556" i="1" a="1"/>
  <c r="AO1556" i="1" s="1"/>
  <c r="AR869" i="1" a="1"/>
  <c r="AR869" i="1" s="1"/>
  <c r="AQ869" i="1" a="1"/>
  <c r="AQ869" i="1" s="1"/>
  <c r="AP869" i="1" a="1"/>
  <c r="AP869" i="1" s="1"/>
  <c r="AO869" i="1" a="1"/>
  <c r="AO869" i="1" s="1"/>
  <c r="AR1265" i="1" a="1"/>
  <c r="AR1265" i="1" s="1"/>
  <c r="AQ1265" i="1" a="1"/>
  <c r="AQ1265" i="1" s="1"/>
  <c r="AP1265" i="1" a="1"/>
  <c r="AP1265" i="1" s="1"/>
  <c r="AO1265" i="1" a="1"/>
  <c r="AO1265" i="1" s="1"/>
  <c r="AR3002" i="1" a="1"/>
  <c r="AR3002" i="1" s="1"/>
  <c r="AQ3002" i="1" a="1"/>
  <c r="AQ3002" i="1" s="1"/>
  <c r="AP3002" i="1" a="1"/>
  <c r="AP3002" i="1" s="1"/>
  <c r="AO3002" i="1" a="1"/>
  <c r="AO3002" i="1" s="1"/>
  <c r="AR3153" i="1" a="1"/>
  <c r="AR3153" i="1" s="1"/>
  <c r="AQ3153" i="1" a="1"/>
  <c r="AQ3153" i="1" s="1"/>
  <c r="AP3153" i="1" a="1"/>
  <c r="AP3153" i="1" s="1"/>
  <c r="AO3153" i="1" a="1"/>
  <c r="AO3153" i="1" s="1"/>
  <c r="AR433" i="1" a="1"/>
  <c r="AR433" i="1" s="1"/>
  <c r="AQ433" i="1" a="1"/>
  <c r="AQ433" i="1" s="1"/>
  <c r="AP433" i="1" a="1"/>
  <c r="AP433" i="1" s="1"/>
  <c r="AO433" i="1" a="1"/>
  <c r="AO433" i="1" s="1"/>
  <c r="AR1298" i="1" a="1"/>
  <c r="AR1298" i="1" s="1"/>
  <c r="AQ1298" i="1" a="1"/>
  <c r="AQ1298" i="1" s="1"/>
  <c r="AP1298" i="1" a="1"/>
  <c r="AP1298" i="1" s="1"/>
  <c r="AO1298" i="1" a="1"/>
  <c r="AO1298" i="1" s="1"/>
  <c r="AR3506" i="1" a="1"/>
  <c r="AR3506" i="1" s="1"/>
  <c r="AQ3506" i="1" a="1"/>
  <c r="AQ3506" i="1" s="1"/>
  <c r="AP3506" i="1" a="1"/>
  <c r="AP3506" i="1" s="1"/>
  <c r="AO3506" i="1" a="1"/>
  <c r="AO3506" i="1" s="1"/>
  <c r="AR24" i="1" a="1"/>
  <c r="AR24" i="1" s="1"/>
  <c r="AQ24" i="1" a="1"/>
  <c r="AQ24" i="1" s="1"/>
  <c r="AP24" i="1" a="1"/>
  <c r="AP24" i="1" s="1"/>
  <c r="AO24" i="1" a="1"/>
  <c r="AO24" i="1" s="1"/>
  <c r="AR2376" i="1" a="1"/>
  <c r="AR2376" i="1" s="1"/>
  <c r="AQ2376" i="1" a="1"/>
  <c r="AQ2376" i="1" s="1"/>
  <c r="AP2376" i="1" a="1"/>
  <c r="AP2376" i="1" s="1"/>
  <c r="AO2376" i="1" a="1"/>
  <c r="AO2376" i="1" s="1"/>
  <c r="AR1077" i="1" a="1"/>
  <c r="AR1077" i="1" s="1"/>
  <c r="AQ1077" i="1" a="1"/>
  <c r="AQ1077" i="1" s="1"/>
  <c r="AP1077" i="1" a="1"/>
  <c r="AP1077" i="1" s="1"/>
  <c r="AO1077" i="1" a="1"/>
  <c r="AO1077" i="1" s="1"/>
  <c r="AR774" i="1" a="1"/>
  <c r="AR774" i="1" s="1"/>
  <c r="AQ774" i="1" a="1"/>
  <c r="AQ774" i="1" s="1"/>
  <c r="AP774" i="1" a="1"/>
  <c r="AP774" i="1" s="1"/>
  <c r="AO774" i="1" a="1"/>
  <c r="AO774" i="1" s="1"/>
  <c r="AR793" i="1" a="1"/>
  <c r="AR793" i="1" s="1"/>
  <c r="AQ793" i="1" a="1"/>
  <c r="AQ793" i="1" s="1"/>
  <c r="AP793" i="1" a="1"/>
  <c r="AP793" i="1" s="1"/>
  <c r="AO793" i="1" a="1"/>
  <c r="AO793" i="1" s="1"/>
  <c r="AR773" i="1" a="1"/>
  <c r="AR773" i="1" s="1"/>
  <c r="AQ773" i="1" a="1"/>
  <c r="AQ773" i="1" s="1"/>
  <c r="AP773" i="1" a="1"/>
  <c r="AP773" i="1" s="1"/>
  <c r="AO773" i="1" a="1"/>
  <c r="AO773" i="1" s="1"/>
  <c r="AR403" i="1" a="1"/>
  <c r="AR403" i="1" s="1"/>
  <c r="AQ403" i="1" a="1"/>
  <c r="AQ403" i="1" s="1"/>
  <c r="AP403" i="1" a="1"/>
  <c r="AP403" i="1" s="1"/>
  <c r="AO403" i="1" a="1"/>
  <c r="AO403" i="1" s="1"/>
  <c r="AR2055" i="1" a="1"/>
  <c r="AR2055" i="1" s="1"/>
  <c r="AQ2055" i="1" a="1"/>
  <c r="AQ2055" i="1" s="1"/>
  <c r="AP2055" i="1" a="1"/>
  <c r="AP2055" i="1" s="1"/>
  <c r="AO2055" i="1" a="1"/>
  <c r="AO2055" i="1" s="1"/>
  <c r="AR2418" i="1" a="1"/>
  <c r="AR2418" i="1" s="1"/>
  <c r="AQ2418" i="1" a="1"/>
  <c r="AQ2418" i="1" s="1"/>
  <c r="AP2418" i="1" a="1"/>
  <c r="AP2418" i="1" s="1"/>
  <c r="AO2418" i="1" a="1"/>
  <c r="AO2418" i="1" s="1"/>
  <c r="AR3650" i="1" a="1"/>
  <c r="AR3650" i="1" s="1"/>
  <c r="AQ3650" i="1" a="1"/>
  <c r="AQ3650" i="1" s="1"/>
  <c r="AP3650" i="1" a="1"/>
  <c r="AP3650" i="1" s="1"/>
  <c r="AO3650" i="1" a="1"/>
  <c r="AO3650" i="1" s="1"/>
  <c r="AR607" i="1" a="1"/>
  <c r="AR607" i="1" s="1"/>
  <c r="AQ607" i="1" a="1"/>
  <c r="AQ607" i="1" s="1"/>
  <c r="AP607" i="1" a="1"/>
  <c r="AP607" i="1" s="1"/>
  <c r="AO607" i="1" a="1"/>
  <c r="AO607" i="1" s="1"/>
  <c r="AR2411" i="1" a="1"/>
  <c r="AR2411" i="1" s="1"/>
  <c r="AQ2411" i="1" a="1"/>
  <c r="AQ2411" i="1" s="1"/>
  <c r="AP2411" i="1" a="1"/>
  <c r="AP2411" i="1" s="1"/>
  <c r="AO2411" i="1" a="1"/>
  <c r="AO2411" i="1" s="1"/>
  <c r="AR3350" i="1" a="1"/>
  <c r="AR3350" i="1" s="1"/>
  <c r="AQ3350" i="1" a="1"/>
  <c r="AQ3350" i="1" s="1"/>
  <c r="AP3350" i="1" a="1"/>
  <c r="AP3350" i="1" s="1"/>
  <c r="AO3350" i="1" a="1"/>
  <c r="AO3350" i="1" s="1"/>
  <c r="AR139" i="1" a="1"/>
  <c r="AR139" i="1" s="1"/>
  <c r="AQ139" i="1" a="1"/>
  <c r="AQ139" i="1" s="1"/>
  <c r="AP139" i="1" a="1"/>
  <c r="AP139" i="1" s="1"/>
  <c r="AO139" i="1" a="1"/>
  <c r="AO139" i="1" s="1"/>
  <c r="AR149" i="1" a="1"/>
  <c r="AR149" i="1" s="1"/>
  <c r="AQ149" i="1" a="1"/>
  <c r="AQ149" i="1" s="1"/>
  <c r="AP149" i="1" a="1"/>
  <c r="AP149" i="1" s="1"/>
  <c r="AO149" i="1" a="1"/>
  <c r="AO149" i="1" s="1"/>
  <c r="AR3485" i="1" a="1"/>
  <c r="AR3485" i="1" s="1"/>
  <c r="AQ3485" i="1" a="1"/>
  <c r="AQ3485" i="1" s="1"/>
  <c r="AP3485" i="1" a="1"/>
  <c r="AP3485" i="1" s="1"/>
  <c r="AO3485" i="1" a="1"/>
  <c r="AO3485" i="1" s="1"/>
  <c r="AR637" i="1" a="1"/>
  <c r="AR637" i="1" s="1"/>
  <c r="AQ637" i="1" a="1"/>
  <c r="AQ637" i="1" s="1"/>
  <c r="AP637" i="1" a="1"/>
  <c r="AP637" i="1" s="1"/>
  <c r="AO637" i="1" a="1"/>
  <c r="AO637" i="1" s="1"/>
  <c r="AR1548" i="1" a="1"/>
  <c r="AR1548" i="1" s="1"/>
  <c r="AQ1548" i="1" a="1"/>
  <c r="AQ1548" i="1" s="1"/>
  <c r="AP1548" i="1" a="1"/>
  <c r="AP1548" i="1" s="1"/>
  <c r="AO1548" i="1" a="1"/>
  <c r="AO1548" i="1" s="1"/>
  <c r="AR614" i="1" a="1"/>
  <c r="AR614" i="1" s="1"/>
  <c r="AQ614" i="1" a="1"/>
  <c r="AQ614" i="1" s="1"/>
  <c r="AP614" i="1" a="1"/>
  <c r="AP614" i="1" s="1"/>
  <c r="AO614" i="1" a="1"/>
  <c r="AO614" i="1" s="1"/>
  <c r="AR344" i="1" a="1"/>
  <c r="AR344" i="1" s="1"/>
  <c r="AQ344" i="1" a="1"/>
  <c r="AQ344" i="1" s="1"/>
  <c r="AP344" i="1" a="1"/>
  <c r="AP344" i="1" s="1"/>
  <c r="AO344" i="1" a="1"/>
  <c r="AO344" i="1" s="1"/>
  <c r="AR391" i="1" a="1"/>
  <c r="AR391" i="1" s="1"/>
  <c r="AQ391" i="1" a="1"/>
  <c r="AQ391" i="1" s="1"/>
  <c r="AP391" i="1" a="1"/>
  <c r="AP391" i="1" s="1"/>
  <c r="AO391" i="1" a="1"/>
  <c r="AO391" i="1" s="1"/>
  <c r="AR2529" i="1" a="1"/>
  <c r="AR2529" i="1" s="1"/>
  <c r="AQ2529" i="1" a="1"/>
  <c r="AQ2529" i="1" s="1"/>
  <c r="AP2529" i="1" a="1"/>
  <c r="AP2529" i="1" s="1"/>
  <c r="AO2529" i="1" a="1"/>
  <c r="AO2529" i="1" s="1"/>
  <c r="AR1406" i="1" a="1"/>
  <c r="AR1406" i="1" s="1"/>
  <c r="AQ1406" i="1" a="1"/>
  <c r="AQ1406" i="1" s="1"/>
  <c r="AP1406" i="1" a="1"/>
  <c r="AP1406" i="1" s="1"/>
  <c r="AO1406" i="1" a="1"/>
  <c r="AO1406" i="1" s="1"/>
  <c r="AR811" i="1" a="1"/>
  <c r="AR811" i="1" s="1"/>
  <c r="AQ811" i="1" a="1"/>
  <c r="AQ811" i="1" s="1"/>
  <c r="AP811" i="1" a="1"/>
  <c r="AP811" i="1" s="1"/>
  <c r="AO811" i="1" a="1"/>
  <c r="AO811" i="1" s="1"/>
  <c r="AR2393" i="1" a="1"/>
  <c r="AR2393" i="1" s="1"/>
  <c r="AQ2393" i="1" a="1"/>
  <c r="AQ2393" i="1" s="1"/>
  <c r="AP2393" i="1" a="1"/>
  <c r="AP2393" i="1" s="1"/>
  <c r="AO2393" i="1" a="1"/>
  <c r="AO2393" i="1" s="1"/>
  <c r="AR2549" i="1" a="1"/>
  <c r="AR2549" i="1" s="1"/>
  <c r="AQ2549" i="1" a="1"/>
  <c r="AQ2549" i="1" s="1"/>
  <c r="AP2549" i="1" a="1"/>
  <c r="AP2549" i="1" s="1"/>
  <c r="AO2549" i="1" a="1"/>
  <c r="AO2549" i="1" s="1"/>
  <c r="AR2554" i="1" a="1"/>
  <c r="AR2554" i="1" s="1"/>
  <c r="AQ2554" i="1" a="1"/>
  <c r="AQ2554" i="1" s="1"/>
  <c r="AP2554" i="1" a="1"/>
  <c r="AP2554" i="1" s="1"/>
  <c r="AO2554" i="1" a="1"/>
  <c r="AO2554" i="1" s="1"/>
  <c r="AR2542" i="1" a="1"/>
  <c r="AR2542" i="1" s="1"/>
  <c r="AQ2542" i="1" a="1"/>
  <c r="AQ2542" i="1" s="1"/>
  <c r="AP2542" i="1" a="1"/>
  <c r="AP2542" i="1" s="1"/>
  <c r="AO2542" i="1" a="1"/>
  <c r="AO2542" i="1" s="1"/>
  <c r="AR1177" i="1" a="1"/>
  <c r="AR1177" i="1" s="1"/>
  <c r="AQ1177" i="1" a="1"/>
  <c r="AQ1177" i="1" s="1"/>
  <c r="AP1177" i="1" a="1"/>
  <c r="AP1177" i="1" s="1"/>
  <c r="AO1177" i="1" a="1"/>
  <c r="AO1177" i="1" s="1"/>
  <c r="AR2822" i="1" a="1"/>
  <c r="AR2822" i="1" s="1"/>
  <c r="AQ2822" i="1" a="1"/>
  <c r="AQ2822" i="1" s="1"/>
  <c r="AP2822" i="1" a="1"/>
  <c r="AP2822" i="1" s="1"/>
  <c r="AO2822" i="1" a="1"/>
  <c r="AO2822" i="1" s="1"/>
  <c r="AR2278" i="1" a="1"/>
  <c r="AR2278" i="1" s="1"/>
  <c r="AQ2278" i="1" a="1"/>
  <c r="AQ2278" i="1" s="1"/>
  <c r="AP2278" i="1" a="1"/>
  <c r="AP2278" i="1" s="1"/>
  <c r="AO2278" i="1" a="1"/>
  <c r="AO2278" i="1" s="1"/>
  <c r="AR273" i="1" a="1"/>
  <c r="AR273" i="1" s="1"/>
  <c r="AQ273" i="1" a="1"/>
  <c r="AQ273" i="1" s="1"/>
  <c r="AP273" i="1" a="1"/>
  <c r="AP273" i="1" s="1"/>
  <c r="AO273" i="1" a="1"/>
  <c r="AO273" i="1" s="1"/>
  <c r="AR9" i="1" a="1"/>
  <c r="AR9" i="1" s="1"/>
  <c r="AQ9" i="1" a="1"/>
  <c r="AQ9" i="1" s="1"/>
  <c r="AP9" i="1" a="1"/>
  <c r="AP9" i="1" s="1"/>
  <c r="AO9" i="1" a="1"/>
  <c r="AO9" i="1" s="1"/>
  <c r="AR1919" i="1" a="1"/>
  <c r="AR1919" i="1" s="1"/>
  <c r="AQ1919" i="1" a="1"/>
  <c r="AQ1919" i="1" s="1"/>
  <c r="AP1919" i="1" a="1"/>
  <c r="AP1919" i="1" s="1"/>
  <c r="AO1919" i="1" a="1"/>
  <c r="AO1919" i="1" s="1"/>
  <c r="AR60" i="1" a="1"/>
  <c r="AR60" i="1" s="1"/>
  <c r="AQ60" i="1" a="1"/>
  <c r="AQ60" i="1" s="1"/>
  <c r="AP60" i="1" a="1"/>
  <c r="AP60" i="1" s="1"/>
  <c r="AO60" i="1" a="1"/>
  <c r="AO60" i="1" s="1"/>
  <c r="AR1918" i="1" a="1"/>
  <c r="AR1918" i="1" s="1"/>
  <c r="AQ1918" i="1" a="1"/>
  <c r="AQ1918" i="1" s="1"/>
  <c r="AP1918" i="1" a="1"/>
  <c r="AP1918" i="1" s="1"/>
  <c r="AO1918" i="1" a="1"/>
  <c r="AO1918" i="1" s="1"/>
  <c r="AR1097" i="1" a="1"/>
  <c r="AR1097" i="1" s="1"/>
  <c r="AQ1097" i="1" a="1"/>
  <c r="AQ1097" i="1" s="1"/>
  <c r="AP1097" i="1" a="1"/>
  <c r="AP1097" i="1" s="1"/>
  <c r="AO1097" i="1" a="1"/>
  <c r="AO1097" i="1" s="1"/>
  <c r="AR1061" i="1" a="1"/>
  <c r="AR1061" i="1" s="1"/>
  <c r="AQ1061" i="1" a="1"/>
  <c r="AQ1061" i="1" s="1"/>
  <c r="AP1061" i="1" a="1"/>
  <c r="AP1061" i="1" s="1"/>
  <c r="AO1061" i="1" a="1"/>
  <c r="AO1061" i="1" s="1"/>
  <c r="AR2060" i="1" a="1"/>
  <c r="AR2060" i="1" s="1"/>
  <c r="AQ2060" i="1" a="1"/>
  <c r="AQ2060" i="1" s="1"/>
  <c r="AP2060" i="1" a="1"/>
  <c r="AP2060" i="1" s="1"/>
  <c r="AO2060" i="1" a="1"/>
  <c r="AO2060" i="1" s="1"/>
  <c r="AR756" i="1" a="1"/>
  <c r="AR756" i="1" s="1"/>
  <c r="AQ756" i="1" a="1"/>
  <c r="AQ756" i="1" s="1"/>
  <c r="AP756" i="1" a="1"/>
  <c r="AP756" i="1" s="1"/>
  <c r="AO756" i="1" a="1"/>
  <c r="AO756" i="1" s="1"/>
  <c r="AR1595" i="1" a="1"/>
  <c r="AR1595" i="1" s="1"/>
  <c r="AQ1595" i="1" a="1"/>
  <c r="AQ1595" i="1" s="1"/>
  <c r="AP1595" i="1" a="1"/>
  <c r="AP1595" i="1" s="1"/>
  <c r="AO1595" i="1" a="1"/>
  <c r="AO1595" i="1" s="1"/>
  <c r="AR3643" i="1" a="1"/>
  <c r="AR3643" i="1" s="1"/>
  <c r="AQ3643" i="1" a="1"/>
  <c r="AQ3643" i="1" s="1"/>
  <c r="AP3643" i="1" a="1"/>
  <c r="AP3643" i="1" s="1"/>
  <c r="AO3643" i="1" a="1"/>
  <c r="AO3643" i="1" s="1"/>
  <c r="AR1811" i="1" a="1"/>
  <c r="AR1811" i="1" s="1"/>
  <c r="AQ1811" i="1" a="1"/>
  <c r="AQ1811" i="1" s="1"/>
  <c r="AP1811" i="1" a="1"/>
  <c r="AP1811" i="1" s="1"/>
  <c r="AO1811" i="1" a="1"/>
  <c r="AO1811" i="1" s="1"/>
  <c r="AR2653" i="1" a="1"/>
  <c r="AR2653" i="1" s="1"/>
  <c r="AQ2653" i="1" a="1"/>
  <c r="AQ2653" i="1" s="1"/>
  <c r="AP2653" i="1" a="1"/>
  <c r="AP2653" i="1" s="1"/>
  <c r="AO2653" i="1" a="1"/>
  <c r="AO2653" i="1" s="1"/>
  <c r="AR3842" i="1" a="1"/>
  <c r="AR3842" i="1" s="1"/>
  <c r="AQ3842" i="1" a="1"/>
  <c r="AQ3842" i="1" s="1"/>
  <c r="AP3842" i="1" a="1"/>
  <c r="AP3842" i="1" s="1"/>
  <c r="AO3842" i="1" a="1"/>
  <c r="AO3842" i="1" s="1"/>
  <c r="AR1143" i="1" a="1"/>
  <c r="AR1143" i="1" s="1"/>
  <c r="AQ1143" i="1" a="1"/>
  <c r="AQ1143" i="1" s="1"/>
  <c r="AP1143" i="1" a="1"/>
  <c r="AP1143" i="1" s="1"/>
  <c r="AO1143" i="1" a="1"/>
  <c r="AO1143" i="1" s="1"/>
  <c r="AR654" i="1" a="1"/>
  <c r="AR654" i="1" s="1"/>
  <c r="AQ654" i="1" a="1"/>
  <c r="AQ654" i="1" s="1"/>
  <c r="AP654" i="1" a="1"/>
  <c r="AP654" i="1" s="1"/>
  <c r="AO654" i="1" a="1"/>
  <c r="AO654" i="1" s="1"/>
  <c r="AR47" i="1" a="1"/>
  <c r="AR47" i="1" s="1"/>
  <c r="AQ47" i="1" a="1"/>
  <c r="AQ47" i="1" s="1"/>
  <c r="AP47" i="1" a="1"/>
  <c r="AP47" i="1" s="1"/>
  <c r="AO47" i="1" a="1"/>
  <c r="AO47" i="1" s="1"/>
  <c r="AR2458" i="1" a="1"/>
  <c r="AR2458" i="1" s="1"/>
  <c r="AQ2458" i="1" a="1"/>
  <c r="AQ2458" i="1" s="1"/>
  <c r="AP2458" i="1" a="1"/>
  <c r="AP2458" i="1" s="1"/>
  <c r="AO2458" i="1" a="1"/>
  <c r="AO2458" i="1" s="1"/>
  <c r="AR3461" i="1" a="1"/>
  <c r="AR3461" i="1" s="1"/>
  <c r="AQ3461" i="1" a="1"/>
  <c r="AQ3461" i="1" s="1"/>
  <c r="AP3461" i="1" a="1"/>
  <c r="AP3461" i="1" s="1"/>
  <c r="AO3461" i="1" a="1"/>
  <c r="AO3461" i="1" s="1"/>
  <c r="AR3125" i="1" a="1"/>
  <c r="AR3125" i="1" s="1"/>
  <c r="AQ3125" i="1" a="1"/>
  <c r="AQ3125" i="1" s="1"/>
  <c r="AP3125" i="1" a="1"/>
  <c r="AP3125" i="1" s="1"/>
  <c r="AO3125" i="1" a="1"/>
  <c r="AO3125" i="1" s="1"/>
  <c r="AR779" i="1" a="1"/>
  <c r="AR779" i="1" s="1"/>
  <c r="AQ779" i="1" a="1"/>
  <c r="AQ779" i="1" s="1"/>
  <c r="AP779" i="1" a="1"/>
  <c r="AP779" i="1" s="1"/>
  <c r="AO779" i="1" a="1"/>
  <c r="AO779" i="1" s="1"/>
  <c r="AR3836" i="1" a="1"/>
  <c r="AR3836" i="1" s="1"/>
  <c r="AQ3836" i="1" a="1"/>
  <c r="AQ3836" i="1" s="1"/>
  <c r="AP3836" i="1" a="1"/>
  <c r="AP3836" i="1" s="1"/>
  <c r="AO3836" i="1" a="1"/>
  <c r="AO3836" i="1" s="1"/>
  <c r="AR3412" i="1" a="1"/>
  <c r="AR3412" i="1" s="1"/>
  <c r="AQ3412" i="1" a="1"/>
  <c r="AQ3412" i="1" s="1"/>
  <c r="AP3412" i="1" a="1"/>
  <c r="AP3412" i="1" s="1"/>
  <c r="AO3412" i="1" a="1"/>
  <c r="AO3412" i="1" s="1"/>
  <c r="AR747" i="1" a="1"/>
  <c r="AR747" i="1" s="1"/>
  <c r="AQ747" i="1" a="1"/>
  <c r="AQ747" i="1" s="1"/>
  <c r="AP747" i="1" a="1"/>
  <c r="AP747" i="1" s="1"/>
  <c r="AO747" i="1" a="1"/>
  <c r="AO747" i="1" s="1"/>
  <c r="AR1714" i="1" a="1"/>
  <c r="AR1714" i="1" s="1"/>
  <c r="AQ1714" i="1" a="1"/>
  <c r="AQ1714" i="1" s="1"/>
  <c r="AP1714" i="1" a="1"/>
  <c r="AP1714" i="1" s="1"/>
  <c r="AO1714" i="1" a="1"/>
  <c r="AO1714" i="1" s="1"/>
  <c r="AR2687" i="1" a="1"/>
  <c r="AR2687" i="1" s="1"/>
  <c r="AQ2687" i="1" a="1"/>
  <c r="AQ2687" i="1" s="1"/>
  <c r="AP2687" i="1" a="1"/>
  <c r="AP2687" i="1" s="1"/>
  <c r="AO2687" i="1" a="1"/>
  <c r="AO2687" i="1" s="1"/>
  <c r="AR1075" i="1" a="1"/>
  <c r="AR1075" i="1" s="1"/>
  <c r="AQ1075" i="1" a="1"/>
  <c r="AQ1075" i="1" s="1"/>
  <c r="AP1075" i="1" a="1"/>
  <c r="AP1075" i="1" s="1"/>
  <c r="AO1075" i="1" a="1"/>
  <c r="AO1075" i="1" s="1"/>
  <c r="AR3490" i="1" a="1"/>
  <c r="AR3490" i="1" s="1"/>
  <c r="AQ3490" i="1" a="1"/>
  <c r="AQ3490" i="1" s="1"/>
  <c r="AP3490" i="1" a="1"/>
  <c r="AP3490" i="1" s="1"/>
  <c r="AO3490" i="1" a="1"/>
  <c r="AO3490" i="1" s="1"/>
  <c r="AR2573" i="1" a="1"/>
  <c r="AR2573" i="1" s="1"/>
  <c r="AQ2573" i="1" a="1"/>
  <c r="AQ2573" i="1" s="1"/>
  <c r="AP2573" i="1" a="1"/>
  <c r="AP2573" i="1" s="1"/>
  <c r="AO2573" i="1" a="1"/>
  <c r="AO2573" i="1" s="1"/>
  <c r="AR1547" i="1" a="1"/>
  <c r="AR1547" i="1" s="1"/>
  <c r="AQ1547" i="1" a="1"/>
  <c r="AQ1547" i="1" s="1"/>
  <c r="AP1547" i="1" a="1"/>
  <c r="AP1547" i="1" s="1"/>
  <c r="AO1547" i="1" a="1"/>
  <c r="AO1547" i="1" s="1"/>
  <c r="AR1261" i="1" a="1"/>
  <c r="AR1261" i="1" s="1"/>
  <c r="AQ1261" i="1" a="1"/>
  <c r="AQ1261" i="1" s="1"/>
  <c r="AP1261" i="1" a="1"/>
  <c r="AP1261" i="1" s="1"/>
  <c r="AO1261" i="1" a="1"/>
  <c r="AO1261" i="1" s="1"/>
  <c r="AR1676" i="1" a="1"/>
  <c r="AR1676" i="1" s="1"/>
  <c r="AQ1676" i="1" a="1"/>
  <c r="AQ1676" i="1" s="1"/>
  <c r="AP1676" i="1" a="1"/>
  <c r="AP1676" i="1" s="1"/>
  <c r="AO1676" i="1" a="1"/>
  <c r="AO1676" i="1" s="1"/>
  <c r="AR2932" i="1" a="1"/>
  <c r="AR2932" i="1" s="1"/>
  <c r="AQ2932" i="1" a="1"/>
  <c r="AQ2932" i="1" s="1"/>
  <c r="AP2932" i="1" a="1"/>
  <c r="AP2932" i="1" s="1"/>
  <c r="AO2932" i="1" a="1"/>
  <c r="AO2932" i="1" s="1"/>
  <c r="AR1267" i="1" a="1"/>
  <c r="AR1267" i="1" s="1"/>
  <c r="AQ1267" i="1" a="1"/>
  <c r="AQ1267" i="1" s="1"/>
  <c r="AP1267" i="1" a="1"/>
  <c r="AP1267" i="1" s="1"/>
  <c r="AO1267" i="1" a="1"/>
  <c r="AO1267" i="1" s="1"/>
  <c r="AR1524" i="1" a="1"/>
  <c r="AR1524" i="1" s="1"/>
  <c r="AQ1524" i="1" a="1"/>
  <c r="AQ1524" i="1" s="1"/>
  <c r="AP1524" i="1" a="1"/>
  <c r="AP1524" i="1" s="1"/>
  <c r="AO1524" i="1" a="1"/>
  <c r="AO1524" i="1" s="1"/>
  <c r="AR2304" i="1" a="1"/>
  <c r="AR2304" i="1" s="1"/>
  <c r="AQ2304" i="1" a="1"/>
  <c r="AQ2304" i="1" s="1"/>
  <c r="AP2304" i="1" a="1"/>
  <c r="AP2304" i="1" s="1"/>
  <c r="AO2304" i="1" a="1"/>
  <c r="AO2304" i="1" s="1"/>
  <c r="AR1505" i="1" a="1"/>
  <c r="AR1505" i="1" s="1"/>
  <c r="AQ1505" i="1" a="1"/>
  <c r="AQ1505" i="1" s="1"/>
  <c r="AP1505" i="1" a="1"/>
  <c r="AP1505" i="1" s="1"/>
  <c r="AO1505" i="1" a="1"/>
  <c r="AO1505" i="1" s="1"/>
  <c r="AR1635" i="1" a="1"/>
  <c r="AR1635" i="1" s="1"/>
  <c r="AQ1635" i="1" a="1"/>
  <c r="AQ1635" i="1" s="1"/>
  <c r="AP1635" i="1" a="1"/>
  <c r="AP1635" i="1" s="1"/>
  <c r="AO1635" i="1" a="1"/>
  <c r="AO1635" i="1" s="1"/>
  <c r="AR471" i="1" a="1"/>
  <c r="AR471" i="1" s="1"/>
  <c r="AQ471" i="1" a="1"/>
  <c r="AQ471" i="1" s="1"/>
  <c r="AP471" i="1" a="1"/>
  <c r="AP471" i="1" s="1"/>
  <c r="AO471" i="1" a="1"/>
  <c r="AO471" i="1" s="1"/>
  <c r="AR1540" i="1" a="1"/>
  <c r="AR1540" i="1" s="1"/>
  <c r="AQ1540" i="1" a="1"/>
  <c r="AQ1540" i="1" s="1"/>
  <c r="AP1540" i="1" a="1"/>
  <c r="AP1540" i="1" s="1"/>
  <c r="AO1540" i="1" a="1"/>
  <c r="AO1540" i="1" s="1"/>
  <c r="AR1521" i="1" a="1"/>
  <c r="AR1521" i="1" s="1"/>
  <c r="AQ1521" i="1" a="1"/>
  <c r="AQ1521" i="1" s="1"/>
  <c r="AP1521" i="1" a="1"/>
  <c r="AP1521" i="1" s="1"/>
  <c r="AO1521" i="1" a="1"/>
  <c r="AO1521" i="1" s="1"/>
  <c r="AR1619" i="1" a="1"/>
  <c r="AR1619" i="1" s="1"/>
  <c r="AQ1619" i="1" a="1"/>
  <c r="AQ1619" i="1" s="1"/>
  <c r="AP1619" i="1" a="1"/>
  <c r="AP1619" i="1" s="1"/>
  <c r="AO1619" i="1" a="1"/>
  <c r="AO1619" i="1" s="1"/>
  <c r="AR1242" i="1" a="1"/>
  <c r="AR1242" i="1" s="1"/>
  <c r="AQ1242" i="1" a="1"/>
  <c r="AQ1242" i="1" s="1"/>
  <c r="AP1242" i="1" a="1"/>
  <c r="AP1242" i="1" s="1"/>
  <c r="AO1242" i="1" a="1"/>
  <c r="AO1242" i="1" s="1"/>
  <c r="AR1564" i="1" a="1"/>
  <c r="AR1564" i="1" s="1"/>
  <c r="AQ1564" i="1" a="1"/>
  <c r="AQ1564" i="1" s="1"/>
  <c r="AP1564" i="1" a="1"/>
  <c r="AP1564" i="1" s="1"/>
  <c r="AO1564" i="1" a="1"/>
  <c r="AO1564" i="1" s="1"/>
  <c r="AR1513" i="1" a="1"/>
  <c r="AR1513" i="1" s="1"/>
  <c r="AQ1513" i="1" a="1"/>
  <c r="AQ1513" i="1" s="1"/>
  <c r="AP1513" i="1" a="1"/>
  <c r="AP1513" i="1" s="1"/>
  <c r="AO1513" i="1" a="1"/>
  <c r="AO1513" i="1" s="1"/>
  <c r="AR2399" i="1" a="1"/>
  <c r="AR2399" i="1" s="1"/>
  <c r="AQ2399" i="1" a="1"/>
  <c r="AQ2399" i="1" s="1"/>
  <c r="AP2399" i="1" a="1"/>
  <c r="AP2399" i="1" s="1"/>
  <c r="AO2399" i="1" a="1"/>
  <c r="AO2399" i="1" s="1"/>
  <c r="AR92" i="1" a="1"/>
  <c r="AR92" i="1" s="1"/>
  <c r="AQ92" i="1" a="1"/>
  <c r="AQ92" i="1" s="1"/>
  <c r="AP92" i="1" a="1"/>
  <c r="AP92" i="1" s="1"/>
  <c r="AO92" i="1" a="1"/>
  <c r="AO92" i="1" s="1"/>
  <c r="AR2400" i="1" a="1"/>
  <c r="AR2400" i="1" s="1"/>
  <c r="AQ2400" i="1" a="1"/>
  <c r="AQ2400" i="1" s="1"/>
  <c r="AP2400" i="1" a="1"/>
  <c r="AP2400" i="1" s="1"/>
  <c r="AO2400" i="1" a="1"/>
  <c r="AO2400" i="1" s="1"/>
  <c r="AR1544" i="1" a="1"/>
  <c r="AR1544" i="1" s="1"/>
  <c r="AQ1544" i="1" a="1"/>
  <c r="AQ1544" i="1" s="1"/>
  <c r="AP1544" i="1" a="1"/>
  <c r="AP1544" i="1" s="1"/>
  <c r="AO1544" i="1" a="1"/>
  <c r="AO1544" i="1" s="1"/>
  <c r="AR2390" i="1" a="1"/>
  <c r="AR2390" i="1" s="1"/>
  <c r="AQ2390" i="1" a="1"/>
  <c r="AQ2390" i="1" s="1"/>
  <c r="AP2390" i="1" a="1"/>
  <c r="AP2390" i="1" s="1"/>
  <c r="AO2390" i="1" a="1"/>
  <c r="AO2390" i="1" s="1"/>
  <c r="AR2397" i="1" a="1"/>
  <c r="AR2397" i="1" s="1"/>
  <c r="AQ2397" i="1" a="1"/>
  <c r="AQ2397" i="1" s="1"/>
  <c r="AP2397" i="1" a="1"/>
  <c r="AP2397" i="1" s="1"/>
  <c r="AO2397" i="1" a="1"/>
  <c r="AO2397" i="1" s="1"/>
  <c r="AR2416" i="1" a="1"/>
  <c r="AR2416" i="1" s="1"/>
  <c r="AQ2416" i="1" a="1"/>
  <c r="AQ2416" i="1" s="1"/>
  <c r="AP2416" i="1" a="1"/>
  <c r="AP2416" i="1" s="1"/>
  <c r="AO2416" i="1" a="1"/>
  <c r="AO2416" i="1" s="1"/>
  <c r="AR1443" i="1" a="1"/>
  <c r="AR1443" i="1" s="1"/>
  <c r="AQ1443" i="1" a="1"/>
  <c r="AQ1443" i="1" s="1"/>
  <c r="AP1443" i="1" a="1"/>
  <c r="AP1443" i="1" s="1"/>
  <c r="AO1443" i="1" a="1"/>
  <c r="AO1443" i="1" s="1"/>
  <c r="AR1535" i="1" a="1"/>
  <c r="AR1535" i="1" s="1"/>
  <c r="AQ1535" i="1" a="1"/>
  <c r="AQ1535" i="1" s="1"/>
  <c r="AP1535" i="1" a="1"/>
  <c r="AP1535" i="1" s="1"/>
  <c r="AO1535" i="1" a="1"/>
  <c r="AO1535" i="1" s="1"/>
  <c r="AR841" i="1" a="1"/>
  <c r="AR841" i="1" s="1"/>
  <c r="AQ841" i="1" a="1"/>
  <c r="AQ841" i="1" s="1"/>
  <c r="AP841" i="1" a="1"/>
  <c r="AP841" i="1" s="1"/>
  <c r="AO841" i="1" a="1"/>
  <c r="AO841" i="1" s="1"/>
  <c r="AR3305" i="1" a="1"/>
  <c r="AR3305" i="1" s="1"/>
  <c r="AQ3305" i="1" a="1"/>
  <c r="AQ3305" i="1" s="1"/>
  <c r="AP3305" i="1" a="1"/>
  <c r="AP3305" i="1" s="1"/>
  <c r="AO3305" i="1" a="1"/>
  <c r="AO3305" i="1" s="1"/>
  <c r="AR697" i="1" a="1"/>
  <c r="AR697" i="1" s="1"/>
  <c r="AQ697" i="1" a="1"/>
  <c r="AQ697" i="1" s="1"/>
  <c r="AP697" i="1" a="1"/>
  <c r="AP697" i="1" s="1"/>
  <c r="AO697" i="1" a="1"/>
  <c r="AO697" i="1" s="1"/>
  <c r="AR3618" i="1" a="1"/>
  <c r="AR3618" i="1" s="1"/>
  <c r="AQ3618" i="1" a="1"/>
  <c r="AQ3618" i="1" s="1"/>
  <c r="AP3618" i="1" a="1"/>
  <c r="AP3618" i="1" s="1"/>
  <c r="AO3618" i="1" a="1"/>
  <c r="AO3618" i="1" s="1"/>
  <c r="AR2919" i="1" a="1"/>
  <c r="AR2919" i="1" s="1"/>
  <c r="AQ2919" i="1" a="1"/>
  <c r="AQ2919" i="1" s="1"/>
  <c r="AP2919" i="1" a="1"/>
  <c r="AP2919" i="1" s="1"/>
  <c r="AO2919" i="1" a="1"/>
  <c r="AO2919" i="1" s="1"/>
  <c r="AR2005" i="1" a="1"/>
  <c r="AR2005" i="1" s="1"/>
  <c r="AQ2005" i="1" a="1"/>
  <c r="AQ2005" i="1" s="1"/>
  <c r="AP2005" i="1" a="1"/>
  <c r="AP2005" i="1" s="1"/>
  <c r="AO2005" i="1" a="1"/>
  <c r="AO2005" i="1" s="1"/>
  <c r="AR2251" i="1" a="1"/>
  <c r="AR2251" i="1" s="1"/>
  <c r="AQ2251" i="1" a="1"/>
  <c r="AQ2251" i="1" s="1"/>
  <c r="AP2251" i="1" a="1"/>
  <c r="AP2251" i="1" s="1"/>
  <c r="AO2251" i="1" a="1"/>
  <c r="AO2251" i="1" s="1"/>
  <c r="AR1645" i="1" a="1"/>
  <c r="AR1645" i="1" s="1"/>
  <c r="AQ1645" i="1" a="1"/>
  <c r="AQ1645" i="1" s="1"/>
  <c r="AP1645" i="1" a="1"/>
  <c r="AP1645" i="1" s="1"/>
  <c r="AO1645" i="1" a="1"/>
  <c r="AO1645" i="1" s="1"/>
  <c r="AR1646" i="1" a="1"/>
  <c r="AR1646" i="1" s="1"/>
  <c r="AQ1646" i="1" a="1"/>
  <c r="AQ1646" i="1" s="1"/>
  <c r="AP1646" i="1" a="1"/>
  <c r="AP1646" i="1" s="1"/>
  <c r="AO1646" i="1" a="1"/>
  <c r="AO1646" i="1" s="1"/>
  <c r="AR1549" i="1" a="1"/>
  <c r="AR1549" i="1" s="1"/>
  <c r="AQ1549" i="1" a="1"/>
  <c r="AQ1549" i="1" s="1"/>
  <c r="AP1549" i="1" a="1"/>
  <c r="AP1549" i="1" s="1"/>
  <c r="AO1549" i="1" a="1"/>
  <c r="AO1549" i="1" s="1"/>
  <c r="AR1649" i="1" a="1"/>
  <c r="AR1649" i="1" s="1"/>
  <c r="AQ1649" i="1" a="1"/>
  <c r="AQ1649" i="1" s="1"/>
  <c r="AP1649" i="1" a="1"/>
  <c r="AP1649" i="1" s="1"/>
  <c r="AO1649" i="1" a="1"/>
  <c r="AO1649" i="1" s="1"/>
  <c r="AR1624" i="1" a="1"/>
  <c r="AR1624" i="1" s="1"/>
  <c r="AQ1624" i="1" a="1"/>
  <c r="AQ1624" i="1" s="1"/>
  <c r="AP1624" i="1" a="1"/>
  <c r="AP1624" i="1" s="1"/>
  <c r="AO1624" i="1" a="1"/>
  <c r="AO1624" i="1" s="1"/>
  <c r="AR1560" i="1" a="1"/>
  <c r="AR1560" i="1" s="1"/>
  <c r="AQ1560" i="1" a="1"/>
  <c r="AQ1560" i="1" s="1"/>
  <c r="AP1560" i="1" a="1"/>
  <c r="AP1560" i="1" s="1"/>
  <c r="AO1560" i="1" a="1"/>
  <c r="AO1560" i="1" s="1"/>
  <c r="AR2097" i="1" a="1"/>
  <c r="AR2097" i="1" s="1"/>
  <c r="AQ2097" i="1" a="1"/>
  <c r="AQ2097" i="1" s="1"/>
  <c r="AP2097" i="1" a="1"/>
  <c r="AP2097" i="1" s="1"/>
  <c r="AO2097" i="1" a="1"/>
  <c r="AO2097" i="1" s="1"/>
  <c r="AR2301" i="1" a="1"/>
  <c r="AR2301" i="1" s="1"/>
  <c r="AQ2301" i="1" a="1"/>
  <c r="AQ2301" i="1" s="1"/>
  <c r="AP2301" i="1" a="1"/>
  <c r="AP2301" i="1" s="1"/>
  <c r="AO2301" i="1" a="1"/>
  <c r="AO2301" i="1" s="1"/>
  <c r="AR702" i="1" a="1"/>
  <c r="AR702" i="1" s="1"/>
  <c r="AQ702" i="1" a="1"/>
  <c r="AQ702" i="1" s="1"/>
  <c r="AP702" i="1" a="1"/>
  <c r="AP702" i="1" s="1"/>
  <c r="AO702" i="1" a="1"/>
  <c r="AO702" i="1" s="1"/>
  <c r="AR2971" i="1" a="1"/>
  <c r="AR2971" i="1" s="1"/>
  <c r="AQ2971" i="1" a="1"/>
  <c r="AQ2971" i="1" s="1"/>
  <c r="AP2971" i="1" a="1"/>
  <c r="AP2971" i="1" s="1"/>
  <c r="AO2971" i="1" a="1"/>
  <c r="AO2971" i="1" s="1"/>
  <c r="AR1268" i="1" a="1"/>
  <c r="AR1268" i="1" s="1"/>
  <c r="AQ1268" i="1" a="1"/>
  <c r="AQ1268" i="1" s="1"/>
  <c r="AP1268" i="1" a="1"/>
  <c r="AP1268" i="1" s="1"/>
  <c r="AO1268" i="1" a="1"/>
  <c r="AO1268" i="1" s="1"/>
  <c r="AR2483" i="1" a="1"/>
  <c r="AR2483" i="1" s="1"/>
  <c r="AQ2483" i="1" a="1"/>
  <c r="AQ2483" i="1" s="1"/>
  <c r="AP2483" i="1" a="1"/>
  <c r="AP2483" i="1" s="1"/>
  <c r="AO2483" i="1" a="1"/>
  <c r="AO2483" i="1" s="1"/>
  <c r="AR1126" i="1" a="1"/>
  <c r="AR1126" i="1" s="1"/>
  <c r="AQ1126" i="1" a="1"/>
  <c r="AQ1126" i="1" s="1"/>
  <c r="AP1126" i="1" a="1"/>
  <c r="AP1126" i="1" s="1"/>
  <c r="AO1126" i="1" a="1"/>
  <c r="AO1126" i="1" s="1"/>
  <c r="AR152" i="1" a="1"/>
  <c r="AR152" i="1" s="1"/>
  <c r="AQ152" i="1" a="1"/>
  <c r="AQ152" i="1" s="1"/>
  <c r="AP152" i="1" a="1"/>
  <c r="AP152" i="1" s="1"/>
  <c r="AO152" i="1" a="1"/>
  <c r="AO152" i="1" s="1"/>
  <c r="AR721" i="1" a="1"/>
  <c r="AR721" i="1" s="1"/>
  <c r="AQ721" i="1" a="1"/>
  <c r="AQ721" i="1" s="1"/>
  <c r="AP721" i="1" a="1"/>
  <c r="AP721" i="1" s="1"/>
  <c r="AO721" i="1" a="1"/>
  <c r="AO721" i="1" s="1"/>
  <c r="AR1568" i="1" a="1"/>
  <c r="AR1568" i="1" s="1"/>
  <c r="AQ1568" i="1" a="1"/>
  <c r="AQ1568" i="1" s="1"/>
  <c r="AP1568" i="1" a="1"/>
  <c r="AP1568" i="1" s="1"/>
  <c r="AO1568" i="1" a="1"/>
  <c r="AO1568" i="1" s="1"/>
  <c r="AR1078" i="1" a="1"/>
  <c r="AR1078" i="1" s="1"/>
  <c r="AQ1078" i="1" a="1"/>
  <c r="AQ1078" i="1" s="1"/>
  <c r="AP1078" i="1" a="1"/>
  <c r="AP1078" i="1" s="1"/>
  <c r="AO1078" i="1" a="1"/>
  <c r="AO1078" i="1" s="1"/>
  <c r="AR1113" i="1" a="1"/>
  <c r="AR1113" i="1" s="1"/>
  <c r="AQ1113" i="1" a="1"/>
  <c r="AQ1113" i="1" s="1"/>
  <c r="AP1113" i="1" a="1"/>
  <c r="AP1113" i="1" s="1"/>
  <c r="AO1113" i="1" a="1"/>
  <c r="AO1113" i="1" s="1"/>
  <c r="AR1631" i="1" a="1"/>
  <c r="AR1631" i="1" s="1"/>
  <c r="AQ1631" i="1" a="1"/>
  <c r="AQ1631" i="1" s="1"/>
  <c r="AP1631" i="1" a="1"/>
  <c r="AP1631" i="1" s="1"/>
  <c r="AO1631" i="1" a="1"/>
  <c r="AO1631" i="1" s="1"/>
  <c r="AR492" i="1" a="1"/>
  <c r="AR492" i="1" s="1"/>
  <c r="AQ492" i="1" a="1"/>
  <c r="AQ492" i="1" s="1"/>
  <c r="AP492" i="1" a="1"/>
  <c r="AP492" i="1" s="1"/>
  <c r="AO492" i="1" a="1"/>
  <c r="AO492" i="1" s="1"/>
  <c r="AR3623" i="1" a="1"/>
  <c r="AR3623" i="1" s="1"/>
  <c r="AQ3623" i="1" a="1"/>
  <c r="AQ3623" i="1" s="1"/>
  <c r="AP3623" i="1" a="1"/>
  <c r="AP3623" i="1" s="1"/>
  <c r="AO3623" i="1" a="1"/>
  <c r="AO3623" i="1" s="1"/>
  <c r="AR1277" i="1" a="1"/>
  <c r="AR1277" i="1" s="1"/>
  <c r="AQ1277" i="1" a="1"/>
  <c r="AQ1277" i="1" s="1"/>
  <c r="AP1277" i="1" a="1"/>
  <c r="AP1277" i="1" s="1"/>
  <c r="AO1277" i="1" a="1"/>
  <c r="AO1277" i="1" s="1"/>
  <c r="AR1908" i="1" a="1"/>
  <c r="AR1908" i="1" s="1"/>
  <c r="AQ1908" i="1" a="1"/>
  <c r="AQ1908" i="1" s="1"/>
  <c r="AP1908" i="1" a="1"/>
  <c r="AP1908" i="1" s="1"/>
  <c r="AO1908" i="1" a="1"/>
  <c r="AO1908" i="1" s="1"/>
  <c r="AR1569" i="1" a="1"/>
  <c r="AR1569" i="1" s="1"/>
  <c r="AQ1569" i="1" a="1"/>
  <c r="AQ1569" i="1" s="1"/>
  <c r="AP1569" i="1" a="1"/>
  <c r="AP1569" i="1" s="1"/>
  <c r="AO1569" i="1" a="1"/>
  <c r="AO1569" i="1" s="1"/>
  <c r="AR1779" i="1" a="1"/>
  <c r="AR1779" i="1" s="1"/>
  <c r="AQ1779" i="1" a="1"/>
  <c r="AQ1779" i="1" s="1"/>
  <c r="AP1779" i="1" a="1"/>
  <c r="AP1779" i="1" s="1"/>
  <c r="AO1779" i="1" a="1"/>
  <c r="AO1779" i="1" s="1"/>
  <c r="AR1752" i="1" a="1"/>
  <c r="AR1752" i="1" s="1"/>
  <c r="AQ1752" i="1" a="1"/>
  <c r="AQ1752" i="1" s="1"/>
  <c r="AP1752" i="1" a="1"/>
  <c r="AP1752" i="1" s="1"/>
  <c r="AO1752" i="1" a="1"/>
  <c r="AO1752" i="1" s="1"/>
  <c r="AR1845" i="1" a="1"/>
  <c r="AR1845" i="1" s="1"/>
  <c r="AQ1845" i="1" a="1"/>
  <c r="AQ1845" i="1" s="1"/>
  <c r="AP1845" i="1" a="1"/>
  <c r="AP1845" i="1" s="1"/>
  <c r="AO1845" i="1" a="1"/>
  <c r="AO1845" i="1" s="1"/>
  <c r="AR1293" i="1" a="1"/>
  <c r="AR1293" i="1" s="1"/>
  <c r="AQ1293" i="1" a="1"/>
  <c r="AQ1293" i="1" s="1"/>
  <c r="AP1293" i="1" a="1"/>
  <c r="AP1293" i="1" s="1"/>
  <c r="AO1293" i="1" a="1"/>
  <c r="AO1293" i="1" s="1"/>
  <c r="AR1741" i="1" a="1"/>
  <c r="AR1741" i="1" s="1"/>
  <c r="AQ1741" i="1" a="1"/>
  <c r="AQ1741" i="1" s="1"/>
  <c r="AP1741" i="1" a="1"/>
  <c r="AP1741" i="1" s="1"/>
  <c r="AO1741" i="1" a="1"/>
  <c r="AO1741" i="1" s="1"/>
  <c r="AR891" i="1" a="1"/>
  <c r="AR891" i="1" s="1"/>
  <c r="AQ891" i="1" a="1"/>
  <c r="AQ891" i="1" s="1"/>
  <c r="AP891" i="1" a="1"/>
  <c r="AP891" i="1" s="1"/>
  <c r="AO891" i="1" a="1"/>
  <c r="AO891" i="1" s="1"/>
  <c r="AR1798" i="1" a="1"/>
  <c r="AR1798" i="1" s="1"/>
  <c r="AQ1798" i="1" a="1"/>
  <c r="AQ1798" i="1" s="1"/>
  <c r="AP1798" i="1" a="1"/>
  <c r="AP1798" i="1" s="1"/>
  <c r="AO1798" i="1" a="1"/>
  <c r="AO1798" i="1" s="1"/>
  <c r="AR3619" i="1" a="1"/>
  <c r="AR3619" i="1" s="1"/>
  <c r="AQ3619" i="1" a="1"/>
  <c r="AQ3619" i="1" s="1"/>
  <c r="AP3619" i="1" a="1"/>
  <c r="AP3619" i="1" s="1"/>
  <c r="AO3619" i="1" a="1"/>
  <c r="AO3619" i="1" s="1"/>
  <c r="AR1711" i="1" a="1"/>
  <c r="AR1711" i="1" s="1"/>
  <c r="AQ1711" i="1" a="1"/>
  <c r="AQ1711" i="1" s="1"/>
  <c r="AP1711" i="1" a="1"/>
  <c r="AP1711" i="1" s="1"/>
  <c r="AO1711" i="1" a="1"/>
  <c r="AO1711" i="1" s="1"/>
  <c r="AR3307" i="1" a="1"/>
  <c r="AR3307" i="1" s="1"/>
  <c r="AQ3307" i="1" a="1"/>
  <c r="AQ3307" i="1" s="1"/>
  <c r="AP3307" i="1" a="1"/>
  <c r="AP3307" i="1" s="1"/>
  <c r="AO3307" i="1" a="1"/>
  <c r="AO3307" i="1" s="1"/>
  <c r="AR1827" i="1" a="1"/>
  <c r="AR1827" i="1" s="1"/>
  <c r="AQ1827" i="1" a="1"/>
  <c r="AQ1827" i="1" s="1"/>
  <c r="AP1827" i="1" a="1"/>
  <c r="AP1827" i="1" s="1"/>
  <c r="AO1827" i="1" a="1"/>
  <c r="AO1827" i="1" s="1"/>
  <c r="AR3116" i="1" a="1"/>
  <c r="AR3116" i="1" s="1"/>
  <c r="AQ3116" i="1" a="1"/>
  <c r="AQ3116" i="1" s="1"/>
  <c r="AP3116" i="1" a="1"/>
  <c r="AP3116" i="1" s="1"/>
  <c r="AO3116" i="1" a="1"/>
  <c r="AO3116" i="1" s="1"/>
  <c r="AR1834" i="1" a="1"/>
  <c r="AR1834" i="1" s="1"/>
  <c r="AQ1834" i="1" a="1"/>
  <c r="AQ1834" i="1" s="1"/>
  <c r="AP1834" i="1" a="1"/>
  <c r="AP1834" i="1" s="1"/>
  <c r="AO1834" i="1" a="1"/>
  <c r="AO1834" i="1" s="1"/>
  <c r="AR1656" i="1" a="1"/>
  <c r="AR1656" i="1" s="1"/>
  <c r="AQ1656" i="1" a="1"/>
  <c r="AQ1656" i="1" s="1"/>
  <c r="AP1656" i="1" a="1"/>
  <c r="AP1656" i="1" s="1"/>
  <c r="AO1656" i="1" a="1"/>
  <c r="AO1656" i="1" s="1"/>
  <c r="AR784" i="1" a="1"/>
  <c r="AR784" i="1" s="1"/>
  <c r="AQ784" i="1" a="1"/>
  <c r="AQ784" i="1" s="1"/>
  <c r="AP784" i="1" a="1"/>
  <c r="AP784" i="1" s="1"/>
  <c r="AO784" i="1" a="1"/>
  <c r="AO784" i="1" s="1"/>
  <c r="AR2596" i="1" a="1"/>
  <c r="AR2596" i="1" s="1"/>
  <c r="AQ2596" i="1" a="1"/>
  <c r="AQ2596" i="1" s="1"/>
  <c r="AP2596" i="1" a="1"/>
  <c r="AP2596" i="1" s="1"/>
  <c r="AO2596" i="1" a="1"/>
  <c r="AO2596" i="1" s="1"/>
  <c r="AR1617" i="1" a="1"/>
  <c r="AR1617" i="1" s="1"/>
  <c r="AQ1617" i="1" a="1"/>
  <c r="AQ1617" i="1" s="1"/>
  <c r="AP1617" i="1" a="1"/>
  <c r="AP1617" i="1" s="1"/>
  <c r="AO1617" i="1" a="1"/>
  <c r="AO1617" i="1" s="1"/>
  <c r="AR2601" i="1" a="1"/>
  <c r="AR2601" i="1" s="1"/>
  <c r="AQ2601" i="1" a="1"/>
  <c r="AQ2601" i="1" s="1"/>
  <c r="AP2601" i="1" a="1"/>
  <c r="AP2601" i="1" s="1"/>
  <c r="AO2601" i="1" a="1"/>
  <c r="AO2601" i="1" s="1"/>
  <c r="AR2595" i="1" a="1"/>
  <c r="AR2595" i="1" s="1"/>
  <c r="AQ2595" i="1" a="1"/>
  <c r="AQ2595" i="1" s="1"/>
  <c r="AP2595" i="1" a="1"/>
  <c r="AP2595" i="1" s="1"/>
  <c r="AO2595" i="1" a="1"/>
  <c r="AO2595" i="1" s="1"/>
  <c r="AR1628" i="1" a="1"/>
  <c r="AR1628" i="1" s="1"/>
  <c r="AQ1628" i="1" a="1"/>
  <c r="AQ1628" i="1" s="1"/>
  <c r="AP1628" i="1" a="1"/>
  <c r="AP1628" i="1" s="1"/>
  <c r="AO1628" i="1" a="1"/>
  <c r="AO1628" i="1" s="1"/>
  <c r="AR2446" i="1" a="1"/>
  <c r="AR2446" i="1" s="1"/>
  <c r="AQ2446" i="1" a="1"/>
  <c r="AQ2446" i="1" s="1"/>
  <c r="AP2446" i="1" a="1"/>
  <c r="AP2446" i="1" s="1"/>
  <c r="AO2446" i="1" a="1"/>
  <c r="AO2446" i="1" s="1"/>
  <c r="AR2133" i="1" a="1"/>
  <c r="AR2133" i="1" s="1"/>
  <c r="AQ2133" i="1" a="1"/>
  <c r="AQ2133" i="1" s="1"/>
  <c r="AP2133" i="1" a="1"/>
  <c r="AP2133" i="1" s="1"/>
  <c r="AO2133" i="1" a="1"/>
  <c r="AO2133" i="1" s="1"/>
  <c r="AR3622" i="1" a="1"/>
  <c r="AR3622" i="1" s="1"/>
  <c r="AQ3622" i="1" a="1"/>
  <c r="AQ3622" i="1" s="1"/>
  <c r="AP3622" i="1" a="1"/>
  <c r="AP3622" i="1" s="1"/>
  <c r="AO3622" i="1" a="1"/>
  <c r="AO3622" i="1" s="1"/>
  <c r="AR2143" i="1" a="1"/>
  <c r="AR2143" i="1" s="1"/>
  <c r="AQ2143" i="1" a="1"/>
  <c r="AQ2143" i="1" s="1"/>
  <c r="AP2143" i="1" a="1"/>
  <c r="AP2143" i="1" s="1"/>
  <c r="AO2143" i="1" a="1"/>
  <c r="AO2143" i="1" s="1"/>
  <c r="AR3308" i="1" a="1"/>
  <c r="AR3308" i="1" s="1"/>
  <c r="AQ3308" i="1" a="1"/>
  <c r="AQ3308" i="1" s="1"/>
  <c r="AP3308" i="1" a="1"/>
  <c r="AP3308" i="1" s="1"/>
  <c r="AO3308" i="1" a="1"/>
  <c r="AO3308" i="1" s="1"/>
  <c r="AR1295" i="1" a="1"/>
  <c r="AR1295" i="1" s="1"/>
  <c r="AQ1295" i="1" a="1"/>
  <c r="AQ1295" i="1" s="1"/>
  <c r="AP1295" i="1" a="1"/>
  <c r="AP1295" i="1" s="1"/>
  <c r="AO1295" i="1" a="1"/>
  <c r="AO1295" i="1" s="1"/>
  <c r="AR1302" i="1" a="1"/>
  <c r="AR1302" i="1" s="1"/>
  <c r="AQ1302" i="1" a="1"/>
  <c r="AQ1302" i="1" s="1"/>
  <c r="AP1302" i="1" a="1"/>
  <c r="AP1302" i="1" s="1"/>
  <c r="AO1302" i="1" a="1"/>
  <c r="AO1302" i="1" s="1"/>
  <c r="AR1799" i="1" a="1"/>
  <c r="AR1799" i="1" s="1"/>
  <c r="AQ1799" i="1" a="1"/>
  <c r="AQ1799" i="1" s="1"/>
  <c r="AP1799" i="1" a="1"/>
  <c r="AP1799" i="1" s="1"/>
  <c r="AO1799" i="1" a="1"/>
  <c r="AO1799" i="1" s="1"/>
  <c r="AR1699" i="1" a="1"/>
  <c r="AR1699" i="1" s="1"/>
  <c r="AQ1699" i="1" a="1"/>
  <c r="AQ1699" i="1" s="1"/>
  <c r="AP1699" i="1" a="1"/>
  <c r="AP1699" i="1" s="1"/>
  <c r="AO1699" i="1" a="1"/>
  <c r="AO1699" i="1" s="1"/>
  <c r="AR1589" i="1" a="1"/>
  <c r="AR1589" i="1" s="1"/>
  <c r="AQ1589" i="1" a="1"/>
  <c r="AQ1589" i="1" s="1"/>
  <c r="AP1589" i="1" a="1"/>
  <c r="AP1589" i="1" s="1"/>
  <c r="AO1589" i="1" a="1"/>
  <c r="AO1589" i="1" s="1"/>
  <c r="AR746" i="1" a="1"/>
  <c r="AR746" i="1" s="1"/>
  <c r="AQ746" i="1" a="1"/>
  <c r="AQ746" i="1" s="1"/>
  <c r="AP746" i="1" a="1"/>
  <c r="AP746" i="1" s="1"/>
  <c r="AO746" i="1" a="1"/>
  <c r="AO746" i="1" s="1"/>
  <c r="AR751" i="1" a="1"/>
  <c r="AR751" i="1" s="1"/>
  <c r="AQ751" i="1" a="1"/>
  <c r="AQ751" i="1" s="1"/>
  <c r="AP751" i="1" a="1"/>
  <c r="AP751" i="1" s="1"/>
  <c r="AO751" i="1" a="1"/>
  <c r="AO751" i="1" s="1"/>
  <c r="AR852" i="1" a="1"/>
  <c r="AR852" i="1" s="1"/>
  <c r="AQ852" i="1" a="1"/>
  <c r="AQ852" i="1" s="1"/>
  <c r="AP852" i="1" a="1"/>
  <c r="AP852" i="1" s="1"/>
  <c r="AO852" i="1" a="1"/>
  <c r="AO852" i="1" s="1"/>
  <c r="AR1090" i="1" a="1"/>
  <c r="AR1090" i="1" s="1"/>
  <c r="AQ1090" i="1" a="1"/>
  <c r="AQ1090" i="1" s="1"/>
  <c r="AP1090" i="1" a="1"/>
  <c r="AP1090" i="1" s="1"/>
  <c r="AO1090" i="1" a="1"/>
  <c r="AO1090" i="1" s="1"/>
  <c r="AR3027" i="1" a="1"/>
  <c r="AR3027" i="1" s="1"/>
  <c r="AQ3027" i="1" a="1"/>
  <c r="AQ3027" i="1" s="1"/>
  <c r="AP3027" i="1" a="1"/>
  <c r="AP3027" i="1" s="1"/>
  <c r="AO3027" i="1" a="1"/>
  <c r="AO3027" i="1" s="1"/>
  <c r="AR220" i="1" a="1"/>
  <c r="AR220" i="1" s="1"/>
  <c r="AQ220" i="1" a="1"/>
  <c r="AQ220" i="1" s="1"/>
  <c r="AP220" i="1" a="1"/>
  <c r="AP220" i="1" s="1"/>
  <c r="AO220" i="1" a="1"/>
  <c r="AO220" i="1" s="1"/>
  <c r="AR629" i="1" a="1"/>
  <c r="AR629" i="1" s="1"/>
  <c r="AQ629" i="1" a="1"/>
  <c r="AQ629" i="1" s="1"/>
  <c r="AP629" i="1" a="1"/>
  <c r="AP629" i="1" s="1"/>
  <c r="AO629" i="1" a="1"/>
  <c r="AO629" i="1" s="1"/>
  <c r="AR781" i="1" a="1"/>
  <c r="AR781" i="1" s="1"/>
  <c r="AQ781" i="1" a="1"/>
  <c r="AQ781" i="1" s="1"/>
  <c r="AP781" i="1" a="1"/>
  <c r="AP781" i="1" s="1"/>
  <c r="AO781" i="1" a="1"/>
  <c r="AO781" i="1" s="1"/>
  <c r="AR1291" i="1" a="1"/>
  <c r="AR1291" i="1" s="1"/>
  <c r="AQ1291" i="1" a="1"/>
  <c r="AQ1291" i="1" s="1"/>
  <c r="AP1291" i="1" a="1"/>
  <c r="AP1291" i="1" s="1"/>
  <c r="AO1291" i="1" a="1"/>
  <c r="AO1291" i="1" s="1"/>
  <c r="AR1748" i="1" a="1"/>
  <c r="AR1748" i="1" s="1"/>
  <c r="AQ1748" i="1" a="1"/>
  <c r="AQ1748" i="1" s="1"/>
  <c r="AP1748" i="1" a="1"/>
  <c r="AP1748" i="1" s="1"/>
  <c r="AO1748" i="1" a="1"/>
  <c r="AO1748" i="1" s="1"/>
  <c r="AR765" i="1" a="1"/>
  <c r="AR765" i="1" s="1"/>
  <c r="AQ765" i="1" a="1"/>
  <c r="AQ765" i="1" s="1"/>
  <c r="AP765" i="1" a="1"/>
  <c r="AP765" i="1" s="1"/>
  <c r="AO765" i="1" a="1"/>
  <c r="AO765" i="1" s="1"/>
  <c r="AR1286" i="1" a="1"/>
  <c r="AR1286" i="1" s="1"/>
  <c r="AQ1286" i="1" a="1"/>
  <c r="AQ1286" i="1" s="1"/>
  <c r="AP1286" i="1" a="1"/>
  <c r="AP1286" i="1" s="1"/>
  <c r="AO1286" i="1" a="1"/>
  <c r="AO1286" i="1" s="1"/>
  <c r="AR43" i="1" a="1"/>
  <c r="AR43" i="1" s="1"/>
  <c r="AQ43" i="1" a="1"/>
  <c r="AQ43" i="1" s="1"/>
  <c r="AP43" i="1" a="1"/>
  <c r="AP43" i="1" s="1"/>
  <c r="AO43" i="1" a="1"/>
  <c r="AO43" i="1" s="1"/>
  <c r="AR46" i="1" a="1"/>
  <c r="AR46" i="1" s="1"/>
  <c r="AQ46" i="1" a="1"/>
  <c r="AQ46" i="1" s="1"/>
  <c r="AP46" i="1" a="1"/>
  <c r="AP46" i="1" s="1"/>
  <c r="AO46" i="1" a="1"/>
  <c r="AO46" i="1" s="1"/>
  <c r="AR468" i="1" a="1"/>
  <c r="AR468" i="1" s="1"/>
  <c r="AQ468" i="1" a="1"/>
  <c r="AQ468" i="1" s="1"/>
  <c r="AP468" i="1" a="1"/>
  <c r="AP468" i="1" s="1"/>
  <c r="AO468" i="1" a="1"/>
  <c r="AO468" i="1" s="1"/>
  <c r="AR18" i="1" a="1"/>
  <c r="AR18" i="1" s="1"/>
  <c r="AQ18" i="1" a="1"/>
  <c r="AQ18" i="1" s="1"/>
  <c r="AP18" i="1" a="1"/>
  <c r="AP18" i="1" s="1"/>
  <c r="AO18" i="1" a="1"/>
  <c r="AO18" i="1" s="1"/>
  <c r="AR51" i="1" a="1"/>
  <c r="AR51" i="1" s="1"/>
  <c r="AQ51" i="1" a="1"/>
  <c r="AQ51" i="1" s="1"/>
  <c r="AP51" i="1" a="1"/>
  <c r="AP51" i="1" s="1"/>
  <c r="AO51" i="1" a="1"/>
  <c r="AO51" i="1" s="1"/>
  <c r="AR2998" i="1" a="1"/>
  <c r="AR2998" i="1" s="1"/>
  <c r="AQ2998" i="1" a="1"/>
  <c r="AQ2998" i="1" s="1"/>
  <c r="AP2998" i="1" a="1"/>
  <c r="AP2998" i="1" s="1"/>
  <c r="AO2998" i="1" a="1"/>
  <c r="AO2998" i="1" s="1"/>
  <c r="AR3014" i="1" a="1"/>
  <c r="AR3014" i="1" s="1"/>
  <c r="AQ3014" i="1" a="1"/>
  <c r="AQ3014" i="1" s="1"/>
  <c r="AP3014" i="1" a="1"/>
  <c r="AP3014" i="1" s="1"/>
  <c r="AO3014" i="1" a="1"/>
  <c r="AO3014" i="1" s="1"/>
  <c r="AR2532" i="1" a="1"/>
  <c r="AR2532" i="1" s="1"/>
  <c r="AQ2532" i="1" a="1"/>
  <c r="AQ2532" i="1" s="1"/>
  <c r="AP2532" i="1" a="1"/>
  <c r="AP2532" i="1" s="1"/>
  <c r="AO2532" i="1" a="1"/>
  <c r="AO2532" i="1" s="1"/>
  <c r="AR2515" i="1" a="1"/>
  <c r="AR2515" i="1" s="1"/>
  <c r="AQ2515" i="1" a="1"/>
  <c r="AQ2515" i="1" s="1"/>
  <c r="AP2515" i="1" a="1"/>
  <c r="AP2515" i="1" s="1"/>
  <c r="AO2515" i="1" a="1"/>
  <c r="AO2515" i="1" s="1"/>
  <c r="AR3000" i="1" a="1"/>
  <c r="AR3000" i="1" s="1"/>
  <c r="AQ3000" i="1" a="1"/>
  <c r="AQ3000" i="1" s="1"/>
  <c r="AP3000" i="1" a="1"/>
  <c r="AP3000" i="1" s="1"/>
  <c r="AO3000" i="1" a="1"/>
  <c r="AO3000" i="1" s="1"/>
  <c r="AR3022" i="1" a="1"/>
  <c r="AR3022" i="1" s="1"/>
  <c r="AQ3022" i="1" a="1"/>
  <c r="AQ3022" i="1" s="1"/>
  <c r="AP3022" i="1" a="1"/>
  <c r="AP3022" i="1" s="1"/>
  <c r="AO3022" i="1" a="1"/>
  <c r="AO3022" i="1" s="1"/>
  <c r="AR3624" i="1" a="1"/>
  <c r="AR3624" i="1" s="1"/>
  <c r="AQ3624" i="1" a="1"/>
  <c r="AQ3624" i="1" s="1"/>
  <c r="AP3624" i="1" a="1"/>
  <c r="AP3624" i="1" s="1"/>
  <c r="AO3624" i="1" a="1"/>
  <c r="AO3624" i="1" s="1"/>
  <c r="AR707" i="1" a="1"/>
  <c r="AR707" i="1" s="1"/>
  <c r="AQ707" i="1" a="1"/>
  <c r="AQ707" i="1" s="1"/>
  <c r="AP707" i="1" a="1"/>
  <c r="AP707" i="1" s="1"/>
  <c r="AO707" i="1" a="1"/>
  <c r="AO707" i="1" s="1"/>
  <c r="AR1420" i="1" a="1"/>
  <c r="AR1420" i="1" s="1"/>
  <c r="AQ1420" i="1" a="1"/>
  <c r="AQ1420" i="1" s="1"/>
  <c r="AP1420" i="1" a="1"/>
  <c r="AP1420" i="1" s="1"/>
  <c r="AO1420" i="1" a="1"/>
  <c r="AO1420" i="1" s="1"/>
  <c r="AR1279" i="1" a="1"/>
  <c r="AR1279" i="1" s="1"/>
  <c r="AQ1279" i="1" a="1"/>
  <c r="AQ1279" i="1" s="1"/>
  <c r="AP1279" i="1" a="1"/>
  <c r="AP1279" i="1" s="1"/>
  <c r="AO1279" i="1" a="1"/>
  <c r="AO1279" i="1" s="1"/>
  <c r="AR539" i="1" a="1"/>
  <c r="AR539" i="1" s="1"/>
  <c r="AQ539" i="1" a="1"/>
  <c r="AQ539" i="1" s="1"/>
  <c r="AP539" i="1" a="1"/>
  <c r="AP539" i="1" s="1"/>
  <c r="AO539" i="1" a="1"/>
  <c r="AO539" i="1" s="1"/>
  <c r="AR2452" i="1" a="1"/>
  <c r="AR2452" i="1" s="1"/>
  <c r="AQ2452" i="1" a="1"/>
  <c r="AQ2452" i="1" s="1"/>
  <c r="AP2452" i="1" a="1"/>
  <c r="AP2452" i="1" s="1"/>
  <c r="AO2452" i="1" a="1"/>
  <c r="AO2452" i="1" s="1"/>
  <c r="AR1927" i="1" a="1"/>
  <c r="AR1927" i="1" s="1"/>
  <c r="AQ1927" i="1" a="1"/>
  <c r="AQ1927" i="1" s="1"/>
  <c r="AP1927" i="1" a="1"/>
  <c r="AP1927" i="1" s="1"/>
  <c r="AO1927" i="1" a="1"/>
  <c r="AO1927" i="1" s="1"/>
  <c r="AR3043" i="1" a="1"/>
  <c r="AR3043" i="1" s="1"/>
  <c r="AQ3043" i="1" a="1"/>
  <c r="AQ3043" i="1" s="1"/>
  <c r="AP3043" i="1" a="1"/>
  <c r="AP3043" i="1" s="1"/>
  <c r="AO3043" i="1" a="1"/>
  <c r="AO3043" i="1" s="1"/>
  <c r="AR1270" i="1" a="1"/>
  <c r="AR1270" i="1" s="1"/>
  <c r="AQ1270" i="1" a="1"/>
  <c r="AQ1270" i="1" s="1"/>
  <c r="AP1270" i="1" a="1"/>
  <c r="AP1270" i="1" s="1"/>
  <c r="AO1270" i="1" a="1"/>
  <c r="AO1270" i="1" s="1"/>
  <c r="AR1280" i="1" a="1"/>
  <c r="AR1280" i="1" s="1"/>
  <c r="AQ1280" i="1" a="1"/>
  <c r="AQ1280" i="1" s="1"/>
  <c r="AP1280" i="1" a="1"/>
  <c r="AP1280" i="1" s="1"/>
  <c r="AO1280" i="1" a="1"/>
  <c r="AO1280" i="1" s="1"/>
  <c r="AR1434" i="1" a="1"/>
  <c r="AR1434" i="1" s="1"/>
  <c r="AQ1434" i="1" a="1"/>
  <c r="AQ1434" i="1" s="1"/>
  <c r="AP1434" i="1" a="1"/>
  <c r="AP1434" i="1" s="1"/>
  <c r="AO1434" i="1" a="1"/>
  <c r="AO1434" i="1" s="1"/>
  <c r="AR788" i="1" a="1"/>
  <c r="AR788" i="1" s="1"/>
  <c r="AQ788" i="1" a="1"/>
  <c r="AQ788" i="1" s="1"/>
  <c r="AP788" i="1" a="1"/>
  <c r="AP788" i="1" s="1"/>
  <c r="AO788" i="1" a="1"/>
  <c r="AO788" i="1" s="1"/>
  <c r="AR3620" i="1" a="1"/>
  <c r="AR3620" i="1" s="1"/>
  <c r="AQ3620" i="1" a="1"/>
  <c r="AQ3620" i="1" s="1"/>
  <c r="AP3620" i="1" a="1"/>
  <c r="AP3620" i="1" s="1"/>
  <c r="AO3620" i="1" a="1"/>
  <c r="AO3620" i="1" s="1"/>
  <c r="AR787" i="1" a="1"/>
  <c r="AR787" i="1" s="1"/>
  <c r="AQ787" i="1" a="1"/>
  <c r="AQ787" i="1" s="1"/>
  <c r="AP787" i="1" a="1"/>
  <c r="AP787" i="1" s="1"/>
  <c r="AO787" i="1" a="1"/>
  <c r="AO787" i="1" s="1"/>
  <c r="AR1710" i="1" a="1"/>
  <c r="AR1710" i="1" s="1"/>
  <c r="AQ1710" i="1" a="1"/>
  <c r="AQ1710" i="1" s="1"/>
  <c r="AP1710" i="1" a="1"/>
  <c r="AP1710" i="1" s="1"/>
  <c r="AO1710" i="1" a="1"/>
  <c r="AO1710" i="1" s="1"/>
  <c r="AR67" i="1" a="1"/>
  <c r="AR67" i="1" s="1"/>
  <c r="AQ67" i="1" a="1"/>
  <c r="AQ67" i="1" s="1"/>
  <c r="AP67" i="1" a="1"/>
  <c r="AP67" i="1" s="1"/>
  <c r="AO67" i="1" a="1"/>
  <c r="AO67" i="1" s="1"/>
  <c r="AR7" i="1" a="1"/>
  <c r="AR7" i="1" s="1"/>
  <c r="AQ7" i="1" a="1"/>
  <c r="AQ7" i="1" s="1"/>
  <c r="AP7" i="1" a="1"/>
  <c r="AP7" i="1" s="1"/>
  <c r="AO7" i="1" a="1"/>
  <c r="AO7" i="1" s="1"/>
  <c r="AR2655" i="1" a="1"/>
  <c r="AR2655" i="1" s="1"/>
  <c r="AQ2655" i="1" a="1"/>
  <c r="AQ2655" i="1" s="1"/>
  <c r="AP2655" i="1" a="1"/>
  <c r="AP2655" i="1" s="1"/>
  <c r="AO2655" i="1" a="1"/>
  <c r="AO2655" i="1" s="1"/>
  <c r="AR2335" i="1" a="1"/>
  <c r="AR2335" i="1" s="1"/>
  <c r="AQ2335" i="1" a="1"/>
  <c r="AQ2335" i="1" s="1"/>
  <c r="AP2335" i="1" a="1"/>
  <c r="AP2335" i="1" s="1"/>
  <c r="AO2335" i="1" a="1"/>
  <c r="AO2335" i="1" s="1"/>
  <c r="AR3329" i="1" a="1"/>
  <c r="AR3329" i="1" s="1"/>
  <c r="AQ3329" i="1" a="1"/>
  <c r="AQ3329" i="1" s="1"/>
  <c r="AP3329" i="1" a="1"/>
  <c r="AP3329" i="1" s="1"/>
  <c r="AO3329" i="1" a="1"/>
  <c r="AO3329" i="1" s="1"/>
  <c r="AR3210" i="1" a="1"/>
  <c r="AR3210" i="1" s="1"/>
  <c r="AQ3210" i="1" a="1"/>
  <c r="AQ3210" i="1" s="1"/>
  <c r="AP3210" i="1" a="1"/>
  <c r="AP3210" i="1" s="1"/>
  <c r="AO3210" i="1" a="1"/>
  <c r="AO3210" i="1" s="1"/>
  <c r="AR3431" i="1" a="1"/>
  <c r="AR3431" i="1" s="1"/>
  <c r="AQ3431" i="1" a="1"/>
  <c r="AQ3431" i="1" s="1"/>
  <c r="AP3431" i="1" a="1"/>
  <c r="AP3431" i="1" s="1"/>
  <c r="AO3431" i="1" a="1"/>
  <c r="AO3431" i="1" s="1"/>
  <c r="AR2988" i="1" a="1"/>
  <c r="AR2988" i="1" s="1"/>
  <c r="AQ2988" i="1" a="1"/>
  <c r="AQ2988" i="1" s="1"/>
  <c r="AP2988" i="1" a="1"/>
  <c r="AP2988" i="1" s="1"/>
  <c r="AO2988" i="1" a="1"/>
  <c r="AO2988" i="1" s="1"/>
  <c r="AR3613" i="1" a="1"/>
  <c r="AR3613" i="1" s="1"/>
  <c r="AQ3613" i="1" a="1"/>
  <c r="AQ3613" i="1" s="1"/>
  <c r="AP3613" i="1" a="1"/>
  <c r="AP3613" i="1" s="1"/>
  <c r="AO3613" i="1" a="1"/>
  <c r="AO3613" i="1" s="1"/>
  <c r="AR1440" i="1" a="1"/>
  <c r="AR1440" i="1" s="1"/>
  <c r="AQ1440" i="1" a="1"/>
  <c r="AQ1440" i="1" s="1"/>
  <c r="AP1440" i="1" a="1"/>
  <c r="AP1440" i="1" s="1"/>
  <c r="AO1440" i="1" a="1"/>
  <c r="AO1440" i="1" s="1"/>
  <c r="AR2541" i="1" a="1"/>
  <c r="AR2541" i="1" s="1"/>
  <c r="AQ2541" i="1" a="1"/>
  <c r="AQ2541" i="1" s="1"/>
  <c r="AP2541" i="1" a="1"/>
  <c r="AP2541" i="1" s="1"/>
  <c r="AO2541" i="1" a="1"/>
  <c r="AO2541" i="1" s="1"/>
  <c r="AR1567" i="1" a="1"/>
  <c r="AR1567" i="1" s="1"/>
  <c r="AQ1567" i="1" a="1"/>
  <c r="AQ1567" i="1" s="1"/>
  <c r="AP1567" i="1" a="1"/>
  <c r="AP1567" i="1" s="1"/>
  <c r="AO1567" i="1" a="1"/>
  <c r="AO1567" i="1" s="1"/>
  <c r="AR3346" i="1" a="1"/>
  <c r="AR3346" i="1" s="1"/>
  <c r="AQ3346" i="1" a="1"/>
  <c r="AQ3346" i="1" s="1"/>
  <c r="AP3346" i="1" a="1"/>
  <c r="AP3346" i="1" s="1"/>
  <c r="AO3346" i="1" a="1"/>
  <c r="AO3346" i="1" s="1"/>
  <c r="AR3302" i="1" a="1"/>
  <c r="AR3302" i="1" s="1"/>
  <c r="AQ3302" i="1" a="1"/>
  <c r="AQ3302" i="1" s="1"/>
  <c r="AP3302" i="1" a="1"/>
  <c r="AP3302" i="1" s="1"/>
  <c r="AO3302" i="1" a="1"/>
  <c r="AO3302" i="1" s="1"/>
  <c r="AR2705" i="1" a="1"/>
  <c r="AR2705" i="1" s="1"/>
  <c r="AQ2705" i="1" a="1"/>
  <c r="AQ2705" i="1" s="1"/>
  <c r="AP2705" i="1" a="1"/>
  <c r="AP2705" i="1" s="1"/>
  <c r="AO2705" i="1" a="1"/>
  <c r="AO2705" i="1" s="1"/>
  <c r="AR2828" i="1" a="1"/>
  <c r="AR2828" i="1" s="1"/>
  <c r="AQ2828" i="1" a="1"/>
  <c r="AQ2828" i="1" s="1"/>
  <c r="AP2828" i="1" a="1"/>
  <c r="AP2828" i="1" s="1"/>
  <c r="AO2828" i="1" a="1"/>
  <c r="AO2828" i="1" s="1"/>
  <c r="AR3392" i="1" a="1"/>
  <c r="AR3392" i="1" s="1"/>
  <c r="AQ3392" i="1" a="1"/>
  <c r="AQ3392" i="1" s="1"/>
  <c r="AP3392" i="1" a="1"/>
  <c r="AP3392" i="1" s="1"/>
  <c r="AO3392" i="1" a="1"/>
  <c r="AO3392" i="1" s="1"/>
  <c r="AR3005" i="1" a="1"/>
  <c r="AR3005" i="1" s="1"/>
  <c r="AQ3005" i="1" a="1"/>
  <c r="AQ3005" i="1" s="1"/>
  <c r="AP3005" i="1" a="1"/>
  <c r="AP3005" i="1" s="1"/>
  <c r="AO3005" i="1" a="1"/>
  <c r="AO3005" i="1" s="1"/>
  <c r="AR3351" i="1" a="1"/>
  <c r="AR3351" i="1" s="1"/>
  <c r="AQ3351" i="1" a="1"/>
  <c r="AQ3351" i="1" s="1"/>
  <c r="AP3351" i="1" a="1"/>
  <c r="AP3351" i="1" s="1"/>
  <c r="AO3351" i="1" a="1"/>
  <c r="AO3351" i="1" s="1"/>
  <c r="AR872" i="1" a="1"/>
  <c r="AR872" i="1" s="1"/>
  <c r="AQ872" i="1" a="1"/>
  <c r="AQ872" i="1" s="1"/>
  <c r="AP872" i="1" a="1"/>
  <c r="AP872" i="1" s="1"/>
  <c r="AO872" i="1" a="1"/>
  <c r="AO872" i="1" s="1"/>
  <c r="AR3205" i="1" a="1"/>
  <c r="AR3205" i="1" s="1"/>
  <c r="AQ3205" i="1" a="1"/>
  <c r="AQ3205" i="1" s="1"/>
  <c r="AP3205" i="1" a="1"/>
  <c r="AP3205" i="1" s="1"/>
  <c r="AO3205" i="1" a="1"/>
  <c r="AO3205" i="1" s="1"/>
  <c r="AR2811" i="1" a="1"/>
  <c r="AR2811" i="1" s="1"/>
  <c r="AQ2811" i="1" a="1"/>
  <c r="AQ2811" i="1" s="1"/>
  <c r="AP2811" i="1" a="1"/>
  <c r="AP2811" i="1" s="1"/>
  <c r="AO2811" i="1" a="1"/>
  <c r="AO2811" i="1" s="1"/>
  <c r="AR2795" i="1" a="1"/>
  <c r="AR2795" i="1" s="1"/>
  <c r="AQ2795" i="1" a="1"/>
  <c r="AQ2795" i="1" s="1"/>
  <c r="AP2795" i="1" a="1"/>
  <c r="AP2795" i="1" s="1"/>
  <c r="AO2795" i="1" a="1"/>
  <c r="AO2795" i="1" s="1"/>
  <c r="AR3204" i="1" a="1"/>
  <c r="AR3204" i="1" s="1"/>
  <c r="AQ3204" i="1" a="1"/>
  <c r="AQ3204" i="1" s="1"/>
  <c r="AP3204" i="1" a="1"/>
  <c r="AP3204" i="1" s="1"/>
  <c r="AO3204" i="1" a="1"/>
  <c r="AO3204" i="1" s="1"/>
  <c r="AR3612" i="1" a="1"/>
  <c r="AR3612" i="1" s="1"/>
  <c r="AQ3612" i="1" a="1"/>
  <c r="AQ3612" i="1" s="1"/>
  <c r="AP3612" i="1" a="1"/>
  <c r="AP3612" i="1" s="1"/>
  <c r="AO3612" i="1" a="1"/>
  <c r="AO3612" i="1" s="1"/>
  <c r="AR3582" i="1" a="1"/>
  <c r="AR3582" i="1" s="1"/>
  <c r="AQ3582" i="1" a="1"/>
  <c r="AQ3582" i="1" s="1"/>
  <c r="AP3582" i="1" a="1"/>
  <c r="AP3582" i="1" s="1"/>
  <c r="AO3582" i="1" a="1"/>
  <c r="AO3582" i="1" s="1"/>
  <c r="AR1238" i="1" a="1"/>
  <c r="AR1238" i="1" s="1"/>
  <c r="AQ1238" i="1" a="1"/>
  <c r="AQ1238" i="1" s="1"/>
  <c r="AP1238" i="1" a="1"/>
  <c r="AP1238" i="1" s="1"/>
  <c r="AO1238" i="1" a="1"/>
  <c r="AO1238" i="1" s="1"/>
  <c r="AR3575" i="1" a="1"/>
  <c r="AR3575" i="1" s="1"/>
  <c r="AQ3575" i="1" a="1"/>
  <c r="AQ3575" i="1" s="1"/>
  <c r="AP3575" i="1" a="1"/>
  <c r="AP3575" i="1" s="1"/>
  <c r="AO3575" i="1" a="1"/>
  <c r="AO3575" i="1" s="1"/>
  <c r="AR3209" i="1" a="1"/>
  <c r="AR3209" i="1" s="1"/>
  <c r="AQ3209" i="1" a="1"/>
  <c r="AQ3209" i="1" s="1"/>
  <c r="AP3209" i="1" a="1"/>
  <c r="AP3209" i="1" s="1"/>
  <c r="AO3209" i="1" a="1"/>
  <c r="AO3209" i="1" s="1"/>
  <c r="AR2997" i="1" a="1"/>
  <c r="AR2997" i="1" s="1"/>
  <c r="AQ2997" i="1" a="1"/>
  <c r="AQ2997" i="1" s="1"/>
  <c r="AP2997" i="1" a="1"/>
  <c r="AP2997" i="1" s="1"/>
  <c r="AO2997" i="1" a="1"/>
  <c r="AO2997" i="1" s="1"/>
  <c r="AR2414" i="1" a="1"/>
  <c r="AR2414" i="1" s="1"/>
  <c r="AQ2414" i="1" a="1"/>
  <c r="AQ2414" i="1" s="1"/>
  <c r="AP2414" i="1" a="1"/>
  <c r="AP2414" i="1" s="1"/>
  <c r="AO2414" i="1" a="1"/>
  <c r="AO2414" i="1" s="1"/>
  <c r="AR3603" i="1" a="1"/>
  <c r="AR3603" i="1" s="1"/>
  <c r="AQ3603" i="1" a="1"/>
  <c r="AQ3603" i="1" s="1"/>
  <c r="AP3603" i="1" a="1"/>
  <c r="AP3603" i="1" s="1"/>
  <c r="AO3603" i="1" a="1"/>
  <c r="AO3603" i="1" s="1"/>
  <c r="AR3577" i="1" a="1"/>
  <c r="AR3577" i="1" s="1"/>
  <c r="AQ3577" i="1" a="1"/>
  <c r="AQ3577" i="1" s="1"/>
  <c r="AP3577" i="1" a="1"/>
  <c r="AP3577" i="1" s="1"/>
  <c r="AO3577" i="1" a="1"/>
  <c r="AO3577" i="1" s="1"/>
  <c r="AR3609" i="1" a="1"/>
  <c r="AR3609" i="1" s="1"/>
  <c r="AQ3609" i="1" a="1"/>
  <c r="AQ3609" i="1" s="1"/>
  <c r="AP3609" i="1" a="1"/>
  <c r="AP3609" i="1" s="1"/>
  <c r="AO3609" i="1" a="1"/>
  <c r="AO3609" i="1" s="1"/>
  <c r="AR3590" i="1" a="1"/>
  <c r="AR3590" i="1" s="1"/>
  <c r="AQ3590" i="1" a="1"/>
  <c r="AQ3590" i="1" s="1"/>
  <c r="AP3590" i="1" a="1"/>
  <c r="AP3590" i="1" s="1"/>
  <c r="AO3590" i="1" a="1"/>
  <c r="AO3590" i="1" s="1"/>
  <c r="AR3605" i="1" a="1"/>
  <c r="AR3605" i="1" s="1"/>
  <c r="AQ3605" i="1" a="1"/>
  <c r="AQ3605" i="1" s="1"/>
  <c r="AP3605" i="1" a="1"/>
  <c r="AP3605" i="1" s="1"/>
  <c r="AO3605" i="1" a="1"/>
  <c r="AO3605" i="1" s="1"/>
  <c r="AR3493" i="1" a="1"/>
  <c r="AR3493" i="1" s="1"/>
  <c r="AQ3493" i="1" a="1"/>
  <c r="AQ3493" i="1" s="1"/>
  <c r="AP3493" i="1" a="1"/>
  <c r="AP3493" i="1" s="1"/>
  <c r="AO3493" i="1" a="1"/>
  <c r="AO3493" i="1" s="1"/>
  <c r="AR1274" i="1" a="1"/>
  <c r="AR1274" i="1" s="1"/>
  <c r="AQ1274" i="1" a="1"/>
  <c r="AQ1274" i="1" s="1"/>
  <c r="AP1274" i="1" a="1"/>
  <c r="AP1274" i="1" s="1"/>
  <c r="AO1274" i="1" a="1"/>
  <c r="AO1274" i="1" s="1"/>
  <c r="AR3353" i="1" a="1"/>
  <c r="AR3353" i="1" s="1"/>
  <c r="AQ3353" i="1" a="1"/>
  <c r="AQ3353" i="1" s="1"/>
  <c r="AP3353" i="1" a="1"/>
  <c r="AP3353" i="1" s="1"/>
  <c r="AO3353" i="1" a="1"/>
  <c r="AO3353" i="1" s="1"/>
  <c r="AR3103" i="1" a="1"/>
  <c r="AR3103" i="1" s="1"/>
  <c r="AQ3103" i="1" a="1"/>
  <c r="AQ3103" i="1" s="1"/>
  <c r="AP3103" i="1" a="1"/>
  <c r="AP3103" i="1" s="1"/>
  <c r="AO3103" i="1" a="1"/>
  <c r="AO3103" i="1" s="1"/>
  <c r="AR2775" i="1" a="1"/>
  <c r="AR2775" i="1" s="1"/>
  <c r="AQ2775" i="1" a="1"/>
  <c r="AQ2775" i="1" s="1"/>
  <c r="AP2775" i="1" a="1"/>
  <c r="AP2775" i="1" s="1"/>
  <c r="AO2775" i="1" a="1"/>
  <c r="AO2775" i="1" s="1"/>
  <c r="AR2675" i="1" a="1"/>
  <c r="AR2675" i="1" s="1"/>
  <c r="AQ2675" i="1" a="1"/>
  <c r="AQ2675" i="1" s="1"/>
  <c r="AP2675" i="1" a="1"/>
  <c r="AP2675" i="1" s="1"/>
  <c r="AO2675" i="1" a="1"/>
  <c r="AO2675" i="1" s="1"/>
  <c r="AR3212" i="1" a="1"/>
  <c r="AR3212" i="1" s="1"/>
  <c r="AQ3212" i="1" a="1"/>
  <c r="AQ3212" i="1" s="1"/>
  <c r="AP3212" i="1" a="1"/>
  <c r="AP3212" i="1" s="1"/>
  <c r="AO3212" i="1" a="1"/>
  <c r="AO3212" i="1" s="1"/>
  <c r="AR2510" i="1" a="1"/>
  <c r="AR2510" i="1" s="1"/>
  <c r="AQ2510" i="1" a="1"/>
  <c r="AQ2510" i="1" s="1"/>
  <c r="AP2510" i="1" a="1"/>
  <c r="AP2510" i="1" s="1"/>
  <c r="AO2510" i="1" a="1"/>
  <c r="AO2510" i="1" s="1"/>
  <c r="AR640" i="1" a="1"/>
  <c r="AR640" i="1" s="1"/>
  <c r="AQ640" i="1" a="1"/>
  <c r="AQ640" i="1" s="1"/>
  <c r="AP640" i="1" a="1"/>
  <c r="AP640" i="1" s="1"/>
  <c r="AO640" i="1" a="1"/>
  <c r="AO640" i="1" s="1"/>
  <c r="AR2902" i="1" a="1"/>
  <c r="AR2902" i="1" s="1"/>
  <c r="AQ2902" i="1" a="1"/>
  <c r="AQ2902" i="1" s="1"/>
  <c r="AP2902" i="1" a="1"/>
  <c r="AP2902" i="1" s="1"/>
  <c r="AO2902" i="1" a="1"/>
  <c r="AO2902" i="1" s="1"/>
  <c r="AR3375" i="1" a="1"/>
  <c r="AR3375" i="1" s="1"/>
  <c r="AQ3375" i="1" a="1"/>
  <c r="AQ3375" i="1" s="1"/>
  <c r="AP3375" i="1" a="1"/>
  <c r="AP3375" i="1" s="1"/>
  <c r="AO3375" i="1" a="1"/>
  <c r="AO3375" i="1" s="1"/>
  <c r="AR3578" i="1" a="1"/>
  <c r="AR3578" i="1" s="1"/>
  <c r="AQ3578" i="1" a="1"/>
  <c r="AQ3578" i="1" s="1"/>
  <c r="AP3578" i="1" a="1"/>
  <c r="AP3578" i="1" s="1"/>
  <c r="AO3578" i="1" a="1"/>
  <c r="AO3578" i="1" s="1"/>
  <c r="AR3187" i="1" a="1"/>
  <c r="AR3187" i="1" s="1"/>
  <c r="AQ3187" i="1" a="1"/>
  <c r="AQ3187" i="1" s="1"/>
  <c r="AP3187" i="1" a="1"/>
  <c r="AP3187" i="1" s="1"/>
  <c r="AO3187" i="1" a="1"/>
  <c r="AO3187" i="1" s="1"/>
  <c r="AR2250" i="1" a="1"/>
  <c r="AR2250" i="1" s="1"/>
  <c r="AQ2250" i="1" a="1"/>
  <c r="AQ2250" i="1" s="1"/>
  <c r="AP2250" i="1" a="1"/>
  <c r="AP2250" i="1" s="1"/>
  <c r="AO2250" i="1" a="1"/>
  <c r="AO2250" i="1" s="1"/>
  <c r="AR3214" i="1" a="1"/>
  <c r="AR3214" i="1" s="1"/>
  <c r="AQ3214" i="1" a="1"/>
  <c r="AQ3214" i="1" s="1"/>
  <c r="AP3214" i="1" a="1"/>
  <c r="AP3214" i="1" s="1"/>
  <c r="AO3214" i="1" a="1"/>
  <c r="AO3214" i="1" s="1"/>
  <c r="AR3607" i="1" a="1"/>
  <c r="AR3607" i="1" s="1"/>
  <c r="AQ3607" i="1" a="1"/>
  <c r="AQ3607" i="1" s="1"/>
  <c r="AP3607" i="1" a="1"/>
  <c r="AP3607" i="1" s="1"/>
  <c r="AO3607" i="1" a="1"/>
  <c r="AO3607" i="1" s="1"/>
  <c r="AR1204" i="1" a="1"/>
  <c r="AR1204" i="1" s="1"/>
  <c r="AQ1204" i="1" a="1"/>
  <c r="AQ1204" i="1" s="1"/>
  <c r="AP1204" i="1" a="1"/>
  <c r="AP1204" i="1" s="1"/>
  <c r="AO1204" i="1" a="1"/>
  <c r="AO1204" i="1" s="1"/>
  <c r="AR890" i="1" a="1"/>
  <c r="AR890" i="1" s="1"/>
  <c r="AQ890" i="1" a="1"/>
  <c r="AQ890" i="1" s="1"/>
  <c r="AP890" i="1" a="1"/>
  <c r="AP890" i="1" s="1"/>
  <c r="AO890" i="1" a="1"/>
  <c r="AO890" i="1" s="1"/>
  <c r="AR776" i="1" a="1"/>
  <c r="AR776" i="1" s="1"/>
  <c r="AQ776" i="1" a="1"/>
  <c r="AQ776" i="1" s="1"/>
  <c r="AP776" i="1" a="1"/>
  <c r="AP776" i="1" s="1"/>
  <c r="AO776" i="1" a="1"/>
  <c r="AO776" i="1" s="1"/>
  <c r="AR775" i="1" a="1"/>
  <c r="AR775" i="1" s="1"/>
  <c r="AQ775" i="1" a="1"/>
  <c r="AQ775" i="1" s="1"/>
  <c r="AP775" i="1" a="1"/>
  <c r="AP775" i="1" s="1"/>
  <c r="AO775" i="1" a="1"/>
  <c r="AO775" i="1" s="1"/>
  <c r="AR853" i="1" a="1"/>
  <c r="AR853" i="1" s="1"/>
  <c r="AQ853" i="1" a="1"/>
  <c r="AQ853" i="1" s="1"/>
  <c r="AP853" i="1" a="1"/>
  <c r="AP853" i="1" s="1"/>
  <c r="AO853" i="1" a="1"/>
  <c r="AO853" i="1" s="1"/>
  <c r="AR798" i="1" a="1"/>
  <c r="AR798" i="1" s="1"/>
  <c r="AQ798" i="1" a="1"/>
  <c r="AQ798" i="1" s="1"/>
  <c r="AP798" i="1" a="1"/>
  <c r="AP798" i="1" s="1"/>
  <c r="AO798" i="1" a="1"/>
  <c r="AO798" i="1" s="1"/>
  <c r="AR277" i="1" a="1"/>
  <c r="AR277" i="1" s="1"/>
  <c r="AQ277" i="1" a="1"/>
  <c r="AQ277" i="1" s="1"/>
  <c r="AP277" i="1" a="1"/>
  <c r="AP277" i="1" s="1"/>
  <c r="AO277" i="1" a="1"/>
  <c r="AO277" i="1" s="1"/>
  <c r="AR1449" i="1" a="1"/>
  <c r="AR1449" i="1" s="1"/>
  <c r="AQ1449" i="1" a="1"/>
  <c r="AQ1449" i="1" s="1"/>
  <c r="AP1449" i="1" a="1"/>
  <c r="AP1449" i="1" s="1"/>
  <c r="AO1449" i="1" a="1"/>
  <c r="AO1449" i="1" s="1"/>
  <c r="AR1925" i="1" a="1"/>
  <c r="AR1925" i="1" s="1"/>
  <c r="AQ1925" i="1" a="1"/>
  <c r="AQ1925" i="1" s="1"/>
  <c r="AP1925" i="1" a="1"/>
  <c r="AP1925" i="1" s="1"/>
  <c r="AO1925" i="1" a="1"/>
  <c r="AO1925" i="1" s="1"/>
  <c r="AR687" i="1" a="1"/>
  <c r="AR687" i="1" s="1"/>
  <c r="AQ687" i="1" a="1"/>
  <c r="AQ687" i="1" s="1"/>
  <c r="AP687" i="1" a="1"/>
  <c r="AP687" i="1" s="1"/>
  <c r="AO687" i="1" a="1"/>
  <c r="AO687" i="1" s="1"/>
  <c r="AR3195" i="1" a="1"/>
  <c r="AR3195" i="1" s="1"/>
  <c r="AQ3195" i="1" a="1"/>
  <c r="AQ3195" i="1" s="1"/>
  <c r="AP3195" i="1" a="1"/>
  <c r="AP3195" i="1" s="1"/>
  <c r="AO3195" i="1" a="1"/>
  <c r="AO3195" i="1" s="1"/>
  <c r="AR2234" i="1" a="1"/>
  <c r="AR2234" i="1" s="1"/>
  <c r="AQ2234" i="1" a="1"/>
  <c r="AQ2234" i="1" s="1"/>
  <c r="AP2234" i="1" a="1"/>
  <c r="AP2234" i="1" s="1"/>
  <c r="AO2234" i="1" a="1"/>
  <c r="AO2234" i="1" s="1"/>
  <c r="AR2015" i="1" a="1"/>
  <c r="AR2015" i="1" s="1"/>
  <c r="AQ2015" i="1" a="1"/>
  <c r="AQ2015" i="1" s="1"/>
  <c r="AP2015" i="1" a="1"/>
  <c r="AP2015" i="1" s="1"/>
  <c r="AO2015" i="1" a="1"/>
  <c r="AO2015" i="1" s="1"/>
  <c r="AR2153" i="1" a="1"/>
  <c r="AR2153" i="1" s="1"/>
  <c r="AQ2153" i="1" a="1"/>
  <c r="AQ2153" i="1" s="1"/>
  <c r="AP2153" i="1" a="1"/>
  <c r="AP2153" i="1" s="1"/>
  <c r="AO2153" i="1" a="1"/>
  <c r="AO2153" i="1" s="1"/>
  <c r="AR1271" i="1" a="1"/>
  <c r="AR1271" i="1" s="1"/>
  <c r="AQ1271" i="1" a="1"/>
  <c r="AQ1271" i="1" s="1"/>
  <c r="AP1271" i="1" a="1"/>
  <c r="AP1271" i="1" s="1"/>
  <c r="AO1271" i="1" a="1"/>
  <c r="AO1271" i="1" s="1"/>
  <c r="AR1371" i="1" a="1"/>
  <c r="AR1371" i="1" s="1"/>
  <c r="AQ1371" i="1" a="1"/>
  <c r="AQ1371" i="1" s="1"/>
  <c r="AP1371" i="1" a="1"/>
  <c r="AP1371" i="1" s="1"/>
  <c r="AO1371" i="1" a="1"/>
  <c r="AO1371" i="1" s="1"/>
  <c r="AR647" i="1" a="1"/>
  <c r="AR647" i="1" s="1"/>
  <c r="AQ647" i="1" a="1"/>
  <c r="AQ647" i="1" s="1"/>
  <c r="AP647" i="1" a="1"/>
  <c r="AP647" i="1" s="1"/>
  <c r="AO647" i="1" a="1"/>
  <c r="AO647" i="1" s="1"/>
  <c r="AR2662" i="1" a="1"/>
  <c r="AR2662" i="1" s="1"/>
  <c r="AQ2662" i="1" a="1"/>
  <c r="AQ2662" i="1" s="1"/>
  <c r="AP2662" i="1" a="1"/>
  <c r="AP2662" i="1" s="1"/>
  <c r="AO2662" i="1" a="1"/>
  <c r="AO2662" i="1" s="1"/>
  <c r="AR2374" i="1" a="1"/>
  <c r="AR2374" i="1" s="1"/>
  <c r="AQ2374" i="1" a="1"/>
  <c r="AQ2374" i="1" s="1"/>
  <c r="AP2374" i="1" a="1"/>
  <c r="AP2374" i="1" s="1"/>
  <c r="AO2374" i="1" a="1"/>
  <c r="AO2374" i="1" s="1"/>
  <c r="AR1446" i="1" a="1"/>
  <c r="AR1446" i="1" s="1"/>
  <c r="AQ1446" i="1" a="1"/>
  <c r="AQ1446" i="1" s="1"/>
  <c r="AP1446" i="1" a="1"/>
  <c r="AP1446" i="1" s="1"/>
  <c r="AO1446" i="1" a="1"/>
  <c r="AO1446" i="1" s="1"/>
  <c r="AR2592" i="1" a="1"/>
  <c r="AR2592" i="1" s="1"/>
  <c r="AQ2592" i="1" a="1"/>
  <c r="AQ2592" i="1" s="1"/>
  <c r="AP2592" i="1" a="1"/>
  <c r="AP2592" i="1" s="1"/>
  <c r="AO2592" i="1" a="1"/>
  <c r="AO2592" i="1" s="1"/>
  <c r="AR3617" i="1" a="1"/>
  <c r="AR3617" i="1" s="1"/>
  <c r="AQ3617" i="1" a="1"/>
  <c r="AQ3617" i="1" s="1"/>
  <c r="AP3617" i="1" a="1"/>
  <c r="AP3617" i="1" s="1"/>
  <c r="AO3617" i="1" a="1"/>
  <c r="AO3617" i="1" s="1"/>
  <c r="AR3201" i="1" a="1"/>
  <c r="AR3201" i="1" s="1"/>
  <c r="AQ3201" i="1" a="1"/>
  <c r="AQ3201" i="1" s="1"/>
  <c r="AP3201" i="1" a="1"/>
  <c r="AP3201" i="1" s="1"/>
  <c r="AO3201" i="1" a="1"/>
  <c r="AO3201" i="1" s="1"/>
  <c r="AR1632" i="1" a="1"/>
  <c r="AR1632" i="1" s="1"/>
  <c r="AQ1632" i="1" a="1"/>
  <c r="AQ1632" i="1" s="1"/>
  <c r="AP1632" i="1" a="1"/>
  <c r="AP1632" i="1" s="1"/>
  <c r="AO1632" i="1" a="1"/>
  <c r="AO1632" i="1" s="1"/>
  <c r="AR1297" i="1" a="1"/>
  <c r="AR1297" i="1" s="1"/>
  <c r="AQ1297" i="1" a="1"/>
  <c r="AQ1297" i="1" s="1"/>
  <c r="AP1297" i="1" a="1"/>
  <c r="AP1297" i="1" s="1"/>
  <c r="AO1297" i="1" a="1"/>
  <c r="AO1297" i="1" s="1"/>
  <c r="AR2987" i="1" a="1"/>
  <c r="AR2987" i="1" s="1"/>
  <c r="AQ2987" i="1" a="1"/>
  <c r="AQ2987" i="1" s="1"/>
  <c r="AP2987" i="1" a="1"/>
  <c r="AP2987" i="1" s="1"/>
  <c r="AO2987" i="1" a="1"/>
  <c r="AO2987" i="1" s="1"/>
  <c r="AR526" i="1" a="1"/>
  <c r="AR526" i="1" s="1"/>
  <c r="AQ526" i="1" a="1"/>
  <c r="AQ526" i="1" s="1"/>
  <c r="AP526" i="1" a="1"/>
  <c r="AP526" i="1" s="1"/>
  <c r="AO526" i="1" a="1"/>
  <c r="AO526" i="1" s="1"/>
  <c r="AR362" i="1" a="1"/>
  <c r="AR362" i="1" s="1"/>
  <c r="AQ362" i="1" a="1"/>
  <c r="AQ362" i="1" s="1"/>
  <c r="AP362" i="1" a="1"/>
  <c r="AP362" i="1" s="1"/>
  <c r="AO362" i="1" a="1"/>
  <c r="AO362" i="1" s="1"/>
  <c r="AR1992" i="1" a="1"/>
  <c r="AR1992" i="1" s="1"/>
  <c r="AQ1992" i="1" a="1"/>
  <c r="AQ1992" i="1" s="1"/>
  <c r="AP1992" i="1" a="1"/>
  <c r="AP1992" i="1" s="1"/>
  <c r="AO1992" i="1" a="1"/>
  <c r="AO1992" i="1" s="1"/>
  <c r="AR3615" i="1" a="1"/>
  <c r="AR3615" i="1" s="1"/>
  <c r="AQ3615" i="1" a="1"/>
  <c r="AQ3615" i="1" s="1"/>
  <c r="AP3615" i="1" a="1"/>
  <c r="AP3615" i="1" s="1"/>
  <c r="AO3615" i="1" a="1"/>
  <c r="AO3615" i="1" s="1"/>
  <c r="AR2163" i="1" a="1"/>
  <c r="AR2163" i="1" s="1"/>
  <c r="AQ2163" i="1" a="1"/>
  <c r="AQ2163" i="1" s="1"/>
  <c r="AP2163" i="1" a="1"/>
  <c r="AP2163" i="1" s="1"/>
  <c r="AO2163" i="1" a="1"/>
  <c r="AO2163" i="1" s="1"/>
  <c r="AR645" i="1" a="1"/>
  <c r="AR645" i="1" s="1"/>
  <c r="AQ645" i="1" a="1"/>
  <c r="AQ645" i="1" s="1"/>
  <c r="AP645" i="1" a="1"/>
  <c r="AP645" i="1" s="1"/>
  <c r="AO645" i="1" a="1"/>
  <c r="AO645" i="1" s="1"/>
  <c r="AR878" i="1" a="1"/>
  <c r="AR878" i="1" s="1"/>
  <c r="AQ878" i="1" a="1"/>
  <c r="AQ878" i="1" s="1"/>
  <c r="AP878" i="1" a="1"/>
  <c r="AP878" i="1" s="1"/>
  <c r="AO878" i="1" a="1"/>
  <c r="AO878" i="1" s="1"/>
  <c r="AR3313" i="1" a="1"/>
  <c r="AR3313" i="1" s="1"/>
  <c r="AQ3313" i="1" a="1"/>
  <c r="AQ3313" i="1" s="1"/>
  <c r="AP3313" i="1" a="1"/>
  <c r="AP3313" i="1" s="1"/>
  <c r="AO3313" i="1" a="1"/>
  <c r="AO3313" i="1" s="1"/>
  <c r="AR1803" i="1" a="1"/>
  <c r="AR1803" i="1" s="1"/>
  <c r="AQ1803" i="1" a="1"/>
  <c r="AQ1803" i="1" s="1"/>
  <c r="AP1803" i="1" a="1"/>
  <c r="AP1803" i="1" s="1"/>
  <c r="AO1803" i="1" a="1"/>
  <c r="AO1803" i="1" s="1"/>
  <c r="AR874" i="1" a="1"/>
  <c r="AR874" i="1" s="1"/>
  <c r="AQ874" i="1" a="1"/>
  <c r="AQ874" i="1" s="1"/>
  <c r="AP874" i="1" a="1"/>
  <c r="AP874" i="1" s="1"/>
  <c r="AO874" i="1" a="1"/>
  <c r="AO874" i="1" s="1"/>
  <c r="AR2320" i="1" a="1"/>
  <c r="AR2320" i="1" s="1"/>
  <c r="AQ2320" i="1" a="1"/>
  <c r="AQ2320" i="1" s="1"/>
  <c r="AP2320" i="1" a="1"/>
  <c r="AP2320" i="1" s="1"/>
  <c r="AO2320" i="1" a="1"/>
  <c r="AO2320" i="1" s="1"/>
  <c r="AR1857" i="1" a="1"/>
  <c r="AR1857" i="1" s="1"/>
  <c r="AQ1857" i="1" a="1"/>
  <c r="AQ1857" i="1" s="1"/>
  <c r="AP1857" i="1" a="1"/>
  <c r="AP1857" i="1" s="1"/>
  <c r="AO1857" i="1" a="1"/>
  <c r="AO1857" i="1" s="1"/>
  <c r="AR378" i="1" a="1"/>
  <c r="AR378" i="1" s="1"/>
  <c r="AQ378" i="1" a="1"/>
  <c r="AQ378" i="1" s="1"/>
  <c r="AP378" i="1" a="1"/>
  <c r="AP378" i="1" s="1"/>
  <c r="AO378" i="1" a="1"/>
  <c r="AO378" i="1" s="1"/>
  <c r="AR2551" i="1" a="1"/>
  <c r="AR2551" i="1" s="1"/>
  <c r="AQ2551" i="1" a="1"/>
  <c r="AQ2551" i="1" s="1"/>
  <c r="AP2551" i="1" a="1"/>
  <c r="AP2551" i="1" s="1"/>
  <c r="AO2551" i="1" a="1"/>
  <c r="AO2551" i="1" s="1"/>
  <c r="AR205" i="1" a="1"/>
  <c r="AR205" i="1" s="1"/>
  <c r="AQ205" i="1" a="1"/>
  <c r="AQ205" i="1" s="1"/>
  <c r="AP205" i="1" a="1"/>
  <c r="AP205" i="1" s="1"/>
  <c r="AO205" i="1" a="1"/>
  <c r="AO205" i="1" s="1"/>
  <c r="AR2511" i="1" a="1"/>
  <c r="AR2511" i="1" s="1"/>
  <c r="AQ2511" i="1" a="1"/>
  <c r="AQ2511" i="1" s="1"/>
  <c r="AP2511" i="1" a="1"/>
  <c r="AP2511" i="1" s="1"/>
  <c r="AO2511" i="1" a="1"/>
  <c r="AO2511" i="1" s="1"/>
  <c r="AR2518" i="1" a="1"/>
  <c r="AR2518" i="1" s="1"/>
  <c r="AQ2518" i="1" a="1"/>
  <c r="AQ2518" i="1" s="1"/>
  <c r="AP2518" i="1" a="1"/>
  <c r="AP2518" i="1" s="1"/>
  <c r="AO2518" i="1" a="1"/>
  <c r="AO2518" i="1" s="1"/>
  <c r="AR1874" i="1" a="1"/>
  <c r="AR1874" i="1" s="1"/>
  <c r="AQ1874" i="1" a="1"/>
  <c r="AQ1874" i="1" s="1"/>
  <c r="AP1874" i="1" a="1"/>
  <c r="AP1874" i="1" s="1"/>
  <c r="AO1874" i="1" a="1"/>
  <c r="AO1874" i="1" s="1"/>
  <c r="AR795" i="1" a="1"/>
  <c r="AR795" i="1" s="1"/>
  <c r="AQ795" i="1" a="1"/>
  <c r="AQ795" i="1" s="1"/>
  <c r="AP795" i="1" a="1"/>
  <c r="AP795" i="1" s="1"/>
  <c r="AO795" i="1" a="1"/>
  <c r="AO795" i="1" s="1"/>
  <c r="AR2913" i="1" a="1"/>
  <c r="AR2913" i="1" s="1"/>
  <c r="AQ2913" i="1" a="1"/>
  <c r="AQ2913" i="1" s="1"/>
  <c r="AP2913" i="1" a="1"/>
  <c r="AP2913" i="1" s="1"/>
  <c r="AO2913" i="1" a="1"/>
  <c r="AO2913" i="1" s="1"/>
  <c r="AR1744" i="1" a="1"/>
  <c r="AR1744" i="1" s="1"/>
  <c r="AQ1744" i="1" a="1"/>
  <c r="AQ1744" i="1" s="1"/>
  <c r="AP1744" i="1" a="1"/>
  <c r="AP1744" i="1" s="1"/>
  <c r="AO1744" i="1" a="1"/>
  <c r="AO1744" i="1" s="1"/>
  <c r="AR883" i="1" a="1"/>
  <c r="AR883" i="1" s="1"/>
  <c r="AQ883" i="1" a="1"/>
  <c r="AQ883" i="1" s="1"/>
  <c r="AP883" i="1" a="1"/>
  <c r="AP883" i="1" s="1"/>
  <c r="AO883" i="1" a="1"/>
  <c r="AO883" i="1" s="1"/>
  <c r="AR3572" i="1" a="1"/>
  <c r="AR3572" i="1" s="1"/>
  <c r="AQ3572" i="1" a="1"/>
  <c r="AQ3572" i="1" s="1"/>
  <c r="AP3572" i="1" a="1"/>
  <c r="AP3572" i="1" s="1"/>
  <c r="AO3572" i="1" a="1"/>
  <c r="AO3572" i="1" s="1"/>
  <c r="AR2935" i="1" a="1"/>
  <c r="AR2935" i="1" s="1"/>
  <c r="AQ2935" i="1" a="1"/>
  <c r="AQ2935" i="1" s="1"/>
  <c r="AP2935" i="1" a="1"/>
  <c r="AP2935" i="1" s="1"/>
  <c r="AO2935" i="1" a="1"/>
  <c r="AO2935" i="1" s="1"/>
  <c r="AR1438" i="1" a="1"/>
  <c r="AR1438" i="1" s="1"/>
  <c r="AQ1438" i="1" a="1"/>
  <c r="AQ1438" i="1" s="1"/>
  <c r="AP1438" i="1" a="1"/>
  <c r="AP1438" i="1" s="1"/>
  <c r="AO1438" i="1" a="1"/>
  <c r="AO1438" i="1" s="1"/>
  <c r="AR879" i="1" a="1"/>
  <c r="AR879" i="1" s="1"/>
  <c r="AQ879" i="1" a="1"/>
  <c r="AQ879" i="1" s="1"/>
  <c r="AP879" i="1" a="1"/>
  <c r="AP879" i="1" s="1"/>
  <c r="AO879" i="1" a="1"/>
  <c r="AO879" i="1" s="1"/>
  <c r="AR2022" i="1" a="1"/>
  <c r="AR2022" i="1" s="1"/>
  <c r="AQ2022" i="1" a="1"/>
  <c r="AQ2022" i="1" s="1"/>
  <c r="AP2022" i="1" a="1"/>
  <c r="AP2022" i="1" s="1"/>
  <c r="AO2022" i="1" a="1"/>
  <c r="AO2022" i="1" s="1"/>
  <c r="AR3614" i="1" a="1"/>
  <c r="AR3614" i="1" s="1"/>
  <c r="AQ3614" i="1" a="1"/>
  <c r="AQ3614" i="1" s="1"/>
  <c r="AP3614" i="1" a="1"/>
  <c r="AP3614" i="1" s="1"/>
  <c r="AO3614" i="1" a="1"/>
  <c r="AO3614" i="1" s="1"/>
  <c r="AR2906" i="1" a="1"/>
  <c r="AR2906" i="1" s="1"/>
  <c r="AQ2906" i="1" a="1"/>
  <c r="AQ2906" i="1" s="1"/>
  <c r="AP2906" i="1" a="1"/>
  <c r="AP2906" i="1" s="1"/>
  <c r="AO2906" i="1" a="1"/>
  <c r="AO2906" i="1" s="1"/>
  <c r="AR885" i="1" a="1"/>
  <c r="AR885" i="1" s="1"/>
  <c r="AQ885" i="1" a="1"/>
  <c r="AQ885" i="1" s="1"/>
  <c r="AP885" i="1" a="1"/>
  <c r="AP885" i="1" s="1"/>
  <c r="AO885" i="1" a="1"/>
  <c r="AO885" i="1" s="1"/>
  <c r="AR2562" i="1" a="1"/>
  <c r="AR2562" i="1" s="1"/>
  <c r="AQ2562" i="1" a="1"/>
  <c r="AQ2562" i="1" s="1"/>
  <c r="AP2562" i="1" a="1"/>
  <c r="AP2562" i="1" s="1"/>
  <c r="AO2562" i="1" a="1"/>
  <c r="AO2562" i="1" s="1"/>
  <c r="AR768" i="1" a="1"/>
  <c r="AR768" i="1" s="1"/>
  <c r="AQ768" i="1" a="1"/>
  <c r="AQ768" i="1" s="1"/>
  <c r="AP768" i="1" a="1"/>
  <c r="AP768" i="1" s="1"/>
  <c r="AO768" i="1" a="1"/>
  <c r="AO768" i="1" s="1"/>
  <c r="AR877" i="1" a="1"/>
  <c r="AR877" i="1" s="1"/>
  <c r="AQ877" i="1" a="1"/>
  <c r="AQ877" i="1" s="1"/>
  <c r="AP877" i="1" a="1"/>
  <c r="AP877" i="1" s="1"/>
  <c r="AO877" i="1" a="1"/>
  <c r="AO877" i="1" s="1"/>
  <c r="AR3186" i="1" a="1"/>
  <c r="AR3186" i="1" s="1"/>
  <c r="AQ3186" i="1" a="1"/>
  <c r="AQ3186" i="1" s="1"/>
  <c r="AP3186" i="1" a="1"/>
  <c r="AP3186" i="1" s="1"/>
  <c r="AO3186" i="1" a="1"/>
  <c r="AO3186" i="1" s="1"/>
  <c r="AR3202" i="1" a="1"/>
  <c r="AR3202" i="1" s="1"/>
  <c r="AQ3202" i="1" a="1"/>
  <c r="AQ3202" i="1" s="1"/>
  <c r="AP3202" i="1" a="1"/>
  <c r="AP3202" i="1" s="1"/>
  <c r="AO3202" i="1" a="1"/>
  <c r="AO3202" i="1" s="1"/>
  <c r="AR3194" i="1" a="1"/>
  <c r="AR3194" i="1" s="1"/>
  <c r="AQ3194" i="1" a="1"/>
  <c r="AQ3194" i="1" s="1"/>
  <c r="AP3194" i="1" a="1"/>
  <c r="AP3194" i="1" s="1"/>
  <c r="AO3194" i="1" a="1"/>
  <c r="AO3194" i="1" s="1"/>
  <c r="AR3456" i="1" a="1"/>
  <c r="AR3456" i="1" s="1"/>
  <c r="AQ3456" i="1" a="1"/>
  <c r="AQ3456" i="1" s="1"/>
  <c r="AP3456" i="1" a="1"/>
  <c r="AP3456" i="1" s="1"/>
  <c r="AO3456" i="1" a="1"/>
  <c r="AO3456" i="1" s="1"/>
  <c r="AR2000" i="1" a="1"/>
  <c r="AR2000" i="1" s="1"/>
  <c r="AQ2000" i="1" a="1"/>
  <c r="AQ2000" i="1" s="1"/>
  <c r="AP2000" i="1" a="1"/>
  <c r="AP2000" i="1" s="1"/>
  <c r="AO2000" i="1" a="1"/>
  <c r="AO2000" i="1" s="1"/>
  <c r="AR3463" i="1" a="1"/>
  <c r="AR3463" i="1" s="1"/>
  <c r="AQ3463" i="1" a="1"/>
  <c r="AQ3463" i="1" s="1"/>
  <c r="AP3463" i="1" a="1"/>
  <c r="AP3463" i="1" s="1"/>
  <c r="AO3463" i="1" a="1"/>
  <c r="AO3463" i="1" s="1"/>
  <c r="AR912" i="1" a="1"/>
  <c r="AR912" i="1" s="1"/>
  <c r="AQ912" i="1" a="1"/>
  <c r="AQ912" i="1" s="1"/>
  <c r="AP912" i="1" a="1"/>
  <c r="AP912" i="1" s="1"/>
  <c r="AO912" i="1" a="1"/>
  <c r="AO912" i="1" s="1"/>
  <c r="AR1223" i="1" a="1"/>
  <c r="AR1223" i="1" s="1"/>
  <c r="AQ1223" i="1" a="1"/>
  <c r="AQ1223" i="1" s="1"/>
  <c r="AP1223" i="1" a="1"/>
  <c r="AP1223" i="1" s="1"/>
  <c r="AO1223" i="1" a="1"/>
  <c r="AO1223" i="1" s="1"/>
  <c r="AR1234" i="1" a="1"/>
  <c r="AR1234" i="1" s="1"/>
  <c r="AQ1234" i="1" a="1"/>
  <c r="AQ1234" i="1" s="1"/>
  <c r="AP1234" i="1" a="1"/>
  <c r="AP1234" i="1" s="1"/>
  <c r="AO1234" i="1" a="1"/>
  <c r="AO1234" i="1" s="1"/>
  <c r="AR2784" i="1" a="1"/>
  <c r="AR2784" i="1" s="1"/>
  <c r="AQ2784" i="1" a="1"/>
  <c r="AQ2784" i="1" s="1"/>
  <c r="AP2784" i="1" a="1"/>
  <c r="AP2784" i="1" s="1"/>
  <c r="AO2784" i="1" a="1"/>
  <c r="AO2784" i="1" s="1"/>
  <c r="AR184" i="1" a="1"/>
  <c r="AR184" i="1" s="1"/>
  <c r="AQ184" i="1" a="1"/>
  <c r="AQ184" i="1" s="1"/>
  <c r="AP184" i="1" a="1"/>
  <c r="AP184" i="1" s="1"/>
  <c r="AO184" i="1" a="1"/>
  <c r="AO184" i="1" s="1"/>
  <c r="AR3265" i="1" a="1"/>
  <c r="AR3265" i="1" s="1"/>
  <c r="AQ3265" i="1" a="1"/>
  <c r="AQ3265" i="1" s="1"/>
  <c r="AP3265" i="1" a="1"/>
  <c r="AP3265" i="1" s="1"/>
  <c r="AO3265" i="1" a="1"/>
  <c r="AO3265" i="1" s="1"/>
  <c r="AR1704" i="1" a="1"/>
  <c r="AR1704" i="1" s="1"/>
  <c r="AQ1704" i="1" a="1"/>
  <c r="AQ1704" i="1" s="1"/>
  <c r="AP1704" i="1" a="1"/>
  <c r="AP1704" i="1" s="1"/>
  <c r="AO1704" i="1" a="1"/>
  <c r="AO1704" i="1" s="1"/>
  <c r="AR3306" i="1" a="1"/>
  <c r="AR3306" i="1" s="1"/>
  <c r="AQ3306" i="1" a="1"/>
  <c r="AQ3306" i="1" s="1"/>
  <c r="AP3306" i="1" a="1"/>
  <c r="AP3306" i="1" s="1"/>
  <c r="AO3306" i="1" a="1"/>
  <c r="AO3306" i="1" s="1"/>
  <c r="AR914" i="1" a="1"/>
  <c r="AR914" i="1" s="1"/>
  <c r="AQ914" i="1" a="1"/>
  <c r="AQ914" i="1" s="1"/>
  <c r="AP914" i="1" a="1"/>
  <c r="AP914" i="1" s="1"/>
  <c r="AO914" i="1" a="1"/>
  <c r="AO914" i="1" s="1"/>
  <c r="AR2018" i="1" a="1"/>
  <c r="AR2018" i="1" s="1"/>
  <c r="AQ2018" i="1" a="1"/>
  <c r="AQ2018" i="1" s="1"/>
  <c r="AP2018" i="1" a="1"/>
  <c r="AP2018" i="1" s="1"/>
  <c r="AO2018" i="1" a="1"/>
  <c r="AO2018" i="1" s="1"/>
  <c r="AR1934" i="1" a="1"/>
  <c r="AR1934" i="1" s="1"/>
  <c r="AQ1934" i="1" a="1"/>
  <c r="AQ1934" i="1" s="1"/>
  <c r="AP1934" i="1" a="1"/>
  <c r="AP1934" i="1" s="1"/>
  <c r="AO1934" i="1" a="1"/>
  <c r="AO1934" i="1" s="1"/>
  <c r="AR851" i="1" a="1"/>
  <c r="AR851" i="1" s="1"/>
  <c r="AQ851" i="1" a="1"/>
  <c r="AQ851" i="1" s="1"/>
  <c r="AP851" i="1" a="1"/>
  <c r="AP851" i="1" s="1"/>
  <c r="AO851" i="1" a="1"/>
  <c r="AO851" i="1" s="1"/>
  <c r="AR1038" i="1" a="1"/>
  <c r="AR1038" i="1" s="1"/>
  <c r="AQ1038" i="1" a="1"/>
  <c r="AQ1038" i="1" s="1"/>
  <c r="AP1038" i="1" a="1"/>
  <c r="AP1038" i="1" s="1"/>
  <c r="AO1038" i="1" a="1"/>
  <c r="AO1038" i="1" s="1"/>
  <c r="AR866" i="1" a="1"/>
  <c r="AR866" i="1" s="1"/>
  <c r="AQ866" i="1" a="1"/>
  <c r="AQ866" i="1" s="1"/>
  <c r="AP866" i="1" a="1"/>
  <c r="AP866" i="1" s="1"/>
  <c r="AO866" i="1" a="1"/>
  <c r="AO866" i="1" s="1"/>
  <c r="AR2454" i="1" a="1"/>
  <c r="AR2454" i="1" s="1"/>
  <c r="AQ2454" i="1" a="1"/>
  <c r="AQ2454" i="1" s="1"/>
  <c r="AP2454" i="1" a="1"/>
  <c r="AP2454" i="1" s="1"/>
  <c r="AO2454" i="1" a="1"/>
  <c r="AO2454" i="1" s="1"/>
  <c r="AR3300" i="1" a="1"/>
  <c r="AR3300" i="1" s="1"/>
  <c r="AQ3300" i="1" a="1"/>
  <c r="AQ3300" i="1" s="1"/>
  <c r="AP3300" i="1" a="1"/>
  <c r="AP3300" i="1" s="1"/>
  <c r="AO3300" i="1" a="1"/>
  <c r="AO3300" i="1" s="1"/>
  <c r="AR1458" i="1" a="1"/>
  <c r="AR1458" i="1" s="1"/>
  <c r="AQ1458" i="1" a="1"/>
  <c r="AQ1458" i="1" s="1"/>
  <c r="AP1458" i="1" a="1"/>
  <c r="AP1458" i="1" s="1"/>
  <c r="AO1458" i="1" a="1"/>
  <c r="AO1458" i="1" s="1"/>
  <c r="AR1161" i="1" a="1"/>
  <c r="AR1161" i="1" s="1"/>
  <c r="AQ1161" i="1" a="1"/>
  <c r="AQ1161" i="1" s="1"/>
  <c r="AP1161" i="1" a="1"/>
  <c r="AP1161" i="1" s="1"/>
  <c r="AO1161" i="1" a="1"/>
  <c r="AO1161" i="1" s="1"/>
  <c r="AR2130" i="1" a="1"/>
  <c r="AR2130" i="1" s="1"/>
  <c r="AQ2130" i="1" a="1"/>
  <c r="AQ2130" i="1" s="1"/>
  <c r="AP2130" i="1" a="1"/>
  <c r="AP2130" i="1" s="1"/>
  <c r="AO2130" i="1" a="1"/>
  <c r="AO2130" i="1" s="1"/>
  <c r="AR3303" i="1" a="1"/>
  <c r="AR3303" i="1" s="1"/>
  <c r="AQ3303" i="1" a="1"/>
  <c r="AQ3303" i="1" s="1"/>
  <c r="AP3303" i="1" a="1"/>
  <c r="AP3303" i="1" s="1"/>
  <c r="AO3303" i="1" a="1"/>
  <c r="AO3303" i="1" s="1"/>
  <c r="AR1627" i="1" a="1"/>
  <c r="AR1627" i="1" s="1"/>
  <c r="AQ1627" i="1" a="1"/>
  <c r="AQ1627" i="1" s="1"/>
  <c r="AP1627" i="1" a="1"/>
  <c r="AP1627" i="1" s="1"/>
  <c r="AO1627" i="1" a="1"/>
  <c r="AO1627" i="1" s="1"/>
  <c r="AR1345" i="1" a="1"/>
  <c r="AR1345" i="1" s="1"/>
  <c r="AQ1345" i="1" a="1"/>
  <c r="AQ1345" i="1" s="1"/>
  <c r="AP1345" i="1" a="1"/>
  <c r="AP1345" i="1" s="1"/>
  <c r="AO1345" i="1" a="1"/>
  <c r="AO1345" i="1" s="1"/>
  <c r="AR3298" i="1" a="1"/>
  <c r="AR3298" i="1" s="1"/>
  <c r="AQ3298" i="1" a="1"/>
  <c r="AQ3298" i="1" s="1"/>
  <c r="AP3298" i="1" a="1"/>
  <c r="AP3298" i="1" s="1"/>
  <c r="AO3298" i="1" a="1"/>
  <c r="AO3298" i="1" s="1"/>
  <c r="AR2313" i="1" a="1"/>
  <c r="AR2313" i="1" s="1"/>
  <c r="AQ2313" i="1" a="1"/>
  <c r="AQ2313" i="1" s="1"/>
  <c r="AP2313" i="1" a="1"/>
  <c r="AP2313" i="1" s="1"/>
  <c r="AO2313" i="1" a="1"/>
  <c r="AO2313" i="1" s="1"/>
  <c r="AR2664" i="1" a="1"/>
  <c r="AR2664" i="1" s="1"/>
  <c r="AQ2664" i="1" a="1"/>
  <c r="AQ2664" i="1" s="1"/>
  <c r="AP2664" i="1" a="1"/>
  <c r="AP2664" i="1" s="1"/>
  <c r="AO2664" i="1" a="1"/>
  <c r="AO2664" i="1" s="1"/>
  <c r="AR3621" i="1" a="1"/>
  <c r="AR3621" i="1" s="1"/>
  <c r="AQ3621" i="1" a="1"/>
  <c r="AQ3621" i="1" s="1"/>
  <c r="AP3621" i="1" a="1"/>
  <c r="AP3621" i="1" s="1"/>
  <c r="AO3621" i="1" a="1"/>
  <c r="AO3621" i="1" s="1"/>
  <c r="AR2455" i="1" a="1"/>
  <c r="AR2455" i="1" s="1"/>
  <c r="AQ2455" i="1" a="1"/>
  <c r="AQ2455" i="1" s="1"/>
  <c r="AP2455" i="1" a="1"/>
  <c r="AP2455" i="1" s="1"/>
  <c r="AO2455" i="1" a="1"/>
  <c r="AO2455" i="1" s="1"/>
  <c r="AR1933" i="1" a="1"/>
  <c r="AR1933" i="1" s="1"/>
  <c r="AQ1933" i="1" a="1"/>
  <c r="AQ1933" i="1" s="1"/>
  <c r="AP1933" i="1" a="1"/>
  <c r="AP1933" i="1" s="1"/>
  <c r="AO1933" i="1" a="1"/>
  <c r="AO1933" i="1" s="1"/>
  <c r="AR2587" i="1" a="1"/>
  <c r="AR2587" i="1" s="1"/>
  <c r="AQ2587" i="1" a="1"/>
  <c r="AQ2587" i="1" s="1"/>
  <c r="AP2587" i="1" a="1"/>
  <c r="AP2587" i="1" s="1"/>
  <c r="AO2587" i="1" a="1"/>
  <c r="AO2587" i="1" s="1"/>
  <c r="AR2451" i="1" a="1"/>
  <c r="AR2451" i="1" s="1"/>
  <c r="AQ2451" i="1" a="1"/>
  <c r="AQ2451" i="1" s="1"/>
  <c r="AP2451" i="1" a="1"/>
  <c r="AP2451" i="1" s="1"/>
  <c r="AO2451" i="1" a="1"/>
  <c r="AO2451" i="1" s="1"/>
  <c r="AR934" i="1" a="1"/>
  <c r="AR934" i="1" s="1"/>
  <c r="AQ934" i="1" a="1"/>
  <c r="AQ934" i="1" s="1"/>
  <c r="AP934" i="1" a="1"/>
  <c r="AP934" i="1" s="1"/>
  <c r="AO934" i="1" a="1"/>
  <c r="AO934" i="1" s="1"/>
  <c r="AR2281" i="1" a="1"/>
  <c r="AR2281" i="1" s="1"/>
  <c r="AQ2281" i="1" a="1"/>
  <c r="AQ2281" i="1" s="1"/>
  <c r="AP2281" i="1" a="1"/>
  <c r="AP2281" i="1" s="1"/>
  <c r="AO2281" i="1" a="1"/>
  <c r="AO2281" i="1" s="1"/>
  <c r="AR1937" i="1" a="1"/>
  <c r="AR1937" i="1" s="1"/>
  <c r="AQ1937" i="1" a="1"/>
  <c r="AQ1937" i="1" s="1"/>
  <c r="AP1937" i="1" a="1"/>
  <c r="AP1937" i="1" s="1"/>
  <c r="AO1937" i="1" a="1"/>
  <c r="AO1937" i="1" s="1"/>
  <c r="AR3182" i="1" a="1"/>
  <c r="AR3182" i="1" s="1"/>
  <c r="AQ3182" i="1" a="1"/>
  <c r="AQ3182" i="1" s="1"/>
  <c r="AP3182" i="1" a="1"/>
  <c r="AP3182" i="1" s="1"/>
  <c r="AO3182" i="1" a="1"/>
  <c r="AO3182" i="1" s="1"/>
  <c r="AR2944" i="1" a="1"/>
  <c r="AR2944" i="1" s="1"/>
  <c r="AQ2944" i="1" a="1"/>
  <c r="AQ2944" i="1" s="1"/>
  <c r="AP2944" i="1" a="1"/>
  <c r="AP2944" i="1" s="1"/>
  <c r="AO2944" i="1" a="1"/>
  <c r="AO2944" i="1" s="1"/>
  <c r="AR783" i="1" a="1"/>
  <c r="AR783" i="1" s="1"/>
  <c r="AQ783" i="1" a="1"/>
  <c r="AQ783" i="1" s="1"/>
  <c r="AP783" i="1" a="1"/>
  <c r="AP783" i="1" s="1"/>
  <c r="AO783" i="1" a="1"/>
  <c r="AO783" i="1" s="1"/>
  <c r="AR1682" i="1" a="1"/>
  <c r="AR1682" i="1" s="1"/>
  <c r="AQ1682" i="1" a="1"/>
  <c r="AQ1682" i="1" s="1"/>
  <c r="AP1682" i="1" a="1"/>
  <c r="AP1682" i="1" s="1"/>
  <c r="AO1682" i="1" a="1"/>
  <c r="AO1682" i="1" s="1"/>
  <c r="AR1932" i="1" a="1"/>
  <c r="AR1932" i="1" s="1"/>
  <c r="AQ1932" i="1" a="1"/>
  <c r="AQ1932" i="1" s="1"/>
  <c r="AP1932" i="1" a="1"/>
  <c r="AP1932" i="1" s="1"/>
  <c r="AO1932" i="1" a="1"/>
  <c r="AO1932" i="1" s="1"/>
  <c r="AR937" i="1" a="1"/>
  <c r="AR937" i="1" s="1"/>
  <c r="AQ937" i="1" a="1"/>
  <c r="AQ937" i="1" s="1"/>
  <c r="AP937" i="1" a="1"/>
  <c r="AP937" i="1" s="1"/>
  <c r="AO937" i="1" a="1"/>
  <c r="AO937" i="1" s="1"/>
  <c r="AR847" i="1" a="1"/>
  <c r="AR847" i="1" s="1"/>
  <c r="AQ847" i="1" a="1"/>
  <c r="AQ847" i="1" s="1"/>
  <c r="AP847" i="1" a="1"/>
  <c r="AP847" i="1" s="1"/>
  <c r="AO847" i="1" a="1"/>
  <c r="AO847" i="1" s="1"/>
  <c r="AR563" i="1" a="1"/>
  <c r="AR563" i="1" s="1"/>
  <c r="AQ563" i="1" a="1"/>
  <c r="AQ563" i="1" s="1"/>
  <c r="AP563" i="1" a="1"/>
  <c r="AP563" i="1" s="1"/>
  <c r="AO563" i="1" a="1"/>
  <c r="AO563" i="1" s="1"/>
  <c r="AR946" i="1" a="1"/>
  <c r="AR946" i="1" s="1"/>
  <c r="AQ946" i="1" a="1"/>
  <c r="AQ946" i="1" s="1"/>
  <c r="AP946" i="1" a="1"/>
  <c r="AP946" i="1" s="1"/>
  <c r="AO946" i="1" a="1"/>
  <c r="AO946" i="1" s="1"/>
  <c r="AR1418" i="1" a="1"/>
  <c r="AR1418" i="1" s="1"/>
  <c r="AQ1418" i="1" a="1"/>
  <c r="AQ1418" i="1" s="1"/>
  <c r="AP1418" i="1" a="1"/>
  <c r="AP1418" i="1" s="1"/>
  <c r="AO1418" i="1" a="1"/>
  <c r="AO1418" i="1" s="1"/>
  <c r="AR817" i="1" a="1"/>
  <c r="AR817" i="1" s="1"/>
  <c r="AQ817" i="1" a="1"/>
  <c r="AQ817" i="1" s="1"/>
  <c r="AP817" i="1" a="1"/>
  <c r="AP817" i="1" s="1"/>
  <c r="AO817" i="1" a="1"/>
  <c r="AO817" i="1" s="1"/>
  <c r="AR2802" i="1" a="1"/>
  <c r="AR2802" i="1" s="1"/>
  <c r="AQ2802" i="1" a="1"/>
  <c r="AQ2802" i="1" s="1"/>
  <c r="AP2802" i="1" a="1"/>
  <c r="AP2802" i="1" s="1"/>
  <c r="AO2802" i="1" a="1"/>
  <c r="AO2802" i="1" s="1"/>
  <c r="AR3304" i="1" a="1"/>
  <c r="AR3304" i="1" s="1"/>
  <c r="AQ3304" i="1" a="1"/>
  <c r="AQ3304" i="1" s="1"/>
  <c r="AP3304" i="1" a="1"/>
  <c r="AP3304" i="1" s="1"/>
  <c r="AO3304" i="1" a="1"/>
  <c r="AO3304" i="1" s="1"/>
  <c r="AR2594" i="1" a="1"/>
  <c r="AR2594" i="1" s="1"/>
  <c r="AQ2594" i="1" a="1"/>
  <c r="AQ2594" i="1" s="1"/>
  <c r="AP2594" i="1" a="1"/>
  <c r="AP2594" i="1" s="1"/>
  <c r="AO2594" i="1" a="1"/>
  <c r="AO2594" i="1" s="1"/>
  <c r="AR3616" i="1" a="1"/>
  <c r="AR3616" i="1" s="1"/>
  <c r="AQ3616" i="1" a="1"/>
  <c r="AQ3616" i="1" s="1"/>
  <c r="AP3616" i="1" a="1"/>
  <c r="AP3616" i="1" s="1"/>
  <c r="AO3616" i="1" a="1"/>
  <c r="AO3616" i="1" s="1"/>
  <c r="AR2448" i="1" a="1"/>
  <c r="AR2448" i="1" s="1"/>
  <c r="AQ2448" i="1" a="1"/>
  <c r="AQ2448" i="1" s="1"/>
  <c r="AP2448" i="1" a="1"/>
  <c r="AP2448" i="1" s="1"/>
  <c r="AO2448" i="1" a="1"/>
  <c r="AO2448" i="1" s="1"/>
  <c r="AR1774" i="1" a="1"/>
  <c r="AR1774" i="1" s="1"/>
  <c r="AQ1774" i="1" a="1"/>
  <c r="AQ1774" i="1" s="1"/>
  <c r="AP1774" i="1" a="1"/>
  <c r="AP1774" i="1" s="1"/>
  <c r="AO1774" i="1" a="1"/>
  <c r="AO1774" i="1" s="1"/>
  <c r="AR1582" i="1" a="1"/>
  <c r="AR1582" i="1" s="1"/>
  <c r="AQ1582" i="1" a="1"/>
  <c r="AQ1582" i="1" s="1"/>
  <c r="AP1582" i="1" a="1"/>
  <c r="AP1582" i="1" s="1"/>
  <c r="AO1582" i="1" a="1"/>
  <c r="AO1582" i="1" s="1"/>
  <c r="AR82" i="1" a="1"/>
  <c r="AR82" i="1" s="1"/>
  <c r="AQ82" i="1" a="1"/>
  <c r="AQ82" i="1" s="1"/>
  <c r="AP82" i="1" a="1"/>
  <c r="AP82" i="1" s="1"/>
  <c r="AO82" i="1" a="1"/>
  <c r="AO82" i="1" s="1"/>
  <c r="AR627" i="1" a="1"/>
  <c r="AR627" i="1" s="1"/>
  <c r="AQ627" i="1" a="1"/>
  <c r="AQ627" i="1" s="1"/>
  <c r="AP627" i="1" a="1"/>
  <c r="AP627" i="1" s="1"/>
  <c r="AO627" i="1" a="1"/>
  <c r="AO627" i="1" s="1"/>
  <c r="AR1422" i="1" a="1"/>
  <c r="AR1422" i="1" s="1"/>
  <c r="AQ1422" i="1" a="1"/>
  <c r="AQ1422" i="1" s="1"/>
  <c r="AP1422" i="1" a="1"/>
  <c r="AP1422" i="1" s="1"/>
  <c r="AO1422" i="1" a="1"/>
  <c r="AO1422" i="1" s="1"/>
  <c r="AR876" i="1" a="1"/>
  <c r="AR876" i="1" s="1"/>
  <c r="AQ876" i="1" a="1"/>
  <c r="AQ876" i="1" s="1"/>
  <c r="AP876" i="1" a="1"/>
  <c r="AP876" i="1" s="1"/>
  <c r="AO876" i="1" a="1"/>
  <c r="AO876" i="1" s="1"/>
  <c r="AR857" i="1" a="1"/>
  <c r="AR857" i="1" s="1"/>
  <c r="AQ857" i="1" a="1"/>
  <c r="AQ857" i="1" s="1"/>
  <c r="AP857" i="1" a="1"/>
  <c r="AP857" i="1" s="1"/>
  <c r="AO857" i="1" a="1"/>
  <c r="AO857" i="1" s="1"/>
  <c r="AR293" i="1" a="1"/>
  <c r="AR293" i="1" s="1"/>
  <c r="AQ293" i="1" a="1"/>
  <c r="AQ293" i="1" s="1"/>
  <c r="AP293" i="1" a="1"/>
  <c r="AP293" i="1" s="1"/>
  <c r="AO293" i="1" a="1"/>
  <c r="AO293" i="1" s="1"/>
  <c r="AR2160" i="1" a="1"/>
  <c r="AR2160" i="1" s="1"/>
  <c r="AQ2160" i="1" a="1"/>
  <c r="AQ2160" i="1" s="1"/>
  <c r="AP2160" i="1" a="1"/>
  <c r="AP2160" i="1" s="1"/>
  <c r="AO2160" i="1" a="1"/>
  <c r="AO2160" i="1" s="1"/>
  <c r="AR3437" i="1" a="1"/>
  <c r="AR3437" i="1" s="1"/>
  <c r="AQ3437" i="1" a="1"/>
  <c r="AQ3437" i="1" s="1"/>
  <c r="AP3437" i="1" a="1"/>
  <c r="AP3437" i="1" s="1"/>
  <c r="AO3437" i="1" a="1"/>
  <c r="AO3437" i="1" s="1"/>
  <c r="AR1878" i="1" a="1"/>
  <c r="AR1878" i="1" s="1"/>
  <c r="AQ1878" i="1" a="1"/>
  <c r="AQ1878" i="1" s="1"/>
  <c r="AP1878" i="1" a="1"/>
  <c r="AP1878" i="1" s="1"/>
  <c r="AO1878" i="1" a="1"/>
  <c r="AO1878" i="1" s="1"/>
  <c r="AR1930" i="1" a="1"/>
  <c r="AR1930" i="1" s="1"/>
  <c r="AQ1930" i="1" a="1"/>
  <c r="AQ1930" i="1" s="1"/>
  <c r="AP1930" i="1" a="1"/>
  <c r="AP1930" i="1" s="1"/>
  <c r="AO1930" i="1" a="1"/>
  <c r="AO1930" i="1" s="1"/>
  <c r="AR2591" i="1" a="1"/>
  <c r="AR2591" i="1" s="1"/>
  <c r="AQ2591" i="1" a="1"/>
  <c r="AQ2591" i="1" s="1"/>
  <c r="AP2591" i="1" a="1"/>
  <c r="AP2591" i="1" s="1"/>
  <c r="AO2591" i="1" a="1"/>
  <c r="AO2591" i="1" s="1"/>
  <c r="AR240" i="1" a="1"/>
  <c r="AR240" i="1" s="1"/>
  <c r="AQ240" i="1" a="1"/>
  <c r="AQ240" i="1" s="1"/>
  <c r="AP240" i="1" a="1"/>
  <c r="AP240" i="1" s="1"/>
  <c r="AO240" i="1" a="1"/>
  <c r="AO240" i="1" s="1"/>
  <c r="AR1613" i="1" a="1"/>
  <c r="AR1613" i="1" s="1"/>
  <c r="AQ1613" i="1" a="1"/>
  <c r="AQ1613" i="1" s="1"/>
  <c r="AP1613" i="1" a="1"/>
  <c r="AP1613" i="1" s="1"/>
  <c r="AO1613" i="1" a="1"/>
  <c r="AO1613" i="1" s="1"/>
  <c r="AR1630" i="1" a="1"/>
  <c r="AR1630" i="1" s="1"/>
  <c r="AQ1630" i="1" a="1"/>
  <c r="AQ1630" i="1" s="1"/>
  <c r="AP1630" i="1" a="1"/>
  <c r="AP1630" i="1" s="1"/>
  <c r="AO1630" i="1" a="1"/>
  <c r="AO1630" i="1" s="1"/>
  <c r="AR321" i="1" a="1"/>
  <c r="AR321" i="1" s="1"/>
  <c r="AQ321" i="1" a="1"/>
  <c r="AQ321" i="1" s="1"/>
  <c r="AP321" i="1" a="1"/>
  <c r="AP321" i="1" s="1"/>
  <c r="AO321" i="1" a="1"/>
  <c r="AO321" i="1" s="1"/>
  <c r="AR764" i="1" a="1"/>
  <c r="AR764" i="1" s="1"/>
  <c r="AQ764" i="1" a="1"/>
  <c r="AQ764" i="1" s="1"/>
  <c r="AP764" i="1" a="1"/>
  <c r="AP764" i="1" s="1"/>
  <c r="AO764" i="1" a="1"/>
  <c r="AO764" i="1" s="1"/>
  <c r="AR683" i="1" a="1"/>
  <c r="AR683" i="1" s="1"/>
  <c r="AQ683" i="1" a="1"/>
  <c r="AQ683" i="1" s="1"/>
  <c r="AP683" i="1" a="1"/>
  <c r="AP683" i="1" s="1"/>
  <c r="AO683" i="1" a="1"/>
  <c r="AO683" i="1" s="1"/>
  <c r="AR367" i="1" a="1"/>
  <c r="AR367" i="1" s="1"/>
  <c r="AQ367" i="1" a="1"/>
  <c r="AQ367" i="1" s="1"/>
  <c r="AP367" i="1" a="1"/>
  <c r="AP367" i="1" s="1"/>
  <c r="AO367" i="1" a="1"/>
  <c r="AO367" i="1" s="1"/>
  <c r="AR769" i="1" a="1"/>
  <c r="AR769" i="1" s="1"/>
  <c r="AQ769" i="1" a="1"/>
  <c r="AQ769" i="1" s="1"/>
  <c r="AP769" i="1" a="1"/>
  <c r="AP769" i="1" s="1"/>
  <c r="AO769" i="1" a="1"/>
  <c r="AO769" i="1" s="1"/>
  <c r="AR1621" i="1" a="1"/>
  <c r="AR1621" i="1" s="1"/>
  <c r="AQ1621" i="1" a="1"/>
  <c r="AQ1621" i="1" s="1"/>
  <c r="AP1621" i="1" a="1"/>
  <c r="AP1621" i="1" s="1"/>
  <c r="AO1621" i="1" a="1"/>
  <c r="AO1621" i="1" s="1"/>
  <c r="AR2996" i="1" a="1"/>
  <c r="AR2996" i="1" s="1"/>
  <c r="AQ2996" i="1" a="1"/>
  <c r="AQ2996" i="1" s="1"/>
  <c r="AP2996" i="1" a="1"/>
  <c r="AP2996" i="1" s="1"/>
  <c r="AO2996" i="1" a="1"/>
  <c r="AO2996" i="1" s="1"/>
  <c r="AR1471" i="1" a="1"/>
  <c r="AR1471" i="1" s="1"/>
  <c r="AQ1471" i="1" a="1"/>
  <c r="AQ1471" i="1" s="1"/>
  <c r="AP1471" i="1" a="1"/>
  <c r="AP1471" i="1" s="1"/>
  <c r="AO1471" i="1" a="1"/>
  <c r="AO1471" i="1" s="1"/>
  <c r="AR1518" i="1" a="1"/>
  <c r="AR1518" i="1" s="1"/>
  <c r="AQ1518" i="1" a="1"/>
  <c r="AQ1518" i="1" s="1"/>
  <c r="AP1518" i="1" a="1"/>
  <c r="AP1518" i="1" s="1"/>
  <c r="AO1518" i="1" a="1"/>
  <c r="AO1518" i="1" s="1"/>
  <c r="AR1497" i="1" a="1"/>
  <c r="AR1497" i="1" s="1"/>
  <c r="AQ1497" i="1" a="1"/>
  <c r="AQ1497" i="1" s="1"/>
  <c r="AP1497" i="1" a="1"/>
  <c r="AP1497" i="1" s="1"/>
  <c r="AO1497" i="1" a="1"/>
  <c r="AO1497" i="1" s="1"/>
  <c r="AR487" i="1" a="1"/>
  <c r="AR487" i="1" s="1"/>
  <c r="AQ487" i="1" a="1"/>
  <c r="AQ487" i="1" s="1"/>
  <c r="AP487" i="1" a="1"/>
  <c r="AP487" i="1" s="1"/>
  <c r="AO487" i="1" a="1"/>
  <c r="AO487" i="1" s="1"/>
  <c r="AR1935" i="1" a="1"/>
  <c r="AR1935" i="1" s="1"/>
  <c r="AQ1935" i="1" a="1"/>
  <c r="AQ1935" i="1" s="1"/>
  <c r="AP1935" i="1" a="1"/>
  <c r="AP1935" i="1" s="1"/>
  <c r="AO1935" i="1" a="1"/>
  <c r="AO1935" i="1" s="1"/>
  <c r="AR2556" i="1" a="1"/>
  <c r="AR2556" i="1" s="1"/>
  <c r="AQ2556" i="1" a="1"/>
  <c r="AQ2556" i="1" s="1"/>
  <c r="AP2556" i="1" a="1"/>
  <c r="AP2556" i="1" s="1"/>
  <c r="AO2556" i="1" a="1"/>
  <c r="AO2556" i="1" s="1"/>
  <c r="AR260" i="1" a="1"/>
  <c r="AR260" i="1" s="1"/>
  <c r="AQ260" i="1" a="1"/>
  <c r="AQ260" i="1" s="1"/>
  <c r="AP260" i="1" a="1"/>
  <c r="AP260" i="1" s="1"/>
  <c r="AO260" i="1" a="1"/>
  <c r="AO260" i="1" s="1"/>
  <c r="AR3215" i="1" a="1"/>
  <c r="AR3215" i="1" s="1"/>
  <c r="AQ3215" i="1" a="1"/>
  <c r="AQ3215" i="1" s="1"/>
  <c r="AP3215" i="1" a="1"/>
  <c r="AP3215" i="1" s="1"/>
  <c r="AO3215" i="1" a="1"/>
  <c r="AO3215" i="1" s="1"/>
  <c r="AR3208" i="1" a="1"/>
  <c r="AR3208" i="1" s="1"/>
  <c r="AQ3208" i="1" a="1"/>
  <c r="AQ3208" i="1" s="1"/>
  <c r="AP3208" i="1" a="1"/>
  <c r="AP3208" i="1" s="1"/>
  <c r="AO3208" i="1" a="1"/>
  <c r="AO3208" i="1" s="1"/>
  <c r="AR1732" i="1" a="1"/>
  <c r="AR1732" i="1" s="1"/>
  <c r="AQ1732" i="1" a="1"/>
  <c r="AQ1732" i="1" s="1"/>
  <c r="AP1732" i="1" a="1"/>
  <c r="AP1732" i="1" s="1"/>
  <c r="AO1732" i="1" a="1"/>
  <c r="AO1732" i="1" s="1"/>
  <c r="AR1509" i="1" a="1"/>
  <c r="AR1509" i="1" s="1"/>
  <c r="AQ1509" i="1" a="1"/>
  <c r="AQ1509" i="1" s="1"/>
  <c r="AP1509" i="1" a="1"/>
  <c r="AP1509" i="1" s="1"/>
  <c r="AO1509" i="1" a="1"/>
  <c r="AO1509" i="1" s="1"/>
  <c r="AR2794" i="1" a="1"/>
  <c r="AR2794" i="1" s="1"/>
  <c r="AQ2794" i="1" a="1"/>
  <c r="AQ2794" i="1" s="1"/>
  <c r="AP2794" i="1" a="1"/>
  <c r="AP2794" i="1" s="1"/>
  <c r="AO2794" i="1" a="1"/>
  <c r="AO2794" i="1" s="1"/>
  <c r="AR2359" i="1" a="1"/>
  <c r="AR2359" i="1" s="1"/>
  <c r="AQ2359" i="1" a="1"/>
  <c r="AQ2359" i="1" s="1"/>
  <c r="AP2359" i="1" a="1"/>
  <c r="AP2359" i="1" s="1"/>
  <c r="AO2359" i="1" a="1"/>
  <c r="AO2359" i="1" s="1"/>
  <c r="AR1638" i="1" a="1"/>
  <c r="AR1638" i="1" s="1"/>
  <c r="AQ1638" i="1" a="1"/>
  <c r="AQ1638" i="1" s="1"/>
  <c r="AP1638" i="1" a="1"/>
  <c r="AP1638" i="1" s="1"/>
  <c r="AO1638" i="1" a="1"/>
  <c r="AO1638" i="1" s="1"/>
  <c r="AR1685" i="1" a="1"/>
  <c r="AR1685" i="1" s="1"/>
  <c r="AQ1685" i="1" a="1"/>
  <c r="AQ1685" i="1" s="1"/>
  <c r="AP1685" i="1" a="1"/>
  <c r="AP1685" i="1" s="1"/>
  <c r="AO1685" i="1" a="1"/>
  <c r="AO1685" i="1" s="1"/>
  <c r="AR1727" i="1" a="1"/>
  <c r="AR1727" i="1" s="1"/>
  <c r="AQ1727" i="1" a="1"/>
  <c r="AQ1727" i="1" s="1"/>
  <c r="AP1727" i="1" a="1"/>
  <c r="AP1727" i="1" s="1"/>
  <c r="AO1727" i="1" a="1"/>
  <c r="AO1727" i="1" s="1"/>
  <c r="AR1489" i="1" a="1"/>
  <c r="AR1489" i="1" s="1"/>
  <c r="AQ1489" i="1" a="1"/>
  <c r="AQ1489" i="1" s="1"/>
  <c r="AP1489" i="1" a="1"/>
  <c r="AP1489" i="1" s="1"/>
  <c r="AO1489" i="1" a="1"/>
  <c r="AO1489" i="1" s="1"/>
  <c r="AR2033" i="1" a="1"/>
  <c r="AR2033" i="1" s="1"/>
  <c r="AQ2033" i="1" a="1"/>
  <c r="AQ2033" i="1" s="1"/>
  <c r="AP2033" i="1" a="1"/>
  <c r="AP2033" i="1" s="1"/>
  <c r="AO2033" i="1" a="1"/>
  <c r="AO2033" i="1" s="1"/>
  <c r="AR503" i="1" a="1"/>
  <c r="AR503" i="1" s="1"/>
  <c r="AQ503" i="1" a="1"/>
  <c r="AQ503" i="1" s="1"/>
  <c r="AP503" i="1" a="1"/>
  <c r="AP503" i="1" s="1"/>
  <c r="AO503" i="1" a="1"/>
  <c r="AO503" i="1" s="1"/>
  <c r="AR1670" i="1" a="1"/>
  <c r="AR1670" i="1" s="1"/>
  <c r="AQ1670" i="1" a="1"/>
  <c r="AQ1670" i="1" s="1"/>
  <c r="AP1670" i="1" a="1"/>
  <c r="AP1670" i="1" s="1"/>
  <c r="AO1670" i="1" a="1"/>
  <c r="AO1670" i="1" s="1"/>
  <c r="AR2021" i="1" a="1"/>
  <c r="AR2021" i="1" s="1"/>
  <c r="AQ2021" i="1" a="1"/>
  <c r="AQ2021" i="1" s="1"/>
  <c r="AP2021" i="1" a="1"/>
  <c r="AP2021" i="1" s="1"/>
  <c r="AO2021" i="1" a="1"/>
  <c r="AO2021" i="1" s="1"/>
  <c r="AR1712" i="1" a="1"/>
  <c r="AR1712" i="1" s="1"/>
  <c r="AQ1712" i="1" a="1"/>
  <c r="AQ1712" i="1" s="1"/>
  <c r="AP1712" i="1" a="1"/>
  <c r="AP1712" i="1" s="1"/>
  <c r="AO1712" i="1" a="1"/>
  <c r="AO1712" i="1" s="1"/>
  <c r="AR1988" i="1" a="1"/>
  <c r="AR1988" i="1" s="1"/>
  <c r="AQ1988" i="1" a="1"/>
  <c r="AQ1988" i="1" s="1"/>
  <c r="AP1988" i="1" a="1"/>
  <c r="AP1988" i="1" s="1"/>
  <c r="AO1988" i="1" a="1"/>
  <c r="AO1988" i="1" s="1"/>
  <c r="AR2065" i="1" a="1"/>
  <c r="AR2065" i="1" s="1"/>
  <c r="AQ2065" i="1" a="1"/>
  <c r="AQ2065" i="1" s="1"/>
  <c r="AP2065" i="1" a="1"/>
  <c r="AP2065" i="1" s="1"/>
  <c r="AO2065" i="1" a="1"/>
  <c r="AO2065" i="1" s="1"/>
  <c r="AR2083" i="1" a="1"/>
  <c r="AR2083" i="1" s="1"/>
  <c r="AQ2083" i="1" a="1"/>
  <c r="AQ2083" i="1" s="1"/>
  <c r="AP2083" i="1" a="1"/>
  <c r="AP2083" i="1" s="1"/>
  <c r="AO2083" i="1" a="1"/>
  <c r="AO2083" i="1" s="1"/>
  <c r="AR2077" i="1" a="1"/>
  <c r="AR2077" i="1" s="1"/>
  <c r="AQ2077" i="1" a="1"/>
  <c r="AQ2077" i="1" s="1"/>
  <c r="AP2077" i="1" a="1"/>
  <c r="AP2077" i="1" s="1"/>
  <c r="AO2077" i="1" a="1"/>
  <c r="AO2077" i="1" s="1"/>
  <c r="AR2087" i="1" a="1"/>
  <c r="AR2087" i="1" s="1"/>
  <c r="AQ2087" i="1" a="1"/>
  <c r="AQ2087" i="1" s="1"/>
  <c r="AP2087" i="1" a="1"/>
  <c r="AP2087" i="1" s="1"/>
  <c r="AO2087" i="1" a="1"/>
  <c r="AO2087" i="1" s="1"/>
  <c r="AR2068" i="1" a="1"/>
  <c r="AR2068" i="1" s="1"/>
  <c r="AQ2068" i="1" a="1"/>
  <c r="AQ2068" i="1" s="1"/>
  <c r="AP2068" i="1" a="1"/>
  <c r="AP2068" i="1" s="1"/>
  <c r="AO2068" i="1" a="1"/>
  <c r="AO2068" i="1" s="1"/>
  <c r="AR2082" i="1" a="1"/>
  <c r="AR2082" i="1" s="1"/>
  <c r="AQ2082" i="1" a="1"/>
  <c r="AQ2082" i="1" s="1"/>
  <c r="AP2082" i="1" a="1"/>
  <c r="AP2082" i="1" s="1"/>
  <c r="AO2082" i="1" a="1"/>
  <c r="AO2082" i="1" s="1"/>
  <c r="AR2039" i="1" a="1"/>
  <c r="AR2039" i="1" s="1"/>
  <c r="AQ2039" i="1" a="1"/>
  <c r="AQ2039" i="1" s="1"/>
  <c r="AP2039" i="1" a="1"/>
  <c r="AP2039" i="1" s="1"/>
  <c r="AO2039" i="1" a="1"/>
  <c r="AO2039" i="1" s="1"/>
  <c r="AR3395" i="1" a="1"/>
  <c r="AR3395" i="1" s="1"/>
  <c r="AQ3395" i="1" a="1"/>
  <c r="AQ3395" i="1" s="1"/>
  <c r="AP3395" i="1" a="1"/>
  <c r="AP3395" i="1" s="1"/>
  <c r="AO3395" i="1" a="1"/>
  <c r="AO3395" i="1" s="1"/>
  <c r="AR2020" i="1" a="1"/>
  <c r="AR2020" i="1" s="1"/>
  <c r="AQ2020" i="1" a="1"/>
  <c r="AQ2020" i="1" s="1"/>
  <c r="AP2020" i="1" a="1"/>
  <c r="AP2020" i="1" s="1"/>
  <c r="AO2020" i="1" a="1"/>
  <c r="AO2020" i="1" s="1"/>
  <c r="AR2076" i="1" a="1"/>
  <c r="AR2076" i="1" s="1"/>
  <c r="AQ2076" i="1" a="1"/>
  <c r="AQ2076" i="1" s="1"/>
  <c r="AP2076" i="1" a="1"/>
  <c r="AP2076" i="1" s="1"/>
  <c r="AO2076" i="1" a="1"/>
  <c r="AO2076" i="1" s="1"/>
  <c r="AR2014" i="1" a="1"/>
  <c r="AR2014" i="1" s="1"/>
  <c r="AQ2014" i="1" a="1"/>
  <c r="AQ2014" i="1" s="1"/>
  <c r="AP2014" i="1" a="1"/>
  <c r="AP2014" i="1" s="1"/>
  <c r="AO2014" i="1" a="1"/>
  <c r="AO2014" i="1" s="1"/>
  <c r="AR2069" i="1" a="1"/>
  <c r="AR2069" i="1" s="1"/>
  <c r="AQ2069" i="1" a="1"/>
  <c r="AQ2069" i="1" s="1"/>
  <c r="AP2069" i="1" a="1"/>
  <c r="AP2069" i="1" s="1"/>
  <c r="AO2069" i="1" a="1"/>
  <c r="AO2069" i="1" s="1"/>
  <c r="AR1885" i="1" a="1"/>
  <c r="AR1885" i="1" s="1"/>
  <c r="AQ1885" i="1" a="1"/>
  <c r="AQ1885" i="1" s="1"/>
  <c r="AP1885" i="1" a="1"/>
  <c r="AP1885" i="1" s="1"/>
  <c r="AO1885" i="1" a="1"/>
  <c r="AO1885" i="1" s="1"/>
  <c r="AR1977" i="1" a="1"/>
  <c r="AR1977" i="1" s="1"/>
  <c r="AQ1977" i="1" a="1"/>
  <c r="AQ1977" i="1" s="1"/>
  <c r="AP1977" i="1" a="1"/>
  <c r="AP1977" i="1" s="1"/>
  <c r="AO1977" i="1" a="1"/>
  <c r="AO1977" i="1" s="1"/>
  <c r="AR2037" i="1" a="1"/>
  <c r="AR2037" i="1" s="1"/>
  <c r="AQ2037" i="1" a="1"/>
  <c r="AQ2037" i="1" s="1"/>
  <c r="AP2037" i="1" a="1"/>
  <c r="AP2037" i="1" s="1"/>
  <c r="AO2037" i="1" a="1"/>
  <c r="AO2037" i="1" s="1"/>
  <c r="AR2472" i="1" a="1"/>
  <c r="AR2472" i="1" s="1"/>
  <c r="AQ2472" i="1" a="1"/>
  <c r="AQ2472" i="1" s="1"/>
  <c r="AP2472" i="1" a="1"/>
  <c r="AP2472" i="1" s="1"/>
  <c r="AO2472" i="1" a="1"/>
  <c r="AO2472" i="1" s="1"/>
  <c r="AR1838" i="1" a="1"/>
  <c r="AR1838" i="1" s="1"/>
  <c r="AQ1838" i="1" a="1"/>
  <c r="AQ1838" i="1" s="1"/>
  <c r="AP1838" i="1" a="1"/>
  <c r="AP1838" i="1" s="1"/>
  <c r="AO1838" i="1" a="1"/>
  <c r="AO1838" i="1" s="1"/>
  <c r="AR3221" i="1" a="1"/>
  <c r="AR3221" i="1" s="1"/>
  <c r="AQ3221" i="1" a="1"/>
  <c r="AQ3221" i="1" s="1"/>
  <c r="AP3221" i="1" a="1"/>
  <c r="AP3221" i="1" s="1"/>
  <c r="AO3221" i="1" a="1"/>
  <c r="AO3221" i="1" s="1"/>
  <c r="AR2770" i="1" a="1"/>
  <c r="AR2770" i="1" s="1"/>
  <c r="AQ2770" i="1" a="1"/>
  <c r="AQ2770" i="1" s="1"/>
  <c r="AP2770" i="1" a="1"/>
  <c r="AP2770" i="1" s="1"/>
  <c r="AO2770" i="1" a="1"/>
  <c r="AO2770" i="1" s="1"/>
  <c r="AR3179" i="1" a="1"/>
  <c r="AR3179" i="1" s="1"/>
  <c r="AQ3179" i="1" a="1"/>
  <c r="AQ3179" i="1" s="1"/>
  <c r="AP3179" i="1" a="1"/>
  <c r="AP3179" i="1" s="1"/>
  <c r="AO3179" i="1" a="1"/>
  <c r="AO3179" i="1" s="1"/>
  <c r="AR3037" i="1" a="1"/>
  <c r="AR3037" i="1" s="1"/>
  <c r="AQ3037" i="1" a="1"/>
  <c r="AQ3037" i="1" s="1"/>
  <c r="AP3037" i="1" a="1"/>
  <c r="AP3037" i="1" s="1"/>
  <c r="AO3037" i="1" a="1"/>
  <c r="AO3037" i="1" s="1"/>
  <c r="AR3276" i="1" a="1"/>
  <c r="AR3276" i="1" s="1"/>
  <c r="AQ3276" i="1" a="1"/>
  <c r="AQ3276" i="1" s="1"/>
  <c r="AP3276" i="1" a="1"/>
  <c r="AP3276" i="1" s="1"/>
  <c r="AO3276" i="1" a="1"/>
  <c r="AO3276" i="1" s="1"/>
  <c r="AR164" i="1" a="1"/>
  <c r="AR164" i="1" s="1"/>
  <c r="AQ164" i="1" a="1"/>
  <c r="AQ164" i="1" s="1"/>
  <c r="AP164" i="1" a="1"/>
  <c r="AP164" i="1" s="1"/>
  <c r="AO164" i="1" a="1"/>
  <c r="AO164" i="1" s="1"/>
  <c r="AR1673" i="1" a="1"/>
  <c r="AR1673" i="1" s="1"/>
  <c r="AQ1673" i="1" a="1"/>
  <c r="AQ1673" i="1" s="1"/>
  <c r="AP1673" i="1" a="1"/>
  <c r="AP1673" i="1" s="1"/>
  <c r="AO1673" i="1" a="1"/>
  <c r="AO1673" i="1" s="1"/>
  <c r="AR1573" i="1" a="1"/>
  <c r="AR1573" i="1" s="1"/>
  <c r="AQ1573" i="1" a="1"/>
  <c r="AQ1573" i="1" s="1"/>
  <c r="AP1573" i="1" a="1"/>
  <c r="AP1573" i="1" s="1"/>
  <c r="AO1573" i="1" a="1"/>
  <c r="AO1573" i="1" s="1"/>
  <c r="AR3525" i="1" a="1"/>
  <c r="AR3525" i="1" s="1"/>
  <c r="AQ3525" i="1" a="1"/>
  <c r="AQ3525" i="1" s="1"/>
  <c r="AP3525" i="1" a="1"/>
  <c r="AP3525" i="1" s="1"/>
  <c r="AO3525" i="1" a="1"/>
  <c r="AO3525" i="1" s="1"/>
  <c r="AR2154" i="1" a="1"/>
  <c r="AR2154" i="1" s="1"/>
  <c r="AQ2154" i="1" a="1"/>
  <c r="AQ2154" i="1" s="1"/>
  <c r="AP2154" i="1" a="1"/>
  <c r="AP2154" i="1" s="1"/>
  <c r="AO2154" i="1" a="1"/>
  <c r="AO2154" i="1" s="1"/>
  <c r="AR437" i="1" a="1"/>
  <c r="AR437" i="1" s="1"/>
  <c r="AQ437" i="1" a="1"/>
  <c r="AQ437" i="1" s="1"/>
  <c r="AP437" i="1" a="1"/>
  <c r="AP437" i="1" s="1"/>
  <c r="AO437" i="1" a="1"/>
  <c r="AO437" i="1" s="1"/>
  <c r="AR2514" i="1" a="1"/>
  <c r="AR2514" i="1" s="1"/>
  <c r="AQ2514" i="1" a="1"/>
  <c r="AQ2514" i="1" s="1"/>
  <c r="AP2514" i="1" a="1"/>
  <c r="AP2514" i="1" s="1"/>
  <c r="AO2514" i="1" a="1"/>
  <c r="AO2514" i="1" s="1"/>
  <c r="AR3470" i="1" a="1"/>
  <c r="AR3470" i="1" s="1"/>
  <c r="AQ3470" i="1" a="1"/>
  <c r="AQ3470" i="1" s="1"/>
  <c r="AP3470" i="1" a="1"/>
  <c r="AP3470" i="1" s="1"/>
  <c r="AO3470" i="1" a="1"/>
  <c r="AO3470" i="1" s="1"/>
  <c r="AR3595" i="1" a="1"/>
  <c r="AR3595" i="1" s="1"/>
  <c r="AQ3595" i="1" a="1"/>
  <c r="AQ3595" i="1" s="1"/>
  <c r="AP3595" i="1" a="1"/>
  <c r="AP3595" i="1" s="1"/>
  <c r="AO3595" i="1" a="1"/>
  <c r="AO3595" i="1" s="1"/>
  <c r="AR320" i="1" a="1"/>
  <c r="AR320" i="1" s="1"/>
  <c r="AQ320" i="1" a="1"/>
  <c r="AQ320" i="1" s="1"/>
  <c r="AP320" i="1" a="1"/>
  <c r="AP320" i="1" s="1"/>
  <c r="AO320" i="1" a="1"/>
  <c r="AO320" i="1" s="1"/>
  <c r="AR518" i="1" a="1"/>
  <c r="AR518" i="1" s="1"/>
  <c r="AQ518" i="1" a="1"/>
  <c r="AQ518" i="1" s="1"/>
  <c r="AP518" i="1" a="1"/>
  <c r="AP518" i="1" s="1"/>
  <c r="AO518" i="1" a="1"/>
  <c r="AO518" i="1" s="1"/>
  <c r="AR500" i="1" a="1"/>
  <c r="AR500" i="1" s="1"/>
  <c r="AQ500" i="1" a="1"/>
  <c r="AQ500" i="1" s="1"/>
  <c r="AP500" i="1" a="1"/>
  <c r="AP500" i="1" s="1"/>
  <c r="AO500" i="1" a="1"/>
  <c r="AO500" i="1" s="1"/>
  <c r="AR2179" i="1" a="1"/>
  <c r="AR2179" i="1" s="1"/>
  <c r="AQ2179" i="1" a="1"/>
  <c r="AQ2179" i="1" s="1"/>
  <c r="AP2179" i="1" a="1"/>
  <c r="AP2179" i="1" s="1"/>
  <c r="AO2179" i="1" a="1"/>
  <c r="AO2179" i="1" s="1"/>
  <c r="AR1870" i="1" a="1"/>
  <c r="AR1870" i="1" s="1"/>
  <c r="AQ1870" i="1" a="1"/>
  <c r="AQ1870" i="1" s="1"/>
  <c r="AP1870" i="1" a="1"/>
  <c r="AP1870" i="1" s="1"/>
  <c r="AO1870" i="1" a="1"/>
  <c r="AO1870" i="1" s="1"/>
  <c r="AR1769" i="1" a="1"/>
  <c r="AR1769" i="1" s="1"/>
  <c r="AQ1769" i="1" a="1"/>
  <c r="AQ1769" i="1" s="1"/>
  <c r="AP1769" i="1" a="1"/>
  <c r="AP1769" i="1" s="1"/>
  <c r="AO1769" i="1" a="1"/>
  <c r="AO1769" i="1" s="1"/>
  <c r="AR201" i="1" a="1"/>
  <c r="AR201" i="1" s="1"/>
  <c r="AQ201" i="1" a="1"/>
  <c r="AQ201" i="1" s="1"/>
  <c r="AP201" i="1" a="1"/>
  <c r="AP201" i="1" s="1"/>
  <c r="AO201" i="1" a="1"/>
  <c r="AO201" i="1" s="1"/>
  <c r="AR190" i="1" a="1"/>
  <c r="AR190" i="1" s="1"/>
  <c r="AQ190" i="1" a="1"/>
  <c r="AQ190" i="1" s="1"/>
  <c r="AP190" i="1" a="1"/>
  <c r="AP190" i="1" s="1"/>
  <c r="AO190" i="1" a="1"/>
  <c r="AO190" i="1" s="1"/>
  <c r="AR63" i="1" a="1"/>
  <c r="AR63" i="1" s="1"/>
  <c r="AQ63" i="1" a="1"/>
  <c r="AQ63" i="1" s="1"/>
  <c r="AP63" i="1" a="1"/>
  <c r="AP63" i="1" s="1"/>
  <c r="AO63" i="1" a="1"/>
  <c r="AO63" i="1" s="1"/>
  <c r="AR3844" i="1" a="1"/>
  <c r="AR3844" i="1" s="1"/>
  <c r="AQ3844" i="1" a="1"/>
  <c r="AQ3844" i="1" s="1"/>
  <c r="AP3844" i="1" a="1"/>
  <c r="AP3844" i="1" s="1"/>
  <c r="AO3844" i="1" a="1"/>
  <c r="AO3844" i="1" s="1"/>
  <c r="AR603" i="1" a="1"/>
  <c r="AR603" i="1" s="1"/>
  <c r="AQ603" i="1" a="1"/>
  <c r="AQ603" i="1" s="1"/>
  <c r="AP603" i="1" a="1"/>
  <c r="AP603" i="1" s="1"/>
  <c r="AO603" i="1" a="1"/>
  <c r="AO603" i="1" s="1"/>
  <c r="AR602" i="1" a="1"/>
  <c r="AR602" i="1" s="1"/>
  <c r="AQ602" i="1" a="1"/>
  <c r="AQ602" i="1" s="1"/>
  <c r="AP602" i="1" a="1"/>
  <c r="AP602" i="1" s="1"/>
  <c r="AO602" i="1" a="1"/>
  <c r="AO602" i="1" s="1"/>
  <c r="AR2289" i="1" a="1"/>
  <c r="AR2289" i="1" s="1"/>
  <c r="AQ2289" i="1" a="1"/>
  <c r="AQ2289" i="1" s="1"/>
  <c r="AP2289" i="1" a="1"/>
  <c r="AP2289" i="1" s="1"/>
  <c r="AO2289" i="1" a="1"/>
  <c r="AO2289" i="1" s="1"/>
  <c r="AR62" i="1" a="1"/>
  <c r="AR62" i="1" s="1"/>
  <c r="AQ62" i="1" a="1"/>
  <c r="AQ62" i="1" s="1"/>
  <c r="AP62" i="1" a="1"/>
  <c r="AP62" i="1" s="1"/>
  <c r="AO62" i="1" a="1"/>
  <c r="AO62" i="1" s="1"/>
  <c r="AR349" i="1" a="1"/>
  <c r="AR349" i="1" s="1"/>
  <c r="AQ349" i="1" a="1"/>
  <c r="AQ349" i="1" s="1"/>
  <c r="AP349" i="1" a="1"/>
  <c r="AP349" i="1" s="1"/>
  <c r="AO349" i="1" a="1"/>
  <c r="AO349" i="1" s="1"/>
  <c r="AR3452" i="1" a="1"/>
  <c r="AR3452" i="1" s="1"/>
  <c r="AQ3452" i="1" a="1"/>
  <c r="AQ3452" i="1" s="1"/>
  <c r="AP3452" i="1" a="1"/>
  <c r="AP3452" i="1" s="1"/>
  <c r="AO3452" i="1" a="1"/>
  <c r="AO3452" i="1" s="1"/>
  <c r="AR3845" i="1" a="1"/>
  <c r="AR3845" i="1" s="1"/>
  <c r="AQ3845" i="1" a="1"/>
  <c r="AQ3845" i="1" s="1"/>
  <c r="AP3845" i="1" a="1"/>
  <c r="AP3845" i="1" s="1"/>
  <c r="AO3845" i="1" a="1"/>
  <c r="AO3845" i="1" s="1"/>
  <c r="AR2200" i="1" a="1"/>
  <c r="AR2200" i="1" s="1"/>
  <c r="AQ2200" i="1" a="1"/>
  <c r="AQ2200" i="1" s="1"/>
  <c r="AP2200" i="1" a="1"/>
  <c r="AP2200" i="1" s="1"/>
  <c r="AO2200" i="1" a="1"/>
  <c r="AO2200" i="1" s="1"/>
  <c r="AR1793" i="1" a="1"/>
  <c r="AR1793" i="1" s="1"/>
  <c r="AQ1793" i="1" a="1"/>
  <c r="AQ1793" i="1" s="1"/>
  <c r="AP1793" i="1" a="1"/>
  <c r="AP1793" i="1" s="1"/>
  <c r="AO1793" i="1" a="1"/>
  <c r="AO1793" i="1" s="1"/>
  <c r="AR3217" i="1" a="1"/>
  <c r="AR3217" i="1" s="1"/>
  <c r="AQ3217" i="1" a="1"/>
  <c r="AQ3217" i="1" s="1"/>
  <c r="AP3217" i="1" a="1"/>
  <c r="AP3217" i="1" s="1"/>
  <c r="AO3217" i="1" a="1"/>
  <c r="AO3217" i="1" s="1"/>
  <c r="AR3289" i="1" a="1"/>
  <c r="AR3289" i="1" s="1"/>
  <c r="AQ3289" i="1" a="1"/>
  <c r="AQ3289" i="1" s="1"/>
  <c r="AP3289" i="1" a="1"/>
  <c r="AP3289" i="1" s="1"/>
  <c r="AO3289" i="1" a="1"/>
  <c r="AO3289" i="1" s="1"/>
  <c r="AR3480" i="1" a="1"/>
  <c r="AR3480" i="1" s="1"/>
  <c r="AQ3480" i="1" a="1"/>
  <c r="AQ3480" i="1" s="1"/>
  <c r="AP3480" i="1" a="1"/>
  <c r="AP3480" i="1" s="1"/>
  <c r="AO3480" i="1" a="1"/>
  <c r="AO3480" i="1" s="1"/>
  <c r="AR3594" i="1" a="1"/>
  <c r="AR3594" i="1" s="1"/>
  <c r="AQ3594" i="1" a="1"/>
  <c r="AQ3594" i="1" s="1"/>
  <c r="AP3594" i="1" a="1"/>
  <c r="AP3594" i="1" s="1"/>
  <c r="AO3594" i="1" a="1"/>
  <c r="AO3594" i="1" s="1"/>
  <c r="AR3386" i="1" a="1"/>
  <c r="AR3386" i="1" s="1"/>
  <c r="AQ3386" i="1" a="1"/>
  <c r="AQ3386" i="1" s="1"/>
  <c r="AP3386" i="1" a="1"/>
  <c r="AP3386" i="1" s="1"/>
  <c r="AO3386" i="1" a="1"/>
  <c r="AO3386" i="1" s="1"/>
  <c r="AR2325" i="1" a="1"/>
  <c r="AR2325" i="1" s="1"/>
  <c r="AQ2325" i="1" a="1"/>
  <c r="AQ2325" i="1" s="1"/>
  <c r="AP2325" i="1" a="1"/>
  <c r="AP2325" i="1" s="1"/>
  <c r="AO2325" i="1" a="1"/>
  <c r="AO2325" i="1" s="1"/>
  <c r="AR2955" i="1" a="1"/>
  <c r="AR2955" i="1" s="1"/>
  <c r="AQ2955" i="1" a="1"/>
  <c r="AQ2955" i="1" s="1"/>
  <c r="AP2955" i="1" a="1"/>
  <c r="AP2955" i="1" s="1"/>
  <c r="AO2955" i="1" a="1"/>
  <c r="AO2955" i="1" s="1"/>
  <c r="AR3083" i="1" a="1"/>
  <c r="AR3083" i="1" s="1"/>
  <c r="AQ3083" i="1" a="1"/>
  <c r="AQ3083" i="1" s="1"/>
  <c r="AP3083" i="1" a="1"/>
  <c r="AP3083" i="1" s="1"/>
  <c r="AO3083" i="1" a="1"/>
  <c r="AO3083" i="1" s="1"/>
  <c r="AR2767" i="1" a="1"/>
  <c r="AR2767" i="1" s="1"/>
  <c r="AQ2767" i="1" a="1"/>
  <c r="AQ2767" i="1" s="1"/>
  <c r="AP2767" i="1" a="1"/>
  <c r="AP2767" i="1" s="1"/>
  <c r="AO2767" i="1" a="1"/>
  <c r="AO2767" i="1" s="1"/>
  <c r="AR421" i="1" a="1"/>
  <c r="AR421" i="1" s="1"/>
  <c r="AQ421" i="1" a="1"/>
  <c r="AQ421" i="1" s="1"/>
  <c r="AP421" i="1" a="1"/>
  <c r="AP421" i="1" s="1"/>
  <c r="AO421" i="1" a="1"/>
  <c r="AO421" i="1" s="1"/>
  <c r="AR619" i="1" a="1"/>
  <c r="AR619" i="1" s="1"/>
  <c r="AQ619" i="1" a="1"/>
  <c r="AQ619" i="1" s="1"/>
  <c r="AP619" i="1" a="1"/>
  <c r="AP619" i="1" s="1"/>
  <c r="AO619" i="1" a="1"/>
  <c r="AO619" i="1" s="1"/>
  <c r="AR1377" i="1" a="1"/>
  <c r="AR1377" i="1" s="1"/>
  <c r="AQ1377" i="1" a="1"/>
  <c r="AQ1377" i="1" s="1"/>
  <c r="AP1377" i="1" a="1"/>
  <c r="AP1377" i="1" s="1"/>
  <c r="AO1377" i="1" a="1"/>
  <c r="AO1377" i="1" s="1"/>
  <c r="AR1132" i="1" a="1"/>
  <c r="AR1132" i="1" s="1"/>
  <c r="AQ1132" i="1" a="1"/>
  <c r="AQ1132" i="1" s="1"/>
  <c r="AP1132" i="1" a="1"/>
  <c r="AP1132" i="1" s="1"/>
  <c r="AO1132" i="1" a="1"/>
  <c r="AO1132" i="1" s="1"/>
  <c r="AR2834" i="1" a="1"/>
  <c r="AR2834" i="1" s="1"/>
  <c r="AQ2834" i="1" a="1"/>
  <c r="AQ2834" i="1" s="1"/>
  <c r="AP2834" i="1" a="1"/>
  <c r="AP2834" i="1" s="1"/>
  <c r="AO2834" i="1" a="1"/>
  <c r="AO2834" i="1" s="1"/>
  <c r="AR3006" i="1" a="1"/>
  <c r="AR3006" i="1" s="1"/>
  <c r="AQ3006" i="1" a="1"/>
  <c r="AQ3006" i="1" s="1"/>
  <c r="AP3006" i="1" a="1"/>
  <c r="AP3006" i="1" s="1"/>
  <c r="AO3006" i="1" a="1"/>
  <c r="AO3006" i="1" s="1"/>
  <c r="AR404" i="1" a="1"/>
  <c r="AR404" i="1" s="1"/>
  <c r="AQ404" i="1" a="1"/>
  <c r="AQ404" i="1" s="1"/>
  <c r="AP404" i="1" a="1"/>
  <c r="AP404" i="1" s="1"/>
  <c r="AO404" i="1" a="1"/>
  <c r="AO404" i="1" s="1"/>
  <c r="AR2631" i="1" a="1"/>
  <c r="AR2631" i="1" s="1"/>
  <c r="AQ2631" i="1" a="1"/>
  <c r="AQ2631" i="1" s="1"/>
  <c r="AP2631" i="1" a="1"/>
  <c r="AP2631" i="1" s="1"/>
  <c r="AO2631" i="1" a="1"/>
  <c r="AO2631" i="1" s="1"/>
  <c r="AR2999" i="1" a="1"/>
  <c r="AR2999" i="1" s="1"/>
  <c r="AQ2999" i="1" a="1"/>
  <c r="AQ2999" i="1" s="1"/>
  <c r="AP2999" i="1" a="1"/>
  <c r="AP2999" i="1" s="1"/>
  <c r="AO2999" i="1" a="1"/>
  <c r="AO2999" i="1" s="1"/>
  <c r="AR2686" i="1" a="1"/>
  <c r="AR2686" i="1" s="1"/>
  <c r="AQ2686" i="1" a="1"/>
  <c r="AQ2686" i="1" s="1"/>
  <c r="AP2686" i="1" a="1"/>
  <c r="AP2686" i="1" s="1"/>
  <c r="AO2686" i="1" a="1"/>
  <c r="AO2686" i="1" s="1"/>
  <c r="AR3134" i="1" a="1"/>
  <c r="AR3134" i="1" s="1"/>
  <c r="AQ3134" i="1" a="1"/>
  <c r="AQ3134" i="1" s="1"/>
  <c r="AP3134" i="1" a="1"/>
  <c r="AP3134" i="1" s="1"/>
  <c r="AO3134" i="1" a="1"/>
  <c r="AO3134" i="1" s="1"/>
  <c r="AR478" i="1" a="1"/>
  <c r="AR478" i="1" s="1"/>
  <c r="AQ478" i="1" a="1"/>
  <c r="AQ478" i="1" s="1"/>
  <c r="AP478" i="1" a="1"/>
  <c r="AP478" i="1" s="1"/>
  <c r="AO478" i="1" a="1"/>
  <c r="AO478" i="1" s="1"/>
  <c r="AR1692" i="1" a="1"/>
  <c r="AR1692" i="1" s="1"/>
  <c r="AQ1692" i="1" a="1"/>
  <c r="AQ1692" i="1" s="1"/>
  <c r="AP1692" i="1" a="1"/>
  <c r="AP1692" i="1" s="1"/>
  <c r="AO1692" i="1" a="1"/>
  <c r="AO1692" i="1" s="1"/>
  <c r="AR3646" i="1" a="1"/>
  <c r="AR3646" i="1" s="1"/>
  <c r="AQ3646" i="1" a="1"/>
  <c r="AQ3646" i="1" s="1"/>
  <c r="AP3646" i="1" a="1"/>
  <c r="AP3646" i="1" s="1"/>
  <c r="AO3646" i="1" a="1"/>
  <c r="AO3646" i="1" s="1"/>
  <c r="AR2205" i="1" a="1"/>
  <c r="AR2205" i="1" s="1"/>
  <c r="AQ2205" i="1" a="1"/>
  <c r="AQ2205" i="1" s="1"/>
  <c r="AP2205" i="1" a="1"/>
  <c r="AP2205" i="1" s="1"/>
  <c r="AO2205" i="1" a="1"/>
  <c r="AO2205" i="1" s="1"/>
  <c r="AR2166" i="1" a="1"/>
  <c r="AR2166" i="1" s="1"/>
  <c r="AQ2166" i="1" a="1"/>
  <c r="AQ2166" i="1" s="1"/>
  <c r="AP2166" i="1" a="1"/>
  <c r="AP2166" i="1" s="1"/>
  <c r="AO2166" i="1" a="1"/>
  <c r="AO2166" i="1" s="1"/>
  <c r="AR1659" i="1" a="1"/>
  <c r="AR1659" i="1" s="1"/>
  <c r="AQ1659" i="1" a="1"/>
  <c r="AQ1659" i="1" s="1"/>
  <c r="AP1659" i="1" a="1"/>
  <c r="AP1659" i="1" s="1"/>
  <c r="AO1659" i="1" a="1"/>
  <c r="AO1659" i="1" s="1"/>
  <c r="AR698" i="1" a="1"/>
  <c r="AR698" i="1" s="1"/>
  <c r="AQ698" i="1" a="1"/>
  <c r="AQ698" i="1" s="1"/>
  <c r="AP698" i="1" a="1"/>
  <c r="AP698" i="1" s="1"/>
  <c r="AO698" i="1" a="1"/>
  <c r="AO698" i="1" s="1"/>
  <c r="AR1718" i="1" a="1"/>
  <c r="AR1718" i="1" s="1"/>
  <c r="AQ1718" i="1" a="1"/>
  <c r="AQ1718" i="1" s="1"/>
  <c r="AP1718" i="1" a="1"/>
  <c r="AP1718" i="1" s="1"/>
  <c r="AO1718" i="1" a="1"/>
  <c r="AO1718" i="1" s="1"/>
  <c r="AR671" i="1" a="1"/>
  <c r="AR671" i="1" s="1"/>
  <c r="AQ671" i="1" a="1"/>
  <c r="AQ671" i="1" s="1"/>
  <c r="AP671" i="1" a="1"/>
  <c r="AP671" i="1" s="1"/>
  <c r="AO671" i="1" a="1"/>
  <c r="AO671" i="1" s="1"/>
  <c r="AR2078" i="1" a="1"/>
  <c r="AR2078" i="1" s="1"/>
  <c r="AQ2078" i="1" a="1"/>
  <c r="AQ2078" i="1" s="1"/>
  <c r="AP2078" i="1" a="1"/>
  <c r="AP2078" i="1" s="1"/>
  <c r="AO2078" i="1" a="1"/>
  <c r="AO2078" i="1" s="1"/>
  <c r="AR1888" i="1" a="1"/>
  <c r="AR1888" i="1" s="1"/>
  <c r="AQ1888" i="1" a="1"/>
  <c r="AQ1888" i="1" s="1"/>
  <c r="AP1888" i="1" a="1"/>
  <c r="AP1888" i="1" s="1"/>
  <c r="AO1888" i="1" a="1"/>
  <c r="AO1888" i="1" s="1"/>
  <c r="AR2619" i="1" a="1"/>
  <c r="AR2619" i="1" s="1"/>
  <c r="AQ2619" i="1" a="1"/>
  <c r="AQ2619" i="1" s="1"/>
  <c r="AP2619" i="1" a="1"/>
  <c r="AP2619" i="1" s="1"/>
  <c r="AO2619" i="1" a="1"/>
  <c r="AO2619" i="1" s="1"/>
  <c r="AR3292" i="1" a="1"/>
  <c r="AR3292" i="1" s="1"/>
  <c r="AQ3292" i="1" a="1"/>
  <c r="AQ3292" i="1" s="1"/>
  <c r="AP3292" i="1" a="1"/>
  <c r="AP3292" i="1" s="1"/>
  <c r="AO3292" i="1" a="1"/>
  <c r="AO3292" i="1" s="1"/>
  <c r="AR3028" i="1" a="1"/>
  <c r="AR3028" i="1" s="1"/>
  <c r="AQ3028" i="1" a="1"/>
  <c r="AQ3028" i="1" s="1"/>
  <c r="AP3028" i="1" a="1"/>
  <c r="AP3028" i="1" s="1"/>
  <c r="AO3028" i="1" a="1"/>
  <c r="AO3028" i="1" s="1"/>
  <c r="AR1411" i="1" a="1"/>
  <c r="AR1411" i="1" s="1"/>
  <c r="AQ1411" i="1" a="1"/>
  <c r="AQ1411" i="1" s="1"/>
  <c r="AP1411" i="1" a="1"/>
  <c r="AP1411" i="1" s="1"/>
  <c r="AO1411" i="1" a="1"/>
  <c r="AO1411" i="1" s="1"/>
  <c r="AR1426" i="1" a="1"/>
  <c r="AR1426" i="1" s="1"/>
  <c r="AQ1426" i="1" a="1"/>
  <c r="AQ1426" i="1" s="1"/>
  <c r="AP1426" i="1" a="1"/>
  <c r="AP1426" i="1" s="1"/>
  <c r="AO1426" i="1" a="1"/>
  <c r="AO1426" i="1" s="1"/>
  <c r="AR1057" i="1" a="1"/>
  <c r="AR1057" i="1" s="1"/>
  <c r="AQ1057" i="1" a="1"/>
  <c r="AQ1057" i="1" s="1"/>
  <c r="AP1057" i="1" a="1"/>
  <c r="AP1057" i="1" s="1"/>
  <c r="AO1057" i="1" a="1"/>
  <c r="AO1057" i="1" s="1"/>
  <c r="AR708" i="1" a="1"/>
  <c r="AR708" i="1" s="1"/>
  <c r="AQ708" i="1" a="1"/>
  <c r="AQ708" i="1" s="1"/>
  <c r="AP708" i="1" a="1"/>
  <c r="AP708" i="1" s="1"/>
  <c r="AO708" i="1" a="1"/>
  <c r="AO708" i="1" s="1"/>
  <c r="AR105" i="1" a="1"/>
  <c r="AR105" i="1" s="1"/>
  <c r="AQ105" i="1" a="1"/>
  <c r="AQ105" i="1" s="1"/>
  <c r="AP105" i="1" a="1"/>
  <c r="AP105" i="1" s="1"/>
  <c r="AO105" i="1" a="1"/>
  <c r="AO105" i="1" s="1"/>
  <c r="AR1555" i="1" a="1"/>
  <c r="AR1555" i="1" s="1"/>
  <c r="AQ1555" i="1" a="1"/>
  <c r="AQ1555" i="1" s="1"/>
  <c r="AP1555" i="1" a="1"/>
  <c r="AP1555" i="1" s="1"/>
  <c r="AO1555" i="1" a="1"/>
  <c r="AO1555" i="1" s="1"/>
  <c r="AR3035" i="1" a="1"/>
  <c r="AR3035" i="1" s="1"/>
  <c r="AQ3035" i="1" a="1"/>
  <c r="AQ3035" i="1" s="1"/>
  <c r="AP3035" i="1" a="1"/>
  <c r="AP3035" i="1" s="1"/>
  <c r="AO3035" i="1" a="1"/>
  <c r="AO3035" i="1" s="1"/>
  <c r="AR2174" i="1" a="1"/>
  <c r="AR2174" i="1" s="1"/>
  <c r="AQ2174" i="1" a="1"/>
  <c r="AQ2174" i="1" s="1"/>
  <c r="AP2174" i="1" a="1"/>
  <c r="AP2174" i="1" s="1"/>
  <c r="AO2174" i="1" a="1"/>
  <c r="AO2174" i="1" s="1"/>
  <c r="AR1076" i="1" a="1"/>
  <c r="AR1076" i="1" s="1"/>
  <c r="AQ1076" i="1" a="1"/>
  <c r="AQ1076" i="1" s="1"/>
  <c r="AP1076" i="1" a="1"/>
  <c r="AP1076" i="1" s="1"/>
  <c r="AO1076" i="1" a="1"/>
  <c r="AO1076" i="1" s="1"/>
  <c r="AR519" i="1" a="1"/>
  <c r="AR519" i="1" s="1"/>
  <c r="AQ519" i="1" a="1"/>
  <c r="AQ519" i="1" s="1"/>
  <c r="AP519" i="1" a="1"/>
  <c r="AP519" i="1" s="1"/>
  <c r="AO519" i="1" a="1"/>
  <c r="AO519" i="1" s="1"/>
  <c r="AR2821" i="1" a="1"/>
  <c r="AR2821" i="1" s="1"/>
  <c r="AQ2821" i="1" a="1"/>
  <c r="AQ2821" i="1" s="1"/>
  <c r="AP2821" i="1" a="1"/>
  <c r="AP2821" i="1" s="1"/>
  <c r="AO2821" i="1" a="1"/>
  <c r="AO2821" i="1" s="1"/>
  <c r="AR1579" i="1" a="1"/>
  <c r="AR1579" i="1" s="1"/>
  <c r="AQ1579" i="1" a="1"/>
  <c r="AQ1579" i="1" s="1"/>
  <c r="AP1579" i="1" a="1"/>
  <c r="AP1579" i="1" s="1"/>
  <c r="AO1579" i="1" a="1"/>
  <c r="AO1579" i="1" s="1"/>
  <c r="AR2008" i="1" a="1"/>
  <c r="AR2008" i="1" s="1"/>
  <c r="AQ2008" i="1" a="1"/>
  <c r="AQ2008" i="1" s="1"/>
  <c r="AP2008" i="1" a="1"/>
  <c r="AP2008" i="1" s="1"/>
  <c r="AO2008" i="1" a="1"/>
  <c r="AO2008" i="1" s="1"/>
  <c r="AR3058" i="1" a="1"/>
  <c r="AR3058" i="1" s="1"/>
  <c r="AQ3058" i="1" a="1"/>
  <c r="AQ3058" i="1" s="1"/>
  <c r="AP3058" i="1" a="1"/>
  <c r="AP3058" i="1" s="1"/>
  <c r="AO3058" i="1" a="1"/>
  <c r="AO3058" i="1" s="1"/>
  <c r="AR2953" i="1" a="1"/>
  <c r="AR2953" i="1" s="1"/>
  <c r="AQ2953" i="1" a="1"/>
  <c r="AQ2953" i="1" s="1"/>
  <c r="AP2953" i="1" a="1"/>
  <c r="AP2953" i="1" s="1"/>
  <c r="AO2953" i="1" a="1"/>
  <c r="AO2953" i="1" s="1"/>
  <c r="AR828" i="1" a="1"/>
  <c r="AR828" i="1" s="1"/>
  <c r="AQ828" i="1" a="1"/>
  <c r="AQ828" i="1" s="1"/>
  <c r="AP828" i="1" a="1"/>
  <c r="AP828" i="1" s="1"/>
  <c r="AO828" i="1" a="1"/>
  <c r="AO828" i="1" s="1"/>
  <c r="AR1644" i="1" a="1"/>
  <c r="AR1644" i="1" s="1"/>
  <c r="AQ1644" i="1" a="1"/>
  <c r="AQ1644" i="1" s="1"/>
  <c r="AP1644" i="1" a="1"/>
  <c r="AP1644" i="1" s="1"/>
  <c r="AO1644" i="1" a="1"/>
  <c r="AO1644" i="1" s="1"/>
  <c r="AR1178" i="1" a="1"/>
  <c r="AR1178" i="1" s="1"/>
  <c r="AQ1178" i="1" a="1"/>
  <c r="AQ1178" i="1" s="1"/>
  <c r="AP1178" i="1" a="1"/>
  <c r="AP1178" i="1" s="1"/>
  <c r="AO1178" i="1" a="1"/>
  <c r="AO1178" i="1" s="1"/>
  <c r="AR3426" i="1" a="1"/>
  <c r="AR3426" i="1" s="1"/>
  <c r="AQ3426" i="1" a="1"/>
  <c r="AQ3426" i="1" s="1"/>
  <c r="AP3426" i="1" a="1"/>
  <c r="AP3426" i="1" s="1"/>
  <c r="AO3426" i="1" a="1"/>
  <c r="AO3426" i="1" s="1"/>
  <c r="AR3425" i="1" a="1"/>
  <c r="AR3425" i="1" s="1"/>
  <c r="AQ3425" i="1" a="1"/>
  <c r="AQ3425" i="1" s="1"/>
  <c r="AP3425" i="1" a="1"/>
  <c r="AP3425" i="1" s="1"/>
  <c r="AO3425" i="1" a="1"/>
  <c r="AO3425" i="1" s="1"/>
  <c r="AR1611" i="1" a="1"/>
  <c r="AR1611" i="1" s="1"/>
  <c r="AQ1611" i="1" a="1"/>
  <c r="AQ1611" i="1" s="1"/>
  <c r="AP1611" i="1" a="1"/>
  <c r="AP1611" i="1" s="1"/>
  <c r="AO1611" i="1" a="1"/>
  <c r="AO1611" i="1" s="1"/>
  <c r="AR1183" i="1" a="1"/>
  <c r="AR1183" i="1" s="1"/>
  <c r="AQ1183" i="1" a="1"/>
  <c r="AQ1183" i="1" s="1"/>
  <c r="AP1183" i="1" a="1"/>
  <c r="AP1183" i="1" s="1"/>
  <c r="AO1183" i="1" a="1"/>
  <c r="AO1183" i="1" s="1"/>
  <c r="AR2493" i="1" a="1"/>
  <c r="AR2493" i="1" s="1"/>
  <c r="AQ2493" i="1" a="1"/>
  <c r="AQ2493" i="1" s="1"/>
  <c r="AP2493" i="1" a="1"/>
  <c r="AP2493" i="1" s="1"/>
  <c r="AO2493" i="1" a="1"/>
  <c r="AO2493" i="1" s="1"/>
  <c r="AR2503" i="1" a="1"/>
  <c r="AR2503" i="1" s="1"/>
  <c r="AQ2503" i="1" a="1"/>
  <c r="AQ2503" i="1" s="1"/>
  <c r="AP2503" i="1" a="1"/>
  <c r="AP2503" i="1" s="1"/>
  <c r="AO2503" i="1" a="1"/>
  <c r="AO2503" i="1" s="1"/>
  <c r="AR3218" i="1" a="1"/>
  <c r="AR3218" i="1" s="1"/>
  <c r="AQ3218" i="1" a="1"/>
  <c r="AQ3218" i="1" s="1"/>
  <c r="AP3218" i="1" a="1"/>
  <c r="AP3218" i="1" s="1"/>
  <c r="AO3218" i="1" a="1"/>
  <c r="AO3218" i="1" s="1"/>
  <c r="AR174" i="1" a="1"/>
  <c r="AR174" i="1" s="1"/>
  <c r="AQ174" i="1" a="1"/>
  <c r="AQ174" i="1" s="1"/>
  <c r="AP174" i="1" a="1"/>
  <c r="AP174" i="1" s="1"/>
  <c r="AO174" i="1" a="1"/>
  <c r="AO174" i="1" s="1"/>
  <c r="AR3045" i="1" a="1"/>
  <c r="AR3045" i="1" s="1"/>
  <c r="AQ3045" i="1" a="1"/>
  <c r="AQ3045" i="1" s="1"/>
  <c r="AP3045" i="1" a="1"/>
  <c r="AP3045" i="1" s="1"/>
  <c r="AO3045" i="1" a="1"/>
  <c r="AO3045" i="1" s="1"/>
  <c r="AR1846" i="1" a="1"/>
  <c r="AR1846" i="1" s="1"/>
  <c r="AQ1846" i="1" a="1"/>
  <c r="AQ1846" i="1" s="1"/>
  <c r="AP1846" i="1" a="1"/>
  <c r="AP1846" i="1" s="1"/>
  <c r="AO1846" i="1" a="1"/>
  <c r="AO1846" i="1" s="1"/>
  <c r="AR2126" i="1" a="1"/>
  <c r="AR2126" i="1" s="1"/>
  <c r="AQ2126" i="1" a="1"/>
  <c r="AQ2126" i="1" s="1"/>
  <c r="AP2126" i="1" a="1"/>
  <c r="AP2126" i="1" s="1"/>
  <c r="AO2126" i="1" a="1"/>
  <c r="AO2126" i="1" s="1"/>
  <c r="AR1468" i="1" a="1"/>
  <c r="AR1468" i="1" s="1"/>
  <c r="AQ1468" i="1" a="1"/>
  <c r="AQ1468" i="1" s="1"/>
  <c r="AP1468" i="1" a="1"/>
  <c r="AP1468" i="1" s="1"/>
  <c r="AO1468" i="1" a="1"/>
  <c r="AO1468" i="1" s="1"/>
  <c r="AR674" i="1" a="1"/>
  <c r="AR674" i="1" s="1"/>
  <c r="AQ674" i="1" a="1"/>
  <c r="AQ674" i="1" s="1"/>
  <c r="AP674" i="1" a="1"/>
  <c r="AP674" i="1" s="1"/>
  <c r="AO674" i="1" a="1"/>
  <c r="AO674" i="1" s="1"/>
  <c r="AR660" i="1" a="1"/>
  <c r="AR660" i="1" s="1"/>
  <c r="AQ660" i="1" a="1"/>
  <c r="AQ660" i="1" s="1"/>
  <c r="AP660" i="1" a="1"/>
  <c r="AP660" i="1" s="1"/>
  <c r="AO660" i="1" a="1"/>
  <c r="AO660" i="1" s="1"/>
  <c r="AR1717" i="1" a="1"/>
  <c r="AR1717" i="1" s="1"/>
  <c r="AQ1717" i="1" a="1"/>
  <c r="AQ1717" i="1" s="1"/>
  <c r="AP1717" i="1" a="1"/>
  <c r="AP1717" i="1" s="1"/>
  <c r="AO1717" i="1" a="1"/>
  <c r="AO1717" i="1" s="1"/>
  <c r="AR2080" i="1" a="1"/>
  <c r="AR2080" i="1" s="1"/>
  <c r="AQ2080" i="1" a="1"/>
  <c r="AQ2080" i="1" s="1"/>
  <c r="AP2080" i="1" a="1"/>
  <c r="AP2080" i="1" s="1"/>
  <c r="AO2080" i="1" a="1"/>
  <c r="AO2080" i="1" s="1"/>
  <c r="AR513" i="1" a="1"/>
  <c r="AR513" i="1" s="1"/>
  <c r="AQ513" i="1" a="1"/>
  <c r="AQ513" i="1" s="1"/>
  <c r="AP513" i="1" a="1"/>
  <c r="AP513" i="1" s="1"/>
  <c r="AO513" i="1" a="1"/>
  <c r="AO513" i="1" s="1"/>
  <c r="AR261" i="1" a="1"/>
  <c r="AR261" i="1" s="1"/>
  <c r="AQ261" i="1" a="1"/>
  <c r="AQ261" i="1" s="1"/>
  <c r="AP261" i="1" a="1"/>
  <c r="AP261" i="1" s="1"/>
  <c r="AO261" i="1" a="1"/>
  <c r="AO261" i="1" s="1"/>
  <c r="AR2180" i="1" a="1"/>
  <c r="AR2180" i="1" s="1"/>
  <c r="AQ2180" i="1" a="1"/>
  <c r="AQ2180" i="1" s="1"/>
  <c r="AP2180" i="1" a="1"/>
  <c r="AP2180" i="1" s="1"/>
  <c r="AO2180" i="1" a="1"/>
  <c r="AO2180" i="1" s="1"/>
  <c r="AR1725" i="1" a="1"/>
  <c r="AR1725" i="1" s="1"/>
  <c r="AQ1725" i="1" a="1"/>
  <c r="AQ1725" i="1" s="1"/>
  <c r="AP1725" i="1" a="1"/>
  <c r="AP1725" i="1" s="1"/>
  <c r="AO1725" i="1" a="1"/>
  <c r="AO1725" i="1" s="1"/>
  <c r="AR123" i="1" a="1"/>
  <c r="AR123" i="1" s="1"/>
  <c r="AQ123" i="1" a="1"/>
  <c r="AQ123" i="1" s="1"/>
  <c r="AP123" i="1" a="1"/>
  <c r="AP123" i="1" s="1"/>
  <c r="AO123" i="1" a="1"/>
  <c r="AO123" i="1" s="1"/>
  <c r="AR3224" i="1" a="1"/>
  <c r="AR3224" i="1" s="1"/>
  <c r="AQ3224" i="1" a="1"/>
  <c r="AQ3224" i="1" s="1"/>
  <c r="AP3224" i="1" a="1"/>
  <c r="AP3224" i="1" s="1"/>
  <c r="AO3224" i="1" a="1"/>
  <c r="AO3224" i="1" s="1"/>
  <c r="AR670" i="1" a="1"/>
  <c r="AR670" i="1" s="1"/>
  <c r="AQ670" i="1" a="1"/>
  <c r="AQ670" i="1" s="1"/>
  <c r="AP670" i="1" a="1"/>
  <c r="AP670" i="1" s="1"/>
  <c r="AO670" i="1" a="1"/>
  <c r="AO670" i="1" s="1"/>
  <c r="AR666" i="1" a="1"/>
  <c r="AR666" i="1" s="1"/>
  <c r="AQ666" i="1" a="1"/>
  <c r="AQ666" i="1" s="1"/>
  <c r="AP666" i="1" a="1"/>
  <c r="AP666" i="1" s="1"/>
  <c r="AO666" i="1" a="1"/>
  <c r="AO666" i="1" s="1"/>
  <c r="AR663" i="1" a="1"/>
  <c r="AR663" i="1" s="1"/>
  <c r="AQ663" i="1" a="1"/>
  <c r="AQ663" i="1" s="1"/>
  <c r="AP663" i="1" a="1"/>
  <c r="AP663" i="1" s="1"/>
  <c r="AO663" i="1" a="1"/>
  <c r="AO663" i="1" s="1"/>
  <c r="AR495" i="1" a="1"/>
  <c r="AR495" i="1" s="1"/>
  <c r="AQ495" i="1" a="1"/>
  <c r="AQ495" i="1" s="1"/>
  <c r="AP495" i="1" a="1"/>
  <c r="AP495" i="1" s="1"/>
  <c r="AO495" i="1" a="1"/>
  <c r="AO495" i="1" s="1"/>
  <c r="AR2763" i="1" a="1"/>
  <c r="AR2763" i="1" s="1"/>
  <c r="AQ2763" i="1" a="1"/>
  <c r="AQ2763" i="1" s="1"/>
  <c r="AP2763" i="1" a="1"/>
  <c r="AP2763" i="1" s="1"/>
  <c r="AO2763" i="1" a="1"/>
  <c r="AO2763" i="1" s="1"/>
  <c r="AR481" i="1" a="1"/>
  <c r="AR481" i="1" s="1"/>
  <c r="AQ481" i="1" a="1"/>
  <c r="AQ481" i="1" s="1"/>
  <c r="AP481" i="1" a="1"/>
  <c r="AP481" i="1" s="1"/>
  <c r="AO481" i="1" a="1"/>
  <c r="AO481" i="1" s="1"/>
  <c r="AR2187" i="1" a="1"/>
  <c r="AR2187" i="1" s="1"/>
  <c r="AQ2187" i="1" a="1"/>
  <c r="AQ2187" i="1" s="1"/>
  <c r="AP2187" i="1" a="1"/>
  <c r="AP2187" i="1" s="1"/>
  <c r="AO2187" i="1" a="1"/>
  <c r="AO2187" i="1" s="1"/>
  <c r="AR582" i="1" a="1"/>
  <c r="AR582" i="1" s="1"/>
  <c r="AQ582" i="1" a="1"/>
  <c r="AQ582" i="1" s="1"/>
  <c r="AP582" i="1" a="1"/>
  <c r="AP582" i="1" s="1"/>
  <c r="AO582" i="1" a="1"/>
  <c r="AO582" i="1" s="1"/>
  <c r="AR1871" i="1" a="1"/>
  <c r="AR1871" i="1" s="1"/>
  <c r="AQ1871" i="1" a="1"/>
  <c r="AQ1871" i="1" s="1"/>
  <c r="AP1871" i="1" a="1"/>
  <c r="AP1871" i="1" s="1"/>
  <c r="AO1871" i="1" a="1"/>
  <c r="AO1871" i="1" s="1"/>
  <c r="AR3555" i="1" a="1"/>
  <c r="AR3555" i="1" s="1"/>
  <c r="AQ3555" i="1" a="1"/>
  <c r="AQ3555" i="1" s="1"/>
  <c r="AP3555" i="1" a="1"/>
  <c r="AP3555" i="1" s="1"/>
  <c r="AO3555" i="1" a="1"/>
  <c r="AO3555" i="1" s="1"/>
  <c r="AR2598" i="1" a="1"/>
  <c r="AR2598" i="1" s="1"/>
  <c r="AQ2598" i="1" a="1"/>
  <c r="AQ2598" i="1" s="1"/>
  <c r="AP2598" i="1" a="1"/>
  <c r="AP2598" i="1" s="1"/>
  <c r="AO2598" i="1" a="1"/>
  <c r="AO2598" i="1" s="1"/>
  <c r="AR1825" i="1" a="1"/>
  <c r="AR1825" i="1" s="1"/>
  <c r="AQ1825" i="1" a="1"/>
  <c r="AQ1825" i="1" s="1"/>
  <c r="AP1825" i="1" a="1"/>
  <c r="AP1825" i="1" s="1"/>
  <c r="AO1825" i="1" a="1"/>
  <c r="AO1825" i="1" s="1"/>
  <c r="AR1059" i="1" a="1"/>
  <c r="AR1059" i="1" s="1"/>
  <c r="AQ1059" i="1" a="1"/>
  <c r="AQ1059" i="1" s="1"/>
  <c r="AP1059" i="1" a="1"/>
  <c r="AP1059" i="1" s="1"/>
  <c r="AO1059" i="1" a="1"/>
  <c r="AO1059" i="1" s="1"/>
  <c r="AR3168" i="1" a="1"/>
  <c r="AR3168" i="1" s="1"/>
  <c r="AQ3168" i="1" a="1"/>
  <c r="AQ3168" i="1" s="1"/>
  <c r="AP3168" i="1" a="1"/>
  <c r="AP3168" i="1" s="1"/>
  <c r="AO3168" i="1" a="1"/>
  <c r="AO3168" i="1" s="1"/>
  <c r="AR3145" i="1" a="1"/>
  <c r="AR3145" i="1" s="1"/>
  <c r="AQ3145" i="1" a="1"/>
  <c r="AQ3145" i="1" s="1"/>
  <c r="AP3145" i="1" a="1"/>
  <c r="AP3145" i="1" s="1"/>
  <c r="AO3145" i="1" a="1"/>
  <c r="AO3145" i="1" s="1"/>
  <c r="AR1810" i="1" a="1"/>
  <c r="AR1810" i="1" s="1"/>
  <c r="AQ1810" i="1" a="1"/>
  <c r="AQ1810" i="1" s="1"/>
  <c r="AP1810" i="1" a="1"/>
  <c r="AP1810" i="1" s="1"/>
  <c r="AO1810" i="1" a="1"/>
  <c r="AO1810" i="1" s="1"/>
  <c r="AR2062" i="1" a="1"/>
  <c r="AR2062" i="1" s="1"/>
  <c r="AQ2062" i="1" a="1"/>
  <c r="AQ2062" i="1" s="1"/>
  <c r="AP2062" i="1" a="1"/>
  <c r="AP2062" i="1" s="1"/>
  <c r="AO2062" i="1" a="1"/>
  <c r="AO2062" i="1" s="1"/>
  <c r="AR2512" i="1" a="1"/>
  <c r="AR2512" i="1" s="1"/>
  <c r="AQ2512" i="1" a="1"/>
  <c r="AQ2512" i="1" s="1"/>
  <c r="AP2512" i="1" a="1"/>
  <c r="AP2512" i="1" s="1"/>
  <c r="AO2512" i="1" a="1"/>
  <c r="AO2512" i="1" s="1"/>
  <c r="AR2776" i="1" a="1"/>
  <c r="AR2776" i="1" s="1"/>
  <c r="AQ2776" i="1" a="1"/>
  <c r="AQ2776" i="1" s="1"/>
  <c r="AP2776" i="1" a="1"/>
  <c r="AP2776" i="1" s="1"/>
  <c r="AO2776" i="1" a="1"/>
  <c r="AO2776" i="1" s="1"/>
  <c r="AR477" i="1" a="1"/>
  <c r="AR477" i="1" s="1"/>
  <c r="AQ477" i="1" a="1"/>
  <c r="AQ477" i="1" s="1"/>
  <c r="AP477" i="1" a="1"/>
  <c r="AP477" i="1" s="1"/>
  <c r="AO477" i="1" a="1"/>
  <c r="AO477" i="1" s="1"/>
  <c r="AR596" i="1" a="1"/>
  <c r="AR596" i="1" s="1"/>
  <c r="AQ596" i="1" a="1"/>
  <c r="AQ596" i="1" s="1"/>
  <c r="AP596" i="1" a="1"/>
  <c r="AP596" i="1" s="1"/>
  <c r="AO596" i="1" a="1"/>
  <c r="AO596" i="1" s="1"/>
  <c r="AR590" i="1" a="1"/>
  <c r="AR590" i="1" s="1"/>
  <c r="AQ590" i="1" a="1"/>
  <c r="AQ590" i="1" s="1"/>
  <c r="AP590" i="1" a="1"/>
  <c r="AP590" i="1" s="1"/>
  <c r="AO590" i="1" a="1"/>
  <c r="AO590" i="1" s="1"/>
  <c r="AR2560" i="1" a="1"/>
  <c r="AR2560" i="1" s="1"/>
  <c r="AQ2560" i="1" a="1"/>
  <c r="AQ2560" i="1" s="1"/>
  <c r="AP2560" i="1" a="1"/>
  <c r="AP2560" i="1" s="1"/>
  <c r="AO2560" i="1" a="1"/>
  <c r="AO2560" i="1" s="1"/>
  <c r="AR2845" i="1" a="1"/>
  <c r="AR2845" i="1" s="1"/>
  <c r="AQ2845" i="1" a="1"/>
  <c r="AQ2845" i="1" s="1"/>
  <c r="AP2845" i="1" a="1"/>
  <c r="AP2845" i="1" s="1"/>
  <c r="AO2845" i="1" a="1"/>
  <c r="AO2845" i="1" s="1"/>
  <c r="AR2951" i="1" a="1"/>
  <c r="AR2951" i="1" s="1"/>
  <c r="AQ2951" i="1" a="1"/>
  <c r="AQ2951" i="1" s="1"/>
  <c r="AP2951" i="1" a="1"/>
  <c r="AP2951" i="1" s="1"/>
  <c r="AO2951" i="1" a="1"/>
  <c r="AO2951" i="1" s="1"/>
  <c r="AR1248" i="1" a="1"/>
  <c r="AR1248" i="1" s="1"/>
  <c r="AQ1248" i="1" a="1"/>
  <c r="AQ1248" i="1" s="1"/>
  <c r="AP1248" i="1" a="1"/>
  <c r="AP1248" i="1" s="1"/>
  <c r="AO1248" i="1" a="1"/>
  <c r="AO1248" i="1" s="1"/>
  <c r="AR2877" i="1" a="1"/>
  <c r="AR2877" i="1" s="1"/>
  <c r="AQ2877" i="1" a="1"/>
  <c r="AQ2877" i="1" s="1"/>
  <c r="AP2877" i="1" a="1"/>
  <c r="AP2877" i="1" s="1"/>
  <c r="AO2877" i="1" a="1"/>
  <c r="AO2877" i="1" s="1"/>
  <c r="AR2147" i="1" a="1"/>
  <c r="AR2147" i="1" s="1"/>
  <c r="AQ2147" i="1" a="1"/>
  <c r="AQ2147" i="1" s="1"/>
  <c r="AP2147" i="1" a="1"/>
  <c r="AP2147" i="1" s="1"/>
  <c r="AO2147" i="1" a="1"/>
  <c r="AO2147" i="1" s="1"/>
  <c r="AR1262" i="1" a="1"/>
  <c r="AR1262" i="1" s="1"/>
  <c r="AQ1262" i="1" a="1"/>
  <c r="AQ1262" i="1" s="1"/>
  <c r="AP1262" i="1" a="1"/>
  <c r="AP1262" i="1" s="1"/>
  <c r="AO1262" i="1" a="1"/>
  <c r="AO1262" i="1" s="1"/>
  <c r="AR2910" i="1" a="1"/>
  <c r="AR2910" i="1" s="1"/>
  <c r="AQ2910" i="1" a="1"/>
  <c r="AQ2910" i="1" s="1"/>
  <c r="AP2910" i="1" a="1"/>
  <c r="AP2910" i="1" s="1"/>
  <c r="AO2910" i="1" a="1"/>
  <c r="AO2910" i="1" s="1"/>
  <c r="AR116" i="1" a="1"/>
  <c r="AR116" i="1" s="1"/>
  <c r="AQ116" i="1" a="1"/>
  <c r="AQ116" i="1" s="1"/>
  <c r="AP116" i="1" a="1"/>
  <c r="AP116" i="1" s="1"/>
  <c r="AO116" i="1" a="1"/>
  <c r="AO116" i="1" s="1"/>
  <c r="AR3754" i="1" a="1"/>
  <c r="AR3754" i="1" s="1"/>
  <c r="AQ3754" i="1" a="1"/>
  <c r="AQ3754" i="1" s="1"/>
  <c r="AP3754" i="1" a="1"/>
  <c r="AP3754" i="1" s="1"/>
  <c r="AO3754" i="1" a="1"/>
  <c r="AO3754" i="1" s="1"/>
  <c r="AR2038" i="1" a="1"/>
  <c r="AR2038" i="1" s="1"/>
  <c r="AQ2038" i="1" a="1"/>
  <c r="AQ2038" i="1" s="1"/>
  <c r="AP2038" i="1" a="1"/>
  <c r="AP2038" i="1" s="1"/>
  <c r="AO2038" i="1" a="1"/>
  <c r="AO2038" i="1" s="1"/>
  <c r="AR1633" i="1" a="1"/>
  <c r="AR1633" i="1" s="1"/>
  <c r="AQ1633" i="1" a="1"/>
  <c r="AQ1633" i="1" s="1"/>
  <c r="AP1633" i="1" a="1"/>
  <c r="AP1633" i="1" s="1"/>
  <c r="AO1633" i="1" a="1"/>
  <c r="AO1633" i="1" s="1"/>
  <c r="AR2144" i="1" a="1"/>
  <c r="AR2144" i="1" s="1"/>
  <c r="AQ2144" i="1" a="1"/>
  <c r="AQ2144" i="1" s="1"/>
  <c r="AP2144" i="1" a="1"/>
  <c r="AP2144" i="1" s="1"/>
  <c r="AO2144" i="1" a="1"/>
  <c r="AO2144" i="1" s="1"/>
  <c r="AR834" i="1" a="1"/>
  <c r="AR834" i="1" s="1"/>
  <c r="AQ834" i="1" a="1"/>
  <c r="AQ834" i="1" s="1"/>
  <c r="AP834" i="1" a="1"/>
  <c r="AP834" i="1" s="1"/>
  <c r="AO834" i="1" a="1"/>
  <c r="AO834" i="1" s="1"/>
  <c r="AR326" i="1" a="1"/>
  <c r="AR326" i="1" s="1"/>
  <c r="AQ326" i="1" a="1"/>
  <c r="AQ326" i="1" s="1"/>
  <c r="AP326" i="1" a="1"/>
  <c r="AP326" i="1" s="1"/>
  <c r="AO326" i="1" a="1"/>
  <c r="AO326" i="1" s="1"/>
  <c r="AR350" i="1" a="1"/>
  <c r="AR350" i="1" s="1"/>
  <c r="AQ350" i="1" a="1"/>
  <c r="AQ350" i="1" s="1"/>
  <c r="AP350" i="1" a="1"/>
  <c r="AP350" i="1" s="1"/>
  <c r="AO350" i="1" a="1"/>
  <c r="AO350" i="1" s="1"/>
  <c r="AR865" i="1" a="1"/>
  <c r="AR865" i="1" s="1"/>
  <c r="AQ865" i="1" a="1"/>
  <c r="AQ865" i="1" s="1"/>
  <c r="AP865" i="1" a="1"/>
  <c r="AP865" i="1" s="1"/>
  <c r="AO865" i="1" a="1"/>
  <c r="AO865" i="1" s="1"/>
  <c r="AR1887" i="1" a="1"/>
  <c r="AR1887" i="1" s="1"/>
  <c r="AQ1887" i="1" a="1"/>
  <c r="AQ1887" i="1" s="1"/>
  <c r="AP1887" i="1" a="1"/>
  <c r="AP1887" i="1" s="1"/>
  <c r="AO1887" i="1" a="1"/>
  <c r="AO1887" i="1" s="1"/>
  <c r="AR275" i="1" a="1"/>
  <c r="AR275" i="1" s="1"/>
  <c r="AQ275" i="1" a="1"/>
  <c r="AQ275" i="1" s="1"/>
  <c r="AP275" i="1" a="1"/>
  <c r="AP275" i="1" s="1"/>
  <c r="AO275" i="1" a="1"/>
  <c r="AO275" i="1" s="1"/>
  <c r="AR1301" i="1" a="1"/>
  <c r="AR1301" i="1" s="1"/>
  <c r="AQ1301" i="1" a="1"/>
  <c r="AQ1301" i="1" s="1"/>
  <c r="AP1301" i="1" a="1"/>
  <c r="AP1301" i="1" s="1"/>
  <c r="AO1301" i="1" a="1"/>
  <c r="AO1301" i="1" s="1"/>
  <c r="AR2109" i="1" a="1"/>
  <c r="AR2109" i="1" s="1"/>
  <c r="AQ2109" i="1" a="1"/>
  <c r="AQ2109" i="1" s="1"/>
  <c r="AP2109" i="1" a="1"/>
  <c r="AP2109" i="1" s="1"/>
  <c r="AO2109" i="1" a="1"/>
  <c r="AO2109" i="1" s="1"/>
  <c r="AR1731" i="1" a="1"/>
  <c r="AR1731" i="1" s="1"/>
  <c r="AQ1731" i="1" a="1"/>
  <c r="AQ1731" i="1" s="1"/>
  <c r="AP1731" i="1" a="1"/>
  <c r="AP1731" i="1" s="1"/>
  <c r="AO1731" i="1" a="1"/>
  <c r="AO1731" i="1" s="1"/>
  <c r="AR529" i="1" a="1"/>
  <c r="AR529" i="1" s="1"/>
  <c r="AQ529" i="1" a="1"/>
  <c r="AQ529" i="1" s="1"/>
  <c r="AP529" i="1" a="1"/>
  <c r="AP529" i="1" s="1"/>
  <c r="AO529" i="1" a="1"/>
  <c r="AO529" i="1" s="1"/>
  <c r="AR462" i="1" a="1"/>
  <c r="AR462" i="1" s="1"/>
  <c r="AQ462" i="1" a="1"/>
  <c r="AQ462" i="1" s="1"/>
  <c r="AP462" i="1" a="1"/>
  <c r="AP462" i="1" s="1"/>
  <c r="AO462" i="1" a="1"/>
  <c r="AO462" i="1" s="1"/>
  <c r="AR1654" i="1" a="1"/>
  <c r="AR1654" i="1" s="1"/>
  <c r="AQ1654" i="1" a="1"/>
  <c r="AQ1654" i="1" s="1"/>
  <c r="AP1654" i="1" a="1"/>
  <c r="AP1654" i="1" s="1"/>
  <c r="AO1654" i="1" a="1"/>
  <c r="AO1654" i="1" s="1"/>
  <c r="AR659" i="1" a="1"/>
  <c r="AR659" i="1" s="1"/>
  <c r="AQ659" i="1" a="1"/>
  <c r="AQ659" i="1" s="1"/>
  <c r="AP659" i="1" a="1"/>
  <c r="AP659" i="1" s="1"/>
  <c r="AO659" i="1" a="1"/>
  <c r="AO659" i="1" s="1"/>
  <c r="AR2824" i="1" a="1"/>
  <c r="AR2824" i="1" s="1"/>
  <c r="AQ2824" i="1" a="1"/>
  <c r="AQ2824" i="1" s="1"/>
  <c r="AP2824" i="1" a="1"/>
  <c r="AP2824" i="1" s="1"/>
  <c r="AO2824" i="1" a="1"/>
  <c r="AO2824" i="1" s="1"/>
  <c r="AR2086" i="1" a="1"/>
  <c r="AR2086" i="1" s="1"/>
  <c r="AQ2086" i="1" a="1"/>
  <c r="AQ2086" i="1" s="1"/>
  <c r="AP2086" i="1" a="1"/>
  <c r="AP2086" i="1" s="1"/>
  <c r="AO2086" i="1" a="1"/>
  <c r="AO2086" i="1" s="1"/>
  <c r="AR2885" i="1" a="1"/>
  <c r="AR2885" i="1" s="1"/>
  <c r="AQ2885" i="1" a="1"/>
  <c r="AQ2885" i="1" s="1"/>
  <c r="AP2885" i="1" a="1"/>
  <c r="AP2885" i="1" s="1"/>
  <c r="AO2885" i="1" a="1"/>
  <c r="AO2885" i="1" s="1"/>
  <c r="AR2964" i="1" a="1"/>
  <c r="AR2964" i="1" s="1"/>
  <c r="AQ2964" i="1" a="1"/>
  <c r="AQ2964" i="1" s="1"/>
  <c r="AP2964" i="1" a="1"/>
  <c r="AP2964" i="1" s="1"/>
  <c r="AO2964" i="1" a="1"/>
  <c r="AO2964" i="1" s="1"/>
  <c r="AR408" i="1" a="1"/>
  <c r="AR408" i="1" s="1"/>
  <c r="AQ408" i="1" a="1"/>
  <c r="AQ408" i="1" s="1"/>
  <c r="AP408" i="1" a="1"/>
  <c r="AP408" i="1" s="1"/>
  <c r="AO408" i="1" a="1"/>
  <c r="AO408" i="1" s="1"/>
  <c r="AR3438" i="1" a="1"/>
  <c r="AR3438" i="1" s="1"/>
  <c r="AQ3438" i="1" a="1"/>
  <c r="AQ3438" i="1" s="1"/>
  <c r="AP3438" i="1" a="1"/>
  <c r="AP3438" i="1" s="1"/>
  <c r="AO3438" i="1" a="1"/>
  <c r="AO3438" i="1" s="1"/>
  <c r="AR669" i="1" a="1"/>
  <c r="AR669" i="1" s="1"/>
  <c r="AQ669" i="1" a="1"/>
  <c r="AQ669" i="1" s="1"/>
  <c r="AP669" i="1" a="1"/>
  <c r="AP669" i="1" s="1"/>
  <c r="AO669" i="1" a="1"/>
  <c r="AO669" i="1" s="1"/>
  <c r="AR3175" i="1" a="1"/>
  <c r="AR3175" i="1" s="1"/>
  <c r="AQ3175" i="1" a="1"/>
  <c r="AQ3175" i="1" s="1"/>
  <c r="AP3175" i="1" a="1"/>
  <c r="AP3175" i="1" s="1"/>
  <c r="AO3175" i="1" a="1"/>
  <c r="AO3175" i="1" s="1"/>
  <c r="AR3222" i="1" a="1"/>
  <c r="AR3222" i="1" s="1"/>
  <c r="AQ3222" i="1" a="1"/>
  <c r="AQ3222" i="1" s="1"/>
  <c r="AP3222" i="1" a="1"/>
  <c r="AP3222" i="1" s="1"/>
  <c r="AO3222" i="1" a="1"/>
  <c r="AO3222" i="1" s="1"/>
  <c r="AR3223" i="1" a="1"/>
  <c r="AR3223" i="1" s="1"/>
  <c r="AQ3223" i="1" a="1"/>
  <c r="AQ3223" i="1" s="1"/>
  <c r="AP3223" i="1" a="1"/>
  <c r="AP3223" i="1" s="1"/>
  <c r="AO3223" i="1" a="1"/>
  <c r="AO3223" i="1" s="1"/>
  <c r="AR3262" i="1" a="1"/>
  <c r="AR3262" i="1" s="1"/>
  <c r="AQ3262" i="1" a="1"/>
  <c r="AQ3262" i="1" s="1"/>
  <c r="AP3262" i="1" a="1"/>
  <c r="AP3262" i="1" s="1"/>
  <c r="AO3262" i="1" a="1"/>
  <c r="AO3262" i="1" s="1"/>
  <c r="AR1330" i="1" a="1"/>
  <c r="AR1330" i="1" s="1"/>
  <c r="AQ1330" i="1" a="1"/>
  <c r="AQ1330" i="1" s="1"/>
  <c r="AP1330" i="1" a="1"/>
  <c r="AP1330" i="1" s="1"/>
  <c r="AO1330" i="1" a="1"/>
  <c r="AO1330" i="1" s="1"/>
  <c r="AR871" i="1" a="1"/>
  <c r="AR871" i="1" s="1"/>
  <c r="AQ871" i="1" a="1"/>
  <c r="AQ871" i="1" s="1"/>
  <c r="AP871" i="1" a="1"/>
  <c r="AP871" i="1" s="1"/>
  <c r="AO871" i="1" a="1"/>
  <c r="AO871" i="1" s="1"/>
  <c r="AR3542" i="1" a="1"/>
  <c r="AR3542" i="1" s="1"/>
  <c r="AQ3542" i="1" a="1"/>
  <c r="AQ3542" i="1" s="1"/>
  <c r="AP3542" i="1" a="1"/>
  <c r="AP3542" i="1" s="1"/>
  <c r="AO3542" i="1" a="1"/>
  <c r="AO3542" i="1" s="1"/>
  <c r="AR1401" i="1" a="1"/>
  <c r="AR1401" i="1" s="1"/>
  <c r="AQ1401" i="1" a="1"/>
  <c r="AQ1401" i="1" s="1"/>
  <c r="AP1401" i="1" a="1"/>
  <c r="AP1401" i="1" s="1"/>
  <c r="AO1401" i="1" a="1"/>
  <c r="AO1401" i="1" s="1"/>
  <c r="AR50" i="1" a="1"/>
  <c r="AR50" i="1" s="1"/>
  <c r="AQ50" i="1" a="1"/>
  <c r="AQ50" i="1" s="1"/>
  <c r="AP50" i="1" a="1"/>
  <c r="AP50" i="1" s="1"/>
  <c r="AO50" i="1" a="1"/>
  <c r="AO50" i="1" s="1"/>
  <c r="AR160" i="1" a="1"/>
  <c r="AR160" i="1" s="1"/>
  <c r="AQ160" i="1" a="1"/>
  <c r="AQ160" i="1" s="1"/>
  <c r="AP160" i="1" a="1"/>
  <c r="AP160" i="1" s="1"/>
  <c r="AO160" i="1" a="1"/>
  <c r="AO160" i="1" s="1"/>
  <c r="AR313" i="1" a="1"/>
  <c r="AR313" i="1" s="1"/>
  <c r="AQ313" i="1" a="1"/>
  <c r="AQ313" i="1" s="1"/>
  <c r="AP313" i="1" a="1"/>
  <c r="AP313" i="1" s="1"/>
  <c r="AO313" i="1" a="1"/>
  <c r="AO313" i="1" s="1"/>
  <c r="AR2942" i="1" a="1"/>
  <c r="AR2942" i="1" s="1"/>
  <c r="AQ2942" i="1" a="1"/>
  <c r="AQ2942" i="1" s="1"/>
  <c r="AP2942" i="1" a="1"/>
  <c r="AP2942" i="1" s="1"/>
  <c r="AO2942" i="1" a="1"/>
  <c r="AO2942" i="1" s="1"/>
  <c r="AR2177" i="1" a="1"/>
  <c r="AR2177" i="1" s="1"/>
  <c r="AQ2177" i="1" a="1"/>
  <c r="AQ2177" i="1" s="1"/>
  <c r="AP2177" i="1" a="1"/>
  <c r="AP2177" i="1" s="1"/>
  <c r="AO2177" i="1" a="1"/>
  <c r="AO2177" i="1" s="1"/>
  <c r="AR1122" i="1" a="1"/>
  <c r="AR1122" i="1" s="1"/>
  <c r="AQ1122" i="1" a="1"/>
  <c r="AQ1122" i="1" s="1"/>
  <c r="AP1122" i="1" a="1"/>
  <c r="AP1122" i="1" s="1"/>
  <c r="AO1122" i="1" a="1"/>
  <c r="AO1122" i="1" s="1"/>
  <c r="AR257" i="1" a="1"/>
  <c r="AR257" i="1" s="1"/>
  <c r="AQ257" i="1" a="1"/>
  <c r="AQ257" i="1" s="1"/>
  <c r="AP257" i="1" a="1"/>
  <c r="AP257" i="1" s="1"/>
  <c r="AO257" i="1" a="1"/>
  <c r="AO257" i="1" s="1"/>
  <c r="AR3010" i="1" a="1"/>
  <c r="AR3010" i="1" s="1"/>
  <c r="AQ3010" i="1" a="1"/>
  <c r="AQ3010" i="1" s="1"/>
  <c r="AP3010" i="1" a="1"/>
  <c r="AP3010" i="1" s="1"/>
  <c r="AO3010" i="1" a="1"/>
  <c r="AO3010" i="1" s="1"/>
  <c r="AR1739" i="1" a="1"/>
  <c r="AR1739" i="1" s="1"/>
  <c r="AQ1739" i="1" a="1"/>
  <c r="AQ1739" i="1" s="1"/>
  <c r="AP1739" i="1" a="1"/>
  <c r="AP1739" i="1" s="1"/>
  <c r="AO1739" i="1" a="1"/>
  <c r="AO1739" i="1" s="1"/>
  <c r="AR2159" i="1" a="1"/>
  <c r="AR2159" i="1" s="1"/>
  <c r="AQ2159" i="1" a="1"/>
  <c r="AQ2159" i="1" s="1"/>
  <c r="AP2159" i="1" a="1"/>
  <c r="AP2159" i="1" s="1"/>
  <c r="AO2159" i="1" a="1"/>
  <c r="AO2159" i="1" s="1"/>
  <c r="AR2793" i="1" a="1"/>
  <c r="AR2793" i="1" s="1"/>
  <c r="AQ2793" i="1" a="1"/>
  <c r="AQ2793" i="1" s="1"/>
  <c r="AP2793" i="1" a="1"/>
  <c r="AP2793" i="1" s="1"/>
  <c r="AO2793" i="1" a="1"/>
  <c r="AO2793" i="1" s="1"/>
  <c r="AR486" i="1" a="1"/>
  <c r="AR486" i="1" s="1"/>
  <c r="AQ486" i="1" a="1"/>
  <c r="AQ486" i="1" s="1"/>
  <c r="AP486" i="1" a="1"/>
  <c r="AP486" i="1" s="1"/>
  <c r="AO486" i="1" a="1"/>
  <c r="AO486" i="1" s="1"/>
  <c r="AR2262" i="1" a="1"/>
  <c r="AR2262" i="1" s="1"/>
  <c r="AQ2262" i="1" a="1"/>
  <c r="AQ2262" i="1" s="1"/>
  <c r="AP2262" i="1" a="1"/>
  <c r="AP2262" i="1" s="1"/>
  <c r="AO2262" i="1" a="1"/>
  <c r="AO2262" i="1" s="1"/>
  <c r="AR266" i="1" a="1"/>
  <c r="AR266" i="1" s="1"/>
  <c r="AQ266" i="1" a="1"/>
  <c r="AQ266" i="1" s="1"/>
  <c r="AP266" i="1" a="1"/>
  <c r="AP266" i="1" s="1"/>
  <c r="AO266" i="1" a="1"/>
  <c r="AO266" i="1" s="1"/>
  <c r="AR79" i="1" a="1"/>
  <c r="AR79" i="1" s="1"/>
  <c r="AQ79" i="1" a="1"/>
  <c r="AQ79" i="1" s="1"/>
  <c r="AP79" i="1" a="1"/>
  <c r="AP79" i="1" s="1"/>
  <c r="AO79" i="1" a="1"/>
  <c r="AO79" i="1" s="1"/>
  <c r="AR2557" i="1" a="1"/>
  <c r="AR2557" i="1" s="1"/>
  <c r="AQ2557" i="1" a="1"/>
  <c r="AQ2557" i="1" s="1"/>
  <c r="AP2557" i="1" a="1"/>
  <c r="AP2557" i="1" s="1"/>
  <c r="AO2557" i="1" a="1"/>
  <c r="AO2557" i="1" s="1"/>
  <c r="AR2172" i="1" a="1"/>
  <c r="AR2172" i="1" s="1"/>
  <c r="AQ2172" i="1" a="1"/>
  <c r="AQ2172" i="1" s="1"/>
  <c r="AP2172" i="1" a="1"/>
  <c r="AP2172" i="1" s="1"/>
  <c r="AO2172" i="1" a="1"/>
  <c r="AO2172" i="1" s="1"/>
  <c r="AR1507" i="1" a="1"/>
  <c r="AR1507" i="1" s="1"/>
  <c r="AQ1507" i="1" a="1"/>
  <c r="AQ1507" i="1" s="1"/>
  <c r="AP1507" i="1" a="1"/>
  <c r="AP1507" i="1" s="1"/>
  <c r="AO1507" i="1" a="1"/>
  <c r="AO1507" i="1" s="1"/>
  <c r="AR212" i="1" a="1"/>
  <c r="AR212" i="1" s="1"/>
  <c r="AQ212" i="1" a="1"/>
  <c r="AQ212" i="1" s="1"/>
  <c r="AP212" i="1" a="1"/>
  <c r="AP212" i="1" s="1"/>
  <c r="AO212" i="1" a="1"/>
  <c r="AO212" i="1" s="1"/>
  <c r="AR185" i="1" a="1"/>
  <c r="AR185" i="1" s="1"/>
  <c r="AQ185" i="1" a="1"/>
  <c r="AQ185" i="1" s="1"/>
  <c r="AP185" i="1" a="1"/>
  <c r="AP185" i="1" s="1"/>
  <c r="AO185" i="1" a="1"/>
  <c r="AO185" i="1" s="1"/>
  <c r="AR104" i="1" a="1"/>
  <c r="AR104" i="1" s="1"/>
  <c r="AQ104" i="1" a="1"/>
  <c r="AQ104" i="1" s="1"/>
  <c r="AP104" i="1" a="1"/>
  <c r="AP104" i="1" s="1"/>
  <c r="AO104" i="1" a="1"/>
  <c r="AO104" i="1" s="1"/>
  <c r="AR1641" i="1" a="1"/>
  <c r="AR1641" i="1" s="1"/>
  <c r="AQ1641" i="1" a="1"/>
  <c r="AQ1641" i="1" s="1"/>
  <c r="AP1641" i="1" a="1"/>
  <c r="AP1641" i="1" s="1"/>
  <c r="AO1641" i="1" a="1"/>
  <c r="AO1641" i="1" s="1"/>
  <c r="AR2124" i="1" a="1"/>
  <c r="AR2124" i="1" s="1"/>
  <c r="AQ2124" i="1" a="1"/>
  <c r="AQ2124" i="1" s="1"/>
  <c r="AP2124" i="1" a="1"/>
  <c r="AP2124" i="1" s="1"/>
  <c r="AO2124" i="1" a="1"/>
  <c r="AO2124" i="1" s="1"/>
  <c r="AR2112" i="1" a="1"/>
  <c r="AR2112" i="1" s="1"/>
  <c r="AQ2112" i="1" a="1"/>
  <c r="AQ2112" i="1" s="1"/>
  <c r="AP2112" i="1" a="1"/>
  <c r="AP2112" i="1" s="1"/>
  <c r="AO2112" i="1" a="1"/>
  <c r="AO2112" i="1" s="1"/>
  <c r="AR2547" i="1" a="1"/>
  <c r="AR2547" i="1" s="1"/>
  <c r="AQ2547" i="1" a="1"/>
  <c r="AQ2547" i="1" s="1"/>
  <c r="AP2547" i="1" a="1"/>
  <c r="AP2547" i="1" s="1"/>
  <c r="AO2547" i="1" a="1"/>
  <c r="AO2547" i="1" s="1"/>
  <c r="AR613" i="1" a="1"/>
  <c r="AR613" i="1" s="1"/>
  <c r="AQ613" i="1" a="1"/>
  <c r="AQ613" i="1" s="1"/>
  <c r="AP613" i="1" a="1"/>
  <c r="AP613" i="1" s="1"/>
  <c r="AO613" i="1" a="1"/>
  <c r="AO613" i="1" s="1"/>
  <c r="AR460" i="1" a="1"/>
  <c r="AR460" i="1" s="1"/>
  <c r="AQ460" i="1" a="1"/>
  <c r="AQ460" i="1" s="1"/>
  <c r="AP460" i="1" a="1"/>
  <c r="AP460" i="1" s="1"/>
  <c r="AO460" i="1" a="1"/>
  <c r="AO460" i="1" s="1"/>
  <c r="AR1598" i="1" a="1"/>
  <c r="AR1598" i="1" s="1"/>
  <c r="AQ1598" i="1" a="1"/>
  <c r="AQ1598" i="1" s="1"/>
  <c r="AP1598" i="1" a="1"/>
  <c r="AP1598" i="1" s="1"/>
  <c r="AO1598" i="1" a="1"/>
  <c r="AO1598" i="1" s="1"/>
  <c r="AR1498" i="1" a="1"/>
  <c r="AR1498" i="1" s="1"/>
  <c r="AQ1498" i="1" a="1"/>
  <c r="AQ1498" i="1" s="1"/>
  <c r="AP1498" i="1" a="1"/>
  <c r="AP1498" i="1" s="1"/>
  <c r="AO1498" i="1" a="1"/>
  <c r="AO1498" i="1" s="1"/>
  <c r="AR1629" i="1" a="1"/>
  <c r="AR1629" i="1" s="1"/>
  <c r="AQ1629" i="1" a="1"/>
  <c r="AQ1629" i="1" s="1"/>
  <c r="AP1629" i="1" a="1"/>
  <c r="AP1629" i="1" s="1"/>
  <c r="AO1629" i="1" a="1"/>
  <c r="AO1629" i="1" s="1"/>
  <c r="AR620" i="1" a="1"/>
  <c r="AR620" i="1" s="1"/>
  <c r="AQ620" i="1" a="1"/>
  <c r="AQ620" i="1" s="1"/>
  <c r="AP620" i="1" a="1"/>
  <c r="AP620" i="1" s="1"/>
  <c r="AO620" i="1" a="1"/>
  <c r="AO620" i="1" s="1"/>
  <c r="AR2102" i="1" a="1"/>
  <c r="AR2102" i="1" s="1"/>
  <c r="AQ2102" i="1" a="1"/>
  <c r="AQ2102" i="1" s="1"/>
  <c r="AP2102" i="1" a="1"/>
  <c r="AP2102" i="1" s="1"/>
  <c r="AO2102" i="1" a="1"/>
  <c r="AO2102" i="1" s="1"/>
  <c r="AR610" i="1" a="1"/>
  <c r="AR610" i="1" s="1"/>
  <c r="AQ610" i="1" a="1"/>
  <c r="AQ610" i="1" s="1"/>
  <c r="AP610" i="1" a="1"/>
  <c r="AP610" i="1" s="1"/>
  <c r="AO610" i="1" a="1"/>
  <c r="AO610" i="1" s="1"/>
  <c r="AR432" i="1" a="1"/>
  <c r="AR432" i="1" s="1"/>
  <c r="AQ432" i="1" a="1"/>
  <c r="AQ432" i="1" s="1"/>
  <c r="AP432" i="1" a="1"/>
  <c r="AP432" i="1" s="1"/>
  <c r="AO432" i="1" a="1"/>
  <c r="AO432" i="1" s="1"/>
  <c r="AR3347" i="1" a="1"/>
  <c r="AR3347" i="1" s="1"/>
  <c r="AQ3347" i="1" a="1"/>
  <c r="AQ3347" i="1" s="1"/>
  <c r="AP3347" i="1" a="1"/>
  <c r="AP3347" i="1" s="1"/>
  <c r="AO3347" i="1" a="1"/>
  <c r="AO3347" i="1" s="1"/>
  <c r="AR1705" i="1" a="1"/>
  <c r="AR1705" i="1" s="1"/>
  <c r="AQ1705" i="1" a="1"/>
  <c r="AQ1705" i="1" s="1"/>
  <c r="AP1705" i="1" a="1"/>
  <c r="AP1705" i="1" s="1"/>
  <c r="AO1705" i="1" a="1"/>
  <c r="AO1705" i="1" s="1"/>
  <c r="AR2801" i="1" a="1"/>
  <c r="AR2801" i="1" s="1"/>
  <c r="AQ2801" i="1" a="1"/>
  <c r="AQ2801" i="1" s="1"/>
  <c r="AP2801" i="1" a="1"/>
  <c r="AP2801" i="1" s="1"/>
  <c r="AO2801" i="1" a="1"/>
  <c r="AO2801" i="1" s="1"/>
  <c r="AR55" i="1" a="1"/>
  <c r="AR55" i="1" s="1"/>
  <c r="AQ55" i="1" a="1"/>
  <c r="AQ55" i="1" s="1"/>
  <c r="AP55" i="1" a="1"/>
  <c r="AP55" i="1" s="1"/>
  <c r="AO55" i="1" a="1"/>
  <c r="AO55" i="1" s="1"/>
  <c r="AR401" i="1" a="1"/>
  <c r="AR401" i="1" s="1"/>
  <c r="AQ401" i="1" a="1"/>
  <c r="AQ401" i="1" s="1"/>
  <c r="AP401" i="1" a="1"/>
  <c r="AP401" i="1" s="1"/>
  <c r="AO401" i="1" a="1"/>
  <c r="AO401" i="1" s="1"/>
  <c r="AR413" i="1" a="1"/>
  <c r="AR413" i="1" s="1"/>
  <c r="AQ413" i="1" a="1"/>
  <c r="AQ413" i="1" s="1"/>
  <c r="AP413" i="1" a="1"/>
  <c r="AP413" i="1" s="1"/>
  <c r="AO413" i="1" a="1"/>
  <c r="AO413" i="1" s="1"/>
  <c r="AR430" i="1" a="1"/>
  <c r="AR430" i="1" s="1"/>
  <c r="AQ430" i="1" a="1"/>
  <c r="AQ430" i="1" s="1"/>
  <c r="AP430" i="1" a="1"/>
  <c r="AP430" i="1" s="1"/>
  <c r="AO430" i="1" a="1"/>
  <c r="AO430" i="1" s="1"/>
  <c r="AR282" i="1" a="1"/>
  <c r="AR282" i="1" s="1"/>
  <c r="AQ282" i="1" a="1"/>
  <c r="AQ282" i="1" s="1"/>
  <c r="AP282" i="1" a="1"/>
  <c r="AP282" i="1" s="1"/>
  <c r="AO282" i="1" a="1"/>
  <c r="AO282" i="1" s="1"/>
  <c r="AR3082" i="1" a="1"/>
  <c r="AR3082" i="1" s="1"/>
  <c r="AQ3082" i="1" a="1"/>
  <c r="AQ3082" i="1" s="1"/>
  <c r="AP3082" i="1" a="1"/>
  <c r="AP3082" i="1" s="1"/>
  <c r="AO3082" i="1" a="1"/>
  <c r="AO3082" i="1" s="1"/>
  <c r="AR586" i="1" a="1"/>
  <c r="AR586" i="1" s="1"/>
  <c r="AQ586" i="1" a="1"/>
  <c r="AQ586" i="1" s="1"/>
  <c r="AP586" i="1" a="1"/>
  <c r="AP586" i="1" s="1"/>
  <c r="AO586" i="1" a="1"/>
  <c r="AO586" i="1" s="1"/>
  <c r="AR2521" i="1" a="1"/>
  <c r="AR2521" i="1" s="1"/>
  <c r="AQ2521" i="1" a="1"/>
  <c r="AQ2521" i="1" s="1"/>
  <c r="AP2521" i="1" a="1"/>
  <c r="AP2521" i="1" s="1"/>
  <c r="AO2521" i="1" a="1"/>
  <c r="AO2521" i="1" s="1"/>
  <c r="AR1552" i="1" a="1"/>
  <c r="AR1552" i="1" s="1"/>
  <c r="AQ1552" i="1" a="1"/>
  <c r="AQ1552" i="1" s="1"/>
  <c r="AP1552" i="1" a="1"/>
  <c r="AP1552" i="1" s="1"/>
  <c r="AO1552" i="1" a="1"/>
  <c r="AO1552" i="1" s="1"/>
  <c r="AR1751" i="1" a="1"/>
  <c r="AR1751" i="1" s="1"/>
  <c r="AQ1751" i="1" a="1"/>
  <c r="AQ1751" i="1" s="1"/>
  <c r="AP1751" i="1" a="1"/>
  <c r="AP1751" i="1" s="1"/>
  <c r="AO1751" i="1" a="1"/>
  <c r="AO1751" i="1" s="1"/>
  <c r="AR1993" i="1" a="1"/>
  <c r="AR1993" i="1" s="1"/>
  <c r="AQ1993" i="1" a="1"/>
  <c r="AQ1993" i="1" s="1"/>
  <c r="AP1993" i="1" a="1"/>
  <c r="AP1993" i="1" s="1"/>
  <c r="AO1993" i="1" a="1"/>
  <c r="AO1993" i="1" s="1"/>
  <c r="AR2922" i="1" a="1"/>
  <c r="AR2922" i="1" s="1"/>
  <c r="AQ2922" i="1" a="1"/>
  <c r="AQ2922" i="1" s="1"/>
  <c r="AP2922" i="1" a="1"/>
  <c r="AP2922" i="1" s="1"/>
  <c r="AO2922" i="1" a="1"/>
  <c r="AO2922" i="1" s="1"/>
  <c r="AR2072" i="1" a="1"/>
  <c r="AR2072" i="1" s="1"/>
  <c r="AQ2072" i="1" a="1"/>
  <c r="AQ2072" i="1" s="1"/>
  <c r="AP2072" i="1" a="1"/>
  <c r="AP2072" i="1" s="1"/>
  <c r="AO2072" i="1" a="1"/>
  <c r="AO2072" i="1" s="1"/>
  <c r="AR1869" i="1" a="1"/>
  <c r="AR1869" i="1" s="1"/>
  <c r="AQ1869" i="1" a="1"/>
  <c r="AQ1869" i="1" s="1"/>
  <c r="AP1869" i="1" a="1"/>
  <c r="AP1869" i="1" s="1"/>
  <c r="AO1869" i="1" a="1"/>
  <c r="AO1869" i="1" s="1"/>
  <c r="AR1814" i="1" a="1"/>
  <c r="AR1814" i="1" s="1"/>
  <c r="AQ1814" i="1" a="1"/>
  <c r="AQ1814" i="1" s="1"/>
  <c r="AP1814" i="1" a="1"/>
  <c r="AP1814" i="1" s="1"/>
  <c r="AO1814" i="1" a="1"/>
  <c r="AO1814" i="1" s="1"/>
  <c r="AR2504" i="1" a="1"/>
  <c r="AR2504" i="1" s="1"/>
  <c r="AQ2504" i="1" a="1"/>
  <c r="AQ2504" i="1" s="1"/>
  <c r="AP2504" i="1" a="1"/>
  <c r="AP2504" i="1" s="1"/>
  <c r="AO2504" i="1" a="1"/>
  <c r="AO2504" i="1" s="1"/>
  <c r="AR1859" i="1" a="1"/>
  <c r="AR1859" i="1" s="1"/>
  <c r="AQ1859" i="1" a="1"/>
  <c r="AQ1859" i="1" s="1"/>
  <c r="AP1859" i="1" a="1"/>
  <c r="AP1859" i="1" s="1"/>
  <c r="AO1859" i="1" a="1"/>
  <c r="AO1859" i="1" s="1"/>
  <c r="AR3020" i="1" a="1"/>
  <c r="AR3020" i="1" s="1"/>
  <c r="AQ3020" i="1" a="1"/>
  <c r="AQ3020" i="1" s="1"/>
  <c r="AP3020" i="1" a="1"/>
  <c r="AP3020" i="1" s="1"/>
  <c r="AO3020" i="1" a="1"/>
  <c r="AO3020" i="1" s="1"/>
  <c r="AR772" i="1" a="1"/>
  <c r="AR772" i="1" s="1"/>
  <c r="AQ772" i="1" a="1"/>
  <c r="AQ772" i="1" s="1"/>
  <c r="AP772" i="1" a="1"/>
  <c r="AP772" i="1" s="1"/>
  <c r="AO772" i="1" a="1"/>
  <c r="AO772" i="1" s="1"/>
  <c r="AR2500" i="1" a="1"/>
  <c r="AR2500" i="1" s="1"/>
  <c r="AQ2500" i="1" a="1"/>
  <c r="AQ2500" i="1" s="1"/>
  <c r="AP2500" i="1" a="1"/>
  <c r="AP2500" i="1" s="1"/>
  <c r="AO2500" i="1" a="1"/>
  <c r="AO2500" i="1" s="1"/>
  <c r="AR288" i="1" a="1"/>
  <c r="AR288" i="1" s="1"/>
  <c r="AQ288" i="1" a="1"/>
  <c r="AQ288" i="1" s="1"/>
  <c r="AP288" i="1" a="1"/>
  <c r="AP288" i="1" s="1"/>
  <c r="AO288" i="1" a="1"/>
  <c r="AO288" i="1" s="1"/>
  <c r="AR1620" i="1" a="1"/>
  <c r="AR1620" i="1" s="1"/>
  <c r="AQ1620" i="1" a="1"/>
  <c r="AQ1620" i="1" s="1"/>
  <c r="AP1620" i="1" a="1"/>
  <c r="AP1620" i="1" s="1"/>
  <c r="AO1620" i="1" a="1"/>
  <c r="AO1620" i="1" s="1"/>
  <c r="AR1062" i="1" a="1"/>
  <c r="AR1062" i="1" s="1"/>
  <c r="AQ1062" i="1" a="1"/>
  <c r="AQ1062" i="1" s="1"/>
  <c r="AP1062" i="1" a="1"/>
  <c r="AP1062" i="1" s="1"/>
  <c r="AO1062" i="1" a="1"/>
  <c r="AO1062" i="1" s="1"/>
  <c r="AR419" i="1" a="1"/>
  <c r="AR419" i="1" s="1"/>
  <c r="AQ419" i="1" a="1"/>
  <c r="AQ419" i="1" s="1"/>
  <c r="AP419" i="1" a="1"/>
  <c r="AP419" i="1" s="1"/>
  <c r="AO419" i="1" a="1"/>
  <c r="AO419" i="1" s="1"/>
  <c r="AR2348" i="1" a="1"/>
  <c r="AR2348" i="1" s="1"/>
  <c r="AQ2348" i="1" a="1"/>
  <c r="AQ2348" i="1" s="1"/>
  <c r="AP2348" i="1" a="1"/>
  <c r="AP2348" i="1" s="1"/>
  <c r="AO2348" i="1" a="1"/>
  <c r="AO2348" i="1" s="1"/>
  <c r="AR1369" i="1" a="1"/>
  <c r="AR1369" i="1" s="1"/>
  <c r="AQ1369" i="1" a="1"/>
  <c r="AQ1369" i="1" s="1"/>
  <c r="AP1369" i="1" a="1"/>
  <c r="AP1369" i="1" s="1"/>
  <c r="AO1369" i="1" a="1"/>
  <c r="AO1369" i="1" s="1"/>
  <c r="AR328" i="1" a="1"/>
  <c r="AR328" i="1" s="1"/>
  <c r="AQ328" i="1" a="1"/>
  <c r="AQ328" i="1" s="1"/>
  <c r="AP328" i="1" a="1"/>
  <c r="AP328" i="1" s="1"/>
  <c r="AO328" i="1" a="1"/>
  <c r="AO328" i="1" s="1"/>
  <c r="AR127" i="1" a="1"/>
  <c r="AR127" i="1" s="1"/>
  <c r="AQ127" i="1" a="1"/>
  <c r="AQ127" i="1" s="1"/>
  <c r="AP127" i="1" a="1"/>
  <c r="AP127" i="1" s="1"/>
  <c r="AO127" i="1" a="1"/>
  <c r="AO127" i="1" s="1"/>
  <c r="AR651" i="1" a="1"/>
  <c r="AR651" i="1" s="1"/>
  <c r="AQ651" i="1" a="1"/>
  <c r="AQ651" i="1" s="1"/>
  <c r="AP651" i="1" a="1"/>
  <c r="AP651" i="1" s="1"/>
  <c r="AO651" i="1" a="1"/>
  <c r="AO651" i="1" s="1"/>
  <c r="AR2555" i="1" a="1"/>
  <c r="AR2555" i="1" s="1"/>
  <c r="AQ2555" i="1" a="1"/>
  <c r="AQ2555" i="1" s="1"/>
  <c r="AP2555" i="1" a="1"/>
  <c r="AP2555" i="1" s="1"/>
  <c r="AO2555" i="1" a="1"/>
  <c r="AO2555" i="1" s="1"/>
  <c r="AR2171" i="1" a="1"/>
  <c r="AR2171" i="1" s="1"/>
  <c r="AQ2171" i="1" a="1"/>
  <c r="AQ2171" i="1" s="1"/>
  <c r="AP2171" i="1" a="1"/>
  <c r="AP2171" i="1" s="1"/>
  <c r="AO2171" i="1" a="1"/>
  <c r="AO2171" i="1" s="1"/>
  <c r="AR504" i="1" a="1"/>
  <c r="AR504" i="1" s="1"/>
  <c r="AQ504" i="1" a="1"/>
  <c r="AQ504" i="1" s="1"/>
  <c r="AP504" i="1" a="1"/>
  <c r="AP504" i="1" s="1"/>
  <c r="AO504" i="1" a="1"/>
  <c r="AO504" i="1" s="1"/>
  <c r="AR806" i="1" a="1"/>
  <c r="AR806" i="1" s="1"/>
  <c r="AQ806" i="1" a="1"/>
  <c r="AQ806" i="1" s="1"/>
  <c r="AP806" i="1" a="1"/>
  <c r="AP806" i="1" s="1"/>
  <c r="AO806" i="1" a="1"/>
  <c r="AO806" i="1" s="1"/>
  <c r="AR724" i="1" a="1"/>
  <c r="AR724" i="1" s="1"/>
  <c r="AQ724" i="1" a="1"/>
  <c r="AQ724" i="1" s="1"/>
  <c r="AP724" i="1" a="1"/>
  <c r="AP724" i="1" s="1"/>
  <c r="AO724" i="1" a="1"/>
  <c r="AO724" i="1" s="1"/>
  <c r="AR2347" i="1" a="1"/>
  <c r="AR2347" i="1" s="1"/>
  <c r="AQ2347" i="1" a="1"/>
  <c r="AQ2347" i="1" s="1"/>
  <c r="AP2347" i="1" a="1"/>
  <c r="AP2347" i="1" s="1"/>
  <c r="AO2347" i="1" a="1"/>
  <c r="AO2347" i="1" s="1"/>
  <c r="AR3492" i="1" a="1"/>
  <c r="AR3492" i="1" s="1"/>
  <c r="AQ3492" i="1" a="1"/>
  <c r="AQ3492" i="1" s="1"/>
  <c r="AP3492" i="1" a="1"/>
  <c r="AP3492" i="1" s="1"/>
  <c r="AO3492" i="1" a="1"/>
  <c r="AO3492" i="1" s="1"/>
  <c r="AR2103" i="1" a="1"/>
  <c r="AR2103" i="1" s="1"/>
  <c r="AQ2103" i="1" a="1"/>
  <c r="AQ2103" i="1" s="1"/>
  <c r="AP2103" i="1" a="1"/>
  <c r="AP2103" i="1" s="1"/>
  <c r="AO2103" i="1" a="1"/>
  <c r="AO2103" i="1" s="1"/>
  <c r="AR2074" i="1" a="1"/>
  <c r="AR2074" i="1" s="1"/>
  <c r="AQ2074" i="1" a="1"/>
  <c r="AQ2074" i="1" s="1"/>
  <c r="AP2074" i="1" a="1"/>
  <c r="AP2074" i="1" s="1"/>
  <c r="AO2074" i="1" a="1"/>
  <c r="AO2074" i="1" s="1"/>
  <c r="AR2162" i="1" a="1"/>
  <c r="AR2162" i="1" s="1"/>
  <c r="AQ2162" i="1" a="1"/>
  <c r="AQ2162" i="1" s="1"/>
  <c r="AP2162" i="1" a="1"/>
  <c r="AP2162" i="1" s="1"/>
  <c r="AO2162" i="1" a="1"/>
  <c r="AO2162" i="1" s="1"/>
  <c r="AR749" i="1" a="1"/>
  <c r="AR749" i="1" s="1"/>
  <c r="AQ749" i="1" a="1"/>
  <c r="AQ749" i="1" s="1"/>
  <c r="AP749" i="1" a="1"/>
  <c r="AP749" i="1" s="1"/>
  <c r="AO749" i="1" a="1"/>
  <c r="AO749" i="1" s="1"/>
  <c r="AR1730" i="1" a="1"/>
  <c r="AR1730" i="1" s="1"/>
  <c r="AQ1730" i="1" a="1"/>
  <c r="AQ1730" i="1" s="1"/>
  <c r="AP1730" i="1" a="1"/>
  <c r="AP1730" i="1" s="1"/>
  <c r="AO1730" i="1" a="1"/>
  <c r="AO1730" i="1" s="1"/>
  <c r="AR777" i="1" a="1"/>
  <c r="AR777" i="1" s="1"/>
  <c r="AQ777" i="1" a="1"/>
  <c r="AQ777" i="1" s="1"/>
  <c r="AP777" i="1" a="1"/>
  <c r="AP777" i="1" s="1"/>
  <c r="AO777" i="1" a="1"/>
  <c r="AO777" i="1" s="1"/>
  <c r="AR1762" i="1" a="1"/>
  <c r="AR1762" i="1" s="1"/>
  <c r="AQ1762" i="1" a="1"/>
  <c r="AQ1762" i="1" s="1"/>
  <c r="AP1762" i="1" a="1"/>
  <c r="AP1762" i="1" s="1"/>
  <c r="AO1762" i="1" a="1"/>
  <c r="AO1762" i="1" s="1"/>
  <c r="AR2925" i="1" a="1"/>
  <c r="AR2925" i="1" s="1"/>
  <c r="AQ2925" i="1" a="1"/>
  <c r="AQ2925" i="1" s="1"/>
  <c r="AP2925" i="1" a="1"/>
  <c r="AP2925" i="1" s="1"/>
  <c r="AO2925" i="1" a="1"/>
  <c r="AO2925" i="1" s="1"/>
  <c r="AR134" i="1" a="1"/>
  <c r="AR134" i="1" s="1"/>
  <c r="AQ134" i="1" a="1"/>
  <c r="AQ134" i="1" s="1"/>
  <c r="AP134" i="1" a="1"/>
  <c r="AP134" i="1" s="1"/>
  <c r="AO134" i="1" a="1"/>
  <c r="AO134" i="1" s="1"/>
  <c r="AR801" i="1" a="1"/>
  <c r="AR801" i="1" s="1"/>
  <c r="AQ801" i="1" a="1"/>
  <c r="AQ801" i="1" s="1"/>
  <c r="AP801" i="1" a="1"/>
  <c r="AP801" i="1" s="1"/>
  <c r="AO801" i="1" a="1"/>
  <c r="AO801" i="1" s="1"/>
  <c r="AR810" i="1" a="1"/>
  <c r="AR810" i="1" s="1"/>
  <c r="AQ810" i="1" a="1"/>
  <c r="AQ810" i="1" s="1"/>
  <c r="AP810" i="1" a="1"/>
  <c r="AP810" i="1" s="1"/>
  <c r="AO810" i="1" a="1"/>
  <c r="AO810" i="1" s="1"/>
  <c r="AR17" i="1" a="1"/>
  <c r="AR17" i="1" s="1"/>
  <c r="AQ17" i="1" a="1"/>
  <c r="AQ17" i="1" s="1"/>
  <c r="AP17" i="1" a="1"/>
  <c r="AP17" i="1" s="1"/>
  <c r="AO17" i="1" a="1"/>
  <c r="AO17" i="1" s="1"/>
  <c r="AR1596" i="1" a="1"/>
  <c r="AR1596" i="1" s="1"/>
  <c r="AQ1596" i="1" a="1"/>
  <c r="AQ1596" i="1" s="1"/>
  <c r="AP1596" i="1" a="1"/>
  <c r="AP1596" i="1" s="1"/>
  <c r="AO1596" i="1" a="1"/>
  <c r="AO1596" i="1" s="1"/>
  <c r="AR3693" i="1" a="1"/>
  <c r="AR3693" i="1" s="1"/>
  <c r="AQ3693" i="1" a="1"/>
  <c r="AQ3693" i="1" s="1"/>
  <c r="AP3693" i="1" a="1"/>
  <c r="AP3693" i="1" s="1"/>
  <c r="AO3693" i="1" a="1"/>
  <c r="AO3693" i="1" s="1"/>
  <c r="AR763" i="1" a="1"/>
  <c r="AR763" i="1" s="1"/>
  <c r="AQ763" i="1" a="1"/>
  <c r="AQ763" i="1" s="1"/>
  <c r="AP763" i="1" a="1"/>
  <c r="AP763" i="1" s="1"/>
  <c r="AO763" i="1" a="1"/>
  <c r="AO763" i="1" s="1"/>
  <c r="AR1427" i="1" a="1"/>
  <c r="AR1427" i="1" s="1"/>
  <c r="AQ1427" i="1" a="1"/>
  <c r="AQ1427" i="1" s="1"/>
  <c r="AP1427" i="1" a="1"/>
  <c r="AP1427" i="1" s="1"/>
  <c r="AO1427" i="1" a="1"/>
  <c r="AO1427" i="1" s="1"/>
  <c r="AR2270" i="1" a="1"/>
  <c r="AR2270" i="1" s="1"/>
  <c r="AQ2270" i="1" a="1"/>
  <c r="AQ2270" i="1" s="1"/>
  <c r="AP2270" i="1" a="1"/>
  <c r="AP2270" i="1" s="1"/>
  <c r="AO2270" i="1" a="1"/>
  <c r="AO2270" i="1" s="1"/>
  <c r="AR1387" i="1" a="1"/>
  <c r="AR1387" i="1" s="1"/>
  <c r="AQ1387" i="1" a="1"/>
  <c r="AQ1387" i="1" s="1"/>
  <c r="AP1387" i="1" a="1"/>
  <c r="AP1387" i="1" s="1"/>
  <c r="AO1387" i="1" a="1"/>
  <c r="AO1387" i="1" s="1"/>
  <c r="AR1830" i="1" a="1"/>
  <c r="AR1830" i="1" s="1"/>
  <c r="AQ1830" i="1" a="1"/>
  <c r="AQ1830" i="1" s="1"/>
  <c r="AP1830" i="1" a="1"/>
  <c r="AP1830" i="1" s="1"/>
  <c r="AO1830" i="1" a="1"/>
  <c r="AO1830" i="1" s="1"/>
  <c r="AR1800" i="1" a="1"/>
  <c r="AR1800" i="1" s="1"/>
  <c r="AQ1800" i="1" a="1"/>
  <c r="AQ1800" i="1" s="1"/>
  <c r="AP1800" i="1" a="1"/>
  <c r="AP1800" i="1" s="1"/>
  <c r="AO1800" i="1" a="1"/>
  <c r="AO1800" i="1" s="1"/>
  <c r="AR1402" i="1" a="1"/>
  <c r="AR1402" i="1" s="1"/>
  <c r="AQ1402" i="1" a="1"/>
  <c r="AQ1402" i="1" s="1"/>
  <c r="AP1402" i="1" a="1"/>
  <c r="AP1402" i="1" s="1"/>
  <c r="AO1402" i="1" a="1"/>
  <c r="AO1402" i="1" s="1"/>
  <c r="AR3502" i="1" a="1"/>
  <c r="AR3502" i="1" s="1"/>
  <c r="AQ3502" i="1" a="1"/>
  <c r="AQ3502" i="1" s="1"/>
  <c r="AP3502" i="1" a="1"/>
  <c r="AP3502" i="1" s="1"/>
  <c r="AO3502" i="1" a="1"/>
  <c r="AO3502" i="1" s="1"/>
  <c r="AR2352" i="1" a="1"/>
  <c r="AR2352" i="1" s="1"/>
  <c r="AQ2352" i="1" a="1"/>
  <c r="AQ2352" i="1" s="1"/>
  <c r="AP2352" i="1" a="1"/>
  <c r="AP2352" i="1" s="1"/>
  <c r="AO2352" i="1" a="1"/>
  <c r="AO2352" i="1" s="1"/>
  <c r="AR2127" i="1" a="1"/>
  <c r="AR2127" i="1" s="1"/>
  <c r="AQ2127" i="1" a="1"/>
  <c r="AQ2127" i="1" s="1"/>
  <c r="AP2127" i="1" a="1"/>
  <c r="AP2127" i="1" s="1"/>
  <c r="AO2127" i="1" a="1"/>
  <c r="AO2127" i="1" s="1"/>
  <c r="AR3745" i="1" a="1"/>
  <c r="AR3745" i="1" s="1"/>
  <c r="AQ3745" i="1" a="1"/>
  <c r="AQ3745" i="1" s="1"/>
  <c r="AP3745" i="1" a="1"/>
  <c r="AP3745" i="1" s="1"/>
  <c r="AO3745" i="1" a="1"/>
  <c r="AO3745" i="1" s="1"/>
  <c r="AR2260" i="1" a="1"/>
  <c r="AR2260" i="1" s="1"/>
  <c r="AQ2260" i="1" a="1"/>
  <c r="AQ2260" i="1" s="1"/>
  <c r="AP2260" i="1" a="1"/>
  <c r="AP2260" i="1" s="1"/>
  <c r="AO2260" i="1" a="1"/>
  <c r="AO2260" i="1" s="1"/>
  <c r="AR2343" i="1" a="1"/>
  <c r="AR2343" i="1" s="1"/>
  <c r="AQ2343" i="1" a="1"/>
  <c r="AQ2343" i="1" s="1"/>
  <c r="AP2343" i="1" a="1"/>
  <c r="AP2343" i="1" s="1"/>
  <c r="AO2343" i="1" a="1"/>
  <c r="AO2343" i="1" s="1"/>
  <c r="AR161" i="1" a="1"/>
  <c r="AR161" i="1" s="1"/>
  <c r="AQ161" i="1" a="1"/>
  <c r="AQ161" i="1" s="1"/>
  <c r="AP161" i="1" a="1"/>
  <c r="AP161" i="1" s="1"/>
  <c r="AO161" i="1" a="1"/>
  <c r="AO161" i="1" s="1"/>
  <c r="AR387" i="1" a="1"/>
  <c r="AR387" i="1" s="1"/>
  <c r="AQ387" i="1" a="1"/>
  <c r="AQ387" i="1" s="1"/>
  <c r="AP387" i="1" a="1"/>
  <c r="AP387" i="1" s="1"/>
  <c r="AO387" i="1" a="1"/>
  <c r="AO387" i="1" s="1"/>
  <c r="AR1388" i="1" a="1"/>
  <c r="AR1388" i="1" s="1"/>
  <c r="AQ1388" i="1" a="1"/>
  <c r="AQ1388" i="1" s="1"/>
  <c r="AP1388" i="1" a="1"/>
  <c r="AP1388" i="1" s="1"/>
  <c r="AO1388" i="1" a="1"/>
  <c r="AO1388" i="1" s="1"/>
  <c r="AR1758" i="1" a="1"/>
  <c r="AR1758" i="1" s="1"/>
  <c r="AQ1758" i="1" a="1"/>
  <c r="AQ1758" i="1" s="1"/>
  <c r="AP1758" i="1" a="1"/>
  <c r="AP1758" i="1" s="1"/>
  <c r="AO1758" i="1" a="1"/>
  <c r="AO1758" i="1" s="1"/>
  <c r="AR2931" i="1" a="1"/>
  <c r="AR2931" i="1" s="1"/>
  <c r="AQ2931" i="1" a="1"/>
  <c r="AQ2931" i="1" s="1"/>
  <c r="AP2931" i="1" a="1"/>
  <c r="AP2931" i="1" s="1"/>
  <c r="AO2931" i="1" a="1"/>
  <c r="AO2931" i="1" s="1"/>
  <c r="AR480" i="1" a="1"/>
  <c r="AR480" i="1" s="1"/>
  <c r="AQ480" i="1" a="1"/>
  <c r="AQ480" i="1" s="1"/>
  <c r="AP480" i="1" a="1"/>
  <c r="AP480" i="1" s="1"/>
  <c r="AO480" i="1" a="1"/>
  <c r="AO480" i="1" s="1"/>
  <c r="AR3211" i="1" a="1"/>
  <c r="AR3211" i="1" s="1"/>
  <c r="AQ3211" i="1" a="1"/>
  <c r="AQ3211" i="1" s="1"/>
  <c r="AP3211" i="1" a="1"/>
  <c r="AP3211" i="1" s="1"/>
  <c r="AO3211" i="1" a="1"/>
  <c r="AO3211" i="1" s="1"/>
  <c r="AR2873" i="1" a="1"/>
  <c r="AR2873" i="1" s="1"/>
  <c r="AQ2873" i="1" a="1"/>
  <c r="AQ2873" i="1" s="1"/>
  <c r="AP2873" i="1" a="1"/>
  <c r="AP2873" i="1" s="1"/>
  <c r="AO2873" i="1" a="1"/>
  <c r="AO2873" i="1" s="1"/>
  <c r="AR3311" i="1" a="1"/>
  <c r="AR3311" i="1" s="1"/>
  <c r="AQ3311" i="1" a="1"/>
  <c r="AQ3311" i="1" s="1"/>
  <c r="AP3311" i="1" a="1"/>
  <c r="AP3311" i="1" s="1"/>
  <c r="AO3311" i="1" a="1"/>
  <c r="AO3311" i="1" s="1"/>
  <c r="AR1351" i="1" a="1"/>
  <c r="AR1351" i="1" s="1"/>
  <c r="AQ1351" i="1" a="1"/>
  <c r="AQ1351" i="1" s="1"/>
  <c r="AP1351" i="1" a="1"/>
  <c r="AP1351" i="1" s="1"/>
  <c r="AO1351" i="1" a="1"/>
  <c r="AO1351" i="1" s="1"/>
  <c r="AR2546" i="1" a="1"/>
  <c r="AR2546" i="1" s="1"/>
  <c r="AQ2546" i="1" a="1"/>
  <c r="AQ2546" i="1" s="1"/>
  <c r="AP2546" i="1" a="1"/>
  <c r="AP2546" i="1" s="1"/>
  <c r="AO2546" i="1" a="1"/>
  <c r="AO2546" i="1" s="1"/>
  <c r="AR57" i="1" a="1"/>
  <c r="AR57" i="1" s="1"/>
  <c r="AQ57" i="1" a="1"/>
  <c r="AQ57" i="1" s="1"/>
  <c r="AP57" i="1" a="1"/>
  <c r="AP57" i="1" s="1"/>
  <c r="AO57" i="1" a="1"/>
  <c r="AO57" i="1" s="1"/>
  <c r="AR2035" i="1" a="1"/>
  <c r="AR2035" i="1" s="1"/>
  <c r="AQ2035" i="1" a="1"/>
  <c r="AQ2035" i="1" s="1"/>
  <c r="AP2035" i="1" a="1"/>
  <c r="AP2035" i="1" s="1"/>
  <c r="AO2035" i="1" a="1"/>
  <c r="AO2035" i="1" s="1"/>
  <c r="AR1771" i="1" a="1"/>
  <c r="AR1771" i="1" s="1"/>
  <c r="AQ1771" i="1" a="1"/>
  <c r="AQ1771" i="1" s="1"/>
  <c r="AP1771" i="1" a="1"/>
  <c r="AP1771" i="1" s="1"/>
  <c r="AO1771" i="1" a="1"/>
  <c r="AO1771" i="1" s="1"/>
  <c r="AR2927" i="1" a="1"/>
  <c r="AR2927" i="1" s="1"/>
  <c r="AQ2927" i="1" a="1"/>
  <c r="AQ2927" i="1" s="1"/>
  <c r="AP2927" i="1" a="1"/>
  <c r="AP2927" i="1" s="1"/>
  <c r="AO2927" i="1" a="1"/>
  <c r="AO2927" i="1" s="1"/>
  <c r="AR2563" i="1" a="1"/>
  <c r="AR2563" i="1" s="1"/>
  <c r="AQ2563" i="1" a="1"/>
  <c r="AQ2563" i="1" s="1"/>
  <c r="AP2563" i="1" a="1"/>
  <c r="AP2563" i="1" s="1"/>
  <c r="AO2563" i="1" a="1"/>
  <c r="AO2563" i="1" s="1"/>
  <c r="AR3644" i="1" a="1"/>
  <c r="AR3644" i="1" s="1"/>
  <c r="AQ3644" i="1" a="1"/>
  <c r="AQ3644" i="1" s="1"/>
  <c r="AP3644" i="1" a="1"/>
  <c r="AP3644" i="1" s="1"/>
  <c r="AO3644" i="1" a="1"/>
  <c r="AO3644" i="1" s="1"/>
  <c r="AR2778" i="1" a="1"/>
  <c r="AR2778" i="1" s="1"/>
  <c r="AQ2778" i="1" a="1"/>
  <c r="AQ2778" i="1" s="1"/>
  <c r="AP2778" i="1" a="1"/>
  <c r="AP2778" i="1" s="1"/>
  <c r="AO2778" i="1" a="1"/>
  <c r="AO2778" i="1" s="1"/>
  <c r="AR15" i="1" a="1"/>
  <c r="AR15" i="1" s="1"/>
  <c r="AQ15" i="1" a="1"/>
  <c r="AQ15" i="1" s="1"/>
  <c r="AP15" i="1" a="1"/>
  <c r="AP15" i="1" s="1"/>
  <c r="AO15" i="1" a="1"/>
  <c r="AO15" i="1" s="1"/>
  <c r="AR1290" i="1" a="1"/>
  <c r="AR1290" i="1" s="1"/>
  <c r="AQ1290" i="1" a="1"/>
  <c r="AQ1290" i="1" s="1"/>
  <c r="AP1290" i="1" a="1"/>
  <c r="AP1290" i="1" s="1"/>
  <c r="AO1290" i="1" a="1"/>
  <c r="AO1290" i="1" s="1"/>
  <c r="AR3139" i="1" a="1"/>
  <c r="AR3139" i="1" s="1"/>
  <c r="AQ3139" i="1" a="1"/>
  <c r="AQ3139" i="1" s="1"/>
  <c r="AP3139" i="1" a="1"/>
  <c r="AP3139" i="1" s="1"/>
  <c r="AO3139" i="1" a="1"/>
  <c r="AO3139" i="1" s="1"/>
  <c r="AR3203" i="1" a="1"/>
  <c r="AR3203" i="1" s="1"/>
  <c r="AQ3203" i="1" a="1"/>
  <c r="AQ3203" i="1" s="1"/>
  <c r="AP3203" i="1" a="1"/>
  <c r="AP3203" i="1" s="1"/>
  <c r="AO3203" i="1" a="1"/>
  <c r="AO3203" i="1" s="1"/>
  <c r="AR3144" i="1" a="1"/>
  <c r="AR3144" i="1" s="1"/>
  <c r="AQ3144" i="1" a="1"/>
  <c r="AQ3144" i="1" s="1"/>
  <c r="AP3144" i="1" a="1"/>
  <c r="AP3144" i="1" s="1"/>
  <c r="AO3144" i="1" a="1"/>
  <c r="AO3144" i="1" s="1"/>
  <c r="AR3080" i="1" a="1"/>
  <c r="AR3080" i="1" s="1"/>
  <c r="AQ3080" i="1" a="1"/>
  <c r="AQ3080" i="1" s="1"/>
  <c r="AP3080" i="1" a="1"/>
  <c r="AP3080" i="1" s="1"/>
  <c r="AO3080" i="1" a="1"/>
  <c r="AO3080" i="1" s="1"/>
  <c r="AR3589" i="1" a="1"/>
  <c r="AR3589" i="1" s="1"/>
  <c r="AQ3589" i="1" a="1"/>
  <c r="AQ3589" i="1" s="1"/>
  <c r="AP3589" i="1" a="1"/>
  <c r="AP3589" i="1" s="1"/>
  <c r="AO3589" i="1" a="1"/>
  <c r="AO3589" i="1" s="1"/>
  <c r="AR2832" i="1" a="1"/>
  <c r="AR2832" i="1" s="1"/>
  <c r="AQ2832" i="1" a="1"/>
  <c r="AQ2832" i="1" s="1"/>
  <c r="AP2832" i="1" a="1"/>
  <c r="AP2832" i="1" s="1"/>
  <c r="AO2832" i="1" a="1"/>
  <c r="AO2832" i="1" s="1"/>
  <c r="AR3291" i="1" a="1"/>
  <c r="AR3291" i="1" s="1"/>
  <c r="AQ3291" i="1" a="1"/>
  <c r="AQ3291" i="1" s="1"/>
  <c r="AP3291" i="1" a="1"/>
  <c r="AP3291" i="1" s="1"/>
  <c r="AO3291" i="1" a="1"/>
  <c r="AO3291" i="1" s="1"/>
  <c r="AR3047" i="1" a="1"/>
  <c r="AR3047" i="1" s="1"/>
  <c r="AQ3047" i="1" a="1"/>
  <c r="AQ3047" i="1" s="1"/>
  <c r="AP3047" i="1" a="1"/>
  <c r="AP3047" i="1" s="1"/>
  <c r="AO3047" i="1" a="1"/>
  <c r="AO3047" i="1" s="1"/>
  <c r="AR2366" i="1" a="1"/>
  <c r="AR2366" i="1" s="1"/>
  <c r="AQ2366" i="1" a="1"/>
  <c r="AQ2366" i="1" s="1"/>
  <c r="AP2366" i="1" a="1"/>
  <c r="AP2366" i="1" s="1"/>
  <c r="AO2366" i="1" a="1"/>
  <c r="AO2366" i="1" s="1"/>
  <c r="AR3297" i="1" a="1"/>
  <c r="AR3297" i="1" s="1"/>
  <c r="AQ3297" i="1" a="1"/>
  <c r="AQ3297" i="1" s="1"/>
  <c r="AP3297" i="1" a="1"/>
  <c r="AP3297" i="1" s="1"/>
  <c r="AO3297" i="1" a="1"/>
  <c r="AO3297" i="1" s="1"/>
  <c r="AR3042" i="1" a="1"/>
  <c r="AR3042" i="1" s="1"/>
  <c r="AQ3042" i="1" a="1"/>
  <c r="AQ3042" i="1" s="1"/>
  <c r="AP3042" i="1" a="1"/>
  <c r="AP3042" i="1" s="1"/>
  <c r="AO3042" i="1" a="1"/>
  <c r="AO3042" i="1" s="1"/>
  <c r="AR3280" i="1" a="1"/>
  <c r="AR3280" i="1" s="1"/>
  <c r="AQ3280" i="1" a="1"/>
  <c r="AQ3280" i="1" s="1"/>
  <c r="AP3280" i="1" a="1"/>
  <c r="AP3280" i="1" s="1"/>
  <c r="AO3280" i="1" a="1"/>
  <c r="AO3280" i="1" s="1"/>
  <c r="AR1508" i="1" a="1"/>
  <c r="AR1508" i="1" s="1"/>
  <c r="AQ1508" i="1" a="1"/>
  <c r="AQ1508" i="1" s="1"/>
  <c r="AP1508" i="1" a="1"/>
  <c r="AP1508" i="1" s="1"/>
  <c r="AO1508" i="1" a="1"/>
  <c r="AO1508" i="1" s="1"/>
  <c r="AR114" i="1" a="1"/>
  <c r="AR114" i="1" s="1"/>
  <c r="AQ114" i="1" a="1"/>
  <c r="AQ114" i="1" s="1"/>
  <c r="AP114" i="1" a="1"/>
  <c r="AP114" i="1" s="1"/>
  <c r="AO114" i="1" a="1"/>
  <c r="AO114" i="1" s="1"/>
  <c r="AR3070" i="1" a="1"/>
  <c r="AR3070" i="1" s="1"/>
  <c r="AQ3070" i="1" a="1"/>
  <c r="AQ3070" i="1" s="1"/>
  <c r="AP3070" i="1" a="1"/>
  <c r="AP3070" i="1" s="1"/>
  <c r="AO3070" i="1" a="1"/>
  <c r="AO3070" i="1" s="1"/>
  <c r="AR1754" i="1" a="1"/>
  <c r="AR1754" i="1" s="1"/>
  <c r="AQ1754" i="1" a="1"/>
  <c r="AQ1754" i="1" s="1"/>
  <c r="AP1754" i="1" a="1"/>
  <c r="AP1754" i="1" s="1"/>
  <c r="AO1754" i="1" a="1"/>
  <c r="AO1754" i="1" s="1"/>
  <c r="AR2941" i="1" a="1"/>
  <c r="AR2941" i="1" s="1"/>
  <c r="AQ2941" i="1" a="1"/>
  <c r="AQ2941" i="1" s="1"/>
  <c r="AP2941" i="1" a="1"/>
  <c r="AP2941" i="1" s="1"/>
  <c r="AO2941" i="1" a="1"/>
  <c r="AO2941" i="1" s="1"/>
  <c r="AR2527" i="1" a="1"/>
  <c r="AR2527" i="1" s="1"/>
  <c r="AQ2527" i="1" a="1"/>
  <c r="AQ2527" i="1" s="1"/>
  <c r="AP2527" i="1" a="1"/>
  <c r="AP2527" i="1" s="1"/>
  <c r="AO2527" i="1" a="1"/>
  <c r="AO2527" i="1" s="1"/>
  <c r="AR3496" i="1" a="1"/>
  <c r="AR3496" i="1" s="1"/>
  <c r="AQ3496" i="1" a="1"/>
  <c r="AQ3496" i="1" s="1"/>
  <c r="AP3496" i="1" a="1"/>
  <c r="AP3496" i="1" s="1"/>
  <c r="AO3496" i="1" a="1"/>
  <c r="AO3496" i="1" s="1"/>
  <c r="AR3065" i="1" a="1"/>
  <c r="AR3065" i="1" s="1"/>
  <c r="AQ3065" i="1" a="1"/>
  <c r="AQ3065" i="1" s="1"/>
  <c r="AP3065" i="1" a="1"/>
  <c r="AP3065" i="1" s="1"/>
  <c r="AO3065" i="1" a="1"/>
  <c r="AO3065" i="1" s="1"/>
  <c r="AR3136" i="1" a="1"/>
  <c r="AR3136" i="1" s="1"/>
  <c r="AQ3136" i="1" a="1"/>
  <c r="AQ3136" i="1" s="1"/>
  <c r="AP3136" i="1" a="1"/>
  <c r="AP3136" i="1" s="1"/>
  <c r="AO3136" i="1" a="1"/>
  <c r="AO3136" i="1" s="1"/>
  <c r="AR3074" i="1" a="1"/>
  <c r="AR3074" i="1" s="1"/>
  <c r="AQ3074" i="1" a="1"/>
  <c r="AQ3074" i="1" s="1"/>
  <c r="AP3074" i="1" a="1"/>
  <c r="AP3074" i="1" s="1"/>
  <c r="AO3074" i="1" a="1"/>
  <c r="AO3074" i="1" s="1"/>
  <c r="AR3071" i="1" a="1"/>
  <c r="AR3071" i="1" s="1"/>
  <c r="AQ3071" i="1" a="1"/>
  <c r="AQ3071" i="1" s="1"/>
  <c r="AP3071" i="1" a="1"/>
  <c r="AP3071" i="1" s="1"/>
  <c r="AO3071" i="1" a="1"/>
  <c r="AO3071" i="1" s="1"/>
  <c r="AR2322" i="1" a="1"/>
  <c r="AR2322" i="1" s="1"/>
  <c r="AQ2322" i="1" a="1"/>
  <c r="AQ2322" i="1" s="1"/>
  <c r="AP2322" i="1" a="1"/>
  <c r="AP2322" i="1" s="1"/>
  <c r="AO2322" i="1" a="1"/>
  <c r="AO2322" i="1" s="1"/>
  <c r="AR493" i="1" a="1"/>
  <c r="AR493" i="1" s="1"/>
  <c r="AQ493" i="1" a="1"/>
  <c r="AQ493" i="1" s="1"/>
  <c r="AP493" i="1" a="1"/>
  <c r="AP493" i="1" s="1"/>
  <c r="AO493" i="1" a="1"/>
  <c r="AO493" i="1" s="1"/>
  <c r="AR2537" i="1" a="1"/>
  <c r="AR2537" i="1" s="1"/>
  <c r="AQ2537" i="1" a="1"/>
  <c r="AQ2537" i="1" s="1"/>
  <c r="AP2537" i="1" a="1"/>
  <c r="AP2537" i="1" s="1"/>
  <c r="AO2537" i="1" a="1"/>
  <c r="AO2537" i="1" s="1"/>
  <c r="AR786" i="1" a="1"/>
  <c r="AR786" i="1" s="1"/>
  <c r="AQ786" i="1" a="1"/>
  <c r="AQ786" i="1" s="1"/>
  <c r="AP786" i="1" a="1"/>
  <c r="AP786" i="1" s="1"/>
  <c r="AO786" i="1" a="1"/>
  <c r="AO786" i="1" s="1"/>
  <c r="AR1767" i="1" a="1"/>
  <c r="AR1767" i="1" s="1"/>
  <c r="AQ1767" i="1" a="1"/>
  <c r="AQ1767" i="1" s="1"/>
  <c r="AP1767" i="1" a="1"/>
  <c r="AP1767" i="1" s="1"/>
  <c r="AO1767" i="1" a="1"/>
  <c r="AO1767" i="1" s="1"/>
  <c r="AR3284" i="1" a="1"/>
  <c r="AR3284" i="1" s="1"/>
  <c r="AQ3284" i="1" a="1"/>
  <c r="AQ3284" i="1" s="1"/>
  <c r="AP3284" i="1" a="1"/>
  <c r="AP3284" i="1" s="1"/>
  <c r="AO3284" i="1" a="1"/>
  <c r="AO3284" i="1" s="1"/>
  <c r="AR3180" i="1" a="1"/>
  <c r="AR3180" i="1" s="1"/>
  <c r="AQ3180" i="1" a="1"/>
  <c r="AQ3180" i="1" s="1"/>
  <c r="AP3180" i="1" a="1"/>
  <c r="AP3180" i="1" s="1"/>
  <c r="AO3180" i="1" a="1"/>
  <c r="AO3180" i="1" s="1"/>
  <c r="AR2904" i="1" a="1"/>
  <c r="AR2904" i="1" s="1"/>
  <c r="AQ2904" i="1" a="1"/>
  <c r="AQ2904" i="1" s="1"/>
  <c r="AP2904" i="1" a="1"/>
  <c r="AP2904" i="1" s="1"/>
  <c r="AO2904" i="1" a="1"/>
  <c r="AO2904" i="1" s="1"/>
  <c r="AR3016" i="1" a="1"/>
  <c r="AR3016" i="1" s="1"/>
  <c r="AQ3016" i="1" a="1"/>
  <c r="AQ3016" i="1" s="1"/>
  <c r="AP3016" i="1" a="1"/>
  <c r="AP3016" i="1" s="1"/>
  <c r="AO3016" i="1" a="1"/>
  <c r="AO3016" i="1" s="1"/>
  <c r="AR3478" i="1" a="1"/>
  <c r="AR3478" i="1" s="1"/>
  <c r="AQ3478" i="1" a="1"/>
  <c r="AQ3478" i="1" s="1"/>
  <c r="AP3478" i="1" a="1"/>
  <c r="AP3478" i="1" s="1"/>
  <c r="AO3478" i="1" a="1"/>
  <c r="AO3478" i="1" s="1"/>
  <c r="AR2930" i="1" a="1"/>
  <c r="AR2930" i="1" s="1"/>
  <c r="AQ2930" i="1" a="1"/>
  <c r="AQ2930" i="1" s="1"/>
  <c r="AP2930" i="1" a="1"/>
  <c r="AP2930" i="1" s="1"/>
  <c r="AO2930" i="1" a="1"/>
  <c r="AO2930" i="1" s="1"/>
  <c r="AR2943" i="1" a="1"/>
  <c r="AR2943" i="1" s="1"/>
  <c r="AQ2943" i="1" a="1"/>
  <c r="AQ2943" i="1" s="1"/>
  <c r="AP2943" i="1" a="1"/>
  <c r="AP2943" i="1" s="1"/>
  <c r="AO2943" i="1" a="1"/>
  <c r="AO2943" i="1" s="1"/>
  <c r="AR3196" i="1" a="1"/>
  <c r="AR3196" i="1" s="1"/>
  <c r="AQ3196" i="1" a="1"/>
  <c r="AQ3196" i="1" s="1"/>
  <c r="AP3196" i="1" a="1"/>
  <c r="AP3196" i="1" s="1"/>
  <c r="AO3196" i="1" a="1"/>
  <c r="AO3196" i="1" s="1"/>
  <c r="AR3261" i="1" a="1"/>
  <c r="AR3261" i="1" s="1"/>
  <c r="AQ3261" i="1" a="1"/>
  <c r="AQ3261" i="1" s="1"/>
  <c r="AP3261" i="1" a="1"/>
  <c r="AP3261" i="1" s="1"/>
  <c r="AO3261" i="1" a="1"/>
  <c r="AO3261" i="1" s="1"/>
  <c r="AR2725" i="1" a="1"/>
  <c r="AR2725" i="1" s="1"/>
  <c r="AQ2725" i="1" a="1"/>
  <c r="AQ2725" i="1" s="1"/>
  <c r="AP2725" i="1" a="1"/>
  <c r="AP2725" i="1" s="1"/>
  <c r="AO2725" i="1" a="1"/>
  <c r="AO2725" i="1" s="1"/>
  <c r="AR3285" i="1" a="1"/>
  <c r="AR3285" i="1" s="1"/>
  <c r="AQ3285" i="1" a="1"/>
  <c r="AQ3285" i="1" s="1"/>
  <c r="AP3285" i="1" a="1"/>
  <c r="AP3285" i="1" s="1"/>
  <c r="AO3285" i="1" a="1"/>
  <c r="AO3285" i="1" s="1"/>
  <c r="AR2324" i="1" a="1"/>
  <c r="AR2324" i="1" s="1"/>
  <c r="AQ2324" i="1" a="1"/>
  <c r="AQ2324" i="1" s="1"/>
  <c r="AP2324" i="1" a="1"/>
  <c r="AP2324" i="1" s="1"/>
  <c r="AO2324" i="1" a="1"/>
  <c r="AO2324" i="1" s="1"/>
  <c r="AR1753" i="1" a="1"/>
  <c r="AR1753" i="1" s="1"/>
  <c r="AQ1753" i="1" a="1"/>
  <c r="AQ1753" i="1" s="1"/>
  <c r="AP1753" i="1" a="1"/>
  <c r="AP1753" i="1" s="1"/>
  <c r="AO1753" i="1" a="1"/>
  <c r="AO1753" i="1" s="1"/>
  <c r="AR3286" i="1" a="1"/>
  <c r="AR3286" i="1" s="1"/>
  <c r="AQ3286" i="1" a="1"/>
  <c r="AQ3286" i="1" s="1"/>
  <c r="AP3286" i="1" a="1"/>
  <c r="AP3286" i="1" s="1"/>
  <c r="AO3286" i="1" a="1"/>
  <c r="AO3286" i="1" s="1"/>
  <c r="AR2075" i="1" a="1"/>
  <c r="AR2075" i="1" s="1"/>
  <c r="AQ2075" i="1" a="1"/>
  <c r="AQ2075" i="1" s="1"/>
  <c r="AP2075" i="1" a="1"/>
  <c r="AP2075" i="1" s="1"/>
  <c r="AO2075" i="1" a="1"/>
  <c r="AO2075" i="1" s="1"/>
  <c r="AR2561" i="1" a="1"/>
  <c r="AR2561" i="1" s="1"/>
  <c r="AQ2561" i="1" a="1"/>
  <c r="AQ2561" i="1" s="1"/>
  <c r="AP2561" i="1" a="1"/>
  <c r="AP2561" i="1" s="1"/>
  <c r="AO2561" i="1" a="1"/>
  <c r="AO2561" i="1" s="1"/>
  <c r="AR2285" i="1" a="1"/>
  <c r="AR2285" i="1" s="1"/>
  <c r="AQ2285" i="1" a="1"/>
  <c r="AQ2285" i="1" s="1"/>
  <c r="AP2285" i="1" a="1"/>
  <c r="AP2285" i="1" s="1"/>
  <c r="AO2285" i="1" a="1"/>
  <c r="AO2285" i="1" s="1"/>
  <c r="AR1511" i="1" a="1"/>
  <c r="AR1511" i="1" s="1"/>
  <c r="AQ1511" i="1" a="1"/>
  <c r="AQ1511" i="1" s="1"/>
  <c r="AP1511" i="1" a="1"/>
  <c r="AP1511" i="1" s="1"/>
  <c r="AO1511" i="1" a="1"/>
  <c r="AO1511" i="1" s="1"/>
  <c r="AR2364" i="1" a="1"/>
  <c r="AR2364" i="1" s="1"/>
  <c r="AQ2364" i="1" a="1"/>
  <c r="AQ2364" i="1" s="1"/>
  <c r="AP2364" i="1" a="1"/>
  <c r="AP2364" i="1" s="1"/>
  <c r="AO2364" i="1" a="1"/>
  <c r="AO2364" i="1" s="1"/>
  <c r="AR332" i="1" a="1"/>
  <c r="AR332" i="1" s="1"/>
  <c r="AQ332" i="1" a="1"/>
  <c r="AQ332" i="1" s="1"/>
  <c r="AP332" i="1" a="1"/>
  <c r="AP332" i="1" s="1"/>
  <c r="AO332" i="1" a="1"/>
  <c r="AO332" i="1" s="1"/>
  <c r="AR887" i="1" a="1"/>
  <c r="AR887" i="1" s="1"/>
  <c r="AQ887" i="1" a="1"/>
  <c r="AQ887" i="1" s="1"/>
  <c r="AP887" i="1" a="1"/>
  <c r="AP887" i="1" s="1"/>
  <c r="AO887" i="1" a="1"/>
  <c r="AO887" i="1" s="1"/>
  <c r="AR3049" i="1" a="1"/>
  <c r="AR3049" i="1" s="1"/>
  <c r="AQ3049" i="1" a="1"/>
  <c r="AQ3049" i="1" s="1"/>
  <c r="AP3049" i="1" a="1"/>
  <c r="AP3049" i="1" s="1"/>
  <c r="AO3049" i="1" a="1"/>
  <c r="AO3049" i="1" s="1"/>
  <c r="AR1079" i="1" a="1"/>
  <c r="AR1079" i="1" s="1"/>
  <c r="AQ1079" i="1" a="1"/>
  <c r="AQ1079" i="1" s="1"/>
  <c r="AP1079" i="1" a="1"/>
  <c r="AP1079" i="1" s="1"/>
  <c r="AO1079" i="1" a="1"/>
  <c r="AO1079" i="1" s="1"/>
  <c r="AR893" i="1" a="1"/>
  <c r="AR893" i="1" s="1"/>
  <c r="AQ893" i="1" a="1"/>
  <c r="AQ893" i="1" s="1"/>
  <c r="AP893" i="1" a="1"/>
  <c r="AP893" i="1" s="1"/>
  <c r="AO893" i="1" a="1"/>
  <c r="AO893" i="1" s="1"/>
  <c r="AR1230" i="1" a="1"/>
  <c r="AR1230" i="1" s="1"/>
  <c r="AQ1230" i="1" a="1"/>
  <c r="AQ1230" i="1" s="1"/>
  <c r="AP1230" i="1" a="1"/>
  <c r="AP1230" i="1" s="1"/>
  <c r="AO1230" i="1" a="1"/>
  <c r="AO1230" i="1" s="1"/>
  <c r="AR1237" i="1" a="1"/>
  <c r="AR1237" i="1" s="1"/>
  <c r="AQ1237" i="1" a="1"/>
  <c r="AQ1237" i="1" s="1"/>
  <c r="AP1237" i="1" a="1"/>
  <c r="AP1237" i="1" s="1"/>
  <c r="AO1237" i="1" a="1"/>
  <c r="AO1237" i="1" s="1"/>
  <c r="AR1957" i="1" a="1"/>
  <c r="AR1957" i="1" s="1"/>
  <c r="AQ1957" i="1" a="1"/>
  <c r="AQ1957" i="1" s="1"/>
  <c r="AP1957" i="1" a="1"/>
  <c r="AP1957" i="1" s="1"/>
  <c r="AO1957" i="1" a="1"/>
  <c r="AO1957" i="1" s="1"/>
  <c r="AR1470" i="1" a="1"/>
  <c r="AR1470" i="1" s="1"/>
  <c r="AQ1470" i="1" a="1"/>
  <c r="AQ1470" i="1" s="1"/>
  <c r="AP1470" i="1" a="1"/>
  <c r="AP1470" i="1" s="1"/>
  <c r="AO1470" i="1" a="1"/>
  <c r="AO1470" i="1" s="1"/>
  <c r="AR2431" i="1" a="1"/>
  <c r="AR2431" i="1" s="1"/>
  <c r="AQ2431" i="1" a="1"/>
  <c r="AQ2431" i="1" s="1"/>
  <c r="AP2431" i="1" a="1"/>
  <c r="AP2431" i="1" s="1"/>
  <c r="AO2431" i="1" a="1"/>
  <c r="AO2431" i="1" s="1"/>
  <c r="AR579" i="1" a="1"/>
  <c r="AR579" i="1" s="1"/>
  <c r="AQ579" i="1" a="1"/>
  <c r="AQ579" i="1" s="1"/>
  <c r="AP579" i="1" a="1"/>
  <c r="AP579" i="1" s="1"/>
  <c r="AO579" i="1" a="1"/>
  <c r="AO579" i="1" s="1"/>
  <c r="AR2164" i="1" a="1"/>
  <c r="AR2164" i="1" s="1"/>
  <c r="AQ2164" i="1" a="1"/>
  <c r="AQ2164" i="1" s="1"/>
  <c r="AP2164" i="1" a="1"/>
  <c r="AP2164" i="1" s="1"/>
  <c r="AO2164" i="1" a="1"/>
  <c r="AO2164" i="1" s="1"/>
  <c r="AR1616" i="1" a="1"/>
  <c r="AR1616" i="1" s="1"/>
  <c r="AQ1616" i="1" a="1"/>
  <c r="AQ1616" i="1" s="1"/>
  <c r="AP1616" i="1" a="1"/>
  <c r="AP1616" i="1" s="1"/>
  <c r="AO1616" i="1" a="1"/>
  <c r="AO1616" i="1" s="1"/>
  <c r="AR728" i="1" a="1"/>
  <c r="AR728" i="1" s="1"/>
  <c r="AQ728" i="1" a="1"/>
  <c r="AQ728" i="1" s="1"/>
  <c r="AP728" i="1" a="1"/>
  <c r="AP728" i="1" s="1"/>
  <c r="AO728" i="1" a="1"/>
  <c r="AO728" i="1" s="1"/>
  <c r="AR2401" i="1" a="1"/>
  <c r="AR2401" i="1" s="1"/>
  <c r="AQ2401" i="1" a="1"/>
  <c r="AQ2401" i="1" s="1"/>
  <c r="AP2401" i="1" a="1"/>
  <c r="AP2401" i="1" s="1"/>
  <c r="AO2401" i="1" a="1"/>
  <c r="AO2401" i="1" s="1"/>
  <c r="AR3434" i="1" a="1"/>
  <c r="AR3434" i="1" s="1"/>
  <c r="AQ3434" i="1" a="1"/>
  <c r="AQ3434" i="1" s="1"/>
  <c r="AP3434" i="1" a="1"/>
  <c r="AP3434" i="1" s="1"/>
  <c r="AO3434" i="1" a="1"/>
  <c r="AO3434" i="1" s="1"/>
  <c r="AR1379" i="1" a="1"/>
  <c r="AR1379" i="1" s="1"/>
  <c r="AQ1379" i="1" a="1"/>
  <c r="AQ1379" i="1" s="1"/>
  <c r="AP1379" i="1" a="1"/>
  <c r="AP1379" i="1" s="1"/>
  <c r="AO1379" i="1" a="1"/>
  <c r="AO1379" i="1" s="1"/>
  <c r="AR1244" i="1" a="1"/>
  <c r="AR1244" i="1" s="1"/>
  <c r="AQ1244" i="1" a="1"/>
  <c r="AQ1244" i="1" s="1"/>
  <c r="AP1244" i="1" a="1"/>
  <c r="AP1244" i="1" s="1"/>
  <c r="AO1244" i="1" a="1"/>
  <c r="AO1244" i="1" s="1"/>
  <c r="AR1086" i="1" a="1"/>
  <c r="AR1086" i="1" s="1"/>
  <c r="AQ1086" i="1" a="1"/>
  <c r="AQ1086" i="1" s="1"/>
  <c r="AP1086" i="1" a="1"/>
  <c r="AP1086" i="1" s="1"/>
  <c r="AO1086" i="1" a="1"/>
  <c r="AO1086" i="1" s="1"/>
  <c r="AR2258" i="1" a="1"/>
  <c r="AR2258" i="1" s="1"/>
  <c r="AQ2258" i="1" a="1"/>
  <c r="AQ2258" i="1" s="1"/>
  <c r="AP2258" i="1" a="1"/>
  <c r="AP2258" i="1" s="1"/>
  <c r="AO2258" i="1" a="1"/>
  <c r="AO2258" i="1" s="1"/>
  <c r="AR726" i="1" a="1"/>
  <c r="AR726" i="1" s="1"/>
  <c r="AQ726" i="1" a="1"/>
  <c r="AQ726" i="1" s="1"/>
  <c r="AP726" i="1" a="1"/>
  <c r="AP726" i="1" s="1"/>
  <c r="AO726" i="1" a="1"/>
  <c r="AO726" i="1" s="1"/>
  <c r="AR2263" i="1" a="1"/>
  <c r="AR2263" i="1" s="1"/>
  <c r="AQ2263" i="1" a="1"/>
  <c r="AQ2263" i="1" s="1"/>
  <c r="AP2263" i="1" a="1"/>
  <c r="AP2263" i="1" s="1"/>
  <c r="AO2263" i="1" a="1"/>
  <c r="AO2263" i="1" s="1"/>
  <c r="AR2282" i="1" a="1"/>
  <c r="AR2282" i="1" s="1"/>
  <c r="AQ2282" i="1" a="1"/>
  <c r="AQ2282" i="1" s="1"/>
  <c r="AP2282" i="1" a="1"/>
  <c r="AP2282" i="1" s="1"/>
  <c r="AO2282" i="1" a="1"/>
  <c r="AO2282" i="1" s="1"/>
  <c r="AR2279" i="1" a="1"/>
  <c r="AR2279" i="1" s="1"/>
  <c r="AQ2279" i="1" a="1"/>
  <c r="AQ2279" i="1" s="1"/>
  <c r="AP2279" i="1" a="1"/>
  <c r="AP2279" i="1" s="1"/>
  <c r="AO2279" i="1" a="1"/>
  <c r="AO2279" i="1" s="1"/>
  <c r="AR1376" i="1" a="1"/>
  <c r="AR1376" i="1" s="1"/>
  <c r="AQ1376" i="1" a="1"/>
  <c r="AQ1376" i="1" s="1"/>
  <c r="AP1376" i="1" a="1"/>
  <c r="AP1376" i="1" s="1"/>
  <c r="AO1376" i="1" a="1"/>
  <c r="AO1376" i="1" s="1"/>
  <c r="AR2706" i="1" a="1"/>
  <c r="AR2706" i="1" s="1"/>
  <c r="AQ2706" i="1" a="1"/>
  <c r="AQ2706" i="1" s="1"/>
  <c r="AP2706" i="1" a="1"/>
  <c r="AP2706" i="1" s="1"/>
  <c r="AO2706" i="1" a="1"/>
  <c r="AO2706" i="1" s="1"/>
  <c r="AR1087" i="1" a="1"/>
  <c r="AR1087" i="1" s="1"/>
  <c r="AQ1087" i="1" a="1"/>
  <c r="AQ1087" i="1" s="1"/>
  <c r="AP1087" i="1" a="1"/>
  <c r="AP1087" i="1" s="1"/>
  <c r="AO1087" i="1" a="1"/>
  <c r="AO1087" i="1" s="1"/>
  <c r="AR44" i="1" a="1"/>
  <c r="AR44" i="1" s="1"/>
  <c r="AQ44" i="1" a="1"/>
  <c r="AQ44" i="1" s="1"/>
  <c r="AP44" i="1" a="1"/>
  <c r="AP44" i="1" s="1"/>
  <c r="AO44" i="1" a="1"/>
  <c r="AO44" i="1" s="1"/>
  <c r="AR1145" i="1" a="1"/>
  <c r="AR1145" i="1" s="1"/>
  <c r="AQ1145" i="1" a="1"/>
  <c r="AQ1145" i="1" s="1"/>
  <c r="AP1145" i="1" a="1"/>
  <c r="AP1145" i="1" s="1"/>
  <c r="AO1145" i="1" a="1"/>
  <c r="AO1145" i="1" s="1"/>
  <c r="AR2440" i="1" a="1"/>
  <c r="AR2440" i="1" s="1"/>
  <c r="AQ2440" i="1" a="1"/>
  <c r="AQ2440" i="1" s="1"/>
  <c r="AP2440" i="1" a="1"/>
  <c r="AP2440" i="1" s="1"/>
  <c r="AO2440" i="1" a="1"/>
  <c r="AO2440" i="1" s="1"/>
  <c r="AR686" i="1" a="1"/>
  <c r="AR686" i="1" s="1"/>
  <c r="AQ686" i="1" a="1"/>
  <c r="AQ686" i="1" s="1"/>
  <c r="AP686" i="1" a="1"/>
  <c r="AP686" i="1" s="1"/>
  <c r="AO686" i="1" a="1"/>
  <c r="AO686" i="1" s="1"/>
  <c r="AR3165" i="1" a="1"/>
  <c r="AR3165" i="1" s="1"/>
  <c r="AQ3165" i="1" a="1"/>
  <c r="AQ3165" i="1" s="1"/>
  <c r="AP3165" i="1" a="1"/>
  <c r="AP3165" i="1" s="1"/>
  <c r="AO3165" i="1" a="1"/>
  <c r="AO3165" i="1" s="1"/>
  <c r="AR800" i="1" a="1"/>
  <c r="AR800" i="1" s="1"/>
  <c r="AQ800" i="1" a="1"/>
  <c r="AQ800" i="1" s="1"/>
  <c r="AP800" i="1" a="1"/>
  <c r="AP800" i="1" s="1"/>
  <c r="AO800" i="1" a="1"/>
  <c r="AO800" i="1" s="1"/>
  <c r="AR61" i="1" a="1"/>
  <c r="AR61" i="1" s="1"/>
  <c r="AQ61" i="1" a="1"/>
  <c r="AQ61" i="1" s="1"/>
  <c r="AP61" i="1" a="1"/>
  <c r="AP61" i="1" s="1"/>
  <c r="AO61" i="1" a="1"/>
  <c r="AO61" i="1" s="1"/>
  <c r="AR1141" i="1" a="1"/>
  <c r="AR1141" i="1" s="1"/>
  <c r="AQ1141" i="1" a="1"/>
  <c r="AQ1141" i="1" s="1"/>
  <c r="AP1141" i="1" a="1"/>
  <c r="AP1141" i="1" s="1"/>
  <c r="AO1141" i="1" a="1"/>
  <c r="AO1141" i="1" s="1"/>
  <c r="AR759" i="1" a="1"/>
  <c r="AR759" i="1" s="1"/>
  <c r="AQ759" i="1" a="1"/>
  <c r="AQ759" i="1" s="1"/>
  <c r="AP759" i="1" a="1"/>
  <c r="AP759" i="1" s="1"/>
  <c r="AO759" i="1" a="1"/>
  <c r="AO759" i="1" s="1"/>
  <c r="AR1938" i="1" a="1"/>
  <c r="AR1938" i="1" s="1"/>
  <c r="AQ1938" i="1" a="1"/>
  <c r="AQ1938" i="1" s="1"/>
  <c r="AP1938" i="1" a="1"/>
  <c r="AP1938" i="1" s="1"/>
  <c r="AO1938" i="1" a="1"/>
  <c r="AO1938" i="1" s="1"/>
  <c r="AR2833" i="1" a="1"/>
  <c r="AR2833" i="1" s="1"/>
  <c r="AQ2833" i="1" a="1"/>
  <c r="AQ2833" i="1" s="1"/>
  <c r="AP2833" i="1" a="1"/>
  <c r="AP2833" i="1" s="1"/>
  <c r="AO2833" i="1" a="1"/>
  <c r="AO2833" i="1" s="1"/>
  <c r="AR2481" i="1" a="1"/>
  <c r="AR2481" i="1" s="1"/>
  <c r="AQ2481" i="1" a="1"/>
  <c r="AQ2481" i="1" s="1"/>
  <c r="AP2481" i="1" a="1"/>
  <c r="AP2481" i="1" s="1"/>
  <c r="AO2481" i="1" a="1"/>
  <c r="AO2481" i="1" s="1"/>
  <c r="AR2727" i="1" a="1"/>
  <c r="AR2727" i="1" s="1"/>
  <c r="AQ2727" i="1" a="1"/>
  <c r="AQ2727" i="1" s="1"/>
  <c r="AP2727" i="1" a="1"/>
  <c r="AP2727" i="1" s="1"/>
  <c r="AO2727" i="1" a="1"/>
  <c r="AO2727" i="1" s="1"/>
  <c r="AR1315" i="1" a="1"/>
  <c r="AR1315" i="1" s="1"/>
  <c r="AQ1315" i="1" a="1"/>
  <c r="AQ1315" i="1" s="1"/>
  <c r="AP1315" i="1" a="1"/>
  <c r="AP1315" i="1" s="1"/>
  <c r="AO1315" i="1" a="1"/>
  <c r="AO1315" i="1" s="1"/>
  <c r="AR2782" i="1" a="1"/>
  <c r="AR2782" i="1" s="1"/>
  <c r="AQ2782" i="1" a="1"/>
  <c r="AQ2782" i="1" s="1"/>
  <c r="AP2782" i="1" a="1"/>
  <c r="AP2782" i="1" s="1"/>
  <c r="AO2782" i="1" a="1"/>
  <c r="AO2782" i="1" s="1"/>
  <c r="AR508" i="1" a="1"/>
  <c r="AR508" i="1" s="1"/>
  <c r="AQ508" i="1" a="1"/>
  <c r="AQ508" i="1" s="1"/>
  <c r="AP508" i="1" a="1"/>
  <c r="AP508" i="1" s="1"/>
  <c r="AO508" i="1" a="1"/>
  <c r="AO508" i="1" s="1"/>
  <c r="AR1254" i="1" a="1"/>
  <c r="AR1254" i="1" s="1"/>
  <c r="AQ1254" i="1" a="1"/>
  <c r="AQ1254" i="1" s="1"/>
  <c r="AP1254" i="1" a="1"/>
  <c r="AP1254" i="1" s="1"/>
  <c r="AO1254" i="1" a="1"/>
  <c r="AO1254" i="1" s="1"/>
  <c r="AR2842" i="1" a="1"/>
  <c r="AR2842" i="1" s="1"/>
  <c r="AQ2842" i="1" a="1"/>
  <c r="AQ2842" i="1" s="1"/>
  <c r="AP2842" i="1" a="1"/>
  <c r="AP2842" i="1" s="1"/>
  <c r="AO2842" i="1" a="1"/>
  <c r="AO2842" i="1" s="1"/>
  <c r="AR200" i="1" a="1"/>
  <c r="AR200" i="1" s="1"/>
  <c r="AQ200" i="1" a="1"/>
  <c r="AQ200" i="1" s="1"/>
  <c r="AP200" i="1" a="1"/>
  <c r="AP200" i="1" s="1"/>
  <c r="AO200" i="1" a="1"/>
  <c r="AO200" i="1" s="1"/>
  <c r="AR2425" i="1" a="1"/>
  <c r="AR2425" i="1" s="1"/>
  <c r="AQ2425" i="1" a="1"/>
  <c r="AQ2425" i="1" s="1"/>
  <c r="AP2425" i="1" a="1"/>
  <c r="AP2425" i="1" s="1"/>
  <c r="AO2425" i="1" a="1"/>
  <c r="AO2425" i="1" s="1"/>
  <c r="AR256" i="1" a="1"/>
  <c r="AR256" i="1" s="1"/>
  <c r="AQ256" i="1" a="1"/>
  <c r="AQ256" i="1" s="1"/>
  <c r="AP256" i="1" a="1"/>
  <c r="AP256" i="1" s="1"/>
  <c r="AO256" i="1" a="1"/>
  <c r="AO256" i="1" s="1"/>
  <c r="AR2856" i="1" a="1"/>
  <c r="AR2856" i="1" s="1"/>
  <c r="AQ2856" i="1" a="1"/>
  <c r="AQ2856" i="1" s="1"/>
  <c r="AP2856" i="1" a="1"/>
  <c r="AP2856" i="1" s="1"/>
  <c r="AO2856" i="1" a="1"/>
  <c r="AO2856" i="1" s="1"/>
  <c r="AR3036" i="1" a="1"/>
  <c r="AR3036" i="1" s="1"/>
  <c r="AQ3036" i="1" a="1"/>
  <c r="AQ3036" i="1" s="1"/>
  <c r="AP3036" i="1" a="1"/>
  <c r="AP3036" i="1" s="1"/>
  <c r="AO3036" i="1" a="1"/>
  <c r="AO3036" i="1" s="1"/>
  <c r="AR1347" i="1" a="1"/>
  <c r="AR1347" i="1" s="1"/>
  <c r="AQ1347" i="1" a="1"/>
  <c r="AQ1347" i="1" s="1"/>
  <c r="AP1347" i="1" a="1"/>
  <c r="AP1347" i="1" s="1"/>
  <c r="AO1347" i="1" a="1"/>
  <c r="AO1347" i="1" s="1"/>
  <c r="AR394" i="1" a="1"/>
  <c r="AR394" i="1" s="1"/>
  <c r="AQ394" i="1" a="1"/>
  <c r="AQ394" i="1" s="1"/>
  <c r="AP394" i="1" a="1"/>
  <c r="AP394" i="1" s="1"/>
  <c r="AO394" i="1" a="1"/>
  <c r="AO394" i="1" s="1"/>
  <c r="AR423" i="1" a="1"/>
  <c r="AR423" i="1" s="1"/>
  <c r="AQ423" i="1" a="1"/>
  <c r="AQ423" i="1" s="1"/>
  <c r="AP423" i="1" a="1"/>
  <c r="AP423" i="1" s="1"/>
  <c r="AO423" i="1" a="1"/>
  <c r="AO423" i="1" s="1"/>
  <c r="AR3411" i="1" a="1"/>
  <c r="AR3411" i="1" s="1"/>
  <c r="AQ3411" i="1" a="1"/>
  <c r="AQ3411" i="1" s="1"/>
  <c r="AP3411" i="1" a="1"/>
  <c r="AP3411" i="1" s="1"/>
  <c r="AO3411" i="1" a="1"/>
  <c r="AO3411" i="1" s="1"/>
  <c r="AR3407" i="1" a="1"/>
  <c r="AR3407" i="1" s="1"/>
  <c r="AQ3407" i="1" a="1"/>
  <c r="AQ3407" i="1" s="1"/>
  <c r="AP3407" i="1" a="1"/>
  <c r="AP3407" i="1" s="1"/>
  <c r="AO3407" i="1" a="1"/>
  <c r="AO3407" i="1" s="1"/>
  <c r="AR3268" i="1" a="1"/>
  <c r="AR3268" i="1" s="1"/>
  <c r="AQ3268" i="1" a="1"/>
  <c r="AQ3268" i="1" s="1"/>
  <c r="AP3268" i="1" a="1"/>
  <c r="AP3268" i="1" s="1"/>
  <c r="AO3268" i="1" a="1"/>
  <c r="AO3268" i="1" s="1"/>
  <c r="AR692" i="1" a="1"/>
  <c r="AR692" i="1" s="1"/>
  <c r="AQ692" i="1" a="1"/>
  <c r="AQ692" i="1" s="1"/>
  <c r="AP692" i="1" a="1"/>
  <c r="AP692" i="1" s="1"/>
  <c r="AO692" i="1" a="1"/>
  <c r="AO692" i="1" s="1"/>
  <c r="AR1243" i="1" a="1"/>
  <c r="AR1243" i="1" s="1"/>
  <c r="AQ1243" i="1" a="1"/>
  <c r="AQ1243" i="1" s="1"/>
  <c r="AP1243" i="1" a="1"/>
  <c r="AP1243" i="1" s="1"/>
  <c r="AO1243" i="1" a="1"/>
  <c r="AO1243" i="1" s="1"/>
  <c r="AR605" i="1" a="1"/>
  <c r="AR605" i="1" s="1"/>
  <c r="AQ605" i="1" a="1"/>
  <c r="AQ605" i="1" s="1"/>
  <c r="AP605" i="1" a="1"/>
  <c r="AP605" i="1" s="1"/>
  <c r="AO605" i="1" a="1"/>
  <c r="AO605" i="1" s="1"/>
  <c r="AR1759" i="1" a="1"/>
  <c r="AR1759" i="1" s="1"/>
  <c r="AQ1759" i="1" a="1"/>
  <c r="AQ1759" i="1" s="1"/>
  <c r="AP1759" i="1" a="1"/>
  <c r="AP1759" i="1" s="1"/>
  <c r="AO1759" i="1" a="1"/>
  <c r="AO1759" i="1" s="1"/>
  <c r="AR2012" i="1" a="1"/>
  <c r="AR2012" i="1" s="1"/>
  <c r="AQ2012" i="1" a="1"/>
  <c r="AQ2012" i="1" s="1"/>
  <c r="AP2012" i="1" a="1"/>
  <c r="AP2012" i="1" s="1"/>
  <c r="AO2012" i="1" a="1"/>
  <c r="AO2012" i="1" s="1"/>
  <c r="AR1080" i="1" a="1"/>
  <c r="AR1080" i="1" s="1"/>
  <c r="AQ1080" i="1" a="1"/>
  <c r="AQ1080" i="1" s="1"/>
  <c r="AP1080" i="1" a="1"/>
  <c r="AP1080" i="1" s="1"/>
  <c r="AO1080" i="1" a="1"/>
  <c r="AO1080" i="1" s="1"/>
  <c r="AR1287" i="1" a="1"/>
  <c r="AR1287" i="1" s="1"/>
  <c r="AQ1287" i="1" a="1"/>
  <c r="AQ1287" i="1" s="1"/>
  <c r="AP1287" i="1" a="1"/>
  <c r="AP1287" i="1" s="1"/>
  <c r="AO1287" i="1" a="1"/>
  <c r="AO1287" i="1" s="1"/>
  <c r="AR1681" i="1" a="1"/>
  <c r="AR1681" i="1" s="1"/>
  <c r="AQ1681" i="1" a="1"/>
  <c r="AQ1681" i="1" s="1"/>
  <c r="AP1681" i="1" a="1"/>
  <c r="AP1681" i="1" s="1"/>
  <c r="AO1681" i="1" a="1"/>
  <c r="AO1681" i="1" s="1"/>
  <c r="AR1945" i="1" a="1"/>
  <c r="AR1945" i="1" s="1"/>
  <c r="AQ1945" i="1" a="1"/>
  <c r="AQ1945" i="1" s="1"/>
  <c r="AP1945" i="1" a="1"/>
  <c r="AP1945" i="1" s="1"/>
  <c r="AO1945" i="1" a="1"/>
  <c r="AO1945" i="1" s="1"/>
  <c r="AR1354" i="1" a="1"/>
  <c r="AR1354" i="1" s="1"/>
  <c r="AQ1354" i="1" a="1"/>
  <c r="AQ1354" i="1" s="1"/>
  <c r="AP1354" i="1" a="1"/>
  <c r="AP1354" i="1" s="1"/>
  <c r="AO1354" i="1" a="1"/>
  <c r="AO1354" i="1" s="1"/>
  <c r="AR2266" i="1" a="1"/>
  <c r="AR2266" i="1" s="1"/>
  <c r="AQ2266" i="1" a="1"/>
  <c r="AQ2266" i="1" s="1"/>
  <c r="AP2266" i="1" a="1"/>
  <c r="AP2266" i="1" s="1"/>
  <c r="AO2266" i="1" a="1"/>
  <c r="AO2266" i="1" s="1"/>
  <c r="AR3096" i="1" a="1"/>
  <c r="AR3096" i="1" s="1"/>
  <c r="AQ3096" i="1" a="1"/>
  <c r="AQ3096" i="1" s="1"/>
  <c r="AP3096" i="1" a="1"/>
  <c r="AP3096" i="1" s="1"/>
  <c r="AO3096" i="1" a="1"/>
  <c r="AO3096" i="1" s="1"/>
  <c r="AR2544" i="1" a="1"/>
  <c r="AR2544" i="1" s="1"/>
  <c r="AQ2544" i="1" a="1"/>
  <c r="AQ2544" i="1" s="1"/>
  <c r="AP2544" i="1" a="1"/>
  <c r="AP2544" i="1" s="1"/>
  <c r="AO2544" i="1" a="1"/>
  <c r="AO2544" i="1" s="1"/>
  <c r="AR1500" i="1" a="1"/>
  <c r="AR1500" i="1" s="1"/>
  <c r="AQ1500" i="1" a="1"/>
  <c r="AQ1500" i="1" s="1"/>
  <c r="AP1500" i="1" a="1"/>
  <c r="AP1500" i="1" s="1"/>
  <c r="AO1500" i="1" a="1"/>
  <c r="AO1500" i="1" s="1"/>
  <c r="AR2695" i="1" a="1"/>
  <c r="AR2695" i="1" s="1"/>
  <c r="AQ2695" i="1" a="1"/>
  <c r="AQ2695" i="1" s="1"/>
  <c r="AP2695" i="1" a="1"/>
  <c r="AP2695" i="1" s="1"/>
  <c r="AO2695" i="1" a="1"/>
  <c r="AO2695" i="1" s="1"/>
  <c r="AR128" i="1" a="1"/>
  <c r="AR128" i="1" s="1"/>
  <c r="AQ128" i="1" a="1"/>
  <c r="AQ128" i="1" s="1"/>
  <c r="AP128" i="1" a="1"/>
  <c r="AP128" i="1" s="1"/>
  <c r="AO128" i="1" a="1"/>
  <c r="AO128" i="1" s="1"/>
  <c r="AR2688" i="1" a="1"/>
  <c r="AR2688" i="1" s="1"/>
  <c r="AQ2688" i="1" a="1"/>
  <c r="AQ2688" i="1" s="1"/>
  <c r="AP2688" i="1" a="1"/>
  <c r="AP2688" i="1" s="1"/>
  <c r="AO2688" i="1" a="1"/>
  <c r="AO2688" i="1" s="1"/>
  <c r="AR250" i="1" a="1"/>
  <c r="AR250" i="1" s="1"/>
  <c r="AQ250" i="1" a="1"/>
  <c r="AQ250" i="1" s="1"/>
  <c r="AP250" i="1" a="1"/>
  <c r="AP250" i="1" s="1"/>
  <c r="AO250" i="1" a="1"/>
  <c r="AO250" i="1" s="1"/>
  <c r="AR825" i="1" a="1"/>
  <c r="AR825" i="1" s="1"/>
  <c r="AQ825" i="1" a="1"/>
  <c r="AQ825" i="1" s="1"/>
  <c r="AP825" i="1" a="1"/>
  <c r="AP825" i="1" s="1"/>
  <c r="AO825" i="1" a="1"/>
  <c r="AO825" i="1" s="1"/>
  <c r="AR2751" i="1" a="1"/>
  <c r="AR2751" i="1" s="1"/>
  <c r="AQ2751" i="1" a="1"/>
  <c r="AQ2751" i="1" s="1"/>
  <c r="AP2751" i="1" a="1"/>
  <c r="AP2751" i="1" s="1"/>
  <c r="AO2751" i="1" a="1"/>
  <c r="AO2751" i="1" s="1"/>
  <c r="AR140" i="1" a="1"/>
  <c r="AR140" i="1" s="1"/>
  <c r="AQ140" i="1" a="1"/>
  <c r="AQ140" i="1" s="1"/>
  <c r="AP140" i="1" a="1"/>
  <c r="AP140" i="1" s="1"/>
  <c r="AO140" i="1" a="1"/>
  <c r="AO140" i="1" s="1"/>
  <c r="AR3157" i="1" a="1"/>
  <c r="AR3157" i="1" s="1"/>
  <c r="AQ3157" i="1" a="1"/>
  <c r="AQ3157" i="1" s="1"/>
  <c r="AP3157" i="1" a="1"/>
  <c r="AP3157" i="1" s="1"/>
  <c r="AO3157" i="1" a="1"/>
  <c r="AO3157" i="1" s="1"/>
  <c r="AR1679" i="1" a="1"/>
  <c r="AR1679" i="1" s="1"/>
  <c r="AQ1679" i="1" a="1"/>
  <c r="AQ1679" i="1" s="1"/>
  <c r="AP1679" i="1" a="1"/>
  <c r="AP1679" i="1" s="1"/>
  <c r="AO1679" i="1" a="1"/>
  <c r="AO1679" i="1" s="1"/>
  <c r="AR1487" i="1" a="1"/>
  <c r="AR1487" i="1" s="1"/>
  <c r="AQ1487" i="1" a="1"/>
  <c r="AQ1487" i="1" s="1"/>
  <c r="AP1487" i="1" a="1"/>
  <c r="AP1487" i="1" s="1"/>
  <c r="AO1487" i="1" a="1"/>
  <c r="AO1487" i="1" s="1"/>
  <c r="AR217" i="1" a="1"/>
  <c r="AR217" i="1" s="1"/>
  <c r="AQ217" i="1" a="1"/>
  <c r="AQ217" i="1" s="1"/>
  <c r="AP217" i="1" a="1"/>
  <c r="AP217" i="1" s="1"/>
  <c r="AO217" i="1" a="1"/>
  <c r="AO217" i="1" s="1"/>
  <c r="AR1333" i="1" a="1"/>
  <c r="AR1333" i="1" s="1"/>
  <c r="AQ1333" i="1" a="1"/>
  <c r="AQ1333" i="1" s="1"/>
  <c r="AP1333" i="1" a="1"/>
  <c r="AP1333" i="1" s="1"/>
  <c r="AO1333" i="1" a="1"/>
  <c r="AO1333" i="1" s="1"/>
  <c r="AR1322" i="1" a="1"/>
  <c r="AR1322" i="1" s="1"/>
  <c r="AQ1322" i="1" a="1"/>
  <c r="AQ1322" i="1" s="1"/>
  <c r="AP1322" i="1" a="1"/>
  <c r="AP1322" i="1" s="1"/>
  <c r="AO1322" i="1" a="1"/>
  <c r="AO1322" i="1" s="1"/>
  <c r="AR1325" i="1" a="1"/>
  <c r="AR1325" i="1" s="1"/>
  <c r="AQ1325" i="1" a="1"/>
  <c r="AQ1325" i="1" s="1"/>
  <c r="AP1325" i="1" a="1"/>
  <c r="AP1325" i="1" s="1"/>
  <c r="AO1325" i="1" a="1"/>
  <c r="AO1325" i="1" s="1"/>
  <c r="AR1321" i="1" a="1"/>
  <c r="AR1321" i="1" s="1"/>
  <c r="AQ1321" i="1" a="1"/>
  <c r="AQ1321" i="1" s="1"/>
  <c r="AP1321" i="1" a="1"/>
  <c r="AP1321" i="1" s="1"/>
  <c r="AO1321" i="1" a="1"/>
  <c r="AO1321" i="1" s="1"/>
  <c r="AR1320" i="1" a="1"/>
  <c r="AR1320" i="1" s="1"/>
  <c r="AQ1320" i="1" a="1"/>
  <c r="AQ1320" i="1" s="1"/>
  <c r="AP1320" i="1" a="1"/>
  <c r="AP1320" i="1" s="1"/>
  <c r="AO1320" i="1" a="1"/>
  <c r="AO1320" i="1" s="1"/>
  <c r="AR1329" i="1" a="1"/>
  <c r="AR1329" i="1" s="1"/>
  <c r="AQ1329" i="1" a="1"/>
  <c r="AQ1329" i="1" s="1"/>
  <c r="AP1329" i="1" a="1"/>
  <c r="AP1329" i="1" s="1"/>
  <c r="AO1329" i="1" a="1"/>
  <c r="AO1329" i="1" s="1"/>
  <c r="AR1334" i="1" a="1"/>
  <c r="AR1334" i="1" s="1"/>
  <c r="AQ1334" i="1" a="1"/>
  <c r="AQ1334" i="1" s="1"/>
  <c r="AP1334" i="1" a="1"/>
  <c r="AP1334" i="1" s="1"/>
  <c r="AO1334" i="1" a="1"/>
  <c r="AO1334" i="1" s="1"/>
  <c r="AR1317" i="1" a="1"/>
  <c r="AR1317" i="1" s="1"/>
  <c r="AQ1317" i="1" a="1"/>
  <c r="AQ1317" i="1" s="1"/>
  <c r="AP1317" i="1" a="1"/>
  <c r="AP1317" i="1" s="1"/>
  <c r="AO1317" i="1" a="1"/>
  <c r="AO1317" i="1" s="1"/>
  <c r="AR1336" i="1" a="1"/>
  <c r="AR1336" i="1" s="1"/>
  <c r="AQ1336" i="1" a="1"/>
  <c r="AQ1336" i="1" s="1"/>
  <c r="AP1336" i="1" a="1"/>
  <c r="AP1336" i="1" s="1"/>
  <c r="AO1336" i="1" a="1"/>
  <c r="AO1336" i="1" s="1"/>
  <c r="AR1332" i="1" a="1"/>
  <c r="AR1332" i="1" s="1"/>
  <c r="AQ1332" i="1" a="1"/>
  <c r="AQ1332" i="1" s="1"/>
  <c r="AP1332" i="1" a="1"/>
  <c r="AP1332" i="1" s="1"/>
  <c r="AO1332" i="1" a="1"/>
  <c r="AO1332" i="1" s="1"/>
  <c r="AR1331" i="1" a="1"/>
  <c r="AR1331" i="1" s="1"/>
  <c r="AQ1331" i="1" a="1"/>
  <c r="AQ1331" i="1" s="1"/>
  <c r="AP1331" i="1" a="1"/>
  <c r="AP1331" i="1" s="1"/>
  <c r="AO1331" i="1" a="1"/>
  <c r="AO1331" i="1" s="1"/>
  <c r="AR1341" i="1" a="1"/>
  <c r="AR1341" i="1" s="1"/>
  <c r="AQ1341" i="1" a="1"/>
  <c r="AQ1341" i="1" s="1"/>
  <c r="AP1341" i="1" a="1"/>
  <c r="AP1341" i="1" s="1"/>
  <c r="AO1341" i="1" a="1"/>
  <c r="AO1341" i="1" s="1"/>
  <c r="AR1342" i="1" a="1"/>
  <c r="AR1342" i="1" s="1"/>
  <c r="AQ1342" i="1" a="1"/>
  <c r="AQ1342" i="1" s="1"/>
  <c r="AP1342" i="1" a="1"/>
  <c r="AP1342" i="1" s="1"/>
  <c r="AO1342" i="1" a="1"/>
  <c r="AO1342" i="1" s="1"/>
  <c r="AR1324" i="1" a="1"/>
  <c r="AR1324" i="1" s="1"/>
  <c r="AQ1324" i="1" a="1"/>
  <c r="AQ1324" i="1" s="1"/>
  <c r="AP1324" i="1" a="1"/>
  <c r="AP1324" i="1" s="1"/>
  <c r="AO1324" i="1" a="1"/>
  <c r="AO1324" i="1" s="1"/>
  <c r="AR1337" i="1" a="1"/>
  <c r="AR1337" i="1" s="1"/>
  <c r="AQ1337" i="1" a="1"/>
  <c r="AQ1337" i="1" s="1"/>
  <c r="AP1337" i="1" a="1"/>
  <c r="AP1337" i="1" s="1"/>
  <c r="AO1337" i="1" a="1"/>
  <c r="AO1337" i="1" s="1"/>
  <c r="AR1327" i="1" a="1"/>
  <c r="AR1327" i="1" s="1"/>
  <c r="AQ1327" i="1" a="1"/>
  <c r="AQ1327" i="1" s="1"/>
  <c r="AP1327" i="1" a="1"/>
  <c r="AP1327" i="1" s="1"/>
  <c r="AO1327" i="1" a="1"/>
  <c r="AO1327" i="1" s="1"/>
  <c r="AR1339" i="1" a="1"/>
  <c r="AR1339" i="1" s="1"/>
  <c r="AQ1339" i="1" a="1"/>
  <c r="AQ1339" i="1" s="1"/>
  <c r="AP1339" i="1" a="1"/>
  <c r="AP1339" i="1" s="1"/>
  <c r="AO1339" i="1" a="1"/>
  <c r="AO1339" i="1" s="1"/>
  <c r="AR2812" i="1" a="1"/>
  <c r="AR2812" i="1" s="1"/>
  <c r="AQ2812" i="1" a="1"/>
  <c r="AQ2812" i="1" s="1"/>
  <c r="AP2812" i="1" a="1"/>
  <c r="AP2812" i="1" s="1"/>
  <c r="AO2812" i="1" a="1"/>
  <c r="AO2812" i="1" s="1"/>
  <c r="AR2480" i="1" a="1"/>
  <c r="AR2480" i="1" s="1"/>
  <c r="AQ2480" i="1" a="1"/>
  <c r="AQ2480" i="1" s="1"/>
  <c r="AP2480" i="1" a="1"/>
  <c r="AP2480" i="1" s="1"/>
  <c r="AO2480" i="1" a="1"/>
  <c r="AO2480" i="1" s="1"/>
  <c r="AR1112" i="1" a="1"/>
  <c r="AR1112" i="1" s="1"/>
  <c r="AQ1112" i="1" a="1"/>
  <c r="AQ1112" i="1" s="1"/>
  <c r="AP1112" i="1" a="1"/>
  <c r="AP1112" i="1" s="1"/>
  <c r="AO1112" i="1" a="1"/>
  <c r="AO1112" i="1" s="1"/>
  <c r="AR295" i="1" a="1"/>
  <c r="AR295" i="1" s="1"/>
  <c r="AQ295" i="1" a="1"/>
  <c r="AQ295" i="1" s="1"/>
  <c r="AP295" i="1" a="1"/>
  <c r="AP295" i="1" s="1"/>
  <c r="AO295" i="1" a="1"/>
  <c r="AO295" i="1" s="1"/>
  <c r="AR1119" i="1" a="1"/>
  <c r="AR1119" i="1" s="1"/>
  <c r="AQ1119" i="1" a="1"/>
  <c r="AQ1119" i="1" s="1"/>
  <c r="AP1119" i="1" a="1"/>
  <c r="AP1119" i="1" s="1"/>
  <c r="AO1119" i="1" a="1"/>
  <c r="AO1119" i="1" s="1"/>
  <c r="AR2118" i="1" a="1"/>
  <c r="AR2118" i="1" s="1"/>
  <c r="AQ2118" i="1" a="1"/>
  <c r="AQ2118" i="1" s="1"/>
  <c r="AP2118" i="1" a="1"/>
  <c r="AP2118" i="1" s="1"/>
  <c r="AO2118" i="1" a="1"/>
  <c r="AO2118" i="1" s="1"/>
  <c r="AR3838" i="1" a="1"/>
  <c r="AR3838" i="1" s="1"/>
  <c r="AQ3838" i="1" a="1"/>
  <c r="AQ3838" i="1" s="1"/>
  <c r="AP3838" i="1" a="1"/>
  <c r="AP3838" i="1" s="1"/>
  <c r="AO3838" i="1" a="1"/>
  <c r="AO3838" i="1" s="1"/>
  <c r="AR2122" i="1" a="1"/>
  <c r="AR2122" i="1" s="1"/>
  <c r="AQ2122" i="1" a="1"/>
  <c r="AQ2122" i="1" s="1"/>
  <c r="AP2122" i="1" a="1"/>
  <c r="AP2122" i="1" s="1"/>
  <c r="AO2122" i="1" a="1"/>
  <c r="AO2122" i="1" s="1"/>
  <c r="AR2589" i="1" a="1"/>
  <c r="AR2589" i="1" s="1"/>
  <c r="AQ2589" i="1" a="1"/>
  <c r="AQ2589" i="1" s="1"/>
  <c r="AP2589" i="1" a="1"/>
  <c r="AP2589" i="1" s="1"/>
  <c r="AO2589" i="1" a="1"/>
  <c r="AO2589" i="1" s="1"/>
  <c r="AR1813" i="1" a="1"/>
  <c r="AR1813" i="1" s="1"/>
  <c r="AQ1813" i="1" a="1"/>
  <c r="AQ1813" i="1" s="1"/>
  <c r="AP1813" i="1" a="1"/>
  <c r="AP1813" i="1" s="1"/>
  <c r="AO1813" i="1" a="1"/>
  <c r="AO1813" i="1" s="1"/>
  <c r="AR84" i="1" a="1"/>
  <c r="AR84" i="1" s="1"/>
  <c r="AQ84" i="1" a="1"/>
  <c r="AQ84" i="1" s="1"/>
  <c r="AP84" i="1" a="1"/>
  <c r="AP84" i="1" s="1"/>
  <c r="AO84" i="1" a="1"/>
  <c r="AO84" i="1" s="1"/>
  <c r="AR884" i="1" a="1"/>
  <c r="AR884" i="1" s="1"/>
  <c r="AQ884" i="1" a="1"/>
  <c r="AQ884" i="1" s="1"/>
  <c r="AP884" i="1" a="1"/>
  <c r="AP884" i="1" s="1"/>
  <c r="AO884" i="1" a="1"/>
  <c r="AO884" i="1" s="1"/>
  <c r="AR1459" i="1" a="1"/>
  <c r="AR1459" i="1" s="1"/>
  <c r="AQ1459" i="1" a="1"/>
  <c r="AQ1459" i="1" s="1"/>
  <c r="AP1459" i="1" a="1"/>
  <c r="AP1459" i="1" s="1"/>
  <c r="AO1459" i="1" a="1"/>
  <c r="AO1459" i="1" s="1"/>
  <c r="AR1488" i="1" a="1"/>
  <c r="AR1488" i="1" s="1"/>
  <c r="AQ1488" i="1" a="1"/>
  <c r="AQ1488" i="1" s="1"/>
  <c r="AP1488" i="1" a="1"/>
  <c r="AP1488" i="1" s="1"/>
  <c r="AO1488" i="1" a="1"/>
  <c r="AO1488" i="1" s="1"/>
  <c r="AR1129" i="1" a="1"/>
  <c r="AR1129" i="1" s="1"/>
  <c r="AQ1129" i="1" a="1"/>
  <c r="AQ1129" i="1" s="1"/>
  <c r="AP1129" i="1" a="1"/>
  <c r="AP1129" i="1" s="1"/>
  <c r="AO1129" i="1" a="1"/>
  <c r="AO1129" i="1" s="1"/>
  <c r="AR215" i="1" a="1"/>
  <c r="AR215" i="1" s="1"/>
  <c r="AQ215" i="1" a="1"/>
  <c r="AQ215" i="1" s="1"/>
  <c r="AP215" i="1" a="1"/>
  <c r="AP215" i="1" s="1"/>
  <c r="AO215" i="1" a="1"/>
  <c r="AO215" i="1" s="1"/>
  <c r="AR269" i="1" a="1"/>
  <c r="AR269" i="1" s="1"/>
  <c r="AQ269" i="1" a="1"/>
  <c r="AQ269" i="1" s="1"/>
  <c r="AP269" i="1" a="1"/>
  <c r="AP269" i="1" s="1"/>
  <c r="AO269" i="1" a="1"/>
  <c r="AO269" i="1" s="1"/>
  <c r="AR231" i="1" a="1"/>
  <c r="AR231" i="1" s="1"/>
  <c r="AQ231" i="1" a="1"/>
  <c r="AQ231" i="1" s="1"/>
  <c r="AP231" i="1" a="1"/>
  <c r="AP231" i="1" s="1"/>
  <c r="AO231" i="1" a="1"/>
  <c r="AO231" i="1" s="1"/>
  <c r="AR2150" i="1" a="1"/>
  <c r="AR2150" i="1" s="1"/>
  <c r="AQ2150" i="1" a="1"/>
  <c r="AQ2150" i="1" s="1"/>
  <c r="AP2150" i="1" a="1"/>
  <c r="AP2150" i="1" s="1"/>
  <c r="AO2150" i="1" a="1"/>
  <c r="AO2150" i="1" s="1"/>
  <c r="AR2956" i="1" a="1"/>
  <c r="AR2956" i="1" s="1"/>
  <c r="AQ2956" i="1" a="1"/>
  <c r="AQ2956" i="1" s="1"/>
  <c r="AP2956" i="1" a="1"/>
  <c r="AP2956" i="1" s="1"/>
  <c r="AO2956" i="1" a="1"/>
  <c r="AO2956" i="1" s="1"/>
  <c r="AR1251" i="1" a="1"/>
  <c r="AR1251" i="1" s="1"/>
  <c r="AQ1251" i="1" a="1"/>
  <c r="AQ1251" i="1" s="1"/>
  <c r="AP1251" i="1" a="1"/>
  <c r="AP1251" i="1" s="1"/>
  <c r="AO1251" i="1" a="1"/>
  <c r="AO1251" i="1" s="1"/>
  <c r="AR780" i="1" a="1"/>
  <c r="AR780" i="1" s="1"/>
  <c r="AQ780" i="1" a="1"/>
  <c r="AQ780" i="1" s="1"/>
  <c r="AP780" i="1" a="1"/>
  <c r="AP780" i="1" s="1"/>
  <c r="AO780" i="1" a="1"/>
  <c r="AO780" i="1" s="1"/>
  <c r="AR1626" i="1" a="1"/>
  <c r="AR1626" i="1" s="1"/>
  <c r="AQ1626" i="1" a="1"/>
  <c r="AQ1626" i="1" s="1"/>
  <c r="AP1626" i="1" a="1"/>
  <c r="AP1626" i="1" s="1"/>
  <c r="AO1626" i="1" a="1"/>
  <c r="AO1626" i="1" s="1"/>
  <c r="AR1478" i="1" a="1"/>
  <c r="AR1478" i="1" s="1"/>
  <c r="AQ1478" i="1" a="1"/>
  <c r="AQ1478" i="1" s="1"/>
  <c r="AP1478" i="1" a="1"/>
  <c r="AP1478" i="1" s="1"/>
  <c r="AO1478" i="1" a="1"/>
  <c r="AO1478" i="1" s="1"/>
  <c r="AR2280" i="1" a="1"/>
  <c r="AR2280" i="1" s="1"/>
  <c r="AQ2280" i="1" a="1"/>
  <c r="AQ2280" i="1" s="1"/>
  <c r="AP2280" i="1" a="1"/>
  <c r="AP2280" i="1" s="1"/>
  <c r="AO2280" i="1" a="1"/>
  <c r="AO2280" i="1" s="1"/>
  <c r="AR1851" i="1" a="1"/>
  <c r="AR1851" i="1" s="1"/>
  <c r="AQ1851" i="1" a="1"/>
  <c r="AQ1851" i="1" s="1"/>
  <c r="AP1851" i="1" a="1"/>
  <c r="AP1851" i="1" s="1"/>
  <c r="AO1851" i="1" a="1"/>
  <c r="AO1851" i="1" s="1"/>
  <c r="AR1082" i="1" a="1"/>
  <c r="AR1082" i="1" s="1"/>
  <c r="AQ1082" i="1" a="1"/>
  <c r="AQ1082" i="1" s="1"/>
  <c r="AP1082" i="1" a="1"/>
  <c r="AP1082" i="1" s="1"/>
  <c r="AO1082" i="1" a="1"/>
  <c r="AO1082" i="1" s="1"/>
  <c r="AR3641" i="1" a="1"/>
  <c r="AR3641" i="1" s="1"/>
  <c r="AQ3641" i="1" a="1"/>
  <c r="AQ3641" i="1" s="1"/>
  <c r="AP3641" i="1" a="1"/>
  <c r="AP3641" i="1" s="1"/>
  <c r="AO3641" i="1" a="1"/>
  <c r="AO3641" i="1" s="1"/>
  <c r="AR2917" i="1" a="1"/>
  <c r="AR2917" i="1" s="1"/>
  <c r="AQ2917" i="1" a="1"/>
  <c r="AQ2917" i="1" s="1"/>
  <c r="AP2917" i="1" a="1"/>
  <c r="AP2917" i="1" s="1"/>
  <c r="AO2917" i="1" a="1"/>
  <c r="AO2917" i="1" s="1"/>
  <c r="AR1372" i="1" a="1"/>
  <c r="AR1372" i="1" s="1"/>
  <c r="AQ1372" i="1" a="1"/>
  <c r="AQ1372" i="1" s="1"/>
  <c r="AP1372" i="1" a="1"/>
  <c r="AP1372" i="1" s="1"/>
  <c r="AO1372" i="1" a="1"/>
  <c r="AO1372" i="1" s="1"/>
  <c r="AR1414" i="1" a="1"/>
  <c r="AR1414" i="1" s="1"/>
  <c r="AQ1414" i="1" a="1"/>
  <c r="AQ1414" i="1" s="1"/>
  <c r="AP1414" i="1" a="1"/>
  <c r="AP1414" i="1" s="1"/>
  <c r="AO1414" i="1" a="1"/>
  <c r="AO1414" i="1" s="1"/>
  <c r="AR2969" i="1" a="1"/>
  <c r="AR2969" i="1" s="1"/>
  <c r="AQ2969" i="1" a="1"/>
  <c r="AQ2969" i="1" s="1"/>
  <c r="AP2969" i="1" a="1"/>
  <c r="AP2969" i="1" s="1"/>
  <c r="AO2969" i="1" a="1"/>
  <c r="AO2969" i="1" s="1"/>
  <c r="AR1030" i="1" a="1"/>
  <c r="AR1030" i="1" s="1"/>
  <c r="AQ1030" i="1" a="1"/>
  <c r="AQ1030" i="1" s="1"/>
  <c r="AP1030" i="1" a="1"/>
  <c r="AP1030" i="1" s="1"/>
  <c r="AO1030" i="1" a="1"/>
  <c r="AO1030" i="1" s="1"/>
  <c r="AR146" i="1" a="1"/>
  <c r="AR146" i="1" s="1"/>
  <c r="AQ146" i="1" a="1"/>
  <c r="AQ146" i="1" s="1"/>
  <c r="AP146" i="1" a="1"/>
  <c r="AP146" i="1" s="1"/>
  <c r="AO146" i="1" a="1"/>
  <c r="AO146" i="1" s="1"/>
  <c r="AR1978" i="1" a="1"/>
  <c r="AR1978" i="1" s="1"/>
  <c r="AQ1978" i="1" a="1"/>
  <c r="AQ1978" i="1" s="1"/>
  <c r="AP1978" i="1" a="1"/>
  <c r="AP1978" i="1" s="1"/>
  <c r="AO1978" i="1" a="1"/>
  <c r="AO1978" i="1" s="1"/>
  <c r="AR3115" i="1" a="1"/>
  <c r="AR3115" i="1" s="1"/>
  <c r="AQ3115" i="1" a="1"/>
  <c r="AQ3115" i="1" s="1"/>
  <c r="AP3115" i="1" a="1"/>
  <c r="AP3115" i="1" s="1"/>
  <c r="AO3115" i="1" a="1"/>
  <c r="AO3115" i="1" s="1"/>
  <c r="AR1367" i="1" a="1"/>
  <c r="AR1367" i="1" s="1"/>
  <c r="AQ1367" i="1" a="1"/>
  <c r="AQ1367" i="1" s="1"/>
  <c r="AP1367" i="1" a="1"/>
  <c r="AP1367" i="1" s="1"/>
  <c r="AO1367" i="1" a="1"/>
  <c r="AO1367" i="1" s="1"/>
  <c r="AR2392" i="1" a="1"/>
  <c r="AR2392" i="1" s="1"/>
  <c r="AQ2392" i="1" a="1"/>
  <c r="AQ2392" i="1" s="1"/>
  <c r="AP2392" i="1" a="1"/>
  <c r="AP2392" i="1" s="1"/>
  <c r="AO2392" i="1" a="1"/>
  <c r="AO2392" i="1" s="1"/>
  <c r="AR2610" i="1" a="1"/>
  <c r="AR2610" i="1" s="1"/>
  <c r="AQ2610" i="1" a="1"/>
  <c r="AQ2610" i="1" s="1"/>
  <c r="AP2610" i="1" a="1"/>
  <c r="AP2610" i="1" s="1"/>
  <c r="AO2610" i="1" a="1"/>
  <c r="AO2610" i="1" s="1"/>
  <c r="AR2253" i="1" a="1"/>
  <c r="AR2253" i="1" s="1"/>
  <c r="AQ2253" i="1" a="1"/>
  <c r="AQ2253" i="1" s="1"/>
  <c r="AP2253" i="1" a="1"/>
  <c r="AP2253" i="1" s="1"/>
  <c r="AO2253" i="1" a="1"/>
  <c r="AO2253" i="1" s="1"/>
  <c r="AR3104" i="1" a="1"/>
  <c r="AR3104" i="1" s="1"/>
  <c r="AQ3104" i="1" a="1"/>
  <c r="AQ3104" i="1" s="1"/>
  <c r="AP3104" i="1" a="1"/>
  <c r="AP3104" i="1" s="1"/>
  <c r="AO3104" i="1" a="1"/>
  <c r="AO3104" i="1" s="1"/>
  <c r="AR1474" i="1" a="1"/>
  <c r="AR1474" i="1" s="1"/>
  <c r="AQ1474" i="1" a="1"/>
  <c r="AQ1474" i="1" s="1"/>
  <c r="AP1474" i="1" a="1"/>
  <c r="AP1474" i="1" s="1"/>
  <c r="AO1474" i="1" a="1"/>
  <c r="AO1474" i="1" s="1"/>
  <c r="AR3667" i="1" a="1"/>
  <c r="AR3667" i="1" s="1"/>
  <c r="AQ3667" i="1" a="1"/>
  <c r="AQ3667" i="1" s="1"/>
  <c r="AP3667" i="1" a="1"/>
  <c r="AP3667" i="1" s="1"/>
  <c r="AO3667" i="1" a="1"/>
  <c r="AO3667" i="1" s="1"/>
  <c r="AR467" i="1" a="1"/>
  <c r="AR467" i="1" s="1"/>
  <c r="AQ467" i="1" a="1"/>
  <c r="AQ467" i="1" s="1"/>
  <c r="AP467" i="1" a="1"/>
  <c r="AP467" i="1" s="1"/>
  <c r="AO467" i="1" a="1"/>
  <c r="AO467" i="1" s="1"/>
  <c r="AR2229" i="1" a="1"/>
  <c r="AR2229" i="1" s="1"/>
  <c r="AQ2229" i="1" a="1"/>
  <c r="AQ2229" i="1" s="1"/>
  <c r="AP2229" i="1" a="1"/>
  <c r="AP2229" i="1" s="1"/>
  <c r="AO2229" i="1" a="1"/>
  <c r="AO2229" i="1" s="1"/>
  <c r="AR1688" i="1" a="1"/>
  <c r="AR1688" i="1" s="1"/>
  <c r="AQ1688" i="1" a="1"/>
  <c r="AQ1688" i="1" s="1"/>
  <c r="AP1688" i="1" a="1"/>
  <c r="AP1688" i="1" s="1"/>
  <c r="AO1688" i="1" a="1"/>
  <c r="AO1688" i="1" s="1"/>
  <c r="AR3349" i="1" a="1"/>
  <c r="AR3349" i="1" s="1"/>
  <c r="AQ3349" i="1" a="1"/>
  <c r="AQ3349" i="1" s="1"/>
  <c r="AP3349" i="1" a="1"/>
  <c r="AP3349" i="1" s="1"/>
  <c r="AO3349" i="1" a="1"/>
  <c r="AO3349" i="1" s="1"/>
  <c r="AR1490" i="1" a="1"/>
  <c r="AR1490" i="1" s="1"/>
  <c r="AQ1490" i="1" a="1"/>
  <c r="AQ1490" i="1" s="1"/>
  <c r="AP1490" i="1" a="1"/>
  <c r="AP1490" i="1" s="1"/>
  <c r="AO1490" i="1" a="1"/>
  <c r="AO1490" i="1" s="1"/>
  <c r="AR2139" i="1" a="1"/>
  <c r="AR2139" i="1" s="1"/>
  <c r="AQ2139" i="1" a="1"/>
  <c r="AQ2139" i="1" s="1"/>
  <c r="AP2139" i="1" a="1"/>
  <c r="AP2139" i="1" s="1"/>
  <c r="AO2139" i="1" a="1"/>
  <c r="AO2139" i="1" s="1"/>
  <c r="AR166" i="1" a="1"/>
  <c r="AR166" i="1" s="1"/>
  <c r="AQ166" i="1" a="1"/>
  <c r="AQ166" i="1" s="1"/>
  <c r="AP166" i="1" a="1"/>
  <c r="AP166" i="1" s="1"/>
  <c r="AO166" i="1" a="1"/>
  <c r="AO166" i="1" s="1"/>
  <c r="AR1144" i="1" a="1"/>
  <c r="AR1144" i="1" s="1"/>
  <c r="AQ1144" i="1" a="1"/>
  <c r="AQ1144" i="1" s="1"/>
  <c r="AP1144" i="1" a="1"/>
  <c r="AP1144" i="1" s="1"/>
  <c r="AO1144" i="1" a="1"/>
  <c r="AO1144" i="1" s="1"/>
  <c r="AR1882" i="1" a="1"/>
  <c r="AR1882" i="1" s="1"/>
  <c r="AQ1882" i="1" a="1"/>
  <c r="AQ1882" i="1" s="1"/>
  <c r="AP1882" i="1" a="1"/>
  <c r="AP1882" i="1" s="1"/>
  <c r="AO1882" i="1" a="1"/>
  <c r="AO1882" i="1" s="1"/>
  <c r="AR1707" i="1" a="1"/>
  <c r="AR1707" i="1" s="1"/>
  <c r="AQ1707" i="1" a="1"/>
  <c r="AQ1707" i="1" s="1"/>
  <c r="AP1707" i="1" a="1"/>
  <c r="AP1707" i="1" s="1"/>
  <c r="AO1707" i="1" a="1"/>
  <c r="AO1707" i="1" s="1"/>
  <c r="AR196" i="1" a="1"/>
  <c r="AR196" i="1" s="1"/>
  <c r="AQ196" i="1" a="1"/>
  <c r="AQ196" i="1" s="1"/>
  <c r="AP196" i="1" a="1"/>
  <c r="AP196" i="1" s="1"/>
  <c r="AO196" i="1" a="1"/>
  <c r="AO196" i="1" s="1"/>
  <c r="AR2757" i="1" a="1"/>
  <c r="AR2757" i="1" s="1"/>
  <c r="AQ2757" i="1" a="1"/>
  <c r="AQ2757" i="1" s="1"/>
  <c r="AP2757" i="1" a="1"/>
  <c r="AP2757" i="1" s="1"/>
  <c r="AO2757" i="1" a="1"/>
  <c r="AO2757" i="1" s="1"/>
  <c r="AR3239" i="1" a="1"/>
  <c r="AR3239" i="1" s="1"/>
  <c r="AQ3239" i="1" a="1"/>
  <c r="AQ3239" i="1" s="1"/>
  <c r="AP3239" i="1" a="1"/>
  <c r="AP3239" i="1" s="1"/>
  <c r="AO3239" i="1" a="1"/>
  <c r="AO3239" i="1" s="1"/>
  <c r="AR2982" i="1" a="1"/>
  <c r="AR2982" i="1" s="1"/>
  <c r="AQ2982" i="1" a="1"/>
  <c r="AQ2982" i="1" s="1"/>
  <c r="AP2982" i="1" a="1"/>
  <c r="AP2982" i="1" s="1"/>
  <c r="AO2982" i="1" a="1"/>
  <c r="AO2982" i="1" s="1"/>
  <c r="AR2986" i="1" a="1"/>
  <c r="AR2986" i="1" s="1"/>
  <c r="AQ2986" i="1" a="1"/>
  <c r="AQ2986" i="1" s="1"/>
  <c r="AP2986" i="1" a="1"/>
  <c r="AP2986" i="1" s="1"/>
  <c r="AO2986" i="1" a="1"/>
  <c r="AO2986" i="1" s="1"/>
  <c r="AR1185" i="1" a="1"/>
  <c r="AR1185" i="1" s="1"/>
  <c r="AQ1185" i="1" a="1"/>
  <c r="AQ1185" i="1" s="1"/>
  <c r="AP1185" i="1" a="1"/>
  <c r="AP1185" i="1" s="1"/>
  <c r="AO1185" i="1" a="1"/>
  <c r="AO1185" i="1" s="1"/>
  <c r="AR1499" i="1" a="1"/>
  <c r="AR1499" i="1" s="1"/>
  <c r="AQ1499" i="1" a="1"/>
  <c r="AQ1499" i="1" s="1"/>
  <c r="AP1499" i="1" a="1"/>
  <c r="AP1499" i="1" s="1"/>
  <c r="AO1499" i="1" a="1"/>
  <c r="AO1499" i="1" s="1"/>
  <c r="AR2937" i="1" a="1"/>
  <c r="AR2937" i="1" s="1"/>
  <c r="AQ2937" i="1" a="1"/>
  <c r="AQ2937" i="1" s="1"/>
  <c r="AP2937" i="1" a="1"/>
  <c r="AP2937" i="1" s="1"/>
  <c r="AO2937" i="1" a="1"/>
  <c r="AO2937" i="1" s="1"/>
  <c r="AR2485" i="1" a="1"/>
  <c r="AR2485" i="1" s="1"/>
  <c r="AQ2485" i="1" a="1"/>
  <c r="AQ2485" i="1" s="1"/>
  <c r="AP2485" i="1" a="1"/>
  <c r="AP2485" i="1" s="1"/>
  <c r="AO2485" i="1" a="1"/>
  <c r="AO2485" i="1" s="1"/>
  <c r="AR1926" i="1" a="1"/>
  <c r="AR1926" i="1" s="1"/>
  <c r="AQ1926" i="1" a="1"/>
  <c r="AQ1926" i="1" s="1"/>
  <c r="AP1926" i="1" a="1"/>
  <c r="AP1926" i="1" s="1"/>
  <c r="AO1926" i="1" a="1"/>
  <c r="AO1926" i="1" s="1"/>
  <c r="AR1886" i="1" a="1"/>
  <c r="AR1886" i="1" s="1"/>
  <c r="AQ1886" i="1" a="1"/>
  <c r="AQ1886" i="1" s="1"/>
  <c r="AP1886" i="1" a="1"/>
  <c r="AP1886" i="1" s="1"/>
  <c r="AO1886" i="1" a="1"/>
  <c r="AO1886" i="1" s="1"/>
  <c r="AR1883" i="1" a="1"/>
  <c r="AR1883" i="1" s="1"/>
  <c r="AQ1883" i="1" a="1"/>
  <c r="AQ1883" i="1" s="1"/>
  <c r="AP1883" i="1" a="1"/>
  <c r="AP1883" i="1" s="1"/>
  <c r="AO1883" i="1" a="1"/>
  <c r="AO1883" i="1" s="1"/>
  <c r="AR2256" i="1" a="1"/>
  <c r="AR2256" i="1" s="1"/>
  <c r="AQ2256" i="1" a="1"/>
  <c r="AQ2256" i="1" s="1"/>
  <c r="AP2256" i="1" a="1"/>
  <c r="AP2256" i="1" s="1"/>
  <c r="AO2256" i="1" a="1"/>
  <c r="AO2256" i="1" s="1"/>
  <c r="AR2740" i="1" a="1"/>
  <c r="AR2740" i="1" s="1"/>
  <c r="AQ2740" i="1" a="1"/>
  <c r="AQ2740" i="1" s="1"/>
  <c r="AP2740" i="1" a="1"/>
  <c r="AP2740" i="1" s="1"/>
  <c r="AO2740" i="1" a="1"/>
  <c r="AO2740" i="1" s="1"/>
  <c r="AR2507" i="1" a="1"/>
  <c r="AR2507" i="1" s="1"/>
  <c r="AQ2507" i="1" a="1"/>
  <c r="AQ2507" i="1" s="1"/>
  <c r="AP2507" i="1" a="1"/>
  <c r="AP2507" i="1" s="1"/>
  <c r="AO2507" i="1" a="1"/>
  <c r="AO2507" i="1" s="1"/>
  <c r="AR2207" i="1" a="1"/>
  <c r="AR2207" i="1" s="1"/>
  <c r="AQ2207" i="1" a="1"/>
  <c r="AQ2207" i="1" s="1"/>
  <c r="AP2207" i="1" a="1"/>
  <c r="AP2207" i="1" s="1"/>
  <c r="AO2207" i="1" a="1"/>
  <c r="AO2207" i="1" s="1"/>
  <c r="AR2199" i="1" a="1"/>
  <c r="AR2199" i="1" s="1"/>
  <c r="AQ2199" i="1" a="1"/>
  <c r="AQ2199" i="1" s="1"/>
  <c r="AP2199" i="1" a="1"/>
  <c r="AP2199" i="1" s="1"/>
  <c r="AO2199" i="1" a="1"/>
  <c r="AO2199" i="1" s="1"/>
  <c r="AR2754" i="1" a="1"/>
  <c r="AR2754" i="1" s="1"/>
  <c r="AQ2754" i="1" a="1"/>
  <c r="AQ2754" i="1" s="1"/>
  <c r="AP2754" i="1" a="1"/>
  <c r="AP2754" i="1" s="1"/>
  <c r="AO2754" i="1" a="1"/>
  <c r="AO2754" i="1" s="1"/>
  <c r="AR2194" i="1" a="1"/>
  <c r="AR2194" i="1" s="1"/>
  <c r="AQ2194" i="1" a="1"/>
  <c r="AQ2194" i="1" s="1"/>
  <c r="AP2194" i="1" a="1"/>
  <c r="AP2194" i="1" s="1"/>
  <c r="AO2194" i="1" a="1"/>
  <c r="AO2194" i="1" s="1"/>
  <c r="AR2755" i="1" a="1"/>
  <c r="AR2755" i="1" s="1"/>
  <c r="AQ2755" i="1" a="1"/>
  <c r="AQ2755" i="1" s="1"/>
  <c r="AP2755" i="1" a="1"/>
  <c r="AP2755" i="1" s="1"/>
  <c r="AO2755" i="1" a="1"/>
  <c r="AO2755" i="1" s="1"/>
  <c r="AR2743" i="1" a="1"/>
  <c r="AR2743" i="1" s="1"/>
  <c r="AQ2743" i="1" a="1"/>
  <c r="AQ2743" i="1" s="1"/>
  <c r="AP2743" i="1" a="1"/>
  <c r="AP2743" i="1" s="1"/>
  <c r="AO2743" i="1" a="1"/>
  <c r="AO2743" i="1" s="1"/>
  <c r="AR2939" i="1" a="1"/>
  <c r="AR2939" i="1" s="1"/>
  <c r="AQ2939" i="1" a="1"/>
  <c r="AQ2939" i="1" s="1"/>
  <c r="AP2939" i="1" a="1"/>
  <c r="AP2939" i="1" s="1"/>
  <c r="AO2939" i="1" a="1"/>
  <c r="AO2939" i="1" s="1"/>
  <c r="AR2762" i="1" a="1"/>
  <c r="AR2762" i="1" s="1"/>
  <c r="AQ2762" i="1" a="1"/>
  <c r="AQ2762" i="1" s="1"/>
  <c r="AP2762" i="1" a="1"/>
  <c r="AP2762" i="1" s="1"/>
  <c r="AO2762" i="1" a="1"/>
  <c r="AO2762" i="1" s="1"/>
  <c r="AR2574" i="1" a="1"/>
  <c r="AR2574" i="1" s="1"/>
  <c r="AQ2574" i="1" a="1"/>
  <c r="AQ2574" i="1" s="1"/>
  <c r="AP2574" i="1" a="1"/>
  <c r="AP2574" i="1" s="1"/>
  <c r="AO2574" i="1" a="1"/>
  <c r="AO2574" i="1" s="1"/>
  <c r="AR2670" i="1" a="1"/>
  <c r="AR2670" i="1" s="1"/>
  <c r="AQ2670" i="1" a="1"/>
  <c r="AQ2670" i="1" s="1"/>
  <c r="AP2670" i="1" a="1"/>
  <c r="AP2670" i="1" s="1"/>
  <c r="AO2670" i="1" a="1"/>
  <c r="AO2670" i="1" s="1"/>
  <c r="AR1837" i="1" a="1"/>
  <c r="AR1837" i="1" s="1"/>
  <c r="AQ1837" i="1" a="1"/>
  <c r="AQ1837" i="1" s="1"/>
  <c r="AP1837" i="1" a="1"/>
  <c r="AP1837" i="1" s="1"/>
  <c r="AO1837" i="1" a="1"/>
  <c r="AO1837" i="1" s="1"/>
  <c r="AR3085" i="1" a="1"/>
  <c r="AR3085" i="1" s="1"/>
  <c r="AQ3085" i="1" a="1"/>
  <c r="AQ3085" i="1" s="1"/>
  <c r="AP3085" i="1" a="1"/>
  <c r="AP3085" i="1" s="1"/>
  <c r="AO3085" i="1" a="1"/>
  <c r="AO3085" i="1" s="1"/>
  <c r="AR2916" i="1" a="1"/>
  <c r="AR2916" i="1" s="1"/>
  <c r="AQ2916" i="1" a="1"/>
  <c r="AQ2916" i="1" s="1"/>
  <c r="AP2916" i="1" a="1"/>
  <c r="AP2916" i="1" s="1"/>
  <c r="AO2916" i="1" a="1"/>
  <c r="AO2916" i="1" s="1"/>
  <c r="AR820" i="1" a="1"/>
  <c r="AR820" i="1" s="1"/>
  <c r="AQ820" i="1" a="1"/>
  <c r="AQ820" i="1" s="1"/>
  <c r="AP820" i="1" a="1"/>
  <c r="AP820" i="1" s="1"/>
  <c r="AO820" i="1" a="1"/>
  <c r="AO820" i="1" s="1"/>
  <c r="AR1997" i="1" a="1"/>
  <c r="AR1997" i="1" s="1"/>
  <c r="AQ1997" i="1" a="1"/>
  <c r="AQ1997" i="1" s="1"/>
  <c r="AP1997" i="1" a="1"/>
  <c r="AP1997" i="1" s="1"/>
  <c r="AO1997" i="1" a="1"/>
  <c r="AO1997" i="1" s="1"/>
  <c r="AR78" i="1" a="1"/>
  <c r="AR78" i="1" s="1"/>
  <c r="AQ78" i="1" a="1"/>
  <c r="AQ78" i="1" s="1"/>
  <c r="AP78" i="1" a="1"/>
  <c r="AP78" i="1" s="1"/>
  <c r="AO78" i="1" a="1"/>
  <c r="AO78" i="1" s="1"/>
  <c r="AR42" i="1" a="1"/>
  <c r="AR42" i="1" s="1"/>
  <c r="AQ42" i="1" a="1"/>
  <c r="AQ42" i="1" s="1"/>
  <c r="AP42" i="1" a="1"/>
  <c r="AP42" i="1" s="1"/>
  <c r="AO42" i="1" a="1"/>
  <c r="AO42" i="1" s="1"/>
  <c r="AR2614" i="1" a="1"/>
  <c r="AR2614" i="1" s="1"/>
  <c r="AQ2614" i="1" a="1"/>
  <c r="AQ2614" i="1" s="1"/>
  <c r="AP2614" i="1" a="1"/>
  <c r="AP2614" i="1" s="1"/>
  <c r="AO2614" i="1" a="1"/>
  <c r="AO2614" i="1" s="1"/>
  <c r="AR2095" i="1" a="1"/>
  <c r="AR2095" i="1" s="1"/>
  <c r="AQ2095" i="1" a="1"/>
  <c r="AQ2095" i="1" s="1"/>
  <c r="AP2095" i="1" a="1"/>
  <c r="AP2095" i="1" s="1"/>
  <c r="AO2095" i="1" a="1"/>
  <c r="AO2095" i="1" s="1"/>
  <c r="AR2994" i="1" a="1"/>
  <c r="AR2994" i="1" s="1"/>
  <c r="AQ2994" i="1" a="1"/>
  <c r="AQ2994" i="1" s="1"/>
  <c r="AP2994" i="1" a="1"/>
  <c r="AP2994" i="1" s="1"/>
  <c r="AO2994" i="1" a="1"/>
  <c r="AO2994" i="1" s="1"/>
  <c r="AR2648" i="1" a="1"/>
  <c r="AR2648" i="1" s="1"/>
  <c r="AQ2648" i="1" a="1"/>
  <c r="AQ2648" i="1" s="1"/>
  <c r="AP2648" i="1" a="1"/>
  <c r="AP2648" i="1" s="1"/>
  <c r="AO2648" i="1" a="1"/>
  <c r="AO2648" i="1" s="1"/>
  <c r="AR3428" i="1" a="1"/>
  <c r="AR3428" i="1" s="1"/>
  <c r="AQ3428" i="1" a="1"/>
  <c r="AQ3428" i="1" s="1"/>
  <c r="AP3428" i="1" a="1"/>
  <c r="AP3428" i="1" s="1"/>
  <c r="AO3428" i="1" a="1"/>
  <c r="AO3428" i="1" s="1"/>
  <c r="AR2334" i="1" a="1"/>
  <c r="AR2334" i="1" s="1"/>
  <c r="AQ2334" i="1" a="1"/>
  <c r="AQ2334" i="1" s="1"/>
  <c r="AP2334" i="1" a="1"/>
  <c r="AP2334" i="1" s="1"/>
  <c r="AO2334" i="1" a="1"/>
  <c r="AO2334" i="1" s="1"/>
  <c r="AR2721" i="1" a="1"/>
  <c r="AR2721" i="1" s="1"/>
  <c r="AQ2721" i="1" a="1"/>
  <c r="AQ2721" i="1" s="1"/>
  <c r="AP2721" i="1" a="1"/>
  <c r="AP2721" i="1" s="1"/>
  <c r="AO2721" i="1" a="1"/>
  <c r="AO2721" i="1" s="1"/>
  <c r="AR1923" i="1" a="1"/>
  <c r="AR1923" i="1" s="1"/>
  <c r="AQ1923" i="1" a="1"/>
  <c r="AQ1923" i="1" s="1"/>
  <c r="AP1923" i="1" a="1"/>
  <c r="AP1923" i="1" s="1"/>
  <c r="AO1923" i="1" a="1"/>
  <c r="AO1923" i="1" s="1"/>
  <c r="AR2371" i="1" a="1"/>
  <c r="AR2371" i="1" s="1"/>
  <c r="AQ2371" i="1" a="1"/>
  <c r="AQ2371" i="1" s="1"/>
  <c r="AP2371" i="1" a="1"/>
  <c r="AP2371" i="1" s="1"/>
  <c r="AO2371" i="1" a="1"/>
  <c r="AO2371" i="1" s="1"/>
  <c r="AR223" i="1" a="1"/>
  <c r="AR223" i="1" s="1"/>
  <c r="AQ223" i="1" a="1"/>
  <c r="AQ223" i="1" s="1"/>
  <c r="AP223" i="1" a="1"/>
  <c r="AP223" i="1" s="1"/>
  <c r="AO223" i="1" a="1"/>
  <c r="AO223" i="1" s="1"/>
  <c r="AR2462" i="1" a="1"/>
  <c r="AR2462" i="1" s="1"/>
  <c r="AQ2462" i="1" a="1"/>
  <c r="AQ2462" i="1" s="1"/>
  <c r="AP2462" i="1" a="1"/>
  <c r="AP2462" i="1" s="1"/>
  <c r="AO2462" i="1" a="1"/>
  <c r="AO2462" i="1" s="1"/>
  <c r="AR2760" i="1" a="1"/>
  <c r="AR2760" i="1" s="1"/>
  <c r="AQ2760" i="1" a="1"/>
  <c r="AQ2760" i="1" s="1"/>
  <c r="AP2760" i="1" a="1"/>
  <c r="AP2760" i="1" s="1"/>
  <c r="AO2760" i="1" a="1"/>
  <c r="AO2760" i="1" s="1"/>
  <c r="AR80" i="1" a="1"/>
  <c r="AR80" i="1" s="1"/>
  <c r="AQ80" i="1" a="1"/>
  <c r="AQ80" i="1" s="1"/>
  <c r="AP80" i="1" a="1"/>
  <c r="AP80" i="1" s="1"/>
  <c r="AO80" i="1" a="1"/>
  <c r="AO80" i="1" s="1"/>
  <c r="AR709" i="1" a="1"/>
  <c r="AR709" i="1" s="1"/>
  <c r="AQ709" i="1" a="1"/>
  <c r="AQ709" i="1" s="1"/>
  <c r="AP709" i="1" a="1"/>
  <c r="AP709" i="1" s="1"/>
  <c r="AO709" i="1" a="1"/>
  <c r="AO709" i="1" s="1"/>
  <c r="AR1924" i="1" a="1"/>
  <c r="AR1924" i="1" s="1"/>
  <c r="AQ1924" i="1" a="1"/>
  <c r="AQ1924" i="1" s="1"/>
  <c r="AP1924" i="1" a="1"/>
  <c r="AP1924" i="1" s="1"/>
  <c r="AO1924" i="1" a="1"/>
  <c r="AO1924" i="1" s="1"/>
  <c r="AR90" i="1" a="1"/>
  <c r="AR90" i="1" s="1"/>
  <c r="AQ90" i="1" a="1"/>
  <c r="AQ90" i="1" s="1"/>
  <c r="AP90" i="1" a="1"/>
  <c r="AP90" i="1" s="1"/>
  <c r="AO90" i="1" a="1"/>
  <c r="AO90" i="1" s="1"/>
  <c r="AR2900" i="1" a="1"/>
  <c r="AR2900" i="1" s="1"/>
  <c r="AQ2900" i="1" a="1"/>
  <c r="AQ2900" i="1" s="1"/>
  <c r="AP2900" i="1" a="1"/>
  <c r="AP2900" i="1" s="1"/>
  <c r="AO2900" i="1" a="1"/>
  <c r="AO2900" i="1" s="1"/>
  <c r="AR2918" i="1" a="1"/>
  <c r="AR2918" i="1" s="1"/>
  <c r="AQ2918" i="1" a="1"/>
  <c r="AQ2918" i="1" s="1"/>
  <c r="AP2918" i="1" a="1"/>
  <c r="AP2918" i="1" s="1"/>
  <c r="AO2918" i="1" a="1"/>
  <c r="AO2918" i="1" s="1"/>
  <c r="AR690" i="1" a="1"/>
  <c r="AR690" i="1" s="1"/>
  <c r="AQ690" i="1" a="1"/>
  <c r="AQ690" i="1" s="1"/>
  <c r="AP690" i="1" a="1"/>
  <c r="AP690" i="1" s="1"/>
  <c r="AO690" i="1" a="1"/>
  <c r="AO690" i="1" s="1"/>
  <c r="AR1305" i="1" a="1"/>
  <c r="AR1305" i="1" s="1"/>
  <c r="AQ1305" i="1" a="1"/>
  <c r="AQ1305" i="1" s="1"/>
  <c r="AP1305" i="1" a="1"/>
  <c r="AP1305" i="1" s="1"/>
  <c r="AO1305" i="1" a="1"/>
  <c r="AO1305" i="1" s="1"/>
  <c r="AR956" i="1" a="1"/>
  <c r="AR956" i="1" s="1"/>
  <c r="AQ956" i="1" a="1"/>
  <c r="AQ956" i="1" s="1"/>
  <c r="AP956" i="1" a="1"/>
  <c r="AP956" i="1" s="1"/>
  <c r="AO956" i="1" a="1"/>
  <c r="AO956" i="1" s="1"/>
  <c r="AR65" i="1" a="1"/>
  <c r="AR65" i="1" s="1"/>
  <c r="AQ65" i="1" a="1"/>
  <c r="AQ65" i="1" s="1"/>
  <c r="AP65" i="1" a="1"/>
  <c r="AP65" i="1" s="1"/>
  <c r="AO65" i="1" a="1"/>
  <c r="AO65" i="1" s="1"/>
  <c r="AR1877" i="1" a="1"/>
  <c r="AR1877" i="1" s="1"/>
  <c r="AQ1877" i="1" a="1"/>
  <c r="AQ1877" i="1" s="1"/>
  <c r="AP1877" i="1" a="1"/>
  <c r="AP1877" i="1" s="1"/>
  <c r="AO1877" i="1" a="1"/>
  <c r="AO1877" i="1" s="1"/>
  <c r="AR6" i="1" a="1"/>
  <c r="AR6" i="1" s="1"/>
  <c r="AQ6" i="1" a="1"/>
  <c r="AQ6" i="1" s="1"/>
  <c r="AP6" i="1" a="1"/>
  <c r="AP6" i="1" s="1"/>
  <c r="AO6" i="1" a="1"/>
  <c r="AO6" i="1" s="1"/>
  <c r="AR1441" i="1" a="1"/>
  <c r="AR1441" i="1" s="1"/>
  <c r="AQ1441" i="1" a="1"/>
  <c r="AQ1441" i="1" s="1"/>
  <c r="AP1441" i="1" a="1"/>
  <c r="AP1441" i="1" s="1"/>
  <c r="AO1441" i="1" a="1"/>
  <c r="AO1441" i="1" s="1"/>
  <c r="AR1504" i="1" a="1"/>
  <c r="AR1504" i="1" s="1"/>
  <c r="AQ1504" i="1" a="1"/>
  <c r="AQ1504" i="1" s="1"/>
  <c r="AP1504" i="1" a="1"/>
  <c r="AP1504" i="1" s="1"/>
  <c r="AO1504" i="1" a="1"/>
  <c r="AO1504" i="1" s="1"/>
  <c r="AR673" i="1" a="1"/>
  <c r="AR673" i="1" s="1"/>
  <c r="AQ673" i="1" a="1"/>
  <c r="AQ673" i="1" s="1"/>
  <c r="AP673" i="1" a="1"/>
  <c r="AP673" i="1" s="1"/>
  <c r="AO673" i="1" a="1"/>
  <c r="AO673" i="1" s="1"/>
  <c r="AR77" i="1" a="1"/>
  <c r="AR77" i="1" s="1"/>
  <c r="AQ77" i="1" a="1"/>
  <c r="AQ77" i="1" s="1"/>
  <c r="AP77" i="1" a="1"/>
  <c r="AP77" i="1" s="1"/>
  <c r="AO77" i="1" a="1"/>
  <c r="AO77" i="1" s="1"/>
  <c r="AR1189" i="1" a="1"/>
  <c r="AR1189" i="1" s="1"/>
  <c r="AQ1189" i="1" a="1"/>
  <c r="AQ1189" i="1" s="1"/>
  <c r="AP1189" i="1" a="1"/>
  <c r="AP1189" i="1" s="1"/>
  <c r="AO1189" i="1" a="1"/>
  <c r="AO1189" i="1" s="1"/>
  <c r="AR1675" i="1" a="1"/>
  <c r="AR1675" i="1" s="1"/>
  <c r="AQ1675" i="1" a="1"/>
  <c r="AQ1675" i="1" s="1"/>
  <c r="AP1675" i="1" a="1"/>
  <c r="AP1675" i="1" s="1"/>
  <c r="AO1675" i="1" a="1"/>
  <c r="AO1675" i="1" s="1"/>
  <c r="AR1467" i="1" a="1"/>
  <c r="AR1467" i="1" s="1"/>
  <c r="AQ1467" i="1" a="1"/>
  <c r="AQ1467" i="1" s="1"/>
  <c r="AP1467" i="1" a="1"/>
  <c r="AP1467" i="1" s="1"/>
  <c r="AO1467" i="1" a="1"/>
  <c r="AO1467" i="1" s="1"/>
  <c r="AR3112" i="1" a="1"/>
  <c r="AR3112" i="1" s="1"/>
  <c r="AQ3112" i="1" a="1"/>
  <c r="AQ3112" i="1" s="1"/>
  <c r="AP3112" i="1" a="1"/>
  <c r="AP3112" i="1" s="1"/>
  <c r="AO3112" i="1" a="1"/>
  <c r="AO3112" i="1" s="1"/>
  <c r="AR1689" i="1" a="1"/>
  <c r="AR1689" i="1" s="1"/>
  <c r="AQ1689" i="1" a="1"/>
  <c r="AQ1689" i="1" s="1"/>
  <c r="AP1689" i="1" a="1"/>
  <c r="AP1689" i="1" s="1"/>
  <c r="AO1689" i="1" a="1"/>
  <c r="AO1689" i="1" s="1"/>
  <c r="AR2654" i="1" a="1"/>
  <c r="AR2654" i="1" s="1"/>
  <c r="AQ2654" i="1" a="1"/>
  <c r="AQ2654" i="1" s="1"/>
  <c r="AP2654" i="1" a="1"/>
  <c r="AP2654" i="1" s="1"/>
  <c r="AO2654" i="1" a="1"/>
  <c r="AO2654" i="1" s="1"/>
  <c r="AR1726" i="1" a="1"/>
  <c r="AR1726" i="1" s="1"/>
  <c r="AQ1726" i="1" a="1"/>
  <c r="AQ1726" i="1" s="1"/>
  <c r="AP1726" i="1" a="1"/>
  <c r="AP1726" i="1" s="1"/>
  <c r="AO1726" i="1" a="1"/>
  <c r="AO1726" i="1" s="1"/>
  <c r="AR1789" i="1" a="1"/>
  <c r="AR1789" i="1" s="1"/>
  <c r="AQ1789" i="1" a="1"/>
  <c r="AQ1789" i="1" s="1"/>
  <c r="AP1789" i="1" a="1"/>
  <c r="AP1789" i="1" s="1"/>
  <c r="AO1789" i="1" a="1"/>
  <c r="AO1789" i="1" s="1"/>
  <c r="AR3665" i="1" a="1"/>
  <c r="AR3665" i="1" s="1"/>
  <c r="AQ3665" i="1" a="1"/>
  <c r="AQ3665" i="1" s="1"/>
  <c r="AP3665" i="1" a="1"/>
  <c r="AP3665" i="1" s="1"/>
  <c r="AO3665" i="1" a="1"/>
  <c r="AO3665" i="1" s="1"/>
  <c r="AR512" i="1" a="1"/>
  <c r="AR512" i="1" s="1"/>
  <c r="AQ512" i="1" a="1"/>
  <c r="AQ512" i="1" s="1"/>
  <c r="AP512" i="1" a="1"/>
  <c r="AP512" i="1" s="1"/>
  <c r="AO512" i="1" a="1"/>
  <c r="AO512" i="1" s="1"/>
  <c r="AR1593" i="1" a="1"/>
  <c r="AR1593" i="1" s="1"/>
  <c r="AQ1593" i="1" a="1"/>
  <c r="AQ1593" i="1" s="1"/>
  <c r="AP1593" i="1" a="1"/>
  <c r="AP1593" i="1" s="1"/>
  <c r="AO1593" i="1" a="1"/>
  <c r="AO1593" i="1" s="1"/>
  <c r="AR3283" i="1" a="1"/>
  <c r="AR3283" i="1" s="1"/>
  <c r="AQ3283" i="1" a="1"/>
  <c r="AQ3283" i="1" s="1"/>
  <c r="AP3283" i="1" a="1"/>
  <c r="AP3283" i="1" s="1"/>
  <c r="AO3283" i="1" a="1"/>
  <c r="AO3283" i="1" s="1"/>
  <c r="AR2645" i="1" a="1"/>
  <c r="AR2645" i="1" s="1"/>
  <c r="AQ2645" i="1" a="1"/>
  <c r="AQ2645" i="1" s="1"/>
  <c r="AP2645" i="1" a="1"/>
  <c r="AP2645" i="1" s="1"/>
  <c r="AO2645" i="1" a="1"/>
  <c r="AO2645" i="1" s="1"/>
  <c r="AR2689" i="1" a="1"/>
  <c r="AR2689" i="1" s="1"/>
  <c r="AQ2689" i="1" a="1"/>
  <c r="AQ2689" i="1" s="1"/>
  <c r="AP2689" i="1" a="1"/>
  <c r="AP2689" i="1" s="1"/>
  <c r="AO2689" i="1" a="1"/>
  <c r="AO2689" i="1" s="1"/>
  <c r="AR556" i="1" a="1"/>
  <c r="AR556" i="1" s="1"/>
  <c r="AQ556" i="1" a="1"/>
  <c r="AQ556" i="1" s="1"/>
  <c r="AP556" i="1" a="1"/>
  <c r="AP556" i="1" s="1"/>
  <c r="AO556" i="1" a="1"/>
  <c r="AO556" i="1" s="1"/>
  <c r="AR2791" i="1" a="1"/>
  <c r="AR2791" i="1" s="1"/>
  <c r="AQ2791" i="1" a="1"/>
  <c r="AQ2791" i="1" s="1"/>
  <c r="AP2791" i="1" a="1"/>
  <c r="AP2791" i="1" s="1"/>
  <c r="AO2791" i="1" a="1"/>
  <c r="AO2791" i="1" s="1"/>
  <c r="AR821" i="1" a="1"/>
  <c r="AR821" i="1" s="1"/>
  <c r="AQ821" i="1" a="1"/>
  <c r="AQ821" i="1" s="1"/>
  <c r="AP821" i="1" a="1"/>
  <c r="AP821" i="1" s="1"/>
  <c r="AO821" i="1" a="1"/>
  <c r="AO821" i="1" s="1"/>
  <c r="AR1085" i="1" a="1"/>
  <c r="AR1085" i="1" s="1"/>
  <c r="AQ1085" i="1" a="1"/>
  <c r="AQ1085" i="1" s="1"/>
  <c r="AP1085" i="1" a="1"/>
  <c r="AP1085" i="1" s="1"/>
  <c r="AO1085" i="1" a="1"/>
  <c r="AO1085" i="1" s="1"/>
  <c r="AR2001" i="1" a="1"/>
  <c r="AR2001" i="1" s="1"/>
  <c r="AQ2001" i="1" a="1"/>
  <c r="AQ2001" i="1" s="1"/>
  <c r="AP2001" i="1" a="1"/>
  <c r="AP2001" i="1" s="1"/>
  <c r="AO2001" i="1" a="1"/>
  <c r="AO2001" i="1" s="1"/>
  <c r="AR255" i="1" a="1"/>
  <c r="AR255" i="1" s="1"/>
  <c r="AQ255" i="1" a="1"/>
  <c r="AQ255" i="1" s="1"/>
  <c r="AP255" i="1" a="1"/>
  <c r="AP255" i="1" s="1"/>
  <c r="AO255" i="1" a="1"/>
  <c r="AO255" i="1" s="1"/>
  <c r="AR664" i="1" a="1"/>
  <c r="AR664" i="1" s="1"/>
  <c r="AQ664" i="1" a="1"/>
  <c r="AQ664" i="1" s="1"/>
  <c r="AP664" i="1" a="1"/>
  <c r="AP664" i="1" s="1"/>
  <c r="AO664" i="1" a="1"/>
  <c r="AO664" i="1" s="1"/>
  <c r="AR2947" i="1" a="1"/>
  <c r="AR2947" i="1" s="1"/>
  <c r="AQ2947" i="1" a="1"/>
  <c r="AQ2947" i="1" s="1"/>
  <c r="AP2947" i="1" a="1"/>
  <c r="AP2947" i="1" s="1"/>
  <c r="AO2947" i="1" a="1"/>
  <c r="AO2947" i="1" s="1"/>
  <c r="AR1607" i="1" a="1"/>
  <c r="AR1607" i="1" s="1"/>
  <c r="AQ1607" i="1" a="1"/>
  <c r="AQ1607" i="1" s="1"/>
  <c r="AP1607" i="1" a="1"/>
  <c r="AP1607" i="1" s="1"/>
  <c r="AO1607" i="1" a="1"/>
  <c r="AO1607" i="1" s="1"/>
  <c r="AR52" i="1" a="1"/>
  <c r="AR52" i="1" s="1"/>
  <c r="AQ52" i="1" a="1"/>
  <c r="AQ52" i="1" s="1"/>
  <c r="AP52" i="1" a="1"/>
  <c r="AP52" i="1" s="1"/>
  <c r="AO52" i="1" a="1"/>
  <c r="AO52" i="1" s="1"/>
  <c r="AR1594" i="1" a="1"/>
  <c r="AR1594" i="1" s="1"/>
  <c r="AQ1594" i="1" a="1"/>
  <c r="AQ1594" i="1" s="1"/>
  <c r="AP1594" i="1" a="1"/>
  <c r="AP1594" i="1" s="1"/>
  <c r="AO1594" i="1" a="1"/>
  <c r="AO1594" i="1" s="1"/>
  <c r="AR1652" i="1" a="1"/>
  <c r="AR1652" i="1" s="1"/>
  <c r="AQ1652" i="1" a="1"/>
  <c r="AQ1652" i="1" s="1"/>
  <c r="AP1652" i="1" a="1"/>
  <c r="AP1652" i="1" s="1"/>
  <c r="AO1652" i="1" a="1"/>
  <c r="AO1652" i="1" s="1"/>
  <c r="AR1922" i="1" a="1"/>
  <c r="AR1922" i="1" s="1"/>
  <c r="AQ1922" i="1" a="1"/>
  <c r="AQ1922" i="1" s="1"/>
  <c r="AP1922" i="1" a="1"/>
  <c r="AP1922" i="1" s="1"/>
  <c r="AO1922" i="1" a="1"/>
  <c r="AO1922" i="1" s="1"/>
  <c r="AR538" i="1" a="1"/>
  <c r="AR538" i="1" s="1"/>
  <c r="AQ538" i="1" a="1"/>
  <c r="AQ538" i="1" s="1"/>
  <c r="AP538" i="1" a="1"/>
  <c r="AP538" i="1" s="1"/>
  <c r="AO538" i="1" a="1"/>
  <c r="AO538" i="1" s="1"/>
  <c r="AR307" i="1" a="1"/>
  <c r="AR307" i="1" s="1"/>
  <c r="AQ307" i="1" a="1"/>
  <c r="AQ307" i="1" s="1"/>
  <c r="AP307" i="1" a="1"/>
  <c r="AP307" i="1" s="1"/>
  <c r="AO307" i="1" a="1"/>
  <c r="AO307" i="1" s="1"/>
  <c r="AR267" i="1" a="1"/>
  <c r="AR267" i="1" s="1"/>
  <c r="AQ267" i="1" a="1"/>
  <c r="AQ267" i="1" s="1"/>
  <c r="AP267" i="1" a="1"/>
  <c r="AP267" i="1" s="1"/>
  <c r="AO267" i="1" a="1"/>
  <c r="AO267" i="1" s="1"/>
  <c r="AR540" i="1" a="1"/>
  <c r="AR540" i="1" s="1"/>
  <c r="AQ540" i="1" a="1"/>
  <c r="AQ540" i="1" s="1"/>
  <c r="AP540" i="1" a="1"/>
  <c r="AP540" i="1" s="1"/>
  <c r="AO540" i="1" a="1"/>
  <c r="AO540" i="1" s="1"/>
  <c r="AR2071" i="1" a="1"/>
  <c r="AR2071" i="1" s="1"/>
  <c r="AQ2071" i="1" a="1"/>
  <c r="AQ2071" i="1" s="1"/>
  <c r="AP2071" i="1" a="1"/>
  <c r="AP2071" i="1" s="1"/>
  <c r="AO2071" i="1" a="1"/>
  <c r="AO2071" i="1" s="1"/>
  <c r="AR1343" i="1" a="1"/>
  <c r="AR1343" i="1" s="1"/>
  <c r="AQ1343" i="1" a="1"/>
  <c r="AQ1343" i="1" s="1"/>
  <c r="AP1343" i="1" a="1"/>
  <c r="AP1343" i="1" s="1"/>
  <c r="AO1343" i="1" a="1"/>
  <c r="AO1343" i="1" s="1"/>
  <c r="AR1312" i="1" a="1"/>
  <c r="AR1312" i="1" s="1"/>
  <c r="AQ1312" i="1" a="1"/>
  <c r="AQ1312" i="1" s="1"/>
  <c r="AP1312" i="1" a="1"/>
  <c r="AP1312" i="1" s="1"/>
  <c r="AO1312" i="1" a="1"/>
  <c r="AO1312" i="1" s="1"/>
  <c r="AR314" i="1" a="1"/>
  <c r="AR314" i="1" s="1"/>
  <c r="AQ314" i="1" a="1"/>
  <c r="AQ314" i="1" s="1"/>
  <c r="AP314" i="1" a="1"/>
  <c r="AP314" i="1" s="1"/>
  <c r="AO314" i="1" a="1"/>
  <c r="AO314" i="1" s="1"/>
  <c r="AR3531" i="1" a="1"/>
  <c r="AR3531" i="1" s="1"/>
  <c r="AQ3531" i="1" a="1"/>
  <c r="AQ3531" i="1" s="1"/>
  <c r="AP3531" i="1" a="1"/>
  <c r="AP3531" i="1" s="1"/>
  <c r="AO3531" i="1" a="1"/>
  <c r="AO3531" i="1" s="1"/>
  <c r="AR542" i="1" a="1"/>
  <c r="AR542" i="1" s="1"/>
  <c r="AQ542" i="1" a="1"/>
  <c r="AQ542" i="1" s="1"/>
  <c r="AP542" i="1" a="1"/>
  <c r="AP542" i="1" s="1"/>
  <c r="AO542" i="1" a="1"/>
  <c r="AO542" i="1" s="1"/>
  <c r="AR1313" i="1" a="1"/>
  <c r="AR1313" i="1" s="1"/>
  <c r="AQ1313" i="1" a="1"/>
  <c r="AQ1313" i="1" s="1"/>
  <c r="AP1313" i="1" a="1"/>
  <c r="AP1313" i="1" s="1"/>
  <c r="AO1313" i="1" a="1"/>
  <c r="AO1313" i="1" s="1"/>
  <c r="AR3554" i="1" a="1"/>
  <c r="AR3554" i="1" s="1"/>
  <c r="AQ3554" i="1" a="1"/>
  <c r="AQ3554" i="1" s="1"/>
  <c r="AP3554" i="1" a="1"/>
  <c r="AP3554" i="1" s="1"/>
  <c r="AO3554" i="1" a="1"/>
  <c r="AO3554" i="1" s="1"/>
  <c r="AR2588" i="1" a="1"/>
  <c r="AR2588" i="1" s="1"/>
  <c r="AQ2588" i="1" a="1"/>
  <c r="AQ2588" i="1" s="1"/>
  <c r="AP2588" i="1" a="1"/>
  <c r="AP2588" i="1" s="1"/>
  <c r="AO2588" i="1" a="1"/>
  <c r="AO2588" i="1" s="1"/>
  <c r="AR575" i="1" a="1"/>
  <c r="AR575" i="1" s="1"/>
  <c r="AQ575" i="1" a="1"/>
  <c r="AQ575" i="1" s="1"/>
  <c r="AP575" i="1" a="1"/>
  <c r="AP575" i="1" s="1"/>
  <c r="AO575" i="1" a="1"/>
  <c r="AO575" i="1" s="1"/>
  <c r="AR368" i="1" a="1"/>
  <c r="AR368" i="1" s="1"/>
  <c r="AQ368" i="1" a="1"/>
  <c r="AQ368" i="1" s="1"/>
  <c r="AP368" i="1" a="1"/>
  <c r="AP368" i="1" s="1"/>
  <c r="AO368" i="1" a="1"/>
  <c r="AO368" i="1" s="1"/>
  <c r="AR682" i="1" a="1"/>
  <c r="AR682" i="1" s="1"/>
  <c r="AQ682" i="1" a="1"/>
  <c r="AQ682" i="1" s="1"/>
  <c r="AP682" i="1" a="1"/>
  <c r="AP682" i="1" s="1"/>
  <c r="AO682" i="1" a="1"/>
  <c r="AO682" i="1" s="1"/>
  <c r="AR374" i="1" a="1"/>
  <c r="AR374" i="1" s="1"/>
  <c r="AQ374" i="1" a="1"/>
  <c r="AQ374" i="1" s="1"/>
  <c r="AP374" i="1" a="1"/>
  <c r="AP374" i="1" s="1"/>
  <c r="AO374" i="1" a="1"/>
  <c r="AO374" i="1" s="1"/>
  <c r="AR102" i="1" a="1"/>
  <c r="AR102" i="1" s="1"/>
  <c r="AQ102" i="1" a="1"/>
  <c r="AQ102" i="1" s="1"/>
  <c r="AP102" i="1" a="1"/>
  <c r="AP102" i="1" s="1"/>
  <c r="AO102" i="1" a="1"/>
  <c r="AO102" i="1" s="1"/>
  <c r="AR199" i="1" a="1"/>
  <c r="AR199" i="1" s="1"/>
  <c r="AQ199" i="1" a="1"/>
  <c r="AQ199" i="1" s="1"/>
  <c r="AP199" i="1" a="1"/>
  <c r="AP199" i="1" s="1"/>
  <c r="AO199" i="1" a="1"/>
  <c r="AO199" i="1" s="1"/>
  <c r="AR491" i="1" a="1"/>
  <c r="AR491" i="1" s="1"/>
  <c r="AQ491" i="1" a="1"/>
  <c r="AQ491" i="1" s="1"/>
  <c r="AP491" i="1" a="1"/>
  <c r="AP491" i="1" s="1"/>
  <c r="AO491" i="1" a="1"/>
  <c r="AO491" i="1" s="1"/>
  <c r="AR3167" i="1" a="1"/>
  <c r="AR3167" i="1" s="1"/>
  <c r="AQ3167" i="1" a="1"/>
  <c r="AQ3167" i="1" s="1"/>
  <c r="AP3167" i="1" a="1"/>
  <c r="AP3167" i="1" s="1"/>
  <c r="AO3167" i="1" a="1"/>
  <c r="AO3167" i="1" s="1"/>
  <c r="AR3025" i="1" a="1"/>
  <c r="AR3025" i="1" s="1"/>
  <c r="AQ3025" i="1" a="1"/>
  <c r="AQ3025" i="1" s="1"/>
  <c r="AP3025" i="1" a="1"/>
  <c r="AP3025" i="1" s="1"/>
  <c r="AO3025" i="1" a="1"/>
  <c r="AO3025" i="1" s="1"/>
  <c r="AR581" i="1" a="1"/>
  <c r="AR581" i="1" s="1"/>
  <c r="AQ581" i="1" a="1"/>
  <c r="AQ581" i="1" s="1"/>
  <c r="AP581" i="1" a="1"/>
  <c r="AP581" i="1" s="1"/>
  <c r="AO581" i="1" a="1"/>
  <c r="AO581" i="1" s="1"/>
  <c r="AR3415" i="1" a="1"/>
  <c r="AR3415" i="1" s="1"/>
  <c r="AQ3415" i="1" a="1"/>
  <c r="AQ3415" i="1" s="1"/>
  <c r="AP3415" i="1" a="1"/>
  <c r="AP3415" i="1" s="1"/>
  <c r="AO3415" i="1" a="1"/>
  <c r="AO3415" i="1" s="1"/>
  <c r="AR122" i="1" a="1"/>
  <c r="AR122" i="1" s="1"/>
  <c r="AQ122" i="1" a="1"/>
  <c r="AQ122" i="1" s="1"/>
  <c r="AP122" i="1" a="1"/>
  <c r="AP122" i="1" s="1"/>
  <c r="AO122" i="1" a="1"/>
  <c r="AO122" i="1" s="1"/>
  <c r="AR2206" i="1" a="1"/>
  <c r="AR2206" i="1" s="1"/>
  <c r="AQ2206" i="1" a="1"/>
  <c r="AQ2206" i="1" s="1"/>
  <c r="AP2206" i="1" a="1"/>
  <c r="AP2206" i="1" s="1"/>
  <c r="AO2206" i="1" a="1"/>
  <c r="AO2206" i="1" s="1"/>
  <c r="AR3795" i="1" a="1"/>
  <c r="AR3795" i="1" s="1"/>
  <c r="AQ3795" i="1" a="1"/>
  <c r="AQ3795" i="1" s="1"/>
  <c r="AP3795" i="1" a="1"/>
  <c r="AP3795" i="1" s="1"/>
  <c r="AO3795" i="1" a="1"/>
  <c r="AO3795" i="1" s="1"/>
  <c r="AR658" i="1" a="1"/>
  <c r="AR658" i="1" s="1"/>
  <c r="AQ658" i="1" a="1"/>
  <c r="AQ658" i="1" s="1"/>
  <c r="AP658" i="1" a="1"/>
  <c r="AP658" i="1" s="1"/>
  <c r="AO658" i="1" a="1"/>
  <c r="AO658" i="1" s="1"/>
  <c r="AR3226" i="1" a="1"/>
  <c r="AR3226" i="1" s="1"/>
  <c r="AQ3226" i="1" a="1"/>
  <c r="AQ3226" i="1" s="1"/>
  <c r="AP3226" i="1" a="1"/>
  <c r="AP3226" i="1" s="1"/>
  <c r="AO3226" i="1" a="1"/>
  <c r="AO3226" i="1" s="1"/>
  <c r="AR370" i="1" a="1"/>
  <c r="AR370" i="1" s="1"/>
  <c r="AQ370" i="1" a="1"/>
  <c r="AQ370" i="1" s="1"/>
  <c r="AP370" i="1" a="1"/>
  <c r="AP370" i="1" s="1"/>
  <c r="AO370" i="1" a="1"/>
  <c r="AO370" i="1" s="1"/>
  <c r="AR3256" i="1" a="1"/>
  <c r="AR3256" i="1" s="1"/>
  <c r="AQ3256" i="1" a="1"/>
  <c r="AQ3256" i="1" s="1"/>
  <c r="AP3256" i="1" a="1"/>
  <c r="AP3256" i="1" s="1"/>
  <c r="AO3256" i="1" a="1"/>
  <c r="AO3256" i="1" s="1"/>
  <c r="AR3245" i="1" a="1"/>
  <c r="AR3245" i="1" s="1"/>
  <c r="AQ3245" i="1" a="1"/>
  <c r="AQ3245" i="1" s="1"/>
  <c r="AP3245" i="1" a="1"/>
  <c r="AP3245" i="1" s="1"/>
  <c r="AO3245" i="1" a="1"/>
  <c r="AO3245" i="1" s="1"/>
  <c r="AR3243" i="1" a="1"/>
  <c r="AR3243" i="1" s="1"/>
  <c r="AQ3243" i="1" a="1"/>
  <c r="AQ3243" i="1" s="1"/>
  <c r="AP3243" i="1" a="1"/>
  <c r="AP3243" i="1" s="1"/>
  <c r="AO3243" i="1" a="1"/>
  <c r="AO3243" i="1" s="1"/>
  <c r="AR3244" i="1" a="1"/>
  <c r="AR3244" i="1" s="1"/>
  <c r="AQ3244" i="1" a="1"/>
  <c r="AQ3244" i="1" s="1"/>
  <c r="AP3244" i="1" a="1"/>
  <c r="AP3244" i="1" s="1"/>
  <c r="AO3244" i="1" a="1"/>
  <c r="AO3244" i="1" s="1"/>
  <c r="AR3241" i="1" a="1"/>
  <c r="AR3241" i="1" s="1"/>
  <c r="AQ3241" i="1" a="1"/>
  <c r="AQ3241" i="1" s="1"/>
  <c r="AP3241" i="1" a="1"/>
  <c r="AP3241" i="1" s="1"/>
  <c r="AO3241" i="1" a="1"/>
  <c r="AO3241" i="1" s="1"/>
  <c r="AR3242" i="1" a="1"/>
  <c r="AR3242" i="1" s="1"/>
  <c r="AQ3242" i="1" a="1"/>
  <c r="AQ3242" i="1" s="1"/>
  <c r="AP3242" i="1" a="1"/>
  <c r="AP3242" i="1" s="1"/>
  <c r="AO3242" i="1" a="1"/>
  <c r="AO3242" i="1" s="1"/>
  <c r="AR3234" i="1" a="1"/>
  <c r="AR3234" i="1" s="1"/>
  <c r="AQ3234" i="1" a="1"/>
  <c r="AQ3234" i="1" s="1"/>
  <c r="AP3234" i="1" a="1"/>
  <c r="AP3234" i="1" s="1"/>
  <c r="AO3234" i="1" a="1"/>
  <c r="AO3234" i="1" s="1"/>
  <c r="AR3236" i="1" a="1"/>
  <c r="AR3236" i="1" s="1"/>
  <c r="AQ3236" i="1" a="1"/>
  <c r="AQ3236" i="1" s="1"/>
  <c r="AP3236" i="1" a="1"/>
  <c r="AP3236" i="1" s="1"/>
  <c r="AO3236" i="1" a="1"/>
  <c r="AO3236" i="1" s="1"/>
  <c r="AR3228" i="1" a="1"/>
  <c r="AR3228" i="1" s="1"/>
  <c r="AQ3228" i="1" a="1"/>
  <c r="AQ3228" i="1" s="1"/>
  <c r="AP3228" i="1" a="1"/>
  <c r="AP3228" i="1" s="1"/>
  <c r="AO3228" i="1" a="1"/>
  <c r="AO3228" i="1" s="1"/>
  <c r="AR1292" i="1" a="1"/>
  <c r="AR1292" i="1" s="1"/>
  <c r="AQ1292" i="1" a="1"/>
  <c r="AQ1292" i="1" s="1"/>
  <c r="AP1292" i="1" a="1"/>
  <c r="AP1292" i="1" s="1"/>
  <c r="AO1292" i="1" a="1"/>
  <c r="AO1292" i="1" s="1"/>
  <c r="AR2328" i="1" a="1"/>
  <c r="AR2328" i="1" s="1"/>
  <c r="AQ2328" i="1" a="1"/>
  <c r="AQ2328" i="1" s="1"/>
  <c r="AP2328" i="1" a="1"/>
  <c r="AP2328" i="1" s="1"/>
  <c r="AO2328" i="1" a="1"/>
  <c r="AO2328" i="1" s="1"/>
  <c r="AR2336" i="1" a="1"/>
  <c r="AR2336" i="1" s="1"/>
  <c r="AQ2336" i="1" a="1"/>
  <c r="AQ2336" i="1" s="1"/>
  <c r="AP2336" i="1" a="1"/>
  <c r="AP2336" i="1" s="1"/>
  <c r="AO2336" i="1" a="1"/>
  <c r="AO2336" i="1" s="1"/>
  <c r="AR2333" i="1" a="1"/>
  <c r="AR2333" i="1" s="1"/>
  <c r="AQ2333" i="1" a="1"/>
  <c r="AQ2333" i="1" s="1"/>
  <c r="AP2333" i="1" a="1"/>
  <c r="AP2333" i="1" s="1"/>
  <c r="AO2333" i="1" a="1"/>
  <c r="AO2333" i="1" s="1"/>
  <c r="AR2338" i="1" a="1"/>
  <c r="AR2338" i="1" s="1"/>
  <c r="AQ2338" i="1" a="1"/>
  <c r="AQ2338" i="1" s="1"/>
  <c r="AP2338" i="1" a="1"/>
  <c r="AP2338" i="1" s="1"/>
  <c r="AO2338" i="1" a="1"/>
  <c r="AO2338" i="1" s="1"/>
  <c r="AR2331" i="1" a="1"/>
  <c r="AR2331" i="1" s="1"/>
  <c r="AQ2331" i="1" a="1"/>
  <c r="AQ2331" i="1" s="1"/>
  <c r="AP2331" i="1" a="1"/>
  <c r="AP2331" i="1" s="1"/>
  <c r="AO2331" i="1" a="1"/>
  <c r="AO2331" i="1" s="1"/>
  <c r="AR2330" i="1" a="1"/>
  <c r="AR2330" i="1" s="1"/>
  <c r="AQ2330" i="1" a="1"/>
  <c r="AQ2330" i="1" s="1"/>
  <c r="AP2330" i="1" a="1"/>
  <c r="AP2330" i="1" s="1"/>
  <c r="AO2330" i="1" a="1"/>
  <c r="AO2330" i="1" s="1"/>
  <c r="AR2332" i="1" a="1"/>
  <c r="AR2332" i="1" s="1"/>
  <c r="AQ2332" i="1" a="1"/>
  <c r="AQ2332" i="1" s="1"/>
  <c r="AP2332" i="1" a="1"/>
  <c r="AP2332" i="1" s="1"/>
  <c r="AO2332" i="1" a="1"/>
  <c r="AO2332" i="1" s="1"/>
  <c r="AR2312" i="1" a="1"/>
  <c r="AR2312" i="1" s="1"/>
  <c r="AQ2312" i="1" a="1"/>
  <c r="AQ2312" i="1" s="1"/>
  <c r="AP2312" i="1" a="1"/>
  <c r="AP2312" i="1" s="1"/>
  <c r="AO2312" i="1" a="1"/>
  <c r="AO2312" i="1" s="1"/>
  <c r="AR1027" i="1" a="1"/>
  <c r="AR1027" i="1" s="1"/>
  <c r="AQ1027" i="1" a="1"/>
  <c r="AQ1027" i="1" s="1"/>
  <c r="AP1027" i="1" a="1"/>
  <c r="AP1027" i="1" s="1"/>
  <c r="AO1027" i="1" a="1"/>
  <c r="AO1027" i="1" s="1"/>
  <c r="AR3547" i="1" a="1"/>
  <c r="AR3547" i="1" s="1"/>
  <c r="AQ3547" i="1" a="1"/>
  <c r="AQ3547" i="1" s="1"/>
  <c r="AP3547" i="1" a="1"/>
  <c r="AP3547" i="1" s="1"/>
  <c r="AO3547" i="1" a="1"/>
  <c r="AO3547" i="1" s="1"/>
  <c r="AR3539" i="1" a="1"/>
  <c r="AR3539" i="1" s="1"/>
  <c r="AQ3539" i="1" a="1"/>
  <c r="AQ3539" i="1" s="1"/>
  <c r="AP3539" i="1" a="1"/>
  <c r="AP3539" i="1" s="1"/>
  <c r="AO3539" i="1" a="1"/>
  <c r="AO3539" i="1" s="1"/>
  <c r="AR3540" i="1" a="1"/>
  <c r="AR3540" i="1" s="1"/>
  <c r="AQ3540" i="1" a="1"/>
  <c r="AQ3540" i="1" s="1"/>
  <c r="AP3540" i="1" a="1"/>
  <c r="AP3540" i="1" s="1"/>
  <c r="AO3540" i="1" a="1"/>
  <c r="AO3540" i="1" s="1"/>
  <c r="AR3536" i="1" a="1"/>
  <c r="AR3536" i="1" s="1"/>
  <c r="AQ3536" i="1" a="1"/>
  <c r="AQ3536" i="1" s="1"/>
  <c r="AP3536" i="1" a="1"/>
  <c r="AP3536" i="1" s="1"/>
  <c r="AO3536" i="1" a="1"/>
  <c r="AO3536" i="1" s="1"/>
  <c r="AR3537" i="1" a="1"/>
  <c r="AR3537" i="1" s="1"/>
  <c r="AQ3537" i="1" a="1"/>
  <c r="AQ3537" i="1" s="1"/>
  <c r="AP3537" i="1" a="1"/>
  <c r="AP3537" i="1" s="1"/>
  <c r="AO3537" i="1" a="1"/>
  <c r="AO3537" i="1" s="1"/>
  <c r="AR3529" i="1" a="1"/>
  <c r="AR3529" i="1" s="1"/>
  <c r="AQ3529" i="1" a="1"/>
  <c r="AQ3529" i="1" s="1"/>
  <c r="AP3529" i="1" a="1"/>
  <c r="AP3529" i="1" s="1"/>
  <c r="AO3529" i="1" a="1"/>
  <c r="AO3529" i="1" s="1"/>
  <c r="AR3527" i="1" a="1"/>
  <c r="AR3527" i="1" s="1"/>
  <c r="AQ3527" i="1" a="1"/>
  <c r="AQ3527" i="1" s="1"/>
  <c r="AP3527" i="1" a="1"/>
  <c r="AP3527" i="1" s="1"/>
  <c r="AO3527" i="1" a="1"/>
  <c r="AO3527" i="1" s="1"/>
  <c r="AR3521" i="1" a="1"/>
  <c r="AR3521" i="1" s="1"/>
  <c r="AQ3521" i="1" a="1"/>
  <c r="AQ3521" i="1" s="1"/>
  <c r="AP3521" i="1" a="1"/>
  <c r="AP3521" i="1" s="1"/>
  <c r="AO3521" i="1" a="1"/>
  <c r="AO3521" i="1" s="1"/>
  <c r="AR3514" i="1" a="1"/>
  <c r="AR3514" i="1" s="1"/>
  <c r="AQ3514" i="1" a="1"/>
  <c r="AQ3514" i="1" s="1"/>
  <c r="AP3514" i="1" a="1"/>
  <c r="AP3514" i="1" s="1"/>
  <c r="AO3514" i="1" a="1"/>
  <c r="AO3514" i="1" s="1"/>
  <c r="AR3515" i="1" a="1"/>
  <c r="AR3515" i="1" s="1"/>
  <c r="AQ3515" i="1" a="1"/>
  <c r="AQ3515" i="1" s="1"/>
  <c r="AP3515" i="1" a="1"/>
  <c r="AP3515" i="1" s="1"/>
  <c r="AO3515" i="1" a="1"/>
  <c r="AO3515" i="1" s="1"/>
  <c r="AR214" i="1" a="1"/>
  <c r="AR214" i="1" s="1"/>
  <c r="AQ214" i="1" a="1"/>
  <c r="AQ214" i="1" s="1"/>
  <c r="AP214" i="1" a="1"/>
  <c r="AP214" i="1" s="1"/>
  <c r="AO214" i="1" a="1"/>
  <c r="AO214" i="1" s="1"/>
  <c r="AR2548" i="1" a="1"/>
  <c r="AR2548" i="1" s="1"/>
  <c r="AQ2548" i="1" a="1"/>
  <c r="AQ2548" i="1" s="1"/>
  <c r="AP2548" i="1" a="1"/>
  <c r="AP2548" i="1" s="1"/>
  <c r="AO2548" i="1" a="1"/>
  <c r="AO2548" i="1" s="1"/>
  <c r="AR3075" i="1" a="1"/>
  <c r="AR3075" i="1" s="1"/>
  <c r="AQ3075" i="1" a="1"/>
  <c r="AQ3075" i="1" s="1"/>
  <c r="AP3075" i="1" a="1"/>
  <c r="AP3075" i="1" s="1"/>
  <c r="AO3075" i="1" a="1"/>
  <c r="AO3075" i="1" s="1"/>
  <c r="AR1034" i="1" a="1"/>
  <c r="AR1034" i="1" s="1"/>
  <c r="AQ1034" i="1" a="1"/>
  <c r="AQ1034" i="1" s="1"/>
  <c r="AP1034" i="1" a="1"/>
  <c r="AP1034" i="1" s="1"/>
  <c r="AO1034" i="1" a="1"/>
  <c r="AO1034" i="1" s="1"/>
  <c r="AR1818" i="1" a="1"/>
  <c r="AR1818" i="1" s="1"/>
  <c r="AQ1818" i="1" a="1"/>
  <c r="AQ1818" i="1" s="1"/>
  <c r="AP1818" i="1" a="1"/>
  <c r="AP1818" i="1" s="1"/>
  <c r="AO1818" i="1" a="1"/>
  <c r="AO1818" i="1" s="1"/>
  <c r="AR444" i="1" a="1"/>
  <c r="AR444" i="1" s="1"/>
  <c r="AQ444" i="1" a="1"/>
  <c r="AQ444" i="1" s="1"/>
  <c r="AP444" i="1" a="1"/>
  <c r="AP444" i="1" s="1"/>
  <c r="AO444" i="1" a="1"/>
  <c r="AO444" i="1" s="1"/>
  <c r="AR442" i="1" a="1"/>
  <c r="AR442" i="1" s="1"/>
  <c r="AQ442" i="1" a="1"/>
  <c r="AQ442" i="1" s="1"/>
  <c r="AP442" i="1" a="1"/>
  <c r="AP442" i="1" s="1"/>
  <c r="AO442" i="1" a="1"/>
  <c r="AO442" i="1" s="1"/>
  <c r="AR1433" i="1" a="1"/>
  <c r="AR1433" i="1" s="1"/>
  <c r="AQ1433" i="1" a="1"/>
  <c r="AQ1433" i="1" s="1"/>
  <c r="AP1433" i="1" a="1"/>
  <c r="AP1433" i="1" s="1"/>
  <c r="AO1433" i="1" a="1"/>
  <c r="AO1433" i="1" s="1"/>
  <c r="AR2249" i="1" a="1"/>
  <c r="AR2249" i="1" s="1"/>
  <c r="AQ2249" i="1" a="1"/>
  <c r="AQ2249" i="1" s="1"/>
  <c r="AP2249" i="1" a="1"/>
  <c r="AP2249" i="1" s="1"/>
  <c r="AO2249" i="1" a="1"/>
  <c r="AO2249" i="1" s="1"/>
  <c r="AR1683" i="1" a="1"/>
  <c r="AR1683" i="1" s="1"/>
  <c r="AQ1683" i="1" a="1"/>
  <c r="AQ1683" i="1" s="1"/>
  <c r="AP1683" i="1" a="1"/>
  <c r="AP1683" i="1" s="1"/>
  <c r="AO1683" i="1" a="1"/>
  <c r="AO1683" i="1" s="1"/>
  <c r="AR1116" i="1" a="1"/>
  <c r="AR1116" i="1" s="1"/>
  <c r="AQ1116" i="1" a="1"/>
  <c r="AQ1116" i="1" s="1"/>
  <c r="AP1116" i="1" a="1"/>
  <c r="AP1116" i="1" s="1"/>
  <c r="AO1116" i="1" a="1"/>
  <c r="AO1116" i="1" s="1"/>
  <c r="AR1304" i="1" a="1"/>
  <c r="AR1304" i="1" s="1"/>
  <c r="AQ1304" i="1" a="1"/>
  <c r="AQ1304" i="1" s="1"/>
  <c r="AP1304" i="1" a="1"/>
  <c r="AP1304" i="1" s="1"/>
  <c r="AO1304" i="1" a="1"/>
  <c r="AO1304" i="1" s="1"/>
  <c r="AR3178" i="1" a="1"/>
  <c r="AR3178" i="1" s="1"/>
  <c r="AQ3178" i="1" a="1"/>
  <c r="AQ3178" i="1" s="1"/>
  <c r="AP3178" i="1" a="1"/>
  <c r="AP3178" i="1" s="1"/>
  <c r="AO3178" i="1" a="1"/>
  <c r="AO3178" i="1" s="1"/>
  <c r="AR859" i="1" a="1"/>
  <c r="AR859" i="1" s="1"/>
  <c r="AQ859" i="1" a="1"/>
  <c r="AQ859" i="1" s="1"/>
  <c r="AP859" i="1" a="1"/>
  <c r="AP859" i="1" s="1"/>
  <c r="AO859" i="1" a="1"/>
  <c r="AO859" i="1" s="1"/>
  <c r="AR1366" i="1" a="1"/>
  <c r="AR1366" i="1" s="1"/>
  <c r="AQ1366" i="1" a="1"/>
  <c r="AQ1366" i="1" s="1"/>
  <c r="AP1366" i="1" a="1"/>
  <c r="AP1366" i="1" s="1"/>
  <c r="AO1366" i="1" a="1"/>
  <c r="AO1366" i="1" s="1"/>
  <c r="AR2611" i="1" a="1"/>
  <c r="AR2611" i="1" s="1"/>
  <c r="AQ2611" i="1" a="1"/>
  <c r="AQ2611" i="1" s="1"/>
  <c r="AP2611" i="1" a="1"/>
  <c r="AP2611" i="1" s="1"/>
  <c r="AO2611" i="1" a="1"/>
  <c r="AO2611" i="1" s="1"/>
  <c r="AR1285" i="1" a="1"/>
  <c r="AR1285" i="1" s="1"/>
  <c r="AQ1285" i="1" a="1"/>
  <c r="AQ1285" i="1" s="1"/>
  <c r="AP1285" i="1" a="1"/>
  <c r="AP1285" i="1" s="1"/>
  <c r="AO1285" i="1" a="1"/>
  <c r="AO1285" i="1" s="1"/>
  <c r="AR141" i="1" a="1"/>
  <c r="AR141" i="1" s="1"/>
  <c r="AQ141" i="1" a="1"/>
  <c r="AQ141" i="1" s="1"/>
  <c r="AP141" i="1" a="1"/>
  <c r="AP141" i="1" s="1"/>
  <c r="AO141" i="1" a="1"/>
  <c r="AO141" i="1" s="1"/>
  <c r="AR1024" i="1" a="1"/>
  <c r="AR1024" i="1" s="1"/>
  <c r="AQ1024" i="1" a="1"/>
  <c r="AQ1024" i="1" s="1"/>
  <c r="AP1024" i="1" a="1"/>
  <c r="AP1024" i="1" s="1"/>
  <c r="AO1024" i="1" a="1"/>
  <c r="AO1024" i="1" s="1"/>
  <c r="AR1309" i="1" a="1"/>
  <c r="AR1309" i="1" s="1"/>
  <c r="AQ1309" i="1" a="1"/>
  <c r="AQ1309" i="1" s="1"/>
  <c r="AP1309" i="1" a="1"/>
  <c r="AP1309" i="1" s="1"/>
  <c r="AO1309" i="1" a="1"/>
  <c r="AO1309" i="1" s="1"/>
  <c r="AR996" i="1" a="1"/>
  <c r="AR996" i="1" s="1"/>
  <c r="AQ996" i="1" a="1"/>
  <c r="AQ996" i="1" s="1"/>
  <c r="AP996" i="1" a="1"/>
  <c r="AP996" i="1" s="1"/>
  <c r="AO996" i="1" a="1"/>
  <c r="AO996" i="1" s="1"/>
  <c r="AR249" i="1" a="1"/>
  <c r="AR249" i="1" s="1"/>
  <c r="AQ249" i="1" a="1"/>
  <c r="AQ249" i="1" s="1"/>
  <c r="AP249" i="1" a="1"/>
  <c r="AP249" i="1" s="1"/>
  <c r="AO249" i="1" a="1"/>
  <c r="AO249" i="1" s="1"/>
  <c r="AR66" i="1" a="1"/>
  <c r="AR66" i="1" s="1"/>
  <c r="AQ66" i="1" a="1"/>
  <c r="AQ66" i="1" s="1"/>
  <c r="AP66" i="1" a="1"/>
  <c r="AP66" i="1" s="1"/>
  <c r="AO66" i="1" a="1"/>
  <c r="AO66" i="1" s="1"/>
  <c r="AR23" i="1" a="1"/>
  <c r="AR23" i="1" s="1"/>
  <c r="AQ23" i="1" a="1"/>
  <c r="AQ23" i="1" s="1"/>
  <c r="AP23" i="1" a="1"/>
  <c r="AP23" i="1" s="1"/>
  <c r="AO23" i="1" a="1"/>
  <c r="AO23" i="1" s="1"/>
  <c r="AR1283" i="1" a="1"/>
  <c r="AR1283" i="1" s="1"/>
  <c r="AQ1283" i="1" a="1"/>
  <c r="AQ1283" i="1" s="1"/>
  <c r="AP1283" i="1" a="1"/>
  <c r="AP1283" i="1" s="1"/>
  <c r="AO1283" i="1" a="1"/>
  <c r="AO1283" i="1" s="1"/>
  <c r="AR3688" i="1" a="1"/>
  <c r="AR3688" i="1" s="1"/>
  <c r="AQ3688" i="1" a="1"/>
  <c r="AQ3688" i="1" s="1"/>
  <c r="AP3688" i="1" a="1"/>
  <c r="AP3688" i="1" s="1"/>
  <c r="AO3688" i="1" a="1"/>
  <c r="AO3688" i="1" s="1"/>
  <c r="AR3744" i="1" a="1"/>
  <c r="AR3744" i="1" s="1"/>
  <c r="AQ3744" i="1" a="1"/>
  <c r="AQ3744" i="1" s="1"/>
  <c r="AP3744" i="1" a="1"/>
  <c r="AP3744" i="1" s="1"/>
  <c r="AO3744" i="1" a="1"/>
  <c r="AO3744" i="1" s="1"/>
  <c r="AR848" i="1" a="1"/>
  <c r="AR848" i="1" s="1"/>
  <c r="AQ848" i="1" a="1"/>
  <c r="AQ848" i="1" s="1"/>
  <c r="AP848" i="1" a="1"/>
  <c r="AP848" i="1" s="1"/>
  <c r="AO848" i="1" a="1"/>
  <c r="AO848" i="1" s="1"/>
  <c r="AR1743" i="1" a="1"/>
  <c r="AR1743" i="1" s="1"/>
  <c r="AQ1743" i="1" a="1"/>
  <c r="AQ1743" i="1" s="1"/>
  <c r="AP1743" i="1" a="1"/>
  <c r="AP1743" i="1" s="1"/>
  <c r="AO1743" i="1" a="1"/>
  <c r="AO1743" i="1" s="1"/>
  <c r="AR331" i="1" a="1"/>
  <c r="AR331" i="1" s="1"/>
  <c r="AQ331" i="1" a="1"/>
  <c r="AQ331" i="1" s="1"/>
  <c r="AP331" i="1" a="1"/>
  <c r="AP331" i="1" s="1"/>
  <c r="AO331" i="1" a="1"/>
  <c r="AO331" i="1" s="1"/>
  <c r="AR2552" i="1" a="1"/>
  <c r="AR2552" i="1" s="1"/>
  <c r="AQ2552" i="1" a="1"/>
  <c r="AQ2552" i="1" s="1"/>
  <c r="AP2552" i="1" a="1"/>
  <c r="AP2552" i="1" s="1"/>
  <c r="AO2552" i="1" a="1"/>
  <c r="AO2552" i="1" s="1"/>
  <c r="AR3811" i="1" a="1"/>
  <c r="AR3811" i="1" s="1"/>
  <c r="AQ3811" i="1" a="1"/>
  <c r="AQ3811" i="1" s="1"/>
  <c r="AP3811" i="1" a="1"/>
  <c r="AP3811" i="1" s="1"/>
  <c r="AO3811" i="1" a="1"/>
  <c r="AO3811" i="1" s="1"/>
  <c r="AR2850" i="1" a="1"/>
  <c r="AR2850" i="1" s="1"/>
  <c r="AQ2850" i="1" a="1"/>
  <c r="AQ2850" i="1" s="1"/>
  <c r="AP2850" i="1" a="1"/>
  <c r="AP2850" i="1" s="1"/>
  <c r="AO2850" i="1" a="1"/>
  <c r="AO2850" i="1" s="1"/>
  <c r="AR719" i="1" a="1"/>
  <c r="AR719" i="1" s="1"/>
  <c r="AQ719" i="1" a="1"/>
  <c r="AQ719" i="1" s="1"/>
  <c r="AP719" i="1" a="1"/>
  <c r="AP719" i="1" s="1"/>
  <c r="AO719" i="1" a="1"/>
  <c r="AO719" i="1" s="1"/>
  <c r="AR2381" i="1" a="1"/>
  <c r="AR2381" i="1" s="1"/>
  <c r="AQ2381" i="1" a="1"/>
  <c r="AQ2381" i="1" s="1"/>
  <c r="AP2381" i="1" a="1"/>
  <c r="AP2381" i="1" s="1"/>
  <c r="AO2381" i="1" a="1"/>
  <c r="AO2381" i="1" s="1"/>
  <c r="AR992" i="1" a="1"/>
  <c r="AR992" i="1" s="1"/>
  <c r="AQ992" i="1" a="1"/>
  <c r="AQ992" i="1" s="1"/>
  <c r="AP992" i="1" a="1"/>
  <c r="AP992" i="1" s="1"/>
  <c r="AO992" i="1" a="1"/>
  <c r="AO992" i="1" s="1"/>
  <c r="AR1026" i="1" a="1"/>
  <c r="AR1026" i="1" s="1"/>
  <c r="AQ1026" i="1" a="1"/>
  <c r="AQ1026" i="1" s="1"/>
  <c r="AP1026" i="1" a="1"/>
  <c r="AP1026" i="1" s="1"/>
  <c r="AO1026" i="1" a="1"/>
  <c r="AO1026" i="1" s="1"/>
  <c r="AR3829" i="1" a="1"/>
  <c r="AR3829" i="1" s="1"/>
  <c r="AQ3829" i="1" a="1"/>
  <c r="AQ3829" i="1" s="1"/>
  <c r="AP3829" i="1" a="1"/>
  <c r="AP3829" i="1" s="1"/>
  <c r="AO3829" i="1" a="1"/>
  <c r="AO3829" i="1" s="1"/>
  <c r="AR1247" i="1" a="1"/>
  <c r="AR1247" i="1" s="1"/>
  <c r="AQ1247" i="1" a="1"/>
  <c r="AQ1247" i="1" s="1"/>
  <c r="AP1247" i="1" a="1"/>
  <c r="AP1247" i="1" s="1"/>
  <c r="AO1247" i="1" a="1"/>
  <c r="AO1247" i="1" s="1"/>
  <c r="AR1756" i="1" a="1"/>
  <c r="AR1756" i="1" s="1"/>
  <c r="AQ1756" i="1" a="1"/>
  <c r="AQ1756" i="1" s="1"/>
  <c r="AP1756" i="1" a="1"/>
  <c r="AP1756" i="1" s="1"/>
  <c r="AO1756" i="1" a="1"/>
  <c r="AO1756" i="1" s="1"/>
  <c r="AR1713" i="1" a="1"/>
  <c r="AR1713" i="1" s="1"/>
  <c r="AQ1713" i="1" a="1"/>
  <c r="AQ1713" i="1" s="1"/>
  <c r="AP1713" i="1" a="1"/>
  <c r="AP1713" i="1" s="1"/>
  <c r="AO1713" i="1" a="1"/>
  <c r="AO1713" i="1" s="1"/>
  <c r="AR2226" i="1" a="1"/>
  <c r="AR2226" i="1" s="1"/>
  <c r="AQ2226" i="1" a="1"/>
  <c r="AQ2226" i="1" s="1"/>
  <c r="AP2226" i="1" a="1"/>
  <c r="AP2226" i="1" s="1"/>
  <c r="AO2226" i="1" a="1"/>
  <c r="AO2226" i="1" s="1"/>
  <c r="AR2597" i="1" a="1"/>
  <c r="AR2597" i="1" s="1"/>
  <c r="AQ2597" i="1" a="1"/>
  <c r="AQ2597" i="1" s="1"/>
  <c r="AP2597" i="1" a="1"/>
  <c r="AP2597" i="1" s="1"/>
  <c r="AO2597" i="1" a="1"/>
  <c r="AO2597" i="1" s="1"/>
  <c r="AR1350" i="1" a="1"/>
  <c r="AR1350" i="1" s="1"/>
  <c r="AQ1350" i="1" a="1"/>
  <c r="AQ1350" i="1" s="1"/>
  <c r="AP1350" i="1" a="1"/>
  <c r="AP1350" i="1" s="1"/>
  <c r="AO1350" i="1" a="1"/>
  <c r="AO1350" i="1" s="1"/>
  <c r="AR1952" i="1" a="1"/>
  <c r="AR1952" i="1" s="1"/>
  <c r="AQ1952" i="1" a="1"/>
  <c r="AQ1952" i="1" s="1"/>
  <c r="AP1952" i="1" a="1"/>
  <c r="AP1952" i="1" s="1"/>
  <c r="AO1952" i="1" a="1"/>
  <c r="AO1952" i="1" s="1"/>
  <c r="AR3462" i="1" a="1"/>
  <c r="AR3462" i="1" s="1"/>
  <c r="AQ3462" i="1" a="1"/>
  <c r="AQ3462" i="1" s="1"/>
  <c r="AP3462" i="1" a="1"/>
  <c r="AP3462" i="1" s="1"/>
  <c r="AO3462" i="1" a="1"/>
  <c r="AO3462" i="1" s="1"/>
  <c r="AR3783" i="1" a="1"/>
  <c r="AR3783" i="1" s="1"/>
  <c r="AQ3783" i="1" a="1"/>
  <c r="AQ3783" i="1" s="1"/>
  <c r="AP3783" i="1" a="1"/>
  <c r="AP3783" i="1" s="1"/>
  <c r="AO3783" i="1" a="1"/>
  <c r="AO3783" i="1" s="1"/>
  <c r="AR3779" i="1" a="1"/>
  <c r="AR3779" i="1" s="1"/>
  <c r="AQ3779" i="1" a="1"/>
  <c r="AQ3779" i="1" s="1"/>
  <c r="AP3779" i="1" a="1"/>
  <c r="AP3779" i="1" s="1"/>
  <c r="AO3779" i="1" a="1"/>
  <c r="AO3779" i="1" s="1"/>
  <c r="AR1429" i="1" a="1"/>
  <c r="AR1429" i="1" s="1"/>
  <c r="AQ1429" i="1" a="1"/>
  <c r="AQ1429" i="1" s="1"/>
  <c r="AP1429" i="1" a="1"/>
  <c r="AP1429" i="1" s="1"/>
  <c r="AO1429" i="1" a="1"/>
  <c r="AO1429" i="1" s="1"/>
  <c r="AR3840" i="1" a="1"/>
  <c r="AR3840" i="1" s="1"/>
  <c r="AQ3840" i="1" a="1"/>
  <c r="AQ3840" i="1" s="1"/>
  <c r="AP3840" i="1" a="1"/>
  <c r="AP3840" i="1" s="1"/>
  <c r="AO3840" i="1" a="1"/>
  <c r="AO3840" i="1" s="1"/>
  <c r="AR2009" i="1" a="1"/>
  <c r="AR2009" i="1" s="1"/>
  <c r="AQ2009" i="1" a="1"/>
  <c r="AQ2009" i="1" s="1"/>
  <c r="AP2009" i="1" a="1"/>
  <c r="AP2009" i="1" s="1"/>
  <c r="AO2009" i="1" a="1"/>
  <c r="AO2009" i="1" s="1"/>
  <c r="AR3784" i="1" a="1"/>
  <c r="AR3784" i="1" s="1"/>
  <c r="AQ3784" i="1" a="1"/>
  <c r="AQ3784" i="1" s="1"/>
  <c r="AP3784" i="1" a="1"/>
  <c r="AP3784" i="1" s="1"/>
  <c r="AO3784" i="1" a="1"/>
  <c r="AO3784" i="1" s="1"/>
  <c r="AR3069" i="1" a="1"/>
  <c r="AR3069" i="1" s="1"/>
  <c r="AQ3069" i="1" a="1"/>
  <c r="AQ3069" i="1" s="1"/>
  <c r="AP3069" i="1" a="1"/>
  <c r="AP3069" i="1" s="1"/>
  <c r="AO3069" i="1" a="1"/>
  <c r="AO3069" i="1" s="1"/>
  <c r="AR1835" i="1" a="1"/>
  <c r="AR1835" i="1" s="1"/>
  <c r="AQ1835" i="1" a="1"/>
  <c r="AQ1835" i="1" s="1"/>
  <c r="AP1835" i="1" a="1"/>
  <c r="AP1835" i="1" s="1"/>
  <c r="AO1835" i="1" a="1"/>
  <c r="AO1835" i="1" s="1"/>
  <c r="AR1259" i="1" a="1"/>
  <c r="AR1259" i="1" s="1"/>
  <c r="AQ1259" i="1" a="1"/>
  <c r="AQ1259" i="1" s="1"/>
  <c r="AP1259" i="1" a="1"/>
  <c r="AP1259" i="1" s="1"/>
  <c r="AO1259" i="1" a="1"/>
  <c r="AO1259" i="1" s="1"/>
  <c r="AR3505" i="1" a="1"/>
  <c r="AR3505" i="1" s="1"/>
  <c r="AQ3505" i="1" a="1"/>
  <c r="AQ3505" i="1" s="1"/>
  <c r="AP3505" i="1" a="1"/>
  <c r="AP3505" i="1" s="1"/>
  <c r="AO3505" i="1" a="1"/>
  <c r="AO3505" i="1" s="1"/>
  <c r="AR1602" i="1" a="1"/>
  <c r="AR1602" i="1" s="1"/>
  <c r="AQ1602" i="1" a="1"/>
  <c r="AQ1602" i="1" s="1"/>
  <c r="AP1602" i="1" a="1"/>
  <c r="AP1602" i="1" s="1"/>
  <c r="AO1602" i="1" a="1"/>
  <c r="AO1602" i="1" s="1"/>
  <c r="AR1481" i="1" a="1"/>
  <c r="AR1481" i="1" s="1"/>
  <c r="AQ1481" i="1" a="1"/>
  <c r="AQ1481" i="1" s="1"/>
  <c r="AP1481" i="1" a="1"/>
  <c r="AP1481" i="1" s="1"/>
  <c r="AO1481" i="1" a="1"/>
  <c r="AO1481" i="1" s="1"/>
  <c r="AR2089" i="1" a="1"/>
  <c r="AR2089" i="1" s="1"/>
  <c r="AQ2089" i="1" a="1"/>
  <c r="AQ2089" i="1" s="1"/>
  <c r="AP2089" i="1" a="1"/>
  <c r="AP2089" i="1" s="1"/>
  <c r="AO2089" i="1" a="1"/>
  <c r="AO2089" i="1" s="1"/>
  <c r="AR3839" i="1" a="1"/>
  <c r="AR3839" i="1" s="1"/>
  <c r="AQ3839" i="1" a="1"/>
  <c r="AQ3839" i="1" s="1"/>
  <c r="AP3839" i="1" a="1"/>
  <c r="AP3839" i="1" s="1"/>
  <c r="AO3839" i="1" a="1"/>
  <c r="AO3839" i="1" s="1"/>
  <c r="AR993" i="1" a="1"/>
  <c r="AR993" i="1" s="1"/>
  <c r="AQ993" i="1" a="1"/>
  <c r="AQ993" i="1" s="1"/>
  <c r="AP993" i="1" a="1"/>
  <c r="AP993" i="1" s="1"/>
  <c r="AO993" i="1" a="1"/>
  <c r="AO993" i="1" s="1"/>
  <c r="AR1044" i="1" a="1"/>
  <c r="AR1044" i="1" s="1"/>
  <c r="AQ1044" i="1" a="1"/>
  <c r="AQ1044" i="1" s="1"/>
  <c r="AP1044" i="1" a="1"/>
  <c r="AP1044" i="1" s="1"/>
  <c r="AO1044" i="1" a="1"/>
  <c r="AO1044" i="1" s="1"/>
  <c r="AR1373" i="1" a="1"/>
  <c r="AR1373" i="1" s="1"/>
  <c r="AQ1373" i="1" a="1"/>
  <c r="AQ1373" i="1" s="1"/>
  <c r="AP1373" i="1" a="1"/>
  <c r="AP1373" i="1" s="1"/>
  <c r="AO1373" i="1" a="1"/>
  <c r="AO1373" i="1" s="1"/>
  <c r="AR1017" i="1" a="1"/>
  <c r="AR1017" i="1" s="1"/>
  <c r="AQ1017" i="1" a="1"/>
  <c r="AQ1017" i="1" s="1"/>
  <c r="AP1017" i="1" a="1"/>
  <c r="AP1017" i="1" s="1"/>
  <c r="AO1017" i="1" a="1"/>
  <c r="AO1017" i="1" s="1"/>
  <c r="AR70" i="1" a="1"/>
  <c r="AR70" i="1" s="1"/>
  <c r="AQ70" i="1" a="1"/>
  <c r="AQ70" i="1" s="1"/>
  <c r="AP70" i="1" a="1"/>
  <c r="AP70" i="1" s="1"/>
  <c r="AO70" i="1" a="1"/>
  <c r="AO70" i="1" s="1"/>
  <c r="AR3807" i="1" a="1"/>
  <c r="AR3807" i="1" s="1"/>
  <c r="AQ3807" i="1" a="1"/>
  <c r="AQ3807" i="1" s="1"/>
  <c r="AP3807" i="1" a="1"/>
  <c r="AP3807" i="1" s="1"/>
  <c r="AO3807" i="1" a="1"/>
  <c r="AO3807" i="1" s="1"/>
  <c r="AR103" i="1" a="1"/>
  <c r="AR103" i="1" s="1"/>
  <c r="AQ103" i="1" a="1"/>
  <c r="AQ103" i="1" s="1"/>
  <c r="AP103" i="1" a="1"/>
  <c r="AP103" i="1" s="1"/>
  <c r="AO103" i="1" a="1"/>
  <c r="AO103" i="1" s="1"/>
  <c r="AR577" i="1" a="1"/>
  <c r="AR577" i="1" s="1"/>
  <c r="AQ577" i="1" a="1"/>
  <c r="AQ577" i="1" s="1"/>
  <c r="AP577" i="1" a="1"/>
  <c r="AP577" i="1" s="1"/>
  <c r="AO577" i="1" a="1"/>
  <c r="AO577" i="1" s="1"/>
  <c r="AR1491" i="1" a="1"/>
  <c r="AR1491" i="1" s="1"/>
  <c r="AQ1491" i="1" a="1"/>
  <c r="AQ1491" i="1" s="1"/>
  <c r="AP1491" i="1" a="1"/>
  <c r="AP1491" i="1" s="1"/>
  <c r="AO1491" i="1" a="1"/>
  <c r="AO1491" i="1" s="1"/>
  <c r="AR829" i="1" a="1"/>
  <c r="AR829" i="1" s="1"/>
  <c r="AQ829" i="1" a="1"/>
  <c r="AQ829" i="1" s="1"/>
  <c r="AP829" i="1" a="1"/>
  <c r="AP829" i="1" s="1"/>
  <c r="AO829" i="1" a="1"/>
  <c r="AO829" i="1" s="1"/>
  <c r="AR561" i="1" a="1"/>
  <c r="AR561" i="1" s="1"/>
  <c r="AQ561" i="1" a="1"/>
  <c r="AQ561" i="1" s="1"/>
  <c r="AP561" i="1" a="1"/>
  <c r="AP561" i="1" s="1"/>
  <c r="AO561" i="1" a="1"/>
  <c r="AO561" i="1" s="1"/>
  <c r="AR329" i="1" a="1"/>
  <c r="AR329" i="1" s="1"/>
  <c r="AQ329" i="1" a="1"/>
  <c r="AQ329" i="1" s="1"/>
  <c r="AP329" i="1" a="1"/>
  <c r="AP329" i="1" s="1"/>
  <c r="AO329" i="1" a="1"/>
  <c r="AO329" i="1" s="1"/>
  <c r="AR650" i="1" a="1"/>
  <c r="AR650" i="1" s="1"/>
  <c r="AQ650" i="1" a="1"/>
  <c r="AQ650" i="1" s="1"/>
  <c r="AP650" i="1" a="1"/>
  <c r="AP650" i="1" s="1"/>
  <c r="AO650" i="1" a="1"/>
  <c r="AO650" i="1" s="1"/>
  <c r="AR3310" i="1" a="1"/>
  <c r="AR3310" i="1" s="1"/>
  <c r="AQ3310" i="1" a="1"/>
  <c r="AQ3310" i="1" s="1"/>
  <c r="AP3310" i="1" a="1"/>
  <c r="AP3310" i="1" s="1"/>
  <c r="AO3310" i="1" a="1"/>
  <c r="AO3310" i="1" s="1"/>
  <c r="AR497" i="1" a="1"/>
  <c r="AR497" i="1" s="1"/>
  <c r="AQ497" i="1" a="1"/>
  <c r="AQ497" i="1" s="1"/>
  <c r="AP497" i="1" a="1"/>
  <c r="AP497" i="1" s="1"/>
  <c r="AO497" i="1" a="1"/>
  <c r="AO497" i="1" s="1"/>
  <c r="AR1294" i="1" a="1"/>
  <c r="AR1294" i="1" s="1"/>
  <c r="AQ1294" i="1" a="1"/>
  <c r="AQ1294" i="1" s="1"/>
  <c r="AP1294" i="1" a="1"/>
  <c r="AP1294" i="1" s="1"/>
  <c r="AO1294" i="1" a="1"/>
  <c r="AO1294" i="1" s="1"/>
  <c r="AR2409" i="1" a="1"/>
  <c r="AR2409" i="1" s="1"/>
  <c r="AQ2409" i="1" a="1"/>
  <c r="AQ2409" i="1" s="1"/>
  <c r="AP2409" i="1" a="1"/>
  <c r="AP2409" i="1" s="1"/>
  <c r="AO2409" i="1" a="1"/>
  <c r="AO2409" i="1" s="1"/>
  <c r="AR3429" i="1" a="1"/>
  <c r="AR3429" i="1" s="1"/>
  <c r="AQ3429" i="1" a="1"/>
  <c r="AQ3429" i="1" s="1"/>
  <c r="AP3429" i="1" a="1"/>
  <c r="AP3429" i="1" s="1"/>
  <c r="AO3429" i="1" a="1"/>
  <c r="AO3429" i="1" s="1"/>
  <c r="AR3439" i="1" a="1"/>
  <c r="AR3439" i="1" s="1"/>
  <c r="AQ3439" i="1" a="1"/>
  <c r="AQ3439" i="1" s="1"/>
  <c r="AP3439" i="1" a="1"/>
  <c r="AP3439" i="1" s="1"/>
  <c r="AO3439" i="1" a="1"/>
  <c r="AO3439" i="1" s="1"/>
  <c r="AR2093" i="1" a="1"/>
  <c r="AR2093" i="1" s="1"/>
  <c r="AQ2093" i="1" a="1"/>
  <c r="AQ2093" i="1" s="1"/>
  <c r="AP2093" i="1" a="1"/>
  <c r="AP2093" i="1" s="1"/>
  <c r="AO2093" i="1" a="1"/>
  <c r="AO2093" i="1" s="1"/>
  <c r="AR3440" i="1" a="1"/>
  <c r="AR3440" i="1" s="1"/>
  <c r="AQ3440" i="1" a="1"/>
  <c r="AQ3440" i="1" s="1"/>
  <c r="AP3440" i="1" a="1"/>
  <c r="AP3440" i="1" s="1"/>
  <c r="AO3440" i="1" a="1"/>
  <c r="AO3440" i="1" s="1"/>
  <c r="AR411" i="1" a="1"/>
  <c r="AR411" i="1" s="1"/>
  <c r="AQ411" i="1" a="1"/>
  <c r="AQ411" i="1" s="1"/>
  <c r="AP411" i="1" a="1"/>
  <c r="AP411" i="1" s="1"/>
  <c r="AO411" i="1" a="1"/>
  <c r="AO411" i="1" s="1"/>
  <c r="AR1543" i="1" a="1"/>
  <c r="AR1543" i="1" s="1"/>
  <c r="AQ1543" i="1" a="1"/>
  <c r="AQ1543" i="1" s="1"/>
  <c r="AP1543" i="1" a="1"/>
  <c r="AP1543" i="1" s="1"/>
  <c r="AO1543" i="1" a="1"/>
  <c r="AO1543" i="1" s="1"/>
  <c r="AR2682" i="1" a="1"/>
  <c r="AR2682" i="1" s="1"/>
  <c r="AQ2682" i="1" a="1"/>
  <c r="AQ2682" i="1" s="1"/>
  <c r="AP2682" i="1" a="1"/>
  <c r="AP2682" i="1" s="1"/>
  <c r="AO2682" i="1" a="1"/>
  <c r="AO2682" i="1" s="1"/>
  <c r="AR568" i="1" a="1"/>
  <c r="AR568" i="1" s="1"/>
  <c r="AQ568" i="1" a="1"/>
  <c r="AQ568" i="1" s="1"/>
  <c r="AP568" i="1" a="1"/>
  <c r="AP568" i="1" s="1"/>
  <c r="AO568" i="1" a="1"/>
  <c r="AO568" i="1" s="1"/>
  <c r="AR3099" i="1" a="1"/>
  <c r="AR3099" i="1" s="1"/>
  <c r="AQ3099" i="1" a="1"/>
  <c r="AQ3099" i="1" s="1"/>
  <c r="AP3099" i="1" a="1"/>
  <c r="AP3099" i="1" s="1"/>
  <c r="AO3099" i="1" a="1"/>
  <c r="AO3099" i="1" s="1"/>
  <c r="AR1821" i="1" a="1"/>
  <c r="AR1821" i="1" s="1"/>
  <c r="AQ1821" i="1" a="1"/>
  <c r="AQ1821" i="1" s="1"/>
  <c r="AP1821" i="1" a="1"/>
  <c r="AP1821" i="1" s="1"/>
  <c r="AO1821" i="1" a="1"/>
  <c r="AO1821" i="1" s="1"/>
  <c r="AR3127" i="1" a="1"/>
  <c r="AR3127" i="1" s="1"/>
  <c r="AQ3127" i="1" a="1"/>
  <c r="AQ3127" i="1" s="1"/>
  <c r="AP3127" i="1" a="1"/>
  <c r="AP3127" i="1" s="1"/>
  <c r="AO3127" i="1" a="1"/>
  <c r="AO3127" i="1" s="1"/>
  <c r="AR621" i="1" a="1"/>
  <c r="AR621" i="1" s="1"/>
  <c r="AQ621" i="1" a="1"/>
  <c r="AQ621" i="1" s="1"/>
  <c r="AP621" i="1" a="1"/>
  <c r="AP621" i="1" s="1"/>
  <c r="AO621" i="1" a="1"/>
  <c r="AO621" i="1" s="1"/>
  <c r="AR2257" i="1" a="1"/>
  <c r="AR2257" i="1" s="1"/>
  <c r="AQ2257" i="1" a="1"/>
  <c r="AQ2257" i="1" s="1"/>
  <c r="AP2257" i="1" a="1"/>
  <c r="AP2257" i="1" s="1"/>
  <c r="AO2257" i="1" a="1"/>
  <c r="AO2257" i="1" s="1"/>
  <c r="AR2233" i="1" a="1"/>
  <c r="AR2233" i="1" s="1"/>
  <c r="AQ2233" i="1" a="1"/>
  <c r="AQ2233" i="1" s="1"/>
  <c r="AP2233" i="1" a="1"/>
  <c r="AP2233" i="1" s="1"/>
  <c r="AO2233" i="1" a="1"/>
  <c r="AO2233" i="1" s="1"/>
  <c r="AR1465" i="1" a="1"/>
  <c r="AR1465" i="1" s="1"/>
  <c r="AQ1465" i="1" a="1"/>
  <c r="AQ1465" i="1" s="1"/>
  <c r="AP1465" i="1" a="1"/>
  <c r="AP1465" i="1" s="1"/>
  <c r="AO1465" i="1" a="1"/>
  <c r="AO1465" i="1" s="1"/>
  <c r="AR2241" i="1" a="1"/>
  <c r="AR2241" i="1" s="1"/>
  <c r="AQ2241" i="1" a="1"/>
  <c r="AQ2241" i="1" s="1"/>
  <c r="AP2241" i="1" a="1"/>
  <c r="AP2241" i="1" s="1"/>
  <c r="AO2241" i="1" a="1"/>
  <c r="AO2241" i="1" s="1"/>
  <c r="AR1018" i="1" a="1"/>
  <c r="AR1018" i="1" s="1"/>
  <c r="AQ1018" i="1" a="1"/>
  <c r="AQ1018" i="1" s="1"/>
  <c r="AP1018" i="1" a="1"/>
  <c r="AP1018" i="1" s="1"/>
  <c r="AO1018" i="1" a="1"/>
  <c r="AO1018" i="1" s="1"/>
  <c r="AR1175" i="1" a="1"/>
  <c r="AR1175" i="1" s="1"/>
  <c r="AQ1175" i="1" a="1"/>
  <c r="AQ1175" i="1" s="1"/>
  <c r="AP1175" i="1" a="1"/>
  <c r="AP1175" i="1" s="1"/>
  <c r="AO1175" i="1" a="1"/>
  <c r="AO1175" i="1" s="1"/>
  <c r="AR580" i="1" a="1"/>
  <c r="AR580" i="1" s="1"/>
  <c r="AQ580" i="1" a="1"/>
  <c r="AQ580" i="1" s="1"/>
  <c r="AP580" i="1" a="1"/>
  <c r="AP580" i="1" s="1"/>
  <c r="AO580" i="1" a="1"/>
  <c r="AO580" i="1" s="1"/>
  <c r="AR589" i="1" a="1"/>
  <c r="AR589" i="1" s="1"/>
  <c r="AQ589" i="1" a="1"/>
  <c r="AQ589" i="1" s="1"/>
  <c r="AP589" i="1" a="1"/>
  <c r="AP589" i="1" s="1"/>
  <c r="AO589" i="1" a="1"/>
  <c r="AO589" i="1" s="1"/>
  <c r="AR16" i="1" a="1"/>
  <c r="AR16" i="1" s="1"/>
  <c r="AQ16" i="1" a="1"/>
  <c r="AQ16" i="1" s="1"/>
  <c r="AP16" i="1" a="1"/>
  <c r="AP16" i="1" s="1"/>
  <c r="AO16" i="1" a="1"/>
  <c r="AO16" i="1" s="1"/>
  <c r="AR2396" i="1" a="1"/>
  <c r="AR2396" i="1" s="1"/>
  <c r="AQ2396" i="1" a="1"/>
  <c r="AQ2396" i="1" s="1"/>
  <c r="AP2396" i="1" a="1"/>
  <c r="AP2396" i="1" s="1"/>
  <c r="AO2396" i="1" a="1"/>
  <c r="AO2396" i="1" s="1"/>
  <c r="AR1162" i="1" a="1"/>
  <c r="AR1162" i="1" s="1"/>
  <c r="AQ1162" i="1" a="1"/>
  <c r="AQ1162" i="1" s="1"/>
  <c r="AP1162" i="1" a="1"/>
  <c r="AP1162" i="1" s="1"/>
  <c r="AO1162" i="1" a="1"/>
  <c r="AO1162" i="1" s="1"/>
  <c r="AR1495" i="1" a="1"/>
  <c r="AR1495" i="1" s="1"/>
  <c r="AQ1495" i="1" a="1"/>
  <c r="AQ1495" i="1" s="1"/>
  <c r="AP1495" i="1" a="1"/>
  <c r="AP1495" i="1" s="1"/>
  <c r="AO1495" i="1" a="1"/>
  <c r="AO1495" i="1" s="1"/>
  <c r="AR417" i="1" a="1"/>
  <c r="AR417" i="1" s="1"/>
  <c r="AQ417" i="1" a="1"/>
  <c r="AQ417" i="1" s="1"/>
  <c r="AP417" i="1" a="1"/>
  <c r="AP417" i="1" s="1"/>
  <c r="AO417" i="1" a="1"/>
  <c r="AO417" i="1" s="1"/>
  <c r="AR1812" i="1" a="1"/>
  <c r="AR1812" i="1" s="1"/>
  <c r="AQ1812" i="1" a="1"/>
  <c r="AQ1812" i="1" s="1"/>
  <c r="AP1812" i="1" a="1"/>
  <c r="AP1812" i="1" s="1"/>
  <c r="AO1812" i="1" a="1"/>
  <c r="AO1812" i="1" s="1"/>
  <c r="AR3314" i="1" a="1"/>
  <c r="AR3314" i="1" s="1"/>
  <c r="AQ3314" i="1" a="1"/>
  <c r="AQ3314" i="1" s="1"/>
  <c r="AP3314" i="1" a="1"/>
  <c r="AP3314" i="1" s="1"/>
  <c r="AO3314" i="1" a="1"/>
  <c r="AO3314" i="1" s="1"/>
  <c r="AR2131" i="1" a="1"/>
  <c r="AR2131" i="1" s="1"/>
  <c r="AQ2131" i="1" a="1"/>
  <c r="AQ2131" i="1" s="1"/>
  <c r="AP2131" i="1" a="1"/>
  <c r="AP2131" i="1" s="1"/>
  <c r="AO2131" i="1" a="1"/>
  <c r="AO2131" i="1" s="1"/>
  <c r="AR685" i="1" a="1"/>
  <c r="AR685" i="1" s="1"/>
  <c r="AQ685" i="1" a="1"/>
  <c r="AQ685" i="1" s="1"/>
  <c r="AP685" i="1" a="1"/>
  <c r="AP685" i="1" s="1"/>
  <c r="AO685" i="1" a="1"/>
  <c r="AO685" i="1" s="1"/>
  <c r="AR1008" i="1" a="1"/>
  <c r="AR1008" i="1" s="1"/>
  <c r="AQ1008" i="1" a="1"/>
  <c r="AQ1008" i="1" s="1"/>
  <c r="AP1008" i="1" a="1"/>
  <c r="AP1008" i="1" s="1"/>
  <c r="AO1008" i="1" a="1"/>
  <c r="AO1008" i="1" s="1"/>
  <c r="AR36" i="1" a="1"/>
  <c r="AR36" i="1" s="1"/>
  <c r="AQ36" i="1" a="1"/>
  <c r="AQ36" i="1" s="1"/>
  <c r="AP36" i="1" a="1"/>
  <c r="AP36" i="1" s="1"/>
  <c r="AO36" i="1" a="1"/>
  <c r="AO36" i="1" s="1"/>
  <c r="AR37" i="1" a="1"/>
  <c r="AR37" i="1" s="1"/>
  <c r="AQ37" i="1" a="1"/>
  <c r="AQ37" i="1" s="1"/>
  <c r="AP37" i="1" a="1"/>
  <c r="AP37" i="1" s="1"/>
  <c r="AO37" i="1" a="1"/>
  <c r="AO37" i="1" s="1"/>
  <c r="AR1289" i="1" a="1"/>
  <c r="AR1289" i="1" s="1"/>
  <c r="AQ1289" i="1" a="1"/>
  <c r="AQ1289" i="1" s="1"/>
  <c r="AP1289" i="1" a="1"/>
  <c r="AP1289" i="1" s="1"/>
  <c r="AO1289" i="1" a="1"/>
  <c r="AO1289" i="1" s="1"/>
  <c r="AR2244" i="1" a="1"/>
  <c r="AR2244" i="1" s="1"/>
  <c r="AQ2244" i="1" a="1"/>
  <c r="AQ2244" i="1" s="1"/>
  <c r="AP2244" i="1" a="1"/>
  <c r="AP2244" i="1" s="1"/>
  <c r="AO2244" i="1" a="1"/>
  <c r="AO2244" i="1" s="1"/>
  <c r="AR2447" i="1" a="1"/>
  <c r="AR2447" i="1" s="1"/>
  <c r="AQ2447" i="1" a="1"/>
  <c r="AQ2447" i="1" s="1"/>
  <c r="AP2447" i="1" a="1"/>
  <c r="AP2447" i="1" s="1"/>
  <c r="AO2447" i="1" a="1"/>
  <c r="AO2447" i="1" s="1"/>
  <c r="AR880" i="1" a="1"/>
  <c r="AR880" i="1" s="1"/>
  <c r="AQ880" i="1" a="1"/>
  <c r="AQ880" i="1" s="1"/>
  <c r="AP880" i="1" a="1"/>
  <c r="AP880" i="1" s="1"/>
  <c r="AO880" i="1" a="1"/>
  <c r="AO880" i="1" s="1"/>
  <c r="AR2945" i="1" a="1"/>
  <c r="AR2945" i="1" s="1"/>
  <c r="AQ2945" i="1" a="1"/>
  <c r="AQ2945" i="1" s="1"/>
  <c r="AP2945" i="1" a="1"/>
  <c r="AP2945" i="1" s="1"/>
  <c r="AO2945" i="1" a="1"/>
  <c r="AO2945" i="1" s="1"/>
  <c r="AR1483" i="1" a="1"/>
  <c r="AR1483" i="1" s="1"/>
  <c r="AQ1483" i="1" a="1"/>
  <c r="AQ1483" i="1" s="1"/>
  <c r="AP1483" i="1" a="1"/>
  <c r="AP1483" i="1" s="1"/>
  <c r="AO1483" i="1" a="1"/>
  <c r="AO1483" i="1" s="1"/>
  <c r="AR803" i="1" a="1"/>
  <c r="AR803" i="1" s="1"/>
  <c r="AQ803" i="1" a="1"/>
  <c r="AQ803" i="1" s="1"/>
  <c r="AP803" i="1" a="1"/>
  <c r="AP803" i="1" s="1"/>
  <c r="AO803" i="1" a="1"/>
  <c r="AO803" i="1" s="1"/>
  <c r="AR2792" i="1" a="1"/>
  <c r="AR2792" i="1" s="1"/>
  <c r="AQ2792" i="1" a="1"/>
  <c r="AQ2792" i="1" s="1"/>
  <c r="AP2792" i="1" a="1"/>
  <c r="AP2792" i="1" s="1"/>
  <c r="AO2792" i="1" a="1"/>
  <c r="AO2792" i="1" s="1"/>
  <c r="AR3835" i="1" a="1"/>
  <c r="AR3835" i="1" s="1"/>
  <c r="AQ3835" i="1" a="1"/>
  <c r="AQ3835" i="1" s="1"/>
  <c r="AP3835" i="1" a="1"/>
  <c r="AP3835" i="1" s="1"/>
  <c r="AO3835" i="1" a="1"/>
  <c r="AO3835" i="1" s="1"/>
  <c r="AR3611" i="1" a="1"/>
  <c r="AR3611" i="1" s="1"/>
  <c r="AQ3611" i="1" a="1"/>
  <c r="AQ3611" i="1" s="1"/>
  <c r="AP3611" i="1" a="1"/>
  <c r="AP3611" i="1" s="1"/>
  <c r="AO3611" i="1" a="1"/>
  <c r="AO3611" i="1" s="1"/>
  <c r="AR3718" i="1" a="1"/>
  <c r="AR3718" i="1" s="1"/>
  <c r="AQ3718" i="1" a="1"/>
  <c r="AQ3718" i="1" s="1"/>
  <c r="AP3718" i="1" a="1"/>
  <c r="AP3718" i="1" s="1"/>
  <c r="AO3718" i="1" a="1"/>
  <c r="AO3718" i="1" s="1"/>
  <c r="AR3499" i="1" a="1"/>
  <c r="AR3499" i="1" s="1"/>
  <c r="AQ3499" i="1" a="1"/>
  <c r="AQ3499" i="1" s="1"/>
  <c r="AP3499" i="1" a="1"/>
  <c r="AP3499" i="1" s="1"/>
  <c r="AO3499" i="1" a="1"/>
  <c r="AO3499" i="1" s="1"/>
  <c r="AR1037" i="1" a="1"/>
  <c r="AR1037" i="1" s="1"/>
  <c r="AQ1037" i="1" a="1"/>
  <c r="AQ1037" i="1" s="1"/>
  <c r="AP1037" i="1" a="1"/>
  <c r="AP1037" i="1" s="1"/>
  <c r="AO1037" i="1" a="1"/>
  <c r="AO1037" i="1" s="1"/>
  <c r="AR3714" i="1" a="1"/>
  <c r="AR3714" i="1" s="1"/>
  <c r="AQ3714" i="1" a="1"/>
  <c r="AQ3714" i="1" s="1"/>
  <c r="AP3714" i="1" a="1"/>
  <c r="AP3714" i="1" s="1"/>
  <c r="AO3714" i="1" a="1"/>
  <c r="AO3714" i="1" s="1"/>
  <c r="AR3399" i="1" a="1"/>
  <c r="AR3399" i="1" s="1"/>
  <c r="AQ3399" i="1" a="1"/>
  <c r="AQ3399" i="1" s="1"/>
  <c r="AP3399" i="1" a="1"/>
  <c r="AP3399" i="1" s="1"/>
  <c r="AO3399" i="1" a="1"/>
  <c r="AO3399" i="1" s="1"/>
  <c r="AR3662" i="1" a="1"/>
  <c r="AR3662" i="1" s="1"/>
  <c r="AQ3662" i="1" a="1"/>
  <c r="AQ3662" i="1" s="1"/>
  <c r="AP3662" i="1" a="1"/>
  <c r="AP3662" i="1" s="1"/>
  <c r="AO3662" i="1" a="1"/>
  <c r="AO3662" i="1" s="1"/>
  <c r="AR3192" i="1" a="1"/>
  <c r="AR3192" i="1" s="1"/>
  <c r="AQ3192" i="1" a="1"/>
  <c r="AQ3192" i="1" s="1"/>
  <c r="AP3192" i="1" a="1"/>
  <c r="AP3192" i="1" s="1"/>
  <c r="AO3192" i="1" a="1"/>
  <c r="AO3192" i="1" s="1"/>
  <c r="AR3707" i="1" a="1"/>
  <c r="AR3707" i="1" s="1"/>
  <c r="AQ3707" i="1" a="1"/>
  <c r="AQ3707" i="1" s="1"/>
  <c r="AP3707" i="1" a="1"/>
  <c r="AP3707" i="1" s="1"/>
  <c r="AO3707" i="1" a="1"/>
  <c r="AO3707" i="1" s="1"/>
  <c r="AR3716" i="1" a="1"/>
  <c r="AR3716" i="1" s="1"/>
  <c r="AQ3716" i="1" a="1"/>
  <c r="AQ3716" i="1" s="1"/>
  <c r="AP3716" i="1" a="1"/>
  <c r="AP3716" i="1" s="1"/>
  <c r="AO3716" i="1" a="1"/>
  <c r="AO3716" i="1" s="1"/>
  <c r="AR3444" i="1" a="1"/>
  <c r="AR3444" i="1" s="1"/>
  <c r="AQ3444" i="1" a="1"/>
  <c r="AQ3444" i="1" s="1"/>
  <c r="AP3444" i="1" a="1"/>
  <c r="AP3444" i="1" s="1"/>
  <c r="AO3444" i="1" a="1"/>
  <c r="AO3444" i="1" s="1"/>
  <c r="AR2647" i="1" a="1"/>
  <c r="AR2647" i="1" s="1"/>
  <c r="AQ2647" i="1" a="1"/>
  <c r="AQ2647" i="1" s="1"/>
  <c r="AP2647" i="1" a="1"/>
  <c r="AP2647" i="1" s="1"/>
  <c r="AO2647" i="1" a="1"/>
  <c r="AO2647" i="1" s="1"/>
  <c r="AR3606" i="1" a="1"/>
  <c r="AR3606" i="1" s="1"/>
  <c r="AQ3606" i="1" a="1"/>
  <c r="AQ3606" i="1" s="1"/>
  <c r="AP3606" i="1" a="1"/>
  <c r="AP3606" i="1" s="1"/>
  <c r="AO3606" i="1" a="1"/>
  <c r="AO3606" i="1" s="1"/>
  <c r="AR3362" i="1" a="1"/>
  <c r="AR3362" i="1" s="1"/>
  <c r="AQ3362" i="1" a="1"/>
  <c r="AQ3362" i="1" s="1"/>
  <c r="AP3362" i="1" a="1"/>
  <c r="AP3362" i="1" s="1"/>
  <c r="AO3362" i="1" a="1"/>
  <c r="AO3362" i="1" s="1"/>
  <c r="AR3648" i="1" a="1"/>
  <c r="AR3648" i="1" s="1"/>
  <c r="AQ3648" i="1" a="1"/>
  <c r="AQ3648" i="1" s="1"/>
  <c r="AP3648" i="1" a="1"/>
  <c r="AP3648" i="1" s="1"/>
  <c r="AO3648" i="1" a="1"/>
  <c r="AO3648" i="1" s="1"/>
  <c r="AR3176" i="1" a="1"/>
  <c r="AR3176" i="1" s="1"/>
  <c r="AQ3176" i="1" a="1"/>
  <c r="AQ3176" i="1" s="1"/>
  <c r="AP3176" i="1" a="1"/>
  <c r="AP3176" i="1" s="1"/>
  <c r="AO3176" i="1" a="1"/>
  <c r="AO3176" i="1" s="1"/>
  <c r="AR1054" i="1" a="1"/>
  <c r="AR1054" i="1" s="1"/>
  <c r="AQ1054" i="1" a="1"/>
  <c r="AQ1054" i="1" s="1"/>
  <c r="AP1054" i="1" a="1"/>
  <c r="AP1054" i="1" s="1"/>
  <c r="AO1054" i="1" a="1"/>
  <c r="AO1054" i="1" s="1"/>
  <c r="AR3184" i="1" a="1"/>
  <c r="AR3184" i="1" s="1"/>
  <c r="AQ3184" i="1" a="1"/>
  <c r="AQ3184" i="1" s="1"/>
  <c r="AP3184" i="1" a="1"/>
  <c r="AP3184" i="1" s="1"/>
  <c r="AO3184" i="1" a="1"/>
  <c r="AO3184" i="1" s="1"/>
  <c r="AR3170" i="1" a="1"/>
  <c r="AR3170" i="1" s="1"/>
  <c r="AQ3170" i="1" a="1"/>
  <c r="AQ3170" i="1" s="1"/>
  <c r="AP3170" i="1" a="1"/>
  <c r="AP3170" i="1" s="1"/>
  <c r="AO3170" i="1" a="1"/>
  <c r="AO3170" i="1" s="1"/>
  <c r="AR3174" i="1" a="1"/>
  <c r="AR3174" i="1" s="1"/>
  <c r="AQ3174" i="1" a="1"/>
  <c r="AQ3174" i="1" s="1"/>
  <c r="AP3174" i="1" a="1"/>
  <c r="AP3174" i="1" s="1"/>
  <c r="AO3174" i="1" a="1"/>
  <c r="AO3174" i="1" s="1"/>
  <c r="AR3198" i="1" a="1"/>
  <c r="AR3198" i="1" s="1"/>
  <c r="AQ3198" i="1" a="1"/>
  <c r="AQ3198" i="1" s="1"/>
  <c r="AP3198" i="1" a="1"/>
  <c r="AP3198" i="1" s="1"/>
  <c r="AO3198" i="1" a="1"/>
  <c r="AO3198" i="1" s="1"/>
  <c r="AR3804" i="1" a="1"/>
  <c r="AR3804" i="1" s="1"/>
  <c r="AQ3804" i="1" a="1"/>
  <c r="AQ3804" i="1" s="1"/>
  <c r="AP3804" i="1" a="1"/>
  <c r="AP3804" i="1" s="1"/>
  <c r="AO3804" i="1" a="1"/>
  <c r="AO3804" i="1" s="1"/>
  <c r="AR1042" i="1" a="1"/>
  <c r="AR1042" i="1" s="1"/>
  <c r="AQ1042" i="1" a="1"/>
  <c r="AQ1042" i="1" s="1"/>
  <c r="AP1042" i="1" a="1"/>
  <c r="AP1042" i="1" s="1"/>
  <c r="AO1042" i="1" a="1"/>
  <c r="AO1042" i="1" s="1"/>
  <c r="AR1722" i="1" a="1"/>
  <c r="AR1722" i="1" s="1"/>
  <c r="AQ1722" i="1" a="1"/>
  <c r="AQ1722" i="1" s="1"/>
  <c r="AP1722" i="1" a="1"/>
  <c r="AP1722" i="1" s="1"/>
  <c r="AO1722" i="1" a="1"/>
  <c r="AO1722" i="1" s="1"/>
  <c r="AR3272" i="1" a="1"/>
  <c r="AR3272" i="1" s="1"/>
  <c r="AQ3272" i="1" a="1"/>
  <c r="AQ3272" i="1" s="1"/>
  <c r="AP3272" i="1" a="1"/>
  <c r="AP3272" i="1" s="1"/>
  <c r="AO3272" i="1" a="1"/>
  <c r="AO3272" i="1" s="1"/>
  <c r="AR955" i="1" a="1"/>
  <c r="AR955" i="1" s="1"/>
  <c r="AQ955" i="1" a="1"/>
  <c r="AQ955" i="1" s="1"/>
  <c r="AP955" i="1" a="1"/>
  <c r="AP955" i="1" s="1"/>
  <c r="AO955" i="1" a="1"/>
  <c r="AO955" i="1" s="1"/>
  <c r="AR151" i="1" a="1"/>
  <c r="AR151" i="1" s="1"/>
  <c r="AQ151" i="1" a="1"/>
  <c r="AQ151" i="1" s="1"/>
  <c r="AP151" i="1" a="1"/>
  <c r="AP151" i="1" s="1"/>
  <c r="AO151" i="1" a="1"/>
  <c r="AO151" i="1" s="1"/>
  <c r="AR521" i="1" a="1"/>
  <c r="AR521" i="1" s="1"/>
  <c r="AQ521" i="1" a="1"/>
  <c r="AQ521" i="1" s="1"/>
  <c r="AP521" i="1" a="1"/>
  <c r="AP521" i="1" s="1"/>
  <c r="AO521" i="1" a="1"/>
  <c r="AO521" i="1" s="1"/>
  <c r="AR308" i="1" a="1"/>
  <c r="AR308" i="1" s="1"/>
  <c r="AQ308" i="1" a="1"/>
  <c r="AQ308" i="1" s="1"/>
  <c r="AP308" i="1" a="1"/>
  <c r="AP308" i="1" s="1"/>
  <c r="AO308" i="1" a="1"/>
  <c r="AO308" i="1" s="1"/>
  <c r="AR291" i="1" a="1"/>
  <c r="AR291" i="1" s="1"/>
  <c r="AQ291" i="1" a="1"/>
  <c r="AQ291" i="1" s="1"/>
  <c r="AP291" i="1" a="1"/>
  <c r="AP291" i="1" s="1"/>
  <c r="AO291" i="1" a="1"/>
  <c r="AO291" i="1" s="1"/>
  <c r="AR560" i="1" a="1"/>
  <c r="AR560" i="1" s="1"/>
  <c r="AQ560" i="1" a="1"/>
  <c r="AQ560" i="1" s="1"/>
  <c r="AP560" i="1" a="1"/>
  <c r="AP560" i="1" s="1"/>
  <c r="AO560" i="1" a="1"/>
  <c r="AO560" i="1" s="1"/>
  <c r="AR544" i="1" a="1"/>
  <c r="AR544" i="1" s="1"/>
  <c r="AQ544" i="1" a="1"/>
  <c r="AQ544" i="1" s="1"/>
  <c r="AP544" i="1" a="1"/>
  <c r="AP544" i="1" s="1"/>
  <c r="AO544" i="1" a="1"/>
  <c r="AO544" i="1" s="1"/>
  <c r="AR392" i="1" a="1"/>
  <c r="AR392" i="1" s="1"/>
  <c r="AQ392" i="1" a="1"/>
  <c r="AQ392" i="1" s="1"/>
  <c r="AP392" i="1" a="1"/>
  <c r="AP392" i="1" s="1"/>
  <c r="AO392" i="1" a="1"/>
  <c r="AO392" i="1" s="1"/>
  <c r="AR1319" i="1" a="1"/>
  <c r="AR1319" i="1" s="1"/>
  <c r="AQ1319" i="1" a="1"/>
  <c r="AQ1319" i="1" s="1"/>
  <c r="AP1319" i="1" a="1"/>
  <c r="AP1319" i="1" s="1"/>
  <c r="AO1319" i="1" a="1"/>
  <c r="AO1319" i="1" s="1"/>
  <c r="AR2693" i="1" a="1"/>
  <c r="AR2693" i="1" s="1"/>
  <c r="AQ2693" i="1" a="1"/>
  <c r="AQ2693" i="1" s="1"/>
  <c r="AP2693" i="1" a="1"/>
  <c r="AP2693" i="1" s="1"/>
  <c r="AO2693" i="1" a="1"/>
  <c r="AO2693" i="1" s="1"/>
  <c r="AR1849" i="1" a="1"/>
  <c r="AR1849" i="1" s="1"/>
  <c r="AQ1849" i="1" a="1"/>
  <c r="AQ1849" i="1" s="1"/>
  <c r="AP1849" i="1" a="1"/>
  <c r="AP1849" i="1" s="1"/>
  <c r="AO1849" i="1" a="1"/>
  <c r="AO1849" i="1" s="1"/>
  <c r="AR1884" i="1" a="1"/>
  <c r="AR1884" i="1" s="1"/>
  <c r="AQ1884" i="1" a="1"/>
  <c r="AQ1884" i="1" s="1"/>
  <c r="AP1884" i="1" a="1"/>
  <c r="AP1884" i="1" s="1"/>
  <c r="AO1884" i="1" a="1"/>
  <c r="AO1884" i="1" s="1"/>
  <c r="AR248" i="1" a="1"/>
  <c r="AR248" i="1" s="1"/>
  <c r="AQ248" i="1" a="1"/>
  <c r="AQ248" i="1" s="1"/>
  <c r="AP248" i="1" a="1"/>
  <c r="AP248" i="1" s="1"/>
  <c r="AO248" i="1" a="1"/>
  <c r="AO248" i="1" s="1"/>
  <c r="AR286" i="1" a="1"/>
  <c r="AR286" i="1" s="1"/>
  <c r="AQ286" i="1" a="1"/>
  <c r="AQ286" i="1" s="1"/>
  <c r="AP286" i="1" a="1"/>
  <c r="AP286" i="1" s="1"/>
  <c r="AO286" i="1" a="1"/>
  <c r="AO286" i="1" s="1"/>
  <c r="AR2929" i="1" a="1"/>
  <c r="AR2929" i="1" s="1"/>
  <c r="AQ2929" i="1" a="1"/>
  <c r="AQ2929" i="1" s="1"/>
  <c r="AP2929" i="1" a="1"/>
  <c r="AP2929" i="1" s="1"/>
  <c r="AO2929" i="1" a="1"/>
  <c r="AO2929" i="1" s="1"/>
  <c r="AR1099" i="1" a="1"/>
  <c r="AR1099" i="1" s="1"/>
  <c r="AQ1099" i="1" a="1"/>
  <c r="AQ1099" i="1" s="1"/>
  <c r="AP1099" i="1" a="1"/>
  <c r="AP1099" i="1" s="1"/>
  <c r="AO1099" i="1" a="1"/>
  <c r="AO1099" i="1" s="1"/>
  <c r="AR1450" i="1" a="1"/>
  <c r="AR1450" i="1" s="1"/>
  <c r="AQ1450" i="1" a="1"/>
  <c r="AQ1450" i="1" s="1"/>
  <c r="AP1450" i="1" a="1"/>
  <c r="AP1450" i="1" s="1"/>
  <c r="AO1450" i="1" a="1"/>
  <c r="AO1450" i="1" s="1"/>
  <c r="AR1190" i="1" a="1"/>
  <c r="AR1190" i="1" s="1"/>
  <c r="AQ1190" i="1" a="1"/>
  <c r="AQ1190" i="1" s="1"/>
  <c r="AP1190" i="1" a="1"/>
  <c r="AP1190" i="1" s="1"/>
  <c r="AO1190" i="1" a="1"/>
  <c r="AO1190" i="1" s="1"/>
  <c r="AR2765" i="1" a="1"/>
  <c r="AR2765" i="1" s="1"/>
  <c r="AQ2765" i="1" a="1"/>
  <c r="AQ2765" i="1" s="1"/>
  <c r="AP2765" i="1" a="1"/>
  <c r="AP2765" i="1" s="1"/>
  <c r="AO2765" i="1" a="1"/>
  <c r="AO2765" i="1" s="1"/>
  <c r="AR3015" i="1" a="1"/>
  <c r="AR3015" i="1" s="1"/>
  <c r="AQ3015" i="1" a="1"/>
  <c r="AQ3015" i="1" s="1"/>
  <c r="AP3015" i="1" a="1"/>
  <c r="AP3015" i="1" s="1"/>
  <c r="AO3015" i="1" a="1"/>
  <c r="AO3015" i="1" s="1"/>
  <c r="AR3379" i="1" a="1"/>
  <c r="AR3379" i="1" s="1"/>
  <c r="AQ3379" i="1" a="1"/>
  <c r="AQ3379" i="1" s="1"/>
  <c r="AP3379" i="1" a="1"/>
  <c r="AP3379" i="1" s="1"/>
  <c r="AO3379" i="1" a="1"/>
  <c r="AO3379" i="1" s="1"/>
  <c r="AR3421" i="1" a="1"/>
  <c r="AR3421" i="1" s="1"/>
  <c r="AQ3421" i="1" a="1"/>
  <c r="AQ3421" i="1" s="1"/>
  <c r="AP3421" i="1" a="1"/>
  <c r="AP3421" i="1" s="1"/>
  <c r="AO3421" i="1" a="1"/>
  <c r="AO3421" i="1" s="1"/>
  <c r="AR3361" i="1" a="1"/>
  <c r="AR3361" i="1" s="1"/>
  <c r="AQ3361" i="1" a="1"/>
  <c r="AQ3361" i="1" s="1"/>
  <c r="AP3361" i="1" a="1"/>
  <c r="AP3361" i="1" s="1"/>
  <c r="AO3361" i="1" a="1"/>
  <c r="AO3361" i="1" s="1"/>
  <c r="AR2766" i="1" a="1"/>
  <c r="AR2766" i="1" s="1"/>
  <c r="AQ2766" i="1" a="1"/>
  <c r="AQ2766" i="1" s="1"/>
  <c r="AP2766" i="1" a="1"/>
  <c r="AP2766" i="1" s="1"/>
  <c r="AO2766" i="1" a="1"/>
  <c r="AO2766" i="1" s="1"/>
  <c r="AR3067" i="1" a="1"/>
  <c r="AR3067" i="1" s="1"/>
  <c r="AQ3067" i="1" a="1"/>
  <c r="AQ3067" i="1" s="1"/>
  <c r="AP3067" i="1" a="1"/>
  <c r="AP3067" i="1" s="1"/>
  <c r="AO3067" i="1" a="1"/>
  <c r="AO3067" i="1" s="1"/>
  <c r="AR3026" i="1" a="1"/>
  <c r="AR3026" i="1" s="1"/>
  <c r="AQ3026" i="1" a="1"/>
  <c r="AQ3026" i="1" s="1"/>
  <c r="AP3026" i="1" a="1"/>
  <c r="AP3026" i="1" s="1"/>
  <c r="AO3026" i="1" a="1"/>
  <c r="AO3026" i="1" s="1"/>
  <c r="AR425" i="1" a="1"/>
  <c r="AR425" i="1" s="1"/>
  <c r="AQ425" i="1" a="1"/>
  <c r="AQ425" i="1" s="1"/>
  <c r="AP425" i="1" a="1"/>
  <c r="AP425" i="1" s="1"/>
  <c r="AO425" i="1" a="1"/>
  <c r="AO425" i="1" s="1"/>
  <c r="AR3287" i="1" a="1"/>
  <c r="AR3287" i="1" s="1"/>
  <c r="AQ3287" i="1" a="1"/>
  <c r="AQ3287" i="1" s="1"/>
  <c r="AP3287" i="1" a="1"/>
  <c r="AP3287" i="1" s="1"/>
  <c r="AO3287" i="1" a="1"/>
  <c r="AO3287" i="1" s="1"/>
  <c r="AR2747" i="1" a="1"/>
  <c r="AR2747" i="1" s="1"/>
  <c r="AQ2747" i="1" a="1"/>
  <c r="AQ2747" i="1" s="1"/>
  <c r="AP2747" i="1" a="1"/>
  <c r="AP2747" i="1" s="1"/>
  <c r="AO2747" i="1" a="1"/>
  <c r="AO2747" i="1" s="1"/>
  <c r="AR2790" i="1" a="1"/>
  <c r="AR2790" i="1" s="1"/>
  <c r="AQ2790" i="1" a="1"/>
  <c r="AQ2790" i="1" s="1"/>
  <c r="AP2790" i="1" a="1"/>
  <c r="AP2790" i="1" s="1"/>
  <c r="AO2790" i="1" a="1"/>
  <c r="AO2790" i="1" s="1"/>
  <c r="AR3155" i="1" a="1"/>
  <c r="AR3155" i="1" s="1"/>
  <c r="AQ3155" i="1" a="1"/>
  <c r="AQ3155" i="1" s="1"/>
  <c r="AP3155" i="1" a="1"/>
  <c r="AP3155" i="1" s="1"/>
  <c r="AO3155" i="1" a="1"/>
  <c r="AO3155" i="1" s="1"/>
  <c r="AR3335" i="1" a="1"/>
  <c r="AR3335" i="1" s="1"/>
  <c r="AQ3335" i="1" a="1"/>
  <c r="AQ3335" i="1" s="1"/>
  <c r="AP3335" i="1" a="1"/>
  <c r="AP3335" i="1" s="1"/>
  <c r="AO3335" i="1" a="1"/>
  <c r="AO3335" i="1" s="1"/>
  <c r="AR3259" i="1" a="1"/>
  <c r="AR3259" i="1" s="1"/>
  <c r="AQ3259" i="1" a="1"/>
  <c r="AQ3259" i="1" s="1"/>
  <c r="AP3259" i="1" a="1"/>
  <c r="AP3259" i="1" s="1"/>
  <c r="AO3259" i="1" a="1"/>
  <c r="AO3259" i="1" s="1"/>
  <c r="AR3078" i="1" a="1"/>
  <c r="AR3078" i="1" s="1"/>
  <c r="AQ3078" i="1" a="1"/>
  <c r="AQ3078" i="1" s="1"/>
  <c r="AP3078" i="1" a="1"/>
  <c r="AP3078" i="1" s="1"/>
  <c r="AO3078" i="1" a="1"/>
  <c r="AO3078" i="1" s="1"/>
  <c r="AR3363" i="1" a="1"/>
  <c r="AR3363" i="1" s="1"/>
  <c r="AQ3363" i="1" a="1"/>
  <c r="AQ3363" i="1" s="1"/>
  <c r="AP3363" i="1" a="1"/>
  <c r="AP3363" i="1" s="1"/>
  <c r="AO3363" i="1" a="1"/>
  <c r="AO3363" i="1" s="1"/>
  <c r="AR3384" i="1" a="1"/>
  <c r="AR3384" i="1" s="1"/>
  <c r="AQ3384" i="1" a="1"/>
  <c r="AQ3384" i="1" s="1"/>
  <c r="AP3384" i="1" a="1"/>
  <c r="AP3384" i="1" s="1"/>
  <c r="AO3384" i="1" a="1"/>
  <c r="AO3384" i="1" s="1"/>
  <c r="AR327" i="1" a="1"/>
  <c r="AR327" i="1" s="1"/>
  <c r="AQ327" i="1" a="1"/>
  <c r="AQ327" i="1" s="1"/>
  <c r="AP327" i="1" a="1"/>
  <c r="AP327" i="1" s="1"/>
  <c r="AO327" i="1" a="1"/>
  <c r="AO327" i="1" s="1"/>
  <c r="AR3007" i="1" a="1"/>
  <c r="AR3007" i="1" s="1"/>
  <c r="AQ3007" i="1" a="1"/>
  <c r="AQ3007" i="1" s="1"/>
  <c r="AP3007" i="1" a="1"/>
  <c r="AP3007" i="1" s="1"/>
  <c r="AO3007" i="1" a="1"/>
  <c r="AO3007" i="1" s="1"/>
  <c r="AR3378" i="1" a="1"/>
  <c r="AR3378" i="1" s="1"/>
  <c r="AQ3378" i="1" a="1"/>
  <c r="AQ3378" i="1" s="1"/>
  <c r="AP3378" i="1" a="1"/>
  <c r="AP3378" i="1" s="1"/>
  <c r="AO3378" i="1" a="1"/>
  <c r="AO3378" i="1" s="1"/>
  <c r="AR2959" i="1" a="1"/>
  <c r="AR2959" i="1" s="1"/>
  <c r="AQ2959" i="1" a="1"/>
  <c r="AQ2959" i="1" s="1"/>
  <c r="AP2959" i="1" a="1"/>
  <c r="AP2959" i="1" s="1"/>
  <c r="AO2959" i="1" a="1"/>
  <c r="AO2959" i="1" s="1"/>
  <c r="AR177" i="1" a="1"/>
  <c r="AR177" i="1" s="1"/>
  <c r="AQ177" i="1" a="1"/>
  <c r="AQ177" i="1" s="1"/>
  <c r="AP177" i="1" a="1"/>
  <c r="AP177" i="1" s="1"/>
  <c r="AO177" i="1" a="1"/>
  <c r="AO177" i="1" s="1"/>
  <c r="AR2950" i="1" a="1"/>
  <c r="AR2950" i="1" s="1"/>
  <c r="AQ2950" i="1" a="1"/>
  <c r="AQ2950" i="1" s="1"/>
  <c r="AP2950" i="1" a="1"/>
  <c r="AP2950" i="1" s="1"/>
  <c r="AO2950" i="1" a="1"/>
  <c r="AO2950" i="1" s="1"/>
  <c r="AR3061" i="1" a="1"/>
  <c r="AR3061" i="1" s="1"/>
  <c r="AQ3061" i="1" a="1"/>
  <c r="AQ3061" i="1" s="1"/>
  <c r="AP3061" i="1" a="1"/>
  <c r="AP3061" i="1" s="1"/>
  <c r="AO3061" i="1" a="1"/>
  <c r="AO3061" i="1" s="1"/>
  <c r="AR2599" i="1" a="1"/>
  <c r="AR2599" i="1" s="1"/>
  <c r="AQ2599" i="1" a="1"/>
  <c r="AQ2599" i="1" s="1"/>
  <c r="AP2599" i="1" a="1"/>
  <c r="AP2599" i="1" s="1"/>
  <c r="AO2599" i="1" a="1"/>
  <c r="AO2599" i="1" s="1"/>
  <c r="AR2764" i="1" a="1"/>
  <c r="AR2764" i="1" s="1"/>
  <c r="AQ2764" i="1" a="1"/>
  <c r="AQ2764" i="1" s="1"/>
  <c r="AP2764" i="1" a="1"/>
  <c r="AP2764" i="1" s="1"/>
  <c r="AO2764" i="1" a="1"/>
  <c r="AO2764" i="1" s="1"/>
  <c r="AR2329" i="1" a="1"/>
  <c r="AR2329" i="1" s="1"/>
  <c r="AQ2329" i="1" a="1"/>
  <c r="AQ2329" i="1" s="1"/>
  <c r="AP2329" i="1" a="1"/>
  <c r="AP2329" i="1" s="1"/>
  <c r="AO2329" i="1" a="1"/>
  <c r="AO2329" i="1" s="1"/>
  <c r="AR2593" i="1" a="1"/>
  <c r="AR2593" i="1" s="1"/>
  <c r="AQ2593" i="1" a="1"/>
  <c r="AQ2593" i="1" s="1"/>
  <c r="AP2593" i="1" a="1"/>
  <c r="AP2593" i="1" s="1"/>
  <c r="AO2593" i="1" a="1"/>
  <c r="AO2593" i="1" s="1"/>
  <c r="AR2840" i="1" a="1"/>
  <c r="AR2840" i="1" s="1"/>
  <c r="AQ2840" i="1" a="1"/>
  <c r="AQ2840" i="1" s="1"/>
  <c r="AP2840" i="1" a="1"/>
  <c r="AP2840" i="1" s="1"/>
  <c r="AO2840" i="1" a="1"/>
  <c r="AO2840" i="1" s="1"/>
  <c r="AR3062" i="1" a="1"/>
  <c r="AR3062" i="1" s="1"/>
  <c r="AQ3062" i="1" a="1"/>
  <c r="AQ3062" i="1" s="1"/>
  <c r="AP3062" i="1" a="1"/>
  <c r="AP3062" i="1" s="1"/>
  <c r="AO3062" i="1" a="1"/>
  <c r="AO3062" i="1" s="1"/>
  <c r="AR2940" i="1" a="1"/>
  <c r="AR2940" i="1" s="1"/>
  <c r="AQ2940" i="1" a="1"/>
  <c r="AQ2940" i="1" s="1"/>
  <c r="AP2940" i="1" a="1"/>
  <c r="AP2940" i="1" s="1"/>
  <c r="AO2940" i="1" a="1"/>
  <c r="AO2940" i="1" s="1"/>
  <c r="AR2616" i="1" a="1"/>
  <c r="AR2616" i="1" s="1"/>
  <c r="AQ2616" i="1" a="1"/>
  <c r="AQ2616" i="1" s="1"/>
  <c r="AP2616" i="1" a="1"/>
  <c r="AP2616" i="1" s="1"/>
  <c r="AO2616" i="1" a="1"/>
  <c r="AO2616" i="1" s="1"/>
  <c r="AR905" i="1" a="1"/>
  <c r="AR905" i="1" s="1"/>
  <c r="AQ905" i="1" a="1"/>
  <c r="AQ905" i="1" s="1"/>
  <c r="AP905" i="1" a="1"/>
  <c r="AP905" i="1" s="1"/>
  <c r="AO905" i="1" a="1"/>
  <c r="AO905" i="1" s="1"/>
  <c r="AR1228" i="1" a="1"/>
  <c r="AR1228" i="1" s="1"/>
  <c r="AQ1228" i="1" a="1"/>
  <c r="AQ1228" i="1" s="1"/>
  <c r="AP1228" i="1" a="1"/>
  <c r="AP1228" i="1" s="1"/>
  <c r="AO1228" i="1" a="1"/>
  <c r="AO1228" i="1" s="1"/>
  <c r="AR1207" i="1" a="1"/>
  <c r="AR1207" i="1" s="1"/>
  <c r="AQ1207" i="1" a="1"/>
  <c r="AQ1207" i="1" s="1"/>
  <c r="AP1207" i="1" a="1"/>
  <c r="AP1207" i="1" s="1"/>
  <c r="AO1207" i="1" a="1"/>
  <c r="AO1207" i="1" s="1"/>
  <c r="AR1953" i="1" a="1"/>
  <c r="AR1953" i="1" s="1"/>
  <c r="AQ1953" i="1" a="1"/>
  <c r="AQ1953" i="1" s="1"/>
  <c r="AP1953" i="1" a="1"/>
  <c r="AP1953" i="1" s="1"/>
  <c r="AO1953" i="1" a="1"/>
  <c r="AO1953" i="1" s="1"/>
  <c r="AR25" i="1" a="1"/>
  <c r="AR25" i="1" s="1"/>
  <c r="AQ25" i="1" a="1"/>
  <c r="AQ25" i="1" s="1"/>
  <c r="AP25" i="1" a="1"/>
  <c r="AP25" i="1" s="1"/>
  <c r="AO25" i="1" a="1"/>
  <c r="AO25" i="1" s="1"/>
  <c r="AR1858" i="1" a="1"/>
  <c r="AR1858" i="1" s="1"/>
  <c r="AQ1858" i="1" a="1"/>
  <c r="AQ1858" i="1" s="1"/>
  <c r="AP1858" i="1" a="1"/>
  <c r="AP1858" i="1" s="1"/>
  <c r="AO1858" i="1" a="1"/>
  <c r="AO1858" i="1" s="1"/>
  <c r="AR1195" i="1" a="1"/>
  <c r="AR1195" i="1" s="1"/>
  <c r="AQ1195" i="1" a="1"/>
  <c r="AQ1195" i="1" s="1"/>
  <c r="AP1195" i="1" a="1"/>
  <c r="AP1195" i="1" s="1"/>
  <c r="AO1195" i="1" a="1"/>
  <c r="AO1195" i="1" s="1"/>
  <c r="AR862" i="1" a="1"/>
  <c r="AR862" i="1" s="1"/>
  <c r="AQ862" i="1" a="1"/>
  <c r="AQ862" i="1" s="1"/>
  <c r="AP862" i="1" a="1"/>
  <c r="AP862" i="1" s="1"/>
  <c r="AO862" i="1" a="1"/>
  <c r="AO862" i="1" s="1"/>
  <c r="AR1046" i="1" a="1"/>
  <c r="AR1046" i="1" s="1"/>
  <c r="AQ1046" i="1" a="1"/>
  <c r="AQ1046" i="1" s="1"/>
  <c r="AP1046" i="1" a="1"/>
  <c r="AP1046" i="1" s="1"/>
  <c r="AO1046" i="1" a="1"/>
  <c r="AO1046" i="1" s="1"/>
  <c r="AR1472" i="1" a="1"/>
  <c r="AR1472" i="1" s="1"/>
  <c r="AQ1472" i="1" a="1"/>
  <c r="AQ1472" i="1" s="1"/>
  <c r="AP1472" i="1" a="1"/>
  <c r="AP1472" i="1" s="1"/>
  <c r="AO1472" i="1" a="1"/>
  <c r="AO1472" i="1" s="1"/>
  <c r="AR1457" i="1" a="1"/>
  <c r="AR1457" i="1" s="1"/>
  <c r="AQ1457" i="1" a="1"/>
  <c r="AQ1457" i="1" s="1"/>
  <c r="AP1457" i="1" a="1"/>
  <c r="AP1457" i="1" s="1"/>
  <c r="AO1457" i="1" a="1"/>
  <c r="AO1457" i="1" s="1"/>
  <c r="AR1929" i="1" a="1"/>
  <c r="AR1929" i="1" s="1"/>
  <c r="AQ1929" i="1" a="1"/>
  <c r="AQ1929" i="1" s="1"/>
  <c r="AP1929" i="1" a="1"/>
  <c r="AP1929" i="1" s="1"/>
  <c r="AO1929" i="1" a="1"/>
  <c r="AO1929" i="1" s="1"/>
  <c r="AR1473" i="1" a="1"/>
  <c r="AR1473" i="1" s="1"/>
  <c r="AQ1473" i="1" a="1"/>
  <c r="AQ1473" i="1" s="1"/>
  <c r="AP1473" i="1" a="1"/>
  <c r="AP1473" i="1" s="1"/>
  <c r="AO1473" i="1" a="1"/>
  <c r="AO1473" i="1" s="1"/>
  <c r="AR1269" i="1" a="1"/>
  <c r="AR1269" i="1" s="1"/>
  <c r="AQ1269" i="1" a="1"/>
  <c r="AQ1269" i="1" s="1"/>
  <c r="AP1269" i="1" a="1"/>
  <c r="AP1269" i="1" s="1"/>
  <c r="AO1269" i="1" a="1"/>
  <c r="AO1269" i="1" s="1"/>
  <c r="AR2208" i="1" a="1"/>
  <c r="AR2208" i="1" s="1"/>
  <c r="AQ2208" i="1" a="1"/>
  <c r="AQ2208" i="1" s="1"/>
  <c r="AP2208" i="1" a="1"/>
  <c r="AP2208" i="1" s="1"/>
  <c r="AO2208" i="1" a="1"/>
  <c r="AO2208" i="1" s="1"/>
  <c r="AR142" i="1" a="1"/>
  <c r="AR142" i="1" s="1"/>
  <c r="AQ142" i="1" a="1"/>
  <c r="AQ142" i="1" s="1"/>
  <c r="AP142" i="1" a="1"/>
  <c r="AP142" i="1" s="1"/>
  <c r="AO142" i="1" a="1"/>
  <c r="AO142" i="1" s="1"/>
  <c r="AR1164" i="1" a="1"/>
  <c r="AR1164" i="1" s="1"/>
  <c r="AQ1164" i="1" a="1"/>
  <c r="AQ1164" i="1" s="1"/>
  <c r="AP1164" i="1" a="1"/>
  <c r="AP1164" i="1" s="1"/>
  <c r="AO1164" i="1" a="1"/>
  <c r="AO1164" i="1" s="1"/>
  <c r="AR1199" i="1" a="1"/>
  <c r="AR1199" i="1" s="1"/>
  <c r="AQ1199" i="1" a="1"/>
  <c r="AQ1199" i="1" s="1"/>
  <c r="AP1199" i="1" a="1"/>
  <c r="AP1199" i="1" s="1"/>
  <c r="AO1199" i="1" a="1"/>
  <c r="AO1199" i="1" s="1"/>
  <c r="AR1307" i="1" a="1"/>
  <c r="AR1307" i="1" s="1"/>
  <c r="AQ1307" i="1" a="1"/>
  <c r="AQ1307" i="1" s="1"/>
  <c r="AP1307" i="1" a="1"/>
  <c r="AP1307" i="1" s="1"/>
  <c r="AO1307" i="1" a="1"/>
  <c r="AO1307" i="1" s="1"/>
  <c r="AR1153" i="1" a="1"/>
  <c r="AR1153" i="1" s="1"/>
  <c r="AQ1153" i="1" a="1"/>
  <c r="AQ1153" i="1" s="1"/>
  <c r="AP1153" i="1" a="1"/>
  <c r="AP1153" i="1" s="1"/>
  <c r="AO1153" i="1" a="1"/>
  <c r="AO1153" i="1" s="1"/>
  <c r="AR1109" i="1" a="1"/>
  <c r="AR1109" i="1" s="1"/>
  <c r="AQ1109" i="1" a="1"/>
  <c r="AQ1109" i="1" s="1"/>
  <c r="AP1109" i="1" a="1"/>
  <c r="AP1109" i="1" s="1"/>
  <c r="AO1109" i="1" a="1"/>
  <c r="AO1109" i="1" s="1"/>
  <c r="AR1151" i="1" a="1"/>
  <c r="AR1151" i="1" s="1"/>
  <c r="AQ1151" i="1" a="1"/>
  <c r="AQ1151" i="1" s="1"/>
  <c r="AP1151" i="1" a="1"/>
  <c r="AP1151" i="1" s="1"/>
  <c r="AO1151" i="1" a="1"/>
  <c r="AO1151" i="1" s="1"/>
  <c r="AR1107" i="1" a="1"/>
  <c r="AR1107" i="1" s="1"/>
  <c r="AQ1107" i="1" a="1"/>
  <c r="AQ1107" i="1" s="1"/>
  <c r="AP1107" i="1" a="1"/>
  <c r="AP1107" i="1" s="1"/>
  <c r="AO1107" i="1" a="1"/>
  <c r="AO1107" i="1" s="1"/>
  <c r="AR1108" i="1" a="1"/>
  <c r="AR1108" i="1" s="1"/>
  <c r="AQ1108" i="1" a="1"/>
  <c r="AQ1108" i="1" s="1"/>
  <c r="AP1108" i="1" a="1"/>
  <c r="AP1108" i="1" s="1"/>
  <c r="AO1108" i="1" a="1"/>
  <c r="AO1108" i="1" s="1"/>
  <c r="AR1128" i="1" a="1"/>
  <c r="AR1128" i="1" s="1"/>
  <c r="AQ1128" i="1" a="1"/>
  <c r="AQ1128" i="1" s="1"/>
  <c r="AP1128" i="1" a="1"/>
  <c r="AP1128" i="1" s="1"/>
  <c r="AO1128" i="1" a="1"/>
  <c r="AO1128" i="1" s="1"/>
  <c r="AR617" i="1" a="1"/>
  <c r="AR617" i="1" s="1"/>
  <c r="AQ617" i="1" a="1"/>
  <c r="AQ617" i="1" s="1"/>
  <c r="AP617" i="1" a="1"/>
  <c r="AP617" i="1" s="1"/>
  <c r="AO617" i="1" a="1"/>
  <c r="AO617" i="1" s="1"/>
  <c r="AR3084" i="1" a="1"/>
  <c r="AR3084" i="1" s="1"/>
  <c r="AQ3084" i="1" a="1"/>
  <c r="AQ3084" i="1" s="1"/>
  <c r="AP3084" i="1" a="1"/>
  <c r="AP3084" i="1" s="1"/>
  <c r="AO3084" i="1" a="1"/>
  <c r="AO3084" i="1" s="1"/>
  <c r="AR1306" i="1" a="1"/>
  <c r="AR1306" i="1" s="1"/>
  <c r="AQ1306" i="1" a="1"/>
  <c r="AQ1306" i="1" s="1"/>
  <c r="AP1306" i="1" a="1"/>
  <c r="AP1306" i="1" s="1"/>
  <c r="AO1306" i="1" a="1"/>
  <c r="AO1306" i="1" s="1"/>
  <c r="AR1684" i="1" a="1"/>
  <c r="AR1684" i="1" s="1"/>
  <c r="AQ1684" i="1" a="1"/>
  <c r="AQ1684" i="1" s="1"/>
  <c r="AP1684" i="1" a="1"/>
  <c r="AP1684" i="1" s="1"/>
  <c r="AO1684" i="1" a="1"/>
  <c r="AO1684" i="1" s="1"/>
  <c r="AR1956" i="1" a="1"/>
  <c r="AR1956" i="1" s="1"/>
  <c r="AQ1956" i="1" a="1"/>
  <c r="AQ1956" i="1" s="1"/>
  <c r="AP1956" i="1" a="1"/>
  <c r="AP1956" i="1" s="1"/>
  <c r="AO1956" i="1" a="1"/>
  <c r="AO1956" i="1" s="1"/>
  <c r="AR1973" i="1" a="1"/>
  <c r="AR1973" i="1" s="1"/>
  <c r="AQ1973" i="1" a="1"/>
  <c r="AQ1973" i="1" s="1"/>
  <c r="AP1973" i="1" a="1"/>
  <c r="AP1973" i="1" s="1"/>
  <c r="AO1973" i="1" a="1"/>
  <c r="AO1973" i="1" s="1"/>
  <c r="AR832" i="1" a="1"/>
  <c r="AR832" i="1" s="1"/>
  <c r="AQ832" i="1" a="1"/>
  <c r="AQ832" i="1" s="1"/>
  <c r="AP832" i="1" a="1"/>
  <c r="AP832" i="1" s="1"/>
  <c r="AO832" i="1" a="1"/>
  <c r="AO832" i="1" s="1"/>
  <c r="AR2023" i="1" a="1"/>
  <c r="AR2023" i="1" s="1"/>
  <c r="AQ2023" i="1" a="1"/>
  <c r="AQ2023" i="1" s="1"/>
  <c r="AP2023" i="1" a="1"/>
  <c r="AP2023" i="1" s="1"/>
  <c r="AO2023" i="1" a="1"/>
  <c r="AO2023" i="1" s="1"/>
  <c r="AR2759" i="1" a="1"/>
  <c r="AR2759" i="1" s="1"/>
  <c r="AQ2759" i="1" a="1"/>
  <c r="AQ2759" i="1" s="1"/>
  <c r="AP2759" i="1" a="1"/>
  <c r="AP2759" i="1" s="1"/>
  <c r="AO2759" i="1" a="1"/>
  <c r="AO2759" i="1" s="1"/>
  <c r="AR904" i="1" a="1"/>
  <c r="AR904" i="1" s="1"/>
  <c r="AQ904" i="1" a="1"/>
  <c r="AQ904" i="1" s="1"/>
  <c r="AP904" i="1" a="1"/>
  <c r="AP904" i="1" s="1"/>
  <c r="AO904" i="1" a="1"/>
  <c r="AO904" i="1" s="1"/>
  <c r="AR1210" i="1" a="1"/>
  <c r="AR1210" i="1" s="1"/>
  <c r="AQ1210" i="1" a="1"/>
  <c r="AQ1210" i="1" s="1"/>
  <c r="AP1210" i="1" a="1"/>
  <c r="AP1210" i="1" s="1"/>
  <c r="AO1210" i="1" a="1"/>
  <c r="AO1210" i="1" s="1"/>
  <c r="AR1227" i="1" a="1"/>
  <c r="AR1227" i="1" s="1"/>
  <c r="AQ1227" i="1" a="1"/>
  <c r="AQ1227" i="1" s="1"/>
  <c r="AP1227" i="1" a="1"/>
  <c r="AP1227" i="1" s="1"/>
  <c r="AO1227" i="1" a="1"/>
  <c r="AO1227" i="1" s="1"/>
  <c r="AR2583" i="1" a="1"/>
  <c r="AR2583" i="1" s="1"/>
  <c r="AQ2583" i="1" a="1"/>
  <c r="AQ2583" i="1" s="1"/>
  <c r="AP2583" i="1" a="1"/>
  <c r="AP2583" i="1" s="1"/>
  <c r="AO2583" i="1" a="1"/>
  <c r="AO2583" i="1" s="1"/>
  <c r="AR925" i="1" a="1"/>
  <c r="AR925" i="1" s="1"/>
  <c r="AQ925" i="1" a="1"/>
  <c r="AQ925" i="1" s="1"/>
  <c r="AP925" i="1" a="1"/>
  <c r="AP925" i="1" s="1"/>
  <c r="AO925" i="1" a="1"/>
  <c r="AO925" i="1" s="1"/>
  <c r="AR959" i="1" a="1"/>
  <c r="AR959" i="1" s="1"/>
  <c r="AQ959" i="1" a="1"/>
  <c r="AQ959" i="1" s="1"/>
  <c r="AP959" i="1" a="1"/>
  <c r="AP959" i="1" s="1"/>
  <c r="AO959" i="1" a="1"/>
  <c r="AO959" i="1" s="1"/>
  <c r="AR950" i="1" a="1"/>
  <c r="AR950" i="1" s="1"/>
  <c r="AQ950" i="1" a="1"/>
  <c r="AQ950" i="1" s="1"/>
  <c r="AP950" i="1" a="1"/>
  <c r="AP950" i="1" s="1"/>
  <c r="AO950" i="1" a="1"/>
  <c r="AO950" i="1" s="1"/>
  <c r="AR2569" i="1" a="1"/>
  <c r="AR2569" i="1" s="1"/>
  <c r="AQ2569" i="1" a="1"/>
  <c r="AQ2569" i="1" s="1"/>
  <c r="AP2569" i="1" a="1"/>
  <c r="AP2569" i="1" s="1"/>
  <c r="AO2569" i="1" a="1"/>
  <c r="AO2569" i="1" s="1"/>
  <c r="AR298" i="1" a="1"/>
  <c r="AR298" i="1" s="1"/>
  <c r="AQ298" i="1" a="1"/>
  <c r="AQ298" i="1" s="1"/>
  <c r="AP298" i="1" a="1"/>
  <c r="AP298" i="1" s="1"/>
  <c r="AO298" i="1" a="1"/>
  <c r="AO298" i="1" s="1"/>
  <c r="AR2826" i="1" a="1"/>
  <c r="AR2826" i="1" s="1"/>
  <c r="AQ2826" i="1" a="1"/>
  <c r="AQ2826" i="1" s="1"/>
  <c r="AP2826" i="1" a="1"/>
  <c r="AP2826" i="1" s="1"/>
  <c r="AO2826" i="1" a="1"/>
  <c r="AO2826" i="1" s="1"/>
  <c r="AR2284" i="1" a="1"/>
  <c r="AR2284" i="1" s="1"/>
  <c r="AQ2284" i="1" a="1"/>
  <c r="AQ2284" i="1" s="1"/>
  <c r="AP2284" i="1" a="1"/>
  <c r="AP2284" i="1" s="1"/>
  <c r="AO2284" i="1" a="1"/>
  <c r="AO2284" i="1" s="1"/>
  <c r="AR181" i="1" a="1"/>
  <c r="AR181" i="1" s="1"/>
  <c r="AQ181" i="1" a="1"/>
  <c r="AQ181" i="1" s="1"/>
  <c r="AP181" i="1" a="1"/>
  <c r="AP181" i="1" s="1"/>
  <c r="AO181" i="1" a="1"/>
  <c r="AO181" i="1" s="1"/>
  <c r="AR2576" i="1" a="1"/>
  <c r="AR2576" i="1" s="1"/>
  <c r="AQ2576" i="1" a="1"/>
  <c r="AQ2576" i="1" s="1"/>
  <c r="AP2576" i="1" a="1"/>
  <c r="AP2576" i="1" s="1"/>
  <c r="AO2576" i="1" a="1"/>
  <c r="AO2576" i="1" s="1"/>
  <c r="AR1188" i="1" a="1"/>
  <c r="AR1188" i="1" s="1"/>
  <c r="AQ1188" i="1" a="1"/>
  <c r="AQ1188" i="1" s="1"/>
  <c r="AP1188" i="1" a="1"/>
  <c r="AP1188" i="1" s="1"/>
  <c r="AO1188" i="1" a="1"/>
  <c r="AO1188" i="1" s="1"/>
  <c r="AR3394" i="1" a="1"/>
  <c r="AR3394" i="1" s="1"/>
  <c r="AQ3394" i="1" a="1"/>
  <c r="AQ3394" i="1" s="1"/>
  <c r="AP3394" i="1" a="1"/>
  <c r="AP3394" i="1" s="1"/>
  <c r="AO3394" i="1" a="1"/>
  <c r="AO3394" i="1" s="1"/>
  <c r="AR3388" i="1" a="1"/>
  <c r="AR3388" i="1" s="1"/>
  <c r="AQ3388" i="1" a="1"/>
  <c r="AQ3388" i="1" s="1"/>
  <c r="AP3388" i="1" a="1"/>
  <c r="AP3388" i="1" s="1"/>
  <c r="AO3388" i="1" a="1"/>
  <c r="AO3388" i="1" s="1"/>
  <c r="AR3403" i="1" a="1"/>
  <c r="AR3403" i="1" s="1"/>
  <c r="AQ3403" i="1" a="1"/>
  <c r="AQ3403" i="1" s="1"/>
  <c r="AP3403" i="1" a="1"/>
  <c r="AP3403" i="1" s="1"/>
  <c r="AO3403" i="1" a="1"/>
  <c r="AO3403" i="1" s="1"/>
  <c r="AR1824" i="1" a="1"/>
  <c r="AR1824" i="1" s="1"/>
  <c r="AQ1824" i="1" a="1"/>
  <c r="AQ1824" i="1" s="1"/>
  <c r="AP1824" i="1" a="1"/>
  <c r="AP1824" i="1" s="1"/>
  <c r="AO1824" i="1" a="1"/>
  <c r="AO1824" i="1" s="1"/>
  <c r="AR948" i="1" a="1"/>
  <c r="AR948" i="1" s="1"/>
  <c r="AQ948" i="1" a="1"/>
  <c r="AQ948" i="1" s="1"/>
  <c r="AP948" i="1" a="1"/>
  <c r="AP948" i="1" s="1"/>
  <c r="AO948" i="1" a="1"/>
  <c r="AO948" i="1" s="1"/>
  <c r="AR3401" i="1" a="1"/>
  <c r="AR3401" i="1" s="1"/>
  <c r="AQ3401" i="1" a="1"/>
  <c r="AQ3401" i="1" s="1"/>
  <c r="AP3401" i="1" a="1"/>
  <c r="AP3401" i="1" s="1"/>
  <c r="AO3401" i="1" a="1"/>
  <c r="AO3401" i="1" s="1"/>
  <c r="AR2993" i="1" a="1"/>
  <c r="AR2993" i="1" s="1"/>
  <c r="AQ2993" i="1" a="1"/>
  <c r="AQ2993" i="1" s="1"/>
  <c r="AP2993" i="1" a="1"/>
  <c r="AP2993" i="1" s="1"/>
  <c r="AO2993" i="1" a="1"/>
  <c r="AO2993" i="1" s="1"/>
  <c r="AR2246" i="1" a="1"/>
  <c r="AR2246" i="1" s="1"/>
  <c r="AQ2246" i="1" a="1"/>
  <c r="AQ2246" i="1" s="1"/>
  <c r="AP2246" i="1" a="1"/>
  <c r="AP2246" i="1" s="1"/>
  <c r="AO2246" i="1" a="1"/>
  <c r="AO2246" i="1" s="1"/>
  <c r="AR239" i="1" a="1"/>
  <c r="AR239" i="1" s="1"/>
  <c r="AQ239" i="1" a="1"/>
  <c r="AQ239" i="1" s="1"/>
  <c r="AP239" i="1" a="1"/>
  <c r="AP239" i="1" s="1"/>
  <c r="AO239" i="1" a="1"/>
  <c r="AO239" i="1" s="1"/>
  <c r="AR225" i="1" a="1"/>
  <c r="AR225" i="1" s="1"/>
  <c r="AQ225" i="1" a="1"/>
  <c r="AQ225" i="1" s="1"/>
  <c r="AP225" i="1" a="1"/>
  <c r="AP225" i="1" s="1"/>
  <c r="AO225" i="1" a="1"/>
  <c r="AO225" i="1" s="1"/>
  <c r="AR400" i="1" a="1"/>
  <c r="AR400" i="1" s="1"/>
  <c r="AQ400" i="1" a="1"/>
  <c r="AQ400" i="1" s="1"/>
  <c r="AP400" i="1" a="1"/>
  <c r="AP400" i="1" s="1"/>
  <c r="AO400" i="1" a="1"/>
  <c r="AO400" i="1" s="1"/>
  <c r="AR412" i="1" a="1"/>
  <c r="AR412" i="1" s="1"/>
  <c r="AQ412" i="1" a="1"/>
  <c r="AQ412" i="1" s="1"/>
  <c r="AP412" i="1" a="1"/>
  <c r="AP412" i="1" s="1"/>
  <c r="AO412" i="1" a="1"/>
  <c r="AO412" i="1" s="1"/>
  <c r="AR342" i="1" a="1"/>
  <c r="AR342" i="1" s="1"/>
  <c r="AQ342" i="1" a="1"/>
  <c r="AQ342" i="1" s="1"/>
  <c r="AP342" i="1" a="1"/>
  <c r="AP342" i="1" s="1"/>
  <c r="AO342" i="1" a="1"/>
  <c r="AO342" i="1" s="1"/>
  <c r="AR89" i="1" a="1"/>
  <c r="AR89" i="1" s="1"/>
  <c r="AQ89" i="1" a="1"/>
  <c r="AQ89" i="1" s="1"/>
  <c r="AP89" i="1" a="1"/>
  <c r="AP89" i="1" s="1"/>
  <c r="AO89" i="1" a="1"/>
  <c r="AO89" i="1" s="1"/>
  <c r="AR456" i="1" a="1"/>
  <c r="AR456" i="1" s="1"/>
  <c r="AQ456" i="1" a="1"/>
  <c r="AQ456" i="1" s="1"/>
  <c r="AP456" i="1" a="1"/>
  <c r="AP456" i="1" s="1"/>
  <c r="AO456" i="1" a="1"/>
  <c r="AO456" i="1" s="1"/>
  <c r="AR31" i="1" a="1"/>
  <c r="AR31" i="1" s="1"/>
  <c r="AQ31" i="1" a="1"/>
  <c r="AQ31" i="1" s="1"/>
  <c r="AP31" i="1" a="1"/>
  <c r="AP31" i="1" s="1"/>
  <c r="AO31" i="1" a="1"/>
  <c r="AO31" i="1" s="1"/>
  <c r="AR1101" i="1" a="1"/>
  <c r="AR1101" i="1" s="1"/>
  <c r="AQ1101" i="1" a="1"/>
  <c r="AQ1101" i="1" s="1"/>
  <c r="AP1101" i="1" a="1"/>
  <c r="AP1101" i="1" s="1"/>
  <c r="AO1101" i="1" a="1"/>
  <c r="AO1101" i="1" s="1"/>
  <c r="AR742" i="1" a="1"/>
  <c r="AR742" i="1" s="1"/>
  <c r="AQ742" i="1" a="1"/>
  <c r="AQ742" i="1" s="1"/>
  <c r="AP742" i="1" a="1"/>
  <c r="AP742" i="1" s="1"/>
  <c r="AO742" i="1" a="1"/>
  <c r="AO742" i="1" s="1"/>
  <c r="AR39" i="1" a="1"/>
  <c r="AR39" i="1" s="1"/>
  <c r="AQ39" i="1" a="1"/>
  <c r="AQ39" i="1" s="1"/>
  <c r="AP39" i="1" a="1"/>
  <c r="AP39" i="1" s="1"/>
  <c r="AO39" i="1" a="1"/>
  <c r="AO39" i="1" s="1"/>
  <c r="AR1914" i="1" a="1"/>
  <c r="AR1914" i="1" s="1"/>
  <c r="AQ1914" i="1" a="1"/>
  <c r="AQ1914" i="1" s="1"/>
  <c r="AP1914" i="1" a="1"/>
  <c r="AP1914" i="1" s="1"/>
  <c r="AO1914" i="1" a="1"/>
  <c r="AO1914" i="1" s="1"/>
  <c r="AR210" i="1" a="1"/>
  <c r="AR210" i="1" s="1"/>
  <c r="AQ210" i="1" a="1"/>
  <c r="AQ210" i="1" s="1"/>
  <c r="AP210" i="1" a="1"/>
  <c r="AP210" i="1" s="1"/>
  <c r="AO210" i="1" a="1"/>
  <c r="AO210" i="1" s="1"/>
  <c r="AR233" i="1" a="1"/>
  <c r="AR233" i="1" s="1"/>
  <c r="AQ233" i="1" a="1"/>
  <c r="AQ233" i="1" s="1"/>
  <c r="AP233" i="1" a="1"/>
  <c r="AP233" i="1" s="1"/>
  <c r="AO233" i="1" a="1"/>
  <c r="AO233" i="1" s="1"/>
  <c r="AR246" i="1" a="1"/>
  <c r="AR246" i="1" s="1"/>
  <c r="AQ246" i="1" a="1"/>
  <c r="AQ246" i="1" s="1"/>
  <c r="AP246" i="1" a="1"/>
  <c r="AP246" i="1" s="1"/>
  <c r="AO246" i="1" a="1"/>
  <c r="AO246" i="1" s="1"/>
  <c r="AR1184" i="1" a="1"/>
  <c r="AR1184" i="1" s="1"/>
  <c r="AQ1184" i="1" a="1"/>
  <c r="AQ1184" i="1" s="1"/>
  <c r="AP1184" i="1" a="1"/>
  <c r="AP1184" i="1" s="1"/>
  <c r="AO1184" i="1" a="1"/>
  <c r="AO1184" i="1" s="1"/>
  <c r="AR440" i="1" a="1"/>
  <c r="AR440" i="1" s="1"/>
  <c r="AQ440" i="1" a="1"/>
  <c r="AQ440" i="1" s="1"/>
  <c r="AP440" i="1" a="1"/>
  <c r="AP440" i="1" s="1"/>
  <c r="AO440" i="1" a="1"/>
  <c r="AO440" i="1" s="1"/>
  <c r="AR154" i="1" a="1"/>
  <c r="AR154" i="1" s="1"/>
  <c r="AQ154" i="1" a="1"/>
  <c r="AQ154" i="1" s="1"/>
  <c r="AP154" i="1" a="1"/>
  <c r="AP154" i="1" s="1"/>
  <c r="AO154" i="1" a="1"/>
  <c r="AO154" i="1" s="1"/>
  <c r="AR1987" i="1" a="1"/>
  <c r="AR1987" i="1" s="1"/>
  <c r="AQ1987" i="1" a="1"/>
  <c r="AQ1987" i="1" s="1"/>
  <c r="AP1987" i="1" a="1"/>
  <c r="AP1987" i="1" s="1"/>
  <c r="AO1987" i="1" a="1"/>
  <c r="AO1987" i="1" s="1"/>
  <c r="AR1655" i="1" a="1"/>
  <c r="AR1655" i="1" s="1"/>
  <c r="AQ1655" i="1" a="1"/>
  <c r="AQ1655" i="1" s="1"/>
  <c r="AP1655" i="1" a="1"/>
  <c r="AP1655" i="1" s="1"/>
  <c r="AO1655" i="1" a="1"/>
  <c r="AO1655" i="1" s="1"/>
  <c r="AR767" i="1" a="1"/>
  <c r="AR767" i="1" s="1"/>
  <c r="AQ767" i="1" a="1"/>
  <c r="AQ767" i="1" s="1"/>
  <c r="AP767" i="1" a="1"/>
  <c r="AP767" i="1" s="1"/>
  <c r="AO767" i="1" a="1"/>
  <c r="AO767" i="1" s="1"/>
  <c r="AR1841" i="1" a="1"/>
  <c r="AR1841" i="1" s="1"/>
  <c r="AQ1841" i="1" a="1"/>
  <c r="AQ1841" i="1" s="1"/>
  <c r="AP1841" i="1" a="1"/>
  <c r="AP1841" i="1" s="1"/>
  <c r="AO1841" i="1" a="1"/>
  <c r="AO1841" i="1" s="1"/>
  <c r="AR1004" i="1" a="1"/>
  <c r="AR1004" i="1" s="1"/>
  <c r="AQ1004" i="1" a="1"/>
  <c r="AQ1004" i="1" s="1"/>
  <c r="AP1004" i="1" a="1"/>
  <c r="AP1004" i="1" s="1"/>
  <c r="AO1004" i="1" a="1"/>
  <c r="AO1004" i="1" s="1"/>
  <c r="AR981" i="1" a="1"/>
  <c r="AR981" i="1" s="1"/>
  <c r="AQ981" i="1" a="1"/>
  <c r="AQ981" i="1" s="1"/>
  <c r="AP981" i="1" a="1"/>
  <c r="AP981" i="1" s="1"/>
  <c r="AO981" i="1" a="1"/>
  <c r="AO981" i="1" s="1"/>
  <c r="AR111" i="1" a="1"/>
  <c r="AR111" i="1" s="1"/>
  <c r="AQ111" i="1" a="1"/>
  <c r="AQ111" i="1" s="1"/>
  <c r="AP111" i="1" a="1"/>
  <c r="AP111" i="1" s="1"/>
  <c r="AO111" i="1" a="1"/>
  <c r="AO111" i="1" s="1"/>
  <c r="AR2550" i="1" a="1"/>
  <c r="AR2550" i="1" s="1"/>
  <c r="AQ2550" i="1" a="1"/>
  <c r="AQ2550" i="1" s="1"/>
  <c r="AP2550" i="1" a="1"/>
  <c r="AP2550" i="1" s="1"/>
  <c r="AO2550" i="1" a="1"/>
  <c r="AO2550" i="1" s="1"/>
  <c r="AR1768" i="1" a="1"/>
  <c r="AR1768" i="1" s="1"/>
  <c r="AQ1768" i="1" a="1"/>
  <c r="AQ1768" i="1" s="1"/>
  <c r="AP1768" i="1" a="1"/>
  <c r="AP1768" i="1" s="1"/>
  <c r="AO1768" i="1" a="1"/>
  <c r="AO1768" i="1" s="1"/>
  <c r="AR1671" i="1" a="1"/>
  <c r="AR1671" i="1" s="1"/>
  <c r="AQ1671" i="1" a="1"/>
  <c r="AQ1671" i="1" s="1"/>
  <c r="AP1671" i="1" a="1"/>
  <c r="AP1671" i="1" s="1"/>
  <c r="AO1671" i="1" a="1"/>
  <c r="AO1671" i="1" s="1"/>
  <c r="AR1155" i="1" a="1"/>
  <c r="AR1155" i="1" s="1"/>
  <c r="AQ1155" i="1" a="1"/>
  <c r="AQ1155" i="1" s="1"/>
  <c r="AP1155" i="1" a="1"/>
  <c r="AP1155" i="1" s="1"/>
  <c r="AO1155" i="1" a="1"/>
  <c r="AO1155" i="1" s="1"/>
  <c r="AR1288" i="1" a="1"/>
  <c r="AR1288" i="1" s="1"/>
  <c r="AQ1288" i="1" a="1"/>
  <c r="AQ1288" i="1" s="1"/>
  <c r="AP1288" i="1" a="1"/>
  <c r="AP1288" i="1" s="1"/>
  <c r="AO1288" i="1" a="1"/>
  <c r="AO1288" i="1" s="1"/>
  <c r="AR2711" i="1" a="1"/>
  <c r="AR2711" i="1" s="1"/>
  <c r="AQ2711" i="1" a="1"/>
  <c r="AQ2711" i="1" s="1"/>
  <c r="AP2711" i="1" a="1"/>
  <c r="AP2711" i="1" s="1"/>
  <c r="AO2711" i="1" a="1"/>
  <c r="AO2711" i="1" s="1"/>
  <c r="AR1361" i="1" a="1"/>
  <c r="AR1361" i="1" s="1"/>
  <c r="AQ1361" i="1" a="1"/>
  <c r="AQ1361" i="1" s="1"/>
  <c r="AP1361" i="1" a="1"/>
  <c r="AP1361" i="1" s="1"/>
  <c r="AO1361" i="1" a="1"/>
  <c r="AO1361" i="1" s="1"/>
  <c r="AR1437" i="1" a="1"/>
  <c r="AR1437" i="1" s="1"/>
  <c r="AQ1437" i="1" a="1"/>
  <c r="AQ1437" i="1" s="1"/>
  <c r="AP1437" i="1" a="1"/>
  <c r="AP1437" i="1" s="1"/>
  <c r="AO1437" i="1" a="1"/>
  <c r="AO1437" i="1" s="1"/>
  <c r="AR2628" i="1" a="1"/>
  <c r="AR2628" i="1" s="1"/>
  <c r="AQ2628" i="1" a="1"/>
  <c r="AQ2628" i="1" s="1"/>
  <c r="AP2628" i="1" a="1"/>
  <c r="AP2628" i="1" s="1"/>
  <c r="AO2628" i="1" a="1"/>
  <c r="AO2628" i="1" s="1"/>
  <c r="AR1176" i="1" a="1"/>
  <c r="AR1176" i="1" s="1"/>
  <c r="AQ1176" i="1" a="1"/>
  <c r="AQ1176" i="1" s="1"/>
  <c r="AP1176" i="1" a="1"/>
  <c r="AP1176" i="1" s="1"/>
  <c r="AO1176" i="1" a="1"/>
  <c r="AO1176" i="1" s="1"/>
  <c r="AR1152" i="1" a="1"/>
  <c r="AR1152" i="1" s="1"/>
  <c r="AQ1152" i="1" a="1"/>
  <c r="AQ1152" i="1" s="1"/>
  <c r="AP1152" i="1" a="1"/>
  <c r="AP1152" i="1" s="1"/>
  <c r="AO1152" i="1" a="1"/>
  <c r="AO1152" i="1" s="1"/>
  <c r="AR466" i="1" a="1"/>
  <c r="AR466" i="1" s="1"/>
  <c r="AQ466" i="1" a="1"/>
  <c r="AQ466" i="1" s="1"/>
  <c r="AP466" i="1" a="1"/>
  <c r="AP466" i="1" s="1"/>
  <c r="AO466" i="1" a="1"/>
  <c r="AO466" i="1" s="1"/>
  <c r="AR322" i="1" a="1"/>
  <c r="AR322" i="1" s="1"/>
  <c r="AQ322" i="1" a="1"/>
  <c r="AQ322" i="1" s="1"/>
  <c r="AP322" i="1" a="1"/>
  <c r="AP322" i="1" s="1"/>
  <c r="AO322" i="1" a="1"/>
  <c r="AO322" i="1" s="1"/>
  <c r="AR2084" i="1" a="1"/>
  <c r="AR2084" i="1" s="1"/>
  <c r="AQ2084" i="1" a="1"/>
  <c r="AQ2084" i="1" s="1"/>
  <c r="AP2084" i="1" a="1"/>
  <c r="AP2084" i="1" s="1"/>
  <c r="AO2084" i="1" a="1"/>
  <c r="AO2084" i="1" s="1"/>
  <c r="AR2252" i="1" a="1"/>
  <c r="AR2252" i="1" s="1"/>
  <c r="AQ2252" i="1" a="1"/>
  <c r="AQ2252" i="1" s="1"/>
  <c r="AP2252" i="1" a="1"/>
  <c r="AP2252" i="1" s="1"/>
  <c r="AO2252" i="1" a="1"/>
  <c r="AO2252" i="1" s="1"/>
  <c r="AR534" i="1" a="1"/>
  <c r="AR534" i="1" s="1"/>
  <c r="AQ534" i="1" a="1"/>
  <c r="AQ534" i="1" s="1"/>
  <c r="AP534" i="1" a="1"/>
  <c r="AP534" i="1" s="1"/>
  <c r="AO534" i="1" a="1"/>
  <c r="AO534" i="1" s="1"/>
  <c r="AR3054" i="1" a="1"/>
  <c r="AR3054" i="1" s="1"/>
  <c r="AQ3054" i="1" a="1"/>
  <c r="AQ3054" i="1" s="1"/>
  <c r="AP3054" i="1" a="1"/>
  <c r="AP3054" i="1" s="1"/>
  <c r="AO3054" i="1" a="1"/>
  <c r="AO3054" i="1" s="1"/>
  <c r="AR3126" i="1" a="1"/>
  <c r="AR3126" i="1" s="1"/>
  <c r="AQ3126" i="1" a="1"/>
  <c r="AQ3126" i="1" s="1"/>
  <c r="AP3126" i="1" a="1"/>
  <c r="AP3126" i="1" s="1"/>
  <c r="AO3126" i="1" a="1"/>
  <c r="AO3126" i="1" s="1"/>
  <c r="AR3442" i="1" a="1"/>
  <c r="AR3442" i="1" s="1"/>
  <c r="AQ3442" i="1" a="1"/>
  <c r="AQ3442" i="1" s="1"/>
  <c r="AP3442" i="1" a="1"/>
  <c r="AP3442" i="1" s="1"/>
  <c r="AO3442" i="1" a="1"/>
  <c r="AO3442" i="1" s="1"/>
  <c r="AR805" i="1" a="1"/>
  <c r="AR805" i="1" s="1"/>
  <c r="AQ805" i="1" a="1"/>
  <c r="AQ805" i="1" s="1"/>
  <c r="AP805" i="1" a="1"/>
  <c r="AP805" i="1" s="1"/>
  <c r="AO805" i="1" a="1"/>
  <c r="AO805" i="1" s="1"/>
  <c r="AR429" i="1" a="1"/>
  <c r="AR429" i="1" s="1"/>
  <c r="AQ429" i="1" a="1"/>
  <c r="AQ429" i="1" s="1"/>
  <c r="AP429" i="1" a="1"/>
  <c r="AP429" i="1" s="1"/>
  <c r="AO429" i="1" a="1"/>
  <c r="AO429" i="1" s="1"/>
  <c r="AR159" i="1" a="1"/>
  <c r="AR159" i="1" s="1"/>
  <c r="AQ159" i="1" a="1"/>
  <c r="AQ159" i="1" s="1"/>
  <c r="AP159" i="1" a="1"/>
  <c r="AP159" i="1" s="1"/>
  <c r="AO159" i="1" a="1"/>
  <c r="AO159" i="1" s="1"/>
  <c r="AR2064" i="1" a="1"/>
  <c r="AR2064" i="1" s="1"/>
  <c r="AQ2064" i="1" a="1"/>
  <c r="AQ2064" i="1" s="1"/>
  <c r="AP2064" i="1" a="1"/>
  <c r="AP2064" i="1" s="1"/>
  <c r="AO2064" i="1" a="1"/>
  <c r="AO2064" i="1" s="1"/>
  <c r="AR2606" i="1" a="1"/>
  <c r="AR2606" i="1" s="1"/>
  <c r="AQ2606" i="1" a="1"/>
  <c r="AQ2606" i="1" s="1"/>
  <c r="AP2606" i="1" a="1"/>
  <c r="AP2606" i="1" s="1"/>
  <c r="AO2606" i="1" a="1"/>
  <c r="AO2606" i="1" s="1"/>
  <c r="AR381" i="1" a="1"/>
  <c r="AR381" i="1" s="1"/>
  <c r="AQ381" i="1" a="1"/>
  <c r="AQ381" i="1" s="1"/>
  <c r="AP381" i="1" a="1"/>
  <c r="AP381" i="1" s="1"/>
  <c r="AO381" i="1" a="1"/>
  <c r="AO381" i="1" s="1"/>
  <c r="AR3441" i="1" a="1"/>
  <c r="AR3441" i="1" s="1"/>
  <c r="AQ3441" i="1" a="1"/>
  <c r="AQ3441" i="1" s="1"/>
  <c r="AP3441" i="1" a="1"/>
  <c r="AP3441" i="1" s="1"/>
  <c r="AO3441" i="1" a="1"/>
  <c r="AO3441" i="1" s="1"/>
  <c r="AR3475" i="1" a="1"/>
  <c r="AR3475" i="1" s="1"/>
  <c r="AQ3475" i="1" a="1"/>
  <c r="AQ3475" i="1" s="1"/>
  <c r="AP3475" i="1" a="1"/>
  <c r="AP3475" i="1" s="1"/>
  <c r="AO3475" i="1" a="1"/>
  <c r="AO3475" i="1" s="1"/>
  <c r="AR2618" i="1" a="1"/>
  <c r="AR2618" i="1" s="1"/>
  <c r="AQ2618" i="1" a="1"/>
  <c r="AQ2618" i="1" s="1"/>
  <c r="AP2618" i="1" a="1"/>
  <c r="AP2618" i="1" s="1"/>
  <c r="AO2618" i="1" a="1"/>
  <c r="AO2618" i="1" s="1"/>
  <c r="AR2898" i="1" a="1"/>
  <c r="AR2898" i="1" s="1"/>
  <c r="AQ2898" i="1" a="1"/>
  <c r="AQ2898" i="1" s="1"/>
  <c r="AP2898" i="1" a="1"/>
  <c r="AP2898" i="1" s="1"/>
  <c r="AO2898" i="1" a="1"/>
  <c r="AO2898" i="1" s="1"/>
  <c r="AR3810" i="1" a="1"/>
  <c r="AR3810" i="1" s="1"/>
  <c r="AQ3810" i="1" a="1"/>
  <c r="AQ3810" i="1" s="1"/>
  <c r="AP3810" i="1" a="1"/>
  <c r="AP3810" i="1" s="1"/>
  <c r="AO3810" i="1" a="1"/>
  <c r="AO3810" i="1" s="1"/>
  <c r="AR352" i="1" a="1"/>
  <c r="AR352" i="1" s="1"/>
  <c r="AQ352" i="1" a="1"/>
  <c r="AQ352" i="1" s="1"/>
  <c r="AP352" i="1" a="1"/>
  <c r="AP352" i="1" s="1"/>
  <c r="AO352" i="1" a="1"/>
  <c r="AO352" i="1" s="1"/>
  <c r="AR1160" i="1" a="1"/>
  <c r="AR1160" i="1" s="1"/>
  <c r="AQ1160" i="1" a="1"/>
  <c r="AQ1160" i="1" s="1"/>
  <c r="AP1160" i="1" a="1"/>
  <c r="AP1160" i="1" s="1"/>
  <c r="AO1160" i="1" a="1"/>
  <c r="AO1160" i="1" s="1"/>
  <c r="AR648" i="1" a="1"/>
  <c r="AR648" i="1" s="1"/>
  <c r="AQ648" i="1" a="1"/>
  <c r="AQ648" i="1" s="1"/>
  <c r="AP648" i="1" a="1"/>
  <c r="AP648" i="1" s="1"/>
  <c r="AO648" i="1" a="1"/>
  <c r="AO648" i="1" s="1"/>
  <c r="AR1451" i="1" a="1"/>
  <c r="AR1451" i="1" s="1"/>
  <c r="AQ1451" i="1" a="1"/>
  <c r="AQ1451" i="1" s="1"/>
  <c r="AP1451" i="1" a="1"/>
  <c r="AP1451" i="1" s="1"/>
  <c r="AO1451" i="1" a="1"/>
  <c r="AO1451" i="1" s="1"/>
  <c r="AR1852" i="1" a="1"/>
  <c r="AR1852" i="1" s="1"/>
  <c r="AQ1852" i="1" a="1"/>
  <c r="AQ1852" i="1" s="1"/>
  <c r="AP1852" i="1" a="1"/>
  <c r="AP1852" i="1" s="1"/>
  <c r="AO1852" i="1" a="1"/>
  <c r="AO1852" i="1" s="1"/>
  <c r="AR1064" i="1" a="1"/>
  <c r="AR1064" i="1" s="1"/>
  <c r="AQ1064" i="1" a="1"/>
  <c r="AQ1064" i="1" s="1"/>
  <c r="AP1064" i="1" a="1"/>
  <c r="AP1064" i="1" s="1"/>
  <c r="AO1064" i="1" a="1"/>
  <c r="AO1064" i="1" s="1"/>
  <c r="AR3173" i="1" a="1"/>
  <c r="AR3173" i="1" s="1"/>
  <c r="AQ3173" i="1" a="1"/>
  <c r="AQ3173" i="1" s="1"/>
  <c r="AP3173" i="1" a="1"/>
  <c r="AP3173" i="1" s="1"/>
  <c r="AO3173" i="1" a="1"/>
  <c r="AO3173" i="1" s="1"/>
  <c r="AR262" i="1" a="1"/>
  <c r="AR262" i="1" s="1"/>
  <c r="AQ262" i="1" a="1"/>
  <c r="AQ262" i="1" s="1"/>
  <c r="AP262" i="1" a="1"/>
  <c r="AP262" i="1" s="1"/>
  <c r="AO262" i="1" a="1"/>
  <c r="AO262" i="1" s="1"/>
  <c r="AR684" i="1" a="1"/>
  <c r="AR684" i="1" s="1"/>
  <c r="AQ684" i="1" a="1"/>
  <c r="AQ684" i="1" s="1"/>
  <c r="AP684" i="1" a="1"/>
  <c r="AP684" i="1" s="1"/>
  <c r="AO684" i="1" a="1"/>
  <c r="AO684" i="1" s="1"/>
  <c r="AR224" i="1" a="1"/>
  <c r="AR224" i="1" s="1"/>
  <c r="AQ224" i="1" a="1"/>
  <c r="AQ224" i="1" s="1"/>
  <c r="AP224" i="1" a="1"/>
  <c r="AP224" i="1" s="1"/>
  <c r="AO224" i="1" a="1"/>
  <c r="AO224" i="1" s="1"/>
  <c r="AR1045" i="1" a="1"/>
  <c r="AR1045" i="1" s="1"/>
  <c r="AQ1045" i="1" a="1"/>
  <c r="AQ1045" i="1" s="1"/>
  <c r="AP1045" i="1" a="1"/>
  <c r="AP1045" i="1" s="1"/>
  <c r="AO1045" i="1" a="1"/>
  <c r="AO1045" i="1" s="1"/>
  <c r="AR377" i="1" a="1"/>
  <c r="AR377" i="1" s="1"/>
  <c r="AQ377" i="1" a="1"/>
  <c r="AQ377" i="1" s="1"/>
  <c r="AP377" i="1" a="1"/>
  <c r="AP377" i="1" s="1"/>
  <c r="AO377" i="1" a="1"/>
  <c r="AO377" i="1" s="1"/>
  <c r="AR994" i="1" a="1"/>
  <c r="AR994" i="1" s="1"/>
  <c r="AQ994" i="1" a="1"/>
  <c r="AQ994" i="1" s="1"/>
  <c r="AP994" i="1" a="1"/>
  <c r="AP994" i="1" s="1"/>
  <c r="AO994" i="1" a="1"/>
  <c r="AO994" i="1" s="1"/>
  <c r="AR1066" i="1" a="1"/>
  <c r="AR1066" i="1" s="1"/>
  <c r="AQ1066" i="1" a="1"/>
  <c r="AQ1066" i="1" s="1"/>
  <c r="AP1066" i="1" a="1"/>
  <c r="AP1066" i="1" s="1"/>
  <c r="AO1066" i="1" a="1"/>
  <c r="AO1066" i="1" s="1"/>
  <c r="AR109" i="1" a="1"/>
  <c r="AR109" i="1" s="1"/>
  <c r="AQ109" i="1" a="1"/>
  <c r="AQ109" i="1" s="1"/>
  <c r="AP109" i="1" a="1"/>
  <c r="AP109" i="1" s="1"/>
  <c r="AO109" i="1" a="1"/>
  <c r="AO109" i="1" s="1"/>
  <c r="AR2777" i="1" a="1"/>
  <c r="AR2777" i="1" s="1"/>
  <c r="AQ2777" i="1" a="1"/>
  <c r="AQ2777" i="1" s="1"/>
  <c r="AP2777" i="1" a="1"/>
  <c r="AP2777" i="1" s="1"/>
  <c r="AO2777" i="1" a="1"/>
  <c r="AO2777" i="1" s="1"/>
  <c r="AR3128" i="1" a="1"/>
  <c r="AR3128" i="1" s="1"/>
  <c r="AQ3128" i="1" a="1"/>
  <c r="AQ3128" i="1" s="1"/>
  <c r="AP3128" i="1" a="1"/>
  <c r="AP3128" i="1" s="1"/>
  <c r="AO3128" i="1" a="1"/>
  <c r="AO3128" i="1" s="1"/>
  <c r="AR2774" i="1" a="1"/>
  <c r="AR2774" i="1" s="1"/>
  <c r="AQ2774" i="1" a="1"/>
  <c r="AQ2774" i="1" s="1"/>
  <c r="AP2774" i="1" a="1"/>
  <c r="AP2774" i="1" s="1"/>
  <c r="AO2774" i="1" a="1"/>
  <c r="AO2774" i="1" s="1"/>
  <c r="AR1149" i="1" a="1"/>
  <c r="AR1149" i="1" s="1"/>
  <c r="AQ1149" i="1" a="1"/>
  <c r="AQ1149" i="1" s="1"/>
  <c r="AP1149" i="1" a="1"/>
  <c r="AP1149" i="1" s="1"/>
  <c r="AO1149" i="1" a="1"/>
  <c r="AO1149" i="1" s="1"/>
  <c r="AR1154" i="1" a="1"/>
  <c r="AR1154" i="1" s="1"/>
  <c r="AQ1154" i="1" a="1"/>
  <c r="AQ1154" i="1" s="1"/>
  <c r="AP1154" i="1" a="1"/>
  <c r="AP1154" i="1" s="1"/>
  <c r="AO1154" i="1" a="1"/>
  <c r="AO1154" i="1" s="1"/>
  <c r="AR1424" i="1" a="1"/>
  <c r="AR1424" i="1" s="1"/>
  <c r="AQ1424" i="1" a="1"/>
  <c r="AQ1424" i="1" s="1"/>
  <c r="AP1424" i="1" a="1"/>
  <c r="AP1424" i="1" s="1"/>
  <c r="AO1424" i="1" a="1"/>
  <c r="AO1424" i="1" s="1"/>
  <c r="AR2534" i="1" a="1"/>
  <c r="AR2534" i="1" s="1"/>
  <c r="AQ2534" i="1" a="1"/>
  <c r="AQ2534" i="1" s="1"/>
  <c r="AP2534" i="1" a="1"/>
  <c r="AP2534" i="1" s="1"/>
  <c r="AO2534" i="1" a="1"/>
  <c r="AO2534" i="1" s="1"/>
  <c r="AR973" i="1" a="1"/>
  <c r="AR973" i="1" s="1"/>
  <c r="AQ973" i="1" a="1"/>
  <c r="AQ973" i="1" s="1"/>
  <c r="AP973" i="1" a="1"/>
  <c r="AP973" i="1" s="1"/>
  <c r="AO973" i="1" a="1"/>
  <c r="AO973" i="1" s="1"/>
  <c r="AR2465" i="1" a="1"/>
  <c r="AR2465" i="1" s="1"/>
  <c r="AQ2465" i="1" a="1"/>
  <c r="AQ2465" i="1" s="1"/>
  <c r="AP2465" i="1" a="1"/>
  <c r="AP2465" i="1" s="1"/>
  <c r="AO2465" i="1" a="1"/>
  <c r="AO2465" i="1" s="1"/>
  <c r="AR1829" i="1" a="1"/>
  <c r="AR1829" i="1" s="1"/>
  <c r="AQ1829" i="1" a="1"/>
  <c r="AQ1829" i="1" s="1"/>
  <c r="AP1829" i="1" a="1"/>
  <c r="AP1829" i="1" s="1"/>
  <c r="AO1829" i="1" a="1"/>
  <c r="AO1829" i="1" s="1"/>
  <c r="AR2" i="1" a="1"/>
  <c r="AR2" i="1" s="1"/>
  <c r="AQ2" i="1" a="1"/>
  <c r="AQ2" i="1" s="1"/>
  <c r="AP2" i="1" a="1"/>
  <c r="AP2" i="1" s="1"/>
  <c r="AO2" i="1" a="1"/>
  <c r="AO2" i="1" s="1"/>
  <c r="AR2535" i="1" a="1"/>
  <c r="AR2535" i="1" s="1"/>
  <c r="AQ2535" i="1" a="1"/>
  <c r="AQ2535" i="1" s="1"/>
  <c r="AP2535" i="1" a="1"/>
  <c r="AP2535" i="1" s="1"/>
  <c r="AO2535" i="1" a="1"/>
  <c r="AO2535" i="1" s="1"/>
  <c r="AR299" i="1" a="1"/>
  <c r="AR299" i="1" s="1"/>
  <c r="AQ299" i="1" a="1"/>
  <c r="AQ299" i="1" s="1"/>
  <c r="AP299" i="1" a="1"/>
  <c r="AP299" i="1" s="1"/>
  <c r="AO299" i="1" a="1"/>
  <c r="AO299" i="1" s="1"/>
  <c r="AR1875" i="1" a="1"/>
  <c r="AR1875" i="1" s="1"/>
  <c r="AQ1875" i="1" a="1"/>
  <c r="AQ1875" i="1" s="1"/>
  <c r="AP1875" i="1" a="1"/>
  <c r="AP1875" i="1" s="1"/>
  <c r="AO1875" i="1" a="1"/>
  <c r="AO1875" i="1" s="1"/>
  <c r="AR2497" i="1" a="1"/>
  <c r="AR2497" i="1" s="1"/>
  <c r="AQ2497" i="1" a="1"/>
  <c r="AQ2497" i="1" s="1"/>
  <c r="AP2497" i="1" a="1"/>
  <c r="AP2497" i="1" s="1"/>
  <c r="AO2497" i="1" a="1"/>
  <c r="AO2497" i="1" s="1"/>
  <c r="AR2140" i="1" a="1"/>
  <c r="AR2140" i="1" s="1"/>
  <c r="AQ2140" i="1" a="1"/>
  <c r="AQ2140" i="1" s="1"/>
  <c r="AP2140" i="1" a="1"/>
  <c r="AP2140" i="1" s="1"/>
  <c r="AO2140" i="1" a="1"/>
  <c r="AO2140" i="1" s="1"/>
  <c r="AR735" i="1" a="1"/>
  <c r="AR735" i="1" s="1"/>
  <c r="AQ735" i="1" a="1"/>
  <c r="AQ735" i="1" s="1"/>
  <c r="AP735" i="1" a="1"/>
  <c r="AP735" i="1" s="1"/>
  <c r="AO735" i="1" a="1"/>
  <c r="AO735" i="1" s="1"/>
  <c r="AR2341" i="1" a="1"/>
  <c r="AR2341" i="1" s="1"/>
  <c r="AQ2341" i="1" a="1"/>
  <c r="AQ2341" i="1" s="1"/>
  <c r="AP2341" i="1" a="1"/>
  <c r="AP2341" i="1" s="1"/>
  <c r="AO2341" i="1" a="1"/>
  <c r="AO2341" i="1" s="1"/>
  <c r="AR1260" i="1" a="1"/>
  <c r="AR1260" i="1" s="1"/>
  <c r="AQ1260" i="1" a="1"/>
  <c r="AQ1260" i="1" s="1"/>
  <c r="AP1260" i="1" a="1"/>
  <c r="AP1260" i="1" s="1"/>
  <c r="AO1260" i="1" a="1"/>
  <c r="AO1260" i="1" s="1"/>
  <c r="AR2353" i="1" a="1"/>
  <c r="AR2353" i="1" s="1"/>
  <c r="AQ2353" i="1" a="1"/>
  <c r="AQ2353" i="1" s="1"/>
  <c r="AP2353" i="1" a="1"/>
  <c r="AP2353" i="1" s="1"/>
  <c r="AO2353" i="1" a="1"/>
  <c r="AO2353" i="1" s="1"/>
  <c r="AR409" i="1" a="1"/>
  <c r="AR409" i="1" s="1"/>
  <c r="AQ409" i="1" a="1"/>
  <c r="AQ409" i="1" s="1"/>
  <c r="AP409" i="1" a="1"/>
  <c r="AP409" i="1" s="1"/>
  <c r="AO409" i="1" a="1"/>
  <c r="AO409" i="1" s="1"/>
  <c r="AR317" i="1" a="1"/>
  <c r="AR317" i="1" s="1"/>
  <c r="AQ317" i="1" a="1"/>
  <c r="AQ317" i="1" s="1"/>
  <c r="AP317" i="1" a="1"/>
  <c r="AP317" i="1" s="1"/>
  <c r="AO317" i="1" a="1"/>
  <c r="AO317" i="1" s="1"/>
  <c r="AR452" i="1" a="1"/>
  <c r="AR452" i="1" s="1"/>
  <c r="AQ452" i="1" a="1"/>
  <c r="AQ452" i="1" s="1"/>
  <c r="AP452" i="1" a="1"/>
  <c r="AP452" i="1" s="1"/>
  <c r="AO452" i="1" a="1"/>
  <c r="AO452" i="1" s="1"/>
  <c r="AR918" i="1" a="1"/>
  <c r="AR918" i="1" s="1"/>
  <c r="AQ918" i="1" a="1"/>
  <c r="AQ918" i="1" s="1"/>
  <c r="AP918" i="1" a="1"/>
  <c r="AP918" i="1" s="1"/>
  <c r="AO918" i="1" a="1"/>
  <c r="AO918" i="1" s="1"/>
  <c r="AR363" i="1" a="1"/>
  <c r="AR363" i="1" s="1"/>
  <c r="AQ363" i="1" a="1"/>
  <c r="AQ363" i="1" s="1"/>
  <c r="AP363" i="1" a="1"/>
  <c r="AP363" i="1" s="1"/>
  <c r="AO363" i="1" a="1"/>
  <c r="AO363" i="1" s="1"/>
  <c r="AR247" i="1" a="1"/>
  <c r="AR247" i="1" s="1"/>
  <c r="AQ247" i="1" a="1"/>
  <c r="AQ247" i="1" s="1"/>
  <c r="AP247" i="1" a="1"/>
  <c r="AP247" i="1" s="1"/>
  <c r="AO247" i="1" a="1"/>
  <c r="AO247" i="1" s="1"/>
  <c r="AR264" i="1" a="1"/>
  <c r="AR264" i="1" s="1"/>
  <c r="AQ264" i="1" a="1"/>
  <c r="AQ264" i="1" s="1"/>
  <c r="AP264" i="1" a="1"/>
  <c r="AP264" i="1" s="1"/>
  <c r="AO264" i="1" a="1"/>
  <c r="AO264" i="1" s="1"/>
  <c r="AR3216" i="1" a="1"/>
  <c r="AR3216" i="1" s="1"/>
  <c r="AQ3216" i="1" a="1"/>
  <c r="AQ3216" i="1" s="1"/>
  <c r="AP3216" i="1" a="1"/>
  <c r="AP3216" i="1" s="1"/>
  <c r="AO3216" i="1" a="1"/>
  <c r="AO3216" i="1" s="1"/>
  <c r="AR2970" i="1" a="1"/>
  <c r="AR2970" i="1" s="1"/>
  <c r="AQ2970" i="1" a="1"/>
  <c r="AQ2970" i="1" s="1"/>
  <c r="AP2970" i="1" a="1"/>
  <c r="AP2970" i="1" s="1"/>
  <c r="AO2970" i="1" a="1"/>
  <c r="AO2970" i="1" s="1"/>
  <c r="H351" i="1" a="1"/>
  <c r="H351" i="1" s="1"/>
  <c r="H158" i="1" a="1"/>
  <c r="H158" i="1" s="1"/>
  <c r="H3334" i="1" a="1"/>
  <c r="H3334" i="1" s="1"/>
  <c r="H3331" i="1" a="1"/>
  <c r="H3331" i="1" s="1"/>
  <c r="H3315" i="1" a="1"/>
  <c r="H3315" i="1" s="1"/>
  <c r="H700" i="1" a="1"/>
  <c r="H700" i="1" s="1"/>
  <c r="H330" i="1" a="1"/>
  <c r="H330" i="1" s="1"/>
  <c r="H930" i="1" a="1"/>
  <c r="H930" i="1" s="1"/>
  <c r="H2738" i="1" a="1"/>
  <c r="H2738" i="1" s="1"/>
  <c r="H1674" i="1" a="1"/>
  <c r="H1674" i="1" s="1"/>
  <c r="H3424" i="1" a="1"/>
  <c r="H3424" i="1" s="1"/>
  <c r="H933" i="1" a="1"/>
  <c r="H933" i="1" s="1"/>
  <c r="H968" i="1" a="1"/>
  <c r="H968" i="1" s="1"/>
  <c r="H926" i="1" a="1"/>
  <c r="H926" i="1" s="1"/>
  <c r="H970" i="1" a="1"/>
  <c r="H970" i="1" s="1"/>
  <c r="H916" i="1" a="1"/>
  <c r="H916" i="1" s="1"/>
  <c r="H178" i="1" a="1"/>
  <c r="H178" i="1" s="1"/>
  <c r="H1110" i="1" a="1"/>
  <c r="H1110" i="1" s="1"/>
  <c r="H376" i="1" a="1"/>
  <c r="H376" i="1" s="1"/>
  <c r="H963" i="1" a="1"/>
  <c r="H963" i="1" s="1"/>
  <c r="H1842" i="1" a="1"/>
  <c r="H1842" i="1" s="1"/>
  <c r="H962" i="1" a="1"/>
  <c r="H962" i="1" s="1"/>
  <c r="H917" i="1" a="1"/>
  <c r="H917" i="1" s="1"/>
  <c r="H2007" i="1" a="1"/>
  <c r="H2007" i="1" s="1"/>
  <c r="H1338" i="1" a="1"/>
  <c r="H1338" i="1" s="1"/>
  <c r="H85" i="1" a="1"/>
  <c r="H85" i="1" s="1"/>
  <c r="H531" i="1" a="1"/>
  <c r="H531" i="1" s="1"/>
  <c r="H284" i="1" a="1"/>
  <c r="H284" i="1" s="1"/>
  <c r="H635" i="1" a="1"/>
  <c r="H635" i="1" s="1"/>
  <c r="H390" i="1" a="1"/>
  <c r="H390" i="1" s="1"/>
  <c r="H2197" i="1" a="1"/>
  <c r="H2197" i="1" s="1"/>
  <c r="H2808" i="1" a="1"/>
  <c r="H2808" i="1" s="1"/>
  <c r="H186" i="1" a="1"/>
  <c r="H186" i="1" s="1"/>
  <c r="H646" i="1" a="1"/>
  <c r="H646" i="1" s="1"/>
  <c r="H258" i="1" a="1"/>
  <c r="H258" i="1" s="1"/>
  <c r="H2196" i="1" a="1"/>
  <c r="H2196" i="1" s="1"/>
  <c r="H2474" i="1" a="1"/>
  <c r="H2474" i="1" s="1"/>
  <c r="H157" i="1" a="1"/>
  <c r="H157" i="1" s="1"/>
  <c r="H1940" i="1" a="1"/>
  <c r="H1940" i="1" s="1"/>
  <c r="H228" i="1" a="1"/>
  <c r="H228" i="1" s="1"/>
  <c r="H1949" i="1" a="1"/>
  <c r="H1949" i="1" s="1"/>
  <c r="H2978" i="1" a="1"/>
  <c r="H2978" i="1" s="1"/>
  <c r="H628" i="1" a="1"/>
  <c r="H628" i="1" s="1"/>
  <c r="H511" i="1" a="1"/>
  <c r="H511" i="1" s="1"/>
  <c r="H548" i="1" a="1"/>
  <c r="H548" i="1" s="1"/>
  <c r="H465" i="1" a="1"/>
  <c r="H465" i="1" s="1"/>
  <c r="H74" i="1" a="1"/>
  <c r="H74" i="1" s="1"/>
  <c r="H334" i="1" a="1"/>
  <c r="H334" i="1" s="1"/>
  <c r="H1464" i="1" a="1"/>
  <c r="H1464" i="1" s="1"/>
  <c r="H147" i="1" a="1"/>
  <c r="H147" i="1" s="1"/>
  <c r="H2223" i="1" a="1"/>
  <c r="H2223" i="1" s="1"/>
  <c r="H1575" i="1" a="1"/>
  <c r="H1575" i="1" s="1"/>
  <c r="H235" i="1" a="1"/>
  <c r="H235" i="1" s="1"/>
  <c r="H3660" i="1" a="1"/>
  <c r="H3660" i="1" s="1"/>
  <c r="H704" i="1" a="1"/>
  <c r="H704" i="1" s="1"/>
  <c r="H1050" i="1" a="1"/>
  <c r="H1050" i="1" s="1"/>
  <c r="H3576" i="1" a="1"/>
  <c r="H3576" i="1" s="1"/>
  <c r="H3450" i="1" a="1"/>
  <c r="H3450" i="1" s="1"/>
  <c r="H3735" i="1" a="1"/>
  <c r="H3735" i="1" s="1"/>
  <c r="H3737" i="1" a="1"/>
  <c r="H3737" i="1" s="1"/>
  <c r="H2962" i="1" a="1"/>
  <c r="H2962" i="1" s="1"/>
  <c r="H1031" i="1" a="1"/>
  <c r="H1031" i="1" s="1"/>
  <c r="H2736" i="1" a="1"/>
  <c r="H2736" i="1" s="1"/>
  <c r="H2718" i="1" a="1"/>
  <c r="H2718" i="1" s="1"/>
  <c r="H931" i="1" a="1"/>
  <c r="H931" i="1" s="1"/>
  <c r="H903" i="1" a="1"/>
  <c r="H903" i="1" s="1"/>
  <c r="H3656" i="1" a="1"/>
  <c r="H3656" i="1" s="1"/>
  <c r="H1007" i="1" a="1"/>
  <c r="H1007" i="1" s="1"/>
  <c r="H2228" i="1" a="1"/>
  <c r="H2228" i="1" s="1"/>
  <c r="H2719" i="1" a="1"/>
  <c r="H2719" i="1" s="1"/>
  <c r="H3743" i="1" a="1"/>
  <c r="H3743" i="1" s="1"/>
  <c r="H2580" i="1" a="1"/>
  <c r="H2580" i="1" s="1"/>
  <c r="H2780" i="1" a="1"/>
  <c r="H2780" i="1" s="1"/>
  <c r="H2536" i="1" a="1"/>
  <c r="H2536" i="1" s="1"/>
  <c r="H3012" i="1" a="1"/>
  <c r="H3012" i="1" s="1"/>
  <c r="H2909" i="1" a="1"/>
  <c r="H2909" i="1" s="1"/>
  <c r="H2837" i="1" a="1"/>
  <c r="H2837" i="1" s="1"/>
  <c r="H730" i="1" a="1"/>
  <c r="H730" i="1" s="1"/>
  <c r="H2734" i="1" a="1"/>
  <c r="H2734" i="1" s="1"/>
  <c r="H2710" i="1" a="1"/>
  <c r="H2710" i="1" s="1"/>
  <c r="H1572" i="1" a="1"/>
  <c r="H1572" i="1" s="1"/>
  <c r="H208" i="1" a="1"/>
  <c r="H208" i="1" s="1"/>
  <c r="H2981" i="1" a="1"/>
  <c r="H2981" i="1" s="1"/>
  <c r="H588" i="1" a="1"/>
  <c r="H588" i="1" s="1"/>
  <c r="H1395" i="1" a="1"/>
  <c r="H1395" i="1" s="1"/>
  <c r="H2690" i="1" a="1"/>
  <c r="H2690" i="1" s="1"/>
  <c r="H2125" i="1" a="1"/>
  <c r="H2125" i="1" s="1"/>
  <c r="H1120" i="1" a="1"/>
  <c r="H1120" i="1" s="1"/>
  <c r="H2604" i="1" a="1"/>
  <c r="H2604" i="1" s="1"/>
  <c r="H3787" i="1" a="1"/>
  <c r="H3787" i="1" s="1"/>
  <c r="H192" i="1" a="1"/>
  <c r="H192" i="1" s="1"/>
  <c r="H733" i="1" a="1"/>
  <c r="H733" i="1" s="1"/>
  <c r="H2707" i="1" a="1"/>
  <c r="H2707" i="1" s="1"/>
  <c r="H741" i="1" a="1"/>
  <c r="H741" i="1" s="1"/>
  <c r="H203" i="1" a="1"/>
  <c r="H203" i="1" s="1"/>
  <c r="H2519" i="1" a="1"/>
  <c r="H2519" i="1" s="1"/>
  <c r="H98" i="1" a="1"/>
  <c r="H98" i="1" s="1"/>
  <c r="H2741" i="1" a="1"/>
  <c r="H2741" i="1" s="1"/>
  <c r="H3003" i="1" a="1"/>
  <c r="H3003" i="1" s="1"/>
  <c r="H3013" i="1" a="1"/>
  <c r="H3013" i="1" s="1"/>
  <c r="H2612" i="1" a="1"/>
  <c r="H2612" i="1" s="1"/>
  <c r="H758" i="1" a="1"/>
  <c r="H758" i="1" s="1"/>
  <c r="H785" i="1" a="1"/>
  <c r="H785" i="1" s="1"/>
  <c r="H3645" i="1" a="1"/>
  <c r="H3645" i="1" s="1"/>
  <c r="H3627" i="1" a="1"/>
  <c r="H3627" i="1" s="1"/>
  <c r="H3638" i="1" a="1"/>
  <c r="H3638" i="1" s="1"/>
  <c r="H1284" i="1" a="1"/>
  <c r="H1284" i="1" s="1"/>
  <c r="H3653" i="1" a="1"/>
  <c r="H3653" i="1" s="1"/>
  <c r="H3647" i="1" a="1"/>
  <c r="H3647" i="1" s="1"/>
  <c r="H3655" i="1" a="1"/>
  <c r="H3655" i="1" s="1"/>
  <c r="H3640" i="1" a="1"/>
  <c r="H3640" i="1" s="1"/>
  <c r="H3146" i="1" a="1"/>
  <c r="H3146" i="1" s="1"/>
  <c r="H3661" i="1" a="1"/>
  <c r="H3661" i="1" s="1"/>
  <c r="H3625" i="1" a="1"/>
  <c r="H3625" i="1" s="1"/>
  <c r="H3642" i="1" a="1"/>
  <c r="H3642" i="1" s="1"/>
  <c r="H3635" i="1" a="1"/>
  <c r="H3635" i="1" s="1"/>
  <c r="H745" i="1" a="1"/>
  <c r="H745" i="1" s="1"/>
  <c r="H731" i="1" a="1"/>
  <c r="H731" i="1" s="1"/>
  <c r="H3489" i="1" a="1"/>
  <c r="H3489" i="1" s="1"/>
  <c r="H3479" i="1" a="1"/>
  <c r="H3479" i="1" s="1"/>
  <c r="H2294" i="1" a="1"/>
  <c r="H2294" i="1" s="1"/>
  <c r="H753" i="1" a="1"/>
  <c r="H753" i="1" s="1"/>
  <c r="H734" i="1" a="1"/>
  <c r="H734" i="1" s="1"/>
  <c r="H748" i="1" a="1"/>
  <c r="H748" i="1" s="1"/>
  <c r="H3171" i="1" a="1"/>
  <c r="H3171" i="1" s="1"/>
  <c r="H2608" i="1" a="1"/>
  <c r="H2608" i="1" s="1"/>
  <c r="H2644" i="1" a="1"/>
  <c r="H2644" i="1" s="1"/>
  <c r="H2663" i="1" a="1"/>
  <c r="H2663" i="1" s="1"/>
  <c r="H2632" i="1" a="1"/>
  <c r="H2632" i="1" s="1"/>
  <c r="H2621" i="1" a="1"/>
  <c r="H2621" i="1" s="1"/>
  <c r="H2665" i="1" a="1"/>
  <c r="H2665" i="1" s="1"/>
  <c r="H2640" i="1" a="1"/>
  <c r="H2640" i="1" s="1"/>
  <c r="H2717" i="1" a="1"/>
  <c r="H2717" i="1" s="1"/>
  <c r="H3786" i="1" a="1"/>
  <c r="H3786" i="1" s="1"/>
  <c r="H2667" i="1" a="1"/>
  <c r="H2667" i="1" s="1"/>
  <c r="H2715" i="1" a="1"/>
  <c r="H2715" i="1" s="1"/>
  <c r="H325" i="1" a="1"/>
  <c r="H325" i="1" s="1"/>
  <c r="H2395" i="1" a="1"/>
  <c r="H2395" i="1" s="1"/>
  <c r="H3741" i="1" a="1"/>
  <c r="H3741" i="1" s="1"/>
  <c r="H729" i="1" a="1"/>
  <c r="H729" i="1" s="1"/>
  <c r="H2607" i="1" a="1"/>
  <c r="H2607" i="1" s="1"/>
  <c r="H2878" i="1" a="1"/>
  <c r="H2878" i="1" s="1"/>
  <c r="H450" i="1" a="1"/>
  <c r="H450" i="1" s="1"/>
  <c r="H958" i="1" a="1"/>
  <c r="H958" i="1" s="1"/>
  <c r="H989" i="1" a="1"/>
  <c r="H989" i="1" s="1"/>
  <c r="H907" i="1" a="1"/>
  <c r="H907" i="1" s="1"/>
  <c r="H967" i="1" a="1"/>
  <c r="H967" i="1" s="1"/>
  <c r="H761" i="1" a="1"/>
  <c r="H761" i="1" s="1"/>
  <c r="H2041" i="1" a="1"/>
  <c r="H2041" i="1" s="1"/>
  <c r="H234" i="1" a="1"/>
  <c r="H234" i="1" s="1"/>
  <c r="H3422" i="1" a="1"/>
  <c r="H3422" i="1" s="1"/>
  <c r="H2963" i="1" a="1"/>
  <c r="H2963" i="1" s="1"/>
  <c r="H3312" i="1" a="1"/>
  <c r="H3312" i="1" s="1"/>
  <c r="H2415" i="1" a="1"/>
  <c r="H2415" i="1" s="1"/>
  <c r="H2779" i="1" a="1"/>
  <c r="H2779" i="1" s="1"/>
  <c r="H998" i="1" a="1"/>
  <c r="H998" i="1" s="1"/>
  <c r="H990" i="1" a="1"/>
  <c r="H990" i="1" s="1"/>
  <c r="H951" i="1" a="1"/>
  <c r="H951" i="1" s="1"/>
  <c r="H3344" i="1" a="1"/>
  <c r="H3344" i="1" s="1"/>
  <c r="H2697" i="1" a="1"/>
  <c r="H2697" i="1" s="1"/>
  <c r="H3119" i="1" a="1"/>
  <c r="H3119" i="1" s="1"/>
  <c r="H1011" i="1" a="1"/>
  <c r="H1011" i="1" s="1"/>
  <c r="H2806" i="1" a="1"/>
  <c r="H2806" i="1" s="1"/>
  <c r="H750" i="1" a="1"/>
  <c r="H750" i="1" s="1"/>
  <c r="H2627" i="1" a="1"/>
  <c r="H2627" i="1" s="1"/>
  <c r="H760" i="1" a="1"/>
  <c r="H760" i="1" s="1"/>
  <c r="H2699" i="1" a="1"/>
  <c r="H2699" i="1" s="1"/>
  <c r="H470" i="1" a="1"/>
  <c r="H470" i="1" s="1"/>
  <c r="H1384" i="1" a="1"/>
  <c r="H1384" i="1" s="1"/>
  <c r="H1081" i="1" a="1"/>
  <c r="H1081" i="1" s="1"/>
  <c r="H3472" i="1" a="1"/>
  <c r="H3472" i="1" s="1"/>
  <c r="H1765" i="1" a="1"/>
  <c r="H1765" i="1" s="1"/>
  <c r="H2302" i="1" a="1"/>
  <c r="H2302" i="1" s="1"/>
  <c r="H1407" i="1" a="1"/>
  <c r="H1407" i="1" s="1"/>
  <c r="H10" i="1" a="1"/>
  <c r="H10" i="1" s="1"/>
  <c r="H59" i="1" a="1"/>
  <c r="H59" i="1" s="1"/>
  <c r="H1695" i="1" a="1"/>
  <c r="H1695" i="1" s="1"/>
  <c r="H2275" i="1" a="1"/>
  <c r="H2275" i="1" s="1"/>
  <c r="H3219" i="1" a="1"/>
  <c r="H3219" i="1" s="1"/>
  <c r="H2365" i="1" a="1"/>
  <c r="H2365" i="1" s="1"/>
  <c r="H1104" i="1" a="1"/>
  <c r="H1104" i="1" s="1"/>
  <c r="H1920" i="1" a="1"/>
  <c r="H1920" i="1" s="1"/>
  <c r="H1135" i="1" a="1"/>
  <c r="H1135" i="1" s="1"/>
  <c r="H1374" i="1" a="1"/>
  <c r="H1374" i="1" s="1"/>
  <c r="H2735" i="1" a="1"/>
  <c r="H2735" i="1" s="1"/>
  <c r="H2066" i="1" a="1"/>
  <c r="H2066" i="1" s="1"/>
  <c r="H1780" i="1" a="1"/>
  <c r="H1780" i="1" s="1"/>
  <c r="H2865" i="1" a="1"/>
  <c r="H2865" i="1" s="1"/>
  <c r="H1181" i="1" a="1"/>
  <c r="H1181" i="1" s="1"/>
  <c r="H2261" i="1" a="1"/>
  <c r="H2261" i="1" s="1"/>
  <c r="H283" i="1" a="1"/>
  <c r="H283" i="1" s="1"/>
  <c r="H714" i="1" a="1"/>
  <c r="H714" i="1" s="1"/>
  <c r="H3077" i="1" a="1"/>
  <c r="H3077" i="1" s="1"/>
  <c r="H272" i="1" a="1"/>
  <c r="H272" i="1" s="1"/>
  <c r="H434" i="1" a="1"/>
  <c r="H434" i="1" s="1"/>
  <c r="H86" i="1" a="1"/>
  <c r="H86" i="1" s="1"/>
  <c r="H353" i="1" a="1"/>
  <c r="H353" i="1" s="1"/>
  <c r="H2427" i="1" a="1"/>
  <c r="H2427" i="1" s="1"/>
  <c r="H710" i="1" a="1"/>
  <c r="H710" i="1" s="1"/>
  <c r="H359" i="1" a="1"/>
  <c r="H359" i="1" s="1"/>
  <c r="H2286" i="1" a="1"/>
  <c r="H2286" i="1" s="1"/>
  <c r="H804" i="1" a="1"/>
  <c r="H804" i="1" s="1"/>
  <c r="H2272" i="1" a="1"/>
  <c r="H2272" i="1" s="1"/>
  <c r="H2238" i="1" a="1"/>
  <c r="H2238" i="1" s="1"/>
  <c r="H402" i="1" a="1"/>
  <c r="H402" i="1" s="1"/>
  <c r="H144" i="1" a="1"/>
  <c r="H144" i="1" s="1"/>
  <c r="H138" i="1" a="1"/>
  <c r="H138" i="1" s="1"/>
  <c r="H125" i="1" a="1"/>
  <c r="H125" i="1" s="1"/>
  <c r="H2273" i="1" a="1"/>
  <c r="H2273" i="1" s="1"/>
  <c r="H1605" i="1" a="1"/>
  <c r="H1605" i="1" s="1"/>
  <c r="H455" i="1" a="1"/>
  <c r="H455" i="1" s="1"/>
  <c r="H2615" i="1" a="1"/>
  <c r="H2615" i="1" s="1"/>
  <c r="H3290" i="1" a="1"/>
  <c r="H3290" i="1" s="1"/>
  <c r="H3722" i="1" a="1"/>
  <c r="H3722" i="1" s="1"/>
  <c r="H20" i="1" a="1"/>
  <c r="H20" i="1" s="1"/>
  <c r="H13" i="1" a="1"/>
  <c r="H13" i="1" s="1"/>
  <c r="H3753" i="1" a="1"/>
  <c r="H3753" i="1" s="1"/>
  <c r="H3752" i="1" a="1"/>
  <c r="H3752" i="1" s="1"/>
  <c r="H3370" i="1" a="1"/>
  <c r="H3370" i="1" s="1"/>
  <c r="H3715" i="1" a="1"/>
  <c r="H3715" i="1" s="1"/>
  <c r="H2094" i="1" a="1"/>
  <c r="H2094" i="1" s="1"/>
  <c r="H3768" i="1" a="1"/>
  <c r="H3768" i="1" s="1"/>
  <c r="H2063" i="1" a="1"/>
  <c r="H2063" i="1" s="1"/>
  <c r="H3518" i="1" a="1"/>
  <c r="H3518" i="1" s="1"/>
  <c r="H3775" i="1" a="1"/>
  <c r="H3775" i="1" s="1"/>
  <c r="H3562" i="1" a="1"/>
  <c r="H3562" i="1" s="1"/>
  <c r="H3710" i="1" a="1"/>
  <c r="H3710" i="1" s="1"/>
  <c r="H3566" i="1" a="1"/>
  <c r="H3566" i="1" s="1"/>
  <c r="H3758" i="1" a="1"/>
  <c r="H3758" i="1" s="1"/>
  <c r="H3789" i="1" a="1"/>
  <c r="H3789" i="1" s="1"/>
  <c r="H3822" i="1" a="1"/>
  <c r="H3822" i="1" s="1"/>
  <c r="H3701" i="1" a="1"/>
  <c r="H3701" i="1" s="1"/>
  <c r="H3719" i="1" a="1"/>
  <c r="H3719" i="1" s="1"/>
  <c r="H3636" i="1" a="1"/>
  <c r="H3636" i="1" s="1"/>
  <c r="H3637" i="1" a="1"/>
  <c r="H3637" i="1" s="1"/>
  <c r="H3801" i="1" a="1"/>
  <c r="H3801" i="1" s="1"/>
  <c r="H3806" i="1" a="1"/>
  <c r="H3806" i="1" s="1"/>
  <c r="H3728" i="1" a="1"/>
  <c r="H3728" i="1" s="1"/>
  <c r="H3658" i="1" a="1"/>
  <c r="H3658" i="1" s="1"/>
  <c r="H2657" i="1" a="1"/>
  <c r="H2657" i="1" s="1"/>
  <c r="H2136" i="1" a="1"/>
  <c r="H2136" i="1" s="1"/>
  <c r="H2482" i="1" a="1"/>
  <c r="H2482" i="1" s="1"/>
  <c r="H3564" i="1" a="1"/>
  <c r="H3564" i="1" s="1"/>
  <c r="H2681" i="1" a="1"/>
  <c r="H2681" i="1" s="1"/>
  <c r="H1983" i="1" a="1"/>
  <c r="H1983" i="1" s="1"/>
  <c r="H2805" i="1" a="1"/>
  <c r="H2805" i="1" s="1"/>
  <c r="H1819" i="1" a="1"/>
  <c r="H1819" i="1" s="1"/>
  <c r="H3579" i="1" a="1"/>
  <c r="H3579" i="1" s="1"/>
  <c r="H3135" i="1" a="1"/>
  <c r="H3135" i="1" s="1"/>
  <c r="H3700" i="1" a="1"/>
  <c r="H3700" i="1" s="1"/>
  <c r="H71" i="1" a="1"/>
  <c r="H71" i="1" s="1"/>
  <c r="H3574" i="1" a="1"/>
  <c r="H3574" i="1" s="1"/>
  <c r="H3747" i="1" a="1"/>
  <c r="H3747" i="1" s="1"/>
  <c r="H3695" i="1" a="1"/>
  <c r="H3695" i="1" s="1"/>
  <c r="H3687" i="1" a="1"/>
  <c r="H3687" i="1" s="1"/>
  <c r="H3698" i="1" a="1"/>
  <c r="H3698" i="1" s="1"/>
  <c r="H3819" i="1" a="1"/>
  <c r="H3819" i="1" s="1"/>
  <c r="H3682" i="1" a="1"/>
  <c r="H3682" i="1" s="1"/>
  <c r="H3703" i="1" a="1"/>
  <c r="H3703" i="1" s="1"/>
  <c r="H3684" i="1" a="1"/>
  <c r="H3684" i="1" s="1"/>
  <c r="H1138" i="1" a="1"/>
  <c r="H1138" i="1" s="1"/>
  <c r="H3690" i="1" a="1"/>
  <c r="H3690" i="1" s="1"/>
  <c r="H3765" i="1" a="1"/>
  <c r="H3765" i="1" s="1"/>
  <c r="H875" i="1" a="1"/>
  <c r="H875" i="1" s="1"/>
  <c r="H3486" i="1" a="1"/>
  <c r="H3486" i="1" s="1"/>
  <c r="H3482" i="1" a="1"/>
  <c r="H3482" i="1" s="1"/>
  <c r="H1520" i="1" a="1"/>
  <c r="H1520" i="1" s="1"/>
  <c r="H3055" i="1" a="1"/>
  <c r="H3055" i="1" s="1"/>
  <c r="H1936" i="1" a="1"/>
  <c r="H1936" i="1" s="1"/>
  <c r="H3816" i="1" a="1"/>
  <c r="H3816" i="1" s="1"/>
  <c r="H2858" i="1" a="1"/>
  <c r="H2858" i="1" s="1"/>
  <c r="H3373" i="1" a="1"/>
  <c r="H3373" i="1" s="1"/>
  <c r="H3474" i="1" a="1"/>
  <c r="H3474" i="1" s="1"/>
  <c r="H2960" i="1" a="1"/>
  <c r="H2960" i="1" s="1"/>
  <c r="H270" i="1" a="1"/>
  <c r="H270" i="1" s="1"/>
  <c r="H263" i="1" a="1"/>
  <c r="H263" i="1" s="1"/>
  <c r="H3580" i="1" a="1"/>
  <c r="H3580" i="1" s="1"/>
  <c r="H3561" i="1" a="1"/>
  <c r="H3561" i="1" s="1"/>
  <c r="H3711" i="1" a="1"/>
  <c r="H3711" i="1" s="1"/>
  <c r="H3559" i="1" a="1"/>
  <c r="H3559" i="1" s="1"/>
  <c r="H3557" i="1" a="1"/>
  <c r="H3557" i="1" s="1"/>
  <c r="H3746" i="1" a="1"/>
  <c r="H3746" i="1" s="1"/>
  <c r="H1530" i="1" a="1"/>
  <c r="H1530" i="1" s="1"/>
  <c r="H416" i="1" a="1"/>
  <c r="H416" i="1" s="1"/>
  <c r="H3573" i="1" a="1"/>
  <c r="H3573" i="1" s="1"/>
  <c r="H3669" i="1" a="1"/>
  <c r="H3669" i="1" s="1"/>
  <c r="H3599" i="1" a="1"/>
  <c r="H3599" i="1" s="1"/>
  <c r="H2277" i="1" a="1"/>
  <c r="H2277" i="1" s="1"/>
  <c r="H3792" i="1" a="1"/>
  <c r="H3792" i="1" s="1"/>
  <c r="H3830" i="1" a="1"/>
  <c r="H3830" i="1" s="1"/>
  <c r="H3733" i="1" a="1"/>
  <c r="H3733" i="1" s="1"/>
  <c r="H3803" i="1" a="1"/>
  <c r="H3803" i="1" s="1"/>
  <c r="H3448" i="1" a="1"/>
  <c r="H3448" i="1" s="1"/>
  <c r="H3451" i="1" a="1"/>
  <c r="H3451" i="1" s="1"/>
  <c r="H3447" i="1" a="1"/>
  <c r="H3447" i="1" s="1"/>
  <c r="H3449" i="1" a="1"/>
  <c r="H3449" i="1" s="1"/>
  <c r="H3260" i="1" a="1"/>
  <c r="H3260" i="1" s="1"/>
  <c r="H2484" i="1" a="1"/>
  <c r="H2484" i="1" s="1"/>
  <c r="H3610" i="1" a="1"/>
  <c r="H3610" i="1" s="1"/>
  <c r="H3782" i="1" a="1"/>
  <c r="H3782" i="1" s="1"/>
  <c r="H2671" i="1" a="1"/>
  <c r="H2671" i="1" s="1"/>
  <c r="H1745" i="1" a="1"/>
  <c r="H1745" i="1" s="1"/>
  <c r="H1839" i="1" a="1"/>
  <c r="H1839" i="1" s="1"/>
  <c r="H1639" i="1" a="1"/>
  <c r="H1639" i="1" s="1"/>
  <c r="H2461" i="1" a="1"/>
  <c r="H2461" i="1" s="1"/>
  <c r="H156" i="1" a="1"/>
  <c r="H156" i="1" s="1"/>
  <c r="H3827" i="1" a="1"/>
  <c r="H3827" i="1" s="1"/>
  <c r="H3569" i="1" a="1"/>
  <c r="H3569" i="1" s="1"/>
  <c r="H3584" i="1" a="1"/>
  <c r="H3584" i="1" s="1"/>
  <c r="H3796" i="1" a="1"/>
  <c r="H3796" i="1" s="1"/>
  <c r="H3544" i="1" a="1"/>
  <c r="H3544" i="1" s="1"/>
  <c r="H3593" i="1" a="1"/>
  <c r="H3593" i="1" s="1"/>
  <c r="H3826" i="1" a="1"/>
  <c r="H3826" i="1" s="1"/>
  <c r="H1669" i="1" a="1"/>
  <c r="H1669" i="1" s="1"/>
  <c r="H3808" i="1" a="1"/>
  <c r="H3808" i="1" s="1"/>
  <c r="H3473" i="1" a="1"/>
  <c r="H3473" i="1" s="1"/>
  <c r="H3699" i="1" a="1"/>
  <c r="H3699" i="1" s="1"/>
  <c r="H2357" i="1" a="1"/>
  <c r="H2357" i="1" s="1"/>
  <c r="H3702" i="1" a="1"/>
  <c r="H3702" i="1" s="1"/>
  <c r="H3670" i="1" a="1"/>
  <c r="H3670" i="1" s="1"/>
  <c r="H3751" i="1" a="1"/>
  <c r="H3751" i="1" s="1"/>
  <c r="H3581" i="1" a="1"/>
  <c r="H3581" i="1" s="1"/>
  <c r="H1442" i="1" a="1"/>
  <c r="H1442" i="1" s="1"/>
  <c r="H2905" i="1" a="1"/>
  <c r="H2905" i="1" s="1"/>
  <c r="H2468" i="1" a="1"/>
  <c r="H2468" i="1" s="1"/>
  <c r="H545" i="1" a="1"/>
  <c r="H545" i="1" s="1"/>
  <c r="H2739" i="1" a="1"/>
  <c r="H2739" i="1" s="1"/>
  <c r="H585" i="1" a="1"/>
  <c r="H585" i="1" s="1"/>
  <c r="H536" i="1" a="1"/>
  <c r="H536" i="1" s="1"/>
  <c r="H578" i="1" a="1"/>
  <c r="H578" i="1" s="1"/>
  <c r="H101" i="1" a="1"/>
  <c r="H101" i="1" s="1"/>
  <c r="H94" i="1" a="1"/>
  <c r="H94" i="1" s="1"/>
  <c r="H1201" i="1" a="1"/>
  <c r="H1201" i="1" s="1"/>
  <c r="H3402" i="1" a="1"/>
  <c r="H3402" i="1" s="1"/>
  <c r="H3354" i="1" a="1"/>
  <c r="H3354" i="1" s="1"/>
  <c r="H451" i="1" a="1"/>
  <c r="H451" i="1" s="1"/>
  <c r="H3360" i="1" a="1"/>
  <c r="H3360" i="1" s="1"/>
  <c r="H3369" i="1" a="1"/>
  <c r="H3369" i="1" s="1"/>
  <c r="H2116" i="1" a="1"/>
  <c r="H2116" i="1" s="1"/>
  <c r="H3389" i="1" a="1"/>
  <c r="H3389" i="1" s="1"/>
  <c r="H3560" i="1" a="1"/>
  <c r="H3560" i="1" s="1"/>
  <c r="H3368" i="1" a="1"/>
  <c r="H3368" i="1" s="1"/>
  <c r="H2843" i="1" a="1"/>
  <c r="H2843" i="1" s="1"/>
  <c r="H2652" i="1" a="1"/>
  <c r="H2652" i="1" s="1"/>
  <c r="H557" i="1" a="1"/>
  <c r="H557" i="1" s="1"/>
  <c r="H3355" i="1" a="1"/>
  <c r="H3355" i="1" s="1"/>
  <c r="H3597" i="1" a="1"/>
  <c r="H3597" i="1" s="1"/>
  <c r="H1463" i="1" a="1"/>
  <c r="H1463" i="1" s="1"/>
  <c r="H3657" i="1" a="1"/>
  <c r="H3657" i="1" s="1"/>
  <c r="H2855" i="1" a="1"/>
  <c r="H2855" i="1" s="1"/>
  <c r="H3825" i="1" a="1"/>
  <c r="H3825" i="1" s="1"/>
  <c r="H386" i="1" a="1"/>
  <c r="H386" i="1" s="1"/>
  <c r="H22" i="1" a="1"/>
  <c r="H22" i="1" s="1"/>
  <c r="H844" i="1" a="1"/>
  <c r="H844" i="1" s="1"/>
  <c r="H3508" i="1" a="1"/>
  <c r="H3508" i="1" s="1"/>
  <c r="H3366" i="1" a="1"/>
  <c r="H3366" i="1" s="1"/>
  <c r="H19" i="1" a="1"/>
  <c r="H19" i="1" s="1"/>
  <c r="H2928" i="1" a="1"/>
  <c r="H2928" i="1" s="1"/>
  <c r="H3481" i="1" a="1"/>
  <c r="H3481" i="1" s="1"/>
  <c r="H336" i="1" a="1"/>
  <c r="H336" i="1" s="1"/>
  <c r="H3317" i="1" a="1"/>
  <c r="H3317" i="1" s="1"/>
  <c r="H3766" i="1" a="1"/>
  <c r="H3766" i="1" s="1"/>
  <c r="H3639" i="1" a="1"/>
  <c r="H3639" i="1" s="1"/>
  <c r="H2230" i="1" a="1"/>
  <c r="H2230" i="1" s="1"/>
  <c r="H3345" i="1" a="1"/>
  <c r="H3345" i="1" s="1"/>
  <c r="H2459" i="1" a="1"/>
  <c r="H2459" i="1" s="1"/>
  <c r="H1016" i="1" a="1"/>
  <c r="H1016" i="1" s="1"/>
  <c r="H974" i="1" a="1"/>
  <c r="H974" i="1" s="1"/>
  <c r="H306" i="1" a="1"/>
  <c r="H306" i="1" s="1"/>
  <c r="H1970" i="1" a="1"/>
  <c r="H1970" i="1" s="1"/>
  <c r="H587" i="1" a="1"/>
  <c r="H587" i="1" s="1"/>
  <c r="H3626" i="1" a="1"/>
  <c r="H3626" i="1" s="1"/>
  <c r="H227" i="1" a="1"/>
  <c r="H227" i="1" s="1"/>
  <c r="H3666" i="1" a="1"/>
  <c r="H3666" i="1" s="1"/>
  <c r="H1098" i="1" a="1"/>
  <c r="H1098" i="1" s="1"/>
  <c r="H701" i="1" a="1"/>
  <c r="H701" i="1" s="1"/>
  <c r="H591" i="1" a="1"/>
  <c r="H591" i="1" s="1"/>
  <c r="H3044" i="1" a="1"/>
  <c r="H3044" i="1" s="1"/>
  <c r="H1073" i="1" a="1"/>
  <c r="H1073" i="1" s="1"/>
  <c r="H854" i="1" a="1"/>
  <c r="H854" i="1" s="1"/>
  <c r="H573" i="1" a="1"/>
  <c r="H573" i="1" s="1"/>
  <c r="H183" i="1" a="1"/>
  <c r="H183" i="1" s="1"/>
  <c r="H1310" i="1" a="1"/>
  <c r="H1310" i="1" s="1"/>
  <c r="H537" i="1" a="1"/>
  <c r="H537" i="1" s="1"/>
  <c r="H592" i="1" a="1"/>
  <c r="H592" i="1" s="1"/>
  <c r="H616" i="1" a="1"/>
  <c r="H616" i="1" s="1"/>
  <c r="H2680" i="1" a="1"/>
  <c r="H2680" i="1" s="1"/>
  <c r="H2442" i="1" a="1"/>
  <c r="H2442" i="1" s="1"/>
  <c r="H1430" i="1" a="1"/>
  <c r="H1430" i="1" s="1"/>
  <c r="H961" i="1" a="1"/>
  <c r="H961" i="1" s="1"/>
  <c r="H1001" i="1" a="1"/>
  <c r="H1001" i="1" s="1"/>
  <c r="H115" i="1" a="1"/>
  <c r="H115" i="1" s="1"/>
  <c r="H3323" i="1" a="1"/>
  <c r="H3323" i="1" s="1"/>
  <c r="H202" i="1" a="1"/>
  <c r="H202" i="1" s="1"/>
  <c r="H1477" i="1" a="1"/>
  <c r="H1477" i="1" s="1"/>
  <c r="H713" i="1" a="1"/>
  <c r="H713" i="1" s="1"/>
  <c r="H584" i="1" a="1"/>
  <c r="H584" i="1" s="1"/>
  <c r="H1006" i="1" a="1"/>
  <c r="H1006" i="1" s="1"/>
  <c r="H1025" i="1" a="1"/>
  <c r="H1025" i="1" s="1"/>
  <c r="H3094" i="1" a="1"/>
  <c r="H3094" i="1" s="1"/>
  <c r="H165" i="1" a="1"/>
  <c r="H165" i="1" s="1"/>
  <c r="H3108" i="1" a="1"/>
  <c r="H3108" i="1" s="1"/>
  <c r="H535" i="1" a="1"/>
  <c r="H535" i="1" s="1"/>
  <c r="H1013" i="1" a="1"/>
  <c r="H1013" i="1" s="1"/>
  <c r="H1015" i="1" a="1"/>
  <c r="H1015" i="1" s="1"/>
  <c r="H525" i="1" a="1"/>
  <c r="H525" i="1" s="1"/>
  <c r="H1003" i="1" a="1"/>
  <c r="H1003" i="1" s="1"/>
  <c r="H2698" i="1" a="1"/>
  <c r="H2698" i="1" s="1"/>
  <c r="H2490" i="1" a="1"/>
  <c r="H2490" i="1" s="1"/>
  <c r="H441" i="1" a="1"/>
  <c r="H441" i="1" s="1"/>
  <c r="H555" i="1" a="1"/>
  <c r="H555" i="1" s="1"/>
  <c r="H335" i="1" a="1"/>
  <c r="H335" i="1" s="1"/>
  <c r="H597" i="1" a="1"/>
  <c r="H597" i="1" s="1"/>
  <c r="H3364" i="1" a="1"/>
  <c r="H3364" i="1" s="1"/>
  <c r="H1005" i="1" a="1"/>
  <c r="H1005" i="1" s="1"/>
  <c r="H2291" i="1" a="1"/>
  <c r="H2291" i="1" s="1"/>
  <c r="H593" i="1" a="1"/>
  <c r="H593" i="1" s="1"/>
  <c r="H1246" i="1" a="1"/>
  <c r="H1246" i="1" s="1"/>
  <c r="H3726" i="1" a="1"/>
  <c r="H3726" i="1" s="1"/>
  <c r="H1403" i="1" a="1"/>
  <c r="H1403" i="1" s="1"/>
  <c r="H983" i="1" a="1"/>
  <c r="H983" i="1" s="1"/>
  <c r="H571" i="1" a="1"/>
  <c r="H571" i="1" s="1"/>
  <c r="H2380" i="1" a="1"/>
  <c r="H2380" i="1" s="1"/>
  <c r="H703" i="1" a="1"/>
  <c r="H703" i="1" s="1"/>
  <c r="H384" i="1" a="1"/>
  <c r="H384" i="1" s="1"/>
  <c r="H49" i="1" a="1"/>
  <c r="H49" i="1" s="1"/>
  <c r="H570" i="1" a="1"/>
  <c r="H570" i="1" s="1"/>
  <c r="H576" i="1" a="1"/>
  <c r="H576" i="1" s="1"/>
  <c r="H244" i="1" a="1"/>
  <c r="H244" i="1" s="1"/>
  <c r="H569" i="1" a="1"/>
  <c r="H569" i="1" s="1"/>
  <c r="H162" i="1" a="1"/>
  <c r="H162" i="1" s="1"/>
  <c r="H2424" i="1" a="1"/>
  <c r="H2424" i="1" s="1"/>
  <c r="H911" i="1" a="1"/>
  <c r="H911" i="1" s="1"/>
  <c r="H978" i="1" a="1"/>
  <c r="H978" i="1" s="1"/>
  <c r="H1664" i="1" a="1"/>
  <c r="H1664" i="1" s="1"/>
  <c r="H385" i="1" a="1"/>
  <c r="H385" i="1" s="1"/>
  <c r="H361" i="1" a="1"/>
  <c r="H361" i="1" s="1"/>
  <c r="H1583" i="1" a="1"/>
  <c r="H1583" i="1" s="1"/>
  <c r="H1566" i="1" a="1"/>
  <c r="H1566" i="1" s="1"/>
  <c r="H297" i="1" a="1"/>
  <c r="H297" i="1" s="1"/>
  <c r="H3416" i="1" a="1"/>
  <c r="H3416" i="1" s="1"/>
  <c r="H27" i="1" a="1"/>
  <c r="H27" i="1" s="1"/>
  <c r="H1469" i="1" a="1"/>
  <c r="H1469" i="1" s="1"/>
  <c r="H2138" i="1" a="1"/>
  <c r="H2138" i="1" s="1"/>
  <c r="H2100" i="1" a="1"/>
  <c r="H2100" i="1" s="1"/>
  <c r="H483" i="1" a="1"/>
  <c r="H483" i="1" s="1"/>
  <c r="H2758" i="1" a="1"/>
  <c r="H2758" i="1" s="1"/>
  <c r="H2974" i="1" a="1"/>
  <c r="H2974" i="1" s="1"/>
  <c r="H3111" i="1" a="1"/>
  <c r="H3111" i="1" s="1"/>
  <c r="H1733" i="1" a="1"/>
  <c r="H1733" i="1" s="1"/>
  <c r="H1455" i="1" a="1"/>
  <c r="H1455" i="1" s="1"/>
  <c r="H1448" i="1" a="1"/>
  <c r="H1448" i="1" s="1"/>
  <c r="H3397" i="1" a="1"/>
  <c r="H3397" i="1" s="1"/>
  <c r="H474" i="1" a="1"/>
  <c r="H474" i="1" s="1"/>
  <c r="H1510" i="1" a="1"/>
  <c r="H1510" i="1" s="1"/>
  <c r="H280" i="1" a="1"/>
  <c r="H280" i="1" s="1"/>
  <c r="H1352" i="1" a="1"/>
  <c r="H1352" i="1" s="1"/>
  <c r="H2745" i="1" a="1"/>
  <c r="H2745" i="1" s="1"/>
  <c r="H424" i="1" a="1"/>
  <c r="H424" i="1" s="1"/>
  <c r="H410" i="1" a="1"/>
  <c r="H410" i="1" s="1"/>
  <c r="H318" i="1" a="1"/>
  <c r="H318" i="1" s="1"/>
  <c r="H131" i="1" a="1"/>
  <c r="H131" i="1" s="1"/>
  <c r="H1191" i="1" a="1"/>
  <c r="H1191" i="1" s="1"/>
  <c r="H1475" i="1" a="1"/>
  <c r="H1475" i="1" s="1"/>
  <c r="H311" i="1" a="1"/>
  <c r="H311" i="1" s="1"/>
  <c r="H323" i="1" a="1"/>
  <c r="H323" i="1" s="1"/>
  <c r="H304" i="1" a="1"/>
  <c r="H304" i="1" s="1"/>
  <c r="H600" i="1" a="1"/>
  <c r="H600" i="1" s="1"/>
  <c r="H509" i="1" a="1"/>
  <c r="H509" i="1" s="1"/>
  <c r="H243" i="1" a="1"/>
  <c r="H243" i="1" s="1"/>
  <c r="H388" i="1" a="1"/>
  <c r="H388" i="1" s="1"/>
  <c r="H510" i="1" a="1"/>
  <c r="H510" i="1" s="1"/>
  <c r="H1092" i="1" a="1"/>
  <c r="H1092" i="1" s="1"/>
  <c r="H236" i="1" a="1"/>
  <c r="H236" i="1" s="1"/>
  <c r="H1375" i="1" a="1"/>
  <c r="H1375" i="1" s="1"/>
  <c r="H2475" i="1" a="1"/>
  <c r="H2475" i="1" s="1"/>
  <c r="H541" i="1" a="1"/>
  <c r="H541" i="1" s="1"/>
  <c r="H2239" i="1" a="1"/>
  <c r="H2239" i="1" s="1"/>
  <c r="H3038" i="1" a="1"/>
  <c r="H3038" i="1" s="1"/>
  <c r="H1070" i="1" a="1"/>
  <c r="H1070" i="1" s="1"/>
  <c r="H2149" i="1" a="1"/>
  <c r="H2149" i="1" s="1"/>
  <c r="H1606" i="1" a="1"/>
  <c r="H1606" i="1" s="1"/>
  <c r="H285" i="1" a="1"/>
  <c r="H285" i="1" s="1"/>
  <c r="H836" i="1" a="1"/>
  <c r="H836" i="1" s="1"/>
  <c r="H2378" i="1" a="1"/>
  <c r="H2378" i="1" s="1"/>
  <c r="H1913" i="1" a="1"/>
  <c r="H1913" i="1" s="1"/>
  <c r="H458" i="1" a="1"/>
  <c r="H458" i="1" s="1"/>
  <c r="H1409" i="1" a="1"/>
  <c r="H1409" i="1" s="1"/>
  <c r="H2237" i="1" a="1"/>
  <c r="H2237" i="1" s="1"/>
  <c r="H1900" i="1" a="1"/>
  <c r="H1900" i="1" s="1"/>
  <c r="H1905" i="1" a="1"/>
  <c r="H1905" i="1" s="1"/>
  <c r="H1515" i="1" a="1"/>
  <c r="H1515" i="1" s="1"/>
  <c r="H1911" i="1" a="1"/>
  <c r="H1911" i="1" s="1"/>
  <c r="H1906" i="1" a="1"/>
  <c r="H1906" i="1" s="1"/>
  <c r="H3263" i="1" a="1"/>
  <c r="H3263" i="1" s="1"/>
  <c r="H2049" i="1" a="1"/>
  <c r="H2049" i="1" s="1"/>
  <c r="H2772" i="1" a="1"/>
  <c r="H2772" i="1" s="1"/>
  <c r="H1840" i="1" a="1"/>
  <c r="H1840" i="1" s="1"/>
  <c r="H3152" i="1" a="1"/>
  <c r="H3152" i="1" s="1"/>
  <c r="H2222" i="1" a="1"/>
  <c r="H2222" i="1" s="1"/>
  <c r="H1757" i="1" a="1"/>
  <c r="H1757" i="1" s="1"/>
  <c r="H2318" i="1" a="1"/>
  <c r="H2318" i="1" s="1"/>
  <c r="H3018" i="1" a="1"/>
  <c r="H3018" i="1" s="1"/>
  <c r="H1346" i="1" a="1"/>
  <c r="H1346" i="1" s="1"/>
  <c r="H2973" i="1" a="1"/>
  <c r="H2973" i="1" s="1"/>
  <c r="H333" i="1" a="1"/>
  <c r="H333" i="1" s="1"/>
  <c r="H472" i="1" a="1"/>
  <c r="H472" i="1" s="1"/>
  <c r="H1856" i="1" a="1"/>
  <c r="H1856" i="1" s="1"/>
  <c r="H2052" i="1" a="1"/>
  <c r="H2052" i="1" s="1"/>
  <c r="H815" i="1" a="1"/>
  <c r="H815" i="1" s="1"/>
  <c r="H782" i="1" a="1"/>
  <c r="H782" i="1" s="1"/>
  <c r="H819" i="1" a="1"/>
  <c r="H819" i="1" s="1"/>
  <c r="H2054" i="1" a="1"/>
  <c r="H2054" i="1" s="1"/>
  <c r="H2040" i="1" a="1"/>
  <c r="H2040" i="1" s="1"/>
  <c r="H618" i="1" a="1"/>
  <c r="H618" i="1" s="1"/>
  <c r="H2156" i="1" a="1"/>
  <c r="H2156" i="1" s="1"/>
  <c r="H5" i="1" a="1"/>
  <c r="H5" i="1" s="1"/>
  <c r="H1822" i="1" a="1"/>
  <c r="H1822" i="1" s="1"/>
  <c r="H814" i="1" a="1"/>
  <c r="H814" i="1" s="1"/>
  <c r="H2683" i="1" a="1"/>
  <c r="H2683" i="1" s="1"/>
  <c r="H1788" i="1" a="1"/>
  <c r="H1788" i="1" s="1"/>
  <c r="H2531" i="1" a="1"/>
  <c r="H2531" i="1" s="1"/>
  <c r="H3418" i="1" a="1"/>
  <c r="H3418" i="1" s="1"/>
  <c r="H3409" i="1" a="1"/>
  <c r="H3409" i="1" s="1"/>
  <c r="H2566" i="1" a="1"/>
  <c r="H2566" i="1" s="1"/>
  <c r="H947" i="1" a="1"/>
  <c r="H947" i="1" s="1"/>
  <c r="H921" i="1" a="1"/>
  <c r="H921" i="1" s="1"/>
  <c r="H3124" i="1" a="1"/>
  <c r="H3124" i="1" s="1"/>
  <c r="H3359" i="1" a="1"/>
  <c r="H3359" i="1" s="1"/>
  <c r="H3249" i="1" a="1"/>
  <c r="H3249" i="1" s="1"/>
  <c r="H1742" i="1" a="1"/>
  <c r="H1742" i="1" s="1"/>
  <c r="H1738" i="1" a="1"/>
  <c r="H1738" i="1" s="1"/>
  <c r="H530" i="1" a="1"/>
  <c r="H530" i="1" s="1"/>
  <c r="H3008" i="1" a="1"/>
  <c r="H3008" i="1" s="1"/>
  <c r="H448" i="1" a="1"/>
  <c r="H448" i="1" s="1"/>
  <c r="H1791" i="1" a="1"/>
  <c r="H1791" i="1" s="1"/>
  <c r="H237" i="1" a="1"/>
  <c r="H237" i="1" s="1"/>
  <c r="H2105" i="1" a="1"/>
  <c r="H2105" i="1" s="1"/>
  <c r="H1599" i="1" a="1"/>
  <c r="H1599" i="1" s="1"/>
  <c r="H1668" i="1" a="1"/>
  <c r="H1668" i="1" s="1"/>
  <c r="H1368" i="1" a="1"/>
  <c r="H1368" i="1" s="1"/>
  <c r="H1496" i="1" a="1"/>
  <c r="H1496" i="1" s="1"/>
  <c r="H1694" i="1" a="1"/>
  <c r="H1694" i="1" s="1"/>
  <c r="H1917" i="1" a="1"/>
  <c r="H1917" i="1" s="1"/>
  <c r="H2558" i="1" a="1"/>
  <c r="H2558" i="1" s="1"/>
  <c r="H533" i="1" a="1"/>
  <c r="H533" i="1" s="1"/>
  <c r="H97" i="1" a="1"/>
  <c r="H97" i="1" s="1"/>
  <c r="H1532" i="1" a="1"/>
  <c r="H1532" i="1" s="1"/>
  <c r="H3340" i="1" a="1"/>
  <c r="H3340" i="1" s="1"/>
  <c r="H1010" i="1" a="1"/>
  <c r="H1010" i="1" s="1"/>
  <c r="H3057" i="1" a="1"/>
  <c r="H3057" i="1" s="1"/>
  <c r="H219" i="1" a="1"/>
  <c r="H219" i="1" s="1"/>
  <c r="H1880" i="1" a="1"/>
  <c r="H1880" i="1" s="1"/>
  <c r="H2098" i="1" a="1"/>
  <c r="H2098" i="1" s="1"/>
  <c r="H1435" i="1" a="1"/>
  <c r="H1435" i="1" s="1"/>
  <c r="H1094" i="1" a="1"/>
  <c r="H1094" i="1" s="1"/>
  <c r="H360" i="1" a="1"/>
  <c r="H360" i="1" s="1"/>
  <c r="H830" i="1" a="1"/>
  <c r="H830" i="1" s="1"/>
  <c r="H2830" i="1" a="1"/>
  <c r="H2830" i="1" s="1"/>
  <c r="H1130" i="1" a="1"/>
  <c r="H1130" i="1" s="1"/>
  <c r="H2034" i="1" a="1"/>
  <c r="H2034" i="1" s="1"/>
  <c r="H2287" i="1" a="1"/>
  <c r="H2287" i="1" s="1"/>
  <c r="H3240" i="1" a="1"/>
  <c r="H3240" i="1" s="1"/>
  <c r="H3246" i="1" a="1"/>
  <c r="H3246" i="1" s="1"/>
  <c r="H870" i="1" a="1"/>
  <c r="H870" i="1" s="1"/>
  <c r="H831" i="1" a="1"/>
  <c r="H831" i="1" s="1"/>
  <c r="H2004" i="1" a="1"/>
  <c r="H2004" i="1" s="1"/>
  <c r="H1396" i="1" a="1"/>
  <c r="H1396" i="1" s="1"/>
  <c r="H2488" i="1" a="1"/>
  <c r="H2488" i="1" s="1"/>
  <c r="H1783" i="1" a="1"/>
  <c r="H1783" i="1" s="1"/>
  <c r="H1729" i="1" a="1"/>
  <c r="H1729" i="1" s="1"/>
  <c r="H2787" i="1" a="1"/>
  <c r="H2787" i="1" s="1"/>
  <c r="H543" i="1" a="1"/>
  <c r="H543" i="1" s="1"/>
  <c r="H3279" i="1" a="1"/>
  <c r="H3279" i="1" s="1"/>
  <c r="H612" i="1" a="1"/>
  <c r="H612" i="1" s="1"/>
  <c r="H2441" i="1" a="1"/>
  <c r="H2441" i="1" s="1"/>
  <c r="H3632" i="1" a="1"/>
  <c r="H3632" i="1" s="1"/>
  <c r="H964" i="1" a="1"/>
  <c r="H964" i="1" s="1"/>
  <c r="H3343" i="1" a="1"/>
  <c r="H3343" i="1" s="1"/>
  <c r="H1686" i="1" a="1"/>
  <c r="H1686" i="1" s="1"/>
  <c r="H2326" i="1" a="1"/>
  <c r="H2326" i="1" s="1"/>
  <c r="H2383" i="1" a="1"/>
  <c r="H2383" i="1" s="1"/>
  <c r="H502" i="1" a="1"/>
  <c r="H502" i="1" s="1"/>
  <c r="H2639" i="1" a="1"/>
  <c r="H2639" i="1" s="1"/>
  <c r="H2871" i="1" a="1"/>
  <c r="H2871" i="1" s="1"/>
  <c r="H3033" i="1" a="1"/>
  <c r="H3033" i="1" s="1"/>
  <c r="H2101" i="1" a="1"/>
  <c r="H2101" i="1" s="1"/>
  <c r="H238" i="1" a="1"/>
  <c r="H238" i="1" s="1"/>
  <c r="H1266" i="1" a="1"/>
  <c r="H1266" i="1" s="1"/>
  <c r="H1687" i="1" a="1"/>
  <c r="H1687" i="1" s="1"/>
  <c r="H3568" i="1" a="1"/>
  <c r="H3568" i="1" s="1"/>
  <c r="H3649" i="1" a="1"/>
  <c r="H3649" i="1" s="1"/>
  <c r="H2921" i="1" a="1"/>
  <c r="H2921" i="1" s="1"/>
  <c r="H2920" i="1" a="1"/>
  <c r="H2920" i="1" s="1"/>
  <c r="H2936" i="1" a="1"/>
  <c r="H2936" i="1" s="1"/>
  <c r="H1706" i="1" a="1"/>
  <c r="H1706" i="1" s="1"/>
  <c r="H1574" i="1" a="1"/>
  <c r="H1574" i="1" s="1"/>
  <c r="H565" i="1" a="1"/>
  <c r="H565" i="1" s="1"/>
  <c r="H1264" i="1" a="1"/>
  <c r="H1264" i="1" s="1"/>
  <c r="H1693" i="1" a="1"/>
  <c r="H1693" i="1" s="1"/>
  <c r="H2404" i="1" a="1"/>
  <c r="H2404" i="1" s="1"/>
  <c r="H1275" i="1" a="1"/>
  <c r="H1275" i="1" s="1"/>
  <c r="H407" i="1" a="1"/>
  <c r="H407" i="1" s="1"/>
  <c r="H2134" i="1" a="1"/>
  <c r="H2134" i="1" s="1"/>
  <c r="H216" i="1" a="1"/>
  <c r="H216" i="1" s="1"/>
  <c r="H1263" i="1" a="1"/>
  <c r="H1263" i="1" s="1"/>
  <c r="H112" i="1" a="1"/>
  <c r="H112" i="1" s="1"/>
  <c r="H3162" i="1" a="1"/>
  <c r="H3162" i="1" s="1"/>
  <c r="H3558" i="1" a="1"/>
  <c r="H3558" i="1" s="1"/>
  <c r="H3253" i="1" a="1"/>
  <c r="H3253" i="1" s="1"/>
  <c r="H3466" i="1" a="1"/>
  <c r="H3466" i="1" s="1"/>
  <c r="H3017" i="1" a="1"/>
  <c r="H3017" i="1" s="1"/>
  <c r="H91" i="1" a="1"/>
  <c r="H91" i="1" s="1"/>
  <c r="H622" i="1" a="1"/>
  <c r="H622" i="1" s="1"/>
  <c r="H1089" i="1" a="1"/>
  <c r="H1089" i="1" s="1"/>
  <c r="H1736" i="1" a="1"/>
  <c r="H1736" i="1" s="1"/>
  <c r="H3673" i="1" a="1"/>
  <c r="H3673" i="1" s="1"/>
  <c r="H3254" i="1" a="1"/>
  <c r="H3254" i="1" s="1"/>
  <c r="H1980" i="1" a="1"/>
  <c r="H1980" i="1" s="1"/>
  <c r="H3266" i="1" a="1"/>
  <c r="H3266" i="1" s="1"/>
  <c r="H3267" i="1" a="1"/>
  <c r="H3267" i="1" s="1"/>
  <c r="H2901" i="1" a="1"/>
  <c r="H2901" i="1" s="1"/>
  <c r="H3258" i="1" a="1"/>
  <c r="H3258" i="1" s="1"/>
  <c r="H2783" i="1" a="1"/>
  <c r="H2783" i="1" s="1"/>
  <c r="H2714" i="1" a="1"/>
  <c r="H2714" i="1" s="1"/>
  <c r="H3749" i="1" a="1"/>
  <c r="H3749" i="1" s="1"/>
  <c r="H3113" i="1" a="1"/>
  <c r="H3113" i="1" s="1"/>
  <c r="H2248" i="1" a="1"/>
  <c r="H2248" i="1" s="1"/>
  <c r="H816" i="1" a="1"/>
  <c r="H816" i="1" s="1"/>
  <c r="H3788" i="1" a="1"/>
  <c r="H3788" i="1" s="1"/>
  <c r="H2846" i="1" a="1"/>
  <c r="H2846" i="1" s="1"/>
  <c r="H1425" i="1" a="1"/>
  <c r="H1425" i="1" s="1"/>
  <c r="H2861" i="1" a="1"/>
  <c r="H2861" i="1" s="1"/>
  <c r="H198" i="1" a="1"/>
  <c r="H198" i="1" s="1"/>
  <c r="H873" i="1" a="1"/>
  <c r="H873" i="1" s="1"/>
  <c r="H2267" i="1" a="1"/>
  <c r="H2267" i="1" s="1"/>
  <c r="H1815" i="1" a="1"/>
  <c r="H1815" i="1" s="1"/>
  <c r="H675" i="1" a="1"/>
  <c r="H675" i="1" s="1"/>
  <c r="H479" i="1" a="1"/>
  <c r="H479" i="1" s="1"/>
  <c r="H849" i="1" a="1"/>
  <c r="H849" i="1" s="1"/>
  <c r="H1855" i="1" a="1"/>
  <c r="H1855" i="1" s="1"/>
  <c r="H476" i="1" a="1"/>
  <c r="H476" i="1" s="1"/>
  <c r="H499" i="1" a="1"/>
  <c r="H499" i="1" s="1"/>
  <c r="H528" i="1" a="1"/>
  <c r="H528" i="1" s="1"/>
  <c r="H1278" i="1" a="1"/>
  <c r="H1278" i="1" s="1"/>
  <c r="H1106" i="1" a="1"/>
  <c r="H1106" i="1" s="1"/>
  <c r="H2613" i="1" a="1"/>
  <c r="H2613" i="1" s="1"/>
  <c r="H1750" i="1" a="1"/>
  <c r="H1750" i="1" s="1"/>
  <c r="H489" i="1" a="1"/>
  <c r="H489" i="1" s="1"/>
  <c r="H1585" i="1" a="1"/>
  <c r="H1585" i="1" s="1"/>
  <c r="H835" i="1" a="1"/>
  <c r="H835" i="1" s="1"/>
  <c r="H3142" i="1" a="1"/>
  <c r="H3142" i="1" s="1"/>
  <c r="H3762" i="1" a="1"/>
  <c r="H3762" i="1" s="1"/>
  <c r="H53" i="1" a="1"/>
  <c r="H53" i="1" s="1"/>
  <c r="H696" i="1" a="1"/>
  <c r="H696" i="1" s="1"/>
  <c r="H167" i="1" a="1"/>
  <c r="H167" i="1" s="1"/>
  <c r="H1355" i="1" a="1"/>
  <c r="H1355" i="1" s="1"/>
  <c r="H3773" i="1" a="1"/>
  <c r="H3773" i="1" s="1"/>
  <c r="H3685" i="1" a="1"/>
  <c r="H3685" i="1" s="1"/>
  <c r="H1890" i="1" a="1"/>
  <c r="H1890" i="1" s="1"/>
  <c r="H3567" i="1" a="1"/>
  <c r="H3567" i="1" s="1"/>
  <c r="H3571" i="1" a="1"/>
  <c r="H3571" i="1" s="1"/>
  <c r="H653" i="1" a="1"/>
  <c r="H653" i="1" s="1"/>
  <c r="H3585" i="1" a="1"/>
  <c r="H3585" i="1" s="1"/>
  <c r="H338" i="1" a="1"/>
  <c r="H338" i="1" s="1"/>
  <c r="H3570" i="1" a="1"/>
  <c r="H3570" i="1" s="1"/>
  <c r="H699" i="1" a="1"/>
  <c r="H699" i="1" s="1"/>
  <c r="H3591" i="1" a="1"/>
  <c r="H3591" i="1" s="1"/>
  <c r="H1866" i="1" a="1"/>
  <c r="H1866" i="1" s="1"/>
  <c r="H3443" i="1" a="1"/>
  <c r="H3443" i="1" s="1"/>
  <c r="H2499" i="1" a="1"/>
  <c r="H2499" i="1" s="1"/>
  <c r="H1642" i="1" a="1"/>
  <c r="H1642" i="1" s="1"/>
  <c r="H1039" i="1" a="1"/>
  <c r="H1039" i="1" s="1"/>
  <c r="H2268" i="1" a="1"/>
  <c r="H2268" i="1" s="1"/>
  <c r="H1889" i="1" a="1"/>
  <c r="H1889" i="1" s="1"/>
  <c r="H3790" i="1" a="1"/>
  <c r="H3790" i="1" s="1"/>
  <c r="H3817" i="1" a="1"/>
  <c r="H3817" i="1" s="1"/>
  <c r="H3833" i="1" a="1"/>
  <c r="H3833" i="1" s="1"/>
  <c r="H3802" i="1" a="1"/>
  <c r="H3802" i="1" s="1"/>
  <c r="H1863" i="1" a="1"/>
  <c r="H1863" i="1" s="1"/>
  <c r="H3799" i="1" a="1"/>
  <c r="H3799" i="1" s="1"/>
  <c r="H3832" i="1" a="1"/>
  <c r="H3832" i="1" s="1"/>
  <c r="H1981" i="1" a="1"/>
  <c r="H1981" i="1" s="1"/>
  <c r="H3755" i="1" a="1"/>
  <c r="H3755" i="1" s="1"/>
  <c r="H1168" i="1" a="1"/>
  <c r="H1168" i="1" s="1"/>
  <c r="H2056" i="1" a="1"/>
  <c r="H2056" i="1" s="1"/>
  <c r="H348" i="1" a="1"/>
  <c r="H348" i="1" s="1"/>
  <c r="H3507" i="1" a="1"/>
  <c r="H3507" i="1" s="1"/>
  <c r="H3446" i="1" a="1"/>
  <c r="H3446" i="1" s="1"/>
  <c r="H3824" i="1" a="1"/>
  <c r="H3824" i="1" s="1"/>
  <c r="H3767" i="1" a="1"/>
  <c r="H3767" i="1" s="1"/>
  <c r="H2989" i="1" a="1"/>
  <c r="H2989" i="1" s="1"/>
  <c r="H3834" i="1" a="1"/>
  <c r="H3834" i="1" s="1"/>
  <c r="H3781" i="1" a="1"/>
  <c r="H3781" i="1" s="1"/>
  <c r="H3469" i="1" a="1"/>
  <c r="H3469" i="1" s="1"/>
  <c r="H3760" i="1" a="1"/>
  <c r="H3760" i="1" s="1"/>
  <c r="H3739" i="1" a="1"/>
  <c r="H3739" i="1" s="1"/>
  <c r="H3419" i="1" a="1"/>
  <c r="H3419" i="1" s="1"/>
  <c r="H2816" i="1" a="1"/>
  <c r="H2816" i="1" s="1"/>
  <c r="H3024" i="1" a="1"/>
  <c r="H3024" i="1" s="1"/>
  <c r="H2585" i="1" a="1"/>
  <c r="H2585" i="1" s="1"/>
  <c r="H3588" i="1" a="1"/>
  <c r="H3588" i="1" s="1"/>
  <c r="H2173" i="1" a="1"/>
  <c r="H2173" i="1" s="1"/>
  <c r="H3712" i="1" a="1"/>
  <c r="H3712" i="1" s="1"/>
  <c r="H3713" i="1" a="1"/>
  <c r="H3713" i="1" s="1"/>
  <c r="H3828" i="1" a="1"/>
  <c r="H3828" i="1" s="1"/>
  <c r="H2870" i="1" a="1"/>
  <c r="H2870" i="1" s="1"/>
  <c r="H2181" i="1" a="1"/>
  <c r="H2181" i="1" s="1"/>
  <c r="H3734" i="1" a="1"/>
  <c r="H3734" i="1" s="1"/>
  <c r="H1897" i="1" a="1"/>
  <c r="H1897" i="1" s="1"/>
  <c r="H667" i="1" a="1"/>
  <c r="H667" i="1" s="1"/>
  <c r="H172" i="1" a="1"/>
  <c r="H172" i="1" s="1"/>
  <c r="H95" i="1" a="1"/>
  <c r="H95" i="1" s="1"/>
  <c r="H693" i="1" a="1"/>
  <c r="H693" i="1" s="1"/>
  <c r="H1047" i="1" a="1"/>
  <c r="H1047" i="1" s="1"/>
  <c r="H920" i="1" a="1"/>
  <c r="H920" i="1" s="1"/>
  <c r="H3809" i="1" a="1"/>
  <c r="H3809" i="1" s="1"/>
  <c r="H1084" i="1" a="1"/>
  <c r="H1084" i="1" s="1"/>
  <c r="H743" i="1" a="1"/>
  <c r="H743" i="1" s="1"/>
  <c r="H2584" i="1" a="1"/>
  <c r="H2584" i="1" s="1"/>
  <c r="H3812" i="1" a="1"/>
  <c r="H3812" i="1" s="1"/>
  <c r="H83" i="1" a="1"/>
  <c r="H83" i="1" s="1"/>
  <c r="H389" i="1" a="1"/>
  <c r="H389" i="1" s="1"/>
  <c r="H2731" i="1" a="1"/>
  <c r="H2731" i="1" s="1"/>
  <c r="H438" i="1" a="1"/>
  <c r="H438" i="1" s="1"/>
  <c r="H3213" i="1" a="1"/>
  <c r="H3213" i="1" s="1"/>
  <c r="H1194" i="1" a="1"/>
  <c r="H1194" i="1" s="1"/>
  <c r="H1158" i="1" a="1"/>
  <c r="H1158" i="1" s="1"/>
  <c r="H898" i="1" a="1"/>
  <c r="H898" i="1" s="1"/>
  <c r="H182" i="1" a="1"/>
  <c r="H182" i="1" s="1"/>
  <c r="H3107" i="1" a="1"/>
  <c r="H3107" i="1" s="1"/>
  <c r="H1484" i="1" a="1"/>
  <c r="H1484" i="1" s="1"/>
  <c r="H1365" i="1" a="1"/>
  <c r="H1365" i="1" s="1"/>
  <c r="H3319" i="1" a="1"/>
  <c r="H3319" i="1" s="1"/>
  <c r="H3327" i="1" a="1"/>
  <c r="H3327" i="1" s="1"/>
  <c r="H3551" i="1" a="1"/>
  <c r="H3551" i="1" s="1"/>
  <c r="H3321" i="1" a="1"/>
  <c r="H3321" i="1" s="1"/>
  <c r="H324" i="1" a="1"/>
  <c r="H324" i="1" s="1"/>
  <c r="H634" i="1" a="1"/>
  <c r="H634" i="1" s="1"/>
  <c r="H241" i="1" a="1"/>
  <c r="H241" i="1" s="1"/>
  <c r="H1696" i="1" a="1"/>
  <c r="H1696" i="1" s="1"/>
  <c r="H173" i="1" a="1"/>
  <c r="H173" i="1" s="1"/>
  <c r="H1253" i="1" a="1"/>
  <c r="H1253" i="1" s="1"/>
  <c r="H2137" i="1" a="1"/>
  <c r="H2137" i="1" s="1"/>
  <c r="H1545" i="1" a="1"/>
  <c r="H1545" i="1" s="1"/>
  <c r="H549" i="1" a="1"/>
  <c r="H549" i="1" s="1"/>
  <c r="H3130" i="1" a="1"/>
  <c r="H3130" i="1" s="1"/>
  <c r="H2643" i="1" a="1"/>
  <c r="H2643" i="1" s="1"/>
  <c r="H3408" i="1" a="1"/>
  <c r="H3408" i="1" s="1"/>
  <c r="H3491" i="1" a="1"/>
  <c r="H3491" i="1" s="1"/>
  <c r="H889" i="1" a="1"/>
  <c r="H889" i="1" s="1"/>
  <c r="H3398" i="1" a="1"/>
  <c r="H3398" i="1" s="1"/>
  <c r="H1862" i="1" a="1"/>
  <c r="H1862" i="1" s="1"/>
  <c r="H1147" i="1" a="1"/>
  <c r="H1147" i="1" s="1"/>
  <c r="H1609" i="1" a="1"/>
  <c r="H1609" i="1" s="1"/>
  <c r="H3032" i="1" a="1"/>
  <c r="H3032" i="1" s="1"/>
  <c r="H2733" i="1" a="1"/>
  <c r="H2733" i="1" s="1"/>
  <c r="H40" i="1" a="1"/>
  <c r="H40" i="1" s="1"/>
  <c r="H2729" i="1" a="1"/>
  <c r="H2729" i="1" s="1"/>
  <c r="H2636" i="1" a="1"/>
  <c r="H2636" i="1" s="1"/>
  <c r="H2438" i="1" a="1"/>
  <c r="H2438" i="1" s="1"/>
  <c r="H482" i="1" a="1"/>
  <c r="H482" i="1" s="1"/>
  <c r="H420" i="1" a="1"/>
  <c r="H420" i="1" s="1"/>
  <c r="H180" i="1" a="1"/>
  <c r="H180" i="1" s="1"/>
  <c r="H1850" i="1" a="1"/>
  <c r="H1850" i="1" s="1"/>
  <c r="H136" i="1" a="1"/>
  <c r="H136" i="1" s="1"/>
  <c r="H2854" i="1" a="1"/>
  <c r="H2854" i="1" s="1"/>
  <c r="H3805" i="1" a="1"/>
  <c r="H3805" i="1" s="1"/>
  <c r="H3674" i="1" a="1"/>
  <c r="H3674" i="1" s="1"/>
  <c r="H643" i="1" a="1"/>
  <c r="H643" i="1" s="1"/>
  <c r="H1562" i="1" a="1"/>
  <c r="H1562" i="1" s="1"/>
  <c r="H3414" i="1" a="1"/>
  <c r="H3414" i="1" s="1"/>
  <c r="H3413" i="1" a="1"/>
  <c r="H3413" i="1" s="1"/>
  <c r="H1796" i="1" a="1"/>
  <c r="H1796" i="1" s="1"/>
  <c r="H1436" i="1" a="1"/>
  <c r="H1436" i="1" s="1"/>
  <c r="H2460" i="1" a="1"/>
  <c r="H2460" i="1" s="1"/>
  <c r="H35" i="1" a="1"/>
  <c r="H35" i="1" s="1"/>
  <c r="H2013" i="1" a="1"/>
  <c r="H2013" i="1" s="1"/>
  <c r="H3720" i="1" a="1"/>
  <c r="H3720" i="1" s="1"/>
  <c r="H3460" i="1" a="1"/>
  <c r="H3460" i="1" s="1"/>
  <c r="H1625" i="1" a="1"/>
  <c r="H1625" i="1" s="1"/>
  <c r="H520" i="1" a="1"/>
  <c r="H520" i="1" s="1"/>
  <c r="H1088" i="1" a="1"/>
  <c r="H1088" i="1" s="1"/>
  <c r="H3365" i="1" a="1"/>
  <c r="H3365" i="1" s="1"/>
  <c r="H473" i="1" a="1"/>
  <c r="H473" i="1" s="1"/>
  <c r="H2406" i="1" a="1"/>
  <c r="H2406" i="1" s="1"/>
  <c r="H2638" i="1" a="1"/>
  <c r="H2638" i="1" s="1"/>
  <c r="H1417" i="1" a="1"/>
  <c r="H1417" i="1" s="1"/>
  <c r="H522" i="1" a="1"/>
  <c r="H522" i="1" s="1"/>
  <c r="H3377" i="1" a="1"/>
  <c r="H3377" i="1" s="1"/>
  <c r="H1205" i="1" a="1"/>
  <c r="H1205" i="1" s="1"/>
  <c r="H1909" i="1" a="1"/>
  <c r="H1909" i="1" s="1"/>
  <c r="H1217" i="1" a="1"/>
  <c r="H1217" i="1" s="1"/>
  <c r="H1213" i="1" a="1"/>
  <c r="H1213" i="1" s="1"/>
  <c r="H2182" i="1" a="1"/>
  <c r="H2182" i="1" s="1"/>
  <c r="H1232" i="1" a="1"/>
  <c r="H1232" i="1" s="1"/>
  <c r="H1245" i="1" a="1"/>
  <c r="H1245" i="1" s="1"/>
  <c r="H2829" i="1" a="1"/>
  <c r="H2829" i="1" s="1"/>
  <c r="H1231" i="1" a="1"/>
  <c r="H1231" i="1" s="1"/>
  <c r="H1226" i="1" a="1"/>
  <c r="H1226" i="1" s="1"/>
  <c r="H2191" i="1" a="1"/>
  <c r="H2191" i="1" s="1"/>
  <c r="H2825" i="1" a="1"/>
  <c r="H2825" i="1" s="1"/>
  <c r="H1534" i="1" a="1"/>
  <c r="H1534" i="1" s="1"/>
  <c r="H2255" i="1" a="1"/>
  <c r="H2255" i="1" s="1"/>
  <c r="H1314" i="1" a="1"/>
  <c r="H1314" i="1" s="1"/>
  <c r="H1398" i="1" a="1"/>
  <c r="H1398" i="1" s="1"/>
  <c r="H523" i="1" a="1"/>
  <c r="H523" i="1" s="1"/>
  <c r="H2158" i="1" a="1"/>
  <c r="H2158" i="1" s="1"/>
  <c r="H1963" i="1" a="1"/>
  <c r="H1963" i="1" s="1"/>
  <c r="H2656" i="1" a="1"/>
  <c r="H2656" i="1" s="1"/>
  <c r="H3120" i="1" a="1"/>
  <c r="H3120" i="1" s="1"/>
  <c r="H2817" i="1" a="1"/>
  <c r="H2817" i="1" s="1"/>
  <c r="H2634" i="1" a="1"/>
  <c r="H2634" i="1" s="1"/>
  <c r="H3358" i="1" a="1"/>
  <c r="H3358" i="1" s="1"/>
  <c r="H3341" i="1" a="1"/>
  <c r="H3341" i="1" s="1"/>
  <c r="H524" i="1" a="1"/>
  <c r="H524" i="1" s="1"/>
  <c r="H1636" i="1" a="1"/>
  <c r="H1636" i="1" s="1"/>
  <c r="H155" i="1" a="1"/>
  <c r="H155" i="1" s="1"/>
  <c r="H1522" i="1" a="1"/>
  <c r="H1522" i="1" s="1"/>
  <c r="H2453" i="1" a="1"/>
  <c r="H2453" i="1" s="1"/>
  <c r="H14" i="1" a="1"/>
  <c r="H14" i="1" s="1"/>
  <c r="H3109" i="1" a="1"/>
  <c r="H3109" i="1" s="1"/>
  <c r="H1941" i="1" a="1"/>
  <c r="H1941" i="1" s="1"/>
  <c r="H3156" i="1" a="1"/>
  <c r="H3156" i="1" s="1"/>
  <c r="H1894" i="1" a="1"/>
  <c r="H1894" i="1" s="1"/>
  <c r="H3468" i="1" a="1"/>
  <c r="H3468" i="1" s="1"/>
  <c r="H656" i="1" a="1"/>
  <c r="H656" i="1" s="1"/>
  <c r="H3631" i="1" a="1"/>
  <c r="H3631" i="1" s="1"/>
  <c r="H3273" i="1" a="1"/>
  <c r="H3273" i="1" s="1"/>
  <c r="H802" i="1" a="1"/>
  <c r="H802" i="1" s="1"/>
  <c r="H1943" i="1" a="1"/>
  <c r="H1943" i="1" s="1"/>
  <c r="H1942" i="1" a="1"/>
  <c r="H1942" i="1" s="1"/>
  <c r="H3843" i="1" a="1"/>
  <c r="H3843" i="1" s="1"/>
  <c r="H2912" i="1" a="1"/>
  <c r="H2912" i="1" s="1"/>
  <c r="H3841" i="1" a="1"/>
  <c r="H3841" i="1" s="1"/>
  <c r="H661" i="1" a="1"/>
  <c r="H661" i="1" s="1"/>
  <c r="H2119" i="1" a="1"/>
  <c r="H2119" i="1" s="1"/>
  <c r="H639" i="1" a="1"/>
  <c r="H639" i="1" s="1"/>
  <c r="H1439" i="1" a="1"/>
  <c r="H1439" i="1" s="1"/>
  <c r="H469" i="1" a="1"/>
  <c r="H469" i="1" s="1"/>
  <c r="H1000" i="1" a="1"/>
  <c r="H1000" i="1" s="1"/>
  <c r="H1202" i="1" a="1"/>
  <c r="H1202" i="1" s="1"/>
  <c r="H1209" i="1" a="1"/>
  <c r="H1209" i="1" s="1"/>
  <c r="H1954" i="1" a="1"/>
  <c r="H1954" i="1" s="1"/>
  <c r="H1167" i="1" a="1"/>
  <c r="H1167" i="1" s="1"/>
  <c r="H3357" i="1" a="1"/>
  <c r="H3357" i="1" s="1"/>
  <c r="H1776" i="1" a="1"/>
  <c r="H1776" i="1" s="1"/>
  <c r="H3380" i="1" a="1"/>
  <c r="H3380" i="1" s="1"/>
  <c r="H1853" i="1" a="1"/>
  <c r="H1853" i="1" s="1"/>
  <c r="H3417" i="1" a="1"/>
  <c r="H3417" i="1" s="1"/>
  <c r="H3404" i="1" a="1"/>
  <c r="H3404" i="1" s="1"/>
  <c r="H2048" i="1" a="1"/>
  <c r="H2048" i="1" s="1"/>
  <c r="H488" i="1" a="1"/>
  <c r="H488" i="1" s="1"/>
  <c r="H1648" i="1" a="1"/>
  <c r="H1648" i="1" s="1"/>
  <c r="H1060" i="1" a="1"/>
  <c r="H1060" i="1" s="1"/>
  <c r="H2384" i="1" a="1"/>
  <c r="H2384" i="1" s="1"/>
  <c r="H1392" i="1" a="1"/>
  <c r="H1392" i="1" s="1"/>
  <c r="H2672" i="1" a="1"/>
  <c r="H2672" i="1" s="1"/>
  <c r="H1700" i="1" a="1"/>
  <c r="H1700" i="1" s="1"/>
  <c r="H794" i="1" a="1"/>
  <c r="H794" i="1" s="1"/>
  <c r="H354" i="1" a="1"/>
  <c r="H354" i="1" s="1"/>
  <c r="H2768" i="1" a="1"/>
  <c r="H2768" i="1" s="1"/>
  <c r="H655" i="1" a="1"/>
  <c r="H655" i="1" s="1"/>
  <c r="H507" i="1" a="1"/>
  <c r="H507" i="1" s="1"/>
  <c r="H475" i="1" a="1"/>
  <c r="H475" i="1" s="1"/>
  <c r="H2586" i="1" a="1"/>
  <c r="H2586" i="1" s="1"/>
  <c r="H1747" i="1" a="1"/>
  <c r="H1747" i="1" s="1"/>
  <c r="H2142" i="1" a="1"/>
  <c r="H2142" i="1" s="1"/>
  <c r="H2803" i="1" a="1"/>
  <c r="H2803" i="1" s="1"/>
  <c r="H1382" i="1" a="1"/>
  <c r="H1382" i="1" s="1"/>
  <c r="H498" i="1" a="1"/>
  <c r="H498" i="1" s="1"/>
  <c r="H2625" i="1" a="1"/>
  <c r="H2625" i="1" s="1"/>
  <c r="H1554" i="1" a="1"/>
  <c r="H1554" i="1" s="1"/>
  <c r="H2432" i="1" a="1"/>
  <c r="H2432" i="1" s="1"/>
  <c r="H3794" i="1" a="1"/>
  <c r="H3794" i="1" s="1"/>
  <c r="H3430" i="1" a="1"/>
  <c r="H3430" i="1" s="1"/>
  <c r="H301" i="1" a="1"/>
  <c r="H301" i="1" s="1"/>
  <c r="H3797" i="1" a="1"/>
  <c r="H3797" i="1" s="1"/>
  <c r="H723" i="1" a="1"/>
  <c r="H723" i="1" s="1"/>
  <c r="H2002" i="1" a="1"/>
  <c r="H2002" i="1" s="1"/>
  <c r="H461" i="1" a="1"/>
  <c r="H461" i="1" s="1"/>
  <c r="H3814" i="1" a="1"/>
  <c r="H3814" i="1" s="1"/>
  <c r="H3659" i="1" a="1"/>
  <c r="H3659" i="1" s="1"/>
  <c r="H3821" i="1" a="1"/>
  <c r="H3821" i="1" s="1"/>
  <c r="H3757" i="1" a="1"/>
  <c r="H3757" i="1" s="1"/>
  <c r="H3800" i="1" a="1"/>
  <c r="H3800" i="1" s="1"/>
  <c r="H3831" i="1" a="1"/>
  <c r="H3831" i="1" s="1"/>
  <c r="H3798" i="1" a="1"/>
  <c r="H3798" i="1" s="1"/>
  <c r="H3791" i="1" a="1"/>
  <c r="H3791" i="1" s="1"/>
  <c r="H3770" i="1" a="1"/>
  <c r="H3770" i="1" s="1"/>
  <c r="H3748" i="1" a="1"/>
  <c r="H3748" i="1" s="1"/>
  <c r="H3793" i="1" a="1"/>
  <c r="H3793" i="1" s="1"/>
  <c r="H3813" i="1" a="1"/>
  <c r="H3813" i="1" s="1"/>
  <c r="H3705" i="1" a="1"/>
  <c r="H3705" i="1" s="1"/>
  <c r="H3777" i="1" a="1"/>
  <c r="H3777" i="1" s="1"/>
  <c r="H3729" i="1" a="1"/>
  <c r="H3729" i="1" s="1"/>
  <c r="H3504" i="1" a="1"/>
  <c r="H3504" i="1" s="1"/>
  <c r="H3717" i="1" a="1"/>
  <c r="H3717" i="1" s="1"/>
  <c r="H3498" i="1" a="1"/>
  <c r="H3498" i="1" s="1"/>
  <c r="H3823" i="1" a="1"/>
  <c r="H3823" i="1" s="1"/>
  <c r="H3780" i="1" a="1"/>
  <c r="H3780" i="1" s="1"/>
  <c r="H1272" i="1" a="1"/>
  <c r="H1272" i="1" s="1"/>
  <c r="H2419" i="1" a="1"/>
  <c r="H2419" i="1" s="1"/>
  <c r="H21" i="1" a="1"/>
  <c r="H21" i="1" s="1"/>
  <c r="H3299" i="1" a="1"/>
  <c r="H3299" i="1" s="1"/>
  <c r="H485" i="1" a="1"/>
  <c r="H485" i="1" s="1"/>
  <c r="H100" i="1" a="1"/>
  <c r="H100" i="1" s="1"/>
  <c r="H2985" i="1" a="1"/>
  <c r="H2985" i="1" s="1"/>
  <c r="H484" i="1" a="1"/>
  <c r="H484" i="1" s="1"/>
  <c r="H2079" i="1" a="1"/>
  <c r="H2079" i="1" s="1"/>
  <c r="H501" i="1" a="1"/>
  <c r="H501" i="1" s="1"/>
  <c r="H1848" i="1" a="1"/>
  <c r="H1848" i="1" s="1"/>
  <c r="H2096" i="1" a="1"/>
  <c r="H2096" i="1" s="1"/>
  <c r="H638" i="1" a="1"/>
  <c r="H638" i="1" s="1"/>
  <c r="H1663" i="1" a="1"/>
  <c r="H1663" i="1" s="1"/>
  <c r="H598" i="1" a="1"/>
  <c r="H598" i="1" s="1"/>
  <c r="H1423" i="1" a="1"/>
  <c r="H1423" i="1" s="1"/>
  <c r="H1415" i="1" a="1"/>
  <c r="H1415" i="1" s="1"/>
  <c r="H1480" i="1" a="1"/>
  <c r="H1480" i="1" s="1"/>
  <c r="H1720" i="1" a="1"/>
  <c r="H1720" i="1" s="1"/>
  <c r="H583" i="1" a="1"/>
  <c r="H583" i="1" s="1"/>
  <c r="H2702" i="1" a="1"/>
  <c r="H2702" i="1" s="1"/>
  <c r="H2694" i="1" a="1"/>
  <c r="H2694" i="1" s="1"/>
  <c r="H689" i="1" a="1"/>
  <c r="H689" i="1" s="1"/>
  <c r="H2559" i="1" a="1"/>
  <c r="H2559" i="1" s="1"/>
  <c r="H1587" i="1" a="1"/>
  <c r="H1587" i="1" s="1"/>
  <c r="H527" i="1" a="1"/>
  <c r="H527" i="1" s="1"/>
  <c r="H2370" i="1" a="1"/>
  <c r="H2370" i="1" s="1"/>
  <c r="H546" i="1" a="1"/>
  <c r="H546" i="1" s="1"/>
  <c r="H1709" i="1" a="1"/>
  <c r="H1709" i="1" s="1"/>
  <c r="H3023" i="1" a="1"/>
  <c r="H3023" i="1" s="1"/>
  <c r="H2051" i="1" a="1"/>
  <c r="H2051" i="1" s="1"/>
  <c r="H505" i="1" a="1"/>
  <c r="H505" i="1" s="1"/>
  <c r="H2491" i="1" a="1"/>
  <c r="H2491" i="1" s="1"/>
  <c r="H2508" i="1" a="1"/>
  <c r="H2508" i="1" s="1"/>
  <c r="H2520" i="1" a="1"/>
  <c r="H2520" i="1" s="1"/>
  <c r="H2799" i="1" a="1"/>
  <c r="H2799" i="1" s="1"/>
  <c r="H3338" i="1" a="1"/>
  <c r="H3338" i="1" s="1"/>
  <c r="H1454" i="1" a="1"/>
  <c r="H1454" i="1" s="1"/>
  <c r="H1746" i="1" a="1"/>
  <c r="H1746" i="1" s="1"/>
  <c r="H211" i="1" a="1"/>
  <c r="H211" i="1" s="1"/>
  <c r="H1069" i="1" a="1"/>
  <c r="H1069" i="1" s="1"/>
  <c r="H2673" i="1" a="1"/>
  <c r="H2673" i="1" s="1"/>
  <c r="H75" i="1" a="1"/>
  <c r="H75" i="1" s="1"/>
  <c r="H514" i="1" a="1"/>
  <c r="H514" i="1" s="1"/>
  <c r="H554" i="1" a="1"/>
  <c r="H554" i="1" s="1"/>
  <c r="H3654" i="1" a="1"/>
  <c r="H3654" i="1" s="1"/>
  <c r="H789" i="1" a="1"/>
  <c r="H789" i="1" s="1"/>
  <c r="H2726" i="1" a="1"/>
  <c r="H2726" i="1" s="1"/>
  <c r="H2421" i="1" a="1"/>
  <c r="H2421" i="1" s="1"/>
  <c r="H2434" i="1" a="1"/>
  <c r="H2434" i="1" s="1"/>
  <c r="H2394" i="1" a="1"/>
  <c r="H2394" i="1" s="1"/>
  <c r="H2436" i="1" a="1"/>
  <c r="H2436" i="1" s="1"/>
  <c r="H2420" i="1" a="1"/>
  <c r="H2420" i="1" s="1"/>
  <c r="H2403" i="1" a="1"/>
  <c r="H2403" i="1" s="1"/>
  <c r="H2402" i="1" a="1"/>
  <c r="H2402" i="1" s="1"/>
  <c r="H2373" i="1" a="1"/>
  <c r="H2373" i="1" s="1"/>
  <c r="H2435" i="1" a="1"/>
  <c r="H2435" i="1" s="1"/>
  <c r="H3150" i="1" a="1"/>
  <c r="H3150" i="1" s="1"/>
  <c r="H2450" i="1" a="1"/>
  <c r="H2450" i="1" s="1"/>
  <c r="H2439" i="1" a="1"/>
  <c r="H2439" i="1" s="1"/>
  <c r="H2890" i="1" a="1"/>
  <c r="H2890" i="1" s="1"/>
  <c r="H3138" i="1" a="1"/>
  <c r="H3138" i="1" s="1"/>
  <c r="H553" i="1" a="1"/>
  <c r="H553" i="1" s="1"/>
  <c r="H1125" i="1" a="1"/>
  <c r="H1125" i="1" s="1"/>
  <c r="H727" i="1" a="1"/>
  <c r="H727" i="1" s="1"/>
  <c r="H1159" i="1" a="1"/>
  <c r="H1159" i="1" s="1"/>
  <c r="H812" i="1" a="1"/>
  <c r="H812" i="1" s="1"/>
  <c r="H369" i="1" a="1"/>
  <c r="H369" i="1" s="1"/>
  <c r="H558" i="1" a="1"/>
  <c r="H558" i="1" s="1"/>
  <c r="H447" i="1" a="1"/>
  <c r="H447" i="1" s="1"/>
  <c r="H2622" i="1" a="1"/>
  <c r="H2622" i="1" s="1"/>
  <c r="H1134" i="1" a="1"/>
  <c r="H1134" i="1" s="1"/>
  <c r="H2708" i="1" a="1"/>
  <c r="H2708" i="1" s="1"/>
  <c r="H1928" i="1" a="1"/>
  <c r="H1928" i="1" s="1"/>
  <c r="H3191" i="1" a="1"/>
  <c r="H3191" i="1" s="1"/>
  <c r="H2744" i="1" a="1"/>
  <c r="H2744" i="1" s="1"/>
  <c r="H252" i="1" a="1"/>
  <c r="H252" i="1" s="1"/>
  <c r="H860" i="1" a="1"/>
  <c r="H860" i="1" s="1"/>
  <c r="H822" i="1" a="1"/>
  <c r="H822" i="1" s="1"/>
  <c r="H572" i="1" a="1"/>
  <c r="H572" i="1" s="1"/>
  <c r="H2243" i="1" a="1"/>
  <c r="H2243" i="1" s="1"/>
  <c r="H2099" i="1" a="1"/>
  <c r="H2099" i="1" s="1"/>
  <c r="H2132" i="1" a="1"/>
  <c r="H2132" i="1" s="1"/>
  <c r="H2875" i="1" a="1"/>
  <c r="H2875" i="1" s="1"/>
  <c r="H2862" i="1" a="1"/>
  <c r="H2862" i="1" s="1"/>
  <c r="H1466" i="1" a="1"/>
  <c r="H1466" i="1" s="1"/>
  <c r="H566" i="1" a="1"/>
  <c r="H566" i="1" s="1"/>
  <c r="H2307" i="1" a="1"/>
  <c r="H2307" i="1" s="1"/>
  <c r="H1114" i="1" a="1"/>
  <c r="H1114" i="1" s="1"/>
  <c r="H1444" i="1" a="1"/>
  <c r="H1444" i="1" s="1"/>
  <c r="H2189" i="1" a="1"/>
  <c r="H2189" i="1" s="1"/>
  <c r="H1148" i="1" a="1"/>
  <c r="H1148" i="1" s="1"/>
  <c r="H1559" i="1" a="1"/>
  <c r="H1559" i="1" s="1"/>
  <c r="H1826" i="1" a="1"/>
  <c r="H1826" i="1" s="1"/>
  <c r="H2296" i="1" a="1"/>
  <c r="H2296" i="1" s="1"/>
  <c r="H110" i="1" a="1"/>
  <c r="H110" i="1" s="1"/>
  <c r="H2295" i="1" a="1"/>
  <c r="H2295" i="1" s="1"/>
  <c r="H1950" i="1" a="1"/>
  <c r="H1950" i="1" s="1"/>
  <c r="H754" i="1" a="1"/>
  <c r="H754" i="1" s="1"/>
  <c r="H1972" i="1" a="1"/>
  <c r="H1972" i="1" s="1"/>
  <c r="H209" i="1" a="1"/>
  <c r="H209" i="1" s="1"/>
  <c r="H1216" i="1" a="1"/>
  <c r="H1216" i="1" s="1"/>
  <c r="H595" i="1" a="1"/>
  <c r="H595" i="1" s="1"/>
  <c r="H2456" i="1" a="1"/>
  <c r="H2456" i="1" s="1"/>
  <c r="H2800" i="1" a="1"/>
  <c r="H2800" i="1" s="1"/>
  <c r="H676" i="1" a="1"/>
  <c r="H676" i="1" s="1"/>
  <c r="H1982" i="1" a="1"/>
  <c r="H1982" i="1" s="1"/>
  <c r="H2220" i="1" a="1"/>
  <c r="H2220" i="1" s="1"/>
  <c r="H2046" i="1" a="1"/>
  <c r="H2046" i="1" s="1"/>
  <c r="H124" i="1" a="1"/>
  <c r="H124" i="1" s="1"/>
  <c r="H153" i="1" a="1"/>
  <c r="H153" i="1" s="1"/>
  <c r="H1864" i="1" a="1"/>
  <c r="H1864" i="1" s="1"/>
  <c r="H2692" i="1" a="1"/>
  <c r="H2692" i="1" s="1"/>
  <c r="H665" i="1" a="1"/>
  <c r="H665" i="1" s="1"/>
  <c r="H2088" i="1" a="1"/>
  <c r="H2088" i="1" s="1"/>
  <c r="H2712" i="1" a="1"/>
  <c r="H2712" i="1" s="1"/>
  <c r="H2152" i="1" a="1"/>
  <c r="H2152" i="1" s="1"/>
  <c r="H838" i="1" a="1"/>
  <c r="H838" i="1" s="1"/>
  <c r="H564" i="1" a="1"/>
  <c r="H564" i="1" s="1"/>
  <c r="H843" i="1" a="1"/>
  <c r="H843" i="1" s="1"/>
  <c r="H1915" i="1" a="1"/>
  <c r="H1915" i="1" s="1"/>
  <c r="H1921" i="1" a="1"/>
  <c r="H1921" i="1" s="1"/>
  <c r="H2170" i="1" a="1"/>
  <c r="H2170" i="1" s="1"/>
  <c r="H494" i="1" a="1"/>
  <c r="H494" i="1" s="1"/>
  <c r="H3185" i="1" a="1"/>
  <c r="H3185" i="1" s="1"/>
  <c r="H601" i="1" a="1"/>
  <c r="H601" i="1" s="1"/>
  <c r="H1790" i="1" a="1"/>
  <c r="H1790" i="1" s="1"/>
  <c r="H2175" i="1" a="1"/>
  <c r="H2175" i="1" s="1"/>
  <c r="H2092" i="1" a="1"/>
  <c r="H2092" i="1" s="1"/>
  <c r="H515" i="1" a="1"/>
  <c r="H515" i="1" s="1"/>
  <c r="H1362" i="1" a="1"/>
  <c r="H1362" i="1" s="1"/>
  <c r="H2429" i="1" a="1"/>
  <c r="H2429" i="1" s="1"/>
  <c r="H3436" i="1" a="1"/>
  <c r="H3436" i="1" s="1"/>
  <c r="H3385" i="1" a="1"/>
  <c r="H3385" i="1" s="1"/>
  <c r="H1734" i="1" a="1"/>
  <c r="H1734" i="1" s="1"/>
  <c r="H2167" i="1" a="1"/>
  <c r="H2167" i="1" s="1"/>
  <c r="H1133" i="1" a="1"/>
  <c r="H1133" i="1" s="1"/>
  <c r="H355" i="1" a="1"/>
  <c r="H355" i="1" s="1"/>
  <c r="H2691" i="1" a="1"/>
  <c r="H2691" i="1" s="1"/>
  <c r="H2498" i="1" a="1"/>
  <c r="H2498" i="1" s="1"/>
  <c r="H76" i="1" a="1"/>
  <c r="H76" i="1" s="1"/>
  <c r="H547" i="1" a="1"/>
  <c r="H547" i="1" s="1"/>
  <c r="H979" i="1" a="1"/>
  <c r="H979" i="1" s="1"/>
  <c r="H1404" i="1" a="1"/>
  <c r="H1404" i="1" s="1"/>
  <c r="H2968" i="1" a="1"/>
  <c r="H2968" i="1" s="1"/>
  <c r="H2085" i="1" a="1"/>
  <c r="H2085" i="1" s="1"/>
  <c r="H1258" i="1" a="1"/>
  <c r="H1258" i="1" s="1"/>
  <c r="H688" i="1" a="1"/>
  <c r="H688" i="1" s="1"/>
  <c r="H867" i="1" a="1"/>
  <c r="H867" i="1" s="1"/>
  <c r="H886" i="1" a="1"/>
  <c r="H886" i="1" s="1"/>
  <c r="H2980" i="1" a="1"/>
  <c r="H2980" i="1" s="1"/>
  <c r="H2292" i="1" a="1"/>
  <c r="H2292" i="1" s="1"/>
  <c r="H2903" i="1" a="1"/>
  <c r="H2903" i="1" s="1"/>
  <c r="H1091" i="1" a="1"/>
  <c r="H1091" i="1" s="1"/>
  <c r="H755" i="1" a="1"/>
  <c r="H755" i="1" s="1"/>
  <c r="H2225" i="1" a="1"/>
  <c r="H2225" i="1" s="1"/>
  <c r="H1577" i="1" a="1"/>
  <c r="H1577" i="1" s="1"/>
  <c r="H426" i="1" a="1"/>
  <c r="H426" i="1" s="1"/>
  <c r="H2818" i="1" a="1"/>
  <c r="H2818" i="1" s="1"/>
  <c r="H229" i="1" a="1"/>
  <c r="H229" i="1" s="1"/>
  <c r="H3372" i="1" a="1"/>
  <c r="H3372" i="1" s="1"/>
  <c r="H3342" i="1" a="1"/>
  <c r="H3342" i="1" s="1"/>
  <c r="H3497" i="1" a="1"/>
  <c r="H3497" i="1" s="1"/>
  <c r="H2872" i="1" a="1"/>
  <c r="H2872" i="1" s="1"/>
  <c r="H2264" i="1" a="1"/>
  <c r="H2264" i="1" s="1"/>
  <c r="H3390" i="1" a="1"/>
  <c r="H3390" i="1" s="1"/>
  <c r="H30" i="1" a="1"/>
  <c r="H30" i="1" s="1"/>
  <c r="H3410" i="1" a="1"/>
  <c r="H3410" i="1" s="1"/>
  <c r="H2443" i="1" a="1"/>
  <c r="H2443" i="1" s="1"/>
  <c r="H2966" i="1" a="1"/>
  <c r="H2966" i="1" s="1"/>
  <c r="H1571" i="1" a="1"/>
  <c r="H1571" i="1" s="1"/>
  <c r="H3143" i="1" a="1"/>
  <c r="H3143" i="1" s="1"/>
  <c r="H906" i="1" a="1"/>
  <c r="H906" i="1" s="1"/>
  <c r="H915" i="1" a="1"/>
  <c r="H915" i="1" s="1"/>
  <c r="H922" i="1" a="1"/>
  <c r="H922" i="1" s="1"/>
  <c r="H1881" i="1" a="1"/>
  <c r="H1881" i="1" s="1"/>
  <c r="H1020" i="1" a="1"/>
  <c r="H1020" i="1" s="1"/>
  <c r="H633" i="1" a="1"/>
  <c r="H633" i="1" s="1"/>
  <c r="H2564" i="1" a="1"/>
  <c r="H2564" i="1" s="1"/>
  <c r="H1608" i="1" a="1"/>
  <c r="H1608" i="1" s="1"/>
  <c r="H3225" i="1" a="1"/>
  <c r="H3225" i="1" s="1"/>
  <c r="H1588" i="1" a="1"/>
  <c r="H1588" i="1" s="1"/>
  <c r="H1170" i="1" a="1"/>
  <c r="H1170" i="1" s="1"/>
  <c r="H1591" i="1" a="1"/>
  <c r="H1591" i="1" s="1"/>
  <c r="H373" i="1" a="1"/>
  <c r="H373" i="1" s="1"/>
  <c r="H431" i="1" a="1"/>
  <c r="H431" i="1" s="1"/>
  <c r="H611" i="1" a="1"/>
  <c r="H611" i="1" s="1"/>
  <c r="H3169" i="1" a="1"/>
  <c r="H3169" i="1" s="1"/>
  <c r="H168" i="1" a="1"/>
  <c r="H168" i="1" s="1"/>
  <c r="H3391" i="1" a="1"/>
  <c r="H3391" i="1" s="1"/>
  <c r="H3387" i="1" a="1"/>
  <c r="H3387" i="1" s="1"/>
  <c r="H1356" i="1" a="1"/>
  <c r="H1356" i="1" s="1"/>
  <c r="H1357" i="1" a="1"/>
  <c r="H1357" i="1" s="1"/>
  <c r="H2106" i="1" a="1"/>
  <c r="H2106" i="1" s="1"/>
  <c r="H2700" i="1" a="1"/>
  <c r="H2700" i="1" s="1"/>
  <c r="H1948" i="1" a="1"/>
  <c r="H1948" i="1" s="1"/>
  <c r="H1737" i="1" a="1"/>
  <c r="H1737" i="1" s="1"/>
  <c r="H3147" i="1" a="1"/>
  <c r="H3147" i="1" s="1"/>
  <c r="H3164" i="1" a="1"/>
  <c r="H3164" i="1" s="1"/>
  <c r="H2961" i="1" a="1"/>
  <c r="H2961" i="1" s="1"/>
  <c r="H3122" i="1" a="1"/>
  <c r="H3122" i="1" s="1"/>
  <c r="H347" i="1" a="1"/>
  <c r="H347" i="1" s="1"/>
  <c r="H1854" i="1" a="1"/>
  <c r="H1854" i="1" s="1"/>
  <c r="H2874" i="1" a="1"/>
  <c r="H2874" i="1" s="1"/>
  <c r="H119" i="1" a="1"/>
  <c r="H119" i="1" s="1"/>
  <c r="H2771" i="1" a="1"/>
  <c r="H2771" i="1" s="1"/>
  <c r="H2464" i="1" a="1"/>
  <c r="H2464" i="1" s="1"/>
  <c r="H3159" i="1" a="1"/>
  <c r="H3159" i="1" s="1"/>
  <c r="H2867" i="1" a="1"/>
  <c r="H2867" i="1" s="1"/>
  <c r="H632" i="1" a="1"/>
  <c r="H632" i="1" s="1"/>
  <c r="H2543" i="1" a="1"/>
  <c r="H2543" i="1" s="1"/>
  <c r="H626" i="1" a="1"/>
  <c r="H626" i="1" s="1"/>
  <c r="H3271" i="1" a="1"/>
  <c r="H3271" i="1" s="1"/>
  <c r="H3453" i="1" a="1"/>
  <c r="H3453" i="1" s="1"/>
  <c r="H3651" i="1" a="1"/>
  <c r="H3651" i="1" s="1"/>
  <c r="H2006" i="1" a="1"/>
  <c r="H2006" i="1" s="1"/>
  <c r="H1653" i="1" a="1"/>
  <c r="H1653" i="1" s="1"/>
  <c r="H3376" i="1" a="1"/>
  <c r="H3376" i="1" s="1"/>
  <c r="H567" i="1" a="1"/>
  <c r="H567" i="1" s="1"/>
  <c r="H3009" i="1" a="1"/>
  <c r="H3009" i="1" s="1"/>
  <c r="H365" i="1" a="1"/>
  <c r="H365" i="1" s="1"/>
  <c r="H2528" i="1" a="1"/>
  <c r="H2528" i="1" s="1"/>
  <c r="H3220" i="1" a="1"/>
  <c r="H3220" i="1" s="1"/>
  <c r="H2029" i="1" a="1"/>
  <c r="H2029" i="1" s="1"/>
  <c r="H496" i="1" a="1"/>
  <c r="H496" i="1" s="1"/>
  <c r="H2545" i="1" a="1"/>
  <c r="H2545" i="1" s="1"/>
  <c r="H924" i="1" a="1"/>
  <c r="H924" i="1" s="1"/>
  <c r="H2933" i="1" a="1"/>
  <c r="H2933" i="1" s="1"/>
  <c r="H2895" i="1" a="1"/>
  <c r="H2895" i="1" s="1"/>
  <c r="H668" i="1" a="1"/>
  <c r="H668" i="1" s="1"/>
  <c r="H3031" i="1" a="1"/>
  <c r="H3031" i="1" s="1"/>
  <c r="H2844" i="1" a="1"/>
  <c r="H2844" i="1" s="1"/>
  <c r="H2841" i="1" a="1"/>
  <c r="H2841" i="1" s="1"/>
  <c r="H1832" i="1" a="1"/>
  <c r="H1832" i="1" s="1"/>
  <c r="H358" i="1" a="1"/>
  <c r="H358" i="1" s="1"/>
  <c r="H449" i="1" a="1"/>
  <c r="H449" i="1" s="1"/>
  <c r="H1614" i="1" a="1"/>
  <c r="H1614" i="1" s="1"/>
  <c r="H3114" i="1" a="1"/>
  <c r="H3114" i="1" s="1"/>
  <c r="H2578" i="1" a="1"/>
  <c r="H2578" i="1" s="1"/>
  <c r="H2575" i="1" a="1"/>
  <c r="H2575" i="1" s="1"/>
  <c r="H636" i="1" a="1"/>
  <c r="H636" i="1" s="1"/>
  <c r="H2629" i="1" a="1"/>
  <c r="H2629" i="1" s="1"/>
  <c r="H2773" i="1" a="1"/>
  <c r="H2773" i="1" s="1"/>
  <c r="H135" i="1" a="1"/>
  <c r="H135" i="1" s="1"/>
  <c r="H2967" i="1" a="1"/>
  <c r="H2967" i="1" s="1"/>
  <c r="H1807" i="1" a="1"/>
  <c r="H1807" i="1" s="1"/>
  <c r="H630" i="1" a="1"/>
  <c r="H630" i="1" s="1"/>
  <c r="H623" i="1" a="1"/>
  <c r="H623" i="1" s="1"/>
  <c r="H936" i="1" a="1"/>
  <c r="H936" i="1" s="1"/>
  <c r="H928" i="1" a="1"/>
  <c r="H928" i="1" s="1"/>
  <c r="H2908" i="1" a="1"/>
  <c r="H2908" i="1" s="1"/>
  <c r="H1051" i="1" a="1"/>
  <c r="H1051" i="1" s="1"/>
  <c r="H897" i="1" a="1"/>
  <c r="H897" i="1" s="1"/>
  <c r="H1665" i="1" a="1"/>
  <c r="H1665" i="1" s="1"/>
  <c r="H3207" i="1" a="1"/>
  <c r="H3207" i="1" s="1"/>
  <c r="H615" i="1" a="1"/>
  <c r="H615" i="1" s="1"/>
  <c r="H1658" i="1" a="1"/>
  <c r="H1658" i="1" s="1"/>
  <c r="H2924" i="1" a="1"/>
  <c r="H2924" i="1" s="1"/>
  <c r="H2926" i="1" a="1"/>
  <c r="H2926" i="1" s="1"/>
  <c r="H1586" i="1" a="1"/>
  <c r="H1586" i="1" s="1"/>
  <c r="H143" i="1" a="1"/>
  <c r="H143" i="1" s="1"/>
  <c r="H1340" i="1" a="1"/>
  <c r="H1340" i="1" s="1"/>
  <c r="H3374" i="1" a="1"/>
  <c r="H3374" i="1" s="1"/>
  <c r="H1380" i="1" a="1"/>
  <c r="H1380" i="1" s="1"/>
  <c r="H1550" i="1" a="1"/>
  <c r="H1550" i="1" s="1"/>
  <c r="H2209" i="1" a="1"/>
  <c r="H2209" i="1" s="1"/>
  <c r="H2319" i="1" a="1"/>
  <c r="H2319" i="1" s="1"/>
  <c r="H1503" i="1" a="1"/>
  <c r="H1503" i="1" s="1"/>
  <c r="H2923" i="1" a="1"/>
  <c r="H2923" i="1" s="1"/>
  <c r="H1895" i="1" a="1"/>
  <c r="H1895" i="1" s="1"/>
  <c r="H1612" i="1" a="1"/>
  <c r="H1612" i="1" s="1"/>
  <c r="H1142" i="1" a="1"/>
  <c r="H1142" i="1" s="1"/>
  <c r="H895" i="1" a="1"/>
  <c r="H895" i="1" s="1"/>
  <c r="H1797" i="1" a="1"/>
  <c r="H1797" i="1" s="1"/>
  <c r="H2992" i="1" a="1"/>
  <c r="H2992" i="1" s="1"/>
  <c r="H1792" i="1" a="1"/>
  <c r="H1792" i="1" s="1"/>
  <c r="H1494" i="1" a="1"/>
  <c r="H1494" i="1" s="1"/>
  <c r="H3352" i="1" a="1"/>
  <c r="H3352" i="1" s="1"/>
  <c r="H2976" i="1" a="1"/>
  <c r="H2976" i="1" s="1"/>
  <c r="H3339" i="1" a="1"/>
  <c r="H3339" i="1" s="1"/>
  <c r="H1581" i="1" a="1"/>
  <c r="H1581" i="1" s="1"/>
  <c r="H2123" i="1" a="1"/>
  <c r="H2123" i="1" s="1"/>
  <c r="H1453" i="1" a="1"/>
  <c r="H1453" i="1" s="1"/>
  <c r="H1565" i="1" a="1"/>
  <c r="H1565" i="1" s="1"/>
  <c r="H1601" i="1" a="1"/>
  <c r="H1601" i="1" s="1"/>
  <c r="H3583" i="1" a="1"/>
  <c r="H3583" i="1" s="1"/>
  <c r="H230" i="1" a="1"/>
  <c r="H230" i="1" s="1"/>
  <c r="H1359" i="1" a="1"/>
  <c r="H1359" i="1" s="1"/>
  <c r="H1600" i="1" a="1"/>
  <c r="H1600" i="1" s="1"/>
  <c r="H1615" i="1" a="1"/>
  <c r="H1615" i="1" s="1"/>
  <c r="H1405" i="1" a="1"/>
  <c r="H1405" i="1" s="1"/>
  <c r="H1984" i="1" a="1"/>
  <c r="H1984" i="1" s="1"/>
  <c r="H1590" i="1" a="1"/>
  <c r="H1590" i="1" s="1"/>
  <c r="H3087" i="1" a="1"/>
  <c r="H3087" i="1" s="1"/>
  <c r="H372" i="1" a="1"/>
  <c r="H372" i="1" s="1"/>
  <c r="H662" i="1" a="1"/>
  <c r="H662" i="1" s="1"/>
  <c r="H506" i="1" a="1"/>
  <c r="H506" i="1" s="1"/>
  <c r="H2617" i="1" a="1"/>
  <c r="H2617" i="1" s="1"/>
  <c r="H1985" i="1" a="1"/>
  <c r="H1985" i="1" s="1"/>
  <c r="H3110" i="1" a="1"/>
  <c r="H3110" i="1" s="1"/>
  <c r="H516" i="1" a="1"/>
  <c r="H516" i="1" s="1"/>
  <c r="H107" i="1" a="1"/>
  <c r="H107" i="1" s="1"/>
  <c r="H1529" i="1" a="1"/>
  <c r="H1529" i="1" s="1"/>
  <c r="H1561" i="1" a="1"/>
  <c r="H1561" i="1" s="1"/>
  <c r="H1527" i="1" a="1"/>
  <c r="H1527" i="1" s="1"/>
  <c r="H1537" i="1" a="1"/>
  <c r="H1537" i="1" s="1"/>
  <c r="H1690" i="1" a="1"/>
  <c r="H1690" i="1" s="1"/>
  <c r="H1592" i="1" a="1"/>
  <c r="H1592" i="1" s="1"/>
  <c r="H2265" i="1" a="1"/>
  <c r="H2265" i="1" s="1"/>
  <c r="H395" i="1" a="1"/>
  <c r="H395" i="1" s="1"/>
  <c r="H1808" i="1" a="1"/>
  <c r="H1808" i="1" s="1"/>
  <c r="H2242" i="1" a="1"/>
  <c r="H2242" i="1" s="1"/>
  <c r="H1541" i="1" a="1"/>
  <c r="H1541" i="1" s="1"/>
  <c r="H1528" i="1" a="1"/>
  <c r="H1528" i="1" s="1"/>
  <c r="H1542" i="1" a="1"/>
  <c r="H1542" i="1" s="1"/>
  <c r="H1123" i="1" a="1"/>
  <c r="H1123" i="1" s="1"/>
  <c r="H1538" i="1" a="1"/>
  <c r="H1538" i="1" s="1"/>
  <c r="H3420" i="1" a="1"/>
  <c r="H3420" i="1" s="1"/>
  <c r="H957" i="1" a="1"/>
  <c r="H957" i="1" s="1"/>
  <c r="H2408" i="1" a="1"/>
  <c r="H2408" i="1" s="1"/>
  <c r="H1526" i="1" a="1"/>
  <c r="H1526" i="1" s="1"/>
  <c r="H1533" i="1" a="1"/>
  <c r="H1533" i="1" s="1"/>
  <c r="H2892" i="1" a="1"/>
  <c r="H2892" i="1" s="1"/>
  <c r="H2915" i="1" a="1"/>
  <c r="H2915" i="1" s="1"/>
  <c r="H1539" i="1" a="1"/>
  <c r="H1539" i="1" s="1"/>
  <c r="H2886" i="1" a="1"/>
  <c r="H2886" i="1" s="1"/>
  <c r="H1525" i="1" a="1"/>
  <c r="H1525" i="1" s="1"/>
  <c r="H2911" i="1" a="1"/>
  <c r="H2911" i="1" s="1"/>
  <c r="H2899" i="1" a="1"/>
  <c r="H2899" i="1" s="1"/>
  <c r="H2868" i="1" a="1"/>
  <c r="H2868" i="1" s="1"/>
  <c r="H2849" i="1" a="1"/>
  <c r="H2849" i="1" s="1"/>
  <c r="H2914" i="1" a="1"/>
  <c r="H2914" i="1" s="1"/>
  <c r="H2889" i="1" a="1"/>
  <c r="H2889" i="1" s="1"/>
  <c r="H2565" i="1" a="1"/>
  <c r="H2565" i="1" s="1"/>
  <c r="H1389" i="1" a="1"/>
  <c r="H1389" i="1" s="1"/>
  <c r="H1623" i="1" a="1"/>
  <c r="H1623" i="1" s="1"/>
  <c r="H1281" i="1" a="1"/>
  <c r="H1281" i="1" s="1"/>
  <c r="H2748" i="1" a="1"/>
  <c r="H2748" i="1" s="1"/>
  <c r="H1220" i="1" a="1"/>
  <c r="H1220" i="1" s="1"/>
  <c r="H2756" i="1" a="1"/>
  <c r="H2756" i="1" s="1"/>
  <c r="H1828" i="1" a="1"/>
  <c r="H1828" i="1" s="1"/>
  <c r="H1344" i="1" a="1"/>
  <c r="H1344" i="1" s="1"/>
  <c r="H148" i="1" a="1"/>
  <c r="H148" i="1" s="1"/>
  <c r="H1969" i="1" a="1"/>
  <c r="H1969" i="1" s="1"/>
  <c r="H1962" i="1" a="1"/>
  <c r="H1962" i="1" s="1"/>
  <c r="H1965" i="1" a="1"/>
  <c r="H1965" i="1" s="1"/>
  <c r="H1584" i="1" a="1"/>
  <c r="H1584" i="1" s="1"/>
  <c r="H1974" i="1" a="1"/>
  <c r="H1974" i="1" s="1"/>
  <c r="H1891" i="1" a="1"/>
  <c r="H1891" i="1" s="1"/>
  <c r="H1666" i="1" a="1"/>
  <c r="H1666" i="1" s="1"/>
  <c r="H2108" i="1" a="1"/>
  <c r="H2108" i="1" s="1"/>
  <c r="H1058" i="1" a="1"/>
  <c r="H1058" i="1" s="1"/>
  <c r="H2590" i="1" a="1"/>
  <c r="H2590" i="1" s="1"/>
  <c r="H1570" i="1" a="1"/>
  <c r="H1570" i="1" s="1"/>
  <c r="H1775" i="1" a="1"/>
  <c r="H1775" i="1" s="1"/>
  <c r="H2423" i="1" a="1"/>
  <c r="H2423" i="1" s="1"/>
  <c r="H977" i="1" a="1"/>
  <c r="H977" i="1" s="1"/>
  <c r="H1622" i="1" a="1"/>
  <c r="H1622" i="1" s="1"/>
  <c r="H1009" i="1" a="1"/>
  <c r="H1009" i="1" s="1"/>
  <c r="H3101" i="1" a="1"/>
  <c r="H3101" i="1" s="1"/>
  <c r="H2991" i="1" a="1"/>
  <c r="H2991" i="1" s="1"/>
  <c r="H2337" i="1" a="1"/>
  <c r="H2337" i="1" s="1"/>
  <c r="H982" i="1" a="1"/>
  <c r="H982" i="1" s="1"/>
  <c r="H949" i="1" a="1"/>
  <c r="H949" i="1" s="1"/>
  <c r="H145" i="1" a="1"/>
  <c r="H145" i="1" s="1"/>
  <c r="H439" i="1" a="1"/>
  <c r="H439" i="1" s="1"/>
  <c r="H2091" i="1" a="1"/>
  <c r="H2091" i="1" s="1"/>
  <c r="H454" i="1" a="1"/>
  <c r="H454" i="1" s="1"/>
  <c r="H1557" i="1" a="1"/>
  <c r="H1557" i="1" s="1"/>
  <c r="H1536" i="1" a="1"/>
  <c r="H1536" i="1" s="1"/>
  <c r="H1781" i="1" a="1"/>
  <c r="H1781" i="1" s="1"/>
  <c r="H976" i="1" a="1"/>
  <c r="H976" i="1" s="1"/>
  <c r="H1028" i="1" a="1"/>
  <c r="H1028" i="1" s="1"/>
  <c r="H1794" i="1" a="1"/>
  <c r="H1794" i="1" s="1"/>
  <c r="H631" i="1" a="1"/>
  <c r="H631" i="1" s="1"/>
  <c r="H1096" i="1" a="1"/>
  <c r="H1096" i="1" s="1"/>
  <c r="H2111" i="1" a="1"/>
  <c r="H2111" i="1" s="1"/>
  <c r="H1105" i="1" a="1"/>
  <c r="H1105" i="1" s="1"/>
  <c r="H1724" i="1" a="1"/>
  <c r="H1724" i="1" s="1"/>
  <c r="H1002" i="1" a="1"/>
  <c r="H1002" i="1" s="1"/>
  <c r="H881" i="1" a="1"/>
  <c r="H881" i="1" s="1"/>
  <c r="H1809" i="1" a="1"/>
  <c r="H1809" i="1" s="1"/>
  <c r="H1150" i="1" a="1"/>
  <c r="H1150" i="1" s="1"/>
  <c r="H1998" i="1" a="1"/>
  <c r="H1998" i="1" s="1"/>
  <c r="H1065" i="1" a="1"/>
  <c r="H1065" i="1" s="1"/>
  <c r="H453" i="1" a="1"/>
  <c r="H453" i="1" s="1"/>
  <c r="H2240" i="1" a="1"/>
  <c r="H2240" i="1" s="1"/>
  <c r="H649" i="1" a="1"/>
  <c r="H649" i="1" s="1"/>
  <c r="H1893" i="1" a="1"/>
  <c r="H1893" i="1" s="1"/>
  <c r="H2523" i="1" a="1"/>
  <c r="H2523" i="1" s="1"/>
  <c r="H2027" i="1" a="1"/>
  <c r="H2027" i="1" s="1"/>
  <c r="H2349" i="1" a="1"/>
  <c r="H2349" i="1" s="1"/>
  <c r="H2486" i="1" a="1"/>
  <c r="H2486" i="1" s="1"/>
  <c r="H1740" i="1" a="1"/>
  <c r="H1740" i="1" s="1"/>
  <c r="H1698" i="1" a="1"/>
  <c r="H1698" i="1" s="1"/>
  <c r="H2891" i="1" a="1"/>
  <c r="H2891" i="1" s="1"/>
  <c r="H2489" i="1" a="1"/>
  <c r="H2489" i="1" s="1"/>
  <c r="H1995" i="1" a="1"/>
  <c r="H1995" i="1" s="1"/>
  <c r="H1931" i="1" a="1"/>
  <c r="H1931" i="1" s="1"/>
  <c r="H1805" i="1" a="1"/>
  <c r="H1805" i="1" s="1"/>
  <c r="H1378" i="1" a="1"/>
  <c r="H1378" i="1" s="1"/>
  <c r="H2635" i="1" a="1"/>
  <c r="H2635" i="1" s="1"/>
  <c r="H1749" i="1" a="1"/>
  <c r="H1749" i="1" s="1"/>
  <c r="H2433" i="1" a="1"/>
  <c r="H2433" i="1" s="1"/>
  <c r="H1413" i="1" a="1"/>
  <c r="H1413" i="1" s="1"/>
  <c r="H1252" i="1" a="1"/>
  <c r="H1252" i="1" s="1"/>
  <c r="H1907" i="1" a="1"/>
  <c r="H1907" i="1" s="1"/>
  <c r="H2245" i="1" a="1"/>
  <c r="H2245" i="1" s="1"/>
  <c r="H1939" i="1" a="1"/>
  <c r="H1939" i="1" s="1"/>
  <c r="H3072" i="1" a="1"/>
  <c r="H3072" i="1" s="1"/>
  <c r="H1662" i="1" a="1"/>
  <c r="H1662" i="1" s="1"/>
  <c r="H2979" i="1" a="1"/>
  <c r="H2979" i="1" s="1"/>
  <c r="H2276" i="1" a="1"/>
  <c r="H2276" i="1" s="1"/>
  <c r="H48" i="1" a="1"/>
  <c r="H48" i="1" s="1"/>
  <c r="H3064" i="1" a="1"/>
  <c r="H3064" i="1" s="1"/>
  <c r="H93" i="1" a="1"/>
  <c r="H93" i="1" s="1"/>
  <c r="H2227" i="1" a="1"/>
  <c r="H2227" i="1" s="1"/>
  <c r="H1012" i="1" a="1"/>
  <c r="H1012" i="1" s="1"/>
  <c r="H1603" i="1" a="1"/>
  <c r="H1603" i="1" s="1"/>
  <c r="H1896" i="1" a="1"/>
  <c r="H1896" i="1" s="1"/>
  <c r="H1637" i="1" a="1"/>
  <c r="H1637" i="1" s="1"/>
  <c r="H1643" i="1" a="1"/>
  <c r="H1643" i="1" s="1"/>
  <c r="H826" i="1" a="1"/>
  <c r="H826" i="1" s="1"/>
  <c r="H2853" i="1" a="1"/>
  <c r="H2853" i="1" s="1"/>
  <c r="H824" i="1" a="1"/>
  <c r="H824" i="1" s="1"/>
  <c r="H1787" i="1" a="1"/>
  <c r="H1787" i="1" s="1"/>
  <c r="H1516" i="1" a="1"/>
  <c r="H1516" i="1" s="1"/>
  <c r="H2195" i="1" a="1"/>
  <c r="H2195" i="1" s="1"/>
  <c r="H1014" i="1" a="1"/>
  <c r="H1014" i="1" s="1"/>
  <c r="H1667" i="1" a="1"/>
  <c r="H1667" i="1" s="1"/>
  <c r="H1697" i="1" a="1"/>
  <c r="H1697" i="1" s="1"/>
  <c r="H2032" i="1" a="1"/>
  <c r="H2032" i="1" s="1"/>
  <c r="H2581" i="1" a="1"/>
  <c r="H2581" i="1" s="1"/>
  <c r="H1358" i="1" a="1"/>
  <c r="H1358" i="1" s="1"/>
  <c r="H2864" i="1" a="1"/>
  <c r="H2864" i="1" s="1"/>
  <c r="H827" i="1" a="1"/>
  <c r="H827" i="1" s="1"/>
  <c r="H823" i="1" a="1"/>
  <c r="H823" i="1" s="1"/>
  <c r="H380" i="1" a="1"/>
  <c r="H380" i="1" s="1"/>
  <c r="H88" i="1" a="1"/>
  <c r="H88" i="1" s="1"/>
  <c r="H371" i="1" a="1"/>
  <c r="H371" i="1" s="1"/>
  <c r="H1476" i="1" a="1"/>
  <c r="H1476" i="1" s="1"/>
  <c r="H3771" i="1" a="1"/>
  <c r="H3771" i="1" s="1"/>
  <c r="H3675" i="1" a="1"/>
  <c r="H3675" i="1" s="1"/>
  <c r="H1961" i="1" a="1"/>
  <c r="H1961" i="1" s="1"/>
  <c r="H1968" i="1" a="1"/>
  <c r="H1968" i="1" s="1"/>
  <c r="H2859" i="1" a="1"/>
  <c r="H2859" i="1" s="1"/>
  <c r="H1976" i="1" a="1"/>
  <c r="H1976" i="1" s="1"/>
  <c r="H1966" i="1" a="1"/>
  <c r="H1966" i="1" s="1"/>
  <c r="H2494" i="1" a="1"/>
  <c r="H2494" i="1" s="1"/>
  <c r="H2624" i="1" a="1"/>
  <c r="H2624" i="1" s="1"/>
  <c r="H2271" i="1" a="1"/>
  <c r="H2271" i="1" s="1"/>
  <c r="H1986" i="1" a="1"/>
  <c r="H1986" i="1" s="1"/>
  <c r="H2044" i="1" a="1"/>
  <c r="H2044" i="1" s="1"/>
  <c r="H3034" i="1" a="1"/>
  <c r="H3034" i="1" s="1"/>
  <c r="H1517" i="1" a="1"/>
  <c r="H1517" i="1" s="1"/>
  <c r="H2010" i="1" a="1"/>
  <c r="H2010" i="1" s="1"/>
  <c r="H2882" i="1" a="1"/>
  <c r="H2882" i="1" s="1"/>
  <c r="H1755" i="1" a="1"/>
  <c r="H1755" i="1" s="1"/>
  <c r="H1989" i="1" a="1"/>
  <c r="H1989" i="1" s="1"/>
  <c r="H69" i="1" a="1"/>
  <c r="H69" i="1" s="1"/>
  <c r="H1173" i="1" a="1"/>
  <c r="H1173" i="1" s="1"/>
  <c r="H1960" i="1" a="1"/>
  <c r="H1960" i="1" s="1"/>
  <c r="H2466" i="1" a="1"/>
  <c r="H2466" i="1" s="1"/>
  <c r="H2067" i="1" a="1"/>
  <c r="H2067" i="1" s="1"/>
  <c r="H2198" i="1" a="1"/>
  <c r="H2198" i="1" s="1"/>
  <c r="H988" i="1" a="1"/>
  <c r="H988" i="1" s="1"/>
  <c r="H1482" i="1" a="1"/>
  <c r="H1482" i="1" s="1"/>
  <c r="H972" i="1" a="1"/>
  <c r="H972" i="1" s="1"/>
  <c r="H2863" i="1" a="1"/>
  <c r="H2863" i="1" s="1"/>
  <c r="H1650" i="1" a="1"/>
  <c r="H1650" i="1" s="1"/>
  <c r="H1660" i="1" a="1"/>
  <c r="H1660" i="1" s="1"/>
  <c r="H1597" i="1" a="1"/>
  <c r="H1597" i="1" s="1"/>
  <c r="H3556" i="1" a="1"/>
  <c r="H3556" i="1" s="1"/>
  <c r="H3455" i="1" a="1"/>
  <c r="H3455" i="1" s="1"/>
  <c r="H3172" i="1" a="1"/>
  <c r="H3172" i="1" s="1"/>
  <c r="H3177" i="1" a="1"/>
  <c r="H3177" i="1" s="1"/>
  <c r="H1715" i="1" a="1"/>
  <c r="H1715" i="1" s="1"/>
  <c r="H2823" i="1" a="1"/>
  <c r="H2823" i="1" s="1"/>
  <c r="H861" i="1" a="1"/>
  <c r="H861" i="1" s="1"/>
  <c r="H842" i="1" a="1"/>
  <c r="H842" i="1" s="1"/>
  <c r="H840" i="1" a="1"/>
  <c r="H840" i="1" s="1"/>
  <c r="H770" i="1" a="1"/>
  <c r="H770" i="1" s="1"/>
  <c r="H1022" i="1" a="1"/>
  <c r="H1022" i="1" s="1"/>
  <c r="H839" i="1" a="1"/>
  <c r="H839" i="1" s="1"/>
  <c r="H899" i="1" a="1"/>
  <c r="H899" i="1" s="1"/>
  <c r="H2168" i="1" a="1"/>
  <c r="H2168" i="1" s="1"/>
  <c r="H2169" i="1" a="1"/>
  <c r="H2169" i="1" s="1"/>
  <c r="H2958" i="1" a="1"/>
  <c r="H2958" i="1" s="1"/>
  <c r="H1865" i="1" a="1"/>
  <c r="H1865" i="1" s="1"/>
  <c r="H882" i="1" a="1"/>
  <c r="H882" i="1" s="1"/>
  <c r="H68" i="1" a="1"/>
  <c r="H68" i="1" s="1"/>
  <c r="H170" i="1" a="1"/>
  <c r="H170" i="1" s="1"/>
  <c r="H2036" i="1" a="1"/>
  <c r="H2036" i="1" s="1"/>
  <c r="H4" i="1" a="1"/>
  <c r="H4" i="1" s="1"/>
  <c r="H3100" i="1" a="1"/>
  <c r="H3100" i="1" s="1"/>
  <c r="H435" i="1" a="1"/>
  <c r="H435" i="1" s="1"/>
  <c r="H625" i="1" a="1"/>
  <c r="H625" i="1" s="1"/>
  <c r="H1182" i="1" a="1"/>
  <c r="H1182" i="1" s="1"/>
  <c r="H1180" i="1" a="1"/>
  <c r="H1180" i="1" s="1"/>
  <c r="H2509" i="1" a="1"/>
  <c r="H2509" i="1" s="1"/>
  <c r="H1763" i="1" a="1"/>
  <c r="H1763" i="1" s="1"/>
  <c r="H3131" i="1" a="1"/>
  <c r="H3131" i="1" s="1"/>
  <c r="H3133" i="1" a="1"/>
  <c r="H3133" i="1" s="1"/>
  <c r="H3081" i="1" a="1"/>
  <c r="H3081" i="1" s="1"/>
  <c r="H3090" i="1" a="1"/>
  <c r="H3090" i="1" s="1"/>
  <c r="H1770" i="1" a="1"/>
  <c r="H1770" i="1" s="1"/>
  <c r="H2524" i="1" a="1"/>
  <c r="H2524" i="1" s="1"/>
  <c r="H2896" i="1" a="1"/>
  <c r="H2896" i="1" s="1"/>
  <c r="H551" i="1" a="1"/>
  <c r="H551" i="1" s="1"/>
  <c r="H11" i="1" a="1"/>
  <c r="H11" i="1" s="1"/>
  <c r="H2603" i="1" a="1"/>
  <c r="H2603" i="1" s="1"/>
  <c r="H1308" i="1" a="1"/>
  <c r="H1308" i="1" s="1"/>
  <c r="H58" i="1" a="1"/>
  <c r="H58" i="1" s="1"/>
  <c r="H2609" i="1" a="1"/>
  <c r="H2609" i="1" s="1"/>
  <c r="H624" i="1" a="1"/>
  <c r="H624" i="1" s="1"/>
  <c r="H2161" i="1" a="1"/>
  <c r="H2161" i="1" s="1"/>
  <c r="H740" i="1" a="1"/>
  <c r="H740" i="1" s="1"/>
  <c r="H2151" i="1" a="1"/>
  <c r="H2151" i="1" s="1"/>
  <c r="H3149" i="1" a="1"/>
  <c r="H3149" i="1" s="1"/>
  <c r="H1512" i="1" a="1"/>
  <c r="H1512" i="1" s="1"/>
  <c r="H923" i="1" a="1"/>
  <c r="H923" i="1" s="1"/>
  <c r="H1214" i="1" a="1"/>
  <c r="H1214" i="1" s="1"/>
  <c r="H1236" i="1" a="1"/>
  <c r="H1236" i="1" s="1"/>
  <c r="H941" i="1" a="1"/>
  <c r="H941" i="1" s="1"/>
  <c r="H1955" i="1" a="1"/>
  <c r="H1955" i="1" s="1"/>
  <c r="H953" i="1" a="1"/>
  <c r="H953" i="1" s="1"/>
  <c r="H991" i="1" a="1"/>
  <c r="H991" i="1" s="1"/>
  <c r="H929" i="1" a="1"/>
  <c r="H929" i="1" s="1"/>
  <c r="H1493" i="1" a="1"/>
  <c r="H1493" i="1" s="1"/>
  <c r="H718" i="1" a="1"/>
  <c r="H718" i="1" s="1"/>
  <c r="H975" i="1" a="1"/>
  <c r="H975" i="1" s="1"/>
  <c r="H1836" i="1" a="1"/>
  <c r="H1836" i="1" s="1"/>
  <c r="H3348" i="1" a="1"/>
  <c r="H3348" i="1" s="1"/>
  <c r="H1502" i="1" a="1"/>
  <c r="H1502" i="1" s="1"/>
  <c r="H364" i="1" a="1"/>
  <c r="H364" i="1" s="1"/>
  <c r="H2135" i="1" a="1"/>
  <c r="H2135" i="1" s="1"/>
  <c r="H1702" i="1" a="1"/>
  <c r="H1702" i="1" s="1"/>
  <c r="H559" i="1" a="1"/>
  <c r="H559" i="1" s="1"/>
  <c r="H242" i="1" a="1"/>
  <c r="H242" i="1" s="1"/>
  <c r="H1221" i="1" a="1"/>
  <c r="H1221" i="1" s="1"/>
  <c r="H3509" i="1" a="1"/>
  <c r="H3509" i="1" s="1"/>
  <c r="H3488" i="1" a="1"/>
  <c r="H3488" i="1" s="1"/>
  <c r="H2995" i="1" a="1"/>
  <c r="H2995" i="1" s="1"/>
  <c r="H3" i="1" a="1"/>
  <c r="H3" i="1" s="1"/>
  <c r="H1296" i="1" a="1"/>
  <c r="H1296" i="1" s="1"/>
  <c r="H382" i="1" a="1"/>
  <c r="H382" i="1" s="1"/>
  <c r="H1462" i="1" a="1"/>
  <c r="H1462" i="1" s="1"/>
  <c r="H176" i="1" a="1"/>
  <c r="H176" i="1" s="1"/>
  <c r="H732" i="1" a="1"/>
  <c r="H732" i="1" s="1"/>
  <c r="H189" i="1" a="1"/>
  <c r="H189" i="1" s="1"/>
  <c r="H319" i="1" a="1"/>
  <c r="H319" i="1" s="1"/>
  <c r="H457" i="1" a="1"/>
  <c r="H457" i="1" s="1"/>
  <c r="H232" i="1" a="1"/>
  <c r="H232" i="1" s="1"/>
  <c r="H302" i="1" a="1"/>
  <c r="H302" i="1" s="1"/>
  <c r="H300" i="1" a="1"/>
  <c r="H300" i="1" s="1"/>
  <c r="H1192" i="1" a="1"/>
  <c r="H1192" i="1" s="1"/>
  <c r="H339" i="1" a="1"/>
  <c r="H339" i="1" s="1"/>
  <c r="H126" i="1" a="1"/>
  <c r="H126" i="1" s="1"/>
  <c r="H1203" i="1" a="1"/>
  <c r="H1203" i="1" s="1"/>
  <c r="H1198" i="1" a="1"/>
  <c r="H1198" i="1" s="1"/>
  <c r="H2789" i="1" a="1"/>
  <c r="H2789" i="1" s="1"/>
  <c r="H3277" i="1" a="1"/>
  <c r="H3277" i="1" s="1"/>
  <c r="H3294" i="1" a="1"/>
  <c r="H3294" i="1" s="1"/>
  <c r="H2724" i="1" a="1"/>
  <c r="H2724" i="1" s="1"/>
  <c r="H2786" i="1" a="1"/>
  <c r="H2786" i="1" s="1"/>
  <c r="H2851" i="1" a="1"/>
  <c r="H2851" i="1" s="1"/>
  <c r="H2788" i="1" a="1"/>
  <c r="H2788" i="1" s="1"/>
  <c r="H2948" i="1" a="1"/>
  <c r="H2948" i="1" s="1"/>
  <c r="H2952" i="1" a="1"/>
  <c r="H2952" i="1" s="1"/>
  <c r="H3079" i="1" a="1"/>
  <c r="H3079" i="1" s="1"/>
  <c r="H757" i="1" a="1"/>
  <c r="H757" i="1" s="1"/>
  <c r="H2785" i="1" a="1"/>
  <c r="H2785" i="1" s="1"/>
  <c r="H253" i="1" a="1"/>
  <c r="H253" i="1" s="1"/>
  <c r="H1806" i="1" a="1"/>
  <c r="H1806" i="1" s="1"/>
  <c r="H2602" i="1" a="1"/>
  <c r="H2602" i="1" s="1"/>
  <c r="H2949" i="1" a="1"/>
  <c r="H2949" i="1" s="1"/>
  <c r="H2934" i="1" a="1"/>
  <c r="H2934" i="1" s="1"/>
  <c r="H3301" i="1" a="1"/>
  <c r="H3301" i="1" s="1"/>
  <c r="H3183" i="1" a="1"/>
  <c r="H3183" i="1" s="1"/>
  <c r="H3148" i="1" a="1"/>
  <c r="H3148" i="1" s="1"/>
  <c r="H2954" i="1" a="1"/>
  <c r="H2954" i="1" s="1"/>
  <c r="H2781" i="1" a="1"/>
  <c r="H2781" i="1" s="1"/>
  <c r="H1157" i="1" a="1"/>
  <c r="H1157" i="1" s="1"/>
  <c r="H984" i="1" a="1"/>
  <c r="H984" i="1" s="1"/>
  <c r="H705" i="1" a="1"/>
  <c r="H705" i="1" s="1"/>
  <c r="H2219" i="1" a="1"/>
  <c r="H2219" i="1" s="1"/>
  <c r="H1111" i="1" a="1"/>
  <c r="H1111" i="1" s="1"/>
  <c r="H8" i="1" a="1"/>
  <c r="H8" i="1" s="1"/>
  <c r="H64" i="1" a="1"/>
  <c r="H64" i="1" s="1"/>
  <c r="H2232" i="1" a="1"/>
  <c r="H2232" i="1" s="1"/>
  <c r="H1817" i="1" a="1"/>
  <c r="H1817" i="1" s="1"/>
  <c r="H910" i="1" a="1"/>
  <c r="H910" i="1" s="1"/>
  <c r="H1959" i="1" a="1"/>
  <c r="H1959" i="1" s="1"/>
  <c r="H1944" i="1" a="1"/>
  <c r="H1944" i="1" s="1"/>
  <c r="H1019" i="1" a="1"/>
  <c r="H1019" i="1" s="1"/>
  <c r="H2674" i="1" a="1"/>
  <c r="H2674" i="1" s="1"/>
  <c r="H954" i="1" a="1"/>
  <c r="H954" i="1" s="1"/>
  <c r="H1916" i="1" a="1"/>
  <c r="H1916" i="1" s="1"/>
  <c r="H943" i="1" a="1"/>
  <c r="H943" i="1" s="1"/>
  <c r="H1816" i="1" a="1"/>
  <c r="H1816" i="1" s="1"/>
  <c r="H985" i="1" a="1"/>
  <c r="H985" i="1" s="1"/>
  <c r="H1036" i="1" a="1"/>
  <c r="H1036" i="1" s="1"/>
  <c r="H2221" i="1" a="1"/>
  <c r="H2221" i="1" s="1"/>
  <c r="H1040" i="1" a="1"/>
  <c r="H1040" i="1" s="1"/>
  <c r="H3602" i="1" a="1"/>
  <c r="H3602" i="1" s="1"/>
  <c r="H197" i="1" a="1"/>
  <c r="H197" i="1" s="1"/>
  <c r="H1117" i="1" a="1"/>
  <c r="H1117" i="1" s="1"/>
  <c r="H2661" i="1" a="1"/>
  <c r="H2661" i="1" s="1"/>
  <c r="H393" i="1" a="1"/>
  <c r="H393" i="1" s="1"/>
  <c r="H292" i="1" a="1"/>
  <c r="H292" i="1" s="1"/>
  <c r="H850" i="1" a="1"/>
  <c r="H850" i="1" s="1"/>
  <c r="H2192" i="1" a="1"/>
  <c r="H2192" i="1" s="1"/>
  <c r="H309" i="1" a="1"/>
  <c r="H309" i="1" s="1"/>
  <c r="H310" i="1" a="1"/>
  <c r="H310" i="1" s="1"/>
  <c r="H1947" i="1" a="1"/>
  <c r="H1947" i="1" s="1"/>
  <c r="H406" i="1" a="1"/>
  <c r="H406" i="1" s="1"/>
  <c r="H999" i="1" a="1"/>
  <c r="H999" i="1" s="1"/>
  <c r="H1452" i="1" a="1"/>
  <c r="H1452" i="1" s="1"/>
  <c r="H1610" i="1" a="1"/>
  <c r="H1610" i="1" s="1"/>
  <c r="H2016" i="1" a="1"/>
  <c r="H2016" i="1" s="1"/>
  <c r="H2983" i="1" a="1"/>
  <c r="H2983" i="1" s="1"/>
  <c r="H1399" i="1" a="1"/>
  <c r="H1399" i="1" s="1"/>
  <c r="H96" i="1" a="1"/>
  <c r="H96" i="1" s="1"/>
  <c r="H1672" i="1" a="1"/>
  <c r="H1672" i="1" s="1"/>
  <c r="H1083" i="1" a="1"/>
  <c r="H1083" i="1" s="1"/>
  <c r="H945" i="1" a="1"/>
  <c r="H945" i="1" s="1"/>
  <c r="H1408" i="1" a="1"/>
  <c r="H1408" i="1" s="1"/>
  <c r="H2804" i="1" a="1"/>
  <c r="H2804" i="1" s="1"/>
  <c r="H2972" i="1" a="1"/>
  <c r="H2972" i="1" s="1"/>
  <c r="H3030" i="1" a="1"/>
  <c r="H3030" i="1" s="1"/>
  <c r="H2567" i="1" a="1"/>
  <c r="H2567" i="1" s="1"/>
  <c r="H1456" i="1" a="1"/>
  <c r="H1456" i="1" s="1"/>
  <c r="H2641" i="1" a="1"/>
  <c r="H2641" i="1" s="1"/>
  <c r="H1795" i="1" a="1"/>
  <c r="H1795" i="1" s="1"/>
  <c r="H1946" i="1" a="1"/>
  <c r="H1946" i="1" s="1"/>
  <c r="H2299" i="1" a="1"/>
  <c r="H2299" i="1" s="1"/>
  <c r="H2389" i="1" a="1"/>
  <c r="H2389" i="1" s="1"/>
  <c r="H1393" i="1" a="1"/>
  <c r="H1393" i="1" s="1"/>
  <c r="H1823" i="1" a="1"/>
  <c r="H1823" i="1" s="1"/>
  <c r="H2836" i="1" a="1"/>
  <c r="H2836" i="1" s="1"/>
  <c r="H1394" i="1" a="1"/>
  <c r="H1394" i="1" s="1"/>
  <c r="H1072" i="1" a="1"/>
  <c r="H1072" i="1" s="1"/>
  <c r="H1833" i="1" a="1"/>
  <c r="H1833" i="1" s="1"/>
  <c r="H919" i="1" a="1"/>
  <c r="H919" i="1" s="1"/>
  <c r="H2651" i="1" a="1"/>
  <c r="H2651" i="1" s="1"/>
  <c r="H980" i="1" a="1"/>
  <c r="H980" i="1" s="1"/>
  <c r="H2605" i="1" a="1"/>
  <c r="H2605" i="1" s="1"/>
  <c r="H1137" i="1" a="1"/>
  <c r="H1137" i="1" s="1"/>
  <c r="H594" i="1" a="1"/>
  <c r="H594" i="1" s="1"/>
  <c r="H2129" i="1" a="1"/>
  <c r="H2129" i="1" s="1"/>
  <c r="H490" i="1" a="1"/>
  <c r="H490" i="1" s="1"/>
  <c r="H517" i="1" a="1"/>
  <c r="H517" i="1" s="1"/>
  <c r="H3091" i="1" a="1"/>
  <c r="H3091" i="1" s="1"/>
  <c r="H3092" i="1" a="1"/>
  <c r="H3092" i="1" s="1"/>
  <c r="H3098" i="1" a="1"/>
  <c r="H3098" i="1" s="1"/>
  <c r="H3095" i="1" a="1"/>
  <c r="H3095" i="1" s="1"/>
  <c r="H3093" i="1" a="1"/>
  <c r="H3093" i="1" s="1"/>
  <c r="H695" i="1" a="1"/>
  <c r="H695" i="1" s="1"/>
  <c r="H3318" i="1" a="1"/>
  <c r="H3318" i="1" s="1"/>
  <c r="H3320" i="1" a="1"/>
  <c r="H3320" i="1" s="1"/>
  <c r="H3322" i="1" a="1"/>
  <c r="H3322" i="1" s="1"/>
  <c r="H3324" i="1" a="1"/>
  <c r="H3324" i="1" s="1"/>
  <c r="H3326" i="1" a="1"/>
  <c r="H3326" i="1" s="1"/>
  <c r="H3328" i="1" a="1"/>
  <c r="H3328" i="1" s="1"/>
  <c r="H3330" i="1" a="1"/>
  <c r="H3330" i="1" s="1"/>
  <c r="H3333" i="1" a="1"/>
  <c r="H3333" i="1" s="1"/>
  <c r="H3356" i="1" a="1"/>
  <c r="H3356" i="1" s="1"/>
  <c r="H2346" i="1" a="1"/>
  <c r="H2346" i="1" s="1"/>
  <c r="H574" i="1" a="1"/>
  <c r="H574" i="1" s="1"/>
  <c r="H45" i="1" a="1"/>
  <c r="H45" i="1" s="1"/>
  <c r="H150" i="1" a="1"/>
  <c r="H150" i="1" s="1"/>
  <c r="H1657" i="1" a="1"/>
  <c r="H1657" i="1" s="1"/>
  <c r="H133" i="1" a="1"/>
  <c r="H133" i="1" s="1"/>
  <c r="H121" i="1" a="1"/>
  <c r="H121" i="1" s="1"/>
  <c r="H194" i="1" a="1"/>
  <c r="H194" i="1" s="1"/>
  <c r="H2104" i="1" a="1"/>
  <c r="H2104" i="1" s="1"/>
  <c r="H289" i="1" a="1"/>
  <c r="H289" i="1" s="1"/>
  <c r="H3053" i="1" a="1"/>
  <c r="H3053" i="1" s="1"/>
  <c r="H1067" i="1" a="1"/>
  <c r="H1067" i="1" s="1"/>
  <c r="H2570" i="1" a="1"/>
  <c r="H2570" i="1" s="1"/>
  <c r="H2660" i="1" a="1"/>
  <c r="H2660" i="1" s="1"/>
  <c r="H129" i="1" a="1"/>
  <c r="H129" i="1" s="1"/>
  <c r="H446" i="1" a="1"/>
  <c r="H446" i="1" s="1"/>
  <c r="H3740" i="1" a="1"/>
  <c r="H3740" i="1" s="1"/>
  <c r="H3371" i="1" a="1"/>
  <c r="H3371" i="1" s="1"/>
  <c r="H34" i="1" a="1"/>
  <c r="H34" i="1" s="1"/>
  <c r="H2254" i="1" a="1"/>
  <c r="H2254" i="1" s="1"/>
  <c r="H3282" i="1" a="1"/>
  <c r="H3282" i="1" s="1"/>
  <c r="H303" i="1" a="1"/>
  <c r="H303" i="1" s="1"/>
  <c r="H405" i="1" a="1"/>
  <c r="H405" i="1" s="1"/>
  <c r="H175" i="1" a="1"/>
  <c r="H175" i="1" s="1"/>
  <c r="H316" i="1" a="1"/>
  <c r="H316" i="1" s="1"/>
  <c r="H120" i="1" a="1"/>
  <c r="H120" i="1" s="1"/>
  <c r="H2391" i="1" a="1"/>
  <c r="H2391" i="1" s="1"/>
  <c r="H268" i="1" a="1"/>
  <c r="H268" i="1" s="1"/>
  <c r="H117" i="1" a="1"/>
  <c r="H117" i="1" s="1"/>
  <c r="H1778" i="1" a="1"/>
  <c r="H1778" i="1" s="1"/>
  <c r="H459" i="1" a="1"/>
  <c r="H459" i="1" s="1"/>
  <c r="H1071" i="1" a="1"/>
  <c r="H1071" i="1" s="1"/>
  <c r="H398" i="1" a="1"/>
  <c r="H398" i="1" s="1"/>
  <c r="H2317" i="1" a="1"/>
  <c r="H2317" i="1" s="1"/>
  <c r="H396" i="1" a="1"/>
  <c r="H396" i="1" s="1"/>
  <c r="H315" i="1" a="1"/>
  <c r="H315" i="1" s="1"/>
  <c r="H414" i="1" a="1"/>
  <c r="H414" i="1" s="1"/>
  <c r="H278" i="1" a="1"/>
  <c r="H278" i="1" s="1"/>
  <c r="H245" i="1" a="1"/>
  <c r="H245" i="1" s="1"/>
  <c r="H340" i="1" a="1"/>
  <c r="H340" i="1" s="1"/>
  <c r="H428" i="1" a="1"/>
  <c r="H428" i="1" s="1"/>
  <c r="H188" i="1" a="1"/>
  <c r="H188" i="1" s="1"/>
  <c r="H1102" i="1" a="1"/>
  <c r="H1102" i="1" s="1"/>
  <c r="H2752" i="1" a="1"/>
  <c r="H2752" i="1" s="1"/>
  <c r="H137" i="1" a="1"/>
  <c r="H137" i="1" s="1"/>
  <c r="H169" i="1" a="1"/>
  <c r="H169" i="1" s="1"/>
  <c r="H356" i="1" a="1"/>
  <c r="H356" i="1" s="1"/>
  <c r="H1370" i="1" a="1"/>
  <c r="H1370" i="1" s="1"/>
  <c r="H1764" i="1" a="1"/>
  <c r="H1764" i="1" s="1"/>
  <c r="H1912" i="1" a="1"/>
  <c r="H1912" i="1" s="1"/>
  <c r="H1971" i="1" a="1"/>
  <c r="H1971" i="1" s="1"/>
  <c r="H2321" i="1" a="1"/>
  <c r="H2321" i="1" s="1"/>
  <c r="H1255" i="1" a="1"/>
  <c r="H1255" i="1" s="1"/>
  <c r="H1872" i="1" a="1"/>
  <c r="H1872" i="1" s="1"/>
  <c r="H2224" i="1" a="1"/>
  <c r="H2224" i="1" s="1"/>
  <c r="H2202" i="1" a="1"/>
  <c r="H2202" i="1" s="1"/>
  <c r="H1100" i="1" a="1"/>
  <c r="H1100" i="1" s="1"/>
  <c r="H1735" i="1" a="1"/>
  <c r="H1735" i="1" s="1"/>
  <c r="H1975" i="1" a="1"/>
  <c r="H1975" i="1" s="1"/>
  <c r="H1068" i="1" a="1"/>
  <c r="H1068" i="1" s="1"/>
  <c r="H3458" i="1" a="1"/>
  <c r="H3458" i="1" s="1"/>
  <c r="H552" i="1" a="1"/>
  <c r="H552" i="1" s="1"/>
  <c r="H808" i="1" a="1"/>
  <c r="H808" i="1" s="1"/>
  <c r="H2815" i="1" a="1"/>
  <c r="H2815" i="1" s="1"/>
  <c r="H2813" i="1" a="1"/>
  <c r="H2813" i="1" s="1"/>
  <c r="H2571" i="1" a="1"/>
  <c r="H2571" i="1" s="1"/>
  <c r="H2236" i="1" a="1"/>
  <c r="H2236" i="1" s="1"/>
  <c r="H38" i="1" a="1"/>
  <c r="H38" i="1" s="1"/>
  <c r="H1558" i="1" a="1"/>
  <c r="H1558" i="1" s="1"/>
  <c r="H28" i="1" a="1"/>
  <c r="H28" i="1" s="1"/>
  <c r="H2259" i="1" a="1"/>
  <c r="H2259" i="1" s="1"/>
  <c r="H3041" i="1" a="1"/>
  <c r="H3041" i="1" s="1"/>
  <c r="H3459" i="1" a="1"/>
  <c r="H3459" i="1" s="1"/>
  <c r="H1055" i="1" a="1"/>
  <c r="H1055" i="1" s="1"/>
  <c r="H1892" i="1" a="1"/>
  <c r="H1892" i="1" s="1"/>
  <c r="H892" i="1" a="1"/>
  <c r="H892" i="1" s="1"/>
  <c r="H1551" i="1" a="1"/>
  <c r="H1551" i="1" s="1"/>
  <c r="H1056" i="1" a="1"/>
  <c r="H1056" i="1" s="1"/>
  <c r="H2633" i="1" a="1"/>
  <c r="H2633" i="1" s="1"/>
  <c r="H2477" i="1" a="1"/>
  <c r="H2477" i="1" s="1"/>
  <c r="H2073" i="1" a="1"/>
  <c r="H2073" i="1" s="1"/>
  <c r="H3089" i="1" a="1"/>
  <c r="H3089" i="1" s="1"/>
  <c r="H418" i="1" a="1"/>
  <c r="H418" i="1" s="1"/>
  <c r="H3332" i="1" a="1"/>
  <c r="H3332" i="1" s="1"/>
  <c r="H2288" i="1" a="1"/>
  <c r="H2288" i="1" s="1"/>
  <c r="H3677" i="1" a="1"/>
  <c r="H3677" i="1" s="1"/>
  <c r="H2107" i="1" a="1"/>
  <c r="H2107" i="1" s="1"/>
  <c r="H1383" i="1" a="1"/>
  <c r="H1383" i="1" s="1"/>
  <c r="H1093" i="1" a="1"/>
  <c r="H1093" i="1" s="1"/>
  <c r="H265" i="1" a="1"/>
  <c r="H265" i="1" s="1"/>
  <c r="H3706" i="1" a="1"/>
  <c r="H3706" i="1" s="1"/>
  <c r="H3692" i="1" a="1"/>
  <c r="H3692" i="1" s="1"/>
  <c r="H1131" i="1" a="1"/>
  <c r="H1131" i="1" s="1"/>
  <c r="H2897" i="1" a="1"/>
  <c r="H2897" i="1" s="1"/>
  <c r="H213" i="1" a="1"/>
  <c r="H213" i="1" s="1"/>
  <c r="H606" i="1" a="1"/>
  <c r="H606" i="1" s="1"/>
  <c r="H2058" i="1" a="1"/>
  <c r="H2058" i="1" s="1"/>
  <c r="H2522" i="1" a="1"/>
  <c r="H2522" i="1" s="1"/>
  <c r="H206" i="1" a="1"/>
  <c r="H206" i="1" s="1"/>
  <c r="H1716" i="1" a="1"/>
  <c r="H1716" i="1" s="1"/>
  <c r="H294" i="1" a="1"/>
  <c r="H294" i="1" s="1"/>
  <c r="H366" i="1" a="1"/>
  <c r="H366" i="1" s="1"/>
  <c r="H1053" i="1" a="1"/>
  <c r="H1053" i="1" s="1"/>
  <c r="H681" i="1" a="1"/>
  <c r="H681" i="1" s="1"/>
  <c r="H1052" i="1" a="1"/>
  <c r="H1052" i="1" s="1"/>
  <c r="H715" i="1" a="1"/>
  <c r="H715" i="1" s="1"/>
  <c r="H864" i="1" a="1"/>
  <c r="H864" i="1" s="1"/>
  <c r="H2977" i="1" a="1"/>
  <c r="H2977" i="1" s="1"/>
  <c r="H3393" i="1" a="1"/>
  <c r="H3393" i="1" s="1"/>
  <c r="H3406" i="1" a="1"/>
  <c r="H3406" i="1" s="1"/>
  <c r="H3063" i="1" a="1"/>
  <c r="H3063" i="1" s="1"/>
  <c r="H856" i="1" a="1"/>
  <c r="H856" i="1" s="1"/>
  <c r="H195" i="1" a="1"/>
  <c r="H195" i="1" s="1"/>
  <c r="H1127" i="1" a="1"/>
  <c r="H1127" i="1" s="1"/>
  <c r="H1276" i="1" a="1"/>
  <c r="H1276" i="1" s="1"/>
  <c r="H1523" i="1" a="1"/>
  <c r="H1523" i="1" s="1"/>
  <c r="H652" i="1" a="1"/>
  <c r="H652" i="1" s="1"/>
  <c r="H1719" i="1" a="1"/>
  <c r="H1719" i="1" s="1"/>
  <c r="H927" i="1" a="1"/>
  <c r="H927" i="1" s="1"/>
  <c r="H2623" i="1" a="1"/>
  <c r="H2623" i="1" s="1"/>
  <c r="H2110" i="1" a="1"/>
  <c r="H2110" i="1" s="1"/>
  <c r="H3117" i="1" a="1"/>
  <c r="H3117" i="1" s="1"/>
  <c r="H2113" i="1" a="1"/>
  <c r="H2113" i="1" s="1"/>
  <c r="H2495" i="1" a="1"/>
  <c r="H2495" i="1" s="1"/>
  <c r="H2310" i="1" a="1"/>
  <c r="H2310" i="1" s="1"/>
  <c r="H2388" i="1" a="1"/>
  <c r="H2388" i="1" s="1"/>
  <c r="H251" i="1" a="1"/>
  <c r="H251" i="1" s="1"/>
  <c r="H2965" i="1" a="1"/>
  <c r="H2965" i="1" s="1"/>
  <c r="H3769" i="1" a="1"/>
  <c r="H3769" i="1" s="1"/>
  <c r="H1208" i="1" a="1"/>
  <c r="H1208" i="1" s="1"/>
  <c r="H1197" i="1" a="1"/>
  <c r="H1197" i="1" s="1"/>
  <c r="H1200" i="1" a="1"/>
  <c r="H1200" i="1" s="1"/>
  <c r="H2568" i="1" a="1"/>
  <c r="H2568" i="1" s="1"/>
  <c r="H72" i="1" a="1"/>
  <c r="H72" i="1" s="1"/>
  <c r="H1156" i="1" a="1"/>
  <c r="H1156" i="1" s="1"/>
  <c r="H901" i="1" a="1"/>
  <c r="H901" i="1" s="1"/>
  <c r="H1222" i="1" a="1"/>
  <c r="H1222" i="1" s="1"/>
  <c r="H1229" i="1" a="1"/>
  <c r="H1229" i="1" s="1"/>
  <c r="H422" i="1" a="1"/>
  <c r="H422" i="1" s="1"/>
  <c r="H744" i="1" a="1"/>
  <c r="H744" i="1" s="1"/>
  <c r="H108" i="1" a="1"/>
  <c r="H108" i="1" s="1"/>
  <c r="H739" i="1" a="1"/>
  <c r="H739" i="1" s="1"/>
  <c r="H259" i="1" a="1"/>
  <c r="H259" i="1" s="1"/>
  <c r="H1766" i="1" a="1"/>
  <c r="H1766" i="1" s="1"/>
  <c r="H562" i="1" a="1"/>
  <c r="H562" i="1" s="1"/>
  <c r="H2880" i="1" a="1"/>
  <c r="H2880" i="1" s="1"/>
  <c r="H2382" i="1" a="1"/>
  <c r="H2382" i="1" s="1"/>
  <c r="H1249" i="1" a="1"/>
  <c r="H1249" i="1" s="1"/>
  <c r="H2422" i="1" a="1"/>
  <c r="H2422" i="1" s="1"/>
  <c r="H1678" i="1" a="1"/>
  <c r="H1678" i="1" s="1"/>
  <c r="H2417" i="1" a="1"/>
  <c r="H2417" i="1" s="1"/>
  <c r="H2938" i="1" a="1"/>
  <c r="H2938" i="1" s="1"/>
  <c r="H1215" i="1" a="1"/>
  <c r="H1215" i="1" s="1"/>
  <c r="H1461" i="1" a="1"/>
  <c r="H1461" i="1" s="1"/>
  <c r="H3160" i="1" a="1"/>
  <c r="H3160" i="1" s="1"/>
  <c r="H550" i="1" a="1"/>
  <c r="H550" i="1" s="1"/>
  <c r="H2386" i="1" a="1"/>
  <c r="H2386" i="1" s="1"/>
  <c r="H130" i="1" a="1"/>
  <c r="H130" i="1" s="1"/>
  <c r="H1701" i="1" a="1"/>
  <c r="H1701" i="1" s="1"/>
  <c r="H99" i="1" a="1"/>
  <c r="H99" i="1" s="1"/>
  <c r="H399" i="1" a="1"/>
  <c r="H399" i="1" s="1"/>
  <c r="H1139" i="1" a="1"/>
  <c r="H1139" i="1" s="1"/>
  <c r="H1363" i="1" a="1"/>
  <c r="H1363" i="1" s="1"/>
  <c r="H3427" i="1" a="1"/>
  <c r="H3427" i="1" s="1"/>
  <c r="H2306" i="1" a="1"/>
  <c r="H2306" i="1" s="1"/>
  <c r="H3652" i="1" a="1"/>
  <c r="H3652" i="1" s="1"/>
  <c r="H2178" i="1" a="1"/>
  <c r="H2178" i="1" s="1"/>
  <c r="H2501" i="1" a="1"/>
  <c r="H2501" i="1" s="1"/>
  <c r="H1447" i="1" a="1"/>
  <c r="H1447" i="1" s="1"/>
  <c r="H193" i="1" a="1"/>
  <c r="H193" i="1" s="1"/>
  <c r="H3686" i="1" a="1"/>
  <c r="H3686" i="1" s="1"/>
  <c r="H3250" i="1" a="1"/>
  <c r="H3250" i="1" s="1"/>
  <c r="H3039" i="1" a="1"/>
  <c r="H3039" i="1" s="1"/>
  <c r="H3316" i="1" a="1"/>
  <c r="H3316" i="1" s="1"/>
  <c r="H3433" i="1" a="1"/>
  <c r="H3433" i="1" s="1"/>
  <c r="H1115" i="1" a="1"/>
  <c r="H1115" i="1" s="1"/>
  <c r="H2525" i="1" a="1"/>
  <c r="H2525" i="1" s="1"/>
  <c r="H1300" i="1" a="1"/>
  <c r="H1300" i="1" s="1"/>
  <c r="H3837" i="1" a="1"/>
  <c r="H3837" i="1" s="1"/>
  <c r="H1531" i="1" a="1"/>
  <c r="H1531" i="1" s="1"/>
  <c r="H3336" i="1" a="1"/>
  <c r="H3336" i="1" s="1"/>
  <c r="H935" i="1" a="1"/>
  <c r="H935" i="1" s="1"/>
  <c r="H1428" i="1" a="1"/>
  <c r="H1428" i="1" s="1"/>
  <c r="H383" i="1" a="1"/>
  <c r="H383" i="1" s="1"/>
  <c r="H171" i="1" a="1"/>
  <c r="H171" i="1" s="1"/>
  <c r="H3454" i="1" a="1"/>
  <c r="H3454" i="1" s="1"/>
  <c r="H3405" i="1" a="1"/>
  <c r="H3405" i="1" s="1"/>
  <c r="H913" i="1" a="1"/>
  <c r="H913" i="1" s="1"/>
  <c r="H960" i="1" a="1"/>
  <c r="H960" i="1" s="1"/>
  <c r="H1328" i="1" a="1"/>
  <c r="H1328" i="1" s="1"/>
  <c r="H1486" i="1" a="1"/>
  <c r="H1486" i="1" s="1"/>
  <c r="H1174" i="1" a="1"/>
  <c r="H1174" i="1" s="1"/>
  <c r="H2057" i="1" a="1"/>
  <c r="H2057" i="1" s="1"/>
  <c r="H1385" i="1" a="1"/>
  <c r="H1385" i="1" s="1"/>
  <c r="H3465" i="1" a="1"/>
  <c r="H3465" i="1" s="1"/>
  <c r="H799" i="1" a="1"/>
  <c r="H799" i="1" s="1"/>
  <c r="H296" i="1" a="1"/>
  <c r="H296" i="1" s="1"/>
  <c r="H2975" i="1" a="1"/>
  <c r="H2975" i="1" s="1"/>
  <c r="H2798" i="1" a="1"/>
  <c r="H2798" i="1" s="1"/>
  <c r="H1876" i="1" a="1"/>
  <c r="H1876" i="1" s="1"/>
  <c r="H415" i="1" a="1"/>
  <c r="H415" i="1" s="1"/>
  <c r="H1492" i="1" a="1"/>
  <c r="H1492" i="1" s="1"/>
  <c r="H357" i="1" a="1"/>
  <c r="H357" i="1" s="1"/>
  <c r="H2819" i="1" a="1"/>
  <c r="H2819" i="1" s="1"/>
  <c r="H1416" i="1" a="1"/>
  <c r="H1416" i="1" s="1"/>
  <c r="H2323" i="1" a="1"/>
  <c r="H2323" i="1" s="1"/>
  <c r="H1991" i="1" a="1"/>
  <c r="H1991" i="1" s="1"/>
  <c r="H846" i="1" a="1"/>
  <c r="H846" i="1" s="1"/>
  <c r="H3672" i="1" a="1"/>
  <c r="H3672" i="1" s="1"/>
  <c r="H3513" i="1" a="1"/>
  <c r="H3513" i="1" s="1"/>
  <c r="H2642" i="1" a="1"/>
  <c r="H2642" i="1" s="1"/>
  <c r="H3523" i="1" a="1"/>
  <c r="H3523" i="1" s="1"/>
  <c r="H3274" i="1" a="1"/>
  <c r="H3274" i="1" s="1"/>
  <c r="H3435" i="1" a="1"/>
  <c r="H3435" i="1" s="1"/>
  <c r="H3161" i="1" a="1"/>
  <c r="H3161" i="1" s="1"/>
  <c r="H833" i="1" a="1"/>
  <c r="H833" i="1" s="1"/>
  <c r="H463" i="1" a="1"/>
  <c r="H463" i="1" s="1"/>
  <c r="H1691" i="1" a="1"/>
  <c r="H1691" i="1" s="1"/>
  <c r="H1381" i="1" a="1"/>
  <c r="H1381" i="1" s="1"/>
  <c r="H2797" i="1" a="1"/>
  <c r="H2797" i="1" s="1"/>
  <c r="H1299" i="1" a="1"/>
  <c r="H1299" i="1" s="1"/>
  <c r="H187" i="1" a="1"/>
  <c r="H187" i="1" s="1"/>
  <c r="H179" i="1" a="1"/>
  <c r="H179" i="1" s="1"/>
  <c r="H932" i="1" a="1"/>
  <c r="H932" i="1" s="1"/>
  <c r="H222" i="1" a="1"/>
  <c r="H222" i="1" s="1"/>
  <c r="H609" i="1" a="1"/>
  <c r="H609" i="1" s="1"/>
  <c r="H276" i="1" a="1"/>
  <c r="H276" i="1" s="1"/>
  <c r="H2361" i="1" a="1"/>
  <c r="H2361" i="1" s="1"/>
  <c r="H1241" i="1" a="1"/>
  <c r="H1241" i="1" s="1"/>
  <c r="H1303" i="1" a="1"/>
  <c r="H1303" i="1" s="1"/>
  <c r="H1801" i="1" a="1"/>
  <c r="H1801" i="1" s="1"/>
  <c r="H1479" i="1" a="1"/>
  <c r="H1479" i="1" s="1"/>
  <c r="H1348" i="1" a="1"/>
  <c r="H1348" i="1" s="1"/>
  <c r="H677" i="1" a="1"/>
  <c r="H677" i="1" s="1"/>
  <c r="H1335" i="1" a="1"/>
  <c r="H1335" i="1" s="1"/>
  <c r="H942" i="1" a="1"/>
  <c r="H942" i="1" s="1"/>
  <c r="H1187" i="1" a="1"/>
  <c r="H1187" i="1" s="1"/>
  <c r="H2043" i="1" a="1"/>
  <c r="H2043" i="1" s="1"/>
  <c r="H2315" i="1" a="1"/>
  <c r="H2315" i="1" s="1"/>
  <c r="H2732" i="1" a="1"/>
  <c r="H2732" i="1" s="1"/>
  <c r="H725" i="1" a="1"/>
  <c r="H725" i="1" s="1"/>
  <c r="H274" i="1" a="1"/>
  <c r="H274" i="1" s="1"/>
  <c r="H427" i="1" a="1"/>
  <c r="H427" i="1" s="1"/>
  <c r="H163" i="1" a="1"/>
  <c r="H163" i="1" s="1"/>
  <c r="H2887" i="1" a="1"/>
  <c r="H2887" i="1" s="1"/>
  <c r="H599" i="1" a="1"/>
  <c r="H599" i="1" s="1"/>
  <c r="H657" i="1" a="1"/>
  <c r="H657" i="1" s="1"/>
  <c r="H3154" i="1" a="1"/>
  <c r="H3154" i="1" s="1"/>
  <c r="H106" i="1" a="1"/>
  <c r="H106" i="1" s="1"/>
  <c r="H3598" i="1" a="1"/>
  <c r="H3598" i="1" s="1"/>
  <c r="H1021" i="1" a="1"/>
  <c r="H1021" i="1" s="1"/>
  <c r="H1074" i="1" a="1"/>
  <c r="H1074" i="1" s="1"/>
  <c r="H279" i="1" a="1"/>
  <c r="H279" i="1" s="1"/>
  <c r="H987" i="1" a="1"/>
  <c r="H987" i="1" s="1"/>
  <c r="H1063" i="1" a="1"/>
  <c r="H1063" i="1" s="1"/>
  <c r="H2050" i="1" a="1"/>
  <c r="H2050" i="1" s="1"/>
  <c r="H1121" i="1" a="1"/>
  <c r="H1121" i="1" s="1"/>
  <c r="H2444" i="1" a="1"/>
  <c r="H2444" i="1" s="1"/>
  <c r="H644" i="1" a="1"/>
  <c r="H644" i="1" s="1"/>
  <c r="H868" i="1" a="1"/>
  <c r="H868" i="1" s="1"/>
  <c r="H1032" i="1" a="1"/>
  <c r="H1032" i="1" s="1"/>
  <c r="H1318" i="1" a="1"/>
  <c r="H1318" i="1" s="1"/>
  <c r="H3563" i="1" a="1"/>
  <c r="H3563" i="1" s="1"/>
  <c r="H3601" i="1" a="1"/>
  <c r="H3601" i="1" s="1"/>
  <c r="H608" i="1" a="1"/>
  <c r="H608" i="1" s="1"/>
  <c r="H969" i="1" a="1"/>
  <c r="H969" i="1" s="1"/>
  <c r="H1043" i="1" a="1"/>
  <c r="H1043" i="1" s="1"/>
  <c r="H1029" i="1" a="1"/>
  <c r="H1029" i="1" s="1"/>
  <c r="H2659" i="1" a="1"/>
  <c r="H2659" i="1" s="1"/>
  <c r="H1316" i="1" a="1"/>
  <c r="H1316" i="1" s="1"/>
  <c r="H1049" i="1" a="1"/>
  <c r="H1049" i="1" s="1"/>
  <c r="H1035" i="1" a="1"/>
  <c r="H1035" i="1" s="1"/>
  <c r="H845" i="1" a="1"/>
  <c r="H845" i="1" s="1"/>
  <c r="H3052" i="1" a="1"/>
  <c r="H3052" i="1" s="1"/>
  <c r="H1979" i="1" a="1"/>
  <c r="H1979" i="1" s="1"/>
  <c r="H712" i="1" a="1"/>
  <c r="H712" i="1" s="1"/>
  <c r="H290" i="1" a="1"/>
  <c r="H290" i="1" s="1"/>
  <c r="H1390" i="1" a="1"/>
  <c r="H1390" i="1" s="1"/>
  <c r="H965" i="1" a="1"/>
  <c r="H965" i="1" s="1"/>
  <c r="H3106" i="1" a="1"/>
  <c r="H3106" i="1" s="1"/>
  <c r="H2723" i="1" a="1"/>
  <c r="H2723" i="1" s="1"/>
  <c r="H691" i="1" a="1"/>
  <c r="H691" i="1" s="1"/>
  <c r="H894" i="1" a="1"/>
  <c r="H894" i="1" s="1"/>
  <c r="H2720" i="1" a="1"/>
  <c r="H2720" i="1" s="1"/>
  <c r="H2722" i="1" a="1"/>
  <c r="H2722" i="1" s="1"/>
  <c r="H2646" i="1" a="1"/>
  <c r="H2646" i="1" s="1"/>
  <c r="H73" i="1" a="1"/>
  <c r="H73" i="1" s="1"/>
  <c r="H2713" i="1" a="1"/>
  <c r="H2713" i="1" s="1"/>
  <c r="H443" i="1" a="1"/>
  <c r="H443" i="1" s="1"/>
  <c r="H2730" i="1" a="1"/>
  <c r="H2730" i="1" s="1"/>
  <c r="H1802" i="1" a="1"/>
  <c r="H1802" i="1" s="1"/>
  <c r="H1023" i="1" a="1"/>
  <c r="H1023" i="1" s="1"/>
  <c r="H1256" i="1" a="1"/>
  <c r="H1256" i="1" s="1"/>
  <c r="H1033" i="1" a="1"/>
  <c r="H1033" i="1" s="1"/>
  <c r="H2354" i="1" a="1"/>
  <c r="H2354" i="1" s="1"/>
  <c r="H3477" i="1" a="1"/>
  <c r="H3477" i="1" s="1"/>
  <c r="H3141" i="1" a="1"/>
  <c r="H3141" i="1" s="1"/>
  <c r="H909" i="1" a="1"/>
  <c r="H909" i="1" s="1"/>
  <c r="H1212" i="1" a="1"/>
  <c r="H1212" i="1" s="1"/>
  <c r="H1218" i="1" a="1"/>
  <c r="H1218" i="1" s="1"/>
  <c r="H1958" i="1" a="1"/>
  <c r="H1958" i="1" s="1"/>
  <c r="H766" i="1" a="1"/>
  <c r="H766" i="1" s="1"/>
  <c r="H902" i="1" a="1"/>
  <c r="H902" i="1" s="1"/>
  <c r="H1233" i="1" a="1"/>
  <c r="H1233" i="1" s="1"/>
  <c r="H1196" i="1" a="1"/>
  <c r="H1196" i="1" s="1"/>
  <c r="H1240" i="1" a="1"/>
  <c r="H1240" i="1" s="1"/>
  <c r="H940" i="1" a="1"/>
  <c r="H940" i="1" s="1"/>
  <c r="H1951" i="1" a="1"/>
  <c r="H1951" i="1" s="1"/>
  <c r="H944" i="1" a="1"/>
  <c r="H944" i="1" s="1"/>
  <c r="H952" i="1" a="1"/>
  <c r="H952" i="1" s="1"/>
  <c r="H939" i="1" a="1"/>
  <c r="H939" i="1" s="1"/>
  <c r="H1604" i="1" a="1"/>
  <c r="H1604" i="1" s="1"/>
  <c r="H1445" i="1" a="1"/>
  <c r="H1445" i="1" s="1"/>
  <c r="H672" i="1" a="1"/>
  <c r="H672" i="1" s="1"/>
  <c r="H2847" i="1" a="1"/>
  <c r="H2847" i="1" s="1"/>
  <c r="H2848" i="1" a="1"/>
  <c r="H2848" i="1" s="1"/>
  <c r="H2114" i="1" a="1"/>
  <c r="H2114" i="1" s="1"/>
  <c r="H2753" i="1" a="1"/>
  <c r="H2753" i="1" s="1"/>
  <c r="H1460" i="1" a="1"/>
  <c r="H1460" i="1" s="1"/>
  <c r="H3483" i="1" a="1"/>
  <c r="H3483" i="1" s="1"/>
  <c r="H2176" i="1" a="1"/>
  <c r="H2176" i="1" s="1"/>
  <c r="H3237" i="1" a="1"/>
  <c r="H3237" i="1" s="1"/>
  <c r="H1225" i="1" a="1"/>
  <c r="H1225" i="1" s="1"/>
  <c r="H3278" i="1" a="1"/>
  <c r="H3278" i="1" s="1"/>
  <c r="H2893" i="1" a="1"/>
  <c r="H2893" i="1" s="1"/>
  <c r="H2045" i="1" a="1"/>
  <c r="H2045" i="1" s="1"/>
  <c r="H221" i="1" a="1"/>
  <c r="H221" i="1" s="1"/>
  <c r="H3040" i="1" a="1"/>
  <c r="H3040" i="1" s="1"/>
  <c r="H2496" i="1" a="1"/>
  <c r="H2496" i="1" s="1"/>
  <c r="H3056" i="1" a="1"/>
  <c r="H3056" i="1" s="1"/>
  <c r="H2579" i="1" a="1"/>
  <c r="H2579" i="1" s="1"/>
  <c r="H2476" i="1" a="1"/>
  <c r="H2476" i="1" s="1"/>
  <c r="H1999" i="1" a="1"/>
  <c r="H1999" i="1" s="1"/>
  <c r="H2308" i="1" a="1"/>
  <c r="H2308" i="1" s="1"/>
  <c r="H2024" i="1" a="1"/>
  <c r="H2024" i="1" s="1"/>
  <c r="H896" i="1" a="1"/>
  <c r="H896" i="1" s="1"/>
  <c r="H204" i="1" a="1"/>
  <c r="H204" i="1" s="1"/>
  <c r="H2879" i="1" a="1"/>
  <c r="H2879" i="1" s="1"/>
  <c r="H337" i="1" a="1"/>
  <c r="H337" i="1" s="1"/>
  <c r="H2410" i="1" a="1"/>
  <c r="H2410" i="1" s="1"/>
  <c r="H1224" i="1" a="1"/>
  <c r="H1224" i="1" s="1"/>
  <c r="H3281" i="1" a="1"/>
  <c r="H3281" i="1" s="1"/>
  <c r="H3275" i="1" a="1"/>
  <c r="H3275" i="1" s="1"/>
  <c r="H3296" i="1" a="1"/>
  <c r="H3296" i="1" s="1"/>
  <c r="H3471" i="1" a="1"/>
  <c r="H3471" i="1" s="1"/>
  <c r="H2820" i="1" a="1"/>
  <c r="H2820" i="1" s="1"/>
  <c r="H2742" i="1" a="1"/>
  <c r="H2742" i="1" s="1"/>
  <c r="H3046" i="1" a="1"/>
  <c r="H3046" i="1" s="1"/>
  <c r="H3073" i="1" a="1"/>
  <c r="H3073" i="1" s="1"/>
  <c r="H3088" i="1" a="1"/>
  <c r="H3088" i="1" s="1"/>
  <c r="H1861" i="1" a="1"/>
  <c r="H1861" i="1" s="1"/>
  <c r="H3048" i="1" a="1"/>
  <c r="H3048" i="1" s="1"/>
  <c r="H1901" i="1" a="1"/>
  <c r="H1901" i="1" s="1"/>
  <c r="H1867" i="1" a="1"/>
  <c r="H1867" i="1" s="1"/>
  <c r="H2342" i="1" a="1"/>
  <c r="H2342" i="1" s="1"/>
  <c r="H1879" i="1" a="1"/>
  <c r="H1879" i="1" s="1"/>
  <c r="H2471" i="1" a="1"/>
  <c r="H2471" i="1" s="1"/>
  <c r="H2340" i="1" a="1"/>
  <c r="H2340" i="1" s="1"/>
  <c r="H2894" i="1" a="1"/>
  <c r="H2894" i="1" s="1"/>
  <c r="H2530" i="1" a="1"/>
  <c r="H2530" i="1" s="1"/>
  <c r="H2492" i="1" a="1"/>
  <c r="H2492" i="1" s="1"/>
  <c r="H2218" i="1" a="1"/>
  <c r="H2218" i="1" s="1"/>
  <c r="H1902" i="1" a="1"/>
  <c r="H1902" i="1" s="1"/>
  <c r="H2145" i="1" a="1"/>
  <c r="H2145" i="1" s="1"/>
  <c r="H2737" i="1" a="1"/>
  <c r="H2737" i="1" s="1"/>
  <c r="H2852" i="1" a="1"/>
  <c r="H2852" i="1" s="1"/>
  <c r="H2582" i="1" a="1"/>
  <c r="H2582" i="1" s="1"/>
  <c r="H2876" i="1" a="1"/>
  <c r="H2876" i="1" s="1"/>
  <c r="H1250" i="1" a="1"/>
  <c r="H1250" i="1" s="1"/>
  <c r="H1782" i="1" a="1"/>
  <c r="H1782" i="1" s="1"/>
  <c r="H2305" i="1" a="1"/>
  <c r="H2305" i="1" s="1"/>
  <c r="H2203" i="1" a="1"/>
  <c r="H2203" i="1" s="1"/>
  <c r="H2696" i="1" a="1"/>
  <c r="H2696" i="1" s="1"/>
  <c r="H56" i="1" a="1"/>
  <c r="H56" i="1" s="1"/>
  <c r="H1661" i="1" a="1"/>
  <c r="H1661" i="1" s="1"/>
  <c r="H12" i="1" a="1"/>
  <c r="H12" i="1" s="1"/>
  <c r="H2679" i="1" a="1"/>
  <c r="H2679" i="1" s="1"/>
  <c r="H2669" i="1" a="1"/>
  <c r="H2669" i="1" s="1"/>
  <c r="H1899" i="1" a="1"/>
  <c r="H1899" i="1" s="1"/>
  <c r="H2749" i="1" a="1"/>
  <c r="H2749" i="1" s="1"/>
  <c r="H1323" i="1" a="1"/>
  <c r="H1323" i="1" s="1"/>
  <c r="H680" i="1" a="1"/>
  <c r="H680" i="1" s="1"/>
  <c r="H1410" i="1" a="1"/>
  <c r="H1410" i="1" s="1"/>
  <c r="H2204" i="1" a="1"/>
  <c r="H2204" i="1" s="1"/>
  <c r="H3325" i="1" a="1"/>
  <c r="H3325" i="1" s="1"/>
  <c r="H2577" i="1" a="1"/>
  <c r="H2577" i="1" s="1"/>
  <c r="H1419" i="1" a="1"/>
  <c r="H1419" i="1" s="1"/>
  <c r="H3001" i="1" a="1"/>
  <c r="H3001" i="1" s="1"/>
  <c r="H2155" i="1" a="1"/>
  <c r="H2155" i="1" s="1"/>
  <c r="H2303" i="1" a="1"/>
  <c r="H2303" i="1" s="1"/>
  <c r="H908" i="1" a="1"/>
  <c r="H908" i="1" s="1"/>
  <c r="H1219" i="1" a="1"/>
  <c r="H1219" i="1" s="1"/>
  <c r="H1235" i="1" a="1"/>
  <c r="H1235" i="1" s="1"/>
  <c r="H1211" i="1" a="1"/>
  <c r="H1211" i="1" s="1"/>
  <c r="H2946" i="1" a="1"/>
  <c r="H2946" i="1" s="1"/>
  <c r="H966" i="1" a="1"/>
  <c r="H966" i="1" s="1"/>
  <c r="H995" i="1" a="1"/>
  <c r="H995" i="1" s="1"/>
  <c r="H997" i="1" a="1"/>
  <c r="H997" i="1" s="1"/>
  <c r="H1412" i="1" a="1"/>
  <c r="H1412" i="1" s="1"/>
  <c r="H3105" i="1" a="1"/>
  <c r="H3105" i="1" s="1"/>
  <c r="H2141" i="1" a="1"/>
  <c r="H2141" i="1" s="1"/>
  <c r="H2430" i="1" a="1"/>
  <c r="H2430" i="1" s="1"/>
  <c r="H3137" i="1" a="1"/>
  <c r="H3137" i="1" s="1"/>
  <c r="H2516" i="1" a="1"/>
  <c r="H2516" i="1" s="1"/>
  <c r="H2517" i="1" a="1"/>
  <c r="H2517" i="1" s="1"/>
  <c r="H2513" i="1" a="1"/>
  <c r="H2513" i="1" s="1"/>
  <c r="H2469" i="1" a="1"/>
  <c r="H2469" i="1" s="1"/>
  <c r="H2121" i="1" a="1"/>
  <c r="H2121" i="1" s="1"/>
  <c r="H2405" i="1" a="1"/>
  <c r="H2405" i="1" s="1"/>
  <c r="H2538" i="1" a="1"/>
  <c r="H2538" i="1" s="1"/>
  <c r="H2467" i="1" a="1"/>
  <c r="H2467" i="1" s="1"/>
  <c r="H2540" i="1" a="1"/>
  <c r="H2540" i="1" s="1"/>
  <c r="H2506" i="1" a="1"/>
  <c r="H2506" i="1" s="1"/>
  <c r="H2457" i="1" a="1"/>
  <c r="H2457" i="1" s="1"/>
  <c r="H2505" i="1" a="1"/>
  <c r="H2505" i="1" s="1"/>
  <c r="H3709" i="1" a="1"/>
  <c r="H3709" i="1" s="1"/>
  <c r="H2356" i="1" a="1"/>
  <c r="H2356" i="1" s="1"/>
  <c r="H2363" i="1" a="1"/>
  <c r="H2363" i="1" s="1"/>
  <c r="H2358" i="1" a="1"/>
  <c r="H2358" i="1" s="1"/>
  <c r="H2367" i="1" a="1"/>
  <c r="H2367" i="1" s="1"/>
  <c r="H2350" i="1" a="1"/>
  <c r="H2350" i="1" s="1"/>
  <c r="H3151" i="1" a="1"/>
  <c r="H3151" i="1" s="1"/>
  <c r="H3123" i="1" a="1"/>
  <c r="H3123" i="1" s="1"/>
  <c r="H3140" i="1" a="1"/>
  <c r="H3140" i="1" s="1"/>
  <c r="H2186" i="1" a="1"/>
  <c r="H2186" i="1" s="1"/>
  <c r="H3060" i="1" a="1"/>
  <c r="H3060" i="1" s="1"/>
  <c r="H3193" i="1" a="1"/>
  <c r="H3193" i="1" s="1"/>
  <c r="H3059" i="1" a="1"/>
  <c r="H3059" i="1" s="1"/>
  <c r="H3051" i="1" a="1"/>
  <c r="H3051" i="1" s="1"/>
  <c r="H3050" i="1" a="1"/>
  <c r="H3050" i="1" s="1"/>
  <c r="H346" i="1" a="1"/>
  <c r="H346" i="1" s="1"/>
  <c r="H2533" i="1" a="1"/>
  <c r="H2533" i="1" s="1"/>
  <c r="H41" i="1" a="1"/>
  <c r="H41" i="1" s="1"/>
  <c r="H1360" i="1" a="1"/>
  <c r="H1360" i="1" s="1"/>
  <c r="H3206" i="1" a="1"/>
  <c r="H3206" i="1" s="1"/>
  <c r="H1640" i="1" a="1"/>
  <c r="H1640" i="1" s="1"/>
  <c r="H3383" i="1" a="1"/>
  <c r="H3383" i="1" s="1"/>
  <c r="H26" i="1" a="1"/>
  <c r="H26" i="1" s="1"/>
  <c r="H1400" i="1" a="1"/>
  <c r="H1400" i="1" s="1"/>
  <c r="H3199" i="1" a="1"/>
  <c r="H3199" i="1" s="1"/>
  <c r="H29" i="1" a="1"/>
  <c r="H29" i="1" s="1"/>
  <c r="H3189" i="1" a="1"/>
  <c r="H3189" i="1" s="1"/>
  <c r="H1651" i="1" a="1"/>
  <c r="H1651" i="1" s="1"/>
  <c r="H3382" i="1" a="1"/>
  <c r="H3382" i="1" s="1"/>
  <c r="H3257" i="1" a="1"/>
  <c r="H3257" i="1" s="1"/>
  <c r="H2984" i="1" a="1"/>
  <c r="H2984" i="1" s="1"/>
  <c r="H2017" i="1" a="1"/>
  <c r="H2017" i="1" s="1"/>
  <c r="H1994" i="1" a="1"/>
  <c r="H1994" i="1" s="1"/>
  <c r="H3818" i="1" a="1"/>
  <c r="H3818" i="1" s="1"/>
  <c r="H2183" i="1" a="1"/>
  <c r="H2183" i="1" s="1"/>
  <c r="H1677" i="1" a="1"/>
  <c r="H1677" i="1" s="1"/>
  <c r="H3546" i="1" a="1"/>
  <c r="H3546" i="1" s="1"/>
  <c r="H3697" i="1" a="1"/>
  <c r="H3697" i="1" s="1"/>
  <c r="H345" i="1" a="1"/>
  <c r="H345" i="1" s="1"/>
  <c r="H3553" i="1" a="1"/>
  <c r="H3553" i="1" s="1"/>
  <c r="H2835" i="1" a="1"/>
  <c r="H2835" i="1" s="1"/>
  <c r="H2188" i="1" a="1"/>
  <c r="H2188" i="1" s="1"/>
  <c r="H3248" i="1" a="1"/>
  <c r="H3248" i="1" s="1"/>
  <c r="H2526" i="1" a="1"/>
  <c r="H2526" i="1" s="1"/>
  <c r="H3761" i="1" a="1"/>
  <c r="H3761" i="1" s="1"/>
  <c r="H3772" i="1" a="1"/>
  <c r="H3772" i="1" s="1"/>
  <c r="H3724" i="1" a="1"/>
  <c r="H3724" i="1" s="1"/>
  <c r="H3188" i="1" a="1"/>
  <c r="H3188" i="1" s="1"/>
  <c r="H3820" i="1" a="1"/>
  <c r="H3820" i="1" s="1"/>
  <c r="H3247" i="1" a="1"/>
  <c r="H3247" i="1" s="1"/>
  <c r="H1179" i="1" a="1"/>
  <c r="H1179" i="1" s="1"/>
  <c r="H3464" i="1" a="1"/>
  <c r="H3464" i="1" s="1"/>
  <c r="H3457" i="1" a="1"/>
  <c r="H3457" i="1" s="1"/>
  <c r="H3487" i="1" a="1"/>
  <c r="H3487" i="1" s="1"/>
  <c r="H3484" i="1" a="1"/>
  <c r="H3484" i="1" s="1"/>
  <c r="H3503" i="1" a="1"/>
  <c r="H3503" i="1" s="1"/>
  <c r="H3501" i="1" a="1"/>
  <c r="H3501" i="1" s="1"/>
  <c r="H3500" i="1" a="1"/>
  <c r="H3500" i="1" s="1"/>
  <c r="H3552" i="1" a="1"/>
  <c r="H3552" i="1" s="1"/>
  <c r="H3548" i="1" a="1"/>
  <c r="H3548" i="1" s="1"/>
  <c r="H2539" i="1" a="1"/>
  <c r="H2539" i="1" s="1"/>
  <c r="H2047" i="1" a="1"/>
  <c r="H2047" i="1" s="1"/>
  <c r="H2379" i="1" a="1"/>
  <c r="H2379" i="1" s="1"/>
  <c r="H2146" i="1" a="1"/>
  <c r="H2146" i="1" s="1"/>
  <c r="H2839" i="1" a="1"/>
  <c r="H2839" i="1" s="1"/>
  <c r="H3721" i="1" a="1"/>
  <c r="H3721" i="1" s="1"/>
  <c r="H1723" i="1" a="1"/>
  <c r="H1723" i="1" s="1"/>
  <c r="H1843" i="1" a="1"/>
  <c r="H1843" i="1" s="1"/>
  <c r="H1785" i="1" a="1"/>
  <c r="H1785" i="1" s="1"/>
  <c r="H1580" i="1" a="1"/>
  <c r="H1580" i="1" s="1"/>
  <c r="H2658" i="1" a="1"/>
  <c r="H2658" i="1" s="1"/>
  <c r="H809" i="1" a="1"/>
  <c r="H809" i="1" s="1"/>
  <c r="H3727" i="1" a="1"/>
  <c r="H3727" i="1" s="1"/>
  <c r="H3731" i="1" a="1"/>
  <c r="H3731" i="1" s="1"/>
  <c r="H3066" i="1" a="1"/>
  <c r="H3066" i="1" s="1"/>
  <c r="H3785" i="1" a="1"/>
  <c r="H3785" i="1" s="1"/>
  <c r="H2235" i="1" a="1"/>
  <c r="H2235" i="1" s="1"/>
  <c r="H3634" i="1" a="1"/>
  <c r="H3634" i="1" s="1"/>
  <c r="H2463" i="1" a="1"/>
  <c r="H2463" i="1" s="1"/>
  <c r="H1563" i="1" a="1"/>
  <c r="H1563" i="1" s="1"/>
  <c r="H3600" i="1" a="1"/>
  <c r="H3600" i="1" s="1"/>
  <c r="H3337" i="1" a="1"/>
  <c r="H3337" i="1" s="1"/>
  <c r="H3423" i="1" a="1"/>
  <c r="H3423" i="1" s="1"/>
  <c r="H1397" i="1" a="1"/>
  <c r="H1397" i="1" s="1"/>
  <c r="H1847" i="1" a="1"/>
  <c r="H1847" i="1" s="1"/>
  <c r="H2070" i="1" a="1"/>
  <c r="H2070" i="1" s="1"/>
  <c r="H2838" i="1" a="1"/>
  <c r="H2838" i="1" s="1"/>
  <c r="H2412" i="1" a="1"/>
  <c r="H2412" i="1" s="1"/>
  <c r="H2212" i="1" a="1"/>
  <c r="H2212" i="1" s="1"/>
  <c r="H2344" i="1" a="1"/>
  <c r="H2344" i="1" s="1"/>
  <c r="H2201" i="1" a="1"/>
  <c r="H2201" i="1" s="1"/>
  <c r="H341" i="1" a="1"/>
  <c r="H341" i="1" s="1"/>
  <c r="H863" i="1" a="1"/>
  <c r="H863" i="1" s="1"/>
  <c r="H1634" i="1" a="1"/>
  <c r="H1634" i="1" s="1"/>
  <c r="H1844" i="1" a="1"/>
  <c r="H1844" i="1" s="1"/>
  <c r="H254" i="1" a="1"/>
  <c r="H254" i="1" s="1"/>
  <c r="H1193" i="1" a="1"/>
  <c r="H1193" i="1" s="1"/>
  <c r="H3586" i="1" a="1"/>
  <c r="H3586" i="1" s="1"/>
  <c r="H1206" i="1" a="1"/>
  <c r="H1206" i="1" s="1"/>
  <c r="H2428" i="1" a="1"/>
  <c r="H2428" i="1" s="1"/>
  <c r="H1773" i="1" a="1"/>
  <c r="H1773" i="1" s="1"/>
  <c r="H797" i="1" a="1"/>
  <c r="H797" i="1" s="1"/>
  <c r="H1868" i="1" a="1"/>
  <c r="H1868" i="1" s="1"/>
  <c r="H132" i="1" a="1"/>
  <c r="H132" i="1" s="1"/>
  <c r="H3309" i="1" a="1"/>
  <c r="H3309" i="1" s="1"/>
  <c r="H2345" i="1" a="1"/>
  <c r="H2345" i="1" s="1"/>
  <c r="H706" i="1" a="1"/>
  <c r="H706" i="1" s="1"/>
  <c r="H722" i="1" a="1"/>
  <c r="H722" i="1" s="1"/>
  <c r="H2814" i="1" a="1"/>
  <c r="H2814" i="1" s="1"/>
  <c r="H1996" i="1" a="1"/>
  <c r="H1996" i="1" s="1"/>
  <c r="H1703" i="1" a="1"/>
  <c r="H1703" i="1" s="1"/>
  <c r="H2716" i="1" a="1"/>
  <c r="H2716" i="1" s="1"/>
  <c r="H711" i="1" a="1"/>
  <c r="H711" i="1" s="1"/>
  <c r="H2283" i="1" a="1"/>
  <c r="H2283" i="1" s="1"/>
  <c r="H678" i="1" a="1"/>
  <c r="H678" i="1" s="1"/>
  <c r="H1860" i="1" a="1"/>
  <c r="H1860" i="1" s="1"/>
  <c r="H207" i="1" a="1"/>
  <c r="H207" i="1" s="1"/>
  <c r="H1506" i="1" a="1"/>
  <c r="H1506" i="1" s="1"/>
  <c r="H1172" i="1" a="1"/>
  <c r="H1172" i="1" s="1"/>
  <c r="H1048" i="1" a="1"/>
  <c r="H1048" i="1" s="1"/>
  <c r="H1519" i="1" a="1"/>
  <c r="H1519" i="1" s="1"/>
  <c r="H1171" i="1" a="1"/>
  <c r="H1171" i="1" s="1"/>
  <c r="H2553" i="1" a="1"/>
  <c r="H2553" i="1" s="1"/>
  <c r="H2857" i="1" a="1"/>
  <c r="H2857" i="1" s="1"/>
  <c r="H2831" i="1" a="1"/>
  <c r="H2831" i="1" s="1"/>
  <c r="H3736" i="1" a="1"/>
  <c r="H3736" i="1" s="1"/>
  <c r="H2487" i="1" a="1"/>
  <c r="H2487" i="1" s="1"/>
  <c r="H3723" i="1" a="1"/>
  <c r="H3723" i="1" s="1"/>
  <c r="H3725" i="1" a="1"/>
  <c r="H3725" i="1" s="1"/>
  <c r="H3764" i="1" a="1"/>
  <c r="H3764" i="1" s="1"/>
  <c r="H790" i="1" a="1"/>
  <c r="H790" i="1" s="1"/>
  <c r="H738" i="1" a="1"/>
  <c r="H738" i="1" s="1"/>
  <c r="H3730" i="1" a="1"/>
  <c r="H3730" i="1" s="1"/>
  <c r="H2053" i="1" a="1"/>
  <c r="H2053" i="1" s="1"/>
  <c r="H2213" i="1" a="1"/>
  <c r="H2213" i="1" s="1"/>
  <c r="H2165" i="1" a="1"/>
  <c r="H2165" i="1" s="1"/>
  <c r="H1136" i="1" a="1"/>
  <c r="H1136" i="1" s="1"/>
  <c r="H3759" i="1" a="1"/>
  <c r="H3759" i="1" s="1"/>
  <c r="H3774" i="1" a="1"/>
  <c r="H3774" i="1" s="1"/>
  <c r="H3815" i="1" a="1"/>
  <c r="H3815" i="1" s="1"/>
  <c r="H807" i="1" a="1"/>
  <c r="H807" i="1" s="1"/>
  <c r="H813" i="1" a="1"/>
  <c r="H813" i="1" s="1"/>
  <c r="H3269" i="1" a="1"/>
  <c r="H3269" i="1" s="1"/>
  <c r="H3270" i="1" a="1"/>
  <c r="H3270" i="1" s="1"/>
  <c r="H3732" i="1" a="1"/>
  <c r="H3732" i="1" s="1"/>
  <c r="H3288" i="1" a="1"/>
  <c r="H3288" i="1" s="1"/>
  <c r="H3255" i="1" a="1"/>
  <c r="H3255" i="1" s="1"/>
  <c r="H3750" i="1" a="1"/>
  <c r="H3750" i="1" s="1"/>
  <c r="H796" i="1" a="1"/>
  <c r="H796" i="1" s="1"/>
  <c r="H3445" i="1" a="1"/>
  <c r="H3445" i="1" s="1"/>
  <c r="H2479" i="1" a="1"/>
  <c r="H2479" i="1" s="1"/>
  <c r="H2426" i="1" a="1"/>
  <c r="H2426" i="1" s="1"/>
  <c r="H2385" i="1" a="1"/>
  <c r="H2385" i="1" s="1"/>
  <c r="H2387" i="1" a="1"/>
  <c r="H2387" i="1" s="1"/>
  <c r="H2470" i="1" a="1"/>
  <c r="H2470" i="1" s="1"/>
  <c r="H1760" i="1" a="1"/>
  <c r="H1760" i="1" s="1"/>
  <c r="H2190" i="1" a="1"/>
  <c r="H2190" i="1" s="1"/>
  <c r="H2355" i="1" a="1"/>
  <c r="H2355" i="1" s="1"/>
  <c r="H888" i="1" a="1"/>
  <c r="H888" i="1" s="1"/>
  <c r="H3756" i="1" a="1"/>
  <c r="H3756" i="1" s="1"/>
  <c r="H3396" i="1" a="1"/>
  <c r="H3396" i="1" s="1"/>
  <c r="H1761" i="1" a="1"/>
  <c r="H1761" i="1" s="1"/>
  <c r="H2685" i="1" a="1"/>
  <c r="H2685" i="1" s="1"/>
  <c r="H2362" i="1" a="1"/>
  <c r="H2362" i="1" s="1"/>
  <c r="H716" i="1" a="1"/>
  <c r="H716" i="1" s="1"/>
  <c r="H3778" i="1" a="1"/>
  <c r="H3778" i="1" s="1"/>
  <c r="H3763" i="1" a="1"/>
  <c r="H3763" i="1" s="1"/>
  <c r="H2810" i="1" a="1"/>
  <c r="H2810" i="1" s="1"/>
  <c r="H2339" i="1" a="1"/>
  <c r="H2339" i="1" s="1"/>
  <c r="H3252" i="1" a="1"/>
  <c r="H3252" i="1" s="1"/>
  <c r="H2351" i="1" a="1"/>
  <c r="H2351" i="1" s="1"/>
  <c r="H3432" i="1" a="1"/>
  <c r="H3432" i="1" s="1"/>
  <c r="H3197" i="1" a="1"/>
  <c r="H3197" i="1" s="1"/>
  <c r="H271" i="1" a="1"/>
  <c r="H271" i="1" s="1"/>
  <c r="H2827" i="1" a="1"/>
  <c r="H2827" i="1" s="1"/>
  <c r="H1873" i="1" a="1"/>
  <c r="H1873" i="1" s="1"/>
  <c r="H33" i="1" a="1"/>
  <c r="H33" i="1" s="1"/>
  <c r="H737" i="1" a="1"/>
  <c r="H737" i="1" s="1"/>
  <c r="H2375" i="1" a="1"/>
  <c r="H2375" i="1" s="1"/>
  <c r="H1546" i="1" a="1"/>
  <c r="H1546" i="1" s="1"/>
  <c r="H2369" i="1" a="1"/>
  <c r="H2369" i="1" s="1"/>
  <c r="H3604" i="1" a="1"/>
  <c r="H3604" i="1" s="1"/>
  <c r="H3251" i="1" a="1"/>
  <c r="H3251" i="1" s="1"/>
  <c r="H2372" i="1" a="1"/>
  <c r="H2372" i="1" s="1"/>
  <c r="H3608" i="1" a="1"/>
  <c r="H3608" i="1" s="1"/>
  <c r="H3367" i="1" a="1"/>
  <c r="H3367" i="1" s="1"/>
  <c r="H3708" i="1" a="1"/>
  <c r="H3708" i="1" s="1"/>
  <c r="H3381" i="1" a="1"/>
  <c r="H3381" i="1" s="1"/>
  <c r="H3264" i="1" a="1"/>
  <c r="H3264" i="1" s="1"/>
  <c r="H1786" i="1" a="1"/>
  <c r="H1786" i="1" s="1"/>
  <c r="H1386" i="1" a="1"/>
  <c r="H1386" i="1" s="1"/>
  <c r="H2128" i="1" a="1"/>
  <c r="H2128" i="1" s="1"/>
  <c r="H2309" i="1" a="1"/>
  <c r="H2309" i="1" s="1"/>
  <c r="H2478" i="1" a="1"/>
  <c r="H2478" i="1" s="1"/>
  <c r="H2214" i="1" a="1"/>
  <c r="H2214" i="1" s="1"/>
  <c r="H2025" i="1" a="1"/>
  <c r="H2025" i="1" s="1"/>
  <c r="H2210" i="1" a="1"/>
  <c r="H2210" i="1" s="1"/>
  <c r="H3021" i="1" a="1"/>
  <c r="H3021" i="1" s="1"/>
  <c r="H3011" i="1" a="1"/>
  <c r="H3011" i="1" s="1"/>
  <c r="H2907" i="1" a="1"/>
  <c r="H2907" i="1" s="1"/>
  <c r="H2368" i="1" a="1"/>
  <c r="H2368" i="1" s="1"/>
  <c r="H3776" i="1" a="1"/>
  <c r="H3776" i="1" s="1"/>
  <c r="H720" i="1" a="1"/>
  <c r="H720" i="1" s="1"/>
  <c r="H2184" i="1" a="1"/>
  <c r="H2184" i="1" s="1"/>
  <c r="H3132" i="1" a="1"/>
  <c r="H3132" i="1" s="1"/>
  <c r="H3633" i="1" a="1"/>
  <c r="H3633" i="1" s="1"/>
  <c r="H1432" i="1" a="1"/>
  <c r="H1432" i="1" s="1"/>
  <c r="H2193" i="1" a="1"/>
  <c r="H2193" i="1" s="1"/>
  <c r="H3181" i="1" a="1"/>
  <c r="H3181" i="1" s="1"/>
  <c r="H2360" i="1" a="1"/>
  <c r="H2360" i="1" s="1"/>
  <c r="H2761" i="1" a="1"/>
  <c r="H2761" i="1" s="1"/>
  <c r="H87" i="1" a="1"/>
  <c r="H87" i="1" s="1"/>
  <c r="H1485" i="1" a="1"/>
  <c r="H1485" i="1" s="1"/>
  <c r="H736" i="1" a="1"/>
  <c r="H736" i="1" s="1"/>
  <c r="H3694" i="1" a="1"/>
  <c r="H3694" i="1" s="1"/>
  <c r="H3691" i="1" a="1"/>
  <c r="H3691" i="1" s="1"/>
  <c r="H3689" i="1" a="1"/>
  <c r="H3689" i="1" s="1"/>
  <c r="H3681" i="1" a="1"/>
  <c r="H3681" i="1" s="1"/>
  <c r="H3680" i="1" a="1"/>
  <c r="H3680" i="1" s="1"/>
  <c r="H3679" i="1" a="1"/>
  <c r="H3679" i="1" s="1"/>
  <c r="H3678" i="1" a="1"/>
  <c r="H3678" i="1" s="1"/>
  <c r="H3676" i="1" a="1"/>
  <c r="H3676" i="1" s="1"/>
  <c r="H3668" i="1" a="1"/>
  <c r="H3668" i="1" s="1"/>
  <c r="H3671" i="1" a="1"/>
  <c r="H3671" i="1" s="1"/>
  <c r="H2215" i="1" a="1"/>
  <c r="H2215" i="1" s="1"/>
  <c r="H2211" i="1" a="1"/>
  <c r="H2211" i="1" s="1"/>
  <c r="H2003" i="1" a="1"/>
  <c r="H2003" i="1" s="1"/>
  <c r="H3235" i="1" a="1"/>
  <c r="H3235" i="1" s="1"/>
  <c r="H3232" i="1" a="1"/>
  <c r="H3232" i="1" s="1"/>
  <c r="H3233" i="1" a="1"/>
  <c r="H3233" i="1" s="1"/>
  <c r="H3238" i="1" a="1"/>
  <c r="H3238" i="1" s="1"/>
  <c r="H3230" i="1" a="1"/>
  <c r="H3230" i="1" s="1"/>
  <c r="H3227" i="1" a="1"/>
  <c r="H3227" i="1" s="1"/>
  <c r="H2216" i="1" a="1"/>
  <c r="H2216" i="1" s="1"/>
  <c r="H3076" i="1" a="1"/>
  <c r="H3076" i="1" s="1"/>
  <c r="H3541" i="1" a="1"/>
  <c r="H3541" i="1" s="1"/>
  <c r="H3517" i="1" a="1"/>
  <c r="H3517" i="1" s="1"/>
  <c r="H3534" i="1" a="1"/>
  <c r="H3534" i="1" s="1"/>
  <c r="H3530" i="1" a="1"/>
  <c r="H3530" i="1" s="1"/>
  <c r="H3528" i="1" a="1"/>
  <c r="H3528" i="1" s="1"/>
  <c r="H3526" i="1" a="1"/>
  <c r="H3526" i="1" s="1"/>
  <c r="H3520" i="1" a="1"/>
  <c r="H3520" i="1" s="1"/>
  <c r="H3516" i="1" a="1"/>
  <c r="H3516" i="1" s="1"/>
  <c r="H3511" i="1" a="1"/>
  <c r="H3511" i="1" s="1"/>
  <c r="H3510" i="1" a="1"/>
  <c r="H3510" i="1" s="1"/>
  <c r="H2678" i="1" a="1"/>
  <c r="H2678" i="1" s="1"/>
  <c r="H2637" i="1" a="1"/>
  <c r="H2637" i="1" s="1"/>
  <c r="H2649" i="1" a="1"/>
  <c r="H2649" i="1" s="1"/>
  <c r="H2630" i="1" a="1"/>
  <c r="H2630" i="1" s="1"/>
  <c r="H3663" i="1" a="1"/>
  <c r="H3663" i="1" s="1"/>
  <c r="H3704" i="1" a="1"/>
  <c r="H3704" i="1" s="1"/>
  <c r="H3549" i="1" a="1"/>
  <c r="H3549" i="1" s="1"/>
  <c r="H3538" i="1" a="1"/>
  <c r="H3538" i="1" s="1"/>
  <c r="H3543" i="1" a="1"/>
  <c r="H3543" i="1" s="1"/>
  <c r="H3535" i="1" a="1"/>
  <c r="H3535" i="1" s="1"/>
  <c r="H3533" i="1" a="1"/>
  <c r="H3533" i="1" s="1"/>
  <c r="H3532" i="1" a="1"/>
  <c r="H3532" i="1" s="1"/>
  <c r="H3524" i="1" a="1"/>
  <c r="H3524" i="1" s="1"/>
  <c r="H3522" i="1" a="1"/>
  <c r="H3522" i="1" s="1"/>
  <c r="H3519" i="1" a="1"/>
  <c r="H3519" i="1" s="1"/>
  <c r="H3512" i="1" a="1"/>
  <c r="H3512" i="1" s="1"/>
  <c r="H2314" i="1" a="1"/>
  <c r="H2314" i="1" s="1"/>
  <c r="H3200" i="1" a="1"/>
  <c r="H3200" i="1" s="1"/>
  <c r="H2269" i="1" a="1"/>
  <c r="H2269" i="1" s="1"/>
  <c r="H2185" i="1" a="1"/>
  <c r="H2185" i="1" s="1"/>
  <c r="H3664" i="1" a="1"/>
  <c r="H3664" i="1" s="1"/>
  <c r="H717" i="1" a="1"/>
  <c r="H717" i="1" s="1"/>
  <c r="H2957" i="1" a="1"/>
  <c r="H2957" i="1" s="1"/>
  <c r="H2449" i="1" a="1"/>
  <c r="H2449" i="1" s="1"/>
  <c r="H778" i="1" a="1"/>
  <c r="H778" i="1" s="1"/>
  <c r="H2473" i="1" a="1"/>
  <c r="H2473" i="1" s="1"/>
  <c r="H2437" i="1" a="1"/>
  <c r="H2437" i="1" s="1"/>
  <c r="H3683" i="1" a="1"/>
  <c r="H3683" i="1" s="1"/>
  <c r="H2311" i="1" a="1"/>
  <c r="H2311" i="1" s="1"/>
  <c r="H2413" i="1" a="1"/>
  <c r="H2413" i="1" s="1"/>
  <c r="H2650" i="1" a="1"/>
  <c r="H2650" i="1" s="1"/>
  <c r="H3097" i="1" a="1"/>
  <c r="H3097" i="1" s="1"/>
  <c r="H1041" i="1" a="1"/>
  <c r="H1041" i="1" s="1"/>
  <c r="H1421" i="1" a="1"/>
  <c r="H1421" i="1" s="1"/>
  <c r="H2300" i="1" a="1"/>
  <c r="H2300" i="1" s="1"/>
  <c r="H1831" i="1" a="1"/>
  <c r="H1831" i="1" s="1"/>
  <c r="H1777" i="1" a="1"/>
  <c r="H1777" i="1" s="1"/>
  <c r="H2807" i="1" a="1"/>
  <c r="H2807" i="1" s="1"/>
  <c r="H2668" i="1" a="1"/>
  <c r="H2668" i="1" s="1"/>
  <c r="H312" i="1" a="1"/>
  <c r="H312" i="1" s="1"/>
  <c r="H3738" i="1" a="1"/>
  <c r="H3738" i="1" s="1"/>
  <c r="H642" i="1" a="1"/>
  <c r="H642" i="1" s="1"/>
  <c r="H1967" i="1" a="1"/>
  <c r="H1967" i="1" s="1"/>
  <c r="H1326" i="1" a="1"/>
  <c r="H1326" i="1" s="1"/>
  <c r="H2572" i="1" a="1"/>
  <c r="H2572" i="1" s="1"/>
  <c r="H1904" i="1" a="1"/>
  <c r="H1904" i="1" s="1"/>
  <c r="H1903" i="1" a="1"/>
  <c r="H1903" i="1" s="1"/>
  <c r="H2117" i="1" a="1"/>
  <c r="H2117" i="1" s="1"/>
  <c r="H2407" i="1" a="1"/>
  <c r="H2407" i="1" s="1"/>
  <c r="H2398" i="1" a="1"/>
  <c r="H2398" i="1" s="1"/>
  <c r="H3118" i="1" a="1"/>
  <c r="H3118" i="1" s="1"/>
  <c r="H2090" i="1" a="1"/>
  <c r="H2090" i="1" s="1"/>
  <c r="H2666" i="1" a="1"/>
  <c r="H2666" i="1" s="1"/>
  <c r="H2769" i="1" a="1"/>
  <c r="H2769" i="1" s="1"/>
  <c r="H1353" i="1" a="1"/>
  <c r="H1353" i="1" s="1"/>
  <c r="H2990" i="1" a="1"/>
  <c r="H2990" i="1" s="1"/>
  <c r="H2860" i="1" a="1"/>
  <c r="H2860" i="1" s="1"/>
  <c r="H679" i="1" a="1"/>
  <c r="H679" i="1" s="1"/>
  <c r="H1282" i="1" a="1"/>
  <c r="H1282" i="1" s="1"/>
  <c r="H464" i="1" a="1"/>
  <c r="H464" i="1" s="1"/>
  <c r="H2881" i="1" a="1"/>
  <c r="H2881" i="1" s="1"/>
  <c r="H1364" i="1" a="1"/>
  <c r="H1364" i="1" s="1"/>
  <c r="H2115" i="1" a="1"/>
  <c r="H2115" i="1" s="1"/>
  <c r="H2502" i="1" a="1"/>
  <c r="H2502" i="1" s="1"/>
  <c r="H858" i="1" a="1"/>
  <c r="H858" i="1" s="1"/>
  <c r="H2316" i="1" a="1"/>
  <c r="H2316" i="1" s="1"/>
  <c r="H1140" i="1" a="1"/>
  <c r="H1140" i="1" s="1"/>
  <c r="H2750" i="1" a="1"/>
  <c r="H2750" i="1" s="1"/>
  <c r="H2796" i="1" a="1"/>
  <c r="H2796" i="1" s="1"/>
  <c r="H3163" i="1" a="1"/>
  <c r="H3163" i="1" s="1"/>
  <c r="H986" i="1" a="1"/>
  <c r="H986" i="1" s="1"/>
  <c r="H445" i="1" a="1"/>
  <c r="H445" i="1" s="1"/>
  <c r="H2869" i="1" a="1"/>
  <c r="H2869" i="1" s="1"/>
  <c r="H2297" i="1" a="1"/>
  <c r="H2297" i="1" s="1"/>
  <c r="H2028" i="1" a="1"/>
  <c r="H2028" i="1" s="1"/>
  <c r="H3495" i="1" a="1"/>
  <c r="H3495" i="1" s="1"/>
  <c r="H938" i="1" a="1"/>
  <c r="H938" i="1" s="1"/>
  <c r="H2157" i="1" a="1"/>
  <c r="H2157" i="1" s="1"/>
  <c r="H694" i="1" a="1"/>
  <c r="H694" i="1" s="1"/>
  <c r="H118" i="1" a="1"/>
  <c r="H118" i="1" s="1"/>
  <c r="H1910" i="1" a="1"/>
  <c r="H1910" i="1" s="1"/>
  <c r="H2620" i="1" a="1"/>
  <c r="H2620" i="1" s="1"/>
  <c r="H2866" i="1" a="1"/>
  <c r="H2866" i="1" s="1"/>
  <c r="H287" i="1" a="1"/>
  <c r="H287" i="1" s="1"/>
  <c r="H436" i="1" a="1"/>
  <c r="H436" i="1" s="1"/>
  <c r="H1349" i="1" a="1"/>
  <c r="H1349" i="1" s="1"/>
  <c r="H3158" i="1" a="1"/>
  <c r="H3158" i="1" s="1"/>
  <c r="H191" i="1" a="1"/>
  <c r="H191" i="1" s="1"/>
  <c r="H2120" i="1" a="1"/>
  <c r="H2120" i="1" s="1"/>
  <c r="H281" i="1" a="1"/>
  <c r="H281" i="1" s="1"/>
  <c r="H1708" i="1" a="1"/>
  <c r="H1708" i="1" s="1"/>
  <c r="H113" i="1" a="1"/>
  <c r="H113" i="1" s="1"/>
  <c r="H1898" i="1" a="1"/>
  <c r="H1898" i="1" s="1"/>
  <c r="H2019" i="1" a="1"/>
  <c r="H2019" i="1" s="1"/>
  <c r="H2031" i="1" a="1"/>
  <c r="H2031" i="1" s="1"/>
  <c r="H1239" i="1" a="1"/>
  <c r="H1239" i="1" s="1"/>
  <c r="H2298" i="1" a="1"/>
  <c r="H2298" i="1" s="1"/>
  <c r="H2081" i="1" a="1"/>
  <c r="H2081" i="1" s="1"/>
  <c r="H1990" i="1" a="1"/>
  <c r="H1990" i="1" s="1"/>
  <c r="H1820" i="1" a="1"/>
  <c r="H1820" i="1" s="1"/>
  <c r="H971" i="1" a="1"/>
  <c r="H971" i="1" s="1"/>
  <c r="H2704" i="1" a="1"/>
  <c r="H2704" i="1" s="1"/>
  <c r="H1257" i="1" a="1"/>
  <c r="H1257" i="1" s="1"/>
  <c r="H1772" i="1" a="1"/>
  <c r="H1772" i="1" s="1"/>
  <c r="H641" i="1" a="1"/>
  <c r="H641" i="1" s="1"/>
  <c r="H1311" i="1" a="1"/>
  <c r="H1311" i="1" s="1"/>
  <c r="H2026" i="1" a="1"/>
  <c r="H2026" i="1" s="1"/>
  <c r="H3630" i="1" a="1"/>
  <c r="H3630" i="1" s="1"/>
  <c r="H3190" i="1" a="1"/>
  <c r="H3190" i="1" s="1"/>
  <c r="H855" i="1" a="1"/>
  <c r="H855" i="1" s="1"/>
  <c r="H54" i="1" a="1"/>
  <c r="H54" i="1" s="1"/>
  <c r="H81" i="1" a="1"/>
  <c r="H81" i="1" s="1"/>
  <c r="H532" i="1" a="1"/>
  <c r="H532" i="1" s="1"/>
  <c r="H3587" i="1" a="1"/>
  <c r="H3587" i="1" s="1"/>
  <c r="H2883" i="1" a="1"/>
  <c r="H2883" i="1" s="1"/>
  <c r="H1431" i="1" a="1"/>
  <c r="H1431" i="1" s="1"/>
  <c r="H1680" i="1" a="1"/>
  <c r="H1680" i="1" s="1"/>
  <c r="H226" i="1" a="1"/>
  <c r="H226" i="1" s="1"/>
  <c r="H818" i="1" a="1"/>
  <c r="H818" i="1" s="1"/>
  <c r="H2701" i="1" a="1"/>
  <c r="H2701" i="1" s="1"/>
  <c r="H3550" i="1" a="1"/>
  <c r="H3550" i="1" s="1"/>
  <c r="H1576" i="1" a="1"/>
  <c r="H1576" i="1" s="1"/>
  <c r="H2231" i="1" a="1"/>
  <c r="H2231" i="1" s="1"/>
  <c r="H1169" i="1" a="1"/>
  <c r="H1169" i="1" s="1"/>
  <c r="H1964" i="1" a="1"/>
  <c r="H1964" i="1" s="1"/>
  <c r="H1647" i="1" a="1"/>
  <c r="H1647" i="1" s="1"/>
  <c r="H2703" i="1" a="1"/>
  <c r="H2703" i="1" s="1"/>
  <c r="H2327" i="1" a="1"/>
  <c r="H2327" i="1" s="1"/>
  <c r="H2293" i="1" a="1"/>
  <c r="H2293" i="1" s="1"/>
  <c r="H1578" i="1" a="1"/>
  <c r="H1578" i="1" s="1"/>
  <c r="H1186" i="1" a="1"/>
  <c r="H1186" i="1" s="1"/>
  <c r="H3229" i="1" a="1"/>
  <c r="H3229" i="1" s="1"/>
  <c r="H1514" i="1" a="1"/>
  <c r="H1514" i="1" s="1"/>
  <c r="H2059" i="1" a="1"/>
  <c r="H2059" i="1" s="1"/>
  <c r="H1721" i="1" a="1"/>
  <c r="H1721" i="1" s="1"/>
  <c r="H2445" i="1" a="1"/>
  <c r="H2445" i="1" s="1"/>
  <c r="H3476" i="1" a="1"/>
  <c r="H3476" i="1" s="1"/>
  <c r="H2030" i="1" a="1"/>
  <c r="H2030" i="1" s="1"/>
  <c r="H2290" i="1" a="1"/>
  <c r="H2290" i="1" s="1"/>
  <c r="H3129" i="1" a="1"/>
  <c r="H3129" i="1" s="1"/>
  <c r="H1501" i="1" a="1"/>
  <c r="H1501" i="1" s="1"/>
  <c r="H604" i="1" a="1"/>
  <c r="H604" i="1" s="1"/>
  <c r="H3494" i="1" a="1"/>
  <c r="H3494" i="1" s="1"/>
  <c r="H1103" i="1" a="1"/>
  <c r="H1103" i="1" s="1"/>
  <c r="H2217" i="1" a="1"/>
  <c r="H2217" i="1" s="1"/>
  <c r="H3293" i="1" a="1"/>
  <c r="H3293" i="1" s="1"/>
  <c r="H1273" i="1" a="1"/>
  <c r="H1273" i="1" s="1"/>
  <c r="H2809" i="1" a="1"/>
  <c r="H2809" i="1" s="1"/>
  <c r="H2677" i="1" a="1"/>
  <c r="H2677" i="1" s="1"/>
  <c r="H3467" i="1" a="1"/>
  <c r="H3467" i="1" s="1"/>
  <c r="H1166" i="1" a="1"/>
  <c r="H1166" i="1" s="1"/>
  <c r="H3068" i="1" a="1"/>
  <c r="H3068" i="1" s="1"/>
  <c r="H3696" i="1" a="1"/>
  <c r="H3696" i="1" s="1"/>
  <c r="H3295" i="1" a="1"/>
  <c r="H3295" i="1" s="1"/>
  <c r="H3166" i="1" a="1"/>
  <c r="H3166" i="1" s="1"/>
  <c r="H2042" i="1" a="1"/>
  <c r="H2042" i="1" s="1"/>
  <c r="H3596" i="1" a="1"/>
  <c r="H3596" i="1" s="1"/>
  <c r="H3004" i="1" a="1"/>
  <c r="H3004" i="1" s="1"/>
  <c r="H3629" i="1" a="1"/>
  <c r="H3629" i="1" s="1"/>
  <c r="H3019" i="1" a="1"/>
  <c r="H3019" i="1" s="1"/>
  <c r="H3086" i="1" a="1"/>
  <c r="H3086" i="1" s="1"/>
  <c r="H2728" i="1" a="1"/>
  <c r="H2728" i="1" s="1"/>
  <c r="H837" i="1" a="1"/>
  <c r="H837" i="1" s="1"/>
  <c r="H1095" i="1" a="1"/>
  <c r="H1095" i="1" s="1"/>
  <c r="H3592" i="1" a="1"/>
  <c r="H3592" i="1" s="1"/>
  <c r="H3029" i="1" a="1"/>
  <c r="H3029" i="1" s="1"/>
  <c r="H762" i="1" a="1"/>
  <c r="H762" i="1" s="1"/>
  <c r="H2600" i="1" a="1"/>
  <c r="H2600" i="1" s="1"/>
  <c r="H1165" i="1" a="1"/>
  <c r="H1165" i="1" s="1"/>
  <c r="H1163" i="1" a="1"/>
  <c r="H1163" i="1" s="1"/>
  <c r="H2684" i="1" a="1"/>
  <c r="H2684" i="1" s="1"/>
  <c r="H2676" i="1" a="1"/>
  <c r="H2676" i="1" s="1"/>
  <c r="H1124" i="1" a="1"/>
  <c r="H1124" i="1" s="1"/>
  <c r="H3121" i="1" a="1"/>
  <c r="H3121" i="1" s="1"/>
  <c r="H32" i="1" a="1"/>
  <c r="H32" i="1" s="1"/>
  <c r="H1804" i="1" a="1"/>
  <c r="H1804" i="1" s="1"/>
  <c r="H1784" i="1" a="1"/>
  <c r="H1784" i="1" s="1"/>
  <c r="H2274" i="1" a="1"/>
  <c r="H2274" i="1" s="1"/>
  <c r="H2709" i="1" a="1"/>
  <c r="H2709" i="1" s="1"/>
  <c r="H2746" i="1" a="1"/>
  <c r="H2746" i="1" s="1"/>
  <c r="H397" i="1" a="1"/>
  <c r="H397" i="1" s="1"/>
  <c r="H2247" i="1" a="1"/>
  <c r="H2247" i="1" s="1"/>
  <c r="H2884" i="1" a="1"/>
  <c r="H2884" i="1" s="1"/>
  <c r="H2888" i="1" a="1"/>
  <c r="H2888" i="1" s="1"/>
  <c r="H3565" i="1" a="1"/>
  <c r="H3565" i="1" s="1"/>
  <c r="H3742" i="1" a="1"/>
  <c r="H3742" i="1" s="1"/>
  <c r="H3400" i="1" a="1"/>
  <c r="H3400" i="1" s="1"/>
  <c r="H1146" i="1" a="1"/>
  <c r="H1146" i="1" s="1"/>
  <c r="H218" i="1" a="1"/>
  <c r="H218" i="1" s="1"/>
  <c r="H305" i="1" a="1"/>
  <c r="H305" i="1" s="1"/>
  <c r="H375" i="1" a="1"/>
  <c r="H375" i="1" s="1"/>
  <c r="H900" i="1" a="1"/>
  <c r="H900" i="1" s="1"/>
  <c r="H1391" i="1" a="1"/>
  <c r="H1391" i="1" s="1"/>
  <c r="H792" i="1" a="1"/>
  <c r="H792" i="1" s="1"/>
  <c r="H1553" i="1" a="1"/>
  <c r="H1553" i="1" s="1"/>
  <c r="H2377" i="1" a="1"/>
  <c r="H2377" i="1" s="1"/>
  <c r="H791" i="1" a="1"/>
  <c r="H791" i="1" s="1"/>
  <c r="H2061" i="1" a="1"/>
  <c r="H2061" i="1" s="1"/>
  <c r="H3545" i="1" a="1"/>
  <c r="H3545" i="1" s="1"/>
  <c r="H3628" i="1" a="1"/>
  <c r="H3628" i="1" s="1"/>
  <c r="H3231" i="1" a="1"/>
  <c r="H3231" i="1" s="1"/>
  <c r="H2011" i="1" a="1"/>
  <c r="H2011" i="1" s="1"/>
  <c r="H343" i="1" a="1"/>
  <c r="H343" i="1" s="1"/>
  <c r="H1618" i="1" a="1"/>
  <c r="H1618" i="1" s="1"/>
  <c r="H2626" i="1" a="1"/>
  <c r="H2626" i="1" s="1"/>
  <c r="H3102" i="1" a="1"/>
  <c r="H3102" i="1" s="1"/>
  <c r="H1118" i="1" a="1"/>
  <c r="H1118" i="1" s="1"/>
  <c r="H2148" i="1" a="1"/>
  <c r="H2148" i="1" s="1"/>
  <c r="H1728" i="1" a="1"/>
  <c r="H1728" i="1" s="1"/>
  <c r="H771" i="1" a="1"/>
  <c r="H771" i="1" s="1"/>
  <c r="H752" i="1" a="1"/>
  <c r="H752" i="1" s="1"/>
  <c r="H1556" i="1" a="1"/>
  <c r="H1556" i="1" s="1"/>
  <c r="H869" i="1" a="1"/>
  <c r="H869" i="1" s="1"/>
  <c r="H1265" i="1" a="1"/>
  <c r="H1265" i="1" s="1"/>
  <c r="H3002" i="1" a="1"/>
  <c r="H3002" i="1" s="1"/>
  <c r="H3153" i="1" a="1"/>
  <c r="H3153" i="1" s="1"/>
  <c r="H433" i="1" a="1"/>
  <c r="H433" i="1" s="1"/>
  <c r="H1298" i="1" a="1"/>
  <c r="H1298" i="1" s="1"/>
  <c r="H3506" i="1" a="1"/>
  <c r="H3506" i="1" s="1"/>
  <c r="H24" i="1" a="1"/>
  <c r="H24" i="1" s="1"/>
  <c r="H2376" i="1" a="1"/>
  <c r="H2376" i="1" s="1"/>
  <c r="H1077" i="1" a="1"/>
  <c r="H1077" i="1" s="1"/>
  <c r="H774" i="1" a="1"/>
  <c r="H774" i="1" s="1"/>
  <c r="H793" i="1" a="1"/>
  <c r="H793" i="1" s="1"/>
  <c r="H773" i="1" a="1"/>
  <c r="H773" i="1" s="1"/>
  <c r="H403" i="1" a="1"/>
  <c r="H403" i="1" s="1"/>
  <c r="H2055" i="1" a="1"/>
  <c r="H2055" i="1" s="1"/>
  <c r="H2418" i="1" a="1"/>
  <c r="H2418" i="1" s="1"/>
  <c r="H3650" i="1" a="1"/>
  <c r="H3650" i="1" s="1"/>
  <c r="H607" i="1" a="1"/>
  <c r="H607" i="1" s="1"/>
  <c r="H2411" i="1" a="1"/>
  <c r="H2411" i="1" s="1"/>
  <c r="H3350" i="1" a="1"/>
  <c r="H3350" i="1" s="1"/>
  <c r="H139" i="1" a="1"/>
  <c r="H139" i="1" s="1"/>
  <c r="H149" i="1" a="1"/>
  <c r="H149" i="1" s="1"/>
  <c r="H3485" i="1" a="1"/>
  <c r="H3485" i="1" s="1"/>
  <c r="H637" i="1" a="1"/>
  <c r="H637" i="1" s="1"/>
  <c r="H1548" i="1" a="1"/>
  <c r="H1548" i="1" s="1"/>
  <c r="H614" i="1" a="1"/>
  <c r="H614" i="1" s="1"/>
  <c r="H344" i="1" a="1"/>
  <c r="H344" i="1" s="1"/>
  <c r="H391" i="1" a="1"/>
  <c r="H391" i="1" s="1"/>
  <c r="H2529" i="1" a="1"/>
  <c r="H2529" i="1" s="1"/>
  <c r="H1406" i="1" a="1"/>
  <c r="H1406" i="1" s="1"/>
  <c r="H811" i="1" a="1"/>
  <c r="H811" i="1" s="1"/>
  <c r="H2393" i="1" a="1"/>
  <c r="H2393" i="1" s="1"/>
  <c r="H2549" i="1" a="1"/>
  <c r="H2549" i="1" s="1"/>
  <c r="H2554" i="1" a="1"/>
  <c r="H2554" i="1" s="1"/>
  <c r="H2542" i="1" a="1"/>
  <c r="H2542" i="1" s="1"/>
  <c r="H1177" i="1" a="1"/>
  <c r="H1177" i="1" s="1"/>
  <c r="H2822" i="1" a="1"/>
  <c r="H2822" i="1" s="1"/>
  <c r="H2278" i="1" a="1"/>
  <c r="H2278" i="1" s="1"/>
  <c r="H273" i="1" a="1"/>
  <c r="H273" i="1" s="1"/>
  <c r="H9" i="1" a="1"/>
  <c r="H9" i="1" s="1"/>
  <c r="H1919" i="1" a="1"/>
  <c r="H1919" i="1" s="1"/>
  <c r="H60" i="1" a="1"/>
  <c r="H60" i="1" s="1"/>
  <c r="H1918" i="1" a="1"/>
  <c r="H1918" i="1" s="1"/>
  <c r="H1097" i="1" a="1"/>
  <c r="H1097" i="1" s="1"/>
  <c r="H1061" i="1" a="1"/>
  <c r="H1061" i="1" s="1"/>
  <c r="H2060" i="1" a="1"/>
  <c r="H2060" i="1" s="1"/>
  <c r="H756" i="1" a="1"/>
  <c r="H756" i="1" s="1"/>
  <c r="H1595" i="1" a="1"/>
  <c r="H1595" i="1" s="1"/>
  <c r="H3643" i="1" a="1"/>
  <c r="H3643" i="1" s="1"/>
  <c r="H1811" i="1" a="1"/>
  <c r="H1811" i="1" s="1"/>
  <c r="H2653" i="1" a="1"/>
  <c r="H2653" i="1" s="1"/>
  <c r="H3842" i="1" a="1"/>
  <c r="H3842" i="1" s="1"/>
  <c r="H1143" i="1" a="1"/>
  <c r="H1143" i="1" s="1"/>
  <c r="H654" i="1" a="1"/>
  <c r="H654" i="1" s="1"/>
  <c r="H47" i="1" a="1"/>
  <c r="H47" i="1" s="1"/>
  <c r="H2458" i="1" a="1"/>
  <c r="H2458" i="1" s="1"/>
  <c r="H3461" i="1" a="1"/>
  <c r="H3461" i="1" s="1"/>
  <c r="H3125" i="1" a="1"/>
  <c r="H3125" i="1" s="1"/>
  <c r="H779" i="1" a="1"/>
  <c r="H779" i="1" s="1"/>
  <c r="H3836" i="1" a="1"/>
  <c r="H3836" i="1" s="1"/>
  <c r="H3412" i="1" a="1"/>
  <c r="H3412" i="1" s="1"/>
  <c r="H747" i="1" a="1"/>
  <c r="H747" i="1" s="1"/>
  <c r="H1714" i="1" a="1"/>
  <c r="H1714" i="1" s="1"/>
  <c r="H2687" i="1" a="1"/>
  <c r="H2687" i="1" s="1"/>
  <c r="H1075" i="1" a="1"/>
  <c r="H1075" i="1" s="1"/>
  <c r="H3490" i="1" a="1"/>
  <c r="H3490" i="1" s="1"/>
  <c r="H2573" i="1" a="1"/>
  <c r="H2573" i="1" s="1"/>
  <c r="H1547" i="1" a="1"/>
  <c r="H1547" i="1" s="1"/>
  <c r="H1261" i="1" a="1"/>
  <c r="H1261" i="1" s="1"/>
  <c r="H1676" i="1" a="1"/>
  <c r="H1676" i="1" s="1"/>
  <c r="H2932" i="1" a="1"/>
  <c r="H2932" i="1" s="1"/>
  <c r="H1267" i="1" a="1"/>
  <c r="H1267" i="1" s="1"/>
  <c r="H1524" i="1" a="1"/>
  <c r="H1524" i="1" s="1"/>
  <c r="H2304" i="1" a="1"/>
  <c r="H2304" i="1" s="1"/>
  <c r="H1505" i="1" a="1"/>
  <c r="H1505" i="1" s="1"/>
  <c r="H1635" i="1" a="1"/>
  <c r="H1635" i="1" s="1"/>
  <c r="H471" i="1" a="1"/>
  <c r="H471" i="1" s="1"/>
  <c r="H1540" i="1" a="1"/>
  <c r="H1540" i="1" s="1"/>
  <c r="H1521" i="1" a="1"/>
  <c r="H1521" i="1" s="1"/>
  <c r="H1619" i="1" a="1"/>
  <c r="H1619" i="1" s="1"/>
  <c r="H1242" i="1" a="1"/>
  <c r="H1242" i="1" s="1"/>
  <c r="H1564" i="1" a="1"/>
  <c r="H1564" i="1" s="1"/>
  <c r="H1513" i="1" a="1"/>
  <c r="H1513" i="1" s="1"/>
  <c r="H2399" i="1" a="1"/>
  <c r="H2399" i="1" s="1"/>
  <c r="H92" i="1" a="1"/>
  <c r="H92" i="1" s="1"/>
  <c r="H2400" i="1" a="1"/>
  <c r="H2400" i="1" s="1"/>
  <c r="H1544" i="1" a="1"/>
  <c r="H1544" i="1" s="1"/>
  <c r="H2390" i="1" a="1"/>
  <c r="H2390" i="1" s="1"/>
  <c r="H2397" i="1" a="1"/>
  <c r="H2397" i="1" s="1"/>
  <c r="H2416" i="1" a="1"/>
  <c r="H2416" i="1" s="1"/>
  <c r="H1443" i="1" a="1"/>
  <c r="H1443" i="1" s="1"/>
  <c r="H1535" i="1" a="1"/>
  <c r="H1535" i="1" s="1"/>
  <c r="H841" i="1" a="1"/>
  <c r="H841" i="1" s="1"/>
  <c r="H3305" i="1" a="1"/>
  <c r="H3305" i="1" s="1"/>
  <c r="H697" i="1" a="1"/>
  <c r="H697" i="1" s="1"/>
  <c r="H3618" i="1" a="1"/>
  <c r="H3618" i="1" s="1"/>
  <c r="H2919" i="1" a="1"/>
  <c r="H2919" i="1" s="1"/>
  <c r="H2005" i="1" a="1"/>
  <c r="H2005" i="1" s="1"/>
  <c r="H2251" i="1" a="1"/>
  <c r="H2251" i="1" s="1"/>
  <c r="H1645" i="1" a="1"/>
  <c r="H1645" i="1" s="1"/>
  <c r="H1646" i="1" a="1"/>
  <c r="H1646" i="1" s="1"/>
  <c r="H1549" i="1" a="1"/>
  <c r="H1549" i="1" s="1"/>
  <c r="H1649" i="1" a="1"/>
  <c r="H1649" i="1" s="1"/>
  <c r="H1624" i="1" a="1"/>
  <c r="H1624" i="1" s="1"/>
  <c r="H1560" i="1" a="1"/>
  <c r="H1560" i="1" s="1"/>
  <c r="H2097" i="1" a="1"/>
  <c r="H2097" i="1" s="1"/>
  <c r="H2301" i="1" a="1"/>
  <c r="H2301" i="1" s="1"/>
  <c r="H702" i="1" a="1"/>
  <c r="H702" i="1" s="1"/>
  <c r="H2971" i="1" a="1"/>
  <c r="H2971" i="1" s="1"/>
  <c r="H1268" i="1" a="1"/>
  <c r="H1268" i="1" s="1"/>
  <c r="H2483" i="1" a="1"/>
  <c r="H2483" i="1" s="1"/>
  <c r="H1126" i="1" a="1"/>
  <c r="H1126" i="1" s="1"/>
  <c r="H152" i="1" a="1"/>
  <c r="H152" i="1" s="1"/>
  <c r="H721" i="1" a="1"/>
  <c r="H721" i="1" s="1"/>
  <c r="H1568" i="1" a="1"/>
  <c r="H1568" i="1" s="1"/>
  <c r="H1078" i="1" a="1"/>
  <c r="H1078" i="1" s="1"/>
  <c r="H1113" i="1" a="1"/>
  <c r="H1113" i="1" s="1"/>
  <c r="H1631" i="1" a="1"/>
  <c r="H1631" i="1" s="1"/>
  <c r="H492" i="1" a="1"/>
  <c r="H492" i="1" s="1"/>
  <c r="H3623" i="1" a="1"/>
  <c r="H3623" i="1" s="1"/>
  <c r="H1277" i="1" a="1"/>
  <c r="H1277" i="1" s="1"/>
  <c r="H1908" i="1" a="1"/>
  <c r="H1908" i="1" s="1"/>
  <c r="H1569" i="1" a="1"/>
  <c r="H1569" i="1" s="1"/>
  <c r="H1779" i="1" a="1"/>
  <c r="H1779" i="1" s="1"/>
  <c r="H1752" i="1" a="1"/>
  <c r="H1752" i="1" s="1"/>
  <c r="H1845" i="1" a="1"/>
  <c r="H1845" i="1" s="1"/>
  <c r="H1293" i="1" a="1"/>
  <c r="H1293" i="1" s="1"/>
  <c r="H1741" i="1" a="1"/>
  <c r="H1741" i="1" s="1"/>
  <c r="H891" i="1" a="1"/>
  <c r="H891" i="1" s="1"/>
  <c r="H1798" i="1" a="1"/>
  <c r="H1798" i="1" s="1"/>
  <c r="H3619" i="1" a="1"/>
  <c r="H3619" i="1" s="1"/>
  <c r="H1711" i="1" a="1"/>
  <c r="H1711" i="1" s="1"/>
  <c r="H3307" i="1" a="1"/>
  <c r="H3307" i="1" s="1"/>
  <c r="H1827" i="1" a="1"/>
  <c r="H1827" i="1" s="1"/>
  <c r="H3116" i="1" a="1"/>
  <c r="H3116" i="1" s="1"/>
  <c r="H1834" i="1" a="1"/>
  <c r="H1834" i="1" s="1"/>
  <c r="H1656" i="1" a="1"/>
  <c r="H1656" i="1" s="1"/>
  <c r="H784" i="1" a="1"/>
  <c r="H784" i="1" s="1"/>
  <c r="H2596" i="1" a="1"/>
  <c r="H2596" i="1" s="1"/>
  <c r="H1617" i="1" a="1"/>
  <c r="H1617" i="1" s="1"/>
  <c r="H2601" i="1" a="1"/>
  <c r="H2601" i="1" s="1"/>
  <c r="H2595" i="1" a="1"/>
  <c r="H2595" i="1" s="1"/>
  <c r="H1628" i="1" a="1"/>
  <c r="H1628" i="1" s="1"/>
  <c r="H2446" i="1" a="1"/>
  <c r="H2446" i="1" s="1"/>
  <c r="H2133" i="1" a="1"/>
  <c r="H2133" i="1" s="1"/>
  <c r="H3622" i="1" a="1"/>
  <c r="H3622" i="1" s="1"/>
  <c r="H2143" i="1" a="1"/>
  <c r="H2143" i="1" s="1"/>
  <c r="H3308" i="1" a="1"/>
  <c r="H3308" i="1" s="1"/>
  <c r="H1295" i="1" a="1"/>
  <c r="H1295" i="1" s="1"/>
  <c r="H1302" i="1" a="1"/>
  <c r="H1302" i="1" s="1"/>
  <c r="H1799" i="1" a="1"/>
  <c r="H1799" i="1" s="1"/>
  <c r="H1699" i="1" a="1"/>
  <c r="H1699" i="1" s="1"/>
  <c r="H1589" i="1" a="1"/>
  <c r="H1589" i="1" s="1"/>
  <c r="H746" i="1" a="1"/>
  <c r="H746" i="1" s="1"/>
  <c r="H751" i="1" a="1"/>
  <c r="H751" i="1" s="1"/>
  <c r="H852" i="1" a="1"/>
  <c r="H852" i="1" s="1"/>
  <c r="H1090" i="1" a="1"/>
  <c r="H1090" i="1" s="1"/>
  <c r="H3027" i="1" a="1"/>
  <c r="H3027" i="1" s="1"/>
  <c r="H220" i="1" a="1"/>
  <c r="H220" i="1" s="1"/>
  <c r="H629" i="1" a="1"/>
  <c r="H629" i="1" s="1"/>
  <c r="H781" i="1" a="1"/>
  <c r="H781" i="1" s="1"/>
  <c r="H1291" i="1" a="1"/>
  <c r="H1291" i="1" s="1"/>
  <c r="H1748" i="1" a="1"/>
  <c r="H1748" i="1" s="1"/>
  <c r="H765" i="1" a="1"/>
  <c r="H765" i="1" s="1"/>
  <c r="H1286" i="1" a="1"/>
  <c r="H1286" i="1" s="1"/>
  <c r="H43" i="1" a="1"/>
  <c r="H43" i="1" s="1"/>
  <c r="H46" i="1" a="1"/>
  <c r="H46" i="1" s="1"/>
  <c r="H468" i="1" a="1"/>
  <c r="H468" i="1" s="1"/>
  <c r="H18" i="1" a="1"/>
  <c r="H18" i="1" s="1"/>
  <c r="H51" i="1" a="1"/>
  <c r="H51" i="1" s="1"/>
  <c r="H2998" i="1" a="1"/>
  <c r="H2998" i="1" s="1"/>
  <c r="H3014" i="1" a="1"/>
  <c r="H3014" i="1" s="1"/>
  <c r="H2532" i="1" a="1"/>
  <c r="H2532" i="1" s="1"/>
  <c r="H2515" i="1" a="1"/>
  <c r="H2515" i="1" s="1"/>
  <c r="H3000" i="1" a="1"/>
  <c r="H3000" i="1" s="1"/>
  <c r="H3022" i="1" a="1"/>
  <c r="H3022" i="1" s="1"/>
  <c r="H3624" i="1" a="1"/>
  <c r="H3624" i="1" s="1"/>
  <c r="H707" i="1" a="1"/>
  <c r="H707" i="1" s="1"/>
  <c r="H1420" i="1" a="1"/>
  <c r="H1420" i="1" s="1"/>
  <c r="H1279" i="1" a="1"/>
  <c r="H1279" i="1" s="1"/>
  <c r="H539" i="1" a="1"/>
  <c r="H539" i="1" s="1"/>
  <c r="H2452" i="1" a="1"/>
  <c r="H2452" i="1" s="1"/>
  <c r="H1927" i="1" a="1"/>
  <c r="H1927" i="1" s="1"/>
  <c r="H3043" i="1" a="1"/>
  <c r="H3043" i="1" s="1"/>
  <c r="H1270" i="1" a="1"/>
  <c r="H1270" i="1" s="1"/>
  <c r="H1280" i="1" a="1"/>
  <c r="H1280" i="1" s="1"/>
  <c r="H1434" i="1" a="1"/>
  <c r="H1434" i="1" s="1"/>
  <c r="H788" i="1" a="1"/>
  <c r="H788" i="1" s="1"/>
  <c r="H3620" i="1" a="1"/>
  <c r="H3620" i="1" s="1"/>
  <c r="H787" i="1" a="1"/>
  <c r="H787" i="1" s="1"/>
  <c r="H1710" i="1" a="1"/>
  <c r="H1710" i="1" s="1"/>
  <c r="H67" i="1" a="1"/>
  <c r="H67" i="1" s="1"/>
  <c r="H7" i="1" a="1"/>
  <c r="H7" i="1" s="1"/>
  <c r="H2655" i="1" a="1"/>
  <c r="H2655" i="1" s="1"/>
  <c r="H2335" i="1" a="1"/>
  <c r="H2335" i="1" s="1"/>
  <c r="H3329" i="1" a="1"/>
  <c r="H3329" i="1" s="1"/>
  <c r="H3210" i="1" a="1"/>
  <c r="H3210" i="1" s="1"/>
  <c r="H3431" i="1" a="1"/>
  <c r="H3431" i="1" s="1"/>
  <c r="H2988" i="1" a="1"/>
  <c r="H2988" i="1" s="1"/>
  <c r="H3613" i="1" a="1"/>
  <c r="H3613" i="1" s="1"/>
  <c r="H1440" i="1" a="1"/>
  <c r="H1440" i="1" s="1"/>
  <c r="H2541" i="1" a="1"/>
  <c r="H2541" i="1" s="1"/>
  <c r="H1567" i="1" a="1"/>
  <c r="H1567" i="1" s="1"/>
  <c r="H3346" i="1" a="1"/>
  <c r="H3346" i="1" s="1"/>
  <c r="H3302" i="1" a="1"/>
  <c r="H3302" i="1" s="1"/>
  <c r="H2705" i="1" a="1"/>
  <c r="H2705" i="1" s="1"/>
  <c r="H2828" i="1" a="1"/>
  <c r="H2828" i="1" s="1"/>
  <c r="H3392" i="1" a="1"/>
  <c r="H3392" i="1" s="1"/>
  <c r="H3005" i="1" a="1"/>
  <c r="H3005" i="1" s="1"/>
  <c r="H3351" i="1" a="1"/>
  <c r="H3351" i="1" s="1"/>
  <c r="H872" i="1" a="1"/>
  <c r="H872" i="1" s="1"/>
  <c r="H3205" i="1" a="1"/>
  <c r="H3205" i="1" s="1"/>
  <c r="H2811" i="1" a="1"/>
  <c r="H2811" i="1" s="1"/>
  <c r="H2795" i="1" a="1"/>
  <c r="H2795" i="1" s="1"/>
  <c r="H3204" i="1" a="1"/>
  <c r="H3204" i="1" s="1"/>
  <c r="H3612" i="1" a="1"/>
  <c r="H3612" i="1" s="1"/>
  <c r="H3582" i="1" a="1"/>
  <c r="H3582" i="1" s="1"/>
  <c r="H1238" i="1" a="1"/>
  <c r="H1238" i="1" s="1"/>
  <c r="H3575" i="1" a="1"/>
  <c r="H3575" i="1" s="1"/>
  <c r="H3209" i="1" a="1"/>
  <c r="H3209" i="1" s="1"/>
  <c r="H2997" i="1" a="1"/>
  <c r="H2997" i="1" s="1"/>
  <c r="H2414" i="1" a="1"/>
  <c r="H2414" i="1" s="1"/>
  <c r="H3603" i="1" a="1"/>
  <c r="H3603" i="1" s="1"/>
  <c r="H3577" i="1" a="1"/>
  <c r="H3577" i="1" s="1"/>
  <c r="H3609" i="1" a="1"/>
  <c r="H3609" i="1" s="1"/>
  <c r="H3590" i="1" a="1"/>
  <c r="H3590" i="1" s="1"/>
  <c r="H3605" i="1" a="1"/>
  <c r="H3605" i="1" s="1"/>
  <c r="H3493" i="1" a="1"/>
  <c r="H3493" i="1" s="1"/>
  <c r="H1274" i="1" a="1"/>
  <c r="H1274" i="1" s="1"/>
  <c r="H3353" i="1" a="1"/>
  <c r="H3353" i="1" s="1"/>
  <c r="H3103" i="1" a="1"/>
  <c r="H3103" i="1" s="1"/>
  <c r="H2775" i="1" a="1"/>
  <c r="H2775" i="1" s="1"/>
  <c r="H2675" i="1" a="1"/>
  <c r="H2675" i="1" s="1"/>
  <c r="H3212" i="1" a="1"/>
  <c r="H3212" i="1" s="1"/>
  <c r="H2510" i="1" a="1"/>
  <c r="H2510" i="1" s="1"/>
  <c r="H640" i="1" a="1"/>
  <c r="H640" i="1" s="1"/>
  <c r="H2902" i="1" a="1"/>
  <c r="H2902" i="1" s="1"/>
  <c r="H3375" i="1" a="1"/>
  <c r="H3375" i="1" s="1"/>
  <c r="H3578" i="1" a="1"/>
  <c r="H3578" i="1" s="1"/>
  <c r="H3187" i="1" a="1"/>
  <c r="H3187" i="1" s="1"/>
  <c r="H2250" i="1" a="1"/>
  <c r="H2250" i="1" s="1"/>
  <c r="H3214" i="1" a="1"/>
  <c r="H3214" i="1" s="1"/>
  <c r="H3607" i="1" a="1"/>
  <c r="H3607" i="1" s="1"/>
  <c r="H1204" i="1" a="1"/>
  <c r="H1204" i="1" s="1"/>
  <c r="H890" i="1" a="1"/>
  <c r="H890" i="1" s="1"/>
  <c r="H776" i="1" a="1"/>
  <c r="H776" i="1" s="1"/>
  <c r="H775" i="1" a="1"/>
  <c r="H775" i="1" s="1"/>
  <c r="H853" i="1" a="1"/>
  <c r="H853" i="1" s="1"/>
  <c r="H798" i="1" a="1"/>
  <c r="H798" i="1" s="1"/>
  <c r="H277" i="1" a="1"/>
  <c r="H277" i="1" s="1"/>
  <c r="H1449" i="1" a="1"/>
  <c r="H1449" i="1" s="1"/>
  <c r="H1925" i="1" a="1"/>
  <c r="H1925" i="1" s="1"/>
  <c r="H687" i="1" a="1"/>
  <c r="H687" i="1" s="1"/>
  <c r="H3195" i="1" a="1"/>
  <c r="H3195" i="1" s="1"/>
  <c r="H2234" i="1" a="1"/>
  <c r="H2234" i="1" s="1"/>
  <c r="H2015" i="1" a="1"/>
  <c r="H2015" i="1" s="1"/>
  <c r="H2153" i="1" a="1"/>
  <c r="H2153" i="1" s="1"/>
  <c r="H1271" i="1" a="1"/>
  <c r="H1271" i="1" s="1"/>
  <c r="H1371" i="1" a="1"/>
  <c r="H1371" i="1" s="1"/>
  <c r="H647" i="1" a="1"/>
  <c r="H647" i="1" s="1"/>
  <c r="H2662" i="1" a="1"/>
  <c r="H2662" i="1" s="1"/>
  <c r="H2374" i="1" a="1"/>
  <c r="H2374" i="1" s="1"/>
  <c r="H1446" i="1" a="1"/>
  <c r="H1446" i="1" s="1"/>
  <c r="H2592" i="1" a="1"/>
  <c r="H2592" i="1" s="1"/>
  <c r="H3617" i="1" a="1"/>
  <c r="H3617" i="1" s="1"/>
  <c r="H3201" i="1" a="1"/>
  <c r="H3201" i="1" s="1"/>
  <c r="H1632" i="1" a="1"/>
  <c r="H1632" i="1" s="1"/>
  <c r="H1297" i="1" a="1"/>
  <c r="H1297" i="1" s="1"/>
  <c r="H2987" i="1" a="1"/>
  <c r="H2987" i="1" s="1"/>
  <c r="H526" i="1" a="1"/>
  <c r="H526" i="1" s="1"/>
  <c r="H362" i="1" a="1"/>
  <c r="H362" i="1" s="1"/>
  <c r="H1992" i="1" a="1"/>
  <c r="H1992" i="1" s="1"/>
  <c r="H3615" i="1" a="1"/>
  <c r="H3615" i="1" s="1"/>
  <c r="H2163" i="1" a="1"/>
  <c r="H2163" i="1" s="1"/>
  <c r="H645" i="1" a="1"/>
  <c r="H645" i="1" s="1"/>
  <c r="H878" i="1" a="1"/>
  <c r="H878" i="1" s="1"/>
  <c r="H3313" i="1" a="1"/>
  <c r="H3313" i="1" s="1"/>
  <c r="H1803" i="1" a="1"/>
  <c r="H1803" i="1" s="1"/>
  <c r="H874" i="1" a="1"/>
  <c r="H874" i="1" s="1"/>
  <c r="H2320" i="1" a="1"/>
  <c r="H2320" i="1" s="1"/>
  <c r="H1857" i="1" a="1"/>
  <c r="H1857" i="1" s="1"/>
  <c r="H378" i="1" a="1"/>
  <c r="H378" i="1" s="1"/>
  <c r="H2551" i="1" a="1"/>
  <c r="H2551" i="1" s="1"/>
  <c r="H205" i="1" a="1"/>
  <c r="H205" i="1" s="1"/>
  <c r="H2511" i="1" a="1"/>
  <c r="H2511" i="1" s="1"/>
  <c r="H2518" i="1" a="1"/>
  <c r="H2518" i="1" s="1"/>
  <c r="H1874" i="1" a="1"/>
  <c r="H1874" i="1" s="1"/>
  <c r="H795" i="1" a="1"/>
  <c r="H795" i="1" s="1"/>
  <c r="H2913" i="1" a="1"/>
  <c r="H2913" i="1" s="1"/>
  <c r="H1744" i="1" a="1"/>
  <c r="H1744" i="1" s="1"/>
  <c r="H883" i="1" a="1"/>
  <c r="H883" i="1" s="1"/>
  <c r="H3572" i="1" a="1"/>
  <c r="H3572" i="1" s="1"/>
  <c r="H2935" i="1" a="1"/>
  <c r="H2935" i="1" s="1"/>
  <c r="H1438" i="1" a="1"/>
  <c r="H1438" i="1" s="1"/>
  <c r="H879" i="1" a="1"/>
  <c r="H879" i="1" s="1"/>
  <c r="H2022" i="1" a="1"/>
  <c r="H2022" i="1" s="1"/>
  <c r="H3614" i="1" a="1"/>
  <c r="H3614" i="1" s="1"/>
  <c r="H2906" i="1" a="1"/>
  <c r="H2906" i="1" s="1"/>
  <c r="H885" i="1" a="1"/>
  <c r="H885" i="1" s="1"/>
  <c r="H2562" i="1" a="1"/>
  <c r="H2562" i="1" s="1"/>
  <c r="H768" i="1" a="1"/>
  <c r="H768" i="1" s="1"/>
  <c r="H877" i="1" a="1"/>
  <c r="H877" i="1" s="1"/>
  <c r="H3186" i="1" a="1"/>
  <c r="H3186" i="1" s="1"/>
  <c r="H3202" i="1" a="1"/>
  <c r="H3202" i="1" s="1"/>
  <c r="H3194" i="1" a="1"/>
  <c r="H3194" i="1" s="1"/>
  <c r="H3456" i="1" a="1"/>
  <c r="H3456" i="1" s="1"/>
  <c r="H2000" i="1" a="1"/>
  <c r="H2000" i="1" s="1"/>
  <c r="H3463" i="1" a="1"/>
  <c r="H3463" i="1" s="1"/>
  <c r="H912" i="1" a="1"/>
  <c r="H912" i="1" s="1"/>
  <c r="H1223" i="1" a="1"/>
  <c r="H1223" i="1" s="1"/>
  <c r="H1234" i="1" a="1"/>
  <c r="H1234" i="1" s="1"/>
  <c r="H2784" i="1" a="1"/>
  <c r="H2784" i="1" s="1"/>
  <c r="H184" i="1" a="1"/>
  <c r="H184" i="1" s="1"/>
  <c r="H3265" i="1" a="1"/>
  <c r="H3265" i="1" s="1"/>
  <c r="H1704" i="1" a="1"/>
  <c r="H1704" i="1" s="1"/>
  <c r="H3306" i="1" a="1"/>
  <c r="H3306" i="1" s="1"/>
  <c r="H914" i="1" a="1"/>
  <c r="H914" i="1" s="1"/>
  <c r="H2018" i="1" a="1"/>
  <c r="H2018" i="1" s="1"/>
  <c r="H1934" i="1" a="1"/>
  <c r="H1934" i="1" s="1"/>
  <c r="H851" i="1" a="1"/>
  <c r="H851" i="1" s="1"/>
  <c r="H1038" i="1" a="1"/>
  <c r="H1038" i="1" s="1"/>
  <c r="H866" i="1" a="1"/>
  <c r="H866" i="1" s="1"/>
  <c r="H2454" i="1" a="1"/>
  <c r="H2454" i="1" s="1"/>
  <c r="H3300" i="1" a="1"/>
  <c r="H3300" i="1" s="1"/>
  <c r="H1458" i="1" a="1"/>
  <c r="H1458" i="1" s="1"/>
  <c r="H1161" i="1" a="1"/>
  <c r="H1161" i="1" s="1"/>
  <c r="H2130" i="1" a="1"/>
  <c r="H2130" i="1" s="1"/>
  <c r="H3303" i="1" a="1"/>
  <c r="H3303" i="1" s="1"/>
  <c r="H1627" i="1" a="1"/>
  <c r="H1627" i="1" s="1"/>
  <c r="H1345" i="1" a="1"/>
  <c r="H1345" i="1" s="1"/>
  <c r="H3298" i="1" a="1"/>
  <c r="H3298" i="1" s="1"/>
  <c r="H2313" i="1" a="1"/>
  <c r="H2313" i="1" s="1"/>
  <c r="H2664" i="1" a="1"/>
  <c r="H2664" i="1" s="1"/>
  <c r="H3621" i="1" a="1"/>
  <c r="H3621" i="1" s="1"/>
  <c r="H2455" i="1" a="1"/>
  <c r="H2455" i="1" s="1"/>
  <c r="H1933" i="1" a="1"/>
  <c r="H1933" i="1" s="1"/>
  <c r="H2587" i="1" a="1"/>
  <c r="H2587" i="1" s="1"/>
  <c r="H2451" i="1" a="1"/>
  <c r="H2451" i="1" s="1"/>
  <c r="H934" i="1" a="1"/>
  <c r="H934" i="1" s="1"/>
  <c r="H2281" i="1" a="1"/>
  <c r="H2281" i="1" s="1"/>
  <c r="H1937" i="1" a="1"/>
  <c r="H1937" i="1" s="1"/>
  <c r="H3182" i="1" a="1"/>
  <c r="H3182" i="1" s="1"/>
  <c r="H2944" i="1" a="1"/>
  <c r="H2944" i="1" s="1"/>
  <c r="H783" i="1" a="1"/>
  <c r="H783" i="1" s="1"/>
  <c r="H1682" i="1" a="1"/>
  <c r="H1682" i="1" s="1"/>
  <c r="H1932" i="1" a="1"/>
  <c r="H1932" i="1" s="1"/>
  <c r="H937" i="1" a="1"/>
  <c r="H937" i="1" s="1"/>
  <c r="H847" i="1" a="1"/>
  <c r="H847" i="1" s="1"/>
  <c r="H563" i="1" a="1"/>
  <c r="H563" i="1" s="1"/>
  <c r="H946" i="1" a="1"/>
  <c r="H946" i="1" s="1"/>
  <c r="H1418" i="1" a="1"/>
  <c r="H1418" i="1" s="1"/>
  <c r="H817" i="1" a="1"/>
  <c r="H817" i="1" s="1"/>
  <c r="H2802" i="1" a="1"/>
  <c r="H2802" i="1" s="1"/>
  <c r="H3304" i="1" a="1"/>
  <c r="H3304" i="1" s="1"/>
  <c r="H2594" i="1" a="1"/>
  <c r="H2594" i="1" s="1"/>
  <c r="H3616" i="1" a="1"/>
  <c r="H3616" i="1" s="1"/>
  <c r="H2448" i="1" a="1"/>
  <c r="H2448" i="1" s="1"/>
  <c r="H1774" i="1" a="1"/>
  <c r="H1774" i="1" s="1"/>
  <c r="H1582" i="1" a="1"/>
  <c r="H1582" i="1" s="1"/>
  <c r="H82" i="1" a="1"/>
  <c r="H82" i="1" s="1"/>
  <c r="H627" i="1" a="1"/>
  <c r="H627" i="1" s="1"/>
  <c r="H1422" i="1" a="1"/>
  <c r="H1422" i="1" s="1"/>
  <c r="H876" i="1" a="1"/>
  <c r="H876" i="1" s="1"/>
  <c r="H857" i="1" a="1"/>
  <c r="H857" i="1" s="1"/>
  <c r="H293" i="1" a="1"/>
  <c r="H293" i="1" s="1"/>
  <c r="H2160" i="1" a="1"/>
  <c r="H2160" i="1" s="1"/>
  <c r="H3437" i="1" a="1"/>
  <c r="H3437" i="1" s="1"/>
  <c r="H1878" i="1" a="1"/>
  <c r="H1878" i="1" s="1"/>
  <c r="H1930" i="1" a="1"/>
  <c r="H1930" i="1" s="1"/>
  <c r="H2591" i="1" a="1"/>
  <c r="H2591" i="1" s="1"/>
  <c r="H240" i="1" a="1"/>
  <c r="H240" i="1" s="1"/>
  <c r="H1613" i="1" a="1"/>
  <c r="H1613" i="1" s="1"/>
  <c r="H1630" i="1" a="1"/>
  <c r="H1630" i="1" s="1"/>
  <c r="H321" i="1" a="1"/>
  <c r="H321" i="1" s="1"/>
  <c r="H764" i="1" a="1"/>
  <c r="H764" i="1" s="1"/>
  <c r="H683" i="1" a="1"/>
  <c r="H683" i="1" s="1"/>
  <c r="H367" i="1" a="1"/>
  <c r="H367" i="1" s="1"/>
  <c r="H769" i="1" a="1"/>
  <c r="H769" i="1" s="1"/>
  <c r="H1621" i="1" a="1"/>
  <c r="H1621" i="1" s="1"/>
  <c r="H2996" i="1" a="1"/>
  <c r="H2996" i="1" s="1"/>
  <c r="H1471" i="1" a="1"/>
  <c r="H1471" i="1" s="1"/>
  <c r="H1518" i="1" a="1"/>
  <c r="H1518" i="1" s="1"/>
  <c r="H1497" i="1" a="1"/>
  <c r="H1497" i="1" s="1"/>
  <c r="H487" i="1" a="1"/>
  <c r="H487" i="1" s="1"/>
  <c r="H1935" i="1" a="1"/>
  <c r="H1935" i="1" s="1"/>
  <c r="H2556" i="1" a="1"/>
  <c r="H2556" i="1" s="1"/>
  <c r="H260" i="1" a="1"/>
  <c r="H260" i="1" s="1"/>
  <c r="H3215" i="1" a="1"/>
  <c r="H3215" i="1" s="1"/>
  <c r="H3208" i="1" a="1"/>
  <c r="H3208" i="1" s="1"/>
  <c r="H1732" i="1" a="1"/>
  <c r="H1732" i="1" s="1"/>
  <c r="H1509" i="1" a="1"/>
  <c r="H1509" i="1" s="1"/>
  <c r="H2794" i="1" a="1"/>
  <c r="H2794" i="1" s="1"/>
  <c r="H2359" i="1" a="1"/>
  <c r="H2359" i="1" s="1"/>
  <c r="H1638" i="1" a="1"/>
  <c r="H1638" i="1" s="1"/>
  <c r="H1685" i="1" a="1"/>
  <c r="H1685" i="1" s="1"/>
  <c r="H1727" i="1" a="1"/>
  <c r="H1727" i="1" s="1"/>
  <c r="H1489" i="1" a="1"/>
  <c r="H1489" i="1" s="1"/>
  <c r="H2033" i="1" a="1"/>
  <c r="H2033" i="1" s="1"/>
  <c r="H503" i="1" a="1"/>
  <c r="H503" i="1" s="1"/>
  <c r="H1670" i="1" a="1"/>
  <c r="H1670" i="1" s="1"/>
  <c r="H2021" i="1" a="1"/>
  <c r="H2021" i="1" s="1"/>
  <c r="H1712" i="1" a="1"/>
  <c r="H1712" i="1" s="1"/>
  <c r="H1988" i="1" a="1"/>
  <c r="H1988" i="1" s="1"/>
  <c r="H2065" i="1" a="1"/>
  <c r="H2065" i="1" s="1"/>
  <c r="H2083" i="1" a="1"/>
  <c r="H2083" i="1" s="1"/>
  <c r="H2077" i="1" a="1"/>
  <c r="H2077" i="1" s="1"/>
  <c r="H2087" i="1" a="1"/>
  <c r="H2087" i="1" s="1"/>
  <c r="H2068" i="1" a="1"/>
  <c r="H2068" i="1" s="1"/>
  <c r="H2082" i="1" a="1"/>
  <c r="H2082" i="1" s="1"/>
  <c r="H2039" i="1" a="1"/>
  <c r="H2039" i="1" s="1"/>
  <c r="H3395" i="1" a="1"/>
  <c r="H3395" i="1" s="1"/>
  <c r="H2020" i="1" a="1"/>
  <c r="H2020" i="1" s="1"/>
  <c r="H2076" i="1" a="1"/>
  <c r="H2076" i="1" s="1"/>
  <c r="H2014" i="1" a="1"/>
  <c r="H2014" i="1" s="1"/>
  <c r="H2069" i="1" a="1"/>
  <c r="H2069" i="1" s="1"/>
  <c r="H1885" i="1" a="1"/>
  <c r="H1885" i="1" s="1"/>
  <c r="H1977" i="1" a="1"/>
  <c r="H1977" i="1" s="1"/>
  <c r="H2037" i="1" a="1"/>
  <c r="H2037" i="1" s="1"/>
  <c r="H2472" i="1" a="1"/>
  <c r="H2472" i="1" s="1"/>
  <c r="H1838" i="1" a="1"/>
  <c r="H1838" i="1" s="1"/>
  <c r="H3221" i="1" a="1"/>
  <c r="H3221" i="1" s="1"/>
  <c r="H2770" i="1" a="1"/>
  <c r="H2770" i="1" s="1"/>
  <c r="H3179" i="1" a="1"/>
  <c r="H3179" i="1" s="1"/>
  <c r="H3037" i="1" a="1"/>
  <c r="H3037" i="1" s="1"/>
  <c r="H3276" i="1" a="1"/>
  <c r="H3276" i="1" s="1"/>
  <c r="H164" i="1" a="1"/>
  <c r="H164" i="1" s="1"/>
  <c r="H1673" i="1" a="1"/>
  <c r="H1673" i="1" s="1"/>
  <c r="H1573" i="1" a="1"/>
  <c r="H1573" i="1" s="1"/>
  <c r="H3525" i="1" a="1"/>
  <c r="H3525" i="1" s="1"/>
  <c r="H2154" i="1" a="1"/>
  <c r="H2154" i="1" s="1"/>
  <c r="H437" i="1" a="1"/>
  <c r="H437" i="1" s="1"/>
  <c r="H2514" i="1" a="1"/>
  <c r="H2514" i="1" s="1"/>
  <c r="H3470" i="1" a="1"/>
  <c r="H3470" i="1" s="1"/>
  <c r="H3595" i="1" a="1"/>
  <c r="H3595" i="1" s="1"/>
  <c r="H320" i="1" a="1"/>
  <c r="H320" i="1" s="1"/>
  <c r="H518" i="1" a="1"/>
  <c r="H518" i="1" s="1"/>
  <c r="H500" i="1" a="1"/>
  <c r="H500" i="1" s="1"/>
  <c r="H2179" i="1" a="1"/>
  <c r="H2179" i="1" s="1"/>
  <c r="H1870" i="1" a="1"/>
  <c r="H1870" i="1" s="1"/>
  <c r="H1769" i="1" a="1"/>
  <c r="H1769" i="1" s="1"/>
  <c r="H201" i="1" a="1"/>
  <c r="H201" i="1" s="1"/>
  <c r="H190" i="1" a="1"/>
  <c r="H190" i="1" s="1"/>
  <c r="H63" i="1" a="1"/>
  <c r="H63" i="1" s="1"/>
  <c r="H3844" i="1" a="1"/>
  <c r="H3844" i="1" s="1"/>
  <c r="H603" i="1" a="1"/>
  <c r="H603" i="1" s="1"/>
  <c r="H602" i="1" a="1"/>
  <c r="H602" i="1" s="1"/>
  <c r="H2289" i="1" a="1"/>
  <c r="H2289" i="1" s="1"/>
  <c r="H62" i="1" a="1"/>
  <c r="H62" i="1" s="1"/>
  <c r="H349" i="1" a="1"/>
  <c r="H349" i="1" s="1"/>
  <c r="H3452" i="1" a="1"/>
  <c r="H3452" i="1" s="1"/>
  <c r="H3845" i="1" a="1"/>
  <c r="H3845" i="1" s="1"/>
  <c r="H2200" i="1" a="1"/>
  <c r="H2200" i="1" s="1"/>
  <c r="H1793" i="1" a="1"/>
  <c r="H1793" i="1" s="1"/>
  <c r="H3217" i="1" a="1"/>
  <c r="H3217" i="1" s="1"/>
  <c r="H3289" i="1" a="1"/>
  <c r="H3289" i="1" s="1"/>
  <c r="H3480" i="1" a="1"/>
  <c r="H3480" i="1" s="1"/>
  <c r="H3594" i="1" a="1"/>
  <c r="H3594" i="1" s="1"/>
  <c r="H3386" i="1" a="1"/>
  <c r="H3386" i="1" s="1"/>
  <c r="H2325" i="1" a="1"/>
  <c r="H2325" i="1" s="1"/>
  <c r="H2955" i="1" a="1"/>
  <c r="H2955" i="1" s="1"/>
  <c r="H3083" i="1" a="1"/>
  <c r="H3083" i="1" s="1"/>
  <c r="H2767" i="1" a="1"/>
  <c r="H2767" i="1" s="1"/>
  <c r="H421" i="1" a="1"/>
  <c r="H421" i="1" s="1"/>
  <c r="H619" i="1" a="1"/>
  <c r="H619" i="1" s="1"/>
  <c r="H1377" i="1" a="1"/>
  <c r="H1377" i="1" s="1"/>
  <c r="H1132" i="1" a="1"/>
  <c r="H1132" i="1" s="1"/>
  <c r="H2834" i="1" a="1"/>
  <c r="H2834" i="1" s="1"/>
  <c r="H3006" i="1" a="1"/>
  <c r="H3006" i="1" s="1"/>
  <c r="H404" i="1" a="1"/>
  <c r="H404" i="1" s="1"/>
  <c r="H2631" i="1" a="1"/>
  <c r="H2631" i="1" s="1"/>
  <c r="H2999" i="1" a="1"/>
  <c r="H2999" i="1" s="1"/>
  <c r="H2686" i="1" a="1"/>
  <c r="H2686" i="1" s="1"/>
  <c r="H3134" i="1" a="1"/>
  <c r="H3134" i="1" s="1"/>
  <c r="H478" i="1" a="1"/>
  <c r="H478" i="1" s="1"/>
  <c r="H1692" i="1" a="1"/>
  <c r="H1692" i="1" s="1"/>
  <c r="H3646" i="1" a="1"/>
  <c r="H3646" i="1" s="1"/>
  <c r="H2205" i="1" a="1"/>
  <c r="H2205" i="1" s="1"/>
  <c r="H2166" i="1" a="1"/>
  <c r="H2166" i="1" s="1"/>
  <c r="H1659" i="1" a="1"/>
  <c r="H1659" i="1" s="1"/>
  <c r="H698" i="1" a="1"/>
  <c r="H698" i="1" s="1"/>
  <c r="H1718" i="1" a="1"/>
  <c r="H1718" i="1" s="1"/>
  <c r="H671" i="1" a="1"/>
  <c r="H671" i="1" s="1"/>
  <c r="H2078" i="1" a="1"/>
  <c r="H2078" i="1" s="1"/>
  <c r="H1888" i="1" a="1"/>
  <c r="H1888" i="1" s="1"/>
  <c r="H2619" i="1" a="1"/>
  <c r="H2619" i="1" s="1"/>
  <c r="H3292" i="1" a="1"/>
  <c r="H3292" i="1" s="1"/>
  <c r="H3028" i="1" a="1"/>
  <c r="H3028" i="1" s="1"/>
  <c r="H1411" i="1" a="1"/>
  <c r="H1411" i="1" s="1"/>
  <c r="H1426" i="1" a="1"/>
  <c r="H1426" i="1" s="1"/>
  <c r="H1057" i="1" a="1"/>
  <c r="H1057" i="1" s="1"/>
  <c r="H708" i="1" a="1"/>
  <c r="H708" i="1" s="1"/>
  <c r="H105" i="1" a="1"/>
  <c r="H105" i="1" s="1"/>
  <c r="H1555" i="1" a="1"/>
  <c r="H1555" i="1" s="1"/>
  <c r="H3035" i="1" a="1"/>
  <c r="H3035" i="1" s="1"/>
  <c r="H2174" i="1" a="1"/>
  <c r="H2174" i="1" s="1"/>
  <c r="H1076" i="1" a="1"/>
  <c r="H1076" i="1" s="1"/>
  <c r="H519" i="1" a="1"/>
  <c r="H519" i="1" s="1"/>
  <c r="H2821" i="1" a="1"/>
  <c r="H2821" i="1" s="1"/>
  <c r="H1579" i="1" a="1"/>
  <c r="H1579" i="1" s="1"/>
  <c r="H2008" i="1" a="1"/>
  <c r="H2008" i="1" s="1"/>
  <c r="H3058" i="1" a="1"/>
  <c r="H3058" i="1" s="1"/>
  <c r="H2953" i="1" a="1"/>
  <c r="H2953" i="1" s="1"/>
  <c r="H828" i="1" a="1"/>
  <c r="H828" i="1" s="1"/>
  <c r="H1644" i="1" a="1"/>
  <c r="H1644" i="1" s="1"/>
  <c r="H1178" i="1" a="1"/>
  <c r="H1178" i="1" s="1"/>
  <c r="H3426" i="1" a="1"/>
  <c r="H3426" i="1" s="1"/>
  <c r="H3425" i="1" a="1"/>
  <c r="H3425" i="1" s="1"/>
  <c r="H1611" i="1" a="1"/>
  <c r="H1611" i="1" s="1"/>
  <c r="H1183" i="1" a="1"/>
  <c r="H1183" i="1" s="1"/>
  <c r="H2493" i="1" a="1"/>
  <c r="H2493" i="1" s="1"/>
  <c r="H2503" i="1" a="1"/>
  <c r="H2503" i="1" s="1"/>
  <c r="H3218" i="1" a="1"/>
  <c r="H3218" i="1" s="1"/>
  <c r="H174" i="1" a="1"/>
  <c r="H174" i="1" s="1"/>
  <c r="H3045" i="1" a="1"/>
  <c r="H3045" i="1" s="1"/>
  <c r="H1846" i="1" a="1"/>
  <c r="H1846" i="1" s="1"/>
  <c r="H2126" i="1" a="1"/>
  <c r="H2126" i="1" s="1"/>
  <c r="H1468" i="1" a="1"/>
  <c r="H1468" i="1" s="1"/>
  <c r="H674" i="1" a="1"/>
  <c r="H674" i="1" s="1"/>
  <c r="H660" i="1" a="1"/>
  <c r="H660" i="1" s="1"/>
  <c r="H1717" i="1" a="1"/>
  <c r="H1717" i="1" s="1"/>
  <c r="H2080" i="1" a="1"/>
  <c r="H2080" i="1" s="1"/>
  <c r="H513" i="1" a="1"/>
  <c r="H513" i="1" s="1"/>
  <c r="H261" i="1" a="1"/>
  <c r="H261" i="1" s="1"/>
  <c r="H2180" i="1" a="1"/>
  <c r="H2180" i="1" s="1"/>
  <c r="H1725" i="1" a="1"/>
  <c r="H1725" i="1" s="1"/>
  <c r="H123" i="1" a="1"/>
  <c r="H123" i="1" s="1"/>
  <c r="H3224" i="1" a="1"/>
  <c r="H3224" i="1" s="1"/>
  <c r="H670" i="1" a="1"/>
  <c r="H670" i="1" s="1"/>
  <c r="H666" i="1" a="1"/>
  <c r="H666" i="1" s="1"/>
  <c r="H663" i="1" a="1"/>
  <c r="H663" i="1" s="1"/>
  <c r="H495" i="1" a="1"/>
  <c r="H495" i="1" s="1"/>
  <c r="H2763" i="1" a="1"/>
  <c r="H2763" i="1" s="1"/>
  <c r="H481" i="1" a="1"/>
  <c r="H481" i="1" s="1"/>
  <c r="H2187" i="1" a="1"/>
  <c r="H2187" i="1" s="1"/>
  <c r="H582" i="1" a="1"/>
  <c r="H582" i="1" s="1"/>
  <c r="H1871" i="1" a="1"/>
  <c r="H1871" i="1" s="1"/>
  <c r="H3555" i="1" a="1"/>
  <c r="H3555" i="1" s="1"/>
  <c r="H2598" i="1" a="1"/>
  <c r="H2598" i="1" s="1"/>
  <c r="H1825" i="1" a="1"/>
  <c r="H1825" i="1" s="1"/>
  <c r="H1059" i="1" a="1"/>
  <c r="H1059" i="1" s="1"/>
  <c r="H3168" i="1" a="1"/>
  <c r="H3168" i="1" s="1"/>
  <c r="H3145" i="1" a="1"/>
  <c r="H3145" i="1" s="1"/>
  <c r="H1810" i="1" a="1"/>
  <c r="H1810" i="1" s="1"/>
  <c r="H2062" i="1" a="1"/>
  <c r="H2062" i="1" s="1"/>
  <c r="H2512" i="1" a="1"/>
  <c r="H2512" i="1" s="1"/>
  <c r="H2776" i="1" a="1"/>
  <c r="H2776" i="1" s="1"/>
  <c r="H477" i="1" a="1"/>
  <c r="H477" i="1" s="1"/>
  <c r="H596" i="1" a="1"/>
  <c r="H596" i="1" s="1"/>
  <c r="H590" i="1" a="1"/>
  <c r="H590" i="1" s="1"/>
  <c r="H2560" i="1" a="1"/>
  <c r="H2560" i="1" s="1"/>
  <c r="H2845" i="1" a="1"/>
  <c r="H2845" i="1" s="1"/>
  <c r="H2951" i="1" a="1"/>
  <c r="H2951" i="1" s="1"/>
  <c r="H1248" i="1" a="1"/>
  <c r="H1248" i="1" s="1"/>
  <c r="H2877" i="1" a="1"/>
  <c r="H2877" i="1" s="1"/>
  <c r="H2147" i="1" a="1"/>
  <c r="H2147" i="1" s="1"/>
  <c r="H1262" i="1" a="1"/>
  <c r="H1262" i="1" s="1"/>
  <c r="H2910" i="1" a="1"/>
  <c r="H2910" i="1" s="1"/>
  <c r="H116" i="1" a="1"/>
  <c r="H116" i="1" s="1"/>
  <c r="H3754" i="1" a="1"/>
  <c r="H3754" i="1" s="1"/>
  <c r="H2038" i="1" a="1"/>
  <c r="H2038" i="1" s="1"/>
  <c r="H1633" i="1" a="1"/>
  <c r="H1633" i="1" s="1"/>
  <c r="H2144" i="1" a="1"/>
  <c r="H2144" i="1" s="1"/>
  <c r="H834" i="1" a="1"/>
  <c r="H834" i="1" s="1"/>
  <c r="H326" i="1" a="1"/>
  <c r="H326" i="1" s="1"/>
  <c r="H350" i="1" a="1"/>
  <c r="H350" i="1" s="1"/>
  <c r="H865" i="1" a="1"/>
  <c r="H865" i="1" s="1"/>
  <c r="H1887" i="1" a="1"/>
  <c r="H1887" i="1" s="1"/>
  <c r="H275" i="1" a="1"/>
  <c r="H275" i="1" s="1"/>
  <c r="H1301" i="1" a="1"/>
  <c r="H1301" i="1" s="1"/>
  <c r="H2109" i="1" a="1"/>
  <c r="H2109" i="1" s="1"/>
  <c r="H1731" i="1" a="1"/>
  <c r="H1731" i="1" s="1"/>
  <c r="H529" i="1" a="1"/>
  <c r="H529" i="1" s="1"/>
  <c r="H462" i="1" a="1"/>
  <c r="H462" i="1" s="1"/>
  <c r="H1654" i="1" a="1"/>
  <c r="H1654" i="1" s="1"/>
  <c r="H659" i="1" a="1"/>
  <c r="H659" i="1" s="1"/>
  <c r="H2824" i="1" a="1"/>
  <c r="H2824" i="1" s="1"/>
  <c r="H2086" i="1" a="1"/>
  <c r="H2086" i="1" s="1"/>
  <c r="H2885" i="1" a="1"/>
  <c r="H2885" i="1" s="1"/>
  <c r="H2964" i="1" a="1"/>
  <c r="H2964" i="1" s="1"/>
  <c r="H408" i="1" a="1"/>
  <c r="H408" i="1" s="1"/>
  <c r="H3438" i="1" a="1"/>
  <c r="H3438" i="1" s="1"/>
  <c r="H669" i="1" a="1"/>
  <c r="H669" i="1" s="1"/>
  <c r="H3175" i="1" a="1"/>
  <c r="H3175" i="1" s="1"/>
  <c r="H3222" i="1" a="1"/>
  <c r="H3222" i="1" s="1"/>
  <c r="H3223" i="1" a="1"/>
  <c r="H3223" i="1" s="1"/>
  <c r="H3262" i="1" a="1"/>
  <c r="H3262" i="1" s="1"/>
  <c r="H1330" i="1" a="1"/>
  <c r="H1330" i="1" s="1"/>
  <c r="H871" i="1" a="1"/>
  <c r="H871" i="1" s="1"/>
  <c r="H3542" i="1" a="1"/>
  <c r="H3542" i="1" s="1"/>
  <c r="H1401" i="1" a="1"/>
  <c r="H1401" i="1" s="1"/>
  <c r="H50" i="1" a="1"/>
  <c r="H50" i="1" s="1"/>
  <c r="H160" i="1" a="1"/>
  <c r="H160" i="1" s="1"/>
  <c r="H313" i="1" a="1"/>
  <c r="H313" i="1" s="1"/>
  <c r="H2942" i="1" a="1"/>
  <c r="H2942" i="1" s="1"/>
  <c r="H2177" i="1" a="1"/>
  <c r="H2177" i="1" s="1"/>
  <c r="H1122" i="1" a="1"/>
  <c r="H1122" i="1" s="1"/>
  <c r="H257" i="1" a="1"/>
  <c r="H257" i="1" s="1"/>
  <c r="H3010" i="1" a="1"/>
  <c r="H3010" i="1" s="1"/>
  <c r="H1739" i="1" a="1"/>
  <c r="H1739" i="1" s="1"/>
  <c r="H2159" i="1" a="1"/>
  <c r="H2159" i="1" s="1"/>
  <c r="H2793" i="1" a="1"/>
  <c r="H2793" i="1" s="1"/>
  <c r="H486" i="1" a="1"/>
  <c r="H486" i="1" s="1"/>
  <c r="H2262" i="1" a="1"/>
  <c r="H2262" i="1" s="1"/>
  <c r="H266" i="1" a="1"/>
  <c r="H266" i="1" s="1"/>
  <c r="H79" i="1" a="1"/>
  <c r="H79" i="1" s="1"/>
  <c r="H2557" i="1" a="1"/>
  <c r="H2557" i="1" s="1"/>
  <c r="H2172" i="1" a="1"/>
  <c r="H2172" i="1" s="1"/>
  <c r="H1507" i="1" a="1"/>
  <c r="H1507" i="1" s="1"/>
  <c r="H212" i="1" a="1"/>
  <c r="H212" i="1" s="1"/>
  <c r="H185" i="1" a="1"/>
  <c r="H185" i="1" s="1"/>
  <c r="H104" i="1" a="1"/>
  <c r="H104" i="1" s="1"/>
  <c r="H1641" i="1" a="1"/>
  <c r="H1641" i="1" s="1"/>
  <c r="H2124" i="1" a="1"/>
  <c r="H2124" i="1" s="1"/>
  <c r="H2112" i="1" a="1"/>
  <c r="H2112" i="1" s="1"/>
  <c r="H2547" i="1" a="1"/>
  <c r="H2547" i="1" s="1"/>
  <c r="H613" i="1" a="1"/>
  <c r="H613" i="1" s="1"/>
  <c r="H460" i="1" a="1"/>
  <c r="H460" i="1" s="1"/>
  <c r="H1598" i="1" a="1"/>
  <c r="H1598" i="1" s="1"/>
  <c r="H1498" i="1" a="1"/>
  <c r="H1498" i="1" s="1"/>
  <c r="H1629" i="1" a="1"/>
  <c r="H1629" i="1" s="1"/>
  <c r="H620" i="1" a="1"/>
  <c r="H620" i="1" s="1"/>
  <c r="H2102" i="1" a="1"/>
  <c r="H2102" i="1" s="1"/>
  <c r="H610" i="1" a="1"/>
  <c r="H610" i="1" s="1"/>
  <c r="H432" i="1" a="1"/>
  <c r="H432" i="1" s="1"/>
  <c r="H3347" i="1" a="1"/>
  <c r="H3347" i="1" s="1"/>
  <c r="H1705" i="1" a="1"/>
  <c r="H1705" i="1" s="1"/>
  <c r="H2801" i="1" a="1"/>
  <c r="H2801" i="1" s="1"/>
  <c r="H55" i="1" a="1"/>
  <c r="H55" i="1" s="1"/>
  <c r="H401" i="1" a="1"/>
  <c r="H401" i="1" s="1"/>
  <c r="H413" i="1" a="1"/>
  <c r="H413" i="1" s="1"/>
  <c r="H430" i="1" a="1"/>
  <c r="H430" i="1" s="1"/>
  <c r="H282" i="1" a="1"/>
  <c r="H282" i="1" s="1"/>
  <c r="H3082" i="1" a="1"/>
  <c r="H3082" i="1" s="1"/>
  <c r="H586" i="1" a="1"/>
  <c r="H586" i="1" s="1"/>
  <c r="H2521" i="1" a="1"/>
  <c r="H2521" i="1" s="1"/>
  <c r="H1552" i="1" a="1"/>
  <c r="H1552" i="1" s="1"/>
  <c r="H1751" i="1" a="1"/>
  <c r="H1751" i="1" s="1"/>
  <c r="H1993" i="1" a="1"/>
  <c r="H1993" i="1" s="1"/>
  <c r="H2922" i="1" a="1"/>
  <c r="H2922" i="1" s="1"/>
  <c r="H2072" i="1" a="1"/>
  <c r="H2072" i="1" s="1"/>
  <c r="H1869" i="1" a="1"/>
  <c r="H1869" i="1" s="1"/>
  <c r="H1814" i="1" a="1"/>
  <c r="H1814" i="1" s="1"/>
  <c r="H2504" i="1" a="1"/>
  <c r="H2504" i="1" s="1"/>
  <c r="H1859" i="1" a="1"/>
  <c r="H1859" i="1" s="1"/>
  <c r="H3020" i="1" a="1"/>
  <c r="H3020" i="1" s="1"/>
  <c r="H772" i="1" a="1"/>
  <c r="H772" i="1" s="1"/>
  <c r="H2500" i="1" a="1"/>
  <c r="H2500" i="1" s="1"/>
  <c r="H288" i="1" a="1"/>
  <c r="H288" i="1" s="1"/>
  <c r="H1620" i="1" a="1"/>
  <c r="H1620" i="1" s="1"/>
  <c r="H1062" i="1" a="1"/>
  <c r="H1062" i="1" s="1"/>
  <c r="H419" i="1" a="1"/>
  <c r="H419" i="1" s="1"/>
  <c r="H2348" i="1" a="1"/>
  <c r="H2348" i="1" s="1"/>
  <c r="H1369" i="1" a="1"/>
  <c r="H1369" i="1" s="1"/>
  <c r="H328" i="1" a="1"/>
  <c r="H328" i="1" s="1"/>
  <c r="H127" i="1" a="1"/>
  <c r="H127" i="1" s="1"/>
  <c r="H651" i="1" a="1"/>
  <c r="H651" i="1" s="1"/>
  <c r="H2555" i="1" a="1"/>
  <c r="H2555" i="1" s="1"/>
  <c r="H2171" i="1" a="1"/>
  <c r="H2171" i="1" s="1"/>
  <c r="H504" i="1" a="1"/>
  <c r="H504" i="1" s="1"/>
  <c r="H806" i="1" a="1"/>
  <c r="H806" i="1" s="1"/>
  <c r="H724" i="1" a="1"/>
  <c r="H724" i="1" s="1"/>
  <c r="H2347" i="1" a="1"/>
  <c r="H2347" i="1" s="1"/>
  <c r="H3492" i="1" a="1"/>
  <c r="H3492" i="1" s="1"/>
  <c r="H2103" i="1" a="1"/>
  <c r="H2103" i="1" s="1"/>
  <c r="H2074" i="1" a="1"/>
  <c r="H2074" i="1" s="1"/>
  <c r="H2162" i="1" a="1"/>
  <c r="H2162" i="1" s="1"/>
  <c r="H749" i="1" a="1"/>
  <c r="H749" i="1" s="1"/>
  <c r="H1730" i="1" a="1"/>
  <c r="H1730" i="1" s="1"/>
  <c r="H777" i="1" a="1"/>
  <c r="H777" i="1" s="1"/>
  <c r="H1762" i="1" a="1"/>
  <c r="H1762" i="1" s="1"/>
  <c r="H2925" i="1" a="1"/>
  <c r="H2925" i="1" s="1"/>
  <c r="H134" i="1" a="1"/>
  <c r="H134" i="1" s="1"/>
  <c r="H801" i="1" a="1"/>
  <c r="H801" i="1" s="1"/>
  <c r="H810" i="1" a="1"/>
  <c r="H810" i="1" s="1"/>
  <c r="H17" i="1" a="1"/>
  <c r="H17" i="1" s="1"/>
  <c r="H1596" i="1" a="1"/>
  <c r="H1596" i="1" s="1"/>
  <c r="H3693" i="1" a="1"/>
  <c r="H3693" i="1" s="1"/>
  <c r="H763" i="1" a="1"/>
  <c r="H763" i="1" s="1"/>
  <c r="H1427" i="1" a="1"/>
  <c r="H1427" i="1" s="1"/>
  <c r="H2270" i="1" a="1"/>
  <c r="H2270" i="1" s="1"/>
  <c r="H1387" i="1" a="1"/>
  <c r="H1387" i="1" s="1"/>
  <c r="H1830" i="1" a="1"/>
  <c r="H1830" i="1" s="1"/>
  <c r="H1800" i="1" a="1"/>
  <c r="H1800" i="1" s="1"/>
  <c r="H1402" i="1" a="1"/>
  <c r="H1402" i="1" s="1"/>
  <c r="H3502" i="1" a="1"/>
  <c r="H3502" i="1" s="1"/>
  <c r="H2352" i="1" a="1"/>
  <c r="H2352" i="1" s="1"/>
  <c r="H2127" i="1" a="1"/>
  <c r="H2127" i="1" s="1"/>
  <c r="H3745" i="1" a="1"/>
  <c r="H3745" i="1" s="1"/>
  <c r="H2260" i="1" a="1"/>
  <c r="H2260" i="1" s="1"/>
  <c r="H2343" i="1" a="1"/>
  <c r="H2343" i="1" s="1"/>
  <c r="H161" i="1" a="1"/>
  <c r="H161" i="1" s="1"/>
  <c r="H387" i="1" a="1"/>
  <c r="H387" i="1" s="1"/>
  <c r="H1388" i="1" a="1"/>
  <c r="H1388" i="1" s="1"/>
  <c r="H1758" i="1" a="1"/>
  <c r="H1758" i="1" s="1"/>
  <c r="H2931" i="1" a="1"/>
  <c r="H2931" i="1" s="1"/>
  <c r="H480" i="1" a="1"/>
  <c r="H480" i="1" s="1"/>
  <c r="H3211" i="1" a="1"/>
  <c r="H3211" i="1" s="1"/>
  <c r="H2873" i="1" a="1"/>
  <c r="H2873" i="1" s="1"/>
  <c r="H3311" i="1" a="1"/>
  <c r="H3311" i="1" s="1"/>
  <c r="H1351" i="1" a="1"/>
  <c r="H1351" i="1" s="1"/>
  <c r="H2546" i="1" a="1"/>
  <c r="H2546" i="1" s="1"/>
  <c r="H57" i="1" a="1"/>
  <c r="H57" i="1" s="1"/>
  <c r="H2035" i="1" a="1"/>
  <c r="H2035" i="1" s="1"/>
  <c r="H1771" i="1" a="1"/>
  <c r="H1771" i="1" s="1"/>
  <c r="H2927" i="1" a="1"/>
  <c r="H2927" i="1" s="1"/>
  <c r="H2563" i="1" a="1"/>
  <c r="H2563" i="1" s="1"/>
  <c r="H3644" i="1" a="1"/>
  <c r="H3644" i="1" s="1"/>
  <c r="H2778" i="1" a="1"/>
  <c r="H2778" i="1" s="1"/>
  <c r="H15" i="1" a="1"/>
  <c r="H15" i="1" s="1"/>
  <c r="H1290" i="1" a="1"/>
  <c r="H1290" i="1" s="1"/>
  <c r="H3139" i="1" a="1"/>
  <c r="H3139" i="1" s="1"/>
  <c r="H3203" i="1" a="1"/>
  <c r="H3203" i="1" s="1"/>
  <c r="H3144" i="1" a="1"/>
  <c r="H3144" i="1" s="1"/>
  <c r="H3080" i="1" a="1"/>
  <c r="H3080" i="1" s="1"/>
  <c r="H3589" i="1" a="1"/>
  <c r="H3589" i="1" s="1"/>
  <c r="H2832" i="1" a="1"/>
  <c r="H2832" i="1" s="1"/>
  <c r="H3291" i="1" a="1"/>
  <c r="H3291" i="1" s="1"/>
  <c r="H3047" i="1" a="1"/>
  <c r="H3047" i="1" s="1"/>
  <c r="H2366" i="1" a="1"/>
  <c r="H2366" i="1" s="1"/>
  <c r="H3297" i="1" a="1"/>
  <c r="H3297" i="1" s="1"/>
  <c r="H3042" i="1" a="1"/>
  <c r="H3042" i="1" s="1"/>
  <c r="H3280" i="1" a="1"/>
  <c r="H3280" i="1" s="1"/>
  <c r="H1508" i="1" a="1"/>
  <c r="H1508" i="1" s="1"/>
  <c r="H114" i="1" a="1"/>
  <c r="H114" i="1" s="1"/>
  <c r="H3070" i="1" a="1"/>
  <c r="H3070" i="1" s="1"/>
  <c r="H1754" i="1" a="1"/>
  <c r="H1754" i="1" s="1"/>
  <c r="H2941" i="1" a="1"/>
  <c r="H2941" i="1" s="1"/>
  <c r="H2527" i="1" a="1"/>
  <c r="H2527" i="1" s="1"/>
  <c r="H3496" i="1" a="1"/>
  <c r="H3496" i="1" s="1"/>
  <c r="H3065" i="1" a="1"/>
  <c r="H3065" i="1" s="1"/>
  <c r="H3136" i="1" a="1"/>
  <c r="H3136" i="1" s="1"/>
  <c r="H3074" i="1" a="1"/>
  <c r="H3074" i="1" s="1"/>
  <c r="H3071" i="1" a="1"/>
  <c r="H3071" i="1" s="1"/>
  <c r="H2322" i="1" a="1"/>
  <c r="H2322" i="1" s="1"/>
  <c r="H493" i="1" a="1"/>
  <c r="H493" i="1" s="1"/>
  <c r="H2537" i="1" a="1"/>
  <c r="H2537" i="1" s="1"/>
  <c r="H786" i="1" a="1"/>
  <c r="H786" i="1" s="1"/>
  <c r="H1767" i="1" a="1"/>
  <c r="H1767" i="1" s="1"/>
  <c r="H3284" i="1" a="1"/>
  <c r="H3284" i="1" s="1"/>
  <c r="H3180" i="1" a="1"/>
  <c r="H3180" i="1" s="1"/>
  <c r="H2904" i="1" a="1"/>
  <c r="H2904" i="1" s="1"/>
  <c r="H3016" i="1" a="1"/>
  <c r="H3016" i="1" s="1"/>
  <c r="H3478" i="1" a="1"/>
  <c r="H3478" i="1" s="1"/>
  <c r="H2930" i="1" a="1"/>
  <c r="H2930" i="1" s="1"/>
  <c r="H2943" i="1" a="1"/>
  <c r="H2943" i="1" s="1"/>
  <c r="H3196" i="1" a="1"/>
  <c r="H3196" i="1" s="1"/>
  <c r="H3261" i="1" a="1"/>
  <c r="H3261" i="1" s="1"/>
  <c r="H2725" i="1" a="1"/>
  <c r="H2725" i="1" s="1"/>
  <c r="H3285" i="1" a="1"/>
  <c r="H3285" i="1" s="1"/>
  <c r="H2324" i="1" a="1"/>
  <c r="H2324" i="1" s="1"/>
  <c r="H1753" i="1" a="1"/>
  <c r="H1753" i="1" s="1"/>
  <c r="H3286" i="1" a="1"/>
  <c r="H3286" i="1" s="1"/>
  <c r="H2075" i="1" a="1"/>
  <c r="H2075" i="1" s="1"/>
  <c r="H2561" i="1" a="1"/>
  <c r="H2561" i="1" s="1"/>
  <c r="H2285" i="1" a="1"/>
  <c r="H2285" i="1" s="1"/>
  <c r="H1511" i="1" a="1"/>
  <c r="H1511" i="1" s="1"/>
  <c r="H2364" i="1" a="1"/>
  <c r="H2364" i="1" s="1"/>
  <c r="H332" i="1" a="1"/>
  <c r="H332" i="1" s="1"/>
  <c r="H887" i="1" a="1"/>
  <c r="H887" i="1" s="1"/>
  <c r="H3049" i="1" a="1"/>
  <c r="H3049" i="1" s="1"/>
  <c r="H1079" i="1" a="1"/>
  <c r="H1079" i="1" s="1"/>
  <c r="H893" i="1" a="1"/>
  <c r="H893" i="1" s="1"/>
  <c r="H1230" i="1" a="1"/>
  <c r="H1230" i="1" s="1"/>
  <c r="H1237" i="1" a="1"/>
  <c r="H1237" i="1" s="1"/>
  <c r="H1957" i="1" a="1"/>
  <c r="H1957" i="1" s="1"/>
  <c r="H1470" i="1" a="1"/>
  <c r="H1470" i="1" s="1"/>
  <c r="H2431" i="1" a="1"/>
  <c r="H2431" i="1" s="1"/>
  <c r="H579" i="1" a="1"/>
  <c r="H579" i="1" s="1"/>
  <c r="H2164" i="1" a="1"/>
  <c r="H2164" i="1" s="1"/>
  <c r="H1616" i="1" a="1"/>
  <c r="H1616" i="1" s="1"/>
  <c r="H728" i="1" a="1"/>
  <c r="H728" i="1" s="1"/>
  <c r="H2401" i="1" a="1"/>
  <c r="H2401" i="1" s="1"/>
  <c r="H3434" i="1" a="1"/>
  <c r="H3434" i="1" s="1"/>
  <c r="H1379" i="1" a="1"/>
  <c r="H1379" i="1" s="1"/>
  <c r="H1244" i="1" a="1"/>
  <c r="H1244" i="1" s="1"/>
  <c r="H1086" i="1" a="1"/>
  <c r="H1086" i="1" s="1"/>
  <c r="H2258" i="1" a="1"/>
  <c r="H2258" i="1" s="1"/>
  <c r="H726" i="1" a="1"/>
  <c r="H726" i="1" s="1"/>
  <c r="H2263" i="1" a="1"/>
  <c r="H2263" i="1" s="1"/>
  <c r="H2282" i="1" a="1"/>
  <c r="H2282" i="1" s="1"/>
  <c r="H2279" i="1" a="1"/>
  <c r="H2279" i="1" s="1"/>
  <c r="H1376" i="1" a="1"/>
  <c r="H1376" i="1" s="1"/>
  <c r="H2706" i="1" a="1"/>
  <c r="H2706" i="1" s="1"/>
  <c r="H1087" i="1" a="1"/>
  <c r="H1087" i="1" s="1"/>
  <c r="H44" i="1" a="1"/>
  <c r="H44" i="1" s="1"/>
  <c r="H1145" i="1" a="1"/>
  <c r="H1145" i="1" s="1"/>
  <c r="H2440" i="1" a="1"/>
  <c r="H2440" i="1" s="1"/>
  <c r="H686" i="1" a="1"/>
  <c r="H686" i="1" s="1"/>
  <c r="H3165" i="1" a="1"/>
  <c r="H3165" i="1" s="1"/>
  <c r="H800" i="1" a="1"/>
  <c r="H800" i="1" s="1"/>
  <c r="H61" i="1" a="1"/>
  <c r="H61" i="1" s="1"/>
  <c r="H1141" i="1" a="1"/>
  <c r="H1141" i="1" s="1"/>
  <c r="H759" i="1" a="1"/>
  <c r="H759" i="1" s="1"/>
  <c r="H1938" i="1" a="1"/>
  <c r="H1938" i="1" s="1"/>
  <c r="H2833" i="1" a="1"/>
  <c r="H2833" i="1" s="1"/>
  <c r="H2481" i="1" a="1"/>
  <c r="H2481" i="1" s="1"/>
  <c r="H2727" i="1" a="1"/>
  <c r="H2727" i="1" s="1"/>
  <c r="H1315" i="1" a="1"/>
  <c r="H1315" i="1" s="1"/>
  <c r="H2782" i="1" a="1"/>
  <c r="H2782" i="1" s="1"/>
  <c r="H508" i="1" a="1"/>
  <c r="H508" i="1" s="1"/>
  <c r="H1254" i="1" a="1"/>
  <c r="H1254" i="1" s="1"/>
  <c r="H2842" i="1" a="1"/>
  <c r="H2842" i="1" s="1"/>
  <c r="H200" i="1" a="1"/>
  <c r="H200" i="1" s="1"/>
  <c r="H2425" i="1" a="1"/>
  <c r="H2425" i="1" s="1"/>
  <c r="H256" i="1" a="1"/>
  <c r="H256" i="1" s="1"/>
  <c r="H2856" i="1" a="1"/>
  <c r="H2856" i="1" s="1"/>
  <c r="H3036" i="1" a="1"/>
  <c r="H3036" i="1" s="1"/>
  <c r="H1347" i="1" a="1"/>
  <c r="H1347" i="1" s="1"/>
  <c r="H394" i="1" a="1"/>
  <c r="H394" i="1" s="1"/>
  <c r="H423" i="1" a="1"/>
  <c r="H423" i="1" s="1"/>
  <c r="H3411" i="1" a="1"/>
  <c r="H3411" i="1" s="1"/>
  <c r="H3407" i="1" a="1"/>
  <c r="H3407" i="1" s="1"/>
  <c r="H3268" i="1" a="1"/>
  <c r="H3268" i="1" s="1"/>
  <c r="H692" i="1" a="1"/>
  <c r="H692" i="1" s="1"/>
  <c r="H1243" i="1" a="1"/>
  <c r="H1243" i="1" s="1"/>
  <c r="H605" i="1" a="1"/>
  <c r="H605" i="1" s="1"/>
  <c r="H1759" i="1" a="1"/>
  <c r="H1759" i="1" s="1"/>
  <c r="H2012" i="1" a="1"/>
  <c r="H2012" i="1" s="1"/>
  <c r="H1080" i="1" a="1"/>
  <c r="H1080" i="1" s="1"/>
  <c r="H1287" i="1" a="1"/>
  <c r="H1287" i="1" s="1"/>
  <c r="H1681" i="1" a="1"/>
  <c r="H1681" i="1" s="1"/>
  <c r="H1945" i="1" a="1"/>
  <c r="H1945" i="1" s="1"/>
  <c r="H1354" i="1" a="1"/>
  <c r="H1354" i="1" s="1"/>
  <c r="H2266" i="1" a="1"/>
  <c r="H2266" i="1" s="1"/>
  <c r="H3096" i="1" a="1"/>
  <c r="H3096" i="1" s="1"/>
  <c r="H2544" i="1" a="1"/>
  <c r="H2544" i="1" s="1"/>
  <c r="H1500" i="1" a="1"/>
  <c r="H1500" i="1" s="1"/>
  <c r="H2695" i="1" a="1"/>
  <c r="H2695" i="1" s="1"/>
  <c r="H128" i="1" a="1"/>
  <c r="H128" i="1" s="1"/>
  <c r="H2688" i="1" a="1"/>
  <c r="H2688" i="1" s="1"/>
  <c r="H250" i="1" a="1"/>
  <c r="H250" i="1" s="1"/>
  <c r="H825" i="1" a="1"/>
  <c r="H825" i="1" s="1"/>
  <c r="H2751" i="1" a="1"/>
  <c r="H2751" i="1" s="1"/>
  <c r="H140" i="1" a="1"/>
  <c r="H140" i="1" s="1"/>
  <c r="H3157" i="1" a="1"/>
  <c r="H3157" i="1" s="1"/>
  <c r="H1679" i="1" a="1"/>
  <c r="H1679" i="1" s="1"/>
  <c r="H1487" i="1" a="1"/>
  <c r="H1487" i="1" s="1"/>
  <c r="H217" i="1" a="1"/>
  <c r="H217" i="1" s="1"/>
  <c r="H1333" i="1" a="1"/>
  <c r="H1333" i="1" s="1"/>
  <c r="H1322" i="1" a="1"/>
  <c r="H1322" i="1" s="1"/>
  <c r="H1325" i="1" a="1"/>
  <c r="H1325" i="1" s="1"/>
  <c r="H1321" i="1" a="1"/>
  <c r="H1321" i="1" s="1"/>
  <c r="H1320" i="1" a="1"/>
  <c r="H1320" i="1" s="1"/>
  <c r="H1329" i="1" a="1"/>
  <c r="H1329" i="1" s="1"/>
  <c r="H1334" i="1" a="1"/>
  <c r="H1334" i="1" s="1"/>
  <c r="H1317" i="1" a="1"/>
  <c r="H1317" i="1" s="1"/>
  <c r="H1336" i="1" a="1"/>
  <c r="H1336" i="1" s="1"/>
  <c r="H1332" i="1" a="1"/>
  <c r="H1332" i="1" s="1"/>
  <c r="H1331" i="1" a="1"/>
  <c r="H1331" i="1" s="1"/>
  <c r="H1341" i="1" a="1"/>
  <c r="H1341" i="1" s="1"/>
  <c r="H1342" i="1" a="1"/>
  <c r="H1342" i="1" s="1"/>
  <c r="H1324" i="1" a="1"/>
  <c r="H1324" i="1" s="1"/>
  <c r="H1337" i="1" a="1"/>
  <c r="H1337" i="1" s="1"/>
  <c r="H1327" i="1" a="1"/>
  <c r="H1327" i="1" s="1"/>
  <c r="H1339" i="1" a="1"/>
  <c r="H1339" i="1" s="1"/>
  <c r="H2812" i="1" a="1"/>
  <c r="H2812" i="1" s="1"/>
  <c r="H2480" i="1" a="1"/>
  <c r="H2480" i="1" s="1"/>
  <c r="H1112" i="1" a="1"/>
  <c r="H1112" i="1" s="1"/>
  <c r="H295" i="1" a="1"/>
  <c r="H295" i="1" s="1"/>
  <c r="H1119" i="1" a="1"/>
  <c r="H1119" i="1" s="1"/>
  <c r="H2118" i="1" a="1"/>
  <c r="H2118" i="1" s="1"/>
  <c r="H3838" i="1" a="1"/>
  <c r="H3838" i="1" s="1"/>
  <c r="H2122" i="1" a="1"/>
  <c r="H2122" i="1" s="1"/>
  <c r="H2589" i="1" a="1"/>
  <c r="H2589" i="1" s="1"/>
  <c r="H1813" i="1" a="1"/>
  <c r="H1813" i="1" s="1"/>
  <c r="H84" i="1" a="1"/>
  <c r="H84" i="1" s="1"/>
  <c r="H884" i="1" a="1"/>
  <c r="H884" i="1" s="1"/>
  <c r="H1459" i="1" a="1"/>
  <c r="H1459" i="1" s="1"/>
  <c r="H1488" i="1" a="1"/>
  <c r="H1488" i="1" s="1"/>
  <c r="H1129" i="1" a="1"/>
  <c r="H1129" i="1" s="1"/>
  <c r="H215" i="1" a="1"/>
  <c r="H215" i="1" s="1"/>
  <c r="H269" i="1" a="1"/>
  <c r="H269" i="1" s="1"/>
  <c r="H231" i="1" a="1"/>
  <c r="H231" i="1" s="1"/>
  <c r="H2150" i="1" a="1"/>
  <c r="H2150" i="1" s="1"/>
  <c r="H2956" i="1" a="1"/>
  <c r="H2956" i="1" s="1"/>
  <c r="H1251" i="1" a="1"/>
  <c r="H1251" i="1" s="1"/>
  <c r="H780" i="1" a="1"/>
  <c r="H780" i="1" s="1"/>
  <c r="H1626" i="1" a="1"/>
  <c r="H1626" i="1" s="1"/>
  <c r="H1478" i="1" a="1"/>
  <c r="H1478" i="1" s="1"/>
  <c r="H2280" i="1" a="1"/>
  <c r="H2280" i="1" s="1"/>
  <c r="H1851" i="1" a="1"/>
  <c r="H1851" i="1" s="1"/>
  <c r="H1082" i="1" a="1"/>
  <c r="H1082" i="1" s="1"/>
  <c r="H3641" i="1" a="1"/>
  <c r="H3641" i="1" s="1"/>
  <c r="H2917" i="1" a="1"/>
  <c r="H2917" i="1" s="1"/>
  <c r="H1372" i="1" a="1"/>
  <c r="H1372" i="1" s="1"/>
  <c r="H1414" i="1" a="1"/>
  <c r="H1414" i="1" s="1"/>
  <c r="H2969" i="1" a="1"/>
  <c r="H2969" i="1" s="1"/>
  <c r="H1030" i="1" a="1"/>
  <c r="H1030" i="1" s="1"/>
  <c r="H146" i="1" a="1"/>
  <c r="H146" i="1" s="1"/>
  <c r="H1978" i="1" a="1"/>
  <c r="H1978" i="1" s="1"/>
  <c r="H3115" i="1" a="1"/>
  <c r="H3115" i="1" s="1"/>
  <c r="H1367" i="1" a="1"/>
  <c r="H1367" i="1" s="1"/>
  <c r="H2392" i="1" a="1"/>
  <c r="H2392" i="1" s="1"/>
  <c r="H2610" i="1" a="1"/>
  <c r="H2610" i="1" s="1"/>
  <c r="H2253" i="1" a="1"/>
  <c r="H2253" i="1" s="1"/>
  <c r="H3104" i="1" a="1"/>
  <c r="H3104" i="1" s="1"/>
  <c r="H1474" i="1" a="1"/>
  <c r="H1474" i="1" s="1"/>
  <c r="H3667" i="1" a="1"/>
  <c r="H3667" i="1" s="1"/>
  <c r="H467" i="1" a="1"/>
  <c r="H467" i="1" s="1"/>
  <c r="H2229" i="1" a="1"/>
  <c r="H2229" i="1" s="1"/>
  <c r="H1688" i="1" a="1"/>
  <c r="H1688" i="1" s="1"/>
  <c r="H3349" i="1" a="1"/>
  <c r="H3349" i="1" s="1"/>
  <c r="H1490" i="1" a="1"/>
  <c r="H1490" i="1" s="1"/>
  <c r="H2139" i="1" a="1"/>
  <c r="H2139" i="1" s="1"/>
  <c r="H166" i="1" a="1"/>
  <c r="H166" i="1" s="1"/>
  <c r="H1144" i="1" a="1"/>
  <c r="H1144" i="1" s="1"/>
  <c r="H1882" i="1" a="1"/>
  <c r="H1882" i="1" s="1"/>
  <c r="H1707" i="1" a="1"/>
  <c r="H1707" i="1" s="1"/>
  <c r="H196" i="1" a="1"/>
  <c r="H196" i="1" s="1"/>
  <c r="H2757" i="1" a="1"/>
  <c r="H2757" i="1" s="1"/>
  <c r="H3239" i="1" a="1"/>
  <c r="H3239" i="1" s="1"/>
  <c r="H2982" i="1" a="1"/>
  <c r="H2982" i="1" s="1"/>
  <c r="H2986" i="1" a="1"/>
  <c r="H2986" i="1" s="1"/>
  <c r="H1185" i="1" a="1"/>
  <c r="H1185" i="1" s="1"/>
  <c r="H1499" i="1" a="1"/>
  <c r="H1499" i="1" s="1"/>
  <c r="H2937" i="1" a="1"/>
  <c r="H2937" i="1" s="1"/>
  <c r="H2485" i="1" a="1"/>
  <c r="H2485" i="1" s="1"/>
  <c r="H1926" i="1" a="1"/>
  <c r="H1926" i="1" s="1"/>
  <c r="H1886" i="1" a="1"/>
  <c r="H1886" i="1" s="1"/>
  <c r="H1883" i="1" a="1"/>
  <c r="H1883" i="1" s="1"/>
  <c r="H2256" i="1" a="1"/>
  <c r="H2256" i="1" s="1"/>
  <c r="H2740" i="1" a="1"/>
  <c r="H2740" i="1" s="1"/>
  <c r="H2507" i="1" a="1"/>
  <c r="H2507" i="1" s="1"/>
  <c r="H2207" i="1" a="1"/>
  <c r="H2207" i="1" s="1"/>
  <c r="H2199" i="1" a="1"/>
  <c r="H2199" i="1" s="1"/>
  <c r="H2754" i="1" a="1"/>
  <c r="H2754" i="1" s="1"/>
  <c r="H2194" i="1" a="1"/>
  <c r="H2194" i="1" s="1"/>
  <c r="H2755" i="1" a="1"/>
  <c r="H2755" i="1" s="1"/>
  <c r="H2743" i="1" a="1"/>
  <c r="H2743" i="1" s="1"/>
  <c r="H2939" i="1" a="1"/>
  <c r="H2939" i="1" s="1"/>
  <c r="H2762" i="1" a="1"/>
  <c r="H2762" i="1" s="1"/>
  <c r="H2574" i="1" a="1"/>
  <c r="H2574" i="1" s="1"/>
  <c r="H2670" i="1" a="1"/>
  <c r="H2670" i="1" s="1"/>
  <c r="H1837" i="1" a="1"/>
  <c r="H1837" i="1" s="1"/>
  <c r="H3085" i="1" a="1"/>
  <c r="H3085" i="1" s="1"/>
  <c r="H2916" i="1" a="1"/>
  <c r="H2916" i="1" s="1"/>
  <c r="H820" i="1" a="1"/>
  <c r="H820" i="1" s="1"/>
  <c r="H1997" i="1" a="1"/>
  <c r="H1997" i="1" s="1"/>
  <c r="H78" i="1" a="1"/>
  <c r="H78" i="1" s="1"/>
  <c r="H42" i="1" a="1"/>
  <c r="H42" i="1" s="1"/>
  <c r="H2614" i="1" a="1"/>
  <c r="H2614" i="1" s="1"/>
  <c r="H2095" i="1" a="1"/>
  <c r="H2095" i="1" s="1"/>
  <c r="H2994" i="1" a="1"/>
  <c r="H2994" i="1" s="1"/>
  <c r="H2648" i="1" a="1"/>
  <c r="H2648" i="1" s="1"/>
  <c r="H3428" i="1" a="1"/>
  <c r="H3428" i="1" s="1"/>
  <c r="H2334" i="1" a="1"/>
  <c r="H2334" i="1" s="1"/>
  <c r="H2721" i="1" a="1"/>
  <c r="H2721" i="1" s="1"/>
  <c r="H1923" i="1" a="1"/>
  <c r="H1923" i="1" s="1"/>
  <c r="H2371" i="1" a="1"/>
  <c r="H2371" i="1" s="1"/>
  <c r="H223" i="1" a="1"/>
  <c r="H223" i="1" s="1"/>
  <c r="H2462" i="1" a="1"/>
  <c r="H2462" i="1" s="1"/>
  <c r="H2760" i="1" a="1"/>
  <c r="H2760" i="1" s="1"/>
  <c r="H80" i="1" a="1"/>
  <c r="H80" i="1" s="1"/>
  <c r="H709" i="1" a="1"/>
  <c r="H709" i="1" s="1"/>
  <c r="H1924" i="1" a="1"/>
  <c r="H1924" i="1" s="1"/>
  <c r="H90" i="1" a="1"/>
  <c r="H90" i="1" s="1"/>
  <c r="H2900" i="1" a="1"/>
  <c r="H2900" i="1" s="1"/>
  <c r="H2918" i="1" a="1"/>
  <c r="H2918" i="1" s="1"/>
  <c r="H690" i="1" a="1"/>
  <c r="H690" i="1" s="1"/>
  <c r="H1305" i="1" a="1"/>
  <c r="H1305" i="1" s="1"/>
  <c r="H956" i="1" a="1"/>
  <c r="H956" i="1" s="1"/>
  <c r="H65" i="1" a="1"/>
  <c r="H65" i="1" s="1"/>
  <c r="H1877" i="1" a="1"/>
  <c r="H1877" i="1" s="1"/>
  <c r="H6" i="1" a="1"/>
  <c r="H6" i="1" s="1"/>
  <c r="H1441" i="1" a="1"/>
  <c r="H1441" i="1" s="1"/>
  <c r="H1504" i="1" a="1"/>
  <c r="H1504" i="1" s="1"/>
  <c r="H673" i="1" a="1"/>
  <c r="H673" i="1" s="1"/>
  <c r="H77" i="1" a="1"/>
  <c r="H77" i="1" s="1"/>
  <c r="H1189" i="1" a="1"/>
  <c r="H1189" i="1" s="1"/>
  <c r="H1675" i="1" a="1"/>
  <c r="H1675" i="1" s="1"/>
  <c r="H1467" i="1" a="1"/>
  <c r="H1467" i="1" s="1"/>
  <c r="H3112" i="1" a="1"/>
  <c r="H3112" i="1" s="1"/>
  <c r="H1689" i="1" a="1"/>
  <c r="H1689" i="1" s="1"/>
  <c r="H2654" i="1" a="1"/>
  <c r="H2654" i="1" s="1"/>
  <c r="H1726" i="1" a="1"/>
  <c r="H1726" i="1" s="1"/>
  <c r="H1789" i="1" a="1"/>
  <c r="H1789" i="1" s="1"/>
  <c r="H3665" i="1" a="1"/>
  <c r="H3665" i="1" s="1"/>
  <c r="H512" i="1" a="1"/>
  <c r="H512" i="1" s="1"/>
  <c r="H1593" i="1" a="1"/>
  <c r="H1593" i="1" s="1"/>
  <c r="H3283" i="1" a="1"/>
  <c r="H3283" i="1" s="1"/>
  <c r="H2645" i="1" a="1"/>
  <c r="H2645" i="1" s="1"/>
  <c r="H2689" i="1" a="1"/>
  <c r="H2689" i="1" s="1"/>
  <c r="H556" i="1" a="1"/>
  <c r="H556" i="1" s="1"/>
  <c r="H2791" i="1" a="1"/>
  <c r="H2791" i="1" s="1"/>
  <c r="H821" i="1" a="1"/>
  <c r="H821" i="1" s="1"/>
  <c r="H1085" i="1" a="1"/>
  <c r="H1085" i="1" s="1"/>
  <c r="H2001" i="1" a="1"/>
  <c r="H2001" i="1" s="1"/>
  <c r="H255" i="1" a="1"/>
  <c r="H255" i="1" s="1"/>
  <c r="H664" i="1" a="1"/>
  <c r="H664" i="1" s="1"/>
  <c r="H2947" i="1" a="1"/>
  <c r="H2947" i="1" s="1"/>
  <c r="H1607" i="1" a="1"/>
  <c r="H1607" i="1" s="1"/>
  <c r="H52" i="1" a="1"/>
  <c r="H52" i="1" s="1"/>
  <c r="H1594" i="1" a="1"/>
  <c r="H1594" i="1" s="1"/>
  <c r="H1652" i="1" a="1"/>
  <c r="H1652" i="1" s="1"/>
  <c r="H1922" i="1" a="1"/>
  <c r="H1922" i="1" s="1"/>
  <c r="H538" i="1" a="1"/>
  <c r="H538" i="1" s="1"/>
  <c r="H307" i="1" a="1"/>
  <c r="H307" i="1" s="1"/>
  <c r="H267" i="1" a="1"/>
  <c r="H267" i="1" s="1"/>
  <c r="H540" i="1" a="1"/>
  <c r="H540" i="1" s="1"/>
  <c r="H2071" i="1" a="1"/>
  <c r="H2071" i="1" s="1"/>
  <c r="H1343" i="1" a="1"/>
  <c r="H1343" i="1" s="1"/>
  <c r="H1312" i="1" a="1"/>
  <c r="H1312" i="1" s="1"/>
  <c r="H314" i="1" a="1"/>
  <c r="H314" i="1" s="1"/>
  <c r="H3531" i="1" a="1"/>
  <c r="H3531" i="1" s="1"/>
  <c r="H542" i="1" a="1"/>
  <c r="H542" i="1" s="1"/>
  <c r="H1313" i="1" a="1"/>
  <c r="H1313" i="1" s="1"/>
  <c r="H3554" i="1" a="1"/>
  <c r="H3554" i="1" s="1"/>
  <c r="H2588" i="1" a="1"/>
  <c r="H2588" i="1" s="1"/>
  <c r="H575" i="1" a="1"/>
  <c r="H575" i="1" s="1"/>
  <c r="H368" i="1" a="1"/>
  <c r="H368" i="1" s="1"/>
  <c r="H682" i="1" a="1"/>
  <c r="H682" i="1" s="1"/>
  <c r="H374" i="1" a="1"/>
  <c r="H374" i="1" s="1"/>
  <c r="H102" i="1" a="1"/>
  <c r="H102" i="1" s="1"/>
  <c r="H199" i="1" a="1"/>
  <c r="H199" i="1" s="1"/>
  <c r="H491" i="1" a="1"/>
  <c r="H491" i="1" s="1"/>
  <c r="H3167" i="1" a="1"/>
  <c r="H3167" i="1" s="1"/>
  <c r="H3025" i="1" a="1"/>
  <c r="H3025" i="1" s="1"/>
  <c r="H581" i="1" a="1"/>
  <c r="H581" i="1" s="1"/>
  <c r="H3415" i="1" a="1"/>
  <c r="H3415" i="1" s="1"/>
  <c r="H122" i="1" a="1"/>
  <c r="H122" i="1" s="1"/>
  <c r="H2206" i="1" a="1"/>
  <c r="H2206" i="1" s="1"/>
  <c r="H3795" i="1" a="1"/>
  <c r="H3795" i="1" s="1"/>
  <c r="H658" i="1" a="1"/>
  <c r="H658" i="1" s="1"/>
  <c r="H3226" i="1" a="1"/>
  <c r="H3226" i="1" s="1"/>
  <c r="H370" i="1" a="1"/>
  <c r="H370" i="1" s="1"/>
  <c r="H3256" i="1" a="1"/>
  <c r="H3256" i="1" s="1"/>
  <c r="H3245" i="1" a="1"/>
  <c r="H3245" i="1" s="1"/>
  <c r="H3243" i="1" a="1"/>
  <c r="H3243" i="1" s="1"/>
  <c r="H3244" i="1" a="1"/>
  <c r="H3244" i="1" s="1"/>
  <c r="H3241" i="1" a="1"/>
  <c r="H3241" i="1" s="1"/>
  <c r="H3242" i="1" a="1"/>
  <c r="H3242" i="1" s="1"/>
  <c r="H3234" i="1" a="1"/>
  <c r="H3234" i="1" s="1"/>
  <c r="H3236" i="1" a="1"/>
  <c r="H3236" i="1" s="1"/>
  <c r="H3228" i="1" a="1"/>
  <c r="H3228" i="1" s="1"/>
  <c r="H1292" i="1" a="1"/>
  <c r="H1292" i="1" s="1"/>
  <c r="H2328" i="1" a="1"/>
  <c r="H2328" i="1" s="1"/>
  <c r="H2336" i="1" a="1"/>
  <c r="H2336" i="1" s="1"/>
  <c r="H2333" i="1" a="1"/>
  <c r="H2333" i="1" s="1"/>
  <c r="H2338" i="1" a="1"/>
  <c r="H2338" i="1" s="1"/>
  <c r="H2331" i="1" a="1"/>
  <c r="H2331" i="1" s="1"/>
  <c r="H2330" i="1" a="1"/>
  <c r="H2330" i="1" s="1"/>
  <c r="H2332" i="1" a="1"/>
  <c r="H2332" i="1" s="1"/>
  <c r="H2312" i="1" a="1"/>
  <c r="H2312" i="1" s="1"/>
  <c r="H1027" i="1" a="1"/>
  <c r="H1027" i="1" s="1"/>
  <c r="H3547" i="1" a="1"/>
  <c r="H3547" i="1" s="1"/>
  <c r="H3539" i="1" a="1"/>
  <c r="H3539" i="1" s="1"/>
  <c r="H3540" i="1" a="1"/>
  <c r="H3540" i="1" s="1"/>
  <c r="H3536" i="1" a="1"/>
  <c r="H3536" i="1" s="1"/>
  <c r="H3537" i="1" a="1"/>
  <c r="H3537" i="1" s="1"/>
  <c r="H3529" i="1" a="1"/>
  <c r="H3529" i="1" s="1"/>
  <c r="H3527" i="1" a="1"/>
  <c r="H3527" i="1" s="1"/>
  <c r="H3521" i="1" a="1"/>
  <c r="H3521" i="1" s="1"/>
  <c r="H3514" i="1" a="1"/>
  <c r="H3514" i="1" s="1"/>
  <c r="H3515" i="1" a="1"/>
  <c r="H3515" i="1" s="1"/>
  <c r="H214" i="1" a="1"/>
  <c r="H214" i="1" s="1"/>
  <c r="H2548" i="1" a="1"/>
  <c r="H2548" i="1" s="1"/>
  <c r="H3075" i="1" a="1"/>
  <c r="H3075" i="1" s="1"/>
  <c r="H1034" i="1" a="1"/>
  <c r="H1034" i="1" s="1"/>
  <c r="H1818" i="1" a="1"/>
  <c r="H1818" i="1" s="1"/>
  <c r="H444" i="1" a="1"/>
  <c r="H444" i="1" s="1"/>
  <c r="H442" i="1" a="1"/>
  <c r="H442" i="1" s="1"/>
  <c r="H1433" i="1" a="1"/>
  <c r="H1433" i="1" s="1"/>
  <c r="H2249" i="1" a="1"/>
  <c r="H2249" i="1" s="1"/>
  <c r="H1683" i="1" a="1"/>
  <c r="H1683" i="1" s="1"/>
  <c r="H1116" i="1" a="1"/>
  <c r="H1116" i="1" s="1"/>
  <c r="H1304" i="1" a="1"/>
  <c r="H1304" i="1" s="1"/>
  <c r="H3178" i="1" a="1"/>
  <c r="H3178" i="1" s="1"/>
  <c r="H859" i="1" a="1"/>
  <c r="H859" i="1" s="1"/>
  <c r="H1366" i="1" a="1"/>
  <c r="H1366" i="1" s="1"/>
  <c r="H2611" i="1" a="1"/>
  <c r="H2611" i="1" s="1"/>
  <c r="H1285" i="1" a="1"/>
  <c r="H1285" i="1" s="1"/>
  <c r="H141" i="1" a="1"/>
  <c r="H141" i="1" s="1"/>
  <c r="H1024" i="1" a="1"/>
  <c r="H1024" i="1" s="1"/>
  <c r="H1309" i="1" a="1"/>
  <c r="H1309" i="1" s="1"/>
  <c r="H996" i="1" a="1"/>
  <c r="H996" i="1" s="1"/>
  <c r="H249" i="1" a="1"/>
  <c r="H249" i="1" s="1"/>
  <c r="H66" i="1" a="1"/>
  <c r="H66" i="1" s="1"/>
  <c r="H23" i="1" a="1"/>
  <c r="H23" i="1" s="1"/>
  <c r="H1283" i="1" a="1"/>
  <c r="H1283" i="1" s="1"/>
  <c r="H3688" i="1" a="1"/>
  <c r="H3688" i="1" s="1"/>
  <c r="H3744" i="1" a="1"/>
  <c r="H3744" i="1" s="1"/>
  <c r="H848" i="1" a="1"/>
  <c r="H848" i="1" s="1"/>
  <c r="H1743" i="1" a="1"/>
  <c r="H1743" i="1" s="1"/>
  <c r="H331" i="1" a="1"/>
  <c r="H331" i="1" s="1"/>
  <c r="H2552" i="1" a="1"/>
  <c r="H2552" i="1" s="1"/>
  <c r="H3811" i="1" a="1"/>
  <c r="H3811" i="1" s="1"/>
  <c r="H2850" i="1" a="1"/>
  <c r="H2850" i="1" s="1"/>
  <c r="H719" i="1" a="1"/>
  <c r="H719" i="1" s="1"/>
  <c r="H2381" i="1" a="1"/>
  <c r="H2381" i="1" s="1"/>
  <c r="H992" i="1" a="1"/>
  <c r="H992" i="1" s="1"/>
  <c r="H1026" i="1" a="1"/>
  <c r="H1026" i="1" s="1"/>
  <c r="H3829" i="1" a="1"/>
  <c r="H3829" i="1" s="1"/>
  <c r="H1247" i="1" a="1"/>
  <c r="H1247" i="1" s="1"/>
  <c r="H1756" i="1" a="1"/>
  <c r="H1756" i="1" s="1"/>
  <c r="H1713" i="1" a="1"/>
  <c r="H1713" i="1" s="1"/>
  <c r="H2226" i="1" a="1"/>
  <c r="H2226" i="1" s="1"/>
  <c r="H2597" i="1" a="1"/>
  <c r="H2597" i="1" s="1"/>
  <c r="H1350" i="1" a="1"/>
  <c r="H1350" i="1" s="1"/>
  <c r="H1952" i="1" a="1"/>
  <c r="H1952" i="1" s="1"/>
  <c r="H3462" i="1" a="1"/>
  <c r="H3462" i="1" s="1"/>
  <c r="H3783" i="1" a="1"/>
  <c r="H3783" i="1" s="1"/>
  <c r="H3779" i="1" a="1"/>
  <c r="H3779" i="1" s="1"/>
  <c r="H1429" i="1" a="1"/>
  <c r="H1429" i="1" s="1"/>
  <c r="H3840" i="1" a="1"/>
  <c r="H3840" i="1" s="1"/>
  <c r="H2009" i="1" a="1"/>
  <c r="H2009" i="1" s="1"/>
  <c r="H3784" i="1" a="1"/>
  <c r="H3784" i="1" s="1"/>
  <c r="H3069" i="1" a="1"/>
  <c r="H3069" i="1" s="1"/>
  <c r="H1835" i="1" a="1"/>
  <c r="H1835" i="1" s="1"/>
  <c r="H1259" i="1" a="1"/>
  <c r="H1259" i="1" s="1"/>
  <c r="H3505" i="1" a="1"/>
  <c r="H3505" i="1" s="1"/>
  <c r="H1602" i="1" a="1"/>
  <c r="H1602" i="1" s="1"/>
  <c r="H1481" i="1" a="1"/>
  <c r="H1481" i="1" s="1"/>
  <c r="H2089" i="1" a="1"/>
  <c r="H2089" i="1" s="1"/>
  <c r="H3839" i="1" a="1"/>
  <c r="H3839" i="1" s="1"/>
  <c r="H993" i="1" a="1"/>
  <c r="H993" i="1" s="1"/>
  <c r="H1044" i="1" a="1"/>
  <c r="H1044" i="1" s="1"/>
  <c r="H1373" i="1" a="1"/>
  <c r="H1373" i="1" s="1"/>
  <c r="H1017" i="1" a="1"/>
  <c r="H1017" i="1" s="1"/>
  <c r="H70" i="1" a="1"/>
  <c r="H70" i="1" s="1"/>
  <c r="H3807" i="1" a="1"/>
  <c r="H3807" i="1" s="1"/>
  <c r="H103" i="1" a="1"/>
  <c r="H103" i="1" s="1"/>
  <c r="H577" i="1" a="1"/>
  <c r="H577" i="1" s="1"/>
  <c r="H1491" i="1" a="1"/>
  <c r="H1491" i="1" s="1"/>
  <c r="H829" i="1" a="1"/>
  <c r="H829" i="1" s="1"/>
  <c r="H561" i="1" a="1"/>
  <c r="H561" i="1" s="1"/>
  <c r="H329" i="1" a="1"/>
  <c r="H329" i="1" s="1"/>
  <c r="H650" i="1" a="1"/>
  <c r="H650" i="1" s="1"/>
  <c r="H3310" i="1" a="1"/>
  <c r="H3310" i="1" s="1"/>
  <c r="H497" i="1" a="1"/>
  <c r="H497" i="1" s="1"/>
  <c r="H1294" i="1" a="1"/>
  <c r="H1294" i="1" s="1"/>
  <c r="H2409" i="1" a="1"/>
  <c r="H2409" i="1" s="1"/>
  <c r="H3429" i="1" a="1"/>
  <c r="H3429" i="1" s="1"/>
  <c r="H3439" i="1" a="1"/>
  <c r="H3439" i="1" s="1"/>
  <c r="H2093" i="1" a="1"/>
  <c r="H2093" i="1" s="1"/>
  <c r="H3440" i="1" a="1"/>
  <c r="H3440" i="1" s="1"/>
  <c r="H411" i="1" a="1"/>
  <c r="H411" i="1" s="1"/>
  <c r="H1543" i="1" a="1"/>
  <c r="H1543" i="1" s="1"/>
  <c r="H2682" i="1" a="1"/>
  <c r="H2682" i="1" s="1"/>
  <c r="H568" i="1" a="1"/>
  <c r="H568" i="1" s="1"/>
  <c r="H3099" i="1" a="1"/>
  <c r="H3099" i="1" s="1"/>
  <c r="H1821" i="1" a="1"/>
  <c r="H1821" i="1" s="1"/>
  <c r="H3127" i="1" a="1"/>
  <c r="H3127" i="1" s="1"/>
  <c r="H621" i="1" a="1"/>
  <c r="H621" i="1" s="1"/>
  <c r="H2257" i="1" a="1"/>
  <c r="H2257" i="1" s="1"/>
  <c r="H2233" i="1" a="1"/>
  <c r="H2233" i="1" s="1"/>
  <c r="H1465" i="1" a="1"/>
  <c r="H1465" i="1" s="1"/>
  <c r="H2241" i="1" a="1"/>
  <c r="H2241" i="1" s="1"/>
  <c r="H1018" i="1" a="1"/>
  <c r="H1018" i="1" s="1"/>
  <c r="H1175" i="1" a="1"/>
  <c r="H1175" i="1" s="1"/>
  <c r="H580" i="1" a="1"/>
  <c r="H580" i="1" s="1"/>
  <c r="H589" i="1" a="1"/>
  <c r="H589" i="1" s="1"/>
  <c r="H16" i="1" a="1"/>
  <c r="H16" i="1" s="1"/>
  <c r="H2396" i="1" a="1"/>
  <c r="H2396" i="1" s="1"/>
  <c r="H1162" i="1" a="1"/>
  <c r="H1162" i="1" s="1"/>
  <c r="H1495" i="1" a="1"/>
  <c r="H1495" i="1" s="1"/>
  <c r="H417" i="1" a="1"/>
  <c r="H417" i="1" s="1"/>
  <c r="H1812" i="1" a="1"/>
  <c r="H1812" i="1" s="1"/>
  <c r="H3314" i="1" a="1"/>
  <c r="H3314" i="1" s="1"/>
  <c r="H2131" i="1" a="1"/>
  <c r="H2131" i="1" s="1"/>
  <c r="H685" i="1" a="1"/>
  <c r="H685" i="1" s="1"/>
  <c r="H1008" i="1" a="1"/>
  <c r="H1008" i="1" s="1"/>
  <c r="H36" i="1" a="1"/>
  <c r="H36" i="1" s="1"/>
  <c r="H37" i="1" a="1"/>
  <c r="H37" i="1" s="1"/>
  <c r="H1289" i="1" a="1"/>
  <c r="H1289" i="1" s="1"/>
  <c r="H2244" i="1" a="1"/>
  <c r="H2244" i="1" s="1"/>
  <c r="H2447" i="1" a="1"/>
  <c r="H2447" i="1" s="1"/>
  <c r="H880" i="1" a="1"/>
  <c r="H880" i="1" s="1"/>
  <c r="H2945" i="1" a="1"/>
  <c r="H2945" i="1" s="1"/>
  <c r="H1483" i="1" a="1"/>
  <c r="H1483" i="1" s="1"/>
  <c r="H803" i="1" a="1"/>
  <c r="H803" i="1" s="1"/>
  <c r="H2792" i="1" a="1"/>
  <c r="H2792" i="1" s="1"/>
  <c r="H3835" i="1" a="1"/>
  <c r="H3835" i="1" s="1"/>
  <c r="H3611" i="1" a="1"/>
  <c r="H3611" i="1" s="1"/>
  <c r="H3718" i="1" a="1"/>
  <c r="H3718" i="1" s="1"/>
  <c r="H3499" i="1" a="1"/>
  <c r="H3499" i="1" s="1"/>
  <c r="H1037" i="1" a="1"/>
  <c r="H1037" i="1" s="1"/>
  <c r="H3714" i="1" a="1"/>
  <c r="H3714" i="1" s="1"/>
  <c r="H3399" i="1" a="1"/>
  <c r="H3399" i="1" s="1"/>
  <c r="H3662" i="1" a="1"/>
  <c r="H3662" i="1" s="1"/>
  <c r="H3192" i="1" a="1"/>
  <c r="H3192" i="1" s="1"/>
  <c r="H3707" i="1" a="1"/>
  <c r="H3707" i="1" s="1"/>
  <c r="H3716" i="1" a="1"/>
  <c r="H3716" i="1" s="1"/>
  <c r="H3444" i="1" a="1"/>
  <c r="H3444" i="1" s="1"/>
  <c r="H2647" i="1" a="1"/>
  <c r="H2647" i="1" s="1"/>
  <c r="H3606" i="1" a="1"/>
  <c r="H3606" i="1" s="1"/>
  <c r="H3362" i="1" a="1"/>
  <c r="H3362" i="1" s="1"/>
  <c r="H3648" i="1" a="1"/>
  <c r="H3648" i="1" s="1"/>
  <c r="H3176" i="1" a="1"/>
  <c r="H3176" i="1" s="1"/>
  <c r="H1054" i="1" a="1"/>
  <c r="H1054" i="1" s="1"/>
  <c r="H3184" i="1" a="1"/>
  <c r="H3184" i="1" s="1"/>
  <c r="H3170" i="1" a="1"/>
  <c r="H3170" i="1" s="1"/>
  <c r="H3174" i="1" a="1"/>
  <c r="H3174" i="1" s="1"/>
  <c r="H3198" i="1" a="1"/>
  <c r="H3198" i="1" s="1"/>
  <c r="H3804" i="1" a="1"/>
  <c r="H3804" i="1" s="1"/>
  <c r="H1042" i="1" a="1"/>
  <c r="H1042" i="1" s="1"/>
  <c r="H1722" i="1" a="1"/>
  <c r="H1722" i="1" s="1"/>
  <c r="H3272" i="1" a="1"/>
  <c r="H3272" i="1" s="1"/>
  <c r="H955" i="1" a="1"/>
  <c r="H955" i="1" s="1"/>
  <c r="H151" i="1" a="1"/>
  <c r="H151" i="1" s="1"/>
  <c r="H521" i="1" a="1"/>
  <c r="H521" i="1" s="1"/>
  <c r="H308" i="1" a="1"/>
  <c r="H308" i="1" s="1"/>
  <c r="H291" i="1" a="1"/>
  <c r="H291" i="1" s="1"/>
  <c r="H560" i="1" a="1"/>
  <c r="H560" i="1" s="1"/>
  <c r="H544" i="1" a="1"/>
  <c r="H544" i="1" s="1"/>
  <c r="H392" i="1" a="1"/>
  <c r="H392" i="1" s="1"/>
  <c r="H1319" i="1" a="1"/>
  <c r="H1319" i="1" s="1"/>
  <c r="H2693" i="1" a="1"/>
  <c r="H2693" i="1" s="1"/>
  <c r="H1849" i="1" a="1"/>
  <c r="H1849" i="1" s="1"/>
  <c r="H1884" i="1" a="1"/>
  <c r="H1884" i="1" s="1"/>
  <c r="H248" i="1" a="1"/>
  <c r="H248" i="1" s="1"/>
  <c r="H286" i="1" a="1"/>
  <c r="H286" i="1" s="1"/>
  <c r="H2929" i="1" a="1"/>
  <c r="H2929" i="1" s="1"/>
  <c r="H1099" i="1" a="1"/>
  <c r="H1099" i="1" s="1"/>
  <c r="H1450" i="1" a="1"/>
  <c r="H1450" i="1" s="1"/>
  <c r="H1190" i="1" a="1"/>
  <c r="H1190" i="1" s="1"/>
  <c r="H2765" i="1" a="1"/>
  <c r="H2765" i="1" s="1"/>
  <c r="H3015" i="1" a="1"/>
  <c r="H3015" i="1" s="1"/>
  <c r="H3379" i="1" a="1"/>
  <c r="H3379" i="1" s="1"/>
  <c r="H3421" i="1" a="1"/>
  <c r="H3421" i="1" s="1"/>
  <c r="H3361" i="1" a="1"/>
  <c r="H3361" i="1" s="1"/>
  <c r="H2766" i="1" a="1"/>
  <c r="H2766" i="1" s="1"/>
  <c r="H3067" i="1" a="1"/>
  <c r="H3067" i="1" s="1"/>
  <c r="H3026" i="1" a="1"/>
  <c r="H3026" i="1" s="1"/>
  <c r="H425" i="1" a="1"/>
  <c r="H425" i="1" s="1"/>
  <c r="H3287" i="1" a="1"/>
  <c r="H3287" i="1" s="1"/>
  <c r="H2747" i="1" a="1"/>
  <c r="H2747" i="1" s="1"/>
  <c r="H2790" i="1" a="1"/>
  <c r="H2790" i="1" s="1"/>
  <c r="H3155" i="1" a="1"/>
  <c r="H3155" i="1" s="1"/>
  <c r="H3335" i="1" a="1"/>
  <c r="H3335" i="1" s="1"/>
  <c r="H3259" i="1" a="1"/>
  <c r="H3259" i="1" s="1"/>
  <c r="H3078" i="1" a="1"/>
  <c r="H3078" i="1" s="1"/>
  <c r="H3363" i="1" a="1"/>
  <c r="H3363" i="1" s="1"/>
  <c r="H3384" i="1" a="1"/>
  <c r="H3384" i="1" s="1"/>
  <c r="H327" i="1" a="1"/>
  <c r="H327" i="1" s="1"/>
  <c r="H3007" i="1" a="1"/>
  <c r="H3007" i="1" s="1"/>
  <c r="H3378" i="1" a="1"/>
  <c r="H3378" i="1" s="1"/>
  <c r="H2959" i="1" a="1"/>
  <c r="H2959" i="1" s="1"/>
  <c r="H177" i="1" a="1"/>
  <c r="H177" i="1" s="1"/>
  <c r="H2950" i="1" a="1"/>
  <c r="H2950" i="1" s="1"/>
  <c r="H3061" i="1" a="1"/>
  <c r="H3061" i="1" s="1"/>
  <c r="H2599" i="1" a="1"/>
  <c r="H2599" i="1" s="1"/>
  <c r="H2764" i="1" a="1"/>
  <c r="H2764" i="1" s="1"/>
  <c r="H2329" i="1" a="1"/>
  <c r="H2329" i="1" s="1"/>
  <c r="H2593" i="1" a="1"/>
  <c r="H2593" i="1" s="1"/>
  <c r="H2840" i="1" a="1"/>
  <c r="H2840" i="1" s="1"/>
  <c r="H3062" i="1" a="1"/>
  <c r="H3062" i="1" s="1"/>
  <c r="H2940" i="1" a="1"/>
  <c r="H2940" i="1" s="1"/>
  <c r="H2616" i="1" a="1"/>
  <c r="H2616" i="1" s="1"/>
  <c r="H905" i="1" a="1"/>
  <c r="H905" i="1" s="1"/>
  <c r="H1228" i="1" a="1"/>
  <c r="H1228" i="1" s="1"/>
  <c r="H1207" i="1" a="1"/>
  <c r="H1207" i="1" s="1"/>
  <c r="H1953" i="1" a="1"/>
  <c r="H1953" i="1" s="1"/>
  <c r="H25" i="1" a="1"/>
  <c r="H25" i="1" s="1"/>
  <c r="H1858" i="1" a="1"/>
  <c r="H1858" i="1" s="1"/>
  <c r="H1195" i="1" a="1"/>
  <c r="H1195" i="1" s="1"/>
  <c r="H862" i="1" a="1"/>
  <c r="H862" i="1" s="1"/>
  <c r="H1046" i="1" a="1"/>
  <c r="H1046" i="1" s="1"/>
  <c r="H1472" i="1" a="1"/>
  <c r="H1472" i="1" s="1"/>
  <c r="H1457" i="1" a="1"/>
  <c r="H1457" i="1" s="1"/>
  <c r="H1929" i="1" a="1"/>
  <c r="H1929" i="1" s="1"/>
  <c r="H1473" i="1" a="1"/>
  <c r="H1473" i="1" s="1"/>
  <c r="H1269" i="1" a="1"/>
  <c r="H1269" i="1" s="1"/>
  <c r="H2208" i="1" a="1"/>
  <c r="H2208" i="1" s="1"/>
  <c r="H142" i="1" a="1"/>
  <c r="H142" i="1" s="1"/>
  <c r="H1164" i="1" a="1"/>
  <c r="H1164" i="1" s="1"/>
  <c r="H1199" i="1" a="1"/>
  <c r="H1199" i="1" s="1"/>
  <c r="H1307" i="1" a="1"/>
  <c r="H1307" i="1" s="1"/>
  <c r="H1153" i="1" a="1"/>
  <c r="H1153" i="1" s="1"/>
  <c r="H1109" i="1" a="1"/>
  <c r="H1109" i="1" s="1"/>
  <c r="H1151" i="1" a="1"/>
  <c r="H1151" i="1" s="1"/>
  <c r="H1107" i="1" a="1"/>
  <c r="H1107" i="1" s="1"/>
  <c r="H1108" i="1" a="1"/>
  <c r="H1108" i="1" s="1"/>
  <c r="H1128" i="1" a="1"/>
  <c r="H1128" i="1" s="1"/>
  <c r="H617" i="1" a="1"/>
  <c r="H617" i="1" s="1"/>
  <c r="H3084" i="1" a="1"/>
  <c r="H3084" i="1" s="1"/>
  <c r="H1306" i="1" a="1"/>
  <c r="H1306" i="1" s="1"/>
  <c r="H1684" i="1" a="1"/>
  <c r="H1684" i="1" s="1"/>
  <c r="H1956" i="1" a="1"/>
  <c r="H1956" i="1" s="1"/>
  <c r="H1973" i="1" a="1"/>
  <c r="H1973" i="1" s="1"/>
  <c r="H832" i="1" a="1"/>
  <c r="H832" i="1" s="1"/>
  <c r="H2023" i="1" a="1"/>
  <c r="H2023" i="1" s="1"/>
  <c r="H2759" i="1" a="1"/>
  <c r="H2759" i="1" s="1"/>
  <c r="H904" i="1" a="1"/>
  <c r="H904" i="1" s="1"/>
  <c r="H1210" i="1" a="1"/>
  <c r="H1210" i="1" s="1"/>
  <c r="H1227" i="1" a="1"/>
  <c r="H1227" i="1" s="1"/>
  <c r="H2583" i="1" a="1"/>
  <c r="H2583" i="1" s="1"/>
  <c r="H925" i="1" a="1"/>
  <c r="H925" i="1" s="1"/>
  <c r="H959" i="1" a="1"/>
  <c r="H959" i="1" s="1"/>
  <c r="H950" i="1" a="1"/>
  <c r="H950" i="1" s="1"/>
  <c r="H2569" i="1" a="1"/>
  <c r="H2569" i="1" s="1"/>
  <c r="H298" i="1" a="1"/>
  <c r="H298" i="1" s="1"/>
  <c r="H2826" i="1" a="1"/>
  <c r="H2826" i="1" s="1"/>
  <c r="H2284" i="1" a="1"/>
  <c r="H2284" i="1" s="1"/>
  <c r="H181" i="1" a="1"/>
  <c r="H181" i="1" s="1"/>
  <c r="H2576" i="1" a="1"/>
  <c r="H2576" i="1" s="1"/>
  <c r="H1188" i="1" a="1"/>
  <c r="H1188" i="1" s="1"/>
  <c r="H3394" i="1" a="1"/>
  <c r="H3394" i="1" s="1"/>
  <c r="H3388" i="1" a="1"/>
  <c r="H3388" i="1" s="1"/>
  <c r="H3403" i="1" a="1"/>
  <c r="H3403" i="1" s="1"/>
  <c r="H1824" i="1" a="1"/>
  <c r="H1824" i="1" s="1"/>
  <c r="H948" i="1" a="1"/>
  <c r="H948" i="1" s="1"/>
  <c r="H3401" i="1" a="1"/>
  <c r="H3401" i="1" s="1"/>
  <c r="H2993" i="1" a="1"/>
  <c r="H2993" i="1" s="1"/>
  <c r="H2246" i="1" a="1"/>
  <c r="H2246" i="1" s="1"/>
  <c r="H239" i="1" a="1"/>
  <c r="H239" i="1" s="1"/>
  <c r="H225" i="1" a="1"/>
  <c r="H225" i="1" s="1"/>
  <c r="H400" i="1" a="1"/>
  <c r="H400" i="1" s="1"/>
  <c r="H412" i="1" a="1"/>
  <c r="H412" i="1" s="1"/>
  <c r="H342" i="1" a="1"/>
  <c r="H342" i="1" s="1"/>
  <c r="H89" i="1" a="1"/>
  <c r="H89" i="1" s="1"/>
  <c r="H456" i="1" a="1"/>
  <c r="H456" i="1" s="1"/>
  <c r="H31" i="1" a="1"/>
  <c r="H31" i="1" s="1"/>
  <c r="H1101" i="1" a="1"/>
  <c r="H1101" i="1" s="1"/>
  <c r="H742" i="1" a="1"/>
  <c r="H742" i="1" s="1"/>
  <c r="H39" i="1" a="1"/>
  <c r="H39" i="1" s="1"/>
  <c r="H1914" i="1" a="1"/>
  <c r="H1914" i="1" s="1"/>
  <c r="H210" i="1" a="1"/>
  <c r="H210" i="1" s="1"/>
  <c r="H233" i="1" a="1"/>
  <c r="H233" i="1" s="1"/>
  <c r="H246" i="1" a="1"/>
  <c r="H246" i="1" s="1"/>
  <c r="H1184" i="1" a="1"/>
  <c r="H1184" i="1" s="1"/>
  <c r="H440" i="1" a="1"/>
  <c r="H440" i="1" s="1"/>
  <c r="H154" i="1" a="1"/>
  <c r="H154" i="1" s="1"/>
  <c r="H1987" i="1" a="1"/>
  <c r="H1987" i="1" s="1"/>
  <c r="H1655" i="1" a="1"/>
  <c r="H1655" i="1" s="1"/>
  <c r="H767" i="1" a="1"/>
  <c r="H767" i="1" s="1"/>
  <c r="H1841" i="1" a="1"/>
  <c r="H1841" i="1" s="1"/>
  <c r="H1004" i="1" a="1"/>
  <c r="H1004" i="1" s="1"/>
  <c r="H981" i="1" a="1"/>
  <c r="H981" i="1" s="1"/>
  <c r="H111" i="1" a="1"/>
  <c r="H111" i="1" s="1"/>
  <c r="H2550" i="1" a="1"/>
  <c r="H2550" i="1" s="1"/>
  <c r="H1768" i="1" a="1"/>
  <c r="H1768" i="1" s="1"/>
  <c r="H1671" i="1" a="1"/>
  <c r="H1671" i="1" s="1"/>
  <c r="H1155" i="1" a="1"/>
  <c r="H1155" i="1" s="1"/>
  <c r="H1288" i="1" a="1"/>
  <c r="H1288" i="1" s="1"/>
  <c r="H2711" i="1" a="1"/>
  <c r="H2711" i="1" s="1"/>
  <c r="H1361" i="1" a="1"/>
  <c r="H1361" i="1" s="1"/>
  <c r="H1437" i="1" a="1"/>
  <c r="H1437" i="1" s="1"/>
  <c r="H2628" i="1" a="1"/>
  <c r="H2628" i="1" s="1"/>
  <c r="H1176" i="1" a="1"/>
  <c r="H1176" i="1" s="1"/>
  <c r="H1152" i="1" a="1"/>
  <c r="H1152" i="1" s="1"/>
  <c r="H466" i="1" a="1"/>
  <c r="H466" i="1" s="1"/>
  <c r="H322" i="1" a="1"/>
  <c r="H322" i="1" s="1"/>
  <c r="H2084" i="1" a="1"/>
  <c r="H2084" i="1" s="1"/>
  <c r="H2252" i="1" a="1"/>
  <c r="H2252" i="1" s="1"/>
  <c r="H534" i="1" a="1"/>
  <c r="H534" i="1" s="1"/>
  <c r="H3054" i="1" a="1"/>
  <c r="H3054" i="1" s="1"/>
  <c r="H3126" i="1" a="1"/>
  <c r="H3126" i="1" s="1"/>
  <c r="H3442" i="1" a="1"/>
  <c r="H3442" i="1" s="1"/>
  <c r="H805" i="1" a="1"/>
  <c r="H805" i="1" s="1"/>
  <c r="H429" i="1" a="1"/>
  <c r="H429" i="1" s="1"/>
  <c r="H159" i="1" a="1"/>
  <c r="H159" i="1" s="1"/>
  <c r="H2064" i="1" a="1"/>
  <c r="H2064" i="1" s="1"/>
  <c r="H2606" i="1" a="1"/>
  <c r="H2606" i="1" s="1"/>
  <c r="H381" i="1" a="1"/>
  <c r="H381" i="1" s="1"/>
  <c r="H3441" i="1" a="1"/>
  <c r="H3441" i="1" s="1"/>
  <c r="H3475" i="1" a="1"/>
  <c r="H3475" i="1" s="1"/>
  <c r="H2618" i="1" a="1"/>
  <c r="H2618" i="1" s="1"/>
  <c r="H2898" i="1" a="1"/>
  <c r="H2898" i="1" s="1"/>
  <c r="H3810" i="1" a="1"/>
  <c r="H3810" i="1" s="1"/>
  <c r="H352" i="1" a="1"/>
  <c r="H352" i="1" s="1"/>
  <c r="H1160" i="1" a="1"/>
  <c r="H1160" i="1" s="1"/>
  <c r="H648" i="1" a="1"/>
  <c r="H648" i="1" s="1"/>
  <c r="H1451" i="1" a="1"/>
  <c r="H1451" i="1" s="1"/>
  <c r="H1852" i="1" a="1"/>
  <c r="H1852" i="1" s="1"/>
  <c r="H1064" i="1" a="1"/>
  <c r="H1064" i="1" s="1"/>
  <c r="H3173" i="1" a="1"/>
  <c r="H3173" i="1" s="1"/>
  <c r="H262" i="1" a="1"/>
  <c r="H262" i="1" s="1"/>
  <c r="H684" i="1" a="1"/>
  <c r="H684" i="1" s="1"/>
  <c r="H224" i="1" a="1"/>
  <c r="H224" i="1" s="1"/>
  <c r="H1045" i="1" a="1"/>
  <c r="H1045" i="1" s="1"/>
  <c r="H377" i="1" a="1"/>
  <c r="H377" i="1" s="1"/>
  <c r="H994" i="1" a="1"/>
  <c r="H994" i="1" s="1"/>
  <c r="H1066" i="1" a="1"/>
  <c r="H1066" i="1" s="1"/>
  <c r="H109" i="1" a="1"/>
  <c r="H109" i="1" s="1"/>
  <c r="H2777" i="1" a="1"/>
  <c r="H2777" i="1" s="1"/>
  <c r="H3128" i="1" a="1"/>
  <c r="H3128" i="1" s="1"/>
  <c r="H2774" i="1" a="1"/>
  <c r="H2774" i="1" s="1"/>
  <c r="H1149" i="1" a="1"/>
  <c r="H1149" i="1" s="1"/>
  <c r="H1154" i="1" a="1"/>
  <c r="H1154" i="1" s="1"/>
  <c r="H1424" i="1" a="1"/>
  <c r="H1424" i="1" s="1"/>
  <c r="H2534" i="1" a="1"/>
  <c r="H2534" i="1" s="1"/>
  <c r="H973" i="1" a="1"/>
  <c r="H973" i="1" s="1"/>
  <c r="H2465" i="1" a="1"/>
  <c r="H2465" i="1" s="1"/>
  <c r="H1829" i="1" a="1"/>
  <c r="H1829" i="1" s="1"/>
  <c r="H2" i="1" a="1"/>
  <c r="H2" i="1" s="1"/>
  <c r="H2535" i="1" a="1"/>
  <c r="H2535" i="1" s="1"/>
  <c r="H299" i="1" a="1"/>
  <c r="H299" i="1" s="1"/>
  <c r="H1875" i="1" a="1"/>
  <c r="H1875" i="1" s="1"/>
  <c r="H2497" i="1" a="1"/>
  <c r="H2497" i="1" s="1"/>
  <c r="H2140" i="1" a="1"/>
  <c r="H2140" i="1" s="1"/>
  <c r="H735" i="1" a="1"/>
  <c r="H735" i="1" s="1"/>
  <c r="H2341" i="1" a="1"/>
  <c r="H2341" i="1" s="1"/>
  <c r="H1260" i="1" a="1"/>
  <c r="H1260" i="1" s="1"/>
  <c r="H2353" i="1" a="1"/>
  <c r="H2353" i="1" s="1"/>
  <c r="H409" i="1" a="1"/>
  <c r="H409" i="1" s="1"/>
  <c r="H317" i="1" a="1"/>
  <c r="H317" i="1" s="1"/>
  <c r="H452" i="1" a="1"/>
  <c r="H452" i="1" s="1"/>
  <c r="H918" i="1" a="1"/>
  <c r="H918" i="1" s="1"/>
  <c r="H363" i="1" a="1"/>
  <c r="H363" i="1" s="1"/>
  <c r="H247" i="1" a="1"/>
  <c r="H247" i="1" s="1"/>
  <c r="H264" i="1" a="1"/>
  <c r="H264" i="1" s="1"/>
  <c r="H3216" i="1" a="1"/>
  <c r="H3216" i="1" s="1"/>
  <c r="H2970" i="1" a="1"/>
  <c r="H2970" i="1" s="1"/>
  <c r="K351" i="1" a="1"/>
  <c r="K351" i="1" s="1"/>
  <c r="J351" i="1" a="1"/>
  <c r="J351" i="1" s="1"/>
  <c r="I351" i="1" a="1"/>
  <c r="I351" i="1" s="1"/>
  <c r="K158" i="1" a="1"/>
  <c r="K158" i="1" s="1"/>
  <c r="J158" i="1" a="1"/>
  <c r="J158" i="1" s="1"/>
  <c r="I158" i="1" a="1"/>
  <c r="I158" i="1" s="1"/>
  <c r="K3334" i="1" a="1"/>
  <c r="K3334" i="1" s="1"/>
  <c r="J3334" i="1" a="1"/>
  <c r="J3334" i="1" s="1"/>
  <c r="I3334" i="1" a="1"/>
  <c r="I3334" i="1" s="1"/>
  <c r="K3331" i="1" a="1"/>
  <c r="K3331" i="1" s="1"/>
  <c r="J3331" i="1" a="1"/>
  <c r="J3331" i="1" s="1"/>
  <c r="I3331" i="1" a="1"/>
  <c r="I3331" i="1" s="1"/>
  <c r="K3315" i="1" a="1"/>
  <c r="K3315" i="1" s="1"/>
  <c r="J3315" i="1" a="1"/>
  <c r="J3315" i="1" s="1"/>
  <c r="I3315" i="1" a="1"/>
  <c r="I3315" i="1" s="1"/>
  <c r="K700" i="1" a="1"/>
  <c r="K700" i="1" s="1"/>
  <c r="J700" i="1" a="1"/>
  <c r="J700" i="1" s="1"/>
  <c r="I700" i="1" a="1"/>
  <c r="I700" i="1" s="1"/>
  <c r="K330" i="1" a="1"/>
  <c r="K330" i="1" s="1"/>
  <c r="J330" i="1" a="1"/>
  <c r="J330" i="1" s="1"/>
  <c r="I330" i="1" a="1"/>
  <c r="I330" i="1" s="1"/>
  <c r="K930" i="1" a="1"/>
  <c r="K930" i="1" s="1"/>
  <c r="J930" i="1" a="1"/>
  <c r="J930" i="1" s="1"/>
  <c r="I930" i="1" a="1"/>
  <c r="I930" i="1" s="1"/>
  <c r="K2738" i="1" a="1"/>
  <c r="K2738" i="1" s="1"/>
  <c r="J2738" i="1" a="1"/>
  <c r="J2738" i="1" s="1"/>
  <c r="I2738" i="1" a="1"/>
  <c r="I2738" i="1" s="1"/>
  <c r="K1674" i="1" a="1"/>
  <c r="K1674" i="1" s="1"/>
  <c r="J1674" i="1" a="1"/>
  <c r="J1674" i="1" s="1"/>
  <c r="I1674" i="1" a="1"/>
  <c r="I1674" i="1" s="1"/>
  <c r="K3424" i="1" a="1"/>
  <c r="K3424" i="1" s="1"/>
  <c r="J3424" i="1" a="1"/>
  <c r="J3424" i="1" s="1"/>
  <c r="I3424" i="1" a="1"/>
  <c r="I3424" i="1" s="1"/>
  <c r="K933" i="1" a="1"/>
  <c r="K933" i="1" s="1"/>
  <c r="J933" i="1" a="1"/>
  <c r="J933" i="1" s="1"/>
  <c r="I933" i="1" a="1"/>
  <c r="I933" i="1" s="1"/>
  <c r="K968" i="1" a="1"/>
  <c r="K968" i="1" s="1"/>
  <c r="J968" i="1" a="1"/>
  <c r="J968" i="1" s="1"/>
  <c r="I968" i="1" a="1"/>
  <c r="I968" i="1" s="1"/>
  <c r="K926" i="1" a="1"/>
  <c r="K926" i="1" s="1"/>
  <c r="J926" i="1" a="1"/>
  <c r="J926" i="1" s="1"/>
  <c r="I926" i="1" a="1"/>
  <c r="I926" i="1" s="1"/>
  <c r="K970" i="1" a="1"/>
  <c r="K970" i="1" s="1"/>
  <c r="J970" i="1" a="1"/>
  <c r="J970" i="1" s="1"/>
  <c r="I970" i="1" a="1"/>
  <c r="I970" i="1" s="1"/>
  <c r="K916" i="1" a="1"/>
  <c r="K916" i="1" s="1"/>
  <c r="J916" i="1" a="1"/>
  <c r="J916" i="1" s="1"/>
  <c r="I916" i="1" a="1"/>
  <c r="I916" i="1" s="1"/>
  <c r="K178" i="1" a="1"/>
  <c r="K178" i="1" s="1"/>
  <c r="J178" i="1" a="1"/>
  <c r="J178" i="1" s="1"/>
  <c r="I178" i="1" a="1"/>
  <c r="I178" i="1" s="1"/>
  <c r="K1110" i="1" a="1"/>
  <c r="K1110" i="1" s="1"/>
  <c r="J1110" i="1" a="1"/>
  <c r="J1110" i="1" s="1"/>
  <c r="I1110" i="1" a="1"/>
  <c r="I1110" i="1" s="1"/>
  <c r="K376" i="1" a="1"/>
  <c r="K376" i="1" s="1"/>
  <c r="J376" i="1" a="1"/>
  <c r="J376" i="1" s="1"/>
  <c r="I376" i="1" a="1"/>
  <c r="I376" i="1" s="1"/>
  <c r="K963" i="1" a="1"/>
  <c r="K963" i="1" s="1"/>
  <c r="J963" i="1" a="1"/>
  <c r="J963" i="1" s="1"/>
  <c r="I963" i="1" a="1"/>
  <c r="I963" i="1" s="1"/>
  <c r="K1842" i="1" a="1"/>
  <c r="K1842" i="1" s="1"/>
  <c r="J1842" i="1" a="1"/>
  <c r="J1842" i="1" s="1"/>
  <c r="I1842" i="1" a="1"/>
  <c r="I1842" i="1" s="1"/>
  <c r="K962" i="1" a="1"/>
  <c r="K962" i="1" s="1"/>
  <c r="J962" i="1" a="1"/>
  <c r="J962" i="1" s="1"/>
  <c r="I962" i="1" a="1"/>
  <c r="I962" i="1" s="1"/>
  <c r="K917" i="1" a="1"/>
  <c r="K917" i="1" s="1"/>
  <c r="J917" i="1" a="1"/>
  <c r="J917" i="1" s="1"/>
  <c r="I917" i="1" a="1"/>
  <c r="I917" i="1" s="1"/>
  <c r="K2007" i="1" a="1"/>
  <c r="K2007" i="1" s="1"/>
  <c r="J2007" i="1" a="1"/>
  <c r="J2007" i="1" s="1"/>
  <c r="I2007" i="1" a="1"/>
  <c r="I2007" i="1" s="1"/>
  <c r="K1338" i="1" a="1"/>
  <c r="K1338" i="1" s="1"/>
  <c r="J1338" i="1" a="1"/>
  <c r="J1338" i="1" s="1"/>
  <c r="I1338" i="1" a="1"/>
  <c r="I1338" i="1" s="1"/>
  <c r="K85" i="1" a="1"/>
  <c r="K85" i="1" s="1"/>
  <c r="J85" i="1" a="1"/>
  <c r="J85" i="1" s="1"/>
  <c r="I85" i="1" a="1"/>
  <c r="I85" i="1" s="1"/>
  <c r="K531" i="1" a="1"/>
  <c r="K531" i="1" s="1"/>
  <c r="J531" i="1" a="1"/>
  <c r="J531" i="1" s="1"/>
  <c r="I531" i="1" a="1"/>
  <c r="I531" i="1" s="1"/>
  <c r="K284" i="1" a="1"/>
  <c r="K284" i="1" s="1"/>
  <c r="J284" i="1" a="1"/>
  <c r="J284" i="1" s="1"/>
  <c r="I284" i="1" a="1"/>
  <c r="I284" i="1" s="1"/>
  <c r="K635" i="1" a="1"/>
  <c r="K635" i="1" s="1"/>
  <c r="J635" i="1" a="1"/>
  <c r="J635" i="1" s="1"/>
  <c r="I635" i="1" a="1"/>
  <c r="I635" i="1" s="1"/>
  <c r="K390" i="1" a="1"/>
  <c r="K390" i="1" s="1"/>
  <c r="J390" i="1" a="1"/>
  <c r="J390" i="1" s="1"/>
  <c r="I390" i="1" a="1"/>
  <c r="I390" i="1" s="1"/>
  <c r="K2197" i="1" a="1"/>
  <c r="K2197" i="1" s="1"/>
  <c r="J2197" i="1" a="1"/>
  <c r="J2197" i="1" s="1"/>
  <c r="I2197" i="1" a="1"/>
  <c r="I2197" i="1" s="1"/>
  <c r="K2808" i="1" a="1"/>
  <c r="K2808" i="1" s="1"/>
  <c r="J2808" i="1" a="1"/>
  <c r="J2808" i="1" s="1"/>
  <c r="I2808" i="1" a="1"/>
  <c r="I2808" i="1" s="1"/>
  <c r="K186" i="1" a="1"/>
  <c r="K186" i="1" s="1"/>
  <c r="J186" i="1" a="1"/>
  <c r="J186" i="1" s="1"/>
  <c r="I186" i="1" a="1"/>
  <c r="I186" i="1" s="1"/>
  <c r="K646" i="1" a="1"/>
  <c r="K646" i="1" s="1"/>
  <c r="J646" i="1" a="1"/>
  <c r="J646" i="1" s="1"/>
  <c r="I646" i="1" a="1"/>
  <c r="I646" i="1" s="1"/>
  <c r="K258" i="1" a="1"/>
  <c r="K258" i="1" s="1"/>
  <c r="J258" i="1" a="1"/>
  <c r="J258" i="1" s="1"/>
  <c r="I258" i="1" a="1"/>
  <c r="I258" i="1" s="1"/>
  <c r="K2196" i="1" a="1"/>
  <c r="K2196" i="1" s="1"/>
  <c r="J2196" i="1" a="1"/>
  <c r="J2196" i="1" s="1"/>
  <c r="I2196" i="1" a="1"/>
  <c r="I2196" i="1" s="1"/>
  <c r="K2474" i="1" a="1"/>
  <c r="K2474" i="1" s="1"/>
  <c r="J2474" i="1" a="1"/>
  <c r="J2474" i="1" s="1"/>
  <c r="I2474" i="1" a="1"/>
  <c r="I2474" i="1" s="1"/>
  <c r="K157" i="1" a="1"/>
  <c r="K157" i="1" s="1"/>
  <c r="J157" i="1" a="1"/>
  <c r="J157" i="1" s="1"/>
  <c r="I157" i="1" a="1"/>
  <c r="I157" i="1" s="1"/>
  <c r="K1940" i="1" a="1"/>
  <c r="K1940" i="1" s="1"/>
  <c r="J1940" i="1" a="1"/>
  <c r="J1940" i="1" s="1"/>
  <c r="I1940" i="1" a="1"/>
  <c r="I1940" i="1" s="1"/>
  <c r="K228" i="1" a="1"/>
  <c r="K228" i="1" s="1"/>
  <c r="J228" i="1" a="1"/>
  <c r="J228" i="1" s="1"/>
  <c r="I228" i="1" a="1"/>
  <c r="I228" i="1" s="1"/>
  <c r="K1949" i="1" a="1"/>
  <c r="K1949" i="1" s="1"/>
  <c r="J1949" i="1" a="1"/>
  <c r="J1949" i="1" s="1"/>
  <c r="I1949" i="1" a="1"/>
  <c r="I1949" i="1" s="1"/>
  <c r="K2978" i="1" a="1"/>
  <c r="K2978" i="1" s="1"/>
  <c r="J2978" i="1" a="1"/>
  <c r="J2978" i="1" s="1"/>
  <c r="I2978" i="1" a="1"/>
  <c r="I2978" i="1" s="1"/>
  <c r="K628" i="1" a="1"/>
  <c r="K628" i="1" s="1"/>
  <c r="J628" i="1" a="1"/>
  <c r="J628" i="1" s="1"/>
  <c r="I628" i="1" a="1"/>
  <c r="I628" i="1" s="1"/>
  <c r="K511" i="1" a="1"/>
  <c r="K511" i="1" s="1"/>
  <c r="J511" i="1" a="1"/>
  <c r="J511" i="1" s="1"/>
  <c r="I511" i="1" a="1"/>
  <c r="I511" i="1" s="1"/>
  <c r="K548" i="1" a="1"/>
  <c r="K548" i="1" s="1"/>
  <c r="J548" i="1" a="1"/>
  <c r="J548" i="1" s="1"/>
  <c r="I548" i="1" a="1"/>
  <c r="I548" i="1" s="1"/>
  <c r="K465" i="1" a="1"/>
  <c r="K465" i="1" s="1"/>
  <c r="J465" i="1" a="1"/>
  <c r="J465" i="1" s="1"/>
  <c r="I465" i="1" a="1"/>
  <c r="I465" i="1" s="1"/>
  <c r="K74" i="1" a="1"/>
  <c r="K74" i="1" s="1"/>
  <c r="J74" i="1" a="1"/>
  <c r="J74" i="1" s="1"/>
  <c r="I74" i="1" a="1"/>
  <c r="I74" i="1" s="1"/>
  <c r="K334" i="1" a="1"/>
  <c r="K334" i="1" s="1"/>
  <c r="J334" i="1" a="1"/>
  <c r="J334" i="1" s="1"/>
  <c r="I334" i="1" a="1"/>
  <c r="I334" i="1" s="1"/>
  <c r="K1464" i="1" a="1"/>
  <c r="K1464" i="1" s="1"/>
  <c r="J1464" i="1" a="1"/>
  <c r="J1464" i="1" s="1"/>
  <c r="I1464" i="1" a="1"/>
  <c r="I1464" i="1" s="1"/>
  <c r="K147" i="1" a="1"/>
  <c r="K147" i="1" s="1"/>
  <c r="J147" i="1" a="1"/>
  <c r="J147" i="1" s="1"/>
  <c r="I147" i="1" a="1"/>
  <c r="I147" i="1" s="1"/>
  <c r="K2223" i="1" a="1"/>
  <c r="K2223" i="1" s="1"/>
  <c r="J2223" i="1" a="1"/>
  <c r="J2223" i="1" s="1"/>
  <c r="I2223" i="1" a="1"/>
  <c r="I2223" i="1" s="1"/>
  <c r="K1575" i="1" a="1"/>
  <c r="K1575" i="1" s="1"/>
  <c r="J1575" i="1" a="1"/>
  <c r="J1575" i="1" s="1"/>
  <c r="I1575" i="1" a="1"/>
  <c r="I1575" i="1" s="1"/>
  <c r="K235" i="1" a="1"/>
  <c r="K235" i="1" s="1"/>
  <c r="J235" i="1" a="1"/>
  <c r="J235" i="1" s="1"/>
  <c r="I235" i="1" a="1"/>
  <c r="I235" i="1" s="1"/>
  <c r="K3660" i="1" a="1"/>
  <c r="K3660" i="1" s="1"/>
  <c r="J3660" i="1" a="1"/>
  <c r="J3660" i="1" s="1"/>
  <c r="I3660" i="1" a="1"/>
  <c r="I3660" i="1" s="1"/>
  <c r="K704" i="1" a="1"/>
  <c r="K704" i="1" s="1"/>
  <c r="J704" i="1" a="1"/>
  <c r="J704" i="1" s="1"/>
  <c r="I704" i="1" a="1"/>
  <c r="I704" i="1" s="1"/>
  <c r="K1050" i="1" a="1"/>
  <c r="K1050" i="1" s="1"/>
  <c r="J1050" i="1" a="1"/>
  <c r="J1050" i="1" s="1"/>
  <c r="I1050" i="1" a="1"/>
  <c r="I1050" i="1" s="1"/>
  <c r="K3576" i="1" a="1"/>
  <c r="K3576" i="1" s="1"/>
  <c r="J3576" i="1" a="1"/>
  <c r="J3576" i="1" s="1"/>
  <c r="I3576" i="1" a="1"/>
  <c r="I3576" i="1" s="1"/>
  <c r="K3450" i="1" a="1"/>
  <c r="K3450" i="1" s="1"/>
  <c r="J3450" i="1" a="1"/>
  <c r="J3450" i="1" s="1"/>
  <c r="I3450" i="1" a="1"/>
  <c r="I3450" i="1" s="1"/>
  <c r="K3735" i="1" a="1"/>
  <c r="K3735" i="1" s="1"/>
  <c r="J3735" i="1" a="1"/>
  <c r="J3735" i="1" s="1"/>
  <c r="I3735" i="1" a="1"/>
  <c r="I3735" i="1" s="1"/>
  <c r="K3737" i="1" a="1"/>
  <c r="K3737" i="1" s="1"/>
  <c r="J3737" i="1" a="1"/>
  <c r="J3737" i="1" s="1"/>
  <c r="I3737" i="1" a="1"/>
  <c r="I3737" i="1" s="1"/>
  <c r="K2962" i="1" a="1"/>
  <c r="K2962" i="1" s="1"/>
  <c r="J2962" i="1" a="1"/>
  <c r="J2962" i="1" s="1"/>
  <c r="I2962" i="1" a="1"/>
  <c r="I2962" i="1" s="1"/>
  <c r="K1031" i="1" a="1"/>
  <c r="K1031" i="1" s="1"/>
  <c r="J1031" i="1" a="1"/>
  <c r="J1031" i="1" s="1"/>
  <c r="I1031" i="1" a="1"/>
  <c r="I1031" i="1" s="1"/>
  <c r="K2736" i="1" a="1"/>
  <c r="K2736" i="1" s="1"/>
  <c r="J2736" i="1" a="1"/>
  <c r="J2736" i="1" s="1"/>
  <c r="I2736" i="1" a="1"/>
  <c r="I2736" i="1" s="1"/>
  <c r="K2718" i="1" a="1"/>
  <c r="K2718" i="1" s="1"/>
  <c r="J2718" i="1" a="1"/>
  <c r="J2718" i="1" s="1"/>
  <c r="I2718" i="1" a="1"/>
  <c r="I2718" i="1" s="1"/>
  <c r="K931" i="1" a="1"/>
  <c r="K931" i="1" s="1"/>
  <c r="J931" i="1" a="1"/>
  <c r="J931" i="1" s="1"/>
  <c r="I931" i="1" a="1"/>
  <c r="I931" i="1" s="1"/>
  <c r="K903" i="1" a="1"/>
  <c r="K903" i="1" s="1"/>
  <c r="J903" i="1" a="1"/>
  <c r="J903" i="1" s="1"/>
  <c r="I903" i="1" a="1"/>
  <c r="I903" i="1" s="1"/>
  <c r="K3656" i="1" a="1"/>
  <c r="K3656" i="1" s="1"/>
  <c r="J3656" i="1" a="1"/>
  <c r="J3656" i="1" s="1"/>
  <c r="I3656" i="1" a="1"/>
  <c r="I3656" i="1" s="1"/>
  <c r="K1007" i="1" a="1"/>
  <c r="K1007" i="1" s="1"/>
  <c r="J1007" i="1" a="1"/>
  <c r="J1007" i="1" s="1"/>
  <c r="I1007" i="1" a="1"/>
  <c r="I1007" i="1" s="1"/>
  <c r="K2228" i="1" a="1"/>
  <c r="K2228" i="1" s="1"/>
  <c r="J2228" i="1" a="1"/>
  <c r="J2228" i="1" s="1"/>
  <c r="I2228" i="1" a="1"/>
  <c r="I2228" i="1" s="1"/>
  <c r="K2719" i="1" a="1"/>
  <c r="K2719" i="1" s="1"/>
  <c r="J2719" i="1" a="1"/>
  <c r="J2719" i="1" s="1"/>
  <c r="I2719" i="1" a="1"/>
  <c r="I2719" i="1" s="1"/>
  <c r="K3743" i="1" a="1"/>
  <c r="K3743" i="1" s="1"/>
  <c r="J3743" i="1" a="1"/>
  <c r="J3743" i="1" s="1"/>
  <c r="I3743" i="1" a="1"/>
  <c r="I3743" i="1" s="1"/>
  <c r="K2580" i="1" a="1"/>
  <c r="K2580" i="1" s="1"/>
  <c r="J2580" i="1" a="1"/>
  <c r="J2580" i="1" s="1"/>
  <c r="I2580" i="1" a="1"/>
  <c r="I2580" i="1" s="1"/>
  <c r="K2780" i="1" a="1"/>
  <c r="K2780" i="1" s="1"/>
  <c r="J2780" i="1" a="1"/>
  <c r="J2780" i="1" s="1"/>
  <c r="I2780" i="1" a="1"/>
  <c r="I2780" i="1" s="1"/>
  <c r="K2536" i="1" a="1"/>
  <c r="K2536" i="1" s="1"/>
  <c r="J2536" i="1" a="1"/>
  <c r="J2536" i="1" s="1"/>
  <c r="I2536" i="1" a="1"/>
  <c r="I2536" i="1" s="1"/>
  <c r="K3012" i="1" a="1"/>
  <c r="K3012" i="1" s="1"/>
  <c r="J3012" i="1" a="1"/>
  <c r="J3012" i="1" s="1"/>
  <c r="I3012" i="1" a="1"/>
  <c r="I3012" i="1" s="1"/>
  <c r="K2909" i="1" a="1"/>
  <c r="K2909" i="1" s="1"/>
  <c r="J2909" i="1" a="1"/>
  <c r="J2909" i="1" s="1"/>
  <c r="I2909" i="1" a="1"/>
  <c r="I2909" i="1" s="1"/>
  <c r="K2837" i="1" a="1"/>
  <c r="K2837" i="1" s="1"/>
  <c r="J2837" i="1" a="1"/>
  <c r="J2837" i="1" s="1"/>
  <c r="I2837" i="1" a="1"/>
  <c r="I2837" i="1" s="1"/>
  <c r="K730" i="1" a="1"/>
  <c r="K730" i="1" s="1"/>
  <c r="J730" i="1" a="1"/>
  <c r="J730" i="1" s="1"/>
  <c r="I730" i="1" a="1"/>
  <c r="I730" i="1" s="1"/>
  <c r="K2734" i="1" a="1"/>
  <c r="K2734" i="1" s="1"/>
  <c r="J2734" i="1" a="1"/>
  <c r="J2734" i="1" s="1"/>
  <c r="I2734" i="1" a="1"/>
  <c r="I2734" i="1" s="1"/>
  <c r="K2710" i="1" a="1"/>
  <c r="K2710" i="1" s="1"/>
  <c r="J2710" i="1" a="1"/>
  <c r="J2710" i="1" s="1"/>
  <c r="I2710" i="1" a="1"/>
  <c r="I2710" i="1" s="1"/>
  <c r="K1572" i="1" a="1"/>
  <c r="K1572" i="1" s="1"/>
  <c r="J1572" i="1" a="1"/>
  <c r="J1572" i="1" s="1"/>
  <c r="I1572" i="1" a="1"/>
  <c r="I1572" i="1" s="1"/>
  <c r="K208" i="1" a="1"/>
  <c r="K208" i="1" s="1"/>
  <c r="J208" i="1" a="1"/>
  <c r="J208" i="1" s="1"/>
  <c r="I208" i="1" a="1"/>
  <c r="I208" i="1" s="1"/>
  <c r="K2981" i="1" a="1"/>
  <c r="K2981" i="1" s="1"/>
  <c r="J2981" i="1" a="1"/>
  <c r="J2981" i="1" s="1"/>
  <c r="I2981" i="1" a="1"/>
  <c r="I2981" i="1" s="1"/>
  <c r="K588" i="1" a="1"/>
  <c r="K588" i="1" s="1"/>
  <c r="J588" i="1" a="1"/>
  <c r="J588" i="1" s="1"/>
  <c r="I588" i="1" a="1"/>
  <c r="I588" i="1" s="1"/>
  <c r="K1395" i="1" a="1"/>
  <c r="K1395" i="1" s="1"/>
  <c r="J1395" i="1" a="1"/>
  <c r="J1395" i="1" s="1"/>
  <c r="I1395" i="1" a="1"/>
  <c r="I1395" i="1" s="1"/>
  <c r="K2690" i="1" a="1"/>
  <c r="K2690" i="1" s="1"/>
  <c r="J2690" i="1" a="1"/>
  <c r="J2690" i="1" s="1"/>
  <c r="I2690" i="1" a="1"/>
  <c r="I2690" i="1" s="1"/>
  <c r="K2125" i="1" a="1"/>
  <c r="K2125" i="1" s="1"/>
  <c r="J2125" i="1" a="1"/>
  <c r="J2125" i="1" s="1"/>
  <c r="I2125" i="1" a="1"/>
  <c r="I2125" i="1" s="1"/>
  <c r="K1120" i="1" a="1"/>
  <c r="K1120" i="1" s="1"/>
  <c r="J1120" i="1" a="1"/>
  <c r="J1120" i="1" s="1"/>
  <c r="I1120" i="1" a="1"/>
  <c r="I1120" i="1" s="1"/>
  <c r="K2604" i="1" a="1"/>
  <c r="K2604" i="1" s="1"/>
  <c r="J2604" i="1" a="1"/>
  <c r="J2604" i="1" s="1"/>
  <c r="I2604" i="1" a="1"/>
  <c r="I2604" i="1" s="1"/>
  <c r="K3787" i="1" a="1"/>
  <c r="K3787" i="1" s="1"/>
  <c r="J3787" i="1" a="1"/>
  <c r="J3787" i="1" s="1"/>
  <c r="I3787" i="1" a="1"/>
  <c r="I3787" i="1" s="1"/>
  <c r="K192" i="1" a="1"/>
  <c r="K192" i="1" s="1"/>
  <c r="J192" i="1" a="1"/>
  <c r="J192" i="1" s="1"/>
  <c r="I192" i="1" a="1"/>
  <c r="I192" i="1" s="1"/>
  <c r="K733" i="1" a="1"/>
  <c r="K733" i="1" s="1"/>
  <c r="J733" i="1" a="1"/>
  <c r="J733" i="1" s="1"/>
  <c r="I733" i="1" a="1"/>
  <c r="I733" i="1" s="1"/>
  <c r="K2707" i="1" a="1"/>
  <c r="K2707" i="1" s="1"/>
  <c r="J2707" i="1" a="1"/>
  <c r="J2707" i="1" s="1"/>
  <c r="I2707" i="1" a="1"/>
  <c r="I2707" i="1" s="1"/>
  <c r="K741" i="1" a="1"/>
  <c r="K741" i="1" s="1"/>
  <c r="J741" i="1" a="1"/>
  <c r="J741" i="1" s="1"/>
  <c r="I741" i="1" a="1"/>
  <c r="I741" i="1" s="1"/>
  <c r="K203" i="1" a="1"/>
  <c r="K203" i="1" s="1"/>
  <c r="J203" i="1" a="1"/>
  <c r="J203" i="1" s="1"/>
  <c r="I203" i="1" a="1"/>
  <c r="I203" i="1" s="1"/>
  <c r="K2519" i="1" a="1"/>
  <c r="K2519" i="1" s="1"/>
  <c r="J2519" i="1" a="1"/>
  <c r="J2519" i="1" s="1"/>
  <c r="I2519" i="1" a="1"/>
  <c r="I2519" i="1" s="1"/>
  <c r="K98" i="1" a="1"/>
  <c r="K98" i="1" s="1"/>
  <c r="J98" i="1" a="1"/>
  <c r="J98" i="1" s="1"/>
  <c r="I98" i="1" a="1"/>
  <c r="I98" i="1" s="1"/>
  <c r="K2741" i="1" a="1"/>
  <c r="K2741" i="1" s="1"/>
  <c r="J2741" i="1" a="1"/>
  <c r="J2741" i="1" s="1"/>
  <c r="I2741" i="1" a="1"/>
  <c r="I2741" i="1" s="1"/>
  <c r="K3003" i="1" a="1"/>
  <c r="K3003" i="1" s="1"/>
  <c r="J3003" i="1" a="1"/>
  <c r="J3003" i="1" s="1"/>
  <c r="I3003" i="1" a="1"/>
  <c r="I3003" i="1" s="1"/>
  <c r="K3013" i="1" a="1"/>
  <c r="K3013" i="1" s="1"/>
  <c r="J3013" i="1" a="1"/>
  <c r="J3013" i="1" s="1"/>
  <c r="I3013" i="1" a="1"/>
  <c r="I3013" i="1" s="1"/>
  <c r="K2612" i="1" a="1"/>
  <c r="K2612" i="1" s="1"/>
  <c r="J2612" i="1" a="1"/>
  <c r="J2612" i="1" s="1"/>
  <c r="I2612" i="1" a="1"/>
  <c r="I2612" i="1" s="1"/>
  <c r="K758" i="1" a="1"/>
  <c r="K758" i="1" s="1"/>
  <c r="J758" i="1" a="1"/>
  <c r="J758" i="1" s="1"/>
  <c r="I758" i="1" a="1"/>
  <c r="I758" i="1" s="1"/>
  <c r="K785" i="1" a="1"/>
  <c r="K785" i="1" s="1"/>
  <c r="J785" i="1" a="1"/>
  <c r="J785" i="1" s="1"/>
  <c r="I785" i="1" a="1"/>
  <c r="I785" i="1" s="1"/>
  <c r="K3645" i="1" a="1"/>
  <c r="K3645" i="1" s="1"/>
  <c r="J3645" i="1" a="1"/>
  <c r="J3645" i="1" s="1"/>
  <c r="I3645" i="1" a="1"/>
  <c r="I3645" i="1" s="1"/>
  <c r="K3627" i="1" a="1"/>
  <c r="K3627" i="1" s="1"/>
  <c r="J3627" i="1" a="1"/>
  <c r="J3627" i="1" s="1"/>
  <c r="I3627" i="1" a="1"/>
  <c r="I3627" i="1" s="1"/>
  <c r="K3638" i="1" a="1"/>
  <c r="K3638" i="1" s="1"/>
  <c r="J3638" i="1" a="1"/>
  <c r="J3638" i="1" s="1"/>
  <c r="I3638" i="1" a="1"/>
  <c r="I3638" i="1" s="1"/>
  <c r="K1284" i="1" a="1"/>
  <c r="K1284" i="1" s="1"/>
  <c r="J1284" i="1" a="1"/>
  <c r="J1284" i="1" s="1"/>
  <c r="I1284" i="1" a="1"/>
  <c r="I1284" i="1" s="1"/>
  <c r="K3653" i="1" a="1"/>
  <c r="K3653" i="1" s="1"/>
  <c r="J3653" i="1" a="1"/>
  <c r="J3653" i="1" s="1"/>
  <c r="I3653" i="1" a="1"/>
  <c r="I3653" i="1" s="1"/>
  <c r="K3647" i="1" a="1"/>
  <c r="K3647" i="1" s="1"/>
  <c r="J3647" i="1" a="1"/>
  <c r="J3647" i="1" s="1"/>
  <c r="I3647" i="1" a="1"/>
  <c r="I3647" i="1" s="1"/>
  <c r="K3655" i="1" a="1"/>
  <c r="K3655" i="1" s="1"/>
  <c r="J3655" i="1" a="1"/>
  <c r="J3655" i="1" s="1"/>
  <c r="I3655" i="1" a="1"/>
  <c r="I3655" i="1" s="1"/>
  <c r="K3640" i="1" a="1"/>
  <c r="K3640" i="1" s="1"/>
  <c r="J3640" i="1" a="1"/>
  <c r="J3640" i="1" s="1"/>
  <c r="I3640" i="1" a="1"/>
  <c r="I3640" i="1" s="1"/>
  <c r="K3146" i="1" a="1"/>
  <c r="K3146" i="1" s="1"/>
  <c r="J3146" i="1" a="1"/>
  <c r="J3146" i="1" s="1"/>
  <c r="I3146" i="1" a="1"/>
  <c r="I3146" i="1" s="1"/>
  <c r="K3661" i="1" a="1"/>
  <c r="K3661" i="1" s="1"/>
  <c r="J3661" i="1" a="1"/>
  <c r="J3661" i="1" s="1"/>
  <c r="I3661" i="1" a="1"/>
  <c r="I3661" i="1" s="1"/>
  <c r="K3625" i="1" a="1"/>
  <c r="K3625" i="1" s="1"/>
  <c r="J3625" i="1" a="1"/>
  <c r="J3625" i="1" s="1"/>
  <c r="I3625" i="1" a="1"/>
  <c r="I3625" i="1" s="1"/>
  <c r="K3642" i="1" a="1"/>
  <c r="K3642" i="1" s="1"/>
  <c r="J3642" i="1" a="1"/>
  <c r="J3642" i="1" s="1"/>
  <c r="I3642" i="1" a="1"/>
  <c r="I3642" i="1" s="1"/>
  <c r="K3635" i="1" a="1"/>
  <c r="K3635" i="1" s="1"/>
  <c r="J3635" i="1" a="1"/>
  <c r="J3635" i="1" s="1"/>
  <c r="I3635" i="1" a="1"/>
  <c r="I3635" i="1" s="1"/>
  <c r="K745" i="1" a="1"/>
  <c r="K745" i="1" s="1"/>
  <c r="J745" i="1" a="1"/>
  <c r="J745" i="1" s="1"/>
  <c r="I745" i="1" a="1"/>
  <c r="I745" i="1" s="1"/>
  <c r="K731" i="1" a="1"/>
  <c r="K731" i="1" s="1"/>
  <c r="J731" i="1" a="1"/>
  <c r="J731" i="1" s="1"/>
  <c r="I731" i="1" a="1"/>
  <c r="I731" i="1" s="1"/>
  <c r="K3489" i="1" a="1"/>
  <c r="K3489" i="1" s="1"/>
  <c r="J3489" i="1" a="1"/>
  <c r="J3489" i="1" s="1"/>
  <c r="I3489" i="1" a="1"/>
  <c r="I3489" i="1" s="1"/>
  <c r="K3479" i="1" a="1"/>
  <c r="K3479" i="1" s="1"/>
  <c r="J3479" i="1" a="1"/>
  <c r="J3479" i="1" s="1"/>
  <c r="I3479" i="1" a="1"/>
  <c r="I3479" i="1" s="1"/>
  <c r="K2294" i="1" a="1"/>
  <c r="K2294" i="1" s="1"/>
  <c r="J2294" i="1" a="1"/>
  <c r="J2294" i="1" s="1"/>
  <c r="I2294" i="1" a="1"/>
  <c r="I2294" i="1" s="1"/>
  <c r="K753" i="1" a="1"/>
  <c r="K753" i="1" s="1"/>
  <c r="J753" i="1" a="1"/>
  <c r="J753" i="1" s="1"/>
  <c r="I753" i="1" a="1"/>
  <c r="I753" i="1" s="1"/>
  <c r="K734" i="1" a="1"/>
  <c r="K734" i="1" s="1"/>
  <c r="J734" i="1" a="1"/>
  <c r="J734" i="1" s="1"/>
  <c r="I734" i="1" a="1"/>
  <c r="I734" i="1" s="1"/>
  <c r="K748" i="1" a="1"/>
  <c r="K748" i="1" s="1"/>
  <c r="J748" i="1" a="1"/>
  <c r="J748" i="1" s="1"/>
  <c r="I748" i="1" a="1"/>
  <c r="I748" i="1" s="1"/>
  <c r="K3171" i="1" a="1"/>
  <c r="K3171" i="1" s="1"/>
  <c r="J3171" i="1" a="1"/>
  <c r="J3171" i="1" s="1"/>
  <c r="I3171" i="1" a="1"/>
  <c r="I3171" i="1" s="1"/>
  <c r="K2608" i="1" a="1"/>
  <c r="K2608" i="1" s="1"/>
  <c r="J2608" i="1" a="1"/>
  <c r="J2608" i="1" s="1"/>
  <c r="I2608" i="1" a="1"/>
  <c r="I2608" i="1" s="1"/>
  <c r="K2644" i="1" a="1"/>
  <c r="K2644" i="1" s="1"/>
  <c r="J2644" i="1" a="1"/>
  <c r="J2644" i="1" s="1"/>
  <c r="I2644" i="1" a="1"/>
  <c r="I2644" i="1" s="1"/>
  <c r="K2663" i="1" a="1"/>
  <c r="K2663" i="1" s="1"/>
  <c r="J2663" i="1" a="1"/>
  <c r="J2663" i="1" s="1"/>
  <c r="I2663" i="1" a="1"/>
  <c r="I2663" i="1" s="1"/>
  <c r="K2632" i="1" a="1"/>
  <c r="K2632" i="1" s="1"/>
  <c r="J2632" i="1" a="1"/>
  <c r="J2632" i="1" s="1"/>
  <c r="I2632" i="1" a="1"/>
  <c r="I2632" i="1" s="1"/>
  <c r="K2621" i="1" a="1"/>
  <c r="K2621" i="1" s="1"/>
  <c r="J2621" i="1" a="1"/>
  <c r="J2621" i="1" s="1"/>
  <c r="I2621" i="1" a="1"/>
  <c r="I2621" i="1" s="1"/>
  <c r="K2665" i="1" a="1"/>
  <c r="K2665" i="1" s="1"/>
  <c r="J2665" i="1" a="1"/>
  <c r="J2665" i="1" s="1"/>
  <c r="I2665" i="1" a="1"/>
  <c r="I2665" i="1" s="1"/>
  <c r="K2640" i="1" a="1"/>
  <c r="K2640" i="1" s="1"/>
  <c r="J2640" i="1" a="1"/>
  <c r="J2640" i="1" s="1"/>
  <c r="I2640" i="1" a="1"/>
  <c r="I2640" i="1" s="1"/>
  <c r="K2717" i="1" a="1"/>
  <c r="K2717" i="1" s="1"/>
  <c r="J2717" i="1" a="1"/>
  <c r="J2717" i="1" s="1"/>
  <c r="I2717" i="1" a="1"/>
  <c r="I2717" i="1" s="1"/>
  <c r="K3786" i="1" a="1"/>
  <c r="K3786" i="1" s="1"/>
  <c r="J3786" i="1" a="1"/>
  <c r="J3786" i="1" s="1"/>
  <c r="I3786" i="1" a="1"/>
  <c r="I3786" i="1" s="1"/>
  <c r="K2667" i="1" a="1"/>
  <c r="K2667" i="1" s="1"/>
  <c r="J2667" i="1" a="1"/>
  <c r="J2667" i="1" s="1"/>
  <c r="I2667" i="1" a="1"/>
  <c r="I2667" i="1" s="1"/>
  <c r="K2715" i="1" a="1"/>
  <c r="K2715" i="1" s="1"/>
  <c r="J2715" i="1" a="1"/>
  <c r="J2715" i="1" s="1"/>
  <c r="I2715" i="1" a="1"/>
  <c r="I2715" i="1" s="1"/>
  <c r="K325" i="1" a="1"/>
  <c r="K325" i="1" s="1"/>
  <c r="J325" i="1" a="1"/>
  <c r="J325" i="1" s="1"/>
  <c r="I325" i="1" a="1"/>
  <c r="I325" i="1" s="1"/>
  <c r="K2395" i="1" a="1"/>
  <c r="K2395" i="1" s="1"/>
  <c r="J2395" i="1" a="1"/>
  <c r="J2395" i="1" s="1"/>
  <c r="I2395" i="1" a="1"/>
  <c r="I2395" i="1" s="1"/>
  <c r="K3741" i="1" a="1"/>
  <c r="K3741" i="1" s="1"/>
  <c r="J3741" i="1" a="1"/>
  <c r="J3741" i="1" s="1"/>
  <c r="I3741" i="1" a="1"/>
  <c r="I3741" i="1" s="1"/>
  <c r="K729" i="1" a="1"/>
  <c r="K729" i="1" s="1"/>
  <c r="J729" i="1" a="1"/>
  <c r="J729" i="1" s="1"/>
  <c r="I729" i="1" a="1"/>
  <c r="I729" i="1" s="1"/>
  <c r="K2607" i="1" a="1"/>
  <c r="K2607" i="1" s="1"/>
  <c r="J2607" i="1" a="1"/>
  <c r="J2607" i="1" s="1"/>
  <c r="I2607" i="1" a="1"/>
  <c r="I2607" i="1" s="1"/>
  <c r="K2878" i="1" a="1"/>
  <c r="K2878" i="1" s="1"/>
  <c r="J2878" i="1" a="1"/>
  <c r="J2878" i="1" s="1"/>
  <c r="I2878" i="1" a="1"/>
  <c r="I2878" i="1" s="1"/>
  <c r="K450" i="1" a="1"/>
  <c r="K450" i="1" s="1"/>
  <c r="J450" i="1" a="1"/>
  <c r="J450" i="1" s="1"/>
  <c r="I450" i="1" a="1"/>
  <c r="I450" i="1" s="1"/>
  <c r="K958" i="1" a="1"/>
  <c r="K958" i="1" s="1"/>
  <c r="J958" i="1" a="1"/>
  <c r="J958" i="1" s="1"/>
  <c r="I958" i="1" a="1"/>
  <c r="I958" i="1" s="1"/>
  <c r="K989" i="1" a="1"/>
  <c r="K989" i="1" s="1"/>
  <c r="J989" i="1" a="1"/>
  <c r="J989" i="1" s="1"/>
  <c r="I989" i="1" a="1"/>
  <c r="I989" i="1" s="1"/>
  <c r="K907" i="1" a="1"/>
  <c r="K907" i="1" s="1"/>
  <c r="J907" i="1" a="1"/>
  <c r="J907" i="1" s="1"/>
  <c r="I907" i="1" a="1"/>
  <c r="I907" i="1" s="1"/>
  <c r="K967" i="1" a="1"/>
  <c r="K967" i="1" s="1"/>
  <c r="J967" i="1" a="1"/>
  <c r="J967" i="1" s="1"/>
  <c r="I967" i="1" a="1"/>
  <c r="I967" i="1" s="1"/>
  <c r="K761" i="1" a="1"/>
  <c r="K761" i="1" s="1"/>
  <c r="J761" i="1" a="1"/>
  <c r="J761" i="1" s="1"/>
  <c r="I761" i="1" a="1"/>
  <c r="I761" i="1" s="1"/>
  <c r="K2041" i="1" a="1"/>
  <c r="K2041" i="1" s="1"/>
  <c r="J2041" i="1" a="1"/>
  <c r="J2041" i="1" s="1"/>
  <c r="I2041" i="1" a="1"/>
  <c r="I2041" i="1" s="1"/>
  <c r="K234" i="1" a="1"/>
  <c r="K234" i="1" s="1"/>
  <c r="J234" i="1" a="1"/>
  <c r="J234" i="1" s="1"/>
  <c r="I234" i="1" a="1"/>
  <c r="I234" i="1" s="1"/>
  <c r="K3422" i="1" a="1"/>
  <c r="K3422" i="1" s="1"/>
  <c r="J3422" i="1" a="1"/>
  <c r="J3422" i="1" s="1"/>
  <c r="I3422" i="1" a="1"/>
  <c r="I3422" i="1" s="1"/>
  <c r="K2963" i="1" a="1"/>
  <c r="K2963" i="1" s="1"/>
  <c r="J2963" i="1" a="1"/>
  <c r="J2963" i="1" s="1"/>
  <c r="I2963" i="1" a="1"/>
  <c r="I2963" i="1" s="1"/>
  <c r="K3312" i="1" a="1"/>
  <c r="K3312" i="1" s="1"/>
  <c r="J3312" i="1" a="1"/>
  <c r="J3312" i="1" s="1"/>
  <c r="I3312" i="1" a="1"/>
  <c r="I3312" i="1" s="1"/>
  <c r="K2415" i="1" a="1"/>
  <c r="K2415" i="1" s="1"/>
  <c r="J2415" i="1" a="1"/>
  <c r="J2415" i="1" s="1"/>
  <c r="I2415" i="1" a="1"/>
  <c r="I2415" i="1" s="1"/>
  <c r="K2779" i="1" a="1"/>
  <c r="K2779" i="1" s="1"/>
  <c r="J2779" i="1" a="1"/>
  <c r="J2779" i="1" s="1"/>
  <c r="I2779" i="1" a="1"/>
  <c r="I2779" i="1" s="1"/>
  <c r="K998" i="1" a="1"/>
  <c r="K998" i="1" s="1"/>
  <c r="J998" i="1" a="1"/>
  <c r="J998" i="1" s="1"/>
  <c r="I998" i="1" a="1"/>
  <c r="I998" i="1" s="1"/>
  <c r="K990" i="1" a="1"/>
  <c r="K990" i="1" s="1"/>
  <c r="J990" i="1" a="1"/>
  <c r="J990" i="1" s="1"/>
  <c r="I990" i="1" a="1"/>
  <c r="I990" i="1" s="1"/>
  <c r="K951" i="1" a="1"/>
  <c r="K951" i="1" s="1"/>
  <c r="J951" i="1" a="1"/>
  <c r="J951" i="1" s="1"/>
  <c r="I951" i="1" a="1"/>
  <c r="I951" i="1" s="1"/>
  <c r="K3344" i="1" a="1"/>
  <c r="K3344" i="1" s="1"/>
  <c r="J3344" i="1" a="1"/>
  <c r="J3344" i="1" s="1"/>
  <c r="I3344" i="1" a="1"/>
  <c r="I3344" i="1" s="1"/>
  <c r="K2697" i="1" a="1"/>
  <c r="K2697" i="1" s="1"/>
  <c r="J2697" i="1" a="1"/>
  <c r="J2697" i="1" s="1"/>
  <c r="I2697" i="1" a="1"/>
  <c r="I2697" i="1" s="1"/>
  <c r="K3119" i="1" a="1"/>
  <c r="K3119" i="1" s="1"/>
  <c r="J3119" i="1" a="1"/>
  <c r="J3119" i="1" s="1"/>
  <c r="I3119" i="1" a="1"/>
  <c r="I3119" i="1" s="1"/>
  <c r="K1011" i="1" a="1"/>
  <c r="K1011" i="1" s="1"/>
  <c r="J1011" i="1" a="1"/>
  <c r="J1011" i="1" s="1"/>
  <c r="I1011" i="1" a="1"/>
  <c r="I1011" i="1" s="1"/>
  <c r="K2806" i="1" a="1"/>
  <c r="K2806" i="1" s="1"/>
  <c r="J2806" i="1" a="1"/>
  <c r="J2806" i="1" s="1"/>
  <c r="I2806" i="1" a="1"/>
  <c r="I2806" i="1" s="1"/>
  <c r="K750" i="1" a="1"/>
  <c r="K750" i="1" s="1"/>
  <c r="J750" i="1" a="1"/>
  <c r="J750" i="1" s="1"/>
  <c r="I750" i="1" a="1"/>
  <c r="I750" i="1" s="1"/>
  <c r="K2627" i="1" a="1"/>
  <c r="K2627" i="1" s="1"/>
  <c r="J2627" i="1" a="1"/>
  <c r="J2627" i="1" s="1"/>
  <c r="I2627" i="1" a="1"/>
  <c r="I2627" i="1" s="1"/>
  <c r="K760" i="1" a="1"/>
  <c r="K760" i="1" s="1"/>
  <c r="J760" i="1" a="1"/>
  <c r="J760" i="1" s="1"/>
  <c r="I760" i="1" a="1"/>
  <c r="I760" i="1" s="1"/>
  <c r="K2699" i="1" a="1"/>
  <c r="K2699" i="1" s="1"/>
  <c r="J2699" i="1" a="1"/>
  <c r="J2699" i="1" s="1"/>
  <c r="I2699" i="1" a="1"/>
  <c r="I2699" i="1" s="1"/>
  <c r="K470" i="1" a="1"/>
  <c r="K470" i="1" s="1"/>
  <c r="J470" i="1" a="1"/>
  <c r="J470" i="1" s="1"/>
  <c r="I470" i="1" a="1"/>
  <c r="I470" i="1" s="1"/>
  <c r="K1384" i="1" a="1"/>
  <c r="K1384" i="1" s="1"/>
  <c r="J1384" i="1" a="1"/>
  <c r="J1384" i="1" s="1"/>
  <c r="I1384" i="1" a="1"/>
  <c r="I1384" i="1" s="1"/>
  <c r="K1081" i="1" a="1"/>
  <c r="K1081" i="1" s="1"/>
  <c r="J1081" i="1" a="1"/>
  <c r="J1081" i="1" s="1"/>
  <c r="I1081" i="1" a="1"/>
  <c r="I1081" i="1" s="1"/>
  <c r="K3472" i="1" a="1"/>
  <c r="K3472" i="1" s="1"/>
  <c r="J3472" i="1" a="1"/>
  <c r="J3472" i="1" s="1"/>
  <c r="I3472" i="1" a="1"/>
  <c r="I3472" i="1" s="1"/>
  <c r="K1765" i="1" a="1"/>
  <c r="K1765" i="1" s="1"/>
  <c r="J1765" i="1" a="1"/>
  <c r="J1765" i="1" s="1"/>
  <c r="I1765" i="1" a="1"/>
  <c r="I1765" i="1" s="1"/>
  <c r="K2302" i="1" a="1"/>
  <c r="K2302" i="1" s="1"/>
  <c r="J2302" i="1" a="1"/>
  <c r="J2302" i="1" s="1"/>
  <c r="I2302" i="1" a="1"/>
  <c r="I2302" i="1" s="1"/>
  <c r="K1407" i="1" a="1"/>
  <c r="K1407" i="1" s="1"/>
  <c r="J1407" i="1" a="1"/>
  <c r="J1407" i="1" s="1"/>
  <c r="I1407" i="1" a="1"/>
  <c r="I1407" i="1" s="1"/>
  <c r="K10" i="1" a="1"/>
  <c r="K10" i="1" s="1"/>
  <c r="J10" i="1" a="1"/>
  <c r="J10" i="1" s="1"/>
  <c r="I10" i="1" a="1"/>
  <c r="I10" i="1" s="1"/>
  <c r="K59" i="1" a="1"/>
  <c r="K59" i="1" s="1"/>
  <c r="J59" i="1" a="1"/>
  <c r="J59" i="1" s="1"/>
  <c r="I59" i="1" a="1"/>
  <c r="I59" i="1" s="1"/>
  <c r="K1695" i="1" a="1"/>
  <c r="K1695" i="1" s="1"/>
  <c r="J1695" i="1" a="1"/>
  <c r="J1695" i="1" s="1"/>
  <c r="I1695" i="1" a="1"/>
  <c r="I1695" i="1" s="1"/>
  <c r="K2275" i="1" a="1"/>
  <c r="K2275" i="1" s="1"/>
  <c r="J2275" i="1" a="1"/>
  <c r="J2275" i="1" s="1"/>
  <c r="I2275" i="1" a="1"/>
  <c r="I2275" i="1" s="1"/>
  <c r="K3219" i="1" a="1"/>
  <c r="K3219" i="1" s="1"/>
  <c r="J3219" i="1" a="1"/>
  <c r="J3219" i="1" s="1"/>
  <c r="I3219" i="1" a="1"/>
  <c r="I3219" i="1" s="1"/>
  <c r="K2365" i="1" a="1"/>
  <c r="K2365" i="1" s="1"/>
  <c r="J2365" i="1" a="1"/>
  <c r="J2365" i="1" s="1"/>
  <c r="I2365" i="1" a="1"/>
  <c r="I2365" i="1" s="1"/>
  <c r="K1104" i="1" a="1"/>
  <c r="K1104" i="1" s="1"/>
  <c r="J1104" i="1" a="1"/>
  <c r="J1104" i="1" s="1"/>
  <c r="I1104" i="1" a="1"/>
  <c r="I1104" i="1" s="1"/>
  <c r="K1920" i="1" a="1"/>
  <c r="K1920" i="1" s="1"/>
  <c r="J1920" i="1" a="1"/>
  <c r="J1920" i="1" s="1"/>
  <c r="I1920" i="1" a="1"/>
  <c r="I1920" i="1" s="1"/>
  <c r="K1135" i="1" a="1"/>
  <c r="K1135" i="1" s="1"/>
  <c r="J1135" i="1" a="1"/>
  <c r="J1135" i="1" s="1"/>
  <c r="I1135" i="1" a="1"/>
  <c r="I1135" i="1" s="1"/>
  <c r="K1374" i="1" a="1"/>
  <c r="K1374" i="1" s="1"/>
  <c r="J1374" i="1" a="1"/>
  <c r="J1374" i="1" s="1"/>
  <c r="I1374" i="1" a="1"/>
  <c r="I1374" i="1" s="1"/>
  <c r="K2735" i="1" a="1"/>
  <c r="K2735" i="1" s="1"/>
  <c r="J2735" i="1" a="1"/>
  <c r="J2735" i="1" s="1"/>
  <c r="I2735" i="1" a="1"/>
  <c r="I2735" i="1" s="1"/>
  <c r="K2066" i="1" a="1"/>
  <c r="K2066" i="1" s="1"/>
  <c r="J2066" i="1" a="1"/>
  <c r="J2066" i="1" s="1"/>
  <c r="I2066" i="1" a="1"/>
  <c r="I2066" i="1" s="1"/>
  <c r="K1780" i="1" a="1"/>
  <c r="K1780" i="1" s="1"/>
  <c r="J1780" i="1" a="1"/>
  <c r="J1780" i="1" s="1"/>
  <c r="I1780" i="1" a="1"/>
  <c r="I1780" i="1" s="1"/>
  <c r="K2865" i="1" a="1"/>
  <c r="K2865" i="1" s="1"/>
  <c r="J2865" i="1" a="1"/>
  <c r="J2865" i="1" s="1"/>
  <c r="I2865" i="1" a="1"/>
  <c r="I2865" i="1" s="1"/>
  <c r="K1181" i="1" a="1"/>
  <c r="K1181" i="1" s="1"/>
  <c r="J1181" i="1" a="1"/>
  <c r="J1181" i="1" s="1"/>
  <c r="I1181" i="1" a="1"/>
  <c r="I1181" i="1" s="1"/>
  <c r="K2261" i="1" a="1"/>
  <c r="K2261" i="1" s="1"/>
  <c r="J2261" i="1" a="1"/>
  <c r="J2261" i="1" s="1"/>
  <c r="I2261" i="1" a="1"/>
  <c r="I2261" i="1" s="1"/>
  <c r="K283" i="1" a="1"/>
  <c r="K283" i="1" s="1"/>
  <c r="J283" i="1" a="1"/>
  <c r="J283" i="1" s="1"/>
  <c r="I283" i="1" a="1"/>
  <c r="I283" i="1" s="1"/>
  <c r="K714" i="1" a="1"/>
  <c r="K714" i="1" s="1"/>
  <c r="J714" i="1" a="1"/>
  <c r="J714" i="1" s="1"/>
  <c r="I714" i="1" a="1"/>
  <c r="I714" i="1" s="1"/>
  <c r="K3077" i="1" a="1"/>
  <c r="K3077" i="1" s="1"/>
  <c r="J3077" i="1" a="1"/>
  <c r="J3077" i="1" s="1"/>
  <c r="I3077" i="1" a="1"/>
  <c r="I3077" i="1" s="1"/>
  <c r="K272" i="1" a="1"/>
  <c r="K272" i="1" s="1"/>
  <c r="J272" i="1" a="1"/>
  <c r="J272" i="1" s="1"/>
  <c r="I272" i="1" a="1"/>
  <c r="I272" i="1" s="1"/>
  <c r="K434" i="1" a="1"/>
  <c r="K434" i="1" s="1"/>
  <c r="J434" i="1" a="1"/>
  <c r="J434" i="1" s="1"/>
  <c r="I434" i="1" a="1"/>
  <c r="I434" i="1" s="1"/>
  <c r="K86" i="1" a="1"/>
  <c r="K86" i="1" s="1"/>
  <c r="J86" i="1" a="1"/>
  <c r="J86" i="1" s="1"/>
  <c r="I86" i="1" a="1"/>
  <c r="I86" i="1" s="1"/>
  <c r="K353" i="1" a="1"/>
  <c r="K353" i="1" s="1"/>
  <c r="J353" i="1" a="1"/>
  <c r="J353" i="1" s="1"/>
  <c r="I353" i="1" a="1"/>
  <c r="I353" i="1" s="1"/>
  <c r="K2427" i="1" a="1"/>
  <c r="K2427" i="1" s="1"/>
  <c r="J2427" i="1" a="1"/>
  <c r="J2427" i="1" s="1"/>
  <c r="I2427" i="1" a="1"/>
  <c r="I2427" i="1" s="1"/>
  <c r="K710" i="1" a="1"/>
  <c r="K710" i="1" s="1"/>
  <c r="J710" i="1" a="1"/>
  <c r="J710" i="1" s="1"/>
  <c r="I710" i="1" a="1"/>
  <c r="I710" i="1" s="1"/>
  <c r="K359" i="1" a="1"/>
  <c r="K359" i="1" s="1"/>
  <c r="J359" i="1" a="1"/>
  <c r="J359" i="1" s="1"/>
  <c r="I359" i="1" a="1"/>
  <c r="I359" i="1" s="1"/>
  <c r="K2286" i="1" a="1"/>
  <c r="K2286" i="1" s="1"/>
  <c r="J2286" i="1" a="1"/>
  <c r="J2286" i="1" s="1"/>
  <c r="I2286" i="1" a="1"/>
  <c r="I2286" i="1" s="1"/>
  <c r="K804" i="1" a="1"/>
  <c r="K804" i="1" s="1"/>
  <c r="J804" i="1" a="1"/>
  <c r="J804" i="1" s="1"/>
  <c r="I804" i="1" a="1"/>
  <c r="I804" i="1" s="1"/>
  <c r="K2272" i="1" a="1"/>
  <c r="K2272" i="1" s="1"/>
  <c r="J2272" i="1" a="1"/>
  <c r="J2272" i="1" s="1"/>
  <c r="I2272" i="1" a="1"/>
  <c r="I2272" i="1" s="1"/>
  <c r="K2238" i="1" a="1"/>
  <c r="K2238" i="1" s="1"/>
  <c r="J2238" i="1" a="1"/>
  <c r="J2238" i="1" s="1"/>
  <c r="I2238" i="1" a="1"/>
  <c r="I2238" i="1" s="1"/>
  <c r="K402" i="1" a="1"/>
  <c r="K402" i="1" s="1"/>
  <c r="J402" i="1" a="1"/>
  <c r="J402" i="1" s="1"/>
  <c r="I402" i="1" a="1"/>
  <c r="I402" i="1" s="1"/>
  <c r="K144" i="1" a="1"/>
  <c r="K144" i="1" s="1"/>
  <c r="J144" i="1" a="1"/>
  <c r="J144" i="1" s="1"/>
  <c r="I144" i="1" a="1"/>
  <c r="I144" i="1" s="1"/>
  <c r="K138" i="1" a="1"/>
  <c r="K138" i="1" s="1"/>
  <c r="J138" i="1" a="1"/>
  <c r="J138" i="1" s="1"/>
  <c r="I138" i="1" a="1"/>
  <c r="I138" i="1" s="1"/>
  <c r="K125" i="1" a="1"/>
  <c r="K125" i="1" s="1"/>
  <c r="J125" i="1" a="1"/>
  <c r="J125" i="1" s="1"/>
  <c r="I125" i="1" a="1"/>
  <c r="I125" i="1" s="1"/>
  <c r="K2273" i="1" a="1"/>
  <c r="K2273" i="1" s="1"/>
  <c r="J2273" i="1" a="1"/>
  <c r="J2273" i="1" s="1"/>
  <c r="I2273" i="1" a="1"/>
  <c r="I2273" i="1" s="1"/>
  <c r="K1605" i="1" a="1"/>
  <c r="K1605" i="1" s="1"/>
  <c r="J1605" i="1" a="1"/>
  <c r="J1605" i="1" s="1"/>
  <c r="I1605" i="1" a="1"/>
  <c r="I1605" i="1" s="1"/>
  <c r="K455" i="1" a="1"/>
  <c r="K455" i="1" s="1"/>
  <c r="J455" i="1" a="1"/>
  <c r="J455" i="1" s="1"/>
  <c r="I455" i="1" a="1"/>
  <c r="I455" i="1" s="1"/>
  <c r="K2615" i="1" a="1"/>
  <c r="K2615" i="1" s="1"/>
  <c r="J2615" i="1" a="1"/>
  <c r="J2615" i="1" s="1"/>
  <c r="I2615" i="1" a="1"/>
  <c r="I2615" i="1" s="1"/>
  <c r="K3290" i="1" a="1"/>
  <c r="K3290" i="1" s="1"/>
  <c r="J3290" i="1" a="1"/>
  <c r="J3290" i="1" s="1"/>
  <c r="I3290" i="1" a="1"/>
  <c r="I3290" i="1" s="1"/>
  <c r="K3722" i="1" a="1"/>
  <c r="K3722" i="1" s="1"/>
  <c r="J3722" i="1" a="1"/>
  <c r="J3722" i="1" s="1"/>
  <c r="I3722" i="1" a="1"/>
  <c r="I3722" i="1" s="1"/>
  <c r="K20" i="1" a="1"/>
  <c r="K20" i="1" s="1"/>
  <c r="J20" i="1" a="1"/>
  <c r="J20" i="1" s="1"/>
  <c r="I20" i="1" a="1"/>
  <c r="I20" i="1" s="1"/>
  <c r="K13" i="1" a="1"/>
  <c r="K13" i="1" s="1"/>
  <c r="J13" i="1" a="1"/>
  <c r="J13" i="1" s="1"/>
  <c r="I13" i="1" a="1"/>
  <c r="I13" i="1" s="1"/>
  <c r="K3753" i="1" a="1"/>
  <c r="K3753" i="1" s="1"/>
  <c r="J3753" i="1" a="1"/>
  <c r="J3753" i="1" s="1"/>
  <c r="I3753" i="1" a="1"/>
  <c r="I3753" i="1" s="1"/>
  <c r="K3752" i="1" a="1"/>
  <c r="K3752" i="1" s="1"/>
  <c r="J3752" i="1" a="1"/>
  <c r="J3752" i="1" s="1"/>
  <c r="I3752" i="1" a="1"/>
  <c r="I3752" i="1" s="1"/>
  <c r="K3370" i="1" a="1"/>
  <c r="K3370" i="1" s="1"/>
  <c r="J3370" i="1" a="1"/>
  <c r="J3370" i="1" s="1"/>
  <c r="I3370" i="1" a="1"/>
  <c r="I3370" i="1" s="1"/>
  <c r="K3715" i="1" a="1"/>
  <c r="K3715" i="1" s="1"/>
  <c r="J3715" i="1" a="1"/>
  <c r="J3715" i="1" s="1"/>
  <c r="I3715" i="1" a="1"/>
  <c r="I3715" i="1" s="1"/>
  <c r="K2094" i="1" a="1"/>
  <c r="K2094" i="1" s="1"/>
  <c r="J2094" i="1" a="1"/>
  <c r="J2094" i="1" s="1"/>
  <c r="I2094" i="1" a="1"/>
  <c r="I2094" i="1" s="1"/>
  <c r="K3768" i="1" a="1"/>
  <c r="K3768" i="1" s="1"/>
  <c r="J3768" i="1" a="1"/>
  <c r="J3768" i="1" s="1"/>
  <c r="I3768" i="1" a="1"/>
  <c r="I3768" i="1" s="1"/>
  <c r="K2063" i="1" a="1"/>
  <c r="K2063" i="1" s="1"/>
  <c r="J2063" i="1" a="1"/>
  <c r="J2063" i="1" s="1"/>
  <c r="I2063" i="1" a="1"/>
  <c r="I2063" i="1" s="1"/>
  <c r="K3518" i="1" a="1"/>
  <c r="K3518" i="1" s="1"/>
  <c r="J3518" i="1" a="1"/>
  <c r="J3518" i="1" s="1"/>
  <c r="I3518" i="1" a="1"/>
  <c r="I3518" i="1" s="1"/>
  <c r="K3775" i="1" a="1"/>
  <c r="K3775" i="1" s="1"/>
  <c r="J3775" i="1" a="1"/>
  <c r="J3775" i="1" s="1"/>
  <c r="I3775" i="1" a="1"/>
  <c r="I3775" i="1" s="1"/>
  <c r="K3562" i="1" a="1"/>
  <c r="K3562" i="1" s="1"/>
  <c r="J3562" i="1" a="1"/>
  <c r="J3562" i="1" s="1"/>
  <c r="I3562" i="1" a="1"/>
  <c r="I3562" i="1" s="1"/>
  <c r="K3710" i="1" a="1"/>
  <c r="K3710" i="1" s="1"/>
  <c r="J3710" i="1" a="1"/>
  <c r="J3710" i="1" s="1"/>
  <c r="I3710" i="1" a="1"/>
  <c r="I3710" i="1" s="1"/>
  <c r="K3566" i="1" a="1"/>
  <c r="K3566" i="1" s="1"/>
  <c r="J3566" i="1" a="1"/>
  <c r="J3566" i="1" s="1"/>
  <c r="I3566" i="1" a="1"/>
  <c r="I3566" i="1" s="1"/>
  <c r="K3758" i="1" a="1"/>
  <c r="K3758" i="1" s="1"/>
  <c r="J3758" i="1" a="1"/>
  <c r="J3758" i="1" s="1"/>
  <c r="I3758" i="1" a="1"/>
  <c r="I3758" i="1" s="1"/>
  <c r="K3789" i="1" a="1"/>
  <c r="K3789" i="1" s="1"/>
  <c r="J3789" i="1" a="1"/>
  <c r="J3789" i="1" s="1"/>
  <c r="I3789" i="1" a="1"/>
  <c r="I3789" i="1" s="1"/>
  <c r="K3822" i="1" a="1"/>
  <c r="K3822" i="1" s="1"/>
  <c r="J3822" i="1" a="1"/>
  <c r="J3822" i="1" s="1"/>
  <c r="I3822" i="1" a="1"/>
  <c r="I3822" i="1" s="1"/>
  <c r="K3701" i="1" a="1"/>
  <c r="K3701" i="1" s="1"/>
  <c r="J3701" i="1" a="1"/>
  <c r="J3701" i="1" s="1"/>
  <c r="I3701" i="1" a="1"/>
  <c r="I3701" i="1" s="1"/>
  <c r="K3719" i="1" a="1"/>
  <c r="K3719" i="1" s="1"/>
  <c r="J3719" i="1" a="1"/>
  <c r="J3719" i="1" s="1"/>
  <c r="I3719" i="1" a="1"/>
  <c r="I3719" i="1" s="1"/>
  <c r="K3636" i="1" a="1"/>
  <c r="K3636" i="1" s="1"/>
  <c r="J3636" i="1" a="1"/>
  <c r="J3636" i="1" s="1"/>
  <c r="I3636" i="1" a="1"/>
  <c r="I3636" i="1" s="1"/>
  <c r="K3637" i="1" a="1"/>
  <c r="K3637" i="1" s="1"/>
  <c r="J3637" i="1" a="1"/>
  <c r="J3637" i="1" s="1"/>
  <c r="I3637" i="1" a="1"/>
  <c r="I3637" i="1" s="1"/>
  <c r="K3801" i="1" a="1"/>
  <c r="K3801" i="1" s="1"/>
  <c r="J3801" i="1" a="1"/>
  <c r="J3801" i="1" s="1"/>
  <c r="I3801" i="1" a="1"/>
  <c r="I3801" i="1" s="1"/>
  <c r="K3806" i="1" a="1"/>
  <c r="K3806" i="1" s="1"/>
  <c r="J3806" i="1" a="1"/>
  <c r="J3806" i="1" s="1"/>
  <c r="I3806" i="1" a="1"/>
  <c r="I3806" i="1" s="1"/>
  <c r="K3728" i="1" a="1"/>
  <c r="K3728" i="1" s="1"/>
  <c r="J3728" i="1" a="1"/>
  <c r="J3728" i="1" s="1"/>
  <c r="I3728" i="1" a="1"/>
  <c r="I3728" i="1" s="1"/>
  <c r="K3658" i="1" a="1"/>
  <c r="K3658" i="1" s="1"/>
  <c r="J3658" i="1" a="1"/>
  <c r="J3658" i="1" s="1"/>
  <c r="I3658" i="1" a="1"/>
  <c r="I3658" i="1" s="1"/>
  <c r="K2657" i="1" a="1"/>
  <c r="K2657" i="1" s="1"/>
  <c r="J2657" i="1" a="1"/>
  <c r="J2657" i="1" s="1"/>
  <c r="I2657" i="1" a="1"/>
  <c r="I2657" i="1" s="1"/>
  <c r="K2136" i="1" a="1"/>
  <c r="K2136" i="1" s="1"/>
  <c r="J2136" i="1" a="1"/>
  <c r="J2136" i="1" s="1"/>
  <c r="I2136" i="1" a="1"/>
  <c r="I2136" i="1" s="1"/>
  <c r="K2482" i="1" a="1"/>
  <c r="K2482" i="1" s="1"/>
  <c r="J2482" i="1" a="1"/>
  <c r="J2482" i="1" s="1"/>
  <c r="I2482" i="1" a="1"/>
  <c r="I2482" i="1" s="1"/>
  <c r="K3564" i="1" a="1"/>
  <c r="K3564" i="1" s="1"/>
  <c r="J3564" i="1" a="1"/>
  <c r="J3564" i="1" s="1"/>
  <c r="I3564" i="1" a="1"/>
  <c r="I3564" i="1" s="1"/>
  <c r="K2681" i="1" a="1"/>
  <c r="K2681" i="1" s="1"/>
  <c r="J2681" i="1" a="1"/>
  <c r="J2681" i="1" s="1"/>
  <c r="I2681" i="1" a="1"/>
  <c r="I2681" i="1" s="1"/>
  <c r="K1983" i="1" a="1"/>
  <c r="K1983" i="1" s="1"/>
  <c r="J1983" i="1" a="1"/>
  <c r="J1983" i="1" s="1"/>
  <c r="I1983" i="1" a="1"/>
  <c r="I1983" i="1" s="1"/>
  <c r="K2805" i="1" a="1"/>
  <c r="K2805" i="1" s="1"/>
  <c r="J2805" i="1" a="1"/>
  <c r="J2805" i="1" s="1"/>
  <c r="I2805" i="1" a="1"/>
  <c r="I2805" i="1" s="1"/>
  <c r="K1819" i="1" a="1"/>
  <c r="K1819" i="1" s="1"/>
  <c r="J1819" i="1" a="1"/>
  <c r="J1819" i="1" s="1"/>
  <c r="I1819" i="1" a="1"/>
  <c r="I1819" i="1" s="1"/>
  <c r="K3579" i="1" a="1"/>
  <c r="K3579" i="1" s="1"/>
  <c r="J3579" i="1" a="1"/>
  <c r="J3579" i="1" s="1"/>
  <c r="I3579" i="1" a="1"/>
  <c r="I3579" i="1" s="1"/>
  <c r="K3135" i="1" a="1"/>
  <c r="K3135" i="1" s="1"/>
  <c r="J3135" i="1" a="1"/>
  <c r="J3135" i="1" s="1"/>
  <c r="I3135" i="1" a="1"/>
  <c r="I3135" i="1" s="1"/>
  <c r="K3700" i="1" a="1"/>
  <c r="K3700" i="1" s="1"/>
  <c r="J3700" i="1" a="1"/>
  <c r="J3700" i="1" s="1"/>
  <c r="I3700" i="1" a="1"/>
  <c r="I3700" i="1" s="1"/>
  <c r="K71" i="1" a="1"/>
  <c r="K71" i="1" s="1"/>
  <c r="J71" i="1" a="1"/>
  <c r="J71" i="1" s="1"/>
  <c r="I71" i="1" a="1"/>
  <c r="I71" i="1" s="1"/>
  <c r="K3574" i="1" a="1"/>
  <c r="K3574" i="1" s="1"/>
  <c r="J3574" i="1" a="1"/>
  <c r="J3574" i="1" s="1"/>
  <c r="I3574" i="1" a="1"/>
  <c r="I3574" i="1" s="1"/>
  <c r="K3747" i="1" a="1"/>
  <c r="K3747" i="1" s="1"/>
  <c r="J3747" i="1" a="1"/>
  <c r="J3747" i="1" s="1"/>
  <c r="I3747" i="1" a="1"/>
  <c r="I3747" i="1" s="1"/>
  <c r="K3695" i="1" a="1"/>
  <c r="K3695" i="1" s="1"/>
  <c r="J3695" i="1" a="1"/>
  <c r="J3695" i="1" s="1"/>
  <c r="I3695" i="1" a="1"/>
  <c r="I3695" i="1" s="1"/>
  <c r="K3687" i="1" a="1"/>
  <c r="K3687" i="1" s="1"/>
  <c r="J3687" i="1" a="1"/>
  <c r="J3687" i="1" s="1"/>
  <c r="I3687" i="1" a="1"/>
  <c r="I3687" i="1" s="1"/>
  <c r="K3698" i="1" a="1"/>
  <c r="K3698" i="1" s="1"/>
  <c r="J3698" i="1" a="1"/>
  <c r="J3698" i="1" s="1"/>
  <c r="I3698" i="1" a="1"/>
  <c r="I3698" i="1" s="1"/>
  <c r="K3819" i="1" a="1"/>
  <c r="K3819" i="1" s="1"/>
  <c r="J3819" i="1" a="1"/>
  <c r="J3819" i="1" s="1"/>
  <c r="I3819" i="1" a="1"/>
  <c r="I3819" i="1" s="1"/>
  <c r="K3682" i="1" a="1"/>
  <c r="K3682" i="1" s="1"/>
  <c r="J3682" i="1" a="1"/>
  <c r="J3682" i="1" s="1"/>
  <c r="I3682" i="1" a="1"/>
  <c r="I3682" i="1" s="1"/>
  <c r="K3703" i="1" a="1"/>
  <c r="K3703" i="1" s="1"/>
  <c r="J3703" i="1" a="1"/>
  <c r="J3703" i="1" s="1"/>
  <c r="I3703" i="1" a="1"/>
  <c r="I3703" i="1" s="1"/>
  <c r="K3684" i="1" a="1"/>
  <c r="K3684" i="1" s="1"/>
  <c r="J3684" i="1" a="1"/>
  <c r="J3684" i="1" s="1"/>
  <c r="I3684" i="1" a="1"/>
  <c r="I3684" i="1" s="1"/>
  <c r="K1138" i="1" a="1"/>
  <c r="K1138" i="1" s="1"/>
  <c r="J1138" i="1" a="1"/>
  <c r="J1138" i="1" s="1"/>
  <c r="I1138" i="1" a="1"/>
  <c r="I1138" i="1" s="1"/>
  <c r="K3690" i="1" a="1"/>
  <c r="K3690" i="1" s="1"/>
  <c r="J3690" i="1" a="1"/>
  <c r="J3690" i="1" s="1"/>
  <c r="I3690" i="1" a="1"/>
  <c r="I3690" i="1" s="1"/>
  <c r="K3765" i="1" a="1"/>
  <c r="K3765" i="1" s="1"/>
  <c r="J3765" i="1" a="1"/>
  <c r="J3765" i="1" s="1"/>
  <c r="I3765" i="1" a="1"/>
  <c r="I3765" i="1" s="1"/>
  <c r="K875" i="1" a="1"/>
  <c r="K875" i="1" s="1"/>
  <c r="J875" i="1" a="1"/>
  <c r="J875" i="1" s="1"/>
  <c r="I875" i="1" a="1"/>
  <c r="I875" i="1" s="1"/>
  <c r="K3486" i="1" a="1"/>
  <c r="K3486" i="1" s="1"/>
  <c r="J3486" i="1" a="1"/>
  <c r="J3486" i="1" s="1"/>
  <c r="I3486" i="1" a="1"/>
  <c r="I3486" i="1" s="1"/>
  <c r="K3482" i="1" a="1"/>
  <c r="K3482" i="1" s="1"/>
  <c r="J3482" i="1" a="1"/>
  <c r="J3482" i="1" s="1"/>
  <c r="I3482" i="1" a="1"/>
  <c r="I3482" i="1" s="1"/>
  <c r="K1520" i="1" a="1"/>
  <c r="K1520" i="1" s="1"/>
  <c r="J1520" i="1" a="1"/>
  <c r="J1520" i="1" s="1"/>
  <c r="I1520" i="1" a="1"/>
  <c r="I1520" i="1" s="1"/>
  <c r="K3055" i="1" a="1"/>
  <c r="K3055" i="1" s="1"/>
  <c r="J3055" i="1" a="1"/>
  <c r="J3055" i="1" s="1"/>
  <c r="I3055" i="1" a="1"/>
  <c r="I3055" i="1" s="1"/>
  <c r="K1936" i="1" a="1"/>
  <c r="K1936" i="1" s="1"/>
  <c r="J1936" i="1" a="1"/>
  <c r="J1936" i="1" s="1"/>
  <c r="I1936" i="1" a="1"/>
  <c r="I1936" i="1" s="1"/>
  <c r="K3816" i="1" a="1"/>
  <c r="K3816" i="1" s="1"/>
  <c r="J3816" i="1" a="1"/>
  <c r="J3816" i="1" s="1"/>
  <c r="I3816" i="1" a="1"/>
  <c r="I3816" i="1" s="1"/>
  <c r="K2858" i="1" a="1"/>
  <c r="K2858" i="1" s="1"/>
  <c r="J2858" i="1" a="1"/>
  <c r="J2858" i="1" s="1"/>
  <c r="I2858" i="1" a="1"/>
  <c r="I2858" i="1" s="1"/>
  <c r="K3373" i="1" a="1"/>
  <c r="K3373" i="1" s="1"/>
  <c r="J3373" i="1" a="1"/>
  <c r="J3373" i="1" s="1"/>
  <c r="I3373" i="1" a="1"/>
  <c r="I3373" i="1" s="1"/>
  <c r="K3474" i="1" a="1"/>
  <c r="K3474" i="1" s="1"/>
  <c r="J3474" i="1" a="1"/>
  <c r="J3474" i="1" s="1"/>
  <c r="I3474" i="1" a="1"/>
  <c r="I3474" i="1" s="1"/>
  <c r="K2960" i="1" a="1"/>
  <c r="K2960" i="1" s="1"/>
  <c r="J2960" i="1" a="1"/>
  <c r="J2960" i="1" s="1"/>
  <c r="I2960" i="1" a="1"/>
  <c r="I2960" i="1" s="1"/>
  <c r="K270" i="1" a="1"/>
  <c r="K270" i="1" s="1"/>
  <c r="J270" i="1" a="1"/>
  <c r="J270" i="1" s="1"/>
  <c r="I270" i="1" a="1"/>
  <c r="I270" i="1" s="1"/>
  <c r="K263" i="1" a="1"/>
  <c r="K263" i="1" s="1"/>
  <c r="J263" i="1" a="1"/>
  <c r="J263" i="1" s="1"/>
  <c r="I263" i="1" a="1"/>
  <c r="I263" i="1" s="1"/>
  <c r="K3580" i="1" a="1"/>
  <c r="K3580" i="1" s="1"/>
  <c r="J3580" i="1" a="1"/>
  <c r="J3580" i="1" s="1"/>
  <c r="I3580" i="1" a="1"/>
  <c r="I3580" i="1" s="1"/>
  <c r="K3561" i="1" a="1"/>
  <c r="K3561" i="1" s="1"/>
  <c r="J3561" i="1" a="1"/>
  <c r="J3561" i="1" s="1"/>
  <c r="I3561" i="1" a="1"/>
  <c r="I3561" i="1" s="1"/>
  <c r="K3711" i="1" a="1"/>
  <c r="K3711" i="1" s="1"/>
  <c r="J3711" i="1" a="1"/>
  <c r="J3711" i="1" s="1"/>
  <c r="I3711" i="1" a="1"/>
  <c r="I3711" i="1" s="1"/>
  <c r="K3559" i="1" a="1"/>
  <c r="K3559" i="1" s="1"/>
  <c r="J3559" i="1" a="1"/>
  <c r="J3559" i="1" s="1"/>
  <c r="I3559" i="1" a="1"/>
  <c r="I3559" i="1" s="1"/>
  <c r="K3557" i="1" a="1"/>
  <c r="K3557" i="1" s="1"/>
  <c r="J3557" i="1" a="1"/>
  <c r="J3557" i="1" s="1"/>
  <c r="I3557" i="1" a="1"/>
  <c r="I3557" i="1" s="1"/>
  <c r="K3746" i="1" a="1"/>
  <c r="K3746" i="1" s="1"/>
  <c r="J3746" i="1" a="1"/>
  <c r="J3746" i="1" s="1"/>
  <c r="I3746" i="1" a="1"/>
  <c r="I3746" i="1" s="1"/>
  <c r="K1530" i="1" a="1"/>
  <c r="K1530" i="1" s="1"/>
  <c r="J1530" i="1" a="1"/>
  <c r="J1530" i="1" s="1"/>
  <c r="I1530" i="1" a="1"/>
  <c r="I1530" i="1" s="1"/>
  <c r="K416" i="1" a="1"/>
  <c r="K416" i="1" s="1"/>
  <c r="J416" i="1" a="1"/>
  <c r="J416" i="1" s="1"/>
  <c r="I416" i="1" a="1"/>
  <c r="I416" i="1" s="1"/>
  <c r="K3573" i="1" a="1"/>
  <c r="K3573" i="1" s="1"/>
  <c r="J3573" i="1" a="1"/>
  <c r="J3573" i="1" s="1"/>
  <c r="I3573" i="1" a="1"/>
  <c r="I3573" i="1" s="1"/>
  <c r="K3669" i="1" a="1"/>
  <c r="K3669" i="1" s="1"/>
  <c r="J3669" i="1" a="1"/>
  <c r="J3669" i="1" s="1"/>
  <c r="I3669" i="1" a="1"/>
  <c r="I3669" i="1" s="1"/>
  <c r="K3599" i="1" a="1"/>
  <c r="K3599" i="1" s="1"/>
  <c r="J3599" i="1" a="1"/>
  <c r="J3599" i="1" s="1"/>
  <c r="I3599" i="1" a="1"/>
  <c r="I3599" i="1" s="1"/>
  <c r="K2277" i="1" a="1"/>
  <c r="K2277" i="1" s="1"/>
  <c r="J2277" i="1" a="1"/>
  <c r="J2277" i="1" s="1"/>
  <c r="I2277" i="1" a="1"/>
  <c r="I2277" i="1" s="1"/>
  <c r="K3792" i="1" a="1"/>
  <c r="K3792" i="1" s="1"/>
  <c r="J3792" i="1" a="1"/>
  <c r="J3792" i="1" s="1"/>
  <c r="I3792" i="1" a="1"/>
  <c r="I3792" i="1" s="1"/>
  <c r="K3830" i="1" a="1"/>
  <c r="K3830" i="1" s="1"/>
  <c r="J3830" i="1" a="1"/>
  <c r="J3830" i="1" s="1"/>
  <c r="I3830" i="1" a="1"/>
  <c r="I3830" i="1" s="1"/>
  <c r="K3733" i="1" a="1"/>
  <c r="K3733" i="1" s="1"/>
  <c r="J3733" i="1" a="1"/>
  <c r="J3733" i="1" s="1"/>
  <c r="I3733" i="1" a="1"/>
  <c r="I3733" i="1" s="1"/>
  <c r="K3803" i="1" a="1"/>
  <c r="K3803" i="1" s="1"/>
  <c r="J3803" i="1" a="1"/>
  <c r="J3803" i="1" s="1"/>
  <c r="I3803" i="1" a="1"/>
  <c r="I3803" i="1" s="1"/>
  <c r="K3448" i="1" a="1"/>
  <c r="K3448" i="1" s="1"/>
  <c r="J3448" i="1" a="1"/>
  <c r="J3448" i="1" s="1"/>
  <c r="I3448" i="1" a="1"/>
  <c r="I3448" i="1" s="1"/>
  <c r="K3451" i="1" a="1"/>
  <c r="K3451" i="1" s="1"/>
  <c r="J3451" i="1" a="1"/>
  <c r="J3451" i="1" s="1"/>
  <c r="I3451" i="1" a="1"/>
  <c r="I3451" i="1" s="1"/>
  <c r="K3447" i="1" a="1"/>
  <c r="K3447" i="1" s="1"/>
  <c r="J3447" i="1" a="1"/>
  <c r="J3447" i="1" s="1"/>
  <c r="I3447" i="1" a="1"/>
  <c r="I3447" i="1" s="1"/>
  <c r="K3449" i="1" a="1"/>
  <c r="K3449" i="1" s="1"/>
  <c r="J3449" i="1" a="1"/>
  <c r="J3449" i="1" s="1"/>
  <c r="I3449" i="1" a="1"/>
  <c r="I3449" i="1" s="1"/>
  <c r="K3260" i="1" a="1"/>
  <c r="K3260" i="1" s="1"/>
  <c r="J3260" i="1" a="1"/>
  <c r="J3260" i="1" s="1"/>
  <c r="I3260" i="1" a="1"/>
  <c r="I3260" i="1" s="1"/>
  <c r="K2484" i="1" a="1"/>
  <c r="K2484" i="1" s="1"/>
  <c r="J2484" i="1" a="1"/>
  <c r="J2484" i="1" s="1"/>
  <c r="I2484" i="1" a="1"/>
  <c r="I2484" i="1" s="1"/>
  <c r="K3610" i="1" a="1"/>
  <c r="K3610" i="1" s="1"/>
  <c r="J3610" i="1" a="1"/>
  <c r="J3610" i="1" s="1"/>
  <c r="I3610" i="1" a="1"/>
  <c r="I3610" i="1" s="1"/>
  <c r="K3782" i="1" a="1"/>
  <c r="K3782" i="1" s="1"/>
  <c r="J3782" i="1" a="1"/>
  <c r="J3782" i="1" s="1"/>
  <c r="I3782" i="1" a="1"/>
  <c r="I3782" i="1" s="1"/>
  <c r="K2671" i="1" a="1"/>
  <c r="K2671" i="1" s="1"/>
  <c r="J2671" i="1" a="1"/>
  <c r="J2671" i="1" s="1"/>
  <c r="I2671" i="1" a="1"/>
  <c r="I2671" i="1" s="1"/>
  <c r="K1745" i="1" a="1"/>
  <c r="K1745" i="1" s="1"/>
  <c r="J1745" i="1" a="1"/>
  <c r="J1745" i="1" s="1"/>
  <c r="I1745" i="1" a="1"/>
  <c r="I1745" i="1" s="1"/>
  <c r="K1839" i="1" a="1"/>
  <c r="K1839" i="1" s="1"/>
  <c r="J1839" i="1" a="1"/>
  <c r="J1839" i="1" s="1"/>
  <c r="I1839" i="1" a="1"/>
  <c r="I1839" i="1" s="1"/>
  <c r="K1639" i="1" a="1"/>
  <c r="K1639" i="1" s="1"/>
  <c r="J1639" i="1" a="1"/>
  <c r="J1639" i="1" s="1"/>
  <c r="I1639" i="1" a="1"/>
  <c r="I1639" i="1" s="1"/>
  <c r="K2461" i="1" a="1"/>
  <c r="K2461" i="1" s="1"/>
  <c r="J2461" i="1" a="1"/>
  <c r="J2461" i="1" s="1"/>
  <c r="I2461" i="1" a="1"/>
  <c r="I2461" i="1" s="1"/>
  <c r="K156" i="1" a="1"/>
  <c r="K156" i="1" s="1"/>
  <c r="J156" i="1" a="1"/>
  <c r="J156" i="1" s="1"/>
  <c r="I156" i="1" a="1"/>
  <c r="I156" i="1" s="1"/>
  <c r="K3827" i="1" a="1"/>
  <c r="K3827" i="1" s="1"/>
  <c r="J3827" i="1" a="1"/>
  <c r="J3827" i="1" s="1"/>
  <c r="I3827" i="1" a="1"/>
  <c r="I3827" i="1" s="1"/>
  <c r="K3569" i="1" a="1"/>
  <c r="K3569" i="1" s="1"/>
  <c r="J3569" i="1" a="1"/>
  <c r="J3569" i="1" s="1"/>
  <c r="I3569" i="1" a="1"/>
  <c r="I3569" i="1" s="1"/>
  <c r="K3584" i="1" a="1"/>
  <c r="K3584" i="1" s="1"/>
  <c r="J3584" i="1" a="1"/>
  <c r="J3584" i="1" s="1"/>
  <c r="I3584" i="1" a="1"/>
  <c r="I3584" i="1" s="1"/>
  <c r="K3796" i="1" a="1"/>
  <c r="K3796" i="1" s="1"/>
  <c r="J3796" i="1" a="1"/>
  <c r="J3796" i="1" s="1"/>
  <c r="I3796" i="1" a="1"/>
  <c r="I3796" i="1" s="1"/>
  <c r="K3544" i="1" a="1"/>
  <c r="K3544" i="1" s="1"/>
  <c r="J3544" i="1" a="1"/>
  <c r="J3544" i="1" s="1"/>
  <c r="I3544" i="1" a="1"/>
  <c r="I3544" i="1" s="1"/>
  <c r="K3593" i="1" a="1"/>
  <c r="K3593" i="1" s="1"/>
  <c r="J3593" i="1" a="1"/>
  <c r="J3593" i="1" s="1"/>
  <c r="I3593" i="1" a="1"/>
  <c r="I3593" i="1" s="1"/>
  <c r="K3826" i="1" a="1"/>
  <c r="K3826" i="1" s="1"/>
  <c r="J3826" i="1" a="1"/>
  <c r="J3826" i="1" s="1"/>
  <c r="I3826" i="1" a="1"/>
  <c r="I3826" i="1" s="1"/>
  <c r="K1669" i="1" a="1"/>
  <c r="K1669" i="1" s="1"/>
  <c r="J1669" i="1" a="1"/>
  <c r="J1669" i="1" s="1"/>
  <c r="I1669" i="1" a="1"/>
  <c r="I1669" i="1" s="1"/>
  <c r="K3808" i="1" a="1"/>
  <c r="K3808" i="1" s="1"/>
  <c r="J3808" i="1" a="1"/>
  <c r="J3808" i="1" s="1"/>
  <c r="I3808" i="1" a="1"/>
  <c r="I3808" i="1" s="1"/>
  <c r="K3473" i="1" a="1"/>
  <c r="K3473" i="1" s="1"/>
  <c r="J3473" i="1" a="1"/>
  <c r="J3473" i="1" s="1"/>
  <c r="I3473" i="1" a="1"/>
  <c r="I3473" i="1" s="1"/>
  <c r="K3699" i="1" a="1"/>
  <c r="K3699" i="1" s="1"/>
  <c r="J3699" i="1" a="1"/>
  <c r="J3699" i="1" s="1"/>
  <c r="I3699" i="1" a="1"/>
  <c r="I3699" i="1" s="1"/>
  <c r="K2357" i="1" a="1"/>
  <c r="K2357" i="1" s="1"/>
  <c r="J2357" i="1" a="1"/>
  <c r="J2357" i="1" s="1"/>
  <c r="I2357" i="1" a="1"/>
  <c r="I2357" i="1" s="1"/>
  <c r="K3702" i="1" a="1"/>
  <c r="K3702" i="1" s="1"/>
  <c r="J3702" i="1" a="1"/>
  <c r="J3702" i="1" s="1"/>
  <c r="I3702" i="1" a="1"/>
  <c r="I3702" i="1" s="1"/>
  <c r="K3670" i="1" a="1"/>
  <c r="K3670" i="1" s="1"/>
  <c r="J3670" i="1" a="1"/>
  <c r="J3670" i="1" s="1"/>
  <c r="I3670" i="1" a="1"/>
  <c r="I3670" i="1" s="1"/>
  <c r="K3751" i="1" a="1"/>
  <c r="K3751" i="1" s="1"/>
  <c r="J3751" i="1" a="1"/>
  <c r="J3751" i="1" s="1"/>
  <c r="I3751" i="1" a="1"/>
  <c r="I3751" i="1" s="1"/>
  <c r="K3581" i="1" a="1"/>
  <c r="K3581" i="1" s="1"/>
  <c r="J3581" i="1" a="1"/>
  <c r="J3581" i="1" s="1"/>
  <c r="I3581" i="1" a="1"/>
  <c r="I3581" i="1" s="1"/>
  <c r="K1442" i="1" a="1"/>
  <c r="K1442" i="1" s="1"/>
  <c r="J1442" i="1" a="1"/>
  <c r="J1442" i="1" s="1"/>
  <c r="I1442" i="1" a="1"/>
  <c r="I1442" i="1" s="1"/>
  <c r="K2905" i="1" a="1"/>
  <c r="K2905" i="1" s="1"/>
  <c r="J2905" i="1" a="1"/>
  <c r="J2905" i="1" s="1"/>
  <c r="I2905" i="1" a="1"/>
  <c r="I2905" i="1" s="1"/>
  <c r="K2468" i="1" a="1"/>
  <c r="K2468" i="1" s="1"/>
  <c r="J2468" i="1" a="1"/>
  <c r="J2468" i="1" s="1"/>
  <c r="I2468" i="1" a="1"/>
  <c r="I2468" i="1" s="1"/>
  <c r="K545" i="1" a="1"/>
  <c r="K545" i="1" s="1"/>
  <c r="J545" i="1" a="1"/>
  <c r="J545" i="1" s="1"/>
  <c r="I545" i="1" a="1"/>
  <c r="I545" i="1" s="1"/>
  <c r="K2739" i="1" a="1"/>
  <c r="K2739" i="1" s="1"/>
  <c r="J2739" i="1" a="1"/>
  <c r="J2739" i="1" s="1"/>
  <c r="I2739" i="1" a="1"/>
  <c r="I2739" i="1" s="1"/>
  <c r="K585" i="1" a="1"/>
  <c r="K585" i="1" s="1"/>
  <c r="J585" i="1" a="1"/>
  <c r="J585" i="1" s="1"/>
  <c r="I585" i="1" a="1"/>
  <c r="I585" i="1" s="1"/>
  <c r="K536" i="1" a="1"/>
  <c r="K536" i="1" s="1"/>
  <c r="J536" i="1" a="1"/>
  <c r="J536" i="1" s="1"/>
  <c r="I536" i="1" a="1"/>
  <c r="I536" i="1" s="1"/>
  <c r="K578" i="1" a="1"/>
  <c r="K578" i="1" s="1"/>
  <c r="J578" i="1" a="1"/>
  <c r="J578" i="1" s="1"/>
  <c r="I578" i="1" a="1"/>
  <c r="I578" i="1" s="1"/>
  <c r="K101" i="1" a="1"/>
  <c r="K101" i="1" s="1"/>
  <c r="J101" i="1" a="1"/>
  <c r="J101" i="1" s="1"/>
  <c r="I101" i="1" a="1"/>
  <c r="I101" i="1" s="1"/>
  <c r="K94" i="1" a="1"/>
  <c r="K94" i="1" s="1"/>
  <c r="J94" i="1" a="1"/>
  <c r="J94" i="1" s="1"/>
  <c r="I94" i="1" a="1"/>
  <c r="I94" i="1" s="1"/>
  <c r="K1201" i="1" a="1"/>
  <c r="K1201" i="1" s="1"/>
  <c r="J1201" i="1" a="1"/>
  <c r="J1201" i="1" s="1"/>
  <c r="I1201" i="1" a="1"/>
  <c r="I1201" i="1" s="1"/>
  <c r="K3402" i="1" a="1"/>
  <c r="K3402" i="1" s="1"/>
  <c r="J3402" i="1" a="1"/>
  <c r="J3402" i="1" s="1"/>
  <c r="I3402" i="1" a="1"/>
  <c r="I3402" i="1" s="1"/>
  <c r="K3354" i="1" a="1"/>
  <c r="K3354" i="1" s="1"/>
  <c r="J3354" i="1" a="1"/>
  <c r="J3354" i="1" s="1"/>
  <c r="I3354" i="1" a="1"/>
  <c r="I3354" i="1" s="1"/>
  <c r="K451" i="1" a="1"/>
  <c r="K451" i="1" s="1"/>
  <c r="J451" i="1" a="1"/>
  <c r="J451" i="1" s="1"/>
  <c r="I451" i="1" a="1"/>
  <c r="I451" i="1" s="1"/>
  <c r="K3360" i="1" a="1"/>
  <c r="K3360" i="1" s="1"/>
  <c r="J3360" i="1" a="1"/>
  <c r="J3360" i="1" s="1"/>
  <c r="I3360" i="1" a="1"/>
  <c r="I3360" i="1" s="1"/>
  <c r="K3369" i="1" a="1"/>
  <c r="K3369" i="1" s="1"/>
  <c r="J3369" i="1" a="1"/>
  <c r="J3369" i="1" s="1"/>
  <c r="I3369" i="1" a="1"/>
  <c r="I3369" i="1" s="1"/>
  <c r="K2116" i="1" a="1"/>
  <c r="K2116" i="1" s="1"/>
  <c r="J2116" i="1" a="1"/>
  <c r="J2116" i="1" s="1"/>
  <c r="I2116" i="1" a="1"/>
  <c r="I2116" i="1" s="1"/>
  <c r="K3389" i="1" a="1"/>
  <c r="K3389" i="1" s="1"/>
  <c r="J3389" i="1" a="1"/>
  <c r="J3389" i="1" s="1"/>
  <c r="I3389" i="1" a="1"/>
  <c r="I3389" i="1" s="1"/>
  <c r="K3560" i="1" a="1"/>
  <c r="K3560" i="1" s="1"/>
  <c r="J3560" i="1" a="1"/>
  <c r="J3560" i="1" s="1"/>
  <c r="I3560" i="1" a="1"/>
  <c r="I3560" i="1" s="1"/>
  <c r="K3368" i="1" a="1"/>
  <c r="K3368" i="1" s="1"/>
  <c r="J3368" i="1" a="1"/>
  <c r="J3368" i="1" s="1"/>
  <c r="I3368" i="1" a="1"/>
  <c r="I3368" i="1" s="1"/>
  <c r="K2843" i="1" a="1"/>
  <c r="K2843" i="1" s="1"/>
  <c r="J2843" i="1" a="1"/>
  <c r="J2843" i="1" s="1"/>
  <c r="I2843" i="1" a="1"/>
  <c r="I2843" i="1" s="1"/>
  <c r="K2652" i="1" a="1"/>
  <c r="K2652" i="1" s="1"/>
  <c r="J2652" i="1" a="1"/>
  <c r="J2652" i="1" s="1"/>
  <c r="I2652" i="1" a="1"/>
  <c r="I2652" i="1" s="1"/>
  <c r="K557" i="1" a="1"/>
  <c r="K557" i="1" s="1"/>
  <c r="J557" i="1" a="1"/>
  <c r="J557" i="1" s="1"/>
  <c r="I557" i="1" a="1"/>
  <c r="I557" i="1" s="1"/>
  <c r="K3355" i="1" a="1"/>
  <c r="K3355" i="1" s="1"/>
  <c r="J3355" i="1" a="1"/>
  <c r="J3355" i="1" s="1"/>
  <c r="I3355" i="1" a="1"/>
  <c r="I3355" i="1" s="1"/>
  <c r="K3597" i="1" a="1"/>
  <c r="K3597" i="1" s="1"/>
  <c r="J3597" i="1" a="1"/>
  <c r="J3597" i="1" s="1"/>
  <c r="I3597" i="1" a="1"/>
  <c r="I3597" i="1" s="1"/>
  <c r="K1463" i="1" a="1"/>
  <c r="K1463" i="1" s="1"/>
  <c r="J1463" i="1" a="1"/>
  <c r="J1463" i="1" s="1"/>
  <c r="I1463" i="1" a="1"/>
  <c r="I1463" i="1" s="1"/>
  <c r="K3657" i="1" a="1"/>
  <c r="K3657" i="1" s="1"/>
  <c r="J3657" i="1" a="1"/>
  <c r="J3657" i="1" s="1"/>
  <c r="I3657" i="1" a="1"/>
  <c r="I3657" i="1" s="1"/>
  <c r="K2855" i="1" a="1"/>
  <c r="K2855" i="1" s="1"/>
  <c r="J2855" i="1" a="1"/>
  <c r="J2855" i="1" s="1"/>
  <c r="I2855" i="1" a="1"/>
  <c r="I2855" i="1" s="1"/>
  <c r="K3825" i="1" a="1"/>
  <c r="K3825" i="1" s="1"/>
  <c r="J3825" i="1" a="1"/>
  <c r="J3825" i="1" s="1"/>
  <c r="I3825" i="1" a="1"/>
  <c r="I3825" i="1" s="1"/>
  <c r="K386" i="1" a="1"/>
  <c r="K386" i="1" s="1"/>
  <c r="J386" i="1" a="1"/>
  <c r="J386" i="1" s="1"/>
  <c r="I386" i="1" a="1"/>
  <c r="I386" i="1" s="1"/>
  <c r="K22" i="1" a="1"/>
  <c r="K22" i="1" s="1"/>
  <c r="J22" i="1" a="1"/>
  <c r="J22" i="1" s="1"/>
  <c r="I22" i="1" a="1"/>
  <c r="I22" i="1" s="1"/>
  <c r="K844" i="1" a="1"/>
  <c r="K844" i="1" s="1"/>
  <c r="J844" i="1" a="1"/>
  <c r="J844" i="1" s="1"/>
  <c r="I844" i="1" a="1"/>
  <c r="I844" i="1" s="1"/>
  <c r="K3508" i="1" a="1"/>
  <c r="K3508" i="1" s="1"/>
  <c r="J3508" i="1" a="1"/>
  <c r="J3508" i="1" s="1"/>
  <c r="I3508" i="1" a="1"/>
  <c r="I3508" i="1" s="1"/>
  <c r="K3366" i="1" a="1"/>
  <c r="K3366" i="1" s="1"/>
  <c r="J3366" i="1" a="1"/>
  <c r="J3366" i="1" s="1"/>
  <c r="I3366" i="1" a="1"/>
  <c r="I3366" i="1" s="1"/>
  <c r="K19" i="1" a="1"/>
  <c r="K19" i="1" s="1"/>
  <c r="J19" i="1" a="1"/>
  <c r="J19" i="1" s="1"/>
  <c r="I19" i="1" a="1"/>
  <c r="I19" i="1" s="1"/>
  <c r="K2928" i="1" a="1"/>
  <c r="K2928" i="1" s="1"/>
  <c r="J2928" i="1" a="1"/>
  <c r="J2928" i="1" s="1"/>
  <c r="I2928" i="1" a="1"/>
  <c r="I2928" i="1" s="1"/>
  <c r="K3481" i="1" a="1"/>
  <c r="K3481" i="1" s="1"/>
  <c r="J3481" i="1" a="1"/>
  <c r="J3481" i="1" s="1"/>
  <c r="I3481" i="1" a="1"/>
  <c r="I3481" i="1" s="1"/>
  <c r="K336" i="1" a="1"/>
  <c r="K336" i="1" s="1"/>
  <c r="J336" i="1" a="1"/>
  <c r="J336" i="1" s="1"/>
  <c r="I336" i="1" a="1"/>
  <c r="I336" i="1" s="1"/>
  <c r="K3317" i="1" a="1"/>
  <c r="K3317" i="1" s="1"/>
  <c r="J3317" i="1" a="1"/>
  <c r="J3317" i="1" s="1"/>
  <c r="I3317" i="1" a="1"/>
  <c r="I3317" i="1" s="1"/>
  <c r="K3766" i="1" a="1"/>
  <c r="K3766" i="1" s="1"/>
  <c r="J3766" i="1" a="1"/>
  <c r="J3766" i="1" s="1"/>
  <c r="I3766" i="1" a="1"/>
  <c r="I3766" i="1" s="1"/>
  <c r="K3639" i="1" a="1"/>
  <c r="K3639" i="1" s="1"/>
  <c r="J3639" i="1" a="1"/>
  <c r="J3639" i="1" s="1"/>
  <c r="I3639" i="1" a="1"/>
  <c r="I3639" i="1" s="1"/>
  <c r="K2230" i="1" a="1"/>
  <c r="K2230" i="1" s="1"/>
  <c r="J2230" i="1" a="1"/>
  <c r="J2230" i="1" s="1"/>
  <c r="I2230" i="1" a="1"/>
  <c r="I2230" i="1" s="1"/>
  <c r="K3345" i="1" a="1"/>
  <c r="K3345" i="1" s="1"/>
  <c r="J3345" i="1" a="1"/>
  <c r="J3345" i="1" s="1"/>
  <c r="I3345" i="1" a="1"/>
  <c r="I3345" i="1" s="1"/>
  <c r="K2459" i="1" a="1"/>
  <c r="K2459" i="1" s="1"/>
  <c r="J2459" i="1" a="1"/>
  <c r="J2459" i="1" s="1"/>
  <c r="I2459" i="1" a="1"/>
  <c r="I2459" i="1" s="1"/>
  <c r="K1016" i="1" a="1"/>
  <c r="K1016" i="1" s="1"/>
  <c r="J1016" i="1" a="1"/>
  <c r="J1016" i="1" s="1"/>
  <c r="I1016" i="1" a="1"/>
  <c r="I1016" i="1" s="1"/>
  <c r="K974" i="1" a="1"/>
  <c r="K974" i="1" s="1"/>
  <c r="J974" i="1" a="1"/>
  <c r="J974" i="1" s="1"/>
  <c r="I974" i="1" a="1"/>
  <c r="I974" i="1" s="1"/>
  <c r="K306" i="1" a="1"/>
  <c r="K306" i="1" s="1"/>
  <c r="J306" i="1" a="1"/>
  <c r="J306" i="1" s="1"/>
  <c r="I306" i="1" a="1"/>
  <c r="I306" i="1" s="1"/>
  <c r="K1970" i="1" a="1"/>
  <c r="K1970" i="1" s="1"/>
  <c r="J1970" i="1" a="1"/>
  <c r="J1970" i="1" s="1"/>
  <c r="I1970" i="1" a="1"/>
  <c r="I1970" i="1" s="1"/>
  <c r="K587" i="1" a="1"/>
  <c r="K587" i="1" s="1"/>
  <c r="J587" i="1" a="1"/>
  <c r="J587" i="1" s="1"/>
  <c r="I587" i="1" a="1"/>
  <c r="I587" i="1" s="1"/>
  <c r="K3626" i="1" a="1"/>
  <c r="K3626" i="1" s="1"/>
  <c r="J3626" i="1" a="1"/>
  <c r="J3626" i="1" s="1"/>
  <c r="I3626" i="1" a="1"/>
  <c r="I3626" i="1" s="1"/>
  <c r="K227" i="1" a="1"/>
  <c r="K227" i="1" s="1"/>
  <c r="J227" i="1" a="1"/>
  <c r="J227" i="1" s="1"/>
  <c r="I227" i="1" a="1"/>
  <c r="I227" i="1" s="1"/>
  <c r="K3666" i="1" a="1"/>
  <c r="K3666" i="1" s="1"/>
  <c r="J3666" i="1" a="1"/>
  <c r="J3666" i="1" s="1"/>
  <c r="I3666" i="1" a="1"/>
  <c r="I3666" i="1" s="1"/>
  <c r="K1098" i="1" a="1"/>
  <c r="K1098" i="1" s="1"/>
  <c r="J1098" i="1" a="1"/>
  <c r="J1098" i="1" s="1"/>
  <c r="I1098" i="1" a="1"/>
  <c r="I1098" i="1" s="1"/>
  <c r="K701" i="1" a="1"/>
  <c r="K701" i="1" s="1"/>
  <c r="J701" i="1" a="1"/>
  <c r="J701" i="1" s="1"/>
  <c r="I701" i="1" a="1"/>
  <c r="I701" i="1" s="1"/>
  <c r="K591" i="1" a="1"/>
  <c r="K591" i="1" s="1"/>
  <c r="J591" i="1" a="1"/>
  <c r="J591" i="1" s="1"/>
  <c r="I591" i="1" a="1"/>
  <c r="I591" i="1" s="1"/>
  <c r="K3044" i="1" a="1"/>
  <c r="K3044" i="1" s="1"/>
  <c r="J3044" i="1" a="1"/>
  <c r="J3044" i="1" s="1"/>
  <c r="I3044" i="1" a="1"/>
  <c r="I3044" i="1" s="1"/>
  <c r="K1073" i="1" a="1"/>
  <c r="K1073" i="1" s="1"/>
  <c r="J1073" i="1" a="1"/>
  <c r="J1073" i="1" s="1"/>
  <c r="I1073" i="1" a="1"/>
  <c r="I1073" i="1" s="1"/>
  <c r="K854" i="1" a="1"/>
  <c r="K854" i="1" s="1"/>
  <c r="J854" i="1" a="1"/>
  <c r="J854" i="1" s="1"/>
  <c r="I854" i="1" a="1"/>
  <c r="I854" i="1" s="1"/>
  <c r="K573" i="1" a="1"/>
  <c r="K573" i="1" s="1"/>
  <c r="J573" i="1" a="1"/>
  <c r="J573" i="1" s="1"/>
  <c r="I573" i="1" a="1"/>
  <c r="I573" i="1" s="1"/>
  <c r="K183" i="1" a="1"/>
  <c r="K183" i="1" s="1"/>
  <c r="J183" i="1" a="1"/>
  <c r="J183" i="1" s="1"/>
  <c r="I183" i="1" a="1"/>
  <c r="I183" i="1" s="1"/>
  <c r="K1310" i="1" a="1"/>
  <c r="K1310" i="1" s="1"/>
  <c r="J1310" i="1" a="1"/>
  <c r="J1310" i="1" s="1"/>
  <c r="I1310" i="1" a="1"/>
  <c r="I1310" i="1" s="1"/>
  <c r="K537" i="1" a="1"/>
  <c r="K537" i="1" s="1"/>
  <c r="J537" i="1" a="1"/>
  <c r="J537" i="1" s="1"/>
  <c r="I537" i="1" a="1"/>
  <c r="I537" i="1" s="1"/>
  <c r="K592" i="1" a="1"/>
  <c r="K592" i="1" s="1"/>
  <c r="J592" i="1" a="1"/>
  <c r="J592" i="1" s="1"/>
  <c r="I592" i="1" a="1"/>
  <c r="I592" i="1" s="1"/>
  <c r="K616" i="1" a="1"/>
  <c r="K616" i="1" s="1"/>
  <c r="J616" i="1" a="1"/>
  <c r="J616" i="1" s="1"/>
  <c r="I616" i="1" a="1"/>
  <c r="I616" i="1" s="1"/>
  <c r="K2680" i="1" a="1"/>
  <c r="K2680" i="1" s="1"/>
  <c r="J2680" i="1" a="1"/>
  <c r="J2680" i="1" s="1"/>
  <c r="I2680" i="1" a="1"/>
  <c r="I2680" i="1" s="1"/>
  <c r="K2442" i="1" a="1"/>
  <c r="K2442" i="1" s="1"/>
  <c r="J2442" i="1" a="1"/>
  <c r="J2442" i="1" s="1"/>
  <c r="I2442" i="1" a="1"/>
  <c r="I2442" i="1" s="1"/>
  <c r="K1430" i="1" a="1"/>
  <c r="K1430" i="1" s="1"/>
  <c r="J1430" i="1" a="1"/>
  <c r="J1430" i="1" s="1"/>
  <c r="I1430" i="1" a="1"/>
  <c r="I1430" i="1" s="1"/>
  <c r="K961" i="1" a="1"/>
  <c r="K961" i="1" s="1"/>
  <c r="J961" i="1" a="1"/>
  <c r="J961" i="1" s="1"/>
  <c r="I961" i="1" a="1"/>
  <c r="I961" i="1" s="1"/>
  <c r="K1001" i="1" a="1"/>
  <c r="K1001" i="1" s="1"/>
  <c r="J1001" i="1" a="1"/>
  <c r="J1001" i="1" s="1"/>
  <c r="I1001" i="1" a="1"/>
  <c r="I1001" i="1" s="1"/>
  <c r="K115" i="1" a="1"/>
  <c r="K115" i="1" s="1"/>
  <c r="J115" i="1" a="1"/>
  <c r="J115" i="1" s="1"/>
  <c r="I115" i="1" a="1"/>
  <c r="I115" i="1" s="1"/>
  <c r="K3323" i="1" a="1"/>
  <c r="K3323" i="1" s="1"/>
  <c r="J3323" i="1" a="1"/>
  <c r="J3323" i="1" s="1"/>
  <c r="I3323" i="1" a="1"/>
  <c r="I3323" i="1" s="1"/>
  <c r="K202" i="1" a="1"/>
  <c r="K202" i="1" s="1"/>
  <c r="J202" i="1" a="1"/>
  <c r="J202" i="1" s="1"/>
  <c r="I202" i="1" a="1"/>
  <c r="I202" i="1" s="1"/>
  <c r="K1477" i="1" a="1"/>
  <c r="K1477" i="1" s="1"/>
  <c r="J1477" i="1" a="1"/>
  <c r="J1477" i="1" s="1"/>
  <c r="I1477" i="1" a="1"/>
  <c r="I1477" i="1" s="1"/>
  <c r="K713" i="1" a="1"/>
  <c r="K713" i="1" s="1"/>
  <c r="J713" i="1" a="1"/>
  <c r="J713" i="1" s="1"/>
  <c r="I713" i="1" a="1"/>
  <c r="I713" i="1" s="1"/>
  <c r="K584" i="1" a="1"/>
  <c r="K584" i="1" s="1"/>
  <c r="J584" i="1" a="1"/>
  <c r="J584" i="1" s="1"/>
  <c r="I584" i="1" a="1"/>
  <c r="I584" i="1" s="1"/>
  <c r="K1006" i="1" a="1"/>
  <c r="K1006" i="1" s="1"/>
  <c r="J1006" i="1" a="1"/>
  <c r="J1006" i="1" s="1"/>
  <c r="I1006" i="1" a="1"/>
  <c r="I1006" i="1" s="1"/>
  <c r="K1025" i="1" a="1"/>
  <c r="K1025" i="1" s="1"/>
  <c r="J1025" i="1" a="1"/>
  <c r="J1025" i="1" s="1"/>
  <c r="I1025" i="1" a="1"/>
  <c r="I1025" i="1" s="1"/>
  <c r="K3094" i="1" a="1"/>
  <c r="K3094" i="1" s="1"/>
  <c r="J3094" i="1" a="1"/>
  <c r="J3094" i="1" s="1"/>
  <c r="I3094" i="1" a="1"/>
  <c r="I3094" i="1" s="1"/>
  <c r="K165" i="1" a="1"/>
  <c r="K165" i="1" s="1"/>
  <c r="J165" i="1" a="1"/>
  <c r="J165" i="1" s="1"/>
  <c r="I165" i="1" a="1"/>
  <c r="I165" i="1" s="1"/>
  <c r="K3108" i="1" a="1"/>
  <c r="K3108" i="1" s="1"/>
  <c r="J3108" i="1" a="1"/>
  <c r="J3108" i="1" s="1"/>
  <c r="I3108" i="1" a="1"/>
  <c r="I3108" i="1" s="1"/>
  <c r="K535" i="1" a="1"/>
  <c r="K535" i="1" s="1"/>
  <c r="J535" i="1" a="1"/>
  <c r="J535" i="1" s="1"/>
  <c r="I535" i="1" a="1"/>
  <c r="I535" i="1" s="1"/>
  <c r="K1013" i="1" a="1"/>
  <c r="K1013" i="1" s="1"/>
  <c r="J1013" i="1" a="1"/>
  <c r="J1013" i="1" s="1"/>
  <c r="I1013" i="1" a="1"/>
  <c r="I1013" i="1" s="1"/>
  <c r="K1015" i="1" a="1"/>
  <c r="K1015" i="1" s="1"/>
  <c r="J1015" i="1" a="1"/>
  <c r="J1015" i="1" s="1"/>
  <c r="I1015" i="1" a="1"/>
  <c r="I1015" i="1" s="1"/>
  <c r="K525" i="1" a="1"/>
  <c r="K525" i="1" s="1"/>
  <c r="J525" i="1" a="1"/>
  <c r="J525" i="1" s="1"/>
  <c r="I525" i="1" a="1"/>
  <c r="I525" i="1" s="1"/>
  <c r="K1003" i="1" a="1"/>
  <c r="K1003" i="1" s="1"/>
  <c r="J1003" i="1" a="1"/>
  <c r="J1003" i="1" s="1"/>
  <c r="I1003" i="1" a="1"/>
  <c r="I1003" i="1" s="1"/>
  <c r="K2698" i="1" a="1"/>
  <c r="K2698" i="1" s="1"/>
  <c r="J2698" i="1" a="1"/>
  <c r="J2698" i="1" s="1"/>
  <c r="I2698" i="1" a="1"/>
  <c r="I2698" i="1" s="1"/>
  <c r="K2490" i="1" a="1"/>
  <c r="K2490" i="1" s="1"/>
  <c r="J2490" i="1" a="1"/>
  <c r="J2490" i="1" s="1"/>
  <c r="I2490" i="1" a="1"/>
  <c r="I2490" i="1" s="1"/>
  <c r="K441" i="1" a="1"/>
  <c r="K441" i="1" s="1"/>
  <c r="J441" i="1" a="1"/>
  <c r="J441" i="1" s="1"/>
  <c r="I441" i="1" a="1"/>
  <c r="I441" i="1" s="1"/>
  <c r="K555" i="1" a="1"/>
  <c r="K555" i="1" s="1"/>
  <c r="J555" i="1" a="1"/>
  <c r="J555" i="1" s="1"/>
  <c r="I555" i="1" a="1"/>
  <c r="I555" i="1" s="1"/>
  <c r="K335" i="1" a="1"/>
  <c r="K335" i="1" s="1"/>
  <c r="J335" i="1" a="1"/>
  <c r="J335" i="1" s="1"/>
  <c r="I335" i="1" a="1"/>
  <c r="I335" i="1" s="1"/>
  <c r="K597" i="1" a="1"/>
  <c r="K597" i="1" s="1"/>
  <c r="J597" i="1" a="1"/>
  <c r="J597" i="1" s="1"/>
  <c r="I597" i="1" a="1"/>
  <c r="I597" i="1" s="1"/>
  <c r="K3364" i="1" a="1"/>
  <c r="K3364" i="1" s="1"/>
  <c r="J3364" i="1" a="1"/>
  <c r="J3364" i="1" s="1"/>
  <c r="I3364" i="1" a="1"/>
  <c r="I3364" i="1" s="1"/>
  <c r="K1005" i="1" a="1"/>
  <c r="K1005" i="1" s="1"/>
  <c r="J1005" i="1" a="1"/>
  <c r="J1005" i="1" s="1"/>
  <c r="I1005" i="1" a="1"/>
  <c r="I1005" i="1" s="1"/>
  <c r="K2291" i="1" a="1"/>
  <c r="K2291" i="1" s="1"/>
  <c r="J2291" i="1" a="1"/>
  <c r="J2291" i="1" s="1"/>
  <c r="I2291" i="1" a="1"/>
  <c r="I2291" i="1" s="1"/>
  <c r="K593" i="1" a="1"/>
  <c r="K593" i="1" s="1"/>
  <c r="J593" i="1" a="1"/>
  <c r="J593" i="1" s="1"/>
  <c r="I593" i="1" a="1"/>
  <c r="I593" i="1" s="1"/>
  <c r="K1246" i="1" a="1"/>
  <c r="K1246" i="1" s="1"/>
  <c r="J1246" i="1" a="1"/>
  <c r="J1246" i="1" s="1"/>
  <c r="I1246" i="1" a="1"/>
  <c r="I1246" i="1" s="1"/>
  <c r="K3726" i="1" a="1"/>
  <c r="K3726" i="1" s="1"/>
  <c r="J3726" i="1" a="1"/>
  <c r="J3726" i="1" s="1"/>
  <c r="I3726" i="1" a="1"/>
  <c r="I3726" i="1" s="1"/>
  <c r="K1403" i="1" a="1"/>
  <c r="K1403" i="1" s="1"/>
  <c r="J1403" i="1" a="1"/>
  <c r="J1403" i="1" s="1"/>
  <c r="I1403" i="1" a="1"/>
  <c r="I1403" i="1" s="1"/>
  <c r="K983" i="1" a="1"/>
  <c r="K983" i="1" s="1"/>
  <c r="J983" i="1" a="1"/>
  <c r="J983" i="1" s="1"/>
  <c r="I983" i="1" a="1"/>
  <c r="I983" i="1" s="1"/>
  <c r="K571" i="1" a="1"/>
  <c r="K571" i="1" s="1"/>
  <c r="J571" i="1" a="1"/>
  <c r="J571" i="1" s="1"/>
  <c r="I571" i="1" a="1"/>
  <c r="I571" i="1" s="1"/>
  <c r="K2380" i="1" a="1"/>
  <c r="K2380" i="1" s="1"/>
  <c r="J2380" i="1" a="1"/>
  <c r="J2380" i="1" s="1"/>
  <c r="I2380" i="1" a="1"/>
  <c r="I2380" i="1" s="1"/>
  <c r="K703" i="1" a="1"/>
  <c r="K703" i="1" s="1"/>
  <c r="J703" i="1" a="1"/>
  <c r="J703" i="1" s="1"/>
  <c r="I703" i="1" a="1"/>
  <c r="I703" i="1" s="1"/>
  <c r="K384" i="1" a="1"/>
  <c r="K384" i="1" s="1"/>
  <c r="J384" i="1" a="1"/>
  <c r="J384" i="1" s="1"/>
  <c r="I384" i="1" a="1"/>
  <c r="I384" i="1" s="1"/>
  <c r="K49" i="1" a="1"/>
  <c r="K49" i="1" s="1"/>
  <c r="J49" i="1" a="1"/>
  <c r="J49" i="1" s="1"/>
  <c r="I49" i="1" a="1"/>
  <c r="I49" i="1" s="1"/>
  <c r="K570" i="1" a="1"/>
  <c r="K570" i="1" s="1"/>
  <c r="J570" i="1" a="1"/>
  <c r="J570" i="1" s="1"/>
  <c r="I570" i="1" a="1"/>
  <c r="I570" i="1" s="1"/>
  <c r="K576" i="1" a="1"/>
  <c r="K576" i="1" s="1"/>
  <c r="J576" i="1" a="1"/>
  <c r="J576" i="1" s="1"/>
  <c r="I576" i="1" a="1"/>
  <c r="I576" i="1" s="1"/>
  <c r="K244" i="1" a="1"/>
  <c r="K244" i="1" s="1"/>
  <c r="J244" i="1" a="1"/>
  <c r="J244" i="1" s="1"/>
  <c r="I244" i="1" a="1"/>
  <c r="I244" i="1" s="1"/>
  <c r="K569" i="1" a="1"/>
  <c r="K569" i="1" s="1"/>
  <c r="J569" i="1" a="1"/>
  <c r="J569" i="1" s="1"/>
  <c r="I569" i="1" a="1"/>
  <c r="I569" i="1" s="1"/>
  <c r="K162" i="1" a="1"/>
  <c r="K162" i="1" s="1"/>
  <c r="J162" i="1" a="1"/>
  <c r="J162" i="1" s="1"/>
  <c r="I162" i="1" a="1"/>
  <c r="I162" i="1" s="1"/>
  <c r="K2424" i="1" a="1"/>
  <c r="K2424" i="1" s="1"/>
  <c r="J2424" i="1" a="1"/>
  <c r="J2424" i="1" s="1"/>
  <c r="I2424" i="1" a="1"/>
  <c r="I2424" i="1" s="1"/>
  <c r="K911" i="1" a="1"/>
  <c r="K911" i="1" s="1"/>
  <c r="J911" i="1" a="1"/>
  <c r="J911" i="1" s="1"/>
  <c r="I911" i="1" a="1"/>
  <c r="I911" i="1" s="1"/>
  <c r="K978" i="1" a="1"/>
  <c r="K978" i="1" s="1"/>
  <c r="J978" i="1" a="1"/>
  <c r="J978" i="1" s="1"/>
  <c r="I978" i="1" a="1"/>
  <c r="I978" i="1" s="1"/>
  <c r="K1664" i="1" a="1"/>
  <c r="K1664" i="1" s="1"/>
  <c r="J1664" i="1" a="1"/>
  <c r="J1664" i="1" s="1"/>
  <c r="I1664" i="1" a="1"/>
  <c r="I1664" i="1" s="1"/>
  <c r="K385" i="1" a="1"/>
  <c r="K385" i="1" s="1"/>
  <c r="J385" i="1" a="1"/>
  <c r="J385" i="1" s="1"/>
  <c r="I385" i="1" a="1"/>
  <c r="I385" i="1" s="1"/>
  <c r="K361" i="1" a="1"/>
  <c r="K361" i="1" s="1"/>
  <c r="J361" i="1" a="1"/>
  <c r="J361" i="1" s="1"/>
  <c r="I361" i="1" a="1"/>
  <c r="I361" i="1" s="1"/>
  <c r="K1583" i="1" a="1"/>
  <c r="K1583" i="1" s="1"/>
  <c r="J1583" i="1" a="1"/>
  <c r="J1583" i="1" s="1"/>
  <c r="I1583" i="1" a="1"/>
  <c r="I1583" i="1" s="1"/>
  <c r="K1566" i="1" a="1"/>
  <c r="K1566" i="1" s="1"/>
  <c r="J1566" i="1" a="1"/>
  <c r="J1566" i="1" s="1"/>
  <c r="I1566" i="1" a="1"/>
  <c r="I1566" i="1" s="1"/>
  <c r="K297" i="1" a="1"/>
  <c r="K297" i="1" s="1"/>
  <c r="J297" i="1" a="1"/>
  <c r="J297" i="1" s="1"/>
  <c r="I297" i="1" a="1"/>
  <c r="I297" i="1" s="1"/>
  <c r="K3416" i="1" a="1"/>
  <c r="K3416" i="1" s="1"/>
  <c r="J3416" i="1" a="1"/>
  <c r="J3416" i="1" s="1"/>
  <c r="I3416" i="1" a="1"/>
  <c r="I3416" i="1" s="1"/>
  <c r="K27" i="1" a="1"/>
  <c r="K27" i="1" s="1"/>
  <c r="J27" i="1" a="1"/>
  <c r="J27" i="1" s="1"/>
  <c r="I27" i="1" a="1"/>
  <c r="I27" i="1" s="1"/>
  <c r="K1469" i="1" a="1"/>
  <c r="K1469" i="1" s="1"/>
  <c r="J1469" i="1" a="1"/>
  <c r="J1469" i="1" s="1"/>
  <c r="I1469" i="1" a="1"/>
  <c r="I1469" i="1" s="1"/>
  <c r="K2138" i="1" a="1"/>
  <c r="K2138" i="1" s="1"/>
  <c r="J2138" i="1" a="1"/>
  <c r="J2138" i="1" s="1"/>
  <c r="I2138" i="1" a="1"/>
  <c r="I2138" i="1" s="1"/>
  <c r="K2100" i="1" a="1"/>
  <c r="K2100" i="1" s="1"/>
  <c r="J2100" i="1" a="1"/>
  <c r="J2100" i="1" s="1"/>
  <c r="I2100" i="1" a="1"/>
  <c r="I2100" i="1" s="1"/>
  <c r="K483" i="1" a="1"/>
  <c r="K483" i="1" s="1"/>
  <c r="J483" i="1" a="1"/>
  <c r="J483" i="1" s="1"/>
  <c r="I483" i="1" a="1"/>
  <c r="I483" i="1" s="1"/>
  <c r="K2758" i="1" a="1"/>
  <c r="K2758" i="1" s="1"/>
  <c r="J2758" i="1" a="1"/>
  <c r="J2758" i="1" s="1"/>
  <c r="I2758" i="1" a="1"/>
  <c r="I2758" i="1" s="1"/>
  <c r="K2974" i="1" a="1"/>
  <c r="K2974" i="1" s="1"/>
  <c r="J2974" i="1" a="1"/>
  <c r="J2974" i="1" s="1"/>
  <c r="I2974" i="1" a="1"/>
  <c r="I2974" i="1" s="1"/>
  <c r="K3111" i="1" a="1"/>
  <c r="K3111" i="1" s="1"/>
  <c r="J3111" i="1" a="1"/>
  <c r="J3111" i="1" s="1"/>
  <c r="I3111" i="1" a="1"/>
  <c r="I3111" i="1" s="1"/>
  <c r="K1733" i="1" a="1"/>
  <c r="K1733" i="1" s="1"/>
  <c r="J1733" i="1" a="1"/>
  <c r="J1733" i="1" s="1"/>
  <c r="I1733" i="1" a="1"/>
  <c r="I1733" i="1" s="1"/>
  <c r="K1455" i="1" a="1"/>
  <c r="K1455" i="1" s="1"/>
  <c r="J1455" i="1" a="1"/>
  <c r="J1455" i="1" s="1"/>
  <c r="I1455" i="1" a="1"/>
  <c r="I1455" i="1" s="1"/>
  <c r="K1448" i="1" a="1"/>
  <c r="K1448" i="1" s="1"/>
  <c r="J1448" i="1" a="1"/>
  <c r="J1448" i="1" s="1"/>
  <c r="I1448" i="1" a="1"/>
  <c r="I1448" i="1" s="1"/>
  <c r="K3397" i="1" a="1"/>
  <c r="K3397" i="1" s="1"/>
  <c r="J3397" i="1" a="1"/>
  <c r="J3397" i="1" s="1"/>
  <c r="I3397" i="1" a="1"/>
  <c r="I3397" i="1" s="1"/>
  <c r="K474" i="1" a="1"/>
  <c r="K474" i="1" s="1"/>
  <c r="J474" i="1" a="1"/>
  <c r="J474" i="1" s="1"/>
  <c r="I474" i="1" a="1"/>
  <c r="I474" i="1" s="1"/>
  <c r="K1510" i="1" a="1"/>
  <c r="K1510" i="1" s="1"/>
  <c r="J1510" i="1" a="1"/>
  <c r="J1510" i="1" s="1"/>
  <c r="I1510" i="1" a="1"/>
  <c r="I1510" i="1" s="1"/>
  <c r="K280" i="1" a="1"/>
  <c r="K280" i="1" s="1"/>
  <c r="J280" i="1" a="1"/>
  <c r="J280" i="1" s="1"/>
  <c r="I280" i="1" a="1"/>
  <c r="I280" i="1" s="1"/>
  <c r="K1352" i="1" a="1"/>
  <c r="K1352" i="1" s="1"/>
  <c r="J1352" i="1" a="1"/>
  <c r="J1352" i="1" s="1"/>
  <c r="I1352" i="1" a="1"/>
  <c r="I1352" i="1" s="1"/>
  <c r="K2745" i="1" a="1"/>
  <c r="K2745" i="1" s="1"/>
  <c r="J2745" i="1" a="1"/>
  <c r="J2745" i="1" s="1"/>
  <c r="I2745" i="1" a="1"/>
  <c r="I2745" i="1" s="1"/>
  <c r="K424" i="1" a="1"/>
  <c r="K424" i="1" s="1"/>
  <c r="J424" i="1" a="1"/>
  <c r="J424" i="1" s="1"/>
  <c r="I424" i="1" a="1"/>
  <c r="I424" i="1" s="1"/>
  <c r="K410" i="1" a="1"/>
  <c r="K410" i="1" s="1"/>
  <c r="J410" i="1" a="1"/>
  <c r="J410" i="1" s="1"/>
  <c r="I410" i="1" a="1"/>
  <c r="I410" i="1" s="1"/>
  <c r="K318" i="1" a="1"/>
  <c r="K318" i="1" s="1"/>
  <c r="J318" i="1" a="1"/>
  <c r="J318" i="1" s="1"/>
  <c r="I318" i="1" a="1"/>
  <c r="I318" i="1" s="1"/>
  <c r="K131" i="1" a="1"/>
  <c r="K131" i="1" s="1"/>
  <c r="J131" i="1" a="1"/>
  <c r="J131" i="1" s="1"/>
  <c r="I131" i="1" a="1"/>
  <c r="I131" i="1" s="1"/>
  <c r="K1191" i="1" a="1"/>
  <c r="K1191" i="1" s="1"/>
  <c r="J1191" i="1" a="1"/>
  <c r="J1191" i="1" s="1"/>
  <c r="I1191" i="1" a="1"/>
  <c r="I1191" i="1" s="1"/>
  <c r="K1475" i="1" a="1"/>
  <c r="K1475" i="1" s="1"/>
  <c r="J1475" i="1" a="1"/>
  <c r="J1475" i="1" s="1"/>
  <c r="I1475" i="1" a="1"/>
  <c r="I1475" i="1" s="1"/>
  <c r="K311" i="1" a="1"/>
  <c r="K311" i="1" s="1"/>
  <c r="J311" i="1" a="1"/>
  <c r="J311" i="1" s="1"/>
  <c r="I311" i="1" a="1"/>
  <c r="I311" i="1" s="1"/>
  <c r="K323" i="1" a="1"/>
  <c r="K323" i="1" s="1"/>
  <c r="J323" i="1" a="1"/>
  <c r="J323" i="1" s="1"/>
  <c r="I323" i="1" a="1"/>
  <c r="I323" i="1" s="1"/>
  <c r="K304" i="1" a="1"/>
  <c r="K304" i="1" s="1"/>
  <c r="J304" i="1" a="1"/>
  <c r="J304" i="1" s="1"/>
  <c r="I304" i="1" a="1"/>
  <c r="I304" i="1" s="1"/>
  <c r="K600" i="1" a="1"/>
  <c r="K600" i="1" s="1"/>
  <c r="J600" i="1" a="1"/>
  <c r="J600" i="1" s="1"/>
  <c r="I600" i="1" a="1"/>
  <c r="I600" i="1" s="1"/>
  <c r="K509" i="1" a="1"/>
  <c r="K509" i="1" s="1"/>
  <c r="J509" i="1" a="1"/>
  <c r="J509" i="1" s="1"/>
  <c r="I509" i="1" a="1"/>
  <c r="I509" i="1" s="1"/>
  <c r="K243" i="1" a="1"/>
  <c r="K243" i="1" s="1"/>
  <c r="J243" i="1" a="1"/>
  <c r="J243" i="1" s="1"/>
  <c r="I243" i="1" a="1"/>
  <c r="I243" i="1" s="1"/>
  <c r="K388" i="1" a="1"/>
  <c r="K388" i="1" s="1"/>
  <c r="J388" i="1" a="1"/>
  <c r="J388" i="1" s="1"/>
  <c r="I388" i="1" a="1"/>
  <c r="I388" i="1" s="1"/>
  <c r="K510" i="1" a="1"/>
  <c r="K510" i="1" s="1"/>
  <c r="J510" i="1" a="1"/>
  <c r="J510" i="1" s="1"/>
  <c r="I510" i="1" a="1"/>
  <c r="I510" i="1" s="1"/>
  <c r="K1092" i="1" a="1"/>
  <c r="K1092" i="1" s="1"/>
  <c r="J1092" i="1" a="1"/>
  <c r="J1092" i="1" s="1"/>
  <c r="I1092" i="1" a="1"/>
  <c r="I1092" i="1" s="1"/>
  <c r="K236" i="1" a="1"/>
  <c r="K236" i="1" s="1"/>
  <c r="J236" i="1" a="1"/>
  <c r="J236" i="1" s="1"/>
  <c r="I236" i="1" a="1"/>
  <c r="I236" i="1" s="1"/>
  <c r="K1375" i="1" a="1"/>
  <c r="K1375" i="1" s="1"/>
  <c r="J1375" i="1" a="1"/>
  <c r="J1375" i="1" s="1"/>
  <c r="I1375" i="1" a="1"/>
  <c r="I1375" i="1" s="1"/>
  <c r="K2475" i="1" a="1"/>
  <c r="K2475" i="1" s="1"/>
  <c r="J2475" i="1" a="1"/>
  <c r="J2475" i="1" s="1"/>
  <c r="I2475" i="1" a="1"/>
  <c r="I2475" i="1" s="1"/>
  <c r="K541" i="1" a="1"/>
  <c r="K541" i="1" s="1"/>
  <c r="J541" i="1" a="1"/>
  <c r="J541" i="1" s="1"/>
  <c r="I541" i="1" a="1"/>
  <c r="I541" i="1" s="1"/>
  <c r="K2239" i="1" a="1"/>
  <c r="K2239" i="1" s="1"/>
  <c r="J2239" i="1" a="1"/>
  <c r="J2239" i="1" s="1"/>
  <c r="I2239" i="1" a="1"/>
  <c r="I2239" i="1" s="1"/>
  <c r="K3038" i="1" a="1"/>
  <c r="K3038" i="1" s="1"/>
  <c r="J3038" i="1" a="1"/>
  <c r="J3038" i="1" s="1"/>
  <c r="I3038" i="1" a="1"/>
  <c r="I3038" i="1" s="1"/>
  <c r="K1070" i="1" a="1"/>
  <c r="K1070" i="1" s="1"/>
  <c r="J1070" i="1" a="1"/>
  <c r="J1070" i="1" s="1"/>
  <c r="I1070" i="1" a="1"/>
  <c r="I1070" i="1" s="1"/>
  <c r="K2149" i="1" a="1"/>
  <c r="K2149" i="1" s="1"/>
  <c r="J2149" i="1" a="1"/>
  <c r="J2149" i="1" s="1"/>
  <c r="I2149" i="1" a="1"/>
  <c r="I2149" i="1" s="1"/>
  <c r="K1606" i="1" a="1"/>
  <c r="K1606" i="1" s="1"/>
  <c r="J1606" i="1" a="1"/>
  <c r="J1606" i="1" s="1"/>
  <c r="I1606" i="1" a="1"/>
  <c r="I1606" i="1" s="1"/>
  <c r="K285" i="1" a="1"/>
  <c r="K285" i="1" s="1"/>
  <c r="J285" i="1" a="1"/>
  <c r="J285" i="1" s="1"/>
  <c r="I285" i="1" a="1"/>
  <c r="I285" i="1" s="1"/>
  <c r="K836" i="1" a="1"/>
  <c r="K836" i="1" s="1"/>
  <c r="J836" i="1" a="1"/>
  <c r="J836" i="1" s="1"/>
  <c r="I836" i="1" a="1"/>
  <c r="I836" i="1" s="1"/>
  <c r="K2378" i="1" a="1"/>
  <c r="K2378" i="1" s="1"/>
  <c r="J2378" i="1" a="1"/>
  <c r="J2378" i="1" s="1"/>
  <c r="I2378" i="1" a="1"/>
  <c r="I2378" i="1" s="1"/>
  <c r="K1913" i="1" a="1"/>
  <c r="K1913" i="1" s="1"/>
  <c r="J1913" i="1" a="1"/>
  <c r="J1913" i="1" s="1"/>
  <c r="I1913" i="1" a="1"/>
  <c r="I1913" i="1" s="1"/>
  <c r="K458" i="1" a="1"/>
  <c r="K458" i="1" s="1"/>
  <c r="J458" i="1" a="1"/>
  <c r="J458" i="1" s="1"/>
  <c r="I458" i="1" a="1"/>
  <c r="I458" i="1" s="1"/>
  <c r="K1409" i="1" a="1"/>
  <c r="K1409" i="1" s="1"/>
  <c r="J1409" i="1" a="1"/>
  <c r="J1409" i="1" s="1"/>
  <c r="I1409" i="1" a="1"/>
  <c r="I1409" i="1" s="1"/>
  <c r="K2237" i="1" a="1"/>
  <c r="K2237" i="1" s="1"/>
  <c r="J2237" i="1" a="1"/>
  <c r="J2237" i="1" s="1"/>
  <c r="I2237" i="1" a="1"/>
  <c r="I2237" i="1" s="1"/>
  <c r="K1900" i="1" a="1"/>
  <c r="K1900" i="1" s="1"/>
  <c r="J1900" i="1" a="1"/>
  <c r="J1900" i="1" s="1"/>
  <c r="I1900" i="1" a="1"/>
  <c r="I1900" i="1" s="1"/>
  <c r="K1905" i="1" a="1"/>
  <c r="K1905" i="1" s="1"/>
  <c r="J1905" i="1" a="1"/>
  <c r="J1905" i="1" s="1"/>
  <c r="I1905" i="1" a="1"/>
  <c r="I1905" i="1" s="1"/>
  <c r="K1515" i="1" a="1"/>
  <c r="K1515" i="1" s="1"/>
  <c r="J1515" i="1" a="1"/>
  <c r="J1515" i="1" s="1"/>
  <c r="I1515" i="1" a="1"/>
  <c r="I1515" i="1" s="1"/>
  <c r="K1911" i="1" a="1"/>
  <c r="K1911" i="1" s="1"/>
  <c r="J1911" i="1" a="1"/>
  <c r="J1911" i="1" s="1"/>
  <c r="I1911" i="1" a="1"/>
  <c r="I1911" i="1" s="1"/>
  <c r="K1906" i="1" a="1"/>
  <c r="K1906" i="1" s="1"/>
  <c r="J1906" i="1" a="1"/>
  <c r="J1906" i="1" s="1"/>
  <c r="I1906" i="1" a="1"/>
  <c r="I1906" i="1" s="1"/>
  <c r="K3263" i="1" a="1"/>
  <c r="K3263" i="1" s="1"/>
  <c r="J3263" i="1" a="1"/>
  <c r="J3263" i="1" s="1"/>
  <c r="I3263" i="1" a="1"/>
  <c r="I3263" i="1" s="1"/>
  <c r="K2049" i="1" a="1"/>
  <c r="K2049" i="1" s="1"/>
  <c r="J2049" i="1" a="1"/>
  <c r="J2049" i="1" s="1"/>
  <c r="I2049" i="1" a="1"/>
  <c r="I2049" i="1" s="1"/>
  <c r="K2772" i="1" a="1"/>
  <c r="K2772" i="1" s="1"/>
  <c r="J2772" i="1" a="1"/>
  <c r="J2772" i="1" s="1"/>
  <c r="I2772" i="1" a="1"/>
  <c r="I2772" i="1" s="1"/>
  <c r="K1840" i="1" a="1"/>
  <c r="K1840" i="1" s="1"/>
  <c r="J1840" i="1" a="1"/>
  <c r="J1840" i="1" s="1"/>
  <c r="I1840" i="1" a="1"/>
  <c r="I1840" i="1" s="1"/>
  <c r="K3152" i="1" a="1"/>
  <c r="K3152" i="1" s="1"/>
  <c r="J3152" i="1" a="1"/>
  <c r="J3152" i="1" s="1"/>
  <c r="I3152" i="1" a="1"/>
  <c r="I3152" i="1" s="1"/>
  <c r="K2222" i="1" a="1"/>
  <c r="K2222" i="1" s="1"/>
  <c r="J2222" i="1" a="1"/>
  <c r="J2222" i="1" s="1"/>
  <c r="I2222" i="1" a="1"/>
  <c r="I2222" i="1" s="1"/>
  <c r="K1757" i="1" a="1"/>
  <c r="K1757" i="1" s="1"/>
  <c r="J1757" i="1" a="1"/>
  <c r="J1757" i="1" s="1"/>
  <c r="I1757" i="1" a="1"/>
  <c r="I1757" i="1" s="1"/>
  <c r="K2318" i="1" a="1"/>
  <c r="K2318" i="1" s="1"/>
  <c r="J2318" i="1" a="1"/>
  <c r="J2318" i="1" s="1"/>
  <c r="I2318" i="1" a="1"/>
  <c r="I2318" i="1" s="1"/>
  <c r="K3018" i="1" a="1"/>
  <c r="K3018" i="1" s="1"/>
  <c r="J3018" i="1" a="1"/>
  <c r="J3018" i="1" s="1"/>
  <c r="I3018" i="1" a="1"/>
  <c r="I3018" i="1" s="1"/>
  <c r="K1346" i="1" a="1"/>
  <c r="K1346" i="1" s="1"/>
  <c r="J1346" i="1" a="1"/>
  <c r="J1346" i="1" s="1"/>
  <c r="I1346" i="1" a="1"/>
  <c r="I1346" i="1" s="1"/>
  <c r="K2973" i="1" a="1"/>
  <c r="K2973" i="1" s="1"/>
  <c r="J2973" i="1" a="1"/>
  <c r="J2973" i="1" s="1"/>
  <c r="I2973" i="1" a="1"/>
  <c r="I2973" i="1" s="1"/>
  <c r="K333" i="1" a="1"/>
  <c r="K333" i="1" s="1"/>
  <c r="J333" i="1" a="1"/>
  <c r="J333" i="1" s="1"/>
  <c r="I333" i="1" a="1"/>
  <c r="I333" i="1" s="1"/>
  <c r="K472" i="1" a="1"/>
  <c r="K472" i="1" s="1"/>
  <c r="J472" i="1" a="1"/>
  <c r="J472" i="1" s="1"/>
  <c r="I472" i="1" a="1"/>
  <c r="I472" i="1" s="1"/>
  <c r="K1856" i="1" a="1"/>
  <c r="K1856" i="1" s="1"/>
  <c r="J1856" i="1" a="1"/>
  <c r="J1856" i="1" s="1"/>
  <c r="I1856" i="1" a="1"/>
  <c r="I1856" i="1" s="1"/>
  <c r="K2052" i="1" a="1"/>
  <c r="K2052" i="1" s="1"/>
  <c r="J2052" i="1" a="1"/>
  <c r="J2052" i="1" s="1"/>
  <c r="I2052" i="1" a="1"/>
  <c r="I2052" i="1" s="1"/>
  <c r="K815" i="1" a="1"/>
  <c r="K815" i="1" s="1"/>
  <c r="J815" i="1" a="1"/>
  <c r="J815" i="1" s="1"/>
  <c r="I815" i="1" a="1"/>
  <c r="I815" i="1" s="1"/>
  <c r="K782" i="1" a="1"/>
  <c r="K782" i="1" s="1"/>
  <c r="J782" i="1" a="1"/>
  <c r="J782" i="1" s="1"/>
  <c r="I782" i="1" a="1"/>
  <c r="I782" i="1" s="1"/>
  <c r="K819" i="1" a="1"/>
  <c r="K819" i="1" s="1"/>
  <c r="J819" i="1" a="1"/>
  <c r="J819" i="1" s="1"/>
  <c r="I819" i="1" a="1"/>
  <c r="I819" i="1" s="1"/>
  <c r="K2054" i="1" a="1"/>
  <c r="K2054" i="1" s="1"/>
  <c r="J2054" i="1" a="1"/>
  <c r="J2054" i="1" s="1"/>
  <c r="I2054" i="1" a="1"/>
  <c r="I2054" i="1" s="1"/>
  <c r="K2040" i="1" a="1"/>
  <c r="K2040" i="1" s="1"/>
  <c r="J2040" i="1" a="1"/>
  <c r="J2040" i="1" s="1"/>
  <c r="I2040" i="1" a="1"/>
  <c r="I2040" i="1" s="1"/>
  <c r="K618" i="1" a="1"/>
  <c r="K618" i="1" s="1"/>
  <c r="J618" i="1" a="1"/>
  <c r="J618" i="1" s="1"/>
  <c r="I618" i="1" a="1"/>
  <c r="I618" i="1" s="1"/>
  <c r="K2156" i="1" a="1"/>
  <c r="K2156" i="1" s="1"/>
  <c r="J2156" i="1" a="1"/>
  <c r="J2156" i="1" s="1"/>
  <c r="I2156" i="1" a="1"/>
  <c r="I2156" i="1" s="1"/>
  <c r="K5" i="1" a="1"/>
  <c r="K5" i="1" s="1"/>
  <c r="J5" i="1" a="1"/>
  <c r="J5" i="1" s="1"/>
  <c r="I5" i="1" a="1"/>
  <c r="I5" i="1" s="1"/>
  <c r="K1822" i="1" a="1"/>
  <c r="K1822" i="1" s="1"/>
  <c r="J1822" i="1" a="1"/>
  <c r="J1822" i="1" s="1"/>
  <c r="I1822" i="1" a="1"/>
  <c r="I1822" i="1" s="1"/>
  <c r="K814" i="1" a="1"/>
  <c r="K814" i="1" s="1"/>
  <c r="J814" i="1" a="1"/>
  <c r="J814" i="1" s="1"/>
  <c r="I814" i="1" a="1"/>
  <c r="I814" i="1" s="1"/>
  <c r="K2683" i="1" a="1"/>
  <c r="K2683" i="1" s="1"/>
  <c r="J2683" i="1" a="1"/>
  <c r="J2683" i="1" s="1"/>
  <c r="I2683" i="1" a="1"/>
  <c r="I2683" i="1" s="1"/>
  <c r="K1788" i="1" a="1"/>
  <c r="K1788" i="1" s="1"/>
  <c r="J1788" i="1" a="1"/>
  <c r="J1788" i="1" s="1"/>
  <c r="I1788" i="1" a="1"/>
  <c r="I1788" i="1" s="1"/>
  <c r="K2531" i="1" a="1"/>
  <c r="K2531" i="1" s="1"/>
  <c r="J2531" i="1" a="1"/>
  <c r="J2531" i="1" s="1"/>
  <c r="I2531" i="1" a="1"/>
  <c r="I2531" i="1" s="1"/>
  <c r="K3418" i="1" a="1"/>
  <c r="K3418" i="1" s="1"/>
  <c r="J3418" i="1" a="1"/>
  <c r="J3418" i="1" s="1"/>
  <c r="I3418" i="1" a="1"/>
  <c r="I3418" i="1" s="1"/>
  <c r="K3409" i="1" a="1"/>
  <c r="K3409" i="1" s="1"/>
  <c r="J3409" i="1" a="1"/>
  <c r="J3409" i="1" s="1"/>
  <c r="I3409" i="1" a="1"/>
  <c r="I3409" i="1" s="1"/>
  <c r="K2566" i="1" a="1"/>
  <c r="K2566" i="1" s="1"/>
  <c r="J2566" i="1" a="1"/>
  <c r="J2566" i="1" s="1"/>
  <c r="I2566" i="1" a="1"/>
  <c r="I2566" i="1" s="1"/>
  <c r="K947" i="1" a="1"/>
  <c r="K947" i="1" s="1"/>
  <c r="J947" i="1" a="1"/>
  <c r="J947" i="1" s="1"/>
  <c r="I947" i="1" a="1"/>
  <c r="I947" i="1" s="1"/>
  <c r="K921" i="1" a="1"/>
  <c r="K921" i="1" s="1"/>
  <c r="J921" i="1" a="1"/>
  <c r="J921" i="1" s="1"/>
  <c r="I921" i="1" a="1"/>
  <c r="I921" i="1" s="1"/>
  <c r="K3124" i="1" a="1"/>
  <c r="K3124" i="1" s="1"/>
  <c r="J3124" i="1" a="1"/>
  <c r="J3124" i="1" s="1"/>
  <c r="I3124" i="1" a="1"/>
  <c r="I3124" i="1" s="1"/>
  <c r="K3359" i="1" a="1"/>
  <c r="K3359" i="1" s="1"/>
  <c r="J3359" i="1" a="1"/>
  <c r="J3359" i="1" s="1"/>
  <c r="I3359" i="1" a="1"/>
  <c r="I3359" i="1" s="1"/>
  <c r="K3249" i="1" a="1"/>
  <c r="K3249" i="1" s="1"/>
  <c r="J3249" i="1" a="1"/>
  <c r="J3249" i="1" s="1"/>
  <c r="I3249" i="1" a="1"/>
  <c r="I3249" i="1" s="1"/>
  <c r="K1742" i="1" a="1"/>
  <c r="K1742" i="1" s="1"/>
  <c r="J1742" i="1" a="1"/>
  <c r="J1742" i="1" s="1"/>
  <c r="I1742" i="1" a="1"/>
  <c r="I1742" i="1" s="1"/>
  <c r="K1738" i="1" a="1"/>
  <c r="K1738" i="1" s="1"/>
  <c r="J1738" i="1" a="1"/>
  <c r="J1738" i="1" s="1"/>
  <c r="I1738" i="1" a="1"/>
  <c r="I1738" i="1" s="1"/>
  <c r="K530" i="1" a="1"/>
  <c r="K530" i="1" s="1"/>
  <c r="J530" i="1" a="1"/>
  <c r="J530" i="1" s="1"/>
  <c r="I530" i="1" a="1"/>
  <c r="I530" i="1" s="1"/>
  <c r="K3008" i="1" a="1"/>
  <c r="K3008" i="1" s="1"/>
  <c r="J3008" i="1" a="1"/>
  <c r="J3008" i="1" s="1"/>
  <c r="I3008" i="1" a="1"/>
  <c r="I3008" i="1" s="1"/>
  <c r="K448" i="1" a="1"/>
  <c r="K448" i="1" s="1"/>
  <c r="J448" i="1" a="1"/>
  <c r="J448" i="1" s="1"/>
  <c r="I448" i="1" a="1"/>
  <c r="I448" i="1" s="1"/>
  <c r="K1791" i="1" a="1"/>
  <c r="K1791" i="1" s="1"/>
  <c r="J1791" i="1" a="1"/>
  <c r="J1791" i="1" s="1"/>
  <c r="I1791" i="1" a="1"/>
  <c r="I1791" i="1" s="1"/>
  <c r="K237" i="1" a="1"/>
  <c r="K237" i="1" s="1"/>
  <c r="J237" i="1" a="1"/>
  <c r="J237" i="1" s="1"/>
  <c r="I237" i="1" a="1"/>
  <c r="I237" i="1" s="1"/>
  <c r="K2105" i="1" a="1"/>
  <c r="K2105" i="1" s="1"/>
  <c r="J2105" i="1" a="1"/>
  <c r="J2105" i="1" s="1"/>
  <c r="I2105" i="1" a="1"/>
  <c r="I2105" i="1" s="1"/>
  <c r="K1599" i="1" a="1"/>
  <c r="K1599" i="1" s="1"/>
  <c r="J1599" i="1" a="1"/>
  <c r="J1599" i="1" s="1"/>
  <c r="I1599" i="1" a="1"/>
  <c r="I1599" i="1" s="1"/>
  <c r="K1668" i="1" a="1"/>
  <c r="K1668" i="1" s="1"/>
  <c r="J1668" i="1" a="1"/>
  <c r="J1668" i="1" s="1"/>
  <c r="I1668" i="1" a="1"/>
  <c r="I1668" i="1" s="1"/>
  <c r="K1368" i="1" a="1"/>
  <c r="K1368" i="1" s="1"/>
  <c r="J1368" i="1" a="1"/>
  <c r="J1368" i="1" s="1"/>
  <c r="I1368" i="1" a="1"/>
  <c r="I1368" i="1" s="1"/>
  <c r="K1496" i="1" a="1"/>
  <c r="K1496" i="1" s="1"/>
  <c r="J1496" i="1" a="1"/>
  <c r="J1496" i="1" s="1"/>
  <c r="I1496" i="1" a="1"/>
  <c r="I1496" i="1" s="1"/>
  <c r="K1694" i="1" a="1"/>
  <c r="K1694" i="1" s="1"/>
  <c r="J1694" i="1" a="1"/>
  <c r="J1694" i="1" s="1"/>
  <c r="I1694" i="1" a="1"/>
  <c r="I1694" i="1" s="1"/>
  <c r="K1917" i="1" a="1"/>
  <c r="K1917" i="1" s="1"/>
  <c r="J1917" i="1" a="1"/>
  <c r="J1917" i="1" s="1"/>
  <c r="I1917" i="1" a="1"/>
  <c r="I1917" i="1" s="1"/>
  <c r="K2558" i="1" a="1"/>
  <c r="K2558" i="1" s="1"/>
  <c r="J2558" i="1" a="1"/>
  <c r="J2558" i="1" s="1"/>
  <c r="I2558" i="1" a="1"/>
  <c r="I2558" i="1" s="1"/>
  <c r="K533" i="1" a="1"/>
  <c r="K533" i="1" s="1"/>
  <c r="J533" i="1" a="1"/>
  <c r="J533" i="1" s="1"/>
  <c r="I533" i="1" a="1"/>
  <c r="I533" i="1" s="1"/>
  <c r="K97" i="1" a="1"/>
  <c r="K97" i="1" s="1"/>
  <c r="J97" i="1" a="1"/>
  <c r="J97" i="1" s="1"/>
  <c r="I97" i="1" a="1"/>
  <c r="I97" i="1" s="1"/>
  <c r="K1532" i="1" a="1"/>
  <c r="K1532" i="1" s="1"/>
  <c r="J1532" i="1" a="1"/>
  <c r="J1532" i="1" s="1"/>
  <c r="I1532" i="1" a="1"/>
  <c r="I1532" i="1" s="1"/>
  <c r="K3340" i="1" a="1"/>
  <c r="K3340" i="1" s="1"/>
  <c r="J3340" i="1" a="1"/>
  <c r="J3340" i="1" s="1"/>
  <c r="I3340" i="1" a="1"/>
  <c r="I3340" i="1" s="1"/>
  <c r="K1010" i="1" a="1"/>
  <c r="K1010" i="1" s="1"/>
  <c r="J1010" i="1" a="1"/>
  <c r="J1010" i="1" s="1"/>
  <c r="I1010" i="1" a="1"/>
  <c r="I1010" i="1" s="1"/>
  <c r="K3057" i="1" a="1"/>
  <c r="K3057" i="1" s="1"/>
  <c r="J3057" i="1" a="1"/>
  <c r="J3057" i="1" s="1"/>
  <c r="I3057" i="1" a="1"/>
  <c r="I3057" i="1" s="1"/>
  <c r="K219" i="1" a="1"/>
  <c r="K219" i="1" s="1"/>
  <c r="J219" i="1" a="1"/>
  <c r="J219" i="1" s="1"/>
  <c r="I219" i="1" a="1"/>
  <c r="I219" i="1" s="1"/>
  <c r="K1880" i="1" a="1"/>
  <c r="K1880" i="1" s="1"/>
  <c r="J1880" i="1" a="1"/>
  <c r="J1880" i="1" s="1"/>
  <c r="I1880" i="1" a="1"/>
  <c r="I1880" i="1" s="1"/>
  <c r="K2098" i="1" a="1"/>
  <c r="K2098" i="1" s="1"/>
  <c r="J2098" i="1" a="1"/>
  <c r="J2098" i="1" s="1"/>
  <c r="I2098" i="1" a="1"/>
  <c r="I2098" i="1" s="1"/>
  <c r="K1435" i="1" a="1"/>
  <c r="K1435" i="1" s="1"/>
  <c r="J1435" i="1" a="1"/>
  <c r="J1435" i="1" s="1"/>
  <c r="I1435" i="1" a="1"/>
  <c r="I1435" i="1" s="1"/>
  <c r="K1094" i="1" a="1"/>
  <c r="K1094" i="1" s="1"/>
  <c r="J1094" i="1" a="1"/>
  <c r="J1094" i="1" s="1"/>
  <c r="I1094" i="1" a="1"/>
  <c r="I1094" i="1" s="1"/>
  <c r="K360" i="1" a="1"/>
  <c r="K360" i="1" s="1"/>
  <c r="J360" i="1" a="1"/>
  <c r="J360" i="1" s="1"/>
  <c r="I360" i="1" a="1"/>
  <c r="I360" i="1" s="1"/>
  <c r="K830" i="1" a="1"/>
  <c r="K830" i="1" s="1"/>
  <c r="J830" i="1" a="1"/>
  <c r="J830" i="1" s="1"/>
  <c r="I830" i="1" a="1"/>
  <c r="I830" i="1" s="1"/>
  <c r="K2830" i="1" a="1"/>
  <c r="K2830" i="1" s="1"/>
  <c r="J2830" i="1" a="1"/>
  <c r="J2830" i="1" s="1"/>
  <c r="I2830" i="1" a="1"/>
  <c r="I2830" i="1" s="1"/>
  <c r="K1130" i="1" a="1"/>
  <c r="K1130" i="1" s="1"/>
  <c r="J1130" i="1" a="1"/>
  <c r="J1130" i="1" s="1"/>
  <c r="I1130" i="1" a="1"/>
  <c r="I1130" i="1" s="1"/>
  <c r="K2034" i="1" a="1"/>
  <c r="K2034" i="1" s="1"/>
  <c r="J2034" i="1" a="1"/>
  <c r="J2034" i="1" s="1"/>
  <c r="I2034" i="1" a="1"/>
  <c r="I2034" i="1" s="1"/>
  <c r="K2287" i="1" a="1"/>
  <c r="K2287" i="1" s="1"/>
  <c r="J2287" i="1" a="1"/>
  <c r="J2287" i="1" s="1"/>
  <c r="I2287" i="1" a="1"/>
  <c r="I2287" i="1" s="1"/>
  <c r="K3240" i="1" a="1"/>
  <c r="K3240" i="1" s="1"/>
  <c r="J3240" i="1" a="1"/>
  <c r="J3240" i="1" s="1"/>
  <c r="I3240" i="1" a="1"/>
  <c r="I3240" i="1" s="1"/>
  <c r="K3246" i="1" a="1"/>
  <c r="K3246" i="1" s="1"/>
  <c r="J3246" i="1" a="1"/>
  <c r="J3246" i="1" s="1"/>
  <c r="I3246" i="1" a="1"/>
  <c r="I3246" i="1" s="1"/>
  <c r="K870" i="1" a="1"/>
  <c r="K870" i="1" s="1"/>
  <c r="J870" i="1" a="1"/>
  <c r="J870" i="1" s="1"/>
  <c r="I870" i="1" a="1"/>
  <c r="I870" i="1" s="1"/>
  <c r="K831" i="1" a="1"/>
  <c r="K831" i="1" s="1"/>
  <c r="J831" i="1" a="1"/>
  <c r="J831" i="1" s="1"/>
  <c r="I831" i="1" a="1"/>
  <c r="I831" i="1" s="1"/>
  <c r="K2004" i="1" a="1"/>
  <c r="K2004" i="1" s="1"/>
  <c r="J2004" i="1" a="1"/>
  <c r="J2004" i="1" s="1"/>
  <c r="I2004" i="1" a="1"/>
  <c r="I2004" i="1" s="1"/>
  <c r="K1396" i="1" a="1"/>
  <c r="K1396" i="1" s="1"/>
  <c r="J1396" i="1" a="1"/>
  <c r="J1396" i="1" s="1"/>
  <c r="I1396" i="1" a="1"/>
  <c r="I1396" i="1" s="1"/>
  <c r="K2488" i="1" a="1"/>
  <c r="K2488" i="1" s="1"/>
  <c r="J2488" i="1" a="1"/>
  <c r="J2488" i="1" s="1"/>
  <c r="I2488" i="1" a="1"/>
  <c r="I2488" i="1" s="1"/>
  <c r="K1783" i="1" a="1"/>
  <c r="K1783" i="1" s="1"/>
  <c r="J1783" i="1" a="1"/>
  <c r="J1783" i="1" s="1"/>
  <c r="I1783" i="1" a="1"/>
  <c r="I1783" i="1" s="1"/>
  <c r="K1729" i="1" a="1"/>
  <c r="K1729" i="1" s="1"/>
  <c r="J1729" i="1" a="1"/>
  <c r="J1729" i="1" s="1"/>
  <c r="I1729" i="1" a="1"/>
  <c r="I1729" i="1" s="1"/>
  <c r="K2787" i="1" a="1"/>
  <c r="K2787" i="1" s="1"/>
  <c r="J2787" i="1" a="1"/>
  <c r="J2787" i="1" s="1"/>
  <c r="I2787" i="1" a="1"/>
  <c r="I2787" i="1" s="1"/>
  <c r="K543" i="1" a="1"/>
  <c r="K543" i="1" s="1"/>
  <c r="J543" i="1" a="1"/>
  <c r="J543" i="1" s="1"/>
  <c r="I543" i="1" a="1"/>
  <c r="I543" i="1" s="1"/>
  <c r="K3279" i="1" a="1"/>
  <c r="K3279" i="1" s="1"/>
  <c r="J3279" i="1" a="1"/>
  <c r="J3279" i="1" s="1"/>
  <c r="I3279" i="1" a="1"/>
  <c r="I3279" i="1" s="1"/>
  <c r="K612" i="1" a="1"/>
  <c r="K612" i="1" s="1"/>
  <c r="J612" i="1" a="1"/>
  <c r="J612" i="1" s="1"/>
  <c r="I612" i="1" a="1"/>
  <c r="I612" i="1" s="1"/>
  <c r="K2441" i="1" a="1"/>
  <c r="K2441" i="1" s="1"/>
  <c r="J2441" i="1" a="1"/>
  <c r="J2441" i="1" s="1"/>
  <c r="I2441" i="1" a="1"/>
  <c r="I2441" i="1" s="1"/>
  <c r="K3632" i="1" a="1"/>
  <c r="K3632" i="1" s="1"/>
  <c r="J3632" i="1" a="1"/>
  <c r="J3632" i="1" s="1"/>
  <c r="I3632" i="1" a="1"/>
  <c r="I3632" i="1" s="1"/>
  <c r="K964" i="1" a="1"/>
  <c r="K964" i="1" s="1"/>
  <c r="J964" i="1" a="1"/>
  <c r="J964" i="1" s="1"/>
  <c r="I964" i="1" a="1"/>
  <c r="I964" i="1" s="1"/>
  <c r="K3343" i="1" a="1"/>
  <c r="K3343" i="1" s="1"/>
  <c r="J3343" i="1" a="1"/>
  <c r="J3343" i="1" s="1"/>
  <c r="I3343" i="1" a="1"/>
  <c r="I3343" i="1" s="1"/>
  <c r="K1686" i="1" a="1"/>
  <c r="K1686" i="1" s="1"/>
  <c r="J1686" i="1" a="1"/>
  <c r="J1686" i="1" s="1"/>
  <c r="I1686" i="1" a="1"/>
  <c r="I1686" i="1" s="1"/>
  <c r="K2326" i="1" a="1"/>
  <c r="K2326" i="1" s="1"/>
  <c r="J2326" i="1" a="1"/>
  <c r="J2326" i="1" s="1"/>
  <c r="I2326" i="1" a="1"/>
  <c r="I2326" i="1" s="1"/>
  <c r="K2383" i="1" a="1"/>
  <c r="K2383" i="1" s="1"/>
  <c r="J2383" i="1" a="1"/>
  <c r="J2383" i="1" s="1"/>
  <c r="I2383" i="1" a="1"/>
  <c r="I2383" i="1" s="1"/>
  <c r="K502" i="1" a="1"/>
  <c r="K502" i="1" s="1"/>
  <c r="J502" i="1" a="1"/>
  <c r="J502" i="1" s="1"/>
  <c r="I502" i="1" a="1"/>
  <c r="I502" i="1" s="1"/>
  <c r="K2639" i="1" a="1"/>
  <c r="K2639" i="1" s="1"/>
  <c r="J2639" i="1" a="1"/>
  <c r="J2639" i="1" s="1"/>
  <c r="I2639" i="1" a="1"/>
  <c r="I2639" i="1" s="1"/>
  <c r="K2871" i="1" a="1"/>
  <c r="K2871" i="1" s="1"/>
  <c r="J2871" i="1" a="1"/>
  <c r="J2871" i="1" s="1"/>
  <c r="I2871" i="1" a="1"/>
  <c r="I2871" i="1" s="1"/>
  <c r="K3033" i="1" a="1"/>
  <c r="K3033" i="1" s="1"/>
  <c r="J3033" i="1" a="1"/>
  <c r="J3033" i="1" s="1"/>
  <c r="I3033" i="1" a="1"/>
  <c r="I3033" i="1" s="1"/>
  <c r="K2101" i="1" a="1"/>
  <c r="K2101" i="1" s="1"/>
  <c r="J2101" i="1" a="1"/>
  <c r="J2101" i="1" s="1"/>
  <c r="I2101" i="1" a="1"/>
  <c r="I2101" i="1" s="1"/>
  <c r="K238" i="1" a="1"/>
  <c r="K238" i="1" s="1"/>
  <c r="J238" i="1" a="1"/>
  <c r="J238" i="1" s="1"/>
  <c r="I238" i="1" a="1"/>
  <c r="I238" i="1" s="1"/>
  <c r="K1266" i="1" a="1"/>
  <c r="K1266" i="1" s="1"/>
  <c r="J1266" i="1" a="1"/>
  <c r="J1266" i="1" s="1"/>
  <c r="I1266" i="1" a="1"/>
  <c r="I1266" i="1" s="1"/>
  <c r="K1687" i="1" a="1"/>
  <c r="K1687" i="1" s="1"/>
  <c r="J1687" i="1" a="1"/>
  <c r="J1687" i="1" s="1"/>
  <c r="I1687" i="1" a="1"/>
  <c r="I1687" i="1" s="1"/>
  <c r="K3568" i="1" a="1"/>
  <c r="K3568" i="1" s="1"/>
  <c r="J3568" i="1" a="1"/>
  <c r="J3568" i="1" s="1"/>
  <c r="I3568" i="1" a="1"/>
  <c r="I3568" i="1" s="1"/>
  <c r="K3649" i="1" a="1"/>
  <c r="K3649" i="1" s="1"/>
  <c r="J3649" i="1" a="1"/>
  <c r="J3649" i="1" s="1"/>
  <c r="I3649" i="1" a="1"/>
  <c r="I3649" i="1" s="1"/>
  <c r="K2921" i="1" a="1"/>
  <c r="K2921" i="1" s="1"/>
  <c r="J2921" i="1" a="1"/>
  <c r="J2921" i="1" s="1"/>
  <c r="I2921" i="1" a="1"/>
  <c r="I2921" i="1" s="1"/>
  <c r="K2920" i="1" a="1"/>
  <c r="K2920" i="1" s="1"/>
  <c r="J2920" i="1" a="1"/>
  <c r="J2920" i="1" s="1"/>
  <c r="I2920" i="1" a="1"/>
  <c r="I2920" i="1" s="1"/>
  <c r="K2936" i="1" a="1"/>
  <c r="K2936" i="1" s="1"/>
  <c r="J2936" i="1" a="1"/>
  <c r="J2936" i="1" s="1"/>
  <c r="I2936" i="1" a="1"/>
  <c r="I2936" i="1" s="1"/>
  <c r="K1706" i="1" a="1"/>
  <c r="K1706" i="1" s="1"/>
  <c r="J1706" i="1" a="1"/>
  <c r="J1706" i="1" s="1"/>
  <c r="I1706" i="1" a="1"/>
  <c r="I1706" i="1" s="1"/>
  <c r="K1574" i="1" a="1"/>
  <c r="K1574" i="1" s="1"/>
  <c r="J1574" i="1" a="1"/>
  <c r="J1574" i="1" s="1"/>
  <c r="I1574" i="1" a="1"/>
  <c r="I1574" i="1" s="1"/>
  <c r="K565" i="1" a="1"/>
  <c r="K565" i="1" s="1"/>
  <c r="J565" i="1" a="1"/>
  <c r="J565" i="1" s="1"/>
  <c r="I565" i="1" a="1"/>
  <c r="I565" i="1" s="1"/>
  <c r="K1264" i="1" a="1"/>
  <c r="K1264" i="1" s="1"/>
  <c r="J1264" i="1" a="1"/>
  <c r="J1264" i="1" s="1"/>
  <c r="I1264" i="1" a="1"/>
  <c r="I1264" i="1" s="1"/>
  <c r="K1693" i="1" a="1"/>
  <c r="K1693" i="1" s="1"/>
  <c r="J1693" i="1" a="1"/>
  <c r="J1693" i="1" s="1"/>
  <c r="I1693" i="1" a="1"/>
  <c r="I1693" i="1" s="1"/>
  <c r="K2404" i="1" a="1"/>
  <c r="K2404" i="1" s="1"/>
  <c r="J2404" i="1" a="1"/>
  <c r="J2404" i="1" s="1"/>
  <c r="I2404" i="1" a="1"/>
  <c r="I2404" i="1" s="1"/>
  <c r="K1275" i="1" a="1"/>
  <c r="K1275" i="1" s="1"/>
  <c r="J1275" i="1" a="1"/>
  <c r="J1275" i="1" s="1"/>
  <c r="I1275" i="1" a="1"/>
  <c r="I1275" i="1" s="1"/>
  <c r="K407" i="1" a="1"/>
  <c r="K407" i="1" s="1"/>
  <c r="J407" i="1" a="1"/>
  <c r="J407" i="1" s="1"/>
  <c r="I407" i="1" a="1"/>
  <c r="I407" i="1" s="1"/>
  <c r="K2134" i="1" a="1"/>
  <c r="K2134" i="1" s="1"/>
  <c r="J2134" i="1" a="1"/>
  <c r="J2134" i="1" s="1"/>
  <c r="I2134" i="1" a="1"/>
  <c r="I2134" i="1" s="1"/>
  <c r="K216" i="1" a="1"/>
  <c r="K216" i="1" s="1"/>
  <c r="J216" i="1" a="1"/>
  <c r="J216" i="1" s="1"/>
  <c r="I216" i="1" a="1"/>
  <c r="I216" i="1" s="1"/>
  <c r="K1263" i="1" a="1"/>
  <c r="K1263" i="1" s="1"/>
  <c r="J1263" i="1" a="1"/>
  <c r="J1263" i="1" s="1"/>
  <c r="I1263" i="1" a="1"/>
  <c r="I1263" i="1" s="1"/>
  <c r="K112" i="1" a="1"/>
  <c r="K112" i="1" s="1"/>
  <c r="J112" i="1" a="1"/>
  <c r="J112" i="1" s="1"/>
  <c r="I112" i="1" a="1"/>
  <c r="I112" i="1" s="1"/>
  <c r="K3162" i="1" a="1"/>
  <c r="K3162" i="1" s="1"/>
  <c r="J3162" i="1" a="1"/>
  <c r="J3162" i="1" s="1"/>
  <c r="I3162" i="1" a="1"/>
  <c r="I3162" i="1" s="1"/>
  <c r="K3558" i="1" a="1"/>
  <c r="K3558" i="1" s="1"/>
  <c r="J3558" i="1" a="1"/>
  <c r="J3558" i="1" s="1"/>
  <c r="I3558" i="1" a="1"/>
  <c r="I3558" i="1" s="1"/>
  <c r="K3253" i="1" a="1"/>
  <c r="K3253" i="1" s="1"/>
  <c r="J3253" i="1" a="1"/>
  <c r="J3253" i="1" s="1"/>
  <c r="I3253" i="1" a="1"/>
  <c r="I3253" i="1" s="1"/>
  <c r="K3466" i="1" a="1"/>
  <c r="K3466" i="1" s="1"/>
  <c r="J3466" i="1" a="1"/>
  <c r="J3466" i="1" s="1"/>
  <c r="I3466" i="1" a="1"/>
  <c r="I3466" i="1" s="1"/>
  <c r="K3017" i="1" a="1"/>
  <c r="K3017" i="1" s="1"/>
  <c r="J3017" i="1" a="1"/>
  <c r="J3017" i="1" s="1"/>
  <c r="I3017" i="1" a="1"/>
  <c r="I3017" i="1" s="1"/>
  <c r="K91" i="1" a="1"/>
  <c r="K91" i="1" s="1"/>
  <c r="J91" i="1" a="1"/>
  <c r="J91" i="1" s="1"/>
  <c r="I91" i="1" a="1"/>
  <c r="I91" i="1" s="1"/>
  <c r="K622" i="1" a="1"/>
  <c r="K622" i="1" s="1"/>
  <c r="J622" i="1" a="1"/>
  <c r="J622" i="1" s="1"/>
  <c r="I622" i="1" a="1"/>
  <c r="I622" i="1" s="1"/>
  <c r="K1089" i="1" a="1"/>
  <c r="K1089" i="1" s="1"/>
  <c r="J1089" i="1" a="1"/>
  <c r="J1089" i="1" s="1"/>
  <c r="I1089" i="1" a="1"/>
  <c r="I1089" i="1" s="1"/>
  <c r="K1736" i="1" a="1"/>
  <c r="K1736" i="1" s="1"/>
  <c r="J1736" i="1" a="1"/>
  <c r="J1736" i="1" s="1"/>
  <c r="I1736" i="1" a="1"/>
  <c r="I1736" i="1" s="1"/>
  <c r="K3673" i="1" a="1"/>
  <c r="K3673" i="1" s="1"/>
  <c r="J3673" i="1" a="1"/>
  <c r="J3673" i="1" s="1"/>
  <c r="I3673" i="1" a="1"/>
  <c r="I3673" i="1" s="1"/>
  <c r="K3254" i="1" a="1"/>
  <c r="K3254" i="1" s="1"/>
  <c r="J3254" i="1" a="1"/>
  <c r="J3254" i="1" s="1"/>
  <c r="I3254" i="1" a="1"/>
  <c r="I3254" i="1" s="1"/>
  <c r="K1980" i="1" a="1"/>
  <c r="K1980" i="1" s="1"/>
  <c r="J1980" i="1" a="1"/>
  <c r="J1980" i="1" s="1"/>
  <c r="I1980" i="1" a="1"/>
  <c r="I1980" i="1" s="1"/>
  <c r="K3266" i="1" a="1"/>
  <c r="K3266" i="1" s="1"/>
  <c r="J3266" i="1" a="1"/>
  <c r="J3266" i="1" s="1"/>
  <c r="I3266" i="1" a="1"/>
  <c r="I3266" i="1" s="1"/>
  <c r="K3267" i="1" a="1"/>
  <c r="K3267" i="1" s="1"/>
  <c r="J3267" i="1" a="1"/>
  <c r="J3267" i="1" s="1"/>
  <c r="I3267" i="1" a="1"/>
  <c r="I3267" i="1" s="1"/>
  <c r="K2901" i="1" a="1"/>
  <c r="K2901" i="1" s="1"/>
  <c r="J2901" i="1" a="1"/>
  <c r="J2901" i="1" s="1"/>
  <c r="I2901" i="1" a="1"/>
  <c r="I2901" i="1" s="1"/>
  <c r="K3258" i="1" a="1"/>
  <c r="K3258" i="1" s="1"/>
  <c r="J3258" i="1" a="1"/>
  <c r="J3258" i="1" s="1"/>
  <c r="I3258" i="1" a="1"/>
  <c r="I3258" i="1" s="1"/>
  <c r="K2783" i="1" a="1"/>
  <c r="K2783" i="1" s="1"/>
  <c r="J2783" i="1" a="1"/>
  <c r="J2783" i="1" s="1"/>
  <c r="I2783" i="1" a="1"/>
  <c r="I2783" i="1" s="1"/>
  <c r="K2714" i="1" a="1"/>
  <c r="K2714" i="1" s="1"/>
  <c r="J2714" i="1" a="1"/>
  <c r="J2714" i="1" s="1"/>
  <c r="I2714" i="1" a="1"/>
  <c r="I2714" i="1" s="1"/>
  <c r="K3749" i="1" a="1"/>
  <c r="K3749" i="1" s="1"/>
  <c r="J3749" i="1" a="1"/>
  <c r="J3749" i="1" s="1"/>
  <c r="I3749" i="1" a="1"/>
  <c r="I3749" i="1" s="1"/>
  <c r="K3113" i="1" a="1"/>
  <c r="K3113" i="1" s="1"/>
  <c r="J3113" i="1" a="1"/>
  <c r="J3113" i="1" s="1"/>
  <c r="I3113" i="1" a="1"/>
  <c r="I3113" i="1" s="1"/>
  <c r="K2248" i="1" a="1"/>
  <c r="K2248" i="1" s="1"/>
  <c r="J2248" i="1" a="1"/>
  <c r="J2248" i="1" s="1"/>
  <c r="I2248" i="1" a="1"/>
  <c r="I2248" i="1" s="1"/>
  <c r="K816" i="1" a="1"/>
  <c r="K816" i="1" s="1"/>
  <c r="J816" i="1" a="1"/>
  <c r="J816" i="1" s="1"/>
  <c r="I816" i="1" a="1"/>
  <c r="I816" i="1" s="1"/>
  <c r="K3788" i="1" a="1"/>
  <c r="K3788" i="1" s="1"/>
  <c r="J3788" i="1" a="1"/>
  <c r="J3788" i="1" s="1"/>
  <c r="I3788" i="1" a="1"/>
  <c r="I3788" i="1" s="1"/>
  <c r="K2846" i="1" a="1"/>
  <c r="K2846" i="1" s="1"/>
  <c r="J2846" i="1" a="1"/>
  <c r="J2846" i="1" s="1"/>
  <c r="I2846" i="1" a="1"/>
  <c r="I2846" i="1" s="1"/>
  <c r="K1425" i="1" a="1"/>
  <c r="K1425" i="1" s="1"/>
  <c r="J1425" i="1" a="1"/>
  <c r="J1425" i="1" s="1"/>
  <c r="I1425" i="1" a="1"/>
  <c r="I1425" i="1" s="1"/>
  <c r="K2861" i="1" a="1"/>
  <c r="K2861" i="1" s="1"/>
  <c r="J2861" i="1" a="1"/>
  <c r="J2861" i="1" s="1"/>
  <c r="I2861" i="1" a="1"/>
  <c r="I2861" i="1" s="1"/>
  <c r="K198" i="1" a="1"/>
  <c r="K198" i="1" s="1"/>
  <c r="J198" i="1" a="1"/>
  <c r="J198" i="1" s="1"/>
  <c r="I198" i="1" a="1"/>
  <c r="I198" i="1" s="1"/>
  <c r="K873" i="1" a="1"/>
  <c r="K873" i="1" s="1"/>
  <c r="J873" i="1" a="1"/>
  <c r="J873" i="1" s="1"/>
  <c r="I873" i="1" a="1"/>
  <c r="I873" i="1" s="1"/>
  <c r="K2267" i="1" a="1"/>
  <c r="K2267" i="1" s="1"/>
  <c r="J2267" i="1" a="1"/>
  <c r="J2267" i="1" s="1"/>
  <c r="I2267" i="1" a="1"/>
  <c r="I2267" i="1" s="1"/>
  <c r="K1815" i="1" a="1"/>
  <c r="K1815" i="1" s="1"/>
  <c r="J1815" i="1" a="1"/>
  <c r="J1815" i="1" s="1"/>
  <c r="I1815" i="1" a="1"/>
  <c r="I1815" i="1" s="1"/>
  <c r="K675" i="1" a="1"/>
  <c r="K675" i="1" s="1"/>
  <c r="J675" i="1" a="1"/>
  <c r="J675" i="1" s="1"/>
  <c r="I675" i="1" a="1"/>
  <c r="I675" i="1" s="1"/>
  <c r="K479" i="1" a="1"/>
  <c r="K479" i="1" s="1"/>
  <c r="J479" i="1" a="1"/>
  <c r="J479" i="1" s="1"/>
  <c r="I479" i="1" a="1"/>
  <c r="I479" i="1" s="1"/>
  <c r="K849" i="1" a="1"/>
  <c r="K849" i="1" s="1"/>
  <c r="J849" i="1" a="1"/>
  <c r="J849" i="1" s="1"/>
  <c r="I849" i="1" a="1"/>
  <c r="I849" i="1" s="1"/>
  <c r="K1855" i="1" a="1"/>
  <c r="K1855" i="1" s="1"/>
  <c r="J1855" i="1" a="1"/>
  <c r="J1855" i="1" s="1"/>
  <c r="I1855" i="1" a="1"/>
  <c r="I1855" i="1" s="1"/>
  <c r="K476" i="1" a="1"/>
  <c r="K476" i="1" s="1"/>
  <c r="J476" i="1" a="1"/>
  <c r="J476" i="1" s="1"/>
  <c r="I476" i="1" a="1"/>
  <c r="I476" i="1" s="1"/>
  <c r="K499" i="1" a="1"/>
  <c r="K499" i="1" s="1"/>
  <c r="J499" i="1" a="1"/>
  <c r="J499" i="1" s="1"/>
  <c r="I499" i="1" a="1"/>
  <c r="I499" i="1" s="1"/>
  <c r="K528" i="1" a="1"/>
  <c r="K528" i="1" s="1"/>
  <c r="J528" i="1" a="1"/>
  <c r="J528" i="1" s="1"/>
  <c r="I528" i="1" a="1"/>
  <c r="I528" i="1" s="1"/>
  <c r="K1278" i="1" a="1"/>
  <c r="K1278" i="1" s="1"/>
  <c r="J1278" i="1" a="1"/>
  <c r="J1278" i="1" s="1"/>
  <c r="I1278" i="1" a="1"/>
  <c r="I1278" i="1" s="1"/>
  <c r="K1106" i="1" a="1"/>
  <c r="K1106" i="1" s="1"/>
  <c r="J1106" i="1" a="1"/>
  <c r="J1106" i="1" s="1"/>
  <c r="I1106" i="1" a="1"/>
  <c r="I1106" i="1" s="1"/>
  <c r="K2613" i="1" a="1"/>
  <c r="K2613" i="1" s="1"/>
  <c r="J2613" i="1" a="1"/>
  <c r="J2613" i="1" s="1"/>
  <c r="I2613" i="1" a="1"/>
  <c r="I2613" i="1" s="1"/>
  <c r="K1750" i="1" a="1"/>
  <c r="K1750" i="1" s="1"/>
  <c r="J1750" i="1" a="1"/>
  <c r="J1750" i="1" s="1"/>
  <c r="I1750" i="1" a="1"/>
  <c r="I1750" i="1" s="1"/>
  <c r="K489" i="1" a="1"/>
  <c r="K489" i="1" s="1"/>
  <c r="J489" i="1" a="1"/>
  <c r="J489" i="1" s="1"/>
  <c r="I489" i="1" a="1"/>
  <c r="I489" i="1" s="1"/>
  <c r="K1585" i="1" a="1"/>
  <c r="K1585" i="1" s="1"/>
  <c r="J1585" i="1" a="1"/>
  <c r="J1585" i="1" s="1"/>
  <c r="I1585" i="1" a="1"/>
  <c r="I1585" i="1" s="1"/>
  <c r="K835" i="1" a="1"/>
  <c r="K835" i="1" s="1"/>
  <c r="J835" i="1" a="1"/>
  <c r="J835" i="1" s="1"/>
  <c r="I835" i="1" a="1"/>
  <c r="I835" i="1" s="1"/>
  <c r="K3142" i="1" a="1"/>
  <c r="K3142" i="1" s="1"/>
  <c r="J3142" i="1" a="1"/>
  <c r="J3142" i="1" s="1"/>
  <c r="I3142" i="1" a="1"/>
  <c r="I3142" i="1" s="1"/>
  <c r="K3762" i="1" a="1"/>
  <c r="K3762" i="1" s="1"/>
  <c r="J3762" i="1" a="1"/>
  <c r="J3762" i="1" s="1"/>
  <c r="I3762" i="1" a="1"/>
  <c r="I3762" i="1" s="1"/>
  <c r="K53" i="1" a="1"/>
  <c r="K53" i="1" s="1"/>
  <c r="J53" i="1" a="1"/>
  <c r="J53" i="1" s="1"/>
  <c r="I53" i="1" a="1"/>
  <c r="I53" i="1" s="1"/>
  <c r="K696" i="1" a="1"/>
  <c r="K696" i="1" s="1"/>
  <c r="J696" i="1" a="1"/>
  <c r="J696" i="1" s="1"/>
  <c r="I696" i="1" a="1"/>
  <c r="I696" i="1" s="1"/>
  <c r="K167" i="1" a="1"/>
  <c r="K167" i="1" s="1"/>
  <c r="J167" i="1" a="1"/>
  <c r="J167" i="1" s="1"/>
  <c r="I167" i="1" a="1"/>
  <c r="I167" i="1" s="1"/>
  <c r="K1355" i="1" a="1"/>
  <c r="K1355" i="1" s="1"/>
  <c r="J1355" i="1" a="1"/>
  <c r="J1355" i="1" s="1"/>
  <c r="I1355" i="1" a="1"/>
  <c r="I1355" i="1" s="1"/>
  <c r="K3773" i="1" a="1"/>
  <c r="K3773" i="1" s="1"/>
  <c r="J3773" i="1" a="1"/>
  <c r="J3773" i="1" s="1"/>
  <c r="I3773" i="1" a="1"/>
  <c r="I3773" i="1" s="1"/>
  <c r="K3685" i="1" a="1"/>
  <c r="K3685" i="1" s="1"/>
  <c r="J3685" i="1" a="1"/>
  <c r="J3685" i="1" s="1"/>
  <c r="I3685" i="1" a="1"/>
  <c r="I3685" i="1" s="1"/>
  <c r="K1890" i="1" a="1"/>
  <c r="K1890" i="1" s="1"/>
  <c r="J1890" i="1" a="1"/>
  <c r="J1890" i="1" s="1"/>
  <c r="I1890" i="1" a="1"/>
  <c r="I1890" i="1" s="1"/>
  <c r="K3567" i="1" a="1"/>
  <c r="K3567" i="1" s="1"/>
  <c r="J3567" i="1" a="1"/>
  <c r="J3567" i="1" s="1"/>
  <c r="I3567" i="1" a="1"/>
  <c r="I3567" i="1" s="1"/>
  <c r="K3571" i="1" a="1"/>
  <c r="K3571" i="1" s="1"/>
  <c r="J3571" i="1" a="1"/>
  <c r="J3571" i="1" s="1"/>
  <c r="I3571" i="1" a="1"/>
  <c r="I3571" i="1" s="1"/>
  <c r="K653" i="1" a="1"/>
  <c r="K653" i="1" s="1"/>
  <c r="J653" i="1" a="1"/>
  <c r="J653" i="1" s="1"/>
  <c r="I653" i="1" a="1"/>
  <c r="I653" i="1" s="1"/>
  <c r="K3585" i="1" a="1"/>
  <c r="K3585" i="1" s="1"/>
  <c r="J3585" i="1" a="1"/>
  <c r="J3585" i="1" s="1"/>
  <c r="I3585" i="1" a="1"/>
  <c r="I3585" i="1" s="1"/>
  <c r="K338" i="1" a="1"/>
  <c r="K338" i="1" s="1"/>
  <c r="J338" i="1" a="1"/>
  <c r="J338" i="1" s="1"/>
  <c r="I338" i="1" a="1"/>
  <c r="I338" i="1" s="1"/>
  <c r="K3570" i="1" a="1"/>
  <c r="K3570" i="1" s="1"/>
  <c r="J3570" i="1" a="1"/>
  <c r="J3570" i="1" s="1"/>
  <c r="I3570" i="1" a="1"/>
  <c r="I3570" i="1" s="1"/>
  <c r="K699" i="1" a="1"/>
  <c r="K699" i="1" s="1"/>
  <c r="J699" i="1" a="1"/>
  <c r="J699" i="1" s="1"/>
  <c r="I699" i="1" a="1"/>
  <c r="I699" i="1" s="1"/>
  <c r="K3591" i="1" a="1"/>
  <c r="K3591" i="1" s="1"/>
  <c r="J3591" i="1" a="1"/>
  <c r="J3591" i="1" s="1"/>
  <c r="I3591" i="1" a="1"/>
  <c r="I3591" i="1" s="1"/>
  <c r="K1866" i="1" a="1"/>
  <c r="K1866" i="1" s="1"/>
  <c r="J1866" i="1" a="1"/>
  <c r="J1866" i="1" s="1"/>
  <c r="I1866" i="1" a="1"/>
  <c r="I1866" i="1" s="1"/>
  <c r="K3443" i="1" a="1"/>
  <c r="K3443" i="1" s="1"/>
  <c r="J3443" i="1" a="1"/>
  <c r="J3443" i="1" s="1"/>
  <c r="I3443" i="1" a="1"/>
  <c r="I3443" i="1" s="1"/>
  <c r="K2499" i="1" a="1"/>
  <c r="K2499" i="1" s="1"/>
  <c r="J2499" i="1" a="1"/>
  <c r="J2499" i="1" s="1"/>
  <c r="I2499" i="1" a="1"/>
  <c r="I2499" i="1" s="1"/>
  <c r="K1642" i="1" a="1"/>
  <c r="K1642" i="1" s="1"/>
  <c r="J1642" i="1" a="1"/>
  <c r="J1642" i="1" s="1"/>
  <c r="I1642" i="1" a="1"/>
  <c r="I1642" i="1" s="1"/>
  <c r="K1039" i="1" a="1"/>
  <c r="K1039" i="1" s="1"/>
  <c r="J1039" i="1" a="1"/>
  <c r="J1039" i="1" s="1"/>
  <c r="I1039" i="1" a="1"/>
  <c r="I1039" i="1" s="1"/>
  <c r="K2268" i="1" a="1"/>
  <c r="K2268" i="1" s="1"/>
  <c r="J2268" i="1" a="1"/>
  <c r="J2268" i="1" s="1"/>
  <c r="I2268" i="1" a="1"/>
  <c r="I2268" i="1" s="1"/>
  <c r="K1889" i="1" a="1"/>
  <c r="K1889" i="1" s="1"/>
  <c r="J1889" i="1" a="1"/>
  <c r="J1889" i="1" s="1"/>
  <c r="I1889" i="1" a="1"/>
  <c r="I1889" i="1" s="1"/>
  <c r="K3790" i="1" a="1"/>
  <c r="K3790" i="1" s="1"/>
  <c r="J3790" i="1" a="1"/>
  <c r="J3790" i="1" s="1"/>
  <c r="I3790" i="1" a="1"/>
  <c r="I3790" i="1" s="1"/>
  <c r="K3817" i="1" a="1"/>
  <c r="K3817" i="1" s="1"/>
  <c r="J3817" i="1" a="1"/>
  <c r="J3817" i="1" s="1"/>
  <c r="I3817" i="1" a="1"/>
  <c r="I3817" i="1" s="1"/>
  <c r="K3833" i="1" a="1"/>
  <c r="K3833" i="1" s="1"/>
  <c r="J3833" i="1" a="1"/>
  <c r="J3833" i="1" s="1"/>
  <c r="I3833" i="1" a="1"/>
  <c r="I3833" i="1" s="1"/>
  <c r="K3802" i="1" a="1"/>
  <c r="K3802" i="1" s="1"/>
  <c r="J3802" i="1" a="1"/>
  <c r="J3802" i="1" s="1"/>
  <c r="I3802" i="1" a="1"/>
  <c r="I3802" i="1" s="1"/>
  <c r="K1863" i="1" a="1"/>
  <c r="K1863" i="1" s="1"/>
  <c r="J1863" i="1" a="1"/>
  <c r="J1863" i="1" s="1"/>
  <c r="I1863" i="1" a="1"/>
  <c r="I1863" i="1" s="1"/>
  <c r="K3799" i="1" a="1"/>
  <c r="K3799" i="1" s="1"/>
  <c r="J3799" i="1" a="1"/>
  <c r="J3799" i="1" s="1"/>
  <c r="I3799" i="1" a="1"/>
  <c r="I3799" i="1" s="1"/>
  <c r="K3832" i="1" a="1"/>
  <c r="K3832" i="1" s="1"/>
  <c r="J3832" i="1" a="1"/>
  <c r="J3832" i="1" s="1"/>
  <c r="I3832" i="1" a="1"/>
  <c r="I3832" i="1" s="1"/>
  <c r="K1981" i="1" a="1"/>
  <c r="K1981" i="1" s="1"/>
  <c r="J1981" i="1" a="1"/>
  <c r="J1981" i="1" s="1"/>
  <c r="I1981" i="1" a="1"/>
  <c r="I1981" i="1" s="1"/>
  <c r="K3755" i="1" a="1"/>
  <c r="K3755" i="1" s="1"/>
  <c r="J3755" i="1" a="1"/>
  <c r="J3755" i="1" s="1"/>
  <c r="I3755" i="1" a="1"/>
  <c r="I3755" i="1" s="1"/>
  <c r="K1168" i="1" a="1"/>
  <c r="K1168" i="1" s="1"/>
  <c r="J1168" i="1" a="1"/>
  <c r="J1168" i="1" s="1"/>
  <c r="I1168" i="1" a="1"/>
  <c r="I1168" i="1" s="1"/>
  <c r="K2056" i="1" a="1"/>
  <c r="K2056" i="1" s="1"/>
  <c r="J2056" i="1" a="1"/>
  <c r="J2056" i="1" s="1"/>
  <c r="I2056" i="1" a="1"/>
  <c r="I2056" i="1" s="1"/>
  <c r="K348" i="1" a="1"/>
  <c r="K348" i="1" s="1"/>
  <c r="J348" i="1" a="1"/>
  <c r="J348" i="1" s="1"/>
  <c r="I348" i="1" a="1"/>
  <c r="I348" i="1" s="1"/>
  <c r="K3507" i="1" a="1"/>
  <c r="K3507" i="1" s="1"/>
  <c r="J3507" i="1" a="1"/>
  <c r="J3507" i="1" s="1"/>
  <c r="I3507" i="1" a="1"/>
  <c r="I3507" i="1" s="1"/>
  <c r="K3446" i="1" a="1"/>
  <c r="K3446" i="1" s="1"/>
  <c r="J3446" i="1" a="1"/>
  <c r="J3446" i="1" s="1"/>
  <c r="I3446" i="1" a="1"/>
  <c r="I3446" i="1" s="1"/>
  <c r="K3824" i="1" a="1"/>
  <c r="K3824" i="1" s="1"/>
  <c r="J3824" i="1" a="1"/>
  <c r="J3824" i="1" s="1"/>
  <c r="I3824" i="1" a="1"/>
  <c r="I3824" i="1" s="1"/>
  <c r="K3767" i="1" a="1"/>
  <c r="K3767" i="1" s="1"/>
  <c r="J3767" i="1" a="1"/>
  <c r="J3767" i="1" s="1"/>
  <c r="I3767" i="1" a="1"/>
  <c r="I3767" i="1" s="1"/>
  <c r="K2989" i="1" a="1"/>
  <c r="K2989" i="1" s="1"/>
  <c r="J2989" i="1" a="1"/>
  <c r="J2989" i="1" s="1"/>
  <c r="I2989" i="1" a="1"/>
  <c r="I2989" i="1" s="1"/>
  <c r="K3834" i="1" a="1"/>
  <c r="K3834" i="1" s="1"/>
  <c r="J3834" i="1" a="1"/>
  <c r="J3834" i="1" s="1"/>
  <c r="I3834" i="1" a="1"/>
  <c r="I3834" i="1" s="1"/>
  <c r="K3781" i="1" a="1"/>
  <c r="K3781" i="1" s="1"/>
  <c r="J3781" i="1" a="1"/>
  <c r="J3781" i="1" s="1"/>
  <c r="I3781" i="1" a="1"/>
  <c r="I3781" i="1" s="1"/>
  <c r="K3469" i="1" a="1"/>
  <c r="K3469" i="1" s="1"/>
  <c r="J3469" i="1" a="1"/>
  <c r="J3469" i="1" s="1"/>
  <c r="I3469" i="1" a="1"/>
  <c r="I3469" i="1" s="1"/>
  <c r="K3760" i="1" a="1"/>
  <c r="K3760" i="1" s="1"/>
  <c r="J3760" i="1" a="1"/>
  <c r="J3760" i="1" s="1"/>
  <c r="I3760" i="1" a="1"/>
  <c r="I3760" i="1" s="1"/>
  <c r="K3739" i="1" a="1"/>
  <c r="K3739" i="1" s="1"/>
  <c r="J3739" i="1" a="1"/>
  <c r="J3739" i="1" s="1"/>
  <c r="I3739" i="1" a="1"/>
  <c r="I3739" i="1" s="1"/>
  <c r="K3419" i="1" a="1"/>
  <c r="K3419" i="1" s="1"/>
  <c r="J3419" i="1" a="1"/>
  <c r="J3419" i="1" s="1"/>
  <c r="I3419" i="1" a="1"/>
  <c r="I3419" i="1" s="1"/>
  <c r="K2816" i="1" a="1"/>
  <c r="K2816" i="1" s="1"/>
  <c r="J2816" i="1" a="1"/>
  <c r="J2816" i="1" s="1"/>
  <c r="I2816" i="1" a="1"/>
  <c r="I2816" i="1" s="1"/>
  <c r="K3024" i="1" a="1"/>
  <c r="K3024" i="1" s="1"/>
  <c r="J3024" i="1" a="1"/>
  <c r="J3024" i="1" s="1"/>
  <c r="I3024" i="1" a="1"/>
  <c r="I3024" i="1" s="1"/>
  <c r="K2585" i="1" a="1"/>
  <c r="K2585" i="1" s="1"/>
  <c r="J2585" i="1" a="1"/>
  <c r="J2585" i="1" s="1"/>
  <c r="I2585" i="1" a="1"/>
  <c r="I2585" i="1" s="1"/>
  <c r="K3588" i="1" a="1"/>
  <c r="K3588" i="1" s="1"/>
  <c r="J3588" i="1" a="1"/>
  <c r="J3588" i="1" s="1"/>
  <c r="I3588" i="1" a="1"/>
  <c r="I3588" i="1" s="1"/>
  <c r="K2173" i="1" a="1"/>
  <c r="K2173" i="1" s="1"/>
  <c r="J2173" i="1" a="1"/>
  <c r="J2173" i="1" s="1"/>
  <c r="I2173" i="1" a="1"/>
  <c r="I2173" i="1" s="1"/>
  <c r="K3712" i="1" a="1"/>
  <c r="K3712" i="1" s="1"/>
  <c r="J3712" i="1" a="1"/>
  <c r="J3712" i="1" s="1"/>
  <c r="I3712" i="1" a="1"/>
  <c r="I3712" i="1" s="1"/>
  <c r="K3713" i="1" a="1"/>
  <c r="K3713" i="1" s="1"/>
  <c r="J3713" i="1" a="1"/>
  <c r="J3713" i="1" s="1"/>
  <c r="I3713" i="1" a="1"/>
  <c r="I3713" i="1" s="1"/>
  <c r="K3828" i="1" a="1"/>
  <c r="K3828" i="1" s="1"/>
  <c r="J3828" i="1" a="1"/>
  <c r="J3828" i="1" s="1"/>
  <c r="I3828" i="1" a="1"/>
  <c r="I3828" i="1" s="1"/>
  <c r="K2870" i="1" a="1"/>
  <c r="K2870" i="1" s="1"/>
  <c r="J2870" i="1" a="1"/>
  <c r="J2870" i="1" s="1"/>
  <c r="I2870" i="1" a="1"/>
  <c r="I2870" i="1" s="1"/>
  <c r="K2181" i="1" a="1"/>
  <c r="K2181" i="1" s="1"/>
  <c r="J2181" i="1" a="1"/>
  <c r="J2181" i="1" s="1"/>
  <c r="I2181" i="1" a="1"/>
  <c r="I2181" i="1" s="1"/>
  <c r="K3734" i="1" a="1"/>
  <c r="K3734" i="1" s="1"/>
  <c r="J3734" i="1" a="1"/>
  <c r="J3734" i="1" s="1"/>
  <c r="I3734" i="1" a="1"/>
  <c r="I3734" i="1" s="1"/>
  <c r="K1897" i="1" a="1"/>
  <c r="K1897" i="1" s="1"/>
  <c r="J1897" i="1" a="1"/>
  <c r="J1897" i="1" s="1"/>
  <c r="I1897" i="1" a="1"/>
  <c r="I1897" i="1" s="1"/>
  <c r="K667" i="1" a="1"/>
  <c r="K667" i="1" s="1"/>
  <c r="J667" i="1" a="1"/>
  <c r="J667" i="1" s="1"/>
  <c r="I667" i="1" a="1"/>
  <c r="I667" i="1" s="1"/>
  <c r="K172" i="1" a="1"/>
  <c r="K172" i="1" s="1"/>
  <c r="J172" i="1" a="1"/>
  <c r="J172" i="1" s="1"/>
  <c r="I172" i="1" a="1"/>
  <c r="I172" i="1" s="1"/>
  <c r="K95" i="1" a="1"/>
  <c r="K95" i="1" s="1"/>
  <c r="J95" i="1" a="1"/>
  <c r="J95" i="1" s="1"/>
  <c r="I95" i="1" a="1"/>
  <c r="I95" i="1" s="1"/>
  <c r="K693" i="1" a="1"/>
  <c r="K693" i="1" s="1"/>
  <c r="J693" i="1" a="1"/>
  <c r="J693" i="1" s="1"/>
  <c r="I693" i="1" a="1"/>
  <c r="I693" i="1" s="1"/>
  <c r="K1047" i="1" a="1"/>
  <c r="K1047" i="1" s="1"/>
  <c r="J1047" i="1" a="1"/>
  <c r="J1047" i="1" s="1"/>
  <c r="I1047" i="1" a="1"/>
  <c r="I1047" i="1" s="1"/>
  <c r="K920" i="1" a="1"/>
  <c r="K920" i="1" s="1"/>
  <c r="J920" i="1" a="1"/>
  <c r="J920" i="1" s="1"/>
  <c r="I920" i="1" a="1"/>
  <c r="I920" i="1" s="1"/>
  <c r="K3809" i="1" a="1"/>
  <c r="K3809" i="1" s="1"/>
  <c r="J3809" i="1" a="1"/>
  <c r="J3809" i="1" s="1"/>
  <c r="I3809" i="1" a="1"/>
  <c r="I3809" i="1" s="1"/>
  <c r="K1084" i="1" a="1"/>
  <c r="K1084" i="1" s="1"/>
  <c r="J1084" i="1" a="1"/>
  <c r="J1084" i="1" s="1"/>
  <c r="I1084" i="1" a="1"/>
  <c r="I1084" i="1" s="1"/>
  <c r="K743" i="1" a="1"/>
  <c r="K743" i="1" s="1"/>
  <c r="J743" i="1" a="1"/>
  <c r="J743" i="1" s="1"/>
  <c r="I743" i="1" a="1"/>
  <c r="I743" i="1" s="1"/>
  <c r="K2584" i="1" a="1"/>
  <c r="K2584" i="1" s="1"/>
  <c r="J2584" i="1" a="1"/>
  <c r="J2584" i="1" s="1"/>
  <c r="I2584" i="1" a="1"/>
  <c r="I2584" i="1" s="1"/>
  <c r="K3812" i="1" a="1"/>
  <c r="K3812" i="1" s="1"/>
  <c r="J3812" i="1" a="1"/>
  <c r="J3812" i="1" s="1"/>
  <c r="I3812" i="1" a="1"/>
  <c r="I3812" i="1" s="1"/>
  <c r="K83" i="1" a="1"/>
  <c r="K83" i="1" s="1"/>
  <c r="J83" i="1" a="1"/>
  <c r="J83" i="1" s="1"/>
  <c r="I83" i="1" a="1"/>
  <c r="I83" i="1" s="1"/>
  <c r="K389" i="1" a="1"/>
  <c r="K389" i="1" s="1"/>
  <c r="J389" i="1" a="1"/>
  <c r="J389" i="1" s="1"/>
  <c r="I389" i="1" a="1"/>
  <c r="I389" i="1" s="1"/>
  <c r="K2731" i="1" a="1"/>
  <c r="K2731" i="1" s="1"/>
  <c r="J2731" i="1" a="1"/>
  <c r="J2731" i="1" s="1"/>
  <c r="I2731" i="1" a="1"/>
  <c r="I2731" i="1" s="1"/>
  <c r="K438" i="1" a="1"/>
  <c r="K438" i="1" s="1"/>
  <c r="J438" i="1" a="1"/>
  <c r="J438" i="1" s="1"/>
  <c r="I438" i="1" a="1"/>
  <c r="I438" i="1" s="1"/>
  <c r="K3213" i="1" a="1"/>
  <c r="K3213" i="1" s="1"/>
  <c r="J3213" i="1" a="1"/>
  <c r="J3213" i="1" s="1"/>
  <c r="I3213" i="1" a="1"/>
  <c r="I3213" i="1" s="1"/>
  <c r="K1194" i="1" a="1"/>
  <c r="K1194" i="1" s="1"/>
  <c r="J1194" i="1" a="1"/>
  <c r="J1194" i="1" s="1"/>
  <c r="I1194" i="1" a="1"/>
  <c r="I1194" i="1" s="1"/>
  <c r="K1158" i="1" a="1"/>
  <c r="K1158" i="1" s="1"/>
  <c r="J1158" i="1" a="1"/>
  <c r="J1158" i="1" s="1"/>
  <c r="I1158" i="1" a="1"/>
  <c r="I1158" i="1" s="1"/>
  <c r="K898" i="1" a="1"/>
  <c r="K898" i="1" s="1"/>
  <c r="J898" i="1" a="1"/>
  <c r="J898" i="1" s="1"/>
  <c r="I898" i="1" a="1"/>
  <c r="I898" i="1" s="1"/>
  <c r="K182" i="1" a="1"/>
  <c r="K182" i="1" s="1"/>
  <c r="J182" i="1" a="1"/>
  <c r="J182" i="1" s="1"/>
  <c r="I182" i="1" a="1"/>
  <c r="I182" i="1" s="1"/>
  <c r="K3107" i="1" a="1"/>
  <c r="K3107" i="1" s="1"/>
  <c r="J3107" i="1" a="1"/>
  <c r="J3107" i="1" s="1"/>
  <c r="I3107" i="1" a="1"/>
  <c r="I3107" i="1" s="1"/>
  <c r="K1484" i="1" a="1"/>
  <c r="K1484" i="1" s="1"/>
  <c r="J1484" i="1" a="1"/>
  <c r="J1484" i="1" s="1"/>
  <c r="I1484" i="1" a="1"/>
  <c r="I1484" i="1" s="1"/>
  <c r="K1365" i="1" a="1"/>
  <c r="K1365" i="1" s="1"/>
  <c r="J1365" i="1" a="1"/>
  <c r="J1365" i="1" s="1"/>
  <c r="I1365" i="1" a="1"/>
  <c r="I1365" i="1" s="1"/>
  <c r="K3319" i="1" a="1"/>
  <c r="K3319" i="1" s="1"/>
  <c r="J3319" i="1" a="1"/>
  <c r="J3319" i="1" s="1"/>
  <c r="I3319" i="1" a="1"/>
  <c r="I3319" i="1" s="1"/>
  <c r="K3327" i="1" a="1"/>
  <c r="K3327" i="1" s="1"/>
  <c r="J3327" i="1" a="1"/>
  <c r="J3327" i="1" s="1"/>
  <c r="I3327" i="1" a="1"/>
  <c r="I3327" i="1" s="1"/>
  <c r="K3551" i="1" a="1"/>
  <c r="K3551" i="1" s="1"/>
  <c r="J3551" i="1" a="1"/>
  <c r="J3551" i="1" s="1"/>
  <c r="I3551" i="1" a="1"/>
  <c r="I3551" i="1" s="1"/>
  <c r="K3321" i="1" a="1"/>
  <c r="K3321" i="1" s="1"/>
  <c r="J3321" i="1" a="1"/>
  <c r="J3321" i="1" s="1"/>
  <c r="I3321" i="1" a="1"/>
  <c r="I3321" i="1" s="1"/>
  <c r="K324" i="1" a="1"/>
  <c r="K324" i="1" s="1"/>
  <c r="J324" i="1" a="1"/>
  <c r="J324" i="1" s="1"/>
  <c r="I324" i="1" a="1"/>
  <c r="I324" i="1" s="1"/>
  <c r="K634" i="1" a="1"/>
  <c r="K634" i="1" s="1"/>
  <c r="J634" i="1" a="1"/>
  <c r="J634" i="1" s="1"/>
  <c r="I634" i="1" a="1"/>
  <c r="I634" i="1" s="1"/>
  <c r="K241" i="1" a="1"/>
  <c r="K241" i="1" s="1"/>
  <c r="J241" i="1" a="1"/>
  <c r="J241" i="1" s="1"/>
  <c r="I241" i="1" a="1"/>
  <c r="I241" i="1" s="1"/>
  <c r="K1696" i="1" a="1"/>
  <c r="K1696" i="1" s="1"/>
  <c r="J1696" i="1" a="1"/>
  <c r="J1696" i="1" s="1"/>
  <c r="I1696" i="1" a="1"/>
  <c r="I1696" i="1" s="1"/>
  <c r="K173" i="1" a="1"/>
  <c r="K173" i="1" s="1"/>
  <c r="J173" i="1" a="1"/>
  <c r="J173" i="1" s="1"/>
  <c r="I173" i="1" a="1"/>
  <c r="I173" i="1" s="1"/>
  <c r="K1253" i="1" a="1"/>
  <c r="K1253" i="1" s="1"/>
  <c r="J1253" i="1" a="1"/>
  <c r="J1253" i="1" s="1"/>
  <c r="I1253" i="1" a="1"/>
  <c r="I1253" i="1" s="1"/>
  <c r="K2137" i="1" a="1"/>
  <c r="K2137" i="1" s="1"/>
  <c r="J2137" i="1" a="1"/>
  <c r="J2137" i="1" s="1"/>
  <c r="I2137" i="1" a="1"/>
  <c r="I2137" i="1" s="1"/>
  <c r="K1545" i="1" a="1"/>
  <c r="K1545" i="1" s="1"/>
  <c r="J1545" i="1" a="1"/>
  <c r="J1545" i="1" s="1"/>
  <c r="I1545" i="1" a="1"/>
  <c r="I1545" i="1" s="1"/>
  <c r="K549" i="1" a="1"/>
  <c r="K549" i="1" s="1"/>
  <c r="J549" i="1" a="1"/>
  <c r="J549" i="1" s="1"/>
  <c r="I549" i="1" a="1"/>
  <c r="I549" i="1" s="1"/>
  <c r="K3130" i="1" a="1"/>
  <c r="K3130" i="1" s="1"/>
  <c r="J3130" i="1" a="1"/>
  <c r="J3130" i="1" s="1"/>
  <c r="I3130" i="1" a="1"/>
  <c r="I3130" i="1" s="1"/>
  <c r="K2643" i="1" a="1"/>
  <c r="K2643" i="1" s="1"/>
  <c r="J2643" i="1" a="1"/>
  <c r="J2643" i="1" s="1"/>
  <c r="I2643" i="1" a="1"/>
  <c r="I2643" i="1" s="1"/>
  <c r="K3408" i="1" a="1"/>
  <c r="K3408" i="1" s="1"/>
  <c r="J3408" i="1" a="1"/>
  <c r="J3408" i="1" s="1"/>
  <c r="I3408" i="1" a="1"/>
  <c r="I3408" i="1" s="1"/>
  <c r="K3491" i="1" a="1"/>
  <c r="K3491" i="1" s="1"/>
  <c r="J3491" i="1" a="1"/>
  <c r="J3491" i="1" s="1"/>
  <c r="I3491" i="1" a="1"/>
  <c r="I3491" i="1" s="1"/>
  <c r="K889" i="1" a="1"/>
  <c r="K889" i="1" s="1"/>
  <c r="J889" i="1" a="1"/>
  <c r="J889" i="1" s="1"/>
  <c r="I889" i="1" a="1"/>
  <c r="I889" i="1" s="1"/>
  <c r="K3398" i="1" a="1"/>
  <c r="K3398" i="1" s="1"/>
  <c r="J3398" i="1" a="1"/>
  <c r="J3398" i="1" s="1"/>
  <c r="I3398" i="1" a="1"/>
  <c r="I3398" i="1" s="1"/>
  <c r="K1862" i="1" a="1"/>
  <c r="K1862" i="1" s="1"/>
  <c r="J1862" i="1" a="1"/>
  <c r="J1862" i="1" s="1"/>
  <c r="I1862" i="1" a="1"/>
  <c r="I1862" i="1" s="1"/>
  <c r="K1147" i="1" a="1"/>
  <c r="K1147" i="1" s="1"/>
  <c r="J1147" i="1" a="1"/>
  <c r="J1147" i="1" s="1"/>
  <c r="I1147" i="1" a="1"/>
  <c r="I1147" i="1" s="1"/>
  <c r="K1609" i="1" a="1"/>
  <c r="K1609" i="1" s="1"/>
  <c r="J1609" i="1" a="1"/>
  <c r="J1609" i="1" s="1"/>
  <c r="I1609" i="1" a="1"/>
  <c r="I1609" i="1" s="1"/>
  <c r="K3032" i="1" a="1"/>
  <c r="K3032" i="1" s="1"/>
  <c r="J3032" i="1" a="1"/>
  <c r="J3032" i="1" s="1"/>
  <c r="I3032" i="1" a="1"/>
  <c r="I3032" i="1" s="1"/>
  <c r="K2733" i="1" a="1"/>
  <c r="K2733" i="1" s="1"/>
  <c r="J2733" i="1" a="1"/>
  <c r="J2733" i="1" s="1"/>
  <c r="I2733" i="1" a="1"/>
  <c r="I2733" i="1" s="1"/>
  <c r="K40" i="1" a="1"/>
  <c r="K40" i="1" s="1"/>
  <c r="J40" i="1" a="1"/>
  <c r="J40" i="1" s="1"/>
  <c r="I40" i="1" a="1"/>
  <c r="I40" i="1" s="1"/>
  <c r="K2729" i="1" a="1"/>
  <c r="K2729" i="1" s="1"/>
  <c r="J2729" i="1" a="1"/>
  <c r="J2729" i="1" s="1"/>
  <c r="I2729" i="1" a="1"/>
  <c r="I2729" i="1" s="1"/>
  <c r="K2636" i="1" a="1"/>
  <c r="K2636" i="1" s="1"/>
  <c r="J2636" i="1" a="1"/>
  <c r="J2636" i="1" s="1"/>
  <c r="I2636" i="1" a="1"/>
  <c r="I2636" i="1" s="1"/>
  <c r="K2438" i="1" a="1"/>
  <c r="K2438" i="1" s="1"/>
  <c r="J2438" i="1" a="1"/>
  <c r="J2438" i="1" s="1"/>
  <c r="I2438" i="1" a="1"/>
  <c r="I2438" i="1" s="1"/>
  <c r="K482" i="1" a="1"/>
  <c r="K482" i="1" s="1"/>
  <c r="J482" i="1" a="1"/>
  <c r="J482" i="1" s="1"/>
  <c r="I482" i="1" a="1"/>
  <c r="I482" i="1" s="1"/>
  <c r="K420" i="1" a="1"/>
  <c r="K420" i="1" s="1"/>
  <c r="J420" i="1" a="1"/>
  <c r="J420" i="1" s="1"/>
  <c r="I420" i="1" a="1"/>
  <c r="I420" i="1" s="1"/>
  <c r="K180" i="1" a="1"/>
  <c r="K180" i="1" s="1"/>
  <c r="J180" i="1" a="1"/>
  <c r="J180" i="1" s="1"/>
  <c r="I180" i="1" a="1"/>
  <c r="I180" i="1" s="1"/>
  <c r="K1850" i="1" a="1"/>
  <c r="K1850" i="1" s="1"/>
  <c r="J1850" i="1" a="1"/>
  <c r="J1850" i="1" s="1"/>
  <c r="I1850" i="1" a="1"/>
  <c r="I1850" i="1" s="1"/>
  <c r="K136" i="1" a="1"/>
  <c r="K136" i="1" s="1"/>
  <c r="J136" i="1" a="1"/>
  <c r="J136" i="1" s="1"/>
  <c r="I136" i="1" a="1"/>
  <c r="I136" i="1" s="1"/>
  <c r="K2854" i="1" a="1"/>
  <c r="K2854" i="1" s="1"/>
  <c r="J2854" i="1" a="1"/>
  <c r="J2854" i="1" s="1"/>
  <c r="I2854" i="1" a="1"/>
  <c r="I2854" i="1" s="1"/>
  <c r="K3805" i="1" a="1"/>
  <c r="K3805" i="1" s="1"/>
  <c r="J3805" i="1" a="1"/>
  <c r="J3805" i="1" s="1"/>
  <c r="I3805" i="1" a="1"/>
  <c r="I3805" i="1" s="1"/>
  <c r="K3674" i="1" a="1"/>
  <c r="K3674" i="1" s="1"/>
  <c r="J3674" i="1" a="1"/>
  <c r="J3674" i="1" s="1"/>
  <c r="I3674" i="1" a="1"/>
  <c r="I3674" i="1" s="1"/>
  <c r="K643" i="1" a="1"/>
  <c r="K643" i="1" s="1"/>
  <c r="J643" i="1" a="1"/>
  <c r="J643" i="1" s="1"/>
  <c r="I643" i="1" a="1"/>
  <c r="I643" i="1" s="1"/>
  <c r="K1562" i="1" a="1"/>
  <c r="K1562" i="1" s="1"/>
  <c r="J1562" i="1" a="1"/>
  <c r="J1562" i="1" s="1"/>
  <c r="I1562" i="1" a="1"/>
  <c r="I1562" i="1" s="1"/>
  <c r="K3414" i="1" a="1"/>
  <c r="K3414" i="1" s="1"/>
  <c r="J3414" i="1" a="1"/>
  <c r="J3414" i="1" s="1"/>
  <c r="I3414" i="1" a="1"/>
  <c r="I3414" i="1" s="1"/>
  <c r="K3413" i="1" a="1"/>
  <c r="K3413" i="1" s="1"/>
  <c r="J3413" i="1" a="1"/>
  <c r="J3413" i="1" s="1"/>
  <c r="I3413" i="1" a="1"/>
  <c r="I3413" i="1" s="1"/>
  <c r="K1796" i="1" a="1"/>
  <c r="K1796" i="1" s="1"/>
  <c r="J1796" i="1" a="1"/>
  <c r="J1796" i="1" s="1"/>
  <c r="I1796" i="1" a="1"/>
  <c r="I1796" i="1" s="1"/>
  <c r="K1436" i="1" a="1"/>
  <c r="K1436" i="1" s="1"/>
  <c r="J1436" i="1" a="1"/>
  <c r="J1436" i="1" s="1"/>
  <c r="I1436" i="1" a="1"/>
  <c r="I1436" i="1" s="1"/>
  <c r="K2460" i="1" a="1"/>
  <c r="K2460" i="1" s="1"/>
  <c r="J2460" i="1" a="1"/>
  <c r="J2460" i="1" s="1"/>
  <c r="I2460" i="1" a="1"/>
  <c r="I2460" i="1" s="1"/>
  <c r="K35" i="1" a="1"/>
  <c r="K35" i="1" s="1"/>
  <c r="J35" i="1" a="1"/>
  <c r="J35" i="1" s="1"/>
  <c r="I35" i="1" a="1"/>
  <c r="I35" i="1" s="1"/>
  <c r="K2013" i="1" a="1"/>
  <c r="K2013" i="1" s="1"/>
  <c r="J2013" i="1" a="1"/>
  <c r="J2013" i="1" s="1"/>
  <c r="I2013" i="1" a="1"/>
  <c r="I2013" i="1" s="1"/>
  <c r="K3720" i="1" a="1"/>
  <c r="K3720" i="1" s="1"/>
  <c r="J3720" i="1" a="1"/>
  <c r="J3720" i="1" s="1"/>
  <c r="I3720" i="1" a="1"/>
  <c r="I3720" i="1" s="1"/>
  <c r="K3460" i="1" a="1"/>
  <c r="K3460" i="1" s="1"/>
  <c r="J3460" i="1" a="1"/>
  <c r="J3460" i="1" s="1"/>
  <c r="I3460" i="1" a="1"/>
  <c r="I3460" i="1" s="1"/>
  <c r="K1625" i="1" a="1"/>
  <c r="K1625" i="1" s="1"/>
  <c r="J1625" i="1" a="1"/>
  <c r="J1625" i="1" s="1"/>
  <c r="I1625" i="1" a="1"/>
  <c r="I1625" i="1" s="1"/>
  <c r="K520" i="1" a="1"/>
  <c r="K520" i="1" s="1"/>
  <c r="J520" i="1" a="1"/>
  <c r="J520" i="1" s="1"/>
  <c r="I520" i="1" a="1"/>
  <c r="I520" i="1" s="1"/>
  <c r="K1088" i="1" a="1"/>
  <c r="K1088" i="1" s="1"/>
  <c r="J1088" i="1" a="1"/>
  <c r="J1088" i="1" s="1"/>
  <c r="I1088" i="1" a="1"/>
  <c r="I1088" i="1" s="1"/>
  <c r="K3365" i="1" a="1"/>
  <c r="K3365" i="1" s="1"/>
  <c r="J3365" i="1" a="1"/>
  <c r="J3365" i="1" s="1"/>
  <c r="I3365" i="1" a="1"/>
  <c r="I3365" i="1" s="1"/>
  <c r="K473" i="1" a="1"/>
  <c r="K473" i="1" s="1"/>
  <c r="J473" i="1" a="1"/>
  <c r="J473" i="1" s="1"/>
  <c r="I473" i="1" a="1"/>
  <c r="I473" i="1" s="1"/>
  <c r="K2406" i="1" a="1"/>
  <c r="K2406" i="1" s="1"/>
  <c r="J2406" i="1" a="1"/>
  <c r="J2406" i="1" s="1"/>
  <c r="I2406" i="1" a="1"/>
  <c r="I2406" i="1" s="1"/>
  <c r="K2638" i="1" a="1"/>
  <c r="K2638" i="1" s="1"/>
  <c r="J2638" i="1" a="1"/>
  <c r="J2638" i="1" s="1"/>
  <c r="I2638" i="1" a="1"/>
  <c r="I2638" i="1" s="1"/>
  <c r="K1417" i="1" a="1"/>
  <c r="K1417" i="1" s="1"/>
  <c r="J1417" i="1" a="1"/>
  <c r="J1417" i="1" s="1"/>
  <c r="I1417" i="1" a="1"/>
  <c r="I1417" i="1" s="1"/>
  <c r="K522" i="1" a="1"/>
  <c r="K522" i="1" s="1"/>
  <c r="J522" i="1" a="1"/>
  <c r="J522" i="1" s="1"/>
  <c r="I522" i="1" a="1"/>
  <c r="I522" i="1" s="1"/>
  <c r="K3377" i="1" a="1"/>
  <c r="K3377" i="1" s="1"/>
  <c r="J3377" i="1" a="1"/>
  <c r="J3377" i="1" s="1"/>
  <c r="I3377" i="1" a="1"/>
  <c r="I3377" i="1" s="1"/>
  <c r="K1205" i="1" a="1"/>
  <c r="K1205" i="1" s="1"/>
  <c r="J1205" i="1" a="1"/>
  <c r="J1205" i="1" s="1"/>
  <c r="I1205" i="1" a="1"/>
  <c r="I1205" i="1" s="1"/>
  <c r="K1909" i="1" a="1"/>
  <c r="K1909" i="1" s="1"/>
  <c r="J1909" i="1" a="1"/>
  <c r="J1909" i="1" s="1"/>
  <c r="I1909" i="1" a="1"/>
  <c r="I1909" i="1" s="1"/>
  <c r="K1217" i="1" a="1"/>
  <c r="K1217" i="1" s="1"/>
  <c r="J1217" i="1" a="1"/>
  <c r="J1217" i="1" s="1"/>
  <c r="I1217" i="1" a="1"/>
  <c r="I1217" i="1" s="1"/>
  <c r="K1213" i="1" a="1"/>
  <c r="K1213" i="1" s="1"/>
  <c r="J1213" i="1" a="1"/>
  <c r="J1213" i="1" s="1"/>
  <c r="I1213" i="1" a="1"/>
  <c r="I1213" i="1" s="1"/>
  <c r="K2182" i="1" a="1"/>
  <c r="K2182" i="1" s="1"/>
  <c r="J2182" i="1" a="1"/>
  <c r="J2182" i="1" s="1"/>
  <c r="I2182" i="1" a="1"/>
  <c r="I2182" i="1" s="1"/>
  <c r="K1232" i="1" a="1"/>
  <c r="K1232" i="1" s="1"/>
  <c r="J1232" i="1" a="1"/>
  <c r="J1232" i="1" s="1"/>
  <c r="I1232" i="1" a="1"/>
  <c r="I1232" i="1" s="1"/>
  <c r="K1245" i="1" a="1"/>
  <c r="K1245" i="1" s="1"/>
  <c r="J1245" i="1" a="1"/>
  <c r="J1245" i="1" s="1"/>
  <c r="I1245" i="1" a="1"/>
  <c r="I1245" i="1" s="1"/>
  <c r="K2829" i="1" a="1"/>
  <c r="K2829" i="1" s="1"/>
  <c r="J2829" i="1" a="1"/>
  <c r="J2829" i="1" s="1"/>
  <c r="I2829" i="1" a="1"/>
  <c r="I2829" i="1" s="1"/>
  <c r="K1231" i="1" a="1"/>
  <c r="K1231" i="1" s="1"/>
  <c r="J1231" i="1" a="1"/>
  <c r="J1231" i="1" s="1"/>
  <c r="I1231" i="1" a="1"/>
  <c r="I1231" i="1" s="1"/>
  <c r="K1226" i="1" a="1"/>
  <c r="K1226" i="1" s="1"/>
  <c r="J1226" i="1" a="1"/>
  <c r="J1226" i="1" s="1"/>
  <c r="I1226" i="1" a="1"/>
  <c r="I1226" i="1" s="1"/>
  <c r="K2191" i="1" a="1"/>
  <c r="K2191" i="1" s="1"/>
  <c r="J2191" i="1" a="1"/>
  <c r="J2191" i="1" s="1"/>
  <c r="I2191" i="1" a="1"/>
  <c r="I2191" i="1" s="1"/>
  <c r="K2825" i="1" a="1"/>
  <c r="K2825" i="1" s="1"/>
  <c r="J2825" i="1" a="1"/>
  <c r="J2825" i="1" s="1"/>
  <c r="I2825" i="1" a="1"/>
  <c r="I2825" i="1" s="1"/>
  <c r="K1534" i="1" a="1"/>
  <c r="K1534" i="1" s="1"/>
  <c r="J1534" i="1" a="1"/>
  <c r="J1534" i="1" s="1"/>
  <c r="I1534" i="1" a="1"/>
  <c r="I1534" i="1" s="1"/>
  <c r="K2255" i="1" a="1"/>
  <c r="K2255" i="1" s="1"/>
  <c r="J2255" i="1" a="1"/>
  <c r="J2255" i="1" s="1"/>
  <c r="I2255" i="1" a="1"/>
  <c r="I2255" i="1" s="1"/>
  <c r="K1314" i="1" a="1"/>
  <c r="K1314" i="1" s="1"/>
  <c r="J1314" i="1" a="1"/>
  <c r="J1314" i="1" s="1"/>
  <c r="I1314" i="1" a="1"/>
  <c r="I1314" i="1" s="1"/>
  <c r="K1398" i="1" a="1"/>
  <c r="K1398" i="1" s="1"/>
  <c r="J1398" i="1" a="1"/>
  <c r="J1398" i="1" s="1"/>
  <c r="I1398" i="1" a="1"/>
  <c r="I1398" i="1" s="1"/>
  <c r="K523" i="1" a="1"/>
  <c r="K523" i="1" s="1"/>
  <c r="J523" i="1" a="1"/>
  <c r="J523" i="1" s="1"/>
  <c r="I523" i="1" a="1"/>
  <c r="I523" i="1" s="1"/>
  <c r="K2158" i="1" a="1"/>
  <c r="K2158" i="1" s="1"/>
  <c r="J2158" i="1" a="1"/>
  <c r="J2158" i="1" s="1"/>
  <c r="I2158" i="1" a="1"/>
  <c r="I2158" i="1" s="1"/>
  <c r="K1963" i="1" a="1"/>
  <c r="K1963" i="1" s="1"/>
  <c r="J1963" i="1" a="1"/>
  <c r="J1963" i="1" s="1"/>
  <c r="I1963" i="1" a="1"/>
  <c r="I1963" i="1" s="1"/>
  <c r="K2656" i="1" a="1"/>
  <c r="K2656" i="1" s="1"/>
  <c r="J2656" i="1" a="1"/>
  <c r="J2656" i="1" s="1"/>
  <c r="I2656" i="1" a="1"/>
  <c r="I2656" i="1" s="1"/>
  <c r="K3120" i="1" a="1"/>
  <c r="K3120" i="1" s="1"/>
  <c r="J3120" i="1" a="1"/>
  <c r="J3120" i="1" s="1"/>
  <c r="I3120" i="1" a="1"/>
  <c r="I3120" i="1" s="1"/>
  <c r="K2817" i="1" a="1"/>
  <c r="K2817" i="1" s="1"/>
  <c r="J2817" i="1" a="1"/>
  <c r="J2817" i="1" s="1"/>
  <c r="I2817" i="1" a="1"/>
  <c r="I2817" i="1" s="1"/>
  <c r="K2634" i="1" a="1"/>
  <c r="K2634" i="1" s="1"/>
  <c r="J2634" i="1" a="1"/>
  <c r="J2634" i="1" s="1"/>
  <c r="I2634" i="1" a="1"/>
  <c r="I2634" i="1" s="1"/>
  <c r="K3358" i="1" a="1"/>
  <c r="K3358" i="1" s="1"/>
  <c r="J3358" i="1" a="1"/>
  <c r="J3358" i="1" s="1"/>
  <c r="I3358" i="1" a="1"/>
  <c r="I3358" i="1" s="1"/>
  <c r="K3341" i="1" a="1"/>
  <c r="K3341" i="1" s="1"/>
  <c r="J3341" i="1" a="1"/>
  <c r="J3341" i="1" s="1"/>
  <c r="I3341" i="1" a="1"/>
  <c r="I3341" i="1" s="1"/>
  <c r="K524" i="1" a="1"/>
  <c r="K524" i="1" s="1"/>
  <c r="J524" i="1" a="1"/>
  <c r="J524" i="1" s="1"/>
  <c r="I524" i="1" a="1"/>
  <c r="I524" i="1" s="1"/>
  <c r="K1636" i="1" a="1"/>
  <c r="K1636" i="1" s="1"/>
  <c r="J1636" i="1" a="1"/>
  <c r="J1636" i="1" s="1"/>
  <c r="I1636" i="1" a="1"/>
  <c r="I1636" i="1" s="1"/>
  <c r="K155" i="1" a="1"/>
  <c r="K155" i="1" s="1"/>
  <c r="J155" i="1" a="1"/>
  <c r="J155" i="1" s="1"/>
  <c r="I155" i="1" a="1"/>
  <c r="I155" i="1" s="1"/>
  <c r="K1522" i="1" a="1"/>
  <c r="K1522" i="1" s="1"/>
  <c r="J1522" i="1" a="1"/>
  <c r="J1522" i="1" s="1"/>
  <c r="I1522" i="1" a="1"/>
  <c r="I1522" i="1" s="1"/>
  <c r="K2453" i="1" a="1"/>
  <c r="K2453" i="1" s="1"/>
  <c r="J2453" i="1" a="1"/>
  <c r="J2453" i="1" s="1"/>
  <c r="I2453" i="1" a="1"/>
  <c r="I2453" i="1" s="1"/>
  <c r="K14" i="1" a="1"/>
  <c r="K14" i="1" s="1"/>
  <c r="J14" i="1" a="1"/>
  <c r="J14" i="1" s="1"/>
  <c r="I14" i="1" a="1"/>
  <c r="I14" i="1" s="1"/>
  <c r="K3109" i="1" a="1"/>
  <c r="K3109" i="1" s="1"/>
  <c r="J3109" i="1" a="1"/>
  <c r="J3109" i="1" s="1"/>
  <c r="I3109" i="1" a="1"/>
  <c r="I3109" i="1" s="1"/>
  <c r="K1941" i="1" a="1"/>
  <c r="K1941" i="1" s="1"/>
  <c r="J1941" i="1" a="1"/>
  <c r="J1941" i="1" s="1"/>
  <c r="I1941" i="1" a="1"/>
  <c r="I1941" i="1" s="1"/>
  <c r="K3156" i="1" a="1"/>
  <c r="K3156" i="1" s="1"/>
  <c r="J3156" i="1" a="1"/>
  <c r="J3156" i="1" s="1"/>
  <c r="I3156" i="1" a="1"/>
  <c r="I3156" i="1" s="1"/>
  <c r="K1894" i="1" a="1"/>
  <c r="K1894" i="1" s="1"/>
  <c r="J1894" i="1" a="1"/>
  <c r="J1894" i="1" s="1"/>
  <c r="I1894" i="1" a="1"/>
  <c r="I1894" i="1" s="1"/>
  <c r="K3468" i="1" a="1"/>
  <c r="K3468" i="1" s="1"/>
  <c r="J3468" i="1" a="1"/>
  <c r="J3468" i="1" s="1"/>
  <c r="I3468" i="1" a="1"/>
  <c r="I3468" i="1" s="1"/>
  <c r="K656" i="1" a="1"/>
  <c r="K656" i="1" s="1"/>
  <c r="J656" i="1" a="1"/>
  <c r="J656" i="1" s="1"/>
  <c r="I656" i="1" a="1"/>
  <c r="I656" i="1" s="1"/>
  <c r="K3631" i="1" a="1"/>
  <c r="K3631" i="1" s="1"/>
  <c r="J3631" i="1" a="1"/>
  <c r="J3631" i="1" s="1"/>
  <c r="I3631" i="1" a="1"/>
  <c r="I3631" i="1" s="1"/>
  <c r="K3273" i="1" a="1"/>
  <c r="K3273" i="1" s="1"/>
  <c r="J3273" i="1" a="1"/>
  <c r="J3273" i="1" s="1"/>
  <c r="I3273" i="1" a="1"/>
  <c r="I3273" i="1" s="1"/>
  <c r="K802" i="1" a="1"/>
  <c r="K802" i="1" s="1"/>
  <c r="J802" i="1" a="1"/>
  <c r="J802" i="1" s="1"/>
  <c r="I802" i="1" a="1"/>
  <c r="I802" i="1" s="1"/>
  <c r="K1943" i="1" a="1"/>
  <c r="K1943" i="1" s="1"/>
  <c r="J1943" i="1" a="1"/>
  <c r="J1943" i="1" s="1"/>
  <c r="I1943" i="1" a="1"/>
  <c r="I1943" i="1" s="1"/>
  <c r="K1942" i="1" a="1"/>
  <c r="K1942" i="1" s="1"/>
  <c r="J1942" i="1" a="1"/>
  <c r="J1942" i="1" s="1"/>
  <c r="I1942" i="1" a="1"/>
  <c r="I1942" i="1" s="1"/>
  <c r="K3843" i="1" a="1"/>
  <c r="K3843" i="1" s="1"/>
  <c r="J3843" i="1" a="1"/>
  <c r="J3843" i="1" s="1"/>
  <c r="I3843" i="1" a="1"/>
  <c r="I3843" i="1" s="1"/>
  <c r="K2912" i="1" a="1"/>
  <c r="K2912" i="1" s="1"/>
  <c r="J2912" i="1" a="1"/>
  <c r="J2912" i="1" s="1"/>
  <c r="I2912" i="1" a="1"/>
  <c r="I2912" i="1" s="1"/>
  <c r="K3841" i="1" a="1"/>
  <c r="K3841" i="1" s="1"/>
  <c r="J3841" i="1" a="1"/>
  <c r="J3841" i="1" s="1"/>
  <c r="I3841" i="1" a="1"/>
  <c r="I3841" i="1" s="1"/>
  <c r="K661" i="1" a="1"/>
  <c r="K661" i="1" s="1"/>
  <c r="J661" i="1" a="1"/>
  <c r="J661" i="1" s="1"/>
  <c r="I661" i="1" a="1"/>
  <c r="I661" i="1" s="1"/>
  <c r="K2119" i="1" a="1"/>
  <c r="K2119" i="1" s="1"/>
  <c r="J2119" i="1" a="1"/>
  <c r="J2119" i="1" s="1"/>
  <c r="I2119" i="1" a="1"/>
  <c r="I2119" i="1" s="1"/>
  <c r="K639" i="1" a="1"/>
  <c r="K639" i="1" s="1"/>
  <c r="J639" i="1" a="1"/>
  <c r="J639" i="1" s="1"/>
  <c r="I639" i="1" a="1"/>
  <c r="I639" i="1" s="1"/>
  <c r="K1439" i="1" a="1"/>
  <c r="K1439" i="1" s="1"/>
  <c r="J1439" i="1" a="1"/>
  <c r="J1439" i="1" s="1"/>
  <c r="I1439" i="1" a="1"/>
  <c r="I1439" i="1" s="1"/>
  <c r="K469" i="1" a="1"/>
  <c r="K469" i="1" s="1"/>
  <c r="J469" i="1" a="1"/>
  <c r="J469" i="1" s="1"/>
  <c r="I469" i="1" a="1"/>
  <c r="I469" i="1" s="1"/>
  <c r="K1000" i="1" a="1"/>
  <c r="K1000" i="1" s="1"/>
  <c r="J1000" i="1" a="1"/>
  <c r="J1000" i="1" s="1"/>
  <c r="I1000" i="1" a="1"/>
  <c r="I1000" i="1" s="1"/>
  <c r="K1202" i="1" a="1"/>
  <c r="K1202" i="1" s="1"/>
  <c r="J1202" i="1" a="1"/>
  <c r="J1202" i="1" s="1"/>
  <c r="I1202" i="1" a="1"/>
  <c r="I1202" i="1" s="1"/>
  <c r="K1209" i="1" a="1"/>
  <c r="K1209" i="1" s="1"/>
  <c r="J1209" i="1" a="1"/>
  <c r="J1209" i="1" s="1"/>
  <c r="I1209" i="1" a="1"/>
  <c r="I1209" i="1" s="1"/>
  <c r="K1954" i="1" a="1"/>
  <c r="K1954" i="1" s="1"/>
  <c r="J1954" i="1" a="1"/>
  <c r="J1954" i="1" s="1"/>
  <c r="I1954" i="1" a="1"/>
  <c r="I1954" i="1" s="1"/>
  <c r="K1167" i="1" a="1"/>
  <c r="K1167" i="1" s="1"/>
  <c r="J1167" i="1" a="1"/>
  <c r="J1167" i="1" s="1"/>
  <c r="I1167" i="1" a="1"/>
  <c r="I1167" i="1" s="1"/>
  <c r="K3357" i="1" a="1"/>
  <c r="K3357" i="1" s="1"/>
  <c r="J3357" i="1" a="1"/>
  <c r="J3357" i="1" s="1"/>
  <c r="I3357" i="1" a="1"/>
  <c r="I3357" i="1" s="1"/>
  <c r="K1776" i="1" a="1"/>
  <c r="K1776" i="1" s="1"/>
  <c r="J1776" i="1" a="1"/>
  <c r="J1776" i="1" s="1"/>
  <c r="I1776" i="1" a="1"/>
  <c r="I1776" i="1" s="1"/>
  <c r="K3380" i="1" a="1"/>
  <c r="K3380" i="1" s="1"/>
  <c r="J3380" i="1" a="1"/>
  <c r="J3380" i="1" s="1"/>
  <c r="I3380" i="1" a="1"/>
  <c r="I3380" i="1" s="1"/>
  <c r="K1853" i="1" a="1"/>
  <c r="K1853" i="1" s="1"/>
  <c r="J1853" i="1" a="1"/>
  <c r="J1853" i="1" s="1"/>
  <c r="I1853" i="1" a="1"/>
  <c r="I1853" i="1" s="1"/>
  <c r="K3417" i="1" a="1"/>
  <c r="K3417" i="1" s="1"/>
  <c r="J3417" i="1" a="1"/>
  <c r="J3417" i="1" s="1"/>
  <c r="I3417" i="1" a="1"/>
  <c r="I3417" i="1" s="1"/>
  <c r="K3404" i="1" a="1"/>
  <c r="K3404" i="1" s="1"/>
  <c r="J3404" i="1" a="1"/>
  <c r="J3404" i="1" s="1"/>
  <c r="I3404" i="1" a="1"/>
  <c r="I3404" i="1" s="1"/>
  <c r="K2048" i="1" a="1"/>
  <c r="K2048" i="1" s="1"/>
  <c r="J2048" i="1" a="1"/>
  <c r="J2048" i="1" s="1"/>
  <c r="I2048" i="1" a="1"/>
  <c r="I2048" i="1" s="1"/>
  <c r="K488" i="1" a="1"/>
  <c r="K488" i="1" s="1"/>
  <c r="J488" i="1" a="1"/>
  <c r="J488" i="1" s="1"/>
  <c r="I488" i="1" a="1"/>
  <c r="I488" i="1" s="1"/>
  <c r="K1648" i="1" a="1"/>
  <c r="K1648" i="1" s="1"/>
  <c r="J1648" i="1" a="1"/>
  <c r="J1648" i="1" s="1"/>
  <c r="I1648" i="1" a="1"/>
  <c r="I1648" i="1" s="1"/>
  <c r="K1060" i="1" a="1"/>
  <c r="K1060" i="1" s="1"/>
  <c r="J1060" i="1" a="1"/>
  <c r="J1060" i="1" s="1"/>
  <c r="I1060" i="1" a="1"/>
  <c r="I1060" i="1" s="1"/>
  <c r="K2384" i="1" a="1"/>
  <c r="K2384" i="1" s="1"/>
  <c r="J2384" i="1" a="1"/>
  <c r="J2384" i="1" s="1"/>
  <c r="I2384" i="1" a="1"/>
  <c r="I2384" i="1" s="1"/>
  <c r="K1392" i="1" a="1"/>
  <c r="K1392" i="1" s="1"/>
  <c r="J1392" i="1" a="1"/>
  <c r="J1392" i="1" s="1"/>
  <c r="I1392" i="1" a="1"/>
  <c r="I1392" i="1" s="1"/>
  <c r="K2672" i="1" a="1"/>
  <c r="K2672" i="1" s="1"/>
  <c r="J2672" i="1" a="1"/>
  <c r="J2672" i="1" s="1"/>
  <c r="I2672" i="1" a="1"/>
  <c r="I2672" i="1" s="1"/>
  <c r="K1700" i="1" a="1"/>
  <c r="K1700" i="1" s="1"/>
  <c r="J1700" i="1" a="1"/>
  <c r="J1700" i="1" s="1"/>
  <c r="I1700" i="1" a="1"/>
  <c r="I1700" i="1" s="1"/>
  <c r="K794" i="1" a="1"/>
  <c r="K794" i="1" s="1"/>
  <c r="J794" i="1" a="1"/>
  <c r="J794" i="1" s="1"/>
  <c r="I794" i="1" a="1"/>
  <c r="I794" i="1" s="1"/>
  <c r="K354" i="1" a="1"/>
  <c r="K354" i="1" s="1"/>
  <c r="J354" i="1" a="1"/>
  <c r="J354" i="1" s="1"/>
  <c r="I354" i="1" a="1"/>
  <c r="I354" i="1" s="1"/>
  <c r="K2768" i="1" a="1"/>
  <c r="K2768" i="1" s="1"/>
  <c r="J2768" i="1" a="1"/>
  <c r="J2768" i="1" s="1"/>
  <c r="I2768" i="1" a="1"/>
  <c r="I2768" i="1" s="1"/>
  <c r="K655" i="1" a="1"/>
  <c r="K655" i="1" s="1"/>
  <c r="J655" i="1" a="1"/>
  <c r="J655" i="1" s="1"/>
  <c r="I655" i="1" a="1"/>
  <c r="I655" i="1" s="1"/>
  <c r="K507" i="1" a="1"/>
  <c r="K507" i="1" s="1"/>
  <c r="J507" i="1" a="1"/>
  <c r="J507" i="1" s="1"/>
  <c r="I507" i="1" a="1"/>
  <c r="I507" i="1" s="1"/>
  <c r="K475" i="1" a="1"/>
  <c r="K475" i="1" s="1"/>
  <c r="J475" i="1" a="1"/>
  <c r="J475" i="1" s="1"/>
  <c r="I475" i="1" a="1"/>
  <c r="I475" i="1" s="1"/>
  <c r="K2586" i="1" a="1"/>
  <c r="K2586" i="1" s="1"/>
  <c r="J2586" i="1" a="1"/>
  <c r="J2586" i="1" s="1"/>
  <c r="I2586" i="1" a="1"/>
  <c r="I2586" i="1" s="1"/>
  <c r="K1747" i="1" a="1"/>
  <c r="K1747" i="1" s="1"/>
  <c r="J1747" i="1" a="1"/>
  <c r="J1747" i="1" s="1"/>
  <c r="I1747" i="1" a="1"/>
  <c r="I1747" i="1" s="1"/>
  <c r="K2142" i="1" a="1"/>
  <c r="K2142" i="1" s="1"/>
  <c r="J2142" i="1" a="1"/>
  <c r="J2142" i="1" s="1"/>
  <c r="I2142" i="1" a="1"/>
  <c r="I2142" i="1" s="1"/>
  <c r="K2803" i="1" a="1"/>
  <c r="K2803" i="1" s="1"/>
  <c r="J2803" i="1" a="1"/>
  <c r="J2803" i="1" s="1"/>
  <c r="I2803" i="1" a="1"/>
  <c r="I2803" i="1" s="1"/>
  <c r="K1382" i="1" a="1"/>
  <c r="K1382" i="1" s="1"/>
  <c r="J1382" i="1" a="1"/>
  <c r="J1382" i="1" s="1"/>
  <c r="I1382" i="1" a="1"/>
  <c r="I1382" i="1" s="1"/>
  <c r="K498" i="1" a="1"/>
  <c r="K498" i="1" s="1"/>
  <c r="J498" i="1" a="1"/>
  <c r="J498" i="1" s="1"/>
  <c r="I498" i="1" a="1"/>
  <c r="I498" i="1" s="1"/>
  <c r="K2625" i="1" a="1"/>
  <c r="K2625" i="1" s="1"/>
  <c r="J2625" i="1" a="1"/>
  <c r="J2625" i="1" s="1"/>
  <c r="I2625" i="1" a="1"/>
  <c r="I2625" i="1" s="1"/>
  <c r="K1554" i="1" a="1"/>
  <c r="K1554" i="1" s="1"/>
  <c r="J1554" i="1" a="1"/>
  <c r="J1554" i="1" s="1"/>
  <c r="I1554" i="1" a="1"/>
  <c r="I1554" i="1" s="1"/>
  <c r="K2432" i="1" a="1"/>
  <c r="K2432" i="1" s="1"/>
  <c r="J2432" i="1" a="1"/>
  <c r="J2432" i="1" s="1"/>
  <c r="I2432" i="1" a="1"/>
  <c r="I2432" i="1" s="1"/>
  <c r="K3794" i="1" a="1"/>
  <c r="K3794" i="1" s="1"/>
  <c r="J3794" i="1" a="1"/>
  <c r="J3794" i="1" s="1"/>
  <c r="I3794" i="1" a="1"/>
  <c r="I3794" i="1" s="1"/>
  <c r="K3430" i="1" a="1"/>
  <c r="K3430" i="1" s="1"/>
  <c r="J3430" i="1" a="1"/>
  <c r="J3430" i="1" s="1"/>
  <c r="I3430" i="1" a="1"/>
  <c r="I3430" i="1" s="1"/>
  <c r="K301" i="1" a="1"/>
  <c r="K301" i="1" s="1"/>
  <c r="J301" i="1" a="1"/>
  <c r="J301" i="1" s="1"/>
  <c r="I301" i="1" a="1"/>
  <c r="I301" i="1" s="1"/>
  <c r="K3797" i="1" a="1"/>
  <c r="K3797" i="1" s="1"/>
  <c r="J3797" i="1" a="1"/>
  <c r="J3797" i="1" s="1"/>
  <c r="I3797" i="1" a="1"/>
  <c r="I3797" i="1" s="1"/>
  <c r="K723" i="1" a="1"/>
  <c r="K723" i="1" s="1"/>
  <c r="J723" i="1" a="1"/>
  <c r="J723" i="1" s="1"/>
  <c r="I723" i="1" a="1"/>
  <c r="I723" i="1" s="1"/>
  <c r="K2002" i="1" a="1"/>
  <c r="K2002" i="1" s="1"/>
  <c r="J2002" i="1" a="1"/>
  <c r="J2002" i="1" s="1"/>
  <c r="I2002" i="1" a="1"/>
  <c r="I2002" i="1" s="1"/>
  <c r="K461" i="1" a="1"/>
  <c r="K461" i="1" s="1"/>
  <c r="J461" i="1" a="1"/>
  <c r="J461" i="1" s="1"/>
  <c r="I461" i="1" a="1"/>
  <c r="I461" i="1" s="1"/>
  <c r="K3814" i="1" a="1"/>
  <c r="K3814" i="1" s="1"/>
  <c r="J3814" i="1" a="1"/>
  <c r="J3814" i="1" s="1"/>
  <c r="I3814" i="1" a="1"/>
  <c r="I3814" i="1" s="1"/>
  <c r="K3659" i="1" a="1"/>
  <c r="K3659" i="1" s="1"/>
  <c r="J3659" i="1" a="1"/>
  <c r="J3659" i="1" s="1"/>
  <c r="I3659" i="1" a="1"/>
  <c r="I3659" i="1" s="1"/>
  <c r="K3821" i="1" a="1"/>
  <c r="K3821" i="1" s="1"/>
  <c r="J3821" i="1" a="1"/>
  <c r="J3821" i="1" s="1"/>
  <c r="I3821" i="1" a="1"/>
  <c r="I3821" i="1" s="1"/>
  <c r="K3757" i="1" a="1"/>
  <c r="K3757" i="1" s="1"/>
  <c r="J3757" i="1" a="1"/>
  <c r="J3757" i="1" s="1"/>
  <c r="I3757" i="1" a="1"/>
  <c r="I3757" i="1" s="1"/>
  <c r="K3800" i="1" a="1"/>
  <c r="K3800" i="1" s="1"/>
  <c r="J3800" i="1" a="1"/>
  <c r="J3800" i="1" s="1"/>
  <c r="I3800" i="1" a="1"/>
  <c r="I3800" i="1" s="1"/>
  <c r="K3831" i="1" a="1"/>
  <c r="K3831" i="1" s="1"/>
  <c r="J3831" i="1" a="1"/>
  <c r="J3831" i="1" s="1"/>
  <c r="I3831" i="1" a="1"/>
  <c r="I3831" i="1" s="1"/>
  <c r="K3798" i="1" a="1"/>
  <c r="K3798" i="1" s="1"/>
  <c r="J3798" i="1" a="1"/>
  <c r="J3798" i="1" s="1"/>
  <c r="I3798" i="1" a="1"/>
  <c r="I3798" i="1" s="1"/>
  <c r="K3791" i="1" a="1"/>
  <c r="K3791" i="1" s="1"/>
  <c r="J3791" i="1" a="1"/>
  <c r="J3791" i="1" s="1"/>
  <c r="I3791" i="1" a="1"/>
  <c r="I3791" i="1" s="1"/>
  <c r="K3770" i="1" a="1"/>
  <c r="K3770" i="1" s="1"/>
  <c r="J3770" i="1" a="1"/>
  <c r="J3770" i="1" s="1"/>
  <c r="I3770" i="1" a="1"/>
  <c r="I3770" i="1" s="1"/>
  <c r="K3748" i="1" a="1"/>
  <c r="K3748" i="1" s="1"/>
  <c r="J3748" i="1" a="1"/>
  <c r="J3748" i="1" s="1"/>
  <c r="I3748" i="1" a="1"/>
  <c r="I3748" i="1" s="1"/>
  <c r="K3793" i="1" a="1"/>
  <c r="K3793" i="1" s="1"/>
  <c r="J3793" i="1" a="1"/>
  <c r="J3793" i="1" s="1"/>
  <c r="I3793" i="1" a="1"/>
  <c r="I3793" i="1" s="1"/>
  <c r="K3813" i="1" a="1"/>
  <c r="K3813" i="1" s="1"/>
  <c r="J3813" i="1" a="1"/>
  <c r="J3813" i="1" s="1"/>
  <c r="I3813" i="1" a="1"/>
  <c r="I3813" i="1" s="1"/>
  <c r="K3705" i="1" a="1"/>
  <c r="K3705" i="1" s="1"/>
  <c r="J3705" i="1" a="1"/>
  <c r="J3705" i="1" s="1"/>
  <c r="I3705" i="1" a="1"/>
  <c r="I3705" i="1" s="1"/>
  <c r="K3777" i="1" a="1"/>
  <c r="K3777" i="1" s="1"/>
  <c r="J3777" i="1" a="1"/>
  <c r="J3777" i="1" s="1"/>
  <c r="I3777" i="1" a="1"/>
  <c r="I3777" i="1" s="1"/>
  <c r="K3729" i="1" a="1"/>
  <c r="K3729" i="1" s="1"/>
  <c r="J3729" i="1" a="1"/>
  <c r="J3729" i="1" s="1"/>
  <c r="I3729" i="1" a="1"/>
  <c r="I3729" i="1" s="1"/>
  <c r="K3504" i="1" a="1"/>
  <c r="K3504" i="1" s="1"/>
  <c r="J3504" i="1" a="1"/>
  <c r="J3504" i="1" s="1"/>
  <c r="I3504" i="1" a="1"/>
  <c r="I3504" i="1" s="1"/>
  <c r="K3717" i="1" a="1"/>
  <c r="K3717" i="1" s="1"/>
  <c r="J3717" i="1" a="1"/>
  <c r="J3717" i="1" s="1"/>
  <c r="I3717" i="1" a="1"/>
  <c r="I3717" i="1" s="1"/>
  <c r="K3498" i="1" a="1"/>
  <c r="K3498" i="1" s="1"/>
  <c r="J3498" i="1" a="1"/>
  <c r="J3498" i="1" s="1"/>
  <c r="I3498" i="1" a="1"/>
  <c r="I3498" i="1" s="1"/>
  <c r="K3823" i="1" a="1"/>
  <c r="K3823" i="1" s="1"/>
  <c r="J3823" i="1" a="1"/>
  <c r="J3823" i="1" s="1"/>
  <c r="I3823" i="1" a="1"/>
  <c r="I3823" i="1" s="1"/>
  <c r="K3780" i="1" a="1"/>
  <c r="K3780" i="1" s="1"/>
  <c r="J3780" i="1" a="1"/>
  <c r="J3780" i="1" s="1"/>
  <c r="I3780" i="1" a="1"/>
  <c r="I3780" i="1" s="1"/>
  <c r="K1272" i="1" a="1"/>
  <c r="K1272" i="1" s="1"/>
  <c r="J1272" i="1" a="1"/>
  <c r="J1272" i="1" s="1"/>
  <c r="I1272" i="1" a="1"/>
  <c r="I1272" i="1" s="1"/>
  <c r="K2419" i="1" a="1"/>
  <c r="K2419" i="1" s="1"/>
  <c r="J2419" i="1" a="1"/>
  <c r="J2419" i="1" s="1"/>
  <c r="I2419" i="1" a="1"/>
  <c r="I2419" i="1" s="1"/>
  <c r="K21" i="1" a="1"/>
  <c r="K21" i="1" s="1"/>
  <c r="J21" i="1" a="1"/>
  <c r="J21" i="1" s="1"/>
  <c r="I21" i="1" a="1"/>
  <c r="I21" i="1" s="1"/>
  <c r="K3299" i="1" a="1"/>
  <c r="K3299" i="1" s="1"/>
  <c r="J3299" i="1" a="1"/>
  <c r="J3299" i="1" s="1"/>
  <c r="I3299" i="1" a="1"/>
  <c r="I3299" i="1" s="1"/>
  <c r="K485" i="1" a="1"/>
  <c r="K485" i="1" s="1"/>
  <c r="J485" i="1" a="1"/>
  <c r="J485" i="1" s="1"/>
  <c r="I485" i="1" a="1"/>
  <c r="I485" i="1" s="1"/>
  <c r="K100" i="1" a="1"/>
  <c r="K100" i="1" s="1"/>
  <c r="J100" i="1" a="1"/>
  <c r="J100" i="1" s="1"/>
  <c r="I100" i="1" a="1"/>
  <c r="I100" i="1" s="1"/>
  <c r="K2985" i="1" a="1"/>
  <c r="K2985" i="1" s="1"/>
  <c r="J2985" i="1" a="1"/>
  <c r="J2985" i="1" s="1"/>
  <c r="I2985" i="1" a="1"/>
  <c r="I2985" i="1" s="1"/>
  <c r="K484" i="1" a="1"/>
  <c r="K484" i="1" s="1"/>
  <c r="J484" i="1" a="1"/>
  <c r="J484" i="1" s="1"/>
  <c r="I484" i="1" a="1"/>
  <c r="I484" i="1" s="1"/>
  <c r="K2079" i="1" a="1"/>
  <c r="K2079" i="1" s="1"/>
  <c r="J2079" i="1" a="1"/>
  <c r="J2079" i="1" s="1"/>
  <c r="I2079" i="1" a="1"/>
  <c r="I2079" i="1" s="1"/>
  <c r="K501" i="1" a="1"/>
  <c r="K501" i="1" s="1"/>
  <c r="J501" i="1" a="1"/>
  <c r="J501" i="1" s="1"/>
  <c r="I501" i="1" a="1"/>
  <c r="I501" i="1" s="1"/>
  <c r="K1848" i="1" a="1"/>
  <c r="K1848" i="1" s="1"/>
  <c r="J1848" i="1" a="1"/>
  <c r="J1848" i="1" s="1"/>
  <c r="I1848" i="1" a="1"/>
  <c r="I1848" i="1" s="1"/>
  <c r="K2096" i="1" a="1"/>
  <c r="K2096" i="1" s="1"/>
  <c r="J2096" i="1" a="1"/>
  <c r="J2096" i="1" s="1"/>
  <c r="I2096" i="1" a="1"/>
  <c r="I2096" i="1" s="1"/>
  <c r="K638" i="1" a="1"/>
  <c r="K638" i="1" s="1"/>
  <c r="J638" i="1" a="1"/>
  <c r="J638" i="1" s="1"/>
  <c r="I638" i="1" a="1"/>
  <c r="I638" i="1" s="1"/>
  <c r="K1663" i="1" a="1"/>
  <c r="K1663" i="1" s="1"/>
  <c r="J1663" i="1" a="1"/>
  <c r="J1663" i="1" s="1"/>
  <c r="I1663" i="1" a="1"/>
  <c r="I1663" i="1" s="1"/>
  <c r="K598" i="1" a="1"/>
  <c r="K598" i="1" s="1"/>
  <c r="J598" i="1" a="1"/>
  <c r="J598" i="1" s="1"/>
  <c r="I598" i="1" a="1"/>
  <c r="I598" i="1" s="1"/>
  <c r="K1423" i="1" a="1"/>
  <c r="K1423" i="1" s="1"/>
  <c r="J1423" i="1" a="1"/>
  <c r="J1423" i="1" s="1"/>
  <c r="I1423" i="1" a="1"/>
  <c r="I1423" i="1" s="1"/>
  <c r="K1415" i="1" a="1"/>
  <c r="K1415" i="1" s="1"/>
  <c r="J1415" i="1" a="1"/>
  <c r="J1415" i="1" s="1"/>
  <c r="I1415" i="1" a="1"/>
  <c r="I1415" i="1" s="1"/>
  <c r="K1480" i="1" a="1"/>
  <c r="K1480" i="1" s="1"/>
  <c r="J1480" i="1" a="1"/>
  <c r="J1480" i="1" s="1"/>
  <c r="I1480" i="1" a="1"/>
  <c r="I1480" i="1" s="1"/>
  <c r="K1720" i="1" a="1"/>
  <c r="K1720" i="1" s="1"/>
  <c r="J1720" i="1" a="1"/>
  <c r="J1720" i="1" s="1"/>
  <c r="I1720" i="1" a="1"/>
  <c r="I1720" i="1" s="1"/>
  <c r="K583" i="1" a="1"/>
  <c r="K583" i="1" s="1"/>
  <c r="J583" i="1" a="1"/>
  <c r="J583" i="1" s="1"/>
  <c r="I583" i="1" a="1"/>
  <c r="I583" i="1" s="1"/>
  <c r="K2702" i="1" a="1"/>
  <c r="K2702" i="1" s="1"/>
  <c r="J2702" i="1" a="1"/>
  <c r="J2702" i="1" s="1"/>
  <c r="I2702" i="1" a="1"/>
  <c r="I2702" i="1" s="1"/>
  <c r="K2694" i="1" a="1"/>
  <c r="K2694" i="1" s="1"/>
  <c r="J2694" i="1" a="1"/>
  <c r="J2694" i="1" s="1"/>
  <c r="I2694" i="1" a="1"/>
  <c r="I2694" i="1" s="1"/>
  <c r="K689" i="1" a="1"/>
  <c r="K689" i="1" s="1"/>
  <c r="J689" i="1" a="1"/>
  <c r="J689" i="1" s="1"/>
  <c r="I689" i="1" a="1"/>
  <c r="I689" i="1" s="1"/>
  <c r="K2559" i="1" a="1"/>
  <c r="K2559" i="1" s="1"/>
  <c r="J2559" i="1" a="1"/>
  <c r="J2559" i="1" s="1"/>
  <c r="I2559" i="1" a="1"/>
  <c r="I2559" i="1" s="1"/>
  <c r="K1587" i="1" a="1"/>
  <c r="K1587" i="1" s="1"/>
  <c r="J1587" i="1" a="1"/>
  <c r="J1587" i="1" s="1"/>
  <c r="I1587" i="1" a="1"/>
  <c r="I1587" i="1" s="1"/>
  <c r="K527" i="1" a="1"/>
  <c r="K527" i="1" s="1"/>
  <c r="J527" i="1" a="1"/>
  <c r="J527" i="1" s="1"/>
  <c r="I527" i="1" a="1"/>
  <c r="I527" i="1" s="1"/>
  <c r="K2370" i="1" a="1"/>
  <c r="K2370" i="1" s="1"/>
  <c r="J2370" i="1" a="1"/>
  <c r="J2370" i="1" s="1"/>
  <c r="I2370" i="1" a="1"/>
  <c r="I2370" i="1" s="1"/>
  <c r="K546" i="1" a="1"/>
  <c r="K546" i="1" s="1"/>
  <c r="J546" i="1" a="1"/>
  <c r="J546" i="1" s="1"/>
  <c r="I546" i="1" a="1"/>
  <c r="I546" i="1" s="1"/>
  <c r="K1709" i="1" a="1"/>
  <c r="K1709" i="1" s="1"/>
  <c r="J1709" i="1" a="1"/>
  <c r="J1709" i="1" s="1"/>
  <c r="I1709" i="1" a="1"/>
  <c r="I1709" i="1" s="1"/>
  <c r="K3023" i="1" a="1"/>
  <c r="K3023" i="1" s="1"/>
  <c r="J3023" i="1" a="1"/>
  <c r="J3023" i="1" s="1"/>
  <c r="I3023" i="1" a="1"/>
  <c r="I3023" i="1" s="1"/>
  <c r="K2051" i="1" a="1"/>
  <c r="K2051" i="1" s="1"/>
  <c r="J2051" i="1" a="1"/>
  <c r="J2051" i="1" s="1"/>
  <c r="I2051" i="1" a="1"/>
  <c r="I2051" i="1" s="1"/>
  <c r="K505" i="1" a="1"/>
  <c r="K505" i="1" s="1"/>
  <c r="J505" i="1" a="1"/>
  <c r="J505" i="1" s="1"/>
  <c r="I505" i="1" a="1"/>
  <c r="I505" i="1" s="1"/>
  <c r="K2491" i="1" a="1"/>
  <c r="K2491" i="1" s="1"/>
  <c r="J2491" i="1" a="1"/>
  <c r="J2491" i="1" s="1"/>
  <c r="I2491" i="1" a="1"/>
  <c r="I2491" i="1" s="1"/>
  <c r="K2508" i="1" a="1"/>
  <c r="K2508" i="1" s="1"/>
  <c r="J2508" i="1" a="1"/>
  <c r="J2508" i="1" s="1"/>
  <c r="I2508" i="1" a="1"/>
  <c r="I2508" i="1" s="1"/>
  <c r="K2520" i="1" a="1"/>
  <c r="K2520" i="1" s="1"/>
  <c r="J2520" i="1" a="1"/>
  <c r="J2520" i="1" s="1"/>
  <c r="I2520" i="1" a="1"/>
  <c r="I2520" i="1" s="1"/>
  <c r="K2799" i="1" a="1"/>
  <c r="K2799" i="1" s="1"/>
  <c r="J2799" i="1" a="1"/>
  <c r="J2799" i="1" s="1"/>
  <c r="I2799" i="1" a="1"/>
  <c r="I2799" i="1" s="1"/>
  <c r="K3338" i="1" a="1"/>
  <c r="K3338" i="1" s="1"/>
  <c r="J3338" i="1" a="1"/>
  <c r="J3338" i="1" s="1"/>
  <c r="I3338" i="1" a="1"/>
  <c r="I3338" i="1" s="1"/>
  <c r="K1454" i="1" a="1"/>
  <c r="K1454" i="1" s="1"/>
  <c r="J1454" i="1" a="1"/>
  <c r="J1454" i="1" s="1"/>
  <c r="I1454" i="1" a="1"/>
  <c r="I1454" i="1" s="1"/>
  <c r="K1746" i="1" a="1"/>
  <c r="K1746" i="1" s="1"/>
  <c r="J1746" i="1" a="1"/>
  <c r="J1746" i="1" s="1"/>
  <c r="I1746" i="1" a="1"/>
  <c r="I1746" i="1" s="1"/>
  <c r="K211" i="1" a="1"/>
  <c r="K211" i="1" s="1"/>
  <c r="J211" i="1" a="1"/>
  <c r="J211" i="1" s="1"/>
  <c r="I211" i="1" a="1"/>
  <c r="I211" i="1" s="1"/>
  <c r="K1069" i="1" a="1"/>
  <c r="K1069" i="1" s="1"/>
  <c r="J1069" i="1" a="1"/>
  <c r="J1069" i="1" s="1"/>
  <c r="I1069" i="1" a="1"/>
  <c r="I1069" i="1" s="1"/>
  <c r="K2673" i="1" a="1"/>
  <c r="K2673" i="1" s="1"/>
  <c r="J2673" i="1" a="1"/>
  <c r="J2673" i="1" s="1"/>
  <c r="I2673" i="1" a="1"/>
  <c r="I2673" i="1" s="1"/>
  <c r="K75" i="1" a="1"/>
  <c r="K75" i="1" s="1"/>
  <c r="J75" i="1" a="1"/>
  <c r="J75" i="1" s="1"/>
  <c r="I75" i="1" a="1"/>
  <c r="I75" i="1" s="1"/>
  <c r="K514" i="1" a="1"/>
  <c r="K514" i="1" s="1"/>
  <c r="J514" i="1" a="1"/>
  <c r="J514" i="1" s="1"/>
  <c r="I514" i="1" a="1"/>
  <c r="I514" i="1" s="1"/>
  <c r="K554" i="1" a="1"/>
  <c r="K554" i="1" s="1"/>
  <c r="J554" i="1" a="1"/>
  <c r="J554" i="1" s="1"/>
  <c r="I554" i="1" a="1"/>
  <c r="I554" i="1" s="1"/>
  <c r="K3654" i="1" a="1"/>
  <c r="K3654" i="1" s="1"/>
  <c r="J3654" i="1" a="1"/>
  <c r="J3654" i="1" s="1"/>
  <c r="I3654" i="1" a="1"/>
  <c r="I3654" i="1" s="1"/>
  <c r="K789" i="1" a="1"/>
  <c r="K789" i="1" s="1"/>
  <c r="J789" i="1" a="1"/>
  <c r="J789" i="1" s="1"/>
  <c r="I789" i="1" a="1"/>
  <c r="I789" i="1" s="1"/>
  <c r="K2726" i="1" a="1"/>
  <c r="K2726" i="1" s="1"/>
  <c r="J2726" i="1" a="1"/>
  <c r="J2726" i="1" s="1"/>
  <c r="I2726" i="1" a="1"/>
  <c r="I2726" i="1" s="1"/>
  <c r="K2421" i="1" a="1"/>
  <c r="K2421" i="1" s="1"/>
  <c r="J2421" i="1" a="1"/>
  <c r="J2421" i="1" s="1"/>
  <c r="I2421" i="1" a="1"/>
  <c r="I2421" i="1" s="1"/>
  <c r="K2434" i="1" a="1"/>
  <c r="K2434" i="1" s="1"/>
  <c r="J2434" i="1" a="1"/>
  <c r="J2434" i="1" s="1"/>
  <c r="I2434" i="1" a="1"/>
  <c r="I2434" i="1" s="1"/>
  <c r="K2394" i="1" a="1"/>
  <c r="K2394" i="1" s="1"/>
  <c r="J2394" i="1" a="1"/>
  <c r="J2394" i="1" s="1"/>
  <c r="I2394" i="1" a="1"/>
  <c r="I2394" i="1" s="1"/>
  <c r="K2436" i="1" a="1"/>
  <c r="K2436" i="1" s="1"/>
  <c r="J2436" i="1" a="1"/>
  <c r="J2436" i="1" s="1"/>
  <c r="I2436" i="1" a="1"/>
  <c r="I2436" i="1" s="1"/>
  <c r="K2420" i="1" a="1"/>
  <c r="K2420" i="1" s="1"/>
  <c r="J2420" i="1" a="1"/>
  <c r="J2420" i="1" s="1"/>
  <c r="I2420" i="1" a="1"/>
  <c r="I2420" i="1" s="1"/>
  <c r="K2403" i="1" a="1"/>
  <c r="K2403" i="1" s="1"/>
  <c r="J2403" i="1" a="1"/>
  <c r="J2403" i="1" s="1"/>
  <c r="I2403" i="1" a="1"/>
  <c r="I2403" i="1" s="1"/>
  <c r="K2402" i="1" a="1"/>
  <c r="K2402" i="1" s="1"/>
  <c r="J2402" i="1" a="1"/>
  <c r="J2402" i="1" s="1"/>
  <c r="I2402" i="1" a="1"/>
  <c r="I2402" i="1" s="1"/>
  <c r="K2373" i="1" a="1"/>
  <c r="K2373" i="1" s="1"/>
  <c r="J2373" i="1" a="1"/>
  <c r="J2373" i="1" s="1"/>
  <c r="I2373" i="1" a="1"/>
  <c r="I2373" i="1" s="1"/>
  <c r="K2435" i="1" a="1"/>
  <c r="K2435" i="1" s="1"/>
  <c r="J2435" i="1" a="1"/>
  <c r="J2435" i="1" s="1"/>
  <c r="I2435" i="1" a="1"/>
  <c r="I2435" i="1" s="1"/>
  <c r="K3150" i="1" a="1"/>
  <c r="K3150" i="1" s="1"/>
  <c r="J3150" i="1" a="1"/>
  <c r="J3150" i="1" s="1"/>
  <c r="I3150" i="1" a="1"/>
  <c r="I3150" i="1" s="1"/>
  <c r="K2450" i="1" a="1"/>
  <c r="K2450" i="1" s="1"/>
  <c r="J2450" i="1" a="1"/>
  <c r="J2450" i="1" s="1"/>
  <c r="I2450" i="1" a="1"/>
  <c r="I2450" i="1" s="1"/>
  <c r="K2439" i="1" a="1"/>
  <c r="K2439" i="1" s="1"/>
  <c r="J2439" i="1" a="1"/>
  <c r="J2439" i="1" s="1"/>
  <c r="I2439" i="1" a="1"/>
  <c r="I2439" i="1" s="1"/>
  <c r="K2890" i="1" a="1"/>
  <c r="K2890" i="1" s="1"/>
  <c r="J2890" i="1" a="1"/>
  <c r="J2890" i="1" s="1"/>
  <c r="I2890" i="1" a="1"/>
  <c r="I2890" i="1" s="1"/>
  <c r="K3138" i="1" a="1"/>
  <c r="K3138" i="1" s="1"/>
  <c r="J3138" i="1" a="1"/>
  <c r="J3138" i="1" s="1"/>
  <c r="I3138" i="1" a="1"/>
  <c r="I3138" i="1" s="1"/>
  <c r="K553" i="1" a="1"/>
  <c r="K553" i="1" s="1"/>
  <c r="J553" i="1" a="1"/>
  <c r="J553" i="1" s="1"/>
  <c r="I553" i="1" a="1"/>
  <c r="I553" i="1" s="1"/>
  <c r="K1125" i="1" a="1"/>
  <c r="K1125" i="1" s="1"/>
  <c r="J1125" i="1" a="1"/>
  <c r="J1125" i="1" s="1"/>
  <c r="I1125" i="1" a="1"/>
  <c r="I1125" i="1" s="1"/>
  <c r="K727" i="1" a="1"/>
  <c r="K727" i="1" s="1"/>
  <c r="J727" i="1" a="1"/>
  <c r="J727" i="1" s="1"/>
  <c r="I727" i="1" a="1"/>
  <c r="I727" i="1" s="1"/>
  <c r="K1159" i="1" a="1"/>
  <c r="K1159" i="1" s="1"/>
  <c r="J1159" i="1" a="1"/>
  <c r="J1159" i="1" s="1"/>
  <c r="I1159" i="1" a="1"/>
  <c r="I1159" i="1" s="1"/>
  <c r="K812" i="1" a="1"/>
  <c r="K812" i="1" s="1"/>
  <c r="J812" i="1" a="1"/>
  <c r="J812" i="1" s="1"/>
  <c r="I812" i="1" a="1"/>
  <c r="I812" i="1" s="1"/>
  <c r="K369" i="1" a="1"/>
  <c r="K369" i="1" s="1"/>
  <c r="J369" i="1" a="1"/>
  <c r="J369" i="1" s="1"/>
  <c r="I369" i="1" a="1"/>
  <c r="I369" i="1" s="1"/>
  <c r="K558" i="1" a="1"/>
  <c r="K558" i="1" s="1"/>
  <c r="J558" i="1" a="1"/>
  <c r="J558" i="1" s="1"/>
  <c r="I558" i="1" a="1"/>
  <c r="I558" i="1" s="1"/>
  <c r="K447" i="1" a="1"/>
  <c r="K447" i="1" s="1"/>
  <c r="J447" i="1" a="1"/>
  <c r="J447" i="1" s="1"/>
  <c r="I447" i="1" a="1"/>
  <c r="I447" i="1" s="1"/>
  <c r="K2622" i="1" a="1"/>
  <c r="K2622" i="1" s="1"/>
  <c r="J2622" i="1" a="1"/>
  <c r="J2622" i="1" s="1"/>
  <c r="I2622" i="1" a="1"/>
  <c r="I2622" i="1" s="1"/>
  <c r="K1134" i="1" a="1"/>
  <c r="K1134" i="1" s="1"/>
  <c r="J1134" i="1" a="1"/>
  <c r="J1134" i="1" s="1"/>
  <c r="I1134" i="1" a="1"/>
  <c r="I1134" i="1" s="1"/>
  <c r="K2708" i="1" a="1"/>
  <c r="K2708" i="1" s="1"/>
  <c r="J2708" i="1" a="1"/>
  <c r="J2708" i="1" s="1"/>
  <c r="I2708" i="1" a="1"/>
  <c r="I2708" i="1" s="1"/>
  <c r="K1928" i="1" a="1"/>
  <c r="K1928" i="1" s="1"/>
  <c r="J1928" i="1" a="1"/>
  <c r="J1928" i="1" s="1"/>
  <c r="I1928" i="1" a="1"/>
  <c r="I1928" i="1" s="1"/>
  <c r="K3191" i="1" a="1"/>
  <c r="K3191" i="1" s="1"/>
  <c r="J3191" i="1" a="1"/>
  <c r="J3191" i="1" s="1"/>
  <c r="I3191" i="1" a="1"/>
  <c r="I3191" i="1" s="1"/>
  <c r="K2744" i="1" a="1"/>
  <c r="K2744" i="1" s="1"/>
  <c r="J2744" i="1" a="1"/>
  <c r="J2744" i="1" s="1"/>
  <c r="I2744" i="1" a="1"/>
  <c r="I2744" i="1" s="1"/>
  <c r="K252" i="1" a="1"/>
  <c r="K252" i="1" s="1"/>
  <c r="J252" i="1" a="1"/>
  <c r="J252" i="1" s="1"/>
  <c r="I252" i="1" a="1"/>
  <c r="I252" i="1" s="1"/>
  <c r="K860" i="1" a="1"/>
  <c r="K860" i="1" s="1"/>
  <c r="J860" i="1" a="1"/>
  <c r="J860" i="1" s="1"/>
  <c r="I860" i="1" a="1"/>
  <c r="I860" i="1" s="1"/>
  <c r="K822" i="1" a="1"/>
  <c r="K822" i="1" s="1"/>
  <c r="J822" i="1" a="1"/>
  <c r="J822" i="1" s="1"/>
  <c r="I822" i="1" a="1"/>
  <c r="I822" i="1" s="1"/>
  <c r="K572" i="1" a="1"/>
  <c r="K572" i="1" s="1"/>
  <c r="J572" i="1" a="1"/>
  <c r="J572" i="1" s="1"/>
  <c r="I572" i="1" a="1"/>
  <c r="I572" i="1" s="1"/>
  <c r="K2243" i="1" a="1"/>
  <c r="K2243" i="1" s="1"/>
  <c r="J2243" i="1" a="1"/>
  <c r="J2243" i="1" s="1"/>
  <c r="I2243" i="1" a="1"/>
  <c r="I2243" i="1" s="1"/>
  <c r="K2099" i="1" a="1"/>
  <c r="K2099" i="1" s="1"/>
  <c r="J2099" i="1" a="1"/>
  <c r="J2099" i="1" s="1"/>
  <c r="I2099" i="1" a="1"/>
  <c r="I2099" i="1" s="1"/>
  <c r="K2132" i="1" a="1"/>
  <c r="K2132" i="1" s="1"/>
  <c r="J2132" i="1" a="1"/>
  <c r="J2132" i="1" s="1"/>
  <c r="I2132" i="1" a="1"/>
  <c r="I2132" i="1" s="1"/>
  <c r="K2875" i="1" a="1"/>
  <c r="K2875" i="1" s="1"/>
  <c r="J2875" i="1" a="1"/>
  <c r="J2875" i="1" s="1"/>
  <c r="I2875" i="1" a="1"/>
  <c r="I2875" i="1" s="1"/>
  <c r="K2862" i="1" a="1"/>
  <c r="K2862" i="1" s="1"/>
  <c r="J2862" i="1" a="1"/>
  <c r="J2862" i="1" s="1"/>
  <c r="I2862" i="1" a="1"/>
  <c r="I2862" i="1" s="1"/>
  <c r="K1466" i="1" a="1"/>
  <c r="K1466" i="1" s="1"/>
  <c r="J1466" i="1" a="1"/>
  <c r="J1466" i="1" s="1"/>
  <c r="I1466" i="1" a="1"/>
  <c r="I1466" i="1" s="1"/>
  <c r="K566" i="1" a="1"/>
  <c r="K566" i="1" s="1"/>
  <c r="J566" i="1" a="1"/>
  <c r="J566" i="1" s="1"/>
  <c r="I566" i="1" a="1"/>
  <c r="I566" i="1" s="1"/>
  <c r="K2307" i="1" a="1"/>
  <c r="K2307" i="1" s="1"/>
  <c r="J2307" i="1" a="1"/>
  <c r="J2307" i="1" s="1"/>
  <c r="I2307" i="1" a="1"/>
  <c r="I2307" i="1" s="1"/>
  <c r="K1114" i="1" a="1"/>
  <c r="K1114" i="1" s="1"/>
  <c r="J1114" i="1" a="1"/>
  <c r="J1114" i="1" s="1"/>
  <c r="I1114" i="1" a="1"/>
  <c r="I1114" i="1" s="1"/>
  <c r="K1444" i="1" a="1"/>
  <c r="K1444" i="1" s="1"/>
  <c r="J1444" i="1" a="1"/>
  <c r="J1444" i="1" s="1"/>
  <c r="I1444" i="1" a="1"/>
  <c r="I1444" i="1" s="1"/>
  <c r="K2189" i="1" a="1"/>
  <c r="K2189" i="1" s="1"/>
  <c r="J2189" i="1" a="1"/>
  <c r="J2189" i="1" s="1"/>
  <c r="I2189" i="1" a="1"/>
  <c r="I2189" i="1" s="1"/>
  <c r="K1148" i="1" a="1"/>
  <c r="K1148" i="1" s="1"/>
  <c r="J1148" i="1" a="1"/>
  <c r="J1148" i="1" s="1"/>
  <c r="I1148" i="1" a="1"/>
  <c r="I1148" i="1" s="1"/>
  <c r="K1559" i="1" a="1"/>
  <c r="K1559" i="1" s="1"/>
  <c r="J1559" i="1" a="1"/>
  <c r="J1559" i="1" s="1"/>
  <c r="I1559" i="1" a="1"/>
  <c r="I1559" i="1" s="1"/>
  <c r="K1826" i="1" a="1"/>
  <c r="K1826" i="1" s="1"/>
  <c r="J1826" i="1" a="1"/>
  <c r="J1826" i="1" s="1"/>
  <c r="I1826" i="1" a="1"/>
  <c r="I1826" i="1" s="1"/>
  <c r="K2296" i="1" a="1"/>
  <c r="K2296" i="1" s="1"/>
  <c r="J2296" i="1" a="1"/>
  <c r="J2296" i="1" s="1"/>
  <c r="I2296" i="1" a="1"/>
  <c r="I2296" i="1" s="1"/>
  <c r="K110" i="1" a="1"/>
  <c r="K110" i="1" s="1"/>
  <c r="J110" i="1" a="1"/>
  <c r="J110" i="1" s="1"/>
  <c r="I110" i="1" a="1"/>
  <c r="I110" i="1" s="1"/>
  <c r="K2295" i="1" a="1"/>
  <c r="K2295" i="1" s="1"/>
  <c r="J2295" i="1" a="1"/>
  <c r="J2295" i="1" s="1"/>
  <c r="I2295" i="1" a="1"/>
  <c r="I2295" i="1" s="1"/>
  <c r="K1950" i="1" a="1"/>
  <c r="K1950" i="1" s="1"/>
  <c r="J1950" i="1" a="1"/>
  <c r="J1950" i="1" s="1"/>
  <c r="I1950" i="1" a="1"/>
  <c r="I1950" i="1" s="1"/>
  <c r="K754" i="1" a="1"/>
  <c r="K754" i="1" s="1"/>
  <c r="J754" i="1" a="1"/>
  <c r="J754" i="1" s="1"/>
  <c r="I754" i="1" a="1"/>
  <c r="I754" i="1" s="1"/>
  <c r="K1972" i="1" a="1"/>
  <c r="K1972" i="1" s="1"/>
  <c r="J1972" i="1" a="1"/>
  <c r="J1972" i="1" s="1"/>
  <c r="I1972" i="1" a="1"/>
  <c r="I1972" i="1" s="1"/>
  <c r="K209" i="1" a="1"/>
  <c r="K209" i="1" s="1"/>
  <c r="J209" i="1" a="1"/>
  <c r="J209" i="1" s="1"/>
  <c r="I209" i="1" a="1"/>
  <c r="I209" i="1" s="1"/>
  <c r="K1216" i="1" a="1"/>
  <c r="K1216" i="1" s="1"/>
  <c r="J1216" i="1" a="1"/>
  <c r="J1216" i="1" s="1"/>
  <c r="I1216" i="1" a="1"/>
  <c r="I1216" i="1" s="1"/>
  <c r="K595" i="1" a="1"/>
  <c r="K595" i="1" s="1"/>
  <c r="J595" i="1" a="1"/>
  <c r="J595" i="1" s="1"/>
  <c r="I595" i="1" a="1"/>
  <c r="I595" i="1" s="1"/>
  <c r="K2456" i="1" a="1"/>
  <c r="K2456" i="1" s="1"/>
  <c r="J2456" i="1" a="1"/>
  <c r="J2456" i="1" s="1"/>
  <c r="I2456" i="1" a="1"/>
  <c r="I2456" i="1" s="1"/>
  <c r="K2800" i="1" a="1"/>
  <c r="K2800" i="1" s="1"/>
  <c r="J2800" i="1" a="1"/>
  <c r="J2800" i="1" s="1"/>
  <c r="I2800" i="1" a="1"/>
  <c r="I2800" i="1" s="1"/>
  <c r="K676" i="1" a="1"/>
  <c r="K676" i="1" s="1"/>
  <c r="J676" i="1" a="1"/>
  <c r="J676" i="1" s="1"/>
  <c r="I676" i="1" a="1"/>
  <c r="I676" i="1" s="1"/>
  <c r="K1982" i="1" a="1"/>
  <c r="K1982" i="1" s="1"/>
  <c r="J1982" i="1" a="1"/>
  <c r="J1982" i="1" s="1"/>
  <c r="I1982" i="1" a="1"/>
  <c r="I1982" i="1" s="1"/>
  <c r="K2220" i="1" a="1"/>
  <c r="K2220" i="1" s="1"/>
  <c r="J2220" i="1" a="1"/>
  <c r="J2220" i="1" s="1"/>
  <c r="I2220" i="1" a="1"/>
  <c r="I2220" i="1" s="1"/>
  <c r="K2046" i="1" a="1"/>
  <c r="K2046" i="1" s="1"/>
  <c r="J2046" i="1" a="1"/>
  <c r="J2046" i="1" s="1"/>
  <c r="I2046" i="1" a="1"/>
  <c r="I2046" i="1" s="1"/>
  <c r="K124" i="1" a="1"/>
  <c r="K124" i="1" s="1"/>
  <c r="J124" i="1" a="1"/>
  <c r="J124" i="1" s="1"/>
  <c r="I124" i="1" a="1"/>
  <c r="I124" i="1" s="1"/>
  <c r="K153" i="1" a="1"/>
  <c r="K153" i="1" s="1"/>
  <c r="J153" i="1" a="1"/>
  <c r="J153" i="1" s="1"/>
  <c r="I153" i="1" a="1"/>
  <c r="I153" i="1" s="1"/>
  <c r="K1864" i="1" a="1"/>
  <c r="K1864" i="1" s="1"/>
  <c r="J1864" i="1" a="1"/>
  <c r="J1864" i="1" s="1"/>
  <c r="I1864" i="1" a="1"/>
  <c r="I1864" i="1" s="1"/>
  <c r="K2692" i="1" a="1"/>
  <c r="K2692" i="1" s="1"/>
  <c r="J2692" i="1" a="1"/>
  <c r="J2692" i="1" s="1"/>
  <c r="I2692" i="1" a="1"/>
  <c r="I2692" i="1" s="1"/>
  <c r="K665" i="1" a="1"/>
  <c r="K665" i="1" s="1"/>
  <c r="J665" i="1" a="1"/>
  <c r="J665" i="1" s="1"/>
  <c r="I665" i="1" a="1"/>
  <c r="I665" i="1" s="1"/>
  <c r="K2088" i="1" a="1"/>
  <c r="K2088" i="1" s="1"/>
  <c r="J2088" i="1" a="1"/>
  <c r="J2088" i="1" s="1"/>
  <c r="I2088" i="1" a="1"/>
  <c r="I2088" i="1" s="1"/>
  <c r="K2712" i="1" a="1"/>
  <c r="K2712" i="1" s="1"/>
  <c r="J2712" i="1" a="1"/>
  <c r="J2712" i="1" s="1"/>
  <c r="I2712" i="1" a="1"/>
  <c r="I2712" i="1" s="1"/>
  <c r="K2152" i="1" a="1"/>
  <c r="K2152" i="1" s="1"/>
  <c r="J2152" i="1" a="1"/>
  <c r="J2152" i="1" s="1"/>
  <c r="I2152" i="1" a="1"/>
  <c r="I2152" i="1" s="1"/>
  <c r="K838" i="1" a="1"/>
  <c r="K838" i="1" s="1"/>
  <c r="J838" i="1" a="1"/>
  <c r="J838" i="1" s="1"/>
  <c r="I838" i="1" a="1"/>
  <c r="I838" i="1" s="1"/>
  <c r="K564" i="1" a="1"/>
  <c r="K564" i="1" s="1"/>
  <c r="J564" i="1" a="1"/>
  <c r="J564" i="1" s="1"/>
  <c r="I564" i="1" a="1"/>
  <c r="I564" i="1" s="1"/>
  <c r="K843" i="1" a="1"/>
  <c r="K843" i="1" s="1"/>
  <c r="J843" i="1" a="1"/>
  <c r="J843" i="1" s="1"/>
  <c r="I843" i="1" a="1"/>
  <c r="I843" i="1" s="1"/>
  <c r="K1915" i="1" a="1"/>
  <c r="K1915" i="1" s="1"/>
  <c r="J1915" i="1" a="1"/>
  <c r="J1915" i="1" s="1"/>
  <c r="I1915" i="1" a="1"/>
  <c r="I1915" i="1" s="1"/>
  <c r="K1921" i="1" a="1"/>
  <c r="K1921" i="1" s="1"/>
  <c r="J1921" i="1" a="1"/>
  <c r="J1921" i="1" s="1"/>
  <c r="I1921" i="1" a="1"/>
  <c r="I1921" i="1" s="1"/>
  <c r="K2170" i="1" a="1"/>
  <c r="K2170" i="1" s="1"/>
  <c r="J2170" i="1" a="1"/>
  <c r="J2170" i="1" s="1"/>
  <c r="I2170" i="1" a="1"/>
  <c r="I2170" i="1" s="1"/>
  <c r="K494" i="1" a="1"/>
  <c r="K494" i="1" s="1"/>
  <c r="J494" i="1" a="1"/>
  <c r="J494" i="1" s="1"/>
  <c r="I494" i="1" a="1"/>
  <c r="I494" i="1" s="1"/>
  <c r="K3185" i="1" a="1"/>
  <c r="K3185" i="1" s="1"/>
  <c r="J3185" i="1" a="1"/>
  <c r="J3185" i="1" s="1"/>
  <c r="I3185" i="1" a="1"/>
  <c r="I3185" i="1" s="1"/>
  <c r="K601" i="1" a="1"/>
  <c r="K601" i="1" s="1"/>
  <c r="J601" i="1" a="1"/>
  <c r="J601" i="1" s="1"/>
  <c r="I601" i="1" a="1"/>
  <c r="I601" i="1" s="1"/>
  <c r="K1790" i="1" a="1"/>
  <c r="K1790" i="1" s="1"/>
  <c r="J1790" i="1" a="1"/>
  <c r="J1790" i="1" s="1"/>
  <c r="I1790" i="1" a="1"/>
  <c r="I1790" i="1" s="1"/>
  <c r="K2175" i="1" a="1"/>
  <c r="K2175" i="1" s="1"/>
  <c r="J2175" i="1" a="1"/>
  <c r="J2175" i="1" s="1"/>
  <c r="I2175" i="1" a="1"/>
  <c r="I2175" i="1" s="1"/>
  <c r="K2092" i="1" a="1"/>
  <c r="K2092" i="1" s="1"/>
  <c r="J2092" i="1" a="1"/>
  <c r="J2092" i="1" s="1"/>
  <c r="I2092" i="1" a="1"/>
  <c r="I2092" i="1" s="1"/>
  <c r="K515" i="1" a="1"/>
  <c r="K515" i="1" s="1"/>
  <c r="J515" i="1" a="1"/>
  <c r="J515" i="1" s="1"/>
  <c r="I515" i="1" a="1"/>
  <c r="I515" i="1" s="1"/>
  <c r="K1362" i="1" a="1"/>
  <c r="K1362" i="1" s="1"/>
  <c r="J1362" i="1" a="1"/>
  <c r="J1362" i="1" s="1"/>
  <c r="I1362" i="1" a="1"/>
  <c r="I1362" i="1" s="1"/>
  <c r="K2429" i="1" a="1"/>
  <c r="K2429" i="1" s="1"/>
  <c r="J2429" i="1" a="1"/>
  <c r="J2429" i="1" s="1"/>
  <c r="I2429" i="1" a="1"/>
  <c r="I2429" i="1" s="1"/>
  <c r="K3436" i="1" a="1"/>
  <c r="K3436" i="1" s="1"/>
  <c r="J3436" i="1" a="1"/>
  <c r="J3436" i="1" s="1"/>
  <c r="I3436" i="1" a="1"/>
  <c r="I3436" i="1" s="1"/>
  <c r="K3385" i="1" a="1"/>
  <c r="K3385" i="1" s="1"/>
  <c r="J3385" i="1" a="1"/>
  <c r="J3385" i="1" s="1"/>
  <c r="I3385" i="1" a="1"/>
  <c r="I3385" i="1" s="1"/>
  <c r="K1734" i="1" a="1"/>
  <c r="K1734" i="1" s="1"/>
  <c r="J1734" i="1" a="1"/>
  <c r="J1734" i="1" s="1"/>
  <c r="I1734" i="1" a="1"/>
  <c r="I1734" i="1" s="1"/>
  <c r="K2167" i="1" a="1"/>
  <c r="K2167" i="1" s="1"/>
  <c r="J2167" i="1" a="1"/>
  <c r="J2167" i="1" s="1"/>
  <c r="I2167" i="1" a="1"/>
  <c r="I2167" i="1" s="1"/>
  <c r="K1133" i="1" a="1"/>
  <c r="K1133" i="1" s="1"/>
  <c r="J1133" i="1" a="1"/>
  <c r="J1133" i="1" s="1"/>
  <c r="I1133" i="1" a="1"/>
  <c r="I1133" i="1" s="1"/>
  <c r="K355" i="1" a="1"/>
  <c r="K355" i="1" s="1"/>
  <c r="J355" i="1" a="1"/>
  <c r="J355" i="1" s="1"/>
  <c r="I355" i="1" a="1"/>
  <c r="I355" i="1" s="1"/>
  <c r="K2691" i="1" a="1"/>
  <c r="K2691" i="1" s="1"/>
  <c r="J2691" i="1" a="1"/>
  <c r="J2691" i="1" s="1"/>
  <c r="I2691" i="1" a="1"/>
  <c r="I2691" i="1" s="1"/>
  <c r="K2498" i="1" a="1"/>
  <c r="K2498" i="1" s="1"/>
  <c r="J2498" i="1" a="1"/>
  <c r="J2498" i="1" s="1"/>
  <c r="I2498" i="1" a="1"/>
  <c r="I2498" i="1" s="1"/>
  <c r="K76" i="1" a="1"/>
  <c r="K76" i="1" s="1"/>
  <c r="J76" i="1" a="1"/>
  <c r="J76" i="1" s="1"/>
  <c r="I76" i="1" a="1"/>
  <c r="I76" i="1" s="1"/>
  <c r="K547" i="1" a="1"/>
  <c r="K547" i="1" s="1"/>
  <c r="J547" i="1" a="1"/>
  <c r="J547" i="1" s="1"/>
  <c r="I547" i="1" a="1"/>
  <c r="I547" i="1" s="1"/>
  <c r="K979" i="1" a="1"/>
  <c r="K979" i="1" s="1"/>
  <c r="J979" i="1" a="1"/>
  <c r="J979" i="1" s="1"/>
  <c r="I979" i="1" a="1"/>
  <c r="I979" i="1" s="1"/>
  <c r="K1404" i="1" a="1"/>
  <c r="K1404" i="1" s="1"/>
  <c r="J1404" i="1" a="1"/>
  <c r="J1404" i="1" s="1"/>
  <c r="I1404" i="1" a="1"/>
  <c r="I1404" i="1" s="1"/>
  <c r="K2968" i="1" a="1"/>
  <c r="K2968" i="1" s="1"/>
  <c r="J2968" i="1" a="1"/>
  <c r="J2968" i="1" s="1"/>
  <c r="I2968" i="1" a="1"/>
  <c r="I2968" i="1" s="1"/>
  <c r="K2085" i="1" a="1"/>
  <c r="K2085" i="1" s="1"/>
  <c r="J2085" i="1" a="1"/>
  <c r="J2085" i="1" s="1"/>
  <c r="I2085" i="1" a="1"/>
  <c r="I2085" i="1" s="1"/>
  <c r="K1258" i="1" a="1"/>
  <c r="K1258" i="1" s="1"/>
  <c r="J1258" i="1" a="1"/>
  <c r="J1258" i="1" s="1"/>
  <c r="I1258" i="1" a="1"/>
  <c r="I1258" i="1" s="1"/>
  <c r="K688" i="1" a="1"/>
  <c r="K688" i="1" s="1"/>
  <c r="J688" i="1" a="1"/>
  <c r="J688" i="1" s="1"/>
  <c r="I688" i="1" a="1"/>
  <c r="I688" i="1" s="1"/>
  <c r="K867" i="1" a="1"/>
  <c r="K867" i="1" s="1"/>
  <c r="J867" i="1" a="1"/>
  <c r="J867" i="1" s="1"/>
  <c r="I867" i="1" a="1"/>
  <c r="I867" i="1" s="1"/>
  <c r="K886" i="1" a="1"/>
  <c r="K886" i="1" s="1"/>
  <c r="J886" i="1" a="1"/>
  <c r="J886" i="1" s="1"/>
  <c r="I886" i="1" a="1"/>
  <c r="I886" i="1" s="1"/>
  <c r="K2980" i="1" a="1"/>
  <c r="K2980" i="1" s="1"/>
  <c r="J2980" i="1" a="1"/>
  <c r="J2980" i="1" s="1"/>
  <c r="I2980" i="1" a="1"/>
  <c r="I2980" i="1" s="1"/>
  <c r="K2292" i="1" a="1"/>
  <c r="K2292" i="1" s="1"/>
  <c r="J2292" i="1" a="1"/>
  <c r="J2292" i="1" s="1"/>
  <c r="I2292" i="1" a="1"/>
  <c r="I2292" i="1" s="1"/>
  <c r="K2903" i="1" a="1"/>
  <c r="K2903" i="1" s="1"/>
  <c r="J2903" i="1" a="1"/>
  <c r="J2903" i="1" s="1"/>
  <c r="I2903" i="1" a="1"/>
  <c r="I2903" i="1" s="1"/>
  <c r="K1091" i="1" a="1"/>
  <c r="K1091" i="1" s="1"/>
  <c r="J1091" i="1" a="1"/>
  <c r="J1091" i="1" s="1"/>
  <c r="I1091" i="1" a="1"/>
  <c r="I1091" i="1" s="1"/>
  <c r="K755" i="1" a="1"/>
  <c r="K755" i="1" s="1"/>
  <c r="J755" i="1" a="1"/>
  <c r="J755" i="1" s="1"/>
  <c r="I755" i="1" a="1"/>
  <c r="I755" i="1" s="1"/>
  <c r="K2225" i="1" a="1"/>
  <c r="K2225" i="1" s="1"/>
  <c r="J2225" i="1" a="1"/>
  <c r="J2225" i="1" s="1"/>
  <c r="I2225" i="1" a="1"/>
  <c r="I2225" i="1" s="1"/>
  <c r="K1577" i="1" a="1"/>
  <c r="K1577" i="1" s="1"/>
  <c r="J1577" i="1" a="1"/>
  <c r="J1577" i="1" s="1"/>
  <c r="I1577" i="1" a="1"/>
  <c r="I1577" i="1" s="1"/>
  <c r="K426" i="1" a="1"/>
  <c r="K426" i="1" s="1"/>
  <c r="J426" i="1" a="1"/>
  <c r="J426" i="1" s="1"/>
  <c r="I426" i="1" a="1"/>
  <c r="I426" i="1" s="1"/>
  <c r="K2818" i="1" a="1"/>
  <c r="K2818" i="1" s="1"/>
  <c r="J2818" i="1" a="1"/>
  <c r="J2818" i="1" s="1"/>
  <c r="I2818" i="1" a="1"/>
  <c r="I2818" i="1" s="1"/>
  <c r="K229" i="1" a="1"/>
  <c r="K229" i="1" s="1"/>
  <c r="J229" i="1" a="1"/>
  <c r="J229" i="1" s="1"/>
  <c r="I229" i="1" a="1"/>
  <c r="I229" i="1" s="1"/>
  <c r="K3372" i="1" a="1"/>
  <c r="K3372" i="1" s="1"/>
  <c r="J3372" i="1" a="1"/>
  <c r="J3372" i="1" s="1"/>
  <c r="I3372" i="1" a="1"/>
  <c r="I3372" i="1" s="1"/>
  <c r="K3342" i="1" a="1"/>
  <c r="K3342" i="1" s="1"/>
  <c r="J3342" i="1" a="1"/>
  <c r="J3342" i="1" s="1"/>
  <c r="I3342" i="1" a="1"/>
  <c r="I3342" i="1" s="1"/>
  <c r="K3497" i="1" a="1"/>
  <c r="K3497" i="1" s="1"/>
  <c r="J3497" i="1" a="1"/>
  <c r="J3497" i="1" s="1"/>
  <c r="I3497" i="1" a="1"/>
  <c r="I3497" i="1" s="1"/>
  <c r="K2872" i="1" a="1"/>
  <c r="K2872" i="1" s="1"/>
  <c r="J2872" i="1" a="1"/>
  <c r="J2872" i="1" s="1"/>
  <c r="I2872" i="1" a="1"/>
  <c r="I2872" i="1" s="1"/>
  <c r="K2264" i="1" a="1"/>
  <c r="K2264" i="1" s="1"/>
  <c r="J2264" i="1" a="1"/>
  <c r="J2264" i="1" s="1"/>
  <c r="I2264" i="1" a="1"/>
  <c r="I2264" i="1" s="1"/>
  <c r="K3390" i="1" a="1"/>
  <c r="K3390" i="1" s="1"/>
  <c r="J3390" i="1" a="1"/>
  <c r="J3390" i="1" s="1"/>
  <c r="I3390" i="1" a="1"/>
  <c r="I3390" i="1" s="1"/>
  <c r="K30" i="1" a="1"/>
  <c r="K30" i="1" s="1"/>
  <c r="J30" i="1" a="1"/>
  <c r="J30" i="1" s="1"/>
  <c r="I30" i="1" a="1"/>
  <c r="I30" i="1" s="1"/>
  <c r="K3410" i="1" a="1"/>
  <c r="K3410" i="1" s="1"/>
  <c r="J3410" i="1" a="1"/>
  <c r="J3410" i="1" s="1"/>
  <c r="I3410" i="1" a="1"/>
  <c r="I3410" i="1" s="1"/>
  <c r="K2443" i="1" a="1"/>
  <c r="K2443" i="1" s="1"/>
  <c r="J2443" i="1" a="1"/>
  <c r="J2443" i="1" s="1"/>
  <c r="I2443" i="1" a="1"/>
  <c r="I2443" i="1" s="1"/>
  <c r="K2966" i="1" a="1"/>
  <c r="K2966" i="1" s="1"/>
  <c r="J2966" i="1" a="1"/>
  <c r="J2966" i="1" s="1"/>
  <c r="I2966" i="1" a="1"/>
  <c r="I2966" i="1" s="1"/>
  <c r="K1571" i="1" a="1"/>
  <c r="K1571" i="1" s="1"/>
  <c r="J1571" i="1" a="1"/>
  <c r="J1571" i="1" s="1"/>
  <c r="I1571" i="1" a="1"/>
  <c r="I1571" i="1" s="1"/>
  <c r="K3143" i="1" a="1"/>
  <c r="K3143" i="1" s="1"/>
  <c r="J3143" i="1" a="1"/>
  <c r="J3143" i="1" s="1"/>
  <c r="I3143" i="1" a="1"/>
  <c r="I3143" i="1" s="1"/>
  <c r="K906" i="1" a="1"/>
  <c r="K906" i="1" s="1"/>
  <c r="J906" i="1" a="1"/>
  <c r="J906" i="1" s="1"/>
  <c r="I906" i="1" a="1"/>
  <c r="I906" i="1" s="1"/>
  <c r="K915" i="1" a="1"/>
  <c r="K915" i="1" s="1"/>
  <c r="J915" i="1" a="1"/>
  <c r="J915" i="1" s="1"/>
  <c r="I915" i="1" a="1"/>
  <c r="I915" i="1" s="1"/>
  <c r="K922" i="1" a="1"/>
  <c r="K922" i="1" s="1"/>
  <c r="J922" i="1" a="1"/>
  <c r="J922" i="1" s="1"/>
  <c r="I922" i="1" a="1"/>
  <c r="I922" i="1" s="1"/>
  <c r="K1881" i="1" a="1"/>
  <c r="K1881" i="1" s="1"/>
  <c r="J1881" i="1" a="1"/>
  <c r="J1881" i="1" s="1"/>
  <c r="I1881" i="1" a="1"/>
  <c r="I1881" i="1" s="1"/>
  <c r="K1020" i="1" a="1"/>
  <c r="K1020" i="1" s="1"/>
  <c r="J1020" i="1" a="1"/>
  <c r="J1020" i="1" s="1"/>
  <c r="I1020" i="1" a="1"/>
  <c r="I1020" i="1" s="1"/>
  <c r="K633" i="1" a="1"/>
  <c r="K633" i="1" s="1"/>
  <c r="J633" i="1" a="1"/>
  <c r="J633" i="1" s="1"/>
  <c r="I633" i="1" a="1"/>
  <c r="I633" i="1" s="1"/>
  <c r="K2564" i="1" a="1"/>
  <c r="K2564" i="1" s="1"/>
  <c r="J2564" i="1" a="1"/>
  <c r="J2564" i="1" s="1"/>
  <c r="I2564" i="1" a="1"/>
  <c r="I2564" i="1" s="1"/>
  <c r="K1608" i="1" a="1"/>
  <c r="K1608" i="1" s="1"/>
  <c r="J1608" i="1" a="1"/>
  <c r="J1608" i="1" s="1"/>
  <c r="I1608" i="1" a="1"/>
  <c r="I1608" i="1" s="1"/>
  <c r="K3225" i="1" a="1"/>
  <c r="K3225" i="1" s="1"/>
  <c r="J3225" i="1" a="1"/>
  <c r="J3225" i="1" s="1"/>
  <c r="I3225" i="1" a="1"/>
  <c r="I3225" i="1" s="1"/>
  <c r="K1588" i="1" a="1"/>
  <c r="K1588" i="1" s="1"/>
  <c r="J1588" i="1" a="1"/>
  <c r="J1588" i="1" s="1"/>
  <c r="I1588" i="1" a="1"/>
  <c r="I1588" i="1" s="1"/>
  <c r="K1170" i="1" a="1"/>
  <c r="K1170" i="1" s="1"/>
  <c r="J1170" i="1" a="1"/>
  <c r="J1170" i="1" s="1"/>
  <c r="I1170" i="1" a="1"/>
  <c r="I1170" i="1" s="1"/>
  <c r="K1591" i="1" a="1"/>
  <c r="K1591" i="1" s="1"/>
  <c r="J1591" i="1" a="1"/>
  <c r="J1591" i="1" s="1"/>
  <c r="I1591" i="1" a="1"/>
  <c r="I1591" i="1" s="1"/>
  <c r="K373" i="1" a="1"/>
  <c r="K373" i="1" s="1"/>
  <c r="J373" i="1" a="1"/>
  <c r="J373" i="1" s="1"/>
  <c r="I373" i="1" a="1"/>
  <c r="I373" i="1" s="1"/>
  <c r="K431" i="1" a="1"/>
  <c r="K431" i="1" s="1"/>
  <c r="J431" i="1" a="1"/>
  <c r="J431" i="1" s="1"/>
  <c r="I431" i="1" a="1"/>
  <c r="I431" i="1" s="1"/>
  <c r="K611" i="1" a="1"/>
  <c r="K611" i="1" s="1"/>
  <c r="J611" i="1" a="1"/>
  <c r="J611" i="1" s="1"/>
  <c r="I611" i="1" a="1"/>
  <c r="I611" i="1" s="1"/>
  <c r="K3169" i="1" a="1"/>
  <c r="K3169" i="1" s="1"/>
  <c r="J3169" i="1" a="1"/>
  <c r="J3169" i="1" s="1"/>
  <c r="I3169" i="1" a="1"/>
  <c r="I3169" i="1" s="1"/>
  <c r="K168" i="1" a="1"/>
  <c r="K168" i="1" s="1"/>
  <c r="J168" i="1" a="1"/>
  <c r="J168" i="1" s="1"/>
  <c r="I168" i="1" a="1"/>
  <c r="I168" i="1" s="1"/>
  <c r="K3391" i="1" a="1"/>
  <c r="K3391" i="1" s="1"/>
  <c r="J3391" i="1" a="1"/>
  <c r="J3391" i="1" s="1"/>
  <c r="I3391" i="1" a="1"/>
  <c r="I3391" i="1" s="1"/>
  <c r="K3387" i="1" a="1"/>
  <c r="K3387" i="1" s="1"/>
  <c r="J3387" i="1" a="1"/>
  <c r="J3387" i="1" s="1"/>
  <c r="I3387" i="1" a="1"/>
  <c r="I3387" i="1" s="1"/>
  <c r="K1356" i="1" a="1"/>
  <c r="K1356" i="1" s="1"/>
  <c r="J1356" i="1" a="1"/>
  <c r="J1356" i="1" s="1"/>
  <c r="I1356" i="1" a="1"/>
  <c r="I1356" i="1" s="1"/>
  <c r="K1357" i="1" a="1"/>
  <c r="K1357" i="1" s="1"/>
  <c r="J1357" i="1" a="1"/>
  <c r="J1357" i="1" s="1"/>
  <c r="I1357" i="1" a="1"/>
  <c r="I1357" i="1" s="1"/>
  <c r="K2106" i="1" a="1"/>
  <c r="K2106" i="1" s="1"/>
  <c r="J2106" i="1" a="1"/>
  <c r="J2106" i="1" s="1"/>
  <c r="I2106" i="1" a="1"/>
  <c r="I2106" i="1" s="1"/>
  <c r="K2700" i="1" a="1"/>
  <c r="K2700" i="1" s="1"/>
  <c r="J2700" i="1" a="1"/>
  <c r="J2700" i="1" s="1"/>
  <c r="I2700" i="1" a="1"/>
  <c r="I2700" i="1" s="1"/>
  <c r="K1948" i="1" a="1"/>
  <c r="K1948" i="1" s="1"/>
  <c r="J1948" i="1" a="1"/>
  <c r="J1948" i="1" s="1"/>
  <c r="I1948" i="1" a="1"/>
  <c r="I1948" i="1" s="1"/>
  <c r="K1737" i="1" a="1"/>
  <c r="K1737" i="1" s="1"/>
  <c r="J1737" i="1" a="1"/>
  <c r="J1737" i="1" s="1"/>
  <c r="I1737" i="1" a="1"/>
  <c r="I1737" i="1" s="1"/>
  <c r="K3147" i="1" a="1"/>
  <c r="K3147" i="1" s="1"/>
  <c r="J3147" i="1" a="1"/>
  <c r="J3147" i="1" s="1"/>
  <c r="I3147" i="1" a="1"/>
  <c r="I3147" i="1" s="1"/>
  <c r="K3164" i="1" a="1"/>
  <c r="K3164" i="1" s="1"/>
  <c r="J3164" i="1" a="1"/>
  <c r="J3164" i="1" s="1"/>
  <c r="I3164" i="1" a="1"/>
  <c r="I3164" i="1" s="1"/>
  <c r="K2961" i="1" a="1"/>
  <c r="K2961" i="1" s="1"/>
  <c r="J2961" i="1" a="1"/>
  <c r="J2961" i="1" s="1"/>
  <c r="I2961" i="1" a="1"/>
  <c r="I2961" i="1" s="1"/>
  <c r="K3122" i="1" a="1"/>
  <c r="K3122" i="1" s="1"/>
  <c r="J3122" i="1" a="1"/>
  <c r="J3122" i="1" s="1"/>
  <c r="I3122" i="1" a="1"/>
  <c r="I3122" i="1" s="1"/>
  <c r="K347" i="1" a="1"/>
  <c r="K347" i="1" s="1"/>
  <c r="J347" i="1" a="1"/>
  <c r="J347" i="1" s="1"/>
  <c r="I347" i="1" a="1"/>
  <c r="I347" i="1" s="1"/>
  <c r="K1854" i="1" a="1"/>
  <c r="K1854" i="1" s="1"/>
  <c r="J1854" i="1" a="1"/>
  <c r="J1854" i="1" s="1"/>
  <c r="I1854" i="1" a="1"/>
  <c r="I1854" i="1" s="1"/>
  <c r="K2874" i="1" a="1"/>
  <c r="K2874" i="1" s="1"/>
  <c r="J2874" i="1" a="1"/>
  <c r="J2874" i="1" s="1"/>
  <c r="I2874" i="1" a="1"/>
  <c r="I2874" i="1" s="1"/>
  <c r="K119" i="1" a="1"/>
  <c r="K119" i="1" s="1"/>
  <c r="J119" i="1" a="1"/>
  <c r="J119" i="1" s="1"/>
  <c r="I119" i="1" a="1"/>
  <c r="I119" i="1" s="1"/>
  <c r="K2771" i="1" a="1"/>
  <c r="K2771" i="1" s="1"/>
  <c r="J2771" i="1" a="1"/>
  <c r="J2771" i="1" s="1"/>
  <c r="I2771" i="1" a="1"/>
  <c r="I2771" i="1" s="1"/>
  <c r="K2464" i="1" a="1"/>
  <c r="K2464" i="1" s="1"/>
  <c r="J2464" i="1" a="1"/>
  <c r="J2464" i="1" s="1"/>
  <c r="I2464" i="1" a="1"/>
  <c r="I2464" i="1" s="1"/>
  <c r="K3159" i="1" a="1"/>
  <c r="K3159" i="1" s="1"/>
  <c r="J3159" i="1" a="1"/>
  <c r="J3159" i="1" s="1"/>
  <c r="I3159" i="1" a="1"/>
  <c r="I3159" i="1" s="1"/>
  <c r="K2867" i="1" a="1"/>
  <c r="K2867" i="1" s="1"/>
  <c r="J2867" i="1" a="1"/>
  <c r="J2867" i="1" s="1"/>
  <c r="I2867" i="1" a="1"/>
  <c r="I2867" i="1" s="1"/>
  <c r="K632" i="1" a="1"/>
  <c r="K632" i="1" s="1"/>
  <c r="J632" i="1" a="1"/>
  <c r="J632" i="1" s="1"/>
  <c r="I632" i="1" a="1"/>
  <c r="I632" i="1" s="1"/>
  <c r="K2543" i="1" a="1"/>
  <c r="K2543" i="1" s="1"/>
  <c r="J2543" i="1" a="1"/>
  <c r="J2543" i="1" s="1"/>
  <c r="I2543" i="1" a="1"/>
  <c r="I2543" i="1" s="1"/>
  <c r="K626" i="1" a="1"/>
  <c r="K626" i="1" s="1"/>
  <c r="J626" i="1" a="1"/>
  <c r="J626" i="1" s="1"/>
  <c r="I626" i="1" a="1"/>
  <c r="I626" i="1" s="1"/>
  <c r="K3271" i="1" a="1"/>
  <c r="K3271" i="1" s="1"/>
  <c r="J3271" i="1" a="1"/>
  <c r="J3271" i="1" s="1"/>
  <c r="I3271" i="1" a="1"/>
  <c r="I3271" i="1" s="1"/>
  <c r="K3453" i="1" a="1"/>
  <c r="K3453" i="1" s="1"/>
  <c r="J3453" i="1" a="1"/>
  <c r="J3453" i="1" s="1"/>
  <c r="I3453" i="1" a="1"/>
  <c r="I3453" i="1" s="1"/>
  <c r="K3651" i="1" a="1"/>
  <c r="K3651" i="1" s="1"/>
  <c r="J3651" i="1" a="1"/>
  <c r="J3651" i="1" s="1"/>
  <c r="I3651" i="1" a="1"/>
  <c r="I3651" i="1" s="1"/>
  <c r="K2006" i="1" a="1"/>
  <c r="K2006" i="1" s="1"/>
  <c r="J2006" i="1" a="1"/>
  <c r="J2006" i="1" s="1"/>
  <c r="I2006" i="1" a="1"/>
  <c r="I2006" i="1" s="1"/>
  <c r="K1653" i="1" a="1"/>
  <c r="K1653" i="1" s="1"/>
  <c r="J1653" i="1" a="1"/>
  <c r="J1653" i="1" s="1"/>
  <c r="I1653" i="1" a="1"/>
  <c r="I1653" i="1" s="1"/>
  <c r="K3376" i="1" a="1"/>
  <c r="K3376" i="1" s="1"/>
  <c r="J3376" i="1" a="1"/>
  <c r="J3376" i="1" s="1"/>
  <c r="I3376" i="1" a="1"/>
  <c r="I3376" i="1" s="1"/>
  <c r="K567" i="1" a="1"/>
  <c r="K567" i="1" s="1"/>
  <c r="J567" i="1" a="1"/>
  <c r="J567" i="1" s="1"/>
  <c r="I567" i="1" a="1"/>
  <c r="I567" i="1" s="1"/>
  <c r="K3009" i="1" a="1"/>
  <c r="K3009" i="1" s="1"/>
  <c r="J3009" i="1" a="1"/>
  <c r="J3009" i="1" s="1"/>
  <c r="I3009" i="1" a="1"/>
  <c r="I3009" i="1" s="1"/>
  <c r="K365" i="1" a="1"/>
  <c r="K365" i="1" s="1"/>
  <c r="J365" i="1" a="1"/>
  <c r="J365" i="1" s="1"/>
  <c r="I365" i="1" a="1"/>
  <c r="I365" i="1" s="1"/>
  <c r="K2528" i="1" a="1"/>
  <c r="K2528" i="1" s="1"/>
  <c r="J2528" i="1" a="1"/>
  <c r="J2528" i="1" s="1"/>
  <c r="I2528" i="1" a="1"/>
  <c r="I2528" i="1" s="1"/>
  <c r="K3220" i="1" a="1"/>
  <c r="K3220" i="1" s="1"/>
  <c r="J3220" i="1" a="1"/>
  <c r="J3220" i="1" s="1"/>
  <c r="I3220" i="1" a="1"/>
  <c r="I3220" i="1" s="1"/>
  <c r="K2029" i="1" a="1"/>
  <c r="K2029" i="1" s="1"/>
  <c r="J2029" i="1" a="1"/>
  <c r="J2029" i="1" s="1"/>
  <c r="I2029" i="1" a="1"/>
  <c r="I2029" i="1" s="1"/>
  <c r="K496" i="1" a="1"/>
  <c r="K496" i="1" s="1"/>
  <c r="J496" i="1" a="1"/>
  <c r="J496" i="1" s="1"/>
  <c r="I496" i="1" a="1"/>
  <c r="I496" i="1" s="1"/>
  <c r="K2545" i="1" a="1"/>
  <c r="K2545" i="1" s="1"/>
  <c r="J2545" i="1" a="1"/>
  <c r="J2545" i="1" s="1"/>
  <c r="I2545" i="1" a="1"/>
  <c r="I2545" i="1" s="1"/>
  <c r="K924" i="1" a="1"/>
  <c r="K924" i="1" s="1"/>
  <c r="J924" i="1" a="1"/>
  <c r="J924" i="1" s="1"/>
  <c r="I924" i="1" a="1"/>
  <c r="I924" i="1" s="1"/>
  <c r="K2933" i="1" a="1"/>
  <c r="K2933" i="1" s="1"/>
  <c r="J2933" i="1" a="1"/>
  <c r="J2933" i="1" s="1"/>
  <c r="I2933" i="1" a="1"/>
  <c r="I2933" i="1" s="1"/>
  <c r="K2895" i="1" a="1"/>
  <c r="K2895" i="1" s="1"/>
  <c r="J2895" i="1" a="1"/>
  <c r="J2895" i="1" s="1"/>
  <c r="I2895" i="1" a="1"/>
  <c r="I2895" i="1" s="1"/>
  <c r="K668" i="1" a="1"/>
  <c r="K668" i="1" s="1"/>
  <c r="J668" i="1" a="1"/>
  <c r="J668" i="1" s="1"/>
  <c r="I668" i="1" a="1"/>
  <c r="I668" i="1" s="1"/>
  <c r="K3031" i="1" a="1"/>
  <c r="K3031" i="1" s="1"/>
  <c r="J3031" i="1" a="1"/>
  <c r="J3031" i="1" s="1"/>
  <c r="I3031" i="1" a="1"/>
  <c r="I3031" i="1" s="1"/>
  <c r="K2844" i="1" a="1"/>
  <c r="K2844" i="1" s="1"/>
  <c r="J2844" i="1" a="1"/>
  <c r="J2844" i="1" s="1"/>
  <c r="I2844" i="1" a="1"/>
  <c r="I2844" i="1" s="1"/>
  <c r="K2841" i="1" a="1"/>
  <c r="K2841" i="1" s="1"/>
  <c r="J2841" i="1" a="1"/>
  <c r="J2841" i="1" s="1"/>
  <c r="I2841" i="1" a="1"/>
  <c r="I2841" i="1" s="1"/>
  <c r="K1832" i="1" a="1"/>
  <c r="K1832" i="1" s="1"/>
  <c r="J1832" i="1" a="1"/>
  <c r="J1832" i="1" s="1"/>
  <c r="I1832" i="1" a="1"/>
  <c r="I1832" i="1" s="1"/>
  <c r="K358" i="1" a="1"/>
  <c r="K358" i="1" s="1"/>
  <c r="J358" i="1" a="1"/>
  <c r="J358" i="1" s="1"/>
  <c r="I358" i="1" a="1"/>
  <c r="I358" i="1" s="1"/>
  <c r="K449" i="1" a="1"/>
  <c r="K449" i="1" s="1"/>
  <c r="J449" i="1" a="1"/>
  <c r="J449" i="1" s="1"/>
  <c r="I449" i="1" a="1"/>
  <c r="I449" i="1" s="1"/>
  <c r="K1614" i="1" a="1"/>
  <c r="K1614" i="1" s="1"/>
  <c r="J1614" i="1" a="1"/>
  <c r="J1614" i="1" s="1"/>
  <c r="I1614" i="1" a="1"/>
  <c r="I1614" i="1" s="1"/>
  <c r="K3114" i="1" a="1"/>
  <c r="K3114" i="1" s="1"/>
  <c r="J3114" i="1" a="1"/>
  <c r="J3114" i="1" s="1"/>
  <c r="I3114" i="1" a="1"/>
  <c r="I3114" i="1" s="1"/>
  <c r="K2578" i="1" a="1"/>
  <c r="K2578" i="1" s="1"/>
  <c r="J2578" i="1" a="1"/>
  <c r="J2578" i="1" s="1"/>
  <c r="I2578" i="1" a="1"/>
  <c r="I2578" i="1" s="1"/>
  <c r="K2575" i="1" a="1"/>
  <c r="K2575" i="1" s="1"/>
  <c r="J2575" i="1" a="1"/>
  <c r="J2575" i="1" s="1"/>
  <c r="I2575" i="1" a="1"/>
  <c r="I2575" i="1" s="1"/>
  <c r="K636" i="1" a="1"/>
  <c r="K636" i="1" s="1"/>
  <c r="J636" i="1" a="1"/>
  <c r="J636" i="1" s="1"/>
  <c r="I636" i="1" a="1"/>
  <c r="I636" i="1" s="1"/>
  <c r="K2629" i="1" a="1"/>
  <c r="K2629" i="1" s="1"/>
  <c r="J2629" i="1" a="1"/>
  <c r="J2629" i="1" s="1"/>
  <c r="I2629" i="1" a="1"/>
  <c r="I2629" i="1" s="1"/>
  <c r="K2773" i="1" a="1"/>
  <c r="K2773" i="1" s="1"/>
  <c r="J2773" i="1" a="1"/>
  <c r="J2773" i="1" s="1"/>
  <c r="I2773" i="1" a="1"/>
  <c r="I2773" i="1" s="1"/>
  <c r="K135" i="1" a="1"/>
  <c r="K135" i="1" s="1"/>
  <c r="J135" i="1" a="1"/>
  <c r="J135" i="1" s="1"/>
  <c r="I135" i="1" a="1"/>
  <c r="I135" i="1" s="1"/>
  <c r="K2967" i="1" a="1"/>
  <c r="K2967" i="1" s="1"/>
  <c r="J2967" i="1" a="1"/>
  <c r="J2967" i="1" s="1"/>
  <c r="I2967" i="1" a="1"/>
  <c r="I2967" i="1" s="1"/>
  <c r="K1807" i="1" a="1"/>
  <c r="K1807" i="1" s="1"/>
  <c r="J1807" i="1" a="1"/>
  <c r="J1807" i="1" s="1"/>
  <c r="I1807" i="1" a="1"/>
  <c r="I1807" i="1" s="1"/>
  <c r="K630" i="1" a="1"/>
  <c r="K630" i="1" s="1"/>
  <c r="J630" i="1" a="1"/>
  <c r="J630" i="1" s="1"/>
  <c r="I630" i="1" a="1"/>
  <c r="I630" i="1" s="1"/>
  <c r="K623" i="1" a="1"/>
  <c r="K623" i="1" s="1"/>
  <c r="J623" i="1" a="1"/>
  <c r="J623" i="1" s="1"/>
  <c r="I623" i="1" a="1"/>
  <c r="I623" i="1" s="1"/>
  <c r="K936" i="1" a="1"/>
  <c r="K936" i="1" s="1"/>
  <c r="J936" i="1" a="1"/>
  <c r="J936" i="1" s="1"/>
  <c r="I936" i="1" a="1"/>
  <c r="I936" i="1" s="1"/>
  <c r="K928" i="1" a="1"/>
  <c r="K928" i="1" s="1"/>
  <c r="J928" i="1" a="1"/>
  <c r="J928" i="1" s="1"/>
  <c r="I928" i="1" a="1"/>
  <c r="I928" i="1" s="1"/>
  <c r="K2908" i="1" a="1"/>
  <c r="K2908" i="1" s="1"/>
  <c r="J2908" i="1" a="1"/>
  <c r="J2908" i="1" s="1"/>
  <c r="I2908" i="1" a="1"/>
  <c r="I2908" i="1" s="1"/>
  <c r="K1051" i="1" a="1"/>
  <c r="K1051" i="1" s="1"/>
  <c r="J1051" i="1" a="1"/>
  <c r="J1051" i="1" s="1"/>
  <c r="I1051" i="1" a="1"/>
  <c r="I1051" i="1" s="1"/>
  <c r="K897" i="1" a="1"/>
  <c r="K897" i="1" s="1"/>
  <c r="J897" i="1" a="1"/>
  <c r="J897" i="1" s="1"/>
  <c r="I897" i="1" a="1"/>
  <c r="I897" i="1" s="1"/>
  <c r="K1665" i="1" a="1"/>
  <c r="K1665" i="1" s="1"/>
  <c r="J1665" i="1" a="1"/>
  <c r="J1665" i="1" s="1"/>
  <c r="I1665" i="1" a="1"/>
  <c r="I1665" i="1" s="1"/>
  <c r="K3207" i="1" a="1"/>
  <c r="K3207" i="1" s="1"/>
  <c r="J3207" i="1" a="1"/>
  <c r="J3207" i="1" s="1"/>
  <c r="I3207" i="1" a="1"/>
  <c r="I3207" i="1" s="1"/>
  <c r="K615" i="1" a="1"/>
  <c r="K615" i="1" s="1"/>
  <c r="J615" i="1" a="1"/>
  <c r="J615" i="1" s="1"/>
  <c r="I615" i="1" a="1"/>
  <c r="I615" i="1" s="1"/>
  <c r="K1658" i="1" a="1"/>
  <c r="K1658" i="1" s="1"/>
  <c r="J1658" i="1" a="1"/>
  <c r="J1658" i="1" s="1"/>
  <c r="I1658" i="1" a="1"/>
  <c r="I1658" i="1" s="1"/>
  <c r="K2924" i="1" a="1"/>
  <c r="K2924" i="1" s="1"/>
  <c r="J2924" i="1" a="1"/>
  <c r="J2924" i="1" s="1"/>
  <c r="I2924" i="1" a="1"/>
  <c r="I2924" i="1" s="1"/>
  <c r="K2926" i="1" a="1"/>
  <c r="K2926" i="1" s="1"/>
  <c r="J2926" i="1" a="1"/>
  <c r="J2926" i="1" s="1"/>
  <c r="I2926" i="1" a="1"/>
  <c r="I2926" i="1" s="1"/>
  <c r="K1586" i="1" a="1"/>
  <c r="K1586" i="1" s="1"/>
  <c r="J1586" i="1" a="1"/>
  <c r="J1586" i="1" s="1"/>
  <c r="I1586" i="1" a="1"/>
  <c r="I1586" i="1" s="1"/>
  <c r="K143" i="1" a="1"/>
  <c r="K143" i="1" s="1"/>
  <c r="J143" i="1" a="1"/>
  <c r="J143" i="1" s="1"/>
  <c r="I143" i="1" a="1"/>
  <c r="I143" i="1" s="1"/>
  <c r="K1340" i="1" a="1"/>
  <c r="K1340" i="1" s="1"/>
  <c r="J1340" i="1" a="1"/>
  <c r="J1340" i="1" s="1"/>
  <c r="I1340" i="1" a="1"/>
  <c r="I1340" i="1" s="1"/>
  <c r="K3374" i="1" a="1"/>
  <c r="K3374" i="1" s="1"/>
  <c r="J3374" i="1" a="1"/>
  <c r="J3374" i="1" s="1"/>
  <c r="I3374" i="1" a="1"/>
  <c r="I3374" i="1" s="1"/>
  <c r="K1380" i="1" a="1"/>
  <c r="K1380" i="1" s="1"/>
  <c r="J1380" i="1" a="1"/>
  <c r="J1380" i="1" s="1"/>
  <c r="I1380" i="1" a="1"/>
  <c r="I1380" i="1" s="1"/>
  <c r="K1550" i="1" a="1"/>
  <c r="K1550" i="1" s="1"/>
  <c r="J1550" i="1" a="1"/>
  <c r="J1550" i="1" s="1"/>
  <c r="I1550" i="1" a="1"/>
  <c r="I1550" i="1" s="1"/>
  <c r="K2209" i="1" a="1"/>
  <c r="K2209" i="1" s="1"/>
  <c r="J2209" i="1" a="1"/>
  <c r="J2209" i="1" s="1"/>
  <c r="I2209" i="1" a="1"/>
  <c r="I2209" i="1" s="1"/>
  <c r="K2319" i="1" a="1"/>
  <c r="K2319" i="1" s="1"/>
  <c r="J2319" i="1" a="1"/>
  <c r="J2319" i="1" s="1"/>
  <c r="I2319" i="1" a="1"/>
  <c r="I2319" i="1" s="1"/>
  <c r="K1503" i="1" a="1"/>
  <c r="K1503" i="1" s="1"/>
  <c r="J1503" i="1" a="1"/>
  <c r="J1503" i="1" s="1"/>
  <c r="I1503" i="1" a="1"/>
  <c r="I1503" i="1" s="1"/>
  <c r="K2923" i="1" a="1"/>
  <c r="K2923" i="1" s="1"/>
  <c r="J2923" i="1" a="1"/>
  <c r="J2923" i="1" s="1"/>
  <c r="I2923" i="1" a="1"/>
  <c r="I2923" i="1" s="1"/>
  <c r="K1895" i="1" a="1"/>
  <c r="K1895" i="1" s="1"/>
  <c r="J1895" i="1" a="1"/>
  <c r="J1895" i="1" s="1"/>
  <c r="I1895" i="1" a="1"/>
  <c r="I1895" i="1" s="1"/>
  <c r="K1612" i="1" a="1"/>
  <c r="K1612" i="1" s="1"/>
  <c r="J1612" i="1" a="1"/>
  <c r="J1612" i="1" s="1"/>
  <c r="I1612" i="1" a="1"/>
  <c r="I1612" i="1" s="1"/>
  <c r="K1142" i="1" a="1"/>
  <c r="K1142" i="1" s="1"/>
  <c r="J1142" i="1" a="1"/>
  <c r="J1142" i="1" s="1"/>
  <c r="I1142" i="1" a="1"/>
  <c r="I1142" i="1" s="1"/>
  <c r="K895" i="1" a="1"/>
  <c r="K895" i="1" s="1"/>
  <c r="J895" i="1" a="1"/>
  <c r="J895" i="1" s="1"/>
  <c r="I895" i="1" a="1"/>
  <c r="I895" i="1" s="1"/>
  <c r="K1797" i="1" a="1"/>
  <c r="K1797" i="1" s="1"/>
  <c r="J1797" i="1" a="1"/>
  <c r="J1797" i="1" s="1"/>
  <c r="I1797" i="1" a="1"/>
  <c r="I1797" i="1" s="1"/>
  <c r="K2992" i="1" a="1"/>
  <c r="K2992" i="1" s="1"/>
  <c r="J2992" i="1" a="1"/>
  <c r="J2992" i="1" s="1"/>
  <c r="I2992" i="1" a="1"/>
  <c r="I2992" i="1" s="1"/>
  <c r="K1792" i="1" a="1"/>
  <c r="K1792" i="1" s="1"/>
  <c r="J1792" i="1" a="1"/>
  <c r="J1792" i="1" s="1"/>
  <c r="I1792" i="1" a="1"/>
  <c r="I1792" i="1" s="1"/>
  <c r="K1494" i="1" a="1"/>
  <c r="K1494" i="1" s="1"/>
  <c r="J1494" i="1" a="1"/>
  <c r="J1494" i="1" s="1"/>
  <c r="I1494" i="1" a="1"/>
  <c r="I1494" i="1" s="1"/>
  <c r="K3352" i="1" a="1"/>
  <c r="K3352" i="1" s="1"/>
  <c r="J3352" i="1" a="1"/>
  <c r="J3352" i="1" s="1"/>
  <c r="I3352" i="1" a="1"/>
  <c r="I3352" i="1" s="1"/>
  <c r="K2976" i="1" a="1"/>
  <c r="K2976" i="1" s="1"/>
  <c r="J2976" i="1" a="1"/>
  <c r="J2976" i="1" s="1"/>
  <c r="I2976" i="1" a="1"/>
  <c r="I2976" i="1" s="1"/>
  <c r="K3339" i="1" a="1"/>
  <c r="K3339" i="1" s="1"/>
  <c r="J3339" i="1" a="1"/>
  <c r="J3339" i="1" s="1"/>
  <c r="I3339" i="1" a="1"/>
  <c r="I3339" i="1" s="1"/>
  <c r="K1581" i="1" a="1"/>
  <c r="K1581" i="1" s="1"/>
  <c r="J1581" i="1" a="1"/>
  <c r="J1581" i="1" s="1"/>
  <c r="I1581" i="1" a="1"/>
  <c r="I1581" i="1" s="1"/>
  <c r="K2123" i="1" a="1"/>
  <c r="K2123" i="1" s="1"/>
  <c r="J2123" i="1" a="1"/>
  <c r="J2123" i="1" s="1"/>
  <c r="I2123" i="1" a="1"/>
  <c r="I2123" i="1" s="1"/>
  <c r="K1453" i="1" a="1"/>
  <c r="K1453" i="1" s="1"/>
  <c r="J1453" i="1" a="1"/>
  <c r="J1453" i="1" s="1"/>
  <c r="I1453" i="1" a="1"/>
  <c r="I1453" i="1" s="1"/>
  <c r="K1565" i="1" a="1"/>
  <c r="K1565" i="1" s="1"/>
  <c r="J1565" i="1" a="1"/>
  <c r="J1565" i="1" s="1"/>
  <c r="I1565" i="1" a="1"/>
  <c r="I1565" i="1" s="1"/>
  <c r="K1601" i="1" a="1"/>
  <c r="K1601" i="1" s="1"/>
  <c r="J1601" i="1" a="1"/>
  <c r="J1601" i="1" s="1"/>
  <c r="I1601" i="1" a="1"/>
  <c r="I1601" i="1" s="1"/>
  <c r="K3583" i="1" a="1"/>
  <c r="K3583" i="1" s="1"/>
  <c r="J3583" i="1" a="1"/>
  <c r="J3583" i="1" s="1"/>
  <c r="I3583" i="1" a="1"/>
  <c r="I3583" i="1" s="1"/>
  <c r="K230" i="1" a="1"/>
  <c r="K230" i="1" s="1"/>
  <c r="J230" i="1" a="1"/>
  <c r="J230" i="1" s="1"/>
  <c r="I230" i="1" a="1"/>
  <c r="I230" i="1" s="1"/>
  <c r="K1359" i="1" a="1"/>
  <c r="K1359" i="1" s="1"/>
  <c r="J1359" i="1" a="1"/>
  <c r="J1359" i="1" s="1"/>
  <c r="I1359" i="1" a="1"/>
  <c r="I1359" i="1" s="1"/>
  <c r="K1600" i="1" a="1"/>
  <c r="K1600" i="1" s="1"/>
  <c r="J1600" i="1" a="1"/>
  <c r="J1600" i="1" s="1"/>
  <c r="I1600" i="1" a="1"/>
  <c r="I1600" i="1" s="1"/>
  <c r="K1615" i="1" a="1"/>
  <c r="K1615" i="1" s="1"/>
  <c r="J1615" i="1" a="1"/>
  <c r="J1615" i="1" s="1"/>
  <c r="I1615" i="1" a="1"/>
  <c r="I1615" i="1" s="1"/>
  <c r="K1405" i="1" a="1"/>
  <c r="K1405" i="1" s="1"/>
  <c r="J1405" i="1" a="1"/>
  <c r="J1405" i="1" s="1"/>
  <c r="I1405" i="1" a="1"/>
  <c r="I1405" i="1" s="1"/>
  <c r="K1984" i="1" a="1"/>
  <c r="K1984" i="1" s="1"/>
  <c r="J1984" i="1" a="1"/>
  <c r="J1984" i="1" s="1"/>
  <c r="I1984" i="1" a="1"/>
  <c r="I1984" i="1" s="1"/>
  <c r="K1590" i="1" a="1"/>
  <c r="K1590" i="1" s="1"/>
  <c r="J1590" i="1" a="1"/>
  <c r="J1590" i="1" s="1"/>
  <c r="I1590" i="1" a="1"/>
  <c r="I1590" i="1" s="1"/>
  <c r="K3087" i="1" a="1"/>
  <c r="K3087" i="1" s="1"/>
  <c r="J3087" i="1" a="1"/>
  <c r="J3087" i="1" s="1"/>
  <c r="I3087" i="1" a="1"/>
  <c r="I3087" i="1" s="1"/>
  <c r="K372" i="1" a="1"/>
  <c r="K372" i="1" s="1"/>
  <c r="J372" i="1" a="1"/>
  <c r="J372" i="1" s="1"/>
  <c r="I372" i="1" a="1"/>
  <c r="I372" i="1" s="1"/>
  <c r="K662" i="1" a="1"/>
  <c r="K662" i="1" s="1"/>
  <c r="J662" i="1" a="1"/>
  <c r="J662" i="1" s="1"/>
  <c r="I662" i="1" a="1"/>
  <c r="I662" i="1" s="1"/>
  <c r="K506" i="1" a="1"/>
  <c r="K506" i="1" s="1"/>
  <c r="J506" i="1" a="1"/>
  <c r="J506" i="1" s="1"/>
  <c r="I506" i="1" a="1"/>
  <c r="I506" i="1" s="1"/>
  <c r="K2617" i="1" a="1"/>
  <c r="K2617" i="1" s="1"/>
  <c r="J2617" i="1" a="1"/>
  <c r="J2617" i="1" s="1"/>
  <c r="I2617" i="1" a="1"/>
  <c r="I2617" i="1" s="1"/>
  <c r="K1985" i="1" a="1"/>
  <c r="K1985" i="1" s="1"/>
  <c r="J1985" i="1" a="1"/>
  <c r="J1985" i="1" s="1"/>
  <c r="I1985" i="1" a="1"/>
  <c r="I1985" i="1" s="1"/>
  <c r="K3110" i="1" a="1"/>
  <c r="K3110" i="1" s="1"/>
  <c r="J3110" i="1" a="1"/>
  <c r="J3110" i="1" s="1"/>
  <c r="I3110" i="1" a="1"/>
  <c r="I3110" i="1" s="1"/>
  <c r="K516" i="1" a="1"/>
  <c r="K516" i="1" s="1"/>
  <c r="J516" i="1" a="1"/>
  <c r="J516" i="1" s="1"/>
  <c r="I516" i="1" a="1"/>
  <c r="I516" i="1" s="1"/>
  <c r="K107" i="1" a="1"/>
  <c r="K107" i="1" s="1"/>
  <c r="J107" i="1" a="1"/>
  <c r="J107" i="1" s="1"/>
  <c r="I107" i="1" a="1"/>
  <c r="I107" i="1" s="1"/>
  <c r="K1529" i="1" a="1"/>
  <c r="K1529" i="1" s="1"/>
  <c r="J1529" i="1" a="1"/>
  <c r="J1529" i="1" s="1"/>
  <c r="I1529" i="1" a="1"/>
  <c r="I1529" i="1" s="1"/>
  <c r="K1561" i="1" a="1"/>
  <c r="K1561" i="1" s="1"/>
  <c r="J1561" i="1" a="1"/>
  <c r="J1561" i="1" s="1"/>
  <c r="I1561" i="1" a="1"/>
  <c r="I1561" i="1" s="1"/>
  <c r="K1527" i="1" a="1"/>
  <c r="K1527" i="1" s="1"/>
  <c r="J1527" i="1" a="1"/>
  <c r="J1527" i="1" s="1"/>
  <c r="I1527" i="1" a="1"/>
  <c r="I1527" i="1" s="1"/>
  <c r="K1537" i="1" a="1"/>
  <c r="K1537" i="1" s="1"/>
  <c r="J1537" i="1" a="1"/>
  <c r="J1537" i="1" s="1"/>
  <c r="I1537" i="1" a="1"/>
  <c r="I1537" i="1" s="1"/>
  <c r="K1690" i="1" a="1"/>
  <c r="K1690" i="1" s="1"/>
  <c r="J1690" i="1" a="1"/>
  <c r="J1690" i="1" s="1"/>
  <c r="I1690" i="1" a="1"/>
  <c r="I1690" i="1" s="1"/>
  <c r="K1592" i="1" a="1"/>
  <c r="K1592" i="1" s="1"/>
  <c r="J1592" i="1" a="1"/>
  <c r="J1592" i="1" s="1"/>
  <c r="I1592" i="1" a="1"/>
  <c r="I1592" i="1" s="1"/>
  <c r="K2265" i="1" a="1"/>
  <c r="K2265" i="1" s="1"/>
  <c r="J2265" i="1" a="1"/>
  <c r="J2265" i="1" s="1"/>
  <c r="I2265" i="1" a="1"/>
  <c r="I2265" i="1" s="1"/>
  <c r="K395" i="1" a="1"/>
  <c r="K395" i="1" s="1"/>
  <c r="J395" i="1" a="1"/>
  <c r="J395" i="1" s="1"/>
  <c r="I395" i="1" a="1"/>
  <c r="I395" i="1" s="1"/>
  <c r="K1808" i="1" a="1"/>
  <c r="K1808" i="1" s="1"/>
  <c r="J1808" i="1" a="1"/>
  <c r="J1808" i="1" s="1"/>
  <c r="I1808" i="1" a="1"/>
  <c r="I1808" i="1" s="1"/>
  <c r="K2242" i="1" a="1"/>
  <c r="K2242" i="1" s="1"/>
  <c r="J2242" i="1" a="1"/>
  <c r="J2242" i="1" s="1"/>
  <c r="I2242" i="1" a="1"/>
  <c r="I2242" i="1" s="1"/>
  <c r="K1541" i="1" a="1"/>
  <c r="K1541" i="1" s="1"/>
  <c r="J1541" i="1" a="1"/>
  <c r="J1541" i="1" s="1"/>
  <c r="I1541" i="1" a="1"/>
  <c r="I1541" i="1" s="1"/>
  <c r="K1528" i="1" a="1"/>
  <c r="K1528" i="1" s="1"/>
  <c r="J1528" i="1" a="1"/>
  <c r="J1528" i="1" s="1"/>
  <c r="I1528" i="1" a="1"/>
  <c r="I1528" i="1" s="1"/>
  <c r="K1542" i="1" a="1"/>
  <c r="K1542" i="1" s="1"/>
  <c r="J1542" i="1" a="1"/>
  <c r="J1542" i="1" s="1"/>
  <c r="I1542" i="1" a="1"/>
  <c r="I1542" i="1" s="1"/>
  <c r="K1123" i="1" a="1"/>
  <c r="K1123" i="1" s="1"/>
  <c r="J1123" i="1" a="1"/>
  <c r="J1123" i="1" s="1"/>
  <c r="I1123" i="1" a="1"/>
  <c r="I1123" i="1" s="1"/>
  <c r="K1538" i="1" a="1"/>
  <c r="K1538" i="1" s="1"/>
  <c r="J1538" i="1" a="1"/>
  <c r="J1538" i="1" s="1"/>
  <c r="I1538" i="1" a="1"/>
  <c r="I1538" i="1" s="1"/>
  <c r="K3420" i="1" a="1"/>
  <c r="K3420" i="1" s="1"/>
  <c r="J3420" i="1" a="1"/>
  <c r="J3420" i="1" s="1"/>
  <c r="I3420" i="1" a="1"/>
  <c r="I3420" i="1" s="1"/>
  <c r="K957" i="1" a="1"/>
  <c r="K957" i="1" s="1"/>
  <c r="J957" i="1" a="1"/>
  <c r="J957" i="1" s="1"/>
  <c r="I957" i="1" a="1"/>
  <c r="I957" i="1" s="1"/>
  <c r="K2408" i="1" a="1"/>
  <c r="K2408" i="1" s="1"/>
  <c r="J2408" i="1" a="1"/>
  <c r="J2408" i="1" s="1"/>
  <c r="I2408" i="1" a="1"/>
  <c r="I2408" i="1" s="1"/>
  <c r="K1526" i="1" a="1"/>
  <c r="K1526" i="1" s="1"/>
  <c r="J1526" i="1" a="1"/>
  <c r="J1526" i="1" s="1"/>
  <c r="I1526" i="1" a="1"/>
  <c r="I1526" i="1" s="1"/>
  <c r="K1533" i="1" a="1"/>
  <c r="K1533" i="1" s="1"/>
  <c r="J1533" i="1" a="1"/>
  <c r="J1533" i="1" s="1"/>
  <c r="I1533" i="1" a="1"/>
  <c r="I1533" i="1" s="1"/>
  <c r="K2892" i="1" a="1"/>
  <c r="K2892" i="1" s="1"/>
  <c r="J2892" i="1" a="1"/>
  <c r="J2892" i="1" s="1"/>
  <c r="I2892" i="1" a="1"/>
  <c r="I2892" i="1" s="1"/>
  <c r="K2915" i="1" a="1"/>
  <c r="K2915" i="1" s="1"/>
  <c r="J2915" i="1" a="1"/>
  <c r="J2915" i="1" s="1"/>
  <c r="I2915" i="1" a="1"/>
  <c r="I2915" i="1" s="1"/>
  <c r="K1539" i="1" a="1"/>
  <c r="K1539" i="1" s="1"/>
  <c r="J1539" i="1" a="1"/>
  <c r="J1539" i="1" s="1"/>
  <c r="I1539" i="1" a="1"/>
  <c r="I1539" i="1" s="1"/>
  <c r="K2886" i="1" a="1"/>
  <c r="K2886" i="1" s="1"/>
  <c r="J2886" i="1" a="1"/>
  <c r="J2886" i="1" s="1"/>
  <c r="I2886" i="1" a="1"/>
  <c r="I2886" i="1" s="1"/>
  <c r="K1525" i="1" a="1"/>
  <c r="K1525" i="1" s="1"/>
  <c r="J1525" i="1" a="1"/>
  <c r="J1525" i="1" s="1"/>
  <c r="I1525" i="1" a="1"/>
  <c r="I1525" i="1" s="1"/>
  <c r="K2911" i="1" a="1"/>
  <c r="K2911" i="1" s="1"/>
  <c r="J2911" i="1" a="1"/>
  <c r="J2911" i="1" s="1"/>
  <c r="I2911" i="1" a="1"/>
  <c r="I2911" i="1" s="1"/>
  <c r="K2899" i="1" a="1"/>
  <c r="K2899" i="1" s="1"/>
  <c r="J2899" i="1" a="1"/>
  <c r="J2899" i="1" s="1"/>
  <c r="I2899" i="1" a="1"/>
  <c r="I2899" i="1" s="1"/>
  <c r="K2868" i="1" a="1"/>
  <c r="K2868" i="1" s="1"/>
  <c r="J2868" i="1" a="1"/>
  <c r="J2868" i="1" s="1"/>
  <c r="I2868" i="1" a="1"/>
  <c r="I2868" i="1" s="1"/>
  <c r="K2849" i="1" a="1"/>
  <c r="K2849" i="1" s="1"/>
  <c r="J2849" i="1" a="1"/>
  <c r="J2849" i="1" s="1"/>
  <c r="I2849" i="1" a="1"/>
  <c r="I2849" i="1" s="1"/>
  <c r="K2914" i="1" a="1"/>
  <c r="K2914" i="1" s="1"/>
  <c r="J2914" i="1" a="1"/>
  <c r="J2914" i="1" s="1"/>
  <c r="I2914" i="1" a="1"/>
  <c r="I2914" i="1" s="1"/>
  <c r="K2889" i="1" a="1"/>
  <c r="K2889" i="1" s="1"/>
  <c r="J2889" i="1" a="1"/>
  <c r="J2889" i="1" s="1"/>
  <c r="I2889" i="1" a="1"/>
  <c r="I2889" i="1" s="1"/>
  <c r="K2565" i="1" a="1"/>
  <c r="K2565" i="1" s="1"/>
  <c r="J2565" i="1" a="1"/>
  <c r="J2565" i="1" s="1"/>
  <c r="I2565" i="1" a="1"/>
  <c r="I2565" i="1" s="1"/>
  <c r="K1389" i="1" a="1"/>
  <c r="K1389" i="1" s="1"/>
  <c r="J1389" i="1" a="1"/>
  <c r="J1389" i="1" s="1"/>
  <c r="I1389" i="1" a="1"/>
  <c r="I1389" i="1" s="1"/>
  <c r="K1623" i="1" a="1"/>
  <c r="K1623" i="1" s="1"/>
  <c r="J1623" i="1" a="1"/>
  <c r="J1623" i="1" s="1"/>
  <c r="I1623" i="1" a="1"/>
  <c r="I1623" i="1" s="1"/>
  <c r="K1281" i="1" a="1"/>
  <c r="K1281" i="1" s="1"/>
  <c r="J1281" i="1" a="1"/>
  <c r="J1281" i="1" s="1"/>
  <c r="I1281" i="1" a="1"/>
  <c r="I1281" i="1" s="1"/>
  <c r="K2748" i="1" a="1"/>
  <c r="K2748" i="1" s="1"/>
  <c r="J2748" i="1" a="1"/>
  <c r="J2748" i="1" s="1"/>
  <c r="I2748" i="1" a="1"/>
  <c r="I2748" i="1" s="1"/>
  <c r="K1220" i="1" a="1"/>
  <c r="K1220" i="1" s="1"/>
  <c r="J1220" i="1" a="1"/>
  <c r="J1220" i="1" s="1"/>
  <c r="I1220" i="1" a="1"/>
  <c r="I1220" i="1" s="1"/>
  <c r="K2756" i="1" a="1"/>
  <c r="K2756" i="1" s="1"/>
  <c r="J2756" i="1" a="1"/>
  <c r="J2756" i="1" s="1"/>
  <c r="I2756" i="1" a="1"/>
  <c r="I2756" i="1" s="1"/>
  <c r="K1828" i="1" a="1"/>
  <c r="K1828" i="1" s="1"/>
  <c r="J1828" i="1" a="1"/>
  <c r="J1828" i="1" s="1"/>
  <c r="I1828" i="1" a="1"/>
  <c r="I1828" i="1" s="1"/>
  <c r="K1344" i="1" a="1"/>
  <c r="K1344" i="1" s="1"/>
  <c r="J1344" i="1" a="1"/>
  <c r="J1344" i="1" s="1"/>
  <c r="I1344" i="1" a="1"/>
  <c r="I1344" i="1" s="1"/>
  <c r="K148" i="1" a="1"/>
  <c r="K148" i="1" s="1"/>
  <c r="J148" i="1" a="1"/>
  <c r="J148" i="1" s="1"/>
  <c r="I148" i="1" a="1"/>
  <c r="I148" i="1" s="1"/>
  <c r="K1969" i="1" a="1"/>
  <c r="K1969" i="1" s="1"/>
  <c r="J1969" i="1" a="1"/>
  <c r="J1969" i="1" s="1"/>
  <c r="I1969" i="1" a="1"/>
  <c r="I1969" i="1" s="1"/>
  <c r="K1962" i="1" a="1"/>
  <c r="K1962" i="1" s="1"/>
  <c r="J1962" i="1" a="1"/>
  <c r="J1962" i="1" s="1"/>
  <c r="I1962" i="1" a="1"/>
  <c r="I1962" i="1" s="1"/>
  <c r="K1965" i="1" a="1"/>
  <c r="K1965" i="1" s="1"/>
  <c r="J1965" i="1" a="1"/>
  <c r="J1965" i="1" s="1"/>
  <c r="I1965" i="1" a="1"/>
  <c r="I1965" i="1" s="1"/>
  <c r="K1584" i="1" a="1"/>
  <c r="K1584" i="1" s="1"/>
  <c r="J1584" i="1" a="1"/>
  <c r="J1584" i="1" s="1"/>
  <c r="I1584" i="1" a="1"/>
  <c r="I1584" i="1" s="1"/>
  <c r="K1974" i="1" a="1"/>
  <c r="K1974" i="1" s="1"/>
  <c r="J1974" i="1" a="1"/>
  <c r="J1974" i="1" s="1"/>
  <c r="I1974" i="1" a="1"/>
  <c r="I1974" i="1" s="1"/>
  <c r="K1891" i="1" a="1"/>
  <c r="K1891" i="1" s="1"/>
  <c r="J1891" i="1" a="1"/>
  <c r="J1891" i="1" s="1"/>
  <c r="I1891" i="1" a="1"/>
  <c r="I1891" i="1" s="1"/>
  <c r="K1666" i="1" a="1"/>
  <c r="K1666" i="1" s="1"/>
  <c r="J1666" i="1" a="1"/>
  <c r="J1666" i="1" s="1"/>
  <c r="I1666" i="1" a="1"/>
  <c r="I1666" i="1" s="1"/>
  <c r="K2108" i="1" a="1"/>
  <c r="K2108" i="1" s="1"/>
  <c r="J2108" i="1" a="1"/>
  <c r="J2108" i="1" s="1"/>
  <c r="I2108" i="1" a="1"/>
  <c r="I2108" i="1" s="1"/>
  <c r="K1058" i="1" a="1"/>
  <c r="K1058" i="1" s="1"/>
  <c r="J1058" i="1" a="1"/>
  <c r="J1058" i="1" s="1"/>
  <c r="I1058" i="1" a="1"/>
  <c r="I1058" i="1" s="1"/>
  <c r="K2590" i="1" a="1"/>
  <c r="K2590" i="1" s="1"/>
  <c r="J2590" i="1" a="1"/>
  <c r="J2590" i="1" s="1"/>
  <c r="I2590" i="1" a="1"/>
  <c r="I2590" i="1" s="1"/>
  <c r="K1570" i="1" a="1"/>
  <c r="K1570" i="1" s="1"/>
  <c r="J1570" i="1" a="1"/>
  <c r="J1570" i="1" s="1"/>
  <c r="I1570" i="1" a="1"/>
  <c r="I1570" i="1" s="1"/>
  <c r="K1775" i="1" a="1"/>
  <c r="K1775" i="1" s="1"/>
  <c r="J1775" i="1" a="1"/>
  <c r="J1775" i="1" s="1"/>
  <c r="I1775" i="1" a="1"/>
  <c r="I1775" i="1" s="1"/>
  <c r="K2423" i="1" a="1"/>
  <c r="K2423" i="1" s="1"/>
  <c r="J2423" i="1" a="1"/>
  <c r="J2423" i="1" s="1"/>
  <c r="I2423" i="1" a="1"/>
  <c r="I2423" i="1" s="1"/>
  <c r="K977" i="1" a="1"/>
  <c r="K977" i="1" s="1"/>
  <c r="J977" i="1" a="1"/>
  <c r="J977" i="1" s="1"/>
  <c r="I977" i="1" a="1"/>
  <c r="I977" i="1" s="1"/>
  <c r="K1622" i="1" a="1"/>
  <c r="K1622" i="1" s="1"/>
  <c r="J1622" i="1" a="1"/>
  <c r="J1622" i="1" s="1"/>
  <c r="I1622" i="1" a="1"/>
  <c r="I1622" i="1" s="1"/>
  <c r="K1009" i="1" a="1"/>
  <c r="K1009" i="1" s="1"/>
  <c r="J1009" i="1" a="1"/>
  <c r="J1009" i="1" s="1"/>
  <c r="I1009" i="1" a="1"/>
  <c r="I1009" i="1" s="1"/>
  <c r="K3101" i="1" a="1"/>
  <c r="K3101" i="1" s="1"/>
  <c r="J3101" i="1" a="1"/>
  <c r="J3101" i="1" s="1"/>
  <c r="I3101" i="1" a="1"/>
  <c r="I3101" i="1" s="1"/>
  <c r="K2991" i="1" a="1"/>
  <c r="K2991" i="1" s="1"/>
  <c r="J2991" i="1" a="1"/>
  <c r="J2991" i="1" s="1"/>
  <c r="I2991" i="1" a="1"/>
  <c r="I2991" i="1" s="1"/>
  <c r="K2337" i="1" a="1"/>
  <c r="K2337" i="1" s="1"/>
  <c r="J2337" i="1" a="1"/>
  <c r="J2337" i="1" s="1"/>
  <c r="I2337" i="1" a="1"/>
  <c r="I2337" i="1" s="1"/>
  <c r="K982" i="1" a="1"/>
  <c r="K982" i="1" s="1"/>
  <c r="J982" i="1" a="1"/>
  <c r="J982" i="1" s="1"/>
  <c r="I982" i="1" a="1"/>
  <c r="I982" i="1" s="1"/>
  <c r="K949" i="1" a="1"/>
  <c r="K949" i="1" s="1"/>
  <c r="J949" i="1" a="1"/>
  <c r="J949" i="1" s="1"/>
  <c r="I949" i="1" a="1"/>
  <c r="I949" i="1" s="1"/>
  <c r="K145" i="1" a="1"/>
  <c r="K145" i="1" s="1"/>
  <c r="J145" i="1" a="1"/>
  <c r="J145" i="1" s="1"/>
  <c r="I145" i="1" a="1"/>
  <c r="I145" i="1" s="1"/>
  <c r="K439" i="1" a="1"/>
  <c r="K439" i="1" s="1"/>
  <c r="J439" i="1" a="1"/>
  <c r="J439" i="1" s="1"/>
  <c r="I439" i="1" a="1"/>
  <c r="I439" i="1" s="1"/>
  <c r="K2091" i="1" a="1"/>
  <c r="K2091" i="1" s="1"/>
  <c r="J2091" i="1" a="1"/>
  <c r="J2091" i="1" s="1"/>
  <c r="I2091" i="1" a="1"/>
  <c r="I2091" i="1" s="1"/>
  <c r="K454" i="1" a="1"/>
  <c r="K454" i="1" s="1"/>
  <c r="J454" i="1" a="1"/>
  <c r="J454" i="1" s="1"/>
  <c r="I454" i="1" a="1"/>
  <c r="I454" i="1" s="1"/>
  <c r="K1557" i="1" a="1"/>
  <c r="K1557" i="1" s="1"/>
  <c r="J1557" i="1" a="1"/>
  <c r="J1557" i="1" s="1"/>
  <c r="I1557" i="1" a="1"/>
  <c r="I1557" i="1" s="1"/>
  <c r="K1536" i="1" a="1"/>
  <c r="K1536" i="1" s="1"/>
  <c r="J1536" i="1" a="1"/>
  <c r="J1536" i="1" s="1"/>
  <c r="I1536" i="1" a="1"/>
  <c r="I1536" i="1" s="1"/>
  <c r="K1781" i="1" a="1"/>
  <c r="K1781" i="1" s="1"/>
  <c r="J1781" i="1" a="1"/>
  <c r="J1781" i="1" s="1"/>
  <c r="I1781" i="1" a="1"/>
  <c r="I1781" i="1" s="1"/>
  <c r="K976" i="1" a="1"/>
  <c r="K976" i="1" s="1"/>
  <c r="J976" i="1" a="1"/>
  <c r="J976" i="1" s="1"/>
  <c r="I976" i="1" a="1"/>
  <c r="I976" i="1" s="1"/>
  <c r="K1028" i="1" a="1"/>
  <c r="K1028" i="1" s="1"/>
  <c r="J1028" i="1" a="1"/>
  <c r="J1028" i="1" s="1"/>
  <c r="I1028" i="1" a="1"/>
  <c r="I1028" i="1" s="1"/>
  <c r="K1794" i="1" a="1"/>
  <c r="K1794" i="1" s="1"/>
  <c r="J1794" i="1" a="1"/>
  <c r="J1794" i="1" s="1"/>
  <c r="I1794" i="1" a="1"/>
  <c r="I1794" i="1" s="1"/>
  <c r="K631" i="1" a="1"/>
  <c r="K631" i="1" s="1"/>
  <c r="J631" i="1" a="1"/>
  <c r="J631" i="1" s="1"/>
  <c r="I631" i="1" a="1"/>
  <c r="I631" i="1" s="1"/>
  <c r="K1096" i="1" a="1"/>
  <c r="K1096" i="1" s="1"/>
  <c r="J1096" i="1" a="1"/>
  <c r="J1096" i="1" s="1"/>
  <c r="I1096" i="1" a="1"/>
  <c r="I1096" i="1" s="1"/>
  <c r="K2111" i="1" a="1"/>
  <c r="K2111" i="1" s="1"/>
  <c r="J2111" i="1" a="1"/>
  <c r="J2111" i="1" s="1"/>
  <c r="I2111" i="1" a="1"/>
  <c r="I2111" i="1" s="1"/>
  <c r="K1105" i="1" a="1"/>
  <c r="K1105" i="1" s="1"/>
  <c r="J1105" i="1" a="1"/>
  <c r="J1105" i="1" s="1"/>
  <c r="I1105" i="1" a="1"/>
  <c r="I1105" i="1" s="1"/>
  <c r="K1724" i="1" a="1"/>
  <c r="K1724" i="1" s="1"/>
  <c r="J1724" i="1" a="1"/>
  <c r="J1724" i="1" s="1"/>
  <c r="I1724" i="1" a="1"/>
  <c r="I1724" i="1" s="1"/>
  <c r="K1002" i="1" a="1"/>
  <c r="K1002" i="1" s="1"/>
  <c r="J1002" i="1" a="1"/>
  <c r="J1002" i="1" s="1"/>
  <c r="I1002" i="1" a="1"/>
  <c r="I1002" i="1" s="1"/>
  <c r="K881" i="1" a="1"/>
  <c r="K881" i="1" s="1"/>
  <c r="J881" i="1" a="1"/>
  <c r="J881" i="1" s="1"/>
  <c r="I881" i="1" a="1"/>
  <c r="I881" i="1" s="1"/>
  <c r="K1809" i="1" a="1"/>
  <c r="K1809" i="1" s="1"/>
  <c r="J1809" i="1" a="1"/>
  <c r="J1809" i="1" s="1"/>
  <c r="I1809" i="1" a="1"/>
  <c r="I1809" i="1" s="1"/>
  <c r="K1150" i="1" a="1"/>
  <c r="K1150" i="1" s="1"/>
  <c r="J1150" i="1" a="1"/>
  <c r="J1150" i="1" s="1"/>
  <c r="I1150" i="1" a="1"/>
  <c r="I1150" i="1" s="1"/>
  <c r="K1998" i="1" a="1"/>
  <c r="K1998" i="1" s="1"/>
  <c r="J1998" i="1" a="1"/>
  <c r="J1998" i="1" s="1"/>
  <c r="I1998" i="1" a="1"/>
  <c r="I1998" i="1" s="1"/>
  <c r="K1065" i="1" a="1"/>
  <c r="K1065" i="1" s="1"/>
  <c r="J1065" i="1" a="1"/>
  <c r="J1065" i="1" s="1"/>
  <c r="I1065" i="1" a="1"/>
  <c r="I1065" i="1" s="1"/>
  <c r="K453" i="1" a="1"/>
  <c r="K453" i="1" s="1"/>
  <c r="J453" i="1" a="1"/>
  <c r="J453" i="1" s="1"/>
  <c r="I453" i="1" a="1"/>
  <c r="I453" i="1" s="1"/>
  <c r="K2240" i="1" a="1"/>
  <c r="K2240" i="1" s="1"/>
  <c r="J2240" i="1" a="1"/>
  <c r="J2240" i="1" s="1"/>
  <c r="I2240" i="1" a="1"/>
  <c r="I2240" i="1" s="1"/>
  <c r="K649" i="1" a="1"/>
  <c r="K649" i="1" s="1"/>
  <c r="J649" i="1" a="1"/>
  <c r="J649" i="1" s="1"/>
  <c r="I649" i="1" a="1"/>
  <c r="I649" i="1" s="1"/>
  <c r="K1893" i="1" a="1"/>
  <c r="K1893" i="1" s="1"/>
  <c r="J1893" i="1" a="1"/>
  <c r="J1893" i="1" s="1"/>
  <c r="I1893" i="1" a="1"/>
  <c r="I1893" i="1" s="1"/>
  <c r="K2523" i="1" a="1"/>
  <c r="K2523" i="1" s="1"/>
  <c r="J2523" i="1" a="1"/>
  <c r="J2523" i="1" s="1"/>
  <c r="I2523" i="1" a="1"/>
  <c r="I2523" i="1" s="1"/>
  <c r="K2027" i="1" a="1"/>
  <c r="K2027" i="1" s="1"/>
  <c r="J2027" i="1" a="1"/>
  <c r="J2027" i="1" s="1"/>
  <c r="I2027" i="1" a="1"/>
  <c r="I2027" i="1" s="1"/>
  <c r="K2349" i="1" a="1"/>
  <c r="K2349" i="1" s="1"/>
  <c r="J2349" i="1" a="1"/>
  <c r="J2349" i="1" s="1"/>
  <c r="I2349" i="1" a="1"/>
  <c r="I2349" i="1" s="1"/>
  <c r="K2486" i="1" a="1"/>
  <c r="K2486" i="1" s="1"/>
  <c r="J2486" i="1" a="1"/>
  <c r="J2486" i="1" s="1"/>
  <c r="I2486" i="1" a="1"/>
  <c r="I2486" i="1" s="1"/>
  <c r="K1740" i="1" a="1"/>
  <c r="K1740" i="1" s="1"/>
  <c r="J1740" i="1" a="1"/>
  <c r="J1740" i="1" s="1"/>
  <c r="I1740" i="1" a="1"/>
  <c r="I1740" i="1" s="1"/>
  <c r="K1698" i="1" a="1"/>
  <c r="K1698" i="1" s="1"/>
  <c r="J1698" i="1" a="1"/>
  <c r="J1698" i="1" s="1"/>
  <c r="I1698" i="1" a="1"/>
  <c r="I1698" i="1" s="1"/>
  <c r="K2891" i="1" a="1"/>
  <c r="K2891" i="1" s="1"/>
  <c r="J2891" i="1" a="1"/>
  <c r="J2891" i="1" s="1"/>
  <c r="I2891" i="1" a="1"/>
  <c r="I2891" i="1" s="1"/>
  <c r="K2489" i="1" a="1"/>
  <c r="K2489" i="1" s="1"/>
  <c r="J2489" i="1" a="1"/>
  <c r="J2489" i="1" s="1"/>
  <c r="I2489" i="1" a="1"/>
  <c r="I2489" i="1" s="1"/>
  <c r="K1995" i="1" a="1"/>
  <c r="K1995" i="1" s="1"/>
  <c r="J1995" i="1" a="1"/>
  <c r="J1995" i="1" s="1"/>
  <c r="I1995" i="1" a="1"/>
  <c r="I1995" i="1" s="1"/>
  <c r="K1931" i="1" a="1"/>
  <c r="K1931" i="1" s="1"/>
  <c r="J1931" i="1" a="1"/>
  <c r="J1931" i="1" s="1"/>
  <c r="I1931" i="1" a="1"/>
  <c r="I1931" i="1" s="1"/>
  <c r="K1805" i="1" a="1"/>
  <c r="K1805" i="1" s="1"/>
  <c r="J1805" i="1" a="1"/>
  <c r="J1805" i="1" s="1"/>
  <c r="I1805" i="1" a="1"/>
  <c r="I1805" i="1" s="1"/>
  <c r="K1378" i="1" a="1"/>
  <c r="K1378" i="1" s="1"/>
  <c r="J1378" i="1" a="1"/>
  <c r="J1378" i="1" s="1"/>
  <c r="I1378" i="1" a="1"/>
  <c r="I1378" i="1" s="1"/>
  <c r="K2635" i="1" a="1"/>
  <c r="K2635" i="1" s="1"/>
  <c r="J2635" i="1" a="1"/>
  <c r="J2635" i="1" s="1"/>
  <c r="I2635" i="1" a="1"/>
  <c r="I2635" i="1" s="1"/>
  <c r="K1749" i="1" a="1"/>
  <c r="K1749" i="1" s="1"/>
  <c r="J1749" i="1" a="1"/>
  <c r="J1749" i="1" s="1"/>
  <c r="I1749" i="1" a="1"/>
  <c r="I1749" i="1" s="1"/>
  <c r="K2433" i="1" a="1"/>
  <c r="K2433" i="1" s="1"/>
  <c r="J2433" i="1" a="1"/>
  <c r="J2433" i="1" s="1"/>
  <c r="I2433" i="1" a="1"/>
  <c r="I2433" i="1" s="1"/>
  <c r="K1413" i="1" a="1"/>
  <c r="K1413" i="1" s="1"/>
  <c r="J1413" i="1" a="1"/>
  <c r="J1413" i="1" s="1"/>
  <c r="I1413" i="1" a="1"/>
  <c r="I1413" i="1" s="1"/>
  <c r="K1252" i="1" a="1"/>
  <c r="K1252" i="1" s="1"/>
  <c r="J1252" i="1" a="1"/>
  <c r="J1252" i="1" s="1"/>
  <c r="I1252" i="1" a="1"/>
  <c r="I1252" i="1" s="1"/>
  <c r="K1907" i="1" a="1"/>
  <c r="K1907" i="1" s="1"/>
  <c r="J1907" i="1" a="1"/>
  <c r="J1907" i="1" s="1"/>
  <c r="I1907" i="1" a="1"/>
  <c r="I1907" i="1" s="1"/>
  <c r="K2245" i="1" a="1"/>
  <c r="K2245" i="1" s="1"/>
  <c r="J2245" i="1" a="1"/>
  <c r="J2245" i="1" s="1"/>
  <c r="I2245" i="1" a="1"/>
  <c r="I2245" i="1" s="1"/>
  <c r="K1939" i="1" a="1"/>
  <c r="K1939" i="1" s="1"/>
  <c r="J1939" i="1" a="1"/>
  <c r="J1939" i="1" s="1"/>
  <c r="I1939" i="1" a="1"/>
  <c r="I1939" i="1" s="1"/>
  <c r="K3072" i="1" a="1"/>
  <c r="K3072" i="1" s="1"/>
  <c r="J3072" i="1" a="1"/>
  <c r="J3072" i="1" s="1"/>
  <c r="I3072" i="1" a="1"/>
  <c r="I3072" i="1" s="1"/>
  <c r="K1662" i="1" a="1"/>
  <c r="K1662" i="1" s="1"/>
  <c r="J1662" i="1" a="1"/>
  <c r="J1662" i="1" s="1"/>
  <c r="I1662" i="1" a="1"/>
  <c r="I1662" i="1" s="1"/>
  <c r="K2979" i="1" a="1"/>
  <c r="K2979" i="1" s="1"/>
  <c r="J2979" i="1" a="1"/>
  <c r="J2979" i="1" s="1"/>
  <c r="I2979" i="1" a="1"/>
  <c r="I2979" i="1" s="1"/>
  <c r="K2276" i="1" a="1"/>
  <c r="K2276" i="1" s="1"/>
  <c r="J2276" i="1" a="1"/>
  <c r="J2276" i="1" s="1"/>
  <c r="I2276" i="1" a="1"/>
  <c r="I2276" i="1" s="1"/>
  <c r="K48" i="1" a="1"/>
  <c r="K48" i="1" s="1"/>
  <c r="J48" i="1" a="1"/>
  <c r="J48" i="1" s="1"/>
  <c r="I48" i="1" a="1"/>
  <c r="I48" i="1" s="1"/>
  <c r="K3064" i="1" a="1"/>
  <c r="K3064" i="1" s="1"/>
  <c r="J3064" i="1" a="1"/>
  <c r="J3064" i="1" s="1"/>
  <c r="I3064" i="1" a="1"/>
  <c r="I3064" i="1" s="1"/>
  <c r="K93" i="1" a="1"/>
  <c r="K93" i="1" s="1"/>
  <c r="J93" i="1" a="1"/>
  <c r="J93" i="1" s="1"/>
  <c r="I93" i="1" a="1"/>
  <c r="I93" i="1" s="1"/>
  <c r="K2227" i="1" a="1"/>
  <c r="K2227" i="1" s="1"/>
  <c r="J2227" i="1" a="1"/>
  <c r="J2227" i="1" s="1"/>
  <c r="I2227" i="1" a="1"/>
  <c r="I2227" i="1" s="1"/>
  <c r="K1012" i="1" a="1"/>
  <c r="K1012" i="1" s="1"/>
  <c r="J1012" i="1" a="1"/>
  <c r="J1012" i="1" s="1"/>
  <c r="I1012" i="1" a="1"/>
  <c r="I1012" i="1" s="1"/>
  <c r="K1603" i="1" a="1"/>
  <c r="K1603" i="1" s="1"/>
  <c r="J1603" i="1" a="1"/>
  <c r="J1603" i="1" s="1"/>
  <c r="I1603" i="1" a="1"/>
  <c r="I1603" i="1" s="1"/>
  <c r="K1896" i="1" a="1"/>
  <c r="K1896" i="1" s="1"/>
  <c r="J1896" i="1" a="1"/>
  <c r="J1896" i="1" s="1"/>
  <c r="I1896" i="1" a="1"/>
  <c r="I1896" i="1" s="1"/>
  <c r="K1637" i="1" a="1"/>
  <c r="K1637" i="1" s="1"/>
  <c r="J1637" i="1" a="1"/>
  <c r="J1637" i="1" s="1"/>
  <c r="I1637" i="1" a="1"/>
  <c r="I1637" i="1" s="1"/>
  <c r="K1643" i="1" a="1"/>
  <c r="K1643" i="1" s="1"/>
  <c r="J1643" i="1" a="1"/>
  <c r="J1643" i="1" s="1"/>
  <c r="I1643" i="1" a="1"/>
  <c r="I1643" i="1" s="1"/>
  <c r="K826" i="1" a="1"/>
  <c r="K826" i="1" s="1"/>
  <c r="J826" i="1" a="1"/>
  <c r="J826" i="1" s="1"/>
  <c r="I826" i="1" a="1"/>
  <c r="I826" i="1" s="1"/>
  <c r="K2853" i="1" a="1"/>
  <c r="K2853" i="1" s="1"/>
  <c r="J2853" i="1" a="1"/>
  <c r="J2853" i="1" s="1"/>
  <c r="I2853" i="1" a="1"/>
  <c r="I2853" i="1" s="1"/>
  <c r="K824" i="1" a="1"/>
  <c r="K824" i="1" s="1"/>
  <c r="J824" i="1" a="1"/>
  <c r="J824" i="1" s="1"/>
  <c r="I824" i="1" a="1"/>
  <c r="I824" i="1" s="1"/>
  <c r="K1787" i="1" a="1"/>
  <c r="K1787" i="1" s="1"/>
  <c r="J1787" i="1" a="1"/>
  <c r="J1787" i="1" s="1"/>
  <c r="I1787" i="1" a="1"/>
  <c r="I1787" i="1" s="1"/>
  <c r="K1516" i="1" a="1"/>
  <c r="K1516" i="1" s="1"/>
  <c r="J1516" i="1" a="1"/>
  <c r="J1516" i="1" s="1"/>
  <c r="I1516" i="1" a="1"/>
  <c r="I1516" i="1" s="1"/>
  <c r="K2195" i="1" a="1"/>
  <c r="K2195" i="1" s="1"/>
  <c r="J2195" i="1" a="1"/>
  <c r="J2195" i="1" s="1"/>
  <c r="I2195" i="1" a="1"/>
  <c r="I2195" i="1" s="1"/>
  <c r="K1014" i="1" a="1"/>
  <c r="K1014" i="1" s="1"/>
  <c r="J1014" i="1" a="1"/>
  <c r="J1014" i="1" s="1"/>
  <c r="I1014" i="1" a="1"/>
  <c r="I1014" i="1" s="1"/>
  <c r="K1667" i="1" a="1"/>
  <c r="K1667" i="1" s="1"/>
  <c r="J1667" i="1" a="1"/>
  <c r="J1667" i="1" s="1"/>
  <c r="I1667" i="1" a="1"/>
  <c r="I1667" i="1" s="1"/>
  <c r="K1697" i="1" a="1"/>
  <c r="K1697" i="1" s="1"/>
  <c r="J1697" i="1" a="1"/>
  <c r="J1697" i="1" s="1"/>
  <c r="I1697" i="1" a="1"/>
  <c r="I1697" i="1" s="1"/>
  <c r="K2032" i="1" a="1"/>
  <c r="K2032" i="1" s="1"/>
  <c r="J2032" i="1" a="1"/>
  <c r="J2032" i="1" s="1"/>
  <c r="I2032" i="1" a="1"/>
  <c r="I2032" i="1" s="1"/>
  <c r="K2581" i="1" a="1"/>
  <c r="K2581" i="1" s="1"/>
  <c r="J2581" i="1" a="1"/>
  <c r="J2581" i="1" s="1"/>
  <c r="I2581" i="1" a="1"/>
  <c r="I2581" i="1" s="1"/>
  <c r="K1358" i="1" a="1"/>
  <c r="K1358" i="1" s="1"/>
  <c r="J1358" i="1" a="1"/>
  <c r="J1358" i="1" s="1"/>
  <c r="I1358" i="1" a="1"/>
  <c r="I1358" i="1" s="1"/>
  <c r="K2864" i="1" a="1"/>
  <c r="K2864" i="1" s="1"/>
  <c r="J2864" i="1" a="1"/>
  <c r="J2864" i="1" s="1"/>
  <c r="I2864" i="1" a="1"/>
  <c r="I2864" i="1" s="1"/>
  <c r="K827" i="1" a="1"/>
  <c r="K827" i="1" s="1"/>
  <c r="J827" i="1" a="1"/>
  <c r="J827" i="1" s="1"/>
  <c r="I827" i="1" a="1"/>
  <c r="I827" i="1" s="1"/>
  <c r="K823" i="1" a="1"/>
  <c r="K823" i="1" s="1"/>
  <c r="J823" i="1" a="1"/>
  <c r="J823" i="1" s="1"/>
  <c r="I823" i="1" a="1"/>
  <c r="I823" i="1" s="1"/>
  <c r="K380" i="1" a="1"/>
  <c r="K380" i="1" s="1"/>
  <c r="J380" i="1" a="1"/>
  <c r="J380" i="1" s="1"/>
  <c r="I380" i="1" a="1"/>
  <c r="I380" i="1" s="1"/>
  <c r="K88" i="1" a="1"/>
  <c r="K88" i="1" s="1"/>
  <c r="J88" i="1" a="1"/>
  <c r="J88" i="1" s="1"/>
  <c r="I88" i="1" a="1"/>
  <c r="I88" i="1" s="1"/>
  <c r="K371" i="1" a="1"/>
  <c r="K371" i="1" s="1"/>
  <c r="J371" i="1" a="1"/>
  <c r="J371" i="1" s="1"/>
  <c r="I371" i="1" a="1"/>
  <c r="I371" i="1" s="1"/>
  <c r="K1476" i="1" a="1"/>
  <c r="K1476" i="1" s="1"/>
  <c r="J1476" i="1" a="1"/>
  <c r="J1476" i="1" s="1"/>
  <c r="I1476" i="1" a="1"/>
  <c r="I1476" i="1" s="1"/>
  <c r="K3771" i="1" a="1"/>
  <c r="K3771" i="1" s="1"/>
  <c r="J3771" i="1" a="1"/>
  <c r="J3771" i="1" s="1"/>
  <c r="I3771" i="1" a="1"/>
  <c r="I3771" i="1" s="1"/>
  <c r="K3675" i="1" a="1"/>
  <c r="K3675" i="1" s="1"/>
  <c r="J3675" i="1" a="1"/>
  <c r="J3675" i="1" s="1"/>
  <c r="I3675" i="1" a="1"/>
  <c r="I3675" i="1" s="1"/>
  <c r="K1961" i="1" a="1"/>
  <c r="K1961" i="1" s="1"/>
  <c r="J1961" i="1" a="1"/>
  <c r="J1961" i="1" s="1"/>
  <c r="I1961" i="1" a="1"/>
  <c r="I1961" i="1" s="1"/>
  <c r="K1968" i="1" a="1"/>
  <c r="K1968" i="1" s="1"/>
  <c r="J1968" i="1" a="1"/>
  <c r="J1968" i="1" s="1"/>
  <c r="I1968" i="1" a="1"/>
  <c r="I1968" i="1" s="1"/>
  <c r="K2859" i="1" a="1"/>
  <c r="K2859" i="1" s="1"/>
  <c r="J2859" i="1" a="1"/>
  <c r="J2859" i="1" s="1"/>
  <c r="I2859" i="1" a="1"/>
  <c r="I2859" i="1" s="1"/>
  <c r="K1976" i="1" a="1"/>
  <c r="K1976" i="1" s="1"/>
  <c r="J1976" i="1" a="1"/>
  <c r="J1976" i="1" s="1"/>
  <c r="I1976" i="1" a="1"/>
  <c r="I1976" i="1" s="1"/>
  <c r="K1966" i="1" a="1"/>
  <c r="K1966" i="1" s="1"/>
  <c r="J1966" i="1" a="1"/>
  <c r="J1966" i="1" s="1"/>
  <c r="I1966" i="1" a="1"/>
  <c r="I1966" i="1" s="1"/>
  <c r="K2494" i="1" a="1"/>
  <c r="K2494" i="1" s="1"/>
  <c r="J2494" i="1" a="1"/>
  <c r="J2494" i="1" s="1"/>
  <c r="I2494" i="1" a="1"/>
  <c r="I2494" i="1" s="1"/>
  <c r="K2624" i="1" a="1"/>
  <c r="K2624" i="1" s="1"/>
  <c r="J2624" i="1" a="1"/>
  <c r="J2624" i="1" s="1"/>
  <c r="I2624" i="1" a="1"/>
  <c r="I2624" i="1" s="1"/>
  <c r="K2271" i="1" a="1"/>
  <c r="K2271" i="1" s="1"/>
  <c r="J2271" i="1" a="1"/>
  <c r="J2271" i="1" s="1"/>
  <c r="I2271" i="1" a="1"/>
  <c r="I2271" i="1" s="1"/>
  <c r="K1986" i="1" a="1"/>
  <c r="K1986" i="1" s="1"/>
  <c r="J1986" i="1" a="1"/>
  <c r="J1986" i="1" s="1"/>
  <c r="I1986" i="1" a="1"/>
  <c r="I1986" i="1" s="1"/>
  <c r="K2044" i="1" a="1"/>
  <c r="K2044" i="1" s="1"/>
  <c r="J2044" i="1" a="1"/>
  <c r="J2044" i="1" s="1"/>
  <c r="I2044" i="1" a="1"/>
  <c r="I2044" i="1" s="1"/>
  <c r="K3034" i="1" a="1"/>
  <c r="K3034" i="1" s="1"/>
  <c r="J3034" i="1" a="1"/>
  <c r="J3034" i="1" s="1"/>
  <c r="I3034" i="1" a="1"/>
  <c r="I3034" i="1" s="1"/>
  <c r="K1517" i="1" a="1"/>
  <c r="K1517" i="1" s="1"/>
  <c r="J1517" i="1" a="1"/>
  <c r="J1517" i="1" s="1"/>
  <c r="I1517" i="1" a="1"/>
  <c r="I1517" i="1" s="1"/>
  <c r="K2010" i="1" a="1"/>
  <c r="K2010" i="1" s="1"/>
  <c r="J2010" i="1" a="1"/>
  <c r="J2010" i="1" s="1"/>
  <c r="I2010" i="1" a="1"/>
  <c r="I2010" i="1" s="1"/>
  <c r="K2882" i="1" a="1"/>
  <c r="K2882" i="1" s="1"/>
  <c r="J2882" i="1" a="1"/>
  <c r="J2882" i="1" s="1"/>
  <c r="I2882" i="1" a="1"/>
  <c r="I2882" i="1" s="1"/>
  <c r="K1755" i="1" a="1"/>
  <c r="K1755" i="1" s="1"/>
  <c r="J1755" i="1" a="1"/>
  <c r="J1755" i="1" s="1"/>
  <c r="I1755" i="1" a="1"/>
  <c r="I1755" i="1" s="1"/>
  <c r="K1989" i="1" a="1"/>
  <c r="K1989" i="1" s="1"/>
  <c r="J1989" i="1" a="1"/>
  <c r="J1989" i="1" s="1"/>
  <c r="I1989" i="1" a="1"/>
  <c r="I1989" i="1" s="1"/>
  <c r="K69" i="1" a="1"/>
  <c r="K69" i="1" s="1"/>
  <c r="J69" i="1" a="1"/>
  <c r="J69" i="1" s="1"/>
  <c r="I69" i="1" a="1"/>
  <c r="I69" i="1" s="1"/>
  <c r="K1173" i="1" a="1"/>
  <c r="K1173" i="1" s="1"/>
  <c r="J1173" i="1" a="1"/>
  <c r="J1173" i="1" s="1"/>
  <c r="I1173" i="1" a="1"/>
  <c r="I1173" i="1" s="1"/>
  <c r="K1960" i="1" a="1"/>
  <c r="K1960" i="1" s="1"/>
  <c r="J1960" i="1" a="1"/>
  <c r="J1960" i="1" s="1"/>
  <c r="I1960" i="1" a="1"/>
  <c r="I1960" i="1" s="1"/>
  <c r="K2466" i="1" a="1"/>
  <c r="K2466" i="1" s="1"/>
  <c r="J2466" i="1" a="1"/>
  <c r="J2466" i="1" s="1"/>
  <c r="I2466" i="1" a="1"/>
  <c r="I2466" i="1" s="1"/>
  <c r="K2067" i="1" a="1"/>
  <c r="K2067" i="1" s="1"/>
  <c r="J2067" i="1" a="1"/>
  <c r="J2067" i="1" s="1"/>
  <c r="I2067" i="1" a="1"/>
  <c r="I2067" i="1" s="1"/>
  <c r="K2198" i="1" a="1"/>
  <c r="K2198" i="1" s="1"/>
  <c r="J2198" i="1" a="1"/>
  <c r="J2198" i="1" s="1"/>
  <c r="I2198" i="1" a="1"/>
  <c r="I2198" i="1" s="1"/>
  <c r="K988" i="1" a="1"/>
  <c r="K988" i="1" s="1"/>
  <c r="J988" i="1" a="1"/>
  <c r="J988" i="1" s="1"/>
  <c r="I988" i="1" a="1"/>
  <c r="I988" i="1" s="1"/>
  <c r="K1482" i="1" a="1"/>
  <c r="K1482" i="1" s="1"/>
  <c r="J1482" i="1" a="1"/>
  <c r="J1482" i="1" s="1"/>
  <c r="I1482" i="1" a="1"/>
  <c r="I1482" i="1" s="1"/>
  <c r="K972" i="1" a="1"/>
  <c r="K972" i="1" s="1"/>
  <c r="J972" i="1" a="1"/>
  <c r="J972" i="1" s="1"/>
  <c r="I972" i="1" a="1"/>
  <c r="I972" i="1" s="1"/>
  <c r="K2863" i="1" a="1"/>
  <c r="K2863" i="1" s="1"/>
  <c r="J2863" i="1" a="1"/>
  <c r="J2863" i="1" s="1"/>
  <c r="I2863" i="1" a="1"/>
  <c r="I2863" i="1" s="1"/>
  <c r="K1650" i="1" a="1"/>
  <c r="K1650" i="1" s="1"/>
  <c r="J1650" i="1" a="1"/>
  <c r="J1650" i="1" s="1"/>
  <c r="I1650" i="1" a="1"/>
  <c r="I1650" i="1" s="1"/>
  <c r="K1660" i="1" a="1"/>
  <c r="K1660" i="1" s="1"/>
  <c r="J1660" i="1" a="1"/>
  <c r="J1660" i="1" s="1"/>
  <c r="I1660" i="1" a="1"/>
  <c r="I1660" i="1" s="1"/>
  <c r="K1597" i="1" a="1"/>
  <c r="K1597" i="1" s="1"/>
  <c r="J1597" i="1" a="1"/>
  <c r="J1597" i="1" s="1"/>
  <c r="I1597" i="1" a="1"/>
  <c r="I1597" i="1" s="1"/>
  <c r="K3556" i="1" a="1"/>
  <c r="K3556" i="1" s="1"/>
  <c r="J3556" i="1" a="1"/>
  <c r="J3556" i="1" s="1"/>
  <c r="I3556" i="1" a="1"/>
  <c r="I3556" i="1" s="1"/>
  <c r="K3455" i="1" a="1"/>
  <c r="K3455" i="1" s="1"/>
  <c r="J3455" i="1" a="1"/>
  <c r="J3455" i="1" s="1"/>
  <c r="I3455" i="1" a="1"/>
  <c r="I3455" i="1" s="1"/>
  <c r="K3172" i="1" a="1"/>
  <c r="K3172" i="1" s="1"/>
  <c r="J3172" i="1" a="1"/>
  <c r="J3172" i="1" s="1"/>
  <c r="I3172" i="1" a="1"/>
  <c r="I3172" i="1" s="1"/>
  <c r="K3177" i="1" a="1"/>
  <c r="K3177" i="1" s="1"/>
  <c r="J3177" i="1" a="1"/>
  <c r="J3177" i="1" s="1"/>
  <c r="I3177" i="1" a="1"/>
  <c r="I3177" i="1" s="1"/>
  <c r="K1715" i="1" a="1"/>
  <c r="K1715" i="1" s="1"/>
  <c r="J1715" i="1" a="1"/>
  <c r="J1715" i="1" s="1"/>
  <c r="I1715" i="1" a="1"/>
  <c r="I1715" i="1" s="1"/>
  <c r="K2823" i="1" a="1"/>
  <c r="K2823" i="1" s="1"/>
  <c r="J2823" i="1" a="1"/>
  <c r="J2823" i="1" s="1"/>
  <c r="I2823" i="1" a="1"/>
  <c r="I2823" i="1" s="1"/>
  <c r="K861" i="1" a="1"/>
  <c r="K861" i="1" s="1"/>
  <c r="J861" i="1" a="1"/>
  <c r="J861" i="1" s="1"/>
  <c r="I861" i="1" a="1"/>
  <c r="I861" i="1" s="1"/>
  <c r="K842" i="1" a="1"/>
  <c r="K842" i="1" s="1"/>
  <c r="J842" i="1" a="1"/>
  <c r="J842" i="1" s="1"/>
  <c r="I842" i="1" a="1"/>
  <c r="I842" i="1" s="1"/>
  <c r="K840" i="1" a="1"/>
  <c r="K840" i="1" s="1"/>
  <c r="J840" i="1" a="1"/>
  <c r="J840" i="1" s="1"/>
  <c r="I840" i="1" a="1"/>
  <c r="I840" i="1" s="1"/>
  <c r="K770" i="1" a="1"/>
  <c r="K770" i="1" s="1"/>
  <c r="J770" i="1" a="1"/>
  <c r="J770" i="1" s="1"/>
  <c r="I770" i="1" a="1"/>
  <c r="I770" i="1" s="1"/>
  <c r="K1022" i="1" a="1"/>
  <c r="K1022" i="1" s="1"/>
  <c r="J1022" i="1" a="1"/>
  <c r="J1022" i="1" s="1"/>
  <c r="I1022" i="1" a="1"/>
  <c r="I1022" i="1" s="1"/>
  <c r="K839" i="1" a="1"/>
  <c r="K839" i="1" s="1"/>
  <c r="J839" i="1" a="1"/>
  <c r="J839" i="1" s="1"/>
  <c r="I839" i="1" a="1"/>
  <c r="I839" i="1" s="1"/>
  <c r="K899" i="1" a="1"/>
  <c r="K899" i="1" s="1"/>
  <c r="J899" i="1" a="1"/>
  <c r="J899" i="1" s="1"/>
  <c r="I899" i="1" a="1"/>
  <c r="I899" i="1" s="1"/>
  <c r="K2168" i="1" a="1"/>
  <c r="K2168" i="1" s="1"/>
  <c r="J2168" i="1" a="1"/>
  <c r="J2168" i="1" s="1"/>
  <c r="I2168" i="1" a="1"/>
  <c r="I2168" i="1" s="1"/>
  <c r="K2169" i="1" a="1"/>
  <c r="K2169" i="1" s="1"/>
  <c r="J2169" i="1" a="1"/>
  <c r="J2169" i="1" s="1"/>
  <c r="I2169" i="1" a="1"/>
  <c r="I2169" i="1" s="1"/>
  <c r="K2958" i="1" a="1"/>
  <c r="K2958" i="1" s="1"/>
  <c r="J2958" i="1" a="1"/>
  <c r="J2958" i="1" s="1"/>
  <c r="I2958" i="1" a="1"/>
  <c r="I2958" i="1" s="1"/>
  <c r="K1865" i="1" a="1"/>
  <c r="K1865" i="1" s="1"/>
  <c r="J1865" i="1" a="1"/>
  <c r="J1865" i="1" s="1"/>
  <c r="I1865" i="1" a="1"/>
  <c r="I1865" i="1" s="1"/>
  <c r="K882" i="1" a="1"/>
  <c r="K882" i="1" s="1"/>
  <c r="J882" i="1" a="1"/>
  <c r="J882" i="1" s="1"/>
  <c r="I882" i="1" a="1"/>
  <c r="I882" i="1" s="1"/>
  <c r="K68" i="1" a="1"/>
  <c r="K68" i="1" s="1"/>
  <c r="J68" i="1" a="1"/>
  <c r="J68" i="1" s="1"/>
  <c r="I68" i="1" a="1"/>
  <c r="I68" i="1" s="1"/>
  <c r="K170" i="1" a="1"/>
  <c r="K170" i="1" s="1"/>
  <c r="J170" i="1" a="1"/>
  <c r="J170" i="1" s="1"/>
  <c r="I170" i="1" a="1"/>
  <c r="I170" i="1" s="1"/>
  <c r="K2036" i="1" a="1"/>
  <c r="K2036" i="1" s="1"/>
  <c r="J2036" i="1" a="1"/>
  <c r="J2036" i="1" s="1"/>
  <c r="I2036" i="1" a="1"/>
  <c r="I2036" i="1" s="1"/>
  <c r="K4" i="1" a="1"/>
  <c r="K4" i="1" s="1"/>
  <c r="J4" i="1" a="1"/>
  <c r="J4" i="1" s="1"/>
  <c r="I4" i="1" a="1"/>
  <c r="I4" i="1" s="1"/>
  <c r="K3100" i="1" a="1"/>
  <c r="K3100" i="1" s="1"/>
  <c r="J3100" i="1" a="1"/>
  <c r="J3100" i="1" s="1"/>
  <c r="I3100" i="1" a="1"/>
  <c r="I3100" i="1" s="1"/>
  <c r="K435" i="1" a="1"/>
  <c r="K435" i="1" s="1"/>
  <c r="J435" i="1" a="1"/>
  <c r="J435" i="1" s="1"/>
  <c r="I435" i="1" a="1"/>
  <c r="I435" i="1" s="1"/>
  <c r="K625" i="1" a="1"/>
  <c r="K625" i="1" s="1"/>
  <c r="J625" i="1" a="1"/>
  <c r="J625" i="1" s="1"/>
  <c r="I625" i="1" a="1"/>
  <c r="I625" i="1" s="1"/>
  <c r="K1182" i="1" a="1"/>
  <c r="K1182" i="1" s="1"/>
  <c r="J1182" i="1" a="1"/>
  <c r="J1182" i="1" s="1"/>
  <c r="I1182" i="1" a="1"/>
  <c r="I1182" i="1" s="1"/>
  <c r="K1180" i="1" a="1"/>
  <c r="K1180" i="1" s="1"/>
  <c r="J1180" i="1" a="1"/>
  <c r="J1180" i="1" s="1"/>
  <c r="I1180" i="1" a="1"/>
  <c r="I1180" i="1" s="1"/>
  <c r="K2509" i="1" a="1"/>
  <c r="K2509" i="1" s="1"/>
  <c r="J2509" i="1" a="1"/>
  <c r="J2509" i="1" s="1"/>
  <c r="I2509" i="1" a="1"/>
  <c r="I2509" i="1" s="1"/>
  <c r="K1763" i="1" a="1"/>
  <c r="K1763" i="1" s="1"/>
  <c r="J1763" i="1" a="1"/>
  <c r="J1763" i="1" s="1"/>
  <c r="I1763" i="1" a="1"/>
  <c r="I1763" i="1" s="1"/>
  <c r="K3131" i="1" a="1"/>
  <c r="K3131" i="1" s="1"/>
  <c r="J3131" i="1" a="1"/>
  <c r="J3131" i="1" s="1"/>
  <c r="I3131" i="1" a="1"/>
  <c r="I3131" i="1" s="1"/>
  <c r="K3133" i="1" a="1"/>
  <c r="K3133" i="1" s="1"/>
  <c r="J3133" i="1" a="1"/>
  <c r="J3133" i="1" s="1"/>
  <c r="I3133" i="1" a="1"/>
  <c r="I3133" i="1" s="1"/>
  <c r="K3081" i="1" a="1"/>
  <c r="K3081" i="1" s="1"/>
  <c r="J3081" i="1" a="1"/>
  <c r="J3081" i="1" s="1"/>
  <c r="I3081" i="1" a="1"/>
  <c r="I3081" i="1" s="1"/>
  <c r="K3090" i="1" a="1"/>
  <c r="K3090" i="1" s="1"/>
  <c r="J3090" i="1" a="1"/>
  <c r="J3090" i="1" s="1"/>
  <c r="I3090" i="1" a="1"/>
  <c r="I3090" i="1" s="1"/>
  <c r="K1770" i="1" a="1"/>
  <c r="K1770" i="1" s="1"/>
  <c r="J1770" i="1" a="1"/>
  <c r="J1770" i="1" s="1"/>
  <c r="I1770" i="1" a="1"/>
  <c r="I1770" i="1" s="1"/>
  <c r="K2524" i="1" a="1"/>
  <c r="K2524" i="1" s="1"/>
  <c r="J2524" i="1" a="1"/>
  <c r="J2524" i="1" s="1"/>
  <c r="I2524" i="1" a="1"/>
  <c r="I2524" i="1" s="1"/>
  <c r="K2896" i="1" a="1"/>
  <c r="K2896" i="1" s="1"/>
  <c r="J2896" i="1" a="1"/>
  <c r="J2896" i="1" s="1"/>
  <c r="I2896" i="1" a="1"/>
  <c r="I2896" i="1" s="1"/>
  <c r="K551" i="1" a="1"/>
  <c r="K551" i="1" s="1"/>
  <c r="J551" i="1" a="1"/>
  <c r="J551" i="1" s="1"/>
  <c r="I551" i="1" a="1"/>
  <c r="I551" i="1" s="1"/>
  <c r="K11" i="1" a="1"/>
  <c r="K11" i="1" s="1"/>
  <c r="J11" i="1" a="1"/>
  <c r="J11" i="1" s="1"/>
  <c r="I11" i="1" a="1"/>
  <c r="I11" i="1" s="1"/>
  <c r="K2603" i="1" a="1"/>
  <c r="K2603" i="1" s="1"/>
  <c r="J2603" i="1" a="1"/>
  <c r="J2603" i="1" s="1"/>
  <c r="I2603" i="1" a="1"/>
  <c r="I2603" i="1" s="1"/>
  <c r="K1308" i="1" a="1"/>
  <c r="K1308" i="1" s="1"/>
  <c r="J1308" i="1" a="1"/>
  <c r="J1308" i="1" s="1"/>
  <c r="I1308" i="1" a="1"/>
  <c r="I1308" i="1" s="1"/>
  <c r="K58" i="1" a="1"/>
  <c r="K58" i="1" s="1"/>
  <c r="J58" i="1" a="1"/>
  <c r="J58" i="1" s="1"/>
  <c r="I58" i="1" a="1"/>
  <c r="I58" i="1" s="1"/>
  <c r="K2609" i="1" a="1"/>
  <c r="K2609" i="1" s="1"/>
  <c r="J2609" i="1" a="1"/>
  <c r="J2609" i="1" s="1"/>
  <c r="I2609" i="1" a="1"/>
  <c r="I2609" i="1" s="1"/>
  <c r="K624" i="1" a="1"/>
  <c r="K624" i="1" s="1"/>
  <c r="J624" i="1" a="1"/>
  <c r="J624" i="1" s="1"/>
  <c r="I624" i="1" a="1"/>
  <c r="I624" i="1" s="1"/>
  <c r="K2161" i="1" a="1"/>
  <c r="K2161" i="1" s="1"/>
  <c r="J2161" i="1" a="1"/>
  <c r="J2161" i="1" s="1"/>
  <c r="I2161" i="1" a="1"/>
  <c r="I2161" i="1" s="1"/>
  <c r="K740" i="1" a="1"/>
  <c r="K740" i="1" s="1"/>
  <c r="J740" i="1" a="1"/>
  <c r="J740" i="1" s="1"/>
  <c r="I740" i="1" a="1"/>
  <c r="I740" i="1" s="1"/>
  <c r="K2151" i="1" a="1"/>
  <c r="K2151" i="1" s="1"/>
  <c r="J2151" i="1" a="1"/>
  <c r="J2151" i="1" s="1"/>
  <c r="I2151" i="1" a="1"/>
  <c r="I2151" i="1" s="1"/>
  <c r="K3149" i="1" a="1"/>
  <c r="K3149" i="1" s="1"/>
  <c r="J3149" i="1" a="1"/>
  <c r="J3149" i="1" s="1"/>
  <c r="I3149" i="1" a="1"/>
  <c r="I3149" i="1" s="1"/>
  <c r="K1512" i="1" a="1"/>
  <c r="K1512" i="1" s="1"/>
  <c r="J1512" i="1" a="1"/>
  <c r="J1512" i="1" s="1"/>
  <c r="I1512" i="1" a="1"/>
  <c r="I1512" i="1" s="1"/>
  <c r="K923" i="1" a="1"/>
  <c r="K923" i="1" s="1"/>
  <c r="J923" i="1" a="1"/>
  <c r="J923" i="1" s="1"/>
  <c r="I923" i="1" a="1"/>
  <c r="I923" i="1" s="1"/>
  <c r="K1214" i="1" a="1"/>
  <c r="K1214" i="1" s="1"/>
  <c r="J1214" i="1" a="1"/>
  <c r="J1214" i="1" s="1"/>
  <c r="I1214" i="1" a="1"/>
  <c r="I1214" i="1" s="1"/>
  <c r="K1236" i="1" a="1"/>
  <c r="K1236" i="1" s="1"/>
  <c r="J1236" i="1" a="1"/>
  <c r="J1236" i="1" s="1"/>
  <c r="I1236" i="1" a="1"/>
  <c r="I1236" i="1" s="1"/>
  <c r="K941" i="1" a="1"/>
  <c r="K941" i="1" s="1"/>
  <c r="J941" i="1" a="1"/>
  <c r="J941" i="1" s="1"/>
  <c r="I941" i="1" a="1"/>
  <c r="I941" i="1" s="1"/>
  <c r="K1955" i="1" a="1"/>
  <c r="K1955" i="1" s="1"/>
  <c r="J1955" i="1" a="1"/>
  <c r="J1955" i="1" s="1"/>
  <c r="I1955" i="1" a="1"/>
  <c r="I1955" i="1" s="1"/>
  <c r="K953" i="1" a="1"/>
  <c r="K953" i="1" s="1"/>
  <c r="J953" i="1" a="1"/>
  <c r="J953" i="1" s="1"/>
  <c r="I953" i="1" a="1"/>
  <c r="I953" i="1" s="1"/>
  <c r="K991" i="1" a="1"/>
  <c r="K991" i="1" s="1"/>
  <c r="J991" i="1" a="1"/>
  <c r="J991" i="1" s="1"/>
  <c r="I991" i="1" a="1"/>
  <c r="I991" i="1" s="1"/>
  <c r="K929" i="1" a="1"/>
  <c r="K929" i="1" s="1"/>
  <c r="J929" i="1" a="1"/>
  <c r="J929" i="1" s="1"/>
  <c r="I929" i="1" a="1"/>
  <c r="I929" i="1" s="1"/>
  <c r="K1493" i="1" a="1"/>
  <c r="K1493" i="1" s="1"/>
  <c r="J1493" i="1" a="1"/>
  <c r="J1493" i="1" s="1"/>
  <c r="I1493" i="1" a="1"/>
  <c r="I1493" i="1" s="1"/>
  <c r="K718" i="1" a="1"/>
  <c r="K718" i="1" s="1"/>
  <c r="J718" i="1" a="1"/>
  <c r="J718" i="1" s="1"/>
  <c r="I718" i="1" a="1"/>
  <c r="I718" i="1" s="1"/>
  <c r="K975" i="1" a="1"/>
  <c r="K975" i="1" s="1"/>
  <c r="J975" i="1" a="1"/>
  <c r="J975" i="1" s="1"/>
  <c r="I975" i="1" a="1"/>
  <c r="I975" i="1" s="1"/>
  <c r="K1836" i="1" a="1"/>
  <c r="K1836" i="1" s="1"/>
  <c r="J1836" i="1" a="1"/>
  <c r="J1836" i="1" s="1"/>
  <c r="I1836" i="1" a="1"/>
  <c r="I1836" i="1" s="1"/>
  <c r="K3348" i="1" a="1"/>
  <c r="K3348" i="1" s="1"/>
  <c r="J3348" i="1" a="1"/>
  <c r="J3348" i="1" s="1"/>
  <c r="I3348" i="1" a="1"/>
  <c r="I3348" i="1" s="1"/>
  <c r="K1502" i="1" a="1"/>
  <c r="K1502" i="1" s="1"/>
  <c r="J1502" i="1" a="1"/>
  <c r="J1502" i="1" s="1"/>
  <c r="I1502" i="1" a="1"/>
  <c r="I1502" i="1" s="1"/>
  <c r="K364" i="1" a="1"/>
  <c r="K364" i="1" s="1"/>
  <c r="J364" i="1" a="1"/>
  <c r="J364" i="1" s="1"/>
  <c r="I364" i="1" a="1"/>
  <c r="I364" i="1" s="1"/>
  <c r="K2135" i="1" a="1"/>
  <c r="K2135" i="1" s="1"/>
  <c r="J2135" i="1" a="1"/>
  <c r="J2135" i="1" s="1"/>
  <c r="I2135" i="1" a="1"/>
  <c r="I2135" i="1" s="1"/>
  <c r="K1702" i="1" a="1"/>
  <c r="K1702" i="1" s="1"/>
  <c r="J1702" i="1" a="1"/>
  <c r="J1702" i="1" s="1"/>
  <c r="I1702" i="1" a="1"/>
  <c r="I1702" i="1" s="1"/>
  <c r="K559" i="1" a="1"/>
  <c r="K559" i="1" s="1"/>
  <c r="J559" i="1" a="1"/>
  <c r="J559" i="1" s="1"/>
  <c r="I559" i="1" a="1"/>
  <c r="I559" i="1" s="1"/>
  <c r="K242" i="1" a="1"/>
  <c r="K242" i="1" s="1"/>
  <c r="J242" i="1" a="1"/>
  <c r="J242" i="1" s="1"/>
  <c r="I242" i="1" a="1"/>
  <c r="I242" i="1" s="1"/>
  <c r="K1221" i="1" a="1"/>
  <c r="K1221" i="1" s="1"/>
  <c r="J1221" i="1" a="1"/>
  <c r="J1221" i="1" s="1"/>
  <c r="I1221" i="1" a="1"/>
  <c r="I1221" i="1" s="1"/>
  <c r="K3509" i="1" a="1"/>
  <c r="K3509" i="1" s="1"/>
  <c r="J3509" i="1" a="1"/>
  <c r="J3509" i="1" s="1"/>
  <c r="I3509" i="1" a="1"/>
  <c r="I3509" i="1" s="1"/>
  <c r="K3488" i="1" a="1"/>
  <c r="K3488" i="1" s="1"/>
  <c r="J3488" i="1" a="1"/>
  <c r="J3488" i="1" s="1"/>
  <c r="I3488" i="1" a="1"/>
  <c r="I3488" i="1" s="1"/>
  <c r="K2995" i="1" a="1"/>
  <c r="K2995" i="1" s="1"/>
  <c r="J2995" i="1" a="1"/>
  <c r="J2995" i="1" s="1"/>
  <c r="I2995" i="1" a="1"/>
  <c r="I2995" i="1" s="1"/>
  <c r="K3" i="1" a="1"/>
  <c r="K3" i="1" s="1"/>
  <c r="J3" i="1" a="1"/>
  <c r="J3" i="1" s="1"/>
  <c r="I3" i="1" a="1"/>
  <c r="I3" i="1" s="1"/>
  <c r="K1296" i="1" a="1"/>
  <c r="K1296" i="1" s="1"/>
  <c r="J1296" i="1" a="1"/>
  <c r="J1296" i="1" s="1"/>
  <c r="I1296" i="1" a="1"/>
  <c r="I1296" i="1" s="1"/>
  <c r="K382" i="1" a="1"/>
  <c r="K382" i="1" s="1"/>
  <c r="J382" i="1" a="1"/>
  <c r="J382" i="1" s="1"/>
  <c r="I382" i="1" a="1"/>
  <c r="I382" i="1" s="1"/>
  <c r="K1462" i="1" a="1"/>
  <c r="K1462" i="1" s="1"/>
  <c r="J1462" i="1" a="1"/>
  <c r="J1462" i="1" s="1"/>
  <c r="I1462" i="1" a="1"/>
  <c r="I1462" i="1" s="1"/>
  <c r="K176" i="1" a="1"/>
  <c r="K176" i="1" s="1"/>
  <c r="J176" i="1" a="1"/>
  <c r="J176" i="1" s="1"/>
  <c r="I176" i="1" a="1"/>
  <c r="I176" i="1" s="1"/>
  <c r="K732" i="1" a="1"/>
  <c r="K732" i="1" s="1"/>
  <c r="J732" i="1" a="1"/>
  <c r="J732" i="1" s="1"/>
  <c r="I732" i="1" a="1"/>
  <c r="I732" i="1" s="1"/>
  <c r="K189" i="1" a="1"/>
  <c r="K189" i="1" s="1"/>
  <c r="J189" i="1" a="1"/>
  <c r="J189" i="1" s="1"/>
  <c r="I189" i="1" a="1"/>
  <c r="I189" i="1" s="1"/>
  <c r="K319" i="1" a="1"/>
  <c r="K319" i="1" s="1"/>
  <c r="J319" i="1" a="1"/>
  <c r="J319" i="1" s="1"/>
  <c r="I319" i="1" a="1"/>
  <c r="I319" i="1" s="1"/>
  <c r="K457" i="1" a="1"/>
  <c r="K457" i="1" s="1"/>
  <c r="J457" i="1" a="1"/>
  <c r="J457" i="1" s="1"/>
  <c r="I457" i="1" a="1"/>
  <c r="I457" i="1" s="1"/>
  <c r="K232" i="1" a="1"/>
  <c r="K232" i="1" s="1"/>
  <c r="J232" i="1" a="1"/>
  <c r="J232" i="1" s="1"/>
  <c r="I232" i="1" a="1"/>
  <c r="I232" i="1" s="1"/>
  <c r="K302" i="1" a="1"/>
  <c r="K302" i="1" s="1"/>
  <c r="J302" i="1" a="1"/>
  <c r="J302" i="1" s="1"/>
  <c r="I302" i="1" a="1"/>
  <c r="I302" i="1" s="1"/>
  <c r="K300" i="1" a="1"/>
  <c r="K300" i="1" s="1"/>
  <c r="J300" i="1" a="1"/>
  <c r="J300" i="1" s="1"/>
  <c r="I300" i="1" a="1"/>
  <c r="I300" i="1" s="1"/>
  <c r="K1192" i="1" a="1"/>
  <c r="K1192" i="1" s="1"/>
  <c r="J1192" i="1" a="1"/>
  <c r="J1192" i="1" s="1"/>
  <c r="I1192" i="1" a="1"/>
  <c r="I1192" i="1" s="1"/>
  <c r="K339" i="1" a="1"/>
  <c r="K339" i="1" s="1"/>
  <c r="J339" i="1" a="1"/>
  <c r="J339" i="1" s="1"/>
  <c r="I339" i="1" a="1"/>
  <c r="I339" i="1" s="1"/>
  <c r="K126" i="1" a="1"/>
  <c r="K126" i="1" s="1"/>
  <c r="J126" i="1" a="1"/>
  <c r="J126" i="1" s="1"/>
  <c r="I126" i="1" a="1"/>
  <c r="I126" i="1" s="1"/>
  <c r="K1203" i="1" a="1"/>
  <c r="K1203" i="1" s="1"/>
  <c r="J1203" i="1" a="1"/>
  <c r="J1203" i="1" s="1"/>
  <c r="I1203" i="1" a="1"/>
  <c r="I1203" i="1" s="1"/>
  <c r="K1198" i="1" a="1"/>
  <c r="K1198" i="1" s="1"/>
  <c r="J1198" i="1" a="1"/>
  <c r="J1198" i="1" s="1"/>
  <c r="I1198" i="1" a="1"/>
  <c r="I1198" i="1" s="1"/>
  <c r="K2789" i="1" a="1"/>
  <c r="K2789" i="1" s="1"/>
  <c r="J2789" i="1" a="1"/>
  <c r="J2789" i="1" s="1"/>
  <c r="I2789" i="1" a="1"/>
  <c r="I2789" i="1" s="1"/>
  <c r="K3277" i="1" a="1"/>
  <c r="K3277" i="1" s="1"/>
  <c r="J3277" i="1" a="1"/>
  <c r="J3277" i="1" s="1"/>
  <c r="I3277" i="1" a="1"/>
  <c r="I3277" i="1" s="1"/>
  <c r="K3294" i="1" a="1"/>
  <c r="K3294" i="1" s="1"/>
  <c r="J3294" i="1" a="1"/>
  <c r="J3294" i="1" s="1"/>
  <c r="I3294" i="1" a="1"/>
  <c r="I3294" i="1" s="1"/>
  <c r="K2724" i="1" a="1"/>
  <c r="K2724" i="1" s="1"/>
  <c r="J2724" i="1" a="1"/>
  <c r="J2724" i="1" s="1"/>
  <c r="I2724" i="1" a="1"/>
  <c r="I2724" i="1" s="1"/>
  <c r="K2786" i="1" a="1"/>
  <c r="K2786" i="1" s="1"/>
  <c r="J2786" i="1" a="1"/>
  <c r="J2786" i="1" s="1"/>
  <c r="I2786" i="1" a="1"/>
  <c r="I2786" i="1" s="1"/>
  <c r="K2851" i="1" a="1"/>
  <c r="K2851" i="1" s="1"/>
  <c r="J2851" i="1" a="1"/>
  <c r="J2851" i="1" s="1"/>
  <c r="I2851" i="1" a="1"/>
  <c r="I2851" i="1" s="1"/>
  <c r="K2788" i="1" a="1"/>
  <c r="K2788" i="1" s="1"/>
  <c r="J2788" i="1" a="1"/>
  <c r="J2788" i="1" s="1"/>
  <c r="I2788" i="1" a="1"/>
  <c r="I2788" i="1" s="1"/>
  <c r="K2948" i="1" a="1"/>
  <c r="K2948" i="1" s="1"/>
  <c r="J2948" i="1" a="1"/>
  <c r="J2948" i="1" s="1"/>
  <c r="I2948" i="1" a="1"/>
  <c r="I2948" i="1" s="1"/>
  <c r="K2952" i="1" a="1"/>
  <c r="K2952" i="1" s="1"/>
  <c r="J2952" i="1" a="1"/>
  <c r="J2952" i="1" s="1"/>
  <c r="I2952" i="1" a="1"/>
  <c r="I2952" i="1" s="1"/>
  <c r="K3079" i="1" a="1"/>
  <c r="K3079" i="1" s="1"/>
  <c r="J3079" i="1" a="1"/>
  <c r="J3079" i="1" s="1"/>
  <c r="I3079" i="1" a="1"/>
  <c r="I3079" i="1" s="1"/>
  <c r="K757" i="1" a="1"/>
  <c r="K757" i="1" s="1"/>
  <c r="J757" i="1" a="1"/>
  <c r="J757" i="1" s="1"/>
  <c r="I757" i="1" a="1"/>
  <c r="I757" i="1" s="1"/>
  <c r="K2785" i="1" a="1"/>
  <c r="K2785" i="1" s="1"/>
  <c r="J2785" i="1" a="1"/>
  <c r="J2785" i="1" s="1"/>
  <c r="I2785" i="1" a="1"/>
  <c r="I2785" i="1" s="1"/>
  <c r="K253" i="1" a="1"/>
  <c r="K253" i="1" s="1"/>
  <c r="J253" i="1" a="1"/>
  <c r="J253" i="1" s="1"/>
  <c r="I253" i="1" a="1"/>
  <c r="I253" i="1" s="1"/>
  <c r="K1806" i="1" a="1"/>
  <c r="K1806" i="1" s="1"/>
  <c r="J1806" i="1" a="1"/>
  <c r="J1806" i="1" s="1"/>
  <c r="I1806" i="1" a="1"/>
  <c r="I1806" i="1" s="1"/>
  <c r="K2602" i="1" a="1"/>
  <c r="K2602" i="1" s="1"/>
  <c r="J2602" i="1" a="1"/>
  <c r="J2602" i="1" s="1"/>
  <c r="I2602" i="1" a="1"/>
  <c r="I2602" i="1" s="1"/>
  <c r="K2949" i="1" a="1"/>
  <c r="K2949" i="1" s="1"/>
  <c r="J2949" i="1" a="1"/>
  <c r="J2949" i="1" s="1"/>
  <c r="I2949" i="1" a="1"/>
  <c r="I2949" i="1" s="1"/>
  <c r="K2934" i="1" a="1"/>
  <c r="K2934" i="1" s="1"/>
  <c r="J2934" i="1" a="1"/>
  <c r="J2934" i="1" s="1"/>
  <c r="I2934" i="1" a="1"/>
  <c r="I2934" i="1" s="1"/>
  <c r="K3301" i="1" a="1"/>
  <c r="K3301" i="1" s="1"/>
  <c r="J3301" i="1" a="1"/>
  <c r="J3301" i="1" s="1"/>
  <c r="I3301" i="1" a="1"/>
  <c r="I3301" i="1" s="1"/>
  <c r="K3183" i="1" a="1"/>
  <c r="K3183" i="1" s="1"/>
  <c r="J3183" i="1" a="1"/>
  <c r="J3183" i="1" s="1"/>
  <c r="I3183" i="1" a="1"/>
  <c r="I3183" i="1" s="1"/>
  <c r="K3148" i="1" a="1"/>
  <c r="K3148" i="1" s="1"/>
  <c r="J3148" i="1" a="1"/>
  <c r="J3148" i="1" s="1"/>
  <c r="I3148" i="1" a="1"/>
  <c r="I3148" i="1" s="1"/>
  <c r="K2954" i="1" a="1"/>
  <c r="K2954" i="1" s="1"/>
  <c r="J2954" i="1" a="1"/>
  <c r="J2954" i="1" s="1"/>
  <c r="I2954" i="1" a="1"/>
  <c r="I2954" i="1" s="1"/>
  <c r="K2781" i="1" a="1"/>
  <c r="K2781" i="1" s="1"/>
  <c r="J2781" i="1" a="1"/>
  <c r="J2781" i="1" s="1"/>
  <c r="I2781" i="1" a="1"/>
  <c r="I2781" i="1" s="1"/>
  <c r="K1157" i="1" a="1"/>
  <c r="K1157" i="1" s="1"/>
  <c r="J1157" i="1" a="1"/>
  <c r="J1157" i="1" s="1"/>
  <c r="I1157" i="1" a="1"/>
  <c r="I1157" i="1" s="1"/>
  <c r="K984" i="1" a="1"/>
  <c r="K984" i="1" s="1"/>
  <c r="J984" i="1" a="1"/>
  <c r="J984" i="1" s="1"/>
  <c r="I984" i="1" a="1"/>
  <c r="I984" i="1" s="1"/>
  <c r="K705" i="1" a="1"/>
  <c r="K705" i="1" s="1"/>
  <c r="J705" i="1" a="1"/>
  <c r="J705" i="1" s="1"/>
  <c r="I705" i="1" a="1"/>
  <c r="I705" i="1" s="1"/>
  <c r="K2219" i="1" a="1"/>
  <c r="K2219" i="1" s="1"/>
  <c r="J2219" i="1" a="1"/>
  <c r="J2219" i="1" s="1"/>
  <c r="I2219" i="1" a="1"/>
  <c r="I2219" i="1" s="1"/>
  <c r="K1111" i="1" a="1"/>
  <c r="K1111" i="1" s="1"/>
  <c r="J1111" i="1" a="1"/>
  <c r="J1111" i="1" s="1"/>
  <c r="I1111" i="1" a="1"/>
  <c r="I1111" i="1" s="1"/>
  <c r="K8" i="1" a="1"/>
  <c r="K8" i="1" s="1"/>
  <c r="J8" i="1" a="1"/>
  <c r="J8" i="1" s="1"/>
  <c r="I8" i="1" a="1"/>
  <c r="I8" i="1" s="1"/>
  <c r="K64" i="1" a="1"/>
  <c r="K64" i="1" s="1"/>
  <c r="J64" i="1" a="1"/>
  <c r="J64" i="1" s="1"/>
  <c r="I64" i="1" a="1"/>
  <c r="I64" i="1" s="1"/>
  <c r="K2232" i="1" a="1"/>
  <c r="K2232" i="1" s="1"/>
  <c r="J2232" i="1" a="1"/>
  <c r="J2232" i="1" s="1"/>
  <c r="I2232" i="1" a="1"/>
  <c r="I2232" i="1" s="1"/>
  <c r="K1817" i="1" a="1"/>
  <c r="K1817" i="1" s="1"/>
  <c r="J1817" i="1" a="1"/>
  <c r="J1817" i="1" s="1"/>
  <c r="I1817" i="1" a="1"/>
  <c r="I1817" i="1" s="1"/>
  <c r="K910" i="1" a="1"/>
  <c r="K910" i="1" s="1"/>
  <c r="J910" i="1" a="1"/>
  <c r="J910" i="1" s="1"/>
  <c r="I910" i="1" a="1"/>
  <c r="I910" i="1" s="1"/>
  <c r="K1959" i="1" a="1"/>
  <c r="K1959" i="1" s="1"/>
  <c r="J1959" i="1" a="1"/>
  <c r="J1959" i="1" s="1"/>
  <c r="I1959" i="1" a="1"/>
  <c r="I1959" i="1" s="1"/>
  <c r="K1944" i="1" a="1"/>
  <c r="K1944" i="1" s="1"/>
  <c r="J1944" i="1" a="1"/>
  <c r="J1944" i="1" s="1"/>
  <c r="I1944" i="1" a="1"/>
  <c r="I1944" i="1" s="1"/>
  <c r="K1019" i="1" a="1"/>
  <c r="K1019" i="1" s="1"/>
  <c r="J1019" i="1" a="1"/>
  <c r="J1019" i="1" s="1"/>
  <c r="I1019" i="1" a="1"/>
  <c r="I1019" i="1" s="1"/>
  <c r="K2674" i="1" a="1"/>
  <c r="K2674" i="1" s="1"/>
  <c r="J2674" i="1" a="1"/>
  <c r="J2674" i="1" s="1"/>
  <c r="I2674" i="1" a="1"/>
  <c r="I2674" i="1" s="1"/>
  <c r="K954" i="1" a="1"/>
  <c r="K954" i="1" s="1"/>
  <c r="J954" i="1" a="1"/>
  <c r="J954" i="1" s="1"/>
  <c r="I954" i="1" a="1"/>
  <c r="I954" i="1" s="1"/>
  <c r="K1916" i="1" a="1"/>
  <c r="K1916" i="1" s="1"/>
  <c r="J1916" i="1" a="1"/>
  <c r="J1916" i="1" s="1"/>
  <c r="I1916" i="1" a="1"/>
  <c r="I1916" i="1" s="1"/>
  <c r="K943" i="1" a="1"/>
  <c r="K943" i="1" s="1"/>
  <c r="J943" i="1" a="1"/>
  <c r="J943" i="1" s="1"/>
  <c r="I943" i="1" a="1"/>
  <c r="I943" i="1" s="1"/>
  <c r="K1816" i="1" a="1"/>
  <c r="K1816" i="1" s="1"/>
  <c r="J1816" i="1" a="1"/>
  <c r="J1816" i="1" s="1"/>
  <c r="I1816" i="1" a="1"/>
  <c r="I1816" i="1" s="1"/>
  <c r="K985" i="1" a="1"/>
  <c r="K985" i="1" s="1"/>
  <c r="J985" i="1" a="1"/>
  <c r="J985" i="1" s="1"/>
  <c r="I985" i="1" a="1"/>
  <c r="I985" i="1" s="1"/>
  <c r="K1036" i="1" a="1"/>
  <c r="K1036" i="1" s="1"/>
  <c r="J1036" i="1" a="1"/>
  <c r="J1036" i="1" s="1"/>
  <c r="I1036" i="1" a="1"/>
  <c r="I1036" i="1" s="1"/>
  <c r="K2221" i="1" a="1"/>
  <c r="K2221" i="1" s="1"/>
  <c r="J2221" i="1" a="1"/>
  <c r="J2221" i="1" s="1"/>
  <c r="I2221" i="1" a="1"/>
  <c r="I2221" i="1" s="1"/>
  <c r="K1040" i="1" a="1"/>
  <c r="K1040" i="1" s="1"/>
  <c r="J1040" i="1" a="1"/>
  <c r="J1040" i="1" s="1"/>
  <c r="I1040" i="1" a="1"/>
  <c r="I1040" i="1" s="1"/>
  <c r="K3602" i="1" a="1"/>
  <c r="K3602" i="1" s="1"/>
  <c r="J3602" i="1" a="1"/>
  <c r="J3602" i="1" s="1"/>
  <c r="I3602" i="1" a="1"/>
  <c r="I3602" i="1" s="1"/>
  <c r="K197" i="1" a="1"/>
  <c r="K197" i="1" s="1"/>
  <c r="J197" i="1" a="1"/>
  <c r="J197" i="1" s="1"/>
  <c r="I197" i="1" a="1"/>
  <c r="I197" i="1" s="1"/>
  <c r="K1117" i="1" a="1"/>
  <c r="K1117" i="1" s="1"/>
  <c r="J1117" i="1" a="1"/>
  <c r="J1117" i="1" s="1"/>
  <c r="I1117" i="1" a="1"/>
  <c r="I1117" i="1" s="1"/>
  <c r="K2661" i="1" a="1"/>
  <c r="K2661" i="1" s="1"/>
  <c r="J2661" i="1" a="1"/>
  <c r="J2661" i="1" s="1"/>
  <c r="I2661" i="1" a="1"/>
  <c r="I2661" i="1" s="1"/>
  <c r="K393" i="1" a="1"/>
  <c r="K393" i="1" s="1"/>
  <c r="J393" i="1" a="1"/>
  <c r="J393" i="1" s="1"/>
  <c r="I393" i="1" a="1"/>
  <c r="I393" i="1" s="1"/>
  <c r="K292" i="1" a="1"/>
  <c r="K292" i="1" s="1"/>
  <c r="J292" i="1" a="1"/>
  <c r="J292" i="1" s="1"/>
  <c r="I292" i="1" a="1"/>
  <c r="I292" i="1" s="1"/>
  <c r="K850" i="1" a="1"/>
  <c r="K850" i="1" s="1"/>
  <c r="J850" i="1" a="1"/>
  <c r="J850" i="1" s="1"/>
  <c r="I850" i="1" a="1"/>
  <c r="I850" i="1" s="1"/>
  <c r="K2192" i="1" a="1"/>
  <c r="K2192" i="1" s="1"/>
  <c r="J2192" i="1" a="1"/>
  <c r="J2192" i="1" s="1"/>
  <c r="I2192" i="1" a="1"/>
  <c r="I2192" i="1" s="1"/>
  <c r="K309" i="1" a="1"/>
  <c r="K309" i="1" s="1"/>
  <c r="J309" i="1" a="1"/>
  <c r="J309" i="1" s="1"/>
  <c r="I309" i="1" a="1"/>
  <c r="I309" i="1" s="1"/>
  <c r="K310" i="1" a="1"/>
  <c r="K310" i="1" s="1"/>
  <c r="J310" i="1" a="1"/>
  <c r="J310" i="1" s="1"/>
  <c r="I310" i="1" a="1"/>
  <c r="I310" i="1" s="1"/>
  <c r="K1947" i="1" a="1"/>
  <c r="K1947" i="1" s="1"/>
  <c r="J1947" i="1" a="1"/>
  <c r="J1947" i="1" s="1"/>
  <c r="I1947" i="1" a="1"/>
  <c r="I1947" i="1" s="1"/>
  <c r="K406" i="1" a="1"/>
  <c r="K406" i="1" s="1"/>
  <c r="J406" i="1" a="1"/>
  <c r="J406" i="1" s="1"/>
  <c r="I406" i="1" a="1"/>
  <c r="I406" i="1" s="1"/>
  <c r="K999" i="1" a="1"/>
  <c r="K999" i="1" s="1"/>
  <c r="J999" i="1" a="1"/>
  <c r="J999" i="1" s="1"/>
  <c r="I999" i="1" a="1"/>
  <c r="I999" i="1" s="1"/>
  <c r="K1452" i="1" a="1"/>
  <c r="K1452" i="1" s="1"/>
  <c r="J1452" i="1" a="1"/>
  <c r="J1452" i="1" s="1"/>
  <c r="I1452" i="1" a="1"/>
  <c r="I1452" i="1" s="1"/>
  <c r="K1610" i="1" a="1"/>
  <c r="K1610" i="1" s="1"/>
  <c r="J1610" i="1" a="1"/>
  <c r="J1610" i="1" s="1"/>
  <c r="I1610" i="1" a="1"/>
  <c r="I1610" i="1" s="1"/>
  <c r="K2016" i="1" a="1"/>
  <c r="K2016" i="1" s="1"/>
  <c r="J2016" i="1" a="1"/>
  <c r="J2016" i="1" s="1"/>
  <c r="I2016" i="1" a="1"/>
  <c r="I2016" i="1" s="1"/>
  <c r="K2983" i="1" a="1"/>
  <c r="K2983" i="1" s="1"/>
  <c r="J2983" i="1" a="1"/>
  <c r="J2983" i="1" s="1"/>
  <c r="I2983" i="1" a="1"/>
  <c r="I2983" i="1" s="1"/>
  <c r="K1399" i="1" a="1"/>
  <c r="K1399" i="1" s="1"/>
  <c r="J1399" i="1" a="1"/>
  <c r="J1399" i="1" s="1"/>
  <c r="I1399" i="1" a="1"/>
  <c r="I1399" i="1" s="1"/>
  <c r="K96" i="1" a="1"/>
  <c r="K96" i="1" s="1"/>
  <c r="J96" i="1" a="1"/>
  <c r="J96" i="1" s="1"/>
  <c r="I96" i="1" a="1"/>
  <c r="I96" i="1" s="1"/>
  <c r="K1672" i="1" a="1"/>
  <c r="K1672" i="1" s="1"/>
  <c r="J1672" i="1" a="1"/>
  <c r="J1672" i="1" s="1"/>
  <c r="I1672" i="1" a="1"/>
  <c r="I1672" i="1" s="1"/>
  <c r="K1083" i="1" a="1"/>
  <c r="K1083" i="1" s="1"/>
  <c r="J1083" i="1" a="1"/>
  <c r="J1083" i="1" s="1"/>
  <c r="I1083" i="1" a="1"/>
  <c r="I1083" i="1" s="1"/>
  <c r="K945" i="1" a="1"/>
  <c r="K945" i="1" s="1"/>
  <c r="J945" i="1" a="1"/>
  <c r="J945" i="1" s="1"/>
  <c r="I945" i="1" a="1"/>
  <c r="I945" i="1" s="1"/>
  <c r="K1408" i="1" a="1"/>
  <c r="K1408" i="1" s="1"/>
  <c r="J1408" i="1" a="1"/>
  <c r="J1408" i="1" s="1"/>
  <c r="I1408" i="1" a="1"/>
  <c r="I1408" i="1" s="1"/>
  <c r="K2804" i="1" a="1"/>
  <c r="K2804" i="1" s="1"/>
  <c r="J2804" i="1" a="1"/>
  <c r="J2804" i="1" s="1"/>
  <c r="I2804" i="1" a="1"/>
  <c r="I2804" i="1" s="1"/>
  <c r="K2972" i="1" a="1"/>
  <c r="K2972" i="1" s="1"/>
  <c r="J2972" i="1" a="1"/>
  <c r="J2972" i="1" s="1"/>
  <c r="I2972" i="1" a="1"/>
  <c r="I2972" i="1" s="1"/>
  <c r="K3030" i="1" a="1"/>
  <c r="K3030" i="1" s="1"/>
  <c r="J3030" i="1" a="1"/>
  <c r="J3030" i="1" s="1"/>
  <c r="I3030" i="1" a="1"/>
  <c r="I3030" i="1" s="1"/>
  <c r="K2567" i="1" a="1"/>
  <c r="K2567" i="1" s="1"/>
  <c r="J2567" i="1" a="1"/>
  <c r="J2567" i="1" s="1"/>
  <c r="I2567" i="1" a="1"/>
  <c r="I2567" i="1" s="1"/>
  <c r="K1456" i="1" a="1"/>
  <c r="K1456" i="1" s="1"/>
  <c r="J1456" i="1" a="1"/>
  <c r="J1456" i="1" s="1"/>
  <c r="I1456" i="1" a="1"/>
  <c r="I1456" i="1" s="1"/>
  <c r="K2641" i="1" a="1"/>
  <c r="K2641" i="1" s="1"/>
  <c r="J2641" i="1" a="1"/>
  <c r="J2641" i="1" s="1"/>
  <c r="I2641" i="1" a="1"/>
  <c r="I2641" i="1" s="1"/>
  <c r="K1795" i="1" a="1"/>
  <c r="K1795" i="1" s="1"/>
  <c r="J1795" i="1" a="1"/>
  <c r="J1795" i="1" s="1"/>
  <c r="I1795" i="1" a="1"/>
  <c r="I1795" i="1" s="1"/>
  <c r="K1946" i="1" a="1"/>
  <c r="K1946" i="1" s="1"/>
  <c r="J1946" i="1" a="1"/>
  <c r="J1946" i="1" s="1"/>
  <c r="I1946" i="1" a="1"/>
  <c r="I1946" i="1" s="1"/>
  <c r="K2299" i="1" a="1"/>
  <c r="K2299" i="1" s="1"/>
  <c r="J2299" i="1" a="1"/>
  <c r="J2299" i="1" s="1"/>
  <c r="I2299" i="1" a="1"/>
  <c r="I2299" i="1" s="1"/>
  <c r="K2389" i="1" a="1"/>
  <c r="K2389" i="1" s="1"/>
  <c r="J2389" i="1" a="1"/>
  <c r="J2389" i="1" s="1"/>
  <c r="I2389" i="1" a="1"/>
  <c r="I2389" i="1" s="1"/>
  <c r="K1393" i="1" a="1"/>
  <c r="K1393" i="1" s="1"/>
  <c r="J1393" i="1" a="1"/>
  <c r="J1393" i="1" s="1"/>
  <c r="I1393" i="1" a="1"/>
  <c r="I1393" i="1" s="1"/>
  <c r="K1823" i="1" a="1"/>
  <c r="K1823" i="1" s="1"/>
  <c r="J1823" i="1" a="1"/>
  <c r="J1823" i="1" s="1"/>
  <c r="I1823" i="1" a="1"/>
  <c r="I1823" i="1" s="1"/>
  <c r="K2836" i="1" a="1"/>
  <c r="K2836" i="1" s="1"/>
  <c r="J2836" i="1" a="1"/>
  <c r="J2836" i="1" s="1"/>
  <c r="I2836" i="1" a="1"/>
  <c r="I2836" i="1" s="1"/>
  <c r="K1394" i="1" a="1"/>
  <c r="K1394" i="1" s="1"/>
  <c r="J1394" i="1" a="1"/>
  <c r="J1394" i="1" s="1"/>
  <c r="I1394" i="1" a="1"/>
  <c r="I1394" i="1" s="1"/>
  <c r="K1072" i="1" a="1"/>
  <c r="K1072" i="1" s="1"/>
  <c r="J1072" i="1" a="1"/>
  <c r="J1072" i="1" s="1"/>
  <c r="I1072" i="1" a="1"/>
  <c r="I1072" i="1" s="1"/>
  <c r="K1833" i="1" a="1"/>
  <c r="K1833" i="1" s="1"/>
  <c r="J1833" i="1" a="1"/>
  <c r="J1833" i="1" s="1"/>
  <c r="I1833" i="1" a="1"/>
  <c r="I1833" i="1" s="1"/>
  <c r="K919" i="1" a="1"/>
  <c r="K919" i="1" s="1"/>
  <c r="J919" i="1" a="1"/>
  <c r="J919" i="1" s="1"/>
  <c r="I919" i="1" a="1"/>
  <c r="I919" i="1" s="1"/>
  <c r="K2651" i="1" a="1"/>
  <c r="K2651" i="1" s="1"/>
  <c r="J2651" i="1" a="1"/>
  <c r="J2651" i="1" s="1"/>
  <c r="I2651" i="1" a="1"/>
  <c r="I2651" i="1" s="1"/>
  <c r="K980" i="1" a="1"/>
  <c r="K980" i="1" s="1"/>
  <c r="J980" i="1" a="1"/>
  <c r="J980" i="1" s="1"/>
  <c r="I980" i="1" a="1"/>
  <c r="I980" i="1" s="1"/>
  <c r="K2605" i="1" a="1"/>
  <c r="K2605" i="1" s="1"/>
  <c r="J2605" i="1" a="1"/>
  <c r="J2605" i="1" s="1"/>
  <c r="I2605" i="1" a="1"/>
  <c r="I2605" i="1" s="1"/>
  <c r="K1137" i="1" a="1"/>
  <c r="K1137" i="1" s="1"/>
  <c r="J1137" i="1" a="1"/>
  <c r="J1137" i="1" s="1"/>
  <c r="I1137" i="1" a="1"/>
  <c r="I1137" i="1" s="1"/>
  <c r="K594" i="1" a="1"/>
  <c r="K594" i="1" s="1"/>
  <c r="J594" i="1" a="1"/>
  <c r="J594" i="1" s="1"/>
  <c r="I594" i="1" a="1"/>
  <c r="I594" i="1" s="1"/>
  <c r="K2129" i="1" a="1"/>
  <c r="K2129" i="1" s="1"/>
  <c r="J2129" i="1" a="1"/>
  <c r="J2129" i="1" s="1"/>
  <c r="I2129" i="1" a="1"/>
  <c r="I2129" i="1" s="1"/>
  <c r="K490" i="1" a="1"/>
  <c r="K490" i="1" s="1"/>
  <c r="J490" i="1" a="1"/>
  <c r="J490" i="1" s="1"/>
  <c r="I490" i="1" a="1"/>
  <c r="I490" i="1" s="1"/>
  <c r="K517" i="1" a="1"/>
  <c r="K517" i="1" s="1"/>
  <c r="J517" i="1" a="1"/>
  <c r="J517" i="1" s="1"/>
  <c r="I517" i="1" a="1"/>
  <c r="I517" i="1" s="1"/>
  <c r="K3091" i="1" a="1"/>
  <c r="K3091" i="1" s="1"/>
  <c r="J3091" i="1" a="1"/>
  <c r="J3091" i="1" s="1"/>
  <c r="I3091" i="1" a="1"/>
  <c r="I3091" i="1" s="1"/>
  <c r="K3092" i="1" a="1"/>
  <c r="K3092" i="1" s="1"/>
  <c r="J3092" i="1" a="1"/>
  <c r="J3092" i="1" s="1"/>
  <c r="I3092" i="1" a="1"/>
  <c r="I3092" i="1" s="1"/>
  <c r="K3098" i="1" a="1"/>
  <c r="K3098" i="1" s="1"/>
  <c r="J3098" i="1" a="1"/>
  <c r="J3098" i="1" s="1"/>
  <c r="I3098" i="1" a="1"/>
  <c r="I3098" i="1" s="1"/>
  <c r="K3095" i="1" a="1"/>
  <c r="K3095" i="1" s="1"/>
  <c r="J3095" i="1" a="1"/>
  <c r="J3095" i="1" s="1"/>
  <c r="I3095" i="1" a="1"/>
  <c r="I3095" i="1" s="1"/>
  <c r="K3093" i="1" a="1"/>
  <c r="K3093" i="1" s="1"/>
  <c r="J3093" i="1" a="1"/>
  <c r="J3093" i="1" s="1"/>
  <c r="I3093" i="1" a="1"/>
  <c r="I3093" i="1" s="1"/>
  <c r="K695" i="1" a="1"/>
  <c r="K695" i="1" s="1"/>
  <c r="J695" i="1" a="1"/>
  <c r="J695" i="1" s="1"/>
  <c r="I695" i="1" a="1"/>
  <c r="I695" i="1" s="1"/>
  <c r="K3318" i="1" a="1"/>
  <c r="K3318" i="1" s="1"/>
  <c r="J3318" i="1" a="1"/>
  <c r="J3318" i="1" s="1"/>
  <c r="I3318" i="1" a="1"/>
  <c r="I3318" i="1" s="1"/>
  <c r="K3320" i="1" a="1"/>
  <c r="K3320" i="1" s="1"/>
  <c r="J3320" i="1" a="1"/>
  <c r="J3320" i="1" s="1"/>
  <c r="I3320" i="1" a="1"/>
  <c r="I3320" i="1" s="1"/>
  <c r="K3322" i="1" a="1"/>
  <c r="K3322" i="1" s="1"/>
  <c r="J3322" i="1" a="1"/>
  <c r="J3322" i="1" s="1"/>
  <c r="I3322" i="1" a="1"/>
  <c r="I3322" i="1" s="1"/>
  <c r="K3324" i="1" a="1"/>
  <c r="K3324" i="1" s="1"/>
  <c r="J3324" i="1" a="1"/>
  <c r="J3324" i="1" s="1"/>
  <c r="I3324" i="1" a="1"/>
  <c r="I3324" i="1" s="1"/>
  <c r="K3326" i="1" a="1"/>
  <c r="K3326" i="1" s="1"/>
  <c r="J3326" i="1" a="1"/>
  <c r="J3326" i="1" s="1"/>
  <c r="I3326" i="1" a="1"/>
  <c r="I3326" i="1" s="1"/>
  <c r="K3328" i="1" a="1"/>
  <c r="K3328" i="1" s="1"/>
  <c r="J3328" i="1" a="1"/>
  <c r="J3328" i="1" s="1"/>
  <c r="I3328" i="1" a="1"/>
  <c r="I3328" i="1" s="1"/>
  <c r="K3330" i="1" a="1"/>
  <c r="K3330" i="1" s="1"/>
  <c r="J3330" i="1" a="1"/>
  <c r="J3330" i="1" s="1"/>
  <c r="I3330" i="1" a="1"/>
  <c r="I3330" i="1" s="1"/>
  <c r="K3333" i="1" a="1"/>
  <c r="K3333" i="1" s="1"/>
  <c r="J3333" i="1" a="1"/>
  <c r="J3333" i="1" s="1"/>
  <c r="I3333" i="1" a="1"/>
  <c r="I3333" i="1" s="1"/>
  <c r="K3356" i="1" a="1"/>
  <c r="K3356" i="1" s="1"/>
  <c r="J3356" i="1" a="1"/>
  <c r="J3356" i="1" s="1"/>
  <c r="I3356" i="1" a="1"/>
  <c r="I3356" i="1" s="1"/>
  <c r="K2346" i="1" a="1"/>
  <c r="K2346" i="1" s="1"/>
  <c r="J2346" i="1" a="1"/>
  <c r="J2346" i="1" s="1"/>
  <c r="I2346" i="1" a="1"/>
  <c r="I2346" i="1" s="1"/>
  <c r="K574" i="1" a="1"/>
  <c r="K574" i="1" s="1"/>
  <c r="J574" i="1" a="1"/>
  <c r="J574" i="1" s="1"/>
  <c r="I574" i="1" a="1"/>
  <c r="I574" i="1" s="1"/>
  <c r="K45" i="1" a="1"/>
  <c r="K45" i="1" s="1"/>
  <c r="J45" i="1" a="1"/>
  <c r="J45" i="1" s="1"/>
  <c r="I45" i="1" a="1"/>
  <c r="I45" i="1" s="1"/>
  <c r="K150" i="1" a="1"/>
  <c r="K150" i="1" s="1"/>
  <c r="J150" i="1" a="1"/>
  <c r="J150" i="1" s="1"/>
  <c r="I150" i="1" a="1"/>
  <c r="I150" i="1" s="1"/>
  <c r="K1657" i="1" a="1"/>
  <c r="K1657" i="1" s="1"/>
  <c r="J1657" i="1" a="1"/>
  <c r="J1657" i="1" s="1"/>
  <c r="I1657" i="1" a="1"/>
  <c r="I1657" i="1" s="1"/>
  <c r="K133" i="1" a="1"/>
  <c r="K133" i="1" s="1"/>
  <c r="J133" i="1" a="1"/>
  <c r="J133" i="1" s="1"/>
  <c r="I133" i="1" a="1"/>
  <c r="I133" i="1" s="1"/>
  <c r="K121" i="1" a="1"/>
  <c r="K121" i="1" s="1"/>
  <c r="J121" i="1" a="1"/>
  <c r="J121" i="1" s="1"/>
  <c r="I121" i="1" a="1"/>
  <c r="I121" i="1" s="1"/>
  <c r="K194" i="1" a="1"/>
  <c r="K194" i="1" s="1"/>
  <c r="J194" i="1" a="1"/>
  <c r="J194" i="1" s="1"/>
  <c r="I194" i="1" a="1"/>
  <c r="I194" i="1" s="1"/>
  <c r="K2104" i="1" a="1"/>
  <c r="K2104" i="1" s="1"/>
  <c r="J2104" i="1" a="1"/>
  <c r="J2104" i="1" s="1"/>
  <c r="I2104" i="1" a="1"/>
  <c r="I2104" i="1" s="1"/>
  <c r="K289" i="1" a="1"/>
  <c r="K289" i="1" s="1"/>
  <c r="J289" i="1" a="1"/>
  <c r="J289" i="1" s="1"/>
  <c r="I289" i="1" a="1"/>
  <c r="I289" i="1" s="1"/>
  <c r="K3053" i="1" a="1"/>
  <c r="K3053" i="1" s="1"/>
  <c r="J3053" i="1" a="1"/>
  <c r="J3053" i="1" s="1"/>
  <c r="I3053" i="1" a="1"/>
  <c r="I3053" i="1" s="1"/>
  <c r="K1067" i="1" a="1"/>
  <c r="K1067" i="1" s="1"/>
  <c r="J1067" i="1" a="1"/>
  <c r="J1067" i="1" s="1"/>
  <c r="I1067" i="1" a="1"/>
  <c r="I1067" i="1" s="1"/>
  <c r="K2570" i="1" a="1"/>
  <c r="K2570" i="1" s="1"/>
  <c r="J2570" i="1" a="1"/>
  <c r="J2570" i="1" s="1"/>
  <c r="I2570" i="1" a="1"/>
  <c r="I2570" i="1" s="1"/>
  <c r="K2660" i="1" a="1"/>
  <c r="K2660" i="1" s="1"/>
  <c r="J2660" i="1" a="1"/>
  <c r="J2660" i="1" s="1"/>
  <c r="I2660" i="1" a="1"/>
  <c r="I2660" i="1" s="1"/>
  <c r="K129" i="1" a="1"/>
  <c r="K129" i="1" s="1"/>
  <c r="J129" i="1" a="1"/>
  <c r="J129" i="1" s="1"/>
  <c r="I129" i="1" a="1"/>
  <c r="I129" i="1" s="1"/>
  <c r="K446" i="1" a="1"/>
  <c r="K446" i="1" s="1"/>
  <c r="J446" i="1" a="1"/>
  <c r="J446" i="1" s="1"/>
  <c r="I446" i="1" a="1"/>
  <c r="I446" i="1" s="1"/>
  <c r="K3740" i="1" a="1"/>
  <c r="K3740" i="1" s="1"/>
  <c r="J3740" i="1" a="1"/>
  <c r="J3740" i="1" s="1"/>
  <c r="I3740" i="1" a="1"/>
  <c r="I3740" i="1" s="1"/>
  <c r="K3371" i="1" a="1"/>
  <c r="K3371" i="1" s="1"/>
  <c r="J3371" i="1" a="1"/>
  <c r="J3371" i="1" s="1"/>
  <c r="I3371" i="1" a="1"/>
  <c r="I3371" i="1" s="1"/>
  <c r="K34" i="1" a="1"/>
  <c r="K34" i="1" s="1"/>
  <c r="J34" i="1" a="1"/>
  <c r="J34" i="1" s="1"/>
  <c r="I34" i="1" a="1"/>
  <c r="I34" i="1" s="1"/>
  <c r="K2254" i="1" a="1"/>
  <c r="K2254" i="1" s="1"/>
  <c r="J2254" i="1" a="1"/>
  <c r="J2254" i="1" s="1"/>
  <c r="I2254" i="1" a="1"/>
  <c r="I2254" i="1" s="1"/>
  <c r="K3282" i="1" a="1"/>
  <c r="K3282" i="1" s="1"/>
  <c r="J3282" i="1" a="1"/>
  <c r="J3282" i="1" s="1"/>
  <c r="I3282" i="1" a="1"/>
  <c r="I3282" i="1" s="1"/>
  <c r="K303" i="1" a="1"/>
  <c r="K303" i="1" s="1"/>
  <c r="J303" i="1" a="1"/>
  <c r="J303" i="1" s="1"/>
  <c r="I303" i="1" a="1"/>
  <c r="I303" i="1" s="1"/>
  <c r="K405" i="1" a="1"/>
  <c r="K405" i="1" s="1"/>
  <c r="J405" i="1" a="1"/>
  <c r="J405" i="1" s="1"/>
  <c r="I405" i="1" a="1"/>
  <c r="I405" i="1" s="1"/>
  <c r="K175" i="1" a="1"/>
  <c r="K175" i="1" s="1"/>
  <c r="J175" i="1" a="1"/>
  <c r="J175" i="1" s="1"/>
  <c r="I175" i="1" a="1"/>
  <c r="I175" i="1" s="1"/>
  <c r="K316" i="1" a="1"/>
  <c r="K316" i="1" s="1"/>
  <c r="J316" i="1" a="1"/>
  <c r="J316" i="1" s="1"/>
  <c r="I316" i="1" a="1"/>
  <c r="I316" i="1" s="1"/>
  <c r="K120" i="1" a="1"/>
  <c r="K120" i="1" s="1"/>
  <c r="J120" i="1" a="1"/>
  <c r="J120" i="1" s="1"/>
  <c r="I120" i="1" a="1"/>
  <c r="I120" i="1" s="1"/>
  <c r="K2391" i="1" a="1"/>
  <c r="K2391" i="1" s="1"/>
  <c r="J2391" i="1" a="1"/>
  <c r="J2391" i="1" s="1"/>
  <c r="I2391" i="1" a="1"/>
  <c r="I2391" i="1" s="1"/>
  <c r="K268" i="1" a="1"/>
  <c r="K268" i="1" s="1"/>
  <c r="J268" i="1" a="1"/>
  <c r="J268" i="1" s="1"/>
  <c r="I268" i="1" a="1"/>
  <c r="I268" i="1" s="1"/>
  <c r="K117" i="1" a="1"/>
  <c r="K117" i="1" s="1"/>
  <c r="J117" i="1" a="1"/>
  <c r="J117" i="1" s="1"/>
  <c r="I117" i="1" a="1"/>
  <c r="I117" i="1" s="1"/>
  <c r="K1778" i="1" a="1"/>
  <c r="K1778" i="1" s="1"/>
  <c r="J1778" i="1" a="1"/>
  <c r="J1778" i="1" s="1"/>
  <c r="I1778" i="1" a="1"/>
  <c r="I1778" i="1" s="1"/>
  <c r="K459" i="1" a="1"/>
  <c r="K459" i="1" s="1"/>
  <c r="J459" i="1" a="1"/>
  <c r="J459" i="1" s="1"/>
  <c r="I459" i="1" a="1"/>
  <c r="I459" i="1" s="1"/>
  <c r="K1071" i="1" a="1"/>
  <c r="K1071" i="1" s="1"/>
  <c r="J1071" i="1" a="1"/>
  <c r="J1071" i="1" s="1"/>
  <c r="I1071" i="1" a="1"/>
  <c r="I1071" i="1" s="1"/>
  <c r="K398" i="1" a="1"/>
  <c r="K398" i="1" s="1"/>
  <c r="J398" i="1" a="1"/>
  <c r="J398" i="1" s="1"/>
  <c r="I398" i="1" a="1"/>
  <c r="I398" i="1" s="1"/>
  <c r="K2317" i="1" a="1"/>
  <c r="K2317" i="1" s="1"/>
  <c r="J2317" i="1" a="1"/>
  <c r="J2317" i="1" s="1"/>
  <c r="I2317" i="1" a="1"/>
  <c r="I2317" i="1" s="1"/>
  <c r="K396" i="1" a="1"/>
  <c r="K396" i="1" s="1"/>
  <c r="J396" i="1" a="1"/>
  <c r="J396" i="1" s="1"/>
  <c r="I396" i="1" a="1"/>
  <c r="I396" i="1" s="1"/>
  <c r="K315" i="1" a="1"/>
  <c r="K315" i="1" s="1"/>
  <c r="J315" i="1" a="1"/>
  <c r="J315" i="1" s="1"/>
  <c r="I315" i="1" a="1"/>
  <c r="I315" i="1" s="1"/>
  <c r="K414" i="1" a="1"/>
  <c r="K414" i="1" s="1"/>
  <c r="J414" i="1" a="1"/>
  <c r="J414" i="1" s="1"/>
  <c r="I414" i="1" a="1"/>
  <c r="I414" i="1" s="1"/>
  <c r="K278" i="1" a="1"/>
  <c r="K278" i="1" s="1"/>
  <c r="J278" i="1" a="1"/>
  <c r="J278" i="1" s="1"/>
  <c r="I278" i="1" a="1"/>
  <c r="I278" i="1" s="1"/>
  <c r="K245" i="1" a="1"/>
  <c r="K245" i="1" s="1"/>
  <c r="J245" i="1" a="1"/>
  <c r="J245" i="1" s="1"/>
  <c r="I245" i="1" a="1"/>
  <c r="I245" i="1" s="1"/>
  <c r="K340" i="1" a="1"/>
  <c r="K340" i="1" s="1"/>
  <c r="J340" i="1" a="1"/>
  <c r="J340" i="1" s="1"/>
  <c r="I340" i="1" a="1"/>
  <c r="I340" i="1" s="1"/>
  <c r="K428" i="1" a="1"/>
  <c r="K428" i="1" s="1"/>
  <c r="J428" i="1" a="1"/>
  <c r="J428" i="1" s="1"/>
  <c r="I428" i="1" a="1"/>
  <c r="I428" i="1" s="1"/>
  <c r="K188" i="1" a="1"/>
  <c r="K188" i="1" s="1"/>
  <c r="J188" i="1" a="1"/>
  <c r="J188" i="1" s="1"/>
  <c r="I188" i="1" a="1"/>
  <c r="I188" i="1" s="1"/>
  <c r="K1102" i="1" a="1"/>
  <c r="K1102" i="1" s="1"/>
  <c r="J1102" i="1" a="1"/>
  <c r="J1102" i="1" s="1"/>
  <c r="I1102" i="1" a="1"/>
  <c r="I1102" i="1" s="1"/>
  <c r="K2752" i="1" a="1"/>
  <c r="K2752" i="1" s="1"/>
  <c r="J2752" i="1" a="1"/>
  <c r="J2752" i="1" s="1"/>
  <c r="I2752" i="1" a="1"/>
  <c r="I2752" i="1" s="1"/>
  <c r="K137" i="1" a="1"/>
  <c r="K137" i="1" s="1"/>
  <c r="J137" i="1" a="1"/>
  <c r="J137" i="1" s="1"/>
  <c r="I137" i="1" a="1"/>
  <c r="I137" i="1" s="1"/>
  <c r="K169" i="1" a="1"/>
  <c r="K169" i="1" s="1"/>
  <c r="J169" i="1" a="1"/>
  <c r="J169" i="1" s="1"/>
  <c r="I169" i="1" a="1"/>
  <c r="I169" i="1" s="1"/>
  <c r="K356" i="1" a="1"/>
  <c r="K356" i="1" s="1"/>
  <c r="J356" i="1" a="1"/>
  <c r="J356" i="1" s="1"/>
  <c r="I356" i="1" a="1"/>
  <c r="I356" i="1" s="1"/>
  <c r="K1370" i="1" a="1"/>
  <c r="K1370" i="1" s="1"/>
  <c r="J1370" i="1" a="1"/>
  <c r="J1370" i="1" s="1"/>
  <c r="I1370" i="1" a="1"/>
  <c r="I1370" i="1" s="1"/>
  <c r="K1764" i="1" a="1"/>
  <c r="K1764" i="1" s="1"/>
  <c r="J1764" i="1" a="1"/>
  <c r="J1764" i="1" s="1"/>
  <c r="I1764" i="1" a="1"/>
  <c r="I1764" i="1" s="1"/>
  <c r="K1912" i="1" a="1"/>
  <c r="K1912" i="1" s="1"/>
  <c r="J1912" i="1" a="1"/>
  <c r="J1912" i="1" s="1"/>
  <c r="I1912" i="1" a="1"/>
  <c r="I1912" i="1" s="1"/>
  <c r="K1971" i="1" a="1"/>
  <c r="K1971" i="1" s="1"/>
  <c r="J1971" i="1" a="1"/>
  <c r="J1971" i="1" s="1"/>
  <c r="I1971" i="1" a="1"/>
  <c r="I1971" i="1" s="1"/>
  <c r="K2321" i="1" a="1"/>
  <c r="K2321" i="1" s="1"/>
  <c r="J2321" i="1" a="1"/>
  <c r="J2321" i="1" s="1"/>
  <c r="I2321" i="1" a="1"/>
  <c r="I2321" i="1" s="1"/>
  <c r="K1255" i="1" a="1"/>
  <c r="K1255" i="1" s="1"/>
  <c r="J1255" i="1" a="1"/>
  <c r="J1255" i="1" s="1"/>
  <c r="I1255" i="1" a="1"/>
  <c r="I1255" i="1" s="1"/>
  <c r="K1872" i="1" a="1"/>
  <c r="K1872" i="1" s="1"/>
  <c r="J1872" i="1" a="1"/>
  <c r="J1872" i="1" s="1"/>
  <c r="I1872" i="1" a="1"/>
  <c r="I1872" i="1" s="1"/>
  <c r="K2224" i="1" a="1"/>
  <c r="K2224" i="1" s="1"/>
  <c r="J2224" i="1" a="1"/>
  <c r="J2224" i="1" s="1"/>
  <c r="I2224" i="1" a="1"/>
  <c r="I2224" i="1" s="1"/>
  <c r="K2202" i="1" a="1"/>
  <c r="K2202" i="1" s="1"/>
  <c r="J2202" i="1" a="1"/>
  <c r="J2202" i="1" s="1"/>
  <c r="I2202" i="1" a="1"/>
  <c r="I2202" i="1" s="1"/>
  <c r="K1100" i="1" a="1"/>
  <c r="K1100" i="1" s="1"/>
  <c r="J1100" i="1" a="1"/>
  <c r="J1100" i="1" s="1"/>
  <c r="I1100" i="1" a="1"/>
  <c r="I1100" i="1" s="1"/>
  <c r="K1735" i="1" a="1"/>
  <c r="K1735" i="1" s="1"/>
  <c r="J1735" i="1" a="1"/>
  <c r="J1735" i="1" s="1"/>
  <c r="I1735" i="1" a="1"/>
  <c r="I1735" i="1" s="1"/>
  <c r="K1975" i="1" a="1"/>
  <c r="K1975" i="1" s="1"/>
  <c r="J1975" i="1" a="1"/>
  <c r="J1975" i="1" s="1"/>
  <c r="I1975" i="1" a="1"/>
  <c r="I1975" i="1" s="1"/>
  <c r="K1068" i="1" a="1"/>
  <c r="K1068" i="1" s="1"/>
  <c r="J1068" i="1" a="1"/>
  <c r="J1068" i="1" s="1"/>
  <c r="I1068" i="1" a="1"/>
  <c r="I1068" i="1" s="1"/>
  <c r="K3458" i="1" a="1"/>
  <c r="K3458" i="1" s="1"/>
  <c r="J3458" i="1" a="1"/>
  <c r="J3458" i="1" s="1"/>
  <c r="I3458" i="1" a="1"/>
  <c r="I3458" i="1" s="1"/>
  <c r="K552" i="1" a="1"/>
  <c r="K552" i="1" s="1"/>
  <c r="J552" i="1" a="1"/>
  <c r="J552" i="1" s="1"/>
  <c r="I552" i="1" a="1"/>
  <c r="I552" i="1" s="1"/>
  <c r="K808" i="1" a="1"/>
  <c r="K808" i="1" s="1"/>
  <c r="J808" i="1" a="1"/>
  <c r="J808" i="1" s="1"/>
  <c r="I808" i="1" a="1"/>
  <c r="I808" i="1" s="1"/>
  <c r="K2815" i="1" a="1"/>
  <c r="K2815" i="1" s="1"/>
  <c r="J2815" i="1" a="1"/>
  <c r="J2815" i="1" s="1"/>
  <c r="I2815" i="1" a="1"/>
  <c r="I2815" i="1" s="1"/>
  <c r="K2813" i="1" a="1"/>
  <c r="K2813" i="1" s="1"/>
  <c r="J2813" i="1" a="1"/>
  <c r="J2813" i="1" s="1"/>
  <c r="I2813" i="1" a="1"/>
  <c r="I2813" i="1" s="1"/>
  <c r="K2571" i="1" a="1"/>
  <c r="K2571" i="1" s="1"/>
  <c r="J2571" i="1" a="1"/>
  <c r="J2571" i="1" s="1"/>
  <c r="I2571" i="1" a="1"/>
  <c r="I2571" i="1" s="1"/>
  <c r="K2236" i="1" a="1"/>
  <c r="K2236" i="1" s="1"/>
  <c r="J2236" i="1" a="1"/>
  <c r="J2236" i="1" s="1"/>
  <c r="I2236" i="1" a="1"/>
  <c r="I2236" i="1" s="1"/>
  <c r="K38" i="1" a="1"/>
  <c r="K38" i="1" s="1"/>
  <c r="J38" i="1" a="1"/>
  <c r="J38" i="1" s="1"/>
  <c r="I38" i="1" a="1"/>
  <c r="I38" i="1" s="1"/>
  <c r="K1558" i="1" a="1"/>
  <c r="K1558" i="1" s="1"/>
  <c r="J1558" i="1" a="1"/>
  <c r="J1558" i="1" s="1"/>
  <c r="I1558" i="1" a="1"/>
  <c r="I1558" i="1" s="1"/>
  <c r="K28" i="1" a="1"/>
  <c r="K28" i="1" s="1"/>
  <c r="J28" i="1" a="1"/>
  <c r="J28" i="1" s="1"/>
  <c r="I28" i="1" a="1"/>
  <c r="I28" i="1" s="1"/>
  <c r="K2259" i="1" a="1"/>
  <c r="K2259" i="1" s="1"/>
  <c r="J2259" i="1" a="1"/>
  <c r="J2259" i="1" s="1"/>
  <c r="I2259" i="1" a="1"/>
  <c r="I2259" i="1" s="1"/>
  <c r="K3041" i="1" a="1"/>
  <c r="K3041" i="1" s="1"/>
  <c r="J3041" i="1" a="1"/>
  <c r="J3041" i="1" s="1"/>
  <c r="I3041" i="1" a="1"/>
  <c r="I3041" i="1" s="1"/>
  <c r="K3459" i="1" a="1"/>
  <c r="K3459" i="1" s="1"/>
  <c r="J3459" i="1" a="1"/>
  <c r="J3459" i="1" s="1"/>
  <c r="I3459" i="1" a="1"/>
  <c r="I3459" i="1" s="1"/>
  <c r="K1055" i="1" a="1"/>
  <c r="K1055" i="1" s="1"/>
  <c r="J1055" i="1" a="1"/>
  <c r="J1055" i="1" s="1"/>
  <c r="I1055" i="1" a="1"/>
  <c r="I1055" i="1" s="1"/>
  <c r="K1892" i="1" a="1"/>
  <c r="K1892" i="1" s="1"/>
  <c r="J1892" i="1" a="1"/>
  <c r="J1892" i="1" s="1"/>
  <c r="I1892" i="1" a="1"/>
  <c r="I1892" i="1" s="1"/>
  <c r="K892" i="1" a="1"/>
  <c r="K892" i="1" s="1"/>
  <c r="J892" i="1" a="1"/>
  <c r="J892" i="1" s="1"/>
  <c r="I892" i="1" a="1"/>
  <c r="I892" i="1" s="1"/>
  <c r="K1551" i="1" a="1"/>
  <c r="K1551" i="1" s="1"/>
  <c r="J1551" i="1" a="1"/>
  <c r="J1551" i="1" s="1"/>
  <c r="I1551" i="1" a="1"/>
  <c r="I1551" i="1" s="1"/>
  <c r="K1056" i="1" a="1"/>
  <c r="K1056" i="1" s="1"/>
  <c r="J1056" i="1" a="1"/>
  <c r="J1056" i="1" s="1"/>
  <c r="I1056" i="1" a="1"/>
  <c r="I1056" i="1" s="1"/>
  <c r="K2633" i="1" a="1"/>
  <c r="K2633" i="1" s="1"/>
  <c r="J2633" i="1" a="1"/>
  <c r="J2633" i="1" s="1"/>
  <c r="I2633" i="1" a="1"/>
  <c r="I2633" i="1" s="1"/>
  <c r="K2477" i="1" a="1"/>
  <c r="K2477" i="1" s="1"/>
  <c r="J2477" i="1" a="1"/>
  <c r="J2477" i="1" s="1"/>
  <c r="I2477" i="1" a="1"/>
  <c r="I2477" i="1" s="1"/>
  <c r="K2073" i="1" a="1"/>
  <c r="K2073" i="1" s="1"/>
  <c r="J2073" i="1" a="1"/>
  <c r="J2073" i="1" s="1"/>
  <c r="I2073" i="1" a="1"/>
  <c r="I2073" i="1" s="1"/>
  <c r="K3089" i="1" a="1"/>
  <c r="K3089" i="1" s="1"/>
  <c r="J3089" i="1" a="1"/>
  <c r="J3089" i="1" s="1"/>
  <c r="I3089" i="1" a="1"/>
  <c r="I3089" i="1" s="1"/>
  <c r="K418" i="1" a="1"/>
  <c r="K418" i="1" s="1"/>
  <c r="J418" i="1" a="1"/>
  <c r="J418" i="1" s="1"/>
  <c r="I418" i="1" a="1"/>
  <c r="I418" i="1" s="1"/>
  <c r="K3332" i="1" a="1"/>
  <c r="K3332" i="1" s="1"/>
  <c r="J3332" i="1" a="1"/>
  <c r="J3332" i="1" s="1"/>
  <c r="I3332" i="1" a="1"/>
  <c r="I3332" i="1" s="1"/>
  <c r="K2288" i="1" a="1"/>
  <c r="K2288" i="1" s="1"/>
  <c r="J2288" i="1" a="1"/>
  <c r="J2288" i="1" s="1"/>
  <c r="I2288" i="1" a="1"/>
  <c r="I2288" i="1" s="1"/>
  <c r="K3677" i="1" a="1"/>
  <c r="K3677" i="1" s="1"/>
  <c r="J3677" i="1" a="1"/>
  <c r="J3677" i="1" s="1"/>
  <c r="I3677" i="1" a="1"/>
  <c r="I3677" i="1" s="1"/>
  <c r="K2107" i="1" a="1"/>
  <c r="K2107" i="1" s="1"/>
  <c r="J2107" i="1" a="1"/>
  <c r="J2107" i="1" s="1"/>
  <c r="I2107" i="1" a="1"/>
  <c r="I2107" i="1" s="1"/>
  <c r="K1383" i="1" a="1"/>
  <c r="K1383" i="1" s="1"/>
  <c r="J1383" i="1" a="1"/>
  <c r="J1383" i="1" s="1"/>
  <c r="I1383" i="1" a="1"/>
  <c r="I1383" i="1" s="1"/>
  <c r="K1093" i="1" a="1"/>
  <c r="K1093" i="1" s="1"/>
  <c r="J1093" i="1" a="1"/>
  <c r="J1093" i="1" s="1"/>
  <c r="I1093" i="1" a="1"/>
  <c r="I1093" i="1" s="1"/>
  <c r="K265" i="1" a="1"/>
  <c r="K265" i="1" s="1"/>
  <c r="J265" i="1" a="1"/>
  <c r="J265" i="1" s="1"/>
  <c r="I265" i="1" a="1"/>
  <c r="I265" i="1" s="1"/>
  <c r="K3706" i="1" a="1"/>
  <c r="K3706" i="1" s="1"/>
  <c r="J3706" i="1" a="1"/>
  <c r="J3706" i="1" s="1"/>
  <c r="I3706" i="1" a="1"/>
  <c r="I3706" i="1" s="1"/>
  <c r="K3692" i="1" a="1"/>
  <c r="K3692" i="1" s="1"/>
  <c r="J3692" i="1" a="1"/>
  <c r="J3692" i="1" s="1"/>
  <c r="I3692" i="1" a="1"/>
  <c r="I3692" i="1" s="1"/>
  <c r="K1131" i="1" a="1"/>
  <c r="K1131" i="1" s="1"/>
  <c r="J1131" i="1" a="1"/>
  <c r="J1131" i="1" s="1"/>
  <c r="I1131" i="1" a="1"/>
  <c r="I1131" i="1" s="1"/>
  <c r="K2897" i="1" a="1"/>
  <c r="K2897" i="1" s="1"/>
  <c r="J2897" i="1" a="1"/>
  <c r="J2897" i="1" s="1"/>
  <c r="I2897" i="1" a="1"/>
  <c r="I2897" i="1" s="1"/>
  <c r="K213" i="1" a="1"/>
  <c r="K213" i="1" s="1"/>
  <c r="J213" i="1" a="1"/>
  <c r="J213" i="1" s="1"/>
  <c r="I213" i="1" a="1"/>
  <c r="I213" i="1" s="1"/>
  <c r="K606" i="1" a="1"/>
  <c r="K606" i="1" s="1"/>
  <c r="J606" i="1" a="1"/>
  <c r="J606" i="1" s="1"/>
  <c r="I606" i="1" a="1"/>
  <c r="I606" i="1" s="1"/>
  <c r="K2058" i="1" a="1"/>
  <c r="K2058" i="1" s="1"/>
  <c r="J2058" i="1" a="1"/>
  <c r="J2058" i="1" s="1"/>
  <c r="I2058" i="1" a="1"/>
  <c r="I2058" i="1" s="1"/>
  <c r="K2522" i="1" a="1"/>
  <c r="K2522" i="1" s="1"/>
  <c r="J2522" i="1" a="1"/>
  <c r="J2522" i="1" s="1"/>
  <c r="I2522" i="1" a="1"/>
  <c r="I2522" i="1" s="1"/>
  <c r="K206" i="1" a="1"/>
  <c r="K206" i="1" s="1"/>
  <c r="J206" i="1" a="1"/>
  <c r="J206" i="1" s="1"/>
  <c r="I206" i="1" a="1"/>
  <c r="I206" i="1" s="1"/>
  <c r="K1716" i="1" a="1"/>
  <c r="K1716" i="1" s="1"/>
  <c r="J1716" i="1" a="1"/>
  <c r="J1716" i="1" s="1"/>
  <c r="I1716" i="1" a="1"/>
  <c r="I1716" i="1" s="1"/>
  <c r="K294" i="1" a="1"/>
  <c r="K294" i="1" s="1"/>
  <c r="J294" i="1" a="1"/>
  <c r="J294" i="1" s="1"/>
  <c r="I294" i="1" a="1"/>
  <c r="I294" i="1" s="1"/>
  <c r="K366" i="1" a="1"/>
  <c r="K366" i="1" s="1"/>
  <c r="J366" i="1" a="1"/>
  <c r="J366" i="1" s="1"/>
  <c r="I366" i="1" a="1"/>
  <c r="I366" i="1" s="1"/>
  <c r="K1053" i="1" a="1"/>
  <c r="K1053" i="1" s="1"/>
  <c r="J1053" i="1" a="1"/>
  <c r="J1053" i="1" s="1"/>
  <c r="I1053" i="1" a="1"/>
  <c r="I1053" i="1" s="1"/>
  <c r="K681" i="1" a="1"/>
  <c r="K681" i="1" s="1"/>
  <c r="J681" i="1" a="1"/>
  <c r="J681" i="1" s="1"/>
  <c r="I681" i="1" a="1"/>
  <c r="I681" i="1" s="1"/>
  <c r="K1052" i="1" a="1"/>
  <c r="K1052" i="1" s="1"/>
  <c r="J1052" i="1" a="1"/>
  <c r="J1052" i="1" s="1"/>
  <c r="I1052" i="1" a="1"/>
  <c r="I1052" i="1" s="1"/>
  <c r="K715" i="1" a="1"/>
  <c r="K715" i="1" s="1"/>
  <c r="J715" i="1" a="1"/>
  <c r="J715" i="1" s="1"/>
  <c r="I715" i="1" a="1"/>
  <c r="I715" i="1" s="1"/>
  <c r="K864" i="1" a="1"/>
  <c r="K864" i="1" s="1"/>
  <c r="J864" i="1" a="1"/>
  <c r="J864" i="1" s="1"/>
  <c r="I864" i="1" a="1"/>
  <c r="I864" i="1" s="1"/>
  <c r="K2977" i="1" a="1"/>
  <c r="K2977" i="1" s="1"/>
  <c r="J2977" i="1" a="1"/>
  <c r="J2977" i="1" s="1"/>
  <c r="I2977" i="1" a="1"/>
  <c r="I2977" i="1" s="1"/>
  <c r="K3393" i="1" a="1"/>
  <c r="K3393" i="1" s="1"/>
  <c r="J3393" i="1" a="1"/>
  <c r="J3393" i="1" s="1"/>
  <c r="I3393" i="1" a="1"/>
  <c r="I3393" i="1" s="1"/>
  <c r="K3406" i="1" a="1"/>
  <c r="K3406" i="1" s="1"/>
  <c r="J3406" i="1" a="1"/>
  <c r="J3406" i="1" s="1"/>
  <c r="I3406" i="1" a="1"/>
  <c r="I3406" i="1" s="1"/>
  <c r="K3063" i="1" a="1"/>
  <c r="K3063" i="1" s="1"/>
  <c r="J3063" i="1" a="1"/>
  <c r="J3063" i="1" s="1"/>
  <c r="I3063" i="1" a="1"/>
  <c r="I3063" i="1" s="1"/>
  <c r="K856" i="1" a="1"/>
  <c r="K856" i="1" s="1"/>
  <c r="J856" i="1" a="1"/>
  <c r="J856" i="1" s="1"/>
  <c r="I856" i="1" a="1"/>
  <c r="I856" i="1" s="1"/>
  <c r="K195" i="1" a="1"/>
  <c r="K195" i="1" s="1"/>
  <c r="J195" i="1" a="1"/>
  <c r="J195" i="1" s="1"/>
  <c r="I195" i="1" a="1"/>
  <c r="I195" i="1" s="1"/>
  <c r="K1127" i="1" a="1"/>
  <c r="K1127" i="1" s="1"/>
  <c r="J1127" i="1" a="1"/>
  <c r="J1127" i="1" s="1"/>
  <c r="I1127" i="1" a="1"/>
  <c r="I1127" i="1" s="1"/>
  <c r="K1276" i="1" a="1"/>
  <c r="K1276" i="1" s="1"/>
  <c r="J1276" i="1" a="1"/>
  <c r="J1276" i="1" s="1"/>
  <c r="I1276" i="1" a="1"/>
  <c r="I1276" i="1" s="1"/>
  <c r="K1523" i="1" a="1"/>
  <c r="K1523" i="1" s="1"/>
  <c r="J1523" i="1" a="1"/>
  <c r="J1523" i="1" s="1"/>
  <c r="I1523" i="1" a="1"/>
  <c r="I1523" i="1" s="1"/>
  <c r="K652" i="1" a="1"/>
  <c r="K652" i="1" s="1"/>
  <c r="J652" i="1" a="1"/>
  <c r="J652" i="1" s="1"/>
  <c r="I652" i="1" a="1"/>
  <c r="I652" i="1" s="1"/>
  <c r="K1719" i="1" a="1"/>
  <c r="K1719" i="1" s="1"/>
  <c r="J1719" i="1" a="1"/>
  <c r="J1719" i="1" s="1"/>
  <c r="I1719" i="1" a="1"/>
  <c r="I1719" i="1" s="1"/>
  <c r="K927" i="1" a="1"/>
  <c r="K927" i="1" s="1"/>
  <c r="J927" i="1" a="1"/>
  <c r="J927" i="1" s="1"/>
  <c r="I927" i="1" a="1"/>
  <c r="I927" i="1" s="1"/>
  <c r="K2623" i="1" a="1"/>
  <c r="K2623" i="1" s="1"/>
  <c r="J2623" i="1" a="1"/>
  <c r="J2623" i="1" s="1"/>
  <c r="I2623" i="1" a="1"/>
  <c r="I2623" i="1" s="1"/>
  <c r="K2110" i="1" a="1"/>
  <c r="K2110" i="1" s="1"/>
  <c r="J2110" i="1" a="1"/>
  <c r="J2110" i="1" s="1"/>
  <c r="I2110" i="1" a="1"/>
  <c r="I2110" i="1" s="1"/>
  <c r="K3117" i="1" a="1"/>
  <c r="K3117" i="1" s="1"/>
  <c r="J3117" i="1" a="1"/>
  <c r="J3117" i="1" s="1"/>
  <c r="I3117" i="1" a="1"/>
  <c r="I3117" i="1" s="1"/>
  <c r="K2113" i="1" a="1"/>
  <c r="K2113" i="1" s="1"/>
  <c r="J2113" i="1" a="1"/>
  <c r="J2113" i="1" s="1"/>
  <c r="I2113" i="1" a="1"/>
  <c r="I2113" i="1" s="1"/>
  <c r="K2495" i="1" a="1"/>
  <c r="K2495" i="1" s="1"/>
  <c r="J2495" i="1" a="1"/>
  <c r="J2495" i="1" s="1"/>
  <c r="I2495" i="1" a="1"/>
  <c r="I2495" i="1" s="1"/>
  <c r="K2310" i="1" a="1"/>
  <c r="K2310" i="1" s="1"/>
  <c r="J2310" i="1" a="1"/>
  <c r="J2310" i="1" s="1"/>
  <c r="I2310" i="1" a="1"/>
  <c r="I2310" i="1" s="1"/>
  <c r="K2388" i="1" a="1"/>
  <c r="K2388" i="1" s="1"/>
  <c r="J2388" i="1" a="1"/>
  <c r="J2388" i="1" s="1"/>
  <c r="I2388" i="1" a="1"/>
  <c r="I2388" i="1" s="1"/>
  <c r="K251" i="1" a="1"/>
  <c r="K251" i="1" s="1"/>
  <c r="J251" i="1" a="1"/>
  <c r="J251" i="1" s="1"/>
  <c r="I251" i="1" a="1"/>
  <c r="I251" i="1" s="1"/>
  <c r="K2965" i="1" a="1"/>
  <c r="K2965" i="1" s="1"/>
  <c r="J2965" i="1" a="1"/>
  <c r="J2965" i="1" s="1"/>
  <c r="I2965" i="1" a="1"/>
  <c r="I2965" i="1" s="1"/>
  <c r="K3769" i="1" a="1"/>
  <c r="K3769" i="1" s="1"/>
  <c r="J3769" i="1" a="1"/>
  <c r="J3769" i="1" s="1"/>
  <c r="I3769" i="1" a="1"/>
  <c r="I3769" i="1" s="1"/>
  <c r="K1208" i="1" a="1"/>
  <c r="K1208" i="1" s="1"/>
  <c r="J1208" i="1" a="1"/>
  <c r="J1208" i="1" s="1"/>
  <c r="I1208" i="1" a="1"/>
  <c r="I1208" i="1" s="1"/>
  <c r="K1197" i="1" a="1"/>
  <c r="K1197" i="1" s="1"/>
  <c r="J1197" i="1" a="1"/>
  <c r="J1197" i="1" s="1"/>
  <c r="I1197" i="1" a="1"/>
  <c r="I1197" i="1" s="1"/>
  <c r="K1200" i="1" a="1"/>
  <c r="K1200" i="1" s="1"/>
  <c r="J1200" i="1" a="1"/>
  <c r="J1200" i="1" s="1"/>
  <c r="I1200" i="1" a="1"/>
  <c r="I1200" i="1" s="1"/>
  <c r="K2568" i="1" a="1"/>
  <c r="K2568" i="1" s="1"/>
  <c r="J2568" i="1" a="1"/>
  <c r="J2568" i="1" s="1"/>
  <c r="I2568" i="1" a="1"/>
  <c r="I2568" i="1" s="1"/>
  <c r="K72" i="1" a="1"/>
  <c r="K72" i="1" s="1"/>
  <c r="J72" i="1" a="1"/>
  <c r="J72" i="1" s="1"/>
  <c r="I72" i="1" a="1"/>
  <c r="I72" i="1" s="1"/>
  <c r="K1156" i="1" a="1"/>
  <c r="K1156" i="1" s="1"/>
  <c r="J1156" i="1" a="1"/>
  <c r="J1156" i="1" s="1"/>
  <c r="I1156" i="1" a="1"/>
  <c r="I1156" i="1" s="1"/>
  <c r="K901" i="1" a="1"/>
  <c r="K901" i="1" s="1"/>
  <c r="J901" i="1" a="1"/>
  <c r="J901" i="1" s="1"/>
  <c r="I901" i="1" a="1"/>
  <c r="I901" i="1" s="1"/>
  <c r="K1222" i="1" a="1"/>
  <c r="K1222" i="1" s="1"/>
  <c r="J1222" i="1" a="1"/>
  <c r="J1222" i="1" s="1"/>
  <c r="I1222" i="1" a="1"/>
  <c r="I1222" i="1" s="1"/>
  <c r="K1229" i="1" a="1"/>
  <c r="K1229" i="1" s="1"/>
  <c r="J1229" i="1" a="1"/>
  <c r="J1229" i="1" s="1"/>
  <c r="I1229" i="1" a="1"/>
  <c r="I1229" i="1" s="1"/>
  <c r="K422" i="1" a="1"/>
  <c r="K422" i="1" s="1"/>
  <c r="J422" i="1" a="1"/>
  <c r="J422" i="1" s="1"/>
  <c r="I422" i="1" a="1"/>
  <c r="I422" i="1" s="1"/>
  <c r="K744" i="1" a="1"/>
  <c r="K744" i="1" s="1"/>
  <c r="J744" i="1" a="1"/>
  <c r="J744" i="1" s="1"/>
  <c r="I744" i="1" a="1"/>
  <c r="I744" i="1" s="1"/>
  <c r="K108" i="1" a="1"/>
  <c r="K108" i="1" s="1"/>
  <c r="J108" i="1" a="1"/>
  <c r="J108" i="1" s="1"/>
  <c r="I108" i="1" a="1"/>
  <c r="I108" i="1" s="1"/>
  <c r="K739" i="1" a="1"/>
  <c r="K739" i="1" s="1"/>
  <c r="J739" i="1" a="1"/>
  <c r="J739" i="1" s="1"/>
  <c r="I739" i="1" a="1"/>
  <c r="I739" i="1" s="1"/>
  <c r="K259" i="1" a="1"/>
  <c r="K259" i="1" s="1"/>
  <c r="J259" i="1" a="1"/>
  <c r="J259" i="1" s="1"/>
  <c r="I259" i="1" a="1"/>
  <c r="I259" i="1" s="1"/>
  <c r="K1766" i="1" a="1"/>
  <c r="K1766" i="1" s="1"/>
  <c r="J1766" i="1" a="1"/>
  <c r="J1766" i="1" s="1"/>
  <c r="I1766" i="1" a="1"/>
  <c r="I1766" i="1" s="1"/>
  <c r="K562" i="1" a="1"/>
  <c r="K562" i="1" s="1"/>
  <c r="J562" i="1" a="1"/>
  <c r="J562" i="1" s="1"/>
  <c r="I562" i="1" a="1"/>
  <c r="I562" i="1" s="1"/>
  <c r="K2880" i="1" a="1"/>
  <c r="K2880" i="1" s="1"/>
  <c r="J2880" i="1" a="1"/>
  <c r="J2880" i="1" s="1"/>
  <c r="I2880" i="1" a="1"/>
  <c r="I2880" i="1" s="1"/>
  <c r="K2382" i="1" a="1"/>
  <c r="K2382" i="1" s="1"/>
  <c r="J2382" i="1" a="1"/>
  <c r="J2382" i="1" s="1"/>
  <c r="I2382" i="1" a="1"/>
  <c r="I2382" i="1" s="1"/>
  <c r="K1249" i="1" a="1"/>
  <c r="K1249" i="1" s="1"/>
  <c r="J1249" i="1" a="1"/>
  <c r="J1249" i="1" s="1"/>
  <c r="I1249" i="1" a="1"/>
  <c r="I1249" i="1" s="1"/>
  <c r="K2422" i="1" a="1"/>
  <c r="K2422" i="1" s="1"/>
  <c r="J2422" i="1" a="1"/>
  <c r="J2422" i="1" s="1"/>
  <c r="I2422" i="1" a="1"/>
  <c r="I2422" i="1" s="1"/>
  <c r="K1678" i="1" a="1"/>
  <c r="K1678" i="1" s="1"/>
  <c r="J1678" i="1" a="1"/>
  <c r="J1678" i="1" s="1"/>
  <c r="I1678" i="1" a="1"/>
  <c r="I1678" i="1" s="1"/>
  <c r="K2417" i="1" a="1"/>
  <c r="K2417" i="1" s="1"/>
  <c r="J2417" i="1" a="1"/>
  <c r="J2417" i="1" s="1"/>
  <c r="I2417" i="1" a="1"/>
  <c r="I2417" i="1" s="1"/>
  <c r="K2938" i="1" a="1"/>
  <c r="K2938" i="1" s="1"/>
  <c r="J2938" i="1" a="1"/>
  <c r="J2938" i="1" s="1"/>
  <c r="I2938" i="1" a="1"/>
  <c r="I2938" i="1" s="1"/>
  <c r="K1215" i="1" a="1"/>
  <c r="K1215" i="1" s="1"/>
  <c r="J1215" i="1" a="1"/>
  <c r="J1215" i="1" s="1"/>
  <c r="I1215" i="1" a="1"/>
  <c r="I1215" i="1" s="1"/>
  <c r="K1461" i="1" a="1"/>
  <c r="K1461" i="1" s="1"/>
  <c r="J1461" i="1" a="1"/>
  <c r="J1461" i="1" s="1"/>
  <c r="I1461" i="1" a="1"/>
  <c r="I1461" i="1" s="1"/>
  <c r="K3160" i="1" a="1"/>
  <c r="K3160" i="1" s="1"/>
  <c r="J3160" i="1" a="1"/>
  <c r="J3160" i="1" s="1"/>
  <c r="I3160" i="1" a="1"/>
  <c r="I3160" i="1" s="1"/>
  <c r="K550" i="1" a="1"/>
  <c r="K550" i="1" s="1"/>
  <c r="J550" i="1" a="1"/>
  <c r="J550" i="1" s="1"/>
  <c r="I550" i="1" a="1"/>
  <c r="I550" i="1" s="1"/>
  <c r="K2386" i="1" a="1"/>
  <c r="K2386" i="1" s="1"/>
  <c r="J2386" i="1" a="1"/>
  <c r="J2386" i="1" s="1"/>
  <c r="I2386" i="1" a="1"/>
  <c r="I2386" i="1" s="1"/>
  <c r="K130" i="1" a="1"/>
  <c r="K130" i="1" s="1"/>
  <c r="J130" i="1" a="1"/>
  <c r="J130" i="1" s="1"/>
  <c r="I130" i="1" a="1"/>
  <c r="I130" i="1" s="1"/>
  <c r="K1701" i="1" a="1"/>
  <c r="K1701" i="1" s="1"/>
  <c r="J1701" i="1" a="1"/>
  <c r="J1701" i="1" s="1"/>
  <c r="I1701" i="1" a="1"/>
  <c r="I1701" i="1" s="1"/>
  <c r="K99" i="1" a="1"/>
  <c r="K99" i="1" s="1"/>
  <c r="J99" i="1" a="1"/>
  <c r="J99" i="1" s="1"/>
  <c r="I99" i="1" a="1"/>
  <c r="I99" i="1" s="1"/>
  <c r="K399" i="1" a="1"/>
  <c r="K399" i="1" s="1"/>
  <c r="J399" i="1" a="1"/>
  <c r="J399" i="1" s="1"/>
  <c r="I399" i="1" a="1"/>
  <c r="I399" i="1" s="1"/>
  <c r="K1139" i="1" a="1"/>
  <c r="K1139" i="1" s="1"/>
  <c r="J1139" i="1" a="1"/>
  <c r="J1139" i="1" s="1"/>
  <c r="I1139" i="1" a="1"/>
  <c r="I1139" i="1" s="1"/>
  <c r="K1363" i="1" a="1"/>
  <c r="K1363" i="1" s="1"/>
  <c r="J1363" i="1" a="1"/>
  <c r="J1363" i="1" s="1"/>
  <c r="I1363" i="1" a="1"/>
  <c r="I1363" i="1" s="1"/>
  <c r="K3427" i="1" a="1"/>
  <c r="K3427" i="1" s="1"/>
  <c r="J3427" i="1" a="1"/>
  <c r="J3427" i="1" s="1"/>
  <c r="I3427" i="1" a="1"/>
  <c r="I3427" i="1" s="1"/>
  <c r="K2306" i="1" a="1"/>
  <c r="K2306" i="1" s="1"/>
  <c r="J2306" i="1" a="1"/>
  <c r="J2306" i="1" s="1"/>
  <c r="I2306" i="1" a="1"/>
  <c r="I2306" i="1" s="1"/>
  <c r="K3652" i="1" a="1"/>
  <c r="K3652" i="1" s="1"/>
  <c r="J3652" i="1" a="1"/>
  <c r="J3652" i="1" s="1"/>
  <c r="I3652" i="1" a="1"/>
  <c r="I3652" i="1" s="1"/>
  <c r="K2178" i="1" a="1"/>
  <c r="K2178" i="1" s="1"/>
  <c r="J2178" i="1" a="1"/>
  <c r="J2178" i="1" s="1"/>
  <c r="I2178" i="1" a="1"/>
  <c r="I2178" i="1" s="1"/>
  <c r="K2501" i="1" a="1"/>
  <c r="K2501" i="1" s="1"/>
  <c r="J2501" i="1" a="1"/>
  <c r="J2501" i="1" s="1"/>
  <c r="I2501" i="1" a="1"/>
  <c r="I2501" i="1" s="1"/>
  <c r="K1447" i="1" a="1"/>
  <c r="K1447" i="1" s="1"/>
  <c r="J1447" i="1" a="1"/>
  <c r="J1447" i="1" s="1"/>
  <c r="I1447" i="1" a="1"/>
  <c r="I1447" i="1" s="1"/>
  <c r="K193" i="1" a="1"/>
  <c r="K193" i="1" s="1"/>
  <c r="J193" i="1" a="1"/>
  <c r="J193" i="1" s="1"/>
  <c r="I193" i="1" a="1"/>
  <c r="I193" i="1" s="1"/>
  <c r="K3686" i="1" a="1"/>
  <c r="K3686" i="1" s="1"/>
  <c r="J3686" i="1" a="1"/>
  <c r="J3686" i="1" s="1"/>
  <c r="I3686" i="1" a="1"/>
  <c r="I3686" i="1" s="1"/>
  <c r="K3250" i="1" a="1"/>
  <c r="K3250" i="1" s="1"/>
  <c r="J3250" i="1" a="1"/>
  <c r="J3250" i="1" s="1"/>
  <c r="I3250" i="1" a="1"/>
  <c r="I3250" i="1" s="1"/>
  <c r="K3039" i="1" a="1"/>
  <c r="K3039" i="1" s="1"/>
  <c r="J3039" i="1" a="1"/>
  <c r="J3039" i="1" s="1"/>
  <c r="I3039" i="1" a="1"/>
  <c r="I3039" i="1" s="1"/>
  <c r="K3316" i="1" a="1"/>
  <c r="K3316" i="1" s="1"/>
  <c r="J3316" i="1" a="1"/>
  <c r="J3316" i="1" s="1"/>
  <c r="I3316" i="1" a="1"/>
  <c r="I3316" i="1" s="1"/>
  <c r="K3433" i="1" a="1"/>
  <c r="K3433" i="1" s="1"/>
  <c r="J3433" i="1" a="1"/>
  <c r="J3433" i="1" s="1"/>
  <c r="I3433" i="1" a="1"/>
  <c r="I3433" i="1" s="1"/>
  <c r="K1115" i="1" a="1"/>
  <c r="K1115" i="1" s="1"/>
  <c r="J1115" i="1" a="1"/>
  <c r="J1115" i="1" s="1"/>
  <c r="I1115" i="1" a="1"/>
  <c r="I1115" i="1" s="1"/>
  <c r="K2525" i="1" a="1"/>
  <c r="K2525" i="1" s="1"/>
  <c r="J2525" i="1" a="1"/>
  <c r="J2525" i="1" s="1"/>
  <c r="I2525" i="1" a="1"/>
  <c r="I2525" i="1" s="1"/>
  <c r="K1300" i="1" a="1"/>
  <c r="K1300" i="1" s="1"/>
  <c r="J1300" i="1" a="1"/>
  <c r="J1300" i="1" s="1"/>
  <c r="I1300" i="1" a="1"/>
  <c r="I1300" i="1" s="1"/>
  <c r="K3837" i="1" a="1"/>
  <c r="K3837" i="1" s="1"/>
  <c r="J3837" i="1" a="1"/>
  <c r="J3837" i="1" s="1"/>
  <c r="I3837" i="1" a="1"/>
  <c r="I3837" i="1" s="1"/>
  <c r="K1531" i="1" a="1"/>
  <c r="K1531" i="1" s="1"/>
  <c r="J1531" i="1" a="1"/>
  <c r="J1531" i="1" s="1"/>
  <c r="I1531" i="1" a="1"/>
  <c r="I1531" i="1" s="1"/>
  <c r="K3336" i="1" a="1"/>
  <c r="K3336" i="1" s="1"/>
  <c r="J3336" i="1" a="1"/>
  <c r="J3336" i="1" s="1"/>
  <c r="I3336" i="1" a="1"/>
  <c r="I3336" i="1" s="1"/>
  <c r="K935" i="1" a="1"/>
  <c r="K935" i="1" s="1"/>
  <c r="J935" i="1" a="1"/>
  <c r="J935" i="1" s="1"/>
  <c r="I935" i="1" a="1"/>
  <c r="I935" i="1" s="1"/>
  <c r="K1428" i="1" a="1"/>
  <c r="K1428" i="1" s="1"/>
  <c r="J1428" i="1" a="1"/>
  <c r="J1428" i="1" s="1"/>
  <c r="I1428" i="1" a="1"/>
  <c r="I1428" i="1" s="1"/>
  <c r="K383" i="1" a="1"/>
  <c r="K383" i="1" s="1"/>
  <c r="J383" i="1" a="1"/>
  <c r="J383" i="1" s="1"/>
  <c r="I383" i="1" a="1"/>
  <c r="I383" i="1" s="1"/>
  <c r="K171" i="1" a="1"/>
  <c r="K171" i="1" s="1"/>
  <c r="J171" i="1" a="1"/>
  <c r="J171" i="1" s="1"/>
  <c r="I171" i="1" a="1"/>
  <c r="I171" i="1" s="1"/>
  <c r="K3454" i="1" a="1"/>
  <c r="K3454" i="1" s="1"/>
  <c r="J3454" i="1" a="1"/>
  <c r="J3454" i="1" s="1"/>
  <c r="I3454" i="1" a="1"/>
  <c r="I3454" i="1" s="1"/>
  <c r="K3405" i="1" a="1"/>
  <c r="K3405" i="1" s="1"/>
  <c r="J3405" i="1" a="1"/>
  <c r="J3405" i="1" s="1"/>
  <c r="I3405" i="1" a="1"/>
  <c r="I3405" i="1" s="1"/>
  <c r="K913" i="1" a="1"/>
  <c r="K913" i="1" s="1"/>
  <c r="J913" i="1" a="1"/>
  <c r="J913" i="1" s="1"/>
  <c r="I913" i="1" a="1"/>
  <c r="I913" i="1" s="1"/>
  <c r="K960" i="1" a="1"/>
  <c r="K960" i="1" s="1"/>
  <c r="J960" i="1" a="1"/>
  <c r="J960" i="1" s="1"/>
  <c r="I960" i="1" a="1"/>
  <c r="I960" i="1" s="1"/>
  <c r="K1328" i="1" a="1"/>
  <c r="K1328" i="1" s="1"/>
  <c r="J1328" i="1" a="1"/>
  <c r="J1328" i="1" s="1"/>
  <c r="I1328" i="1" a="1"/>
  <c r="I1328" i="1" s="1"/>
  <c r="K1486" i="1" a="1"/>
  <c r="K1486" i="1" s="1"/>
  <c r="J1486" i="1" a="1"/>
  <c r="J1486" i="1" s="1"/>
  <c r="I1486" i="1" a="1"/>
  <c r="I1486" i="1" s="1"/>
  <c r="K1174" i="1" a="1"/>
  <c r="K1174" i="1" s="1"/>
  <c r="J1174" i="1" a="1"/>
  <c r="J1174" i="1" s="1"/>
  <c r="I1174" i="1" a="1"/>
  <c r="I1174" i="1" s="1"/>
  <c r="K2057" i="1" a="1"/>
  <c r="K2057" i="1" s="1"/>
  <c r="J2057" i="1" a="1"/>
  <c r="J2057" i="1" s="1"/>
  <c r="I2057" i="1" a="1"/>
  <c r="I2057" i="1" s="1"/>
  <c r="K1385" i="1" a="1"/>
  <c r="K1385" i="1" s="1"/>
  <c r="J1385" i="1" a="1"/>
  <c r="J1385" i="1" s="1"/>
  <c r="I1385" i="1" a="1"/>
  <c r="I1385" i="1" s="1"/>
  <c r="K3465" i="1" a="1"/>
  <c r="K3465" i="1" s="1"/>
  <c r="J3465" i="1" a="1"/>
  <c r="J3465" i="1" s="1"/>
  <c r="I3465" i="1" a="1"/>
  <c r="I3465" i="1" s="1"/>
  <c r="K799" i="1" a="1"/>
  <c r="K799" i="1" s="1"/>
  <c r="J799" i="1" a="1"/>
  <c r="J799" i="1" s="1"/>
  <c r="I799" i="1" a="1"/>
  <c r="I799" i="1" s="1"/>
  <c r="K296" i="1" a="1"/>
  <c r="K296" i="1" s="1"/>
  <c r="J296" i="1" a="1"/>
  <c r="J296" i="1" s="1"/>
  <c r="I296" i="1" a="1"/>
  <c r="I296" i="1" s="1"/>
  <c r="K2975" i="1" a="1"/>
  <c r="K2975" i="1" s="1"/>
  <c r="J2975" i="1" a="1"/>
  <c r="J2975" i="1" s="1"/>
  <c r="I2975" i="1" a="1"/>
  <c r="I2975" i="1" s="1"/>
  <c r="K2798" i="1" a="1"/>
  <c r="K2798" i="1" s="1"/>
  <c r="J2798" i="1" a="1"/>
  <c r="J2798" i="1" s="1"/>
  <c r="I2798" i="1" a="1"/>
  <c r="I2798" i="1" s="1"/>
  <c r="K1876" i="1" a="1"/>
  <c r="K1876" i="1" s="1"/>
  <c r="J1876" i="1" a="1"/>
  <c r="J1876" i="1" s="1"/>
  <c r="I1876" i="1" a="1"/>
  <c r="I1876" i="1" s="1"/>
  <c r="K415" i="1" a="1"/>
  <c r="K415" i="1" s="1"/>
  <c r="J415" i="1" a="1"/>
  <c r="J415" i="1" s="1"/>
  <c r="I415" i="1" a="1"/>
  <c r="I415" i="1" s="1"/>
  <c r="K1492" i="1" a="1"/>
  <c r="K1492" i="1" s="1"/>
  <c r="J1492" i="1" a="1"/>
  <c r="J1492" i="1" s="1"/>
  <c r="I1492" i="1" a="1"/>
  <c r="I1492" i="1" s="1"/>
  <c r="K357" i="1" a="1"/>
  <c r="K357" i="1" s="1"/>
  <c r="J357" i="1" a="1"/>
  <c r="J357" i="1" s="1"/>
  <c r="I357" i="1" a="1"/>
  <c r="I357" i="1" s="1"/>
  <c r="K2819" i="1" a="1"/>
  <c r="K2819" i="1" s="1"/>
  <c r="J2819" i="1" a="1"/>
  <c r="J2819" i="1" s="1"/>
  <c r="I2819" i="1" a="1"/>
  <c r="I2819" i="1" s="1"/>
  <c r="K1416" i="1" a="1"/>
  <c r="K1416" i="1" s="1"/>
  <c r="J1416" i="1" a="1"/>
  <c r="J1416" i="1" s="1"/>
  <c r="I1416" i="1" a="1"/>
  <c r="I1416" i="1" s="1"/>
  <c r="K2323" i="1" a="1"/>
  <c r="K2323" i="1" s="1"/>
  <c r="J2323" i="1" a="1"/>
  <c r="J2323" i="1" s="1"/>
  <c r="I2323" i="1" a="1"/>
  <c r="I2323" i="1" s="1"/>
  <c r="K1991" i="1" a="1"/>
  <c r="K1991" i="1" s="1"/>
  <c r="J1991" i="1" a="1"/>
  <c r="J1991" i="1" s="1"/>
  <c r="I1991" i="1" a="1"/>
  <c r="I1991" i="1" s="1"/>
  <c r="K846" i="1" a="1"/>
  <c r="K846" i="1" s="1"/>
  <c r="J846" i="1" a="1"/>
  <c r="J846" i="1" s="1"/>
  <c r="I846" i="1" a="1"/>
  <c r="I846" i="1" s="1"/>
  <c r="K3672" i="1" a="1"/>
  <c r="K3672" i="1" s="1"/>
  <c r="J3672" i="1" a="1"/>
  <c r="J3672" i="1" s="1"/>
  <c r="I3672" i="1" a="1"/>
  <c r="I3672" i="1" s="1"/>
  <c r="K3513" i="1" a="1"/>
  <c r="K3513" i="1" s="1"/>
  <c r="J3513" i="1" a="1"/>
  <c r="J3513" i="1" s="1"/>
  <c r="I3513" i="1" a="1"/>
  <c r="I3513" i="1" s="1"/>
  <c r="K2642" i="1" a="1"/>
  <c r="K2642" i="1" s="1"/>
  <c r="J2642" i="1" a="1"/>
  <c r="J2642" i="1" s="1"/>
  <c r="I2642" i="1" a="1"/>
  <c r="I2642" i="1" s="1"/>
  <c r="K3523" i="1" a="1"/>
  <c r="K3523" i="1" s="1"/>
  <c r="J3523" i="1" a="1"/>
  <c r="J3523" i="1" s="1"/>
  <c r="I3523" i="1" a="1"/>
  <c r="I3523" i="1" s="1"/>
  <c r="K3274" i="1" a="1"/>
  <c r="K3274" i="1" s="1"/>
  <c r="J3274" i="1" a="1"/>
  <c r="J3274" i="1" s="1"/>
  <c r="I3274" i="1" a="1"/>
  <c r="I3274" i="1" s="1"/>
  <c r="K3435" i="1" a="1"/>
  <c r="K3435" i="1" s="1"/>
  <c r="J3435" i="1" a="1"/>
  <c r="J3435" i="1" s="1"/>
  <c r="I3435" i="1" a="1"/>
  <c r="I3435" i="1" s="1"/>
  <c r="K3161" i="1" a="1"/>
  <c r="K3161" i="1" s="1"/>
  <c r="J3161" i="1" a="1"/>
  <c r="J3161" i="1" s="1"/>
  <c r="I3161" i="1" a="1"/>
  <c r="I3161" i="1" s="1"/>
  <c r="K833" i="1" a="1"/>
  <c r="K833" i="1" s="1"/>
  <c r="J833" i="1" a="1"/>
  <c r="J833" i="1" s="1"/>
  <c r="I833" i="1" a="1"/>
  <c r="I833" i="1" s="1"/>
  <c r="K463" i="1" a="1"/>
  <c r="K463" i="1" s="1"/>
  <c r="J463" i="1" a="1"/>
  <c r="J463" i="1" s="1"/>
  <c r="I463" i="1" a="1"/>
  <c r="I463" i="1" s="1"/>
  <c r="K1691" i="1" a="1"/>
  <c r="K1691" i="1" s="1"/>
  <c r="J1691" i="1" a="1"/>
  <c r="J1691" i="1" s="1"/>
  <c r="I1691" i="1" a="1"/>
  <c r="I1691" i="1" s="1"/>
  <c r="K1381" i="1" a="1"/>
  <c r="K1381" i="1" s="1"/>
  <c r="J1381" i="1" a="1"/>
  <c r="J1381" i="1" s="1"/>
  <c r="I1381" i="1" a="1"/>
  <c r="I1381" i="1" s="1"/>
  <c r="K2797" i="1" a="1"/>
  <c r="K2797" i="1" s="1"/>
  <c r="J2797" i="1" a="1"/>
  <c r="J2797" i="1" s="1"/>
  <c r="I2797" i="1" a="1"/>
  <c r="I2797" i="1" s="1"/>
  <c r="K1299" i="1" a="1"/>
  <c r="K1299" i="1" s="1"/>
  <c r="J1299" i="1" a="1"/>
  <c r="J1299" i="1" s="1"/>
  <c r="I1299" i="1" a="1"/>
  <c r="I1299" i="1" s="1"/>
  <c r="K187" i="1" a="1"/>
  <c r="K187" i="1" s="1"/>
  <c r="J187" i="1" a="1"/>
  <c r="J187" i="1" s="1"/>
  <c r="I187" i="1" a="1"/>
  <c r="I187" i="1" s="1"/>
  <c r="K179" i="1" a="1"/>
  <c r="K179" i="1" s="1"/>
  <c r="J179" i="1" a="1"/>
  <c r="J179" i="1" s="1"/>
  <c r="I179" i="1" a="1"/>
  <c r="I179" i="1" s="1"/>
  <c r="K932" i="1" a="1"/>
  <c r="K932" i="1" s="1"/>
  <c r="J932" i="1" a="1"/>
  <c r="J932" i="1" s="1"/>
  <c r="I932" i="1" a="1"/>
  <c r="I932" i="1" s="1"/>
  <c r="K222" i="1" a="1"/>
  <c r="K222" i="1" s="1"/>
  <c r="J222" i="1" a="1"/>
  <c r="J222" i="1" s="1"/>
  <c r="I222" i="1" a="1"/>
  <c r="I222" i="1" s="1"/>
  <c r="K609" i="1" a="1"/>
  <c r="K609" i="1" s="1"/>
  <c r="J609" i="1" a="1"/>
  <c r="J609" i="1" s="1"/>
  <c r="I609" i="1" a="1"/>
  <c r="I609" i="1" s="1"/>
  <c r="K276" i="1" a="1"/>
  <c r="K276" i="1" s="1"/>
  <c r="J276" i="1" a="1"/>
  <c r="J276" i="1" s="1"/>
  <c r="I276" i="1" a="1"/>
  <c r="I276" i="1" s="1"/>
  <c r="K2361" i="1" a="1"/>
  <c r="K2361" i="1" s="1"/>
  <c r="J2361" i="1" a="1"/>
  <c r="J2361" i="1" s="1"/>
  <c r="I2361" i="1" a="1"/>
  <c r="I2361" i="1" s="1"/>
  <c r="K1241" i="1" a="1"/>
  <c r="K1241" i="1" s="1"/>
  <c r="J1241" i="1" a="1"/>
  <c r="J1241" i="1" s="1"/>
  <c r="I1241" i="1" a="1"/>
  <c r="I1241" i="1" s="1"/>
  <c r="K1303" i="1" a="1"/>
  <c r="K1303" i="1" s="1"/>
  <c r="J1303" i="1" a="1"/>
  <c r="J1303" i="1" s="1"/>
  <c r="I1303" i="1" a="1"/>
  <c r="I1303" i="1" s="1"/>
  <c r="K1801" i="1" a="1"/>
  <c r="K1801" i="1" s="1"/>
  <c r="J1801" i="1" a="1"/>
  <c r="J1801" i="1" s="1"/>
  <c r="I1801" i="1" a="1"/>
  <c r="I1801" i="1" s="1"/>
  <c r="K1479" i="1" a="1"/>
  <c r="K1479" i="1" s="1"/>
  <c r="J1479" i="1" a="1"/>
  <c r="J1479" i="1" s="1"/>
  <c r="I1479" i="1" a="1"/>
  <c r="I1479" i="1" s="1"/>
  <c r="K1348" i="1" a="1"/>
  <c r="K1348" i="1" s="1"/>
  <c r="J1348" i="1" a="1"/>
  <c r="J1348" i="1" s="1"/>
  <c r="I1348" i="1" a="1"/>
  <c r="I1348" i="1" s="1"/>
  <c r="K677" i="1" a="1"/>
  <c r="K677" i="1" s="1"/>
  <c r="J677" i="1" a="1"/>
  <c r="J677" i="1" s="1"/>
  <c r="I677" i="1" a="1"/>
  <c r="I677" i="1" s="1"/>
  <c r="K1335" i="1" a="1"/>
  <c r="K1335" i="1" s="1"/>
  <c r="J1335" i="1" a="1"/>
  <c r="J1335" i="1" s="1"/>
  <c r="I1335" i="1" a="1"/>
  <c r="I1335" i="1" s="1"/>
  <c r="K942" i="1" a="1"/>
  <c r="K942" i="1" s="1"/>
  <c r="J942" i="1" a="1"/>
  <c r="J942" i="1" s="1"/>
  <c r="I942" i="1" a="1"/>
  <c r="I942" i="1" s="1"/>
  <c r="K1187" i="1" a="1"/>
  <c r="K1187" i="1" s="1"/>
  <c r="J1187" i="1" a="1"/>
  <c r="J1187" i="1" s="1"/>
  <c r="I1187" i="1" a="1"/>
  <c r="I1187" i="1" s="1"/>
  <c r="K2043" i="1" a="1"/>
  <c r="K2043" i="1" s="1"/>
  <c r="J2043" i="1" a="1"/>
  <c r="J2043" i="1" s="1"/>
  <c r="I2043" i="1" a="1"/>
  <c r="I2043" i="1" s="1"/>
  <c r="K2315" i="1" a="1"/>
  <c r="K2315" i="1" s="1"/>
  <c r="J2315" i="1" a="1"/>
  <c r="J2315" i="1" s="1"/>
  <c r="I2315" i="1" a="1"/>
  <c r="I2315" i="1" s="1"/>
  <c r="K2732" i="1" a="1"/>
  <c r="K2732" i="1" s="1"/>
  <c r="J2732" i="1" a="1"/>
  <c r="J2732" i="1" s="1"/>
  <c r="I2732" i="1" a="1"/>
  <c r="I2732" i="1" s="1"/>
  <c r="K725" i="1" a="1"/>
  <c r="K725" i="1" s="1"/>
  <c r="J725" i="1" a="1"/>
  <c r="J725" i="1" s="1"/>
  <c r="I725" i="1" a="1"/>
  <c r="I725" i="1" s="1"/>
  <c r="K274" i="1" a="1"/>
  <c r="K274" i="1" s="1"/>
  <c r="J274" i="1" a="1"/>
  <c r="J274" i="1" s="1"/>
  <c r="I274" i="1" a="1"/>
  <c r="I274" i="1" s="1"/>
  <c r="K427" i="1" a="1"/>
  <c r="K427" i="1" s="1"/>
  <c r="J427" i="1" a="1"/>
  <c r="J427" i="1" s="1"/>
  <c r="I427" i="1" a="1"/>
  <c r="I427" i="1" s="1"/>
  <c r="K163" i="1" a="1"/>
  <c r="K163" i="1" s="1"/>
  <c r="J163" i="1" a="1"/>
  <c r="J163" i="1" s="1"/>
  <c r="I163" i="1" a="1"/>
  <c r="I163" i="1" s="1"/>
  <c r="K2887" i="1" a="1"/>
  <c r="K2887" i="1" s="1"/>
  <c r="J2887" i="1" a="1"/>
  <c r="J2887" i="1" s="1"/>
  <c r="I2887" i="1" a="1"/>
  <c r="I2887" i="1" s="1"/>
  <c r="K599" i="1" a="1"/>
  <c r="K599" i="1" s="1"/>
  <c r="J599" i="1" a="1"/>
  <c r="J599" i="1" s="1"/>
  <c r="I599" i="1" a="1"/>
  <c r="I599" i="1" s="1"/>
  <c r="K657" i="1" a="1"/>
  <c r="K657" i="1" s="1"/>
  <c r="J657" i="1" a="1"/>
  <c r="J657" i="1" s="1"/>
  <c r="I657" i="1" a="1"/>
  <c r="I657" i="1" s="1"/>
  <c r="K3154" i="1" a="1"/>
  <c r="K3154" i="1" s="1"/>
  <c r="J3154" i="1" a="1"/>
  <c r="J3154" i="1" s="1"/>
  <c r="I3154" i="1" a="1"/>
  <c r="I3154" i="1" s="1"/>
  <c r="K106" i="1" a="1"/>
  <c r="K106" i="1" s="1"/>
  <c r="J106" i="1" a="1"/>
  <c r="J106" i="1" s="1"/>
  <c r="I106" i="1" a="1"/>
  <c r="I106" i="1" s="1"/>
  <c r="K3598" i="1" a="1"/>
  <c r="K3598" i="1" s="1"/>
  <c r="J3598" i="1" a="1"/>
  <c r="J3598" i="1" s="1"/>
  <c r="I3598" i="1" a="1"/>
  <c r="I3598" i="1" s="1"/>
  <c r="K1021" i="1" a="1"/>
  <c r="K1021" i="1" s="1"/>
  <c r="J1021" i="1" a="1"/>
  <c r="J1021" i="1" s="1"/>
  <c r="I1021" i="1" a="1"/>
  <c r="I1021" i="1" s="1"/>
  <c r="K1074" i="1" a="1"/>
  <c r="K1074" i="1" s="1"/>
  <c r="J1074" i="1" a="1"/>
  <c r="J1074" i="1" s="1"/>
  <c r="I1074" i="1" a="1"/>
  <c r="I1074" i="1" s="1"/>
  <c r="K279" i="1" a="1"/>
  <c r="K279" i="1" s="1"/>
  <c r="J279" i="1" a="1"/>
  <c r="J279" i="1" s="1"/>
  <c r="I279" i="1" a="1"/>
  <c r="I279" i="1" s="1"/>
  <c r="K987" i="1" a="1"/>
  <c r="K987" i="1" s="1"/>
  <c r="J987" i="1" a="1"/>
  <c r="J987" i="1" s="1"/>
  <c r="I987" i="1" a="1"/>
  <c r="I987" i="1" s="1"/>
  <c r="K1063" i="1" a="1"/>
  <c r="K1063" i="1" s="1"/>
  <c r="J1063" i="1" a="1"/>
  <c r="J1063" i="1" s="1"/>
  <c r="I1063" i="1" a="1"/>
  <c r="I1063" i="1" s="1"/>
  <c r="K2050" i="1" a="1"/>
  <c r="K2050" i="1" s="1"/>
  <c r="J2050" i="1" a="1"/>
  <c r="J2050" i="1" s="1"/>
  <c r="I2050" i="1" a="1"/>
  <c r="I2050" i="1" s="1"/>
  <c r="K1121" i="1" a="1"/>
  <c r="K1121" i="1" s="1"/>
  <c r="J1121" i="1" a="1"/>
  <c r="J1121" i="1" s="1"/>
  <c r="I1121" i="1" a="1"/>
  <c r="I1121" i="1" s="1"/>
  <c r="K2444" i="1" a="1"/>
  <c r="K2444" i="1" s="1"/>
  <c r="J2444" i="1" a="1"/>
  <c r="J2444" i="1" s="1"/>
  <c r="I2444" i="1" a="1"/>
  <c r="I2444" i="1" s="1"/>
  <c r="K644" i="1" a="1"/>
  <c r="K644" i="1" s="1"/>
  <c r="J644" i="1" a="1"/>
  <c r="J644" i="1" s="1"/>
  <c r="I644" i="1" a="1"/>
  <c r="I644" i="1" s="1"/>
  <c r="K868" i="1" a="1"/>
  <c r="K868" i="1" s="1"/>
  <c r="J868" i="1" a="1"/>
  <c r="J868" i="1" s="1"/>
  <c r="I868" i="1" a="1"/>
  <c r="I868" i="1" s="1"/>
  <c r="K1032" i="1" a="1"/>
  <c r="K1032" i="1" s="1"/>
  <c r="J1032" i="1" a="1"/>
  <c r="J1032" i="1" s="1"/>
  <c r="I1032" i="1" a="1"/>
  <c r="I1032" i="1" s="1"/>
  <c r="K1318" i="1" a="1"/>
  <c r="K1318" i="1" s="1"/>
  <c r="J1318" i="1" a="1"/>
  <c r="J1318" i="1" s="1"/>
  <c r="I1318" i="1" a="1"/>
  <c r="I1318" i="1" s="1"/>
  <c r="K3563" i="1" a="1"/>
  <c r="K3563" i="1" s="1"/>
  <c r="J3563" i="1" a="1"/>
  <c r="J3563" i="1" s="1"/>
  <c r="I3563" i="1" a="1"/>
  <c r="I3563" i="1" s="1"/>
  <c r="K3601" i="1" a="1"/>
  <c r="K3601" i="1" s="1"/>
  <c r="J3601" i="1" a="1"/>
  <c r="J3601" i="1" s="1"/>
  <c r="I3601" i="1" a="1"/>
  <c r="I3601" i="1" s="1"/>
  <c r="K608" i="1" a="1"/>
  <c r="K608" i="1" s="1"/>
  <c r="J608" i="1" a="1"/>
  <c r="J608" i="1" s="1"/>
  <c r="I608" i="1" a="1"/>
  <c r="I608" i="1" s="1"/>
  <c r="K969" i="1" a="1"/>
  <c r="K969" i="1" s="1"/>
  <c r="J969" i="1" a="1"/>
  <c r="J969" i="1" s="1"/>
  <c r="I969" i="1" a="1"/>
  <c r="I969" i="1" s="1"/>
  <c r="K1043" i="1" a="1"/>
  <c r="K1043" i="1" s="1"/>
  <c r="J1043" i="1" a="1"/>
  <c r="J1043" i="1" s="1"/>
  <c r="I1043" i="1" a="1"/>
  <c r="I1043" i="1" s="1"/>
  <c r="K1029" i="1" a="1"/>
  <c r="K1029" i="1" s="1"/>
  <c r="J1029" i="1" a="1"/>
  <c r="J1029" i="1" s="1"/>
  <c r="I1029" i="1" a="1"/>
  <c r="I1029" i="1" s="1"/>
  <c r="K2659" i="1" a="1"/>
  <c r="K2659" i="1" s="1"/>
  <c r="J2659" i="1" a="1"/>
  <c r="J2659" i="1" s="1"/>
  <c r="I2659" i="1" a="1"/>
  <c r="I2659" i="1" s="1"/>
  <c r="K1316" i="1" a="1"/>
  <c r="K1316" i="1" s="1"/>
  <c r="J1316" i="1" a="1"/>
  <c r="J1316" i="1" s="1"/>
  <c r="I1316" i="1" a="1"/>
  <c r="I1316" i="1" s="1"/>
  <c r="K1049" i="1" a="1"/>
  <c r="K1049" i="1" s="1"/>
  <c r="J1049" i="1" a="1"/>
  <c r="J1049" i="1" s="1"/>
  <c r="I1049" i="1" a="1"/>
  <c r="I1049" i="1" s="1"/>
  <c r="K1035" i="1" a="1"/>
  <c r="K1035" i="1" s="1"/>
  <c r="J1035" i="1" a="1"/>
  <c r="J1035" i="1" s="1"/>
  <c r="I1035" i="1" a="1"/>
  <c r="I1035" i="1" s="1"/>
  <c r="K845" i="1" a="1"/>
  <c r="K845" i="1" s="1"/>
  <c r="J845" i="1" a="1"/>
  <c r="J845" i="1" s="1"/>
  <c r="I845" i="1" a="1"/>
  <c r="I845" i="1" s="1"/>
  <c r="K3052" i="1" a="1"/>
  <c r="K3052" i="1" s="1"/>
  <c r="J3052" i="1" a="1"/>
  <c r="J3052" i="1" s="1"/>
  <c r="I3052" i="1" a="1"/>
  <c r="I3052" i="1" s="1"/>
  <c r="K1979" i="1" a="1"/>
  <c r="K1979" i="1" s="1"/>
  <c r="J1979" i="1" a="1"/>
  <c r="J1979" i="1" s="1"/>
  <c r="I1979" i="1" a="1"/>
  <c r="I1979" i="1" s="1"/>
  <c r="K712" i="1" a="1"/>
  <c r="K712" i="1" s="1"/>
  <c r="J712" i="1" a="1"/>
  <c r="J712" i="1" s="1"/>
  <c r="I712" i="1" a="1"/>
  <c r="I712" i="1" s="1"/>
  <c r="K290" i="1" a="1"/>
  <c r="K290" i="1" s="1"/>
  <c r="J290" i="1" a="1"/>
  <c r="J290" i="1" s="1"/>
  <c r="I290" i="1" a="1"/>
  <c r="I290" i="1" s="1"/>
  <c r="K1390" i="1" a="1"/>
  <c r="K1390" i="1" s="1"/>
  <c r="J1390" i="1" a="1"/>
  <c r="J1390" i="1" s="1"/>
  <c r="I1390" i="1" a="1"/>
  <c r="I1390" i="1" s="1"/>
  <c r="K965" i="1" a="1"/>
  <c r="K965" i="1" s="1"/>
  <c r="J965" i="1" a="1"/>
  <c r="J965" i="1" s="1"/>
  <c r="I965" i="1" a="1"/>
  <c r="I965" i="1" s="1"/>
  <c r="K3106" i="1" a="1"/>
  <c r="K3106" i="1" s="1"/>
  <c r="J3106" i="1" a="1"/>
  <c r="J3106" i="1" s="1"/>
  <c r="I3106" i="1" a="1"/>
  <c r="I3106" i="1" s="1"/>
  <c r="K2723" i="1" a="1"/>
  <c r="K2723" i="1" s="1"/>
  <c r="J2723" i="1" a="1"/>
  <c r="J2723" i="1" s="1"/>
  <c r="I2723" i="1" a="1"/>
  <c r="I2723" i="1" s="1"/>
  <c r="K691" i="1" a="1"/>
  <c r="K691" i="1" s="1"/>
  <c r="J691" i="1" a="1"/>
  <c r="J691" i="1" s="1"/>
  <c r="I691" i="1" a="1"/>
  <c r="I691" i="1" s="1"/>
  <c r="K894" i="1" a="1"/>
  <c r="K894" i="1" s="1"/>
  <c r="J894" i="1" a="1"/>
  <c r="J894" i="1" s="1"/>
  <c r="I894" i="1" a="1"/>
  <c r="I894" i="1" s="1"/>
  <c r="K2720" i="1" a="1"/>
  <c r="K2720" i="1" s="1"/>
  <c r="J2720" i="1" a="1"/>
  <c r="J2720" i="1" s="1"/>
  <c r="I2720" i="1" a="1"/>
  <c r="I2720" i="1" s="1"/>
  <c r="K2722" i="1" a="1"/>
  <c r="K2722" i="1" s="1"/>
  <c r="J2722" i="1" a="1"/>
  <c r="J2722" i="1" s="1"/>
  <c r="I2722" i="1" a="1"/>
  <c r="I2722" i="1" s="1"/>
  <c r="K2646" i="1" a="1"/>
  <c r="K2646" i="1" s="1"/>
  <c r="J2646" i="1" a="1"/>
  <c r="J2646" i="1" s="1"/>
  <c r="I2646" i="1" a="1"/>
  <c r="I2646" i="1" s="1"/>
  <c r="K73" i="1" a="1"/>
  <c r="K73" i="1" s="1"/>
  <c r="J73" i="1" a="1"/>
  <c r="J73" i="1" s="1"/>
  <c r="I73" i="1" a="1"/>
  <c r="I73" i="1" s="1"/>
  <c r="K2713" i="1" a="1"/>
  <c r="K2713" i="1" s="1"/>
  <c r="J2713" i="1" a="1"/>
  <c r="J2713" i="1" s="1"/>
  <c r="I2713" i="1" a="1"/>
  <c r="I2713" i="1" s="1"/>
  <c r="K443" i="1" a="1"/>
  <c r="K443" i="1" s="1"/>
  <c r="J443" i="1" a="1"/>
  <c r="J443" i="1" s="1"/>
  <c r="I443" i="1" a="1"/>
  <c r="I443" i="1" s="1"/>
  <c r="K2730" i="1" a="1"/>
  <c r="K2730" i="1" s="1"/>
  <c r="J2730" i="1" a="1"/>
  <c r="J2730" i="1" s="1"/>
  <c r="I2730" i="1" a="1"/>
  <c r="I2730" i="1" s="1"/>
  <c r="K1802" i="1" a="1"/>
  <c r="K1802" i="1" s="1"/>
  <c r="J1802" i="1" a="1"/>
  <c r="J1802" i="1" s="1"/>
  <c r="I1802" i="1" a="1"/>
  <c r="I1802" i="1" s="1"/>
  <c r="K1023" i="1" a="1"/>
  <c r="K1023" i="1" s="1"/>
  <c r="J1023" i="1" a="1"/>
  <c r="J1023" i="1" s="1"/>
  <c r="I1023" i="1" a="1"/>
  <c r="I1023" i="1" s="1"/>
  <c r="K1256" i="1" a="1"/>
  <c r="K1256" i="1" s="1"/>
  <c r="J1256" i="1" a="1"/>
  <c r="J1256" i="1" s="1"/>
  <c r="I1256" i="1" a="1"/>
  <c r="I1256" i="1" s="1"/>
  <c r="K1033" i="1" a="1"/>
  <c r="K1033" i="1" s="1"/>
  <c r="J1033" i="1" a="1"/>
  <c r="J1033" i="1" s="1"/>
  <c r="I1033" i="1" a="1"/>
  <c r="I1033" i="1" s="1"/>
  <c r="K2354" i="1" a="1"/>
  <c r="K2354" i="1" s="1"/>
  <c r="J2354" i="1" a="1"/>
  <c r="J2354" i="1" s="1"/>
  <c r="I2354" i="1" a="1"/>
  <c r="I2354" i="1" s="1"/>
  <c r="K3477" i="1" a="1"/>
  <c r="K3477" i="1" s="1"/>
  <c r="J3477" i="1" a="1"/>
  <c r="J3477" i="1" s="1"/>
  <c r="I3477" i="1" a="1"/>
  <c r="I3477" i="1" s="1"/>
  <c r="K3141" i="1" a="1"/>
  <c r="K3141" i="1" s="1"/>
  <c r="J3141" i="1" a="1"/>
  <c r="J3141" i="1" s="1"/>
  <c r="I3141" i="1" a="1"/>
  <c r="I3141" i="1" s="1"/>
  <c r="K909" i="1" a="1"/>
  <c r="K909" i="1" s="1"/>
  <c r="J909" i="1" a="1"/>
  <c r="J909" i="1" s="1"/>
  <c r="I909" i="1" a="1"/>
  <c r="I909" i="1" s="1"/>
  <c r="K1212" i="1" a="1"/>
  <c r="K1212" i="1" s="1"/>
  <c r="J1212" i="1" a="1"/>
  <c r="J1212" i="1" s="1"/>
  <c r="I1212" i="1" a="1"/>
  <c r="I1212" i="1" s="1"/>
  <c r="K1218" i="1" a="1"/>
  <c r="K1218" i="1" s="1"/>
  <c r="J1218" i="1" a="1"/>
  <c r="J1218" i="1" s="1"/>
  <c r="I1218" i="1" a="1"/>
  <c r="I1218" i="1" s="1"/>
  <c r="K1958" i="1" a="1"/>
  <c r="K1958" i="1" s="1"/>
  <c r="J1958" i="1" a="1"/>
  <c r="J1958" i="1" s="1"/>
  <c r="I1958" i="1" a="1"/>
  <c r="I1958" i="1" s="1"/>
  <c r="K766" i="1" a="1"/>
  <c r="K766" i="1" s="1"/>
  <c r="J766" i="1" a="1"/>
  <c r="J766" i="1" s="1"/>
  <c r="I766" i="1" a="1"/>
  <c r="I766" i="1" s="1"/>
  <c r="K902" i="1" a="1"/>
  <c r="K902" i="1" s="1"/>
  <c r="J902" i="1" a="1"/>
  <c r="J902" i="1" s="1"/>
  <c r="I902" i="1" a="1"/>
  <c r="I902" i="1" s="1"/>
  <c r="K1233" i="1" a="1"/>
  <c r="K1233" i="1" s="1"/>
  <c r="J1233" i="1" a="1"/>
  <c r="J1233" i="1" s="1"/>
  <c r="I1233" i="1" a="1"/>
  <c r="I1233" i="1" s="1"/>
  <c r="K1196" i="1" a="1"/>
  <c r="K1196" i="1" s="1"/>
  <c r="J1196" i="1" a="1"/>
  <c r="J1196" i="1" s="1"/>
  <c r="I1196" i="1" a="1"/>
  <c r="I1196" i="1" s="1"/>
  <c r="K1240" i="1" a="1"/>
  <c r="K1240" i="1" s="1"/>
  <c r="J1240" i="1" a="1"/>
  <c r="J1240" i="1" s="1"/>
  <c r="I1240" i="1" a="1"/>
  <c r="I1240" i="1" s="1"/>
  <c r="K940" i="1" a="1"/>
  <c r="K940" i="1" s="1"/>
  <c r="J940" i="1" a="1"/>
  <c r="J940" i="1" s="1"/>
  <c r="I940" i="1" a="1"/>
  <c r="I940" i="1" s="1"/>
  <c r="K1951" i="1" a="1"/>
  <c r="K1951" i="1" s="1"/>
  <c r="J1951" i="1" a="1"/>
  <c r="J1951" i="1" s="1"/>
  <c r="I1951" i="1" a="1"/>
  <c r="I1951" i="1" s="1"/>
  <c r="K944" i="1" a="1"/>
  <c r="K944" i="1" s="1"/>
  <c r="J944" i="1" a="1"/>
  <c r="J944" i="1" s="1"/>
  <c r="I944" i="1" a="1"/>
  <c r="I944" i="1" s="1"/>
  <c r="K952" i="1" a="1"/>
  <c r="K952" i="1" s="1"/>
  <c r="J952" i="1" a="1"/>
  <c r="J952" i="1" s="1"/>
  <c r="I952" i="1" a="1"/>
  <c r="I952" i="1" s="1"/>
  <c r="K939" i="1" a="1"/>
  <c r="K939" i="1" s="1"/>
  <c r="J939" i="1" a="1"/>
  <c r="J939" i="1" s="1"/>
  <c r="I939" i="1" a="1"/>
  <c r="I939" i="1" s="1"/>
  <c r="K1604" i="1" a="1"/>
  <c r="K1604" i="1" s="1"/>
  <c r="J1604" i="1" a="1"/>
  <c r="J1604" i="1" s="1"/>
  <c r="I1604" i="1" a="1"/>
  <c r="I1604" i="1" s="1"/>
  <c r="K1445" i="1" a="1"/>
  <c r="K1445" i="1" s="1"/>
  <c r="J1445" i="1" a="1"/>
  <c r="J1445" i="1" s="1"/>
  <c r="I1445" i="1" a="1"/>
  <c r="I1445" i="1" s="1"/>
  <c r="K672" i="1" a="1"/>
  <c r="K672" i="1" s="1"/>
  <c r="J672" i="1" a="1"/>
  <c r="J672" i="1" s="1"/>
  <c r="I672" i="1" a="1"/>
  <c r="I672" i="1" s="1"/>
  <c r="K2847" i="1" a="1"/>
  <c r="K2847" i="1" s="1"/>
  <c r="J2847" i="1" a="1"/>
  <c r="J2847" i="1" s="1"/>
  <c r="I2847" i="1" a="1"/>
  <c r="I2847" i="1" s="1"/>
  <c r="K2848" i="1" a="1"/>
  <c r="K2848" i="1" s="1"/>
  <c r="J2848" i="1" a="1"/>
  <c r="J2848" i="1" s="1"/>
  <c r="I2848" i="1" a="1"/>
  <c r="I2848" i="1" s="1"/>
  <c r="K2114" i="1" a="1"/>
  <c r="K2114" i="1" s="1"/>
  <c r="J2114" i="1" a="1"/>
  <c r="J2114" i="1" s="1"/>
  <c r="I2114" i="1" a="1"/>
  <c r="I2114" i="1" s="1"/>
  <c r="K2753" i="1" a="1"/>
  <c r="K2753" i="1" s="1"/>
  <c r="J2753" i="1" a="1"/>
  <c r="J2753" i="1" s="1"/>
  <c r="I2753" i="1" a="1"/>
  <c r="I2753" i="1" s="1"/>
  <c r="K1460" i="1" a="1"/>
  <c r="K1460" i="1" s="1"/>
  <c r="J1460" i="1" a="1"/>
  <c r="J1460" i="1" s="1"/>
  <c r="I1460" i="1" a="1"/>
  <c r="I1460" i="1" s="1"/>
  <c r="K3483" i="1" a="1"/>
  <c r="K3483" i="1" s="1"/>
  <c r="J3483" i="1" a="1"/>
  <c r="J3483" i="1" s="1"/>
  <c r="I3483" i="1" a="1"/>
  <c r="I3483" i="1" s="1"/>
  <c r="K2176" i="1" a="1"/>
  <c r="K2176" i="1" s="1"/>
  <c r="J2176" i="1" a="1"/>
  <c r="J2176" i="1" s="1"/>
  <c r="I2176" i="1" a="1"/>
  <c r="I2176" i="1" s="1"/>
  <c r="K3237" i="1" a="1"/>
  <c r="K3237" i="1" s="1"/>
  <c r="J3237" i="1" a="1"/>
  <c r="J3237" i="1" s="1"/>
  <c r="I3237" i="1" a="1"/>
  <c r="I3237" i="1" s="1"/>
  <c r="K1225" i="1" a="1"/>
  <c r="K1225" i="1" s="1"/>
  <c r="J1225" i="1" a="1"/>
  <c r="J1225" i="1" s="1"/>
  <c r="I1225" i="1" a="1"/>
  <c r="I1225" i="1" s="1"/>
  <c r="K3278" i="1" a="1"/>
  <c r="K3278" i="1" s="1"/>
  <c r="J3278" i="1" a="1"/>
  <c r="J3278" i="1" s="1"/>
  <c r="I3278" i="1" a="1"/>
  <c r="I3278" i="1" s="1"/>
  <c r="K2893" i="1" a="1"/>
  <c r="K2893" i="1" s="1"/>
  <c r="J2893" i="1" a="1"/>
  <c r="J2893" i="1" s="1"/>
  <c r="I2893" i="1" a="1"/>
  <c r="I2893" i="1" s="1"/>
  <c r="K2045" i="1" a="1"/>
  <c r="K2045" i="1" s="1"/>
  <c r="J2045" i="1" a="1"/>
  <c r="J2045" i="1" s="1"/>
  <c r="I2045" i="1" a="1"/>
  <c r="I2045" i="1" s="1"/>
  <c r="K221" i="1" a="1"/>
  <c r="K221" i="1" s="1"/>
  <c r="J221" i="1" a="1"/>
  <c r="J221" i="1" s="1"/>
  <c r="I221" i="1" a="1"/>
  <c r="I221" i="1" s="1"/>
  <c r="K3040" i="1" a="1"/>
  <c r="K3040" i="1" s="1"/>
  <c r="J3040" i="1" a="1"/>
  <c r="J3040" i="1" s="1"/>
  <c r="I3040" i="1" a="1"/>
  <c r="I3040" i="1" s="1"/>
  <c r="K2496" i="1" a="1"/>
  <c r="K2496" i="1" s="1"/>
  <c r="J2496" i="1" a="1"/>
  <c r="J2496" i="1" s="1"/>
  <c r="I2496" i="1" a="1"/>
  <c r="I2496" i="1" s="1"/>
  <c r="K3056" i="1" a="1"/>
  <c r="K3056" i="1" s="1"/>
  <c r="J3056" i="1" a="1"/>
  <c r="J3056" i="1" s="1"/>
  <c r="I3056" i="1" a="1"/>
  <c r="I3056" i="1" s="1"/>
  <c r="K2579" i="1" a="1"/>
  <c r="K2579" i="1" s="1"/>
  <c r="J2579" i="1" a="1"/>
  <c r="J2579" i="1" s="1"/>
  <c r="I2579" i="1" a="1"/>
  <c r="I2579" i="1" s="1"/>
  <c r="K2476" i="1" a="1"/>
  <c r="K2476" i="1" s="1"/>
  <c r="J2476" i="1" a="1"/>
  <c r="J2476" i="1" s="1"/>
  <c r="I2476" i="1" a="1"/>
  <c r="I2476" i="1" s="1"/>
  <c r="K1999" i="1" a="1"/>
  <c r="K1999" i="1" s="1"/>
  <c r="J1999" i="1" a="1"/>
  <c r="J1999" i="1" s="1"/>
  <c r="I1999" i="1" a="1"/>
  <c r="I1999" i="1" s="1"/>
  <c r="K2308" i="1" a="1"/>
  <c r="K2308" i="1" s="1"/>
  <c r="J2308" i="1" a="1"/>
  <c r="J2308" i="1" s="1"/>
  <c r="I2308" i="1" a="1"/>
  <c r="I2308" i="1" s="1"/>
  <c r="K2024" i="1" a="1"/>
  <c r="K2024" i="1" s="1"/>
  <c r="J2024" i="1" a="1"/>
  <c r="J2024" i="1" s="1"/>
  <c r="I2024" i="1" a="1"/>
  <c r="I2024" i="1" s="1"/>
  <c r="K896" i="1" a="1"/>
  <c r="K896" i="1" s="1"/>
  <c r="J896" i="1" a="1"/>
  <c r="J896" i="1" s="1"/>
  <c r="I896" i="1" a="1"/>
  <c r="I896" i="1" s="1"/>
  <c r="K204" i="1" a="1"/>
  <c r="K204" i="1" s="1"/>
  <c r="J204" i="1" a="1"/>
  <c r="J204" i="1" s="1"/>
  <c r="I204" i="1" a="1"/>
  <c r="I204" i="1" s="1"/>
  <c r="K2879" i="1" a="1"/>
  <c r="K2879" i="1" s="1"/>
  <c r="J2879" i="1" a="1"/>
  <c r="J2879" i="1" s="1"/>
  <c r="I2879" i="1" a="1"/>
  <c r="I2879" i="1" s="1"/>
  <c r="K337" i="1" a="1"/>
  <c r="K337" i="1" s="1"/>
  <c r="J337" i="1" a="1"/>
  <c r="J337" i="1" s="1"/>
  <c r="I337" i="1" a="1"/>
  <c r="I337" i="1" s="1"/>
  <c r="K2410" i="1" a="1"/>
  <c r="K2410" i="1" s="1"/>
  <c r="J2410" i="1" a="1"/>
  <c r="J2410" i="1" s="1"/>
  <c r="I2410" i="1" a="1"/>
  <c r="I2410" i="1" s="1"/>
  <c r="K1224" i="1" a="1"/>
  <c r="K1224" i="1" s="1"/>
  <c r="J1224" i="1" a="1"/>
  <c r="J1224" i="1" s="1"/>
  <c r="I1224" i="1" a="1"/>
  <c r="I1224" i="1" s="1"/>
  <c r="K3281" i="1" a="1"/>
  <c r="K3281" i="1" s="1"/>
  <c r="J3281" i="1" a="1"/>
  <c r="J3281" i="1" s="1"/>
  <c r="I3281" i="1" a="1"/>
  <c r="I3281" i="1" s="1"/>
  <c r="K3275" i="1" a="1"/>
  <c r="K3275" i="1" s="1"/>
  <c r="J3275" i="1" a="1"/>
  <c r="J3275" i="1" s="1"/>
  <c r="I3275" i="1" a="1"/>
  <c r="I3275" i="1" s="1"/>
  <c r="K3296" i="1" a="1"/>
  <c r="K3296" i="1" s="1"/>
  <c r="J3296" i="1" a="1"/>
  <c r="J3296" i="1" s="1"/>
  <c r="I3296" i="1" a="1"/>
  <c r="I3296" i="1" s="1"/>
  <c r="K3471" i="1" a="1"/>
  <c r="K3471" i="1" s="1"/>
  <c r="J3471" i="1" a="1"/>
  <c r="J3471" i="1" s="1"/>
  <c r="I3471" i="1" a="1"/>
  <c r="I3471" i="1" s="1"/>
  <c r="K2820" i="1" a="1"/>
  <c r="K2820" i="1" s="1"/>
  <c r="J2820" i="1" a="1"/>
  <c r="J2820" i="1" s="1"/>
  <c r="I2820" i="1" a="1"/>
  <c r="I2820" i="1" s="1"/>
  <c r="K2742" i="1" a="1"/>
  <c r="K2742" i="1" s="1"/>
  <c r="J2742" i="1" a="1"/>
  <c r="J2742" i="1" s="1"/>
  <c r="I2742" i="1" a="1"/>
  <c r="I2742" i="1" s="1"/>
  <c r="K3046" i="1" a="1"/>
  <c r="K3046" i="1" s="1"/>
  <c r="J3046" i="1" a="1"/>
  <c r="J3046" i="1" s="1"/>
  <c r="I3046" i="1" a="1"/>
  <c r="I3046" i="1" s="1"/>
  <c r="K3073" i="1" a="1"/>
  <c r="K3073" i="1" s="1"/>
  <c r="J3073" i="1" a="1"/>
  <c r="J3073" i="1" s="1"/>
  <c r="I3073" i="1" a="1"/>
  <c r="I3073" i="1" s="1"/>
  <c r="K3088" i="1" a="1"/>
  <c r="K3088" i="1" s="1"/>
  <c r="J3088" i="1" a="1"/>
  <c r="J3088" i="1" s="1"/>
  <c r="I3088" i="1" a="1"/>
  <c r="I3088" i="1" s="1"/>
  <c r="K1861" i="1" a="1"/>
  <c r="K1861" i="1" s="1"/>
  <c r="J1861" i="1" a="1"/>
  <c r="J1861" i="1" s="1"/>
  <c r="I1861" i="1" a="1"/>
  <c r="I1861" i="1" s="1"/>
  <c r="K3048" i="1" a="1"/>
  <c r="K3048" i="1" s="1"/>
  <c r="J3048" i="1" a="1"/>
  <c r="J3048" i="1" s="1"/>
  <c r="I3048" i="1" a="1"/>
  <c r="I3048" i="1" s="1"/>
  <c r="K1901" i="1" a="1"/>
  <c r="K1901" i="1" s="1"/>
  <c r="J1901" i="1" a="1"/>
  <c r="J1901" i="1" s="1"/>
  <c r="I1901" i="1" a="1"/>
  <c r="I1901" i="1" s="1"/>
  <c r="K1867" i="1" a="1"/>
  <c r="K1867" i="1" s="1"/>
  <c r="J1867" i="1" a="1"/>
  <c r="J1867" i="1" s="1"/>
  <c r="I1867" i="1" a="1"/>
  <c r="I1867" i="1" s="1"/>
  <c r="K2342" i="1" a="1"/>
  <c r="K2342" i="1" s="1"/>
  <c r="J2342" i="1" a="1"/>
  <c r="J2342" i="1" s="1"/>
  <c r="I2342" i="1" a="1"/>
  <c r="I2342" i="1" s="1"/>
  <c r="K1879" i="1" a="1"/>
  <c r="K1879" i="1" s="1"/>
  <c r="J1879" i="1" a="1"/>
  <c r="J1879" i="1" s="1"/>
  <c r="I1879" i="1" a="1"/>
  <c r="I1879" i="1" s="1"/>
  <c r="K2471" i="1" a="1"/>
  <c r="K2471" i="1" s="1"/>
  <c r="J2471" i="1" a="1"/>
  <c r="J2471" i="1" s="1"/>
  <c r="I2471" i="1" a="1"/>
  <c r="I2471" i="1" s="1"/>
  <c r="K2340" i="1" a="1"/>
  <c r="K2340" i="1" s="1"/>
  <c r="J2340" i="1" a="1"/>
  <c r="J2340" i="1" s="1"/>
  <c r="I2340" i="1" a="1"/>
  <c r="I2340" i="1" s="1"/>
  <c r="K2894" i="1" a="1"/>
  <c r="K2894" i="1" s="1"/>
  <c r="J2894" i="1" a="1"/>
  <c r="J2894" i="1" s="1"/>
  <c r="I2894" i="1" a="1"/>
  <c r="I2894" i="1" s="1"/>
  <c r="K2530" i="1" a="1"/>
  <c r="K2530" i="1" s="1"/>
  <c r="J2530" i="1" a="1"/>
  <c r="J2530" i="1" s="1"/>
  <c r="I2530" i="1" a="1"/>
  <c r="I2530" i="1" s="1"/>
  <c r="K2492" i="1" a="1"/>
  <c r="K2492" i="1" s="1"/>
  <c r="J2492" i="1" a="1"/>
  <c r="J2492" i="1" s="1"/>
  <c r="I2492" i="1" a="1"/>
  <c r="I2492" i="1" s="1"/>
  <c r="K2218" i="1" a="1"/>
  <c r="K2218" i="1" s="1"/>
  <c r="J2218" i="1" a="1"/>
  <c r="J2218" i="1" s="1"/>
  <c r="I2218" i="1" a="1"/>
  <c r="I2218" i="1" s="1"/>
  <c r="K1902" i="1" a="1"/>
  <c r="K1902" i="1" s="1"/>
  <c r="J1902" i="1" a="1"/>
  <c r="J1902" i="1" s="1"/>
  <c r="I1902" i="1" a="1"/>
  <c r="I1902" i="1" s="1"/>
  <c r="K2145" i="1" a="1"/>
  <c r="K2145" i="1" s="1"/>
  <c r="J2145" i="1" a="1"/>
  <c r="J2145" i="1" s="1"/>
  <c r="I2145" i="1" a="1"/>
  <c r="I2145" i="1" s="1"/>
  <c r="K2737" i="1" a="1"/>
  <c r="K2737" i="1" s="1"/>
  <c r="J2737" i="1" a="1"/>
  <c r="J2737" i="1" s="1"/>
  <c r="I2737" i="1" a="1"/>
  <c r="I2737" i="1" s="1"/>
  <c r="K2852" i="1" a="1"/>
  <c r="K2852" i="1" s="1"/>
  <c r="J2852" i="1" a="1"/>
  <c r="J2852" i="1" s="1"/>
  <c r="I2852" i="1" a="1"/>
  <c r="I2852" i="1" s="1"/>
  <c r="K2582" i="1" a="1"/>
  <c r="K2582" i="1" s="1"/>
  <c r="J2582" i="1" a="1"/>
  <c r="J2582" i="1" s="1"/>
  <c r="I2582" i="1" a="1"/>
  <c r="I2582" i="1" s="1"/>
  <c r="K2876" i="1" a="1"/>
  <c r="K2876" i="1" s="1"/>
  <c r="J2876" i="1" a="1"/>
  <c r="J2876" i="1" s="1"/>
  <c r="I2876" i="1" a="1"/>
  <c r="I2876" i="1" s="1"/>
  <c r="K1250" i="1" a="1"/>
  <c r="K1250" i="1" s="1"/>
  <c r="J1250" i="1" a="1"/>
  <c r="J1250" i="1" s="1"/>
  <c r="I1250" i="1" a="1"/>
  <c r="I1250" i="1" s="1"/>
  <c r="K1782" i="1" a="1"/>
  <c r="K1782" i="1" s="1"/>
  <c r="J1782" i="1" a="1"/>
  <c r="J1782" i="1" s="1"/>
  <c r="I1782" i="1" a="1"/>
  <c r="I1782" i="1" s="1"/>
  <c r="K2305" i="1" a="1"/>
  <c r="K2305" i="1" s="1"/>
  <c r="J2305" i="1" a="1"/>
  <c r="J2305" i="1" s="1"/>
  <c r="I2305" i="1" a="1"/>
  <c r="I2305" i="1" s="1"/>
  <c r="K2203" i="1" a="1"/>
  <c r="K2203" i="1" s="1"/>
  <c r="J2203" i="1" a="1"/>
  <c r="J2203" i="1" s="1"/>
  <c r="I2203" i="1" a="1"/>
  <c r="I2203" i="1" s="1"/>
  <c r="K2696" i="1" a="1"/>
  <c r="K2696" i="1" s="1"/>
  <c r="J2696" i="1" a="1"/>
  <c r="J2696" i="1" s="1"/>
  <c r="I2696" i="1" a="1"/>
  <c r="I2696" i="1" s="1"/>
  <c r="K56" i="1" a="1"/>
  <c r="K56" i="1" s="1"/>
  <c r="J56" i="1" a="1"/>
  <c r="J56" i="1" s="1"/>
  <c r="I56" i="1" a="1"/>
  <c r="I56" i="1" s="1"/>
  <c r="K1661" i="1" a="1"/>
  <c r="K1661" i="1" s="1"/>
  <c r="J1661" i="1" a="1"/>
  <c r="J1661" i="1" s="1"/>
  <c r="I1661" i="1" a="1"/>
  <c r="I1661" i="1" s="1"/>
  <c r="K12" i="1" a="1"/>
  <c r="K12" i="1" s="1"/>
  <c r="J12" i="1" a="1"/>
  <c r="J12" i="1" s="1"/>
  <c r="I12" i="1" a="1"/>
  <c r="I12" i="1" s="1"/>
  <c r="K2679" i="1" a="1"/>
  <c r="K2679" i="1" s="1"/>
  <c r="J2679" i="1" a="1"/>
  <c r="J2679" i="1" s="1"/>
  <c r="I2679" i="1" a="1"/>
  <c r="I2679" i="1" s="1"/>
  <c r="K2669" i="1" a="1"/>
  <c r="K2669" i="1" s="1"/>
  <c r="J2669" i="1" a="1"/>
  <c r="J2669" i="1" s="1"/>
  <c r="I2669" i="1" a="1"/>
  <c r="I2669" i="1" s="1"/>
  <c r="K1899" i="1" a="1"/>
  <c r="K1899" i="1" s="1"/>
  <c r="J1899" i="1" a="1"/>
  <c r="J1899" i="1" s="1"/>
  <c r="I1899" i="1" a="1"/>
  <c r="I1899" i="1" s="1"/>
  <c r="K2749" i="1" a="1"/>
  <c r="K2749" i="1" s="1"/>
  <c r="J2749" i="1" a="1"/>
  <c r="J2749" i="1" s="1"/>
  <c r="I2749" i="1" a="1"/>
  <c r="I2749" i="1" s="1"/>
  <c r="K1323" i="1" a="1"/>
  <c r="K1323" i="1" s="1"/>
  <c r="J1323" i="1" a="1"/>
  <c r="J1323" i="1" s="1"/>
  <c r="I1323" i="1" a="1"/>
  <c r="I1323" i="1" s="1"/>
  <c r="K680" i="1" a="1"/>
  <c r="K680" i="1" s="1"/>
  <c r="J680" i="1" a="1"/>
  <c r="J680" i="1" s="1"/>
  <c r="I680" i="1" a="1"/>
  <c r="I680" i="1" s="1"/>
  <c r="K1410" i="1" a="1"/>
  <c r="K1410" i="1" s="1"/>
  <c r="J1410" i="1" a="1"/>
  <c r="J1410" i="1" s="1"/>
  <c r="I1410" i="1" a="1"/>
  <c r="I1410" i="1" s="1"/>
  <c r="K2204" i="1" a="1"/>
  <c r="K2204" i="1" s="1"/>
  <c r="J2204" i="1" a="1"/>
  <c r="J2204" i="1" s="1"/>
  <c r="I2204" i="1" a="1"/>
  <c r="I2204" i="1" s="1"/>
  <c r="K3325" i="1" a="1"/>
  <c r="K3325" i="1" s="1"/>
  <c r="J3325" i="1" a="1"/>
  <c r="J3325" i="1" s="1"/>
  <c r="I3325" i="1" a="1"/>
  <c r="I3325" i="1" s="1"/>
  <c r="K2577" i="1" a="1"/>
  <c r="K2577" i="1" s="1"/>
  <c r="J2577" i="1" a="1"/>
  <c r="J2577" i="1" s="1"/>
  <c r="I2577" i="1" a="1"/>
  <c r="I2577" i="1" s="1"/>
  <c r="K1419" i="1" a="1"/>
  <c r="K1419" i="1" s="1"/>
  <c r="J1419" i="1" a="1"/>
  <c r="J1419" i="1" s="1"/>
  <c r="I1419" i="1" a="1"/>
  <c r="I1419" i="1" s="1"/>
  <c r="K3001" i="1" a="1"/>
  <c r="K3001" i="1" s="1"/>
  <c r="J3001" i="1" a="1"/>
  <c r="J3001" i="1" s="1"/>
  <c r="I3001" i="1" a="1"/>
  <c r="I3001" i="1" s="1"/>
  <c r="K2155" i="1" a="1"/>
  <c r="K2155" i="1" s="1"/>
  <c r="J2155" i="1" a="1"/>
  <c r="J2155" i="1" s="1"/>
  <c r="I2155" i="1" a="1"/>
  <c r="I2155" i="1" s="1"/>
  <c r="K2303" i="1" a="1"/>
  <c r="K2303" i="1" s="1"/>
  <c r="J2303" i="1" a="1"/>
  <c r="J2303" i="1" s="1"/>
  <c r="I2303" i="1" a="1"/>
  <c r="I2303" i="1" s="1"/>
  <c r="K908" i="1" a="1"/>
  <c r="K908" i="1" s="1"/>
  <c r="J908" i="1" a="1"/>
  <c r="J908" i="1" s="1"/>
  <c r="I908" i="1" a="1"/>
  <c r="I908" i="1" s="1"/>
  <c r="K1219" i="1" a="1"/>
  <c r="K1219" i="1" s="1"/>
  <c r="J1219" i="1" a="1"/>
  <c r="J1219" i="1" s="1"/>
  <c r="I1219" i="1" a="1"/>
  <c r="I1219" i="1" s="1"/>
  <c r="K1235" i="1" a="1"/>
  <c r="K1235" i="1" s="1"/>
  <c r="J1235" i="1" a="1"/>
  <c r="J1235" i="1" s="1"/>
  <c r="I1235" i="1" a="1"/>
  <c r="I1235" i="1" s="1"/>
  <c r="K1211" i="1" a="1"/>
  <c r="K1211" i="1" s="1"/>
  <c r="J1211" i="1" a="1"/>
  <c r="J1211" i="1" s="1"/>
  <c r="I1211" i="1" a="1"/>
  <c r="I1211" i="1" s="1"/>
  <c r="K2946" i="1" a="1"/>
  <c r="K2946" i="1" s="1"/>
  <c r="J2946" i="1" a="1"/>
  <c r="J2946" i="1" s="1"/>
  <c r="I2946" i="1" a="1"/>
  <c r="I2946" i="1" s="1"/>
  <c r="K966" i="1" a="1"/>
  <c r="K966" i="1" s="1"/>
  <c r="J966" i="1" a="1"/>
  <c r="J966" i="1" s="1"/>
  <c r="I966" i="1" a="1"/>
  <c r="I966" i="1" s="1"/>
  <c r="K995" i="1" a="1"/>
  <c r="K995" i="1" s="1"/>
  <c r="J995" i="1" a="1"/>
  <c r="J995" i="1" s="1"/>
  <c r="I995" i="1" a="1"/>
  <c r="I995" i="1" s="1"/>
  <c r="K997" i="1" a="1"/>
  <c r="K997" i="1" s="1"/>
  <c r="J997" i="1" a="1"/>
  <c r="J997" i="1" s="1"/>
  <c r="I997" i="1" a="1"/>
  <c r="I997" i="1" s="1"/>
  <c r="K1412" i="1" a="1"/>
  <c r="K1412" i="1" s="1"/>
  <c r="J1412" i="1" a="1"/>
  <c r="J1412" i="1" s="1"/>
  <c r="I1412" i="1" a="1"/>
  <c r="I1412" i="1" s="1"/>
  <c r="K3105" i="1" a="1"/>
  <c r="K3105" i="1" s="1"/>
  <c r="J3105" i="1" a="1"/>
  <c r="J3105" i="1" s="1"/>
  <c r="I3105" i="1" a="1"/>
  <c r="I3105" i="1" s="1"/>
  <c r="K2141" i="1" a="1"/>
  <c r="K2141" i="1" s="1"/>
  <c r="J2141" i="1" a="1"/>
  <c r="J2141" i="1" s="1"/>
  <c r="I2141" i="1" a="1"/>
  <c r="I2141" i="1" s="1"/>
  <c r="K2430" i="1" a="1"/>
  <c r="K2430" i="1" s="1"/>
  <c r="J2430" i="1" a="1"/>
  <c r="J2430" i="1" s="1"/>
  <c r="I2430" i="1" a="1"/>
  <c r="I2430" i="1" s="1"/>
  <c r="K3137" i="1" a="1"/>
  <c r="K3137" i="1" s="1"/>
  <c r="J3137" i="1" a="1"/>
  <c r="J3137" i="1" s="1"/>
  <c r="I3137" i="1" a="1"/>
  <c r="I3137" i="1" s="1"/>
  <c r="K2516" i="1" a="1"/>
  <c r="K2516" i="1" s="1"/>
  <c r="J2516" i="1" a="1"/>
  <c r="J2516" i="1" s="1"/>
  <c r="I2516" i="1" a="1"/>
  <c r="I2516" i="1" s="1"/>
  <c r="K2517" i="1" a="1"/>
  <c r="K2517" i="1" s="1"/>
  <c r="J2517" i="1" a="1"/>
  <c r="J2517" i="1" s="1"/>
  <c r="I2517" i="1" a="1"/>
  <c r="I2517" i="1" s="1"/>
  <c r="K2513" i="1" a="1"/>
  <c r="K2513" i="1" s="1"/>
  <c r="J2513" i="1" a="1"/>
  <c r="J2513" i="1" s="1"/>
  <c r="I2513" i="1" a="1"/>
  <c r="I2513" i="1" s="1"/>
  <c r="K2469" i="1" a="1"/>
  <c r="K2469" i="1" s="1"/>
  <c r="J2469" i="1" a="1"/>
  <c r="J2469" i="1" s="1"/>
  <c r="I2469" i="1" a="1"/>
  <c r="I2469" i="1" s="1"/>
  <c r="K2121" i="1" a="1"/>
  <c r="K2121" i="1" s="1"/>
  <c r="J2121" i="1" a="1"/>
  <c r="J2121" i="1" s="1"/>
  <c r="I2121" i="1" a="1"/>
  <c r="I2121" i="1" s="1"/>
  <c r="K2405" i="1" a="1"/>
  <c r="K2405" i="1" s="1"/>
  <c r="J2405" i="1" a="1"/>
  <c r="J2405" i="1" s="1"/>
  <c r="I2405" i="1" a="1"/>
  <c r="I2405" i="1" s="1"/>
  <c r="K2538" i="1" a="1"/>
  <c r="K2538" i="1" s="1"/>
  <c r="J2538" i="1" a="1"/>
  <c r="J2538" i="1" s="1"/>
  <c r="I2538" i="1" a="1"/>
  <c r="I2538" i="1" s="1"/>
  <c r="K2467" i="1" a="1"/>
  <c r="K2467" i="1" s="1"/>
  <c r="J2467" i="1" a="1"/>
  <c r="J2467" i="1" s="1"/>
  <c r="I2467" i="1" a="1"/>
  <c r="I2467" i="1" s="1"/>
  <c r="K2540" i="1" a="1"/>
  <c r="K2540" i="1" s="1"/>
  <c r="J2540" i="1" a="1"/>
  <c r="J2540" i="1" s="1"/>
  <c r="I2540" i="1" a="1"/>
  <c r="I2540" i="1" s="1"/>
  <c r="K2506" i="1" a="1"/>
  <c r="K2506" i="1" s="1"/>
  <c r="J2506" i="1" a="1"/>
  <c r="J2506" i="1" s="1"/>
  <c r="I2506" i="1" a="1"/>
  <c r="I2506" i="1" s="1"/>
  <c r="K2457" i="1" a="1"/>
  <c r="K2457" i="1" s="1"/>
  <c r="J2457" i="1" a="1"/>
  <c r="J2457" i="1" s="1"/>
  <c r="I2457" i="1" a="1"/>
  <c r="I2457" i="1" s="1"/>
  <c r="K2505" i="1" a="1"/>
  <c r="K2505" i="1" s="1"/>
  <c r="J2505" i="1" a="1"/>
  <c r="J2505" i="1" s="1"/>
  <c r="I2505" i="1" a="1"/>
  <c r="I2505" i="1" s="1"/>
  <c r="K3709" i="1" a="1"/>
  <c r="K3709" i="1" s="1"/>
  <c r="J3709" i="1" a="1"/>
  <c r="J3709" i="1" s="1"/>
  <c r="I3709" i="1" a="1"/>
  <c r="I3709" i="1" s="1"/>
  <c r="K2356" i="1" a="1"/>
  <c r="K2356" i="1" s="1"/>
  <c r="J2356" i="1" a="1"/>
  <c r="J2356" i="1" s="1"/>
  <c r="I2356" i="1" a="1"/>
  <c r="I2356" i="1" s="1"/>
  <c r="K2363" i="1" a="1"/>
  <c r="K2363" i="1" s="1"/>
  <c r="J2363" i="1" a="1"/>
  <c r="J2363" i="1" s="1"/>
  <c r="I2363" i="1" a="1"/>
  <c r="I2363" i="1" s="1"/>
  <c r="K2358" i="1" a="1"/>
  <c r="K2358" i="1" s="1"/>
  <c r="J2358" i="1" a="1"/>
  <c r="J2358" i="1" s="1"/>
  <c r="I2358" i="1" a="1"/>
  <c r="I2358" i="1" s="1"/>
  <c r="K2367" i="1" a="1"/>
  <c r="K2367" i="1" s="1"/>
  <c r="J2367" i="1" a="1"/>
  <c r="J2367" i="1" s="1"/>
  <c r="I2367" i="1" a="1"/>
  <c r="I2367" i="1" s="1"/>
  <c r="K2350" i="1" a="1"/>
  <c r="K2350" i="1" s="1"/>
  <c r="J2350" i="1" a="1"/>
  <c r="J2350" i="1" s="1"/>
  <c r="I2350" i="1" a="1"/>
  <c r="I2350" i="1" s="1"/>
  <c r="K3151" i="1" a="1"/>
  <c r="K3151" i="1" s="1"/>
  <c r="J3151" i="1" a="1"/>
  <c r="J3151" i="1" s="1"/>
  <c r="I3151" i="1" a="1"/>
  <c r="I3151" i="1" s="1"/>
  <c r="K3123" i="1" a="1"/>
  <c r="K3123" i="1" s="1"/>
  <c r="J3123" i="1" a="1"/>
  <c r="J3123" i="1" s="1"/>
  <c r="I3123" i="1" a="1"/>
  <c r="I3123" i="1" s="1"/>
  <c r="K3140" i="1" a="1"/>
  <c r="K3140" i="1" s="1"/>
  <c r="J3140" i="1" a="1"/>
  <c r="J3140" i="1" s="1"/>
  <c r="I3140" i="1" a="1"/>
  <c r="I3140" i="1" s="1"/>
  <c r="K2186" i="1" a="1"/>
  <c r="K2186" i="1" s="1"/>
  <c r="J2186" i="1" a="1"/>
  <c r="J2186" i="1" s="1"/>
  <c r="I2186" i="1" a="1"/>
  <c r="I2186" i="1" s="1"/>
  <c r="K3060" i="1" a="1"/>
  <c r="K3060" i="1" s="1"/>
  <c r="J3060" i="1" a="1"/>
  <c r="J3060" i="1" s="1"/>
  <c r="I3060" i="1" a="1"/>
  <c r="I3060" i="1" s="1"/>
  <c r="K3193" i="1" a="1"/>
  <c r="K3193" i="1" s="1"/>
  <c r="J3193" i="1" a="1"/>
  <c r="J3193" i="1" s="1"/>
  <c r="I3193" i="1" a="1"/>
  <c r="I3193" i="1" s="1"/>
  <c r="K3059" i="1" a="1"/>
  <c r="K3059" i="1" s="1"/>
  <c r="J3059" i="1" a="1"/>
  <c r="J3059" i="1" s="1"/>
  <c r="I3059" i="1" a="1"/>
  <c r="I3059" i="1" s="1"/>
  <c r="K3051" i="1" a="1"/>
  <c r="K3051" i="1" s="1"/>
  <c r="J3051" i="1" a="1"/>
  <c r="J3051" i="1" s="1"/>
  <c r="I3051" i="1" a="1"/>
  <c r="I3051" i="1" s="1"/>
  <c r="K3050" i="1" a="1"/>
  <c r="K3050" i="1" s="1"/>
  <c r="J3050" i="1" a="1"/>
  <c r="J3050" i="1" s="1"/>
  <c r="I3050" i="1" a="1"/>
  <c r="I3050" i="1" s="1"/>
  <c r="K346" i="1" a="1"/>
  <c r="K346" i="1" s="1"/>
  <c r="J346" i="1" a="1"/>
  <c r="J346" i="1" s="1"/>
  <c r="I346" i="1" a="1"/>
  <c r="I346" i="1" s="1"/>
  <c r="K2533" i="1" a="1"/>
  <c r="K2533" i="1" s="1"/>
  <c r="J2533" i="1" a="1"/>
  <c r="J2533" i="1" s="1"/>
  <c r="I2533" i="1" a="1"/>
  <c r="I2533" i="1" s="1"/>
  <c r="K41" i="1" a="1"/>
  <c r="K41" i="1" s="1"/>
  <c r="J41" i="1" a="1"/>
  <c r="J41" i="1" s="1"/>
  <c r="I41" i="1" a="1"/>
  <c r="I41" i="1" s="1"/>
  <c r="K1360" i="1" a="1"/>
  <c r="K1360" i="1" s="1"/>
  <c r="J1360" i="1" a="1"/>
  <c r="J1360" i="1" s="1"/>
  <c r="I1360" i="1" a="1"/>
  <c r="I1360" i="1" s="1"/>
  <c r="K3206" i="1" a="1"/>
  <c r="K3206" i="1" s="1"/>
  <c r="J3206" i="1" a="1"/>
  <c r="J3206" i="1" s="1"/>
  <c r="I3206" i="1" a="1"/>
  <c r="I3206" i="1" s="1"/>
  <c r="K1640" i="1" a="1"/>
  <c r="K1640" i="1" s="1"/>
  <c r="J1640" i="1" a="1"/>
  <c r="J1640" i="1" s="1"/>
  <c r="I1640" i="1" a="1"/>
  <c r="I1640" i="1" s="1"/>
  <c r="K3383" i="1" a="1"/>
  <c r="K3383" i="1" s="1"/>
  <c r="J3383" i="1" a="1"/>
  <c r="J3383" i="1" s="1"/>
  <c r="I3383" i="1" a="1"/>
  <c r="I3383" i="1" s="1"/>
  <c r="K26" i="1" a="1"/>
  <c r="K26" i="1" s="1"/>
  <c r="J26" i="1" a="1"/>
  <c r="J26" i="1" s="1"/>
  <c r="I26" i="1" a="1"/>
  <c r="I26" i="1" s="1"/>
  <c r="K1400" i="1" a="1"/>
  <c r="K1400" i="1" s="1"/>
  <c r="J1400" i="1" a="1"/>
  <c r="J1400" i="1" s="1"/>
  <c r="I1400" i="1" a="1"/>
  <c r="I1400" i="1" s="1"/>
  <c r="K3199" i="1" a="1"/>
  <c r="K3199" i="1" s="1"/>
  <c r="J3199" i="1" a="1"/>
  <c r="J3199" i="1" s="1"/>
  <c r="I3199" i="1" a="1"/>
  <c r="I3199" i="1" s="1"/>
  <c r="K29" i="1" a="1"/>
  <c r="K29" i="1" s="1"/>
  <c r="J29" i="1" a="1"/>
  <c r="J29" i="1" s="1"/>
  <c r="I29" i="1" a="1"/>
  <c r="I29" i="1" s="1"/>
  <c r="K3189" i="1" a="1"/>
  <c r="K3189" i="1" s="1"/>
  <c r="J3189" i="1" a="1"/>
  <c r="J3189" i="1" s="1"/>
  <c r="I3189" i="1" a="1"/>
  <c r="I3189" i="1" s="1"/>
  <c r="K1651" i="1" a="1"/>
  <c r="K1651" i="1" s="1"/>
  <c r="J1651" i="1" a="1"/>
  <c r="J1651" i="1" s="1"/>
  <c r="I1651" i="1" a="1"/>
  <c r="I1651" i="1" s="1"/>
  <c r="K3382" i="1" a="1"/>
  <c r="K3382" i="1" s="1"/>
  <c r="J3382" i="1" a="1"/>
  <c r="J3382" i="1" s="1"/>
  <c r="I3382" i="1" a="1"/>
  <c r="I3382" i="1" s="1"/>
  <c r="K3257" i="1" a="1"/>
  <c r="K3257" i="1" s="1"/>
  <c r="J3257" i="1" a="1"/>
  <c r="J3257" i="1" s="1"/>
  <c r="I3257" i="1" a="1"/>
  <c r="I3257" i="1" s="1"/>
  <c r="K2984" i="1" a="1"/>
  <c r="K2984" i="1" s="1"/>
  <c r="J2984" i="1" a="1"/>
  <c r="J2984" i="1" s="1"/>
  <c r="I2984" i="1" a="1"/>
  <c r="I2984" i="1" s="1"/>
  <c r="K2017" i="1" a="1"/>
  <c r="K2017" i="1" s="1"/>
  <c r="J2017" i="1" a="1"/>
  <c r="J2017" i="1" s="1"/>
  <c r="I2017" i="1" a="1"/>
  <c r="I2017" i="1" s="1"/>
  <c r="K1994" i="1" a="1"/>
  <c r="K1994" i="1" s="1"/>
  <c r="J1994" i="1" a="1"/>
  <c r="J1994" i="1" s="1"/>
  <c r="I1994" i="1" a="1"/>
  <c r="I1994" i="1" s="1"/>
  <c r="K3818" i="1" a="1"/>
  <c r="K3818" i="1" s="1"/>
  <c r="J3818" i="1" a="1"/>
  <c r="J3818" i="1" s="1"/>
  <c r="I3818" i="1" a="1"/>
  <c r="I3818" i="1" s="1"/>
  <c r="K2183" i="1" a="1"/>
  <c r="K2183" i="1" s="1"/>
  <c r="J2183" i="1" a="1"/>
  <c r="J2183" i="1" s="1"/>
  <c r="I2183" i="1" a="1"/>
  <c r="I2183" i="1" s="1"/>
  <c r="K1677" i="1" a="1"/>
  <c r="K1677" i="1" s="1"/>
  <c r="J1677" i="1" a="1"/>
  <c r="J1677" i="1" s="1"/>
  <c r="I1677" i="1" a="1"/>
  <c r="I1677" i="1" s="1"/>
  <c r="K3546" i="1" a="1"/>
  <c r="K3546" i="1" s="1"/>
  <c r="J3546" i="1" a="1"/>
  <c r="J3546" i="1" s="1"/>
  <c r="I3546" i="1" a="1"/>
  <c r="I3546" i="1" s="1"/>
  <c r="K3697" i="1" a="1"/>
  <c r="K3697" i="1" s="1"/>
  <c r="J3697" i="1" a="1"/>
  <c r="J3697" i="1" s="1"/>
  <c r="I3697" i="1" a="1"/>
  <c r="I3697" i="1" s="1"/>
  <c r="K345" i="1" a="1"/>
  <c r="K345" i="1" s="1"/>
  <c r="J345" i="1" a="1"/>
  <c r="J345" i="1" s="1"/>
  <c r="I345" i="1" a="1"/>
  <c r="I345" i="1" s="1"/>
  <c r="K3553" i="1" a="1"/>
  <c r="K3553" i="1" s="1"/>
  <c r="J3553" i="1" a="1"/>
  <c r="J3553" i="1" s="1"/>
  <c r="I3553" i="1" a="1"/>
  <c r="I3553" i="1" s="1"/>
  <c r="K2835" i="1" a="1"/>
  <c r="K2835" i="1" s="1"/>
  <c r="J2835" i="1" a="1"/>
  <c r="J2835" i="1" s="1"/>
  <c r="I2835" i="1" a="1"/>
  <c r="I2835" i="1" s="1"/>
  <c r="K2188" i="1" a="1"/>
  <c r="K2188" i="1" s="1"/>
  <c r="J2188" i="1" a="1"/>
  <c r="J2188" i="1" s="1"/>
  <c r="I2188" i="1" a="1"/>
  <c r="I2188" i="1" s="1"/>
  <c r="K3248" i="1" a="1"/>
  <c r="K3248" i="1" s="1"/>
  <c r="J3248" i="1" a="1"/>
  <c r="J3248" i="1" s="1"/>
  <c r="I3248" i="1" a="1"/>
  <c r="I3248" i="1" s="1"/>
  <c r="K2526" i="1" a="1"/>
  <c r="K2526" i="1" s="1"/>
  <c r="J2526" i="1" a="1"/>
  <c r="J2526" i="1" s="1"/>
  <c r="I2526" i="1" a="1"/>
  <c r="I2526" i="1" s="1"/>
  <c r="K3761" i="1" a="1"/>
  <c r="K3761" i="1" s="1"/>
  <c r="J3761" i="1" a="1"/>
  <c r="J3761" i="1" s="1"/>
  <c r="I3761" i="1" a="1"/>
  <c r="I3761" i="1" s="1"/>
  <c r="K3772" i="1" a="1"/>
  <c r="K3772" i="1" s="1"/>
  <c r="J3772" i="1" a="1"/>
  <c r="J3772" i="1" s="1"/>
  <c r="I3772" i="1" a="1"/>
  <c r="I3772" i="1" s="1"/>
  <c r="K3724" i="1" a="1"/>
  <c r="K3724" i="1" s="1"/>
  <c r="J3724" i="1" a="1"/>
  <c r="J3724" i="1" s="1"/>
  <c r="I3724" i="1" a="1"/>
  <c r="I3724" i="1" s="1"/>
  <c r="K3188" i="1" a="1"/>
  <c r="K3188" i="1" s="1"/>
  <c r="J3188" i="1" a="1"/>
  <c r="J3188" i="1" s="1"/>
  <c r="I3188" i="1" a="1"/>
  <c r="I3188" i="1" s="1"/>
  <c r="K3820" i="1" a="1"/>
  <c r="K3820" i="1" s="1"/>
  <c r="J3820" i="1" a="1"/>
  <c r="J3820" i="1" s="1"/>
  <c r="I3820" i="1" a="1"/>
  <c r="I3820" i="1" s="1"/>
  <c r="K3247" i="1" a="1"/>
  <c r="K3247" i="1" s="1"/>
  <c r="J3247" i="1" a="1"/>
  <c r="J3247" i="1" s="1"/>
  <c r="I3247" i="1" a="1"/>
  <c r="I3247" i="1" s="1"/>
  <c r="K1179" i="1" a="1"/>
  <c r="K1179" i="1" s="1"/>
  <c r="J1179" i="1" a="1"/>
  <c r="J1179" i="1" s="1"/>
  <c r="I1179" i="1" a="1"/>
  <c r="I1179" i="1" s="1"/>
  <c r="K3464" i="1" a="1"/>
  <c r="K3464" i="1" s="1"/>
  <c r="J3464" i="1" a="1"/>
  <c r="J3464" i="1" s="1"/>
  <c r="I3464" i="1" a="1"/>
  <c r="I3464" i="1" s="1"/>
  <c r="K3457" i="1" a="1"/>
  <c r="K3457" i="1" s="1"/>
  <c r="J3457" i="1" a="1"/>
  <c r="J3457" i="1" s="1"/>
  <c r="I3457" i="1" a="1"/>
  <c r="I3457" i="1" s="1"/>
  <c r="K3487" i="1" a="1"/>
  <c r="K3487" i="1" s="1"/>
  <c r="J3487" i="1" a="1"/>
  <c r="J3487" i="1" s="1"/>
  <c r="I3487" i="1" a="1"/>
  <c r="I3487" i="1" s="1"/>
  <c r="K3484" i="1" a="1"/>
  <c r="K3484" i="1" s="1"/>
  <c r="J3484" i="1" a="1"/>
  <c r="J3484" i="1" s="1"/>
  <c r="I3484" i="1" a="1"/>
  <c r="I3484" i="1" s="1"/>
  <c r="K3503" i="1" a="1"/>
  <c r="K3503" i="1" s="1"/>
  <c r="J3503" i="1" a="1"/>
  <c r="J3503" i="1" s="1"/>
  <c r="I3503" i="1" a="1"/>
  <c r="I3503" i="1" s="1"/>
  <c r="K3501" i="1" a="1"/>
  <c r="K3501" i="1" s="1"/>
  <c r="J3501" i="1" a="1"/>
  <c r="J3501" i="1" s="1"/>
  <c r="I3501" i="1" a="1"/>
  <c r="I3501" i="1" s="1"/>
  <c r="K3500" i="1" a="1"/>
  <c r="K3500" i="1" s="1"/>
  <c r="J3500" i="1" a="1"/>
  <c r="J3500" i="1" s="1"/>
  <c r="I3500" i="1" a="1"/>
  <c r="I3500" i="1" s="1"/>
  <c r="K3552" i="1" a="1"/>
  <c r="K3552" i="1" s="1"/>
  <c r="J3552" i="1" a="1"/>
  <c r="J3552" i="1" s="1"/>
  <c r="I3552" i="1" a="1"/>
  <c r="I3552" i="1" s="1"/>
  <c r="K3548" i="1" a="1"/>
  <c r="K3548" i="1" s="1"/>
  <c r="J3548" i="1" a="1"/>
  <c r="J3548" i="1" s="1"/>
  <c r="I3548" i="1" a="1"/>
  <c r="I3548" i="1" s="1"/>
  <c r="K2539" i="1" a="1"/>
  <c r="K2539" i="1" s="1"/>
  <c r="J2539" i="1" a="1"/>
  <c r="J2539" i="1" s="1"/>
  <c r="I2539" i="1" a="1"/>
  <c r="I2539" i="1" s="1"/>
  <c r="K2047" i="1" a="1"/>
  <c r="K2047" i="1" s="1"/>
  <c r="J2047" i="1" a="1"/>
  <c r="J2047" i="1" s="1"/>
  <c r="I2047" i="1" a="1"/>
  <c r="I2047" i="1" s="1"/>
  <c r="K2379" i="1" a="1"/>
  <c r="K2379" i="1" s="1"/>
  <c r="J2379" i="1" a="1"/>
  <c r="J2379" i="1" s="1"/>
  <c r="I2379" i="1" a="1"/>
  <c r="I2379" i="1" s="1"/>
  <c r="K2146" i="1" a="1"/>
  <c r="K2146" i="1" s="1"/>
  <c r="J2146" i="1" a="1"/>
  <c r="J2146" i="1" s="1"/>
  <c r="I2146" i="1" a="1"/>
  <c r="I2146" i="1" s="1"/>
  <c r="K2839" i="1" a="1"/>
  <c r="K2839" i="1" s="1"/>
  <c r="J2839" i="1" a="1"/>
  <c r="J2839" i="1" s="1"/>
  <c r="I2839" i="1" a="1"/>
  <c r="I2839" i="1" s="1"/>
  <c r="K3721" i="1" a="1"/>
  <c r="K3721" i="1" s="1"/>
  <c r="J3721" i="1" a="1"/>
  <c r="J3721" i="1" s="1"/>
  <c r="I3721" i="1" a="1"/>
  <c r="I3721" i="1" s="1"/>
  <c r="K1723" i="1" a="1"/>
  <c r="K1723" i="1" s="1"/>
  <c r="J1723" i="1" a="1"/>
  <c r="J1723" i="1" s="1"/>
  <c r="I1723" i="1" a="1"/>
  <c r="I1723" i="1" s="1"/>
  <c r="K1843" i="1" a="1"/>
  <c r="K1843" i="1" s="1"/>
  <c r="J1843" i="1" a="1"/>
  <c r="J1843" i="1" s="1"/>
  <c r="I1843" i="1" a="1"/>
  <c r="I1843" i="1" s="1"/>
  <c r="K1785" i="1" a="1"/>
  <c r="K1785" i="1" s="1"/>
  <c r="J1785" i="1" a="1"/>
  <c r="J1785" i="1" s="1"/>
  <c r="I1785" i="1" a="1"/>
  <c r="I1785" i="1" s="1"/>
  <c r="K1580" i="1" a="1"/>
  <c r="K1580" i="1" s="1"/>
  <c r="J1580" i="1" a="1"/>
  <c r="J1580" i="1" s="1"/>
  <c r="I1580" i="1" a="1"/>
  <c r="I1580" i="1" s="1"/>
  <c r="K2658" i="1" a="1"/>
  <c r="K2658" i="1" s="1"/>
  <c r="J2658" i="1" a="1"/>
  <c r="J2658" i="1" s="1"/>
  <c r="I2658" i="1" a="1"/>
  <c r="I2658" i="1" s="1"/>
  <c r="K809" i="1" a="1"/>
  <c r="K809" i="1" s="1"/>
  <c r="J809" i="1" a="1"/>
  <c r="J809" i="1" s="1"/>
  <c r="I809" i="1" a="1"/>
  <c r="I809" i="1" s="1"/>
  <c r="K3727" i="1" a="1"/>
  <c r="K3727" i="1" s="1"/>
  <c r="J3727" i="1" a="1"/>
  <c r="J3727" i="1" s="1"/>
  <c r="I3727" i="1" a="1"/>
  <c r="I3727" i="1" s="1"/>
  <c r="K3731" i="1" a="1"/>
  <c r="K3731" i="1" s="1"/>
  <c r="J3731" i="1" a="1"/>
  <c r="J3731" i="1" s="1"/>
  <c r="I3731" i="1" a="1"/>
  <c r="I3731" i="1" s="1"/>
  <c r="K3066" i="1" a="1"/>
  <c r="K3066" i="1" s="1"/>
  <c r="J3066" i="1" a="1"/>
  <c r="J3066" i="1" s="1"/>
  <c r="I3066" i="1" a="1"/>
  <c r="I3066" i="1" s="1"/>
  <c r="K3785" i="1" a="1"/>
  <c r="K3785" i="1" s="1"/>
  <c r="J3785" i="1" a="1"/>
  <c r="J3785" i="1" s="1"/>
  <c r="I3785" i="1" a="1"/>
  <c r="I3785" i="1" s="1"/>
  <c r="K2235" i="1" a="1"/>
  <c r="K2235" i="1" s="1"/>
  <c r="J2235" i="1" a="1"/>
  <c r="J2235" i="1" s="1"/>
  <c r="I2235" i="1" a="1"/>
  <c r="I2235" i="1" s="1"/>
  <c r="K3634" i="1" a="1"/>
  <c r="K3634" i="1" s="1"/>
  <c r="J3634" i="1" a="1"/>
  <c r="J3634" i="1" s="1"/>
  <c r="I3634" i="1" a="1"/>
  <c r="I3634" i="1" s="1"/>
  <c r="K2463" i="1" a="1"/>
  <c r="K2463" i="1" s="1"/>
  <c r="J2463" i="1" a="1"/>
  <c r="J2463" i="1" s="1"/>
  <c r="I2463" i="1" a="1"/>
  <c r="I2463" i="1" s="1"/>
  <c r="K1563" i="1" a="1"/>
  <c r="K1563" i="1" s="1"/>
  <c r="J1563" i="1" a="1"/>
  <c r="J1563" i="1" s="1"/>
  <c r="I1563" i="1" a="1"/>
  <c r="I1563" i="1" s="1"/>
  <c r="K3600" i="1" a="1"/>
  <c r="K3600" i="1" s="1"/>
  <c r="J3600" i="1" a="1"/>
  <c r="J3600" i="1" s="1"/>
  <c r="I3600" i="1" a="1"/>
  <c r="I3600" i="1" s="1"/>
  <c r="K3337" i="1" a="1"/>
  <c r="K3337" i="1" s="1"/>
  <c r="J3337" i="1" a="1"/>
  <c r="J3337" i="1" s="1"/>
  <c r="I3337" i="1" a="1"/>
  <c r="I3337" i="1" s="1"/>
  <c r="K3423" i="1" a="1"/>
  <c r="K3423" i="1" s="1"/>
  <c r="J3423" i="1" a="1"/>
  <c r="J3423" i="1" s="1"/>
  <c r="I3423" i="1" a="1"/>
  <c r="I3423" i="1" s="1"/>
  <c r="K1397" i="1" a="1"/>
  <c r="K1397" i="1" s="1"/>
  <c r="J1397" i="1" a="1"/>
  <c r="J1397" i="1" s="1"/>
  <c r="I1397" i="1" a="1"/>
  <c r="I1397" i="1" s="1"/>
  <c r="K1847" i="1" a="1"/>
  <c r="K1847" i="1" s="1"/>
  <c r="J1847" i="1" a="1"/>
  <c r="J1847" i="1" s="1"/>
  <c r="I1847" i="1" a="1"/>
  <c r="I1847" i="1" s="1"/>
  <c r="K2070" i="1" a="1"/>
  <c r="K2070" i="1" s="1"/>
  <c r="J2070" i="1" a="1"/>
  <c r="J2070" i="1" s="1"/>
  <c r="I2070" i="1" a="1"/>
  <c r="I2070" i="1" s="1"/>
  <c r="K2838" i="1" a="1"/>
  <c r="K2838" i="1" s="1"/>
  <c r="J2838" i="1" a="1"/>
  <c r="J2838" i="1" s="1"/>
  <c r="I2838" i="1" a="1"/>
  <c r="I2838" i="1" s="1"/>
  <c r="K2412" i="1" a="1"/>
  <c r="K2412" i="1" s="1"/>
  <c r="J2412" i="1" a="1"/>
  <c r="J2412" i="1" s="1"/>
  <c r="I2412" i="1" a="1"/>
  <c r="I2412" i="1" s="1"/>
  <c r="K2212" i="1" a="1"/>
  <c r="K2212" i="1" s="1"/>
  <c r="J2212" i="1" a="1"/>
  <c r="J2212" i="1" s="1"/>
  <c r="I2212" i="1" a="1"/>
  <c r="I2212" i="1" s="1"/>
  <c r="K2344" i="1" a="1"/>
  <c r="K2344" i="1" s="1"/>
  <c r="J2344" i="1" a="1"/>
  <c r="J2344" i="1" s="1"/>
  <c r="I2344" i="1" a="1"/>
  <c r="I2344" i="1" s="1"/>
  <c r="K2201" i="1" a="1"/>
  <c r="K2201" i="1" s="1"/>
  <c r="J2201" i="1" a="1"/>
  <c r="J2201" i="1" s="1"/>
  <c r="I2201" i="1" a="1"/>
  <c r="I2201" i="1" s="1"/>
  <c r="K341" i="1" a="1"/>
  <c r="K341" i="1" s="1"/>
  <c r="J341" i="1" a="1"/>
  <c r="J341" i="1" s="1"/>
  <c r="I341" i="1" a="1"/>
  <c r="I341" i="1" s="1"/>
  <c r="K863" i="1" a="1"/>
  <c r="K863" i="1" s="1"/>
  <c r="J863" i="1" a="1"/>
  <c r="J863" i="1" s="1"/>
  <c r="I863" i="1" a="1"/>
  <c r="I863" i="1" s="1"/>
  <c r="K1634" i="1" a="1"/>
  <c r="K1634" i="1" s="1"/>
  <c r="J1634" i="1" a="1"/>
  <c r="J1634" i="1" s="1"/>
  <c r="I1634" i="1" a="1"/>
  <c r="I1634" i="1" s="1"/>
  <c r="K1844" i="1" a="1"/>
  <c r="K1844" i="1" s="1"/>
  <c r="J1844" i="1" a="1"/>
  <c r="J1844" i="1" s="1"/>
  <c r="I1844" i="1" a="1"/>
  <c r="I1844" i="1" s="1"/>
  <c r="K254" i="1" a="1"/>
  <c r="K254" i="1" s="1"/>
  <c r="J254" i="1" a="1"/>
  <c r="J254" i="1" s="1"/>
  <c r="I254" i="1" a="1"/>
  <c r="I254" i="1" s="1"/>
  <c r="K1193" i="1" a="1"/>
  <c r="K1193" i="1" s="1"/>
  <c r="J1193" i="1" a="1"/>
  <c r="J1193" i="1" s="1"/>
  <c r="I1193" i="1" a="1"/>
  <c r="I1193" i="1" s="1"/>
  <c r="K3586" i="1" a="1"/>
  <c r="K3586" i="1" s="1"/>
  <c r="J3586" i="1" a="1"/>
  <c r="J3586" i="1" s="1"/>
  <c r="I3586" i="1" a="1"/>
  <c r="I3586" i="1" s="1"/>
  <c r="K1206" i="1" a="1"/>
  <c r="K1206" i="1" s="1"/>
  <c r="J1206" i="1" a="1"/>
  <c r="J1206" i="1" s="1"/>
  <c r="I1206" i="1" a="1"/>
  <c r="I1206" i="1" s="1"/>
  <c r="K2428" i="1" a="1"/>
  <c r="K2428" i="1" s="1"/>
  <c r="J2428" i="1" a="1"/>
  <c r="J2428" i="1" s="1"/>
  <c r="I2428" i="1" a="1"/>
  <c r="I2428" i="1" s="1"/>
  <c r="K1773" i="1" a="1"/>
  <c r="K1773" i="1" s="1"/>
  <c r="J1773" i="1" a="1"/>
  <c r="J1773" i="1" s="1"/>
  <c r="I1773" i="1" a="1"/>
  <c r="I1773" i="1" s="1"/>
  <c r="K797" i="1" a="1"/>
  <c r="K797" i="1" s="1"/>
  <c r="J797" i="1" a="1"/>
  <c r="J797" i="1" s="1"/>
  <c r="I797" i="1" a="1"/>
  <c r="I797" i="1" s="1"/>
  <c r="K1868" i="1" a="1"/>
  <c r="K1868" i="1" s="1"/>
  <c r="J1868" i="1" a="1"/>
  <c r="J1868" i="1" s="1"/>
  <c r="I1868" i="1" a="1"/>
  <c r="I1868" i="1" s="1"/>
  <c r="K132" i="1" a="1"/>
  <c r="K132" i="1" s="1"/>
  <c r="J132" i="1" a="1"/>
  <c r="J132" i="1" s="1"/>
  <c r="I132" i="1" a="1"/>
  <c r="I132" i="1" s="1"/>
  <c r="K3309" i="1" a="1"/>
  <c r="K3309" i="1" s="1"/>
  <c r="J3309" i="1" a="1"/>
  <c r="J3309" i="1" s="1"/>
  <c r="I3309" i="1" a="1"/>
  <c r="I3309" i="1" s="1"/>
  <c r="K2345" i="1" a="1"/>
  <c r="K2345" i="1" s="1"/>
  <c r="J2345" i="1" a="1"/>
  <c r="J2345" i="1" s="1"/>
  <c r="I2345" i="1" a="1"/>
  <c r="I2345" i="1" s="1"/>
  <c r="K706" i="1" a="1"/>
  <c r="K706" i="1" s="1"/>
  <c r="J706" i="1" a="1"/>
  <c r="J706" i="1" s="1"/>
  <c r="I706" i="1" a="1"/>
  <c r="I706" i="1" s="1"/>
  <c r="K722" i="1" a="1"/>
  <c r="K722" i="1" s="1"/>
  <c r="J722" i="1" a="1"/>
  <c r="J722" i="1" s="1"/>
  <c r="I722" i="1" a="1"/>
  <c r="I722" i="1" s="1"/>
  <c r="K2814" i="1" a="1"/>
  <c r="K2814" i="1" s="1"/>
  <c r="J2814" i="1" a="1"/>
  <c r="J2814" i="1" s="1"/>
  <c r="I2814" i="1" a="1"/>
  <c r="I2814" i="1" s="1"/>
  <c r="K1996" i="1" a="1"/>
  <c r="K1996" i="1" s="1"/>
  <c r="J1996" i="1" a="1"/>
  <c r="J1996" i="1" s="1"/>
  <c r="I1996" i="1" a="1"/>
  <c r="I1996" i="1" s="1"/>
  <c r="K1703" i="1" a="1"/>
  <c r="K1703" i="1" s="1"/>
  <c r="J1703" i="1" a="1"/>
  <c r="J1703" i="1" s="1"/>
  <c r="I1703" i="1" a="1"/>
  <c r="I1703" i="1" s="1"/>
  <c r="K2716" i="1" a="1"/>
  <c r="K2716" i="1" s="1"/>
  <c r="J2716" i="1" a="1"/>
  <c r="J2716" i="1" s="1"/>
  <c r="I2716" i="1" a="1"/>
  <c r="I2716" i="1" s="1"/>
  <c r="K711" i="1" a="1"/>
  <c r="K711" i="1" s="1"/>
  <c r="J711" i="1" a="1"/>
  <c r="J711" i="1" s="1"/>
  <c r="I711" i="1" a="1"/>
  <c r="I711" i="1" s="1"/>
  <c r="K2283" i="1" a="1"/>
  <c r="K2283" i="1" s="1"/>
  <c r="J2283" i="1" a="1"/>
  <c r="J2283" i="1" s="1"/>
  <c r="I2283" i="1" a="1"/>
  <c r="I2283" i="1" s="1"/>
  <c r="K678" i="1" a="1"/>
  <c r="K678" i="1" s="1"/>
  <c r="J678" i="1" a="1"/>
  <c r="J678" i="1" s="1"/>
  <c r="I678" i="1" a="1"/>
  <c r="I678" i="1" s="1"/>
  <c r="K1860" i="1" a="1"/>
  <c r="K1860" i="1" s="1"/>
  <c r="J1860" i="1" a="1"/>
  <c r="J1860" i="1" s="1"/>
  <c r="I1860" i="1" a="1"/>
  <c r="I1860" i="1" s="1"/>
  <c r="K207" i="1" a="1"/>
  <c r="K207" i="1" s="1"/>
  <c r="J207" i="1" a="1"/>
  <c r="J207" i="1" s="1"/>
  <c r="I207" i="1" a="1"/>
  <c r="I207" i="1" s="1"/>
  <c r="K1506" i="1" a="1"/>
  <c r="K1506" i="1" s="1"/>
  <c r="J1506" i="1" a="1"/>
  <c r="J1506" i="1" s="1"/>
  <c r="I1506" i="1" a="1"/>
  <c r="I1506" i="1" s="1"/>
  <c r="K1172" i="1" a="1"/>
  <c r="K1172" i="1" s="1"/>
  <c r="J1172" i="1" a="1"/>
  <c r="J1172" i="1" s="1"/>
  <c r="I1172" i="1" a="1"/>
  <c r="I1172" i="1" s="1"/>
  <c r="K1048" i="1" a="1"/>
  <c r="K1048" i="1" s="1"/>
  <c r="J1048" i="1" a="1"/>
  <c r="J1048" i="1" s="1"/>
  <c r="I1048" i="1" a="1"/>
  <c r="I1048" i="1" s="1"/>
  <c r="K1519" i="1" a="1"/>
  <c r="K1519" i="1" s="1"/>
  <c r="J1519" i="1" a="1"/>
  <c r="J1519" i="1" s="1"/>
  <c r="I1519" i="1" a="1"/>
  <c r="I1519" i="1" s="1"/>
  <c r="K1171" i="1" a="1"/>
  <c r="K1171" i="1" s="1"/>
  <c r="J1171" i="1" a="1"/>
  <c r="J1171" i="1" s="1"/>
  <c r="I1171" i="1" a="1"/>
  <c r="I1171" i="1" s="1"/>
  <c r="K2553" i="1" a="1"/>
  <c r="K2553" i="1" s="1"/>
  <c r="J2553" i="1" a="1"/>
  <c r="J2553" i="1" s="1"/>
  <c r="I2553" i="1" a="1"/>
  <c r="I2553" i="1" s="1"/>
  <c r="K2857" i="1" a="1"/>
  <c r="K2857" i="1" s="1"/>
  <c r="J2857" i="1" a="1"/>
  <c r="J2857" i="1" s="1"/>
  <c r="I2857" i="1" a="1"/>
  <c r="I2857" i="1" s="1"/>
  <c r="K2831" i="1" a="1"/>
  <c r="K2831" i="1" s="1"/>
  <c r="J2831" i="1" a="1"/>
  <c r="J2831" i="1" s="1"/>
  <c r="I2831" i="1" a="1"/>
  <c r="I2831" i="1" s="1"/>
  <c r="K3736" i="1" a="1"/>
  <c r="K3736" i="1" s="1"/>
  <c r="J3736" i="1" a="1"/>
  <c r="J3736" i="1" s="1"/>
  <c r="I3736" i="1" a="1"/>
  <c r="I3736" i="1" s="1"/>
  <c r="K2487" i="1" a="1"/>
  <c r="K2487" i="1" s="1"/>
  <c r="J2487" i="1" a="1"/>
  <c r="J2487" i="1" s="1"/>
  <c r="I2487" i="1" a="1"/>
  <c r="I2487" i="1" s="1"/>
  <c r="K3723" i="1" a="1"/>
  <c r="K3723" i="1" s="1"/>
  <c r="J3723" i="1" a="1"/>
  <c r="J3723" i="1" s="1"/>
  <c r="I3723" i="1" a="1"/>
  <c r="I3723" i="1" s="1"/>
  <c r="K3725" i="1" a="1"/>
  <c r="K3725" i="1" s="1"/>
  <c r="J3725" i="1" a="1"/>
  <c r="J3725" i="1" s="1"/>
  <c r="I3725" i="1" a="1"/>
  <c r="I3725" i="1" s="1"/>
  <c r="K3764" i="1" a="1"/>
  <c r="K3764" i="1" s="1"/>
  <c r="J3764" i="1" a="1"/>
  <c r="J3764" i="1" s="1"/>
  <c r="I3764" i="1" a="1"/>
  <c r="I3764" i="1" s="1"/>
  <c r="K790" i="1" a="1"/>
  <c r="K790" i="1" s="1"/>
  <c r="J790" i="1" a="1"/>
  <c r="J790" i="1" s="1"/>
  <c r="I790" i="1" a="1"/>
  <c r="I790" i="1" s="1"/>
  <c r="K738" i="1" a="1"/>
  <c r="K738" i="1" s="1"/>
  <c r="J738" i="1" a="1"/>
  <c r="J738" i="1" s="1"/>
  <c r="I738" i="1" a="1"/>
  <c r="I738" i="1" s="1"/>
  <c r="K3730" i="1" a="1"/>
  <c r="K3730" i="1" s="1"/>
  <c r="J3730" i="1" a="1"/>
  <c r="J3730" i="1" s="1"/>
  <c r="I3730" i="1" a="1"/>
  <c r="I3730" i="1" s="1"/>
  <c r="K2053" i="1" a="1"/>
  <c r="K2053" i="1" s="1"/>
  <c r="J2053" i="1" a="1"/>
  <c r="J2053" i="1" s="1"/>
  <c r="I2053" i="1" a="1"/>
  <c r="I2053" i="1" s="1"/>
  <c r="K2213" i="1" a="1"/>
  <c r="K2213" i="1" s="1"/>
  <c r="J2213" i="1" a="1"/>
  <c r="J2213" i="1" s="1"/>
  <c r="I2213" i="1" a="1"/>
  <c r="I2213" i="1" s="1"/>
  <c r="K2165" i="1" a="1"/>
  <c r="K2165" i="1" s="1"/>
  <c r="J2165" i="1" a="1"/>
  <c r="J2165" i="1" s="1"/>
  <c r="I2165" i="1" a="1"/>
  <c r="I2165" i="1" s="1"/>
  <c r="K1136" i="1" a="1"/>
  <c r="K1136" i="1" s="1"/>
  <c r="J1136" i="1" a="1"/>
  <c r="J1136" i="1" s="1"/>
  <c r="I1136" i="1" a="1"/>
  <c r="I1136" i="1" s="1"/>
  <c r="K3759" i="1" a="1"/>
  <c r="K3759" i="1" s="1"/>
  <c r="J3759" i="1" a="1"/>
  <c r="J3759" i="1" s="1"/>
  <c r="I3759" i="1" a="1"/>
  <c r="I3759" i="1" s="1"/>
  <c r="K3774" i="1" a="1"/>
  <c r="K3774" i="1" s="1"/>
  <c r="J3774" i="1" a="1"/>
  <c r="J3774" i="1" s="1"/>
  <c r="I3774" i="1" a="1"/>
  <c r="I3774" i="1" s="1"/>
  <c r="K3815" i="1" a="1"/>
  <c r="K3815" i="1" s="1"/>
  <c r="J3815" i="1" a="1"/>
  <c r="J3815" i="1" s="1"/>
  <c r="I3815" i="1" a="1"/>
  <c r="I3815" i="1" s="1"/>
  <c r="K807" i="1" a="1"/>
  <c r="K807" i="1" s="1"/>
  <c r="J807" i="1" a="1"/>
  <c r="J807" i="1" s="1"/>
  <c r="I807" i="1" a="1"/>
  <c r="I807" i="1" s="1"/>
  <c r="K813" i="1" a="1"/>
  <c r="K813" i="1" s="1"/>
  <c r="J813" i="1" a="1"/>
  <c r="J813" i="1" s="1"/>
  <c r="I813" i="1" a="1"/>
  <c r="I813" i="1" s="1"/>
  <c r="K3269" i="1" a="1"/>
  <c r="K3269" i="1" s="1"/>
  <c r="J3269" i="1" a="1"/>
  <c r="J3269" i="1" s="1"/>
  <c r="I3269" i="1" a="1"/>
  <c r="I3269" i="1" s="1"/>
  <c r="K3270" i="1" a="1"/>
  <c r="K3270" i="1" s="1"/>
  <c r="J3270" i="1" a="1"/>
  <c r="J3270" i="1" s="1"/>
  <c r="I3270" i="1" a="1"/>
  <c r="I3270" i="1" s="1"/>
  <c r="K3732" i="1" a="1"/>
  <c r="K3732" i="1" s="1"/>
  <c r="J3732" i="1" a="1"/>
  <c r="J3732" i="1" s="1"/>
  <c r="I3732" i="1" a="1"/>
  <c r="I3732" i="1" s="1"/>
  <c r="K3288" i="1" a="1"/>
  <c r="K3288" i="1" s="1"/>
  <c r="J3288" i="1" a="1"/>
  <c r="J3288" i="1" s="1"/>
  <c r="I3288" i="1" a="1"/>
  <c r="I3288" i="1" s="1"/>
  <c r="K3255" i="1" a="1"/>
  <c r="K3255" i="1" s="1"/>
  <c r="J3255" i="1" a="1"/>
  <c r="J3255" i="1" s="1"/>
  <c r="I3255" i="1" a="1"/>
  <c r="I3255" i="1" s="1"/>
  <c r="K3750" i="1" a="1"/>
  <c r="K3750" i="1" s="1"/>
  <c r="J3750" i="1" a="1"/>
  <c r="J3750" i="1" s="1"/>
  <c r="I3750" i="1" a="1"/>
  <c r="I3750" i="1" s="1"/>
  <c r="K796" i="1" a="1"/>
  <c r="K796" i="1" s="1"/>
  <c r="J796" i="1" a="1"/>
  <c r="J796" i="1" s="1"/>
  <c r="I796" i="1" a="1"/>
  <c r="I796" i="1" s="1"/>
  <c r="K3445" i="1" a="1"/>
  <c r="K3445" i="1" s="1"/>
  <c r="J3445" i="1" a="1"/>
  <c r="J3445" i="1" s="1"/>
  <c r="I3445" i="1" a="1"/>
  <c r="I3445" i="1" s="1"/>
  <c r="K2479" i="1" a="1"/>
  <c r="K2479" i="1" s="1"/>
  <c r="J2479" i="1" a="1"/>
  <c r="J2479" i="1" s="1"/>
  <c r="I2479" i="1" a="1"/>
  <c r="I2479" i="1" s="1"/>
  <c r="K2426" i="1" a="1"/>
  <c r="K2426" i="1" s="1"/>
  <c r="J2426" i="1" a="1"/>
  <c r="J2426" i="1" s="1"/>
  <c r="I2426" i="1" a="1"/>
  <c r="I2426" i="1" s="1"/>
  <c r="K2385" i="1" a="1"/>
  <c r="K2385" i="1" s="1"/>
  <c r="J2385" i="1" a="1"/>
  <c r="J2385" i="1" s="1"/>
  <c r="I2385" i="1" a="1"/>
  <c r="I2385" i="1" s="1"/>
  <c r="K2387" i="1" a="1"/>
  <c r="K2387" i="1" s="1"/>
  <c r="J2387" i="1" a="1"/>
  <c r="J2387" i="1" s="1"/>
  <c r="I2387" i="1" a="1"/>
  <c r="I2387" i="1" s="1"/>
  <c r="K2470" i="1" a="1"/>
  <c r="K2470" i="1" s="1"/>
  <c r="J2470" i="1" a="1"/>
  <c r="J2470" i="1" s="1"/>
  <c r="I2470" i="1" a="1"/>
  <c r="I2470" i="1" s="1"/>
  <c r="K1760" i="1" a="1"/>
  <c r="K1760" i="1" s="1"/>
  <c r="J1760" i="1" a="1"/>
  <c r="J1760" i="1" s="1"/>
  <c r="I1760" i="1" a="1"/>
  <c r="I1760" i="1" s="1"/>
  <c r="K2190" i="1" a="1"/>
  <c r="K2190" i="1" s="1"/>
  <c r="J2190" i="1" a="1"/>
  <c r="J2190" i="1" s="1"/>
  <c r="I2190" i="1" a="1"/>
  <c r="I2190" i="1" s="1"/>
  <c r="K2355" i="1" a="1"/>
  <c r="K2355" i="1" s="1"/>
  <c r="J2355" i="1" a="1"/>
  <c r="J2355" i="1" s="1"/>
  <c r="I2355" i="1" a="1"/>
  <c r="I2355" i="1" s="1"/>
  <c r="K888" i="1" a="1"/>
  <c r="K888" i="1" s="1"/>
  <c r="J888" i="1" a="1"/>
  <c r="J888" i="1" s="1"/>
  <c r="I888" i="1" a="1"/>
  <c r="I888" i="1" s="1"/>
  <c r="K3756" i="1" a="1"/>
  <c r="K3756" i="1" s="1"/>
  <c r="J3756" i="1" a="1"/>
  <c r="J3756" i="1" s="1"/>
  <c r="I3756" i="1" a="1"/>
  <c r="I3756" i="1" s="1"/>
  <c r="K3396" i="1" a="1"/>
  <c r="K3396" i="1" s="1"/>
  <c r="J3396" i="1" a="1"/>
  <c r="J3396" i="1" s="1"/>
  <c r="I3396" i="1" a="1"/>
  <c r="I3396" i="1" s="1"/>
  <c r="K1761" i="1" a="1"/>
  <c r="K1761" i="1" s="1"/>
  <c r="J1761" i="1" a="1"/>
  <c r="J1761" i="1" s="1"/>
  <c r="I1761" i="1" a="1"/>
  <c r="I1761" i="1" s="1"/>
  <c r="K2685" i="1" a="1"/>
  <c r="K2685" i="1" s="1"/>
  <c r="J2685" i="1" a="1"/>
  <c r="J2685" i="1" s="1"/>
  <c r="I2685" i="1" a="1"/>
  <c r="I2685" i="1" s="1"/>
  <c r="K2362" i="1" a="1"/>
  <c r="K2362" i="1" s="1"/>
  <c r="J2362" i="1" a="1"/>
  <c r="J2362" i="1" s="1"/>
  <c r="I2362" i="1" a="1"/>
  <c r="I2362" i="1" s="1"/>
  <c r="K716" i="1" a="1"/>
  <c r="K716" i="1" s="1"/>
  <c r="J716" i="1" a="1"/>
  <c r="J716" i="1" s="1"/>
  <c r="I716" i="1" a="1"/>
  <c r="I716" i="1" s="1"/>
  <c r="K3778" i="1" a="1"/>
  <c r="K3778" i="1" s="1"/>
  <c r="J3778" i="1" a="1"/>
  <c r="J3778" i="1" s="1"/>
  <c r="I3778" i="1" a="1"/>
  <c r="I3778" i="1" s="1"/>
  <c r="K3763" i="1" a="1"/>
  <c r="K3763" i="1" s="1"/>
  <c r="J3763" i="1" a="1"/>
  <c r="J3763" i="1" s="1"/>
  <c r="I3763" i="1" a="1"/>
  <c r="I3763" i="1" s="1"/>
  <c r="K2810" i="1" a="1"/>
  <c r="K2810" i="1" s="1"/>
  <c r="J2810" i="1" a="1"/>
  <c r="J2810" i="1" s="1"/>
  <c r="I2810" i="1" a="1"/>
  <c r="I2810" i="1" s="1"/>
  <c r="K2339" i="1" a="1"/>
  <c r="K2339" i="1" s="1"/>
  <c r="J2339" i="1" a="1"/>
  <c r="J2339" i="1" s="1"/>
  <c r="I2339" i="1" a="1"/>
  <c r="I2339" i="1" s="1"/>
  <c r="K3252" i="1" a="1"/>
  <c r="K3252" i="1" s="1"/>
  <c r="J3252" i="1" a="1"/>
  <c r="J3252" i="1" s="1"/>
  <c r="I3252" i="1" a="1"/>
  <c r="I3252" i="1" s="1"/>
  <c r="K2351" i="1" a="1"/>
  <c r="K2351" i="1" s="1"/>
  <c r="J2351" i="1" a="1"/>
  <c r="J2351" i="1" s="1"/>
  <c r="I2351" i="1" a="1"/>
  <c r="I2351" i="1" s="1"/>
  <c r="K3432" i="1" a="1"/>
  <c r="K3432" i="1" s="1"/>
  <c r="J3432" i="1" a="1"/>
  <c r="J3432" i="1" s="1"/>
  <c r="I3432" i="1" a="1"/>
  <c r="I3432" i="1" s="1"/>
  <c r="K3197" i="1" a="1"/>
  <c r="K3197" i="1" s="1"/>
  <c r="J3197" i="1" a="1"/>
  <c r="J3197" i="1" s="1"/>
  <c r="I3197" i="1" a="1"/>
  <c r="I3197" i="1" s="1"/>
  <c r="K271" i="1" a="1"/>
  <c r="K271" i="1" s="1"/>
  <c r="J271" i="1" a="1"/>
  <c r="J271" i="1" s="1"/>
  <c r="I271" i="1" a="1"/>
  <c r="I271" i="1" s="1"/>
  <c r="K2827" i="1" a="1"/>
  <c r="K2827" i="1" s="1"/>
  <c r="J2827" i="1" a="1"/>
  <c r="J2827" i="1" s="1"/>
  <c r="I2827" i="1" a="1"/>
  <c r="I2827" i="1" s="1"/>
  <c r="K1873" i="1" a="1"/>
  <c r="K1873" i="1" s="1"/>
  <c r="J1873" i="1" a="1"/>
  <c r="J1873" i="1" s="1"/>
  <c r="I1873" i="1" a="1"/>
  <c r="I1873" i="1" s="1"/>
  <c r="K33" i="1" a="1"/>
  <c r="K33" i="1" s="1"/>
  <c r="J33" i="1" a="1"/>
  <c r="J33" i="1" s="1"/>
  <c r="I33" i="1" a="1"/>
  <c r="I33" i="1" s="1"/>
  <c r="K737" i="1" a="1"/>
  <c r="K737" i="1" s="1"/>
  <c r="J737" i="1" a="1"/>
  <c r="J737" i="1" s="1"/>
  <c r="I737" i="1" a="1"/>
  <c r="I737" i="1" s="1"/>
  <c r="K2375" i="1" a="1"/>
  <c r="K2375" i="1" s="1"/>
  <c r="J2375" i="1" a="1"/>
  <c r="J2375" i="1" s="1"/>
  <c r="I2375" i="1" a="1"/>
  <c r="I2375" i="1" s="1"/>
  <c r="K1546" i="1" a="1"/>
  <c r="K1546" i="1" s="1"/>
  <c r="J1546" i="1" a="1"/>
  <c r="J1546" i="1" s="1"/>
  <c r="I1546" i="1" a="1"/>
  <c r="I1546" i="1" s="1"/>
  <c r="K2369" i="1" a="1"/>
  <c r="K2369" i="1" s="1"/>
  <c r="J2369" i="1" a="1"/>
  <c r="J2369" i="1" s="1"/>
  <c r="I2369" i="1" a="1"/>
  <c r="I2369" i="1" s="1"/>
  <c r="K3604" i="1" a="1"/>
  <c r="K3604" i="1" s="1"/>
  <c r="J3604" i="1" a="1"/>
  <c r="J3604" i="1" s="1"/>
  <c r="I3604" i="1" a="1"/>
  <c r="I3604" i="1" s="1"/>
  <c r="K3251" i="1" a="1"/>
  <c r="K3251" i="1" s="1"/>
  <c r="J3251" i="1" a="1"/>
  <c r="J3251" i="1" s="1"/>
  <c r="I3251" i="1" a="1"/>
  <c r="I3251" i="1" s="1"/>
  <c r="K2372" i="1" a="1"/>
  <c r="K2372" i="1" s="1"/>
  <c r="J2372" i="1" a="1"/>
  <c r="J2372" i="1" s="1"/>
  <c r="I2372" i="1" a="1"/>
  <c r="I2372" i="1" s="1"/>
  <c r="K3608" i="1" a="1"/>
  <c r="K3608" i="1" s="1"/>
  <c r="J3608" i="1" a="1"/>
  <c r="J3608" i="1" s="1"/>
  <c r="I3608" i="1" a="1"/>
  <c r="I3608" i="1" s="1"/>
  <c r="K3367" i="1" a="1"/>
  <c r="K3367" i="1" s="1"/>
  <c r="J3367" i="1" a="1"/>
  <c r="J3367" i="1" s="1"/>
  <c r="I3367" i="1" a="1"/>
  <c r="I3367" i="1" s="1"/>
  <c r="K3708" i="1" a="1"/>
  <c r="K3708" i="1" s="1"/>
  <c r="J3708" i="1" a="1"/>
  <c r="J3708" i="1" s="1"/>
  <c r="I3708" i="1" a="1"/>
  <c r="I3708" i="1" s="1"/>
  <c r="K3381" i="1" a="1"/>
  <c r="K3381" i="1" s="1"/>
  <c r="J3381" i="1" a="1"/>
  <c r="J3381" i="1" s="1"/>
  <c r="I3381" i="1" a="1"/>
  <c r="I3381" i="1" s="1"/>
  <c r="K3264" i="1" a="1"/>
  <c r="K3264" i="1" s="1"/>
  <c r="J3264" i="1" a="1"/>
  <c r="J3264" i="1" s="1"/>
  <c r="I3264" i="1" a="1"/>
  <c r="I3264" i="1" s="1"/>
  <c r="K1786" i="1" a="1"/>
  <c r="K1786" i="1" s="1"/>
  <c r="J1786" i="1" a="1"/>
  <c r="J1786" i="1" s="1"/>
  <c r="I1786" i="1" a="1"/>
  <c r="I1786" i="1" s="1"/>
  <c r="K1386" i="1" a="1"/>
  <c r="K1386" i="1" s="1"/>
  <c r="J1386" i="1" a="1"/>
  <c r="J1386" i="1" s="1"/>
  <c r="I1386" i="1" a="1"/>
  <c r="I1386" i="1" s="1"/>
  <c r="K2128" i="1" a="1"/>
  <c r="K2128" i="1" s="1"/>
  <c r="J2128" i="1" a="1"/>
  <c r="J2128" i="1" s="1"/>
  <c r="I2128" i="1" a="1"/>
  <c r="I2128" i="1" s="1"/>
  <c r="K2309" i="1" a="1"/>
  <c r="K2309" i="1" s="1"/>
  <c r="J2309" i="1" a="1"/>
  <c r="J2309" i="1" s="1"/>
  <c r="I2309" i="1" a="1"/>
  <c r="I2309" i="1" s="1"/>
  <c r="K2478" i="1" a="1"/>
  <c r="K2478" i="1" s="1"/>
  <c r="J2478" i="1" a="1"/>
  <c r="J2478" i="1" s="1"/>
  <c r="I2478" i="1" a="1"/>
  <c r="I2478" i="1" s="1"/>
  <c r="K2214" i="1" a="1"/>
  <c r="K2214" i="1" s="1"/>
  <c r="J2214" i="1" a="1"/>
  <c r="J2214" i="1" s="1"/>
  <c r="I2214" i="1" a="1"/>
  <c r="I2214" i="1" s="1"/>
  <c r="K2025" i="1" a="1"/>
  <c r="K2025" i="1" s="1"/>
  <c r="J2025" i="1" a="1"/>
  <c r="J2025" i="1" s="1"/>
  <c r="I2025" i="1" a="1"/>
  <c r="I2025" i="1" s="1"/>
  <c r="K2210" i="1" a="1"/>
  <c r="K2210" i="1" s="1"/>
  <c r="J2210" i="1" a="1"/>
  <c r="J2210" i="1" s="1"/>
  <c r="I2210" i="1" a="1"/>
  <c r="I2210" i="1" s="1"/>
  <c r="K3021" i="1" a="1"/>
  <c r="K3021" i="1" s="1"/>
  <c r="J3021" i="1" a="1"/>
  <c r="J3021" i="1" s="1"/>
  <c r="I3021" i="1" a="1"/>
  <c r="I3021" i="1" s="1"/>
  <c r="K3011" i="1" a="1"/>
  <c r="K3011" i="1" s="1"/>
  <c r="J3011" i="1" a="1"/>
  <c r="J3011" i="1" s="1"/>
  <c r="I3011" i="1" a="1"/>
  <c r="I3011" i="1" s="1"/>
  <c r="K2907" i="1" a="1"/>
  <c r="K2907" i="1" s="1"/>
  <c r="J2907" i="1" a="1"/>
  <c r="J2907" i="1" s="1"/>
  <c r="I2907" i="1" a="1"/>
  <c r="I2907" i="1" s="1"/>
  <c r="K2368" i="1" a="1"/>
  <c r="K2368" i="1" s="1"/>
  <c r="J2368" i="1" a="1"/>
  <c r="J2368" i="1" s="1"/>
  <c r="I2368" i="1" a="1"/>
  <c r="I2368" i="1" s="1"/>
  <c r="K3776" i="1" a="1"/>
  <c r="K3776" i="1" s="1"/>
  <c r="J3776" i="1" a="1"/>
  <c r="J3776" i="1" s="1"/>
  <c r="I3776" i="1" a="1"/>
  <c r="I3776" i="1" s="1"/>
  <c r="K720" i="1" a="1"/>
  <c r="K720" i="1" s="1"/>
  <c r="J720" i="1" a="1"/>
  <c r="J720" i="1" s="1"/>
  <c r="I720" i="1" a="1"/>
  <c r="I720" i="1" s="1"/>
  <c r="K2184" i="1" a="1"/>
  <c r="K2184" i="1" s="1"/>
  <c r="J2184" i="1" a="1"/>
  <c r="J2184" i="1" s="1"/>
  <c r="I2184" i="1" a="1"/>
  <c r="I2184" i="1" s="1"/>
  <c r="K3132" i="1" a="1"/>
  <c r="K3132" i="1" s="1"/>
  <c r="J3132" i="1" a="1"/>
  <c r="J3132" i="1" s="1"/>
  <c r="I3132" i="1" a="1"/>
  <c r="I3132" i="1" s="1"/>
  <c r="K3633" i="1" a="1"/>
  <c r="K3633" i="1" s="1"/>
  <c r="J3633" i="1" a="1"/>
  <c r="J3633" i="1" s="1"/>
  <c r="I3633" i="1" a="1"/>
  <c r="I3633" i="1" s="1"/>
  <c r="K1432" i="1" a="1"/>
  <c r="K1432" i="1" s="1"/>
  <c r="J1432" i="1" a="1"/>
  <c r="J1432" i="1" s="1"/>
  <c r="I1432" i="1" a="1"/>
  <c r="I1432" i="1" s="1"/>
  <c r="K2193" i="1" a="1"/>
  <c r="K2193" i="1" s="1"/>
  <c r="J2193" i="1" a="1"/>
  <c r="J2193" i="1" s="1"/>
  <c r="I2193" i="1" a="1"/>
  <c r="I2193" i="1" s="1"/>
  <c r="K3181" i="1" a="1"/>
  <c r="K3181" i="1" s="1"/>
  <c r="J3181" i="1" a="1"/>
  <c r="J3181" i="1" s="1"/>
  <c r="I3181" i="1" a="1"/>
  <c r="I3181" i="1" s="1"/>
  <c r="K2360" i="1" a="1"/>
  <c r="K2360" i="1" s="1"/>
  <c r="J2360" i="1" a="1"/>
  <c r="J2360" i="1" s="1"/>
  <c r="I2360" i="1" a="1"/>
  <c r="I2360" i="1" s="1"/>
  <c r="K2761" i="1" a="1"/>
  <c r="K2761" i="1" s="1"/>
  <c r="J2761" i="1" a="1"/>
  <c r="J2761" i="1" s="1"/>
  <c r="I2761" i="1" a="1"/>
  <c r="I2761" i="1" s="1"/>
  <c r="K87" i="1" a="1"/>
  <c r="K87" i="1" s="1"/>
  <c r="J87" i="1" a="1"/>
  <c r="J87" i="1" s="1"/>
  <c r="I87" i="1" a="1"/>
  <c r="I87" i="1" s="1"/>
  <c r="K1485" i="1" a="1"/>
  <c r="K1485" i="1" s="1"/>
  <c r="J1485" i="1" a="1"/>
  <c r="J1485" i="1" s="1"/>
  <c r="I1485" i="1" a="1"/>
  <c r="I1485" i="1" s="1"/>
  <c r="K736" i="1" a="1"/>
  <c r="K736" i="1" s="1"/>
  <c r="J736" i="1" a="1"/>
  <c r="J736" i="1" s="1"/>
  <c r="I736" i="1" a="1"/>
  <c r="I736" i="1" s="1"/>
  <c r="K3694" i="1" a="1"/>
  <c r="K3694" i="1" s="1"/>
  <c r="J3694" i="1" a="1"/>
  <c r="J3694" i="1" s="1"/>
  <c r="I3694" i="1" a="1"/>
  <c r="I3694" i="1" s="1"/>
  <c r="K3691" i="1" a="1"/>
  <c r="K3691" i="1" s="1"/>
  <c r="J3691" i="1" a="1"/>
  <c r="J3691" i="1" s="1"/>
  <c r="I3691" i="1" a="1"/>
  <c r="I3691" i="1" s="1"/>
  <c r="K3689" i="1" a="1"/>
  <c r="K3689" i="1" s="1"/>
  <c r="J3689" i="1" a="1"/>
  <c r="J3689" i="1" s="1"/>
  <c r="I3689" i="1" a="1"/>
  <c r="I3689" i="1" s="1"/>
  <c r="K3681" i="1" a="1"/>
  <c r="K3681" i="1" s="1"/>
  <c r="J3681" i="1" a="1"/>
  <c r="J3681" i="1" s="1"/>
  <c r="I3681" i="1" a="1"/>
  <c r="I3681" i="1" s="1"/>
  <c r="K3680" i="1" a="1"/>
  <c r="K3680" i="1" s="1"/>
  <c r="J3680" i="1" a="1"/>
  <c r="J3680" i="1" s="1"/>
  <c r="I3680" i="1" a="1"/>
  <c r="I3680" i="1" s="1"/>
  <c r="K3679" i="1" a="1"/>
  <c r="K3679" i="1" s="1"/>
  <c r="J3679" i="1" a="1"/>
  <c r="J3679" i="1" s="1"/>
  <c r="I3679" i="1" a="1"/>
  <c r="I3679" i="1" s="1"/>
  <c r="K3678" i="1" a="1"/>
  <c r="K3678" i="1" s="1"/>
  <c r="J3678" i="1" a="1"/>
  <c r="J3678" i="1" s="1"/>
  <c r="I3678" i="1" a="1"/>
  <c r="I3678" i="1" s="1"/>
  <c r="K3676" i="1" a="1"/>
  <c r="K3676" i="1" s="1"/>
  <c r="J3676" i="1" a="1"/>
  <c r="J3676" i="1" s="1"/>
  <c r="I3676" i="1" a="1"/>
  <c r="I3676" i="1" s="1"/>
  <c r="K3668" i="1" a="1"/>
  <c r="K3668" i="1" s="1"/>
  <c r="J3668" i="1" a="1"/>
  <c r="J3668" i="1" s="1"/>
  <c r="I3668" i="1" a="1"/>
  <c r="I3668" i="1" s="1"/>
  <c r="K3671" i="1" a="1"/>
  <c r="K3671" i="1" s="1"/>
  <c r="J3671" i="1" a="1"/>
  <c r="J3671" i="1" s="1"/>
  <c r="I3671" i="1" a="1"/>
  <c r="I3671" i="1" s="1"/>
  <c r="K2215" i="1" a="1"/>
  <c r="K2215" i="1" s="1"/>
  <c r="J2215" i="1" a="1"/>
  <c r="J2215" i="1" s="1"/>
  <c r="I2215" i="1" a="1"/>
  <c r="I2215" i="1" s="1"/>
  <c r="K2211" i="1" a="1"/>
  <c r="K2211" i="1" s="1"/>
  <c r="J2211" i="1" a="1"/>
  <c r="J2211" i="1" s="1"/>
  <c r="I2211" i="1" a="1"/>
  <c r="I2211" i="1" s="1"/>
  <c r="K2003" i="1" a="1"/>
  <c r="K2003" i="1" s="1"/>
  <c r="J2003" i="1" a="1"/>
  <c r="J2003" i="1" s="1"/>
  <c r="I2003" i="1" a="1"/>
  <c r="I2003" i="1" s="1"/>
  <c r="K3235" i="1" a="1"/>
  <c r="K3235" i="1" s="1"/>
  <c r="J3235" i="1" a="1"/>
  <c r="J3235" i="1" s="1"/>
  <c r="I3235" i="1" a="1"/>
  <c r="I3235" i="1" s="1"/>
  <c r="K3232" i="1" a="1"/>
  <c r="K3232" i="1" s="1"/>
  <c r="J3232" i="1" a="1"/>
  <c r="J3232" i="1" s="1"/>
  <c r="I3232" i="1" a="1"/>
  <c r="I3232" i="1" s="1"/>
  <c r="K3233" i="1" a="1"/>
  <c r="K3233" i="1" s="1"/>
  <c r="J3233" i="1" a="1"/>
  <c r="J3233" i="1" s="1"/>
  <c r="I3233" i="1" a="1"/>
  <c r="I3233" i="1" s="1"/>
  <c r="K3238" i="1" a="1"/>
  <c r="K3238" i="1" s="1"/>
  <c r="J3238" i="1" a="1"/>
  <c r="J3238" i="1" s="1"/>
  <c r="I3238" i="1" a="1"/>
  <c r="I3238" i="1" s="1"/>
  <c r="K3230" i="1" a="1"/>
  <c r="K3230" i="1" s="1"/>
  <c r="J3230" i="1" a="1"/>
  <c r="J3230" i="1" s="1"/>
  <c r="I3230" i="1" a="1"/>
  <c r="I3230" i="1" s="1"/>
  <c r="K3227" i="1" a="1"/>
  <c r="K3227" i="1" s="1"/>
  <c r="J3227" i="1" a="1"/>
  <c r="J3227" i="1" s="1"/>
  <c r="I3227" i="1" a="1"/>
  <c r="I3227" i="1" s="1"/>
  <c r="K2216" i="1" a="1"/>
  <c r="K2216" i="1" s="1"/>
  <c r="J2216" i="1" a="1"/>
  <c r="J2216" i="1" s="1"/>
  <c r="I2216" i="1" a="1"/>
  <c r="I2216" i="1" s="1"/>
  <c r="K3076" i="1" a="1"/>
  <c r="K3076" i="1" s="1"/>
  <c r="J3076" i="1" a="1"/>
  <c r="J3076" i="1" s="1"/>
  <c r="I3076" i="1" a="1"/>
  <c r="I3076" i="1" s="1"/>
  <c r="K3541" i="1" a="1"/>
  <c r="K3541" i="1" s="1"/>
  <c r="J3541" i="1" a="1"/>
  <c r="J3541" i="1" s="1"/>
  <c r="I3541" i="1" a="1"/>
  <c r="I3541" i="1" s="1"/>
  <c r="K3517" i="1" a="1"/>
  <c r="K3517" i="1" s="1"/>
  <c r="J3517" i="1" a="1"/>
  <c r="J3517" i="1" s="1"/>
  <c r="I3517" i="1" a="1"/>
  <c r="I3517" i="1" s="1"/>
  <c r="K3534" i="1" a="1"/>
  <c r="K3534" i="1" s="1"/>
  <c r="J3534" i="1" a="1"/>
  <c r="J3534" i="1" s="1"/>
  <c r="I3534" i="1" a="1"/>
  <c r="I3534" i="1" s="1"/>
  <c r="K3530" i="1" a="1"/>
  <c r="K3530" i="1" s="1"/>
  <c r="J3530" i="1" a="1"/>
  <c r="J3530" i="1" s="1"/>
  <c r="I3530" i="1" a="1"/>
  <c r="I3530" i="1" s="1"/>
  <c r="K3528" i="1" a="1"/>
  <c r="K3528" i="1" s="1"/>
  <c r="J3528" i="1" a="1"/>
  <c r="J3528" i="1" s="1"/>
  <c r="I3528" i="1" a="1"/>
  <c r="I3528" i="1" s="1"/>
  <c r="K3526" i="1" a="1"/>
  <c r="K3526" i="1" s="1"/>
  <c r="J3526" i="1" a="1"/>
  <c r="J3526" i="1" s="1"/>
  <c r="I3526" i="1" a="1"/>
  <c r="I3526" i="1" s="1"/>
  <c r="K3520" i="1" a="1"/>
  <c r="K3520" i="1" s="1"/>
  <c r="J3520" i="1" a="1"/>
  <c r="J3520" i="1" s="1"/>
  <c r="I3520" i="1" a="1"/>
  <c r="I3520" i="1" s="1"/>
  <c r="K3516" i="1" a="1"/>
  <c r="K3516" i="1" s="1"/>
  <c r="J3516" i="1" a="1"/>
  <c r="J3516" i="1" s="1"/>
  <c r="I3516" i="1" a="1"/>
  <c r="I3516" i="1" s="1"/>
  <c r="K3511" i="1" a="1"/>
  <c r="K3511" i="1" s="1"/>
  <c r="J3511" i="1" a="1"/>
  <c r="J3511" i="1" s="1"/>
  <c r="I3511" i="1" a="1"/>
  <c r="I3511" i="1" s="1"/>
  <c r="K3510" i="1" a="1"/>
  <c r="K3510" i="1" s="1"/>
  <c r="J3510" i="1" a="1"/>
  <c r="J3510" i="1" s="1"/>
  <c r="I3510" i="1" a="1"/>
  <c r="I3510" i="1" s="1"/>
  <c r="K2678" i="1" a="1"/>
  <c r="K2678" i="1" s="1"/>
  <c r="J2678" i="1" a="1"/>
  <c r="J2678" i="1" s="1"/>
  <c r="I2678" i="1" a="1"/>
  <c r="I2678" i="1" s="1"/>
  <c r="K2637" i="1" a="1"/>
  <c r="K2637" i="1" s="1"/>
  <c r="J2637" i="1" a="1"/>
  <c r="J2637" i="1" s="1"/>
  <c r="I2637" i="1" a="1"/>
  <c r="I2637" i="1" s="1"/>
  <c r="K2649" i="1" a="1"/>
  <c r="K2649" i="1" s="1"/>
  <c r="J2649" i="1" a="1"/>
  <c r="J2649" i="1" s="1"/>
  <c r="I2649" i="1" a="1"/>
  <c r="I2649" i="1" s="1"/>
  <c r="K2630" i="1" a="1"/>
  <c r="K2630" i="1" s="1"/>
  <c r="J2630" i="1" a="1"/>
  <c r="J2630" i="1" s="1"/>
  <c r="I2630" i="1" a="1"/>
  <c r="I2630" i="1" s="1"/>
  <c r="K3663" i="1" a="1"/>
  <c r="K3663" i="1" s="1"/>
  <c r="J3663" i="1" a="1"/>
  <c r="J3663" i="1" s="1"/>
  <c r="I3663" i="1" a="1"/>
  <c r="I3663" i="1" s="1"/>
  <c r="K3704" i="1" a="1"/>
  <c r="K3704" i="1" s="1"/>
  <c r="J3704" i="1" a="1"/>
  <c r="J3704" i="1" s="1"/>
  <c r="I3704" i="1" a="1"/>
  <c r="I3704" i="1" s="1"/>
  <c r="K3549" i="1" a="1"/>
  <c r="K3549" i="1" s="1"/>
  <c r="J3549" i="1" a="1"/>
  <c r="J3549" i="1" s="1"/>
  <c r="I3549" i="1" a="1"/>
  <c r="I3549" i="1" s="1"/>
  <c r="K3538" i="1" a="1"/>
  <c r="K3538" i="1" s="1"/>
  <c r="J3538" i="1" a="1"/>
  <c r="J3538" i="1" s="1"/>
  <c r="I3538" i="1" a="1"/>
  <c r="I3538" i="1" s="1"/>
  <c r="K3543" i="1" a="1"/>
  <c r="K3543" i="1" s="1"/>
  <c r="J3543" i="1" a="1"/>
  <c r="J3543" i="1" s="1"/>
  <c r="I3543" i="1" a="1"/>
  <c r="I3543" i="1" s="1"/>
  <c r="K3535" i="1" a="1"/>
  <c r="K3535" i="1" s="1"/>
  <c r="J3535" i="1" a="1"/>
  <c r="J3535" i="1" s="1"/>
  <c r="I3535" i="1" a="1"/>
  <c r="I3535" i="1" s="1"/>
  <c r="K3533" i="1" a="1"/>
  <c r="K3533" i="1" s="1"/>
  <c r="J3533" i="1" a="1"/>
  <c r="J3533" i="1" s="1"/>
  <c r="I3533" i="1" a="1"/>
  <c r="I3533" i="1" s="1"/>
  <c r="K3532" i="1" a="1"/>
  <c r="K3532" i="1" s="1"/>
  <c r="J3532" i="1" a="1"/>
  <c r="J3532" i="1" s="1"/>
  <c r="I3532" i="1" a="1"/>
  <c r="I3532" i="1" s="1"/>
  <c r="K3524" i="1" a="1"/>
  <c r="K3524" i="1" s="1"/>
  <c r="J3524" i="1" a="1"/>
  <c r="J3524" i="1" s="1"/>
  <c r="I3524" i="1" a="1"/>
  <c r="I3524" i="1" s="1"/>
  <c r="K3522" i="1" a="1"/>
  <c r="K3522" i="1" s="1"/>
  <c r="J3522" i="1" a="1"/>
  <c r="J3522" i="1" s="1"/>
  <c r="I3522" i="1" a="1"/>
  <c r="I3522" i="1" s="1"/>
  <c r="K3519" i="1" a="1"/>
  <c r="K3519" i="1" s="1"/>
  <c r="J3519" i="1" a="1"/>
  <c r="J3519" i="1" s="1"/>
  <c r="I3519" i="1" a="1"/>
  <c r="I3519" i="1" s="1"/>
  <c r="K3512" i="1" a="1"/>
  <c r="K3512" i="1" s="1"/>
  <c r="J3512" i="1" a="1"/>
  <c r="J3512" i="1" s="1"/>
  <c r="I3512" i="1" a="1"/>
  <c r="I3512" i="1" s="1"/>
  <c r="K2314" i="1" a="1"/>
  <c r="K2314" i="1" s="1"/>
  <c r="J2314" i="1" a="1"/>
  <c r="J2314" i="1" s="1"/>
  <c r="I2314" i="1" a="1"/>
  <c r="I2314" i="1" s="1"/>
  <c r="K3200" i="1" a="1"/>
  <c r="K3200" i="1" s="1"/>
  <c r="J3200" i="1" a="1"/>
  <c r="J3200" i="1" s="1"/>
  <c r="I3200" i="1" a="1"/>
  <c r="I3200" i="1" s="1"/>
  <c r="K2269" i="1" a="1"/>
  <c r="K2269" i="1" s="1"/>
  <c r="J2269" i="1" a="1"/>
  <c r="J2269" i="1" s="1"/>
  <c r="I2269" i="1" a="1"/>
  <c r="I2269" i="1" s="1"/>
  <c r="K2185" i="1" a="1"/>
  <c r="K2185" i="1" s="1"/>
  <c r="J2185" i="1" a="1"/>
  <c r="J2185" i="1" s="1"/>
  <c r="I2185" i="1" a="1"/>
  <c r="I2185" i="1" s="1"/>
  <c r="K3664" i="1" a="1"/>
  <c r="K3664" i="1" s="1"/>
  <c r="J3664" i="1" a="1"/>
  <c r="J3664" i="1" s="1"/>
  <c r="I3664" i="1" a="1"/>
  <c r="I3664" i="1" s="1"/>
  <c r="K717" i="1" a="1"/>
  <c r="K717" i="1" s="1"/>
  <c r="J717" i="1" a="1"/>
  <c r="J717" i="1" s="1"/>
  <c r="I717" i="1" a="1"/>
  <c r="I717" i="1" s="1"/>
  <c r="K2957" i="1" a="1"/>
  <c r="K2957" i="1" s="1"/>
  <c r="J2957" i="1" a="1"/>
  <c r="J2957" i="1" s="1"/>
  <c r="I2957" i="1" a="1"/>
  <c r="I2957" i="1" s="1"/>
  <c r="K2449" i="1" a="1"/>
  <c r="K2449" i="1" s="1"/>
  <c r="J2449" i="1" a="1"/>
  <c r="J2449" i="1" s="1"/>
  <c r="I2449" i="1" a="1"/>
  <c r="I2449" i="1" s="1"/>
  <c r="K778" i="1" a="1"/>
  <c r="K778" i="1" s="1"/>
  <c r="J778" i="1" a="1"/>
  <c r="J778" i="1" s="1"/>
  <c r="I778" i="1" a="1"/>
  <c r="I778" i="1" s="1"/>
  <c r="K2473" i="1" a="1"/>
  <c r="K2473" i="1" s="1"/>
  <c r="J2473" i="1" a="1"/>
  <c r="J2473" i="1" s="1"/>
  <c r="I2473" i="1" a="1"/>
  <c r="I2473" i="1" s="1"/>
  <c r="K2437" i="1" a="1"/>
  <c r="K2437" i="1" s="1"/>
  <c r="J2437" i="1" a="1"/>
  <c r="J2437" i="1" s="1"/>
  <c r="I2437" i="1" a="1"/>
  <c r="I2437" i="1" s="1"/>
  <c r="K3683" i="1" a="1"/>
  <c r="K3683" i="1" s="1"/>
  <c r="J3683" i="1" a="1"/>
  <c r="J3683" i="1" s="1"/>
  <c r="I3683" i="1" a="1"/>
  <c r="I3683" i="1" s="1"/>
  <c r="K2311" i="1" a="1"/>
  <c r="K2311" i="1" s="1"/>
  <c r="J2311" i="1" a="1"/>
  <c r="J2311" i="1" s="1"/>
  <c r="I2311" i="1" a="1"/>
  <c r="I2311" i="1" s="1"/>
  <c r="K2413" i="1" a="1"/>
  <c r="K2413" i="1" s="1"/>
  <c r="J2413" i="1" a="1"/>
  <c r="J2413" i="1" s="1"/>
  <c r="I2413" i="1" a="1"/>
  <c r="I2413" i="1" s="1"/>
  <c r="K2650" i="1" a="1"/>
  <c r="K2650" i="1" s="1"/>
  <c r="J2650" i="1" a="1"/>
  <c r="J2650" i="1" s="1"/>
  <c r="I2650" i="1" a="1"/>
  <c r="I2650" i="1" s="1"/>
  <c r="K3097" i="1" a="1"/>
  <c r="K3097" i="1" s="1"/>
  <c r="J3097" i="1" a="1"/>
  <c r="J3097" i="1" s="1"/>
  <c r="I3097" i="1" a="1"/>
  <c r="I3097" i="1" s="1"/>
  <c r="K1041" i="1" a="1"/>
  <c r="K1041" i="1" s="1"/>
  <c r="J1041" i="1" a="1"/>
  <c r="J1041" i="1" s="1"/>
  <c r="I1041" i="1" a="1"/>
  <c r="I1041" i="1" s="1"/>
  <c r="K1421" i="1" a="1"/>
  <c r="K1421" i="1" s="1"/>
  <c r="J1421" i="1" a="1"/>
  <c r="J1421" i="1" s="1"/>
  <c r="I1421" i="1" a="1"/>
  <c r="I1421" i="1" s="1"/>
  <c r="K2300" i="1" a="1"/>
  <c r="K2300" i="1" s="1"/>
  <c r="J2300" i="1" a="1"/>
  <c r="J2300" i="1" s="1"/>
  <c r="I2300" i="1" a="1"/>
  <c r="I2300" i="1" s="1"/>
  <c r="K1831" i="1" a="1"/>
  <c r="K1831" i="1" s="1"/>
  <c r="J1831" i="1" a="1"/>
  <c r="J1831" i="1" s="1"/>
  <c r="I1831" i="1" a="1"/>
  <c r="I1831" i="1" s="1"/>
  <c r="K1777" i="1" a="1"/>
  <c r="K1777" i="1" s="1"/>
  <c r="J1777" i="1" a="1"/>
  <c r="J1777" i="1" s="1"/>
  <c r="I1777" i="1" a="1"/>
  <c r="I1777" i="1" s="1"/>
  <c r="K2807" i="1" a="1"/>
  <c r="K2807" i="1" s="1"/>
  <c r="J2807" i="1" a="1"/>
  <c r="J2807" i="1" s="1"/>
  <c r="I2807" i="1" a="1"/>
  <c r="I2807" i="1" s="1"/>
  <c r="K2668" i="1" a="1"/>
  <c r="K2668" i="1" s="1"/>
  <c r="J2668" i="1" a="1"/>
  <c r="J2668" i="1" s="1"/>
  <c r="I2668" i="1" a="1"/>
  <c r="I2668" i="1" s="1"/>
  <c r="K312" i="1" a="1"/>
  <c r="K312" i="1" s="1"/>
  <c r="J312" i="1" a="1"/>
  <c r="J312" i="1" s="1"/>
  <c r="I312" i="1" a="1"/>
  <c r="I312" i="1" s="1"/>
  <c r="K3738" i="1" a="1"/>
  <c r="K3738" i="1" s="1"/>
  <c r="J3738" i="1" a="1"/>
  <c r="J3738" i="1" s="1"/>
  <c r="I3738" i="1" a="1"/>
  <c r="I3738" i="1" s="1"/>
  <c r="K642" i="1" a="1"/>
  <c r="K642" i="1" s="1"/>
  <c r="J642" i="1" a="1"/>
  <c r="J642" i="1" s="1"/>
  <c r="I642" i="1" a="1"/>
  <c r="I642" i="1" s="1"/>
  <c r="K1967" i="1" a="1"/>
  <c r="K1967" i="1" s="1"/>
  <c r="J1967" i="1" a="1"/>
  <c r="J1967" i="1" s="1"/>
  <c r="I1967" i="1" a="1"/>
  <c r="I1967" i="1" s="1"/>
  <c r="K1326" i="1" a="1"/>
  <c r="K1326" i="1" s="1"/>
  <c r="J1326" i="1" a="1"/>
  <c r="J1326" i="1" s="1"/>
  <c r="I1326" i="1" a="1"/>
  <c r="I1326" i="1" s="1"/>
  <c r="K2572" i="1" a="1"/>
  <c r="K2572" i="1" s="1"/>
  <c r="J2572" i="1" a="1"/>
  <c r="J2572" i="1" s="1"/>
  <c r="I2572" i="1" a="1"/>
  <c r="I2572" i="1" s="1"/>
  <c r="K1904" i="1" a="1"/>
  <c r="K1904" i="1" s="1"/>
  <c r="J1904" i="1" a="1"/>
  <c r="J1904" i="1" s="1"/>
  <c r="I1904" i="1" a="1"/>
  <c r="I1904" i="1" s="1"/>
  <c r="K1903" i="1" a="1"/>
  <c r="K1903" i="1" s="1"/>
  <c r="J1903" i="1" a="1"/>
  <c r="J1903" i="1" s="1"/>
  <c r="I1903" i="1" a="1"/>
  <c r="I1903" i="1" s="1"/>
  <c r="K2117" i="1" a="1"/>
  <c r="K2117" i="1" s="1"/>
  <c r="J2117" i="1" a="1"/>
  <c r="J2117" i="1" s="1"/>
  <c r="I2117" i="1" a="1"/>
  <c r="I2117" i="1" s="1"/>
  <c r="K2407" i="1" a="1"/>
  <c r="K2407" i="1" s="1"/>
  <c r="J2407" i="1" a="1"/>
  <c r="J2407" i="1" s="1"/>
  <c r="I2407" i="1" a="1"/>
  <c r="I2407" i="1" s="1"/>
  <c r="K2398" i="1" a="1"/>
  <c r="K2398" i="1" s="1"/>
  <c r="J2398" i="1" a="1"/>
  <c r="J2398" i="1" s="1"/>
  <c r="I2398" i="1" a="1"/>
  <c r="I2398" i="1" s="1"/>
  <c r="K3118" i="1" a="1"/>
  <c r="K3118" i="1" s="1"/>
  <c r="J3118" i="1" a="1"/>
  <c r="J3118" i="1" s="1"/>
  <c r="I3118" i="1" a="1"/>
  <c r="I3118" i="1" s="1"/>
  <c r="K2090" i="1" a="1"/>
  <c r="K2090" i="1" s="1"/>
  <c r="J2090" i="1" a="1"/>
  <c r="J2090" i="1" s="1"/>
  <c r="I2090" i="1" a="1"/>
  <c r="I2090" i="1" s="1"/>
  <c r="K2666" i="1" a="1"/>
  <c r="K2666" i="1" s="1"/>
  <c r="J2666" i="1" a="1"/>
  <c r="J2666" i="1" s="1"/>
  <c r="I2666" i="1" a="1"/>
  <c r="I2666" i="1" s="1"/>
  <c r="K2769" i="1" a="1"/>
  <c r="K2769" i="1" s="1"/>
  <c r="J2769" i="1" a="1"/>
  <c r="J2769" i="1" s="1"/>
  <c r="I2769" i="1" a="1"/>
  <c r="I2769" i="1" s="1"/>
  <c r="K1353" i="1" a="1"/>
  <c r="K1353" i="1" s="1"/>
  <c r="J1353" i="1" a="1"/>
  <c r="J1353" i="1" s="1"/>
  <c r="I1353" i="1" a="1"/>
  <c r="I1353" i="1" s="1"/>
  <c r="K2990" i="1" a="1"/>
  <c r="K2990" i="1" s="1"/>
  <c r="J2990" i="1" a="1"/>
  <c r="J2990" i="1" s="1"/>
  <c r="I2990" i="1" a="1"/>
  <c r="I2990" i="1" s="1"/>
  <c r="K2860" i="1" a="1"/>
  <c r="K2860" i="1" s="1"/>
  <c r="J2860" i="1" a="1"/>
  <c r="J2860" i="1" s="1"/>
  <c r="I2860" i="1" a="1"/>
  <c r="I2860" i="1" s="1"/>
  <c r="K679" i="1" a="1"/>
  <c r="K679" i="1" s="1"/>
  <c r="J679" i="1" a="1"/>
  <c r="J679" i="1" s="1"/>
  <c r="I679" i="1" a="1"/>
  <c r="I679" i="1" s="1"/>
  <c r="K1282" i="1" a="1"/>
  <c r="K1282" i="1" s="1"/>
  <c r="J1282" i="1" a="1"/>
  <c r="J1282" i="1" s="1"/>
  <c r="I1282" i="1" a="1"/>
  <c r="I1282" i="1" s="1"/>
  <c r="K464" i="1" a="1"/>
  <c r="K464" i="1" s="1"/>
  <c r="J464" i="1" a="1"/>
  <c r="J464" i="1" s="1"/>
  <c r="I464" i="1" a="1"/>
  <c r="I464" i="1" s="1"/>
  <c r="K2881" i="1" a="1"/>
  <c r="K2881" i="1" s="1"/>
  <c r="J2881" i="1" a="1"/>
  <c r="J2881" i="1" s="1"/>
  <c r="I2881" i="1" a="1"/>
  <c r="I2881" i="1" s="1"/>
  <c r="K1364" i="1" a="1"/>
  <c r="K1364" i="1" s="1"/>
  <c r="J1364" i="1" a="1"/>
  <c r="J1364" i="1" s="1"/>
  <c r="I1364" i="1" a="1"/>
  <c r="I1364" i="1" s="1"/>
  <c r="K2115" i="1" a="1"/>
  <c r="K2115" i="1" s="1"/>
  <c r="J2115" i="1" a="1"/>
  <c r="J2115" i="1" s="1"/>
  <c r="I2115" i="1" a="1"/>
  <c r="I2115" i="1" s="1"/>
  <c r="K2502" i="1" a="1"/>
  <c r="K2502" i="1" s="1"/>
  <c r="J2502" i="1" a="1"/>
  <c r="J2502" i="1" s="1"/>
  <c r="I2502" i="1" a="1"/>
  <c r="I2502" i="1" s="1"/>
  <c r="K858" i="1" a="1"/>
  <c r="K858" i="1" s="1"/>
  <c r="J858" i="1" a="1"/>
  <c r="J858" i="1" s="1"/>
  <c r="I858" i="1" a="1"/>
  <c r="I858" i="1" s="1"/>
  <c r="K2316" i="1" a="1"/>
  <c r="K2316" i="1" s="1"/>
  <c r="J2316" i="1" a="1"/>
  <c r="J2316" i="1" s="1"/>
  <c r="I2316" i="1" a="1"/>
  <c r="I2316" i="1" s="1"/>
  <c r="K1140" i="1" a="1"/>
  <c r="K1140" i="1" s="1"/>
  <c r="J1140" i="1" a="1"/>
  <c r="J1140" i="1" s="1"/>
  <c r="I1140" i="1" a="1"/>
  <c r="I1140" i="1" s="1"/>
  <c r="K2750" i="1" a="1"/>
  <c r="K2750" i="1" s="1"/>
  <c r="J2750" i="1" a="1"/>
  <c r="J2750" i="1" s="1"/>
  <c r="I2750" i="1" a="1"/>
  <c r="I2750" i="1" s="1"/>
  <c r="K2796" i="1" a="1"/>
  <c r="K2796" i="1" s="1"/>
  <c r="J2796" i="1" a="1"/>
  <c r="J2796" i="1" s="1"/>
  <c r="I2796" i="1" a="1"/>
  <c r="I2796" i="1" s="1"/>
  <c r="K3163" i="1" a="1"/>
  <c r="K3163" i="1" s="1"/>
  <c r="J3163" i="1" a="1"/>
  <c r="J3163" i="1" s="1"/>
  <c r="I3163" i="1" a="1"/>
  <c r="I3163" i="1" s="1"/>
  <c r="K986" i="1" a="1"/>
  <c r="K986" i="1" s="1"/>
  <c r="J986" i="1" a="1"/>
  <c r="J986" i="1" s="1"/>
  <c r="I986" i="1" a="1"/>
  <c r="I986" i="1" s="1"/>
  <c r="K445" i="1" a="1"/>
  <c r="K445" i="1" s="1"/>
  <c r="J445" i="1" a="1"/>
  <c r="J445" i="1" s="1"/>
  <c r="I445" i="1" a="1"/>
  <c r="I445" i="1" s="1"/>
  <c r="K2869" i="1" a="1"/>
  <c r="K2869" i="1" s="1"/>
  <c r="J2869" i="1" a="1"/>
  <c r="J2869" i="1" s="1"/>
  <c r="I2869" i="1" a="1"/>
  <c r="I2869" i="1" s="1"/>
  <c r="K2297" i="1" a="1"/>
  <c r="K2297" i="1" s="1"/>
  <c r="J2297" i="1" a="1"/>
  <c r="J2297" i="1" s="1"/>
  <c r="I2297" i="1" a="1"/>
  <c r="I2297" i="1" s="1"/>
  <c r="K2028" i="1" a="1"/>
  <c r="K2028" i="1" s="1"/>
  <c r="J2028" i="1" a="1"/>
  <c r="J2028" i="1" s="1"/>
  <c r="I2028" i="1" a="1"/>
  <c r="I2028" i="1" s="1"/>
  <c r="K3495" i="1" a="1"/>
  <c r="K3495" i="1" s="1"/>
  <c r="J3495" i="1" a="1"/>
  <c r="J3495" i="1" s="1"/>
  <c r="I3495" i="1" a="1"/>
  <c r="I3495" i="1" s="1"/>
  <c r="K938" i="1" a="1"/>
  <c r="K938" i="1" s="1"/>
  <c r="J938" i="1" a="1"/>
  <c r="J938" i="1" s="1"/>
  <c r="I938" i="1" a="1"/>
  <c r="I938" i="1" s="1"/>
  <c r="K2157" i="1" a="1"/>
  <c r="K2157" i="1" s="1"/>
  <c r="J2157" i="1" a="1"/>
  <c r="J2157" i="1" s="1"/>
  <c r="I2157" i="1" a="1"/>
  <c r="I2157" i="1" s="1"/>
  <c r="K694" i="1" a="1"/>
  <c r="K694" i="1" s="1"/>
  <c r="J694" i="1" a="1"/>
  <c r="J694" i="1" s="1"/>
  <c r="I694" i="1" a="1"/>
  <c r="I694" i="1" s="1"/>
  <c r="K118" i="1" a="1"/>
  <c r="K118" i="1" s="1"/>
  <c r="J118" i="1" a="1"/>
  <c r="J118" i="1" s="1"/>
  <c r="I118" i="1" a="1"/>
  <c r="I118" i="1" s="1"/>
  <c r="K1910" i="1" a="1"/>
  <c r="K1910" i="1" s="1"/>
  <c r="J1910" i="1" a="1"/>
  <c r="J1910" i="1" s="1"/>
  <c r="I1910" i="1" a="1"/>
  <c r="I1910" i="1" s="1"/>
  <c r="K2620" i="1" a="1"/>
  <c r="K2620" i="1" s="1"/>
  <c r="J2620" i="1" a="1"/>
  <c r="J2620" i="1" s="1"/>
  <c r="I2620" i="1" a="1"/>
  <c r="I2620" i="1" s="1"/>
  <c r="K2866" i="1" a="1"/>
  <c r="K2866" i="1" s="1"/>
  <c r="J2866" i="1" a="1"/>
  <c r="J2866" i="1" s="1"/>
  <c r="I2866" i="1" a="1"/>
  <c r="I2866" i="1" s="1"/>
  <c r="K287" i="1" a="1"/>
  <c r="K287" i="1" s="1"/>
  <c r="J287" i="1" a="1"/>
  <c r="J287" i="1" s="1"/>
  <c r="I287" i="1" a="1"/>
  <c r="I287" i="1" s="1"/>
  <c r="K436" i="1" a="1"/>
  <c r="K436" i="1" s="1"/>
  <c r="J436" i="1" a="1"/>
  <c r="J436" i="1" s="1"/>
  <c r="I436" i="1" a="1"/>
  <c r="I436" i="1" s="1"/>
  <c r="K1349" i="1" a="1"/>
  <c r="K1349" i="1" s="1"/>
  <c r="J1349" i="1" a="1"/>
  <c r="J1349" i="1" s="1"/>
  <c r="I1349" i="1" a="1"/>
  <c r="I1349" i="1" s="1"/>
  <c r="K3158" i="1" a="1"/>
  <c r="K3158" i="1" s="1"/>
  <c r="J3158" i="1" a="1"/>
  <c r="J3158" i="1" s="1"/>
  <c r="I3158" i="1" a="1"/>
  <c r="I3158" i="1" s="1"/>
  <c r="K191" i="1" a="1"/>
  <c r="K191" i="1" s="1"/>
  <c r="J191" i="1" a="1"/>
  <c r="J191" i="1" s="1"/>
  <c r="I191" i="1" a="1"/>
  <c r="I191" i="1" s="1"/>
  <c r="K2120" i="1" a="1"/>
  <c r="K2120" i="1" s="1"/>
  <c r="J2120" i="1" a="1"/>
  <c r="J2120" i="1" s="1"/>
  <c r="I2120" i="1" a="1"/>
  <c r="I2120" i="1" s="1"/>
  <c r="K281" i="1" a="1"/>
  <c r="K281" i="1" s="1"/>
  <c r="J281" i="1" a="1"/>
  <c r="J281" i="1" s="1"/>
  <c r="I281" i="1" a="1"/>
  <c r="I281" i="1" s="1"/>
  <c r="K1708" i="1" a="1"/>
  <c r="K1708" i="1" s="1"/>
  <c r="J1708" i="1" a="1"/>
  <c r="J1708" i="1" s="1"/>
  <c r="I1708" i="1" a="1"/>
  <c r="I1708" i="1" s="1"/>
  <c r="K113" i="1" a="1"/>
  <c r="K113" i="1" s="1"/>
  <c r="J113" i="1" a="1"/>
  <c r="J113" i="1" s="1"/>
  <c r="I113" i="1" a="1"/>
  <c r="I113" i="1" s="1"/>
  <c r="K1898" i="1" a="1"/>
  <c r="K1898" i="1" s="1"/>
  <c r="J1898" i="1" a="1"/>
  <c r="J1898" i="1" s="1"/>
  <c r="I1898" i="1" a="1"/>
  <c r="I1898" i="1" s="1"/>
  <c r="K2019" i="1" a="1"/>
  <c r="K2019" i="1" s="1"/>
  <c r="J2019" i="1" a="1"/>
  <c r="J2019" i="1" s="1"/>
  <c r="I2019" i="1" a="1"/>
  <c r="I2019" i="1" s="1"/>
  <c r="K2031" i="1" a="1"/>
  <c r="K2031" i="1" s="1"/>
  <c r="J2031" i="1" a="1"/>
  <c r="J2031" i="1" s="1"/>
  <c r="I2031" i="1" a="1"/>
  <c r="I2031" i="1" s="1"/>
  <c r="K1239" i="1" a="1"/>
  <c r="K1239" i="1" s="1"/>
  <c r="J1239" i="1" a="1"/>
  <c r="J1239" i="1" s="1"/>
  <c r="I1239" i="1" a="1"/>
  <c r="I1239" i="1" s="1"/>
  <c r="K2298" i="1" a="1"/>
  <c r="K2298" i="1" s="1"/>
  <c r="J2298" i="1" a="1"/>
  <c r="J2298" i="1" s="1"/>
  <c r="I2298" i="1" a="1"/>
  <c r="I2298" i="1" s="1"/>
  <c r="K2081" i="1" a="1"/>
  <c r="K2081" i="1" s="1"/>
  <c r="J2081" i="1" a="1"/>
  <c r="J2081" i="1" s="1"/>
  <c r="I2081" i="1" a="1"/>
  <c r="I2081" i="1" s="1"/>
  <c r="K1990" i="1" a="1"/>
  <c r="K1990" i="1" s="1"/>
  <c r="J1990" i="1" a="1"/>
  <c r="J1990" i="1" s="1"/>
  <c r="I1990" i="1" a="1"/>
  <c r="I1990" i="1" s="1"/>
  <c r="K1820" i="1" a="1"/>
  <c r="K1820" i="1" s="1"/>
  <c r="J1820" i="1" a="1"/>
  <c r="J1820" i="1" s="1"/>
  <c r="I1820" i="1" a="1"/>
  <c r="I1820" i="1" s="1"/>
  <c r="K971" i="1" a="1"/>
  <c r="K971" i="1" s="1"/>
  <c r="J971" i="1" a="1"/>
  <c r="J971" i="1" s="1"/>
  <c r="I971" i="1" a="1"/>
  <c r="I971" i="1" s="1"/>
  <c r="K2704" i="1" a="1"/>
  <c r="K2704" i="1" s="1"/>
  <c r="J2704" i="1" a="1"/>
  <c r="J2704" i="1" s="1"/>
  <c r="I2704" i="1" a="1"/>
  <c r="I2704" i="1" s="1"/>
  <c r="K1257" i="1" a="1"/>
  <c r="K1257" i="1" s="1"/>
  <c r="J1257" i="1" a="1"/>
  <c r="J1257" i="1" s="1"/>
  <c r="I1257" i="1" a="1"/>
  <c r="I1257" i="1" s="1"/>
  <c r="K1772" i="1" a="1"/>
  <c r="K1772" i="1" s="1"/>
  <c r="J1772" i="1" a="1"/>
  <c r="J1772" i="1" s="1"/>
  <c r="I1772" i="1" a="1"/>
  <c r="I1772" i="1" s="1"/>
  <c r="K641" i="1" a="1"/>
  <c r="K641" i="1" s="1"/>
  <c r="J641" i="1" a="1"/>
  <c r="J641" i="1" s="1"/>
  <c r="I641" i="1" a="1"/>
  <c r="I641" i="1" s="1"/>
  <c r="K1311" i="1" a="1"/>
  <c r="K1311" i="1" s="1"/>
  <c r="J1311" i="1" a="1"/>
  <c r="J1311" i="1" s="1"/>
  <c r="I1311" i="1" a="1"/>
  <c r="I1311" i="1" s="1"/>
  <c r="K2026" i="1" a="1"/>
  <c r="K2026" i="1" s="1"/>
  <c r="J2026" i="1" a="1"/>
  <c r="J2026" i="1" s="1"/>
  <c r="I2026" i="1" a="1"/>
  <c r="I2026" i="1" s="1"/>
  <c r="K3630" i="1" a="1"/>
  <c r="K3630" i="1" s="1"/>
  <c r="J3630" i="1" a="1"/>
  <c r="J3630" i="1" s="1"/>
  <c r="I3630" i="1" a="1"/>
  <c r="I3630" i="1" s="1"/>
  <c r="K3190" i="1" a="1"/>
  <c r="K3190" i="1" s="1"/>
  <c r="J3190" i="1" a="1"/>
  <c r="J3190" i="1" s="1"/>
  <c r="I3190" i="1" a="1"/>
  <c r="I3190" i="1" s="1"/>
  <c r="K855" i="1" a="1"/>
  <c r="K855" i="1" s="1"/>
  <c r="J855" i="1" a="1"/>
  <c r="J855" i="1" s="1"/>
  <c r="I855" i="1" a="1"/>
  <c r="I855" i="1" s="1"/>
  <c r="K54" i="1" a="1"/>
  <c r="K54" i="1" s="1"/>
  <c r="J54" i="1" a="1"/>
  <c r="J54" i="1" s="1"/>
  <c r="I54" i="1" a="1"/>
  <c r="I54" i="1" s="1"/>
  <c r="K81" i="1" a="1"/>
  <c r="K81" i="1" s="1"/>
  <c r="J81" i="1" a="1"/>
  <c r="J81" i="1" s="1"/>
  <c r="I81" i="1" a="1"/>
  <c r="I81" i="1" s="1"/>
  <c r="K532" i="1" a="1"/>
  <c r="K532" i="1" s="1"/>
  <c r="J532" i="1" a="1"/>
  <c r="J532" i="1" s="1"/>
  <c r="I532" i="1" a="1"/>
  <c r="I532" i="1" s="1"/>
  <c r="K3587" i="1" a="1"/>
  <c r="K3587" i="1" s="1"/>
  <c r="J3587" i="1" a="1"/>
  <c r="J3587" i="1" s="1"/>
  <c r="I3587" i="1" a="1"/>
  <c r="I3587" i="1" s="1"/>
  <c r="K2883" i="1" a="1"/>
  <c r="K2883" i="1" s="1"/>
  <c r="J2883" i="1" a="1"/>
  <c r="J2883" i="1" s="1"/>
  <c r="I2883" i="1" a="1"/>
  <c r="I2883" i="1" s="1"/>
  <c r="K1431" i="1" a="1"/>
  <c r="K1431" i="1" s="1"/>
  <c r="J1431" i="1" a="1"/>
  <c r="J1431" i="1" s="1"/>
  <c r="I1431" i="1" a="1"/>
  <c r="I1431" i="1" s="1"/>
  <c r="K1680" i="1" a="1"/>
  <c r="K1680" i="1" s="1"/>
  <c r="J1680" i="1" a="1"/>
  <c r="J1680" i="1" s="1"/>
  <c r="I1680" i="1" a="1"/>
  <c r="I1680" i="1" s="1"/>
  <c r="K226" i="1" a="1"/>
  <c r="K226" i="1" s="1"/>
  <c r="J226" i="1" a="1"/>
  <c r="J226" i="1" s="1"/>
  <c r="I226" i="1" a="1"/>
  <c r="I226" i="1" s="1"/>
  <c r="K818" i="1" a="1"/>
  <c r="K818" i="1" s="1"/>
  <c r="J818" i="1" a="1"/>
  <c r="J818" i="1" s="1"/>
  <c r="I818" i="1" a="1"/>
  <c r="I818" i="1" s="1"/>
  <c r="K2701" i="1" a="1"/>
  <c r="K2701" i="1" s="1"/>
  <c r="J2701" i="1" a="1"/>
  <c r="J2701" i="1" s="1"/>
  <c r="I2701" i="1" a="1"/>
  <c r="I2701" i="1" s="1"/>
  <c r="K3550" i="1" a="1"/>
  <c r="K3550" i="1" s="1"/>
  <c r="J3550" i="1" a="1"/>
  <c r="J3550" i="1" s="1"/>
  <c r="I3550" i="1" a="1"/>
  <c r="I3550" i="1" s="1"/>
  <c r="K1576" i="1" a="1"/>
  <c r="K1576" i="1" s="1"/>
  <c r="J1576" i="1" a="1"/>
  <c r="J1576" i="1" s="1"/>
  <c r="I1576" i="1" a="1"/>
  <c r="I1576" i="1" s="1"/>
  <c r="K2231" i="1" a="1"/>
  <c r="K2231" i="1" s="1"/>
  <c r="J2231" i="1" a="1"/>
  <c r="J2231" i="1" s="1"/>
  <c r="I2231" i="1" a="1"/>
  <c r="I2231" i="1" s="1"/>
  <c r="K1169" i="1" a="1"/>
  <c r="K1169" i="1" s="1"/>
  <c r="J1169" i="1" a="1"/>
  <c r="J1169" i="1" s="1"/>
  <c r="I1169" i="1" a="1"/>
  <c r="I1169" i="1" s="1"/>
  <c r="K1964" i="1" a="1"/>
  <c r="K1964" i="1" s="1"/>
  <c r="J1964" i="1" a="1"/>
  <c r="J1964" i="1" s="1"/>
  <c r="I1964" i="1" a="1"/>
  <c r="I1964" i="1" s="1"/>
  <c r="K1647" i="1" a="1"/>
  <c r="K1647" i="1" s="1"/>
  <c r="J1647" i="1" a="1"/>
  <c r="J1647" i="1" s="1"/>
  <c r="I1647" i="1" a="1"/>
  <c r="I1647" i="1" s="1"/>
  <c r="K2703" i="1" a="1"/>
  <c r="K2703" i="1" s="1"/>
  <c r="J2703" i="1" a="1"/>
  <c r="J2703" i="1" s="1"/>
  <c r="I2703" i="1" a="1"/>
  <c r="I2703" i="1" s="1"/>
  <c r="K2327" i="1" a="1"/>
  <c r="K2327" i="1" s="1"/>
  <c r="J2327" i="1" a="1"/>
  <c r="J2327" i="1" s="1"/>
  <c r="I2327" i="1" a="1"/>
  <c r="I2327" i="1" s="1"/>
  <c r="K2293" i="1" a="1"/>
  <c r="K2293" i="1" s="1"/>
  <c r="J2293" i="1" a="1"/>
  <c r="J2293" i="1" s="1"/>
  <c r="I2293" i="1" a="1"/>
  <c r="I2293" i="1" s="1"/>
  <c r="K1578" i="1" a="1"/>
  <c r="K1578" i="1" s="1"/>
  <c r="J1578" i="1" a="1"/>
  <c r="J1578" i="1" s="1"/>
  <c r="I1578" i="1" a="1"/>
  <c r="I1578" i="1" s="1"/>
  <c r="K1186" i="1" a="1"/>
  <c r="K1186" i="1" s="1"/>
  <c r="J1186" i="1" a="1"/>
  <c r="J1186" i="1" s="1"/>
  <c r="I1186" i="1" a="1"/>
  <c r="I1186" i="1" s="1"/>
  <c r="K3229" i="1" a="1"/>
  <c r="K3229" i="1" s="1"/>
  <c r="J3229" i="1" a="1"/>
  <c r="J3229" i="1" s="1"/>
  <c r="I3229" i="1" a="1"/>
  <c r="I3229" i="1" s="1"/>
  <c r="K1514" i="1" a="1"/>
  <c r="K1514" i="1" s="1"/>
  <c r="J1514" i="1" a="1"/>
  <c r="J1514" i="1" s="1"/>
  <c r="I1514" i="1" a="1"/>
  <c r="I1514" i="1" s="1"/>
  <c r="K2059" i="1" a="1"/>
  <c r="K2059" i="1" s="1"/>
  <c r="J2059" i="1" a="1"/>
  <c r="J2059" i="1" s="1"/>
  <c r="I2059" i="1" a="1"/>
  <c r="I2059" i="1" s="1"/>
  <c r="K1721" i="1" a="1"/>
  <c r="K1721" i="1" s="1"/>
  <c r="J1721" i="1" a="1"/>
  <c r="J1721" i="1" s="1"/>
  <c r="I1721" i="1" a="1"/>
  <c r="I1721" i="1" s="1"/>
  <c r="K2445" i="1" a="1"/>
  <c r="K2445" i="1" s="1"/>
  <c r="J2445" i="1" a="1"/>
  <c r="J2445" i="1" s="1"/>
  <c r="I2445" i="1" a="1"/>
  <c r="I2445" i="1" s="1"/>
  <c r="K3476" i="1" a="1"/>
  <c r="K3476" i="1" s="1"/>
  <c r="J3476" i="1" a="1"/>
  <c r="J3476" i="1" s="1"/>
  <c r="I3476" i="1" a="1"/>
  <c r="I3476" i="1" s="1"/>
  <c r="K2030" i="1" a="1"/>
  <c r="K2030" i="1" s="1"/>
  <c r="J2030" i="1" a="1"/>
  <c r="J2030" i="1" s="1"/>
  <c r="I2030" i="1" a="1"/>
  <c r="I2030" i="1" s="1"/>
  <c r="K2290" i="1" a="1"/>
  <c r="K2290" i="1" s="1"/>
  <c r="J2290" i="1" a="1"/>
  <c r="J2290" i="1" s="1"/>
  <c r="I2290" i="1" a="1"/>
  <c r="I2290" i="1" s="1"/>
  <c r="K3129" i="1" a="1"/>
  <c r="K3129" i="1" s="1"/>
  <c r="J3129" i="1" a="1"/>
  <c r="J3129" i="1" s="1"/>
  <c r="I3129" i="1" a="1"/>
  <c r="I3129" i="1" s="1"/>
  <c r="K1501" i="1" a="1"/>
  <c r="K1501" i="1" s="1"/>
  <c r="J1501" i="1" a="1"/>
  <c r="J1501" i="1" s="1"/>
  <c r="I1501" i="1" a="1"/>
  <c r="I1501" i="1" s="1"/>
  <c r="K604" i="1" a="1"/>
  <c r="K604" i="1" s="1"/>
  <c r="J604" i="1" a="1"/>
  <c r="J604" i="1" s="1"/>
  <c r="I604" i="1" a="1"/>
  <c r="I604" i="1" s="1"/>
  <c r="K3494" i="1" a="1"/>
  <c r="K3494" i="1" s="1"/>
  <c r="J3494" i="1" a="1"/>
  <c r="J3494" i="1" s="1"/>
  <c r="I3494" i="1" a="1"/>
  <c r="I3494" i="1" s="1"/>
  <c r="K1103" i="1" a="1"/>
  <c r="K1103" i="1" s="1"/>
  <c r="J1103" i="1" a="1"/>
  <c r="J1103" i="1" s="1"/>
  <c r="I1103" i="1" a="1"/>
  <c r="I1103" i="1" s="1"/>
  <c r="K2217" i="1" a="1"/>
  <c r="K2217" i="1" s="1"/>
  <c r="J2217" i="1" a="1"/>
  <c r="J2217" i="1" s="1"/>
  <c r="I2217" i="1" a="1"/>
  <c r="I2217" i="1" s="1"/>
  <c r="K3293" i="1" a="1"/>
  <c r="K3293" i="1" s="1"/>
  <c r="J3293" i="1" a="1"/>
  <c r="J3293" i="1" s="1"/>
  <c r="I3293" i="1" a="1"/>
  <c r="I3293" i="1" s="1"/>
  <c r="K1273" i="1" a="1"/>
  <c r="K1273" i="1" s="1"/>
  <c r="J1273" i="1" a="1"/>
  <c r="J1273" i="1" s="1"/>
  <c r="I1273" i="1" a="1"/>
  <c r="I1273" i="1" s="1"/>
  <c r="K2809" i="1" a="1"/>
  <c r="K2809" i="1" s="1"/>
  <c r="J2809" i="1" a="1"/>
  <c r="J2809" i="1" s="1"/>
  <c r="I2809" i="1" a="1"/>
  <c r="I2809" i="1" s="1"/>
  <c r="K2677" i="1" a="1"/>
  <c r="K2677" i="1" s="1"/>
  <c r="J2677" i="1" a="1"/>
  <c r="J2677" i="1" s="1"/>
  <c r="I2677" i="1" a="1"/>
  <c r="I2677" i="1" s="1"/>
  <c r="K3467" i="1" a="1"/>
  <c r="K3467" i="1" s="1"/>
  <c r="J3467" i="1" a="1"/>
  <c r="J3467" i="1" s="1"/>
  <c r="I3467" i="1" a="1"/>
  <c r="I3467" i="1" s="1"/>
  <c r="K1166" i="1" a="1"/>
  <c r="K1166" i="1" s="1"/>
  <c r="J1166" i="1" a="1"/>
  <c r="J1166" i="1" s="1"/>
  <c r="I1166" i="1" a="1"/>
  <c r="I1166" i="1" s="1"/>
  <c r="K3068" i="1" a="1"/>
  <c r="K3068" i="1" s="1"/>
  <c r="J3068" i="1" a="1"/>
  <c r="J3068" i="1" s="1"/>
  <c r="I3068" i="1" a="1"/>
  <c r="I3068" i="1" s="1"/>
  <c r="K3696" i="1" a="1"/>
  <c r="K3696" i="1" s="1"/>
  <c r="J3696" i="1" a="1"/>
  <c r="J3696" i="1" s="1"/>
  <c r="I3696" i="1" a="1"/>
  <c r="I3696" i="1" s="1"/>
  <c r="K3295" i="1" a="1"/>
  <c r="K3295" i="1" s="1"/>
  <c r="J3295" i="1" a="1"/>
  <c r="J3295" i="1" s="1"/>
  <c r="I3295" i="1" a="1"/>
  <c r="I3295" i="1" s="1"/>
  <c r="K3166" i="1" a="1"/>
  <c r="K3166" i="1" s="1"/>
  <c r="J3166" i="1" a="1"/>
  <c r="J3166" i="1" s="1"/>
  <c r="I3166" i="1" a="1"/>
  <c r="I3166" i="1" s="1"/>
  <c r="K2042" i="1" a="1"/>
  <c r="K2042" i="1" s="1"/>
  <c r="J2042" i="1" a="1"/>
  <c r="J2042" i="1" s="1"/>
  <c r="I2042" i="1" a="1"/>
  <c r="I2042" i="1" s="1"/>
  <c r="K3596" i="1" a="1"/>
  <c r="K3596" i="1" s="1"/>
  <c r="J3596" i="1" a="1"/>
  <c r="J3596" i="1" s="1"/>
  <c r="I3596" i="1" a="1"/>
  <c r="I3596" i="1" s="1"/>
  <c r="K3004" i="1" a="1"/>
  <c r="K3004" i="1" s="1"/>
  <c r="J3004" i="1" a="1"/>
  <c r="J3004" i="1" s="1"/>
  <c r="I3004" i="1" a="1"/>
  <c r="I3004" i="1" s="1"/>
  <c r="K3629" i="1" a="1"/>
  <c r="K3629" i="1" s="1"/>
  <c r="J3629" i="1" a="1"/>
  <c r="J3629" i="1" s="1"/>
  <c r="I3629" i="1" a="1"/>
  <c r="I3629" i="1" s="1"/>
  <c r="K3019" i="1" a="1"/>
  <c r="K3019" i="1" s="1"/>
  <c r="J3019" i="1" a="1"/>
  <c r="J3019" i="1" s="1"/>
  <c r="I3019" i="1" a="1"/>
  <c r="I3019" i="1" s="1"/>
  <c r="K3086" i="1" a="1"/>
  <c r="K3086" i="1" s="1"/>
  <c r="J3086" i="1" a="1"/>
  <c r="J3086" i="1" s="1"/>
  <c r="I3086" i="1" a="1"/>
  <c r="I3086" i="1" s="1"/>
  <c r="K2728" i="1" a="1"/>
  <c r="K2728" i="1" s="1"/>
  <c r="J2728" i="1" a="1"/>
  <c r="J2728" i="1" s="1"/>
  <c r="I2728" i="1" a="1"/>
  <c r="I2728" i="1" s="1"/>
  <c r="K837" i="1" a="1"/>
  <c r="K837" i="1" s="1"/>
  <c r="J837" i="1" a="1"/>
  <c r="J837" i="1" s="1"/>
  <c r="I837" i="1" a="1"/>
  <c r="I837" i="1" s="1"/>
  <c r="K1095" i="1" a="1"/>
  <c r="K1095" i="1" s="1"/>
  <c r="J1095" i="1" a="1"/>
  <c r="J1095" i="1" s="1"/>
  <c r="I1095" i="1" a="1"/>
  <c r="I1095" i="1" s="1"/>
  <c r="K3592" i="1" a="1"/>
  <c r="K3592" i="1" s="1"/>
  <c r="J3592" i="1" a="1"/>
  <c r="J3592" i="1" s="1"/>
  <c r="I3592" i="1" a="1"/>
  <c r="I3592" i="1" s="1"/>
  <c r="K3029" i="1" a="1"/>
  <c r="K3029" i="1" s="1"/>
  <c r="J3029" i="1" a="1"/>
  <c r="J3029" i="1" s="1"/>
  <c r="I3029" i="1" a="1"/>
  <c r="I3029" i="1" s="1"/>
  <c r="K762" i="1" a="1"/>
  <c r="K762" i="1" s="1"/>
  <c r="J762" i="1" a="1"/>
  <c r="J762" i="1" s="1"/>
  <c r="I762" i="1" a="1"/>
  <c r="I762" i="1" s="1"/>
  <c r="K2600" i="1" a="1"/>
  <c r="K2600" i="1" s="1"/>
  <c r="J2600" i="1" a="1"/>
  <c r="J2600" i="1" s="1"/>
  <c r="I2600" i="1" a="1"/>
  <c r="I2600" i="1" s="1"/>
  <c r="K1165" i="1" a="1"/>
  <c r="K1165" i="1" s="1"/>
  <c r="J1165" i="1" a="1"/>
  <c r="J1165" i="1" s="1"/>
  <c r="I1165" i="1" a="1"/>
  <c r="I1165" i="1" s="1"/>
  <c r="K1163" i="1" a="1"/>
  <c r="K1163" i="1" s="1"/>
  <c r="J1163" i="1" a="1"/>
  <c r="J1163" i="1" s="1"/>
  <c r="I1163" i="1" a="1"/>
  <c r="I1163" i="1" s="1"/>
  <c r="K2684" i="1" a="1"/>
  <c r="K2684" i="1" s="1"/>
  <c r="J2684" i="1" a="1"/>
  <c r="J2684" i="1" s="1"/>
  <c r="I2684" i="1" a="1"/>
  <c r="I2684" i="1" s="1"/>
  <c r="K2676" i="1" a="1"/>
  <c r="K2676" i="1" s="1"/>
  <c r="J2676" i="1" a="1"/>
  <c r="J2676" i="1" s="1"/>
  <c r="I2676" i="1" a="1"/>
  <c r="I2676" i="1" s="1"/>
  <c r="K1124" i="1" a="1"/>
  <c r="K1124" i="1" s="1"/>
  <c r="J1124" i="1" a="1"/>
  <c r="J1124" i="1" s="1"/>
  <c r="I1124" i="1" a="1"/>
  <c r="I1124" i="1" s="1"/>
  <c r="K3121" i="1" a="1"/>
  <c r="K3121" i="1" s="1"/>
  <c r="J3121" i="1" a="1"/>
  <c r="J3121" i="1" s="1"/>
  <c r="I3121" i="1" a="1"/>
  <c r="I3121" i="1" s="1"/>
  <c r="K32" i="1" a="1"/>
  <c r="K32" i="1" s="1"/>
  <c r="J32" i="1" a="1"/>
  <c r="J32" i="1" s="1"/>
  <c r="I32" i="1" a="1"/>
  <c r="I32" i="1" s="1"/>
  <c r="K1804" i="1" a="1"/>
  <c r="K1804" i="1" s="1"/>
  <c r="J1804" i="1" a="1"/>
  <c r="J1804" i="1" s="1"/>
  <c r="I1804" i="1" a="1"/>
  <c r="I1804" i="1" s="1"/>
  <c r="K1784" i="1" a="1"/>
  <c r="K1784" i="1" s="1"/>
  <c r="J1784" i="1" a="1"/>
  <c r="J1784" i="1" s="1"/>
  <c r="I1784" i="1" a="1"/>
  <c r="I1784" i="1" s="1"/>
  <c r="K2274" i="1" a="1"/>
  <c r="K2274" i="1" s="1"/>
  <c r="J2274" i="1" a="1"/>
  <c r="J2274" i="1" s="1"/>
  <c r="I2274" i="1" a="1"/>
  <c r="I2274" i="1" s="1"/>
  <c r="K2709" i="1" a="1"/>
  <c r="K2709" i="1" s="1"/>
  <c r="J2709" i="1" a="1"/>
  <c r="J2709" i="1" s="1"/>
  <c r="I2709" i="1" a="1"/>
  <c r="I2709" i="1" s="1"/>
  <c r="K2746" i="1" a="1"/>
  <c r="K2746" i="1" s="1"/>
  <c r="J2746" i="1" a="1"/>
  <c r="J2746" i="1" s="1"/>
  <c r="I2746" i="1" a="1"/>
  <c r="I2746" i="1" s="1"/>
  <c r="K397" i="1" a="1"/>
  <c r="K397" i="1" s="1"/>
  <c r="J397" i="1" a="1"/>
  <c r="J397" i="1" s="1"/>
  <c r="I397" i="1" a="1"/>
  <c r="I397" i="1" s="1"/>
  <c r="K2247" i="1" a="1"/>
  <c r="K2247" i="1" s="1"/>
  <c r="J2247" i="1" a="1"/>
  <c r="J2247" i="1" s="1"/>
  <c r="I2247" i="1" a="1"/>
  <c r="I2247" i="1" s="1"/>
  <c r="K2884" i="1" a="1"/>
  <c r="K2884" i="1" s="1"/>
  <c r="J2884" i="1" a="1"/>
  <c r="J2884" i="1" s="1"/>
  <c r="I2884" i="1" a="1"/>
  <c r="I2884" i="1" s="1"/>
  <c r="K2888" i="1" a="1"/>
  <c r="K2888" i="1" s="1"/>
  <c r="J2888" i="1" a="1"/>
  <c r="J2888" i="1" s="1"/>
  <c r="I2888" i="1" a="1"/>
  <c r="I2888" i="1" s="1"/>
  <c r="K3565" i="1" a="1"/>
  <c r="K3565" i="1" s="1"/>
  <c r="J3565" i="1" a="1"/>
  <c r="J3565" i="1" s="1"/>
  <c r="I3565" i="1" a="1"/>
  <c r="I3565" i="1" s="1"/>
  <c r="K3742" i="1" a="1"/>
  <c r="K3742" i="1" s="1"/>
  <c r="J3742" i="1" a="1"/>
  <c r="J3742" i="1" s="1"/>
  <c r="I3742" i="1" a="1"/>
  <c r="I3742" i="1" s="1"/>
  <c r="K3400" i="1" a="1"/>
  <c r="K3400" i="1" s="1"/>
  <c r="J3400" i="1" a="1"/>
  <c r="J3400" i="1" s="1"/>
  <c r="I3400" i="1" a="1"/>
  <c r="I3400" i="1" s="1"/>
  <c r="K1146" i="1" a="1"/>
  <c r="K1146" i="1" s="1"/>
  <c r="J1146" i="1" a="1"/>
  <c r="J1146" i="1" s="1"/>
  <c r="I1146" i="1" a="1"/>
  <c r="I1146" i="1" s="1"/>
  <c r="K218" i="1" a="1"/>
  <c r="K218" i="1" s="1"/>
  <c r="J218" i="1" a="1"/>
  <c r="J218" i="1" s="1"/>
  <c r="I218" i="1" a="1"/>
  <c r="I218" i="1" s="1"/>
  <c r="K305" i="1" a="1"/>
  <c r="K305" i="1" s="1"/>
  <c r="J305" i="1" a="1"/>
  <c r="J305" i="1" s="1"/>
  <c r="I305" i="1" a="1"/>
  <c r="I305" i="1" s="1"/>
  <c r="K375" i="1" a="1"/>
  <c r="K375" i="1" s="1"/>
  <c r="J375" i="1" a="1"/>
  <c r="J375" i="1" s="1"/>
  <c r="I375" i="1" a="1"/>
  <c r="I375" i="1" s="1"/>
  <c r="K900" i="1" a="1"/>
  <c r="K900" i="1" s="1"/>
  <c r="J900" i="1" a="1"/>
  <c r="J900" i="1" s="1"/>
  <c r="I900" i="1" a="1"/>
  <c r="I900" i="1" s="1"/>
  <c r="K1391" i="1" a="1"/>
  <c r="K1391" i="1" s="1"/>
  <c r="J1391" i="1" a="1"/>
  <c r="J1391" i="1" s="1"/>
  <c r="I1391" i="1" a="1"/>
  <c r="I1391" i="1" s="1"/>
  <c r="K792" i="1" a="1"/>
  <c r="K792" i="1" s="1"/>
  <c r="J792" i="1" a="1"/>
  <c r="J792" i="1" s="1"/>
  <c r="I792" i="1" a="1"/>
  <c r="I792" i="1" s="1"/>
  <c r="K1553" i="1" a="1"/>
  <c r="K1553" i="1" s="1"/>
  <c r="J1553" i="1" a="1"/>
  <c r="J1553" i="1" s="1"/>
  <c r="I1553" i="1" a="1"/>
  <c r="I1553" i="1" s="1"/>
  <c r="K2377" i="1" a="1"/>
  <c r="K2377" i="1" s="1"/>
  <c r="J2377" i="1" a="1"/>
  <c r="J2377" i="1" s="1"/>
  <c r="I2377" i="1" a="1"/>
  <c r="I2377" i="1" s="1"/>
  <c r="K791" i="1" a="1"/>
  <c r="K791" i="1" s="1"/>
  <c r="J791" i="1" a="1"/>
  <c r="J791" i="1" s="1"/>
  <c r="I791" i="1" a="1"/>
  <c r="I791" i="1" s="1"/>
  <c r="K2061" i="1" a="1"/>
  <c r="K2061" i="1" s="1"/>
  <c r="J2061" i="1" a="1"/>
  <c r="J2061" i="1" s="1"/>
  <c r="I2061" i="1" a="1"/>
  <c r="I2061" i="1" s="1"/>
  <c r="K3545" i="1" a="1"/>
  <c r="K3545" i="1" s="1"/>
  <c r="J3545" i="1" a="1"/>
  <c r="J3545" i="1" s="1"/>
  <c r="I3545" i="1" a="1"/>
  <c r="I3545" i="1" s="1"/>
  <c r="K3628" i="1" a="1"/>
  <c r="K3628" i="1" s="1"/>
  <c r="J3628" i="1" a="1"/>
  <c r="J3628" i="1" s="1"/>
  <c r="I3628" i="1" a="1"/>
  <c r="I3628" i="1" s="1"/>
  <c r="K3231" i="1" a="1"/>
  <c r="K3231" i="1" s="1"/>
  <c r="J3231" i="1" a="1"/>
  <c r="J3231" i="1" s="1"/>
  <c r="I3231" i="1" a="1"/>
  <c r="I3231" i="1" s="1"/>
  <c r="K2011" i="1" a="1"/>
  <c r="K2011" i="1" s="1"/>
  <c r="J2011" i="1" a="1"/>
  <c r="J2011" i="1" s="1"/>
  <c r="I2011" i="1" a="1"/>
  <c r="I2011" i="1" s="1"/>
  <c r="K343" i="1" a="1"/>
  <c r="K343" i="1" s="1"/>
  <c r="J343" i="1" a="1"/>
  <c r="J343" i="1" s="1"/>
  <c r="I343" i="1" a="1"/>
  <c r="I343" i="1" s="1"/>
  <c r="K1618" i="1" a="1"/>
  <c r="K1618" i="1" s="1"/>
  <c r="J1618" i="1" a="1"/>
  <c r="J1618" i="1" s="1"/>
  <c r="I1618" i="1" a="1"/>
  <c r="I1618" i="1" s="1"/>
  <c r="K2626" i="1" a="1"/>
  <c r="K2626" i="1" s="1"/>
  <c r="J2626" i="1" a="1"/>
  <c r="J2626" i="1" s="1"/>
  <c r="I2626" i="1" a="1"/>
  <c r="I2626" i="1" s="1"/>
  <c r="K3102" i="1" a="1"/>
  <c r="K3102" i="1" s="1"/>
  <c r="J3102" i="1" a="1"/>
  <c r="J3102" i="1" s="1"/>
  <c r="I3102" i="1" a="1"/>
  <c r="I3102" i="1" s="1"/>
  <c r="K1118" i="1" a="1"/>
  <c r="K1118" i="1" s="1"/>
  <c r="J1118" i="1" a="1"/>
  <c r="J1118" i="1" s="1"/>
  <c r="I1118" i="1" a="1"/>
  <c r="I1118" i="1" s="1"/>
  <c r="K2148" i="1" a="1"/>
  <c r="K2148" i="1" s="1"/>
  <c r="J2148" i="1" a="1"/>
  <c r="J2148" i="1" s="1"/>
  <c r="I2148" i="1" a="1"/>
  <c r="I2148" i="1" s="1"/>
  <c r="K1728" i="1" a="1"/>
  <c r="K1728" i="1" s="1"/>
  <c r="J1728" i="1" a="1"/>
  <c r="J1728" i="1" s="1"/>
  <c r="I1728" i="1" a="1"/>
  <c r="I1728" i="1" s="1"/>
  <c r="K771" i="1" a="1"/>
  <c r="K771" i="1" s="1"/>
  <c r="J771" i="1" a="1"/>
  <c r="J771" i="1" s="1"/>
  <c r="I771" i="1" a="1"/>
  <c r="I771" i="1" s="1"/>
  <c r="K752" i="1" a="1"/>
  <c r="K752" i="1" s="1"/>
  <c r="J752" i="1" a="1"/>
  <c r="J752" i="1" s="1"/>
  <c r="I752" i="1" a="1"/>
  <c r="I752" i="1" s="1"/>
  <c r="K1556" i="1" a="1"/>
  <c r="K1556" i="1" s="1"/>
  <c r="J1556" i="1" a="1"/>
  <c r="J1556" i="1" s="1"/>
  <c r="I1556" i="1" a="1"/>
  <c r="I1556" i="1" s="1"/>
  <c r="K869" i="1" a="1"/>
  <c r="K869" i="1" s="1"/>
  <c r="J869" i="1" a="1"/>
  <c r="J869" i="1" s="1"/>
  <c r="I869" i="1" a="1"/>
  <c r="I869" i="1" s="1"/>
  <c r="K1265" i="1" a="1"/>
  <c r="K1265" i="1" s="1"/>
  <c r="J1265" i="1" a="1"/>
  <c r="J1265" i="1" s="1"/>
  <c r="I1265" i="1" a="1"/>
  <c r="I1265" i="1" s="1"/>
  <c r="K3002" i="1" a="1"/>
  <c r="K3002" i="1" s="1"/>
  <c r="J3002" i="1" a="1"/>
  <c r="J3002" i="1" s="1"/>
  <c r="I3002" i="1" a="1"/>
  <c r="I3002" i="1" s="1"/>
  <c r="K3153" i="1" a="1"/>
  <c r="K3153" i="1" s="1"/>
  <c r="J3153" i="1" a="1"/>
  <c r="J3153" i="1" s="1"/>
  <c r="I3153" i="1" a="1"/>
  <c r="I3153" i="1" s="1"/>
  <c r="K433" i="1" a="1"/>
  <c r="K433" i="1" s="1"/>
  <c r="J433" i="1" a="1"/>
  <c r="J433" i="1" s="1"/>
  <c r="I433" i="1" a="1"/>
  <c r="I433" i="1" s="1"/>
  <c r="K1298" i="1" a="1"/>
  <c r="K1298" i="1" s="1"/>
  <c r="J1298" i="1" a="1"/>
  <c r="J1298" i="1" s="1"/>
  <c r="I1298" i="1" a="1"/>
  <c r="I1298" i="1" s="1"/>
  <c r="K3506" i="1" a="1"/>
  <c r="K3506" i="1" s="1"/>
  <c r="J3506" i="1" a="1"/>
  <c r="J3506" i="1" s="1"/>
  <c r="I3506" i="1" a="1"/>
  <c r="I3506" i="1" s="1"/>
  <c r="K24" i="1" a="1"/>
  <c r="K24" i="1" s="1"/>
  <c r="J24" i="1" a="1"/>
  <c r="J24" i="1" s="1"/>
  <c r="I24" i="1" a="1"/>
  <c r="I24" i="1" s="1"/>
  <c r="K2376" i="1" a="1"/>
  <c r="K2376" i="1" s="1"/>
  <c r="J2376" i="1" a="1"/>
  <c r="J2376" i="1" s="1"/>
  <c r="I2376" i="1" a="1"/>
  <c r="I2376" i="1" s="1"/>
  <c r="K1077" i="1" a="1"/>
  <c r="K1077" i="1" s="1"/>
  <c r="J1077" i="1" a="1"/>
  <c r="J1077" i="1" s="1"/>
  <c r="I1077" i="1" a="1"/>
  <c r="I1077" i="1" s="1"/>
  <c r="K774" i="1" a="1"/>
  <c r="K774" i="1" s="1"/>
  <c r="J774" i="1" a="1"/>
  <c r="J774" i="1" s="1"/>
  <c r="I774" i="1" a="1"/>
  <c r="I774" i="1" s="1"/>
  <c r="K793" i="1" a="1"/>
  <c r="K793" i="1" s="1"/>
  <c r="J793" i="1" a="1"/>
  <c r="J793" i="1" s="1"/>
  <c r="I793" i="1" a="1"/>
  <c r="I793" i="1" s="1"/>
  <c r="K773" i="1" a="1"/>
  <c r="K773" i="1" s="1"/>
  <c r="J773" i="1" a="1"/>
  <c r="J773" i="1" s="1"/>
  <c r="I773" i="1" a="1"/>
  <c r="I773" i="1" s="1"/>
  <c r="K403" i="1" a="1"/>
  <c r="K403" i="1" s="1"/>
  <c r="J403" i="1" a="1"/>
  <c r="J403" i="1" s="1"/>
  <c r="I403" i="1" a="1"/>
  <c r="I403" i="1" s="1"/>
  <c r="K2055" i="1" a="1"/>
  <c r="K2055" i="1" s="1"/>
  <c r="J2055" i="1" a="1"/>
  <c r="J2055" i="1" s="1"/>
  <c r="I2055" i="1" a="1"/>
  <c r="I2055" i="1" s="1"/>
  <c r="K2418" i="1" a="1"/>
  <c r="K2418" i="1" s="1"/>
  <c r="J2418" i="1" a="1"/>
  <c r="J2418" i="1" s="1"/>
  <c r="I2418" i="1" a="1"/>
  <c r="I2418" i="1" s="1"/>
  <c r="K3650" i="1" a="1"/>
  <c r="K3650" i="1" s="1"/>
  <c r="J3650" i="1" a="1"/>
  <c r="J3650" i="1" s="1"/>
  <c r="I3650" i="1" a="1"/>
  <c r="I3650" i="1" s="1"/>
  <c r="K607" i="1" a="1"/>
  <c r="K607" i="1" s="1"/>
  <c r="J607" i="1" a="1"/>
  <c r="J607" i="1" s="1"/>
  <c r="I607" i="1" a="1"/>
  <c r="I607" i="1" s="1"/>
  <c r="K2411" i="1" a="1"/>
  <c r="K2411" i="1" s="1"/>
  <c r="J2411" i="1" a="1"/>
  <c r="J2411" i="1" s="1"/>
  <c r="I2411" i="1" a="1"/>
  <c r="I2411" i="1" s="1"/>
  <c r="K3350" i="1" a="1"/>
  <c r="K3350" i="1" s="1"/>
  <c r="J3350" i="1" a="1"/>
  <c r="J3350" i="1" s="1"/>
  <c r="I3350" i="1" a="1"/>
  <c r="I3350" i="1" s="1"/>
  <c r="K139" i="1" a="1"/>
  <c r="K139" i="1" s="1"/>
  <c r="J139" i="1" a="1"/>
  <c r="J139" i="1" s="1"/>
  <c r="I139" i="1" a="1"/>
  <c r="I139" i="1" s="1"/>
  <c r="K149" i="1" a="1"/>
  <c r="K149" i="1" s="1"/>
  <c r="J149" i="1" a="1"/>
  <c r="J149" i="1" s="1"/>
  <c r="I149" i="1" a="1"/>
  <c r="I149" i="1" s="1"/>
  <c r="K3485" i="1" a="1"/>
  <c r="K3485" i="1" s="1"/>
  <c r="J3485" i="1" a="1"/>
  <c r="J3485" i="1" s="1"/>
  <c r="I3485" i="1" a="1"/>
  <c r="I3485" i="1" s="1"/>
  <c r="K637" i="1" a="1"/>
  <c r="K637" i="1" s="1"/>
  <c r="J637" i="1" a="1"/>
  <c r="J637" i="1" s="1"/>
  <c r="I637" i="1" a="1"/>
  <c r="I637" i="1" s="1"/>
  <c r="K1548" i="1" a="1"/>
  <c r="K1548" i="1" s="1"/>
  <c r="J1548" i="1" a="1"/>
  <c r="J1548" i="1" s="1"/>
  <c r="I1548" i="1" a="1"/>
  <c r="I1548" i="1" s="1"/>
  <c r="K614" i="1" a="1"/>
  <c r="K614" i="1" s="1"/>
  <c r="J614" i="1" a="1"/>
  <c r="J614" i="1" s="1"/>
  <c r="I614" i="1" a="1"/>
  <c r="I614" i="1" s="1"/>
  <c r="K344" i="1" a="1"/>
  <c r="K344" i="1" s="1"/>
  <c r="J344" i="1" a="1"/>
  <c r="J344" i="1" s="1"/>
  <c r="I344" i="1" a="1"/>
  <c r="I344" i="1" s="1"/>
  <c r="K391" i="1" a="1"/>
  <c r="K391" i="1" s="1"/>
  <c r="J391" i="1" a="1"/>
  <c r="J391" i="1" s="1"/>
  <c r="I391" i="1" a="1"/>
  <c r="I391" i="1" s="1"/>
  <c r="K2529" i="1" a="1"/>
  <c r="K2529" i="1" s="1"/>
  <c r="J2529" i="1" a="1"/>
  <c r="J2529" i="1" s="1"/>
  <c r="I2529" i="1" a="1"/>
  <c r="I2529" i="1" s="1"/>
  <c r="K1406" i="1" a="1"/>
  <c r="K1406" i="1" s="1"/>
  <c r="J1406" i="1" a="1"/>
  <c r="J1406" i="1" s="1"/>
  <c r="I1406" i="1" a="1"/>
  <c r="I1406" i="1" s="1"/>
  <c r="K811" i="1" a="1"/>
  <c r="K811" i="1" s="1"/>
  <c r="J811" i="1" a="1"/>
  <c r="J811" i="1" s="1"/>
  <c r="I811" i="1" a="1"/>
  <c r="I811" i="1" s="1"/>
  <c r="K2393" i="1" a="1"/>
  <c r="K2393" i="1" s="1"/>
  <c r="J2393" i="1" a="1"/>
  <c r="J2393" i="1" s="1"/>
  <c r="I2393" i="1" a="1"/>
  <c r="I2393" i="1" s="1"/>
  <c r="K2549" i="1" a="1"/>
  <c r="K2549" i="1" s="1"/>
  <c r="J2549" i="1" a="1"/>
  <c r="J2549" i="1" s="1"/>
  <c r="I2549" i="1" a="1"/>
  <c r="I2549" i="1" s="1"/>
  <c r="K2554" i="1" a="1"/>
  <c r="K2554" i="1" s="1"/>
  <c r="J2554" i="1" a="1"/>
  <c r="J2554" i="1" s="1"/>
  <c r="I2554" i="1" a="1"/>
  <c r="I2554" i="1" s="1"/>
  <c r="K2542" i="1" a="1"/>
  <c r="K2542" i="1" s="1"/>
  <c r="J2542" i="1" a="1"/>
  <c r="J2542" i="1" s="1"/>
  <c r="I2542" i="1" a="1"/>
  <c r="I2542" i="1" s="1"/>
  <c r="K1177" i="1" a="1"/>
  <c r="K1177" i="1" s="1"/>
  <c r="J1177" i="1" a="1"/>
  <c r="J1177" i="1" s="1"/>
  <c r="I1177" i="1" a="1"/>
  <c r="I1177" i="1" s="1"/>
  <c r="K2822" i="1" a="1"/>
  <c r="K2822" i="1" s="1"/>
  <c r="J2822" i="1" a="1"/>
  <c r="J2822" i="1" s="1"/>
  <c r="I2822" i="1" a="1"/>
  <c r="I2822" i="1" s="1"/>
  <c r="K2278" i="1" a="1"/>
  <c r="K2278" i="1" s="1"/>
  <c r="J2278" i="1" a="1"/>
  <c r="J2278" i="1" s="1"/>
  <c r="I2278" i="1" a="1"/>
  <c r="I2278" i="1" s="1"/>
  <c r="K273" i="1" a="1"/>
  <c r="K273" i="1" s="1"/>
  <c r="J273" i="1" a="1"/>
  <c r="J273" i="1" s="1"/>
  <c r="I273" i="1" a="1"/>
  <c r="I273" i="1" s="1"/>
  <c r="K9" i="1" a="1"/>
  <c r="K9" i="1" s="1"/>
  <c r="J9" i="1" a="1"/>
  <c r="J9" i="1" s="1"/>
  <c r="I9" i="1" a="1"/>
  <c r="I9" i="1" s="1"/>
  <c r="K1919" i="1" a="1"/>
  <c r="K1919" i="1" s="1"/>
  <c r="J1919" i="1" a="1"/>
  <c r="J1919" i="1" s="1"/>
  <c r="I1919" i="1" a="1"/>
  <c r="I1919" i="1" s="1"/>
  <c r="K60" i="1" a="1"/>
  <c r="K60" i="1" s="1"/>
  <c r="J60" i="1" a="1"/>
  <c r="J60" i="1" s="1"/>
  <c r="I60" i="1" a="1"/>
  <c r="I60" i="1" s="1"/>
  <c r="K1918" i="1" a="1"/>
  <c r="K1918" i="1" s="1"/>
  <c r="J1918" i="1" a="1"/>
  <c r="J1918" i="1" s="1"/>
  <c r="I1918" i="1" a="1"/>
  <c r="I1918" i="1" s="1"/>
  <c r="K1097" i="1" a="1"/>
  <c r="K1097" i="1" s="1"/>
  <c r="J1097" i="1" a="1"/>
  <c r="J1097" i="1" s="1"/>
  <c r="I1097" i="1" a="1"/>
  <c r="I1097" i="1" s="1"/>
  <c r="K1061" i="1" a="1"/>
  <c r="K1061" i="1" s="1"/>
  <c r="J1061" i="1" a="1"/>
  <c r="J1061" i="1" s="1"/>
  <c r="I1061" i="1" a="1"/>
  <c r="I1061" i="1" s="1"/>
  <c r="K2060" i="1" a="1"/>
  <c r="K2060" i="1" s="1"/>
  <c r="J2060" i="1" a="1"/>
  <c r="J2060" i="1" s="1"/>
  <c r="I2060" i="1" a="1"/>
  <c r="I2060" i="1" s="1"/>
  <c r="K756" i="1" a="1"/>
  <c r="K756" i="1" s="1"/>
  <c r="J756" i="1" a="1"/>
  <c r="J756" i="1" s="1"/>
  <c r="I756" i="1" a="1"/>
  <c r="I756" i="1" s="1"/>
  <c r="K1595" i="1" a="1"/>
  <c r="K1595" i="1" s="1"/>
  <c r="J1595" i="1" a="1"/>
  <c r="J1595" i="1" s="1"/>
  <c r="I1595" i="1" a="1"/>
  <c r="I1595" i="1" s="1"/>
  <c r="K3643" i="1" a="1"/>
  <c r="K3643" i="1" s="1"/>
  <c r="J3643" i="1" a="1"/>
  <c r="J3643" i="1" s="1"/>
  <c r="I3643" i="1" a="1"/>
  <c r="I3643" i="1" s="1"/>
  <c r="K1811" i="1" a="1"/>
  <c r="K1811" i="1" s="1"/>
  <c r="J1811" i="1" a="1"/>
  <c r="J1811" i="1" s="1"/>
  <c r="I1811" i="1" a="1"/>
  <c r="I1811" i="1" s="1"/>
  <c r="K2653" i="1" a="1"/>
  <c r="K2653" i="1" s="1"/>
  <c r="J2653" i="1" a="1"/>
  <c r="J2653" i="1" s="1"/>
  <c r="I2653" i="1" a="1"/>
  <c r="I2653" i="1" s="1"/>
  <c r="K3842" i="1" a="1"/>
  <c r="K3842" i="1" s="1"/>
  <c r="J3842" i="1" a="1"/>
  <c r="J3842" i="1" s="1"/>
  <c r="I3842" i="1" a="1"/>
  <c r="I3842" i="1" s="1"/>
  <c r="K1143" i="1" a="1"/>
  <c r="K1143" i="1" s="1"/>
  <c r="J1143" i="1" a="1"/>
  <c r="J1143" i="1" s="1"/>
  <c r="I1143" i="1" a="1"/>
  <c r="I1143" i="1" s="1"/>
  <c r="K654" i="1" a="1"/>
  <c r="K654" i="1" s="1"/>
  <c r="J654" i="1" a="1"/>
  <c r="J654" i="1" s="1"/>
  <c r="I654" i="1" a="1"/>
  <c r="I654" i="1" s="1"/>
  <c r="K47" i="1" a="1"/>
  <c r="K47" i="1" s="1"/>
  <c r="J47" i="1" a="1"/>
  <c r="J47" i="1" s="1"/>
  <c r="I47" i="1" a="1"/>
  <c r="I47" i="1" s="1"/>
  <c r="K2458" i="1" a="1"/>
  <c r="K2458" i="1" s="1"/>
  <c r="J2458" i="1" a="1"/>
  <c r="J2458" i="1" s="1"/>
  <c r="I2458" i="1" a="1"/>
  <c r="I2458" i="1" s="1"/>
  <c r="K3461" i="1" a="1"/>
  <c r="K3461" i="1" s="1"/>
  <c r="J3461" i="1" a="1"/>
  <c r="J3461" i="1" s="1"/>
  <c r="I3461" i="1" a="1"/>
  <c r="I3461" i="1" s="1"/>
  <c r="K3125" i="1" a="1"/>
  <c r="K3125" i="1" s="1"/>
  <c r="J3125" i="1" a="1"/>
  <c r="J3125" i="1" s="1"/>
  <c r="I3125" i="1" a="1"/>
  <c r="I3125" i="1" s="1"/>
  <c r="K779" i="1" a="1"/>
  <c r="K779" i="1" s="1"/>
  <c r="J779" i="1" a="1"/>
  <c r="J779" i="1" s="1"/>
  <c r="I779" i="1" a="1"/>
  <c r="I779" i="1" s="1"/>
  <c r="K3836" i="1" a="1"/>
  <c r="K3836" i="1" s="1"/>
  <c r="J3836" i="1" a="1"/>
  <c r="J3836" i="1" s="1"/>
  <c r="I3836" i="1" a="1"/>
  <c r="I3836" i="1" s="1"/>
  <c r="K3412" i="1" a="1"/>
  <c r="K3412" i="1" s="1"/>
  <c r="J3412" i="1" a="1"/>
  <c r="J3412" i="1" s="1"/>
  <c r="I3412" i="1" a="1"/>
  <c r="I3412" i="1" s="1"/>
  <c r="K747" i="1" a="1"/>
  <c r="K747" i="1" s="1"/>
  <c r="J747" i="1" a="1"/>
  <c r="J747" i="1" s="1"/>
  <c r="I747" i="1" a="1"/>
  <c r="I747" i="1" s="1"/>
  <c r="K1714" i="1" a="1"/>
  <c r="K1714" i="1" s="1"/>
  <c r="J1714" i="1" a="1"/>
  <c r="J1714" i="1" s="1"/>
  <c r="I1714" i="1" a="1"/>
  <c r="I1714" i="1" s="1"/>
  <c r="K2687" i="1" a="1"/>
  <c r="K2687" i="1" s="1"/>
  <c r="J2687" i="1" a="1"/>
  <c r="J2687" i="1" s="1"/>
  <c r="I2687" i="1" a="1"/>
  <c r="I2687" i="1" s="1"/>
  <c r="K1075" i="1" a="1"/>
  <c r="K1075" i="1" s="1"/>
  <c r="J1075" i="1" a="1"/>
  <c r="J1075" i="1" s="1"/>
  <c r="I1075" i="1" a="1"/>
  <c r="I1075" i="1" s="1"/>
  <c r="K3490" i="1" a="1"/>
  <c r="K3490" i="1" s="1"/>
  <c r="J3490" i="1" a="1"/>
  <c r="J3490" i="1" s="1"/>
  <c r="I3490" i="1" a="1"/>
  <c r="I3490" i="1" s="1"/>
  <c r="K2573" i="1" a="1"/>
  <c r="K2573" i="1" s="1"/>
  <c r="J2573" i="1" a="1"/>
  <c r="J2573" i="1" s="1"/>
  <c r="I2573" i="1" a="1"/>
  <c r="I2573" i="1" s="1"/>
  <c r="K1547" i="1" a="1"/>
  <c r="K1547" i="1" s="1"/>
  <c r="J1547" i="1" a="1"/>
  <c r="J1547" i="1" s="1"/>
  <c r="I1547" i="1" a="1"/>
  <c r="I1547" i="1" s="1"/>
  <c r="K1261" i="1" a="1"/>
  <c r="K1261" i="1" s="1"/>
  <c r="J1261" i="1" a="1"/>
  <c r="J1261" i="1" s="1"/>
  <c r="I1261" i="1" a="1"/>
  <c r="I1261" i="1" s="1"/>
  <c r="K1676" i="1" a="1"/>
  <c r="K1676" i="1" s="1"/>
  <c r="J1676" i="1" a="1"/>
  <c r="J1676" i="1" s="1"/>
  <c r="I1676" i="1" a="1"/>
  <c r="I1676" i="1" s="1"/>
  <c r="K2932" i="1" a="1"/>
  <c r="K2932" i="1" s="1"/>
  <c r="J2932" i="1" a="1"/>
  <c r="J2932" i="1" s="1"/>
  <c r="I2932" i="1" a="1"/>
  <c r="I2932" i="1" s="1"/>
  <c r="K1267" i="1" a="1"/>
  <c r="K1267" i="1" s="1"/>
  <c r="J1267" i="1" a="1"/>
  <c r="J1267" i="1" s="1"/>
  <c r="I1267" i="1" a="1"/>
  <c r="I1267" i="1" s="1"/>
  <c r="K1524" i="1" a="1"/>
  <c r="K1524" i="1" s="1"/>
  <c r="J1524" i="1" a="1"/>
  <c r="J1524" i="1" s="1"/>
  <c r="I1524" i="1" a="1"/>
  <c r="I1524" i="1" s="1"/>
  <c r="K2304" i="1" a="1"/>
  <c r="K2304" i="1" s="1"/>
  <c r="J2304" i="1" a="1"/>
  <c r="J2304" i="1" s="1"/>
  <c r="I2304" i="1" a="1"/>
  <c r="I2304" i="1" s="1"/>
  <c r="K1505" i="1" a="1"/>
  <c r="K1505" i="1" s="1"/>
  <c r="J1505" i="1" a="1"/>
  <c r="J1505" i="1" s="1"/>
  <c r="I1505" i="1" a="1"/>
  <c r="I1505" i="1" s="1"/>
  <c r="K1635" i="1" a="1"/>
  <c r="K1635" i="1" s="1"/>
  <c r="J1635" i="1" a="1"/>
  <c r="J1635" i="1" s="1"/>
  <c r="I1635" i="1" a="1"/>
  <c r="I1635" i="1" s="1"/>
  <c r="K471" i="1" a="1"/>
  <c r="K471" i="1" s="1"/>
  <c r="J471" i="1" a="1"/>
  <c r="J471" i="1" s="1"/>
  <c r="I471" i="1" a="1"/>
  <c r="I471" i="1" s="1"/>
  <c r="K1540" i="1" a="1"/>
  <c r="K1540" i="1" s="1"/>
  <c r="J1540" i="1" a="1"/>
  <c r="J1540" i="1" s="1"/>
  <c r="I1540" i="1" a="1"/>
  <c r="I1540" i="1" s="1"/>
  <c r="K1521" i="1" a="1"/>
  <c r="K1521" i="1" s="1"/>
  <c r="J1521" i="1" a="1"/>
  <c r="J1521" i="1" s="1"/>
  <c r="I1521" i="1" a="1"/>
  <c r="I1521" i="1" s="1"/>
  <c r="K1619" i="1" a="1"/>
  <c r="K1619" i="1" s="1"/>
  <c r="J1619" i="1" a="1"/>
  <c r="J1619" i="1" s="1"/>
  <c r="I1619" i="1" a="1"/>
  <c r="I1619" i="1" s="1"/>
  <c r="K1242" i="1" a="1"/>
  <c r="K1242" i="1" s="1"/>
  <c r="J1242" i="1" a="1"/>
  <c r="J1242" i="1" s="1"/>
  <c r="I1242" i="1" a="1"/>
  <c r="I1242" i="1" s="1"/>
  <c r="K1564" i="1" a="1"/>
  <c r="K1564" i="1" s="1"/>
  <c r="J1564" i="1" a="1"/>
  <c r="J1564" i="1" s="1"/>
  <c r="I1564" i="1" a="1"/>
  <c r="I1564" i="1" s="1"/>
  <c r="K1513" i="1" a="1"/>
  <c r="K1513" i="1" s="1"/>
  <c r="J1513" i="1" a="1"/>
  <c r="J1513" i="1" s="1"/>
  <c r="I1513" i="1" a="1"/>
  <c r="I1513" i="1" s="1"/>
  <c r="K2399" i="1" a="1"/>
  <c r="K2399" i="1" s="1"/>
  <c r="J2399" i="1" a="1"/>
  <c r="J2399" i="1" s="1"/>
  <c r="I2399" i="1" a="1"/>
  <c r="I2399" i="1" s="1"/>
  <c r="K92" i="1" a="1"/>
  <c r="K92" i="1" s="1"/>
  <c r="J92" i="1" a="1"/>
  <c r="J92" i="1" s="1"/>
  <c r="I92" i="1" a="1"/>
  <c r="I92" i="1" s="1"/>
  <c r="K2400" i="1" a="1"/>
  <c r="K2400" i="1" s="1"/>
  <c r="J2400" i="1" a="1"/>
  <c r="J2400" i="1" s="1"/>
  <c r="I2400" i="1" a="1"/>
  <c r="I2400" i="1" s="1"/>
  <c r="K1544" i="1" a="1"/>
  <c r="K1544" i="1" s="1"/>
  <c r="J1544" i="1" a="1"/>
  <c r="J1544" i="1" s="1"/>
  <c r="I1544" i="1" a="1"/>
  <c r="I1544" i="1" s="1"/>
  <c r="K2390" i="1" a="1"/>
  <c r="K2390" i="1" s="1"/>
  <c r="J2390" i="1" a="1"/>
  <c r="J2390" i="1" s="1"/>
  <c r="I2390" i="1" a="1"/>
  <c r="I2390" i="1" s="1"/>
  <c r="K2397" i="1" a="1"/>
  <c r="K2397" i="1" s="1"/>
  <c r="J2397" i="1" a="1"/>
  <c r="J2397" i="1" s="1"/>
  <c r="I2397" i="1" a="1"/>
  <c r="I2397" i="1" s="1"/>
  <c r="K2416" i="1" a="1"/>
  <c r="K2416" i="1" s="1"/>
  <c r="J2416" i="1" a="1"/>
  <c r="J2416" i="1" s="1"/>
  <c r="I2416" i="1" a="1"/>
  <c r="I2416" i="1" s="1"/>
  <c r="K1443" i="1" a="1"/>
  <c r="K1443" i="1" s="1"/>
  <c r="J1443" i="1" a="1"/>
  <c r="J1443" i="1" s="1"/>
  <c r="I1443" i="1" a="1"/>
  <c r="I1443" i="1" s="1"/>
  <c r="K1535" i="1" a="1"/>
  <c r="K1535" i="1" s="1"/>
  <c r="J1535" i="1" a="1"/>
  <c r="J1535" i="1" s="1"/>
  <c r="I1535" i="1" a="1"/>
  <c r="I1535" i="1" s="1"/>
  <c r="K841" i="1" a="1"/>
  <c r="K841" i="1" s="1"/>
  <c r="J841" i="1" a="1"/>
  <c r="J841" i="1" s="1"/>
  <c r="I841" i="1" a="1"/>
  <c r="I841" i="1" s="1"/>
  <c r="K3305" i="1" a="1"/>
  <c r="K3305" i="1" s="1"/>
  <c r="J3305" i="1" a="1"/>
  <c r="J3305" i="1" s="1"/>
  <c r="I3305" i="1" a="1"/>
  <c r="I3305" i="1" s="1"/>
  <c r="K697" i="1" a="1"/>
  <c r="K697" i="1" s="1"/>
  <c r="J697" i="1" a="1"/>
  <c r="J697" i="1" s="1"/>
  <c r="I697" i="1" a="1"/>
  <c r="I697" i="1" s="1"/>
  <c r="K3618" i="1" a="1"/>
  <c r="K3618" i="1" s="1"/>
  <c r="J3618" i="1" a="1"/>
  <c r="J3618" i="1" s="1"/>
  <c r="I3618" i="1" a="1"/>
  <c r="I3618" i="1" s="1"/>
  <c r="K2919" i="1" a="1"/>
  <c r="K2919" i="1" s="1"/>
  <c r="J2919" i="1" a="1"/>
  <c r="J2919" i="1" s="1"/>
  <c r="I2919" i="1" a="1"/>
  <c r="I2919" i="1" s="1"/>
  <c r="K2005" i="1" a="1"/>
  <c r="K2005" i="1" s="1"/>
  <c r="J2005" i="1" a="1"/>
  <c r="J2005" i="1" s="1"/>
  <c r="I2005" i="1" a="1"/>
  <c r="I2005" i="1" s="1"/>
  <c r="K2251" i="1" a="1"/>
  <c r="K2251" i="1" s="1"/>
  <c r="J2251" i="1" a="1"/>
  <c r="J2251" i="1" s="1"/>
  <c r="I2251" i="1" a="1"/>
  <c r="I2251" i="1" s="1"/>
  <c r="K1645" i="1" a="1"/>
  <c r="K1645" i="1" s="1"/>
  <c r="J1645" i="1" a="1"/>
  <c r="J1645" i="1" s="1"/>
  <c r="I1645" i="1" a="1"/>
  <c r="I1645" i="1" s="1"/>
  <c r="K1646" i="1" a="1"/>
  <c r="K1646" i="1" s="1"/>
  <c r="J1646" i="1" a="1"/>
  <c r="J1646" i="1" s="1"/>
  <c r="I1646" i="1" a="1"/>
  <c r="I1646" i="1" s="1"/>
  <c r="K1549" i="1" a="1"/>
  <c r="K1549" i="1" s="1"/>
  <c r="J1549" i="1" a="1"/>
  <c r="J1549" i="1" s="1"/>
  <c r="I1549" i="1" a="1"/>
  <c r="I1549" i="1" s="1"/>
  <c r="K1649" i="1" a="1"/>
  <c r="K1649" i="1" s="1"/>
  <c r="J1649" i="1" a="1"/>
  <c r="J1649" i="1" s="1"/>
  <c r="I1649" i="1" a="1"/>
  <c r="I1649" i="1" s="1"/>
  <c r="K1624" i="1" a="1"/>
  <c r="K1624" i="1" s="1"/>
  <c r="J1624" i="1" a="1"/>
  <c r="J1624" i="1" s="1"/>
  <c r="I1624" i="1" a="1"/>
  <c r="I1624" i="1" s="1"/>
  <c r="K1560" i="1" a="1"/>
  <c r="K1560" i="1" s="1"/>
  <c r="J1560" i="1" a="1"/>
  <c r="J1560" i="1" s="1"/>
  <c r="I1560" i="1" a="1"/>
  <c r="I1560" i="1" s="1"/>
  <c r="K2097" i="1" a="1"/>
  <c r="K2097" i="1" s="1"/>
  <c r="J2097" i="1" a="1"/>
  <c r="J2097" i="1" s="1"/>
  <c r="I2097" i="1" a="1"/>
  <c r="I2097" i="1" s="1"/>
  <c r="K2301" i="1" a="1"/>
  <c r="K2301" i="1" s="1"/>
  <c r="J2301" i="1" a="1"/>
  <c r="J2301" i="1" s="1"/>
  <c r="I2301" i="1" a="1"/>
  <c r="I2301" i="1" s="1"/>
  <c r="K702" i="1" a="1"/>
  <c r="K702" i="1" s="1"/>
  <c r="J702" i="1" a="1"/>
  <c r="J702" i="1" s="1"/>
  <c r="I702" i="1" a="1"/>
  <c r="I702" i="1" s="1"/>
  <c r="K2971" i="1" a="1"/>
  <c r="K2971" i="1" s="1"/>
  <c r="J2971" i="1" a="1"/>
  <c r="J2971" i="1" s="1"/>
  <c r="I2971" i="1" a="1"/>
  <c r="I2971" i="1" s="1"/>
  <c r="K1268" i="1" a="1"/>
  <c r="K1268" i="1" s="1"/>
  <c r="J1268" i="1" a="1"/>
  <c r="J1268" i="1" s="1"/>
  <c r="I1268" i="1" a="1"/>
  <c r="I1268" i="1" s="1"/>
  <c r="K2483" i="1" a="1"/>
  <c r="K2483" i="1" s="1"/>
  <c r="J2483" i="1" a="1"/>
  <c r="J2483" i="1" s="1"/>
  <c r="I2483" i="1" a="1"/>
  <c r="I2483" i="1" s="1"/>
  <c r="K1126" i="1" a="1"/>
  <c r="K1126" i="1" s="1"/>
  <c r="J1126" i="1" a="1"/>
  <c r="J1126" i="1" s="1"/>
  <c r="I1126" i="1" a="1"/>
  <c r="I1126" i="1" s="1"/>
  <c r="K152" i="1" a="1"/>
  <c r="K152" i="1" s="1"/>
  <c r="J152" i="1" a="1"/>
  <c r="J152" i="1" s="1"/>
  <c r="I152" i="1" a="1"/>
  <c r="I152" i="1" s="1"/>
  <c r="K721" i="1" a="1"/>
  <c r="K721" i="1" s="1"/>
  <c r="J721" i="1" a="1"/>
  <c r="J721" i="1" s="1"/>
  <c r="I721" i="1" a="1"/>
  <c r="I721" i="1" s="1"/>
  <c r="K1568" i="1" a="1"/>
  <c r="K1568" i="1" s="1"/>
  <c r="J1568" i="1" a="1"/>
  <c r="J1568" i="1" s="1"/>
  <c r="I1568" i="1" a="1"/>
  <c r="I1568" i="1" s="1"/>
  <c r="K1078" i="1" a="1"/>
  <c r="K1078" i="1" s="1"/>
  <c r="J1078" i="1" a="1"/>
  <c r="J1078" i="1" s="1"/>
  <c r="I1078" i="1" a="1"/>
  <c r="I1078" i="1" s="1"/>
  <c r="K1113" i="1" a="1"/>
  <c r="K1113" i="1" s="1"/>
  <c r="J1113" i="1" a="1"/>
  <c r="J1113" i="1" s="1"/>
  <c r="I1113" i="1" a="1"/>
  <c r="I1113" i="1" s="1"/>
  <c r="K1631" i="1" a="1"/>
  <c r="K1631" i="1" s="1"/>
  <c r="J1631" i="1" a="1"/>
  <c r="J1631" i="1" s="1"/>
  <c r="I1631" i="1" a="1"/>
  <c r="I1631" i="1" s="1"/>
  <c r="K492" i="1" a="1"/>
  <c r="K492" i="1" s="1"/>
  <c r="J492" i="1" a="1"/>
  <c r="J492" i="1" s="1"/>
  <c r="I492" i="1" a="1"/>
  <c r="I492" i="1" s="1"/>
  <c r="K3623" i="1" a="1"/>
  <c r="K3623" i="1" s="1"/>
  <c r="J3623" i="1" a="1"/>
  <c r="J3623" i="1" s="1"/>
  <c r="I3623" i="1" a="1"/>
  <c r="I3623" i="1" s="1"/>
  <c r="K1277" i="1" a="1"/>
  <c r="K1277" i="1" s="1"/>
  <c r="J1277" i="1" a="1"/>
  <c r="J1277" i="1" s="1"/>
  <c r="I1277" i="1" a="1"/>
  <c r="I1277" i="1" s="1"/>
  <c r="K1908" i="1" a="1"/>
  <c r="K1908" i="1" s="1"/>
  <c r="J1908" i="1" a="1"/>
  <c r="J1908" i="1" s="1"/>
  <c r="I1908" i="1" a="1"/>
  <c r="I1908" i="1" s="1"/>
  <c r="K1569" i="1" a="1"/>
  <c r="K1569" i="1" s="1"/>
  <c r="J1569" i="1" a="1"/>
  <c r="J1569" i="1" s="1"/>
  <c r="I1569" i="1" a="1"/>
  <c r="I1569" i="1" s="1"/>
  <c r="K1779" i="1" a="1"/>
  <c r="K1779" i="1" s="1"/>
  <c r="J1779" i="1" a="1"/>
  <c r="J1779" i="1" s="1"/>
  <c r="I1779" i="1" a="1"/>
  <c r="I1779" i="1" s="1"/>
  <c r="K1752" i="1" a="1"/>
  <c r="K1752" i="1" s="1"/>
  <c r="J1752" i="1" a="1"/>
  <c r="J1752" i="1" s="1"/>
  <c r="I1752" i="1" a="1"/>
  <c r="I1752" i="1" s="1"/>
  <c r="K1845" i="1" a="1"/>
  <c r="K1845" i="1" s="1"/>
  <c r="J1845" i="1" a="1"/>
  <c r="J1845" i="1" s="1"/>
  <c r="I1845" i="1" a="1"/>
  <c r="I1845" i="1" s="1"/>
  <c r="K1293" i="1" a="1"/>
  <c r="K1293" i="1" s="1"/>
  <c r="J1293" i="1" a="1"/>
  <c r="J1293" i="1" s="1"/>
  <c r="I1293" i="1" a="1"/>
  <c r="I1293" i="1" s="1"/>
  <c r="K1741" i="1" a="1"/>
  <c r="K1741" i="1" s="1"/>
  <c r="J1741" i="1" a="1"/>
  <c r="J1741" i="1" s="1"/>
  <c r="I1741" i="1" a="1"/>
  <c r="I1741" i="1" s="1"/>
  <c r="K891" i="1" a="1"/>
  <c r="K891" i="1" s="1"/>
  <c r="J891" i="1" a="1"/>
  <c r="J891" i="1" s="1"/>
  <c r="I891" i="1" a="1"/>
  <c r="I891" i="1" s="1"/>
  <c r="K1798" i="1" a="1"/>
  <c r="K1798" i="1" s="1"/>
  <c r="J1798" i="1" a="1"/>
  <c r="J1798" i="1" s="1"/>
  <c r="I1798" i="1" a="1"/>
  <c r="I1798" i="1" s="1"/>
  <c r="K3619" i="1" a="1"/>
  <c r="K3619" i="1" s="1"/>
  <c r="J3619" i="1" a="1"/>
  <c r="J3619" i="1" s="1"/>
  <c r="I3619" i="1" a="1"/>
  <c r="I3619" i="1" s="1"/>
  <c r="K1711" i="1" a="1"/>
  <c r="K1711" i="1" s="1"/>
  <c r="J1711" i="1" a="1"/>
  <c r="J1711" i="1" s="1"/>
  <c r="I1711" i="1" a="1"/>
  <c r="I1711" i="1" s="1"/>
  <c r="K3307" i="1" a="1"/>
  <c r="K3307" i="1" s="1"/>
  <c r="J3307" i="1" a="1"/>
  <c r="J3307" i="1" s="1"/>
  <c r="I3307" i="1" a="1"/>
  <c r="I3307" i="1" s="1"/>
  <c r="K1827" i="1" a="1"/>
  <c r="K1827" i="1" s="1"/>
  <c r="J1827" i="1" a="1"/>
  <c r="J1827" i="1" s="1"/>
  <c r="I1827" i="1" a="1"/>
  <c r="I1827" i="1" s="1"/>
  <c r="K3116" i="1" a="1"/>
  <c r="K3116" i="1" s="1"/>
  <c r="J3116" i="1" a="1"/>
  <c r="J3116" i="1" s="1"/>
  <c r="I3116" i="1" a="1"/>
  <c r="I3116" i="1" s="1"/>
  <c r="K1834" i="1" a="1"/>
  <c r="K1834" i="1" s="1"/>
  <c r="J1834" i="1" a="1"/>
  <c r="J1834" i="1" s="1"/>
  <c r="I1834" i="1" a="1"/>
  <c r="I1834" i="1" s="1"/>
  <c r="K1656" i="1" a="1"/>
  <c r="K1656" i="1" s="1"/>
  <c r="J1656" i="1" a="1"/>
  <c r="J1656" i="1" s="1"/>
  <c r="I1656" i="1" a="1"/>
  <c r="I1656" i="1" s="1"/>
  <c r="K784" i="1" a="1"/>
  <c r="K784" i="1" s="1"/>
  <c r="J784" i="1" a="1"/>
  <c r="J784" i="1" s="1"/>
  <c r="I784" i="1" a="1"/>
  <c r="I784" i="1" s="1"/>
  <c r="K2596" i="1" a="1"/>
  <c r="K2596" i="1" s="1"/>
  <c r="J2596" i="1" a="1"/>
  <c r="J2596" i="1" s="1"/>
  <c r="I2596" i="1" a="1"/>
  <c r="I2596" i="1" s="1"/>
  <c r="K1617" i="1" a="1"/>
  <c r="K1617" i="1" s="1"/>
  <c r="J1617" i="1" a="1"/>
  <c r="J1617" i="1" s="1"/>
  <c r="I1617" i="1" a="1"/>
  <c r="I1617" i="1" s="1"/>
  <c r="K2601" i="1" a="1"/>
  <c r="K2601" i="1" s="1"/>
  <c r="J2601" i="1" a="1"/>
  <c r="J2601" i="1" s="1"/>
  <c r="I2601" i="1" a="1"/>
  <c r="I2601" i="1" s="1"/>
  <c r="K2595" i="1" a="1"/>
  <c r="K2595" i="1" s="1"/>
  <c r="J2595" i="1" a="1"/>
  <c r="J2595" i="1" s="1"/>
  <c r="I2595" i="1" a="1"/>
  <c r="I2595" i="1" s="1"/>
  <c r="K1628" i="1" a="1"/>
  <c r="K1628" i="1" s="1"/>
  <c r="J1628" i="1" a="1"/>
  <c r="J1628" i="1" s="1"/>
  <c r="I1628" i="1" a="1"/>
  <c r="I1628" i="1" s="1"/>
  <c r="K2446" i="1" a="1"/>
  <c r="K2446" i="1" s="1"/>
  <c r="J2446" i="1" a="1"/>
  <c r="J2446" i="1" s="1"/>
  <c r="I2446" i="1" a="1"/>
  <c r="I2446" i="1" s="1"/>
  <c r="K2133" i="1" a="1"/>
  <c r="K2133" i="1" s="1"/>
  <c r="J2133" i="1" a="1"/>
  <c r="J2133" i="1" s="1"/>
  <c r="I2133" i="1" a="1"/>
  <c r="I2133" i="1" s="1"/>
  <c r="K3622" i="1" a="1"/>
  <c r="K3622" i="1" s="1"/>
  <c r="J3622" i="1" a="1"/>
  <c r="J3622" i="1" s="1"/>
  <c r="I3622" i="1" a="1"/>
  <c r="I3622" i="1" s="1"/>
  <c r="K2143" i="1" a="1"/>
  <c r="K2143" i="1" s="1"/>
  <c r="J2143" i="1" a="1"/>
  <c r="J2143" i="1" s="1"/>
  <c r="I2143" i="1" a="1"/>
  <c r="I2143" i="1" s="1"/>
  <c r="K3308" i="1" a="1"/>
  <c r="K3308" i="1" s="1"/>
  <c r="J3308" i="1" a="1"/>
  <c r="J3308" i="1" s="1"/>
  <c r="I3308" i="1" a="1"/>
  <c r="I3308" i="1" s="1"/>
  <c r="K1295" i="1" a="1"/>
  <c r="K1295" i="1" s="1"/>
  <c r="J1295" i="1" a="1"/>
  <c r="J1295" i="1" s="1"/>
  <c r="I1295" i="1" a="1"/>
  <c r="I1295" i="1" s="1"/>
  <c r="K1302" i="1" a="1"/>
  <c r="K1302" i="1" s="1"/>
  <c r="J1302" i="1" a="1"/>
  <c r="J1302" i="1" s="1"/>
  <c r="I1302" i="1" a="1"/>
  <c r="I1302" i="1" s="1"/>
  <c r="K1799" i="1" a="1"/>
  <c r="K1799" i="1" s="1"/>
  <c r="J1799" i="1" a="1"/>
  <c r="J1799" i="1" s="1"/>
  <c r="I1799" i="1" a="1"/>
  <c r="I1799" i="1" s="1"/>
  <c r="K1699" i="1" a="1"/>
  <c r="K1699" i="1" s="1"/>
  <c r="J1699" i="1" a="1"/>
  <c r="J1699" i="1" s="1"/>
  <c r="I1699" i="1" a="1"/>
  <c r="I1699" i="1" s="1"/>
  <c r="K1589" i="1" a="1"/>
  <c r="K1589" i="1" s="1"/>
  <c r="J1589" i="1" a="1"/>
  <c r="J1589" i="1" s="1"/>
  <c r="I1589" i="1" a="1"/>
  <c r="I1589" i="1" s="1"/>
  <c r="K746" i="1" a="1"/>
  <c r="K746" i="1" s="1"/>
  <c r="J746" i="1" a="1"/>
  <c r="J746" i="1" s="1"/>
  <c r="I746" i="1" a="1"/>
  <c r="I746" i="1" s="1"/>
  <c r="K751" i="1" a="1"/>
  <c r="K751" i="1" s="1"/>
  <c r="J751" i="1" a="1"/>
  <c r="J751" i="1" s="1"/>
  <c r="I751" i="1" a="1"/>
  <c r="I751" i="1" s="1"/>
  <c r="K852" i="1" a="1"/>
  <c r="K852" i="1" s="1"/>
  <c r="J852" i="1" a="1"/>
  <c r="J852" i="1" s="1"/>
  <c r="I852" i="1" a="1"/>
  <c r="I852" i="1" s="1"/>
  <c r="K1090" i="1" a="1"/>
  <c r="K1090" i="1" s="1"/>
  <c r="J1090" i="1" a="1"/>
  <c r="J1090" i="1" s="1"/>
  <c r="I1090" i="1" a="1"/>
  <c r="I1090" i="1" s="1"/>
  <c r="K3027" i="1" a="1"/>
  <c r="K3027" i="1" s="1"/>
  <c r="J3027" i="1" a="1"/>
  <c r="J3027" i="1" s="1"/>
  <c r="I3027" i="1" a="1"/>
  <c r="I3027" i="1" s="1"/>
  <c r="K220" i="1" a="1"/>
  <c r="K220" i="1" s="1"/>
  <c r="J220" i="1" a="1"/>
  <c r="J220" i="1" s="1"/>
  <c r="I220" i="1" a="1"/>
  <c r="I220" i="1" s="1"/>
  <c r="K629" i="1" a="1"/>
  <c r="K629" i="1" s="1"/>
  <c r="J629" i="1" a="1"/>
  <c r="J629" i="1" s="1"/>
  <c r="I629" i="1" a="1"/>
  <c r="I629" i="1" s="1"/>
  <c r="K781" i="1" a="1"/>
  <c r="K781" i="1" s="1"/>
  <c r="J781" i="1" a="1"/>
  <c r="J781" i="1" s="1"/>
  <c r="I781" i="1" a="1"/>
  <c r="I781" i="1" s="1"/>
  <c r="K1291" i="1" a="1"/>
  <c r="K1291" i="1" s="1"/>
  <c r="J1291" i="1" a="1"/>
  <c r="J1291" i="1" s="1"/>
  <c r="I1291" i="1" a="1"/>
  <c r="I1291" i="1" s="1"/>
  <c r="K1748" i="1" a="1"/>
  <c r="K1748" i="1" s="1"/>
  <c r="J1748" i="1" a="1"/>
  <c r="J1748" i="1" s="1"/>
  <c r="I1748" i="1" a="1"/>
  <c r="I1748" i="1" s="1"/>
  <c r="K765" i="1" a="1"/>
  <c r="K765" i="1" s="1"/>
  <c r="J765" i="1" a="1"/>
  <c r="J765" i="1" s="1"/>
  <c r="I765" i="1" a="1"/>
  <c r="I765" i="1" s="1"/>
  <c r="K1286" i="1" a="1"/>
  <c r="K1286" i="1" s="1"/>
  <c r="J1286" i="1" a="1"/>
  <c r="J1286" i="1" s="1"/>
  <c r="I1286" i="1" a="1"/>
  <c r="I1286" i="1" s="1"/>
  <c r="K43" i="1" a="1"/>
  <c r="K43" i="1" s="1"/>
  <c r="J43" i="1" a="1"/>
  <c r="J43" i="1" s="1"/>
  <c r="I43" i="1" a="1"/>
  <c r="I43" i="1" s="1"/>
  <c r="K46" i="1" a="1"/>
  <c r="K46" i="1" s="1"/>
  <c r="J46" i="1" a="1"/>
  <c r="J46" i="1" s="1"/>
  <c r="I46" i="1" a="1"/>
  <c r="I46" i="1" s="1"/>
  <c r="K468" i="1" a="1"/>
  <c r="K468" i="1" s="1"/>
  <c r="J468" i="1" a="1"/>
  <c r="J468" i="1" s="1"/>
  <c r="I468" i="1" a="1"/>
  <c r="I468" i="1" s="1"/>
  <c r="K18" i="1" a="1"/>
  <c r="K18" i="1" s="1"/>
  <c r="J18" i="1" a="1"/>
  <c r="J18" i="1" s="1"/>
  <c r="I18" i="1" a="1"/>
  <c r="I18" i="1" s="1"/>
  <c r="K51" i="1" a="1"/>
  <c r="K51" i="1" s="1"/>
  <c r="J51" i="1" a="1"/>
  <c r="J51" i="1" s="1"/>
  <c r="I51" i="1" a="1"/>
  <c r="I51" i="1" s="1"/>
  <c r="K2998" i="1" a="1"/>
  <c r="K2998" i="1" s="1"/>
  <c r="J2998" i="1" a="1"/>
  <c r="J2998" i="1" s="1"/>
  <c r="I2998" i="1" a="1"/>
  <c r="I2998" i="1" s="1"/>
  <c r="K3014" i="1" a="1"/>
  <c r="K3014" i="1" s="1"/>
  <c r="J3014" i="1" a="1"/>
  <c r="J3014" i="1" s="1"/>
  <c r="I3014" i="1" a="1"/>
  <c r="I3014" i="1" s="1"/>
  <c r="K2532" i="1" a="1"/>
  <c r="K2532" i="1" s="1"/>
  <c r="J2532" i="1" a="1"/>
  <c r="J2532" i="1" s="1"/>
  <c r="I2532" i="1" a="1"/>
  <c r="I2532" i="1" s="1"/>
  <c r="K2515" i="1" a="1"/>
  <c r="K2515" i="1" s="1"/>
  <c r="J2515" i="1" a="1"/>
  <c r="J2515" i="1" s="1"/>
  <c r="I2515" i="1" a="1"/>
  <c r="I2515" i="1" s="1"/>
  <c r="K3000" i="1" a="1"/>
  <c r="K3000" i="1" s="1"/>
  <c r="J3000" i="1" a="1"/>
  <c r="J3000" i="1" s="1"/>
  <c r="I3000" i="1" a="1"/>
  <c r="I3000" i="1" s="1"/>
  <c r="K3022" i="1" a="1"/>
  <c r="K3022" i="1" s="1"/>
  <c r="J3022" i="1" a="1"/>
  <c r="J3022" i="1" s="1"/>
  <c r="I3022" i="1" a="1"/>
  <c r="I3022" i="1" s="1"/>
  <c r="K3624" i="1" a="1"/>
  <c r="K3624" i="1" s="1"/>
  <c r="J3624" i="1" a="1"/>
  <c r="J3624" i="1" s="1"/>
  <c r="I3624" i="1" a="1"/>
  <c r="I3624" i="1" s="1"/>
  <c r="K707" i="1" a="1"/>
  <c r="K707" i="1" s="1"/>
  <c r="J707" i="1" a="1"/>
  <c r="J707" i="1" s="1"/>
  <c r="I707" i="1" a="1"/>
  <c r="I707" i="1" s="1"/>
  <c r="K1420" i="1" a="1"/>
  <c r="K1420" i="1" s="1"/>
  <c r="J1420" i="1" a="1"/>
  <c r="J1420" i="1" s="1"/>
  <c r="I1420" i="1" a="1"/>
  <c r="I1420" i="1" s="1"/>
  <c r="K1279" i="1" a="1"/>
  <c r="K1279" i="1" s="1"/>
  <c r="J1279" i="1" a="1"/>
  <c r="J1279" i="1" s="1"/>
  <c r="I1279" i="1" a="1"/>
  <c r="I1279" i="1" s="1"/>
  <c r="K539" i="1" a="1"/>
  <c r="K539" i="1" s="1"/>
  <c r="J539" i="1" a="1"/>
  <c r="J539" i="1" s="1"/>
  <c r="I539" i="1" a="1"/>
  <c r="I539" i="1" s="1"/>
  <c r="K2452" i="1" a="1"/>
  <c r="K2452" i="1" s="1"/>
  <c r="J2452" i="1" a="1"/>
  <c r="J2452" i="1" s="1"/>
  <c r="I2452" i="1" a="1"/>
  <c r="I2452" i="1" s="1"/>
  <c r="K1927" i="1" a="1"/>
  <c r="K1927" i="1" s="1"/>
  <c r="J1927" i="1" a="1"/>
  <c r="J1927" i="1" s="1"/>
  <c r="I1927" i="1" a="1"/>
  <c r="I1927" i="1" s="1"/>
  <c r="K3043" i="1" a="1"/>
  <c r="K3043" i="1" s="1"/>
  <c r="J3043" i="1" a="1"/>
  <c r="J3043" i="1" s="1"/>
  <c r="I3043" i="1" a="1"/>
  <c r="I3043" i="1" s="1"/>
  <c r="K1270" i="1" a="1"/>
  <c r="K1270" i="1" s="1"/>
  <c r="J1270" i="1" a="1"/>
  <c r="J1270" i="1" s="1"/>
  <c r="I1270" i="1" a="1"/>
  <c r="I1270" i="1" s="1"/>
  <c r="K1280" i="1" a="1"/>
  <c r="K1280" i="1" s="1"/>
  <c r="J1280" i="1" a="1"/>
  <c r="J1280" i="1" s="1"/>
  <c r="I1280" i="1" a="1"/>
  <c r="I1280" i="1" s="1"/>
  <c r="K1434" i="1" a="1"/>
  <c r="K1434" i="1" s="1"/>
  <c r="J1434" i="1" a="1"/>
  <c r="J1434" i="1" s="1"/>
  <c r="I1434" i="1" a="1"/>
  <c r="I1434" i="1" s="1"/>
  <c r="K788" i="1" a="1"/>
  <c r="K788" i="1" s="1"/>
  <c r="J788" i="1" a="1"/>
  <c r="J788" i="1" s="1"/>
  <c r="I788" i="1" a="1"/>
  <c r="I788" i="1" s="1"/>
  <c r="K3620" i="1" a="1"/>
  <c r="K3620" i="1" s="1"/>
  <c r="J3620" i="1" a="1"/>
  <c r="J3620" i="1" s="1"/>
  <c r="I3620" i="1" a="1"/>
  <c r="I3620" i="1" s="1"/>
  <c r="K787" i="1" a="1"/>
  <c r="K787" i="1" s="1"/>
  <c r="J787" i="1" a="1"/>
  <c r="J787" i="1" s="1"/>
  <c r="I787" i="1" a="1"/>
  <c r="I787" i="1" s="1"/>
  <c r="K1710" i="1" a="1"/>
  <c r="K1710" i="1" s="1"/>
  <c r="J1710" i="1" a="1"/>
  <c r="J1710" i="1" s="1"/>
  <c r="I1710" i="1" a="1"/>
  <c r="I1710" i="1" s="1"/>
  <c r="K67" i="1" a="1"/>
  <c r="K67" i="1" s="1"/>
  <c r="J67" i="1" a="1"/>
  <c r="J67" i="1" s="1"/>
  <c r="I67" i="1" a="1"/>
  <c r="I67" i="1" s="1"/>
  <c r="K7" i="1" a="1"/>
  <c r="K7" i="1" s="1"/>
  <c r="J7" i="1" a="1"/>
  <c r="J7" i="1" s="1"/>
  <c r="I7" i="1" a="1"/>
  <c r="I7" i="1" s="1"/>
  <c r="K2655" i="1" a="1"/>
  <c r="K2655" i="1" s="1"/>
  <c r="J2655" i="1" a="1"/>
  <c r="J2655" i="1" s="1"/>
  <c r="I2655" i="1" a="1"/>
  <c r="I2655" i="1" s="1"/>
  <c r="K2335" i="1" a="1"/>
  <c r="K2335" i="1" s="1"/>
  <c r="J2335" i="1" a="1"/>
  <c r="J2335" i="1" s="1"/>
  <c r="I2335" i="1" a="1"/>
  <c r="I2335" i="1" s="1"/>
  <c r="K3329" i="1" a="1"/>
  <c r="K3329" i="1" s="1"/>
  <c r="J3329" i="1" a="1"/>
  <c r="J3329" i="1" s="1"/>
  <c r="I3329" i="1" a="1"/>
  <c r="I3329" i="1" s="1"/>
  <c r="K3210" i="1" a="1"/>
  <c r="K3210" i="1" s="1"/>
  <c r="J3210" i="1" a="1"/>
  <c r="J3210" i="1" s="1"/>
  <c r="I3210" i="1" a="1"/>
  <c r="I3210" i="1" s="1"/>
  <c r="K3431" i="1" a="1"/>
  <c r="K3431" i="1" s="1"/>
  <c r="J3431" i="1" a="1"/>
  <c r="J3431" i="1" s="1"/>
  <c r="I3431" i="1" a="1"/>
  <c r="I3431" i="1" s="1"/>
  <c r="K2988" i="1" a="1"/>
  <c r="K2988" i="1" s="1"/>
  <c r="J2988" i="1" a="1"/>
  <c r="J2988" i="1" s="1"/>
  <c r="I2988" i="1" a="1"/>
  <c r="I2988" i="1" s="1"/>
  <c r="K3613" i="1" a="1"/>
  <c r="K3613" i="1" s="1"/>
  <c r="J3613" i="1" a="1"/>
  <c r="J3613" i="1" s="1"/>
  <c r="I3613" i="1" a="1"/>
  <c r="I3613" i="1" s="1"/>
  <c r="K1440" i="1" a="1"/>
  <c r="K1440" i="1" s="1"/>
  <c r="J1440" i="1" a="1"/>
  <c r="J1440" i="1" s="1"/>
  <c r="I1440" i="1" a="1"/>
  <c r="I1440" i="1" s="1"/>
  <c r="K2541" i="1" a="1"/>
  <c r="K2541" i="1" s="1"/>
  <c r="J2541" i="1" a="1"/>
  <c r="J2541" i="1" s="1"/>
  <c r="I2541" i="1" a="1"/>
  <c r="I2541" i="1" s="1"/>
  <c r="K1567" i="1" a="1"/>
  <c r="K1567" i="1" s="1"/>
  <c r="J1567" i="1" a="1"/>
  <c r="J1567" i="1" s="1"/>
  <c r="I1567" i="1" a="1"/>
  <c r="I1567" i="1" s="1"/>
  <c r="K3346" i="1" a="1"/>
  <c r="K3346" i="1" s="1"/>
  <c r="J3346" i="1" a="1"/>
  <c r="J3346" i="1" s="1"/>
  <c r="I3346" i="1" a="1"/>
  <c r="I3346" i="1" s="1"/>
  <c r="K3302" i="1" a="1"/>
  <c r="K3302" i="1" s="1"/>
  <c r="J3302" i="1" a="1"/>
  <c r="J3302" i="1" s="1"/>
  <c r="I3302" i="1" a="1"/>
  <c r="I3302" i="1" s="1"/>
  <c r="K2705" i="1" a="1"/>
  <c r="K2705" i="1" s="1"/>
  <c r="J2705" i="1" a="1"/>
  <c r="J2705" i="1" s="1"/>
  <c r="I2705" i="1" a="1"/>
  <c r="I2705" i="1" s="1"/>
  <c r="K2828" i="1" a="1"/>
  <c r="K2828" i="1" s="1"/>
  <c r="J2828" i="1" a="1"/>
  <c r="J2828" i="1" s="1"/>
  <c r="I2828" i="1" a="1"/>
  <c r="I2828" i="1" s="1"/>
  <c r="K3392" i="1" a="1"/>
  <c r="K3392" i="1" s="1"/>
  <c r="J3392" i="1" a="1"/>
  <c r="J3392" i="1" s="1"/>
  <c r="I3392" i="1" a="1"/>
  <c r="I3392" i="1" s="1"/>
  <c r="K3005" i="1" a="1"/>
  <c r="K3005" i="1" s="1"/>
  <c r="J3005" i="1" a="1"/>
  <c r="J3005" i="1" s="1"/>
  <c r="I3005" i="1" a="1"/>
  <c r="I3005" i="1" s="1"/>
  <c r="K3351" i="1" a="1"/>
  <c r="K3351" i="1" s="1"/>
  <c r="J3351" i="1" a="1"/>
  <c r="J3351" i="1" s="1"/>
  <c r="I3351" i="1" a="1"/>
  <c r="I3351" i="1" s="1"/>
  <c r="K872" i="1" a="1"/>
  <c r="K872" i="1" s="1"/>
  <c r="J872" i="1" a="1"/>
  <c r="J872" i="1" s="1"/>
  <c r="I872" i="1" a="1"/>
  <c r="I872" i="1" s="1"/>
  <c r="K3205" i="1" a="1"/>
  <c r="K3205" i="1" s="1"/>
  <c r="J3205" i="1" a="1"/>
  <c r="J3205" i="1" s="1"/>
  <c r="I3205" i="1" a="1"/>
  <c r="I3205" i="1" s="1"/>
  <c r="K2811" i="1" a="1"/>
  <c r="K2811" i="1" s="1"/>
  <c r="J2811" i="1" a="1"/>
  <c r="J2811" i="1" s="1"/>
  <c r="I2811" i="1" a="1"/>
  <c r="I2811" i="1" s="1"/>
  <c r="K2795" i="1" a="1"/>
  <c r="K2795" i="1" s="1"/>
  <c r="J2795" i="1" a="1"/>
  <c r="J2795" i="1" s="1"/>
  <c r="I2795" i="1" a="1"/>
  <c r="I2795" i="1" s="1"/>
  <c r="K3204" i="1" a="1"/>
  <c r="K3204" i="1" s="1"/>
  <c r="J3204" i="1" a="1"/>
  <c r="J3204" i="1" s="1"/>
  <c r="I3204" i="1" a="1"/>
  <c r="I3204" i="1" s="1"/>
  <c r="K3612" i="1" a="1"/>
  <c r="K3612" i="1" s="1"/>
  <c r="J3612" i="1" a="1"/>
  <c r="J3612" i="1" s="1"/>
  <c r="I3612" i="1" a="1"/>
  <c r="I3612" i="1" s="1"/>
  <c r="K3582" i="1" a="1"/>
  <c r="K3582" i="1" s="1"/>
  <c r="J3582" i="1" a="1"/>
  <c r="J3582" i="1" s="1"/>
  <c r="I3582" i="1" a="1"/>
  <c r="I3582" i="1" s="1"/>
  <c r="K1238" i="1" a="1"/>
  <c r="K1238" i="1" s="1"/>
  <c r="J1238" i="1" a="1"/>
  <c r="J1238" i="1" s="1"/>
  <c r="I1238" i="1" a="1"/>
  <c r="I1238" i="1" s="1"/>
  <c r="K3575" i="1" a="1"/>
  <c r="K3575" i="1" s="1"/>
  <c r="J3575" i="1" a="1"/>
  <c r="J3575" i="1" s="1"/>
  <c r="I3575" i="1" a="1"/>
  <c r="I3575" i="1" s="1"/>
  <c r="K3209" i="1" a="1"/>
  <c r="K3209" i="1" s="1"/>
  <c r="J3209" i="1" a="1"/>
  <c r="J3209" i="1" s="1"/>
  <c r="I3209" i="1" a="1"/>
  <c r="I3209" i="1" s="1"/>
  <c r="K2997" i="1" a="1"/>
  <c r="K2997" i="1" s="1"/>
  <c r="J2997" i="1" a="1"/>
  <c r="J2997" i="1" s="1"/>
  <c r="I2997" i="1" a="1"/>
  <c r="I2997" i="1" s="1"/>
  <c r="K2414" i="1" a="1"/>
  <c r="K2414" i="1" s="1"/>
  <c r="J2414" i="1" a="1"/>
  <c r="J2414" i="1" s="1"/>
  <c r="I2414" i="1" a="1"/>
  <c r="I2414" i="1" s="1"/>
  <c r="K3603" i="1" a="1"/>
  <c r="K3603" i="1" s="1"/>
  <c r="J3603" i="1" a="1"/>
  <c r="J3603" i="1" s="1"/>
  <c r="I3603" i="1" a="1"/>
  <c r="I3603" i="1" s="1"/>
  <c r="K3577" i="1" a="1"/>
  <c r="K3577" i="1" s="1"/>
  <c r="J3577" i="1" a="1"/>
  <c r="J3577" i="1" s="1"/>
  <c r="I3577" i="1" a="1"/>
  <c r="I3577" i="1" s="1"/>
  <c r="K3609" i="1" a="1"/>
  <c r="K3609" i="1" s="1"/>
  <c r="J3609" i="1" a="1"/>
  <c r="J3609" i="1" s="1"/>
  <c r="I3609" i="1" a="1"/>
  <c r="I3609" i="1" s="1"/>
  <c r="K3590" i="1" a="1"/>
  <c r="K3590" i="1" s="1"/>
  <c r="J3590" i="1" a="1"/>
  <c r="J3590" i="1" s="1"/>
  <c r="I3590" i="1" a="1"/>
  <c r="I3590" i="1" s="1"/>
  <c r="K3605" i="1" a="1"/>
  <c r="K3605" i="1" s="1"/>
  <c r="J3605" i="1" a="1"/>
  <c r="J3605" i="1" s="1"/>
  <c r="I3605" i="1" a="1"/>
  <c r="I3605" i="1" s="1"/>
  <c r="K3493" i="1" a="1"/>
  <c r="K3493" i="1" s="1"/>
  <c r="J3493" i="1" a="1"/>
  <c r="J3493" i="1" s="1"/>
  <c r="I3493" i="1" a="1"/>
  <c r="I3493" i="1" s="1"/>
  <c r="K1274" i="1" a="1"/>
  <c r="K1274" i="1" s="1"/>
  <c r="J1274" i="1" a="1"/>
  <c r="J1274" i="1" s="1"/>
  <c r="I1274" i="1" a="1"/>
  <c r="I1274" i="1" s="1"/>
  <c r="K3353" i="1" a="1"/>
  <c r="K3353" i="1" s="1"/>
  <c r="J3353" i="1" a="1"/>
  <c r="J3353" i="1" s="1"/>
  <c r="I3353" i="1" a="1"/>
  <c r="I3353" i="1" s="1"/>
  <c r="K3103" i="1" a="1"/>
  <c r="K3103" i="1" s="1"/>
  <c r="J3103" i="1" a="1"/>
  <c r="J3103" i="1" s="1"/>
  <c r="I3103" i="1" a="1"/>
  <c r="I3103" i="1" s="1"/>
  <c r="K2775" i="1" a="1"/>
  <c r="K2775" i="1" s="1"/>
  <c r="J2775" i="1" a="1"/>
  <c r="J2775" i="1" s="1"/>
  <c r="I2775" i="1" a="1"/>
  <c r="I2775" i="1" s="1"/>
  <c r="K2675" i="1" a="1"/>
  <c r="K2675" i="1" s="1"/>
  <c r="J2675" i="1" a="1"/>
  <c r="J2675" i="1" s="1"/>
  <c r="I2675" i="1" a="1"/>
  <c r="I2675" i="1" s="1"/>
  <c r="K3212" i="1" a="1"/>
  <c r="K3212" i="1" s="1"/>
  <c r="J3212" i="1" a="1"/>
  <c r="J3212" i="1" s="1"/>
  <c r="I3212" i="1" a="1"/>
  <c r="I3212" i="1" s="1"/>
  <c r="K2510" i="1" a="1"/>
  <c r="K2510" i="1" s="1"/>
  <c r="J2510" i="1" a="1"/>
  <c r="J2510" i="1" s="1"/>
  <c r="I2510" i="1" a="1"/>
  <c r="I2510" i="1" s="1"/>
  <c r="K640" i="1" a="1"/>
  <c r="K640" i="1" s="1"/>
  <c r="J640" i="1" a="1"/>
  <c r="J640" i="1" s="1"/>
  <c r="I640" i="1" a="1"/>
  <c r="I640" i="1" s="1"/>
  <c r="K2902" i="1" a="1"/>
  <c r="K2902" i="1" s="1"/>
  <c r="J2902" i="1" a="1"/>
  <c r="J2902" i="1" s="1"/>
  <c r="I2902" i="1" a="1"/>
  <c r="I2902" i="1" s="1"/>
  <c r="K3375" i="1" a="1"/>
  <c r="K3375" i="1" s="1"/>
  <c r="J3375" i="1" a="1"/>
  <c r="J3375" i="1" s="1"/>
  <c r="I3375" i="1" a="1"/>
  <c r="I3375" i="1" s="1"/>
  <c r="K3578" i="1" a="1"/>
  <c r="K3578" i="1" s="1"/>
  <c r="J3578" i="1" a="1"/>
  <c r="J3578" i="1" s="1"/>
  <c r="I3578" i="1" a="1"/>
  <c r="I3578" i="1" s="1"/>
  <c r="K3187" i="1" a="1"/>
  <c r="K3187" i="1" s="1"/>
  <c r="J3187" i="1" a="1"/>
  <c r="J3187" i="1" s="1"/>
  <c r="I3187" i="1" a="1"/>
  <c r="I3187" i="1" s="1"/>
  <c r="K2250" i="1" a="1"/>
  <c r="K2250" i="1" s="1"/>
  <c r="J2250" i="1" a="1"/>
  <c r="J2250" i="1" s="1"/>
  <c r="I2250" i="1" a="1"/>
  <c r="I2250" i="1" s="1"/>
  <c r="K3214" i="1" a="1"/>
  <c r="K3214" i="1" s="1"/>
  <c r="J3214" i="1" a="1"/>
  <c r="J3214" i="1" s="1"/>
  <c r="I3214" i="1" a="1"/>
  <c r="I3214" i="1" s="1"/>
  <c r="K3607" i="1" a="1"/>
  <c r="K3607" i="1" s="1"/>
  <c r="J3607" i="1" a="1"/>
  <c r="J3607" i="1" s="1"/>
  <c r="I3607" i="1" a="1"/>
  <c r="I3607" i="1" s="1"/>
  <c r="K1204" i="1" a="1"/>
  <c r="K1204" i="1" s="1"/>
  <c r="J1204" i="1" a="1"/>
  <c r="J1204" i="1" s="1"/>
  <c r="I1204" i="1" a="1"/>
  <c r="I1204" i="1" s="1"/>
  <c r="K890" i="1" a="1"/>
  <c r="K890" i="1" s="1"/>
  <c r="J890" i="1" a="1"/>
  <c r="J890" i="1" s="1"/>
  <c r="I890" i="1" a="1"/>
  <c r="I890" i="1" s="1"/>
  <c r="K776" i="1" a="1"/>
  <c r="K776" i="1" s="1"/>
  <c r="J776" i="1" a="1"/>
  <c r="J776" i="1" s="1"/>
  <c r="I776" i="1" a="1"/>
  <c r="I776" i="1" s="1"/>
  <c r="K775" i="1" a="1"/>
  <c r="K775" i="1" s="1"/>
  <c r="J775" i="1" a="1"/>
  <c r="J775" i="1" s="1"/>
  <c r="I775" i="1" a="1"/>
  <c r="I775" i="1" s="1"/>
  <c r="K853" i="1" a="1"/>
  <c r="K853" i="1" s="1"/>
  <c r="J853" i="1" a="1"/>
  <c r="J853" i="1" s="1"/>
  <c r="I853" i="1" a="1"/>
  <c r="I853" i="1" s="1"/>
  <c r="K798" i="1" a="1"/>
  <c r="K798" i="1" s="1"/>
  <c r="J798" i="1" a="1"/>
  <c r="J798" i="1" s="1"/>
  <c r="I798" i="1" a="1"/>
  <c r="I798" i="1" s="1"/>
  <c r="K277" i="1" a="1"/>
  <c r="K277" i="1" s="1"/>
  <c r="J277" i="1" a="1"/>
  <c r="J277" i="1" s="1"/>
  <c r="I277" i="1" a="1"/>
  <c r="I277" i="1" s="1"/>
  <c r="K1449" i="1" a="1"/>
  <c r="K1449" i="1" s="1"/>
  <c r="J1449" i="1" a="1"/>
  <c r="J1449" i="1" s="1"/>
  <c r="I1449" i="1" a="1"/>
  <c r="I1449" i="1" s="1"/>
  <c r="K1925" i="1" a="1"/>
  <c r="K1925" i="1" s="1"/>
  <c r="J1925" i="1" a="1"/>
  <c r="J1925" i="1" s="1"/>
  <c r="I1925" i="1" a="1"/>
  <c r="I1925" i="1" s="1"/>
  <c r="K687" i="1" a="1"/>
  <c r="K687" i="1" s="1"/>
  <c r="J687" i="1" a="1"/>
  <c r="J687" i="1" s="1"/>
  <c r="I687" i="1" a="1"/>
  <c r="I687" i="1" s="1"/>
  <c r="K3195" i="1" a="1"/>
  <c r="K3195" i="1" s="1"/>
  <c r="J3195" i="1" a="1"/>
  <c r="J3195" i="1" s="1"/>
  <c r="I3195" i="1" a="1"/>
  <c r="I3195" i="1" s="1"/>
  <c r="K2234" i="1" a="1"/>
  <c r="K2234" i="1" s="1"/>
  <c r="J2234" i="1" a="1"/>
  <c r="J2234" i="1" s="1"/>
  <c r="I2234" i="1" a="1"/>
  <c r="I2234" i="1" s="1"/>
  <c r="K2015" i="1" a="1"/>
  <c r="K2015" i="1" s="1"/>
  <c r="J2015" i="1" a="1"/>
  <c r="J2015" i="1" s="1"/>
  <c r="I2015" i="1" a="1"/>
  <c r="I2015" i="1" s="1"/>
  <c r="K2153" i="1" a="1"/>
  <c r="K2153" i="1" s="1"/>
  <c r="J2153" i="1" a="1"/>
  <c r="J2153" i="1" s="1"/>
  <c r="I2153" i="1" a="1"/>
  <c r="I2153" i="1" s="1"/>
  <c r="K1271" i="1" a="1"/>
  <c r="K1271" i="1" s="1"/>
  <c r="J1271" i="1" a="1"/>
  <c r="J1271" i="1" s="1"/>
  <c r="I1271" i="1" a="1"/>
  <c r="I1271" i="1" s="1"/>
  <c r="K1371" i="1" a="1"/>
  <c r="K1371" i="1" s="1"/>
  <c r="J1371" i="1" a="1"/>
  <c r="J1371" i="1" s="1"/>
  <c r="I1371" i="1" a="1"/>
  <c r="I1371" i="1" s="1"/>
  <c r="K647" i="1" a="1"/>
  <c r="K647" i="1" s="1"/>
  <c r="J647" i="1" a="1"/>
  <c r="J647" i="1" s="1"/>
  <c r="I647" i="1" a="1"/>
  <c r="I647" i="1" s="1"/>
  <c r="K2662" i="1" a="1"/>
  <c r="K2662" i="1" s="1"/>
  <c r="J2662" i="1" a="1"/>
  <c r="J2662" i="1" s="1"/>
  <c r="I2662" i="1" a="1"/>
  <c r="I2662" i="1" s="1"/>
  <c r="K2374" i="1" a="1"/>
  <c r="K2374" i="1" s="1"/>
  <c r="J2374" i="1" a="1"/>
  <c r="J2374" i="1" s="1"/>
  <c r="I2374" i="1" a="1"/>
  <c r="I2374" i="1" s="1"/>
  <c r="K1446" i="1" a="1"/>
  <c r="K1446" i="1" s="1"/>
  <c r="J1446" i="1" a="1"/>
  <c r="J1446" i="1" s="1"/>
  <c r="I1446" i="1" a="1"/>
  <c r="I1446" i="1" s="1"/>
  <c r="K2592" i="1" a="1"/>
  <c r="K2592" i="1" s="1"/>
  <c r="J2592" i="1" a="1"/>
  <c r="J2592" i="1" s="1"/>
  <c r="I2592" i="1" a="1"/>
  <c r="I2592" i="1" s="1"/>
  <c r="K3617" i="1" a="1"/>
  <c r="K3617" i="1" s="1"/>
  <c r="J3617" i="1" a="1"/>
  <c r="J3617" i="1" s="1"/>
  <c r="I3617" i="1" a="1"/>
  <c r="I3617" i="1" s="1"/>
  <c r="K3201" i="1" a="1"/>
  <c r="K3201" i="1" s="1"/>
  <c r="J3201" i="1" a="1"/>
  <c r="J3201" i="1" s="1"/>
  <c r="I3201" i="1" a="1"/>
  <c r="I3201" i="1" s="1"/>
  <c r="K1632" i="1" a="1"/>
  <c r="K1632" i="1" s="1"/>
  <c r="J1632" i="1" a="1"/>
  <c r="J1632" i="1" s="1"/>
  <c r="I1632" i="1" a="1"/>
  <c r="I1632" i="1" s="1"/>
  <c r="K1297" i="1" a="1"/>
  <c r="K1297" i="1" s="1"/>
  <c r="J1297" i="1" a="1"/>
  <c r="J1297" i="1" s="1"/>
  <c r="I1297" i="1" a="1"/>
  <c r="I1297" i="1" s="1"/>
  <c r="K2987" i="1" a="1"/>
  <c r="K2987" i="1" s="1"/>
  <c r="J2987" i="1" a="1"/>
  <c r="J2987" i="1" s="1"/>
  <c r="I2987" i="1" a="1"/>
  <c r="I2987" i="1" s="1"/>
  <c r="K526" i="1" a="1"/>
  <c r="K526" i="1" s="1"/>
  <c r="J526" i="1" a="1"/>
  <c r="J526" i="1" s="1"/>
  <c r="I526" i="1" a="1"/>
  <c r="I526" i="1" s="1"/>
  <c r="K362" i="1" a="1"/>
  <c r="K362" i="1" s="1"/>
  <c r="J362" i="1" a="1"/>
  <c r="J362" i="1" s="1"/>
  <c r="I362" i="1" a="1"/>
  <c r="I362" i="1" s="1"/>
  <c r="K1992" i="1" a="1"/>
  <c r="K1992" i="1" s="1"/>
  <c r="J1992" i="1" a="1"/>
  <c r="J1992" i="1" s="1"/>
  <c r="I1992" i="1" a="1"/>
  <c r="I1992" i="1" s="1"/>
  <c r="K3615" i="1" a="1"/>
  <c r="K3615" i="1" s="1"/>
  <c r="J3615" i="1" a="1"/>
  <c r="J3615" i="1" s="1"/>
  <c r="I3615" i="1" a="1"/>
  <c r="I3615" i="1" s="1"/>
  <c r="K2163" i="1" a="1"/>
  <c r="K2163" i="1" s="1"/>
  <c r="J2163" i="1" a="1"/>
  <c r="J2163" i="1" s="1"/>
  <c r="I2163" i="1" a="1"/>
  <c r="I2163" i="1" s="1"/>
  <c r="K645" i="1" a="1"/>
  <c r="K645" i="1" s="1"/>
  <c r="J645" i="1" a="1"/>
  <c r="J645" i="1" s="1"/>
  <c r="I645" i="1" a="1"/>
  <c r="I645" i="1" s="1"/>
  <c r="K878" i="1" a="1"/>
  <c r="K878" i="1" s="1"/>
  <c r="J878" i="1" a="1"/>
  <c r="J878" i="1" s="1"/>
  <c r="I878" i="1" a="1"/>
  <c r="I878" i="1" s="1"/>
  <c r="K3313" i="1" a="1"/>
  <c r="K3313" i="1" s="1"/>
  <c r="J3313" i="1" a="1"/>
  <c r="J3313" i="1" s="1"/>
  <c r="I3313" i="1" a="1"/>
  <c r="I3313" i="1" s="1"/>
  <c r="K1803" i="1" a="1"/>
  <c r="K1803" i="1" s="1"/>
  <c r="J1803" i="1" a="1"/>
  <c r="J1803" i="1" s="1"/>
  <c r="I1803" i="1" a="1"/>
  <c r="I1803" i="1" s="1"/>
  <c r="K874" i="1" a="1"/>
  <c r="K874" i="1" s="1"/>
  <c r="J874" i="1" a="1"/>
  <c r="J874" i="1" s="1"/>
  <c r="I874" i="1" a="1"/>
  <c r="I874" i="1" s="1"/>
  <c r="K2320" i="1" a="1"/>
  <c r="K2320" i="1" s="1"/>
  <c r="J2320" i="1" a="1"/>
  <c r="J2320" i="1" s="1"/>
  <c r="I2320" i="1" a="1"/>
  <c r="I2320" i="1" s="1"/>
  <c r="K1857" i="1" a="1"/>
  <c r="K1857" i="1" s="1"/>
  <c r="J1857" i="1" a="1"/>
  <c r="J1857" i="1" s="1"/>
  <c r="I1857" i="1" a="1"/>
  <c r="I1857" i="1" s="1"/>
  <c r="K378" i="1" a="1"/>
  <c r="K378" i="1" s="1"/>
  <c r="J378" i="1" a="1"/>
  <c r="J378" i="1" s="1"/>
  <c r="I378" i="1" a="1"/>
  <c r="I378" i="1" s="1"/>
  <c r="K2551" i="1" a="1"/>
  <c r="K2551" i="1" s="1"/>
  <c r="J2551" i="1" a="1"/>
  <c r="J2551" i="1" s="1"/>
  <c r="I2551" i="1" a="1"/>
  <c r="I2551" i="1" s="1"/>
  <c r="K205" i="1" a="1"/>
  <c r="K205" i="1" s="1"/>
  <c r="J205" i="1" a="1"/>
  <c r="J205" i="1" s="1"/>
  <c r="I205" i="1" a="1"/>
  <c r="I205" i="1" s="1"/>
  <c r="K2511" i="1" a="1"/>
  <c r="K2511" i="1" s="1"/>
  <c r="J2511" i="1" a="1"/>
  <c r="J2511" i="1" s="1"/>
  <c r="I2511" i="1" a="1"/>
  <c r="I2511" i="1" s="1"/>
  <c r="K2518" i="1" a="1"/>
  <c r="K2518" i="1" s="1"/>
  <c r="J2518" i="1" a="1"/>
  <c r="J2518" i="1" s="1"/>
  <c r="I2518" i="1" a="1"/>
  <c r="I2518" i="1" s="1"/>
  <c r="K1874" i="1" a="1"/>
  <c r="K1874" i="1" s="1"/>
  <c r="J1874" i="1" a="1"/>
  <c r="J1874" i="1" s="1"/>
  <c r="I1874" i="1" a="1"/>
  <c r="I1874" i="1" s="1"/>
  <c r="K795" i="1" a="1"/>
  <c r="K795" i="1" s="1"/>
  <c r="J795" i="1" a="1"/>
  <c r="J795" i="1" s="1"/>
  <c r="I795" i="1" a="1"/>
  <c r="I795" i="1" s="1"/>
  <c r="K2913" i="1" a="1"/>
  <c r="K2913" i="1" s="1"/>
  <c r="J2913" i="1" a="1"/>
  <c r="J2913" i="1" s="1"/>
  <c r="I2913" i="1" a="1"/>
  <c r="I2913" i="1" s="1"/>
  <c r="K1744" i="1" a="1"/>
  <c r="K1744" i="1" s="1"/>
  <c r="J1744" i="1" a="1"/>
  <c r="J1744" i="1" s="1"/>
  <c r="I1744" i="1" a="1"/>
  <c r="I1744" i="1" s="1"/>
  <c r="K883" i="1" a="1"/>
  <c r="K883" i="1" s="1"/>
  <c r="J883" i="1" a="1"/>
  <c r="J883" i="1" s="1"/>
  <c r="I883" i="1" a="1"/>
  <c r="I883" i="1" s="1"/>
  <c r="K3572" i="1" a="1"/>
  <c r="K3572" i="1" s="1"/>
  <c r="J3572" i="1" a="1"/>
  <c r="J3572" i="1" s="1"/>
  <c r="I3572" i="1" a="1"/>
  <c r="I3572" i="1" s="1"/>
  <c r="K2935" i="1" a="1"/>
  <c r="K2935" i="1" s="1"/>
  <c r="J2935" i="1" a="1"/>
  <c r="J2935" i="1" s="1"/>
  <c r="I2935" i="1" a="1"/>
  <c r="I2935" i="1" s="1"/>
  <c r="K1438" i="1" a="1"/>
  <c r="K1438" i="1" s="1"/>
  <c r="J1438" i="1" a="1"/>
  <c r="J1438" i="1" s="1"/>
  <c r="I1438" i="1" a="1"/>
  <c r="I1438" i="1" s="1"/>
  <c r="K879" i="1" a="1"/>
  <c r="K879" i="1" s="1"/>
  <c r="J879" i="1" a="1"/>
  <c r="J879" i="1" s="1"/>
  <c r="I879" i="1" a="1"/>
  <c r="I879" i="1" s="1"/>
  <c r="K2022" i="1" a="1"/>
  <c r="K2022" i="1" s="1"/>
  <c r="J2022" i="1" a="1"/>
  <c r="J2022" i="1" s="1"/>
  <c r="I2022" i="1" a="1"/>
  <c r="I2022" i="1" s="1"/>
  <c r="K3614" i="1" a="1"/>
  <c r="K3614" i="1" s="1"/>
  <c r="J3614" i="1" a="1"/>
  <c r="J3614" i="1" s="1"/>
  <c r="I3614" i="1" a="1"/>
  <c r="I3614" i="1" s="1"/>
  <c r="K2906" i="1" a="1"/>
  <c r="K2906" i="1" s="1"/>
  <c r="J2906" i="1" a="1"/>
  <c r="J2906" i="1" s="1"/>
  <c r="I2906" i="1" a="1"/>
  <c r="I2906" i="1" s="1"/>
  <c r="K885" i="1" a="1"/>
  <c r="K885" i="1" s="1"/>
  <c r="J885" i="1" a="1"/>
  <c r="J885" i="1" s="1"/>
  <c r="I885" i="1" a="1"/>
  <c r="I885" i="1" s="1"/>
  <c r="K2562" i="1" a="1"/>
  <c r="K2562" i="1" s="1"/>
  <c r="J2562" i="1" a="1"/>
  <c r="J2562" i="1" s="1"/>
  <c r="I2562" i="1" a="1"/>
  <c r="I2562" i="1" s="1"/>
  <c r="K768" i="1" a="1"/>
  <c r="K768" i="1" s="1"/>
  <c r="J768" i="1" a="1"/>
  <c r="J768" i="1" s="1"/>
  <c r="I768" i="1" a="1"/>
  <c r="I768" i="1" s="1"/>
  <c r="K877" i="1" a="1"/>
  <c r="K877" i="1" s="1"/>
  <c r="J877" i="1" a="1"/>
  <c r="J877" i="1" s="1"/>
  <c r="I877" i="1" a="1"/>
  <c r="I877" i="1" s="1"/>
  <c r="K3186" i="1" a="1"/>
  <c r="K3186" i="1" s="1"/>
  <c r="J3186" i="1" a="1"/>
  <c r="J3186" i="1" s="1"/>
  <c r="I3186" i="1" a="1"/>
  <c r="I3186" i="1" s="1"/>
  <c r="K3202" i="1" a="1"/>
  <c r="K3202" i="1" s="1"/>
  <c r="J3202" i="1" a="1"/>
  <c r="J3202" i="1" s="1"/>
  <c r="I3202" i="1" a="1"/>
  <c r="I3202" i="1" s="1"/>
  <c r="K3194" i="1" a="1"/>
  <c r="K3194" i="1" s="1"/>
  <c r="J3194" i="1" a="1"/>
  <c r="J3194" i="1" s="1"/>
  <c r="I3194" i="1" a="1"/>
  <c r="I3194" i="1" s="1"/>
  <c r="K3456" i="1" a="1"/>
  <c r="K3456" i="1" s="1"/>
  <c r="J3456" i="1" a="1"/>
  <c r="J3456" i="1" s="1"/>
  <c r="I3456" i="1" a="1"/>
  <c r="I3456" i="1" s="1"/>
  <c r="K2000" i="1" a="1"/>
  <c r="K2000" i="1" s="1"/>
  <c r="J2000" i="1" a="1"/>
  <c r="J2000" i="1" s="1"/>
  <c r="I2000" i="1" a="1"/>
  <c r="I2000" i="1" s="1"/>
  <c r="K3463" i="1" a="1"/>
  <c r="K3463" i="1" s="1"/>
  <c r="J3463" i="1" a="1"/>
  <c r="J3463" i="1" s="1"/>
  <c r="I3463" i="1" a="1"/>
  <c r="I3463" i="1" s="1"/>
  <c r="K912" i="1" a="1"/>
  <c r="K912" i="1" s="1"/>
  <c r="J912" i="1" a="1"/>
  <c r="J912" i="1" s="1"/>
  <c r="I912" i="1" a="1"/>
  <c r="I912" i="1" s="1"/>
  <c r="K1223" i="1" a="1"/>
  <c r="K1223" i="1" s="1"/>
  <c r="J1223" i="1" a="1"/>
  <c r="J1223" i="1" s="1"/>
  <c r="I1223" i="1" a="1"/>
  <c r="I1223" i="1" s="1"/>
  <c r="K1234" i="1" a="1"/>
  <c r="K1234" i="1" s="1"/>
  <c r="J1234" i="1" a="1"/>
  <c r="J1234" i="1" s="1"/>
  <c r="I1234" i="1" a="1"/>
  <c r="I1234" i="1" s="1"/>
  <c r="K2784" i="1" a="1"/>
  <c r="K2784" i="1" s="1"/>
  <c r="J2784" i="1" a="1"/>
  <c r="J2784" i="1" s="1"/>
  <c r="I2784" i="1" a="1"/>
  <c r="I2784" i="1" s="1"/>
  <c r="K184" i="1" a="1"/>
  <c r="K184" i="1" s="1"/>
  <c r="J184" i="1" a="1"/>
  <c r="J184" i="1" s="1"/>
  <c r="I184" i="1" a="1"/>
  <c r="I184" i="1" s="1"/>
  <c r="K3265" i="1" a="1"/>
  <c r="K3265" i="1" s="1"/>
  <c r="J3265" i="1" a="1"/>
  <c r="J3265" i="1" s="1"/>
  <c r="I3265" i="1" a="1"/>
  <c r="I3265" i="1" s="1"/>
  <c r="K1704" i="1" a="1"/>
  <c r="K1704" i="1" s="1"/>
  <c r="J1704" i="1" a="1"/>
  <c r="J1704" i="1" s="1"/>
  <c r="I1704" i="1" a="1"/>
  <c r="I1704" i="1" s="1"/>
  <c r="K3306" i="1" a="1"/>
  <c r="K3306" i="1" s="1"/>
  <c r="J3306" i="1" a="1"/>
  <c r="J3306" i="1" s="1"/>
  <c r="I3306" i="1" a="1"/>
  <c r="I3306" i="1" s="1"/>
  <c r="K914" i="1" a="1"/>
  <c r="K914" i="1" s="1"/>
  <c r="J914" i="1" a="1"/>
  <c r="J914" i="1" s="1"/>
  <c r="I914" i="1" a="1"/>
  <c r="I914" i="1" s="1"/>
  <c r="K2018" i="1" a="1"/>
  <c r="K2018" i="1" s="1"/>
  <c r="J2018" i="1" a="1"/>
  <c r="J2018" i="1" s="1"/>
  <c r="I2018" i="1" a="1"/>
  <c r="I2018" i="1" s="1"/>
  <c r="K1934" i="1" a="1"/>
  <c r="K1934" i="1" s="1"/>
  <c r="J1934" i="1" a="1"/>
  <c r="J1934" i="1" s="1"/>
  <c r="I1934" i="1" a="1"/>
  <c r="I1934" i="1" s="1"/>
  <c r="K851" i="1" a="1"/>
  <c r="K851" i="1" s="1"/>
  <c r="J851" i="1" a="1"/>
  <c r="J851" i="1" s="1"/>
  <c r="I851" i="1" a="1"/>
  <c r="I851" i="1" s="1"/>
  <c r="K1038" i="1" a="1"/>
  <c r="K1038" i="1" s="1"/>
  <c r="J1038" i="1" a="1"/>
  <c r="J1038" i="1" s="1"/>
  <c r="I1038" i="1" a="1"/>
  <c r="I1038" i="1" s="1"/>
  <c r="K866" i="1" a="1"/>
  <c r="K866" i="1" s="1"/>
  <c r="J866" i="1" a="1"/>
  <c r="J866" i="1" s="1"/>
  <c r="I866" i="1" a="1"/>
  <c r="I866" i="1" s="1"/>
  <c r="K2454" i="1" a="1"/>
  <c r="K2454" i="1" s="1"/>
  <c r="J2454" i="1" a="1"/>
  <c r="J2454" i="1" s="1"/>
  <c r="I2454" i="1" a="1"/>
  <c r="I2454" i="1" s="1"/>
  <c r="K3300" i="1" a="1"/>
  <c r="K3300" i="1" s="1"/>
  <c r="J3300" i="1" a="1"/>
  <c r="J3300" i="1" s="1"/>
  <c r="I3300" i="1" a="1"/>
  <c r="I3300" i="1" s="1"/>
  <c r="K1458" i="1" a="1"/>
  <c r="K1458" i="1" s="1"/>
  <c r="J1458" i="1" a="1"/>
  <c r="J1458" i="1" s="1"/>
  <c r="I1458" i="1" a="1"/>
  <c r="I1458" i="1" s="1"/>
  <c r="K1161" i="1" a="1"/>
  <c r="K1161" i="1" s="1"/>
  <c r="J1161" i="1" a="1"/>
  <c r="J1161" i="1" s="1"/>
  <c r="I1161" i="1" a="1"/>
  <c r="I1161" i="1" s="1"/>
  <c r="K2130" i="1" a="1"/>
  <c r="K2130" i="1" s="1"/>
  <c r="J2130" i="1" a="1"/>
  <c r="J2130" i="1" s="1"/>
  <c r="I2130" i="1" a="1"/>
  <c r="I2130" i="1" s="1"/>
  <c r="K3303" i="1" a="1"/>
  <c r="K3303" i="1" s="1"/>
  <c r="J3303" i="1" a="1"/>
  <c r="J3303" i="1" s="1"/>
  <c r="I3303" i="1" a="1"/>
  <c r="I3303" i="1" s="1"/>
  <c r="K1627" i="1" a="1"/>
  <c r="K1627" i="1" s="1"/>
  <c r="J1627" i="1" a="1"/>
  <c r="J1627" i="1" s="1"/>
  <c r="I1627" i="1" a="1"/>
  <c r="I1627" i="1" s="1"/>
  <c r="K1345" i="1" a="1"/>
  <c r="K1345" i="1" s="1"/>
  <c r="J1345" i="1" a="1"/>
  <c r="J1345" i="1" s="1"/>
  <c r="I1345" i="1" a="1"/>
  <c r="I1345" i="1" s="1"/>
  <c r="K3298" i="1" a="1"/>
  <c r="K3298" i="1" s="1"/>
  <c r="J3298" i="1" a="1"/>
  <c r="J3298" i="1" s="1"/>
  <c r="I3298" i="1" a="1"/>
  <c r="I3298" i="1" s="1"/>
  <c r="K2313" i="1" a="1"/>
  <c r="K2313" i="1" s="1"/>
  <c r="J2313" i="1" a="1"/>
  <c r="J2313" i="1" s="1"/>
  <c r="I2313" i="1" a="1"/>
  <c r="I2313" i="1" s="1"/>
  <c r="K2664" i="1" a="1"/>
  <c r="K2664" i="1" s="1"/>
  <c r="J2664" i="1" a="1"/>
  <c r="J2664" i="1" s="1"/>
  <c r="I2664" i="1" a="1"/>
  <c r="I2664" i="1" s="1"/>
  <c r="K3621" i="1" a="1"/>
  <c r="K3621" i="1" s="1"/>
  <c r="J3621" i="1" a="1"/>
  <c r="J3621" i="1" s="1"/>
  <c r="I3621" i="1" a="1"/>
  <c r="I3621" i="1" s="1"/>
  <c r="K2455" i="1" a="1"/>
  <c r="K2455" i="1" s="1"/>
  <c r="J2455" i="1" a="1"/>
  <c r="J2455" i="1" s="1"/>
  <c r="I2455" i="1" a="1"/>
  <c r="I2455" i="1" s="1"/>
  <c r="K1933" i="1" a="1"/>
  <c r="K1933" i="1" s="1"/>
  <c r="J1933" i="1" a="1"/>
  <c r="J1933" i="1" s="1"/>
  <c r="I1933" i="1" a="1"/>
  <c r="I1933" i="1" s="1"/>
  <c r="K2587" i="1" a="1"/>
  <c r="K2587" i="1" s="1"/>
  <c r="J2587" i="1" a="1"/>
  <c r="J2587" i="1" s="1"/>
  <c r="I2587" i="1" a="1"/>
  <c r="I2587" i="1" s="1"/>
  <c r="K2451" i="1" a="1"/>
  <c r="K2451" i="1" s="1"/>
  <c r="J2451" i="1" a="1"/>
  <c r="J2451" i="1" s="1"/>
  <c r="I2451" i="1" a="1"/>
  <c r="I2451" i="1" s="1"/>
  <c r="K934" i="1" a="1"/>
  <c r="K934" i="1" s="1"/>
  <c r="J934" i="1" a="1"/>
  <c r="J934" i="1" s="1"/>
  <c r="I934" i="1" a="1"/>
  <c r="I934" i="1" s="1"/>
  <c r="K2281" i="1" a="1"/>
  <c r="K2281" i="1" s="1"/>
  <c r="J2281" i="1" a="1"/>
  <c r="J2281" i="1" s="1"/>
  <c r="I2281" i="1" a="1"/>
  <c r="I2281" i="1" s="1"/>
  <c r="K1937" i="1" a="1"/>
  <c r="K1937" i="1" s="1"/>
  <c r="J1937" i="1" a="1"/>
  <c r="J1937" i="1" s="1"/>
  <c r="I1937" i="1" a="1"/>
  <c r="I1937" i="1" s="1"/>
  <c r="K3182" i="1" a="1"/>
  <c r="K3182" i="1" s="1"/>
  <c r="J3182" i="1" a="1"/>
  <c r="J3182" i="1" s="1"/>
  <c r="I3182" i="1" a="1"/>
  <c r="I3182" i="1" s="1"/>
  <c r="K2944" i="1" a="1"/>
  <c r="K2944" i="1" s="1"/>
  <c r="J2944" i="1" a="1"/>
  <c r="J2944" i="1" s="1"/>
  <c r="I2944" i="1" a="1"/>
  <c r="I2944" i="1" s="1"/>
  <c r="K783" i="1" a="1"/>
  <c r="K783" i="1" s="1"/>
  <c r="J783" i="1" a="1"/>
  <c r="J783" i="1" s="1"/>
  <c r="I783" i="1" a="1"/>
  <c r="I783" i="1" s="1"/>
  <c r="K1682" i="1" a="1"/>
  <c r="K1682" i="1" s="1"/>
  <c r="J1682" i="1" a="1"/>
  <c r="J1682" i="1" s="1"/>
  <c r="I1682" i="1" a="1"/>
  <c r="I1682" i="1" s="1"/>
  <c r="K1932" i="1" a="1"/>
  <c r="K1932" i="1" s="1"/>
  <c r="J1932" i="1" a="1"/>
  <c r="J1932" i="1" s="1"/>
  <c r="I1932" i="1" a="1"/>
  <c r="I1932" i="1" s="1"/>
  <c r="K937" i="1" a="1"/>
  <c r="K937" i="1" s="1"/>
  <c r="J937" i="1" a="1"/>
  <c r="J937" i="1" s="1"/>
  <c r="I937" i="1" a="1"/>
  <c r="I937" i="1" s="1"/>
  <c r="K847" i="1" a="1"/>
  <c r="K847" i="1" s="1"/>
  <c r="J847" i="1" a="1"/>
  <c r="J847" i="1" s="1"/>
  <c r="I847" i="1" a="1"/>
  <c r="I847" i="1" s="1"/>
  <c r="K563" i="1" a="1"/>
  <c r="K563" i="1" s="1"/>
  <c r="J563" i="1" a="1"/>
  <c r="J563" i="1" s="1"/>
  <c r="I563" i="1" a="1"/>
  <c r="I563" i="1" s="1"/>
  <c r="K946" i="1" a="1"/>
  <c r="K946" i="1" s="1"/>
  <c r="J946" i="1" a="1"/>
  <c r="J946" i="1" s="1"/>
  <c r="I946" i="1" a="1"/>
  <c r="I946" i="1" s="1"/>
  <c r="K1418" i="1" a="1"/>
  <c r="K1418" i="1" s="1"/>
  <c r="J1418" i="1" a="1"/>
  <c r="J1418" i="1" s="1"/>
  <c r="I1418" i="1" a="1"/>
  <c r="I1418" i="1" s="1"/>
  <c r="K817" i="1" a="1"/>
  <c r="K817" i="1" s="1"/>
  <c r="J817" i="1" a="1"/>
  <c r="J817" i="1" s="1"/>
  <c r="I817" i="1" a="1"/>
  <c r="I817" i="1" s="1"/>
  <c r="K2802" i="1" a="1"/>
  <c r="K2802" i="1" s="1"/>
  <c r="J2802" i="1" a="1"/>
  <c r="J2802" i="1" s="1"/>
  <c r="I2802" i="1" a="1"/>
  <c r="I2802" i="1" s="1"/>
  <c r="K3304" i="1" a="1"/>
  <c r="K3304" i="1" s="1"/>
  <c r="J3304" i="1" a="1"/>
  <c r="J3304" i="1" s="1"/>
  <c r="I3304" i="1" a="1"/>
  <c r="I3304" i="1" s="1"/>
  <c r="K2594" i="1" a="1"/>
  <c r="K2594" i="1" s="1"/>
  <c r="J2594" i="1" a="1"/>
  <c r="J2594" i="1" s="1"/>
  <c r="I2594" i="1" a="1"/>
  <c r="I2594" i="1" s="1"/>
  <c r="K3616" i="1" a="1"/>
  <c r="K3616" i="1" s="1"/>
  <c r="J3616" i="1" a="1"/>
  <c r="J3616" i="1" s="1"/>
  <c r="I3616" i="1" a="1"/>
  <c r="I3616" i="1" s="1"/>
  <c r="K2448" i="1" a="1"/>
  <c r="K2448" i="1" s="1"/>
  <c r="J2448" i="1" a="1"/>
  <c r="J2448" i="1" s="1"/>
  <c r="I2448" i="1" a="1"/>
  <c r="I2448" i="1" s="1"/>
  <c r="K1774" i="1" a="1"/>
  <c r="K1774" i="1" s="1"/>
  <c r="J1774" i="1" a="1"/>
  <c r="J1774" i="1" s="1"/>
  <c r="I1774" i="1" a="1"/>
  <c r="I1774" i="1" s="1"/>
  <c r="K1582" i="1" a="1"/>
  <c r="K1582" i="1" s="1"/>
  <c r="J1582" i="1" a="1"/>
  <c r="J1582" i="1" s="1"/>
  <c r="I1582" i="1" a="1"/>
  <c r="I1582" i="1" s="1"/>
  <c r="K82" i="1" a="1"/>
  <c r="K82" i="1" s="1"/>
  <c r="J82" i="1" a="1"/>
  <c r="J82" i="1" s="1"/>
  <c r="I82" i="1" a="1"/>
  <c r="I82" i="1" s="1"/>
  <c r="K627" i="1" a="1"/>
  <c r="K627" i="1" s="1"/>
  <c r="J627" i="1" a="1"/>
  <c r="J627" i="1" s="1"/>
  <c r="I627" i="1" a="1"/>
  <c r="I627" i="1" s="1"/>
  <c r="K1422" i="1" a="1"/>
  <c r="K1422" i="1" s="1"/>
  <c r="J1422" i="1" a="1"/>
  <c r="J1422" i="1" s="1"/>
  <c r="I1422" i="1" a="1"/>
  <c r="I1422" i="1" s="1"/>
  <c r="K876" i="1" a="1"/>
  <c r="K876" i="1" s="1"/>
  <c r="J876" i="1" a="1"/>
  <c r="J876" i="1" s="1"/>
  <c r="I876" i="1" a="1"/>
  <c r="I876" i="1" s="1"/>
  <c r="K857" i="1" a="1"/>
  <c r="K857" i="1" s="1"/>
  <c r="J857" i="1" a="1"/>
  <c r="J857" i="1" s="1"/>
  <c r="I857" i="1" a="1"/>
  <c r="I857" i="1" s="1"/>
  <c r="K293" i="1" a="1"/>
  <c r="K293" i="1" s="1"/>
  <c r="J293" i="1" a="1"/>
  <c r="J293" i="1" s="1"/>
  <c r="I293" i="1" a="1"/>
  <c r="I293" i="1" s="1"/>
  <c r="K2160" i="1" a="1"/>
  <c r="K2160" i="1" s="1"/>
  <c r="J2160" i="1" a="1"/>
  <c r="J2160" i="1" s="1"/>
  <c r="I2160" i="1" a="1"/>
  <c r="I2160" i="1" s="1"/>
  <c r="K3437" i="1" a="1"/>
  <c r="K3437" i="1" s="1"/>
  <c r="J3437" i="1" a="1"/>
  <c r="J3437" i="1" s="1"/>
  <c r="I3437" i="1" a="1"/>
  <c r="I3437" i="1" s="1"/>
  <c r="K1878" i="1" a="1"/>
  <c r="K1878" i="1" s="1"/>
  <c r="J1878" i="1" a="1"/>
  <c r="J1878" i="1" s="1"/>
  <c r="I1878" i="1" a="1"/>
  <c r="I1878" i="1" s="1"/>
  <c r="K1930" i="1" a="1"/>
  <c r="K1930" i="1" s="1"/>
  <c r="J1930" i="1" a="1"/>
  <c r="J1930" i="1" s="1"/>
  <c r="I1930" i="1" a="1"/>
  <c r="I1930" i="1" s="1"/>
  <c r="K2591" i="1" a="1"/>
  <c r="K2591" i="1" s="1"/>
  <c r="J2591" i="1" a="1"/>
  <c r="J2591" i="1" s="1"/>
  <c r="I2591" i="1" a="1"/>
  <c r="I2591" i="1" s="1"/>
  <c r="K240" i="1" a="1"/>
  <c r="K240" i="1" s="1"/>
  <c r="J240" i="1" a="1"/>
  <c r="J240" i="1" s="1"/>
  <c r="I240" i="1" a="1"/>
  <c r="I240" i="1" s="1"/>
  <c r="K1613" i="1" a="1"/>
  <c r="K1613" i="1" s="1"/>
  <c r="J1613" i="1" a="1"/>
  <c r="J1613" i="1" s="1"/>
  <c r="I1613" i="1" a="1"/>
  <c r="I1613" i="1" s="1"/>
  <c r="K1630" i="1" a="1"/>
  <c r="K1630" i="1" s="1"/>
  <c r="J1630" i="1" a="1"/>
  <c r="J1630" i="1" s="1"/>
  <c r="I1630" i="1" a="1"/>
  <c r="I1630" i="1" s="1"/>
  <c r="K321" i="1" a="1"/>
  <c r="K321" i="1" s="1"/>
  <c r="J321" i="1" a="1"/>
  <c r="J321" i="1" s="1"/>
  <c r="I321" i="1" a="1"/>
  <c r="I321" i="1" s="1"/>
  <c r="K764" i="1" a="1"/>
  <c r="K764" i="1" s="1"/>
  <c r="J764" i="1" a="1"/>
  <c r="J764" i="1" s="1"/>
  <c r="I764" i="1" a="1"/>
  <c r="I764" i="1" s="1"/>
  <c r="K683" i="1" a="1"/>
  <c r="K683" i="1" s="1"/>
  <c r="J683" i="1" a="1"/>
  <c r="J683" i="1" s="1"/>
  <c r="I683" i="1" a="1"/>
  <c r="I683" i="1" s="1"/>
  <c r="K367" i="1" a="1"/>
  <c r="K367" i="1" s="1"/>
  <c r="J367" i="1" a="1"/>
  <c r="J367" i="1" s="1"/>
  <c r="I367" i="1" a="1"/>
  <c r="I367" i="1" s="1"/>
  <c r="K769" i="1" a="1"/>
  <c r="K769" i="1" s="1"/>
  <c r="J769" i="1" a="1"/>
  <c r="J769" i="1" s="1"/>
  <c r="I769" i="1" a="1"/>
  <c r="I769" i="1" s="1"/>
  <c r="K1621" i="1" a="1"/>
  <c r="K1621" i="1" s="1"/>
  <c r="J1621" i="1" a="1"/>
  <c r="J1621" i="1" s="1"/>
  <c r="I1621" i="1" a="1"/>
  <c r="I1621" i="1" s="1"/>
  <c r="K2996" i="1" a="1"/>
  <c r="K2996" i="1" s="1"/>
  <c r="J2996" i="1" a="1"/>
  <c r="J2996" i="1" s="1"/>
  <c r="I2996" i="1" a="1"/>
  <c r="I2996" i="1" s="1"/>
  <c r="K1471" i="1" a="1"/>
  <c r="K1471" i="1" s="1"/>
  <c r="J1471" i="1" a="1"/>
  <c r="J1471" i="1" s="1"/>
  <c r="I1471" i="1" a="1"/>
  <c r="I1471" i="1" s="1"/>
  <c r="K1518" i="1" a="1"/>
  <c r="K1518" i="1" s="1"/>
  <c r="J1518" i="1" a="1"/>
  <c r="J1518" i="1" s="1"/>
  <c r="I1518" i="1" a="1"/>
  <c r="I1518" i="1" s="1"/>
  <c r="K1497" i="1" a="1"/>
  <c r="K1497" i="1" s="1"/>
  <c r="J1497" i="1" a="1"/>
  <c r="J1497" i="1" s="1"/>
  <c r="I1497" i="1" a="1"/>
  <c r="I1497" i="1" s="1"/>
  <c r="K487" i="1" a="1"/>
  <c r="K487" i="1" s="1"/>
  <c r="J487" i="1" a="1"/>
  <c r="J487" i="1" s="1"/>
  <c r="I487" i="1" a="1"/>
  <c r="I487" i="1" s="1"/>
  <c r="K1935" i="1" a="1"/>
  <c r="K1935" i="1" s="1"/>
  <c r="J1935" i="1" a="1"/>
  <c r="J1935" i="1" s="1"/>
  <c r="I1935" i="1" a="1"/>
  <c r="I1935" i="1" s="1"/>
  <c r="K2556" i="1" a="1"/>
  <c r="K2556" i="1" s="1"/>
  <c r="J2556" i="1" a="1"/>
  <c r="J2556" i="1" s="1"/>
  <c r="I2556" i="1" a="1"/>
  <c r="I2556" i="1" s="1"/>
  <c r="K260" i="1" a="1"/>
  <c r="K260" i="1" s="1"/>
  <c r="J260" i="1" a="1"/>
  <c r="J260" i="1" s="1"/>
  <c r="I260" i="1" a="1"/>
  <c r="I260" i="1" s="1"/>
  <c r="K3215" i="1" a="1"/>
  <c r="K3215" i="1" s="1"/>
  <c r="J3215" i="1" a="1"/>
  <c r="J3215" i="1" s="1"/>
  <c r="I3215" i="1" a="1"/>
  <c r="I3215" i="1" s="1"/>
  <c r="K3208" i="1" a="1"/>
  <c r="K3208" i="1" s="1"/>
  <c r="J3208" i="1" a="1"/>
  <c r="J3208" i="1" s="1"/>
  <c r="I3208" i="1" a="1"/>
  <c r="I3208" i="1" s="1"/>
  <c r="K1732" i="1" a="1"/>
  <c r="K1732" i="1" s="1"/>
  <c r="J1732" i="1" a="1"/>
  <c r="J1732" i="1" s="1"/>
  <c r="I1732" i="1" a="1"/>
  <c r="I1732" i="1" s="1"/>
  <c r="K1509" i="1" a="1"/>
  <c r="K1509" i="1" s="1"/>
  <c r="J1509" i="1" a="1"/>
  <c r="J1509" i="1" s="1"/>
  <c r="I1509" i="1" a="1"/>
  <c r="I1509" i="1" s="1"/>
  <c r="K2794" i="1" a="1"/>
  <c r="K2794" i="1" s="1"/>
  <c r="J2794" i="1" a="1"/>
  <c r="J2794" i="1" s="1"/>
  <c r="I2794" i="1" a="1"/>
  <c r="I2794" i="1" s="1"/>
  <c r="K2359" i="1" a="1"/>
  <c r="K2359" i="1" s="1"/>
  <c r="J2359" i="1" a="1"/>
  <c r="J2359" i="1" s="1"/>
  <c r="I2359" i="1" a="1"/>
  <c r="I2359" i="1" s="1"/>
  <c r="K1638" i="1" a="1"/>
  <c r="K1638" i="1" s="1"/>
  <c r="J1638" i="1" a="1"/>
  <c r="J1638" i="1" s="1"/>
  <c r="I1638" i="1" a="1"/>
  <c r="I1638" i="1" s="1"/>
  <c r="K1685" i="1" a="1"/>
  <c r="K1685" i="1" s="1"/>
  <c r="J1685" i="1" a="1"/>
  <c r="J1685" i="1" s="1"/>
  <c r="I1685" i="1" a="1"/>
  <c r="I1685" i="1" s="1"/>
  <c r="K1727" i="1" a="1"/>
  <c r="K1727" i="1" s="1"/>
  <c r="J1727" i="1" a="1"/>
  <c r="J1727" i="1" s="1"/>
  <c r="I1727" i="1" a="1"/>
  <c r="I1727" i="1" s="1"/>
  <c r="K1489" i="1" a="1"/>
  <c r="K1489" i="1" s="1"/>
  <c r="J1489" i="1" a="1"/>
  <c r="J1489" i="1" s="1"/>
  <c r="I1489" i="1" a="1"/>
  <c r="I1489" i="1" s="1"/>
  <c r="K2033" i="1" a="1"/>
  <c r="K2033" i="1" s="1"/>
  <c r="J2033" i="1" a="1"/>
  <c r="J2033" i="1" s="1"/>
  <c r="I2033" i="1" a="1"/>
  <c r="I2033" i="1" s="1"/>
  <c r="K503" i="1" a="1"/>
  <c r="K503" i="1" s="1"/>
  <c r="J503" i="1" a="1"/>
  <c r="J503" i="1" s="1"/>
  <c r="I503" i="1" a="1"/>
  <c r="I503" i="1" s="1"/>
  <c r="K1670" i="1" a="1"/>
  <c r="K1670" i="1" s="1"/>
  <c r="J1670" i="1" a="1"/>
  <c r="J1670" i="1" s="1"/>
  <c r="I1670" i="1" a="1"/>
  <c r="I1670" i="1" s="1"/>
  <c r="K2021" i="1" a="1"/>
  <c r="K2021" i="1" s="1"/>
  <c r="J2021" i="1" a="1"/>
  <c r="J2021" i="1" s="1"/>
  <c r="I2021" i="1" a="1"/>
  <c r="I2021" i="1" s="1"/>
  <c r="K1712" i="1" a="1"/>
  <c r="K1712" i="1" s="1"/>
  <c r="J1712" i="1" a="1"/>
  <c r="J1712" i="1" s="1"/>
  <c r="I1712" i="1" a="1"/>
  <c r="I1712" i="1" s="1"/>
  <c r="K1988" i="1" a="1"/>
  <c r="K1988" i="1" s="1"/>
  <c r="J1988" i="1" a="1"/>
  <c r="J1988" i="1" s="1"/>
  <c r="I1988" i="1" a="1"/>
  <c r="I1988" i="1" s="1"/>
  <c r="K2065" i="1" a="1"/>
  <c r="K2065" i="1" s="1"/>
  <c r="J2065" i="1" a="1"/>
  <c r="J2065" i="1" s="1"/>
  <c r="I2065" i="1" a="1"/>
  <c r="I2065" i="1" s="1"/>
  <c r="K2083" i="1" a="1"/>
  <c r="K2083" i="1" s="1"/>
  <c r="J2083" i="1" a="1"/>
  <c r="J2083" i="1" s="1"/>
  <c r="I2083" i="1" a="1"/>
  <c r="I2083" i="1" s="1"/>
  <c r="K2077" i="1" a="1"/>
  <c r="K2077" i="1" s="1"/>
  <c r="J2077" i="1" a="1"/>
  <c r="J2077" i="1" s="1"/>
  <c r="I2077" i="1" a="1"/>
  <c r="I2077" i="1" s="1"/>
  <c r="K2087" i="1" a="1"/>
  <c r="K2087" i="1" s="1"/>
  <c r="J2087" i="1" a="1"/>
  <c r="J2087" i="1" s="1"/>
  <c r="I2087" i="1" a="1"/>
  <c r="I2087" i="1" s="1"/>
  <c r="K2068" i="1" a="1"/>
  <c r="K2068" i="1" s="1"/>
  <c r="J2068" i="1" a="1"/>
  <c r="J2068" i="1" s="1"/>
  <c r="I2068" i="1" a="1"/>
  <c r="I2068" i="1" s="1"/>
  <c r="K2082" i="1" a="1"/>
  <c r="K2082" i="1" s="1"/>
  <c r="J2082" i="1" a="1"/>
  <c r="J2082" i="1" s="1"/>
  <c r="I2082" i="1" a="1"/>
  <c r="I2082" i="1" s="1"/>
  <c r="K2039" i="1" a="1"/>
  <c r="K2039" i="1" s="1"/>
  <c r="J2039" i="1" a="1"/>
  <c r="J2039" i="1" s="1"/>
  <c r="I2039" i="1" a="1"/>
  <c r="I2039" i="1" s="1"/>
  <c r="K3395" i="1" a="1"/>
  <c r="K3395" i="1" s="1"/>
  <c r="J3395" i="1" a="1"/>
  <c r="J3395" i="1" s="1"/>
  <c r="I3395" i="1" a="1"/>
  <c r="I3395" i="1" s="1"/>
  <c r="K2020" i="1" a="1"/>
  <c r="K2020" i="1" s="1"/>
  <c r="J2020" i="1" a="1"/>
  <c r="J2020" i="1" s="1"/>
  <c r="I2020" i="1" a="1"/>
  <c r="I2020" i="1" s="1"/>
  <c r="K2076" i="1" a="1"/>
  <c r="K2076" i="1" s="1"/>
  <c r="J2076" i="1" a="1"/>
  <c r="J2076" i="1" s="1"/>
  <c r="I2076" i="1" a="1"/>
  <c r="I2076" i="1" s="1"/>
  <c r="K2014" i="1" a="1"/>
  <c r="K2014" i="1" s="1"/>
  <c r="J2014" i="1" a="1"/>
  <c r="J2014" i="1" s="1"/>
  <c r="I2014" i="1" a="1"/>
  <c r="I2014" i="1" s="1"/>
  <c r="K2069" i="1" a="1"/>
  <c r="K2069" i="1" s="1"/>
  <c r="J2069" i="1" a="1"/>
  <c r="J2069" i="1" s="1"/>
  <c r="I2069" i="1" a="1"/>
  <c r="I2069" i="1" s="1"/>
  <c r="K1885" i="1" a="1"/>
  <c r="K1885" i="1" s="1"/>
  <c r="J1885" i="1" a="1"/>
  <c r="J1885" i="1" s="1"/>
  <c r="I1885" i="1" a="1"/>
  <c r="I1885" i="1" s="1"/>
  <c r="K1977" i="1" a="1"/>
  <c r="K1977" i="1" s="1"/>
  <c r="J1977" i="1" a="1"/>
  <c r="J1977" i="1" s="1"/>
  <c r="I1977" i="1" a="1"/>
  <c r="I1977" i="1" s="1"/>
  <c r="K2037" i="1" a="1"/>
  <c r="K2037" i="1" s="1"/>
  <c r="J2037" i="1" a="1"/>
  <c r="J2037" i="1" s="1"/>
  <c r="I2037" i="1" a="1"/>
  <c r="I2037" i="1" s="1"/>
  <c r="K2472" i="1" a="1"/>
  <c r="K2472" i="1" s="1"/>
  <c r="J2472" i="1" a="1"/>
  <c r="J2472" i="1" s="1"/>
  <c r="I2472" i="1" a="1"/>
  <c r="I2472" i="1" s="1"/>
  <c r="K1838" i="1" a="1"/>
  <c r="K1838" i="1" s="1"/>
  <c r="J1838" i="1" a="1"/>
  <c r="J1838" i="1" s="1"/>
  <c r="I1838" i="1" a="1"/>
  <c r="I1838" i="1" s="1"/>
  <c r="K3221" i="1" a="1"/>
  <c r="K3221" i="1" s="1"/>
  <c r="J3221" i="1" a="1"/>
  <c r="J3221" i="1" s="1"/>
  <c r="I3221" i="1" a="1"/>
  <c r="I3221" i="1" s="1"/>
  <c r="K2770" i="1" a="1"/>
  <c r="K2770" i="1" s="1"/>
  <c r="J2770" i="1" a="1"/>
  <c r="J2770" i="1" s="1"/>
  <c r="I2770" i="1" a="1"/>
  <c r="I2770" i="1" s="1"/>
  <c r="K3179" i="1" a="1"/>
  <c r="K3179" i="1" s="1"/>
  <c r="J3179" i="1" a="1"/>
  <c r="J3179" i="1" s="1"/>
  <c r="I3179" i="1" a="1"/>
  <c r="I3179" i="1" s="1"/>
  <c r="K3037" i="1" a="1"/>
  <c r="K3037" i="1" s="1"/>
  <c r="J3037" i="1" a="1"/>
  <c r="J3037" i="1" s="1"/>
  <c r="I3037" i="1" a="1"/>
  <c r="I3037" i="1" s="1"/>
  <c r="K3276" i="1" a="1"/>
  <c r="K3276" i="1" s="1"/>
  <c r="J3276" i="1" a="1"/>
  <c r="J3276" i="1" s="1"/>
  <c r="I3276" i="1" a="1"/>
  <c r="I3276" i="1" s="1"/>
  <c r="K164" i="1" a="1"/>
  <c r="K164" i="1" s="1"/>
  <c r="J164" i="1" a="1"/>
  <c r="J164" i="1" s="1"/>
  <c r="I164" i="1" a="1"/>
  <c r="I164" i="1" s="1"/>
  <c r="K1673" i="1" a="1"/>
  <c r="K1673" i="1" s="1"/>
  <c r="J1673" i="1" a="1"/>
  <c r="J1673" i="1" s="1"/>
  <c r="I1673" i="1" a="1"/>
  <c r="I1673" i="1" s="1"/>
  <c r="K1573" i="1" a="1"/>
  <c r="K1573" i="1" s="1"/>
  <c r="J1573" i="1" a="1"/>
  <c r="J1573" i="1" s="1"/>
  <c r="I1573" i="1" a="1"/>
  <c r="I1573" i="1" s="1"/>
  <c r="K3525" i="1" a="1"/>
  <c r="K3525" i="1" s="1"/>
  <c r="J3525" i="1" a="1"/>
  <c r="J3525" i="1" s="1"/>
  <c r="I3525" i="1" a="1"/>
  <c r="I3525" i="1" s="1"/>
  <c r="K2154" i="1" a="1"/>
  <c r="K2154" i="1" s="1"/>
  <c r="J2154" i="1" a="1"/>
  <c r="J2154" i="1" s="1"/>
  <c r="I2154" i="1" a="1"/>
  <c r="I2154" i="1" s="1"/>
  <c r="K437" i="1" a="1"/>
  <c r="K437" i="1" s="1"/>
  <c r="J437" i="1" a="1"/>
  <c r="J437" i="1" s="1"/>
  <c r="I437" i="1" a="1"/>
  <c r="I437" i="1" s="1"/>
  <c r="K2514" i="1" a="1"/>
  <c r="K2514" i="1" s="1"/>
  <c r="J2514" i="1" a="1"/>
  <c r="J2514" i="1" s="1"/>
  <c r="I2514" i="1" a="1"/>
  <c r="I2514" i="1" s="1"/>
  <c r="K3470" i="1" a="1"/>
  <c r="K3470" i="1" s="1"/>
  <c r="J3470" i="1" a="1"/>
  <c r="J3470" i="1" s="1"/>
  <c r="I3470" i="1" a="1"/>
  <c r="I3470" i="1" s="1"/>
  <c r="K3595" i="1" a="1"/>
  <c r="K3595" i="1" s="1"/>
  <c r="J3595" i="1" a="1"/>
  <c r="J3595" i="1" s="1"/>
  <c r="I3595" i="1" a="1"/>
  <c r="I3595" i="1" s="1"/>
  <c r="K320" i="1" a="1"/>
  <c r="K320" i="1" s="1"/>
  <c r="J320" i="1" a="1"/>
  <c r="J320" i="1" s="1"/>
  <c r="I320" i="1" a="1"/>
  <c r="I320" i="1" s="1"/>
  <c r="K518" i="1" a="1"/>
  <c r="K518" i="1" s="1"/>
  <c r="J518" i="1" a="1"/>
  <c r="J518" i="1" s="1"/>
  <c r="I518" i="1" a="1"/>
  <c r="I518" i="1" s="1"/>
  <c r="K500" i="1" a="1"/>
  <c r="K500" i="1" s="1"/>
  <c r="J500" i="1" a="1"/>
  <c r="J500" i="1" s="1"/>
  <c r="I500" i="1" a="1"/>
  <c r="I500" i="1" s="1"/>
  <c r="K2179" i="1" a="1"/>
  <c r="K2179" i="1" s="1"/>
  <c r="J2179" i="1" a="1"/>
  <c r="J2179" i="1" s="1"/>
  <c r="I2179" i="1" a="1"/>
  <c r="I2179" i="1" s="1"/>
  <c r="K1870" i="1" a="1"/>
  <c r="K1870" i="1" s="1"/>
  <c r="J1870" i="1" a="1"/>
  <c r="J1870" i="1" s="1"/>
  <c r="I1870" i="1" a="1"/>
  <c r="I1870" i="1" s="1"/>
  <c r="K1769" i="1" a="1"/>
  <c r="K1769" i="1" s="1"/>
  <c r="J1769" i="1" a="1"/>
  <c r="J1769" i="1" s="1"/>
  <c r="I1769" i="1" a="1"/>
  <c r="I1769" i="1" s="1"/>
  <c r="K201" i="1" a="1"/>
  <c r="K201" i="1" s="1"/>
  <c r="J201" i="1" a="1"/>
  <c r="J201" i="1" s="1"/>
  <c r="I201" i="1" a="1"/>
  <c r="I201" i="1" s="1"/>
  <c r="K190" i="1" a="1"/>
  <c r="K190" i="1" s="1"/>
  <c r="J190" i="1" a="1"/>
  <c r="J190" i="1" s="1"/>
  <c r="I190" i="1" a="1"/>
  <c r="I190" i="1" s="1"/>
  <c r="K63" i="1" a="1"/>
  <c r="K63" i="1" s="1"/>
  <c r="J63" i="1" a="1"/>
  <c r="J63" i="1" s="1"/>
  <c r="I63" i="1" a="1"/>
  <c r="I63" i="1" s="1"/>
  <c r="K3844" i="1" a="1"/>
  <c r="K3844" i="1" s="1"/>
  <c r="J3844" i="1" a="1"/>
  <c r="J3844" i="1" s="1"/>
  <c r="I3844" i="1" a="1"/>
  <c r="I3844" i="1" s="1"/>
  <c r="K603" i="1" a="1"/>
  <c r="K603" i="1" s="1"/>
  <c r="J603" i="1" a="1"/>
  <c r="J603" i="1" s="1"/>
  <c r="I603" i="1" a="1"/>
  <c r="I603" i="1" s="1"/>
  <c r="K602" i="1" a="1"/>
  <c r="K602" i="1" s="1"/>
  <c r="J602" i="1" a="1"/>
  <c r="J602" i="1" s="1"/>
  <c r="I602" i="1" a="1"/>
  <c r="I602" i="1" s="1"/>
  <c r="K2289" i="1" a="1"/>
  <c r="K2289" i="1" s="1"/>
  <c r="J2289" i="1" a="1"/>
  <c r="J2289" i="1" s="1"/>
  <c r="I2289" i="1" a="1"/>
  <c r="I2289" i="1" s="1"/>
  <c r="K62" i="1" a="1"/>
  <c r="K62" i="1" s="1"/>
  <c r="J62" i="1" a="1"/>
  <c r="J62" i="1" s="1"/>
  <c r="I62" i="1" a="1"/>
  <c r="I62" i="1" s="1"/>
  <c r="K349" i="1" a="1"/>
  <c r="K349" i="1" s="1"/>
  <c r="J349" i="1" a="1"/>
  <c r="J349" i="1" s="1"/>
  <c r="I349" i="1" a="1"/>
  <c r="I349" i="1" s="1"/>
  <c r="K3452" i="1" a="1"/>
  <c r="K3452" i="1" s="1"/>
  <c r="J3452" i="1" a="1"/>
  <c r="J3452" i="1" s="1"/>
  <c r="I3452" i="1" a="1"/>
  <c r="I3452" i="1" s="1"/>
  <c r="K3845" i="1" a="1"/>
  <c r="K3845" i="1" s="1"/>
  <c r="J3845" i="1" a="1"/>
  <c r="J3845" i="1" s="1"/>
  <c r="I3845" i="1" a="1"/>
  <c r="I3845" i="1" s="1"/>
  <c r="K2200" i="1" a="1"/>
  <c r="K2200" i="1" s="1"/>
  <c r="J2200" i="1" a="1"/>
  <c r="J2200" i="1" s="1"/>
  <c r="I2200" i="1" a="1"/>
  <c r="I2200" i="1" s="1"/>
  <c r="K1793" i="1" a="1"/>
  <c r="K1793" i="1" s="1"/>
  <c r="J1793" i="1" a="1"/>
  <c r="J1793" i="1" s="1"/>
  <c r="I1793" i="1" a="1"/>
  <c r="I1793" i="1" s="1"/>
  <c r="K3217" i="1" a="1"/>
  <c r="K3217" i="1" s="1"/>
  <c r="J3217" i="1" a="1"/>
  <c r="J3217" i="1" s="1"/>
  <c r="I3217" i="1" a="1"/>
  <c r="I3217" i="1" s="1"/>
  <c r="K3289" i="1" a="1"/>
  <c r="K3289" i="1" s="1"/>
  <c r="J3289" i="1" a="1"/>
  <c r="J3289" i="1" s="1"/>
  <c r="I3289" i="1" a="1"/>
  <c r="I3289" i="1" s="1"/>
  <c r="K3480" i="1" a="1"/>
  <c r="K3480" i="1" s="1"/>
  <c r="J3480" i="1" a="1"/>
  <c r="J3480" i="1" s="1"/>
  <c r="I3480" i="1" a="1"/>
  <c r="I3480" i="1" s="1"/>
  <c r="K3594" i="1" a="1"/>
  <c r="K3594" i="1" s="1"/>
  <c r="J3594" i="1" a="1"/>
  <c r="J3594" i="1" s="1"/>
  <c r="I3594" i="1" a="1"/>
  <c r="I3594" i="1" s="1"/>
  <c r="K3386" i="1" a="1"/>
  <c r="K3386" i="1" s="1"/>
  <c r="J3386" i="1" a="1"/>
  <c r="J3386" i="1" s="1"/>
  <c r="I3386" i="1" a="1"/>
  <c r="I3386" i="1" s="1"/>
  <c r="K2325" i="1" a="1"/>
  <c r="K2325" i="1" s="1"/>
  <c r="J2325" i="1" a="1"/>
  <c r="J2325" i="1" s="1"/>
  <c r="I2325" i="1" a="1"/>
  <c r="I2325" i="1" s="1"/>
  <c r="K2955" i="1" a="1"/>
  <c r="K2955" i="1" s="1"/>
  <c r="J2955" i="1" a="1"/>
  <c r="J2955" i="1" s="1"/>
  <c r="I2955" i="1" a="1"/>
  <c r="I2955" i="1" s="1"/>
  <c r="K3083" i="1" a="1"/>
  <c r="K3083" i="1" s="1"/>
  <c r="J3083" i="1" a="1"/>
  <c r="J3083" i="1" s="1"/>
  <c r="I3083" i="1" a="1"/>
  <c r="I3083" i="1" s="1"/>
  <c r="K2767" i="1" a="1"/>
  <c r="K2767" i="1" s="1"/>
  <c r="J2767" i="1" a="1"/>
  <c r="J2767" i="1" s="1"/>
  <c r="I2767" i="1" a="1"/>
  <c r="I2767" i="1" s="1"/>
  <c r="K421" i="1" a="1"/>
  <c r="K421" i="1" s="1"/>
  <c r="J421" i="1" a="1"/>
  <c r="J421" i="1" s="1"/>
  <c r="I421" i="1" a="1"/>
  <c r="I421" i="1" s="1"/>
  <c r="K619" i="1" a="1"/>
  <c r="K619" i="1" s="1"/>
  <c r="J619" i="1" a="1"/>
  <c r="J619" i="1" s="1"/>
  <c r="I619" i="1" a="1"/>
  <c r="I619" i="1" s="1"/>
  <c r="K1377" i="1" a="1"/>
  <c r="K1377" i="1" s="1"/>
  <c r="J1377" i="1" a="1"/>
  <c r="J1377" i="1" s="1"/>
  <c r="I1377" i="1" a="1"/>
  <c r="I1377" i="1" s="1"/>
  <c r="K1132" i="1" a="1"/>
  <c r="K1132" i="1" s="1"/>
  <c r="J1132" i="1" a="1"/>
  <c r="J1132" i="1" s="1"/>
  <c r="I1132" i="1" a="1"/>
  <c r="I1132" i="1" s="1"/>
  <c r="K2834" i="1" a="1"/>
  <c r="K2834" i="1" s="1"/>
  <c r="J2834" i="1" a="1"/>
  <c r="J2834" i="1" s="1"/>
  <c r="I2834" i="1" a="1"/>
  <c r="I2834" i="1" s="1"/>
  <c r="K3006" i="1" a="1"/>
  <c r="K3006" i="1" s="1"/>
  <c r="J3006" i="1" a="1"/>
  <c r="J3006" i="1" s="1"/>
  <c r="I3006" i="1" a="1"/>
  <c r="I3006" i="1" s="1"/>
  <c r="K404" i="1" a="1"/>
  <c r="K404" i="1" s="1"/>
  <c r="J404" i="1" a="1"/>
  <c r="J404" i="1" s="1"/>
  <c r="I404" i="1" a="1"/>
  <c r="I404" i="1" s="1"/>
  <c r="K2631" i="1" a="1"/>
  <c r="K2631" i="1" s="1"/>
  <c r="J2631" i="1" a="1"/>
  <c r="J2631" i="1" s="1"/>
  <c r="I2631" i="1" a="1"/>
  <c r="I2631" i="1" s="1"/>
  <c r="K2999" i="1" a="1"/>
  <c r="K2999" i="1" s="1"/>
  <c r="J2999" i="1" a="1"/>
  <c r="J2999" i="1" s="1"/>
  <c r="I2999" i="1" a="1"/>
  <c r="I2999" i="1" s="1"/>
  <c r="K2686" i="1" a="1"/>
  <c r="K2686" i="1" s="1"/>
  <c r="J2686" i="1" a="1"/>
  <c r="J2686" i="1" s="1"/>
  <c r="I2686" i="1" a="1"/>
  <c r="I2686" i="1" s="1"/>
  <c r="K3134" i="1" a="1"/>
  <c r="K3134" i="1" s="1"/>
  <c r="J3134" i="1" a="1"/>
  <c r="J3134" i="1" s="1"/>
  <c r="I3134" i="1" a="1"/>
  <c r="I3134" i="1" s="1"/>
  <c r="K478" i="1" a="1"/>
  <c r="K478" i="1" s="1"/>
  <c r="J478" i="1" a="1"/>
  <c r="J478" i="1" s="1"/>
  <c r="I478" i="1" a="1"/>
  <c r="I478" i="1" s="1"/>
  <c r="K1692" i="1" a="1"/>
  <c r="K1692" i="1" s="1"/>
  <c r="J1692" i="1" a="1"/>
  <c r="J1692" i="1" s="1"/>
  <c r="I1692" i="1" a="1"/>
  <c r="I1692" i="1" s="1"/>
  <c r="K3646" i="1" a="1"/>
  <c r="K3646" i="1" s="1"/>
  <c r="J3646" i="1" a="1"/>
  <c r="J3646" i="1" s="1"/>
  <c r="I3646" i="1" a="1"/>
  <c r="I3646" i="1" s="1"/>
  <c r="K2205" i="1" a="1"/>
  <c r="K2205" i="1" s="1"/>
  <c r="J2205" i="1" a="1"/>
  <c r="J2205" i="1" s="1"/>
  <c r="I2205" i="1" a="1"/>
  <c r="I2205" i="1" s="1"/>
  <c r="K2166" i="1" a="1"/>
  <c r="K2166" i="1" s="1"/>
  <c r="J2166" i="1" a="1"/>
  <c r="J2166" i="1" s="1"/>
  <c r="I2166" i="1" a="1"/>
  <c r="I2166" i="1" s="1"/>
  <c r="K1659" i="1" a="1"/>
  <c r="K1659" i="1" s="1"/>
  <c r="J1659" i="1" a="1"/>
  <c r="J1659" i="1" s="1"/>
  <c r="I1659" i="1" a="1"/>
  <c r="I1659" i="1" s="1"/>
  <c r="K698" i="1" a="1"/>
  <c r="K698" i="1" s="1"/>
  <c r="J698" i="1" a="1"/>
  <c r="J698" i="1" s="1"/>
  <c r="I698" i="1" a="1"/>
  <c r="I698" i="1" s="1"/>
  <c r="K1718" i="1" a="1"/>
  <c r="K1718" i="1" s="1"/>
  <c r="J1718" i="1" a="1"/>
  <c r="J1718" i="1" s="1"/>
  <c r="I1718" i="1" a="1"/>
  <c r="I1718" i="1" s="1"/>
  <c r="K671" i="1" a="1"/>
  <c r="K671" i="1" s="1"/>
  <c r="J671" i="1" a="1"/>
  <c r="J671" i="1" s="1"/>
  <c r="I671" i="1" a="1"/>
  <c r="I671" i="1" s="1"/>
  <c r="K2078" i="1" a="1"/>
  <c r="K2078" i="1" s="1"/>
  <c r="J2078" i="1" a="1"/>
  <c r="J2078" i="1" s="1"/>
  <c r="I2078" i="1" a="1"/>
  <c r="I2078" i="1" s="1"/>
  <c r="K1888" i="1" a="1"/>
  <c r="K1888" i="1" s="1"/>
  <c r="J1888" i="1" a="1"/>
  <c r="J1888" i="1" s="1"/>
  <c r="I1888" i="1" a="1"/>
  <c r="I1888" i="1" s="1"/>
  <c r="K2619" i="1" a="1"/>
  <c r="K2619" i="1" s="1"/>
  <c r="J2619" i="1" a="1"/>
  <c r="J2619" i="1" s="1"/>
  <c r="I2619" i="1" a="1"/>
  <c r="I2619" i="1" s="1"/>
  <c r="K3292" i="1" a="1"/>
  <c r="K3292" i="1" s="1"/>
  <c r="J3292" i="1" a="1"/>
  <c r="J3292" i="1" s="1"/>
  <c r="I3292" i="1" a="1"/>
  <c r="I3292" i="1" s="1"/>
  <c r="K3028" i="1" a="1"/>
  <c r="K3028" i="1" s="1"/>
  <c r="J3028" i="1" a="1"/>
  <c r="J3028" i="1" s="1"/>
  <c r="I3028" i="1" a="1"/>
  <c r="I3028" i="1" s="1"/>
  <c r="K1411" i="1" a="1"/>
  <c r="K1411" i="1" s="1"/>
  <c r="J1411" i="1" a="1"/>
  <c r="J1411" i="1" s="1"/>
  <c r="I1411" i="1" a="1"/>
  <c r="I1411" i="1" s="1"/>
  <c r="K1426" i="1" a="1"/>
  <c r="K1426" i="1" s="1"/>
  <c r="J1426" i="1" a="1"/>
  <c r="J1426" i="1" s="1"/>
  <c r="I1426" i="1" a="1"/>
  <c r="I1426" i="1" s="1"/>
  <c r="K1057" i="1" a="1"/>
  <c r="K1057" i="1" s="1"/>
  <c r="J1057" i="1" a="1"/>
  <c r="J1057" i="1" s="1"/>
  <c r="I1057" i="1" a="1"/>
  <c r="I1057" i="1" s="1"/>
  <c r="K708" i="1" a="1"/>
  <c r="K708" i="1" s="1"/>
  <c r="J708" i="1" a="1"/>
  <c r="J708" i="1" s="1"/>
  <c r="I708" i="1" a="1"/>
  <c r="I708" i="1" s="1"/>
  <c r="K105" i="1" a="1"/>
  <c r="K105" i="1" s="1"/>
  <c r="J105" i="1" a="1"/>
  <c r="J105" i="1" s="1"/>
  <c r="I105" i="1" a="1"/>
  <c r="I105" i="1" s="1"/>
  <c r="K1555" i="1" a="1"/>
  <c r="K1555" i="1" s="1"/>
  <c r="J1555" i="1" a="1"/>
  <c r="J1555" i="1" s="1"/>
  <c r="I1555" i="1" a="1"/>
  <c r="I1555" i="1" s="1"/>
  <c r="K3035" i="1" a="1"/>
  <c r="K3035" i="1" s="1"/>
  <c r="J3035" i="1" a="1"/>
  <c r="J3035" i="1" s="1"/>
  <c r="I3035" i="1" a="1"/>
  <c r="I3035" i="1" s="1"/>
  <c r="K2174" i="1" a="1"/>
  <c r="K2174" i="1" s="1"/>
  <c r="J2174" i="1" a="1"/>
  <c r="J2174" i="1" s="1"/>
  <c r="I2174" i="1" a="1"/>
  <c r="I2174" i="1" s="1"/>
  <c r="K1076" i="1" a="1"/>
  <c r="K1076" i="1" s="1"/>
  <c r="J1076" i="1" a="1"/>
  <c r="J1076" i="1" s="1"/>
  <c r="I1076" i="1" a="1"/>
  <c r="I1076" i="1" s="1"/>
  <c r="K519" i="1" a="1"/>
  <c r="K519" i="1" s="1"/>
  <c r="J519" i="1" a="1"/>
  <c r="J519" i="1" s="1"/>
  <c r="I519" i="1" a="1"/>
  <c r="I519" i="1" s="1"/>
  <c r="K2821" i="1" a="1"/>
  <c r="K2821" i="1" s="1"/>
  <c r="J2821" i="1" a="1"/>
  <c r="J2821" i="1" s="1"/>
  <c r="I2821" i="1" a="1"/>
  <c r="I2821" i="1" s="1"/>
  <c r="K1579" i="1" a="1"/>
  <c r="K1579" i="1" s="1"/>
  <c r="J1579" i="1" a="1"/>
  <c r="J1579" i="1" s="1"/>
  <c r="I1579" i="1" a="1"/>
  <c r="I1579" i="1" s="1"/>
  <c r="K2008" i="1" a="1"/>
  <c r="K2008" i="1" s="1"/>
  <c r="J2008" i="1" a="1"/>
  <c r="J2008" i="1" s="1"/>
  <c r="I2008" i="1" a="1"/>
  <c r="I2008" i="1" s="1"/>
  <c r="K3058" i="1" a="1"/>
  <c r="K3058" i="1" s="1"/>
  <c r="J3058" i="1" a="1"/>
  <c r="J3058" i="1" s="1"/>
  <c r="I3058" i="1" a="1"/>
  <c r="I3058" i="1" s="1"/>
  <c r="K2953" i="1" a="1"/>
  <c r="K2953" i="1" s="1"/>
  <c r="J2953" i="1" a="1"/>
  <c r="J2953" i="1" s="1"/>
  <c r="I2953" i="1" a="1"/>
  <c r="I2953" i="1" s="1"/>
  <c r="K828" i="1" a="1"/>
  <c r="K828" i="1" s="1"/>
  <c r="J828" i="1" a="1"/>
  <c r="J828" i="1" s="1"/>
  <c r="I828" i="1" a="1"/>
  <c r="I828" i="1" s="1"/>
  <c r="K1644" i="1" a="1"/>
  <c r="K1644" i="1" s="1"/>
  <c r="J1644" i="1" a="1"/>
  <c r="J1644" i="1" s="1"/>
  <c r="I1644" i="1" a="1"/>
  <c r="I1644" i="1" s="1"/>
  <c r="K1178" i="1" a="1"/>
  <c r="K1178" i="1" s="1"/>
  <c r="J1178" i="1" a="1"/>
  <c r="J1178" i="1" s="1"/>
  <c r="I1178" i="1" a="1"/>
  <c r="I1178" i="1" s="1"/>
  <c r="K3426" i="1" a="1"/>
  <c r="K3426" i="1" s="1"/>
  <c r="J3426" i="1" a="1"/>
  <c r="J3426" i="1" s="1"/>
  <c r="I3426" i="1" a="1"/>
  <c r="I3426" i="1" s="1"/>
  <c r="K3425" i="1" a="1"/>
  <c r="K3425" i="1" s="1"/>
  <c r="J3425" i="1" a="1"/>
  <c r="J3425" i="1" s="1"/>
  <c r="I3425" i="1" a="1"/>
  <c r="I3425" i="1" s="1"/>
  <c r="K1611" i="1" a="1"/>
  <c r="K1611" i="1" s="1"/>
  <c r="J1611" i="1" a="1"/>
  <c r="J1611" i="1" s="1"/>
  <c r="I1611" i="1" a="1"/>
  <c r="I1611" i="1" s="1"/>
  <c r="K1183" i="1" a="1"/>
  <c r="K1183" i="1" s="1"/>
  <c r="J1183" i="1" a="1"/>
  <c r="J1183" i="1" s="1"/>
  <c r="I1183" i="1" a="1"/>
  <c r="I1183" i="1" s="1"/>
  <c r="K2493" i="1" a="1"/>
  <c r="K2493" i="1" s="1"/>
  <c r="J2493" i="1" a="1"/>
  <c r="J2493" i="1" s="1"/>
  <c r="I2493" i="1" a="1"/>
  <c r="I2493" i="1" s="1"/>
  <c r="K2503" i="1" a="1"/>
  <c r="K2503" i="1" s="1"/>
  <c r="J2503" i="1" a="1"/>
  <c r="J2503" i="1" s="1"/>
  <c r="I2503" i="1" a="1"/>
  <c r="I2503" i="1" s="1"/>
  <c r="K3218" i="1" a="1"/>
  <c r="K3218" i="1" s="1"/>
  <c r="J3218" i="1" a="1"/>
  <c r="J3218" i="1" s="1"/>
  <c r="I3218" i="1" a="1"/>
  <c r="I3218" i="1" s="1"/>
  <c r="K174" i="1" a="1"/>
  <c r="K174" i="1" s="1"/>
  <c r="J174" i="1" a="1"/>
  <c r="J174" i="1" s="1"/>
  <c r="I174" i="1" a="1"/>
  <c r="I174" i="1" s="1"/>
  <c r="K3045" i="1" a="1"/>
  <c r="K3045" i="1" s="1"/>
  <c r="J3045" i="1" a="1"/>
  <c r="J3045" i="1" s="1"/>
  <c r="I3045" i="1" a="1"/>
  <c r="I3045" i="1" s="1"/>
  <c r="K1846" i="1" a="1"/>
  <c r="K1846" i="1" s="1"/>
  <c r="J1846" i="1" a="1"/>
  <c r="J1846" i="1" s="1"/>
  <c r="I1846" i="1" a="1"/>
  <c r="I1846" i="1" s="1"/>
  <c r="K2126" i="1" a="1"/>
  <c r="K2126" i="1" s="1"/>
  <c r="J2126" i="1" a="1"/>
  <c r="J2126" i="1" s="1"/>
  <c r="I2126" i="1" a="1"/>
  <c r="I2126" i="1" s="1"/>
  <c r="K1468" i="1" a="1"/>
  <c r="K1468" i="1" s="1"/>
  <c r="J1468" i="1" a="1"/>
  <c r="J1468" i="1" s="1"/>
  <c r="I1468" i="1" a="1"/>
  <c r="I1468" i="1" s="1"/>
  <c r="K674" i="1" a="1"/>
  <c r="K674" i="1" s="1"/>
  <c r="J674" i="1" a="1"/>
  <c r="J674" i="1" s="1"/>
  <c r="I674" i="1" a="1"/>
  <c r="I674" i="1" s="1"/>
  <c r="K660" i="1" a="1"/>
  <c r="K660" i="1" s="1"/>
  <c r="J660" i="1" a="1"/>
  <c r="J660" i="1" s="1"/>
  <c r="I660" i="1" a="1"/>
  <c r="I660" i="1" s="1"/>
  <c r="K1717" i="1" a="1"/>
  <c r="K1717" i="1" s="1"/>
  <c r="J1717" i="1" a="1"/>
  <c r="J1717" i="1" s="1"/>
  <c r="I1717" i="1" a="1"/>
  <c r="I1717" i="1" s="1"/>
  <c r="K2080" i="1" a="1"/>
  <c r="K2080" i="1" s="1"/>
  <c r="J2080" i="1" a="1"/>
  <c r="J2080" i="1" s="1"/>
  <c r="I2080" i="1" a="1"/>
  <c r="I2080" i="1" s="1"/>
  <c r="K513" i="1" a="1"/>
  <c r="K513" i="1" s="1"/>
  <c r="J513" i="1" a="1"/>
  <c r="J513" i="1" s="1"/>
  <c r="I513" i="1" a="1"/>
  <c r="I513" i="1" s="1"/>
  <c r="K261" i="1" a="1"/>
  <c r="K261" i="1" s="1"/>
  <c r="J261" i="1" a="1"/>
  <c r="J261" i="1" s="1"/>
  <c r="I261" i="1" a="1"/>
  <c r="I261" i="1" s="1"/>
  <c r="K2180" i="1" a="1"/>
  <c r="K2180" i="1" s="1"/>
  <c r="J2180" i="1" a="1"/>
  <c r="J2180" i="1" s="1"/>
  <c r="I2180" i="1" a="1"/>
  <c r="I2180" i="1" s="1"/>
  <c r="K1725" i="1" a="1"/>
  <c r="K1725" i="1" s="1"/>
  <c r="J1725" i="1" a="1"/>
  <c r="J1725" i="1" s="1"/>
  <c r="I1725" i="1" a="1"/>
  <c r="I1725" i="1" s="1"/>
  <c r="K123" i="1" a="1"/>
  <c r="K123" i="1" s="1"/>
  <c r="J123" i="1" a="1"/>
  <c r="J123" i="1" s="1"/>
  <c r="I123" i="1" a="1"/>
  <c r="I123" i="1" s="1"/>
  <c r="K3224" i="1" a="1"/>
  <c r="K3224" i="1" s="1"/>
  <c r="J3224" i="1" a="1"/>
  <c r="J3224" i="1" s="1"/>
  <c r="I3224" i="1" a="1"/>
  <c r="I3224" i="1" s="1"/>
  <c r="K670" i="1" a="1"/>
  <c r="K670" i="1" s="1"/>
  <c r="J670" i="1" a="1"/>
  <c r="J670" i="1" s="1"/>
  <c r="I670" i="1" a="1"/>
  <c r="I670" i="1" s="1"/>
  <c r="K666" i="1" a="1"/>
  <c r="K666" i="1" s="1"/>
  <c r="J666" i="1" a="1"/>
  <c r="J666" i="1" s="1"/>
  <c r="I666" i="1" a="1"/>
  <c r="I666" i="1" s="1"/>
  <c r="K663" i="1" a="1"/>
  <c r="K663" i="1" s="1"/>
  <c r="J663" i="1" a="1"/>
  <c r="J663" i="1" s="1"/>
  <c r="I663" i="1" a="1"/>
  <c r="I663" i="1" s="1"/>
  <c r="K495" i="1" a="1"/>
  <c r="K495" i="1" s="1"/>
  <c r="J495" i="1" a="1"/>
  <c r="J495" i="1" s="1"/>
  <c r="I495" i="1" a="1"/>
  <c r="I495" i="1" s="1"/>
  <c r="K2763" i="1" a="1"/>
  <c r="K2763" i="1" s="1"/>
  <c r="J2763" i="1" a="1"/>
  <c r="J2763" i="1" s="1"/>
  <c r="I2763" i="1" a="1"/>
  <c r="I2763" i="1" s="1"/>
  <c r="K481" i="1" a="1"/>
  <c r="K481" i="1" s="1"/>
  <c r="J481" i="1" a="1"/>
  <c r="J481" i="1" s="1"/>
  <c r="I481" i="1" a="1"/>
  <c r="I481" i="1" s="1"/>
  <c r="K2187" i="1" a="1"/>
  <c r="K2187" i="1" s="1"/>
  <c r="J2187" i="1" a="1"/>
  <c r="J2187" i="1" s="1"/>
  <c r="I2187" i="1" a="1"/>
  <c r="I2187" i="1" s="1"/>
  <c r="K582" i="1" a="1"/>
  <c r="K582" i="1" s="1"/>
  <c r="J582" i="1" a="1"/>
  <c r="J582" i="1" s="1"/>
  <c r="I582" i="1" a="1"/>
  <c r="I582" i="1" s="1"/>
  <c r="K1871" i="1" a="1"/>
  <c r="K1871" i="1" s="1"/>
  <c r="J1871" i="1" a="1"/>
  <c r="J1871" i="1" s="1"/>
  <c r="I1871" i="1" a="1"/>
  <c r="I1871" i="1" s="1"/>
  <c r="K3555" i="1" a="1"/>
  <c r="K3555" i="1" s="1"/>
  <c r="J3555" i="1" a="1"/>
  <c r="J3555" i="1" s="1"/>
  <c r="I3555" i="1" a="1"/>
  <c r="I3555" i="1" s="1"/>
  <c r="K2598" i="1" a="1"/>
  <c r="K2598" i="1" s="1"/>
  <c r="J2598" i="1" a="1"/>
  <c r="J2598" i="1" s="1"/>
  <c r="I2598" i="1" a="1"/>
  <c r="I2598" i="1" s="1"/>
  <c r="K1825" i="1" a="1"/>
  <c r="K1825" i="1" s="1"/>
  <c r="J1825" i="1" a="1"/>
  <c r="J1825" i="1" s="1"/>
  <c r="I1825" i="1" a="1"/>
  <c r="I1825" i="1" s="1"/>
  <c r="K1059" i="1" a="1"/>
  <c r="K1059" i="1" s="1"/>
  <c r="J1059" i="1" a="1"/>
  <c r="J1059" i="1" s="1"/>
  <c r="I1059" i="1" a="1"/>
  <c r="I1059" i="1" s="1"/>
  <c r="K3168" i="1" a="1"/>
  <c r="K3168" i="1" s="1"/>
  <c r="J3168" i="1" a="1"/>
  <c r="J3168" i="1" s="1"/>
  <c r="I3168" i="1" a="1"/>
  <c r="I3168" i="1" s="1"/>
  <c r="K3145" i="1" a="1"/>
  <c r="K3145" i="1" s="1"/>
  <c r="J3145" i="1" a="1"/>
  <c r="J3145" i="1" s="1"/>
  <c r="I3145" i="1" a="1"/>
  <c r="I3145" i="1" s="1"/>
  <c r="K1810" i="1" a="1"/>
  <c r="K1810" i="1" s="1"/>
  <c r="J1810" i="1" a="1"/>
  <c r="J1810" i="1" s="1"/>
  <c r="I1810" i="1" a="1"/>
  <c r="I1810" i="1" s="1"/>
  <c r="K2062" i="1" a="1"/>
  <c r="K2062" i="1" s="1"/>
  <c r="J2062" i="1" a="1"/>
  <c r="J2062" i="1" s="1"/>
  <c r="I2062" i="1" a="1"/>
  <c r="I2062" i="1" s="1"/>
  <c r="K2512" i="1" a="1"/>
  <c r="K2512" i="1" s="1"/>
  <c r="J2512" i="1" a="1"/>
  <c r="J2512" i="1" s="1"/>
  <c r="I2512" i="1" a="1"/>
  <c r="I2512" i="1" s="1"/>
  <c r="K2776" i="1" a="1"/>
  <c r="K2776" i="1" s="1"/>
  <c r="J2776" i="1" a="1"/>
  <c r="J2776" i="1" s="1"/>
  <c r="I2776" i="1" a="1"/>
  <c r="I2776" i="1" s="1"/>
  <c r="K477" i="1" a="1"/>
  <c r="K477" i="1" s="1"/>
  <c r="J477" i="1" a="1"/>
  <c r="J477" i="1" s="1"/>
  <c r="I477" i="1" a="1"/>
  <c r="I477" i="1" s="1"/>
  <c r="K596" i="1" a="1"/>
  <c r="K596" i="1" s="1"/>
  <c r="J596" i="1" a="1"/>
  <c r="J596" i="1" s="1"/>
  <c r="I596" i="1" a="1"/>
  <c r="I596" i="1" s="1"/>
  <c r="K590" i="1" a="1"/>
  <c r="K590" i="1" s="1"/>
  <c r="J590" i="1" a="1"/>
  <c r="J590" i="1" s="1"/>
  <c r="I590" i="1" a="1"/>
  <c r="I590" i="1" s="1"/>
  <c r="K2560" i="1" a="1"/>
  <c r="K2560" i="1" s="1"/>
  <c r="J2560" i="1" a="1"/>
  <c r="J2560" i="1" s="1"/>
  <c r="I2560" i="1" a="1"/>
  <c r="I2560" i="1" s="1"/>
  <c r="K2845" i="1" a="1"/>
  <c r="K2845" i="1" s="1"/>
  <c r="J2845" i="1" a="1"/>
  <c r="J2845" i="1" s="1"/>
  <c r="I2845" i="1" a="1"/>
  <c r="I2845" i="1" s="1"/>
  <c r="K2951" i="1" a="1"/>
  <c r="K2951" i="1" s="1"/>
  <c r="J2951" i="1" a="1"/>
  <c r="J2951" i="1" s="1"/>
  <c r="I2951" i="1" a="1"/>
  <c r="I2951" i="1" s="1"/>
  <c r="K1248" i="1" a="1"/>
  <c r="K1248" i="1" s="1"/>
  <c r="J1248" i="1" a="1"/>
  <c r="J1248" i="1" s="1"/>
  <c r="I1248" i="1" a="1"/>
  <c r="I1248" i="1" s="1"/>
  <c r="K2877" i="1" a="1"/>
  <c r="K2877" i="1" s="1"/>
  <c r="J2877" i="1" a="1"/>
  <c r="J2877" i="1" s="1"/>
  <c r="I2877" i="1" a="1"/>
  <c r="I2877" i="1" s="1"/>
  <c r="K2147" i="1" a="1"/>
  <c r="K2147" i="1" s="1"/>
  <c r="J2147" i="1" a="1"/>
  <c r="J2147" i="1" s="1"/>
  <c r="I2147" i="1" a="1"/>
  <c r="I2147" i="1" s="1"/>
  <c r="K1262" i="1" a="1"/>
  <c r="K1262" i="1" s="1"/>
  <c r="J1262" i="1" a="1"/>
  <c r="J1262" i="1" s="1"/>
  <c r="I1262" i="1" a="1"/>
  <c r="I1262" i="1" s="1"/>
  <c r="K2910" i="1" a="1"/>
  <c r="K2910" i="1" s="1"/>
  <c r="J2910" i="1" a="1"/>
  <c r="J2910" i="1" s="1"/>
  <c r="I2910" i="1" a="1"/>
  <c r="I2910" i="1" s="1"/>
  <c r="K116" i="1" a="1"/>
  <c r="K116" i="1" s="1"/>
  <c r="J116" i="1" a="1"/>
  <c r="J116" i="1" s="1"/>
  <c r="I116" i="1" a="1"/>
  <c r="I116" i="1" s="1"/>
  <c r="K3754" i="1" a="1"/>
  <c r="K3754" i="1" s="1"/>
  <c r="J3754" i="1" a="1"/>
  <c r="J3754" i="1" s="1"/>
  <c r="I3754" i="1" a="1"/>
  <c r="I3754" i="1" s="1"/>
  <c r="K2038" i="1" a="1"/>
  <c r="K2038" i="1" s="1"/>
  <c r="J2038" i="1" a="1"/>
  <c r="J2038" i="1" s="1"/>
  <c r="I2038" i="1" a="1"/>
  <c r="I2038" i="1" s="1"/>
  <c r="K1633" i="1" a="1"/>
  <c r="K1633" i="1" s="1"/>
  <c r="J1633" i="1" a="1"/>
  <c r="J1633" i="1" s="1"/>
  <c r="I1633" i="1" a="1"/>
  <c r="I1633" i="1" s="1"/>
  <c r="K2144" i="1" a="1"/>
  <c r="K2144" i="1" s="1"/>
  <c r="J2144" i="1" a="1"/>
  <c r="J2144" i="1" s="1"/>
  <c r="I2144" i="1" a="1"/>
  <c r="I2144" i="1" s="1"/>
  <c r="K834" i="1" a="1"/>
  <c r="K834" i="1" s="1"/>
  <c r="J834" i="1" a="1"/>
  <c r="J834" i="1" s="1"/>
  <c r="I834" i="1" a="1"/>
  <c r="I834" i="1" s="1"/>
  <c r="K326" i="1" a="1"/>
  <c r="K326" i="1" s="1"/>
  <c r="J326" i="1" a="1"/>
  <c r="J326" i="1" s="1"/>
  <c r="I326" i="1" a="1"/>
  <c r="I326" i="1" s="1"/>
  <c r="K350" i="1" a="1"/>
  <c r="K350" i="1" s="1"/>
  <c r="J350" i="1" a="1"/>
  <c r="J350" i="1" s="1"/>
  <c r="I350" i="1" a="1"/>
  <c r="I350" i="1" s="1"/>
  <c r="K865" i="1" a="1"/>
  <c r="K865" i="1" s="1"/>
  <c r="J865" i="1" a="1"/>
  <c r="J865" i="1" s="1"/>
  <c r="I865" i="1" a="1"/>
  <c r="I865" i="1" s="1"/>
  <c r="K1887" i="1" a="1"/>
  <c r="K1887" i="1" s="1"/>
  <c r="J1887" i="1" a="1"/>
  <c r="J1887" i="1" s="1"/>
  <c r="I1887" i="1" a="1"/>
  <c r="I1887" i="1" s="1"/>
  <c r="K275" i="1" a="1"/>
  <c r="K275" i="1" s="1"/>
  <c r="J275" i="1" a="1"/>
  <c r="J275" i="1" s="1"/>
  <c r="I275" i="1" a="1"/>
  <c r="I275" i="1" s="1"/>
  <c r="K1301" i="1" a="1"/>
  <c r="K1301" i="1" s="1"/>
  <c r="J1301" i="1" a="1"/>
  <c r="J1301" i="1" s="1"/>
  <c r="I1301" i="1" a="1"/>
  <c r="I1301" i="1" s="1"/>
  <c r="K2109" i="1" a="1"/>
  <c r="K2109" i="1" s="1"/>
  <c r="J2109" i="1" a="1"/>
  <c r="J2109" i="1" s="1"/>
  <c r="I2109" i="1" a="1"/>
  <c r="I2109" i="1" s="1"/>
  <c r="K1731" i="1" a="1"/>
  <c r="K1731" i="1" s="1"/>
  <c r="J1731" i="1" a="1"/>
  <c r="J1731" i="1" s="1"/>
  <c r="I1731" i="1" a="1"/>
  <c r="I1731" i="1" s="1"/>
  <c r="K529" i="1" a="1"/>
  <c r="K529" i="1" s="1"/>
  <c r="J529" i="1" a="1"/>
  <c r="J529" i="1" s="1"/>
  <c r="I529" i="1" a="1"/>
  <c r="I529" i="1" s="1"/>
  <c r="K462" i="1" a="1"/>
  <c r="K462" i="1" s="1"/>
  <c r="J462" i="1" a="1"/>
  <c r="J462" i="1" s="1"/>
  <c r="I462" i="1" a="1"/>
  <c r="I462" i="1" s="1"/>
  <c r="K1654" i="1" a="1"/>
  <c r="K1654" i="1" s="1"/>
  <c r="J1654" i="1" a="1"/>
  <c r="J1654" i="1" s="1"/>
  <c r="I1654" i="1" a="1"/>
  <c r="I1654" i="1" s="1"/>
  <c r="K659" i="1" a="1"/>
  <c r="K659" i="1" s="1"/>
  <c r="J659" i="1" a="1"/>
  <c r="J659" i="1" s="1"/>
  <c r="I659" i="1" a="1"/>
  <c r="I659" i="1" s="1"/>
  <c r="K2824" i="1" a="1"/>
  <c r="K2824" i="1" s="1"/>
  <c r="J2824" i="1" a="1"/>
  <c r="J2824" i="1" s="1"/>
  <c r="I2824" i="1" a="1"/>
  <c r="I2824" i="1" s="1"/>
  <c r="K2086" i="1" a="1"/>
  <c r="K2086" i="1" s="1"/>
  <c r="J2086" i="1" a="1"/>
  <c r="J2086" i="1" s="1"/>
  <c r="I2086" i="1" a="1"/>
  <c r="I2086" i="1" s="1"/>
  <c r="K2885" i="1" a="1"/>
  <c r="K2885" i="1" s="1"/>
  <c r="J2885" i="1" a="1"/>
  <c r="J2885" i="1" s="1"/>
  <c r="I2885" i="1" a="1"/>
  <c r="I2885" i="1" s="1"/>
  <c r="K2964" i="1" a="1"/>
  <c r="K2964" i="1" s="1"/>
  <c r="J2964" i="1" a="1"/>
  <c r="J2964" i="1" s="1"/>
  <c r="I2964" i="1" a="1"/>
  <c r="I2964" i="1" s="1"/>
  <c r="K408" i="1" a="1"/>
  <c r="K408" i="1" s="1"/>
  <c r="J408" i="1" a="1"/>
  <c r="J408" i="1" s="1"/>
  <c r="I408" i="1" a="1"/>
  <c r="I408" i="1" s="1"/>
  <c r="K3438" i="1" a="1"/>
  <c r="K3438" i="1" s="1"/>
  <c r="J3438" i="1" a="1"/>
  <c r="J3438" i="1" s="1"/>
  <c r="I3438" i="1" a="1"/>
  <c r="I3438" i="1" s="1"/>
  <c r="K669" i="1" a="1"/>
  <c r="K669" i="1" s="1"/>
  <c r="J669" i="1" a="1"/>
  <c r="J669" i="1" s="1"/>
  <c r="I669" i="1" a="1"/>
  <c r="I669" i="1" s="1"/>
  <c r="K3175" i="1" a="1"/>
  <c r="K3175" i="1" s="1"/>
  <c r="J3175" i="1" a="1"/>
  <c r="J3175" i="1" s="1"/>
  <c r="I3175" i="1" a="1"/>
  <c r="I3175" i="1" s="1"/>
  <c r="K3222" i="1" a="1"/>
  <c r="K3222" i="1" s="1"/>
  <c r="J3222" i="1" a="1"/>
  <c r="J3222" i="1" s="1"/>
  <c r="I3222" i="1" a="1"/>
  <c r="I3222" i="1" s="1"/>
  <c r="K3223" i="1" a="1"/>
  <c r="K3223" i="1" s="1"/>
  <c r="J3223" i="1" a="1"/>
  <c r="J3223" i="1" s="1"/>
  <c r="I3223" i="1" a="1"/>
  <c r="I3223" i="1" s="1"/>
  <c r="K3262" i="1" a="1"/>
  <c r="K3262" i="1" s="1"/>
  <c r="J3262" i="1" a="1"/>
  <c r="J3262" i="1" s="1"/>
  <c r="I3262" i="1" a="1"/>
  <c r="I3262" i="1" s="1"/>
  <c r="K1330" i="1" a="1"/>
  <c r="K1330" i="1" s="1"/>
  <c r="J1330" i="1" a="1"/>
  <c r="J1330" i="1" s="1"/>
  <c r="I1330" i="1" a="1"/>
  <c r="I1330" i="1" s="1"/>
  <c r="K871" i="1" a="1"/>
  <c r="K871" i="1" s="1"/>
  <c r="J871" i="1" a="1"/>
  <c r="J871" i="1" s="1"/>
  <c r="I871" i="1" a="1"/>
  <c r="I871" i="1" s="1"/>
  <c r="K3542" i="1" a="1"/>
  <c r="K3542" i="1" s="1"/>
  <c r="J3542" i="1" a="1"/>
  <c r="J3542" i="1" s="1"/>
  <c r="I3542" i="1" a="1"/>
  <c r="I3542" i="1" s="1"/>
  <c r="K1401" i="1" a="1"/>
  <c r="K1401" i="1" s="1"/>
  <c r="J1401" i="1" a="1"/>
  <c r="J1401" i="1" s="1"/>
  <c r="I1401" i="1" a="1"/>
  <c r="I1401" i="1" s="1"/>
  <c r="K50" i="1" a="1"/>
  <c r="K50" i="1" s="1"/>
  <c r="J50" i="1" a="1"/>
  <c r="J50" i="1" s="1"/>
  <c r="I50" i="1" a="1"/>
  <c r="I50" i="1" s="1"/>
  <c r="K160" i="1" a="1"/>
  <c r="K160" i="1" s="1"/>
  <c r="J160" i="1" a="1"/>
  <c r="J160" i="1" s="1"/>
  <c r="I160" i="1" a="1"/>
  <c r="I160" i="1" s="1"/>
  <c r="K313" i="1" a="1"/>
  <c r="K313" i="1" s="1"/>
  <c r="J313" i="1" a="1"/>
  <c r="J313" i="1" s="1"/>
  <c r="I313" i="1" a="1"/>
  <c r="I313" i="1" s="1"/>
  <c r="K2942" i="1" a="1"/>
  <c r="K2942" i="1" s="1"/>
  <c r="J2942" i="1" a="1"/>
  <c r="J2942" i="1" s="1"/>
  <c r="I2942" i="1" a="1"/>
  <c r="I2942" i="1" s="1"/>
  <c r="K2177" i="1" a="1"/>
  <c r="K2177" i="1" s="1"/>
  <c r="J2177" i="1" a="1"/>
  <c r="J2177" i="1" s="1"/>
  <c r="I2177" i="1" a="1"/>
  <c r="I2177" i="1" s="1"/>
  <c r="K1122" i="1" a="1"/>
  <c r="K1122" i="1" s="1"/>
  <c r="J1122" i="1" a="1"/>
  <c r="J1122" i="1" s="1"/>
  <c r="I1122" i="1" a="1"/>
  <c r="I1122" i="1" s="1"/>
  <c r="K257" i="1" a="1"/>
  <c r="K257" i="1" s="1"/>
  <c r="J257" i="1" a="1"/>
  <c r="J257" i="1" s="1"/>
  <c r="I257" i="1" a="1"/>
  <c r="I257" i="1" s="1"/>
  <c r="K3010" i="1" a="1"/>
  <c r="K3010" i="1" s="1"/>
  <c r="J3010" i="1" a="1"/>
  <c r="J3010" i="1" s="1"/>
  <c r="I3010" i="1" a="1"/>
  <c r="I3010" i="1" s="1"/>
  <c r="K1739" i="1" a="1"/>
  <c r="K1739" i="1" s="1"/>
  <c r="J1739" i="1" a="1"/>
  <c r="J1739" i="1" s="1"/>
  <c r="I1739" i="1" a="1"/>
  <c r="I1739" i="1" s="1"/>
  <c r="K2159" i="1" a="1"/>
  <c r="K2159" i="1" s="1"/>
  <c r="J2159" i="1" a="1"/>
  <c r="J2159" i="1" s="1"/>
  <c r="I2159" i="1" a="1"/>
  <c r="I2159" i="1" s="1"/>
  <c r="K2793" i="1" a="1"/>
  <c r="K2793" i="1" s="1"/>
  <c r="J2793" i="1" a="1"/>
  <c r="J2793" i="1" s="1"/>
  <c r="I2793" i="1" a="1"/>
  <c r="I2793" i="1" s="1"/>
  <c r="K486" i="1" a="1"/>
  <c r="K486" i="1" s="1"/>
  <c r="J486" i="1" a="1"/>
  <c r="J486" i="1" s="1"/>
  <c r="I486" i="1" a="1"/>
  <c r="I486" i="1" s="1"/>
  <c r="K2262" i="1" a="1"/>
  <c r="K2262" i="1" s="1"/>
  <c r="J2262" i="1" a="1"/>
  <c r="J2262" i="1" s="1"/>
  <c r="I2262" i="1" a="1"/>
  <c r="I2262" i="1" s="1"/>
  <c r="K266" i="1" a="1"/>
  <c r="K266" i="1" s="1"/>
  <c r="J266" i="1" a="1"/>
  <c r="J266" i="1" s="1"/>
  <c r="I266" i="1" a="1"/>
  <c r="I266" i="1" s="1"/>
  <c r="K79" i="1" a="1"/>
  <c r="K79" i="1" s="1"/>
  <c r="J79" i="1" a="1"/>
  <c r="J79" i="1" s="1"/>
  <c r="I79" i="1" a="1"/>
  <c r="I79" i="1" s="1"/>
  <c r="K2557" i="1" a="1"/>
  <c r="K2557" i="1" s="1"/>
  <c r="J2557" i="1" a="1"/>
  <c r="J2557" i="1" s="1"/>
  <c r="I2557" i="1" a="1"/>
  <c r="I2557" i="1" s="1"/>
  <c r="K2172" i="1" a="1"/>
  <c r="K2172" i="1" s="1"/>
  <c r="J2172" i="1" a="1"/>
  <c r="J2172" i="1" s="1"/>
  <c r="I2172" i="1" a="1"/>
  <c r="I2172" i="1" s="1"/>
  <c r="K1507" i="1" a="1"/>
  <c r="K1507" i="1" s="1"/>
  <c r="J1507" i="1" a="1"/>
  <c r="J1507" i="1" s="1"/>
  <c r="I1507" i="1" a="1"/>
  <c r="I1507" i="1" s="1"/>
  <c r="K212" i="1" a="1"/>
  <c r="K212" i="1" s="1"/>
  <c r="J212" i="1" a="1"/>
  <c r="J212" i="1" s="1"/>
  <c r="I212" i="1" a="1"/>
  <c r="I212" i="1" s="1"/>
  <c r="K185" i="1" a="1"/>
  <c r="K185" i="1" s="1"/>
  <c r="J185" i="1" a="1"/>
  <c r="J185" i="1" s="1"/>
  <c r="I185" i="1" a="1"/>
  <c r="I185" i="1" s="1"/>
  <c r="K104" i="1" a="1"/>
  <c r="K104" i="1" s="1"/>
  <c r="J104" i="1" a="1"/>
  <c r="J104" i="1" s="1"/>
  <c r="I104" i="1" a="1"/>
  <c r="I104" i="1" s="1"/>
  <c r="K1641" i="1" a="1"/>
  <c r="K1641" i="1" s="1"/>
  <c r="J1641" i="1" a="1"/>
  <c r="J1641" i="1" s="1"/>
  <c r="I1641" i="1" a="1"/>
  <c r="I1641" i="1" s="1"/>
  <c r="K2124" i="1" a="1"/>
  <c r="K2124" i="1" s="1"/>
  <c r="J2124" i="1" a="1"/>
  <c r="J2124" i="1" s="1"/>
  <c r="I2124" i="1" a="1"/>
  <c r="I2124" i="1" s="1"/>
  <c r="K2112" i="1" a="1"/>
  <c r="K2112" i="1" s="1"/>
  <c r="J2112" i="1" a="1"/>
  <c r="J2112" i="1" s="1"/>
  <c r="I2112" i="1" a="1"/>
  <c r="I2112" i="1" s="1"/>
  <c r="K2547" i="1" a="1"/>
  <c r="K2547" i="1" s="1"/>
  <c r="J2547" i="1" a="1"/>
  <c r="J2547" i="1" s="1"/>
  <c r="I2547" i="1" a="1"/>
  <c r="I2547" i="1" s="1"/>
  <c r="K613" i="1" a="1"/>
  <c r="K613" i="1" s="1"/>
  <c r="J613" i="1" a="1"/>
  <c r="J613" i="1" s="1"/>
  <c r="I613" i="1" a="1"/>
  <c r="I613" i="1" s="1"/>
  <c r="K460" i="1" a="1"/>
  <c r="K460" i="1" s="1"/>
  <c r="J460" i="1" a="1"/>
  <c r="J460" i="1" s="1"/>
  <c r="I460" i="1" a="1"/>
  <c r="I460" i="1" s="1"/>
  <c r="K1598" i="1" a="1"/>
  <c r="K1598" i="1" s="1"/>
  <c r="J1598" i="1" a="1"/>
  <c r="J1598" i="1" s="1"/>
  <c r="I1598" i="1" a="1"/>
  <c r="I1598" i="1" s="1"/>
  <c r="K1498" i="1" a="1"/>
  <c r="K1498" i="1" s="1"/>
  <c r="J1498" i="1" a="1"/>
  <c r="J1498" i="1" s="1"/>
  <c r="I1498" i="1" a="1"/>
  <c r="I1498" i="1" s="1"/>
  <c r="K1629" i="1" a="1"/>
  <c r="K1629" i="1" s="1"/>
  <c r="J1629" i="1" a="1"/>
  <c r="J1629" i="1" s="1"/>
  <c r="I1629" i="1" a="1"/>
  <c r="I1629" i="1" s="1"/>
  <c r="K620" i="1" a="1"/>
  <c r="K620" i="1" s="1"/>
  <c r="J620" i="1" a="1"/>
  <c r="J620" i="1" s="1"/>
  <c r="I620" i="1" a="1"/>
  <c r="I620" i="1" s="1"/>
  <c r="K2102" i="1" a="1"/>
  <c r="K2102" i="1" s="1"/>
  <c r="J2102" i="1" a="1"/>
  <c r="J2102" i="1" s="1"/>
  <c r="I2102" i="1" a="1"/>
  <c r="I2102" i="1" s="1"/>
  <c r="K610" i="1" a="1"/>
  <c r="K610" i="1" s="1"/>
  <c r="J610" i="1" a="1"/>
  <c r="J610" i="1" s="1"/>
  <c r="I610" i="1" a="1"/>
  <c r="I610" i="1" s="1"/>
  <c r="K432" i="1" a="1"/>
  <c r="K432" i="1" s="1"/>
  <c r="J432" i="1" a="1"/>
  <c r="J432" i="1" s="1"/>
  <c r="I432" i="1" a="1"/>
  <c r="I432" i="1" s="1"/>
  <c r="K3347" i="1" a="1"/>
  <c r="K3347" i="1" s="1"/>
  <c r="J3347" i="1" a="1"/>
  <c r="J3347" i="1" s="1"/>
  <c r="I3347" i="1" a="1"/>
  <c r="I3347" i="1" s="1"/>
  <c r="K1705" i="1" a="1"/>
  <c r="K1705" i="1" s="1"/>
  <c r="J1705" i="1" a="1"/>
  <c r="J1705" i="1" s="1"/>
  <c r="I1705" i="1" a="1"/>
  <c r="I1705" i="1" s="1"/>
  <c r="K2801" i="1" a="1"/>
  <c r="K2801" i="1" s="1"/>
  <c r="J2801" i="1" a="1"/>
  <c r="J2801" i="1" s="1"/>
  <c r="I2801" i="1" a="1"/>
  <c r="I2801" i="1" s="1"/>
  <c r="K55" i="1" a="1"/>
  <c r="K55" i="1" s="1"/>
  <c r="J55" i="1" a="1"/>
  <c r="J55" i="1" s="1"/>
  <c r="I55" i="1" a="1"/>
  <c r="I55" i="1" s="1"/>
  <c r="K401" i="1" a="1"/>
  <c r="K401" i="1" s="1"/>
  <c r="J401" i="1" a="1"/>
  <c r="J401" i="1" s="1"/>
  <c r="I401" i="1" a="1"/>
  <c r="I401" i="1" s="1"/>
  <c r="K413" i="1" a="1"/>
  <c r="K413" i="1" s="1"/>
  <c r="J413" i="1" a="1"/>
  <c r="J413" i="1" s="1"/>
  <c r="I413" i="1" a="1"/>
  <c r="I413" i="1" s="1"/>
  <c r="K430" i="1" a="1"/>
  <c r="K430" i="1" s="1"/>
  <c r="J430" i="1" a="1"/>
  <c r="J430" i="1" s="1"/>
  <c r="I430" i="1" a="1"/>
  <c r="I430" i="1" s="1"/>
  <c r="K282" i="1" a="1"/>
  <c r="K282" i="1" s="1"/>
  <c r="J282" i="1" a="1"/>
  <c r="J282" i="1" s="1"/>
  <c r="I282" i="1" a="1"/>
  <c r="I282" i="1" s="1"/>
  <c r="K3082" i="1" a="1"/>
  <c r="K3082" i="1" s="1"/>
  <c r="J3082" i="1" a="1"/>
  <c r="J3082" i="1" s="1"/>
  <c r="I3082" i="1" a="1"/>
  <c r="I3082" i="1" s="1"/>
  <c r="K586" i="1" a="1"/>
  <c r="K586" i="1" s="1"/>
  <c r="J586" i="1" a="1"/>
  <c r="J586" i="1" s="1"/>
  <c r="I586" i="1" a="1"/>
  <c r="I586" i="1" s="1"/>
  <c r="K2521" i="1" a="1"/>
  <c r="K2521" i="1" s="1"/>
  <c r="J2521" i="1" a="1"/>
  <c r="J2521" i="1" s="1"/>
  <c r="I2521" i="1" a="1"/>
  <c r="I2521" i="1" s="1"/>
  <c r="K1552" i="1" a="1"/>
  <c r="K1552" i="1" s="1"/>
  <c r="J1552" i="1" a="1"/>
  <c r="J1552" i="1" s="1"/>
  <c r="I1552" i="1" a="1"/>
  <c r="I1552" i="1" s="1"/>
  <c r="K1751" i="1" a="1"/>
  <c r="K1751" i="1" s="1"/>
  <c r="J1751" i="1" a="1"/>
  <c r="J1751" i="1" s="1"/>
  <c r="I1751" i="1" a="1"/>
  <c r="I1751" i="1" s="1"/>
  <c r="K1993" i="1" a="1"/>
  <c r="K1993" i="1" s="1"/>
  <c r="J1993" i="1" a="1"/>
  <c r="J1993" i="1" s="1"/>
  <c r="I1993" i="1" a="1"/>
  <c r="I1993" i="1" s="1"/>
  <c r="K2922" i="1" a="1"/>
  <c r="K2922" i="1" s="1"/>
  <c r="J2922" i="1" a="1"/>
  <c r="J2922" i="1" s="1"/>
  <c r="I2922" i="1" a="1"/>
  <c r="I2922" i="1" s="1"/>
  <c r="K2072" i="1" a="1"/>
  <c r="K2072" i="1" s="1"/>
  <c r="J2072" i="1" a="1"/>
  <c r="J2072" i="1" s="1"/>
  <c r="I2072" i="1" a="1"/>
  <c r="I2072" i="1" s="1"/>
  <c r="K1869" i="1" a="1"/>
  <c r="K1869" i="1" s="1"/>
  <c r="J1869" i="1" a="1"/>
  <c r="J1869" i="1" s="1"/>
  <c r="I1869" i="1" a="1"/>
  <c r="I1869" i="1" s="1"/>
  <c r="K1814" i="1" a="1"/>
  <c r="K1814" i="1" s="1"/>
  <c r="J1814" i="1" a="1"/>
  <c r="J1814" i="1" s="1"/>
  <c r="I1814" i="1" a="1"/>
  <c r="I1814" i="1" s="1"/>
  <c r="K2504" i="1" a="1"/>
  <c r="K2504" i="1" s="1"/>
  <c r="J2504" i="1" a="1"/>
  <c r="J2504" i="1" s="1"/>
  <c r="I2504" i="1" a="1"/>
  <c r="I2504" i="1" s="1"/>
  <c r="K1859" i="1" a="1"/>
  <c r="K1859" i="1" s="1"/>
  <c r="J1859" i="1" a="1"/>
  <c r="J1859" i="1" s="1"/>
  <c r="I1859" i="1" a="1"/>
  <c r="I1859" i="1" s="1"/>
  <c r="K3020" i="1" a="1"/>
  <c r="K3020" i="1" s="1"/>
  <c r="J3020" i="1" a="1"/>
  <c r="J3020" i="1" s="1"/>
  <c r="I3020" i="1" a="1"/>
  <c r="I3020" i="1" s="1"/>
  <c r="K772" i="1" a="1"/>
  <c r="K772" i="1" s="1"/>
  <c r="J772" i="1" a="1"/>
  <c r="J772" i="1" s="1"/>
  <c r="I772" i="1" a="1"/>
  <c r="I772" i="1" s="1"/>
  <c r="K2500" i="1" a="1"/>
  <c r="K2500" i="1" s="1"/>
  <c r="J2500" i="1" a="1"/>
  <c r="J2500" i="1" s="1"/>
  <c r="I2500" i="1" a="1"/>
  <c r="I2500" i="1" s="1"/>
  <c r="K288" i="1" a="1"/>
  <c r="K288" i="1" s="1"/>
  <c r="J288" i="1" a="1"/>
  <c r="J288" i="1" s="1"/>
  <c r="I288" i="1" a="1"/>
  <c r="I288" i="1" s="1"/>
  <c r="K1620" i="1" a="1"/>
  <c r="K1620" i="1" s="1"/>
  <c r="J1620" i="1" a="1"/>
  <c r="J1620" i="1" s="1"/>
  <c r="I1620" i="1" a="1"/>
  <c r="I1620" i="1" s="1"/>
  <c r="K1062" i="1" a="1"/>
  <c r="K1062" i="1" s="1"/>
  <c r="J1062" i="1" a="1"/>
  <c r="J1062" i="1" s="1"/>
  <c r="I1062" i="1" a="1"/>
  <c r="I1062" i="1" s="1"/>
  <c r="K419" i="1" a="1"/>
  <c r="K419" i="1" s="1"/>
  <c r="J419" i="1" a="1"/>
  <c r="J419" i="1" s="1"/>
  <c r="I419" i="1" a="1"/>
  <c r="I419" i="1" s="1"/>
  <c r="K2348" i="1" a="1"/>
  <c r="K2348" i="1" s="1"/>
  <c r="J2348" i="1" a="1"/>
  <c r="J2348" i="1" s="1"/>
  <c r="I2348" i="1" a="1"/>
  <c r="I2348" i="1" s="1"/>
  <c r="K1369" i="1" a="1"/>
  <c r="K1369" i="1" s="1"/>
  <c r="J1369" i="1" a="1"/>
  <c r="J1369" i="1" s="1"/>
  <c r="I1369" i="1" a="1"/>
  <c r="I1369" i="1" s="1"/>
  <c r="K328" i="1" a="1"/>
  <c r="K328" i="1" s="1"/>
  <c r="J328" i="1" a="1"/>
  <c r="J328" i="1" s="1"/>
  <c r="I328" i="1" a="1"/>
  <c r="I328" i="1" s="1"/>
  <c r="K127" i="1" a="1"/>
  <c r="K127" i="1" s="1"/>
  <c r="J127" i="1" a="1"/>
  <c r="J127" i="1" s="1"/>
  <c r="I127" i="1" a="1"/>
  <c r="I127" i="1" s="1"/>
  <c r="K651" i="1" a="1"/>
  <c r="K651" i="1" s="1"/>
  <c r="J651" i="1" a="1"/>
  <c r="J651" i="1" s="1"/>
  <c r="I651" i="1" a="1"/>
  <c r="I651" i="1" s="1"/>
  <c r="K2555" i="1" a="1"/>
  <c r="K2555" i="1" s="1"/>
  <c r="J2555" i="1" a="1"/>
  <c r="J2555" i="1" s="1"/>
  <c r="I2555" i="1" a="1"/>
  <c r="I2555" i="1" s="1"/>
  <c r="K2171" i="1" a="1"/>
  <c r="K2171" i="1" s="1"/>
  <c r="J2171" i="1" a="1"/>
  <c r="J2171" i="1" s="1"/>
  <c r="I2171" i="1" a="1"/>
  <c r="I2171" i="1" s="1"/>
  <c r="K504" i="1" a="1"/>
  <c r="K504" i="1" s="1"/>
  <c r="J504" i="1" a="1"/>
  <c r="J504" i="1" s="1"/>
  <c r="I504" i="1" a="1"/>
  <c r="I504" i="1" s="1"/>
  <c r="K806" i="1" a="1"/>
  <c r="K806" i="1" s="1"/>
  <c r="J806" i="1" a="1"/>
  <c r="J806" i="1" s="1"/>
  <c r="I806" i="1" a="1"/>
  <c r="I806" i="1" s="1"/>
  <c r="K724" i="1" a="1"/>
  <c r="K724" i="1" s="1"/>
  <c r="J724" i="1" a="1"/>
  <c r="J724" i="1" s="1"/>
  <c r="I724" i="1" a="1"/>
  <c r="I724" i="1" s="1"/>
  <c r="K2347" i="1" a="1"/>
  <c r="K2347" i="1" s="1"/>
  <c r="J2347" i="1" a="1"/>
  <c r="J2347" i="1" s="1"/>
  <c r="I2347" i="1" a="1"/>
  <c r="I2347" i="1" s="1"/>
  <c r="K3492" i="1" a="1"/>
  <c r="K3492" i="1" s="1"/>
  <c r="J3492" i="1" a="1"/>
  <c r="J3492" i="1" s="1"/>
  <c r="I3492" i="1" a="1"/>
  <c r="I3492" i="1" s="1"/>
  <c r="K2103" i="1" a="1"/>
  <c r="K2103" i="1" s="1"/>
  <c r="J2103" i="1" a="1"/>
  <c r="J2103" i="1" s="1"/>
  <c r="I2103" i="1" a="1"/>
  <c r="I2103" i="1" s="1"/>
  <c r="K2074" i="1" a="1"/>
  <c r="K2074" i="1" s="1"/>
  <c r="J2074" i="1" a="1"/>
  <c r="J2074" i="1" s="1"/>
  <c r="I2074" i="1" a="1"/>
  <c r="I2074" i="1" s="1"/>
  <c r="K2162" i="1" a="1"/>
  <c r="K2162" i="1" s="1"/>
  <c r="J2162" i="1" a="1"/>
  <c r="J2162" i="1" s="1"/>
  <c r="I2162" i="1" a="1"/>
  <c r="I2162" i="1" s="1"/>
  <c r="K749" i="1" a="1"/>
  <c r="K749" i="1" s="1"/>
  <c r="J749" i="1" a="1"/>
  <c r="J749" i="1" s="1"/>
  <c r="I749" i="1" a="1"/>
  <c r="I749" i="1" s="1"/>
  <c r="K1730" i="1" a="1"/>
  <c r="K1730" i="1" s="1"/>
  <c r="J1730" i="1" a="1"/>
  <c r="J1730" i="1" s="1"/>
  <c r="I1730" i="1" a="1"/>
  <c r="I1730" i="1" s="1"/>
  <c r="K777" i="1" a="1"/>
  <c r="K777" i="1" s="1"/>
  <c r="J777" i="1" a="1"/>
  <c r="J777" i="1" s="1"/>
  <c r="I777" i="1" a="1"/>
  <c r="I777" i="1" s="1"/>
  <c r="K1762" i="1" a="1"/>
  <c r="K1762" i="1" s="1"/>
  <c r="J1762" i="1" a="1"/>
  <c r="J1762" i="1" s="1"/>
  <c r="I1762" i="1" a="1"/>
  <c r="I1762" i="1" s="1"/>
  <c r="K2925" i="1" a="1"/>
  <c r="K2925" i="1" s="1"/>
  <c r="J2925" i="1" a="1"/>
  <c r="J2925" i="1" s="1"/>
  <c r="I2925" i="1" a="1"/>
  <c r="I2925" i="1" s="1"/>
  <c r="K134" i="1" a="1"/>
  <c r="K134" i="1" s="1"/>
  <c r="J134" i="1" a="1"/>
  <c r="J134" i="1" s="1"/>
  <c r="I134" i="1" a="1"/>
  <c r="I134" i="1" s="1"/>
  <c r="K801" i="1" a="1"/>
  <c r="K801" i="1" s="1"/>
  <c r="J801" i="1" a="1"/>
  <c r="J801" i="1" s="1"/>
  <c r="I801" i="1" a="1"/>
  <c r="I801" i="1" s="1"/>
  <c r="K810" i="1" a="1"/>
  <c r="K810" i="1" s="1"/>
  <c r="J810" i="1" a="1"/>
  <c r="J810" i="1" s="1"/>
  <c r="I810" i="1" a="1"/>
  <c r="I810" i="1" s="1"/>
  <c r="K17" i="1" a="1"/>
  <c r="K17" i="1" s="1"/>
  <c r="J17" i="1" a="1"/>
  <c r="J17" i="1" s="1"/>
  <c r="I17" i="1" a="1"/>
  <c r="I17" i="1" s="1"/>
  <c r="K1596" i="1" a="1"/>
  <c r="K1596" i="1" s="1"/>
  <c r="J1596" i="1" a="1"/>
  <c r="J1596" i="1" s="1"/>
  <c r="I1596" i="1" a="1"/>
  <c r="I1596" i="1" s="1"/>
  <c r="K3693" i="1" a="1"/>
  <c r="K3693" i="1" s="1"/>
  <c r="J3693" i="1" a="1"/>
  <c r="J3693" i="1" s="1"/>
  <c r="I3693" i="1" a="1"/>
  <c r="I3693" i="1" s="1"/>
  <c r="K763" i="1" a="1"/>
  <c r="K763" i="1" s="1"/>
  <c r="J763" i="1" a="1"/>
  <c r="J763" i="1" s="1"/>
  <c r="I763" i="1" a="1"/>
  <c r="I763" i="1" s="1"/>
  <c r="K1427" i="1" a="1"/>
  <c r="K1427" i="1" s="1"/>
  <c r="J1427" i="1" a="1"/>
  <c r="J1427" i="1" s="1"/>
  <c r="I1427" i="1" a="1"/>
  <c r="I1427" i="1" s="1"/>
  <c r="K2270" i="1" a="1"/>
  <c r="K2270" i="1" s="1"/>
  <c r="J2270" i="1" a="1"/>
  <c r="J2270" i="1" s="1"/>
  <c r="I2270" i="1" a="1"/>
  <c r="I2270" i="1" s="1"/>
  <c r="K1387" i="1" a="1"/>
  <c r="K1387" i="1" s="1"/>
  <c r="J1387" i="1" a="1"/>
  <c r="J1387" i="1" s="1"/>
  <c r="I1387" i="1" a="1"/>
  <c r="I1387" i="1" s="1"/>
  <c r="K1830" i="1" a="1"/>
  <c r="K1830" i="1" s="1"/>
  <c r="J1830" i="1" a="1"/>
  <c r="J1830" i="1" s="1"/>
  <c r="I1830" i="1" a="1"/>
  <c r="I1830" i="1" s="1"/>
  <c r="K1800" i="1" a="1"/>
  <c r="K1800" i="1" s="1"/>
  <c r="J1800" i="1" a="1"/>
  <c r="J1800" i="1" s="1"/>
  <c r="I1800" i="1" a="1"/>
  <c r="I1800" i="1" s="1"/>
  <c r="K1402" i="1" a="1"/>
  <c r="K1402" i="1" s="1"/>
  <c r="J1402" i="1" a="1"/>
  <c r="J1402" i="1" s="1"/>
  <c r="I1402" i="1" a="1"/>
  <c r="I1402" i="1" s="1"/>
  <c r="K3502" i="1" a="1"/>
  <c r="K3502" i="1" s="1"/>
  <c r="J3502" i="1" a="1"/>
  <c r="J3502" i="1" s="1"/>
  <c r="I3502" i="1" a="1"/>
  <c r="I3502" i="1" s="1"/>
  <c r="K2352" i="1" a="1"/>
  <c r="K2352" i="1" s="1"/>
  <c r="J2352" i="1" a="1"/>
  <c r="J2352" i="1" s="1"/>
  <c r="I2352" i="1" a="1"/>
  <c r="I2352" i="1" s="1"/>
  <c r="K2127" i="1" a="1"/>
  <c r="K2127" i="1" s="1"/>
  <c r="J2127" i="1" a="1"/>
  <c r="J2127" i="1" s="1"/>
  <c r="I2127" i="1" a="1"/>
  <c r="I2127" i="1" s="1"/>
  <c r="K3745" i="1" a="1"/>
  <c r="K3745" i="1" s="1"/>
  <c r="J3745" i="1" a="1"/>
  <c r="J3745" i="1" s="1"/>
  <c r="I3745" i="1" a="1"/>
  <c r="I3745" i="1" s="1"/>
  <c r="K2260" i="1" a="1"/>
  <c r="K2260" i="1" s="1"/>
  <c r="J2260" i="1" a="1"/>
  <c r="J2260" i="1" s="1"/>
  <c r="I2260" i="1" a="1"/>
  <c r="I2260" i="1" s="1"/>
  <c r="K2343" i="1" a="1"/>
  <c r="K2343" i="1" s="1"/>
  <c r="J2343" i="1" a="1"/>
  <c r="J2343" i="1" s="1"/>
  <c r="I2343" i="1" a="1"/>
  <c r="I2343" i="1" s="1"/>
  <c r="K161" i="1" a="1"/>
  <c r="K161" i="1" s="1"/>
  <c r="J161" i="1" a="1"/>
  <c r="J161" i="1" s="1"/>
  <c r="I161" i="1" a="1"/>
  <c r="I161" i="1" s="1"/>
  <c r="K387" i="1" a="1"/>
  <c r="K387" i="1" s="1"/>
  <c r="J387" i="1" a="1"/>
  <c r="J387" i="1" s="1"/>
  <c r="I387" i="1" a="1"/>
  <c r="I387" i="1" s="1"/>
  <c r="K1388" i="1" a="1"/>
  <c r="K1388" i="1" s="1"/>
  <c r="J1388" i="1" a="1"/>
  <c r="J1388" i="1" s="1"/>
  <c r="I1388" i="1" a="1"/>
  <c r="I1388" i="1" s="1"/>
  <c r="K1758" i="1" a="1"/>
  <c r="K1758" i="1" s="1"/>
  <c r="J1758" i="1" a="1"/>
  <c r="J1758" i="1" s="1"/>
  <c r="I1758" i="1" a="1"/>
  <c r="I1758" i="1" s="1"/>
  <c r="K2931" i="1" a="1"/>
  <c r="K2931" i="1" s="1"/>
  <c r="J2931" i="1" a="1"/>
  <c r="J2931" i="1" s="1"/>
  <c r="I2931" i="1" a="1"/>
  <c r="I2931" i="1" s="1"/>
  <c r="K480" i="1" a="1"/>
  <c r="K480" i="1" s="1"/>
  <c r="J480" i="1" a="1"/>
  <c r="J480" i="1" s="1"/>
  <c r="I480" i="1" a="1"/>
  <c r="I480" i="1" s="1"/>
  <c r="K3211" i="1" a="1"/>
  <c r="K3211" i="1" s="1"/>
  <c r="J3211" i="1" a="1"/>
  <c r="J3211" i="1" s="1"/>
  <c r="I3211" i="1" a="1"/>
  <c r="I3211" i="1" s="1"/>
  <c r="K2873" i="1" a="1"/>
  <c r="K2873" i="1" s="1"/>
  <c r="J2873" i="1" a="1"/>
  <c r="J2873" i="1" s="1"/>
  <c r="I2873" i="1" a="1"/>
  <c r="I2873" i="1" s="1"/>
  <c r="K3311" i="1" a="1"/>
  <c r="K3311" i="1" s="1"/>
  <c r="J3311" i="1" a="1"/>
  <c r="J3311" i="1" s="1"/>
  <c r="I3311" i="1" a="1"/>
  <c r="I3311" i="1" s="1"/>
  <c r="K1351" i="1" a="1"/>
  <c r="K1351" i="1" s="1"/>
  <c r="J1351" i="1" a="1"/>
  <c r="J1351" i="1" s="1"/>
  <c r="I1351" i="1" a="1"/>
  <c r="I1351" i="1" s="1"/>
  <c r="K2546" i="1" a="1"/>
  <c r="K2546" i="1" s="1"/>
  <c r="J2546" i="1" a="1"/>
  <c r="J2546" i="1" s="1"/>
  <c r="I2546" i="1" a="1"/>
  <c r="I2546" i="1" s="1"/>
  <c r="K57" i="1" a="1"/>
  <c r="K57" i="1" s="1"/>
  <c r="J57" i="1" a="1"/>
  <c r="J57" i="1" s="1"/>
  <c r="I57" i="1" a="1"/>
  <c r="I57" i="1" s="1"/>
  <c r="K2035" i="1" a="1"/>
  <c r="K2035" i="1" s="1"/>
  <c r="J2035" i="1" a="1"/>
  <c r="J2035" i="1" s="1"/>
  <c r="I2035" i="1" a="1"/>
  <c r="I2035" i="1" s="1"/>
  <c r="K1771" i="1" a="1"/>
  <c r="K1771" i="1" s="1"/>
  <c r="J1771" i="1" a="1"/>
  <c r="J1771" i="1" s="1"/>
  <c r="I1771" i="1" a="1"/>
  <c r="I1771" i="1" s="1"/>
  <c r="K2927" i="1" a="1"/>
  <c r="K2927" i="1" s="1"/>
  <c r="J2927" i="1" a="1"/>
  <c r="J2927" i="1" s="1"/>
  <c r="I2927" i="1" a="1"/>
  <c r="I2927" i="1" s="1"/>
  <c r="K2563" i="1" a="1"/>
  <c r="K2563" i="1" s="1"/>
  <c r="J2563" i="1" a="1"/>
  <c r="J2563" i="1" s="1"/>
  <c r="I2563" i="1" a="1"/>
  <c r="I2563" i="1" s="1"/>
  <c r="K3644" i="1" a="1"/>
  <c r="K3644" i="1" s="1"/>
  <c r="J3644" i="1" a="1"/>
  <c r="J3644" i="1" s="1"/>
  <c r="I3644" i="1" a="1"/>
  <c r="I3644" i="1" s="1"/>
  <c r="K2778" i="1" a="1"/>
  <c r="K2778" i="1" s="1"/>
  <c r="J2778" i="1" a="1"/>
  <c r="J2778" i="1" s="1"/>
  <c r="I2778" i="1" a="1"/>
  <c r="I2778" i="1" s="1"/>
  <c r="K15" i="1" a="1"/>
  <c r="K15" i="1" s="1"/>
  <c r="J15" i="1" a="1"/>
  <c r="J15" i="1" s="1"/>
  <c r="I15" i="1" a="1"/>
  <c r="I15" i="1" s="1"/>
  <c r="K1290" i="1" a="1"/>
  <c r="K1290" i="1" s="1"/>
  <c r="J1290" i="1" a="1"/>
  <c r="J1290" i="1" s="1"/>
  <c r="I1290" i="1" a="1"/>
  <c r="I1290" i="1" s="1"/>
  <c r="K3139" i="1" a="1"/>
  <c r="K3139" i="1" s="1"/>
  <c r="J3139" i="1" a="1"/>
  <c r="J3139" i="1" s="1"/>
  <c r="I3139" i="1" a="1"/>
  <c r="I3139" i="1" s="1"/>
  <c r="K3203" i="1" a="1"/>
  <c r="K3203" i="1" s="1"/>
  <c r="J3203" i="1" a="1"/>
  <c r="J3203" i="1" s="1"/>
  <c r="I3203" i="1" a="1"/>
  <c r="I3203" i="1" s="1"/>
  <c r="K3144" i="1" a="1"/>
  <c r="K3144" i="1" s="1"/>
  <c r="J3144" i="1" a="1"/>
  <c r="J3144" i="1" s="1"/>
  <c r="I3144" i="1" a="1"/>
  <c r="I3144" i="1" s="1"/>
  <c r="K3080" i="1" a="1"/>
  <c r="K3080" i="1" s="1"/>
  <c r="J3080" i="1" a="1"/>
  <c r="J3080" i="1" s="1"/>
  <c r="I3080" i="1" a="1"/>
  <c r="I3080" i="1" s="1"/>
  <c r="K3589" i="1" a="1"/>
  <c r="K3589" i="1" s="1"/>
  <c r="J3589" i="1" a="1"/>
  <c r="J3589" i="1" s="1"/>
  <c r="I3589" i="1" a="1"/>
  <c r="I3589" i="1" s="1"/>
  <c r="K2832" i="1" a="1"/>
  <c r="K2832" i="1" s="1"/>
  <c r="J2832" i="1" a="1"/>
  <c r="J2832" i="1" s="1"/>
  <c r="I2832" i="1" a="1"/>
  <c r="I2832" i="1" s="1"/>
  <c r="K3291" i="1" a="1"/>
  <c r="K3291" i="1" s="1"/>
  <c r="J3291" i="1" a="1"/>
  <c r="J3291" i="1" s="1"/>
  <c r="I3291" i="1" a="1"/>
  <c r="I3291" i="1" s="1"/>
  <c r="K3047" i="1" a="1"/>
  <c r="K3047" i="1" s="1"/>
  <c r="J3047" i="1" a="1"/>
  <c r="J3047" i="1" s="1"/>
  <c r="I3047" i="1" a="1"/>
  <c r="I3047" i="1" s="1"/>
  <c r="K2366" i="1" a="1"/>
  <c r="K2366" i="1" s="1"/>
  <c r="J2366" i="1" a="1"/>
  <c r="J2366" i="1" s="1"/>
  <c r="I2366" i="1" a="1"/>
  <c r="I2366" i="1" s="1"/>
  <c r="K3297" i="1" a="1"/>
  <c r="K3297" i="1" s="1"/>
  <c r="J3297" i="1" a="1"/>
  <c r="J3297" i="1" s="1"/>
  <c r="I3297" i="1" a="1"/>
  <c r="I3297" i="1" s="1"/>
  <c r="K3042" i="1" a="1"/>
  <c r="K3042" i="1" s="1"/>
  <c r="J3042" i="1" a="1"/>
  <c r="J3042" i="1" s="1"/>
  <c r="I3042" i="1" a="1"/>
  <c r="I3042" i="1" s="1"/>
  <c r="K3280" i="1" a="1"/>
  <c r="K3280" i="1" s="1"/>
  <c r="J3280" i="1" a="1"/>
  <c r="J3280" i="1" s="1"/>
  <c r="I3280" i="1" a="1"/>
  <c r="I3280" i="1" s="1"/>
  <c r="K1508" i="1" a="1"/>
  <c r="K1508" i="1" s="1"/>
  <c r="J1508" i="1" a="1"/>
  <c r="J1508" i="1" s="1"/>
  <c r="I1508" i="1" a="1"/>
  <c r="I1508" i="1" s="1"/>
  <c r="K114" i="1" a="1"/>
  <c r="K114" i="1" s="1"/>
  <c r="J114" i="1" a="1"/>
  <c r="J114" i="1" s="1"/>
  <c r="I114" i="1" a="1"/>
  <c r="I114" i="1" s="1"/>
  <c r="K3070" i="1" a="1"/>
  <c r="K3070" i="1" s="1"/>
  <c r="J3070" i="1" a="1"/>
  <c r="J3070" i="1" s="1"/>
  <c r="I3070" i="1" a="1"/>
  <c r="I3070" i="1" s="1"/>
  <c r="K1754" i="1" a="1"/>
  <c r="K1754" i="1" s="1"/>
  <c r="J1754" i="1" a="1"/>
  <c r="J1754" i="1" s="1"/>
  <c r="I1754" i="1" a="1"/>
  <c r="I1754" i="1" s="1"/>
  <c r="K2941" i="1" a="1"/>
  <c r="K2941" i="1" s="1"/>
  <c r="J2941" i="1" a="1"/>
  <c r="J2941" i="1" s="1"/>
  <c r="I2941" i="1" a="1"/>
  <c r="I2941" i="1" s="1"/>
  <c r="K2527" i="1" a="1"/>
  <c r="K2527" i="1" s="1"/>
  <c r="J2527" i="1" a="1"/>
  <c r="J2527" i="1" s="1"/>
  <c r="I2527" i="1" a="1"/>
  <c r="I2527" i="1" s="1"/>
  <c r="K3496" i="1" a="1"/>
  <c r="K3496" i="1" s="1"/>
  <c r="J3496" i="1" a="1"/>
  <c r="J3496" i="1" s="1"/>
  <c r="I3496" i="1" a="1"/>
  <c r="I3496" i="1" s="1"/>
  <c r="K3065" i="1" a="1"/>
  <c r="K3065" i="1" s="1"/>
  <c r="J3065" i="1" a="1"/>
  <c r="J3065" i="1" s="1"/>
  <c r="I3065" i="1" a="1"/>
  <c r="I3065" i="1" s="1"/>
  <c r="K3136" i="1" a="1"/>
  <c r="K3136" i="1" s="1"/>
  <c r="J3136" i="1" a="1"/>
  <c r="J3136" i="1" s="1"/>
  <c r="I3136" i="1" a="1"/>
  <c r="I3136" i="1" s="1"/>
  <c r="K3074" i="1" a="1"/>
  <c r="K3074" i="1" s="1"/>
  <c r="J3074" i="1" a="1"/>
  <c r="J3074" i="1" s="1"/>
  <c r="I3074" i="1" a="1"/>
  <c r="I3074" i="1" s="1"/>
  <c r="K3071" i="1" a="1"/>
  <c r="K3071" i="1" s="1"/>
  <c r="J3071" i="1" a="1"/>
  <c r="J3071" i="1" s="1"/>
  <c r="I3071" i="1" a="1"/>
  <c r="I3071" i="1" s="1"/>
  <c r="K2322" i="1" a="1"/>
  <c r="K2322" i="1" s="1"/>
  <c r="J2322" i="1" a="1"/>
  <c r="J2322" i="1" s="1"/>
  <c r="I2322" i="1" a="1"/>
  <c r="I2322" i="1" s="1"/>
  <c r="K493" i="1" a="1"/>
  <c r="K493" i="1" s="1"/>
  <c r="J493" i="1" a="1"/>
  <c r="J493" i="1" s="1"/>
  <c r="I493" i="1" a="1"/>
  <c r="I493" i="1" s="1"/>
  <c r="K2537" i="1" a="1"/>
  <c r="K2537" i="1" s="1"/>
  <c r="J2537" i="1" a="1"/>
  <c r="J2537" i="1" s="1"/>
  <c r="I2537" i="1" a="1"/>
  <c r="I2537" i="1" s="1"/>
  <c r="K786" i="1" a="1"/>
  <c r="K786" i="1" s="1"/>
  <c r="J786" i="1" a="1"/>
  <c r="J786" i="1" s="1"/>
  <c r="I786" i="1" a="1"/>
  <c r="I786" i="1" s="1"/>
  <c r="K1767" i="1" a="1"/>
  <c r="K1767" i="1" s="1"/>
  <c r="J1767" i="1" a="1"/>
  <c r="J1767" i="1" s="1"/>
  <c r="I1767" i="1" a="1"/>
  <c r="I1767" i="1" s="1"/>
  <c r="K3284" i="1" a="1"/>
  <c r="K3284" i="1" s="1"/>
  <c r="J3284" i="1" a="1"/>
  <c r="J3284" i="1" s="1"/>
  <c r="I3284" i="1" a="1"/>
  <c r="I3284" i="1" s="1"/>
  <c r="K3180" i="1" a="1"/>
  <c r="K3180" i="1" s="1"/>
  <c r="J3180" i="1" a="1"/>
  <c r="J3180" i="1" s="1"/>
  <c r="I3180" i="1" a="1"/>
  <c r="I3180" i="1" s="1"/>
  <c r="K2904" i="1" a="1"/>
  <c r="K2904" i="1" s="1"/>
  <c r="J2904" i="1" a="1"/>
  <c r="J2904" i="1" s="1"/>
  <c r="I2904" i="1" a="1"/>
  <c r="I2904" i="1" s="1"/>
  <c r="K3016" i="1" a="1"/>
  <c r="K3016" i="1" s="1"/>
  <c r="J3016" i="1" a="1"/>
  <c r="J3016" i="1" s="1"/>
  <c r="I3016" i="1" a="1"/>
  <c r="I3016" i="1" s="1"/>
  <c r="K3478" i="1" a="1"/>
  <c r="K3478" i="1" s="1"/>
  <c r="J3478" i="1" a="1"/>
  <c r="J3478" i="1" s="1"/>
  <c r="I3478" i="1" a="1"/>
  <c r="I3478" i="1" s="1"/>
  <c r="K2930" i="1" a="1"/>
  <c r="K2930" i="1" s="1"/>
  <c r="J2930" i="1" a="1"/>
  <c r="J2930" i="1" s="1"/>
  <c r="I2930" i="1" a="1"/>
  <c r="I2930" i="1" s="1"/>
  <c r="K2943" i="1" a="1"/>
  <c r="K2943" i="1" s="1"/>
  <c r="J2943" i="1" a="1"/>
  <c r="J2943" i="1" s="1"/>
  <c r="I2943" i="1" a="1"/>
  <c r="I2943" i="1" s="1"/>
  <c r="K3196" i="1" a="1"/>
  <c r="K3196" i="1" s="1"/>
  <c r="J3196" i="1" a="1"/>
  <c r="J3196" i="1" s="1"/>
  <c r="I3196" i="1" a="1"/>
  <c r="I3196" i="1" s="1"/>
  <c r="K3261" i="1" a="1"/>
  <c r="K3261" i="1" s="1"/>
  <c r="J3261" i="1" a="1"/>
  <c r="J3261" i="1" s="1"/>
  <c r="I3261" i="1" a="1"/>
  <c r="I3261" i="1" s="1"/>
  <c r="K2725" i="1" a="1"/>
  <c r="K2725" i="1" s="1"/>
  <c r="J2725" i="1" a="1"/>
  <c r="J2725" i="1" s="1"/>
  <c r="I2725" i="1" a="1"/>
  <c r="I2725" i="1" s="1"/>
  <c r="K3285" i="1" a="1"/>
  <c r="K3285" i="1" s="1"/>
  <c r="J3285" i="1" a="1"/>
  <c r="J3285" i="1" s="1"/>
  <c r="I3285" i="1" a="1"/>
  <c r="I3285" i="1" s="1"/>
  <c r="K2324" i="1" a="1"/>
  <c r="K2324" i="1" s="1"/>
  <c r="J2324" i="1" a="1"/>
  <c r="J2324" i="1" s="1"/>
  <c r="I2324" i="1" a="1"/>
  <c r="I2324" i="1" s="1"/>
  <c r="K1753" i="1" a="1"/>
  <c r="K1753" i="1" s="1"/>
  <c r="J1753" i="1" a="1"/>
  <c r="J1753" i="1" s="1"/>
  <c r="I1753" i="1" a="1"/>
  <c r="I1753" i="1" s="1"/>
  <c r="K3286" i="1" a="1"/>
  <c r="K3286" i="1" s="1"/>
  <c r="J3286" i="1" a="1"/>
  <c r="J3286" i="1" s="1"/>
  <c r="I3286" i="1" a="1"/>
  <c r="I3286" i="1" s="1"/>
  <c r="K2075" i="1" a="1"/>
  <c r="K2075" i="1" s="1"/>
  <c r="J2075" i="1" a="1"/>
  <c r="J2075" i="1" s="1"/>
  <c r="I2075" i="1" a="1"/>
  <c r="I2075" i="1" s="1"/>
  <c r="K2561" i="1" a="1"/>
  <c r="K2561" i="1" s="1"/>
  <c r="J2561" i="1" a="1"/>
  <c r="J2561" i="1" s="1"/>
  <c r="I2561" i="1" a="1"/>
  <c r="I2561" i="1" s="1"/>
  <c r="K2285" i="1" a="1"/>
  <c r="K2285" i="1" s="1"/>
  <c r="J2285" i="1" a="1"/>
  <c r="J2285" i="1" s="1"/>
  <c r="I2285" i="1" a="1"/>
  <c r="I2285" i="1" s="1"/>
  <c r="K1511" i="1" a="1"/>
  <c r="K1511" i="1" s="1"/>
  <c r="J1511" i="1" a="1"/>
  <c r="J1511" i="1" s="1"/>
  <c r="I1511" i="1" a="1"/>
  <c r="I1511" i="1" s="1"/>
  <c r="K2364" i="1" a="1"/>
  <c r="K2364" i="1" s="1"/>
  <c r="J2364" i="1" a="1"/>
  <c r="J2364" i="1" s="1"/>
  <c r="I2364" i="1" a="1"/>
  <c r="I2364" i="1" s="1"/>
  <c r="K332" i="1" a="1"/>
  <c r="K332" i="1" s="1"/>
  <c r="J332" i="1" a="1"/>
  <c r="J332" i="1" s="1"/>
  <c r="I332" i="1" a="1"/>
  <c r="I332" i="1" s="1"/>
  <c r="K887" i="1" a="1"/>
  <c r="K887" i="1" s="1"/>
  <c r="J887" i="1" a="1"/>
  <c r="J887" i="1" s="1"/>
  <c r="I887" i="1" a="1"/>
  <c r="I887" i="1" s="1"/>
  <c r="K3049" i="1" a="1"/>
  <c r="K3049" i="1" s="1"/>
  <c r="J3049" i="1" a="1"/>
  <c r="J3049" i="1" s="1"/>
  <c r="I3049" i="1" a="1"/>
  <c r="I3049" i="1" s="1"/>
  <c r="K1079" i="1" a="1"/>
  <c r="K1079" i="1" s="1"/>
  <c r="J1079" i="1" a="1"/>
  <c r="J1079" i="1" s="1"/>
  <c r="I1079" i="1" a="1"/>
  <c r="I1079" i="1" s="1"/>
  <c r="K893" i="1" a="1"/>
  <c r="K893" i="1" s="1"/>
  <c r="J893" i="1" a="1"/>
  <c r="J893" i="1" s="1"/>
  <c r="I893" i="1" a="1"/>
  <c r="I893" i="1" s="1"/>
  <c r="K1230" i="1" a="1"/>
  <c r="K1230" i="1" s="1"/>
  <c r="J1230" i="1" a="1"/>
  <c r="J1230" i="1" s="1"/>
  <c r="I1230" i="1" a="1"/>
  <c r="I1230" i="1" s="1"/>
  <c r="K1237" i="1" a="1"/>
  <c r="K1237" i="1" s="1"/>
  <c r="J1237" i="1" a="1"/>
  <c r="J1237" i="1" s="1"/>
  <c r="I1237" i="1" a="1"/>
  <c r="I1237" i="1" s="1"/>
  <c r="K1957" i="1" a="1"/>
  <c r="K1957" i="1" s="1"/>
  <c r="J1957" i="1" a="1"/>
  <c r="J1957" i="1" s="1"/>
  <c r="I1957" i="1" a="1"/>
  <c r="I1957" i="1" s="1"/>
  <c r="K1470" i="1" a="1"/>
  <c r="K1470" i="1" s="1"/>
  <c r="J1470" i="1" a="1"/>
  <c r="J1470" i="1" s="1"/>
  <c r="I1470" i="1" a="1"/>
  <c r="I1470" i="1" s="1"/>
  <c r="K2431" i="1" a="1"/>
  <c r="K2431" i="1" s="1"/>
  <c r="J2431" i="1" a="1"/>
  <c r="J2431" i="1" s="1"/>
  <c r="I2431" i="1" a="1"/>
  <c r="I2431" i="1" s="1"/>
  <c r="K579" i="1" a="1"/>
  <c r="K579" i="1" s="1"/>
  <c r="J579" i="1" a="1"/>
  <c r="J579" i="1" s="1"/>
  <c r="I579" i="1" a="1"/>
  <c r="I579" i="1" s="1"/>
  <c r="K2164" i="1" a="1"/>
  <c r="K2164" i="1" s="1"/>
  <c r="J2164" i="1" a="1"/>
  <c r="J2164" i="1" s="1"/>
  <c r="I2164" i="1" a="1"/>
  <c r="I2164" i="1" s="1"/>
  <c r="K1616" i="1" a="1"/>
  <c r="K1616" i="1" s="1"/>
  <c r="J1616" i="1" a="1"/>
  <c r="J1616" i="1" s="1"/>
  <c r="I1616" i="1" a="1"/>
  <c r="I1616" i="1" s="1"/>
  <c r="K728" i="1" a="1"/>
  <c r="K728" i="1" s="1"/>
  <c r="J728" i="1" a="1"/>
  <c r="J728" i="1" s="1"/>
  <c r="I728" i="1" a="1"/>
  <c r="I728" i="1" s="1"/>
  <c r="K2401" i="1" a="1"/>
  <c r="K2401" i="1" s="1"/>
  <c r="J2401" i="1" a="1"/>
  <c r="J2401" i="1" s="1"/>
  <c r="I2401" i="1" a="1"/>
  <c r="I2401" i="1" s="1"/>
  <c r="K3434" i="1" a="1"/>
  <c r="K3434" i="1" s="1"/>
  <c r="J3434" i="1" a="1"/>
  <c r="J3434" i="1" s="1"/>
  <c r="I3434" i="1" a="1"/>
  <c r="I3434" i="1" s="1"/>
  <c r="K1379" i="1" a="1"/>
  <c r="K1379" i="1" s="1"/>
  <c r="J1379" i="1" a="1"/>
  <c r="J1379" i="1" s="1"/>
  <c r="I1379" i="1" a="1"/>
  <c r="I1379" i="1" s="1"/>
  <c r="K1244" i="1" a="1"/>
  <c r="K1244" i="1" s="1"/>
  <c r="J1244" i="1" a="1"/>
  <c r="J1244" i="1" s="1"/>
  <c r="I1244" i="1" a="1"/>
  <c r="I1244" i="1" s="1"/>
  <c r="K1086" i="1" a="1"/>
  <c r="K1086" i="1" s="1"/>
  <c r="J1086" i="1" a="1"/>
  <c r="J1086" i="1" s="1"/>
  <c r="I1086" i="1" a="1"/>
  <c r="I1086" i="1" s="1"/>
  <c r="K2258" i="1" a="1"/>
  <c r="K2258" i="1" s="1"/>
  <c r="J2258" i="1" a="1"/>
  <c r="J2258" i="1" s="1"/>
  <c r="I2258" i="1" a="1"/>
  <c r="I2258" i="1" s="1"/>
  <c r="K726" i="1" a="1"/>
  <c r="K726" i="1" s="1"/>
  <c r="J726" i="1" a="1"/>
  <c r="J726" i="1" s="1"/>
  <c r="I726" i="1" a="1"/>
  <c r="I726" i="1" s="1"/>
  <c r="K2263" i="1" a="1"/>
  <c r="K2263" i="1" s="1"/>
  <c r="J2263" i="1" a="1"/>
  <c r="J2263" i="1" s="1"/>
  <c r="I2263" i="1" a="1"/>
  <c r="I2263" i="1" s="1"/>
  <c r="K2282" i="1" a="1"/>
  <c r="K2282" i="1" s="1"/>
  <c r="J2282" i="1" a="1"/>
  <c r="J2282" i="1" s="1"/>
  <c r="I2282" i="1" a="1"/>
  <c r="I2282" i="1" s="1"/>
  <c r="K2279" i="1" a="1"/>
  <c r="K2279" i="1" s="1"/>
  <c r="J2279" i="1" a="1"/>
  <c r="J2279" i="1" s="1"/>
  <c r="I2279" i="1" a="1"/>
  <c r="I2279" i="1" s="1"/>
  <c r="K1376" i="1" a="1"/>
  <c r="K1376" i="1" s="1"/>
  <c r="J1376" i="1" a="1"/>
  <c r="J1376" i="1" s="1"/>
  <c r="I1376" i="1" a="1"/>
  <c r="I1376" i="1" s="1"/>
  <c r="K2706" i="1" a="1"/>
  <c r="K2706" i="1" s="1"/>
  <c r="J2706" i="1" a="1"/>
  <c r="J2706" i="1" s="1"/>
  <c r="I2706" i="1" a="1"/>
  <c r="I2706" i="1" s="1"/>
  <c r="K1087" i="1" a="1"/>
  <c r="K1087" i="1" s="1"/>
  <c r="J1087" i="1" a="1"/>
  <c r="J1087" i="1" s="1"/>
  <c r="I1087" i="1" a="1"/>
  <c r="I1087" i="1" s="1"/>
  <c r="K44" i="1" a="1"/>
  <c r="K44" i="1" s="1"/>
  <c r="J44" i="1" a="1"/>
  <c r="J44" i="1" s="1"/>
  <c r="I44" i="1" a="1"/>
  <c r="I44" i="1" s="1"/>
  <c r="K1145" i="1" a="1"/>
  <c r="K1145" i="1" s="1"/>
  <c r="J1145" i="1" a="1"/>
  <c r="J1145" i="1" s="1"/>
  <c r="I1145" i="1" a="1"/>
  <c r="I1145" i="1" s="1"/>
  <c r="K2440" i="1" a="1"/>
  <c r="K2440" i="1" s="1"/>
  <c r="J2440" i="1" a="1"/>
  <c r="J2440" i="1" s="1"/>
  <c r="I2440" i="1" a="1"/>
  <c r="I2440" i="1" s="1"/>
  <c r="K686" i="1" a="1"/>
  <c r="K686" i="1" s="1"/>
  <c r="J686" i="1" a="1"/>
  <c r="J686" i="1" s="1"/>
  <c r="I686" i="1" a="1"/>
  <c r="I686" i="1" s="1"/>
  <c r="K3165" i="1" a="1"/>
  <c r="K3165" i="1" s="1"/>
  <c r="J3165" i="1" a="1"/>
  <c r="J3165" i="1" s="1"/>
  <c r="I3165" i="1" a="1"/>
  <c r="I3165" i="1" s="1"/>
  <c r="K800" i="1" a="1"/>
  <c r="K800" i="1" s="1"/>
  <c r="J800" i="1" a="1"/>
  <c r="J800" i="1" s="1"/>
  <c r="I800" i="1" a="1"/>
  <c r="I800" i="1" s="1"/>
  <c r="K61" i="1" a="1"/>
  <c r="K61" i="1" s="1"/>
  <c r="J61" i="1" a="1"/>
  <c r="J61" i="1" s="1"/>
  <c r="I61" i="1" a="1"/>
  <c r="I61" i="1" s="1"/>
  <c r="K1141" i="1" a="1"/>
  <c r="K1141" i="1" s="1"/>
  <c r="J1141" i="1" a="1"/>
  <c r="J1141" i="1" s="1"/>
  <c r="I1141" i="1" a="1"/>
  <c r="I1141" i="1" s="1"/>
  <c r="K759" i="1" a="1"/>
  <c r="K759" i="1" s="1"/>
  <c r="J759" i="1" a="1"/>
  <c r="J759" i="1" s="1"/>
  <c r="I759" i="1" a="1"/>
  <c r="I759" i="1" s="1"/>
  <c r="K1938" i="1" a="1"/>
  <c r="K1938" i="1" s="1"/>
  <c r="J1938" i="1" a="1"/>
  <c r="J1938" i="1" s="1"/>
  <c r="I1938" i="1" a="1"/>
  <c r="I1938" i="1" s="1"/>
  <c r="K2833" i="1" a="1"/>
  <c r="K2833" i="1" s="1"/>
  <c r="J2833" i="1" a="1"/>
  <c r="J2833" i="1" s="1"/>
  <c r="I2833" i="1" a="1"/>
  <c r="I2833" i="1" s="1"/>
  <c r="K2481" i="1" a="1"/>
  <c r="K2481" i="1" s="1"/>
  <c r="J2481" i="1" a="1"/>
  <c r="J2481" i="1" s="1"/>
  <c r="I2481" i="1" a="1"/>
  <c r="I2481" i="1" s="1"/>
  <c r="K2727" i="1" a="1"/>
  <c r="K2727" i="1" s="1"/>
  <c r="J2727" i="1" a="1"/>
  <c r="J2727" i="1" s="1"/>
  <c r="I2727" i="1" a="1"/>
  <c r="I2727" i="1" s="1"/>
  <c r="K1315" i="1" a="1"/>
  <c r="K1315" i="1" s="1"/>
  <c r="J1315" i="1" a="1"/>
  <c r="J1315" i="1" s="1"/>
  <c r="I1315" i="1" a="1"/>
  <c r="I1315" i="1" s="1"/>
  <c r="K2782" i="1" a="1"/>
  <c r="K2782" i="1" s="1"/>
  <c r="J2782" i="1" a="1"/>
  <c r="J2782" i="1" s="1"/>
  <c r="I2782" i="1" a="1"/>
  <c r="I2782" i="1" s="1"/>
  <c r="K508" i="1" a="1"/>
  <c r="K508" i="1" s="1"/>
  <c r="J508" i="1" a="1"/>
  <c r="J508" i="1" s="1"/>
  <c r="I508" i="1" a="1"/>
  <c r="I508" i="1" s="1"/>
  <c r="K1254" i="1" a="1"/>
  <c r="K1254" i="1" s="1"/>
  <c r="J1254" i="1" a="1"/>
  <c r="J1254" i="1" s="1"/>
  <c r="I1254" i="1" a="1"/>
  <c r="I1254" i="1" s="1"/>
  <c r="K2842" i="1" a="1"/>
  <c r="K2842" i="1" s="1"/>
  <c r="J2842" i="1" a="1"/>
  <c r="J2842" i="1" s="1"/>
  <c r="I2842" i="1" a="1"/>
  <c r="I2842" i="1" s="1"/>
  <c r="K200" i="1" a="1"/>
  <c r="K200" i="1" s="1"/>
  <c r="J200" i="1" a="1"/>
  <c r="J200" i="1" s="1"/>
  <c r="I200" i="1" a="1"/>
  <c r="I200" i="1" s="1"/>
  <c r="K2425" i="1" a="1"/>
  <c r="K2425" i="1" s="1"/>
  <c r="J2425" i="1" a="1"/>
  <c r="J2425" i="1" s="1"/>
  <c r="I2425" i="1" a="1"/>
  <c r="I2425" i="1" s="1"/>
  <c r="K256" i="1" a="1"/>
  <c r="K256" i="1" s="1"/>
  <c r="J256" i="1" a="1"/>
  <c r="J256" i="1" s="1"/>
  <c r="I256" i="1" a="1"/>
  <c r="I256" i="1" s="1"/>
  <c r="K2856" i="1" a="1"/>
  <c r="K2856" i="1" s="1"/>
  <c r="J2856" i="1" a="1"/>
  <c r="J2856" i="1" s="1"/>
  <c r="I2856" i="1" a="1"/>
  <c r="I2856" i="1" s="1"/>
  <c r="K3036" i="1" a="1"/>
  <c r="K3036" i="1" s="1"/>
  <c r="J3036" i="1" a="1"/>
  <c r="J3036" i="1" s="1"/>
  <c r="I3036" i="1" a="1"/>
  <c r="I3036" i="1" s="1"/>
  <c r="K1347" i="1" a="1"/>
  <c r="K1347" i="1" s="1"/>
  <c r="J1347" i="1" a="1"/>
  <c r="J1347" i="1" s="1"/>
  <c r="I1347" i="1" a="1"/>
  <c r="I1347" i="1" s="1"/>
  <c r="K394" i="1" a="1"/>
  <c r="K394" i="1" s="1"/>
  <c r="J394" i="1" a="1"/>
  <c r="J394" i="1" s="1"/>
  <c r="I394" i="1" a="1"/>
  <c r="I394" i="1" s="1"/>
  <c r="K423" i="1" a="1"/>
  <c r="K423" i="1" s="1"/>
  <c r="J423" i="1" a="1"/>
  <c r="J423" i="1" s="1"/>
  <c r="I423" i="1" a="1"/>
  <c r="I423" i="1" s="1"/>
  <c r="K3411" i="1" a="1"/>
  <c r="K3411" i="1" s="1"/>
  <c r="J3411" i="1" a="1"/>
  <c r="J3411" i="1" s="1"/>
  <c r="I3411" i="1" a="1"/>
  <c r="I3411" i="1" s="1"/>
  <c r="K3407" i="1" a="1"/>
  <c r="K3407" i="1" s="1"/>
  <c r="J3407" i="1" a="1"/>
  <c r="J3407" i="1" s="1"/>
  <c r="I3407" i="1" a="1"/>
  <c r="I3407" i="1" s="1"/>
  <c r="K3268" i="1" a="1"/>
  <c r="K3268" i="1" s="1"/>
  <c r="J3268" i="1" a="1"/>
  <c r="J3268" i="1" s="1"/>
  <c r="I3268" i="1" a="1"/>
  <c r="I3268" i="1" s="1"/>
  <c r="K692" i="1" a="1"/>
  <c r="K692" i="1" s="1"/>
  <c r="J692" i="1" a="1"/>
  <c r="J692" i="1" s="1"/>
  <c r="I692" i="1" a="1"/>
  <c r="I692" i="1" s="1"/>
  <c r="K1243" i="1" a="1"/>
  <c r="K1243" i="1" s="1"/>
  <c r="J1243" i="1" a="1"/>
  <c r="J1243" i="1" s="1"/>
  <c r="I1243" i="1" a="1"/>
  <c r="I1243" i="1" s="1"/>
  <c r="K605" i="1" a="1"/>
  <c r="K605" i="1" s="1"/>
  <c r="J605" i="1" a="1"/>
  <c r="J605" i="1" s="1"/>
  <c r="I605" i="1" a="1"/>
  <c r="I605" i="1" s="1"/>
  <c r="K1759" i="1" a="1"/>
  <c r="K1759" i="1" s="1"/>
  <c r="J1759" i="1" a="1"/>
  <c r="J1759" i="1" s="1"/>
  <c r="I1759" i="1" a="1"/>
  <c r="I1759" i="1" s="1"/>
  <c r="K2012" i="1" a="1"/>
  <c r="K2012" i="1" s="1"/>
  <c r="J2012" i="1" a="1"/>
  <c r="J2012" i="1" s="1"/>
  <c r="I2012" i="1" a="1"/>
  <c r="I2012" i="1" s="1"/>
  <c r="K1080" i="1" a="1"/>
  <c r="K1080" i="1" s="1"/>
  <c r="J1080" i="1" a="1"/>
  <c r="J1080" i="1" s="1"/>
  <c r="I1080" i="1" a="1"/>
  <c r="I1080" i="1" s="1"/>
  <c r="K1287" i="1" a="1"/>
  <c r="K1287" i="1" s="1"/>
  <c r="J1287" i="1" a="1"/>
  <c r="J1287" i="1" s="1"/>
  <c r="I1287" i="1" a="1"/>
  <c r="I1287" i="1" s="1"/>
  <c r="K1681" i="1" a="1"/>
  <c r="K1681" i="1" s="1"/>
  <c r="J1681" i="1" a="1"/>
  <c r="J1681" i="1" s="1"/>
  <c r="I1681" i="1" a="1"/>
  <c r="I1681" i="1" s="1"/>
  <c r="K1945" i="1" a="1"/>
  <c r="K1945" i="1" s="1"/>
  <c r="J1945" i="1" a="1"/>
  <c r="J1945" i="1" s="1"/>
  <c r="I1945" i="1" a="1"/>
  <c r="I1945" i="1" s="1"/>
  <c r="K1354" i="1" a="1"/>
  <c r="K1354" i="1" s="1"/>
  <c r="J1354" i="1" a="1"/>
  <c r="J1354" i="1" s="1"/>
  <c r="I1354" i="1" a="1"/>
  <c r="I1354" i="1" s="1"/>
  <c r="K2266" i="1" a="1"/>
  <c r="K2266" i="1" s="1"/>
  <c r="J2266" i="1" a="1"/>
  <c r="J2266" i="1" s="1"/>
  <c r="I2266" i="1" a="1"/>
  <c r="I2266" i="1" s="1"/>
  <c r="K3096" i="1" a="1"/>
  <c r="K3096" i="1" s="1"/>
  <c r="J3096" i="1" a="1"/>
  <c r="J3096" i="1" s="1"/>
  <c r="I3096" i="1" a="1"/>
  <c r="I3096" i="1" s="1"/>
  <c r="K2544" i="1" a="1"/>
  <c r="K2544" i="1" s="1"/>
  <c r="J2544" i="1" a="1"/>
  <c r="J2544" i="1" s="1"/>
  <c r="I2544" i="1" a="1"/>
  <c r="I2544" i="1" s="1"/>
  <c r="K1500" i="1" a="1"/>
  <c r="K1500" i="1" s="1"/>
  <c r="J1500" i="1" a="1"/>
  <c r="J1500" i="1" s="1"/>
  <c r="I1500" i="1" a="1"/>
  <c r="I1500" i="1" s="1"/>
  <c r="K2695" i="1" a="1"/>
  <c r="K2695" i="1" s="1"/>
  <c r="J2695" i="1" a="1"/>
  <c r="J2695" i="1" s="1"/>
  <c r="I2695" i="1" a="1"/>
  <c r="I2695" i="1" s="1"/>
  <c r="K128" i="1" a="1"/>
  <c r="K128" i="1" s="1"/>
  <c r="J128" i="1" a="1"/>
  <c r="J128" i="1" s="1"/>
  <c r="I128" i="1" a="1"/>
  <c r="I128" i="1" s="1"/>
  <c r="K2688" i="1" a="1"/>
  <c r="K2688" i="1" s="1"/>
  <c r="J2688" i="1" a="1"/>
  <c r="J2688" i="1" s="1"/>
  <c r="I2688" i="1" a="1"/>
  <c r="I2688" i="1" s="1"/>
  <c r="K250" i="1" a="1"/>
  <c r="K250" i="1" s="1"/>
  <c r="J250" i="1" a="1"/>
  <c r="J250" i="1" s="1"/>
  <c r="I250" i="1" a="1"/>
  <c r="I250" i="1" s="1"/>
  <c r="K825" i="1" a="1"/>
  <c r="K825" i="1" s="1"/>
  <c r="J825" i="1" a="1"/>
  <c r="J825" i="1" s="1"/>
  <c r="I825" i="1" a="1"/>
  <c r="I825" i="1" s="1"/>
  <c r="K2751" i="1" a="1"/>
  <c r="K2751" i="1" s="1"/>
  <c r="J2751" i="1" a="1"/>
  <c r="J2751" i="1" s="1"/>
  <c r="I2751" i="1" a="1"/>
  <c r="I2751" i="1" s="1"/>
  <c r="K140" i="1" a="1"/>
  <c r="K140" i="1" s="1"/>
  <c r="J140" i="1" a="1"/>
  <c r="J140" i="1" s="1"/>
  <c r="I140" i="1" a="1"/>
  <c r="I140" i="1" s="1"/>
  <c r="K3157" i="1" a="1"/>
  <c r="K3157" i="1" s="1"/>
  <c r="J3157" i="1" a="1"/>
  <c r="J3157" i="1" s="1"/>
  <c r="I3157" i="1" a="1"/>
  <c r="I3157" i="1" s="1"/>
  <c r="K1679" i="1" a="1"/>
  <c r="K1679" i="1" s="1"/>
  <c r="J1679" i="1" a="1"/>
  <c r="J1679" i="1" s="1"/>
  <c r="I1679" i="1" a="1"/>
  <c r="I1679" i="1" s="1"/>
  <c r="K1487" i="1" a="1"/>
  <c r="K1487" i="1" s="1"/>
  <c r="J1487" i="1" a="1"/>
  <c r="J1487" i="1" s="1"/>
  <c r="I1487" i="1" a="1"/>
  <c r="I1487" i="1" s="1"/>
  <c r="K217" i="1" a="1"/>
  <c r="K217" i="1" s="1"/>
  <c r="J217" i="1" a="1"/>
  <c r="J217" i="1" s="1"/>
  <c r="I217" i="1" a="1"/>
  <c r="I217" i="1" s="1"/>
  <c r="K1333" i="1" a="1"/>
  <c r="K1333" i="1" s="1"/>
  <c r="J1333" i="1" a="1"/>
  <c r="J1333" i="1" s="1"/>
  <c r="I1333" i="1" a="1"/>
  <c r="I1333" i="1" s="1"/>
  <c r="K1322" i="1" a="1"/>
  <c r="K1322" i="1" s="1"/>
  <c r="J1322" i="1" a="1"/>
  <c r="J1322" i="1" s="1"/>
  <c r="I1322" i="1" a="1"/>
  <c r="I1322" i="1" s="1"/>
  <c r="K1325" i="1" a="1"/>
  <c r="K1325" i="1" s="1"/>
  <c r="J1325" i="1" a="1"/>
  <c r="J1325" i="1" s="1"/>
  <c r="I1325" i="1" a="1"/>
  <c r="I1325" i="1" s="1"/>
  <c r="K1321" i="1" a="1"/>
  <c r="K1321" i="1" s="1"/>
  <c r="J1321" i="1" a="1"/>
  <c r="J1321" i="1" s="1"/>
  <c r="I1321" i="1" a="1"/>
  <c r="I1321" i="1" s="1"/>
  <c r="K1320" i="1" a="1"/>
  <c r="K1320" i="1" s="1"/>
  <c r="J1320" i="1" a="1"/>
  <c r="J1320" i="1" s="1"/>
  <c r="I1320" i="1" a="1"/>
  <c r="I1320" i="1" s="1"/>
  <c r="K1329" i="1" a="1"/>
  <c r="K1329" i="1" s="1"/>
  <c r="J1329" i="1" a="1"/>
  <c r="J1329" i="1" s="1"/>
  <c r="I1329" i="1" a="1"/>
  <c r="I1329" i="1" s="1"/>
  <c r="K1334" i="1" a="1"/>
  <c r="K1334" i="1" s="1"/>
  <c r="J1334" i="1" a="1"/>
  <c r="J1334" i="1" s="1"/>
  <c r="I1334" i="1" a="1"/>
  <c r="I1334" i="1" s="1"/>
  <c r="K1317" i="1" a="1"/>
  <c r="K1317" i="1" s="1"/>
  <c r="J1317" i="1" a="1"/>
  <c r="J1317" i="1" s="1"/>
  <c r="I1317" i="1" a="1"/>
  <c r="I1317" i="1" s="1"/>
  <c r="K1336" i="1" a="1"/>
  <c r="K1336" i="1" s="1"/>
  <c r="J1336" i="1" a="1"/>
  <c r="J1336" i="1" s="1"/>
  <c r="I1336" i="1" a="1"/>
  <c r="I1336" i="1" s="1"/>
  <c r="K1332" i="1" a="1"/>
  <c r="K1332" i="1" s="1"/>
  <c r="J1332" i="1" a="1"/>
  <c r="J1332" i="1" s="1"/>
  <c r="I1332" i="1" a="1"/>
  <c r="I1332" i="1" s="1"/>
  <c r="K1331" i="1" a="1"/>
  <c r="K1331" i="1" s="1"/>
  <c r="J1331" i="1" a="1"/>
  <c r="J1331" i="1" s="1"/>
  <c r="I1331" i="1" a="1"/>
  <c r="I1331" i="1" s="1"/>
  <c r="K1341" i="1" a="1"/>
  <c r="K1341" i="1" s="1"/>
  <c r="J1341" i="1" a="1"/>
  <c r="J1341" i="1" s="1"/>
  <c r="I1341" i="1" a="1"/>
  <c r="I1341" i="1" s="1"/>
  <c r="K1342" i="1" a="1"/>
  <c r="K1342" i="1" s="1"/>
  <c r="J1342" i="1" a="1"/>
  <c r="J1342" i="1" s="1"/>
  <c r="I1342" i="1" a="1"/>
  <c r="I1342" i="1" s="1"/>
  <c r="K1324" i="1" a="1"/>
  <c r="K1324" i="1" s="1"/>
  <c r="J1324" i="1" a="1"/>
  <c r="J1324" i="1" s="1"/>
  <c r="I1324" i="1" a="1"/>
  <c r="I1324" i="1" s="1"/>
  <c r="K1337" i="1" a="1"/>
  <c r="K1337" i="1" s="1"/>
  <c r="J1337" i="1" a="1"/>
  <c r="J1337" i="1" s="1"/>
  <c r="I1337" i="1" a="1"/>
  <c r="I1337" i="1" s="1"/>
  <c r="K1327" i="1" a="1"/>
  <c r="K1327" i="1" s="1"/>
  <c r="J1327" i="1" a="1"/>
  <c r="J1327" i="1" s="1"/>
  <c r="I1327" i="1" a="1"/>
  <c r="I1327" i="1" s="1"/>
  <c r="K1339" i="1" a="1"/>
  <c r="K1339" i="1" s="1"/>
  <c r="J1339" i="1" a="1"/>
  <c r="J1339" i="1" s="1"/>
  <c r="I1339" i="1" a="1"/>
  <c r="I1339" i="1" s="1"/>
  <c r="K2812" i="1" a="1"/>
  <c r="K2812" i="1" s="1"/>
  <c r="J2812" i="1" a="1"/>
  <c r="J2812" i="1" s="1"/>
  <c r="I2812" i="1" a="1"/>
  <c r="I2812" i="1" s="1"/>
  <c r="K2480" i="1" a="1"/>
  <c r="K2480" i="1" s="1"/>
  <c r="J2480" i="1" a="1"/>
  <c r="J2480" i="1" s="1"/>
  <c r="I2480" i="1" a="1"/>
  <c r="I2480" i="1" s="1"/>
  <c r="K1112" i="1" a="1"/>
  <c r="K1112" i="1" s="1"/>
  <c r="J1112" i="1" a="1"/>
  <c r="J1112" i="1" s="1"/>
  <c r="I1112" i="1" a="1"/>
  <c r="I1112" i="1" s="1"/>
  <c r="K295" i="1" a="1"/>
  <c r="K295" i="1" s="1"/>
  <c r="J295" i="1" a="1"/>
  <c r="J295" i="1" s="1"/>
  <c r="I295" i="1" a="1"/>
  <c r="I295" i="1" s="1"/>
  <c r="K1119" i="1" a="1"/>
  <c r="K1119" i="1" s="1"/>
  <c r="J1119" i="1" a="1"/>
  <c r="J1119" i="1" s="1"/>
  <c r="I1119" i="1" a="1"/>
  <c r="I1119" i="1" s="1"/>
  <c r="K2118" i="1" a="1"/>
  <c r="K2118" i="1" s="1"/>
  <c r="J2118" i="1" a="1"/>
  <c r="J2118" i="1" s="1"/>
  <c r="I2118" i="1" a="1"/>
  <c r="I2118" i="1" s="1"/>
  <c r="K3838" i="1" a="1"/>
  <c r="K3838" i="1" s="1"/>
  <c r="J3838" i="1" a="1"/>
  <c r="J3838" i="1" s="1"/>
  <c r="I3838" i="1" a="1"/>
  <c r="I3838" i="1" s="1"/>
  <c r="K2122" i="1" a="1"/>
  <c r="K2122" i="1" s="1"/>
  <c r="J2122" i="1" a="1"/>
  <c r="J2122" i="1" s="1"/>
  <c r="I2122" i="1" a="1"/>
  <c r="I2122" i="1" s="1"/>
  <c r="K2589" i="1" a="1"/>
  <c r="K2589" i="1" s="1"/>
  <c r="J2589" i="1" a="1"/>
  <c r="J2589" i="1" s="1"/>
  <c r="I2589" i="1" a="1"/>
  <c r="I2589" i="1" s="1"/>
  <c r="K1813" i="1" a="1"/>
  <c r="K1813" i="1" s="1"/>
  <c r="J1813" i="1" a="1"/>
  <c r="J1813" i="1" s="1"/>
  <c r="I1813" i="1" a="1"/>
  <c r="I1813" i="1" s="1"/>
  <c r="K84" i="1" a="1"/>
  <c r="K84" i="1" s="1"/>
  <c r="J84" i="1" a="1"/>
  <c r="J84" i="1" s="1"/>
  <c r="I84" i="1" a="1"/>
  <c r="I84" i="1" s="1"/>
  <c r="K884" i="1" a="1"/>
  <c r="K884" i="1" s="1"/>
  <c r="J884" i="1" a="1"/>
  <c r="J884" i="1" s="1"/>
  <c r="I884" i="1" a="1"/>
  <c r="I884" i="1" s="1"/>
  <c r="K1459" i="1" a="1"/>
  <c r="K1459" i="1" s="1"/>
  <c r="J1459" i="1" a="1"/>
  <c r="J1459" i="1" s="1"/>
  <c r="I1459" i="1" a="1"/>
  <c r="I1459" i="1" s="1"/>
  <c r="K1488" i="1" a="1"/>
  <c r="K1488" i="1" s="1"/>
  <c r="J1488" i="1" a="1"/>
  <c r="J1488" i="1" s="1"/>
  <c r="I1488" i="1" a="1"/>
  <c r="I1488" i="1" s="1"/>
  <c r="K1129" i="1" a="1"/>
  <c r="K1129" i="1" s="1"/>
  <c r="J1129" i="1" a="1"/>
  <c r="J1129" i="1" s="1"/>
  <c r="I1129" i="1" a="1"/>
  <c r="I1129" i="1" s="1"/>
  <c r="K215" i="1" a="1"/>
  <c r="K215" i="1" s="1"/>
  <c r="J215" i="1" a="1"/>
  <c r="J215" i="1" s="1"/>
  <c r="I215" i="1" a="1"/>
  <c r="I215" i="1" s="1"/>
  <c r="K269" i="1" a="1"/>
  <c r="K269" i="1" s="1"/>
  <c r="J269" i="1" a="1"/>
  <c r="J269" i="1" s="1"/>
  <c r="I269" i="1" a="1"/>
  <c r="I269" i="1" s="1"/>
  <c r="K231" i="1" a="1"/>
  <c r="K231" i="1" s="1"/>
  <c r="J231" i="1" a="1"/>
  <c r="J231" i="1" s="1"/>
  <c r="I231" i="1" a="1"/>
  <c r="I231" i="1" s="1"/>
  <c r="K2150" i="1" a="1"/>
  <c r="K2150" i="1" s="1"/>
  <c r="J2150" i="1" a="1"/>
  <c r="J2150" i="1" s="1"/>
  <c r="I2150" i="1" a="1"/>
  <c r="I2150" i="1" s="1"/>
  <c r="K2956" i="1" a="1"/>
  <c r="K2956" i="1" s="1"/>
  <c r="J2956" i="1" a="1"/>
  <c r="J2956" i="1" s="1"/>
  <c r="I2956" i="1" a="1"/>
  <c r="I2956" i="1" s="1"/>
  <c r="K1251" i="1" a="1"/>
  <c r="K1251" i="1" s="1"/>
  <c r="J1251" i="1" a="1"/>
  <c r="J1251" i="1" s="1"/>
  <c r="I1251" i="1" a="1"/>
  <c r="I1251" i="1" s="1"/>
  <c r="K780" i="1" a="1"/>
  <c r="K780" i="1" s="1"/>
  <c r="J780" i="1" a="1"/>
  <c r="J780" i="1" s="1"/>
  <c r="I780" i="1" a="1"/>
  <c r="I780" i="1" s="1"/>
  <c r="K1626" i="1" a="1"/>
  <c r="K1626" i="1" s="1"/>
  <c r="J1626" i="1" a="1"/>
  <c r="J1626" i="1" s="1"/>
  <c r="I1626" i="1" a="1"/>
  <c r="I1626" i="1" s="1"/>
  <c r="K1478" i="1" a="1"/>
  <c r="K1478" i="1" s="1"/>
  <c r="J1478" i="1" a="1"/>
  <c r="J1478" i="1" s="1"/>
  <c r="I1478" i="1" a="1"/>
  <c r="I1478" i="1" s="1"/>
  <c r="K2280" i="1" a="1"/>
  <c r="K2280" i="1" s="1"/>
  <c r="J2280" i="1" a="1"/>
  <c r="J2280" i="1" s="1"/>
  <c r="I2280" i="1" a="1"/>
  <c r="I2280" i="1" s="1"/>
  <c r="K1851" i="1" a="1"/>
  <c r="K1851" i="1" s="1"/>
  <c r="J1851" i="1" a="1"/>
  <c r="J1851" i="1" s="1"/>
  <c r="I1851" i="1" a="1"/>
  <c r="I1851" i="1" s="1"/>
  <c r="K1082" i="1" a="1"/>
  <c r="K1082" i="1" s="1"/>
  <c r="J1082" i="1" a="1"/>
  <c r="J1082" i="1" s="1"/>
  <c r="I1082" i="1" a="1"/>
  <c r="I1082" i="1" s="1"/>
  <c r="K3641" i="1" a="1"/>
  <c r="K3641" i="1" s="1"/>
  <c r="J3641" i="1" a="1"/>
  <c r="J3641" i="1" s="1"/>
  <c r="I3641" i="1" a="1"/>
  <c r="I3641" i="1" s="1"/>
  <c r="K2917" i="1" a="1"/>
  <c r="K2917" i="1" s="1"/>
  <c r="J2917" i="1" a="1"/>
  <c r="J2917" i="1" s="1"/>
  <c r="I2917" i="1" a="1"/>
  <c r="I2917" i="1" s="1"/>
  <c r="K1372" i="1" a="1"/>
  <c r="K1372" i="1" s="1"/>
  <c r="J1372" i="1" a="1"/>
  <c r="J1372" i="1" s="1"/>
  <c r="I1372" i="1" a="1"/>
  <c r="I1372" i="1" s="1"/>
  <c r="K1414" i="1" a="1"/>
  <c r="K1414" i="1" s="1"/>
  <c r="J1414" i="1" a="1"/>
  <c r="J1414" i="1" s="1"/>
  <c r="I1414" i="1" a="1"/>
  <c r="I1414" i="1" s="1"/>
  <c r="K2969" i="1" a="1"/>
  <c r="K2969" i="1" s="1"/>
  <c r="J2969" i="1" a="1"/>
  <c r="J2969" i="1" s="1"/>
  <c r="I2969" i="1" a="1"/>
  <c r="I2969" i="1" s="1"/>
  <c r="K1030" i="1" a="1"/>
  <c r="K1030" i="1" s="1"/>
  <c r="J1030" i="1" a="1"/>
  <c r="J1030" i="1" s="1"/>
  <c r="I1030" i="1" a="1"/>
  <c r="I1030" i="1" s="1"/>
  <c r="K146" i="1" a="1"/>
  <c r="K146" i="1" s="1"/>
  <c r="J146" i="1" a="1"/>
  <c r="J146" i="1" s="1"/>
  <c r="I146" i="1" a="1"/>
  <c r="I146" i="1" s="1"/>
  <c r="K1978" i="1" a="1"/>
  <c r="K1978" i="1" s="1"/>
  <c r="J1978" i="1" a="1"/>
  <c r="J1978" i="1" s="1"/>
  <c r="I1978" i="1" a="1"/>
  <c r="I1978" i="1" s="1"/>
  <c r="K3115" i="1" a="1"/>
  <c r="K3115" i="1" s="1"/>
  <c r="J3115" i="1" a="1"/>
  <c r="J3115" i="1" s="1"/>
  <c r="I3115" i="1" a="1"/>
  <c r="I3115" i="1" s="1"/>
  <c r="K1367" i="1" a="1"/>
  <c r="K1367" i="1" s="1"/>
  <c r="J1367" i="1" a="1"/>
  <c r="J1367" i="1" s="1"/>
  <c r="I1367" i="1" a="1"/>
  <c r="I1367" i="1" s="1"/>
  <c r="K2392" i="1" a="1"/>
  <c r="K2392" i="1" s="1"/>
  <c r="J2392" i="1" a="1"/>
  <c r="J2392" i="1" s="1"/>
  <c r="I2392" i="1" a="1"/>
  <c r="I2392" i="1" s="1"/>
  <c r="K2610" i="1" a="1"/>
  <c r="K2610" i="1" s="1"/>
  <c r="J2610" i="1" a="1"/>
  <c r="J2610" i="1" s="1"/>
  <c r="I2610" i="1" a="1"/>
  <c r="I2610" i="1" s="1"/>
  <c r="K2253" i="1" a="1"/>
  <c r="K2253" i="1" s="1"/>
  <c r="J2253" i="1" a="1"/>
  <c r="J2253" i="1" s="1"/>
  <c r="I2253" i="1" a="1"/>
  <c r="I2253" i="1" s="1"/>
  <c r="K3104" i="1" a="1"/>
  <c r="K3104" i="1" s="1"/>
  <c r="J3104" i="1" a="1"/>
  <c r="J3104" i="1" s="1"/>
  <c r="I3104" i="1" a="1"/>
  <c r="I3104" i="1" s="1"/>
  <c r="K1474" i="1" a="1"/>
  <c r="K1474" i="1" s="1"/>
  <c r="J1474" i="1" a="1"/>
  <c r="J1474" i="1" s="1"/>
  <c r="I1474" i="1" a="1"/>
  <c r="I1474" i="1" s="1"/>
  <c r="K3667" i="1" a="1"/>
  <c r="K3667" i="1" s="1"/>
  <c r="J3667" i="1" a="1"/>
  <c r="J3667" i="1" s="1"/>
  <c r="I3667" i="1" a="1"/>
  <c r="I3667" i="1" s="1"/>
  <c r="K467" i="1" a="1"/>
  <c r="K467" i="1" s="1"/>
  <c r="J467" i="1" a="1"/>
  <c r="J467" i="1" s="1"/>
  <c r="I467" i="1" a="1"/>
  <c r="I467" i="1" s="1"/>
  <c r="K2229" i="1" a="1"/>
  <c r="K2229" i="1" s="1"/>
  <c r="J2229" i="1" a="1"/>
  <c r="J2229" i="1" s="1"/>
  <c r="I2229" i="1" a="1"/>
  <c r="I2229" i="1" s="1"/>
  <c r="K1688" i="1" a="1"/>
  <c r="K1688" i="1" s="1"/>
  <c r="J1688" i="1" a="1"/>
  <c r="J1688" i="1" s="1"/>
  <c r="I1688" i="1" a="1"/>
  <c r="I1688" i="1" s="1"/>
  <c r="K3349" i="1" a="1"/>
  <c r="K3349" i="1" s="1"/>
  <c r="J3349" i="1" a="1"/>
  <c r="J3349" i="1" s="1"/>
  <c r="I3349" i="1" a="1"/>
  <c r="I3349" i="1" s="1"/>
  <c r="K1490" i="1" a="1"/>
  <c r="K1490" i="1" s="1"/>
  <c r="J1490" i="1" a="1"/>
  <c r="J1490" i="1" s="1"/>
  <c r="I1490" i="1" a="1"/>
  <c r="I1490" i="1" s="1"/>
  <c r="K2139" i="1" a="1"/>
  <c r="K2139" i="1" s="1"/>
  <c r="J2139" i="1" a="1"/>
  <c r="J2139" i="1" s="1"/>
  <c r="I2139" i="1" a="1"/>
  <c r="I2139" i="1" s="1"/>
  <c r="K166" i="1" a="1"/>
  <c r="K166" i="1" s="1"/>
  <c r="J166" i="1" a="1"/>
  <c r="J166" i="1" s="1"/>
  <c r="I166" i="1" a="1"/>
  <c r="I166" i="1" s="1"/>
  <c r="K1144" i="1" a="1"/>
  <c r="K1144" i="1" s="1"/>
  <c r="J1144" i="1" a="1"/>
  <c r="J1144" i="1" s="1"/>
  <c r="I1144" i="1" a="1"/>
  <c r="I1144" i="1" s="1"/>
  <c r="K1882" i="1" a="1"/>
  <c r="K1882" i="1" s="1"/>
  <c r="J1882" i="1" a="1"/>
  <c r="J1882" i="1" s="1"/>
  <c r="I1882" i="1" a="1"/>
  <c r="I1882" i="1" s="1"/>
  <c r="K1707" i="1" a="1"/>
  <c r="K1707" i="1" s="1"/>
  <c r="J1707" i="1" a="1"/>
  <c r="J1707" i="1" s="1"/>
  <c r="I1707" i="1" a="1"/>
  <c r="I1707" i="1" s="1"/>
  <c r="K196" i="1" a="1"/>
  <c r="K196" i="1" s="1"/>
  <c r="J196" i="1" a="1"/>
  <c r="J196" i="1" s="1"/>
  <c r="I196" i="1" a="1"/>
  <c r="I196" i="1" s="1"/>
  <c r="K2757" i="1" a="1"/>
  <c r="K2757" i="1" s="1"/>
  <c r="J2757" i="1" a="1"/>
  <c r="J2757" i="1" s="1"/>
  <c r="I2757" i="1" a="1"/>
  <c r="I2757" i="1" s="1"/>
  <c r="K3239" i="1" a="1"/>
  <c r="K3239" i="1" s="1"/>
  <c r="J3239" i="1" a="1"/>
  <c r="J3239" i="1" s="1"/>
  <c r="I3239" i="1" a="1"/>
  <c r="I3239" i="1" s="1"/>
  <c r="K2982" i="1" a="1"/>
  <c r="K2982" i="1" s="1"/>
  <c r="J2982" i="1" a="1"/>
  <c r="J2982" i="1" s="1"/>
  <c r="I2982" i="1" a="1"/>
  <c r="I2982" i="1" s="1"/>
  <c r="K2986" i="1" a="1"/>
  <c r="K2986" i="1" s="1"/>
  <c r="J2986" i="1" a="1"/>
  <c r="J2986" i="1" s="1"/>
  <c r="I2986" i="1" a="1"/>
  <c r="I2986" i="1" s="1"/>
  <c r="K1185" i="1" a="1"/>
  <c r="K1185" i="1" s="1"/>
  <c r="J1185" i="1" a="1"/>
  <c r="J1185" i="1" s="1"/>
  <c r="I1185" i="1" a="1"/>
  <c r="I1185" i="1" s="1"/>
  <c r="K1499" i="1" a="1"/>
  <c r="K1499" i="1" s="1"/>
  <c r="J1499" i="1" a="1"/>
  <c r="J1499" i="1" s="1"/>
  <c r="I1499" i="1" a="1"/>
  <c r="I1499" i="1" s="1"/>
  <c r="K2937" i="1" a="1"/>
  <c r="K2937" i="1" s="1"/>
  <c r="J2937" i="1" a="1"/>
  <c r="J2937" i="1" s="1"/>
  <c r="I2937" i="1" a="1"/>
  <c r="I2937" i="1" s="1"/>
  <c r="K2485" i="1" a="1"/>
  <c r="K2485" i="1" s="1"/>
  <c r="J2485" i="1" a="1"/>
  <c r="J2485" i="1" s="1"/>
  <c r="I2485" i="1" a="1"/>
  <c r="I2485" i="1" s="1"/>
  <c r="K1926" i="1" a="1"/>
  <c r="K1926" i="1" s="1"/>
  <c r="J1926" i="1" a="1"/>
  <c r="J1926" i="1" s="1"/>
  <c r="I1926" i="1" a="1"/>
  <c r="I1926" i="1" s="1"/>
  <c r="K1886" i="1" a="1"/>
  <c r="K1886" i="1" s="1"/>
  <c r="J1886" i="1" a="1"/>
  <c r="J1886" i="1" s="1"/>
  <c r="I1886" i="1" a="1"/>
  <c r="I1886" i="1" s="1"/>
  <c r="K1883" i="1" a="1"/>
  <c r="K1883" i="1" s="1"/>
  <c r="J1883" i="1" a="1"/>
  <c r="J1883" i="1" s="1"/>
  <c r="I1883" i="1" a="1"/>
  <c r="I1883" i="1" s="1"/>
  <c r="K2256" i="1" a="1"/>
  <c r="K2256" i="1" s="1"/>
  <c r="J2256" i="1" a="1"/>
  <c r="J2256" i="1" s="1"/>
  <c r="I2256" i="1" a="1"/>
  <c r="I2256" i="1" s="1"/>
  <c r="K2740" i="1" a="1"/>
  <c r="K2740" i="1" s="1"/>
  <c r="J2740" i="1" a="1"/>
  <c r="J2740" i="1" s="1"/>
  <c r="I2740" i="1" a="1"/>
  <c r="I2740" i="1" s="1"/>
  <c r="K2507" i="1" a="1"/>
  <c r="K2507" i="1" s="1"/>
  <c r="J2507" i="1" a="1"/>
  <c r="J2507" i="1" s="1"/>
  <c r="I2507" i="1" a="1"/>
  <c r="I2507" i="1" s="1"/>
  <c r="K2207" i="1" a="1"/>
  <c r="K2207" i="1" s="1"/>
  <c r="J2207" i="1" a="1"/>
  <c r="J2207" i="1" s="1"/>
  <c r="I2207" i="1" a="1"/>
  <c r="I2207" i="1" s="1"/>
  <c r="K2199" i="1" a="1"/>
  <c r="K2199" i="1" s="1"/>
  <c r="J2199" i="1" a="1"/>
  <c r="J2199" i="1" s="1"/>
  <c r="I2199" i="1" a="1"/>
  <c r="I2199" i="1" s="1"/>
  <c r="K2754" i="1" a="1"/>
  <c r="K2754" i="1" s="1"/>
  <c r="J2754" i="1" a="1"/>
  <c r="J2754" i="1" s="1"/>
  <c r="I2754" i="1" a="1"/>
  <c r="I2754" i="1" s="1"/>
  <c r="K2194" i="1" a="1"/>
  <c r="K2194" i="1" s="1"/>
  <c r="J2194" i="1" a="1"/>
  <c r="J2194" i="1" s="1"/>
  <c r="I2194" i="1" a="1"/>
  <c r="I2194" i="1" s="1"/>
  <c r="K2755" i="1" a="1"/>
  <c r="K2755" i="1" s="1"/>
  <c r="J2755" i="1" a="1"/>
  <c r="J2755" i="1" s="1"/>
  <c r="I2755" i="1" a="1"/>
  <c r="I2755" i="1" s="1"/>
  <c r="K2743" i="1" a="1"/>
  <c r="K2743" i="1" s="1"/>
  <c r="J2743" i="1" a="1"/>
  <c r="J2743" i="1" s="1"/>
  <c r="I2743" i="1" a="1"/>
  <c r="I2743" i="1" s="1"/>
  <c r="K2939" i="1" a="1"/>
  <c r="K2939" i="1" s="1"/>
  <c r="J2939" i="1" a="1"/>
  <c r="J2939" i="1" s="1"/>
  <c r="I2939" i="1" a="1"/>
  <c r="I2939" i="1" s="1"/>
  <c r="K2762" i="1" a="1"/>
  <c r="K2762" i="1" s="1"/>
  <c r="J2762" i="1" a="1"/>
  <c r="J2762" i="1" s="1"/>
  <c r="I2762" i="1" a="1"/>
  <c r="I2762" i="1" s="1"/>
  <c r="K2574" i="1" a="1"/>
  <c r="K2574" i="1" s="1"/>
  <c r="J2574" i="1" a="1"/>
  <c r="J2574" i="1" s="1"/>
  <c r="I2574" i="1" a="1"/>
  <c r="I2574" i="1" s="1"/>
  <c r="K2670" i="1" a="1"/>
  <c r="K2670" i="1" s="1"/>
  <c r="J2670" i="1" a="1"/>
  <c r="J2670" i="1" s="1"/>
  <c r="I2670" i="1" a="1"/>
  <c r="I2670" i="1" s="1"/>
  <c r="K1837" i="1" a="1"/>
  <c r="K1837" i="1" s="1"/>
  <c r="J1837" i="1" a="1"/>
  <c r="J1837" i="1" s="1"/>
  <c r="I1837" i="1" a="1"/>
  <c r="I1837" i="1" s="1"/>
  <c r="K3085" i="1" a="1"/>
  <c r="K3085" i="1" s="1"/>
  <c r="J3085" i="1" a="1"/>
  <c r="J3085" i="1" s="1"/>
  <c r="I3085" i="1" a="1"/>
  <c r="I3085" i="1" s="1"/>
  <c r="K2916" i="1" a="1"/>
  <c r="K2916" i="1" s="1"/>
  <c r="J2916" i="1" a="1"/>
  <c r="J2916" i="1" s="1"/>
  <c r="I2916" i="1" a="1"/>
  <c r="I2916" i="1" s="1"/>
  <c r="K820" i="1" a="1"/>
  <c r="K820" i="1" s="1"/>
  <c r="J820" i="1" a="1"/>
  <c r="J820" i="1" s="1"/>
  <c r="I820" i="1" a="1"/>
  <c r="I820" i="1" s="1"/>
  <c r="K1997" i="1" a="1"/>
  <c r="K1997" i="1" s="1"/>
  <c r="J1997" i="1" a="1"/>
  <c r="J1997" i="1" s="1"/>
  <c r="I1997" i="1" a="1"/>
  <c r="I1997" i="1" s="1"/>
  <c r="K78" i="1" a="1"/>
  <c r="K78" i="1" s="1"/>
  <c r="J78" i="1" a="1"/>
  <c r="J78" i="1" s="1"/>
  <c r="I78" i="1" a="1"/>
  <c r="I78" i="1" s="1"/>
  <c r="K42" i="1" a="1"/>
  <c r="K42" i="1" s="1"/>
  <c r="J42" i="1" a="1"/>
  <c r="J42" i="1" s="1"/>
  <c r="I42" i="1" a="1"/>
  <c r="I42" i="1" s="1"/>
  <c r="K2614" i="1" a="1"/>
  <c r="K2614" i="1" s="1"/>
  <c r="J2614" i="1" a="1"/>
  <c r="J2614" i="1" s="1"/>
  <c r="I2614" i="1" a="1"/>
  <c r="I2614" i="1" s="1"/>
  <c r="K2095" i="1" a="1"/>
  <c r="K2095" i="1" s="1"/>
  <c r="J2095" i="1" a="1"/>
  <c r="J2095" i="1" s="1"/>
  <c r="I2095" i="1" a="1"/>
  <c r="I2095" i="1" s="1"/>
  <c r="K2994" i="1" a="1"/>
  <c r="K2994" i="1" s="1"/>
  <c r="J2994" i="1" a="1"/>
  <c r="J2994" i="1" s="1"/>
  <c r="I2994" i="1" a="1"/>
  <c r="I2994" i="1" s="1"/>
  <c r="K2648" i="1" a="1"/>
  <c r="K2648" i="1" s="1"/>
  <c r="J2648" i="1" a="1"/>
  <c r="J2648" i="1" s="1"/>
  <c r="I2648" i="1" a="1"/>
  <c r="I2648" i="1" s="1"/>
  <c r="K3428" i="1" a="1"/>
  <c r="K3428" i="1" s="1"/>
  <c r="J3428" i="1" a="1"/>
  <c r="J3428" i="1" s="1"/>
  <c r="I3428" i="1" a="1"/>
  <c r="I3428" i="1" s="1"/>
  <c r="K2334" i="1" a="1"/>
  <c r="K2334" i="1" s="1"/>
  <c r="J2334" i="1" a="1"/>
  <c r="J2334" i="1" s="1"/>
  <c r="I2334" i="1" a="1"/>
  <c r="I2334" i="1" s="1"/>
  <c r="K2721" i="1" a="1"/>
  <c r="K2721" i="1" s="1"/>
  <c r="J2721" i="1" a="1"/>
  <c r="J2721" i="1" s="1"/>
  <c r="I2721" i="1" a="1"/>
  <c r="I2721" i="1" s="1"/>
  <c r="K1923" i="1" a="1"/>
  <c r="K1923" i="1" s="1"/>
  <c r="J1923" i="1" a="1"/>
  <c r="J1923" i="1" s="1"/>
  <c r="I1923" i="1" a="1"/>
  <c r="I1923" i="1" s="1"/>
  <c r="K2371" i="1" a="1"/>
  <c r="K2371" i="1" s="1"/>
  <c r="J2371" i="1" a="1"/>
  <c r="J2371" i="1" s="1"/>
  <c r="I2371" i="1" a="1"/>
  <c r="I2371" i="1" s="1"/>
  <c r="K223" i="1" a="1"/>
  <c r="K223" i="1" s="1"/>
  <c r="J223" i="1" a="1"/>
  <c r="J223" i="1" s="1"/>
  <c r="I223" i="1" a="1"/>
  <c r="I223" i="1" s="1"/>
  <c r="K2462" i="1" a="1"/>
  <c r="K2462" i="1" s="1"/>
  <c r="J2462" i="1" a="1"/>
  <c r="J2462" i="1" s="1"/>
  <c r="I2462" i="1" a="1"/>
  <c r="I2462" i="1" s="1"/>
  <c r="K2760" i="1" a="1"/>
  <c r="K2760" i="1" s="1"/>
  <c r="J2760" i="1" a="1"/>
  <c r="J2760" i="1" s="1"/>
  <c r="I2760" i="1" a="1"/>
  <c r="I2760" i="1" s="1"/>
  <c r="K80" i="1" a="1"/>
  <c r="K80" i="1" s="1"/>
  <c r="J80" i="1" a="1"/>
  <c r="J80" i="1" s="1"/>
  <c r="I80" i="1" a="1"/>
  <c r="I80" i="1" s="1"/>
  <c r="K709" i="1" a="1"/>
  <c r="K709" i="1" s="1"/>
  <c r="J709" i="1" a="1"/>
  <c r="J709" i="1" s="1"/>
  <c r="I709" i="1" a="1"/>
  <c r="I709" i="1" s="1"/>
  <c r="K1924" i="1" a="1"/>
  <c r="K1924" i="1" s="1"/>
  <c r="J1924" i="1" a="1"/>
  <c r="J1924" i="1" s="1"/>
  <c r="I1924" i="1" a="1"/>
  <c r="I1924" i="1" s="1"/>
  <c r="K90" i="1" a="1"/>
  <c r="K90" i="1" s="1"/>
  <c r="J90" i="1" a="1"/>
  <c r="J90" i="1" s="1"/>
  <c r="I90" i="1" a="1"/>
  <c r="I90" i="1" s="1"/>
  <c r="K2900" i="1" a="1"/>
  <c r="K2900" i="1" s="1"/>
  <c r="J2900" i="1" a="1"/>
  <c r="J2900" i="1" s="1"/>
  <c r="I2900" i="1" a="1"/>
  <c r="I2900" i="1" s="1"/>
  <c r="K2918" i="1" a="1"/>
  <c r="K2918" i="1" s="1"/>
  <c r="J2918" i="1" a="1"/>
  <c r="J2918" i="1" s="1"/>
  <c r="I2918" i="1" a="1"/>
  <c r="I2918" i="1" s="1"/>
  <c r="K690" i="1" a="1"/>
  <c r="K690" i="1" s="1"/>
  <c r="J690" i="1" a="1"/>
  <c r="J690" i="1" s="1"/>
  <c r="I690" i="1" a="1"/>
  <c r="I690" i="1" s="1"/>
  <c r="K1305" i="1" a="1"/>
  <c r="K1305" i="1" s="1"/>
  <c r="J1305" i="1" a="1"/>
  <c r="J1305" i="1" s="1"/>
  <c r="I1305" i="1" a="1"/>
  <c r="I1305" i="1" s="1"/>
  <c r="K956" i="1" a="1"/>
  <c r="K956" i="1" s="1"/>
  <c r="J956" i="1" a="1"/>
  <c r="J956" i="1" s="1"/>
  <c r="I956" i="1" a="1"/>
  <c r="I956" i="1" s="1"/>
  <c r="K65" i="1" a="1"/>
  <c r="K65" i="1" s="1"/>
  <c r="J65" i="1" a="1"/>
  <c r="J65" i="1" s="1"/>
  <c r="I65" i="1" a="1"/>
  <c r="I65" i="1" s="1"/>
  <c r="K1877" i="1" a="1"/>
  <c r="K1877" i="1" s="1"/>
  <c r="J1877" i="1" a="1"/>
  <c r="J1877" i="1" s="1"/>
  <c r="I1877" i="1" a="1"/>
  <c r="I1877" i="1" s="1"/>
  <c r="K6" i="1" a="1"/>
  <c r="K6" i="1" s="1"/>
  <c r="J6" i="1" a="1"/>
  <c r="J6" i="1" s="1"/>
  <c r="I6" i="1" a="1"/>
  <c r="I6" i="1" s="1"/>
  <c r="K1441" i="1" a="1"/>
  <c r="K1441" i="1" s="1"/>
  <c r="J1441" i="1" a="1"/>
  <c r="J1441" i="1" s="1"/>
  <c r="I1441" i="1" a="1"/>
  <c r="I1441" i="1" s="1"/>
  <c r="K1504" i="1" a="1"/>
  <c r="K1504" i="1" s="1"/>
  <c r="J1504" i="1" a="1"/>
  <c r="J1504" i="1" s="1"/>
  <c r="I1504" i="1" a="1"/>
  <c r="I1504" i="1" s="1"/>
  <c r="K673" i="1" a="1"/>
  <c r="K673" i="1" s="1"/>
  <c r="J673" i="1" a="1"/>
  <c r="J673" i="1" s="1"/>
  <c r="I673" i="1" a="1"/>
  <c r="I673" i="1" s="1"/>
  <c r="K77" i="1" a="1"/>
  <c r="K77" i="1" s="1"/>
  <c r="J77" i="1" a="1"/>
  <c r="J77" i="1" s="1"/>
  <c r="I77" i="1" a="1"/>
  <c r="I77" i="1" s="1"/>
  <c r="K1189" i="1" a="1"/>
  <c r="K1189" i="1" s="1"/>
  <c r="J1189" i="1" a="1"/>
  <c r="J1189" i="1" s="1"/>
  <c r="I1189" i="1" a="1"/>
  <c r="I1189" i="1" s="1"/>
  <c r="K1675" i="1" a="1"/>
  <c r="K1675" i="1" s="1"/>
  <c r="J1675" i="1" a="1"/>
  <c r="J1675" i="1" s="1"/>
  <c r="I1675" i="1" a="1"/>
  <c r="I1675" i="1" s="1"/>
  <c r="K1467" i="1" a="1"/>
  <c r="K1467" i="1" s="1"/>
  <c r="J1467" i="1" a="1"/>
  <c r="J1467" i="1" s="1"/>
  <c r="I1467" i="1" a="1"/>
  <c r="I1467" i="1" s="1"/>
  <c r="K3112" i="1" a="1"/>
  <c r="K3112" i="1" s="1"/>
  <c r="J3112" i="1" a="1"/>
  <c r="J3112" i="1" s="1"/>
  <c r="I3112" i="1" a="1"/>
  <c r="I3112" i="1" s="1"/>
  <c r="K1689" i="1" a="1"/>
  <c r="K1689" i="1" s="1"/>
  <c r="J1689" i="1" a="1"/>
  <c r="J1689" i="1" s="1"/>
  <c r="I1689" i="1" a="1"/>
  <c r="I1689" i="1" s="1"/>
  <c r="K2654" i="1" a="1"/>
  <c r="K2654" i="1" s="1"/>
  <c r="J2654" i="1" a="1"/>
  <c r="J2654" i="1" s="1"/>
  <c r="I2654" i="1" a="1"/>
  <c r="I2654" i="1" s="1"/>
  <c r="K1726" i="1" a="1"/>
  <c r="K1726" i="1" s="1"/>
  <c r="J1726" i="1" a="1"/>
  <c r="J1726" i="1" s="1"/>
  <c r="I1726" i="1" a="1"/>
  <c r="I1726" i="1" s="1"/>
  <c r="K1789" i="1" a="1"/>
  <c r="K1789" i="1" s="1"/>
  <c r="J1789" i="1" a="1"/>
  <c r="J1789" i="1" s="1"/>
  <c r="I1789" i="1" a="1"/>
  <c r="I1789" i="1" s="1"/>
  <c r="K3665" i="1" a="1"/>
  <c r="K3665" i="1" s="1"/>
  <c r="J3665" i="1" a="1"/>
  <c r="J3665" i="1" s="1"/>
  <c r="I3665" i="1" a="1"/>
  <c r="I3665" i="1" s="1"/>
  <c r="K512" i="1" a="1"/>
  <c r="K512" i="1" s="1"/>
  <c r="J512" i="1" a="1"/>
  <c r="J512" i="1" s="1"/>
  <c r="I512" i="1" a="1"/>
  <c r="I512" i="1" s="1"/>
  <c r="K1593" i="1" a="1"/>
  <c r="K1593" i="1" s="1"/>
  <c r="J1593" i="1" a="1"/>
  <c r="J1593" i="1" s="1"/>
  <c r="I1593" i="1" a="1"/>
  <c r="I1593" i="1" s="1"/>
  <c r="K3283" i="1" a="1"/>
  <c r="K3283" i="1" s="1"/>
  <c r="J3283" i="1" a="1"/>
  <c r="J3283" i="1" s="1"/>
  <c r="I3283" i="1" a="1"/>
  <c r="I3283" i="1" s="1"/>
  <c r="K2645" i="1" a="1"/>
  <c r="K2645" i="1" s="1"/>
  <c r="J2645" i="1" a="1"/>
  <c r="J2645" i="1" s="1"/>
  <c r="I2645" i="1" a="1"/>
  <c r="I2645" i="1" s="1"/>
  <c r="K2689" i="1" a="1"/>
  <c r="K2689" i="1" s="1"/>
  <c r="J2689" i="1" a="1"/>
  <c r="J2689" i="1" s="1"/>
  <c r="I2689" i="1" a="1"/>
  <c r="I2689" i="1" s="1"/>
  <c r="K556" i="1" a="1"/>
  <c r="K556" i="1" s="1"/>
  <c r="J556" i="1" a="1"/>
  <c r="J556" i="1" s="1"/>
  <c r="I556" i="1" a="1"/>
  <c r="I556" i="1" s="1"/>
  <c r="K2791" i="1" a="1"/>
  <c r="K2791" i="1" s="1"/>
  <c r="J2791" i="1" a="1"/>
  <c r="J2791" i="1" s="1"/>
  <c r="I2791" i="1" a="1"/>
  <c r="I2791" i="1" s="1"/>
  <c r="K821" i="1" a="1"/>
  <c r="K821" i="1" s="1"/>
  <c r="J821" i="1" a="1"/>
  <c r="J821" i="1" s="1"/>
  <c r="I821" i="1" a="1"/>
  <c r="I821" i="1" s="1"/>
  <c r="K1085" i="1" a="1"/>
  <c r="K1085" i="1" s="1"/>
  <c r="J1085" i="1" a="1"/>
  <c r="J1085" i="1" s="1"/>
  <c r="I1085" i="1" a="1"/>
  <c r="I1085" i="1" s="1"/>
  <c r="K2001" i="1" a="1"/>
  <c r="K2001" i="1" s="1"/>
  <c r="J2001" i="1" a="1"/>
  <c r="J2001" i="1" s="1"/>
  <c r="I2001" i="1" a="1"/>
  <c r="I2001" i="1" s="1"/>
  <c r="K255" i="1" a="1"/>
  <c r="K255" i="1" s="1"/>
  <c r="J255" i="1" a="1"/>
  <c r="J255" i="1" s="1"/>
  <c r="I255" i="1" a="1"/>
  <c r="I255" i="1" s="1"/>
  <c r="K664" i="1" a="1"/>
  <c r="K664" i="1" s="1"/>
  <c r="J664" i="1" a="1"/>
  <c r="J664" i="1" s="1"/>
  <c r="I664" i="1" a="1"/>
  <c r="I664" i="1" s="1"/>
  <c r="K2947" i="1" a="1"/>
  <c r="K2947" i="1" s="1"/>
  <c r="J2947" i="1" a="1"/>
  <c r="J2947" i="1" s="1"/>
  <c r="I2947" i="1" a="1"/>
  <c r="I2947" i="1" s="1"/>
  <c r="K1607" i="1" a="1"/>
  <c r="K1607" i="1" s="1"/>
  <c r="J1607" i="1" a="1"/>
  <c r="J1607" i="1" s="1"/>
  <c r="I1607" i="1" a="1"/>
  <c r="I1607" i="1" s="1"/>
  <c r="K52" i="1" a="1"/>
  <c r="K52" i="1" s="1"/>
  <c r="J52" i="1" a="1"/>
  <c r="J52" i="1" s="1"/>
  <c r="I52" i="1" a="1"/>
  <c r="I52" i="1" s="1"/>
  <c r="K1594" i="1" a="1"/>
  <c r="K1594" i="1" s="1"/>
  <c r="J1594" i="1" a="1"/>
  <c r="J1594" i="1" s="1"/>
  <c r="I1594" i="1" a="1"/>
  <c r="I1594" i="1" s="1"/>
  <c r="K1652" i="1" a="1"/>
  <c r="K1652" i="1" s="1"/>
  <c r="J1652" i="1" a="1"/>
  <c r="J1652" i="1" s="1"/>
  <c r="I1652" i="1" a="1"/>
  <c r="I1652" i="1" s="1"/>
  <c r="K1922" i="1" a="1"/>
  <c r="K1922" i="1" s="1"/>
  <c r="J1922" i="1" a="1"/>
  <c r="J1922" i="1" s="1"/>
  <c r="I1922" i="1" a="1"/>
  <c r="I1922" i="1" s="1"/>
  <c r="K538" i="1" a="1"/>
  <c r="K538" i="1" s="1"/>
  <c r="J538" i="1" a="1"/>
  <c r="J538" i="1" s="1"/>
  <c r="I538" i="1" a="1"/>
  <c r="I538" i="1" s="1"/>
  <c r="K307" i="1" a="1"/>
  <c r="K307" i="1" s="1"/>
  <c r="J307" i="1" a="1"/>
  <c r="J307" i="1" s="1"/>
  <c r="I307" i="1" a="1"/>
  <c r="I307" i="1" s="1"/>
  <c r="K267" i="1" a="1"/>
  <c r="K267" i="1" s="1"/>
  <c r="J267" i="1" a="1"/>
  <c r="J267" i="1" s="1"/>
  <c r="I267" i="1" a="1"/>
  <c r="I267" i="1" s="1"/>
  <c r="K540" i="1" a="1"/>
  <c r="K540" i="1" s="1"/>
  <c r="J540" i="1" a="1"/>
  <c r="J540" i="1" s="1"/>
  <c r="I540" i="1" a="1"/>
  <c r="I540" i="1" s="1"/>
  <c r="K2071" i="1" a="1"/>
  <c r="K2071" i="1" s="1"/>
  <c r="J2071" i="1" a="1"/>
  <c r="J2071" i="1" s="1"/>
  <c r="I2071" i="1" a="1"/>
  <c r="I2071" i="1" s="1"/>
  <c r="K1343" i="1" a="1"/>
  <c r="K1343" i="1" s="1"/>
  <c r="J1343" i="1" a="1"/>
  <c r="J1343" i="1" s="1"/>
  <c r="I1343" i="1" a="1"/>
  <c r="I1343" i="1" s="1"/>
  <c r="K1312" i="1" a="1"/>
  <c r="K1312" i="1" s="1"/>
  <c r="J1312" i="1" a="1"/>
  <c r="J1312" i="1" s="1"/>
  <c r="I1312" i="1" a="1"/>
  <c r="I1312" i="1" s="1"/>
  <c r="K314" i="1" a="1"/>
  <c r="K314" i="1" s="1"/>
  <c r="J314" i="1" a="1"/>
  <c r="J314" i="1" s="1"/>
  <c r="I314" i="1" a="1"/>
  <c r="I314" i="1" s="1"/>
  <c r="K3531" i="1" a="1"/>
  <c r="K3531" i="1" s="1"/>
  <c r="J3531" i="1" a="1"/>
  <c r="J3531" i="1" s="1"/>
  <c r="I3531" i="1" a="1"/>
  <c r="I3531" i="1" s="1"/>
  <c r="K542" i="1" a="1"/>
  <c r="K542" i="1" s="1"/>
  <c r="J542" i="1" a="1"/>
  <c r="J542" i="1" s="1"/>
  <c r="I542" i="1" a="1"/>
  <c r="I542" i="1" s="1"/>
  <c r="K1313" i="1" a="1"/>
  <c r="K1313" i="1" s="1"/>
  <c r="J1313" i="1" a="1"/>
  <c r="J1313" i="1" s="1"/>
  <c r="I1313" i="1" a="1"/>
  <c r="I1313" i="1" s="1"/>
  <c r="K3554" i="1" a="1"/>
  <c r="K3554" i="1" s="1"/>
  <c r="J3554" i="1" a="1"/>
  <c r="J3554" i="1" s="1"/>
  <c r="I3554" i="1" a="1"/>
  <c r="I3554" i="1" s="1"/>
  <c r="K2588" i="1" a="1"/>
  <c r="K2588" i="1" s="1"/>
  <c r="J2588" i="1" a="1"/>
  <c r="J2588" i="1" s="1"/>
  <c r="I2588" i="1" a="1"/>
  <c r="I2588" i="1" s="1"/>
  <c r="K575" i="1" a="1"/>
  <c r="K575" i="1" s="1"/>
  <c r="J575" i="1" a="1"/>
  <c r="J575" i="1" s="1"/>
  <c r="I575" i="1" a="1"/>
  <c r="I575" i="1" s="1"/>
  <c r="K368" i="1" a="1"/>
  <c r="K368" i="1" s="1"/>
  <c r="J368" i="1" a="1"/>
  <c r="J368" i="1" s="1"/>
  <c r="I368" i="1" a="1"/>
  <c r="I368" i="1" s="1"/>
  <c r="K682" i="1" a="1"/>
  <c r="K682" i="1" s="1"/>
  <c r="J682" i="1" a="1"/>
  <c r="J682" i="1" s="1"/>
  <c r="I682" i="1" a="1"/>
  <c r="I682" i="1" s="1"/>
  <c r="K374" i="1" a="1"/>
  <c r="K374" i="1" s="1"/>
  <c r="J374" i="1" a="1"/>
  <c r="J374" i="1" s="1"/>
  <c r="I374" i="1" a="1"/>
  <c r="I374" i="1" s="1"/>
  <c r="K102" i="1" a="1"/>
  <c r="K102" i="1" s="1"/>
  <c r="J102" i="1" a="1"/>
  <c r="J102" i="1" s="1"/>
  <c r="I102" i="1" a="1"/>
  <c r="I102" i="1" s="1"/>
  <c r="K199" i="1" a="1"/>
  <c r="K199" i="1" s="1"/>
  <c r="J199" i="1" a="1"/>
  <c r="J199" i="1" s="1"/>
  <c r="I199" i="1" a="1"/>
  <c r="I199" i="1" s="1"/>
  <c r="K491" i="1" a="1"/>
  <c r="K491" i="1" s="1"/>
  <c r="J491" i="1" a="1"/>
  <c r="J491" i="1" s="1"/>
  <c r="I491" i="1" a="1"/>
  <c r="I491" i="1" s="1"/>
  <c r="K3167" i="1" a="1"/>
  <c r="K3167" i="1" s="1"/>
  <c r="J3167" i="1" a="1"/>
  <c r="J3167" i="1" s="1"/>
  <c r="I3167" i="1" a="1"/>
  <c r="I3167" i="1" s="1"/>
  <c r="K3025" i="1" a="1"/>
  <c r="K3025" i="1" s="1"/>
  <c r="J3025" i="1" a="1"/>
  <c r="J3025" i="1" s="1"/>
  <c r="I3025" i="1" a="1"/>
  <c r="I3025" i="1" s="1"/>
  <c r="K581" i="1" a="1"/>
  <c r="K581" i="1" s="1"/>
  <c r="J581" i="1" a="1"/>
  <c r="J581" i="1" s="1"/>
  <c r="I581" i="1" a="1"/>
  <c r="I581" i="1" s="1"/>
  <c r="K3415" i="1" a="1"/>
  <c r="K3415" i="1" s="1"/>
  <c r="J3415" i="1" a="1"/>
  <c r="J3415" i="1" s="1"/>
  <c r="I3415" i="1" a="1"/>
  <c r="I3415" i="1" s="1"/>
  <c r="K122" i="1" a="1"/>
  <c r="K122" i="1" s="1"/>
  <c r="J122" i="1" a="1"/>
  <c r="J122" i="1" s="1"/>
  <c r="I122" i="1" a="1"/>
  <c r="I122" i="1" s="1"/>
  <c r="K2206" i="1" a="1"/>
  <c r="K2206" i="1" s="1"/>
  <c r="J2206" i="1" a="1"/>
  <c r="J2206" i="1" s="1"/>
  <c r="I2206" i="1" a="1"/>
  <c r="I2206" i="1" s="1"/>
  <c r="K3795" i="1" a="1"/>
  <c r="K3795" i="1" s="1"/>
  <c r="J3795" i="1" a="1"/>
  <c r="J3795" i="1" s="1"/>
  <c r="I3795" i="1" a="1"/>
  <c r="I3795" i="1" s="1"/>
  <c r="K658" i="1" a="1"/>
  <c r="K658" i="1" s="1"/>
  <c r="J658" i="1" a="1"/>
  <c r="J658" i="1" s="1"/>
  <c r="I658" i="1" a="1"/>
  <c r="I658" i="1" s="1"/>
  <c r="K3226" i="1" a="1"/>
  <c r="K3226" i="1" s="1"/>
  <c r="J3226" i="1" a="1"/>
  <c r="J3226" i="1" s="1"/>
  <c r="I3226" i="1" a="1"/>
  <c r="I3226" i="1" s="1"/>
  <c r="K370" i="1" a="1"/>
  <c r="K370" i="1" s="1"/>
  <c r="J370" i="1" a="1"/>
  <c r="J370" i="1" s="1"/>
  <c r="I370" i="1" a="1"/>
  <c r="I370" i="1" s="1"/>
  <c r="K3256" i="1" a="1"/>
  <c r="K3256" i="1" s="1"/>
  <c r="J3256" i="1" a="1"/>
  <c r="J3256" i="1" s="1"/>
  <c r="I3256" i="1" a="1"/>
  <c r="I3256" i="1" s="1"/>
  <c r="K3245" i="1" a="1"/>
  <c r="K3245" i="1" s="1"/>
  <c r="J3245" i="1" a="1"/>
  <c r="J3245" i="1" s="1"/>
  <c r="I3245" i="1" a="1"/>
  <c r="I3245" i="1" s="1"/>
  <c r="K3243" i="1" a="1"/>
  <c r="K3243" i="1" s="1"/>
  <c r="J3243" i="1" a="1"/>
  <c r="J3243" i="1" s="1"/>
  <c r="I3243" i="1" a="1"/>
  <c r="I3243" i="1" s="1"/>
  <c r="K3244" i="1" a="1"/>
  <c r="K3244" i="1" s="1"/>
  <c r="J3244" i="1" a="1"/>
  <c r="J3244" i="1" s="1"/>
  <c r="I3244" i="1" a="1"/>
  <c r="I3244" i="1" s="1"/>
  <c r="K3241" i="1" a="1"/>
  <c r="K3241" i="1" s="1"/>
  <c r="J3241" i="1" a="1"/>
  <c r="J3241" i="1" s="1"/>
  <c r="I3241" i="1" a="1"/>
  <c r="I3241" i="1" s="1"/>
  <c r="K3242" i="1" a="1"/>
  <c r="K3242" i="1" s="1"/>
  <c r="J3242" i="1" a="1"/>
  <c r="J3242" i="1" s="1"/>
  <c r="I3242" i="1" a="1"/>
  <c r="I3242" i="1" s="1"/>
  <c r="K3234" i="1" a="1"/>
  <c r="K3234" i="1" s="1"/>
  <c r="J3234" i="1" a="1"/>
  <c r="J3234" i="1" s="1"/>
  <c r="I3234" i="1" a="1"/>
  <c r="I3234" i="1" s="1"/>
  <c r="K3236" i="1" a="1"/>
  <c r="K3236" i="1" s="1"/>
  <c r="J3236" i="1" a="1"/>
  <c r="J3236" i="1" s="1"/>
  <c r="I3236" i="1" a="1"/>
  <c r="I3236" i="1" s="1"/>
  <c r="K3228" i="1" a="1"/>
  <c r="K3228" i="1" s="1"/>
  <c r="J3228" i="1" a="1"/>
  <c r="J3228" i="1" s="1"/>
  <c r="I3228" i="1" a="1"/>
  <c r="I3228" i="1" s="1"/>
  <c r="K1292" i="1" a="1"/>
  <c r="K1292" i="1" s="1"/>
  <c r="J1292" i="1" a="1"/>
  <c r="J1292" i="1" s="1"/>
  <c r="I1292" i="1" a="1"/>
  <c r="I1292" i="1" s="1"/>
  <c r="K2328" i="1" a="1"/>
  <c r="K2328" i="1" s="1"/>
  <c r="J2328" i="1" a="1"/>
  <c r="J2328" i="1" s="1"/>
  <c r="I2328" i="1" a="1"/>
  <c r="I2328" i="1" s="1"/>
  <c r="K2336" i="1" a="1"/>
  <c r="K2336" i="1" s="1"/>
  <c r="J2336" i="1" a="1"/>
  <c r="J2336" i="1" s="1"/>
  <c r="I2336" i="1" a="1"/>
  <c r="I2336" i="1" s="1"/>
  <c r="K2333" i="1" a="1"/>
  <c r="K2333" i="1" s="1"/>
  <c r="J2333" i="1" a="1"/>
  <c r="J2333" i="1" s="1"/>
  <c r="I2333" i="1" a="1"/>
  <c r="I2333" i="1" s="1"/>
  <c r="K2338" i="1" a="1"/>
  <c r="K2338" i="1" s="1"/>
  <c r="J2338" i="1" a="1"/>
  <c r="J2338" i="1" s="1"/>
  <c r="I2338" i="1" a="1"/>
  <c r="I2338" i="1" s="1"/>
  <c r="K2331" i="1" a="1"/>
  <c r="K2331" i="1" s="1"/>
  <c r="J2331" i="1" a="1"/>
  <c r="J2331" i="1" s="1"/>
  <c r="I2331" i="1" a="1"/>
  <c r="I2331" i="1" s="1"/>
  <c r="K2330" i="1" a="1"/>
  <c r="K2330" i="1" s="1"/>
  <c r="J2330" i="1" a="1"/>
  <c r="J2330" i="1" s="1"/>
  <c r="I2330" i="1" a="1"/>
  <c r="I2330" i="1" s="1"/>
  <c r="K2332" i="1" a="1"/>
  <c r="K2332" i="1" s="1"/>
  <c r="J2332" i="1" a="1"/>
  <c r="J2332" i="1" s="1"/>
  <c r="I2332" i="1" a="1"/>
  <c r="I2332" i="1" s="1"/>
  <c r="K2312" i="1" a="1"/>
  <c r="K2312" i="1" s="1"/>
  <c r="J2312" i="1" a="1"/>
  <c r="J2312" i="1" s="1"/>
  <c r="I2312" i="1" a="1"/>
  <c r="I2312" i="1" s="1"/>
  <c r="K1027" i="1" a="1"/>
  <c r="K1027" i="1" s="1"/>
  <c r="J1027" i="1" a="1"/>
  <c r="J1027" i="1" s="1"/>
  <c r="I1027" i="1" a="1"/>
  <c r="I1027" i="1" s="1"/>
  <c r="K3547" i="1" a="1"/>
  <c r="K3547" i="1" s="1"/>
  <c r="J3547" i="1" a="1"/>
  <c r="J3547" i="1" s="1"/>
  <c r="I3547" i="1" a="1"/>
  <c r="I3547" i="1" s="1"/>
  <c r="K3539" i="1" a="1"/>
  <c r="K3539" i="1" s="1"/>
  <c r="J3539" i="1" a="1"/>
  <c r="J3539" i="1" s="1"/>
  <c r="I3539" i="1" a="1"/>
  <c r="I3539" i="1" s="1"/>
  <c r="K3540" i="1" a="1"/>
  <c r="K3540" i="1" s="1"/>
  <c r="J3540" i="1" a="1"/>
  <c r="J3540" i="1" s="1"/>
  <c r="I3540" i="1" a="1"/>
  <c r="I3540" i="1" s="1"/>
  <c r="K3536" i="1" a="1"/>
  <c r="K3536" i="1" s="1"/>
  <c r="J3536" i="1" a="1"/>
  <c r="J3536" i="1" s="1"/>
  <c r="I3536" i="1" a="1"/>
  <c r="I3536" i="1" s="1"/>
  <c r="K3537" i="1" a="1"/>
  <c r="K3537" i="1" s="1"/>
  <c r="J3537" i="1" a="1"/>
  <c r="J3537" i="1" s="1"/>
  <c r="I3537" i="1" a="1"/>
  <c r="I3537" i="1" s="1"/>
  <c r="K3529" i="1" a="1"/>
  <c r="K3529" i="1" s="1"/>
  <c r="J3529" i="1" a="1"/>
  <c r="J3529" i="1" s="1"/>
  <c r="I3529" i="1" a="1"/>
  <c r="I3529" i="1" s="1"/>
  <c r="K3527" i="1" a="1"/>
  <c r="K3527" i="1" s="1"/>
  <c r="J3527" i="1" a="1"/>
  <c r="J3527" i="1" s="1"/>
  <c r="I3527" i="1" a="1"/>
  <c r="I3527" i="1" s="1"/>
  <c r="K3521" i="1" a="1"/>
  <c r="K3521" i="1" s="1"/>
  <c r="J3521" i="1" a="1"/>
  <c r="J3521" i="1" s="1"/>
  <c r="I3521" i="1" a="1"/>
  <c r="I3521" i="1" s="1"/>
  <c r="K3514" i="1" a="1"/>
  <c r="K3514" i="1" s="1"/>
  <c r="J3514" i="1" a="1"/>
  <c r="J3514" i="1" s="1"/>
  <c r="I3514" i="1" a="1"/>
  <c r="I3514" i="1" s="1"/>
  <c r="K3515" i="1" a="1"/>
  <c r="K3515" i="1" s="1"/>
  <c r="J3515" i="1" a="1"/>
  <c r="J3515" i="1" s="1"/>
  <c r="I3515" i="1" a="1"/>
  <c r="I3515" i="1" s="1"/>
  <c r="K214" i="1" a="1"/>
  <c r="K214" i="1" s="1"/>
  <c r="J214" i="1" a="1"/>
  <c r="J214" i="1" s="1"/>
  <c r="I214" i="1" a="1"/>
  <c r="I214" i="1" s="1"/>
  <c r="K2548" i="1" a="1"/>
  <c r="K2548" i="1" s="1"/>
  <c r="J2548" i="1" a="1"/>
  <c r="J2548" i="1" s="1"/>
  <c r="I2548" i="1" a="1"/>
  <c r="I2548" i="1" s="1"/>
  <c r="K3075" i="1" a="1"/>
  <c r="K3075" i="1" s="1"/>
  <c r="J3075" i="1" a="1"/>
  <c r="J3075" i="1" s="1"/>
  <c r="I3075" i="1" a="1"/>
  <c r="I3075" i="1" s="1"/>
  <c r="K1034" i="1" a="1"/>
  <c r="K1034" i="1" s="1"/>
  <c r="J1034" i="1" a="1"/>
  <c r="J1034" i="1" s="1"/>
  <c r="I1034" i="1" a="1"/>
  <c r="I1034" i="1" s="1"/>
  <c r="K1818" i="1" a="1"/>
  <c r="K1818" i="1" s="1"/>
  <c r="J1818" i="1" a="1"/>
  <c r="J1818" i="1" s="1"/>
  <c r="I1818" i="1" a="1"/>
  <c r="I1818" i="1" s="1"/>
  <c r="K444" i="1" a="1"/>
  <c r="K444" i="1" s="1"/>
  <c r="J444" i="1" a="1"/>
  <c r="J444" i="1" s="1"/>
  <c r="I444" i="1" a="1"/>
  <c r="I444" i="1" s="1"/>
  <c r="K442" i="1" a="1"/>
  <c r="K442" i="1" s="1"/>
  <c r="J442" i="1" a="1"/>
  <c r="J442" i="1" s="1"/>
  <c r="I442" i="1" a="1"/>
  <c r="I442" i="1" s="1"/>
  <c r="K1433" i="1" a="1"/>
  <c r="K1433" i="1" s="1"/>
  <c r="J1433" i="1" a="1"/>
  <c r="J1433" i="1" s="1"/>
  <c r="I1433" i="1" a="1"/>
  <c r="I1433" i="1" s="1"/>
  <c r="K2249" i="1" a="1"/>
  <c r="K2249" i="1" s="1"/>
  <c r="J2249" i="1" a="1"/>
  <c r="J2249" i="1" s="1"/>
  <c r="I2249" i="1" a="1"/>
  <c r="I2249" i="1" s="1"/>
  <c r="K1683" i="1" a="1"/>
  <c r="K1683" i="1" s="1"/>
  <c r="J1683" i="1" a="1"/>
  <c r="J1683" i="1" s="1"/>
  <c r="I1683" i="1" a="1"/>
  <c r="I1683" i="1" s="1"/>
  <c r="K1116" i="1" a="1"/>
  <c r="K1116" i="1" s="1"/>
  <c r="J1116" i="1" a="1"/>
  <c r="J1116" i="1" s="1"/>
  <c r="I1116" i="1" a="1"/>
  <c r="I1116" i="1" s="1"/>
  <c r="K1304" i="1" a="1"/>
  <c r="K1304" i="1" s="1"/>
  <c r="J1304" i="1" a="1"/>
  <c r="J1304" i="1" s="1"/>
  <c r="I1304" i="1" a="1"/>
  <c r="I1304" i="1" s="1"/>
  <c r="K3178" i="1" a="1"/>
  <c r="K3178" i="1" s="1"/>
  <c r="J3178" i="1" a="1"/>
  <c r="J3178" i="1" s="1"/>
  <c r="I3178" i="1" a="1"/>
  <c r="I3178" i="1" s="1"/>
  <c r="K859" i="1" a="1"/>
  <c r="K859" i="1" s="1"/>
  <c r="J859" i="1" a="1"/>
  <c r="J859" i="1" s="1"/>
  <c r="I859" i="1" a="1"/>
  <c r="I859" i="1" s="1"/>
  <c r="K1366" i="1" a="1"/>
  <c r="K1366" i="1" s="1"/>
  <c r="J1366" i="1" a="1"/>
  <c r="J1366" i="1" s="1"/>
  <c r="I1366" i="1" a="1"/>
  <c r="I1366" i="1" s="1"/>
  <c r="K2611" i="1" a="1"/>
  <c r="K2611" i="1" s="1"/>
  <c r="J2611" i="1" a="1"/>
  <c r="J2611" i="1" s="1"/>
  <c r="I2611" i="1" a="1"/>
  <c r="I2611" i="1" s="1"/>
  <c r="K1285" i="1" a="1"/>
  <c r="K1285" i="1" s="1"/>
  <c r="J1285" i="1" a="1"/>
  <c r="J1285" i="1" s="1"/>
  <c r="I1285" i="1" a="1"/>
  <c r="I1285" i="1" s="1"/>
  <c r="K141" i="1" a="1"/>
  <c r="K141" i="1" s="1"/>
  <c r="J141" i="1" a="1"/>
  <c r="J141" i="1" s="1"/>
  <c r="I141" i="1" a="1"/>
  <c r="I141" i="1" s="1"/>
  <c r="K1024" i="1" a="1"/>
  <c r="K1024" i="1" s="1"/>
  <c r="J1024" i="1" a="1"/>
  <c r="J1024" i="1" s="1"/>
  <c r="I1024" i="1" a="1"/>
  <c r="I1024" i="1" s="1"/>
  <c r="K1309" i="1" a="1"/>
  <c r="K1309" i="1" s="1"/>
  <c r="J1309" i="1" a="1"/>
  <c r="J1309" i="1" s="1"/>
  <c r="I1309" i="1" a="1"/>
  <c r="I1309" i="1" s="1"/>
  <c r="K996" i="1" a="1"/>
  <c r="K996" i="1" s="1"/>
  <c r="J996" i="1" a="1"/>
  <c r="J996" i="1" s="1"/>
  <c r="I996" i="1" a="1"/>
  <c r="I996" i="1" s="1"/>
  <c r="K249" i="1" a="1"/>
  <c r="K249" i="1" s="1"/>
  <c r="J249" i="1" a="1"/>
  <c r="J249" i="1" s="1"/>
  <c r="I249" i="1" a="1"/>
  <c r="I249" i="1" s="1"/>
  <c r="K66" i="1" a="1"/>
  <c r="K66" i="1" s="1"/>
  <c r="J66" i="1" a="1"/>
  <c r="J66" i="1" s="1"/>
  <c r="I66" i="1" a="1"/>
  <c r="I66" i="1" s="1"/>
  <c r="K23" i="1" a="1"/>
  <c r="K23" i="1" s="1"/>
  <c r="J23" i="1" a="1"/>
  <c r="J23" i="1" s="1"/>
  <c r="I23" i="1" a="1"/>
  <c r="I23" i="1" s="1"/>
  <c r="K1283" i="1" a="1"/>
  <c r="K1283" i="1" s="1"/>
  <c r="J1283" i="1" a="1"/>
  <c r="J1283" i="1" s="1"/>
  <c r="I1283" i="1" a="1"/>
  <c r="I1283" i="1" s="1"/>
  <c r="K3688" i="1" a="1"/>
  <c r="K3688" i="1" s="1"/>
  <c r="J3688" i="1" a="1"/>
  <c r="J3688" i="1" s="1"/>
  <c r="I3688" i="1" a="1"/>
  <c r="I3688" i="1" s="1"/>
  <c r="K3744" i="1" a="1"/>
  <c r="K3744" i="1" s="1"/>
  <c r="J3744" i="1" a="1"/>
  <c r="J3744" i="1" s="1"/>
  <c r="I3744" i="1" a="1"/>
  <c r="I3744" i="1" s="1"/>
  <c r="K848" i="1" a="1"/>
  <c r="K848" i="1" s="1"/>
  <c r="J848" i="1" a="1"/>
  <c r="J848" i="1" s="1"/>
  <c r="I848" i="1" a="1"/>
  <c r="I848" i="1" s="1"/>
  <c r="K1743" i="1" a="1"/>
  <c r="K1743" i="1" s="1"/>
  <c r="J1743" i="1" a="1"/>
  <c r="J1743" i="1" s="1"/>
  <c r="I1743" i="1" a="1"/>
  <c r="I1743" i="1" s="1"/>
  <c r="K331" i="1" a="1"/>
  <c r="K331" i="1" s="1"/>
  <c r="J331" i="1" a="1"/>
  <c r="J331" i="1" s="1"/>
  <c r="I331" i="1" a="1"/>
  <c r="I331" i="1" s="1"/>
  <c r="K2552" i="1" a="1"/>
  <c r="K2552" i="1" s="1"/>
  <c r="J2552" i="1" a="1"/>
  <c r="J2552" i="1" s="1"/>
  <c r="I2552" i="1" a="1"/>
  <c r="I2552" i="1" s="1"/>
  <c r="K3811" i="1" a="1"/>
  <c r="K3811" i="1" s="1"/>
  <c r="J3811" i="1" a="1"/>
  <c r="J3811" i="1" s="1"/>
  <c r="I3811" i="1" a="1"/>
  <c r="I3811" i="1" s="1"/>
  <c r="K2850" i="1" a="1"/>
  <c r="K2850" i="1" s="1"/>
  <c r="J2850" i="1" a="1"/>
  <c r="J2850" i="1" s="1"/>
  <c r="I2850" i="1" a="1"/>
  <c r="I2850" i="1" s="1"/>
  <c r="K719" i="1" a="1"/>
  <c r="K719" i="1" s="1"/>
  <c r="J719" i="1" a="1"/>
  <c r="J719" i="1" s="1"/>
  <c r="I719" i="1" a="1"/>
  <c r="I719" i="1" s="1"/>
  <c r="K2381" i="1" a="1"/>
  <c r="K2381" i="1" s="1"/>
  <c r="J2381" i="1" a="1"/>
  <c r="J2381" i="1" s="1"/>
  <c r="I2381" i="1" a="1"/>
  <c r="I2381" i="1" s="1"/>
  <c r="K992" i="1" a="1"/>
  <c r="K992" i="1" s="1"/>
  <c r="J992" i="1" a="1"/>
  <c r="J992" i="1" s="1"/>
  <c r="I992" i="1" a="1"/>
  <c r="I992" i="1" s="1"/>
  <c r="K1026" i="1" a="1"/>
  <c r="K1026" i="1" s="1"/>
  <c r="J1026" i="1" a="1"/>
  <c r="J1026" i="1" s="1"/>
  <c r="I1026" i="1" a="1"/>
  <c r="I1026" i="1" s="1"/>
  <c r="K3829" i="1" a="1"/>
  <c r="K3829" i="1" s="1"/>
  <c r="J3829" i="1" a="1"/>
  <c r="J3829" i="1" s="1"/>
  <c r="I3829" i="1" a="1"/>
  <c r="I3829" i="1" s="1"/>
  <c r="K1247" i="1" a="1"/>
  <c r="K1247" i="1" s="1"/>
  <c r="J1247" i="1" a="1"/>
  <c r="J1247" i="1" s="1"/>
  <c r="I1247" i="1" a="1"/>
  <c r="I1247" i="1" s="1"/>
  <c r="K1756" i="1" a="1"/>
  <c r="K1756" i="1" s="1"/>
  <c r="J1756" i="1" a="1"/>
  <c r="J1756" i="1" s="1"/>
  <c r="I1756" i="1" a="1"/>
  <c r="I1756" i="1" s="1"/>
  <c r="K1713" i="1" a="1"/>
  <c r="K1713" i="1" s="1"/>
  <c r="J1713" i="1" a="1"/>
  <c r="J1713" i="1" s="1"/>
  <c r="I1713" i="1" a="1"/>
  <c r="I1713" i="1" s="1"/>
  <c r="K2226" i="1" a="1"/>
  <c r="K2226" i="1" s="1"/>
  <c r="J2226" i="1" a="1"/>
  <c r="J2226" i="1" s="1"/>
  <c r="I2226" i="1" a="1"/>
  <c r="I2226" i="1" s="1"/>
  <c r="K2597" i="1" a="1"/>
  <c r="K2597" i="1" s="1"/>
  <c r="J2597" i="1" a="1"/>
  <c r="J2597" i="1" s="1"/>
  <c r="I2597" i="1" a="1"/>
  <c r="I2597" i="1" s="1"/>
  <c r="K1350" i="1" a="1"/>
  <c r="K1350" i="1" s="1"/>
  <c r="J1350" i="1" a="1"/>
  <c r="J1350" i="1" s="1"/>
  <c r="I1350" i="1" a="1"/>
  <c r="I1350" i="1" s="1"/>
  <c r="K1952" i="1" a="1"/>
  <c r="K1952" i="1" s="1"/>
  <c r="J1952" i="1" a="1"/>
  <c r="J1952" i="1" s="1"/>
  <c r="I1952" i="1" a="1"/>
  <c r="I1952" i="1" s="1"/>
  <c r="K3462" i="1" a="1"/>
  <c r="K3462" i="1" s="1"/>
  <c r="J3462" i="1" a="1"/>
  <c r="J3462" i="1" s="1"/>
  <c r="I3462" i="1" a="1"/>
  <c r="I3462" i="1" s="1"/>
  <c r="K3783" i="1" a="1"/>
  <c r="K3783" i="1" s="1"/>
  <c r="J3783" i="1" a="1"/>
  <c r="J3783" i="1" s="1"/>
  <c r="I3783" i="1" a="1"/>
  <c r="I3783" i="1" s="1"/>
  <c r="K3779" i="1" a="1"/>
  <c r="K3779" i="1" s="1"/>
  <c r="J3779" i="1" a="1"/>
  <c r="J3779" i="1" s="1"/>
  <c r="I3779" i="1" a="1"/>
  <c r="I3779" i="1" s="1"/>
  <c r="K1429" i="1" a="1"/>
  <c r="K1429" i="1" s="1"/>
  <c r="J1429" i="1" a="1"/>
  <c r="J1429" i="1" s="1"/>
  <c r="I1429" i="1" a="1"/>
  <c r="I1429" i="1" s="1"/>
  <c r="K3840" i="1" a="1"/>
  <c r="K3840" i="1" s="1"/>
  <c r="J3840" i="1" a="1"/>
  <c r="J3840" i="1" s="1"/>
  <c r="I3840" i="1" a="1"/>
  <c r="I3840" i="1" s="1"/>
  <c r="K2009" i="1" a="1"/>
  <c r="K2009" i="1" s="1"/>
  <c r="J2009" i="1" a="1"/>
  <c r="J2009" i="1" s="1"/>
  <c r="I2009" i="1" a="1"/>
  <c r="I2009" i="1" s="1"/>
  <c r="K3784" i="1" a="1"/>
  <c r="K3784" i="1" s="1"/>
  <c r="J3784" i="1" a="1"/>
  <c r="J3784" i="1" s="1"/>
  <c r="I3784" i="1" a="1"/>
  <c r="I3784" i="1" s="1"/>
  <c r="K3069" i="1" a="1"/>
  <c r="K3069" i="1" s="1"/>
  <c r="J3069" i="1" a="1"/>
  <c r="J3069" i="1" s="1"/>
  <c r="I3069" i="1" a="1"/>
  <c r="I3069" i="1" s="1"/>
  <c r="K1835" i="1" a="1"/>
  <c r="K1835" i="1" s="1"/>
  <c r="J1835" i="1" a="1"/>
  <c r="J1835" i="1" s="1"/>
  <c r="I1835" i="1" a="1"/>
  <c r="I1835" i="1" s="1"/>
  <c r="K1259" i="1" a="1"/>
  <c r="K1259" i="1" s="1"/>
  <c r="J1259" i="1" a="1"/>
  <c r="J1259" i="1" s="1"/>
  <c r="I1259" i="1" a="1"/>
  <c r="I1259" i="1" s="1"/>
  <c r="K3505" i="1" a="1"/>
  <c r="K3505" i="1" s="1"/>
  <c r="J3505" i="1" a="1"/>
  <c r="J3505" i="1" s="1"/>
  <c r="I3505" i="1" a="1"/>
  <c r="I3505" i="1" s="1"/>
  <c r="K1602" i="1" a="1"/>
  <c r="K1602" i="1" s="1"/>
  <c r="J1602" i="1" a="1"/>
  <c r="J1602" i="1" s="1"/>
  <c r="I1602" i="1" a="1"/>
  <c r="I1602" i="1" s="1"/>
  <c r="K1481" i="1" a="1"/>
  <c r="K1481" i="1" s="1"/>
  <c r="J1481" i="1" a="1"/>
  <c r="J1481" i="1" s="1"/>
  <c r="I1481" i="1" a="1"/>
  <c r="I1481" i="1" s="1"/>
  <c r="K2089" i="1" a="1"/>
  <c r="K2089" i="1" s="1"/>
  <c r="J2089" i="1" a="1"/>
  <c r="J2089" i="1" s="1"/>
  <c r="I2089" i="1" a="1"/>
  <c r="I2089" i="1" s="1"/>
  <c r="K3839" i="1" a="1"/>
  <c r="K3839" i="1" s="1"/>
  <c r="J3839" i="1" a="1"/>
  <c r="J3839" i="1" s="1"/>
  <c r="I3839" i="1" a="1"/>
  <c r="I3839" i="1" s="1"/>
  <c r="K993" i="1" a="1"/>
  <c r="K993" i="1" s="1"/>
  <c r="J993" i="1" a="1"/>
  <c r="J993" i="1" s="1"/>
  <c r="I993" i="1" a="1"/>
  <c r="I993" i="1" s="1"/>
  <c r="K1044" i="1" a="1"/>
  <c r="K1044" i="1" s="1"/>
  <c r="J1044" i="1" a="1"/>
  <c r="J1044" i="1" s="1"/>
  <c r="I1044" i="1" a="1"/>
  <c r="I1044" i="1" s="1"/>
  <c r="K1373" i="1" a="1"/>
  <c r="K1373" i="1" s="1"/>
  <c r="J1373" i="1" a="1"/>
  <c r="J1373" i="1" s="1"/>
  <c r="I1373" i="1" a="1"/>
  <c r="I1373" i="1" s="1"/>
  <c r="K1017" i="1" a="1"/>
  <c r="K1017" i="1" s="1"/>
  <c r="J1017" i="1" a="1"/>
  <c r="J1017" i="1" s="1"/>
  <c r="I1017" i="1" a="1"/>
  <c r="I1017" i="1" s="1"/>
  <c r="K70" i="1" a="1"/>
  <c r="K70" i="1" s="1"/>
  <c r="J70" i="1" a="1"/>
  <c r="J70" i="1" s="1"/>
  <c r="I70" i="1" a="1"/>
  <c r="I70" i="1" s="1"/>
  <c r="K3807" i="1" a="1"/>
  <c r="K3807" i="1" s="1"/>
  <c r="J3807" i="1" a="1"/>
  <c r="J3807" i="1" s="1"/>
  <c r="I3807" i="1" a="1"/>
  <c r="I3807" i="1" s="1"/>
  <c r="K103" i="1" a="1"/>
  <c r="K103" i="1" s="1"/>
  <c r="J103" i="1" a="1"/>
  <c r="J103" i="1" s="1"/>
  <c r="I103" i="1" a="1"/>
  <c r="I103" i="1" s="1"/>
  <c r="K577" i="1" a="1"/>
  <c r="K577" i="1" s="1"/>
  <c r="J577" i="1" a="1"/>
  <c r="J577" i="1" s="1"/>
  <c r="I577" i="1" a="1"/>
  <c r="I577" i="1" s="1"/>
  <c r="K1491" i="1" a="1"/>
  <c r="K1491" i="1" s="1"/>
  <c r="J1491" i="1" a="1"/>
  <c r="J1491" i="1" s="1"/>
  <c r="I1491" i="1" a="1"/>
  <c r="I1491" i="1" s="1"/>
  <c r="K829" i="1" a="1"/>
  <c r="K829" i="1" s="1"/>
  <c r="J829" i="1" a="1"/>
  <c r="J829" i="1" s="1"/>
  <c r="I829" i="1" a="1"/>
  <c r="I829" i="1" s="1"/>
  <c r="K561" i="1" a="1"/>
  <c r="K561" i="1" s="1"/>
  <c r="J561" i="1" a="1"/>
  <c r="J561" i="1" s="1"/>
  <c r="I561" i="1" a="1"/>
  <c r="I561" i="1" s="1"/>
  <c r="K329" i="1" a="1"/>
  <c r="K329" i="1" s="1"/>
  <c r="J329" i="1" a="1"/>
  <c r="J329" i="1" s="1"/>
  <c r="I329" i="1" a="1"/>
  <c r="I329" i="1" s="1"/>
  <c r="K650" i="1" a="1"/>
  <c r="K650" i="1" s="1"/>
  <c r="J650" i="1" a="1"/>
  <c r="J650" i="1" s="1"/>
  <c r="I650" i="1" a="1"/>
  <c r="I650" i="1" s="1"/>
  <c r="K3310" i="1" a="1"/>
  <c r="K3310" i="1" s="1"/>
  <c r="J3310" i="1" a="1"/>
  <c r="J3310" i="1" s="1"/>
  <c r="I3310" i="1" a="1"/>
  <c r="I3310" i="1" s="1"/>
  <c r="K497" i="1" a="1"/>
  <c r="K497" i="1" s="1"/>
  <c r="J497" i="1" a="1"/>
  <c r="J497" i="1" s="1"/>
  <c r="I497" i="1" a="1"/>
  <c r="I497" i="1" s="1"/>
  <c r="K1294" i="1" a="1"/>
  <c r="K1294" i="1" s="1"/>
  <c r="J1294" i="1" a="1"/>
  <c r="J1294" i="1" s="1"/>
  <c r="I1294" i="1" a="1"/>
  <c r="I1294" i="1" s="1"/>
  <c r="K2409" i="1" a="1"/>
  <c r="K2409" i="1" s="1"/>
  <c r="J2409" i="1" a="1"/>
  <c r="J2409" i="1" s="1"/>
  <c r="I2409" i="1" a="1"/>
  <c r="I2409" i="1" s="1"/>
  <c r="K3429" i="1" a="1"/>
  <c r="K3429" i="1" s="1"/>
  <c r="J3429" i="1" a="1"/>
  <c r="J3429" i="1" s="1"/>
  <c r="I3429" i="1" a="1"/>
  <c r="I3429" i="1" s="1"/>
  <c r="K3439" i="1" a="1"/>
  <c r="K3439" i="1" s="1"/>
  <c r="J3439" i="1" a="1"/>
  <c r="J3439" i="1" s="1"/>
  <c r="I3439" i="1" a="1"/>
  <c r="I3439" i="1" s="1"/>
  <c r="K2093" i="1" a="1"/>
  <c r="K2093" i="1" s="1"/>
  <c r="J2093" i="1" a="1"/>
  <c r="J2093" i="1" s="1"/>
  <c r="I2093" i="1" a="1"/>
  <c r="I2093" i="1" s="1"/>
  <c r="K3440" i="1" a="1"/>
  <c r="K3440" i="1" s="1"/>
  <c r="J3440" i="1" a="1"/>
  <c r="J3440" i="1" s="1"/>
  <c r="I3440" i="1" a="1"/>
  <c r="I3440" i="1" s="1"/>
  <c r="K411" i="1" a="1"/>
  <c r="K411" i="1" s="1"/>
  <c r="J411" i="1" a="1"/>
  <c r="J411" i="1" s="1"/>
  <c r="I411" i="1" a="1"/>
  <c r="I411" i="1" s="1"/>
  <c r="K1543" i="1" a="1"/>
  <c r="K1543" i="1" s="1"/>
  <c r="J1543" i="1" a="1"/>
  <c r="J1543" i="1" s="1"/>
  <c r="I1543" i="1" a="1"/>
  <c r="I1543" i="1" s="1"/>
  <c r="K2682" i="1" a="1"/>
  <c r="K2682" i="1" s="1"/>
  <c r="J2682" i="1" a="1"/>
  <c r="J2682" i="1" s="1"/>
  <c r="I2682" i="1" a="1"/>
  <c r="I2682" i="1" s="1"/>
  <c r="K568" i="1" a="1"/>
  <c r="K568" i="1" s="1"/>
  <c r="J568" i="1" a="1"/>
  <c r="J568" i="1" s="1"/>
  <c r="I568" i="1" a="1"/>
  <c r="I568" i="1" s="1"/>
  <c r="K3099" i="1" a="1"/>
  <c r="K3099" i="1" s="1"/>
  <c r="J3099" i="1" a="1"/>
  <c r="J3099" i="1" s="1"/>
  <c r="I3099" i="1" a="1"/>
  <c r="I3099" i="1" s="1"/>
  <c r="K1821" i="1" a="1"/>
  <c r="K1821" i="1" s="1"/>
  <c r="J1821" i="1" a="1"/>
  <c r="J1821" i="1" s="1"/>
  <c r="I1821" i="1" a="1"/>
  <c r="I1821" i="1" s="1"/>
  <c r="K3127" i="1" a="1"/>
  <c r="K3127" i="1" s="1"/>
  <c r="J3127" i="1" a="1"/>
  <c r="J3127" i="1" s="1"/>
  <c r="I3127" i="1" a="1"/>
  <c r="I3127" i="1" s="1"/>
  <c r="K621" i="1" a="1"/>
  <c r="K621" i="1" s="1"/>
  <c r="J621" i="1" a="1"/>
  <c r="J621" i="1" s="1"/>
  <c r="I621" i="1" a="1"/>
  <c r="I621" i="1" s="1"/>
  <c r="K2257" i="1" a="1"/>
  <c r="K2257" i="1" s="1"/>
  <c r="J2257" i="1" a="1"/>
  <c r="J2257" i="1" s="1"/>
  <c r="I2257" i="1" a="1"/>
  <c r="I2257" i="1" s="1"/>
  <c r="K2233" i="1" a="1"/>
  <c r="K2233" i="1" s="1"/>
  <c r="J2233" i="1" a="1"/>
  <c r="J2233" i="1" s="1"/>
  <c r="I2233" i="1" a="1"/>
  <c r="I2233" i="1" s="1"/>
  <c r="K1465" i="1" a="1"/>
  <c r="K1465" i="1" s="1"/>
  <c r="J1465" i="1" a="1"/>
  <c r="J1465" i="1" s="1"/>
  <c r="I1465" i="1" a="1"/>
  <c r="I1465" i="1" s="1"/>
  <c r="K2241" i="1" a="1"/>
  <c r="K2241" i="1" s="1"/>
  <c r="J2241" i="1" a="1"/>
  <c r="J2241" i="1" s="1"/>
  <c r="I2241" i="1" a="1"/>
  <c r="I2241" i="1" s="1"/>
  <c r="K1018" i="1" a="1"/>
  <c r="K1018" i="1" s="1"/>
  <c r="J1018" i="1" a="1"/>
  <c r="J1018" i="1" s="1"/>
  <c r="I1018" i="1" a="1"/>
  <c r="I1018" i="1" s="1"/>
  <c r="K1175" i="1" a="1"/>
  <c r="K1175" i="1" s="1"/>
  <c r="J1175" i="1" a="1"/>
  <c r="J1175" i="1" s="1"/>
  <c r="I1175" i="1" a="1"/>
  <c r="I1175" i="1" s="1"/>
  <c r="K580" i="1" a="1"/>
  <c r="K580" i="1" s="1"/>
  <c r="J580" i="1" a="1"/>
  <c r="J580" i="1" s="1"/>
  <c r="I580" i="1" a="1"/>
  <c r="I580" i="1" s="1"/>
  <c r="K589" i="1" a="1"/>
  <c r="K589" i="1" s="1"/>
  <c r="J589" i="1" a="1"/>
  <c r="J589" i="1" s="1"/>
  <c r="I589" i="1" a="1"/>
  <c r="I589" i="1" s="1"/>
  <c r="K16" i="1" a="1"/>
  <c r="K16" i="1" s="1"/>
  <c r="J16" i="1" a="1"/>
  <c r="J16" i="1" s="1"/>
  <c r="I16" i="1" a="1"/>
  <c r="I16" i="1" s="1"/>
  <c r="K2396" i="1" a="1"/>
  <c r="K2396" i="1" s="1"/>
  <c r="J2396" i="1" a="1"/>
  <c r="J2396" i="1" s="1"/>
  <c r="I2396" i="1" a="1"/>
  <c r="I2396" i="1" s="1"/>
  <c r="K1162" i="1" a="1"/>
  <c r="K1162" i="1" s="1"/>
  <c r="J1162" i="1" a="1"/>
  <c r="J1162" i="1" s="1"/>
  <c r="I1162" i="1" a="1"/>
  <c r="I1162" i="1" s="1"/>
  <c r="K1495" i="1" a="1"/>
  <c r="K1495" i="1" s="1"/>
  <c r="J1495" i="1" a="1"/>
  <c r="J1495" i="1" s="1"/>
  <c r="I1495" i="1" a="1"/>
  <c r="I1495" i="1" s="1"/>
  <c r="K417" i="1" a="1"/>
  <c r="K417" i="1" s="1"/>
  <c r="J417" i="1" a="1"/>
  <c r="J417" i="1" s="1"/>
  <c r="I417" i="1" a="1"/>
  <c r="I417" i="1" s="1"/>
  <c r="K1812" i="1" a="1"/>
  <c r="K1812" i="1" s="1"/>
  <c r="J1812" i="1" a="1"/>
  <c r="J1812" i="1" s="1"/>
  <c r="I1812" i="1" a="1"/>
  <c r="I1812" i="1" s="1"/>
  <c r="K3314" i="1" a="1"/>
  <c r="K3314" i="1" s="1"/>
  <c r="J3314" i="1" a="1"/>
  <c r="J3314" i="1" s="1"/>
  <c r="I3314" i="1" a="1"/>
  <c r="I3314" i="1" s="1"/>
  <c r="K2131" i="1" a="1"/>
  <c r="K2131" i="1" s="1"/>
  <c r="J2131" i="1" a="1"/>
  <c r="J2131" i="1" s="1"/>
  <c r="I2131" i="1" a="1"/>
  <c r="I2131" i="1" s="1"/>
  <c r="K685" i="1" a="1"/>
  <c r="K685" i="1" s="1"/>
  <c r="J685" i="1" a="1"/>
  <c r="J685" i="1" s="1"/>
  <c r="I685" i="1" a="1"/>
  <c r="I685" i="1" s="1"/>
  <c r="K1008" i="1" a="1"/>
  <c r="K1008" i="1" s="1"/>
  <c r="J1008" i="1" a="1"/>
  <c r="J1008" i="1" s="1"/>
  <c r="I1008" i="1" a="1"/>
  <c r="I1008" i="1" s="1"/>
  <c r="K36" i="1" a="1"/>
  <c r="K36" i="1" s="1"/>
  <c r="J36" i="1" a="1"/>
  <c r="J36" i="1" s="1"/>
  <c r="I36" i="1" a="1"/>
  <c r="I36" i="1" s="1"/>
  <c r="K37" i="1" a="1"/>
  <c r="K37" i="1" s="1"/>
  <c r="J37" i="1" a="1"/>
  <c r="J37" i="1" s="1"/>
  <c r="I37" i="1" a="1"/>
  <c r="I37" i="1" s="1"/>
  <c r="K1289" i="1" a="1"/>
  <c r="K1289" i="1" s="1"/>
  <c r="J1289" i="1" a="1"/>
  <c r="J1289" i="1" s="1"/>
  <c r="I1289" i="1" a="1"/>
  <c r="I1289" i="1" s="1"/>
  <c r="K2244" i="1" a="1"/>
  <c r="K2244" i="1" s="1"/>
  <c r="J2244" i="1" a="1"/>
  <c r="J2244" i="1" s="1"/>
  <c r="I2244" i="1" a="1"/>
  <c r="I2244" i="1" s="1"/>
  <c r="K2447" i="1" a="1"/>
  <c r="K2447" i="1" s="1"/>
  <c r="J2447" i="1" a="1"/>
  <c r="J2447" i="1" s="1"/>
  <c r="I2447" i="1" a="1"/>
  <c r="I2447" i="1" s="1"/>
  <c r="K880" i="1" a="1"/>
  <c r="K880" i="1" s="1"/>
  <c r="J880" i="1" a="1"/>
  <c r="J880" i="1" s="1"/>
  <c r="I880" i="1" a="1"/>
  <c r="I880" i="1" s="1"/>
  <c r="K2945" i="1" a="1"/>
  <c r="K2945" i="1" s="1"/>
  <c r="J2945" i="1" a="1"/>
  <c r="J2945" i="1" s="1"/>
  <c r="I2945" i="1" a="1"/>
  <c r="I2945" i="1" s="1"/>
  <c r="K1483" i="1" a="1"/>
  <c r="K1483" i="1" s="1"/>
  <c r="J1483" i="1" a="1"/>
  <c r="J1483" i="1" s="1"/>
  <c r="I1483" i="1" a="1"/>
  <c r="I1483" i="1" s="1"/>
  <c r="K803" i="1" a="1"/>
  <c r="K803" i="1" s="1"/>
  <c r="J803" i="1" a="1"/>
  <c r="J803" i="1" s="1"/>
  <c r="I803" i="1" a="1"/>
  <c r="I803" i="1" s="1"/>
  <c r="K2792" i="1" a="1"/>
  <c r="K2792" i="1" s="1"/>
  <c r="J2792" i="1" a="1"/>
  <c r="J2792" i="1" s="1"/>
  <c r="I2792" i="1" a="1"/>
  <c r="I2792" i="1" s="1"/>
  <c r="K3835" i="1" a="1"/>
  <c r="K3835" i="1" s="1"/>
  <c r="J3835" i="1" a="1"/>
  <c r="J3835" i="1" s="1"/>
  <c r="I3835" i="1" a="1"/>
  <c r="I3835" i="1" s="1"/>
  <c r="K3611" i="1" a="1"/>
  <c r="K3611" i="1" s="1"/>
  <c r="J3611" i="1" a="1"/>
  <c r="J3611" i="1" s="1"/>
  <c r="I3611" i="1" a="1"/>
  <c r="I3611" i="1" s="1"/>
  <c r="K3718" i="1" a="1"/>
  <c r="K3718" i="1" s="1"/>
  <c r="J3718" i="1" a="1"/>
  <c r="J3718" i="1" s="1"/>
  <c r="I3718" i="1" a="1"/>
  <c r="I3718" i="1" s="1"/>
  <c r="K3499" i="1" a="1"/>
  <c r="K3499" i="1" s="1"/>
  <c r="J3499" i="1" a="1"/>
  <c r="J3499" i="1" s="1"/>
  <c r="I3499" i="1" a="1"/>
  <c r="I3499" i="1" s="1"/>
  <c r="K1037" i="1" a="1"/>
  <c r="K1037" i="1" s="1"/>
  <c r="J1037" i="1" a="1"/>
  <c r="J1037" i="1" s="1"/>
  <c r="I1037" i="1" a="1"/>
  <c r="I1037" i="1" s="1"/>
  <c r="K3714" i="1" a="1"/>
  <c r="K3714" i="1" s="1"/>
  <c r="J3714" i="1" a="1"/>
  <c r="J3714" i="1" s="1"/>
  <c r="I3714" i="1" a="1"/>
  <c r="I3714" i="1" s="1"/>
  <c r="K3399" i="1" a="1"/>
  <c r="K3399" i="1" s="1"/>
  <c r="J3399" i="1" a="1"/>
  <c r="J3399" i="1" s="1"/>
  <c r="I3399" i="1" a="1"/>
  <c r="I3399" i="1" s="1"/>
  <c r="K3662" i="1" a="1"/>
  <c r="K3662" i="1" s="1"/>
  <c r="J3662" i="1" a="1"/>
  <c r="J3662" i="1" s="1"/>
  <c r="I3662" i="1" a="1"/>
  <c r="I3662" i="1" s="1"/>
  <c r="K3192" i="1" a="1"/>
  <c r="K3192" i="1" s="1"/>
  <c r="J3192" i="1" a="1"/>
  <c r="J3192" i="1" s="1"/>
  <c r="I3192" i="1" a="1"/>
  <c r="I3192" i="1" s="1"/>
  <c r="K3707" i="1" a="1"/>
  <c r="K3707" i="1" s="1"/>
  <c r="J3707" i="1" a="1"/>
  <c r="J3707" i="1" s="1"/>
  <c r="I3707" i="1" a="1"/>
  <c r="I3707" i="1" s="1"/>
  <c r="K3716" i="1" a="1"/>
  <c r="K3716" i="1" s="1"/>
  <c r="J3716" i="1" a="1"/>
  <c r="J3716" i="1" s="1"/>
  <c r="I3716" i="1" a="1"/>
  <c r="I3716" i="1" s="1"/>
  <c r="K3444" i="1" a="1"/>
  <c r="K3444" i="1" s="1"/>
  <c r="J3444" i="1" a="1"/>
  <c r="J3444" i="1" s="1"/>
  <c r="I3444" i="1" a="1"/>
  <c r="I3444" i="1" s="1"/>
  <c r="K2647" i="1" a="1"/>
  <c r="K2647" i="1" s="1"/>
  <c r="J2647" i="1" a="1"/>
  <c r="J2647" i="1" s="1"/>
  <c r="I2647" i="1" a="1"/>
  <c r="I2647" i="1" s="1"/>
  <c r="K3606" i="1" a="1"/>
  <c r="K3606" i="1" s="1"/>
  <c r="J3606" i="1" a="1"/>
  <c r="J3606" i="1" s="1"/>
  <c r="I3606" i="1" a="1"/>
  <c r="I3606" i="1" s="1"/>
  <c r="K3362" i="1" a="1"/>
  <c r="K3362" i="1" s="1"/>
  <c r="J3362" i="1" a="1"/>
  <c r="J3362" i="1" s="1"/>
  <c r="I3362" i="1" a="1"/>
  <c r="I3362" i="1" s="1"/>
  <c r="K3648" i="1" a="1"/>
  <c r="K3648" i="1" s="1"/>
  <c r="J3648" i="1" a="1"/>
  <c r="J3648" i="1" s="1"/>
  <c r="I3648" i="1" a="1"/>
  <c r="I3648" i="1" s="1"/>
  <c r="K3176" i="1" a="1"/>
  <c r="K3176" i="1" s="1"/>
  <c r="J3176" i="1" a="1"/>
  <c r="J3176" i="1" s="1"/>
  <c r="I3176" i="1" a="1"/>
  <c r="I3176" i="1" s="1"/>
  <c r="K1054" i="1" a="1"/>
  <c r="K1054" i="1" s="1"/>
  <c r="J1054" i="1" a="1"/>
  <c r="J1054" i="1" s="1"/>
  <c r="I1054" i="1" a="1"/>
  <c r="I1054" i="1" s="1"/>
  <c r="K3184" i="1" a="1"/>
  <c r="K3184" i="1" s="1"/>
  <c r="J3184" i="1" a="1"/>
  <c r="J3184" i="1" s="1"/>
  <c r="I3184" i="1" a="1"/>
  <c r="I3184" i="1" s="1"/>
  <c r="K3170" i="1" a="1"/>
  <c r="K3170" i="1" s="1"/>
  <c r="J3170" i="1" a="1"/>
  <c r="J3170" i="1" s="1"/>
  <c r="I3170" i="1" a="1"/>
  <c r="I3170" i="1" s="1"/>
  <c r="K3174" i="1" a="1"/>
  <c r="K3174" i="1" s="1"/>
  <c r="J3174" i="1" a="1"/>
  <c r="J3174" i="1" s="1"/>
  <c r="I3174" i="1" a="1"/>
  <c r="I3174" i="1" s="1"/>
  <c r="K3198" i="1" a="1"/>
  <c r="K3198" i="1" s="1"/>
  <c r="J3198" i="1" a="1"/>
  <c r="J3198" i="1" s="1"/>
  <c r="I3198" i="1" a="1"/>
  <c r="I3198" i="1" s="1"/>
  <c r="K3804" i="1" a="1"/>
  <c r="K3804" i="1" s="1"/>
  <c r="J3804" i="1" a="1"/>
  <c r="J3804" i="1" s="1"/>
  <c r="I3804" i="1" a="1"/>
  <c r="I3804" i="1" s="1"/>
  <c r="K1042" i="1" a="1"/>
  <c r="K1042" i="1" s="1"/>
  <c r="J1042" i="1" a="1"/>
  <c r="J1042" i="1" s="1"/>
  <c r="I1042" i="1" a="1"/>
  <c r="I1042" i="1" s="1"/>
  <c r="K1722" i="1" a="1"/>
  <c r="K1722" i="1" s="1"/>
  <c r="J1722" i="1" a="1"/>
  <c r="J1722" i="1" s="1"/>
  <c r="I1722" i="1" a="1"/>
  <c r="I1722" i="1" s="1"/>
  <c r="K3272" i="1" a="1"/>
  <c r="K3272" i="1" s="1"/>
  <c r="J3272" i="1" a="1"/>
  <c r="J3272" i="1" s="1"/>
  <c r="I3272" i="1" a="1"/>
  <c r="I3272" i="1" s="1"/>
  <c r="K955" i="1" a="1"/>
  <c r="K955" i="1" s="1"/>
  <c r="J955" i="1" a="1"/>
  <c r="J955" i="1" s="1"/>
  <c r="I955" i="1" a="1"/>
  <c r="I955" i="1" s="1"/>
  <c r="K151" i="1" a="1"/>
  <c r="K151" i="1" s="1"/>
  <c r="J151" i="1" a="1"/>
  <c r="J151" i="1" s="1"/>
  <c r="I151" i="1" a="1"/>
  <c r="I151" i="1" s="1"/>
  <c r="K521" i="1" a="1"/>
  <c r="K521" i="1" s="1"/>
  <c r="J521" i="1" a="1"/>
  <c r="J521" i="1" s="1"/>
  <c r="I521" i="1" a="1"/>
  <c r="I521" i="1" s="1"/>
  <c r="K308" i="1" a="1"/>
  <c r="K308" i="1" s="1"/>
  <c r="J308" i="1" a="1"/>
  <c r="J308" i="1" s="1"/>
  <c r="I308" i="1" a="1"/>
  <c r="I308" i="1" s="1"/>
  <c r="K291" i="1" a="1"/>
  <c r="K291" i="1" s="1"/>
  <c r="J291" i="1" a="1"/>
  <c r="J291" i="1" s="1"/>
  <c r="I291" i="1" a="1"/>
  <c r="I291" i="1" s="1"/>
  <c r="K560" i="1" a="1"/>
  <c r="K560" i="1" s="1"/>
  <c r="J560" i="1" a="1"/>
  <c r="J560" i="1" s="1"/>
  <c r="I560" i="1" a="1"/>
  <c r="I560" i="1" s="1"/>
  <c r="K544" i="1" a="1"/>
  <c r="K544" i="1" s="1"/>
  <c r="J544" i="1" a="1"/>
  <c r="J544" i="1" s="1"/>
  <c r="I544" i="1" a="1"/>
  <c r="I544" i="1" s="1"/>
  <c r="K392" i="1" a="1"/>
  <c r="K392" i="1" s="1"/>
  <c r="J392" i="1" a="1"/>
  <c r="J392" i="1" s="1"/>
  <c r="I392" i="1" a="1"/>
  <c r="I392" i="1" s="1"/>
  <c r="K1319" i="1" a="1"/>
  <c r="K1319" i="1" s="1"/>
  <c r="J1319" i="1" a="1"/>
  <c r="J1319" i="1" s="1"/>
  <c r="I1319" i="1" a="1"/>
  <c r="I1319" i="1" s="1"/>
  <c r="K2693" i="1" a="1"/>
  <c r="K2693" i="1" s="1"/>
  <c r="J2693" i="1" a="1"/>
  <c r="J2693" i="1" s="1"/>
  <c r="I2693" i="1" a="1"/>
  <c r="I2693" i="1" s="1"/>
  <c r="K1849" i="1" a="1"/>
  <c r="K1849" i="1" s="1"/>
  <c r="J1849" i="1" a="1"/>
  <c r="J1849" i="1" s="1"/>
  <c r="I1849" i="1" a="1"/>
  <c r="I1849" i="1" s="1"/>
  <c r="K1884" i="1" a="1"/>
  <c r="K1884" i="1" s="1"/>
  <c r="J1884" i="1" a="1"/>
  <c r="J1884" i="1" s="1"/>
  <c r="I1884" i="1" a="1"/>
  <c r="I1884" i="1" s="1"/>
  <c r="K248" i="1" a="1"/>
  <c r="K248" i="1" s="1"/>
  <c r="J248" i="1" a="1"/>
  <c r="J248" i="1" s="1"/>
  <c r="I248" i="1" a="1"/>
  <c r="I248" i="1" s="1"/>
  <c r="K286" i="1" a="1"/>
  <c r="K286" i="1" s="1"/>
  <c r="J286" i="1" a="1"/>
  <c r="J286" i="1" s="1"/>
  <c r="I286" i="1" a="1"/>
  <c r="I286" i="1" s="1"/>
  <c r="K2929" i="1" a="1"/>
  <c r="K2929" i="1" s="1"/>
  <c r="J2929" i="1" a="1"/>
  <c r="J2929" i="1" s="1"/>
  <c r="I2929" i="1" a="1"/>
  <c r="I2929" i="1" s="1"/>
  <c r="K1099" i="1" a="1"/>
  <c r="K1099" i="1" s="1"/>
  <c r="J1099" i="1" a="1"/>
  <c r="J1099" i="1" s="1"/>
  <c r="I1099" i="1" a="1"/>
  <c r="I1099" i="1" s="1"/>
  <c r="K1450" i="1" a="1"/>
  <c r="K1450" i="1" s="1"/>
  <c r="J1450" i="1" a="1"/>
  <c r="J1450" i="1" s="1"/>
  <c r="I1450" i="1" a="1"/>
  <c r="I1450" i="1" s="1"/>
  <c r="K1190" i="1" a="1"/>
  <c r="K1190" i="1" s="1"/>
  <c r="J1190" i="1" a="1"/>
  <c r="J1190" i="1" s="1"/>
  <c r="I1190" i="1" a="1"/>
  <c r="I1190" i="1" s="1"/>
  <c r="K2765" i="1" a="1"/>
  <c r="K2765" i="1" s="1"/>
  <c r="J2765" i="1" a="1"/>
  <c r="J2765" i="1" s="1"/>
  <c r="I2765" i="1" a="1"/>
  <c r="I2765" i="1" s="1"/>
  <c r="K3015" i="1" a="1"/>
  <c r="K3015" i="1" s="1"/>
  <c r="J3015" i="1" a="1"/>
  <c r="J3015" i="1" s="1"/>
  <c r="I3015" i="1" a="1"/>
  <c r="I3015" i="1" s="1"/>
  <c r="K3379" i="1" a="1"/>
  <c r="K3379" i="1" s="1"/>
  <c r="J3379" i="1" a="1"/>
  <c r="J3379" i="1" s="1"/>
  <c r="I3379" i="1" a="1"/>
  <c r="I3379" i="1" s="1"/>
  <c r="K3421" i="1" a="1"/>
  <c r="K3421" i="1" s="1"/>
  <c r="J3421" i="1" a="1"/>
  <c r="J3421" i="1" s="1"/>
  <c r="I3421" i="1" a="1"/>
  <c r="I3421" i="1" s="1"/>
  <c r="K3361" i="1" a="1"/>
  <c r="K3361" i="1" s="1"/>
  <c r="J3361" i="1" a="1"/>
  <c r="J3361" i="1" s="1"/>
  <c r="I3361" i="1" a="1"/>
  <c r="I3361" i="1" s="1"/>
  <c r="K2766" i="1" a="1"/>
  <c r="K2766" i="1" s="1"/>
  <c r="J2766" i="1" a="1"/>
  <c r="J2766" i="1" s="1"/>
  <c r="I2766" i="1" a="1"/>
  <c r="I2766" i="1" s="1"/>
  <c r="K3067" i="1" a="1"/>
  <c r="K3067" i="1" s="1"/>
  <c r="J3067" i="1" a="1"/>
  <c r="J3067" i="1" s="1"/>
  <c r="I3067" i="1" a="1"/>
  <c r="I3067" i="1" s="1"/>
  <c r="K3026" i="1" a="1"/>
  <c r="K3026" i="1" s="1"/>
  <c r="J3026" i="1" a="1"/>
  <c r="J3026" i="1" s="1"/>
  <c r="I3026" i="1" a="1"/>
  <c r="I3026" i="1" s="1"/>
  <c r="K425" i="1" a="1"/>
  <c r="K425" i="1" s="1"/>
  <c r="J425" i="1" a="1"/>
  <c r="J425" i="1" s="1"/>
  <c r="I425" i="1" a="1"/>
  <c r="I425" i="1" s="1"/>
  <c r="K3287" i="1" a="1"/>
  <c r="K3287" i="1" s="1"/>
  <c r="J3287" i="1" a="1"/>
  <c r="J3287" i="1" s="1"/>
  <c r="I3287" i="1" a="1"/>
  <c r="I3287" i="1" s="1"/>
  <c r="K2747" i="1" a="1"/>
  <c r="K2747" i="1" s="1"/>
  <c r="J2747" i="1" a="1"/>
  <c r="J2747" i="1" s="1"/>
  <c r="I2747" i="1" a="1"/>
  <c r="I2747" i="1" s="1"/>
  <c r="K2790" i="1" a="1"/>
  <c r="K2790" i="1" s="1"/>
  <c r="J2790" i="1" a="1"/>
  <c r="J2790" i="1" s="1"/>
  <c r="I2790" i="1" a="1"/>
  <c r="I2790" i="1" s="1"/>
  <c r="K3155" i="1" a="1"/>
  <c r="K3155" i="1" s="1"/>
  <c r="J3155" i="1" a="1"/>
  <c r="J3155" i="1" s="1"/>
  <c r="I3155" i="1" a="1"/>
  <c r="I3155" i="1" s="1"/>
  <c r="K3335" i="1" a="1"/>
  <c r="K3335" i="1" s="1"/>
  <c r="J3335" i="1" a="1"/>
  <c r="J3335" i="1" s="1"/>
  <c r="I3335" i="1" a="1"/>
  <c r="I3335" i="1" s="1"/>
  <c r="K3259" i="1" a="1"/>
  <c r="K3259" i="1" s="1"/>
  <c r="J3259" i="1" a="1"/>
  <c r="J3259" i="1" s="1"/>
  <c r="I3259" i="1" a="1"/>
  <c r="I3259" i="1" s="1"/>
  <c r="K3078" i="1" a="1"/>
  <c r="K3078" i="1" s="1"/>
  <c r="J3078" i="1" a="1"/>
  <c r="J3078" i="1" s="1"/>
  <c r="I3078" i="1" a="1"/>
  <c r="I3078" i="1" s="1"/>
  <c r="K3363" i="1" a="1"/>
  <c r="K3363" i="1" s="1"/>
  <c r="J3363" i="1" a="1"/>
  <c r="J3363" i="1" s="1"/>
  <c r="I3363" i="1" a="1"/>
  <c r="I3363" i="1" s="1"/>
  <c r="K3384" i="1" a="1"/>
  <c r="K3384" i="1" s="1"/>
  <c r="J3384" i="1" a="1"/>
  <c r="J3384" i="1" s="1"/>
  <c r="I3384" i="1" a="1"/>
  <c r="I3384" i="1" s="1"/>
  <c r="K327" i="1" a="1"/>
  <c r="K327" i="1" s="1"/>
  <c r="J327" i="1" a="1"/>
  <c r="J327" i="1" s="1"/>
  <c r="I327" i="1" a="1"/>
  <c r="I327" i="1" s="1"/>
  <c r="K3007" i="1" a="1"/>
  <c r="K3007" i="1" s="1"/>
  <c r="J3007" i="1" a="1"/>
  <c r="J3007" i="1" s="1"/>
  <c r="I3007" i="1" a="1"/>
  <c r="I3007" i="1" s="1"/>
  <c r="K3378" i="1" a="1"/>
  <c r="K3378" i="1" s="1"/>
  <c r="J3378" i="1" a="1"/>
  <c r="J3378" i="1" s="1"/>
  <c r="I3378" i="1" a="1"/>
  <c r="I3378" i="1" s="1"/>
  <c r="K2959" i="1" a="1"/>
  <c r="K2959" i="1" s="1"/>
  <c r="J2959" i="1" a="1"/>
  <c r="J2959" i="1" s="1"/>
  <c r="I2959" i="1" a="1"/>
  <c r="I2959" i="1" s="1"/>
  <c r="K177" i="1" a="1"/>
  <c r="K177" i="1" s="1"/>
  <c r="J177" i="1" a="1"/>
  <c r="J177" i="1" s="1"/>
  <c r="I177" i="1" a="1"/>
  <c r="I177" i="1" s="1"/>
  <c r="K2950" i="1" a="1"/>
  <c r="K2950" i="1" s="1"/>
  <c r="J2950" i="1" a="1"/>
  <c r="J2950" i="1" s="1"/>
  <c r="I2950" i="1" a="1"/>
  <c r="I2950" i="1" s="1"/>
  <c r="K3061" i="1" a="1"/>
  <c r="K3061" i="1" s="1"/>
  <c r="J3061" i="1" a="1"/>
  <c r="J3061" i="1" s="1"/>
  <c r="I3061" i="1" a="1"/>
  <c r="I3061" i="1" s="1"/>
  <c r="K2599" i="1" a="1"/>
  <c r="K2599" i="1" s="1"/>
  <c r="J2599" i="1" a="1"/>
  <c r="J2599" i="1" s="1"/>
  <c r="I2599" i="1" a="1"/>
  <c r="I2599" i="1" s="1"/>
  <c r="K2764" i="1" a="1"/>
  <c r="K2764" i="1" s="1"/>
  <c r="J2764" i="1" a="1"/>
  <c r="J2764" i="1" s="1"/>
  <c r="I2764" i="1" a="1"/>
  <c r="I2764" i="1" s="1"/>
  <c r="K2329" i="1" a="1"/>
  <c r="K2329" i="1" s="1"/>
  <c r="J2329" i="1" a="1"/>
  <c r="J2329" i="1" s="1"/>
  <c r="I2329" i="1" a="1"/>
  <c r="I2329" i="1" s="1"/>
  <c r="K2593" i="1" a="1"/>
  <c r="K2593" i="1" s="1"/>
  <c r="J2593" i="1" a="1"/>
  <c r="J2593" i="1" s="1"/>
  <c r="I2593" i="1" a="1"/>
  <c r="I2593" i="1" s="1"/>
  <c r="K2840" i="1" a="1"/>
  <c r="K2840" i="1" s="1"/>
  <c r="J2840" i="1" a="1"/>
  <c r="J2840" i="1" s="1"/>
  <c r="I2840" i="1" a="1"/>
  <c r="I2840" i="1" s="1"/>
  <c r="K3062" i="1" a="1"/>
  <c r="K3062" i="1" s="1"/>
  <c r="J3062" i="1" a="1"/>
  <c r="J3062" i="1" s="1"/>
  <c r="I3062" i="1" a="1"/>
  <c r="I3062" i="1" s="1"/>
  <c r="K2940" i="1" a="1"/>
  <c r="K2940" i="1" s="1"/>
  <c r="J2940" i="1" a="1"/>
  <c r="J2940" i="1" s="1"/>
  <c r="I2940" i="1" a="1"/>
  <c r="I2940" i="1" s="1"/>
  <c r="K2616" i="1" a="1"/>
  <c r="K2616" i="1" s="1"/>
  <c r="J2616" i="1" a="1"/>
  <c r="J2616" i="1" s="1"/>
  <c r="I2616" i="1" a="1"/>
  <c r="I2616" i="1" s="1"/>
  <c r="K905" i="1" a="1"/>
  <c r="K905" i="1" s="1"/>
  <c r="J905" i="1" a="1"/>
  <c r="J905" i="1" s="1"/>
  <c r="I905" i="1" a="1"/>
  <c r="I905" i="1" s="1"/>
  <c r="K1228" i="1" a="1"/>
  <c r="K1228" i="1" s="1"/>
  <c r="J1228" i="1" a="1"/>
  <c r="J1228" i="1" s="1"/>
  <c r="I1228" i="1" a="1"/>
  <c r="I1228" i="1" s="1"/>
  <c r="K1207" i="1" a="1"/>
  <c r="K1207" i="1" s="1"/>
  <c r="J1207" i="1" a="1"/>
  <c r="J1207" i="1" s="1"/>
  <c r="I1207" i="1" a="1"/>
  <c r="I1207" i="1" s="1"/>
  <c r="K1953" i="1" a="1"/>
  <c r="K1953" i="1" s="1"/>
  <c r="J1953" i="1" a="1"/>
  <c r="J1953" i="1" s="1"/>
  <c r="I1953" i="1" a="1"/>
  <c r="I1953" i="1" s="1"/>
  <c r="K25" i="1" a="1"/>
  <c r="K25" i="1" s="1"/>
  <c r="J25" i="1" a="1"/>
  <c r="J25" i="1" s="1"/>
  <c r="I25" i="1" a="1"/>
  <c r="I25" i="1" s="1"/>
  <c r="K1858" i="1" a="1"/>
  <c r="K1858" i="1" s="1"/>
  <c r="J1858" i="1" a="1"/>
  <c r="J1858" i="1" s="1"/>
  <c r="I1858" i="1" a="1"/>
  <c r="I1858" i="1" s="1"/>
  <c r="K1195" i="1" a="1"/>
  <c r="K1195" i="1" s="1"/>
  <c r="J1195" i="1" a="1"/>
  <c r="J1195" i="1" s="1"/>
  <c r="I1195" i="1" a="1"/>
  <c r="I1195" i="1" s="1"/>
  <c r="K862" i="1" a="1"/>
  <c r="K862" i="1" s="1"/>
  <c r="J862" i="1" a="1"/>
  <c r="J862" i="1" s="1"/>
  <c r="I862" i="1" a="1"/>
  <c r="I862" i="1" s="1"/>
  <c r="K1046" i="1" a="1"/>
  <c r="K1046" i="1" s="1"/>
  <c r="J1046" i="1" a="1"/>
  <c r="J1046" i="1" s="1"/>
  <c r="I1046" i="1" a="1"/>
  <c r="I1046" i="1" s="1"/>
  <c r="K1472" i="1" a="1"/>
  <c r="K1472" i="1" s="1"/>
  <c r="J1472" i="1" a="1"/>
  <c r="J1472" i="1" s="1"/>
  <c r="I1472" i="1" a="1"/>
  <c r="I1472" i="1" s="1"/>
  <c r="K1457" i="1" a="1"/>
  <c r="K1457" i="1" s="1"/>
  <c r="J1457" i="1" a="1"/>
  <c r="J1457" i="1" s="1"/>
  <c r="I1457" i="1" a="1"/>
  <c r="I1457" i="1" s="1"/>
  <c r="K1929" i="1" a="1"/>
  <c r="K1929" i="1" s="1"/>
  <c r="J1929" i="1" a="1"/>
  <c r="J1929" i="1" s="1"/>
  <c r="I1929" i="1" a="1"/>
  <c r="I1929" i="1" s="1"/>
  <c r="K1473" i="1" a="1"/>
  <c r="K1473" i="1" s="1"/>
  <c r="J1473" i="1" a="1"/>
  <c r="J1473" i="1" s="1"/>
  <c r="I1473" i="1" a="1"/>
  <c r="I1473" i="1" s="1"/>
  <c r="K1269" i="1" a="1"/>
  <c r="K1269" i="1" s="1"/>
  <c r="J1269" i="1" a="1"/>
  <c r="J1269" i="1" s="1"/>
  <c r="I1269" i="1" a="1"/>
  <c r="I1269" i="1" s="1"/>
  <c r="K2208" i="1" a="1"/>
  <c r="K2208" i="1" s="1"/>
  <c r="J2208" i="1" a="1"/>
  <c r="J2208" i="1" s="1"/>
  <c r="I2208" i="1" a="1"/>
  <c r="I2208" i="1" s="1"/>
  <c r="K142" i="1" a="1"/>
  <c r="K142" i="1" s="1"/>
  <c r="J142" i="1" a="1"/>
  <c r="J142" i="1" s="1"/>
  <c r="I142" i="1" a="1"/>
  <c r="I142" i="1" s="1"/>
  <c r="K1164" i="1" a="1"/>
  <c r="K1164" i="1" s="1"/>
  <c r="J1164" i="1" a="1"/>
  <c r="J1164" i="1" s="1"/>
  <c r="I1164" i="1" a="1"/>
  <c r="I1164" i="1" s="1"/>
  <c r="K1199" i="1" a="1"/>
  <c r="K1199" i="1" s="1"/>
  <c r="J1199" i="1" a="1"/>
  <c r="J1199" i="1" s="1"/>
  <c r="I1199" i="1" a="1"/>
  <c r="I1199" i="1" s="1"/>
  <c r="K1307" i="1" a="1"/>
  <c r="K1307" i="1" s="1"/>
  <c r="J1307" i="1" a="1"/>
  <c r="J1307" i="1" s="1"/>
  <c r="I1307" i="1" a="1"/>
  <c r="I1307" i="1" s="1"/>
  <c r="K1153" i="1" a="1"/>
  <c r="K1153" i="1" s="1"/>
  <c r="J1153" i="1" a="1"/>
  <c r="J1153" i="1" s="1"/>
  <c r="I1153" i="1" a="1"/>
  <c r="I1153" i="1" s="1"/>
  <c r="K1109" i="1" a="1"/>
  <c r="K1109" i="1" s="1"/>
  <c r="J1109" i="1" a="1"/>
  <c r="J1109" i="1" s="1"/>
  <c r="I1109" i="1" a="1"/>
  <c r="I1109" i="1" s="1"/>
  <c r="K1151" i="1" a="1"/>
  <c r="K1151" i="1" s="1"/>
  <c r="J1151" i="1" a="1"/>
  <c r="J1151" i="1" s="1"/>
  <c r="I1151" i="1" a="1"/>
  <c r="I1151" i="1" s="1"/>
  <c r="K1107" i="1" a="1"/>
  <c r="K1107" i="1" s="1"/>
  <c r="J1107" i="1" a="1"/>
  <c r="J1107" i="1" s="1"/>
  <c r="I1107" i="1" a="1"/>
  <c r="I1107" i="1" s="1"/>
  <c r="K1108" i="1" a="1"/>
  <c r="K1108" i="1" s="1"/>
  <c r="J1108" i="1" a="1"/>
  <c r="J1108" i="1" s="1"/>
  <c r="I1108" i="1" a="1"/>
  <c r="I1108" i="1" s="1"/>
  <c r="K1128" i="1" a="1"/>
  <c r="K1128" i="1" s="1"/>
  <c r="J1128" i="1" a="1"/>
  <c r="J1128" i="1" s="1"/>
  <c r="I1128" i="1" a="1"/>
  <c r="I1128" i="1" s="1"/>
  <c r="K617" i="1" a="1"/>
  <c r="K617" i="1" s="1"/>
  <c r="J617" i="1" a="1"/>
  <c r="J617" i="1" s="1"/>
  <c r="I617" i="1" a="1"/>
  <c r="I617" i="1" s="1"/>
  <c r="K3084" i="1" a="1"/>
  <c r="K3084" i="1" s="1"/>
  <c r="J3084" i="1" a="1"/>
  <c r="J3084" i="1" s="1"/>
  <c r="I3084" i="1" a="1"/>
  <c r="I3084" i="1" s="1"/>
  <c r="K1306" i="1" a="1"/>
  <c r="K1306" i="1" s="1"/>
  <c r="J1306" i="1" a="1"/>
  <c r="J1306" i="1" s="1"/>
  <c r="I1306" i="1" a="1"/>
  <c r="I1306" i="1" s="1"/>
  <c r="K1684" i="1" a="1"/>
  <c r="K1684" i="1" s="1"/>
  <c r="J1684" i="1" a="1"/>
  <c r="J1684" i="1" s="1"/>
  <c r="I1684" i="1" a="1"/>
  <c r="I1684" i="1" s="1"/>
  <c r="K1956" i="1" a="1"/>
  <c r="K1956" i="1" s="1"/>
  <c r="J1956" i="1" a="1"/>
  <c r="J1956" i="1" s="1"/>
  <c r="I1956" i="1" a="1"/>
  <c r="I1956" i="1" s="1"/>
  <c r="K1973" i="1" a="1"/>
  <c r="K1973" i="1" s="1"/>
  <c r="J1973" i="1" a="1"/>
  <c r="J1973" i="1" s="1"/>
  <c r="I1973" i="1" a="1"/>
  <c r="I1973" i="1" s="1"/>
  <c r="K832" i="1" a="1"/>
  <c r="K832" i="1" s="1"/>
  <c r="J832" i="1" a="1"/>
  <c r="J832" i="1" s="1"/>
  <c r="I832" i="1" a="1"/>
  <c r="I832" i="1" s="1"/>
  <c r="K2023" i="1" a="1"/>
  <c r="K2023" i="1" s="1"/>
  <c r="J2023" i="1" a="1"/>
  <c r="J2023" i="1" s="1"/>
  <c r="I2023" i="1" a="1"/>
  <c r="I2023" i="1" s="1"/>
  <c r="K2759" i="1" a="1"/>
  <c r="K2759" i="1" s="1"/>
  <c r="J2759" i="1" a="1"/>
  <c r="J2759" i="1" s="1"/>
  <c r="I2759" i="1" a="1"/>
  <c r="I2759" i="1" s="1"/>
  <c r="K904" i="1" a="1"/>
  <c r="K904" i="1" s="1"/>
  <c r="J904" i="1" a="1"/>
  <c r="J904" i="1" s="1"/>
  <c r="I904" i="1" a="1"/>
  <c r="I904" i="1" s="1"/>
  <c r="K1210" i="1" a="1"/>
  <c r="K1210" i="1" s="1"/>
  <c r="J1210" i="1" a="1"/>
  <c r="J1210" i="1" s="1"/>
  <c r="I1210" i="1" a="1"/>
  <c r="I1210" i="1" s="1"/>
  <c r="K1227" i="1" a="1"/>
  <c r="K1227" i="1" s="1"/>
  <c r="J1227" i="1" a="1"/>
  <c r="J1227" i="1" s="1"/>
  <c r="I1227" i="1" a="1"/>
  <c r="I1227" i="1" s="1"/>
  <c r="K2583" i="1" a="1"/>
  <c r="K2583" i="1" s="1"/>
  <c r="J2583" i="1" a="1"/>
  <c r="J2583" i="1" s="1"/>
  <c r="I2583" i="1" a="1"/>
  <c r="I2583" i="1" s="1"/>
  <c r="K925" i="1" a="1"/>
  <c r="K925" i="1" s="1"/>
  <c r="J925" i="1" a="1"/>
  <c r="J925" i="1" s="1"/>
  <c r="I925" i="1" a="1"/>
  <c r="I925" i="1" s="1"/>
  <c r="K959" i="1" a="1"/>
  <c r="K959" i="1" s="1"/>
  <c r="J959" i="1" a="1"/>
  <c r="J959" i="1" s="1"/>
  <c r="I959" i="1" a="1"/>
  <c r="I959" i="1" s="1"/>
  <c r="K950" i="1" a="1"/>
  <c r="K950" i="1" s="1"/>
  <c r="J950" i="1" a="1"/>
  <c r="J950" i="1" s="1"/>
  <c r="I950" i="1" a="1"/>
  <c r="I950" i="1" s="1"/>
  <c r="K2569" i="1" a="1"/>
  <c r="K2569" i="1" s="1"/>
  <c r="J2569" i="1" a="1"/>
  <c r="J2569" i="1" s="1"/>
  <c r="I2569" i="1" a="1"/>
  <c r="I2569" i="1" s="1"/>
  <c r="K298" i="1" a="1"/>
  <c r="K298" i="1" s="1"/>
  <c r="J298" i="1" a="1"/>
  <c r="J298" i="1" s="1"/>
  <c r="I298" i="1" a="1"/>
  <c r="I298" i="1" s="1"/>
  <c r="K2826" i="1" a="1"/>
  <c r="K2826" i="1" s="1"/>
  <c r="J2826" i="1" a="1"/>
  <c r="J2826" i="1" s="1"/>
  <c r="I2826" i="1" a="1"/>
  <c r="I2826" i="1" s="1"/>
  <c r="K2284" i="1" a="1"/>
  <c r="K2284" i="1" s="1"/>
  <c r="J2284" i="1" a="1"/>
  <c r="J2284" i="1" s="1"/>
  <c r="I2284" i="1" a="1"/>
  <c r="I2284" i="1" s="1"/>
  <c r="K181" i="1" a="1"/>
  <c r="K181" i="1" s="1"/>
  <c r="J181" i="1" a="1"/>
  <c r="J181" i="1" s="1"/>
  <c r="I181" i="1" a="1"/>
  <c r="I181" i="1" s="1"/>
  <c r="K2576" i="1" a="1"/>
  <c r="K2576" i="1" s="1"/>
  <c r="J2576" i="1" a="1"/>
  <c r="J2576" i="1" s="1"/>
  <c r="I2576" i="1" a="1"/>
  <c r="I2576" i="1" s="1"/>
  <c r="K1188" i="1" a="1"/>
  <c r="K1188" i="1" s="1"/>
  <c r="J1188" i="1" a="1"/>
  <c r="J1188" i="1" s="1"/>
  <c r="I1188" i="1" a="1"/>
  <c r="I1188" i="1" s="1"/>
  <c r="K3394" i="1" a="1"/>
  <c r="K3394" i="1" s="1"/>
  <c r="J3394" i="1" a="1"/>
  <c r="J3394" i="1" s="1"/>
  <c r="I3394" i="1" a="1"/>
  <c r="I3394" i="1" s="1"/>
  <c r="K3388" i="1" a="1"/>
  <c r="K3388" i="1" s="1"/>
  <c r="J3388" i="1" a="1"/>
  <c r="J3388" i="1" s="1"/>
  <c r="I3388" i="1" a="1"/>
  <c r="I3388" i="1" s="1"/>
  <c r="K3403" i="1" a="1"/>
  <c r="K3403" i="1" s="1"/>
  <c r="J3403" i="1" a="1"/>
  <c r="J3403" i="1" s="1"/>
  <c r="I3403" i="1" a="1"/>
  <c r="I3403" i="1" s="1"/>
  <c r="K1824" i="1" a="1"/>
  <c r="K1824" i="1" s="1"/>
  <c r="J1824" i="1" a="1"/>
  <c r="J1824" i="1" s="1"/>
  <c r="I1824" i="1" a="1"/>
  <c r="I1824" i="1" s="1"/>
  <c r="K948" i="1" a="1"/>
  <c r="K948" i="1" s="1"/>
  <c r="J948" i="1" a="1"/>
  <c r="J948" i="1" s="1"/>
  <c r="I948" i="1" a="1"/>
  <c r="I948" i="1" s="1"/>
  <c r="K3401" i="1" a="1"/>
  <c r="K3401" i="1" s="1"/>
  <c r="J3401" i="1" a="1"/>
  <c r="J3401" i="1" s="1"/>
  <c r="I3401" i="1" a="1"/>
  <c r="I3401" i="1" s="1"/>
  <c r="K2993" i="1" a="1"/>
  <c r="K2993" i="1" s="1"/>
  <c r="J2993" i="1" a="1"/>
  <c r="J2993" i="1" s="1"/>
  <c r="I2993" i="1" a="1"/>
  <c r="I2993" i="1" s="1"/>
  <c r="K2246" i="1" a="1"/>
  <c r="K2246" i="1" s="1"/>
  <c r="J2246" i="1" a="1"/>
  <c r="J2246" i="1" s="1"/>
  <c r="I2246" i="1" a="1"/>
  <c r="I2246" i="1" s="1"/>
  <c r="K239" i="1" a="1"/>
  <c r="K239" i="1" s="1"/>
  <c r="J239" i="1" a="1"/>
  <c r="J239" i="1" s="1"/>
  <c r="I239" i="1" a="1"/>
  <c r="I239" i="1" s="1"/>
  <c r="K225" i="1" a="1"/>
  <c r="K225" i="1" s="1"/>
  <c r="J225" i="1" a="1"/>
  <c r="J225" i="1" s="1"/>
  <c r="I225" i="1" a="1"/>
  <c r="I225" i="1" s="1"/>
  <c r="K400" i="1" a="1"/>
  <c r="K400" i="1" s="1"/>
  <c r="J400" i="1" a="1"/>
  <c r="J400" i="1" s="1"/>
  <c r="I400" i="1" a="1"/>
  <c r="I400" i="1" s="1"/>
  <c r="K412" i="1" a="1"/>
  <c r="K412" i="1" s="1"/>
  <c r="J412" i="1" a="1"/>
  <c r="J412" i="1" s="1"/>
  <c r="I412" i="1" a="1"/>
  <c r="I412" i="1" s="1"/>
  <c r="K342" i="1" a="1"/>
  <c r="K342" i="1" s="1"/>
  <c r="J342" i="1" a="1"/>
  <c r="J342" i="1" s="1"/>
  <c r="I342" i="1" a="1"/>
  <c r="I342" i="1" s="1"/>
  <c r="K89" i="1" a="1"/>
  <c r="K89" i="1" s="1"/>
  <c r="J89" i="1" a="1"/>
  <c r="J89" i="1" s="1"/>
  <c r="I89" i="1" a="1"/>
  <c r="I89" i="1" s="1"/>
  <c r="K456" i="1" a="1"/>
  <c r="K456" i="1" s="1"/>
  <c r="J456" i="1" a="1"/>
  <c r="J456" i="1" s="1"/>
  <c r="I456" i="1" a="1"/>
  <c r="I456" i="1" s="1"/>
  <c r="K31" i="1" a="1"/>
  <c r="K31" i="1" s="1"/>
  <c r="J31" i="1" a="1"/>
  <c r="J31" i="1" s="1"/>
  <c r="I31" i="1" a="1"/>
  <c r="I31" i="1" s="1"/>
  <c r="K1101" i="1" a="1"/>
  <c r="K1101" i="1" s="1"/>
  <c r="J1101" i="1" a="1"/>
  <c r="J1101" i="1" s="1"/>
  <c r="I1101" i="1" a="1"/>
  <c r="I1101" i="1" s="1"/>
  <c r="K742" i="1" a="1"/>
  <c r="K742" i="1" s="1"/>
  <c r="J742" i="1" a="1"/>
  <c r="J742" i="1" s="1"/>
  <c r="I742" i="1" a="1"/>
  <c r="I742" i="1" s="1"/>
  <c r="K39" i="1" a="1"/>
  <c r="K39" i="1" s="1"/>
  <c r="J39" i="1" a="1"/>
  <c r="J39" i="1" s="1"/>
  <c r="I39" i="1" a="1"/>
  <c r="I39" i="1" s="1"/>
  <c r="K1914" i="1" a="1"/>
  <c r="K1914" i="1" s="1"/>
  <c r="J1914" i="1" a="1"/>
  <c r="J1914" i="1" s="1"/>
  <c r="I1914" i="1" a="1"/>
  <c r="I1914" i="1" s="1"/>
  <c r="K210" i="1" a="1"/>
  <c r="K210" i="1" s="1"/>
  <c r="J210" i="1" a="1"/>
  <c r="J210" i="1" s="1"/>
  <c r="I210" i="1" a="1"/>
  <c r="I210" i="1" s="1"/>
  <c r="K233" i="1" a="1"/>
  <c r="K233" i="1" s="1"/>
  <c r="J233" i="1" a="1"/>
  <c r="J233" i="1" s="1"/>
  <c r="I233" i="1" a="1"/>
  <c r="I233" i="1" s="1"/>
  <c r="K246" i="1" a="1"/>
  <c r="K246" i="1" s="1"/>
  <c r="J246" i="1" a="1"/>
  <c r="J246" i="1" s="1"/>
  <c r="I246" i="1" a="1"/>
  <c r="I246" i="1" s="1"/>
  <c r="K1184" i="1" a="1"/>
  <c r="K1184" i="1" s="1"/>
  <c r="J1184" i="1" a="1"/>
  <c r="J1184" i="1" s="1"/>
  <c r="I1184" i="1" a="1"/>
  <c r="I1184" i="1" s="1"/>
  <c r="K440" i="1" a="1"/>
  <c r="K440" i="1" s="1"/>
  <c r="J440" i="1" a="1"/>
  <c r="J440" i="1" s="1"/>
  <c r="I440" i="1" a="1"/>
  <c r="I440" i="1" s="1"/>
  <c r="K154" i="1" a="1"/>
  <c r="K154" i="1" s="1"/>
  <c r="J154" i="1" a="1"/>
  <c r="J154" i="1" s="1"/>
  <c r="I154" i="1" a="1"/>
  <c r="I154" i="1" s="1"/>
  <c r="K1987" i="1" a="1"/>
  <c r="K1987" i="1" s="1"/>
  <c r="J1987" i="1" a="1"/>
  <c r="J1987" i="1" s="1"/>
  <c r="I1987" i="1" a="1"/>
  <c r="I1987" i="1" s="1"/>
  <c r="K1655" i="1" a="1"/>
  <c r="K1655" i="1" s="1"/>
  <c r="J1655" i="1" a="1"/>
  <c r="J1655" i="1" s="1"/>
  <c r="I1655" i="1" a="1"/>
  <c r="I1655" i="1" s="1"/>
  <c r="K767" i="1" a="1"/>
  <c r="K767" i="1" s="1"/>
  <c r="J767" i="1" a="1"/>
  <c r="J767" i="1" s="1"/>
  <c r="I767" i="1" a="1"/>
  <c r="I767" i="1" s="1"/>
  <c r="K1841" i="1" a="1"/>
  <c r="K1841" i="1" s="1"/>
  <c r="J1841" i="1" a="1"/>
  <c r="J1841" i="1" s="1"/>
  <c r="I1841" i="1" a="1"/>
  <c r="I1841" i="1" s="1"/>
  <c r="K1004" i="1" a="1"/>
  <c r="K1004" i="1" s="1"/>
  <c r="J1004" i="1" a="1"/>
  <c r="J1004" i="1" s="1"/>
  <c r="I1004" i="1" a="1"/>
  <c r="I1004" i="1" s="1"/>
  <c r="K981" i="1" a="1"/>
  <c r="K981" i="1" s="1"/>
  <c r="J981" i="1" a="1"/>
  <c r="J981" i="1" s="1"/>
  <c r="I981" i="1" a="1"/>
  <c r="I981" i="1" s="1"/>
  <c r="K111" i="1" a="1"/>
  <c r="K111" i="1" s="1"/>
  <c r="J111" i="1" a="1"/>
  <c r="J111" i="1" s="1"/>
  <c r="I111" i="1" a="1"/>
  <c r="I111" i="1" s="1"/>
  <c r="K2550" i="1" a="1"/>
  <c r="K2550" i="1" s="1"/>
  <c r="J2550" i="1" a="1"/>
  <c r="J2550" i="1" s="1"/>
  <c r="I2550" i="1" a="1"/>
  <c r="I2550" i="1" s="1"/>
  <c r="K1768" i="1" a="1"/>
  <c r="K1768" i="1" s="1"/>
  <c r="J1768" i="1" a="1"/>
  <c r="J1768" i="1" s="1"/>
  <c r="I1768" i="1" a="1"/>
  <c r="I1768" i="1" s="1"/>
  <c r="K1671" i="1" a="1"/>
  <c r="K1671" i="1" s="1"/>
  <c r="J1671" i="1" a="1"/>
  <c r="J1671" i="1" s="1"/>
  <c r="I1671" i="1" a="1"/>
  <c r="I1671" i="1" s="1"/>
  <c r="K1155" i="1" a="1"/>
  <c r="K1155" i="1" s="1"/>
  <c r="J1155" i="1" a="1"/>
  <c r="J1155" i="1" s="1"/>
  <c r="I1155" i="1" a="1"/>
  <c r="I1155" i="1" s="1"/>
  <c r="K1288" i="1" a="1"/>
  <c r="K1288" i="1" s="1"/>
  <c r="J1288" i="1" a="1"/>
  <c r="J1288" i="1" s="1"/>
  <c r="I1288" i="1" a="1"/>
  <c r="I1288" i="1" s="1"/>
  <c r="K2711" i="1" a="1"/>
  <c r="K2711" i="1" s="1"/>
  <c r="J2711" i="1" a="1"/>
  <c r="J2711" i="1" s="1"/>
  <c r="I2711" i="1" a="1"/>
  <c r="I2711" i="1" s="1"/>
  <c r="K1361" i="1" a="1"/>
  <c r="K1361" i="1" s="1"/>
  <c r="J1361" i="1" a="1"/>
  <c r="J1361" i="1" s="1"/>
  <c r="I1361" i="1" a="1"/>
  <c r="I1361" i="1" s="1"/>
  <c r="K1437" i="1" a="1"/>
  <c r="K1437" i="1" s="1"/>
  <c r="J1437" i="1" a="1"/>
  <c r="J1437" i="1" s="1"/>
  <c r="I1437" i="1" a="1"/>
  <c r="I1437" i="1" s="1"/>
  <c r="K2628" i="1" a="1"/>
  <c r="K2628" i="1" s="1"/>
  <c r="J2628" i="1" a="1"/>
  <c r="J2628" i="1" s="1"/>
  <c r="I2628" i="1" a="1"/>
  <c r="I2628" i="1" s="1"/>
  <c r="K1176" i="1" a="1"/>
  <c r="K1176" i="1" s="1"/>
  <c r="J1176" i="1" a="1"/>
  <c r="J1176" i="1" s="1"/>
  <c r="I1176" i="1" a="1"/>
  <c r="I1176" i="1" s="1"/>
  <c r="K1152" i="1" a="1"/>
  <c r="K1152" i="1" s="1"/>
  <c r="J1152" i="1" a="1"/>
  <c r="J1152" i="1" s="1"/>
  <c r="I1152" i="1" a="1"/>
  <c r="I1152" i="1" s="1"/>
  <c r="K466" i="1" a="1"/>
  <c r="K466" i="1" s="1"/>
  <c r="J466" i="1" a="1"/>
  <c r="J466" i="1" s="1"/>
  <c r="I466" i="1" a="1"/>
  <c r="I466" i="1" s="1"/>
  <c r="K322" i="1" a="1"/>
  <c r="K322" i="1" s="1"/>
  <c r="J322" i="1" a="1"/>
  <c r="J322" i="1" s="1"/>
  <c r="I322" i="1" a="1"/>
  <c r="I322" i="1" s="1"/>
  <c r="K2084" i="1" a="1"/>
  <c r="K2084" i="1" s="1"/>
  <c r="J2084" i="1" a="1"/>
  <c r="J2084" i="1" s="1"/>
  <c r="I2084" i="1" a="1"/>
  <c r="I2084" i="1" s="1"/>
  <c r="K2252" i="1" a="1"/>
  <c r="K2252" i="1" s="1"/>
  <c r="J2252" i="1" a="1"/>
  <c r="J2252" i="1" s="1"/>
  <c r="I2252" i="1" a="1"/>
  <c r="I2252" i="1" s="1"/>
  <c r="K534" i="1" a="1"/>
  <c r="K534" i="1" s="1"/>
  <c r="J534" i="1" a="1"/>
  <c r="J534" i="1" s="1"/>
  <c r="I534" i="1" a="1"/>
  <c r="I534" i="1" s="1"/>
  <c r="K3054" i="1" a="1"/>
  <c r="K3054" i="1" s="1"/>
  <c r="J3054" i="1" a="1"/>
  <c r="J3054" i="1" s="1"/>
  <c r="I3054" i="1" a="1"/>
  <c r="I3054" i="1" s="1"/>
  <c r="K3126" i="1" a="1"/>
  <c r="K3126" i="1" s="1"/>
  <c r="J3126" i="1" a="1"/>
  <c r="J3126" i="1" s="1"/>
  <c r="I3126" i="1" a="1"/>
  <c r="I3126" i="1" s="1"/>
  <c r="K3442" i="1" a="1"/>
  <c r="K3442" i="1" s="1"/>
  <c r="J3442" i="1" a="1"/>
  <c r="J3442" i="1" s="1"/>
  <c r="I3442" i="1" a="1"/>
  <c r="I3442" i="1" s="1"/>
  <c r="K805" i="1" a="1"/>
  <c r="K805" i="1" s="1"/>
  <c r="J805" i="1" a="1"/>
  <c r="J805" i="1" s="1"/>
  <c r="I805" i="1" a="1"/>
  <c r="I805" i="1" s="1"/>
  <c r="K429" i="1" a="1"/>
  <c r="K429" i="1" s="1"/>
  <c r="J429" i="1" a="1"/>
  <c r="J429" i="1" s="1"/>
  <c r="I429" i="1" a="1"/>
  <c r="I429" i="1" s="1"/>
  <c r="K159" i="1" a="1"/>
  <c r="K159" i="1" s="1"/>
  <c r="J159" i="1" a="1"/>
  <c r="J159" i="1" s="1"/>
  <c r="I159" i="1" a="1"/>
  <c r="I159" i="1" s="1"/>
  <c r="K2064" i="1" a="1"/>
  <c r="K2064" i="1" s="1"/>
  <c r="J2064" i="1" a="1"/>
  <c r="J2064" i="1" s="1"/>
  <c r="I2064" i="1" a="1"/>
  <c r="I2064" i="1" s="1"/>
  <c r="K2606" i="1" a="1"/>
  <c r="K2606" i="1" s="1"/>
  <c r="J2606" i="1" a="1"/>
  <c r="J2606" i="1" s="1"/>
  <c r="I2606" i="1" a="1"/>
  <c r="I2606" i="1" s="1"/>
  <c r="K381" i="1" a="1"/>
  <c r="K381" i="1" s="1"/>
  <c r="J381" i="1" a="1"/>
  <c r="J381" i="1" s="1"/>
  <c r="I381" i="1" a="1"/>
  <c r="I381" i="1" s="1"/>
  <c r="K3441" i="1" a="1"/>
  <c r="K3441" i="1" s="1"/>
  <c r="J3441" i="1" a="1"/>
  <c r="J3441" i="1" s="1"/>
  <c r="I3441" i="1" a="1"/>
  <c r="I3441" i="1" s="1"/>
  <c r="K3475" i="1" a="1"/>
  <c r="K3475" i="1" s="1"/>
  <c r="J3475" i="1" a="1"/>
  <c r="J3475" i="1" s="1"/>
  <c r="I3475" i="1" a="1"/>
  <c r="I3475" i="1" s="1"/>
  <c r="K2618" i="1" a="1"/>
  <c r="K2618" i="1" s="1"/>
  <c r="J2618" i="1" a="1"/>
  <c r="J2618" i="1" s="1"/>
  <c r="I2618" i="1" a="1"/>
  <c r="I2618" i="1" s="1"/>
  <c r="K2898" i="1" a="1"/>
  <c r="K2898" i="1" s="1"/>
  <c r="J2898" i="1" a="1"/>
  <c r="J2898" i="1" s="1"/>
  <c r="I2898" i="1" a="1"/>
  <c r="I2898" i="1" s="1"/>
  <c r="K3810" i="1" a="1"/>
  <c r="K3810" i="1" s="1"/>
  <c r="J3810" i="1" a="1"/>
  <c r="J3810" i="1" s="1"/>
  <c r="I3810" i="1" a="1"/>
  <c r="I3810" i="1" s="1"/>
  <c r="K352" i="1" a="1"/>
  <c r="K352" i="1" s="1"/>
  <c r="J352" i="1" a="1"/>
  <c r="J352" i="1" s="1"/>
  <c r="I352" i="1" a="1"/>
  <c r="I352" i="1" s="1"/>
  <c r="K1160" i="1" a="1"/>
  <c r="K1160" i="1" s="1"/>
  <c r="J1160" i="1" a="1"/>
  <c r="J1160" i="1" s="1"/>
  <c r="I1160" i="1" a="1"/>
  <c r="I1160" i="1" s="1"/>
  <c r="K648" i="1" a="1"/>
  <c r="K648" i="1" s="1"/>
  <c r="J648" i="1" a="1"/>
  <c r="J648" i="1" s="1"/>
  <c r="I648" i="1" a="1"/>
  <c r="I648" i="1" s="1"/>
  <c r="K1451" i="1" a="1"/>
  <c r="K1451" i="1" s="1"/>
  <c r="J1451" i="1" a="1"/>
  <c r="J1451" i="1" s="1"/>
  <c r="I1451" i="1" a="1"/>
  <c r="I1451" i="1" s="1"/>
  <c r="K1852" i="1" a="1"/>
  <c r="K1852" i="1" s="1"/>
  <c r="J1852" i="1" a="1"/>
  <c r="J1852" i="1" s="1"/>
  <c r="I1852" i="1" a="1"/>
  <c r="I1852" i="1" s="1"/>
  <c r="K1064" i="1" a="1"/>
  <c r="K1064" i="1" s="1"/>
  <c r="J1064" i="1" a="1"/>
  <c r="J1064" i="1" s="1"/>
  <c r="I1064" i="1" a="1"/>
  <c r="I1064" i="1" s="1"/>
  <c r="K3173" i="1" a="1"/>
  <c r="K3173" i="1" s="1"/>
  <c r="J3173" i="1" a="1"/>
  <c r="J3173" i="1" s="1"/>
  <c r="I3173" i="1" a="1"/>
  <c r="I3173" i="1" s="1"/>
  <c r="K262" i="1" a="1"/>
  <c r="K262" i="1" s="1"/>
  <c r="J262" i="1" a="1"/>
  <c r="J262" i="1" s="1"/>
  <c r="I262" i="1" a="1"/>
  <c r="I262" i="1" s="1"/>
  <c r="K684" i="1" a="1"/>
  <c r="K684" i="1" s="1"/>
  <c r="J684" i="1" a="1"/>
  <c r="J684" i="1" s="1"/>
  <c r="I684" i="1" a="1"/>
  <c r="I684" i="1" s="1"/>
  <c r="K224" i="1" a="1"/>
  <c r="K224" i="1" s="1"/>
  <c r="J224" i="1" a="1"/>
  <c r="J224" i="1" s="1"/>
  <c r="I224" i="1" a="1"/>
  <c r="I224" i="1" s="1"/>
  <c r="K1045" i="1" a="1"/>
  <c r="K1045" i="1" s="1"/>
  <c r="J1045" i="1" a="1"/>
  <c r="J1045" i="1" s="1"/>
  <c r="I1045" i="1" a="1"/>
  <c r="I1045" i="1" s="1"/>
  <c r="K377" i="1" a="1"/>
  <c r="K377" i="1" s="1"/>
  <c r="J377" i="1" a="1"/>
  <c r="J377" i="1" s="1"/>
  <c r="I377" i="1" a="1"/>
  <c r="I377" i="1" s="1"/>
  <c r="K994" i="1" a="1"/>
  <c r="K994" i="1" s="1"/>
  <c r="J994" i="1" a="1"/>
  <c r="J994" i="1" s="1"/>
  <c r="I994" i="1" a="1"/>
  <c r="I994" i="1" s="1"/>
  <c r="K1066" i="1" a="1"/>
  <c r="K1066" i="1" s="1"/>
  <c r="J1066" i="1" a="1"/>
  <c r="J1066" i="1" s="1"/>
  <c r="I1066" i="1" a="1"/>
  <c r="I1066" i="1" s="1"/>
  <c r="K109" i="1" a="1"/>
  <c r="K109" i="1" s="1"/>
  <c r="J109" i="1" a="1"/>
  <c r="J109" i="1" s="1"/>
  <c r="I109" i="1" a="1"/>
  <c r="I109" i="1" s="1"/>
  <c r="K2777" i="1" a="1"/>
  <c r="K2777" i="1" s="1"/>
  <c r="J2777" i="1" a="1"/>
  <c r="J2777" i="1" s="1"/>
  <c r="I2777" i="1" a="1"/>
  <c r="I2777" i="1" s="1"/>
  <c r="K3128" i="1" a="1"/>
  <c r="K3128" i="1" s="1"/>
  <c r="J3128" i="1" a="1"/>
  <c r="J3128" i="1" s="1"/>
  <c r="I3128" i="1" a="1"/>
  <c r="I3128" i="1" s="1"/>
  <c r="K2774" i="1" a="1"/>
  <c r="K2774" i="1" s="1"/>
  <c r="J2774" i="1" a="1"/>
  <c r="J2774" i="1" s="1"/>
  <c r="I2774" i="1" a="1"/>
  <c r="I2774" i="1" s="1"/>
  <c r="K1149" i="1" a="1"/>
  <c r="K1149" i="1" s="1"/>
  <c r="J1149" i="1" a="1"/>
  <c r="J1149" i="1" s="1"/>
  <c r="I1149" i="1" a="1"/>
  <c r="I1149" i="1" s="1"/>
  <c r="K1154" i="1" a="1"/>
  <c r="K1154" i="1" s="1"/>
  <c r="J1154" i="1" a="1"/>
  <c r="J1154" i="1" s="1"/>
  <c r="I1154" i="1" a="1"/>
  <c r="I1154" i="1" s="1"/>
  <c r="K1424" i="1" a="1"/>
  <c r="K1424" i="1" s="1"/>
  <c r="J1424" i="1" a="1"/>
  <c r="J1424" i="1" s="1"/>
  <c r="I1424" i="1" a="1"/>
  <c r="I1424" i="1" s="1"/>
  <c r="K2534" i="1" a="1"/>
  <c r="K2534" i="1" s="1"/>
  <c r="J2534" i="1" a="1"/>
  <c r="J2534" i="1" s="1"/>
  <c r="I2534" i="1" a="1"/>
  <c r="I2534" i="1" s="1"/>
  <c r="K973" i="1" a="1"/>
  <c r="K973" i="1" s="1"/>
  <c r="J973" i="1" a="1"/>
  <c r="J973" i="1" s="1"/>
  <c r="I973" i="1" a="1"/>
  <c r="I973" i="1" s="1"/>
  <c r="K2465" i="1" a="1"/>
  <c r="K2465" i="1" s="1"/>
  <c r="J2465" i="1" a="1"/>
  <c r="J2465" i="1" s="1"/>
  <c r="I2465" i="1" a="1"/>
  <c r="I2465" i="1" s="1"/>
  <c r="K1829" i="1" a="1"/>
  <c r="K1829" i="1" s="1"/>
  <c r="J1829" i="1" a="1"/>
  <c r="J1829" i="1" s="1"/>
  <c r="I1829" i="1" a="1"/>
  <c r="I1829" i="1" s="1"/>
  <c r="K2" i="1" a="1"/>
  <c r="K2" i="1" s="1"/>
  <c r="J2" i="1" a="1"/>
  <c r="J2" i="1" s="1"/>
  <c r="I2" i="1" a="1"/>
  <c r="I2" i="1" s="1"/>
  <c r="K2535" i="1" a="1"/>
  <c r="K2535" i="1" s="1"/>
  <c r="J2535" i="1" a="1"/>
  <c r="J2535" i="1" s="1"/>
  <c r="I2535" i="1" a="1"/>
  <c r="I2535" i="1" s="1"/>
  <c r="K299" i="1" a="1"/>
  <c r="K299" i="1" s="1"/>
  <c r="J299" i="1" a="1"/>
  <c r="J299" i="1" s="1"/>
  <c r="I299" i="1" a="1"/>
  <c r="I299" i="1" s="1"/>
  <c r="K1875" i="1" a="1"/>
  <c r="K1875" i="1" s="1"/>
  <c r="J1875" i="1" a="1"/>
  <c r="J1875" i="1" s="1"/>
  <c r="I1875" i="1" a="1"/>
  <c r="I1875" i="1" s="1"/>
  <c r="K2497" i="1" a="1"/>
  <c r="K2497" i="1" s="1"/>
  <c r="J2497" i="1" a="1"/>
  <c r="J2497" i="1" s="1"/>
  <c r="I2497" i="1" a="1"/>
  <c r="I2497" i="1" s="1"/>
  <c r="K2140" i="1" a="1"/>
  <c r="K2140" i="1" s="1"/>
  <c r="J2140" i="1" a="1"/>
  <c r="J2140" i="1" s="1"/>
  <c r="I2140" i="1" a="1"/>
  <c r="I2140" i="1" s="1"/>
  <c r="K735" i="1" a="1"/>
  <c r="K735" i="1" s="1"/>
  <c r="J735" i="1" a="1"/>
  <c r="J735" i="1" s="1"/>
  <c r="I735" i="1" a="1"/>
  <c r="I735" i="1" s="1"/>
  <c r="K2341" i="1" a="1"/>
  <c r="K2341" i="1" s="1"/>
  <c r="J2341" i="1" a="1"/>
  <c r="J2341" i="1" s="1"/>
  <c r="I2341" i="1" a="1"/>
  <c r="I2341" i="1" s="1"/>
  <c r="K1260" i="1" a="1"/>
  <c r="K1260" i="1" s="1"/>
  <c r="J1260" i="1" a="1"/>
  <c r="J1260" i="1" s="1"/>
  <c r="I1260" i="1" a="1"/>
  <c r="I1260" i="1" s="1"/>
  <c r="K2353" i="1" a="1"/>
  <c r="K2353" i="1" s="1"/>
  <c r="J2353" i="1" a="1"/>
  <c r="J2353" i="1" s="1"/>
  <c r="I2353" i="1" a="1"/>
  <c r="I2353" i="1" s="1"/>
  <c r="K409" i="1" a="1"/>
  <c r="K409" i="1" s="1"/>
  <c r="J409" i="1" a="1"/>
  <c r="J409" i="1" s="1"/>
  <c r="I409" i="1" a="1"/>
  <c r="I409" i="1" s="1"/>
  <c r="K317" i="1" a="1"/>
  <c r="K317" i="1" s="1"/>
  <c r="J317" i="1" a="1"/>
  <c r="J317" i="1" s="1"/>
  <c r="I317" i="1" a="1"/>
  <c r="I317" i="1" s="1"/>
  <c r="K452" i="1" a="1"/>
  <c r="K452" i="1" s="1"/>
  <c r="J452" i="1" a="1"/>
  <c r="J452" i="1" s="1"/>
  <c r="I452" i="1" a="1"/>
  <c r="I452" i="1" s="1"/>
  <c r="K918" i="1" a="1"/>
  <c r="K918" i="1" s="1"/>
  <c r="J918" i="1" a="1"/>
  <c r="J918" i="1" s="1"/>
  <c r="I918" i="1" a="1"/>
  <c r="I918" i="1" s="1"/>
  <c r="K363" i="1" a="1"/>
  <c r="K363" i="1" s="1"/>
  <c r="J363" i="1" a="1"/>
  <c r="J363" i="1" s="1"/>
  <c r="I363" i="1" a="1"/>
  <c r="I363" i="1" s="1"/>
  <c r="K247" i="1" a="1"/>
  <c r="K247" i="1" s="1"/>
  <c r="J247" i="1" a="1"/>
  <c r="J247" i="1" s="1"/>
  <c r="I247" i="1" a="1"/>
  <c r="I247" i="1" s="1"/>
  <c r="K264" i="1" a="1"/>
  <c r="K264" i="1" s="1"/>
  <c r="J264" i="1" a="1"/>
  <c r="J264" i="1" s="1"/>
  <c r="I264" i="1" a="1"/>
  <c r="I264" i="1" s="1"/>
  <c r="K3216" i="1" a="1"/>
  <c r="K3216" i="1" s="1"/>
  <c r="J3216" i="1" a="1"/>
  <c r="J3216" i="1" s="1"/>
  <c r="I3216" i="1" a="1"/>
  <c r="I3216" i="1" s="1"/>
  <c r="K2970" i="1" a="1"/>
  <c r="K2970" i="1" s="1"/>
  <c r="J2970" i="1" a="1"/>
  <c r="J2970" i="1" s="1"/>
  <c r="I2970" i="1" a="1"/>
  <c r="I2970" i="1" s="1"/>
  <c r="D351" i="1" a="1"/>
  <c r="D351" i="1" s="1"/>
  <c r="D158" i="1" a="1"/>
  <c r="D158" i="1" s="1"/>
  <c r="D3334" i="1" a="1"/>
  <c r="D3334" i="1" s="1"/>
  <c r="D3331" i="1" a="1"/>
  <c r="D3331" i="1" s="1"/>
  <c r="D3315" i="1" a="1"/>
  <c r="D3315" i="1" s="1"/>
  <c r="D700" i="1" a="1"/>
  <c r="D700" i="1" s="1"/>
  <c r="D330" i="1" a="1"/>
  <c r="D330" i="1" s="1"/>
  <c r="D930" i="1" a="1"/>
  <c r="D930" i="1" s="1"/>
  <c r="D2738" i="1" a="1"/>
  <c r="D2738" i="1" s="1"/>
  <c r="D1674" i="1" a="1"/>
  <c r="D1674" i="1" s="1"/>
  <c r="D3424" i="1" a="1"/>
  <c r="D3424" i="1" s="1"/>
  <c r="D933" i="1" a="1"/>
  <c r="D933" i="1" s="1"/>
  <c r="D968" i="1" a="1"/>
  <c r="D968" i="1" s="1"/>
  <c r="D926" i="1" a="1"/>
  <c r="D926" i="1" s="1"/>
  <c r="D970" i="1" a="1"/>
  <c r="D970" i="1" s="1"/>
  <c r="D916" i="1" a="1"/>
  <c r="D916" i="1" s="1"/>
  <c r="D178" i="1" a="1"/>
  <c r="D178" i="1" s="1"/>
  <c r="D1110" i="1" a="1"/>
  <c r="D1110" i="1" s="1"/>
  <c r="D376" i="1" a="1"/>
  <c r="D376" i="1" s="1"/>
  <c r="D963" i="1" a="1"/>
  <c r="D963" i="1" s="1"/>
  <c r="D1842" i="1" a="1"/>
  <c r="D1842" i="1" s="1"/>
  <c r="D962" i="1" a="1"/>
  <c r="D962" i="1" s="1"/>
  <c r="D917" i="1" a="1"/>
  <c r="D917" i="1" s="1"/>
  <c r="D2007" i="1" a="1"/>
  <c r="D2007" i="1" s="1"/>
  <c r="D1338" i="1" a="1"/>
  <c r="D1338" i="1" s="1"/>
  <c r="D85" i="1" a="1"/>
  <c r="D85" i="1" s="1"/>
  <c r="D531" i="1" a="1"/>
  <c r="D531" i="1" s="1"/>
  <c r="D284" i="1" a="1"/>
  <c r="D284" i="1" s="1"/>
  <c r="D635" i="1" a="1"/>
  <c r="D635" i="1" s="1"/>
  <c r="D390" i="1" a="1"/>
  <c r="D390" i="1" s="1"/>
  <c r="D2197" i="1" a="1"/>
  <c r="D2197" i="1" s="1"/>
  <c r="D2808" i="1" a="1"/>
  <c r="D2808" i="1" s="1"/>
  <c r="D186" i="1" a="1"/>
  <c r="D186" i="1" s="1"/>
  <c r="D646" i="1" a="1"/>
  <c r="D646" i="1" s="1"/>
  <c r="D258" i="1" a="1"/>
  <c r="D258" i="1" s="1"/>
  <c r="D2196" i="1" a="1"/>
  <c r="D2196" i="1" s="1"/>
  <c r="D2474" i="1" a="1"/>
  <c r="D2474" i="1" s="1"/>
  <c r="D157" i="1" a="1"/>
  <c r="D157" i="1" s="1"/>
  <c r="D1940" i="1" a="1"/>
  <c r="D1940" i="1" s="1"/>
  <c r="D228" i="1" a="1"/>
  <c r="D228" i="1" s="1"/>
  <c r="D1949" i="1" a="1"/>
  <c r="D1949" i="1" s="1"/>
  <c r="D2978" i="1" a="1"/>
  <c r="D2978" i="1" s="1"/>
  <c r="D628" i="1" a="1"/>
  <c r="D628" i="1" s="1"/>
  <c r="D511" i="1" a="1"/>
  <c r="D511" i="1" s="1"/>
  <c r="D548" i="1" a="1"/>
  <c r="D548" i="1" s="1"/>
  <c r="D465" i="1" a="1"/>
  <c r="D465" i="1" s="1"/>
  <c r="D74" i="1" a="1"/>
  <c r="D74" i="1" s="1"/>
  <c r="D334" i="1" a="1"/>
  <c r="D334" i="1" s="1"/>
  <c r="D1464" i="1" a="1"/>
  <c r="D1464" i="1" s="1"/>
  <c r="D147" i="1" a="1"/>
  <c r="D147" i="1" s="1"/>
  <c r="D2223" i="1" a="1"/>
  <c r="D2223" i="1" s="1"/>
  <c r="D1575" i="1" a="1"/>
  <c r="D1575" i="1" s="1"/>
  <c r="D235" i="1" a="1"/>
  <c r="D235" i="1" s="1"/>
  <c r="D3660" i="1" a="1"/>
  <c r="D3660" i="1" s="1"/>
  <c r="D704" i="1" a="1"/>
  <c r="D704" i="1" s="1"/>
  <c r="D1050" i="1" a="1"/>
  <c r="D1050" i="1" s="1"/>
  <c r="D3576" i="1" a="1"/>
  <c r="D3576" i="1" s="1"/>
  <c r="D3450" i="1" a="1"/>
  <c r="D3450" i="1" s="1"/>
  <c r="D3735" i="1" a="1"/>
  <c r="D3735" i="1" s="1"/>
  <c r="D3737" i="1" a="1"/>
  <c r="D3737" i="1" s="1"/>
  <c r="D2962" i="1" a="1"/>
  <c r="D2962" i="1" s="1"/>
  <c r="D1031" i="1" a="1"/>
  <c r="D1031" i="1" s="1"/>
  <c r="D2736" i="1" a="1"/>
  <c r="D2736" i="1" s="1"/>
  <c r="D2718" i="1" a="1"/>
  <c r="D2718" i="1" s="1"/>
  <c r="D931" i="1" a="1"/>
  <c r="D931" i="1" s="1"/>
  <c r="D903" i="1" a="1"/>
  <c r="D903" i="1" s="1"/>
  <c r="D3656" i="1" a="1"/>
  <c r="D3656" i="1" s="1"/>
  <c r="D1007" i="1" a="1"/>
  <c r="D1007" i="1" s="1"/>
  <c r="D2228" i="1" a="1"/>
  <c r="D2228" i="1" s="1"/>
  <c r="D2719" i="1" a="1"/>
  <c r="D2719" i="1" s="1"/>
  <c r="D3743" i="1" a="1"/>
  <c r="D3743" i="1" s="1"/>
  <c r="D2580" i="1" a="1"/>
  <c r="D2580" i="1" s="1"/>
  <c r="D2780" i="1" a="1"/>
  <c r="D2780" i="1" s="1"/>
  <c r="D2536" i="1" a="1"/>
  <c r="D2536" i="1" s="1"/>
  <c r="D3012" i="1" a="1"/>
  <c r="D3012" i="1" s="1"/>
  <c r="D2909" i="1" a="1"/>
  <c r="D2909" i="1" s="1"/>
  <c r="D2837" i="1" a="1"/>
  <c r="D2837" i="1" s="1"/>
  <c r="D730" i="1" a="1"/>
  <c r="D730" i="1" s="1"/>
  <c r="D2734" i="1" a="1"/>
  <c r="D2734" i="1" s="1"/>
  <c r="D2710" i="1" a="1"/>
  <c r="D2710" i="1" s="1"/>
  <c r="D1572" i="1" a="1"/>
  <c r="D1572" i="1" s="1"/>
  <c r="D208" i="1" a="1"/>
  <c r="D208" i="1" s="1"/>
  <c r="D2981" i="1" a="1"/>
  <c r="D2981" i="1" s="1"/>
  <c r="D588" i="1" a="1"/>
  <c r="D588" i="1" s="1"/>
  <c r="D1395" i="1" a="1"/>
  <c r="D1395" i="1" s="1"/>
  <c r="D2690" i="1" a="1"/>
  <c r="D2690" i="1" s="1"/>
  <c r="D2125" i="1" a="1"/>
  <c r="D2125" i="1" s="1"/>
  <c r="D1120" i="1" a="1"/>
  <c r="D1120" i="1" s="1"/>
  <c r="D2604" i="1" a="1"/>
  <c r="D2604" i="1" s="1"/>
  <c r="D3787" i="1" a="1"/>
  <c r="D3787" i="1" s="1"/>
  <c r="D192" i="1" a="1"/>
  <c r="D192" i="1" s="1"/>
  <c r="D733" i="1" a="1"/>
  <c r="D733" i="1" s="1"/>
  <c r="D2707" i="1" a="1"/>
  <c r="D2707" i="1" s="1"/>
  <c r="D741" i="1" a="1"/>
  <c r="D741" i="1" s="1"/>
  <c r="D203" i="1" a="1"/>
  <c r="D203" i="1" s="1"/>
  <c r="D2519" i="1" a="1"/>
  <c r="D2519" i="1" s="1"/>
  <c r="D98" i="1" a="1"/>
  <c r="D98" i="1" s="1"/>
  <c r="D2741" i="1" a="1"/>
  <c r="D2741" i="1" s="1"/>
  <c r="D3003" i="1" a="1"/>
  <c r="D3003" i="1" s="1"/>
  <c r="D3013" i="1" a="1"/>
  <c r="D3013" i="1" s="1"/>
  <c r="D2612" i="1" a="1"/>
  <c r="D2612" i="1" s="1"/>
  <c r="D758" i="1" a="1"/>
  <c r="D758" i="1" s="1"/>
  <c r="D785" i="1" a="1"/>
  <c r="D785" i="1" s="1"/>
  <c r="D3645" i="1" a="1"/>
  <c r="D3645" i="1" s="1"/>
  <c r="D3627" i="1" a="1"/>
  <c r="D3627" i="1" s="1"/>
  <c r="D3638" i="1" a="1"/>
  <c r="D3638" i="1" s="1"/>
  <c r="D1284" i="1" a="1"/>
  <c r="D1284" i="1" s="1"/>
  <c r="D3653" i="1" a="1"/>
  <c r="D3653" i="1" s="1"/>
  <c r="D3647" i="1" a="1"/>
  <c r="D3647" i="1" s="1"/>
  <c r="D3655" i="1" a="1"/>
  <c r="D3655" i="1" s="1"/>
  <c r="D3640" i="1" a="1"/>
  <c r="D3640" i="1" s="1"/>
  <c r="D3146" i="1" a="1"/>
  <c r="D3146" i="1" s="1"/>
  <c r="D3661" i="1" a="1"/>
  <c r="D3661" i="1" s="1"/>
  <c r="D3625" i="1" a="1"/>
  <c r="D3625" i="1" s="1"/>
  <c r="D3642" i="1" a="1"/>
  <c r="D3642" i="1" s="1"/>
  <c r="D3635" i="1" a="1"/>
  <c r="D3635" i="1" s="1"/>
  <c r="D745" i="1" a="1"/>
  <c r="D745" i="1" s="1"/>
  <c r="D731" i="1" a="1"/>
  <c r="D731" i="1" s="1"/>
  <c r="D3489" i="1" a="1"/>
  <c r="D3489" i="1" s="1"/>
  <c r="D3479" i="1" a="1"/>
  <c r="D3479" i="1" s="1"/>
  <c r="D2294" i="1" a="1"/>
  <c r="D2294" i="1" s="1"/>
  <c r="D753" i="1" a="1"/>
  <c r="D753" i="1" s="1"/>
  <c r="D734" i="1" a="1"/>
  <c r="D734" i="1" s="1"/>
  <c r="D748" i="1" a="1"/>
  <c r="D748" i="1" s="1"/>
  <c r="D3171" i="1" a="1"/>
  <c r="D3171" i="1" s="1"/>
  <c r="D2608" i="1" a="1"/>
  <c r="D2608" i="1" s="1"/>
  <c r="D2644" i="1" a="1"/>
  <c r="D2644" i="1" s="1"/>
  <c r="D2663" i="1" a="1"/>
  <c r="D2663" i="1" s="1"/>
  <c r="D2632" i="1" a="1"/>
  <c r="D2632" i="1" s="1"/>
  <c r="D2621" i="1" a="1"/>
  <c r="D2621" i="1" s="1"/>
  <c r="D2665" i="1" a="1"/>
  <c r="D2665" i="1" s="1"/>
  <c r="D2640" i="1" a="1"/>
  <c r="D2640" i="1" s="1"/>
  <c r="D2717" i="1" a="1"/>
  <c r="D2717" i="1" s="1"/>
  <c r="D3786" i="1" a="1"/>
  <c r="D3786" i="1" s="1"/>
  <c r="D2667" i="1" a="1"/>
  <c r="D2667" i="1" s="1"/>
  <c r="D2715" i="1" a="1"/>
  <c r="D2715" i="1" s="1"/>
  <c r="D325" i="1" a="1"/>
  <c r="D325" i="1" s="1"/>
  <c r="D2395" i="1" a="1"/>
  <c r="D2395" i="1" s="1"/>
  <c r="D3741" i="1" a="1"/>
  <c r="D3741" i="1" s="1"/>
  <c r="D729" i="1" a="1"/>
  <c r="D729" i="1" s="1"/>
  <c r="D2607" i="1" a="1"/>
  <c r="D2607" i="1" s="1"/>
  <c r="D2878" i="1" a="1"/>
  <c r="D2878" i="1" s="1"/>
  <c r="D450" i="1" a="1"/>
  <c r="D450" i="1" s="1"/>
  <c r="D958" i="1" a="1"/>
  <c r="D958" i="1" s="1"/>
  <c r="D989" i="1" a="1"/>
  <c r="D989" i="1" s="1"/>
  <c r="D907" i="1" a="1"/>
  <c r="D907" i="1" s="1"/>
  <c r="D967" i="1" a="1"/>
  <c r="D967" i="1" s="1"/>
  <c r="D761" i="1" a="1"/>
  <c r="D761" i="1" s="1"/>
  <c r="D2041" i="1" a="1"/>
  <c r="D2041" i="1" s="1"/>
  <c r="D234" i="1" a="1"/>
  <c r="D234" i="1" s="1"/>
  <c r="D3422" i="1" a="1"/>
  <c r="D3422" i="1" s="1"/>
  <c r="D2963" i="1" a="1"/>
  <c r="D2963" i="1" s="1"/>
  <c r="D3312" i="1" a="1"/>
  <c r="D3312" i="1" s="1"/>
  <c r="D2415" i="1" a="1"/>
  <c r="D2415" i="1" s="1"/>
  <c r="D2779" i="1" a="1"/>
  <c r="D2779" i="1" s="1"/>
  <c r="D998" i="1" a="1"/>
  <c r="D998" i="1" s="1"/>
  <c r="D990" i="1" a="1"/>
  <c r="D990" i="1" s="1"/>
  <c r="D951" i="1" a="1"/>
  <c r="D951" i="1" s="1"/>
  <c r="D3344" i="1" a="1"/>
  <c r="D3344" i="1" s="1"/>
  <c r="D2697" i="1" a="1"/>
  <c r="D2697" i="1" s="1"/>
  <c r="D3119" i="1" a="1"/>
  <c r="D3119" i="1" s="1"/>
  <c r="D1011" i="1" a="1"/>
  <c r="D1011" i="1" s="1"/>
  <c r="D2806" i="1" a="1"/>
  <c r="D2806" i="1" s="1"/>
  <c r="D750" i="1" a="1"/>
  <c r="D750" i="1" s="1"/>
  <c r="D2627" i="1" a="1"/>
  <c r="D2627" i="1" s="1"/>
  <c r="D760" i="1" a="1"/>
  <c r="D760" i="1" s="1"/>
  <c r="D2699" i="1" a="1"/>
  <c r="D2699" i="1" s="1"/>
  <c r="D470" i="1" a="1"/>
  <c r="D470" i="1" s="1"/>
  <c r="D1384" i="1" a="1"/>
  <c r="D1384" i="1" s="1"/>
  <c r="D1081" i="1" a="1"/>
  <c r="D1081" i="1" s="1"/>
  <c r="D3472" i="1" a="1"/>
  <c r="D3472" i="1" s="1"/>
  <c r="D1765" i="1" a="1"/>
  <c r="D1765" i="1" s="1"/>
  <c r="D2302" i="1" a="1"/>
  <c r="D2302" i="1" s="1"/>
  <c r="D1407" i="1" a="1"/>
  <c r="D1407" i="1" s="1"/>
  <c r="D10" i="1" a="1"/>
  <c r="D10" i="1" s="1"/>
  <c r="D59" i="1" a="1"/>
  <c r="D59" i="1" s="1"/>
  <c r="D1695" i="1" a="1"/>
  <c r="D1695" i="1" s="1"/>
  <c r="D2275" i="1" a="1"/>
  <c r="D2275" i="1" s="1"/>
  <c r="D3219" i="1" a="1"/>
  <c r="D3219" i="1" s="1"/>
  <c r="D2365" i="1" a="1"/>
  <c r="D2365" i="1" s="1"/>
  <c r="D1104" i="1" a="1"/>
  <c r="D1104" i="1" s="1"/>
  <c r="D1920" i="1" a="1"/>
  <c r="D1920" i="1" s="1"/>
  <c r="D1135" i="1" a="1"/>
  <c r="D1135" i="1" s="1"/>
  <c r="D1374" i="1" a="1"/>
  <c r="D1374" i="1" s="1"/>
  <c r="D2735" i="1" a="1"/>
  <c r="D2735" i="1" s="1"/>
  <c r="D2066" i="1" a="1"/>
  <c r="D2066" i="1" s="1"/>
  <c r="D1780" i="1" a="1"/>
  <c r="D1780" i="1" s="1"/>
  <c r="D2865" i="1" a="1"/>
  <c r="D2865" i="1" s="1"/>
  <c r="D1181" i="1" a="1"/>
  <c r="D1181" i="1" s="1"/>
  <c r="D2261" i="1" a="1"/>
  <c r="D2261" i="1" s="1"/>
  <c r="D283" i="1" a="1"/>
  <c r="D283" i="1" s="1"/>
  <c r="D714" i="1" a="1"/>
  <c r="D714" i="1" s="1"/>
  <c r="D3077" i="1" a="1"/>
  <c r="D3077" i="1" s="1"/>
  <c r="D272" i="1" a="1"/>
  <c r="D272" i="1" s="1"/>
  <c r="D434" i="1" a="1"/>
  <c r="D434" i="1" s="1"/>
  <c r="D86" i="1" a="1"/>
  <c r="D86" i="1" s="1"/>
  <c r="D353" i="1" a="1"/>
  <c r="D353" i="1" s="1"/>
  <c r="D2427" i="1" a="1"/>
  <c r="D2427" i="1" s="1"/>
  <c r="D710" i="1" a="1"/>
  <c r="D710" i="1" s="1"/>
  <c r="D359" i="1" a="1"/>
  <c r="D359" i="1" s="1"/>
  <c r="D2286" i="1" a="1"/>
  <c r="D2286" i="1" s="1"/>
  <c r="D804" i="1" a="1"/>
  <c r="D804" i="1" s="1"/>
  <c r="D2272" i="1" a="1"/>
  <c r="D2272" i="1" s="1"/>
  <c r="D2238" i="1" a="1"/>
  <c r="D2238" i="1" s="1"/>
  <c r="D402" i="1" a="1"/>
  <c r="D402" i="1" s="1"/>
  <c r="D144" i="1" a="1"/>
  <c r="D144" i="1" s="1"/>
  <c r="D138" i="1" a="1"/>
  <c r="D138" i="1" s="1"/>
  <c r="D125" i="1" a="1"/>
  <c r="D125" i="1" s="1"/>
  <c r="D2273" i="1" a="1"/>
  <c r="D2273" i="1" s="1"/>
  <c r="D1605" i="1" a="1"/>
  <c r="D1605" i="1" s="1"/>
  <c r="D455" i="1" a="1"/>
  <c r="D455" i="1" s="1"/>
  <c r="D2615" i="1" a="1"/>
  <c r="D2615" i="1" s="1"/>
  <c r="D3290" i="1" a="1"/>
  <c r="D3290" i="1" s="1"/>
  <c r="D3722" i="1" a="1"/>
  <c r="D3722" i="1" s="1"/>
  <c r="D20" i="1" a="1"/>
  <c r="D20" i="1" s="1"/>
  <c r="D13" i="1" a="1"/>
  <c r="D13" i="1" s="1"/>
  <c r="D3753" i="1" a="1"/>
  <c r="D3753" i="1" s="1"/>
  <c r="D3752" i="1" a="1"/>
  <c r="D3752" i="1" s="1"/>
  <c r="D3370" i="1" a="1"/>
  <c r="D3370" i="1" s="1"/>
  <c r="D3715" i="1" a="1"/>
  <c r="D3715" i="1" s="1"/>
  <c r="D2094" i="1" a="1"/>
  <c r="D2094" i="1" s="1"/>
  <c r="D3768" i="1" a="1"/>
  <c r="D3768" i="1" s="1"/>
  <c r="D2063" i="1" a="1"/>
  <c r="D2063" i="1" s="1"/>
  <c r="D3518" i="1" a="1"/>
  <c r="D3518" i="1" s="1"/>
  <c r="D3775" i="1" a="1"/>
  <c r="D3775" i="1" s="1"/>
  <c r="D3562" i="1" a="1"/>
  <c r="D3562" i="1" s="1"/>
  <c r="D3710" i="1" a="1"/>
  <c r="D3710" i="1" s="1"/>
  <c r="D3566" i="1" a="1"/>
  <c r="D3566" i="1" s="1"/>
  <c r="D3758" i="1" a="1"/>
  <c r="D3758" i="1" s="1"/>
  <c r="D3789" i="1" a="1"/>
  <c r="D3789" i="1" s="1"/>
  <c r="D3822" i="1" a="1"/>
  <c r="D3822" i="1" s="1"/>
  <c r="D3701" i="1" a="1"/>
  <c r="D3701" i="1" s="1"/>
  <c r="D3719" i="1" a="1"/>
  <c r="D3719" i="1" s="1"/>
  <c r="D3636" i="1" a="1"/>
  <c r="D3636" i="1" s="1"/>
  <c r="D3637" i="1" a="1"/>
  <c r="D3637" i="1" s="1"/>
  <c r="D3801" i="1" a="1"/>
  <c r="D3801" i="1" s="1"/>
  <c r="D3806" i="1" a="1"/>
  <c r="D3806" i="1" s="1"/>
  <c r="D3728" i="1" a="1"/>
  <c r="D3728" i="1" s="1"/>
  <c r="D3658" i="1" a="1"/>
  <c r="D3658" i="1" s="1"/>
  <c r="D2657" i="1" a="1"/>
  <c r="D2657" i="1" s="1"/>
  <c r="D2136" i="1" a="1"/>
  <c r="D2136" i="1" s="1"/>
  <c r="D2482" i="1" a="1"/>
  <c r="D2482" i="1" s="1"/>
  <c r="D3564" i="1" a="1"/>
  <c r="D3564" i="1" s="1"/>
  <c r="D2681" i="1" a="1"/>
  <c r="D2681" i="1" s="1"/>
  <c r="D1983" i="1" a="1"/>
  <c r="D1983" i="1" s="1"/>
  <c r="D2805" i="1" a="1"/>
  <c r="D2805" i="1" s="1"/>
  <c r="D1819" i="1" a="1"/>
  <c r="D1819" i="1" s="1"/>
  <c r="D3579" i="1" a="1"/>
  <c r="D3579" i="1" s="1"/>
  <c r="D3135" i="1" a="1"/>
  <c r="D3135" i="1" s="1"/>
  <c r="D3700" i="1" a="1"/>
  <c r="D3700" i="1" s="1"/>
  <c r="D71" i="1" a="1"/>
  <c r="D71" i="1" s="1"/>
  <c r="D3574" i="1" a="1"/>
  <c r="D3574" i="1" s="1"/>
  <c r="D3747" i="1" a="1"/>
  <c r="D3747" i="1" s="1"/>
  <c r="D3695" i="1" a="1"/>
  <c r="D3695" i="1" s="1"/>
  <c r="D3687" i="1" a="1"/>
  <c r="D3687" i="1" s="1"/>
  <c r="D3698" i="1" a="1"/>
  <c r="D3698" i="1" s="1"/>
  <c r="D3819" i="1" a="1"/>
  <c r="D3819" i="1" s="1"/>
  <c r="D3682" i="1" a="1"/>
  <c r="D3682" i="1" s="1"/>
  <c r="D3703" i="1" a="1"/>
  <c r="D3703" i="1" s="1"/>
  <c r="D3684" i="1" a="1"/>
  <c r="D3684" i="1" s="1"/>
  <c r="D1138" i="1" a="1"/>
  <c r="D1138" i="1" s="1"/>
  <c r="D3690" i="1" a="1"/>
  <c r="D3690" i="1" s="1"/>
  <c r="D3765" i="1" a="1"/>
  <c r="D3765" i="1" s="1"/>
  <c r="D875" i="1" a="1"/>
  <c r="D875" i="1" s="1"/>
  <c r="D3486" i="1" a="1"/>
  <c r="D3486" i="1" s="1"/>
  <c r="D3482" i="1" a="1"/>
  <c r="D3482" i="1" s="1"/>
  <c r="D1520" i="1" a="1"/>
  <c r="D1520" i="1" s="1"/>
  <c r="D3055" i="1" a="1"/>
  <c r="D3055" i="1" s="1"/>
  <c r="D1936" i="1" a="1"/>
  <c r="D1936" i="1" s="1"/>
  <c r="D3816" i="1" a="1"/>
  <c r="D3816" i="1" s="1"/>
  <c r="D2858" i="1" a="1"/>
  <c r="D2858" i="1" s="1"/>
  <c r="D3373" i="1" a="1"/>
  <c r="D3373" i="1" s="1"/>
  <c r="D3474" i="1" a="1"/>
  <c r="D3474" i="1" s="1"/>
  <c r="D2960" i="1" a="1"/>
  <c r="D2960" i="1" s="1"/>
  <c r="D270" i="1" a="1"/>
  <c r="D270" i="1" s="1"/>
  <c r="D263" i="1" a="1"/>
  <c r="D263" i="1" s="1"/>
  <c r="D3580" i="1" a="1"/>
  <c r="D3580" i="1" s="1"/>
  <c r="D3561" i="1" a="1"/>
  <c r="D3561" i="1" s="1"/>
  <c r="D3711" i="1" a="1"/>
  <c r="D3711" i="1" s="1"/>
  <c r="D3559" i="1" a="1"/>
  <c r="D3559" i="1" s="1"/>
  <c r="D3557" i="1" a="1"/>
  <c r="D3557" i="1" s="1"/>
  <c r="D3746" i="1" a="1"/>
  <c r="D3746" i="1" s="1"/>
  <c r="D1530" i="1" a="1"/>
  <c r="D1530" i="1" s="1"/>
  <c r="D416" i="1" a="1"/>
  <c r="D416" i="1" s="1"/>
  <c r="D3573" i="1" a="1"/>
  <c r="D3573" i="1" s="1"/>
  <c r="D3669" i="1" a="1"/>
  <c r="D3669" i="1" s="1"/>
  <c r="D3599" i="1" a="1"/>
  <c r="D3599" i="1" s="1"/>
  <c r="D2277" i="1" a="1"/>
  <c r="D2277" i="1" s="1"/>
  <c r="D3792" i="1" a="1"/>
  <c r="D3792" i="1" s="1"/>
  <c r="D3830" i="1" a="1"/>
  <c r="D3830" i="1" s="1"/>
  <c r="D3733" i="1" a="1"/>
  <c r="D3733" i="1" s="1"/>
  <c r="D3803" i="1" a="1"/>
  <c r="D3803" i="1" s="1"/>
  <c r="D3448" i="1" a="1"/>
  <c r="D3448" i="1" s="1"/>
  <c r="D3451" i="1" a="1"/>
  <c r="D3451" i="1" s="1"/>
  <c r="D3447" i="1" a="1"/>
  <c r="D3447" i="1" s="1"/>
  <c r="D3449" i="1" a="1"/>
  <c r="D3449" i="1" s="1"/>
  <c r="D3260" i="1" a="1"/>
  <c r="D3260" i="1" s="1"/>
  <c r="D2484" i="1" a="1"/>
  <c r="D2484" i="1" s="1"/>
  <c r="D3610" i="1" a="1"/>
  <c r="D3610" i="1" s="1"/>
  <c r="D3782" i="1" a="1"/>
  <c r="D3782" i="1" s="1"/>
  <c r="D2671" i="1" a="1"/>
  <c r="D2671" i="1" s="1"/>
  <c r="D1745" i="1" a="1"/>
  <c r="D1745" i="1" s="1"/>
  <c r="D1839" i="1" a="1"/>
  <c r="D1839" i="1" s="1"/>
  <c r="D1639" i="1" a="1"/>
  <c r="D1639" i="1" s="1"/>
  <c r="D2461" i="1" a="1"/>
  <c r="D2461" i="1" s="1"/>
  <c r="D156" i="1" a="1"/>
  <c r="D156" i="1" s="1"/>
  <c r="D3827" i="1" a="1"/>
  <c r="D3827" i="1" s="1"/>
  <c r="D3569" i="1" a="1"/>
  <c r="D3569" i="1" s="1"/>
  <c r="D3584" i="1" a="1"/>
  <c r="D3584" i="1" s="1"/>
  <c r="D3796" i="1" a="1"/>
  <c r="D3796" i="1" s="1"/>
  <c r="D3544" i="1" a="1"/>
  <c r="D3544" i="1" s="1"/>
  <c r="D3593" i="1" a="1"/>
  <c r="D3593" i="1" s="1"/>
  <c r="D3826" i="1" a="1"/>
  <c r="D3826" i="1" s="1"/>
  <c r="D1669" i="1" a="1"/>
  <c r="D1669" i="1" s="1"/>
  <c r="D3808" i="1" a="1"/>
  <c r="D3808" i="1" s="1"/>
  <c r="D3473" i="1" a="1"/>
  <c r="D3473" i="1" s="1"/>
  <c r="D3699" i="1" a="1"/>
  <c r="D3699" i="1" s="1"/>
  <c r="D2357" i="1" a="1"/>
  <c r="D2357" i="1" s="1"/>
  <c r="D3702" i="1" a="1"/>
  <c r="D3702" i="1" s="1"/>
  <c r="D3670" i="1" a="1"/>
  <c r="D3670" i="1" s="1"/>
  <c r="D3751" i="1" a="1"/>
  <c r="D3751" i="1" s="1"/>
  <c r="D3581" i="1" a="1"/>
  <c r="D3581" i="1" s="1"/>
  <c r="D1442" i="1" a="1"/>
  <c r="D1442" i="1" s="1"/>
  <c r="D2905" i="1" a="1"/>
  <c r="D2905" i="1" s="1"/>
  <c r="D2468" i="1" a="1"/>
  <c r="D2468" i="1" s="1"/>
  <c r="D545" i="1" a="1"/>
  <c r="D545" i="1" s="1"/>
  <c r="D2739" i="1" a="1"/>
  <c r="D2739" i="1" s="1"/>
  <c r="D585" i="1" a="1"/>
  <c r="D585" i="1" s="1"/>
  <c r="D536" i="1" a="1"/>
  <c r="D536" i="1" s="1"/>
  <c r="D578" i="1" a="1"/>
  <c r="D578" i="1" s="1"/>
  <c r="D101" i="1" a="1"/>
  <c r="D101" i="1" s="1"/>
  <c r="D94" i="1" a="1"/>
  <c r="D94" i="1" s="1"/>
  <c r="D1201" i="1" a="1"/>
  <c r="D1201" i="1" s="1"/>
  <c r="D3402" i="1" a="1"/>
  <c r="D3402" i="1" s="1"/>
  <c r="D3354" i="1" a="1"/>
  <c r="D3354" i="1" s="1"/>
  <c r="D451" i="1" a="1"/>
  <c r="D451" i="1" s="1"/>
  <c r="D3360" i="1" a="1"/>
  <c r="D3360" i="1" s="1"/>
  <c r="D3369" i="1" a="1"/>
  <c r="D3369" i="1" s="1"/>
  <c r="D2116" i="1" a="1"/>
  <c r="D2116" i="1" s="1"/>
  <c r="D3389" i="1" a="1"/>
  <c r="D3389" i="1" s="1"/>
  <c r="D3560" i="1" a="1"/>
  <c r="D3560" i="1" s="1"/>
  <c r="D3368" i="1" a="1"/>
  <c r="D3368" i="1" s="1"/>
  <c r="D2843" i="1" a="1"/>
  <c r="D2843" i="1" s="1"/>
  <c r="D2652" i="1" a="1"/>
  <c r="D2652" i="1" s="1"/>
  <c r="D557" i="1" a="1"/>
  <c r="D557" i="1" s="1"/>
  <c r="D3355" i="1" a="1"/>
  <c r="D3355" i="1" s="1"/>
  <c r="D3597" i="1" a="1"/>
  <c r="D3597" i="1" s="1"/>
  <c r="D1463" i="1" a="1"/>
  <c r="D1463" i="1" s="1"/>
  <c r="D3657" i="1" a="1"/>
  <c r="D3657" i="1" s="1"/>
  <c r="D2855" i="1" a="1"/>
  <c r="D2855" i="1" s="1"/>
  <c r="D3825" i="1" a="1"/>
  <c r="D3825" i="1" s="1"/>
  <c r="D386" i="1" a="1"/>
  <c r="D386" i="1" s="1"/>
  <c r="D22" i="1" a="1"/>
  <c r="D22" i="1" s="1"/>
  <c r="D844" i="1" a="1"/>
  <c r="D844" i="1" s="1"/>
  <c r="D3508" i="1" a="1"/>
  <c r="D3508" i="1" s="1"/>
  <c r="D3366" i="1" a="1"/>
  <c r="D3366" i="1" s="1"/>
  <c r="D19" i="1" a="1"/>
  <c r="D19" i="1" s="1"/>
  <c r="D2928" i="1" a="1"/>
  <c r="D2928" i="1" s="1"/>
  <c r="D3481" i="1" a="1"/>
  <c r="D3481" i="1" s="1"/>
  <c r="D336" i="1" a="1"/>
  <c r="D336" i="1" s="1"/>
  <c r="D3317" i="1" a="1"/>
  <c r="D3317" i="1" s="1"/>
  <c r="D3766" i="1" a="1"/>
  <c r="D3766" i="1" s="1"/>
  <c r="D3639" i="1" a="1"/>
  <c r="D3639" i="1" s="1"/>
  <c r="D2230" i="1" a="1"/>
  <c r="D2230" i="1" s="1"/>
  <c r="D3345" i="1" a="1"/>
  <c r="D3345" i="1" s="1"/>
  <c r="D2459" i="1" a="1"/>
  <c r="D2459" i="1" s="1"/>
  <c r="D1016" i="1" a="1"/>
  <c r="D1016" i="1" s="1"/>
  <c r="D974" i="1" a="1"/>
  <c r="D974" i="1" s="1"/>
  <c r="D306" i="1" a="1"/>
  <c r="D306" i="1" s="1"/>
  <c r="D1970" i="1" a="1"/>
  <c r="D1970" i="1" s="1"/>
  <c r="D587" i="1" a="1"/>
  <c r="D587" i="1" s="1"/>
  <c r="D3626" i="1" a="1"/>
  <c r="D3626" i="1" s="1"/>
  <c r="D227" i="1" a="1"/>
  <c r="D227" i="1" s="1"/>
  <c r="D3666" i="1" a="1"/>
  <c r="D3666" i="1" s="1"/>
  <c r="D1098" i="1" a="1"/>
  <c r="D1098" i="1" s="1"/>
  <c r="D701" i="1" a="1"/>
  <c r="D701" i="1" s="1"/>
  <c r="D591" i="1" a="1"/>
  <c r="D591" i="1" s="1"/>
  <c r="D3044" i="1" a="1"/>
  <c r="D3044" i="1" s="1"/>
  <c r="D1073" i="1" a="1"/>
  <c r="D1073" i="1" s="1"/>
  <c r="D854" i="1" a="1"/>
  <c r="D854" i="1" s="1"/>
  <c r="D573" i="1" a="1"/>
  <c r="D573" i="1" s="1"/>
  <c r="D183" i="1" a="1"/>
  <c r="D183" i="1" s="1"/>
  <c r="D1310" i="1" a="1"/>
  <c r="D1310" i="1" s="1"/>
  <c r="D537" i="1" a="1"/>
  <c r="D537" i="1" s="1"/>
  <c r="D592" i="1" a="1"/>
  <c r="D592" i="1" s="1"/>
  <c r="D616" i="1" a="1"/>
  <c r="D616" i="1" s="1"/>
  <c r="D2680" i="1" a="1"/>
  <c r="D2680" i="1" s="1"/>
  <c r="D2442" i="1" a="1"/>
  <c r="D2442" i="1" s="1"/>
  <c r="D1430" i="1" a="1"/>
  <c r="D1430" i="1" s="1"/>
  <c r="D961" i="1" a="1"/>
  <c r="D961" i="1" s="1"/>
  <c r="D1001" i="1" a="1"/>
  <c r="D1001" i="1" s="1"/>
  <c r="D115" i="1" a="1"/>
  <c r="D115" i="1" s="1"/>
  <c r="D3323" i="1" a="1"/>
  <c r="D3323" i="1" s="1"/>
  <c r="D202" i="1" a="1"/>
  <c r="D202" i="1" s="1"/>
  <c r="D1477" i="1" a="1"/>
  <c r="D1477" i="1" s="1"/>
  <c r="D713" i="1" a="1"/>
  <c r="D713" i="1" s="1"/>
  <c r="D584" i="1" a="1"/>
  <c r="D584" i="1" s="1"/>
  <c r="D1006" i="1" a="1"/>
  <c r="D1006" i="1" s="1"/>
  <c r="D1025" i="1" a="1"/>
  <c r="D1025" i="1" s="1"/>
  <c r="D3094" i="1" a="1"/>
  <c r="D3094" i="1" s="1"/>
  <c r="D165" i="1" a="1"/>
  <c r="D165" i="1" s="1"/>
  <c r="D3108" i="1" a="1"/>
  <c r="D3108" i="1" s="1"/>
  <c r="D535" i="1" a="1"/>
  <c r="D535" i="1" s="1"/>
  <c r="D1013" i="1" a="1"/>
  <c r="D1013" i="1" s="1"/>
  <c r="D1015" i="1" a="1"/>
  <c r="D1015" i="1" s="1"/>
  <c r="D525" i="1" a="1"/>
  <c r="D525" i="1" s="1"/>
  <c r="D1003" i="1" a="1"/>
  <c r="D1003" i="1" s="1"/>
  <c r="D2698" i="1" a="1"/>
  <c r="D2698" i="1" s="1"/>
  <c r="D2490" i="1" a="1"/>
  <c r="D2490" i="1" s="1"/>
  <c r="D441" i="1" a="1"/>
  <c r="D441" i="1" s="1"/>
  <c r="D555" i="1" a="1"/>
  <c r="D555" i="1" s="1"/>
  <c r="D335" i="1" a="1"/>
  <c r="D335" i="1" s="1"/>
  <c r="D597" i="1" a="1"/>
  <c r="D597" i="1" s="1"/>
  <c r="D3364" i="1" a="1"/>
  <c r="D3364" i="1" s="1"/>
  <c r="D1005" i="1" a="1"/>
  <c r="D1005" i="1" s="1"/>
  <c r="D2291" i="1" a="1"/>
  <c r="D2291" i="1" s="1"/>
  <c r="D593" i="1" a="1"/>
  <c r="D593" i="1" s="1"/>
  <c r="D1246" i="1" a="1"/>
  <c r="D1246" i="1" s="1"/>
  <c r="D3726" i="1" a="1"/>
  <c r="D3726" i="1" s="1"/>
  <c r="D1403" i="1" a="1"/>
  <c r="D1403" i="1" s="1"/>
  <c r="D983" i="1" a="1"/>
  <c r="D983" i="1" s="1"/>
  <c r="D571" i="1" a="1"/>
  <c r="D571" i="1" s="1"/>
  <c r="D2380" i="1" a="1"/>
  <c r="D2380" i="1" s="1"/>
  <c r="D703" i="1" a="1"/>
  <c r="D703" i="1" s="1"/>
  <c r="D384" i="1" a="1"/>
  <c r="D384" i="1" s="1"/>
  <c r="D49" i="1" a="1"/>
  <c r="D49" i="1" s="1"/>
  <c r="D570" i="1" a="1"/>
  <c r="D570" i="1" s="1"/>
  <c r="D576" i="1" a="1"/>
  <c r="D576" i="1" s="1"/>
  <c r="D244" i="1" a="1"/>
  <c r="D244" i="1" s="1"/>
  <c r="D569" i="1" a="1"/>
  <c r="D569" i="1" s="1"/>
  <c r="D162" i="1" a="1"/>
  <c r="D162" i="1" s="1"/>
  <c r="D2424" i="1" a="1"/>
  <c r="D2424" i="1" s="1"/>
  <c r="D911" i="1" a="1"/>
  <c r="D911" i="1" s="1"/>
  <c r="D978" i="1" a="1"/>
  <c r="D978" i="1" s="1"/>
  <c r="D1664" i="1" a="1"/>
  <c r="D1664" i="1" s="1"/>
  <c r="D385" i="1" a="1"/>
  <c r="D385" i="1" s="1"/>
  <c r="D361" i="1" a="1"/>
  <c r="D361" i="1" s="1"/>
  <c r="D1583" i="1" a="1"/>
  <c r="D1583" i="1" s="1"/>
  <c r="D1566" i="1" a="1"/>
  <c r="D1566" i="1" s="1"/>
  <c r="D297" i="1" a="1"/>
  <c r="D297" i="1" s="1"/>
  <c r="D3416" i="1" a="1"/>
  <c r="D3416" i="1" s="1"/>
  <c r="D27" i="1" a="1"/>
  <c r="D27" i="1" s="1"/>
  <c r="D1469" i="1" a="1"/>
  <c r="D1469" i="1" s="1"/>
  <c r="D2138" i="1" a="1"/>
  <c r="D2138" i="1" s="1"/>
  <c r="D2100" i="1" a="1"/>
  <c r="D2100" i="1" s="1"/>
  <c r="D483" i="1" a="1"/>
  <c r="D483" i="1" s="1"/>
  <c r="D2758" i="1" a="1"/>
  <c r="D2758" i="1" s="1"/>
  <c r="D2974" i="1" a="1"/>
  <c r="D2974" i="1" s="1"/>
  <c r="D3111" i="1" a="1"/>
  <c r="D3111" i="1" s="1"/>
  <c r="D1733" i="1" a="1"/>
  <c r="D1733" i="1" s="1"/>
  <c r="D1455" i="1" a="1"/>
  <c r="D1455" i="1" s="1"/>
  <c r="D1448" i="1" a="1"/>
  <c r="D1448" i="1" s="1"/>
  <c r="D3397" i="1" a="1"/>
  <c r="D3397" i="1" s="1"/>
  <c r="D474" i="1" a="1"/>
  <c r="D474" i="1" s="1"/>
  <c r="D1510" i="1" a="1"/>
  <c r="D1510" i="1" s="1"/>
  <c r="D280" i="1" a="1"/>
  <c r="D280" i="1" s="1"/>
  <c r="D1352" i="1" a="1"/>
  <c r="D1352" i="1" s="1"/>
  <c r="D2745" i="1" a="1"/>
  <c r="D2745" i="1" s="1"/>
  <c r="D424" i="1" a="1"/>
  <c r="D424" i="1" s="1"/>
  <c r="D410" i="1" a="1"/>
  <c r="D410" i="1" s="1"/>
  <c r="D318" i="1" a="1"/>
  <c r="D318" i="1" s="1"/>
  <c r="D131" i="1" a="1"/>
  <c r="D131" i="1" s="1"/>
  <c r="D1191" i="1" a="1"/>
  <c r="D1191" i="1" s="1"/>
  <c r="D1475" i="1" a="1"/>
  <c r="D1475" i="1" s="1"/>
  <c r="D311" i="1" a="1"/>
  <c r="D311" i="1" s="1"/>
  <c r="D323" i="1" a="1"/>
  <c r="D323" i="1" s="1"/>
  <c r="D304" i="1" a="1"/>
  <c r="D304" i="1" s="1"/>
  <c r="D600" i="1" a="1"/>
  <c r="D600" i="1" s="1"/>
  <c r="D509" i="1" a="1"/>
  <c r="D509" i="1" s="1"/>
  <c r="D243" i="1" a="1"/>
  <c r="D243" i="1" s="1"/>
  <c r="D388" i="1" a="1"/>
  <c r="D388" i="1" s="1"/>
  <c r="D510" i="1" a="1"/>
  <c r="D510" i="1" s="1"/>
  <c r="D1092" i="1" a="1"/>
  <c r="D1092" i="1" s="1"/>
  <c r="D236" i="1" a="1"/>
  <c r="D236" i="1" s="1"/>
  <c r="D1375" i="1" a="1"/>
  <c r="D1375" i="1" s="1"/>
  <c r="D2475" i="1" a="1"/>
  <c r="D2475" i="1" s="1"/>
  <c r="D541" i="1" a="1"/>
  <c r="D541" i="1" s="1"/>
  <c r="D2239" i="1" a="1"/>
  <c r="D2239" i="1" s="1"/>
  <c r="D3038" i="1" a="1"/>
  <c r="D3038" i="1" s="1"/>
  <c r="D1070" i="1" a="1"/>
  <c r="D1070" i="1" s="1"/>
  <c r="D2149" i="1" a="1"/>
  <c r="D2149" i="1" s="1"/>
  <c r="D1606" i="1" a="1"/>
  <c r="D1606" i="1" s="1"/>
  <c r="D285" i="1" a="1"/>
  <c r="D285" i="1" s="1"/>
  <c r="D836" i="1" a="1"/>
  <c r="D836" i="1" s="1"/>
  <c r="D2378" i="1" a="1"/>
  <c r="D2378" i="1" s="1"/>
  <c r="D1913" i="1" a="1"/>
  <c r="D1913" i="1" s="1"/>
  <c r="D458" i="1" a="1"/>
  <c r="D458" i="1" s="1"/>
  <c r="D1409" i="1" a="1"/>
  <c r="D1409" i="1" s="1"/>
  <c r="D2237" i="1" a="1"/>
  <c r="D2237" i="1" s="1"/>
  <c r="D1900" i="1" a="1"/>
  <c r="D1900" i="1" s="1"/>
  <c r="D1905" i="1" a="1"/>
  <c r="D1905" i="1" s="1"/>
  <c r="D1515" i="1" a="1"/>
  <c r="D1515" i="1" s="1"/>
  <c r="D1911" i="1" a="1"/>
  <c r="D1911" i="1" s="1"/>
  <c r="D1906" i="1" a="1"/>
  <c r="D1906" i="1" s="1"/>
  <c r="D3263" i="1" a="1"/>
  <c r="D3263" i="1" s="1"/>
  <c r="D2049" i="1" a="1"/>
  <c r="D2049" i="1" s="1"/>
  <c r="D2772" i="1" a="1"/>
  <c r="D2772" i="1" s="1"/>
  <c r="D1840" i="1" a="1"/>
  <c r="D1840" i="1" s="1"/>
  <c r="D3152" i="1" a="1"/>
  <c r="D3152" i="1" s="1"/>
  <c r="D2222" i="1" a="1"/>
  <c r="D2222" i="1" s="1"/>
  <c r="D1757" i="1" a="1"/>
  <c r="D1757" i="1" s="1"/>
  <c r="D2318" i="1" a="1"/>
  <c r="D2318" i="1" s="1"/>
  <c r="D3018" i="1" a="1"/>
  <c r="D3018" i="1" s="1"/>
  <c r="D1346" i="1" a="1"/>
  <c r="D1346" i="1" s="1"/>
  <c r="D2973" i="1" a="1"/>
  <c r="D2973" i="1" s="1"/>
  <c r="D333" i="1" a="1"/>
  <c r="D333" i="1" s="1"/>
  <c r="D472" i="1" a="1"/>
  <c r="D472" i="1" s="1"/>
  <c r="D1856" i="1" a="1"/>
  <c r="D1856" i="1" s="1"/>
  <c r="D2052" i="1" a="1"/>
  <c r="D2052" i="1" s="1"/>
  <c r="D815" i="1" a="1"/>
  <c r="D815" i="1" s="1"/>
  <c r="D782" i="1" a="1"/>
  <c r="D782" i="1" s="1"/>
  <c r="D819" i="1" a="1"/>
  <c r="D819" i="1" s="1"/>
  <c r="D2054" i="1" a="1"/>
  <c r="D2054" i="1" s="1"/>
  <c r="D2040" i="1" a="1"/>
  <c r="D2040" i="1" s="1"/>
  <c r="D618" i="1" a="1"/>
  <c r="D618" i="1" s="1"/>
  <c r="D2156" i="1" a="1"/>
  <c r="D2156" i="1" s="1"/>
  <c r="D5" i="1" a="1"/>
  <c r="D5" i="1" s="1"/>
  <c r="D1822" i="1" a="1"/>
  <c r="D1822" i="1" s="1"/>
  <c r="D814" i="1" a="1"/>
  <c r="D814" i="1" s="1"/>
  <c r="D2683" i="1" a="1"/>
  <c r="D2683" i="1" s="1"/>
  <c r="D1788" i="1" a="1"/>
  <c r="D1788" i="1" s="1"/>
  <c r="D2531" i="1" a="1"/>
  <c r="D2531" i="1" s="1"/>
  <c r="D3418" i="1" a="1"/>
  <c r="D3418" i="1" s="1"/>
  <c r="D3409" i="1" a="1"/>
  <c r="D3409" i="1" s="1"/>
  <c r="D2566" i="1" a="1"/>
  <c r="D2566" i="1" s="1"/>
  <c r="D947" i="1" a="1"/>
  <c r="D947" i="1" s="1"/>
  <c r="D921" i="1" a="1"/>
  <c r="D921" i="1" s="1"/>
  <c r="D3124" i="1" a="1"/>
  <c r="D3124" i="1" s="1"/>
  <c r="D3359" i="1" a="1"/>
  <c r="D3359" i="1" s="1"/>
  <c r="D3249" i="1" a="1"/>
  <c r="D3249" i="1" s="1"/>
  <c r="D1742" i="1" a="1"/>
  <c r="D1742" i="1" s="1"/>
  <c r="D1738" i="1" a="1"/>
  <c r="D1738" i="1" s="1"/>
  <c r="D530" i="1" a="1"/>
  <c r="D530" i="1" s="1"/>
  <c r="D3008" i="1" a="1"/>
  <c r="D3008" i="1" s="1"/>
  <c r="D448" i="1" a="1"/>
  <c r="D448" i="1" s="1"/>
  <c r="D1791" i="1" a="1"/>
  <c r="D1791" i="1" s="1"/>
  <c r="D237" i="1" a="1"/>
  <c r="D237" i="1" s="1"/>
  <c r="D2105" i="1" a="1"/>
  <c r="D2105" i="1" s="1"/>
  <c r="D1599" i="1" a="1"/>
  <c r="D1599" i="1" s="1"/>
  <c r="D1668" i="1" a="1"/>
  <c r="D1668" i="1" s="1"/>
  <c r="D1368" i="1" a="1"/>
  <c r="D1368" i="1" s="1"/>
  <c r="D1496" i="1" a="1"/>
  <c r="D1496" i="1" s="1"/>
  <c r="D1694" i="1" a="1"/>
  <c r="D1694" i="1" s="1"/>
  <c r="D1917" i="1" a="1"/>
  <c r="D1917" i="1" s="1"/>
  <c r="D2558" i="1" a="1"/>
  <c r="D2558" i="1" s="1"/>
  <c r="D533" i="1" a="1"/>
  <c r="D533" i="1" s="1"/>
  <c r="D97" i="1" a="1"/>
  <c r="D97" i="1" s="1"/>
  <c r="D1532" i="1" a="1"/>
  <c r="D1532" i="1" s="1"/>
  <c r="D3340" i="1" a="1"/>
  <c r="D3340" i="1" s="1"/>
  <c r="D1010" i="1" a="1"/>
  <c r="D1010" i="1" s="1"/>
  <c r="D3057" i="1" a="1"/>
  <c r="D3057" i="1" s="1"/>
  <c r="D219" i="1" a="1"/>
  <c r="D219" i="1" s="1"/>
  <c r="D1880" i="1" a="1"/>
  <c r="D1880" i="1" s="1"/>
  <c r="D2098" i="1" a="1"/>
  <c r="D2098" i="1" s="1"/>
  <c r="D1435" i="1" a="1"/>
  <c r="D1435" i="1" s="1"/>
  <c r="D1094" i="1" a="1"/>
  <c r="D1094" i="1" s="1"/>
  <c r="D360" i="1" a="1"/>
  <c r="D360" i="1" s="1"/>
  <c r="D830" i="1" a="1"/>
  <c r="D830" i="1" s="1"/>
  <c r="D2830" i="1" a="1"/>
  <c r="D2830" i="1" s="1"/>
  <c r="D1130" i="1" a="1"/>
  <c r="D1130" i="1" s="1"/>
  <c r="D2034" i="1" a="1"/>
  <c r="D2034" i="1" s="1"/>
  <c r="D2287" i="1" a="1"/>
  <c r="D2287" i="1" s="1"/>
  <c r="D3240" i="1" a="1"/>
  <c r="D3240" i="1" s="1"/>
  <c r="D3246" i="1" a="1"/>
  <c r="D3246" i="1" s="1"/>
  <c r="D870" i="1" a="1"/>
  <c r="D870" i="1" s="1"/>
  <c r="D831" i="1" a="1"/>
  <c r="D831" i="1" s="1"/>
  <c r="D2004" i="1" a="1"/>
  <c r="D2004" i="1" s="1"/>
  <c r="D1396" i="1" a="1"/>
  <c r="D1396" i="1" s="1"/>
  <c r="D2488" i="1" a="1"/>
  <c r="D2488" i="1" s="1"/>
  <c r="D1783" i="1" a="1"/>
  <c r="D1783" i="1" s="1"/>
  <c r="D1729" i="1" a="1"/>
  <c r="D1729" i="1" s="1"/>
  <c r="D2787" i="1" a="1"/>
  <c r="D2787" i="1" s="1"/>
  <c r="D543" i="1" a="1"/>
  <c r="D543" i="1" s="1"/>
  <c r="D3279" i="1" a="1"/>
  <c r="D3279" i="1" s="1"/>
  <c r="D612" i="1" a="1"/>
  <c r="D612" i="1" s="1"/>
  <c r="D2441" i="1" a="1"/>
  <c r="D2441" i="1" s="1"/>
  <c r="D3632" i="1" a="1"/>
  <c r="D3632" i="1" s="1"/>
  <c r="D964" i="1" a="1"/>
  <c r="D964" i="1" s="1"/>
  <c r="D3343" i="1" a="1"/>
  <c r="D3343" i="1" s="1"/>
  <c r="D1686" i="1" a="1"/>
  <c r="D1686" i="1" s="1"/>
  <c r="D2326" i="1" a="1"/>
  <c r="D2326" i="1" s="1"/>
  <c r="D2383" i="1" a="1"/>
  <c r="D2383" i="1" s="1"/>
  <c r="D502" i="1" a="1"/>
  <c r="D502" i="1" s="1"/>
  <c r="D2639" i="1" a="1"/>
  <c r="D2639" i="1" s="1"/>
  <c r="D2871" i="1" a="1"/>
  <c r="D2871" i="1" s="1"/>
  <c r="D3033" i="1" a="1"/>
  <c r="D3033" i="1" s="1"/>
  <c r="D2101" i="1" a="1"/>
  <c r="D2101" i="1" s="1"/>
  <c r="D238" i="1" a="1"/>
  <c r="D238" i="1" s="1"/>
  <c r="D1266" i="1" a="1"/>
  <c r="D1266" i="1" s="1"/>
  <c r="D1687" i="1" a="1"/>
  <c r="D1687" i="1" s="1"/>
  <c r="D3568" i="1" a="1"/>
  <c r="D3568" i="1" s="1"/>
  <c r="D3649" i="1" a="1"/>
  <c r="D3649" i="1" s="1"/>
  <c r="D2921" i="1" a="1"/>
  <c r="D2921" i="1" s="1"/>
  <c r="D2920" i="1" a="1"/>
  <c r="D2920" i="1" s="1"/>
  <c r="D2936" i="1" a="1"/>
  <c r="D2936" i="1" s="1"/>
  <c r="D1706" i="1" a="1"/>
  <c r="D1706" i="1" s="1"/>
  <c r="D1574" i="1" a="1"/>
  <c r="D1574" i="1" s="1"/>
  <c r="D565" i="1" a="1"/>
  <c r="D565" i="1" s="1"/>
  <c r="D1264" i="1" a="1"/>
  <c r="D1264" i="1" s="1"/>
  <c r="D1693" i="1" a="1"/>
  <c r="D1693" i="1" s="1"/>
  <c r="D2404" i="1" a="1"/>
  <c r="D2404" i="1" s="1"/>
  <c r="D1275" i="1" a="1"/>
  <c r="D1275" i="1" s="1"/>
  <c r="D407" i="1" a="1"/>
  <c r="D407" i="1" s="1"/>
  <c r="D2134" i="1" a="1"/>
  <c r="D2134" i="1" s="1"/>
  <c r="D216" i="1" a="1"/>
  <c r="D216" i="1" s="1"/>
  <c r="D1263" i="1" a="1"/>
  <c r="D1263" i="1" s="1"/>
  <c r="D112" i="1" a="1"/>
  <c r="D112" i="1" s="1"/>
  <c r="D3162" i="1" a="1"/>
  <c r="D3162" i="1" s="1"/>
  <c r="D3558" i="1" a="1"/>
  <c r="D3558" i="1" s="1"/>
  <c r="D3253" i="1" a="1"/>
  <c r="D3253" i="1" s="1"/>
  <c r="D3466" i="1" a="1"/>
  <c r="D3466" i="1" s="1"/>
  <c r="D3017" i="1" a="1"/>
  <c r="D3017" i="1" s="1"/>
  <c r="D91" i="1" a="1"/>
  <c r="D91" i="1" s="1"/>
  <c r="D622" i="1" a="1"/>
  <c r="D622" i="1" s="1"/>
  <c r="D1089" i="1" a="1"/>
  <c r="D1089" i="1" s="1"/>
  <c r="D1736" i="1" a="1"/>
  <c r="D1736" i="1" s="1"/>
  <c r="D3673" i="1" a="1"/>
  <c r="D3673" i="1" s="1"/>
  <c r="D3254" i="1" a="1"/>
  <c r="D3254" i="1" s="1"/>
  <c r="D1980" i="1" a="1"/>
  <c r="D1980" i="1" s="1"/>
  <c r="D3266" i="1" a="1"/>
  <c r="D3266" i="1" s="1"/>
  <c r="D3267" i="1" a="1"/>
  <c r="D3267" i="1" s="1"/>
  <c r="D2901" i="1" a="1"/>
  <c r="D2901" i="1" s="1"/>
  <c r="D3258" i="1" a="1"/>
  <c r="D3258" i="1" s="1"/>
  <c r="D2783" i="1" a="1"/>
  <c r="D2783" i="1" s="1"/>
  <c r="D2714" i="1" a="1"/>
  <c r="D2714" i="1" s="1"/>
  <c r="D3749" i="1" a="1"/>
  <c r="D3749" i="1" s="1"/>
  <c r="D3113" i="1" a="1"/>
  <c r="D3113" i="1" s="1"/>
  <c r="D2248" i="1" a="1"/>
  <c r="D2248" i="1" s="1"/>
  <c r="D816" i="1" a="1"/>
  <c r="D816" i="1" s="1"/>
  <c r="D3788" i="1" a="1"/>
  <c r="D3788" i="1" s="1"/>
  <c r="D2846" i="1" a="1"/>
  <c r="D2846" i="1" s="1"/>
  <c r="D1425" i="1" a="1"/>
  <c r="D1425" i="1" s="1"/>
  <c r="D2861" i="1" a="1"/>
  <c r="D2861" i="1" s="1"/>
  <c r="D198" i="1" a="1"/>
  <c r="D198" i="1" s="1"/>
  <c r="D873" i="1" a="1"/>
  <c r="D873" i="1" s="1"/>
  <c r="D2267" i="1" a="1"/>
  <c r="D2267" i="1" s="1"/>
  <c r="D1815" i="1" a="1"/>
  <c r="D1815" i="1" s="1"/>
  <c r="D675" i="1" a="1"/>
  <c r="D675" i="1" s="1"/>
  <c r="D479" i="1" a="1"/>
  <c r="D479" i="1" s="1"/>
  <c r="D849" i="1" a="1"/>
  <c r="D849" i="1" s="1"/>
  <c r="D1855" i="1" a="1"/>
  <c r="D1855" i="1" s="1"/>
  <c r="D476" i="1" a="1"/>
  <c r="D476" i="1" s="1"/>
  <c r="D499" i="1" a="1"/>
  <c r="D499" i="1" s="1"/>
  <c r="D528" i="1" a="1"/>
  <c r="D528" i="1" s="1"/>
  <c r="D1278" i="1" a="1"/>
  <c r="D1278" i="1" s="1"/>
  <c r="D1106" i="1" a="1"/>
  <c r="D1106" i="1" s="1"/>
  <c r="D2613" i="1" a="1"/>
  <c r="D2613" i="1" s="1"/>
  <c r="D1750" i="1" a="1"/>
  <c r="D1750" i="1" s="1"/>
  <c r="D489" i="1" a="1"/>
  <c r="D489" i="1" s="1"/>
  <c r="D1585" i="1" a="1"/>
  <c r="D1585" i="1" s="1"/>
  <c r="D835" i="1" a="1"/>
  <c r="D835" i="1" s="1"/>
  <c r="D3142" i="1" a="1"/>
  <c r="D3142" i="1" s="1"/>
  <c r="D3762" i="1" a="1"/>
  <c r="D3762" i="1" s="1"/>
  <c r="D53" i="1" a="1"/>
  <c r="D53" i="1" s="1"/>
  <c r="D696" i="1" a="1"/>
  <c r="D696" i="1" s="1"/>
  <c r="D167" i="1" a="1"/>
  <c r="D167" i="1" s="1"/>
  <c r="D1355" i="1" a="1"/>
  <c r="D1355" i="1" s="1"/>
  <c r="D3773" i="1" a="1"/>
  <c r="D3773" i="1" s="1"/>
  <c r="D3685" i="1" a="1"/>
  <c r="D3685" i="1" s="1"/>
  <c r="D1890" i="1" a="1"/>
  <c r="D1890" i="1" s="1"/>
  <c r="D3567" i="1" a="1"/>
  <c r="D3567" i="1" s="1"/>
  <c r="D3571" i="1" a="1"/>
  <c r="D3571" i="1" s="1"/>
  <c r="D653" i="1" a="1"/>
  <c r="D653" i="1" s="1"/>
  <c r="D3585" i="1" a="1"/>
  <c r="D3585" i="1" s="1"/>
  <c r="D338" i="1" a="1"/>
  <c r="D338" i="1" s="1"/>
  <c r="D3570" i="1" a="1"/>
  <c r="D3570" i="1" s="1"/>
  <c r="D699" i="1" a="1"/>
  <c r="D699" i="1" s="1"/>
  <c r="D3591" i="1" a="1"/>
  <c r="D3591" i="1" s="1"/>
  <c r="D1866" i="1" a="1"/>
  <c r="D1866" i="1" s="1"/>
  <c r="D3443" i="1" a="1"/>
  <c r="D3443" i="1" s="1"/>
  <c r="D2499" i="1" a="1"/>
  <c r="D2499" i="1" s="1"/>
  <c r="D1642" i="1" a="1"/>
  <c r="D1642" i="1" s="1"/>
  <c r="D1039" i="1" a="1"/>
  <c r="D1039" i="1" s="1"/>
  <c r="D2268" i="1" a="1"/>
  <c r="D2268" i="1" s="1"/>
  <c r="D1889" i="1" a="1"/>
  <c r="D1889" i="1" s="1"/>
  <c r="D3790" i="1" a="1"/>
  <c r="D3790" i="1" s="1"/>
  <c r="D3817" i="1" a="1"/>
  <c r="D3817" i="1" s="1"/>
  <c r="D3833" i="1" a="1"/>
  <c r="D3833" i="1" s="1"/>
  <c r="D3802" i="1" a="1"/>
  <c r="D3802" i="1" s="1"/>
  <c r="D1863" i="1" a="1"/>
  <c r="D1863" i="1" s="1"/>
  <c r="D3799" i="1" a="1"/>
  <c r="D3799" i="1" s="1"/>
  <c r="D3832" i="1" a="1"/>
  <c r="D3832" i="1" s="1"/>
  <c r="D1981" i="1" a="1"/>
  <c r="D1981" i="1" s="1"/>
  <c r="D3755" i="1" a="1"/>
  <c r="D3755" i="1" s="1"/>
  <c r="D1168" i="1" a="1"/>
  <c r="D1168" i="1" s="1"/>
  <c r="D2056" i="1" a="1"/>
  <c r="D2056" i="1" s="1"/>
  <c r="D348" i="1" a="1"/>
  <c r="D348" i="1" s="1"/>
  <c r="D3507" i="1" a="1"/>
  <c r="D3507" i="1" s="1"/>
  <c r="D3446" i="1" a="1"/>
  <c r="D3446" i="1" s="1"/>
  <c r="D3824" i="1" a="1"/>
  <c r="D3824" i="1" s="1"/>
  <c r="D3767" i="1" a="1"/>
  <c r="D3767" i="1" s="1"/>
  <c r="D2989" i="1" a="1"/>
  <c r="D2989" i="1" s="1"/>
  <c r="D3834" i="1" a="1"/>
  <c r="D3834" i="1" s="1"/>
  <c r="D3781" i="1" a="1"/>
  <c r="D3781" i="1" s="1"/>
  <c r="D3469" i="1" a="1"/>
  <c r="D3469" i="1" s="1"/>
  <c r="D3760" i="1" a="1"/>
  <c r="D3760" i="1" s="1"/>
  <c r="D3739" i="1" a="1"/>
  <c r="D3739" i="1" s="1"/>
  <c r="D3419" i="1" a="1"/>
  <c r="D3419" i="1" s="1"/>
  <c r="D2816" i="1" a="1"/>
  <c r="D2816" i="1" s="1"/>
  <c r="D3024" i="1" a="1"/>
  <c r="D3024" i="1" s="1"/>
  <c r="D2585" i="1" a="1"/>
  <c r="D2585" i="1" s="1"/>
  <c r="D3588" i="1" a="1"/>
  <c r="D3588" i="1" s="1"/>
  <c r="D2173" i="1" a="1"/>
  <c r="D2173" i="1" s="1"/>
  <c r="D3712" i="1" a="1"/>
  <c r="D3712" i="1" s="1"/>
  <c r="D3713" i="1" a="1"/>
  <c r="D3713" i="1" s="1"/>
  <c r="D3828" i="1" a="1"/>
  <c r="D3828" i="1" s="1"/>
  <c r="D2870" i="1" a="1"/>
  <c r="D2870" i="1" s="1"/>
  <c r="D2181" i="1" a="1"/>
  <c r="D2181" i="1" s="1"/>
  <c r="D3734" i="1" a="1"/>
  <c r="D3734" i="1" s="1"/>
  <c r="D1897" i="1" a="1"/>
  <c r="D1897" i="1" s="1"/>
  <c r="D667" i="1" a="1"/>
  <c r="D667" i="1" s="1"/>
  <c r="D172" i="1" a="1"/>
  <c r="D172" i="1" s="1"/>
  <c r="D95" i="1" a="1"/>
  <c r="D95" i="1" s="1"/>
  <c r="D693" i="1" a="1"/>
  <c r="D693" i="1" s="1"/>
  <c r="D1047" i="1" a="1"/>
  <c r="D1047" i="1" s="1"/>
  <c r="D920" i="1" a="1"/>
  <c r="D920" i="1" s="1"/>
  <c r="D3809" i="1" a="1"/>
  <c r="D3809" i="1" s="1"/>
  <c r="D1084" i="1" a="1"/>
  <c r="D1084" i="1" s="1"/>
  <c r="D743" i="1" a="1"/>
  <c r="D743" i="1" s="1"/>
  <c r="D2584" i="1" a="1"/>
  <c r="D2584" i="1" s="1"/>
  <c r="D3812" i="1" a="1"/>
  <c r="D3812" i="1" s="1"/>
  <c r="D83" i="1" a="1"/>
  <c r="D83" i="1" s="1"/>
  <c r="D389" i="1" a="1"/>
  <c r="D389" i="1" s="1"/>
  <c r="D2731" i="1" a="1"/>
  <c r="D2731" i="1" s="1"/>
  <c r="D438" i="1" a="1"/>
  <c r="D438" i="1" s="1"/>
  <c r="D3213" i="1" a="1"/>
  <c r="D3213" i="1" s="1"/>
  <c r="D1194" i="1" a="1"/>
  <c r="D1194" i="1" s="1"/>
  <c r="D1158" i="1" a="1"/>
  <c r="D1158" i="1" s="1"/>
  <c r="D898" i="1" a="1"/>
  <c r="D898" i="1" s="1"/>
  <c r="D182" i="1" a="1"/>
  <c r="D182" i="1" s="1"/>
  <c r="D3107" i="1" a="1"/>
  <c r="D3107" i="1" s="1"/>
  <c r="D1484" i="1" a="1"/>
  <c r="D1484" i="1" s="1"/>
  <c r="D1365" i="1" a="1"/>
  <c r="D1365" i="1" s="1"/>
  <c r="D3319" i="1" a="1"/>
  <c r="D3319" i="1" s="1"/>
  <c r="D3327" i="1" a="1"/>
  <c r="D3327" i="1" s="1"/>
  <c r="D3551" i="1" a="1"/>
  <c r="D3551" i="1" s="1"/>
  <c r="D3321" i="1" a="1"/>
  <c r="D3321" i="1" s="1"/>
  <c r="D324" i="1" a="1"/>
  <c r="D324" i="1" s="1"/>
  <c r="D634" i="1" a="1"/>
  <c r="D634" i="1" s="1"/>
  <c r="D241" i="1" a="1"/>
  <c r="D241" i="1" s="1"/>
  <c r="D1696" i="1" a="1"/>
  <c r="D1696" i="1" s="1"/>
  <c r="D173" i="1" a="1"/>
  <c r="D173" i="1" s="1"/>
  <c r="D1253" i="1" a="1"/>
  <c r="D1253" i="1" s="1"/>
  <c r="D2137" i="1" a="1"/>
  <c r="D2137" i="1" s="1"/>
  <c r="D1545" i="1" a="1"/>
  <c r="D1545" i="1" s="1"/>
  <c r="D549" i="1" a="1"/>
  <c r="D549" i="1" s="1"/>
  <c r="D3130" i="1" a="1"/>
  <c r="D3130" i="1" s="1"/>
  <c r="D2643" i="1" a="1"/>
  <c r="D2643" i="1" s="1"/>
  <c r="D3408" i="1" a="1"/>
  <c r="D3408" i="1" s="1"/>
  <c r="D3491" i="1" a="1"/>
  <c r="D3491" i="1" s="1"/>
  <c r="D889" i="1" a="1"/>
  <c r="D889" i="1" s="1"/>
  <c r="D3398" i="1" a="1"/>
  <c r="D3398" i="1" s="1"/>
  <c r="D1862" i="1" a="1"/>
  <c r="D1862" i="1" s="1"/>
  <c r="D1147" i="1" a="1"/>
  <c r="D1147" i="1" s="1"/>
  <c r="D1609" i="1" a="1"/>
  <c r="D1609" i="1" s="1"/>
  <c r="D3032" i="1" a="1"/>
  <c r="D3032" i="1" s="1"/>
  <c r="D2733" i="1" a="1"/>
  <c r="D2733" i="1" s="1"/>
  <c r="D40" i="1" a="1"/>
  <c r="D40" i="1" s="1"/>
  <c r="D2729" i="1" a="1"/>
  <c r="D2729" i="1" s="1"/>
  <c r="D2636" i="1" a="1"/>
  <c r="D2636" i="1" s="1"/>
  <c r="D2438" i="1" a="1"/>
  <c r="D2438" i="1" s="1"/>
  <c r="D482" i="1" a="1"/>
  <c r="D482" i="1" s="1"/>
  <c r="D420" i="1" a="1"/>
  <c r="D420" i="1" s="1"/>
  <c r="D180" i="1" a="1"/>
  <c r="D180" i="1" s="1"/>
  <c r="D1850" i="1" a="1"/>
  <c r="D1850" i="1" s="1"/>
  <c r="D136" i="1" a="1"/>
  <c r="D136" i="1" s="1"/>
  <c r="D2854" i="1" a="1"/>
  <c r="D2854" i="1" s="1"/>
  <c r="D3805" i="1" a="1"/>
  <c r="D3805" i="1" s="1"/>
  <c r="D3674" i="1" a="1"/>
  <c r="D3674" i="1" s="1"/>
  <c r="D643" i="1" a="1"/>
  <c r="D643" i="1" s="1"/>
  <c r="D1562" i="1" a="1"/>
  <c r="D1562" i="1" s="1"/>
  <c r="D3414" i="1" a="1"/>
  <c r="D3414" i="1" s="1"/>
  <c r="D3413" i="1" a="1"/>
  <c r="D3413" i="1" s="1"/>
  <c r="D1796" i="1" a="1"/>
  <c r="D1796" i="1" s="1"/>
  <c r="D1436" i="1" a="1"/>
  <c r="D1436" i="1" s="1"/>
  <c r="D2460" i="1" a="1"/>
  <c r="D2460" i="1" s="1"/>
  <c r="D35" i="1" a="1"/>
  <c r="D35" i="1" s="1"/>
  <c r="D2013" i="1" a="1"/>
  <c r="D2013" i="1" s="1"/>
  <c r="D3720" i="1" a="1"/>
  <c r="D3720" i="1" s="1"/>
  <c r="D3460" i="1" a="1"/>
  <c r="D3460" i="1" s="1"/>
  <c r="D1625" i="1" a="1"/>
  <c r="D1625" i="1" s="1"/>
  <c r="D520" i="1" a="1"/>
  <c r="D520" i="1" s="1"/>
  <c r="D1088" i="1" a="1"/>
  <c r="D1088" i="1" s="1"/>
  <c r="D3365" i="1" a="1"/>
  <c r="D3365" i="1" s="1"/>
  <c r="D473" i="1" a="1"/>
  <c r="D473" i="1" s="1"/>
  <c r="D2406" i="1" a="1"/>
  <c r="D2406" i="1" s="1"/>
  <c r="D2638" i="1" a="1"/>
  <c r="D2638" i="1" s="1"/>
  <c r="D1417" i="1" a="1"/>
  <c r="D1417" i="1" s="1"/>
  <c r="D522" i="1" a="1"/>
  <c r="D522" i="1" s="1"/>
  <c r="D3377" i="1" a="1"/>
  <c r="D3377" i="1" s="1"/>
  <c r="D1205" i="1" a="1"/>
  <c r="D1205" i="1" s="1"/>
  <c r="D1909" i="1" a="1"/>
  <c r="D1909" i="1" s="1"/>
  <c r="D1217" i="1" a="1"/>
  <c r="D1217" i="1" s="1"/>
  <c r="D1213" i="1" a="1"/>
  <c r="D1213" i="1" s="1"/>
  <c r="D2182" i="1" a="1"/>
  <c r="D2182" i="1" s="1"/>
  <c r="D1232" i="1" a="1"/>
  <c r="D1232" i="1" s="1"/>
  <c r="D1245" i="1" a="1"/>
  <c r="D1245" i="1" s="1"/>
  <c r="D2829" i="1" a="1"/>
  <c r="D2829" i="1" s="1"/>
  <c r="D1231" i="1" a="1"/>
  <c r="D1231" i="1" s="1"/>
  <c r="D1226" i="1" a="1"/>
  <c r="D1226" i="1" s="1"/>
  <c r="D2191" i="1" a="1"/>
  <c r="D2191" i="1" s="1"/>
  <c r="D2825" i="1" a="1"/>
  <c r="D2825" i="1" s="1"/>
  <c r="D1534" i="1" a="1"/>
  <c r="D1534" i="1" s="1"/>
  <c r="D2255" i="1" a="1"/>
  <c r="D2255" i="1" s="1"/>
  <c r="D1314" i="1" a="1"/>
  <c r="D1314" i="1" s="1"/>
  <c r="D1398" i="1" a="1"/>
  <c r="D1398" i="1" s="1"/>
  <c r="D523" i="1" a="1"/>
  <c r="D523" i="1" s="1"/>
  <c r="D2158" i="1" a="1"/>
  <c r="D2158" i="1" s="1"/>
  <c r="D1963" i="1" a="1"/>
  <c r="D1963" i="1" s="1"/>
  <c r="D2656" i="1" a="1"/>
  <c r="D2656" i="1" s="1"/>
  <c r="D3120" i="1" a="1"/>
  <c r="D3120" i="1" s="1"/>
  <c r="D2817" i="1" a="1"/>
  <c r="D2817" i="1" s="1"/>
  <c r="D2634" i="1" a="1"/>
  <c r="D2634" i="1" s="1"/>
  <c r="D3358" i="1" a="1"/>
  <c r="D3358" i="1" s="1"/>
  <c r="D3341" i="1" a="1"/>
  <c r="D3341" i="1" s="1"/>
  <c r="D524" i="1" a="1"/>
  <c r="D524" i="1" s="1"/>
  <c r="D1636" i="1" a="1"/>
  <c r="D1636" i="1" s="1"/>
  <c r="D155" i="1" a="1"/>
  <c r="D155" i="1" s="1"/>
  <c r="D1522" i="1" a="1"/>
  <c r="D1522" i="1" s="1"/>
  <c r="D2453" i="1" a="1"/>
  <c r="D2453" i="1" s="1"/>
  <c r="D14" i="1" a="1"/>
  <c r="D14" i="1" s="1"/>
  <c r="D3109" i="1" a="1"/>
  <c r="D3109" i="1" s="1"/>
  <c r="D1941" i="1" a="1"/>
  <c r="D1941" i="1" s="1"/>
  <c r="D3156" i="1" a="1"/>
  <c r="D3156" i="1" s="1"/>
  <c r="D1894" i="1" a="1"/>
  <c r="D1894" i="1" s="1"/>
  <c r="D3468" i="1" a="1"/>
  <c r="D3468" i="1" s="1"/>
  <c r="D656" i="1" a="1"/>
  <c r="D656" i="1" s="1"/>
  <c r="D3631" i="1" a="1"/>
  <c r="D3631" i="1" s="1"/>
  <c r="D3273" i="1" a="1"/>
  <c r="D3273" i="1" s="1"/>
  <c r="D802" i="1" a="1"/>
  <c r="D802" i="1" s="1"/>
  <c r="D1943" i="1" a="1"/>
  <c r="D1943" i="1" s="1"/>
  <c r="D1942" i="1" a="1"/>
  <c r="D1942" i="1" s="1"/>
  <c r="D3843" i="1" a="1"/>
  <c r="D3843" i="1" s="1"/>
  <c r="D2912" i="1" a="1"/>
  <c r="D2912" i="1" s="1"/>
  <c r="D3841" i="1" a="1"/>
  <c r="D3841" i="1" s="1"/>
  <c r="D661" i="1" a="1"/>
  <c r="D661" i="1" s="1"/>
  <c r="D2119" i="1" a="1"/>
  <c r="D2119" i="1" s="1"/>
  <c r="D639" i="1" a="1"/>
  <c r="D639" i="1" s="1"/>
  <c r="D1439" i="1" a="1"/>
  <c r="D1439" i="1" s="1"/>
  <c r="D469" i="1" a="1"/>
  <c r="D469" i="1" s="1"/>
  <c r="D1000" i="1" a="1"/>
  <c r="D1000" i="1" s="1"/>
  <c r="D1202" i="1" a="1"/>
  <c r="D1202" i="1" s="1"/>
  <c r="D1209" i="1" a="1"/>
  <c r="D1209" i="1" s="1"/>
  <c r="D1954" i="1" a="1"/>
  <c r="D1954" i="1" s="1"/>
  <c r="D1167" i="1" a="1"/>
  <c r="D1167" i="1" s="1"/>
  <c r="D3357" i="1" a="1"/>
  <c r="D3357" i="1" s="1"/>
  <c r="D1776" i="1" a="1"/>
  <c r="D1776" i="1" s="1"/>
  <c r="D3380" i="1" a="1"/>
  <c r="D3380" i="1" s="1"/>
  <c r="D1853" i="1" a="1"/>
  <c r="D1853" i="1" s="1"/>
  <c r="D3417" i="1" a="1"/>
  <c r="D3417" i="1" s="1"/>
  <c r="D3404" i="1" a="1"/>
  <c r="D3404" i="1" s="1"/>
  <c r="D2048" i="1" a="1"/>
  <c r="D2048" i="1" s="1"/>
  <c r="D488" i="1" a="1"/>
  <c r="D488" i="1" s="1"/>
  <c r="D1648" i="1" a="1"/>
  <c r="D1648" i="1" s="1"/>
  <c r="D1060" i="1" a="1"/>
  <c r="D1060" i="1" s="1"/>
  <c r="D2384" i="1" a="1"/>
  <c r="D2384" i="1" s="1"/>
  <c r="D1392" i="1" a="1"/>
  <c r="D1392" i="1" s="1"/>
  <c r="D2672" i="1" a="1"/>
  <c r="D2672" i="1" s="1"/>
  <c r="D1700" i="1" a="1"/>
  <c r="D1700" i="1" s="1"/>
  <c r="D794" i="1" a="1"/>
  <c r="D794" i="1" s="1"/>
  <c r="D354" i="1" a="1"/>
  <c r="D354" i="1" s="1"/>
  <c r="D2768" i="1" a="1"/>
  <c r="D2768" i="1" s="1"/>
  <c r="D655" i="1" a="1"/>
  <c r="D655" i="1" s="1"/>
  <c r="D507" i="1" a="1"/>
  <c r="D507" i="1" s="1"/>
  <c r="D475" i="1" a="1"/>
  <c r="D475" i="1" s="1"/>
  <c r="D2586" i="1" a="1"/>
  <c r="D2586" i="1" s="1"/>
  <c r="D1747" i="1" a="1"/>
  <c r="D1747" i="1" s="1"/>
  <c r="D2142" i="1" a="1"/>
  <c r="D2142" i="1" s="1"/>
  <c r="D2803" i="1" a="1"/>
  <c r="D2803" i="1" s="1"/>
  <c r="D1382" i="1" a="1"/>
  <c r="D1382" i="1" s="1"/>
  <c r="D498" i="1" a="1"/>
  <c r="D498" i="1" s="1"/>
  <c r="D2625" i="1" a="1"/>
  <c r="D2625" i="1" s="1"/>
  <c r="D1554" i="1" a="1"/>
  <c r="D1554" i="1" s="1"/>
  <c r="D2432" i="1" a="1"/>
  <c r="D2432" i="1" s="1"/>
  <c r="D3794" i="1" a="1"/>
  <c r="D3794" i="1" s="1"/>
  <c r="D3430" i="1" a="1"/>
  <c r="D3430" i="1" s="1"/>
  <c r="D301" i="1" a="1"/>
  <c r="D301" i="1" s="1"/>
  <c r="D3797" i="1" a="1"/>
  <c r="D3797" i="1" s="1"/>
  <c r="D723" i="1" a="1"/>
  <c r="D723" i="1" s="1"/>
  <c r="D2002" i="1" a="1"/>
  <c r="D2002" i="1" s="1"/>
  <c r="D461" i="1" a="1"/>
  <c r="D461" i="1" s="1"/>
  <c r="D3814" i="1" a="1"/>
  <c r="D3814" i="1" s="1"/>
  <c r="D3659" i="1" a="1"/>
  <c r="D3659" i="1" s="1"/>
  <c r="D3821" i="1" a="1"/>
  <c r="D3821" i="1" s="1"/>
  <c r="D3757" i="1" a="1"/>
  <c r="D3757" i="1" s="1"/>
  <c r="D3800" i="1" a="1"/>
  <c r="D3800" i="1" s="1"/>
  <c r="D3831" i="1" a="1"/>
  <c r="D3831" i="1" s="1"/>
  <c r="D3798" i="1" a="1"/>
  <c r="D3798" i="1" s="1"/>
  <c r="D3791" i="1" a="1"/>
  <c r="D3791" i="1" s="1"/>
  <c r="D3770" i="1" a="1"/>
  <c r="D3770" i="1" s="1"/>
  <c r="D3748" i="1" a="1"/>
  <c r="D3748" i="1" s="1"/>
  <c r="D3793" i="1" a="1"/>
  <c r="D3793" i="1" s="1"/>
  <c r="D3813" i="1" a="1"/>
  <c r="D3813" i="1" s="1"/>
  <c r="D3705" i="1" a="1"/>
  <c r="D3705" i="1" s="1"/>
  <c r="D3777" i="1" a="1"/>
  <c r="D3777" i="1" s="1"/>
  <c r="D3729" i="1" a="1"/>
  <c r="D3729" i="1" s="1"/>
  <c r="D3504" i="1" a="1"/>
  <c r="D3504" i="1" s="1"/>
  <c r="D3717" i="1" a="1"/>
  <c r="D3717" i="1" s="1"/>
  <c r="D3498" i="1" a="1"/>
  <c r="D3498" i="1" s="1"/>
  <c r="D3823" i="1" a="1"/>
  <c r="D3823" i="1" s="1"/>
  <c r="D3780" i="1" a="1"/>
  <c r="D3780" i="1" s="1"/>
  <c r="D1272" i="1" a="1"/>
  <c r="D1272" i="1" s="1"/>
  <c r="D2419" i="1" a="1"/>
  <c r="D2419" i="1" s="1"/>
  <c r="D21" i="1" a="1"/>
  <c r="D21" i="1" s="1"/>
  <c r="D3299" i="1" a="1"/>
  <c r="D3299" i="1" s="1"/>
  <c r="D485" i="1" a="1"/>
  <c r="D485" i="1" s="1"/>
  <c r="D100" i="1" a="1"/>
  <c r="D100" i="1" s="1"/>
  <c r="D2985" i="1" a="1"/>
  <c r="D2985" i="1" s="1"/>
  <c r="D484" i="1" a="1"/>
  <c r="D484" i="1" s="1"/>
  <c r="D2079" i="1" a="1"/>
  <c r="D2079" i="1" s="1"/>
  <c r="D501" i="1" a="1"/>
  <c r="D501" i="1" s="1"/>
  <c r="D1848" i="1" a="1"/>
  <c r="D1848" i="1" s="1"/>
  <c r="D2096" i="1" a="1"/>
  <c r="D2096" i="1" s="1"/>
  <c r="D638" i="1" a="1"/>
  <c r="D638" i="1" s="1"/>
  <c r="D1663" i="1" a="1"/>
  <c r="D1663" i="1" s="1"/>
  <c r="D598" i="1" a="1"/>
  <c r="D598" i="1" s="1"/>
  <c r="D1423" i="1" a="1"/>
  <c r="D1423" i="1" s="1"/>
  <c r="D1415" i="1" a="1"/>
  <c r="D1415" i="1" s="1"/>
  <c r="D1480" i="1" a="1"/>
  <c r="D1480" i="1" s="1"/>
  <c r="D1720" i="1" a="1"/>
  <c r="D1720" i="1" s="1"/>
  <c r="D583" i="1" a="1"/>
  <c r="D583" i="1" s="1"/>
  <c r="D2702" i="1" a="1"/>
  <c r="D2702" i="1" s="1"/>
  <c r="D2694" i="1" a="1"/>
  <c r="D2694" i="1" s="1"/>
  <c r="D689" i="1" a="1"/>
  <c r="D689" i="1" s="1"/>
  <c r="D2559" i="1" a="1"/>
  <c r="D2559" i="1" s="1"/>
  <c r="D1587" i="1" a="1"/>
  <c r="D1587" i="1" s="1"/>
  <c r="D527" i="1" a="1"/>
  <c r="D527" i="1" s="1"/>
  <c r="D2370" i="1" a="1"/>
  <c r="D2370" i="1" s="1"/>
  <c r="D546" i="1" a="1"/>
  <c r="D546" i="1" s="1"/>
  <c r="D1709" i="1" a="1"/>
  <c r="D1709" i="1" s="1"/>
  <c r="D3023" i="1" a="1"/>
  <c r="D3023" i="1" s="1"/>
  <c r="D2051" i="1" a="1"/>
  <c r="D2051" i="1" s="1"/>
  <c r="D505" i="1" a="1"/>
  <c r="D505" i="1" s="1"/>
  <c r="D2491" i="1" a="1"/>
  <c r="D2491" i="1" s="1"/>
  <c r="D2508" i="1" a="1"/>
  <c r="D2508" i="1" s="1"/>
  <c r="D2520" i="1" a="1"/>
  <c r="D2520" i="1" s="1"/>
  <c r="D2799" i="1" a="1"/>
  <c r="D2799" i="1" s="1"/>
  <c r="D3338" i="1" a="1"/>
  <c r="D3338" i="1" s="1"/>
  <c r="D1454" i="1" a="1"/>
  <c r="D1454" i="1" s="1"/>
  <c r="D1746" i="1" a="1"/>
  <c r="D1746" i="1" s="1"/>
  <c r="D211" i="1" a="1"/>
  <c r="D211" i="1" s="1"/>
  <c r="D1069" i="1" a="1"/>
  <c r="D1069" i="1" s="1"/>
  <c r="D2673" i="1" a="1"/>
  <c r="D2673" i="1" s="1"/>
  <c r="D75" i="1" a="1"/>
  <c r="D75" i="1" s="1"/>
  <c r="D514" i="1" a="1"/>
  <c r="D514" i="1" s="1"/>
  <c r="D554" i="1" a="1"/>
  <c r="D554" i="1" s="1"/>
  <c r="D3654" i="1" a="1"/>
  <c r="D3654" i="1" s="1"/>
  <c r="D789" i="1" a="1"/>
  <c r="D789" i="1" s="1"/>
  <c r="D2726" i="1" a="1"/>
  <c r="D2726" i="1" s="1"/>
  <c r="D2421" i="1" a="1"/>
  <c r="D2421" i="1" s="1"/>
  <c r="D2434" i="1" a="1"/>
  <c r="D2434" i="1" s="1"/>
  <c r="D2394" i="1" a="1"/>
  <c r="D2394" i="1" s="1"/>
  <c r="D2436" i="1" a="1"/>
  <c r="D2436" i="1" s="1"/>
  <c r="D2420" i="1" a="1"/>
  <c r="D2420" i="1" s="1"/>
  <c r="D2403" i="1" a="1"/>
  <c r="D2403" i="1" s="1"/>
  <c r="D2402" i="1" a="1"/>
  <c r="D2402" i="1" s="1"/>
  <c r="D2373" i="1" a="1"/>
  <c r="D2373" i="1" s="1"/>
  <c r="D2435" i="1" a="1"/>
  <c r="D2435" i="1" s="1"/>
  <c r="D3150" i="1" a="1"/>
  <c r="D3150" i="1" s="1"/>
  <c r="D2450" i="1" a="1"/>
  <c r="D2450" i="1" s="1"/>
  <c r="D2439" i="1" a="1"/>
  <c r="D2439" i="1" s="1"/>
  <c r="D2890" i="1" a="1"/>
  <c r="D2890" i="1" s="1"/>
  <c r="D3138" i="1" a="1"/>
  <c r="D3138" i="1" s="1"/>
  <c r="D553" i="1" a="1"/>
  <c r="D553" i="1" s="1"/>
  <c r="D1125" i="1" a="1"/>
  <c r="D1125" i="1" s="1"/>
  <c r="D727" i="1" a="1"/>
  <c r="D727" i="1" s="1"/>
  <c r="D1159" i="1" a="1"/>
  <c r="D1159" i="1" s="1"/>
  <c r="D812" i="1" a="1"/>
  <c r="D812" i="1" s="1"/>
  <c r="D369" i="1" a="1"/>
  <c r="D369" i="1" s="1"/>
  <c r="D558" i="1" a="1"/>
  <c r="D558" i="1" s="1"/>
  <c r="D447" i="1" a="1"/>
  <c r="D447" i="1" s="1"/>
  <c r="D2622" i="1" a="1"/>
  <c r="D2622" i="1" s="1"/>
  <c r="D1134" i="1" a="1"/>
  <c r="D1134" i="1" s="1"/>
  <c r="D2708" i="1" a="1"/>
  <c r="D2708" i="1" s="1"/>
  <c r="D1928" i="1" a="1"/>
  <c r="D1928" i="1" s="1"/>
  <c r="D3191" i="1" a="1"/>
  <c r="D3191" i="1" s="1"/>
  <c r="D2744" i="1" a="1"/>
  <c r="D2744" i="1" s="1"/>
  <c r="D252" i="1" a="1"/>
  <c r="D252" i="1" s="1"/>
  <c r="D860" i="1" a="1"/>
  <c r="D860" i="1" s="1"/>
  <c r="D822" i="1" a="1"/>
  <c r="D822" i="1" s="1"/>
  <c r="D572" i="1" a="1"/>
  <c r="D572" i="1" s="1"/>
  <c r="D2243" i="1" a="1"/>
  <c r="D2243" i="1" s="1"/>
  <c r="D2099" i="1" a="1"/>
  <c r="D2099" i="1" s="1"/>
  <c r="D2132" i="1" a="1"/>
  <c r="D2132" i="1" s="1"/>
  <c r="D2875" i="1" a="1"/>
  <c r="D2875" i="1" s="1"/>
  <c r="D2862" i="1" a="1"/>
  <c r="D2862" i="1" s="1"/>
  <c r="D1466" i="1" a="1"/>
  <c r="D1466" i="1" s="1"/>
  <c r="D566" i="1" a="1"/>
  <c r="D566" i="1" s="1"/>
  <c r="D2307" i="1" a="1"/>
  <c r="D2307" i="1" s="1"/>
  <c r="D1114" i="1" a="1"/>
  <c r="D1114" i="1" s="1"/>
  <c r="D1444" i="1" a="1"/>
  <c r="D1444" i="1" s="1"/>
  <c r="D2189" i="1" a="1"/>
  <c r="D2189" i="1" s="1"/>
  <c r="D1148" i="1" a="1"/>
  <c r="D1148" i="1" s="1"/>
  <c r="D1559" i="1" a="1"/>
  <c r="D1559" i="1" s="1"/>
  <c r="D1826" i="1" a="1"/>
  <c r="D1826" i="1" s="1"/>
  <c r="D2296" i="1" a="1"/>
  <c r="D2296" i="1" s="1"/>
  <c r="D110" i="1" a="1"/>
  <c r="D110" i="1" s="1"/>
  <c r="D2295" i="1" a="1"/>
  <c r="D2295" i="1" s="1"/>
  <c r="D1950" i="1" a="1"/>
  <c r="D1950" i="1" s="1"/>
  <c r="D754" i="1" a="1"/>
  <c r="D754" i="1" s="1"/>
  <c r="D1972" i="1" a="1"/>
  <c r="D1972" i="1" s="1"/>
  <c r="D209" i="1" a="1"/>
  <c r="D209" i="1" s="1"/>
  <c r="D1216" i="1" a="1"/>
  <c r="D1216" i="1" s="1"/>
  <c r="D595" i="1" a="1"/>
  <c r="D595" i="1" s="1"/>
  <c r="D2456" i="1" a="1"/>
  <c r="D2456" i="1" s="1"/>
  <c r="D2800" i="1" a="1"/>
  <c r="D2800" i="1" s="1"/>
  <c r="D676" i="1" a="1"/>
  <c r="D676" i="1" s="1"/>
  <c r="D1982" i="1" a="1"/>
  <c r="D1982" i="1" s="1"/>
  <c r="D2220" i="1" a="1"/>
  <c r="D2220" i="1" s="1"/>
  <c r="D2046" i="1" a="1"/>
  <c r="D2046" i="1" s="1"/>
  <c r="D124" i="1" a="1"/>
  <c r="D124" i="1" s="1"/>
  <c r="D153" i="1" a="1"/>
  <c r="D153" i="1" s="1"/>
  <c r="D1864" i="1" a="1"/>
  <c r="D1864" i="1" s="1"/>
  <c r="D2692" i="1" a="1"/>
  <c r="D2692" i="1" s="1"/>
  <c r="D665" i="1" a="1"/>
  <c r="D665" i="1" s="1"/>
  <c r="D2088" i="1" a="1"/>
  <c r="D2088" i="1" s="1"/>
  <c r="D2712" i="1" a="1"/>
  <c r="D2712" i="1" s="1"/>
  <c r="D2152" i="1" a="1"/>
  <c r="D2152" i="1" s="1"/>
  <c r="D838" i="1" a="1"/>
  <c r="D838" i="1" s="1"/>
  <c r="D564" i="1" a="1"/>
  <c r="D564" i="1" s="1"/>
  <c r="D843" i="1" a="1"/>
  <c r="D843" i="1" s="1"/>
  <c r="D1915" i="1" a="1"/>
  <c r="D1915" i="1" s="1"/>
  <c r="D1921" i="1" a="1"/>
  <c r="D1921" i="1" s="1"/>
  <c r="D2170" i="1" a="1"/>
  <c r="D2170" i="1" s="1"/>
  <c r="D494" i="1" a="1"/>
  <c r="D494" i="1" s="1"/>
  <c r="D3185" i="1" a="1"/>
  <c r="D3185" i="1" s="1"/>
  <c r="D601" i="1" a="1"/>
  <c r="D601" i="1" s="1"/>
  <c r="D1790" i="1" a="1"/>
  <c r="D1790" i="1" s="1"/>
  <c r="D2175" i="1" a="1"/>
  <c r="D2175" i="1" s="1"/>
  <c r="D2092" i="1" a="1"/>
  <c r="D2092" i="1" s="1"/>
  <c r="D515" i="1" a="1"/>
  <c r="D515" i="1" s="1"/>
  <c r="D1362" i="1" a="1"/>
  <c r="D1362" i="1" s="1"/>
  <c r="D2429" i="1" a="1"/>
  <c r="D2429" i="1" s="1"/>
  <c r="D3436" i="1" a="1"/>
  <c r="D3436" i="1" s="1"/>
  <c r="D3385" i="1" a="1"/>
  <c r="D3385" i="1" s="1"/>
  <c r="D1734" i="1" a="1"/>
  <c r="D1734" i="1" s="1"/>
  <c r="D2167" i="1" a="1"/>
  <c r="D2167" i="1" s="1"/>
  <c r="D1133" i="1" a="1"/>
  <c r="D1133" i="1" s="1"/>
  <c r="D355" i="1" a="1"/>
  <c r="D355" i="1" s="1"/>
  <c r="D2691" i="1" a="1"/>
  <c r="D2691" i="1" s="1"/>
  <c r="D2498" i="1" a="1"/>
  <c r="D2498" i="1" s="1"/>
  <c r="D76" i="1" a="1"/>
  <c r="D76" i="1" s="1"/>
  <c r="D547" i="1" a="1"/>
  <c r="D547" i="1" s="1"/>
  <c r="D979" i="1" a="1"/>
  <c r="D979" i="1" s="1"/>
  <c r="D1404" i="1" a="1"/>
  <c r="D1404" i="1" s="1"/>
  <c r="D2968" i="1" a="1"/>
  <c r="D2968" i="1" s="1"/>
  <c r="D2085" i="1" a="1"/>
  <c r="D2085" i="1" s="1"/>
  <c r="D1258" i="1" a="1"/>
  <c r="D1258" i="1" s="1"/>
  <c r="D688" i="1" a="1"/>
  <c r="D688" i="1" s="1"/>
  <c r="D867" i="1" a="1"/>
  <c r="D867" i="1" s="1"/>
  <c r="D886" i="1" a="1"/>
  <c r="D886" i="1" s="1"/>
  <c r="D2980" i="1" a="1"/>
  <c r="D2980" i="1" s="1"/>
  <c r="D2292" i="1" a="1"/>
  <c r="D2292" i="1" s="1"/>
  <c r="D2903" i="1" a="1"/>
  <c r="D2903" i="1" s="1"/>
  <c r="D1091" i="1" a="1"/>
  <c r="D1091" i="1" s="1"/>
  <c r="D755" i="1" a="1"/>
  <c r="D755" i="1" s="1"/>
  <c r="D2225" i="1" a="1"/>
  <c r="D2225" i="1" s="1"/>
  <c r="D1577" i="1" a="1"/>
  <c r="D1577" i="1" s="1"/>
  <c r="D426" i="1" a="1"/>
  <c r="D426" i="1" s="1"/>
  <c r="D2818" i="1" a="1"/>
  <c r="D2818" i="1" s="1"/>
  <c r="D229" i="1" a="1"/>
  <c r="D229" i="1" s="1"/>
  <c r="D3372" i="1" a="1"/>
  <c r="D3372" i="1" s="1"/>
  <c r="D3342" i="1" a="1"/>
  <c r="D3342" i="1" s="1"/>
  <c r="D3497" i="1" a="1"/>
  <c r="D3497" i="1" s="1"/>
  <c r="D2872" i="1" a="1"/>
  <c r="D2872" i="1" s="1"/>
  <c r="D2264" i="1" a="1"/>
  <c r="D2264" i="1" s="1"/>
  <c r="D3390" i="1" a="1"/>
  <c r="D3390" i="1" s="1"/>
  <c r="D30" i="1" a="1"/>
  <c r="D30" i="1" s="1"/>
  <c r="D3410" i="1" a="1"/>
  <c r="D3410" i="1" s="1"/>
  <c r="D2443" i="1" a="1"/>
  <c r="D2443" i="1" s="1"/>
  <c r="D2966" i="1" a="1"/>
  <c r="D2966" i="1" s="1"/>
  <c r="D1571" i="1" a="1"/>
  <c r="D1571" i="1" s="1"/>
  <c r="D3143" i="1" a="1"/>
  <c r="D3143" i="1" s="1"/>
  <c r="D906" i="1" a="1"/>
  <c r="D906" i="1" s="1"/>
  <c r="D915" i="1" a="1"/>
  <c r="D915" i="1" s="1"/>
  <c r="D922" i="1" a="1"/>
  <c r="D922" i="1" s="1"/>
  <c r="D1881" i="1" a="1"/>
  <c r="D1881" i="1" s="1"/>
  <c r="D1020" i="1" a="1"/>
  <c r="D1020" i="1" s="1"/>
  <c r="D633" i="1" a="1"/>
  <c r="D633" i="1" s="1"/>
  <c r="D2564" i="1" a="1"/>
  <c r="D2564" i="1" s="1"/>
  <c r="D1608" i="1" a="1"/>
  <c r="D1608" i="1" s="1"/>
  <c r="D3225" i="1" a="1"/>
  <c r="D3225" i="1" s="1"/>
  <c r="D1588" i="1" a="1"/>
  <c r="D1588" i="1" s="1"/>
  <c r="D1170" i="1" a="1"/>
  <c r="D1170" i="1" s="1"/>
  <c r="D1591" i="1" a="1"/>
  <c r="D1591" i="1" s="1"/>
  <c r="D373" i="1" a="1"/>
  <c r="D373" i="1" s="1"/>
  <c r="D431" i="1" a="1"/>
  <c r="D431" i="1" s="1"/>
  <c r="D611" i="1" a="1"/>
  <c r="D611" i="1" s="1"/>
  <c r="D3169" i="1" a="1"/>
  <c r="D3169" i="1" s="1"/>
  <c r="D168" i="1" a="1"/>
  <c r="D168" i="1" s="1"/>
  <c r="D3391" i="1" a="1"/>
  <c r="D3391" i="1" s="1"/>
  <c r="D3387" i="1" a="1"/>
  <c r="D3387" i="1" s="1"/>
  <c r="D1356" i="1" a="1"/>
  <c r="D1356" i="1" s="1"/>
  <c r="D1357" i="1" a="1"/>
  <c r="D1357" i="1" s="1"/>
  <c r="D2106" i="1" a="1"/>
  <c r="D2106" i="1" s="1"/>
  <c r="D2700" i="1" a="1"/>
  <c r="D2700" i="1" s="1"/>
  <c r="D1948" i="1" a="1"/>
  <c r="D1948" i="1" s="1"/>
  <c r="D1737" i="1" a="1"/>
  <c r="D1737" i="1" s="1"/>
  <c r="D3147" i="1" a="1"/>
  <c r="D3147" i="1" s="1"/>
  <c r="D3164" i="1" a="1"/>
  <c r="D3164" i="1" s="1"/>
  <c r="D2961" i="1" a="1"/>
  <c r="D2961" i="1" s="1"/>
  <c r="D3122" i="1" a="1"/>
  <c r="D3122" i="1" s="1"/>
  <c r="D347" i="1" a="1"/>
  <c r="D347" i="1" s="1"/>
  <c r="D1854" i="1" a="1"/>
  <c r="D1854" i="1" s="1"/>
  <c r="D2874" i="1" a="1"/>
  <c r="D2874" i="1" s="1"/>
  <c r="D119" i="1" a="1"/>
  <c r="D119" i="1" s="1"/>
  <c r="D2771" i="1" a="1"/>
  <c r="D2771" i="1" s="1"/>
  <c r="D2464" i="1" a="1"/>
  <c r="D2464" i="1" s="1"/>
  <c r="D3159" i="1" a="1"/>
  <c r="D3159" i="1" s="1"/>
  <c r="D2867" i="1" a="1"/>
  <c r="D2867" i="1" s="1"/>
  <c r="D632" i="1" a="1"/>
  <c r="D632" i="1" s="1"/>
  <c r="D2543" i="1" a="1"/>
  <c r="D2543" i="1" s="1"/>
  <c r="D626" i="1" a="1"/>
  <c r="D626" i="1" s="1"/>
  <c r="D3271" i="1" a="1"/>
  <c r="D3271" i="1" s="1"/>
  <c r="D3453" i="1" a="1"/>
  <c r="D3453" i="1" s="1"/>
  <c r="D3651" i="1" a="1"/>
  <c r="D3651" i="1" s="1"/>
  <c r="D2006" i="1" a="1"/>
  <c r="D2006" i="1" s="1"/>
  <c r="D1653" i="1" a="1"/>
  <c r="D1653" i="1" s="1"/>
  <c r="D3376" i="1" a="1"/>
  <c r="D3376" i="1" s="1"/>
  <c r="D567" i="1" a="1"/>
  <c r="D567" i="1" s="1"/>
  <c r="D3009" i="1" a="1"/>
  <c r="D3009" i="1" s="1"/>
  <c r="D365" i="1" a="1"/>
  <c r="D365" i="1" s="1"/>
  <c r="D2528" i="1" a="1"/>
  <c r="D2528" i="1" s="1"/>
  <c r="D3220" i="1" a="1"/>
  <c r="D3220" i="1" s="1"/>
  <c r="D2029" i="1" a="1"/>
  <c r="D2029" i="1" s="1"/>
  <c r="D496" i="1" a="1"/>
  <c r="D496" i="1" s="1"/>
  <c r="D2545" i="1" a="1"/>
  <c r="D2545" i="1" s="1"/>
  <c r="D924" i="1" a="1"/>
  <c r="D924" i="1" s="1"/>
  <c r="D2933" i="1" a="1"/>
  <c r="D2933" i="1" s="1"/>
  <c r="D2895" i="1" a="1"/>
  <c r="D2895" i="1" s="1"/>
  <c r="D668" i="1" a="1"/>
  <c r="D668" i="1" s="1"/>
  <c r="D3031" i="1" a="1"/>
  <c r="D3031" i="1" s="1"/>
  <c r="D2844" i="1" a="1"/>
  <c r="D2844" i="1" s="1"/>
  <c r="D2841" i="1" a="1"/>
  <c r="D2841" i="1" s="1"/>
  <c r="D1832" i="1" a="1"/>
  <c r="D1832" i="1" s="1"/>
  <c r="D358" i="1" a="1"/>
  <c r="D358" i="1" s="1"/>
  <c r="D449" i="1" a="1"/>
  <c r="D449" i="1" s="1"/>
  <c r="D1614" i="1" a="1"/>
  <c r="D1614" i="1" s="1"/>
  <c r="D3114" i="1" a="1"/>
  <c r="D3114" i="1" s="1"/>
  <c r="D2578" i="1" a="1"/>
  <c r="D2578" i="1" s="1"/>
  <c r="D2575" i="1" a="1"/>
  <c r="D2575" i="1" s="1"/>
  <c r="D636" i="1" a="1"/>
  <c r="D636" i="1" s="1"/>
  <c r="D2629" i="1" a="1"/>
  <c r="D2629" i="1" s="1"/>
  <c r="D2773" i="1" a="1"/>
  <c r="D2773" i="1" s="1"/>
  <c r="D135" i="1" a="1"/>
  <c r="D135" i="1" s="1"/>
  <c r="D2967" i="1" a="1"/>
  <c r="D2967" i="1" s="1"/>
  <c r="D1807" i="1" a="1"/>
  <c r="D1807" i="1" s="1"/>
  <c r="D630" i="1" a="1"/>
  <c r="D630" i="1" s="1"/>
  <c r="D623" i="1" a="1"/>
  <c r="D623" i="1" s="1"/>
  <c r="D936" i="1" a="1"/>
  <c r="D936" i="1" s="1"/>
  <c r="D928" i="1" a="1"/>
  <c r="D928" i="1" s="1"/>
  <c r="D2908" i="1" a="1"/>
  <c r="D2908" i="1" s="1"/>
  <c r="D1051" i="1" a="1"/>
  <c r="D1051" i="1" s="1"/>
  <c r="D897" i="1" a="1"/>
  <c r="D897" i="1" s="1"/>
  <c r="D1665" i="1" a="1"/>
  <c r="D1665" i="1" s="1"/>
  <c r="D3207" i="1" a="1"/>
  <c r="D3207" i="1" s="1"/>
  <c r="D615" i="1" a="1"/>
  <c r="D615" i="1" s="1"/>
  <c r="D1658" i="1" a="1"/>
  <c r="D1658" i="1" s="1"/>
  <c r="D2924" i="1" a="1"/>
  <c r="D2924" i="1" s="1"/>
  <c r="D2926" i="1" a="1"/>
  <c r="D2926" i="1" s="1"/>
  <c r="D1586" i="1" a="1"/>
  <c r="D1586" i="1" s="1"/>
  <c r="D143" i="1" a="1"/>
  <c r="D143" i="1" s="1"/>
  <c r="D1340" i="1" a="1"/>
  <c r="D1340" i="1" s="1"/>
  <c r="D3374" i="1" a="1"/>
  <c r="D3374" i="1" s="1"/>
  <c r="D1380" i="1" a="1"/>
  <c r="D1380" i="1" s="1"/>
  <c r="D1550" i="1" a="1"/>
  <c r="D1550" i="1" s="1"/>
  <c r="D2209" i="1" a="1"/>
  <c r="D2209" i="1" s="1"/>
  <c r="D2319" i="1" a="1"/>
  <c r="D2319" i="1" s="1"/>
  <c r="D1503" i="1" a="1"/>
  <c r="D1503" i="1" s="1"/>
  <c r="D2923" i="1" a="1"/>
  <c r="D2923" i="1" s="1"/>
  <c r="D1895" i="1" a="1"/>
  <c r="D1895" i="1" s="1"/>
  <c r="D1612" i="1" a="1"/>
  <c r="D1612" i="1" s="1"/>
  <c r="D1142" i="1" a="1"/>
  <c r="D1142" i="1" s="1"/>
  <c r="D895" i="1" a="1"/>
  <c r="D895" i="1" s="1"/>
  <c r="D1797" i="1" a="1"/>
  <c r="D1797" i="1" s="1"/>
  <c r="D2992" i="1" a="1"/>
  <c r="D2992" i="1" s="1"/>
  <c r="D1792" i="1" a="1"/>
  <c r="D1792" i="1" s="1"/>
  <c r="D1494" i="1" a="1"/>
  <c r="D1494" i="1" s="1"/>
  <c r="D3352" i="1" a="1"/>
  <c r="D3352" i="1" s="1"/>
  <c r="D2976" i="1" a="1"/>
  <c r="D2976" i="1" s="1"/>
  <c r="D3339" i="1" a="1"/>
  <c r="D3339" i="1" s="1"/>
  <c r="D1581" i="1" a="1"/>
  <c r="D1581" i="1" s="1"/>
  <c r="D2123" i="1" a="1"/>
  <c r="D2123" i="1" s="1"/>
  <c r="D1453" i="1" a="1"/>
  <c r="D1453" i="1" s="1"/>
  <c r="D1565" i="1" a="1"/>
  <c r="D1565" i="1" s="1"/>
  <c r="D1601" i="1" a="1"/>
  <c r="D1601" i="1" s="1"/>
  <c r="D3583" i="1" a="1"/>
  <c r="D3583" i="1" s="1"/>
  <c r="D230" i="1" a="1"/>
  <c r="D230" i="1" s="1"/>
  <c r="D1359" i="1" a="1"/>
  <c r="D1359" i="1" s="1"/>
  <c r="D1600" i="1" a="1"/>
  <c r="D1600" i="1" s="1"/>
  <c r="D1615" i="1" a="1"/>
  <c r="D1615" i="1" s="1"/>
  <c r="D1405" i="1" a="1"/>
  <c r="D1405" i="1" s="1"/>
  <c r="D1984" i="1" a="1"/>
  <c r="D1984" i="1" s="1"/>
  <c r="D1590" i="1" a="1"/>
  <c r="D1590" i="1" s="1"/>
  <c r="D3087" i="1" a="1"/>
  <c r="D3087" i="1" s="1"/>
  <c r="D372" i="1" a="1"/>
  <c r="D372" i="1" s="1"/>
  <c r="D662" i="1" a="1"/>
  <c r="D662" i="1" s="1"/>
  <c r="D506" i="1" a="1"/>
  <c r="D506" i="1" s="1"/>
  <c r="D2617" i="1" a="1"/>
  <c r="D2617" i="1" s="1"/>
  <c r="D1985" i="1" a="1"/>
  <c r="D1985" i="1" s="1"/>
  <c r="D3110" i="1" a="1"/>
  <c r="D3110" i="1" s="1"/>
  <c r="D516" i="1" a="1"/>
  <c r="D516" i="1" s="1"/>
  <c r="D107" i="1" a="1"/>
  <c r="D107" i="1" s="1"/>
  <c r="D1529" i="1" a="1"/>
  <c r="D1529" i="1" s="1"/>
  <c r="D1561" i="1" a="1"/>
  <c r="D1561" i="1" s="1"/>
  <c r="D1527" i="1" a="1"/>
  <c r="D1527" i="1" s="1"/>
  <c r="D1537" i="1" a="1"/>
  <c r="D1537" i="1" s="1"/>
  <c r="D1690" i="1" a="1"/>
  <c r="D1690" i="1" s="1"/>
  <c r="D1592" i="1" a="1"/>
  <c r="D1592" i="1" s="1"/>
  <c r="D2265" i="1" a="1"/>
  <c r="D2265" i="1" s="1"/>
  <c r="D395" i="1" a="1"/>
  <c r="D395" i="1" s="1"/>
  <c r="D1808" i="1" a="1"/>
  <c r="D1808" i="1" s="1"/>
  <c r="D2242" i="1" a="1"/>
  <c r="D2242" i="1" s="1"/>
  <c r="D1541" i="1" a="1"/>
  <c r="D1541" i="1" s="1"/>
  <c r="D1528" i="1" a="1"/>
  <c r="D1528" i="1" s="1"/>
  <c r="D1542" i="1" a="1"/>
  <c r="D1542" i="1" s="1"/>
  <c r="D1123" i="1" a="1"/>
  <c r="D1123" i="1" s="1"/>
  <c r="D1538" i="1" a="1"/>
  <c r="D1538" i="1" s="1"/>
  <c r="D3420" i="1" a="1"/>
  <c r="D3420" i="1" s="1"/>
  <c r="D957" i="1" a="1"/>
  <c r="D957" i="1" s="1"/>
  <c r="D2408" i="1" a="1"/>
  <c r="D2408" i="1" s="1"/>
  <c r="D1526" i="1" a="1"/>
  <c r="D1526" i="1" s="1"/>
  <c r="D1533" i="1" a="1"/>
  <c r="D1533" i="1" s="1"/>
  <c r="D2892" i="1" a="1"/>
  <c r="D2892" i="1" s="1"/>
  <c r="D2915" i="1" a="1"/>
  <c r="D2915" i="1" s="1"/>
  <c r="D1539" i="1" a="1"/>
  <c r="D1539" i="1" s="1"/>
  <c r="D2886" i="1" a="1"/>
  <c r="D2886" i="1" s="1"/>
  <c r="D1525" i="1" a="1"/>
  <c r="D1525" i="1" s="1"/>
  <c r="D2911" i="1" a="1"/>
  <c r="D2911" i="1" s="1"/>
  <c r="D2899" i="1" a="1"/>
  <c r="D2899" i="1" s="1"/>
  <c r="D2868" i="1" a="1"/>
  <c r="D2868" i="1" s="1"/>
  <c r="D2849" i="1" a="1"/>
  <c r="D2849" i="1" s="1"/>
  <c r="D2914" i="1" a="1"/>
  <c r="D2914" i="1" s="1"/>
  <c r="D2889" i="1" a="1"/>
  <c r="D2889" i="1" s="1"/>
  <c r="D2565" i="1" a="1"/>
  <c r="D2565" i="1" s="1"/>
  <c r="D1389" i="1" a="1"/>
  <c r="D1389" i="1" s="1"/>
  <c r="D1623" i="1" a="1"/>
  <c r="D1623" i="1" s="1"/>
  <c r="D1281" i="1" a="1"/>
  <c r="D1281" i="1" s="1"/>
  <c r="D2748" i="1" a="1"/>
  <c r="D2748" i="1" s="1"/>
  <c r="D1220" i="1" a="1"/>
  <c r="D1220" i="1" s="1"/>
  <c r="D2756" i="1" a="1"/>
  <c r="D2756" i="1" s="1"/>
  <c r="D1828" i="1" a="1"/>
  <c r="D1828" i="1" s="1"/>
  <c r="D1344" i="1" a="1"/>
  <c r="D1344" i="1" s="1"/>
  <c r="D148" i="1" a="1"/>
  <c r="D148" i="1" s="1"/>
  <c r="D1969" i="1" a="1"/>
  <c r="D1969" i="1" s="1"/>
  <c r="D1962" i="1" a="1"/>
  <c r="D1962" i="1" s="1"/>
  <c r="D1965" i="1" a="1"/>
  <c r="D1965" i="1" s="1"/>
  <c r="D1584" i="1" a="1"/>
  <c r="D1584" i="1" s="1"/>
  <c r="D1974" i="1" a="1"/>
  <c r="D1974" i="1" s="1"/>
  <c r="D1891" i="1" a="1"/>
  <c r="D1891" i="1" s="1"/>
  <c r="D1666" i="1" a="1"/>
  <c r="D1666" i="1" s="1"/>
  <c r="D2108" i="1" a="1"/>
  <c r="D2108" i="1" s="1"/>
  <c r="D1058" i="1" a="1"/>
  <c r="D1058" i="1" s="1"/>
  <c r="D2590" i="1" a="1"/>
  <c r="D2590" i="1" s="1"/>
  <c r="D1570" i="1" a="1"/>
  <c r="D1570" i="1" s="1"/>
  <c r="D1775" i="1" a="1"/>
  <c r="D1775" i="1" s="1"/>
  <c r="D2423" i="1" a="1"/>
  <c r="D2423" i="1" s="1"/>
  <c r="D977" i="1" a="1"/>
  <c r="D977" i="1" s="1"/>
  <c r="D1622" i="1" a="1"/>
  <c r="D1622" i="1" s="1"/>
  <c r="D1009" i="1" a="1"/>
  <c r="D1009" i="1" s="1"/>
  <c r="D3101" i="1" a="1"/>
  <c r="D3101" i="1" s="1"/>
  <c r="D2991" i="1" a="1"/>
  <c r="D2991" i="1" s="1"/>
  <c r="D2337" i="1" a="1"/>
  <c r="D2337" i="1" s="1"/>
  <c r="D982" i="1" a="1"/>
  <c r="D982" i="1" s="1"/>
  <c r="D949" i="1" a="1"/>
  <c r="D949" i="1" s="1"/>
  <c r="D145" i="1" a="1"/>
  <c r="D145" i="1" s="1"/>
  <c r="D439" i="1" a="1"/>
  <c r="D439" i="1" s="1"/>
  <c r="D2091" i="1" a="1"/>
  <c r="D2091" i="1" s="1"/>
  <c r="D454" i="1" a="1"/>
  <c r="D454" i="1" s="1"/>
  <c r="D1557" i="1" a="1"/>
  <c r="D1557" i="1" s="1"/>
  <c r="D1536" i="1" a="1"/>
  <c r="D1536" i="1" s="1"/>
  <c r="D1781" i="1" a="1"/>
  <c r="D1781" i="1" s="1"/>
  <c r="D976" i="1" a="1"/>
  <c r="D976" i="1" s="1"/>
  <c r="D1028" i="1" a="1"/>
  <c r="D1028" i="1" s="1"/>
  <c r="D1794" i="1" a="1"/>
  <c r="D1794" i="1" s="1"/>
  <c r="D631" i="1" a="1"/>
  <c r="D631" i="1" s="1"/>
  <c r="D1096" i="1" a="1"/>
  <c r="D1096" i="1" s="1"/>
  <c r="D2111" i="1" a="1"/>
  <c r="D2111" i="1" s="1"/>
  <c r="D1105" i="1" a="1"/>
  <c r="D1105" i="1" s="1"/>
  <c r="D1724" i="1" a="1"/>
  <c r="D1724" i="1" s="1"/>
  <c r="D1002" i="1" a="1"/>
  <c r="D1002" i="1" s="1"/>
  <c r="D881" i="1" a="1"/>
  <c r="D881" i="1" s="1"/>
  <c r="D1809" i="1" a="1"/>
  <c r="D1809" i="1" s="1"/>
  <c r="D1150" i="1" a="1"/>
  <c r="D1150" i="1" s="1"/>
  <c r="D1998" i="1" a="1"/>
  <c r="D1998" i="1" s="1"/>
  <c r="D1065" i="1" a="1"/>
  <c r="D1065" i="1" s="1"/>
  <c r="D453" i="1" a="1"/>
  <c r="D453" i="1" s="1"/>
  <c r="D2240" i="1" a="1"/>
  <c r="D2240" i="1" s="1"/>
  <c r="D649" i="1" a="1"/>
  <c r="D649" i="1" s="1"/>
  <c r="D1893" i="1" a="1"/>
  <c r="D1893" i="1" s="1"/>
  <c r="D2523" i="1" a="1"/>
  <c r="D2523" i="1" s="1"/>
  <c r="D2027" i="1" a="1"/>
  <c r="D2027" i="1" s="1"/>
  <c r="D2349" i="1" a="1"/>
  <c r="D2349" i="1" s="1"/>
  <c r="D2486" i="1" a="1"/>
  <c r="D2486" i="1" s="1"/>
  <c r="D1740" i="1" a="1"/>
  <c r="D1740" i="1" s="1"/>
  <c r="D1698" i="1" a="1"/>
  <c r="D1698" i="1" s="1"/>
  <c r="D2891" i="1" a="1"/>
  <c r="D2891" i="1" s="1"/>
  <c r="D2489" i="1" a="1"/>
  <c r="D2489" i="1" s="1"/>
  <c r="D1995" i="1" a="1"/>
  <c r="D1995" i="1" s="1"/>
  <c r="D1931" i="1" a="1"/>
  <c r="D1931" i="1" s="1"/>
  <c r="D1805" i="1" a="1"/>
  <c r="D1805" i="1" s="1"/>
  <c r="D1378" i="1" a="1"/>
  <c r="D1378" i="1" s="1"/>
  <c r="D2635" i="1" a="1"/>
  <c r="D2635" i="1" s="1"/>
  <c r="D1749" i="1" a="1"/>
  <c r="D1749" i="1" s="1"/>
  <c r="D2433" i="1" a="1"/>
  <c r="D2433" i="1" s="1"/>
  <c r="D1413" i="1" a="1"/>
  <c r="D1413" i="1" s="1"/>
  <c r="D1252" i="1" a="1"/>
  <c r="D1252" i="1" s="1"/>
  <c r="D1907" i="1" a="1"/>
  <c r="D1907" i="1" s="1"/>
  <c r="D2245" i="1" a="1"/>
  <c r="D2245" i="1" s="1"/>
  <c r="D1939" i="1" a="1"/>
  <c r="D1939" i="1" s="1"/>
  <c r="D3072" i="1" a="1"/>
  <c r="D3072" i="1" s="1"/>
  <c r="D1662" i="1" a="1"/>
  <c r="D1662" i="1" s="1"/>
  <c r="D2979" i="1" a="1"/>
  <c r="D2979" i="1" s="1"/>
  <c r="D2276" i="1" a="1"/>
  <c r="D2276" i="1" s="1"/>
  <c r="D48" i="1" a="1"/>
  <c r="D48" i="1" s="1"/>
  <c r="D3064" i="1" a="1"/>
  <c r="D3064" i="1" s="1"/>
  <c r="D93" i="1" a="1"/>
  <c r="D93" i="1" s="1"/>
  <c r="D2227" i="1" a="1"/>
  <c r="D2227" i="1" s="1"/>
  <c r="D1012" i="1" a="1"/>
  <c r="D1012" i="1" s="1"/>
  <c r="D1603" i="1" a="1"/>
  <c r="D1603" i="1" s="1"/>
  <c r="D1896" i="1" a="1"/>
  <c r="D1896" i="1" s="1"/>
  <c r="D1637" i="1" a="1"/>
  <c r="D1637" i="1" s="1"/>
  <c r="D1643" i="1" a="1"/>
  <c r="D1643" i="1" s="1"/>
  <c r="D826" i="1" a="1"/>
  <c r="D826" i="1" s="1"/>
  <c r="D2853" i="1" a="1"/>
  <c r="D2853" i="1" s="1"/>
  <c r="D824" i="1" a="1"/>
  <c r="D824" i="1" s="1"/>
  <c r="D1787" i="1" a="1"/>
  <c r="D1787" i="1" s="1"/>
  <c r="D1516" i="1" a="1"/>
  <c r="D1516" i="1" s="1"/>
  <c r="D2195" i="1" a="1"/>
  <c r="D2195" i="1" s="1"/>
  <c r="D1014" i="1" a="1"/>
  <c r="D1014" i="1" s="1"/>
  <c r="D1667" i="1" a="1"/>
  <c r="D1667" i="1" s="1"/>
  <c r="D1697" i="1" a="1"/>
  <c r="D1697" i="1" s="1"/>
  <c r="D2032" i="1" a="1"/>
  <c r="D2032" i="1" s="1"/>
  <c r="D2581" i="1" a="1"/>
  <c r="D2581" i="1" s="1"/>
  <c r="D1358" i="1" a="1"/>
  <c r="D1358" i="1" s="1"/>
  <c r="D2864" i="1" a="1"/>
  <c r="D2864" i="1" s="1"/>
  <c r="D827" i="1" a="1"/>
  <c r="D827" i="1" s="1"/>
  <c r="D823" i="1" a="1"/>
  <c r="D823" i="1" s="1"/>
  <c r="D380" i="1" a="1"/>
  <c r="D380" i="1" s="1"/>
  <c r="D88" i="1" a="1"/>
  <c r="D88" i="1" s="1"/>
  <c r="D371" i="1" a="1"/>
  <c r="D371" i="1" s="1"/>
  <c r="D1476" i="1" a="1"/>
  <c r="D1476" i="1" s="1"/>
  <c r="D3771" i="1" a="1"/>
  <c r="D3771" i="1" s="1"/>
  <c r="D3675" i="1" a="1"/>
  <c r="D3675" i="1" s="1"/>
  <c r="D1961" i="1" a="1"/>
  <c r="D1961" i="1" s="1"/>
  <c r="D1968" i="1" a="1"/>
  <c r="D1968" i="1" s="1"/>
  <c r="D2859" i="1" a="1"/>
  <c r="D2859" i="1" s="1"/>
  <c r="D1976" i="1" a="1"/>
  <c r="D1976" i="1" s="1"/>
  <c r="D1966" i="1" a="1"/>
  <c r="D1966" i="1" s="1"/>
  <c r="D2494" i="1" a="1"/>
  <c r="D2494" i="1" s="1"/>
  <c r="D2624" i="1" a="1"/>
  <c r="D2624" i="1" s="1"/>
  <c r="D2271" i="1" a="1"/>
  <c r="D2271" i="1" s="1"/>
  <c r="D1986" i="1" a="1"/>
  <c r="D1986" i="1" s="1"/>
  <c r="D2044" i="1" a="1"/>
  <c r="D2044" i="1" s="1"/>
  <c r="D3034" i="1" a="1"/>
  <c r="D3034" i="1" s="1"/>
  <c r="D1517" i="1" a="1"/>
  <c r="D1517" i="1" s="1"/>
  <c r="D2010" i="1" a="1"/>
  <c r="D2010" i="1" s="1"/>
  <c r="D2882" i="1" a="1"/>
  <c r="D2882" i="1" s="1"/>
  <c r="D1755" i="1" a="1"/>
  <c r="D1755" i="1" s="1"/>
  <c r="D1989" i="1" a="1"/>
  <c r="D1989" i="1" s="1"/>
  <c r="D69" i="1" a="1"/>
  <c r="D69" i="1" s="1"/>
  <c r="D1173" i="1" a="1"/>
  <c r="D1173" i="1" s="1"/>
  <c r="D1960" i="1" a="1"/>
  <c r="D1960" i="1" s="1"/>
  <c r="D2466" i="1" a="1"/>
  <c r="D2466" i="1" s="1"/>
  <c r="D2067" i="1" a="1"/>
  <c r="D2067" i="1" s="1"/>
  <c r="D2198" i="1" a="1"/>
  <c r="D2198" i="1" s="1"/>
  <c r="D988" i="1" a="1"/>
  <c r="D988" i="1" s="1"/>
  <c r="D1482" i="1" a="1"/>
  <c r="D1482" i="1" s="1"/>
  <c r="D972" i="1" a="1"/>
  <c r="D972" i="1" s="1"/>
  <c r="D2863" i="1" a="1"/>
  <c r="D2863" i="1" s="1"/>
  <c r="D1650" i="1" a="1"/>
  <c r="D1650" i="1" s="1"/>
  <c r="D1660" i="1" a="1"/>
  <c r="D1660" i="1" s="1"/>
  <c r="D1597" i="1" a="1"/>
  <c r="D1597" i="1" s="1"/>
  <c r="D3556" i="1" a="1"/>
  <c r="D3556" i="1" s="1"/>
  <c r="D3455" i="1" a="1"/>
  <c r="D3455" i="1" s="1"/>
  <c r="D3172" i="1" a="1"/>
  <c r="D3172" i="1" s="1"/>
  <c r="D3177" i="1" a="1"/>
  <c r="D3177" i="1" s="1"/>
  <c r="D1715" i="1" a="1"/>
  <c r="D1715" i="1" s="1"/>
  <c r="D2823" i="1" a="1"/>
  <c r="D2823" i="1" s="1"/>
  <c r="D861" i="1" a="1"/>
  <c r="D861" i="1" s="1"/>
  <c r="D842" i="1" a="1"/>
  <c r="D842" i="1" s="1"/>
  <c r="D840" i="1" a="1"/>
  <c r="D840" i="1" s="1"/>
  <c r="D770" i="1" a="1"/>
  <c r="D770" i="1" s="1"/>
  <c r="D1022" i="1" a="1"/>
  <c r="D1022" i="1" s="1"/>
  <c r="D839" i="1" a="1"/>
  <c r="D839" i="1" s="1"/>
  <c r="D899" i="1" a="1"/>
  <c r="D899" i="1" s="1"/>
  <c r="D2168" i="1" a="1"/>
  <c r="D2168" i="1" s="1"/>
  <c r="D2169" i="1" a="1"/>
  <c r="D2169" i="1" s="1"/>
  <c r="D2958" i="1" a="1"/>
  <c r="D2958" i="1" s="1"/>
  <c r="D1865" i="1" a="1"/>
  <c r="D1865" i="1" s="1"/>
  <c r="D882" i="1" a="1"/>
  <c r="D882" i="1" s="1"/>
  <c r="D68" i="1" a="1"/>
  <c r="D68" i="1" s="1"/>
  <c r="D170" i="1" a="1"/>
  <c r="D170" i="1" s="1"/>
  <c r="D2036" i="1" a="1"/>
  <c r="D2036" i="1" s="1"/>
  <c r="D4" i="1" a="1"/>
  <c r="D4" i="1" s="1"/>
  <c r="D3100" i="1" a="1"/>
  <c r="D3100" i="1" s="1"/>
  <c r="D435" i="1" a="1"/>
  <c r="D435" i="1" s="1"/>
  <c r="D625" i="1" a="1"/>
  <c r="D625" i="1" s="1"/>
  <c r="D1182" i="1" a="1"/>
  <c r="D1182" i="1" s="1"/>
  <c r="D1180" i="1" a="1"/>
  <c r="D1180" i="1" s="1"/>
  <c r="D2509" i="1" a="1"/>
  <c r="D2509" i="1" s="1"/>
  <c r="D1763" i="1" a="1"/>
  <c r="D1763" i="1" s="1"/>
  <c r="D3131" i="1" a="1"/>
  <c r="D3131" i="1" s="1"/>
  <c r="D3133" i="1" a="1"/>
  <c r="D3133" i="1" s="1"/>
  <c r="D3081" i="1" a="1"/>
  <c r="D3081" i="1" s="1"/>
  <c r="D3090" i="1" a="1"/>
  <c r="D3090" i="1" s="1"/>
  <c r="D1770" i="1" a="1"/>
  <c r="D1770" i="1" s="1"/>
  <c r="D2524" i="1" a="1"/>
  <c r="D2524" i="1" s="1"/>
  <c r="D2896" i="1" a="1"/>
  <c r="D2896" i="1" s="1"/>
  <c r="D551" i="1" a="1"/>
  <c r="D551" i="1" s="1"/>
  <c r="D11" i="1" a="1"/>
  <c r="D11" i="1" s="1"/>
  <c r="D2603" i="1" a="1"/>
  <c r="D2603" i="1" s="1"/>
  <c r="D1308" i="1" a="1"/>
  <c r="D1308" i="1" s="1"/>
  <c r="D58" i="1" a="1"/>
  <c r="D58" i="1" s="1"/>
  <c r="D2609" i="1" a="1"/>
  <c r="D2609" i="1" s="1"/>
  <c r="D624" i="1" a="1"/>
  <c r="D624" i="1" s="1"/>
  <c r="D2161" i="1" a="1"/>
  <c r="D2161" i="1" s="1"/>
  <c r="D740" i="1" a="1"/>
  <c r="D740" i="1" s="1"/>
  <c r="D2151" i="1" a="1"/>
  <c r="D2151" i="1" s="1"/>
  <c r="D3149" i="1" a="1"/>
  <c r="D3149" i="1" s="1"/>
  <c r="D1512" i="1" a="1"/>
  <c r="D1512" i="1" s="1"/>
  <c r="D923" i="1" a="1"/>
  <c r="D923" i="1" s="1"/>
  <c r="D1214" i="1" a="1"/>
  <c r="D1214" i="1" s="1"/>
  <c r="D1236" i="1" a="1"/>
  <c r="D1236" i="1" s="1"/>
  <c r="D941" i="1" a="1"/>
  <c r="D941" i="1" s="1"/>
  <c r="D1955" i="1" a="1"/>
  <c r="D1955" i="1" s="1"/>
  <c r="D953" i="1" a="1"/>
  <c r="D953" i="1" s="1"/>
  <c r="D991" i="1" a="1"/>
  <c r="D991" i="1" s="1"/>
  <c r="D929" i="1" a="1"/>
  <c r="D929" i="1" s="1"/>
  <c r="D1493" i="1" a="1"/>
  <c r="D1493" i="1" s="1"/>
  <c r="D718" i="1" a="1"/>
  <c r="D718" i="1" s="1"/>
  <c r="D975" i="1" a="1"/>
  <c r="D975" i="1" s="1"/>
  <c r="D1836" i="1" a="1"/>
  <c r="D1836" i="1" s="1"/>
  <c r="D3348" i="1" a="1"/>
  <c r="D3348" i="1" s="1"/>
  <c r="D1502" i="1" a="1"/>
  <c r="D1502" i="1" s="1"/>
  <c r="D364" i="1" a="1"/>
  <c r="D364" i="1" s="1"/>
  <c r="D2135" i="1" a="1"/>
  <c r="D2135" i="1" s="1"/>
  <c r="D1702" i="1" a="1"/>
  <c r="D1702" i="1" s="1"/>
  <c r="D559" i="1" a="1"/>
  <c r="D559" i="1" s="1"/>
  <c r="D242" i="1" a="1"/>
  <c r="D242" i="1" s="1"/>
  <c r="D1221" i="1" a="1"/>
  <c r="D1221" i="1" s="1"/>
  <c r="D3509" i="1" a="1"/>
  <c r="D3509" i="1" s="1"/>
  <c r="D3488" i="1" a="1"/>
  <c r="D3488" i="1" s="1"/>
  <c r="D2995" i="1" a="1"/>
  <c r="D2995" i="1" s="1"/>
  <c r="D3" i="1" a="1"/>
  <c r="D3" i="1" s="1"/>
  <c r="D1296" i="1" a="1"/>
  <c r="D1296" i="1" s="1"/>
  <c r="D382" i="1" a="1"/>
  <c r="D382" i="1" s="1"/>
  <c r="D1462" i="1" a="1"/>
  <c r="D1462" i="1" s="1"/>
  <c r="D176" i="1" a="1"/>
  <c r="D176" i="1" s="1"/>
  <c r="D732" i="1" a="1"/>
  <c r="D732" i="1" s="1"/>
  <c r="D189" i="1" a="1"/>
  <c r="D189" i="1" s="1"/>
  <c r="D319" i="1" a="1"/>
  <c r="D319" i="1" s="1"/>
  <c r="D457" i="1" a="1"/>
  <c r="D457" i="1" s="1"/>
  <c r="D232" i="1" a="1"/>
  <c r="D232" i="1" s="1"/>
  <c r="D302" i="1" a="1"/>
  <c r="D302" i="1" s="1"/>
  <c r="D300" i="1" a="1"/>
  <c r="D300" i="1" s="1"/>
  <c r="D1192" i="1" a="1"/>
  <c r="D1192" i="1" s="1"/>
  <c r="D339" i="1" a="1"/>
  <c r="D339" i="1" s="1"/>
  <c r="D126" i="1" a="1"/>
  <c r="D126" i="1" s="1"/>
  <c r="D1203" i="1" a="1"/>
  <c r="D1203" i="1" s="1"/>
  <c r="D1198" i="1" a="1"/>
  <c r="D1198" i="1" s="1"/>
  <c r="D2789" i="1" a="1"/>
  <c r="D2789" i="1" s="1"/>
  <c r="D3277" i="1" a="1"/>
  <c r="D3277" i="1" s="1"/>
  <c r="D3294" i="1" a="1"/>
  <c r="D3294" i="1" s="1"/>
  <c r="D2724" i="1" a="1"/>
  <c r="D2724" i="1" s="1"/>
  <c r="D2786" i="1" a="1"/>
  <c r="D2786" i="1" s="1"/>
  <c r="D2851" i="1" a="1"/>
  <c r="D2851" i="1" s="1"/>
  <c r="D2788" i="1" a="1"/>
  <c r="D2788" i="1" s="1"/>
  <c r="D2948" i="1" a="1"/>
  <c r="D2948" i="1" s="1"/>
  <c r="D2952" i="1" a="1"/>
  <c r="D2952" i="1" s="1"/>
  <c r="D3079" i="1" a="1"/>
  <c r="D3079" i="1" s="1"/>
  <c r="D757" i="1" a="1"/>
  <c r="D757" i="1" s="1"/>
  <c r="D2785" i="1" a="1"/>
  <c r="D2785" i="1" s="1"/>
  <c r="D253" i="1" a="1"/>
  <c r="D253" i="1" s="1"/>
  <c r="D1806" i="1" a="1"/>
  <c r="D1806" i="1" s="1"/>
  <c r="D2602" i="1" a="1"/>
  <c r="D2602" i="1" s="1"/>
  <c r="D2949" i="1" a="1"/>
  <c r="D2949" i="1" s="1"/>
  <c r="D2934" i="1" a="1"/>
  <c r="D2934" i="1" s="1"/>
  <c r="D3301" i="1" a="1"/>
  <c r="D3301" i="1" s="1"/>
  <c r="D3183" i="1" a="1"/>
  <c r="D3183" i="1" s="1"/>
  <c r="D3148" i="1" a="1"/>
  <c r="D3148" i="1" s="1"/>
  <c r="D2954" i="1" a="1"/>
  <c r="D2954" i="1" s="1"/>
  <c r="D2781" i="1" a="1"/>
  <c r="D2781" i="1" s="1"/>
  <c r="D1157" i="1" a="1"/>
  <c r="D1157" i="1" s="1"/>
  <c r="D984" i="1" a="1"/>
  <c r="D984" i="1" s="1"/>
  <c r="D705" i="1" a="1"/>
  <c r="D705" i="1" s="1"/>
  <c r="D2219" i="1" a="1"/>
  <c r="D2219" i="1" s="1"/>
  <c r="D1111" i="1" a="1"/>
  <c r="D1111" i="1" s="1"/>
  <c r="D8" i="1" a="1"/>
  <c r="D8" i="1" s="1"/>
  <c r="D64" i="1" a="1"/>
  <c r="D64" i="1" s="1"/>
  <c r="D2232" i="1" a="1"/>
  <c r="D2232" i="1" s="1"/>
  <c r="D1817" i="1" a="1"/>
  <c r="D1817" i="1" s="1"/>
  <c r="D910" i="1" a="1"/>
  <c r="D910" i="1" s="1"/>
  <c r="D1959" i="1" a="1"/>
  <c r="D1959" i="1" s="1"/>
  <c r="D1944" i="1" a="1"/>
  <c r="D1944" i="1" s="1"/>
  <c r="D1019" i="1" a="1"/>
  <c r="D1019" i="1" s="1"/>
  <c r="D2674" i="1" a="1"/>
  <c r="D2674" i="1" s="1"/>
  <c r="D954" i="1" a="1"/>
  <c r="D954" i="1" s="1"/>
  <c r="D1916" i="1" a="1"/>
  <c r="D1916" i="1" s="1"/>
  <c r="D943" i="1" a="1"/>
  <c r="D943" i="1" s="1"/>
  <c r="D1816" i="1" a="1"/>
  <c r="D1816" i="1" s="1"/>
  <c r="D985" i="1" a="1"/>
  <c r="D985" i="1" s="1"/>
  <c r="D1036" i="1" a="1"/>
  <c r="D1036" i="1" s="1"/>
  <c r="D2221" i="1" a="1"/>
  <c r="D2221" i="1" s="1"/>
  <c r="D1040" i="1" a="1"/>
  <c r="D1040" i="1" s="1"/>
  <c r="D3602" i="1" a="1"/>
  <c r="D3602" i="1" s="1"/>
  <c r="D197" i="1" a="1"/>
  <c r="D197" i="1" s="1"/>
  <c r="D1117" i="1" a="1"/>
  <c r="D1117" i="1" s="1"/>
  <c r="D2661" i="1" a="1"/>
  <c r="D2661" i="1" s="1"/>
  <c r="D393" i="1" a="1"/>
  <c r="D393" i="1" s="1"/>
  <c r="D292" i="1" a="1"/>
  <c r="D292" i="1" s="1"/>
  <c r="D850" i="1" a="1"/>
  <c r="D850" i="1" s="1"/>
  <c r="D2192" i="1" a="1"/>
  <c r="D2192" i="1" s="1"/>
  <c r="D309" i="1" a="1"/>
  <c r="D309" i="1" s="1"/>
  <c r="D310" i="1" a="1"/>
  <c r="D310" i="1" s="1"/>
  <c r="D1947" i="1" a="1"/>
  <c r="D1947" i="1" s="1"/>
  <c r="D406" i="1" a="1"/>
  <c r="D406" i="1" s="1"/>
  <c r="D999" i="1" a="1"/>
  <c r="D999" i="1" s="1"/>
  <c r="D1452" i="1" a="1"/>
  <c r="D1452" i="1" s="1"/>
  <c r="D1610" i="1" a="1"/>
  <c r="D1610" i="1" s="1"/>
  <c r="D2016" i="1" a="1"/>
  <c r="D2016" i="1" s="1"/>
  <c r="D2983" i="1" a="1"/>
  <c r="D2983" i="1" s="1"/>
  <c r="D1399" i="1" a="1"/>
  <c r="D1399" i="1" s="1"/>
  <c r="D96" i="1" a="1"/>
  <c r="D96" i="1" s="1"/>
  <c r="D1672" i="1" a="1"/>
  <c r="D1672" i="1" s="1"/>
  <c r="D1083" i="1" a="1"/>
  <c r="D1083" i="1" s="1"/>
  <c r="D945" i="1" a="1"/>
  <c r="D945" i="1" s="1"/>
  <c r="D1408" i="1" a="1"/>
  <c r="D1408" i="1" s="1"/>
  <c r="D2804" i="1" a="1"/>
  <c r="D2804" i="1" s="1"/>
  <c r="D2972" i="1" a="1"/>
  <c r="D2972" i="1" s="1"/>
  <c r="D3030" i="1" a="1"/>
  <c r="D3030" i="1" s="1"/>
  <c r="D2567" i="1" a="1"/>
  <c r="D2567" i="1" s="1"/>
  <c r="D1456" i="1" a="1"/>
  <c r="D1456" i="1" s="1"/>
  <c r="D2641" i="1" a="1"/>
  <c r="D2641" i="1" s="1"/>
  <c r="D1795" i="1" a="1"/>
  <c r="D1795" i="1" s="1"/>
  <c r="D1946" i="1" a="1"/>
  <c r="D1946" i="1" s="1"/>
  <c r="D2299" i="1" a="1"/>
  <c r="D2299" i="1" s="1"/>
  <c r="D2389" i="1" a="1"/>
  <c r="D2389" i="1" s="1"/>
  <c r="D1393" i="1" a="1"/>
  <c r="D1393" i="1" s="1"/>
  <c r="D1823" i="1" a="1"/>
  <c r="D1823" i="1" s="1"/>
  <c r="D2836" i="1" a="1"/>
  <c r="D2836" i="1" s="1"/>
  <c r="D1394" i="1" a="1"/>
  <c r="D1394" i="1" s="1"/>
  <c r="D1072" i="1" a="1"/>
  <c r="D1072" i="1" s="1"/>
  <c r="D1833" i="1" a="1"/>
  <c r="D1833" i="1" s="1"/>
  <c r="D919" i="1" a="1"/>
  <c r="D919" i="1" s="1"/>
  <c r="D2651" i="1" a="1"/>
  <c r="D2651" i="1" s="1"/>
  <c r="D980" i="1" a="1"/>
  <c r="D980" i="1" s="1"/>
  <c r="D2605" i="1" a="1"/>
  <c r="D2605" i="1" s="1"/>
  <c r="D1137" i="1" a="1"/>
  <c r="D1137" i="1" s="1"/>
  <c r="D594" i="1" a="1"/>
  <c r="D594" i="1" s="1"/>
  <c r="D2129" i="1" a="1"/>
  <c r="D2129" i="1" s="1"/>
  <c r="D490" i="1" a="1"/>
  <c r="D490" i="1" s="1"/>
  <c r="D517" i="1" a="1"/>
  <c r="D517" i="1" s="1"/>
  <c r="D3091" i="1" a="1"/>
  <c r="D3091" i="1" s="1"/>
  <c r="D3092" i="1" a="1"/>
  <c r="D3092" i="1" s="1"/>
  <c r="D3098" i="1" a="1"/>
  <c r="D3098" i="1" s="1"/>
  <c r="D3095" i="1" a="1"/>
  <c r="D3095" i="1" s="1"/>
  <c r="D3093" i="1" a="1"/>
  <c r="D3093" i="1" s="1"/>
  <c r="D695" i="1" a="1"/>
  <c r="D695" i="1" s="1"/>
  <c r="D3318" i="1" a="1"/>
  <c r="D3318" i="1" s="1"/>
  <c r="D3320" i="1" a="1"/>
  <c r="D3320" i="1" s="1"/>
  <c r="D3322" i="1" a="1"/>
  <c r="D3322" i="1" s="1"/>
  <c r="D3324" i="1" a="1"/>
  <c r="D3324" i="1" s="1"/>
  <c r="D3326" i="1" a="1"/>
  <c r="D3326" i="1" s="1"/>
  <c r="D3328" i="1" a="1"/>
  <c r="D3328" i="1" s="1"/>
  <c r="D3330" i="1" a="1"/>
  <c r="D3330" i="1" s="1"/>
  <c r="D3333" i="1" a="1"/>
  <c r="D3333" i="1" s="1"/>
  <c r="D3356" i="1" a="1"/>
  <c r="D3356" i="1" s="1"/>
  <c r="D2346" i="1" a="1"/>
  <c r="D2346" i="1" s="1"/>
  <c r="D574" i="1" a="1"/>
  <c r="D574" i="1" s="1"/>
  <c r="D45" i="1" a="1"/>
  <c r="D45" i="1" s="1"/>
  <c r="D150" i="1" a="1"/>
  <c r="D150" i="1" s="1"/>
  <c r="D1657" i="1" a="1"/>
  <c r="D1657" i="1" s="1"/>
  <c r="D133" i="1" a="1"/>
  <c r="D133" i="1" s="1"/>
  <c r="D121" i="1" a="1"/>
  <c r="D121" i="1" s="1"/>
  <c r="D194" i="1" a="1"/>
  <c r="D194" i="1" s="1"/>
  <c r="D2104" i="1" a="1"/>
  <c r="D2104" i="1" s="1"/>
  <c r="D289" i="1" a="1"/>
  <c r="D289" i="1" s="1"/>
  <c r="D3053" i="1" a="1"/>
  <c r="D3053" i="1" s="1"/>
  <c r="D1067" i="1" a="1"/>
  <c r="D1067" i="1" s="1"/>
  <c r="D2570" i="1" a="1"/>
  <c r="D2570" i="1" s="1"/>
  <c r="D2660" i="1" a="1"/>
  <c r="D2660" i="1" s="1"/>
  <c r="D129" i="1" a="1"/>
  <c r="D129" i="1" s="1"/>
  <c r="D446" i="1" a="1"/>
  <c r="D446" i="1" s="1"/>
  <c r="D3740" i="1" a="1"/>
  <c r="D3740" i="1" s="1"/>
  <c r="D3371" i="1" a="1"/>
  <c r="D3371" i="1" s="1"/>
  <c r="D34" i="1" a="1"/>
  <c r="D34" i="1" s="1"/>
  <c r="D2254" i="1" a="1"/>
  <c r="D2254" i="1" s="1"/>
  <c r="D3282" i="1" a="1"/>
  <c r="D3282" i="1" s="1"/>
  <c r="D303" i="1" a="1"/>
  <c r="D303" i="1" s="1"/>
  <c r="D405" i="1" a="1"/>
  <c r="D405" i="1" s="1"/>
  <c r="D175" i="1" a="1"/>
  <c r="D175" i="1" s="1"/>
  <c r="D316" i="1" a="1"/>
  <c r="D316" i="1" s="1"/>
  <c r="D120" i="1" a="1"/>
  <c r="D120" i="1" s="1"/>
  <c r="D2391" i="1" a="1"/>
  <c r="D2391" i="1" s="1"/>
  <c r="D268" i="1" a="1"/>
  <c r="D268" i="1" s="1"/>
  <c r="D117" i="1" a="1"/>
  <c r="D117" i="1" s="1"/>
  <c r="D1778" i="1" a="1"/>
  <c r="D1778" i="1" s="1"/>
  <c r="D459" i="1" a="1"/>
  <c r="D459" i="1" s="1"/>
  <c r="D1071" i="1" a="1"/>
  <c r="D1071" i="1" s="1"/>
  <c r="D398" i="1" a="1"/>
  <c r="D398" i="1" s="1"/>
  <c r="D2317" i="1" a="1"/>
  <c r="D2317" i="1" s="1"/>
  <c r="D396" i="1" a="1"/>
  <c r="D396" i="1" s="1"/>
  <c r="D315" i="1" a="1"/>
  <c r="D315" i="1" s="1"/>
  <c r="D414" i="1" a="1"/>
  <c r="D414" i="1" s="1"/>
  <c r="D278" i="1" a="1"/>
  <c r="D278" i="1" s="1"/>
  <c r="D245" i="1" a="1"/>
  <c r="D245" i="1" s="1"/>
  <c r="D340" i="1" a="1"/>
  <c r="D340" i="1" s="1"/>
  <c r="D428" i="1" a="1"/>
  <c r="D428" i="1" s="1"/>
  <c r="D188" i="1" a="1"/>
  <c r="D188" i="1" s="1"/>
  <c r="D1102" i="1" a="1"/>
  <c r="D1102" i="1" s="1"/>
  <c r="D2752" i="1" a="1"/>
  <c r="D2752" i="1" s="1"/>
  <c r="D137" i="1" a="1"/>
  <c r="D137" i="1" s="1"/>
  <c r="D169" i="1" a="1"/>
  <c r="D169" i="1" s="1"/>
  <c r="D356" i="1" a="1"/>
  <c r="D356" i="1" s="1"/>
  <c r="D1370" i="1" a="1"/>
  <c r="D1370" i="1" s="1"/>
  <c r="D1764" i="1" a="1"/>
  <c r="D1764" i="1" s="1"/>
  <c r="D1912" i="1" a="1"/>
  <c r="D1912" i="1" s="1"/>
  <c r="D1971" i="1" a="1"/>
  <c r="D1971" i="1" s="1"/>
  <c r="D2321" i="1" a="1"/>
  <c r="D2321" i="1" s="1"/>
  <c r="D1255" i="1" a="1"/>
  <c r="D1255" i="1" s="1"/>
  <c r="D1872" i="1" a="1"/>
  <c r="D1872" i="1" s="1"/>
  <c r="D2224" i="1" a="1"/>
  <c r="D2224" i="1" s="1"/>
  <c r="D2202" i="1" a="1"/>
  <c r="D2202" i="1" s="1"/>
  <c r="D1100" i="1" a="1"/>
  <c r="D1100" i="1" s="1"/>
  <c r="D1735" i="1" a="1"/>
  <c r="D1735" i="1" s="1"/>
  <c r="D1975" i="1" a="1"/>
  <c r="D1975" i="1" s="1"/>
  <c r="D1068" i="1" a="1"/>
  <c r="D1068" i="1" s="1"/>
  <c r="D3458" i="1" a="1"/>
  <c r="D3458" i="1" s="1"/>
  <c r="D552" i="1" a="1"/>
  <c r="D552" i="1" s="1"/>
  <c r="D808" i="1" a="1"/>
  <c r="D808" i="1" s="1"/>
  <c r="D2815" i="1" a="1"/>
  <c r="D2815" i="1" s="1"/>
  <c r="D2813" i="1" a="1"/>
  <c r="D2813" i="1" s="1"/>
  <c r="D2571" i="1" a="1"/>
  <c r="D2571" i="1" s="1"/>
  <c r="D2236" i="1" a="1"/>
  <c r="D2236" i="1" s="1"/>
  <c r="D38" i="1" a="1"/>
  <c r="D38" i="1" s="1"/>
  <c r="D1558" i="1" a="1"/>
  <c r="D1558" i="1" s="1"/>
  <c r="D28" i="1" a="1"/>
  <c r="D28" i="1" s="1"/>
  <c r="D2259" i="1" a="1"/>
  <c r="D2259" i="1" s="1"/>
  <c r="D3041" i="1" a="1"/>
  <c r="D3041" i="1" s="1"/>
  <c r="D3459" i="1" a="1"/>
  <c r="D3459" i="1" s="1"/>
  <c r="D1055" i="1" a="1"/>
  <c r="D1055" i="1" s="1"/>
  <c r="D1892" i="1" a="1"/>
  <c r="D1892" i="1" s="1"/>
  <c r="D892" i="1" a="1"/>
  <c r="D892" i="1" s="1"/>
  <c r="D1551" i="1" a="1"/>
  <c r="D1551" i="1" s="1"/>
  <c r="D1056" i="1" a="1"/>
  <c r="D1056" i="1" s="1"/>
  <c r="D2633" i="1" a="1"/>
  <c r="D2633" i="1" s="1"/>
  <c r="D2477" i="1" a="1"/>
  <c r="D2477" i="1" s="1"/>
  <c r="D2073" i="1" a="1"/>
  <c r="D2073" i="1" s="1"/>
  <c r="D3089" i="1" a="1"/>
  <c r="D3089" i="1" s="1"/>
  <c r="D418" i="1" a="1"/>
  <c r="D418" i="1" s="1"/>
  <c r="D3332" i="1" a="1"/>
  <c r="D3332" i="1" s="1"/>
  <c r="D2288" i="1" a="1"/>
  <c r="D2288" i="1" s="1"/>
  <c r="D3677" i="1" a="1"/>
  <c r="D3677" i="1" s="1"/>
  <c r="D2107" i="1" a="1"/>
  <c r="D2107" i="1" s="1"/>
  <c r="D1383" i="1" a="1"/>
  <c r="D1383" i="1" s="1"/>
  <c r="D1093" i="1" a="1"/>
  <c r="D1093" i="1" s="1"/>
  <c r="D265" i="1" a="1"/>
  <c r="D265" i="1" s="1"/>
  <c r="D3706" i="1" a="1"/>
  <c r="D3706" i="1" s="1"/>
  <c r="D3692" i="1" a="1"/>
  <c r="D3692" i="1" s="1"/>
  <c r="D1131" i="1" a="1"/>
  <c r="D1131" i="1" s="1"/>
  <c r="D2897" i="1" a="1"/>
  <c r="D2897" i="1" s="1"/>
  <c r="D213" i="1" a="1"/>
  <c r="D213" i="1" s="1"/>
  <c r="D606" i="1" a="1"/>
  <c r="D606" i="1" s="1"/>
  <c r="D2058" i="1" a="1"/>
  <c r="D2058" i="1" s="1"/>
  <c r="D2522" i="1" a="1"/>
  <c r="D2522" i="1" s="1"/>
  <c r="D206" i="1" a="1"/>
  <c r="D206" i="1" s="1"/>
  <c r="D1716" i="1" a="1"/>
  <c r="D1716" i="1" s="1"/>
  <c r="D294" i="1" a="1"/>
  <c r="D294" i="1" s="1"/>
  <c r="D366" i="1" a="1"/>
  <c r="D366" i="1" s="1"/>
  <c r="D1053" i="1" a="1"/>
  <c r="D1053" i="1" s="1"/>
  <c r="D681" i="1" a="1"/>
  <c r="D681" i="1" s="1"/>
  <c r="D1052" i="1" a="1"/>
  <c r="D1052" i="1" s="1"/>
  <c r="D715" i="1" a="1"/>
  <c r="D715" i="1" s="1"/>
  <c r="D864" i="1" a="1"/>
  <c r="D864" i="1" s="1"/>
  <c r="D2977" i="1" a="1"/>
  <c r="D2977" i="1" s="1"/>
  <c r="D3393" i="1" a="1"/>
  <c r="D3393" i="1" s="1"/>
  <c r="D3406" i="1" a="1"/>
  <c r="D3406" i="1" s="1"/>
  <c r="D3063" i="1" a="1"/>
  <c r="D3063" i="1" s="1"/>
  <c r="D856" i="1" a="1"/>
  <c r="D856" i="1" s="1"/>
  <c r="D195" i="1" a="1"/>
  <c r="D195" i="1" s="1"/>
  <c r="D1127" i="1" a="1"/>
  <c r="D1127" i="1" s="1"/>
  <c r="D1276" i="1" a="1"/>
  <c r="D1276" i="1" s="1"/>
  <c r="D1523" i="1" a="1"/>
  <c r="D1523" i="1" s="1"/>
  <c r="D652" i="1" a="1"/>
  <c r="D652" i="1" s="1"/>
  <c r="D1719" i="1" a="1"/>
  <c r="D1719" i="1" s="1"/>
  <c r="D927" i="1" a="1"/>
  <c r="D927" i="1" s="1"/>
  <c r="D2623" i="1" a="1"/>
  <c r="D2623" i="1" s="1"/>
  <c r="D2110" i="1" a="1"/>
  <c r="D2110" i="1" s="1"/>
  <c r="D3117" i="1" a="1"/>
  <c r="D3117" i="1" s="1"/>
  <c r="D2113" i="1" a="1"/>
  <c r="D2113" i="1" s="1"/>
  <c r="D2495" i="1" a="1"/>
  <c r="D2495" i="1" s="1"/>
  <c r="D2310" i="1" a="1"/>
  <c r="D2310" i="1" s="1"/>
  <c r="D2388" i="1" a="1"/>
  <c r="D2388" i="1" s="1"/>
  <c r="D251" i="1" a="1"/>
  <c r="D251" i="1" s="1"/>
  <c r="D2965" i="1" a="1"/>
  <c r="D2965" i="1" s="1"/>
  <c r="D3769" i="1" a="1"/>
  <c r="D3769" i="1" s="1"/>
  <c r="D1208" i="1" a="1"/>
  <c r="D1208" i="1" s="1"/>
  <c r="D1197" i="1" a="1"/>
  <c r="D1197" i="1" s="1"/>
  <c r="D1200" i="1" a="1"/>
  <c r="D1200" i="1" s="1"/>
  <c r="D2568" i="1" a="1"/>
  <c r="D2568" i="1" s="1"/>
  <c r="D72" i="1" a="1"/>
  <c r="D72" i="1" s="1"/>
  <c r="D1156" i="1" a="1"/>
  <c r="D1156" i="1" s="1"/>
  <c r="D901" i="1" a="1"/>
  <c r="D901" i="1" s="1"/>
  <c r="D1222" i="1" a="1"/>
  <c r="D1222" i="1" s="1"/>
  <c r="D1229" i="1" a="1"/>
  <c r="D1229" i="1" s="1"/>
  <c r="D422" i="1" a="1"/>
  <c r="D422" i="1" s="1"/>
  <c r="D744" i="1" a="1"/>
  <c r="D744" i="1" s="1"/>
  <c r="D108" i="1" a="1"/>
  <c r="D108" i="1" s="1"/>
  <c r="D739" i="1" a="1"/>
  <c r="D739" i="1" s="1"/>
  <c r="D259" i="1" a="1"/>
  <c r="D259" i="1" s="1"/>
  <c r="D1766" i="1" a="1"/>
  <c r="D1766" i="1" s="1"/>
  <c r="D562" i="1" a="1"/>
  <c r="D562" i="1" s="1"/>
  <c r="D2880" i="1" a="1"/>
  <c r="D2880" i="1" s="1"/>
  <c r="D2382" i="1" a="1"/>
  <c r="D2382" i="1" s="1"/>
  <c r="D1249" i="1" a="1"/>
  <c r="D1249" i="1" s="1"/>
  <c r="D2422" i="1" a="1"/>
  <c r="D2422" i="1" s="1"/>
  <c r="D1678" i="1" a="1"/>
  <c r="D1678" i="1" s="1"/>
  <c r="D2417" i="1" a="1"/>
  <c r="D2417" i="1" s="1"/>
  <c r="D2938" i="1" a="1"/>
  <c r="D2938" i="1" s="1"/>
  <c r="D1215" i="1" a="1"/>
  <c r="D1215" i="1" s="1"/>
  <c r="D1461" i="1" a="1"/>
  <c r="D1461" i="1" s="1"/>
  <c r="D3160" i="1" a="1"/>
  <c r="D3160" i="1" s="1"/>
  <c r="D550" i="1" a="1"/>
  <c r="D550" i="1" s="1"/>
  <c r="D2386" i="1" a="1"/>
  <c r="D2386" i="1" s="1"/>
  <c r="D130" i="1" a="1"/>
  <c r="D130" i="1" s="1"/>
  <c r="D1701" i="1" a="1"/>
  <c r="D1701" i="1" s="1"/>
  <c r="D99" i="1" a="1"/>
  <c r="D99" i="1" s="1"/>
  <c r="D399" i="1" a="1"/>
  <c r="D399" i="1" s="1"/>
  <c r="D1139" i="1" a="1"/>
  <c r="D1139" i="1" s="1"/>
  <c r="D1363" i="1" a="1"/>
  <c r="D1363" i="1" s="1"/>
  <c r="D3427" i="1" a="1"/>
  <c r="D3427" i="1" s="1"/>
  <c r="D2306" i="1" a="1"/>
  <c r="D2306" i="1" s="1"/>
  <c r="D3652" i="1" a="1"/>
  <c r="D3652" i="1" s="1"/>
  <c r="D2178" i="1" a="1"/>
  <c r="D2178" i="1" s="1"/>
  <c r="D2501" i="1" a="1"/>
  <c r="D2501" i="1" s="1"/>
  <c r="D1447" i="1" a="1"/>
  <c r="D1447" i="1" s="1"/>
  <c r="D193" i="1" a="1"/>
  <c r="D193" i="1" s="1"/>
  <c r="D3686" i="1" a="1"/>
  <c r="D3686" i="1" s="1"/>
  <c r="D3250" i="1" a="1"/>
  <c r="D3250" i="1" s="1"/>
  <c r="D3039" i="1" a="1"/>
  <c r="D3039" i="1" s="1"/>
  <c r="D3316" i="1" a="1"/>
  <c r="D3316" i="1" s="1"/>
  <c r="D3433" i="1" a="1"/>
  <c r="D3433" i="1" s="1"/>
  <c r="D1115" i="1" a="1"/>
  <c r="D1115" i="1" s="1"/>
  <c r="D2525" i="1" a="1"/>
  <c r="D2525" i="1" s="1"/>
  <c r="D1300" i="1" a="1"/>
  <c r="D1300" i="1" s="1"/>
  <c r="D3837" i="1" a="1"/>
  <c r="D3837" i="1" s="1"/>
  <c r="D1531" i="1" a="1"/>
  <c r="D1531" i="1" s="1"/>
  <c r="D3336" i="1" a="1"/>
  <c r="D3336" i="1" s="1"/>
  <c r="D935" i="1" a="1"/>
  <c r="D935" i="1" s="1"/>
  <c r="D1428" i="1" a="1"/>
  <c r="D1428" i="1" s="1"/>
  <c r="D383" i="1" a="1"/>
  <c r="D383" i="1" s="1"/>
  <c r="D171" i="1" a="1"/>
  <c r="D171" i="1" s="1"/>
  <c r="D3454" i="1" a="1"/>
  <c r="D3454" i="1" s="1"/>
  <c r="D3405" i="1" a="1"/>
  <c r="D3405" i="1" s="1"/>
  <c r="D913" i="1" a="1"/>
  <c r="D913" i="1" s="1"/>
  <c r="D960" i="1" a="1"/>
  <c r="D960" i="1" s="1"/>
  <c r="D1328" i="1" a="1"/>
  <c r="D1328" i="1" s="1"/>
  <c r="D1486" i="1" a="1"/>
  <c r="D1486" i="1" s="1"/>
  <c r="D1174" i="1" a="1"/>
  <c r="D1174" i="1" s="1"/>
  <c r="D2057" i="1" a="1"/>
  <c r="D2057" i="1" s="1"/>
  <c r="D1385" i="1" a="1"/>
  <c r="D1385" i="1" s="1"/>
  <c r="D3465" i="1" a="1"/>
  <c r="D3465" i="1" s="1"/>
  <c r="D799" i="1" a="1"/>
  <c r="D799" i="1" s="1"/>
  <c r="D296" i="1" a="1"/>
  <c r="D296" i="1" s="1"/>
  <c r="D2975" i="1" a="1"/>
  <c r="D2975" i="1" s="1"/>
  <c r="D2798" i="1" a="1"/>
  <c r="D2798" i="1" s="1"/>
  <c r="D1876" i="1" a="1"/>
  <c r="D1876" i="1" s="1"/>
  <c r="D415" i="1" a="1"/>
  <c r="D415" i="1" s="1"/>
  <c r="D1492" i="1" a="1"/>
  <c r="D1492" i="1" s="1"/>
  <c r="D357" i="1" a="1"/>
  <c r="D357" i="1" s="1"/>
  <c r="D2819" i="1" a="1"/>
  <c r="D2819" i="1" s="1"/>
  <c r="D1416" i="1" a="1"/>
  <c r="D1416" i="1" s="1"/>
  <c r="D2323" i="1" a="1"/>
  <c r="D2323" i="1" s="1"/>
  <c r="D1991" i="1" a="1"/>
  <c r="D1991" i="1" s="1"/>
  <c r="D846" i="1" a="1"/>
  <c r="D846" i="1" s="1"/>
  <c r="D3672" i="1" a="1"/>
  <c r="D3672" i="1" s="1"/>
  <c r="D3513" i="1" a="1"/>
  <c r="D3513" i="1" s="1"/>
  <c r="D2642" i="1" a="1"/>
  <c r="D2642" i="1" s="1"/>
  <c r="D3523" i="1" a="1"/>
  <c r="D3523" i="1" s="1"/>
  <c r="D3274" i="1" a="1"/>
  <c r="D3274" i="1" s="1"/>
  <c r="D3435" i="1" a="1"/>
  <c r="D3435" i="1" s="1"/>
  <c r="D3161" i="1" a="1"/>
  <c r="D3161" i="1" s="1"/>
  <c r="D833" i="1" a="1"/>
  <c r="D833" i="1" s="1"/>
  <c r="D463" i="1" a="1"/>
  <c r="D463" i="1" s="1"/>
  <c r="D1691" i="1" a="1"/>
  <c r="D1691" i="1" s="1"/>
  <c r="D1381" i="1" a="1"/>
  <c r="D1381" i="1" s="1"/>
  <c r="D2797" i="1" a="1"/>
  <c r="D2797" i="1" s="1"/>
  <c r="D1299" i="1" a="1"/>
  <c r="D1299" i="1" s="1"/>
  <c r="D187" i="1" a="1"/>
  <c r="D187" i="1" s="1"/>
  <c r="D179" i="1" a="1"/>
  <c r="D179" i="1" s="1"/>
  <c r="D932" i="1" a="1"/>
  <c r="D932" i="1" s="1"/>
  <c r="D222" i="1" a="1"/>
  <c r="D222" i="1" s="1"/>
  <c r="D609" i="1" a="1"/>
  <c r="D609" i="1" s="1"/>
  <c r="D276" i="1" a="1"/>
  <c r="D276" i="1" s="1"/>
  <c r="D2361" i="1" a="1"/>
  <c r="D2361" i="1" s="1"/>
  <c r="D1241" i="1" a="1"/>
  <c r="D1241" i="1" s="1"/>
  <c r="D1303" i="1" a="1"/>
  <c r="D1303" i="1" s="1"/>
  <c r="D1801" i="1" a="1"/>
  <c r="D1801" i="1" s="1"/>
  <c r="D1479" i="1" a="1"/>
  <c r="D1479" i="1" s="1"/>
  <c r="D1348" i="1" a="1"/>
  <c r="D1348" i="1" s="1"/>
  <c r="D677" i="1" a="1"/>
  <c r="D677" i="1" s="1"/>
  <c r="D1335" i="1" a="1"/>
  <c r="D1335" i="1" s="1"/>
  <c r="D942" i="1" a="1"/>
  <c r="D942" i="1" s="1"/>
  <c r="D1187" i="1" a="1"/>
  <c r="D1187" i="1" s="1"/>
  <c r="D2043" i="1" a="1"/>
  <c r="D2043" i="1" s="1"/>
  <c r="D2315" i="1" a="1"/>
  <c r="D2315" i="1" s="1"/>
  <c r="D2732" i="1" a="1"/>
  <c r="D2732" i="1" s="1"/>
  <c r="D725" i="1" a="1"/>
  <c r="D725" i="1" s="1"/>
  <c r="D274" i="1" a="1"/>
  <c r="D274" i="1" s="1"/>
  <c r="D427" i="1" a="1"/>
  <c r="D427" i="1" s="1"/>
  <c r="D163" i="1" a="1"/>
  <c r="D163" i="1" s="1"/>
  <c r="D2887" i="1" a="1"/>
  <c r="D2887" i="1" s="1"/>
  <c r="D599" i="1" a="1"/>
  <c r="D599" i="1" s="1"/>
  <c r="D657" i="1" a="1"/>
  <c r="D657" i="1" s="1"/>
  <c r="D3154" i="1" a="1"/>
  <c r="D3154" i="1" s="1"/>
  <c r="D106" i="1" a="1"/>
  <c r="D106" i="1" s="1"/>
  <c r="D3598" i="1" a="1"/>
  <c r="D3598" i="1" s="1"/>
  <c r="D1021" i="1" a="1"/>
  <c r="D1021" i="1" s="1"/>
  <c r="D1074" i="1" a="1"/>
  <c r="D1074" i="1" s="1"/>
  <c r="D279" i="1" a="1"/>
  <c r="D279" i="1" s="1"/>
  <c r="D987" i="1" a="1"/>
  <c r="D987" i="1" s="1"/>
  <c r="D1063" i="1" a="1"/>
  <c r="D1063" i="1" s="1"/>
  <c r="D2050" i="1" a="1"/>
  <c r="D2050" i="1" s="1"/>
  <c r="D1121" i="1" a="1"/>
  <c r="D1121" i="1" s="1"/>
  <c r="D2444" i="1" a="1"/>
  <c r="D2444" i="1" s="1"/>
  <c r="D644" i="1" a="1"/>
  <c r="D644" i="1" s="1"/>
  <c r="D868" i="1" a="1"/>
  <c r="D868" i="1" s="1"/>
  <c r="D1032" i="1" a="1"/>
  <c r="D1032" i="1" s="1"/>
  <c r="D1318" i="1" a="1"/>
  <c r="D1318" i="1" s="1"/>
  <c r="D3563" i="1" a="1"/>
  <c r="D3563" i="1" s="1"/>
  <c r="D3601" i="1" a="1"/>
  <c r="D3601" i="1" s="1"/>
  <c r="D608" i="1" a="1"/>
  <c r="D608" i="1" s="1"/>
  <c r="D969" i="1" a="1"/>
  <c r="D969" i="1" s="1"/>
  <c r="D1043" i="1" a="1"/>
  <c r="D1043" i="1" s="1"/>
  <c r="D1029" i="1" a="1"/>
  <c r="D1029" i="1" s="1"/>
  <c r="D2659" i="1" a="1"/>
  <c r="D2659" i="1" s="1"/>
  <c r="D1316" i="1" a="1"/>
  <c r="D1316" i="1" s="1"/>
  <c r="D1049" i="1" a="1"/>
  <c r="D1049" i="1" s="1"/>
  <c r="D1035" i="1" a="1"/>
  <c r="D1035" i="1" s="1"/>
  <c r="D845" i="1" a="1"/>
  <c r="D845" i="1" s="1"/>
  <c r="D3052" i="1" a="1"/>
  <c r="D3052" i="1" s="1"/>
  <c r="D1979" i="1" a="1"/>
  <c r="D1979" i="1" s="1"/>
  <c r="D712" i="1" a="1"/>
  <c r="D712" i="1" s="1"/>
  <c r="D290" i="1" a="1"/>
  <c r="D290" i="1" s="1"/>
  <c r="D1390" i="1" a="1"/>
  <c r="D1390" i="1" s="1"/>
  <c r="D965" i="1" a="1"/>
  <c r="D965" i="1" s="1"/>
  <c r="D3106" i="1" a="1"/>
  <c r="D3106" i="1" s="1"/>
  <c r="D2723" i="1" a="1"/>
  <c r="D2723" i="1" s="1"/>
  <c r="D691" i="1" a="1"/>
  <c r="D691" i="1" s="1"/>
  <c r="D894" i="1" a="1"/>
  <c r="D894" i="1" s="1"/>
  <c r="D2720" i="1" a="1"/>
  <c r="D2720" i="1" s="1"/>
  <c r="D2722" i="1" a="1"/>
  <c r="D2722" i="1" s="1"/>
  <c r="D2646" i="1" a="1"/>
  <c r="D2646" i="1" s="1"/>
  <c r="D73" i="1" a="1"/>
  <c r="D73" i="1" s="1"/>
  <c r="D2713" i="1" a="1"/>
  <c r="D2713" i="1" s="1"/>
  <c r="D443" i="1" a="1"/>
  <c r="D443" i="1" s="1"/>
  <c r="D2730" i="1" a="1"/>
  <c r="D2730" i="1" s="1"/>
  <c r="D1802" i="1" a="1"/>
  <c r="D1802" i="1" s="1"/>
  <c r="D1023" i="1" a="1"/>
  <c r="D1023" i="1" s="1"/>
  <c r="D1256" i="1" a="1"/>
  <c r="D1256" i="1" s="1"/>
  <c r="D1033" i="1" a="1"/>
  <c r="D1033" i="1" s="1"/>
  <c r="D2354" i="1" a="1"/>
  <c r="D2354" i="1" s="1"/>
  <c r="D3477" i="1" a="1"/>
  <c r="D3477" i="1" s="1"/>
  <c r="D3141" i="1" a="1"/>
  <c r="D3141" i="1" s="1"/>
  <c r="D909" i="1" a="1"/>
  <c r="D909" i="1" s="1"/>
  <c r="D1212" i="1" a="1"/>
  <c r="D1212" i="1" s="1"/>
  <c r="D1218" i="1" a="1"/>
  <c r="D1218" i="1" s="1"/>
  <c r="D1958" i="1" a="1"/>
  <c r="D1958" i="1" s="1"/>
  <c r="D766" i="1" a="1"/>
  <c r="D766" i="1" s="1"/>
  <c r="D902" i="1" a="1"/>
  <c r="D902" i="1" s="1"/>
  <c r="D1233" i="1" a="1"/>
  <c r="D1233" i="1" s="1"/>
  <c r="D1196" i="1" a="1"/>
  <c r="D1196" i="1" s="1"/>
  <c r="D1240" i="1" a="1"/>
  <c r="D1240" i="1" s="1"/>
  <c r="D940" i="1" a="1"/>
  <c r="D940" i="1" s="1"/>
  <c r="D1951" i="1" a="1"/>
  <c r="D1951" i="1" s="1"/>
  <c r="D944" i="1" a="1"/>
  <c r="D944" i="1" s="1"/>
  <c r="D952" i="1" a="1"/>
  <c r="D952" i="1" s="1"/>
  <c r="D939" i="1" a="1"/>
  <c r="D939" i="1" s="1"/>
  <c r="D1604" i="1" a="1"/>
  <c r="D1604" i="1" s="1"/>
  <c r="D1445" i="1" a="1"/>
  <c r="D1445" i="1" s="1"/>
  <c r="D672" i="1" a="1"/>
  <c r="D672" i="1" s="1"/>
  <c r="D2847" i="1" a="1"/>
  <c r="D2847" i="1" s="1"/>
  <c r="D2848" i="1" a="1"/>
  <c r="D2848" i="1" s="1"/>
  <c r="D2114" i="1" a="1"/>
  <c r="D2114" i="1" s="1"/>
  <c r="D2753" i="1" a="1"/>
  <c r="D2753" i="1" s="1"/>
  <c r="D1460" i="1" a="1"/>
  <c r="D1460" i="1" s="1"/>
  <c r="D3483" i="1" a="1"/>
  <c r="D3483" i="1" s="1"/>
  <c r="D2176" i="1" a="1"/>
  <c r="D2176" i="1" s="1"/>
  <c r="D3237" i="1" a="1"/>
  <c r="D3237" i="1" s="1"/>
  <c r="D1225" i="1" a="1"/>
  <c r="D1225" i="1" s="1"/>
  <c r="D3278" i="1" a="1"/>
  <c r="D3278" i="1" s="1"/>
  <c r="D2893" i="1" a="1"/>
  <c r="D2893" i="1" s="1"/>
  <c r="D2045" i="1" a="1"/>
  <c r="D2045" i="1" s="1"/>
  <c r="D221" i="1" a="1"/>
  <c r="D221" i="1" s="1"/>
  <c r="D3040" i="1" a="1"/>
  <c r="D3040" i="1" s="1"/>
  <c r="D2496" i="1" a="1"/>
  <c r="D2496" i="1" s="1"/>
  <c r="D3056" i="1" a="1"/>
  <c r="D3056" i="1" s="1"/>
  <c r="D2579" i="1" a="1"/>
  <c r="D2579" i="1" s="1"/>
  <c r="D2476" i="1" a="1"/>
  <c r="D2476" i="1" s="1"/>
  <c r="D1999" i="1" a="1"/>
  <c r="D1999" i="1" s="1"/>
  <c r="D2308" i="1" a="1"/>
  <c r="D2308" i="1" s="1"/>
  <c r="D2024" i="1" a="1"/>
  <c r="D2024" i="1" s="1"/>
  <c r="D896" i="1" a="1"/>
  <c r="D896" i="1" s="1"/>
  <c r="D204" i="1" a="1"/>
  <c r="D204" i="1" s="1"/>
  <c r="D2879" i="1" a="1"/>
  <c r="D2879" i="1" s="1"/>
  <c r="D337" i="1" a="1"/>
  <c r="D337" i="1" s="1"/>
  <c r="D2410" i="1" a="1"/>
  <c r="D2410" i="1" s="1"/>
  <c r="D1224" i="1" a="1"/>
  <c r="D1224" i="1" s="1"/>
  <c r="D3281" i="1" a="1"/>
  <c r="D3281" i="1" s="1"/>
  <c r="D3275" i="1" a="1"/>
  <c r="D3275" i="1" s="1"/>
  <c r="D3296" i="1" a="1"/>
  <c r="D3296" i="1" s="1"/>
  <c r="D3471" i="1" a="1"/>
  <c r="D3471" i="1" s="1"/>
  <c r="D2820" i="1" a="1"/>
  <c r="D2820" i="1" s="1"/>
  <c r="D2742" i="1" a="1"/>
  <c r="D2742" i="1" s="1"/>
  <c r="D3046" i="1" a="1"/>
  <c r="D3046" i="1" s="1"/>
  <c r="D3073" i="1" a="1"/>
  <c r="D3073" i="1" s="1"/>
  <c r="D3088" i="1" a="1"/>
  <c r="D3088" i="1" s="1"/>
  <c r="D1861" i="1" a="1"/>
  <c r="D1861" i="1" s="1"/>
  <c r="D3048" i="1" a="1"/>
  <c r="D3048" i="1" s="1"/>
  <c r="D1901" i="1" a="1"/>
  <c r="D1901" i="1" s="1"/>
  <c r="D1867" i="1" a="1"/>
  <c r="D1867" i="1" s="1"/>
  <c r="D2342" i="1" a="1"/>
  <c r="D2342" i="1" s="1"/>
  <c r="D1879" i="1" a="1"/>
  <c r="D1879" i="1" s="1"/>
  <c r="D2471" i="1" a="1"/>
  <c r="D2471" i="1" s="1"/>
  <c r="D2340" i="1" a="1"/>
  <c r="D2340" i="1" s="1"/>
  <c r="D2894" i="1" a="1"/>
  <c r="D2894" i="1" s="1"/>
  <c r="D2530" i="1" a="1"/>
  <c r="D2530" i="1" s="1"/>
  <c r="D2492" i="1" a="1"/>
  <c r="D2492" i="1" s="1"/>
  <c r="D2218" i="1" a="1"/>
  <c r="D2218" i="1" s="1"/>
  <c r="D1902" i="1" a="1"/>
  <c r="D1902" i="1" s="1"/>
  <c r="D2145" i="1" a="1"/>
  <c r="D2145" i="1" s="1"/>
  <c r="D2737" i="1" a="1"/>
  <c r="D2737" i="1" s="1"/>
  <c r="D2852" i="1" a="1"/>
  <c r="D2852" i="1" s="1"/>
  <c r="D2582" i="1" a="1"/>
  <c r="D2582" i="1" s="1"/>
  <c r="D2876" i="1" a="1"/>
  <c r="D2876" i="1" s="1"/>
  <c r="D1250" i="1" a="1"/>
  <c r="D1250" i="1" s="1"/>
  <c r="D1782" i="1" a="1"/>
  <c r="D1782" i="1" s="1"/>
  <c r="D2305" i="1" a="1"/>
  <c r="D2305" i="1" s="1"/>
  <c r="D2203" i="1" a="1"/>
  <c r="D2203" i="1" s="1"/>
  <c r="D2696" i="1" a="1"/>
  <c r="D2696" i="1" s="1"/>
  <c r="D56" i="1" a="1"/>
  <c r="D56" i="1" s="1"/>
  <c r="D1661" i="1" a="1"/>
  <c r="D1661" i="1" s="1"/>
  <c r="D12" i="1" a="1"/>
  <c r="D12" i="1" s="1"/>
  <c r="D2679" i="1" a="1"/>
  <c r="D2679" i="1" s="1"/>
  <c r="D2669" i="1" a="1"/>
  <c r="D2669" i="1" s="1"/>
  <c r="D1899" i="1" a="1"/>
  <c r="D1899" i="1" s="1"/>
  <c r="D2749" i="1" a="1"/>
  <c r="D2749" i="1" s="1"/>
  <c r="D1323" i="1" a="1"/>
  <c r="D1323" i="1" s="1"/>
  <c r="D680" i="1" a="1"/>
  <c r="D680" i="1" s="1"/>
  <c r="D1410" i="1" a="1"/>
  <c r="D1410" i="1" s="1"/>
  <c r="D2204" i="1" a="1"/>
  <c r="D2204" i="1" s="1"/>
  <c r="D3325" i="1" a="1"/>
  <c r="D3325" i="1" s="1"/>
  <c r="D2577" i="1" a="1"/>
  <c r="D2577" i="1" s="1"/>
  <c r="D1419" i="1" a="1"/>
  <c r="D1419" i="1" s="1"/>
  <c r="D3001" i="1" a="1"/>
  <c r="D3001" i="1" s="1"/>
  <c r="D2155" i="1" a="1"/>
  <c r="D2155" i="1" s="1"/>
  <c r="D2303" i="1" a="1"/>
  <c r="D2303" i="1" s="1"/>
  <c r="D908" i="1" a="1"/>
  <c r="D908" i="1" s="1"/>
  <c r="D1219" i="1" a="1"/>
  <c r="D1219" i="1" s="1"/>
  <c r="D1235" i="1" a="1"/>
  <c r="D1235" i="1" s="1"/>
  <c r="D1211" i="1" a="1"/>
  <c r="D1211" i="1" s="1"/>
  <c r="D2946" i="1" a="1"/>
  <c r="D2946" i="1" s="1"/>
  <c r="D966" i="1" a="1"/>
  <c r="D966" i="1" s="1"/>
  <c r="D995" i="1" a="1"/>
  <c r="D995" i="1" s="1"/>
  <c r="D997" i="1" a="1"/>
  <c r="D997" i="1" s="1"/>
  <c r="D1412" i="1" a="1"/>
  <c r="D1412" i="1" s="1"/>
  <c r="D3105" i="1" a="1"/>
  <c r="D3105" i="1" s="1"/>
  <c r="D2141" i="1" a="1"/>
  <c r="D2141" i="1" s="1"/>
  <c r="D2430" i="1" a="1"/>
  <c r="D2430" i="1" s="1"/>
  <c r="D3137" i="1" a="1"/>
  <c r="D3137" i="1" s="1"/>
  <c r="D2516" i="1" a="1"/>
  <c r="D2516" i="1" s="1"/>
  <c r="D2517" i="1" a="1"/>
  <c r="D2517" i="1" s="1"/>
  <c r="D2513" i="1" a="1"/>
  <c r="D2513" i="1" s="1"/>
  <c r="D2469" i="1" a="1"/>
  <c r="D2469" i="1" s="1"/>
  <c r="D2121" i="1" a="1"/>
  <c r="D2121" i="1" s="1"/>
  <c r="D2405" i="1" a="1"/>
  <c r="D2405" i="1" s="1"/>
  <c r="D2538" i="1" a="1"/>
  <c r="D2538" i="1" s="1"/>
  <c r="D2467" i="1" a="1"/>
  <c r="D2467" i="1" s="1"/>
  <c r="D2540" i="1" a="1"/>
  <c r="D2540" i="1" s="1"/>
  <c r="D2506" i="1" a="1"/>
  <c r="D2506" i="1" s="1"/>
  <c r="D2457" i="1" a="1"/>
  <c r="D2457" i="1" s="1"/>
  <c r="D2505" i="1" a="1"/>
  <c r="D2505" i="1" s="1"/>
  <c r="D3709" i="1" a="1"/>
  <c r="D3709" i="1" s="1"/>
  <c r="D2356" i="1" a="1"/>
  <c r="D2356" i="1" s="1"/>
  <c r="D2363" i="1" a="1"/>
  <c r="D2363" i="1" s="1"/>
  <c r="D2358" i="1" a="1"/>
  <c r="D2358" i="1" s="1"/>
  <c r="D2367" i="1" a="1"/>
  <c r="D2367" i="1" s="1"/>
  <c r="D2350" i="1" a="1"/>
  <c r="D2350" i="1" s="1"/>
  <c r="D3151" i="1" a="1"/>
  <c r="D3151" i="1" s="1"/>
  <c r="D3123" i="1" a="1"/>
  <c r="D3123" i="1" s="1"/>
  <c r="D3140" i="1" a="1"/>
  <c r="D3140" i="1" s="1"/>
  <c r="D2186" i="1" a="1"/>
  <c r="D2186" i="1" s="1"/>
  <c r="D3060" i="1" a="1"/>
  <c r="D3060" i="1" s="1"/>
  <c r="D3193" i="1" a="1"/>
  <c r="D3193" i="1" s="1"/>
  <c r="D3059" i="1" a="1"/>
  <c r="D3059" i="1" s="1"/>
  <c r="D3051" i="1" a="1"/>
  <c r="D3051" i="1" s="1"/>
  <c r="D3050" i="1" a="1"/>
  <c r="D3050" i="1" s="1"/>
  <c r="D346" i="1" a="1"/>
  <c r="D346" i="1" s="1"/>
  <c r="D2533" i="1" a="1"/>
  <c r="D2533" i="1" s="1"/>
  <c r="D41" i="1" a="1"/>
  <c r="D41" i="1" s="1"/>
  <c r="D1360" i="1" a="1"/>
  <c r="D1360" i="1" s="1"/>
  <c r="D3206" i="1" a="1"/>
  <c r="D3206" i="1" s="1"/>
  <c r="D1640" i="1" a="1"/>
  <c r="D1640" i="1" s="1"/>
  <c r="D3383" i="1" a="1"/>
  <c r="D3383" i="1" s="1"/>
  <c r="D26" i="1" a="1"/>
  <c r="D26" i="1" s="1"/>
  <c r="D1400" i="1" a="1"/>
  <c r="D1400" i="1" s="1"/>
  <c r="D3199" i="1" a="1"/>
  <c r="D3199" i="1" s="1"/>
  <c r="D29" i="1" a="1"/>
  <c r="D29" i="1" s="1"/>
  <c r="D3189" i="1" a="1"/>
  <c r="D3189" i="1" s="1"/>
  <c r="D1651" i="1" a="1"/>
  <c r="D1651" i="1" s="1"/>
  <c r="D3382" i="1" a="1"/>
  <c r="D3382" i="1" s="1"/>
  <c r="D3257" i="1" a="1"/>
  <c r="D3257" i="1" s="1"/>
  <c r="D2984" i="1" a="1"/>
  <c r="D2984" i="1" s="1"/>
  <c r="D2017" i="1" a="1"/>
  <c r="D2017" i="1" s="1"/>
  <c r="D1994" i="1" a="1"/>
  <c r="D1994" i="1" s="1"/>
  <c r="D3818" i="1" a="1"/>
  <c r="D3818" i="1" s="1"/>
  <c r="D2183" i="1" a="1"/>
  <c r="D2183" i="1" s="1"/>
  <c r="D1677" i="1" a="1"/>
  <c r="D1677" i="1" s="1"/>
  <c r="D3546" i="1" a="1"/>
  <c r="D3546" i="1" s="1"/>
  <c r="D3697" i="1" a="1"/>
  <c r="D3697" i="1" s="1"/>
  <c r="D345" i="1" a="1"/>
  <c r="D345" i="1" s="1"/>
  <c r="D3553" i="1" a="1"/>
  <c r="D3553" i="1" s="1"/>
  <c r="D2835" i="1" a="1"/>
  <c r="D2835" i="1" s="1"/>
  <c r="D2188" i="1" a="1"/>
  <c r="D2188" i="1" s="1"/>
  <c r="D3248" i="1" a="1"/>
  <c r="D3248" i="1" s="1"/>
  <c r="D2526" i="1" a="1"/>
  <c r="D2526" i="1" s="1"/>
  <c r="D3761" i="1" a="1"/>
  <c r="D3761" i="1" s="1"/>
  <c r="D3772" i="1" a="1"/>
  <c r="D3772" i="1" s="1"/>
  <c r="D3724" i="1" a="1"/>
  <c r="D3724" i="1" s="1"/>
  <c r="D3188" i="1" a="1"/>
  <c r="D3188" i="1" s="1"/>
  <c r="D3820" i="1" a="1"/>
  <c r="D3820" i="1" s="1"/>
  <c r="D3247" i="1" a="1"/>
  <c r="D3247" i="1" s="1"/>
  <c r="D1179" i="1" a="1"/>
  <c r="D1179" i="1" s="1"/>
  <c r="D3464" i="1" a="1"/>
  <c r="D3464" i="1" s="1"/>
  <c r="D3457" i="1" a="1"/>
  <c r="D3457" i="1" s="1"/>
  <c r="D3487" i="1" a="1"/>
  <c r="D3487" i="1" s="1"/>
  <c r="D3484" i="1" a="1"/>
  <c r="D3484" i="1" s="1"/>
  <c r="D3503" i="1" a="1"/>
  <c r="D3503" i="1" s="1"/>
  <c r="D3501" i="1" a="1"/>
  <c r="D3501" i="1" s="1"/>
  <c r="D3500" i="1" a="1"/>
  <c r="D3500" i="1" s="1"/>
  <c r="D3552" i="1" a="1"/>
  <c r="D3552" i="1" s="1"/>
  <c r="D3548" i="1" a="1"/>
  <c r="D3548" i="1" s="1"/>
  <c r="D2539" i="1" a="1"/>
  <c r="D2539" i="1" s="1"/>
  <c r="D2047" i="1" a="1"/>
  <c r="D2047" i="1" s="1"/>
  <c r="D2379" i="1" a="1"/>
  <c r="D2379" i="1" s="1"/>
  <c r="D2146" i="1" a="1"/>
  <c r="D2146" i="1" s="1"/>
  <c r="D2839" i="1" a="1"/>
  <c r="D2839" i="1" s="1"/>
  <c r="D3721" i="1" a="1"/>
  <c r="D3721" i="1" s="1"/>
  <c r="D1723" i="1" a="1"/>
  <c r="D1723" i="1" s="1"/>
  <c r="D1843" i="1" a="1"/>
  <c r="D1843" i="1" s="1"/>
  <c r="D1785" i="1" a="1"/>
  <c r="D1785" i="1" s="1"/>
  <c r="D1580" i="1" a="1"/>
  <c r="D1580" i="1" s="1"/>
  <c r="D2658" i="1" a="1"/>
  <c r="D2658" i="1" s="1"/>
  <c r="D809" i="1" a="1"/>
  <c r="D809" i="1" s="1"/>
  <c r="D3727" i="1" a="1"/>
  <c r="D3727" i="1" s="1"/>
  <c r="D3731" i="1" a="1"/>
  <c r="D3731" i="1" s="1"/>
  <c r="D3066" i="1" a="1"/>
  <c r="D3066" i="1" s="1"/>
  <c r="D3785" i="1" a="1"/>
  <c r="D3785" i="1" s="1"/>
  <c r="D2235" i="1" a="1"/>
  <c r="D2235" i="1" s="1"/>
  <c r="D3634" i="1" a="1"/>
  <c r="D3634" i="1" s="1"/>
  <c r="D2463" i="1" a="1"/>
  <c r="D2463" i="1" s="1"/>
  <c r="D1563" i="1" a="1"/>
  <c r="D1563" i="1" s="1"/>
  <c r="D3600" i="1" a="1"/>
  <c r="D3600" i="1" s="1"/>
  <c r="D3337" i="1" a="1"/>
  <c r="D3337" i="1" s="1"/>
  <c r="D3423" i="1" a="1"/>
  <c r="D3423" i="1" s="1"/>
  <c r="D1397" i="1" a="1"/>
  <c r="D1397" i="1" s="1"/>
  <c r="D1847" i="1" a="1"/>
  <c r="D1847" i="1" s="1"/>
  <c r="D2070" i="1" a="1"/>
  <c r="D2070" i="1" s="1"/>
  <c r="D2838" i="1" a="1"/>
  <c r="D2838" i="1" s="1"/>
  <c r="D2412" i="1" a="1"/>
  <c r="D2412" i="1" s="1"/>
  <c r="D2212" i="1" a="1"/>
  <c r="D2212" i="1" s="1"/>
  <c r="D2344" i="1" a="1"/>
  <c r="D2344" i="1" s="1"/>
  <c r="D2201" i="1" a="1"/>
  <c r="D2201" i="1" s="1"/>
  <c r="D341" i="1" a="1"/>
  <c r="D341" i="1" s="1"/>
  <c r="D863" i="1" a="1"/>
  <c r="D863" i="1" s="1"/>
  <c r="D1634" i="1" a="1"/>
  <c r="D1634" i="1" s="1"/>
  <c r="D1844" i="1" a="1"/>
  <c r="D1844" i="1" s="1"/>
  <c r="D254" i="1" a="1"/>
  <c r="D254" i="1" s="1"/>
  <c r="D1193" i="1" a="1"/>
  <c r="D1193" i="1" s="1"/>
  <c r="D3586" i="1" a="1"/>
  <c r="D3586" i="1" s="1"/>
  <c r="D1206" i="1" a="1"/>
  <c r="D1206" i="1" s="1"/>
  <c r="D2428" i="1" a="1"/>
  <c r="D2428" i="1" s="1"/>
  <c r="D1773" i="1" a="1"/>
  <c r="D1773" i="1" s="1"/>
  <c r="D797" i="1" a="1"/>
  <c r="D797" i="1" s="1"/>
  <c r="D1868" i="1" a="1"/>
  <c r="D1868" i="1" s="1"/>
  <c r="D132" i="1" a="1"/>
  <c r="D132" i="1" s="1"/>
  <c r="D3309" i="1" a="1"/>
  <c r="D3309" i="1" s="1"/>
  <c r="D2345" i="1" a="1"/>
  <c r="D2345" i="1" s="1"/>
  <c r="D706" i="1" a="1"/>
  <c r="D706" i="1" s="1"/>
  <c r="D722" i="1" a="1"/>
  <c r="D722" i="1" s="1"/>
  <c r="D2814" i="1" a="1"/>
  <c r="D2814" i="1" s="1"/>
  <c r="D1996" i="1" a="1"/>
  <c r="D1996" i="1" s="1"/>
  <c r="D1703" i="1" a="1"/>
  <c r="D1703" i="1" s="1"/>
  <c r="D2716" i="1" a="1"/>
  <c r="D2716" i="1" s="1"/>
  <c r="D711" i="1" a="1"/>
  <c r="D711" i="1" s="1"/>
  <c r="D2283" i="1" a="1"/>
  <c r="D2283" i="1" s="1"/>
  <c r="D678" i="1" a="1"/>
  <c r="D678" i="1" s="1"/>
  <c r="D1860" i="1" a="1"/>
  <c r="D1860" i="1" s="1"/>
  <c r="D207" i="1" a="1"/>
  <c r="D207" i="1" s="1"/>
  <c r="D1506" i="1" a="1"/>
  <c r="D1506" i="1" s="1"/>
  <c r="D1172" i="1" a="1"/>
  <c r="D1172" i="1" s="1"/>
  <c r="D1048" i="1" a="1"/>
  <c r="D1048" i="1" s="1"/>
  <c r="D1519" i="1" a="1"/>
  <c r="D1519" i="1" s="1"/>
  <c r="D1171" i="1" a="1"/>
  <c r="D1171" i="1" s="1"/>
  <c r="D2553" i="1" a="1"/>
  <c r="D2553" i="1" s="1"/>
  <c r="D2857" i="1" a="1"/>
  <c r="D2857" i="1" s="1"/>
  <c r="D2831" i="1" a="1"/>
  <c r="D2831" i="1" s="1"/>
  <c r="D3736" i="1" a="1"/>
  <c r="D3736" i="1" s="1"/>
  <c r="D2487" i="1" a="1"/>
  <c r="D2487" i="1" s="1"/>
  <c r="D3723" i="1" a="1"/>
  <c r="D3723" i="1" s="1"/>
  <c r="D3725" i="1" a="1"/>
  <c r="D3725" i="1" s="1"/>
  <c r="D3764" i="1" a="1"/>
  <c r="D3764" i="1" s="1"/>
  <c r="D790" i="1" a="1"/>
  <c r="D790" i="1" s="1"/>
  <c r="D738" i="1" a="1"/>
  <c r="D738" i="1" s="1"/>
  <c r="D3730" i="1" a="1"/>
  <c r="D3730" i="1" s="1"/>
  <c r="D2053" i="1" a="1"/>
  <c r="D2053" i="1" s="1"/>
  <c r="D2213" i="1" a="1"/>
  <c r="D2213" i="1" s="1"/>
  <c r="D2165" i="1" a="1"/>
  <c r="D2165" i="1" s="1"/>
  <c r="D1136" i="1" a="1"/>
  <c r="D1136" i="1" s="1"/>
  <c r="D3759" i="1" a="1"/>
  <c r="D3759" i="1" s="1"/>
  <c r="D3774" i="1" a="1"/>
  <c r="D3774" i="1" s="1"/>
  <c r="D3815" i="1" a="1"/>
  <c r="D3815" i="1" s="1"/>
  <c r="D807" i="1" a="1"/>
  <c r="D807" i="1" s="1"/>
  <c r="D813" i="1" a="1"/>
  <c r="D813" i="1" s="1"/>
  <c r="D3269" i="1" a="1"/>
  <c r="D3269" i="1" s="1"/>
  <c r="D3270" i="1" a="1"/>
  <c r="D3270" i="1" s="1"/>
  <c r="D3732" i="1" a="1"/>
  <c r="D3732" i="1" s="1"/>
  <c r="D3288" i="1" a="1"/>
  <c r="D3288" i="1" s="1"/>
  <c r="D3255" i="1" a="1"/>
  <c r="D3255" i="1" s="1"/>
  <c r="D3750" i="1" a="1"/>
  <c r="D3750" i="1" s="1"/>
  <c r="D796" i="1" a="1"/>
  <c r="D796" i="1" s="1"/>
  <c r="D3445" i="1" a="1"/>
  <c r="D3445" i="1" s="1"/>
  <c r="D2479" i="1" a="1"/>
  <c r="D2479" i="1" s="1"/>
  <c r="D2426" i="1" a="1"/>
  <c r="D2426" i="1" s="1"/>
  <c r="D2385" i="1" a="1"/>
  <c r="D2385" i="1" s="1"/>
  <c r="D2387" i="1" a="1"/>
  <c r="D2387" i="1" s="1"/>
  <c r="D2470" i="1" a="1"/>
  <c r="D2470" i="1" s="1"/>
  <c r="D1760" i="1" a="1"/>
  <c r="D1760" i="1" s="1"/>
  <c r="D2190" i="1" a="1"/>
  <c r="D2190" i="1" s="1"/>
  <c r="D2355" i="1" a="1"/>
  <c r="D2355" i="1" s="1"/>
  <c r="D888" i="1" a="1"/>
  <c r="D888" i="1" s="1"/>
  <c r="D3756" i="1" a="1"/>
  <c r="D3756" i="1" s="1"/>
  <c r="D3396" i="1" a="1"/>
  <c r="D3396" i="1" s="1"/>
  <c r="D1761" i="1" a="1"/>
  <c r="D1761" i="1" s="1"/>
  <c r="D2685" i="1" a="1"/>
  <c r="D2685" i="1" s="1"/>
  <c r="D2362" i="1" a="1"/>
  <c r="D2362" i="1" s="1"/>
  <c r="D716" i="1" a="1"/>
  <c r="D716" i="1" s="1"/>
  <c r="D3778" i="1" a="1"/>
  <c r="D3778" i="1" s="1"/>
  <c r="D3763" i="1" a="1"/>
  <c r="D3763" i="1" s="1"/>
  <c r="D2810" i="1" a="1"/>
  <c r="D2810" i="1" s="1"/>
  <c r="D2339" i="1" a="1"/>
  <c r="D2339" i="1" s="1"/>
  <c r="D3252" i="1" a="1"/>
  <c r="D3252" i="1" s="1"/>
  <c r="D2351" i="1" a="1"/>
  <c r="D2351" i="1" s="1"/>
  <c r="D3432" i="1" a="1"/>
  <c r="D3432" i="1" s="1"/>
  <c r="D3197" i="1" a="1"/>
  <c r="D3197" i="1" s="1"/>
  <c r="D271" i="1" a="1"/>
  <c r="D271" i="1" s="1"/>
  <c r="D2827" i="1" a="1"/>
  <c r="D2827" i="1" s="1"/>
  <c r="D1873" i="1" a="1"/>
  <c r="D1873" i="1" s="1"/>
  <c r="D33" i="1" a="1"/>
  <c r="D33" i="1" s="1"/>
  <c r="D737" i="1" a="1"/>
  <c r="D737" i="1" s="1"/>
  <c r="D2375" i="1" a="1"/>
  <c r="D2375" i="1" s="1"/>
  <c r="D1546" i="1" a="1"/>
  <c r="D1546" i="1" s="1"/>
  <c r="D2369" i="1" a="1"/>
  <c r="D2369" i="1" s="1"/>
  <c r="D3604" i="1" a="1"/>
  <c r="D3604" i="1" s="1"/>
  <c r="D3251" i="1" a="1"/>
  <c r="D3251" i="1" s="1"/>
  <c r="D2372" i="1" a="1"/>
  <c r="D2372" i="1" s="1"/>
  <c r="D3608" i="1" a="1"/>
  <c r="D3608" i="1" s="1"/>
  <c r="D3367" i="1" a="1"/>
  <c r="D3367" i="1" s="1"/>
  <c r="D3708" i="1" a="1"/>
  <c r="D3708" i="1" s="1"/>
  <c r="D3381" i="1" a="1"/>
  <c r="D3381" i="1" s="1"/>
  <c r="D3264" i="1" a="1"/>
  <c r="D3264" i="1" s="1"/>
  <c r="D1786" i="1" a="1"/>
  <c r="D1786" i="1" s="1"/>
  <c r="D1386" i="1" a="1"/>
  <c r="D1386" i="1" s="1"/>
  <c r="D2128" i="1" a="1"/>
  <c r="D2128" i="1" s="1"/>
  <c r="D2309" i="1" a="1"/>
  <c r="D2309" i="1" s="1"/>
  <c r="D2478" i="1" a="1"/>
  <c r="D2478" i="1" s="1"/>
  <c r="D2214" i="1" a="1"/>
  <c r="D2214" i="1" s="1"/>
  <c r="D2025" i="1" a="1"/>
  <c r="D2025" i="1" s="1"/>
  <c r="D2210" i="1" a="1"/>
  <c r="D2210" i="1" s="1"/>
  <c r="D3021" i="1" a="1"/>
  <c r="D3021" i="1" s="1"/>
  <c r="D3011" i="1" a="1"/>
  <c r="D3011" i="1" s="1"/>
  <c r="D2907" i="1" a="1"/>
  <c r="D2907" i="1" s="1"/>
  <c r="D2368" i="1" a="1"/>
  <c r="D2368" i="1" s="1"/>
  <c r="D3776" i="1" a="1"/>
  <c r="D3776" i="1" s="1"/>
  <c r="D720" i="1" a="1"/>
  <c r="D720" i="1" s="1"/>
  <c r="D2184" i="1" a="1"/>
  <c r="D2184" i="1" s="1"/>
  <c r="D3132" i="1" a="1"/>
  <c r="D3132" i="1" s="1"/>
  <c r="D3633" i="1" a="1"/>
  <c r="D3633" i="1" s="1"/>
  <c r="D1432" i="1" a="1"/>
  <c r="D1432" i="1" s="1"/>
  <c r="D2193" i="1" a="1"/>
  <c r="D2193" i="1" s="1"/>
  <c r="D3181" i="1" a="1"/>
  <c r="D3181" i="1" s="1"/>
  <c r="D2360" i="1" a="1"/>
  <c r="D2360" i="1" s="1"/>
  <c r="D2761" i="1" a="1"/>
  <c r="D2761" i="1" s="1"/>
  <c r="D87" i="1" a="1"/>
  <c r="D87" i="1" s="1"/>
  <c r="D1485" i="1" a="1"/>
  <c r="D1485" i="1" s="1"/>
  <c r="D736" i="1" a="1"/>
  <c r="D736" i="1" s="1"/>
  <c r="D3694" i="1" a="1"/>
  <c r="D3694" i="1" s="1"/>
  <c r="D3691" i="1" a="1"/>
  <c r="D3691" i="1" s="1"/>
  <c r="D3689" i="1" a="1"/>
  <c r="D3689" i="1" s="1"/>
  <c r="D3681" i="1" a="1"/>
  <c r="D3681" i="1" s="1"/>
  <c r="D3680" i="1" a="1"/>
  <c r="D3680" i="1" s="1"/>
  <c r="D3679" i="1" a="1"/>
  <c r="D3679" i="1" s="1"/>
  <c r="D3678" i="1" a="1"/>
  <c r="D3678" i="1" s="1"/>
  <c r="D3676" i="1" a="1"/>
  <c r="D3676" i="1" s="1"/>
  <c r="D3668" i="1" a="1"/>
  <c r="D3668" i="1" s="1"/>
  <c r="D3671" i="1" a="1"/>
  <c r="D3671" i="1" s="1"/>
  <c r="D2215" i="1" a="1"/>
  <c r="D2215" i="1" s="1"/>
  <c r="D2211" i="1" a="1"/>
  <c r="D2211" i="1" s="1"/>
  <c r="D2003" i="1" a="1"/>
  <c r="D2003" i="1" s="1"/>
  <c r="D3235" i="1" a="1"/>
  <c r="D3235" i="1" s="1"/>
  <c r="D3232" i="1" a="1"/>
  <c r="D3232" i="1" s="1"/>
  <c r="D3233" i="1" a="1"/>
  <c r="D3233" i="1" s="1"/>
  <c r="D3238" i="1" a="1"/>
  <c r="D3238" i="1" s="1"/>
  <c r="D3230" i="1" a="1"/>
  <c r="D3230" i="1" s="1"/>
  <c r="D3227" i="1" a="1"/>
  <c r="D3227" i="1" s="1"/>
  <c r="D2216" i="1" a="1"/>
  <c r="D2216" i="1" s="1"/>
  <c r="D3076" i="1" a="1"/>
  <c r="D3076" i="1" s="1"/>
  <c r="D3541" i="1" a="1"/>
  <c r="D3541" i="1" s="1"/>
  <c r="D3517" i="1" a="1"/>
  <c r="D3517" i="1" s="1"/>
  <c r="D3534" i="1" a="1"/>
  <c r="D3534" i="1" s="1"/>
  <c r="D3530" i="1" a="1"/>
  <c r="D3530" i="1" s="1"/>
  <c r="D3528" i="1" a="1"/>
  <c r="D3528" i="1" s="1"/>
  <c r="D3526" i="1" a="1"/>
  <c r="D3526" i="1" s="1"/>
  <c r="D3520" i="1" a="1"/>
  <c r="D3520" i="1" s="1"/>
  <c r="D3516" i="1" a="1"/>
  <c r="D3516" i="1" s="1"/>
  <c r="D3511" i="1" a="1"/>
  <c r="D3511" i="1" s="1"/>
  <c r="D3510" i="1" a="1"/>
  <c r="D3510" i="1" s="1"/>
  <c r="D2678" i="1" a="1"/>
  <c r="D2678" i="1" s="1"/>
  <c r="D2637" i="1" a="1"/>
  <c r="D2637" i="1" s="1"/>
  <c r="D2649" i="1" a="1"/>
  <c r="D2649" i="1" s="1"/>
  <c r="D2630" i="1" a="1"/>
  <c r="D2630" i="1" s="1"/>
  <c r="D3663" i="1" a="1"/>
  <c r="D3663" i="1" s="1"/>
  <c r="D3704" i="1" a="1"/>
  <c r="D3704" i="1" s="1"/>
  <c r="D3549" i="1" a="1"/>
  <c r="D3549" i="1" s="1"/>
  <c r="D3538" i="1" a="1"/>
  <c r="D3538" i="1" s="1"/>
  <c r="D3543" i="1" a="1"/>
  <c r="D3543" i="1" s="1"/>
  <c r="D3535" i="1" a="1"/>
  <c r="D3535" i="1" s="1"/>
  <c r="D3533" i="1" a="1"/>
  <c r="D3533" i="1" s="1"/>
  <c r="D3532" i="1" a="1"/>
  <c r="D3532" i="1" s="1"/>
  <c r="D3524" i="1" a="1"/>
  <c r="D3524" i="1" s="1"/>
  <c r="D3522" i="1" a="1"/>
  <c r="D3522" i="1" s="1"/>
  <c r="D3519" i="1" a="1"/>
  <c r="D3519" i="1" s="1"/>
  <c r="D3512" i="1" a="1"/>
  <c r="D3512" i="1" s="1"/>
  <c r="D2314" i="1" a="1"/>
  <c r="D2314" i="1" s="1"/>
  <c r="D3200" i="1" a="1"/>
  <c r="D3200" i="1" s="1"/>
  <c r="D2269" i="1" a="1"/>
  <c r="D2269" i="1" s="1"/>
  <c r="D2185" i="1" a="1"/>
  <c r="D2185" i="1" s="1"/>
  <c r="D3664" i="1" a="1"/>
  <c r="D3664" i="1" s="1"/>
  <c r="D717" i="1" a="1"/>
  <c r="D717" i="1" s="1"/>
  <c r="D2957" i="1" a="1"/>
  <c r="D2957" i="1" s="1"/>
  <c r="D2449" i="1" a="1"/>
  <c r="D2449" i="1" s="1"/>
  <c r="D778" i="1" a="1"/>
  <c r="D778" i="1" s="1"/>
  <c r="D2473" i="1" a="1"/>
  <c r="D2473" i="1" s="1"/>
  <c r="D2437" i="1" a="1"/>
  <c r="D2437" i="1" s="1"/>
  <c r="D3683" i="1" a="1"/>
  <c r="D3683" i="1" s="1"/>
  <c r="D2311" i="1" a="1"/>
  <c r="D2311" i="1" s="1"/>
  <c r="D2413" i="1" a="1"/>
  <c r="D2413" i="1" s="1"/>
  <c r="D2650" i="1" a="1"/>
  <c r="D2650" i="1" s="1"/>
  <c r="D3097" i="1" a="1"/>
  <c r="D3097" i="1" s="1"/>
  <c r="D1041" i="1" a="1"/>
  <c r="D1041" i="1" s="1"/>
  <c r="D1421" i="1" a="1"/>
  <c r="D1421" i="1" s="1"/>
  <c r="D2300" i="1" a="1"/>
  <c r="D2300" i="1" s="1"/>
  <c r="D1831" i="1" a="1"/>
  <c r="D1831" i="1" s="1"/>
  <c r="D1777" i="1" a="1"/>
  <c r="D1777" i="1" s="1"/>
  <c r="D2807" i="1" a="1"/>
  <c r="D2807" i="1" s="1"/>
  <c r="D2668" i="1" a="1"/>
  <c r="D2668" i="1" s="1"/>
  <c r="D312" i="1" a="1"/>
  <c r="D312" i="1" s="1"/>
  <c r="D3738" i="1" a="1"/>
  <c r="D3738" i="1" s="1"/>
  <c r="D642" i="1" a="1"/>
  <c r="D642" i="1" s="1"/>
  <c r="D1967" i="1" a="1"/>
  <c r="D1967" i="1" s="1"/>
  <c r="D1326" i="1" a="1"/>
  <c r="D1326" i="1" s="1"/>
  <c r="D2572" i="1" a="1"/>
  <c r="D2572" i="1" s="1"/>
  <c r="D1904" i="1" a="1"/>
  <c r="D1904" i="1" s="1"/>
  <c r="D1903" i="1" a="1"/>
  <c r="D1903" i="1" s="1"/>
  <c r="D2117" i="1" a="1"/>
  <c r="D2117" i="1" s="1"/>
  <c r="D2407" i="1" a="1"/>
  <c r="D2407" i="1" s="1"/>
  <c r="D2398" i="1" a="1"/>
  <c r="D2398" i="1" s="1"/>
  <c r="D3118" i="1" a="1"/>
  <c r="D3118" i="1" s="1"/>
  <c r="D2090" i="1" a="1"/>
  <c r="D2090" i="1" s="1"/>
  <c r="D2666" i="1" a="1"/>
  <c r="D2666" i="1" s="1"/>
  <c r="D2769" i="1" a="1"/>
  <c r="D2769" i="1" s="1"/>
  <c r="D1353" i="1" a="1"/>
  <c r="D1353" i="1" s="1"/>
  <c r="D2990" i="1" a="1"/>
  <c r="D2990" i="1" s="1"/>
  <c r="D2860" i="1" a="1"/>
  <c r="D2860" i="1" s="1"/>
  <c r="D679" i="1" a="1"/>
  <c r="D679" i="1" s="1"/>
  <c r="D1282" i="1" a="1"/>
  <c r="D1282" i="1" s="1"/>
  <c r="D464" i="1" a="1"/>
  <c r="D464" i="1" s="1"/>
  <c r="D2881" i="1" a="1"/>
  <c r="D2881" i="1" s="1"/>
  <c r="D1364" i="1" a="1"/>
  <c r="D1364" i="1" s="1"/>
  <c r="D2115" i="1" a="1"/>
  <c r="D2115" i="1" s="1"/>
  <c r="D2502" i="1" a="1"/>
  <c r="D2502" i="1" s="1"/>
  <c r="D858" i="1" a="1"/>
  <c r="D858" i="1" s="1"/>
  <c r="D2316" i="1" a="1"/>
  <c r="D2316" i="1" s="1"/>
  <c r="D1140" i="1" a="1"/>
  <c r="D1140" i="1" s="1"/>
  <c r="D2750" i="1" a="1"/>
  <c r="D2750" i="1" s="1"/>
  <c r="D2796" i="1" a="1"/>
  <c r="D2796" i="1" s="1"/>
  <c r="D3163" i="1" a="1"/>
  <c r="D3163" i="1" s="1"/>
  <c r="D986" i="1" a="1"/>
  <c r="D986" i="1" s="1"/>
  <c r="D445" i="1" a="1"/>
  <c r="D445" i="1" s="1"/>
  <c r="D2869" i="1" a="1"/>
  <c r="D2869" i="1" s="1"/>
  <c r="D2297" i="1" a="1"/>
  <c r="D2297" i="1" s="1"/>
  <c r="D2028" i="1" a="1"/>
  <c r="D2028" i="1" s="1"/>
  <c r="D3495" i="1" a="1"/>
  <c r="D3495" i="1" s="1"/>
  <c r="D938" i="1" a="1"/>
  <c r="D938" i="1" s="1"/>
  <c r="D2157" i="1" a="1"/>
  <c r="D2157" i="1" s="1"/>
  <c r="D694" i="1" a="1"/>
  <c r="D694" i="1" s="1"/>
  <c r="D118" i="1" a="1"/>
  <c r="D118" i="1" s="1"/>
  <c r="D1910" i="1" a="1"/>
  <c r="D1910" i="1" s="1"/>
  <c r="D2620" i="1" a="1"/>
  <c r="D2620" i="1" s="1"/>
  <c r="D2866" i="1" a="1"/>
  <c r="D2866" i="1" s="1"/>
  <c r="D287" i="1" a="1"/>
  <c r="D287" i="1" s="1"/>
  <c r="D436" i="1" a="1"/>
  <c r="D436" i="1" s="1"/>
  <c r="D1349" i="1" a="1"/>
  <c r="D1349" i="1" s="1"/>
  <c r="D3158" i="1" a="1"/>
  <c r="D3158" i="1" s="1"/>
  <c r="D191" i="1" a="1"/>
  <c r="D191" i="1" s="1"/>
  <c r="D2120" i="1" a="1"/>
  <c r="D2120" i="1" s="1"/>
  <c r="D281" i="1" a="1"/>
  <c r="D281" i="1" s="1"/>
  <c r="D1708" i="1" a="1"/>
  <c r="D1708" i="1" s="1"/>
  <c r="D113" i="1" a="1"/>
  <c r="D113" i="1" s="1"/>
  <c r="D1898" i="1" a="1"/>
  <c r="D1898" i="1" s="1"/>
  <c r="D2019" i="1" a="1"/>
  <c r="D2019" i="1" s="1"/>
  <c r="D2031" i="1" a="1"/>
  <c r="D2031" i="1" s="1"/>
  <c r="D1239" i="1" a="1"/>
  <c r="D1239" i="1" s="1"/>
  <c r="D2298" i="1" a="1"/>
  <c r="D2298" i="1" s="1"/>
  <c r="D2081" i="1" a="1"/>
  <c r="D2081" i="1" s="1"/>
  <c r="D1990" i="1" a="1"/>
  <c r="D1990" i="1" s="1"/>
  <c r="D1820" i="1" a="1"/>
  <c r="D1820" i="1" s="1"/>
  <c r="D971" i="1" a="1"/>
  <c r="D971" i="1" s="1"/>
  <c r="D2704" i="1" a="1"/>
  <c r="D2704" i="1" s="1"/>
  <c r="D1257" i="1" a="1"/>
  <c r="D1257" i="1" s="1"/>
  <c r="D1772" i="1" a="1"/>
  <c r="D1772" i="1" s="1"/>
  <c r="D641" i="1" a="1"/>
  <c r="D641" i="1" s="1"/>
  <c r="D1311" i="1" a="1"/>
  <c r="D1311" i="1" s="1"/>
  <c r="D2026" i="1" a="1"/>
  <c r="D2026" i="1" s="1"/>
  <c r="D3630" i="1" a="1"/>
  <c r="D3630" i="1" s="1"/>
  <c r="D3190" i="1" a="1"/>
  <c r="D3190" i="1" s="1"/>
  <c r="D855" i="1" a="1"/>
  <c r="D855" i="1" s="1"/>
  <c r="D54" i="1" a="1"/>
  <c r="D54" i="1" s="1"/>
  <c r="D81" i="1" a="1"/>
  <c r="D81" i="1" s="1"/>
  <c r="D532" i="1" a="1"/>
  <c r="D532" i="1" s="1"/>
  <c r="D3587" i="1" a="1"/>
  <c r="D3587" i="1" s="1"/>
  <c r="D2883" i="1" a="1"/>
  <c r="D2883" i="1" s="1"/>
  <c r="D1431" i="1" a="1"/>
  <c r="D1431" i="1" s="1"/>
  <c r="D1680" i="1" a="1"/>
  <c r="D1680" i="1" s="1"/>
  <c r="D226" i="1" a="1"/>
  <c r="D226" i="1" s="1"/>
  <c r="D818" i="1" a="1"/>
  <c r="D818" i="1" s="1"/>
  <c r="D2701" i="1" a="1"/>
  <c r="D2701" i="1" s="1"/>
  <c r="D3550" i="1" a="1"/>
  <c r="D3550" i="1" s="1"/>
  <c r="D1576" i="1" a="1"/>
  <c r="D1576" i="1" s="1"/>
  <c r="D2231" i="1" a="1"/>
  <c r="D2231" i="1" s="1"/>
  <c r="D1169" i="1" a="1"/>
  <c r="D1169" i="1" s="1"/>
  <c r="D1964" i="1" a="1"/>
  <c r="D1964" i="1" s="1"/>
  <c r="D1647" i="1" a="1"/>
  <c r="D1647" i="1" s="1"/>
  <c r="D2703" i="1" a="1"/>
  <c r="D2703" i="1" s="1"/>
  <c r="D2327" i="1" a="1"/>
  <c r="D2327" i="1" s="1"/>
  <c r="D2293" i="1" a="1"/>
  <c r="D2293" i="1" s="1"/>
  <c r="D1578" i="1" a="1"/>
  <c r="D1578" i="1" s="1"/>
  <c r="D1186" i="1" a="1"/>
  <c r="D1186" i="1" s="1"/>
  <c r="D3229" i="1" a="1"/>
  <c r="D3229" i="1" s="1"/>
  <c r="D1514" i="1" a="1"/>
  <c r="D1514" i="1" s="1"/>
  <c r="D2059" i="1" a="1"/>
  <c r="D2059" i="1" s="1"/>
  <c r="D1721" i="1" a="1"/>
  <c r="D1721" i="1" s="1"/>
  <c r="D2445" i="1" a="1"/>
  <c r="D2445" i="1" s="1"/>
  <c r="D3476" i="1" a="1"/>
  <c r="D3476" i="1" s="1"/>
  <c r="D2030" i="1" a="1"/>
  <c r="D2030" i="1" s="1"/>
  <c r="D2290" i="1" a="1"/>
  <c r="D2290" i="1" s="1"/>
  <c r="D3129" i="1" a="1"/>
  <c r="D3129" i="1" s="1"/>
  <c r="D1501" i="1" a="1"/>
  <c r="D1501" i="1" s="1"/>
  <c r="D604" i="1" a="1"/>
  <c r="D604" i="1" s="1"/>
  <c r="D3494" i="1" a="1"/>
  <c r="D3494" i="1" s="1"/>
  <c r="D1103" i="1" a="1"/>
  <c r="D1103" i="1" s="1"/>
  <c r="D2217" i="1" a="1"/>
  <c r="D2217" i="1" s="1"/>
  <c r="D3293" i="1" a="1"/>
  <c r="D3293" i="1" s="1"/>
  <c r="D1273" i="1" a="1"/>
  <c r="D1273" i="1" s="1"/>
  <c r="D2809" i="1" a="1"/>
  <c r="D2809" i="1" s="1"/>
  <c r="D2677" i="1" a="1"/>
  <c r="D2677" i="1" s="1"/>
  <c r="D3467" i="1" a="1"/>
  <c r="D3467" i="1" s="1"/>
  <c r="D1166" i="1" a="1"/>
  <c r="D1166" i="1" s="1"/>
  <c r="D3068" i="1" a="1"/>
  <c r="D3068" i="1" s="1"/>
  <c r="D3696" i="1" a="1"/>
  <c r="D3696" i="1" s="1"/>
  <c r="D3295" i="1" a="1"/>
  <c r="D3295" i="1" s="1"/>
  <c r="D3166" i="1" a="1"/>
  <c r="D3166" i="1" s="1"/>
  <c r="D2042" i="1" a="1"/>
  <c r="D2042" i="1" s="1"/>
  <c r="D3596" i="1" a="1"/>
  <c r="D3596" i="1" s="1"/>
  <c r="D3004" i="1" a="1"/>
  <c r="D3004" i="1" s="1"/>
  <c r="D3629" i="1" a="1"/>
  <c r="D3629" i="1" s="1"/>
  <c r="D3019" i="1" a="1"/>
  <c r="D3019" i="1" s="1"/>
  <c r="D3086" i="1" a="1"/>
  <c r="D3086" i="1" s="1"/>
  <c r="D2728" i="1" a="1"/>
  <c r="D2728" i="1" s="1"/>
  <c r="D837" i="1" a="1"/>
  <c r="D837" i="1" s="1"/>
  <c r="D1095" i="1" a="1"/>
  <c r="D1095" i="1" s="1"/>
  <c r="D3592" i="1" a="1"/>
  <c r="D3592" i="1" s="1"/>
  <c r="D3029" i="1" a="1"/>
  <c r="D3029" i="1" s="1"/>
  <c r="D762" i="1" a="1"/>
  <c r="D762" i="1" s="1"/>
  <c r="D2600" i="1" a="1"/>
  <c r="D2600" i="1" s="1"/>
  <c r="D1165" i="1" a="1"/>
  <c r="D1165" i="1" s="1"/>
  <c r="D1163" i="1" a="1"/>
  <c r="D1163" i="1" s="1"/>
  <c r="D2684" i="1" a="1"/>
  <c r="D2684" i="1" s="1"/>
  <c r="D2676" i="1" a="1"/>
  <c r="D2676" i="1" s="1"/>
  <c r="D1124" i="1" a="1"/>
  <c r="D1124" i="1" s="1"/>
  <c r="D3121" i="1" a="1"/>
  <c r="D3121" i="1" s="1"/>
  <c r="D32" i="1" a="1"/>
  <c r="D32" i="1" s="1"/>
  <c r="D1804" i="1" a="1"/>
  <c r="D1804" i="1" s="1"/>
  <c r="D1784" i="1" a="1"/>
  <c r="D1784" i="1" s="1"/>
  <c r="D2274" i="1" a="1"/>
  <c r="D2274" i="1" s="1"/>
  <c r="D2709" i="1" a="1"/>
  <c r="D2709" i="1" s="1"/>
  <c r="D2746" i="1" a="1"/>
  <c r="D2746" i="1" s="1"/>
  <c r="D397" i="1" a="1"/>
  <c r="D397" i="1" s="1"/>
  <c r="D2247" i="1" a="1"/>
  <c r="D2247" i="1" s="1"/>
  <c r="D2884" i="1" a="1"/>
  <c r="D2884" i="1" s="1"/>
  <c r="D2888" i="1" a="1"/>
  <c r="D2888" i="1" s="1"/>
  <c r="D3565" i="1" a="1"/>
  <c r="D3565" i="1" s="1"/>
  <c r="D3742" i="1" a="1"/>
  <c r="D3742" i="1" s="1"/>
  <c r="D3400" i="1" a="1"/>
  <c r="D3400" i="1" s="1"/>
  <c r="D1146" i="1" a="1"/>
  <c r="D1146" i="1" s="1"/>
  <c r="D218" i="1" a="1"/>
  <c r="D218" i="1" s="1"/>
  <c r="D305" i="1" a="1"/>
  <c r="D305" i="1" s="1"/>
  <c r="D375" i="1" a="1"/>
  <c r="D375" i="1" s="1"/>
  <c r="D900" i="1" a="1"/>
  <c r="D900" i="1" s="1"/>
  <c r="D1391" i="1" a="1"/>
  <c r="D1391" i="1" s="1"/>
  <c r="D792" i="1" a="1"/>
  <c r="D792" i="1" s="1"/>
  <c r="D1553" i="1" a="1"/>
  <c r="D1553" i="1" s="1"/>
  <c r="D2377" i="1" a="1"/>
  <c r="D2377" i="1" s="1"/>
  <c r="D791" i="1" a="1"/>
  <c r="D791" i="1" s="1"/>
  <c r="D2061" i="1" a="1"/>
  <c r="D2061" i="1" s="1"/>
  <c r="D3545" i="1" a="1"/>
  <c r="D3545" i="1" s="1"/>
  <c r="D3628" i="1" a="1"/>
  <c r="D3628" i="1" s="1"/>
  <c r="D3231" i="1" a="1"/>
  <c r="D3231" i="1" s="1"/>
  <c r="D2011" i="1" a="1"/>
  <c r="D2011" i="1" s="1"/>
  <c r="D343" i="1" a="1"/>
  <c r="D343" i="1" s="1"/>
  <c r="D1618" i="1" a="1"/>
  <c r="D1618" i="1" s="1"/>
  <c r="D2626" i="1" a="1"/>
  <c r="D2626" i="1" s="1"/>
  <c r="D3102" i="1" a="1"/>
  <c r="D3102" i="1" s="1"/>
  <c r="D1118" i="1" a="1"/>
  <c r="D1118" i="1" s="1"/>
  <c r="D2148" i="1" a="1"/>
  <c r="D2148" i="1" s="1"/>
  <c r="D1728" i="1" a="1"/>
  <c r="D1728" i="1" s="1"/>
  <c r="D771" i="1" a="1"/>
  <c r="D771" i="1" s="1"/>
  <c r="D752" i="1" a="1"/>
  <c r="D752" i="1" s="1"/>
  <c r="D1556" i="1" a="1"/>
  <c r="D1556" i="1" s="1"/>
  <c r="D869" i="1" a="1"/>
  <c r="D869" i="1" s="1"/>
  <c r="D1265" i="1" a="1"/>
  <c r="D1265" i="1" s="1"/>
  <c r="D3002" i="1" a="1"/>
  <c r="D3002" i="1" s="1"/>
  <c r="D3153" i="1" a="1"/>
  <c r="D3153" i="1" s="1"/>
  <c r="D433" i="1" a="1"/>
  <c r="D433" i="1" s="1"/>
  <c r="D1298" i="1" a="1"/>
  <c r="D1298" i="1" s="1"/>
  <c r="D3506" i="1" a="1"/>
  <c r="D3506" i="1" s="1"/>
  <c r="D24" i="1" a="1"/>
  <c r="D24" i="1" s="1"/>
  <c r="D2376" i="1" a="1"/>
  <c r="D2376" i="1" s="1"/>
  <c r="D1077" i="1" a="1"/>
  <c r="D1077" i="1" s="1"/>
  <c r="D774" i="1" a="1"/>
  <c r="D774" i="1" s="1"/>
  <c r="D793" i="1" a="1"/>
  <c r="D793" i="1" s="1"/>
  <c r="D773" i="1" a="1"/>
  <c r="D773" i="1" s="1"/>
  <c r="D403" i="1" a="1"/>
  <c r="D403" i="1" s="1"/>
  <c r="D2055" i="1" a="1"/>
  <c r="D2055" i="1" s="1"/>
  <c r="D2418" i="1" a="1"/>
  <c r="D2418" i="1" s="1"/>
  <c r="D3650" i="1" a="1"/>
  <c r="D3650" i="1" s="1"/>
  <c r="D607" i="1" a="1"/>
  <c r="D607" i="1" s="1"/>
  <c r="D2411" i="1" a="1"/>
  <c r="D2411" i="1" s="1"/>
  <c r="D3350" i="1" a="1"/>
  <c r="D3350" i="1" s="1"/>
  <c r="D139" i="1" a="1"/>
  <c r="D139" i="1" s="1"/>
  <c r="D149" i="1" a="1"/>
  <c r="D149" i="1" s="1"/>
  <c r="D3485" i="1" a="1"/>
  <c r="D3485" i="1" s="1"/>
  <c r="D637" i="1" a="1"/>
  <c r="D637" i="1" s="1"/>
  <c r="D1548" i="1" a="1"/>
  <c r="D1548" i="1" s="1"/>
  <c r="D614" i="1" a="1"/>
  <c r="D614" i="1" s="1"/>
  <c r="D344" i="1" a="1"/>
  <c r="D344" i="1" s="1"/>
  <c r="D391" i="1" a="1"/>
  <c r="D391" i="1" s="1"/>
  <c r="D2529" i="1" a="1"/>
  <c r="D2529" i="1" s="1"/>
  <c r="D1406" i="1" a="1"/>
  <c r="D1406" i="1" s="1"/>
  <c r="D811" i="1" a="1"/>
  <c r="D811" i="1" s="1"/>
  <c r="D2393" i="1" a="1"/>
  <c r="D2393" i="1" s="1"/>
  <c r="D2549" i="1" a="1"/>
  <c r="D2549" i="1" s="1"/>
  <c r="D2554" i="1" a="1"/>
  <c r="D2554" i="1" s="1"/>
  <c r="D2542" i="1" a="1"/>
  <c r="D2542" i="1" s="1"/>
  <c r="D1177" i="1" a="1"/>
  <c r="D1177" i="1" s="1"/>
  <c r="D2822" i="1" a="1"/>
  <c r="D2822" i="1" s="1"/>
  <c r="D2278" i="1" a="1"/>
  <c r="D2278" i="1" s="1"/>
  <c r="D273" i="1" a="1"/>
  <c r="D273" i="1" s="1"/>
  <c r="D9" i="1" a="1"/>
  <c r="D9" i="1" s="1"/>
  <c r="D1919" i="1" a="1"/>
  <c r="D1919" i="1" s="1"/>
  <c r="D60" i="1" a="1"/>
  <c r="D60" i="1" s="1"/>
  <c r="D1918" i="1" a="1"/>
  <c r="D1918" i="1" s="1"/>
  <c r="D1097" i="1" a="1"/>
  <c r="D1097" i="1" s="1"/>
  <c r="D1061" i="1" a="1"/>
  <c r="D1061" i="1" s="1"/>
  <c r="D2060" i="1" a="1"/>
  <c r="D2060" i="1" s="1"/>
  <c r="D756" i="1" a="1"/>
  <c r="D756" i="1" s="1"/>
  <c r="D1595" i="1" a="1"/>
  <c r="D1595" i="1" s="1"/>
  <c r="D3643" i="1" a="1"/>
  <c r="D3643" i="1" s="1"/>
  <c r="D1811" i="1" a="1"/>
  <c r="D1811" i="1" s="1"/>
  <c r="D2653" i="1" a="1"/>
  <c r="D2653" i="1" s="1"/>
  <c r="D3842" i="1" a="1"/>
  <c r="D3842" i="1" s="1"/>
  <c r="D1143" i="1" a="1"/>
  <c r="D1143" i="1" s="1"/>
  <c r="D654" i="1" a="1"/>
  <c r="D654" i="1" s="1"/>
  <c r="D47" i="1" a="1"/>
  <c r="D47" i="1" s="1"/>
  <c r="D2458" i="1" a="1"/>
  <c r="D2458" i="1" s="1"/>
  <c r="D3461" i="1" a="1"/>
  <c r="D3461" i="1" s="1"/>
  <c r="D3125" i="1" a="1"/>
  <c r="D3125" i="1" s="1"/>
  <c r="D779" i="1" a="1"/>
  <c r="D779" i="1" s="1"/>
  <c r="D3836" i="1" a="1"/>
  <c r="D3836" i="1" s="1"/>
  <c r="D3412" i="1" a="1"/>
  <c r="D3412" i="1" s="1"/>
  <c r="D747" i="1" a="1"/>
  <c r="D747" i="1" s="1"/>
  <c r="D1714" i="1" a="1"/>
  <c r="D1714" i="1" s="1"/>
  <c r="D2687" i="1" a="1"/>
  <c r="D2687" i="1" s="1"/>
  <c r="D1075" i="1" a="1"/>
  <c r="D1075" i="1" s="1"/>
  <c r="D3490" i="1" a="1"/>
  <c r="D3490" i="1" s="1"/>
  <c r="D2573" i="1" a="1"/>
  <c r="D2573" i="1" s="1"/>
  <c r="D1547" i="1" a="1"/>
  <c r="D1547" i="1" s="1"/>
  <c r="D1261" i="1" a="1"/>
  <c r="D1261" i="1" s="1"/>
  <c r="D1676" i="1" a="1"/>
  <c r="D1676" i="1" s="1"/>
  <c r="D2932" i="1" a="1"/>
  <c r="D2932" i="1" s="1"/>
  <c r="D1267" i="1" a="1"/>
  <c r="D1267" i="1" s="1"/>
  <c r="D1524" i="1" a="1"/>
  <c r="D1524" i="1" s="1"/>
  <c r="D2304" i="1" a="1"/>
  <c r="D2304" i="1" s="1"/>
  <c r="D1505" i="1" a="1"/>
  <c r="D1505" i="1" s="1"/>
  <c r="D1635" i="1" a="1"/>
  <c r="D1635" i="1" s="1"/>
  <c r="D471" i="1" a="1"/>
  <c r="D471" i="1" s="1"/>
  <c r="D1540" i="1" a="1"/>
  <c r="D1540" i="1" s="1"/>
  <c r="D1521" i="1" a="1"/>
  <c r="D1521" i="1" s="1"/>
  <c r="D1619" i="1" a="1"/>
  <c r="D1619" i="1" s="1"/>
  <c r="D1242" i="1" a="1"/>
  <c r="D1242" i="1" s="1"/>
  <c r="D1564" i="1" a="1"/>
  <c r="D1564" i="1" s="1"/>
  <c r="D1513" i="1" a="1"/>
  <c r="D1513" i="1" s="1"/>
  <c r="D2399" i="1" a="1"/>
  <c r="D2399" i="1" s="1"/>
  <c r="D92" i="1" a="1"/>
  <c r="D92" i="1" s="1"/>
  <c r="D2400" i="1" a="1"/>
  <c r="D2400" i="1" s="1"/>
  <c r="D1544" i="1" a="1"/>
  <c r="D1544" i="1" s="1"/>
  <c r="D2390" i="1" a="1"/>
  <c r="D2390" i="1" s="1"/>
  <c r="D2397" i="1" a="1"/>
  <c r="D2397" i="1" s="1"/>
  <c r="D2416" i="1" a="1"/>
  <c r="D2416" i="1" s="1"/>
  <c r="D1443" i="1" a="1"/>
  <c r="D1443" i="1" s="1"/>
  <c r="D1535" i="1" a="1"/>
  <c r="D1535" i="1" s="1"/>
  <c r="D841" i="1" a="1"/>
  <c r="D841" i="1" s="1"/>
  <c r="D3305" i="1" a="1"/>
  <c r="D3305" i="1" s="1"/>
  <c r="D697" i="1" a="1"/>
  <c r="D697" i="1" s="1"/>
  <c r="D3618" i="1" a="1"/>
  <c r="D3618" i="1" s="1"/>
  <c r="D2919" i="1" a="1"/>
  <c r="D2919" i="1" s="1"/>
  <c r="D2005" i="1" a="1"/>
  <c r="D2005" i="1" s="1"/>
  <c r="D2251" i="1" a="1"/>
  <c r="D2251" i="1" s="1"/>
  <c r="D1645" i="1" a="1"/>
  <c r="D1645" i="1" s="1"/>
  <c r="D1646" i="1" a="1"/>
  <c r="D1646" i="1" s="1"/>
  <c r="D1549" i="1" a="1"/>
  <c r="D1549" i="1" s="1"/>
  <c r="D1649" i="1" a="1"/>
  <c r="D1649" i="1" s="1"/>
  <c r="D1624" i="1" a="1"/>
  <c r="D1624" i="1" s="1"/>
  <c r="D1560" i="1" a="1"/>
  <c r="D1560" i="1" s="1"/>
  <c r="D2097" i="1" a="1"/>
  <c r="D2097" i="1" s="1"/>
  <c r="D2301" i="1" a="1"/>
  <c r="D2301" i="1" s="1"/>
  <c r="D702" i="1" a="1"/>
  <c r="D702" i="1" s="1"/>
  <c r="D2971" i="1" a="1"/>
  <c r="D2971" i="1" s="1"/>
  <c r="D1268" i="1" a="1"/>
  <c r="D1268" i="1" s="1"/>
  <c r="D2483" i="1" a="1"/>
  <c r="D2483" i="1" s="1"/>
  <c r="D1126" i="1" a="1"/>
  <c r="D1126" i="1" s="1"/>
  <c r="D152" i="1" a="1"/>
  <c r="D152" i="1" s="1"/>
  <c r="D721" i="1" a="1"/>
  <c r="D721" i="1" s="1"/>
  <c r="D1568" i="1" a="1"/>
  <c r="D1568" i="1" s="1"/>
  <c r="D1078" i="1" a="1"/>
  <c r="D1078" i="1" s="1"/>
  <c r="D1113" i="1" a="1"/>
  <c r="D1113" i="1" s="1"/>
  <c r="D1631" i="1" a="1"/>
  <c r="D1631" i="1" s="1"/>
  <c r="D492" i="1" a="1"/>
  <c r="D492" i="1" s="1"/>
  <c r="D3623" i="1" a="1"/>
  <c r="D3623" i="1" s="1"/>
  <c r="D1277" i="1" a="1"/>
  <c r="D1277" i="1" s="1"/>
  <c r="D1908" i="1" a="1"/>
  <c r="D1908" i="1" s="1"/>
  <c r="D1569" i="1" a="1"/>
  <c r="D1569" i="1" s="1"/>
  <c r="D1779" i="1" a="1"/>
  <c r="D1779" i="1" s="1"/>
  <c r="D1752" i="1" a="1"/>
  <c r="D1752" i="1" s="1"/>
  <c r="D1845" i="1" a="1"/>
  <c r="D1845" i="1" s="1"/>
  <c r="D1293" i="1" a="1"/>
  <c r="D1293" i="1" s="1"/>
  <c r="D1741" i="1" a="1"/>
  <c r="D1741" i="1" s="1"/>
  <c r="D891" i="1" a="1"/>
  <c r="D891" i="1" s="1"/>
  <c r="D1798" i="1" a="1"/>
  <c r="D1798" i="1" s="1"/>
  <c r="D3619" i="1" a="1"/>
  <c r="D3619" i="1" s="1"/>
  <c r="D1711" i="1" a="1"/>
  <c r="D1711" i="1" s="1"/>
  <c r="D3307" i="1" a="1"/>
  <c r="D3307" i="1" s="1"/>
  <c r="D1827" i="1" a="1"/>
  <c r="D1827" i="1" s="1"/>
  <c r="D3116" i="1" a="1"/>
  <c r="D3116" i="1" s="1"/>
  <c r="D1834" i="1" a="1"/>
  <c r="D1834" i="1" s="1"/>
  <c r="D1656" i="1" a="1"/>
  <c r="D1656" i="1" s="1"/>
  <c r="D784" i="1" a="1"/>
  <c r="D784" i="1" s="1"/>
  <c r="D2596" i="1" a="1"/>
  <c r="D2596" i="1" s="1"/>
  <c r="D1617" i="1" a="1"/>
  <c r="D1617" i="1" s="1"/>
  <c r="D2601" i="1" a="1"/>
  <c r="D2601" i="1" s="1"/>
  <c r="D2595" i="1" a="1"/>
  <c r="D2595" i="1" s="1"/>
  <c r="D1628" i="1" a="1"/>
  <c r="D1628" i="1" s="1"/>
  <c r="D2446" i="1" a="1"/>
  <c r="D2446" i="1" s="1"/>
  <c r="D2133" i="1" a="1"/>
  <c r="D2133" i="1" s="1"/>
  <c r="D3622" i="1" a="1"/>
  <c r="D3622" i="1" s="1"/>
  <c r="D2143" i="1" a="1"/>
  <c r="D2143" i="1" s="1"/>
  <c r="D3308" i="1" a="1"/>
  <c r="D3308" i="1" s="1"/>
  <c r="D1295" i="1" a="1"/>
  <c r="D1295" i="1" s="1"/>
  <c r="D1302" i="1" a="1"/>
  <c r="D1302" i="1" s="1"/>
  <c r="D1799" i="1" a="1"/>
  <c r="D1799" i="1" s="1"/>
  <c r="D1699" i="1" a="1"/>
  <c r="D1699" i="1" s="1"/>
  <c r="D1589" i="1" a="1"/>
  <c r="D1589" i="1" s="1"/>
  <c r="D746" i="1" a="1"/>
  <c r="D746" i="1" s="1"/>
  <c r="D751" i="1" a="1"/>
  <c r="D751" i="1" s="1"/>
  <c r="D852" i="1" a="1"/>
  <c r="D852" i="1" s="1"/>
  <c r="D1090" i="1" a="1"/>
  <c r="D1090" i="1" s="1"/>
  <c r="D3027" i="1" a="1"/>
  <c r="D3027" i="1" s="1"/>
  <c r="D220" i="1" a="1"/>
  <c r="D220" i="1" s="1"/>
  <c r="D629" i="1" a="1"/>
  <c r="D629" i="1" s="1"/>
  <c r="D781" i="1" a="1"/>
  <c r="D781" i="1" s="1"/>
  <c r="D1291" i="1" a="1"/>
  <c r="D1291" i="1" s="1"/>
  <c r="D1748" i="1" a="1"/>
  <c r="D1748" i="1" s="1"/>
  <c r="D765" i="1" a="1"/>
  <c r="D765" i="1" s="1"/>
  <c r="D1286" i="1" a="1"/>
  <c r="D1286" i="1" s="1"/>
  <c r="D43" i="1" a="1"/>
  <c r="D43" i="1" s="1"/>
  <c r="D46" i="1" a="1"/>
  <c r="D46" i="1" s="1"/>
  <c r="D468" i="1" a="1"/>
  <c r="D468" i="1" s="1"/>
  <c r="D18" i="1" a="1"/>
  <c r="D18" i="1" s="1"/>
  <c r="D51" i="1" a="1"/>
  <c r="D51" i="1" s="1"/>
  <c r="D2998" i="1" a="1"/>
  <c r="D2998" i="1" s="1"/>
  <c r="D3014" i="1" a="1"/>
  <c r="D3014" i="1" s="1"/>
  <c r="D2532" i="1" a="1"/>
  <c r="D2532" i="1" s="1"/>
  <c r="D2515" i="1" a="1"/>
  <c r="D2515" i="1" s="1"/>
  <c r="D3000" i="1" a="1"/>
  <c r="D3000" i="1" s="1"/>
  <c r="D3022" i="1" a="1"/>
  <c r="D3022" i="1" s="1"/>
  <c r="D3624" i="1" a="1"/>
  <c r="D3624" i="1" s="1"/>
  <c r="D707" i="1" a="1"/>
  <c r="D707" i="1" s="1"/>
  <c r="D1420" i="1" a="1"/>
  <c r="D1420" i="1" s="1"/>
  <c r="D1279" i="1" a="1"/>
  <c r="D1279" i="1" s="1"/>
  <c r="D539" i="1" a="1"/>
  <c r="D539" i="1" s="1"/>
  <c r="D2452" i="1" a="1"/>
  <c r="D2452" i="1" s="1"/>
  <c r="D1927" i="1" a="1"/>
  <c r="D1927" i="1" s="1"/>
  <c r="D3043" i="1" a="1"/>
  <c r="D3043" i="1" s="1"/>
  <c r="D1270" i="1" a="1"/>
  <c r="D1270" i="1" s="1"/>
  <c r="D1280" i="1" a="1"/>
  <c r="D1280" i="1" s="1"/>
  <c r="D1434" i="1" a="1"/>
  <c r="D1434" i="1" s="1"/>
  <c r="D788" i="1" a="1"/>
  <c r="D788" i="1" s="1"/>
  <c r="D3620" i="1" a="1"/>
  <c r="D3620" i="1" s="1"/>
  <c r="D787" i="1" a="1"/>
  <c r="D787" i="1" s="1"/>
  <c r="D1710" i="1" a="1"/>
  <c r="D1710" i="1" s="1"/>
  <c r="D67" i="1" a="1"/>
  <c r="D67" i="1" s="1"/>
  <c r="D7" i="1" a="1"/>
  <c r="D7" i="1" s="1"/>
  <c r="D2655" i="1" a="1"/>
  <c r="D2655" i="1" s="1"/>
  <c r="D2335" i="1" a="1"/>
  <c r="D2335" i="1" s="1"/>
  <c r="D3329" i="1" a="1"/>
  <c r="D3329" i="1" s="1"/>
  <c r="D3210" i="1" a="1"/>
  <c r="D3210" i="1" s="1"/>
  <c r="D3431" i="1" a="1"/>
  <c r="D3431" i="1" s="1"/>
  <c r="D2988" i="1" a="1"/>
  <c r="D2988" i="1" s="1"/>
  <c r="D3613" i="1" a="1"/>
  <c r="D3613" i="1" s="1"/>
  <c r="D1440" i="1" a="1"/>
  <c r="D1440" i="1" s="1"/>
  <c r="D2541" i="1" a="1"/>
  <c r="D2541" i="1" s="1"/>
  <c r="D1567" i="1" a="1"/>
  <c r="D1567" i="1" s="1"/>
  <c r="D3346" i="1" a="1"/>
  <c r="D3346" i="1" s="1"/>
  <c r="D3302" i="1" a="1"/>
  <c r="D3302" i="1" s="1"/>
  <c r="D2705" i="1" a="1"/>
  <c r="D2705" i="1" s="1"/>
  <c r="D2828" i="1" a="1"/>
  <c r="D2828" i="1" s="1"/>
  <c r="D3392" i="1" a="1"/>
  <c r="D3392" i="1" s="1"/>
  <c r="D3005" i="1" a="1"/>
  <c r="D3005" i="1" s="1"/>
  <c r="D3351" i="1" a="1"/>
  <c r="D3351" i="1" s="1"/>
  <c r="D872" i="1" a="1"/>
  <c r="D872" i="1" s="1"/>
  <c r="D3205" i="1" a="1"/>
  <c r="D3205" i="1" s="1"/>
  <c r="D2811" i="1" a="1"/>
  <c r="D2811" i="1" s="1"/>
  <c r="D2795" i="1" a="1"/>
  <c r="D2795" i="1" s="1"/>
  <c r="D3204" i="1" a="1"/>
  <c r="D3204" i="1" s="1"/>
  <c r="D3612" i="1" a="1"/>
  <c r="D3612" i="1" s="1"/>
  <c r="D3582" i="1" a="1"/>
  <c r="D3582" i="1" s="1"/>
  <c r="D1238" i="1" a="1"/>
  <c r="D1238" i="1" s="1"/>
  <c r="D3575" i="1" a="1"/>
  <c r="D3575" i="1" s="1"/>
  <c r="D3209" i="1" a="1"/>
  <c r="D3209" i="1" s="1"/>
  <c r="D2997" i="1" a="1"/>
  <c r="D2997" i="1" s="1"/>
  <c r="D2414" i="1" a="1"/>
  <c r="D2414" i="1" s="1"/>
  <c r="D3603" i="1" a="1"/>
  <c r="D3603" i="1" s="1"/>
  <c r="D3577" i="1" a="1"/>
  <c r="D3577" i="1" s="1"/>
  <c r="D3609" i="1" a="1"/>
  <c r="D3609" i="1" s="1"/>
  <c r="D3590" i="1" a="1"/>
  <c r="D3590" i="1" s="1"/>
  <c r="D3605" i="1" a="1"/>
  <c r="D3605" i="1" s="1"/>
  <c r="D3493" i="1" a="1"/>
  <c r="D3493" i="1" s="1"/>
  <c r="D1274" i="1" a="1"/>
  <c r="D1274" i="1" s="1"/>
  <c r="D3353" i="1" a="1"/>
  <c r="D3353" i="1" s="1"/>
  <c r="D3103" i="1" a="1"/>
  <c r="D3103" i="1" s="1"/>
  <c r="D2775" i="1" a="1"/>
  <c r="D2775" i="1" s="1"/>
  <c r="D2675" i="1" a="1"/>
  <c r="D2675" i="1" s="1"/>
  <c r="D3212" i="1" a="1"/>
  <c r="D3212" i="1" s="1"/>
  <c r="D2510" i="1" a="1"/>
  <c r="D2510" i="1" s="1"/>
  <c r="D640" i="1" a="1"/>
  <c r="D640" i="1" s="1"/>
  <c r="D2902" i="1" a="1"/>
  <c r="D2902" i="1" s="1"/>
  <c r="D3375" i="1" a="1"/>
  <c r="D3375" i="1" s="1"/>
  <c r="D3578" i="1" a="1"/>
  <c r="D3578" i="1" s="1"/>
  <c r="D3187" i="1" a="1"/>
  <c r="D3187" i="1" s="1"/>
  <c r="D2250" i="1" a="1"/>
  <c r="D2250" i="1" s="1"/>
  <c r="D3214" i="1" a="1"/>
  <c r="D3214" i="1" s="1"/>
  <c r="D3607" i="1" a="1"/>
  <c r="D3607" i="1" s="1"/>
  <c r="D1204" i="1" a="1"/>
  <c r="D1204" i="1" s="1"/>
  <c r="D890" i="1" a="1"/>
  <c r="D890" i="1" s="1"/>
  <c r="D776" i="1" a="1"/>
  <c r="D776" i="1" s="1"/>
  <c r="D775" i="1" a="1"/>
  <c r="D775" i="1" s="1"/>
  <c r="D853" i="1" a="1"/>
  <c r="D853" i="1" s="1"/>
  <c r="D798" i="1" a="1"/>
  <c r="D798" i="1" s="1"/>
  <c r="D277" i="1" a="1"/>
  <c r="D277" i="1" s="1"/>
  <c r="D1449" i="1" a="1"/>
  <c r="D1449" i="1" s="1"/>
  <c r="D1925" i="1" a="1"/>
  <c r="D1925" i="1" s="1"/>
  <c r="D687" i="1" a="1"/>
  <c r="D687" i="1" s="1"/>
  <c r="D3195" i="1" a="1"/>
  <c r="D3195" i="1" s="1"/>
  <c r="D2234" i="1" a="1"/>
  <c r="D2234" i="1" s="1"/>
  <c r="D2015" i="1" a="1"/>
  <c r="D2015" i="1" s="1"/>
  <c r="D2153" i="1" a="1"/>
  <c r="D2153" i="1" s="1"/>
  <c r="D1271" i="1" a="1"/>
  <c r="D1271" i="1" s="1"/>
  <c r="D1371" i="1" a="1"/>
  <c r="D1371" i="1" s="1"/>
  <c r="D647" i="1" a="1"/>
  <c r="D647" i="1" s="1"/>
  <c r="D2662" i="1" a="1"/>
  <c r="D2662" i="1" s="1"/>
  <c r="D2374" i="1" a="1"/>
  <c r="D2374" i="1" s="1"/>
  <c r="D1446" i="1" a="1"/>
  <c r="D1446" i="1" s="1"/>
  <c r="D2592" i="1" a="1"/>
  <c r="D2592" i="1" s="1"/>
  <c r="D3617" i="1" a="1"/>
  <c r="D3617" i="1" s="1"/>
  <c r="D3201" i="1" a="1"/>
  <c r="D3201" i="1" s="1"/>
  <c r="D1632" i="1" a="1"/>
  <c r="D1632" i="1" s="1"/>
  <c r="D1297" i="1" a="1"/>
  <c r="D1297" i="1" s="1"/>
  <c r="D2987" i="1" a="1"/>
  <c r="D2987" i="1" s="1"/>
  <c r="D526" i="1" a="1"/>
  <c r="D526" i="1" s="1"/>
  <c r="D362" i="1" a="1"/>
  <c r="D362" i="1" s="1"/>
  <c r="D1992" i="1" a="1"/>
  <c r="D1992" i="1" s="1"/>
  <c r="D3615" i="1" a="1"/>
  <c r="D3615" i="1" s="1"/>
  <c r="D2163" i="1" a="1"/>
  <c r="D2163" i="1" s="1"/>
  <c r="D645" i="1" a="1"/>
  <c r="D645" i="1" s="1"/>
  <c r="D878" i="1" a="1"/>
  <c r="D878" i="1" s="1"/>
  <c r="D3313" i="1" a="1"/>
  <c r="D3313" i="1" s="1"/>
  <c r="D1803" i="1" a="1"/>
  <c r="D1803" i="1" s="1"/>
  <c r="D874" i="1" a="1"/>
  <c r="D874" i="1" s="1"/>
  <c r="D2320" i="1" a="1"/>
  <c r="D2320" i="1" s="1"/>
  <c r="D1857" i="1" a="1"/>
  <c r="D1857" i="1" s="1"/>
  <c r="D378" i="1" a="1"/>
  <c r="D378" i="1" s="1"/>
  <c r="D2551" i="1" a="1"/>
  <c r="D2551" i="1" s="1"/>
  <c r="D205" i="1" a="1"/>
  <c r="D205" i="1" s="1"/>
  <c r="D2511" i="1" a="1"/>
  <c r="D2511" i="1" s="1"/>
  <c r="D2518" i="1" a="1"/>
  <c r="D2518" i="1" s="1"/>
  <c r="D1874" i="1" a="1"/>
  <c r="D1874" i="1" s="1"/>
  <c r="D795" i="1" a="1"/>
  <c r="D795" i="1" s="1"/>
  <c r="D2913" i="1" a="1"/>
  <c r="D2913" i="1" s="1"/>
  <c r="D1744" i="1" a="1"/>
  <c r="D1744" i="1" s="1"/>
  <c r="D883" i="1" a="1"/>
  <c r="D883" i="1" s="1"/>
  <c r="D3572" i="1" a="1"/>
  <c r="D3572" i="1" s="1"/>
  <c r="D2935" i="1" a="1"/>
  <c r="D2935" i="1" s="1"/>
  <c r="D1438" i="1" a="1"/>
  <c r="D1438" i="1" s="1"/>
  <c r="D879" i="1" a="1"/>
  <c r="D879" i="1" s="1"/>
  <c r="D2022" i="1" a="1"/>
  <c r="D2022" i="1" s="1"/>
  <c r="D3614" i="1" a="1"/>
  <c r="D3614" i="1" s="1"/>
  <c r="D2906" i="1" a="1"/>
  <c r="D2906" i="1" s="1"/>
  <c r="D885" i="1" a="1"/>
  <c r="D885" i="1" s="1"/>
  <c r="D2562" i="1" a="1"/>
  <c r="D2562" i="1" s="1"/>
  <c r="D768" i="1" a="1"/>
  <c r="D768" i="1" s="1"/>
  <c r="D877" i="1" a="1"/>
  <c r="D877" i="1" s="1"/>
  <c r="D3186" i="1" a="1"/>
  <c r="D3186" i="1" s="1"/>
  <c r="D3202" i="1" a="1"/>
  <c r="D3202" i="1" s="1"/>
  <c r="D3194" i="1" a="1"/>
  <c r="D3194" i="1" s="1"/>
  <c r="D3456" i="1" a="1"/>
  <c r="D3456" i="1" s="1"/>
  <c r="D2000" i="1" a="1"/>
  <c r="D2000" i="1" s="1"/>
  <c r="D3463" i="1" a="1"/>
  <c r="D3463" i="1" s="1"/>
  <c r="D912" i="1" a="1"/>
  <c r="D912" i="1" s="1"/>
  <c r="D1223" i="1" a="1"/>
  <c r="D1223" i="1" s="1"/>
  <c r="D1234" i="1" a="1"/>
  <c r="D1234" i="1" s="1"/>
  <c r="D2784" i="1" a="1"/>
  <c r="D2784" i="1" s="1"/>
  <c r="D184" i="1" a="1"/>
  <c r="D184" i="1" s="1"/>
  <c r="D3265" i="1" a="1"/>
  <c r="D3265" i="1" s="1"/>
  <c r="D1704" i="1" a="1"/>
  <c r="D1704" i="1" s="1"/>
  <c r="D3306" i="1" a="1"/>
  <c r="D3306" i="1" s="1"/>
  <c r="D914" i="1" a="1"/>
  <c r="D914" i="1" s="1"/>
  <c r="D2018" i="1" a="1"/>
  <c r="D2018" i="1" s="1"/>
  <c r="D1934" i="1" a="1"/>
  <c r="D1934" i="1" s="1"/>
  <c r="D851" i="1" a="1"/>
  <c r="D851" i="1" s="1"/>
  <c r="D1038" i="1" a="1"/>
  <c r="D1038" i="1" s="1"/>
  <c r="D866" i="1" a="1"/>
  <c r="D866" i="1" s="1"/>
  <c r="D2454" i="1" a="1"/>
  <c r="D2454" i="1" s="1"/>
  <c r="D3300" i="1" a="1"/>
  <c r="D3300" i="1" s="1"/>
  <c r="D1458" i="1" a="1"/>
  <c r="D1458" i="1" s="1"/>
  <c r="D1161" i="1" a="1"/>
  <c r="D1161" i="1" s="1"/>
  <c r="D2130" i="1" a="1"/>
  <c r="D2130" i="1" s="1"/>
  <c r="D3303" i="1" a="1"/>
  <c r="D3303" i="1" s="1"/>
  <c r="D1627" i="1" a="1"/>
  <c r="D1627" i="1" s="1"/>
  <c r="D1345" i="1" a="1"/>
  <c r="D1345" i="1" s="1"/>
  <c r="D3298" i="1" a="1"/>
  <c r="D3298" i="1" s="1"/>
  <c r="D2313" i="1" a="1"/>
  <c r="D2313" i="1" s="1"/>
  <c r="D2664" i="1" a="1"/>
  <c r="D2664" i="1" s="1"/>
  <c r="D3621" i="1" a="1"/>
  <c r="D3621" i="1" s="1"/>
  <c r="D2455" i="1" a="1"/>
  <c r="D2455" i="1" s="1"/>
  <c r="D1933" i="1" a="1"/>
  <c r="D1933" i="1" s="1"/>
  <c r="D2587" i="1" a="1"/>
  <c r="D2587" i="1" s="1"/>
  <c r="D2451" i="1" a="1"/>
  <c r="D2451" i="1" s="1"/>
  <c r="D934" i="1" a="1"/>
  <c r="D934" i="1" s="1"/>
  <c r="D2281" i="1" a="1"/>
  <c r="D2281" i="1" s="1"/>
  <c r="D1937" i="1" a="1"/>
  <c r="D1937" i="1" s="1"/>
  <c r="D3182" i="1" a="1"/>
  <c r="D3182" i="1" s="1"/>
  <c r="D2944" i="1" a="1"/>
  <c r="D2944" i="1" s="1"/>
  <c r="D783" i="1" a="1"/>
  <c r="D783" i="1" s="1"/>
  <c r="D1682" i="1" a="1"/>
  <c r="D1682" i="1" s="1"/>
  <c r="D1932" i="1" a="1"/>
  <c r="D1932" i="1" s="1"/>
  <c r="D937" i="1" a="1"/>
  <c r="D937" i="1" s="1"/>
  <c r="D847" i="1" a="1"/>
  <c r="D847" i="1" s="1"/>
  <c r="D563" i="1" a="1"/>
  <c r="D563" i="1" s="1"/>
  <c r="D946" i="1" a="1"/>
  <c r="D946" i="1" s="1"/>
  <c r="D1418" i="1" a="1"/>
  <c r="D1418" i="1" s="1"/>
  <c r="D817" i="1" a="1"/>
  <c r="D817" i="1" s="1"/>
  <c r="D2802" i="1" a="1"/>
  <c r="D2802" i="1" s="1"/>
  <c r="D3304" i="1" a="1"/>
  <c r="D3304" i="1" s="1"/>
  <c r="D2594" i="1" a="1"/>
  <c r="D2594" i="1" s="1"/>
  <c r="D3616" i="1" a="1"/>
  <c r="D3616" i="1" s="1"/>
  <c r="D2448" i="1" a="1"/>
  <c r="D2448" i="1" s="1"/>
  <c r="D1774" i="1" a="1"/>
  <c r="D1774" i="1" s="1"/>
  <c r="D1582" i="1" a="1"/>
  <c r="D1582" i="1" s="1"/>
  <c r="D82" i="1" a="1"/>
  <c r="D82" i="1" s="1"/>
  <c r="D627" i="1" a="1"/>
  <c r="D627" i="1" s="1"/>
  <c r="D1422" i="1" a="1"/>
  <c r="D1422" i="1" s="1"/>
  <c r="D876" i="1" a="1"/>
  <c r="D876" i="1" s="1"/>
  <c r="D857" i="1" a="1"/>
  <c r="D857" i="1" s="1"/>
  <c r="D293" i="1" a="1"/>
  <c r="D293" i="1" s="1"/>
  <c r="D2160" i="1" a="1"/>
  <c r="D2160" i="1" s="1"/>
  <c r="D3437" i="1" a="1"/>
  <c r="D3437" i="1" s="1"/>
  <c r="D1878" i="1" a="1"/>
  <c r="D1878" i="1" s="1"/>
  <c r="D1930" i="1" a="1"/>
  <c r="D1930" i="1" s="1"/>
  <c r="D2591" i="1" a="1"/>
  <c r="D2591" i="1" s="1"/>
  <c r="D240" i="1" a="1"/>
  <c r="D240" i="1" s="1"/>
  <c r="D1613" i="1" a="1"/>
  <c r="D1613" i="1" s="1"/>
  <c r="D1630" i="1" a="1"/>
  <c r="D1630" i="1" s="1"/>
  <c r="D321" i="1" a="1"/>
  <c r="D321" i="1" s="1"/>
  <c r="D764" i="1" a="1"/>
  <c r="D764" i="1" s="1"/>
  <c r="D683" i="1" a="1"/>
  <c r="D683" i="1" s="1"/>
  <c r="D367" i="1" a="1"/>
  <c r="D367" i="1" s="1"/>
  <c r="D769" i="1" a="1"/>
  <c r="D769" i="1" s="1"/>
  <c r="D1621" i="1" a="1"/>
  <c r="D1621" i="1" s="1"/>
  <c r="D2996" i="1" a="1"/>
  <c r="D2996" i="1" s="1"/>
  <c r="D1471" i="1" a="1"/>
  <c r="D1471" i="1" s="1"/>
  <c r="D1518" i="1" a="1"/>
  <c r="D1518" i="1" s="1"/>
  <c r="D1497" i="1" a="1"/>
  <c r="D1497" i="1" s="1"/>
  <c r="D487" i="1" a="1"/>
  <c r="D487" i="1" s="1"/>
  <c r="D1935" i="1" a="1"/>
  <c r="D1935" i="1" s="1"/>
  <c r="D2556" i="1" a="1"/>
  <c r="D2556" i="1" s="1"/>
  <c r="D260" i="1" a="1"/>
  <c r="D260" i="1" s="1"/>
  <c r="D3215" i="1" a="1"/>
  <c r="D3215" i="1" s="1"/>
  <c r="D3208" i="1" a="1"/>
  <c r="D3208" i="1" s="1"/>
  <c r="D1732" i="1" a="1"/>
  <c r="D1732" i="1" s="1"/>
  <c r="D1509" i="1" a="1"/>
  <c r="D1509" i="1" s="1"/>
  <c r="D2794" i="1" a="1"/>
  <c r="D2794" i="1" s="1"/>
  <c r="D2359" i="1" a="1"/>
  <c r="D2359" i="1" s="1"/>
  <c r="D1638" i="1" a="1"/>
  <c r="D1638" i="1" s="1"/>
  <c r="D1685" i="1" a="1"/>
  <c r="D1685" i="1" s="1"/>
  <c r="D1727" i="1" a="1"/>
  <c r="D1727" i="1" s="1"/>
  <c r="D1489" i="1" a="1"/>
  <c r="D1489" i="1" s="1"/>
  <c r="D2033" i="1" a="1"/>
  <c r="D2033" i="1" s="1"/>
  <c r="D503" i="1" a="1"/>
  <c r="D503" i="1" s="1"/>
  <c r="D1670" i="1" a="1"/>
  <c r="D1670" i="1" s="1"/>
  <c r="D2021" i="1" a="1"/>
  <c r="D2021" i="1" s="1"/>
  <c r="D1712" i="1" a="1"/>
  <c r="D1712" i="1" s="1"/>
  <c r="D1988" i="1" a="1"/>
  <c r="D1988" i="1" s="1"/>
  <c r="D2065" i="1" a="1"/>
  <c r="D2065" i="1" s="1"/>
  <c r="D2083" i="1" a="1"/>
  <c r="D2083" i="1" s="1"/>
  <c r="D2077" i="1" a="1"/>
  <c r="D2077" i="1" s="1"/>
  <c r="D2087" i="1" a="1"/>
  <c r="D2087" i="1" s="1"/>
  <c r="D2068" i="1" a="1"/>
  <c r="D2068" i="1" s="1"/>
  <c r="D2082" i="1" a="1"/>
  <c r="D2082" i="1" s="1"/>
  <c r="D2039" i="1" a="1"/>
  <c r="D2039" i="1" s="1"/>
  <c r="D3395" i="1" a="1"/>
  <c r="D3395" i="1" s="1"/>
  <c r="D2020" i="1" a="1"/>
  <c r="D2020" i="1" s="1"/>
  <c r="D2076" i="1" a="1"/>
  <c r="D2076" i="1" s="1"/>
  <c r="D2014" i="1" a="1"/>
  <c r="D2014" i="1" s="1"/>
  <c r="D2069" i="1" a="1"/>
  <c r="D2069" i="1" s="1"/>
  <c r="D1885" i="1" a="1"/>
  <c r="D1885" i="1" s="1"/>
  <c r="D1977" i="1" a="1"/>
  <c r="D1977" i="1" s="1"/>
  <c r="D2037" i="1" a="1"/>
  <c r="D2037" i="1" s="1"/>
  <c r="D2472" i="1" a="1"/>
  <c r="D2472" i="1" s="1"/>
  <c r="D1838" i="1" a="1"/>
  <c r="D1838" i="1" s="1"/>
  <c r="D3221" i="1" a="1"/>
  <c r="D3221" i="1" s="1"/>
  <c r="D2770" i="1" a="1"/>
  <c r="D2770" i="1" s="1"/>
  <c r="D3179" i="1" a="1"/>
  <c r="D3179" i="1" s="1"/>
  <c r="D3037" i="1" a="1"/>
  <c r="D3037" i="1" s="1"/>
  <c r="D3276" i="1" a="1"/>
  <c r="D3276" i="1" s="1"/>
  <c r="D164" i="1" a="1"/>
  <c r="D164" i="1" s="1"/>
  <c r="D1673" i="1" a="1"/>
  <c r="D1673" i="1" s="1"/>
  <c r="D1573" i="1" a="1"/>
  <c r="D1573" i="1" s="1"/>
  <c r="D3525" i="1" a="1"/>
  <c r="D3525" i="1" s="1"/>
  <c r="D2154" i="1" a="1"/>
  <c r="D2154" i="1" s="1"/>
  <c r="D437" i="1" a="1"/>
  <c r="D437" i="1" s="1"/>
  <c r="D2514" i="1" a="1"/>
  <c r="D2514" i="1" s="1"/>
  <c r="D3470" i="1" a="1"/>
  <c r="D3470" i="1" s="1"/>
  <c r="D3595" i="1" a="1"/>
  <c r="D3595" i="1" s="1"/>
  <c r="D320" i="1" a="1"/>
  <c r="D320" i="1" s="1"/>
  <c r="D518" i="1" a="1"/>
  <c r="D518" i="1" s="1"/>
  <c r="D500" i="1" a="1"/>
  <c r="D500" i="1" s="1"/>
  <c r="D2179" i="1" a="1"/>
  <c r="D2179" i="1" s="1"/>
  <c r="D1870" i="1" a="1"/>
  <c r="D1870" i="1" s="1"/>
  <c r="D1769" i="1" a="1"/>
  <c r="D1769" i="1" s="1"/>
  <c r="D201" i="1" a="1"/>
  <c r="D201" i="1" s="1"/>
  <c r="D190" i="1" a="1"/>
  <c r="D190" i="1" s="1"/>
  <c r="D63" i="1" a="1"/>
  <c r="D63" i="1" s="1"/>
  <c r="D3844" i="1" a="1"/>
  <c r="D3844" i="1" s="1"/>
  <c r="D603" i="1" a="1"/>
  <c r="D603" i="1" s="1"/>
  <c r="D602" i="1" a="1"/>
  <c r="D602" i="1" s="1"/>
  <c r="D2289" i="1" a="1"/>
  <c r="D2289" i="1" s="1"/>
  <c r="D62" i="1" a="1"/>
  <c r="D62" i="1" s="1"/>
  <c r="D349" i="1" a="1"/>
  <c r="D349" i="1" s="1"/>
  <c r="D3452" i="1" a="1"/>
  <c r="D3452" i="1" s="1"/>
  <c r="D3845" i="1" a="1"/>
  <c r="D3845" i="1" s="1"/>
  <c r="D2200" i="1" a="1"/>
  <c r="D2200" i="1" s="1"/>
  <c r="D1793" i="1" a="1"/>
  <c r="D1793" i="1" s="1"/>
  <c r="D3217" i="1" a="1"/>
  <c r="D3217" i="1" s="1"/>
  <c r="D3289" i="1" a="1"/>
  <c r="D3289" i="1" s="1"/>
  <c r="D3480" i="1" a="1"/>
  <c r="D3480" i="1" s="1"/>
  <c r="D3594" i="1" a="1"/>
  <c r="D3594" i="1" s="1"/>
  <c r="D3386" i="1" a="1"/>
  <c r="D3386" i="1" s="1"/>
  <c r="D2325" i="1" a="1"/>
  <c r="D2325" i="1" s="1"/>
  <c r="D2955" i="1" a="1"/>
  <c r="D2955" i="1" s="1"/>
  <c r="D3083" i="1" a="1"/>
  <c r="D3083" i="1" s="1"/>
  <c r="D2767" i="1" a="1"/>
  <c r="D2767" i="1" s="1"/>
  <c r="D421" i="1" a="1"/>
  <c r="D421" i="1" s="1"/>
  <c r="D619" i="1" a="1"/>
  <c r="D619" i="1" s="1"/>
  <c r="D1377" i="1" a="1"/>
  <c r="D1377" i="1" s="1"/>
  <c r="D1132" i="1" a="1"/>
  <c r="D1132" i="1" s="1"/>
  <c r="D2834" i="1" a="1"/>
  <c r="D2834" i="1" s="1"/>
  <c r="D3006" i="1" a="1"/>
  <c r="D3006" i="1" s="1"/>
  <c r="D404" i="1" a="1"/>
  <c r="D404" i="1" s="1"/>
  <c r="D2631" i="1" a="1"/>
  <c r="D2631" i="1" s="1"/>
  <c r="D2999" i="1" a="1"/>
  <c r="D2999" i="1" s="1"/>
  <c r="D2686" i="1" a="1"/>
  <c r="D2686" i="1" s="1"/>
  <c r="D3134" i="1" a="1"/>
  <c r="D3134" i="1" s="1"/>
  <c r="D478" i="1" a="1"/>
  <c r="D478" i="1" s="1"/>
  <c r="D1692" i="1" a="1"/>
  <c r="D1692" i="1" s="1"/>
  <c r="D3646" i="1" a="1"/>
  <c r="D3646" i="1" s="1"/>
  <c r="D2205" i="1" a="1"/>
  <c r="D2205" i="1" s="1"/>
  <c r="D2166" i="1" a="1"/>
  <c r="D2166" i="1" s="1"/>
  <c r="D1659" i="1" a="1"/>
  <c r="D1659" i="1" s="1"/>
  <c r="D698" i="1" a="1"/>
  <c r="D698" i="1" s="1"/>
  <c r="D1718" i="1" a="1"/>
  <c r="D1718" i="1" s="1"/>
  <c r="D671" i="1" a="1"/>
  <c r="D671" i="1" s="1"/>
  <c r="D2078" i="1" a="1"/>
  <c r="D2078" i="1" s="1"/>
  <c r="D1888" i="1" a="1"/>
  <c r="D1888" i="1" s="1"/>
  <c r="D2619" i="1" a="1"/>
  <c r="D2619" i="1" s="1"/>
  <c r="D3292" i="1" a="1"/>
  <c r="D3292" i="1" s="1"/>
  <c r="D3028" i="1" a="1"/>
  <c r="D3028" i="1" s="1"/>
  <c r="D1411" i="1" a="1"/>
  <c r="D1411" i="1" s="1"/>
  <c r="D1426" i="1" a="1"/>
  <c r="D1426" i="1" s="1"/>
  <c r="D1057" i="1" a="1"/>
  <c r="D1057" i="1" s="1"/>
  <c r="D708" i="1" a="1"/>
  <c r="D708" i="1" s="1"/>
  <c r="D105" i="1" a="1"/>
  <c r="D105" i="1" s="1"/>
  <c r="D1555" i="1" a="1"/>
  <c r="D1555" i="1" s="1"/>
  <c r="D3035" i="1" a="1"/>
  <c r="D3035" i="1" s="1"/>
  <c r="D2174" i="1" a="1"/>
  <c r="D2174" i="1" s="1"/>
  <c r="D1076" i="1" a="1"/>
  <c r="D1076" i="1" s="1"/>
  <c r="D519" i="1" a="1"/>
  <c r="D519" i="1" s="1"/>
  <c r="D2821" i="1" a="1"/>
  <c r="D2821" i="1" s="1"/>
  <c r="D1579" i="1" a="1"/>
  <c r="D1579" i="1" s="1"/>
  <c r="D2008" i="1" a="1"/>
  <c r="D2008" i="1" s="1"/>
  <c r="D3058" i="1" a="1"/>
  <c r="D3058" i="1" s="1"/>
  <c r="D2953" i="1" a="1"/>
  <c r="D2953" i="1" s="1"/>
  <c r="D828" i="1" a="1"/>
  <c r="D828" i="1" s="1"/>
  <c r="D1644" i="1" a="1"/>
  <c r="D1644" i="1" s="1"/>
  <c r="D1178" i="1" a="1"/>
  <c r="D1178" i="1" s="1"/>
  <c r="D3426" i="1" a="1"/>
  <c r="D3426" i="1" s="1"/>
  <c r="D3425" i="1" a="1"/>
  <c r="D3425" i="1" s="1"/>
  <c r="D1611" i="1" a="1"/>
  <c r="D1611" i="1" s="1"/>
  <c r="D1183" i="1" a="1"/>
  <c r="D1183" i="1" s="1"/>
  <c r="D2493" i="1" a="1"/>
  <c r="D2493" i="1" s="1"/>
  <c r="D2503" i="1" a="1"/>
  <c r="D2503" i="1" s="1"/>
  <c r="D3218" i="1" a="1"/>
  <c r="D3218" i="1" s="1"/>
  <c r="D174" i="1" a="1"/>
  <c r="D174" i="1" s="1"/>
  <c r="D3045" i="1" a="1"/>
  <c r="D3045" i="1" s="1"/>
  <c r="D1846" i="1" a="1"/>
  <c r="D1846" i="1" s="1"/>
  <c r="D2126" i="1" a="1"/>
  <c r="D2126" i="1" s="1"/>
  <c r="D1468" i="1" a="1"/>
  <c r="D1468" i="1" s="1"/>
  <c r="D674" i="1" a="1"/>
  <c r="D674" i="1" s="1"/>
  <c r="D660" i="1" a="1"/>
  <c r="D660" i="1" s="1"/>
  <c r="D1717" i="1" a="1"/>
  <c r="D1717" i="1" s="1"/>
  <c r="D2080" i="1" a="1"/>
  <c r="D2080" i="1" s="1"/>
  <c r="D513" i="1" a="1"/>
  <c r="D513" i="1" s="1"/>
  <c r="D261" i="1" a="1"/>
  <c r="D261" i="1" s="1"/>
  <c r="D2180" i="1" a="1"/>
  <c r="D2180" i="1" s="1"/>
  <c r="D1725" i="1" a="1"/>
  <c r="D1725" i="1" s="1"/>
  <c r="D123" i="1" a="1"/>
  <c r="D123" i="1" s="1"/>
  <c r="D3224" i="1" a="1"/>
  <c r="D3224" i="1" s="1"/>
  <c r="D670" i="1" a="1"/>
  <c r="D670" i="1" s="1"/>
  <c r="D666" i="1" a="1"/>
  <c r="D666" i="1" s="1"/>
  <c r="D663" i="1" a="1"/>
  <c r="D663" i="1" s="1"/>
  <c r="D495" i="1" a="1"/>
  <c r="D495" i="1" s="1"/>
  <c r="D2763" i="1" a="1"/>
  <c r="D2763" i="1" s="1"/>
  <c r="D481" i="1" a="1"/>
  <c r="D481" i="1" s="1"/>
  <c r="D2187" i="1" a="1"/>
  <c r="D2187" i="1" s="1"/>
  <c r="D582" i="1" a="1"/>
  <c r="D582" i="1" s="1"/>
  <c r="D1871" i="1" a="1"/>
  <c r="D1871" i="1" s="1"/>
  <c r="D3555" i="1" a="1"/>
  <c r="D3555" i="1" s="1"/>
  <c r="D2598" i="1" a="1"/>
  <c r="D2598" i="1" s="1"/>
  <c r="D1825" i="1" a="1"/>
  <c r="D1825" i="1" s="1"/>
  <c r="D1059" i="1" a="1"/>
  <c r="D1059" i="1" s="1"/>
  <c r="D3168" i="1" a="1"/>
  <c r="D3168" i="1" s="1"/>
  <c r="D3145" i="1" a="1"/>
  <c r="D3145" i="1" s="1"/>
  <c r="D1810" i="1" a="1"/>
  <c r="D1810" i="1" s="1"/>
  <c r="D2062" i="1" a="1"/>
  <c r="D2062" i="1" s="1"/>
  <c r="D2512" i="1" a="1"/>
  <c r="D2512" i="1" s="1"/>
  <c r="D2776" i="1" a="1"/>
  <c r="D2776" i="1" s="1"/>
  <c r="D477" i="1" a="1"/>
  <c r="D477" i="1" s="1"/>
  <c r="D596" i="1" a="1"/>
  <c r="D596" i="1" s="1"/>
  <c r="D590" i="1" a="1"/>
  <c r="D590" i="1" s="1"/>
  <c r="D2560" i="1" a="1"/>
  <c r="D2560" i="1" s="1"/>
  <c r="D2845" i="1" a="1"/>
  <c r="D2845" i="1" s="1"/>
  <c r="D2951" i="1" a="1"/>
  <c r="D2951" i="1" s="1"/>
  <c r="D1248" i="1" a="1"/>
  <c r="D1248" i="1" s="1"/>
  <c r="D2877" i="1" a="1"/>
  <c r="D2877" i="1" s="1"/>
  <c r="D2147" i="1" a="1"/>
  <c r="D2147" i="1" s="1"/>
  <c r="D1262" i="1" a="1"/>
  <c r="D1262" i="1" s="1"/>
  <c r="D2910" i="1" a="1"/>
  <c r="D2910" i="1" s="1"/>
  <c r="D116" i="1" a="1"/>
  <c r="D116" i="1" s="1"/>
  <c r="D3754" i="1" a="1"/>
  <c r="D3754" i="1" s="1"/>
  <c r="D2038" i="1" a="1"/>
  <c r="D2038" i="1" s="1"/>
  <c r="D1633" i="1" a="1"/>
  <c r="D1633" i="1" s="1"/>
  <c r="D2144" i="1" a="1"/>
  <c r="D2144" i="1" s="1"/>
  <c r="D834" i="1" a="1"/>
  <c r="D834" i="1" s="1"/>
  <c r="D326" i="1" a="1"/>
  <c r="D326" i="1" s="1"/>
  <c r="D350" i="1" a="1"/>
  <c r="D350" i="1" s="1"/>
  <c r="D865" i="1" a="1"/>
  <c r="D865" i="1" s="1"/>
  <c r="D1887" i="1" a="1"/>
  <c r="D1887" i="1" s="1"/>
  <c r="D275" i="1" a="1"/>
  <c r="D275" i="1" s="1"/>
  <c r="D1301" i="1" a="1"/>
  <c r="D1301" i="1" s="1"/>
  <c r="D2109" i="1" a="1"/>
  <c r="D2109" i="1" s="1"/>
  <c r="D1731" i="1" a="1"/>
  <c r="D1731" i="1" s="1"/>
  <c r="D529" i="1" a="1"/>
  <c r="D529" i="1" s="1"/>
  <c r="D462" i="1" a="1"/>
  <c r="D462" i="1" s="1"/>
  <c r="D1654" i="1" a="1"/>
  <c r="D1654" i="1" s="1"/>
  <c r="D659" i="1" a="1"/>
  <c r="D659" i="1" s="1"/>
  <c r="D2824" i="1" a="1"/>
  <c r="D2824" i="1" s="1"/>
  <c r="D2086" i="1" a="1"/>
  <c r="D2086" i="1" s="1"/>
  <c r="D2885" i="1" a="1"/>
  <c r="D2885" i="1" s="1"/>
  <c r="D2964" i="1" a="1"/>
  <c r="D2964" i="1" s="1"/>
  <c r="D408" i="1" a="1"/>
  <c r="D408" i="1" s="1"/>
  <c r="D3438" i="1" a="1"/>
  <c r="D3438" i="1" s="1"/>
  <c r="D669" i="1" a="1"/>
  <c r="D669" i="1" s="1"/>
  <c r="D3175" i="1" a="1"/>
  <c r="D3175" i="1" s="1"/>
  <c r="D3222" i="1" a="1"/>
  <c r="D3222" i="1" s="1"/>
  <c r="D3223" i="1" a="1"/>
  <c r="D3223" i="1" s="1"/>
  <c r="D3262" i="1" a="1"/>
  <c r="D3262" i="1" s="1"/>
  <c r="D1330" i="1" a="1"/>
  <c r="D1330" i="1" s="1"/>
  <c r="D871" i="1" a="1"/>
  <c r="D871" i="1" s="1"/>
  <c r="D3542" i="1" a="1"/>
  <c r="D3542" i="1" s="1"/>
  <c r="D1401" i="1" a="1"/>
  <c r="D1401" i="1" s="1"/>
  <c r="D50" i="1" a="1"/>
  <c r="D50" i="1" s="1"/>
  <c r="D160" i="1" a="1"/>
  <c r="D160" i="1" s="1"/>
  <c r="D313" i="1" a="1"/>
  <c r="D313" i="1" s="1"/>
  <c r="D2942" i="1" a="1"/>
  <c r="D2942" i="1" s="1"/>
  <c r="D2177" i="1" a="1"/>
  <c r="D2177" i="1" s="1"/>
  <c r="D1122" i="1" a="1"/>
  <c r="D1122" i="1" s="1"/>
  <c r="D257" i="1" a="1"/>
  <c r="D257" i="1" s="1"/>
  <c r="D3010" i="1" a="1"/>
  <c r="D3010" i="1" s="1"/>
  <c r="D1739" i="1" a="1"/>
  <c r="D1739" i="1" s="1"/>
  <c r="D2159" i="1" a="1"/>
  <c r="D2159" i="1" s="1"/>
  <c r="D2793" i="1" a="1"/>
  <c r="D2793" i="1" s="1"/>
  <c r="D486" i="1" a="1"/>
  <c r="D486" i="1" s="1"/>
  <c r="D2262" i="1" a="1"/>
  <c r="D2262" i="1" s="1"/>
  <c r="D266" i="1" a="1"/>
  <c r="D266" i="1" s="1"/>
  <c r="D79" i="1" a="1"/>
  <c r="D79" i="1" s="1"/>
  <c r="D2557" i="1" a="1"/>
  <c r="D2557" i="1" s="1"/>
  <c r="D2172" i="1" a="1"/>
  <c r="D2172" i="1" s="1"/>
  <c r="D1507" i="1" a="1"/>
  <c r="D1507" i="1" s="1"/>
  <c r="D212" i="1" a="1"/>
  <c r="D212" i="1" s="1"/>
  <c r="D185" i="1" a="1"/>
  <c r="D185" i="1" s="1"/>
  <c r="D104" i="1" a="1"/>
  <c r="D104" i="1" s="1"/>
  <c r="D1641" i="1" a="1"/>
  <c r="D1641" i="1" s="1"/>
  <c r="D2124" i="1" a="1"/>
  <c r="D2124" i="1" s="1"/>
  <c r="D2112" i="1" a="1"/>
  <c r="D2112" i="1" s="1"/>
  <c r="D2547" i="1" a="1"/>
  <c r="D2547" i="1" s="1"/>
  <c r="D613" i="1" a="1"/>
  <c r="D613" i="1" s="1"/>
  <c r="D460" i="1" a="1"/>
  <c r="D460" i="1" s="1"/>
  <c r="D1598" i="1" a="1"/>
  <c r="D1598" i="1" s="1"/>
  <c r="D1498" i="1" a="1"/>
  <c r="D1498" i="1" s="1"/>
  <c r="D1629" i="1" a="1"/>
  <c r="D1629" i="1" s="1"/>
  <c r="D620" i="1" a="1"/>
  <c r="D620" i="1" s="1"/>
  <c r="D2102" i="1" a="1"/>
  <c r="D2102" i="1" s="1"/>
  <c r="D610" i="1" a="1"/>
  <c r="D610" i="1" s="1"/>
  <c r="D432" i="1" a="1"/>
  <c r="D432" i="1" s="1"/>
  <c r="D3347" i="1" a="1"/>
  <c r="D3347" i="1" s="1"/>
  <c r="D1705" i="1" a="1"/>
  <c r="D1705" i="1" s="1"/>
  <c r="D2801" i="1" a="1"/>
  <c r="D2801" i="1" s="1"/>
  <c r="D55" i="1" a="1"/>
  <c r="D55" i="1" s="1"/>
  <c r="D401" i="1" a="1"/>
  <c r="D401" i="1" s="1"/>
  <c r="D413" i="1" a="1"/>
  <c r="D413" i="1" s="1"/>
  <c r="D430" i="1" a="1"/>
  <c r="D430" i="1" s="1"/>
  <c r="D282" i="1" a="1"/>
  <c r="D282" i="1" s="1"/>
  <c r="D3082" i="1" a="1"/>
  <c r="D3082" i="1" s="1"/>
  <c r="D586" i="1" a="1"/>
  <c r="D586" i="1" s="1"/>
  <c r="D2521" i="1" a="1"/>
  <c r="D2521" i="1" s="1"/>
  <c r="D1552" i="1" a="1"/>
  <c r="D1552" i="1" s="1"/>
  <c r="D1751" i="1" a="1"/>
  <c r="D1751" i="1" s="1"/>
  <c r="D1993" i="1" a="1"/>
  <c r="D1993" i="1" s="1"/>
  <c r="D2922" i="1" a="1"/>
  <c r="D2922" i="1" s="1"/>
  <c r="D2072" i="1" a="1"/>
  <c r="D2072" i="1" s="1"/>
  <c r="D1869" i="1" a="1"/>
  <c r="D1869" i="1" s="1"/>
  <c r="D1814" i="1" a="1"/>
  <c r="D1814" i="1" s="1"/>
  <c r="D2504" i="1" a="1"/>
  <c r="D2504" i="1" s="1"/>
  <c r="D1859" i="1" a="1"/>
  <c r="D1859" i="1" s="1"/>
  <c r="D3020" i="1" a="1"/>
  <c r="D3020" i="1" s="1"/>
  <c r="D772" i="1" a="1"/>
  <c r="D772" i="1" s="1"/>
  <c r="D2500" i="1" a="1"/>
  <c r="D2500" i="1" s="1"/>
  <c r="D288" i="1" a="1"/>
  <c r="D288" i="1" s="1"/>
  <c r="D1620" i="1" a="1"/>
  <c r="D1620" i="1" s="1"/>
  <c r="D1062" i="1" a="1"/>
  <c r="D1062" i="1" s="1"/>
  <c r="D419" i="1" a="1"/>
  <c r="D419" i="1" s="1"/>
  <c r="D2348" i="1" a="1"/>
  <c r="D2348" i="1" s="1"/>
  <c r="D1369" i="1" a="1"/>
  <c r="D1369" i="1" s="1"/>
  <c r="D328" i="1" a="1"/>
  <c r="D328" i="1" s="1"/>
  <c r="D127" i="1" a="1"/>
  <c r="D127" i="1" s="1"/>
  <c r="D651" i="1" a="1"/>
  <c r="D651" i="1" s="1"/>
  <c r="D2555" i="1" a="1"/>
  <c r="D2555" i="1" s="1"/>
  <c r="D2171" i="1" a="1"/>
  <c r="D2171" i="1" s="1"/>
  <c r="D504" i="1" a="1"/>
  <c r="D504" i="1" s="1"/>
  <c r="D806" i="1" a="1"/>
  <c r="D806" i="1" s="1"/>
  <c r="D724" i="1" a="1"/>
  <c r="D724" i="1" s="1"/>
  <c r="D2347" i="1" a="1"/>
  <c r="D2347" i="1" s="1"/>
  <c r="D3492" i="1" a="1"/>
  <c r="D3492" i="1" s="1"/>
  <c r="D2103" i="1" a="1"/>
  <c r="D2103" i="1" s="1"/>
  <c r="D2074" i="1" a="1"/>
  <c r="D2074" i="1" s="1"/>
  <c r="D2162" i="1" a="1"/>
  <c r="D2162" i="1" s="1"/>
  <c r="D749" i="1" a="1"/>
  <c r="D749" i="1" s="1"/>
  <c r="D1730" i="1" a="1"/>
  <c r="D1730" i="1" s="1"/>
  <c r="D777" i="1" a="1"/>
  <c r="D777" i="1" s="1"/>
  <c r="D1762" i="1" a="1"/>
  <c r="D1762" i="1" s="1"/>
  <c r="D2925" i="1" a="1"/>
  <c r="D2925" i="1" s="1"/>
  <c r="D134" i="1" a="1"/>
  <c r="D134" i="1" s="1"/>
  <c r="D801" i="1" a="1"/>
  <c r="D801" i="1" s="1"/>
  <c r="D810" i="1" a="1"/>
  <c r="D810" i="1" s="1"/>
  <c r="D17" i="1" a="1"/>
  <c r="D17" i="1" s="1"/>
  <c r="D1596" i="1" a="1"/>
  <c r="D1596" i="1" s="1"/>
  <c r="D3693" i="1" a="1"/>
  <c r="D3693" i="1" s="1"/>
  <c r="D763" i="1" a="1"/>
  <c r="D763" i="1" s="1"/>
  <c r="D1427" i="1" a="1"/>
  <c r="D1427" i="1" s="1"/>
  <c r="D2270" i="1" a="1"/>
  <c r="D2270" i="1" s="1"/>
  <c r="D1387" i="1" a="1"/>
  <c r="D1387" i="1" s="1"/>
  <c r="D1830" i="1" a="1"/>
  <c r="D1830" i="1" s="1"/>
  <c r="D1800" i="1" a="1"/>
  <c r="D1800" i="1" s="1"/>
  <c r="D1402" i="1" a="1"/>
  <c r="D1402" i="1" s="1"/>
  <c r="D3502" i="1" a="1"/>
  <c r="D3502" i="1" s="1"/>
  <c r="D2352" i="1" a="1"/>
  <c r="D2352" i="1" s="1"/>
  <c r="D2127" i="1" a="1"/>
  <c r="D2127" i="1" s="1"/>
  <c r="D3745" i="1" a="1"/>
  <c r="D3745" i="1" s="1"/>
  <c r="D2260" i="1" a="1"/>
  <c r="D2260" i="1" s="1"/>
  <c r="D2343" i="1" a="1"/>
  <c r="D2343" i="1" s="1"/>
  <c r="D161" i="1" a="1"/>
  <c r="D161" i="1" s="1"/>
  <c r="D387" i="1" a="1"/>
  <c r="D387" i="1" s="1"/>
  <c r="D1388" i="1" a="1"/>
  <c r="D1388" i="1" s="1"/>
  <c r="D1758" i="1" a="1"/>
  <c r="D1758" i="1" s="1"/>
  <c r="D2931" i="1" a="1"/>
  <c r="D2931" i="1" s="1"/>
  <c r="D480" i="1" a="1"/>
  <c r="D480" i="1" s="1"/>
  <c r="D3211" i="1" a="1"/>
  <c r="D3211" i="1" s="1"/>
  <c r="D2873" i="1" a="1"/>
  <c r="D2873" i="1" s="1"/>
  <c r="D3311" i="1" a="1"/>
  <c r="D3311" i="1" s="1"/>
  <c r="D1351" i="1" a="1"/>
  <c r="D1351" i="1" s="1"/>
  <c r="D2546" i="1" a="1"/>
  <c r="D2546" i="1" s="1"/>
  <c r="D57" i="1" a="1"/>
  <c r="D57" i="1" s="1"/>
  <c r="D2035" i="1" a="1"/>
  <c r="D2035" i="1" s="1"/>
  <c r="D1771" i="1" a="1"/>
  <c r="D1771" i="1" s="1"/>
  <c r="D2927" i="1" a="1"/>
  <c r="D2927" i="1" s="1"/>
  <c r="D2563" i="1" a="1"/>
  <c r="D2563" i="1" s="1"/>
  <c r="D3644" i="1" a="1"/>
  <c r="D3644" i="1" s="1"/>
  <c r="D2778" i="1" a="1"/>
  <c r="D2778" i="1" s="1"/>
  <c r="D15" i="1" a="1"/>
  <c r="D15" i="1" s="1"/>
  <c r="D1290" i="1" a="1"/>
  <c r="D1290" i="1" s="1"/>
  <c r="D3139" i="1" a="1"/>
  <c r="D3139" i="1" s="1"/>
  <c r="D3203" i="1" a="1"/>
  <c r="D3203" i="1" s="1"/>
  <c r="D3144" i="1" a="1"/>
  <c r="D3144" i="1" s="1"/>
  <c r="D3080" i="1" a="1"/>
  <c r="D3080" i="1" s="1"/>
  <c r="D3589" i="1" a="1"/>
  <c r="D3589" i="1" s="1"/>
  <c r="D2832" i="1" a="1"/>
  <c r="D2832" i="1" s="1"/>
  <c r="D3291" i="1" a="1"/>
  <c r="D3291" i="1" s="1"/>
  <c r="D3047" i="1" a="1"/>
  <c r="D3047" i="1" s="1"/>
  <c r="D2366" i="1" a="1"/>
  <c r="D2366" i="1" s="1"/>
  <c r="D3297" i="1" a="1"/>
  <c r="D3297" i="1" s="1"/>
  <c r="D3042" i="1" a="1"/>
  <c r="D3042" i="1" s="1"/>
  <c r="D3280" i="1" a="1"/>
  <c r="D3280" i="1" s="1"/>
  <c r="D1508" i="1" a="1"/>
  <c r="D1508" i="1" s="1"/>
  <c r="D114" i="1" a="1"/>
  <c r="D114" i="1" s="1"/>
  <c r="D3070" i="1" a="1"/>
  <c r="D3070" i="1" s="1"/>
  <c r="D1754" i="1" a="1"/>
  <c r="D1754" i="1" s="1"/>
  <c r="D2941" i="1" a="1"/>
  <c r="D2941" i="1" s="1"/>
  <c r="D2527" i="1" a="1"/>
  <c r="D2527" i="1" s="1"/>
  <c r="D3496" i="1" a="1"/>
  <c r="D3496" i="1" s="1"/>
  <c r="D3065" i="1" a="1"/>
  <c r="D3065" i="1" s="1"/>
  <c r="D3136" i="1" a="1"/>
  <c r="D3136" i="1" s="1"/>
  <c r="D3074" i="1" a="1"/>
  <c r="D3074" i="1" s="1"/>
  <c r="D3071" i="1" a="1"/>
  <c r="D3071" i="1" s="1"/>
  <c r="D2322" i="1" a="1"/>
  <c r="D2322" i="1" s="1"/>
  <c r="D493" i="1" a="1"/>
  <c r="D493" i="1" s="1"/>
  <c r="D2537" i="1" a="1"/>
  <c r="D2537" i="1" s="1"/>
  <c r="D786" i="1" a="1"/>
  <c r="D786" i="1" s="1"/>
  <c r="D1767" i="1" a="1"/>
  <c r="D1767" i="1" s="1"/>
  <c r="D3284" i="1" a="1"/>
  <c r="D3284" i="1" s="1"/>
  <c r="D3180" i="1" a="1"/>
  <c r="D3180" i="1" s="1"/>
  <c r="D2904" i="1" a="1"/>
  <c r="D2904" i="1" s="1"/>
  <c r="D3016" i="1" a="1"/>
  <c r="D3016" i="1" s="1"/>
  <c r="D3478" i="1" a="1"/>
  <c r="D3478" i="1" s="1"/>
  <c r="D2930" i="1" a="1"/>
  <c r="D2930" i="1" s="1"/>
  <c r="D2943" i="1" a="1"/>
  <c r="D2943" i="1" s="1"/>
  <c r="D3196" i="1" a="1"/>
  <c r="D3196" i="1" s="1"/>
  <c r="D3261" i="1" a="1"/>
  <c r="D3261" i="1" s="1"/>
  <c r="D2725" i="1" a="1"/>
  <c r="D2725" i="1" s="1"/>
  <c r="D3285" i="1" a="1"/>
  <c r="D3285" i="1" s="1"/>
  <c r="D2324" i="1" a="1"/>
  <c r="D2324" i="1" s="1"/>
  <c r="D1753" i="1" a="1"/>
  <c r="D1753" i="1" s="1"/>
  <c r="D3286" i="1" a="1"/>
  <c r="D3286" i="1" s="1"/>
  <c r="D2075" i="1" a="1"/>
  <c r="D2075" i="1" s="1"/>
  <c r="D2561" i="1" a="1"/>
  <c r="D2561" i="1" s="1"/>
  <c r="D2285" i="1" a="1"/>
  <c r="D2285" i="1" s="1"/>
  <c r="D1511" i="1" a="1"/>
  <c r="D1511" i="1" s="1"/>
  <c r="D2364" i="1" a="1"/>
  <c r="D2364" i="1" s="1"/>
  <c r="D332" i="1" a="1"/>
  <c r="D332" i="1" s="1"/>
  <c r="D887" i="1" a="1"/>
  <c r="D887" i="1" s="1"/>
  <c r="D3049" i="1" a="1"/>
  <c r="D3049" i="1" s="1"/>
  <c r="D1079" i="1" a="1"/>
  <c r="D1079" i="1" s="1"/>
  <c r="D893" i="1" a="1"/>
  <c r="D893" i="1" s="1"/>
  <c r="D1230" i="1" a="1"/>
  <c r="D1230" i="1" s="1"/>
  <c r="D1237" i="1" a="1"/>
  <c r="D1237" i="1" s="1"/>
  <c r="D1957" i="1" a="1"/>
  <c r="D1957" i="1" s="1"/>
  <c r="D1470" i="1" a="1"/>
  <c r="D1470" i="1" s="1"/>
  <c r="D2431" i="1" a="1"/>
  <c r="D2431" i="1" s="1"/>
  <c r="D579" i="1" a="1"/>
  <c r="D579" i="1" s="1"/>
  <c r="D2164" i="1" a="1"/>
  <c r="D2164" i="1" s="1"/>
  <c r="D1616" i="1" a="1"/>
  <c r="D1616" i="1" s="1"/>
  <c r="D728" i="1" a="1"/>
  <c r="D728" i="1" s="1"/>
  <c r="D2401" i="1" a="1"/>
  <c r="D2401" i="1" s="1"/>
  <c r="D3434" i="1" a="1"/>
  <c r="D3434" i="1" s="1"/>
  <c r="D1379" i="1" a="1"/>
  <c r="D1379" i="1" s="1"/>
  <c r="D1244" i="1" a="1"/>
  <c r="D1244" i="1" s="1"/>
  <c r="D1086" i="1" a="1"/>
  <c r="D1086" i="1" s="1"/>
  <c r="D2258" i="1" a="1"/>
  <c r="D2258" i="1" s="1"/>
  <c r="D726" i="1" a="1"/>
  <c r="D726" i="1" s="1"/>
  <c r="D2263" i="1" a="1"/>
  <c r="D2263" i="1" s="1"/>
  <c r="D2282" i="1" a="1"/>
  <c r="D2282" i="1" s="1"/>
  <c r="D2279" i="1" a="1"/>
  <c r="D2279" i="1" s="1"/>
  <c r="D1376" i="1" a="1"/>
  <c r="D1376" i="1" s="1"/>
  <c r="D2706" i="1" a="1"/>
  <c r="D2706" i="1" s="1"/>
  <c r="D1087" i="1" a="1"/>
  <c r="D1087" i="1" s="1"/>
  <c r="D44" i="1" a="1"/>
  <c r="D44" i="1" s="1"/>
  <c r="D1145" i="1" a="1"/>
  <c r="D1145" i="1" s="1"/>
  <c r="D2440" i="1" a="1"/>
  <c r="D2440" i="1" s="1"/>
  <c r="D686" i="1" a="1"/>
  <c r="D686" i="1" s="1"/>
  <c r="D3165" i="1" a="1"/>
  <c r="D3165" i="1" s="1"/>
  <c r="D800" i="1" a="1"/>
  <c r="D800" i="1" s="1"/>
  <c r="D61" i="1" a="1"/>
  <c r="D61" i="1" s="1"/>
  <c r="D1141" i="1" a="1"/>
  <c r="D1141" i="1" s="1"/>
  <c r="D759" i="1" a="1"/>
  <c r="D759" i="1" s="1"/>
  <c r="D1938" i="1" a="1"/>
  <c r="D1938" i="1" s="1"/>
  <c r="D2833" i="1" a="1"/>
  <c r="D2833" i="1" s="1"/>
  <c r="D2481" i="1" a="1"/>
  <c r="D2481" i="1" s="1"/>
  <c r="D2727" i="1" a="1"/>
  <c r="D2727" i="1" s="1"/>
  <c r="D1315" i="1" a="1"/>
  <c r="D1315" i="1" s="1"/>
  <c r="D2782" i="1" a="1"/>
  <c r="D2782" i="1" s="1"/>
  <c r="D508" i="1" a="1"/>
  <c r="D508" i="1" s="1"/>
  <c r="D1254" i="1" a="1"/>
  <c r="D1254" i="1" s="1"/>
  <c r="D2842" i="1" a="1"/>
  <c r="D2842" i="1" s="1"/>
  <c r="D200" i="1" a="1"/>
  <c r="D200" i="1" s="1"/>
  <c r="D2425" i="1" a="1"/>
  <c r="D2425" i="1" s="1"/>
  <c r="D256" i="1" a="1"/>
  <c r="D256" i="1" s="1"/>
  <c r="D2856" i="1" a="1"/>
  <c r="D2856" i="1" s="1"/>
  <c r="D3036" i="1" a="1"/>
  <c r="D3036" i="1" s="1"/>
  <c r="D1347" i="1" a="1"/>
  <c r="D1347" i="1" s="1"/>
  <c r="D394" i="1" a="1"/>
  <c r="D394" i="1" s="1"/>
  <c r="D423" i="1" a="1"/>
  <c r="D423" i="1" s="1"/>
  <c r="D3411" i="1" a="1"/>
  <c r="D3411" i="1" s="1"/>
  <c r="D3407" i="1" a="1"/>
  <c r="D3407" i="1" s="1"/>
  <c r="D3268" i="1" a="1"/>
  <c r="D3268" i="1" s="1"/>
  <c r="D692" i="1" a="1"/>
  <c r="D692" i="1" s="1"/>
  <c r="D1243" i="1" a="1"/>
  <c r="D1243" i="1" s="1"/>
  <c r="D605" i="1" a="1"/>
  <c r="D605" i="1" s="1"/>
  <c r="D1759" i="1" a="1"/>
  <c r="D1759" i="1" s="1"/>
  <c r="D2012" i="1" a="1"/>
  <c r="D2012" i="1" s="1"/>
  <c r="D1080" i="1" a="1"/>
  <c r="D1080" i="1" s="1"/>
  <c r="D1287" i="1" a="1"/>
  <c r="D1287" i="1" s="1"/>
  <c r="D1681" i="1" a="1"/>
  <c r="D1681" i="1" s="1"/>
  <c r="D1945" i="1" a="1"/>
  <c r="D1945" i="1" s="1"/>
  <c r="D1354" i="1" a="1"/>
  <c r="D1354" i="1" s="1"/>
  <c r="D2266" i="1" a="1"/>
  <c r="D2266" i="1" s="1"/>
  <c r="D3096" i="1" a="1"/>
  <c r="D3096" i="1" s="1"/>
  <c r="D2544" i="1" a="1"/>
  <c r="D2544" i="1" s="1"/>
  <c r="D1500" i="1" a="1"/>
  <c r="D1500" i="1" s="1"/>
  <c r="D2695" i="1" a="1"/>
  <c r="D2695" i="1" s="1"/>
  <c r="D128" i="1" a="1"/>
  <c r="D128" i="1" s="1"/>
  <c r="D2688" i="1" a="1"/>
  <c r="D2688" i="1" s="1"/>
  <c r="D250" i="1" a="1"/>
  <c r="D250" i="1" s="1"/>
  <c r="D825" i="1" a="1"/>
  <c r="D825" i="1" s="1"/>
  <c r="D2751" i="1" a="1"/>
  <c r="D2751" i="1" s="1"/>
  <c r="D140" i="1" a="1"/>
  <c r="D140" i="1" s="1"/>
  <c r="D3157" i="1" a="1"/>
  <c r="D3157" i="1" s="1"/>
  <c r="D1679" i="1" a="1"/>
  <c r="D1679" i="1" s="1"/>
  <c r="D1487" i="1" a="1"/>
  <c r="D1487" i="1" s="1"/>
  <c r="D217" i="1" a="1"/>
  <c r="D217" i="1" s="1"/>
  <c r="D1333" i="1" a="1"/>
  <c r="D1333" i="1" s="1"/>
  <c r="D1322" i="1" a="1"/>
  <c r="D1322" i="1" s="1"/>
  <c r="D1325" i="1" a="1"/>
  <c r="D1325" i="1" s="1"/>
  <c r="D1321" i="1" a="1"/>
  <c r="D1321" i="1" s="1"/>
  <c r="D1320" i="1" a="1"/>
  <c r="D1320" i="1" s="1"/>
  <c r="D1329" i="1" a="1"/>
  <c r="D1329" i="1" s="1"/>
  <c r="D1334" i="1" a="1"/>
  <c r="D1334" i="1" s="1"/>
  <c r="D1317" i="1" a="1"/>
  <c r="D1317" i="1" s="1"/>
  <c r="D1336" i="1" a="1"/>
  <c r="D1336" i="1" s="1"/>
  <c r="D1332" i="1" a="1"/>
  <c r="D1332" i="1" s="1"/>
  <c r="D1331" i="1" a="1"/>
  <c r="D1331" i="1" s="1"/>
  <c r="D1341" i="1" a="1"/>
  <c r="D1341" i="1" s="1"/>
  <c r="D1342" i="1" a="1"/>
  <c r="D1342" i="1" s="1"/>
  <c r="D1324" i="1" a="1"/>
  <c r="D1324" i="1" s="1"/>
  <c r="D1337" i="1" a="1"/>
  <c r="D1337" i="1" s="1"/>
  <c r="D1327" i="1" a="1"/>
  <c r="D1327" i="1" s="1"/>
  <c r="D1339" i="1" a="1"/>
  <c r="D1339" i="1" s="1"/>
  <c r="D2812" i="1" a="1"/>
  <c r="D2812" i="1" s="1"/>
  <c r="D2480" i="1" a="1"/>
  <c r="D2480" i="1" s="1"/>
  <c r="D1112" i="1" a="1"/>
  <c r="D1112" i="1" s="1"/>
  <c r="D295" i="1" a="1"/>
  <c r="D295" i="1" s="1"/>
  <c r="D1119" i="1" a="1"/>
  <c r="D1119" i="1" s="1"/>
  <c r="D2118" i="1" a="1"/>
  <c r="D2118" i="1" s="1"/>
  <c r="D3838" i="1" a="1"/>
  <c r="D3838" i="1" s="1"/>
  <c r="D2122" i="1" a="1"/>
  <c r="D2122" i="1" s="1"/>
  <c r="D2589" i="1" a="1"/>
  <c r="D2589" i="1" s="1"/>
  <c r="D1813" i="1" a="1"/>
  <c r="D1813" i="1" s="1"/>
  <c r="D84" i="1" a="1"/>
  <c r="D84" i="1" s="1"/>
  <c r="D884" i="1" a="1"/>
  <c r="D884" i="1" s="1"/>
  <c r="D1459" i="1" a="1"/>
  <c r="D1459" i="1" s="1"/>
  <c r="D1488" i="1" a="1"/>
  <c r="D1488" i="1" s="1"/>
  <c r="D1129" i="1" a="1"/>
  <c r="D1129" i="1" s="1"/>
  <c r="D215" i="1" a="1"/>
  <c r="D215" i="1" s="1"/>
  <c r="D269" i="1" a="1"/>
  <c r="D269" i="1" s="1"/>
  <c r="D231" i="1" a="1"/>
  <c r="D231" i="1" s="1"/>
  <c r="D2150" i="1" a="1"/>
  <c r="D2150" i="1" s="1"/>
  <c r="D2956" i="1" a="1"/>
  <c r="D2956" i="1" s="1"/>
  <c r="D1251" i="1" a="1"/>
  <c r="D1251" i="1" s="1"/>
  <c r="D780" i="1" a="1"/>
  <c r="D780" i="1" s="1"/>
  <c r="D1626" i="1" a="1"/>
  <c r="D1626" i="1" s="1"/>
  <c r="D1478" i="1" a="1"/>
  <c r="D1478" i="1" s="1"/>
  <c r="D2280" i="1" a="1"/>
  <c r="D2280" i="1" s="1"/>
  <c r="D1851" i="1" a="1"/>
  <c r="D1851" i="1" s="1"/>
  <c r="D1082" i="1" a="1"/>
  <c r="D1082" i="1" s="1"/>
  <c r="D3641" i="1" a="1"/>
  <c r="D3641" i="1" s="1"/>
  <c r="D2917" i="1" a="1"/>
  <c r="D2917" i="1" s="1"/>
  <c r="D1372" i="1" a="1"/>
  <c r="D1372" i="1" s="1"/>
  <c r="D1414" i="1" a="1"/>
  <c r="D1414" i="1" s="1"/>
  <c r="D2969" i="1" a="1"/>
  <c r="D2969" i="1" s="1"/>
  <c r="D1030" i="1" a="1"/>
  <c r="D1030" i="1" s="1"/>
  <c r="D146" i="1" a="1"/>
  <c r="D146" i="1" s="1"/>
  <c r="D1978" i="1" a="1"/>
  <c r="D1978" i="1" s="1"/>
  <c r="D3115" i="1" a="1"/>
  <c r="D3115" i="1" s="1"/>
  <c r="D1367" i="1" a="1"/>
  <c r="D1367" i="1" s="1"/>
  <c r="D2392" i="1" a="1"/>
  <c r="D2392" i="1" s="1"/>
  <c r="D2610" i="1" a="1"/>
  <c r="D2610" i="1" s="1"/>
  <c r="D2253" i="1" a="1"/>
  <c r="D2253" i="1" s="1"/>
  <c r="D3104" i="1" a="1"/>
  <c r="D3104" i="1" s="1"/>
  <c r="D1474" i="1" a="1"/>
  <c r="D1474" i="1" s="1"/>
  <c r="D3667" i="1" a="1"/>
  <c r="D3667" i="1" s="1"/>
  <c r="D467" i="1" a="1"/>
  <c r="D467" i="1" s="1"/>
  <c r="D2229" i="1" a="1"/>
  <c r="D2229" i="1" s="1"/>
  <c r="D1688" i="1" a="1"/>
  <c r="D1688" i="1" s="1"/>
  <c r="D3349" i="1" a="1"/>
  <c r="D3349" i="1" s="1"/>
  <c r="D1490" i="1" a="1"/>
  <c r="D1490" i="1" s="1"/>
  <c r="D2139" i="1" a="1"/>
  <c r="D2139" i="1" s="1"/>
  <c r="D166" i="1" a="1"/>
  <c r="D166" i="1" s="1"/>
  <c r="D1144" i="1" a="1"/>
  <c r="D1144" i="1" s="1"/>
  <c r="D1882" i="1" a="1"/>
  <c r="D1882" i="1" s="1"/>
  <c r="D1707" i="1" a="1"/>
  <c r="D1707" i="1" s="1"/>
  <c r="D196" i="1" a="1"/>
  <c r="D196" i="1" s="1"/>
  <c r="D2757" i="1" a="1"/>
  <c r="D2757" i="1" s="1"/>
  <c r="D3239" i="1" a="1"/>
  <c r="D3239" i="1" s="1"/>
  <c r="D2982" i="1" a="1"/>
  <c r="D2982" i="1" s="1"/>
  <c r="D2986" i="1" a="1"/>
  <c r="D2986" i="1" s="1"/>
  <c r="D1185" i="1" a="1"/>
  <c r="D1185" i="1" s="1"/>
  <c r="D1499" i="1" a="1"/>
  <c r="D1499" i="1" s="1"/>
  <c r="D2937" i="1" a="1"/>
  <c r="D2937" i="1" s="1"/>
  <c r="D2485" i="1" a="1"/>
  <c r="D2485" i="1" s="1"/>
  <c r="D1926" i="1" a="1"/>
  <c r="D1926" i="1" s="1"/>
  <c r="D1886" i="1" a="1"/>
  <c r="D1886" i="1" s="1"/>
  <c r="D1883" i="1" a="1"/>
  <c r="D1883" i="1" s="1"/>
  <c r="D2256" i="1" a="1"/>
  <c r="D2256" i="1" s="1"/>
  <c r="D2740" i="1" a="1"/>
  <c r="D2740" i="1" s="1"/>
  <c r="D2507" i="1" a="1"/>
  <c r="D2507" i="1" s="1"/>
  <c r="D2207" i="1" a="1"/>
  <c r="D2207" i="1" s="1"/>
  <c r="D2199" i="1" a="1"/>
  <c r="D2199" i="1" s="1"/>
  <c r="D2754" i="1" a="1"/>
  <c r="D2754" i="1" s="1"/>
  <c r="D2194" i="1" a="1"/>
  <c r="D2194" i="1" s="1"/>
  <c r="D2755" i="1" a="1"/>
  <c r="D2755" i="1" s="1"/>
  <c r="D2743" i="1" a="1"/>
  <c r="D2743" i="1" s="1"/>
  <c r="D2939" i="1" a="1"/>
  <c r="D2939" i="1" s="1"/>
  <c r="D2762" i="1" a="1"/>
  <c r="D2762" i="1" s="1"/>
  <c r="D2574" i="1" a="1"/>
  <c r="D2574" i="1" s="1"/>
  <c r="D2670" i="1" a="1"/>
  <c r="D2670" i="1" s="1"/>
  <c r="D1837" i="1" a="1"/>
  <c r="D1837" i="1" s="1"/>
  <c r="D3085" i="1" a="1"/>
  <c r="D3085" i="1" s="1"/>
  <c r="D2916" i="1" a="1"/>
  <c r="D2916" i="1" s="1"/>
  <c r="D820" i="1" a="1"/>
  <c r="D820" i="1" s="1"/>
  <c r="D1997" i="1" a="1"/>
  <c r="D1997" i="1" s="1"/>
  <c r="D78" i="1" a="1"/>
  <c r="D78" i="1" s="1"/>
  <c r="D42" i="1" a="1"/>
  <c r="D42" i="1" s="1"/>
  <c r="D2614" i="1" a="1"/>
  <c r="D2614" i="1" s="1"/>
  <c r="D2095" i="1" a="1"/>
  <c r="D2095" i="1" s="1"/>
  <c r="D2994" i="1" a="1"/>
  <c r="D2994" i="1" s="1"/>
  <c r="D2648" i="1" a="1"/>
  <c r="D2648" i="1" s="1"/>
  <c r="D3428" i="1" a="1"/>
  <c r="D3428" i="1" s="1"/>
  <c r="D2334" i="1" a="1"/>
  <c r="D2334" i="1" s="1"/>
  <c r="D2721" i="1" a="1"/>
  <c r="D2721" i="1" s="1"/>
  <c r="D1923" i="1" a="1"/>
  <c r="D1923" i="1" s="1"/>
  <c r="D2371" i="1" a="1"/>
  <c r="D2371" i="1" s="1"/>
  <c r="D223" i="1" a="1"/>
  <c r="D223" i="1" s="1"/>
  <c r="D2462" i="1" a="1"/>
  <c r="D2462" i="1" s="1"/>
  <c r="D2760" i="1" a="1"/>
  <c r="D2760" i="1" s="1"/>
  <c r="D80" i="1" a="1"/>
  <c r="D80" i="1" s="1"/>
  <c r="D709" i="1" a="1"/>
  <c r="D709" i="1" s="1"/>
  <c r="D1924" i="1" a="1"/>
  <c r="D1924" i="1" s="1"/>
  <c r="D90" i="1" a="1"/>
  <c r="D90" i="1" s="1"/>
  <c r="D2900" i="1" a="1"/>
  <c r="D2900" i="1" s="1"/>
  <c r="D2918" i="1" a="1"/>
  <c r="D2918" i="1" s="1"/>
  <c r="D690" i="1" a="1"/>
  <c r="D690" i="1" s="1"/>
  <c r="D1305" i="1" a="1"/>
  <c r="D1305" i="1" s="1"/>
  <c r="D956" i="1" a="1"/>
  <c r="D956" i="1" s="1"/>
  <c r="D65" i="1" a="1"/>
  <c r="D65" i="1" s="1"/>
  <c r="D1877" i="1" a="1"/>
  <c r="D1877" i="1" s="1"/>
  <c r="D6" i="1" a="1"/>
  <c r="D6" i="1" s="1"/>
  <c r="D1441" i="1" a="1"/>
  <c r="D1441" i="1" s="1"/>
  <c r="D1504" i="1" a="1"/>
  <c r="D1504" i="1" s="1"/>
  <c r="D673" i="1" a="1"/>
  <c r="D673" i="1" s="1"/>
  <c r="D77" i="1" a="1"/>
  <c r="D77" i="1" s="1"/>
  <c r="D1189" i="1" a="1"/>
  <c r="D1189" i="1" s="1"/>
  <c r="D1675" i="1" a="1"/>
  <c r="D1675" i="1" s="1"/>
  <c r="D1467" i="1" a="1"/>
  <c r="D1467" i="1" s="1"/>
  <c r="D3112" i="1" a="1"/>
  <c r="D3112" i="1" s="1"/>
  <c r="D1689" i="1" a="1"/>
  <c r="D1689" i="1" s="1"/>
  <c r="D2654" i="1" a="1"/>
  <c r="D2654" i="1" s="1"/>
  <c r="D1726" i="1" a="1"/>
  <c r="D1726" i="1" s="1"/>
  <c r="D1789" i="1" a="1"/>
  <c r="D1789" i="1" s="1"/>
  <c r="D3665" i="1" a="1"/>
  <c r="D3665" i="1" s="1"/>
  <c r="D512" i="1" a="1"/>
  <c r="D512" i="1" s="1"/>
  <c r="D1593" i="1" a="1"/>
  <c r="D1593" i="1" s="1"/>
  <c r="D3283" i="1" a="1"/>
  <c r="D3283" i="1" s="1"/>
  <c r="D2645" i="1" a="1"/>
  <c r="D2645" i="1" s="1"/>
  <c r="D2689" i="1" a="1"/>
  <c r="D2689" i="1" s="1"/>
  <c r="D556" i="1" a="1"/>
  <c r="D556" i="1" s="1"/>
  <c r="D2791" i="1" a="1"/>
  <c r="D2791" i="1" s="1"/>
  <c r="D821" i="1" a="1"/>
  <c r="D821" i="1" s="1"/>
  <c r="D1085" i="1" a="1"/>
  <c r="D1085" i="1" s="1"/>
  <c r="D2001" i="1" a="1"/>
  <c r="D2001" i="1" s="1"/>
  <c r="D255" i="1" a="1"/>
  <c r="D255" i="1" s="1"/>
  <c r="D664" i="1" a="1"/>
  <c r="D664" i="1" s="1"/>
  <c r="D2947" i="1" a="1"/>
  <c r="D2947" i="1" s="1"/>
  <c r="D1607" i="1" a="1"/>
  <c r="D1607" i="1" s="1"/>
  <c r="D52" i="1" a="1"/>
  <c r="D52" i="1" s="1"/>
  <c r="D1594" i="1" a="1"/>
  <c r="D1594" i="1" s="1"/>
  <c r="D1652" i="1" a="1"/>
  <c r="D1652" i="1" s="1"/>
  <c r="D1922" i="1" a="1"/>
  <c r="D1922" i="1" s="1"/>
  <c r="D538" i="1" a="1"/>
  <c r="D538" i="1" s="1"/>
  <c r="D307" i="1" a="1"/>
  <c r="D307" i="1" s="1"/>
  <c r="D267" i="1" a="1"/>
  <c r="D267" i="1" s="1"/>
  <c r="D540" i="1" a="1"/>
  <c r="D540" i="1" s="1"/>
  <c r="D2071" i="1" a="1"/>
  <c r="D2071" i="1" s="1"/>
  <c r="D1343" i="1" a="1"/>
  <c r="D1343" i="1" s="1"/>
  <c r="D1312" i="1" a="1"/>
  <c r="D1312" i="1" s="1"/>
  <c r="D314" i="1" a="1"/>
  <c r="D314" i="1" s="1"/>
  <c r="D3531" i="1" a="1"/>
  <c r="D3531" i="1" s="1"/>
  <c r="D542" i="1" a="1"/>
  <c r="D542" i="1" s="1"/>
  <c r="D1313" i="1" a="1"/>
  <c r="D1313" i="1" s="1"/>
  <c r="D3554" i="1" a="1"/>
  <c r="D3554" i="1" s="1"/>
  <c r="D2588" i="1" a="1"/>
  <c r="D2588" i="1" s="1"/>
  <c r="D575" i="1" a="1"/>
  <c r="D575" i="1" s="1"/>
  <c r="D368" i="1" a="1"/>
  <c r="D368" i="1" s="1"/>
  <c r="D682" i="1" a="1"/>
  <c r="D682" i="1" s="1"/>
  <c r="D374" i="1" a="1"/>
  <c r="D374" i="1" s="1"/>
  <c r="D102" i="1" a="1"/>
  <c r="D102" i="1" s="1"/>
  <c r="D199" i="1" a="1"/>
  <c r="D199" i="1" s="1"/>
  <c r="D491" i="1" a="1"/>
  <c r="D491" i="1" s="1"/>
  <c r="D3167" i="1" a="1"/>
  <c r="D3167" i="1" s="1"/>
  <c r="D3025" i="1" a="1"/>
  <c r="D3025" i="1" s="1"/>
  <c r="D581" i="1" a="1"/>
  <c r="D581" i="1" s="1"/>
  <c r="D3415" i="1" a="1"/>
  <c r="D3415" i="1" s="1"/>
  <c r="D122" i="1" a="1"/>
  <c r="D122" i="1" s="1"/>
  <c r="D2206" i="1" a="1"/>
  <c r="D2206" i="1" s="1"/>
  <c r="D3795" i="1" a="1"/>
  <c r="D3795" i="1" s="1"/>
  <c r="D658" i="1" a="1"/>
  <c r="D658" i="1" s="1"/>
  <c r="D3226" i="1" a="1"/>
  <c r="D3226" i="1" s="1"/>
  <c r="D370" i="1" a="1"/>
  <c r="D370" i="1" s="1"/>
  <c r="D3256" i="1" a="1"/>
  <c r="D3256" i="1" s="1"/>
  <c r="D3245" i="1" a="1"/>
  <c r="D3245" i="1" s="1"/>
  <c r="D3243" i="1" a="1"/>
  <c r="D3243" i="1" s="1"/>
  <c r="D3244" i="1" a="1"/>
  <c r="D3244" i="1" s="1"/>
  <c r="D3241" i="1" a="1"/>
  <c r="D3241" i="1" s="1"/>
  <c r="D3242" i="1" a="1"/>
  <c r="D3242" i="1" s="1"/>
  <c r="D3234" i="1" a="1"/>
  <c r="D3234" i="1" s="1"/>
  <c r="D3236" i="1" a="1"/>
  <c r="D3236" i="1" s="1"/>
  <c r="D3228" i="1" a="1"/>
  <c r="D3228" i="1" s="1"/>
  <c r="D1292" i="1" a="1"/>
  <c r="D1292" i="1" s="1"/>
  <c r="D2328" i="1" a="1"/>
  <c r="D2328" i="1" s="1"/>
  <c r="D2336" i="1" a="1"/>
  <c r="D2336" i="1" s="1"/>
  <c r="D2333" i="1" a="1"/>
  <c r="D2333" i="1" s="1"/>
  <c r="D2338" i="1" a="1"/>
  <c r="D2338" i="1" s="1"/>
  <c r="D2331" i="1" a="1"/>
  <c r="D2331" i="1" s="1"/>
  <c r="D2330" i="1" a="1"/>
  <c r="D2330" i="1" s="1"/>
  <c r="D2332" i="1" a="1"/>
  <c r="D2332" i="1" s="1"/>
  <c r="D2312" i="1" a="1"/>
  <c r="D2312" i="1" s="1"/>
  <c r="D1027" i="1" a="1"/>
  <c r="D1027" i="1" s="1"/>
  <c r="D3547" i="1" a="1"/>
  <c r="D3547" i="1" s="1"/>
  <c r="D3539" i="1" a="1"/>
  <c r="D3539" i="1" s="1"/>
  <c r="D3540" i="1" a="1"/>
  <c r="D3540" i="1" s="1"/>
  <c r="D3536" i="1" a="1"/>
  <c r="D3536" i="1" s="1"/>
  <c r="D3537" i="1" a="1"/>
  <c r="D3537" i="1" s="1"/>
  <c r="D3529" i="1" a="1"/>
  <c r="D3529" i="1" s="1"/>
  <c r="D3527" i="1" a="1"/>
  <c r="D3527" i="1" s="1"/>
  <c r="D3521" i="1" a="1"/>
  <c r="D3521" i="1" s="1"/>
  <c r="D3514" i="1" a="1"/>
  <c r="D3514" i="1" s="1"/>
  <c r="D3515" i="1" a="1"/>
  <c r="D3515" i="1" s="1"/>
  <c r="D214" i="1" a="1"/>
  <c r="D214" i="1" s="1"/>
  <c r="D2548" i="1" a="1"/>
  <c r="D2548" i="1" s="1"/>
  <c r="D3075" i="1" a="1"/>
  <c r="D3075" i="1" s="1"/>
  <c r="D1034" i="1" a="1"/>
  <c r="D1034" i="1" s="1"/>
  <c r="D1818" i="1" a="1"/>
  <c r="D1818" i="1" s="1"/>
  <c r="D444" i="1" a="1"/>
  <c r="D444" i="1" s="1"/>
  <c r="D442" i="1" a="1"/>
  <c r="D442" i="1" s="1"/>
  <c r="D1433" i="1" a="1"/>
  <c r="D1433" i="1" s="1"/>
  <c r="D2249" i="1" a="1"/>
  <c r="D2249" i="1" s="1"/>
  <c r="D1683" i="1" a="1"/>
  <c r="D1683" i="1" s="1"/>
  <c r="D1116" i="1" a="1"/>
  <c r="D1116" i="1" s="1"/>
  <c r="D1304" i="1" a="1"/>
  <c r="D1304" i="1" s="1"/>
  <c r="D3178" i="1" a="1"/>
  <c r="D3178" i="1" s="1"/>
  <c r="D859" i="1" a="1"/>
  <c r="D859" i="1" s="1"/>
  <c r="D1366" i="1" a="1"/>
  <c r="D1366" i="1" s="1"/>
  <c r="D2611" i="1" a="1"/>
  <c r="D2611" i="1" s="1"/>
  <c r="D1285" i="1" a="1"/>
  <c r="D1285" i="1" s="1"/>
  <c r="D141" i="1" a="1"/>
  <c r="D141" i="1" s="1"/>
  <c r="D1024" i="1" a="1"/>
  <c r="D1024" i="1" s="1"/>
  <c r="D1309" i="1" a="1"/>
  <c r="D1309" i="1" s="1"/>
  <c r="D996" i="1" a="1"/>
  <c r="D996" i="1" s="1"/>
  <c r="D249" i="1" a="1"/>
  <c r="D249" i="1" s="1"/>
  <c r="D66" i="1" a="1"/>
  <c r="D66" i="1" s="1"/>
  <c r="D23" i="1" a="1"/>
  <c r="D23" i="1" s="1"/>
  <c r="D1283" i="1" a="1"/>
  <c r="D1283" i="1" s="1"/>
  <c r="D3688" i="1" a="1"/>
  <c r="D3688" i="1" s="1"/>
  <c r="D3744" i="1" a="1"/>
  <c r="D3744" i="1" s="1"/>
  <c r="D848" i="1" a="1"/>
  <c r="D848" i="1" s="1"/>
  <c r="D1743" i="1" a="1"/>
  <c r="D1743" i="1" s="1"/>
  <c r="D331" i="1" a="1"/>
  <c r="D331" i="1" s="1"/>
  <c r="D2552" i="1" a="1"/>
  <c r="D2552" i="1" s="1"/>
  <c r="D3811" i="1" a="1"/>
  <c r="D3811" i="1" s="1"/>
  <c r="D2850" i="1" a="1"/>
  <c r="D2850" i="1" s="1"/>
  <c r="D719" i="1" a="1"/>
  <c r="D719" i="1" s="1"/>
  <c r="D2381" i="1" a="1"/>
  <c r="D2381" i="1" s="1"/>
  <c r="D992" i="1" a="1"/>
  <c r="D992" i="1" s="1"/>
  <c r="D1026" i="1" a="1"/>
  <c r="D1026" i="1" s="1"/>
  <c r="D3829" i="1" a="1"/>
  <c r="D3829" i="1" s="1"/>
  <c r="D1247" i="1" a="1"/>
  <c r="D1247" i="1" s="1"/>
  <c r="D1756" i="1" a="1"/>
  <c r="D1756" i="1" s="1"/>
  <c r="D1713" i="1" a="1"/>
  <c r="D1713" i="1" s="1"/>
  <c r="D2226" i="1" a="1"/>
  <c r="D2226" i="1" s="1"/>
  <c r="D2597" i="1" a="1"/>
  <c r="D2597" i="1" s="1"/>
  <c r="D1350" i="1" a="1"/>
  <c r="D1350" i="1" s="1"/>
  <c r="D1952" i="1" a="1"/>
  <c r="D1952" i="1" s="1"/>
  <c r="D3462" i="1" a="1"/>
  <c r="D3462" i="1" s="1"/>
  <c r="D3783" i="1" a="1"/>
  <c r="D3783" i="1" s="1"/>
  <c r="D3779" i="1" a="1"/>
  <c r="D3779" i="1" s="1"/>
  <c r="D1429" i="1" a="1"/>
  <c r="D1429" i="1" s="1"/>
  <c r="D3840" i="1" a="1"/>
  <c r="D3840" i="1" s="1"/>
  <c r="D2009" i="1" a="1"/>
  <c r="D2009" i="1" s="1"/>
  <c r="D3784" i="1" a="1"/>
  <c r="D3784" i="1" s="1"/>
  <c r="D3069" i="1" a="1"/>
  <c r="D3069" i="1" s="1"/>
  <c r="D1835" i="1" a="1"/>
  <c r="D1835" i="1" s="1"/>
  <c r="D1259" i="1" a="1"/>
  <c r="D1259" i="1" s="1"/>
  <c r="D3505" i="1" a="1"/>
  <c r="D3505" i="1" s="1"/>
  <c r="D1602" i="1" a="1"/>
  <c r="D1602" i="1" s="1"/>
  <c r="D1481" i="1" a="1"/>
  <c r="D1481" i="1" s="1"/>
  <c r="D2089" i="1" a="1"/>
  <c r="D2089" i="1" s="1"/>
  <c r="D3839" i="1" a="1"/>
  <c r="D3839" i="1" s="1"/>
  <c r="D993" i="1" a="1"/>
  <c r="D993" i="1" s="1"/>
  <c r="D1044" i="1" a="1"/>
  <c r="D1044" i="1" s="1"/>
  <c r="D1373" i="1" a="1"/>
  <c r="D1373" i="1" s="1"/>
  <c r="D1017" i="1" a="1"/>
  <c r="D1017" i="1" s="1"/>
  <c r="D70" i="1" a="1"/>
  <c r="D70" i="1" s="1"/>
  <c r="D3807" i="1" a="1"/>
  <c r="D3807" i="1" s="1"/>
  <c r="D103" i="1" a="1"/>
  <c r="D103" i="1" s="1"/>
  <c r="D577" i="1" a="1"/>
  <c r="D577" i="1" s="1"/>
  <c r="D1491" i="1" a="1"/>
  <c r="D1491" i="1" s="1"/>
  <c r="D829" i="1" a="1"/>
  <c r="D829" i="1" s="1"/>
  <c r="D561" i="1" a="1"/>
  <c r="D561" i="1" s="1"/>
  <c r="D329" i="1" a="1"/>
  <c r="D329" i="1" s="1"/>
  <c r="D650" i="1" a="1"/>
  <c r="D650" i="1" s="1"/>
  <c r="D3310" i="1" a="1"/>
  <c r="D3310" i="1" s="1"/>
  <c r="D497" i="1" a="1"/>
  <c r="D497" i="1" s="1"/>
  <c r="D1294" i="1" a="1"/>
  <c r="D1294" i="1" s="1"/>
  <c r="D2409" i="1" a="1"/>
  <c r="D2409" i="1" s="1"/>
  <c r="D3429" i="1" a="1"/>
  <c r="D3429" i="1" s="1"/>
  <c r="D3439" i="1" a="1"/>
  <c r="D3439" i="1" s="1"/>
  <c r="D2093" i="1" a="1"/>
  <c r="D2093" i="1" s="1"/>
  <c r="D3440" i="1" a="1"/>
  <c r="D3440" i="1" s="1"/>
  <c r="D411" i="1" a="1"/>
  <c r="D411" i="1" s="1"/>
  <c r="D1543" i="1" a="1"/>
  <c r="D1543" i="1" s="1"/>
  <c r="D2682" i="1" a="1"/>
  <c r="D2682" i="1" s="1"/>
  <c r="D568" i="1" a="1"/>
  <c r="D568" i="1" s="1"/>
  <c r="D3099" i="1" a="1"/>
  <c r="D3099" i="1" s="1"/>
  <c r="D1821" i="1" a="1"/>
  <c r="D1821" i="1" s="1"/>
  <c r="D3127" i="1" a="1"/>
  <c r="D3127" i="1" s="1"/>
  <c r="D621" i="1" a="1"/>
  <c r="D621" i="1" s="1"/>
  <c r="D2257" i="1" a="1"/>
  <c r="D2257" i="1" s="1"/>
  <c r="D2233" i="1" a="1"/>
  <c r="D2233" i="1" s="1"/>
  <c r="D1465" i="1" a="1"/>
  <c r="D1465" i="1" s="1"/>
  <c r="D2241" i="1" a="1"/>
  <c r="D2241" i="1" s="1"/>
  <c r="D1018" i="1" a="1"/>
  <c r="D1018" i="1" s="1"/>
  <c r="D1175" i="1" a="1"/>
  <c r="D1175" i="1" s="1"/>
  <c r="D580" i="1" a="1"/>
  <c r="D580" i="1" s="1"/>
  <c r="D589" i="1" a="1"/>
  <c r="D589" i="1" s="1"/>
  <c r="D16" i="1" a="1"/>
  <c r="D16" i="1" s="1"/>
  <c r="D2396" i="1" a="1"/>
  <c r="D2396" i="1" s="1"/>
  <c r="D1162" i="1" a="1"/>
  <c r="D1162" i="1" s="1"/>
  <c r="D1495" i="1" a="1"/>
  <c r="D1495" i="1" s="1"/>
  <c r="D417" i="1" a="1"/>
  <c r="D417" i="1" s="1"/>
  <c r="D1812" i="1" a="1"/>
  <c r="D1812" i="1" s="1"/>
  <c r="D3314" i="1" a="1"/>
  <c r="D3314" i="1" s="1"/>
  <c r="D2131" i="1" a="1"/>
  <c r="D2131" i="1" s="1"/>
  <c r="D685" i="1" a="1"/>
  <c r="D685" i="1" s="1"/>
  <c r="D1008" i="1" a="1"/>
  <c r="D1008" i="1" s="1"/>
  <c r="D36" i="1" a="1"/>
  <c r="D36" i="1" s="1"/>
  <c r="D37" i="1" a="1"/>
  <c r="D37" i="1" s="1"/>
  <c r="D1289" i="1" a="1"/>
  <c r="D1289" i="1" s="1"/>
  <c r="D2244" i="1" a="1"/>
  <c r="D2244" i="1" s="1"/>
  <c r="D2447" i="1" a="1"/>
  <c r="D2447" i="1" s="1"/>
  <c r="D880" i="1" a="1"/>
  <c r="D880" i="1" s="1"/>
  <c r="D2945" i="1" a="1"/>
  <c r="D2945" i="1" s="1"/>
  <c r="D1483" i="1" a="1"/>
  <c r="D1483" i="1" s="1"/>
  <c r="D803" i="1" a="1"/>
  <c r="D803" i="1" s="1"/>
  <c r="D2792" i="1" a="1"/>
  <c r="D2792" i="1" s="1"/>
  <c r="D3835" i="1" a="1"/>
  <c r="D3835" i="1" s="1"/>
  <c r="D3611" i="1" a="1"/>
  <c r="D3611" i="1" s="1"/>
  <c r="D3718" i="1" a="1"/>
  <c r="D3718" i="1" s="1"/>
  <c r="D3499" i="1" a="1"/>
  <c r="D3499" i="1" s="1"/>
  <c r="D1037" i="1" a="1"/>
  <c r="D1037" i="1" s="1"/>
  <c r="D3714" i="1" a="1"/>
  <c r="D3714" i="1" s="1"/>
  <c r="D3399" i="1" a="1"/>
  <c r="D3399" i="1" s="1"/>
  <c r="D3662" i="1" a="1"/>
  <c r="D3662" i="1" s="1"/>
  <c r="D3192" i="1" a="1"/>
  <c r="D3192" i="1" s="1"/>
  <c r="D3707" i="1" a="1"/>
  <c r="D3707" i="1" s="1"/>
  <c r="D3716" i="1" a="1"/>
  <c r="D3716" i="1" s="1"/>
  <c r="D3444" i="1" a="1"/>
  <c r="D3444" i="1" s="1"/>
  <c r="D2647" i="1" a="1"/>
  <c r="D2647" i="1" s="1"/>
  <c r="D3606" i="1" a="1"/>
  <c r="D3606" i="1" s="1"/>
  <c r="D3362" i="1" a="1"/>
  <c r="D3362" i="1" s="1"/>
  <c r="D3648" i="1" a="1"/>
  <c r="D3648" i="1" s="1"/>
  <c r="D3176" i="1" a="1"/>
  <c r="D3176" i="1" s="1"/>
  <c r="D1054" i="1" a="1"/>
  <c r="D1054" i="1" s="1"/>
  <c r="D3184" i="1" a="1"/>
  <c r="D3184" i="1" s="1"/>
  <c r="D3170" i="1" a="1"/>
  <c r="D3170" i="1" s="1"/>
  <c r="D3174" i="1" a="1"/>
  <c r="D3174" i="1" s="1"/>
  <c r="D3198" i="1" a="1"/>
  <c r="D3198" i="1" s="1"/>
  <c r="D3804" i="1" a="1"/>
  <c r="D3804" i="1" s="1"/>
  <c r="D1042" i="1" a="1"/>
  <c r="D1042" i="1" s="1"/>
  <c r="D1722" i="1" a="1"/>
  <c r="D1722" i="1" s="1"/>
  <c r="D3272" i="1" a="1"/>
  <c r="D3272" i="1" s="1"/>
  <c r="D955" i="1" a="1"/>
  <c r="D955" i="1" s="1"/>
  <c r="D151" i="1" a="1"/>
  <c r="D151" i="1" s="1"/>
  <c r="D521" i="1" a="1"/>
  <c r="D521" i="1" s="1"/>
  <c r="D308" i="1" a="1"/>
  <c r="D308" i="1" s="1"/>
  <c r="D291" i="1" a="1"/>
  <c r="D291" i="1" s="1"/>
  <c r="D560" i="1" a="1"/>
  <c r="D560" i="1" s="1"/>
  <c r="D544" i="1" a="1"/>
  <c r="D544" i="1" s="1"/>
  <c r="D392" i="1" a="1"/>
  <c r="D392" i="1" s="1"/>
  <c r="D1319" i="1" a="1"/>
  <c r="D1319" i="1" s="1"/>
  <c r="D2693" i="1" a="1"/>
  <c r="D2693" i="1" s="1"/>
  <c r="D1849" i="1" a="1"/>
  <c r="D1849" i="1" s="1"/>
  <c r="D1884" i="1" a="1"/>
  <c r="D1884" i="1" s="1"/>
  <c r="D248" i="1" a="1"/>
  <c r="D248" i="1" s="1"/>
  <c r="D286" i="1" a="1"/>
  <c r="D286" i="1" s="1"/>
  <c r="D2929" i="1" a="1"/>
  <c r="D2929" i="1" s="1"/>
  <c r="D1099" i="1" a="1"/>
  <c r="D1099" i="1" s="1"/>
  <c r="D1450" i="1" a="1"/>
  <c r="D1450" i="1" s="1"/>
  <c r="D1190" i="1" a="1"/>
  <c r="D1190" i="1" s="1"/>
  <c r="D2765" i="1" a="1"/>
  <c r="D2765" i="1" s="1"/>
  <c r="D3015" i="1" a="1"/>
  <c r="D3015" i="1" s="1"/>
  <c r="D3379" i="1" a="1"/>
  <c r="D3379" i="1" s="1"/>
  <c r="D3421" i="1" a="1"/>
  <c r="D3421" i="1" s="1"/>
  <c r="D3361" i="1" a="1"/>
  <c r="D3361" i="1" s="1"/>
  <c r="D2766" i="1" a="1"/>
  <c r="D2766" i="1" s="1"/>
  <c r="D3067" i="1" a="1"/>
  <c r="D3067" i="1" s="1"/>
  <c r="D3026" i="1" a="1"/>
  <c r="D3026" i="1" s="1"/>
  <c r="D425" i="1" a="1"/>
  <c r="D425" i="1" s="1"/>
  <c r="D3287" i="1" a="1"/>
  <c r="D3287" i="1" s="1"/>
  <c r="D2747" i="1" a="1"/>
  <c r="D2747" i="1" s="1"/>
  <c r="D2790" i="1" a="1"/>
  <c r="D2790" i="1" s="1"/>
  <c r="D3155" i="1" a="1"/>
  <c r="D3155" i="1" s="1"/>
  <c r="D3335" i="1" a="1"/>
  <c r="D3335" i="1" s="1"/>
  <c r="D3259" i="1" a="1"/>
  <c r="D3259" i="1" s="1"/>
  <c r="D3078" i="1" a="1"/>
  <c r="D3078" i="1" s="1"/>
  <c r="D3363" i="1" a="1"/>
  <c r="D3363" i="1" s="1"/>
  <c r="D3384" i="1" a="1"/>
  <c r="D3384" i="1" s="1"/>
  <c r="D327" i="1" a="1"/>
  <c r="D327" i="1" s="1"/>
  <c r="D3007" i="1" a="1"/>
  <c r="D3007" i="1" s="1"/>
  <c r="D3378" i="1" a="1"/>
  <c r="D3378" i="1" s="1"/>
  <c r="D2959" i="1" a="1"/>
  <c r="D2959" i="1" s="1"/>
  <c r="D177" i="1" a="1"/>
  <c r="D177" i="1" s="1"/>
  <c r="D2950" i="1" a="1"/>
  <c r="D2950" i="1" s="1"/>
  <c r="D3061" i="1" a="1"/>
  <c r="D3061" i="1" s="1"/>
  <c r="D2599" i="1" a="1"/>
  <c r="D2599" i="1" s="1"/>
  <c r="D2764" i="1" a="1"/>
  <c r="D2764" i="1" s="1"/>
  <c r="D2329" i="1" a="1"/>
  <c r="D2329" i="1" s="1"/>
  <c r="D2593" i="1" a="1"/>
  <c r="D2593" i="1" s="1"/>
  <c r="D2840" i="1" a="1"/>
  <c r="D2840" i="1" s="1"/>
  <c r="D3062" i="1" a="1"/>
  <c r="D3062" i="1" s="1"/>
  <c r="D2940" i="1" a="1"/>
  <c r="D2940" i="1" s="1"/>
  <c r="D2616" i="1" a="1"/>
  <c r="D2616" i="1" s="1"/>
  <c r="D905" i="1" a="1"/>
  <c r="D905" i="1" s="1"/>
  <c r="D1228" i="1" a="1"/>
  <c r="D1228" i="1" s="1"/>
  <c r="D1207" i="1" a="1"/>
  <c r="D1207" i="1" s="1"/>
  <c r="D1953" i="1" a="1"/>
  <c r="D1953" i="1" s="1"/>
  <c r="D25" i="1" a="1"/>
  <c r="D25" i="1" s="1"/>
  <c r="D1858" i="1" a="1"/>
  <c r="D1858" i="1" s="1"/>
  <c r="D1195" i="1" a="1"/>
  <c r="D1195" i="1" s="1"/>
  <c r="D862" i="1" a="1"/>
  <c r="D862" i="1" s="1"/>
  <c r="D1046" i="1" a="1"/>
  <c r="D1046" i="1" s="1"/>
  <c r="D1472" i="1" a="1"/>
  <c r="D1472" i="1" s="1"/>
  <c r="D1457" i="1" a="1"/>
  <c r="D1457" i="1" s="1"/>
  <c r="D1929" i="1" a="1"/>
  <c r="D1929" i="1" s="1"/>
  <c r="D1473" i="1" a="1"/>
  <c r="D1473" i="1" s="1"/>
  <c r="D1269" i="1" a="1"/>
  <c r="D1269" i="1" s="1"/>
  <c r="D2208" i="1" a="1"/>
  <c r="D2208" i="1" s="1"/>
  <c r="D142" i="1" a="1"/>
  <c r="D142" i="1" s="1"/>
  <c r="D1164" i="1" a="1"/>
  <c r="D1164" i="1" s="1"/>
  <c r="D1199" i="1" a="1"/>
  <c r="D1199" i="1" s="1"/>
  <c r="D1307" i="1" a="1"/>
  <c r="D1307" i="1" s="1"/>
  <c r="D1153" i="1" a="1"/>
  <c r="D1153" i="1" s="1"/>
  <c r="D1109" i="1" a="1"/>
  <c r="D1109" i="1" s="1"/>
  <c r="D1151" i="1" a="1"/>
  <c r="D1151" i="1" s="1"/>
  <c r="D1107" i="1" a="1"/>
  <c r="D1107" i="1" s="1"/>
  <c r="D1108" i="1" a="1"/>
  <c r="D1108" i="1" s="1"/>
  <c r="D1128" i="1" a="1"/>
  <c r="D1128" i="1" s="1"/>
  <c r="D617" i="1" a="1"/>
  <c r="D617" i="1" s="1"/>
  <c r="D3084" i="1" a="1"/>
  <c r="D3084" i="1" s="1"/>
  <c r="D1306" i="1" a="1"/>
  <c r="D1306" i="1" s="1"/>
  <c r="D1684" i="1" a="1"/>
  <c r="D1684" i="1" s="1"/>
  <c r="D1956" i="1" a="1"/>
  <c r="D1956" i="1" s="1"/>
  <c r="D1973" i="1" a="1"/>
  <c r="D1973" i="1" s="1"/>
  <c r="D832" i="1" a="1"/>
  <c r="D832" i="1" s="1"/>
  <c r="D2023" i="1" a="1"/>
  <c r="D2023" i="1" s="1"/>
  <c r="D2759" i="1" a="1"/>
  <c r="D2759" i="1" s="1"/>
  <c r="D904" i="1" a="1"/>
  <c r="D904" i="1" s="1"/>
  <c r="D1210" i="1" a="1"/>
  <c r="D1210" i="1" s="1"/>
  <c r="D1227" i="1" a="1"/>
  <c r="D1227" i="1" s="1"/>
  <c r="D2583" i="1" a="1"/>
  <c r="D2583" i="1" s="1"/>
  <c r="D925" i="1" a="1"/>
  <c r="D925" i="1" s="1"/>
  <c r="D959" i="1" a="1"/>
  <c r="D959" i="1" s="1"/>
  <c r="D950" i="1" a="1"/>
  <c r="D950" i="1" s="1"/>
  <c r="D2569" i="1" a="1"/>
  <c r="D2569" i="1" s="1"/>
  <c r="D298" i="1" a="1"/>
  <c r="D298" i="1" s="1"/>
  <c r="D2826" i="1" a="1"/>
  <c r="D2826" i="1" s="1"/>
  <c r="D2284" i="1" a="1"/>
  <c r="D2284" i="1" s="1"/>
  <c r="D181" i="1" a="1"/>
  <c r="D181" i="1" s="1"/>
  <c r="D2576" i="1" a="1"/>
  <c r="D2576" i="1" s="1"/>
  <c r="D1188" i="1" a="1"/>
  <c r="D1188" i="1" s="1"/>
  <c r="D3394" i="1" a="1"/>
  <c r="D3394" i="1" s="1"/>
  <c r="D3388" i="1" a="1"/>
  <c r="D3388" i="1" s="1"/>
  <c r="D3403" i="1" a="1"/>
  <c r="D3403" i="1" s="1"/>
  <c r="D1824" i="1" a="1"/>
  <c r="D1824" i="1" s="1"/>
  <c r="D948" i="1" a="1"/>
  <c r="D948" i="1" s="1"/>
  <c r="D3401" i="1" a="1"/>
  <c r="D3401" i="1" s="1"/>
  <c r="D2993" i="1" a="1"/>
  <c r="D2993" i="1" s="1"/>
  <c r="D2246" i="1" a="1"/>
  <c r="D2246" i="1" s="1"/>
  <c r="D239" i="1" a="1"/>
  <c r="D239" i="1" s="1"/>
  <c r="D225" i="1" a="1"/>
  <c r="D225" i="1" s="1"/>
  <c r="D400" i="1" a="1"/>
  <c r="D400" i="1" s="1"/>
  <c r="D412" i="1" a="1"/>
  <c r="D412" i="1" s="1"/>
  <c r="D342" i="1" a="1"/>
  <c r="D342" i="1" s="1"/>
  <c r="D89" i="1" a="1"/>
  <c r="D89" i="1" s="1"/>
  <c r="D456" i="1" a="1"/>
  <c r="D456" i="1" s="1"/>
  <c r="D31" i="1" a="1"/>
  <c r="D31" i="1" s="1"/>
  <c r="D1101" i="1" a="1"/>
  <c r="D1101" i="1" s="1"/>
  <c r="D742" i="1" a="1"/>
  <c r="D742" i="1" s="1"/>
  <c r="D39" i="1" a="1"/>
  <c r="D39" i="1" s="1"/>
  <c r="D1914" i="1" a="1"/>
  <c r="D1914" i="1" s="1"/>
  <c r="D210" i="1" a="1"/>
  <c r="D210" i="1" s="1"/>
  <c r="D233" i="1" a="1"/>
  <c r="D233" i="1" s="1"/>
  <c r="D246" i="1" a="1"/>
  <c r="D246" i="1" s="1"/>
  <c r="D1184" i="1" a="1"/>
  <c r="D1184" i="1" s="1"/>
  <c r="D440" i="1" a="1"/>
  <c r="D440" i="1" s="1"/>
  <c r="D154" i="1" a="1"/>
  <c r="D154" i="1" s="1"/>
  <c r="D1987" i="1" a="1"/>
  <c r="D1987" i="1" s="1"/>
  <c r="D1655" i="1" a="1"/>
  <c r="D1655" i="1" s="1"/>
  <c r="D767" i="1" a="1"/>
  <c r="D767" i="1" s="1"/>
  <c r="D1841" i="1" a="1"/>
  <c r="D1841" i="1" s="1"/>
  <c r="D1004" i="1" a="1"/>
  <c r="D1004" i="1" s="1"/>
  <c r="D981" i="1" a="1"/>
  <c r="D981" i="1" s="1"/>
  <c r="D111" i="1" a="1"/>
  <c r="D111" i="1" s="1"/>
  <c r="D2550" i="1" a="1"/>
  <c r="D2550" i="1" s="1"/>
  <c r="D1768" i="1" a="1"/>
  <c r="D1768" i="1" s="1"/>
  <c r="D1671" i="1" a="1"/>
  <c r="D1671" i="1" s="1"/>
  <c r="D1155" i="1" a="1"/>
  <c r="D1155" i="1" s="1"/>
  <c r="D1288" i="1" a="1"/>
  <c r="D1288" i="1" s="1"/>
  <c r="D2711" i="1" a="1"/>
  <c r="D2711" i="1" s="1"/>
  <c r="D1361" i="1" a="1"/>
  <c r="D1361" i="1" s="1"/>
  <c r="D1437" i="1" a="1"/>
  <c r="D1437" i="1" s="1"/>
  <c r="D2628" i="1" a="1"/>
  <c r="D2628" i="1" s="1"/>
  <c r="D1176" i="1" a="1"/>
  <c r="D1176" i="1" s="1"/>
  <c r="D1152" i="1" a="1"/>
  <c r="D1152" i="1" s="1"/>
  <c r="D466" i="1" a="1"/>
  <c r="D466" i="1" s="1"/>
  <c r="D322" i="1" a="1"/>
  <c r="D322" i="1" s="1"/>
  <c r="D2084" i="1" a="1"/>
  <c r="D2084" i="1" s="1"/>
  <c r="D2252" i="1" a="1"/>
  <c r="D2252" i="1" s="1"/>
  <c r="D534" i="1" a="1"/>
  <c r="D534" i="1" s="1"/>
  <c r="D3054" i="1" a="1"/>
  <c r="D3054" i="1" s="1"/>
  <c r="D3126" i="1" a="1"/>
  <c r="D3126" i="1" s="1"/>
  <c r="D3442" i="1" a="1"/>
  <c r="D3442" i="1" s="1"/>
  <c r="D805" i="1" a="1"/>
  <c r="D805" i="1" s="1"/>
  <c r="D429" i="1" a="1"/>
  <c r="D429" i="1" s="1"/>
  <c r="D159" i="1" a="1"/>
  <c r="D159" i="1" s="1"/>
  <c r="D2064" i="1" a="1"/>
  <c r="D2064" i="1" s="1"/>
  <c r="D2606" i="1" a="1"/>
  <c r="D2606" i="1" s="1"/>
  <c r="D381" i="1" a="1"/>
  <c r="D381" i="1" s="1"/>
  <c r="D3441" i="1" a="1"/>
  <c r="D3441" i="1" s="1"/>
  <c r="D3475" i="1" a="1"/>
  <c r="D3475" i="1" s="1"/>
  <c r="D2618" i="1" a="1"/>
  <c r="D2618" i="1" s="1"/>
  <c r="D2898" i="1" a="1"/>
  <c r="D2898" i="1" s="1"/>
  <c r="D3810" i="1" a="1"/>
  <c r="D3810" i="1" s="1"/>
  <c r="D352" i="1" a="1"/>
  <c r="D352" i="1" s="1"/>
  <c r="D1160" i="1" a="1"/>
  <c r="D1160" i="1" s="1"/>
  <c r="D648" i="1" a="1"/>
  <c r="D648" i="1" s="1"/>
  <c r="D1451" i="1" a="1"/>
  <c r="D1451" i="1" s="1"/>
  <c r="D1852" i="1" a="1"/>
  <c r="D1852" i="1" s="1"/>
  <c r="D1064" i="1" a="1"/>
  <c r="D1064" i="1" s="1"/>
  <c r="D3173" i="1" a="1"/>
  <c r="D3173" i="1" s="1"/>
  <c r="D262" i="1" a="1"/>
  <c r="D262" i="1" s="1"/>
  <c r="D684" i="1" a="1"/>
  <c r="D684" i="1" s="1"/>
  <c r="D224" i="1" a="1"/>
  <c r="D224" i="1" s="1"/>
  <c r="D1045" i="1" a="1"/>
  <c r="D1045" i="1" s="1"/>
  <c r="D377" i="1" a="1"/>
  <c r="D377" i="1" s="1"/>
  <c r="D994" i="1" a="1"/>
  <c r="D994" i="1" s="1"/>
  <c r="D1066" i="1" a="1"/>
  <c r="D1066" i="1" s="1"/>
  <c r="D109" i="1" a="1"/>
  <c r="D109" i="1" s="1"/>
  <c r="D2777" i="1" a="1"/>
  <c r="D2777" i="1" s="1"/>
  <c r="D3128" i="1" a="1"/>
  <c r="D3128" i="1" s="1"/>
  <c r="D2774" i="1" a="1"/>
  <c r="D2774" i="1" s="1"/>
  <c r="D1149" i="1" a="1"/>
  <c r="D1149" i="1" s="1"/>
  <c r="D1154" i="1" a="1"/>
  <c r="D1154" i="1" s="1"/>
  <c r="D1424" i="1" a="1"/>
  <c r="D1424" i="1" s="1"/>
  <c r="D2534" i="1" a="1"/>
  <c r="D2534" i="1" s="1"/>
  <c r="D973" i="1" a="1"/>
  <c r="D973" i="1" s="1"/>
  <c r="D2465" i="1" a="1"/>
  <c r="D2465" i="1" s="1"/>
  <c r="D1829" i="1" a="1"/>
  <c r="D1829" i="1" s="1"/>
  <c r="D2" i="1" a="1"/>
  <c r="D2" i="1" s="1"/>
  <c r="D2535" i="1" a="1"/>
  <c r="D2535" i="1" s="1"/>
  <c r="D299" i="1" a="1"/>
  <c r="D299" i="1" s="1"/>
  <c r="D1875" i="1" a="1"/>
  <c r="D1875" i="1" s="1"/>
  <c r="D2497" i="1" a="1"/>
  <c r="D2497" i="1" s="1"/>
  <c r="D2140" i="1" a="1"/>
  <c r="D2140" i="1" s="1"/>
  <c r="D735" i="1" a="1"/>
  <c r="D735" i="1" s="1"/>
  <c r="D2341" i="1" a="1"/>
  <c r="D2341" i="1" s="1"/>
  <c r="D1260" i="1" a="1"/>
  <c r="D1260" i="1" s="1"/>
  <c r="D2353" i="1" a="1"/>
  <c r="D2353" i="1" s="1"/>
  <c r="D409" i="1" a="1"/>
  <c r="D409" i="1" s="1"/>
  <c r="D317" i="1" a="1"/>
  <c r="D317" i="1" s="1"/>
  <c r="D452" i="1" a="1"/>
  <c r="D452" i="1" s="1"/>
  <c r="D918" i="1" a="1"/>
  <c r="D918" i="1" s="1"/>
  <c r="D363" i="1" a="1"/>
  <c r="D363" i="1" s="1"/>
  <c r="D247" i="1" a="1"/>
  <c r="D247" i="1" s="1"/>
  <c r="D264" i="1" a="1"/>
  <c r="D264" i="1" s="1"/>
  <c r="D3216" i="1" a="1"/>
  <c r="D3216" i="1" s="1"/>
  <c r="D2970" i="1" a="1"/>
  <c r="D2970" i="1" s="1"/>
  <c r="P351" i="1" a="1"/>
  <c r="P351" i="1" s="1"/>
  <c r="O351" i="1" a="1"/>
  <c r="O351" i="1" s="1"/>
  <c r="P158" i="1" a="1"/>
  <c r="P158" i="1" s="1"/>
  <c r="O158" i="1" a="1"/>
  <c r="O158" i="1" s="1"/>
  <c r="P3334" i="1" a="1"/>
  <c r="P3334" i="1" s="1"/>
  <c r="O3334" i="1" a="1"/>
  <c r="O3334" i="1" s="1"/>
  <c r="P3331" i="1" a="1"/>
  <c r="P3331" i="1" s="1"/>
  <c r="O3331" i="1" a="1"/>
  <c r="O3331" i="1" s="1"/>
  <c r="P3315" i="1" a="1"/>
  <c r="P3315" i="1" s="1"/>
  <c r="O3315" i="1" a="1"/>
  <c r="O3315" i="1" s="1"/>
  <c r="P700" i="1" a="1"/>
  <c r="P700" i="1" s="1"/>
  <c r="O700" i="1" a="1"/>
  <c r="O700" i="1" s="1"/>
  <c r="P330" i="1" a="1"/>
  <c r="P330" i="1" s="1"/>
  <c r="O330" i="1" a="1"/>
  <c r="O330" i="1" s="1"/>
  <c r="P930" i="1" a="1"/>
  <c r="P930" i="1" s="1"/>
  <c r="O930" i="1" a="1"/>
  <c r="O930" i="1" s="1"/>
  <c r="P2738" i="1" a="1"/>
  <c r="P2738" i="1" s="1"/>
  <c r="O2738" i="1" a="1"/>
  <c r="O2738" i="1" s="1"/>
  <c r="P1674" i="1" a="1"/>
  <c r="P1674" i="1" s="1"/>
  <c r="O1674" i="1" a="1"/>
  <c r="O1674" i="1" s="1"/>
  <c r="P3424" i="1" a="1"/>
  <c r="P3424" i="1" s="1"/>
  <c r="O3424" i="1" a="1"/>
  <c r="O3424" i="1" s="1"/>
  <c r="P933" i="1" a="1"/>
  <c r="P933" i="1" s="1"/>
  <c r="O933" i="1" a="1"/>
  <c r="O933" i="1" s="1"/>
  <c r="P968" i="1" a="1"/>
  <c r="P968" i="1" s="1"/>
  <c r="O968" i="1" a="1"/>
  <c r="O968" i="1" s="1"/>
  <c r="P926" i="1" a="1"/>
  <c r="P926" i="1" s="1"/>
  <c r="O926" i="1" a="1"/>
  <c r="O926" i="1" s="1"/>
  <c r="P970" i="1" a="1"/>
  <c r="P970" i="1" s="1"/>
  <c r="O970" i="1" a="1"/>
  <c r="O970" i="1" s="1"/>
  <c r="P916" i="1" a="1"/>
  <c r="P916" i="1" s="1"/>
  <c r="O916" i="1" a="1"/>
  <c r="O916" i="1" s="1"/>
  <c r="P178" i="1" a="1"/>
  <c r="P178" i="1" s="1"/>
  <c r="O178" i="1" a="1"/>
  <c r="O178" i="1" s="1"/>
  <c r="P1110" i="1" a="1"/>
  <c r="P1110" i="1" s="1"/>
  <c r="O1110" i="1" a="1"/>
  <c r="O1110" i="1" s="1"/>
  <c r="P376" i="1" a="1"/>
  <c r="P376" i="1" s="1"/>
  <c r="O376" i="1" a="1"/>
  <c r="O376" i="1" s="1"/>
  <c r="P963" i="1" a="1"/>
  <c r="P963" i="1" s="1"/>
  <c r="O963" i="1" a="1"/>
  <c r="O963" i="1" s="1"/>
  <c r="P1842" i="1" a="1"/>
  <c r="P1842" i="1" s="1"/>
  <c r="O1842" i="1" a="1"/>
  <c r="O1842" i="1" s="1"/>
  <c r="P962" i="1" a="1"/>
  <c r="P962" i="1" s="1"/>
  <c r="O962" i="1" a="1"/>
  <c r="O962" i="1" s="1"/>
  <c r="P917" i="1" a="1"/>
  <c r="P917" i="1" s="1"/>
  <c r="O917" i="1" a="1"/>
  <c r="O917" i="1" s="1"/>
  <c r="P2007" i="1" a="1"/>
  <c r="P2007" i="1" s="1"/>
  <c r="O2007" i="1" a="1"/>
  <c r="O2007" i="1" s="1"/>
  <c r="P1338" i="1" a="1"/>
  <c r="P1338" i="1" s="1"/>
  <c r="O1338" i="1" a="1"/>
  <c r="O1338" i="1" s="1"/>
  <c r="P85" i="1" a="1"/>
  <c r="P85" i="1" s="1"/>
  <c r="O85" i="1" a="1"/>
  <c r="O85" i="1" s="1"/>
  <c r="P531" i="1" a="1"/>
  <c r="P531" i="1" s="1"/>
  <c r="O531" i="1" a="1"/>
  <c r="O531" i="1" s="1"/>
  <c r="P284" i="1" a="1"/>
  <c r="P284" i="1" s="1"/>
  <c r="O284" i="1" a="1"/>
  <c r="O284" i="1" s="1"/>
  <c r="P635" i="1" a="1"/>
  <c r="P635" i="1" s="1"/>
  <c r="O635" i="1" a="1"/>
  <c r="O635" i="1" s="1"/>
  <c r="P390" i="1" a="1"/>
  <c r="P390" i="1" s="1"/>
  <c r="O390" i="1" a="1"/>
  <c r="O390" i="1" s="1"/>
  <c r="P2197" i="1" a="1"/>
  <c r="P2197" i="1" s="1"/>
  <c r="O2197" i="1" a="1"/>
  <c r="O2197" i="1" s="1"/>
  <c r="P2808" i="1" a="1"/>
  <c r="P2808" i="1" s="1"/>
  <c r="O2808" i="1" a="1"/>
  <c r="O2808" i="1" s="1"/>
  <c r="P186" i="1" a="1"/>
  <c r="P186" i="1" s="1"/>
  <c r="O186" i="1" a="1"/>
  <c r="O186" i="1" s="1"/>
  <c r="P646" i="1" a="1"/>
  <c r="P646" i="1" s="1"/>
  <c r="O646" i="1" a="1"/>
  <c r="O646" i="1" s="1"/>
  <c r="P258" i="1" a="1"/>
  <c r="P258" i="1" s="1"/>
  <c r="O258" i="1" a="1"/>
  <c r="O258" i="1" s="1"/>
  <c r="P2196" i="1" a="1"/>
  <c r="P2196" i="1" s="1"/>
  <c r="O2196" i="1" a="1"/>
  <c r="O2196" i="1" s="1"/>
  <c r="P2474" i="1" a="1"/>
  <c r="P2474" i="1" s="1"/>
  <c r="O2474" i="1" a="1"/>
  <c r="O2474" i="1" s="1"/>
  <c r="P157" i="1" a="1"/>
  <c r="P157" i="1" s="1"/>
  <c r="O157" i="1" a="1"/>
  <c r="O157" i="1" s="1"/>
  <c r="P1940" i="1" a="1"/>
  <c r="P1940" i="1" s="1"/>
  <c r="O1940" i="1" a="1"/>
  <c r="O1940" i="1" s="1"/>
  <c r="P228" i="1" a="1"/>
  <c r="P228" i="1" s="1"/>
  <c r="O228" i="1" a="1"/>
  <c r="O228" i="1" s="1"/>
  <c r="P1949" i="1" a="1"/>
  <c r="P1949" i="1" s="1"/>
  <c r="O1949" i="1" a="1"/>
  <c r="O1949" i="1" s="1"/>
  <c r="P2978" i="1" a="1"/>
  <c r="P2978" i="1" s="1"/>
  <c r="O2978" i="1" a="1"/>
  <c r="O2978" i="1" s="1"/>
  <c r="P628" i="1" a="1"/>
  <c r="P628" i="1" s="1"/>
  <c r="O628" i="1" a="1"/>
  <c r="O628" i="1" s="1"/>
  <c r="P511" i="1" a="1"/>
  <c r="P511" i="1" s="1"/>
  <c r="O511" i="1" a="1"/>
  <c r="O511" i="1" s="1"/>
  <c r="P548" i="1" a="1"/>
  <c r="P548" i="1" s="1"/>
  <c r="O548" i="1" a="1"/>
  <c r="O548" i="1" s="1"/>
  <c r="P465" i="1" a="1"/>
  <c r="P465" i="1" s="1"/>
  <c r="O465" i="1" a="1"/>
  <c r="O465" i="1" s="1"/>
  <c r="P74" i="1" a="1"/>
  <c r="P74" i="1" s="1"/>
  <c r="O74" i="1" a="1"/>
  <c r="O74" i="1" s="1"/>
  <c r="P334" i="1" a="1"/>
  <c r="P334" i="1" s="1"/>
  <c r="O334" i="1" a="1"/>
  <c r="O334" i="1" s="1"/>
  <c r="P1464" i="1" a="1"/>
  <c r="P1464" i="1" s="1"/>
  <c r="O1464" i="1" a="1"/>
  <c r="O1464" i="1" s="1"/>
  <c r="P147" i="1" a="1"/>
  <c r="P147" i="1" s="1"/>
  <c r="O147" i="1" a="1"/>
  <c r="O147" i="1" s="1"/>
  <c r="P2223" i="1" a="1"/>
  <c r="P2223" i="1" s="1"/>
  <c r="O2223" i="1" a="1"/>
  <c r="O2223" i="1" s="1"/>
  <c r="P1575" i="1" a="1"/>
  <c r="P1575" i="1" s="1"/>
  <c r="O1575" i="1" a="1"/>
  <c r="O1575" i="1" s="1"/>
  <c r="P235" i="1" a="1"/>
  <c r="P235" i="1" s="1"/>
  <c r="O235" i="1" a="1"/>
  <c r="O235" i="1" s="1"/>
  <c r="P3660" i="1" a="1"/>
  <c r="P3660" i="1" s="1"/>
  <c r="O3660" i="1" a="1"/>
  <c r="O3660" i="1" s="1"/>
  <c r="P704" i="1" a="1"/>
  <c r="P704" i="1" s="1"/>
  <c r="O704" i="1" a="1"/>
  <c r="O704" i="1" s="1"/>
  <c r="P1050" i="1" a="1"/>
  <c r="P1050" i="1" s="1"/>
  <c r="O1050" i="1" a="1"/>
  <c r="O1050" i="1" s="1"/>
  <c r="P3576" i="1" a="1"/>
  <c r="P3576" i="1" s="1"/>
  <c r="O3576" i="1" a="1"/>
  <c r="O3576" i="1" s="1"/>
  <c r="P3450" i="1" a="1"/>
  <c r="P3450" i="1" s="1"/>
  <c r="O3450" i="1" a="1"/>
  <c r="O3450" i="1" s="1"/>
  <c r="P3735" i="1" a="1"/>
  <c r="P3735" i="1" s="1"/>
  <c r="O3735" i="1" a="1"/>
  <c r="O3735" i="1" s="1"/>
  <c r="P3737" i="1" a="1"/>
  <c r="P3737" i="1" s="1"/>
  <c r="O3737" i="1" a="1"/>
  <c r="O3737" i="1" s="1"/>
  <c r="P2962" i="1" a="1"/>
  <c r="P2962" i="1" s="1"/>
  <c r="O2962" i="1" a="1"/>
  <c r="O2962" i="1" s="1"/>
  <c r="P1031" i="1" a="1"/>
  <c r="P1031" i="1" s="1"/>
  <c r="O1031" i="1" a="1"/>
  <c r="O1031" i="1" s="1"/>
  <c r="P2736" i="1" a="1"/>
  <c r="P2736" i="1" s="1"/>
  <c r="O2736" i="1" a="1"/>
  <c r="O2736" i="1" s="1"/>
  <c r="P2718" i="1" a="1"/>
  <c r="P2718" i="1" s="1"/>
  <c r="O2718" i="1" a="1"/>
  <c r="O2718" i="1" s="1"/>
  <c r="P931" i="1" a="1"/>
  <c r="P931" i="1" s="1"/>
  <c r="O931" i="1" a="1"/>
  <c r="O931" i="1" s="1"/>
  <c r="P903" i="1" a="1"/>
  <c r="P903" i="1" s="1"/>
  <c r="O903" i="1" a="1"/>
  <c r="O903" i="1" s="1"/>
  <c r="P3656" i="1" a="1"/>
  <c r="P3656" i="1" s="1"/>
  <c r="O3656" i="1" a="1"/>
  <c r="O3656" i="1" s="1"/>
  <c r="P1007" i="1" a="1"/>
  <c r="P1007" i="1" s="1"/>
  <c r="O1007" i="1" a="1"/>
  <c r="O1007" i="1" s="1"/>
  <c r="P2228" i="1" a="1"/>
  <c r="P2228" i="1" s="1"/>
  <c r="O2228" i="1" a="1"/>
  <c r="O2228" i="1" s="1"/>
  <c r="P2719" i="1" a="1"/>
  <c r="P2719" i="1" s="1"/>
  <c r="O2719" i="1" a="1"/>
  <c r="O2719" i="1" s="1"/>
  <c r="P3743" i="1" a="1"/>
  <c r="P3743" i="1" s="1"/>
  <c r="O3743" i="1" a="1"/>
  <c r="O3743" i="1" s="1"/>
  <c r="P2580" i="1" a="1"/>
  <c r="P2580" i="1" s="1"/>
  <c r="O2580" i="1" a="1"/>
  <c r="O2580" i="1" s="1"/>
  <c r="P2780" i="1" a="1"/>
  <c r="P2780" i="1" s="1"/>
  <c r="O2780" i="1" a="1"/>
  <c r="O2780" i="1" s="1"/>
  <c r="P2536" i="1" a="1"/>
  <c r="P2536" i="1" s="1"/>
  <c r="O2536" i="1" a="1"/>
  <c r="O2536" i="1" s="1"/>
  <c r="P3012" i="1" a="1"/>
  <c r="P3012" i="1" s="1"/>
  <c r="O3012" i="1" a="1"/>
  <c r="O3012" i="1" s="1"/>
  <c r="P2909" i="1" a="1"/>
  <c r="P2909" i="1" s="1"/>
  <c r="O2909" i="1" a="1"/>
  <c r="O2909" i="1" s="1"/>
  <c r="P2837" i="1" a="1"/>
  <c r="P2837" i="1" s="1"/>
  <c r="O2837" i="1" a="1"/>
  <c r="O2837" i="1" s="1"/>
  <c r="P730" i="1" a="1"/>
  <c r="P730" i="1" s="1"/>
  <c r="O730" i="1" a="1"/>
  <c r="O730" i="1" s="1"/>
  <c r="P2734" i="1" a="1"/>
  <c r="P2734" i="1" s="1"/>
  <c r="O2734" i="1" a="1"/>
  <c r="O2734" i="1" s="1"/>
  <c r="P2710" i="1" a="1"/>
  <c r="P2710" i="1" s="1"/>
  <c r="O2710" i="1" a="1"/>
  <c r="O2710" i="1" s="1"/>
  <c r="P1572" i="1" a="1"/>
  <c r="P1572" i="1" s="1"/>
  <c r="O1572" i="1" a="1"/>
  <c r="O1572" i="1" s="1"/>
  <c r="P208" i="1" a="1"/>
  <c r="P208" i="1" s="1"/>
  <c r="O208" i="1" a="1"/>
  <c r="O208" i="1" s="1"/>
  <c r="P2981" i="1" a="1"/>
  <c r="P2981" i="1" s="1"/>
  <c r="O2981" i="1" a="1"/>
  <c r="O2981" i="1" s="1"/>
  <c r="P588" i="1" a="1"/>
  <c r="P588" i="1" s="1"/>
  <c r="O588" i="1" a="1"/>
  <c r="O588" i="1" s="1"/>
  <c r="P1395" i="1" a="1"/>
  <c r="P1395" i="1" s="1"/>
  <c r="O1395" i="1" a="1"/>
  <c r="O1395" i="1" s="1"/>
  <c r="P2690" i="1" a="1"/>
  <c r="P2690" i="1" s="1"/>
  <c r="O2690" i="1" a="1"/>
  <c r="O2690" i="1" s="1"/>
  <c r="P2125" i="1" a="1"/>
  <c r="P2125" i="1" s="1"/>
  <c r="O2125" i="1" a="1"/>
  <c r="O2125" i="1" s="1"/>
  <c r="P1120" i="1" a="1"/>
  <c r="P1120" i="1" s="1"/>
  <c r="O1120" i="1" a="1"/>
  <c r="O1120" i="1" s="1"/>
  <c r="P2604" i="1" a="1"/>
  <c r="P2604" i="1" s="1"/>
  <c r="O2604" i="1" a="1"/>
  <c r="O2604" i="1" s="1"/>
  <c r="P3787" i="1" a="1"/>
  <c r="P3787" i="1" s="1"/>
  <c r="O3787" i="1" a="1"/>
  <c r="O3787" i="1" s="1"/>
  <c r="P192" i="1" a="1"/>
  <c r="P192" i="1" s="1"/>
  <c r="O192" i="1" a="1"/>
  <c r="O192" i="1" s="1"/>
  <c r="P733" i="1" a="1"/>
  <c r="P733" i="1" s="1"/>
  <c r="O733" i="1" a="1"/>
  <c r="O733" i="1" s="1"/>
  <c r="P2707" i="1" a="1"/>
  <c r="P2707" i="1" s="1"/>
  <c r="O2707" i="1" a="1"/>
  <c r="O2707" i="1" s="1"/>
  <c r="P741" i="1" a="1"/>
  <c r="P741" i="1" s="1"/>
  <c r="O741" i="1" a="1"/>
  <c r="O741" i="1" s="1"/>
  <c r="P203" i="1" a="1"/>
  <c r="P203" i="1" s="1"/>
  <c r="O203" i="1" a="1"/>
  <c r="O203" i="1" s="1"/>
  <c r="P2519" i="1" a="1"/>
  <c r="P2519" i="1" s="1"/>
  <c r="O2519" i="1" a="1"/>
  <c r="O2519" i="1" s="1"/>
  <c r="P98" i="1" a="1"/>
  <c r="P98" i="1" s="1"/>
  <c r="O98" i="1" a="1"/>
  <c r="O98" i="1" s="1"/>
  <c r="P2741" i="1" a="1"/>
  <c r="P2741" i="1" s="1"/>
  <c r="O2741" i="1" a="1"/>
  <c r="O2741" i="1" s="1"/>
  <c r="P3003" i="1" a="1"/>
  <c r="P3003" i="1" s="1"/>
  <c r="O3003" i="1" a="1"/>
  <c r="O3003" i="1" s="1"/>
  <c r="P3013" i="1" a="1"/>
  <c r="P3013" i="1" s="1"/>
  <c r="O3013" i="1" a="1"/>
  <c r="O3013" i="1" s="1"/>
  <c r="P2612" i="1" a="1"/>
  <c r="P2612" i="1" s="1"/>
  <c r="O2612" i="1" a="1"/>
  <c r="O2612" i="1" s="1"/>
  <c r="P758" i="1" a="1"/>
  <c r="P758" i="1" s="1"/>
  <c r="O758" i="1" a="1"/>
  <c r="O758" i="1" s="1"/>
  <c r="P785" i="1" a="1"/>
  <c r="P785" i="1" s="1"/>
  <c r="O785" i="1" a="1"/>
  <c r="O785" i="1" s="1"/>
  <c r="P3645" i="1" a="1"/>
  <c r="P3645" i="1" s="1"/>
  <c r="O3645" i="1" a="1"/>
  <c r="O3645" i="1" s="1"/>
  <c r="P3627" i="1" a="1"/>
  <c r="P3627" i="1" s="1"/>
  <c r="O3627" i="1" a="1"/>
  <c r="O3627" i="1" s="1"/>
  <c r="P3638" i="1" a="1"/>
  <c r="P3638" i="1" s="1"/>
  <c r="O3638" i="1" a="1"/>
  <c r="O3638" i="1" s="1"/>
  <c r="P1284" i="1" a="1"/>
  <c r="P1284" i="1" s="1"/>
  <c r="O1284" i="1" a="1"/>
  <c r="O1284" i="1" s="1"/>
  <c r="P3653" i="1" a="1"/>
  <c r="P3653" i="1" s="1"/>
  <c r="O3653" i="1" a="1"/>
  <c r="O3653" i="1" s="1"/>
  <c r="P3647" i="1" a="1"/>
  <c r="P3647" i="1" s="1"/>
  <c r="O3647" i="1" a="1"/>
  <c r="O3647" i="1" s="1"/>
  <c r="P3655" i="1" a="1"/>
  <c r="P3655" i="1" s="1"/>
  <c r="O3655" i="1" a="1"/>
  <c r="O3655" i="1" s="1"/>
  <c r="P3640" i="1" a="1"/>
  <c r="P3640" i="1" s="1"/>
  <c r="O3640" i="1" a="1"/>
  <c r="O3640" i="1" s="1"/>
  <c r="P3146" i="1" a="1"/>
  <c r="P3146" i="1" s="1"/>
  <c r="O3146" i="1" a="1"/>
  <c r="O3146" i="1" s="1"/>
  <c r="P3661" i="1" a="1"/>
  <c r="P3661" i="1" s="1"/>
  <c r="O3661" i="1" a="1"/>
  <c r="O3661" i="1" s="1"/>
  <c r="P3625" i="1" a="1"/>
  <c r="P3625" i="1" s="1"/>
  <c r="O3625" i="1" a="1"/>
  <c r="O3625" i="1" s="1"/>
  <c r="P3642" i="1" a="1"/>
  <c r="P3642" i="1" s="1"/>
  <c r="O3642" i="1" a="1"/>
  <c r="O3642" i="1" s="1"/>
  <c r="P3635" i="1" a="1"/>
  <c r="P3635" i="1" s="1"/>
  <c r="O3635" i="1" a="1"/>
  <c r="O3635" i="1" s="1"/>
  <c r="P745" i="1" a="1"/>
  <c r="P745" i="1" s="1"/>
  <c r="O745" i="1" a="1"/>
  <c r="O745" i="1" s="1"/>
  <c r="P731" i="1" a="1"/>
  <c r="P731" i="1" s="1"/>
  <c r="O731" i="1" a="1"/>
  <c r="O731" i="1" s="1"/>
  <c r="P3489" i="1" a="1"/>
  <c r="P3489" i="1" s="1"/>
  <c r="O3489" i="1" a="1"/>
  <c r="O3489" i="1" s="1"/>
  <c r="P3479" i="1" a="1"/>
  <c r="P3479" i="1" s="1"/>
  <c r="O3479" i="1" a="1"/>
  <c r="O3479" i="1" s="1"/>
  <c r="P2294" i="1" a="1"/>
  <c r="P2294" i="1" s="1"/>
  <c r="O2294" i="1" a="1"/>
  <c r="O2294" i="1" s="1"/>
  <c r="P753" i="1" a="1"/>
  <c r="P753" i="1" s="1"/>
  <c r="O753" i="1" a="1"/>
  <c r="O753" i="1" s="1"/>
  <c r="P734" i="1" a="1"/>
  <c r="P734" i="1" s="1"/>
  <c r="O734" i="1" a="1"/>
  <c r="O734" i="1" s="1"/>
  <c r="P748" i="1" a="1"/>
  <c r="P748" i="1" s="1"/>
  <c r="O748" i="1" a="1"/>
  <c r="O748" i="1" s="1"/>
  <c r="P3171" i="1" a="1"/>
  <c r="P3171" i="1" s="1"/>
  <c r="O3171" i="1" a="1"/>
  <c r="O3171" i="1" s="1"/>
  <c r="P2608" i="1" a="1"/>
  <c r="P2608" i="1" s="1"/>
  <c r="O2608" i="1" a="1"/>
  <c r="O2608" i="1" s="1"/>
  <c r="P2644" i="1" a="1"/>
  <c r="P2644" i="1" s="1"/>
  <c r="O2644" i="1" a="1"/>
  <c r="O2644" i="1" s="1"/>
  <c r="P2663" i="1" a="1"/>
  <c r="P2663" i="1" s="1"/>
  <c r="O2663" i="1" a="1"/>
  <c r="O2663" i="1" s="1"/>
  <c r="P2632" i="1" a="1"/>
  <c r="P2632" i="1" s="1"/>
  <c r="O2632" i="1" a="1"/>
  <c r="O2632" i="1" s="1"/>
  <c r="P2621" i="1" a="1"/>
  <c r="P2621" i="1" s="1"/>
  <c r="O2621" i="1" a="1"/>
  <c r="O2621" i="1" s="1"/>
  <c r="P2665" i="1" a="1"/>
  <c r="P2665" i="1" s="1"/>
  <c r="O2665" i="1" a="1"/>
  <c r="O2665" i="1" s="1"/>
  <c r="P2640" i="1" a="1"/>
  <c r="P2640" i="1" s="1"/>
  <c r="O2640" i="1" a="1"/>
  <c r="O2640" i="1" s="1"/>
  <c r="P2717" i="1" a="1"/>
  <c r="P2717" i="1" s="1"/>
  <c r="O2717" i="1" a="1"/>
  <c r="O2717" i="1" s="1"/>
  <c r="P3786" i="1" a="1"/>
  <c r="P3786" i="1" s="1"/>
  <c r="O3786" i="1" a="1"/>
  <c r="O3786" i="1" s="1"/>
  <c r="P2667" i="1" a="1"/>
  <c r="P2667" i="1" s="1"/>
  <c r="O2667" i="1" a="1"/>
  <c r="O2667" i="1" s="1"/>
  <c r="P2715" i="1" a="1"/>
  <c r="P2715" i="1" s="1"/>
  <c r="O2715" i="1" a="1"/>
  <c r="O2715" i="1" s="1"/>
  <c r="P325" i="1" a="1"/>
  <c r="P325" i="1" s="1"/>
  <c r="O325" i="1" a="1"/>
  <c r="O325" i="1" s="1"/>
  <c r="P2395" i="1" a="1"/>
  <c r="P2395" i="1" s="1"/>
  <c r="O2395" i="1" a="1"/>
  <c r="O2395" i="1" s="1"/>
  <c r="P3741" i="1" a="1"/>
  <c r="P3741" i="1" s="1"/>
  <c r="O3741" i="1" a="1"/>
  <c r="O3741" i="1" s="1"/>
  <c r="P729" i="1" a="1"/>
  <c r="P729" i="1" s="1"/>
  <c r="O729" i="1" a="1"/>
  <c r="O729" i="1" s="1"/>
  <c r="P2607" i="1" a="1"/>
  <c r="P2607" i="1" s="1"/>
  <c r="O2607" i="1" a="1"/>
  <c r="O2607" i="1" s="1"/>
  <c r="P2878" i="1" a="1"/>
  <c r="P2878" i="1" s="1"/>
  <c r="O2878" i="1" a="1"/>
  <c r="O2878" i="1" s="1"/>
  <c r="P450" i="1" a="1"/>
  <c r="P450" i="1" s="1"/>
  <c r="O450" i="1" a="1"/>
  <c r="O450" i="1" s="1"/>
  <c r="P958" i="1" a="1"/>
  <c r="P958" i="1" s="1"/>
  <c r="O958" i="1" a="1"/>
  <c r="O958" i="1" s="1"/>
  <c r="P989" i="1" a="1"/>
  <c r="P989" i="1" s="1"/>
  <c r="O989" i="1" a="1"/>
  <c r="O989" i="1" s="1"/>
  <c r="P907" i="1" a="1"/>
  <c r="P907" i="1" s="1"/>
  <c r="O907" i="1" a="1"/>
  <c r="O907" i="1" s="1"/>
  <c r="P967" i="1" a="1"/>
  <c r="P967" i="1" s="1"/>
  <c r="O967" i="1" a="1"/>
  <c r="O967" i="1" s="1"/>
  <c r="P761" i="1" a="1"/>
  <c r="P761" i="1" s="1"/>
  <c r="O761" i="1" a="1"/>
  <c r="O761" i="1" s="1"/>
  <c r="P2041" i="1" a="1"/>
  <c r="P2041" i="1" s="1"/>
  <c r="O2041" i="1" a="1"/>
  <c r="O2041" i="1" s="1"/>
  <c r="P234" i="1" a="1"/>
  <c r="P234" i="1" s="1"/>
  <c r="O234" i="1" a="1"/>
  <c r="O234" i="1" s="1"/>
  <c r="P3422" i="1" a="1"/>
  <c r="P3422" i="1" s="1"/>
  <c r="O3422" i="1" a="1"/>
  <c r="O3422" i="1" s="1"/>
  <c r="P2963" i="1" a="1"/>
  <c r="P2963" i="1" s="1"/>
  <c r="O2963" i="1" a="1"/>
  <c r="O2963" i="1" s="1"/>
  <c r="P3312" i="1" a="1"/>
  <c r="P3312" i="1" s="1"/>
  <c r="O3312" i="1" a="1"/>
  <c r="O3312" i="1" s="1"/>
  <c r="P2415" i="1" a="1"/>
  <c r="P2415" i="1" s="1"/>
  <c r="O2415" i="1" a="1"/>
  <c r="O2415" i="1" s="1"/>
  <c r="P2779" i="1" a="1"/>
  <c r="P2779" i="1" s="1"/>
  <c r="O2779" i="1" a="1"/>
  <c r="O2779" i="1" s="1"/>
  <c r="P998" i="1" a="1"/>
  <c r="P998" i="1" s="1"/>
  <c r="O998" i="1" a="1"/>
  <c r="O998" i="1" s="1"/>
  <c r="P990" i="1" a="1"/>
  <c r="P990" i="1" s="1"/>
  <c r="O990" i="1" a="1"/>
  <c r="O990" i="1" s="1"/>
  <c r="P951" i="1" a="1"/>
  <c r="P951" i="1" s="1"/>
  <c r="O951" i="1" a="1"/>
  <c r="O951" i="1" s="1"/>
  <c r="P3344" i="1" a="1"/>
  <c r="P3344" i="1" s="1"/>
  <c r="O3344" i="1" a="1"/>
  <c r="O3344" i="1" s="1"/>
  <c r="P2697" i="1" a="1"/>
  <c r="P2697" i="1" s="1"/>
  <c r="O2697" i="1" a="1"/>
  <c r="O2697" i="1" s="1"/>
  <c r="P3119" i="1" a="1"/>
  <c r="P3119" i="1" s="1"/>
  <c r="O3119" i="1" a="1"/>
  <c r="O3119" i="1" s="1"/>
  <c r="P1011" i="1" a="1"/>
  <c r="P1011" i="1" s="1"/>
  <c r="O1011" i="1" a="1"/>
  <c r="O1011" i="1" s="1"/>
  <c r="P2806" i="1" a="1"/>
  <c r="P2806" i="1" s="1"/>
  <c r="O2806" i="1" a="1"/>
  <c r="O2806" i="1" s="1"/>
  <c r="P750" i="1" a="1"/>
  <c r="P750" i="1" s="1"/>
  <c r="O750" i="1" a="1"/>
  <c r="O750" i="1" s="1"/>
  <c r="P2627" i="1" a="1"/>
  <c r="P2627" i="1" s="1"/>
  <c r="O2627" i="1" a="1"/>
  <c r="O2627" i="1" s="1"/>
  <c r="P760" i="1" a="1"/>
  <c r="P760" i="1" s="1"/>
  <c r="O760" i="1" a="1"/>
  <c r="O760" i="1" s="1"/>
  <c r="P2699" i="1" a="1"/>
  <c r="P2699" i="1" s="1"/>
  <c r="O2699" i="1" a="1"/>
  <c r="O2699" i="1" s="1"/>
  <c r="P470" i="1" a="1"/>
  <c r="P470" i="1" s="1"/>
  <c r="O470" i="1" a="1"/>
  <c r="O470" i="1" s="1"/>
  <c r="P1384" i="1" a="1"/>
  <c r="P1384" i="1" s="1"/>
  <c r="O1384" i="1" a="1"/>
  <c r="O1384" i="1" s="1"/>
  <c r="P1081" i="1" a="1"/>
  <c r="P1081" i="1" s="1"/>
  <c r="O1081" i="1" a="1"/>
  <c r="O1081" i="1" s="1"/>
  <c r="P3472" i="1" a="1"/>
  <c r="P3472" i="1" s="1"/>
  <c r="O3472" i="1" a="1"/>
  <c r="O3472" i="1" s="1"/>
  <c r="P1765" i="1" a="1"/>
  <c r="P1765" i="1" s="1"/>
  <c r="O1765" i="1" a="1"/>
  <c r="O1765" i="1" s="1"/>
  <c r="P2302" i="1" a="1"/>
  <c r="P2302" i="1" s="1"/>
  <c r="O2302" i="1" a="1"/>
  <c r="O2302" i="1" s="1"/>
  <c r="P1407" i="1" a="1"/>
  <c r="P1407" i="1" s="1"/>
  <c r="O1407" i="1" a="1"/>
  <c r="O1407" i="1" s="1"/>
  <c r="P10" i="1" a="1"/>
  <c r="P10" i="1" s="1"/>
  <c r="O10" i="1" a="1"/>
  <c r="O10" i="1" s="1"/>
  <c r="P59" i="1" a="1"/>
  <c r="P59" i="1" s="1"/>
  <c r="O59" i="1" a="1"/>
  <c r="O59" i="1" s="1"/>
  <c r="P1695" i="1" a="1"/>
  <c r="P1695" i="1" s="1"/>
  <c r="O1695" i="1" a="1"/>
  <c r="O1695" i="1" s="1"/>
  <c r="P2275" i="1" a="1"/>
  <c r="P2275" i="1" s="1"/>
  <c r="O2275" i="1" a="1"/>
  <c r="O2275" i="1" s="1"/>
  <c r="P3219" i="1" a="1"/>
  <c r="P3219" i="1" s="1"/>
  <c r="O3219" i="1" a="1"/>
  <c r="O3219" i="1" s="1"/>
  <c r="P2365" i="1" a="1"/>
  <c r="P2365" i="1" s="1"/>
  <c r="O2365" i="1" a="1"/>
  <c r="O2365" i="1" s="1"/>
  <c r="P1104" i="1" a="1"/>
  <c r="P1104" i="1" s="1"/>
  <c r="O1104" i="1" a="1"/>
  <c r="O1104" i="1" s="1"/>
  <c r="P1920" i="1" a="1"/>
  <c r="P1920" i="1" s="1"/>
  <c r="O1920" i="1" a="1"/>
  <c r="O1920" i="1" s="1"/>
  <c r="P1135" i="1" a="1"/>
  <c r="P1135" i="1" s="1"/>
  <c r="O1135" i="1" a="1"/>
  <c r="O1135" i="1" s="1"/>
  <c r="P1374" i="1" a="1"/>
  <c r="P1374" i="1" s="1"/>
  <c r="O1374" i="1" a="1"/>
  <c r="O1374" i="1" s="1"/>
  <c r="P2735" i="1" a="1"/>
  <c r="P2735" i="1" s="1"/>
  <c r="O2735" i="1" a="1"/>
  <c r="O2735" i="1" s="1"/>
  <c r="P2066" i="1" a="1"/>
  <c r="P2066" i="1" s="1"/>
  <c r="O2066" i="1" a="1"/>
  <c r="O2066" i="1" s="1"/>
  <c r="P1780" i="1" a="1"/>
  <c r="P1780" i="1" s="1"/>
  <c r="O1780" i="1" a="1"/>
  <c r="O1780" i="1" s="1"/>
  <c r="P2865" i="1" a="1"/>
  <c r="P2865" i="1" s="1"/>
  <c r="O2865" i="1" a="1"/>
  <c r="O2865" i="1" s="1"/>
  <c r="P1181" i="1" a="1"/>
  <c r="P1181" i="1" s="1"/>
  <c r="O1181" i="1" a="1"/>
  <c r="O1181" i="1" s="1"/>
  <c r="P2261" i="1" a="1"/>
  <c r="P2261" i="1" s="1"/>
  <c r="O2261" i="1" a="1"/>
  <c r="O2261" i="1" s="1"/>
  <c r="P283" i="1" a="1"/>
  <c r="P283" i="1" s="1"/>
  <c r="O283" i="1" a="1"/>
  <c r="O283" i="1" s="1"/>
  <c r="P714" i="1" a="1"/>
  <c r="P714" i="1" s="1"/>
  <c r="O714" i="1" a="1"/>
  <c r="O714" i="1" s="1"/>
  <c r="P3077" i="1" a="1"/>
  <c r="P3077" i="1" s="1"/>
  <c r="O3077" i="1" a="1"/>
  <c r="O3077" i="1" s="1"/>
  <c r="P272" i="1" a="1"/>
  <c r="P272" i="1" s="1"/>
  <c r="O272" i="1" a="1"/>
  <c r="O272" i="1" s="1"/>
  <c r="P434" i="1" a="1"/>
  <c r="P434" i="1" s="1"/>
  <c r="O434" i="1" a="1"/>
  <c r="O434" i="1" s="1"/>
  <c r="P86" i="1" a="1"/>
  <c r="P86" i="1" s="1"/>
  <c r="O86" i="1" a="1"/>
  <c r="O86" i="1" s="1"/>
  <c r="P353" i="1" a="1"/>
  <c r="P353" i="1" s="1"/>
  <c r="O353" i="1" a="1"/>
  <c r="O353" i="1" s="1"/>
  <c r="P2427" i="1" a="1"/>
  <c r="P2427" i="1" s="1"/>
  <c r="O2427" i="1" a="1"/>
  <c r="O2427" i="1" s="1"/>
  <c r="P710" i="1" a="1"/>
  <c r="P710" i="1" s="1"/>
  <c r="O710" i="1" a="1"/>
  <c r="O710" i="1" s="1"/>
  <c r="P359" i="1" a="1"/>
  <c r="P359" i="1" s="1"/>
  <c r="O359" i="1" a="1"/>
  <c r="O359" i="1" s="1"/>
  <c r="P2286" i="1" a="1"/>
  <c r="P2286" i="1" s="1"/>
  <c r="O2286" i="1" a="1"/>
  <c r="O2286" i="1" s="1"/>
  <c r="P804" i="1" a="1"/>
  <c r="P804" i="1" s="1"/>
  <c r="O804" i="1" a="1"/>
  <c r="O804" i="1" s="1"/>
  <c r="P2272" i="1" a="1"/>
  <c r="P2272" i="1" s="1"/>
  <c r="O2272" i="1" a="1"/>
  <c r="O2272" i="1" s="1"/>
  <c r="P2238" i="1" a="1"/>
  <c r="P2238" i="1" s="1"/>
  <c r="O2238" i="1" a="1"/>
  <c r="O2238" i="1" s="1"/>
  <c r="P402" i="1" a="1"/>
  <c r="P402" i="1" s="1"/>
  <c r="O402" i="1" a="1"/>
  <c r="O402" i="1" s="1"/>
  <c r="P144" i="1" a="1"/>
  <c r="P144" i="1" s="1"/>
  <c r="O144" i="1" a="1"/>
  <c r="O144" i="1" s="1"/>
  <c r="P138" i="1" a="1"/>
  <c r="P138" i="1" s="1"/>
  <c r="O138" i="1" a="1"/>
  <c r="O138" i="1" s="1"/>
  <c r="P125" i="1" a="1"/>
  <c r="P125" i="1" s="1"/>
  <c r="O125" i="1" a="1"/>
  <c r="O125" i="1" s="1"/>
  <c r="P2273" i="1" a="1"/>
  <c r="P2273" i="1" s="1"/>
  <c r="O2273" i="1" a="1"/>
  <c r="O2273" i="1" s="1"/>
  <c r="P1605" i="1" a="1"/>
  <c r="P1605" i="1" s="1"/>
  <c r="O1605" i="1" a="1"/>
  <c r="O1605" i="1" s="1"/>
  <c r="P455" i="1" a="1"/>
  <c r="P455" i="1" s="1"/>
  <c r="O455" i="1" a="1"/>
  <c r="O455" i="1" s="1"/>
  <c r="P2615" i="1" a="1"/>
  <c r="P2615" i="1" s="1"/>
  <c r="O2615" i="1" a="1"/>
  <c r="O2615" i="1" s="1"/>
  <c r="P3290" i="1" a="1"/>
  <c r="P3290" i="1" s="1"/>
  <c r="O3290" i="1" a="1"/>
  <c r="O3290" i="1" s="1"/>
  <c r="P3722" i="1" a="1"/>
  <c r="P3722" i="1" s="1"/>
  <c r="O3722" i="1" a="1"/>
  <c r="O3722" i="1" s="1"/>
  <c r="P20" i="1" a="1"/>
  <c r="P20" i="1" s="1"/>
  <c r="O20" i="1" a="1"/>
  <c r="O20" i="1" s="1"/>
  <c r="P13" i="1" a="1"/>
  <c r="P13" i="1" s="1"/>
  <c r="O13" i="1" a="1"/>
  <c r="O13" i="1" s="1"/>
  <c r="P3753" i="1" a="1"/>
  <c r="P3753" i="1" s="1"/>
  <c r="O3753" i="1" a="1"/>
  <c r="O3753" i="1" s="1"/>
  <c r="P3752" i="1" a="1"/>
  <c r="P3752" i="1" s="1"/>
  <c r="O3752" i="1" a="1"/>
  <c r="O3752" i="1" s="1"/>
  <c r="P3370" i="1" a="1"/>
  <c r="P3370" i="1" s="1"/>
  <c r="O3370" i="1" a="1"/>
  <c r="O3370" i="1" s="1"/>
  <c r="P3715" i="1" a="1"/>
  <c r="P3715" i="1" s="1"/>
  <c r="O3715" i="1" a="1"/>
  <c r="O3715" i="1" s="1"/>
  <c r="P2094" i="1" a="1"/>
  <c r="P2094" i="1" s="1"/>
  <c r="O2094" i="1" a="1"/>
  <c r="O2094" i="1" s="1"/>
  <c r="P3768" i="1" a="1"/>
  <c r="P3768" i="1" s="1"/>
  <c r="O3768" i="1" a="1"/>
  <c r="O3768" i="1" s="1"/>
  <c r="P2063" i="1" a="1"/>
  <c r="P2063" i="1" s="1"/>
  <c r="O2063" i="1" a="1"/>
  <c r="O2063" i="1" s="1"/>
  <c r="P3518" i="1" a="1"/>
  <c r="P3518" i="1" s="1"/>
  <c r="O3518" i="1" a="1"/>
  <c r="O3518" i="1" s="1"/>
  <c r="P3775" i="1" a="1"/>
  <c r="P3775" i="1" s="1"/>
  <c r="O3775" i="1" a="1"/>
  <c r="O3775" i="1" s="1"/>
  <c r="P3562" i="1" a="1"/>
  <c r="P3562" i="1" s="1"/>
  <c r="O3562" i="1" a="1"/>
  <c r="O3562" i="1" s="1"/>
  <c r="P3710" i="1" a="1"/>
  <c r="P3710" i="1" s="1"/>
  <c r="O3710" i="1" a="1"/>
  <c r="O3710" i="1" s="1"/>
  <c r="P3566" i="1" a="1"/>
  <c r="P3566" i="1" s="1"/>
  <c r="O3566" i="1" a="1"/>
  <c r="O3566" i="1" s="1"/>
  <c r="P3758" i="1" a="1"/>
  <c r="P3758" i="1" s="1"/>
  <c r="O3758" i="1" a="1"/>
  <c r="O3758" i="1" s="1"/>
  <c r="P3789" i="1" a="1"/>
  <c r="P3789" i="1" s="1"/>
  <c r="O3789" i="1" a="1"/>
  <c r="O3789" i="1" s="1"/>
  <c r="P3822" i="1" a="1"/>
  <c r="P3822" i="1" s="1"/>
  <c r="O3822" i="1" a="1"/>
  <c r="O3822" i="1" s="1"/>
  <c r="P3701" i="1" a="1"/>
  <c r="P3701" i="1" s="1"/>
  <c r="O3701" i="1" a="1"/>
  <c r="O3701" i="1" s="1"/>
  <c r="P3719" i="1" a="1"/>
  <c r="P3719" i="1" s="1"/>
  <c r="O3719" i="1" a="1"/>
  <c r="O3719" i="1" s="1"/>
  <c r="P3636" i="1" a="1"/>
  <c r="P3636" i="1" s="1"/>
  <c r="O3636" i="1" a="1"/>
  <c r="O3636" i="1" s="1"/>
  <c r="P3637" i="1" a="1"/>
  <c r="P3637" i="1" s="1"/>
  <c r="O3637" i="1" a="1"/>
  <c r="O3637" i="1" s="1"/>
  <c r="P3801" i="1" a="1"/>
  <c r="P3801" i="1" s="1"/>
  <c r="O3801" i="1" a="1"/>
  <c r="O3801" i="1" s="1"/>
  <c r="P3806" i="1" a="1"/>
  <c r="P3806" i="1" s="1"/>
  <c r="O3806" i="1" a="1"/>
  <c r="O3806" i="1" s="1"/>
  <c r="P3728" i="1" a="1"/>
  <c r="P3728" i="1" s="1"/>
  <c r="O3728" i="1" a="1"/>
  <c r="O3728" i="1" s="1"/>
  <c r="P3658" i="1" a="1"/>
  <c r="P3658" i="1" s="1"/>
  <c r="O3658" i="1" a="1"/>
  <c r="O3658" i="1" s="1"/>
  <c r="P2657" i="1" a="1"/>
  <c r="P2657" i="1" s="1"/>
  <c r="O2657" i="1" a="1"/>
  <c r="O2657" i="1" s="1"/>
  <c r="P2136" i="1" a="1"/>
  <c r="P2136" i="1" s="1"/>
  <c r="O2136" i="1" a="1"/>
  <c r="O2136" i="1" s="1"/>
  <c r="P2482" i="1" a="1"/>
  <c r="P2482" i="1" s="1"/>
  <c r="O2482" i="1" a="1"/>
  <c r="O2482" i="1" s="1"/>
  <c r="P3564" i="1" a="1"/>
  <c r="P3564" i="1" s="1"/>
  <c r="O3564" i="1" a="1"/>
  <c r="O3564" i="1" s="1"/>
  <c r="P2681" i="1" a="1"/>
  <c r="P2681" i="1" s="1"/>
  <c r="O2681" i="1" a="1"/>
  <c r="O2681" i="1" s="1"/>
  <c r="P1983" i="1" a="1"/>
  <c r="P1983" i="1" s="1"/>
  <c r="O1983" i="1" a="1"/>
  <c r="O1983" i="1" s="1"/>
  <c r="P2805" i="1" a="1"/>
  <c r="P2805" i="1" s="1"/>
  <c r="O2805" i="1" a="1"/>
  <c r="O2805" i="1" s="1"/>
  <c r="P1819" i="1" a="1"/>
  <c r="P1819" i="1" s="1"/>
  <c r="O1819" i="1" a="1"/>
  <c r="O1819" i="1" s="1"/>
  <c r="P3579" i="1" a="1"/>
  <c r="P3579" i="1" s="1"/>
  <c r="O3579" i="1" a="1"/>
  <c r="O3579" i="1" s="1"/>
  <c r="P3135" i="1" a="1"/>
  <c r="P3135" i="1" s="1"/>
  <c r="O3135" i="1" a="1"/>
  <c r="O3135" i="1" s="1"/>
  <c r="P3700" i="1" a="1"/>
  <c r="P3700" i="1" s="1"/>
  <c r="O3700" i="1" a="1"/>
  <c r="O3700" i="1" s="1"/>
  <c r="P71" i="1" a="1"/>
  <c r="P71" i="1" s="1"/>
  <c r="O71" i="1" a="1"/>
  <c r="O71" i="1" s="1"/>
  <c r="P3574" i="1" a="1"/>
  <c r="P3574" i="1" s="1"/>
  <c r="O3574" i="1" a="1"/>
  <c r="O3574" i="1" s="1"/>
  <c r="P3747" i="1" a="1"/>
  <c r="P3747" i="1" s="1"/>
  <c r="O3747" i="1" a="1"/>
  <c r="O3747" i="1" s="1"/>
  <c r="P3695" i="1" a="1"/>
  <c r="P3695" i="1" s="1"/>
  <c r="O3695" i="1" a="1"/>
  <c r="O3695" i="1" s="1"/>
  <c r="P3687" i="1" a="1"/>
  <c r="P3687" i="1" s="1"/>
  <c r="O3687" i="1" a="1"/>
  <c r="O3687" i="1" s="1"/>
  <c r="P3698" i="1" a="1"/>
  <c r="P3698" i="1" s="1"/>
  <c r="O3698" i="1" a="1"/>
  <c r="O3698" i="1" s="1"/>
  <c r="P3819" i="1" a="1"/>
  <c r="P3819" i="1" s="1"/>
  <c r="O3819" i="1" a="1"/>
  <c r="O3819" i="1" s="1"/>
  <c r="P3682" i="1" a="1"/>
  <c r="P3682" i="1" s="1"/>
  <c r="O3682" i="1" a="1"/>
  <c r="O3682" i="1" s="1"/>
  <c r="P3703" i="1" a="1"/>
  <c r="P3703" i="1" s="1"/>
  <c r="O3703" i="1" a="1"/>
  <c r="O3703" i="1" s="1"/>
  <c r="P3684" i="1" a="1"/>
  <c r="P3684" i="1" s="1"/>
  <c r="O3684" i="1" a="1"/>
  <c r="O3684" i="1" s="1"/>
  <c r="P1138" i="1" a="1"/>
  <c r="P1138" i="1" s="1"/>
  <c r="O1138" i="1" a="1"/>
  <c r="O1138" i="1" s="1"/>
  <c r="P3690" i="1" a="1"/>
  <c r="P3690" i="1" s="1"/>
  <c r="O3690" i="1" a="1"/>
  <c r="O3690" i="1" s="1"/>
  <c r="P3765" i="1" a="1"/>
  <c r="P3765" i="1" s="1"/>
  <c r="O3765" i="1" a="1"/>
  <c r="O3765" i="1" s="1"/>
  <c r="P875" i="1" a="1"/>
  <c r="P875" i="1" s="1"/>
  <c r="O875" i="1" a="1"/>
  <c r="O875" i="1" s="1"/>
  <c r="P3486" i="1" a="1"/>
  <c r="P3486" i="1" s="1"/>
  <c r="O3486" i="1" a="1"/>
  <c r="O3486" i="1" s="1"/>
  <c r="P3482" i="1" a="1"/>
  <c r="P3482" i="1" s="1"/>
  <c r="O3482" i="1" a="1"/>
  <c r="O3482" i="1" s="1"/>
  <c r="P1520" i="1" a="1"/>
  <c r="P1520" i="1" s="1"/>
  <c r="O1520" i="1" a="1"/>
  <c r="O1520" i="1" s="1"/>
  <c r="P3055" i="1" a="1"/>
  <c r="P3055" i="1" s="1"/>
  <c r="O3055" i="1" a="1"/>
  <c r="O3055" i="1" s="1"/>
  <c r="P1936" i="1" a="1"/>
  <c r="P1936" i="1" s="1"/>
  <c r="O1936" i="1" a="1"/>
  <c r="O1936" i="1" s="1"/>
  <c r="P3816" i="1" a="1"/>
  <c r="P3816" i="1" s="1"/>
  <c r="O3816" i="1" a="1"/>
  <c r="O3816" i="1" s="1"/>
  <c r="P2858" i="1" a="1"/>
  <c r="P2858" i="1" s="1"/>
  <c r="O2858" i="1" a="1"/>
  <c r="O2858" i="1" s="1"/>
  <c r="P3373" i="1" a="1"/>
  <c r="P3373" i="1" s="1"/>
  <c r="O3373" i="1" a="1"/>
  <c r="O3373" i="1" s="1"/>
  <c r="P3474" i="1" a="1"/>
  <c r="P3474" i="1" s="1"/>
  <c r="O3474" i="1" a="1"/>
  <c r="O3474" i="1" s="1"/>
  <c r="P2960" i="1" a="1"/>
  <c r="P2960" i="1" s="1"/>
  <c r="O2960" i="1" a="1"/>
  <c r="O2960" i="1" s="1"/>
  <c r="P270" i="1" a="1"/>
  <c r="P270" i="1" s="1"/>
  <c r="O270" i="1" a="1"/>
  <c r="O270" i="1" s="1"/>
  <c r="P263" i="1" a="1"/>
  <c r="P263" i="1" s="1"/>
  <c r="O263" i="1" a="1"/>
  <c r="O263" i="1" s="1"/>
  <c r="P3580" i="1" a="1"/>
  <c r="P3580" i="1" s="1"/>
  <c r="O3580" i="1" a="1"/>
  <c r="O3580" i="1" s="1"/>
  <c r="P3561" i="1" a="1"/>
  <c r="P3561" i="1" s="1"/>
  <c r="O3561" i="1" a="1"/>
  <c r="O3561" i="1" s="1"/>
  <c r="P3711" i="1" a="1"/>
  <c r="P3711" i="1" s="1"/>
  <c r="O3711" i="1" a="1"/>
  <c r="O3711" i="1" s="1"/>
  <c r="P3559" i="1" a="1"/>
  <c r="P3559" i="1" s="1"/>
  <c r="O3559" i="1" a="1"/>
  <c r="O3559" i="1" s="1"/>
  <c r="P3557" i="1" a="1"/>
  <c r="P3557" i="1" s="1"/>
  <c r="O3557" i="1" a="1"/>
  <c r="O3557" i="1" s="1"/>
  <c r="P3746" i="1" a="1"/>
  <c r="P3746" i="1" s="1"/>
  <c r="O3746" i="1" a="1"/>
  <c r="O3746" i="1" s="1"/>
  <c r="P1530" i="1" a="1"/>
  <c r="P1530" i="1" s="1"/>
  <c r="O1530" i="1" a="1"/>
  <c r="O1530" i="1" s="1"/>
  <c r="P416" i="1" a="1"/>
  <c r="P416" i="1" s="1"/>
  <c r="O416" i="1" a="1"/>
  <c r="O416" i="1" s="1"/>
  <c r="P3573" i="1" a="1"/>
  <c r="P3573" i="1" s="1"/>
  <c r="O3573" i="1" a="1"/>
  <c r="O3573" i="1" s="1"/>
  <c r="P3669" i="1" a="1"/>
  <c r="P3669" i="1" s="1"/>
  <c r="O3669" i="1" a="1"/>
  <c r="O3669" i="1" s="1"/>
  <c r="P3599" i="1" a="1"/>
  <c r="P3599" i="1" s="1"/>
  <c r="O3599" i="1" a="1"/>
  <c r="O3599" i="1" s="1"/>
  <c r="P2277" i="1" a="1"/>
  <c r="P2277" i="1" s="1"/>
  <c r="O2277" i="1" a="1"/>
  <c r="O2277" i="1" s="1"/>
  <c r="P3792" i="1" a="1"/>
  <c r="P3792" i="1" s="1"/>
  <c r="O3792" i="1" a="1"/>
  <c r="O3792" i="1" s="1"/>
  <c r="P3830" i="1" a="1"/>
  <c r="P3830" i="1" s="1"/>
  <c r="O3830" i="1" a="1"/>
  <c r="O3830" i="1" s="1"/>
  <c r="P3733" i="1" a="1"/>
  <c r="P3733" i="1" s="1"/>
  <c r="O3733" i="1" a="1"/>
  <c r="O3733" i="1" s="1"/>
  <c r="P3803" i="1" a="1"/>
  <c r="P3803" i="1" s="1"/>
  <c r="O3803" i="1" a="1"/>
  <c r="O3803" i="1" s="1"/>
  <c r="P3448" i="1" a="1"/>
  <c r="P3448" i="1" s="1"/>
  <c r="O3448" i="1" a="1"/>
  <c r="O3448" i="1" s="1"/>
  <c r="P3451" i="1" a="1"/>
  <c r="P3451" i="1" s="1"/>
  <c r="O3451" i="1" a="1"/>
  <c r="O3451" i="1" s="1"/>
  <c r="P3447" i="1" a="1"/>
  <c r="P3447" i="1" s="1"/>
  <c r="O3447" i="1" a="1"/>
  <c r="O3447" i="1" s="1"/>
  <c r="P3449" i="1" a="1"/>
  <c r="P3449" i="1" s="1"/>
  <c r="O3449" i="1" a="1"/>
  <c r="O3449" i="1" s="1"/>
  <c r="P3260" i="1" a="1"/>
  <c r="P3260" i="1" s="1"/>
  <c r="O3260" i="1" a="1"/>
  <c r="O3260" i="1" s="1"/>
  <c r="P2484" i="1" a="1"/>
  <c r="P2484" i="1" s="1"/>
  <c r="O2484" i="1" a="1"/>
  <c r="O2484" i="1" s="1"/>
  <c r="P3610" i="1" a="1"/>
  <c r="P3610" i="1" s="1"/>
  <c r="O3610" i="1" a="1"/>
  <c r="O3610" i="1" s="1"/>
  <c r="P3782" i="1" a="1"/>
  <c r="P3782" i="1" s="1"/>
  <c r="O3782" i="1" a="1"/>
  <c r="O3782" i="1" s="1"/>
  <c r="P2671" i="1" a="1"/>
  <c r="P2671" i="1" s="1"/>
  <c r="O2671" i="1" a="1"/>
  <c r="O2671" i="1" s="1"/>
  <c r="P1745" i="1" a="1"/>
  <c r="P1745" i="1" s="1"/>
  <c r="O1745" i="1" a="1"/>
  <c r="O1745" i="1" s="1"/>
  <c r="P1839" i="1" a="1"/>
  <c r="P1839" i="1" s="1"/>
  <c r="O1839" i="1" a="1"/>
  <c r="O1839" i="1" s="1"/>
  <c r="P1639" i="1" a="1"/>
  <c r="P1639" i="1" s="1"/>
  <c r="O1639" i="1" a="1"/>
  <c r="O1639" i="1" s="1"/>
  <c r="P2461" i="1" a="1"/>
  <c r="P2461" i="1" s="1"/>
  <c r="O2461" i="1" a="1"/>
  <c r="O2461" i="1" s="1"/>
  <c r="P156" i="1" a="1"/>
  <c r="P156" i="1" s="1"/>
  <c r="O156" i="1" a="1"/>
  <c r="O156" i="1" s="1"/>
  <c r="P3827" i="1" a="1"/>
  <c r="P3827" i="1" s="1"/>
  <c r="O3827" i="1" a="1"/>
  <c r="O3827" i="1" s="1"/>
  <c r="P3569" i="1" a="1"/>
  <c r="P3569" i="1" s="1"/>
  <c r="O3569" i="1" a="1"/>
  <c r="O3569" i="1" s="1"/>
  <c r="P3584" i="1" a="1"/>
  <c r="P3584" i="1" s="1"/>
  <c r="O3584" i="1" a="1"/>
  <c r="O3584" i="1" s="1"/>
  <c r="P3796" i="1" a="1"/>
  <c r="P3796" i="1" s="1"/>
  <c r="O3796" i="1" a="1"/>
  <c r="O3796" i="1" s="1"/>
  <c r="P3544" i="1" a="1"/>
  <c r="P3544" i="1" s="1"/>
  <c r="O3544" i="1" a="1"/>
  <c r="O3544" i="1" s="1"/>
  <c r="P3593" i="1" a="1"/>
  <c r="P3593" i="1" s="1"/>
  <c r="O3593" i="1" a="1"/>
  <c r="O3593" i="1" s="1"/>
  <c r="P3826" i="1" a="1"/>
  <c r="P3826" i="1" s="1"/>
  <c r="O3826" i="1" a="1"/>
  <c r="O3826" i="1" s="1"/>
  <c r="P1669" i="1" a="1"/>
  <c r="P1669" i="1" s="1"/>
  <c r="O1669" i="1" a="1"/>
  <c r="O1669" i="1" s="1"/>
  <c r="P3808" i="1" a="1"/>
  <c r="P3808" i="1" s="1"/>
  <c r="O3808" i="1" a="1"/>
  <c r="O3808" i="1" s="1"/>
  <c r="P3473" i="1" a="1"/>
  <c r="P3473" i="1" s="1"/>
  <c r="O3473" i="1" a="1"/>
  <c r="O3473" i="1" s="1"/>
  <c r="P3699" i="1" a="1"/>
  <c r="P3699" i="1" s="1"/>
  <c r="O3699" i="1" a="1"/>
  <c r="O3699" i="1" s="1"/>
  <c r="P2357" i="1" a="1"/>
  <c r="P2357" i="1" s="1"/>
  <c r="O2357" i="1" a="1"/>
  <c r="O2357" i="1" s="1"/>
  <c r="P3702" i="1" a="1"/>
  <c r="P3702" i="1" s="1"/>
  <c r="O3702" i="1" a="1"/>
  <c r="O3702" i="1" s="1"/>
  <c r="P3670" i="1" a="1"/>
  <c r="P3670" i="1" s="1"/>
  <c r="O3670" i="1" a="1"/>
  <c r="O3670" i="1" s="1"/>
  <c r="P3751" i="1" a="1"/>
  <c r="P3751" i="1" s="1"/>
  <c r="O3751" i="1" a="1"/>
  <c r="O3751" i="1" s="1"/>
  <c r="P3581" i="1" a="1"/>
  <c r="P3581" i="1" s="1"/>
  <c r="O3581" i="1" a="1"/>
  <c r="O3581" i="1" s="1"/>
  <c r="P1442" i="1" a="1"/>
  <c r="P1442" i="1" s="1"/>
  <c r="O1442" i="1" a="1"/>
  <c r="O1442" i="1" s="1"/>
  <c r="P2905" i="1" a="1"/>
  <c r="P2905" i="1" s="1"/>
  <c r="O2905" i="1" a="1"/>
  <c r="O2905" i="1" s="1"/>
  <c r="P2468" i="1" a="1"/>
  <c r="P2468" i="1" s="1"/>
  <c r="O2468" i="1" a="1"/>
  <c r="O2468" i="1" s="1"/>
  <c r="P545" i="1" a="1"/>
  <c r="P545" i="1" s="1"/>
  <c r="O545" i="1" a="1"/>
  <c r="O545" i="1" s="1"/>
  <c r="P2739" i="1" a="1"/>
  <c r="P2739" i="1" s="1"/>
  <c r="O2739" i="1" a="1"/>
  <c r="O2739" i="1" s="1"/>
  <c r="P585" i="1" a="1"/>
  <c r="P585" i="1" s="1"/>
  <c r="O585" i="1" a="1"/>
  <c r="O585" i="1" s="1"/>
  <c r="P536" i="1" a="1"/>
  <c r="P536" i="1" s="1"/>
  <c r="O536" i="1" a="1"/>
  <c r="O536" i="1" s="1"/>
  <c r="P578" i="1" a="1"/>
  <c r="P578" i="1" s="1"/>
  <c r="O578" i="1" a="1"/>
  <c r="O578" i="1" s="1"/>
  <c r="P101" i="1" a="1"/>
  <c r="P101" i="1" s="1"/>
  <c r="O101" i="1" a="1"/>
  <c r="O101" i="1" s="1"/>
  <c r="P94" i="1" a="1"/>
  <c r="P94" i="1" s="1"/>
  <c r="O94" i="1" a="1"/>
  <c r="O94" i="1" s="1"/>
  <c r="P1201" i="1" a="1"/>
  <c r="P1201" i="1" s="1"/>
  <c r="O1201" i="1" a="1"/>
  <c r="O1201" i="1" s="1"/>
  <c r="P3402" i="1" a="1"/>
  <c r="P3402" i="1" s="1"/>
  <c r="O3402" i="1" a="1"/>
  <c r="O3402" i="1" s="1"/>
  <c r="P3354" i="1" a="1"/>
  <c r="P3354" i="1" s="1"/>
  <c r="O3354" i="1" a="1"/>
  <c r="O3354" i="1" s="1"/>
  <c r="P451" i="1" a="1"/>
  <c r="P451" i="1" s="1"/>
  <c r="O451" i="1" a="1"/>
  <c r="O451" i="1" s="1"/>
  <c r="P3360" i="1" a="1"/>
  <c r="P3360" i="1" s="1"/>
  <c r="O3360" i="1" a="1"/>
  <c r="O3360" i="1" s="1"/>
  <c r="P3369" i="1" a="1"/>
  <c r="P3369" i="1" s="1"/>
  <c r="O3369" i="1" a="1"/>
  <c r="O3369" i="1" s="1"/>
  <c r="P2116" i="1" a="1"/>
  <c r="P2116" i="1" s="1"/>
  <c r="O2116" i="1" a="1"/>
  <c r="O2116" i="1" s="1"/>
  <c r="P3389" i="1" a="1"/>
  <c r="P3389" i="1" s="1"/>
  <c r="O3389" i="1" a="1"/>
  <c r="O3389" i="1" s="1"/>
  <c r="P3560" i="1" a="1"/>
  <c r="P3560" i="1" s="1"/>
  <c r="O3560" i="1" a="1"/>
  <c r="O3560" i="1" s="1"/>
  <c r="P3368" i="1" a="1"/>
  <c r="P3368" i="1" s="1"/>
  <c r="O3368" i="1" a="1"/>
  <c r="O3368" i="1" s="1"/>
  <c r="P2843" i="1" a="1"/>
  <c r="P2843" i="1" s="1"/>
  <c r="O2843" i="1" a="1"/>
  <c r="O2843" i="1" s="1"/>
  <c r="P2652" i="1" a="1"/>
  <c r="P2652" i="1" s="1"/>
  <c r="O2652" i="1" a="1"/>
  <c r="O2652" i="1" s="1"/>
  <c r="P557" i="1" a="1"/>
  <c r="P557" i="1" s="1"/>
  <c r="O557" i="1" a="1"/>
  <c r="O557" i="1" s="1"/>
  <c r="P3355" i="1" a="1"/>
  <c r="P3355" i="1" s="1"/>
  <c r="O3355" i="1" a="1"/>
  <c r="O3355" i="1" s="1"/>
  <c r="P3597" i="1" a="1"/>
  <c r="P3597" i="1" s="1"/>
  <c r="O3597" i="1" a="1"/>
  <c r="O3597" i="1" s="1"/>
  <c r="P1463" i="1" a="1"/>
  <c r="P1463" i="1" s="1"/>
  <c r="O1463" i="1" a="1"/>
  <c r="O1463" i="1" s="1"/>
  <c r="P3657" i="1" a="1"/>
  <c r="P3657" i="1" s="1"/>
  <c r="O3657" i="1" a="1"/>
  <c r="O3657" i="1" s="1"/>
  <c r="P2855" i="1" a="1"/>
  <c r="P2855" i="1" s="1"/>
  <c r="O2855" i="1" a="1"/>
  <c r="O2855" i="1" s="1"/>
  <c r="P3825" i="1" a="1"/>
  <c r="P3825" i="1" s="1"/>
  <c r="O3825" i="1" a="1"/>
  <c r="O3825" i="1" s="1"/>
  <c r="P386" i="1" a="1"/>
  <c r="P386" i="1" s="1"/>
  <c r="O386" i="1" a="1"/>
  <c r="O386" i="1" s="1"/>
  <c r="P22" i="1" a="1"/>
  <c r="P22" i="1" s="1"/>
  <c r="O22" i="1" a="1"/>
  <c r="O22" i="1" s="1"/>
  <c r="P844" i="1" a="1"/>
  <c r="P844" i="1" s="1"/>
  <c r="O844" i="1" a="1"/>
  <c r="O844" i="1" s="1"/>
  <c r="P3508" i="1" a="1"/>
  <c r="P3508" i="1" s="1"/>
  <c r="O3508" i="1" a="1"/>
  <c r="O3508" i="1" s="1"/>
  <c r="P3366" i="1" a="1"/>
  <c r="P3366" i="1" s="1"/>
  <c r="O3366" i="1" a="1"/>
  <c r="O3366" i="1" s="1"/>
  <c r="P19" i="1" a="1"/>
  <c r="P19" i="1" s="1"/>
  <c r="O19" i="1" a="1"/>
  <c r="O19" i="1" s="1"/>
  <c r="P2928" i="1" a="1"/>
  <c r="P2928" i="1" s="1"/>
  <c r="O2928" i="1" a="1"/>
  <c r="O2928" i="1" s="1"/>
  <c r="P3481" i="1" a="1"/>
  <c r="P3481" i="1" s="1"/>
  <c r="O3481" i="1" a="1"/>
  <c r="O3481" i="1" s="1"/>
  <c r="P336" i="1" a="1"/>
  <c r="P336" i="1" s="1"/>
  <c r="O336" i="1" a="1"/>
  <c r="O336" i="1" s="1"/>
  <c r="P3317" i="1" a="1"/>
  <c r="P3317" i="1" s="1"/>
  <c r="O3317" i="1" a="1"/>
  <c r="O3317" i="1" s="1"/>
  <c r="P3766" i="1" a="1"/>
  <c r="P3766" i="1" s="1"/>
  <c r="O3766" i="1" a="1"/>
  <c r="O3766" i="1" s="1"/>
  <c r="P3639" i="1" a="1"/>
  <c r="P3639" i="1" s="1"/>
  <c r="O3639" i="1" a="1"/>
  <c r="O3639" i="1" s="1"/>
  <c r="P2230" i="1" a="1"/>
  <c r="P2230" i="1" s="1"/>
  <c r="O2230" i="1" a="1"/>
  <c r="O2230" i="1" s="1"/>
  <c r="P3345" i="1" a="1"/>
  <c r="P3345" i="1" s="1"/>
  <c r="O3345" i="1" a="1"/>
  <c r="O3345" i="1" s="1"/>
  <c r="P2459" i="1" a="1"/>
  <c r="P2459" i="1" s="1"/>
  <c r="O2459" i="1" a="1"/>
  <c r="O2459" i="1" s="1"/>
  <c r="P1016" i="1" a="1"/>
  <c r="P1016" i="1" s="1"/>
  <c r="O1016" i="1" a="1"/>
  <c r="O1016" i="1" s="1"/>
  <c r="P974" i="1" a="1"/>
  <c r="P974" i="1" s="1"/>
  <c r="O974" i="1" a="1"/>
  <c r="O974" i="1" s="1"/>
  <c r="P306" i="1" a="1"/>
  <c r="P306" i="1" s="1"/>
  <c r="O306" i="1" a="1"/>
  <c r="O306" i="1" s="1"/>
  <c r="P1970" i="1" a="1"/>
  <c r="P1970" i="1" s="1"/>
  <c r="O1970" i="1" a="1"/>
  <c r="O1970" i="1" s="1"/>
  <c r="P587" i="1" a="1"/>
  <c r="P587" i="1" s="1"/>
  <c r="O587" i="1" a="1"/>
  <c r="O587" i="1" s="1"/>
  <c r="P3626" i="1" a="1"/>
  <c r="P3626" i="1" s="1"/>
  <c r="O3626" i="1" a="1"/>
  <c r="O3626" i="1" s="1"/>
  <c r="P227" i="1" a="1"/>
  <c r="P227" i="1" s="1"/>
  <c r="O227" i="1" a="1"/>
  <c r="O227" i="1" s="1"/>
  <c r="P3666" i="1" a="1"/>
  <c r="P3666" i="1" s="1"/>
  <c r="O3666" i="1" a="1"/>
  <c r="O3666" i="1" s="1"/>
  <c r="P1098" i="1" a="1"/>
  <c r="P1098" i="1" s="1"/>
  <c r="O1098" i="1" a="1"/>
  <c r="O1098" i="1" s="1"/>
  <c r="P701" i="1" a="1"/>
  <c r="P701" i="1" s="1"/>
  <c r="O701" i="1" a="1"/>
  <c r="O701" i="1" s="1"/>
  <c r="P591" i="1" a="1"/>
  <c r="P591" i="1" s="1"/>
  <c r="O591" i="1" a="1"/>
  <c r="O591" i="1" s="1"/>
  <c r="P3044" i="1" a="1"/>
  <c r="P3044" i="1" s="1"/>
  <c r="O3044" i="1" a="1"/>
  <c r="O3044" i="1" s="1"/>
  <c r="P1073" i="1" a="1"/>
  <c r="P1073" i="1" s="1"/>
  <c r="O1073" i="1" a="1"/>
  <c r="O1073" i="1" s="1"/>
  <c r="P854" i="1" a="1"/>
  <c r="P854" i="1" s="1"/>
  <c r="O854" i="1" a="1"/>
  <c r="O854" i="1" s="1"/>
  <c r="P573" i="1" a="1"/>
  <c r="P573" i="1" s="1"/>
  <c r="O573" i="1" a="1"/>
  <c r="O573" i="1" s="1"/>
  <c r="P183" i="1" a="1"/>
  <c r="P183" i="1" s="1"/>
  <c r="O183" i="1" a="1"/>
  <c r="O183" i="1" s="1"/>
  <c r="P1310" i="1" a="1"/>
  <c r="P1310" i="1" s="1"/>
  <c r="O1310" i="1" a="1"/>
  <c r="O1310" i="1" s="1"/>
  <c r="P537" i="1" a="1"/>
  <c r="P537" i="1" s="1"/>
  <c r="O537" i="1" a="1"/>
  <c r="O537" i="1" s="1"/>
  <c r="P592" i="1" a="1"/>
  <c r="P592" i="1" s="1"/>
  <c r="O592" i="1" a="1"/>
  <c r="O592" i="1" s="1"/>
  <c r="P616" i="1" a="1"/>
  <c r="P616" i="1" s="1"/>
  <c r="O616" i="1" a="1"/>
  <c r="O616" i="1" s="1"/>
  <c r="P2680" i="1" a="1"/>
  <c r="P2680" i="1" s="1"/>
  <c r="O2680" i="1" a="1"/>
  <c r="O2680" i="1" s="1"/>
  <c r="P2442" i="1" a="1"/>
  <c r="P2442" i="1" s="1"/>
  <c r="O2442" i="1" a="1"/>
  <c r="O2442" i="1" s="1"/>
  <c r="P1430" i="1" a="1"/>
  <c r="P1430" i="1" s="1"/>
  <c r="O1430" i="1" a="1"/>
  <c r="O1430" i="1" s="1"/>
  <c r="P961" i="1" a="1"/>
  <c r="P961" i="1" s="1"/>
  <c r="O961" i="1" a="1"/>
  <c r="O961" i="1" s="1"/>
  <c r="P1001" i="1" a="1"/>
  <c r="P1001" i="1" s="1"/>
  <c r="O1001" i="1" a="1"/>
  <c r="O1001" i="1" s="1"/>
  <c r="P115" i="1" a="1"/>
  <c r="P115" i="1" s="1"/>
  <c r="O115" i="1" a="1"/>
  <c r="O115" i="1" s="1"/>
  <c r="P3323" i="1" a="1"/>
  <c r="P3323" i="1" s="1"/>
  <c r="O3323" i="1" a="1"/>
  <c r="O3323" i="1" s="1"/>
  <c r="P202" i="1" a="1"/>
  <c r="P202" i="1" s="1"/>
  <c r="O202" i="1" a="1"/>
  <c r="O202" i="1" s="1"/>
  <c r="P1477" i="1" a="1"/>
  <c r="P1477" i="1" s="1"/>
  <c r="O1477" i="1" a="1"/>
  <c r="O1477" i="1" s="1"/>
  <c r="P713" i="1" a="1"/>
  <c r="P713" i="1" s="1"/>
  <c r="O713" i="1" a="1"/>
  <c r="O713" i="1" s="1"/>
  <c r="P584" i="1" a="1"/>
  <c r="P584" i="1" s="1"/>
  <c r="O584" i="1" a="1"/>
  <c r="O584" i="1" s="1"/>
  <c r="P1006" i="1" a="1"/>
  <c r="P1006" i="1" s="1"/>
  <c r="O1006" i="1" a="1"/>
  <c r="O1006" i="1" s="1"/>
  <c r="P1025" i="1" a="1"/>
  <c r="P1025" i="1" s="1"/>
  <c r="O1025" i="1" a="1"/>
  <c r="O1025" i="1" s="1"/>
  <c r="P3094" i="1" a="1"/>
  <c r="P3094" i="1" s="1"/>
  <c r="O3094" i="1" a="1"/>
  <c r="O3094" i="1" s="1"/>
  <c r="P165" i="1" a="1"/>
  <c r="P165" i="1" s="1"/>
  <c r="O165" i="1" a="1"/>
  <c r="O165" i="1" s="1"/>
  <c r="P3108" i="1" a="1"/>
  <c r="P3108" i="1" s="1"/>
  <c r="O3108" i="1" a="1"/>
  <c r="O3108" i="1" s="1"/>
  <c r="P535" i="1" a="1"/>
  <c r="P535" i="1" s="1"/>
  <c r="O535" i="1" a="1"/>
  <c r="O535" i="1" s="1"/>
  <c r="P1013" i="1" a="1"/>
  <c r="P1013" i="1" s="1"/>
  <c r="O1013" i="1" a="1"/>
  <c r="O1013" i="1" s="1"/>
  <c r="P1015" i="1" a="1"/>
  <c r="P1015" i="1" s="1"/>
  <c r="O1015" i="1" a="1"/>
  <c r="O1015" i="1" s="1"/>
  <c r="P525" i="1" a="1"/>
  <c r="P525" i="1" s="1"/>
  <c r="O525" i="1" a="1"/>
  <c r="O525" i="1" s="1"/>
  <c r="P1003" i="1" a="1"/>
  <c r="P1003" i="1" s="1"/>
  <c r="O1003" i="1" a="1"/>
  <c r="O1003" i="1" s="1"/>
  <c r="P2698" i="1" a="1"/>
  <c r="P2698" i="1" s="1"/>
  <c r="O2698" i="1" a="1"/>
  <c r="O2698" i="1" s="1"/>
  <c r="P2490" i="1" a="1"/>
  <c r="P2490" i="1" s="1"/>
  <c r="O2490" i="1" a="1"/>
  <c r="O2490" i="1" s="1"/>
  <c r="P441" i="1" a="1"/>
  <c r="P441" i="1" s="1"/>
  <c r="O441" i="1" a="1"/>
  <c r="O441" i="1" s="1"/>
  <c r="P555" i="1" a="1"/>
  <c r="P555" i="1" s="1"/>
  <c r="O555" i="1" a="1"/>
  <c r="O555" i="1" s="1"/>
  <c r="P335" i="1" a="1"/>
  <c r="P335" i="1" s="1"/>
  <c r="O335" i="1" a="1"/>
  <c r="O335" i="1" s="1"/>
  <c r="P597" i="1" a="1"/>
  <c r="P597" i="1" s="1"/>
  <c r="O597" i="1" a="1"/>
  <c r="O597" i="1" s="1"/>
  <c r="P3364" i="1" a="1"/>
  <c r="P3364" i="1" s="1"/>
  <c r="O3364" i="1" a="1"/>
  <c r="O3364" i="1" s="1"/>
  <c r="P1005" i="1" a="1"/>
  <c r="P1005" i="1" s="1"/>
  <c r="O1005" i="1" a="1"/>
  <c r="O1005" i="1" s="1"/>
  <c r="P2291" i="1" a="1"/>
  <c r="P2291" i="1" s="1"/>
  <c r="O2291" i="1" a="1"/>
  <c r="O2291" i="1" s="1"/>
  <c r="P593" i="1" a="1"/>
  <c r="P593" i="1" s="1"/>
  <c r="O593" i="1" a="1"/>
  <c r="O593" i="1" s="1"/>
  <c r="P1246" i="1" a="1"/>
  <c r="P1246" i="1" s="1"/>
  <c r="O1246" i="1" a="1"/>
  <c r="O1246" i="1" s="1"/>
  <c r="P3726" i="1" a="1"/>
  <c r="P3726" i="1" s="1"/>
  <c r="O3726" i="1" a="1"/>
  <c r="O3726" i="1" s="1"/>
  <c r="P1403" i="1" a="1"/>
  <c r="P1403" i="1" s="1"/>
  <c r="O1403" i="1" a="1"/>
  <c r="O1403" i="1" s="1"/>
  <c r="P983" i="1" a="1"/>
  <c r="P983" i="1" s="1"/>
  <c r="O983" i="1" a="1"/>
  <c r="O983" i="1" s="1"/>
  <c r="P571" i="1" a="1"/>
  <c r="P571" i="1" s="1"/>
  <c r="O571" i="1" a="1"/>
  <c r="O571" i="1" s="1"/>
  <c r="P2380" i="1" a="1"/>
  <c r="P2380" i="1" s="1"/>
  <c r="O2380" i="1" a="1"/>
  <c r="O2380" i="1" s="1"/>
  <c r="P703" i="1" a="1"/>
  <c r="P703" i="1" s="1"/>
  <c r="O703" i="1" a="1"/>
  <c r="O703" i="1" s="1"/>
  <c r="P384" i="1" a="1"/>
  <c r="P384" i="1" s="1"/>
  <c r="O384" i="1" a="1"/>
  <c r="O384" i="1" s="1"/>
  <c r="P49" i="1" a="1"/>
  <c r="P49" i="1" s="1"/>
  <c r="O49" i="1" a="1"/>
  <c r="O49" i="1" s="1"/>
  <c r="P570" i="1" a="1"/>
  <c r="P570" i="1" s="1"/>
  <c r="O570" i="1" a="1"/>
  <c r="O570" i="1" s="1"/>
  <c r="P576" i="1" a="1"/>
  <c r="P576" i="1" s="1"/>
  <c r="O576" i="1" a="1"/>
  <c r="O576" i="1" s="1"/>
  <c r="P244" i="1" a="1"/>
  <c r="P244" i="1" s="1"/>
  <c r="O244" i="1" a="1"/>
  <c r="O244" i="1" s="1"/>
  <c r="P569" i="1" a="1"/>
  <c r="P569" i="1" s="1"/>
  <c r="O569" i="1" a="1"/>
  <c r="O569" i="1" s="1"/>
  <c r="P162" i="1" a="1"/>
  <c r="P162" i="1" s="1"/>
  <c r="O162" i="1" a="1"/>
  <c r="O162" i="1" s="1"/>
  <c r="P2424" i="1" a="1"/>
  <c r="P2424" i="1" s="1"/>
  <c r="O2424" i="1" a="1"/>
  <c r="O2424" i="1" s="1"/>
  <c r="P911" i="1" a="1"/>
  <c r="P911" i="1" s="1"/>
  <c r="O911" i="1" a="1"/>
  <c r="O911" i="1" s="1"/>
  <c r="P978" i="1" a="1"/>
  <c r="P978" i="1" s="1"/>
  <c r="O978" i="1" a="1"/>
  <c r="O978" i="1" s="1"/>
  <c r="P1664" i="1" a="1"/>
  <c r="P1664" i="1" s="1"/>
  <c r="O1664" i="1" a="1"/>
  <c r="O1664" i="1" s="1"/>
  <c r="P385" i="1" a="1"/>
  <c r="P385" i="1" s="1"/>
  <c r="O385" i="1" a="1"/>
  <c r="O385" i="1" s="1"/>
  <c r="P361" i="1" a="1"/>
  <c r="P361" i="1" s="1"/>
  <c r="O361" i="1" a="1"/>
  <c r="O361" i="1" s="1"/>
  <c r="P1583" i="1" a="1"/>
  <c r="P1583" i="1" s="1"/>
  <c r="O1583" i="1" a="1"/>
  <c r="O1583" i="1" s="1"/>
  <c r="P1566" i="1" a="1"/>
  <c r="P1566" i="1" s="1"/>
  <c r="O1566" i="1" a="1"/>
  <c r="O1566" i="1" s="1"/>
  <c r="P297" i="1" a="1"/>
  <c r="P297" i="1" s="1"/>
  <c r="O297" i="1" a="1"/>
  <c r="O297" i="1" s="1"/>
  <c r="P3416" i="1" a="1"/>
  <c r="P3416" i="1" s="1"/>
  <c r="O3416" i="1" a="1"/>
  <c r="O3416" i="1" s="1"/>
  <c r="P27" i="1" a="1"/>
  <c r="P27" i="1" s="1"/>
  <c r="O27" i="1" a="1"/>
  <c r="O27" i="1" s="1"/>
  <c r="P1469" i="1" a="1"/>
  <c r="P1469" i="1" s="1"/>
  <c r="O1469" i="1" a="1"/>
  <c r="O1469" i="1" s="1"/>
  <c r="P2138" i="1" a="1"/>
  <c r="P2138" i="1" s="1"/>
  <c r="O2138" i="1" a="1"/>
  <c r="O2138" i="1" s="1"/>
  <c r="P2100" i="1" a="1"/>
  <c r="P2100" i="1" s="1"/>
  <c r="O2100" i="1" a="1"/>
  <c r="O2100" i="1" s="1"/>
  <c r="P483" i="1" a="1"/>
  <c r="P483" i="1" s="1"/>
  <c r="O483" i="1" a="1"/>
  <c r="O483" i="1" s="1"/>
  <c r="P2758" i="1" a="1"/>
  <c r="P2758" i="1" s="1"/>
  <c r="O2758" i="1" a="1"/>
  <c r="O2758" i="1" s="1"/>
  <c r="P2974" i="1" a="1"/>
  <c r="P2974" i="1" s="1"/>
  <c r="O2974" i="1" a="1"/>
  <c r="O2974" i="1" s="1"/>
  <c r="P3111" i="1" a="1"/>
  <c r="P3111" i="1" s="1"/>
  <c r="O3111" i="1" a="1"/>
  <c r="O3111" i="1" s="1"/>
  <c r="P1733" i="1" a="1"/>
  <c r="P1733" i="1" s="1"/>
  <c r="O1733" i="1" a="1"/>
  <c r="O1733" i="1" s="1"/>
  <c r="P1455" i="1" a="1"/>
  <c r="P1455" i="1" s="1"/>
  <c r="O1455" i="1" a="1"/>
  <c r="O1455" i="1" s="1"/>
  <c r="P1448" i="1" a="1"/>
  <c r="P1448" i="1" s="1"/>
  <c r="O1448" i="1" a="1"/>
  <c r="O1448" i="1" s="1"/>
  <c r="P3397" i="1" a="1"/>
  <c r="P3397" i="1" s="1"/>
  <c r="O3397" i="1" a="1"/>
  <c r="O3397" i="1" s="1"/>
  <c r="P474" i="1" a="1"/>
  <c r="P474" i="1" s="1"/>
  <c r="O474" i="1" a="1"/>
  <c r="O474" i="1" s="1"/>
  <c r="P1510" i="1" a="1"/>
  <c r="P1510" i="1" s="1"/>
  <c r="O1510" i="1" a="1"/>
  <c r="O1510" i="1" s="1"/>
  <c r="P280" i="1" a="1"/>
  <c r="P280" i="1" s="1"/>
  <c r="O280" i="1" a="1"/>
  <c r="O280" i="1" s="1"/>
  <c r="P1352" i="1" a="1"/>
  <c r="P1352" i="1" s="1"/>
  <c r="O1352" i="1" a="1"/>
  <c r="O1352" i="1" s="1"/>
  <c r="P2745" i="1" a="1"/>
  <c r="P2745" i="1" s="1"/>
  <c r="O2745" i="1" a="1"/>
  <c r="O2745" i="1" s="1"/>
  <c r="P424" i="1" a="1"/>
  <c r="P424" i="1" s="1"/>
  <c r="O424" i="1" a="1"/>
  <c r="O424" i="1" s="1"/>
  <c r="P410" i="1" a="1"/>
  <c r="P410" i="1" s="1"/>
  <c r="O410" i="1" a="1"/>
  <c r="O410" i="1" s="1"/>
  <c r="P318" i="1" a="1"/>
  <c r="P318" i="1" s="1"/>
  <c r="O318" i="1" a="1"/>
  <c r="O318" i="1" s="1"/>
  <c r="P131" i="1" a="1"/>
  <c r="P131" i="1" s="1"/>
  <c r="O131" i="1" a="1"/>
  <c r="O131" i="1" s="1"/>
  <c r="P1191" i="1" a="1"/>
  <c r="P1191" i="1" s="1"/>
  <c r="O1191" i="1" a="1"/>
  <c r="O1191" i="1" s="1"/>
  <c r="P1475" i="1" a="1"/>
  <c r="P1475" i="1" s="1"/>
  <c r="O1475" i="1" a="1"/>
  <c r="O1475" i="1" s="1"/>
  <c r="P311" i="1" a="1"/>
  <c r="P311" i="1" s="1"/>
  <c r="O311" i="1" a="1"/>
  <c r="O311" i="1" s="1"/>
  <c r="P323" i="1" a="1"/>
  <c r="P323" i="1" s="1"/>
  <c r="O323" i="1" a="1"/>
  <c r="O323" i="1" s="1"/>
  <c r="P304" i="1" a="1"/>
  <c r="P304" i="1" s="1"/>
  <c r="O304" i="1" a="1"/>
  <c r="O304" i="1" s="1"/>
  <c r="P600" i="1" a="1"/>
  <c r="P600" i="1" s="1"/>
  <c r="O600" i="1" a="1"/>
  <c r="O600" i="1" s="1"/>
  <c r="P509" i="1" a="1"/>
  <c r="P509" i="1" s="1"/>
  <c r="O509" i="1" a="1"/>
  <c r="O509" i="1" s="1"/>
  <c r="P243" i="1" a="1"/>
  <c r="P243" i="1" s="1"/>
  <c r="O243" i="1" a="1"/>
  <c r="O243" i="1" s="1"/>
  <c r="P388" i="1" a="1"/>
  <c r="P388" i="1" s="1"/>
  <c r="O388" i="1" a="1"/>
  <c r="O388" i="1" s="1"/>
  <c r="P510" i="1" a="1"/>
  <c r="P510" i="1" s="1"/>
  <c r="O510" i="1" a="1"/>
  <c r="O510" i="1" s="1"/>
  <c r="P1092" i="1" a="1"/>
  <c r="P1092" i="1" s="1"/>
  <c r="O1092" i="1" a="1"/>
  <c r="O1092" i="1" s="1"/>
  <c r="P236" i="1" a="1"/>
  <c r="P236" i="1" s="1"/>
  <c r="O236" i="1" a="1"/>
  <c r="O236" i="1" s="1"/>
  <c r="P1375" i="1" a="1"/>
  <c r="P1375" i="1" s="1"/>
  <c r="O1375" i="1" a="1"/>
  <c r="O1375" i="1" s="1"/>
  <c r="P2475" i="1" a="1"/>
  <c r="P2475" i="1" s="1"/>
  <c r="O2475" i="1" a="1"/>
  <c r="O2475" i="1" s="1"/>
  <c r="P541" i="1" a="1"/>
  <c r="P541" i="1" s="1"/>
  <c r="O541" i="1" a="1"/>
  <c r="O541" i="1" s="1"/>
  <c r="P2239" i="1" a="1"/>
  <c r="P2239" i="1" s="1"/>
  <c r="O2239" i="1" a="1"/>
  <c r="O2239" i="1" s="1"/>
  <c r="P3038" i="1" a="1"/>
  <c r="P3038" i="1" s="1"/>
  <c r="O3038" i="1" a="1"/>
  <c r="O3038" i="1" s="1"/>
  <c r="P1070" i="1" a="1"/>
  <c r="P1070" i="1" s="1"/>
  <c r="O1070" i="1" a="1"/>
  <c r="O1070" i="1" s="1"/>
  <c r="P2149" i="1" a="1"/>
  <c r="P2149" i="1" s="1"/>
  <c r="O2149" i="1" a="1"/>
  <c r="O2149" i="1" s="1"/>
  <c r="P1606" i="1" a="1"/>
  <c r="P1606" i="1" s="1"/>
  <c r="O1606" i="1" a="1"/>
  <c r="O1606" i="1" s="1"/>
  <c r="P285" i="1" a="1"/>
  <c r="P285" i="1" s="1"/>
  <c r="O285" i="1" a="1"/>
  <c r="O285" i="1" s="1"/>
  <c r="P836" i="1" a="1"/>
  <c r="P836" i="1" s="1"/>
  <c r="O836" i="1" a="1"/>
  <c r="O836" i="1" s="1"/>
  <c r="P2378" i="1" a="1"/>
  <c r="P2378" i="1" s="1"/>
  <c r="O2378" i="1" a="1"/>
  <c r="O2378" i="1" s="1"/>
  <c r="P1913" i="1" a="1"/>
  <c r="P1913" i="1" s="1"/>
  <c r="O1913" i="1" a="1"/>
  <c r="O1913" i="1" s="1"/>
  <c r="P458" i="1" a="1"/>
  <c r="P458" i="1" s="1"/>
  <c r="O458" i="1" a="1"/>
  <c r="O458" i="1" s="1"/>
  <c r="P1409" i="1" a="1"/>
  <c r="P1409" i="1" s="1"/>
  <c r="O1409" i="1" a="1"/>
  <c r="O1409" i="1" s="1"/>
  <c r="P2237" i="1" a="1"/>
  <c r="P2237" i="1" s="1"/>
  <c r="O2237" i="1" a="1"/>
  <c r="O2237" i="1" s="1"/>
  <c r="P1900" i="1" a="1"/>
  <c r="P1900" i="1" s="1"/>
  <c r="O1900" i="1" a="1"/>
  <c r="O1900" i="1" s="1"/>
  <c r="P1905" i="1" a="1"/>
  <c r="P1905" i="1" s="1"/>
  <c r="O1905" i="1" a="1"/>
  <c r="O1905" i="1" s="1"/>
  <c r="P1515" i="1" a="1"/>
  <c r="P1515" i="1" s="1"/>
  <c r="O1515" i="1" a="1"/>
  <c r="O1515" i="1" s="1"/>
  <c r="P1911" i="1" a="1"/>
  <c r="P1911" i="1" s="1"/>
  <c r="O1911" i="1" a="1"/>
  <c r="O1911" i="1" s="1"/>
  <c r="P1906" i="1" a="1"/>
  <c r="P1906" i="1" s="1"/>
  <c r="O1906" i="1" a="1"/>
  <c r="O1906" i="1" s="1"/>
  <c r="P3263" i="1" a="1"/>
  <c r="P3263" i="1" s="1"/>
  <c r="O3263" i="1" a="1"/>
  <c r="O3263" i="1" s="1"/>
  <c r="P2049" i="1" a="1"/>
  <c r="P2049" i="1" s="1"/>
  <c r="O2049" i="1" a="1"/>
  <c r="O2049" i="1" s="1"/>
  <c r="P2772" i="1" a="1"/>
  <c r="P2772" i="1" s="1"/>
  <c r="O2772" i="1" a="1"/>
  <c r="O2772" i="1" s="1"/>
  <c r="P1840" i="1" a="1"/>
  <c r="P1840" i="1" s="1"/>
  <c r="O1840" i="1" a="1"/>
  <c r="O1840" i="1" s="1"/>
  <c r="P3152" i="1" a="1"/>
  <c r="P3152" i="1" s="1"/>
  <c r="O3152" i="1" a="1"/>
  <c r="O3152" i="1" s="1"/>
  <c r="P2222" i="1" a="1"/>
  <c r="P2222" i="1" s="1"/>
  <c r="O2222" i="1" a="1"/>
  <c r="O2222" i="1" s="1"/>
  <c r="P1757" i="1" a="1"/>
  <c r="P1757" i="1" s="1"/>
  <c r="O1757" i="1" a="1"/>
  <c r="O1757" i="1" s="1"/>
  <c r="P2318" i="1" a="1"/>
  <c r="P2318" i="1" s="1"/>
  <c r="O2318" i="1" a="1"/>
  <c r="O2318" i="1" s="1"/>
  <c r="P3018" i="1" a="1"/>
  <c r="P3018" i="1" s="1"/>
  <c r="O3018" i="1" a="1"/>
  <c r="O3018" i="1" s="1"/>
  <c r="P1346" i="1" a="1"/>
  <c r="P1346" i="1" s="1"/>
  <c r="O1346" i="1" a="1"/>
  <c r="O1346" i="1" s="1"/>
  <c r="P2973" i="1" a="1"/>
  <c r="P2973" i="1" s="1"/>
  <c r="O2973" i="1" a="1"/>
  <c r="O2973" i="1" s="1"/>
  <c r="P333" i="1" a="1"/>
  <c r="P333" i="1" s="1"/>
  <c r="O333" i="1" a="1"/>
  <c r="O333" i="1" s="1"/>
  <c r="P472" i="1" a="1"/>
  <c r="P472" i="1" s="1"/>
  <c r="O472" i="1" a="1"/>
  <c r="O472" i="1" s="1"/>
  <c r="P1856" i="1" a="1"/>
  <c r="P1856" i="1" s="1"/>
  <c r="O1856" i="1" a="1"/>
  <c r="O1856" i="1" s="1"/>
  <c r="P2052" i="1" a="1"/>
  <c r="P2052" i="1" s="1"/>
  <c r="O2052" i="1" a="1"/>
  <c r="O2052" i="1" s="1"/>
  <c r="P815" i="1" a="1"/>
  <c r="P815" i="1" s="1"/>
  <c r="O815" i="1" a="1"/>
  <c r="O815" i="1" s="1"/>
  <c r="P782" i="1" a="1"/>
  <c r="P782" i="1" s="1"/>
  <c r="O782" i="1" a="1"/>
  <c r="O782" i="1" s="1"/>
  <c r="P819" i="1" a="1"/>
  <c r="P819" i="1" s="1"/>
  <c r="O819" i="1" a="1"/>
  <c r="O819" i="1" s="1"/>
  <c r="P2054" i="1" a="1"/>
  <c r="P2054" i="1" s="1"/>
  <c r="O2054" i="1" a="1"/>
  <c r="O2054" i="1" s="1"/>
  <c r="P2040" i="1" a="1"/>
  <c r="P2040" i="1" s="1"/>
  <c r="O2040" i="1" a="1"/>
  <c r="O2040" i="1" s="1"/>
  <c r="P618" i="1" a="1"/>
  <c r="P618" i="1" s="1"/>
  <c r="O618" i="1" a="1"/>
  <c r="O618" i="1" s="1"/>
  <c r="P2156" i="1" a="1"/>
  <c r="P2156" i="1" s="1"/>
  <c r="O2156" i="1" a="1"/>
  <c r="O2156" i="1" s="1"/>
  <c r="P5" i="1" a="1"/>
  <c r="P5" i="1" s="1"/>
  <c r="O5" i="1" a="1"/>
  <c r="O5" i="1" s="1"/>
  <c r="P1822" i="1" a="1"/>
  <c r="P1822" i="1" s="1"/>
  <c r="O1822" i="1" a="1"/>
  <c r="O1822" i="1" s="1"/>
  <c r="P814" i="1" a="1"/>
  <c r="P814" i="1" s="1"/>
  <c r="O814" i="1" a="1"/>
  <c r="O814" i="1" s="1"/>
  <c r="P2683" i="1" a="1"/>
  <c r="P2683" i="1" s="1"/>
  <c r="O2683" i="1" a="1"/>
  <c r="O2683" i="1" s="1"/>
  <c r="P1788" i="1" a="1"/>
  <c r="P1788" i="1" s="1"/>
  <c r="O1788" i="1" a="1"/>
  <c r="O1788" i="1" s="1"/>
  <c r="P2531" i="1" a="1"/>
  <c r="P2531" i="1" s="1"/>
  <c r="O2531" i="1" a="1"/>
  <c r="O2531" i="1" s="1"/>
  <c r="P3418" i="1" a="1"/>
  <c r="P3418" i="1" s="1"/>
  <c r="O3418" i="1" a="1"/>
  <c r="O3418" i="1" s="1"/>
  <c r="P3409" i="1" a="1"/>
  <c r="P3409" i="1" s="1"/>
  <c r="O3409" i="1" a="1"/>
  <c r="O3409" i="1" s="1"/>
  <c r="P2566" i="1" a="1"/>
  <c r="P2566" i="1" s="1"/>
  <c r="O2566" i="1" a="1"/>
  <c r="O2566" i="1" s="1"/>
  <c r="P947" i="1" a="1"/>
  <c r="P947" i="1" s="1"/>
  <c r="O947" i="1" a="1"/>
  <c r="O947" i="1" s="1"/>
  <c r="P921" i="1" a="1"/>
  <c r="P921" i="1" s="1"/>
  <c r="O921" i="1" a="1"/>
  <c r="O921" i="1" s="1"/>
  <c r="P3124" i="1" a="1"/>
  <c r="P3124" i="1" s="1"/>
  <c r="O3124" i="1" a="1"/>
  <c r="O3124" i="1" s="1"/>
  <c r="P3359" i="1" a="1"/>
  <c r="P3359" i="1" s="1"/>
  <c r="O3359" i="1" a="1"/>
  <c r="O3359" i="1" s="1"/>
  <c r="P3249" i="1" a="1"/>
  <c r="P3249" i="1" s="1"/>
  <c r="O3249" i="1" a="1"/>
  <c r="O3249" i="1" s="1"/>
  <c r="P1742" i="1" a="1"/>
  <c r="P1742" i="1" s="1"/>
  <c r="O1742" i="1" a="1"/>
  <c r="O1742" i="1" s="1"/>
  <c r="P1738" i="1" a="1"/>
  <c r="P1738" i="1" s="1"/>
  <c r="O1738" i="1" a="1"/>
  <c r="O1738" i="1" s="1"/>
  <c r="P530" i="1" a="1"/>
  <c r="P530" i="1" s="1"/>
  <c r="O530" i="1" a="1"/>
  <c r="O530" i="1" s="1"/>
  <c r="P3008" i="1" a="1"/>
  <c r="P3008" i="1" s="1"/>
  <c r="O3008" i="1" a="1"/>
  <c r="O3008" i="1" s="1"/>
  <c r="P448" i="1" a="1"/>
  <c r="P448" i="1" s="1"/>
  <c r="O448" i="1" a="1"/>
  <c r="O448" i="1" s="1"/>
  <c r="P1791" i="1" a="1"/>
  <c r="P1791" i="1" s="1"/>
  <c r="O1791" i="1" a="1"/>
  <c r="O1791" i="1" s="1"/>
  <c r="P237" i="1" a="1"/>
  <c r="P237" i="1" s="1"/>
  <c r="O237" i="1" a="1"/>
  <c r="O237" i="1" s="1"/>
  <c r="P2105" i="1" a="1"/>
  <c r="P2105" i="1" s="1"/>
  <c r="O2105" i="1" a="1"/>
  <c r="O2105" i="1" s="1"/>
  <c r="P1599" i="1" a="1"/>
  <c r="P1599" i="1" s="1"/>
  <c r="O1599" i="1" a="1"/>
  <c r="O1599" i="1" s="1"/>
  <c r="P1668" i="1" a="1"/>
  <c r="P1668" i="1" s="1"/>
  <c r="O1668" i="1" a="1"/>
  <c r="O1668" i="1" s="1"/>
  <c r="P1368" i="1" a="1"/>
  <c r="P1368" i="1" s="1"/>
  <c r="O1368" i="1" a="1"/>
  <c r="O1368" i="1" s="1"/>
  <c r="P1496" i="1" a="1"/>
  <c r="P1496" i="1" s="1"/>
  <c r="O1496" i="1" a="1"/>
  <c r="O1496" i="1" s="1"/>
  <c r="P1694" i="1" a="1"/>
  <c r="P1694" i="1" s="1"/>
  <c r="O1694" i="1" a="1"/>
  <c r="O1694" i="1" s="1"/>
  <c r="P1917" i="1" a="1"/>
  <c r="P1917" i="1" s="1"/>
  <c r="O1917" i="1" a="1"/>
  <c r="O1917" i="1" s="1"/>
  <c r="P2558" i="1" a="1"/>
  <c r="P2558" i="1" s="1"/>
  <c r="O2558" i="1" a="1"/>
  <c r="O2558" i="1" s="1"/>
  <c r="P533" i="1" a="1"/>
  <c r="P533" i="1" s="1"/>
  <c r="O533" i="1" a="1"/>
  <c r="O533" i="1" s="1"/>
  <c r="P97" i="1" a="1"/>
  <c r="P97" i="1" s="1"/>
  <c r="O97" i="1" a="1"/>
  <c r="O97" i="1" s="1"/>
  <c r="P1532" i="1" a="1"/>
  <c r="P1532" i="1" s="1"/>
  <c r="O1532" i="1" a="1"/>
  <c r="O1532" i="1" s="1"/>
  <c r="P3340" i="1" a="1"/>
  <c r="P3340" i="1" s="1"/>
  <c r="O3340" i="1" a="1"/>
  <c r="O3340" i="1" s="1"/>
  <c r="P1010" i="1" a="1"/>
  <c r="P1010" i="1" s="1"/>
  <c r="O1010" i="1" a="1"/>
  <c r="O1010" i="1" s="1"/>
  <c r="P3057" i="1" a="1"/>
  <c r="P3057" i="1" s="1"/>
  <c r="O3057" i="1" a="1"/>
  <c r="O3057" i="1" s="1"/>
  <c r="P219" i="1" a="1"/>
  <c r="P219" i="1" s="1"/>
  <c r="O219" i="1" a="1"/>
  <c r="O219" i="1" s="1"/>
  <c r="P1880" i="1" a="1"/>
  <c r="P1880" i="1" s="1"/>
  <c r="O1880" i="1" a="1"/>
  <c r="O1880" i="1" s="1"/>
  <c r="P2098" i="1" a="1"/>
  <c r="P2098" i="1" s="1"/>
  <c r="O2098" i="1" a="1"/>
  <c r="O2098" i="1" s="1"/>
  <c r="P1435" i="1" a="1"/>
  <c r="P1435" i="1" s="1"/>
  <c r="O1435" i="1" a="1"/>
  <c r="O1435" i="1" s="1"/>
  <c r="P1094" i="1" a="1"/>
  <c r="P1094" i="1" s="1"/>
  <c r="O1094" i="1" a="1"/>
  <c r="O1094" i="1" s="1"/>
  <c r="P360" i="1" a="1"/>
  <c r="P360" i="1" s="1"/>
  <c r="O360" i="1" a="1"/>
  <c r="O360" i="1" s="1"/>
  <c r="P830" i="1" a="1"/>
  <c r="P830" i="1" s="1"/>
  <c r="O830" i="1" a="1"/>
  <c r="O830" i="1" s="1"/>
  <c r="P2830" i="1" a="1"/>
  <c r="P2830" i="1" s="1"/>
  <c r="O2830" i="1" a="1"/>
  <c r="O2830" i="1" s="1"/>
  <c r="P1130" i="1" a="1"/>
  <c r="P1130" i="1" s="1"/>
  <c r="O1130" i="1" a="1"/>
  <c r="O1130" i="1" s="1"/>
  <c r="P2034" i="1" a="1"/>
  <c r="P2034" i="1" s="1"/>
  <c r="O2034" i="1" a="1"/>
  <c r="O2034" i="1" s="1"/>
  <c r="P2287" i="1" a="1"/>
  <c r="P2287" i="1" s="1"/>
  <c r="O2287" i="1" a="1"/>
  <c r="O2287" i="1" s="1"/>
  <c r="P3240" i="1" a="1"/>
  <c r="P3240" i="1" s="1"/>
  <c r="O3240" i="1" a="1"/>
  <c r="O3240" i="1" s="1"/>
  <c r="P3246" i="1" a="1"/>
  <c r="P3246" i="1" s="1"/>
  <c r="O3246" i="1" a="1"/>
  <c r="O3246" i="1" s="1"/>
  <c r="P870" i="1" a="1"/>
  <c r="P870" i="1" s="1"/>
  <c r="O870" i="1" a="1"/>
  <c r="O870" i="1" s="1"/>
  <c r="P831" i="1" a="1"/>
  <c r="P831" i="1" s="1"/>
  <c r="O831" i="1" a="1"/>
  <c r="O831" i="1" s="1"/>
  <c r="P2004" i="1" a="1"/>
  <c r="P2004" i="1" s="1"/>
  <c r="O2004" i="1" a="1"/>
  <c r="O2004" i="1" s="1"/>
  <c r="P1396" i="1" a="1"/>
  <c r="P1396" i="1" s="1"/>
  <c r="O1396" i="1" a="1"/>
  <c r="O1396" i="1" s="1"/>
  <c r="P2488" i="1" a="1"/>
  <c r="P2488" i="1" s="1"/>
  <c r="O2488" i="1" a="1"/>
  <c r="O2488" i="1" s="1"/>
  <c r="P1783" i="1" a="1"/>
  <c r="P1783" i="1" s="1"/>
  <c r="O1783" i="1" a="1"/>
  <c r="O1783" i="1" s="1"/>
  <c r="P1729" i="1" a="1"/>
  <c r="P1729" i="1" s="1"/>
  <c r="O1729" i="1" a="1"/>
  <c r="O1729" i="1" s="1"/>
  <c r="P2787" i="1" a="1"/>
  <c r="P2787" i="1" s="1"/>
  <c r="O2787" i="1" a="1"/>
  <c r="O2787" i="1" s="1"/>
  <c r="P543" i="1" a="1"/>
  <c r="P543" i="1" s="1"/>
  <c r="O543" i="1" a="1"/>
  <c r="O543" i="1" s="1"/>
  <c r="P3279" i="1" a="1"/>
  <c r="P3279" i="1" s="1"/>
  <c r="O3279" i="1" a="1"/>
  <c r="O3279" i="1" s="1"/>
  <c r="P612" i="1" a="1"/>
  <c r="P612" i="1" s="1"/>
  <c r="O612" i="1" a="1"/>
  <c r="O612" i="1" s="1"/>
  <c r="P2441" i="1" a="1"/>
  <c r="P2441" i="1" s="1"/>
  <c r="O2441" i="1" a="1"/>
  <c r="O2441" i="1" s="1"/>
  <c r="P3632" i="1" a="1"/>
  <c r="P3632" i="1" s="1"/>
  <c r="O3632" i="1" a="1"/>
  <c r="O3632" i="1" s="1"/>
  <c r="P964" i="1" a="1"/>
  <c r="P964" i="1" s="1"/>
  <c r="O964" i="1" a="1"/>
  <c r="O964" i="1" s="1"/>
  <c r="P3343" i="1" a="1"/>
  <c r="P3343" i="1" s="1"/>
  <c r="O3343" i="1" a="1"/>
  <c r="O3343" i="1" s="1"/>
  <c r="P1686" i="1" a="1"/>
  <c r="P1686" i="1" s="1"/>
  <c r="O1686" i="1" a="1"/>
  <c r="O1686" i="1" s="1"/>
  <c r="P2326" i="1" a="1"/>
  <c r="P2326" i="1" s="1"/>
  <c r="O2326" i="1" a="1"/>
  <c r="O2326" i="1" s="1"/>
  <c r="P2383" i="1" a="1"/>
  <c r="P2383" i="1" s="1"/>
  <c r="O2383" i="1" a="1"/>
  <c r="O2383" i="1" s="1"/>
  <c r="P502" i="1" a="1"/>
  <c r="P502" i="1" s="1"/>
  <c r="O502" i="1" a="1"/>
  <c r="O502" i="1" s="1"/>
  <c r="P2639" i="1" a="1"/>
  <c r="P2639" i="1" s="1"/>
  <c r="O2639" i="1" a="1"/>
  <c r="O2639" i="1" s="1"/>
  <c r="P2871" i="1" a="1"/>
  <c r="P2871" i="1" s="1"/>
  <c r="O2871" i="1" a="1"/>
  <c r="O2871" i="1" s="1"/>
  <c r="P3033" i="1" a="1"/>
  <c r="P3033" i="1" s="1"/>
  <c r="O3033" i="1" a="1"/>
  <c r="O3033" i="1" s="1"/>
  <c r="P2101" i="1" a="1"/>
  <c r="P2101" i="1" s="1"/>
  <c r="O2101" i="1" a="1"/>
  <c r="O2101" i="1" s="1"/>
  <c r="P238" i="1" a="1"/>
  <c r="P238" i="1" s="1"/>
  <c r="O238" i="1" a="1"/>
  <c r="O238" i="1" s="1"/>
  <c r="P1266" i="1" a="1"/>
  <c r="P1266" i="1" s="1"/>
  <c r="O1266" i="1" a="1"/>
  <c r="O1266" i="1" s="1"/>
  <c r="P1687" i="1" a="1"/>
  <c r="P1687" i="1" s="1"/>
  <c r="O1687" i="1" a="1"/>
  <c r="O1687" i="1" s="1"/>
  <c r="P3568" i="1" a="1"/>
  <c r="P3568" i="1" s="1"/>
  <c r="O3568" i="1" a="1"/>
  <c r="O3568" i="1" s="1"/>
  <c r="P3649" i="1" a="1"/>
  <c r="P3649" i="1" s="1"/>
  <c r="O3649" i="1" a="1"/>
  <c r="O3649" i="1" s="1"/>
  <c r="P2921" i="1" a="1"/>
  <c r="P2921" i="1" s="1"/>
  <c r="O2921" i="1" a="1"/>
  <c r="O2921" i="1" s="1"/>
  <c r="P2920" i="1" a="1"/>
  <c r="P2920" i="1" s="1"/>
  <c r="O2920" i="1" a="1"/>
  <c r="O2920" i="1" s="1"/>
  <c r="P2936" i="1" a="1"/>
  <c r="P2936" i="1" s="1"/>
  <c r="O2936" i="1" a="1"/>
  <c r="O2936" i="1" s="1"/>
  <c r="P1706" i="1" a="1"/>
  <c r="P1706" i="1" s="1"/>
  <c r="O1706" i="1" a="1"/>
  <c r="O1706" i="1" s="1"/>
  <c r="P1574" i="1" a="1"/>
  <c r="P1574" i="1" s="1"/>
  <c r="O1574" i="1" a="1"/>
  <c r="O1574" i="1" s="1"/>
  <c r="P565" i="1" a="1"/>
  <c r="P565" i="1" s="1"/>
  <c r="O565" i="1" a="1"/>
  <c r="O565" i="1" s="1"/>
  <c r="P1264" i="1" a="1"/>
  <c r="P1264" i="1" s="1"/>
  <c r="O1264" i="1" a="1"/>
  <c r="O1264" i="1" s="1"/>
  <c r="P1693" i="1" a="1"/>
  <c r="P1693" i="1" s="1"/>
  <c r="O1693" i="1" a="1"/>
  <c r="O1693" i="1" s="1"/>
  <c r="P2404" i="1" a="1"/>
  <c r="P2404" i="1" s="1"/>
  <c r="O2404" i="1" a="1"/>
  <c r="O2404" i="1" s="1"/>
  <c r="P1275" i="1" a="1"/>
  <c r="P1275" i="1" s="1"/>
  <c r="O1275" i="1" a="1"/>
  <c r="O1275" i="1" s="1"/>
  <c r="P407" i="1" a="1"/>
  <c r="P407" i="1" s="1"/>
  <c r="O407" i="1" a="1"/>
  <c r="O407" i="1" s="1"/>
  <c r="P2134" i="1" a="1"/>
  <c r="P2134" i="1" s="1"/>
  <c r="O2134" i="1" a="1"/>
  <c r="O2134" i="1" s="1"/>
  <c r="P216" i="1" a="1"/>
  <c r="P216" i="1" s="1"/>
  <c r="O216" i="1" a="1"/>
  <c r="O216" i="1" s="1"/>
  <c r="P1263" i="1" a="1"/>
  <c r="P1263" i="1" s="1"/>
  <c r="O1263" i="1" a="1"/>
  <c r="O1263" i="1" s="1"/>
  <c r="P112" i="1" a="1"/>
  <c r="P112" i="1" s="1"/>
  <c r="O112" i="1" a="1"/>
  <c r="O112" i="1" s="1"/>
  <c r="P3162" i="1" a="1"/>
  <c r="P3162" i="1" s="1"/>
  <c r="O3162" i="1" a="1"/>
  <c r="O3162" i="1" s="1"/>
  <c r="P3558" i="1" a="1"/>
  <c r="P3558" i="1" s="1"/>
  <c r="O3558" i="1" a="1"/>
  <c r="O3558" i="1" s="1"/>
  <c r="P3253" i="1" a="1"/>
  <c r="P3253" i="1" s="1"/>
  <c r="O3253" i="1" a="1"/>
  <c r="O3253" i="1" s="1"/>
  <c r="P3466" i="1" a="1"/>
  <c r="P3466" i="1" s="1"/>
  <c r="O3466" i="1" a="1"/>
  <c r="O3466" i="1" s="1"/>
  <c r="P3017" i="1" a="1"/>
  <c r="P3017" i="1" s="1"/>
  <c r="O3017" i="1" a="1"/>
  <c r="O3017" i="1" s="1"/>
  <c r="P91" i="1" a="1"/>
  <c r="P91" i="1" s="1"/>
  <c r="O91" i="1" a="1"/>
  <c r="O91" i="1" s="1"/>
  <c r="P622" i="1" a="1"/>
  <c r="P622" i="1" s="1"/>
  <c r="O622" i="1" a="1"/>
  <c r="O622" i="1" s="1"/>
  <c r="P1089" i="1" a="1"/>
  <c r="P1089" i="1" s="1"/>
  <c r="O1089" i="1" a="1"/>
  <c r="O1089" i="1" s="1"/>
  <c r="P1736" i="1" a="1"/>
  <c r="P1736" i="1" s="1"/>
  <c r="O1736" i="1" a="1"/>
  <c r="O1736" i="1" s="1"/>
  <c r="P3673" i="1" a="1"/>
  <c r="P3673" i="1" s="1"/>
  <c r="O3673" i="1" a="1"/>
  <c r="O3673" i="1" s="1"/>
  <c r="P3254" i="1" a="1"/>
  <c r="P3254" i="1" s="1"/>
  <c r="O3254" i="1" a="1"/>
  <c r="O3254" i="1" s="1"/>
  <c r="P1980" i="1" a="1"/>
  <c r="P1980" i="1" s="1"/>
  <c r="O1980" i="1" a="1"/>
  <c r="O1980" i="1" s="1"/>
  <c r="P3266" i="1" a="1"/>
  <c r="P3266" i="1" s="1"/>
  <c r="O3266" i="1" a="1"/>
  <c r="O3266" i="1" s="1"/>
  <c r="P3267" i="1" a="1"/>
  <c r="P3267" i="1" s="1"/>
  <c r="O3267" i="1" a="1"/>
  <c r="O3267" i="1" s="1"/>
  <c r="P2901" i="1" a="1"/>
  <c r="P2901" i="1" s="1"/>
  <c r="O2901" i="1" a="1"/>
  <c r="O2901" i="1" s="1"/>
  <c r="P3258" i="1" a="1"/>
  <c r="P3258" i="1" s="1"/>
  <c r="O3258" i="1" a="1"/>
  <c r="O3258" i="1" s="1"/>
  <c r="P2783" i="1" a="1"/>
  <c r="P2783" i="1" s="1"/>
  <c r="O2783" i="1" a="1"/>
  <c r="O2783" i="1" s="1"/>
  <c r="P2714" i="1" a="1"/>
  <c r="P2714" i="1" s="1"/>
  <c r="O2714" i="1" a="1"/>
  <c r="O2714" i="1" s="1"/>
  <c r="P3749" i="1" a="1"/>
  <c r="P3749" i="1" s="1"/>
  <c r="O3749" i="1" a="1"/>
  <c r="O3749" i="1" s="1"/>
  <c r="P3113" i="1" a="1"/>
  <c r="P3113" i="1" s="1"/>
  <c r="O3113" i="1" a="1"/>
  <c r="O3113" i="1" s="1"/>
  <c r="P2248" i="1" a="1"/>
  <c r="P2248" i="1" s="1"/>
  <c r="O2248" i="1" a="1"/>
  <c r="O2248" i="1" s="1"/>
  <c r="P816" i="1" a="1"/>
  <c r="P816" i="1" s="1"/>
  <c r="O816" i="1" a="1"/>
  <c r="O816" i="1" s="1"/>
  <c r="P3788" i="1" a="1"/>
  <c r="P3788" i="1" s="1"/>
  <c r="O3788" i="1" a="1"/>
  <c r="O3788" i="1" s="1"/>
  <c r="P2846" i="1" a="1"/>
  <c r="P2846" i="1" s="1"/>
  <c r="O2846" i="1" a="1"/>
  <c r="O2846" i="1" s="1"/>
  <c r="P1425" i="1" a="1"/>
  <c r="P1425" i="1" s="1"/>
  <c r="O1425" i="1" a="1"/>
  <c r="O1425" i="1" s="1"/>
  <c r="P2861" i="1" a="1"/>
  <c r="P2861" i="1" s="1"/>
  <c r="O2861" i="1" a="1"/>
  <c r="O2861" i="1" s="1"/>
  <c r="P198" i="1" a="1"/>
  <c r="P198" i="1" s="1"/>
  <c r="O198" i="1" a="1"/>
  <c r="O198" i="1" s="1"/>
  <c r="P873" i="1" a="1"/>
  <c r="P873" i="1" s="1"/>
  <c r="O873" i="1" a="1"/>
  <c r="O873" i="1" s="1"/>
  <c r="P2267" i="1" a="1"/>
  <c r="P2267" i="1" s="1"/>
  <c r="O2267" i="1" a="1"/>
  <c r="O2267" i="1" s="1"/>
  <c r="P1815" i="1" a="1"/>
  <c r="P1815" i="1" s="1"/>
  <c r="O1815" i="1" a="1"/>
  <c r="O1815" i="1" s="1"/>
  <c r="P675" i="1" a="1"/>
  <c r="P675" i="1" s="1"/>
  <c r="O675" i="1" a="1"/>
  <c r="O675" i="1" s="1"/>
  <c r="P479" i="1" a="1"/>
  <c r="P479" i="1" s="1"/>
  <c r="O479" i="1" a="1"/>
  <c r="O479" i="1" s="1"/>
  <c r="P849" i="1" a="1"/>
  <c r="P849" i="1" s="1"/>
  <c r="O849" i="1" a="1"/>
  <c r="O849" i="1" s="1"/>
  <c r="P1855" i="1" a="1"/>
  <c r="P1855" i="1" s="1"/>
  <c r="O1855" i="1" a="1"/>
  <c r="O1855" i="1" s="1"/>
  <c r="P476" i="1" a="1"/>
  <c r="P476" i="1" s="1"/>
  <c r="O476" i="1" a="1"/>
  <c r="O476" i="1" s="1"/>
  <c r="P499" i="1" a="1"/>
  <c r="P499" i="1" s="1"/>
  <c r="O499" i="1" a="1"/>
  <c r="O499" i="1" s="1"/>
  <c r="P528" i="1" a="1"/>
  <c r="P528" i="1" s="1"/>
  <c r="O528" i="1" a="1"/>
  <c r="O528" i="1" s="1"/>
  <c r="P1278" i="1" a="1"/>
  <c r="P1278" i="1" s="1"/>
  <c r="O1278" i="1" a="1"/>
  <c r="O1278" i="1" s="1"/>
  <c r="P1106" i="1" a="1"/>
  <c r="P1106" i="1" s="1"/>
  <c r="O1106" i="1" a="1"/>
  <c r="O1106" i="1" s="1"/>
  <c r="P2613" i="1" a="1"/>
  <c r="P2613" i="1" s="1"/>
  <c r="O2613" i="1" a="1"/>
  <c r="O2613" i="1" s="1"/>
  <c r="P1750" i="1" a="1"/>
  <c r="P1750" i="1" s="1"/>
  <c r="O1750" i="1" a="1"/>
  <c r="O1750" i="1" s="1"/>
  <c r="P489" i="1" a="1"/>
  <c r="P489" i="1" s="1"/>
  <c r="O489" i="1" a="1"/>
  <c r="O489" i="1" s="1"/>
  <c r="P1585" i="1" a="1"/>
  <c r="P1585" i="1" s="1"/>
  <c r="O1585" i="1" a="1"/>
  <c r="O1585" i="1" s="1"/>
  <c r="P835" i="1" a="1"/>
  <c r="P835" i="1" s="1"/>
  <c r="O835" i="1" a="1"/>
  <c r="O835" i="1" s="1"/>
  <c r="P3142" i="1" a="1"/>
  <c r="P3142" i="1" s="1"/>
  <c r="O3142" i="1" a="1"/>
  <c r="O3142" i="1" s="1"/>
  <c r="P3762" i="1" a="1"/>
  <c r="P3762" i="1" s="1"/>
  <c r="O3762" i="1" a="1"/>
  <c r="O3762" i="1" s="1"/>
  <c r="P53" i="1" a="1"/>
  <c r="P53" i="1" s="1"/>
  <c r="O53" i="1" a="1"/>
  <c r="O53" i="1" s="1"/>
  <c r="P696" i="1" a="1"/>
  <c r="P696" i="1" s="1"/>
  <c r="O696" i="1" a="1"/>
  <c r="O696" i="1" s="1"/>
  <c r="P167" i="1" a="1"/>
  <c r="P167" i="1" s="1"/>
  <c r="O167" i="1" a="1"/>
  <c r="O167" i="1" s="1"/>
  <c r="P1355" i="1" a="1"/>
  <c r="P1355" i="1" s="1"/>
  <c r="O1355" i="1" a="1"/>
  <c r="O1355" i="1" s="1"/>
  <c r="P3773" i="1" a="1"/>
  <c r="P3773" i="1" s="1"/>
  <c r="O3773" i="1" a="1"/>
  <c r="O3773" i="1" s="1"/>
  <c r="P3685" i="1" a="1"/>
  <c r="P3685" i="1" s="1"/>
  <c r="O3685" i="1" a="1"/>
  <c r="O3685" i="1" s="1"/>
  <c r="P1890" i="1" a="1"/>
  <c r="P1890" i="1" s="1"/>
  <c r="O1890" i="1" a="1"/>
  <c r="O1890" i="1" s="1"/>
  <c r="P3567" i="1" a="1"/>
  <c r="P3567" i="1" s="1"/>
  <c r="O3567" i="1" a="1"/>
  <c r="O3567" i="1" s="1"/>
  <c r="P3571" i="1" a="1"/>
  <c r="P3571" i="1" s="1"/>
  <c r="O3571" i="1" a="1"/>
  <c r="O3571" i="1" s="1"/>
  <c r="P653" i="1" a="1"/>
  <c r="P653" i="1" s="1"/>
  <c r="O653" i="1" a="1"/>
  <c r="O653" i="1" s="1"/>
  <c r="P3585" i="1" a="1"/>
  <c r="P3585" i="1" s="1"/>
  <c r="O3585" i="1" a="1"/>
  <c r="O3585" i="1" s="1"/>
  <c r="P338" i="1" a="1"/>
  <c r="P338" i="1" s="1"/>
  <c r="O338" i="1" a="1"/>
  <c r="O338" i="1" s="1"/>
  <c r="P3570" i="1" a="1"/>
  <c r="P3570" i="1" s="1"/>
  <c r="O3570" i="1" a="1"/>
  <c r="O3570" i="1" s="1"/>
  <c r="P699" i="1" a="1"/>
  <c r="P699" i="1" s="1"/>
  <c r="O699" i="1" a="1"/>
  <c r="O699" i="1" s="1"/>
  <c r="P3591" i="1" a="1"/>
  <c r="P3591" i="1" s="1"/>
  <c r="O3591" i="1" a="1"/>
  <c r="O3591" i="1" s="1"/>
  <c r="P1866" i="1" a="1"/>
  <c r="P1866" i="1" s="1"/>
  <c r="O1866" i="1" a="1"/>
  <c r="O1866" i="1" s="1"/>
  <c r="P3443" i="1" a="1"/>
  <c r="P3443" i="1" s="1"/>
  <c r="O3443" i="1" a="1"/>
  <c r="O3443" i="1" s="1"/>
  <c r="P2499" i="1" a="1"/>
  <c r="P2499" i="1" s="1"/>
  <c r="O2499" i="1" a="1"/>
  <c r="O2499" i="1" s="1"/>
  <c r="P1642" i="1" a="1"/>
  <c r="P1642" i="1" s="1"/>
  <c r="O1642" i="1" a="1"/>
  <c r="O1642" i="1" s="1"/>
  <c r="P1039" i="1" a="1"/>
  <c r="P1039" i="1" s="1"/>
  <c r="O1039" i="1" a="1"/>
  <c r="O1039" i="1" s="1"/>
  <c r="P2268" i="1" a="1"/>
  <c r="P2268" i="1" s="1"/>
  <c r="O2268" i="1" a="1"/>
  <c r="O2268" i="1" s="1"/>
  <c r="P1889" i="1" a="1"/>
  <c r="P1889" i="1" s="1"/>
  <c r="O1889" i="1" a="1"/>
  <c r="O1889" i="1" s="1"/>
  <c r="P3790" i="1" a="1"/>
  <c r="P3790" i="1" s="1"/>
  <c r="O3790" i="1" a="1"/>
  <c r="O3790" i="1" s="1"/>
  <c r="P3817" i="1" a="1"/>
  <c r="P3817" i="1" s="1"/>
  <c r="O3817" i="1" a="1"/>
  <c r="O3817" i="1" s="1"/>
  <c r="P3833" i="1" a="1"/>
  <c r="P3833" i="1" s="1"/>
  <c r="O3833" i="1" a="1"/>
  <c r="O3833" i="1" s="1"/>
  <c r="P3802" i="1" a="1"/>
  <c r="P3802" i="1" s="1"/>
  <c r="O3802" i="1" a="1"/>
  <c r="O3802" i="1" s="1"/>
  <c r="P1863" i="1" a="1"/>
  <c r="P1863" i="1" s="1"/>
  <c r="O1863" i="1" a="1"/>
  <c r="O1863" i="1" s="1"/>
  <c r="P3799" i="1" a="1"/>
  <c r="P3799" i="1" s="1"/>
  <c r="O3799" i="1" a="1"/>
  <c r="O3799" i="1" s="1"/>
  <c r="P3832" i="1" a="1"/>
  <c r="P3832" i="1" s="1"/>
  <c r="O3832" i="1" a="1"/>
  <c r="O3832" i="1" s="1"/>
  <c r="P1981" i="1" a="1"/>
  <c r="P1981" i="1" s="1"/>
  <c r="O1981" i="1" a="1"/>
  <c r="O1981" i="1" s="1"/>
  <c r="P3755" i="1" a="1"/>
  <c r="P3755" i="1" s="1"/>
  <c r="O3755" i="1" a="1"/>
  <c r="O3755" i="1" s="1"/>
  <c r="P1168" i="1" a="1"/>
  <c r="P1168" i="1" s="1"/>
  <c r="O1168" i="1" a="1"/>
  <c r="O1168" i="1" s="1"/>
  <c r="P2056" i="1" a="1"/>
  <c r="P2056" i="1" s="1"/>
  <c r="O2056" i="1" a="1"/>
  <c r="O2056" i="1" s="1"/>
  <c r="P348" i="1" a="1"/>
  <c r="P348" i="1" s="1"/>
  <c r="O348" i="1" a="1"/>
  <c r="O348" i="1" s="1"/>
  <c r="P3507" i="1" a="1"/>
  <c r="P3507" i="1" s="1"/>
  <c r="O3507" i="1" a="1"/>
  <c r="O3507" i="1" s="1"/>
  <c r="P3446" i="1" a="1"/>
  <c r="P3446" i="1" s="1"/>
  <c r="O3446" i="1" a="1"/>
  <c r="O3446" i="1" s="1"/>
  <c r="P3824" i="1" a="1"/>
  <c r="P3824" i="1" s="1"/>
  <c r="O3824" i="1" a="1"/>
  <c r="O3824" i="1" s="1"/>
  <c r="P3767" i="1" a="1"/>
  <c r="P3767" i="1" s="1"/>
  <c r="O3767" i="1" a="1"/>
  <c r="O3767" i="1" s="1"/>
  <c r="P2989" i="1" a="1"/>
  <c r="P2989" i="1" s="1"/>
  <c r="O2989" i="1" a="1"/>
  <c r="O2989" i="1" s="1"/>
  <c r="P3834" i="1" a="1"/>
  <c r="P3834" i="1" s="1"/>
  <c r="O3834" i="1" a="1"/>
  <c r="O3834" i="1" s="1"/>
  <c r="P3781" i="1" a="1"/>
  <c r="P3781" i="1" s="1"/>
  <c r="O3781" i="1" a="1"/>
  <c r="O3781" i="1" s="1"/>
  <c r="P3469" i="1" a="1"/>
  <c r="P3469" i="1" s="1"/>
  <c r="O3469" i="1" a="1"/>
  <c r="O3469" i="1" s="1"/>
  <c r="P3760" i="1" a="1"/>
  <c r="P3760" i="1" s="1"/>
  <c r="O3760" i="1" a="1"/>
  <c r="O3760" i="1" s="1"/>
  <c r="P3739" i="1" a="1"/>
  <c r="P3739" i="1" s="1"/>
  <c r="O3739" i="1" a="1"/>
  <c r="O3739" i="1" s="1"/>
  <c r="P3419" i="1" a="1"/>
  <c r="P3419" i="1" s="1"/>
  <c r="O3419" i="1" a="1"/>
  <c r="O3419" i="1" s="1"/>
  <c r="P2816" i="1" a="1"/>
  <c r="P2816" i="1" s="1"/>
  <c r="O2816" i="1" a="1"/>
  <c r="O2816" i="1" s="1"/>
  <c r="P3024" i="1" a="1"/>
  <c r="P3024" i="1" s="1"/>
  <c r="O3024" i="1" a="1"/>
  <c r="O3024" i="1" s="1"/>
  <c r="P2585" i="1" a="1"/>
  <c r="P2585" i="1" s="1"/>
  <c r="O2585" i="1" a="1"/>
  <c r="O2585" i="1" s="1"/>
  <c r="P3588" i="1" a="1"/>
  <c r="P3588" i="1" s="1"/>
  <c r="O3588" i="1" a="1"/>
  <c r="O3588" i="1" s="1"/>
  <c r="P2173" i="1" a="1"/>
  <c r="P2173" i="1" s="1"/>
  <c r="O2173" i="1" a="1"/>
  <c r="O2173" i="1" s="1"/>
  <c r="P3712" i="1" a="1"/>
  <c r="P3712" i="1" s="1"/>
  <c r="O3712" i="1" a="1"/>
  <c r="O3712" i="1" s="1"/>
  <c r="P3713" i="1" a="1"/>
  <c r="P3713" i="1" s="1"/>
  <c r="O3713" i="1" a="1"/>
  <c r="O3713" i="1" s="1"/>
  <c r="P3828" i="1" a="1"/>
  <c r="P3828" i="1" s="1"/>
  <c r="O3828" i="1" a="1"/>
  <c r="O3828" i="1" s="1"/>
  <c r="P2870" i="1" a="1"/>
  <c r="P2870" i="1" s="1"/>
  <c r="O2870" i="1" a="1"/>
  <c r="O2870" i="1" s="1"/>
  <c r="P2181" i="1" a="1"/>
  <c r="P2181" i="1" s="1"/>
  <c r="O2181" i="1" a="1"/>
  <c r="O2181" i="1" s="1"/>
  <c r="P3734" i="1" a="1"/>
  <c r="P3734" i="1" s="1"/>
  <c r="O3734" i="1" a="1"/>
  <c r="O3734" i="1" s="1"/>
  <c r="P1897" i="1" a="1"/>
  <c r="P1897" i="1" s="1"/>
  <c r="O1897" i="1" a="1"/>
  <c r="O1897" i="1" s="1"/>
  <c r="P667" i="1" a="1"/>
  <c r="P667" i="1" s="1"/>
  <c r="O667" i="1" a="1"/>
  <c r="O667" i="1" s="1"/>
  <c r="P172" i="1" a="1"/>
  <c r="P172" i="1" s="1"/>
  <c r="O172" i="1" a="1"/>
  <c r="O172" i="1" s="1"/>
  <c r="P95" i="1" a="1"/>
  <c r="P95" i="1" s="1"/>
  <c r="O95" i="1" a="1"/>
  <c r="O95" i="1" s="1"/>
  <c r="P693" i="1" a="1"/>
  <c r="P693" i="1" s="1"/>
  <c r="O693" i="1" a="1"/>
  <c r="O693" i="1" s="1"/>
  <c r="P1047" i="1" a="1"/>
  <c r="P1047" i="1" s="1"/>
  <c r="O1047" i="1" a="1"/>
  <c r="O1047" i="1" s="1"/>
  <c r="P920" i="1" a="1"/>
  <c r="P920" i="1" s="1"/>
  <c r="O920" i="1" a="1"/>
  <c r="O920" i="1" s="1"/>
  <c r="P3809" i="1" a="1"/>
  <c r="P3809" i="1" s="1"/>
  <c r="O3809" i="1" a="1"/>
  <c r="O3809" i="1" s="1"/>
  <c r="P1084" i="1" a="1"/>
  <c r="P1084" i="1" s="1"/>
  <c r="O1084" i="1" a="1"/>
  <c r="O1084" i="1" s="1"/>
  <c r="P743" i="1" a="1"/>
  <c r="P743" i="1" s="1"/>
  <c r="O743" i="1" a="1"/>
  <c r="O743" i="1" s="1"/>
  <c r="P2584" i="1" a="1"/>
  <c r="P2584" i="1" s="1"/>
  <c r="O2584" i="1" a="1"/>
  <c r="O2584" i="1" s="1"/>
  <c r="P3812" i="1" a="1"/>
  <c r="P3812" i="1" s="1"/>
  <c r="O3812" i="1" a="1"/>
  <c r="O3812" i="1" s="1"/>
  <c r="P83" i="1" a="1"/>
  <c r="P83" i="1" s="1"/>
  <c r="O83" i="1" a="1"/>
  <c r="O83" i="1" s="1"/>
  <c r="P389" i="1" a="1"/>
  <c r="P389" i="1" s="1"/>
  <c r="O389" i="1" a="1"/>
  <c r="O389" i="1" s="1"/>
  <c r="P2731" i="1" a="1"/>
  <c r="P2731" i="1" s="1"/>
  <c r="O2731" i="1" a="1"/>
  <c r="O2731" i="1" s="1"/>
  <c r="P438" i="1" a="1"/>
  <c r="P438" i="1" s="1"/>
  <c r="O438" i="1" a="1"/>
  <c r="O438" i="1" s="1"/>
  <c r="P3213" i="1" a="1"/>
  <c r="P3213" i="1" s="1"/>
  <c r="O3213" i="1" a="1"/>
  <c r="O3213" i="1" s="1"/>
  <c r="P1194" i="1" a="1"/>
  <c r="P1194" i="1" s="1"/>
  <c r="O1194" i="1" a="1"/>
  <c r="O1194" i="1" s="1"/>
  <c r="P1158" i="1" a="1"/>
  <c r="P1158" i="1" s="1"/>
  <c r="O1158" i="1" a="1"/>
  <c r="O1158" i="1" s="1"/>
  <c r="P898" i="1" a="1"/>
  <c r="P898" i="1" s="1"/>
  <c r="O898" i="1" a="1"/>
  <c r="O898" i="1" s="1"/>
  <c r="P182" i="1" a="1"/>
  <c r="P182" i="1" s="1"/>
  <c r="O182" i="1" a="1"/>
  <c r="O182" i="1" s="1"/>
  <c r="P3107" i="1" a="1"/>
  <c r="P3107" i="1" s="1"/>
  <c r="O3107" i="1" a="1"/>
  <c r="O3107" i="1" s="1"/>
  <c r="P1484" i="1" a="1"/>
  <c r="P1484" i="1" s="1"/>
  <c r="O1484" i="1" a="1"/>
  <c r="O1484" i="1" s="1"/>
  <c r="P1365" i="1" a="1"/>
  <c r="P1365" i="1" s="1"/>
  <c r="O1365" i="1" a="1"/>
  <c r="O1365" i="1" s="1"/>
  <c r="P3319" i="1" a="1"/>
  <c r="P3319" i="1" s="1"/>
  <c r="O3319" i="1" a="1"/>
  <c r="O3319" i="1" s="1"/>
  <c r="P3327" i="1" a="1"/>
  <c r="P3327" i="1" s="1"/>
  <c r="O3327" i="1" a="1"/>
  <c r="O3327" i="1" s="1"/>
  <c r="P3551" i="1" a="1"/>
  <c r="P3551" i="1" s="1"/>
  <c r="O3551" i="1" a="1"/>
  <c r="O3551" i="1" s="1"/>
  <c r="P3321" i="1" a="1"/>
  <c r="P3321" i="1" s="1"/>
  <c r="O3321" i="1" a="1"/>
  <c r="O3321" i="1" s="1"/>
  <c r="P324" i="1" a="1"/>
  <c r="P324" i="1" s="1"/>
  <c r="O324" i="1" a="1"/>
  <c r="O324" i="1" s="1"/>
  <c r="P634" i="1" a="1"/>
  <c r="P634" i="1" s="1"/>
  <c r="O634" i="1" a="1"/>
  <c r="O634" i="1" s="1"/>
  <c r="P241" i="1" a="1"/>
  <c r="P241" i="1" s="1"/>
  <c r="O241" i="1" a="1"/>
  <c r="O241" i="1" s="1"/>
  <c r="P1696" i="1" a="1"/>
  <c r="P1696" i="1" s="1"/>
  <c r="O1696" i="1" a="1"/>
  <c r="O1696" i="1" s="1"/>
  <c r="P173" i="1" a="1"/>
  <c r="P173" i="1" s="1"/>
  <c r="O173" i="1" a="1"/>
  <c r="O173" i="1" s="1"/>
  <c r="P1253" i="1" a="1"/>
  <c r="P1253" i="1" s="1"/>
  <c r="O1253" i="1" a="1"/>
  <c r="O1253" i="1" s="1"/>
  <c r="P2137" i="1" a="1"/>
  <c r="P2137" i="1" s="1"/>
  <c r="O2137" i="1" a="1"/>
  <c r="O2137" i="1" s="1"/>
  <c r="P1545" i="1" a="1"/>
  <c r="P1545" i="1" s="1"/>
  <c r="O1545" i="1" a="1"/>
  <c r="O1545" i="1" s="1"/>
  <c r="P549" i="1" a="1"/>
  <c r="P549" i="1" s="1"/>
  <c r="O549" i="1" a="1"/>
  <c r="O549" i="1" s="1"/>
  <c r="P3130" i="1" a="1"/>
  <c r="P3130" i="1" s="1"/>
  <c r="O3130" i="1" a="1"/>
  <c r="O3130" i="1" s="1"/>
  <c r="P2643" i="1" a="1"/>
  <c r="P2643" i="1" s="1"/>
  <c r="O2643" i="1" a="1"/>
  <c r="O2643" i="1" s="1"/>
  <c r="P3408" i="1" a="1"/>
  <c r="P3408" i="1" s="1"/>
  <c r="O3408" i="1" a="1"/>
  <c r="O3408" i="1" s="1"/>
  <c r="P3491" i="1" a="1"/>
  <c r="P3491" i="1" s="1"/>
  <c r="O3491" i="1" a="1"/>
  <c r="O3491" i="1" s="1"/>
  <c r="P889" i="1" a="1"/>
  <c r="P889" i="1" s="1"/>
  <c r="O889" i="1" a="1"/>
  <c r="O889" i="1" s="1"/>
  <c r="P3398" i="1" a="1"/>
  <c r="P3398" i="1" s="1"/>
  <c r="O3398" i="1" a="1"/>
  <c r="O3398" i="1" s="1"/>
  <c r="P1862" i="1" a="1"/>
  <c r="P1862" i="1" s="1"/>
  <c r="O1862" i="1" a="1"/>
  <c r="O1862" i="1" s="1"/>
  <c r="P1147" i="1" a="1"/>
  <c r="P1147" i="1" s="1"/>
  <c r="O1147" i="1" a="1"/>
  <c r="O1147" i="1" s="1"/>
  <c r="P1609" i="1" a="1"/>
  <c r="P1609" i="1" s="1"/>
  <c r="O1609" i="1" a="1"/>
  <c r="O1609" i="1" s="1"/>
  <c r="P3032" i="1" a="1"/>
  <c r="P3032" i="1" s="1"/>
  <c r="O3032" i="1" a="1"/>
  <c r="O3032" i="1" s="1"/>
  <c r="P2733" i="1" a="1"/>
  <c r="P2733" i="1" s="1"/>
  <c r="O2733" i="1" a="1"/>
  <c r="O2733" i="1" s="1"/>
  <c r="P40" i="1" a="1"/>
  <c r="P40" i="1" s="1"/>
  <c r="O40" i="1" a="1"/>
  <c r="O40" i="1" s="1"/>
  <c r="P2729" i="1" a="1"/>
  <c r="P2729" i="1" s="1"/>
  <c r="O2729" i="1" a="1"/>
  <c r="O2729" i="1" s="1"/>
  <c r="P2636" i="1" a="1"/>
  <c r="P2636" i="1" s="1"/>
  <c r="O2636" i="1" a="1"/>
  <c r="O2636" i="1" s="1"/>
  <c r="P2438" i="1" a="1"/>
  <c r="P2438" i="1" s="1"/>
  <c r="O2438" i="1" a="1"/>
  <c r="O2438" i="1" s="1"/>
  <c r="P482" i="1" a="1"/>
  <c r="P482" i="1" s="1"/>
  <c r="O482" i="1" a="1"/>
  <c r="O482" i="1" s="1"/>
  <c r="P420" i="1" a="1"/>
  <c r="P420" i="1" s="1"/>
  <c r="O420" i="1" a="1"/>
  <c r="O420" i="1" s="1"/>
  <c r="P180" i="1" a="1"/>
  <c r="P180" i="1" s="1"/>
  <c r="O180" i="1" a="1"/>
  <c r="O180" i="1" s="1"/>
  <c r="P1850" i="1" a="1"/>
  <c r="P1850" i="1" s="1"/>
  <c r="O1850" i="1" a="1"/>
  <c r="O1850" i="1" s="1"/>
  <c r="P136" i="1" a="1"/>
  <c r="P136" i="1" s="1"/>
  <c r="O136" i="1" a="1"/>
  <c r="O136" i="1" s="1"/>
  <c r="P2854" i="1" a="1"/>
  <c r="P2854" i="1" s="1"/>
  <c r="O2854" i="1" a="1"/>
  <c r="O2854" i="1" s="1"/>
  <c r="P3805" i="1" a="1"/>
  <c r="P3805" i="1" s="1"/>
  <c r="O3805" i="1" a="1"/>
  <c r="O3805" i="1" s="1"/>
  <c r="P3674" i="1" a="1"/>
  <c r="P3674" i="1" s="1"/>
  <c r="O3674" i="1" a="1"/>
  <c r="O3674" i="1" s="1"/>
  <c r="P643" i="1" a="1"/>
  <c r="P643" i="1" s="1"/>
  <c r="O643" i="1" a="1"/>
  <c r="O643" i="1" s="1"/>
  <c r="P1562" i="1" a="1"/>
  <c r="P1562" i="1" s="1"/>
  <c r="O1562" i="1" a="1"/>
  <c r="O1562" i="1" s="1"/>
  <c r="P3414" i="1" a="1"/>
  <c r="P3414" i="1" s="1"/>
  <c r="O3414" i="1" a="1"/>
  <c r="O3414" i="1" s="1"/>
  <c r="P3413" i="1" a="1"/>
  <c r="P3413" i="1" s="1"/>
  <c r="O3413" i="1" a="1"/>
  <c r="O3413" i="1" s="1"/>
  <c r="P1796" i="1" a="1"/>
  <c r="P1796" i="1" s="1"/>
  <c r="O1796" i="1" a="1"/>
  <c r="O1796" i="1" s="1"/>
  <c r="P1436" i="1" a="1"/>
  <c r="P1436" i="1" s="1"/>
  <c r="O1436" i="1" a="1"/>
  <c r="O1436" i="1" s="1"/>
  <c r="P2460" i="1" a="1"/>
  <c r="P2460" i="1" s="1"/>
  <c r="O2460" i="1" a="1"/>
  <c r="O2460" i="1" s="1"/>
  <c r="P35" i="1" a="1"/>
  <c r="P35" i="1" s="1"/>
  <c r="O35" i="1" a="1"/>
  <c r="O35" i="1" s="1"/>
  <c r="P2013" i="1" a="1"/>
  <c r="P2013" i="1" s="1"/>
  <c r="O2013" i="1" a="1"/>
  <c r="O2013" i="1" s="1"/>
  <c r="P3720" i="1" a="1"/>
  <c r="P3720" i="1" s="1"/>
  <c r="O3720" i="1" a="1"/>
  <c r="O3720" i="1" s="1"/>
  <c r="P3460" i="1" a="1"/>
  <c r="P3460" i="1" s="1"/>
  <c r="O3460" i="1" a="1"/>
  <c r="O3460" i="1" s="1"/>
  <c r="P1625" i="1" a="1"/>
  <c r="P1625" i="1" s="1"/>
  <c r="O1625" i="1" a="1"/>
  <c r="O1625" i="1" s="1"/>
  <c r="P520" i="1" a="1"/>
  <c r="P520" i="1" s="1"/>
  <c r="O520" i="1" a="1"/>
  <c r="O520" i="1" s="1"/>
  <c r="P1088" i="1" a="1"/>
  <c r="P1088" i="1" s="1"/>
  <c r="O1088" i="1" a="1"/>
  <c r="O1088" i="1" s="1"/>
  <c r="P3365" i="1" a="1"/>
  <c r="P3365" i="1" s="1"/>
  <c r="O3365" i="1" a="1"/>
  <c r="O3365" i="1" s="1"/>
  <c r="P473" i="1" a="1"/>
  <c r="P473" i="1" s="1"/>
  <c r="O473" i="1" a="1"/>
  <c r="O473" i="1" s="1"/>
  <c r="P2406" i="1" a="1"/>
  <c r="P2406" i="1" s="1"/>
  <c r="O2406" i="1" a="1"/>
  <c r="O2406" i="1" s="1"/>
  <c r="P2638" i="1" a="1"/>
  <c r="P2638" i="1" s="1"/>
  <c r="O2638" i="1" a="1"/>
  <c r="O2638" i="1" s="1"/>
  <c r="P1417" i="1" a="1"/>
  <c r="P1417" i="1" s="1"/>
  <c r="O1417" i="1" a="1"/>
  <c r="O1417" i="1" s="1"/>
  <c r="P522" i="1" a="1"/>
  <c r="P522" i="1" s="1"/>
  <c r="O522" i="1" a="1"/>
  <c r="O522" i="1" s="1"/>
  <c r="P3377" i="1" a="1"/>
  <c r="P3377" i="1" s="1"/>
  <c r="O3377" i="1" a="1"/>
  <c r="O3377" i="1" s="1"/>
  <c r="P1205" i="1" a="1"/>
  <c r="P1205" i="1" s="1"/>
  <c r="O1205" i="1" a="1"/>
  <c r="O1205" i="1" s="1"/>
  <c r="P1909" i="1" a="1"/>
  <c r="P1909" i="1" s="1"/>
  <c r="O1909" i="1" a="1"/>
  <c r="O1909" i="1" s="1"/>
  <c r="P1217" i="1" a="1"/>
  <c r="P1217" i="1" s="1"/>
  <c r="O1217" i="1" a="1"/>
  <c r="O1217" i="1" s="1"/>
  <c r="P1213" i="1" a="1"/>
  <c r="P1213" i="1" s="1"/>
  <c r="O1213" i="1" a="1"/>
  <c r="O1213" i="1" s="1"/>
  <c r="P2182" i="1" a="1"/>
  <c r="P2182" i="1" s="1"/>
  <c r="O2182" i="1" a="1"/>
  <c r="O2182" i="1" s="1"/>
  <c r="P1232" i="1" a="1"/>
  <c r="P1232" i="1" s="1"/>
  <c r="O1232" i="1" a="1"/>
  <c r="O1232" i="1" s="1"/>
  <c r="P1245" i="1" a="1"/>
  <c r="P1245" i="1" s="1"/>
  <c r="O1245" i="1" a="1"/>
  <c r="O1245" i="1" s="1"/>
  <c r="P2829" i="1" a="1"/>
  <c r="P2829" i="1" s="1"/>
  <c r="O2829" i="1" a="1"/>
  <c r="O2829" i="1" s="1"/>
  <c r="P1231" i="1" a="1"/>
  <c r="P1231" i="1" s="1"/>
  <c r="O1231" i="1" a="1"/>
  <c r="O1231" i="1" s="1"/>
  <c r="P1226" i="1" a="1"/>
  <c r="P1226" i="1" s="1"/>
  <c r="O1226" i="1" a="1"/>
  <c r="O1226" i="1" s="1"/>
  <c r="P2191" i="1" a="1"/>
  <c r="P2191" i="1" s="1"/>
  <c r="O2191" i="1" a="1"/>
  <c r="O2191" i="1" s="1"/>
  <c r="P2825" i="1" a="1"/>
  <c r="P2825" i="1" s="1"/>
  <c r="O2825" i="1" a="1"/>
  <c r="O2825" i="1" s="1"/>
  <c r="P1534" i="1" a="1"/>
  <c r="P1534" i="1" s="1"/>
  <c r="O1534" i="1" a="1"/>
  <c r="O1534" i="1" s="1"/>
  <c r="P2255" i="1" a="1"/>
  <c r="P2255" i="1" s="1"/>
  <c r="O2255" i="1" a="1"/>
  <c r="O2255" i="1" s="1"/>
  <c r="P1314" i="1" a="1"/>
  <c r="P1314" i="1" s="1"/>
  <c r="O1314" i="1" a="1"/>
  <c r="O1314" i="1" s="1"/>
  <c r="P1398" i="1" a="1"/>
  <c r="P1398" i="1" s="1"/>
  <c r="O1398" i="1" a="1"/>
  <c r="O1398" i="1" s="1"/>
  <c r="P523" i="1" a="1"/>
  <c r="P523" i="1" s="1"/>
  <c r="O523" i="1" a="1"/>
  <c r="O523" i="1" s="1"/>
  <c r="P2158" i="1" a="1"/>
  <c r="P2158" i="1" s="1"/>
  <c r="O2158" i="1" a="1"/>
  <c r="O2158" i="1" s="1"/>
  <c r="P1963" i="1" a="1"/>
  <c r="P1963" i="1" s="1"/>
  <c r="O1963" i="1" a="1"/>
  <c r="O1963" i="1" s="1"/>
  <c r="P2656" i="1" a="1"/>
  <c r="P2656" i="1" s="1"/>
  <c r="O2656" i="1" a="1"/>
  <c r="O2656" i="1" s="1"/>
  <c r="P3120" i="1" a="1"/>
  <c r="P3120" i="1" s="1"/>
  <c r="O3120" i="1" a="1"/>
  <c r="O3120" i="1" s="1"/>
  <c r="P2817" i="1" a="1"/>
  <c r="P2817" i="1" s="1"/>
  <c r="O2817" i="1" a="1"/>
  <c r="O2817" i="1" s="1"/>
  <c r="P2634" i="1" a="1"/>
  <c r="P2634" i="1" s="1"/>
  <c r="O2634" i="1" a="1"/>
  <c r="O2634" i="1" s="1"/>
  <c r="P3358" i="1" a="1"/>
  <c r="P3358" i="1" s="1"/>
  <c r="O3358" i="1" a="1"/>
  <c r="O3358" i="1" s="1"/>
  <c r="P3341" i="1" a="1"/>
  <c r="P3341" i="1" s="1"/>
  <c r="O3341" i="1" a="1"/>
  <c r="O3341" i="1" s="1"/>
  <c r="P524" i="1" a="1"/>
  <c r="P524" i="1" s="1"/>
  <c r="O524" i="1" a="1"/>
  <c r="O524" i="1" s="1"/>
  <c r="P1636" i="1" a="1"/>
  <c r="P1636" i="1" s="1"/>
  <c r="O1636" i="1" a="1"/>
  <c r="O1636" i="1" s="1"/>
  <c r="P155" i="1" a="1"/>
  <c r="P155" i="1" s="1"/>
  <c r="O155" i="1" a="1"/>
  <c r="O155" i="1" s="1"/>
  <c r="P1522" i="1" a="1"/>
  <c r="P1522" i="1" s="1"/>
  <c r="O1522" i="1" a="1"/>
  <c r="O1522" i="1" s="1"/>
  <c r="P2453" i="1" a="1"/>
  <c r="P2453" i="1" s="1"/>
  <c r="O2453" i="1" a="1"/>
  <c r="O2453" i="1" s="1"/>
  <c r="P14" i="1" a="1"/>
  <c r="P14" i="1" s="1"/>
  <c r="O14" i="1" a="1"/>
  <c r="O14" i="1" s="1"/>
  <c r="P3109" i="1" a="1"/>
  <c r="P3109" i="1" s="1"/>
  <c r="O3109" i="1" a="1"/>
  <c r="O3109" i="1" s="1"/>
  <c r="P1941" i="1" a="1"/>
  <c r="P1941" i="1" s="1"/>
  <c r="O1941" i="1" a="1"/>
  <c r="O1941" i="1" s="1"/>
  <c r="P3156" i="1" a="1"/>
  <c r="P3156" i="1" s="1"/>
  <c r="O3156" i="1" a="1"/>
  <c r="O3156" i="1" s="1"/>
  <c r="P1894" i="1" a="1"/>
  <c r="P1894" i="1" s="1"/>
  <c r="O1894" i="1" a="1"/>
  <c r="O1894" i="1" s="1"/>
  <c r="P3468" i="1" a="1"/>
  <c r="P3468" i="1" s="1"/>
  <c r="O3468" i="1" a="1"/>
  <c r="O3468" i="1" s="1"/>
  <c r="P656" i="1" a="1"/>
  <c r="P656" i="1" s="1"/>
  <c r="O656" i="1" a="1"/>
  <c r="O656" i="1" s="1"/>
  <c r="P3631" i="1" a="1"/>
  <c r="P3631" i="1" s="1"/>
  <c r="O3631" i="1" a="1"/>
  <c r="O3631" i="1" s="1"/>
  <c r="P3273" i="1" a="1"/>
  <c r="P3273" i="1" s="1"/>
  <c r="O3273" i="1" a="1"/>
  <c r="O3273" i="1" s="1"/>
  <c r="P802" i="1" a="1"/>
  <c r="P802" i="1" s="1"/>
  <c r="O802" i="1" a="1"/>
  <c r="O802" i="1" s="1"/>
  <c r="P1943" i="1" a="1"/>
  <c r="P1943" i="1" s="1"/>
  <c r="O1943" i="1" a="1"/>
  <c r="O1943" i="1" s="1"/>
  <c r="P1942" i="1" a="1"/>
  <c r="P1942" i="1" s="1"/>
  <c r="O1942" i="1" a="1"/>
  <c r="O1942" i="1" s="1"/>
  <c r="P3843" i="1" a="1"/>
  <c r="P3843" i="1" s="1"/>
  <c r="O3843" i="1" a="1"/>
  <c r="O3843" i="1" s="1"/>
  <c r="P2912" i="1" a="1"/>
  <c r="P2912" i="1" s="1"/>
  <c r="O2912" i="1" a="1"/>
  <c r="O2912" i="1" s="1"/>
  <c r="P3841" i="1" a="1"/>
  <c r="P3841" i="1" s="1"/>
  <c r="O3841" i="1" a="1"/>
  <c r="O3841" i="1" s="1"/>
  <c r="P661" i="1" a="1"/>
  <c r="P661" i="1" s="1"/>
  <c r="O661" i="1" a="1"/>
  <c r="O661" i="1" s="1"/>
  <c r="P2119" i="1" a="1"/>
  <c r="P2119" i="1" s="1"/>
  <c r="O2119" i="1" a="1"/>
  <c r="O2119" i="1" s="1"/>
  <c r="P639" i="1" a="1"/>
  <c r="P639" i="1" s="1"/>
  <c r="O639" i="1" a="1"/>
  <c r="O639" i="1" s="1"/>
  <c r="P1439" i="1" a="1"/>
  <c r="P1439" i="1" s="1"/>
  <c r="O1439" i="1" a="1"/>
  <c r="O1439" i="1" s="1"/>
  <c r="P469" i="1" a="1"/>
  <c r="P469" i="1" s="1"/>
  <c r="O469" i="1" a="1"/>
  <c r="O469" i="1" s="1"/>
  <c r="P1000" i="1" a="1"/>
  <c r="P1000" i="1" s="1"/>
  <c r="O1000" i="1" a="1"/>
  <c r="O1000" i="1" s="1"/>
  <c r="P1202" i="1" a="1"/>
  <c r="P1202" i="1" s="1"/>
  <c r="O1202" i="1" a="1"/>
  <c r="O1202" i="1" s="1"/>
  <c r="P1209" i="1" a="1"/>
  <c r="P1209" i="1" s="1"/>
  <c r="O1209" i="1" a="1"/>
  <c r="O1209" i="1" s="1"/>
  <c r="P1954" i="1" a="1"/>
  <c r="P1954" i="1" s="1"/>
  <c r="O1954" i="1" a="1"/>
  <c r="O1954" i="1" s="1"/>
  <c r="P1167" i="1" a="1"/>
  <c r="P1167" i="1" s="1"/>
  <c r="O1167" i="1" a="1"/>
  <c r="O1167" i="1" s="1"/>
  <c r="P3357" i="1" a="1"/>
  <c r="P3357" i="1" s="1"/>
  <c r="O3357" i="1" a="1"/>
  <c r="O3357" i="1" s="1"/>
  <c r="P1776" i="1" a="1"/>
  <c r="P1776" i="1" s="1"/>
  <c r="O1776" i="1" a="1"/>
  <c r="O1776" i="1" s="1"/>
  <c r="P3380" i="1" a="1"/>
  <c r="P3380" i="1" s="1"/>
  <c r="O3380" i="1" a="1"/>
  <c r="O3380" i="1" s="1"/>
  <c r="P1853" i="1" a="1"/>
  <c r="P1853" i="1" s="1"/>
  <c r="O1853" i="1" a="1"/>
  <c r="O1853" i="1" s="1"/>
  <c r="P3417" i="1" a="1"/>
  <c r="P3417" i="1" s="1"/>
  <c r="O3417" i="1" a="1"/>
  <c r="O3417" i="1" s="1"/>
  <c r="P3404" i="1" a="1"/>
  <c r="P3404" i="1" s="1"/>
  <c r="O3404" i="1" a="1"/>
  <c r="O3404" i="1" s="1"/>
  <c r="P2048" i="1" a="1"/>
  <c r="P2048" i="1" s="1"/>
  <c r="O2048" i="1" a="1"/>
  <c r="O2048" i="1" s="1"/>
  <c r="P488" i="1" a="1"/>
  <c r="P488" i="1" s="1"/>
  <c r="O488" i="1" a="1"/>
  <c r="O488" i="1" s="1"/>
  <c r="P1648" i="1" a="1"/>
  <c r="P1648" i="1" s="1"/>
  <c r="O1648" i="1" a="1"/>
  <c r="O1648" i="1" s="1"/>
  <c r="P1060" i="1" a="1"/>
  <c r="P1060" i="1" s="1"/>
  <c r="O1060" i="1" a="1"/>
  <c r="O1060" i="1" s="1"/>
  <c r="P2384" i="1" a="1"/>
  <c r="P2384" i="1" s="1"/>
  <c r="O2384" i="1" a="1"/>
  <c r="O2384" i="1" s="1"/>
  <c r="P1392" i="1" a="1"/>
  <c r="P1392" i="1" s="1"/>
  <c r="O1392" i="1" a="1"/>
  <c r="O1392" i="1" s="1"/>
  <c r="P2672" i="1" a="1"/>
  <c r="P2672" i="1" s="1"/>
  <c r="O2672" i="1" a="1"/>
  <c r="O2672" i="1" s="1"/>
  <c r="P1700" i="1" a="1"/>
  <c r="P1700" i="1" s="1"/>
  <c r="O1700" i="1" a="1"/>
  <c r="O1700" i="1" s="1"/>
  <c r="P794" i="1" a="1"/>
  <c r="P794" i="1" s="1"/>
  <c r="O794" i="1" a="1"/>
  <c r="O794" i="1" s="1"/>
  <c r="P354" i="1" a="1"/>
  <c r="P354" i="1" s="1"/>
  <c r="O354" i="1" a="1"/>
  <c r="O354" i="1" s="1"/>
  <c r="P2768" i="1" a="1"/>
  <c r="P2768" i="1" s="1"/>
  <c r="O2768" i="1" a="1"/>
  <c r="O2768" i="1" s="1"/>
  <c r="P655" i="1" a="1"/>
  <c r="P655" i="1" s="1"/>
  <c r="O655" i="1" a="1"/>
  <c r="O655" i="1" s="1"/>
  <c r="P507" i="1" a="1"/>
  <c r="P507" i="1" s="1"/>
  <c r="O507" i="1" a="1"/>
  <c r="O507" i="1" s="1"/>
  <c r="P475" i="1" a="1"/>
  <c r="P475" i="1" s="1"/>
  <c r="O475" i="1" a="1"/>
  <c r="O475" i="1" s="1"/>
  <c r="P2586" i="1" a="1"/>
  <c r="P2586" i="1" s="1"/>
  <c r="O2586" i="1" a="1"/>
  <c r="O2586" i="1" s="1"/>
  <c r="P1747" i="1" a="1"/>
  <c r="P1747" i="1" s="1"/>
  <c r="O1747" i="1" a="1"/>
  <c r="O1747" i="1" s="1"/>
  <c r="P2142" i="1" a="1"/>
  <c r="P2142" i="1" s="1"/>
  <c r="O2142" i="1" a="1"/>
  <c r="O2142" i="1" s="1"/>
  <c r="P2803" i="1" a="1"/>
  <c r="P2803" i="1" s="1"/>
  <c r="O2803" i="1" a="1"/>
  <c r="O2803" i="1" s="1"/>
  <c r="P1382" i="1" a="1"/>
  <c r="P1382" i="1" s="1"/>
  <c r="O1382" i="1" a="1"/>
  <c r="O1382" i="1" s="1"/>
  <c r="P498" i="1" a="1"/>
  <c r="P498" i="1" s="1"/>
  <c r="O498" i="1" a="1"/>
  <c r="O498" i="1" s="1"/>
  <c r="P2625" i="1" a="1"/>
  <c r="P2625" i="1" s="1"/>
  <c r="O2625" i="1" a="1"/>
  <c r="O2625" i="1" s="1"/>
  <c r="P1554" i="1" a="1"/>
  <c r="P1554" i="1" s="1"/>
  <c r="O1554" i="1" a="1"/>
  <c r="O1554" i="1" s="1"/>
  <c r="P2432" i="1" a="1"/>
  <c r="P2432" i="1" s="1"/>
  <c r="O2432" i="1" a="1"/>
  <c r="O2432" i="1" s="1"/>
  <c r="P3794" i="1" a="1"/>
  <c r="P3794" i="1" s="1"/>
  <c r="O3794" i="1" a="1"/>
  <c r="O3794" i="1" s="1"/>
  <c r="P3430" i="1" a="1"/>
  <c r="P3430" i="1" s="1"/>
  <c r="O3430" i="1" a="1"/>
  <c r="O3430" i="1" s="1"/>
  <c r="P301" i="1" a="1"/>
  <c r="P301" i="1" s="1"/>
  <c r="O301" i="1" a="1"/>
  <c r="O301" i="1" s="1"/>
  <c r="P3797" i="1" a="1"/>
  <c r="P3797" i="1" s="1"/>
  <c r="O3797" i="1" a="1"/>
  <c r="O3797" i="1" s="1"/>
  <c r="P723" i="1" a="1"/>
  <c r="P723" i="1" s="1"/>
  <c r="O723" i="1" a="1"/>
  <c r="O723" i="1" s="1"/>
  <c r="P2002" i="1" a="1"/>
  <c r="P2002" i="1" s="1"/>
  <c r="O2002" i="1" a="1"/>
  <c r="O2002" i="1" s="1"/>
  <c r="P461" i="1" a="1"/>
  <c r="P461" i="1" s="1"/>
  <c r="O461" i="1" a="1"/>
  <c r="O461" i="1" s="1"/>
  <c r="P3814" i="1" a="1"/>
  <c r="P3814" i="1" s="1"/>
  <c r="O3814" i="1" a="1"/>
  <c r="O3814" i="1" s="1"/>
  <c r="P3659" i="1" a="1"/>
  <c r="P3659" i="1" s="1"/>
  <c r="O3659" i="1" a="1"/>
  <c r="O3659" i="1" s="1"/>
  <c r="P3821" i="1" a="1"/>
  <c r="P3821" i="1" s="1"/>
  <c r="O3821" i="1" a="1"/>
  <c r="O3821" i="1" s="1"/>
  <c r="P3757" i="1" a="1"/>
  <c r="P3757" i="1" s="1"/>
  <c r="O3757" i="1" a="1"/>
  <c r="O3757" i="1" s="1"/>
  <c r="P3800" i="1" a="1"/>
  <c r="P3800" i="1" s="1"/>
  <c r="O3800" i="1" a="1"/>
  <c r="O3800" i="1" s="1"/>
  <c r="P3831" i="1" a="1"/>
  <c r="P3831" i="1" s="1"/>
  <c r="O3831" i="1" a="1"/>
  <c r="O3831" i="1" s="1"/>
  <c r="P3798" i="1" a="1"/>
  <c r="P3798" i="1" s="1"/>
  <c r="O3798" i="1" a="1"/>
  <c r="O3798" i="1" s="1"/>
  <c r="P3791" i="1" a="1"/>
  <c r="P3791" i="1" s="1"/>
  <c r="O3791" i="1" a="1"/>
  <c r="O3791" i="1" s="1"/>
  <c r="P3770" i="1" a="1"/>
  <c r="P3770" i="1" s="1"/>
  <c r="O3770" i="1" a="1"/>
  <c r="O3770" i="1" s="1"/>
  <c r="P3748" i="1" a="1"/>
  <c r="P3748" i="1" s="1"/>
  <c r="O3748" i="1" a="1"/>
  <c r="O3748" i="1" s="1"/>
  <c r="P3793" i="1" a="1"/>
  <c r="P3793" i="1" s="1"/>
  <c r="O3793" i="1" a="1"/>
  <c r="O3793" i="1" s="1"/>
  <c r="P3813" i="1" a="1"/>
  <c r="P3813" i="1" s="1"/>
  <c r="O3813" i="1" a="1"/>
  <c r="O3813" i="1" s="1"/>
  <c r="P3705" i="1" a="1"/>
  <c r="P3705" i="1" s="1"/>
  <c r="O3705" i="1" a="1"/>
  <c r="O3705" i="1" s="1"/>
  <c r="P3777" i="1" a="1"/>
  <c r="P3777" i="1" s="1"/>
  <c r="O3777" i="1" a="1"/>
  <c r="O3777" i="1" s="1"/>
  <c r="P3729" i="1" a="1"/>
  <c r="P3729" i="1" s="1"/>
  <c r="O3729" i="1" a="1"/>
  <c r="O3729" i="1" s="1"/>
  <c r="P3504" i="1" a="1"/>
  <c r="P3504" i="1" s="1"/>
  <c r="O3504" i="1" a="1"/>
  <c r="O3504" i="1" s="1"/>
  <c r="P3717" i="1" a="1"/>
  <c r="P3717" i="1" s="1"/>
  <c r="O3717" i="1" a="1"/>
  <c r="O3717" i="1" s="1"/>
  <c r="P3498" i="1" a="1"/>
  <c r="P3498" i="1" s="1"/>
  <c r="O3498" i="1" a="1"/>
  <c r="O3498" i="1" s="1"/>
  <c r="P3823" i="1" a="1"/>
  <c r="P3823" i="1" s="1"/>
  <c r="O3823" i="1" a="1"/>
  <c r="O3823" i="1" s="1"/>
  <c r="P3780" i="1" a="1"/>
  <c r="P3780" i="1" s="1"/>
  <c r="O3780" i="1" a="1"/>
  <c r="O3780" i="1" s="1"/>
  <c r="P1272" i="1" a="1"/>
  <c r="P1272" i="1" s="1"/>
  <c r="O1272" i="1" a="1"/>
  <c r="O1272" i="1" s="1"/>
  <c r="P2419" i="1" a="1"/>
  <c r="P2419" i="1" s="1"/>
  <c r="O2419" i="1" a="1"/>
  <c r="O2419" i="1" s="1"/>
  <c r="P21" i="1" a="1"/>
  <c r="P21" i="1" s="1"/>
  <c r="O21" i="1" a="1"/>
  <c r="O21" i="1" s="1"/>
  <c r="P3299" i="1" a="1"/>
  <c r="P3299" i="1" s="1"/>
  <c r="O3299" i="1" a="1"/>
  <c r="O3299" i="1" s="1"/>
  <c r="P485" i="1" a="1"/>
  <c r="P485" i="1" s="1"/>
  <c r="O485" i="1" a="1"/>
  <c r="O485" i="1" s="1"/>
  <c r="P100" i="1" a="1"/>
  <c r="P100" i="1" s="1"/>
  <c r="O100" i="1" a="1"/>
  <c r="O100" i="1" s="1"/>
  <c r="P2985" i="1" a="1"/>
  <c r="P2985" i="1" s="1"/>
  <c r="O2985" i="1" a="1"/>
  <c r="O2985" i="1" s="1"/>
  <c r="P484" i="1" a="1"/>
  <c r="P484" i="1" s="1"/>
  <c r="O484" i="1" a="1"/>
  <c r="O484" i="1" s="1"/>
  <c r="P2079" i="1" a="1"/>
  <c r="P2079" i="1" s="1"/>
  <c r="O2079" i="1" a="1"/>
  <c r="O2079" i="1" s="1"/>
  <c r="P501" i="1" a="1"/>
  <c r="P501" i="1" s="1"/>
  <c r="O501" i="1" a="1"/>
  <c r="O501" i="1" s="1"/>
  <c r="P1848" i="1" a="1"/>
  <c r="P1848" i="1" s="1"/>
  <c r="O1848" i="1" a="1"/>
  <c r="O1848" i="1" s="1"/>
  <c r="P2096" i="1" a="1"/>
  <c r="P2096" i="1" s="1"/>
  <c r="O2096" i="1" a="1"/>
  <c r="O2096" i="1" s="1"/>
  <c r="P638" i="1" a="1"/>
  <c r="P638" i="1" s="1"/>
  <c r="O638" i="1" a="1"/>
  <c r="O638" i="1" s="1"/>
  <c r="P1663" i="1" a="1"/>
  <c r="P1663" i="1" s="1"/>
  <c r="O1663" i="1" a="1"/>
  <c r="O1663" i="1" s="1"/>
  <c r="P598" i="1" a="1"/>
  <c r="P598" i="1" s="1"/>
  <c r="O598" i="1" a="1"/>
  <c r="O598" i="1" s="1"/>
  <c r="P1423" i="1" a="1"/>
  <c r="P1423" i="1" s="1"/>
  <c r="O1423" i="1" a="1"/>
  <c r="O1423" i="1" s="1"/>
  <c r="P1415" i="1" a="1"/>
  <c r="P1415" i="1" s="1"/>
  <c r="O1415" i="1" a="1"/>
  <c r="O1415" i="1" s="1"/>
  <c r="P1480" i="1" a="1"/>
  <c r="P1480" i="1" s="1"/>
  <c r="O1480" i="1" a="1"/>
  <c r="O1480" i="1" s="1"/>
  <c r="P1720" i="1" a="1"/>
  <c r="P1720" i="1" s="1"/>
  <c r="O1720" i="1" a="1"/>
  <c r="O1720" i="1" s="1"/>
  <c r="P583" i="1" a="1"/>
  <c r="P583" i="1" s="1"/>
  <c r="O583" i="1" a="1"/>
  <c r="O583" i="1" s="1"/>
  <c r="P2702" i="1" a="1"/>
  <c r="P2702" i="1" s="1"/>
  <c r="O2702" i="1" a="1"/>
  <c r="O2702" i="1" s="1"/>
  <c r="P2694" i="1" a="1"/>
  <c r="P2694" i="1" s="1"/>
  <c r="O2694" i="1" a="1"/>
  <c r="O2694" i="1" s="1"/>
  <c r="P689" i="1" a="1"/>
  <c r="P689" i="1" s="1"/>
  <c r="O689" i="1" a="1"/>
  <c r="O689" i="1" s="1"/>
  <c r="P2559" i="1" a="1"/>
  <c r="P2559" i="1" s="1"/>
  <c r="O2559" i="1" a="1"/>
  <c r="O2559" i="1" s="1"/>
  <c r="P1587" i="1" a="1"/>
  <c r="P1587" i="1" s="1"/>
  <c r="O1587" i="1" a="1"/>
  <c r="O1587" i="1" s="1"/>
  <c r="P527" i="1" a="1"/>
  <c r="P527" i="1" s="1"/>
  <c r="O527" i="1" a="1"/>
  <c r="O527" i="1" s="1"/>
  <c r="P2370" i="1" a="1"/>
  <c r="P2370" i="1" s="1"/>
  <c r="O2370" i="1" a="1"/>
  <c r="O2370" i="1" s="1"/>
  <c r="P546" i="1" a="1"/>
  <c r="P546" i="1" s="1"/>
  <c r="O546" i="1" a="1"/>
  <c r="O546" i="1" s="1"/>
  <c r="P1709" i="1" a="1"/>
  <c r="P1709" i="1" s="1"/>
  <c r="O1709" i="1" a="1"/>
  <c r="O1709" i="1" s="1"/>
  <c r="P3023" i="1" a="1"/>
  <c r="P3023" i="1" s="1"/>
  <c r="O3023" i="1" a="1"/>
  <c r="O3023" i="1" s="1"/>
  <c r="P2051" i="1" a="1"/>
  <c r="P2051" i="1" s="1"/>
  <c r="O2051" i="1" a="1"/>
  <c r="O2051" i="1" s="1"/>
  <c r="P505" i="1" a="1"/>
  <c r="P505" i="1" s="1"/>
  <c r="O505" i="1" a="1"/>
  <c r="O505" i="1" s="1"/>
  <c r="P2491" i="1" a="1"/>
  <c r="P2491" i="1" s="1"/>
  <c r="O2491" i="1" a="1"/>
  <c r="O2491" i="1" s="1"/>
  <c r="P2508" i="1" a="1"/>
  <c r="P2508" i="1" s="1"/>
  <c r="O2508" i="1" a="1"/>
  <c r="O2508" i="1" s="1"/>
  <c r="P2520" i="1" a="1"/>
  <c r="P2520" i="1" s="1"/>
  <c r="O2520" i="1" a="1"/>
  <c r="O2520" i="1" s="1"/>
  <c r="P2799" i="1" a="1"/>
  <c r="P2799" i="1" s="1"/>
  <c r="O2799" i="1" a="1"/>
  <c r="O2799" i="1" s="1"/>
  <c r="P3338" i="1" a="1"/>
  <c r="P3338" i="1" s="1"/>
  <c r="O3338" i="1" a="1"/>
  <c r="O3338" i="1" s="1"/>
  <c r="P1454" i="1" a="1"/>
  <c r="P1454" i="1" s="1"/>
  <c r="O1454" i="1" a="1"/>
  <c r="O1454" i="1" s="1"/>
  <c r="P1746" i="1" a="1"/>
  <c r="P1746" i="1" s="1"/>
  <c r="O1746" i="1" a="1"/>
  <c r="O1746" i="1" s="1"/>
  <c r="P211" i="1" a="1"/>
  <c r="P211" i="1" s="1"/>
  <c r="O211" i="1" a="1"/>
  <c r="O211" i="1" s="1"/>
  <c r="P1069" i="1" a="1"/>
  <c r="P1069" i="1" s="1"/>
  <c r="O1069" i="1" a="1"/>
  <c r="O1069" i="1" s="1"/>
  <c r="P2673" i="1" a="1"/>
  <c r="P2673" i="1" s="1"/>
  <c r="O2673" i="1" a="1"/>
  <c r="O2673" i="1" s="1"/>
  <c r="P75" i="1" a="1"/>
  <c r="P75" i="1" s="1"/>
  <c r="O75" i="1" a="1"/>
  <c r="O75" i="1" s="1"/>
  <c r="P514" i="1" a="1"/>
  <c r="P514" i="1" s="1"/>
  <c r="O514" i="1" a="1"/>
  <c r="O514" i="1" s="1"/>
  <c r="P554" i="1" a="1"/>
  <c r="P554" i="1" s="1"/>
  <c r="O554" i="1" a="1"/>
  <c r="O554" i="1" s="1"/>
  <c r="P3654" i="1" a="1"/>
  <c r="P3654" i="1" s="1"/>
  <c r="O3654" i="1" a="1"/>
  <c r="O3654" i="1" s="1"/>
  <c r="P789" i="1" a="1"/>
  <c r="P789" i="1" s="1"/>
  <c r="O789" i="1" a="1"/>
  <c r="O789" i="1" s="1"/>
  <c r="P2726" i="1" a="1"/>
  <c r="P2726" i="1" s="1"/>
  <c r="O2726" i="1" a="1"/>
  <c r="O2726" i="1" s="1"/>
  <c r="P2421" i="1" a="1"/>
  <c r="P2421" i="1" s="1"/>
  <c r="O2421" i="1" a="1"/>
  <c r="O2421" i="1" s="1"/>
  <c r="P2434" i="1" a="1"/>
  <c r="P2434" i="1" s="1"/>
  <c r="O2434" i="1" a="1"/>
  <c r="O2434" i="1" s="1"/>
  <c r="P2394" i="1" a="1"/>
  <c r="P2394" i="1" s="1"/>
  <c r="O2394" i="1" a="1"/>
  <c r="O2394" i="1" s="1"/>
  <c r="P2436" i="1" a="1"/>
  <c r="P2436" i="1" s="1"/>
  <c r="O2436" i="1" a="1"/>
  <c r="O2436" i="1" s="1"/>
  <c r="P2420" i="1" a="1"/>
  <c r="P2420" i="1" s="1"/>
  <c r="O2420" i="1" a="1"/>
  <c r="O2420" i="1" s="1"/>
  <c r="P2403" i="1" a="1"/>
  <c r="P2403" i="1" s="1"/>
  <c r="O2403" i="1" a="1"/>
  <c r="O2403" i="1" s="1"/>
  <c r="P2402" i="1" a="1"/>
  <c r="P2402" i="1" s="1"/>
  <c r="O2402" i="1" a="1"/>
  <c r="O2402" i="1" s="1"/>
  <c r="P2373" i="1" a="1"/>
  <c r="P2373" i="1" s="1"/>
  <c r="O2373" i="1" a="1"/>
  <c r="O2373" i="1" s="1"/>
  <c r="P2435" i="1" a="1"/>
  <c r="P2435" i="1" s="1"/>
  <c r="O2435" i="1" a="1"/>
  <c r="O2435" i="1" s="1"/>
  <c r="P3150" i="1" a="1"/>
  <c r="P3150" i="1" s="1"/>
  <c r="O3150" i="1" a="1"/>
  <c r="O3150" i="1" s="1"/>
  <c r="P2450" i="1" a="1"/>
  <c r="P2450" i="1" s="1"/>
  <c r="O2450" i="1" a="1"/>
  <c r="O2450" i="1" s="1"/>
  <c r="P2439" i="1" a="1"/>
  <c r="P2439" i="1" s="1"/>
  <c r="O2439" i="1" a="1"/>
  <c r="O2439" i="1" s="1"/>
  <c r="P2890" i="1" a="1"/>
  <c r="P2890" i="1" s="1"/>
  <c r="O2890" i="1" a="1"/>
  <c r="O2890" i="1" s="1"/>
  <c r="P3138" i="1" a="1"/>
  <c r="P3138" i="1" s="1"/>
  <c r="O3138" i="1" a="1"/>
  <c r="O3138" i="1" s="1"/>
  <c r="P553" i="1" a="1"/>
  <c r="P553" i="1" s="1"/>
  <c r="O553" i="1" a="1"/>
  <c r="O553" i="1" s="1"/>
  <c r="P1125" i="1" a="1"/>
  <c r="P1125" i="1" s="1"/>
  <c r="O1125" i="1" a="1"/>
  <c r="O1125" i="1" s="1"/>
  <c r="P727" i="1" a="1"/>
  <c r="P727" i="1" s="1"/>
  <c r="O727" i="1" a="1"/>
  <c r="O727" i="1" s="1"/>
  <c r="P1159" i="1" a="1"/>
  <c r="P1159" i="1" s="1"/>
  <c r="O1159" i="1" a="1"/>
  <c r="O1159" i="1" s="1"/>
  <c r="P812" i="1" a="1"/>
  <c r="P812" i="1" s="1"/>
  <c r="O812" i="1" a="1"/>
  <c r="O812" i="1" s="1"/>
  <c r="P369" i="1" a="1"/>
  <c r="P369" i="1" s="1"/>
  <c r="O369" i="1" a="1"/>
  <c r="O369" i="1" s="1"/>
  <c r="P558" i="1" a="1"/>
  <c r="P558" i="1" s="1"/>
  <c r="O558" i="1" a="1"/>
  <c r="O558" i="1" s="1"/>
  <c r="P447" i="1" a="1"/>
  <c r="P447" i="1" s="1"/>
  <c r="O447" i="1" a="1"/>
  <c r="O447" i="1" s="1"/>
  <c r="P2622" i="1" a="1"/>
  <c r="P2622" i="1" s="1"/>
  <c r="O2622" i="1" a="1"/>
  <c r="O2622" i="1" s="1"/>
  <c r="P1134" i="1" a="1"/>
  <c r="P1134" i="1" s="1"/>
  <c r="O1134" i="1" a="1"/>
  <c r="O1134" i="1" s="1"/>
  <c r="P2708" i="1" a="1"/>
  <c r="P2708" i="1" s="1"/>
  <c r="O2708" i="1" a="1"/>
  <c r="O2708" i="1" s="1"/>
  <c r="P1928" i="1" a="1"/>
  <c r="P1928" i="1" s="1"/>
  <c r="O1928" i="1" a="1"/>
  <c r="O1928" i="1" s="1"/>
  <c r="P3191" i="1" a="1"/>
  <c r="P3191" i="1" s="1"/>
  <c r="O3191" i="1" a="1"/>
  <c r="O3191" i="1" s="1"/>
  <c r="P2744" i="1" a="1"/>
  <c r="P2744" i="1" s="1"/>
  <c r="O2744" i="1" a="1"/>
  <c r="O2744" i="1" s="1"/>
  <c r="P252" i="1" a="1"/>
  <c r="P252" i="1" s="1"/>
  <c r="O252" i="1" a="1"/>
  <c r="O252" i="1" s="1"/>
  <c r="P860" i="1" a="1"/>
  <c r="P860" i="1" s="1"/>
  <c r="O860" i="1" a="1"/>
  <c r="O860" i="1" s="1"/>
  <c r="P822" i="1" a="1"/>
  <c r="P822" i="1" s="1"/>
  <c r="O822" i="1" a="1"/>
  <c r="O822" i="1" s="1"/>
  <c r="P572" i="1" a="1"/>
  <c r="P572" i="1" s="1"/>
  <c r="O572" i="1" a="1"/>
  <c r="O572" i="1" s="1"/>
  <c r="P2243" i="1" a="1"/>
  <c r="P2243" i="1" s="1"/>
  <c r="O2243" i="1" a="1"/>
  <c r="O2243" i="1" s="1"/>
  <c r="P2099" i="1" a="1"/>
  <c r="P2099" i="1" s="1"/>
  <c r="O2099" i="1" a="1"/>
  <c r="O2099" i="1" s="1"/>
  <c r="P2132" i="1" a="1"/>
  <c r="P2132" i="1" s="1"/>
  <c r="O2132" i="1" a="1"/>
  <c r="O2132" i="1" s="1"/>
  <c r="P2875" i="1" a="1"/>
  <c r="P2875" i="1" s="1"/>
  <c r="O2875" i="1" a="1"/>
  <c r="O2875" i="1" s="1"/>
  <c r="P2862" i="1" a="1"/>
  <c r="P2862" i="1" s="1"/>
  <c r="O2862" i="1" a="1"/>
  <c r="O2862" i="1" s="1"/>
  <c r="P1466" i="1" a="1"/>
  <c r="P1466" i="1" s="1"/>
  <c r="O1466" i="1" a="1"/>
  <c r="O1466" i="1" s="1"/>
  <c r="P566" i="1" a="1"/>
  <c r="P566" i="1" s="1"/>
  <c r="O566" i="1" a="1"/>
  <c r="O566" i="1" s="1"/>
  <c r="P2307" i="1" a="1"/>
  <c r="P2307" i="1" s="1"/>
  <c r="O2307" i="1" a="1"/>
  <c r="O2307" i="1" s="1"/>
  <c r="P1114" i="1" a="1"/>
  <c r="P1114" i="1" s="1"/>
  <c r="O1114" i="1" a="1"/>
  <c r="O1114" i="1" s="1"/>
  <c r="P1444" i="1" a="1"/>
  <c r="P1444" i="1" s="1"/>
  <c r="O1444" i="1" a="1"/>
  <c r="O1444" i="1" s="1"/>
  <c r="P2189" i="1" a="1"/>
  <c r="P2189" i="1" s="1"/>
  <c r="O2189" i="1" a="1"/>
  <c r="O2189" i="1" s="1"/>
  <c r="P1148" i="1" a="1"/>
  <c r="P1148" i="1" s="1"/>
  <c r="O1148" i="1" a="1"/>
  <c r="O1148" i="1" s="1"/>
  <c r="P1559" i="1" a="1"/>
  <c r="P1559" i="1" s="1"/>
  <c r="O1559" i="1" a="1"/>
  <c r="O1559" i="1" s="1"/>
  <c r="P1826" i="1" a="1"/>
  <c r="P1826" i="1" s="1"/>
  <c r="O1826" i="1" a="1"/>
  <c r="O1826" i="1" s="1"/>
  <c r="P2296" i="1" a="1"/>
  <c r="P2296" i="1" s="1"/>
  <c r="O2296" i="1" a="1"/>
  <c r="O2296" i="1" s="1"/>
  <c r="P110" i="1" a="1"/>
  <c r="P110" i="1" s="1"/>
  <c r="O110" i="1" a="1"/>
  <c r="O110" i="1" s="1"/>
  <c r="P2295" i="1" a="1"/>
  <c r="P2295" i="1" s="1"/>
  <c r="O2295" i="1" a="1"/>
  <c r="O2295" i="1" s="1"/>
  <c r="P1950" i="1" a="1"/>
  <c r="P1950" i="1" s="1"/>
  <c r="O1950" i="1" a="1"/>
  <c r="O1950" i="1" s="1"/>
  <c r="P754" i="1" a="1"/>
  <c r="P754" i="1" s="1"/>
  <c r="O754" i="1" a="1"/>
  <c r="O754" i="1" s="1"/>
  <c r="P1972" i="1" a="1"/>
  <c r="P1972" i="1" s="1"/>
  <c r="O1972" i="1" a="1"/>
  <c r="O1972" i="1" s="1"/>
  <c r="P209" i="1" a="1"/>
  <c r="P209" i="1" s="1"/>
  <c r="O209" i="1" a="1"/>
  <c r="O209" i="1" s="1"/>
  <c r="P1216" i="1" a="1"/>
  <c r="P1216" i="1" s="1"/>
  <c r="O1216" i="1" a="1"/>
  <c r="O1216" i="1" s="1"/>
  <c r="P595" i="1" a="1"/>
  <c r="P595" i="1" s="1"/>
  <c r="O595" i="1" a="1"/>
  <c r="O595" i="1" s="1"/>
  <c r="P2456" i="1" a="1"/>
  <c r="P2456" i="1" s="1"/>
  <c r="O2456" i="1" a="1"/>
  <c r="O2456" i="1" s="1"/>
  <c r="P2800" i="1" a="1"/>
  <c r="P2800" i="1" s="1"/>
  <c r="O2800" i="1" a="1"/>
  <c r="O2800" i="1" s="1"/>
  <c r="P676" i="1" a="1"/>
  <c r="P676" i="1" s="1"/>
  <c r="O676" i="1" a="1"/>
  <c r="O676" i="1" s="1"/>
  <c r="P1982" i="1" a="1"/>
  <c r="P1982" i="1" s="1"/>
  <c r="O1982" i="1" a="1"/>
  <c r="O1982" i="1" s="1"/>
  <c r="P2220" i="1" a="1"/>
  <c r="P2220" i="1" s="1"/>
  <c r="O2220" i="1" a="1"/>
  <c r="O2220" i="1" s="1"/>
  <c r="P2046" i="1" a="1"/>
  <c r="P2046" i="1" s="1"/>
  <c r="O2046" i="1" a="1"/>
  <c r="O2046" i="1" s="1"/>
  <c r="P124" i="1" a="1"/>
  <c r="P124" i="1" s="1"/>
  <c r="O124" i="1" a="1"/>
  <c r="O124" i="1" s="1"/>
  <c r="P153" i="1" a="1"/>
  <c r="P153" i="1" s="1"/>
  <c r="O153" i="1" a="1"/>
  <c r="O153" i="1" s="1"/>
  <c r="P1864" i="1" a="1"/>
  <c r="P1864" i="1" s="1"/>
  <c r="O1864" i="1" a="1"/>
  <c r="O1864" i="1" s="1"/>
  <c r="P2692" i="1" a="1"/>
  <c r="P2692" i="1" s="1"/>
  <c r="O2692" i="1" a="1"/>
  <c r="O2692" i="1" s="1"/>
  <c r="P665" i="1" a="1"/>
  <c r="P665" i="1" s="1"/>
  <c r="O665" i="1" a="1"/>
  <c r="O665" i="1" s="1"/>
  <c r="P2088" i="1" a="1"/>
  <c r="P2088" i="1" s="1"/>
  <c r="O2088" i="1" a="1"/>
  <c r="O2088" i="1" s="1"/>
  <c r="P2712" i="1" a="1"/>
  <c r="P2712" i="1" s="1"/>
  <c r="O2712" i="1" a="1"/>
  <c r="O2712" i="1" s="1"/>
  <c r="P2152" i="1" a="1"/>
  <c r="P2152" i="1" s="1"/>
  <c r="O2152" i="1" a="1"/>
  <c r="O2152" i="1" s="1"/>
  <c r="P838" i="1" a="1"/>
  <c r="P838" i="1" s="1"/>
  <c r="O838" i="1" a="1"/>
  <c r="O838" i="1" s="1"/>
  <c r="P564" i="1" a="1"/>
  <c r="P564" i="1" s="1"/>
  <c r="O564" i="1" a="1"/>
  <c r="O564" i="1" s="1"/>
  <c r="P843" i="1" a="1"/>
  <c r="P843" i="1" s="1"/>
  <c r="O843" i="1" a="1"/>
  <c r="O843" i="1" s="1"/>
  <c r="P1915" i="1" a="1"/>
  <c r="P1915" i="1" s="1"/>
  <c r="O1915" i="1" a="1"/>
  <c r="O1915" i="1" s="1"/>
  <c r="P1921" i="1" a="1"/>
  <c r="P1921" i="1" s="1"/>
  <c r="O1921" i="1" a="1"/>
  <c r="O1921" i="1" s="1"/>
  <c r="P2170" i="1" a="1"/>
  <c r="P2170" i="1" s="1"/>
  <c r="O2170" i="1" a="1"/>
  <c r="O2170" i="1" s="1"/>
  <c r="P494" i="1" a="1"/>
  <c r="P494" i="1" s="1"/>
  <c r="O494" i="1" a="1"/>
  <c r="O494" i="1" s="1"/>
  <c r="P3185" i="1" a="1"/>
  <c r="P3185" i="1" s="1"/>
  <c r="O3185" i="1" a="1"/>
  <c r="O3185" i="1" s="1"/>
  <c r="P601" i="1" a="1"/>
  <c r="P601" i="1" s="1"/>
  <c r="O601" i="1" a="1"/>
  <c r="O601" i="1" s="1"/>
  <c r="P1790" i="1" a="1"/>
  <c r="P1790" i="1" s="1"/>
  <c r="O1790" i="1" a="1"/>
  <c r="O1790" i="1" s="1"/>
  <c r="P2175" i="1" a="1"/>
  <c r="P2175" i="1" s="1"/>
  <c r="O2175" i="1" a="1"/>
  <c r="O2175" i="1" s="1"/>
  <c r="P2092" i="1" a="1"/>
  <c r="P2092" i="1" s="1"/>
  <c r="O2092" i="1" a="1"/>
  <c r="O2092" i="1" s="1"/>
  <c r="P515" i="1" a="1"/>
  <c r="P515" i="1" s="1"/>
  <c r="O515" i="1" a="1"/>
  <c r="O515" i="1" s="1"/>
  <c r="P1362" i="1" a="1"/>
  <c r="P1362" i="1" s="1"/>
  <c r="O1362" i="1" a="1"/>
  <c r="O1362" i="1" s="1"/>
  <c r="P2429" i="1" a="1"/>
  <c r="P2429" i="1" s="1"/>
  <c r="O2429" i="1" a="1"/>
  <c r="O2429" i="1" s="1"/>
  <c r="P3436" i="1" a="1"/>
  <c r="P3436" i="1" s="1"/>
  <c r="O3436" i="1" a="1"/>
  <c r="O3436" i="1" s="1"/>
  <c r="P3385" i="1" a="1"/>
  <c r="P3385" i="1" s="1"/>
  <c r="O3385" i="1" a="1"/>
  <c r="O3385" i="1" s="1"/>
  <c r="P1734" i="1" a="1"/>
  <c r="P1734" i="1" s="1"/>
  <c r="O1734" i="1" a="1"/>
  <c r="O1734" i="1" s="1"/>
  <c r="P2167" i="1" a="1"/>
  <c r="P2167" i="1" s="1"/>
  <c r="O2167" i="1" a="1"/>
  <c r="O2167" i="1" s="1"/>
  <c r="P1133" i="1" a="1"/>
  <c r="P1133" i="1" s="1"/>
  <c r="O1133" i="1" a="1"/>
  <c r="O1133" i="1" s="1"/>
  <c r="P355" i="1" a="1"/>
  <c r="P355" i="1" s="1"/>
  <c r="O355" i="1" a="1"/>
  <c r="O355" i="1" s="1"/>
  <c r="P2691" i="1" a="1"/>
  <c r="P2691" i="1" s="1"/>
  <c r="O2691" i="1" a="1"/>
  <c r="O2691" i="1" s="1"/>
  <c r="P2498" i="1" a="1"/>
  <c r="P2498" i="1" s="1"/>
  <c r="O2498" i="1" a="1"/>
  <c r="O2498" i="1" s="1"/>
  <c r="P76" i="1" a="1"/>
  <c r="P76" i="1" s="1"/>
  <c r="O76" i="1" a="1"/>
  <c r="O76" i="1" s="1"/>
  <c r="P547" i="1" a="1"/>
  <c r="P547" i="1" s="1"/>
  <c r="O547" i="1" a="1"/>
  <c r="O547" i="1" s="1"/>
  <c r="P979" i="1" a="1"/>
  <c r="P979" i="1" s="1"/>
  <c r="O979" i="1" a="1"/>
  <c r="O979" i="1" s="1"/>
  <c r="P1404" i="1" a="1"/>
  <c r="P1404" i="1" s="1"/>
  <c r="O1404" i="1" a="1"/>
  <c r="O1404" i="1" s="1"/>
  <c r="P2968" i="1" a="1"/>
  <c r="P2968" i="1" s="1"/>
  <c r="O2968" i="1" a="1"/>
  <c r="O2968" i="1" s="1"/>
  <c r="P2085" i="1" a="1"/>
  <c r="P2085" i="1" s="1"/>
  <c r="O2085" i="1" a="1"/>
  <c r="O2085" i="1" s="1"/>
  <c r="P1258" i="1" a="1"/>
  <c r="P1258" i="1" s="1"/>
  <c r="O1258" i="1" a="1"/>
  <c r="O1258" i="1" s="1"/>
  <c r="P688" i="1" a="1"/>
  <c r="P688" i="1" s="1"/>
  <c r="O688" i="1" a="1"/>
  <c r="O688" i="1" s="1"/>
  <c r="P867" i="1" a="1"/>
  <c r="P867" i="1" s="1"/>
  <c r="O867" i="1" a="1"/>
  <c r="O867" i="1" s="1"/>
  <c r="P886" i="1" a="1"/>
  <c r="P886" i="1" s="1"/>
  <c r="O886" i="1" a="1"/>
  <c r="O886" i="1" s="1"/>
  <c r="P2980" i="1" a="1"/>
  <c r="P2980" i="1" s="1"/>
  <c r="O2980" i="1" a="1"/>
  <c r="O2980" i="1" s="1"/>
  <c r="P2292" i="1" a="1"/>
  <c r="P2292" i="1" s="1"/>
  <c r="O2292" i="1" a="1"/>
  <c r="O2292" i="1" s="1"/>
  <c r="P2903" i="1" a="1"/>
  <c r="P2903" i="1" s="1"/>
  <c r="O2903" i="1" a="1"/>
  <c r="O2903" i="1" s="1"/>
  <c r="P1091" i="1" a="1"/>
  <c r="P1091" i="1" s="1"/>
  <c r="O1091" i="1" a="1"/>
  <c r="O1091" i="1" s="1"/>
  <c r="P755" i="1" a="1"/>
  <c r="P755" i="1" s="1"/>
  <c r="O755" i="1" a="1"/>
  <c r="O755" i="1" s="1"/>
  <c r="P2225" i="1" a="1"/>
  <c r="P2225" i="1" s="1"/>
  <c r="O2225" i="1" a="1"/>
  <c r="O2225" i="1" s="1"/>
  <c r="P1577" i="1" a="1"/>
  <c r="P1577" i="1" s="1"/>
  <c r="O1577" i="1" a="1"/>
  <c r="O1577" i="1" s="1"/>
  <c r="P426" i="1" a="1"/>
  <c r="P426" i="1" s="1"/>
  <c r="O426" i="1" a="1"/>
  <c r="O426" i="1" s="1"/>
  <c r="P2818" i="1" a="1"/>
  <c r="P2818" i="1" s="1"/>
  <c r="O2818" i="1" a="1"/>
  <c r="O2818" i="1" s="1"/>
  <c r="P229" i="1" a="1"/>
  <c r="P229" i="1" s="1"/>
  <c r="O229" i="1" a="1"/>
  <c r="O229" i="1" s="1"/>
  <c r="P3372" i="1" a="1"/>
  <c r="P3372" i="1" s="1"/>
  <c r="O3372" i="1" a="1"/>
  <c r="O3372" i="1" s="1"/>
  <c r="P3342" i="1" a="1"/>
  <c r="P3342" i="1" s="1"/>
  <c r="O3342" i="1" a="1"/>
  <c r="O3342" i="1" s="1"/>
  <c r="P3497" i="1" a="1"/>
  <c r="P3497" i="1" s="1"/>
  <c r="O3497" i="1" a="1"/>
  <c r="O3497" i="1" s="1"/>
  <c r="P2872" i="1" a="1"/>
  <c r="P2872" i="1" s="1"/>
  <c r="O2872" i="1" a="1"/>
  <c r="O2872" i="1" s="1"/>
  <c r="P2264" i="1" a="1"/>
  <c r="P2264" i="1" s="1"/>
  <c r="O2264" i="1" a="1"/>
  <c r="O2264" i="1" s="1"/>
  <c r="P3390" i="1" a="1"/>
  <c r="P3390" i="1" s="1"/>
  <c r="O3390" i="1" a="1"/>
  <c r="O3390" i="1" s="1"/>
  <c r="P30" i="1" a="1"/>
  <c r="P30" i="1" s="1"/>
  <c r="O30" i="1" a="1"/>
  <c r="O30" i="1" s="1"/>
  <c r="P3410" i="1" a="1"/>
  <c r="P3410" i="1" s="1"/>
  <c r="O3410" i="1" a="1"/>
  <c r="O3410" i="1" s="1"/>
  <c r="P2443" i="1" a="1"/>
  <c r="P2443" i="1" s="1"/>
  <c r="O2443" i="1" a="1"/>
  <c r="O2443" i="1" s="1"/>
  <c r="P2966" i="1" a="1"/>
  <c r="P2966" i="1" s="1"/>
  <c r="O2966" i="1" a="1"/>
  <c r="O2966" i="1" s="1"/>
  <c r="P1571" i="1" a="1"/>
  <c r="P1571" i="1" s="1"/>
  <c r="O1571" i="1" a="1"/>
  <c r="O1571" i="1" s="1"/>
  <c r="P3143" i="1" a="1"/>
  <c r="P3143" i="1" s="1"/>
  <c r="O3143" i="1" a="1"/>
  <c r="O3143" i="1" s="1"/>
  <c r="P906" i="1" a="1"/>
  <c r="P906" i="1" s="1"/>
  <c r="O906" i="1" a="1"/>
  <c r="O906" i="1" s="1"/>
  <c r="P915" i="1" a="1"/>
  <c r="P915" i="1" s="1"/>
  <c r="O915" i="1" a="1"/>
  <c r="O915" i="1" s="1"/>
  <c r="P922" i="1" a="1"/>
  <c r="P922" i="1" s="1"/>
  <c r="O922" i="1" a="1"/>
  <c r="O922" i="1" s="1"/>
  <c r="P1881" i="1" a="1"/>
  <c r="P1881" i="1" s="1"/>
  <c r="O1881" i="1" a="1"/>
  <c r="O1881" i="1" s="1"/>
  <c r="P1020" i="1" a="1"/>
  <c r="P1020" i="1" s="1"/>
  <c r="O1020" i="1" a="1"/>
  <c r="O1020" i="1" s="1"/>
  <c r="P633" i="1" a="1"/>
  <c r="P633" i="1" s="1"/>
  <c r="O633" i="1" a="1"/>
  <c r="O633" i="1" s="1"/>
  <c r="P2564" i="1" a="1"/>
  <c r="P2564" i="1" s="1"/>
  <c r="O2564" i="1" a="1"/>
  <c r="O2564" i="1" s="1"/>
  <c r="P1608" i="1" a="1"/>
  <c r="P1608" i="1" s="1"/>
  <c r="O1608" i="1" a="1"/>
  <c r="O1608" i="1" s="1"/>
  <c r="P3225" i="1" a="1"/>
  <c r="P3225" i="1" s="1"/>
  <c r="O3225" i="1" a="1"/>
  <c r="O3225" i="1" s="1"/>
  <c r="P1588" i="1" a="1"/>
  <c r="P1588" i="1" s="1"/>
  <c r="O1588" i="1" a="1"/>
  <c r="O1588" i="1" s="1"/>
  <c r="P1170" i="1" a="1"/>
  <c r="P1170" i="1" s="1"/>
  <c r="O1170" i="1" a="1"/>
  <c r="O1170" i="1" s="1"/>
  <c r="P1591" i="1" a="1"/>
  <c r="P1591" i="1" s="1"/>
  <c r="O1591" i="1" a="1"/>
  <c r="O1591" i="1" s="1"/>
  <c r="P373" i="1" a="1"/>
  <c r="P373" i="1" s="1"/>
  <c r="O373" i="1" a="1"/>
  <c r="O373" i="1" s="1"/>
  <c r="P431" i="1" a="1"/>
  <c r="P431" i="1" s="1"/>
  <c r="O431" i="1" a="1"/>
  <c r="O431" i="1" s="1"/>
  <c r="P611" i="1" a="1"/>
  <c r="P611" i="1" s="1"/>
  <c r="O611" i="1" a="1"/>
  <c r="O611" i="1" s="1"/>
  <c r="P3169" i="1" a="1"/>
  <c r="P3169" i="1" s="1"/>
  <c r="O3169" i="1" a="1"/>
  <c r="O3169" i="1" s="1"/>
  <c r="P168" i="1" a="1"/>
  <c r="P168" i="1" s="1"/>
  <c r="O168" i="1" a="1"/>
  <c r="O168" i="1" s="1"/>
  <c r="P3391" i="1" a="1"/>
  <c r="P3391" i="1" s="1"/>
  <c r="O3391" i="1" a="1"/>
  <c r="O3391" i="1" s="1"/>
  <c r="P3387" i="1" a="1"/>
  <c r="P3387" i="1" s="1"/>
  <c r="O3387" i="1" a="1"/>
  <c r="O3387" i="1" s="1"/>
  <c r="P1356" i="1" a="1"/>
  <c r="P1356" i="1" s="1"/>
  <c r="O1356" i="1" a="1"/>
  <c r="O1356" i="1" s="1"/>
  <c r="P1357" i="1" a="1"/>
  <c r="P1357" i="1" s="1"/>
  <c r="O1357" i="1" a="1"/>
  <c r="O1357" i="1" s="1"/>
  <c r="P2106" i="1" a="1"/>
  <c r="P2106" i="1" s="1"/>
  <c r="O2106" i="1" a="1"/>
  <c r="O2106" i="1" s="1"/>
  <c r="P2700" i="1" a="1"/>
  <c r="P2700" i="1" s="1"/>
  <c r="O2700" i="1" a="1"/>
  <c r="O2700" i="1" s="1"/>
  <c r="P1948" i="1" a="1"/>
  <c r="P1948" i="1" s="1"/>
  <c r="O1948" i="1" a="1"/>
  <c r="O1948" i="1" s="1"/>
  <c r="P1737" i="1" a="1"/>
  <c r="P1737" i="1" s="1"/>
  <c r="O1737" i="1" a="1"/>
  <c r="O1737" i="1" s="1"/>
  <c r="P3147" i="1" a="1"/>
  <c r="P3147" i="1" s="1"/>
  <c r="O3147" i="1" a="1"/>
  <c r="O3147" i="1" s="1"/>
  <c r="P3164" i="1" a="1"/>
  <c r="P3164" i="1" s="1"/>
  <c r="O3164" i="1" a="1"/>
  <c r="O3164" i="1" s="1"/>
  <c r="P2961" i="1" a="1"/>
  <c r="P2961" i="1" s="1"/>
  <c r="O2961" i="1" a="1"/>
  <c r="O2961" i="1" s="1"/>
  <c r="P3122" i="1" a="1"/>
  <c r="P3122" i="1" s="1"/>
  <c r="O3122" i="1" a="1"/>
  <c r="O3122" i="1" s="1"/>
  <c r="P347" i="1" a="1"/>
  <c r="P347" i="1" s="1"/>
  <c r="O347" i="1" a="1"/>
  <c r="O347" i="1" s="1"/>
  <c r="P1854" i="1" a="1"/>
  <c r="P1854" i="1" s="1"/>
  <c r="O1854" i="1" a="1"/>
  <c r="O1854" i="1" s="1"/>
  <c r="P2874" i="1" a="1"/>
  <c r="P2874" i="1" s="1"/>
  <c r="O2874" i="1" a="1"/>
  <c r="O2874" i="1" s="1"/>
  <c r="P119" i="1" a="1"/>
  <c r="P119" i="1" s="1"/>
  <c r="O119" i="1" a="1"/>
  <c r="O119" i="1" s="1"/>
  <c r="P2771" i="1" a="1"/>
  <c r="P2771" i="1" s="1"/>
  <c r="O2771" i="1" a="1"/>
  <c r="O2771" i="1" s="1"/>
  <c r="P2464" i="1" a="1"/>
  <c r="P2464" i="1" s="1"/>
  <c r="O2464" i="1" a="1"/>
  <c r="O2464" i="1" s="1"/>
  <c r="P3159" i="1" a="1"/>
  <c r="P3159" i="1" s="1"/>
  <c r="O3159" i="1" a="1"/>
  <c r="O3159" i="1" s="1"/>
  <c r="P2867" i="1" a="1"/>
  <c r="P2867" i="1" s="1"/>
  <c r="O2867" i="1" a="1"/>
  <c r="O2867" i="1" s="1"/>
  <c r="P632" i="1" a="1"/>
  <c r="P632" i="1" s="1"/>
  <c r="O632" i="1" a="1"/>
  <c r="O632" i="1" s="1"/>
  <c r="P2543" i="1" a="1"/>
  <c r="P2543" i="1" s="1"/>
  <c r="O2543" i="1" a="1"/>
  <c r="O2543" i="1" s="1"/>
  <c r="P626" i="1" a="1"/>
  <c r="P626" i="1" s="1"/>
  <c r="O626" i="1" a="1"/>
  <c r="O626" i="1" s="1"/>
  <c r="P3271" i="1" a="1"/>
  <c r="P3271" i="1" s="1"/>
  <c r="O3271" i="1" a="1"/>
  <c r="O3271" i="1" s="1"/>
  <c r="P3453" i="1" a="1"/>
  <c r="P3453" i="1" s="1"/>
  <c r="O3453" i="1" a="1"/>
  <c r="O3453" i="1" s="1"/>
  <c r="P3651" i="1" a="1"/>
  <c r="P3651" i="1" s="1"/>
  <c r="O3651" i="1" a="1"/>
  <c r="O3651" i="1" s="1"/>
  <c r="P2006" i="1" a="1"/>
  <c r="P2006" i="1" s="1"/>
  <c r="O2006" i="1" a="1"/>
  <c r="O2006" i="1" s="1"/>
  <c r="P1653" i="1" a="1"/>
  <c r="P1653" i="1" s="1"/>
  <c r="O1653" i="1" a="1"/>
  <c r="O1653" i="1" s="1"/>
  <c r="P3376" i="1" a="1"/>
  <c r="P3376" i="1" s="1"/>
  <c r="O3376" i="1" a="1"/>
  <c r="O3376" i="1" s="1"/>
  <c r="P567" i="1" a="1"/>
  <c r="P567" i="1" s="1"/>
  <c r="O567" i="1" a="1"/>
  <c r="O567" i="1" s="1"/>
  <c r="P3009" i="1" a="1"/>
  <c r="P3009" i="1" s="1"/>
  <c r="O3009" i="1" a="1"/>
  <c r="O3009" i="1" s="1"/>
  <c r="P365" i="1" a="1"/>
  <c r="P365" i="1" s="1"/>
  <c r="O365" i="1" a="1"/>
  <c r="O365" i="1" s="1"/>
  <c r="P2528" i="1" a="1"/>
  <c r="P2528" i="1" s="1"/>
  <c r="O2528" i="1" a="1"/>
  <c r="O2528" i="1" s="1"/>
  <c r="P3220" i="1" a="1"/>
  <c r="P3220" i="1" s="1"/>
  <c r="O3220" i="1" a="1"/>
  <c r="O3220" i="1" s="1"/>
  <c r="P2029" i="1" a="1"/>
  <c r="P2029" i="1" s="1"/>
  <c r="O2029" i="1" a="1"/>
  <c r="O2029" i="1" s="1"/>
  <c r="P496" i="1" a="1"/>
  <c r="P496" i="1" s="1"/>
  <c r="O496" i="1" a="1"/>
  <c r="O496" i="1" s="1"/>
  <c r="P2545" i="1" a="1"/>
  <c r="P2545" i="1" s="1"/>
  <c r="O2545" i="1" a="1"/>
  <c r="O2545" i="1" s="1"/>
  <c r="P924" i="1" a="1"/>
  <c r="P924" i="1" s="1"/>
  <c r="O924" i="1" a="1"/>
  <c r="O924" i="1" s="1"/>
  <c r="P2933" i="1" a="1"/>
  <c r="P2933" i="1" s="1"/>
  <c r="O2933" i="1" a="1"/>
  <c r="O2933" i="1" s="1"/>
  <c r="P2895" i="1" a="1"/>
  <c r="P2895" i="1" s="1"/>
  <c r="O2895" i="1" a="1"/>
  <c r="O2895" i="1" s="1"/>
  <c r="P668" i="1" a="1"/>
  <c r="P668" i="1" s="1"/>
  <c r="O668" i="1" a="1"/>
  <c r="O668" i="1" s="1"/>
  <c r="P3031" i="1" a="1"/>
  <c r="P3031" i="1" s="1"/>
  <c r="O3031" i="1" a="1"/>
  <c r="O3031" i="1" s="1"/>
  <c r="P2844" i="1" a="1"/>
  <c r="P2844" i="1" s="1"/>
  <c r="O2844" i="1" a="1"/>
  <c r="O2844" i="1" s="1"/>
  <c r="P2841" i="1" a="1"/>
  <c r="P2841" i="1" s="1"/>
  <c r="O2841" i="1" a="1"/>
  <c r="O2841" i="1" s="1"/>
  <c r="P1832" i="1" a="1"/>
  <c r="P1832" i="1" s="1"/>
  <c r="O1832" i="1" a="1"/>
  <c r="O1832" i="1" s="1"/>
  <c r="P358" i="1" a="1"/>
  <c r="P358" i="1" s="1"/>
  <c r="O358" i="1" a="1"/>
  <c r="O358" i="1" s="1"/>
  <c r="P449" i="1" a="1"/>
  <c r="P449" i="1" s="1"/>
  <c r="O449" i="1" a="1"/>
  <c r="O449" i="1" s="1"/>
  <c r="P1614" i="1" a="1"/>
  <c r="P1614" i="1" s="1"/>
  <c r="O1614" i="1" a="1"/>
  <c r="O1614" i="1" s="1"/>
  <c r="P3114" i="1" a="1"/>
  <c r="P3114" i="1" s="1"/>
  <c r="O3114" i="1" a="1"/>
  <c r="O3114" i="1" s="1"/>
  <c r="P2578" i="1" a="1"/>
  <c r="P2578" i="1" s="1"/>
  <c r="O2578" i="1" a="1"/>
  <c r="O2578" i="1" s="1"/>
  <c r="P2575" i="1" a="1"/>
  <c r="P2575" i="1" s="1"/>
  <c r="O2575" i="1" a="1"/>
  <c r="O2575" i="1" s="1"/>
  <c r="P636" i="1" a="1"/>
  <c r="P636" i="1" s="1"/>
  <c r="O636" i="1" a="1"/>
  <c r="O636" i="1" s="1"/>
  <c r="P2629" i="1" a="1"/>
  <c r="P2629" i="1" s="1"/>
  <c r="O2629" i="1" a="1"/>
  <c r="O2629" i="1" s="1"/>
  <c r="P2773" i="1" a="1"/>
  <c r="P2773" i="1" s="1"/>
  <c r="O2773" i="1" a="1"/>
  <c r="O2773" i="1" s="1"/>
  <c r="P135" i="1" a="1"/>
  <c r="P135" i="1" s="1"/>
  <c r="O135" i="1" a="1"/>
  <c r="O135" i="1" s="1"/>
  <c r="P2967" i="1" a="1"/>
  <c r="P2967" i="1" s="1"/>
  <c r="O2967" i="1" a="1"/>
  <c r="O2967" i="1" s="1"/>
  <c r="P1807" i="1" a="1"/>
  <c r="P1807" i="1" s="1"/>
  <c r="O1807" i="1" a="1"/>
  <c r="O1807" i="1" s="1"/>
  <c r="P630" i="1" a="1"/>
  <c r="P630" i="1" s="1"/>
  <c r="O630" i="1" a="1"/>
  <c r="O630" i="1" s="1"/>
  <c r="P623" i="1" a="1"/>
  <c r="P623" i="1" s="1"/>
  <c r="O623" i="1" a="1"/>
  <c r="O623" i="1" s="1"/>
  <c r="P936" i="1" a="1"/>
  <c r="P936" i="1" s="1"/>
  <c r="O936" i="1" a="1"/>
  <c r="O936" i="1" s="1"/>
  <c r="P928" i="1" a="1"/>
  <c r="P928" i="1" s="1"/>
  <c r="O928" i="1" a="1"/>
  <c r="O928" i="1" s="1"/>
  <c r="P2908" i="1" a="1"/>
  <c r="P2908" i="1" s="1"/>
  <c r="O2908" i="1" a="1"/>
  <c r="O2908" i="1" s="1"/>
  <c r="P1051" i="1" a="1"/>
  <c r="P1051" i="1" s="1"/>
  <c r="O1051" i="1" a="1"/>
  <c r="O1051" i="1" s="1"/>
  <c r="P897" i="1" a="1"/>
  <c r="P897" i="1" s="1"/>
  <c r="O897" i="1" a="1"/>
  <c r="O897" i="1" s="1"/>
  <c r="P1665" i="1" a="1"/>
  <c r="P1665" i="1" s="1"/>
  <c r="O1665" i="1" a="1"/>
  <c r="O1665" i="1" s="1"/>
  <c r="P3207" i="1" a="1"/>
  <c r="P3207" i="1" s="1"/>
  <c r="O3207" i="1" a="1"/>
  <c r="O3207" i="1" s="1"/>
  <c r="P615" i="1" a="1"/>
  <c r="P615" i="1" s="1"/>
  <c r="O615" i="1" a="1"/>
  <c r="O615" i="1" s="1"/>
  <c r="P1658" i="1" a="1"/>
  <c r="P1658" i="1" s="1"/>
  <c r="O1658" i="1" a="1"/>
  <c r="O1658" i="1" s="1"/>
  <c r="P2924" i="1" a="1"/>
  <c r="P2924" i="1" s="1"/>
  <c r="O2924" i="1" a="1"/>
  <c r="O2924" i="1" s="1"/>
  <c r="P2926" i="1" a="1"/>
  <c r="P2926" i="1" s="1"/>
  <c r="O2926" i="1" a="1"/>
  <c r="O2926" i="1" s="1"/>
  <c r="P1586" i="1" a="1"/>
  <c r="P1586" i="1" s="1"/>
  <c r="O1586" i="1" a="1"/>
  <c r="O1586" i="1" s="1"/>
  <c r="P143" i="1" a="1"/>
  <c r="P143" i="1" s="1"/>
  <c r="O143" i="1" a="1"/>
  <c r="O143" i="1" s="1"/>
  <c r="P1340" i="1" a="1"/>
  <c r="P1340" i="1" s="1"/>
  <c r="O1340" i="1" a="1"/>
  <c r="O1340" i="1" s="1"/>
  <c r="P3374" i="1" a="1"/>
  <c r="P3374" i="1" s="1"/>
  <c r="O3374" i="1" a="1"/>
  <c r="O3374" i="1" s="1"/>
  <c r="P1380" i="1" a="1"/>
  <c r="P1380" i="1" s="1"/>
  <c r="O1380" i="1" a="1"/>
  <c r="O1380" i="1" s="1"/>
  <c r="P1550" i="1" a="1"/>
  <c r="P1550" i="1" s="1"/>
  <c r="O1550" i="1" a="1"/>
  <c r="O1550" i="1" s="1"/>
  <c r="P2209" i="1" a="1"/>
  <c r="P2209" i="1" s="1"/>
  <c r="O2209" i="1" a="1"/>
  <c r="O2209" i="1" s="1"/>
  <c r="P2319" i="1" a="1"/>
  <c r="P2319" i="1" s="1"/>
  <c r="O2319" i="1" a="1"/>
  <c r="O2319" i="1" s="1"/>
  <c r="P1503" i="1" a="1"/>
  <c r="P1503" i="1" s="1"/>
  <c r="O1503" i="1" a="1"/>
  <c r="O1503" i="1" s="1"/>
  <c r="P2923" i="1" a="1"/>
  <c r="P2923" i="1" s="1"/>
  <c r="O2923" i="1" a="1"/>
  <c r="O2923" i="1" s="1"/>
  <c r="P1895" i="1" a="1"/>
  <c r="P1895" i="1" s="1"/>
  <c r="O1895" i="1" a="1"/>
  <c r="O1895" i="1" s="1"/>
  <c r="P1612" i="1" a="1"/>
  <c r="P1612" i="1" s="1"/>
  <c r="O1612" i="1" a="1"/>
  <c r="O1612" i="1" s="1"/>
  <c r="P1142" i="1" a="1"/>
  <c r="P1142" i="1" s="1"/>
  <c r="O1142" i="1" a="1"/>
  <c r="O1142" i="1" s="1"/>
  <c r="P895" i="1" a="1"/>
  <c r="P895" i="1" s="1"/>
  <c r="O895" i="1" a="1"/>
  <c r="O895" i="1" s="1"/>
  <c r="P1797" i="1" a="1"/>
  <c r="P1797" i="1" s="1"/>
  <c r="O1797" i="1" a="1"/>
  <c r="O1797" i="1" s="1"/>
  <c r="P2992" i="1" a="1"/>
  <c r="P2992" i="1" s="1"/>
  <c r="O2992" i="1" a="1"/>
  <c r="O2992" i="1" s="1"/>
  <c r="P1792" i="1" a="1"/>
  <c r="P1792" i="1" s="1"/>
  <c r="O1792" i="1" a="1"/>
  <c r="O1792" i="1" s="1"/>
  <c r="P1494" i="1" a="1"/>
  <c r="P1494" i="1" s="1"/>
  <c r="O1494" i="1" a="1"/>
  <c r="O1494" i="1" s="1"/>
  <c r="P3352" i="1" a="1"/>
  <c r="P3352" i="1" s="1"/>
  <c r="O3352" i="1" a="1"/>
  <c r="O3352" i="1" s="1"/>
  <c r="P2976" i="1" a="1"/>
  <c r="P2976" i="1" s="1"/>
  <c r="O2976" i="1" a="1"/>
  <c r="O2976" i="1" s="1"/>
  <c r="P3339" i="1" a="1"/>
  <c r="P3339" i="1" s="1"/>
  <c r="O3339" i="1" a="1"/>
  <c r="O3339" i="1" s="1"/>
  <c r="P1581" i="1" a="1"/>
  <c r="P1581" i="1" s="1"/>
  <c r="O1581" i="1" a="1"/>
  <c r="O1581" i="1" s="1"/>
  <c r="P2123" i="1" a="1"/>
  <c r="P2123" i="1" s="1"/>
  <c r="O2123" i="1" a="1"/>
  <c r="O2123" i="1" s="1"/>
  <c r="P1453" i="1" a="1"/>
  <c r="P1453" i="1" s="1"/>
  <c r="O1453" i="1" a="1"/>
  <c r="O1453" i="1" s="1"/>
  <c r="P1565" i="1" a="1"/>
  <c r="P1565" i="1" s="1"/>
  <c r="O1565" i="1" a="1"/>
  <c r="O1565" i="1" s="1"/>
  <c r="P1601" i="1" a="1"/>
  <c r="P1601" i="1" s="1"/>
  <c r="O1601" i="1" a="1"/>
  <c r="O1601" i="1" s="1"/>
  <c r="P3583" i="1" a="1"/>
  <c r="P3583" i="1" s="1"/>
  <c r="O3583" i="1" a="1"/>
  <c r="O3583" i="1" s="1"/>
  <c r="P230" i="1" a="1"/>
  <c r="P230" i="1" s="1"/>
  <c r="O230" i="1" a="1"/>
  <c r="O230" i="1" s="1"/>
  <c r="P1359" i="1" a="1"/>
  <c r="P1359" i="1" s="1"/>
  <c r="O1359" i="1" a="1"/>
  <c r="O1359" i="1" s="1"/>
  <c r="P1600" i="1" a="1"/>
  <c r="P1600" i="1" s="1"/>
  <c r="O1600" i="1" a="1"/>
  <c r="O1600" i="1" s="1"/>
  <c r="P1615" i="1" a="1"/>
  <c r="P1615" i="1" s="1"/>
  <c r="O1615" i="1" a="1"/>
  <c r="O1615" i="1" s="1"/>
  <c r="P1405" i="1" a="1"/>
  <c r="P1405" i="1" s="1"/>
  <c r="O1405" i="1" a="1"/>
  <c r="O1405" i="1" s="1"/>
  <c r="P1984" i="1" a="1"/>
  <c r="P1984" i="1" s="1"/>
  <c r="O1984" i="1" a="1"/>
  <c r="O1984" i="1" s="1"/>
  <c r="P1590" i="1" a="1"/>
  <c r="P1590" i="1" s="1"/>
  <c r="O1590" i="1" a="1"/>
  <c r="O1590" i="1" s="1"/>
  <c r="P3087" i="1" a="1"/>
  <c r="P3087" i="1" s="1"/>
  <c r="O3087" i="1" a="1"/>
  <c r="O3087" i="1" s="1"/>
  <c r="P372" i="1" a="1"/>
  <c r="P372" i="1" s="1"/>
  <c r="O372" i="1" a="1"/>
  <c r="O372" i="1" s="1"/>
  <c r="P662" i="1" a="1"/>
  <c r="P662" i="1" s="1"/>
  <c r="O662" i="1" a="1"/>
  <c r="O662" i="1" s="1"/>
  <c r="P506" i="1" a="1"/>
  <c r="P506" i="1" s="1"/>
  <c r="O506" i="1" a="1"/>
  <c r="O506" i="1" s="1"/>
  <c r="P2617" i="1" a="1"/>
  <c r="P2617" i="1" s="1"/>
  <c r="O2617" i="1" a="1"/>
  <c r="O2617" i="1" s="1"/>
  <c r="P1985" i="1" a="1"/>
  <c r="P1985" i="1" s="1"/>
  <c r="O1985" i="1" a="1"/>
  <c r="O1985" i="1" s="1"/>
  <c r="P3110" i="1" a="1"/>
  <c r="P3110" i="1" s="1"/>
  <c r="O3110" i="1" a="1"/>
  <c r="O3110" i="1" s="1"/>
  <c r="P516" i="1" a="1"/>
  <c r="P516" i="1" s="1"/>
  <c r="O516" i="1" a="1"/>
  <c r="O516" i="1" s="1"/>
  <c r="P107" i="1" a="1"/>
  <c r="P107" i="1" s="1"/>
  <c r="O107" i="1" a="1"/>
  <c r="O107" i="1" s="1"/>
  <c r="P1529" i="1" a="1"/>
  <c r="P1529" i="1" s="1"/>
  <c r="O1529" i="1" a="1"/>
  <c r="O1529" i="1" s="1"/>
  <c r="P1561" i="1" a="1"/>
  <c r="P1561" i="1" s="1"/>
  <c r="O1561" i="1" a="1"/>
  <c r="O1561" i="1" s="1"/>
  <c r="P1527" i="1" a="1"/>
  <c r="P1527" i="1" s="1"/>
  <c r="O1527" i="1" a="1"/>
  <c r="O1527" i="1" s="1"/>
  <c r="P1537" i="1" a="1"/>
  <c r="P1537" i="1" s="1"/>
  <c r="O1537" i="1" a="1"/>
  <c r="O1537" i="1" s="1"/>
  <c r="P1690" i="1" a="1"/>
  <c r="P1690" i="1" s="1"/>
  <c r="O1690" i="1" a="1"/>
  <c r="O1690" i="1" s="1"/>
  <c r="P1592" i="1" a="1"/>
  <c r="P1592" i="1" s="1"/>
  <c r="O1592" i="1" a="1"/>
  <c r="O1592" i="1" s="1"/>
  <c r="P2265" i="1" a="1"/>
  <c r="P2265" i="1" s="1"/>
  <c r="O2265" i="1" a="1"/>
  <c r="O2265" i="1" s="1"/>
  <c r="P395" i="1" a="1"/>
  <c r="P395" i="1" s="1"/>
  <c r="O395" i="1" a="1"/>
  <c r="O395" i="1" s="1"/>
  <c r="P1808" i="1" a="1"/>
  <c r="P1808" i="1" s="1"/>
  <c r="O1808" i="1" a="1"/>
  <c r="O1808" i="1" s="1"/>
  <c r="P2242" i="1" a="1"/>
  <c r="P2242" i="1" s="1"/>
  <c r="O2242" i="1" a="1"/>
  <c r="O2242" i="1" s="1"/>
  <c r="P1541" i="1" a="1"/>
  <c r="P1541" i="1" s="1"/>
  <c r="O1541" i="1" a="1"/>
  <c r="O1541" i="1" s="1"/>
  <c r="P1528" i="1" a="1"/>
  <c r="P1528" i="1" s="1"/>
  <c r="O1528" i="1" a="1"/>
  <c r="O1528" i="1" s="1"/>
  <c r="P1542" i="1" a="1"/>
  <c r="P1542" i="1" s="1"/>
  <c r="O1542" i="1" a="1"/>
  <c r="O1542" i="1" s="1"/>
  <c r="P1123" i="1" a="1"/>
  <c r="P1123" i="1" s="1"/>
  <c r="O1123" i="1" a="1"/>
  <c r="O1123" i="1" s="1"/>
  <c r="P1538" i="1" a="1"/>
  <c r="P1538" i="1" s="1"/>
  <c r="O1538" i="1" a="1"/>
  <c r="O1538" i="1" s="1"/>
  <c r="P3420" i="1" a="1"/>
  <c r="P3420" i="1" s="1"/>
  <c r="O3420" i="1" a="1"/>
  <c r="O3420" i="1" s="1"/>
  <c r="P957" i="1" a="1"/>
  <c r="P957" i="1" s="1"/>
  <c r="O957" i="1" a="1"/>
  <c r="O957" i="1" s="1"/>
  <c r="P2408" i="1" a="1"/>
  <c r="P2408" i="1" s="1"/>
  <c r="O2408" i="1" a="1"/>
  <c r="O2408" i="1" s="1"/>
  <c r="P1526" i="1" a="1"/>
  <c r="P1526" i="1" s="1"/>
  <c r="O1526" i="1" a="1"/>
  <c r="O1526" i="1" s="1"/>
  <c r="P1533" i="1" a="1"/>
  <c r="P1533" i="1" s="1"/>
  <c r="O1533" i="1" a="1"/>
  <c r="O1533" i="1" s="1"/>
  <c r="P2892" i="1" a="1"/>
  <c r="P2892" i="1" s="1"/>
  <c r="O2892" i="1" a="1"/>
  <c r="O2892" i="1" s="1"/>
  <c r="P2915" i="1" a="1"/>
  <c r="P2915" i="1" s="1"/>
  <c r="O2915" i="1" a="1"/>
  <c r="O2915" i="1" s="1"/>
  <c r="P1539" i="1" a="1"/>
  <c r="P1539" i="1" s="1"/>
  <c r="O1539" i="1" a="1"/>
  <c r="O1539" i="1" s="1"/>
  <c r="P2886" i="1" a="1"/>
  <c r="P2886" i="1" s="1"/>
  <c r="O2886" i="1" a="1"/>
  <c r="O2886" i="1" s="1"/>
  <c r="P1525" i="1" a="1"/>
  <c r="P1525" i="1" s="1"/>
  <c r="O1525" i="1" a="1"/>
  <c r="O1525" i="1" s="1"/>
  <c r="P2911" i="1" a="1"/>
  <c r="P2911" i="1" s="1"/>
  <c r="O2911" i="1" a="1"/>
  <c r="O2911" i="1" s="1"/>
  <c r="P2899" i="1" a="1"/>
  <c r="P2899" i="1" s="1"/>
  <c r="O2899" i="1" a="1"/>
  <c r="O2899" i="1" s="1"/>
  <c r="P2868" i="1" a="1"/>
  <c r="P2868" i="1" s="1"/>
  <c r="O2868" i="1" a="1"/>
  <c r="O2868" i="1" s="1"/>
  <c r="P2849" i="1" a="1"/>
  <c r="P2849" i="1" s="1"/>
  <c r="O2849" i="1" a="1"/>
  <c r="O2849" i="1" s="1"/>
  <c r="P2914" i="1" a="1"/>
  <c r="P2914" i="1" s="1"/>
  <c r="O2914" i="1" a="1"/>
  <c r="O2914" i="1" s="1"/>
  <c r="P2889" i="1" a="1"/>
  <c r="P2889" i="1" s="1"/>
  <c r="O2889" i="1" a="1"/>
  <c r="O2889" i="1" s="1"/>
  <c r="P2565" i="1" a="1"/>
  <c r="P2565" i="1" s="1"/>
  <c r="O2565" i="1" a="1"/>
  <c r="O2565" i="1" s="1"/>
  <c r="P1389" i="1" a="1"/>
  <c r="P1389" i="1" s="1"/>
  <c r="O1389" i="1" a="1"/>
  <c r="O1389" i="1" s="1"/>
  <c r="P1623" i="1" a="1"/>
  <c r="P1623" i="1" s="1"/>
  <c r="O1623" i="1" a="1"/>
  <c r="O1623" i="1" s="1"/>
  <c r="P1281" i="1" a="1"/>
  <c r="P1281" i="1" s="1"/>
  <c r="O1281" i="1" a="1"/>
  <c r="O1281" i="1" s="1"/>
  <c r="P2748" i="1" a="1"/>
  <c r="P2748" i="1" s="1"/>
  <c r="O2748" i="1" a="1"/>
  <c r="O2748" i="1" s="1"/>
  <c r="P1220" i="1" a="1"/>
  <c r="P1220" i="1" s="1"/>
  <c r="O1220" i="1" a="1"/>
  <c r="O1220" i="1" s="1"/>
  <c r="P2756" i="1" a="1"/>
  <c r="P2756" i="1" s="1"/>
  <c r="O2756" i="1" a="1"/>
  <c r="O2756" i="1" s="1"/>
  <c r="P1828" i="1" a="1"/>
  <c r="P1828" i="1" s="1"/>
  <c r="O1828" i="1" a="1"/>
  <c r="O1828" i="1" s="1"/>
  <c r="P1344" i="1" a="1"/>
  <c r="P1344" i="1" s="1"/>
  <c r="O1344" i="1" a="1"/>
  <c r="O1344" i="1" s="1"/>
  <c r="P148" i="1" a="1"/>
  <c r="P148" i="1" s="1"/>
  <c r="O148" i="1" a="1"/>
  <c r="O148" i="1" s="1"/>
  <c r="P1969" i="1" a="1"/>
  <c r="P1969" i="1" s="1"/>
  <c r="O1969" i="1" a="1"/>
  <c r="O1969" i="1" s="1"/>
  <c r="P1962" i="1" a="1"/>
  <c r="P1962" i="1" s="1"/>
  <c r="O1962" i="1" a="1"/>
  <c r="O1962" i="1" s="1"/>
  <c r="P1965" i="1" a="1"/>
  <c r="P1965" i="1" s="1"/>
  <c r="O1965" i="1" a="1"/>
  <c r="O1965" i="1" s="1"/>
  <c r="P1584" i="1" a="1"/>
  <c r="P1584" i="1" s="1"/>
  <c r="O1584" i="1" a="1"/>
  <c r="O1584" i="1" s="1"/>
  <c r="P1974" i="1" a="1"/>
  <c r="P1974" i="1" s="1"/>
  <c r="O1974" i="1" a="1"/>
  <c r="O1974" i="1" s="1"/>
  <c r="P1891" i="1" a="1"/>
  <c r="P1891" i="1" s="1"/>
  <c r="O1891" i="1" a="1"/>
  <c r="O1891" i="1" s="1"/>
  <c r="P1666" i="1" a="1"/>
  <c r="P1666" i="1" s="1"/>
  <c r="O1666" i="1" a="1"/>
  <c r="O1666" i="1" s="1"/>
  <c r="P2108" i="1" a="1"/>
  <c r="P2108" i="1" s="1"/>
  <c r="O2108" i="1" a="1"/>
  <c r="O2108" i="1" s="1"/>
  <c r="P1058" i="1" a="1"/>
  <c r="P1058" i="1" s="1"/>
  <c r="O1058" i="1" a="1"/>
  <c r="O1058" i="1" s="1"/>
  <c r="P2590" i="1" a="1"/>
  <c r="P2590" i="1" s="1"/>
  <c r="O2590" i="1" a="1"/>
  <c r="O2590" i="1" s="1"/>
  <c r="P1570" i="1" a="1"/>
  <c r="P1570" i="1" s="1"/>
  <c r="O1570" i="1" a="1"/>
  <c r="O1570" i="1" s="1"/>
  <c r="P1775" i="1" a="1"/>
  <c r="P1775" i="1" s="1"/>
  <c r="O1775" i="1" a="1"/>
  <c r="O1775" i="1" s="1"/>
  <c r="P2423" i="1" a="1"/>
  <c r="P2423" i="1" s="1"/>
  <c r="O2423" i="1" a="1"/>
  <c r="O2423" i="1" s="1"/>
  <c r="P977" i="1" a="1"/>
  <c r="P977" i="1" s="1"/>
  <c r="O977" i="1" a="1"/>
  <c r="O977" i="1" s="1"/>
  <c r="P1622" i="1" a="1"/>
  <c r="P1622" i="1" s="1"/>
  <c r="O1622" i="1" a="1"/>
  <c r="O1622" i="1" s="1"/>
  <c r="P1009" i="1" a="1"/>
  <c r="P1009" i="1" s="1"/>
  <c r="O1009" i="1" a="1"/>
  <c r="O1009" i="1" s="1"/>
  <c r="P3101" i="1" a="1"/>
  <c r="P3101" i="1" s="1"/>
  <c r="O3101" i="1" a="1"/>
  <c r="O3101" i="1" s="1"/>
  <c r="P2991" i="1" a="1"/>
  <c r="P2991" i="1" s="1"/>
  <c r="O2991" i="1" a="1"/>
  <c r="O2991" i="1" s="1"/>
  <c r="P2337" i="1" a="1"/>
  <c r="P2337" i="1" s="1"/>
  <c r="O2337" i="1" a="1"/>
  <c r="O2337" i="1" s="1"/>
  <c r="P982" i="1" a="1"/>
  <c r="P982" i="1" s="1"/>
  <c r="O982" i="1" a="1"/>
  <c r="O982" i="1" s="1"/>
  <c r="P949" i="1" a="1"/>
  <c r="P949" i="1" s="1"/>
  <c r="O949" i="1" a="1"/>
  <c r="O949" i="1" s="1"/>
  <c r="P145" i="1" a="1"/>
  <c r="P145" i="1" s="1"/>
  <c r="O145" i="1" a="1"/>
  <c r="O145" i="1" s="1"/>
  <c r="P439" i="1" a="1"/>
  <c r="P439" i="1" s="1"/>
  <c r="O439" i="1" a="1"/>
  <c r="O439" i="1" s="1"/>
  <c r="P2091" i="1" a="1"/>
  <c r="P2091" i="1" s="1"/>
  <c r="O2091" i="1" a="1"/>
  <c r="O2091" i="1" s="1"/>
  <c r="P454" i="1" a="1"/>
  <c r="P454" i="1" s="1"/>
  <c r="O454" i="1" a="1"/>
  <c r="O454" i="1" s="1"/>
  <c r="P1557" i="1" a="1"/>
  <c r="P1557" i="1" s="1"/>
  <c r="O1557" i="1" a="1"/>
  <c r="O1557" i="1" s="1"/>
  <c r="P1536" i="1" a="1"/>
  <c r="P1536" i="1" s="1"/>
  <c r="O1536" i="1" a="1"/>
  <c r="O1536" i="1" s="1"/>
  <c r="P1781" i="1" a="1"/>
  <c r="P1781" i="1" s="1"/>
  <c r="O1781" i="1" a="1"/>
  <c r="O1781" i="1" s="1"/>
  <c r="P976" i="1" a="1"/>
  <c r="P976" i="1" s="1"/>
  <c r="O976" i="1" a="1"/>
  <c r="O976" i="1" s="1"/>
  <c r="P1028" i="1" a="1"/>
  <c r="P1028" i="1" s="1"/>
  <c r="O1028" i="1" a="1"/>
  <c r="O1028" i="1" s="1"/>
  <c r="P1794" i="1" a="1"/>
  <c r="P1794" i="1" s="1"/>
  <c r="O1794" i="1" a="1"/>
  <c r="O1794" i="1" s="1"/>
  <c r="P631" i="1" a="1"/>
  <c r="P631" i="1" s="1"/>
  <c r="O631" i="1" a="1"/>
  <c r="O631" i="1" s="1"/>
  <c r="P1096" i="1" a="1"/>
  <c r="P1096" i="1" s="1"/>
  <c r="O1096" i="1" a="1"/>
  <c r="O1096" i="1" s="1"/>
  <c r="P2111" i="1" a="1"/>
  <c r="P2111" i="1" s="1"/>
  <c r="O2111" i="1" a="1"/>
  <c r="O2111" i="1" s="1"/>
  <c r="P1105" i="1" a="1"/>
  <c r="P1105" i="1" s="1"/>
  <c r="O1105" i="1" a="1"/>
  <c r="O1105" i="1" s="1"/>
  <c r="P1724" i="1" a="1"/>
  <c r="P1724" i="1" s="1"/>
  <c r="O1724" i="1" a="1"/>
  <c r="O1724" i="1" s="1"/>
  <c r="P1002" i="1" a="1"/>
  <c r="P1002" i="1" s="1"/>
  <c r="O1002" i="1" a="1"/>
  <c r="O1002" i="1" s="1"/>
  <c r="P881" i="1" a="1"/>
  <c r="P881" i="1" s="1"/>
  <c r="O881" i="1" a="1"/>
  <c r="O881" i="1" s="1"/>
  <c r="P1809" i="1" a="1"/>
  <c r="P1809" i="1" s="1"/>
  <c r="O1809" i="1" a="1"/>
  <c r="O1809" i="1" s="1"/>
  <c r="P1150" i="1" a="1"/>
  <c r="P1150" i="1" s="1"/>
  <c r="O1150" i="1" a="1"/>
  <c r="O1150" i="1" s="1"/>
  <c r="P1998" i="1" a="1"/>
  <c r="P1998" i="1" s="1"/>
  <c r="O1998" i="1" a="1"/>
  <c r="O1998" i="1" s="1"/>
  <c r="P1065" i="1" a="1"/>
  <c r="P1065" i="1" s="1"/>
  <c r="O1065" i="1" a="1"/>
  <c r="O1065" i="1" s="1"/>
  <c r="P453" i="1" a="1"/>
  <c r="P453" i="1" s="1"/>
  <c r="O453" i="1" a="1"/>
  <c r="O453" i="1" s="1"/>
  <c r="P2240" i="1" a="1"/>
  <c r="P2240" i="1" s="1"/>
  <c r="O2240" i="1" a="1"/>
  <c r="O2240" i="1" s="1"/>
  <c r="P649" i="1" a="1"/>
  <c r="P649" i="1" s="1"/>
  <c r="O649" i="1" a="1"/>
  <c r="O649" i="1" s="1"/>
  <c r="P1893" i="1" a="1"/>
  <c r="P1893" i="1" s="1"/>
  <c r="O1893" i="1" a="1"/>
  <c r="O1893" i="1" s="1"/>
  <c r="P2523" i="1" a="1"/>
  <c r="P2523" i="1" s="1"/>
  <c r="O2523" i="1" a="1"/>
  <c r="O2523" i="1" s="1"/>
  <c r="P2027" i="1" a="1"/>
  <c r="P2027" i="1" s="1"/>
  <c r="O2027" i="1" a="1"/>
  <c r="O2027" i="1" s="1"/>
  <c r="P2349" i="1" a="1"/>
  <c r="P2349" i="1" s="1"/>
  <c r="O2349" i="1" a="1"/>
  <c r="O2349" i="1" s="1"/>
  <c r="P2486" i="1" a="1"/>
  <c r="P2486" i="1" s="1"/>
  <c r="O2486" i="1" a="1"/>
  <c r="O2486" i="1" s="1"/>
  <c r="P1740" i="1" a="1"/>
  <c r="P1740" i="1" s="1"/>
  <c r="O1740" i="1" a="1"/>
  <c r="O1740" i="1" s="1"/>
  <c r="P1698" i="1" a="1"/>
  <c r="P1698" i="1" s="1"/>
  <c r="O1698" i="1" a="1"/>
  <c r="O1698" i="1" s="1"/>
  <c r="P2891" i="1" a="1"/>
  <c r="P2891" i="1" s="1"/>
  <c r="O2891" i="1" a="1"/>
  <c r="O2891" i="1" s="1"/>
  <c r="P2489" i="1" a="1"/>
  <c r="P2489" i="1" s="1"/>
  <c r="O2489" i="1" a="1"/>
  <c r="O2489" i="1" s="1"/>
  <c r="P1995" i="1" a="1"/>
  <c r="P1995" i="1" s="1"/>
  <c r="O1995" i="1" a="1"/>
  <c r="O1995" i="1" s="1"/>
  <c r="P1931" i="1" a="1"/>
  <c r="P1931" i="1" s="1"/>
  <c r="O1931" i="1" a="1"/>
  <c r="O1931" i="1" s="1"/>
  <c r="P1805" i="1" a="1"/>
  <c r="P1805" i="1" s="1"/>
  <c r="O1805" i="1" a="1"/>
  <c r="O1805" i="1" s="1"/>
  <c r="P1378" i="1" a="1"/>
  <c r="P1378" i="1" s="1"/>
  <c r="O1378" i="1" a="1"/>
  <c r="O1378" i="1" s="1"/>
  <c r="P2635" i="1" a="1"/>
  <c r="P2635" i="1" s="1"/>
  <c r="O2635" i="1" a="1"/>
  <c r="O2635" i="1" s="1"/>
  <c r="P1749" i="1" a="1"/>
  <c r="P1749" i="1" s="1"/>
  <c r="O1749" i="1" a="1"/>
  <c r="O1749" i="1" s="1"/>
  <c r="P2433" i="1" a="1"/>
  <c r="P2433" i="1" s="1"/>
  <c r="O2433" i="1" a="1"/>
  <c r="O2433" i="1" s="1"/>
  <c r="P1413" i="1" a="1"/>
  <c r="P1413" i="1" s="1"/>
  <c r="O1413" i="1" a="1"/>
  <c r="O1413" i="1" s="1"/>
  <c r="P1252" i="1" a="1"/>
  <c r="P1252" i="1" s="1"/>
  <c r="O1252" i="1" a="1"/>
  <c r="O1252" i="1" s="1"/>
  <c r="P1907" i="1" a="1"/>
  <c r="P1907" i="1" s="1"/>
  <c r="O1907" i="1" a="1"/>
  <c r="O1907" i="1" s="1"/>
  <c r="P2245" i="1" a="1"/>
  <c r="P2245" i="1" s="1"/>
  <c r="O2245" i="1" a="1"/>
  <c r="O2245" i="1" s="1"/>
  <c r="P1939" i="1" a="1"/>
  <c r="P1939" i="1" s="1"/>
  <c r="O1939" i="1" a="1"/>
  <c r="O1939" i="1" s="1"/>
  <c r="P3072" i="1" a="1"/>
  <c r="P3072" i="1" s="1"/>
  <c r="O3072" i="1" a="1"/>
  <c r="O3072" i="1" s="1"/>
  <c r="P1662" i="1" a="1"/>
  <c r="P1662" i="1" s="1"/>
  <c r="O1662" i="1" a="1"/>
  <c r="O1662" i="1" s="1"/>
  <c r="P2979" i="1" a="1"/>
  <c r="P2979" i="1" s="1"/>
  <c r="O2979" i="1" a="1"/>
  <c r="O2979" i="1" s="1"/>
  <c r="P2276" i="1" a="1"/>
  <c r="P2276" i="1" s="1"/>
  <c r="O2276" i="1" a="1"/>
  <c r="O2276" i="1" s="1"/>
  <c r="P48" i="1" a="1"/>
  <c r="P48" i="1" s="1"/>
  <c r="O48" i="1" a="1"/>
  <c r="O48" i="1" s="1"/>
  <c r="P3064" i="1" a="1"/>
  <c r="P3064" i="1" s="1"/>
  <c r="O3064" i="1" a="1"/>
  <c r="O3064" i="1" s="1"/>
  <c r="P93" i="1" a="1"/>
  <c r="P93" i="1" s="1"/>
  <c r="O93" i="1" a="1"/>
  <c r="O93" i="1" s="1"/>
  <c r="P2227" i="1" a="1"/>
  <c r="P2227" i="1" s="1"/>
  <c r="O2227" i="1" a="1"/>
  <c r="O2227" i="1" s="1"/>
  <c r="P1012" i="1" a="1"/>
  <c r="P1012" i="1" s="1"/>
  <c r="O1012" i="1" a="1"/>
  <c r="O1012" i="1" s="1"/>
  <c r="P1603" i="1" a="1"/>
  <c r="P1603" i="1" s="1"/>
  <c r="O1603" i="1" a="1"/>
  <c r="O1603" i="1" s="1"/>
  <c r="P1896" i="1" a="1"/>
  <c r="P1896" i="1" s="1"/>
  <c r="O1896" i="1" a="1"/>
  <c r="O1896" i="1" s="1"/>
  <c r="P1637" i="1" a="1"/>
  <c r="P1637" i="1" s="1"/>
  <c r="O1637" i="1" a="1"/>
  <c r="O1637" i="1" s="1"/>
  <c r="P1643" i="1" a="1"/>
  <c r="P1643" i="1" s="1"/>
  <c r="O1643" i="1" a="1"/>
  <c r="O1643" i="1" s="1"/>
  <c r="P826" i="1" a="1"/>
  <c r="P826" i="1" s="1"/>
  <c r="O826" i="1" a="1"/>
  <c r="O826" i="1" s="1"/>
  <c r="P2853" i="1" a="1"/>
  <c r="P2853" i="1" s="1"/>
  <c r="O2853" i="1" a="1"/>
  <c r="O2853" i="1" s="1"/>
  <c r="P824" i="1" a="1"/>
  <c r="P824" i="1" s="1"/>
  <c r="O824" i="1" a="1"/>
  <c r="O824" i="1" s="1"/>
  <c r="P1787" i="1" a="1"/>
  <c r="P1787" i="1" s="1"/>
  <c r="O1787" i="1" a="1"/>
  <c r="O1787" i="1" s="1"/>
  <c r="P1516" i="1" a="1"/>
  <c r="P1516" i="1" s="1"/>
  <c r="O1516" i="1" a="1"/>
  <c r="O1516" i="1" s="1"/>
  <c r="P2195" i="1" a="1"/>
  <c r="P2195" i="1" s="1"/>
  <c r="O2195" i="1" a="1"/>
  <c r="O2195" i="1" s="1"/>
  <c r="P1014" i="1" a="1"/>
  <c r="P1014" i="1" s="1"/>
  <c r="O1014" i="1" a="1"/>
  <c r="O1014" i="1" s="1"/>
  <c r="P1667" i="1" a="1"/>
  <c r="P1667" i="1" s="1"/>
  <c r="O1667" i="1" a="1"/>
  <c r="O1667" i="1" s="1"/>
  <c r="P1697" i="1" a="1"/>
  <c r="P1697" i="1" s="1"/>
  <c r="O1697" i="1" a="1"/>
  <c r="O1697" i="1" s="1"/>
  <c r="P2032" i="1" a="1"/>
  <c r="P2032" i="1" s="1"/>
  <c r="O2032" i="1" a="1"/>
  <c r="O2032" i="1" s="1"/>
  <c r="P2581" i="1" a="1"/>
  <c r="P2581" i="1" s="1"/>
  <c r="O2581" i="1" a="1"/>
  <c r="O2581" i="1" s="1"/>
  <c r="P1358" i="1" a="1"/>
  <c r="P1358" i="1" s="1"/>
  <c r="O1358" i="1" a="1"/>
  <c r="O1358" i="1" s="1"/>
  <c r="P2864" i="1" a="1"/>
  <c r="P2864" i="1" s="1"/>
  <c r="O2864" i="1" a="1"/>
  <c r="O2864" i="1" s="1"/>
  <c r="P827" i="1" a="1"/>
  <c r="P827" i="1" s="1"/>
  <c r="O827" i="1" a="1"/>
  <c r="O827" i="1" s="1"/>
  <c r="P823" i="1" a="1"/>
  <c r="P823" i="1" s="1"/>
  <c r="O823" i="1" a="1"/>
  <c r="O823" i="1" s="1"/>
  <c r="P380" i="1" a="1"/>
  <c r="P380" i="1" s="1"/>
  <c r="O380" i="1" a="1"/>
  <c r="O380" i="1" s="1"/>
  <c r="P88" i="1" a="1"/>
  <c r="P88" i="1" s="1"/>
  <c r="O88" i="1" a="1"/>
  <c r="O88" i="1" s="1"/>
  <c r="P371" i="1" a="1"/>
  <c r="P371" i="1" s="1"/>
  <c r="O371" i="1" a="1"/>
  <c r="O371" i="1" s="1"/>
  <c r="P1476" i="1" a="1"/>
  <c r="P1476" i="1" s="1"/>
  <c r="O1476" i="1" a="1"/>
  <c r="O1476" i="1" s="1"/>
  <c r="P3771" i="1" a="1"/>
  <c r="P3771" i="1" s="1"/>
  <c r="O3771" i="1" a="1"/>
  <c r="O3771" i="1" s="1"/>
  <c r="P3675" i="1" a="1"/>
  <c r="P3675" i="1" s="1"/>
  <c r="O3675" i="1" a="1"/>
  <c r="O3675" i="1" s="1"/>
  <c r="P1961" i="1" a="1"/>
  <c r="P1961" i="1" s="1"/>
  <c r="O1961" i="1" a="1"/>
  <c r="O1961" i="1" s="1"/>
  <c r="P1968" i="1" a="1"/>
  <c r="P1968" i="1" s="1"/>
  <c r="O1968" i="1" a="1"/>
  <c r="O1968" i="1" s="1"/>
  <c r="P2859" i="1" a="1"/>
  <c r="P2859" i="1" s="1"/>
  <c r="O2859" i="1" a="1"/>
  <c r="O2859" i="1" s="1"/>
  <c r="P1976" i="1" a="1"/>
  <c r="P1976" i="1" s="1"/>
  <c r="O1976" i="1" a="1"/>
  <c r="O1976" i="1" s="1"/>
  <c r="P1966" i="1" a="1"/>
  <c r="P1966" i="1" s="1"/>
  <c r="O1966" i="1" a="1"/>
  <c r="O1966" i="1" s="1"/>
  <c r="P2494" i="1" a="1"/>
  <c r="P2494" i="1" s="1"/>
  <c r="O2494" i="1" a="1"/>
  <c r="O2494" i="1" s="1"/>
  <c r="P2624" i="1" a="1"/>
  <c r="P2624" i="1" s="1"/>
  <c r="O2624" i="1" a="1"/>
  <c r="O2624" i="1" s="1"/>
  <c r="P2271" i="1" a="1"/>
  <c r="P2271" i="1" s="1"/>
  <c r="O2271" i="1" a="1"/>
  <c r="O2271" i="1" s="1"/>
  <c r="P1986" i="1" a="1"/>
  <c r="P1986" i="1" s="1"/>
  <c r="O1986" i="1" a="1"/>
  <c r="O1986" i="1" s="1"/>
  <c r="P2044" i="1" a="1"/>
  <c r="P2044" i="1" s="1"/>
  <c r="O2044" i="1" a="1"/>
  <c r="O2044" i="1" s="1"/>
  <c r="P3034" i="1" a="1"/>
  <c r="P3034" i="1" s="1"/>
  <c r="O3034" i="1" a="1"/>
  <c r="O3034" i="1" s="1"/>
  <c r="P1517" i="1" a="1"/>
  <c r="P1517" i="1" s="1"/>
  <c r="O1517" i="1" a="1"/>
  <c r="O1517" i="1" s="1"/>
  <c r="P2010" i="1" a="1"/>
  <c r="P2010" i="1" s="1"/>
  <c r="O2010" i="1" a="1"/>
  <c r="O2010" i="1" s="1"/>
  <c r="P2882" i="1" a="1"/>
  <c r="P2882" i="1" s="1"/>
  <c r="O2882" i="1" a="1"/>
  <c r="O2882" i="1" s="1"/>
  <c r="P1755" i="1" a="1"/>
  <c r="P1755" i="1" s="1"/>
  <c r="O1755" i="1" a="1"/>
  <c r="O1755" i="1" s="1"/>
  <c r="P1989" i="1" a="1"/>
  <c r="P1989" i="1" s="1"/>
  <c r="O1989" i="1" a="1"/>
  <c r="O1989" i="1" s="1"/>
  <c r="P69" i="1" a="1"/>
  <c r="P69" i="1" s="1"/>
  <c r="O69" i="1" a="1"/>
  <c r="O69" i="1" s="1"/>
  <c r="P1173" i="1" a="1"/>
  <c r="P1173" i="1" s="1"/>
  <c r="O1173" i="1" a="1"/>
  <c r="O1173" i="1" s="1"/>
  <c r="P1960" i="1" a="1"/>
  <c r="P1960" i="1" s="1"/>
  <c r="O1960" i="1" a="1"/>
  <c r="O1960" i="1" s="1"/>
  <c r="P2466" i="1" a="1"/>
  <c r="P2466" i="1" s="1"/>
  <c r="O2466" i="1" a="1"/>
  <c r="O2466" i="1" s="1"/>
  <c r="P2067" i="1" a="1"/>
  <c r="P2067" i="1" s="1"/>
  <c r="O2067" i="1" a="1"/>
  <c r="O2067" i="1" s="1"/>
  <c r="P2198" i="1" a="1"/>
  <c r="P2198" i="1" s="1"/>
  <c r="O2198" i="1" a="1"/>
  <c r="O2198" i="1" s="1"/>
  <c r="P988" i="1" a="1"/>
  <c r="P988" i="1" s="1"/>
  <c r="O988" i="1" a="1"/>
  <c r="O988" i="1" s="1"/>
  <c r="P1482" i="1" a="1"/>
  <c r="P1482" i="1" s="1"/>
  <c r="O1482" i="1" a="1"/>
  <c r="O1482" i="1" s="1"/>
  <c r="P972" i="1" a="1"/>
  <c r="P972" i="1" s="1"/>
  <c r="O972" i="1" a="1"/>
  <c r="O972" i="1" s="1"/>
  <c r="P2863" i="1" a="1"/>
  <c r="P2863" i="1" s="1"/>
  <c r="O2863" i="1" a="1"/>
  <c r="O2863" i="1" s="1"/>
  <c r="P1650" i="1" a="1"/>
  <c r="P1650" i="1" s="1"/>
  <c r="O1650" i="1" a="1"/>
  <c r="O1650" i="1" s="1"/>
  <c r="P1660" i="1" a="1"/>
  <c r="P1660" i="1" s="1"/>
  <c r="O1660" i="1" a="1"/>
  <c r="O1660" i="1" s="1"/>
  <c r="P1597" i="1" a="1"/>
  <c r="P1597" i="1" s="1"/>
  <c r="O1597" i="1" a="1"/>
  <c r="O1597" i="1" s="1"/>
  <c r="P3556" i="1" a="1"/>
  <c r="P3556" i="1" s="1"/>
  <c r="O3556" i="1" a="1"/>
  <c r="O3556" i="1" s="1"/>
  <c r="P3455" i="1" a="1"/>
  <c r="P3455" i="1" s="1"/>
  <c r="O3455" i="1" a="1"/>
  <c r="O3455" i="1" s="1"/>
  <c r="P3172" i="1" a="1"/>
  <c r="P3172" i="1" s="1"/>
  <c r="O3172" i="1" a="1"/>
  <c r="O3172" i="1" s="1"/>
  <c r="P3177" i="1" a="1"/>
  <c r="P3177" i="1" s="1"/>
  <c r="O3177" i="1" a="1"/>
  <c r="O3177" i="1" s="1"/>
  <c r="P1715" i="1" a="1"/>
  <c r="P1715" i="1" s="1"/>
  <c r="O1715" i="1" a="1"/>
  <c r="O1715" i="1" s="1"/>
  <c r="P2823" i="1" a="1"/>
  <c r="P2823" i="1" s="1"/>
  <c r="O2823" i="1" a="1"/>
  <c r="O2823" i="1" s="1"/>
  <c r="P861" i="1" a="1"/>
  <c r="P861" i="1" s="1"/>
  <c r="O861" i="1" a="1"/>
  <c r="O861" i="1" s="1"/>
  <c r="P842" i="1" a="1"/>
  <c r="P842" i="1" s="1"/>
  <c r="O842" i="1" a="1"/>
  <c r="O842" i="1" s="1"/>
  <c r="P840" i="1" a="1"/>
  <c r="P840" i="1" s="1"/>
  <c r="O840" i="1" a="1"/>
  <c r="O840" i="1" s="1"/>
  <c r="P770" i="1" a="1"/>
  <c r="P770" i="1" s="1"/>
  <c r="O770" i="1" a="1"/>
  <c r="O770" i="1" s="1"/>
  <c r="P1022" i="1" a="1"/>
  <c r="P1022" i="1" s="1"/>
  <c r="O1022" i="1" a="1"/>
  <c r="O1022" i="1" s="1"/>
  <c r="P839" i="1" a="1"/>
  <c r="P839" i="1" s="1"/>
  <c r="O839" i="1" a="1"/>
  <c r="O839" i="1" s="1"/>
  <c r="P899" i="1" a="1"/>
  <c r="P899" i="1" s="1"/>
  <c r="O899" i="1" a="1"/>
  <c r="O899" i="1" s="1"/>
  <c r="P2168" i="1" a="1"/>
  <c r="P2168" i="1" s="1"/>
  <c r="O2168" i="1" a="1"/>
  <c r="O2168" i="1" s="1"/>
  <c r="P2169" i="1" a="1"/>
  <c r="P2169" i="1" s="1"/>
  <c r="O2169" i="1" a="1"/>
  <c r="O2169" i="1" s="1"/>
  <c r="P2958" i="1" a="1"/>
  <c r="P2958" i="1" s="1"/>
  <c r="O2958" i="1" a="1"/>
  <c r="O2958" i="1" s="1"/>
  <c r="P1865" i="1" a="1"/>
  <c r="P1865" i="1" s="1"/>
  <c r="O1865" i="1" a="1"/>
  <c r="O1865" i="1" s="1"/>
  <c r="P882" i="1" a="1"/>
  <c r="P882" i="1" s="1"/>
  <c r="O882" i="1" a="1"/>
  <c r="O882" i="1" s="1"/>
  <c r="P68" i="1" a="1"/>
  <c r="P68" i="1" s="1"/>
  <c r="O68" i="1" a="1"/>
  <c r="O68" i="1" s="1"/>
  <c r="P170" i="1" a="1"/>
  <c r="P170" i="1" s="1"/>
  <c r="O170" i="1" a="1"/>
  <c r="O170" i="1" s="1"/>
  <c r="P2036" i="1" a="1"/>
  <c r="P2036" i="1" s="1"/>
  <c r="O2036" i="1" a="1"/>
  <c r="O2036" i="1" s="1"/>
  <c r="P4" i="1" a="1"/>
  <c r="P4" i="1" s="1"/>
  <c r="O4" i="1" a="1"/>
  <c r="O4" i="1" s="1"/>
  <c r="P3100" i="1" a="1"/>
  <c r="P3100" i="1" s="1"/>
  <c r="O3100" i="1" a="1"/>
  <c r="O3100" i="1" s="1"/>
  <c r="P435" i="1" a="1"/>
  <c r="P435" i="1" s="1"/>
  <c r="O435" i="1" a="1"/>
  <c r="O435" i="1" s="1"/>
  <c r="P625" i="1" a="1"/>
  <c r="P625" i="1" s="1"/>
  <c r="O625" i="1" a="1"/>
  <c r="O625" i="1" s="1"/>
  <c r="P1182" i="1" a="1"/>
  <c r="P1182" i="1" s="1"/>
  <c r="O1182" i="1" a="1"/>
  <c r="O1182" i="1" s="1"/>
  <c r="P1180" i="1" a="1"/>
  <c r="P1180" i="1" s="1"/>
  <c r="O1180" i="1" a="1"/>
  <c r="O1180" i="1" s="1"/>
  <c r="P2509" i="1" a="1"/>
  <c r="P2509" i="1" s="1"/>
  <c r="O2509" i="1" a="1"/>
  <c r="O2509" i="1" s="1"/>
  <c r="P1763" i="1" a="1"/>
  <c r="P1763" i="1" s="1"/>
  <c r="O1763" i="1" a="1"/>
  <c r="O1763" i="1" s="1"/>
  <c r="P3131" i="1" a="1"/>
  <c r="P3131" i="1" s="1"/>
  <c r="O3131" i="1" a="1"/>
  <c r="O3131" i="1" s="1"/>
  <c r="P3133" i="1" a="1"/>
  <c r="P3133" i="1" s="1"/>
  <c r="O3133" i="1" a="1"/>
  <c r="O3133" i="1" s="1"/>
  <c r="P3081" i="1" a="1"/>
  <c r="P3081" i="1" s="1"/>
  <c r="O3081" i="1" a="1"/>
  <c r="O3081" i="1" s="1"/>
  <c r="P3090" i="1" a="1"/>
  <c r="P3090" i="1" s="1"/>
  <c r="O3090" i="1" a="1"/>
  <c r="O3090" i="1" s="1"/>
  <c r="P1770" i="1" a="1"/>
  <c r="P1770" i="1" s="1"/>
  <c r="O1770" i="1" a="1"/>
  <c r="O1770" i="1" s="1"/>
  <c r="P2524" i="1" a="1"/>
  <c r="P2524" i="1" s="1"/>
  <c r="O2524" i="1" a="1"/>
  <c r="O2524" i="1" s="1"/>
  <c r="P2896" i="1" a="1"/>
  <c r="P2896" i="1" s="1"/>
  <c r="O2896" i="1" a="1"/>
  <c r="O2896" i="1" s="1"/>
  <c r="P551" i="1" a="1"/>
  <c r="P551" i="1" s="1"/>
  <c r="O551" i="1" a="1"/>
  <c r="O551" i="1" s="1"/>
  <c r="P11" i="1" a="1"/>
  <c r="P11" i="1" s="1"/>
  <c r="O11" i="1" a="1"/>
  <c r="O11" i="1" s="1"/>
  <c r="P2603" i="1" a="1"/>
  <c r="P2603" i="1" s="1"/>
  <c r="O2603" i="1" a="1"/>
  <c r="O2603" i="1" s="1"/>
  <c r="P1308" i="1" a="1"/>
  <c r="P1308" i="1" s="1"/>
  <c r="O1308" i="1" a="1"/>
  <c r="O1308" i="1" s="1"/>
  <c r="P58" i="1" a="1"/>
  <c r="P58" i="1" s="1"/>
  <c r="O58" i="1" a="1"/>
  <c r="O58" i="1" s="1"/>
  <c r="P2609" i="1" a="1"/>
  <c r="P2609" i="1" s="1"/>
  <c r="O2609" i="1" a="1"/>
  <c r="O2609" i="1" s="1"/>
  <c r="P624" i="1" a="1"/>
  <c r="P624" i="1" s="1"/>
  <c r="O624" i="1" a="1"/>
  <c r="O624" i="1" s="1"/>
  <c r="P2161" i="1" a="1"/>
  <c r="P2161" i="1" s="1"/>
  <c r="O2161" i="1" a="1"/>
  <c r="O2161" i="1" s="1"/>
  <c r="P740" i="1" a="1"/>
  <c r="P740" i="1" s="1"/>
  <c r="O740" i="1" a="1"/>
  <c r="O740" i="1" s="1"/>
  <c r="P2151" i="1" a="1"/>
  <c r="P2151" i="1" s="1"/>
  <c r="O2151" i="1" a="1"/>
  <c r="O2151" i="1" s="1"/>
  <c r="P3149" i="1" a="1"/>
  <c r="P3149" i="1" s="1"/>
  <c r="O3149" i="1" a="1"/>
  <c r="O3149" i="1" s="1"/>
  <c r="P1512" i="1" a="1"/>
  <c r="P1512" i="1" s="1"/>
  <c r="O1512" i="1" a="1"/>
  <c r="O1512" i="1" s="1"/>
  <c r="P923" i="1" a="1"/>
  <c r="P923" i="1" s="1"/>
  <c r="O923" i="1" a="1"/>
  <c r="O923" i="1" s="1"/>
  <c r="P1214" i="1" a="1"/>
  <c r="P1214" i="1" s="1"/>
  <c r="O1214" i="1" a="1"/>
  <c r="O1214" i="1" s="1"/>
  <c r="P1236" i="1" a="1"/>
  <c r="P1236" i="1" s="1"/>
  <c r="O1236" i="1" a="1"/>
  <c r="O1236" i="1" s="1"/>
  <c r="P941" i="1" a="1"/>
  <c r="P941" i="1" s="1"/>
  <c r="O941" i="1" a="1"/>
  <c r="O941" i="1" s="1"/>
  <c r="P1955" i="1" a="1"/>
  <c r="P1955" i="1" s="1"/>
  <c r="O1955" i="1" a="1"/>
  <c r="O1955" i="1" s="1"/>
  <c r="P953" i="1" a="1"/>
  <c r="P953" i="1" s="1"/>
  <c r="O953" i="1" a="1"/>
  <c r="O953" i="1" s="1"/>
  <c r="P991" i="1" a="1"/>
  <c r="P991" i="1" s="1"/>
  <c r="O991" i="1" a="1"/>
  <c r="O991" i="1" s="1"/>
  <c r="P929" i="1" a="1"/>
  <c r="P929" i="1" s="1"/>
  <c r="O929" i="1" a="1"/>
  <c r="O929" i="1" s="1"/>
  <c r="P1493" i="1" a="1"/>
  <c r="P1493" i="1" s="1"/>
  <c r="O1493" i="1" a="1"/>
  <c r="O1493" i="1" s="1"/>
  <c r="P718" i="1" a="1"/>
  <c r="P718" i="1" s="1"/>
  <c r="O718" i="1" a="1"/>
  <c r="O718" i="1" s="1"/>
  <c r="P975" i="1" a="1"/>
  <c r="P975" i="1" s="1"/>
  <c r="O975" i="1" a="1"/>
  <c r="O975" i="1" s="1"/>
  <c r="P1836" i="1" a="1"/>
  <c r="P1836" i="1" s="1"/>
  <c r="O1836" i="1" a="1"/>
  <c r="O1836" i="1" s="1"/>
  <c r="P3348" i="1" a="1"/>
  <c r="P3348" i="1" s="1"/>
  <c r="O3348" i="1" a="1"/>
  <c r="O3348" i="1" s="1"/>
  <c r="P1502" i="1" a="1"/>
  <c r="P1502" i="1" s="1"/>
  <c r="O1502" i="1" a="1"/>
  <c r="O1502" i="1" s="1"/>
  <c r="P364" i="1" a="1"/>
  <c r="P364" i="1" s="1"/>
  <c r="O364" i="1" a="1"/>
  <c r="O364" i="1" s="1"/>
  <c r="P2135" i="1" a="1"/>
  <c r="P2135" i="1" s="1"/>
  <c r="O2135" i="1" a="1"/>
  <c r="O2135" i="1" s="1"/>
  <c r="P1702" i="1" a="1"/>
  <c r="P1702" i="1" s="1"/>
  <c r="O1702" i="1" a="1"/>
  <c r="O1702" i="1" s="1"/>
  <c r="P559" i="1" a="1"/>
  <c r="P559" i="1" s="1"/>
  <c r="O559" i="1" a="1"/>
  <c r="O559" i="1" s="1"/>
  <c r="P242" i="1" a="1"/>
  <c r="P242" i="1" s="1"/>
  <c r="O242" i="1" a="1"/>
  <c r="O242" i="1" s="1"/>
  <c r="P1221" i="1" a="1"/>
  <c r="P1221" i="1" s="1"/>
  <c r="O1221" i="1" a="1"/>
  <c r="O1221" i="1" s="1"/>
  <c r="P3509" i="1" a="1"/>
  <c r="P3509" i="1" s="1"/>
  <c r="O3509" i="1" a="1"/>
  <c r="O3509" i="1" s="1"/>
  <c r="P3488" i="1" a="1"/>
  <c r="P3488" i="1" s="1"/>
  <c r="O3488" i="1" a="1"/>
  <c r="O3488" i="1" s="1"/>
  <c r="P2995" i="1" a="1"/>
  <c r="P2995" i="1" s="1"/>
  <c r="O2995" i="1" a="1"/>
  <c r="O2995" i="1" s="1"/>
  <c r="P3" i="1" a="1"/>
  <c r="P3" i="1" s="1"/>
  <c r="O3" i="1" a="1"/>
  <c r="O3" i="1" s="1"/>
  <c r="P1296" i="1" a="1"/>
  <c r="P1296" i="1" s="1"/>
  <c r="O1296" i="1" a="1"/>
  <c r="O1296" i="1" s="1"/>
  <c r="P382" i="1" a="1"/>
  <c r="P382" i="1" s="1"/>
  <c r="O382" i="1" a="1"/>
  <c r="O382" i="1" s="1"/>
  <c r="P1462" i="1" a="1"/>
  <c r="P1462" i="1" s="1"/>
  <c r="O1462" i="1" a="1"/>
  <c r="O1462" i="1" s="1"/>
  <c r="P176" i="1" a="1"/>
  <c r="P176" i="1" s="1"/>
  <c r="O176" i="1" a="1"/>
  <c r="O176" i="1" s="1"/>
  <c r="P732" i="1" a="1"/>
  <c r="P732" i="1" s="1"/>
  <c r="O732" i="1" a="1"/>
  <c r="O732" i="1" s="1"/>
  <c r="P189" i="1" a="1"/>
  <c r="P189" i="1" s="1"/>
  <c r="O189" i="1" a="1"/>
  <c r="O189" i="1" s="1"/>
  <c r="P319" i="1" a="1"/>
  <c r="P319" i="1" s="1"/>
  <c r="O319" i="1" a="1"/>
  <c r="O319" i="1" s="1"/>
  <c r="P457" i="1" a="1"/>
  <c r="P457" i="1" s="1"/>
  <c r="O457" i="1" a="1"/>
  <c r="O457" i="1" s="1"/>
  <c r="P232" i="1" a="1"/>
  <c r="P232" i="1" s="1"/>
  <c r="O232" i="1" a="1"/>
  <c r="O232" i="1" s="1"/>
  <c r="P302" i="1" a="1"/>
  <c r="P302" i="1" s="1"/>
  <c r="O302" i="1" a="1"/>
  <c r="O302" i="1" s="1"/>
  <c r="P300" i="1" a="1"/>
  <c r="P300" i="1" s="1"/>
  <c r="O300" i="1" a="1"/>
  <c r="O300" i="1" s="1"/>
  <c r="P1192" i="1" a="1"/>
  <c r="P1192" i="1" s="1"/>
  <c r="O1192" i="1" a="1"/>
  <c r="O1192" i="1" s="1"/>
  <c r="P339" i="1" a="1"/>
  <c r="P339" i="1" s="1"/>
  <c r="O339" i="1" a="1"/>
  <c r="O339" i="1" s="1"/>
  <c r="P126" i="1" a="1"/>
  <c r="P126" i="1" s="1"/>
  <c r="O126" i="1" a="1"/>
  <c r="O126" i="1" s="1"/>
  <c r="P1203" i="1" a="1"/>
  <c r="P1203" i="1" s="1"/>
  <c r="O1203" i="1" a="1"/>
  <c r="O1203" i="1" s="1"/>
  <c r="P1198" i="1" a="1"/>
  <c r="P1198" i="1" s="1"/>
  <c r="O1198" i="1" a="1"/>
  <c r="O1198" i="1" s="1"/>
  <c r="P2789" i="1" a="1"/>
  <c r="P2789" i="1" s="1"/>
  <c r="O2789" i="1" a="1"/>
  <c r="O2789" i="1" s="1"/>
  <c r="P3277" i="1" a="1"/>
  <c r="P3277" i="1" s="1"/>
  <c r="O3277" i="1" a="1"/>
  <c r="O3277" i="1" s="1"/>
  <c r="P3294" i="1" a="1"/>
  <c r="P3294" i="1" s="1"/>
  <c r="O3294" i="1" a="1"/>
  <c r="O3294" i="1" s="1"/>
  <c r="P2724" i="1" a="1"/>
  <c r="P2724" i="1" s="1"/>
  <c r="O2724" i="1" a="1"/>
  <c r="O2724" i="1" s="1"/>
  <c r="P2786" i="1" a="1"/>
  <c r="P2786" i="1" s="1"/>
  <c r="O2786" i="1" a="1"/>
  <c r="O2786" i="1" s="1"/>
  <c r="P2851" i="1" a="1"/>
  <c r="P2851" i="1" s="1"/>
  <c r="O2851" i="1" a="1"/>
  <c r="O2851" i="1" s="1"/>
  <c r="P2788" i="1" a="1"/>
  <c r="P2788" i="1" s="1"/>
  <c r="O2788" i="1" a="1"/>
  <c r="O2788" i="1" s="1"/>
  <c r="P2948" i="1" a="1"/>
  <c r="P2948" i="1" s="1"/>
  <c r="O2948" i="1" a="1"/>
  <c r="O2948" i="1" s="1"/>
  <c r="P2952" i="1" a="1"/>
  <c r="P2952" i="1" s="1"/>
  <c r="O2952" i="1" a="1"/>
  <c r="O2952" i="1" s="1"/>
  <c r="P3079" i="1" a="1"/>
  <c r="P3079" i="1" s="1"/>
  <c r="O3079" i="1" a="1"/>
  <c r="O3079" i="1" s="1"/>
  <c r="P757" i="1" a="1"/>
  <c r="P757" i="1" s="1"/>
  <c r="O757" i="1" a="1"/>
  <c r="O757" i="1" s="1"/>
  <c r="P2785" i="1" a="1"/>
  <c r="P2785" i="1" s="1"/>
  <c r="O2785" i="1" a="1"/>
  <c r="O2785" i="1" s="1"/>
  <c r="P253" i="1" a="1"/>
  <c r="P253" i="1" s="1"/>
  <c r="O253" i="1" a="1"/>
  <c r="O253" i="1" s="1"/>
  <c r="P1806" i="1" a="1"/>
  <c r="P1806" i="1" s="1"/>
  <c r="O1806" i="1" a="1"/>
  <c r="O1806" i="1" s="1"/>
  <c r="P2602" i="1" a="1"/>
  <c r="P2602" i="1" s="1"/>
  <c r="O2602" i="1" a="1"/>
  <c r="O2602" i="1" s="1"/>
  <c r="P2949" i="1" a="1"/>
  <c r="P2949" i="1" s="1"/>
  <c r="O2949" i="1" a="1"/>
  <c r="O2949" i="1" s="1"/>
  <c r="P2934" i="1" a="1"/>
  <c r="P2934" i="1" s="1"/>
  <c r="O2934" i="1" a="1"/>
  <c r="O2934" i="1" s="1"/>
  <c r="P3301" i="1" a="1"/>
  <c r="P3301" i="1" s="1"/>
  <c r="O3301" i="1" a="1"/>
  <c r="O3301" i="1" s="1"/>
  <c r="P3183" i="1" a="1"/>
  <c r="P3183" i="1" s="1"/>
  <c r="O3183" i="1" a="1"/>
  <c r="O3183" i="1" s="1"/>
  <c r="P3148" i="1" a="1"/>
  <c r="P3148" i="1" s="1"/>
  <c r="O3148" i="1" a="1"/>
  <c r="O3148" i="1" s="1"/>
  <c r="P2954" i="1" a="1"/>
  <c r="P2954" i="1" s="1"/>
  <c r="O2954" i="1" a="1"/>
  <c r="O2954" i="1" s="1"/>
  <c r="P2781" i="1" a="1"/>
  <c r="P2781" i="1" s="1"/>
  <c r="O2781" i="1" a="1"/>
  <c r="O2781" i="1" s="1"/>
  <c r="P1157" i="1" a="1"/>
  <c r="P1157" i="1" s="1"/>
  <c r="O1157" i="1" a="1"/>
  <c r="O1157" i="1" s="1"/>
  <c r="P984" i="1" a="1"/>
  <c r="P984" i="1" s="1"/>
  <c r="O984" i="1" a="1"/>
  <c r="O984" i="1" s="1"/>
  <c r="P705" i="1" a="1"/>
  <c r="P705" i="1" s="1"/>
  <c r="O705" i="1" a="1"/>
  <c r="O705" i="1" s="1"/>
  <c r="P2219" i="1" a="1"/>
  <c r="P2219" i="1" s="1"/>
  <c r="O2219" i="1" a="1"/>
  <c r="O2219" i="1" s="1"/>
  <c r="P1111" i="1" a="1"/>
  <c r="P1111" i="1" s="1"/>
  <c r="O1111" i="1" a="1"/>
  <c r="O1111" i="1" s="1"/>
  <c r="P8" i="1" a="1"/>
  <c r="P8" i="1" s="1"/>
  <c r="O8" i="1" a="1"/>
  <c r="O8" i="1" s="1"/>
  <c r="P64" i="1" a="1"/>
  <c r="P64" i="1" s="1"/>
  <c r="O64" i="1" a="1"/>
  <c r="O64" i="1" s="1"/>
  <c r="P2232" i="1" a="1"/>
  <c r="P2232" i="1" s="1"/>
  <c r="O2232" i="1" a="1"/>
  <c r="O2232" i="1" s="1"/>
  <c r="P1817" i="1" a="1"/>
  <c r="P1817" i="1" s="1"/>
  <c r="O1817" i="1" a="1"/>
  <c r="O1817" i="1" s="1"/>
  <c r="P910" i="1" a="1"/>
  <c r="P910" i="1" s="1"/>
  <c r="O910" i="1" a="1"/>
  <c r="O910" i="1" s="1"/>
  <c r="P1959" i="1" a="1"/>
  <c r="P1959" i="1" s="1"/>
  <c r="O1959" i="1" a="1"/>
  <c r="O1959" i="1" s="1"/>
  <c r="P1944" i="1" a="1"/>
  <c r="P1944" i="1" s="1"/>
  <c r="O1944" i="1" a="1"/>
  <c r="O1944" i="1" s="1"/>
  <c r="P1019" i="1" a="1"/>
  <c r="P1019" i="1" s="1"/>
  <c r="O1019" i="1" a="1"/>
  <c r="O1019" i="1" s="1"/>
  <c r="P2674" i="1" a="1"/>
  <c r="P2674" i="1" s="1"/>
  <c r="O2674" i="1" a="1"/>
  <c r="O2674" i="1" s="1"/>
  <c r="P954" i="1" a="1"/>
  <c r="P954" i="1" s="1"/>
  <c r="O954" i="1" a="1"/>
  <c r="O954" i="1" s="1"/>
  <c r="P1916" i="1" a="1"/>
  <c r="P1916" i="1" s="1"/>
  <c r="O1916" i="1" a="1"/>
  <c r="O1916" i="1" s="1"/>
  <c r="P943" i="1" a="1"/>
  <c r="P943" i="1" s="1"/>
  <c r="O943" i="1" a="1"/>
  <c r="O943" i="1" s="1"/>
  <c r="P1816" i="1" a="1"/>
  <c r="P1816" i="1" s="1"/>
  <c r="O1816" i="1" a="1"/>
  <c r="O1816" i="1" s="1"/>
  <c r="P985" i="1" a="1"/>
  <c r="P985" i="1" s="1"/>
  <c r="O985" i="1" a="1"/>
  <c r="O985" i="1" s="1"/>
  <c r="P1036" i="1" a="1"/>
  <c r="P1036" i="1" s="1"/>
  <c r="O1036" i="1" a="1"/>
  <c r="O1036" i="1" s="1"/>
  <c r="P2221" i="1" a="1"/>
  <c r="P2221" i="1" s="1"/>
  <c r="O2221" i="1" a="1"/>
  <c r="O2221" i="1" s="1"/>
  <c r="P1040" i="1" a="1"/>
  <c r="P1040" i="1" s="1"/>
  <c r="O1040" i="1" a="1"/>
  <c r="O1040" i="1" s="1"/>
  <c r="P3602" i="1" a="1"/>
  <c r="P3602" i="1" s="1"/>
  <c r="O3602" i="1" a="1"/>
  <c r="O3602" i="1" s="1"/>
  <c r="P197" i="1" a="1"/>
  <c r="P197" i="1" s="1"/>
  <c r="O197" i="1" a="1"/>
  <c r="O197" i="1" s="1"/>
  <c r="P1117" i="1" a="1"/>
  <c r="P1117" i="1" s="1"/>
  <c r="O1117" i="1" a="1"/>
  <c r="O1117" i="1" s="1"/>
  <c r="P2661" i="1" a="1"/>
  <c r="P2661" i="1" s="1"/>
  <c r="O2661" i="1" a="1"/>
  <c r="O2661" i="1" s="1"/>
  <c r="P393" i="1" a="1"/>
  <c r="P393" i="1" s="1"/>
  <c r="O393" i="1" a="1"/>
  <c r="O393" i="1" s="1"/>
  <c r="P292" i="1" a="1"/>
  <c r="P292" i="1" s="1"/>
  <c r="O292" i="1" a="1"/>
  <c r="O292" i="1" s="1"/>
  <c r="P850" i="1" a="1"/>
  <c r="P850" i="1" s="1"/>
  <c r="O850" i="1" a="1"/>
  <c r="O850" i="1" s="1"/>
  <c r="P2192" i="1" a="1"/>
  <c r="P2192" i="1" s="1"/>
  <c r="O2192" i="1" a="1"/>
  <c r="O2192" i="1" s="1"/>
  <c r="P309" i="1" a="1"/>
  <c r="P309" i="1" s="1"/>
  <c r="O309" i="1" a="1"/>
  <c r="O309" i="1" s="1"/>
  <c r="P310" i="1" a="1"/>
  <c r="P310" i="1" s="1"/>
  <c r="O310" i="1" a="1"/>
  <c r="O310" i="1" s="1"/>
  <c r="P1947" i="1" a="1"/>
  <c r="P1947" i="1" s="1"/>
  <c r="O1947" i="1" a="1"/>
  <c r="O1947" i="1" s="1"/>
  <c r="P406" i="1" a="1"/>
  <c r="P406" i="1" s="1"/>
  <c r="O406" i="1" a="1"/>
  <c r="O406" i="1" s="1"/>
  <c r="P999" i="1" a="1"/>
  <c r="P999" i="1" s="1"/>
  <c r="O999" i="1" a="1"/>
  <c r="O999" i="1" s="1"/>
  <c r="P1452" i="1" a="1"/>
  <c r="P1452" i="1" s="1"/>
  <c r="O1452" i="1" a="1"/>
  <c r="O1452" i="1" s="1"/>
  <c r="P1610" i="1" a="1"/>
  <c r="P1610" i="1" s="1"/>
  <c r="O1610" i="1" a="1"/>
  <c r="O1610" i="1" s="1"/>
  <c r="P2016" i="1" a="1"/>
  <c r="P2016" i="1" s="1"/>
  <c r="O2016" i="1" a="1"/>
  <c r="O2016" i="1" s="1"/>
  <c r="P2983" i="1" a="1"/>
  <c r="P2983" i="1" s="1"/>
  <c r="O2983" i="1" a="1"/>
  <c r="O2983" i="1" s="1"/>
  <c r="P1399" i="1" a="1"/>
  <c r="P1399" i="1" s="1"/>
  <c r="O1399" i="1" a="1"/>
  <c r="O1399" i="1" s="1"/>
  <c r="P96" i="1" a="1"/>
  <c r="P96" i="1" s="1"/>
  <c r="O96" i="1" a="1"/>
  <c r="O96" i="1" s="1"/>
  <c r="P1672" i="1" a="1"/>
  <c r="P1672" i="1" s="1"/>
  <c r="O1672" i="1" a="1"/>
  <c r="O1672" i="1" s="1"/>
  <c r="P1083" i="1" a="1"/>
  <c r="P1083" i="1" s="1"/>
  <c r="O1083" i="1" a="1"/>
  <c r="O1083" i="1" s="1"/>
  <c r="P945" i="1" a="1"/>
  <c r="P945" i="1" s="1"/>
  <c r="O945" i="1" a="1"/>
  <c r="O945" i="1" s="1"/>
  <c r="P1408" i="1" a="1"/>
  <c r="P1408" i="1" s="1"/>
  <c r="O1408" i="1" a="1"/>
  <c r="O1408" i="1" s="1"/>
  <c r="P2804" i="1" a="1"/>
  <c r="P2804" i="1" s="1"/>
  <c r="O2804" i="1" a="1"/>
  <c r="O2804" i="1" s="1"/>
  <c r="P2972" i="1" a="1"/>
  <c r="P2972" i="1" s="1"/>
  <c r="O2972" i="1" a="1"/>
  <c r="O2972" i="1" s="1"/>
  <c r="P3030" i="1" a="1"/>
  <c r="P3030" i="1" s="1"/>
  <c r="O3030" i="1" a="1"/>
  <c r="O3030" i="1" s="1"/>
  <c r="P2567" i="1" a="1"/>
  <c r="P2567" i="1" s="1"/>
  <c r="O2567" i="1" a="1"/>
  <c r="O2567" i="1" s="1"/>
  <c r="P1456" i="1" a="1"/>
  <c r="P1456" i="1" s="1"/>
  <c r="O1456" i="1" a="1"/>
  <c r="O1456" i="1" s="1"/>
  <c r="P2641" i="1" a="1"/>
  <c r="P2641" i="1" s="1"/>
  <c r="O2641" i="1" a="1"/>
  <c r="O2641" i="1" s="1"/>
  <c r="P1795" i="1" a="1"/>
  <c r="P1795" i="1" s="1"/>
  <c r="O1795" i="1" a="1"/>
  <c r="O1795" i="1" s="1"/>
  <c r="P1946" i="1" a="1"/>
  <c r="P1946" i="1" s="1"/>
  <c r="O1946" i="1" a="1"/>
  <c r="O1946" i="1" s="1"/>
  <c r="P2299" i="1" a="1"/>
  <c r="P2299" i="1" s="1"/>
  <c r="O2299" i="1" a="1"/>
  <c r="O2299" i="1" s="1"/>
  <c r="P2389" i="1" a="1"/>
  <c r="P2389" i="1" s="1"/>
  <c r="O2389" i="1" a="1"/>
  <c r="O2389" i="1" s="1"/>
  <c r="P1393" i="1" a="1"/>
  <c r="P1393" i="1" s="1"/>
  <c r="O1393" i="1" a="1"/>
  <c r="O1393" i="1" s="1"/>
  <c r="P1823" i="1" a="1"/>
  <c r="P1823" i="1" s="1"/>
  <c r="O1823" i="1" a="1"/>
  <c r="O1823" i="1" s="1"/>
  <c r="P2836" i="1" a="1"/>
  <c r="P2836" i="1" s="1"/>
  <c r="O2836" i="1" a="1"/>
  <c r="O2836" i="1" s="1"/>
  <c r="P1394" i="1" a="1"/>
  <c r="P1394" i="1" s="1"/>
  <c r="O1394" i="1" a="1"/>
  <c r="O1394" i="1" s="1"/>
  <c r="P1072" i="1" a="1"/>
  <c r="P1072" i="1" s="1"/>
  <c r="O1072" i="1" a="1"/>
  <c r="O1072" i="1" s="1"/>
  <c r="P1833" i="1" a="1"/>
  <c r="P1833" i="1" s="1"/>
  <c r="O1833" i="1" a="1"/>
  <c r="O1833" i="1" s="1"/>
  <c r="P919" i="1" a="1"/>
  <c r="P919" i="1" s="1"/>
  <c r="O919" i="1" a="1"/>
  <c r="O919" i="1" s="1"/>
  <c r="P2651" i="1" a="1"/>
  <c r="P2651" i="1" s="1"/>
  <c r="O2651" i="1" a="1"/>
  <c r="O2651" i="1" s="1"/>
  <c r="P980" i="1" a="1"/>
  <c r="P980" i="1" s="1"/>
  <c r="O980" i="1" a="1"/>
  <c r="O980" i="1" s="1"/>
  <c r="P2605" i="1" a="1"/>
  <c r="P2605" i="1" s="1"/>
  <c r="O2605" i="1" a="1"/>
  <c r="O2605" i="1" s="1"/>
  <c r="P1137" i="1" a="1"/>
  <c r="P1137" i="1" s="1"/>
  <c r="O1137" i="1" a="1"/>
  <c r="O1137" i="1" s="1"/>
  <c r="P594" i="1" a="1"/>
  <c r="P594" i="1" s="1"/>
  <c r="O594" i="1" a="1"/>
  <c r="O594" i="1" s="1"/>
  <c r="P2129" i="1" a="1"/>
  <c r="P2129" i="1" s="1"/>
  <c r="O2129" i="1" a="1"/>
  <c r="O2129" i="1" s="1"/>
  <c r="P490" i="1" a="1"/>
  <c r="P490" i="1" s="1"/>
  <c r="O490" i="1" a="1"/>
  <c r="O490" i="1" s="1"/>
  <c r="P517" i="1" a="1"/>
  <c r="P517" i="1" s="1"/>
  <c r="O517" i="1" a="1"/>
  <c r="O517" i="1" s="1"/>
  <c r="P3091" i="1" a="1"/>
  <c r="P3091" i="1" s="1"/>
  <c r="O3091" i="1" a="1"/>
  <c r="O3091" i="1" s="1"/>
  <c r="P3092" i="1" a="1"/>
  <c r="P3092" i="1" s="1"/>
  <c r="O3092" i="1" a="1"/>
  <c r="O3092" i="1" s="1"/>
  <c r="P3098" i="1" a="1"/>
  <c r="P3098" i="1" s="1"/>
  <c r="O3098" i="1" a="1"/>
  <c r="O3098" i="1" s="1"/>
  <c r="P3095" i="1" a="1"/>
  <c r="P3095" i="1" s="1"/>
  <c r="O3095" i="1" a="1"/>
  <c r="O3095" i="1" s="1"/>
  <c r="P3093" i="1" a="1"/>
  <c r="P3093" i="1" s="1"/>
  <c r="O3093" i="1" a="1"/>
  <c r="O3093" i="1" s="1"/>
  <c r="P695" i="1" a="1"/>
  <c r="P695" i="1" s="1"/>
  <c r="O695" i="1" a="1"/>
  <c r="O695" i="1" s="1"/>
  <c r="P3318" i="1" a="1"/>
  <c r="P3318" i="1" s="1"/>
  <c r="O3318" i="1" a="1"/>
  <c r="O3318" i="1" s="1"/>
  <c r="P3320" i="1" a="1"/>
  <c r="P3320" i="1" s="1"/>
  <c r="O3320" i="1" a="1"/>
  <c r="O3320" i="1" s="1"/>
  <c r="P3322" i="1" a="1"/>
  <c r="P3322" i="1" s="1"/>
  <c r="O3322" i="1" a="1"/>
  <c r="O3322" i="1" s="1"/>
  <c r="P3324" i="1" a="1"/>
  <c r="P3324" i="1" s="1"/>
  <c r="O3324" i="1" a="1"/>
  <c r="O3324" i="1" s="1"/>
  <c r="P3326" i="1" a="1"/>
  <c r="P3326" i="1" s="1"/>
  <c r="O3326" i="1" a="1"/>
  <c r="O3326" i="1" s="1"/>
  <c r="P3328" i="1" a="1"/>
  <c r="P3328" i="1" s="1"/>
  <c r="O3328" i="1" a="1"/>
  <c r="O3328" i="1" s="1"/>
  <c r="P3330" i="1" a="1"/>
  <c r="P3330" i="1" s="1"/>
  <c r="O3330" i="1" a="1"/>
  <c r="O3330" i="1" s="1"/>
  <c r="P3333" i="1" a="1"/>
  <c r="P3333" i="1" s="1"/>
  <c r="O3333" i="1" a="1"/>
  <c r="O3333" i="1" s="1"/>
  <c r="P3356" i="1" a="1"/>
  <c r="P3356" i="1" s="1"/>
  <c r="O3356" i="1" a="1"/>
  <c r="O3356" i="1" s="1"/>
  <c r="P2346" i="1" a="1"/>
  <c r="P2346" i="1" s="1"/>
  <c r="O2346" i="1" a="1"/>
  <c r="O2346" i="1" s="1"/>
  <c r="P574" i="1" a="1"/>
  <c r="P574" i="1" s="1"/>
  <c r="O574" i="1" a="1"/>
  <c r="O574" i="1" s="1"/>
  <c r="P45" i="1" a="1"/>
  <c r="P45" i="1" s="1"/>
  <c r="O45" i="1" a="1"/>
  <c r="O45" i="1" s="1"/>
  <c r="P150" i="1" a="1"/>
  <c r="P150" i="1" s="1"/>
  <c r="O150" i="1" a="1"/>
  <c r="O150" i="1" s="1"/>
  <c r="P1657" i="1" a="1"/>
  <c r="P1657" i="1" s="1"/>
  <c r="O1657" i="1" a="1"/>
  <c r="O1657" i="1" s="1"/>
  <c r="P133" i="1" a="1"/>
  <c r="P133" i="1" s="1"/>
  <c r="O133" i="1" a="1"/>
  <c r="O133" i="1" s="1"/>
  <c r="P121" i="1" a="1"/>
  <c r="P121" i="1" s="1"/>
  <c r="O121" i="1" a="1"/>
  <c r="O121" i="1" s="1"/>
  <c r="P194" i="1" a="1"/>
  <c r="P194" i="1" s="1"/>
  <c r="O194" i="1" a="1"/>
  <c r="O194" i="1" s="1"/>
  <c r="P2104" i="1" a="1"/>
  <c r="P2104" i="1" s="1"/>
  <c r="O2104" i="1" a="1"/>
  <c r="O2104" i="1" s="1"/>
  <c r="P289" i="1" a="1"/>
  <c r="P289" i="1" s="1"/>
  <c r="O289" i="1" a="1"/>
  <c r="O289" i="1" s="1"/>
  <c r="P3053" i="1" a="1"/>
  <c r="P3053" i="1" s="1"/>
  <c r="O3053" i="1" a="1"/>
  <c r="O3053" i="1" s="1"/>
  <c r="P1067" i="1" a="1"/>
  <c r="P1067" i="1" s="1"/>
  <c r="O1067" i="1" a="1"/>
  <c r="O1067" i="1" s="1"/>
  <c r="P2570" i="1" a="1"/>
  <c r="P2570" i="1" s="1"/>
  <c r="O2570" i="1" a="1"/>
  <c r="O2570" i="1" s="1"/>
  <c r="P2660" i="1" a="1"/>
  <c r="P2660" i="1" s="1"/>
  <c r="O2660" i="1" a="1"/>
  <c r="O2660" i="1" s="1"/>
  <c r="P129" i="1" a="1"/>
  <c r="P129" i="1" s="1"/>
  <c r="O129" i="1" a="1"/>
  <c r="O129" i="1" s="1"/>
  <c r="P446" i="1" a="1"/>
  <c r="P446" i="1" s="1"/>
  <c r="O446" i="1" a="1"/>
  <c r="O446" i="1" s="1"/>
  <c r="P3740" i="1" a="1"/>
  <c r="P3740" i="1" s="1"/>
  <c r="O3740" i="1" a="1"/>
  <c r="O3740" i="1" s="1"/>
  <c r="P3371" i="1" a="1"/>
  <c r="P3371" i="1" s="1"/>
  <c r="O3371" i="1" a="1"/>
  <c r="O3371" i="1" s="1"/>
  <c r="P34" i="1" a="1"/>
  <c r="P34" i="1" s="1"/>
  <c r="O34" i="1" a="1"/>
  <c r="O34" i="1" s="1"/>
  <c r="P2254" i="1" a="1"/>
  <c r="P2254" i="1" s="1"/>
  <c r="O2254" i="1" a="1"/>
  <c r="O2254" i="1" s="1"/>
  <c r="P3282" i="1" a="1"/>
  <c r="P3282" i="1" s="1"/>
  <c r="O3282" i="1" a="1"/>
  <c r="O3282" i="1" s="1"/>
  <c r="P303" i="1" a="1"/>
  <c r="P303" i="1" s="1"/>
  <c r="O303" i="1" a="1"/>
  <c r="O303" i="1" s="1"/>
  <c r="P405" i="1" a="1"/>
  <c r="P405" i="1" s="1"/>
  <c r="O405" i="1" a="1"/>
  <c r="O405" i="1" s="1"/>
  <c r="P175" i="1" a="1"/>
  <c r="P175" i="1" s="1"/>
  <c r="O175" i="1" a="1"/>
  <c r="O175" i="1" s="1"/>
  <c r="P316" i="1" a="1"/>
  <c r="P316" i="1" s="1"/>
  <c r="O316" i="1" a="1"/>
  <c r="O316" i="1" s="1"/>
  <c r="P120" i="1" a="1"/>
  <c r="P120" i="1" s="1"/>
  <c r="O120" i="1" a="1"/>
  <c r="O120" i="1" s="1"/>
  <c r="P2391" i="1" a="1"/>
  <c r="P2391" i="1" s="1"/>
  <c r="O2391" i="1" a="1"/>
  <c r="O2391" i="1" s="1"/>
  <c r="P268" i="1" a="1"/>
  <c r="P268" i="1" s="1"/>
  <c r="O268" i="1" a="1"/>
  <c r="O268" i="1" s="1"/>
  <c r="P117" i="1" a="1"/>
  <c r="P117" i="1" s="1"/>
  <c r="O117" i="1" a="1"/>
  <c r="O117" i="1" s="1"/>
  <c r="P1778" i="1" a="1"/>
  <c r="P1778" i="1" s="1"/>
  <c r="O1778" i="1" a="1"/>
  <c r="O1778" i="1" s="1"/>
  <c r="P459" i="1" a="1"/>
  <c r="P459" i="1" s="1"/>
  <c r="O459" i="1" a="1"/>
  <c r="O459" i="1" s="1"/>
  <c r="P1071" i="1" a="1"/>
  <c r="P1071" i="1" s="1"/>
  <c r="O1071" i="1" a="1"/>
  <c r="O1071" i="1" s="1"/>
  <c r="P398" i="1" a="1"/>
  <c r="P398" i="1" s="1"/>
  <c r="O398" i="1" a="1"/>
  <c r="O398" i="1" s="1"/>
  <c r="P2317" i="1" a="1"/>
  <c r="P2317" i="1" s="1"/>
  <c r="O2317" i="1" a="1"/>
  <c r="O2317" i="1" s="1"/>
  <c r="P396" i="1" a="1"/>
  <c r="P396" i="1" s="1"/>
  <c r="O396" i="1" a="1"/>
  <c r="O396" i="1" s="1"/>
  <c r="P315" i="1" a="1"/>
  <c r="P315" i="1" s="1"/>
  <c r="O315" i="1" a="1"/>
  <c r="O315" i="1" s="1"/>
  <c r="P414" i="1" a="1"/>
  <c r="P414" i="1" s="1"/>
  <c r="O414" i="1" a="1"/>
  <c r="O414" i="1" s="1"/>
  <c r="P278" i="1" a="1"/>
  <c r="P278" i="1" s="1"/>
  <c r="O278" i="1" a="1"/>
  <c r="O278" i="1" s="1"/>
  <c r="P245" i="1" a="1"/>
  <c r="P245" i="1" s="1"/>
  <c r="O245" i="1" a="1"/>
  <c r="O245" i="1" s="1"/>
  <c r="P340" i="1" a="1"/>
  <c r="P340" i="1" s="1"/>
  <c r="O340" i="1" a="1"/>
  <c r="O340" i="1" s="1"/>
  <c r="P428" i="1" a="1"/>
  <c r="P428" i="1" s="1"/>
  <c r="O428" i="1" a="1"/>
  <c r="O428" i="1" s="1"/>
  <c r="P188" i="1" a="1"/>
  <c r="P188" i="1" s="1"/>
  <c r="O188" i="1" a="1"/>
  <c r="O188" i="1" s="1"/>
  <c r="P1102" i="1" a="1"/>
  <c r="P1102" i="1" s="1"/>
  <c r="O1102" i="1" a="1"/>
  <c r="O1102" i="1" s="1"/>
  <c r="P2752" i="1" a="1"/>
  <c r="P2752" i="1" s="1"/>
  <c r="O2752" i="1" a="1"/>
  <c r="O2752" i="1" s="1"/>
  <c r="P137" i="1" a="1"/>
  <c r="P137" i="1" s="1"/>
  <c r="O137" i="1" a="1"/>
  <c r="O137" i="1" s="1"/>
  <c r="P169" i="1" a="1"/>
  <c r="P169" i="1" s="1"/>
  <c r="O169" i="1" a="1"/>
  <c r="O169" i="1" s="1"/>
  <c r="P356" i="1" a="1"/>
  <c r="P356" i="1" s="1"/>
  <c r="O356" i="1" a="1"/>
  <c r="O356" i="1" s="1"/>
  <c r="P1370" i="1" a="1"/>
  <c r="P1370" i="1" s="1"/>
  <c r="O1370" i="1" a="1"/>
  <c r="O1370" i="1" s="1"/>
  <c r="P1764" i="1" a="1"/>
  <c r="P1764" i="1" s="1"/>
  <c r="O1764" i="1" a="1"/>
  <c r="O1764" i="1" s="1"/>
  <c r="P1912" i="1" a="1"/>
  <c r="P1912" i="1" s="1"/>
  <c r="O1912" i="1" a="1"/>
  <c r="O1912" i="1" s="1"/>
  <c r="P1971" i="1" a="1"/>
  <c r="P1971" i="1" s="1"/>
  <c r="O1971" i="1" a="1"/>
  <c r="O1971" i="1" s="1"/>
  <c r="P2321" i="1" a="1"/>
  <c r="P2321" i="1" s="1"/>
  <c r="O2321" i="1" a="1"/>
  <c r="O2321" i="1" s="1"/>
  <c r="P1255" i="1" a="1"/>
  <c r="P1255" i="1" s="1"/>
  <c r="O1255" i="1" a="1"/>
  <c r="O1255" i="1" s="1"/>
  <c r="P1872" i="1" a="1"/>
  <c r="P1872" i="1" s="1"/>
  <c r="O1872" i="1" a="1"/>
  <c r="O1872" i="1" s="1"/>
  <c r="P2224" i="1" a="1"/>
  <c r="P2224" i="1" s="1"/>
  <c r="O2224" i="1" a="1"/>
  <c r="O2224" i="1" s="1"/>
  <c r="P2202" i="1" a="1"/>
  <c r="P2202" i="1" s="1"/>
  <c r="O2202" i="1" a="1"/>
  <c r="O2202" i="1" s="1"/>
  <c r="P1100" i="1" a="1"/>
  <c r="P1100" i="1" s="1"/>
  <c r="O1100" i="1" a="1"/>
  <c r="O1100" i="1" s="1"/>
  <c r="P1735" i="1" a="1"/>
  <c r="P1735" i="1" s="1"/>
  <c r="O1735" i="1" a="1"/>
  <c r="O1735" i="1" s="1"/>
  <c r="P1975" i="1" a="1"/>
  <c r="P1975" i="1" s="1"/>
  <c r="O1975" i="1" a="1"/>
  <c r="O1975" i="1" s="1"/>
  <c r="P1068" i="1" a="1"/>
  <c r="P1068" i="1" s="1"/>
  <c r="O1068" i="1" a="1"/>
  <c r="O1068" i="1" s="1"/>
  <c r="P3458" i="1" a="1"/>
  <c r="P3458" i="1" s="1"/>
  <c r="O3458" i="1" a="1"/>
  <c r="O3458" i="1" s="1"/>
  <c r="P552" i="1" a="1"/>
  <c r="P552" i="1" s="1"/>
  <c r="O552" i="1" a="1"/>
  <c r="O552" i="1" s="1"/>
  <c r="P808" i="1" a="1"/>
  <c r="P808" i="1" s="1"/>
  <c r="O808" i="1" a="1"/>
  <c r="O808" i="1" s="1"/>
  <c r="P2815" i="1" a="1"/>
  <c r="P2815" i="1" s="1"/>
  <c r="O2815" i="1" a="1"/>
  <c r="O2815" i="1" s="1"/>
  <c r="P2813" i="1" a="1"/>
  <c r="P2813" i="1" s="1"/>
  <c r="O2813" i="1" a="1"/>
  <c r="O2813" i="1" s="1"/>
  <c r="P2571" i="1" a="1"/>
  <c r="P2571" i="1" s="1"/>
  <c r="O2571" i="1" a="1"/>
  <c r="O2571" i="1" s="1"/>
  <c r="P2236" i="1" a="1"/>
  <c r="P2236" i="1" s="1"/>
  <c r="O2236" i="1" a="1"/>
  <c r="O2236" i="1" s="1"/>
  <c r="P38" i="1" a="1"/>
  <c r="P38" i="1" s="1"/>
  <c r="O38" i="1" a="1"/>
  <c r="O38" i="1" s="1"/>
  <c r="P1558" i="1" a="1"/>
  <c r="P1558" i="1" s="1"/>
  <c r="O1558" i="1" a="1"/>
  <c r="O1558" i="1" s="1"/>
  <c r="P28" i="1" a="1"/>
  <c r="P28" i="1" s="1"/>
  <c r="O28" i="1" a="1"/>
  <c r="O28" i="1" s="1"/>
  <c r="P2259" i="1" a="1"/>
  <c r="P2259" i="1" s="1"/>
  <c r="O2259" i="1" a="1"/>
  <c r="O2259" i="1" s="1"/>
  <c r="P3041" i="1" a="1"/>
  <c r="P3041" i="1" s="1"/>
  <c r="O3041" i="1" a="1"/>
  <c r="O3041" i="1" s="1"/>
  <c r="P3459" i="1" a="1"/>
  <c r="P3459" i="1" s="1"/>
  <c r="O3459" i="1" a="1"/>
  <c r="O3459" i="1" s="1"/>
  <c r="P1055" i="1" a="1"/>
  <c r="P1055" i="1" s="1"/>
  <c r="O1055" i="1" a="1"/>
  <c r="O1055" i="1" s="1"/>
  <c r="P1892" i="1" a="1"/>
  <c r="P1892" i="1" s="1"/>
  <c r="O1892" i="1" a="1"/>
  <c r="O1892" i="1" s="1"/>
  <c r="P892" i="1" a="1"/>
  <c r="P892" i="1" s="1"/>
  <c r="O892" i="1" a="1"/>
  <c r="O892" i="1" s="1"/>
  <c r="P1551" i="1" a="1"/>
  <c r="P1551" i="1" s="1"/>
  <c r="O1551" i="1" a="1"/>
  <c r="O1551" i="1" s="1"/>
  <c r="P1056" i="1" a="1"/>
  <c r="P1056" i="1" s="1"/>
  <c r="O1056" i="1" a="1"/>
  <c r="O1056" i="1" s="1"/>
  <c r="P2633" i="1" a="1"/>
  <c r="P2633" i="1" s="1"/>
  <c r="O2633" i="1" a="1"/>
  <c r="O2633" i="1" s="1"/>
  <c r="P2477" i="1" a="1"/>
  <c r="P2477" i="1" s="1"/>
  <c r="O2477" i="1" a="1"/>
  <c r="O2477" i="1" s="1"/>
  <c r="P2073" i="1" a="1"/>
  <c r="P2073" i="1" s="1"/>
  <c r="O2073" i="1" a="1"/>
  <c r="O2073" i="1" s="1"/>
  <c r="P3089" i="1" a="1"/>
  <c r="P3089" i="1" s="1"/>
  <c r="O3089" i="1" a="1"/>
  <c r="O3089" i="1" s="1"/>
  <c r="P418" i="1" a="1"/>
  <c r="P418" i="1" s="1"/>
  <c r="O418" i="1" a="1"/>
  <c r="O418" i="1" s="1"/>
  <c r="P3332" i="1" a="1"/>
  <c r="P3332" i="1" s="1"/>
  <c r="O3332" i="1" a="1"/>
  <c r="O3332" i="1" s="1"/>
  <c r="P2288" i="1" a="1"/>
  <c r="P2288" i="1" s="1"/>
  <c r="O2288" i="1" a="1"/>
  <c r="O2288" i="1" s="1"/>
  <c r="P3677" i="1" a="1"/>
  <c r="P3677" i="1" s="1"/>
  <c r="O3677" i="1" a="1"/>
  <c r="O3677" i="1" s="1"/>
  <c r="P2107" i="1" a="1"/>
  <c r="P2107" i="1" s="1"/>
  <c r="O2107" i="1" a="1"/>
  <c r="O2107" i="1" s="1"/>
  <c r="P1383" i="1" a="1"/>
  <c r="P1383" i="1" s="1"/>
  <c r="O1383" i="1" a="1"/>
  <c r="O1383" i="1" s="1"/>
  <c r="P1093" i="1" a="1"/>
  <c r="P1093" i="1" s="1"/>
  <c r="O1093" i="1" a="1"/>
  <c r="O1093" i="1" s="1"/>
  <c r="P265" i="1" a="1"/>
  <c r="P265" i="1" s="1"/>
  <c r="O265" i="1" a="1"/>
  <c r="O265" i="1" s="1"/>
  <c r="P3706" i="1" a="1"/>
  <c r="P3706" i="1" s="1"/>
  <c r="O3706" i="1" a="1"/>
  <c r="O3706" i="1" s="1"/>
  <c r="P3692" i="1" a="1"/>
  <c r="P3692" i="1" s="1"/>
  <c r="O3692" i="1" a="1"/>
  <c r="O3692" i="1" s="1"/>
  <c r="P1131" i="1" a="1"/>
  <c r="P1131" i="1" s="1"/>
  <c r="O1131" i="1" a="1"/>
  <c r="O1131" i="1" s="1"/>
  <c r="P2897" i="1" a="1"/>
  <c r="P2897" i="1" s="1"/>
  <c r="O2897" i="1" a="1"/>
  <c r="O2897" i="1" s="1"/>
  <c r="P213" i="1" a="1"/>
  <c r="P213" i="1" s="1"/>
  <c r="O213" i="1" a="1"/>
  <c r="O213" i="1" s="1"/>
  <c r="P606" i="1" a="1"/>
  <c r="P606" i="1" s="1"/>
  <c r="O606" i="1" a="1"/>
  <c r="O606" i="1" s="1"/>
  <c r="P2058" i="1" a="1"/>
  <c r="P2058" i="1" s="1"/>
  <c r="O2058" i="1" a="1"/>
  <c r="O2058" i="1" s="1"/>
  <c r="P2522" i="1" a="1"/>
  <c r="P2522" i="1" s="1"/>
  <c r="O2522" i="1" a="1"/>
  <c r="O2522" i="1" s="1"/>
  <c r="P206" i="1" a="1"/>
  <c r="P206" i="1" s="1"/>
  <c r="O206" i="1" a="1"/>
  <c r="O206" i="1" s="1"/>
  <c r="P1716" i="1" a="1"/>
  <c r="P1716" i="1" s="1"/>
  <c r="O1716" i="1" a="1"/>
  <c r="O1716" i="1" s="1"/>
  <c r="P294" i="1" a="1"/>
  <c r="P294" i="1" s="1"/>
  <c r="O294" i="1" a="1"/>
  <c r="O294" i="1" s="1"/>
  <c r="P366" i="1" a="1"/>
  <c r="P366" i="1" s="1"/>
  <c r="O366" i="1" a="1"/>
  <c r="O366" i="1" s="1"/>
  <c r="P1053" i="1" a="1"/>
  <c r="P1053" i="1" s="1"/>
  <c r="O1053" i="1" a="1"/>
  <c r="O1053" i="1" s="1"/>
  <c r="P681" i="1" a="1"/>
  <c r="P681" i="1" s="1"/>
  <c r="O681" i="1" a="1"/>
  <c r="O681" i="1" s="1"/>
  <c r="P1052" i="1" a="1"/>
  <c r="P1052" i="1" s="1"/>
  <c r="O1052" i="1" a="1"/>
  <c r="O1052" i="1" s="1"/>
  <c r="P715" i="1" a="1"/>
  <c r="P715" i="1" s="1"/>
  <c r="O715" i="1" a="1"/>
  <c r="O715" i="1" s="1"/>
  <c r="P864" i="1" a="1"/>
  <c r="P864" i="1" s="1"/>
  <c r="O864" i="1" a="1"/>
  <c r="O864" i="1" s="1"/>
  <c r="P2977" i="1" a="1"/>
  <c r="P2977" i="1" s="1"/>
  <c r="O2977" i="1" a="1"/>
  <c r="O2977" i="1" s="1"/>
  <c r="P3393" i="1" a="1"/>
  <c r="P3393" i="1" s="1"/>
  <c r="O3393" i="1" a="1"/>
  <c r="O3393" i="1" s="1"/>
  <c r="P3406" i="1" a="1"/>
  <c r="P3406" i="1" s="1"/>
  <c r="O3406" i="1" a="1"/>
  <c r="O3406" i="1" s="1"/>
  <c r="P3063" i="1" a="1"/>
  <c r="P3063" i="1" s="1"/>
  <c r="O3063" i="1" a="1"/>
  <c r="O3063" i="1" s="1"/>
  <c r="P856" i="1" a="1"/>
  <c r="P856" i="1" s="1"/>
  <c r="O856" i="1" a="1"/>
  <c r="O856" i="1" s="1"/>
  <c r="P195" i="1" a="1"/>
  <c r="P195" i="1" s="1"/>
  <c r="O195" i="1" a="1"/>
  <c r="O195" i="1" s="1"/>
  <c r="P1127" i="1" a="1"/>
  <c r="P1127" i="1" s="1"/>
  <c r="O1127" i="1" a="1"/>
  <c r="O1127" i="1" s="1"/>
  <c r="P1276" i="1" a="1"/>
  <c r="P1276" i="1" s="1"/>
  <c r="O1276" i="1" a="1"/>
  <c r="O1276" i="1" s="1"/>
  <c r="P1523" i="1" a="1"/>
  <c r="P1523" i="1" s="1"/>
  <c r="O1523" i="1" a="1"/>
  <c r="O1523" i="1" s="1"/>
  <c r="P652" i="1" a="1"/>
  <c r="P652" i="1" s="1"/>
  <c r="O652" i="1" a="1"/>
  <c r="O652" i="1" s="1"/>
  <c r="P1719" i="1" a="1"/>
  <c r="P1719" i="1" s="1"/>
  <c r="O1719" i="1" a="1"/>
  <c r="O1719" i="1" s="1"/>
  <c r="P927" i="1" a="1"/>
  <c r="P927" i="1" s="1"/>
  <c r="O927" i="1" a="1"/>
  <c r="O927" i="1" s="1"/>
  <c r="P2623" i="1" a="1"/>
  <c r="P2623" i="1" s="1"/>
  <c r="O2623" i="1" a="1"/>
  <c r="O2623" i="1" s="1"/>
  <c r="P2110" i="1" a="1"/>
  <c r="P2110" i="1" s="1"/>
  <c r="O2110" i="1" a="1"/>
  <c r="O2110" i="1" s="1"/>
  <c r="P3117" i="1" a="1"/>
  <c r="P3117" i="1" s="1"/>
  <c r="O3117" i="1" a="1"/>
  <c r="O3117" i="1" s="1"/>
  <c r="P2113" i="1" a="1"/>
  <c r="P2113" i="1" s="1"/>
  <c r="O2113" i="1" a="1"/>
  <c r="O2113" i="1" s="1"/>
  <c r="P2495" i="1" a="1"/>
  <c r="P2495" i="1" s="1"/>
  <c r="O2495" i="1" a="1"/>
  <c r="O2495" i="1" s="1"/>
  <c r="P2310" i="1" a="1"/>
  <c r="P2310" i="1" s="1"/>
  <c r="O2310" i="1" a="1"/>
  <c r="O2310" i="1" s="1"/>
  <c r="P2388" i="1" a="1"/>
  <c r="P2388" i="1" s="1"/>
  <c r="O2388" i="1" a="1"/>
  <c r="O2388" i="1" s="1"/>
  <c r="P251" i="1" a="1"/>
  <c r="P251" i="1" s="1"/>
  <c r="O251" i="1" a="1"/>
  <c r="O251" i="1" s="1"/>
  <c r="P2965" i="1" a="1"/>
  <c r="P2965" i="1" s="1"/>
  <c r="O2965" i="1" a="1"/>
  <c r="O2965" i="1" s="1"/>
  <c r="P3769" i="1" a="1"/>
  <c r="P3769" i="1" s="1"/>
  <c r="O3769" i="1" a="1"/>
  <c r="O3769" i="1" s="1"/>
  <c r="P1208" i="1" a="1"/>
  <c r="P1208" i="1" s="1"/>
  <c r="O1208" i="1" a="1"/>
  <c r="O1208" i="1" s="1"/>
  <c r="P1197" i="1" a="1"/>
  <c r="P1197" i="1" s="1"/>
  <c r="O1197" i="1" a="1"/>
  <c r="O1197" i="1" s="1"/>
  <c r="P1200" i="1" a="1"/>
  <c r="P1200" i="1" s="1"/>
  <c r="O1200" i="1" a="1"/>
  <c r="O1200" i="1" s="1"/>
  <c r="P2568" i="1" a="1"/>
  <c r="P2568" i="1" s="1"/>
  <c r="O2568" i="1" a="1"/>
  <c r="O2568" i="1" s="1"/>
  <c r="P72" i="1" a="1"/>
  <c r="P72" i="1" s="1"/>
  <c r="O72" i="1" a="1"/>
  <c r="O72" i="1" s="1"/>
  <c r="P1156" i="1" a="1"/>
  <c r="P1156" i="1" s="1"/>
  <c r="O1156" i="1" a="1"/>
  <c r="O1156" i="1" s="1"/>
  <c r="P901" i="1" a="1"/>
  <c r="P901" i="1" s="1"/>
  <c r="O901" i="1" a="1"/>
  <c r="O901" i="1" s="1"/>
  <c r="P1222" i="1" a="1"/>
  <c r="P1222" i="1" s="1"/>
  <c r="O1222" i="1" a="1"/>
  <c r="O1222" i="1" s="1"/>
  <c r="P1229" i="1" a="1"/>
  <c r="P1229" i="1" s="1"/>
  <c r="O1229" i="1" a="1"/>
  <c r="O1229" i="1" s="1"/>
  <c r="P422" i="1" a="1"/>
  <c r="P422" i="1" s="1"/>
  <c r="O422" i="1" a="1"/>
  <c r="O422" i="1" s="1"/>
  <c r="P744" i="1" a="1"/>
  <c r="P744" i="1" s="1"/>
  <c r="O744" i="1" a="1"/>
  <c r="O744" i="1" s="1"/>
  <c r="P108" i="1" a="1"/>
  <c r="P108" i="1" s="1"/>
  <c r="O108" i="1" a="1"/>
  <c r="O108" i="1" s="1"/>
  <c r="P739" i="1" a="1"/>
  <c r="P739" i="1" s="1"/>
  <c r="O739" i="1" a="1"/>
  <c r="O739" i="1" s="1"/>
  <c r="P259" i="1" a="1"/>
  <c r="P259" i="1" s="1"/>
  <c r="O259" i="1" a="1"/>
  <c r="O259" i="1" s="1"/>
  <c r="P1766" i="1" a="1"/>
  <c r="P1766" i="1" s="1"/>
  <c r="O1766" i="1" a="1"/>
  <c r="O1766" i="1" s="1"/>
  <c r="P562" i="1" a="1"/>
  <c r="P562" i="1" s="1"/>
  <c r="O562" i="1" a="1"/>
  <c r="O562" i="1" s="1"/>
  <c r="P2880" i="1" a="1"/>
  <c r="P2880" i="1" s="1"/>
  <c r="O2880" i="1" a="1"/>
  <c r="O2880" i="1" s="1"/>
  <c r="P2382" i="1" a="1"/>
  <c r="P2382" i="1" s="1"/>
  <c r="O2382" i="1" a="1"/>
  <c r="O2382" i="1" s="1"/>
  <c r="P1249" i="1" a="1"/>
  <c r="P1249" i="1" s="1"/>
  <c r="O1249" i="1" a="1"/>
  <c r="O1249" i="1" s="1"/>
  <c r="P2422" i="1" a="1"/>
  <c r="P2422" i="1" s="1"/>
  <c r="O2422" i="1" a="1"/>
  <c r="O2422" i="1" s="1"/>
  <c r="P1678" i="1" a="1"/>
  <c r="P1678" i="1" s="1"/>
  <c r="O1678" i="1" a="1"/>
  <c r="O1678" i="1" s="1"/>
  <c r="P2417" i="1" a="1"/>
  <c r="P2417" i="1" s="1"/>
  <c r="O2417" i="1" a="1"/>
  <c r="O2417" i="1" s="1"/>
  <c r="P2938" i="1" a="1"/>
  <c r="P2938" i="1" s="1"/>
  <c r="O2938" i="1" a="1"/>
  <c r="O2938" i="1" s="1"/>
  <c r="P1215" i="1" a="1"/>
  <c r="P1215" i="1" s="1"/>
  <c r="O1215" i="1" a="1"/>
  <c r="O1215" i="1" s="1"/>
  <c r="P1461" i="1" a="1"/>
  <c r="P1461" i="1" s="1"/>
  <c r="O1461" i="1" a="1"/>
  <c r="O1461" i="1" s="1"/>
  <c r="P3160" i="1" a="1"/>
  <c r="P3160" i="1" s="1"/>
  <c r="O3160" i="1" a="1"/>
  <c r="O3160" i="1" s="1"/>
  <c r="P550" i="1" a="1"/>
  <c r="P550" i="1" s="1"/>
  <c r="O550" i="1" a="1"/>
  <c r="O550" i="1" s="1"/>
  <c r="P2386" i="1" a="1"/>
  <c r="P2386" i="1" s="1"/>
  <c r="O2386" i="1" a="1"/>
  <c r="O2386" i="1" s="1"/>
  <c r="P130" i="1" a="1"/>
  <c r="P130" i="1" s="1"/>
  <c r="O130" i="1" a="1"/>
  <c r="O130" i="1" s="1"/>
  <c r="P1701" i="1" a="1"/>
  <c r="P1701" i="1" s="1"/>
  <c r="O1701" i="1" a="1"/>
  <c r="O1701" i="1" s="1"/>
  <c r="P99" i="1" a="1"/>
  <c r="P99" i="1" s="1"/>
  <c r="O99" i="1" a="1"/>
  <c r="O99" i="1" s="1"/>
  <c r="P399" i="1" a="1"/>
  <c r="P399" i="1" s="1"/>
  <c r="O399" i="1" a="1"/>
  <c r="O399" i="1" s="1"/>
  <c r="P1139" i="1" a="1"/>
  <c r="P1139" i="1" s="1"/>
  <c r="O1139" i="1" a="1"/>
  <c r="O1139" i="1" s="1"/>
  <c r="P1363" i="1" a="1"/>
  <c r="P1363" i="1" s="1"/>
  <c r="O1363" i="1" a="1"/>
  <c r="O1363" i="1" s="1"/>
  <c r="P3427" i="1" a="1"/>
  <c r="P3427" i="1" s="1"/>
  <c r="O3427" i="1" a="1"/>
  <c r="O3427" i="1" s="1"/>
  <c r="P2306" i="1" a="1"/>
  <c r="P2306" i="1" s="1"/>
  <c r="O2306" i="1" a="1"/>
  <c r="O2306" i="1" s="1"/>
  <c r="P3652" i="1" a="1"/>
  <c r="P3652" i="1" s="1"/>
  <c r="O3652" i="1" a="1"/>
  <c r="O3652" i="1" s="1"/>
  <c r="P2178" i="1" a="1"/>
  <c r="P2178" i="1" s="1"/>
  <c r="O2178" i="1" a="1"/>
  <c r="O2178" i="1" s="1"/>
  <c r="P2501" i="1" a="1"/>
  <c r="P2501" i="1" s="1"/>
  <c r="O2501" i="1" a="1"/>
  <c r="O2501" i="1" s="1"/>
  <c r="P1447" i="1" a="1"/>
  <c r="P1447" i="1" s="1"/>
  <c r="O1447" i="1" a="1"/>
  <c r="O1447" i="1" s="1"/>
  <c r="P193" i="1" a="1"/>
  <c r="P193" i="1" s="1"/>
  <c r="O193" i="1" a="1"/>
  <c r="O193" i="1" s="1"/>
  <c r="P3686" i="1" a="1"/>
  <c r="P3686" i="1" s="1"/>
  <c r="O3686" i="1" a="1"/>
  <c r="O3686" i="1" s="1"/>
  <c r="P3250" i="1" a="1"/>
  <c r="P3250" i="1" s="1"/>
  <c r="O3250" i="1" a="1"/>
  <c r="O3250" i="1" s="1"/>
  <c r="P3039" i="1" a="1"/>
  <c r="P3039" i="1" s="1"/>
  <c r="O3039" i="1" a="1"/>
  <c r="O3039" i="1" s="1"/>
  <c r="P3316" i="1" a="1"/>
  <c r="P3316" i="1" s="1"/>
  <c r="O3316" i="1" a="1"/>
  <c r="O3316" i="1" s="1"/>
  <c r="P3433" i="1" a="1"/>
  <c r="P3433" i="1" s="1"/>
  <c r="O3433" i="1" a="1"/>
  <c r="O3433" i="1" s="1"/>
  <c r="P1115" i="1" a="1"/>
  <c r="P1115" i="1" s="1"/>
  <c r="O1115" i="1" a="1"/>
  <c r="O1115" i="1" s="1"/>
  <c r="P2525" i="1" a="1"/>
  <c r="P2525" i="1" s="1"/>
  <c r="O2525" i="1" a="1"/>
  <c r="O2525" i="1" s="1"/>
  <c r="P1300" i="1" a="1"/>
  <c r="P1300" i="1" s="1"/>
  <c r="O1300" i="1" a="1"/>
  <c r="O1300" i="1" s="1"/>
  <c r="P3837" i="1" a="1"/>
  <c r="P3837" i="1" s="1"/>
  <c r="O3837" i="1" a="1"/>
  <c r="O3837" i="1" s="1"/>
  <c r="P1531" i="1" a="1"/>
  <c r="P1531" i="1" s="1"/>
  <c r="O1531" i="1" a="1"/>
  <c r="O1531" i="1" s="1"/>
  <c r="P3336" i="1" a="1"/>
  <c r="P3336" i="1" s="1"/>
  <c r="O3336" i="1" a="1"/>
  <c r="O3336" i="1" s="1"/>
  <c r="P935" i="1" a="1"/>
  <c r="P935" i="1" s="1"/>
  <c r="O935" i="1" a="1"/>
  <c r="O935" i="1" s="1"/>
  <c r="P1428" i="1" a="1"/>
  <c r="P1428" i="1" s="1"/>
  <c r="O1428" i="1" a="1"/>
  <c r="O1428" i="1" s="1"/>
  <c r="P383" i="1" a="1"/>
  <c r="P383" i="1" s="1"/>
  <c r="O383" i="1" a="1"/>
  <c r="O383" i="1" s="1"/>
  <c r="P171" i="1" a="1"/>
  <c r="P171" i="1" s="1"/>
  <c r="O171" i="1" a="1"/>
  <c r="O171" i="1" s="1"/>
  <c r="P3454" i="1" a="1"/>
  <c r="P3454" i="1" s="1"/>
  <c r="O3454" i="1" a="1"/>
  <c r="O3454" i="1" s="1"/>
  <c r="P3405" i="1" a="1"/>
  <c r="P3405" i="1" s="1"/>
  <c r="O3405" i="1" a="1"/>
  <c r="O3405" i="1" s="1"/>
  <c r="P913" i="1" a="1"/>
  <c r="P913" i="1" s="1"/>
  <c r="O913" i="1" a="1"/>
  <c r="O913" i="1" s="1"/>
  <c r="P960" i="1" a="1"/>
  <c r="P960" i="1" s="1"/>
  <c r="O960" i="1" a="1"/>
  <c r="O960" i="1" s="1"/>
  <c r="P1328" i="1" a="1"/>
  <c r="P1328" i="1" s="1"/>
  <c r="O1328" i="1" a="1"/>
  <c r="O1328" i="1" s="1"/>
  <c r="P1486" i="1" a="1"/>
  <c r="P1486" i="1" s="1"/>
  <c r="O1486" i="1" a="1"/>
  <c r="O1486" i="1" s="1"/>
  <c r="P1174" i="1" a="1"/>
  <c r="P1174" i="1" s="1"/>
  <c r="O1174" i="1" a="1"/>
  <c r="O1174" i="1" s="1"/>
  <c r="P2057" i="1" a="1"/>
  <c r="P2057" i="1" s="1"/>
  <c r="O2057" i="1" a="1"/>
  <c r="O2057" i="1" s="1"/>
  <c r="P1385" i="1" a="1"/>
  <c r="P1385" i="1" s="1"/>
  <c r="O1385" i="1" a="1"/>
  <c r="O1385" i="1" s="1"/>
  <c r="P3465" i="1" a="1"/>
  <c r="P3465" i="1" s="1"/>
  <c r="O3465" i="1" a="1"/>
  <c r="O3465" i="1" s="1"/>
  <c r="P799" i="1" a="1"/>
  <c r="P799" i="1" s="1"/>
  <c r="O799" i="1" a="1"/>
  <c r="O799" i="1" s="1"/>
  <c r="P296" i="1" a="1"/>
  <c r="P296" i="1" s="1"/>
  <c r="O296" i="1" a="1"/>
  <c r="O296" i="1" s="1"/>
  <c r="P2975" i="1" a="1"/>
  <c r="P2975" i="1" s="1"/>
  <c r="O2975" i="1" a="1"/>
  <c r="O2975" i="1" s="1"/>
  <c r="P2798" i="1" a="1"/>
  <c r="P2798" i="1" s="1"/>
  <c r="O2798" i="1" a="1"/>
  <c r="O2798" i="1" s="1"/>
  <c r="P1876" i="1" a="1"/>
  <c r="P1876" i="1" s="1"/>
  <c r="O1876" i="1" a="1"/>
  <c r="O1876" i="1" s="1"/>
  <c r="P415" i="1" a="1"/>
  <c r="P415" i="1" s="1"/>
  <c r="O415" i="1" a="1"/>
  <c r="O415" i="1" s="1"/>
  <c r="P1492" i="1" a="1"/>
  <c r="P1492" i="1" s="1"/>
  <c r="O1492" i="1" a="1"/>
  <c r="O1492" i="1" s="1"/>
  <c r="P357" i="1" a="1"/>
  <c r="P357" i="1" s="1"/>
  <c r="O357" i="1" a="1"/>
  <c r="O357" i="1" s="1"/>
  <c r="P2819" i="1" a="1"/>
  <c r="P2819" i="1" s="1"/>
  <c r="O2819" i="1" a="1"/>
  <c r="O2819" i="1" s="1"/>
  <c r="P1416" i="1" a="1"/>
  <c r="P1416" i="1" s="1"/>
  <c r="O1416" i="1" a="1"/>
  <c r="O1416" i="1" s="1"/>
  <c r="P2323" i="1" a="1"/>
  <c r="P2323" i="1" s="1"/>
  <c r="O2323" i="1" a="1"/>
  <c r="O2323" i="1" s="1"/>
  <c r="P1991" i="1" a="1"/>
  <c r="P1991" i="1" s="1"/>
  <c r="O1991" i="1" a="1"/>
  <c r="O1991" i="1" s="1"/>
  <c r="P846" i="1" a="1"/>
  <c r="P846" i="1" s="1"/>
  <c r="O846" i="1" a="1"/>
  <c r="O846" i="1" s="1"/>
  <c r="P3672" i="1" a="1"/>
  <c r="P3672" i="1" s="1"/>
  <c r="O3672" i="1" a="1"/>
  <c r="O3672" i="1" s="1"/>
  <c r="P3513" i="1" a="1"/>
  <c r="P3513" i="1" s="1"/>
  <c r="O3513" i="1" a="1"/>
  <c r="O3513" i="1" s="1"/>
  <c r="P2642" i="1" a="1"/>
  <c r="P2642" i="1" s="1"/>
  <c r="O2642" i="1" a="1"/>
  <c r="O2642" i="1" s="1"/>
  <c r="P3523" i="1" a="1"/>
  <c r="P3523" i="1" s="1"/>
  <c r="O3523" i="1" a="1"/>
  <c r="O3523" i="1" s="1"/>
  <c r="P3274" i="1" a="1"/>
  <c r="P3274" i="1" s="1"/>
  <c r="O3274" i="1" a="1"/>
  <c r="O3274" i="1" s="1"/>
  <c r="P3435" i="1" a="1"/>
  <c r="P3435" i="1" s="1"/>
  <c r="O3435" i="1" a="1"/>
  <c r="O3435" i="1" s="1"/>
  <c r="P3161" i="1" a="1"/>
  <c r="P3161" i="1" s="1"/>
  <c r="O3161" i="1" a="1"/>
  <c r="O3161" i="1" s="1"/>
  <c r="P833" i="1" a="1"/>
  <c r="P833" i="1" s="1"/>
  <c r="O833" i="1" a="1"/>
  <c r="O833" i="1" s="1"/>
  <c r="P463" i="1" a="1"/>
  <c r="P463" i="1" s="1"/>
  <c r="O463" i="1" a="1"/>
  <c r="O463" i="1" s="1"/>
  <c r="P1691" i="1" a="1"/>
  <c r="P1691" i="1" s="1"/>
  <c r="O1691" i="1" a="1"/>
  <c r="O1691" i="1" s="1"/>
  <c r="P1381" i="1" a="1"/>
  <c r="P1381" i="1" s="1"/>
  <c r="O1381" i="1" a="1"/>
  <c r="O1381" i="1" s="1"/>
  <c r="P2797" i="1" a="1"/>
  <c r="P2797" i="1" s="1"/>
  <c r="O2797" i="1" a="1"/>
  <c r="O2797" i="1" s="1"/>
  <c r="P1299" i="1" a="1"/>
  <c r="P1299" i="1" s="1"/>
  <c r="O1299" i="1" a="1"/>
  <c r="O1299" i="1" s="1"/>
  <c r="P187" i="1" a="1"/>
  <c r="P187" i="1" s="1"/>
  <c r="O187" i="1" a="1"/>
  <c r="O187" i="1" s="1"/>
  <c r="P179" i="1" a="1"/>
  <c r="P179" i="1" s="1"/>
  <c r="O179" i="1" a="1"/>
  <c r="O179" i="1" s="1"/>
  <c r="P932" i="1" a="1"/>
  <c r="P932" i="1" s="1"/>
  <c r="O932" i="1" a="1"/>
  <c r="O932" i="1" s="1"/>
  <c r="P222" i="1" a="1"/>
  <c r="P222" i="1" s="1"/>
  <c r="O222" i="1" a="1"/>
  <c r="O222" i="1" s="1"/>
  <c r="P609" i="1" a="1"/>
  <c r="P609" i="1" s="1"/>
  <c r="O609" i="1" a="1"/>
  <c r="O609" i="1" s="1"/>
  <c r="P276" i="1" a="1"/>
  <c r="P276" i="1" s="1"/>
  <c r="O276" i="1" a="1"/>
  <c r="O276" i="1" s="1"/>
  <c r="P2361" i="1" a="1"/>
  <c r="P2361" i="1" s="1"/>
  <c r="O2361" i="1" a="1"/>
  <c r="O2361" i="1" s="1"/>
  <c r="P1241" i="1" a="1"/>
  <c r="P1241" i="1" s="1"/>
  <c r="O1241" i="1" a="1"/>
  <c r="O1241" i="1" s="1"/>
  <c r="P1303" i="1" a="1"/>
  <c r="P1303" i="1" s="1"/>
  <c r="O1303" i="1" a="1"/>
  <c r="O1303" i="1" s="1"/>
  <c r="P1801" i="1" a="1"/>
  <c r="P1801" i="1" s="1"/>
  <c r="O1801" i="1" a="1"/>
  <c r="O1801" i="1" s="1"/>
  <c r="P1479" i="1" a="1"/>
  <c r="P1479" i="1" s="1"/>
  <c r="O1479" i="1" a="1"/>
  <c r="O1479" i="1" s="1"/>
  <c r="P1348" i="1" a="1"/>
  <c r="P1348" i="1" s="1"/>
  <c r="O1348" i="1" a="1"/>
  <c r="O1348" i="1" s="1"/>
  <c r="P677" i="1" a="1"/>
  <c r="P677" i="1" s="1"/>
  <c r="O677" i="1" a="1"/>
  <c r="O677" i="1" s="1"/>
  <c r="P1335" i="1" a="1"/>
  <c r="P1335" i="1" s="1"/>
  <c r="O1335" i="1" a="1"/>
  <c r="O1335" i="1" s="1"/>
  <c r="P942" i="1" a="1"/>
  <c r="P942" i="1" s="1"/>
  <c r="O942" i="1" a="1"/>
  <c r="O942" i="1" s="1"/>
  <c r="P1187" i="1" a="1"/>
  <c r="P1187" i="1" s="1"/>
  <c r="O1187" i="1" a="1"/>
  <c r="O1187" i="1" s="1"/>
  <c r="P2043" i="1" a="1"/>
  <c r="P2043" i="1" s="1"/>
  <c r="O2043" i="1" a="1"/>
  <c r="O2043" i="1" s="1"/>
  <c r="P2315" i="1" a="1"/>
  <c r="P2315" i="1" s="1"/>
  <c r="O2315" i="1" a="1"/>
  <c r="O2315" i="1" s="1"/>
  <c r="P2732" i="1" a="1"/>
  <c r="P2732" i="1" s="1"/>
  <c r="O2732" i="1" a="1"/>
  <c r="O2732" i="1" s="1"/>
  <c r="P725" i="1" a="1"/>
  <c r="P725" i="1" s="1"/>
  <c r="O725" i="1" a="1"/>
  <c r="O725" i="1" s="1"/>
  <c r="P274" i="1" a="1"/>
  <c r="P274" i="1" s="1"/>
  <c r="O274" i="1" a="1"/>
  <c r="O274" i="1" s="1"/>
  <c r="P427" i="1" a="1"/>
  <c r="P427" i="1" s="1"/>
  <c r="O427" i="1" a="1"/>
  <c r="O427" i="1" s="1"/>
  <c r="P163" i="1" a="1"/>
  <c r="P163" i="1" s="1"/>
  <c r="O163" i="1" a="1"/>
  <c r="O163" i="1" s="1"/>
  <c r="P2887" i="1" a="1"/>
  <c r="P2887" i="1" s="1"/>
  <c r="O2887" i="1" a="1"/>
  <c r="O2887" i="1" s="1"/>
  <c r="P599" i="1" a="1"/>
  <c r="P599" i="1" s="1"/>
  <c r="O599" i="1" a="1"/>
  <c r="O599" i="1" s="1"/>
  <c r="P657" i="1" a="1"/>
  <c r="P657" i="1" s="1"/>
  <c r="O657" i="1" a="1"/>
  <c r="O657" i="1" s="1"/>
  <c r="P3154" i="1" a="1"/>
  <c r="P3154" i="1" s="1"/>
  <c r="O3154" i="1" a="1"/>
  <c r="O3154" i="1" s="1"/>
  <c r="P106" i="1" a="1"/>
  <c r="P106" i="1" s="1"/>
  <c r="O106" i="1" a="1"/>
  <c r="O106" i="1" s="1"/>
  <c r="P3598" i="1" a="1"/>
  <c r="P3598" i="1" s="1"/>
  <c r="O3598" i="1" a="1"/>
  <c r="O3598" i="1" s="1"/>
  <c r="P1021" i="1" a="1"/>
  <c r="P1021" i="1" s="1"/>
  <c r="O1021" i="1" a="1"/>
  <c r="O1021" i="1" s="1"/>
  <c r="P1074" i="1" a="1"/>
  <c r="P1074" i="1" s="1"/>
  <c r="O1074" i="1" a="1"/>
  <c r="O1074" i="1" s="1"/>
  <c r="P279" i="1" a="1"/>
  <c r="P279" i="1" s="1"/>
  <c r="O279" i="1" a="1"/>
  <c r="O279" i="1" s="1"/>
  <c r="P987" i="1" a="1"/>
  <c r="P987" i="1" s="1"/>
  <c r="O987" i="1" a="1"/>
  <c r="O987" i="1" s="1"/>
  <c r="P1063" i="1" a="1"/>
  <c r="P1063" i="1" s="1"/>
  <c r="O1063" i="1" a="1"/>
  <c r="O1063" i="1" s="1"/>
  <c r="P2050" i="1" a="1"/>
  <c r="P2050" i="1" s="1"/>
  <c r="O2050" i="1" a="1"/>
  <c r="O2050" i="1" s="1"/>
  <c r="P1121" i="1" a="1"/>
  <c r="P1121" i="1" s="1"/>
  <c r="O1121" i="1" a="1"/>
  <c r="O1121" i="1" s="1"/>
  <c r="P2444" i="1" a="1"/>
  <c r="P2444" i="1" s="1"/>
  <c r="O2444" i="1" a="1"/>
  <c r="O2444" i="1" s="1"/>
  <c r="P644" i="1" a="1"/>
  <c r="P644" i="1" s="1"/>
  <c r="O644" i="1" a="1"/>
  <c r="O644" i="1" s="1"/>
  <c r="P868" i="1" a="1"/>
  <c r="P868" i="1" s="1"/>
  <c r="O868" i="1" a="1"/>
  <c r="O868" i="1" s="1"/>
  <c r="P1032" i="1" a="1"/>
  <c r="P1032" i="1" s="1"/>
  <c r="O1032" i="1" a="1"/>
  <c r="O1032" i="1" s="1"/>
  <c r="P1318" i="1" a="1"/>
  <c r="P1318" i="1" s="1"/>
  <c r="O1318" i="1" a="1"/>
  <c r="O1318" i="1" s="1"/>
  <c r="P3563" i="1" a="1"/>
  <c r="P3563" i="1" s="1"/>
  <c r="O3563" i="1" a="1"/>
  <c r="O3563" i="1" s="1"/>
  <c r="P3601" i="1" a="1"/>
  <c r="P3601" i="1" s="1"/>
  <c r="O3601" i="1" a="1"/>
  <c r="O3601" i="1" s="1"/>
  <c r="P608" i="1" a="1"/>
  <c r="P608" i="1" s="1"/>
  <c r="O608" i="1" a="1"/>
  <c r="O608" i="1" s="1"/>
  <c r="P969" i="1" a="1"/>
  <c r="P969" i="1" s="1"/>
  <c r="O969" i="1" a="1"/>
  <c r="O969" i="1" s="1"/>
  <c r="P1043" i="1" a="1"/>
  <c r="P1043" i="1" s="1"/>
  <c r="O1043" i="1" a="1"/>
  <c r="O1043" i="1" s="1"/>
  <c r="P1029" i="1" a="1"/>
  <c r="P1029" i="1" s="1"/>
  <c r="O1029" i="1" a="1"/>
  <c r="O1029" i="1" s="1"/>
  <c r="P2659" i="1" a="1"/>
  <c r="P2659" i="1" s="1"/>
  <c r="O2659" i="1" a="1"/>
  <c r="O2659" i="1" s="1"/>
  <c r="P1316" i="1" a="1"/>
  <c r="P1316" i="1" s="1"/>
  <c r="O1316" i="1" a="1"/>
  <c r="O1316" i="1" s="1"/>
  <c r="P1049" i="1" a="1"/>
  <c r="P1049" i="1" s="1"/>
  <c r="O1049" i="1" a="1"/>
  <c r="O1049" i="1" s="1"/>
  <c r="P1035" i="1" a="1"/>
  <c r="P1035" i="1" s="1"/>
  <c r="O1035" i="1" a="1"/>
  <c r="O1035" i="1" s="1"/>
  <c r="P845" i="1" a="1"/>
  <c r="P845" i="1" s="1"/>
  <c r="O845" i="1" a="1"/>
  <c r="O845" i="1" s="1"/>
  <c r="P3052" i="1" a="1"/>
  <c r="P3052" i="1" s="1"/>
  <c r="O3052" i="1" a="1"/>
  <c r="O3052" i="1" s="1"/>
  <c r="P1979" i="1" a="1"/>
  <c r="P1979" i="1" s="1"/>
  <c r="O1979" i="1" a="1"/>
  <c r="O1979" i="1" s="1"/>
  <c r="P712" i="1" a="1"/>
  <c r="P712" i="1" s="1"/>
  <c r="O712" i="1" a="1"/>
  <c r="O712" i="1" s="1"/>
  <c r="P290" i="1" a="1"/>
  <c r="P290" i="1" s="1"/>
  <c r="O290" i="1" a="1"/>
  <c r="O290" i="1" s="1"/>
  <c r="P1390" i="1" a="1"/>
  <c r="P1390" i="1" s="1"/>
  <c r="O1390" i="1" a="1"/>
  <c r="O1390" i="1" s="1"/>
  <c r="P965" i="1" a="1"/>
  <c r="P965" i="1" s="1"/>
  <c r="O965" i="1" a="1"/>
  <c r="O965" i="1" s="1"/>
  <c r="P3106" i="1" a="1"/>
  <c r="P3106" i="1" s="1"/>
  <c r="O3106" i="1" a="1"/>
  <c r="O3106" i="1" s="1"/>
  <c r="P2723" i="1" a="1"/>
  <c r="P2723" i="1" s="1"/>
  <c r="O2723" i="1" a="1"/>
  <c r="O2723" i="1" s="1"/>
  <c r="P691" i="1" a="1"/>
  <c r="P691" i="1" s="1"/>
  <c r="O691" i="1" a="1"/>
  <c r="O691" i="1" s="1"/>
  <c r="P894" i="1" a="1"/>
  <c r="P894" i="1" s="1"/>
  <c r="O894" i="1" a="1"/>
  <c r="O894" i="1" s="1"/>
  <c r="P2720" i="1" a="1"/>
  <c r="P2720" i="1" s="1"/>
  <c r="O2720" i="1" a="1"/>
  <c r="O2720" i="1" s="1"/>
  <c r="P2722" i="1" a="1"/>
  <c r="P2722" i="1" s="1"/>
  <c r="O2722" i="1" a="1"/>
  <c r="O2722" i="1" s="1"/>
  <c r="P2646" i="1" a="1"/>
  <c r="P2646" i="1" s="1"/>
  <c r="O2646" i="1" a="1"/>
  <c r="O2646" i="1" s="1"/>
  <c r="P73" i="1" a="1"/>
  <c r="P73" i="1" s="1"/>
  <c r="O73" i="1" a="1"/>
  <c r="O73" i="1" s="1"/>
  <c r="P2713" i="1" a="1"/>
  <c r="P2713" i="1" s="1"/>
  <c r="O2713" i="1" a="1"/>
  <c r="O2713" i="1" s="1"/>
  <c r="P443" i="1" a="1"/>
  <c r="P443" i="1" s="1"/>
  <c r="O443" i="1" a="1"/>
  <c r="O443" i="1" s="1"/>
  <c r="P2730" i="1" a="1"/>
  <c r="P2730" i="1" s="1"/>
  <c r="O2730" i="1" a="1"/>
  <c r="O2730" i="1" s="1"/>
  <c r="P1802" i="1" a="1"/>
  <c r="P1802" i="1" s="1"/>
  <c r="O1802" i="1" a="1"/>
  <c r="O1802" i="1" s="1"/>
  <c r="P1023" i="1" a="1"/>
  <c r="P1023" i="1" s="1"/>
  <c r="O1023" i="1" a="1"/>
  <c r="O1023" i="1" s="1"/>
  <c r="P1256" i="1" a="1"/>
  <c r="P1256" i="1" s="1"/>
  <c r="O1256" i="1" a="1"/>
  <c r="O1256" i="1" s="1"/>
  <c r="P1033" i="1" a="1"/>
  <c r="P1033" i="1" s="1"/>
  <c r="O1033" i="1" a="1"/>
  <c r="O1033" i="1" s="1"/>
  <c r="P2354" i="1" a="1"/>
  <c r="P2354" i="1" s="1"/>
  <c r="O2354" i="1" a="1"/>
  <c r="O2354" i="1" s="1"/>
  <c r="P3477" i="1" a="1"/>
  <c r="P3477" i="1" s="1"/>
  <c r="O3477" i="1" a="1"/>
  <c r="O3477" i="1" s="1"/>
  <c r="P3141" i="1" a="1"/>
  <c r="P3141" i="1" s="1"/>
  <c r="O3141" i="1" a="1"/>
  <c r="O3141" i="1" s="1"/>
  <c r="P909" i="1" a="1"/>
  <c r="P909" i="1" s="1"/>
  <c r="O909" i="1" a="1"/>
  <c r="O909" i="1" s="1"/>
  <c r="P1212" i="1" a="1"/>
  <c r="P1212" i="1" s="1"/>
  <c r="O1212" i="1" a="1"/>
  <c r="O1212" i="1" s="1"/>
  <c r="P1218" i="1" a="1"/>
  <c r="P1218" i="1" s="1"/>
  <c r="O1218" i="1" a="1"/>
  <c r="O1218" i="1" s="1"/>
  <c r="P1958" i="1" a="1"/>
  <c r="P1958" i="1" s="1"/>
  <c r="O1958" i="1" a="1"/>
  <c r="O1958" i="1" s="1"/>
  <c r="P766" i="1" a="1"/>
  <c r="P766" i="1" s="1"/>
  <c r="O766" i="1" a="1"/>
  <c r="O766" i="1" s="1"/>
  <c r="P902" i="1" a="1"/>
  <c r="P902" i="1" s="1"/>
  <c r="O902" i="1" a="1"/>
  <c r="O902" i="1" s="1"/>
  <c r="P1233" i="1" a="1"/>
  <c r="P1233" i="1" s="1"/>
  <c r="O1233" i="1" a="1"/>
  <c r="O1233" i="1" s="1"/>
  <c r="P1196" i="1" a="1"/>
  <c r="P1196" i="1" s="1"/>
  <c r="O1196" i="1" a="1"/>
  <c r="O1196" i="1" s="1"/>
  <c r="P1240" i="1" a="1"/>
  <c r="P1240" i="1" s="1"/>
  <c r="O1240" i="1" a="1"/>
  <c r="O1240" i="1" s="1"/>
  <c r="P940" i="1" a="1"/>
  <c r="P940" i="1" s="1"/>
  <c r="O940" i="1" a="1"/>
  <c r="O940" i="1" s="1"/>
  <c r="P1951" i="1" a="1"/>
  <c r="P1951" i="1" s="1"/>
  <c r="O1951" i="1" a="1"/>
  <c r="O1951" i="1" s="1"/>
  <c r="P944" i="1" a="1"/>
  <c r="P944" i="1" s="1"/>
  <c r="O944" i="1" a="1"/>
  <c r="O944" i="1" s="1"/>
  <c r="P952" i="1" a="1"/>
  <c r="P952" i="1" s="1"/>
  <c r="O952" i="1" a="1"/>
  <c r="O952" i="1" s="1"/>
  <c r="P939" i="1" a="1"/>
  <c r="P939" i="1" s="1"/>
  <c r="O939" i="1" a="1"/>
  <c r="O939" i="1" s="1"/>
  <c r="P1604" i="1" a="1"/>
  <c r="P1604" i="1" s="1"/>
  <c r="O1604" i="1" a="1"/>
  <c r="O1604" i="1" s="1"/>
  <c r="P1445" i="1" a="1"/>
  <c r="P1445" i="1" s="1"/>
  <c r="O1445" i="1" a="1"/>
  <c r="O1445" i="1" s="1"/>
  <c r="P672" i="1" a="1"/>
  <c r="P672" i="1" s="1"/>
  <c r="O672" i="1" a="1"/>
  <c r="O672" i="1" s="1"/>
  <c r="P2847" i="1" a="1"/>
  <c r="P2847" i="1" s="1"/>
  <c r="O2847" i="1" a="1"/>
  <c r="O2847" i="1" s="1"/>
  <c r="P2848" i="1" a="1"/>
  <c r="P2848" i="1" s="1"/>
  <c r="O2848" i="1" a="1"/>
  <c r="O2848" i="1" s="1"/>
  <c r="P2114" i="1" a="1"/>
  <c r="P2114" i="1" s="1"/>
  <c r="O2114" i="1" a="1"/>
  <c r="O2114" i="1" s="1"/>
  <c r="P2753" i="1" a="1"/>
  <c r="P2753" i="1" s="1"/>
  <c r="O2753" i="1" a="1"/>
  <c r="O2753" i="1" s="1"/>
  <c r="P1460" i="1" a="1"/>
  <c r="P1460" i="1" s="1"/>
  <c r="O1460" i="1" a="1"/>
  <c r="O1460" i="1" s="1"/>
  <c r="P3483" i="1" a="1"/>
  <c r="P3483" i="1" s="1"/>
  <c r="O3483" i="1" a="1"/>
  <c r="O3483" i="1" s="1"/>
  <c r="P2176" i="1" a="1"/>
  <c r="P2176" i="1" s="1"/>
  <c r="O2176" i="1" a="1"/>
  <c r="O2176" i="1" s="1"/>
  <c r="P3237" i="1" a="1"/>
  <c r="P3237" i="1" s="1"/>
  <c r="O3237" i="1" a="1"/>
  <c r="O3237" i="1" s="1"/>
  <c r="P1225" i="1" a="1"/>
  <c r="P1225" i="1" s="1"/>
  <c r="O1225" i="1" a="1"/>
  <c r="O1225" i="1" s="1"/>
  <c r="P3278" i="1" a="1"/>
  <c r="P3278" i="1" s="1"/>
  <c r="O3278" i="1" a="1"/>
  <c r="O3278" i="1" s="1"/>
  <c r="P2893" i="1" a="1"/>
  <c r="P2893" i="1" s="1"/>
  <c r="O2893" i="1" a="1"/>
  <c r="O2893" i="1" s="1"/>
  <c r="P2045" i="1" a="1"/>
  <c r="P2045" i="1" s="1"/>
  <c r="O2045" i="1" a="1"/>
  <c r="O2045" i="1" s="1"/>
  <c r="P221" i="1" a="1"/>
  <c r="P221" i="1" s="1"/>
  <c r="O221" i="1" a="1"/>
  <c r="O221" i="1" s="1"/>
  <c r="P3040" i="1" a="1"/>
  <c r="P3040" i="1" s="1"/>
  <c r="O3040" i="1" a="1"/>
  <c r="O3040" i="1" s="1"/>
  <c r="P2496" i="1" a="1"/>
  <c r="P2496" i="1" s="1"/>
  <c r="O2496" i="1" a="1"/>
  <c r="O2496" i="1" s="1"/>
  <c r="P3056" i="1" a="1"/>
  <c r="P3056" i="1" s="1"/>
  <c r="O3056" i="1" a="1"/>
  <c r="O3056" i="1" s="1"/>
  <c r="P2579" i="1" a="1"/>
  <c r="P2579" i="1" s="1"/>
  <c r="O2579" i="1" a="1"/>
  <c r="O2579" i="1" s="1"/>
  <c r="P2476" i="1" a="1"/>
  <c r="P2476" i="1" s="1"/>
  <c r="O2476" i="1" a="1"/>
  <c r="O2476" i="1" s="1"/>
  <c r="P1999" i="1" a="1"/>
  <c r="P1999" i="1" s="1"/>
  <c r="O1999" i="1" a="1"/>
  <c r="O1999" i="1" s="1"/>
  <c r="P2308" i="1" a="1"/>
  <c r="P2308" i="1" s="1"/>
  <c r="O2308" i="1" a="1"/>
  <c r="O2308" i="1" s="1"/>
  <c r="P2024" i="1" a="1"/>
  <c r="P2024" i="1" s="1"/>
  <c r="O2024" i="1" a="1"/>
  <c r="O2024" i="1" s="1"/>
  <c r="P896" i="1" a="1"/>
  <c r="P896" i="1" s="1"/>
  <c r="O896" i="1" a="1"/>
  <c r="O896" i="1" s="1"/>
  <c r="P204" i="1" a="1"/>
  <c r="P204" i="1" s="1"/>
  <c r="O204" i="1" a="1"/>
  <c r="O204" i="1" s="1"/>
  <c r="P2879" i="1" a="1"/>
  <c r="P2879" i="1" s="1"/>
  <c r="O2879" i="1" a="1"/>
  <c r="O2879" i="1" s="1"/>
  <c r="P337" i="1" a="1"/>
  <c r="P337" i="1" s="1"/>
  <c r="O337" i="1" a="1"/>
  <c r="O337" i="1" s="1"/>
  <c r="P2410" i="1" a="1"/>
  <c r="P2410" i="1" s="1"/>
  <c r="O2410" i="1" a="1"/>
  <c r="O2410" i="1" s="1"/>
  <c r="P1224" i="1" a="1"/>
  <c r="P1224" i="1" s="1"/>
  <c r="O1224" i="1" a="1"/>
  <c r="O1224" i="1" s="1"/>
  <c r="P3281" i="1" a="1"/>
  <c r="P3281" i="1" s="1"/>
  <c r="O3281" i="1" a="1"/>
  <c r="O3281" i="1" s="1"/>
  <c r="P3275" i="1" a="1"/>
  <c r="P3275" i="1" s="1"/>
  <c r="O3275" i="1" a="1"/>
  <c r="O3275" i="1" s="1"/>
  <c r="P3296" i="1" a="1"/>
  <c r="P3296" i="1" s="1"/>
  <c r="O3296" i="1" a="1"/>
  <c r="O3296" i="1" s="1"/>
  <c r="P3471" i="1" a="1"/>
  <c r="P3471" i="1" s="1"/>
  <c r="O3471" i="1" a="1"/>
  <c r="O3471" i="1" s="1"/>
  <c r="P2820" i="1" a="1"/>
  <c r="P2820" i="1" s="1"/>
  <c r="O2820" i="1" a="1"/>
  <c r="O2820" i="1" s="1"/>
  <c r="P2742" i="1" a="1"/>
  <c r="P2742" i="1" s="1"/>
  <c r="O2742" i="1" a="1"/>
  <c r="O2742" i="1" s="1"/>
  <c r="P3046" i="1" a="1"/>
  <c r="P3046" i="1" s="1"/>
  <c r="O3046" i="1" a="1"/>
  <c r="O3046" i="1" s="1"/>
  <c r="P3073" i="1" a="1"/>
  <c r="P3073" i="1" s="1"/>
  <c r="O3073" i="1" a="1"/>
  <c r="O3073" i="1" s="1"/>
  <c r="P3088" i="1" a="1"/>
  <c r="P3088" i="1" s="1"/>
  <c r="O3088" i="1" a="1"/>
  <c r="O3088" i="1" s="1"/>
  <c r="P1861" i="1" a="1"/>
  <c r="P1861" i="1" s="1"/>
  <c r="O1861" i="1" a="1"/>
  <c r="O1861" i="1" s="1"/>
  <c r="P3048" i="1" a="1"/>
  <c r="P3048" i="1" s="1"/>
  <c r="O3048" i="1" a="1"/>
  <c r="O3048" i="1" s="1"/>
  <c r="P1901" i="1" a="1"/>
  <c r="P1901" i="1" s="1"/>
  <c r="O1901" i="1" a="1"/>
  <c r="O1901" i="1" s="1"/>
  <c r="P1867" i="1" a="1"/>
  <c r="P1867" i="1" s="1"/>
  <c r="O1867" i="1" a="1"/>
  <c r="O1867" i="1" s="1"/>
  <c r="P2342" i="1" a="1"/>
  <c r="P2342" i="1" s="1"/>
  <c r="O2342" i="1" a="1"/>
  <c r="O2342" i="1" s="1"/>
  <c r="P1879" i="1" a="1"/>
  <c r="P1879" i="1" s="1"/>
  <c r="O1879" i="1" a="1"/>
  <c r="O1879" i="1" s="1"/>
  <c r="P2471" i="1" a="1"/>
  <c r="P2471" i="1" s="1"/>
  <c r="O2471" i="1" a="1"/>
  <c r="O2471" i="1" s="1"/>
  <c r="P2340" i="1" a="1"/>
  <c r="P2340" i="1" s="1"/>
  <c r="O2340" i="1" a="1"/>
  <c r="O2340" i="1" s="1"/>
  <c r="P2894" i="1" a="1"/>
  <c r="P2894" i="1" s="1"/>
  <c r="O2894" i="1" a="1"/>
  <c r="O2894" i="1" s="1"/>
  <c r="P2530" i="1" a="1"/>
  <c r="P2530" i="1" s="1"/>
  <c r="O2530" i="1" a="1"/>
  <c r="O2530" i="1" s="1"/>
  <c r="P2492" i="1" a="1"/>
  <c r="P2492" i="1" s="1"/>
  <c r="O2492" i="1" a="1"/>
  <c r="O2492" i="1" s="1"/>
  <c r="P2218" i="1" a="1"/>
  <c r="P2218" i="1" s="1"/>
  <c r="O2218" i="1" a="1"/>
  <c r="O2218" i="1" s="1"/>
  <c r="P1902" i="1" a="1"/>
  <c r="P1902" i="1" s="1"/>
  <c r="O1902" i="1" a="1"/>
  <c r="O1902" i="1" s="1"/>
  <c r="P2145" i="1" a="1"/>
  <c r="P2145" i="1" s="1"/>
  <c r="O2145" i="1" a="1"/>
  <c r="O2145" i="1" s="1"/>
  <c r="P2737" i="1" a="1"/>
  <c r="P2737" i="1" s="1"/>
  <c r="O2737" i="1" a="1"/>
  <c r="O2737" i="1" s="1"/>
  <c r="P2852" i="1" a="1"/>
  <c r="P2852" i="1" s="1"/>
  <c r="O2852" i="1" a="1"/>
  <c r="O2852" i="1" s="1"/>
  <c r="P2582" i="1" a="1"/>
  <c r="P2582" i="1" s="1"/>
  <c r="O2582" i="1" a="1"/>
  <c r="O2582" i="1" s="1"/>
  <c r="P2876" i="1" a="1"/>
  <c r="P2876" i="1" s="1"/>
  <c r="O2876" i="1" a="1"/>
  <c r="O2876" i="1" s="1"/>
  <c r="P1250" i="1" a="1"/>
  <c r="P1250" i="1" s="1"/>
  <c r="O1250" i="1" a="1"/>
  <c r="O1250" i="1" s="1"/>
  <c r="P1782" i="1" a="1"/>
  <c r="P1782" i="1" s="1"/>
  <c r="O1782" i="1" a="1"/>
  <c r="O1782" i="1" s="1"/>
  <c r="P2305" i="1" a="1"/>
  <c r="P2305" i="1" s="1"/>
  <c r="O2305" i="1" a="1"/>
  <c r="O2305" i="1" s="1"/>
  <c r="P2203" i="1" a="1"/>
  <c r="P2203" i="1" s="1"/>
  <c r="O2203" i="1" a="1"/>
  <c r="O2203" i="1" s="1"/>
  <c r="P2696" i="1" a="1"/>
  <c r="P2696" i="1" s="1"/>
  <c r="O2696" i="1" a="1"/>
  <c r="O2696" i="1" s="1"/>
  <c r="P56" i="1" a="1"/>
  <c r="P56" i="1" s="1"/>
  <c r="O56" i="1" a="1"/>
  <c r="O56" i="1" s="1"/>
  <c r="P1661" i="1" a="1"/>
  <c r="P1661" i="1" s="1"/>
  <c r="O1661" i="1" a="1"/>
  <c r="O1661" i="1" s="1"/>
  <c r="P12" i="1" a="1"/>
  <c r="P12" i="1" s="1"/>
  <c r="O12" i="1" a="1"/>
  <c r="O12" i="1" s="1"/>
  <c r="P2679" i="1" a="1"/>
  <c r="P2679" i="1" s="1"/>
  <c r="O2679" i="1" a="1"/>
  <c r="O2679" i="1" s="1"/>
  <c r="P2669" i="1" a="1"/>
  <c r="P2669" i="1" s="1"/>
  <c r="O2669" i="1" a="1"/>
  <c r="O2669" i="1" s="1"/>
  <c r="P1899" i="1" a="1"/>
  <c r="P1899" i="1" s="1"/>
  <c r="O1899" i="1" a="1"/>
  <c r="O1899" i="1" s="1"/>
  <c r="P2749" i="1" a="1"/>
  <c r="P2749" i="1" s="1"/>
  <c r="O2749" i="1" a="1"/>
  <c r="O2749" i="1" s="1"/>
  <c r="P1323" i="1" a="1"/>
  <c r="P1323" i="1" s="1"/>
  <c r="O1323" i="1" a="1"/>
  <c r="O1323" i="1" s="1"/>
  <c r="P680" i="1" a="1"/>
  <c r="P680" i="1" s="1"/>
  <c r="O680" i="1" a="1"/>
  <c r="O680" i="1" s="1"/>
  <c r="P1410" i="1" a="1"/>
  <c r="P1410" i="1" s="1"/>
  <c r="O1410" i="1" a="1"/>
  <c r="O1410" i="1" s="1"/>
  <c r="P2204" i="1" a="1"/>
  <c r="P2204" i="1" s="1"/>
  <c r="O2204" i="1" a="1"/>
  <c r="O2204" i="1" s="1"/>
  <c r="P3325" i="1" a="1"/>
  <c r="P3325" i="1" s="1"/>
  <c r="O3325" i="1" a="1"/>
  <c r="O3325" i="1" s="1"/>
  <c r="P2577" i="1" a="1"/>
  <c r="P2577" i="1" s="1"/>
  <c r="O2577" i="1" a="1"/>
  <c r="O2577" i="1" s="1"/>
  <c r="P1419" i="1" a="1"/>
  <c r="P1419" i="1" s="1"/>
  <c r="O1419" i="1" a="1"/>
  <c r="O1419" i="1" s="1"/>
  <c r="P3001" i="1" a="1"/>
  <c r="P3001" i="1" s="1"/>
  <c r="O3001" i="1" a="1"/>
  <c r="O3001" i="1" s="1"/>
  <c r="P2155" i="1" a="1"/>
  <c r="P2155" i="1" s="1"/>
  <c r="O2155" i="1" a="1"/>
  <c r="O2155" i="1" s="1"/>
  <c r="P2303" i="1" a="1"/>
  <c r="P2303" i="1" s="1"/>
  <c r="O2303" i="1" a="1"/>
  <c r="O2303" i="1" s="1"/>
  <c r="P908" i="1" a="1"/>
  <c r="P908" i="1" s="1"/>
  <c r="O908" i="1" a="1"/>
  <c r="O908" i="1" s="1"/>
  <c r="P1219" i="1" a="1"/>
  <c r="P1219" i="1" s="1"/>
  <c r="O1219" i="1" a="1"/>
  <c r="O1219" i="1" s="1"/>
  <c r="P1235" i="1" a="1"/>
  <c r="P1235" i="1" s="1"/>
  <c r="O1235" i="1" a="1"/>
  <c r="O1235" i="1" s="1"/>
  <c r="P1211" i="1" a="1"/>
  <c r="P1211" i="1" s="1"/>
  <c r="O1211" i="1" a="1"/>
  <c r="O1211" i="1" s="1"/>
  <c r="P2946" i="1" a="1"/>
  <c r="P2946" i="1" s="1"/>
  <c r="O2946" i="1" a="1"/>
  <c r="O2946" i="1" s="1"/>
  <c r="P966" i="1" a="1"/>
  <c r="P966" i="1" s="1"/>
  <c r="O966" i="1" a="1"/>
  <c r="O966" i="1" s="1"/>
  <c r="P995" i="1" a="1"/>
  <c r="P995" i="1" s="1"/>
  <c r="O995" i="1" a="1"/>
  <c r="O995" i="1" s="1"/>
  <c r="P997" i="1" a="1"/>
  <c r="P997" i="1" s="1"/>
  <c r="O997" i="1" a="1"/>
  <c r="O997" i="1" s="1"/>
  <c r="P1412" i="1" a="1"/>
  <c r="P1412" i="1" s="1"/>
  <c r="O1412" i="1" a="1"/>
  <c r="O1412" i="1" s="1"/>
  <c r="P3105" i="1" a="1"/>
  <c r="P3105" i="1" s="1"/>
  <c r="O3105" i="1" a="1"/>
  <c r="O3105" i="1" s="1"/>
  <c r="P2141" i="1" a="1"/>
  <c r="P2141" i="1" s="1"/>
  <c r="O2141" i="1" a="1"/>
  <c r="O2141" i="1" s="1"/>
  <c r="P2430" i="1" a="1"/>
  <c r="P2430" i="1" s="1"/>
  <c r="O2430" i="1" a="1"/>
  <c r="O2430" i="1" s="1"/>
  <c r="P3137" i="1" a="1"/>
  <c r="P3137" i="1" s="1"/>
  <c r="O3137" i="1" a="1"/>
  <c r="O3137" i="1" s="1"/>
  <c r="P2516" i="1" a="1"/>
  <c r="P2516" i="1" s="1"/>
  <c r="O2516" i="1" a="1"/>
  <c r="O2516" i="1" s="1"/>
  <c r="P2517" i="1" a="1"/>
  <c r="P2517" i="1" s="1"/>
  <c r="O2517" i="1" a="1"/>
  <c r="O2517" i="1" s="1"/>
  <c r="P2513" i="1" a="1"/>
  <c r="P2513" i="1" s="1"/>
  <c r="O2513" i="1" a="1"/>
  <c r="O2513" i="1" s="1"/>
  <c r="P2469" i="1" a="1"/>
  <c r="P2469" i="1" s="1"/>
  <c r="O2469" i="1" a="1"/>
  <c r="O2469" i="1" s="1"/>
  <c r="P2121" i="1" a="1"/>
  <c r="P2121" i="1" s="1"/>
  <c r="O2121" i="1" a="1"/>
  <c r="O2121" i="1" s="1"/>
  <c r="P2405" i="1" a="1"/>
  <c r="P2405" i="1" s="1"/>
  <c r="O2405" i="1" a="1"/>
  <c r="O2405" i="1" s="1"/>
  <c r="P2538" i="1" a="1"/>
  <c r="P2538" i="1" s="1"/>
  <c r="O2538" i="1" a="1"/>
  <c r="O2538" i="1" s="1"/>
  <c r="P2467" i="1" a="1"/>
  <c r="P2467" i="1" s="1"/>
  <c r="O2467" i="1" a="1"/>
  <c r="O2467" i="1" s="1"/>
  <c r="P2540" i="1" a="1"/>
  <c r="P2540" i="1" s="1"/>
  <c r="O2540" i="1" a="1"/>
  <c r="O2540" i="1" s="1"/>
  <c r="P2506" i="1" a="1"/>
  <c r="P2506" i="1" s="1"/>
  <c r="O2506" i="1" a="1"/>
  <c r="O2506" i="1" s="1"/>
  <c r="P2457" i="1" a="1"/>
  <c r="P2457" i="1" s="1"/>
  <c r="O2457" i="1" a="1"/>
  <c r="O2457" i="1" s="1"/>
  <c r="P2505" i="1" a="1"/>
  <c r="P2505" i="1" s="1"/>
  <c r="O2505" i="1" a="1"/>
  <c r="O2505" i="1" s="1"/>
  <c r="P3709" i="1" a="1"/>
  <c r="P3709" i="1" s="1"/>
  <c r="O3709" i="1" a="1"/>
  <c r="O3709" i="1" s="1"/>
  <c r="P2356" i="1" a="1"/>
  <c r="P2356" i="1" s="1"/>
  <c r="O2356" i="1" a="1"/>
  <c r="O2356" i="1" s="1"/>
  <c r="P2363" i="1" a="1"/>
  <c r="P2363" i="1" s="1"/>
  <c r="O2363" i="1" a="1"/>
  <c r="O2363" i="1" s="1"/>
  <c r="P2358" i="1" a="1"/>
  <c r="P2358" i="1" s="1"/>
  <c r="O2358" i="1" a="1"/>
  <c r="O2358" i="1" s="1"/>
  <c r="P2367" i="1" a="1"/>
  <c r="P2367" i="1" s="1"/>
  <c r="O2367" i="1" a="1"/>
  <c r="O2367" i="1" s="1"/>
  <c r="P2350" i="1" a="1"/>
  <c r="P2350" i="1" s="1"/>
  <c r="O2350" i="1" a="1"/>
  <c r="O2350" i="1" s="1"/>
  <c r="P3151" i="1" a="1"/>
  <c r="P3151" i="1" s="1"/>
  <c r="O3151" i="1" a="1"/>
  <c r="O3151" i="1" s="1"/>
  <c r="P3123" i="1" a="1"/>
  <c r="P3123" i="1" s="1"/>
  <c r="O3123" i="1" a="1"/>
  <c r="O3123" i="1" s="1"/>
  <c r="P3140" i="1" a="1"/>
  <c r="P3140" i="1" s="1"/>
  <c r="O3140" i="1" a="1"/>
  <c r="O3140" i="1" s="1"/>
  <c r="P2186" i="1" a="1"/>
  <c r="P2186" i="1" s="1"/>
  <c r="O2186" i="1" a="1"/>
  <c r="O2186" i="1" s="1"/>
  <c r="P3060" i="1" a="1"/>
  <c r="P3060" i="1" s="1"/>
  <c r="O3060" i="1" a="1"/>
  <c r="O3060" i="1" s="1"/>
  <c r="P3193" i="1" a="1"/>
  <c r="P3193" i="1" s="1"/>
  <c r="O3193" i="1" a="1"/>
  <c r="O3193" i="1" s="1"/>
  <c r="P3059" i="1" a="1"/>
  <c r="P3059" i="1" s="1"/>
  <c r="O3059" i="1" a="1"/>
  <c r="O3059" i="1" s="1"/>
  <c r="P3051" i="1" a="1"/>
  <c r="P3051" i="1" s="1"/>
  <c r="O3051" i="1" a="1"/>
  <c r="O3051" i="1" s="1"/>
  <c r="P3050" i="1" a="1"/>
  <c r="P3050" i="1" s="1"/>
  <c r="O3050" i="1" a="1"/>
  <c r="O3050" i="1" s="1"/>
  <c r="P346" i="1" a="1"/>
  <c r="P346" i="1" s="1"/>
  <c r="O346" i="1" a="1"/>
  <c r="O346" i="1" s="1"/>
  <c r="P2533" i="1" a="1"/>
  <c r="P2533" i="1" s="1"/>
  <c r="O2533" i="1" a="1"/>
  <c r="O2533" i="1" s="1"/>
  <c r="P41" i="1" a="1"/>
  <c r="P41" i="1" s="1"/>
  <c r="O41" i="1" a="1"/>
  <c r="O41" i="1" s="1"/>
  <c r="P1360" i="1" a="1"/>
  <c r="P1360" i="1" s="1"/>
  <c r="O1360" i="1" a="1"/>
  <c r="O1360" i="1" s="1"/>
  <c r="P3206" i="1" a="1"/>
  <c r="P3206" i="1" s="1"/>
  <c r="O3206" i="1" a="1"/>
  <c r="O3206" i="1" s="1"/>
  <c r="P1640" i="1" a="1"/>
  <c r="P1640" i="1" s="1"/>
  <c r="O1640" i="1" a="1"/>
  <c r="O1640" i="1" s="1"/>
  <c r="P3383" i="1" a="1"/>
  <c r="P3383" i="1" s="1"/>
  <c r="O3383" i="1" a="1"/>
  <c r="O3383" i="1" s="1"/>
  <c r="P26" i="1" a="1"/>
  <c r="P26" i="1" s="1"/>
  <c r="O26" i="1" a="1"/>
  <c r="O26" i="1" s="1"/>
  <c r="P1400" i="1" a="1"/>
  <c r="P1400" i="1" s="1"/>
  <c r="O1400" i="1" a="1"/>
  <c r="O1400" i="1" s="1"/>
  <c r="P3199" i="1" a="1"/>
  <c r="P3199" i="1" s="1"/>
  <c r="O3199" i="1" a="1"/>
  <c r="O3199" i="1" s="1"/>
  <c r="P29" i="1" a="1"/>
  <c r="P29" i="1" s="1"/>
  <c r="O29" i="1" a="1"/>
  <c r="O29" i="1" s="1"/>
  <c r="P3189" i="1" a="1"/>
  <c r="P3189" i="1" s="1"/>
  <c r="O3189" i="1" a="1"/>
  <c r="O3189" i="1" s="1"/>
  <c r="P1651" i="1" a="1"/>
  <c r="P1651" i="1" s="1"/>
  <c r="O1651" i="1" a="1"/>
  <c r="O1651" i="1" s="1"/>
  <c r="P3382" i="1" a="1"/>
  <c r="P3382" i="1" s="1"/>
  <c r="O3382" i="1" a="1"/>
  <c r="O3382" i="1" s="1"/>
  <c r="P3257" i="1" a="1"/>
  <c r="P3257" i="1" s="1"/>
  <c r="O3257" i="1" a="1"/>
  <c r="O3257" i="1" s="1"/>
  <c r="P2984" i="1" a="1"/>
  <c r="P2984" i="1" s="1"/>
  <c r="O2984" i="1" a="1"/>
  <c r="O2984" i="1" s="1"/>
  <c r="P2017" i="1" a="1"/>
  <c r="P2017" i="1" s="1"/>
  <c r="O2017" i="1" a="1"/>
  <c r="O2017" i="1" s="1"/>
  <c r="P1994" i="1" a="1"/>
  <c r="P1994" i="1" s="1"/>
  <c r="O1994" i="1" a="1"/>
  <c r="O1994" i="1" s="1"/>
  <c r="P3818" i="1" a="1"/>
  <c r="P3818" i="1" s="1"/>
  <c r="O3818" i="1" a="1"/>
  <c r="O3818" i="1" s="1"/>
  <c r="P2183" i="1" a="1"/>
  <c r="P2183" i="1" s="1"/>
  <c r="O2183" i="1" a="1"/>
  <c r="O2183" i="1" s="1"/>
  <c r="P1677" i="1" a="1"/>
  <c r="P1677" i="1" s="1"/>
  <c r="O1677" i="1" a="1"/>
  <c r="O1677" i="1" s="1"/>
  <c r="P3546" i="1" a="1"/>
  <c r="P3546" i="1" s="1"/>
  <c r="O3546" i="1" a="1"/>
  <c r="O3546" i="1" s="1"/>
  <c r="P3697" i="1" a="1"/>
  <c r="P3697" i="1" s="1"/>
  <c r="O3697" i="1" a="1"/>
  <c r="O3697" i="1" s="1"/>
  <c r="P345" i="1" a="1"/>
  <c r="P345" i="1" s="1"/>
  <c r="O345" i="1" a="1"/>
  <c r="O345" i="1" s="1"/>
  <c r="P3553" i="1" a="1"/>
  <c r="P3553" i="1" s="1"/>
  <c r="O3553" i="1" a="1"/>
  <c r="O3553" i="1" s="1"/>
  <c r="P2835" i="1" a="1"/>
  <c r="P2835" i="1" s="1"/>
  <c r="O2835" i="1" a="1"/>
  <c r="O2835" i="1" s="1"/>
  <c r="P2188" i="1" a="1"/>
  <c r="P2188" i="1" s="1"/>
  <c r="O2188" i="1" a="1"/>
  <c r="O2188" i="1" s="1"/>
  <c r="P3248" i="1" a="1"/>
  <c r="P3248" i="1" s="1"/>
  <c r="O3248" i="1" a="1"/>
  <c r="O3248" i="1" s="1"/>
  <c r="P2526" i="1" a="1"/>
  <c r="P2526" i="1" s="1"/>
  <c r="O2526" i="1" a="1"/>
  <c r="O2526" i="1" s="1"/>
  <c r="P3761" i="1" a="1"/>
  <c r="P3761" i="1" s="1"/>
  <c r="O3761" i="1" a="1"/>
  <c r="O3761" i="1" s="1"/>
  <c r="P3772" i="1" a="1"/>
  <c r="P3772" i="1" s="1"/>
  <c r="O3772" i="1" a="1"/>
  <c r="O3772" i="1" s="1"/>
  <c r="P3724" i="1" a="1"/>
  <c r="P3724" i="1" s="1"/>
  <c r="O3724" i="1" a="1"/>
  <c r="O3724" i="1" s="1"/>
  <c r="P3188" i="1" a="1"/>
  <c r="P3188" i="1" s="1"/>
  <c r="O3188" i="1" a="1"/>
  <c r="O3188" i="1" s="1"/>
  <c r="P3820" i="1" a="1"/>
  <c r="P3820" i="1" s="1"/>
  <c r="O3820" i="1" a="1"/>
  <c r="O3820" i="1" s="1"/>
  <c r="P3247" i="1" a="1"/>
  <c r="P3247" i="1" s="1"/>
  <c r="O3247" i="1" a="1"/>
  <c r="O3247" i="1" s="1"/>
  <c r="P1179" i="1" a="1"/>
  <c r="P1179" i="1" s="1"/>
  <c r="O1179" i="1" a="1"/>
  <c r="O1179" i="1" s="1"/>
  <c r="P3464" i="1" a="1"/>
  <c r="P3464" i="1" s="1"/>
  <c r="O3464" i="1" a="1"/>
  <c r="O3464" i="1" s="1"/>
  <c r="P3457" i="1" a="1"/>
  <c r="P3457" i="1" s="1"/>
  <c r="O3457" i="1" a="1"/>
  <c r="O3457" i="1" s="1"/>
  <c r="P3487" i="1" a="1"/>
  <c r="P3487" i="1" s="1"/>
  <c r="O3487" i="1" a="1"/>
  <c r="O3487" i="1" s="1"/>
  <c r="P3484" i="1" a="1"/>
  <c r="P3484" i="1" s="1"/>
  <c r="O3484" i="1" a="1"/>
  <c r="O3484" i="1" s="1"/>
  <c r="P3503" i="1" a="1"/>
  <c r="P3503" i="1" s="1"/>
  <c r="O3503" i="1" a="1"/>
  <c r="O3503" i="1" s="1"/>
  <c r="P3501" i="1" a="1"/>
  <c r="P3501" i="1" s="1"/>
  <c r="O3501" i="1" a="1"/>
  <c r="O3501" i="1" s="1"/>
  <c r="P3500" i="1" a="1"/>
  <c r="P3500" i="1" s="1"/>
  <c r="O3500" i="1" a="1"/>
  <c r="O3500" i="1" s="1"/>
  <c r="P3552" i="1" a="1"/>
  <c r="P3552" i="1" s="1"/>
  <c r="O3552" i="1" a="1"/>
  <c r="O3552" i="1" s="1"/>
  <c r="P3548" i="1" a="1"/>
  <c r="P3548" i="1" s="1"/>
  <c r="O3548" i="1" a="1"/>
  <c r="O3548" i="1" s="1"/>
  <c r="P2539" i="1" a="1"/>
  <c r="P2539" i="1" s="1"/>
  <c r="O2539" i="1" a="1"/>
  <c r="O2539" i="1" s="1"/>
  <c r="P2047" i="1" a="1"/>
  <c r="P2047" i="1" s="1"/>
  <c r="O2047" i="1" a="1"/>
  <c r="O2047" i="1" s="1"/>
  <c r="P2379" i="1" a="1"/>
  <c r="P2379" i="1" s="1"/>
  <c r="O2379" i="1" a="1"/>
  <c r="O2379" i="1" s="1"/>
  <c r="P2146" i="1" a="1"/>
  <c r="P2146" i="1" s="1"/>
  <c r="O2146" i="1" a="1"/>
  <c r="O2146" i="1" s="1"/>
  <c r="P2839" i="1" a="1"/>
  <c r="P2839" i="1" s="1"/>
  <c r="O2839" i="1" a="1"/>
  <c r="O2839" i="1" s="1"/>
  <c r="P3721" i="1" a="1"/>
  <c r="P3721" i="1" s="1"/>
  <c r="O3721" i="1" a="1"/>
  <c r="O3721" i="1" s="1"/>
  <c r="P1723" i="1" a="1"/>
  <c r="P1723" i="1" s="1"/>
  <c r="O1723" i="1" a="1"/>
  <c r="O1723" i="1" s="1"/>
  <c r="P1843" i="1" a="1"/>
  <c r="P1843" i="1" s="1"/>
  <c r="O1843" i="1" a="1"/>
  <c r="O1843" i="1" s="1"/>
  <c r="P1785" i="1" a="1"/>
  <c r="P1785" i="1" s="1"/>
  <c r="O1785" i="1" a="1"/>
  <c r="O1785" i="1" s="1"/>
  <c r="P1580" i="1" a="1"/>
  <c r="P1580" i="1" s="1"/>
  <c r="O1580" i="1" a="1"/>
  <c r="O1580" i="1" s="1"/>
  <c r="P2658" i="1" a="1"/>
  <c r="P2658" i="1" s="1"/>
  <c r="O2658" i="1" a="1"/>
  <c r="O2658" i="1" s="1"/>
  <c r="P809" i="1" a="1"/>
  <c r="P809" i="1" s="1"/>
  <c r="O809" i="1" a="1"/>
  <c r="O809" i="1" s="1"/>
  <c r="P3727" i="1" a="1"/>
  <c r="P3727" i="1" s="1"/>
  <c r="O3727" i="1" a="1"/>
  <c r="O3727" i="1" s="1"/>
  <c r="P3731" i="1" a="1"/>
  <c r="P3731" i="1" s="1"/>
  <c r="O3731" i="1" a="1"/>
  <c r="O3731" i="1" s="1"/>
  <c r="P3066" i="1" a="1"/>
  <c r="P3066" i="1" s="1"/>
  <c r="O3066" i="1" a="1"/>
  <c r="O3066" i="1" s="1"/>
  <c r="P3785" i="1" a="1"/>
  <c r="P3785" i="1" s="1"/>
  <c r="O3785" i="1" a="1"/>
  <c r="O3785" i="1" s="1"/>
  <c r="P2235" i="1" a="1"/>
  <c r="P2235" i="1" s="1"/>
  <c r="O2235" i="1" a="1"/>
  <c r="O2235" i="1" s="1"/>
  <c r="P3634" i="1" a="1"/>
  <c r="P3634" i="1" s="1"/>
  <c r="O3634" i="1" a="1"/>
  <c r="O3634" i="1" s="1"/>
  <c r="P2463" i="1" a="1"/>
  <c r="P2463" i="1" s="1"/>
  <c r="O2463" i="1" a="1"/>
  <c r="O2463" i="1" s="1"/>
  <c r="P1563" i="1" a="1"/>
  <c r="P1563" i="1" s="1"/>
  <c r="O1563" i="1" a="1"/>
  <c r="O1563" i="1" s="1"/>
  <c r="P3600" i="1" a="1"/>
  <c r="P3600" i="1" s="1"/>
  <c r="O3600" i="1" a="1"/>
  <c r="O3600" i="1" s="1"/>
  <c r="P3337" i="1" a="1"/>
  <c r="P3337" i="1" s="1"/>
  <c r="O3337" i="1" a="1"/>
  <c r="O3337" i="1" s="1"/>
  <c r="P3423" i="1" a="1"/>
  <c r="P3423" i="1" s="1"/>
  <c r="O3423" i="1" a="1"/>
  <c r="O3423" i="1" s="1"/>
  <c r="P1397" i="1" a="1"/>
  <c r="P1397" i="1" s="1"/>
  <c r="O1397" i="1" a="1"/>
  <c r="O1397" i="1" s="1"/>
  <c r="P1847" i="1" a="1"/>
  <c r="P1847" i="1" s="1"/>
  <c r="O1847" i="1" a="1"/>
  <c r="O1847" i="1" s="1"/>
  <c r="P2070" i="1" a="1"/>
  <c r="P2070" i="1" s="1"/>
  <c r="O2070" i="1" a="1"/>
  <c r="O2070" i="1" s="1"/>
  <c r="P2838" i="1" a="1"/>
  <c r="P2838" i="1" s="1"/>
  <c r="O2838" i="1" a="1"/>
  <c r="O2838" i="1" s="1"/>
  <c r="P2412" i="1" a="1"/>
  <c r="P2412" i="1" s="1"/>
  <c r="O2412" i="1" a="1"/>
  <c r="O2412" i="1" s="1"/>
  <c r="P2212" i="1" a="1"/>
  <c r="P2212" i="1" s="1"/>
  <c r="O2212" i="1" a="1"/>
  <c r="O2212" i="1" s="1"/>
  <c r="P2344" i="1" a="1"/>
  <c r="P2344" i="1" s="1"/>
  <c r="O2344" i="1" a="1"/>
  <c r="O2344" i="1" s="1"/>
  <c r="P2201" i="1" a="1"/>
  <c r="P2201" i="1" s="1"/>
  <c r="O2201" i="1" a="1"/>
  <c r="O2201" i="1" s="1"/>
  <c r="P341" i="1" a="1"/>
  <c r="P341" i="1" s="1"/>
  <c r="O341" i="1" a="1"/>
  <c r="O341" i="1" s="1"/>
  <c r="P863" i="1" a="1"/>
  <c r="P863" i="1" s="1"/>
  <c r="O863" i="1" a="1"/>
  <c r="O863" i="1" s="1"/>
  <c r="P1634" i="1" a="1"/>
  <c r="P1634" i="1" s="1"/>
  <c r="O1634" i="1" a="1"/>
  <c r="O1634" i="1" s="1"/>
  <c r="P1844" i="1" a="1"/>
  <c r="P1844" i="1" s="1"/>
  <c r="O1844" i="1" a="1"/>
  <c r="O1844" i="1" s="1"/>
  <c r="P254" i="1" a="1"/>
  <c r="P254" i="1" s="1"/>
  <c r="O254" i="1" a="1"/>
  <c r="O254" i="1" s="1"/>
  <c r="P1193" i="1" a="1"/>
  <c r="P1193" i="1" s="1"/>
  <c r="O1193" i="1" a="1"/>
  <c r="O1193" i="1" s="1"/>
  <c r="P3586" i="1" a="1"/>
  <c r="P3586" i="1" s="1"/>
  <c r="O3586" i="1" a="1"/>
  <c r="O3586" i="1" s="1"/>
  <c r="P1206" i="1" a="1"/>
  <c r="P1206" i="1" s="1"/>
  <c r="O1206" i="1" a="1"/>
  <c r="O1206" i="1" s="1"/>
  <c r="P2428" i="1" a="1"/>
  <c r="P2428" i="1" s="1"/>
  <c r="O2428" i="1" a="1"/>
  <c r="O2428" i="1" s="1"/>
  <c r="P1773" i="1" a="1"/>
  <c r="P1773" i="1" s="1"/>
  <c r="O1773" i="1" a="1"/>
  <c r="O1773" i="1" s="1"/>
  <c r="P797" i="1" a="1"/>
  <c r="P797" i="1" s="1"/>
  <c r="O797" i="1" a="1"/>
  <c r="O797" i="1" s="1"/>
  <c r="P1868" i="1" a="1"/>
  <c r="P1868" i="1" s="1"/>
  <c r="O1868" i="1" a="1"/>
  <c r="O1868" i="1" s="1"/>
  <c r="P132" i="1" a="1"/>
  <c r="P132" i="1" s="1"/>
  <c r="O132" i="1" a="1"/>
  <c r="O132" i="1" s="1"/>
  <c r="P3309" i="1" a="1"/>
  <c r="P3309" i="1" s="1"/>
  <c r="O3309" i="1" a="1"/>
  <c r="O3309" i="1" s="1"/>
  <c r="P2345" i="1" a="1"/>
  <c r="P2345" i="1" s="1"/>
  <c r="O2345" i="1" a="1"/>
  <c r="O2345" i="1" s="1"/>
  <c r="P706" i="1" a="1"/>
  <c r="P706" i="1" s="1"/>
  <c r="O706" i="1" a="1"/>
  <c r="O706" i="1" s="1"/>
  <c r="P722" i="1" a="1"/>
  <c r="P722" i="1" s="1"/>
  <c r="O722" i="1" a="1"/>
  <c r="O722" i="1" s="1"/>
  <c r="P2814" i="1" a="1"/>
  <c r="P2814" i="1" s="1"/>
  <c r="O2814" i="1" a="1"/>
  <c r="O2814" i="1" s="1"/>
  <c r="P1996" i="1" a="1"/>
  <c r="P1996" i="1" s="1"/>
  <c r="O1996" i="1" a="1"/>
  <c r="O1996" i="1" s="1"/>
  <c r="P1703" i="1" a="1"/>
  <c r="P1703" i="1" s="1"/>
  <c r="O1703" i="1" a="1"/>
  <c r="O1703" i="1" s="1"/>
  <c r="P2716" i="1" a="1"/>
  <c r="P2716" i="1" s="1"/>
  <c r="O2716" i="1" a="1"/>
  <c r="O2716" i="1" s="1"/>
  <c r="P711" i="1" a="1"/>
  <c r="P711" i="1" s="1"/>
  <c r="O711" i="1" a="1"/>
  <c r="O711" i="1" s="1"/>
  <c r="P2283" i="1" a="1"/>
  <c r="P2283" i="1" s="1"/>
  <c r="O2283" i="1" a="1"/>
  <c r="O2283" i="1" s="1"/>
  <c r="P678" i="1" a="1"/>
  <c r="P678" i="1" s="1"/>
  <c r="O678" i="1" a="1"/>
  <c r="O678" i="1" s="1"/>
  <c r="P1860" i="1" a="1"/>
  <c r="P1860" i="1" s="1"/>
  <c r="O1860" i="1" a="1"/>
  <c r="O1860" i="1" s="1"/>
  <c r="P207" i="1" a="1"/>
  <c r="P207" i="1" s="1"/>
  <c r="O207" i="1" a="1"/>
  <c r="O207" i="1" s="1"/>
  <c r="P1506" i="1" a="1"/>
  <c r="P1506" i="1" s="1"/>
  <c r="O1506" i="1" a="1"/>
  <c r="O1506" i="1" s="1"/>
  <c r="P1172" i="1" a="1"/>
  <c r="P1172" i="1" s="1"/>
  <c r="O1172" i="1" a="1"/>
  <c r="O1172" i="1" s="1"/>
  <c r="P1048" i="1" a="1"/>
  <c r="P1048" i="1" s="1"/>
  <c r="O1048" i="1" a="1"/>
  <c r="O1048" i="1" s="1"/>
  <c r="P1519" i="1" a="1"/>
  <c r="P1519" i="1" s="1"/>
  <c r="O1519" i="1" a="1"/>
  <c r="O1519" i="1" s="1"/>
  <c r="P1171" i="1" a="1"/>
  <c r="P1171" i="1" s="1"/>
  <c r="O1171" i="1" a="1"/>
  <c r="O1171" i="1" s="1"/>
  <c r="P2553" i="1" a="1"/>
  <c r="P2553" i="1" s="1"/>
  <c r="O2553" i="1" a="1"/>
  <c r="O2553" i="1" s="1"/>
  <c r="P2857" i="1" a="1"/>
  <c r="P2857" i="1" s="1"/>
  <c r="O2857" i="1" a="1"/>
  <c r="O2857" i="1" s="1"/>
  <c r="P2831" i="1" a="1"/>
  <c r="P2831" i="1" s="1"/>
  <c r="O2831" i="1" a="1"/>
  <c r="O2831" i="1" s="1"/>
  <c r="P3736" i="1" a="1"/>
  <c r="P3736" i="1" s="1"/>
  <c r="O3736" i="1" a="1"/>
  <c r="O3736" i="1" s="1"/>
  <c r="P2487" i="1" a="1"/>
  <c r="P2487" i="1" s="1"/>
  <c r="O2487" i="1" a="1"/>
  <c r="O2487" i="1" s="1"/>
  <c r="P3723" i="1" a="1"/>
  <c r="P3723" i="1" s="1"/>
  <c r="O3723" i="1" a="1"/>
  <c r="O3723" i="1" s="1"/>
  <c r="P3725" i="1" a="1"/>
  <c r="P3725" i="1" s="1"/>
  <c r="O3725" i="1" a="1"/>
  <c r="O3725" i="1" s="1"/>
  <c r="P3764" i="1" a="1"/>
  <c r="P3764" i="1" s="1"/>
  <c r="O3764" i="1" a="1"/>
  <c r="O3764" i="1" s="1"/>
  <c r="P790" i="1" a="1"/>
  <c r="P790" i="1" s="1"/>
  <c r="O790" i="1" a="1"/>
  <c r="O790" i="1" s="1"/>
  <c r="P738" i="1" a="1"/>
  <c r="P738" i="1" s="1"/>
  <c r="O738" i="1" a="1"/>
  <c r="O738" i="1" s="1"/>
  <c r="P3730" i="1" a="1"/>
  <c r="P3730" i="1" s="1"/>
  <c r="O3730" i="1" a="1"/>
  <c r="O3730" i="1" s="1"/>
  <c r="P2053" i="1" a="1"/>
  <c r="P2053" i="1" s="1"/>
  <c r="O2053" i="1" a="1"/>
  <c r="O2053" i="1" s="1"/>
  <c r="P2213" i="1" a="1"/>
  <c r="P2213" i="1" s="1"/>
  <c r="O2213" i="1" a="1"/>
  <c r="O2213" i="1" s="1"/>
  <c r="P2165" i="1" a="1"/>
  <c r="P2165" i="1" s="1"/>
  <c r="O2165" i="1" a="1"/>
  <c r="O2165" i="1" s="1"/>
  <c r="P1136" i="1" a="1"/>
  <c r="P1136" i="1" s="1"/>
  <c r="O1136" i="1" a="1"/>
  <c r="O1136" i="1" s="1"/>
  <c r="P3759" i="1" a="1"/>
  <c r="P3759" i="1" s="1"/>
  <c r="O3759" i="1" a="1"/>
  <c r="O3759" i="1" s="1"/>
  <c r="P3774" i="1" a="1"/>
  <c r="P3774" i="1" s="1"/>
  <c r="O3774" i="1" a="1"/>
  <c r="O3774" i="1" s="1"/>
  <c r="P3815" i="1" a="1"/>
  <c r="P3815" i="1" s="1"/>
  <c r="O3815" i="1" a="1"/>
  <c r="O3815" i="1" s="1"/>
  <c r="P807" i="1" a="1"/>
  <c r="P807" i="1" s="1"/>
  <c r="O807" i="1" a="1"/>
  <c r="O807" i="1" s="1"/>
  <c r="P813" i="1" a="1"/>
  <c r="P813" i="1" s="1"/>
  <c r="O813" i="1" a="1"/>
  <c r="O813" i="1" s="1"/>
  <c r="P3269" i="1" a="1"/>
  <c r="P3269" i="1" s="1"/>
  <c r="O3269" i="1" a="1"/>
  <c r="O3269" i="1" s="1"/>
  <c r="P3270" i="1" a="1"/>
  <c r="P3270" i="1" s="1"/>
  <c r="O3270" i="1" a="1"/>
  <c r="O3270" i="1" s="1"/>
  <c r="P3732" i="1" a="1"/>
  <c r="P3732" i="1" s="1"/>
  <c r="O3732" i="1" a="1"/>
  <c r="O3732" i="1" s="1"/>
  <c r="P3288" i="1" a="1"/>
  <c r="P3288" i="1" s="1"/>
  <c r="O3288" i="1" a="1"/>
  <c r="O3288" i="1" s="1"/>
  <c r="P3255" i="1" a="1"/>
  <c r="P3255" i="1" s="1"/>
  <c r="O3255" i="1" a="1"/>
  <c r="O3255" i="1" s="1"/>
  <c r="P3750" i="1" a="1"/>
  <c r="P3750" i="1" s="1"/>
  <c r="O3750" i="1" a="1"/>
  <c r="O3750" i="1" s="1"/>
  <c r="P796" i="1" a="1"/>
  <c r="P796" i="1" s="1"/>
  <c r="O796" i="1" a="1"/>
  <c r="O796" i="1" s="1"/>
  <c r="P3445" i="1" a="1"/>
  <c r="P3445" i="1" s="1"/>
  <c r="O3445" i="1" a="1"/>
  <c r="O3445" i="1" s="1"/>
  <c r="P2479" i="1" a="1"/>
  <c r="P2479" i="1" s="1"/>
  <c r="O2479" i="1" a="1"/>
  <c r="O2479" i="1" s="1"/>
  <c r="P2426" i="1" a="1"/>
  <c r="P2426" i="1" s="1"/>
  <c r="O2426" i="1" a="1"/>
  <c r="O2426" i="1" s="1"/>
  <c r="P2385" i="1" a="1"/>
  <c r="P2385" i="1" s="1"/>
  <c r="O2385" i="1" a="1"/>
  <c r="O2385" i="1" s="1"/>
  <c r="P2387" i="1" a="1"/>
  <c r="P2387" i="1" s="1"/>
  <c r="O2387" i="1" a="1"/>
  <c r="O2387" i="1" s="1"/>
  <c r="P2470" i="1" a="1"/>
  <c r="P2470" i="1" s="1"/>
  <c r="O2470" i="1" a="1"/>
  <c r="O2470" i="1" s="1"/>
  <c r="P1760" i="1" a="1"/>
  <c r="P1760" i="1" s="1"/>
  <c r="O1760" i="1" a="1"/>
  <c r="O1760" i="1" s="1"/>
  <c r="P2190" i="1" a="1"/>
  <c r="P2190" i="1" s="1"/>
  <c r="O2190" i="1" a="1"/>
  <c r="O2190" i="1" s="1"/>
  <c r="P2355" i="1" a="1"/>
  <c r="P2355" i="1" s="1"/>
  <c r="O2355" i="1" a="1"/>
  <c r="O2355" i="1" s="1"/>
  <c r="P888" i="1" a="1"/>
  <c r="P888" i="1" s="1"/>
  <c r="O888" i="1" a="1"/>
  <c r="O888" i="1" s="1"/>
  <c r="P3756" i="1" a="1"/>
  <c r="P3756" i="1" s="1"/>
  <c r="O3756" i="1" a="1"/>
  <c r="O3756" i="1" s="1"/>
  <c r="P3396" i="1" a="1"/>
  <c r="P3396" i="1" s="1"/>
  <c r="O3396" i="1" a="1"/>
  <c r="O3396" i="1" s="1"/>
  <c r="P1761" i="1" a="1"/>
  <c r="P1761" i="1" s="1"/>
  <c r="O1761" i="1" a="1"/>
  <c r="O1761" i="1" s="1"/>
  <c r="P2685" i="1" a="1"/>
  <c r="P2685" i="1" s="1"/>
  <c r="O2685" i="1" a="1"/>
  <c r="O2685" i="1" s="1"/>
  <c r="P2362" i="1" a="1"/>
  <c r="P2362" i="1" s="1"/>
  <c r="O2362" i="1" a="1"/>
  <c r="O2362" i="1" s="1"/>
  <c r="P716" i="1" a="1"/>
  <c r="P716" i="1" s="1"/>
  <c r="O716" i="1" a="1"/>
  <c r="O716" i="1" s="1"/>
  <c r="P3778" i="1" a="1"/>
  <c r="P3778" i="1" s="1"/>
  <c r="O3778" i="1" a="1"/>
  <c r="O3778" i="1" s="1"/>
  <c r="P3763" i="1" a="1"/>
  <c r="P3763" i="1" s="1"/>
  <c r="O3763" i="1" a="1"/>
  <c r="O3763" i="1" s="1"/>
  <c r="P2810" i="1" a="1"/>
  <c r="P2810" i="1" s="1"/>
  <c r="O2810" i="1" a="1"/>
  <c r="O2810" i="1" s="1"/>
  <c r="P2339" i="1" a="1"/>
  <c r="P2339" i="1" s="1"/>
  <c r="O2339" i="1" a="1"/>
  <c r="O2339" i="1" s="1"/>
  <c r="P3252" i="1" a="1"/>
  <c r="P3252" i="1" s="1"/>
  <c r="O3252" i="1" a="1"/>
  <c r="O3252" i="1" s="1"/>
  <c r="P2351" i="1" a="1"/>
  <c r="P2351" i="1" s="1"/>
  <c r="O2351" i="1" a="1"/>
  <c r="O2351" i="1" s="1"/>
  <c r="P3432" i="1" a="1"/>
  <c r="P3432" i="1" s="1"/>
  <c r="O3432" i="1" a="1"/>
  <c r="O3432" i="1" s="1"/>
  <c r="P3197" i="1" a="1"/>
  <c r="P3197" i="1" s="1"/>
  <c r="O3197" i="1" a="1"/>
  <c r="O3197" i="1" s="1"/>
  <c r="P271" i="1" a="1"/>
  <c r="P271" i="1" s="1"/>
  <c r="O271" i="1" a="1"/>
  <c r="O271" i="1" s="1"/>
  <c r="P2827" i="1" a="1"/>
  <c r="P2827" i="1" s="1"/>
  <c r="O2827" i="1" a="1"/>
  <c r="O2827" i="1" s="1"/>
  <c r="P1873" i="1" a="1"/>
  <c r="P1873" i="1" s="1"/>
  <c r="O1873" i="1" a="1"/>
  <c r="O1873" i="1" s="1"/>
  <c r="P33" i="1" a="1"/>
  <c r="P33" i="1" s="1"/>
  <c r="O33" i="1" a="1"/>
  <c r="O33" i="1" s="1"/>
  <c r="P737" i="1" a="1"/>
  <c r="P737" i="1" s="1"/>
  <c r="O737" i="1" a="1"/>
  <c r="O737" i="1" s="1"/>
  <c r="P2375" i="1" a="1"/>
  <c r="P2375" i="1" s="1"/>
  <c r="O2375" i="1" a="1"/>
  <c r="O2375" i="1" s="1"/>
  <c r="P1546" i="1" a="1"/>
  <c r="P1546" i="1" s="1"/>
  <c r="O1546" i="1" a="1"/>
  <c r="O1546" i="1" s="1"/>
  <c r="P2369" i="1" a="1"/>
  <c r="P2369" i="1" s="1"/>
  <c r="O2369" i="1" a="1"/>
  <c r="O2369" i="1" s="1"/>
  <c r="P3604" i="1" a="1"/>
  <c r="P3604" i="1" s="1"/>
  <c r="O3604" i="1" a="1"/>
  <c r="O3604" i="1" s="1"/>
  <c r="P3251" i="1" a="1"/>
  <c r="P3251" i="1" s="1"/>
  <c r="O3251" i="1" a="1"/>
  <c r="O3251" i="1" s="1"/>
  <c r="P2372" i="1" a="1"/>
  <c r="P2372" i="1" s="1"/>
  <c r="O2372" i="1" a="1"/>
  <c r="O2372" i="1" s="1"/>
  <c r="P3608" i="1" a="1"/>
  <c r="P3608" i="1" s="1"/>
  <c r="O3608" i="1" a="1"/>
  <c r="O3608" i="1" s="1"/>
  <c r="P3367" i="1" a="1"/>
  <c r="P3367" i="1" s="1"/>
  <c r="O3367" i="1" a="1"/>
  <c r="O3367" i="1" s="1"/>
  <c r="P3708" i="1" a="1"/>
  <c r="P3708" i="1" s="1"/>
  <c r="O3708" i="1" a="1"/>
  <c r="O3708" i="1" s="1"/>
  <c r="P3381" i="1" a="1"/>
  <c r="P3381" i="1" s="1"/>
  <c r="O3381" i="1" a="1"/>
  <c r="O3381" i="1" s="1"/>
  <c r="P3264" i="1" a="1"/>
  <c r="P3264" i="1" s="1"/>
  <c r="O3264" i="1" a="1"/>
  <c r="O3264" i="1" s="1"/>
  <c r="P1786" i="1" a="1"/>
  <c r="P1786" i="1" s="1"/>
  <c r="O1786" i="1" a="1"/>
  <c r="O1786" i="1" s="1"/>
  <c r="P1386" i="1" a="1"/>
  <c r="P1386" i="1" s="1"/>
  <c r="O1386" i="1" a="1"/>
  <c r="O1386" i="1" s="1"/>
  <c r="P2128" i="1" a="1"/>
  <c r="P2128" i="1" s="1"/>
  <c r="O2128" i="1" a="1"/>
  <c r="O2128" i="1" s="1"/>
  <c r="P2309" i="1" a="1"/>
  <c r="P2309" i="1" s="1"/>
  <c r="O2309" i="1" a="1"/>
  <c r="O2309" i="1" s="1"/>
  <c r="P2478" i="1" a="1"/>
  <c r="P2478" i="1" s="1"/>
  <c r="O2478" i="1" a="1"/>
  <c r="O2478" i="1" s="1"/>
  <c r="P2214" i="1" a="1"/>
  <c r="P2214" i="1" s="1"/>
  <c r="O2214" i="1" a="1"/>
  <c r="O2214" i="1" s="1"/>
  <c r="P2025" i="1" a="1"/>
  <c r="P2025" i="1" s="1"/>
  <c r="O2025" i="1" a="1"/>
  <c r="O2025" i="1" s="1"/>
  <c r="P2210" i="1" a="1"/>
  <c r="P2210" i="1" s="1"/>
  <c r="O2210" i="1" a="1"/>
  <c r="O2210" i="1" s="1"/>
  <c r="P3021" i="1" a="1"/>
  <c r="P3021" i="1" s="1"/>
  <c r="O3021" i="1" a="1"/>
  <c r="O3021" i="1" s="1"/>
  <c r="P3011" i="1" a="1"/>
  <c r="P3011" i="1" s="1"/>
  <c r="O3011" i="1" a="1"/>
  <c r="O3011" i="1" s="1"/>
  <c r="P2907" i="1" a="1"/>
  <c r="P2907" i="1" s="1"/>
  <c r="O2907" i="1" a="1"/>
  <c r="O2907" i="1" s="1"/>
  <c r="P2368" i="1" a="1"/>
  <c r="P2368" i="1" s="1"/>
  <c r="O2368" i="1" a="1"/>
  <c r="O2368" i="1" s="1"/>
  <c r="P3776" i="1" a="1"/>
  <c r="P3776" i="1" s="1"/>
  <c r="O3776" i="1" a="1"/>
  <c r="O3776" i="1" s="1"/>
  <c r="P720" i="1" a="1"/>
  <c r="P720" i="1" s="1"/>
  <c r="O720" i="1" a="1"/>
  <c r="O720" i="1" s="1"/>
  <c r="P2184" i="1" a="1"/>
  <c r="P2184" i="1" s="1"/>
  <c r="O2184" i="1" a="1"/>
  <c r="O2184" i="1" s="1"/>
  <c r="P3132" i="1" a="1"/>
  <c r="P3132" i="1" s="1"/>
  <c r="O3132" i="1" a="1"/>
  <c r="O3132" i="1" s="1"/>
  <c r="P3633" i="1" a="1"/>
  <c r="P3633" i="1" s="1"/>
  <c r="O3633" i="1" a="1"/>
  <c r="O3633" i="1" s="1"/>
  <c r="P1432" i="1" a="1"/>
  <c r="P1432" i="1" s="1"/>
  <c r="O1432" i="1" a="1"/>
  <c r="O1432" i="1" s="1"/>
  <c r="P2193" i="1" a="1"/>
  <c r="P2193" i="1" s="1"/>
  <c r="O2193" i="1" a="1"/>
  <c r="O2193" i="1" s="1"/>
  <c r="P3181" i="1" a="1"/>
  <c r="P3181" i="1" s="1"/>
  <c r="O3181" i="1" a="1"/>
  <c r="O3181" i="1" s="1"/>
  <c r="P2360" i="1" a="1"/>
  <c r="P2360" i="1" s="1"/>
  <c r="O2360" i="1" a="1"/>
  <c r="O2360" i="1" s="1"/>
  <c r="P2761" i="1" a="1"/>
  <c r="P2761" i="1" s="1"/>
  <c r="O2761" i="1" a="1"/>
  <c r="O2761" i="1" s="1"/>
  <c r="P87" i="1" a="1"/>
  <c r="P87" i="1" s="1"/>
  <c r="O87" i="1" a="1"/>
  <c r="O87" i="1" s="1"/>
  <c r="P1485" i="1" a="1"/>
  <c r="P1485" i="1" s="1"/>
  <c r="O1485" i="1" a="1"/>
  <c r="O1485" i="1" s="1"/>
  <c r="P736" i="1" a="1"/>
  <c r="P736" i="1" s="1"/>
  <c r="O736" i="1" a="1"/>
  <c r="O736" i="1" s="1"/>
  <c r="P3694" i="1" a="1"/>
  <c r="P3694" i="1" s="1"/>
  <c r="O3694" i="1" a="1"/>
  <c r="O3694" i="1" s="1"/>
  <c r="P3691" i="1" a="1"/>
  <c r="P3691" i="1" s="1"/>
  <c r="O3691" i="1" a="1"/>
  <c r="O3691" i="1" s="1"/>
  <c r="P3689" i="1" a="1"/>
  <c r="P3689" i="1" s="1"/>
  <c r="O3689" i="1" a="1"/>
  <c r="O3689" i="1" s="1"/>
  <c r="P3681" i="1" a="1"/>
  <c r="P3681" i="1" s="1"/>
  <c r="O3681" i="1" a="1"/>
  <c r="O3681" i="1" s="1"/>
  <c r="P3680" i="1" a="1"/>
  <c r="P3680" i="1" s="1"/>
  <c r="O3680" i="1" a="1"/>
  <c r="O3680" i="1" s="1"/>
  <c r="P3679" i="1" a="1"/>
  <c r="P3679" i="1" s="1"/>
  <c r="O3679" i="1" a="1"/>
  <c r="O3679" i="1" s="1"/>
  <c r="P3678" i="1" a="1"/>
  <c r="P3678" i="1" s="1"/>
  <c r="O3678" i="1" a="1"/>
  <c r="O3678" i="1" s="1"/>
  <c r="P3676" i="1" a="1"/>
  <c r="P3676" i="1" s="1"/>
  <c r="O3676" i="1" a="1"/>
  <c r="O3676" i="1" s="1"/>
  <c r="P3668" i="1" a="1"/>
  <c r="P3668" i="1" s="1"/>
  <c r="O3668" i="1" a="1"/>
  <c r="O3668" i="1" s="1"/>
  <c r="P3671" i="1" a="1"/>
  <c r="P3671" i="1" s="1"/>
  <c r="O3671" i="1" a="1"/>
  <c r="O3671" i="1" s="1"/>
  <c r="P2215" i="1" a="1"/>
  <c r="P2215" i="1" s="1"/>
  <c r="O2215" i="1" a="1"/>
  <c r="O2215" i="1" s="1"/>
  <c r="P2211" i="1" a="1"/>
  <c r="P2211" i="1" s="1"/>
  <c r="O2211" i="1" a="1"/>
  <c r="O2211" i="1" s="1"/>
  <c r="P2003" i="1" a="1"/>
  <c r="P2003" i="1" s="1"/>
  <c r="O2003" i="1" a="1"/>
  <c r="O2003" i="1" s="1"/>
  <c r="P3235" i="1" a="1"/>
  <c r="P3235" i="1" s="1"/>
  <c r="O3235" i="1" a="1"/>
  <c r="O3235" i="1" s="1"/>
  <c r="P3232" i="1" a="1"/>
  <c r="P3232" i="1" s="1"/>
  <c r="O3232" i="1" a="1"/>
  <c r="O3232" i="1" s="1"/>
  <c r="P3233" i="1" a="1"/>
  <c r="P3233" i="1" s="1"/>
  <c r="O3233" i="1" a="1"/>
  <c r="O3233" i="1" s="1"/>
  <c r="P3238" i="1" a="1"/>
  <c r="P3238" i="1" s="1"/>
  <c r="O3238" i="1" a="1"/>
  <c r="O3238" i="1" s="1"/>
  <c r="P3230" i="1" a="1"/>
  <c r="P3230" i="1" s="1"/>
  <c r="O3230" i="1" a="1"/>
  <c r="O3230" i="1" s="1"/>
  <c r="P3227" i="1" a="1"/>
  <c r="P3227" i="1" s="1"/>
  <c r="O3227" i="1" a="1"/>
  <c r="O3227" i="1" s="1"/>
  <c r="P2216" i="1" a="1"/>
  <c r="P2216" i="1" s="1"/>
  <c r="O2216" i="1" a="1"/>
  <c r="O2216" i="1" s="1"/>
  <c r="P3076" i="1" a="1"/>
  <c r="P3076" i="1" s="1"/>
  <c r="O3076" i="1" a="1"/>
  <c r="O3076" i="1" s="1"/>
  <c r="P3541" i="1" a="1"/>
  <c r="P3541" i="1" s="1"/>
  <c r="O3541" i="1" a="1"/>
  <c r="O3541" i="1" s="1"/>
  <c r="P3517" i="1" a="1"/>
  <c r="P3517" i="1" s="1"/>
  <c r="O3517" i="1" a="1"/>
  <c r="O3517" i="1" s="1"/>
  <c r="P3534" i="1" a="1"/>
  <c r="P3534" i="1" s="1"/>
  <c r="O3534" i="1" a="1"/>
  <c r="O3534" i="1" s="1"/>
  <c r="P3530" i="1" a="1"/>
  <c r="P3530" i="1" s="1"/>
  <c r="O3530" i="1" a="1"/>
  <c r="O3530" i="1" s="1"/>
  <c r="P3528" i="1" a="1"/>
  <c r="P3528" i="1" s="1"/>
  <c r="O3528" i="1" a="1"/>
  <c r="O3528" i="1" s="1"/>
  <c r="P3526" i="1" a="1"/>
  <c r="P3526" i="1" s="1"/>
  <c r="O3526" i="1" a="1"/>
  <c r="O3526" i="1" s="1"/>
  <c r="P3520" i="1" a="1"/>
  <c r="P3520" i="1" s="1"/>
  <c r="O3520" i="1" a="1"/>
  <c r="O3520" i="1" s="1"/>
  <c r="P3516" i="1" a="1"/>
  <c r="P3516" i="1" s="1"/>
  <c r="O3516" i="1" a="1"/>
  <c r="O3516" i="1" s="1"/>
  <c r="P3511" i="1" a="1"/>
  <c r="P3511" i="1" s="1"/>
  <c r="O3511" i="1" a="1"/>
  <c r="O3511" i="1" s="1"/>
  <c r="P3510" i="1" a="1"/>
  <c r="P3510" i="1" s="1"/>
  <c r="O3510" i="1" a="1"/>
  <c r="O3510" i="1" s="1"/>
  <c r="P2678" i="1" a="1"/>
  <c r="P2678" i="1" s="1"/>
  <c r="O2678" i="1" a="1"/>
  <c r="O2678" i="1" s="1"/>
  <c r="P2637" i="1" a="1"/>
  <c r="P2637" i="1" s="1"/>
  <c r="O2637" i="1" a="1"/>
  <c r="O2637" i="1" s="1"/>
  <c r="P2649" i="1" a="1"/>
  <c r="P2649" i="1" s="1"/>
  <c r="O2649" i="1" a="1"/>
  <c r="O2649" i="1" s="1"/>
  <c r="P2630" i="1" a="1"/>
  <c r="P2630" i="1" s="1"/>
  <c r="O2630" i="1" a="1"/>
  <c r="O2630" i="1" s="1"/>
  <c r="P3663" i="1" a="1"/>
  <c r="P3663" i="1" s="1"/>
  <c r="O3663" i="1" a="1"/>
  <c r="O3663" i="1" s="1"/>
  <c r="P3704" i="1" a="1"/>
  <c r="P3704" i="1" s="1"/>
  <c r="O3704" i="1" a="1"/>
  <c r="O3704" i="1" s="1"/>
  <c r="P3549" i="1" a="1"/>
  <c r="P3549" i="1" s="1"/>
  <c r="O3549" i="1" a="1"/>
  <c r="O3549" i="1" s="1"/>
  <c r="P3538" i="1" a="1"/>
  <c r="P3538" i="1" s="1"/>
  <c r="O3538" i="1" a="1"/>
  <c r="O3538" i="1" s="1"/>
  <c r="P3543" i="1" a="1"/>
  <c r="P3543" i="1" s="1"/>
  <c r="O3543" i="1" a="1"/>
  <c r="O3543" i="1" s="1"/>
  <c r="P3535" i="1" a="1"/>
  <c r="P3535" i="1" s="1"/>
  <c r="O3535" i="1" a="1"/>
  <c r="O3535" i="1" s="1"/>
  <c r="P3533" i="1" a="1"/>
  <c r="P3533" i="1" s="1"/>
  <c r="O3533" i="1" a="1"/>
  <c r="O3533" i="1" s="1"/>
  <c r="P3532" i="1" a="1"/>
  <c r="P3532" i="1" s="1"/>
  <c r="O3532" i="1" a="1"/>
  <c r="O3532" i="1" s="1"/>
  <c r="P3524" i="1" a="1"/>
  <c r="P3524" i="1" s="1"/>
  <c r="O3524" i="1" a="1"/>
  <c r="O3524" i="1" s="1"/>
  <c r="P3522" i="1" a="1"/>
  <c r="P3522" i="1" s="1"/>
  <c r="O3522" i="1" a="1"/>
  <c r="O3522" i="1" s="1"/>
  <c r="P3519" i="1" a="1"/>
  <c r="P3519" i="1" s="1"/>
  <c r="O3519" i="1" a="1"/>
  <c r="O3519" i="1" s="1"/>
  <c r="P3512" i="1" a="1"/>
  <c r="P3512" i="1" s="1"/>
  <c r="O3512" i="1" a="1"/>
  <c r="O3512" i="1" s="1"/>
  <c r="P2314" i="1" a="1"/>
  <c r="P2314" i="1" s="1"/>
  <c r="O2314" i="1" a="1"/>
  <c r="O2314" i="1" s="1"/>
  <c r="P3200" i="1" a="1"/>
  <c r="P3200" i="1" s="1"/>
  <c r="O3200" i="1" a="1"/>
  <c r="O3200" i="1" s="1"/>
  <c r="P2269" i="1" a="1"/>
  <c r="P2269" i="1" s="1"/>
  <c r="O2269" i="1" a="1"/>
  <c r="O2269" i="1" s="1"/>
  <c r="P2185" i="1" a="1"/>
  <c r="P2185" i="1" s="1"/>
  <c r="O2185" i="1" a="1"/>
  <c r="O2185" i="1" s="1"/>
  <c r="P3664" i="1" a="1"/>
  <c r="P3664" i="1" s="1"/>
  <c r="O3664" i="1" a="1"/>
  <c r="O3664" i="1" s="1"/>
  <c r="P717" i="1" a="1"/>
  <c r="P717" i="1" s="1"/>
  <c r="O717" i="1" a="1"/>
  <c r="O717" i="1" s="1"/>
  <c r="P2957" i="1" a="1"/>
  <c r="P2957" i="1" s="1"/>
  <c r="O2957" i="1" a="1"/>
  <c r="O2957" i="1" s="1"/>
  <c r="P2449" i="1" a="1"/>
  <c r="P2449" i="1" s="1"/>
  <c r="O2449" i="1" a="1"/>
  <c r="O2449" i="1" s="1"/>
  <c r="P778" i="1" a="1"/>
  <c r="P778" i="1" s="1"/>
  <c r="O778" i="1" a="1"/>
  <c r="O778" i="1" s="1"/>
  <c r="P2473" i="1" a="1"/>
  <c r="P2473" i="1" s="1"/>
  <c r="O2473" i="1" a="1"/>
  <c r="O2473" i="1" s="1"/>
  <c r="P2437" i="1" a="1"/>
  <c r="P2437" i="1" s="1"/>
  <c r="O2437" i="1" a="1"/>
  <c r="O2437" i="1" s="1"/>
  <c r="P3683" i="1" a="1"/>
  <c r="P3683" i="1" s="1"/>
  <c r="O3683" i="1" a="1"/>
  <c r="O3683" i="1" s="1"/>
  <c r="P2311" i="1" a="1"/>
  <c r="P2311" i="1" s="1"/>
  <c r="O2311" i="1" a="1"/>
  <c r="O2311" i="1" s="1"/>
  <c r="P2413" i="1" a="1"/>
  <c r="P2413" i="1" s="1"/>
  <c r="O2413" i="1" a="1"/>
  <c r="O2413" i="1" s="1"/>
  <c r="P2650" i="1" a="1"/>
  <c r="P2650" i="1" s="1"/>
  <c r="O2650" i="1" a="1"/>
  <c r="O2650" i="1" s="1"/>
  <c r="P3097" i="1" a="1"/>
  <c r="P3097" i="1" s="1"/>
  <c r="O3097" i="1" a="1"/>
  <c r="O3097" i="1" s="1"/>
  <c r="P1041" i="1" a="1"/>
  <c r="P1041" i="1" s="1"/>
  <c r="O1041" i="1" a="1"/>
  <c r="O1041" i="1" s="1"/>
  <c r="P1421" i="1" a="1"/>
  <c r="P1421" i="1" s="1"/>
  <c r="O1421" i="1" a="1"/>
  <c r="O1421" i="1" s="1"/>
  <c r="P2300" i="1" a="1"/>
  <c r="P2300" i="1" s="1"/>
  <c r="O2300" i="1" a="1"/>
  <c r="O2300" i="1" s="1"/>
  <c r="P1831" i="1" a="1"/>
  <c r="P1831" i="1" s="1"/>
  <c r="O1831" i="1" a="1"/>
  <c r="O1831" i="1" s="1"/>
  <c r="P1777" i="1" a="1"/>
  <c r="P1777" i="1" s="1"/>
  <c r="O1777" i="1" a="1"/>
  <c r="O1777" i="1" s="1"/>
  <c r="P2807" i="1" a="1"/>
  <c r="P2807" i="1" s="1"/>
  <c r="O2807" i="1" a="1"/>
  <c r="O2807" i="1" s="1"/>
  <c r="P2668" i="1" a="1"/>
  <c r="P2668" i="1" s="1"/>
  <c r="O2668" i="1" a="1"/>
  <c r="O2668" i="1" s="1"/>
  <c r="P312" i="1" a="1"/>
  <c r="P312" i="1" s="1"/>
  <c r="O312" i="1" a="1"/>
  <c r="O312" i="1" s="1"/>
  <c r="P3738" i="1" a="1"/>
  <c r="P3738" i="1" s="1"/>
  <c r="O3738" i="1" a="1"/>
  <c r="O3738" i="1" s="1"/>
  <c r="P642" i="1" a="1"/>
  <c r="P642" i="1" s="1"/>
  <c r="O642" i="1" a="1"/>
  <c r="O642" i="1" s="1"/>
  <c r="P1967" i="1" a="1"/>
  <c r="P1967" i="1" s="1"/>
  <c r="O1967" i="1" a="1"/>
  <c r="O1967" i="1" s="1"/>
  <c r="P1326" i="1" a="1"/>
  <c r="P1326" i="1" s="1"/>
  <c r="O1326" i="1" a="1"/>
  <c r="O1326" i="1" s="1"/>
  <c r="P2572" i="1" a="1"/>
  <c r="P2572" i="1" s="1"/>
  <c r="O2572" i="1" a="1"/>
  <c r="O2572" i="1" s="1"/>
  <c r="P1904" i="1" a="1"/>
  <c r="P1904" i="1" s="1"/>
  <c r="O1904" i="1" a="1"/>
  <c r="O1904" i="1" s="1"/>
  <c r="P1903" i="1" a="1"/>
  <c r="P1903" i="1" s="1"/>
  <c r="O1903" i="1" a="1"/>
  <c r="O1903" i="1" s="1"/>
  <c r="P2117" i="1" a="1"/>
  <c r="P2117" i="1" s="1"/>
  <c r="O2117" i="1" a="1"/>
  <c r="O2117" i="1" s="1"/>
  <c r="P2407" i="1" a="1"/>
  <c r="P2407" i="1" s="1"/>
  <c r="O2407" i="1" a="1"/>
  <c r="O2407" i="1" s="1"/>
  <c r="P2398" i="1" a="1"/>
  <c r="P2398" i="1" s="1"/>
  <c r="O2398" i="1" a="1"/>
  <c r="O2398" i="1" s="1"/>
  <c r="P3118" i="1" a="1"/>
  <c r="P3118" i="1" s="1"/>
  <c r="O3118" i="1" a="1"/>
  <c r="O3118" i="1" s="1"/>
  <c r="P2090" i="1" a="1"/>
  <c r="P2090" i="1" s="1"/>
  <c r="O2090" i="1" a="1"/>
  <c r="O2090" i="1" s="1"/>
  <c r="P2666" i="1" a="1"/>
  <c r="P2666" i="1" s="1"/>
  <c r="O2666" i="1" a="1"/>
  <c r="O2666" i="1" s="1"/>
  <c r="P2769" i="1" a="1"/>
  <c r="P2769" i="1" s="1"/>
  <c r="O2769" i="1" a="1"/>
  <c r="O2769" i="1" s="1"/>
  <c r="P1353" i="1" a="1"/>
  <c r="P1353" i="1" s="1"/>
  <c r="O1353" i="1" a="1"/>
  <c r="O1353" i="1" s="1"/>
  <c r="P2990" i="1" a="1"/>
  <c r="P2990" i="1" s="1"/>
  <c r="O2990" i="1" a="1"/>
  <c r="O2990" i="1" s="1"/>
  <c r="P2860" i="1" a="1"/>
  <c r="P2860" i="1" s="1"/>
  <c r="O2860" i="1" a="1"/>
  <c r="O2860" i="1" s="1"/>
  <c r="P679" i="1" a="1"/>
  <c r="P679" i="1" s="1"/>
  <c r="O679" i="1" a="1"/>
  <c r="O679" i="1" s="1"/>
  <c r="P1282" i="1" a="1"/>
  <c r="P1282" i="1" s="1"/>
  <c r="O1282" i="1" a="1"/>
  <c r="O1282" i="1" s="1"/>
  <c r="P464" i="1" a="1"/>
  <c r="P464" i="1" s="1"/>
  <c r="O464" i="1" a="1"/>
  <c r="O464" i="1" s="1"/>
  <c r="P2881" i="1" a="1"/>
  <c r="P2881" i="1" s="1"/>
  <c r="O2881" i="1" a="1"/>
  <c r="O2881" i="1" s="1"/>
  <c r="P1364" i="1" a="1"/>
  <c r="P1364" i="1" s="1"/>
  <c r="O1364" i="1" a="1"/>
  <c r="O1364" i="1" s="1"/>
  <c r="P2115" i="1" a="1"/>
  <c r="P2115" i="1" s="1"/>
  <c r="O2115" i="1" a="1"/>
  <c r="O2115" i="1" s="1"/>
  <c r="P2502" i="1" a="1"/>
  <c r="P2502" i="1" s="1"/>
  <c r="O2502" i="1" a="1"/>
  <c r="O2502" i="1" s="1"/>
  <c r="P858" i="1" a="1"/>
  <c r="P858" i="1" s="1"/>
  <c r="O858" i="1" a="1"/>
  <c r="O858" i="1" s="1"/>
  <c r="P2316" i="1" a="1"/>
  <c r="P2316" i="1" s="1"/>
  <c r="O2316" i="1" a="1"/>
  <c r="O2316" i="1" s="1"/>
  <c r="P1140" i="1" a="1"/>
  <c r="P1140" i="1" s="1"/>
  <c r="O1140" i="1" a="1"/>
  <c r="O1140" i="1" s="1"/>
  <c r="P2750" i="1" a="1"/>
  <c r="P2750" i="1" s="1"/>
  <c r="O2750" i="1" a="1"/>
  <c r="O2750" i="1" s="1"/>
  <c r="P2796" i="1" a="1"/>
  <c r="P2796" i="1" s="1"/>
  <c r="O2796" i="1" a="1"/>
  <c r="O2796" i="1" s="1"/>
  <c r="P3163" i="1" a="1"/>
  <c r="P3163" i="1" s="1"/>
  <c r="O3163" i="1" a="1"/>
  <c r="O3163" i="1" s="1"/>
  <c r="P986" i="1" a="1"/>
  <c r="P986" i="1" s="1"/>
  <c r="O986" i="1" a="1"/>
  <c r="O986" i="1" s="1"/>
  <c r="P445" i="1" a="1"/>
  <c r="P445" i="1" s="1"/>
  <c r="O445" i="1" a="1"/>
  <c r="O445" i="1" s="1"/>
  <c r="P2869" i="1" a="1"/>
  <c r="P2869" i="1" s="1"/>
  <c r="O2869" i="1" a="1"/>
  <c r="O2869" i="1" s="1"/>
  <c r="P2297" i="1" a="1"/>
  <c r="P2297" i="1" s="1"/>
  <c r="O2297" i="1" a="1"/>
  <c r="O2297" i="1" s="1"/>
  <c r="P2028" i="1" a="1"/>
  <c r="P2028" i="1" s="1"/>
  <c r="O2028" i="1" a="1"/>
  <c r="O2028" i="1" s="1"/>
  <c r="P3495" i="1" a="1"/>
  <c r="P3495" i="1" s="1"/>
  <c r="O3495" i="1" a="1"/>
  <c r="O3495" i="1" s="1"/>
  <c r="P938" i="1" a="1"/>
  <c r="P938" i="1" s="1"/>
  <c r="O938" i="1" a="1"/>
  <c r="O938" i="1" s="1"/>
  <c r="P2157" i="1" a="1"/>
  <c r="P2157" i="1" s="1"/>
  <c r="O2157" i="1" a="1"/>
  <c r="O2157" i="1" s="1"/>
  <c r="P694" i="1" a="1"/>
  <c r="P694" i="1" s="1"/>
  <c r="O694" i="1" a="1"/>
  <c r="O694" i="1" s="1"/>
  <c r="P118" i="1" a="1"/>
  <c r="P118" i="1" s="1"/>
  <c r="O118" i="1" a="1"/>
  <c r="O118" i="1" s="1"/>
  <c r="P1910" i="1" a="1"/>
  <c r="P1910" i="1" s="1"/>
  <c r="O1910" i="1" a="1"/>
  <c r="O1910" i="1" s="1"/>
  <c r="P2620" i="1" a="1"/>
  <c r="P2620" i="1" s="1"/>
  <c r="O2620" i="1" a="1"/>
  <c r="O2620" i="1" s="1"/>
  <c r="P2866" i="1" a="1"/>
  <c r="P2866" i="1" s="1"/>
  <c r="O2866" i="1" a="1"/>
  <c r="O2866" i="1" s="1"/>
  <c r="P287" i="1" a="1"/>
  <c r="P287" i="1" s="1"/>
  <c r="O287" i="1" a="1"/>
  <c r="O287" i="1" s="1"/>
  <c r="P436" i="1" a="1"/>
  <c r="P436" i="1" s="1"/>
  <c r="O436" i="1" a="1"/>
  <c r="O436" i="1" s="1"/>
  <c r="P1349" i="1" a="1"/>
  <c r="P1349" i="1" s="1"/>
  <c r="O1349" i="1" a="1"/>
  <c r="O1349" i="1" s="1"/>
  <c r="P3158" i="1" a="1"/>
  <c r="P3158" i="1" s="1"/>
  <c r="O3158" i="1" a="1"/>
  <c r="O3158" i="1" s="1"/>
  <c r="P191" i="1" a="1"/>
  <c r="P191" i="1" s="1"/>
  <c r="O191" i="1" a="1"/>
  <c r="O191" i="1" s="1"/>
  <c r="P2120" i="1" a="1"/>
  <c r="P2120" i="1" s="1"/>
  <c r="O2120" i="1" a="1"/>
  <c r="O2120" i="1" s="1"/>
  <c r="P281" i="1" a="1"/>
  <c r="P281" i="1" s="1"/>
  <c r="O281" i="1" a="1"/>
  <c r="O281" i="1" s="1"/>
  <c r="P1708" i="1" a="1"/>
  <c r="P1708" i="1" s="1"/>
  <c r="O1708" i="1" a="1"/>
  <c r="O1708" i="1" s="1"/>
  <c r="P113" i="1" a="1"/>
  <c r="P113" i="1" s="1"/>
  <c r="O113" i="1" a="1"/>
  <c r="O113" i="1" s="1"/>
  <c r="P1898" i="1" a="1"/>
  <c r="P1898" i="1" s="1"/>
  <c r="O1898" i="1" a="1"/>
  <c r="O1898" i="1" s="1"/>
  <c r="P2019" i="1" a="1"/>
  <c r="P2019" i="1" s="1"/>
  <c r="O2019" i="1" a="1"/>
  <c r="O2019" i="1" s="1"/>
  <c r="P2031" i="1" a="1"/>
  <c r="P2031" i="1" s="1"/>
  <c r="O2031" i="1" a="1"/>
  <c r="O2031" i="1" s="1"/>
  <c r="P1239" i="1" a="1"/>
  <c r="P1239" i="1" s="1"/>
  <c r="O1239" i="1" a="1"/>
  <c r="O1239" i="1" s="1"/>
  <c r="P2298" i="1" a="1"/>
  <c r="P2298" i="1" s="1"/>
  <c r="O2298" i="1" a="1"/>
  <c r="O2298" i="1" s="1"/>
  <c r="P2081" i="1" a="1"/>
  <c r="P2081" i="1" s="1"/>
  <c r="O2081" i="1" a="1"/>
  <c r="O2081" i="1" s="1"/>
  <c r="P1990" i="1" a="1"/>
  <c r="P1990" i="1" s="1"/>
  <c r="O1990" i="1" a="1"/>
  <c r="O1990" i="1" s="1"/>
  <c r="P1820" i="1" a="1"/>
  <c r="P1820" i="1" s="1"/>
  <c r="O1820" i="1" a="1"/>
  <c r="O1820" i="1" s="1"/>
  <c r="P971" i="1" a="1"/>
  <c r="P971" i="1" s="1"/>
  <c r="O971" i="1" a="1"/>
  <c r="O971" i="1" s="1"/>
  <c r="P2704" i="1" a="1"/>
  <c r="P2704" i="1" s="1"/>
  <c r="O2704" i="1" a="1"/>
  <c r="O2704" i="1" s="1"/>
  <c r="P1257" i="1" a="1"/>
  <c r="P1257" i="1" s="1"/>
  <c r="O1257" i="1" a="1"/>
  <c r="O1257" i="1" s="1"/>
  <c r="P1772" i="1" a="1"/>
  <c r="P1772" i="1" s="1"/>
  <c r="O1772" i="1" a="1"/>
  <c r="O1772" i="1" s="1"/>
  <c r="P641" i="1" a="1"/>
  <c r="P641" i="1" s="1"/>
  <c r="O641" i="1" a="1"/>
  <c r="O641" i="1" s="1"/>
  <c r="P1311" i="1" a="1"/>
  <c r="P1311" i="1" s="1"/>
  <c r="O1311" i="1" a="1"/>
  <c r="O1311" i="1" s="1"/>
  <c r="P2026" i="1" a="1"/>
  <c r="P2026" i="1" s="1"/>
  <c r="O2026" i="1" a="1"/>
  <c r="O2026" i="1" s="1"/>
  <c r="P3630" i="1" a="1"/>
  <c r="P3630" i="1" s="1"/>
  <c r="O3630" i="1" a="1"/>
  <c r="O3630" i="1" s="1"/>
  <c r="P3190" i="1" a="1"/>
  <c r="P3190" i="1" s="1"/>
  <c r="O3190" i="1" a="1"/>
  <c r="O3190" i="1" s="1"/>
  <c r="P855" i="1" a="1"/>
  <c r="P855" i="1" s="1"/>
  <c r="O855" i="1" a="1"/>
  <c r="O855" i="1" s="1"/>
  <c r="P54" i="1" a="1"/>
  <c r="P54" i="1" s="1"/>
  <c r="O54" i="1" a="1"/>
  <c r="O54" i="1" s="1"/>
  <c r="P81" i="1" a="1"/>
  <c r="P81" i="1" s="1"/>
  <c r="O81" i="1" a="1"/>
  <c r="O81" i="1" s="1"/>
  <c r="P532" i="1" a="1"/>
  <c r="P532" i="1" s="1"/>
  <c r="O532" i="1" a="1"/>
  <c r="O532" i="1" s="1"/>
  <c r="P3587" i="1" a="1"/>
  <c r="P3587" i="1" s="1"/>
  <c r="O3587" i="1" a="1"/>
  <c r="O3587" i="1" s="1"/>
  <c r="P2883" i="1" a="1"/>
  <c r="P2883" i="1" s="1"/>
  <c r="O2883" i="1" a="1"/>
  <c r="O2883" i="1" s="1"/>
  <c r="P1431" i="1" a="1"/>
  <c r="P1431" i="1" s="1"/>
  <c r="O1431" i="1" a="1"/>
  <c r="O1431" i="1" s="1"/>
  <c r="P1680" i="1" a="1"/>
  <c r="P1680" i="1" s="1"/>
  <c r="O1680" i="1" a="1"/>
  <c r="O1680" i="1" s="1"/>
  <c r="P226" i="1" a="1"/>
  <c r="P226" i="1" s="1"/>
  <c r="O226" i="1" a="1"/>
  <c r="O226" i="1" s="1"/>
  <c r="P818" i="1" a="1"/>
  <c r="P818" i="1" s="1"/>
  <c r="O818" i="1" a="1"/>
  <c r="O818" i="1" s="1"/>
  <c r="P2701" i="1" a="1"/>
  <c r="P2701" i="1" s="1"/>
  <c r="O2701" i="1" a="1"/>
  <c r="O2701" i="1" s="1"/>
  <c r="P3550" i="1" a="1"/>
  <c r="P3550" i="1" s="1"/>
  <c r="O3550" i="1" a="1"/>
  <c r="O3550" i="1" s="1"/>
  <c r="P1576" i="1" a="1"/>
  <c r="P1576" i="1" s="1"/>
  <c r="O1576" i="1" a="1"/>
  <c r="O1576" i="1" s="1"/>
  <c r="P2231" i="1" a="1"/>
  <c r="P2231" i="1" s="1"/>
  <c r="O2231" i="1" a="1"/>
  <c r="O2231" i="1" s="1"/>
  <c r="P1169" i="1" a="1"/>
  <c r="P1169" i="1" s="1"/>
  <c r="O1169" i="1" a="1"/>
  <c r="O1169" i="1" s="1"/>
  <c r="P1964" i="1" a="1"/>
  <c r="P1964" i="1" s="1"/>
  <c r="O1964" i="1" a="1"/>
  <c r="O1964" i="1" s="1"/>
  <c r="P1647" i="1" a="1"/>
  <c r="P1647" i="1" s="1"/>
  <c r="O1647" i="1" a="1"/>
  <c r="O1647" i="1" s="1"/>
  <c r="P2703" i="1" a="1"/>
  <c r="P2703" i="1" s="1"/>
  <c r="O2703" i="1" a="1"/>
  <c r="O2703" i="1" s="1"/>
  <c r="P2327" i="1" a="1"/>
  <c r="P2327" i="1" s="1"/>
  <c r="O2327" i="1" a="1"/>
  <c r="O2327" i="1" s="1"/>
  <c r="P2293" i="1" a="1"/>
  <c r="P2293" i="1" s="1"/>
  <c r="O2293" i="1" a="1"/>
  <c r="O2293" i="1" s="1"/>
  <c r="P1578" i="1" a="1"/>
  <c r="P1578" i="1" s="1"/>
  <c r="O1578" i="1" a="1"/>
  <c r="O1578" i="1" s="1"/>
  <c r="P1186" i="1" a="1"/>
  <c r="P1186" i="1" s="1"/>
  <c r="O1186" i="1" a="1"/>
  <c r="O1186" i="1" s="1"/>
  <c r="P3229" i="1" a="1"/>
  <c r="P3229" i="1" s="1"/>
  <c r="O3229" i="1" a="1"/>
  <c r="O3229" i="1" s="1"/>
  <c r="P1514" i="1" a="1"/>
  <c r="P1514" i="1" s="1"/>
  <c r="O1514" i="1" a="1"/>
  <c r="O1514" i="1" s="1"/>
  <c r="P2059" i="1" a="1"/>
  <c r="P2059" i="1" s="1"/>
  <c r="O2059" i="1" a="1"/>
  <c r="O2059" i="1" s="1"/>
  <c r="P1721" i="1" a="1"/>
  <c r="P1721" i="1" s="1"/>
  <c r="O1721" i="1" a="1"/>
  <c r="O1721" i="1" s="1"/>
  <c r="P2445" i="1" a="1"/>
  <c r="P2445" i="1" s="1"/>
  <c r="O2445" i="1" a="1"/>
  <c r="O2445" i="1" s="1"/>
  <c r="P3476" i="1" a="1"/>
  <c r="P3476" i="1" s="1"/>
  <c r="O3476" i="1" a="1"/>
  <c r="O3476" i="1" s="1"/>
  <c r="P2030" i="1" a="1"/>
  <c r="P2030" i="1" s="1"/>
  <c r="O2030" i="1" a="1"/>
  <c r="O2030" i="1" s="1"/>
  <c r="P2290" i="1" a="1"/>
  <c r="P2290" i="1" s="1"/>
  <c r="O2290" i="1" a="1"/>
  <c r="O2290" i="1" s="1"/>
  <c r="P3129" i="1" a="1"/>
  <c r="P3129" i="1" s="1"/>
  <c r="O3129" i="1" a="1"/>
  <c r="O3129" i="1" s="1"/>
  <c r="P1501" i="1" a="1"/>
  <c r="P1501" i="1" s="1"/>
  <c r="O1501" i="1" a="1"/>
  <c r="O1501" i="1" s="1"/>
  <c r="P604" i="1" a="1"/>
  <c r="P604" i="1" s="1"/>
  <c r="O604" i="1" a="1"/>
  <c r="O604" i="1" s="1"/>
  <c r="P3494" i="1" a="1"/>
  <c r="P3494" i="1" s="1"/>
  <c r="O3494" i="1" a="1"/>
  <c r="O3494" i="1" s="1"/>
  <c r="P1103" i="1" a="1"/>
  <c r="P1103" i="1" s="1"/>
  <c r="O1103" i="1" a="1"/>
  <c r="O1103" i="1" s="1"/>
  <c r="P2217" i="1" a="1"/>
  <c r="P2217" i="1" s="1"/>
  <c r="O2217" i="1" a="1"/>
  <c r="O2217" i="1" s="1"/>
  <c r="P3293" i="1" a="1"/>
  <c r="P3293" i="1" s="1"/>
  <c r="O3293" i="1" a="1"/>
  <c r="O3293" i="1" s="1"/>
  <c r="P1273" i="1" a="1"/>
  <c r="P1273" i="1" s="1"/>
  <c r="O1273" i="1" a="1"/>
  <c r="O1273" i="1" s="1"/>
  <c r="P2809" i="1" a="1"/>
  <c r="P2809" i="1" s="1"/>
  <c r="O2809" i="1" a="1"/>
  <c r="O2809" i="1" s="1"/>
  <c r="P2677" i="1" a="1"/>
  <c r="P2677" i="1" s="1"/>
  <c r="O2677" i="1" a="1"/>
  <c r="O2677" i="1" s="1"/>
  <c r="P3467" i="1" a="1"/>
  <c r="P3467" i="1" s="1"/>
  <c r="O3467" i="1" a="1"/>
  <c r="O3467" i="1" s="1"/>
  <c r="P1166" i="1" a="1"/>
  <c r="P1166" i="1" s="1"/>
  <c r="O1166" i="1" a="1"/>
  <c r="O1166" i="1" s="1"/>
  <c r="P3068" i="1" a="1"/>
  <c r="P3068" i="1" s="1"/>
  <c r="O3068" i="1" a="1"/>
  <c r="O3068" i="1" s="1"/>
  <c r="P3696" i="1" a="1"/>
  <c r="P3696" i="1" s="1"/>
  <c r="O3696" i="1" a="1"/>
  <c r="O3696" i="1" s="1"/>
  <c r="P3295" i="1" a="1"/>
  <c r="P3295" i="1" s="1"/>
  <c r="O3295" i="1" a="1"/>
  <c r="O3295" i="1" s="1"/>
  <c r="P3166" i="1" a="1"/>
  <c r="P3166" i="1" s="1"/>
  <c r="O3166" i="1" a="1"/>
  <c r="O3166" i="1" s="1"/>
  <c r="P2042" i="1" a="1"/>
  <c r="P2042" i="1" s="1"/>
  <c r="O2042" i="1" a="1"/>
  <c r="O2042" i="1" s="1"/>
  <c r="P3596" i="1" a="1"/>
  <c r="P3596" i="1" s="1"/>
  <c r="O3596" i="1" a="1"/>
  <c r="O3596" i="1" s="1"/>
  <c r="P3004" i="1" a="1"/>
  <c r="P3004" i="1" s="1"/>
  <c r="O3004" i="1" a="1"/>
  <c r="O3004" i="1" s="1"/>
  <c r="P3629" i="1" a="1"/>
  <c r="P3629" i="1" s="1"/>
  <c r="O3629" i="1" a="1"/>
  <c r="O3629" i="1" s="1"/>
  <c r="P3019" i="1" a="1"/>
  <c r="P3019" i="1" s="1"/>
  <c r="O3019" i="1" a="1"/>
  <c r="O3019" i="1" s="1"/>
  <c r="P3086" i="1" a="1"/>
  <c r="P3086" i="1" s="1"/>
  <c r="O3086" i="1" a="1"/>
  <c r="O3086" i="1" s="1"/>
  <c r="P2728" i="1" a="1"/>
  <c r="P2728" i="1" s="1"/>
  <c r="O2728" i="1" a="1"/>
  <c r="O2728" i="1" s="1"/>
  <c r="P837" i="1" a="1"/>
  <c r="P837" i="1" s="1"/>
  <c r="O837" i="1" a="1"/>
  <c r="O837" i="1" s="1"/>
  <c r="P1095" i="1" a="1"/>
  <c r="P1095" i="1" s="1"/>
  <c r="O1095" i="1" a="1"/>
  <c r="O1095" i="1" s="1"/>
  <c r="P3592" i="1" a="1"/>
  <c r="P3592" i="1" s="1"/>
  <c r="O3592" i="1" a="1"/>
  <c r="O3592" i="1" s="1"/>
  <c r="P3029" i="1" a="1"/>
  <c r="P3029" i="1" s="1"/>
  <c r="O3029" i="1" a="1"/>
  <c r="O3029" i="1" s="1"/>
  <c r="P762" i="1" a="1"/>
  <c r="P762" i="1" s="1"/>
  <c r="O762" i="1" a="1"/>
  <c r="O762" i="1" s="1"/>
  <c r="P2600" i="1" a="1"/>
  <c r="P2600" i="1" s="1"/>
  <c r="O2600" i="1" a="1"/>
  <c r="O2600" i="1" s="1"/>
  <c r="P1165" i="1" a="1"/>
  <c r="P1165" i="1" s="1"/>
  <c r="O1165" i="1" a="1"/>
  <c r="O1165" i="1" s="1"/>
  <c r="P1163" i="1" a="1"/>
  <c r="P1163" i="1" s="1"/>
  <c r="O1163" i="1" a="1"/>
  <c r="O1163" i="1" s="1"/>
  <c r="P2684" i="1" a="1"/>
  <c r="P2684" i="1" s="1"/>
  <c r="O2684" i="1" a="1"/>
  <c r="O2684" i="1" s="1"/>
  <c r="P2676" i="1" a="1"/>
  <c r="P2676" i="1" s="1"/>
  <c r="O2676" i="1" a="1"/>
  <c r="O2676" i="1" s="1"/>
  <c r="P1124" i="1" a="1"/>
  <c r="P1124" i="1" s="1"/>
  <c r="O1124" i="1" a="1"/>
  <c r="O1124" i="1" s="1"/>
  <c r="P3121" i="1" a="1"/>
  <c r="P3121" i="1" s="1"/>
  <c r="O3121" i="1" a="1"/>
  <c r="O3121" i="1" s="1"/>
  <c r="P32" i="1" a="1"/>
  <c r="P32" i="1" s="1"/>
  <c r="O32" i="1" a="1"/>
  <c r="O32" i="1" s="1"/>
  <c r="P1804" i="1" a="1"/>
  <c r="P1804" i="1" s="1"/>
  <c r="O1804" i="1" a="1"/>
  <c r="O1804" i="1" s="1"/>
  <c r="P1784" i="1" a="1"/>
  <c r="P1784" i="1" s="1"/>
  <c r="O1784" i="1" a="1"/>
  <c r="O1784" i="1" s="1"/>
  <c r="P2274" i="1" a="1"/>
  <c r="P2274" i="1" s="1"/>
  <c r="O2274" i="1" a="1"/>
  <c r="O2274" i="1" s="1"/>
  <c r="P2709" i="1" a="1"/>
  <c r="P2709" i="1" s="1"/>
  <c r="O2709" i="1" a="1"/>
  <c r="O2709" i="1" s="1"/>
  <c r="P2746" i="1" a="1"/>
  <c r="P2746" i="1" s="1"/>
  <c r="O2746" i="1" a="1"/>
  <c r="O2746" i="1" s="1"/>
  <c r="P397" i="1" a="1"/>
  <c r="P397" i="1" s="1"/>
  <c r="O397" i="1" a="1"/>
  <c r="O397" i="1" s="1"/>
  <c r="P2247" i="1" a="1"/>
  <c r="P2247" i="1" s="1"/>
  <c r="O2247" i="1" a="1"/>
  <c r="O2247" i="1" s="1"/>
  <c r="P2884" i="1" a="1"/>
  <c r="P2884" i="1" s="1"/>
  <c r="O2884" i="1" a="1"/>
  <c r="O2884" i="1" s="1"/>
  <c r="P2888" i="1" a="1"/>
  <c r="P2888" i="1" s="1"/>
  <c r="O2888" i="1" a="1"/>
  <c r="O2888" i="1" s="1"/>
  <c r="P3565" i="1" a="1"/>
  <c r="P3565" i="1" s="1"/>
  <c r="O3565" i="1" a="1"/>
  <c r="O3565" i="1" s="1"/>
  <c r="P3742" i="1" a="1"/>
  <c r="P3742" i="1" s="1"/>
  <c r="O3742" i="1" a="1"/>
  <c r="O3742" i="1" s="1"/>
  <c r="P3400" i="1" a="1"/>
  <c r="P3400" i="1" s="1"/>
  <c r="O3400" i="1" a="1"/>
  <c r="O3400" i="1" s="1"/>
  <c r="P1146" i="1" a="1"/>
  <c r="P1146" i="1" s="1"/>
  <c r="O1146" i="1" a="1"/>
  <c r="O1146" i="1" s="1"/>
  <c r="P218" i="1" a="1"/>
  <c r="P218" i="1" s="1"/>
  <c r="O218" i="1" a="1"/>
  <c r="O218" i="1" s="1"/>
  <c r="P305" i="1" a="1"/>
  <c r="P305" i="1" s="1"/>
  <c r="O305" i="1" a="1"/>
  <c r="O305" i="1" s="1"/>
  <c r="P375" i="1" a="1"/>
  <c r="P375" i="1" s="1"/>
  <c r="O375" i="1" a="1"/>
  <c r="O375" i="1" s="1"/>
  <c r="P900" i="1" a="1"/>
  <c r="P900" i="1" s="1"/>
  <c r="O900" i="1" a="1"/>
  <c r="O900" i="1" s="1"/>
  <c r="P1391" i="1" a="1"/>
  <c r="P1391" i="1" s="1"/>
  <c r="O1391" i="1" a="1"/>
  <c r="O1391" i="1" s="1"/>
  <c r="P792" i="1" a="1"/>
  <c r="P792" i="1" s="1"/>
  <c r="O792" i="1" a="1"/>
  <c r="O792" i="1" s="1"/>
  <c r="P1553" i="1" a="1"/>
  <c r="P1553" i="1" s="1"/>
  <c r="O1553" i="1" a="1"/>
  <c r="O1553" i="1" s="1"/>
  <c r="P2377" i="1" a="1"/>
  <c r="P2377" i="1" s="1"/>
  <c r="O2377" i="1" a="1"/>
  <c r="O2377" i="1" s="1"/>
  <c r="P791" i="1" a="1"/>
  <c r="P791" i="1" s="1"/>
  <c r="O791" i="1" a="1"/>
  <c r="O791" i="1" s="1"/>
  <c r="P2061" i="1" a="1"/>
  <c r="P2061" i="1" s="1"/>
  <c r="O2061" i="1" a="1"/>
  <c r="O2061" i="1" s="1"/>
  <c r="P3545" i="1" a="1"/>
  <c r="P3545" i="1" s="1"/>
  <c r="O3545" i="1" a="1"/>
  <c r="O3545" i="1" s="1"/>
  <c r="P3628" i="1" a="1"/>
  <c r="P3628" i="1" s="1"/>
  <c r="O3628" i="1" a="1"/>
  <c r="O3628" i="1" s="1"/>
  <c r="P3231" i="1" a="1"/>
  <c r="P3231" i="1" s="1"/>
  <c r="O3231" i="1" a="1"/>
  <c r="O3231" i="1" s="1"/>
  <c r="P2011" i="1" a="1"/>
  <c r="P2011" i="1" s="1"/>
  <c r="O2011" i="1" a="1"/>
  <c r="O2011" i="1" s="1"/>
  <c r="P343" i="1" a="1"/>
  <c r="P343" i="1" s="1"/>
  <c r="O343" i="1" a="1"/>
  <c r="O343" i="1" s="1"/>
  <c r="P1618" i="1" a="1"/>
  <c r="P1618" i="1" s="1"/>
  <c r="O1618" i="1" a="1"/>
  <c r="O1618" i="1" s="1"/>
  <c r="P2626" i="1" a="1"/>
  <c r="P2626" i="1" s="1"/>
  <c r="O2626" i="1" a="1"/>
  <c r="O2626" i="1" s="1"/>
  <c r="P3102" i="1" a="1"/>
  <c r="P3102" i="1" s="1"/>
  <c r="O3102" i="1" a="1"/>
  <c r="O3102" i="1" s="1"/>
  <c r="P1118" i="1" a="1"/>
  <c r="P1118" i="1" s="1"/>
  <c r="O1118" i="1" a="1"/>
  <c r="O1118" i="1" s="1"/>
  <c r="P2148" i="1" a="1"/>
  <c r="P2148" i="1" s="1"/>
  <c r="O2148" i="1" a="1"/>
  <c r="O2148" i="1" s="1"/>
  <c r="P1728" i="1" a="1"/>
  <c r="P1728" i="1" s="1"/>
  <c r="O1728" i="1" a="1"/>
  <c r="O1728" i="1" s="1"/>
  <c r="P771" i="1" a="1"/>
  <c r="P771" i="1" s="1"/>
  <c r="O771" i="1" a="1"/>
  <c r="O771" i="1" s="1"/>
  <c r="P752" i="1" a="1"/>
  <c r="P752" i="1" s="1"/>
  <c r="O752" i="1" a="1"/>
  <c r="O752" i="1" s="1"/>
  <c r="P1556" i="1" a="1"/>
  <c r="P1556" i="1" s="1"/>
  <c r="O1556" i="1" a="1"/>
  <c r="O1556" i="1" s="1"/>
  <c r="P869" i="1" a="1"/>
  <c r="P869" i="1" s="1"/>
  <c r="O869" i="1" a="1"/>
  <c r="O869" i="1" s="1"/>
  <c r="P1265" i="1" a="1"/>
  <c r="P1265" i="1" s="1"/>
  <c r="O1265" i="1" a="1"/>
  <c r="O1265" i="1" s="1"/>
  <c r="P3002" i="1" a="1"/>
  <c r="P3002" i="1" s="1"/>
  <c r="O3002" i="1" a="1"/>
  <c r="O3002" i="1" s="1"/>
  <c r="P3153" i="1" a="1"/>
  <c r="P3153" i="1" s="1"/>
  <c r="O3153" i="1" a="1"/>
  <c r="O3153" i="1" s="1"/>
  <c r="P433" i="1" a="1"/>
  <c r="P433" i="1" s="1"/>
  <c r="O433" i="1" a="1"/>
  <c r="O433" i="1" s="1"/>
  <c r="P1298" i="1" a="1"/>
  <c r="P1298" i="1" s="1"/>
  <c r="O1298" i="1" a="1"/>
  <c r="O1298" i="1" s="1"/>
  <c r="P3506" i="1" a="1"/>
  <c r="P3506" i="1" s="1"/>
  <c r="O3506" i="1" a="1"/>
  <c r="O3506" i="1" s="1"/>
  <c r="P24" i="1" a="1"/>
  <c r="P24" i="1" s="1"/>
  <c r="O24" i="1" a="1"/>
  <c r="O24" i="1" s="1"/>
  <c r="P2376" i="1" a="1"/>
  <c r="P2376" i="1" s="1"/>
  <c r="O2376" i="1" a="1"/>
  <c r="O2376" i="1" s="1"/>
  <c r="P1077" i="1" a="1"/>
  <c r="P1077" i="1" s="1"/>
  <c r="O1077" i="1" a="1"/>
  <c r="O1077" i="1" s="1"/>
  <c r="P774" i="1" a="1"/>
  <c r="P774" i="1" s="1"/>
  <c r="O774" i="1" a="1"/>
  <c r="O774" i="1" s="1"/>
  <c r="P793" i="1" a="1"/>
  <c r="P793" i="1" s="1"/>
  <c r="O793" i="1" a="1"/>
  <c r="O793" i="1" s="1"/>
  <c r="P773" i="1" a="1"/>
  <c r="P773" i="1" s="1"/>
  <c r="O773" i="1" a="1"/>
  <c r="O773" i="1" s="1"/>
  <c r="P403" i="1" a="1"/>
  <c r="P403" i="1" s="1"/>
  <c r="O403" i="1" a="1"/>
  <c r="O403" i="1" s="1"/>
  <c r="P2055" i="1" a="1"/>
  <c r="P2055" i="1" s="1"/>
  <c r="O2055" i="1" a="1"/>
  <c r="O2055" i="1" s="1"/>
  <c r="P2418" i="1" a="1"/>
  <c r="P2418" i="1" s="1"/>
  <c r="O2418" i="1" a="1"/>
  <c r="O2418" i="1" s="1"/>
  <c r="P3650" i="1" a="1"/>
  <c r="P3650" i="1" s="1"/>
  <c r="O3650" i="1" a="1"/>
  <c r="O3650" i="1" s="1"/>
  <c r="P607" i="1" a="1"/>
  <c r="P607" i="1" s="1"/>
  <c r="O607" i="1" a="1"/>
  <c r="O607" i="1" s="1"/>
  <c r="P2411" i="1" a="1"/>
  <c r="P2411" i="1" s="1"/>
  <c r="O2411" i="1" a="1"/>
  <c r="O2411" i="1" s="1"/>
  <c r="P3350" i="1" a="1"/>
  <c r="P3350" i="1" s="1"/>
  <c r="O3350" i="1" a="1"/>
  <c r="O3350" i="1" s="1"/>
  <c r="P139" i="1" a="1"/>
  <c r="P139" i="1" s="1"/>
  <c r="O139" i="1" a="1"/>
  <c r="O139" i="1" s="1"/>
  <c r="P149" i="1" a="1"/>
  <c r="P149" i="1" s="1"/>
  <c r="O149" i="1" a="1"/>
  <c r="O149" i="1" s="1"/>
  <c r="P3485" i="1" a="1"/>
  <c r="P3485" i="1" s="1"/>
  <c r="O3485" i="1" a="1"/>
  <c r="O3485" i="1" s="1"/>
  <c r="P637" i="1" a="1"/>
  <c r="P637" i="1" s="1"/>
  <c r="O637" i="1" a="1"/>
  <c r="O637" i="1" s="1"/>
  <c r="P1548" i="1" a="1"/>
  <c r="P1548" i="1" s="1"/>
  <c r="O1548" i="1" a="1"/>
  <c r="O1548" i="1" s="1"/>
  <c r="P614" i="1" a="1"/>
  <c r="P614" i="1" s="1"/>
  <c r="O614" i="1" a="1"/>
  <c r="O614" i="1" s="1"/>
  <c r="P344" i="1" a="1"/>
  <c r="P344" i="1" s="1"/>
  <c r="O344" i="1" a="1"/>
  <c r="O344" i="1" s="1"/>
  <c r="P391" i="1" a="1"/>
  <c r="P391" i="1" s="1"/>
  <c r="O391" i="1" a="1"/>
  <c r="O391" i="1" s="1"/>
  <c r="P2529" i="1" a="1"/>
  <c r="P2529" i="1" s="1"/>
  <c r="O2529" i="1" a="1"/>
  <c r="O2529" i="1" s="1"/>
  <c r="P1406" i="1" a="1"/>
  <c r="P1406" i="1" s="1"/>
  <c r="O1406" i="1" a="1"/>
  <c r="O1406" i="1" s="1"/>
  <c r="P811" i="1" a="1"/>
  <c r="P811" i="1" s="1"/>
  <c r="O811" i="1" a="1"/>
  <c r="O811" i="1" s="1"/>
  <c r="P2393" i="1" a="1"/>
  <c r="P2393" i="1" s="1"/>
  <c r="O2393" i="1" a="1"/>
  <c r="O2393" i="1" s="1"/>
  <c r="P2549" i="1" a="1"/>
  <c r="P2549" i="1" s="1"/>
  <c r="O2549" i="1" a="1"/>
  <c r="O2549" i="1" s="1"/>
  <c r="P2554" i="1" a="1"/>
  <c r="P2554" i="1" s="1"/>
  <c r="O2554" i="1" a="1"/>
  <c r="O2554" i="1" s="1"/>
  <c r="P2542" i="1" a="1"/>
  <c r="P2542" i="1" s="1"/>
  <c r="O2542" i="1" a="1"/>
  <c r="O2542" i="1" s="1"/>
  <c r="P1177" i="1" a="1"/>
  <c r="P1177" i="1" s="1"/>
  <c r="O1177" i="1" a="1"/>
  <c r="O1177" i="1" s="1"/>
  <c r="P2822" i="1" a="1"/>
  <c r="P2822" i="1" s="1"/>
  <c r="O2822" i="1" a="1"/>
  <c r="O2822" i="1" s="1"/>
  <c r="P2278" i="1" a="1"/>
  <c r="P2278" i="1" s="1"/>
  <c r="O2278" i="1" a="1"/>
  <c r="O2278" i="1" s="1"/>
  <c r="P273" i="1" a="1"/>
  <c r="P273" i="1" s="1"/>
  <c r="O273" i="1" a="1"/>
  <c r="O273" i="1" s="1"/>
  <c r="P9" i="1" a="1"/>
  <c r="P9" i="1" s="1"/>
  <c r="O9" i="1" a="1"/>
  <c r="O9" i="1" s="1"/>
  <c r="P1919" i="1" a="1"/>
  <c r="P1919" i="1" s="1"/>
  <c r="O1919" i="1" a="1"/>
  <c r="O1919" i="1" s="1"/>
  <c r="P60" i="1" a="1"/>
  <c r="P60" i="1" s="1"/>
  <c r="O60" i="1" a="1"/>
  <c r="O60" i="1" s="1"/>
  <c r="P1918" i="1" a="1"/>
  <c r="P1918" i="1" s="1"/>
  <c r="O1918" i="1" a="1"/>
  <c r="O1918" i="1" s="1"/>
  <c r="P1097" i="1" a="1"/>
  <c r="P1097" i="1" s="1"/>
  <c r="O1097" i="1" a="1"/>
  <c r="O1097" i="1" s="1"/>
  <c r="P1061" i="1" a="1"/>
  <c r="P1061" i="1" s="1"/>
  <c r="O1061" i="1" a="1"/>
  <c r="O1061" i="1" s="1"/>
  <c r="P2060" i="1" a="1"/>
  <c r="P2060" i="1" s="1"/>
  <c r="O2060" i="1" a="1"/>
  <c r="O2060" i="1" s="1"/>
  <c r="P756" i="1" a="1"/>
  <c r="P756" i="1" s="1"/>
  <c r="O756" i="1" a="1"/>
  <c r="O756" i="1" s="1"/>
  <c r="P1595" i="1" a="1"/>
  <c r="P1595" i="1" s="1"/>
  <c r="O1595" i="1" a="1"/>
  <c r="O1595" i="1" s="1"/>
  <c r="P3643" i="1" a="1"/>
  <c r="P3643" i="1" s="1"/>
  <c r="O3643" i="1" a="1"/>
  <c r="O3643" i="1" s="1"/>
  <c r="P1811" i="1" a="1"/>
  <c r="P1811" i="1" s="1"/>
  <c r="O1811" i="1" a="1"/>
  <c r="O1811" i="1" s="1"/>
  <c r="P2653" i="1" a="1"/>
  <c r="P2653" i="1" s="1"/>
  <c r="O2653" i="1" a="1"/>
  <c r="O2653" i="1" s="1"/>
  <c r="P3842" i="1" a="1"/>
  <c r="P3842" i="1" s="1"/>
  <c r="O3842" i="1" a="1"/>
  <c r="O3842" i="1" s="1"/>
  <c r="P1143" i="1" a="1"/>
  <c r="P1143" i="1" s="1"/>
  <c r="O1143" i="1" a="1"/>
  <c r="O1143" i="1" s="1"/>
  <c r="P654" i="1" a="1"/>
  <c r="P654" i="1" s="1"/>
  <c r="O654" i="1" a="1"/>
  <c r="O654" i="1" s="1"/>
  <c r="P47" i="1" a="1"/>
  <c r="P47" i="1" s="1"/>
  <c r="O47" i="1" a="1"/>
  <c r="O47" i="1" s="1"/>
  <c r="P2458" i="1" a="1"/>
  <c r="P2458" i="1" s="1"/>
  <c r="O2458" i="1" a="1"/>
  <c r="O2458" i="1" s="1"/>
  <c r="P3461" i="1" a="1"/>
  <c r="P3461" i="1" s="1"/>
  <c r="O3461" i="1" a="1"/>
  <c r="O3461" i="1" s="1"/>
  <c r="P3125" i="1" a="1"/>
  <c r="P3125" i="1" s="1"/>
  <c r="O3125" i="1" a="1"/>
  <c r="O3125" i="1" s="1"/>
  <c r="P779" i="1" a="1"/>
  <c r="P779" i="1" s="1"/>
  <c r="O779" i="1" a="1"/>
  <c r="O779" i="1" s="1"/>
  <c r="P3836" i="1" a="1"/>
  <c r="P3836" i="1" s="1"/>
  <c r="O3836" i="1" a="1"/>
  <c r="O3836" i="1" s="1"/>
  <c r="P3412" i="1" a="1"/>
  <c r="P3412" i="1" s="1"/>
  <c r="O3412" i="1" a="1"/>
  <c r="O3412" i="1" s="1"/>
  <c r="P747" i="1" a="1"/>
  <c r="P747" i="1" s="1"/>
  <c r="O747" i="1" a="1"/>
  <c r="O747" i="1" s="1"/>
  <c r="P1714" i="1" a="1"/>
  <c r="P1714" i="1" s="1"/>
  <c r="O1714" i="1" a="1"/>
  <c r="O1714" i="1" s="1"/>
  <c r="P2687" i="1" a="1"/>
  <c r="P2687" i="1" s="1"/>
  <c r="O2687" i="1" a="1"/>
  <c r="O2687" i="1" s="1"/>
  <c r="P1075" i="1" a="1"/>
  <c r="P1075" i="1" s="1"/>
  <c r="O1075" i="1" a="1"/>
  <c r="O1075" i="1" s="1"/>
  <c r="P3490" i="1" a="1"/>
  <c r="P3490" i="1" s="1"/>
  <c r="O3490" i="1" a="1"/>
  <c r="O3490" i="1" s="1"/>
  <c r="P2573" i="1" a="1"/>
  <c r="P2573" i="1" s="1"/>
  <c r="O2573" i="1" a="1"/>
  <c r="O2573" i="1" s="1"/>
  <c r="P1547" i="1" a="1"/>
  <c r="P1547" i="1" s="1"/>
  <c r="O1547" i="1" a="1"/>
  <c r="O1547" i="1" s="1"/>
  <c r="P1261" i="1" a="1"/>
  <c r="P1261" i="1" s="1"/>
  <c r="O1261" i="1" a="1"/>
  <c r="O1261" i="1" s="1"/>
  <c r="P1676" i="1" a="1"/>
  <c r="P1676" i="1" s="1"/>
  <c r="O1676" i="1" a="1"/>
  <c r="O1676" i="1" s="1"/>
  <c r="P2932" i="1" a="1"/>
  <c r="P2932" i="1" s="1"/>
  <c r="O2932" i="1" a="1"/>
  <c r="O2932" i="1" s="1"/>
  <c r="P1267" i="1" a="1"/>
  <c r="P1267" i="1" s="1"/>
  <c r="O1267" i="1" a="1"/>
  <c r="O1267" i="1" s="1"/>
  <c r="P1524" i="1" a="1"/>
  <c r="P1524" i="1" s="1"/>
  <c r="O1524" i="1" a="1"/>
  <c r="O1524" i="1" s="1"/>
  <c r="P2304" i="1" a="1"/>
  <c r="P2304" i="1" s="1"/>
  <c r="O2304" i="1" a="1"/>
  <c r="O2304" i="1" s="1"/>
  <c r="P1505" i="1" a="1"/>
  <c r="P1505" i="1" s="1"/>
  <c r="O1505" i="1" a="1"/>
  <c r="O1505" i="1" s="1"/>
  <c r="P1635" i="1" a="1"/>
  <c r="P1635" i="1" s="1"/>
  <c r="O1635" i="1" a="1"/>
  <c r="O1635" i="1" s="1"/>
  <c r="P471" i="1" a="1"/>
  <c r="P471" i="1" s="1"/>
  <c r="O471" i="1" a="1"/>
  <c r="O471" i="1" s="1"/>
  <c r="P1540" i="1" a="1"/>
  <c r="P1540" i="1" s="1"/>
  <c r="O1540" i="1" a="1"/>
  <c r="O1540" i="1" s="1"/>
  <c r="P1521" i="1" a="1"/>
  <c r="P1521" i="1" s="1"/>
  <c r="O1521" i="1" a="1"/>
  <c r="O1521" i="1" s="1"/>
  <c r="P1619" i="1" a="1"/>
  <c r="P1619" i="1" s="1"/>
  <c r="O1619" i="1" a="1"/>
  <c r="O1619" i="1" s="1"/>
  <c r="P1242" i="1" a="1"/>
  <c r="P1242" i="1" s="1"/>
  <c r="O1242" i="1" a="1"/>
  <c r="O1242" i="1" s="1"/>
  <c r="P1564" i="1" a="1"/>
  <c r="P1564" i="1" s="1"/>
  <c r="O1564" i="1" a="1"/>
  <c r="O1564" i="1" s="1"/>
  <c r="P1513" i="1" a="1"/>
  <c r="P1513" i="1" s="1"/>
  <c r="O1513" i="1" a="1"/>
  <c r="O1513" i="1" s="1"/>
  <c r="P2399" i="1" a="1"/>
  <c r="P2399" i="1" s="1"/>
  <c r="O2399" i="1" a="1"/>
  <c r="O2399" i="1" s="1"/>
  <c r="P92" i="1" a="1"/>
  <c r="P92" i="1" s="1"/>
  <c r="O92" i="1" a="1"/>
  <c r="O92" i="1" s="1"/>
  <c r="P2400" i="1" a="1"/>
  <c r="P2400" i="1" s="1"/>
  <c r="O2400" i="1" a="1"/>
  <c r="O2400" i="1" s="1"/>
  <c r="P1544" i="1" a="1"/>
  <c r="P1544" i="1" s="1"/>
  <c r="O1544" i="1" a="1"/>
  <c r="O1544" i="1" s="1"/>
  <c r="P2390" i="1" a="1"/>
  <c r="P2390" i="1" s="1"/>
  <c r="O2390" i="1" a="1"/>
  <c r="O2390" i="1" s="1"/>
  <c r="P2397" i="1" a="1"/>
  <c r="P2397" i="1" s="1"/>
  <c r="O2397" i="1" a="1"/>
  <c r="O2397" i="1" s="1"/>
  <c r="P2416" i="1" a="1"/>
  <c r="P2416" i="1" s="1"/>
  <c r="O2416" i="1" a="1"/>
  <c r="O2416" i="1" s="1"/>
  <c r="P1443" i="1" a="1"/>
  <c r="P1443" i="1" s="1"/>
  <c r="O1443" i="1" a="1"/>
  <c r="O1443" i="1" s="1"/>
  <c r="P1535" i="1" a="1"/>
  <c r="P1535" i="1" s="1"/>
  <c r="O1535" i="1" a="1"/>
  <c r="O1535" i="1" s="1"/>
  <c r="P841" i="1" a="1"/>
  <c r="P841" i="1" s="1"/>
  <c r="O841" i="1" a="1"/>
  <c r="O841" i="1" s="1"/>
  <c r="P3305" i="1" a="1"/>
  <c r="P3305" i="1" s="1"/>
  <c r="O3305" i="1" a="1"/>
  <c r="O3305" i="1" s="1"/>
  <c r="P697" i="1" a="1"/>
  <c r="P697" i="1" s="1"/>
  <c r="O697" i="1" a="1"/>
  <c r="O697" i="1" s="1"/>
  <c r="P3618" i="1" a="1"/>
  <c r="P3618" i="1" s="1"/>
  <c r="O3618" i="1" a="1"/>
  <c r="O3618" i="1" s="1"/>
  <c r="P2919" i="1" a="1"/>
  <c r="P2919" i="1" s="1"/>
  <c r="O2919" i="1" a="1"/>
  <c r="O2919" i="1" s="1"/>
  <c r="P2005" i="1" a="1"/>
  <c r="P2005" i="1" s="1"/>
  <c r="O2005" i="1" a="1"/>
  <c r="O2005" i="1" s="1"/>
  <c r="P2251" i="1" a="1"/>
  <c r="P2251" i="1" s="1"/>
  <c r="O2251" i="1" a="1"/>
  <c r="O2251" i="1" s="1"/>
  <c r="P1645" i="1" a="1"/>
  <c r="P1645" i="1" s="1"/>
  <c r="O1645" i="1" a="1"/>
  <c r="O1645" i="1" s="1"/>
  <c r="P1646" i="1" a="1"/>
  <c r="P1646" i="1" s="1"/>
  <c r="O1646" i="1" a="1"/>
  <c r="O1646" i="1" s="1"/>
  <c r="P1549" i="1" a="1"/>
  <c r="P1549" i="1" s="1"/>
  <c r="O1549" i="1" a="1"/>
  <c r="O1549" i="1" s="1"/>
  <c r="P1649" i="1" a="1"/>
  <c r="P1649" i="1" s="1"/>
  <c r="O1649" i="1" a="1"/>
  <c r="O1649" i="1" s="1"/>
  <c r="P1624" i="1" a="1"/>
  <c r="P1624" i="1" s="1"/>
  <c r="O1624" i="1" a="1"/>
  <c r="O1624" i="1" s="1"/>
  <c r="P1560" i="1" a="1"/>
  <c r="P1560" i="1" s="1"/>
  <c r="O1560" i="1" a="1"/>
  <c r="O1560" i="1" s="1"/>
  <c r="P2097" i="1" a="1"/>
  <c r="P2097" i="1" s="1"/>
  <c r="O2097" i="1" a="1"/>
  <c r="O2097" i="1" s="1"/>
  <c r="P2301" i="1" a="1"/>
  <c r="P2301" i="1" s="1"/>
  <c r="O2301" i="1" a="1"/>
  <c r="O2301" i="1" s="1"/>
  <c r="P702" i="1" a="1"/>
  <c r="P702" i="1" s="1"/>
  <c r="O702" i="1" a="1"/>
  <c r="O702" i="1" s="1"/>
  <c r="P2971" i="1" a="1"/>
  <c r="P2971" i="1" s="1"/>
  <c r="O2971" i="1" a="1"/>
  <c r="O2971" i="1" s="1"/>
  <c r="P1268" i="1" a="1"/>
  <c r="P1268" i="1" s="1"/>
  <c r="O1268" i="1" a="1"/>
  <c r="O1268" i="1" s="1"/>
  <c r="P2483" i="1" a="1"/>
  <c r="P2483" i="1" s="1"/>
  <c r="O2483" i="1" a="1"/>
  <c r="O2483" i="1" s="1"/>
  <c r="P1126" i="1" a="1"/>
  <c r="P1126" i="1" s="1"/>
  <c r="O1126" i="1" a="1"/>
  <c r="O1126" i="1" s="1"/>
  <c r="P152" i="1" a="1"/>
  <c r="P152" i="1" s="1"/>
  <c r="O152" i="1" a="1"/>
  <c r="O152" i="1" s="1"/>
  <c r="P721" i="1" a="1"/>
  <c r="P721" i="1" s="1"/>
  <c r="O721" i="1" a="1"/>
  <c r="O721" i="1" s="1"/>
  <c r="P1568" i="1" a="1"/>
  <c r="P1568" i="1" s="1"/>
  <c r="O1568" i="1" a="1"/>
  <c r="O1568" i="1" s="1"/>
  <c r="P1078" i="1" a="1"/>
  <c r="P1078" i="1" s="1"/>
  <c r="O1078" i="1" a="1"/>
  <c r="O1078" i="1" s="1"/>
  <c r="P1113" i="1" a="1"/>
  <c r="P1113" i="1" s="1"/>
  <c r="O1113" i="1" a="1"/>
  <c r="O1113" i="1" s="1"/>
  <c r="P1631" i="1" a="1"/>
  <c r="P1631" i="1" s="1"/>
  <c r="O1631" i="1" a="1"/>
  <c r="O1631" i="1" s="1"/>
  <c r="P492" i="1" a="1"/>
  <c r="P492" i="1" s="1"/>
  <c r="O492" i="1" a="1"/>
  <c r="O492" i="1" s="1"/>
  <c r="P3623" i="1" a="1"/>
  <c r="P3623" i="1" s="1"/>
  <c r="O3623" i="1" a="1"/>
  <c r="O3623" i="1" s="1"/>
  <c r="P1277" i="1" a="1"/>
  <c r="P1277" i="1" s="1"/>
  <c r="O1277" i="1" a="1"/>
  <c r="O1277" i="1" s="1"/>
  <c r="P1908" i="1" a="1"/>
  <c r="P1908" i="1" s="1"/>
  <c r="O1908" i="1" a="1"/>
  <c r="O1908" i="1" s="1"/>
  <c r="P1569" i="1" a="1"/>
  <c r="P1569" i="1" s="1"/>
  <c r="O1569" i="1" a="1"/>
  <c r="O1569" i="1" s="1"/>
  <c r="P1779" i="1" a="1"/>
  <c r="P1779" i="1" s="1"/>
  <c r="O1779" i="1" a="1"/>
  <c r="O1779" i="1" s="1"/>
  <c r="P1752" i="1" a="1"/>
  <c r="P1752" i="1" s="1"/>
  <c r="O1752" i="1" a="1"/>
  <c r="O1752" i="1" s="1"/>
  <c r="P1845" i="1" a="1"/>
  <c r="P1845" i="1" s="1"/>
  <c r="O1845" i="1" a="1"/>
  <c r="O1845" i="1" s="1"/>
  <c r="P1293" i="1" a="1"/>
  <c r="P1293" i="1" s="1"/>
  <c r="O1293" i="1" a="1"/>
  <c r="O1293" i="1" s="1"/>
  <c r="P1741" i="1" a="1"/>
  <c r="P1741" i="1" s="1"/>
  <c r="O1741" i="1" a="1"/>
  <c r="O1741" i="1" s="1"/>
  <c r="P891" i="1" a="1"/>
  <c r="P891" i="1" s="1"/>
  <c r="O891" i="1" a="1"/>
  <c r="O891" i="1" s="1"/>
  <c r="P1798" i="1" a="1"/>
  <c r="P1798" i="1" s="1"/>
  <c r="O1798" i="1" a="1"/>
  <c r="O1798" i="1" s="1"/>
  <c r="P3619" i="1" a="1"/>
  <c r="P3619" i="1" s="1"/>
  <c r="O3619" i="1" a="1"/>
  <c r="O3619" i="1" s="1"/>
  <c r="P1711" i="1" a="1"/>
  <c r="P1711" i="1" s="1"/>
  <c r="O1711" i="1" a="1"/>
  <c r="O1711" i="1" s="1"/>
  <c r="P3307" i="1" a="1"/>
  <c r="P3307" i="1" s="1"/>
  <c r="O3307" i="1" a="1"/>
  <c r="O3307" i="1" s="1"/>
  <c r="P1827" i="1" a="1"/>
  <c r="P1827" i="1" s="1"/>
  <c r="O1827" i="1" a="1"/>
  <c r="O1827" i="1" s="1"/>
  <c r="P3116" i="1" a="1"/>
  <c r="P3116" i="1" s="1"/>
  <c r="O3116" i="1" a="1"/>
  <c r="O3116" i="1" s="1"/>
  <c r="P1834" i="1" a="1"/>
  <c r="P1834" i="1" s="1"/>
  <c r="O1834" i="1" a="1"/>
  <c r="O1834" i="1" s="1"/>
  <c r="P1656" i="1" a="1"/>
  <c r="P1656" i="1" s="1"/>
  <c r="O1656" i="1" a="1"/>
  <c r="O1656" i="1" s="1"/>
  <c r="P784" i="1" a="1"/>
  <c r="P784" i="1" s="1"/>
  <c r="O784" i="1" a="1"/>
  <c r="O784" i="1" s="1"/>
  <c r="P2596" i="1" a="1"/>
  <c r="P2596" i="1" s="1"/>
  <c r="O2596" i="1" a="1"/>
  <c r="O2596" i="1" s="1"/>
  <c r="P1617" i="1" a="1"/>
  <c r="P1617" i="1" s="1"/>
  <c r="O1617" i="1" a="1"/>
  <c r="O1617" i="1" s="1"/>
  <c r="P2601" i="1" a="1"/>
  <c r="P2601" i="1" s="1"/>
  <c r="O2601" i="1" a="1"/>
  <c r="O2601" i="1" s="1"/>
  <c r="P2595" i="1" a="1"/>
  <c r="P2595" i="1" s="1"/>
  <c r="O2595" i="1" a="1"/>
  <c r="O2595" i="1" s="1"/>
  <c r="P1628" i="1" a="1"/>
  <c r="P1628" i="1" s="1"/>
  <c r="O1628" i="1" a="1"/>
  <c r="O1628" i="1" s="1"/>
  <c r="P2446" i="1" a="1"/>
  <c r="P2446" i="1" s="1"/>
  <c r="O2446" i="1" a="1"/>
  <c r="O2446" i="1" s="1"/>
  <c r="P2133" i="1" a="1"/>
  <c r="P2133" i="1" s="1"/>
  <c r="O2133" i="1" a="1"/>
  <c r="O2133" i="1" s="1"/>
  <c r="P3622" i="1" a="1"/>
  <c r="P3622" i="1" s="1"/>
  <c r="O3622" i="1" a="1"/>
  <c r="O3622" i="1" s="1"/>
  <c r="P2143" i="1" a="1"/>
  <c r="P2143" i="1" s="1"/>
  <c r="O2143" i="1" a="1"/>
  <c r="O2143" i="1" s="1"/>
  <c r="P3308" i="1" a="1"/>
  <c r="P3308" i="1" s="1"/>
  <c r="O3308" i="1" a="1"/>
  <c r="O3308" i="1" s="1"/>
  <c r="P1295" i="1" a="1"/>
  <c r="P1295" i="1" s="1"/>
  <c r="O1295" i="1" a="1"/>
  <c r="O1295" i="1" s="1"/>
  <c r="P1302" i="1" a="1"/>
  <c r="P1302" i="1" s="1"/>
  <c r="O1302" i="1" a="1"/>
  <c r="O1302" i="1" s="1"/>
  <c r="P1799" i="1" a="1"/>
  <c r="P1799" i="1" s="1"/>
  <c r="O1799" i="1" a="1"/>
  <c r="O1799" i="1" s="1"/>
  <c r="P1699" i="1" a="1"/>
  <c r="P1699" i="1" s="1"/>
  <c r="O1699" i="1" a="1"/>
  <c r="O1699" i="1" s="1"/>
  <c r="P1589" i="1" a="1"/>
  <c r="P1589" i="1" s="1"/>
  <c r="O1589" i="1" a="1"/>
  <c r="O1589" i="1" s="1"/>
  <c r="P746" i="1" a="1"/>
  <c r="P746" i="1" s="1"/>
  <c r="O746" i="1" a="1"/>
  <c r="O746" i="1" s="1"/>
  <c r="P751" i="1" a="1"/>
  <c r="P751" i="1" s="1"/>
  <c r="O751" i="1" a="1"/>
  <c r="O751" i="1" s="1"/>
  <c r="P852" i="1" a="1"/>
  <c r="P852" i="1" s="1"/>
  <c r="O852" i="1" a="1"/>
  <c r="O852" i="1" s="1"/>
  <c r="P1090" i="1" a="1"/>
  <c r="P1090" i="1" s="1"/>
  <c r="O1090" i="1" a="1"/>
  <c r="O1090" i="1" s="1"/>
  <c r="P3027" i="1" a="1"/>
  <c r="P3027" i="1" s="1"/>
  <c r="O3027" i="1" a="1"/>
  <c r="O3027" i="1" s="1"/>
  <c r="P220" i="1" a="1"/>
  <c r="P220" i="1" s="1"/>
  <c r="O220" i="1" a="1"/>
  <c r="O220" i="1" s="1"/>
  <c r="P629" i="1" a="1"/>
  <c r="P629" i="1" s="1"/>
  <c r="O629" i="1" a="1"/>
  <c r="O629" i="1" s="1"/>
  <c r="P781" i="1" a="1"/>
  <c r="P781" i="1" s="1"/>
  <c r="O781" i="1" a="1"/>
  <c r="O781" i="1" s="1"/>
  <c r="P1291" i="1" a="1"/>
  <c r="P1291" i="1" s="1"/>
  <c r="O1291" i="1" a="1"/>
  <c r="O1291" i="1" s="1"/>
  <c r="P1748" i="1" a="1"/>
  <c r="P1748" i="1" s="1"/>
  <c r="O1748" i="1" a="1"/>
  <c r="O1748" i="1" s="1"/>
  <c r="P765" i="1" a="1"/>
  <c r="P765" i="1" s="1"/>
  <c r="O765" i="1" a="1"/>
  <c r="O765" i="1" s="1"/>
  <c r="P1286" i="1" a="1"/>
  <c r="P1286" i="1" s="1"/>
  <c r="O1286" i="1" a="1"/>
  <c r="O1286" i="1" s="1"/>
  <c r="P43" i="1" a="1"/>
  <c r="P43" i="1" s="1"/>
  <c r="O43" i="1" a="1"/>
  <c r="O43" i="1" s="1"/>
  <c r="P46" i="1" a="1"/>
  <c r="P46" i="1" s="1"/>
  <c r="O46" i="1" a="1"/>
  <c r="O46" i="1" s="1"/>
  <c r="P468" i="1" a="1"/>
  <c r="P468" i="1" s="1"/>
  <c r="O468" i="1" a="1"/>
  <c r="O468" i="1" s="1"/>
  <c r="P18" i="1" a="1"/>
  <c r="P18" i="1" s="1"/>
  <c r="O18" i="1" a="1"/>
  <c r="O18" i="1" s="1"/>
  <c r="P51" i="1" a="1"/>
  <c r="P51" i="1" s="1"/>
  <c r="O51" i="1" a="1"/>
  <c r="O51" i="1" s="1"/>
  <c r="P2998" i="1" a="1"/>
  <c r="P2998" i="1" s="1"/>
  <c r="O2998" i="1" a="1"/>
  <c r="O2998" i="1" s="1"/>
  <c r="P3014" i="1" a="1"/>
  <c r="P3014" i="1" s="1"/>
  <c r="O3014" i="1" a="1"/>
  <c r="O3014" i="1" s="1"/>
  <c r="P2532" i="1" a="1"/>
  <c r="P2532" i="1" s="1"/>
  <c r="O2532" i="1" a="1"/>
  <c r="O2532" i="1" s="1"/>
  <c r="P2515" i="1" a="1"/>
  <c r="P2515" i="1" s="1"/>
  <c r="O2515" i="1" a="1"/>
  <c r="O2515" i="1" s="1"/>
  <c r="P3000" i="1" a="1"/>
  <c r="P3000" i="1" s="1"/>
  <c r="O3000" i="1" a="1"/>
  <c r="O3000" i="1" s="1"/>
  <c r="P3022" i="1" a="1"/>
  <c r="P3022" i="1" s="1"/>
  <c r="O3022" i="1" a="1"/>
  <c r="O3022" i="1" s="1"/>
  <c r="P3624" i="1" a="1"/>
  <c r="P3624" i="1" s="1"/>
  <c r="O3624" i="1" a="1"/>
  <c r="O3624" i="1" s="1"/>
  <c r="P707" i="1" a="1"/>
  <c r="P707" i="1" s="1"/>
  <c r="O707" i="1" a="1"/>
  <c r="O707" i="1" s="1"/>
  <c r="P1420" i="1" a="1"/>
  <c r="P1420" i="1" s="1"/>
  <c r="O1420" i="1" a="1"/>
  <c r="O1420" i="1" s="1"/>
  <c r="P1279" i="1" a="1"/>
  <c r="P1279" i="1" s="1"/>
  <c r="O1279" i="1" a="1"/>
  <c r="O1279" i="1" s="1"/>
  <c r="P539" i="1" a="1"/>
  <c r="P539" i="1" s="1"/>
  <c r="O539" i="1" a="1"/>
  <c r="O539" i="1" s="1"/>
  <c r="P2452" i="1" a="1"/>
  <c r="P2452" i="1" s="1"/>
  <c r="O2452" i="1" a="1"/>
  <c r="O2452" i="1" s="1"/>
  <c r="P1927" i="1" a="1"/>
  <c r="P1927" i="1" s="1"/>
  <c r="O1927" i="1" a="1"/>
  <c r="O1927" i="1" s="1"/>
  <c r="P3043" i="1" a="1"/>
  <c r="P3043" i="1" s="1"/>
  <c r="O3043" i="1" a="1"/>
  <c r="O3043" i="1" s="1"/>
  <c r="P1270" i="1" a="1"/>
  <c r="P1270" i="1" s="1"/>
  <c r="O1270" i="1" a="1"/>
  <c r="O1270" i="1" s="1"/>
  <c r="P1280" i="1" a="1"/>
  <c r="P1280" i="1" s="1"/>
  <c r="O1280" i="1" a="1"/>
  <c r="O1280" i="1" s="1"/>
  <c r="P1434" i="1" a="1"/>
  <c r="P1434" i="1" s="1"/>
  <c r="O1434" i="1" a="1"/>
  <c r="O1434" i="1" s="1"/>
  <c r="P788" i="1" a="1"/>
  <c r="P788" i="1" s="1"/>
  <c r="O788" i="1" a="1"/>
  <c r="O788" i="1" s="1"/>
  <c r="P3620" i="1" a="1"/>
  <c r="P3620" i="1" s="1"/>
  <c r="O3620" i="1" a="1"/>
  <c r="O3620" i="1" s="1"/>
  <c r="P787" i="1" a="1"/>
  <c r="P787" i="1" s="1"/>
  <c r="O787" i="1" a="1"/>
  <c r="O787" i="1" s="1"/>
  <c r="P1710" i="1" a="1"/>
  <c r="P1710" i="1" s="1"/>
  <c r="O1710" i="1" a="1"/>
  <c r="O1710" i="1" s="1"/>
  <c r="P67" i="1" a="1"/>
  <c r="P67" i="1" s="1"/>
  <c r="O67" i="1" a="1"/>
  <c r="O67" i="1" s="1"/>
  <c r="P7" i="1" a="1"/>
  <c r="P7" i="1" s="1"/>
  <c r="O7" i="1" a="1"/>
  <c r="O7" i="1" s="1"/>
  <c r="P2655" i="1" a="1"/>
  <c r="P2655" i="1" s="1"/>
  <c r="O2655" i="1" a="1"/>
  <c r="O2655" i="1" s="1"/>
  <c r="P2335" i="1" a="1"/>
  <c r="P2335" i="1" s="1"/>
  <c r="O2335" i="1" a="1"/>
  <c r="O2335" i="1" s="1"/>
  <c r="P3329" i="1" a="1"/>
  <c r="P3329" i="1" s="1"/>
  <c r="O3329" i="1" a="1"/>
  <c r="O3329" i="1" s="1"/>
  <c r="P3210" i="1" a="1"/>
  <c r="P3210" i="1" s="1"/>
  <c r="O3210" i="1" a="1"/>
  <c r="O3210" i="1" s="1"/>
  <c r="P3431" i="1" a="1"/>
  <c r="P3431" i="1" s="1"/>
  <c r="O3431" i="1" a="1"/>
  <c r="O3431" i="1" s="1"/>
  <c r="P2988" i="1" a="1"/>
  <c r="P2988" i="1" s="1"/>
  <c r="O2988" i="1" a="1"/>
  <c r="O2988" i="1" s="1"/>
  <c r="P3613" i="1" a="1"/>
  <c r="P3613" i="1" s="1"/>
  <c r="O3613" i="1" a="1"/>
  <c r="O3613" i="1" s="1"/>
  <c r="P1440" i="1" a="1"/>
  <c r="P1440" i="1" s="1"/>
  <c r="O1440" i="1" a="1"/>
  <c r="O1440" i="1" s="1"/>
  <c r="P2541" i="1" a="1"/>
  <c r="P2541" i="1" s="1"/>
  <c r="O2541" i="1" a="1"/>
  <c r="O2541" i="1" s="1"/>
  <c r="P1567" i="1" a="1"/>
  <c r="P1567" i="1" s="1"/>
  <c r="O1567" i="1" a="1"/>
  <c r="O1567" i="1" s="1"/>
  <c r="P3346" i="1" a="1"/>
  <c r="P3346" i="1" s="1"/>
  <c r="O3346" i="1" a="1"/>
  <c r="O3346" i="1" s="1"/>
  <c r="P3302" i="1" a="1"/>
  <c r="P3302" i="1" s="1"/>
  <c r="O3302" i="1" a="1"/>
  <c r="O3302" i="1" s="1"/>
  <c r="P2705" i="1" a="1"/>
  <c r="P2705" i="1" s="1"/>
  <c r="O2705" i="1" a="1"/>
  <c r="O2705" i="1" s="1"/>
  <c r="P2828" i="1" a="1"/>
  <c r="P2828" i="1" s="1"/>
  <c r="O2828" i="1" a="1"/>
  <c r="O2828" i="1" s="1"/>
  <c r="P3392" i="1" a="1"/>
  <c r="P3392" i="1" s="1"/>
  <c r="O3392" i="1" a="1"/>
  <c r="O3392" i="1" s="1"/>
  <c r="P3005" i="1" a="1"/>
  <c r="P3005" i="1" s="1"/>
  <c r="O3005" i="1" a="1"/>
  <c r="O3005" i="1" s="1"/>
  <c r="P3351" i="1" a="1"/>
  <c r="P3351" i="1" s="1"/>
  <c r="O3351" i="1" a="1"/>
  <c r="O3351" i="1" s="1"/>
  <c r="P872" i="1" a="1"/>
  <c r="P872" i="1" s="1"/>
  <c r="O872" i="1" a="1"/>
  <c r="O872" i="1" s="1"/>
  <c r="P3205" i="1" a="1"/>
  <c r="P3205" i="1" s="1"/>
  <c r="O3205" i="1" a="1"/>
  <c r="O3205" i="1" s="1"/>
  <c r="P2811" i="1" a="1"/>
  <c r="P2811" i="1" s="1"/>
  <c r="O2811" i="1" a="1"/>
  <c r="O2811" i="1" s="1"/>
  <c r="P2795" i="1" a="1"/>
  <c r="P2795" i="1" s="1"/>
  <c r="O2795" i="1" a="1"/>
  <c r="O2795" i="1" s="1"/>
  <c r="P3204" i="1" a="1"/>
  <c r="P3204" i="1" s="1"/>
  <c r="O3204" i="1" a="1"/>
  <c r="O3204" i="1" s="1"/>
  <c r="P3612" i="1" a="1"/>
  <c r="P3612" i="1" s="1"/>
  <c r="O3612" i="1" a="1"/>
  <c r="O3612" i="1" s="1"/>
  <c r="P3582" i="1" a="1"/>
  <c r="P3582" i="1" s="1"/>
  <c r="O3582" i="1" a="1"/>
  <c r="O3582" i="1" s="1"/>
  <c r="P1238" i="1" a="1"/>
  <c r="P1238" i="1" s="1"/>
  <c r="O1238" i="1" a="1"/>
  <c r="O1238" i="1" s="1"/>
  <c r="P3575" i="1" a="1"/>
  <c r="P3575" i="1" s="1"/>
  <c r="O3575" i="1" a="1"/>
  <c r="O3575" i="1" s="1"/>
  <c r="P3209" i="1" a="1"/>
  <c r="P3209" i="1" s="1"/>
  <c r="O3209" i="1" a="1"/>
  <c r="O3209" i="1" s="1"/>
  <c r="P2997" i="1" a="1"/>
  <c r="P2997" i="1" s="1"/>
  <c r="O2997" i="1" a="1"/>
  <c r="O2997" i="1" s="1"/>
  <c r="P2414" i="1" a="1"/>
  <c r="P2414" i="1" s="1"/>
  <c r="O2414" i="1" a="1"/>
  <c r="O2414" i="1" s="1"/>
  <c r="P3603" i="1" a="1"/>
  <c r="P3603" i="1" s="1"/>
  <c r="O3603" i="1" a="1"/>
  <c r="O3603" i="1" s="1"/>
  <c r="P3577" i="1" a="1"/>
  <c r="P3577" i="1" s="1"/>
  <c r="O3577" i="1" a="1"/>
  <c r="O3577" i="1" s="1"/>
  <c r="P3609" i="1" a="1"/>
  <c r="P3609" i="1" s="1"/>
  <c r="O3609" i="1" a="1"/>
  <c r="O3609" i="1" s="1"/>
  <c r="P3590" i="1" a="1"/>
  <c r="P3590" i="1" s="1"/>
  <c r="O3590" i="1" a="1"/>
  <c r="O3590" i="1" s="1"/>
  <c r="P3605" i="1" a="1"/>
  <c r="P3605" i="1" s="1"/>
  <c r="O3605" i="1" a="1"/>
  <c r="O3605" i="1" s="1"/>
  <c r="P3493" i="1" a="1"/>
  <c r="P3493" i="1" s="1"/>
  <c r="O3493" i="1" a="1"/>
  <c r="O3493" i="1" s="1"/>
  <c r="P1274" i="1" a="1"/>
  <c r="P1274" i="1" s="1"/>
  <c r="O1274" i="1" a="1"/>
  <c r="O1274" i="1" s="1"/>
  <c r="P3353" i="1" a="1"/>
  <c r="P3353" i="1" s="1"/>
  <c r="O3353" i="1" a="1"/>
  <c r="O3353" i="1" s="1"/>
  <c r="P3103" i="1" a="1"/>
  <c r="P3103" i="1" s="1"/>
  <c r="O3103" i="1" a="1"/>
  <c r="O3103" i="1" s="1"/>
  <c r="P2775" i="1" a="1"/>
  <c r="P2775" i="1" s="1"/>
  <c r="O2775" i="1" a="1"/>
  <c r="O2775" i="1" s="1"/>
  <c r="P2675" i="1" a="1"/>
  <c r="P2675" i="1" s="1"/>
  <c r="O2675" i="1" a="1"/>
  <c r="O2675" i="1" s="1"/>
  <c r="P3212" i="1" a="1"/>
  <c r="P3212" i="1" s="1"/>
  <c r="O3212" i="1" a="1"/>
  <c r="O3212" i="1" s="1"/>
  <c r="P2510" i="1" a="1"/>
  <c r="P2510" i="1" s="1"/>
  <c r="O2510" i="1" a="1"/>
  <c r="O2510" i="1" s="1"/>
  <c r="P640" i="1" a="1"/>
  <c r="P640" i="1" s="1"/>
  <c r="O640" i="1" a="1"/>
  <c r="O640" i="1" s="1"/>
  <c r="P2902" i="1" a="1"/>
  <c r="P2902" i="1" s="1"/>
  <c r="O2902" i="1" a="1"/>
  <c r="O2902" i="1" s="1"/>
  <c r="P3375" i="1" a="1"/>
  <c r="P3375" i="1" s="1"/>
  <c r="O3375" i="1" a="1"/>
  <c r="O3375" i="1" s="1"/>
  <c r="P3578" i="1" a="1"/>
  <c r="P3578" i="1" s="1"/>
  <c r="O3578" i="1" a="1"/>
  <c r="O3578" i="1" s="1"/>
  <c r="P3187" i="1" a="1"/>
  <c r="P3187" i="1" s="1"/>
  <c r="O3187" i="1" a="1"/>
  <c r="O3187" i="1" s="1"/>
  <c r="P2250" i="1" a="1"/>
  <c r="P2250" i="1" s="1"/>
  <c r="O2250" i="1" a="1"/>
  <c r="O2250" i="1" s="1"/>
  <c r="P3214" i="1" a="1"/>
  <c r="P3214" i="1" s="1"/>
  <c r="O3214" i="1" a="1"/>
  <c r="O3214" i="1" s="1"/>
  <c r="P3607" i="1" a="1"/>
  <c r="P3607" i="1" s="1"/>
  <c r="O3607" i="1" a="1"/>
  <c r="O3607" i="1" s="1"/>
  <c r="P1204" i="1" a="1"/>
  <c r="P1204" i="1" s="1"/>
  <c r="O1204" i="1" a="1"/>
  <c r="O1204" i="1" s="1"/>
  <c r="P890" i="1" a="1"/>
  <c r="P890" i="1" s="1"/>
  <c r="O890" i="1" a="1"/>
  <c r="O890" i="1" s="1"/>
  <c r="P776" i="1" a="1"/>
  <c r="P776" i="1" s="1"/>
  <c r="O776" i="1" a="1"/>
  <c r="O776" i="1" s="1"/>
  <c r="P775" i="1" a="1"/>
  <c r="P775" i="1" s="1"/>
  <c r="O775" i="1" a="1"/>
  <c r="O775" i="1" s="1"/>
  <c r="P853" i="1" a="1"/>
  <c r="P853" i="1" s="1"/>
  <c r="O853" i="1" a="1"/>
  <c r="O853" i="1" s="1"/>
  <c r="P798" i="1" a="1"/>
  <c r="P798" i="1" s="1"/>
  <c r="O798" i="1" a="1"/>
  <c r="O798" i="1" s="1"/>
  <c r="P277" i="1" a="1"/>
  <c r="P277" i="1" s="1"/>
  <c r="O277" i="1" a="1"/>
  <c r="O277" i="1" s="1"/>
  <c r="P1449" i="1" a="1"/>
  <c r="P1449" i="1" s="1"/>
  <c r="O1449" i="1" a="1"/>
  <c r="O1449" i="1" s="1"/>
  <c r="P1925" i="1" a="1"/>
  <c r="P1925" i="1" s="1"/>
  <c r="O1925" i="1" a="1"/>
  <c r="O1925" i="1" s="1"/>
  <c r="P687" i="1" a="1"/>
  <c r="P687" i="1" s="1"/>
  <c r="O687" i="1" a="1"/>
  <c r="O687" i="1" s="1"/>
  <c r="P3195" i="1" a="1"/>
  <c r="P3195" i="1" s="1"/>
  <c r="O3195" i="1" a="1"/>
  <c r="O3195" i="1" s="1"/>
  <c r="P2234" i="1" a="1"/>
  <c r="P2234" i="1" s="1"/>
  <c r="O2234" i="1" a="1"/>
  <c r="O2234" i="1" s="1"/>
  <c r="P2015" i="1" a="1"/>
  <c r="P2015" i="1" s="1"/>
  <c r="O2015" i="1" a="1"/>
  <c r="O2015" i="1" s="1"/>
  <c r="P2153" i="1" a="1"/>
  <c r="P2153" i="1" s="1"/>
  <c r="O2153" i="1" a="1"/>
  <c r="O2153" i="1" s="1"/>
  <c r="P1271" i="1" a="1"/>
  <c r="P1271" i="1" s="1"/>
  <c r="O1271" i="1" a="1"/>
  <c r="O1271" i="1" s="1"/>
  <c r="P1371" i="1" a="1"/>
  <c r="P1371" i="1" s="1"/>
  <c r="O1371" i="1" a="1"/>
  <c r="O1371" i="1" s="1"/>
  <c r="P647" i="1" a="1"/>
  <c r="P647" i="1" s="1"/>
  <c r="O647" i="1" a="1"/>
  <c r="O647" i="1" s="1"/>
  <c r="P2662" i="1" a="1"/>
  <c r="P2662" i="1" s="1"/>
  <c r="O2662" i="1" a="1"/>
  <c r="O2662" i="1" s="1"/>
  <c r="P2374" i="1" a="1"/>
  <c r="P2374" i="1" s="1"/>
  <c r="O2374" i="1" a="1"/>
  <c r="O2374" i="1" s="1"/>
  <c r="P1446" i="1" a="1"/>
  <c r="P1446" i="1" s="1"/>
  <c r="O1446" i="1" a="1"/>
  <c r="O1446" i="1" s="1"/>
  <c r="P2592" i="1" a="1"/>
  <c r="P2592" i="1" s="1"/>
  <c r="O2592" i="1" a="1"/>
  <c r="O2592" i="1" s="1"/>
  <c r="P3617" i="1" a="1"/>
  <c r="P3617" i="1" s="1"/>
  <c r="O3617" i="1" a="1"/>
  <c r="O3617" i="1" s="1"/>
  <c r="P3201" i="1" a="1"/>
  <c r="P3201" i="1" s="1"/>
  <c r="O3201" i="1" a="1"/>
  <c r="O3201" i="1" s="1"/>
  <c r="P1632" i="1" a="1"/>
  <c r="P1632" i="1" s="1"/>
  <c r="O1632" i="1" a="1"/>
  <c r="O1632" i="1" s="1"/>
  <c r="P1297" i="1" a="1"/>
  <c r="P1297" i="1" s="1"/>
  <c r="O1297" i="1" a="1"/>
  <c r="O1297" i="1" s="1"/>
  <c r="P2987" i="1" a="1"/>
  <c r="P2987" i="1" s="1"/>
  <c r="O2987" i="1" a="1"/>
  <c r="O2987" i="1" s="1"/>
  <c r="P526" i="1" a="1"/>
  <c r="P526" i="1" s="1"/>
  <c r="O526" i="1" a="1"/>
  <c r="O526" i="1" s="1"/>
  <c r="P362" i="1" a="1"/>
  <c r="P362" i="1" s="1"/>
  <c r="O362" i="1" a="1"/>
  <c r="O362" i="1" s="1"/>
  <c r="P1992" i="1" a="1"/>
  <c r="P1992" i="1" s="1"/>
  <c r="O1992" i="1" a="1"/>
  <c r="O1992" i="1" s="1"/>
  <c r="P3615" i="1" a="1"/>
  <c r="P3615" i="1" s="1"/>
  <c r="O3615" i="1" a="1"/>
  <c r="O3615" i="1" s="1"/>
  <c r="P2163" i="1" a="1"/>
  <c r="P2163" i="1" s="1"/>
  <c r="O2163" i="1" a="1"/>
  <c r="O2163" i="1" s="1"/>
  <c r="P645" i="1" a="1"/>
  <c r="P645" i="1" s="1"/>
  <c r="O645" i="1" a="1"/>
  <c r="O645" i="1" s="1"/>
  <c r="P878" i="1" a="1"/>
  <c r="P878" i="1" s="1"/>
  <c r="O878" i="1" a="1"/>
  <c r="O878" i="1" s="1"/>
  <c r="P3313" i="1" a="1"/>
  <c r="P3313" i="1" s="1"/>
  <c r="O3313" i="1" a="1"/>
  <c r="O3313" i="1" s="1"/>
  <c r="P1803" i="1" a="1"/>
  <c r="P1803" i="1" s="1"/>
  <c r="O1803" i="1" a="1"/>
  <c r="O1803" i="1" s="1"/>
  <c r="P874" i="1" a="1"/>
  <c r="P874" i="1" s="1"/>
  <c r="O874" i="1" a="1"/>
  <c r="O874" i="1" s="1"/>
  <c r="P2320" i="1" a="1"/>
  <c r="P2320" i="1" s="1"/>
  <c r="O2320" i="1" a="1"/>
  <c r="O2320" i="1" s="1"/>
  <c r="P1857" i="1" a="1"/>
  <c r="P1857" i="1" s="1"/>
  <c r="O1857" i="1" a="1"/>
  <c r="O1857" i="1" s="1"/>
  <c r="P378" i="1" a="1"/>
  <c r="P378" i="1" s="1"/>
  <c r="O378" i="1" a="1"/>
  <c r="O378" i="1" s="1"/>
  <c r="P2551" i="1" a="1"/>
  <c r="P2551" i="1" s="1"/>
  <c r="O2551" i="1" a="1"/>
  <c r="O2551" i="1" s="1"/>
  <c r="P205" i="1" a="1"/>
  <c r="P205" i="1" s="1"/>
  <c r="O205" i="1" a="1"/>
  <c r="O205" i="1" s="1"/>
  <c r="P2511" i="1" a="1"/>
  <c r="P2511" i="1" s="1"/>
  <c r="O2511" i="1" a="1"/>
  <c r="O2511" i="1" s="1"/>
  <c r="P2518" i="1" a="1"/>
  <c r="P2518" i="1" s="1"/>
  <c r="O2518" i="1" a="1"/>
  <c r="O2518" i="1" s="1"/>
  <c r="P1874" i="1" a="1"/>
  <c r="P1874" i="1" s="1"/>
  <c r="O1874" i="1" a="1"/>
  <c r="O1874" i="1" s="1"/>
  <c r="P795" i="1" a="1"/>
  <c r="P795" i="1" s="1"/>
  <c r="O795" i="1" a="1"/>
  <c r="O795" i="1" s="1"/>
  <c r="P2913" i="1" a="1"/>
  <c r="P2913" i="1" s="1"/>
  <c r="O2913" i="1" a="1"/>
  <c r="O2913" i="1" s="1"/>
  <c r="P1744" i="1" a="1"/>
  <c r="P1744" i="1" s="1"/>
  <c r="O1744" i="1" a="1"/>
  <c r="O1744" i="1" s="1"/>
  <c r="P883" i="1" a="1"/>
  <c r="P883" i="1" s="1"/>
  <c r="O883" i="1" a="1"/>
  <c r="O883" i="1" s="1"/>
  <c r="P3572" i="1" a="1"/>
  <c r="P3572" i="1" s="1"/>
  <c r="O3572" i="1" a="1"/>
  <c r="O3572" i="1" s="1"/>
  <c r="P2935" i="1" a="1"/>
  <c r="P2935" i="1" s="1"/>
  <c r="O2935" i="1" a="1"/>
  <c r="O2935" i="1" s="1"/>
  <c r="P1438" i="1" a="1"/>
  <c r="P1438" i="1" s="1"/>
  <c r="O1438" i="1" a="1"/>
  <c r="O1438" i="1" s="1"/>
  <c r="P879" i="1" a="1"/>
  <c r="P879" i="1" s="1"/>
  <c r="O879" i="1" a="1"/>
  <c r="O879" i="1" s="1"/>
  <c r="P2022" i="1" a="1"/>
  <c r="P2022" i="1" s="1"/>
  <c r="O2022" i="1" a="1"/>
  <c r="O2022" i="1" s="1"/>
  <c r="P3614" i="1" a="1"/>
  <c r="P3614" i="1" s="1"/>
  <c r="O3614" i="1" a="1"/>
  <c r="O3614" i="1" s="1"/>
  <c r="P2906" i="1" a="1"/>
  <c r="P2906" i="1" s="1"/>
  <c r="O2906" i="1" a="1"/>
  <c r="O2906" i="1" s="1"/>
  <c r="P885" i="1" a="1"/>
  <c r="P885" i="1" s="1"/>
  <c r="O885" i="1" a="1"/>
  <c r="O885" i="1" s="1"/>
  <c r="P2562" i="1" a="1"/>
  <c r="P2562" i="1" s="1"/>
  <c r="O2562" i="1" a="1"/>
  <c r="O2562" i="1" s="1"/>
  <c r="P768" i="1" a="1"/>
  <c r="P768" i="1" s="1"/>
  <c r="O768" i="1" a="1"/>
  <c r="O768" i="1" s="1"/>
  <c r="P877" i="1" a="1"/>
  <c r="P877" i="1" s="1"/>
  <c r="O877" i="1" a="1"/>
  <c r="O877" i="1" s="1"/>
  <c r="P3186" i="1" a="1"/>
  <c r="P3186" i="1" s="1"/>
  <c r="O3186" i="1" a="1"/>
  <c r="O3186" i="1" s="1"/>
  <c r="P3202" i="1" a="1"/>
  <c r="P3202" i="1" s="1"/>
  <c r="O3202" i="1" a="1"/>
  <c r="O3202" i="1" s="1"/>
  <c r="P3194" i="1" a="1"/>
  <c r="P3194" i="1" s="1"/>
  <c r="O3194" i="1" a="1"/>
  <c r="O3194" i="1" s="1"/>
  <c r="P3456" i="1" a="1"/>
  <c r="P3456" i="1" s="1"/>
  <c r="O3456" i="1" a="1"/>
  <c r="O3456" i="1" s="1"/>
  <c r="P2000" i="1" a="1"/>
  <c r="P2000" i="1" s="1"/>
  <c r="O2000" i="1" a="1"/>
  <c r="O2000" i="1" s="1"/>
  <c r="P3463" i="1" a="1"/>
  <c r="P3463" i="1" s="1"/>
  <c r="O3463" i="1" a="1"/>
  <c r="O3463" i="1" s="1"/>
  <c r="P912" i="1" a="1"/>
  <c r="P912" i="1" s="1"/>
  <c r="O912" i="1" a="1"/>
  <c r="O912" i="1" s="1"/>
  <c r="P1223" i="1" a="1"/>
  <c r="P1223" i="1" s="1"/>
  <c r="O1223" i="1" a="1"/>
  <c r="O1223" i="1" s="1"/>
  <c r="P1234" i="1" a="1"/>
  <c r="P1234" i="1" s="1"/>
  <c r="O1234" i="1" a="1"/>
  <c r="O1234" i="1" s="1"/>
  <c r="P2784" i="1" a="1"/>
  <c r="P2784" i="1" s="1"/>
  <c r="O2784" i="1" a="1"/>
  <c r="O2784" i="1" s="1"/>
  <c r="P184" i="1" a="1"/>
  <c r="P184" i="1" s="1"/>
  <c r="O184" i="1" a="1"/>
  <c r="O184" i="1" s="1"/>
  <c r="P3265" i="1" a="1"/>
  <c r="P3265" i="1" s="1"/>
  <c r="O3265" i="1" a="1"/>
  <c r="O3265" i="1" s="1"/>
  <c r="P1704" i="1" a="1"/>
  <c r="P1704" i="1" s="1"/>
  <c r="O1704" i="1" a="1"/>
  <c r="O1704" i="1" s="1"/>
  <c r="P3306" i="1" a="1"/>
  <c r="P3306" i="1" s="1"/>
  <c r="O3306" i="1" a="1"/>
  <c r="O3306" i="1" s="1"/>
  <c r="P914" i="1" a="1"/>
  <c r="P914" i="1" s="1"/>
  <c r="O914" i="1" a="1"/>
  <c r="O914" i="1" s="1"/>
  <c r="P2018" i="1" a="1"/>
  <c r="P2018" i="1" s="1"/>
  <c r="O2018" i="1" a="1"/>
  <c r="O2018" i="1" s="1"/>
  <c r="P1934" i="1" a="1"/>
  <c r="P1934" i="1" s="1"/>
  <c r="O1934" i="1" a="1"/>
  <c r="O1934" i="1" s="1"/>
  <c r="P851" i="1" a="1"/>
  <c r="P851" i="1" s="1"/>
  <c r="O851" i="1" a="1"/>
  <c r="O851" i="1" s="1"/>
  <c r="P1038" i="1" a="1"/>
  <c r="P1038" i="1" s="1"/>
  <c r="O1038" i="1" a="1"/>
  <c r="O1038" i="1" s="1"/>
  <c r="P866" i="1" a="1"/>
  <c r="P866" i="1" s="1"/>
  <c r="O866" i="1" a="1"/>
  <c r="O866" i="1" s="1"/>
  <c r="P2454" i="1" a="1"/>
  <c r="P2454" i="1" s="1"/>
  <c r="O2454" i="1" a="1"/>
  <c r="O2454" i="1" s="1"/>
  <c r="P3300" i="1" a="1"/>
  <c r="P3300" i="1" s="1"/>
  <c r="O3300" i="1" a="1"/>
  <c r="O3300" i="1" s="1"/>
  <c r="P1458" i="1" a="1"/>
  <c r="P1458" i="1" s="1"/>
  <c r="O1458" i="1" a="1"/>
  <c r="O1458" i="1" s="1"/>
  <c r="P1161" i="1" a="1"/>
  <c r="P1161" i="1" s="1"/>
  <c r="O1161" i="1" a="1"/>
  <c r="O1161" i="1" s="1"/>
  <c r="P2130" i="1" a="1"/>
  <c r="P2130" i="1" s="1"/>
  <c r="O2130" i="1" a="1"/>
  <c r="O2130" i="1" s="1"/>
  <c r="P3303" i="1" a="1"/>
  <c r="P3303" i="1" s="1"/>
  <c r="O3303" i="1" a="1"/>
  <c r="O3303" i="1" s="1"/>
  <c r="P1627" i="1" a="1"/>
  <c r="P1627" i="1" s="1"/>
  <c r="O1627" i="1" a="1"/>
  <c r="O1627" i="1" s="1"/>
  <c r="P1345" i="1" a="1"/>
  <c r="P1345" i="1" s="1"/>
  <c r="O1345" i="1" a="1"/>
  <c r="O1345" i="1" s="1"/>
  <c r="P3298" i="1" a="1"/>
  <c r="P3298" i="1" s="1"/>
  <c r="O3298" i="1" a="1"/>
  <c r="O3298" i="1" s="1"/>
  <c r="P2313" i="1" a="1"/>
  <c r="P2313" i="1" s="1"/>
  <c r="O2313" i="1" a="1"/>
  <c r="O2313" i="1" s="1"/>
  <c r="P2664" i="1" a="1"/>
  <c r="P2664" i="1" s="1"/>
  <c r="O2664" i="1" a="1"/>
  <c r="O2664" i="1" s="1"/>
  <c r="P3621" i="1" a="1"/>
  <c r="P3621" i="1" s="1"/>
  <c r="O3621" i="1" a="1"/>
  <c r="O3621" i="1" s="1"/>
  <c r="P2455" i="1" a="1"/>
  <c r="P2455" i="1" s="1"/>
  <c r="O2455" i="1" a="1"/>
  <c r="O2455" i="1" s="1"/>
  <c r="P1933" i="1" a="1"/>
  <c r="P1933" i="1" s="1"/>
  <c r="O1933" i="1" a="1"/>
  <c r="O1933" i="1" s="1"/>
  <c r="P2587" i="1" a="1"/>
  <c r="P2587" i="1" s="1"/>
  <c r="O2587" i="1" a="1"/>
  <c r="O2587" i="1" s="1"/>
  <c r="P2451" i="1" a="1"/>
  <c r="P2451" i="1" s="1"/>
  <c r="O2451" i="1" a="1"/>
  <c r="O2451" i="1" s="1"/>
  <c r="P934" i="1" a="1"/>
  <c r="P934" i="1" s="1"/>
  <c r="O934" i="1" a="1"/>
  <c r="O934" i="1" s="1"/>
  <c r="P2281" i="1" a="1"/>
  <c r="P2281" i="1" s="1"/>
  <c r="O2281" i="1" a="1"/>
  <c r="O2281" i="1" s="1"/>
  <c r="P1937" i="1" a="1"/>
  <c r="P1937" i="1" s="1"/>
  <c r="O1937" i="1" a="1"/>
  <c r="O1937" i="1" s="1"/>
  <c r="P3182" i="1" a="1"/>
  <c r="P3182" i="1" s="1"/>
  <c r="O3182" i="1" a="1"/>
  <c r="O3182" i="1" s="1"/>
  <c r="P2944" i="1" a="1"/>
  <c r="P2944" i="1" s="1"/>
  <c r="O2944" i="1" a="1"/>
  <c r="O2944" i="1" s="1"/>
  <c r="P783" i="1" a="1"/>
  <c r="P783" i="1" s="1"/>
  <c r="O783" i="1" a="1"/>
  <c r="O783" i="1" s="1"/>
  <c r="P1682" i="1" a="1"/>
  <c r="P1682" i="1" s="1"/>
  <c r="O1682" i="1" a="1"/>
  <c r="O1682" i="1" s="1"/>
  <c r="P1932" i="1" a="1"/>
  <c r="P1932" i="1" s="1"/>
  <c r="O1932" i="1" a="1"/>
  <c r="O1932" i="1" s="1"/>
  <c r="P937" i="1" a="1"/>
  <c r="P937" i="1" s="1"/>
  <c r="O937" i="1" a="1"/>
  <c r="O937" i="1" s="1"/>
  <c r="P847" i="1" a="1"/>
  <c r="P847" i="1" s="1"/>
  <c r="O847" i="1" a="1"/>
  <c r="O847" i="1" s="1"/>
  <c r="P563" i="1" a="1"/>
  <c r="P563" i="1" s="1"/>
  <c r="O563" i="1" a="1"/>
  <c r="O563" i="1" s="1"/>
  <c r="P946" i="1" a="1"/>
  <c r="P946" i="1" s="1"/>
  <c r="O946" i="1" a="1"/>
  <c r="O946" i="1" s="1"/>
  <c r="P1418" i="1" a="1"/>
  <c r="P1418" i="1" s="1"/>
  <c r="O1418" i="1" a="1"/>
  <c r="O1418" i="1" s="1"/>
  <c r="P817" i="1" a="1"/>
  <c r="P817" i="1" s="1"/>
  <c r="O817" i="1" a="1"/>
  <c r="O817" i="1" s="1"/>
  <c r="P2802" i="1" a="1"/>
  <c r="P2802" i="1" s="1"/>
  <c r="O2802" i="1" a="1"/>
  <c r="O2802" i="1" s="1"/>
  <c r="P3304" i="1" a="1"/>
  <c r="P3304" i="1" s="1"/>
  <c r="O3304" i="1" a="1"/>
  <c r="O3304" i="1" s="1"/>
  <c r="P2594" i="1" a="1"/>
  <c r="P2594" i="1" s="1"/>
  <c r="O2594" i="1" a="1"/>
  <c r="O2594" i="1" s="1"/>
  <c r="P3616" i="1" a="1"/>
  <c r="P3616" i="1" s="1"/>
  <c r="O3616" i="1" a="1"/>
  <c r="O3616" i="1" s="1"/>
  <c r="P2448" i="1" a="1"/>
  <c r="P2448" i="1" s="1"/>
  <c r="O2448" i="1" a="1"/>
  <c r="O2448" i="1" s="1"/>
  <c r="P1774" i="1" a="1"/>
  <c r="P1774" i="1" s="1"/>
  <c r="O1774" i="1" a="1"/>
  <c r="O1774" i="1" s="1"/>
  <c r="P1582" i="1" a="1"/>
  <c r="P1582" i="1" s="1"/>
  <c r="O1582" i="1" a="1"/>
  <c r="O1582" i="1" s="1"/>
  <c r="P82" i="1" a="1"/>
  <c r="P82" i="1" s="1"/>
  <c r="O82" i="1" a="1"/>
  <c r="O82" i="1" s="1"/>
  <c r="P627" i="1" a="1"/>
  <c r="P627" i="1" s="1"/>
  <c r="O627" i="1" a="1"/>
  <c r="O627" i="1" s="1"/>
  <c r="P1422" i="1" a="1"/>
  <c r="P1422" i="1" s="1"/>
  <c r="O1422" i="1" a="1"/>
  <c r="O1422" i="1" s="1"/>
  <c r="P876" i="1" a="1"/>
  <c r="P876" i="1" s="1"/>
  <c r="O876" i="1" a="1"/>
  <c r="O876" i="1" s="1"/>
  <c r="P857" i="1" a="1"/>
  <c r="P857" i="1" s="1"/>
  <c r="O857" i="1" a="1"/>
  <c r="O857" i="1" s="1"/>
  <c r="P293" i="1" a="1"/>
  <c r="P293" i="1" s="1"/>
  <c r="O293" i="1" a="1"/>
  <c r="O293" i="1" s="1"/>
  <c r="P2160" i="1" a="1"/>
  <c r="P2160" i="1" s="1"/>
  <c r="O2160" i="1" a="1"/>
  <c r="O2160" i="1" s="1"/>
  <c r="P3437" i="1" a="1"/>
  <c r="P3437" i="1" s="1"/>
  <c r="O3437" i="1" a="1"/>
  <c r="O3437" i="1" s="1"/>
  <c r="P1878" i="1" a="1"/>
  <c r="P1878" i="1" s="1"/>
  <c r="O1878" i="1" a="1"/>
  <c r="O1878" i="1" s="1"/>
  <c r="P1930" i="1" a="1"/>
  <c r="P1930" i="1" s="1"/>
  <c r="O1930" i="1" a="1"/>
  <c r="O1930" i="1" s="1"/>
  <c r="P2591" i="1" a="1"/>
  <c r="P2591" i="1" s="1"/>
  <c r="O2591" i="1" a="1"/>
  <c r="O2591" i="1" s="1"/>
  <c r="P240" i="1" a="1"/>
  <c r="P240" i="1" s="1"/>
  <c r="O240" i="1" a="1"/>
  <c r="O240" i="1" s="1"/>
  <c r="P1613" i="1" a="1"/>
  <c r="P1613" i="1" s="1"/>
  <c r="O1613" i="1" a="1"/>
  <c r="O1613" i="1" s="1"/>
  <c r="P1630" i="1" a="1"/>
  <c r="P1630" i="1" s="1"/>
  <c r="O1630" i="1" a="1"/>
  <c r="O1630" i="1" s="1"/>
  <c r="P321" i="1" a="1"/>
  <c r="P321" i="1" s="1"/>
  <c r="O321" i="1" a="1"/>
  <c r="O321" i="1" s="1"/>
  <c r="P764" i="1" a="1"/>
  <c r="P764" i="1" s="1"/>
  <c r="O764" i="1" a="1"/>
  <c r="O764" i="1" s="1"/>
  <c r="P683" i="1" a="1"/>
  <c r="P683" i="1" s="1"/>
  <c r="O683" i="1" a="1"/>
  <c r="O683" i="1" s="1"/>
  <c r="P367" i="1" a="1"/>
  <c r="P367" i="1" s="1"/>
  <c r="O367" i="1" a="1"/>
  <c r="O367" i="1" s="1"/>
  <c r="P769" i="1" a="1"/>
  <c r="P769" i="1" s="1"/>
  <c r="O769" i="1" a="1"/>
  <c r="O769" i="1" s="1"/>
  <c r="P1621" i="1" a="1"/>
  <c r="P1621" i="1" s="1"/>
  <c r="O1621" i="1" a="1"/>
  <c r="O1621" i="1" s="1"/>
  <c r="P2996" i="1" a="1"/>
  <c r="P2996" i="1" s="1"/>
  <c r="O2996" i="1" a="1"/>
  <c r="O2996" i="1" s="1"/>
  <c r="P1471" i="1" a="1"/>
  <c r="P1471" i="1" s="1"/>
  <c r="O1471" i="1" a="1"/>
  <c r="O1471" i="1" s="1"/>
  <c r="P1518" i="1" a="1"/>
  <c r="P1518" i="1" s="1"/>
  <c r="O1518" i="1" a="1"/>
  <c r="O1518" i="1" s="1"/>
  <c r="P1497" i="1" a="1"/>
  <c r="P1497" i="1" s="1"/>
  <c r="O1497" i="1" a="1"/>
  <c r="O1497" i="1" s="1"/>
  <c r="P487" i="1" a="1"/>
  <c r="P487" i="1" s="1"/>
  <c r="O487" i="1" a="1"/>
  <c r="O487" i="1" s="1"/>
  <c r="P1935" i="1" a="1"/>
  <c r="P1935" i="1" s="1"/>
  <c r="O1935" i="1" a="1"/>
  <c r="O1935" i="1" s="1"/>
  <c r="P2556" i="1" a="1"/>
  <c r="P2556" i="1" s="1"/>
  <c r="O2556" i="1" a="1"/>
  <c r="O2556" i="1" s="1"/>
  <c r="P260" i="1" a="1"/>
  <c r="P260" i="1" s="1"/>
  <c r="O260" i="1" a="1"/>
  <c r="O260" i="1" s="1"/>
  <c r="P3215" i="1" a="1"/>
  <c r="P3215" i="1" s="1"/>
  <c r="O3215" i="1" a="1"/>
  <c r="O3215" i="1" s="1"/>
  <c r="P3208" i="1" a="1"/>
  <c r="P3208" i="1" s="1"/>
  <c r="O3208" i="1" a="1"/>
  <c r="O3208" i="1" s="1"/>
  <c r="P1732" i="1" a="1"/>
  <c r="P1732" i="1" s="1"/>
  <c r="O1732" i="1" a="1"/>
  <c r="O1732" i="1" s="1"/>
  <c r="P1509" i="1" a="1"/>
  <c r="P1509" i="1" s="1"/>
  <c r="O1509" i="1" a="1"/>
  <c r="O1509" i="1" s="1"/>
  <c r="P2794" i="1" a="1"/>
  <c r="P2794" i="1" s="1"/>
  <c r="O2794" i="1" a="1"/>
  <c r="O2794" i="1" s="1"/>
  <c r="P2359" i="1" a="1"/>
  <c r="P2359" i="1" s="1"/>
  <c r="O2359" i="1" a="1"/>
  <c r="O2359" i="1" s="1"/>
  <c r="P1638" i="1" a="1"/>
  <c r="P1638" i="1" s="1"/>
  <c r="O1638" i="1" a="1"/>
  <c r="O1638" i="1" s="1"/>
  <c r="P1685" i="1" a="1"/>
  <c r="P1685" i="1" s="1"/>
  <c r="O1685" i="1" a="1"/>
  <c r="O1685" i="1" s="1"/>
  <c r="P1727" i="1" a="1"/>
  <c r="P1727" i="1" s="1"/>
  <c r="O1727" i="1" a="1"/>
  <c r="O1727" i="1" s="1"/>
  <c r="P1489" i="1" a="1"/>
  <c r="P1489" i="1" s="1"/>
  <c r="O1489" i="1" a="1"/>
  <c r="O1489" i="1" s="1"/>
  <c r="P2033" i="1" a="1"/>
  <c r="P2033" i="1" s="1"/>
  <c r="O2033" i="1" a="1"/>
  <c r="O2033" i="1" s="1"/>
  <c r="P503" i="1" a="1"/>
  <c r="P503" i="1" s="1"/>
  <c r="O503" i="1" a="1"/>
  <c r="O503" i="1" s="1"/>
  <c r="P1670" i="1" a="1"/>
  <c r="P1670" i="1" s="1"/>
  <c r="O1670" i="1" a="1"/>
  <c r="O1670" i="1" s="1"/>
  <c r="P2021" i="1" a="1"/>
  <c r="P2021" i="1" s="1"/>
  <c r="O2021" i="1" a="1"/>
  <c r="O2021" i="1" s="1"/>
  <c r="P1712" i="1" a="1"/>
  <c r="P1712" i="1" s="1"/>
  <c r="O1712" i="1" a="1"/>
  <c r="O1712" i="1" s="1"/>
  <c r="P1988" i="1" a="1"/>
  <c r="P1988" i="1" s="1"/>
  <c r="O1988" i="1" a="1"/>
  <c r="O1988" i="1" s="1"/>
  <c r="P2065" i="1" a="1"/>
  <c r="P2065" i="1" s="1"/>
  <c r="O2065" i="1" a="1"/>
  <c r="O2065" i="1" s="1"/>
  <c r="P2083" i="1" a="1"/>
  <c r="P2083" i="1" s="1"/>
  <c r="O2083" i="1" a="1"/>
  <c r="O2083" i="1" s="1"/>
  <c r="P2077" i="1" a="1"/>
  <c r="P2077" i="1" s="1"/>
  <c r="O2077" i="1" a="1"/>
  <c r="O2077" i="1" s="1"/>
  <c r="P2087" i="1" a="1"/>
  <c r="P2087" i="1" s="1"/>
  <c r="O2087" i="1" a="1"/>
  <c r="O2087" i="1" s="1"/>
  <c r="P2068" i="1" a="1"/>
  <c r="P2068" i="1" s="1"/>
  <c r="O2068" i="1" a="1"/>
  <c r="O2068" i="1" s="1"/>
  <c r="P2082" i="1" a="1"/>
  <c r="P2082" i="1" s="1"/>
  <c r="O2082" i="1" a="1"/>
  <c r="O2082" i="1" s="1"/>
  <c r="P2039" i="1" a="1"/>
  <c r="P2039" i="1" s="1"/>
  <c r="O2039" i="1" a="1"/>
  <c r="O2039" i="1" s="1"/>
  <c r="P3395" i="1" a="1"/>
  <c r="P3395" i="1" s="1"/>
  <c r="O3395" i="1" a="1"/>
  <c r="O3395" i="1" s="1"/>
  <c r="P2020" i="1" a="1"/>
  <c r="P2020" i="1" s="1"/>
  <c r="O2020" i="1" a="1"/>
  <c r="O2020" i="1" s="1"/>
  <c r="P2076" i="1" a="1"/>
  <c r="P2076" i="1" s="1"/>
  <c r="O2076" i="1" a="1"/>
  <c r="O2076" i="1" s="1"/>
  <c r="P2014" i="1" a="1"/>
  <c r="P2014" i="1" s="1"/>
  <c r="O2014" i="1" a="1"/>
  <c r="O2014" i="1" s="1"/>
  <c r="P2069" i="1" a="1"/>
  <c r="P2069" i="1" s="1"/>
  <c r="O2069" i="1" a="1"/>
  <c r="O2069" i="1" s="1"/>
  <c r="P1885" i="1" a="1"/>
  <c r="P1885" i="1" s="1"/>
  <c r="O1885" i="1" a="1"/>
  <c r="O1885" i="1" s="1"/>
  <c r="P1977" i="1" a="1"/>
  <c r="P1977" i="1" s="1"/>
  <c r="O1977" i="1" a="1"/>
  <c r="O1977" i="1" s="1"/>
  <c r="P2037" i="1" a="1"/>
  <c r="P2037" i="1" s="1"/>
  <c r="O2037" i="1" a="1"/>
  <c r="O2037" i="1" s="1"/>
  <c r="P2472" i="1" a="1"/>
  <c r="P2472" i="1" s="1"/>
  <c r="O2472" i="1" a="1"/>
  <c r="O2472" i="1" s="1"/>
  <c r="P1838" i="1" a="1"/>
  <c r="P1838" i="1" s="1"/>
  <c r="O1838" i="1" a="1"/>
  <c r="O1838" i="1" s="1"/>
  <c r="P3221" i="1" a="1"/>
  <c r="P3221" i="1" s="1"/>
  <c r="O3221" i="1" a="1"/>
  <c r="O3221" i="1" s="1"/>
  <c r="P2770" i="1" a="1"/>
  <c r="P2770" i="1" s="1"/>
  <c r="O2770" i="1" a="1"/>
  <c r="O2770" i="1" s="1"/>
  <c r="P3179" i="1" a="1"/>
  <c r="P3179" i="1" s="1"/>
  <c r="O3179" i="1" a="1"/>
  <c r="O3179" i="1" s="1"/>
  <c r="P3037" i="1" a="1"/>
  <c r="P3037" i="1" s="1"/>
  <c r="O3037" i="1" a="1"/>
  <c r="O3037" i="1" s="1"/>
  <c r="P3276" i="1" a="1"/>
  <c r="P3276" i="1" s="1"/>
  <c r="O3276" i="1" a="1"/>
  <c r="O3276" i="1" s="1"/>
  <c r="P164" i="1" a="1"/>
  <c r="P164" i="1" s="1"/>
  <c r="O164" i="1" a="1"/>
  <c r="O164" i="1" s="1"/>
  <c r="P1673" i="1" a="1"/>
  <c r="P1673" i="1" s="1"/>
  <c r="O1673" i="1" a="1"/>
  <c r="O1673" i="1" s="1"/>
  <c r="P1573" i="1" a="1"/>
  <c r="P1573" i="1" s="1"/>
  <c r="O1573" i="1" a="1"/>
  <c r="O1573" i="1" s="1"/>
  <c r="P3525" i="1" a="1"/>
  <c r="P3525" i="1" s="1"/>
  <c r="O3525" i="1" a="1"/>
  <c r="O3525" i="1" s="1"/>
  <c r="P2154" i="1" a="1"/>
  <c r="P2154" i="1" s="1"/>
  <c r="O2154" i="1" a="1"/>
  <c r="O2154" i="1" s="1"/>
  <c r="P437" i="1" a="1"/>
  <c r="P437" i="1" s="1"/>
  <c r="O437" i="1" a="1"/>
  <c r="O437" i="1" s="1"/>
  <c r="P2514" i="1" a="1"/>
  <c r="P2514" i="1" s="1"/>
  <c r="O2514" i="1" a="1"/>
  <c r="O2514" i="1" s="1"/>
  <c r="P3470" i="1" a="1"/>
  <c r="P3470" i="1" s="1"/>
  <c r="O3470" i="1" a="1"/>
  <c r="O3470" i="1" s="1"/>
  <c r="P3595" i="1" a="1"/>
  <c r="P3595" i="1" s="1"/>
  <c r="O3595" i="1" a="1"/>
  <c r="O3595" i="1" s="1"/>
  <c r="P320" i="1" a="1"/>
  <c r="P320" i="1" s="1"/>
  <c r="O320" i="1" a="1"/>
  <c r="O320" i="1" s="1"/>
  <c r="P518" i="1" a="1"/>
  <c r="P518" i="1" s="1"/>
  <c r="O518" i="1" a="1"/>
  <c r="O518" i="1" s="1"/>
  <c r="P500" i="1" a="1"/>
  <c r="P500" i="1" s="1"/>
  <c r="O500" i="1" a="1"/>
  <c r="O500" i="1" s="1"/>
  <c r="P2179" i="1" a="1"/>
  <c r="P2179" i="1" s="1"/>
  <c r="O2179" i="1" a="1"/>
  <c r="O2179" i="1" s="1"/>
  <c r="P1870" i="1" a="1"/>
  <c r="P1870" i="1" s="1"/>
  <c r="O1870" i="1" a="1"/>
  <c r="O1870" i="1" s="1"/>
  <c r="P1769" i="1" a="1"/>
  <c r="P1769" i="1" s="1"/>
  <c r="O1769" i="1" a="1"/>
  <c r="O1769" i="1" s="1"/>
  <c r="P201" i="1" a="1"/>
  <c r="P201" i="1" s="1"/>
  <c r="O201" i="1" a="1"/>
  <c r="O201" i="1" s="1"/>
  <c r="P190" i="1" a="1"/>
  <c r="P190" i="1" s="1"/>
  <c r="O190" i="1" a="1"/>
  <c r="O190" i="1" s="1"/>
  <c r="P63" i="1" a="1"/>
  <c r="P63" i="1" s="1"/>
  <c r="O63" i="1" a="1"/>
  <c r="O63" i="1" s="1"/>
  <c r="P3844" i="1" a="1"/>
  <c r="P3844" i="1" s="1"/>
  <c r="O3844" i="1" a="1"/>
  <c r="O3844" i="1" s="1"/>
  <c r="P603" i="1" a="1"/>
  <c r="P603" i="1" s="1"/>
  <c r="O603" i="1" a="1"/>
  <c r="O603" i="1" s="1"/>
  <c r="P602" i="1" a="1"/>
  <c r="P602" i="1" s="1"/>
  <c r="O602" i="1" a="1"/>
  <c r="O602" i="1" s="1"/>
  <c r="P2289" i="1" a="1"/>
  <c r="P2289" i="1" s="1"/>
  <c r="O2289" i="1" a="1"/>
  <c r="O2289" i="1" s="1"/>
  <c r="P62" i="1" a="1"/>
  <c r="P62" i="1" s="1"/>
  <c r="O62" i="1" a="1"/>
  <c r="O62" i="1" s="1"/>
  <c r="P349" i="1" a="1"/>
  <c r="P349" i="1" s="1"/>
  <c r="O349" i="1" a="1"/>
  <c r="O349" i="1" s="1"/>
  <c r="P3452" i="1" a="1"/>
  <c r="P3452" i="1" s="1"/>
  <c r="O3452" i="1" a="1"/>
  <c r="O3452" i="1" s="1"/>
  <c r="P3845" i="1" a="1"/>
  <c r="P3845" i="1" s="1"/>
  <c r="O3845" i="1" a="1"/>
  <c r="O3845" i="1" s="1"/>
  <c r="P2200" i="1" a="1"/>
  <c r="P2200" i="1" s="1"/>
  <c r="O2200" i="1" a="1"/>
  <c r="O2200" i="1" s="1"/>
  <c r="P1793" i="1" a="1"/>
  <c r="P1793" i="1" s="1"/>
  <c r="O1793" i="1" a="1"/>
  <c r="O1793" i="1" s="1"/>
  <c r="P3217" i="1" a="1"/>
  <c r="P3217" i="1" s="1"/>
  <c r="O3217" i="1" a="1"/>
  <c r="O3217" i="1" s="1"/>
  <c r="P3289" i="1" a="1"/>
  <c r="P3289" i="1" s="1"/>
  <c r="O3289" i="1" a="1"/>
  <c r="O3289" i="1" s="1"/>
  <c r="P3480" i="1" a="1"/>
  <c r="P3480" i="1" s="1"/>
  <c r="O3480" i="1" a="1"/>
  <c r="O3480" i="1" s="1"/>
  <c r="P3594" i="1" a="1"/>
  <c r="P3594" i="1" s="1"/>
  <c r="O3594" i="1" a="1"/>
  <c r="O3594" i="1" s="1"/>
  <c r="P3386" i="1" a="1"/>
  <c r="P3386" i="1" s="1"/>
  <c r="O3386" i="1" a="1"/>
  <c r="O3386" i="1" s="1"/>
  <c r="P2325" i="1" a="1"/>
  <c r="P2325" i="1" s="1"/>
  <c r="O2325" i="1" a="1"/>
  <c r="O2325" i="1" s="1"/>
  <c r="P2955" i="1" a="1"/>
  <c r="P2955" i="1" s="1"/>
  <c r="O2955" i="1" a="1"/>
  <c r="O2955" i="1" s="1"/>
  <c r="P3083" i="1" a="1"/>
  <c r="P3083" i="1" s="1"/>
  <c r="O3083" i="1" a="1"/>
  <c r="O3083" i="1" s="1"/>
  <c r="P2767" i="1" a="1"/>
  <c r="P2767" i="1" s="1"/>
  <c r="O2767" i="1" a="1"/>
  <c r="O2767" i="1" s="1"/>
  <c r="P421" i="1" a="1"/>
  <c r="P421" i="1" s="1"/>
  <c r="O421" i="1" a="1"/>
  <c r="O421" i="1" s="1"/>
  <c r="P619" i="1" a="1"/>
  <c r="P619" i="1" s="1"/>
  <c r="O619" i="1" a="1"/>
  <c r="O619" i="1" s="1"/>
  <c r="P1377" i="1" a="1"/>
  <c r="P1377" i="1" s="1"/>
  <c r="O1377" i="1" a="1"/>
  <c r="O1377" i="1" s="1"/>
  <c r="P1132" i="1" a="1"/>
  <c r="P1132" i="1" s="1"/>
  <c r="O1132" i="1" a="1"/>
  <c r="O1132" i="1" s="1"/>
  <c r="P2834" i="1" a="1"/>
  <c r="P2834" i="1" s="1"/>
  <c r="O2834" i="1" a="1"/>
  <c r="O2834" i="1" s="1"/>
  <c r="P3006" i="1" a="1"/>
  <c r="P3006" i="1" s="1"/>
  <c r="O3006" i="1" a="1"/>
  <c r="O3006" i="1" s="1"/>
  <c r="P404" i="1" a="1"/>
  <c r="P404" i="1" s="1"/>
  <c r="O404" i="1" a="1"/>
  <c r="O404" i="1" s="1"/>
  <c r="P2631" i="1" a="1"/>
  <c r="P2631" i="1" s="1"/>
  <c r="O2631" i="1" a="1"/>
  <c r="O2631" i="1" s="1"/>
  <c r="P2999" i="1" a="1"/>
  <c r="P2999" i="1" s="1"/>
  <c r="O2999" i="1" a="1"/>
  <c r="O2999" i="1" s="1"/>
  <c r="P2686" i="1" a="1"/>
  <c r="P2686" i="1" s="1"/>
  <c r="O2686" i="1" a="1"/>
  <c r="O2686" i="1" s="1"/>
  <c r="P3134" i="1" a="1"/>
  <c r="P3134" i="1" s="1"/>
  <c r="O3134" i="1" a="1"/>
  <c r="O3134" i="1" s="1"/>
  <c r="P478" i="1" a="1"/>
  <c r="P478" i="1" s="1"/>
  <c r="O478" i="1" a="1"/>
  <c r="O478" i="1" s="1"/>
  <c r="P1692" i="1" a="1"/>
  <c r="P1692" i="1" s="1"/>
  <c r="O1692" i="1" a="1"/>
  <c r="O1692" i="1" s="1"/>
  <c r="P3646" i="1" a="1"/>
  <c r="P3646" i="1" s="1"/>
  <c r="O3646" i="1" a="1"/>
  <c r="O3646" i="1" s="1"/>
  <c r="P2205" i="1" a="1"/>
  <c r="P2205" i="1" s="1"/>
  <c r="O2205" i="1" a="1"/>
  <c r="O2205" i="1" s="1"/>
  <c r="P2166" i="1" a="1"/>
  <c r="P2166" i="1" s="1"/>
  <c r="O2166" i="1" a="1"/>
  <c r="O2166" i="1" s="1"/>
  <c r="P1659" i="1" a="1"/>
  <c r="P1659" i="1" s="1"/>
  <c r="O1659" i="1" a="1"/>
  <c r="O1659" i="1" s="1"/>
  <c r="P698" i="1" a="1"/>
  <c r="P698" i="1" s="1"/>
  <c r="O698" i="1" a="1"/>
  <c r="O698" i="1" s="1"/>
  <c r="P1718" i="1" a="1"/>
  <c r="P1718" i="1" s="1"/>
  <c r="O1718" i="1" a="1"/>
  <c r="O1718" i="1" s="1"/>
  <c r="P671" i="1" a="1"/>
  <c r="P671" i="1" s="1"/>
  <c r="O671" i="1" a="1"/>
  <c r="O671" i="1" s="1"/>
  <c r="P2078" i="1" a="1"/>
  <c r="P2078" i="1" s="1"/>
  <c r="O2078" i="1" a="1"/>
  <c r="O2078" i="1" s="1"/>
  <c r="P1888" i="1" a="1"/>
  <c r="P1888" i="1" s="1"/>
  <c r="O1888" i="1" a="1"/>
  <c r="O1888" i="1" s="1"/>
  <c r="P2619" i="1" a="1"/>
  <c r="P2619" i="1" s="1"/>
  <c r="O2619" i="1" a="1"/>
  <c r="O2619" i="1" s="1"/>
  <c r="P3292" i="1" a="1"/>
  <c r="P3292" i="1" s="1"/>
  <c r="O3292" i="1" a="1"/>
  <c r="O3292" i="1" s="1"/>
  <c r="P3028" i="1" a="1"/>
  <c r="P3028" i="1" s="1"/>
  <c r="O3028" i="1" a="1"/>
  <c r="O3028" i="1" s="1"/>
  <c r="P1411" i="1" a="1"/>
  <c r="P1411" i="1" s="1"/>
  <c r="O1411" i="1" a="1"/>
  <c r="O1411" i="1" s="1"/>
  <c r="P1426" i="1" a="1"/>
  <c r="P1426" i="1" s="1"/>
  <c r="O1426" i="1" a="1"/>
  <c r="O1426" i="1" s="1"/>
  <c r="P1057" i="1" a="1"/>
  <c r="P1057" i="1" s="1"/>
  <c r="O1057" i="1" a="1"/>
  <c r="O1057" i="1" s="1"/>
  <c r="P708" i="1" a="1"/>
  <c r="P708" i="1" s="1"/>
  <c r="O708" i="1" a="1"/>
  <c r="O708" i="1" s="1"/>
  <c r="P105" i="1" a="1"/>
  <c r="P105" i="1" s="1"/>
  <c r="O105" i="1" a="1"/>
  <c r="O105" i="1" s="1"/>
  <c r="P1555" i="1" a="1"/>
  <c r="P1555" i="1" s="1"/>
  <c r="O1555" i="1" a="1"/>
  <c r="O1555" i="1" s="1"/>
  <c r="P3035" i="1" a="1"/>
  <c r="P3035" i="1" s="1"/>
  <c r="O3035" i="1" a="1"/>
  <c r="O3035" i="1" s="1"/>
  <c r="P2174" i="1" a="1"/>
  <c r="P2174" i="1" s="1"/>
  <c r="O2174" i="1" a="1"/>
  <c r="O2174" i="1" s="1"/>
  <c r="P1076" i="1" a="1"/>
  <c r="P1076" i="1" s="1"/>
  <c r="O1076" i="1" a="1"/>
  <c r="O1076" i="1" s="1"/>
  <c r="P519" i="1" a="1"/>
  <c r="P519" i="1" s="1"/>
  <c r="O519" i="1" a="1"/>
  <c r="O519" i="1" s="1"/>
  <c r="P2821" i="1" a="1"/>
  <c r="P2821" i="1" s="1"/>
  <c r="O2821" i="1" a="1"/>
  <c r="O2821" i="1" s="1"/>
  <c r="P1579" i="1" a="1"/>
  <c r="P1579" i="1" s="1"/>
  <c r="O1579" i="1" a="1"/>
  <c r="O1579" i="1" s="1"/>
  <c r="P2008" i="1" a="1"/>
  <c r="P2008" i="1" s="1"/>
  <c r="O2008" i="1" a="1"/>
  <c r="O2008" i="1" s="1"/>
  <c r="P3058" i="1" a="1"/>
  <c r="P3058" i="1" s="1"/>
  <c r="O3058" i="1" a="1"/>
  <c r="O3058" i="1" s="1"/>
  <c r="P2953" i="1" a="1"/>
  <c r="P2953" i="1" s="1"/>
  <c r="O2953" i="1" a="1"/>
  <c r="O2953" i="1" s="1"/>
  <c r="P828" i="1" a="1"/>
  <c r="P828" i="1" s="1"/>
  <c r="O828" i="1" a="1"/>
  <c r="O828" i="1" s="1"/>
  <c r="P1644" i="1" a="1"/>
  <c r="P1644" i="1" s="1"/>
  <c r="O1644" i="1" a="1"/>
  <c r="O1644" i="1" s="1"/>
  <c r="P1178" i="1" a="1"/>
  <c r="P1178" i="1" s="1"/>
  <c r="O1178" i="1" a="1"/>
  <c r="O1178" i="1" s="1"/>
  <c r="P3426" i="1" a="1"/>
  <c r="P3426" i="1" s="1"/>
  <c r="O3426" i="1" a="1"/>
  <c r="O3426" i="1" s="1"/>
  <c r="P3425" i="1" a="1"/>
  <c r="P3425" i="1" s="1"/>
  <c r="O3425" i="1" a="1"/>
  <c r="O3425" i="1" s="1"/>
  <c r="P1611" i="1" a="1"/>
  <c r="P1611" i="1" s="1"/>
  <c r="O1611" i="1" a="1"/>
  <c r="O1611" i="1" s="1"/>
  <c r="P1183" i="1" a="1"/>
  <c r="P1183" i="1" s="1"/>
  <c r="O1183" i="1" a="1"/>
  <c r="O1183" i="1" s="1"/>
  <c r="P2493" i="1" a="1"/>
  <c r="P2493" i="1" s="1"/>
  <c r="O2493" i="1" a="1"/>
  <c r="O2493" i="1" s="1"/>
  <c r="P2503" i="1" a="1"/>
  <c r="P2503" i="1" s="1"/>
  <c r="O2503" i="1" a="1"/>
  <c r="O2503" i="1" s="1"/>
  <c r="P3218" i="1" a="1"/>
  <c r="P3218" i="1" s="1"/>
  <c r="O3218" i="1" a="1"/>
  <c r="O3218" i="1" s="1"/>
  <c r="P174" i="1" a="1"/>
  <c r="P174" i="1" s="1"/>
  <c r="O174" i="1" a="1"/>
  <c r="O174" i="1" s="1"/>
  <c r="P3045" i="1" a="1"/>
  <c r="P3045" i="1" s="1"/>
  <c r="O3045" i="1" a="1"/>
  <c r="O3045" i="1" s="1"/>
  <c r="P1846" i="1" a="1"/>
  <c r="P1846" i="1" s="1"/>
  <c r="O1846" i="1" a="1"/>
  <c r="O1846" i="1" s="1"/>
  <c r="P2126" i="1" a="1"/>
  <c r="P2126" i="1" s="1"/>
  <c r="O2126" i="1" a="1"/>
  <c r="O2126" i="1" s="1"/>
  <c r="P1468" i="1" a="1"/>
  <c r="P1468" i="1" s="1"/>
  <c r="O1468" i="1" a="1"/>
  <c r="O1468" i="1" s="1"/>
  <c r="P674" i="1" a="1"/>
  <c r="P674" i="1" s="1"/>
  <c r="O674" i="1" a="1"/>
  <c r="O674" i="1" s="1"/>
  <c r="P660" i="1" a="1"/>
  <c r="P660" i="1" s="1"/>
  <c r="O660" i="1" a="1"/>
  <c r="O660" i="1" s="1"/>
  <c r="P1717" i="1" a="1"/>
  <c r="P1717" i="1" s="1"/>
  <c r="O1717" i="1" a="1"/>
  <c r="O1717" i="1" s="1"/>
  <c r="P2080" i="1" a="1"/>
  <c r="P2080" i="1" s="1"/>
  <c r="O2080" i="1" a="1"/>
  <c r="O2080" i="1" s="1"/>
  <c r="P513" i="1" a="1"/>
  <c r="P513" i="1" s="1"/>
  <c r="O513" i="1" a="1"/>
  <c r="O513" i="1" s="1"/>
  <c r="P261" i="1" a="1"/>
  <c r="P261" i="1" s="1"/>
  <c r="O261" i="1" a="1"/>
  <c r="O261" i="1" s="1"/>
  <c r="P2180" i="1" a="1"/>
  <c r="P2180" i="1" s="1"/>
  <c r="O2180" i="1" a="1"/>
  <c r="O2180" i="1" s="1"/>
  <c r="P1725" i="1" a="1"/>
  <c r="P1725" i="1" s="1"/>
  <c r="O1725" i="1" a="1"/>
  <c r="O1725" i="1" s="1"/>
  <c r="P123" i="1" a="1"/>
  <c r="P123" i="1" s="1"/>
  <c r="O123" i="1" a="1"/>
  <c r="O123" i="1" s="1"/>
  <c r="P3224" i="1" a="1"/>
  <c r="P3224" i="1" s="1"/>
  <c r="O3224" i="1" a="1"/>
  <c r="O3224" i="1" s="1"/>
  <c r="P670" i="1" a="1"/>
  <c r="P670" i="1" s="1"/>
  <c r="O670" i="1" a="1"/>
  <c r="O670" i="1" s="1"/>
  <c r="P666" i="1" a="1"/>
  <c r="P666" i="1" s="1"/>
  <c r="O666" i="1" a="1"/>
  <c r="O666" i="1" s="1"/>
  <c r="P663" i="1" a="1"/>
  <c r="P663" i="1" s="1"/>
  <c r="O663" i="1" a="1"/>
  <c r="O663" i="1" s="1"/>
  <c r="P495" i="1" a="1"/>
  <c r="P495" i="1" s="1"/>
  <c r="O495" i="1" a="1"/>
  <c r="O495" i="1" s="1"/>
  <c r="P2763" i="1" a="1"/>
  <c r="P2763" i="1" s="1"/>
  <c r="O2763" i="1" a="1"/>
  <c r="O2763" i="1" s="1"/>
  <c r="P481" i="1" a="1"/>
  <c r="P481" i="1" s="1"/>
  <c r="O481" i="1" a="1"/>
  <c r="O481" i="1" s="1"/>
  <c r="P2187" i="1" a="1"/>
  <c r="P2187" i="1" s="1"/>
  <c r="O2187" i="1" a="1"/>
  <c r="O2187" i="1" s="1"/>
  <c r="P582" i="1" a="1"/>
  <c r="P582" i="1" s="1"/>
  <c r="O582" i="1" a="1"/>
  <c r="O582" i="1" s="1"/>
  <c r="P1871" i="1" a="1"/>
  <c r="P1871" i="1" s="1"/>
  <c r="O1871" i="1" a="1"/>
  <c r="O1871" i="1" s="1"/>
  <c r="P3555" i="1" a="1"/>
  <c r="P3555" i="1" s="1"/>
  <c r="O3555" i="1" a="1"/>
  <c r="O3555" i="1" s="1"/>
  <c r="P2598" i="1" a="1"/>
  <c r="P2598" i="1" s="1"/>
  <c r="O2598" i="1" a="1"/>
  <c r="O2598" i="1" s="1"/>
  <c r="P1825" i="1" a="1"/>
  <c r="P1825" i="1" s="1"/>
  <c r="O1825" i="1" a="1"/>
  <c r="O1825" i="1" s="1"/>
  <c r="P1059" i="1" a="1"/>
  <c r="P1059" i="1" s="1"/>
  <c r="O1059" i="1" a="1"/>
  <c r="O1059" i="1" s="1"/>
  <c r="P3168" i="1" a="1"/>
  <c r="P3168" i="1" s="1"/>
  <c r="O3168" i="1" a="1"/>
  <c r="O3168" i="1" s="1"/>
  <c r="P3145" i="1" a="1"/>
  <c r="P3145" i="1" s="1"/>
  <c r="O3145" i="1" a="1"/>
  <c r="O3145" i="1" s="1"/>
  <c r="P1810" i="1" a="1"/>
  <c r="P1810" i="1" s="1"/>
  <c r="O1810" i="1" a="1"/>
  <c r="O1810" i="1" s="1"/>
  <c r="P2062" i="1" a="1"/>
  <c r="P2062" i="1" s="1"/>
  <c r="O2062" i="1" a="1"/>
  <c r="O2062" i="1" s="1"/>
  <c r="P2512" i="1" a="1"/>
  <c r="P2512" i="1" s="1"/>
  <c r="O2512" i="1" a="1"/>
  <c r="O2512" i="1" s="1"/>
  <c r="P2776" i="1" a="1"/>
  <c r="P2776" i="1" s="1"/>
  <c r="O2776" i="1" a="1"/>
  <c r="O2776" i="1" s="1"/>
  <c r="P477" i="1" a="1"/>
  <c r="P477" i="1" s="1"/>
  <c r="O477" i="1" a="1"/>
  <c r="O477" i="1" s="1"/>
  <c r="P596" i="1" a="1"/>
  <c r="P596" i="1" s="1"/>
  <c r="O596" i="1" a="1"/>
  <c r="O596" i="1" s="1"/>
  <c r="P590" i="1" a="1"/>
  <c r="P590" i="1" s="1"/>
  <c r="O590" i="1" a="1"/>
  <c r="O590" i="1" s="1"/>
  <c r="P2560" i="1" a="1"/>
  <c r="P2560" i="1" s="1"/>
  <c r="O2560" i="1" a="1"/>
  <c r="O2560" i="1" s="1"/>
  <c r="P2845" i="1" a="1"/>
  <c r="P2845" i="1" s="1"/>
  <c r="O2845" i="1" a="1"/>
  <c r="O2845" i="1" s="1"/>
  <c r="P2951" i="1" a="1"/>
  <c r="P2951" i="1" s="1"/>
  <c r="O2951" i="1" a="1"/>
  <c r="O2951" i="1" s="1"/>
  <c r="P1248" i="1" a="1"/>
  <c r="P1248" i="1" s="1"/>
  <c r="O1248" i="1" a="1"/>
  <c r="O1248" i="1" s="1"/>
  <c r="P2877" i="1" a="1"/>
  <c r="P2877" i="1" s="1"/>
  <c r="O2877" i="1" a="1"/>
  <c r="O2877" i="1" s="1"/>
  <c r="P2147" i="1" a="1"/>
  <c r="P2147" i="1" s="1"/>
  <c r="O2147" i="1" a="1"/>
  <c r="O2147" i="1" s="1"/>
  <c r="P1262" i="1" a="1"/>
  <c r="P1262" i="1" s="1"/>
  <c r="O1262" i="1" a="1"/>
  <c r="O1262" i="1" s="1"/>
  <c r="P2910" i="1" a="1"/>
  <c r="P2910" i="1" s="1"/>
  <c r="O2910" i="1" a="1"/>
  <c r="O2910" i="1" s="1"/>
  <c r="P116" i="1" a="1"/>
  <c r="P116" i="1" s="1"/>
  <c r="O116" i="1" a="1"/>
  <c r="O116" i="1" s="1"/>
  <c r="P3754" i="1" a="1"/>
  <c r="P3754" i="1" s="1"/>
  <c r="O3754" i="1" a="1"/>
  <c r="O3754" i="1" s="1"/>
  <c r="P2038" i="1" a="1"/>
  <c r="P2038" i="1" s="1"/>
  <c r="O2038" i="1" a="1"/>
  <c r="O2038" i="1" s="1"/>
  <c r="P1633" i="1" a="1"/>
  <c r="P1633" i="1" s="1"/>
  <c r="O1633" i="1" a="1"/>
  <c r="O1633" i="1" s="1"/>
  <c r="P2144" i="1" a="1"/>
  <c r="P2144" i="1" s="1"/>
  <c r="O2144" i="1" a="1"/>
  <c r="O2144" i="1" s="1"/>
  <c r="P834" i="1" a="1"/>
  <c r="P834" i="1" s="1"/>
  <c r="O834" i="1" a="1"/>
  <c r="O834" i="1" s="1"/>
  <c r="P326" i="1" a="1"/>
  <c r="P326" i="1" s="1"/>
  <c r="O326" i="1" a="1"/>
  <c r="O326" i="1" s="1"/>
  <c r="P350" i="1" a="1"/>
  <c r="P350" i="1" s="1"/>
  <c r="O350" i="1" a="1"/>
  <c r="O350" i="1" s="1"/>
  <c r="P865" i="1" a="1"/>
  <c r="P865" i="1" s="1"/>
  <c r="O865" i="1" a="1"/>
  <c r="O865" i="1" s="1"/>
  <c r="P1887" i="1" a="1"/>
  <c r="P1887" i="1" s="1"/>
  <c r="O1887" i="1" a="1"/>
  <c r="O1887" i="1" s="1"/>
  <c r="P275" i="1" a="1"/>
  <c r="P275" i="1" s="1"/>
  <c r="O275" i="1" a="1"/>
  <c r="O275" i="1" s="1"/>
  <c r="P1301" i="1" a="1"/>
  <c r="P1301" i="1" s="1"/>
  <c r="O1301" i="1" a="1"/>
  <c r="O1301" i="1" s="1"/>
  <c r="P2109" i="1" a="1"/>
  <c r="P2109" i="1" s="1"/>
  <c r="O2109" i="1" a="1"/>
  <c r="O2109" i="1" s="1"/>
  <c r="P1731" i="1" a="1"/>
  <c r="P1731" i="1" s="1"/>
  <c r="O1731" i="1" a="1"/>
  <c r="O1731" i="1" s="1"/>
  <c r="P529" i="1" a="1"/>
  <c r="P529" i="1" s="1"/>
  <c r="O529" i="1" a="1"/>
  <c r="O529" i="1" s="1"/>
  <c r="P462" i="1" a="1"/>
  <c r="P462" i="1" s="1"/>
  <c r="O462" i="1" a="1"/>
  <c r="O462" i="1" s="1"/>
  <c r="P1654" i="1" a="1"/>
  <c r="P1654" i="1" s="1"/>
  <c r="O1654" i="1" a="1"/>
  <c r="O1654" i="1" s="1"/>
  <c r="P659" i="1" a="1"/>
  <c r="P659" i="1" s="1"/>
  <c r="O659" i="1" a="1"/>
  <c r="O659" i="1" s="1"/>
  <c r="P2824" i="1" a="1"/>
  <c r="P2824" i="1" s="1"/>
  <c r="O2824" i="1" a="1"/>
  <c r="O2824" i="1" s="1"/>
  <c r="P2086" i="1" a="1"/>
  <c r="P2086" i="1" s="1"/>
  <c r="O2086" i="1" a="1"/>
  <c r="O2086" i="1" s="1"/>
  <c r="P2885" i="1" a="1"/>
  <c r="P2885" i="1" s="1"/>
  <c r="O2885" i="1" a="1"/>
  <c r="O2885" i="1" s="1"/>
  <c r="P2964" i="1" a="1"/>
  <c r="P2964" i="1" s="1"/>
  <c r="O2964" i="1" a="1"/>
  <c r="O2964" i="1" s="1"/>
  <c r="P408" i="1" a="1"/>
  <c r="P408" i="1" s="1"/>
  <c r="O408" i="1" a="1"/>
  <c r="O408" i="1" s="1"/>
  <c r="P3438" i="1" a="1"/>
  <c r="P3438" i="1" s="1"/>
  <c r="O3438" i="1" a="1"/>
  <c r="O3438" i="1" s="1"/>
  <c r="P669" i="1" a="1"/>
  <c r="P669" i="1" s="1"/>
  <c r="O669" i="1" a="1"/>
  <c r="O669" i="1" s="1"/>
  <c r="P3175" i="1" a="1"/>
  <c r="P3175" i="1" s="1"/>
  <c r="O3175" i="1" a="1"/>
  <c r="O3175" i="1" s="1"/>
  <c r="P3222" i="1" a="1"/>
  <c r="P3222" i="1" s="1"/>
  <c r="O3222" i="1" a="1"/>
  <c r="O3222" i="1" s="1"/>
  <c r="P3223" i="1" a="1"/>
  <c r="P3223" i="1" s="1"/>
  <c r="O3223" i="1" a="1"/>
  <c r="O3223" i="1" s="1"/>
  <c r="P3262" i="1" a="1"/>
  <c r="P3262" i="1" s="1"/>
  <c r="O3262" i="1" a="1"/>
  <c r="O3262" i="1" s="1"/>
  <c r="P1330" i="1" a="1"/>
  <c r="P1330" i="1" s="1"/>
  <c r="O1330" i="1" a="1"/>
  <c r="O1330" i="1" s="1"/>
  <c r="P871" i="1" a="1"/>
  <c r="P871" i="1" s="1"/>
  <c r="O871" i="1" a="1"/>
  <c r="O871" i="1" s="1"/>
  <c r="P3542" i="1" a="1"/>
  <c r="P3542" i="1" s="1"/>
  <c r="O3542" i="1" a="1"/>
  <c r="O3542" i="1" s="1"/>
  <c r="P1401" i="1" a="1"/>
  <c r="P1401" i="1" s="1"/>
  <c r="O1401" i="1" a="1"/>
  <c r="O1401" i="1" s="1"/>
  <c r="P50" i="1" a="1"/>
  <c r="P50" i="1" s="1"/>
  <c r="O50" i="1" a="1"/>
  <c r="O50" i="1" s="1"/>
  <c r="P160" i="1" a="1"/>
  <c r="P160" i="1" s="1"/>
  <c r="O160" i="1" a="1"/>
  <c r="O160" i="1" s="1"/>
  <c r="P313" i="1" a="1"/>
  <c r="P313" i="1" s="1"/>
  <c r="O313" i="1" a="1"/>
  <c r="O313" i="1" s="1"/>
  <c r="P2942" i="1" a="1"/>
  <c r="P2942" i="1" s="1"/>
  <c r="O2942" i="1" a="1"/>
  <c r="O2942" i="1" s="1"/>
  <c r="P2177" i="1" a="1"/>
  <c r="P2177" i="1" s="1"/>
  <c r="O2177" i="1" a="1"/>
  <c r="O2177" i="1" s="1"/>
  <c r="P1122" i="1" a="1"/>
  <c r="P1122" i="1" s="1"/>
  <c r="O1122" i="1" a="1"/>
  <c r="O1122" i="1" s="1"/>
  <c r="P257" i="1" a="1"/>
  <c r="P257" i="1" s="1"/>
  <c r="O257" i="1" a="1"/>
  <c r="O257" i="1" s="1"/>
  <c r="P3010" i="1" a="1"/>
  <c r="P3010" i="1" s="1"/>
  <c r="O3010" i="1" a="1"/>
  <c r="O3010" i="1" s="1"/>
  <c r="P1739" i="1" a="1"/>
  <c r="P1739" i="1" s="1"/>
  <c r="O1739" i="1" a="1"/>
  <c r="O1739" i="1" s="1"/>
  <c r="P2159" i="1" a="1"/>
  <c r="P2159" i="1" s="1"/>
  <c r="O2159" i="1" a="1"/>
  <c r="O2159" i="1" s="1"/>
  <c r="P2793" i="1" a="1"/>
  <c r="P2793" i="1" s="1"/>
  <c r="O2793" i="1" a="1"/>
  <c r="O2793" i="1" s="1"/>
  <c r="P486" i="1" a="1"/>
  <c r="P486" i="1" s="1"/>
  <c r="O486" i="1" a="1"/>
  <c r="O486" i="1" s="1"/>
  <c r="P2262" i="1" a="1"/>
  <c r="P2262" i="1" s="1"/>
  <c r="O2262" i="1" a="1"/>
  <c r="O2262" i="1" s="1"/>
  <c r="P266" i="1" a="1"/>
  <c r="P266" i="1" s="1"/>
  <c r="O266" i="1" a="1"/>
  <c r="O266" i="1" s="1"/>
  <c r="P79" i="1" a="1"/>
  <c r="P79" i="1" s="1"/>
  <c r="O79" i="1" a="1"/>
  <c r="O79" i="1" s="1"/>
  <c r="P2557" i="1" a="1"/>
  <c r="P2557" i="1" s="1"/>
  <c r="O2557" i="1" a="1"/>
  <c r="O2557" i="1" s="1"/>
  <c r="P2172" i="1" a="1"/>
  <c r="P2172" i="1" s="1"/>
  <c r="O2172" i="1" a="1"/>
  <c r="O2172" i="1" s="1"/>
  <c r="P1507" i="1" a="1"/>
  <c r="P1507" i="1" s="1"/>
  <c r="O1507" i="1" a="1"/>
  <c r="O1507" i="1" s="1"/>
  <c r="P212" i="1" a="1"/>
  <c r="P212" i="1" s="1"/>
  <c r="O212" i="1" a="1"/>
  <c r="O212" i="1" s="1"/>
  <c r="P185" i="1" a="1"/>
  <c r="P185" i="1" s="1"/>
  <c r="O185" i="1" a="1"/>
  <c r="O185" i="1" s="1"/>
  <c r="P104" i="1" a="1"/>
  <c r="P104" i="1" s="1"/>
  <c r="O104" i="1" a="1"/>
  <c r="O104" i="1" s="1"/>
  <c r="P1641" i="1" a="1"/>
  <c r="P1641" i="1" s="1"/>
  <c r="O1641" i="1" a="1"/>
  <c r="O1641" i="1" s="1"/>
  <c r="P2124" i="1" a="1"/>
  <c r="P2124" i="1" s="1"/>
  <c r="O2124" i="1" a="1"/>
  <c r="O2124" i="1" s="1"/>
  <c r="P2112" i="1" a="1"/>
  <c r="P2112" i="1" s="1"/>
  <c r="O2112" i="1" a="1"/>
  <c r="O2112" i="1" s="1"/>
  <c r="P2547" i="1" a="1"/>
  <c r="P2547" i="1" s="1"/>
  <c r="O2547" i="1" a="1"/>
  <c r="O2547" i="1" s="1"/>
  <c r="P613" i="1" a="1"/>
  <c r="P613" i="1" s="1"/>
  <c r="O613" i="1" a="1"/>
  <c r="O613" i="1" s="1"/>
  <c r="P460" i="1" a="1"/>
  <c r="P460" i="1" s="1"/>
  <c r="O460" i="1" a="1"/>
  <c r="O460" i="1" s="1"/>
  <c r="P1598" i="1" a="1"/>
  <c r="P1598" i="1" s="1"/>
  <c r="O1598" i="1" a="1"/>
  <c r="O1598" i="1" s="1"/>
  <c r="P1498" i="1" a="1"/>
  <c r="P1498" i="1" s="1"/>
  <c r="O1498" i="1" a="1"/>
  <c r="O1498" i="1" s="1"/>
  <c r="P1629" i="1" a="1"/>
  <c r="P1629" i="1" s="1"/>
  <c r="O1629" i="1" a="1"/>
  <c r="O1629" i="1" s="1"/>
  <c r="P620" i="1" a="1"/>
  <c r="P620" i="1" s="1"/>
  <c r="O620" i="1" a="1"/>
  <c r="O620" i="1" s="1"/>
  <c r="P2102" i="1" a="1"/>
  <c r="P2102" i="1" s="1"/>
  <c r="O2102" i="1" a="1"/>
  <c r="O2102" i="1" s="1"/>
  <c r="P610" i="1" a="1"/>
  <c r="P610" i="1" s="1"/>
  <c r="O610" i="1" a="1"/>
  <c r="O610" i="1" s="1"/>
  <c r="P432" i="1" a="1"/>
  <c r="P432" i="1" s="1"/>
  <c r="O432" i="1" a="1"/>
  <c r="O432" i="1" s="1"/>
  <c r="P3347" i="1" a="1"/>
  <c r="P3347" i="1" s="1"/>
  <c r="O3347" i="1" a="1"/>
  <c r="O3347" i="1" s="1"/>
  <c r="P1705" i="1" a="1"/>
  <c r="P1705" i="1" s="1"/>
  <c r="O1705" i="1" a="1"/>
  <c r="O1705" i="1" s="1"/>
  <c r="P2801" i="1" a="1"/>
  <c r="P2801" i="1" s="1"/>
  <c r="O2801" i="1" a="1"/>
  <c r="O2801" i="1" s="1"/>
  <c r="P55" i="1" a="1"/>
  <c r="P55" i="1" s="1"/>
  <c r="O55" i="1" a="1"/>
  <c r="O55" i="1" s="1"/>
  <c r="P401" i="1" a="1"/>
  <c r="P401" i="1" s="1"/>
  <c r="O401" i="1" a="1"/>
  <c r="O401" i="1" s="1"/>
  <c r="P413" i="1" a="1"/>
  <c r="P413" i="1" s="1"/>
  <c r="O413" i="1" a="1"/>
  <c r="O413" i="1" s="1"/>
  <c r="P430" i="1" a="1"/>
  <c r="P430" i="1" s="1"/>
  <c r="O430" i="1" a="1"/>
  <c r="O430" i="1" s="1"/>
  <c r="P282" i="1" a="1"/>
  <c r="P282" i="1" s="1"/>
  <c r="O282" i="1" a="1"/>
  <c r="O282" i="1" s="1"/>
  <c r="P3082" i="1" a="1"/>
  <c r="P3082" i="1" s="1"/>
  <c r="O3082" i="1" a="1"/>
  <c r="O3082" i="1" s="1"/>
  <c r="P586" i="1" a="1"/>
  <c r="P586" i="1" s="1"/>
  <c r="O586" i="1" a="1"/>
  <c r="O586" i="1" s="1"/>
  <c r="P2521" i="1" a="1"/>
  <c r="P2521" i="1" s="1"/>
  <c r="O2521" i="1" a="1"/>
  <c r="O2521" i="1" s="1"/>
  <c r="P1552" i="1" a="1"/>
  <c r="P1552" i="1" s="1"/>
  <c r="O1552" i="1" a="1"/>
  <c r="O1552" i="1" s="1"/>
  <c r="P1751" i="1" a="1"/>
  <c r="P1751" i="1" s="1"/>
  <c r="O1751" i="1" a="1"/>
  <c r="O1751" i="1" s="1"/>
  <c r="P1993" i="1" a="1"/>
  <c r="P1993" i="1" s="1"/>
  <c r="O1993" i="1" a="1"/>
  <c r="O1993" i="1" s="1"/>
  <c r="P2922" i="1" a="1"/>
  <c r="P2922" i="1" s="1"/>
  <c r="O2922" i="1" a="1"/>
  <c r="O2922" i="1" s="1"/>
  <c r="P2072" i="1" a="1"/>
  <c r="P2072" i="1" s="1"/>
  <c r="O2072" i="1" a="1"/>
  <c r="O2072" i="1" s="1"/>
  <c r="P1869" i="1" a="1"/>
  <c r="P1869" i="1" s="1"/>
  <c r="O1869" i="1" a="1"/>
  <c r="O1869" i="1" s="1"/>
  <c r="P1814" i="1" a="1"/>
  <c r="P1814" i="1" s="1"/>
  <c r="O1814" i="1" a="1"/>
  <c r="O1814" i="1" s="1"/>
  <c r="P2504" i="1" a="1"/>
  <c r="P2504" i="1" s="1"/>
  <c r="O2504" i="1" a="1"/>
  <c r="O2504" i="1" s="1"/>
  <c r="P1859" i="1" a="1"/>
  <c r="P1859" i="1" s="1"/>
  <c r="O1859" i="1" a="1"/>
  <c r="O1859" i="1" s="1"/>
  <c r="P3020" i="1" a="1"/>
  <c r="P3020" i="1" s="1"/>
  <c r="O3020" i="1" a="1"/>
  <c r="O3020" i="1" s="1"/>
  <c r="P772" i="1" a="1"/>
  <c r="P772" i="1" s="1"/>
  <c r="O772" i="1" a="1"/>
  <c r="O772" i="1" s="1"/>
  <c r="P2500" i="1" a="1"/>
  <c r="P2500" i="1" s="1"/>
  <c r="O2500" i="1" a="1"/>
  <c r="O2500" i="1" s="1"/>
  <c r="P288" i="1" a="1"/>
  <c r="P288" i="1" s="1"/>
  <c r="O288" i="1" a="1"/>
  <c r="O288" i="1" s="1"/>
  <c r="P1620" i="1" a="1"/>
  <c r="P1620" i="1" s="1"/>
  <c r="O1620" i="1" a="1"/>
  <c r="O1620" i="1" s="1"/>
  <c r="P1062" i="1" a="1"/>
  <c r="P1062" i="1" s="1"/>
  <c r="O1062" i="1" a="1"/>
  <c r="O1062" i="1" s="1"/>
  <c r="P419" i="1" a="1"/>
  <c r="P419" i="1" s="1"/>
  <c r="O419" i="1" a="1"/>
  <c r="O419" i="1" s="1"/>
  <c r="P2348" i="1" a="1"/>
  <c r="P2348" i="1" s="1"/>
  <c r="O2348" i="1" a="1"/>
  <c r="O2348" i="1" s="1"/>
  <c r="P1369" i="1" a="1"/>
  <c r="P1369" i="1" s="1"/>
  <c r="O1369" i="1" a="1"/>
  <c r="O1369" i="1" s="1"/>
  <c r="P328" i="1" a="1"/>
  <c r="P328" i="1" s="1"/>
  <c r="O328" i="1" a="1"/>
  <c r="O328" i="1" s="1"/>
  <c r="P127" i="1" a="1"/>
  <c r="P127" i="1" s="1"/>
  <c r="O127" i="1" a="1"/>
  <c r="O127" i="1" s="1"/>
  <c r="P651" i="1" a="1"/>
  <c r="P651" i="1" s="1"/>
  <c r="O651" i="1" a="1"/>
  <c r="O651" i="1" s="1"/>
  <c r="P2555" i="1" a="1"/>
  <c r="P2555" i="1" s="1"/>
  <c r="O2555" i="1" a="1"/>
  <c r="O2555" i="1" s="1"/>
  <c r="P2171" i="1" a="1"/>
  <c r="P2171" i="1" s="1"/>
  <c r="O2171" i="1" a="1"/>
  <c r="O2171" i="1" s="1"/>
  <c r="P504" i="1" a="1"/>
  <c r="P504" i="1" s="1"/>
  <c r="O504" i="1" a="1"/>
  <c r="O504" i="1" s="1"/>
  <c r="P806" i="1" a="1"/>
  <c r="P806" i="1" s="1"/>
  <c r="O806" i="1" a="1"/>
  <c r="O806" i="1" s="1"/>
  <c r="P724" i="1" a="1"/>
  <c r="P724" i="1" s="1"/>
  <c r="O724" i="1" a="1"/>
  <c r="O724" i="1" s="1"/>
  <c r="P2347" i="1" a="1"/>
  <c r="P2347" i="1" s="1"/>
  <c r="O2347" i="1" a="1"/>
  <c r="O2347" i="1" s="1"/>
  <c r="P3492" i="1" a="1"/>
  <c r="P3492" i="1" s="1"/>
  <c r="O3492" i="1" a="1"/>
  <c r="O3492" i="1" s="1"/>
  <c r="P2103" i="1" a="1"/>
  <c r="P2103" i="1" s="1"/>
  <c r="O2103" i="1" a="1"/>
  <c r="O2103" i="1" s="1"/>
  <c r="P2074" i="1" a="1"/>
  <c r="P2074" i="1" s="1"/>
  <c r="O2074" i="1" a="1"/>
  <c r="O2074" i="1" s="1"/>
  <c r="P2162" i="1" a="1"/>
  <c r="P2162" i="1" s="1"/>
  <c r="O2162" i="1" a="1"/>
  <c r="O2162" i="1" s="1"/>
  <c r="P749" i="1" a="1"/>
  <c r="P749" i="1" s="1"/>
  <c r="O749" i="1" a="1"/>
  <c r="O749" i="1" s="1"/>
  <c r="P1730" i="1" a="1"/>
  <c r="P1730" i="1" s="1"/>
  <c r="O1730" i="1" a="1"/>
  <c r="O1730" i="1" s="1"/>
  <c r="P777" i="1" a="1"/>
  <c r="P777" i="1" s="1"/>
  <c r="O777" i="1" a="1"/>
  <c r="O777" i="1" s="1"/>
  <c r="P1762" i="1" a="1"/>
  <c r="P1762" i="1" s="1"/>
  <c r="O1762" i="1" a="1"/>
  <c r="O1762" i="1" s="1"/>
  <c r="P2925" i="1" a="1"/>
  <c r="P2925" i="1" s="1"/>
  <c r="O2925" i="1" a="1"/>
  <c r="O2925" i="1" s="1"/>
  <c r="P134" i="1" a="1"/>
  <c r="P134" i="1" s="1"/>
  <c r="O134" i="1" a="1"/>
  <c r="O134" i="1" s="1"/>
  <c r="P801" i="1" a="1"/>
  <c r="P801" i="1" s="1"/>
  <c r="O801" i="1" a="1"/>
  <c r="O801" i="1" s="1"/>
  <c r="P810" i="1" a="1"/>
  <c r="P810" i="1" s="1"/>
  <c r="O810" i="1" a="1"/>
  <c r="O810" i="1" s="1"/>
  <c r="P17" i="1" a="1"/>
  <c r="P17" i="1" s="1"/>
  <c r="O17" i="1" a="1"/>
  <c r="O17" i="1" s="1"/>
  <c r="P1596" i="1" a="1"/>
  <c r="P1596" i="1" s="1"/>
  <c r="O1596" i="1" a="1"/>
  <c r="O1596" i="1" s="1"/>
  <c r="P3693" i="1" a="1"/>
  <c r="P3693" i="1" s="1"/>
  <c r="O3693" i="1" a="1"/>
  <c r="O3693" i="1" s="1"/>
  <c r="P763" i="1" a="1"/>
  <c r="P763" i="1" s="1"/>
  <c r="O763" i="1" a="1"/>
  <c r="O763" i="1" s="1"/>
  <c r="P1427" i="1" a="1"/>
  <c r="P1427" i="1" s="1"/>
  <c r="O1427" i="1" a="1"/>
  <c r="O1427" i="1" s="1"/>
  <c r="P2270" i="1" a="1"/>
  <c r="P2270" i="1" s="1"/>
  <c r="O2270" i="1" a="1"/>
  <c r="O2270" i="1" s="1"/>
  <c r="P1387" i="1" a="1"/>
  <c r="P1387" i="1" s="1"/>
  <c r="O1387" i="1" a="1"/>
  <c r="O1387" i="1" s="1"/>
  <c r="P1830" i="1" a="1"/>
  <c r="P1830" i="1" s="1"/>
  <c r="O1830" i="1" a="1"/>
  <c r="O1830" i="1" s="1"/>
  <c r="P1800" i="1" a="1"/>
  <c r="P1800" i="1" s="1"/>
  <c r="O1800" i="1" a="1"/>
  <c r="O1800" i="1" s="1"/>
  <c r="P1402" i="1" a="1"/>
  <c r="P1402" i="1" s="1"/>
  <c r="O1402" i="1" a="1"/>
  <c r="O1402" i="1" s="1"/>
  <c r="P3502" i="1" a="1"/>
  <c r="P3502" i="1" s="1"/>
  <c r="O3502" i="1" a="1"/>
  <c r="O3502" i="1" s="1"/>
  <c r="P2352" i="1" a="1"/>
  <c r="P2352" i="1" s="1"/>
  <c r="O2352" i="1" a="1"/>
  <c r="O2352" i="1" s="1"/>
  <c r="P2127" i="1" a="1"/>
  <c r="P2127" i="1" s="1"/>
  <c r="O2127" i="1" a="1"/>
  <c r="O2127" i="1" s="1"/>
  <c r="P3745" i="1" a="1"/>
  <c r="P3745" i="1" s="1"/>
  <c r="O3745" i="1" a="1"/>
  <c r="O3745" i="1" s="1"/>
  <c r="P2260" i="1" a="1"/>
  <c r="P2260" i="1" s="1"/>
  <c r="O2260" i="1" a="1"/>
  <c r="O2260" i="1" s="1"/>
  <c r="P2343" i="1" a="1"/>
  <c r="P2343" i="1" s="1"/>
  <c r="O2343" i="1" a="1"/>
  <c r="O2343" i="1" s="1"/>
  <c r="P161" i="1" a="1"/>
  <c r="P161" i="1" s="1"/>
  <c r="O161" i="1" a="1"/>
  <c r="O161" i="1" s="1"/>
  <c r="P387" i="1" a="1"/>
  <c r="P387" i="1" s="1"/>
  <c r="O387" i="1" a="1"/>
  <c r="O387" i="1" s="1"/>
  <c r="P1388" i="1" a="1"/>
  <c r="P1388" i="1" s="1"/>
  <c r="O1388" i="1" a="1"/>
  <c r="O1388" i="1" s="1"/>
  <c r="P1758" i="1" a="1"/>
  <c r="P1758" i="1" s="1"/>
  <c r="O1758" i="1" a="1"/>
  <c r="O1758" i="1" s="1"/>
  <c r="P2931" i="1" a="1"/>
  <c r="P2931" i="1" s="1"/>
  <c r="O2931" i="1" a="1"/>
  <c r="O2931" i="1" s="1"/>
  <c r="P480" i="1" a="1"/>
  <c r="P480" i="1" s="1"/>
  <c r="O480" i="1" a="1"/>
  <c r="O480" i="1" s="1"/>
  <c r="P3211" i="1" a="1"/>
  <c r="P3211" i="1" s="1"/>
  <c r="O3211" i="1" a="1"/>
  <c r="O3211" i="1" s="1"/>
  <c r="P2873" i="1" a="1"/>
  <c r="P2873" i="1" s="1"/>
  <c r="O2873" i="1" a="1"/>
  <c r="O2873" i="1" s="1"/>
  <c r="P3311" i="1" a="1"/>
  <c r="P3311" i="1" s="1"/>
  <c r="O3311" i="1" a="1"/>
  <c r="O3311" i="1" s="1"/>
  <c r="P1351" i="1" a="1"/>
  <c r="P1351" i="1" s="1"/>
  <c r="O1351" i="1" a="1"/>
  <c r="O1351" i="1" s="1"/>
  <c r="P2546" i="1" a="1"/>
  <c r="P2546" i="1" s="1"/>
  <c r="O2546" i="1" a="1"/>
  <c r="O2546" i="1" s="1"/>
  <c r="P57" i="1" a="1"/>
  <c r="P57" i="1" s="1"/>
  <c r="O57" i="1" a="1"/>
  <c r="O57" i="1" s="1"/>
  <c r="P2035" i="1" a="1"/>
  <c r="P2035" i="1" s="1"/>
  <c r="O2035" i="1" a="1"/>
  <c r="O2035" i="1" s="1"/>
  <c r="P1771" i="1" a="1"/>
  <c r="P1771" i="1" s="1"/>
  <c r="O1771" i="1" a="1"/>
  <c r="O1771" i="1" s="1"/>
  <c r="P2927" i="1" a="1"/>
  <c r="P2927" i="1" s="1"/>
  <c r="O2927" i="1" a="1"/>
  <c r="O2927" i="1" s="1"/>
  <c r="P2563" i="1" a="1"/>
  <c r="P2563" i="1" s="1"/>
  <c r="O2563" i="1" a="1"/>
  <c r="O2563" i="1" s="1"/>
  <c r="P3644" i="1" a="1"/>
  <c r="P3644" i="1" s="1"/>
  <c r="O3644" i="1" a="1"/>
  <c r="O3644" i="1" s="1"/>
  <c r="P2778" i="1" a="1"/>
  <c r="P2778" i="1" s="1"/>
  <c r="O2778" i="1" a="1"/>
  <c r="O2778" i="1" s="1"/>
  <c r="P15" i="1" a="1"/>
  <c r="P15" i="1" s="1"/>
  <c r="O15" i="1" a="1"/>
  <c r="O15" i="1" s="1"/>
  <c r="P1290" i="1" a="1"/>
  <c r="P1290" i="1" s="1"/>
  <c r="O1290" i="1" a="1"/>
  <c r="O1290" i="1" s="1"/>
  <c r="P3139" i="1" a="1"/>
  <c r="P3139" i="1" s="1"/>
  <c r="O3139" i="1" a="1"/>
  <c r="O3139" i="1" s="1"/>
  <c r="P3203" i="1" a="1"/>
  <c r="P3203" i="1" s="1"/>
  <c r="O3203" i="1" a="1"/>
  <c r="O3203" i="1" s="1"/>
  <c r="P3144" i="1" a="1"/>
  <c r="P3144" i="1" s="1"/>
  <c r="O3144" i="1" a="1"/>
  <c r="O3144" i="1" s="1"/>
  <c r="P3080" i="1" a="1"/>
  <c r="P3080" i="1" s="1"/>
  <c r="O3080" i="1" a="1"/>
  <c r="O3080" i="1" s="1"/>
  <c r="P3589" i="1" a="1"/>
  <c r="P3589" i="1" s="1"/>
  <c r="O3589" i="1" a="1"/>
  <c r="O3589" i="1" s="1"/>
  <c r="P2832" i="1" a="1"/>
  <c r="P2832" i="1" s="1"/>
  <c r="O2832" i="1" a="1"/>
  <c r="O2832" i="1" s="1"/>
  <c r="P3291" i="1" a="1"/>
  <c r="P3291" i="1" s="1"/>
  <c r="O3291" i="1" a="1"/>
  <c r="O3291" i="1" s="1"/>
  <c r="P3047" i="1" a="1"/>
  <c r="P3047" i="1" s="1"/>
  <c r="O3047" i="1" a="1"/>
  <c r="O3047" i="1" s="1"/>
  <c r="P2366" i="1" a="1"/>
  <c r="P2366" i="1" s="1"/>
  <c r="O2366" i="1" a="1"/>
  <c r="O2366" i="1" s="1"/>
  <c r="P3297" i="1" a="1"/>
  <c r="P3297" i="1" s="1"/>
  <c r="O3297" i="1" a="1"/>
  <c r="O3297" i="1" s="1"/>
  <c r="P3042" i="1" a="1"/>
  <c r="P3042" i="1" s="1"/>
  <c r="O3042" i="1" a="1"/>
  <c r="O3042" i="1" s="1"/>
  <c r="P3280" i="1" a="1"/>
  <c r="P3280" i="1" s="1"/>
  <c r="O3280" i="1" a="1"/>
  <c r="O3280" i="1" s="1"/>
  <c r="P1508" i="1" a="1"/>
  <c r="P1508" i="1" s="1"/>
  <c r="O1508" i="1" a="1"/>
  <c r="O1508" i="1" s="1"/>
  <c r="P114" i="1" a="1"/>
  <c r="P114" i="1" s="1"/>
  <c r="O114" i="1" a="1"/>
  <c r="O114" i="1" s="1"/>
  <c r="P3070" i="1" a="1"/>
  <c r="P3070" i="1" s="1"/>
  <c r="O3070" i="1" a="1"/>
  <c r="O3070" i="1" s="1"/>
  <c r="P1754" i="1" a="1"/>
  <c r="P1754" i="1" s="1"/>
  <c r="O1754" i="1" a="1"/>
  <c r="O1754" i="1" s="1"/>
  <c r="P2941" i="1" a="1"/>
  <c r="P2941" i="1" s="1"/>
  <c r="O2941" i="1" a="1"/>
  <c r="O2941" i="1" s="1"/>
  <c r="P2527" i="1" a="1"/>
  <c r="P2527" i="1" s="1"/>
  <c r="O2527" i="1" a="1"/>
  <c r="O2527" i="1" s="1"/>
  <c r="P3496" i="1" a="1"/>
  <c r="P3496" i="1" s="1"/>
  <c r="O3496" i="1" a="1"/>
  <c r="O3496" i="1" s="1"/>
  <c r="P3065" i="1" a="1"/>
  <c r="P3065" i="1" s="1"/>
  <c r="O3065" i="1" a="1"/>
  <c r="O3065" i="1" s="1"/>
  <c r="P3136" i="1" a="1"/>
  <c r="P3136" i="1" s="1"/>
  <c r="O3136" i="1" a="1"/>
  <c r="O3136" i="1" s="1"/>
  <c r="P3074" i="1" a="1"/>
  <c r="P3074" i="1" s="1"/>
  <c r="O3074" i="1" a="1"/>
  <c r="O3074" i="1" s="1"/>
  <c r="P3071" i="1" a="1"/>
  <c r="P3071" i="1" s="1"/>
  <c r="O3071" i="1" a="1"/>
  <c r="O3071" i="1" s="1"/>
  <c r="P2322" i="1" a="1"/>
  <c r="P2322" i="1" s="1"/>
  <c r="O2322" i="1" a="1"/>
  <c r="O2322" i="1" s="1"/>
  <c r="P493" i="1" a="1"/>
  <c r="P493" i="1" s="1"/>
  <c r="O493" i="1" a="1"/>
  <c r="O493" i="1" s="1"/>
  <c r="P2537" i="1" a="1"/>
  <c r="P2537" i="1" s="1"/>
  <c r="O2537" i="1" a="1"/>
  <c r="O2537" i="1" s="1"/>
  <c r="P786" i="1" a="1"/>
  <c r="P786" i="1" s="1"/>
  <c r="O786" i="1" a="1"/>
  <c r="O786" i="1" s="1"/>
  <c r="P1767" i="1" a="1"/>
  <c r="P1767" i="1" s="1"/>
  <c r="O1767" i="1" a="1"/>
  <c r="O1767" i="1" s="1"/>
  <c r="P3284" i="1" a="1"/>
  <c r="P3284" i="1" s="1"/>
  <c r="O3284" i="1" a="1"/>
  <c r="O3284" i="1" s="1"/>
  <c r="P3180" i="1" a="1"/>
  <c r="P3180" i="1" s="1"/>
  <c r="O3180" i="1" a="1"/>
  <c r="O3180" i="1" s="1"/>
  <c r="P2904" i="1" a="1"/>
  <c r="P2904" i="1" s="1"/>
  <c r="O2904" i="1" a="1"/>
  <c r="O2904" i="1" s="1"/>
  <c r="P3016" i="1" a="1"/>
  <c r="P3016" i="1" s="1"/>
  <c r="O3016" i="1" a="1"/>
  <c r="O3016" i="1" s="1"/>
  <c r="P3478" i="1" a="1"/>
  <c r="P3478" i="1" s="1"/>
  <c r="O3478" i="1" a="1"/>
  <c r="O3478" i="1" s="1"/>
  <c r="P2930" i="1" a="1"/>
  <c r="P2930" i="1" s="1"/>
  <c r="O2930" i="1" a="1"/>
  <c r="O2930" i="1" s="1"/>
  <c r="P2943" i="1" a="1"/>
  <c r="P2943" i="1" s="1"/>
  <c r="O2943" i="1" a="1"/>
  <c r="O2943" i="1" s="1"/>
  <c r="P3196" i="1" a="1"/>
  <c r="P3196" i="1" s="1"/>
  <c r="O3196" i="1" a="1"/>
  <c r="O3196" i="1" s="1"/>
  <c r="P3261" i="1" a="1"/>
  <c r="P3261" i="1" s="1"/>
  <c r="O3261" i="1" a="1"/>
  <c r="O3261" i="1" s="1"/>
  <c r="P2725" i="1" a="1"/>
  <c r="P2725" i="1" s="1"/>
  <c r="O2725" i="1" a="1"/>
  <c r="O2725" i="1" s="1"/>
  <c r="P3285" i="1" a="1"/>
  <c r="P3285" i="1" s="1"/>
  <c r="O3285" i="1" a="1"/>
  <c r="O3285" i="1" s="1"/>
  <c r="P2324" i="1" a="1"/>
  <c r="P2324" i="1" s="1"/>
  <c r="O2324" i="1" a="1"/>
  <c r="O2324" i="1" s="1"/>
  <c r="P1753" i="1" a="1"/>
  <c r="P1753" i="1" s="1"/>
  <c r="O1753" i="1" a="1"/>
  <c r="O1753" i="1" s="1"/>
  <c r="P3286" i="1" a="1"/>
  <c r="P3286" i="1" s="1"/>
  <c r="O3286" i="1" a="1"/>
  <c r="O3286" i="1" s="1"/>
  <c r="P2075" i="1" a="1"/>
  <c r="P2075" i="1" s="1"/>
  <c r="O2075" i="1" a="1"/>
  <c r="O2075" i="1" s="1"/>
  <c r="P2561" i="1" a="1"/>
  <c r="P2561" i="1" s="1"/>
  <c r="O2561" i="1" a="1"/>
  <c r="O2561" i="1" s="1"/>
  <c r="P2285" i="1" a="1"/>
  <c r="P2285" i="1" s="1"/>
  <c r="O2285" i="1" a="1"/>
  <c r="O2285" i="1" s="1"/>
  <c r="P1511" i="1" a="1"/>
  <c r="P1511" i="1" s="1"/>
  <c r="O1511" i="1" a="1"/>
  <c r="O1511" i="1" s="1"/>
  <c r="P2364" i="1" a="1"/>
  <c r="P2364" i="1" s="1"/>
  <c r="O2364" i="1" a="1"/>
  <c r="O2364" i="1" s="1"/>
  <c r="P332" i="1" a="1"/>
  <c r="P332" i="1" s="1"/>
  <c r="O332" i="1" a="1"/>
  <c r="O332" i="1" s="1"/>
  <c r="P887" i="1" a="1"/>
  <c r="P887" i="1" s="1"/>
  <c r="O887" i="1" a="1"/>
  <c r="O887" i="1" s="1"/>
  <c r="P3049" i="1" a="1"/>
  <c r="P3049" i="1" s="1"/>
  <c r="O3049" i="1" a="1"/>
  <c r="O3049" i="1" s="1"/>
  <c r="P1079" i="1" a="1"/>
  <c r="P1079" i="1" s="1"/>
  <c r="O1079" i="1" a="1"/>
  <c r="O1079" i="1" s="1"/>
  <c r="P893" i="1" a="1"/>
  <c r="P893" i="1" s="1"/>
  <c r="O893" i="1" a="1"/>
  <c r="O893" i="1" s="1"/>
  <c r="P1230" i="1" a="1"/>
  <c r="P1230" i="1" s="1"/>
  <c r="O1230" i="1" a="1"/>
  <c r="O1230" i="1" s="1"/>
  <c r="P1237" i="1" a="1"/>
  <c r="P1237" i="1" s="1"/>
  <c r="O1237" i="1" a="1"/>
  <c r="O1237" i="1" s="1"/>
  <c r="P1957" i="1" a="1"/>
  <c r="P1957" i="1" s="1"/>
  <c r="O1957" i="1" a="1"/>
  <c r="O1957" i="1" s="1"/>
  <c r="P1470" i="1" a="1"/>
  <c r="P1470" i="1" s="1"/>
  <c r="O1470" i="1" a="1"/>
  <c r="O1470" i="1" s="1"/>
  <c r="P2431" i="1" a="1"/>
  <c r="P2431" i="1" s="1"/>
  <c r="O2431" i="1" a="1"/>
  <c r="O2431" i="1" s="1"/>
  <c r="P579" i="1" a="1"/>
  <c r="P579" i="1" s="1"/>
  <c r="O579" i="1" a="1"/>
  <c r="O579" i="1" s="1"/>
  <c r="P2164" i="1" a="1"/>
  <c r="P2164" i="1" s="1"/>
  <c r="O2164" i="1" a="1"/>
  <c r="O2164" i="1" s="1"/>
  <c r="P1616" i="1" a="1"/>
  <c r="P1616" i="1" s="1"/>
  <c r="O1616" i="1" a="1"/>
  <c r="O1616" i="1" s="1"/>
  <c r="P728" i="1" a="1"/>
  <c r="P728" i="1" s="1"/>
  <c r="O728" i="1" a="1"/>
  <c r="O728" i="1" s="1"/>
  <c r="P2401" i="1" a="1"/>
  <c r="P2401" i="1" s="1"/>
  <c r="O2401" i="1" a="1"/>
  <c r="O2401" i="1" s="1"/>
  <c r="P3434" i="1" a="1"/>
  <c r="P3434" i="1" s="1"/>
  <c r="O3434" i="1" a="1"/>
  <c r="O3434" i="1" s="1"/>
  <c r="P1379" i="1" a="1"/>
  <c r="P1379" i="1" s="1"/>
  <c r="O1379" i="1" a="1"/>
  <c r="O1379" i="1" s="1"/>
  <c r="P1244" i="1" a="1"/>
  <c r="P1244" i="1" s="1"/>
  <c r="O1244" i="1" a="1"/>
  <c r="O1244" i="1" s="1"/>
  <c r="P1086" i="1" a="1"/>
  <c r="P1086" i="1" s="1"/>
  <c r="O1086" i="1" a="1"/>
  <c r="O1086" i="1" s="1"/>
  <c r="P2258" i="1" a="1"/>
  <c r="P2258" i="1" s="1"/>
  <c r="O2258" i="1" a="1"/>
  <c r="O2258" i="1" s="1"/>
  <c r="P726" i="1" a="1"/>
  <c r="P726" i="1" s="1"/>
  <c r="O726" i="1" a="1"/>
  <c r="O726" i="1" s="1"/>
  <c r="P2263" i="1" a="1"/>
  <c r="P2263" i="1" s="1"/>
  <c r="O2263" i="1" a="1"/>
  <c r="O2263" i="1" s="1"/>
  <c r="P2282" i="1" a="1"/>
  <c r="P2282" i="1" s="1"/>
  <c r="O2282" i="1" a="1"/>
  <c r="O2282" i="1" s="1"/>
  <c r="P2279" i="1" a="1"/>
  <c r="P2279" i="1" s="1"/>
  <c r="O2279" i="1" a="1"/>
  <c r="O2279" i="1" s="1"/>
  <c r="P1376" i="1" a="1"/>
  <c r="P1376" i="1" s="1"/>
  <c r="O1376" i="1" a="1"/>
  <c r="O1376" i="1" s="1"/>
  <c r="P2706" i="1" a="1"/>
  <c r="P2706" i="1" s="1"/>
  <c r="O2706" i="1" a="1"/>
  <c r="O2706" i="1" s="1"/>
  <c r="P1087" i="1" a="1"/>
  <c r="P1087" i="1" s="1"/>
  <c r="O1087" i="1" a="1"/>
  <c r="O1087" i="1" s="1"/>
  <c r="P44" i="1" a="1"/>
  <c r="P44" i="1" s="1"/>
  <c r="O44" i="1" a="1"/>
  <c r="O44" i="1" s="1"/>
  <c r="P1145" i="1" a="1"/>
  <c r="P1145" i="1" s="1"/>
  <c r="O1145" i="1" a="1"/>
  <c r="O1145" i="1" s="1"/>
  <c r="P2440" i="1" a="1"/>
  <c r="P2440" i="1" s="1"/>
  <c r="O2440" i="1" a="1"/>
  <c r="O2440" i="1" s="1"/>
  <c r="P686" i="1" a="1"/>
  <c r="P686" i="1" s="1"/>
  <c r="O686" i="1" a="1"/>
  <c r="O686" i="1" s="1"/>
  <c r="P3165" i="1" a="1"/>
  <c r="P3165" i="1" s="1"/>
  <c r="O3165" i="1" a="1"/>
  <c r="O3165" i="1" s="1"/>
  <c r="P800" i="1" a="1"/>
  <c r="P800" i="1" s="1"/>
  <c r="O800" i="1" a="1"/>
  <c r="O800" i="1" s="1"/>
  <c r="P61" i="1" a="1"/>
  <c r="P61" i="1" s="1"/>
  <c r="O61" i="1" a="1"/>
  <c r="O61" i="1" s="1"/>
  <c r="P1141" i="1" a="1"/>
  <c r="P1141" i="1" s="1"/>
  <c r="O1141" i="1" a="1"/>
  <c r="O1141" i="1" s="1"/>
  <c r="P759" i="1" a="1"/>
  <c r="P759" i="1" s="1"/>
  <c r="O759" i="1" a="1"/>
  <c r="O759" i="1" s="1"/>
  <c r="P1938" i="1" a="1"/>
  <c r="P1938" i="1" s="1"/>
  <c r="O1938" i="1" a="1"/>
  <c r="O1938" i="1" s="1"/>
  <c r="P2833" i="1" a="1"/>
  <c r="P2833" i="1" s="1"/>
  <c r="O2833" i="1" a="1"/>
  <c r="O2833" i="1" s="1"/>
  <c r="P2481" i="1" a="1"/>
  <c r="P2481" i="1" s="1"/>
  <c r="O2481" i="1" a="1"/>
  <c r="O2481" i="1" s="1"/>
  <c r="P2727" i="1" a="1"/>
  <c r="P2727" i="1" s="1"/>
  <c r="O2727" i="1" a="1"/>
  <c r="O2727" i="1" s="1"/>
  <c r="P1315" i="1" a="1"/>
  <c r="P1315" i="1" s="1"/>
  <c r="O1315" i="1" a="1"/>
  <c r="O1315" i="1" s="1"/>
  <c r="P2782" i="1" a="1"/>
  <c r="P2782" i="1" s="1"/>
  <c r="O2782" i="1" a="1"/>
  <c r="O2782" i="1" s="1"/>
  <c r="P508" i="1" a="1"/>
  <c r="P508" i="1" s="1"/>
  <c r="O508" i="1" a="1"/>
  <c r="O508" i="1" s="1"/>
  <c r="P1254" i="1" a="1"/>
  <c r="P1254" i="1" s="1"/>
  <c r="O1254" i="1" a="1"/>
  <c r="O1254" i="1" s="1"/>
  <c r="P2842" i="1" a="1"/>
  <c r="P2842" i="1" s="1"/>
  <c r="O2842" i="1" a="1"/>
  <c r="O2842" i="1" s="1"/>
  <c r="P200" i="1" a="1"/>
  <c r="P200" i="1" s="1"/>
  <c r="O200" i="1" a="1"/>
  <c r="O200" i="1" s="1"/>
  <c r="P2425" i="1" a="1"/>
  <c r="P2425" i="1" s="1"/>
  <c r="O2425" i="1" a="1"/>
  <c r="O2425" i="1" s="1"/>
  <c r="P256" i="1" a="1"/>
  <c r="P256" i="1" s="1"/>
  <c r="O256" i="1" a="1"/>
  <c r="O256" i="1" s="1"/>
  <c r="P2856" i="1" a="1"/>
  <c r="P2856" i="1" s="1"/>
  <c r="O2856" i="1" a="1"/>
  <c r="O2856" i="1" s="1"/>
  <c r="P3036" i="1" a="1"/>
  <c r="P3036" i="1" s="1"/>
  <c r="O3036" i="1" a="1"/>
  <c r="O3036" i="1" s="1"/>
  <c r="P1347" i="1" a="1"/>
  <c r="P1347" i="1" s="1"/>
  <c r="O1347" i="1" a="1"/>
  <c r="O1347" i="1" s="1"/>
  <c r="P394" i="1" a="1"/>
  <c r="P394" i="1" s="1"/>
  <c r="O394" i="1" a="1"/>
  <c r="O394" i="1" s="1"/>
  <c r="P423" i="1" a="1"/>
  <c r="P423" i="1" s="1"/>
  <c r="O423" i="1" a="1"/>
  <c r="O423" i="1" s="1"/>
  <c r="P3411" i="1" a="1"/>
  <c r="P3411" i="1" s="1"/>
  <c r="O3411" i="1" a="1"/>
  <c r="O3411" i="1" s="1"/>
  <c r="P3407" i="1" a="1"/>
  <c r="P3407" i="1" s="1"/>
  <c r="O3407" i="1" a="1"/>
  <c r="O3407" i="1" s="1"/>
  <c r="P3268" i="1" a="1"/>
  <c r="P3268" i="1" s="1"/>
  <c r="O3268" i="1" a="1"/>
  <c r="O3268" i="1" s="1"/>
  <c r="P692" i="1" a="1"/>
  <c r="P692" i="1" s="1"/>
  <c r="O692" i="1" a="1"/>
  <c r="O692" i="1" s="1"/>
  <c r="P1243" i="1" a="1"/>
  <c r="P1243" i="1" s="1"/>
  <c r="O1243" i="1" a="1"/>
  <c r="O1243" i="1" s="1"/>
  <c r="P605" i="1" a="1"/>
  <c r="P605" i="1" s="1"/>
  <c r="O605" i="1" a="1"/>
  <c r="O605" i="1" s="1"/>
  <c r="P1759" i="1" a="1"/>
  <c r="P1759" i="1" s="1"/>
  <c r="O1759" i="1" a="1"/>
  <c r="O1759" i="1" s="1"/>
  <c r="P2012" i="1" a="1"/>
  <c r="P2012" i="1" s="1"/>
  <c r="O2012" i="1" a="1"/>
  <c r="O2012" i="1" s="1"/>
  <c r="P1080" i="1" a="1"/>
  <c r="P1080" i="1" s="1"/>
  <c r="O1080" i="1" a="1"/>
  <c r="O1080" i="1" s="1"/>
  <c r="P1287" i="1" a="1"/>
  <c r="P1287" i="1" s="1"/>
  <c r="O1287" i="1" a="1"/>
  <c r="O1287" i="1" s="1"/>
  <c r="P1681" i="1" a="1"/>
  <c r="P1681" i="1" s="1"/>
  <c r="O1681" i="1" a="1"/>
  <c r="O1681" i="1" s="1"/>
  <c r="P1945" i="1" a="1"/>
  <c r="P1945" i="1" s="1"/>
  <c r="O1945" i="1" a="1"/>
  <c r="O1945" i="1" s="1"/>
  <c r="P1354" i="1" a="1"/>
  <c r="P1354" i="1" s="1"/>
  <c r="O1354" i="1" a="1"/>
  <c r="O1354" i="1" s="1"/>
  <c r="P2266" i="1" a="1"/>
  <c r="P2266" i="1" s="1"/>
  <c r="O2266" i="1" a="1"/>
  <c r="O2266" i="1" s="1"/>
  <c r="P3096" i="1" a="1"/>
  <c r="P3096" i="1" s="1"/>
  <c r="O3096" i="1" a="1"/>
  <c r="O3096" i="1" s="1"/>
  <c r="P2544" i="1" a="1"/>
  <c r="P2544" i="1" s="1"/>
  <c r="O2544" i="1" a="1"/>
  <c r="O2544" i="1" s="1"/>
  <c r="P1500" i="1" a="1"/>
  <c r="P1500" i="1" s="1"/>
  <c r="O1500" i="1" a="1"/>
  <c r="O1500" i="1" s="1"/>
  <c r="P2695" i="1" a="1"/>
  <c r="P2695" i="1" s="1"/>
  <c r="O2695" i="1" a="1"/>
  <c r="O2695" i="1" s="1"/>
  <c r="P128" i="1" a="1"/>
  <c r="P128" i="1" s="1"/>
  <c r="O128" i="1" a="1"/>
  <c r="O128" i="1" s="1"/>
  <c r="P2688" i="1" a="1"/>
  <c r="P2688" i="1" s="1"/>
  <c r="O2688" i="1" a="1"/>
  <c r="O2688" i="1" s="1"/>
  <c r="P250" i="1" a="1"/>
  <c r="P250" i="1" s="1"/>
  <c r="O250" i="1" a="1"/>
  <c r="O250" i="1" s="1"/>
  <c r="P825" i="1" a="1"/>
  <c r="P825" i="1" s="1"/>
  <c r="O825" i="1" a="1"/>
  <c r="O825" i="1" s="1"/>
  <c r="P2751" i="1" a="1"/>
  <c r="P2751" i="1" s="1"/>
  <c r="O2751" i="1" a="1"/>
  <c r="O2751" i="1" s="1"/>
  <c r="P140" i="1" a="1"/>
  <c r="P140" i="1" s="1"/>
  <c r="O140" i="1" a="1"/>
  <c r="O140" i="1" s="1"/>
  <c r="P3157" i="1" a="1"/>
  <c r="P3157" i="1" s="1"/>
  <c r="O3157" i="1" a="1"/>
  <c r="O3157" i="1" s="1"/>
  <c r="P1679" i="1" a="1"/>
  <c r="P1679" i="1" s="1"/>
  <c r="O1679" i="1" a="1"/>
  <c r="O1679" i="1" s="1"/>
  <c r="P1487" i="1" a="1"/>
  <c r="P1487" i="1" s="1"/>
  <c r="O1487" i="1" a="1"/>
  <c r="O1487" i="1" s="1"/>
  <c r="P217" i="1" a="1"/>
  <c r="P217" i="1" s="1"/>
  <c r="O217" i="1" a="1"/>
  <c r="O217" i="1" s="1"/>
  <c r="P1333" i="1" a="1"/>
  <c r="P1333" i="1" s="1"/>
  <c r="O1333" i="1" a="1"/>
  <c r="O1333" i="1" s="1"/>
  <c r="P1322" i="1" a="1"/>
  <c r="P1322" i="1" s="1"/>
  <c r="O1322" i="1" a="1"/>
  <c r="O1322" i="1" s="1"/>
  <c r="P1325" i="1" a="1"/>
  <c r="P1325" i="1" s="1"/>
  <c r="O1325" i="1" a="1"/>
  <c r="O1325" i="1" s="1"/>
  <c r="P1321" i="1" a="1"/>
  <c r="P1321" i="1" s="1"/>
  <c r="O1321" i="1" a="1"/>
  <c r="O1321" i="1" s="1"/>
  <c r="P1320" i="1" a="1"/>
  <c r="P1320" i="1" s="1"/>
  <c r="O1320" i="1" a="1"/>
  <c r="O1320" i="1" s="1"/>
  <c r="P1329" i="1" a="1"/>
  <c r="P1329" i="1" s="1"/>
  <c r="O1329" i="1" a="1"/>
  <c r="O1329" i="1" s="1"/>
  <c r="P1334" i="1" a="1"/>
  <c r="P1334" i="1" s="1"/>
  <c r="O1334" i="1" a="1"/>
  <c r="O1334" i="1" s="1"/>
  <c r="P1317" i="1" a="1"/>
  <c r="P1317" i="1" s="1"/>
  <c r="O1317" i="1" a="1"/>
  <c r="O1317" i="1" s="1"/>
  <c r="P1336" i="1" a="1"/>
  <c r="P1336" i="1" s="1"/>
  <c r="O1336" i="1" a="1"/>
  <c r="O1336" i="1" s="1"/>
  <c r="P1332" i="1" a="1"/>
  <c r="P1332" i="1" s="1"/>
  <c r="O1332" i="1" a="1"/>
  <c r="O1332" i="1" s="1"/>
  <c r="P1331" i="1" a="1"/>
  <c r="P1331" i="1" s="1"/>
  <c r="O1331" i="1" a="1"/>
  <c r="O1331" i="1" s="1"/>
  <c r="P1341" i="1" a="1"/>
  <c r="P1341" i="1" s="1"/>
  <c r="O1341" i="1" a="1"/>
  <c r="O1341" i="1" s="1"/>
  <c r="P1342" i="1" a="1"/>
  <c r="P1342" i="1" s="1"/>
  <c r="O1342" i="1" a="1"/>
  <c r="O1342" i="1" s="1"/>
  <c r="P1324" i="1" a="1"/>
  <c r="P1324" i="1" s="1"/>
  <c r="O1324" i="1" a="1"/>
  <c r="O1324" i="1" s="1"/>
  <c r="P1337" i="1" a="1"/>
  <c r="P1337" i="1" s="1"/>
  <c r="O1337" i="1" a="1"/>
  <c r="O1337" i="1" s="1"/>
  <c r="P1327" i="1" a="1"/>
  <c r="P1327" i="1" s="1"/>
  <c r="O1327" i="1" a="1"/>
  <c r="O1327" i="1" s="1"/>
  <c r="P1339" i="1" a="1"/>
  <c r="P1339" i="1" s="1"/>
  <c r="O1339" i="1" a="1"/>
  <c r="O1339" i="1" s="1"/>
  <c r="P2812" i="1" a="1"/>
  <c r="P2812" i="1" s="1"/>
  <c r="O2812" i="1" a="1"/>
  <c r="O2812" i="1" s="1"/>
  <c r="P2480" i="1" a="1"/>
  <c r="P2480" i="1" s="1"/>
  <c r="O2480" i="1" a="1"/>
  <c r="O2480" i="1" s="1"/>
  <c r="P1112" i="1" a="1"/>
  <c r="P1112" i="1" s="1"/>
  <c r="O1112" i="1" a="1"/>
  <c r="O1112" i="1" s="1"/>
  <c r="P295" i="1" a="1"/>
  <c r="P295" i="1" s="1"/>
  <c r="O295" i="1" a="1"/>
  <c r="O295" i="1" s="1"/>
  <c r="P1119" i="1" a="1"/>
  <c r="P1119" i="1" s="1"/>
  <c r="O1119" i="1" a="1"/>
  <c r="O1119" i="1" s="1"/>
  <c r="P2118" i="1" a="1"/>
  <c r="P2118" i="1" s="1"/>
  <c r="O2118" i="1" a="1"/>
  <c r="O2118" i="1" s="1"/>
  <c r="P3838" i="1" a="1"/>
  <c r="P3838" i="1" s="1"/>
  <c r="O3838" i="1" a="1"/>
  <c r="O3838" i="1" s="1"/>
  <c r="P2122" i="1" a="1"/>
  <c r="P2122" i="1" s="1"/>
  <c r="O2122" i="1" a="1"/>
  <c r="O2122" i="1" s="1"/>
  <c r="P2589" i="1" a="1"/>
  <c r="P2589" i="1" s="1"/>
  <c r="O2589" i="1" a="1"/>
  <c r="O2589" i="1" s="1"/>
  <c r="P1813" i="1" a="1"/>
  <c r="P1813" i="1" s="1"/>
  <c r="O1813" i="1" a="1"/>
  <c r="O1813" i="1" s="1"/>
  <c r="P84" i="1" a="1"/>
  <c r="P84" i="1" s="1"/>
  <c r="O84" i="1" a="1"/>
  <c r="O84" i="1" s="1"/>
  <c r="P884" i="1" a="1"/>
  <c r="P884" i="1" s="1"/>
  <c r="O884" i="1" a="1"/>
  <c r="O884" i="1" s="1"/>
  <c r="P1459" i="1" a="1"/>
  <c r="P1459" i="1" s="1"/>
  <c r="O1459" i="1" a="1"/>
  <c r="O1459" i="1" s="1"/>
  <c r="P1488" i="1" a="1"/>
  <c r="P1488" i="1" s="1"/>
  <c r="O1488" i="1" a="1"/>
  <c r="O1488" i="1" s="1"/>
  <c r="P1129" i="1" a="1"/>
  <c r="P1129" i="1" s="1"/>
  <c r="O1129" i="1" a="1"/>
  <c r="O1129" i="1" s="1"/>
  <c r="P215" i="1" a="1"/>
  <c r="P215" i="1" s="1"/>
  <c r="O215" i="1" a="1"/>
  <c r="O215" i="1" s="1"/>
  <c r="P269" i="1" a="1"/>
  <c r="P269" i="1" s="1"/>
  <c r="O269" i="1" a="1"/>
  <c r="O269" i="1" s="1"/>
  <c r="P231" i="1" a="1"/>
  <c r="P231" i="1" s="1"/>
  <c r="O231" i="1" a="1"/>
  <c r="O231" i="1" s="1"/>
  <c r="P2150" i="1" a="1"/>
  <c r="P2150" i="1" s="1"/>
  <c r="O2150" i="1" a="1"/>
  <c r="O2150" i="1" s="1"/>
  <c r="P2956" i="1" a="1"/>
  <c r="P2956" i="1" s="1"/>
  <c r="O2956" i="1" a="1"/>
  <c r="O2956" i="1" s="1"/>
  <c r="P1251" i="1" a="1"/>
  <c r="P1251" i="1" s="1"/>
  <c r="O1251" i="1" a="1"/>
  <c r="O1251" i="1" s="1"/>
  <c r="P780" i="1" a="1"/>
  <c r="P780" i="1" s="1"/>
  <c r="O780" i="1" a="1"/>
  <c r="O780" i="1" s="1"/>
  <c r="P1626" i="1" a="1"/>
  <c r="P1626" i="1" s="1"/>
  <c r="O1626" i="1" a="1"/>
  <c r="O1626" i="1" s="1"/>
  <c r="P1478" i="1" a="1"/>
  <c r="P1478" i="1" s="1"/>
  <c r="O1478" i="1" a="1"/>
  <c r="O1478" i="1" s="1"/>
  <c r="P2280" i="1" a="1"/>
  <c r="P2280" i="1" s="1"/>
  <c r="O2280" i="1" a="1"/>
  <c r="O2280" i="1" s="1"/>
  <c r="P1851" i="1" a="1"/>
  <c r="P1851" i="1" s="1"/>
  <c r="O1851" i="1" a="1"/>
  <c r="O1851" i="1" s="1"/>
  <c r="P1082" i="1" a="1"/>
  <c r="P1082" i="1" s="1"/>
  <c r="O1082" i="1" a="1"/>
  <c r="O1082" i="1" s="1"/>
  <c r="P3641" i="1" a="1"/>
  <c r="P3641" i="1" s="1"/>
  <c r="O3641" i="1" a="1"/>
  <c r="O3641" i="1" s="1"/>
  <c r="P2917" i="1" a="1"/>
  <c r="P2917" i="1" s="1"/>
  <c r="O2917" i="1" a="1"/>
  <c r="O2917" i="1" s="1"/>
  <c r="P1372" i="1" a="1"/>
  <c r="P1372" i="1" s="1"/>
  <c r="O1372" i="1" a="1"/>
  <c r="O1372" i="1" s="1"/>
  <c r="P1414" i="1" a="1"/>
  <c r="P1414" i="1" s="1"/>
  <c r="O1414" i="1" a="1"/>
  <c r="O1414" i="1" s="1"/>
  <c r="P2969" i="1" a="1"/>
  <c r="P2969" i="1" s="1"/>
  <c r="O2969" i="1" a="1"/>
  <c r="O2969" i="1" s="1"/>
  <c r="P1030" i="1" a="1"/>
  <c r="P1030" i="1" s="1"/>
  <c r="O1030" i="1" a="1"/>
  <c r="O1030" i="1" s="1"/>
  <c r="P146" i="1" a="1"/>
  <c r="P146" i="1" s="1"/>
  <c r="O146" i="1" a="1"/>
  <c r="O146" i="1" s="1"/>
  <c r="P1978" i="1" a="1"/>
  <c r="P1978" i="1" s="1"/>
  <c r="O1978" i="1" a="1"/>
  <c r="O1978" i="1" s="1"/>
  <c r="P3115" i="1" a="1"/>
  <c r="P3115" i="1" s="1"/>
  <c r="O3115" i="1" a="1"/>
  <c r="O3115" i="1" s="1"/>
  <c r="P1367" i="1" a="1"/>
  <c r="P1367" i="1" s="1"/>
  <c r="O1367" i="1" a="1"/>
  <c r="O1367" i="1" s="1"/>
  <c r="P2392" i="1" a="1"/>
  <c r="P2392" i="1" s="1"/>
  <c r="O2392" i="1" a="1"/>
  <c r="O2392" i="1" s="1"/>
  <c r="P2610" i="1" a="1"/>
  <c r="P2610" i="1" s="1"/>
  <c r="O2610" i="1" a="1"/>
  <c r="O2610" i="1" s="1"/>
  <c r="P2253" i="1" a="1"/>
  <c r="P2253" i="1" s="1"/>
  <c r="O2253" i="1" a="1"/>
  <c r="O2253" i="1" s="1"/>
  <c r="P3104" i="1" a="1"/>
  <c r="P3104" i="1" s="1"/>
  <c r="O3104" i="1" a="1"/>
  <c r="O3104" i="1" s="1"/>
  <c r="P1474" i="1" a="1"/>
  <c r="P1474" i="1" s="1"/>
  <c r="O1474" i="1" a="1"/>
  <c r="O1474" i="1" s="1"/>
  <c r="P3667" i="1" a="1"/>
  <c r="P3667" i="1" s="1"/>
  <c r="O3667" i="1" a="1"/>
  <c r="O3667" i="1" s="1"/>
  <c r="P467" i="1" a="1"/>
  <c r="P467" i="1" s="1"/>
  <c r="O467" i="1" a="1"/>
  <c r="O467" i="1" s="1"/>
  <c r="P2229" i="1" a="1"/>
  <c r="P2229" i="1" s="1"/>
  <c r="O2229" i="1" a="1"/>
  <c r="O2229" i="1" s="1"/>
  <c r="P1688" i="1" a="1"/>
  <c r="P1688" i="1" s="1"/>
  <c r="O1688" i="1" a="1"/>
  <c r="O1688" i="1" s="1"/>
  <c r="P3349" i="1" a="1"/>
  <c r="P3349" i="1" s="1"/>
  <c r="O3349" i="1" a="1"/>
  <c r="O3349" i="1" s="1"/>
  <c r="P1490" i="1" a="1"/>
  <c r="P1490" i="1" s="1"/>
  <c r="O1490" i="1" a="1"/>
  <c r="O1490" i="1" s="1"/>
  <c r="P2139" i="1" a="1"/>
  <c r="P2139" i="1" s="1"/>
  <c r="O2139" i="1" a="1"/>
  <c r="O2139" i="1" s="1"/>
  <c r="P166" i="1" a="1"/>
  <c r="P166" i="1" s="1"/>
  <c r="O166" i="1" a="1"/>
  <c r="O166" i="1" s="1"/>
  <c r="P1144" i="1" a="1"/>
  <c r="P1144" i="1" s="1"/>
  <c r="O1144" i="1" a="1"/>
  <c r="O1144" i="1" s="1"/>
  <c r="P1882" i="1" a="1"/>
  <c r="P1882" i="1" s="1"/>
  <c r="O1882" i="1" a="1"/>
  <c r="O1882" i="1" s="1"/>
  <c r="P1707" i="1" a="1"/>
  <c r="P1707" i="1" s="1"/>
  <c r="O1707" i="1" a="1"/>
  <c r="O1707" i="1" s="1"/>
  <c r="P196" i="1" a="1"/>
  <c r="P196" i="1" s="1"/>
  <c r="O196" i="1" a="1"/>
  <c r="O196" i="1" s="1"/>
  <c r="P2757" i="1" a="1"/>
  <c r="P2757" i="1" s="1"/>
  <c r="O2757" i="1" a="1"/>
  <c r="O2757" i="1" s="1"/>
  <c r="P3239" i="1" a="1"/>
  <c r="P3239" i="1" s="1"/>
  <c r="O3239" i="1" a="1"/>
  <c r="O3239" i="1" s="1"/>
  <c r="P2982" i="1" a="1"/>
  <c r="P2982" i="1" s="1"/>
  <c r="O2982" i="1" a="1"/>
  <c r="O2982" i="1" s="1"/>
  <c r="P2986" i="1" a="1"/>
  <c r="P2986" i="1" s="1"/>
  <c r="O2986" i="1" a="1"/>
  <c r="O2986" i="1" s="1"/>
  <c r="P1185" i="1" a="1"/>
  <c r="P1185" i="1" s="1"/>
  <c r="O1185" i="1" a="1"/>
  <c r="O1185" i="1" s="1"/>
  <c r="P1499" i="1" a="1"/>
  <c r="P1499" i="1" s="1"/>
  <c r="O1499" i="1" a="1"/>
  <c r="O1499" i="1" s="1"/>
  <c r="P2937" i="1" a="1"/>
  <c r="P2937" i="1" s="1"/>
  <c r="O2937" i="1" a="1"/>
  <c r="O2937" i="1" s="1"/>
  <c r="P2485" i="1" a="1"/>
  <c r="P2485" i="1" s="1"/>
  <c r="O2485" i="1" a="1"/>
  <c r="O2485" i="1" s="1"/>
  <c r="P1926" i="1" a="1"/>
  <c r="P1926" i="1" s="1"/>
  <c r="O1926" i="1" a="1"/>
  <c r="O1926" i="1" s="1"/>
  <c r="P1886" i="1" a="1"/>
  <c r="P1886" i="1" s="1"/>
  <c r="O1886" i="1" a="1"/>
  <c r="O1886" i="1" s="1"/>
  <c r="P1883" i="1" a="1"/>
  <c r="P1883" i="1" s="1"/>
  <c r="O1883" i="1" a="1"/>
  <c r="O1883" i="1" s="1"/>
  <c r="P2256" i="1" a="1"/>
  <c r="P2256" i="1" s="1"/>
  <c r="O2256" i="1" a="1"/>
  <c r="O2256" i="1" s="1"/>
  <c r="P2740" i="1" a="1"/>
  <c r="P2740" i="1" s="1"/>
  <c r="O2740" i="1" a="1"/>
  <c r="O2740" i="1" s="1"/>
  <c r="P2507" i="1" a="1"/>
  <c r="P2507" i="1" s="1"/>
  <c r="O2507" i="1" a="1"/>
  <c r="O2507" i="1" s="1"/>
  <c r="P2207" i="1" a="1"/>
  <c r="P2207" i="1" s="1"/>
  <c r="O2207" i="1" a="1"/>
  <c r="O2207" i="1" s="1"/>
  <c r="P2199" i="1" a="1"/>
  <c r="P2199" i="1" s="1"/>
  <c r="O2199" i="1" a="1"/>
  <c r="O2199" i="1" s="1"/>
  <c r="P2754" i="1" a="1"/>
  <c r="P2754" i="1" s="1"/>
  <c r="O2754" i="1" a="1"/>
  <c r="O2754" i="1" s="1"/>
  <c r="P2194" i="1" a="1"/>
  <c r="P2194" i="1" s="1"/>
  <c r="O2194" i="1" a="1"/>
  <c r="O2194" i="1" s="1"/>
  <c r="P2755" i="1" a="1"/>
  <c r="P2755" i="1" s="1"/>
  <c r="O2755" i="1" a="1"/>
  <c r="O2755" i="1" s="1"/>
  <c r="P2743" i="1" a="1"/>
  <c r="P2743" i="1" s="1"/>
  <c r="O2743" i="1" a="1"/>
  <c r="O2743" i="1" s="1"/>
  <c r="P2939" i="1" a="1"/>
  <c r="P2939" i="1" s="1"/>
  <c r="O2939" i="1" a="1"/>
  <c r="O2939" i="1" s="1"/>
  <c r="P2762" i="1" a="1"/>
  <c r="P2762" i="1" s="1"/>
  <c r="O2762" i="1" a="1"/>
  <c r="O2762" i="1" s="1"/>
  <c r="P2574" i="1" a="1"/>
  <c r="P2574" i="1" s="1"/>
  <c r="O2574" i="1" a="1"/>
  <c r="O2574" i="1" s="1"/>
  <c r="P2670" i="1" a="1"/>
  <c r="P2670" i="1" s="1"/>
  <c r="O2670" i="1" a="1"/>
  <c r="O2670" i="1" s="1"/>
  <c r="P1837" i="1" a="1"/>
  <c r="P1837" i="1" s="1"/>
  <c r="O1837" i="1" a="1"/>
  <c r="O1837" i="1" s="1"/>
  <c r="P3085" i="1" a="1"/>
  <c r="P3085" i="1" s="1"/>
  <c r="O3085" i="1" a="1"/>
  <c r="O3085" i="1" s="1"/>
  <c r="P2916" i="1" a="1"/>
  <c r="P2916" i="1" s="1"/>
  <c r="O2916" i="1" a="1"/>
  <c r="O2916" i="1" s="1"/>
  <c r="P820" i="1" a="1"/>
  <c r="P820" i="1" s="1"/>
  <c r="O820" i="1" a="1"/>
  <c r="O820" i="1" s="1"/>
  <c r="P1997" i="1" a="1"/>
  <c r="P1997" i="1" s="1"/>
  <c r="O1997" i="1" a="1"/>
  <c r="O1997" i="1" s="1"/>
  <c r="P78" i="1" a="1"/>
  <c r="P78" i="1" s="1"/>
  <c r="O78" i="1" a="1"/>
  <c r="O78" i="1" s="1"/>
  <c r="P42" i="1" a="1"/>
  <c r="P42" i="1" s="1"/>
  <c r="O42" i="1" a="1"/>
  <c r="O42" i="1" s="1"/>
  <c r="P2614" i="1" a="1"/>
  <c r="P2614" i="1" s="1"/>
  <c r="O2614" i="1" a="1"/>
  <c r="O2614" i="1" s="1"/>
  <c r="P2095" i="1" a="1"/>
  <c r="P2095" i="1" s="1"/>
  <c r="O2095" i="1" a="1"/>
  <c r="O2095" i="1" s="1"/>
  <c r="P2994" i="1" a="1"/>
  <c r="P2994" i="1" s="1"/>
  <c r="O2994" i="1" a="1"/>
  <c r="O2994" i="1" s="1"/>
  <c r="P2648" i="1" a="1"/>
  <c r="P2648" i="1" s="1"/>
  <c r="O2648" i="1" a="1"/>
  <c r="O2648" i="1" s="1"/>
  <c r="P3428" i="1" a="1"/>
  <c r="P3428" i="1" s="1"/>
  <c r="O3428" i="1" a="1"/>
  <c r="O3428" i="1" s="1"/>
  <c r="P2334" i="1" a="1"/>
  <c r="P2334" i="1" s="1"/>
  <c r="O2334" i="1" a="1"/>
  <c r="O2334" i="1" s="1"/>
  <c r="P2721" i="1" a="1"/>
  <c r="P2721" i="1" s="1"/>
  <c r="O2721" i="1" a="1"/>
  <c r="O2721" i="1" s="1"/>
  <c r="P1923" i="1" a="1"/>
  <c r="P1923" i="1" s="1"/>
  <c r="O1923" i="1" a="1"/>
  <c r="O1923" i="1" s="1"/>
  <c r="P2371" i="1" a="1"/>
  <c r="P2371" i="1" s="1"/>
  <c r="O2371" i="1" a="1"/>
  <c r="O2371" i="1" s="1"/>
  <c r="P223" i="1" a="1"/>
  <c r="P223" i="1" s="1"/>
  <c r="O223" i="1" a="1"/>
  <c r="O223" i="1" s="1"/>
  <c r="P2462" i="1" a="1"/>
  <c r="P2462" i="1" s="1"/>
  <c r="O2462" i="1" a="1"/>
  <c r="O2462" i="1" s="1"/>
  <c r="P2760" i="1" a="1"/>
  <c r="P2760" i="1" s="1"/>
  <c r="O2760" i="1" a="1"/>
  <c r="O2760" i="1" s="1"/>
  <c r="P80" i="1" a="1"/>
  <c r="P80" i="1" s="1"/>
  <c r="O80" i="1" a="1"/>
  <c r="O80" i="1" s="1"/>
  <c r="P709" i="1" a="1"/>
  <c r="P709" i="1" s="1"/>
  <c r="O709" i="1" a="1"/>
  <c r="O709" i="1" s="1"/>
  <c r="P1924" i="1" a="1"/>
  <c r="P1924" i="1" s="1"/>
  <c r="O1924" i="1" a="1"/>
  <c r="O1924" i="1" s="1"/>
  <c r="P90" i="1" a="1"/>
  <c r="P90" i="1" s="1"/>
  <c r="O90" i="1" a="1"/>
  <c r="O90" i="1" s="1"/>
  <c r="P2900" i="1" a="1"/>
  <c r="P2900" i="1" s="1"/>
  <c r="O2900" i="1" a="1"/>
  <c r="O2900" i="1" s="1"/>
  <c r="P2918" i="1" a="1"/>
  <c r="P2918" i="1" s="1"/>
  <c r="O2918" i="1" a="1"/>
  <c r="O2918" i="1" s="1"/>
  <c r="P690" i="1" a="1"/>
  <c r="P690" i="1" s="1"/>
  <c r="O690" i="1" a="1"/>
  <c r="O690" i="1" s="1"/>
  <c r="P1305" i="1" a="1"/>
  <c r="P1305" i="1" s="1"/>
  <c r="O1305" i="1" a="1"/>
  <c r="O1305" i="1" s="1"/>
  <c r="P956" i="1" a="1"/>
  <c r="P956" i="1" s="1"/>
  <c r="O956" i="1" a="1"/>
  <c r="O956" i="1" s="1"/>
  <c r="P65" i="1" a="1"/>
  <c r="P65" i="1" s="1"/>
  <c r="O65" i="1" a="1"/>
  <c r="O65" i="1" s="1"/>
  <c r="P1877" i="1" a="1"/>
  <c r="P1877" i="1" s="1"/>
  <c r="O1877" i="1" a="1"/>
  <c r="O1877" i="1" s="1"/>
  <c r="P6" i="1" a="1"/>
  <c r="P6" i="1" s="1"/>
  <c r="O6" i="1" a="1"/>
  <c r="O6" i="1" s="1"/>
  <c r="P1441" i="1" a="1"/>
  <c r="P1441" i="1" s="1"/>
  <c r="O1441" i="1" a="1"/>
  <c r="O1441" i="1" s="1"/>
  <c r="P1504" i="1" a="1"/>
  <c r="P1504" i="1" s="1"/>
  <c r="O1504" i="1" a="1"/>
  <c r="O1504" i="1" s="1"/>
  <c r="P673" i="1" a="1"/>
  <c r="P673" i="1" s="1"/>
  <c r="O673" i="1" a="1"/>
  <c r="O673" i="1" s="1"/>
  <c r="P77" i="1" a="1"/>
  <c r="P77" i="1" s="1"/>
  <c r="O77" i="1" a="1"/>
  <c r="O77" i="1" s="1"/>
  <c r="P1189" i="1" a="1"/>
  <c r="P1189" i="1" s="1"/>
  <c r="O1189" i="1" a="1"/>
  <c r="O1189" i="1" s="1"/>
  <c r="P1675" i="1" a="1"/>
  <c r="P1675" i="1" s="1"/>
  <c r="O1675" i="1" a="1"/>
  <c r="O1675" i="1" s="1"/>
  <c r="P1467" i="1" a="1"/>
  <c r="P1467" i="1" s="1"/>
  <c r="O1467" i="1" a="1"/>
  <c r="O1467" i="1" s="1"/>
  <c r="P3112" i="1" a="1"/>
  <c r="P3112" i="1" s="1"/>
  <c r="O3112" i="1" a="1"/>
  <c r="O3112" i="1" s="1"/>
  <c r="P1689" i="1" a="1"/>
  <c r="P1689" i="1" s="1"/>
  <c r="O1689" i="1" a="1"/>
  <c r="O1689" i="1" s="1"/>
  <c r="P2654" i="1" a="1"/>
  <c r="P2654" i="1" s="1"/>
  <c r="O2654" i="1" a="1"/>
  <c r="O2654" i="1" s="1"/>
  <c r="P1726" i="1" a="1"/>
  <c r="P1726" i="1" s="1"/>
  <c r="O1726" i="1" a="1"/>
  <c r="O1726" i="1" s="1"/>
  <c r="P1789" i="1" a="1"/>
  <c r="P1789" i="1" s="1"/>
  <c r="O1789" i="1" a="1"/>
  <c r="O1789" i="1" s="1"/>
  <c r="P3665" i="1" a="1"/>
  <c r="P3665" i="1" s="1"/>
  <c r="O3665" i="1" a="1"/>
  <c r="O3665" i="1" s="1"/>
  <c r="P512" i="1" a="1"/>
  <c r="P512" i="1" s="1"/>
  <c r="O512" i="1" a="1"/>
  <c r="O512" i="1" s="1"/>
  <c r="P1593" i="1" a="1"/>
  <c r="P1593" i="1" s="1"/>
  <c r="O1593" i="1" a="1"/>
  <c r="O1593" i="1" s="1"/>
  <c r="P3283" i="1" a="1"/>
  <c r="P3283" i="1" s="1"/>
  <c r="O3283" i="1" a="1"/>
  <c r="O3283" i="1" s="1"/>
  <c r="P2645" i="1" a="1"/>
  <c r="P2645" i="1" s="1"/>
  <c r="O2645" i="1" a="1"/>
  <c r="O2645" i="1" s="1"/>
  <c r="P2689" i="1" a="1"/>
  <c r="P2689" i="1" s="1"/>
  <c r="O2689" i="1" a="1"/>
  <c r="O2689" i="1" s="1"/>
  <c r="P556" i="1" a="1"/>
  <c r="P556" i="1" s="1"/>
  <c r="O556" i="1" a="1"/>
  <c r="O556" i="1" s="1"/>
  <c r="P2791" i="1" a="1"/>
  <c r="P2791" i="1" s="1"/>
  <c r="O2791" i="1" a="1"/>
  <c r="O2791" i="1" s="1"/>
  <c r="P821" i="1" a="1"/>
  <c r="P821" i="1" s="1"/>
  <c r="O821" i="1" a="1"/>
  <c r="O821" i="1" s="1"/>
  <c r="P1085" i="1" a="1"/>
  <c r="P1085" i="1" s="1"/>
  <c r="O1085" i="1" a="1"/>
  <c r="O1085" i="1" s="1"/>
  <c r="P2001" i="1" a="1"/>
  <c r="P2001" i="1" s="1"/>
  <c r="O2001" i="1" a="1"/>
  <c r="O2001" i="1" s="1"/>
  <c r="P255" i="1" a="1"/>
  <c r="P255" i="1" s="1"/>
  <c r="O255" i="1" a="1"/>
  <c r="O255" i="1" s="1"/>
  <c r="P664" i="1" a="1"/>
  <c r="P664" i="1" s="1"/>
  <c r="O664" i="1" a="1"/>
  <c r="O664" i="1" s="1"/>
  <c r="P2947" i="1" a="1"/>
  <c r="P2947" i="1" s="1"/>
  <c r="O2947" i="1" a="1"/>
  <c r="O2947" i="1" s="1"/>
  <c r="P1607" i="1" a="1"/>
  <c r="P1607" i="1" s="1"/>
  <c r="O1607" i="1" a="1"/>
  <c r="O1607" i="1" s="1"/>
  <c r="P52" i="1" a="1"/>
  <c r="P52" i="1" s="1"/>
  <c r="O52" i="1" a="1"/>
  <c r="O52" i="1" s="1"/>
  <c r="P1594" i="1" a="1"/>
  <c r="P1594" i="1" s="1"/>
  <c r="O1594" i="1" a="1"/>
  <c r="O1594" i="1" s="1"/>
  <c r="P1652" i="1" a="1"/>
  <c r="P1652" i="1" s="1"/>
  <c r="O1652" i="1" a="1"/>
  <c r="O1652" i="1" s="1"/>
  <c r="P1922" i="1" a="1"/>
  <c r="P1922" i="1" s="1"/>
  <c r="O1922" i="1" a="1"/>
  <c r="O1922" i="1" s="1"/>
  <c r="P538" i="1" a="1"/>
  <c r="P538" i="1" s="1"/>
  <c r="O538" i="1" a="1"/>
  <c r="O538" i="1" s="1"/>
  <c r="P307" i="1" a="1"/>
  <c r="P307" i="1" s="1"/>
  <c r="O307" i="1" a="1"/>
  <c r="O307" i="1" s="1"/>
  <c r="P267" i="1" a="1"/>
  <c r="P267" i="1" s="1"/>
  <c r="O267" i="1" a="1"/>
  <c r="O267" i="1" s="1"/>
  <c r="P540" i="1" a="1"/>
  <c r="P540" i="1" s="1"/>
  <c r="O540" i="1" a="1"/>
  <c r="O540" i="1" s="1"/>
  <c r="P2071" i="1" a="1"/>
  <c r="P2071" i="1" s="1"/>
  <c r="O2071" i="1" a="1"/>
  <c r="O2071" i="1" s="1"/>
  <c r="P1343" i="1" a="1"/>
  <c r="P1343" i="1" s="1"/>
  <c r="O1343" i="1" a="1"/>
  <c r="O1343" i="1" s="1"/>
  <c r="P1312" i="1" a="1"/>
  <c r="P1312" i="1" s="1"/>
  <c r="O1312" i="1" a="1"/>
  <c r="O1312" i="1" s="1"/>
  <c r="P314" i="1" a="1"/>
  <c r="P314" i="1" s="1"/>
  <c r="O314" i="1" a="1"/>
  <c r="O314" i="1" s="1"/>
  <c r="P3531" i="1" a="1"/>
  <c r="P3531" i="1" s="1"/>
  <c r="O3531" i="1" a="1"/>
  <c r="O3531" i="1" s="1"/>
  <c r="P542" i="1" a="1"/>
  <c r="P542" i="1" s="1"/>
  <c r="O542" i="1" a="1"/>
  <c r="O542" i="1" s="1"/>
  <c r="P1313" i="1" a="1"/>
  <c r="P1313" i="1" s="1"/>
  <c r="O1313" i="1" a="1"/>
  <c r="O1313" i="1" s="1"/>
  <c r="P3554" i="1" a="1"/>
  <c r="P3554" i="1" s="1"/>
  <c r="O3554" i="1" a="1"/>
  <c r="O3554" i="1" s="1"/>
  <c r="P2588" i="1" a="1"/>
  <c r="P2588" i="1" s="1"/>
  <c r="O2588" i="1" a="1"/>
  <c r="O2588" i="1" s="1"/>
  <c r="P575" i="1" a="1"/>
  <c r="P575" i="1" s="1"/>
  <c r="O575" i="1" a="1"/>
  <c r="O575" i="1" s="1"/>
  <c r="P368" i="1" a="1"/>
  <c r="P368" i="1" s="1"/>
  <c r="O368" i="1" a="1"/>
  <c r="O368" i="1" s="1"/>
  <c r="P682" i="1" a="1"/>
  <c r="P682" i="1" s="1"/>
  <c r="O682" i="1" a="1"/>
  <c r="O682" i="1" s="1"/>
  <c r="P374" i="1" a="1"/>
  <c r="P374" i="1" s="1"/>
  <c r="O374" i="1" a="1"/>
  <c r="O374" i="1" s="1"/>
  <c r="P102" i="1" a="1"/>
  <c r="P102" i="1" s="1"/>
  <c r="O102" i="1" a="1"/>
  <c r="O102" i="1" s="1"/>
  <c r="P199" i="1" a="1"/>
  <c r="P199" i="1" s="1"/>
  <c r="O199" i="1" a="1"/>
  <c r="O199" i="1" s="1"/>
  <c r="P491" i="1" a="1"/>
  <c r="P491" i="1" s="1"/>
  <c r="O491" i="1" a="1"/>
  <c r="O491" i="1" s="1"/>
  <c r="P3167" i="1" a="1"/>
  <c r="P3167" i="1" s="1"/>
  <c r="O3167" i="1" a="1"/>
  <c r="O3167" i="1" s="1"/>
  <c r="P3025" i="1" a="1"/>
  <c r="P3025" i="1" s="1"/>
  <c r="O3025" i="1" a="1"/>
  <c r="O3025" i="1" s="1"/>
  <c r="P581" i="1" a="1"/>
  <c r="P581" i="1" s="1"/>
  <c r="O581" i="1" a="1"/>
  <c r="O581" i="1" s="1"/>
  <c r="P3415" i="1" a="1"/>
  <c r="P3415" i="1" s="1"/>
  <c r="O3415" i="1" a="1"/>
  <c r="O3415" i="1" s="1"/>
  <c r="P122" i="1" a="1"/>
  <c r="P122" i="1" s="1"/>
  <c r="O122" i="1" a="1"/>
  <c r="O122" i="1" s="1"/>
  <c r="P2206" i="1" a="1"/>
  <c r="P2206" i="1" s="1"/>
  <c r="O2206" i="1" a="1"/>
  <c r="O2206" i="1" s="1"/>
  <c r="P3795" i="1" a="1"/>
  <c r="P3795" i="1" s="1"/>
  <c r="O3795" i="1" a="1"/>
  <c r="O3795" i="1" s="1"/>
  <c r="P658" i="1" a="1"/>
  <c r="P658" i="1" s="1"/>
  <c r="O658" i="1" a="1"/>
  <c r="O658" i="1" s="1"/>
  <c r="P3226" i="1" a="1"/>
  <c r="P3226" i="1" s="1"/>
  <c r="O3226" i="1" a="1"/>
  <c r="O3226" i="1" s="1"/>
  <c r="P370" i="1" a="1"/>
  <c r="P370" i="1" s="1"/>
  <c r="O370" i="1" a="1"/>
  <c r="O370" i="1" s="1"/>
  <c r="P3256" i="1" a="1"/>
  <c r="P3256" i="1" s="1"/>
  <c r="O3256" i="1" a="1"/>
  <c r="O3256" i="1" s="1"/>
  <c r="P3245" i="1" a="1"/>
  <c r="P3245" i="1" s="1"/>
  <c r="O3245" i="1" a="1"/>
  <c r="O3245" i="1" s="1"/>
  <c r="P3243" i="1" a="1"/>
  <c r="P3243" i="1" s="1"/>
  <c r="O3243" i="1" a="1"/>
  <c r="O3243" i="1" s="1"/>
  <c r="P3244" i="1" a="1"/>
  <c r="P3244" i="1" s="1"/>
  <c r="O3244" i="1" a="1"/>
  <c r="O3244" i="1" s="1"/>
  <c r="P3241" i="1" a="1"/>
  <c r="P3241" i="1" s="1"/>
  <c r="O3241" i="1" a="1"/>
  <c r="O3241" i="1" s="1"/>
  <c r="P3242" i="1" a="1"/>
  <c r="P3242" i="1" s="1"/>
  <c r="O3242" i="1" a="1"/>
  <c r="O3242" i="1" s="1"/>
  <c r="P3234" i="1" a="1"/>
  <c r="P3234" i="1" s="1"/>
  <c r="O3234" i="1" a="1"/>
  <c r="O3234" i="1" s="1"/>
  <c r="P3236" i="1" a="1"/>
  <c r="P3236" i="1" s="1"/>
  <c r="O3236" i="1" a="1"/>
  <c r="O3236" i="1" s="1"/>
  <c r="P3228" i="1" a="1"/>
  <c r="P3228" i="1" s="1"/>
  <c r="O3228" i="1" a="1"/>
  <c r="O3228" i="1" s="1"/>
  <c r="P1292" i="1" a="1"/>
  <c r="P1292" i="1" s="1"/>
  <c r="O1292" i="1" a="1"/>
  <c r="O1292" i="1" s="1"/>
  <c r="P2328" i="1" a="1"/>
  <c r="P2328" i="1" s="1"/>
  <c r="O2328" i="1" a="1"/>
  <c r="O2328" i="1" s="1"/>
  <c r="P2336" i="1" a="1"/>
  <c r="P2336" i="1" s="1"/>
  <c r="O2336" i="1" a="1"/>
  <c r="O2336" i="1" s="1"/>
  <c r="P2333" i="1" a="1"/>
  <c r="P2333" i="1" s="1"/>
  <c r="O2333" i="1" a="1"/>
  <c r="O2333" i="1" s="1"/>
  <c r="P2338" i="1" a="1"/>
  <c r="P2338" i="1" s="1"/>
  <c r="O2338" i="1" a="1"/>
  <c r="O2338" i="1" s="1"/>
  <c r="P2331" i="1" a="1"/>
  <c r="P2331" i="1" s="1"/>
  <c r="O2331" i="1" a="1"/>
  <c r="O2331" i="1" s="1"/>
  <c r="P2330" i="1" a="1"/>
  <c r="P2330" i="1" s="1"/>
  <c r="O2330" i="1" a="1"/>
  <c r="O2330" i="1" s="1"/>
  <c r="P2332" i="1" a="1"/>
  <c r="P2332" i="1" s="1"/>
  <c r="O2332" i="1" a="1"/>
  <c r="O2332" i="1" s="1"/>
  <c r="P2312" i="1" a="1"/>
  <c r="P2312" i="1" s="1"/>
  <c r="O2312" i="1" a="1"/>
  <c r="O2312" i="1" s="1"/>
  <c r="P1027" i="1" a="1"/>
  <c r="P1027" i="1" s="1"/>
  <c r="O1027" i="1" a="1"/>
  <c r="O1027" i="1" s="1"/>
  <c r="P3547" i="1" a="1"/>
  <c r="P3547" i="1" s="1"/>
  <c r="O3547" i="1" a="1"/>
  <c r="O3547" i="1" s="1"/>
  <c r="P3539" i="1" a="1"/>
  <c r="P3539" i="1" s="1"/>
  <c r="O3539" i="1" a="1"/>
  <c r="O3539" i="1" s="1"/>
  <c r="P3540" i="1" a="1"/>
  <c r="P3540" i="1" s="1"/>
  <c r="O3540" i="1" a="1"/>
  <c r="O3540" i="1" s="1"/>
  <c r="P3536" i="1" a="1"/>
  <c r="P3536" i="1" s="1"/>
  <c r="O3536" i="1" a="1"/>
  <c r="O3536" i="1" s="1"/>
  <c r="P3537" i="1" a="1"/>
  <c r="P3537" i="1" s="1"/>
  <c r="O3537" i="1" a="1"/>
  <c r="O3537" i="1" s="1"/>
  <c r="P3529" i="1" a="1"/>
  <c r="P3529" i="1" s="1"/>
  <c r="O3529" i="1" a="1"/>
  <c r="O3529" i="1" s="1"/>
  <c r="P3527" i="1" a="1"/>
  <c r="P3527" i="1" s="1"/>
  <c r="O3527" i="1" a="1"/>
  <c r="O3527" i="1" s="1"/>
  <c r="P3521" i="1" a="1"/>
  <c r="P3521" i="1" s="1"/>
  <c r="O3521" i="1" a="1"/>
  <c r="O3521" i="1" s="1"/>
  <c r="P3514" i="1" a="1"/>
  <c r="P3514" i="1" s="1"/>
  <c r="O3514" i="1" a="1"/>
  <c r="O3514" i="1" s="1"/>
  <c r="P3515" i="1" a="1"/>
  <c r="P3515" i="1" s="1"/>
  <c r="O3515" i="1" a="1"/>
  <c r="O3515" i="1" s="1"/>
  <c r="P214" i="1" a="1"/>
  <c r="P214" i="1" s="1"/>
  <c r="O214" i="1" a="1"/>
  <c r="O214" i="1" s="1"/>
  <c r="P2548" i="1" a="1"/>
  <c r="P2548" i="1" s="1"/>
  <c r="O2548" i="1" a="1"/>
  <c r="O2548" i="1" s="1"/>
  <c r="P3075" i="1" a="1"/>
  <c r="P3075" i="1" s="1"/>
  <c r="O3075" i="1" a="1"/>
  <c r="O3075" i="1" s="1"/>
  <c r="P1034" i="1" a="1"/>
  <c r="P1034" i="1" s="1"/>
  <c r="O1034" i="1" a="1"/>
  <c r="O1034" i="1" s="1"/>
  <c r="P1818" i="1" a="1"/>
  <c r="P1818" i="1" s="1"/>
  <c r="O1818" i="1" a="1"/>
  <c r="O1818" i="1" s="1"/>
  <c r="P444" i="1" a="1"/>
  <c r="P444" i="1" s="1"/>
  <c r="O444" i="1" a="1"/>
  <c r="O444" i="1" s="1"/>
  <c r="P442" i="1" a="1"/>
  <c r="P442" i="1" s="1"/>
  <c r="O442" i="1" a="1"/>
  <c r="O442" i="1" s="1"/>
  <c r="P1433" i="1" a="1"/>
  <c r="P1433" i="1" s="1"/>
  <c r="O1433" i="1" a="1"/>
  <c r="O1433" i="1" s="1"/>
  <c r="P2249" i="1" a="1"/>
  <c r="P2249" i="1" s="1"/>
  <c r="O2249" i="1" a="1"/>
  <c r="O2249" i="1" s="1"/>
  <c r="P1683" i="1" a="1"/>
  <c r="P1683" i="1" s="1"/>
  <c r="O1683" i="1" a="1"/>
  <c r="O1683" i="1" s="1"/>
  <c r="P1116" i="1" a="1"/>
  <c r="P1116" i="1" s="1"/>
  <c r="O1116" i="1" a="1"/>
  <c r="O1116" i="1" s="1"/>
  <c r="P1304" i="1" a="1"/>
  <c r="P1304" i="1" s="1"/>
  <c r="O1304" i="1" a="1"/>
  <c r="O1304" i="1" s="1"/>
  <c r="P3178" i="1" a="1"/>
  <c r="P3178" i="1" s="1"/>
  <c r="O3178" i="1" a="1"/>
  <c r="O3178" i="1" s="1"/>
  <c r="P859" i="1" a="1"/>
  <c r="P859" i="1" s="1"/>
  <c r="O859" i="1" a="1"/>
  <c r="O859" i="1" s="1"/>
  <c r="P1366" i="1" a="1"/>
  <c r="P1366" i="1" s="1"/>
  <c r="O1366" i="1" a="1"/>
  <c r="O1366" i="1" s="1"/>
  <c r="P2611" i="1" a="1"/>
  <c r="P2611" i="1" s="1"/>
  <c r="O2611" i="1" a="1"/>
  <c r="O2611" i="1" s="1"/>
  <c r="P1285" i="1" a="1"/>
  <c r="P1285" i="1" s="1"/>
  <c r="O1285" i="1" a="1"/>
  <c r="O1285" i="1" s="1"/>
  <c r="P141" i="1" a="1"/>
  <c r="P141" i="1" s="1"/>
  <c r="O141" i="1" a="1"/>
  <c r="O141" i="1" s="1"/>
  <c r="P1024" i="1" a="1"/>
  <c r="P1024" i="1" s="1"/>
  <c r="O1024" i="1" a="1"/>
  <c r="O1024" i="1" s="1"/>
  <c r="P1309" i="1" a="1"/>
  <c r="P1309" i="1" s="1"/>
  <c r="O1309" i="1" a="1"/>
  <c r="O1309" i="1" s="1"/>
  <c r="P996" i="1" a="1"/>
  <c r="P996" i="1" s="1"/>
  <c r="O996" i="1" a="1"/>
  <c r="O996" i="1" s="1"/>
  <c r="P249" i="1" a="1"/>
  <c r="P249" i="1" s="1"/>
  <c r="O249" i="1" a="1"/>
  <c r="O249" i="1" s="1"/>
  <c r="P66" i="1" a="1"/>
  <c r="P66" i="1" s="1"/>
  <c r="O66" i="1" a="1"/>
  <c r="O66" i="1" s="1"/>
  <c r="P23" i="1" a="1"/>
  <c r="P23" i="1" s="1"/>
  <c r="O23" i="1" a="1"/>
  <c r="O23" i="1" s="1"/>
  <c r="P1283" i="1" a="1"/>
  <c r="P1283" i="1" s="1"/>
  <c r="O1283" i="1" a="1"/>
  <c r="O1283" i="1" s="1"/>
  <c r="P3688" i="1" a="1"/>
  <c r="P3688" i="1" s="1"/>
  <c r="O3688" i="1" a="1"/>
  <c r="O3688" i="1" s="1"/>
  <c r="P3744" i="1" a="1"/>
  <c r="P3744" i="1" s="1"/>
  <c r="O3744" i="1" a="1"/>
  <c r="O3744" i="1" s="1"/>
  <c r="P848" i="1" a="1"/>
  <c r="P848" i="1" s="1"/>
  <c r="O848" i="1" a="1"/>
  <c r="O848" i="1" s="1"/>
  <c r="P1743" i="1" a="1"/>
  <c r="P1743" i="1" s="1"/>
  <c r="O1743" i="1" a="1"/>
  <c r="O1743" i="1" s="1"/>
  <c r="P331" i="1" a="1"/>
  <c r="P331" i="1" s="1"/>
  <c r="O331" i="1" a="1"/>
  <c r="O331" i="1" s="1"/>
  <c r="P2552" i="1" a="1"/>
  <c r="P2552" i="1" s="1"/>
  <c r="O2552" i="1" a="1"/>
  <c r="O2552" i="1" s="1"/>
  <c r="P3811" i="1" a="1"/>
  <c r="P3811" i="1" s="1"/>
  <c r="O3811" i="1" a="1"/>
  <c r="O3811" i="1" s="1"/>
  <c r="P2850" i="1" a="1"/>
  <c r="P2850" i="1" s="1"/>
  <c r="O2850" i="1" a="1"/>
  <c r="O2850" i="1" s="1"/>
  <c r="P719" i="1" a="1"/>
  <c r="P719" i="1" s="1"/>
  <c r="O719" i="1" a="1"/>
  <c r="O719" i="1" s="1"/>
  <c r="P2381" i="1" a="1"/>
  <c r="P2381" i="1" s="1"/>
  <c r="O2381" i="1" a="1"/>
  <c r="O2381" i="1" s="1"/>
  <c r="P992" i="1" a="1"/>
  <c r="P992" i="1" s="1"/>
  <c r="O992" i="1" a="1"/>
  <c r="O992" i="1" s="1"/>
  <c r="P1026" i="1" a="1"/>
  <c r="P1026" i="1" s="1"/>
  <c r="O1026" i="1" a="1"/>
  <c r="O1026" i="1" s="1"/>
  <c r="P3829" i="1" a="1"/>
  <c r="P3829" i="1" s="1"/>
  <c r="O3829" i="1" a="1"/>
  <c r="O3829" i="1" s="1"/>
  <c r="P1247" i="1" a="1"/>
  <c r="P1247" i="1" s="1"/>
  <c r="O1247" i="1" a="1"/>
  <c r="O1247" i="1" s="1"/>
  <c r="P1756" i="1" a="1"/>
  <c r="P1756" i="1" s="1"/>
  <c r="O1756" i="1" a="1"/>
  <c r="O1756" i="1" s="1"/>
  <c r="P1713" i="1" a="1"/>
  <c r="P1713" i="1" s="1"/>
  <c r="O1713" i="1" a="1"/>
  <c r="O1713" i="1" s="1"/>
  <c r="P2226" i="1" a="1"/>
  <c r="P2226" i="1" s="1"/>
  <c r="O2226" i="1" a="1"/>
  <c r="O2226" i="1" s="1"/>
  <c r="P2597" i="1" a="1"/>
  <c r="P2597" i="1" s="1"/>
  <c r="O2597" i="1" a="1"/>
  <c r="O2597" i="1" s="1"/>
  <c r="P1350" i="1" a="1"/>
  <c r="P1350" i="1" s="1"/>
  <c r="O1350" i="1" a="1"/>
  <c r="O1350" i="1" s="1"/>
  <c r="P1952" i="1" a="1"/>
  <c r="P1952" i="1" s="1"/>
  <c r="O1952" i="1" a="1"/>
  <c r="O1952" i="1" s="1"/>
  <c r="P3462" i="1" a="1"/>
  <c r="P3462" i="1" s="1"/>
  <c r="O3462" i="1" a="1"/>
  <c r="O3462" i="1" s="1"/>
  <c r="P3783" i="1" a="1"/>
  <c r="P3783" i="1" s="1"/>
  <c r="O3783" i="1" a="1"/>
  <c r="O3783" i="1" s="1"/>
  <c r="P3779" i="1" a="1"/>
  <c r="P3779" i="1" s="1"/>
  <c r="O3779" i="1" a="1"/>
  <c r="O3779" i="1" s="1"/>
  <c r="P1429" i="1" a="1"/>
  <c r="P1429" i="1" s="1"/>
  <c r="O1429" i="1" a="1"/>
  <c r="O1429" i="1" s="1"/>
  <c r="P3840" i="1" a="1"/>
  <c r="P3840" i="1" s="1"/>
  <c r="O3840" i="1" a="1"/>
  <c r="O3840" i="1" s="1"/>
  <c r="P2009" i="1" a="1"/>
  <c r="P2009" i="1" s="1"/>
  <c r="O2009" i="1" a="1"/>
  <c r="O2009" i="1" s="1"/>
  <c r="P3784" i="1" a="1"/>
  <c r="P3784" i="1" s="1"/>
  <c r="O3784" i="1" a="1"/>
  <c r="O3784" i="1" s="1"/>
  <c r="P3069" i="1" a="1"/>
  <c r="P3069" i="1" s="1"/>
  <c r="O3069" i="1" a="1"/>
  <c r="O3069" i="1" s="1"/>
  <c r="P1835" i="1" a="1"/>
  <c r="P1835" i="1" s="1"/>
  <c r="O1835" i="1" a="1"/>
  <c r="O1835" i="1" s="1"/>
  <c r="P1259" i="1" a="1"/>
  <c r="P1259" i="1" s="1"/>
  <c r="O1259" i="1" a="1"/>
  <c r="O1259" i="1" s="1"/>
  <c r="P3505" i="1" a="1"/>
  <c r="P3505" i="1" s="1"/>
  <c r="O3505" i="1" a="1"/>
  <c r="O3505" i="1" s="1"/>
  <c r="P1602" i="1" a="1"/>
  <c r="P1602" i="1" s="1"/>
  <c r="O1602" i="1" a="1"/>
  <c r="O1602" i="1" s="1"/>
  <c r="P1481" i="1" a="1"/>
  <c r="P1481" i="1" s="1"/>
  <c r="O1481" i="1" a="1"/>
  <c r="O1481" i="1" s="1"/>
  <c r="P2089" i="1" a="1"/>
  <c r="P2089" i="1" s="1"/>
  <c r="O2089" i="1" a="1"/>
  <c r="O2089" i="1" s="1"/>
  <c r="P3839" i="1" a="1"/>
  <c r="P3839" i="1" s="1"/>
  <c r="O3839" i="1" a="1"/>
  <c r="O3839" i="1" s="1"/>
  <c r="P993" i="1" a="1"/>
  <c r="P993" i="1" s="1"/>
  <c r="O993" i="1" a="1"/>
  <c r="O993" i="1" s="1"/>
  <c r="P1044" i="1" a="1"/>
  <c r="P1044" i="1" s="1"/>
  <c r="O1044" i="1" a="1"/>
  <c r="O1044" i="1" s="1"/>
  <c r="P1373" i="1" a="1"/>
  <c r="P1373" i="1" s="1"/>
  <c r="O1373" i="1" a="1"/>
  <c r="O1373" i="1" s="1"/>
  <c r="P1017" i="1" a="1"/>
  <c r="P1017" i="1" s="1"/>
  <c r="O1017" i="1" a="1"/>
  <c r="O1017" i="1" s="1"/>
  <c r="P70" i="1" a="1"/>
  <c r="P70" i="1" s="1"/>
  <c r="O70" i="1" a="1"/>
  <c r="O70" i="1" s="1"/>
  <c r="P3807" i="1" a="1"/>
  <c r="P3807" i="1" s="1"/>
  <c r="O3807" i="1" a="1"/>
  <c r="O3807" i="1" s="1"/>
  <c r="P103" i="1" a="1"/>
  <c r="P103" i="1" s="1"/>
  <c r="O103" i="1" a="1"/>
  <c r="O103" i="1" s="1"/>
  <c r="P577" i="1" a="1"/>
  <c r="P577" i="1" s="1"/>
  <c r="O577" i="1" a="1"/>
  <c r="O577" i="1" s="1"/>
  <c r="P1491" i="1" a="1"/>
  <c r="P1491" i="1" s="1"/>
  <c r="O1491" i="1" a="1"/>
  <c r="O1491" i="1" s="1"/>
  <c r="P829" i="1" a="1"/>
  <c r="P829" i="1" s="1"/>
  <c r="O829" i="1" a="1"/>
  <c r="O829" i="1" s="1"/>
  <c r="P561" i="1" a="1"/>
  <c r="P561" i="1" s="1"/>
  <c r="O561" i="1" a="1"/>
  <c r="O561" i="1" s="1"/>
  <c r="P329" i="1" a="1"/>
  <c r="P329" i="1" s="1"/>
  <c r="O329" i="1" a="1"/>
  <c r="O329" i="1" s="1"/>
  <c r="P650" i="1" a="1"/>
  <c r="P650" i="1" s="1"/>
  <c r="O650" i="1" a="1"/>
  <c r="O650" i="1" s="1"/>
  <c r="P3310" i="1" a="1"/>
  <c r="P3310" i="1" s="1"/>
  <c r="O3310" i="1" a="1"/>
  <c r="O3310" i="1" s="1"/>
  <c r="P497" i="1" a="1"/>
  <c r="P497" i="1" s="1"/>
  <c r="O497" i="1" a="1"/>
  <c r="O497" i="1" s="1"/>
  <c r="P1294" i="1" a="1"/>
  <c r="P1294" i="1" s="1"/>
  <c r="O1294" i="1" a="1"/>
  <c r="O1294" i="1" s="1"/>
  <c r="P2409" i="1" a="1"/>
  <c r="P2409" i="1" s="1"/>
  <c r="O2409" i="1" a="1"/>
  <c r="O2409" i="1" s="1"/>
  <c r="P3429" i="1" a="1"/>
  <c r="P3429" i="1" s="1"/>
  <c r="O3429" i="1" a="1"/>
  <c r="O3429" i="1" s="1"/>
  <c r="P3439" i="1" a="1"/>
  <c r="P3439" i="1" s="1"/>
  <c r="O3439" i="1" a="1"/>
  <c r="O3439" i="1" s="1"/>
  <c r="P2093" i="1" a="1"/>
  <c r="P2093" i="1" s="1"/>
  <c r="O2093" i="1" a="1"/>
  <c r="O2093" i="1" s="1"/>
  <c r="P3440" i="1" a="1"/>
  <c r="P3440" i="1" s="1"/>
  <c r="O3440" i="1" a="1"/>
  <c r="O3440" i="1" s="1"/>
  <c r="P411" i="1" a="1"/>
  <c r="P411" i="1" s="1"/>
  <c r="O411" i="1" a="1"/>
  <c r="O411" i="1" s="1"/>
  <c r="P1543" i="1" a="1"/>
  <c r="P1543" i="1" s="1"/>
  <c r="O1543" i="1" a="1"/>
  <c r="O1543" i="1" s="1"/>
  <c r="P2682" i="1" a="1"/>
  <c r="P2682" i="1" s="1"/>
  <c r="O2682" i="1" a="1"/>
  <c r="O2682" i="1" s="1"/>
  <c r="P568" i="1" a="1"/>
  <c r="P568" i="1" s="1"/>
  <c r="O568" i="1" a="1"/>
  <c r="O568" i="1" s="1"/>
  <c r="P3099" i="1" a="1"/>
  <c r="P3099" i="1" s="1"/>
  <c r="O3099" i="1" a="1"/>
  <c r="O3099" i="1" s="1"/>
  <c r="P1821" i="1" a="1"/>
  <c r="P1821" i="1" s="1"/>
  <c r="O1821" i="1" a="1"/>
  <c r="O1821" i="1" s="1"/>
  <c r="P3127" i="1" a="1"/>
  <c r="P3127" i="1" s="1"/>
  <c r="O3127" i="1" a="1"/>
  <c r="O3127" i="1" s="1"/>
  <c r="P621" i="1" a="1"/>
  <c r="P621" i="1" s="1"/>
  <c r="O621" i="1" a="1"/>
  <c r="O621" i="1" s="1"/>
  <c r="P2257" i="1" a="1"/>
  <c r="P2257" i="1" s="1"/>
  <c r="O2257" i="1" a="1"/>
  <c r="O2257" i="1" s="1"/>
  <c r="P2233" i="1" a="1"/>
  <c r="P2233" i="1" s="1"/>
  <c r="O2233" i="1" a="1"/>
  <c r="O2233" i="1" s="1"/>
  <c r="P1465" i="1" a="1"/>
  <c r="P1465" i="1" s="1"/>
  <c r="O1465" i="1" a="1"/>
  <c r="O1465" i="1" s="1"/>
  <c r="P2241" i="1" a="1"/>
  <c r="P2241" i="1" s="1"/>
  <c r="O2241" i="1" a="1"/>
  <c r="O2241" i="1" s="1"/>
  <c r="P1018" i="1" a="1"/>
  <c r="P1018" i="1" s="1"/>
  <c r="O1018" i="1" a="1"/>
  <c r="O1018" i="1" s="1"/>
  <c r="P1175" i="1" a="1"/>
  <c r="P1175" i="1" s="1"/>
  <c r="O1175" i="1" a="1"/>
  <c r="O1175" i="1" s="1"/>
  <c r="P580" i="1" a="1"/>
  <c r="P580" i="1" s="1"/>
  <c r="O580" i="1" a="1"/>
  <c r="O580" i="1" s="1"/>
  <c r="P589" i="1" a="1"/>
  <c r="P589" i="1" s="1"/>
  <c r="O589" i="1" a="1"/>
  <c r="O589" i="1" s="1"/>
  <c r="P16" i="1" a="1"/>
  <c r="P16" i="1" s="1"/>
  <c r="O16" i="1" a="1"/>
  <c r="O16" i="1" s="1"/>
  <c r="P2396" i="1" a="1"/>
  <c r="P2396" i="1" s="1"/>
  <c r="O2396" i="1" a="1"/>
  <c r="O2396" i="1" s="1"/>
  <c r="P1162" i="1" a="1"/>
  <c r="P1162" i="1" s="1"/>
  <c r="O1162" i="1" a="1"/>
  <c r="O1162" i="1" s="1"/>
  <c r="P1495" i="1" a="1"/>
  <c r="P1495" i="1" s="1"/>
  <c r="O1495" i="1" a="1"/>
  <c r="O1495" i="1" s="1"/>
  <c r="P417" i="1" a="1"/>
  <c r="P417" i="1" s="1"/>
  <c r="O417" i="1" a="1"/>
  <c r="O417" i="1" s="1"/>
  <c r="P1812" i="1" a="1"/>
  <c r="P1812" i="1" s="1"/>
  <c r="O1812" i="1" a="1"/>
  <c r="O1812" i="1" s="1"/>
  <c r="P3314" i="1" a="1"/>
  <c r="P3314" i="1" s="1"/>
  <c r="O3314" i="1" a="1"/>
  <c r="O3314" i="1" s="1"/>
  <c r="P2131" i="1" a="1"/>
  <c r="P2131" i="1" s="1"/>
  <c r="O2131" i="1" a="1"/>
  <c r="O2131" i="1" s="1"/>
  <c r="P685" i="1" a="1"/>
  <c r="P685" i="1" s="1"/>
  <c r="O685" i="1" a="1"/>
  <c r="O685" i="1" s="1"/>
  <c r="P1008" i="1" a="1"/>
  <c r="P1008" i="1" s="1"/>
  <c r="O1008" i="1" a="1"/>
  <c r="O1008" i="1" s="1"/>
  <c r="P36" i="1" a="1"/>
  <c r="P36" i="1" s="1"/>
  <c r="O36" i="1" a="1"/>
  <c r="O36" i="1" s="1"/>
  <c r="P37" i="1" a="1"/>
  <c r="P37" i="1" s="1"/>
  <c r="O37" i="1" a="1"/>
  <c r="O37" i="1" s="1"/>
  <c r="P1289" i="1" a="1"/>
  <c r="P1289" i="1" s="1"/>
  <c r="O1289" i="1" a="1"/>
  <c r="O1289" i="1" s="1"/>
  <c r="P2244" i="1" a="1"/>
  <c r="P2244" i="1" s="1"/>
  <c r="O2244" i="1" a="1"/>
  <c r="O2244" i="1" s="1"/>
  <c r="P2447" i="1" a="1"/>
  <c r="P2447" i="1" s="1"/>
  <c r="O2447" i="1" a="1"/>
  <c r="O2447" i="1" s="1"/>
  <c r="P880" i="1" a="1"/>
  <c r="P880" i="1" s="1"/>
  <c r="O880" i="1" a="1"/>
  <c r="O880" i="1" s="1"/>
  <c r="P2945" i="1" a="1"/>
  <c r="P2945" i="1" s="1"/>
  <c r="O2945" i="1" a="1"/>
  <c r="O2945" i="1" s="1"/>
  <c r="P1483" i="1" a="1"/>
  <c r="P1483" i="1" s="1"/>
  <c r="O1483" i="1" a="1"/>
  <c r="O1483" i="1" s="1"/>
  <c r="P803" i="1" a="1"/>
  <c r="P803" i="1" s="1"/>
  <c r="O803" i="1" a="1"/>
  <c r="O803" i="1" s="1"/>
  <c r="P2792" i="1" a="1"/>
  <c r="P2792" i="1" s="1"/>
  <c r="O2792" i="1" a="1"/>
  <c r="O2792" i="1" s="1"/>
  <c r="P3835" i="1" a="1"/>
  <c r="P3835" i="1" s="1"/>
  <c r="O3835" i="1" a="1"/>
  <c r="O3835" i="1" s="1"/>
  <c r="P3611" i="1" a="1"/>
  <c r="P3611" i="1" s="1"/>
  <c r="O3611" i="1" a="1"/>
  <c r="O3611" i="1" s="1"/>
  <c r="P3718" i="1" a="1"/>
  <c r="P3718" i="1" s="1"/>
  <c r="O3718" i="1" a="1"/>
  <c r="O3718" i="1" s="1"/>
  <c r="P3499" i="1" a="1"/>
  <c r="P3499" i="1" s="1"/>
  <c r="O3499" i="1" a="1"/>
  <c r="O3499" i="1" s="1"/>
  <c r="P1037" i="1" a="1"/>
  <c r="P1037" i="1" s="1"/>
  <c r="O1037" i="1" a="1"/>
  <c r="O1037" i="1" s="1"/>
  <c r="P3714" i="1" a="1"/>
  <c r="P3714" i="1" s="1"/>
  <c r="O3714" i="1" a="1"/>
  <c r="O3714" i="1" s="1"/>
  <c r="P3399" i="1" a="1"/>
  <c r="P3399" i="1" s="1"/>
  <c r="O3399" i="1" a="1"/>
  <c r="O3399" i="1" s="1"/>
  <c r="P3662" i="1" a="1"/>
  <c r="P3662" i="1" s="1"/>
  <c r="O3662" i="1" a="1"/>
  <c r="O3662" i="1" s="1"/>
  <c r="P3192" i="1" a="1"/>
  <c r="P3192" i="1" s="1"/>
  <c r="O3192" i="1" a="1"/>
  <c r="O3192" i="1" s="1"/>
  <c r="P3707" i="1" a="1"/>
  <c r="P3707" i="1" s="1"/>
  <c r="O3707" i="1" a="1"/>
  <c r="O3707" i="1" s="1"/>
  <c r="P3716" i="1" a="1"/>
  <c r="P3716" i="1" s="1"/>
  <c r="O3716" i="1" a="1"/>
  <c r="O3716" i="1" s="1"/>
  <c r="P3444" i="1" a="1"/>
  <c r="P3444" i="1" s="1"/>
  <c r="O3444" i="1" a="1"/>
  <c r="O3444" i="1" s="1"/>
  <c r="P2647" i="1" a="1"/>
  <c r="P2647" i="1" s="1"/>
  <c r="O2647" i="1" a="1"/>
  <c r="O2647" i="1" s="1"/>
  <c r="P3606" i="1" a="1"/>
  <c r="P3606" i="1" s="1"/>
  <c r="O3606" i="1" a="1"/>
  <c r="O3606" i="1" s="1"/>
  <c r="P3362" i="1" a="1"/>
  <c r="P3362" i="1" s="1"/>
  <c r="O3362" i="1" a="1"/>
  <c r="O3362" i="1" s="1"/>
  <c r="P3648" i="1" a="1"/>
  <c r="P3648" i="1" s="1"/>
  <c r="O3648" i="1" a="1"/>
  <c r="O3648" i="1" s="1"/>
  <c r="P3176" i="1" a="1"/>
  <c r="P3176" i="1" s="1"/>
  <c r="O3176" i="1" a="1"/>
  <c r="O3176" i="1" s="1"/>
  <c r="P1054" i="1" a="1"/>
  <c r="P1054" i="1" s="1"/>
  <c r="O1054" i="1" a="1"/>
  <c r="O1054" i="1" s="1"/>
  <c r="P3184" i="1" a="1"/>
  <c r="P3184" i="1" s="1"/>
  <c r="O3184" i="1" a="1"/>
  <c r="O3184" i="1" s="1"/>
  <c r="P3170" i="1" a="1"/>
  <c r="P3170" i="1" s="1"/>
  <c r="O3170" i="1" a="1"/>
  <c r="O3170" i="1" s="1"/>
  <c r="P3174" i="1" a="1"/>
  <c r="P3174" i="1" s="1"/>
  <c r="O3174" i="1" a="1"/>
  <c r="O3174" i="1" s="1"/>
  <c r="P3198" i="1" a="1"/>
  <c r="P3198" i="1" s="1"/>
  <c r="O3198" i="1" a="1"/>
  <c r="O3198" i="1" s="1"/>
  <c r="P3804" i="1" a="1"/>
  <c r="P3804" i="1" s="1"/>
  <c r="O3804" i="1" a="1"/>
  <c r="O3804" i="1" s="1"/>
  <c r="P1042" i="1" a="1"/>
  <c r="P1042" i="1" s="1"/>
  <c r="O1042" i="1" a="1"/>
  <c r="O1042" i="1" s="1"/>
  <c r="P1722" i="1" a="1"/>
  <c r="P1722" i="1" s="1"/>
  <c r="O1722" i="1" a="1"/>
  <c r="O1722" i="1" s="1"/>
  <c r="P3272" i="1" a="1"/>
  <c r="P3272" i="1" s="1"/>
  <c r="O3272" i="1" a="1"/>
  <c r="O3272" i="1" s="1"/>
  <c r="P955" i="1" a="1"/>
  <c r="P955" i="1" s="1"/>
  <c r="O955" i="1" a="1"/>
  <c r="O955" i="1" s="1"/>
  <c r="P151" i="1" a="1"/>
  <c r="P151" i="1" s="1"/>
  <c r="O151" i="1" a="1"/>
  <c r="O151" i="1" s="1"/>
  <c r="P521" i="1" a="1"/>
  <c r="P521" i="1" s="1"/>
  <c r="O521" i="1" a="1"/>
  <c r="O521" i="1" s="1"/>
  <c r="P308" i="1" a="1"/>
  <c r="P308" i="1" s="1"/>
  <c r="O308" i="1" a="1"/>
  <c r="O308" i="1" s="1"/>
  <c r="P291" i="1" a="1"/>
  <c r="P291" i="1" s="1"/>
  <c r="O291" i="1" a="1"/>
  <c r="O291" i="1" s="1"/>
  <c r="P560" i="1" a="1"/>
  <c r="P560" i="1" s="1"/>
  <c r="O560" i="1" a="1"/>
  <c r="O560" i="1" s="1"/>
  <c r="P544" i="1" a="1"/>
  <c r="P544" i="1" s="1"/>
  <c r="O544" i="1" a="1"/>
  <c r="O544" i="1" s="1"/>
  <c r="P392" i="1" a="1"/>
  <c r="P392" i="1" s="1"/>
  <c r="O392" i="1" a="1"/>
  <c r="O392" i="1" s="1"/>
  <c r="P1319" i="1" a="1"/>
  <c r="P1319" i="1" s="1"/>
  <c r="O1319" i="1" a="1"/>
  <c r="O1319" i="1" s="1"/>
  <c r="P2693" i="1" a="1"/>
  <c r="P2693" i="1" s="1"/>
  <c r="O2693" i="1" a="1"/>
  <c r="O2693" i="1" s="1"/>
  <c r="P1849" i="1" a="1"/>
  <c r="P1849" i="1" s="1"/>
  <c r="O1849" i="1" a="1"/>
  <c r="O1849" i="1" s="1"/>
  <c r="P1884" i="1" a="1"/>
  <c r="P1884" i="1" s="1"/>
  <c r="O1884" i="1" a="1"/>
  <c r="O1884" i="1" s="1"/>
  <c r="P248" i="1" a="1"/>
  <c r="P248" i="1" s="1"/>
  <c r="O248" i="1" a="1"/>
  <c r="O248" i="1" s="1"/>
  <c r="P286" i="1" a="1"/>
  <c r="P286" i="1" s="1"/>
  <c r="O286" i="1" a="1"/>
  <c r="O286" i="1" s="1"/>
  <c r="P2929" i="1" a="1"/>
  <c r="P2929" i="1" s="1"/>
  <c r="O2929" i="1" a="1"/>
  <c r="O2929" i="1" s="1"/>
  <c r="P1099" i="1" a="1"/>
  <c r="P1099" i="1" s="1"/>
  <c r="O1099" i="1" a="1"/>
  <c r="O1099" i="1" s="1"/>
  <c r="P1450" i="1" a="1"/>
  <c r="P1450" i="1" s="1"/>
  <c r="O1450" i="1" a="1"/>
  <c r="O1450" i="1" s="1"/>
  <c r="P1190" i="1" a="1"/>
  <c r="P1190" i="1" s="1"/>
  <c r="O1190" i="1" a="1"/>
  <c r="O1190" i="1" s="1"/>
  <c r="P2765" i="1" a="1"/>
  <c r="P2765" i="1" s="1"/>
  <c r="O2765" i="1" a="1"/>
  <c r="O2765" i="1" s="1"/>
  <c r="P3015" i="1" a="1"/>
  <c r="P3015" i="1" s="1"/>
  <c r="O3015" i="1" a="1"/>
  <c r="O3015" i="1" s="1"/>
  <c r="P3379" i="1" a="1"/>
  <c r="P3379" i="1" s="1"/>
  <c r="O3379" i="1" a="1"/>
  <c r="O3379" i="1" s="1"/>
  <c r="P3421" i="1" a="1"/>
  <c r="P3421" i="1" s="1"/>
  <c r="O3421" i="1" a="1"/>
  <c r="O3421" i="1" s="1"/>
  <c r="P3361" i="1" a="1"/>
  <c r="P3361" i="1" s="1"/>
  <c r="O3361" i="1" a="1"/>
  <c r="O3361" i="1" s="1"/>
  <c r="P2766" i="1" a="1"/>
  <c r="P2766" i="1" s="1"/>
  <c r="O2766" i="1" a="1"/>
  <c r="O2766" i="1" s="1"/>
  <c r="P3067" i="1" a="1"/>
  <c r="P3067" i="1" s="1"/>
  <c r="O3067" i="1" a="1"/>
  <c r="O3067" i="1" s="1"/>
  <c r="P3026" i="1" a="1"/>
  <c r="P3026" i="1" s="1"/>
  <c r="O3026" i="1" a="1"/>
  <c r="O3026" i="1" s="1"/>
  <c r="P425" i="1" a="1"/>
  <c r="P425" i="1" s="1"/>
  <c r="O425" i="1" a="1"/>
  <c r="O425" i="1" s="1"/>
  <c r="P3287" i="1" a="1"/>
  <c r="P3287" i="1" s="1"/>
  <c r="O3287" i="1" a="1"/>
  <c r="O3287" i="1" s="1"/>
  <c r="P2747" i="1" a="1"/>
  <c r="P2747" i="1" s="1"/>
  <c r="O2747" i="1" a="1"/>
  <c r="O2747" i="1" s="1"/>
  <c r="P2790" i="1" a="1"/>
  <c r="P2790" i="1" s="1"/>
  <c r="O2790" i="1" a="1"/>
  <c r="O2790" i="1" s="1"/>
  <c r="P3155" i="1" a="1"/>
  <c r="P3155" i="1" s="1"/>
  <c r="O3155" i="1" a="1"/>
  <c r="O3155" i="1" s="1"/>
  <c r="P3335" i="1" a="1"/>
  <c r="P3335" i="1" s="1"/>
  <c r="O3335" i="1" a="1"/>
  <c r="O3335" i="1" s="1"/>
  <c r="P3259" i="1" a="1"/>
  <c r="P3259" i="1" s="1"/>
  <c r="O3259" i="1" a="1"/>
  <c r="O3259" i="1" s="1"/>
  <c r="P3078" i="1" a="1"/>
  <c r="P3078" i="1" s="1"/>
  <c r="O3078" i="1" a="1"/>
  <c r="O3078" i="1" s="1"/>
  <c r="P3363" i="1" a="1"/>
  <c r="P3363" i="1" s="1"/>
  <c r="O3363" i="1" a="1"/>
  <c r="O3363" i="1" s="1"/>
  <c r="P3384" i="1" a="1"/>
  <c r="P3384" i="1" s="1"/>
  <c r="O3384" i="1" a="1"/>
  <c r="O3384" i="1" s="1"/>
  <c r="P327" i="1" a="1"/>
  <c r="P327" i="1" s="1"/>
  <c r="O327" i="1" a="1"/>
  <c r="O327" i="1" s="1"/>
  <c r="P3007" i="1" a="1"/>
  <c r="P3007" i="1" s="1"/>
  <c r="O3007" i="1" a="1"/>
  <c r="O3007" i="1" s="1"/>
  <c r="P3378" i="1" a="1"/>
  <c r="P3378" i="1" s="1"/>
  <c r="O3378" i="1" a="1"/>
  <c r="O3378" i="1" s="1"/>
  <c r="P2959" i="1" a="1"/>
  <c r="P2959" i="1" s="1"/>
  <c r="O2959" i="1" a="1"/>
  <c r="O2959" i="1" s="1"/>
  <c r="P177" i="1" a="1"/>
  <c r="P177" i="1" s="1"/>
  <c r="O177" i="1" a="1"/>
  <c r="O177" i="1" s="1"/>
  <c r="P2950" i="1" a="1"/>
  <c r="P2950" i="1" s="1"/>
  <c r="O2950" i="1" a="1"/>
  <c r="O2950" i="1" s="1"/>
  <c r="P3061" i="1" a="1"/>
  <c r="P3061" i="1" s="1"/>
  <c r="O3061" i="1" a="1"/>
  <c r="O3061" i="1" s="1"/>
  <c r="P2599" i="1" a="1"/>
  <c r="P2599" i="1" s="1"/>
  <c r="O2599" i="1" a="1"/>
  <c r="O2599" i="1" s="1"/>
  <c r="P2764" i="1" a="1"/>
  <c r="P2764" i="1" s="1"/>
  <c r="O2764" i="1" a="1"/>
  <c r="O2764" i="1" s="1"/>
  <c r="P2329" i="1" a="1"/>
  <c r="P2329" i="1" s="1"/>
  <c r="O2329" i="1" a="1"/>
  <c r="O2329" i="1" s="1"/>
  <c r="P2593" i="1" a="1"/>
  <c r="P2593" i="1" s="1"/>
  <c r="O2593" i="1" a="1"/>
  <c r="O2593" i="1" s="1"/>
  <c r="P2840" i="1" a="1"/>
  <c r="P2840" i="1" s="1"/>
  <c r="O2840" i="1" a="1"/>
  <c r="O2840" i="1" s="1"/>
  <c r="P3062" i="1" a="1"/>
  <c r="P3062" i="1" s="1"/>
  <c r="O3062" i="1" a="1"/>
  <c r="O3062" i="1" s="1"/>
  <c r="P2940" i="1" a="1"/>
  <c r="P2940" i="1" s="1"/>
  <c r="O2940" i="1" a="1"/>
  <c r="O2940" i="1" s="1"/>
  <c r="P2616" i="1" a="1"/>
  <c r="P2616" i="1" s="1"/>
  <c r="O2616" i="1" a="1"/>
  <c r="O2616" i="1" s="1"/>
  <c r="P905" i="1" a="1"/>
  <c r="P905" i="1" s="1"/>
  <c r="O905" i="1" a="1"/>
  <c r="O905" i="1" s="1"/>
  <c r="P1228" i="1" a="1"/>
  <c r="P1228" i="1" s="1"/>
  <c r="O1228" i="1" a="1"/>
  <c r="O1228" i="1" s="1"/>
  <c r="P1207" i="1" a="1"/>
  <c r="P1207" i="1" s="1"/>
  <c r="O1207" i="1" a="1"/>
  <c r="O1207" i="1" s="1"/>
  <c r="P1953" i="1" a="1"/>
  <c r="P1953" i="1" s="1"/>
  <c r="O1953" i="1" a="1"/>
  <c r="O1953" i="1" s="1"/>
  <c r="P25" i="1" a="1"/>
  <c r="P25" i="1" s="1"/>
  <c r="O25" i="1" a="1"/>
  <c r="O25" i="1" s="1"/>
  <c r="P1858" i="1" a="1"/>
  <c r="P1858" i="1" s="1"/>
  <c r="O1858" i="1" a="1"/>
  <c r="O1858" i="1" s="1"/>
  <c r="P1195" i="1" a="1"/>
  <c r="P1195" i="1" s="1"/>
  <c r="O1195" i="1" a="1"/>
  <c r="O1195" i="1" s="1"/>
  <c r="P862" i="1" a="1"/>
  <c r="P862" i="1" s="1"/>
  <c r="O862" i="1" a="1"/>
  <c r="O862" i="1" s="1"/>
  <c r="P1046" i="1" a="1"/>
  <c r="P1046" i="1" s="1"/>
  <c r="O1046" i="1" a="1"/>
  <c r="O1046" i="1" s="1"/>
  <c r="P1472" i="1" a="1"/>
  <c r="P1472" i="1" s="1"/>
  <c r="O1472" i="1" a="1"/>
  <c r="O1472" i="1" s="1"/>
  <c r="P1457" i="1" a="1"/>
  <c r="P1457" i="1" s="1"/>
  <c r="O1457" i="1" a="1"/>
  <c r="O1457" i="1" s="1"/>
  <c r="P1929" i="1" a="1"/>
  <c r="P1929" i="1" s="1"/>
  <c r="O1929" i="1" a="1"/>
  <c r="O1929" i="1" s="1"/>
  <c r="P1473" i="1" a="1"/>
  <c r="P1473" i="1" s="1"/>
  <c r="O1473" i="1" a="1"/>
  <c r="O1473" i="1" s="1"/>
  <c r="P1269" i="1" a="1"/>
  <c r="P1269" i="1" s="1"/>
  <c r="O1269" i="1" a="1"/>
  <c r="O1269" i="1" s="1"/>
  <c r="P2208" i="1" a="1"/>
  <c r="P2208" i="1" s="1"/>
  <c r="O2208" i="1" a="1"/>
  <c r="O2208" i="1" s="1"/>
  <c r="P142" i="1" a="1"/>
  <c r="P142" i="1" s="1"/>
  <c r="O142" i="1" a="1"/>
  <c r="O142" i="1" s="1"/>
  <c r="P1164" i="1" a="1"/>
  <c r="P1164" i="1" s="1"/>
  <c r="O1164" i="1" a="1"/>
  <c r="O1164" i="1" s="1"/>
  <c r="P1199" i="1" a="1"/>
  <c r="P1199" i="1" s="1"/>
  <c r="O1199" i="1" a="1"/>
  <c r="O1199" i="1" s="1"/>
  <c r="P1307" i="1" a="1"/>
  <c r="P1307" i="1" s="1"/>
  <c r="O1307" i="1" a="1"/>
  <c r="O1307" i="1" s="1"/>
  <c r="P1153" i="1" a="1"/>
  <c r="P1153" i="1" s="1"/>
  <c r="O1153" i="1" a="1"/>
  <c r="O1153" i="1" s="1"/>
  <c r="P1109" i="1" a="1"/>
  <c r="P1109" i="1" s="1"/>
  <c r="O1109" i="1" a="1"/>
  <c r="O1109" i="1" s="1"/>
  <c r="P1151" i="1" a="1"/>
  <c r="P1151" i="1" s="1"/>
  <c r="O1151" i="1" a="1"/>
  <c r="O1151" i="1" s="1"/>
  <c r="P1107" i="1" a="1"/>
  <c r="P1107" i="1" s="1"/>
  <c r="O1107" i="1" a="1"/>
  <c r="O1107" i="1" s="1"/>
  <c r="P1108" i="1" a="1"/>
  <c r="P1108" i="1" s="1"/>
  <c r="O1108" i="1" a="1"/>
  <c r="O1108" i="1" s="1"/>
  <c r="P1128" i="1" a="1"/>
  <c r="P1128" i="1" s="1"/>
  <c r="O1128" i="1" a="1"/>
  <c r="O1128" i="1" s="1"/>
  <c r="P617" i="1" a="1"/>
  <c r="P617" i="1" s="1"/>
  <c r="O617" i="1" a="1"/>
  <c r="O617" i="1" s="1"/>
  <c r="P3084" i="1" a="1"/>
  <c r="P3084" i="1" s="1"/>
  <c r="O3084" i="1" a="1"/>
  <c r="O3084" i="1" s="1"/>
  <c r="P1306" i="1" a="1"/>
  <c r="P1306" i="1" s="1"/>
  <c r="O1306" i="1" a="1"/>
  <c r="O1306" i="1" s="1"/>
  <c r="P1684" i="1" a="1"/>
  <c r="P1684" i="1" s="1"/>
  <c r="O1684" i="1" a="1"/>
  <c r="O1684" i="1" s="1"/>
  <c r="P1956" i="1" a="1"/>
  <c r="P1956" i="1" s="1"/>
  <c r="O1956" i="1" a="1"/>
  <c r="O1956" i="1" s="1"/>
  <c r="P1973" i="1" a="1"/>
  <c r="P1973" i="1" s="1"/>
  <c r="O1973" i="1" a="1"/>
  <c r="O1973" i="1" s="1"/>
  <c r="P832" i="1" a="1"/>
  <c r="P832" i="1" s="1"/>
  <c r="O832" i="1" a="1"/>
  <c r="O832" i="1" s="1"/>
  <c r="P2023" i="1" a="1"/>
  <c r="P2023" i="1" s="1"/>
  <c r="O2023" i="1" a="1"/>
  <c r="O2023" i="1" s="1"/>
  <c r="P2759" i="1" a="1"/>
  <c r="P2759" i="1" s="1"/>
  <c r="O2759" i="1" a="1"/>
  <c r="O2759" i="1" s="1"/>
  <c r="P904" i="1" a="1"/>
  <c r="P904" i="1" s="1"/>
  <c r="O904" i="1" a="1"/>
  <c r="O904" i="1" s="1"/>
  <c r="P1210" i="1" a="1"/>
  <c r="P1210" i="1" s="1"/>
  <c r="O1210" i="1" a="1"/>
  <c r="O1210" i="1" s="1"/>
  <c r="P1227" i="1" a="1"/>
  <c r="P1227" i="1" s="1"/>
  <c r="O1227" i="1" a="1"/>
  <c r="O1227" i="1" s="1"/>
  <c r="P2583" i="1" a="1"/>
  <c r="P2583" i="1" s="1"/>
  <c r="O2583" i="1" a="1"/>
  <c r="O2583" i="1" s="1"/>
  <c r="P925" i="1" a="1"/>
  <c r="P925" i="1" s="1"/>
  <c r="O925" i="1" a="1"/>
  <c r="O925" i="1" s="1"/>
  <c r="P959" i="1" a="1"/>
  <c r="P959" i="1" s="1"/>
  <c r="O959" i="1" a="1"/>
  <c r="O959" i="1" s="1"/>
  <c r="P950" i="1" a="1"/>
  <c r="P950" i="1" s="1"/>
  <c r="O950" i="1" a="1"/>
  <c r="O950" i="1" s="1"/>
  <c r="P2569" i="1" a="1"/>
  <c r="P2569" i="1" s="1"/>
  <c r="O2569" i="1" a="1"/>
  <c r="O2569" i="1" s="1"/>
  <c r="P298" i="1" a="1"/>
  <c r="P298" i="1" s="1"/>
  <c r="O298" i="1" a="1"/>
  <c r="O298" i="1" s="1"/>
  <c r="P2826" i="1" a="1"/>
  <c r="P2826" i="1" s="1"/>
  <c r="O2826" i="1" a="1"/>
  <c r="O2826" i="1" s="1"/>
  <c r="P2284" i="1" a="1"/>
  <c r="P2284" i="1" s="1"/>
  <c r="O2284" i="1" a="1"/>
  <c r="O2284" i="1" s="1"/>
  <c r="P181" i="1" a="1"/>
  <c r="P181" i="1" s="1"/>
  <c r="O181" i="1" a="1"/>
  <c r="O181" i="1" s="1"/>
  <c r="P2576" i="1" a="1"/>
  <c r="P2576" i="1" s="1"/>
  <c r="O2576" i="1" a="1"/>
  <c r="O2576" i="1" s="1"/>
  <c r="P1188" i="1" a="1"/>
  <c r="P1188" i="1" s="1"/>
  <c r="O1188" i="1" a="1"/>
  <c r="O1188" i="1" s="1"/>
  <c r="P3394" i="1" a="1"/>
  <c r="P3394" i="1" s="1"/>
  <c r="O3394" i="1" a="1"/>
  <c r="O3394" i="1" s="1"/>
  <c r="P3388" i="1" a="1"/>
  <c r="P3388" i="1" s="1"/>
  <c r="O3388" i="1" a="1"/>
  <c r="O3388" i="1" s="1"/>
  <c r="P3403" i="1" a="1"/>
  <c r="P3403" i="1" s="1"/>
  <c r="O3403" i="1" a="1"/>
  <c r="O3403" i="1" s="1"/>
  <c r="P1824" i="1" a="1"/>
  <c r="P1824" i="1" s="1"/>
  <c r="O1824" i="1" a="1"/>
  <c r="O1824" i="1" s="1"/>
  <c r="P948" i="1" a="1"/>
  <c r="P948" i="1" s="1"/>
  <c r="O948" i="1" a="1"/>
  <c r="O948" i="1" s="1"/>
  <c r="P3401" i="1" a="1"/>
  <c r="P3401" i="1" s="1"/>
  <c r="O3401" i="1" a="1"/>
  <c r="O3401" i="1" s="1"/>
  <c r="P2993" i="1" a="1"/>
  <c r="P2993" i="1" s="1"/>
  <c r="O2993" i="1" a="1"/>
  <c r="O2993" i="1" s="1"/>
  <c r="P2246" i="1" a="1"/>
  <c r="P2246" i="1" s="1"/>
  <c r="O2246" i="1" a="1"/>
  <c r="O2246" i="1" s="1"/>
  <c r="P239" i="1" a="1"/>
  <c r="P239" i="1" s="1"/>
  <c r="O239" i="1" a="1"/>
  <c r="O239" i="1" s="1"/>
  <c r="P225" i="1" a="1"/>
  <c r="P225" i="1" s="1"/>
  <c r="O225" i="1" a="1"/>
  <c r="O225" i="1" s="1"/>
  <c r="P400" i="1" a="1"/>
  <c r="P400" i="1" s="1"/>
  <c r="O400" i="1" a="1"/>
  <c r="O400" i="1" s="1"/>
  <c r="P412" i="1" a="1"/>
  <c r="P412" i="1" s="1"/>
  <c r="O412" i="1" a="1"/>
  <c r="O412" i="1" s="1"/>
  <c r="P342" i="1" a="1"/>
  <c r="P342" i="1" s="1"/>
  <c r="O342" i="1" a="1"/>
  <c r="O342" i="1" s="1"/>
  <c r="P89" i="1" a="1"/>
  <c r="P89" i="1" s="1"/>
  <c r="O89" i="1" a="1"/>
  <c r="O89" i="1" s="1"/>
  <c r="P456" i="1" a="1"/>
  <c r="P456" i="1" s="1"/>
  <c r="O456" i="1" a="1"/>
  <c r="O456" i="1" s="1"/>
  <c r="P31" i="1" a="1"/>
  <c r="P31" i="1" s="1"/>
  <c r="O31" i="1" a="1"/>
  <c r="O31" i="1" s="1"/>
  <c r="P1101" i="1" a="1"/>
  <c r="P1101" i="1" s="1"/>
  <c r="O1101" i="1" a="1"/>
  <c r="O1101" i="1" s="1"/>
  <c r="P742" i="1" a="1"/>
  <c r="P742" i="1" s="1"/>
  <c r="O742" i="1" a="1"/>
  <c r="O742" i="1" s="1"/>
  <c r="P39" i="1" a="1"/>
  <c r="P39" i="1" s="1"/>
  <c r="O39" i="1" a="1"/>
  <c r="O39" i="1" s="1"/>
  <c r="P1914" i="1" a="1"/>
  <c r="P1914" i="1" s="1"/>
  <c r="O1914" i="1" a="1"/>
  <c r="O1914" i="1" s="1"/>
  <c r="P210" i="1" a="1"/>
  <c r="P210" i="1" s="1"/>
  <c r="O210" i="1" a="1"/>
  <c r="O210" i="1" s="1"/>
  <c r="P233" i="1" a="1"/>
  <c r="P233" i="1" s="1"/>
  <c r="O233" i="1" a="1"/>
  <c r="O233" i="1" s="1"/>
  <c r="P246" i="1" a="1"/>
  <c r="P246" i="1" s="1"/>
  <c r="O246" i="1" a="1"/>
  <c r="O246" i="1" s="1"/>
  <c r="P1184" i="1" a="1"/>
  <c r="P1184" i="1" s="1"/>
  <c r="O1184" i="1" a="1"/>
  <c r="O1184" i="1" s="1"/>
  <c r="P440" i="1" a="1"/>
  <c r="P440" i="1" s="1"/>
  <c r="O440" i="1" a="1"/>
  <c r="O440" i="1" s="1"/>
  <c r="P154" i="1" a="1"/>
  <c r="P154" i="1" s="1"/>
  <c r="O154" i="1" a="1"/>
  <c r="O154" i="1" s="1"/>
  <c r="P1987" i="1" a="1"/>
  <c r="P1987" i="1" s="1"/>
  <c r="O1987" i="1" a="1"/>
  <c r="O1987" i="1" s="1"/>
  <c r="P1655" i="1" a="1"/>
  <c r="P1655" i="1" s="1"/>
  <c r="O1655" i="1" a="1"/>
  <c r="O1655" i="1" s="1"/>
  <c r="P767" i="1" a="1"/>
  <c r="P767" i="1" s="1"/>
  <c r="O767" i="1" a="1"/>
  <c r="O767" i="1" s="1"/>
  <c r="P1841" i="1" a="1"/>
  <c r="P1841" i="1" s="1"/>
  <c r="O1841" i="1" a="1"/>
  <c r="O1841" i="1" s="1"/>
  <c r="P1004" i="1" a="1"/>
  <c r="P1004" i="1" s="1"/>
  <c r="O1004" i="1" a="1"/>
  <c r="O1004" i="1" s="1"/>
  <c r="P981" i="1" a="1"/>
  <c r="P981" i="1" s="1"/>
  <c r="O981" i="1" a="1"/>
  <c r="O981" i="1" s="1"/>
  <c r="P111" i="1" a="1"/>
  <c r="P111" i="1" s="1"/>
  <c r="O111" i="1" a="1"/>
  <c r="O111" i="1" s="1"/>
  <c r="P2550" i="1" a="1"/>
  <c r="P2550" i="1" s="1"/>
  <c r="O2550" i="1" a="1"/>
  <c r="O2550" i="1" s="1"/>
  <c r="P1768" i="1" a="1"/>
  <c r="P1768" i="1" s="1"/>
  <c r="O1768" i="1" a="1"/>
  <c r="O1768" i="1" s="1"/>
  <c r="P1671" i="1" a="1"/>
  <c r="P1671" i="1" s="1"/>
  <c r="O1671" i="1" a="1"/>
  <c r="O1671" i="1" s="1"/>
  <c r="P1155" i="1" a="1"/>
  <c r="P1155" i="1" s="1"/>
  <c r="O1155" i="1" a="1"/>
  <c r="O1155" i="1" s="1"/>
  <c r="P1288" i="1" a="1"/>
  <c r="P1288" i="1" s="1"/>
  <c r="O1288" i="1" a="1"/>
  <c r="O1288" i="1" s="1"/>
  <c r="P2711" i="1" a="1"/>
  <c r="P2711" i="1" s="1"/>
  <c r="O2711" i="1" a="1"/>
  <c r="O2711" i="1" s="1"/>
  <c r="P1361" i="1" a="1"/>
  <c r="P1361" i="1" s="1"/>
  <c r="O1361" i="1" a="1"/>
  <c r="O1361" i="1" s="1"/>
  <c r="P1437" i="1" a="1"/>
  <c r="P1437" i="1" s="1"/>
  <c r="O1437" i="1" a="1"/>
  <c r="O1437" i="1" s="1"/>
  <c r="P2628" i="1" a="1"/>
  <c r="P2628" i="1" s="1"/>
  <c r="O2628" i="1" a="1"/>
  <c r="O2628" i="1" s="1"/>
  <c r="P1176" i="1" a="1"/>
  <c r="P1176" i="1" s="1"/>
  <c r="O1176" i="1" a="1"/>
  <c r="O1176" i="1" s="1"/>
  <c r="P1152" i="1" a="1"/>
  <c r="P1152" i="1" s="1"/>
  <c r="O1152" i="1" a="1"/>
  <c r="O1152" i="1" s="1"/>
  <c r="P466" i="1" a="1"/>
  <c r="P466" i="1" s="1"/>
  <c r="O466" i="1" a="1"/>
  <c r="O466" i="1" s="1"/>
  <c r="P322" i="1" a="1"/>
  <c r="P322" i="1" s="1"/>
  <c r="O322" i="1" a="1"/>
  <c r="O322" i="1" s="1"/>
  <c r="P2084" i="1" a="1"/>
  <c r="P2084" i="1" s="1"/>
  <c r="O2084" i="1" a="1"/>
  <c r="O2084" i="1" s="1"/>
  <c r="P2252" i="1" a="1"/>
  <c r="P2252" i="1" s="1"/>
  <c r="O2252" i="1" a="1"/>
  <c r="O2252" i="1" s="1"/>
  <c r="P534" i="1" a="1"/>
  <c r="P534" i="1" s="1"/>
  <c r="O534" i="1" a="1"/>
  <c r="O534" i="1" s="1"/>
  <c r="P3054" i="1" a="1"/>
  <c r="P3054" i="1" s="1"/>
  <c r="O3054" i="1" a="1"/>
  <c r="O3054" i="1" s="1"/>
  <c r="P3126" i="1" a="1"/>
  <c r="P3126" i="1" s="1"/>
  <c r="O3126" i="1" a="1"/>
  <c r="O3126" i="1" s="1"/>
  <c r="P3442" i="1" a="1"/>
  <c r="P3442" i="1" s="1"/>
  <c r="O3442" i="1" a="1"/>
  <c r="O3442" i="1" s="1"/>
  <c r="P805" i="1" a="1"/>
  <c r="P805" i="1" s="1"/>
  <c r="O805" i="1" a="1"/>
  <c r="O805" i="1" s="1"/>
  <c r="P429" i="1" a="1"/>
  <c r="P429" i="1" s="1"/>
  <c r="O429" i="1" a="1"/>
  <c r="O429" i="1" s="1"/>
  <c r="P159" i="1" a="1"/>
  <c r="P159" i="1" s="1"/>
  <c r="O159" i="1" a="1"/>
  <c r="O159" i="1" s="1"/>
  <c r="P2064" i="1" a="1"/>
  <c r="P2064" i="1" s="1"/>
  <c r="O2064" i="1" a="1"/>
  <c r="O2064" i="1" s="1"/>
  <c r="P2606" i="1" a="1"/>
  <c r="P2606" i="1" s="1"/>
  <c r="O2606" i="1" a="1"/>
  <c r="O2606" i="1" s="1"/>
  <c r="P381" i="1" a="1"/>
  <c r="P381" i="1" s="1"/>
  <c r="O381" i="1" a="1"/>
  <c r="O381" i="1" s="1"/>
  <c r="P3441" i="1" a="1"/>
  <c r="P3441" i="1" s="1"/>
  <c r="O3441" i="1" a="1"/>
  <c r="O3441" i="1" s="1"/>
  <c r="P3475" i="1" a="1"/>
  <c r="P3475" i="1" s="1"/>
  <c r="O3475" i="1" a="1"/>
  <c r="O3475" i="1" s="1"/>
  <c r="P2618" i="1" a="1"/>
  <c r="P2618" i="1" s="1"/>
  <c r="O2618" i="1" a="1"/>
  <c r="O2618" i="1" s="1"/>
  <c r="P2898" i="1" a="1"/>
  <c r="P2898" i="1" s="1"/>
  <c r="O2898" i="1" a="1"/>
  <c r="O2898" i="1" s="1"/>
  <c r="P3810" i="1" a="1"/>
  <c r="P3810" i="1" s="1"/>
  <c r="O3810" i="1" a="1"/>
  <c r="O3810" i="1" s="1"/>
  <c r="P352" i="1" a="1"/>
  <c r="P352" i="1" s="1"/>
  <c r="O352" i="1" a="1"/>
  <c r="O352" i="1" s="1"/>
  <c r="P1160" i="1" a="1"/>
  <c r="P1160" i="1" s="1"/>
  <c r="O1160" i="1" a="1"/>
  <c r="O1160" i="1" s="1"/>
  <c r="P648" i="1" a="1"/>
  <c r="P648" i="1" s="1"/>
  <c r="O648" i="1" a="1"/>
  <c r="O648" i="1" s="1"/>
  <c r="P1451" i="1" a="1"/>
  <c r="P1451" i="1" s="1"/>
  <c r="O1451" i="1" a="1"/>
  <c r="O1451" i="1" s="1"/>
  <c r="P1852" i="1" a="1"/>
  <c r="P1852" i="1" s="1"/>
  <c r="O1852" i="1" a="1"/>
  <c r="O1852" i="1" s="1"/>
  <c r="P1064" i="1" a="1"/>
  <c r="P1064" i="1" s="1"/>
  <c r="O1064" i="1" a="1"/>
  <c r="O1064" i="1" s="1"/>
  <c r="P3173" i="1" a="1"/>
  <c r="P3173" i="1" s="1"/>
  <c r="O3173" i="1" a="1"/>
  <c r="O3173" i="1" s="1"/>
  <c r="P262" i="1" a="1"/>
  <c r="P262" i="1" s="1"/>
  <c r="O262" i="1" a="1"/>
  <c r="O262" i="1" s="1"/>
  <c r="P684" i="1" a="1"/>
  <c r="P684" i="1" s="1"/>
  <c r="O684" i="1" a="1"/>
  <c r="O684" i="1" s="1"/>
  <c r="P224" i="1" a="1"/>
  <c r="P224" i="1" s="1"/>
  <c r="O224" i="1" a="1"/>
  <c r="O224" i="1" s="1"/>
  <c r="P1045" i="1" a="1"/>
  <c r="P1045" i="1" s="1"/>
  <c r="O1045" i="1" a="1"/>
  <c r="O1045" i="1" s="1"/>
  <c r="P377" i="1" a="1"/>
  <c r="P377" i="1" s="1"/>
  <c r="O377" i="1" a="1"/>
  <c r="O377" i="1" s="1"/>
  <c r="P994" i="1" a="1"/>
  <c r="P994" i="1" s="1"/>
  <c r="O994" i="1" a="1"/>
  <c r="O994" i="1" s="1"/>
  <c r="P1066" i="1" a="1"/>
  <c r="P1066" i="1" s="1"/>
  <c r="O1066" i="1" a="1"/>
  <c r="O1066" i="1" s="1"/>
  <c r="P109" i="1" a="1"/>
  <c r="P109" i="1" s="1"/>
  <c r="O109" i="1" a="1"/>
  <c r="O109" i="1" s="1"/>
  <c r="P2777" i="1" a="1"/>
  <c r="P2777" i="1" s="1"/>
  <c r="O2777" i="1" a="1"/>
  <c r="O2777" i="1" s="1"/>
  <c r="P3128" i="1" a="1"/>
  <c r="P3128" i="1" s="1"/>
  <c r="O3128" i="1" a="1"/>
  <c r="O3128" i="1" s="1"/>
  <c r="P2774" i="1" a="1"/>
  <c r="P2774" i="1" s="1"/>
  <c r="O2774" i="1" a="1"/>
  <c r="O2774" i="1" s="1"/>
  <c r="P1149" i="1" a="1"/>
  <c r="P1149" i="1" s="1"/>
  <c r="O1149" i="1" a="1"/>
  <c r="O1149" i="1" s="1"/>
  <c r="P1154" i="1" a="1"/>
  <c r="P1154" i="1" s="1"/>
  <c r="O1154" i="1" a="1"/>
  <c r="O1154" i="1" s="1"/>
  <c r="P1424" i="1" a="1"/>
  <c r="P1424" i="1" s="1"/>
  <c r="O1424" i="1" a="1"/>
  <c r="O1424" i="1" s="1"/>
  <c r="P2534" i="1" a="1"/>
  <c r="P2534" i="1" s="1"/>
  <c r="O2534" i="1" a="1"/>
  <c r="O2534" i="1" s="1"/>
  <c r="P973" i="1" a="1"/>
  <c r="P973" i="1" s="1"/>
  <c r="O973" i="1" a="1"/>
  <c r="O973" i="1" s="1"/>
  <c r="P2465" i="1" a="1"/>
  <c r="P2465" i="1" s="1"/>
  <c r="O2465" i="1" a="1"/>
  <c r="O2465" i="1" s="1"/>
  <c r="P1829" i="1" a="1"/>
  <c r="P1829" i="1" s="1"/>
  <c r="O1829" i="1" a="1"/>
  <c r="O1829" i="1" s="1"/>
  <c r="P2" i="1" a="1"/>
  <c r="P2" i="1" s="1"/>
  <c r="O2" i="1" a="1"/>
  <c r="O2" i="1" s="1"/>
  <c r="P2535" i="1" a="1"/>
  <c r="P2535" i="1" s="1"/>
  <c r="O2535" i="1" a="1"/>
  <c r="O2535" i="1" s="1"/>
  <c r="P299" i="1" a="1"/>
  <c r="P299" i="1" s="1"/>
  <c r="O299" i="1" a="1"/>
  <c r="O299" i="1" s="1"/>
  <c r="P1875" i="1" a="1"/>
  <c r="P1875" i="1" s="1"/>
  <c r="O1875" i="1" a="1"/>
  <c r="O1875" i="1" s="1"/>
  <c r="P2497" i="1" a="1"/>
  <c r="P2497" i="1" s="1"/>
  <c r="O2497" i="1" a="1"/>
  <c r="O2497" i="1" s="1"/>
  <c r="P2140" i="1" a="1"/>
  <c r="P2140" i="1" s="1"/>
  <c r="O2140" i="1" a="1"/>
  <c r="O2140" i="1" s="1"/>
  <c r="P735" i="1" a="1"/>
  <c r="P735" i="1" s="1"/>
  <c r="O735" i="1" a="1"/>
  <c r="O735" i="1" s="1"/>
  <c r="P2341" i="1" a="1"/>
  <c r="P2341" i="1" s="1"/>
  <c r="O2341" i="1" a="1"/>
  <c r="O2341" i="1" s="1"/>
  <c r="P1260" i="1" a="1"/>
  <c r="P1260" i="1" s="1"/>
  <c r="O1260" i="1" a="1"/>
  <c r="O1260" i="1" s="1"/>
  <c r="P2353" i="1" a="1"/>
  <c r="P2353" i="1" s="1"/>
  <c r="O2353" i="1" a="1"/>
  <c r="O2353" i="1" s="1"/>
  <c r="P409" i="1" a="1"/>
  <c r="P409" i="1" s="1"/>
  <c r="O409" i="1" a="1"/>
  <c r="O409" i="1" s="1"/>
  <c r="P317" i="1" a="1"/>
  <c r="P317" i="1" s="1"/>
  <c r="O317" i="1" a="1"/>
  <c r="O317" i="1" s="1"/>
  <c r="P452" i="1" a="1"/>
  <c r="P452" i="1" s="1"/>
  <c r="O452" i="1" a="1"/>
  <c r="O452" i="1" s="1"/>
  <c r="P918" i="1" a="1"/>
  <c r="P918" i="1" s="1"/>
  <c r="O918" i="1" a="1"/>
  <c r="O918" i="1" s="1"/>
  <c r="P363" i="1" a="1"/>
  <c r="P363" i="1" s="1"/>
  <c r="O363" i="1" a="1"/>
  <c r="O363" i="1" s="1"/>
  <c r="P247" i="1" a="1"/>
  <c r="P247" i="1" s="1"/>
  <c r="O247" i="1" a="1"/>
  <c r="O247" i="1" s="1"/>
  <c r="P264" i="1" a="1"/>
  <c r="P264" i="1" s="1"/>
  <c r="O264" i="1" a="1"/>
  <c r="O264" i="1" s="1"/>
  <c r="P3216" i="1" a="1"/>
  <c r="P3216" i="1" s="1"/>
  <c r="O3216" i="1" a="1"/>
  <c r="O3216" i="1" s="1"/>
  <c r="P2970" i="1" a="1"/>
  <c r="P2970" i="1" s="1"/>
  <c r="O2970" i="1" a="1"/>
  <c r="O2970" i="1" s="1"/>
  <c r="N379" i="1" a="1"/>
  <c r="N379" i="1" s="1"/>
  <c r="M379" i="1" a="1"/>
  <c r="M379" i="1" s="1"/>
  <c r="N351" i="1" a="1"/>
  <c r="N351" i="1" s="1"/>
  <c r="M351" i="1" a="1"/>
  <c r="M351" i="1" s="1"/>
  <c r="N158" i="1" a="1"/>
  <c r="N158" i="1" s="1"/>
  <c r="M158" i="1" a="1"/>
  <c r="M158" i="1" s="1"/>
  <c r="N3334" i="1" a="1"/>
  <c r="N3334" i="1" s="1"/>
  <c r="M3334" i="1" a="1"/>
  <c r="M3334" i="1" s="1"/>
  <c r="N3331" i="1" a="1"/>
  <c r="N3331" i="1" s="1"/>
  <c r="M3331" i="1" a="1"/>
  <c r="M3331" i="1" s="1"/>
  <c r="N3315" i="1" a="1"/>
  <c r="N3315" i="1" s="1"/>
  <c r="M3315" i="1" a="1"/>
  <c r="M3315" i="1" s="1"/>
  <c r="N700" i="1" a="1"/>
  <c r="N700" i="1" s="1"/>
  <c r="M700" i="1" a="1"/>
  <c r="M700" i="1" s="1"/>
  <c r="N330" i="1" a="1"/>
  <c r="N330" i="1" s="1"/>
  <c r="M330" i="1" a="1"/>
  <c r="M330" i="1" s="1"/>
  <c r="N930" i="1" a="1"/>
  <c r="N930" i="1" s="1"/>
  <c r="M930" i="1" a="1"/>
  <c r="M930" i="1" s="1"/>
  <c r="N2738" i="1" a="1"/>
  <c r="N2738" i="1" s="1"/>
  <c r="M2738" i="1" a="1"/>
  <c r="M2738" i="1" s="1"/>
  <c r="N1674" i="1" a="1"/>
  <c r="N1674" i="1" s="1"/>
  <c r="M1674" i="1" a="1"/>
  <c r="M1674" i="1" s="1"/>
  <c r="N3424" i="1" a="1"/>
  <c r="N3424" i="1" s="1"/>
  <c r="M3424" i="1" a="1"/>
  <c r="M3424" i="1" s="1"/>
  <c r="N933" i="1" a="1"/>
  <c r="N933" i="1" s="1"/>
  <c r="M933" i="1" a="1"/>
  <c r="M933" i="1" s="1"/>
  <c r="N968" i="1" a="1"/>
  <c r="N968" i="1" s="1"/>
  <c r="M968" i="1" a="1"/>
  <c r="M968" i="1" s="1"/>
  <c r="N926" i="1" a="1"/>
  <c r="N926" i="1" s="1"/>
  <c r="M926" i="1" a="1"/>
  <c r="M926" i="1" s="1"/>
  <c r="N970" i="1" a="1"/>
  <c r="N970" i="1" s="1"/>
  <c r="M970" i="1" a="1"/>
  <c r="M970" i="1" s="1"/>
  <c r="N916" i="1" a="1"/>
  <c r="N916" i="1" s="1"/>
  <c r="M916" i="1" a="1"/>
  <c r="M916" i="1" s="1"/>
  <c r="N178" i="1" a="1"/>
  <c r="N178" i="1" s="1"/>
  <c r="M178" i="1" a="1"/>
  <c r="M178" i="1" s="1"/>
  <c r="N1110" i="1" a="1"/>
  <c r="N1110" i="1" s="1"/>
  <c r="M1110" i="1" a="1"/>
  <c r="M1110" i="1" s="1"/>
  <c r="N376" i="1" a="1"/>
  <c r="N376" i="1" s="1"/>
  <c r="M376" i="1" a="1"/>
  <c r="M376" i="1" s="1"/>
  <c r="N963" i="1" a="1"/>
  <c r="N963" i="1" s="1"/>
  <c r="M963" i="1" a="1"/>
  <c r="M963" i="1" s="1"/>
  <c r="N1842" i="1" a="1"/>
  <c r="N1842" i="1" s="1"/>
  <c r="M1842" i="1" a="1"/>
  <c r="M1842" i="1" s="1"/>
  <c r="N962" i="1" a="1"/>
  <c r="N962" i="1" s="1"/>
  <c r="M962" i="1" a="1"/>
  <c r="M962" i="1" s="1"/>
  <c r="N917" i="1" a="1"/>
  <c r="N917" i="1" s="1"/>
  <c r="M917" i="1" a="1"/>
  <c r="M917" i="1" s="1"/>
  <c r="N2007" i="1" a="1"/>
  <c r="N2007" i="1" s="1"/>
  <c r="M2007" i="1" a="1"/>
  <c r="M2007" i="1" s="1"/>
  <c r="N1338" i="1" a="1"/>
  <c r="N1338" i="1" s="1"/>
  <c r="M1338" i="1" a="1"/>
  <c r="M1338" i="1" s="1"/>
  <c r="N85" i="1" a="1"/>
  <c r="N85" i="1" s="1"/>
  <c r="M85" i="1" a="1"/>
  <c r="M85" i="1" s="1"/>
  <c r="N531" i="1" a="1"/>
  <c r="N531" i="1" s="1"/>
  <c r="M531" i="1" a="1"/>
  <c r="M531" i="1" s="1"/>
  <c r="N284" i="1" a="1"/>
  <c r="N284" i="1" s="1"/>
  <c r="M284" i="1" a="1"/>
  <c r="M284" i="1" s="1"/>
  <c r="N635" i="1" a="1"/>
  <c r="N635" i="1" s="1"/>
  <c r="M635" i="1" a="1"/>
  <c r="M635" i="1" s="1"/>
  <c r="N390" i="1" a="1"/>
  <c r="N390" i="1" s="1"/>
  <c r="M390" i="1" a="1"/>
  <c r="M390" i="1" s="1"/>
  <c r="N2197" i="1" a="1"/>
  <c r="N2197" i="1" s="1"/>
  <c r="M2197" i="1" a="1"/>
  <c r="M2197" i="1" s="1"/>
  <c r="N2808" i="1" a="1"/>
  <c r="N2808" i="1" s="1"/>
  <c r="M2808" i="1" a="1"/>
  <c r="M2808" i="1" s="1"/>
  <c r="N186" i="1" a="1"/>
  <c r="N186" i="1" s="1"/>
  <c r="M186" i="1" a="1"/>
  <c r="M186" i="1" s="1"/>
  <c r="N646" i="1" a="1"/>
  <c r="N646" i="1" s="1"/>
  <c r="M646" i="1" a="1"/>
  <c r="M646" i="1" s="1"/>
  <c r="N258" i="1" a="1"/>
  <c r="N258" i="1" s="1"/>
  <c r="M258" i="1" a="1"/>
  <c r="M258" i="1" s="1"/>
  <c r="N2196" i="1" a="1"/>
  <c r="N2196" i="1" s="1"/>
  <c r="M2196" i="1" a="1"/>
  <c r="M2196" i="1" s="1"/>
  <c r="N2474" i="1" a="1"/>
  <c r="N2474" i="1" s="1"/>
  <c r="M2474" i="1" a="1"/>
  <c r="M2474" i="1" s="1"/>
  <c r="N157" i="1" a="1"/>
  <c r="N157" i="1" s="1"/>
  <c r="M157" i="1" a="1"/>
  <c r="M157" i="1" s="1"/>
  <c r="N1940" i="1" a="1"/>
  <c r="N1940" i="1" s="1"/>
  <c r="M1940" i="1" a="1"/>
  <c r="M1940" i="1" s="1"/>
  <c r="N228" i="1" a="1"/>
  <c r="N228" i="1" s="1"/>
  <c r="M228" i="1" a="1"/>
  <c r="M228" i="1" s="1"/>
  <c r="N1949" i="1" a="1"/>
  <c r="N1949" i="1" s="1"/>
  <c r="M1949" i="1" a="1"/>
  <c r="M1949" i="1" s="1"/>
  <c r="N2978" i="1" a="1"/>
  <c r="N2978" i="1" s="1"/>
  <c r="M2978" i="1" a="1"/>
  <c r="M2978" i="1" s="1"/>
  <c r="N628" i="1" a="1"/>
  <c r="N628" i="1" s="1"/>
  <c r="M628" i="1" a="1"/>
  <c r="M628" i="1" s="1"/>
  <c r="N511" i="1" a="1"/>
  <c r="N511" i="1" s="1"/>
  <c r="M511" i="1" a="1"/>
  <c r="M511" i="1" s="1"/>
  <c r="N548" i="1" a="1"/>
  <c r="N548" i="1" s="1"/>
  <c r="M548" i="1" a="1"/>
  <c r="M548" i="1" s="1"/>
  <c r="N465" i="1" a="1"/>
  <c r="N465" i="1" s="1"/>
  <c r="M465" i="1" a="1"/>
  <c r="M465" i="1" s="1"/>
  <c r="N74" i="1" a="1"/>
  <c r="N74" i="1" s="1"/>
  <c r="M74" i="1" a="1"/>
  <c r="M74" i="1" s="1"/>
  <c r="N334" i="1" a="1"/>
  <c r="N334" i="1" s="1"/>
  <c r="M334" i="1" a="1"/>
  <c r="M334" i="1" s="1"/>
  <c r="N1464" i="1" a="1"/>
  <c r="N1464" i="1" s="1"/>
  <c r="M1464" i="1" a="1"/>
  <c r="M1464" i="1" s="1"/>
  <c r="N147" i="1" a="1"/>
  <c r="N147" i="1" s="1"/>
  <c r="M147" i="1" a="1"/>
  <c r="M147" i="1" s="1"/>
  <c r="N2223" i="1" a="1"/>
  <c r="N2223" i="1" s="1"/>
  <c r="M2223" i="1" a="1"/>
  <c r="M2223" i="1" s="1"/>
  <c r="N1575" i="1" a="1"/>
  <c r="N1575" i="1" s="1"/>
  <c r="M1575" i="1" a="1"/>
  <c r="M1575" i="1" s="1"/>
  <c r="N235" i="1" a="1"/>
  <c r="N235" i="1" s="1"/>
  <c r="M235" i="1" a="1"/>
  <c r="M235" i="1" s="1"/>
  <c r="N3660" i="1" a="1"/>
  <c r="N3660" i="1" s="1"/>
  <c r="M3660" i="1" a="1"/>
  <c r="M3660" i="1" s="1"/>
  <c r="N704" i="1" a="1"/>
  <c r="N704" i="1" s="1"/>
  <c r="M704" i="1" a="1"/>
  <c r="M704" i="1" s="1"/>
  <c r="N1050" i="1" a="1"/>
  <c r="N1050" i="1" s="1"/>
  <c r="M1050" i="1" a="1"/>
  <c r="M1050" i="1" s="1"/>
  <c r="N3576" i="1" a="1"/>
  <c r="N3576" i="1" s="1"/>
  <c r="M3576" i="1" a="1"/>
  <c r="M3576" i="1" s="1"/>
  <c r="N3450" i="1" a="1"/>
  <c r="N3450" i="1" s="1"/>
  <c r="M3450" i="1" a="1"/>
  <c r="M3450" i="1" s="1"/>
  <c r="N3735" i="1" a="1"/>
  <c r="N3735" i="1" s="1"/>
  <c r="M3735" i="1" a="1"/>
  <c r="M3735" i="1" s="1"/>
  <c r="N3737" i="1" a="1"/>
  <c r="N3737" i="1" s="1"/>
  <c r="M3737" i="1" a="1"/>
  <c r="M3737" i="1" s="1"/>
  <c r="N2962" i="1" a="1"/>
  <c r="N2962" i="1" s="1"/>
  <c r="M2962" i="1" a="1"/>
  <c r="M2962" i="1" s="1"/>
  <c r="N1031" i="1" a="1"/>
  <c r="N1031" i="1" s="1"/>
  <c r="M1031" i="1" a="1"/>
  <c r="M1031" i="1" s="1"/>
  <c r="N2736" i="1" a="1"/>
  <c r="N2736" i="1" s="1"/>
  <c r="M2736" i="1" a="1"/>
  <c r="M2736" i="1" s="1"/>
  <c r="N2718" i="1" a="1"/>
  <c r="N2718" i="1" s="1"/>
  <c r="M2718" i="1" a="1"/>
  <c r="M2718" i="1" s="1"/>
  <c r="N931" i="1" a="1"/>
  <c r="N931" i="1" s="1"/>
  <c r="M931" i="1" a="1"/>
  <c r="M931" i="1" s="1"/>
  <c r="N903" i="1" a="1"/>
  <c r="N903" i="1" s="1"/>
  <c r="M903" i="1" a="1"/>
  <c r="M903" i="1" s="1"/>
  <c r="N3656" i="1" a="1"/>
  <c r="N3656" i="1" s="1"/>
  <c r="M3656" i="1" a="1"/>
  <c r="M3656" i="1" s="1"/>
  <c r="N1007" i="1" a="1"/>
  <c r="N1007" i="1" s="1"/>
  <c r="M1007" i="1" a="1"/>
  <c r="M1007" i="1" s="1"/>
  <c r="N2228" i="1" a="1"/>
  <c r="N2228" i="1" s="1"/>
  <c r="M2228" i="1" a="1"/>
  <c r="M2228" i="1" s="1"/>
  <c r="N2719" i="1" a="1"/>
  <c r="N2719" i="1" s="1"/>
  <c r="M2719" i="1" a="1"/>
  <c r="M2719" i="1" s="1"/>
  <c r="N3743" i="1" a="1"/>
  <c r="N3743" i="1" s="1"/>
  <c r="M3743" i="1" a="1"/>
  <c r="M3743" i="1" s="1"/>
  <c r="N2580" i="1" a="1"/>
  <c r="N2580" i="1" s="1"/>
  <c r="M2580" i="1" a="1"/>
  <c r="M2580" i="1" s="1"/>
  <c r="N2780" i="1" a="1"/>
  <c r="N2780" i="1" s="1"/>
  <c r="M2780" i="1" a="1"/>
  <c r="M2780" i="1" s="1"/>
  <c r="N2536" i="1" a="1"/>
  <c r="N2536" i="1" s="1"/>
  <c r="M2536" i="1" a="1"/>
  <c r="M2536" i="1" s="1"/>
  <c r="N3012" i="1" a="1"/>
  <c r="N3012" i="1" s="1"/>
  <c r="M3012" i="1" a="1"/>
  <c r="M3012" i="1" s="1"/>
  <c r="N2909" i="1" a="1"/>
  <c r="N2909" i="1" s="1"/>
  <c r="M2909" i="1" a="1"/>
  <c r="M2909" i="1" s="1"/>
  <c r="N2837" i="1" a="1"/>
  <c r="N2837" i="1" s="1"/>
  <c r="M2837" i="1" a="1"/>
  <c r="M2837" i="1" s="1"/>
  <c r="N730" i="1" a="1"/>
  <c r="N730" i="1" s="1"/>
  <c r="M730" i="1" a="1"/>
  <c r="M730" i="1" s="1"/>
  <c r="N2734" i="1" a="1"/>
  <c r="N2734" i="1" s="1"/>
  <c r="M2734" i="1" a="1"/>
  <c r="M2734" i="1" s="1"/>
  <c r="N2710" i="1" a="1"/>
  <c r="N2710" i="1" s="1"/>
  <c r="M2710" i="1" a="1"/>
  <c r="M2710" i="1" s="1"/>
  <c r="N1572" i="1" a="1"/>
  <c r="N1572" i="1" s="1"/>
  <c r="M1572" i="1" a="1"/>
  <c r="M1572" i="1" s="1"/>
  <c r="N208" i="1" a="1"/>
  <c r="N208" i="1" s="1"/>
  <c r="M208" i="1" a="1"/>
  <c r="M208" i="1" s="1"/>
  <c r="N2981" i="1" a="1"/>
  <c r="N2981" i="1" s="1"/>
  <c r="M2981" i="1" a="1"/>
  <c r="M2981" i="1" s="1"/>
  <c r="N588" i="1" a="1"/>
  <c r="N588" i="1" s="1"/>
  <c r="M588" i="1" a="1"/>
  <c r="M588" i="1" s="1"/>
  <c r="N1395" i="1" a="1"/>
  <c r="N1395" i="1" s="1"/>
  <c r="M1395" i="1" a="1"/>
  <c r="M1395" i="1" s="1"/>
  <c r="N2690" i="1" a="1"/>
  <c r="N2690" i="1" s="1"/>
  <c r="M2690" i="1" a="1"/>
  <c r="M2690" i="1" s="1"/>
  <c r="N2125" i="1" a="1"/>
  <c r="N2125" i="1" s="1"/>
  <c r="M2125" i="1" a="1"/>
  <c r="M2125" i="1" s="1"/>
  <c r="N1120" i="1" a="1"/>
  <c r="N1120" i="1" s="1"/>
  <c r="M1120" i="1" a="1"/>
  <c r="M1120" i="1" s="1"/>
  <c r="N2604" i="1" a="1"/>
  <c r="N2604" i="1" s="1"/>
  <c r="M2604" i="1" a="1"/>
  <c r="M2604" i="1" s="1"/>
  <c r="N3787" i="1" a="1"/>
  <c r="N3787" i="1" s="1"/>
  <c r="M3787" i="1" a="1"/>
  <c r="M3787" i="1" s="1"/>
  <c r="N192" i="1" a="1"/>
  <c r="N192" i="1" s="1"/>
  <c r="M192" i="1" a="1"/>
  <c r="M192" i="1" s="1"/>
  <c r="N733" i="1" a="1"/>
  <c r="N733" i="1" s="1"/>
  <c r="M733" i="1" a="1"/>
  <c r="M733" i="1" s="1"/>
  <c r="N2707" i="1" a="1"/>
  <c r="N2707" i="1" s="1"/>
  <c r="M2707" i="1" a="1"/>
  <c r="M2707" i="1" s="1"/>
  <c r="N741" i="1" a="1"/>
  <c r="N741" i="1" s="1"/>
  <c r="M741" i="1" a="1"/>
  <c r="M741" i="1" s="1"/>
  <c r="N203" i="1" a="1"/>
  <c r="N203" i="1" s="1"/>
  <c r="M203" i="1" a="1"/>
  <c r="M203" i="1" s="1"/>
  <c r="N2519" i="1" a="1"/>
  <c r="N2519" i="1" s="1"/>
  <c r="M2519" i="1" a="1"/>
  <c r="M2519" i="1" s="1"/>
  <c r="N98" i="1" a="1"/>
  <c r="N98" i="1" s="1"/>
  <c r="M98" i="1" a="1"/>
  <c r="M98" i="1" s="1"/>
  <c r="N2741" i="1" a="1"/>
  <c r="N2741" i="1" s="1"/>
  <c r="M2741" i="1" a="1"/>
  <c r="M2741" i="1" s="1"/>
  <c r="N3003" i="1" a="1"/>
  <c r="N3003" i="1" s="1"/>
  <c r="M3003" i="1" a="1"/>
  <c r="M3003" i="1" s="1"/>
  <c r="N3013" i="1" a="1"/>
  <c r="N3013" i="1" s="1"/>
  <c r="M3013" i="1" a="1"/>
  <c r="M3013" i="1" s="1"/>
  <c r="N2612" i="1" a="1"/>
  <c r="N2612" i="1" s="1"/>
  <c r="M2612" i="1" a="1"/>
  <c r="M2612" i="1" s="1"/>
  <c r="N758" i="1" a="1"/>
  <c r="N758" i="1" s="1"/>
  <c r="M758" i="1" a="1"/>
  <c r="M758" i="1" s="1"/>
  <c r="N785" i="1" a="1"/>
  <c r="N785" i="1" s="1"/>
  <c r="M785" i="1" a="1"/>
  <c r="M785" i="1" s="1"/>
  <c r="N3645" i="1" a="1"/>
  <c r="N3645" i="1" s="1"/>
  <c r="M3645" i="1" a="1"/>
  <c r="M3645" i="1" s="1"/>
  <c r="N3627" i="1" a="1"/>
  <c r="N3627" i="1" s="1"/>
  <c r="M3627" i="1" a="1"/>
  <c r="M3627" i="1" s="1"/>
  <c r="N3638" i="1" a="1"/>
  <c r="N3638" i="1" s="1"/>
  <c r="M3638" i="1" a="1"/>
  <c r="M3638" i="1" s="1"/>
  <c r="N1284" i="1" a="1"/>
  <c r="N1284" i="1" s="1"/>
  <c r="M1284" i="1" a="1"/>
  <c r="M1284" i="1" s="1"/>
  <c r="N3653" i="1" a="1"/>
  <c r="N3653" i="1" s="1"/>
  <c r="M3653" i="1" a="1"/>
  <c r="M3653" i="1" s="1"/>
  <c r="N3647" i="1" a="1"/>
  <c r="N3647" i="1" s="1"/>
  <c r="M3647" i="1" a="1"/>
  <c r="M3647" i="1" s="1"/>
  <c r="N3655" i="1" a="1"/>
  <c r="N3655" i="1" s="1"/>
  <c r="M3655" i="1" a="1"/>
  <c r="M3655" i="1" s="1"/>
  <c r="N3640" i="1" a="1"/>
  <c r="N3640" i="1" s="1"/>
  <c r="M3640" i="1" a="1"/>
  <c r="M3640" i="1" s="1"/>
  <c r="N3146" i="1" a="1"/>
  <c r="N3146" i="1" s="1"/>
  <c r="M3146" i="1" a="1"/>
  <c r="M3146" i="1" s="1"/>
  <c r="N3661" i="1" a="1"/>
  <c r="N3661" i="1" s="1"/>
  <c r="M3661" i="1" a="1"/>
  <c r="M3661" i="1" s="1"/>
  <c r="N3625" i="1" a="1"/>
  <c r="N3625" i="1" s="1"/>
  <c r="M3625" i="1" a="1"/>
  <c r="M3625" i="1" s="1"/>
  <c r="N3642" i="1" a="1"/>
  <c r="N3642" i="1" s="1"/>
  <c r="M3642" i="1" a="1"/>
  <c r="M3642" i="1" s="1"/>
  <c r="N3635" i="1" a="1"/>
  <c r="N3635" i="1" s="1"/>
  <c r="M3635" i="1" a="1"/>
  <c r="M3635" i="1" s="1"/>
  <c r="N745" i="1" a="1"/>
  <c r="N745" i="1" s="1"/>
  <c r="M745" i="1" a="1"/>
  <c r="M745" i="1" s="1"/>
  <c r="N731" i="1" a="1"/>
  <c r="N731" i="1" s="1"/>
  <c r="M731" i="1" a="1"/>
  <c r="M731" i="1" s="1"/>
  <c r="N3489" i="1" a="1"/>
  <c r="N3489" i="1" s="1"/>
  <c r="M3489" i="1" a="1"/>
  <c r="M3489" i="1" s="1"/>
  <c r="N3479" i="1" a="1"/>
  <c r="N3479" i="1" s="1"/>
  <c r="M3479" i="1" a="1"/>
  <c r="M3479" i="1" s="1"/>
  <c r="N2294" i="1" a="1"/>
  <c r="N2294" i="1" s="1"/>
  <c r="M2294" i="1" a="1"/>
  <c r="M2294" i="1" s="1"/>
  <c r="N753" i="1" a="1"/>
  <c r="N753" i="1" s="1"/>
  <c r="M753" i="1" a="1"/>
  <c r="M753" i="1" s="1"/>
  <c r="N734" i="1" a="1"/>
  <c r="N734" i="1" s="1"/>
  <c r="M734" i="1" a="1"/>
  <c r="M734" i="1" s="1"/>
  <c r="N748" i="1" a="1"/>
  <c r="N748" i="1" s="1"/>
  <c r="M748" i="1" a="1"/>
  <c r="M748" i="1" s="1"/>
  <c r="N3171" i="1" a="1"/>
  <c r="N3171" i="1" s="1"/>
  <c r="M3171" i="1" a="1"/>
  <c r="M3171" i="1" s="1"/>
  <c r="N2608" i="1" a="1"/>
  <c r="N2608" i="1" s="1"/>
  <c r="M2608" i="1" a="1"/>
  <c r="M2608" i="1" s="1"/>
  <c r="N2644" i="1" a="1"/>
  <c r="N2644" i="1" s="1"/>
  <c r="M2644" i="1" a="1"/>
  <c r="M2644" i="1" s="1"/>
  <c r="N2663" i="1" a="1"/>
  <c r="N2663" i="1" s="1"/>
  <c r="M2663" i="1" a="1"/>
  <c r="M2663" i="1" s="1"/>
  <c r="N2632" i="1" a="1"/>
  <c r="N2632" i="1" s="1"/>
  <c r="M2632" i="1" a="1"/>
  <c r="M2632" i="1" s="1"/>
  <c r="N2621" i="1" a="1"/>
  <c r="N2621" i="1" s="1"/>
  <c r="M2621" i="1" a="1"/>
  <c r="M2621" i="1" s="1"/>
  <c r="N2665" i="1" a="1"/>
  <c r="N2665" i="1" s="1"/>
  <c r="M2665" i="1" a="1"/>
  <c r="M2665" i="1" s="1"/>
  <c r="N2640" i="1" a="1"/>
  <c r="N2640" i="1" s="1"/>
  <c r="M2640" i="1" a="1"/>
  <c r="M2640" i="1" s="1"/>
  <c r="N2717" i="1" a="1"/>
  <c r="N2717" i="1" s="1"/>
  <c r="M2717" i="1" a="1"/>
  <c r="M2717" i="1" s="1"/>
  <c r="N3786" i="1" a="1"/>
  <c r="N3786" i="1" s="1"/>
  <c r="M3786" i="1" a="1"/>
  <c r="M3786" i="1" s="1"/>
  <c r="N2667" i="1" a="1"/>
  <c r="N2667" i="1" s="1"/>
  <c r="M2667" i="1" a="1"/>
  <c r="M2667" i="1" s="1"/>
  <c r="N2715" i="1" a="1"/>
  <c r="N2715" i="1" s="1"/>
  <c r="M2715" i="1" a="1"/>
  <c r="M2715" i="1" s="1"/>
  <c r="N325" i="1" a="1"/>
  <c r="N325" i="1" s="1"/>
  <c r="M325" i="1" a="1"/>
  <c r="M325" i="1" s="1"/>
  <c r="N2395" i="1" a="1"/>
  <c r="N2395" i="1" s="1"/>
  <c r="M2395" i="1" a="1"/>
  <c r="M2395" i="1" s="1"/>
  <c r="N3741" i="1" a="1"/>
  <c r="N3741" i="1" s="1"/>
  <c r="M3741" i="1" a="1"/>
  <c r="M3741" i="1" s="1"/>
  <c r="N729" i="1" a="1"/>
  <c r="N729" i="1" s="1"/>
  <c r="M729" i="1" a="1"/>
  <c r="M729" i="1" s="1"/>
  <c r="N2607" i="1" a="1"/>
  <c r="N2607" i="1" s="1"/>
  <c r="M2607" i="1" a="1"/>
  <c r="M2607" i="1" s="1"/>
  <c r="N2878" i="1" a="1"/>
  <c r="N2878" i="1" s="1"/>
  <c r="M2878" i="1" a="1"/>
  <c r="M2878" i="1" s="1"/>
  <c r="N450" i="1" a="1"/>
  <c r="N450" i="1" s="1"/>
  <c r="M450" i="1" a="1"/>
  <c r="M450" i="1" s="1"/>
  <c r="N958" i="1" a="1"/>
  <c r="N958" i="1" s="1"/>
  <c r="M958" i="1" a="1"/>
  <c r="M958" i="1" s="1"/>
  <c r="N989" i="1" a="1"/>
  <c r="N989" i="1" s="1"/>
  <c r="M989" i="1" a="1"/>
  <c r="M989" i="1" s="1"/>
  <c r="N907" i="1" a="1"/>
  <c r="N907" i="1" s="1"/>
  <c r="M907" i="1" a="1"/>
  <c r="M907" i="1" s="1"/>
  <c r="N967" i="1" a="1"/>
  <c r="N967" i="1" s="1"/>
  <c r="M967" i="1" a="1"/>
  <c r="M967" i="1" s="1"/>
  <c r="N761" i="1" a="1"/>
  <c r="N761" i="1" s="1"/>
  <c r="M761" i="1" a="1"/>
  <c r="M761" i="1" s="1"/>
  <c r="N2041" i="1" a="1"/>
  <c r="N2041" i="1" s="1"/>
  <c r="M2041" i="1" a="1"/>
  <c r="M2041" i="1" s="1"/>
  <c r="N234" i="1" a="1"/>
  <c r="N234" i="1" s="1"/>
  <c r="M234" i="1" a="1"/>
  <c r="M234" i="1" s="1"/>
  <c r="N3422" i="1" a="1"/>
  <c r="N3422" i="1" s="1"/>
  <c r="M3422" i="1" a="1"/>
  <c r="M3422" i="1" s="1"/>
  <c r="N2963" i="1" a="1"/>
  <c r="N2963" i="1" s="1"/>
  <c r="M2963" i="1" a="1"/>
  <c r="M2963" i="1" s="1"/>
  <c r="N3312" i="1" a="1"/>
  <c r="N3312" i="1" s="1"/>
  <c r="M3312" i="1" a="1"/>
  <c r="M3312" i="1" s="1"/>
  <c r="N2415" i="1" a="1"/>
  <c r="N2415" i="1" s="1"/>
  <c r="M2415" i="1" a="1"/>
  <c r="M2415" i="1" s="1"/>
  <c r="N2779" i="1" a="1"/>
  <c r="N2779" i="1" s="1"/>
  <c r="M2779" i="1" a="1"/>
  <c r="M2779" i="1" s="1"/>
  <c r="N998" i="1" a="1"/>
  <c r="N998" i="1" s="1"/>
  <c r="M998" i="1" a="1"/>
  <c r="M998" i="1" s="1"/>
  <c r="N990" i="1" a="1"/>
  <c r="N990" i="1" s="1"/>
  <c r="M990" i="1" a="1"/>
  <c r="M990" i="1" s="1"/>
  <c r="N951" i="1" a="1"/>
  <c r="N951" i="1" s="1"/>
  <c r="M951" i="1" a="1"/>
  <c r="M951" i="1" s="1"/>
  <c r="N3344" i="1" a="1"/>
  <c r="N3344" i="1" s="1"/>
  <c r="M3344" i="1" a="1"/>
  <c r="M3344" i="1" s="1"/>
  <c r="N2697" i="1" a="1"/>
  <c r="N2697" i="1" s="1"/>
  <c r="M2697" i="1" a="1"/>
  <c r="M2697" i="1" s="1"/>
  <c r="N3119" i="1" a="1"/>
  <c r="N3119" i="1" s="1"/>
  <c r="M3119" i="1" a="1"/>
  <c r="M3119" i="1" s="1"/>
  <c r="N1011" i="1" a="1"/>
  <c r="N1011" i="1" s="1"/>
  <c r="M1011" i="1" a="1"/>
  <c r="M1011" i="1" s="1"/>
  <c r="N2806" i="1" a="1"/>
  <c r="N2806" i="1" s="1"/>
  <c r="M2806" i="1" a="1"/>
  <c r="M2806" i="1" s="1"/>
  <c r="N750" i="1" a="1"/>
  <c r="N750" i="1" s="1"/>
  <c r="M750" i="1" a="1"/>
  <c r="M750" i="1" s="1"/>
  <c r="N2627" i="1" a="1"/>
  <c r="N2627" i="1" s="1"/>
  <c r="M2627" i="1" a="1"/>
  <c r="M2627" i="1" s="1"/>
  <c r="N760" i="1" a="1"/>
  <c r="N760" i="1" s="1"/>
  <c r="M760" i="1" a="1"/>
  <c r="M760" i="1" s="1"/>
  <c r="N2699" i="1" a="1"/>
  <c r="N2699" i="1" s="1"/>
  <c r="M2699" i="1" a="1"/>
  <c r="M2699" i="1" s="1"/>
  <c r="N470" i="1" a="1"/>
  <c r="N470" i="1" s="1"/>
  <c r="M470" i="1" a="1"/>
  <c r="M470" i="1" s="1"/>
  <c r="N1384" i="1" a="1"/>
  <c r="N1384" i="1" s="1"/>
  <c r="M1384" i="1" a="1"/>
  <c r="M1384" i="1" s="1"/>
  <c r="N1081" i="1" a="1"/>
  <c r="N1081" i="1" s="1"/>
  <c r="M1081" i="1" a="1"/>
  <c r="M1081" i="1" s="1"/>
  <c r="N3472" i="1" a="1"/>
  <c r="N3472" i="1" s="1"/>
  <c r="M3472" i="1" a="1"/>
  <c r="M3472" i="1" s="1"/>
  <c r="N1765" i="1" a="1"/>
  <c r="N1765" i="1" s="1"/>
  <c r="M1765" i="1" a="1"/>
  <c r="M1765" i="1" s="1"/>
  <c r="N2302" i="1" a="1"/>
  <c r="N2302" i="1" s="1"/>
  <c r="M2302" i="1" a="1"/>
  <c r="M2302" i="1" s="1"/>
  <c r="N1407" i="1" a="1"/>
  <c r="N1407" i="1" s="1"/>
  <c r="M1407" i="1" a="1"/>
  <c r="M1407" i="1" s="1"/>
  <c r="N10" i="1" a="1"/>
  <c r="N10" i="1" s="1"/>
  <c r="M10" i="1" a="1"/>
  <c r="M10" i="1" s="1"/>
  <c r="N59" i="1" a="1"/>
  <c r="N59" i="1" s="1"/>
  <c r="M59" i="1" a="1"/>
  <c r="M59" i="1" s="1"/>
  <c r="N1695" i="1" a="1"/>
  <c r="N1695" i="1" s="1"/>
  <c r="M1695" i="1" a="1"/>
  <c r="M1695" i="1" s="1"/>
  <c r="N2275" i="1" a="1"/>
  <c r="N2275" i="1" s="1"/>
  <c r="M2275" i="1" a="1"/>
  <c r="M2275" i="1" s="1"/>
  <c r="N3219" i="1" a="1"/>
  <c r="N3219" i="1" s="1"/>
  <c r="M3219" i="1" a="1"/>
  <c r="M3219" i="1" s="1"/>
  <c r="N2365" i="1" a="1"/>
  <c r="N2365" i="1" s="1"/>
  <c r="M2365" i="1" a="1"/>
  <c r="M2365" i="1" s="1"/>
  <c r="N1104" i="1" a="1"/>
  <c r="N1104" i="1" s="1"/>
  <c r="M1104" i="1" a="1"/>
  <c r="M1104" i="1" s="1"/>
  <c r="N1920" i="1" a="1"/>
  <c r="N1920" i="1" s="1"/>
  <c r="M1920" i="1" a="1"/>
  <c r="M1920" i="1" s="1"/>
  <c r="N1135" i="1" a="1"/>
  <c r="N1135" i="1" s="1"/>
  <c r="M1135" i="1" a="1"/>
  <c r="M1135" i="1" s="1"/>
  <c r="N1374" i="1" a="1"/>
  <c r="N1374" i="1" s="1"/>
  <c r="M1374" i="1" a="1"/>
  <c r="M1374" i="1" s="1"/>
  <c r="N2735" i="1" a="1"/>
  <c r="N2735" i="1" s="1"/>
  <c r="M2735" i="1" a="1"/>
  <c r="M2735" i="1" s="1"/>
  <c r="N2066" i="1" a="1"/>
  <c r="N2066" i="1" s="1"/>
  <c r="M2066" i="1" a="1"/>
  <c r="M2066" i="1" s="1"/>
  <c r="N1780" i="1" a="1"/>
  <c r="N1780" i="1" s="1"/>
  <c r="M1780" i="1" a="1"/>
  <c r="M1780" i="1" s="1"/>
  <c r="N2865" i="1" a="1"/>
  <c r="N2865" i="1" s="1"/>
  <c r="M2865" i="1" a="1"/>
  <c r="M2865" i="1" s="1"/>
  <c r="N1181" i="1" a="1"/>
  <c r="N1181" i="1" s="1"/>
  <c r="M1181" i="1" a="1"/>
  <c r="M1181" i="1" s="1"/>
  <c r="N2261" i="1" a="1"/>
  <c r="N2261" i="1" s="1"/>
  <c r="M2261" i="1" a="1"/>
  <c r="M2261" i="1" s="1"/>
  <c r="N283" i="1" a="1"/>
  <c r="N283" i="1" s="1"/>
  <c r="M283" i="1" a="1"/>
  <c r="M283" i="1" s="1"/>
  <c r="N714" i="1" a="1"/>
  <c r="N714" i="1" s="1"/>
  <c r="M714" i="1" a="1"/>
  <c r="M714" i="1" s="1"/>
  <c r="N3077" i="1" a="1"/>
  <c r="N3077" i="1" s="1"/>
  <c r="M3077" i="1" a="1"/>
  <c r="M3077" i="1" s="1"/>
  <c r="N272" i="1" a="1"/>
  <c r="N272" i="1" s="1"/>
  <c r="M272" i="1" a="1"/>
  <c r="M272" i="1" s="1"/>
  <c r="N434" i="1" a="1"/>
  <c r="N434" i="1" s="1"/>
  <c r="M434" i="1" a="1"/>
  <c r="M434" i="1" s="1"/>
  <c r="N86" i="1" a="1"/>
  <c r="N86" i="1" s="1"/>
  <c r="M86" i="1" a="1"/>
  <c r="M86" i="1" s="1"/>
  <c r="N353" i="1" a="1"/>
  <c r="N353" i="1" s="1"/>
  <c r="M353" i="1" a="1"/>
  <c r="M353" i="1" s="1"/>
  <c r="N2427" i="1" a="1"/>
  <c r="N2427" i="1" s="1"/>
  <c r="M2427" i="1" a="1"/>
  <c r="M2427" i="1" s="1"/>
  <c r="N710" i="1" a="1"/>
  <c r="N710" i="1" s="1"/>
  <c r="M710" i="1" a="1"/>
  <c r="M710" i="1" s="1"/>
  <c r="N359" i="1" a="1"/>
  <c r="N359" i="1" s="1"/>
  <c r="M359" i="1" a="1"/>
  <c r="M359" i="1" s="1"/>
  <c r="N2286" i="1" a="1"/>
  <c r="N2286" i="1" s="1"/>
  <c r="M2286" i="1" a="1"/>
  <c r="M2286" i="1" s="1"/>
  <c r="N804" i="1" a="1"/>
  <c r="N804" i="1" s="1"/>
  <c r="M804" i="1" a="1"/>
  <c r="M804" i="1" s="1"/>
  <c r="N2272" i="1" a="1"/>
  <c r="N2272" i="1" s="1"/>
  <c r="M2272" i="1" a="1"/>
  <c r="M2272" i="1" s="1"/>
  <c r="N2238" i="1" a="1"/>
  <c r="N2238" i="1" s="1"/>
  <c r="M2238" i="1" a="1"/>
  <c r="M2238" i="1" s="1"/>
  <c r="N402" i="1" a="1"/>
  <c r="N402" i="1" s="1"/>
  <c r="M402" i="1" a="1"/>
  <c r="M402" i="1" s="1"/>
  <c r="N144" i="1" a="1"/>
  <c r="N144" i="1" s="1"/>
  <c r="M144" i="1" a="1"/>
  <c r="M144" i="1" s="1"/>
  <c r="N138" i="1" a="1"/>
  <c r="N138" i="1" s="1"/>
  <c r="M138" i="1" a="1"/>
  <c r="M138" i="1" s="1"/>
  <c r="N125" i="1" a="1"/>
  <c r="N125" i="1" s="1"/>
  <c r="M125" i="1" a="1"/>
  <c r="M125" i="1" s="1"/>
  <c r="N2273" i="1" a="1"/>
  <c r="N2273" i="1" s="1"/>
  <c r="M2273" i="1" a="1"/>
  <c r="M2273" i="1" s="1"/>
  <c r="N1605" i="1" a="1"/>
  <c r="N1605" i="1" s="1"/>
  <c r="M1605" i="1" a="1"/>
  <c r="M1605" i="1" s="1"/>
  <c r="N455" i="1" a="1"/>
  <c r="N455" i="1" s="1"/>
  <c r="M455" i="1" a="1"/>
  <c r="M455" i="1" s="1"/>
  <c r="N2615" i="1" a="1"/>
  <c r="N2615" i="1" s="1"/>
  <c r="M2615" i="1" a="1"/>
  <c r="M2615" i="1" s="1"/>
  <c r="N3290" i="1" a="1"/>
  <c r="N3290" i="1" s="1"/>
  <c r="M3290" i="1" a="1"/>
  <c r="M3290" i="1" s="1"/>
  <c r="N3722" i="1" a="1"/>
  <c r="N3722" i="1" s="1"/>
  <c r="M3722" i="1" a="1"/>
  <c r="M3722" i="1" s="1"/>
  <c r="N20" i="1" a="1"/>
  <c r="N20" i="1" s="1"/>
  <c r="M20" i="1" a="1"/>
  <c r="M20" i="1" s="1"/>
  <c r="N13" i="1" a="1"/>
  <c r="N13" i="1" s="1"/>
  <c r="M13" i="1" a="1"/>
  <c r="M13" i="1" s="1"/>
  <c r="N3753" i="1" a="1"/>
  <c r="N3753" i="1" s="1"/>
  <c r="M3753" i="1" a="1"/>
  <c r="M3753" i="1" s="1"/>
  <c r="N3752" i="1" a="1"/>
  <c r="N3752" i="1" s="1"/>
  <c r="M3752" i="1" a="1"/>
  <c r="M3752" i="1" s="1"/>
  <c r="N3370" i="1" a="1"/>
  <c r="N3370" i="1" s="1"/>
  <c r="M3370" i="1" a="1"/>
  <c r="M3370" i="1" s="1"/>
  <c r="N3715" i="1" a="1"/>
  <c r="N3715" i="1" s="1"/>
  <c r="M3715" i="1" a="1"/>
  <c r="M3715" i="1" s="1"/>
  <c r="N2094" i="1" a="1"/>
  <c r="N2094" i="1" s="1"/>
  <c r="M2094" i="1" a="1"/>
  <c r="M2094" i="1" s="1"/>
  <c r="N3768" i="1" a="1"/>
  <c r="N3768" i="1" s="1"/>
  <c r="M3768" i="1" a="1"/>
  <c r="M3768" i="1" s="1"/>
  <c r="N2063" i="1" a="1"/>
  <c r="N2063" i="1" s="1"/>
  <c r="M2063" i="1" a="1"/>
  <c r="M2063" i="1" s="1"/>
  <c r="N3518" i="1" a="1"/>
  <c r="N3518" i="1" s="1"/>
  <c r="M3518" i="1" a="1"/>
  <c r="M3518" i="1" s="1"/>
  <c r="N3775" i="1" a="1"/>
  <c r="N3775" i="1" s="1"/>
  <c r="M3775" i="1" a="1"/>
  <c r="M3775" i="1" s="1"/>
  <c r="N3562" i="1" a="1"/>
  <c r="N3562" i="1" s="1"/>
  <c r="M3562" i="1" a="1"/>
  <c r="M3562" i="1" s="1"/>
  <c r="N3710" i="1" a="1"/>
  <c r="N3710" i="1" s="1"/>
  <c r="M3710" i="1" a="1"/>
  <c r="M3710" i="1" s="1"/>
  <c r="N3566" i="1" a="1"/>
  <c r="N3566" i="1" s="1"/>
  <c r="M3566" i="1" a="1"/>
  <c r="M3566" i="1" s="1"/>
  <c r="N3758" i="1" a="1"/>
  <c r="N3758" i="1" s="1"/>
  <c r="M3758" i="1" a="1"/>
  <c r="M3758" i="1" s="1"/>
  <c r="N3789" i="1" a="1"/>
  <c r="N3789" i="1" s="1"/>
  <c r="M3789" i="1" a="1"/>
  <c r="M3789" i="1" s="1"/>
  <c r="N3822" i="1" a="1"/>
  <c r="N3822" i="1" s="1"/>
  <c r="M3822" i="1" a="1"/>
  <c r="M3822" i="1" s="1"/>
  <c r="N3701" i="1" a="1"/>
  <c r="N3701" i="1" s="1"/>
  <c r="M3701" i="1" a="1"/>
  <c r="M3701" i="1" s="1"/>
  <c r="N3719" i="1" a="1"/>
  <c r="N3719" i="1" s="1"/>
  <c r="M3719" i="1" a="1"/>
  <c r="M3719" i="1" s="1"/>
  <c r="N3636" i="1" a="1"/>
  <c r="N3636" i="1" s="1"/>
  <c r="M3636" i="1" a="1"/>
  <c r="M3636" i="1" s="1"/>
  <c r="N3637" i="1" a="1"/>
  <c r="N3637" i="1" s="1"/>
  <c r="M3637" i="1" a="1"/>
  <c r="M3637" i="1" s="1"/>
  <c r="N3801" i="1" a="1"/>
  <c r="N3801" i="1" s="1"/>
  <c r="M3801" i="1" a="1"/>
  <c r="M3801" i="1" s="1"/>
  <c r="N3806" i="1" a="1"/>
  <c r="N3806" i="1" s="1"/>
  <c r="M3806" i="1" a="1"/>
  <c r="M3806" i="1" s="1"/>
  <c r="N3728" i="1" a="1"/>
  <c r="N3728" i="1" s="1"/>
  <c r="M3728" i="1" a="1"/>
  <c r="M3728" i="1" s="1"/>
  <c r="N3658" i="1" a="1"/>
  <c r="N3658" i="1" s="1"/>
  <c r="M3658" i="1" a="1"/>
  <c r="M3658" i="1" s="1"/>
  <c r="N2657" i="1" a="1"/>
  <c r="N2657" i="1" s="1"/>
  <c r="M2657" i="1" a="1"/>
  <c r="M2657" i="1" s="1"/>
  <c r="N2136" i="1" a="1"/>
  <c r="N2136" i="1" s="1"/>
  <c r="M2136" i="1" a="1"/>
  <c r="M2136" i="1" s="1"/>
  <c r="N2482" i="1" a="1"/>
  <c r="N2482" i="1" s="1"/>
  <c r="M2482" i="1" a="1"/>
  <c r="M2482" i="1" s="1"/>
  <c r="N3564" i="1" a="1"/>
  <c r="N3564" i="1" s="1"/>
  <c r="M3564" i="1" a="1"/>
  <c r="M3564" i="1" s="1"/>
  <c r="N2681" i="1" a="1"/>
  <c r="N2681" i="1" s="1"/>
  <c r="M2681" i="1" a="1"/>
  <c r="M2681" i="1" s="1"/>
  <c r="N1983" i="1" a="1"/>
  <c r="N1983" i="1" s="1"/>
  <c r="M1983" i="1" a="1"/>
  <c r="M1983" i="1" s="1"/>
  <c r="N2805" i="1" a="1"/>
  <c r="N2805" i="1" s="1"/>
  <c r="M2805" i="1" a="1"/>
  <c r="M2805" i="1" s="1"/>
  <c r="N1819" i="1" a="1"/>
  <c r="N1819" i="1" s="1"/>
  <c r="M1819" i="1" a="1"/>
  <c r="M1819" i="1" s="1"/>
  <c r="N3579" i="1" a="1"/>
  <c r="N3579" i="1" s="1"/>
  <c r="M3579" i="1" a="1"/>
  <c r="M3579" i="1" s="1"/>
  <c r="N3135" i="1" a="1"/>
  <c r="N3135" i="1" s="1"/>
  <c r="M3135" i="1" a="1"/>
  <c r="M3135" i="1" s="1"/>
  <c r="N3700" i="1" a="1"/>
  <c r="N3700" i="1" s="1"/>
  <c r="M3700" i="1" a="1"/>
  <c r="M3700" i="1" s="1"/>
  <c r="N71" i="1" a="1"/>
  <c r="N71" i="1" s="1"/>
  <c r="M71" i="1" a="1"/>
  <c r="M71" i="1" s="1"/>
  <c r="N3574" i="1" a="1"/>
  <c r="N3574" i="1" s="1"/>
  <c r="M3574" i="1" a="1"/>
  <c r="M3574" i="1" s="1"/>
  <c r="N3747" i="1" a="1"/>
  <c r="N3747" i="1" s="1"/>
  <c r="M3747" i="1" a="1"/>
  <c r="M3747" i="1" s="1"/>
  <c r="N3695" i="1" a="1"/>
  <c r="N3695" i="1" s="1"/>
  <c r="M3695" i="1" a="1"/>
  <c r="M3695" i="1" s="1"/>
  <c r="N3687" i="1" a="1"/>
  <c r="N3687" i="1" s="1"/>
  <c r="M3687" i="1" a="1"/>
  <c r="M3687" i="1" s="1"/>
  <c r="N3698" i="1" a="1"/>
  <c r="N3698" i="1" s="1"/>
  <c r="M3698" i="1" a="1"/>
  <c r="M3698" i="1" s="1"/>
  <c r="N3819" i="1" a="1"/>
  <c r="N3819" i="1" s="1"/>
  <c r="M3819" i="1" a="1"/>
  <c r="M3819" i="1" s="1"/>
  <c r="N3682" i="1" a="1"/>
  <c r="N3682" i="1" s="1"/>
  <c r="M3682" i="1" a="1"/>
  <c r="M3682" i="1" s="1"/>
  <c r="N3703" i="1" a="1"/>
  <c r="N3703" i="1" s="1"/>
  <c r="M3703" i="1" a="1"/>
  <c r="M3703" i="1" s="1"/>
  <c r="N3684" i="1" a="1"/>
  <c r="N3684" i="1" s="1"/>
  <c r="M3684" i="1" a="1"/>
  <c r="M3684" i="1" s="1"/>
  <c r="N1138" i="1" a="1"/>
  <c r="N1138" i="1" s="1"/>
  <c r="M1138" i="1" a="1"/>
  <c r="M1138" i="1" s="1"/>
  <c r="N3690" i="1" a="1"/>
  <c r="N3690" i="1" s="1"/>
  <c r="M3690" i="1" a="1"/>
  <c r="M3690" i="1" s="1"/>
  <c r="N3765" i="1" a="1"/>
  <c r="N3765" i="1" s="1"/>
  <c r="M3765" i="1" a="1"/>
  <c r="M3765" i="1" s="1"/>
  <c r="N875" i="1" a="1"/>
  <c r="N875" i="1" s="1"/>
  <c r="M875" i="1" a="1"/>
  <c r="M875" i="1" s="1"/>
  <c r="N3486" i="1" a="1"/>
  <c r="N3486" i="1" s="1"/>
  <c r="M3486" i="1" a="1"/>
  <c r="M3486" i="1" s="1"/>
  <c r="N3482" i="1" a="1"/>
  <c r="N3482" i="1" s="1"/>
  <c r="M3482" i="1" a="1"/>
  <c r="M3482" i="1" s="1"/>
  <c r="N1520" i="1" a="1"/>
  <c r="N1520" i="1" s="1"/>
  <c r="M1520" i="1" a="1"/>
  <c r="M1520" i="1" s="1"/>
  <c r="N3055" i="1" a="1"/>
  <c r="N3055" i="1" s="1"/>
  <c r="M3055" i="1" a="1"/>
  <c r="M3055" i="1" s="1"/>
  <c r="N1936" i="1" a="1"/>
  <c r="N1936" i="1" s="1"/>
  <c r="M1936" i="1" a="1"/>
  <c r="M1936" i="1" s="1"/>
  <c r="N3816" i="1" a="1"/>
  <c r="N3816" i="1" s="1"/>
  <c r="M3816" i="1" a="1"/>
  <c r="M3816" i="1" s="1"/>
  <c r="N2858" i="1" a="1"/>
  <c r="N2858" i="1" s="1"/>
  <c r="M2858" i="1" a="1"/>
  <c r="M2858" i="1" s="1"/>
  <c r="N3373" i="1" a="1"/>
  <c r="N3373" i="1" s="1"/>
  <c r="M3373" i="1" a="1"/>
  <c r="M3373" i="1" s="1"/>
  <c r="N3474" i="1" a="1"/>
  <c r="N3474" i="1" s="1"/>
  <c r="M3474" i="1" a="1"/>
  <c r="M3474" i="1" s="1"/>
  <c r="N2960" i="1" a="1"/>
  <c r="N2960" i="1" s="1"/>
  <c r="M2960" i="1" a="1"/>
  <c r="M2960" i="1" s="1"/>
  <c r="N270" i="1" a="1"/>
  <c r="N270" i="1" s="1"/>
  <c r="M270" i="1" a="1"/>
  <c r="M270" i="1" s="1"/>
  <c r="N263" i="1" a="1"/>
  <c r="N263" i="1" s="1"/>
  <c r="M263" i="1" a="1"/>
  <c r="M263" i="1" s="1"/>
  <c r="N3580" i="1" a="1"/>
  <c r="N3580" i="1" s="1"/>
  <c r="M3580" i="1" a="1"/>
  <c r="M3580" i="1" s="1"/>
  <c r="N3561" i="1" a="1"/>
  <c r="N3561" i="1" s="1"/>
  <c r="M3561" i="1" a="1"/>
  <c r="M3561" i="1" s="1"/>
  <c r="N3711" i="1" a="1"/>
  <c r="N3711" i="1" s="1"/>
  <c r="M3711" i="1" a="1"/>
  <c r="M3711" i="1" s="1"/>
  <c r="N3559" i="1" a="1"/>
  <c r="N3559" i="1" s="1"/>
  <c r="M3559" i="1" a="1"/>
  <c r="M3559" i="1" s="1"/>
  <c r="N3557" i="1" a="1"/>
  <c r="N3557" i="1" s="1"/>
  <c r="M3557" i="1" a="1"/>
  <c r="M3557" i="1" s="1"/>
  <c r="N3746" i="1" a="1"/>
  <c r="N3746" i="1" s="1"/>
  <c r="M3746" i="1" a="1"/>
  <c r="M3746" i="1" s="1"/>
  <c r="N1530" i="1" a="1"/>
  <c r="N1530" i="1" s="1"/>
  <c r="M1530" i="1" a="1"/>
  <c r="M1530" i="1" s="1"/>
  <c r="N416" i="1" a="1"/>
  <c r="N416" i="1" s="1"/>
  <c r="M416" i="1" a="1"/>
  <c r="M416" i="1" s="1"/>
  <c r="N3573" i="1" a="1"/>
  <c r="N3573" i="1" s="1"/>
  <c r="M3573" i="1" a="1"/>
  <c r="M3573" i="1" s="1"/>
  <c r="N3669" i="1" a="1"/>
  <c r="N3669" i="1" s="1"/>
  <c r="M3669" i="1" a="1"/>
  <c r="M3669" i="1" s="1"/>
  <c r="N3599" i="1" a="1"/>
  <c r="N3599" i="1" s="1"/>
  <c r="M3599" i="1" a="1"/>
  <c r="M3599" i="1" s="1"/>
  <c r="N2277" i="1" a="1"/>
  <c r="N2277" i="1" s="1"/>
  <c r="M2277" i="1" a="1"/>
  <c r="M2277" i="1" s="1"/>
  <c r="N3792" i="1" a="1"/>
  <c r="N3792" i="1" s="1"/>
  <c r="M3792" i="1" a="1"/>
  <c r="M3792" i="1" s="1"/>
  <c r="N3830" i="1" a="1"/>
  <c r="N3830" i="1" s="1"/>
  <c r="M3830" i="1" a="1"/>
  <c r="M3830" i="1" s="1"/>
  <c r="N3733" i="1" a="1"/>
  <c r="N3733" i="1" s="1"/>
  <c r="M3733" i="1" a="1"/>
  <c r="M3733" i="1" s="1"/>
  <c r="N3803" i="1" a="1"/>
  <c r="N3803" i="1" s="1"/>
  <c r="M3803" i="1" a="1"/>
  <c r="M3803" i="1" s="1"/>
  <c r="N3448" i="1" a="1"/>
  <c r="N3448" i="1" s="1"/>
  <c r="M3448" i="1" a="1"/>
  <c r="M3448" i="1" s="1"/>
  <c r="N3451" i="1" a="1"/>
  <c r="N3451" i="1" s="1"/>
  <c r="M3451" i="1" a="1"/>
  <c r="M3451" i="1" s="1"/>
  <c r="N3447" i="1" a="1"/>
  <c r="N3447" i="1" s="1"/>
  <c r="M3447" i="1" a="1"/>
  <c r="M3447" i="1" s="1"/>
  <c r="N3449" i="1" a="1"/>
  <c r="N3449" i="1" s="1"/>
  <c r="M3449" i="1" a="1"/>
  <c r="M3449" i="1" s="1"/>
  <c r="N3260" i="1" a="1"/>
  <c r="N3260" i="1" s="1"/>
  <c r="M3260" i="1" a="1"/>
  <c r="M3260" i="1" s="1"/>
  <c r="N2484" i="1" a="1"/>
  <c r="N2484" i="1" s="1"/>
  <c r="M2484" i="1" a="1"/>
  <c r="M2484" i="1" s="1"/>
  <c r="N3610" i="1" a="1"/>
  <c r="N3610" i="1" s="1"/>
  <c r="M3610" i="1" a="1"/>
  <c r="M3610" i="1" s="1"/>
  <c r="N3782" i="1" a="1"/>
  <c r="N3782" i="1" s="1"/>
  <c r="M3782" i="1" a="1"/>
  <c r="M3782" i="1" s="1"/>
  <c r="N2671" i="1" a="1"/>
  <c r="N2671" i="1" s="1"/>
  <c r="M2671" i="1" a="1"/>
  <c r="M2671" i="1" s="1"/>
  <c r="N1745" i="1" a="1"/>
  <c r="N1745" i="1" s="1"/>
  <c r="M1745" i="1" a="1"/>
  <c r="M1745" i="1" s="1"/>
  <c r="N1839" i="1" a="1"/>
  <c r="N1839" i="1" s="1"/>
  <c r="M1839" i="1" a="1"/>
  <c r="M1839" i="1" s="1"/>
  <c r="N1639" i="1" a="1"/>
  <c r="N1639" i="1" s="1"/>
  <c r="M1639" i="1" a="1"/>
  <c r="M1639" i="1" s="1"/>
  <c r="N2461" i="1" a="1"/>
  <c r="N2461" i="1" s="1"/>
  <c r="M2461" i="1" a="1"/>
  <c r="M2461" i="1" s="1"/>
  <c r="N156" i="1" a="1"/>
  <c r="N156" i="1" s="1"/>
  <c r="M156" i="1" a="1"/>
  <c r="M156" i="1" s="1"/>
  <c r="N3827" i="1" a="1"/>
  <c r="N3827" i="1" s="1"/>
  <c r="M3827" i="1" a="1"/>
  <c r="M3827" i="1" s="1"/>
  <c r="N3569" i="1" a="1"/>
  <c r="N3569" i="1" s="1"/>
  <c r="M3569" i="1" a="1"/>
  <c r="M3569" i="1" s="1"/>
  <c r="N3584" i="1" a="1"/>
  <c r="N3584" i="1" s="1"/>
  <c r="M3584" i="1" a="1"/>
  <c r="M3584" i="1" s="1"/>
  <c r="N3796" i="1" a="1"/>
  <c r="N3796" i="1" s="1"/>
  <c r="M3796" i="1" a="1"/>
  <c r="M3796" i="1" s="1"/>
  <c r="N3544" i="1" a="1"/>
  <c r="N3544" i="1" s="1"/>
  <c r="M3544" i="1" a="1"/>
  <c r="M3544" i="1" s="1"/>
  <c r="N3593" i="1" a="1"/>
  <c r="N3593" i="1" s="1"/>
  <c r="M3593" i="1" a="1"/>
  <c r="M3593" i="1" s="1"/>
  <c r="N3826" i="1" a="1"/>
  <c r="N3826" i="1" s="1"/>
  <c r="M3826" i="1" a="1"/>
  <c r="M3826" i="1" s="1"/>
  <c r="N1669" i="1" a="1"/>
  <c r="N1669" i="1" s="1"/>
  <c r="M1669" i="1" a="1"/>
  <c r="M1669" i="1" s="1"/>
  <c r="N3808" i="1" a="1"/>
  <c r="N3808" i="1" s="1"/>
  <c r="M3808" i="1" a="1"/>
  <c r="M3808" i="1" s="1"/>
  <c r="N3473" i="1" a="1"/>
  <c r="N3473" i="1" s="1"/>
  <c r="M3473" i="1" a="1"/>
  <c r="M3473" i="1" s="1"/>
  <c r="N3699" i="1" a="1"/>
  <c r="N3699" i="1" s="1"/>
  <c r="M3699" i="1" a="1"/>
  <c r="M3699" i="1" s="1"/>
  <c r="N2357" i="1" a="1"/>
  <c r="N2357" i="1" s="1"/>
  <c r="M2357" i="1" a="1"/>
  <c r="M2357" i="1" s="1"/>
  <c r="N3702" i="1" a="1"/>
  <c r="N3702" i="1" s="1"/>
  <c r="M3702" i="1" a="1"/>
  <c r="M3702" i="1" s="1"/>
  <c r="N3670" i="1" a="1"/>
  <c r="N3670" i="1" s="1"/>
  <c r="M3670" i="1" a="1"/>
  <c r="M3670" i="1" s="1"/>
  <c r="N3751" i="1" a="1"/>
  <c r="N3751" i="1" s="1"/>
  <c r="M3751" i="1" a="1"/>
  <c r="M3751" i="1" s="1"/>
  <c r="N3581" i="1" a="1"/>
  <c r="N3581" i="1" s="1"/>
  <c r="M3581" i="1" a="1"/>
  <c r="M3581" i="1" s="1"/>
  <c r="N1442" i="1" a="1"/>
  <c r="N1442" i="1" s="1"/>
  <c r="M1442" i="1" a="1"/>
  <c r="M1442" i="1" s="1"/>
  <c r="N2905" i="1" a="1"/>
  <c r="N2905" i="1" s="1"/>
  <c r="M2905" i="1" a="1"/>
  <c r="M2905" i="1" s="1"/>
  <c r="N2468" i="1" a="1"/>
  <c r="N2468" i="1" s="1"/>
  <c r="M2468" i="1" a="1"/>
  <c r="M2468" i="1" s="1"/>
  <c r="N545" i="1" a="1"/>
  <c r="N545" i="1" s="1"/>
  <c r="M545" i="1" a="1"/>
  <c r="M545" i="1" s="1"/>
  <c r="N2739" i="1" a="1"/>
  <c r="N2739" i="1" s="1"/>
  <c r="M2739" i="1" a="1"/>
  <c r="M2739" i="1" s="1"/>
  <c r="N585" i="1" a="1"/>
  <c r="N585" i="1" s="1"/>
  <c r="M585" i="1" a="1"/>
  <c r="M585" i="1" s="1"/>
  <c r="N536" i="1" a="1"/>
  <c r="N536" i="1" s="1"/>
  <c r="M536" i="1" a="1"/>
  <c r="M536" i="1" s="1"/>
  <c r="N578" i="1" a="1"/>
  <c r="N578" i="1" s="1"/>
  <c r="M578" i="1" a="1"/>
  <c r="M578" i="1" s="1"/>
  <c r="N101" i="1" a="1"/>
  <c r="N101" i="1" s="1"/>
  <c r="M101" i="1" a="1"/>
  <c r="M101" i="1" s="1"/>
  <c r="N94" i="1" a="1"/>
  <c r="N94" i="1" s="1"/>
  <c r="M94" i="1" a="1"/>
  <c r="M94" i="1" s="1"/>
  <c r="N1201" i="1" a="1"/>
  <c r="N1201" i="1" s="1"/>
  <c r="M1201" i="1" a="1"/>
  <c r="M1201" i="1" s="1"/>
  <c r="N3402" i="1" a="1"/>
  <c r="N3402" i="1" s="1"/>
  <c r="M3402" i="1" a="1"/>
  <c r="M3402" i="1" s="1"/>
  <c r="N3354" i="1" a="1"/>
  <c r="N3354" i="1" s="1"/>
  <c r="M3354" i="1" a="1"/>
  <c r="M3354" i="1" s="1"/>
  <c r="N451" i="1" a="1"/>
  <c r="N451" i="1" s="1"/>
  <c r="M451" i="1" a="1"/>
  <c r="M451" i="1" s="1"/>
  <c r="N3360" i="1" a="1"/>
  <c r="N3360" i="1" s="1"/>
  <c r="M3360" i="1" a="1"/>
  <c r="M3360" i="1" s="1"/>
  <c r="N3369" i="1" a="1"/>
  <c r="N3369" i="1" s="1"/>
  <c r="M3369" i="1" a="1"/>
  <c r="M3369" i="1" s="1"/>
  <c r="N2116" i="1" a="1"/>
  <c r="N2116" i="1" s="1"/>
  <c r="M2116" i="1" a="1"/>
  <c r="M2116" i="1" s="1"/>
  <c r="N3389" i="1" a="1"/>
  <c r="N3389" i="1" s="1"/>
  <c r="M3389" i="1" a="1"/>
  <c r="M3389" i="1" s="1"/>
  <c r="N3560" i="1" a="1"/>
  <c r="N3560" i="1" s="1"/>
  <c r="M3560" i="1" a="1"/>
  <c r="M3560" i="1" s="1"/>
  <c r="N3368" i="1" a="1"/>
  <c r="N3368" i="1" s="1"/>
  <c r="M3368" i="1" a="1"/>
  <c r="M3368" i="1" s="1"/>
  <c r="N2843" i="1" a="1"/>
  <c r="N2843" i="1" s="1"/>
  <c r="M2843" i="1" a="1"/>
  <c r="M2843" i="1" s="1"/>
  <c r="N2652" i="1" a="1"/>
  <c r="N2652" i="1" s="1"/>
  <c r="M2652" i="1" a="1"/>
  <c r="M2652" i="1" s="1"/>
  <c r="N557" i="1" a="1"/>
  <c r="N557" i="1" s="1"/>
  <c r="M557" i="1" a="1"/>
  <c r="M557" i="1" s="1"/>
  <c r="N3355" i="1" a="1"/>
  <c r="N3355" i="1" s="1"/>
  <c r="M3355" i="1" a="1"/>
  <c r="M3355" i="1" s="1"/>
  <c r="N3597" i="1" a="1"/>
  <c r="N3597" i="1" s="1"/>
  <c r="M3597" i="1" a="1"/>
  <c r="M3597" i="1" s="1"/>
  <c r="N1463" i="1" a="1"/>
  <c r="N1463" i="1" s="1"/>
  <c r="M1463" i="1" a="1"/>
  <c r="M1463" i="1" s="1"/>
  <c r="N3657" i="1" a="1"/>
  <c r="N3657" i="1" s="1"/>
  <c r="M3657" i="1" a="1"/>
  <c r="M3657" i="1" s="1"/>
  <c r="N2855" i="1" a="1"/>
  <c r="N2855" i="1" s="1"/>
  <c r="M2855" i="1" a="1"/>
  <c r="M2855" i="1" s="1"/>
  <c r="N3825" i="1" a="1"/>
  <c r="N3825" i="1" s="1"/>
  <c r="M3825" i="1" a="1"/>
  <c r="M3825" i="1" s="1"/>
  <c r="N386" i="1" a="1"/>
  <c r="N386" i="1" s="1"/>
  <c r="M386" i="1" a="1"/>
  <c r="M386" i="1" s="1"/>
  <c r="N22" i="1" a="1"/>
  <c r="N22" i="1" s="1"/>
  <c r="M22" i="1" a="1"/>
  <c r="M22" i="1" s="1"/>
  <c r="N844" i="1" a="1"/>
  <c r="N844" i="1" s="1"/>
  <c r="M844" i="1" a="1"/>
  <c r="M844" i="1" s="1"/>
  <c r="N3508" i="1" a="1"/>
  <c r="N3508" i="1" s="1"/>
  <c r="M3508" i="1" a="1"/>
  <c r="M3508" i="1" s="1"/>
  <c r="N3366" i="1" a="1"/>
  <c r="N3366" i="1" s="1"/>
  <c r="M3366" i="1" a="1"/>
  <c r="M3366" i="1" s="1"/>
  <c r="N19" i="1" a="1"/>
  <c r="N19" i="1" s="1"/>
  <c r="M19" i="1" a="1"/>
  <c r="M19" i="1" s="1"/>
  <c r="N2928" i="1" a="1"/>
  <c r="N2928" i="1" s="1"/>
  <c r="M2928" i="1" a="1"/>
  <c r="M2928" i="1" s="1"/>
  <c r="N3481" i="1" a="1"/>
  <c r="N3481" i="1" s="1"/>
  <c r="M3481" i="1" a="1"/>
  <c r="M3481" i="1" s="1"/>
  <c r="N336" i="1" a="1"/>
  <c r="N336" i="1" s="1"/>
  <c r="M336" i="1" a="1"/>
  <c r="M336" i="1" s="1"/>
  <c r="N3317" i="1" a="1"/>
  <c r="N3317" i="1" s="1"/>
  <c r="M3317" i="1" a="1"/>
  <c r="M3317" i="1" s="1"/>
  <c r="N3766" i="1" a="1"/>
  <c r="N3766" i="1" s="1"/>
  <c r="M3766" i="1" a="1"/>
  <c r="M3766" i="1" s="1"/>
  <c r="N3639" i="1" a="1"/>
  <c r="N3639" i="1" s="1"/>
  <c r="M3639" i="1" a="1"/>
  <c r="M3639" i="1" s="1"/>
  <c r="N2230" i="1" a="1"/>
  <c r="N2230" i="1" s="1"/>
  <c r="M2230" i="1" a="1"/>
  <c r="M2230" i="1" s="1"/>
  <c r="N3345" i="1" a="1"/>
  <c r="N3345" i="1" s="1"/>
  <c r="M3345" i="1" a="1"/>
  <c r="M3345" i="1" s="1"/>
  <c r="N2459" i="1" a="1"/>
  <c r="N2459" i="1" s="1"/>
  <c r="M2459" i="1" a="1"/>
  <c r="M2459" i="1" s="1"/>
  <c r="N1016" i="1" a="1"/>
  <c r="N1016" i="1" s="1"/>
  <c r="M1016" i="1" a="1"/>
  <c r="M1016" i="1" s="1"/>
  <c r="N974" i="1" a="1"/>
  <c r="N974" i="1" s="1"/>
  <c r="M974" i="1" a="1"/>
  <c r="M974" i="1" s="1"/>
  <c r="N306" i="1" a="1"/>
  <c r="N306" i="1" s="1"/>
  <c r="M306" i="1" a="1"/>
  <c r="M306" i="1" s="1"/>
  <c r="N1970" i="1" a="1"/>
  <c r="N1970" i="1" s="1"/>
  <c r="M1970" i="1" a="1"/>
  <c r="M1970" i="1" s="1"/>
  <c r="N587" i="1" a="1"/>
  <c r="N587" i="1" s="1"/>
  <c r="M587" i="1" a="1"/>
  <c r="M587" i="1" s="1"/>
  <c r="N3626" i="1" a="1"/>
  <c r="N3626" i="1" s="1"/>
  <c r="M3626" i="1" a="1"/>
  <c r="M3626" i="1" s="1"/>
  <c r="N227" i="1" a="1"/>
  <c r="N227" i="1" s="1"/>
  <c r="M227" i="1" a="1"/>
  <c r="M227" i="1" s="1"/>
  <c r="N3666" i="1" a="1"/>
  <c r="N3666" i="1" s="1"/>
  <c r="M3666" i="1" a="1"/>
  <c r="M3666" i="1" s="1"/>
  <c r="N1098" i="1" a="1"/>
  <c r="N1098" i="1" s="1"/>
  <c r="M1098" i="1" a="1"/>
  <c r="M1098" i="1" s="1"/>
  <c r="N701" i="1" a="1"/>
  <c r="N701" i="1" s="1"/>
  <c r="M701" i="1" a="1"/>
  <c r="M701" i="1" s="1"/>
  <c r="N591" i="1" a="1"/>
  <c r="N591" i="1" s="1"/>
  <c r="M591" i="1" a="1"/>
  <c r="M591" i="1" s="1"/>
  <c r="N3044" i="1" a="1"/>
  <c r="N3044" i="1" s="1"/>
  <c r="M3044" i="1" a="1"/>
  <c r="M3044" i="1" s="1"/>
  <c r="N1073" i="1" a="1"/>
  <c r="N1073" i="1" s="1"/>
  <c r="M1073" i="1" a="1"/>
  <c r="M1073" i="1" s="1"/>
  <c r="N854" i="1" a="1"/>
  <c r="N854" i="1" s="1"/>
  <c r="M854" i="1" a="1"/>
  <c r="M854" i="1" s="1"/>
  <c r="N573" i="1" a="1"/>
  <c r="N573" i="1" s="1"/>
  <c r="M573" i="1" a="1"/>
  <c r="M573" i="1" s="1"/>
  <c r="N183" i="1" a="1"/>
  <c r="N183" i="1" s="1"/>
  <c r="M183" i="1" a="1"/>
  <c r="M183" i="1" s="1"/>
  <c r="N1310" i="1" a="1"/>
  <c r="N1310" i="1" s="1"/>
  <c r="M1310" i="1" a="1"/>
  <c r="M1310" i="1" s="1"/>
  <c r="N537" i="1" a="1"/>
  <c r="N537" i="1" s="1"/>
  <c r="M537" i="1" a="1"/>
  <c r="M537" i="1" s="1"/>
  <c r="N592" i="1" a="1"/>
  <c r="N592" i="1" s="1"/>
  <c r="M592" i="1" a="1"/>
  <c r="M592" i="1" s="1"/>
  <c r="N616" i="1" a="1"/>
  <c r="N616" i="1" s="1"/>
  <c r="M616" i="1" a="1"/>
  <c r="M616" i="1" s="1"/>
  <c r="N2680" i="1" a="1"/>
  <c r="N2680" i="1" s="1"/>
  <c r="M2680" i="1" a="1"/>
  <c r="M2680" i="1" s="1"/>
  <c r="N2442" i="1" a="1"/>
  <c r="N2442" i="1" s="1"/>
  <c r="M2442" i="1" a="1"/>
  <c r="M2442" i="1" s="1"/>
  <c r="N1430" i="1" a="1"/>
  <c r="N1430" i="1" s="1"/>
  <c r="M1430" i="1" a="1"/>
  <c r="M1430" i="1" s="1"/>
  <c r="N961" i="1" a="1"/>
  <c r="N961" i="1" s="1"/>
  <c r="M961" i="1" a="1"/>
  <c r="M961" i="1" s="1"/>
  <c r="N1001" i="1" a="1"/>
  <c r="N1001" i="1" s="1"/>
  <c r="M1001" i="1" a="1"/>
  <c r="M1001" i="1" s="1"/>
  <c r="N115" i="1" a="1"/>
  <c r="N115" i="1" s="1"/>
  <c r="M115" i="1" a="1"/>
  <c r="M115" i="1" s="1"/>
  <c r="N3323" i="1" a="1"/>
  <c r="N3323" i="1" s="1"/>
  <c r="M3323" i="1" a="1"/>
  <c r="M3323" i="1" s="1"/>
  <c r="N202" i="1" a="1"/>
  <c r="N202" i="1" s="1"/>
  <c r="M202" i="1" a="1"/>
  <c r="M202" i="1" s="1"/>
  <c r="N1477" i="1" a="1"/>
  <c r="N1477" i="1" s="1"/>
  <c r="M1477" i="1" a="1"/>
  <c r="M1477" i="1" s="1"/>
  <c r="N713" i="1" a="1"/>
  <c r="N713" i="1" s="1"/>
  <c r="M713" i="1" a="1"/>
  <c r="M713" i="1" s="1"/>
  <c r="N584" i="1" a="1"/>
  <c r="N584" i="1" s="1"/>
  <c r="M584" i="1" a="1"/>
  <c r="M584" i="1" s="1"/>
  <c r="N1006" i="1" a="1"/>
  <c r="N1006" i="1" s="1"/>
  <c r="M1006" i="1" a="1"/>
  <c r="M1006" i="1" s="1"/>
  <c r="N1025" i="1" a="1"/>
  <c r="N1025" i="1" s="1"/>
  <c r="M1025" i="1" a="1"/>
  <c r="M1025" i="1" s="1"/>
  <c r="N3094" i="1" a="1"/>
  <c r="N3094" i="1" s="1"/>
  <c r="M3094" i="1" a="1"/>
  <c r="M3094" i="1" s="1"/>
  <c r="N165" i="1" a="1"/>
  <c r="N165" i="1" s="1"/>
  <c r="M165" i="1" a="1"/>
  <c r="M165" i="1" s="1"/>
  <c r="N3108" i="1" a="1"/>
  <c r="N3108" i="1" s="1"/>
  <c r="M3108" i="1" a="1"/>
  <c r="M3108" i="1" s="1"/>
  <c r="N535" i="1" a="1"/>
  <c r="N535" i="1" s="1"/>
  <c r="M535" i="1" a="1"/>
  <c r="M535" i="1" s="1"/>
  <c r="N1013" i="1" a="1"/>
  <c r="N1013" i="1" s="1"/>
  <c r="M1013" i="1" a="1"/>
  <c r="M1013" i="1" s="1"/>
  <c r="N1015" i="1" a="1"/>
  <c r="N1015" i="1" s="1"/>
  <c r="M1015" i="1" a="1"/>
  <c r="M1015" i="1" s="1"/>
  <c r="N525" i="1" a="1"/>
  <c r="N525" i="1" s="1"/>
  <c r="M525" i="1" a="1"/>
  <c r="M525" i="1" s="1"/>
  <c r="N1003" i="1" a="1"/>
  <c r="N1003" i="1" s="1"/>
  <c r="M1003" i="1" a="1"/>
  <c r="M1003" i="1" s="1"/>
  <c r="N2698" i="1" a="1"/>
  <c r="N2698" i="1" s="1"/>
  <c r="M2698" i="1" a="1"/>
  <c r="M2698" i="1" s="1"/>
  <c r="N2490" i="1" a="1"/>
  <c r="N2490" i="1" s="1"/>
  <c r="M2490" i="1" a="1"/>
  <c r="M2490" i="1" s="1"/>
  <c r="N441" i="1" a="1"/>
  <c r="N441" i="1" s="1"/>
  <c r="M441" i="1" a="1"/>
  <c r="M441" i="1" s="1"/>
  <c r="N555" i="1" a="1"/>
  <c r="N555" i="1" s="1"/>
  <c r="M555" i="1" a="1"/>
  <c r="M555" i="1" s="1"/>
  <c r="N335" i="1" a="1"/>
  <c r="N335" i="1" s="1"/>
  <c r="M335" i="1" a="1"/>
  <c r="M335" i="1" s="1"/>
  <c r="N597" i="1" a="1"/>
  <c r="N597" i="1" s="1"/>
  <c r="M597" i="1" a="1"/>
  <c r="M597" i="1" s="1"/>
  <c r="N3364" i="1" a="1"/>
  <c r="N3364" i="1" s="1"/>
  <c r="M3364" i="1" a="1"/>
  <c r="M3364" i="1" s="1"/>
  <c r="N1005" i="1" a="1"/>
  <c r="N1005" i="1" s="1"/>
  <c r="M1005" i="1" a="1"/>
  <c r="M1005" i="1" s="1"/>
  <c r="N2291" i="1" a="1"/>
  <c r="N2291" i="1" s="1"/>
  <c r="M2291" i="1" a="1"/>
  <c r="M2291" i="1" s="1"/>
  <c r="N593" i="1" a="1"/>
  <c r="N593" i="1" s="1"/>
  <c r="M593" i="1" a="1"/>
  <c r="M593" i="1" s="1"/>
  <c r="N1246" i="1" a="1"/>
  <c r="N1246" i="1" s="1"/>
  <c r="M1246" i="1" a="1"/>
  <c r="M1246" i="1" s="1"/>
  <c r="N3726" i="1" a="1"/>
  <c r="N3726" i="1" s="1"/>
  <c r="M3726" i="1" a="1"/>
  <c r="M3726" i="1" s="1"/>
  <c r="N1403" i="1" a="1"/>
  <c r="N1403" i="1" s="1"/>
  <c r="M1403" i="1" a="1"/>
  <c r="M1403" i="1" s="1"/>
  <c r="N983" i="1" a="1"/>
  <c r="N983" i="1" s="1"/>
  <c r="M983" i="1" a="1"/>
  <c r="M983" i="1" s="1"/>
  <c r="N571" i="1" a="1"/>
  <c r="N571" i="1" s="1"/>
  <c r="M571" i="1" a="1"/>
  <c r="M571" i="1" s="1"/>
  <c r="N2380" i="1" a="1"/>
  <c r="N2380" i="1" s="1"/>
  <c r="M2380" i="1" a="1"/>
  <c r="M2380" i="1" s="1"/>
  <c r="N703" i="1" a="1"/>
  <c r="N703" i="1" s="1"/>
  <c r="M703" i="1" a="1"/>
  <c r="M703" i="1" s="1"/>
  <c r="N384" i="1" a="1"/>
  <c r="N384" i="1" s="1"/>
  <c r="M384" i="1" a="1"/>
  <c r="M384" i="1" s="1"/>
  <c r="N49" i="1" a="1"/>
  <c r="N49" i="1" s="1"/>
  <c r="M49" i="1" a="1"/>
  <c r="M49" i="1" s="1"/>
  <c r="N570" i="1" a="1"/>
  <c r="N570" i="1" s="1"/>
  <c r="M570" i="1" a="1"/>
  <c r="M570" i="1" s="1"/>
  <c r="N576" i="1" a="1"/>
  <c r="N576" i="1" s="1"/>
  <c r="M576" i="1" a="1"/>
  <c r="M576" i="1" s="1"/>
  <c r="N244" i="1" a="1"/>
  <c r="N244" i="1" s="1"/>
  <c r="M244" i="1" a="1"/>
  <c r="M244" i="1" s="1"/>
  <c r="N569" i="1" a="1"/>
  <c r="N569" i="1" s="1"/>
  <c r="M569" i="1" a="1"/>
  <c r="M569" i="1" s="1"/>
  <c r="N162" i="1" a="1"/>
  <c r="N162" i="1" s="1"/>
  <c r="M162" i="1" a="1"/>
  <c r="M162" i="1" s="1"/>
  <c r="N2424" i="1" a="1"/>
  <c r="N2424" i="1" s="1"/>
  <c r="M2424" i="1" a="1"/>
  <c r="M2424" i="1" s="1"/>
  <c r="N911" i="1" a="1"/>
  <c r="N911" i="1" s="1"/>
  <c r="M911" i="1" a="1"/>
  <c r="M911" i="1" s="1"/>
  <c r="N978" i="1" a="1"/>
  <c r="N978" i="1" s="1"/>
  <c r="M978" i="1" a="1"/>
  <c r="M978" i="1" s="1"/>
  <c r="N1664" i="1" a="1"/>
  <c r="N1664" i="1" s="1"/>
  <c r="M1664" i="1" a="1"/>
  <c r="M1664" i="1" s="1"/>
  <c r="N385" i="1" a="1"/>
  <c r="N385" i="1" s="1"/>
  <c r="M385" i="1" a="1"/>
  <c r="M385" i="1" s="1"/>
  <c r="N361" i="1" a="1"/>
  <c r="N361" i="1" s="1"/>
  <c r="M361" i="1" a="1"/>
  <c r="M361" i="1" s="1"/>
  <c r="N1583" i="1" a="1"/>
  <c r="N1583" i="1" s="1"/>
  <c r="M1583" i="1" a="1"/>
  <c r="M1583" i="1" s="1"/>
  <c r="N1566" i="1" a="1"/>
  <c r="N1566" i="1" s="1"/>
  <c r="M1566" i="1" a="1"/>
  <c r="M1566" i="1" s="1"/>
  <c r="N297" i="1" a="1"/>
  <c r="N297" i="1" s="1"/>
  <c r="M297" i="1" a="1"/>
  <c r="M297" i="1" s="1"/>
  <c r="N3416" i="1" a="1"/>
  <c r="N3416" i="1" s="1"/>
  <c r="M3416" i="1" a="1"/>
  <c r="M3416" i="1" s="1"/>
  <c r="N27" i="1" a="1"/>
  <c r="N27" i="1" s="1"/>
  <c r="M27" i="1" a="1"/>
  <c r="M27" i="1" s="1"/>
  <c r="N1469" i="1" a="1"/>
  <c r="N1469" i="1" s="1"/>
  <c r="M1469" i="1" a="1"/>
  <c r="M1469" i="1" s="1"/>
  <c r="N2138" i="1" a="1"/>
  <c r="N2138" i="1" s="1"/>
  <c r="M2138" i="1" a="1"/>
  <c r="M2138" i="1" s="1"/>
  <c r="N2100" i="1" a="1"/>
  <c r="N2100" i="1" s="1"/>
  <c r="M2100" i="1" a="1"/>
  <c r="M2100" i="1" s="1"/>
  <c r="N483" i="1" a="1"/>
  <c r="N483" i="1" s="1"/>
  <c r="M483" i="1" a="1"/>
  <c r="M483" i="1" s="1"/>
  <c r="N2758" i="1" a="1"/>
  <c r="N2758" i="1" s="1"/>
  <c r="M2758" i="1" a="1"/>
  <c r="M2758" i="1" s="1"/>
  <c r="N2974" i="1" a="1"/>
  <c r="N2974" i="1" s="1"/>
  <c r="M2974" i="1" a="1"/>
  <c r="M2974" i="1" s="1"/>
  <c r="N3111" i="1" a="1"/>
  <c r="N3111" i="1" s="1"/>
  <c r="M3111" i="1" a="1"/>
  <c r="M3111" i="1" s="1"/>
  <c r="N1733" i="1" a="1"/>
  <c r="N1733" i="1" s="1"/>
  <c r="M1733" i="1" a="1"/>
  <c r="M1733" i="1" s="1"/>
  <c r="N1455" i="1" a="1"/>
  <c r="N1455" i="1" s="1"/>
  <c r="M1455" i="1" a="1"/>
  <c r="M1455" i="1" s="1"/>
  <c r="N1448" i="1" a="1"/>
  <c r="N1448" i="1" s="1"/>
  <c r="M1448" i="1" a="1"/>
  <c r="M1448" i="1" s="1"/>
  <c r="N3397" i="1" a="1"/>
  <c r="N3397" i="1" s="1"/>
  <c r="M3397" i="1" a="1"/>
  <c r="M3397" i="1" s="1"/>
  <c r="N474" i="1" a="1"/>
  <c r="N474" i="1" s="1"/>
  <c r="M474" i="1" a="1"/>
  <c r="M474" i="1" s="1"/>
  <c r="N1510" i="1" a="1"/>
  <c r="N1510" i="1" s="1"/>
  <c r="M1510" i="1" a="1"/>
  <c r="M1510" i="1" s="1"/>
  <c r="N280" i="1" a="1"/>
  <c r="N280" i="1" s="1"/>
  <c r="M280" i="1" a="1"/>
  <c r="M280" i="1" s="1"/>
  <c r="N1352" i="1" a="1"/>
  <c r="N1352" i="1" s="1"/>
  <c r="M1352" i="1" a="1"/>
  <c r="M1352" i="1" s="1"/>
  <c r="N2745" i="1" a="1"/>
  <c r="N2745" i="1" s="1"/>
  <c r="M2745" i="1" a="1"/>
  <c r="M2745" i="1" s="1"/>
  <c r="N424" i="1" a="1"/>
  <c r="N424" i="1" s="1"/>
  <c r="M424" i="1" a="1"/>
  <c r="M424" i="1" s="1"/>
  <c r="N410" i="1" a="1"/>
  <c r="N410" i="1" s="1"/>
  <c r="M410" i="1" a="1"/>
  <c r="M410" i="1" s="1"/>
  <c r="N318" i="1" a="1"/>
  <c r="N318" i="1" s="1"/>
  <c r="M318" i="1" a="1"/>
  <c r="M318" i="1" s="1"/>
  <c r="N131" i="1" a="1"/>
  <c r="N131" i="1" s="1"/>
  <c r="M131" i="1" a="1"/>
  <c r="M131" i="1" s="1"/>
  <c r="N1191" i="1" a="1"/>
  <c r="N1191" i="1" s="1"/>
  <c r="M1191" i="1" a="1"/>
  <c r="M1191" i="1" s="1"/>
  <c r="N1475" i="1" a="1"/>
  <c r="N1475" i="1" s="1"/>
  <c r="M1475" i="1" a="1"/>
  <c r="M1475" i="1" s="1"/>
  <c r="N311" i="1" a="1"/>
  <c r="N311" i="1" s="1"/>
  <c r="M311" i="1" a="1"/>
  <c r="M311" i="1" s="1"/>
  <c r="N323" i="1" a="1"/>
  <c r="N323" i="1" s="1"/>
  <c r="M323" i="1" a="1"/>
  <c r="M323" i="1" s="1"/>
  <c r="N304" i="1" a="1"/>
  <c r="N304" i="1" s="1"/>
  <c r="M304" i="1" a="1"/>
  <c r="M304" i="1" s="1"/>
  <c r="N600" i="1" a="1"/>
  <c r="N600" i="1" s="1"/>
  <c r="M600" i="1" a="1"/>
  <c r="M600" i="1" s="1"/>
  <c r="N509" i="1" a="1"/>
  <c r="N509" i="1" s="1"/>
  <c r="M509" i="1" a="1"/>
  <c r="M509" i="1" s="1"/>
  <c r="N243" i="1" a="1"/>
  <c r="N243" i="1" s="1"/>
  <c r="M243" i="1" a="1"/>
  <c r="M243" i="1" s="1"/>
  <c r="N388" i="1" a="1"/>
  <c r="N388" i="1" s="1"/>
  <c r="M388" i="1" a="1"/>
  <c r="M388" i="1" s="1"/>
  <c r="N510" i="1" a="1"/>
  <c r="N510" i="1" s="1"/>
  <c r="M510" i="1" a="1"/>
  <c r="M510" i="1" s="1"/>
  <c r="N1092" i="1" a="1"/>
  <c r="N1092" i="1" s="1"/>
  <c r="M1092" i="1" a="1"/>
  <c r="M1092" i="1" s="1"/>
  <c r="N236" i="1" a="1"/>
  <c r="N236" i="1" s="1"/>
  <c r="M236" i="1" a="1"/>
  <c r="M236" i="1" s="1"/>
  <c r="N1375" i="1" a="1"/>
  <c r="N1375" i="1" s="1"/>
  <c r="M1375" i="1" a="1"/>
  <c r="M1375" i="1" s="1"/>
  <c r="N2475" i="1" a="1"/>
  <c r="N2475" i="1" s="1"/>
  <c r="M2475" i="1" a="1"/>
  <c r="M2475" i="1" s="1"/>
  <c r="N541" i="1" a="1"/>
  <c r="N541" i="1" s="1"/>
  <c r="M541" i="1" a="1"/>
  <c r="M541" i="1" s="1"/>
  <c r="N2239" i="1" a="1"/>
  <c r="N2239" i="1" s="1"/>
  <c r="M2239" i="1" a="1"/>
  <c r="M2239" i="1" s="1"/>
  <c r="N3038" i="1" a="1"/>
  <c r="N3038" i="1" s="1"/>
  <c r="M3038" i="1" a="1"/>
  <c r="M3038" i="1" s="1"/>
  <c r="N1070" i="1" a="1"/>
  <c r="N1070" i="1" s="1"/>
  <c r="M1070" i="1" a="1"/>
  <c r="M1070" i="1" s="1"/>
  <c r="N2149" i="1" a="1"/>
  <c r="N2149" i="1" s="1"/>
  <c r="M2149" i="1" a="1"/>
  <c r="M2149" i="1" s="1"/>
  <c r="N1606" i="1" a="1"/>
  <c r="N1606" i="1" s="1"/>
  <c r="M1606" i="1" a="1"/>
  <c r="M1606" i="1" s="1"/>
  <c r="N285" i="1" a="1"/>
  <c r="N285" i="1" s="1"/>
  <c r="M285" i="1" a="1"/>
  <c r="M285" i="1" s="1"/>
  <c r="N836" i="1" a="1"/>
  <c r="N836" i="1" s="1"/>
  <c r="M836" i="1" a="1"/>
  <c r="M836" i="1" s="1"/>
  <c r="N2378" i="1" a="1"/>
  <c r="N2378" i="1" s="1"/>
  <c r="M2378" i="1" a="1"/>
  <c r="M2378" i="1" s="1"/>
  <c r="N1913" i="1" a="1"/>
  <c r="N1913" i="1" s="1"/>
  <c r="M1913" i="1" a="1"/>
  <c r="M1913" i="1" s="1"/>
  <c r="N458" i="1" a="1"/>
  <c r="N458" i="1" s="1"/>
  <c r="M458" i="1" a="1"/>
  <c r="M458" i="1" s="1"/>
  <c r="N1409" i="1" a="1"/>
  <c r="N1409" i="1" s="1"/>
  <c r="M1409" i="1" a="1"/>
  <c r="M1409" i="1" s="1"/>
  <c r="N2237" i="1" a="1"/>
  <c r="N2237" i="1" s="1"/>
  <c r="M2237" i="1" a="1"/>
  <c r="M2237" i="1" s="1"/>
  <c r="N1900" i="1" a="1"/>
  <c r="N1900" i="1" s="1"/>
  <c r="M1900" i="1" a="1"/>
  <c r="M1900" i="1" s="1"/>
  <c r="N1905" i="1" a="1"/>
  <c r="N1905" i="1" s="1"/>
  <c r="M1905" i="1" a="1"/>
  <c r="M1905" i="1" s="1"/>
  <c r="N1515" i="1" a="1"/>
  <c r="N1515" i="1" s="1"/>
  <c r="M1515" i="1" a="1"/>
  <c r="M1515" i="1" s="1"/>
  <c r="N1911" i="1" a="1"/>
  <c r="N1911" i="1" s="1"/>
  <c r="M1911" i="1" a="1"/>
  <c r="M1911" i="1" s="1"/>
  <c r="N1906" i="1" a="1"/>
  <c r="N1906" i="1" s="1"/>
  <c r="M1906" i="1" a="1"/>
  <c r="M1906" i="1" s="1"/>
  <c r="N3263" i="1" a="1"/>
  <c r="N3263" i="1" s="1"/>
  <c r="M3263" i="1" a="1"/>
  <c r="M3263" i="1" s="1"/>
  <c r="N2049" i="1" a="1"/>
  <c r="N2049" i="1" s="1"/>
  <c r="M2049" i="1" a="1"/>
  <c r="M2049" i="1" s="1"/>
  <c r="N2772" i="1" a="1"/>
  <c r="N2772" i="1" s="1"/>
  <c r="M2772" i="1" a="1"/>
  <c r="M2772" i="1" s="1"/>
  <c r="N1840" i="1" a="1"/>
  <c r="N1840" i="1" s="1"/>
  <c r="M1840" i="1" a="1"/>
  <c r="M1840" i="1" s="1"/>
  <c r="N3152" i="1" a="1"/>
  <c r="N3152" i="1" s="1"/>
  <c r="M3152" i="1" a="1"/>
  <c r="M3152" i="1" s="1"/>
  <c r="N2222" i="1" a="1"/>
  <c r="N2222" i="1" s="1"/>
  <c r="M2222" i="1" a="1"/>
  <c r="M2222" i="1" s="1"/>
  <c r="N1757" i="1" a="1"/>
  <c r="N1757" i="1" s="1"/>
  <c r="M1757" i="1" a="1"/>
  <c r="M1757" i="1" s="1"/>
  <c r="N2318" i="1" a="1"/>
  <c r="N2318" i="1" s="1"/>
  <c r="M2318" i="1" a="1"/>
  <c r="M2318" i="1" s="1"/>
  <c r="N3018" i="1" a="1"/>
  <c r="N3018" i="1" s="1"/>
  <c r="M3018" i="1" a="1"/>
  <c r="M3018" i="1" s="1"/>
  <c r="N1346" i="1" a="1"/>
  <c r="N1346" i="1" s="1"/>
  <c r="M1346" i="1" a="1"/>
  <c r="M1346" i="1" s="1"/>
  <c r="N2973" i="1" a="1"/>
  <c r="N2973" i="1" s="1"/>
  <c r="M2973" i="1" a="1"/>
  <c r="M2973" i="1" s="1"/>
  <c r="N333" i="1" a="1"/>
  <c r="N333" i="1" s="1"/>
  <c r="M333" i="1" a="1"/>
  <c r="M333" i="1" s="1"/>
  <c r="N472" i="1" a="1"/>
  <c r="N472" i="1" s="1"/>
  <c r="M472" i="1" a="1"/>
  <c r="M472" i="1" s="1"/>
  <c r="N1856" i="1" a="1"/>
  <c r="N1856" i="1" s="1"/>
  <c r="M1856" i="1" a="1"/>
  <c r="M1856" i="1" s="1"/>
  <c r="N2052" i="1" a="1"/>
  <c r="N2052" i="1" s="1"/>
  <c r="M2052" i="1" a="1"/>
  <c r="M2052" i="1" s="1"/>
  <c r="N815" i="1" a="1"/>
  <c r="N815" i="1" s="1"/>
  <c r="M815" i="1" a="1"/>
  <c r="M815" i="1" s="1"/>
  <c r="N782" i="1" a="1"/>
  <c r="N782" i="1" s="1"/>
  <c r="M782" i="1" a="1"/>
  <c r="M782" i="1" s="1"/>
  <c r="N819" i="1" a="1"/>
  <c r="N819" i="1" s="1"/>
  <c r="M819" i="1" a="1"/>
  <c r="M819" i="1" s="1"/>
  <c r="N2054" i="1" a="1"/>
  <c r="N2054" i="1" s="1"/>
  <c r="M2054" i="1" a="1"/>
  <c r="M2054" i="1" s="1"/>
  <c r="N2040" i="1" a="1"/>
  <c r="N2040" i="1" s="1"/>
  <c r="M2040" i="1" a="1"/>
  <c r="M2040" i="1" s="1"/>
  <c r="N618" i="1" a="1"/>
  <c r="N618" i="1" s="1"/>
  <c r="M618" i="1" a="1"/>
  <c r="M618" i="1" s="1"/>
  <c r="N2156" i="1" a="1"/>
  <c r="N2156" i="1" s="1"/>
  <c r="M2156" i="1" a="1"/>
  <c r="M2156" i="1" s="1"/>
  <c r="N5" i="1" a="1"/>
  <c r="N5" i="1" s="1"/>
  <c r="M5" i="1" a="1"/>
  <c r="M5" i="1" s="1"/>
  <c r="N1822" i="1" a="1"/>
  <c r="N1822" i="1" s="1"/>
  <c r="M1822" i="1" a="1"/>
  <c r="M1822" i="1" s="1"/>
  <c r="N814" i="1" a="1"/>
  <c r="N814" i="1" s="1"/>
  <c r="M814" i="1" a="1"/>
  <c r="M814" i="1" s="1"/>
  <c r="N2683" i="1" a="1"/>
  <c r="N2683" i="1" s="1"/>
  <c r="M2683" i="1" a="1"/>
  <c r="M2683" i="1" s="1"/>
  <c r="N1788" i="1" a="1"/>
  <c r="N1788" i="1" s="1"/>
  <c r="M1788" i="1" a="1"/>
  <c r="M1788" i="1" s="1"/>
  <c r="N2531" i="1" a="1"/>
  <c r="N2531" i="1" s="1"/>
  <c r="M2531" i="1" a="1"/>
  <c r="M2531" i="1" s="1"/>
  <c r="N3418" i="1" a="1"/>
  <c r="N3418" i="1" s="1"/>
  <c r="M3418" i="1" a="1"/>
  <c r="M3418" i="1" s="1"/>
  <c r="N3409" i="1" a="1"/>
  <c r="N3409" i="1" s="1"/>
  <c r="M3409" i="1" a="1"/>
  <c r="M3409" i="1" s="1"/>
  <c r="N2566" i="1" a="1"/>
  <c r="N2566" i="1" s="1"/>
  <c r="M2566" i="1" a="1"/>
  <c r="M2566" i="1" s="1"/>
  <c r="N947" i="1" a="1"/>
  <c r="N947" i="1" s="1"/>
  <c r="M947" i="1" a="1"/>
  <c r="M947" i="1" s="1"/>
  <c r="N921" i="1" a="1"/>
  <c r="N921" i="1" s="1"/>
  <c r="M921" i="1" a="1"/>
  <c r="M921" i="1" s="1"/>
  <c r="N3124" i="1" a="1"/>
  <c r="N3124" i="1" s="1"/>
  <c r="M3124" i="1" a="1"/>
  <c r="M3124" i="1" s="1"/>
  <c r="N3359" i="1" a="1"/>
  <c r="N3359" i="1" s="1"/>
  <c r="M3359" i="1" a="1"/>
  <c r="M3359" i="1" s="1"/>
  <c r="N3249" i="1" a="1"/>
  <c r="N3249" i="1" s="1"/>
  <c r="M3249" i="1" a="1"/>
  <c r="M3249" i="1" s="1"/>
  <c r="N1742" i="1" a="1"/>
  <c r="N1742" i="1" s="1"/>
  <c r="M1742" i="1" a="1"/>
  <c r="M1742" i="1" s="1"/>
  <c r="N1738" i="1" a="1"/>
  <c r="N1738" i="1" s="1"/>
  <c r="M1738" i="1" a="1"/>
  <c r="M1738" i="1" s="1"/>
  <c r="N530" i="1" a="1"/>
  <c r="N530" i="1" s="1"/>
  <c r="M530" i="1" a="1"/>
  <c r="M530" i="1" s="1"/>
  <c r="N3008" i="1" a="1"/>
  <c r="N3008" i="1" s="1"/>
  <c r="M3008" i="1" a="1"/>
  <c r="M3008" i="1" s="1"/>
  <c r="N448" i="1" a="1"/>
  <c r="N448" i="1" s="1"/>
  <c r="M448" i="1" a="1"/>
  <c r="M448" i="1" s="1"/>
  <c r="N1791" i="1" a="1"/>
  <c r="N1791" i="1" s="1"/>
  <c r="M1791" i="1" a="1"/>
  <c r="M1791" i="1" s="1"/>
  <c r="N237" i="1" a="1"/>
  <c r="N237" i="1" s="1"/>
  <c r="M237" i="1" a="1"/>
  <c r="M237" i="1" s="1"/>
  <c r="N2105" i="1" a="1"/>
  <c r="N2105" i="1" s="1"/>
  <c r="M2105" i="1" a="1"/>
  <c r="M2105" i="1" s="1"/>
  <c r="N1599" i="1" a="1"/>
  <c r="N1599" i="1" s="1"/>
  <c r="M1599" i="1" a="1"/>
  <c r="M1599" i="1" s="1"/>
  <c r="N1668" i="1" a="1"/>
  <c r="N1668" i="1" s="1"/>
  <c r="M1668" i="1" a="1"/>
  <c r="M1668" i="1" s="1"/>
  <c r="N1368" i="1" a="1"/>
  <c r="N1368" i="1" s="1"/>
  <c r="M1368" i="1" a="1"/>
  <c r="M1368" i="1" s="1"/>
  <c r="N1496" i="1" a="1"/>
  <c r="N1496" i="1" s="1"/>
  <c r="M1496" i="1" a="1"/>
  <c r="M1496" i="1" s="1"/>
  <c r="N1694" i="1" a="1"/>
  <c r="N1694" i="1" s="1"/>
  <c r="M1694" i="1" a="1"/>
  <c r="M1694" i="1" s="1"/>
  <c r="N1917" i="1" a="1"/>
  <c r="N1917" i="1" s="1"/>
  <c r="M1917" i="1" a="1"/>
  <c r="M1917" i="1" s="1"/>
  <c r="N2558" i="1" a="1"/>
  <c r="N2558" i="1" s="1"/>
  <c r="M2558" i="1" a="1"/>
  <c r="M2558" i="1" s="1"/>
  <c r="N533" i="1" a="1"/>
  <c r="N533" i="1" s="1"/>
  <c r="M533" i="1" a="1"/>
  <c r="M533" i="1" s="1"/>
  <c r="N97" i="1" a="1"/>
  <c r="N97" i="1" s="1"/>
  <c r="M97" i="1" a="1"/>
  <c r="M97" i="1" s="1"/>
  <c r="N1532" i="1" a="1"/>
  <c r="N1532" i="1" s="1"/>
  <c r="M1532" i="1" a="1"/>
  <c r="M1532" i="1" s="1"/>
  <c r="N3340" i="1" a="1"/>
  <c r="N3340" i="1" s="1"/>
  <c r="M3340" i="1" a="1"/>
  <c r="M3340" i="1" s="1"/>
  <c r="N1010" i="1" a="1"/>
  <c r="N1010" i="1" s="1"/>
  <c r="M1010" i="1" a="1"/>
  <c r="M1010" i="1" s="1"/>
  <c r="N3057" i="1" a="1"/>
  <c r="N3057" i="1" s="1"/>
  <c r="M3057" i="1" a="1"/>
  <c r="M3057" i="1" s="1"/>
  <c r="N219" i="1" a="1"/>
  <c r="N219" i="1" s="1"/>
  <c r="M219" i="1" a="1"/>
  <c r="M219" i="1" s="1"/>
  <c r="N1880" i="1" a="1"/>
  <c r="N1880" i="1" s="1"/>
  <c r="M1880" i="1" a="1"/>
  <c r="M1880" i="1" s="1"/>
  <c r="N2098" i="1" a="1"/>
  <c r="N2098" i="1" s="1"/>
  <c r="M2098" i="1" a="1"/>
  <c r="M2098" i="1" s="1"/>
  <c r="N1435" i="1" a="1"/>
  <c r="N1435" i="1" s="1"/>
  <c r="M1435" i="1" a="1"/>
  <c r="M1435" i="1" s="1"/>
  <c r="N1094" i="1" a="1"/>
  <c r="N1094" i="1" s="1"/>
  <c r="M1094" i="1" a="1"/>
  <c r="M1094" i="1" s="1"/>
  <c r="N360" i="1" a="1"/>
  <c r="N360" i="1" s="1"/>
  <c r="M360" i="1" a="1"/>
  <c r="M360" i="1" s="1"/>
  <c r="N830" i="1" a="1"/>
  <c r="N830" i="1" s="1"/>
  <c r="M830" i="1" a="1"/>
  <c r="M830" i="1" s="1"/>
  <c r="N2830" i="1" a="1"/>
  <c r="N2830" i="1" s="1"/>
  <c r="M2830" i="1" a="1"/>
  <c r="M2830" i="1" s="1"/>
  <c r="N1130" i="1" a="1"/>
  <c r="N1130" i="1" s="1"/>
  <c r="M1130" i="1" a="1"/>
  <c r="M1130" i="1" s="1"/>
  <c r="N2034" i="1" a="1"/>
  <c r="N2034" i="1" s="1"/>
  <c r="M2034" i="1" a="1"/>
  <c r="M2034" i="1" s="1"/>
  <c r="N2287" i="1" a="1"/>
  <c r="N2287" i="1" s="1"/>
  <c r="M2287" i="1" a="1"/>
  <c r="M2287" i="1" s="1"/>
  <c r="N3240" i="1" a="1"/>
  <c r="N3240" i="1" s="1"/>
  <c r="M3240" i="1" a="1"/>
  <c r="M3240" i="1" s="1"/>
  <c r="N3246" i="1" a="1"/>
  <c r="N3246" i="1" s="1"/>
  <c r="M3246" i="1" a="1"/>
  <c r="M3246" i="1" s="1"/>
  <c r="N870" i="1" a="1"/>
  <c r="N870" i="1" s="1"/>
  <c r="M870" i="1" a="1"/>
  <c r="M870" i="1" s="1"/>
  <c r="N831" i="1" a="1"/>
  <c r="N831" i="1" s="1"/>
  <c r="M831" i="1" a="1"/>
  <c r="M831" i="1" s="1"/>
  <c r="N2004" i="1" a="1"/>
  <c r="N2004" i="1" s="1"/>
  <c r="M2004" i="1" a="1"/>
  <c r="M2004" i="1" s="1"/>
  <c r="N1396" i="1" a="1"/>
  <c r="N1396" i="1" s="1"/>
  <c r="M1396" i="1" a="1"/>
  <c r="M1396" i="1" s="1"/>
  <c r="N2488" i="1" a="1"/>
  <c r="N2488" i="1" s="1"/>
  <c r="M2488" i="1" a="1"/>
  <c r="M2488" i="1" s="1"/>
  <c r="N1783" i="1" a="1"/>
  <c r="N1783" i="1" s="1"/>
  <c r="M1783" i="1" a="1"/>
  <c r="M1783" i="1" s="1"/>
  <c r="N1729" i="1" a="1"/>
  <c r="N1729" i="1" s="1"/>
  <c r="M1729" i="1" a="1"/>
  <c r="M1729" i="1" s="1"/>
  <c r="N2787" i="1" a="1"/>
  <c r="N2787" i="1" s="1"/>
  <c r="M2787" i="1" a="1"/>
  <c r="M2787" i="1" s="1"/>
  <c r="N543" i="1" a="1"/>
  <c r="N543" i="1" s="1"/>
  <c r="M543" i="1" a="1"/>
  <c r="M543" i="1" s="1"/>
  <c r="N3279" i="1" a="1"/>
  <c r="N3279" i="1" s="1"/>
  <c r="M3279" i="1" a="1"/>
  <c r="M3279" i="1" s="1"/>
  <c r="N612" i="1" a="1"/>
  <c r="N612" i="1" s="1"/>
  <c r="M612" i="1" a="1"/>
  <c r="M612" i="1" s="1"/>
  <c r="N2441" i="1" a="1"/>
  <c r="N2441" i="1" s="1"/>
  <c r="M2441" i="1" a="1"/>
  <c r="M2441" i="1" s="1"/>
  <c r="N3632" i="1" a="1"/>
  <c r="N3632" i="1" s="1"/>
  <c r="M3632" i="1" a="1"/>
  <c r="M3632" i="1" s="1"/>
  <c r="N964" i="1" a="1"/>
  <c r="N964" i="1" s="1"/>
  <c r="M964" i="1" a="1"/>
  <c r="M964" i="1" s="1"/>
  <c r="N3343" i="1" a="1"/>
  <c r="N3343" i="1" s="1"/>
  <c r="M3343" i="1" a="1"/>
  <c r="M3343" i="1" s="1"/>
  <c r="N1686" i="1" a="1"/>
  <c r="N1686" i="1" s="1"/>
  <c r="M1686" i="1" a="1"/>
  <c r="M1686" i="1" s="1"/>
  <c r="N2326" i="1" a="1"/>
  <c r="N2326" i="1" s="1"/>
  <c r="M2326" i="1" a="1"/>
  <c r="M2326" i="1" s="1"/>
  <c r="N2383" i="1" a="1"/>
  <c r="N2383" i="1" s="1"/>
  <c r="M2383" i="1" a="1"/>
  <c r="M2383" i="1" s="1"/>
  <c r="N502" i="1" a="1"/>
  <c r="N502" i="1" s="1"/>
  <c r="M502" i="1" a="1"/>
  <c r="M502" i="1" s="1"/>
  <c r="N2639" i="1" a="1"/>
  <c r="N2639" i="1" s="1"/>
  <c r="M2639" i="1" a="1"/>
  <c r="M2639" i="1" s="1"/>
  <c r="N2871" i="1" a="1"/>
  <c r="N2871" i="1" s="1"/>
  <c r="M2871" i="1" a="1"/>
  <c r="M2871" i="1" s="1"/>
  <c r="N3033" i="1" a="1"/>
  <c r="N3033" i="1" s="1"/>
  <c r="M3033" i="1" a="1"/>
  <c r="M3033" i="1" s="1"/>
  <c r="N2101" i="1" a="1"/>
  <c r="N2101" i="1" s="1"/>
  <c r="M2101" i="1" a="1"/>
  <c r="M2101" i="1" s="1"/>
  <c r="N238" i="1" a="1"/>
  <c r="N238" i="1" s="1"/>
  <c r="M238" i="1" a="1"/>
  <c r="M238" i="1" s="1"/>
  <c r="N1266" i="1" a="1"/>
  <c r="N1266" i="1" s="1"/>
  <c r="M1266" i="1" a="1"/>
  <c r="M1266" i="1" s="1"/>
  <c r="N1687" i="1" a="1"/>
  <c r="N1687" i="1" s="1"/>
  <c r="M1687" i="1" a="1"/>
  <c r="M1687" i="1" s="1"/>
  <c r="N3568" i="1" a="1"/>
  <c r="N3568" i="1" s="1"/>
  <c r="M3568" i="1" a="1"/>
  <c r="M3568" i="1" s="1"/>
  <c r="N3649" i="1" a="1"/>
  <c r="N3649" i="1" s="1"/>
  <c r="M3649" i="1" a="1"/>
  <c r="M3649" i="1" s="1"/>
  <c r="N2921" i="1" a="1"/>
  <c r="N2921" i="1" s="1"/>
  <c r="M2921" i="1" a="1"/>
  <c r="M2921" i="1" s="1"/>
  <c r="N2920" i="1" a="1"/>
  <c r="N2920" i="1" s="1"/>
  <c r="M2920" i="1" a="1"/>
  <c r="M2920" i="1" s="1"/>
  <c r="N2936" i="1" a="1"/>
  <c r="N2936" i="1" s="1"/>
  <c r="M2936" i="1" a="1"/>
  <c r="M2936" i="1" s="1"/>
  <c r="N1706" i="1" a="1"/>
  <c r="N1706" i="1" s="1"/>
  <c r="M1706" i="1" a="1"/>
  <c r="M1706" i="1" s="1"/>
  <c r="N1574" i="1" a="1"/>
  <c r="N1574" i="1" s="1"/>
  <c r="M1574" i="1" a="1"/>
  <c r="M1574" i="1" s="1"/>
  <c r="N565" i="1" a="1"/>
  <c r="N565" i="1" s="1"/>
  <c r="M565" i="1" a="1"/>
  <c r="M565" i="1" s="1"/>
  <c r="N1264" i="1" a="1"/>
  <c r="N1264" i="1" s="1"/>
  <c r="M1264" i="1" a="1"/>
  <c r="M1264" i="1" s="1"/>
  <c r="N1693" i="1" a="1"/>
  <c r="N1693" i="1" s="1"/>
  <c r="M1693" i="1" a="1"/>
  <c r="M1693" i="1" s="1"/>
  <c r="N2404" i="1" a="1"/>
  <c r="N2404" i="1" s="1"/>
  <c r="M2404" i="1" a="1"/>
  <c r="M2404" i="1" s="1"/>
  <c r="N1275" i="1" a="1"/>
  <c r="N1275" i="1" s="1"/>
  <c r="M1275" i="1" a="1"/>
  <c r="M1275" i="1" s="1"/>
  <c r="N407" i="1" a="1"/>
  <c r="N407" i="1" s="1"/>
  <c r="M407" i="1" a="1"/>
  <c r="M407" i="1" s="1"/>
  <c r="N2134" i="1" a="1"/>
  <c r="N2134" i="1" s="1"/>
  <c r="M2134" i="1" a="1"/>
  <c r="M2134" i="1" s="1"/>
  <c r="N216" i="1" a="1"/>
  <c r="N216" i="1" s="1"/>
  <c r="M216" i="1" a="1"/>
  <c r="M216" i="1" s="1"/>
  <c r="N1263" i="1" a="1"/>
  <c r="N1263" i="1" s="1"/>
  <c r="M1263" i="1" a="1"/>
  <c r="M1263" i="1" s="1"/>
  <c r="N112" i="1" a="1"/>
  <c r="N112" i="1" s="1"/>
  <c r="M112" i="1" a="1"/>
  <c r="M112" i="1" s="1"/>
  <c r="N3162" i="1" a="1"/>
  <c r="N3162" i="1" s="1"/>
  <c r="M3162" i="1" a="1"/>
  <c r="M3162" i="1" s="1"/>
  <c r="N3558" i="1" a="1"/>
  <c r="N3558" i="1" s="1"/>
  <c r="M3558" i="1" a="1"/>
  <c r="M3558" i="1" s="1"/>
  <c r="N3253" i="1" a="1"/>
  <c r="N3253" i="1" s="1"/>
  <c r="M3253" i="1" a="1"/>
  <c r="M3253" i="1" s="1"/>
  <c r="N3466" i="1" a="1"/>
  <c r="N3466" i="1" s="1"/>
  <c r="M3466" i="1" a="1"/>
  <c r="M3466" i="1" s="1"/>
  <c r="N3017" i="1" a="1"/>
  <c r="N3017" i="1" s="1"/>
  <c r="M3017" i="1" a="1"/>
  <c r="M3017" i="1" s="1"/>
  <c r="N91" i="1" a="1"/>
  <c r="N91" i="1" s="1"/>
  <c r="M91" i="1" a="1"/>
  <c r="M91" i="1" s="1"/>
  <c r="N622" i="1" a="1"/>
  <c r="N622" i="1" s="1"/>
  <c r="M622" i="1" a="1"/>
  <c r="M622" i="1" s="1"/>
  <c r="N1089" i="1" a="1"/>
  <c r="N1089" i="1" s="1"/>
  <c r="M1089" i="1" a="1"/>
  <c r="M1089" i="1" s="1"/>
  <c r="N1736" i="1" a="1"/>
  <c r="N1736" i="1" s="1"/>
  <c r="M1736" i="1" a="1"/>
  <c r="M1736" i="1" s="1"/>
  <c r="N3673" i="1" a="1"/>
  <c r="N3673" i="1" s="1"/>
  <c r="M3673" i="1" a="1"/>
  <c r="M3673" i="1" s="1"/>
  <c r="N3254" i="1" a="1"/>
  <c r="N3254" i="1" s="1"/>
  <c r="M3254" i="1" a="1"/>
  <c r="M3254" i="1" s="1"/>
  <c r="N1980" i="1" a="1"/>
  <c r="N1980" i="1" s="1"/>
  <c r="M1980" i="1" a="1"/>
  <c r="M1980" i="1" s="1"/>
  <c r="N3266" i="1" a="1"/>
  <c r="N3266" i="1" s="1"/>
  <c r="M3266" i="1" a="1"/>
  <c r="M3266" i="1" s="1"/>
  <c r="N3267" i="1" a="1"/>
  <c r="N3267" i="1" s="1"/>
  <c r="M3267" i="1" a="1"/>
  <c r="M3267" i="1" s="1"/>
  <c r="N2901" i="1" a="1"/>
  <c r="N2901" i="1" s="1"/>
  <c r="M2901" i="1" a="1"/>
  <c r="M2901" i="1" s="1"/>
  <c r="N3258" i="1" a="1"/>
  <c r="N3258" i="1" s="1"/>
  <c r="M3258" i="1" a="1"/>
  <c r="M3258" i="1" s="1"/>
  <c r="N2783" i="1" a="1"/>
  <c r="N2783" i="1" s="1"/>
  <c r="M2783" i="1" a="1"/>
  <c r="M2783" i="1" s="1"/>
  <c r="N2714" i="1" a="1"/>
  <c r="N2714" i="1" s="1"/>
  <c r="M2714" i="1" a="1"/>
  <c r="M2714" i="1" s="1"/>
  <c r="N3749" i="1" a="1"/>
  <c r="N3749" i="1" s="1"/>
  <c r="M3749" i="1" a="1"/>
  <c r="M3749" i="1" s="1"/>
  <c r="N3113" i="1" a="1"/>
  <c r="N3113" i="1" s="1"/>
  <c r="M3113" i="1" a="1"/>
  <c r="M3113" i="1" s="1"/>
  <c r="N2248" i="1" a="1"/>
  <c r="N2248" i="1" s="1"/>
  <c r="M2248" i="1" a="1"/>
  <c r="M2248" i="1" s="1"/>
  <c r="N816" i="1" a="1"/>
  <c r="N816" i="1" s="1"/>
  <c r="M816" i="1" a="1"/>
  <c r="M816" i="1" s="1"/>
  <c r="N3788" i="1" a="1"/>
  <c r="N3788" i="1" s="1"/>
  <c r="M3788" i="1" a="1"/>
  <c r="M3788" i="1" s="1"/>
  <c r="N2846" i="1" a="1"/>
  <c r="N2846" i="1" s="1"/>
  <c r="M2846" i="1" a="1"/>
  <c r="M2846" i="1" s="1"/>
  <c r="N1425" i="1" a="1"/>
  <c r="N1425" i="1" s="1"/>
  <c r="M1425" i="1" a="1"/>
  <c r="M1425" i="1" s="1"/>
  <c r="N2861" i="1" a="1"/>
  <c r="N2861" i="1" s="1"/>
  <c r="M2861" i="1" a="1"/>
  <c r="M2861" i="1" s="1"/>
  <c r="N198" i="1" a="1"/>
  <c r="N198" i="1" s="1"/>
  <c r="M198" i="1" a="1"/>
  <c r="M198" i="1" s="1"/>
  <c r="N873" i="1" a="1"/>
  <c r="N873" i="1" s="1"/>
  <c r="M873" i="1" a="1"/>
  <c r="M873" i="1" s="1"/>
  <c r="N2267" i="1" a="1"/>
  <c r="N2267" i="1" s="1"/>
  <c r="M2267" i="1" a="1"/>
  <c r="M2267" i="1" s="1"/>
  <c r="N1815" i="1" a="1"/>
  <c r="N1815" i="1" s="1"/>
  <c r="M1815" i="1" a="1"/>
  <c r="M1815" i="1" s="1"/>
  <c r="N675" i="1" a="1"/>
  <c r="N675" i="1" s="1"/>
  <c r="M675" i="1" a="1"/>
  <c r="M675" i="1" s="1"/>
  <c r="N479" i="1" a="1"/>
  <c r="N479" i="1" s="1"/>
  <c r="M479" i="1" a="1"/>
  <c r="M479" i="1" s="1"/>
  <c r="N849" i="1" a="1"/>
  <c r="N849" i="1" s="1"/>
  <c r="M849" i="1" a="1"/>
  <c r="M849" i="1" s="1"/>
  <c r="N1855" i="1" a="1"/>
  <c r="N1855" i="1" s="1"/>
  <c r="M1855" i="1" a="1"/>
  <c r="M1855" i="1" s="1"/>
  <c r="N476" i="1" a="1"/>
  <c r="N476" i="1" s="1"/>
  <c r="M476" i="1" a="1"/>
  <c r="M476" i="1" s="1"/>
  <c r="N499" i="1" a="1"/>
  <c r="N499" i="1" s="1"/>
  <c r="M499" i="1" a="1"/>
  <c r="M499" i="1" s="1"/>
  <c r="N528" i="1" a="1"/>
  <c r="N528" i="1" s="1"/>
  <c r="M528" i="1" a="1"/>
  <c r="M528" i="1" s="1"/>
  <c r="N1278" i="1" a="1"/>
  <c r="N1278" i="1" s="1"/>
  <c r="M1278" i="1" a="1"/>
  <c r="M1278" i="1" s="1"/>
  <c r="N1106" i="1" a="1"/>
  <c r="N1106" i="1" s="1"/>
  <c r="M1106" i="1" a="1"/>
  <c r="M1106" i="1" s="1"/>
  <c r="N2613" i="1" a="1"/>
  <c r="N2613" i="1" s="1"/>
  <c r="M2613" i="1" a="1"/>
  <c r="M2613" i="1" s="1"/>
  <c r="N1750" i="1" a="1"/>
  <c r="N1750" i="1" s="1"/>
  <c r="M1750" i="1" a="1"/>
  <c r="M1750" i="1" s="1"/>
  <c r="N489" i="1" a="1"/>
  <c r="N489" i="1" s="1"/>
  <c r="M489" i="1" a="1"/>
  <c r="M489" i="1" s="1"/>
  <c r="N1585" i="1" a="1"/>
  <c r="N1585" i="1" s="1"/>
  <c r="M1585" i="1" a="1"/>
  <c r="M1585" i="1" s="1"/>
  <c r="N835" i="1" a="1"/>
  <c r="N835" i="1" s="1"/>
  <c r="M835" i="1" a="1"/>
  <c r="M835" i="1" s="1"/>
  <c r="N3142" i="1" a="1"/>
  <c r="N3142" i="1" s="1"/>
  <c r="M3142" i="1" a="1"/>
  <c r="M3142" i="1" s="1"/>
  <c r="N3762" i="1" a="1"/>
  <c r="N3762" i="1" s="1"/>
  <c r="M3762" i="1" a="1"/>
  <c r="M3762" i="1" s="1"/>
  <c r="N53" i="1" a="1"/>
  <c r="N53" i="1" s="1"/>
  <c r="M53" i="1" a="1"/>
  <c r="M53" i="1" s="1"/>
  <c r="N696" i="1" a="1"/>
  <c r="N696" i="1" s="1"/>
  <c r="M696" i="1" a="1"/>
  <c r="M696" i="1" s="1"/>
  <c r="N167" i="1" a="1"/>
  <c r="N167" i="1" s="1"/>
  <c r="M167" i="1" a="1"/>
  <c r="M167" i="1" s="1"/>
  <c r="N1355" i="1" a="1"/>
  <c r="N1355" i="1" s="1"/>
  <c r="M1355" i="1" a="1"/>
  <c r="M1355" i="1" s="1"/>
  <c r="N3773" i="1" a="1"/>
  <c r="N3773" i="1" s="1"/>
  <c r="M3773" i="1" a="1"/>
  <c r="M3773" i="1" s="1"/>
  <c r="N3685" i="1" a="1"/>
  <c r="N3685" i="1" s="1"/>
  <c r="M3685" i="1" a="1"/>
  <c r="M3685" i="1" s="1"/>
  <c r="N1890" i="1" a="1"/>
  <c r="N1890" i="1" s="1"/>
  <c r="M1890" i="1" a="1"/>
  <c r="M1890" i="1" s="1"/>
  <c r="N3567" i="1" a="1"/>
  <c r="N3567" i="1" s="1"/>
  <c r="M3567" i="1" a="1"/>
  <c r="M3567" i="1" s="1"/>
  <c r="N3571" i="1" a="1"/>
  <c r="N3571" i="1" s="1"/>
  <c r="M3571" i="1" a="1"/>
  <c r="M3571" i="1" s="1"/>
  <c r="N653" i="1" a="1"/>
  <c r="N653" i="1" s="1"/>
  <c r="M653" i="1" a="1"/>
  <c r="M653" i="1" s="1"/>
  <c r="N3585" i="1" a="1"/>
  <c r="N3585" i="1" s="1"/>
  <c r="M3585" i="1" a="1"/>
  <c r="M3585" i="1" s="1"/>
  <c r="N338" i="1" a="1"/>
  <c r="N338" i="1" s="1"/>
  <c r="M338" i="1" a="1"/>
  <c r="M338" i="1" s="1"/>
  <c r="N3570" i="1" a="1"/>
  <c r="N3570" i="1" s="1"/>
  <c r="M3570" i="1" a="1"/>
  <c r="M3570" i="1" s="1"/>
  <c r="N699" i="1" a="1"/>
  <c r="N699" i="1" s="1"/>
  <c r="M699" i="1" a="1"/>
  <c r="M699" i="1" s="1"/>
  <c r="N3591" i="1" a="1"/>
  <c r="N3591" i="1" s="1"/>
  <c r="M3591" i="1" a="1"/>
  <c r="M3591" i="1" s="1"/>
  <c r="N1866" i="1" a="1"/>
  <c r="N1866" i="1" s="1"/>
  <c r="M1866" i="1" a="1"/>
  <c r="M1866" i="1" s="1"/>
  <c r="N3443" i="1" a="1"/>
  <c r="N3443" i="1" s="1"/>
  <c r="M3443" i="1" a="1"/>
  <c r="M3443" i="1" s="1"/>
  <c r="N2499" i="1" a="1"/>
  <c r="N2499" i="1" s="1"/>
  <c r="M2499" i="1" a="1"/>
  <c r="M2499" i="1" s="1"/>
  <c r="N1642" i="1" a="1"/>
  <c r="N1642" i="1" s="1"/>
  <c r="M1642" i="1" a="1"/>
  <c r="M1642" i="1" s="1"/>
  <c r="N1039" i="1" a="1"/>
  <c r="N1039" i="1" s="1"/>
  <c r="M1039" i="1" a="1"/>
  <c r="M1039" i="1" s="1"/>
  <c r="N2268" i="1" a="1"/>
  <c r="N2268" i="1" s="1"/>
  <c r="M2268" i="1" a="1"/>
  <c r="M2268" i="1" s="1"/>
  <c r="N1889" i="1" a="1"/>
  <c r="N1889" i="1" s="1"/>
  <c r="M1889" i="1" a="1"/>
  <c r="M1889" i="1" s="1"/>
  <c r="N3790" i="1" a="1"/>
  <c r="N3790" i="1" s="1"/>
  <c r="M3790" i="1" a="1"/>
  <c r="M3790" i="1" s="1"/>
  <c r="N3817" i="1" a="1"/>
  <c r="N3817" i="1" s="1"/>
  <c r="M3817" i="1" a="1"/>
  <c r="M3817" i="1" s="1"/>
  <c r="N3833" i="1" a="1"/>
  <c r="N3833" i="1" s="1"/>
  <c r="M3833" i="1" a="1"/>
  <c r="M3833" i="1" s="1"/>
  <c r="N3802" i="1" a="1"/>
  <c r="N3802" i="1" s="1"/>
  <c r="M3802" i="1" a="1"/>
  <c r="M3802" i="1" s="1"/>
  <c r="N1863" i="1" a="1"/>
  <c r="N1863" i="1" s="1"/>
  <c r="M1863" i="1" a="1"/>
  <c r="M1863" i="1" s="1"/>
  <c r="N3799" i="1" a="1"/>
  <c r="N3799" i="1" s="1"/>
  <c r="M3799" i="1" a="1"/>
  <c r="M3799" i="1" s="1"/>
  <c r="N3832" i="1" a="1"/>
  <c r="N3832" i="1" s="1"/>
  <c r="M3832" i="1" a="1"/>
  <c r="M3832" i="1" s="1"/>
  <c r="N1981" i="1" a="1"/>
  <c r="N1981" i="1" s="1"/>
  <c r="M1981" i="1" a="1"/>
  <c r="M1981" i="1" s="1"/>
  <c r="N3755" i="1" a="1"/>
  <c r="N3755" i="1" s="1"/>
  <c r="M3755" i="1" a="1"/>
  <c r="M3755" i="1" s="1"/>
  <c r="N1168" i="1" a="1"/>
  <c r="N1168" i="1" s="1"/>
  <c r="M1168" i="1" a="1"/>
  <c r="M1168" i="1" s="1"/>
  <c r="N2056" i="1" a="1"/>
  <c r="N2056" i="1" s="1"/>
  <c r="M2056" i="1" a="1"/>
  <c r="M2056" i="1" s="1"/>
  <c r="N348" i="1" a="1"/>
  <c r="N348" i="1" s="1"/>
  <c r="M348" i="1" a="1"/>
  <c r="M348" i="1" s="1"/>
  <c r="N3507" i="1" a="1"/>
  <c r="N3507" i="1" s="1"/>
  <c r="M3507" i="1" a="1"/>
  <c r="M3507" i="1" s="1"/>
  <c r="N3446" i="1" a="1"/>
  <c r="N3446" i="1" s="1"/>
  <c r="M3446" i="1" a="1"/>
  <c r="M3446" i="1" s="1"/>
  <c r="N3824" i="1" a="1"/>
  <c r="N3824" i="1" s="1"/>
  <c r="M3824" i="1" a="1"/>
  <c r="M3824" i="1" s="1"/>
  <c r="N3767" i="1" a="1"/>
  <c r="N3767" i="1" s="1"/>
  <c r="M3767" i="1" a="1"/>
  <c r="M3767" i="1" s="1"/>
  <c r="N2989" i="1" a="1"/>
  <c r="N2989" i="1" s="1"/>
  <c r="M2989" i="1" a="1"/>
  <c r="M2989" i="1" s="1"/>
  <c r="N3834" i="1" a="1"/>
  <c r="N3834" i="1" s="1"/>
  <c r="M3834" i="1" a="1"/>
  <c r="M3834" i="1" s="1"/>
  <c r="N3781" i="1" a="1"/>
  <c r="N3781" i="1" s="1"/>
  <c r="M3781" i="1" a="1"/>
  <c r="M3781" i="1" s="1"/>
  <c r="N3469" i="1" a="1"/>
  <c r="N3469" i="1" s="1"/>
  <c r="M3469" i="1" a="1"/>
  <c r="M3469" i="1" s="1"/>
  <c r="N3760" i="1" a="1"/>
  <c r="N3760" i="1" s="1"/>
  <c r="M3760" i="1" a="1"/>
  <c r="M3760" i="1" s="1"/>
  <c r="N3739" i="1" a="1"/>
  <c r="N3739" i="1" s="1"/>
  <c r="M3739" i="1" a="1"/>
  <c r="M3739" i="1" s="1"/>
  <c r="N3419" i="1" a="1"/>
  <c r="N3419" i="1" s="1"/>
  <c r="M3419" i="1" a="1"/>
  <c r="M3419" i="1" s="1"/>
  <c r="N2816" i="1" a="1"/>
  <c r="N2816" i="1" s="1"/>
  <c r="M2816" i="1" a="1"/>
  <c r="M2816" i="1" s="1"/>
  <c r="N3024" i="1" a="1"/>
  <c r="N3024" i="1" s="1"/>
  <c r="M3024" i="1" a="1"/>
  <c r="M3024" i="1" s="1"/>
  <c r="N2585" i="1" a="1"/>
  <c r="N2585" i="1" s="1"/>
  <c r="M2585" i="1" a="1"/>
  <c r="M2585" i="1" s="1"/>
  <c r="N3588" i="1" a="1"/>
  <c r="N3588" i="1" s="1"/>
  <c r="M3588" i="1" a="1"/>
  <c r="M3588" i="1" s="1"/>
  <c r="N2173" i="1" a="1"/>
  <c r="N2173" i="1" s="1"/>
  <c r="M2173" i="1" a="1"/>
  <c r="M2173" i="1" s="1"/>
  <c r="N3712" i="1" a="1"/>
  <c r="N3712" i="1" s="1"/>
  <c r="M3712" i="1" a="1"/>
  <c r="M3712" i="1" s="1"/>
  <c r="N3713" i="1" a="1"/>
  <c r="N3713" i="1" s="1"/>
  <c r="M3713" i="1" a="1"/>
  <c r="M3713" i="1" s="1"/>
  <c r="N3828" i="1" a="1"/>
  <c r="N3828" i="1" s="1"/>
  <c r="M3828" i="1" a="1"/>
  <c r="M3828" i="1" s="1"/>
  <c r="N2870" i="1" a="1"/>
  <c r="N2870" i="1" s="1"/>
  <c r="M2870" i="1" a="1"/>
  <c r="M2870" i="1" s="1"/>
  <c r="N2181" i="1" a="1"/>
  <c r="N2181" i="1" s="1"/>
  <c r="M2181" i="1" a="1"/>
  <c r="M2181" i="1" s="1"/>
  <c r="N3734" i="1" a="1"/>
  <c r="N3734" i="1" s="1"/>
  <c r="M3734" i="1" a="1"/>
  <c r="M3734" i="1" s="1"/>
  <c r="N1897" i="1" a="1"/>
  <c r="N1897" i="1" s="1"/>
  <c r="M1897" i="1" a="1"/>
  <c r="M1897" i="1" s="1"/>
  <c r="N667" i="1" a="1"/>
  <c r="N667" i="1" s="1"/>
  <c r="M667" i="1" a="1"/>
  <c r="M667" i="1" s="1"/>
  <c r="N172" i="1" a="1"/>
  <c r="N172" i="1" s="1"/>
  <c r="M172" i="1" a="1"/>
  <c r="M172" i="1" s="1"/>
  <c r="N95" i="1" a="1"/>
  <c r="N95" i="1" s="1"/>
  <c r="M95" i="1" a="1"/>
  <c r="M95" i="1" s="1"/>
  <c r="N693" i="1" a="1"/>
  <c r="N693" i="1" s="1"/>
  <c r="M693" i="1" a="1"/>
  <c r="M693" i="1" s="1"/>
  <c r="N1047" i="1" a="1"/>
  <c r="N1047" i="1" s="1"/>
  <c r="M1047" i="1" a="1"/>
  <c r="M1047" i="1" s="1"/>
  <c r="N920" i="1" a="1"/>
  <c r="N920" i="1" s="1"/>
  <c r="M920" i="1" a="1"/>
  <c r="M920" i="1" s="1"/>
  <c r="N3809" i="1" a="1"/>
  <c r="N3809" i="1" s="1"/>
  <c r="M3809" i="1" a="1"/>
  <c r="M3809" i="1" s="1"/>
  <c r="N1084" i="1" a="1"/>
  <c r="N1084" i="1" s="1"/>
  <c r="M1084" i="1" a="1"/>
  <c r="M1084" i="1" s="1"/>
  <c r="N743" i="1" a="1"/>
  <c r="N743" i="1" s="1"/>
  <c r="M743" i="1" a="1"/>
  <c r="M743" i="1" s="1"/>
  <c r="N2584" i="1" a="1"/>
  <c r="N2584" i="1" s="1"/>
  <c r="M2584" i="1" a="1"/>
  <c r="M2584" i="1" s="1"/>
  <c r="N3812" i="1" a="1"/>
  <c r="N3812" i="1" s="1"/>
  <c r="M3812" i="1" a="1"/>
  <c r="M3812" i="1" s="1"/>
  <c r="N83" i="1" a="1"/>
  <c r="N83" i="1" s="1"/>
  <c r="M83" i="1" a="1"/>
  <c r="M83" i="1" s="1"/>
  <c r="N389" i="1" a="1"/>
  <c r="N389" i="1" s="1"/>
  <c r="M389" i="1" a="1"/>
  <c r="M389" i="1" s="1"/>
  <c r="N2731" i="1" a="1"/>
  <c r="N2731" i="1" s="1"/>
  <c r="M2731" i="1" a="1"/>
  <c r="M2731" i="1" s="1"/>
  <c r="N438" i="1" a="1"/>
  <c r="N438" i="1" s="1"/>
  <c r="M438" i="1" a="1"/>
  <c r="M438" i="1" s="1"/>
  <c r="N3213" i="1" a="1"/>
  <c r="N3213" i="1" s="1"/>
  <c r="M3213" i="1" a="1"/>
  <c r="M3213" i="1" s="1"/>
  <c r="N1194" i="1" a="1"/>
  <c r="N1194" i="1" s="1"/>
  <c r="M1194" i="1" a="1"/>
  <c r="M1194" i="1" s="1"/>
  <c r="N1158" i="1" a="1"/>
  <c r="N1158" i="1" s="1"/>
  <c r="M1158" i="1" a="1"/>
  <c r="M1158" i="1" s="1"/>
  <c r="N898" i="1" a="1"/>
  <c r="N898" i="1" s="1"/>
  <c r="M898" i="1" a="1"/>
  <c r="M898" i="1" s="1"/>
  <c r="N182" i="1" a="1"/>
  <c r="N182" i="1" s="1"/>
  <c r="M182" i="1" a="1"/>
  <c r="M182" i="1" s="1"/>
  <c r="N3107" i="1" a="1"/>
  <c r="N3107" i="1" s="1"/>
  <c r="M3107" i="1" a="1"/>
  <c r="M3107" i="1" s="1"/>
  <c r="N1484" i="1" a="1"/>
  <c r="N1484" i="1" s="1"/>
  <c r="M1484" i="1" a="1"/>
  <c r="M1484" i="1" s="1"/>
  <c r="N1365" i="1" a="1"/>
  <c r="N1365" i="1" s="1"/>
  <c r="M1365" i="1" a="1"/>
  <c r="M1365" i="1" s="1"/>
  <c r="N3319" i="1" a="1"/>
  <c r="N3319" i="1" s="1"/>
  <c r="M3319" i="1" a="1"/>
  <c r="M3319" i="1" s="1"/>
  <c r="N3327" i="1" a="1"/>
  <c r="N3327" i="1" s="1"/>
  <c r="M3327" i="1" a="1"/>
  <c r="M3327" i="1" s="1"/>
  <c r="N3551" i="1" a="1"/>
  <c r="N3551" i="1" s="1"/>
  <c r="M3551" i="1" a="1"/>
  <c r="M3551" i="1" s="1"/>
  <c r="N3321" i="1" a="1"/>
  <c r="N3321" i="1" s="1"/>
  <c r="M3321" i="1" a="1"/>
  <c r="M3321" i="1" s="1"/>
  <c r="N324" i="1" a="1"/>
  <c r="N324" i="1" s="1"/>
  <c r="M324" i="1" a="1"/>
  <c r="M324" i="1" s="1"/>
  <c r="N634" i="1" a="1"/>
  <c r="N634" i="1" s="1"/>
  <c r="M634" i="1" a="1"/>
  <c r="M634" i="1" s="1"/>
  <c r="N241" i="1" a="1"/>
  <c r="N241" i="1" s="1"/>
  <c r="M241" i="1" a="1"/>
  <c r="M241" i="1" s="1"/>
  <c r="N1696" i="1" a="1"/>
  <c r="N1696" i="1" s="1"/>
  <c r="M1696" i="1" a="1"/>
  <c r="M1696" i="1" s="1"/>
  <c r="N173" i="1" a="1"/>
  <c r="N173" i="1" s="1"/>
  <c r="M173" i="1" a="1"/>
  <c r="M173" i="1" s="1"/>
  <c r="N1253" i="1" a="1"/>
  <c r="N1253" i="1" s="1"/>
  <c r="M1253" i="1" a="1"/>
  <c r="M1253" i="1" s="1"/>
  <c r="N2137" i="1" a="1"/>
  <c r="N2137" i="1" s="1"/>
  <c r="M2137" i="1" a="1"/>
  <c r="M2137" i="1" s="1"/>
  <c r="N1545" i="1" a="1"/>
  <c r="N1545" i="1" s="1"/>
  <c r="M1545" i="1" a="1"/>
  <c r="M1545" i="1" s="1"/>
  <c r="N549" i="1" a="1"/>
  <c r="N549" i="1" s="1"/>
  <c r="M549" i="1" a="1"/>
  <c r="M549" i="1" s="1"/>
  <c r="N3130" i="1" a="1"/>
  <c r="N3130" i="1" s="1"/>
  <c r="M3130" i="1" a="1"/>
  <c r="M3130" i="1" s="1"/>
  <c r="N2643" i="1" a="1"/>
  <c r="N2643" i="1" s="1"/>
  <c r="M2643" i="1" a="1"/>
  <c r="M2643" i="1" s="1"/>
  <c r="N3408" i="1" a="1"/>
  <c r="N3408" i="1" s="1"/>
  <c r="M3408" i="1" a="1"/>
  <c r="M3408" i="1" s="1"/>
  <c r="N3491" i="1" a="1"/>
  <c r="N3491" i="1" s="1"/>
  <c r="M3491" i="1" a="1"/>
  <c r="M3491" i="1" s="1"/>
  <c r="N889" i="1" a="1"/>
  <c r="N889" i="1" s="1"/>
  <c r="M889" i="1" a="1"/>
  <c r="M889" i="1" s="1"/>
  <c r="N3398" i="1" a="1"/>
  <c r="N3398" i="1" s="1"/>
  <c r="M3398" i="1" a="1"/>
  <c r="M3398" i="1" s="1"/>
  <c r="N1862" i="1" a="1"/>
  <c r="N1862" i="1" s="1"/>
  <c r="M1862" i="1" a="1"/>
  <c r="M1862" i="1" s="1"/>
  <c r="N1147" i="1" a="1"/>
  <c r="N1147" i="1" s="1"/>
  <c r="M1147" i="1" a="1"/>
  <c r="M1147" i="1" s="1"/>
  <c r="N1609" i="1" a="1"/>
  <c r="N1609" i="1" s="1"/>
  <c r="M1609" i="1" a="1"/>
  <c r="M1609" i="1" s="1"/>
  <c r="N3032" i="1" a="1"/>
  <c r="N3032" i="1" s="1"/>
  <c r="M3032" i="1" a="1"/>
  <c r="M3032" i="1" s="1"/>
  <c r="N2733" i="1" a="1"/>
  <c r="N2733" i="1" s="1"/>
  <c r="M2733" i="1" a="1"/>
  <c r="M2733" i="1" s="1"/>
  <c r="N40" i="1" a="1"/>
  <c r="N40" i="1" s="1"/>
  <c r="M40" i="1" a="1"/>
  <c r="M40" i="1" s="1"/>
  <c r="N2729" i="1" a="1"/>
  <c r="N2729" i="1" s="1"/>
  <c r="M2729" i="1" a="1"/>
  <c r="M2729" i="1" s="1"/>
  <c r="N2636" i="1" a="1"/>
  <c r="N2636" i="1" s="1"/>
  <c r="M2636" i="1" a="1"/>
  <c r="M2636" i="1" s="1"/>
  <c r="N2438" i="1" a="1"/>
  <c r="N2438" i="1" s="1"/>
  <c r="M2438" i="1" a="1"/>
  <c r="M2438" i="1" s="1"/>
  <c r="N482" i="1" a="1"/>
  <c r="N482" i="1" s="1"/>
  <c r="M482" i="1" a="1"/>
  <c r="M482" i="1" s="1"/>
  <c r="N420" i="1" a="1"/>
  <c r="N420" i="1" s="1"/>
  <c r="M420" i="1" a="1"/>
  <c r="M420" i="1" s="1"/>
  <c r="N180" i="1" a="1"/>
  <c r="N180" i="1" s="1"/>
  <c r="M180" i="1" a="1"/>
  <c r="M180" i="1" s="1"/>
  <c r="N1850" i="1" a="1"/>
  <c r="N1850" i="1" s="1"/>
  <c r="M1850" i="1" a="1"/>
  <c r="M1850" i="1" s="1"/>
  <c r="N136" i="1" a="1"/>
  <c r="N136" i="1" s="1"/>
  <c r="M136" i="1" a="1"/>
  <c r="M136" i="1" s="1"/>
  <c r="N2854" i="1" a="1"/>
  <c r="N2854" i="1" s="1"/>
  <c r="M2854" i="1" a="1"/>
  <c r="M2854" i="1" s="1"/>
  <c r="N3805" i="1" a="1"/>
  <c r="N3805" i="1" s="1"/>
  <c r="M3805" i="1" a="1"/>
  <c r="M3805" i="1" s="1"/>
  <c r="N3674" i="1" a="1"/>
  <c r="N3674" i="1" s="1"/>
  <c r="M3674" i="1" a="1"/>
  <c r="M3674" i="1" s="1"/>
  <c r="N643" i="1" a="1"/>
  <c r="N643" i="1" s="1"/>
  <c r="M643" i="1" a="1"/>
  <c r="M643" i="1" s="1"/>
  <c r="N1562" i="1" a="1"/>
  <c r="N1562" i="1" s="1"/>
  <c r="M1562" i="1" a="1"/>
  <c r="M1562" i="1" s="1"/>
  <c r="N3414" i="1" a="1"/>
  <c r="N3414" i="1" s="1"/>
  <c r="M3414" i="1" a="1"/>
  <c r="M3414" i="1" s="1"/>
  <c r="N3413" i="1" a="1"/>
  <c r="N3413" i="1" s="1"/>
  <c r="M3413" i="1" a="1"/>
  <c r="M3413" i="1" s="1"/>
  <c r="N1796" i="1" a="1"/>
  <c r="N1796" i="1" s="1"/>
  <c r="M1796" i="1" a="1"/>
  <c r="M1796" i="1" s="1"/>
  <c r="N1436" i="1" a="1"/>
  <c r="N1436" i="1" s="1"/>
  <c r="M1436" i="1" a="1"/>
  <c r="M1436" i="1" s="1"/>
  <c r="N2460" i="1" a="1"/>
  <c r="N2460" i="1" s="1"/>
  <c r="M2460" i="1" a="1"/>
  <c r="M2460" i="1" s="1"/>
  <c r="N35" i="1" a="1"/>
  <c r="N35" i="1" s="1"/>
  <c r="M35" i="1" a="1"/>
  <c r="M35" i="1" s="1"/>
  <c r="N2013" i="1" a="1"/>
  <c r="N2013" i="1" s="1"/>
  <c r="M2013" i="1" a="1"/>
  <c r="M2013" i="1" s="1"/>
  <c r="N3720" i="1" a="1"/>
  <c r="N3720" i="1" s="1"/>
  <c r="M3720" i="1" a="1"/>
  <c r="M3720" i="1" s="1"/>
  <c r="N3460" i="1" a="1"/>
  <c r="N3460" i="1" s="1"/>
  <c r="M3460" i="1" a="1"/>
  <c r="M3460" i="1" s="1"/>
  <c r="N1625" i="1" a="1"/>
  <c r="N1625" i="1" s="1"/>
  <c r="M1625" i="1" a="1"/>
  <c r="M1625" i="1" s="1"/>
  <c r="N520" i="1" a="1"/>
  <c r="N520" i="1" s="1"/>
  <c r="M520" i="1" a="1"/>
  <c r="M520" i="1" s="1"/>
  <c r="N1088" i="1" a="1"/>
  <c r="N1088" i="1" s="1"/>
  <c r="M1088" i="1" a="1"/>
  <c r="M1088" i="1" s="1"/>
  <c r="N3365" i="1" a="1"/>
  <c r="N3365" i="1" s="1"/>
  <c r="M3365" i="1" a="1"/>
  <c r="M3365" i="1" s="1"/>
  <c r="N473" i="1" a="1"/>
  <c r="N473" i="1" s="1"/>
  <c r="M473" i="1" a="1"/>
  <c r="M473" i="1" s="1"/>
  <c r="N2406" i="1" a="1"/>
  <c r="N2406" i="1" s="1"/>
  <c r="M2406" i="1" a="1"/>
  <c r="M2406" i="1" s="1"/>
  <c r="N2638" i="1" a="1"/>
  <c r="N2638" i="1" s="1"/>
  <c r="M2638" i="1" a="1"/>
  <c r="M2638" i="1" s="1"/>
  <c r="N1417" i="1" a="1"/>
  <c r="N1417" i="1" s="1"/>
  <c r="M1417" i="1" a="1"/>
  <c r="M1417" i="1" s="1"/>
  <c r="N522" i="1" a="1"/>
  <c r="N522" i="1" s="1"/>
  <c r="M522" i="1" a="1"/>
  <c r="M522" i="1" s="1"/>
  <c r="N3377" i="1" a="1"/>
  <c r="N3377" i="1" s="1"/>
  <c r="M3377" i="1" a="1"/>
  <c r="M3377" i="1" s="1"/>
  <c r="N1205" i="1" a="1"/>
  <c r="N1205" i="1" s="1"/>
  <c r="M1205" i="1" a="1"/>
  <c r="M1205" i="1" s="1"/>
  <c r="N1909" i="1" a="1"/>
  <c r="N1909" i="1" s="1"/>
  <c r="M1909" i="1" a="1"/>
  <c r="M1909" i="1" s="1"/>
  <c r="N1217" i="1" a="1"/>
  <c r="N1217" i="1" s="1"/>
  <c r="M1217" i="1" a="1"/>
  <c r="M1217" i="1" s="1"/>
  <c r="N1213" i="1" a="1"/>
  <c r="N1213" i="1" s="1"/>
  <c r="M1213" i="1" a="1"/>
  <c r="M1213" i="1" s="1"/>
  <c r="N2182" i="1" a="1"/>
  <c r="N2182" i="1" s="1"/>
  <c r="M2182" i="1" a="1"/>
  <c r="M2182" i="1" s="1"/>
  <c r="N1232" i="1" a="1"/>
  <c r="N1232" i="1" s="1"/>
  <c r="M1232" i="1" a="1"/>
  <c r="M1232" i="1" s="1"/>
  <c r="N1245" i="1" a="1"/>
  <c r="N1245" i="1" s="1"/>
  <c r="M1245" i="1" a="1"/>
  <c r="M1245" i="1" s="1"/>
  <c r="N2829" i="1" a="1"/>
  <c r="N2829" i="1" s="1"/>
  <c r="M2829" i="1" a="1"/>
  <c r="M2829" i="1" s="1"/>
  <c r="N1231" i="1" a="1"/>
  <c r="N1231" i="1" s="1"/>
  <c r="M1231" i="1" a="1"/>
  <c r="M1231" i="1" s="1"/>
  <c r="N1226" i="1" a="1"/>
  <c r="N1226" i="1" s="1"/>
  <c r="M1226" i="1" a="1"/>
  <c r="M1226" i="1" s="1"/>
  <c r="N2191" i="1" a="1"/>
  <c r="N2191" i="1" s="1"/>
  <c r="M2191" i="1" a="1"/>
  <c r="M2191" i="1" s="1"/>
  <c r="N2825" i="1" a="1"/>
  <c r="N2825" i="1" s="1"/>
  <c r="M2825" i="1" a="1"/>
  <c r="M2825" i="1" s="1"/>
  <c r="N1534" i="1" a="1"/>
  <c r="N1534" i="1" s="1"/>
  <c r="M1534" i="1" a="1"/>
  <c r="M1534" i="1" s="1"/>
  <c r="N2255" i="1" a="1"/>
  <c r="N2255" i="1" s="1"/>
  <c r="M2255" i="1" a="1"/>
  <c r="M2255" i="1" s="1"/>
  <c r="N1314" i="1" a="1"/>
  <c r="N1314" i="1" s="1"/>
  <c r="M1314" i="1" a="1"/>
  <c r="M1314" i="1" s="1"/>
  <c r="N1398" i="1" a="1"/>
  <c r="N1398" i="1" s="1"/>
  <c r="M1398" i="1" a="1"/>
  <c r="M1398" i="1" s="1"/>
  <c r="N523" i="1" a="1"/>
  <c r="N523" i="1" s="1"/>
  <c r="M523" i="1" a="1"/>
  <c r="M523" i="1" s="1"/>
  <c r="N2158" i="1" a="1"/>
  <c r="N2158" i="1" s="1"/>
  <c r="M2158" i="1" a="1"/>
  <c r="M2158" i="1" s="1"/>
  <c r="N1963" i="1" a="1"/>
  <c r="N1963" i="1" s="1"/>
  <c r="M1963" i="1" a="1"/>
  <c r="M1963" i="1" s="1"/>
  <c r="N2656" i="1" a="1"/>
  <c r="N2656" i="1" s="1"/>
  <c r="M2656" i="1" a="1"/>
  <c r="M2656" i="1" s="1"/>
  <c r="N3120" i="1" a="1"/>
  <c r="N3120" i="1" s="1"/>
  <c r="M3120" i="1" a="1"/>
  <c r="M3120" i="1" s="1"/>
  <c r="N2817" i="1" a="1"/>
  <c r="N2817" i="1" s="1"/>
  <c r="M2817" i="1" a="1"/>
  <c r="M2817" i="1" s="1"/>
  <c r="N2634" i="1" a="1"/>
  <c r="N2634" i="1" s="1"/>
  <c r="M2634" i="1" a="1"/>
  <c r="M2634" i="1" s="1"/>
  <c r="N3358" i="1" a="1"/>
  <c r="N3358" i="1" s="1"/>
  <c r="M3358" i="1" a="1"/>
  <c r="M3358" i="1" s="1"/>
  <c r="N3341" i="1" a="1"/>
  <c r="N3341" i="1" s="1"/>
  <c r="M3341" i="1" a="1"/>
  <c r="M3341" i="1" s="1"/>
  <c r="N524" i="1" a="1"/>
  <c r="N524" i="1" s="1"/>
  <c r="M524" i="1" a="1"/>
  <c r="M524" i="1" s="1"/>
  <c r="N1636" i="1" a="1"/>
  <c r="N1636" i="1" s="1"/>
  <c r="M1636" i="1" a="1"/>
  <c r="M1636" i="1" s="1"/>
  <c r="N155" i="1" a="1"/>
  <c r="N155" i="1" s="1"/>
  <c r="M155" i="1" a="1"/>
  <c r="M155" i="1" s="1"/>
  <c r="N1522" i="1" a="1"/>
  <c r="N1522" i="1" s="1"/>
  <c r="M1522" i="1" a="1"/>
  <c r="M1522" i="1" s="1"/>
  <c r="N2453" i="1" a="1"/>
  <c r="N2453" i="1" s="1"/>
  <c r="M2453" i="1" a="1"/>
  <c r="M2453" i="1" s="1"/>
  <c r="N14" i="1" a="1"/>
  <c r="N14" i="1" s="1"/>
  <c r="M14" i="1" a="1"/>
  <c r="M14" i="1" s="1"/>
  <c r="N3109" i="1" a="1"/>
  <c r="N3109" i="1" s="1"/>
  <c r="M3109" i="1" a="1"/>
  <c r="M3109" i="1" s="1"/>
  <c r="N1941" i="1" a="1"/>
  <c r="N1941" i="1" s="1"/>
  <c r="M1941" i="1" a="1"/>
  <c r="M1941" i="1" s="1"/>
  <c r="N3156" i="1" a="1"/>
  <c r="N3156" i="1" s="1"/>
  <c r="M3156" i="1" a="1"/>
  <c r="M3156" i="1" s="1"/>
  <c r="N1894" i="1" a="1"/>
  <c r="N1894" i="1" s="1"/>
  <c r="M1894" i="1" a="1"/>
  <c r="M1894" i="1" s="1"/>
  <c r="N3468" i="1" a="1"/>
  <c r="N3468" i="1" s="1"/>
  <c r="M3468" i="1" a="1"/>
  <c r="M3468" i="1" s="1"/>
  <c r="N656" i="1" a="1"/>
  <c r="N656" i="1" s="1"/>
  <c r="M656" i="1" a="1"/>
  <c r="M656" i="1" s="1"/>
  <c r="N3631" i="1" a="1"/>
  <c r="N3631" i="1" s="1"/>
  <c r="M3631" i="1" a="1"/>
  <c r="M3631" i="1" s="1"/>
  <c r="N3273" i="1" a="1"/>
  <c r="N3273" i="1" s="1"/>
  <c r="M3273" i="1" a="1"/>
  <c r="M3273" i="1" s="1"/>
  <c r="N802" i="1" a="1"/>
  <c r="N802" i="1" s="1"/>
  <c r="M802" i="1" a="1"/>
  <c r="M802" i="1" s="1"/>
  <c r="N1943" i="1" a="1"/>
  <c r="N1943" i="1" s="1"/>
  <c r="M1943" i="1" a="1"/>
  <c r="M1943" i="1" s="1"/>
  <c r="N1942" i="1" a="1"/>
  <c r="N1942" i="1" s="1"/>
  <c r="M1942" i="1" a="1"/>
  <c r="M1942" i="1" s="1"/>
  <c r="N3843" i="1" a="1"/>
  <c r="N3843" i="1" s="1"/>
  <c r="M3843" i="1" a="1"/>
  <c r="M3843" i="1" s="1"/>
  <c r="N2912" i="1" a="1"/>
  <c r="N2912" i="1" s="1"/>
  <c r="M2912" i="1" a="1"/>
  <c r="M2912" i="1" s="1"/>
  <c r="N3841" i="1" a="1"/>
  <c r="N3841" i="1" s="1"/>
  <c r="M3841" i="1" a="1"/>
  <c r="M3841" i="1" s="1"/>
  <c r="N661" i="1" a="1"/>
  <c r="N661" i="1" s="1"/>
  <c r="M661" i="1" a="1"/>
  <c r="M661" i="1" s="1"/>
  <c r="N2119" i="1" a="1"/>
  <c r="N2119" i="1" s="1"/>
  <c r="M2119" i="1" a="1"/>
  <c r="M2119" i="1" s="1"/>
  <c r="N639" i="1" a="1"/>
  <c r="N639" i="1" s="1"/>
  <c r="M639" i="1" a="1"/>
  <c r="M639" i="1" s="1"/>
  <c r="N1439" i="1" a="1"/>
  <c r="N1439" i="1" s="1"/>
  <c r="M1439" i="1" a="1"/>
  <c r="M1439" i="1" s="1"/>
  <c r="N469" i="1" a="1"/>
  <c r="N469" i="1" s="1"/>
  <c r="M469" i="1" a="1"/>
  <c r="M469" i="1" s="1"/>
  <c r="N1000" i="1" a="1"/>
  <c r="N1000" i="1" s="1"/>
  <c r="M1000" i="1" a="1"/>
  <c r="M1000" i="1" s="1"/>
  <c r="N1202" i="1" a="1"/>
  <c r="N1202" i="1" s="1"/>
  <c r="M1202" i="1" a="1"/>
  <c r="M1202" i="1" s="1"/>
  <c r="N1209" i="1" a="1"/>
  <c r="N1209" i="1" s="1"/>
  <c r="M1209" i="1" a="1"/>
  <c r="M1209" i="1" s="1"/>
  <c r="N1954" i="1" a="1"/>
  <c r="N1954" i="1" s="1"/>
  <c r="M1954" i="1" a="1"/>
  <c r="M1954" i="1" s="1"/>
  <c r="N1167" i="1" a="1"/>
  <c r="N1167" i="1" s="1"/>
  <c r="M1167" i="1" a="1"/>
  <c r="M1167" i="1" s="1"/>
  <c r="N3357" i="1" a="1"/>
  <c r="N3357" i="1" s="1"/>
  <c r="M3357" i="1" a="1"/>
  <c r="M3357" i="1" s="1"/>
  <c r="N1776" i="1" a="1"/>
  <c r="N1776" i="1" s="1"/>
  <c r="M1776" i="1" a="1"/>
  <c r="M1776" i="1" s="1"/>
  <c r="N3380" i="1" a="1"/>
  <c r="N3380" i="1" s="1"/>
  <c r="M3380" i="1" a="1"/>
  <c r="M3380" i="1" s="1"/>
  <c r="N1853" i="1" a="1"/>
  <c r="N1853" i="1" s="1"/>
  <c r="M1853" i="1" a="1"/>
  <c r="M1853" i="1" s="1"/>
  <c r="N3417" i="1" a="1"/>
  <c r="N3417" i="1" s="1"/>
  <c r="M3417" i="1" a="1"/>
  <c r="M3417" i="1" s="1"/>
  <c r="N3404" i="1" a="1"/>
  <c r="N3404" i="1" s="1"/>
  <c r="M3404" i="1" a="1"/>
  <c r="M3404" i="1" s="1"/>
  <c r="N2048" i="1" a="1"/>
  <c r="N2048" i="1" s="1"/>
  <c r="M2048" i="1" a="1"/>
  <c r="M2048" i="1" s="1"/>
  <c r="N488" i="1" a="1"/>
  <c r="N488" i="1" s="1"/>
  <c r="M488" i="1" a="1"/>
  <c r="M488" i="1" s="1"/>
  <c r="N1648" i="1" a="1"/>
  <c r="N1648" i="1" s="1"/>
  <c r="M1648" i="1" a="1"/>
  <c r="M1648" i="1" s="1"/>
  <c r="N1060" i="1" a="1"/>
  <c r="N1060" i="1" s="1"/>
  <c r="M1060" i="1" a="1"/>
  <c r="M1060" i="1" s="1"/>
  <c r="N2384" i="1" a="1"/>
  <c r="N2384" i="1" s="1"/>
  <c r="M2384" i="1" a="1"/>
  <c r="M2384" i="1" s="1"/>
  <c r="N1392" i="1" a="1"/>
  <c r="N1392" i="1" s="1"/>
  <c r="M1392" i="1" a="1"/>
  <c r="M1392" i="1" s="1"/>
  <c r="N2672" i="1" a="1"/>
  <c r="N2672" i="1" s="1"/>
  <c r="M2672" i="1" a="1"/>
  <c r="M2672" i="1" s="1"/>
  <c r="N1700" i="1" a="1"/>
  <c r="N1700" i="1" s="1"/>
  <c r="M1700" i="1" a="1"/>
  <c r="M1700" i="1" s="1"/>
  <c r="N794" i="1" a="1"/>
  <c r="N794" i="1" s="1"/>
  <c r="M794" i="1" a="1"/>
  <c r="M794" i="1" s="1"/>
  <c r="N354" i="1" a="1"/>
  <c r="N354" i="1" s="1"/>
  <c r="M354" i="1" a="1"/>
  <c r="M354" i="1" s="1"/>
  <c r="N2768" i="1" a="1"/>
  <c r="N2768" i="1" s="1"/>
  <c r="M2768" i="1" a="1"/>
  <c r="M2768" i="1" s="1"/>
  <c r="N655" i="1" a="1"/>
  <c r="N655" i="1" s="1"/>
  <c r="M655" i="1" a="1"/>
  <c r="M655" i="1" s="1"/>
  <c r="N507" i="1" a="1"/>
  <c r="N507" i="1" s="1"/>
  <c r="M507" i="1" a="1"/>
  <c r="M507" i="1" s="1"/>
  <c r="N475" i="1" a="1"/>
  <c r="N475" i="1" s="1"/>
  <c r="M475" i="1" a="1"/>
  <c r="M475" i="1" s="1"/>
  <c r="N2586" i="1" a="1"/>
  <c r="N2586" i="1" s="1"/>
  <c r="M2586" i="1" a="1"/>
  <c r="M2586" i="1" s="1"/>
  <c r="N1747" i="1" a="1"/>
  <c r="N1747" i="1" s="1"/>
  <c r="M1747" i="1" a="1"/>
  <c r="M1747" i="1" s="1"/>
  <c r="N2142" i="1" a="1"/>
  <c r="N2142" i="1" s="1"/>
  <c r="M2142" i="1" a="1"/>
  <c r="M2142" i="1" s="1"/>
  <c r="N2803" i="1" a="1"/>
  <c r="N2803" i="1" s="1"/>
  <c r="M2803" i="1" a="1"/>
  <c r="M2803" i="1" s="1"/>
  <c r="N1382" i="1" a="1"/>
  <c r="N1382" i="1" s="1"/>
  <c r="M1382" i="1" a="1"/>
  <c r="M1382" i="1" s="1"/>
  <c r="N498" i="1" a="1"/>
  <c r="N498" i="1" s="1"/>
  <c r="M498" i="1" a="1"/>
  <c r="M498" i="1" s="1"/>
  <c r="N2625" i="1" a="1"/>
  <c r="N2625" i="1" s="1"/>
  <c r="M2625" i="1" a="1"/>
  <c r="M2625" i="1" s="1"/>
  <c r="N1554" i="1" a="1"/>
  <c r="N1554" i="1" s="1"/>
  <c r="M1554" i="1" a="1"/>
  <c r="M1554" i="1" s="1"/>
  <c r="N2432" i="1" a="1"/>
  <c r="N2432" i="1" s="1"/>
  <c r="M2432" i="1" a="1"/>
  <c r="M2432" i="1" s="1"/>
  <c r="N3794" i="1" a="1"/>
  <c r="N3794" i="1" s="1"/>
  <c r="M3794" i="1" a="1"/>
  <c r="M3794" i="1" s="1"/>
  <c r="N3430" i="1" a="1"/>
  <c r="N3430" i="1" s="1"/>
  <c r="M3430" i="1" a="1"/>
  <c r="M3430" i="1" s="1"/>
  <c r="N301" i="1" a="1"/>
  <c r="N301" i="1" s="1"/>
  <c r="M301" i="1" a="1"/>
  <c r="M301" i="1" s="1"/>
  <c r="N3797" i="1" a="1"/>
  <c r="N3797" i="1" s="1"/>
  <c r="M3797" i="1" a="1"/>
  <c r="M3797" i="1" s="1"/>
  <c r="N723" i="1" a="1"/>
  <c r="N723" i="1" s="1"/>
  <c r="M723" i="1" a="1"/>
  <c r="M723" i="1" s="1"/>
  <c r="N2002" i="1" a="1"/>
  <c r="N2002" i="1" s="1"/>
  <c r="M2002" i="1" a="1"/>
  <c r="M2002" i="1" s="1"/>
  <c r="N461" i="1" a="1"/>
  <c r="N461" i="1" s="1"/>
  <c r="M461" i="1" a="1"/>
  <c r="M461" i="1" s="1"/>
  <c r="N3814" i="1" a="1"/>
  <c r="N3814" i="1" s="1"/>
  <c r="M3814" i="1" a="1"/>
  <c r="M3814" i="1" s="1"/>
  <c r="N3659" i="1" a="1"/>
  <c r="N3659" i="1" s="1"/>
  <c r="M3659" i="1" a="1"/>
  <c r="M3659" i="1" s="1"/>
  <c r="N3821" i="1" a="1"/>
  <c r="N3821" i="1" s="1"/>
  <c r="M3821" i="1" a="1"/>
  <c r="M3821" i="1" s="1"/>
  <c r="N3757" i="1" a="1"/>
  <c r="N3757" i="1" s="1"/>
  <c r="M3757" i="1" a="1"/>
  <c r="M3757" i="1" s="1"/>
  <c r="N3800" i="1" a="1"/>
  <c r="N3800" i="1" s="1"/>
  <c r="M3800" i="1" a="1"/>
  <c r="M3800" i="1" s="1"/>
  <c r="N3831" i="1" a="1"/>
  <c r="N3831" i="1" s="1"/>
  <c r="M3831" i="1" a="1"/>
  <c r="M3831" i="1" s="1"/>
  <c r="N3798" i="1" a="1"/>
  <c r="N3798" i="1" s="1"/>
  <c r="M3798" i="1" a="1"/>
  <c r="M3798" i="1" s="1"/>
  <c r="N3791" i="1" a="1"/>
  <c r="N3791" i="1" s="1"/>
  <c r="M3791" i="1" a="1"/>
  <c r="M3791" i="1" s="1"/>
  <c r="N3770" i="1" a="1"/>
  <c r="N3770" i="1" s="1"/>
  <c r="M3770" i="1" a="1"/>
  <c r="M3770" i="1" s="1"/>
  <c r="N3748" i="1" a="1"/>
  <c r="N3748" i="1" s="1"/>
  <c r="M3748" i="1" a="1"/>
  <c r="M3748" i="1" s="1"/>
  <c r="N3793" i="1" a="1"/>
  <c r="N3793" i="1" s="1"/>
  <c r="M3793" i="1" a="1"/>
  <c r="M3793" i="1" s="1"/>
  <c r="N3813" i="1" a="1"/>
  <c r="N3813" i="1" s="1"/>
  <c r="M3813" i="1" a="1"/>
  <c r="M3813" i="1" s="1"/>
  <c r="N3705" i="1" a="1"/>
  <c r="N3705" i="1" s="1"/>
  <c r="M3705" i="1" a="1"/>
  <c r="M3705" i="1" s="1"/>
  <c r="N3777" i="1" a="1"/>
  <c r="N3777" i="1" s="1"/>
  <c r="M3777" i="1" a="1"/>
  <c r="M3777" i="1" s="1"/>
  <c r="N3729" i="1" a="1"/>
  <c r="N3729" i="1" s="1"/>
  <c r="M3729" i="1" a="1"/>
  <c r="M3729" i="1" s="1"/>
  <c r="N3504" i="1" a="1"/>
  <c r="N3504" i="1" s="1"/>
  <c r="M3504" i="1" a="1"/>
  <c r="M3504" i="1" s="1"/>
  <c r="N3717" i="1" a="1"/>
  <c r="N3717" i="1" s="1"/>
  <c r="M3717" i="1" a="1"/>
  <c r="M3717" i="1" s="1"/>
  <c r="N3498" i="1" a="1"/>
  <c r="N3498" i="1" s="1"/>
  <c r="M3498" i="1" a="1"/>
  <c r="M3498" i="1" s="1"/>
  <c r="N3823" i="1" a="1"/>
  <c r="N3823" i="1" s="1"/>
  <c r="M3823" i="1" a="1"/>
  <c r="M3823" i="1" s="1"/>
  <c r="N3780" i="1" a="1"/>
  <c r="N3780" i="1" s="1"/>
  <c r="M3780" i="1" a="1"/>
  <c r="M3780" i="1" s="1"/>
  <c r="N1272" i="1" a="1"/>
  <c r="N1272" i="1" s="1"/>
  <c r="M1272" i="1" a="1"/>
  <c r="M1272" i="1" s="1"/>
  <c r="N2419" i="1" a="1"/>
  <c r="N2419" i="1" s="1"/>
  <c r="M2419" i="1" a="1"/>
  <c r="M2419" i="1" s="1"/>
  <c r="N21" i="1" a="1"/>
  <c r="N21" i="1" s="1"/>
  <c r="M21" i="1" a="1"/>
  <c r="M21" i="1" s="1"/>
  <c r="N3299" i="1" a="1"/>
  <c r="N3299" i="1" s="1"/>
  <c r="M3299" i="1" a="1"/>
  <c r="M3299" i="1" s="1"/>
  <c r="N485" i="1" a="1"/>
  <c r="N485" i="1" s="1"/>
  <c r="M485" i="1" a="1"/>
  <c r="M485" i="1" s="1"/>
  <c r="N100" i="1" a="1"/>
  <c r="N100" i="1" s="1"/>
  <c r="M100" i="1" a="1"/>
  <c r="M100" i="1" s="1"/>
  <c r="N2985" i="1" a="1"/>
  <c r="N2985" i="1" s="1"/>
  <c r="M2985" i="1" a="1"/>
  <c r="M2985" i="1" s="1"/>
  <c r="N484" i="1" a="1"/>
  <c r="N484" i="1" s="1"/>
  <c r="M484" i="1" a="1"/>
  <c r="M484" i="1" s="1"/>
  <c r="N2079" i="1" a="1"/>
  <c r="N2079" i="1" s="1"/>
  <c r="M2079" i="1" a="1"/>
  <c r="M2079" i="1" s="1"/>
  <c r="N501" i="1" a="1"/>
  <c r="N501" i="1" s="1"/>
  <c r="M501" i="1" a="1"/>
  <c r="M501" i="1" s="1"/>
  <c r="N1848" i="1" a="1"/>
  <c r="N1848" i="1" s="1"/>
  <c r="M1848" i="1" a="1"/>
  <c r="M1848" i="1" s="1"/>
  <c r="N2096" i="1" a="1"/>
  <c r="N2096" i="1" s="1"/>
  <c r="M2096" i="1" a="1"/>
  <c r="M2096" i="1" s="1"/>
  <c r="N638" i="1" a="1"/>
  <c r="N638" i="1" s="1"/>
  <c r="M638" i="1" a="1"/>
  <c r="M638" i="1" s="1"/>
  <c r="N1663" i="1" a="1"/>
  <c r="N1663" i="1" s="1"/>
  <c r="M1663" i="1" a="1"/>
  <c r="M1663" i="1" s="1"/>
  <c r="N598" i="1" a="1"/>
  <c r="N598" i="1" s="1"/>
  <c r="M598" i="1" a="1"/>
  <c r="M598" i="1" s="1"/>
  <c r="N1423" i="1" a="1"/>
  <c r="N1423" i="1" s="1"/>
  <c r="M1423" i="1" a="1"/>
  <c r="M1423" i="1" s="1"/>
  <c r="N1415" i="1" a="1"/>
  <c r="N1415" i="1" s="1"/>
  <c r="M1415" i="1" a="1"/>
  <c r="M1415" i="1" s="1"/>
  <c r="N1480" i="1" a="1"/>
  <c r="N1480" i="1" s="1"/>
  <c r="M1480" i="1" a="1"/>
  <c r="M1480" i="1" s="1"/>
  <c r="N1720" i="1" a="1"/>
  <c r="N1720" i="1" s="1"/>
  <c r="M1720" i="1" a="1"/>
  <c r="M1720" i="1" s="1"/>
  <c r="N583" i="1" a="1"/>
  <c r="N583" i="1" s="1"/>
  <c r="M583" i="1" a="1"/>
  <c r="M583" i="1" s="1"/>
  <c r="N2702" i="1" a="1"/>
  <c r="N2702" i="1" s="1"/>
  <c r="M2702" i="1" a="1"/>
  <c r="M2702" i="1" s="1"/>
  <c r="N2694" i="1" a="1"/>
  <c r="N2694" i="1" s="1"/>
  <c r="M2694" i="1" a="1"/>
  <c r="M2694" i="1" s="1"/>
  <c r="N689" i="1" a="1"/>
  <c r="N689" i="1" s="1"/>
  <c r="M689" i="1" a="1"/>
  <c r="M689" i="1" s="1"/>
  <c r="N2559" i="1" a="1"/>
  <c r="N2559" i="1" s="1"/>
  <c r="M2559" i="1" a="1"/>
  <c r="M2559" i="1" s="1"/>
  <c r="N1587" i="1" a="1"/>
  <c r="N1587" i="1" s="1"/>
  <c r="M1587" i="1" a="1"/>
  <c r="M1587" i="1" s="1"/>
  <c r="N527" i="1" a="1"/>
  <c r="N527" i="1" s="1"/>
  <c r="M527" i="1" a="1"/>
  <c r="M527" i="1" s="1"/>
  <c r="N2370" i="1" a="1"/>
  <c r="N2370" i="1" s="1"/>
  <c r="M2370" i="1" a="1"/>
  <c r="M2370" i="1" s="1"/>
  <c r="N546" i="1" a="1"/>
  <c r="N546" i="1" s="1"/>
  <c r="M546" i="1" a="1"/>
  <c r="M546" i="1" s="1"/>
  <c r="N1709" i="1" a="1"/>
  <c r="N1709" i="1" s="1"/>
  <c r="M1709" i="1" a="1"/>
  <c r="M1709" i="1" s="1"/>
  <c r="N3023" i="1" a="1"/>
  <c r="N3023" i="1" s="1"/>
  <c r="M3023" i="1" a="1"/>
  <c r="M3023" i="1" s="1"/>
  <c r="N2051" i="1" a="1"/>
  <c r="N2051" i="1" s="1"/>
  <c r="M2051" i="1" a="1"/>
  <c r="M2051" i="1" s="1"/>
  <c r="N505" i="1" a="1"/>
  <c r="N505" i="1" s="1"/>
  <c r="M505" i="1" a="1"/>
  <c r="M505" i="1" s="1"/>
  <c r="N2491" i="1" a="1"/>
  <c r="N2491" i="1" s="1"/>
  <c r="M2491" i="1" a="1"/>
  <c r="M2491" i="1" s="1"/>
  <c r="N2508" i="1" a="1"/>
  <c r="N2508" i="1" s="1"/>
  <c r="M2508" i="1" a="1"/>
  <c r="M2508" i="1" s="1"/>
  <c r="N2520" i="1" a="1"/>
  <c r="N2520" i="1" s="1"/>
  <c r="M2520" i="1" a="1"/>
  <c r="M2520" i="1" s="1"/>
  <c r="N2799" i="1" a="1"/>
  <c r="N2799" i="1" s="1"/>
  <c r="M2799" i="1" a="1"/>
  <c r="M2799" i="1" s="1"/>
  <c r="N3338" i="1" a="1"/>
  <c r="N3338" i="1" s="1"/>
  <c r="M3338" i="1" a="1"/>
  <c r="M3338" i="1" s="1"/>
  <c r="N1454" i="1" a="1"/>
  <c r="N1454" i="1" s="1"/>
  <c r="M1454" i="1" a="1"/>
  <c r="M1454" i="1" s="1"/>
  <c r="N1746" i="1" a="1"/>
  <c r="N1746" i="1" s="1"/>
  <c r="M1746" i="1" a="1"/>
  <c r="M1746" i="1" s="1"/>
  <c r="N211" i="1" a="1"/>
  <c r="N211" i="1" s="1"/>
  <c r="M211" i="1" a="1"/>
  <c r="M211" i="1" s="1"/>
  <c r="N1069" i="1" a="1"/>
  <c r="N1069" i="1" s="1"/>
  <c r="M1069" i="1" a="1"/>
  <c r="M1069" i="1" s="1"/>
  <c r="N2673" i="1" a="1"/>
  <c r="N2673" i="1" s="1"/>
  <c r="M2673" i="1" a="1"/>
  <c r="M2673" i="1" s="1"/>
  <c r="N75" i="1" a="1"/>
  <c r="N75" i="1" s="1"/>
  <c r="M75" i="1" a="1"/>
  <c r="M75" i="1" s="1"/>
  <c r="N514" i="1" a="1"/>
  <c r="N514" i="1" s="1"/>
  <c r="M514" i="1" a="1"/>
  <c r="M514" i="1" s="1"/>
  <c r="N554" i="1" a="1"/>
  <c r="N554" i="1" s="1"/>
  <c r="M554" i="1" a="1"/>
  <c r="M554" i="1" s="1"/>
  <c r="N3654" i="1" a="1"/>
  <c r="N3654" i="1" s="1"/>
  <c r="M3654" i="1" a="1"/>
  <c r="M3654" i="1" s="1"/>
  <c r="N789" i="1" a="1"/>
  <c r="N789" i="1" s="1"/>
  <c r="M789" i="1" a="1"/>
  <c r="M789" i="1" s="1"/>
  <c r="N2726" i="1" a="1"/>
  <c r="N2726" i="1" s="1"/>
  <c r="M2726" i="1" a="1"/>
  <c r="M2726" i="1" s="1"/>
  <c r="N2421" i="1" a="1"/>
  <c r="N2421" i="1" s="1"/>
  <c r="M2421" i="1" a="1"/>
  <c r="M2421" i="1" s="1"/>
  <c r="N2434" i="1" a="1"/>
  <c r="N2434" i="1" s="1"/>
  <c r="M2434" i="1" a="1"/>
  <c r="M2434" i="1" s="1"/>
  <c r="N2394" i="1" a="1"/>
  <c r="N2394" i="1" s="1"/>
  <c r="M2394" i="1" a="1"/>
  <c r="M2394" i="1" s="1"/>
  <c r="N2436" i="1" a="1"/>
  <c r="N2436" i="1" s="1"/>
  <c r="M2436" i="1" a="1"/>
  <c r="M2436" i="1" s="1"/>
  <c r="N2420" i="1" a="1"/>
  <c r="N2420" i="1" s="1"/>
  <c r="M2420" i="1" a="1"/>
  <c r="M2420" i="1" s="1"/>
  <c r="N2403" i="1" a="1"/>
  <c r="N2403" i="1" s="1"/>
  <c r="M2403" i="1" a="1"/>
  <c r="M2403" i="1" s="1"/>
  <c r="N2402" i="1" a="1"/>
  <c r="N2402" i="1" s="1"/>
  <c r="M2402" i="1" a="1"/>
  <c r="M2402" i="1" s="1"/>
  <c r="N2373" i="1" a="1"/>
  <c r="N2373" i="1" s="1"/>
  <c r="M2373" i="1" a="1"/>
  <c r="M2373" i="1" s="1"/>
  <c r="N2435" i="1" a="1"/>
  <c r="N2435" i="1" s="1"/>
  <c r="M2435" i="1" a="1"/>
  <c r="M2435" i="1" s="1"/>
  <c r="N3150" i="1" a="1"/>
  <c r="N3150" i="1" s="1"/>
  <c r="M3150" i="1" a="1"/>
  <c r="M3150" i="1" s="1"/>
  <c r="N2450" i="1" a="1"/>
  <c r="N2450" i="1" s="1"/>
  <c r="M2450" i="1" a="1"/>
  <c r="M2450" i="1" s="1"/>
  <c r="N2439" i="1" a="1"/>
  <c r="N2439" i="1" s="1"/>
  <c r="M2439" i="1" a="1"/>
  <c r="M2439" i="1" s="1"/>
  <c r="N2890" i="1" a="1"/>
  <c r="N2890" i="1" s="1"/>
  <c r="M2890" i="1" a="1"/>
  <c r="M2890" i="1" s="1"/>
  <c r="N3138" i="1" a="1"/>
  <c r="N3138" i="1" s="1"/>
  <c r="M3138" i="1" a="1"/>
  <c r="M3138" i="1" s="1"/>
  <c r="N553" i="1" a="1"/>
  <c r="N553" i="1" s="1"/>
  <c r="M553" i="1" a="1"/>
  <c r="M553" i="1" s="1"/>
  <c r="N1125" i="1" a="1"/>
  <c r="N1125" i="1" s="1"/>
  <c r="M1125" i="1" a="1"/>
  <c r="M1125" i="1" s="1"/>
  <c r="N727" i="1" a="1"/>
  <c r="N727" i="1" s="1"/>
  <c r="M727" i="1" a="1"/>
  <c r="M727" i="1" s="1"/>
  <c r="N1159" i="1" a="1"/>
  <c r="N1159" i="1" s="1"/>
  <c r="M1159" i="1" a="1"/>
  <c r="M1159" i="1" s="1"/>
  <c r="N812" i="1" a="1"/>
  <c r="N812" i="1" s="1"/>
  <c r="M812" i="1" a="1"/>
  <c r="M812" i="1" s="1"/>
  <c r="N369" i="1" a="1"/>
  <c r="N369" i="1" s="1"/>
  <c r="M369" i="1" a="1"/>
  <c r="M369" i="1" s="1"/>
  <c r="N558" i="1" a="1"/>
  <c r="N558" i="1" s="1"/>
  <c r="M558" i="1" a="1"/>
  <c r="M558" i="1" s="1"/>
  <c r="N447" i="1" a="1"/>
  <c r="N447" i="1" s="1"/>
  <c r="M447" i="1" a="1"/>
  <c r="M447" i="1" s="1"/>
  <c r="N2622" i="1" a="1"/>
  <c r="N2622" i="1" s="1"/>
  <c r="M2622" i="1" a="1"/>
  <c r="M2622" i="1" s="1"/>
  <c r="N1134" i="1" a="1"/>
  <c r="N1134" i="1" s="1"/>
  <c r="M1134" i="1" a="1"/>
  <c r="M1134" i="1" s="1"/>
  <c r="N2708" i="1" a="1"/>
  <c r="N2708" i="1" s="1"/>
  <c r="M2708" i="1" a="1"/>
  <c r="M2708" i="1" s="1"/>
  <c r="N1928" i="1" a="1"/>
  <c r="N1928" i="1" s="1"/>
  <c r="M1928" i="1" a="1"/>
  <c r="M1928" i="1" s="1"/>
  <c r="N3191" i="1" a="1"/>
  <c r="N3191" i="1" s="1"/>
  <c r="M3191" i="1" a="1"/>
  <c r="M3191" i="1" s="1"/>
  <c r="N2744" i="1" a="1"/>
  <c r="N2744" i="1" s="1"/>
  <c r="M2744" i="1" a="1"/>
  <c r="M2744" i="1" s="1"/>
  <c r="N252" i="1" a="1"/>
  <c r="N252" i="1" s="1"/>
  <c r="M252" i="1" a="1"/>
  <c r="M252" i="1" s="1"/>
  <c r="N860" i="1" a="1"/>
  <c r="N860" i="1" s="1"/>
  <c r="M860" i="1" a="1"/>
  <c r="M860" i="1" s="1"/>
  <c r="N822" i="1" a="1"/>
  <c r="N822" i="1" s="1"/>
  <c r="M822" i="1" a="1"/>
  <c r="M822" i="1" s="1"/>
  <c r="N572" i="1" a="1"/>
  <c r="N572" i="1" s="1"/>
  <c r="M572" i="1" a="1"/>
  <c r="M572" i="1" s="1"/>
  <c r="N2243" i="1" a="1"/>
  <c r="N2243" i="1" s="1"/>
  <c r="M2243" i="1" a="1"/>
  <c r="M2243" i="1" s="1"/>
  <c r="N2099" i="1" a="1"/>
  <c r="N2099" i="1" s="1"/>
  <c r="M2099" i="1" a="1"/>
  <c r="M2099" i="1" s="1"/>
  <c r="N2132" i="1" a="1"/>
  <c r="N2132" i="1" s="1"/>
  <c r="M2132" i="1" a="1"/>
  <c r="M2132" i="1" s="1"/>
  <c r="N2875" i="1" a="1"/>
  <c r="N2875" i="1" s="1"/>
  <c r="M2875" i="1" a="1"/>
  <c r="M2875" i="1" s="1"/>
  <c r="N2862" i="1" a="1"/>
  <c r="N2862" i="1" s="1"/>
  <c r="M2862" i="1" a="1"/>
  <c r="M2862" i="1" s="1"/>
  <c r="N1466" i="1" a="1"/>
  <c r="N1466" i="1" s="1"/>
  <c r="M1466" i="1" a="1"/>
  <c r="M1466" i="1" s="1"/>
  <c r="N566" i="1" a="1"/>
  <c r="N566" i="1" s="1"/>
  <c r="M566" i="1" a="1"/>
  <c r="M566" i="1" s="1"/>
  <c r="N2307" i="1" a="1"/>
  <c r="N2307" i="1" s="1"/>
  <c r="M2307" i="1" a="1"/>
  <c r="M2307" i="1" s="1"/>
  <c r="N1114" i="1" a="1"/>
  <c r="N1114" i="1" s="1"/>
  <c r="M1114" i="1" a="1"/>
  <c r="M1114" i="1" s="1"/>
  <c r="N1444" i="1" a="1"/>
  <c r="N1444" i="1" s="1"/>
  <c r="M1444" i="1" a="1"/>
  <c r="M1444" i="1" s="1"/>
  <c r="N2189" i="1" a="1"/>
  <c r="N2189" i="1" s="1"/>
  <c r="M2189" i="1" a="1"/>
  <c r="M2189" i="1" s="1"/>
  <c r="N1148" i="1" a="1"/>
  <c r="N1148" i="1" s="1"/>
  <c r="M1148" i="1" a="1"/>
  <c r="M1148" i="1" s="1"/>
  <c r="N1559" i="1" a="1"/>
  <c r="N1559" i="1" s="1"/>
  <c r="M1559" i="1" a="1"/>
  <c r="M1559" i="1" s="1"/>
  <c r="N1826" i="1" a="1"/>
  <c r="N1826" i="1" s="1"/>
  <c r="M1826" i="1" a="1"/>
  <c r="M1826" i="1" s="1"/>
  <c r="N2296" i="1" a="1"/>
  <c r="N2296" i="1" s="1"/>
  <c r="M2296" i="1" a="1"/>
  <c r="M2296" i="1" s="1"/>
  <c r="N110" i="1" a="1"/>
  <c r="N110" i="1" s="1"/>
  <c r="M110" i="1" a="1"/>
  <c r="M110" i="1" s="1"/>
  <c r="N2295" i="1" a="1"/>
  <c r="N2295" i="1" s="1"/>
  <c r="M2295" i="1" a="1"/>
  <c r="M2295" i="1" s="1"/>
  <c r="N1950" i="1" a="1"/>
  <c r="N1950" i="1" s="1"/>
  <c r="M1950" i="1" a="1"/>
  <c r="M1950" i="1" s="1"/>
  <c r="N754" i="1" a="1"/>
  <c r="N754" i="1" s="1"/>
  <c r="M754" i="1" a="1"/>
  <c r="M754" i="1" s="1"/>
  <c r="N1972" i="1" a="1"/>
  <c r="N1972" i="1" s="1"/>
  <c r="M1972" i="1" a="1"/>
  <c r="M1972" i="1" s="1"/>
  <c r="N209" i="1" a="1"/>
  <c r="N209" i="1" s="1"/>
  <c r="M209" i="1" a="1"/>
  <c r="M209" i="1" s="1"/>
  <c r="N1216" i="1" a="1"/>
  <c r="N1216" i="1" s="1"/>
  <c r="M1216" i="1" a="1"/>
  <c r="M1216" i="1" s="1"/>
  <c r="N595" i="1" a="1"/>
  <c r="N595" i="1" s="1"/>
  <c r="M595" i="1" a="1"/>
  <c r="M595" i="1" s="1"/>
  <c r="N2456" i="1" a="1"/>
  <c r="N2456" i="1" s="1"/>
  <c r="M2456" i="1" a="1"/>
  <c r="M2456" i="1" s="1"/>
  <c r="N2800" i="1" a="1"/>
  <c r="N2800" i="1" s="1"/>
  <c r="M2800" i="1" a="1"/>
  <c r="M2800" i="1" s="1"/>
  <c r="N676" i="1" a="1"/>
  <c r="N676" i="1" s="1"/>
  <c r="M676" i="1" a="1"/>
  <c r="M676" i="1" s="1"/>
  <c r="N1982" i="1" a="1"/>
  <c r="N1982" i="1" s="1"/>
  <c r="M1982" i="1" a="1"/>
  <c r="M1982" i="1" s="1"/>
  <c r="N2220" i="1" a="1"/>
  <c r="N2220" i="1" s="1"/>
  <c r="M2220" i="1" a="1"/>
  <c r="M2220" i="1" s="1"/>
  <c r="N2046" i="1" a="1"/>
  <c r="N2046" i="1" s="1"/>
  <c r="M2046" i="1" a="1"/>
  <c r="M2046" i="1" s="1"/>
  <c r="N124" i="1" a="1"/>
  <c r="N124" i="1" s="1"/>
  <c r="M124" i="1" a="1"/>
  <c r="M124" i="1" s="1"/>
  <c r="N153" i="1" a="1"/>
  <c r="N153" i="1" s="1"/>
  <c r="M153" i="1" a="1"/>
  <c r="M153" i="1" s="1"/>
  <c r="N1864" i="1" a="1"/>
  <c r="N1864" i="1" s="1"/>
  <c r="M1864" i="1" a="1"/>
  <c r="M1864" i="1" s="1"/>
  <c r="N2692" i="1" a="1"/>
  <c r="N2692" i="1" s="1"/>
  <c r="M2692" i="1" a="1"/>
  <c r="M2692" i="1" s="1"/>
  <c r="N665" i="1" a="1"/>
  <c r="N665" i="1" s="1"/>
  <c r="M665" i="1" a="1"/>
  <c r="M665" i="1" s="1"/>
  <c r="N2088" i="1" a="1"/>
  <c r="N2088" i="1" s="1"/>
  <c r="M2088" i="1" a="1"/>
  <c r="M2088" i="1" s="1"/>
  <c r="N2712" i="1" a="1"/>
  <c r="N2712" i="1" s="1"/>
  <c r="M2712" i="1" a="1"/>
  <c r="M2712" i="1" s="1"/>
  <c r="N2152" i="1" a="1"/>
  <c r="N2152" i="1" s="1"/>
  <c r="M2152" i="1" a="1"/>
  <c r="M2152" i="1" s="1"/>
  <c r="N838" i="1" a="1"/>
  <c r="N838" i="1" s="1"/>
  <c r="M838" i="1" a="1"/>
  <c r="M838" i="1" s="1"/>
  <c r="N564" i="1" a="1"/>
  <c r="N564" i="1" s="1"/>
  <c r="M564" i="1" a="1"/>
  <c r="M564" i="1" s="1"/>
  <c r="N843" i="1" a="1"/>
  <c r="N843" i="1" s="1"/>
  <c r="M843" i="1" a="1"/>
  <c r="M843" i="1" s="1"/>
  <c r="N1915" i="1" a="1"/>
  <c r="N1915" i="1" s="1"/>
  <c r="M1915" i="1" a="1"/>
  <c r="M1915" i="1" s="1"/>
  <c r="N1921" i="1" a="1"/>
  <c r="N1921" i="1" s="1"/>
  <c r="M1921" i="1" a="1"/>
  <c r="M1921" i="1" s="1"/>
  <c r="N2170" i="1" a="1"/>
  <c r="N2170" i="1" s="1"/>
  <c r="M2170" i="1" a="1"/>
  <c r="M2170" i="1" s="1"/>
  <c r="N494" i="1" a="1"/>
  <c r="N494" i="1" s="1"/>
  <c r="M494" i="1" a="1"/>
  <c r="M494" i="1" s="1"/>
  <c r="N3185" i="1" a="1"/>
  <c r="N3185" i="1" s="1"/>
  <c r="M3185" i="1" a="1"/>
  <c r="M3185" i="1" s="1"/>
  <c r="N601" i="1" a="1"/>
  <c r="N601" i="1" s="1"/>
  <c r="M601" i="1" a="1"/>
  <c r="M601" i="1" s="1"/>
  <c r="N1790" i="1" a="1"/>
  <c r="N1790" i="1" s="1"/>
  <c r="M1790" i="1" a="1"/>
  <c r="M1790" i="1" s="1"/>
  <c r="N2175" i="1" a="1"/>
  <c r="N2175" i="1" s="1"/>
  <c r="M2175" i="1" a="1"/>
  <c r="M2175" i="1" s="1"/>
  <c r="N2092" i="1" a="1"/>
  <c r="N2092" i="1" s="1"/>
  <c r="M2092" i="1" a="1"/>
  <c r="M2092" i="1" s="1"/>
  <c r="N515" i="1" a="1"/>
  <c r="N515" i="1" s="1"/>
  <c r="M515" i="1" a="1"/>
  <c r="M515" i="1" s="1"/>
  <c r="N1362" i="1" a="1"/>
  <c r="N1362" i="1" s="1"/>
  <c r="M1362" i="1" a="1"/>
  <c r="M1362" i="1" s="1"/>
  <c r="N2429" i="1" a="1"/>
  <c r="N2429" i="1" s="1"/>
  <c r="M2429" i="1" a="1"/>
  <c r="M2429" i="1" s="1"/>
  <c r="N3436" i="1" a="1"/>
  <c r="N3436" i="1" s="1"/>
  <c r="M3436" i="1" a="1"/>
  <c r="M3436" i="1" s="1"/>
  <c r="N3385" i="1" a="1"/>
  <c r="N3385" i="1" s="1"/>
  <c r="M3385" i="1" a="1"/>
  <c r="M3385" i="1" s="1"/>
  <c r="N1734" i="1" a="1"/>
  <c r="N1734" i="1" s="1"/>
  <c r="M1734" i="1" a="1"/>
  <c r="M1734" i="1" s="1"/>
  <c r="N2167" i="1" a="1"/>
  <c r="N2167" i="1" s="1"/>
  <c r="M2167" i="1" a="1"/>
  <c r="M2167" i="1" s="1"/>
  <c r="N1133" i="1" a="1"/>
  <c r="N1133" i="1" s="1"/>
  <c r="M1133" i="1" a="1"/>
  <c r="M1133" i="1" s="1"/>
  <c r="N355" i="1" a="1"/>
  <c r="N355" i="1" s="1"/>
  <c r="M355" i="1" a="1"/>
  <c r="M355" i="1" s="1"/>
  <c r="N2691" i="1" a="1"/>
  <c r="N2691" i="1" s="1"/>
  <c r="M2691" i="1" a="1"/>
  <c r="M2691" i="1" s="1"/>
  <c r="N2498" i="1" a="1"/>
  <c r="N2498" i="1" s="1"/>
  <c r="M2498" i="1" a="1"/>
  <c r="M2498" i="1" s="1"/>
  <c r="N76" i="1" a="1"/>
  <c r="N76" i="1" s="1"/>
  <c r="M76" i="1" a="1"/>
  <c r="M76" i="1" s="1"/>
  <c r="N547" i="1" a="1"/>
  <c r="N547" i="1" s="1"/>
  <c r="M547" i="1" a="1"/>
  <c r="M547" i="1" s="1"/>
  <c r="N979" i="1" a="1"/>
  <c r="N979" i="1" s="1"/>
  <c r="M979" i="1" a="1"/>
  <c r="M979" i="1" s="1"/>
  <c r="N1404" i="1" a="1"/>
  <c r="N1404" i="1" s="1"/>
  <c r="M1404" i="1" a="1"/>
  <c r="M1404" i="1" s="1"/>
  <c r="N2968" i="1" a="1"/>
  <c r="N2968" i="1" s="1"/>
  <c r="M2968" i="1" a="1"/>
  <c r="M2968" i="1" s="1"/>
  <c r="N2085" i="1" a="1"/>
  <c r="N2085" i="1" s="1"/>
  <c r="M2085" i="1" a="1"/>
  <c r="M2085" i="1" s="1"/>
  <c r="N1258" i="1" a="1"/>
  <c r="N1258" i="1" s="1"/>
  <c r="M1258" i="1" a="1"/>
  <c r="M1258" i="1" s="1"/>
  <c r="N688" i="1" a="1"/>
  <c r="N688" i="1" s="1"/>
  <c r="M688" i="1" a="1"/>
  <c r="M688" i="1" s="1"/>
  <c r="N867" i="1" a="1"/>
  <c r="N867" i="1" s="1"/>
  <c r="M867" i="1" a="1"/>
  <c r="M867" i="1" s="1"/>
  <c r="N886" i="1" a="1"/>
  <c r="N886" i="1" s="1"/>
  <c r="M886" i="1" a="1"/>
  <c r="M886" i="1" s="1"/>
  <c r="N2980" i="1" a="1"/>
  <c r="N2980" i="1" s="1"/>
  <c r="M2980" i="1" a="1"/>
  <c r="M2980" i="1" s="1"/>
  <c r="N2292" i="1" a="1"/>
  <c r="N2292" i="1" s="1"/>
  <c r="M2292" i="1" a="1"/>
  <c r="M2292" i="1" s="1"/>
  <c r="N2903" i="1" a="1"/>
  <c r="N2903" i="1" s="1"/>
  <c r="M2903" i="1" a="1"/>
  <c r="M2903" i="1" s="1"/>
  <c r="N1091" i="1" a="1"/>
  <c r="N1091" i="1" s="1"/>
  <c r="M1091" i="1" a="1"/>
  <c r="M1091" i="1" s="1"/>
  <c r="N755" i="1" a="1"/>
  <c r="N755" i="1" s="1"/>
  <c r="M755" i="1" a="1"/>
  <c r="M755" i="1" s="1"/>
  <c r="N2225" i="1" a="1"/>
  <c r="N2225" i="1" s="1"/>
  <c r="M2225" i="1" a="1"/>
  <c r="M2225" i="1" s="1"/>
  <c r="N1577" i="1" a="1"/>
  <c r="N1577" i="1" s="1"/>
  <c r="M1577" i="1" a="1"/>
  <c r="M1577" i="1" s="1"/>
  <c r="N426" i="1" a="1"/>
  <c r="N426" i="1" s="1"/>
  <c r="M426" i="1" a="1"/>
  <c r="M426" i="1" s="1"/>
  <c r="N2818" i="1" a="1"/>
  <c r="N2818" i="1" s="1"/>
  <c r="M2818" i="1" a="1"/>
  <c r="M2818" i="1" s="1"/>
  <c r="N229" i="1" a="1"/>
  <c r="N229" i="1" s="1"/>
  <c r="M229" i="1" a="1"/>
  <c r="M229" i="1" s="1"/>
  <c r="N3372" i="1" a="1"/>
  <c r="N3372" i="1" s="1"/>
  <c r="M3372" i="1" a="1"/>
  <c r="M3372" i="1" s="1"/>
  <c r="N3342" i="1" a="1"/>
  <c r="N3342" i="1" s="1"/>
  <c r="M3342" i="1" a="1"/>
  <c r="M3342" i="1" s="1"/>
  <c r="N3497" i="1" a="1"/>
  <c r="N3497" i="1" s="1"/>
  <c r="M3497" i="1" a="1"/>
  <c r="M3497" i="1" s="1"/>
  <c r="N2872" i="1" a="1"/>
  <c r="N2872" i="1" s="1"/>
  <c r="M2872" i="1" a="1"/>
  <c r="M2872" i="1" s="1"/>
  <c r="N2264" i="1" a="1"/>
  <c r="N2264" i="1" s="1"/>
  <c r="M2264" i="1" a="1"/>
  <c r="M2264" i="1" s="1"/>
  <c r="N3390" i="1" a="1"/>
  <c r="N3390" i="1" s="1"/>
  <c r="M3390" i="1" a="1"/>
  <c r="M3390" i="1" s="1"/>
  <c r="N30" i="1" a="1"/>
  <c r="N30" i="1" s="1"/>
  <c r="M30" i="1" a="1"/>
  <c r="M30" i="1" s="1"/>
  <c r="N3410" i="1" a="1"/>
  <c r="N3410" i="1" s="1"/>
  <c r="M3410" i="1" a="1"/>
  <c r="M3410" i="1" s="1"/>
  <c r="N2443" i="1" a="1"/>
  <c r="N2443" i="1" s="1"/>
  <c r="M2443" i="1" a="1"/>
  <c r="M2443" i="1" s="1"/>
  <c r="N2966" i="1" a="1"/>
  <c r="N2966" i="1" s="1"/>
  <c r="M2966" i="1" a="1"/>
  <c r="M2966" i="1" s="1"/>
  <c r="N1571" i="1" a="1"/>
  <c r="N1571" i="1" s="1"/>
  <c r="M1571" i="1" a="1"/>
  <c r="M1571" i="1" s="1"/>
  <c r="N3143" i="1" a="1"/>
  <c r="N3143" i="1" s="1"/>
  <c r="M3143" i="1" a="1"/>
  <c r="M3143" i="1" s="1"/>
  <c r="N906" i="1" a="1"/>
  <c r="N906" i="1" s="1"/>
  <c r="M906" i="1" a="1"/>
  <c r="M906" i="1" s="1"/>
  <c r="N915" i="1" a="1"/>
  <c r="N915" i="1" s="1"/>
  <c r="M915" i="1" a="1"/>
  <c r="M915" i="1" s="1"/>
  <c r="N922" i="1" a="1"/>
  <c r="N922" i="1" s="1"/>
  <c r="M922" i="1" a="1"/>
  <c r="M922" i="1" s="1"/>
  <c r="N1881" i="1" a="1"/>
  <c r="N1881" i="1" s="1"/>
  <c r="M1881" i="1" a="1"/>
  <c r="M1881" i="1" s="1"/>
  <c r="N1020" i="1" a="1"/>
  <c r="N1020" i="1" s="1"/>
  <c r="M1020" i="1" a="1"/>
  <c r="M1020" i="1" s="1"/>
  <c r="N633" i="1" a="1"/>
  <c r="N633" i="1" s="1"/>
  <c r="M633" i="1" a="1"/>
  <c r="M633" i="1" s="1"/>
  <c r="N2564" i="1" a="1"/>
  <c r="N2564" i="1" s="1"/>
  <c r="M2564" i="1" a="1"/>
  <c r="M2564" i="1" s="1"/>
  <c r="N1608" i="1" a="1"/>
  <c r="N1608" i="1" s="1"/>
  <c r="M1608" i="1" a="1"/>
  <c r="M1608" i="1" s="1"/>
  <c r="N3225" i="1" a="1"/>
  <c r="N3225" i="1" s="1"/>
  <c r="M3225" i="1" a="1"/>
  <c r="M3225" i="1" s="1"/>
  <c r="N1588" i="1" a="1"/>
  <c r="N1588" i="1" s="1"/>
  <c r="M1588" i="1" a="1"/>
  <c r="M1588" i="1" s="1"/>
  <c r="N1170" i="1" a="1"/>
  <c r="N1170" i="1" s="1"/>
  <c r="M1170" i="1" a="1"/>
  <c r="M1170" i="1" s="1"/>
  <c r="N1591" i="1" a="1"/>
  <c r="N1591" i="1" s="1"/>
  <c r="M1591" i="1" a="1"/>
  <c r="M1591" i="1" s="1"/>
  <c r="N373" i="1" a="1"/>
  <c r="N373" i="1" s="1"/>
  <c r="M373" i="1" a="1"/>
  <c r="M373" i="1" s="1"/>
  <c r="N431" i="1" a="1"/>
  <c r="N431" i="1" s="1"/>
  <c r="M431" i="1" a="1"/>
  <c r="M431" i="1" s="1"/>
  <c r="N611" i="1" a="1"/>
  <c r="N611" i="1" s="1"/>
  <c r="M611" i="1" a="1"/>
  <c r="M611" i="1" s="1"/>
  <c r="N3169" i="1" a="1"/>
  <c r="N3169" i="1" s="1"/>
  <c r="M3169" i="1" a="1"/>
  <c r="M3169" i="1" s="1"/>
  <c r="N168" i="1" a="1"/>
  <c r="N168" i="1" s="1"/>
  <c r="M168" i="1" a="1"/>
  <c r="M168" i="1" s="1"/>
  <c r="N3391" i="1" a="1"/>
  <c r="N3391" i="1" s="1"/>
  <c r="M3391" i="1" a="1"/>
  <c r="M3391" i="1" s="1"/>
  <c r="N3387" i="1" a="1"/>
  <c r="N3387" i="1" s="1"/>
  <c r="M3387" i="1" a="1"/>
  <c r="M3387" i="1" s="1"/>
  <c r="N1356" i="1" a="1"/>
  <c r="N1356" i="1" s="1"/>
  <c r="M1356" i="1" a="1"/>
  <c r="M1356" i="1" s="1"/>
  <c r="N1357" i="1" a="1"/>
  <c r="N1357" i="1" s="1"/>
  <c r="M1357" i="1" a="1"/>
  <c r="M1357" i="1" s="1"/>
  <c r="N2106" i="1" a="1"/>
  <c r="N2106" i="1" s="1"/>
  <c r="M2106" i="1" a="1"/>
  <c r="M2106" i="1" s="1"/>
  <c r="N2700" i="1" a="1"/>
  <c r="N2700" i="1" s="1"/>
  <c r="M2700" i="1" a="1"/>
  <c r="M2700" i="1" s="1"/>
  <c r="N1948" i="1" a="1"/>
  <c r="N1948" i="1" s="1"/>
  <c r="M1948" i="1" a="1"/>
  <c r="M1948" i="1" s="1"/>
  <c r="N1737" i="1" a="1"/>
  <c r="N1737" i="1" s="1"/>
  <c r="M1737" i="1" a="1"/>
  <c r="M1737" i="1" s="1"/>
  <c r="N3147" i="1" a="1"/>
  <c r="N3147" i="1" s="1"/>
  <c r="M3147" i="1" a="1"/>
  <c r="M3147" i="1" s="1"/>
  <c r="N3164" i="1" a="1"/>
  <c r="N3164" i="1" s="1"/>
  <c r="M3164" i="1" a="1"/>
  <c r="M3164" i="1" s="1"/>
  <c r="N2961" i="1" a="1"/>
  <c r="N2961" i="1" s="1"/>
  <c r="M2961" i="1" a="1"/>
  <c r="M2961" i="1" s="1"/>
  <c r="N3122" i="1" a="1"/>
  <c r="N3122" i="1" s="1"/>
  <c r="M3122" i="1" a="1"/>
  <c r="M3122" i="1" s="1"/>
  <c r="N347" i="1" a="1"/>
  <c r="N347" i="1" s="1"/>
  <c r="M347" i="1" a="1"/>
  <c r="M347" i="1" s="1"/>
  <c r="N1854" i="1" a="1"/>
  <c r="N1854" i="1" s="1"/>
  <c r="M1854" i="1" a="1"/>
  <c r="M1854" i="1" s="1"/>
  <c r="N2874" i="1" a="1"/>
  <c r="N2874" i="1" s="1"/>
  <c r="M2874" i="1" a="1"/>
  <c r="M2874" i="1" s="1"/>
  <c r="N119" i="1" a="1"/>
  <c r="N119" i="1" s="1"/>
  <c r="M119" i="1" a="1"/>
  <c r="M119" i="1" s="1"/>
  <c r="N2771" i="1" a="1"/>
  <c r="N2771" i="1" s="1"/>
  <c r="M2771" i="1" a="1"/>
  <c r="M2771" i="1" s="1"/>
  <c r="N2464" i="1" a="1"/>
  <c r="N2464" i="1" s="1"/>
  <c r="M2464" i="1" a="1"/>
  <c r="M2464" i="1" s="1"/>
  <c r="N3159" i="1" a="1"/>
  <c r="N3159" i="1" s="1"/>
  <c r="M3159" i="1" a="1"/>
  <c r="M3159" i="1" s="1"/>
  <c r="N2867" i="1" a="1"/>
  <c r="N2867" i="1" s="1"/>
  <c r="M2867" i="1" a="1"/>
  <c r="M2867" i="1" s="1"/>
  <c r="N632" i="1" a="1"/>
  <c r="N632" i="1" s="1"/>
  <c r="M632" i="1" a="1"/>
  <c r="M632" i="1" s="1"/>
  <c r="N2543" i="1" a="1"/>
  <c r="N2543" i="1" s="1"/>
  <c r="M2543" i="1" a="1"/>
  <c r="M2543" i="1" s="1"/>
  <c r="N626" i="1" a="1"/>
  <c r="N626" i="1" s="1"/>
  <c r="M626" i="1" a="1"/>
  <c r="M626" i="1" s="1"/>
  <c r="N3271" i="1" a="1"/>
  <c r="N3271" i="1" s="1"/>
  <c r="M3271" i="1" a="1"/>
  <c r="M3271" i="1" s="1"/>
  <c r="N3453" i="1" a="1"/>
  <c r="N3453" i="1" s="1"/>
  <c r="M3453" i="1" a="1"/>
  <c r="M3453" i="1" s="1"/>
  <c r="N3651" i="1" a="1"/>
  <c r="N3651" i="1" s="1"/>
  <c r="M3651" i="1" a="1"/>
  <c r="M3651" i="1" s="1"/>
  <c r="N2006" i="1" a="1"/>
  <c r="N2006" i="1" s="1"/>
  <c r="M2006" i="1" a="1"/>
  <c r="M2006" i="1" s="1"/>
  <c r="N1653" i="1" a="1"/>
  <c r="N1653" i="1" s="1"/>
  <c r="M1653" i="1" a="1"/>
  <c r="M1653" i="1" s="1"/>
  <c r="N3376" i="1" a="1"/>
  <c r="N3376" i="1" s="1"/>
  <c r="M3376" i="1" a="1"/>
  <c r="M3376" i="1" s="1"/>
  <c r="N567" i="1" a="1"/>
  <c r="N567" i="1" s="1"/>
  <c r="M567" i="1" a="1"/>
  <c r="M567" i="1" s="1"/>
  <c r="N3009" i="1" a="1"/>
  <c r="N3009" i="1" s="1"/>
  <c r="M3009" i="1" a="1"/>
  <c r="M3009" i="1" s="1"/>
  <c r="N365" i="1" a="1"/>
  <c r="N365" i="1" s="1"/>
  <c r="M365" i="1" a="1"/>
  <c r="M365" i="1" s="1"/>
  <c r="N2528" i="1" a="1"/>
  <c r="N2528" i="1" s="1"/>
  <c r="M2528" i="1" a="1"/>
  <c r="M2528" i="1" s="1"/>
  <c r="N3220" i="1" a="1"/>
  <c r="N3220" i="1" s="1"/>
  <c r="M3220" i="1" a="1"/>
  <c r="M3220" i="1" s="1"/>
  <c r="N2029" i="1" a="1"/>
  <c r="N2029" i="1" s="1"/>
  <c r="M2029" i="1" a="1"/>
  <c r="M2029" i="1" s="1"/>
  <c r="N496" i="1" a="1"/>
  <c r="N496" i="1" s="1"/>
  <c r="M496" i="1" a="1"/>
  <c r="M496" i="1" s="1"/>
  <c r="N2545" i="1" a="1"/>
  <c r="N2545" i="1" s="1"/>
  <c r="M2545" i="1" a="1"/>
  <c r="M2545" i="1" s="1"/>
  <c r="N924" i="1" a="1"/>
  <c r="N924" i="1" s="1"/>
  <c r="M924" i="1" a="1"/>
  <c r="M924" i="1" s="1"/>
  <c r="N2933" i="1" a="1"/>
  <c r="N2933" i="1" s="1"/>
  <c r="M2933" i="1" a="1"/>
  <c r="M2933" i="1" s="1"/>
  <c r="N2895" i="1" a="1"/>
  <c r="N2895" i="1" s="1"/>
  <c r="M2895" i="1" a="1"/>
  <c r="M2895" i="1" s="1"/>
  <c r="N668" i="1" a="1"/>
  <c r="N668" i="1" s="1"/>
  <c r="M668" i="1" a="1"/>
  <c r="M668" i="1" s="1"/>
  <c r="N3031" i="1" a="1"/>
  <c r="N3031" i="1" s="1"/>
  <c r="M3031" i="1" a="1"/>
  <c r="M3031" i="1" s="1"/>
  <c r="N2844" i="1" a="1"/>
  <c r="N2844" i="1" s="1"/>
  <c r="M2844" i="1" a="1"/>
  <c r="M2844" i="1" s="1"/>
  <c r="N2841" i="1" a="1"/>
  <c r="N2841" i="1" s="1"/>
  <c r="M2841" i="1" a="1"/>
  <c r="M2841" i="1" s="1"/>
  <c r="N1832" i="1" a="1"/>
  <c r="N1832" i="1" s="1"/>
  <c r="M1832" i="1" a="1"/>
  <c r="M1832" i="1" s="1"/>
  <c r="N358" i="1" a="1"/>
  <c r="N358" i="1" s="1"/>
  <c r="M358" i="1" a="1"/>
  <c r="M358" i="1" s="1"/>
  <c r="N449" i="1" a="1"/>
  <c r="N449" i="1" s="1"/>
  <c r="M449" i="1" a="1"/>
  <c r="M449" i="1" s="1"/>
  <c r="N1614" i="1" a="1"/>
  <c r="N1614" i="1" s="1"/>
  <c r="M1614" i="1" a="1"/>
  <c r="M1614" i="1" s="1"/>
  <c r="N3114" i="1" a="1"/>
  <c r="N3114" i="1" s="1"/>
  <c r="M3114" i="1" a="1"/>
  <c r="M3114" i="1" s="1"/>
  <c r="N2578" i="1" a="1"/>
  <c r="N2578" i="1" s="1"/>
  <c r="M2578" i="1" a="1"/>
  <c r="M2578" i="1" s="1"/>
  <c r="N2575" i="1" a="1"/>
  <c r="N2575" i="1" s="1"/>
  <c r="M2575" i="1" a="1"/>
  <c r="M2575" i="1" s="1"/>
  <c r="N636" i="1" a="1"/>
  <c r="N636" i="1" s="1"/>
  <c r="M636" i="1" a="1"/>
  <c r="M636" i="1" s="1"/>
  <c r="N2629" i="1" a="1"/>
  <c r="N2629" i="1" s="1"/>
  <c r="M2629" i="1" a="1"/>
  <c r="M2629" i="1" s="1"/>
  <c r="N2773" i="1" a="1"/>
  <c r="N2773" i="1" s="1"/>
  <c r="M2773" i="1" a="1"/>
  <c r="M2773" i="1" s="1"/>
  <c r="N135" i="1" a="1"/>
  <c r="N135" i="1" s="1"/>
  <c r="M135" i="1" a="1"/>
  <c r="M135" i="1" s="1"/>
  <c r="N2967" i="1" a="1"/>
  <c r="N2967" i="1" s="1"/>
  <c r="M2967" i="1" a="1"/>
  <c r="M2967" i="1" s="1"/>
  <c r="N1807" i="1" a="1"/>
  <c r="N1807" i="1" s="1"/>
  <c r="M1807" i="1" a="1"/>
  <c r="M1807" i="1" s="1"/>
  <c r="N630" i="1" a="1"/>
  <c r="N630" i="1" s="1"/>
  <c r="M630" i="1" a="1"/>
  <c r="M630" i="1" s="1"/>
  <c r="N623" i="1" a="1"/>
  <c r="N623" i="1" s="1"/>
  <c r="M623" i="1" a="1"/>
  <c r="M623" i="1" s="1"/>
  <c r="N936" i="1" a="1"/>
  <c r="N936" i="1" s="1"/>
  <c r="M936" i="1" a="1"/>
  <c r="M936" i="1" s="1"/>
  <c r="N928" i="1" a="1"/>
  <c r="N928" i="1" s="1"/>
  <c r="M928" i="1" a="1"/>
  <c r="M928" i="1" s="1"/>
  <c r="N2908" i="1" a="1"/>
  <c r="N2908" i="1" s="1"/>
  <c r="M2908" i="1" a="1"/>
  <c r="M2908" i="1" s="1"/>
  <c r="N1051" i="1" a="1"/>
  <c r="N1051" i="1" s="1"/>
  <c r="M1051" i="1" a="1"/>
  <c r="M1051" i="1" s="1"/>
  <c r="N897" i="1" a="1"/>
  <c r="N897" i="1" s="1"/>
  <c r="M897" i="1" a="1"/>
  <c r="M897" i="1" s="1"/>
  <c r="N1665" i="1" a="1"/>
  <c r="N1665" i="1" s="1"/>
  <c r="M1665" i="1" a="1"/>
  <c r="M1665" i="1" s="1"/>
  <c r="N3207" i="1" a="1"/>
  <c r="N3207" i="1" s="1"/>
  <c r="M3207" i="1" a="1"/>
  <c r="M3207" i="1" s="1"/>
  <c r="N615" i="1" a="1"/>
  <c r="N615" i="1" s="1"/>
  <c r="M615" i="1" a="1"/>
  <c r="M615" i="1" s="1"/>
  <c r="N1658" i="1" a="1"/>
  <c r="N1658" i="1" s="1"/>
  <c r="M1658" i="1" a="1"/>
  <c r="M1658" i="1" s="1"/>
  <c r="N2924" i="1" a="1"/>
  <c r="N2924" i="1" s="1"/>
  <c r="M2924" i="1" a="1"/>
  <c r="M2924" i="1" s="1"/>
  <c r="N2926" i="1" a="1"/>
  <c r="N2926" i="1" s="1"/>
  <c r="M2926" i="1" a="1"/>
  <c r="M2926" i="1" s="1"/>
  <c r="N1586" i="1" a="1"/>
  <c r="N1586" i="1" s="1"/>
  <c r="M1586" i="1" a="1"/>
  <c r="M1586" i="1" s="1"/>
  <c r="N143" i="1" a="1"/>
  <c r="N143" i="1" s="1"/>
  <c r="M143" i="1" a="1"/>
  <c r="M143" i="1" s="1"/>
  <c r="N1340" i="1" a="1"/>
  <c r="N1340" i="1" s="1"/>
  <c r="M1340" i="1" a="1"/>
  <c r="M1340" i="1" s="1"/>
  <c r="N3374" i="1" a="1"/>
  <c r="N3374" i="1" s="1"/>
  <c r="M3374" i="1" a="1"/>
  <c r="M3374" i="1" s="1"/>
  <c r="N1380" i="1" a="1"/>
  <c r="N1380" i="1" s="1"/>
  <c r="M1380" i="1" a="1"/>
  <c r="M1380" i="1" s="1"/>
  <c r="N1550" i="1" a="1"/>
  <c r="N1550" i="1" s="1"/>
  <c r="M1550" i="1" a="1"/>
  <c r="M1550" i="1" s="1"/>
  <c r="N2209" i="1" a="1"/>
  <c r="N2209" i="1" s="1"/>
  <c r="M2209" i="1" a="1"/>
  <c r="M2209" i="1" s="1"/>
  <c r="N2319" i="1" a="1"/>
  <c r="N2319" i="1" s="1"/>
  <c r="M2319" i="1" a="1"/>
  <c r="M2319" i="1" s="1"/>
  <c r="N1503" i="1" a="1"/>
  <c r="N1503" i="1" s="1"/>
  <c r="M1503" i="1" a="1"/>
  <c r="M1503" i="1" s="1"/>
  <c r="N2923" i="1" a="1"/>
  <c r="N2923" i="1" s="1"/>
  <c r="M2923" i="1" a="1"/>
  <c r="M2923" i="1" s="1"/>
  <c r="N1895" i="1" a="1"/>
  <c r="N1895" i="1" s="1"/>
  <c r="M1895" i="1" a="1"/>
  <c r="M1895" i="1" s="1"/>
  <c r="N1612" i="1" a="1"/>
  <c r="N1612" i="1" s="1"/>
  <c r="M1612" i="1" a="1"/>
  <c r="M1612" i="1" s="1"/>
  <c r="N1142" i="1" a="1"/>
  <c r="N1142" i="1" s="1"/>
  <c r="M1142" i="1" a="1"/>
  <c r="M1142" i="1" s="1"/>
  <c r="N895" i="1" a="1"/>
  <c r="N895" i="1" s="1"/>
  <c r="M895" i="1" a="1"/>
  <c r="M895" i="1" s="1"/>
  <c r="N1797" i="1" a="1"/>
  <c r="N1797" i="1" s="1"/>
  <c r="M1797" i="1" a="1"/>
  <c r="M1797" i="1" s="1"/>
  <c r="N2992" i="1" a="1"/>
  <c r="N2992" i="1" s="1"/>
  <c r="M2992" i="1" a="1"/>
  <c r="M2992" i="1" s="1"/>
  <c r="N1792" i="1" a="1"/>
  <c r="N1792" i="1" s="1"/>
  <c r="M1792" i="1" a="1"/>
  <c r="M1792" i="1" s="1"/>
  <c r="N1494" i="1" a="1"/>
  <c r="N1494" i="1" s="1"/>
  <c r="M1494" i="1" a="1"/>
  <c r="M1494" i="1" s="1"/>
  <c r="N3352" i="1" a="1"/>
  <c r="N3352" i="1" s="1"/>
  <c r="M3352" i="1" a="1"/>
  <c r="M3352" i="1" s="1"/>
  <c r="N2976" i="1" a="1"/>
  <c r="N2976" i="1" s="1"/>
  <c r="M2976" i="1" a="1"/>
  <c r="M2976" i="1" s="1"/>
  <c r="N3339" i="1" a="1"/>
  <c r="N3339" i="1" s="1"/>
  <c r="M3339" i="1" a="1"/>
  <c r="M3339" i="1" s="1"/>
  <c r="N1581" i="1" a="1"/>
  <c r="N1581" i="1" s="1"/>
  <c r="M1581" i="1" a="1"/>
  <c r="M1581" i="1" s="1"/>
  <c r="N2123" i="1" a="1"/>
  <c r="N2123" i="1" s="1"/>
  <c r="M2123" i="1" a="1"/>
  <c r="M2123" i="1" s="1"/>
  <c r="N1453" i="1" a="1"/>
  <c r="N1453" i="1" s="1"/>
  <c r="M1453" i="1" a="1"/>
  <c r="M1453" i="1" s="1"/>
  <c r="N1565" i="1" a="1"/>
  <c r="N1565" i="1" s="1"/>
  <c r="M1565" i="1" a="1"/>
  <c r="M1565" i="1" s="1"/>
  <c r="N1601" i="1" a="1"/>
  <c r="N1601" i="1" s="1"/>
  <c r="M1601" i="1" a="1"/>
  <c r="M1601" i="1" s="1"/>
  <c r="N3583" i="1" a="1"/>
  <c r="N3583" i="1" s="1"/>
  <c r="M3583" i="1" a="1"/>
  <c r="M3583" i="1" s="1"/>
  <c r="N230" i="1" a="1"/>
  <c r="N230" i="1" s="1"/>
  <c r="M230" i="1" a="1"/>
  <c r="M230" i="1" s="1"/>
  <c r="N1359" i="1" a="1"/>
  <c r="N1359" i="1" s="1"/>
  <c r="M1359" i="1" a="1"/>
  <c r="M1359" i="1" s="1"/>
  <c r="N1600" i="1" a="1"/>
  <c r="N1600" i="1" s="1"/>
  <c r="M1600" i="1" a="1"/>
  <c r="M1600" i="1" s="1"/>
  <c r="N1615" i="1" a="1"/>
  <c r="N1615" i="1" s="1"/>
  <c r="M1615" i="1" a="1"/>
  <c r="M1615" i="1" s="1"/>
  <c r="N1405" i="1" a="1"/>
  <c r="N1405" i="1" s="1"/>
  <c r="M1405" i="1" a="1"/>
  <c r="M1405" i="1" s="1"/>
  <c r="N1984" i="1" a="1"/>
  <c r="N1984" i="1" s="1"/>
  <c r="M1984" i="1" a="1"/>
  <c r="M1984" i="1" s="1"/>
  <c r="N1590" i="1" a="1"/>
  <c r="N1590" i="1" s="1"/>
  <c r="M1590" i="1" a="1"/>
  <c r="M1590" i="1" s="1"/>
  <c r="N3087" i="1" a="1"/>
  <c r="N3087" i="1" s="1"/>
  <c r="M3087" i="1" a="1"/>
  <c r="M3087" i="1" s="1"/>
  <c r="N372" i="1" a="1"/>
  <c r="N372" i="1" s="1"/>
  <c r="M372" i="1" a="1"/>
  <c r="M372" i="1" s="1"/>
  <c r="N662" i="1" a="1"/>
  <c r="N662" i="1" s="1"/>
  <c r="M662" i="1" a="1"/>
  <c r="M662" i="1" s="1"/>
  <c r="N506" i="1" a="1"/>
  <c r="N506" i="1" s="1"/>
  <c r="M506" i="1" a="1"/>
  <c r="M506" i="1" s="1"/>
  <c r="N2617" i="1" a="1"/>
  <c r="N2617" i="1" s="1"/>
  <c r="M2617" i="1" a="1"/>
  <c r="M2617" i="1" s="1"/>
  <c r="N1985" i="1" a="1"/>
  <c r="N1985" i="1" s="1"/>
  <c r="M1985" i="1" a="1"/>
  <c r="M1985" i="1" s="1"/>
  <c r="N3110" i="1" a="1"/>
  <c r="N3110" i="1" s="1"/>
  <c r="M3110" i="1" a="1"/>
  <c r="M3110" i="1" s="1"/>
  <c r="N516" i="1" a="1"/>
  <c r="N516" i="1" s="1"/>
  <c r="M516" i="1" a="1"/>
  <c r="M516" i="1" s="1"/>
  <c r="N107" i="1" a="1"/>
  <c r="N107" i="1" s="1"/>
  <c r="M107" i="1" a="1"/>
  <c r="M107" i="1" s="1"/>
  <c r="N1529" i="1" a="1"/>
  <c r="N1529" i="1" s="1"/>
  <c r="M1529" i="1" a="1"/>
  <c r="M1529" i="1" s="1"/>
  <c r="N1561" i="1" a="1"/>
  <c r="N1561" i="1" s="1"/>
  <c r="M1561" i="1" a="1"/>
  <c r="M1561" i="1" s="1"/>
  <c r="N1527" i="1" a="1"/>
  <c r="N1527" i="1" s="1"/>
  <c r="M1527" i="1" a="1"/>
  <c r="M1527" i="1" s="1"/>
  <c r="N1537" i="1" a="1"/>
  <c r="N1537" i="1" s="1"/>
  <c r="M1537" i="1" a="1"/>
  <c r="M1537" i="1" s="1"/>
  <c r="N1690" i="1" a="1"/>
  <c r="N1690" i="1" s="1"/>
  <c r="M1690" i="1" a="1"/>
  <c r="M1690" i="1" s="1"/>
  <c r="N1592" i="1" a="1"/>
  <c r="N1592" i="1" s="1"/>
  <c r="M1592" i="1" a="1"/>
  <c r="M1592" i="1" s="1"/>
  <c r="N2265" i="1" a="1"/>
  <c r="N2265" i="1" s="1"/>
  <c r="M2265" i="1" a="1"/>
  <c r="M2265" i="1" s="1"/>
  <c r="N395" i="1" a="1"/>
  <c r="N395" i="1" s="1"/>
  <c r="M395" i="1" a="1"/>
  <c r="M395" i="1" s="1"/>
  <c r="N1808" i="1" a="1"/>
  <c r="N1808" i="1" s="1"/>
  <c r="M1808" i="1" a="1"/>
  <c r="M1808" i="1" s="1"/>
  <c r="N2242" i="1" a="1"/>
  <c r="N2242" i="1" s="1"/>
  <c r="M2242" i="1" a="1"/>
  <c r="M2242" i="1" s="1"/>
  <c r="N1541" i="1" a="1"/>
  <c r="N1541" i="1" s="1"/>
  <c r="M1541" i="1" a="1"/>
  <c r="M1541" i="1" s="1"/>
  <c r="N1528" i="1" a="1"/>
  <c r="N1528" i="1" s="1"/>
  <c r="M1528" i="1" a="1"/>
  <c r="M1528" i="1" s="1"/>
  <c r="N1542" i="1" a="1"/>
  <c r="N1542" i="1" s="1"/>
  <c r="M1542" i="1" a="1"/>
  <c r="M1542" i="1" s="1"/>
  <c r="N1123" i="1" a="1"/>
  <c r="N1123" i="1" s="1"/>
  <c r="M1123" i="1" a="1"/>
  <c r="M1123" i="1" s="1"/>
  <c r="N1538" i="1" a="1"/>
  <c r="N1538" i="1" s="1"/>
  <c r="M1538" i="1" a="1"/>
  <c r="M1538" i="1" s="1"/>
  <c r="N3420" i="1" a="1"/>
  <c r="N3420" i="1" s="1"/>
  <c r="M3420" i="1" a="1"/>
  <c r="M3420" i="1" s="1"/>
  <c r="N957" i="1" a="1"/>
  <c r="N957" i="1" s="1"/>
  <c r="M957" i="1" a="1"/>
  <c r="M957" i="1" s="1"/>
  <c r="N2408" i="1" a="1"/>
  <c r="N2408" i="1" s="1"/>
  <c r="M2408" i="1" a="1"/>
  <c r="M2408" i="1" s="1"/>
  <c r="N1526" i="1" a="1"/>
  <c r="N1526" i="1" s="1"/>
  <c r="M1526" i="1" a="1"/>
  <c r="M1526" i="1" s="1"/>
  <c r="N1533" i="1" a="1"/>
  <c r="N1533" i="1" s="1"/>
  <c r="M1533" i="1" a="1"/>
  <c r="M1533" i="1" s="1"/>
  <c r="N2892" i="1" a="1"/>
  <c r="N2892" i="1" s="1"/>
  <c r="M2892" i="1" a="1"/>
  <c r="M2892" i="1" s="1"/>
  <c r="N2915" i="1" a="1"/>
  <c r="N2915" i="1" s="1"/>
  <c r="M2915" i="1" a="1"/>
  <c r="M2915" i="1" s="1"/>
  <c r="N1539" i="1" a="1"/>
  <c r="N1539" i="1" s="1"/>
  <c r="M1539" i="1" a="1"/>
  <c r="M1539" i="1" s="1"/>
  <c r="N2886" i="1" a="1"/>
  <c r="N2886" i="1" s="1"/>
  <c r="M2886" i="1" a="1"/>
  <c r="M2886" i="1" s="1"/>
  <c r="N1525" i="1" a="1"/>
  <c r="N1525" i="1" s="1"/>
  <c r="M1525" i="1" a="1"/>
  <c r="M1525" i="1" s="1"/>
  <c r="N2911" i="1" a="1"/>
  <c r="N2911" i="1" s="1"/>
  <c r="M2911" i="1" a="1"/>
  <c r="M2911" i="1" s="1"/>
  <c r="N2899" i="1" a="1"/>
  <c r="N2899" i="1" s="1"/>
  <c r="M2899" i="1" a="1"/>
  <c r="M2899" i="1" s="1"/>
  <c r="N2868" i="1" a="1"/>
  <c r="N2868" i="1" s="1"/>
  <c r="M2868" i="1" a="1"/>
  <c r="M2868" i="1" s="1"/>
  <c r="N2849" i="1" a="1"/>
  <c r="N2849" i="1" s="1"/>
  <c r="M2849" i="1" a="1"/>
  <c r="M2849" i="1" s="1"/>
  <c r="N2914" i="1" a="1"/>
  <c r="N2914" i="1" s="1"/>
  <c r="M2914" i="1" a="1"/>
  <c r="M2914" i="1" s="1"/>
  <c r="N2889" i="1" a="1"/>
  <c r="N2889" i="1" s="1"/>
  <c r="M2889" i="1" a="1"/>
  <c r="M2889" i="1" s="1"/>
  <c r="N2565" i="1" a="1"/>
  <c r="N2565" i="1" s="1"/>
  <c r="M2565" i="1" a="1"/>
  <c r="M2565" i="1" s="1"/>
  <c r="N1389" i="1" a="1"/>
  <c r="N1389" i="1" s="1"/>
  <c r="M1389" i="1" a="1"/>
  <c r="M1389" i="1" s="1"/>
  <c r="N1623" i="1" a="1"/>
  <c r="N1623" i="1" s="1"/>
  <c r="M1623" i="1" a="1"/>
  <c r="M1623" i="1" s="1"/>
  <c r="N1281" i="1" a="1"/>
  <c r="N1281" i="1" s="1"/>
  <c r="M1281" i="1" a="1"/>
  <c r="M1281" i="1" s="1"/>
  <c r="N2748" i="1" a="1"/>
  <c r="N2748" i="1" s="1"/>
  <c r="M2748" i="1" a="1"/>
  <c r="M2748" i="1" s="1"/>
  <c r="N1220" i="1" a="1"/>
  <c r="N1220" i="1" s="1"/>
  <c r="M1220" i="1" a="1"/>
  <c r="M1220" i="1" s="1"/>
  <c r="N2756" i="1" a="1"/>
  <c r="N2756" i="1" s="1"/>
  <c r="M2756" i="1" a="1"/>
  <c r="M2756" i="1" s="1"/>
  <c r="N1828" i="1" a="1"/>
  <c r="N1828" i="1" s="1"/>
  <c r="M1828" i="1" a="1"/>
  <c r="M1828" i="1" s="1"/>
  <c r="N1344" i="1" a="1"/>
  <c r="N1344" i="1" s="1"/>
  <c r="M1344" i="1" a="1"/>
  <c r="M1344" i="1" s="1"/>
  <c r="N148" i="1" a="1"/>
  <c r="N148" i="1" s="1"/>
  <c r="M148" i="1" a="1"/>
  <c r="M148" i="1" s="1"/>
  <c r="N1969" i="1" a="1"/>
  <c r="N1969" i="1" s="1"/>
  <c r="M1969" i="1" a="1"/>
  <c r="M1969" i="1" s="1"/>
  <c r="N1962" i="1" a="1"/>
  <c r="N1962" i="1" s="1"/>
  <c r="M1962" i="1" a="1"/>
  <c r="M1962" i="1" s="1"/>
  <c r="N1965" i="1" a="1"/>
  <c r="N1965" i="1" s="1"/>
  <c r="M1965" i="1" a="1"/>
  <c r="M1965" i="1" s="1"/>
  <c r="N1584" i="1" a="1"/>
  <c r="N1584" i="1" s="1"/>
  <c r="M1584" i="1" a="1"/>
  <c r="M1584" i="1" s="1"/>
  <c r="N1974" i="1" a="1"/>
  <c r="N1974" i="1" s="1"/>
  <c r="M1974" i="1" a="1"/>
  <c r="M1974" i="1" s="1"/>
  <c r="N1891" i="1" a="1"/>
  <c r="N1891" i="1" s="1"/>
  <c r="M1891" i="1" a="1"/>
  <c r="M1891" i="1" s="1"/>
  <c r="N1666" i="1" a="1"/>
  <c r="N1666" i="1" s="1"/>
  <c r="M1666" i="1" a="1"/>
  <c r="M1666" i="1" s="1"/>
  <c r="N2108" i="1" a="1"/>
  <c r="N2108" i="1" s="1"/>
  <c r="M2108" i="1" a="1"/>
  <c r="M2108" i="1" s="1"/>
  <c r="N1058" i="1" a="1"/>
  <c r="N1058" i="1" s="1"/>
  <c r="M1058" i="1" a="1"/>
  <c r="M1058" i="1" s="1"/>
  <c r="N2590" i="1" a="1"/>
  <c r="N2590" i="1" s="1"/>
  <c r="M2590" i="1" a="1"/>
  <c r="M2590" i="1" s="1"/>
  <c r="N1570" i="1" a="1"/>
  <c r="N1570" i="1" s="1"/>
  <c r="M1570" i="1" a="1"/>
  <c r="M1570" i="1" s="1"/>
  <c r="N1775" i="1" a="1"/>
  <c r="N1775" i="1" s="1"/>
  <c r="M1775" i="1" a="1"/>
  <c r="M1775" i="1" s="1"/>
  <c r="N2423" i="1" a="1"/>
  <c r="N2423" i="1" s="1"/>
  <c r="M2423" i="1" a="1"/>
  <c r="M2423" i="1" s="1"/>
  <c r="N977" i="1" a="1"/>
  <c r="N977" i="1" s="1"/>
  <c r="M977" i="1" a="1"/>
  <c r="M977" i="1" s="1"/>
  <c r="N1622" i="1" a="1"/>
  <c r="N1622" i="1" s="1"/>
  <c r="M1622" i="1" a="1"/>
  <c r="M1622" i="1" s="1"/>
  <c r="N1009" i="1" a="1"/>
  <c r="N1009" i="1" s="1"/>
  <c r="M1009" i="1" a="1"/>
  <c r="M1009" i="1" s="1"/>
  <c r="N3101" i="1" a="1"/>
  <c r="N3101" i="1" s="1"/>
  <c r="M3101" i="1" a="1"/>
  <c r="M3101" i="1" s="1"/>
  <c r="N2991" i="1" a="1"/>
  <c r="N2991" i="1" s="1"/>
  <c r="M2991" i="1" a="1"/>
  <c r="M2991" i="1" s="1"/>
  <c r="N2337" i="1" a="1"/>
  <c r="N2337" i="1" s="1"/>
  <c r="M2337" i="1" a="1"/>
  <c r="M2337" i="1" s="1"/>
  <c r="N982" i="1" a="1"/>
  <c r="N982" i="1" s="1"/>
  <c r="M982" i="1" a="1"/>
  <c r="M982" i="1" s="1"/>
  <c r="N949" i="1" a="1"/>
  <c r="N949" i="1" s="1"/>
  <c r="M949" i="1" a="1"/>
  <c r="M949" i="1" s="1"/>
  <c r="N145" i="1" a="1"/>
  <c r="N145" i="1" s="1"/>
  <c r="M145" i="1" a="1"/>
  <c r="M145" i="1" s="1"/>
  <c r="N439" i="1" a="1"/>
  <c r="N439" i="1" s="1"/>
  <c r="M439" i="1" a="1"/>
  <c r="M439" i="1" s="1"/>
  <c r="N2091" i="1" a="1"/>
  <c r="N2091" i="1" s="1"/>
  <c r="M2091" i="1" a="1"/>
  <c r="M2091" i="1" s="1"/>
  <c r="N454" i="1" a="1"/>
  <c r="N454" i="1" s="1"/>
  <c r="M454" i="1" a="1"/>
  <c r="M454" i="1" s="1"/>
  <c r="N1557" i="1" a="1"/>
  <c r="N1557" i="1" s="1"/>
  <c r="M1557" i="1" a="1"/>
  <c r="M1557" i="1" s="1"/>
  <c r="N1536" i="1" a="1"/>
  <c r="N1536" i="1" s="1"/>
  <c r="M1536" i="1" a="1"/>
  <c r="M1536" i="1" s="1"/>
  <c r="N1781" i="1" a="1"/>
  <c r="N1781" i="1" s="1"/>
  <c r="M1781" i="1" a="1"/>
  <c r="M1781" i="1" s="1"/>
  <c r="N976" i="1" a="1"/>
  <c r="N976" i="1" s="1"/>
  <c r="M976" i="1" a="1"/>
  <c r="M976" i="1" s="1"/>
  <c r="N1028" i="1" a="1"/>
  <c r="N1028" i="1" s="1"/>
  <c r="M1028" i="1" a="1"/>
  <c r="M1028" i="1" s="1"/>
  <c r="N1794" i="1" a="1"/>
  <c r="N1794" i="1" s="1"/>
  <c r="M1794" i="1" a="1"/>
  <c r="M1794" i="1" s="1"/>
  <c r="N631" i="1" a="1"/>
  <c r="N631" i="1" s="1"/>
  <c r="M631" i="1" a="1"/>
  <c r="M631" i="1" s="1"/>
  <c r="N1096" i="1" a="1"/>
  <c r="N1096" i="1" s="1"/>
  <c r="M1096" i="1" a="1"/>
  <c r="M1096" i="1" s="1"/>
  <c r="N2111" i="1" a="1"/>
  <c r="N2111" i="1" s="1"/>
  <c r="M2111" i="1" a="1"/>
  <c r="M2111" i="1" s="1"/>
  <c r="N1105" i="1" a="1"/>
  <c r="N1105" i="1" s="1"/>
  <c r="M1105" i="1" a="1"/>
  <c r="M1105" i="1" s="1"/>
  <c r="N1724" i="1" a="1"/>
  <c r="N1724" i="1" s="1"/>
  <c r="M1724" i="1" a="1"/>
  <c r="M1724" i="1" s="1"/>
  <c r="N1002" i="1" a="1"/>
  <c r="N1002" i="1" s="1"/>
  <c r="M1002" i="1" a="1"/>
  <c r="M1002" i="1" s="1"/>
  <c r="N881" i="1" a="1"/>
  <c r="N881" i="1" s="1"/>
  <c r="M881" i="1" a="1"/>
  <c r="M881" i="1" s="1"/>
  <c r="N1809" i="1" a="1"/>
  <c r="N1809" i="1" s="1"/>
  <c r="M1809" i="1" a="1"/>
  <c r="M1809" i="1" s="1"/>
  <c r="N1150" i="1" a="1"/>
  <c r="N1150" i="1" s="1"/>
  <c r="M1150" i="1" a="1"/>
  <c r="M1150" i="1" s="1"/>
  <c r="N1998" i="1" a="1"/>
  <c r="N1998" i="1" s="1"/>
  <c r="M1998" i="1" a="1"/>
  <c r="M1998" i="1" s="1"/>
  <c r="N1065" i="1" a="1"/>
  <c r="N1065" i="1" s="1"/>
  <c r="M1065" i="1" a="1"/>
  <c r="M1065" i="1" s="1"/>
  <c r="N453" i="1" a="1"/>
  <c r="N453" i="1" s="1"/>
  <c r="M453" i="1" a="1"/>
  <c r="M453" i="1" s="1"/>
  <c r="N2240" i="1" a="1"/>
  <c r="N2240" i="1" s="1"/>
  <c r="M2240" i="1" a="1"/>
  <c r="M2240" i="1" s="1"/>
  <c r="N649" i="1" a="1"/>
  <c r="N649" i="1" s="1"/>
  <c r="M649" i="1" a="1"/>
  <c r="M649" i="1" s="1"/>
  <c r="N1893" i="1" a="1"/>
  <c r="N1893" i="1" s="1"/>
  <c r="M1893" i="1" a="1"/>
  <c r="M1893" i="1" s="1"/>
  <c r="N2523" i="1" a="1"/>
  <c r="N2523" i="1" s="1"/>
  <c r="M2523" i="1" a="1"/>
  <c r="M2523" i="1" s="1"/>
  <c r="N2027" i="1" a="1"/>
  <c r="N2027" i="1" s="1"/>
  <c r="M2027" i="1" a="1"/>
  <c r="M2027" i="1" s="1"/>
  <c r="N2349" i="1" a="1"/>
  <c r="N2349" i="1" s="1"/>
  <c r="M2349" i="1" a="1"/>
  <c r="M2349" i="1" s="1"/>
  <c r="N2486" i="1" a="1"/>
  <c r="N2486" i="1" s="1"/>
  <c r="M2486" i="1" a="1"/>
  <c r="M2486" i="1" s="1"/>
  <c r="N1740" i="1" a="1"/>
  <c r="N1740" i="1" s="1"/>
  <c r="M1740" i="1" a="1"/>
  <c r="M1740" i="1" s="1"/>
  <c r="N1698" i="1" a="1"/>
  <c r="N1698" i="1" s="1"/>
  <c r="M1698" i="1" a="1"/>
  <c r="M1698" i="1" s="1"/>
  <c r="N2891" i="1" a="1"/>
  <c r="N2891" i="1" s="1"/>
  <c r="M2891" i="1" a="1"/>
  <c r="M2891" i="1" s="1"/>
  <c r="N2489" i="1" a="1"/>
  <c r="N2489" i="1" s="1"/>
  <c r="M2489" i="1" a="1"/>
  <c r="M2489" i="1" s="1"/>
  <c r="N1995" i="1" a="1"/>
  <c r="N1995" i="1" s="1"/>
  <c r="M1995" i="1" a="1"/>
  <c r="M1995" i="1" s="1"/>
  <c r="N1931" i="1" a="1"/>
  <c r="N1931" i="1" s="1"/>
  <c r="M1931" i="1" a="1"/>
  <c r="M1931" i="1" s="1"/>
  <c r="N1805" i="1" a="1"/>
  <c r="N1805" i="1" s="1"/>
  <c r="M1805" i="1" a="1"/>
  <c r="M1805" i="1" s="1"/>
  <c r="N1378" i="1" a="1"/>
  <c r="N1378" i="1" s="1"/>
  <c r="M1378" i="1" a="1"/>
  <c r="M1378" i="1" s="1"/>
  <c r="N2635" i="1" a="1"/>
  <c r="N2635" i="1" s="1"/>
  <c r="M2635" i="1" a="1"/>
  <c r="M2635" i="1" s="1"/>
  <c r="N1749" i="1" a="1"/>
  <c r="N1749" i="1" s="1"/>
  <c r="M1749" i="1" a="1"/>
  <c r="M1749" i="1" s="1"/>
  <c r="N2433" i="1" a="1"/>
  <c r="N2433" i="1" s="1"/>
  <c r="M2433" i="1" a="1"/>
  <c r="M2433" i="1" s="1"/>
  <c r="N1413" i="1" a="1"/>
  <c r="N1413" i="1" s="1"/>
  <c r="M1413" i="1" a="1"/>
  <c r="M1413" i="1" s="1"/>
  <c r="N1252" i="1" a="1"/>
  <c r="N1252" i="1" s="1"/>
  <c r="M1252" i="1" a="1"/>
  <c r="M1252" i="1" s="1"/>
  <c r="N1907" i="1" a="1"/>
  <c r="N1907" i="1" s="1"/>
  <c r="M1907" i="1" a="1"/>
  <c r="M1907" i="1" s="1"/>
  <c r="N2245" i="1" a="1"/>
  <c r="N2245" i="1" s="1"/>
  <c r="M2245" i="1" a="1"/>
  <c r="M2245" i="1" s="1"/>
  <c r="N1939" i="1" a="1"/>
  <c r="N1939" i="1" s="1"/>
  <c r="M1939" i="1" a="1"/>
  <c r="M1939" i="1" s="1"/>
  <c r="N3072" i="1" a="1"/>
  <c r="N3072" i="1" s="1"/>
  <c r="M3072" i="1" a="1"/>
  <c r="M3072" i="1" s="1"/>
  <c r="N1662" i="1" a="1"/>
  <c r="N1662" i="1" s="1"/>
  <c r="M1662" i="1" a="1"/>
  <c r="M1662" i="1" s="1"/>
  <c r="N2979" i="1" a="1"/>
  <c r="N2979" i="1" s="1"/>
  <c r="M2979" i="1" a="1"/>
  <c r="M2979" i="1" s="1"/>
  <c r="N2276" i="1" a="1"/>
  <c r="N2276" i="1" s="1"/>
  <c r="M2276" i="1" a="1"/>
  <c r="M2276" i="1" s="1"/>
  <c r="N48" i="1" a="1"/>
  <c r="N48" i="1" s="1"/>
  <c r="M48" i="1" a="1"/>
  <c r="M48" i="1" s="1"/>
  <c r="N3064" i="1" a="1"/>
  <c r="N3064" i="1" s="1"/>
  <c r="M3064" i="1" a="1"/>
  <c r="M3064" i="1" s="1"/>
  <c r="N93" i="1" a="1"/>
  <c r="N93" i="1" s="1"/>
  <c r="M93" i="1" a="1"/>
  <c r="M93" i="1" s="1"/>
  <c r="N2227" i="1" a="1"/>
  <c r="N2227" i="1" s="1"/>
  <c r="M2227" i="1" a="1"/>
  <c r="M2227" i="1" s="1"/>
  <c r="N1012" i="1" a="1"/>
  <c r="N1012" i="1" s="1"/>
  <c r="M1012" i="1" a="1"/>
  <c r="M1012" i="1" s="1"/>
  <c r="N1603" i="1" a="1"/>
  <c r="N1603" i="1" s="1"/>
  <c r="M1603" i="1" a="1"/>
  <c r="M1603" i="1" s="1"/>
  <c r="N1896" i="1" a="1"/>
  <c r="N1896" i="1" s="1"/>
  <c r="M1896" i="1" a="1"/>
  <c r="M1896" i="1" s="1"/>
  <c r="N1637" i="1" a="1"/>
  <c r="N1637" i="1" s="1"/>
  <c r="M1637" i="1" a="1"/>
  <c r="M1637" i="1" s="1"/>
  <c r="N1643" i="1" a="1"/>
  <c r="N1643" i="1" s="1"/>
  <c r="M1643" i="1" a="1"/>
  <c r="M1643" i="1" s="1"/>
  <c r="N826" i="1" a="1"/>
  <c r="N826" i="1" s="1"/>
  <c r="M826" i="1" a="1"/>
  <c r="M826" i="1" s="1"/>
  <c r="N2853" i="1" a="1"/>
  <c r="N2853" i="1" s="1"/>
  <c r="M2853" i="1" a="1"/>
  <c r="M2853" i="1" s="1"/>
  <c r="N824" i="1" a="1"/>
  <c r="N824" i="1" s="1"/>
  <c r="M824" i="1" a="1"/>
  <c r="M824" i="1" s="1"/>
  <c r="N1787" i="1" a="1"/>
  <c r="N1787" i="1" s="1"/>
  <c r="M1787" i="1" a="1"/>
  <c r="M1787" i="1" s="1"/>
  <c r="N1516" i="1" a="1"/>
  <c r="N1516" i="1" s="1"/>
  <c r="M1516" i="1" a="1"/>
  <c r="M1516" i="1" s="1"/>
  <c r="N2195" i="1" a="1"/>
  <c r="N2195" i="1" s="1"/>
  <c r="M2195" i="1" a="1"/>
  <c r="M2195" i="1" s="1"/>
  <c r="N1014" i="1" a="1"/>
  <c r="N1014" i="1" s="1"/>
  <c r="M1014" i="1" a="1"/>
  <c r="M1014" i="1" s="1"/>
  <c r="N1667" i="1" a="1"/>
  <c r="N1667" i="1" s="1"/>
  <c r="M1667" i="1" a="1"/>
  <c r="M1667" i="1" s="1"/>
  <c r="N1697" i="1" a="1"/>
  <c r="N1697" i="1" s="1"/>
  <c r="M1697" i="1" a="1"/>
  <c r="M1697" i="1" s="1"/>
  <c r="N2032" i="1" a="1"/>
  <c r="N2032" i="1" s="1"/>
  <c r="M2032" i="1" a="1"/>
  <c r="M2032" i="1" s="1"/>
  <c r="N2581" i="1" a="1"/>
  <c r="N2581" i="1" s="1"/>
  <c r="M2581" i="1" a="1"/>
  <c r="M2581" i="1" s="1"/>
  <c r="N1358" i="1" a="1"/>
  <c r="N1358" i="1" s="1"/>
  <c r="M1358" i="1" a="1"/>
  <c r="M1358" i="1" s="1"/>
  <c r="N2864" i="1" a="1"/>
  <c r="N2864" i="1" s="1"/>
  <c r="M2864" i="1" a="1"/>
  <c r="M2864" i="1" s="1"/>
  <c r="N827" i="1" a="1"/>
  <c r="N827" i="1" s="1"/>
  <c r="M827" i="1" a="1"/>
  <c r="M827" i="1" s="1"/>
  <c r="N823" i="1" a="1"/>
  <c r="N823" i="1" s="1"/>
  <c r="M823" i="1" a="1"/>
  <c r="M823" i="1" s="1"/>
  <c r="N380" i="1" a="1"/>
  <c r="N380" i="1" s="1"/>
  <c r="M380" i="1" a="1"/>
  <c r="M380" i="1" s="1"/>
  <c r="N88" i="1" a="1"/>
  <c r="N88" i="1" s="1"/>
  <c r="M88" i="1" a="1"/>
  <c r="M88" i="1" s="1"/>
  <c r="N371" i="1" a="1"/>
  <c r="N371" i="1" s="1"/>
  <c r="M371" i="1" a="1"/>
  <c r="M371" i="1" s="1"/>
  <c r="N1476" i="1" a="1"/>
  <c r="N1476" i="1" s="1"/>
  <c r="M1476" i="1" a="1"/>
  <c r="M1476" i="1" s="1"/>
  <c r="N3771" i="1" a="1"/>
  <c r="N3771" i="1" s="1"/>
  <c r="M3771" i="1" a="1"/>
  <c r="M3771" i="1" s="1"/>
  <c r="N3675" i="1" a="1"/>
  <c r="N3675" i="1" s="1"/>
  <c r="M3675" i="1" a="1"/>
  <c r="M3675" i="1" s="1"/>
  <c r="N1961" i="1" a="1"/>
  <c r="N1961" i="1" s="1"/>
  <c r="M1961" i="1" a="1"/>
  <c r="M1961" i="1" s="1"/>
  <c r="N1968" i="1" a="1"/>
  <c r="N1968" i="1" s="1"/>
  <c r="M1968" i="1" a="1"/>
  <c r="M1968" i="1" s="1"/>
  <c r="N2859" i="1" a="1"/>
  <c r="N2859" i="1" s="1"/>
  <c r="M2859" i="1" a="1"/>
  <c r="M2859" i="1" s="1"/>
  <c r="N1976" i="1" a="1"/>
  <c r="N1976" i="1" s="1"/>
  <c r="M1976" i="1" a="1"/>
  <c r="M1976" i="1" s="1"/>
  <c r="N1966" i="1" a="1"/>
  <c r="N1966" i="1" s="1"/>
  <c r="M1966" i="1" a="1"/>
  <c r="M1966" i="1" s="1"/>
  <c r="N2494" i="1" a="1"/>
  <c r="N2494" i="1" s="1"/>
  <c r="M2494" i="1" a="1"/>
  <c r="M2494" i="1" s="1"/>
  <c r="N2624" i="1" a="1"/>
  <c r="N2624" i="1" s="1"/>
  <c r="M2624" i="1" a="1"/>
  <c r="M2624" i="1" s="1"/>
  <c r="N2271" i="1" a="1"/>
  <c r="N2271" i="1" s="1"/>
  <c r="M2271" i="1" a="1"/>
  <c r="M2271" i="1" s="1"/>
  <c r="N1986" i="1" a="1"/>
  <c r="N1986" i="1" s="1"/>
  <c r="M1986" i="1" a="1"/>
  <c r="M1986" i="1" s="1"/>
  <c r="N2044" i="1" a="1"/>
  <c r="N2044" i="1" s="1"/>
  <c r="M2044" i="1" a="1"/>
  <c r="M2044" i="1" s="1"/>
  <c r="N3034" i="1" a="1"/>
  <c r="N3034" i="1" s="1"/>
  <c r="M3034" i="1" a="1"/>
  <c r="M3034" i="1" s="1"/>
  <c r="N1517" i="1" a="1"/>
  <c r="N1517" i="1" s="1"/>
  <c r="M1517" i="1" a="1"/>
  <c r="M1517" i="1" s="1"/>
  <c r="N2010" i="1" a="1"/>
  <c r="N2010" i="1" s="1"/>
  <c r="M2010" i="1" a="1"/>
  <c r="M2010" i="1" s="1"/>
  <c r="N2882" i="1" a="1"/>
  <c r="N2882" i="1" s="1"/>
  <c r="M2882" i="1" a="1"/>
  <c r="M2882" i="1" s="1"/>
  <c r="N1755" i="1" a="1"/>
  <c r="N1755" i="1" s="1"/>
  <c r="M1755" i="1" a="1"/>
  <c r="M1755" i="1" s="1"/>
  <c r="N1989" i="1" a="1"/>
  <c r="N1989" i="1" s="1"/>
  <c r="M1989" i="1" a="1"/>
  <c r="M1989" i="1" s="1"/>
  <c r="N69" i="1" a="1"/>
  <c r="N69" i="1" s="1"/>
  <c r="M69" i="1" a="1"/>
  <c r="M69" i="1" s="1"/>
  <c r="N1173" i="1" a="1"/>
  <c r="N1173" i="1" s="1"/>
  <c r="M1173" i="1" a="1"/>
  <c r="M1173" i="1" s="1"/>
  <c r="N1960" i="1" a="1"/>
  <c r="N1960" i="1" s="1"/>
  <c r="M1960" i="1" a="1"/>
  <c r="M1960" i="1" s="1"/>
  <c r="N2466" i="1" a="1"/>
  <c r="N2466" i="1" s="1"/>
  <c r="M2466" i="1" a="1"/>
  <c r="M2466" i="1" s="1"/>
  <c r="N2067" i="1" a="1"/>
  <c r="N2067" i="1" s="1"/>
  <c r="M2067" i="1" a="1"/>
  <c r="M2067" i="1" s="1"/>
  <c r="N2198" i="1" a="1"/>
  <c r="N2198" i="1" s="1"/>
  <c r="M2198" i="1" a="1"/>
  <c r="M2198" i="1" s="1"/>
  <c r="N988" i="1" a="1"/>
  <c r="N988" i="1" s="1"/>
  <c r="M988" i="1" a="1"/>
  <c r="M988" i="1" s="1"/>
  <c r="N1482" i="1" a="1"/>
  <c r="N1482" i="1" s="1"/>
  <c r="M1482" i="1" a="1"/>
  <c r="M1482" i="1" s="1"/>
  <c r="N972" i="1" a="1"/>
  <c r="N972" i="1" s="1"/>
  <c r="M972" i="1" a="1"/>
  <c r="M972" i="1" s="1"/>
  <c r="N2863" i="1" a="1"/>
  <c r="N2863" i="1" s="1"/>
  <c r="M2863" i="1" a="1"/>
  <c r="M2863" i="1" s="1"/>
  <c r="N1650" i="1" a="1"/>
  <c r="N1650" i="1" s="1"/>
  <c r="M1650" i="1" a="1"/>
  <c r="M1650" i="1" s="1"/>
  <c r="N1660" i="1" a="1"/>
  <c r="N1660" i="1" s="1"/>
  <c r="M1660" i="1" a="1"/>
  <c r="M1660" i="1" s="1"/>
  <c r="N1597" i="1" a="1"/>
  <c r="N1597" i="1" s="1"/>
  <c r="M1597" i="1" a="1"/>
  <c r="M1597" i="1" s="1"/>
  <c r="N3556" i="1" a="1"/>
  <c r="N3556" i="1" s="1"/>
  <c r="M3556" i="1" a="1"/>
  <c r="M3556" i="1" s="1"/>
  <c r="N3455" i="1" a="1"/>
  <c r="N3455" i="1" s="1"/>
  <c r="M3455" i="1" a="1"/>
  <c r="M3455" i="1" s="1"/>
  <c r="N3172" i="1" a="1"/>
  <c r="N3172" i="1" s="1"/>
  <c r="M3172" i="1" a="1"/>
  <c r="M3172" i="1" s="1"/>
  <c r="N3177" i="1" a="1"/>
  <c r="N3177" i="1" s="1"/>
  <c r="M3177" i="1" a="1"/>
  <c r="M3177" i="1" s="1"/>
  <c r="N1715" i="1" a="1"/>
  <c r="N1715" i="1" s="1"/>
  <c r="M1715" i="1" a="1"/>
  <c r="M1715" i="1" s="1"/>
  <c r="N2823" i="1" a="1"/>
  <c r="N2823" i="1" s="1"/>
  <c r="M2823" i="1" a="1"/>
  <c r="M2823" i="1" s="1"/>
  <c r="N861" i="1" a="1"/>
  <c r="N861" i="1" s="1"/>
  <c r="M861" i="1" a="1"/>
  <c r="M861" i="1" s="1"/>
  <c r="N842" i="1" a="1"/>
  <c r="N842" i="1" s="1"/>
  <c r="M842" i="1" a="1"/>
  <c r="M842" i="1" s="1"/>
  <c r="N840" i="1" a="1"/>
  <c r="N840" i="1" s="1"/>
  <c r="M840" i="1" a="1"/>
  <c r="M840" i="1" s="1"/>
  <c r="N770" i="1" a="1"/>
  <c r="N770" i="1" s="1"/>
  <c r="M770" i="1" a="1"/>
  <c r="M770" i="1" s="1"/>
  <c r="N1022" i="1" a="1"/>
  <c r="N1022" i="1" s="1"/>
  <c r="M1022" i="1" a="1"/>
  <c r="M1022" i="1" s="1"/>
  <c r="N839" i="1" a="1"/>
  <c r="N839" i="1" s="1"/>
  <c r="M839" i="1" a="1"/>
  <c r="M839" i="1" s="1"/>
  <c r="N899" i="1" a="1"/>
  <c r="N899" i="1" s="1"/>
  <c r="M899" i="1" a="1"/>
  <c r="M899" i="1" s="1"/>
  <c r="N2168" i="1" a="1"/>
  <c r="N2168" i="1" s="1"/>
  <c r="M2168" i="1" a="1"/>
  <c r="M2168" i="1" s="1"/>
  <c r="N2169" i="1" a="1"/>
  <c r="N2169" i="1" s="1"/>
  <c r="M2169" i="1" a="1"/>
  <c r="M2169" i="1" s="1"/>
  <c r="N2958" i="1" a="1"/>
  <c r="N2958" i="1" s="1"/>
  <c r="M2958" i="1" a="1"/>
  <c r="M2958" i="1" s="1"/>
  <c r="N1865" i="1" a="1"/>
  <c r="N1865" i="1" s="1"/>
  <c r="M1865" i="1" a="1"/>
  <c r="M1865" i="1" s="1"/>
  <c r="N882" i="1" a="1"/>
  <c r="N882" i="1" s="1"/>
  <c r="M882" i="1" a="1"/>
  <c r="M882" i="1" s="1"/>
  <c r="N68" i="1" a="1"/>
  <c r="N68" i="1" s="1"/>
  <c r="M68" i="1" a="1"/>
  <c r="M68" i="1" s="1"/>
  <c r="N170" i="1" a="1"/>
  <c r="N170" i="1" s="1"/>
  <c r="M170" i="1" a="1"/>
  <c r="M170" i="1" s="1"/>
  <c r="N2036" i="1" a="1"/>
  <c r="N2036" i="1" s="1"/>
  <c r="M2036" i="1" a="1"/>
  <c r="M2036" i="1" s="1"/>
  <c r="N4" i="1" a="1"/>
  <c r="N4" i="1" s="1"/>
  <c r="M4" i="1" a="1"/>
  <c r="M4" i="1" s="1"/>
  <c r="N3100" i="1" a="1"/>
  <c r="N3100" i="1" s="1"/>
  <c r="M3100" i="1" a="1"/>
  <c r="M3100" i="1" s="1"/>
  <c r="N435" i="1" a="1"/>
  <c r="N435" i="1" s="1"/>
  <c r="M435" i="1" a="1"/>
  <c r="M435" i="1" s="1"/>
  <c r="N625" i="1" a="1"/>
  <c r="N625" i="1" s="1"/>
  <c r="M625" i="1" a="1"/>
  <c r="M625" i="1" s="1"/>
  <c r="N1182" i="1" a="1"/>
  <c r="N1182" i="1" s="1"/>
  <c r="M1182" i="1" a="1"/>
  <c r="M1182" i="1" s="1"/>
  <c r="N1180" i="1" a="1"/>
  <c r="N1180" i="1" s="1"/>
  <c r="M1180" i="1" a="1"/>
  <c r="M1180" i="1" s="1"/>
  <c r="N2509" i="1" a="1"/>
  <c r="N2509" i="1" s="1"/>
  <c r="M2509" i="1" a="1"/>
  <c r="M2509" i="1" s="1"/>
  <c r="N1763" i="1" a="1"/>
  <c r="N1763" i="1" s="1"/>
  <c r="M1763" i="1" a="1"/>
  <c r="M1763" i="1" s="1"/>
  <c r="N3131" i="1" a="1"/>
  <c r="N3131" i="1" s="1"/>
  <c r="M3131" i="1" a="1"/>
  <c r="M3131" i="1" s="1"/>
  <c r="N3133" i="1" a="1"/>
  <c r="N3133" i="1" s="1"/>
  <c r="M3133" i="1" a="1"/>
  <c r="M3133" i="1" s="1"/>
  <c r="N3081" i="1" a="1"/>
  <c r="N3081" i="1" s="1"/>
  <c r="M3081" i="1" a="1"/>
  <c r="M3081" i="1" s="1"/>
  <c r="N3090" i="1" a="1"/>
  <c r="N3090" i="1" s="1"/>
  <c r="M3090" i="1" a="1"/>
  <c r="M3090" i="1" s="1"/>
  <c r="N1770" i="1" a="1"/>
  <c r="N1770" i="1" s="1"/>
  <c r="M1770" i="1" a="1"/>
  <c r="M1770" i="1" s="1"/>
  <c r="N2524" i="1" a="1"/>
  <c r="N2524" i="1" s="1"/>
  <c r="M2524" i="1" a="1"/>
  <c r="M2524" i="1" s="1"/>
  <c r="N2896" i="1" a="1"/>
  <c r="N2896" i="1" s="1"/>
  <c r="M2896" i="1" a="1"/>
  <c r="M2896" i="1" s="1"/>
  <c r="N551" i="1" a="1"/>
  <c r="N551" i="1" s="1"/>
  <c r="M551" i="1" a="1"/>
  <c r="M551" i="1" s="1"/>
  <c r="N11" i="1" a="1"/>
  <c r="N11" i="1" s="1"/>
  <c r="M11" i="1" a="1"/>
  <c r="M11" i="1" s="1"/>
  <c r="N2603" i="1" a="1"/>
  <c r="N2603" i="1" s="1"/>
  <c r="M2603" i="1" a="1"/>
  <c r="M2603" i="1" s="1"/>
  <c r="N1308" i="1" a="1"/>
  <c r="N1308" i="1" s="1"/>
  <c r="M1308" i="1" a="1"/>
  <c r="M1308" i="1" s="1"/>
  <c r="N58" i="1" a="1"/>
  <c r="N58" i="1" s="1"/>
  <c r="M58" i="1" a="1"/>
  <c r="M58" i="1" s="1"/>
  <c r="N2609" i="1" a="1"/>
  <c r="N2609" i="1" s="1"/>
  <c r="M2609" i="1" a="1"/>
  <c r="M2609" i="1" s="1"/>
  <c r="N624" i="1" a="1"/>
  <c r="N624" i="1" s="1"/>
  <c r="M624" i="1" a="1"/>
  <c r="M624" i="1" s="1"/>
  <c r="N2161" i="1" a="1"/>
  <c r="N2161" i="1" s="1"/>
  <c r="M2161" i="1" a="1"/>
  <c r="M2161" i="1" s="1"/>
  <c r="N740" i="1" a="1"/>
  <c r="N740" i="1" s="1"/>
  <c r="M740" i="1" a="1"/>
  <c r="M740" i="1" s="1"/>
  <c r="N2151" i="1" a="1"/>
  <c r="N2151" i="1" s="1"/>
  <c r="M2151" i="1" a="1"/>
  <c r="M2151" i="1" s="1"/>
  <c r="N3149" i="1" a="1"/>
  <c r="N3149" i="1" s="1"/>
  <c r="M3149" i="1" a="1"/>
  <c r="M3149" i="1" s="1"/>
  <c r="N1512" i="1" a="1"/>
  <c r="N1512" i="1" s="1"/>
  <c r="M1512" i="1" a="1"/>
  <c r="M1512" i="1" s="1"/>
  <c r="N923" i="1" a="1"/>
  <c r="N923" i="1" s="1"/>
  <c r="M923" i="1" a="1"/>
  <c r="M923" i="1" s="1"/>
  <c r="N1214" i="1" a="1"/>
  <c r="N1214" i="1" s="1"/>
  <c r="M1214" i="1" a="1"/>
  <c r="M1214" i="1" s="1"/>
  <c r="N1236" i="1" a="1"/>
  <c r="N1236" i="1" s="1"/>
  <c r="M1236" i="1" a="1"/>
  <c r="M1236" i="1" s="1"/>
  <c r="N941" i="1" a="1"/>
  <c r="N941" i="1" s="1"/>
  <c r="M941" i="1" a="1"/>
  <c r="M941" i="1" s="1"/>
  <c r="N1955" i="1" a="1"/>
  <c r="N1955" i="1" s="1"/>
  <c r="M1955" i="1" a="1"/>
  <c r="M1955" i="1" s="1"/>
  <c r="N953" i="1" a="1"/>
  <c r="N953" i="1" s="1"/>
  <c r="M953" i="1" a="1"/>
  <c r="M953" i="1" s="1"/>
  <c r="N991" i="1" a="1"/>
  <c r="N991" i="1" s="1"/>
  <c r="M991" i="1" a="1"/>
  <c r="M991" i="1" s="1"/>
  <c r="N929" i="1" a="1"/>
  <c r="N929" i="1" s="1"/>
  <c r="M929" i="1" a="1"/>
  <c r="M929" i="1" s="1"/>
  <c r="N1493" i="1" a="1"/>
  <c r="N1493" i="1" s="1"/>
  <c r="M1493" i="1" a="1"/>
  <c r="M1493" i="1" s="1"/>
  <c r="N718" i="1" a="1"/>
  <c r="N718" i="1" s="1"/>
  <c r="M718" i="1" a="1"/>
  <c r="M718" i="1" s="1"/>
  <c r="N975" i="1" a="1"/>
  <c r="N975" i="1" s="1"/>
  <c r="M975" i="1" a="1"/>
  <c r="M975" i="1" s="1"/>
  <c r="N1836" i="1" a="1"/>
  <c r="N1836" i="1" s="1"/>
  <c r="M1836" i="1" a="1"/>
  <c r="M1836" i="1" s="1"/>
  <c r="N3348" i="1" a="1"/>
  <c r="N3348" i="1" s="1"/>
  <c r="M3348" i="1" a="1"/>
  <c r="M3348" i="1" s="1"/>
  <c r="N1502" i="1" a="1"/>
  <c r="N1502" i="1" s="1"/>
  <c r="M1502" i="1" a="1"/>
  <c r="M1502" i="1" s="1"/>
  <c r="N364" i="1" a="1"/>
  <c r="N364" i="1" s="1"/>
  <c r="M364" i="1" a="1"/>
  <c r="M364" i="1" s="1"/>
  <c r="N2135" i="1" a="1"/>
  <c r="N2135" i="1" s="1"/>
  <c r="M2135" i="1" a="1"/>
  <c r="M2135" i="1" s="1"/>
  <c r="N1702" i="1" a="1"/>
  <c r="N1702" i="1" s="1"/>
  <c r="M1702" i="1" a="1"/>
  <c r="M1702" i="1" s="1"/>
  <c r="N559" i="1" a="1"/>
  <c r="N559" i="1" s="1"/>
  <c r="M559" i="1" a="1"/>
  <c r="M559" i="1" s="1"/>
  <c r="N242" i="1" a="1"/>
  <c r="N242" i="1" s="1"/>
  <c r="M242" i="1" a="1"/>
  <c r="M242" i="1" s="1"/>
  <c r="N1221" i="1" a="1"/>
  <c r="N1221" i="1" s="1"/>
  <c r="M1221" i="1" a="1"/>
  <c r="M1221" i="1" s="1"/>
  <c r="N3509" i="1" a="1"/>
  <c r="N3509" i="1" s="1"/>
  <c r="M3509" i="1" a="1"/>
  <c r="M3509" i="1" s="1"/>
  <c r="N3488" i="1" a="1"/>
  <c r="N3488" i="1" s="1"/>
  <c r="M3488" i="1" a="1"/>
  <c r="M3488" i="1" s="1"/>
  <c r="N2995" i="1" a="1"/>
  <c r="N2995" i="1" s="1"/>
  <c r="M2995" i="1" a="1"/>
  <c r="M2995" i="1" s="1"/>
  <c r="N3" i="1" a="1"/>
  <c r="N3" i="1" s="1"/>
  <c r="M3" i="1" a="1"/>
  <c r="M3" i="1" s="1"/>
  <c r="N1296" i="1" a="1"/>
  <c r="N1296" i="1" s="1"/>
  <c r="M1296" i="1" a="1"/>
  <c r="M1296" i="1" s="1"/>
  <c r="N382" i="1" a="1"/>
  <c r="N382" i="1" s="1"/>
  <c r="M382" i="1" a="1"/>
  <c r="M382" i="1" s="1"/>
  <c r="N1462" i="1" a="1"/>
  <c r="N1462" i="1" s="1"/>
  <c r="M1462" i="1" a="1"/>
  <c r="M1462" i="1" s="1"/>
  <c r="N176" i="1" a="1"/>
  <c r="N176" i="1" s="1"/>
  <c r="M176" i="1" a="1"/>
  <c r="M176" i="1" s="1"/>
  <c r="N732" i="1" a="1"/>
  <c r="N732" i="1" s="1"/>
  <c r="M732" i="1" a="1"/>
  <c r="M732" i="1" s="1"/>
  <c r="N189" i="1" a="1"/>
  <c r="N189" i="1" s="1"/>
  <c r="M189" i="1" a="1"/>
  <c r="M189" i="1" s="1"/>
  <c r="N319" i="1" a="1"/>
  <c r="N319" i="1" s="1"/>
  <c r="M319" i="1" a="1"/>
  <c r="M319" i="1" s="1"/>
  <c r="N457" i="1" a="1"/>
  <c r="N457" i="1" s="1"/>
  <c r="M457" i="1" a="1"/>
  <c r="M457" i="1" s="1"/>
  <c r="N232" i="1" a="1"/>
  <c r="N232" i="1" s="1"/>
  <c r="M232" i="1" a="1"/>
  <c r="M232" i="1" s="1"/>
  <c r="N302" i="1" a="1"/>
  <c r="N302" i="1" s="1"/>
  <c r="M302" i="1" a="1"/>
  <c r="M302" i="1" s="1"/>
  <c r="N300" i="1" a="1"/>
  <c r="N300" i="1" s="1"/>
  <c r="M300" i="1" a="1"/>
  <c r="M300" i="1" s="1"/>
  <c r="N1192" i="1" a="1"/>
  <c r="N1192" i="1" s="1"/>
  <c r="M1192" i="1" a="1"/>
  <c r="M1192" i="1" s="1"/>
  <c r="N339" i="1" a="1"/>
  <c r="N339" i="1" s="1"/>
  <c r="M339" i="1" a="1"/>
  <c r="M339" i="1" s="1"/>
  <c r="N126" i="1" a="1"/>
  <c r="N126" i="1" s="1"/>
  <c r="M126" i="1" a="1"/>
  <c r="M126" i="1" s="1"/>
  <c r="N1203" i="1" a="1"/>
  <c r="N1203" i="1" s="1"/>
  <c r="M1203" i="1" a="1"/>
  <c r="M1203" i="1" s="1"/>
  <c r="N1198" i="1" a="1"/>
  <c r="N1198" i="1" s="1"/>
  <c r="M1198" i="1" a="1"/>
  <c r="M1198" i="1" s="1"/>
  <c r="N2789" i="1" a="1"/>
  <c r="N2789" i="1" s="1"/>
  <c r="M2789" i="1" a="1"/>
  <c r="M2789" i="1" s="1"/>
  <c r="N3277" i="1" a="1"/>
  <c r="N3277" i="1" s="1"/>
  <c r="M3277" i="1" a="1"/>
  <c r="M3277" i="1" s="1"/>
  <c r="N3294" i="1" a="1"/>
  <c r="N3294" i="1" s="1"/>
  <c r="M3294" i="1" a="1"/>
  <c r="M3294" i="1" s="1"/>
  <c r="N2724" i="1" a="1"/>
  <c r="N2724" i="1" s="1"/>
  <c r="M2724" i="1" a="1"/>
  <c r="M2724" i="1" s="1"/>
  <c r="N2786" i="1" a="1"/>
  <c r="N2786" i="1" s="1"/>
  <c r="M2786" i="1" a="1"/>
  <c r="M2786" i="1" s="1"/>
  <c r="N2851" i="1" a="1"/>
  <c r="N2851" i="1" s="1"/>
  <c r="M2851" i="1" a="1"/>
  <c r="M2851" i="1" s="1"/>
  <c r="N2788" i="1" a="1"/>
  <c r="N2788" i="1" s="1"/>
  <c r="M2788" i="1" a="1"/>
  <c r="M2788" i="1" s="1"/>
  <c r="N2948" i="1" a="1"/>
  <c r="N2948" i="1" s="1"/>
  <c r="M2948" i="1" a="1"/>
  <c r="M2948" i="1" s="1"/>
  <c r="N2952" i="1" a="1"/>
  <c r="N2952" i="1" s="1"/>
  <c r="M2952" i="1" a="1"/>
  <c r="M2952" i="1" s="1"/>
  <c r="N3079" i="1" a="1"/>
  <c r="N3079" i="1" s="1"/>
  <c r="M3079" i="1" a="1"/>
  <c r="M3079" i="1" s="1"/>
  <c r="N757" i="1" a="1"/>
  <c r="N757" i="1" s="1"/>
  <c r="M757" i="1" a="1"/>
  <c r="M757" i="1" s="1"/>
  <c r="N2785" i="1" a="1"/>
  <c r="N2785" i="1" s="1"/>
  <c r="M2785" i="1" a="1"/>
  <c r="M2785" i="1" s="1"/>
  <c r="N253" i="1" a="1"/>
  <c r="N253" i="1" s="1"/>
  <c r="M253" i="1" a="1"/>
  <c r="M253" i="1" s="1"/>
  <c r="N1806" i="1" a="1"/>
  <c r="N1806" i="1" s="1"/>
  <c r="M1806" i="1" a="1"/>
  <c r="M1806" i="1" s="1"/>
  <c r="N2602" i="1" a="1"/>
  <c r="N2602" i="1" s="1"/>
  <c r="M2602" i="1" a="1"/>
  <c r="M2602" i="1" s="1"/>
  <c r="N2949" i="1" a="1"/>
  <c r="N2949" i="1" s="1"/>
  <c r="M2949" i="1" a="1"/>
  <c r="M2949" i="1" s="1"/>
  <c r="N2934" i="1" a="1"/>
  <c r="N2934" i="1" s="1"/>
  <c r="M2934" i="1" a="1"/>
  <c r="M2934" i="1" s="1"/>
  <c r="N3301" i="1" a="1"/>
  <c r="N3301" i="1" s="1"/>
  <c r="M3301" i="1" a="1"/>
  <c r="M3301" i="1" s="1"/>
  <c r="N3183" i="1" a="1"/>
  <c r="N3183" i="1" s="1"/>
  <c r="M3183" i="1" a="1"/>
  <c r="M3183" i="1" s="1"/>
  <c r="N3148" i="1" a="1"/>
  <c r="N3148" i="1" s="1"/>
  <c r="M3148" i="1" a="1"/>
  <c r="M3148" i="1" s="1"/>
  <c r="N2954" i="1" a="1"/>
  <c r="N2954" i="1" s="1"/>
  <c r="M2954" i="1" a="1"/>
  <c r="M2954" i="1" s="1"/>
  <c r="N2781" i="1" a="1"/>
  <c r="N2781" i="1" s="1"/>
  <c r="M2781" i="1" a="1"/>
  <c r="M2781" i="1" s="1"/>
  <c r="N1157" i="1" a="1"/>
  <c r="N1157" i="1" s="1"/>
  <c r="M1157" i="1" a="1"/>
  <c r="M1157" i="1" s="1"/>
  <c r="N984" i="1" a="1"/>
  <c r="N984" i="1" s="1"/>
  <c r="M984" i="1" a="1"/>
  <c r="M984" i="1" s="1"/>
  <c r="N705" i="1" a="1"/>
  <c r="N705" i="1" s="1"/>
  <c r="M705" i="1" a="1"/>
  <c r="M705" i="1" s="1"/>
  <c r="N2219" i="1" a="1"/>
  <c r="N2219" i="1" s="1"/>
  <c r="M2219" i="1" a="1"/>
  <c r="M2219" i="1" s="1"/>
  <c r="N1111" i="1" a="1"/>
  <c r="N1111" i="1" s="1"/>
  <c r="M1111" i="1" a="1"/>
  <c r="M1111" i="1" s="1"/>
  <c r="N8" i="1" a="1"/>
  <c r="N8" i="1" s="1"/>
  <c r="M8" i="1" a="1"/>
  <c r="M8" i="1" s="1"/>
  <c r="N64" i="1" a="1"/>
  <c r="N64" i="1" s="1"/>
  <c r="M64" i="1" a="1"/>
  <c r="M64" i="1" s="1"/>
  <c r="N2232" i="1" a="1"/>
  <c r="N2232" i="1" s="1"/>
  <c r="M2232" i="1" a="1"/>
  <c r="M2232" i="1" s="1"/>
  <c r="N1817" i="1" a="1"/>
  <c r="N1817" i="1" s="1"/>
  <c r="M1817" i="1" a="1"/>
  <c r="M1817" i="1" s="1"/>
  <c r="N910" i="1" a="1"/>
  <c r="N910" i="1" s="1"/>
  <c r="M910" i="1" a="1"/>
  <c r="M910" i="1" s="1"/>
  <c r="N1959" i="1" a="1"/>
  <c r="N1959" i="1" s="1"/>
  <c r="M1959" i="1" a="1"/>
  <c r="M1959" i="1" s="1"/>
  <c r="N1944" i="1" a="1"/>
  <c r="N1944" i="1" s="1"/>
  <c r="M1944" i="1" a="1"/>
  <c r="M1944" i="1" s="1"/>
  <c r="N1019" i="1" a="1"/>
  <c r="N1019" i="1" s="1"/>
  <c r="M1019" i="1" a="1"/>
  <c r="M1019" i="1" s="1"/>
  <c r="N2674" i="1" a="1"/>
  <c r="N2674" i="1" s="1"/>
  <c r="M2674" i="1" a="1"/>
  <c r="M2674" i="1" s="1"/>
  <c r="N954" i="1" a="1"/>
  <c r="N954" i="1" s="1"/>
  <c r="M954" i="1" a="1"/>
  <c r="M954" i="1" s="1"/>
  <c r="N1916" i="1" a="1"/>
  <c r="N1916" i="1" s="1"/>
  <c r="M1916" i="1" a="1"/>
  <c r="M1916" i="1" s="1"/>
  <c r="N943" i="1" a="1"/>
  <c r="N943" i="1" s="1"/>
  <c r="M943" i="1" a="1"/>
  <c r="M943" i="1" s="1"/>
  <c r="N1816" i="1" a="1"/>
  <c r="N1816" i="1" s="1"/>
  <c r="M1816" i="1" a="1"/>
  <c r="M1816" i="1" s="1"/>
  <c r="N985" i="1" a="1"/>
  <c r="N985" i="1" s="1"/>
  <c r="M985" i="1" a="1"/>
  <c r="M985" i="1" s="1"/>
  <c r="N1036" i="1" a="1"/>
  <c r="N1036" i="1" s="1"/>
  <c r="M1036" i="1" a="1"/>
  <c r="M1036" i="1" s="1"/>
  <c r="N2221" i="1" a="1"/>
  <c r="N2221" i="1" s="1"/>
  <c r="M2221" i="1" a="1"/>
  <c r="M2221" i="1" s="1"/>
  <c r="N1040" i="1" a="1"/>
  <c r="N1040" i="1" s="1"/>
  <c r="M1040" i="1" a="1"/>
  <c r="M1040" i="1" s="1"/>
  <c r="N3602" i="1" a="1"/>
  <c r="N3602" i="1" s="1"/>
  <c r="M3602" i="1" a="1"/>
  <c r="M3602" i="1" s="1"/>
  <c r="N197" i="1" a="1"/>
  <c r="N197" i="1" s="1"/>
  <c r="M197" i="1" a="1"/>
  <c r="M197" i="1" s="1"/>
  <c r="N1117" i="1" a="1"/>
  <c r="N1117" i="1" s="1"/>
  <c r="M1117" i="1" a="1"/>
  <c r="M1117" i="1" s="1"/>
  <c r="N2661" i="1" a="1"/>
  <c r="N2661" i="1" s="1"/>
  <c r="M2661" i="1" a="1"/>
  <c r="M2661" i="1" s="1"/>
  <c r="N393" i="1" a="1"/>
  <c r="N393" i="1" s="1"/>
  <c r="M393" i="1" a="1"/>
  <c r="M393" i="1" s="1"/>
  <c r="N292" i="1" a="1"/>
  <c r="N292" i="1" s="1"/>
  <c r="M292" i="1" a="1"/>
  <c r="M292" i="1" s="1"/>
  <c r="N850" i="1" a="1"/>
  <c r="N850" i="1" s="1"/>
  <c r="M850" i="1" a="1"/>
  <c r="M850" i="1" s="1"/>
  <c r="N2192" i="1" a="1"/>
  <c r="N2192" i="1" s="1"/>
  <c r="M2192" i="1" a="1"/>
  <c r="M2192" i="1" s="1"/>
  <c r="N309" i="1" a="1"/>
  <c r="N309" i="1" s="1"/>
  <c r="M309" i="1" a="1"/>
  <c r="M309" i="1" s="1"/>
  <c r="N310" i="1" a="1"/>
  <c r="N310" i="1" s="1"/>
  <c r="M310" i="1" a="1"/>
  <c r="M310" i="1" s="1"/>
  <c r="N1947" i="1" a="1"/>
  <c r="N1947" i="1" s="1"/>
  <c r="M1947" i="1" a="1"/>
  <c r="M1947" i="1" s="1"/>
  <c r="N406" i="1" a="1"/>
  <c r="N406" i="1" s="1"/>
  <c r="M406" i="1" a="1"/>
  <c r="M406" i="1" s="1"/>
  <c r="N999" i="1" a="1"/>
  <c r="N999" i="1" s="1"/>
  <c r="M999" i="1" a="1"/>
  <c r="M999" i="1" s="1"/>
  <c r="N1452" i="1" a="1"/>
  <c r="N1452" i="1" s="1"/>
  <c r="M1452" i="1" a="1"/>
  <c r="M1452" i="1" s="1"/>
  <c r="N1610" i="1" a="1"/>
  <c r="N1610" i="1" s="1"/>
  <c r="M1610" i="1" a="1"/>
  <c r="M1610" i="1" s="1"/>
  <c r="N2016" i="1" a="1"/>
  <c r="N2016" i="1" s="1"/>
  <c r="M2016" i="1" a="1"/>
  <c r="M2016" i="1" s="1"/>
  <c r="N2983" i="1" a="1"/>
  <c r="N2983" i="1" s="1"/>
  <c r="M2983" i="1" a="1"/>
  <c r="M2983" i="1" s="1"/>
  <c r="N1399" i="1" a="1"/>
  <c r="N1399" i="1" s="1"/>
  <c r="M1399" i="1" a="1"/>
  <c r="M1399" i="1" s="1"/>
  <c r="N96" i="1" a="1"/>
  <c r="N96" i="1" s="1"/>
  <c r="M96" i="1" a="1"/>
  <c r="M96" i="1" s="1"/>
  <c r="N1672" i="1" a="1"/>
  <c r="N1672" i="1" s="1"/>
  <c r="M1672" i="1" a="1"/>
  <c r="M1672" i="1" s="1"/>
  <c r="N1083" i="1" a="1"/>
  <c r="N1083" i="1" s="1"/>
  <c r="M1083" i="1" a="1"/>
  <c r="M1083" i="1" s="1"/>
  <c r="N945" i="1" a="1"/>
  <c r="N945" i="1" s="1"/>
  <c r="M945" i="1" a="1"/>
  <c r="M945" i="1" s="1"/>
  <c r="N1408" i="1" a="1"/>
  <c r="N1408" i="1" s="1"/>
  <c r="M1408" i="1" a="1"/>
  <c r="M1408" i="1" s="1"/>
  <c r="N2804" i="1" a="1"/>
  <c r="N2804" i="1" s="1"/>
  <c r="M2804" i="1" a="1"/>
  <c r="M2804" i="1" s="1"/>
  <c r="N2972" i="1" a="1"/>
  <c r="N2972" i="1" s="1"/>
  <c r="M2972" i="1" a="1"/>
  <c r="M2972" i="1" s="1"/>
  <c r="N3030" i="1" a="1"/>
  <c r="N3030" i="1" s="1"/>
  <c r="M3030" i="1" a="1"/>
  <c r="M3030" i="1" s="1"/>
  <c r="N2567" i="1" a="1"/>
  <c r="N2567" i="1" s="1"/>
  <c r="M2567" i="1" a="1"/>
  <c r="M2567" i="1" s="1"/>
  <c r="N1456" i="1" a="1"/>
  <c r="N1456" i="1" s="1"/>
  <c r="M1456" i="1" a="1"/>
  <c r="M1456" i="1" s="1"/>
  <c r="N2641" i="1" a="1"/>
  <c r="N2641" i="1" s="1"/>
  <c r="M2641" i="1" a="1"/>
  <c r="M2641" i="1" s="1"/>
  <c r="N1795" i="1" a="1"/>
  <c r="N1795" i="1" s="1"/>
  <c r="M1795" i="1" a="1"/>
  <c r="M1795" i="1" s="1"/>
  <c r="N1946" i="1" a="1"/>
  <c r="N1946" i="1" s="1"/>
  <c r="M1946" i="1" a="1"/>
  <c r="M1946" i="1" s="1"/>
  <c r="N2299" i="1" a="1"/>
  <c r="N2299" i="1" s="1"/>
  <c r="M2299" i="1" a="1"/>
  <c r="M2299" i="1" s="1"/>
  <c r="N2389" i="1" a="1"/>
  <c r="N2389" i="1" s="1"/>
  <c r="M2389" i="1" a="1"/>
  <c r="M2389" i="1" s="1"/>
  <c r="N1393" i="1" a="1"/>
  <c r="N1393" i="1" s="1"/>
  <c r="M1393" i="1" a="1"/>
  <c r="M1393" i="1" s="1"/>
  <c r="N1823" i="1" a="1"/>
  <c r="N1823" i="1" s="1"/>
  <c r="M1823" i="1" a="1"/>
  <c r="M1823" i="1" s="1"/>
  <c r="N2836" i="1" a="1"/>
  <c r="N2836" i="1" s="1"/>
  <c r="M2836" i="1" a="1"/>
  <c r="M2836" i="1" s="1"/>
  <c r="N1394" i="1" a="1"/>
  <c r="N1394" i="1" s="1"/>
  <c r="M1394" i="1" a="1"/>
  <c r="M1394" i="1" s="1"/>
  <c r="N1072" i="1" a="1"/>
  <c r="N1072" i="1" s="1"/>
  <c r="M1072" i="1" a="1"/>
  <c r="M1072" i="1" s="1"/>
  <c r="N1833" i="1" a="1"/>
  <c r="N1833" i="1" s="1"/>
  <c r="M1833" i="1" a="1"/>
  <c r="M1833" i="1" s="1"/>
  <c r="N919" i="1" a="1"/>
  <c r="N919" i="1" s="1"/>
  <c r="M919" i="1" a="1"/>
  <c r="M919" i="1" s="1"/>
  <c r="N2651" i="1" a="1"/>
  <c r="N2651" i="1" s="1"/>
  <c r="M2651" i="1" a="1"/>
  <c r="M2651" i="1" s="1"/>
  <c r="N980" i="1" a="1"/>
  <c r="N980" i="1" s="1"/>
  <c r="M980" i="1" a="1"/>
  <c r="M980" i="1" s="1"/>
  <c r="N2605" i="1" a="1"/>
  <c r="N2605" i="1" s="1"/>
  <c r="M2605" i="1" a="1"/>
  <c r="M2605" i="1" s="1"/>
  <c r="N1137" i="1" a="1"/>
  <c r="N1137" i="1" s="1"/>
  <c r="M1137" i="1" a="1"/>
  <c r="M1137" i="1" s="1"/>
  <c r="N594" i="1" a="1"/>
  <c r="N594" i="1" s="1"/>
  <c r="M594" i="1" a="1"/>
  <c r="M594" i="1" s="1"/>
  <c r="N2129" i="1" a="1"/>
  <c r="N2129" i="1" s="1"/>
  <c r="M2129" i="1" a="1"/>
  <c r="M2129" i="1" s="1"/>
  <c r="N490" i="1" a="1"/>
  <c r="N490" i="1" s="1"/>
  <c r="M490" i="1" a="1"/>
  <c r="M490" i="1" s="1"/>
  <c r="N517" i="1" a="1"/>
  <c r="N517" i="1" s="1"/>
  <c r="M517" i="1" a="1"/>
  <c r="M517" i="1" s="1"/>
  <c r="N3091" i="1" a="1"/>
  <c r="N3091" i="1" s="1"/>
  <c r="M3091" i="1" a="1"/>
  <c r="M3091" i="1" s="1"/>
  <c r="N3092" i="1" a="1"/>
  <c r="N3092" i="1" s="1"/>
  <c r="M3092" i="1" a="1"/>
  <c r="M3092" i="1" s="1"/>
  <c r="N3098" i="1" a="1"/>
  <c r="N3098" i="1" s="1"/>
  <c r="M3098" i="1" a="1"/>
  <c r="M3098" i="1" s="1"/>
  <c r="N3095" i="1" a="1"/>
  <c r="N3095" i="1" s="1"/>
  <c r="M3095" i="1" a="1"/>
  <c r="M3095" i="1" s="1"/>
  <c r="N3093" i="1" a="1"/>
  <c r="N3093" i="1" s="1"/>
  <c r="M3093" i="1" a="1"/>
  <c r="M3093" i="1" s="1"/>
  <c r="N695" i="1" a="1"/>
  <c r="N695" i="1" s="1"/>
  <c r="M695" i="1" a="1"/>
  <c r="M695" i="1" s="1"/>
  <c r="N3318" i="1" a="1"/>
  <c r="N3318" i="1" s="1"/>
  <c r="M3318" i="1" a="1"/>
  <c r="M3318" i="1" s="1"/>
  <c r="N3320" i="1" a="1"/>
  <c r="N3320" i="1" s="1"/>
  <c r="M3320" i="1" a="1"/>
  <c r="M3320" i="1" s="1"/>
  <c r="N3322" i="1" a="1"/>
  <c r="N3322" i="1" s="1"/>
  <c r="M3322" i="1" a="1"/>
  <c r="M3322" i="1" s="1"/>
  <c r="N3324" i="1" a="1"/>
  <c r="N3324" i="1" s="1"/>
  <c r="M3324" i="1" a="1"/>
  <c r="M3324" i="1" s="1"/>
  <c r="N3326" i="1" a="1"/>
  <c r="N3326" i="1" s="1"/>
  <c r="M3326" i="1" a="1"/>
  <c r="M3326" i="1" s="1"/>
  <c r="N3328" i="1" a="1"/>
  <c r="N3328" i="1" s="1"/>
  <c r="M3328" i="1" a="1"/>
  <c r="M3328" i="1" s="1"/>
  <c r="N3330" i="1" a="1"/>
  <c r="N3330" i="1" s="1"/>
  <c r="M3330" i="1" a="1"/>
  <c r="M3330" i="1" s="1"/>
  <c r="N3333" i="1" a="1"/>
  <c r="N3333" i="1" s="1"/>
  <c r="M3333" i="1" a="1"/>
  <c r="M3333" i="1" s="1"/>
  <c r="N3356" i="1" a="1"/>
  <c r="N3356" i="1" s="1"/>
  <c r="M3356" i="1" a="1"/>
  <c r="M3356" i="1" s="1"/>
  <c r="N2346" i="1" a="1"/>
  <c r="N2346" i="1" s="1"/>
  <c r="M2346" i="1" a="1"/>
  <c r="M2346" i="1" s="1"/>
  <c r="N574" i="1" a="1"/>
  <c r="N574" i="1" s="1"/>
  <c r="M574" i="1" a="1"/>
  <c r="M574" i="1" s="1"/>
  <c r="N45" i="1" a="1"/>
  <c r="N45" i="1" s="1"/>
  <c r="M45" i="1" a="1"/>
  <c r="M45" i="1" s="1"/>
  <c r="N150" i="1" a="1"/>
  <c r="N150" i="1" s="1"/>
  <c r="M150" i="1" a="1"/>
  <c r="M150" i="1" s="1"/>
  <c r="N1657" i="1" a="1"/>
  <c r="N1657" i="1" s="1"/>
  <c r="M1657" i="1" a="1"/>
  <c r="M1657" i="1" s="1"/>
  <c r="N133" i="1" a="1"/>
  <c r="N133" i="1" s="1"/>
  <c r="M133" i="1" a="1"/>
  <c r="M133" i="1" s="1"/>
  <c r="N121" i="1" a="1"/>
  <c r="N121" i="1" s="1"/>
  <c r="M121" i="1" a="1"/>
  <c r="M121" i="1" s="1"/>
  <c r="N194" i="1" a="1"/>
  <c r="N194" i="1" s="1"/>
  <c r="M194" i="1" a="1"/>
  <c r="M194" i="1" s="1"/>
  <c r="N2104" i="1" a="1"/>
  <c r="N2104" i="1" s="1"/>
  <c r="M2104" i="1" a="1"/>
  <c r="M2104" i="1" s="1"/>
  <c r="N289" i="1" a="1"/>
  <c r="N289" i="1" s="1"/>
  <c r="M289" i="1" a="1"/>
  <c r="M289" i="1" s="1"/>
  <c r="N3053" i="1" a="1"/>
  <c r="N3053" i="1" s="1"/>
  <c r="M3053" i="1" a="1"/>
  <c r="M3053" i="1" s="1"/>
  <c r="N1067" i="1" a="1"/>
  <c r="N1067" i="1" s="1"/>
  <c r="M1067" i="1" a="1"/>
  <c r="M1067" i="1" s="1"/>
  <c r="N2570" i="1" a="1"/>
  <c r="N2570" i="1" s="1"/>
  <c r="M2570" i="1" a="1"/>
  <c r="M2570" i="1" s="1"/>
  <c r="N2660" i="1" a="1"/>
  <c r="N2660" i="1" s="1"/>
  <c r="M2660" i="1" a="1"/>
  <c r="M2660" i="1" s="1"/>
  <c r="N129" i="1" a="1"/>
  <c r="N129" i="1" s="1"/>
  <c r="M129" i="1" a="1"/>
  <c r="M129" i="1" s="1"/>
  <c r="N446" i="1" a="1"/>
  <c r="N446" i="1" s="1"/>
  <c r="M446" i="1" a="1"/>
  <c r="M446" i="1" s="1"/>
  <c r="N3740" i="1" a="1"/>
  <c r="N3740" i="1" s="1"/>
  <c r="M3740" i="1" a="1"/>
  <c r="M3740" i="1" s="1"/>
  <c r="N3371" i="1" a="1"/>
  <c r="N3371" i="1" s="1"/>
  <c r="M3371" i="1" a="1"/>
  <c r="M3371" i="1" s="1"/>
  <c r="N34" i="1" a="1"/>
  <c r="N34" i="1" s="1"/>
  <c r="M34" i="1" a="1"/>
  <c r="M34" i="1" s="1"/>
  <c r="N2254" i="1" a="1"/>
  <c r="N2254" i="1" s="1"/>
  <c r="M2254" i="1" a="1"/>
  <c r="M2254" i="1" s="1"/>
  <c r="N3282" i="1" a="1"/>
  <c r="N3282" i="1" s="1"/>
  <c r="M3282" i="1" a="1"/>
  <c r="M3282" i="1" s="1"/>
  <c r="N303" i="1" a="1"/>
  <c r="N303" i="1" s="1"/>
  <c r="M303" i="1" a="1"/>
  <c r="M303" i="1" s="1"/>
  <c r="N405" i="1" a="1"/>
  <c r="N405" i="1" s="1"/>
  <c r="M405" i="1" a="1"/>
  <c r="M405" i="1" s="1"/>
  <c r="N175" i="1" a="1"/>
  <c r="N175" i="1" s="1"/>
  <c r="M175" i="1" a="1"/>
  <c r="M175" i="1" s="1"/>
  <c r="N316" i="1" a="1"/>
  <c r="N316" i="1" s="1"/>
  <c r="M316" i="1" a="1"/>
  <c r="M316" i="1" s="1"/>
  <c r="N120" i="1" a="1"/>
  <c r="N120" i="1" s="1"/>
  <c r="M120" i="1" a="1"/>
  <c r="M120" i="1" s="1"/>
  <c r="N2391" i="1" a="1"/>
  <c r="N2391" i="1" s="1"/>
  <c r="M2391" i="1" a="1"/>
  <c r="M2391" i="1" s="1"/>
  <c r="N268" i="1" a="1"/>
  <c r="N268" i="1" s="1"/>
  <c r="M268" i="1" a="1"/>
  <c r="M268" i="1" s="1"/>
  <c r="N117" i="1" a="1"/>
  <c r="N117" i="1" s="1"/>
  <c r="M117" i="1" a="1"/>
  <c r="M117" i="1" s="1"/>
  <c r="N1778" i="1" a="1"/>
  <c r="N1778" i="1" s="1"/>
  <c r="M1778" i="1" a="1"/>
  <c r="M1778" i="1" s="1"/>
  <c r="N459" i="1" a="1"/>
  <c r="N459" i="1" s="1"/>
  <c r="M459" i="1" a="1"/>
  <c r="M459" i="1" s="1"/>
  <c r="N1071" i="1" a="1"/>
  <c r="N1071" i="1" s="1"/>
  <c r="M1071" i="1" a="1"/>
  <c r="M1071" i="1" s="1"/>
  <c r="N398" i="1" a="1"/>
  <c r="N398" i="1" s="1"/>
  <c r="M398" i="1" a="1"/>
  <c r="M398" i="1" s="1"/>
  <c r="N2317" i="1" a="1"/>
  <c r="N2317" i="1" s="1"/>
  <c r="M2317" i="1" a="1"/>
  <c r="M2317" i="1" s="1"/>
  <c r="N396" i="1" a="1"/>
  <c r="N396" i="1" s="1"/>
  <c r="M396" i="1" a="1"/>
  <c r="M396" i="1" s="1"/>
  <c r="N315" i="1" a="1"/>
  <c r="N315" i="1" s="1"/>
  <c r="M315" i="1" a="1"/>
  <c r="M315" i="1" s="1"/>
  <c r="N414" i="1" a="1"/>
  <c r="N414" i="1" s="1"/>
  <c r="M414" i="1" a="1"/>
  <c r="M414" i="1" s="1"/>
  <c r="N278" i="1" a="1"/>
  <c r="N278" i="1" s="1"/>
  <c r="M278" i="1" a="1"/>
  <c r="M278" i="1" s="1"/>
  <c r="N245" i="1" a="1"/>
  <c r="N245" i="1" s="1"/>
  <c r="M245" i="1" a="1"/>
  <c r="M245" i="1" s="1"/>
  <c r="N340" i="1" a="1"/>
  <c r="N340" i="1" s="1"/>
  <c r="M340" i="1" a="1"/>
  <c r="M340" i="1" s="1"/>
  <c r="N428" i="1" a="1"/>
  <c r="N428" i="1" s="1"/>
  <c r="M428" i="1" a="1"/>
  <c r="M428" i="1" s="1"/>
  <c r="N188" i="1" a="1"/>
  <c r="N188" i="1" s="1"/>
  <c r="M188" i="1" a="1"/>
  <c r="M188" i="1" s="1"/>
  <c r="N1102" i="1" a="1"/>
  <c r="N1102" i="1" s="1"/>
  <c r="M1102" i="1" a="1"/>
  <c r="M1102" i="1" s="1"/>
  <c r="N2752" i="1" a="1"/>
  <c r="N2752" i="1" s="1"/>
  <c r="M2752" i="1" a="1"/>
  <c r="M2752" i="1" s="1"/>
  <c r="N137" i="1" a="1"/>
  <c r="N137" i="1" s="1"/>
  <c r="M137" i="1" a="1"/>
  <c r="M137" i="1" s="1"/>
  <c r="N169" i="1" a="1"/>
  <c r="N169" i="1" s="1"/>
  <c r="M169" i="1" a="1"/>
  <c r="M169" i="1" s="1"/>
  <c r="N356" i="1" a="1"/>
  <c r="N356" i="1" s="1"/>
  <c r="M356" i="1" a="1"/>
  <c r="M356" i="1" s="1"/>
  <c r="N1370" i="1" a="1"/>
  <c r="N1370" i="1" s="1"/>
  <c r="M1370" i="1" a="1"/>
  <c r="M1370" i="1" s="1"/>
  <c r="N1764" i="1" a="1"/>
  <c r="N1764" i="1" s="1"/>
  <c r="M1764" i="1" a="1"/>
  <c r="M1764" i="1" s="1"/>
  <c r="N1912" i="1" a="1"/>
  <c r="N1912" i="1" s="1"/>
  <c r="M1912" i="1" a="1"/>
  <c r="M1912" i="1" s="1"/>
  <c r="N1971" i="1" a="1"/>
  <c r="N1971" i="1" s="1"/>
  <c r="M1971" i="1" a="1"/>
  <c r="M1971" i="1" s="1"/>
  <c r="N2321" i="1" a="1"/>
  <c r="N2321" i="1" s="1"/>
  <c r="M2321" i="1" a="1"/>
  <c r="M2321" i="1" s="1"/>
  <c r="N1255" i="1" a="1"/>
  <c r="N1255" i="1" s="1"/>
  <c r="M1255" i="1" a="1"/>
  <c r="M1255" i="1" s="1"/>
  <c r="N1872" i="1" a="1"/>
  <c r="N1872" i="1" s="1"/>
  <c r="M1872" i="1" a="1"/>
  <c r="M1872" i="1" s="1"/>
  <c r="N2224" i="1" a="1"/>
  <c r="N2224" i="1" s="1"/>
  <c r="M2224" i="1" a="1"/>
  <c r="M2224" i="1" s="1"/>
  <c r="N2202" i="1" a="1"/>
  <c r="N2202" i="1" s="1"/>
  <c r="M2202" i="1" a="1"/>
  <c r="M2202" i="1" s="1"/>
  <c r="N1100" i="1" a="1"/>
  <c r="N1100" i="1" s="1"/>
  <c r="M1100" i="1" a="1"/>
  <c r="M1100" i="1" s="1"/>
  <c r="N1735" i="1" a="1"/>
  <c r="N1735" i="1" s="1"/>
  <c r="M1735" i="1" a="1"/>
  <c r="M1735" i="1" s="1"/>
  <c r="N1975" i="1" a="1"/>
  <c r="N1975" i="1" s="1"/>
  <c r="M1975" i="1" a="1"/>
  <c r="M1975" i="1" s="1"/>
  <c r="N1068" i="1" a="1"/>
  <c r="N1068" i="1" s="1"/>
  <c r="M1068" i="1" a="1"/>
  <c r="M1068" i="1" s="1"/>
  <c r="N3458" i="1" a="1"/>
  <c r="N3458" i="1" s="1"/>
  <c r="M3458" i="1" a="1"/>
  <c r="M3458" i="1" s="1"/>
  <c r="N552" i="1" a="1"/>
  <c r="N552" i="1" s="1"/>
  <c r="M552" i="1" a="1"/>
  <c r="M552" i="1" s="1"/>
  <c r="N808" i="1" a="1"/>
  <c r="N808" i="1" s="1"/>
  <c r="M808" i="1" a="1"/>
  <c r="M808" i="1" s="1"/>
  <c r="N2815" i="1" a="1"/>
  <c r="N2815" i="1" s="1"/>
  <c r="M2815" i="1" a="1"/>
  <c r="M2815" i="1" s="1"/>
  <c r="N2813" i="1" a="1"/>
  <c r="N2813" i="1" s="1"/>
  <c r="M2813" i="1" a="1"/>
  <c r="M2813" i="1" s="1"/>
  <c r="N2571" i="1" a="1"/>
  <c r="N2571" i="1" s="1"/>
  <c r="M2571" i="1" a="1"/>
  <c r="M2571" i="1" s="1"/>
  <c r="N2236" i="1" a="1"/>
  <c r="N2236" i="1" s="1"/>
  <c r="M2236" i="1" a="1"/>
  <c r="M2236" i="1" s="1"/>
  <c r="N38" i="1" a="1"/>
  <c r="N38" i="1" s="1"/>
  <c r="M38" i="1" a="1"/>
  <c r="M38" i="1" s="1"/>
  <c r="N1558" i="1" a="1"/>
  <c r="N1558" i="1" s="1"/>
  <c r="M1558" i="1" a="1"/>
  <c r="M1558" i="1" s="1"/>
  <c r="N28" i="1" a="1"/>
  <c r="N28" i="1" s="1"/>
  <c r="M28" i="1" a="1"/>
  <c r="M28" i="1" s="1"/>
  <c r="N2259" i="1" a="1"/>
  <c r="N2259" i="1" s="1"/>
  <c r="M2259" i="1" a="1"/>
  <c r="M2259" i="1" s="1"/>
  <c r="N3041" i="1" a="1"/>
  <c r="N3041" i="1" s="1"/>
  <c r="M3041" i="1" a="1"/>
  <c r="M3041" i="1" s="1"/>
  <c r="N3459" i="1" a="1"/>
  <c r="N3459" i="1" s="1"/>
  <c r="M3459" i="1" a="1"/>
  <c r="M3459" i="1" s="1"/>
  <c r="N1055" i="1" a="1"/>
  <c r="N1055" i="1" s="1"/>
  <c r="M1055" i="1" a="1"/>
  <c r="M1055" i="1" s="1"/>
  <c r="N1892" i="1" a="1"/>
  <c r="N1892" i="1" s="1"/>
  <c r="M1892" i="1" a="1"/>
  <c r="M1892" i="1" s="1"/>
  <c r="N892" i="1" a="1"/>
  <c r="N892" i="1" s="1"/>
  <c r="M892" i="1" a="1"/>
  <c r="M892" i="1" s="1"/>
  <c r="N1551" i="1" a="1"/>
  <c r="N1551" i="1" s="1"/>
  <c r="M1551" i="1" a="1"/>
  <c r="M1551" i="1" s="1"/>
  <c r="N1056" i="1" a="1"/>
  <c r="N1056" i="1" s="1"/>
  <c r="M1056" i="1" a="1"/>
  <c r="M1056" i="1" s="1"/>
  <c r="N2633" i="1" a="1"/>
  <c r="N2633" i="1" s="1"/>
  <c r="M2633" i="1" a="1"/>
  <c r="M2633" i="1" s="1"/>
  <c r="N2477" i="1" a="1"/>
  <c r="N2477" i="1" s="1"/>
  <c r="M2477" i="1" a="1"/>
  <c r="M2477" i="1" s="1"/>
  <c r="N2073" i="1" a="1"/>
  <c r="N2073" i="1" s="1"/>
  <c r="M2073" i="1" a="1"/>
  <c r="M2073" i="1" s="1"/>
  <c r="N3089" i="1" a="1"/>
  <c r="N3089" i="1" s="1"/>
  <c r="M3089" i="1" a="1"/>
  <c r="M3089" i="1" s="1"/>
  <c r="N418" i="1" a="1"/>
  <c r="N418" i="1" s="1"/>
  <c r="M418" i="1" a="1"/>
  <c r="M418" i="1" s="1"/>
  <c r="N3332" i="1" a="1"/>
  <c r="N3332" i="1" s="1"/>
  <c r="M3332" i="1" a="1"/>
  <c r="M3332" i="1" s="1"/>
  <c r="N2288" i="1" a="1"/>
  <c r="N2288" i="1" s="1"/>
  <c r="M2288" i="1" a="1"/>
  <c r="M2288" i="1" s="1"/>
  <c r="N3677" i="1" a="1"/>
  <c r="N3677" i="1" s="1"/>
  <c r="M3677" i="1" a="1"/>
  <c r="M3677" i="1" s="1"/>
  <c r="N2107" i="1" a="1"/>
  <c r="N2107" i="1" s="1"/>
  <c r="M2107" i="1" a="1"/>
  <c r="M2107" i="1" s="1"/>
  <c r="N1383" i="1" a="1"/>
  <c r="N1383" i="1" s="1"/>
  <c r="M1383" i="1" a="1"/>
  <c r="M1383" i="1" s="1"/>
  <c r="N1093" i="1" a="1"/>
  <c r="N1093" i="1" s="1"/>
  <c r="M1093" i="1" a="1"/>
  <c r="M1093" i="1" s="1"/>
  <c r="N265" i="1" a="1"/>
  <c r="N265" i="1" s="1"/>
  <c r="M265" i="1" a="1"/>
  <c r="M265" i="1" s="1"/>
  <c r="N3706" i="1" a="1"/>
  <c r="N3706" i="1" s="1"/>
  <c r="M3706" i="1" a="1"/>
  <c r="M3706" i="1" s="1"/>
  <c r="N3692" i="1" a="1"/>
  <c r="N3692" i="1" s="1"/>
  <c r="M3692" i="1" a="1"/>
  <c r="M3692" i="1" s="1"/>
  <c r="N1131" i="1" a="1"/>
  <c r="N1131" i="1" s="1"/>
  <c r="M1131" i="1" a="1"/>
  <c r="M1131" i="1" s="1"/>
  <c r="N2897" i="1" a="1"/>
  <c r="N2897" i="1" s="1"/>
  <c r="M2897" i="1" a="1"/>
  <c r="M2897" i="1" s="1"/>
  <c r="N213" i="1" a="1"/>
  <c r="N213" i="1" s="1"/>
  <c r="M213" i="1" a="1"/>
  <c r="M213" i="1" s="1"/>
  <c r="N606" i="1" a="1"/>
  <c r="N606" i="1" s="1"/>
  <c r="M606" i="1" a="1"/>
  <c r="M606" i="1" s="1"/>
  <c r="N2058" i="1" a="1"/>
  <c r="N2058" i="1" s="1"/>
  <c r="M2058" i="1" a="1"/>
  <c r="M2058" i="1" s="1"/>
  <c r="N2522" i="1" a="1"/>
  <c r="N2522" i="1" s="1"/>
  <c r="M2522" i="1" a="1"/>
  <c r="M2522" i="1" s="1"/>
  <c r="N206" i="1" a="1"/>
  <c r="N206" i="1" s="1"/>
  <c r="M206" i="1" a="1"/>
  <c r="M206" i="1" s="1"/>
  <c r="N1716" i="1" a="1"/>
  <c r="N1716" i="1" s="1"/>
  <c r="M1716" i="1" a="1"/>
  <c r="M1716" i="1" s="1"/>
  <c r="N294" i="1" a="1"/>
  <c r="N294" i="1" s="1"/>
  <c r="M294" i="1" a="1"/>
  <c r="M294" i="1" s="1"/>
  <c r="N366" i="1" a="1"/>
  <c r="N366" i="1" s="1"/>
  <c r="M366" i="1" a="1"/>
  <c r="M366" i="1" s="1"/>
  <c r="N1053" i="1" a="1"/>
  <c r="N1053" i="1" s="1"/>
  <c r="M1053" i="1" a="1"/>
  <c r="M1053" i="1" s="1"/>
  <c r="N681" i="1" a="1"/>
  <c r="N681" i="1" s="1"/>
  <c r="M681" i="1" a="1"/>
  <c r="M681" i="1" s="1"/>
  <c r="N1052" i="1" a="1"/>
  <c r="N1052" i="1" s="1"/>
  <c r="M1052" i="1" a="1"/>
  <c r="M1052" i="1" s="1"/>
  <c r="N715" i="1" a="1"/>
  <c r="N715" i="1" s="1"/>
  <c r="M715" i="1" a="1"/>
  <c r="M715" i="1" s="1"/>
  <c r="N864" i="1" a="1"/>
  <c r="N864" i="1" s="1"/>
  <c r="M864" i="1" a="1"/>
  <c r="M864" i="1" s="1"/>
  <c r="N2977" i="1" a="1"/>
  <c r="N2977" i="1" s="1"/>
  <c r="M2977" i="1" a="1"/>
  <c r="M2977" i="1" s="1"/>
  <c r="N3393" i="1" a="1"/>
  <c r="N3393" i="1" s="1"/>
  <c r="M3393" i="1" a="1"/>
  <c r="M3393" i="1" s="1"/>
  <c r="N3406" i="1" a="1"/>
  <c r="N3406" i="1" s="1"/>
  <c r="M3406" i="1" a="1"/>
  <c r="M3406" i="1" s="1"/>
  <c r="N3063" i="1" a="1"/>
  <c r="N3063" i="1" s="1"/>
  <c r="M3063" i="1" a="1"/>
  <c r="M3063" i="1" s="1"/>
  <c r="N856" i="1" a="1"/>
  <c r="N856" i="1" s="1"/>
  <c r="M856" i="1" a="1"/>
  <c r="M856" i="1" s="1"/>
  <c r="N195" i="1" a="1"/>
  <c r="N195" i="1" s="1"/>
  <c r="M195" i="1" a="1"/>
  <c r="M195" i="1" s="1"/>
  <c r="N1127" i="1" a="1"/>
  <c r="N1127" i="1" s="1"/>
  <c r="M1127" i="1" a="1"/>
  <c r="M1127" i="1" s="1"/>
  <c r="N1276" i="1" a="1"/>
  <c r="N1276" i="1" s="1"/>
  <c r="M1276" i="1" a="1"/>
  <c r="M1276" i="1" s="1"/>
  <c r="N1523" i="1" a="1"/>
  <c r="N1523" i="1" s="1"/>
  <c r="M1523" i="1" a="1"/>
  <c r="M1523" i="1" s="1"/>
  <c r="N652" i="1" a="1"/>
  <c r="N652" i="1" s="1"/>
  <c r="M652" i="1" a="1"/>
  <c r="M652" i="1" s="1"/>
  <c r="N1719" i="1" a="1"/>
  <c r="N1719" i="1" s="1"/>
  <c r="M1719" i="1" a="1"/>
  <c r="M1719" i="1" s="1"/>
  <c r="N927" i="1" a="1"/>
  <c r="N927" i="1" s="1"/>
  <c r="M927" i="1" a="1"/>
  <c r="M927" i="1" s="1"/>
  <c r="N2623" i="1" a="1"/>
  <c r="N2623" i="1" s="1"/>
  <c r="M2623" i="1" a="1"/>
  <c r="M2623" i="1" s="1"/>
  <c r="N2110" i="1" a="1"/>
  <c r="N2110" i="1" s="1"/>
  <c r="M2110" i="1" a="1"/>
  <c r="M2110" i="1" s="1"/>
  <c r="N3117" i="1" a="1"/>
  <c r="N3117" i="1" s="1"/>
  <c r="M3117" i="1" a="1"/>
  <c r="M3117" i="1" s="1"/>
  <c r="N2113" i="1" a="1"/>
  <c r="N2113" i="1" s="1"/>
  <c r="M2113" i="1" a="1"/>
  <c r="M2113" i="1" s="1"/>
  <c r="N2495" i="1" a="1"/>
  <c r="N2495" i="1" s="1"/>
  <c r="M2495" i="1" a="1"/>
  <c r="M2495" i="1" s="1"/>
  <c r="N2310" i="1" a="1"/>
  <c r="N2310" i="1" s="1"/>
  <c r="M2310" i="1" a="1"/>
  <c r="M2310" i="1" s="1"/>
  <c r="N2388" i="1" a="1"/>
  <c r="N2388" i="1" s="1"/>
  <c r="M2388" i="1" a="1"/>
  <c r="M2388" i="1" s="1"/>
  <c r="N251" i="1" a="1"/>
  <c r="N251" i="1" s="1"/>
  <c r="M251" i="1" a="1"/>
  <c r="M251" i="1" s="1"/>
  <c r="N2965" i="1" a="1"/>
  <c r="N2965" i="1" s="1"/>
  <c r="M2965" i="1" a="1"/>
  <c r="M2965" i="1" s="1"/>
  <c r="N3769" i="1" a="1"/>
  <c r="N3769" i="1" s="1"/>
  <c r="M3769" i="1" a="1"/>
  <c r="M3769" i="1" s="1"/>
  <c r="N1208" i="1" a="1"/>
  <c r="N1208" i="1" s="1"/>
  <c r="M1208" i="1" a="1"/>
  <c r="M1208" i="1" s="1"/>
  <c r="N1197" i="1" a="1"/>
  <c r="N1197" i="1" s="1"/>
  <c r="M1197" i="1" a="1"/>
  <c r="M1197" i="1" s="1"/>
  <c r="N1200" i="1" a="1"/>
  <c r="N1200" i="1" s="1"/>
  <c r="M1200" i="1" a="1"/>
  <c r="M1200" i="1" s="1"/>
  <c r="N2568" i="1" a="1"/>
  <c r="N2568" i="1" s="1"/>
  <c r="M2568" i="1" a="1"/>
  <c r="M2568" i="1" s="1"/>
  <c r="N72" i="1" a="1"/>
  <c r="N72" i="1" s="1"/>
  <c r="M72" i="1" a="1"/>
  <c r="M72" i="1" s="1"/>
  <c r="N1156" i="1" a="1"/>
  <c r="N1156" i="1" s="1"/>
  <c r="M1156" i="1" a="1"/>
  <c r="M1156" i="1" s="1"/>
  <c r="N901" i="1" a="1"/>
  <c r="N901" i="1" s="1"/>
  <c r="M901" i="1" a="1"/>
  <c r="M901" i="1" s="1"/>
  <c r="N1222" i="1" a="1"/>
  <c r="N1222" i="1" s="1"/>
  <c r="M1222" i="1" a="1"/>
  <c r="M1222" i="1" s="1"/>
  <c r="N1229" i="1" a="1"/>
  <c r="N1229" i="1" s="1"/>
  <c r="M1229" i="1" a="1"/>
  <c r="M1229" i="1" s="1"/>
  <c r="N422" i="1" a="1"/>
  <c r="N422" i="1" s="1"/>
  <c r="M422" i="1" a="1"/>
  <c r="M422" i="1" s="1"/>
  <c r="N744" i="1" a="1"/>
  <c r="N744" i="1" s="1"/>
  <c r="M744" i="1" a="1"/>
  <c r="M744" i="1" s="1"/>
  <c r="N108" i="1" a="1"/>
  <c r="N108" i="1" s="1"/>
  <c r="M108" i="1" a="1"/>
  <c r="M108" i="1" s="1"/>
  <c r="N739" i="1" a="1"/>
  <c r="N739" i="1" s="1"/>
  <c r="M739" i="1" a="1"/>
  <c r="M739" i="1" s="1"/>
  <c r="N259" i="1" a="1"/>
  <c r="N259" i="1" s="1"/>
  <c r="M259" i="1" a="1"/>
  <c r="M259" i="1" s="1"/>
  <c r="N1766" i="1" a="1"/>
  <c r="N1766" i="1" s="1"/>
  <c r="M1766" i="1" a="1"/>
  <c r="M1766" i="1" s="1"/>
  <c r="N562" i="1" a="1"/>
  <c r="N562" i="1" s="1"/>
  <c r="M562" i="1" a="1"/>
  <c r="M562" i="1" s="1"/>
  <c r="N2880" i="1" a="1"/>
  <c r="N2880" i="1" s="1"/>
  <c r="M2880" i="1" a="1"/>
  <c r="M2880" i="1" s="1"/>
  <c r="N2382" i="1" a="1"/>
  <c r="N2382" i="1" s="1"/>
  <c r="M2382" i="1" a="1"/>
  <c r="M2382" i="1" s="1"/>
  <c r="N1249" i="1" a="1"/>
  <c r="N1249" i="1" s="1"/>
  <c r="M1249" i="1" a="1"/>
  <c r="M1249" i="1" s="1"/>
  <c r="N2422" i="1" a="1"/>
  <c r="N2422" i="1" s="1"/>
  <c r="M2422" i="1" a="1"/>
  <c r="M2422" i="1" s="1"/>
  <c r="N1678" i="1" a="1"/>
  <c r="N1678" i="1" s="1"/>
  <c r="M1678" i="1" a="1"/>
  <c r="M1678" i="1" s="1"/>
  <c r="N2417" i="1" a="1"/>
  <c r="N2417" i="1" s="1"/>
  <c r="M2417" i="1" a="1"/>
  <c r="M2417" i="1" s="1"/>
  <c r="N2938" i="1" a="1"/>
  <c r="N2938" i="1" s="1"/>
  <c r="M2938" i="1" a="1"/>
  <c r="M2938" i="1" s="1"/>
  <c r="N1215" i="1" a="1"/>
  <c r="N1215" i="1" s="1"/>
  <c r="M1215" i="1" a="1"/>
  <c r="M1215" i="1" s="1"/>
  <c r="N1461" i="1" a="1"/>
  <c r="N1461" i="1" s="1"/>
  <c r="M1461" i="1" a="1"/>
  <c r="M1461" i="1" s="1"/>
  <c r="N3160" i="1" a="1"/>
  <c r="N3160" i="1" s="1"/>
  <c r="M3160" i="1" a="1"/>
  <c r="M3160" i="1" s="1"/>
  <c r="N550" i="1" a="1"/>
  <c r="N550" i="1" s="1"/>
  <c r="M550" i="1" a="1"/>
  <c r="M550" i="1" s="1"/>
  <c r="N2386" i="1" a="1"/>
  <c r="N2386" i="1" s="1"/>
  <c r="M2386" i="1" a="1"/>
  <c r="M2386" i="1" s="1"/>
  <c r="N130" i="1" a="1"/>
  <c r="N130" i="1" s="1"/>
  <c r="M130" i="1" a="1"/>
  <c r="M130" i="1" s="1"/>
  <c r="N1701" i="1" a="1"/>
  <c r="N1701" i="1" s="1"/>
  <c r="M1701" i="1" a="1"/>
  <c r="M1701" i="1" s="1"/>
  <c r="N99" i="1" a="1"/>
  <c r="N99" i="1" s="1"/>
  <c r="M99" i="1" a="1"/>
  <c r="M99" i="1" s="1"/>
  <c r="N399" i="1" a="1"/>
  <c r="N399" i="1" s="1"/>
  <c r="M399" i="1" a="1"/>
  <c r="M399" i="1" s="1"/>
  <c r="N1139" i="1" a="1"/>
  <c r="N1139" i="1" s="1"/>
  <c r="M1139" i="1" a="1"/>
  <c r="M1139" i="1" s="1"/>
  <c r="N1363" i="1" a="1"/>
  <c r="N1363" i="1" s="1"/>
  <c r="M1363" i="1" a="1"/>
  <c r="M1363" i="1" s="1"/>
  <c r="N3427" i="1" a="1"/>
  <c r="N3427" i="1" s="1"/>
  <c r="M3427" i="1" a="1"/>
  <c r="M3427" i="1" s="1"/>
  <c r="N2306" i="1" a="1"/>
  <c r="N2306" i="1" s="1"/>
  <c r="M2306" i="1" a="1"/>
  <c r="M2306" i="1" s="1"/>
  <c r="N3652" i="1" a="1"/>
  <c r="N3652" i="1" s="1"/>
  <c r="M3652" i="1" a="1"/>
  <c r="M3652" i="1" s="1"/>
  <c r="N2178" i="1" a="1"/>
  <c r="N2178" i="1" s="1"/>
  <c r="M2178" i="1" a="1"/>
  <c r="M2178" i="1" s="1"/>
  <c r="N2501" i="1" a="1"/>
  <c r="N2501" i="1" s="1"/>
  <c r="M2501" i="1" a="1"/>
  <c r="M2501" i="1" s="1"/>
  <c r="N1447" i="1" a="1"/>
  <c r="N1447" i="1" s="1"/>
  <c r="M1447" i="1" a="1"/>
  <c r="M1447" i="1" s="1"/>
  <c r="N193" i="1" a="1"/>
  <c r="N193" i="1" s="1"/>
  <c r="M193" i="1" a="1"/>
  <c r="M193" i="1" s="1"/>
  <c r="N3686" i="1" a="1"/>
  <c r="N3686" i="1" s="1"/>
  <c r="M3686" i="1" a="1"/>
  <c r="M3686" i="1" s="1"/>
  <c r="N3250" i="1" a="1"/>
  <c r="N3250" i="1" s="1"/>
  <c r="M3250" i="1" a="1"/>
  <c r="M3250" i="1" s="1"/>
  <c r="N3039" i="1" a="1"/>
  <c r="N3039" i="1" s="1"/>
  <c r="M3039" i="1" a="1"/>
  <c r="M3039" i="1" s="1"/>
  <c r="N3316" i="1" a="1"/>
  <c r="N3316" i="1" s="1"/>
  <c r="M3316" i="1" a="1"/>
  <c r="M3316" i="1" s="1"/>
  <c r="N3433" i="1" a="1"/>
  <c r="N3433" i="1" s="1"/>
  <c r="M3433" i="1" a="1"/>
  <c r="M3433" i="1" s="1"/>
  <c r="N1115" i="1" a="1"/>
  <c r="N1115" i="1" s="1"/>
  <c r="M1115" i="1" a="1"/>
  <c r="M1115" i="1" s="1"/>
  <c r="N2525" i="1" a="1"/>
  <c r="N2525" i="1" s="1"/>
  <c r="M2525" i="1" a="1"/>
  <c r="M2525" i="1" s="1"/>
  <c r="N1300" i="1" a="1"/>
  <c r="N1300" i="1" s="1"/>
  <c r="M1300" i="1" a="1"/>
  <c r="M1300" i="1" s="1"/>
  <c r="N3837" i="1" a="1"/>
  <c r="N3837" i="1" s="1"/>
  <c r="M3837" i="1" a="1"/>
  <c r="M3837" i="1" s="1"/>
  <c r="N1531" i="1" a="1"/>
  <c r="N1531" i="1" s="1"/>
  <c r="M1531" i="1" a="1"/>
  <c r="M1531" i="1" s="1"/>
  <c r="N3336" i="1" a="1"/>
  <c r="N3336" i="1" s="1"/>
  <c r="M3336" i="1" a="1"/>
  <c r="M3336" i="1" s="1"/>
  <c r="N935" i="1" a="1"/>
  <c r="N935" i="1" s="1"/>
  <c r="M935" i="1" a="1"/>
  <c r="M935" i="1" s="1"/>
  <c r="N1428" i="1" a="1"/>
  <c r="N1428" i="1" s="1"/>
  <c r="M1428" i="1" a="1"/>
  <c r="M1428" i="1" s="1"/>
  <c r="N383" i="1" a="1"/>
  <c r="N383" i="1" s="1"/>
  <c r="M383" i="1" a="1"/>
  <c r="M383" i="1" s="1"/>
  <c r="N171" i="1" a="1"/>
  <c r="N171" i="1" s="1"/>
  <c r="M171" i="1" a="1"/>
  <c r="M171" i="1" s="1"/>
  <c r="N3454" i="1" a="1"/>
  <c r="N3454" i="1" s="1"/>
  <c r="M3454" i="1" a="1"/>
  <c r="M3454" i="1" s="1"/>
  <c r="N3405" i="1" a="1"/>
  <c r="N3405" i="1" s="1"/>
  <c r="M3405" i="1" a="1"/>
  <c r="M3405" i="1" s="1"/>
  <c r="N913" i="1" a="1"/>
  <c r="N913" i="1" s="1"/>
  <c r="M913" i="1" a="1"/>
  <c r="M913" i="1" s="1"/>
  <c r="N960" i="1" a="1"/>
  <c r="N960" i="1" s="1"/>
  <c r="M960" i="1" a="1"/>
  <c r="M960" i="1" s="1"/>
  <c r="N1328" i="1" a="1"/>
  <c r="N1328" i="1" s="1"/>
  <c r="M1328" i="1" a="1"/>
  <c r="M1328" i="1" s="1"/>
  <c r="N1486" i="1" a="1"/>
  <c r="N1486" i="1" s="1"/>
  <c r="M1486" i="1" a="1"/>
  <c r="M1486" i="1" s="1"/>
  <c r="N1174" i="1" a="1"/>
  <c r="N1174" i="1" s="1"/>
  <c r="M1174" i="1" a="1"/>
  <c r="M1174" i="1" s="1"/>
  <c r="N2057" i="1" a="1"/>
  <c r="N2057" i="1" s="1"/>
  <c r="M2057" i="1" a="1"/>
  <c r="M2057" i="1" s="1"/>
  <c r="N1385" i="1" a="1"/>
  <c r="N1385" i="1" s="1"/>
  <c r="M1385" i="1" a="1"/>
  <c r="M1385" i="1" s="1"/>
  <c r="N3465" i="1" a="1"/>
  <c r="N3465" i="1" s="1"/>
  <c r="M3465" i="1" a="1"/>
  <c r="M3465" i="1" s="1"/>
  <c r="N799" i="1" a="1"/>
  <c r="N799" i="1" s="1"/>
  <c r="M799" i="1" a="1"/>
  <c r="M799" i="1" s="1"/>
  <c r="N296" i="1" a="1"/>
  <c r="N296" i="1" s="1"/>
  <c r="M296" i="1" a="1"/>
  <c r="M296" i="1" s="1"/>
  <c r="N2975" i="1" a="1"/>
  <c r="N2975" i="1" s="1"/>
  <c r="M2975" i="1" a="1"/>
  <c r="M2975" i="1" s="1"/>
  <c r="N2798" i="1" a="1"/>
  <c r="N2798" i="1" s="1"/>
  <c r="M2798" i="1" a="1"/>
  <c r="M2798" i="1" s="1"/>
  <c r="N1876" i="1" a="1"/>
  <c r="N1876" i="1" s="1"/>
  <c r="M1876" i="1" a="1"/>
  <c r="M1876" i="1" s="1"/>
  <c r="N415" i="1" a="1"/>
  <c r="N415" i="1" s="1"/>
  <c r="M415" i="1" a="1"/>
  <c r="M415" i="1" s="1"/>
  <c r="N1492" i="1" a="1"/>
  <c r="N1492" i="1" s="1"/>
  <c r="M1492" i="1" a="1"/>
  <c r="M1492" i="1" s="1"/>
  <c r="N357" i="1" a="1"/>
  <c r="N357" i="1" s="1"/>
  <c r="M357" i="1" a="1"/>
  <c r="M357" i="1" s="1"/>
  <c r="N2819" i="1" a="1"/>
  <c r="N2819" i="1" s="1"/>
  <c r="M2819" i="1" a="1"/>
  <c r="M2819" i="1" s="1"/>
  <c r="N1416" i="1" a="1"/>
  <c r="N1416" i="1" s="1"/>
  <c r="M1416" i="1" a="1"/>
  <c r="M1416" i="1" s="1"/>
  <c r="N2323" i="1" a="1"/>
  <c r="N2323" i="1" s="1"/>
  <c r="M2323" i="1" a="1"/>
  <c r="M2323" i="1" s="1"/>
  <c r="N1991" i="1" a="1"/>
  <c r="N1991" i="1" s="1"/>
  <c r="M1991" i="1" a="1"/>
  <c r="M1991" i="1" s="1"/>
  <c r="N846" i="1" a="1"/>
  <c r="N846" i="1" s="1"/>
  <c r="M846" i="1" a="1"/>
  <c r="M846" i="1" s="1"/>
  <c r="N3672" i="1" a="1"/>
  <c r="N3672" i="1" s="1"/>
  <c r="M3672" i="1" a="1"/>
  <c r="M3672" i="1" s="1"/>
  <c r="N3513" i="1" a="1"/>
  <c r="N3513" i="1" s="1"/>
  <c r="M3513" i="1" a="1"/>
  <c r="M3513" i="1" s="1"/>
  <c r="N2642" i="1" a="1"/>
  <c r="N2642" i="1" s="1"/>
  <c r="M2642" i="1" a="1"/>
  <c r="M2642" i="1" s="1"/>
  <c r="N3523" i="1" a="1"/>
  <c r="N3523" i="1" s="1"/>
  <c r="M3523" i="1" a="1"/>
  <c r="M3523" i="1" s="1"/>
  <c r="N3274" i="1" a="1"/>
  <c r="N3274" i="1" s="1"/>
  <c r="M3274" i="1" a="1"/>
  <c r="M3274" i="1" s="1"/>
  <c r="N3435" i="1" a="1"/>
  <c r="N3435" i="1" s="1"/>
  <c r="M3435" i="1" a="1"/>
  <c r="M3435" i="1" s="1"/>
  <c r="N3161" i="1" a="1"/>
  <c r="N3161" i="1" s="1"/>
  <c r="M3161" i="1" a="1"/>
  <c r="M3161" i="1" s="1"/>
  <c r="N833" i="1" a="1"/>
  <c r="N833" i="1" s="1"/>
  <c r="M833" i="1" a="1"/>
  <c r="M833" i="1" s="1"/>
  <c r="N463" i="1" a="1"/>
  <c r="N463" i="1" s="1"/>
  <c r="M463" i="1" a="1"/>
  <c r="M463" i="1" s="1"/>
  <c r="N1691" i="1" a="1"/>
  <c r="N1691" i="1" s="1"/>
  <c r="M1691" i="1" a="1"/>
  <c r="M1691" i="1" s="1"/>
  <c r="N1381" i="1" a="1"/>
  <c r="N1381" i="1" s="1"/>
  <c r="M1381" i="1" a="1"/>
  <c r="M1381" i="1" s="1"/>
  <c r="N2797" i="1" a="1"/>
  <c r="N2797" i="1" s="1"/>
  <c r="M2797" i="1" a="1"/>
  <c r="M2797" i="1" s="1"/>
  <c r="N1299" i="1" a="1"/>
  <c r="N1299" i="1" s="1"/>
  <c r="M1299" i="1" a="1"/>
  <c r="M1299" i="1" s="1"/>
  <c r="N187" i="1" a="1"/>
  <c r="N187" i="1" s="1"/>
  <c r="M187" i="1" a="1"/>
  <c r="M187" i="1" s="1"/>
  <c r="N179" i="1" a="1"/>
  <c r="N179" i="1" s="1"/>
  <c r="M179" i="1" a="1"/>
  <c r="M179" i="1" s="1"/>
  <c r="N932" i="1" a="1"/>
  <c r="N932" i="1" s="1"/>
  <c r="M932" i="1" a="1"/>
  <c r="M932" i="1" s="1"/>
  <c r="N222" i="1" a="1"/>
  <c r="N222" i="1" s="1"/>
  <c r="M222" i="1" a="1"/>
  <c r="M222" i="1" s="1"/>
  <c r="N609" i="1" a="1"/>
  <c r="N609" i="1" s="1"/>
  <c r="M609" i="1" a="1"/>
  <c r="M609" i="1" s="1"/>
  <c r="N276" i="1" a="1"/>
  <c r="N276" i="1" s="1"/>
  <c r="M276" i="1" a="1"/>
  <c r="M276" i="1" s="1"/>
  <c r="N2361" i="1" a="1"/>
  <c r="N2361" i="1" s="1"/>
  <c r="M2361" i="1" a="1"/>
  <c r="M2361" i="1" s="1"/>
  <c r="N1241" i="1" a="1"/>
  <c r="N1241" i="1" s="1"/>
  <c r="M1241" i="1" a="1"/>
  <c r="M1241" i="1" s="1"/>
  <c r="N1303" i="1" a="1"/>
  <c r="N1303" i="1" s="1"/>
  <c r="M1303" i="1" a="1"/>
  <c r="M1303" i="1" s="1"/>
  <c r="N1801" i="1" a="1"/>
  <c r="N1801" i="1" s="1"/>
  <c r="M1801" i="1" a="1"/>
  <c r="M1801" i="1" s="1"/>
  <c r="N1479" i="1" a="1"/>
  <c r="N1479" i="1" s="1"/>
  <c r="M1479" i="1" a="1"/>
  <c r="M1479" i="1" s="1"/>
  <c r="N1348" i="1" a="1"/>
  <c r="N1348" i="1" s="1"/>
  <c r="M1348" i="1" a="1"/>
  <c r="M1348" i="1" s="1"/>
  <c r="N677" i="1" a="1"/>
  <c r="N677" i="1" s="1"/>
  <c r="M677" i="1" a="1"/>
  <c r="M677" i="1" s="1"/>
  <c r="N1335" i="1" a="1"/>
  <c r="N1335" i="1" s="1"/>
  <c r="M1335" i="1" a="1"/>
  <c r="M1335" i="1" s="1"/>
  <c r="N942" i="1" a="1"/>
  <c r="N942" i="1" s="1"/>
  <c r="M942" i="1" a="1"/>
  <c r="M942" i="1" s="1"/>
  <c r="N1187" i="1" a="1"/>
  <c r="N1187" i="1" s="1"/>
  <c r="M1187" i="1" a="1"/>
  <c r="M1187" i="1" s="1"/>
  <c r="N2043" i="1" a="1"/>
  <c r="N2043" i="1" s="1"/>
  <c r="M2043" i="1" a="1"/>
  <c r="M2043" i="1" s="1"/>
  <c r="N2315" i="1" a="1"/>
  <c r="N2315" i="1" s="1"/>
  <c r="M2315" i="1" a="1"/>
  <c r="M2315" i="1" s="1"/>
  <c r="N2732" i="1" a="1"/>
  <c r="N2732" i="1" s="1"/>
  <c r="M2732" i="1" a="1"/>
  <c r="M2732" i="1" s="1"/>
  <c r="N725" i="1" a="1"/>
  <c r="N725" i="1" s="1"/>
  <c r="M725" i="1" a="1"/>
  <c r="M725" i="1" s="1"/>
  <c r="N274" i="1" a="1"/>
  <c r="N274" i="1" s="1"/>
  <c r="M274" i="1" a="1"/>
  <c r="M274" i="1" s="1"/>
  <c r="N427" i="1" a="1"/>
  <c r="N427" i="1" s="1"/>
  <c r="M427" i="1" a="1"/>
  <c r="M427" i="1" s="1"/>
  <c r="N163" i="1" a="1"/>
  <c r="N163" i="1" s="1"/>
  <c r="M163" i="1" a="1"/>
  <c r="M163" i="1" s="1"/>
  <c r="N2887" i="1" a="1"/>
  <c r="N2887" i="1" s="1"/>
  <c r="M2887" i="1" a="1"/>
  <c r="M2887" i="1" s="1"/>
  <c r="N599" i="1" a="1"/>
  <c r="N599" i="1" s="1"/>
  <c r="M599" i="1" a="1"/>
  <c r="M599" i="1" s="1"/>
  <c r="N657" i="1" a="1"/>
  <c r="N657" i="1" s="1"/>
  <c r="M657" i="1" a="1"/>
  <c r="M657" i="1" s="1"/>
  <c r="N3154" i="1" a="1"/>
  <c r="N3154" i="1" s="1"/>
  <c r="M3154" i="1" a="1"/>
  <c r="M3154" i="1" s="1"/>
  <c r="N106" i="1" a="1"/>
  <c r="N106" i="1" s="1"/>
  <c r="M106" i="1" a="1"/>
  <c r="M106" i="1" s="1"/>
  <c r="N3598" i="1" a="1"/>
  <c r="N3598" i="1" s="1"/>
  <c r="M3598" i="1" a="1"/>
  <c r="M3598" i="1" s="1"/>
  <c r="N1021" i="1" a="1"/>
  <c r="N1021" i="1" s="1"/>
  <c r="M1021" i="1" a="1"/>
  <c r="M1021" i="1" s="1"/>
  <c r="N1074" i="1" a="1"/>
  <c r="N1074" i="1" s="1"/>
  <c r="M1074" i="1" a="1"/>
  <c r="M1074" i="1" s="1"/>
  <c r="N279" i="1" a="1"/>
  <c r="N279" i="1" s="1"/>
  <c r="M279" i="1" a="1"/>
  <c r="M279" i="1" s="1"/>
  <c r="N987" i="1" a="1"/>
  <c r="N987" i="1" s="1"/>
  <c r="M987" i="1" a="1"/>
  <c r="M987" i="1" s="1"/>
  <c r="N1063" i="1" a="1"/>
  <c r="N1063" i="1" s="1"/>
  <c r="M1063" i="1" a="1"/>
  <c r="M1063" i="1" s="1"/>
  <c r="N2050" i="1" a="1"/>
  <c r="N2050" i="1" s="1"/>
  <c r="M2050" i="1" a="1"/>
  <c r="M2050" i="1" s="1"/>
  <c r="N1121" i="1" a="1"/>
  <c r="N1121" i="1" s="1"/>
  <c r="M1121" i="1" a="1"/>
  <c r="M1121" i="1" s="1"/>
  <c r="N2444" i="1" a="1"/>
  <c r="N2444" i="1" s="1"/>
  <c r="M2444" i="1" a="1"/>
  <c r="M2444" i="1" s="1"/>
  <c r="N644" i="1" a="1"/>
  <c r="N644" i="1" s="1"/>
  <c r="M644" i="1" a="1"/>
  <c r="M644" i="1" s="1"/>
  <c r="N868" i="1" a="1"/>
  <c r="N868" i="1" s="1"/>
  <c r="M868" i="1" a="1"/>
  <c r="M868" i="1" s="1"/>
  <c r="N1032" i="1" a="1"/>
  <c r="N1032" i="1" s="1"/>
  <c r="M1032" i="1" a="1"/>
  <c r="M1032" i="1" s="1"/>
  <c r="N1318" i="1" a="1"/>
  <c r="N1318" i="1" s="1"/>
  <c r="M1318" i="1" a="1"/>
  <c r="M1318" i="1" s="1"/>
  <c r="N3563" i="1" a="1"/>
  <c r="N3563" i="1" s="1"/>
  <c r="M3563" i="1" a="1"/>
  <c r="M3563" i="1" s="1"/>
  <c r="N3601" i="1" a="1"/>
  <c r="N3601" i="1" s="1"/>
  <c r="M3601" i="1" a="1"/>
  <c r="M3601" i="1" s="1"/>
  <c r="N608" i="1" a="1"/>
  <c r="N608" i="1" s="1"/>
  <c r="M608" i="1" a="1"/>
  <c r="M608" i="1" s="1"/>
  <c r="N969" i="1" a="1"/>
  <c r="N969" i="1" s="1"/>
  <c r="M969" i="1" a="1"/>
  <c r="M969" i="1" s="1"/>
  <c r="N1043" i="1" a="1"/>
  <c r="N1043" i="1" s="1"/>
  <c r="M1043" i="1" a="1"/>
  <c r="M1043" i="1" s="1"/>
  <c r="N1029" i="1" a="1"/>
  <c r="N1029" i="1" s="1"/>
  <c r="M1029" i="1" a="1"/>
  <c r="M1029" i="1" s="1"/>
  <c r="N2659" i="1" a="1"/>
  <c r="N2659" i="1" s="1"/>
  <c r="M2659" i="1" a="1"/>
  <c r="M2659" i="1" s="1"/>
  <c r="N1316" i="1" a="1"/>
  <c r="N1316" i="1" s="1"/>
  <c r="M1316" i="1" a="1"/>
  <c r="M1316" i="1" s="1"/>
  <c r="N1049" i="1" a="1"/>
  <c r="N1049" i="1" s="1"/>
  <c r="M1049" i="1" a="1"/>
  <c r="M1049" i="1" s="1"/>
  <c r="N1035" i="1" a="1"/>
  <c r="N1035" i="1" s="1"/>
  <c r="M1035" i="1" a="1"/>
  <c r="M1035" i="1" s="1"/>
  <c r="N845" i="1" a="1"/>
  <c r="N845" i="1" s="1"/>
  <c r="M845" i="1" a="1"/>
  <c r="M845" i="1" s="1"/>
  <c r="N3052" i="1" a="1"/>
  <c r="N3052" i="1" s="1"/>
  <c r="M3052" i="1" a="1"/>
  <c r="M3052" i="1" s="1"/>
  <c r="N1979" i="1" a="1"/>
  <c r="N1979" i="1" s="1"/>
  <c r="M1979" i="1" a="1"/>
  <c r="M1979" i="1" s="1"/>
  <c r="N712" i="1" a="1"/>
  <c r="N712" i="1" s="1"/>
  <c r="M712" i="1" a="1"/>
  <c r="M712" i="1" s="1"/>
  <c r="N290" i="1" a="1"/>
  <c r="N290" i="1" s="1"/>
  <c r="M290" i="1" a="1"/>
  <c r="M290" i="1" s="1"/>
  <c r="N1390" i="1" a="1"/>
  <c r="N1390" i="1" s="1"/>
  <c r="M1390" i="1" a="1"/>
  <c r="M1390" i="1" s="1"/>
  <c r="N965" i="1" a="1"/>
  <c r="N965" i="1" s="1"/>
  <c r="M965" i="1" a="1"/>
  <c r="M965" i="1" s="1"/>
  <c r="N3106" i="1" a="1"/>
  <c r="N3106" i="1" s="1"/>
  <c r="M3106" i="1" a="1"/>
  <c r="M3106" i="1" s="1"/>
  <c r="N2723" i="1" a="1"/>
  <c r="N2723" i="1" s="1"/>
  <c r="M2723" i="1" a="1"/>
  <c r="M2723" i="1" s="1"/>
  <c r="N691" i="1" a="1"/>
  <c r="N691" i="1" s="1"/>
  <c r="M691" i="1" a="1"/>
  <c r="M691" i="1" s="1"/>
  <c r="N894" i="1" a="1"/>
  <c r="N894" i="1" s="1"/>
  <c r="M894" i="1" a="1"/>
  <c r="M894" i="1" s="1"/>
  <c r="N2720" i="1" a="1"/>
  <c r="N2720" i="1" s="1"/>
  <c r="M2720" i="1" a="1"/>
  <c r="M2720" i="1" s="1"/>
  <c r="N2722" i="1" a="1"/>
  <c r="N2722" i="1" s="1"/>
  <c r="M2722" i="1" a="1"/>
  <c r="M2722" i="1" s="1"/>
  <c r="N2646" i="1" a="1"/>
  <c r="N2646" i="1" s="1"/>
  <c r="M2646" i="1" a="1"/>
  <c r="M2646" i="1" s="1"/>
  <c r="N73" i="1" a="1"/>
  <c r="N73" i="1" s="1"/>
  <c r="M73" i="1" a="1"/>
  <c r="M73" i="1" s="1"/>
  <c r="N2713" i="1" a="1"/>
  <c r="N2713" i="1" s="1"/>
  <c r="M2713" i="1" a="1"/>
  <c r="M2713" i="1" s="1"/>
  <c r="N443" i="1" a="1"/>
  <c r="N443" i="1" s="1"/>
  <c r="M443" i="1" a="1"/>
  <c r="M443" i="1" s="1"/>
  <c r="N2730" i="1" a="1"/>
  <c r="N2730" i="1" s="1"/>
  <c r="M2730" i="1" a="1"/>
  <c r="M2730" i="1" s="1"/>
  <c r="N1802" i="1" a="1"/>
  <c r="N1802" i="1" s="1"/>
  <c r="M1802" i="1" a="1"/>
  <c r="M1802" i="1" s="1"/>
  <c r="N1023" i="1" a="1"/>
  <c r="N1023" i="1" s="1"/>
  <c r="M1023" i="1" a="1"/>
  <c r="M1023" i="1" s="1"/>
  <c r="N1256" i="1" a="1"/>
  <c r="N1256" i="1" s="1"/>
  <c r="M1256" i="1" a="1"/>
  <c r="M1256" i="1" s="1"/>
  <c r="N1033" i="1" a="1"/>
  <c r="N1033" i="1" s="1"/>
  <c r="M1033" i="1" a="1"/>
  <c r="M1033" i="1" s="1"/>
  <c r="N2354" i="1" a="1"/>
  <c r="N2354" i="1" s="1"/>
  <c r="M2354" i="1" a="1"/>
  <c r="M2354" i="1" s="1"/>
  <c r="N3477" i="1" a="1"/>
  <c r="N3477" i="1" s="1"/>
  <c r="M3477" i="1" a="1"/>
  <c r="M3477" i="1" s="1"/>
  <c r="N3141" i="1" a="1"/>
  <c r="N3141" i="1" s="1"/>
  <c r="M3141" i="1" a="1"/>
  <c r="M3141" i="1" s="1"/>
  <c r="N909" i="1" a="1"/>
  <c r="N909" i="1" s="1"/>
  <c r="M909" i="1" a="1"/>
  <c r="M909" i="1" s="1"/>
  <c r="N1212" i="1" a="1"/>
  <c r="N1212" i="1" s="1"/>
  <c r="M1212" i="1" a="1"/>
  <c r="M1212" i="1" s="1"/>
  <c r="N1218" i="1" a="1"/>
  <c r="N1218" i="1" s="1"/>
  <c r="M1218" i="1" a="1"/>
  <c r="M1218" i="1" s="1"/>
  <c r="N1958" i="1" a="1"/>
  <c r="N1958" i="1" s="1"/>
  <c r="M1958" i="1" a="1"/>
  <c r="M1958" i="1" s="1"/>
  <c r="N766" i="1" a="1"/>
  <c r="N766" i="1" s="1"/>
  <c r="M766" i="1" a="1"/>
  <c r="M766" i="1" s="1"/>
  <c r="N902" i="1" a="1"/>
  <c r="N902" i="1" s="1"/>
  <c r="M902" i="1" a="1"/>
  <c r="M902" i="1" s="1"/>
  <c r="N1233" i="1" a="1"/>
  <c r="N1233" i="1" s="1"/>
  <c r="M1233" i="1" a="1"/>
  <c r="M1233" i="1" s="1"/>
  <c r="N1196" i="1" a="1"/>
  <c r="N1196" i="1" s="1"/>
  <c r="M1196" i="1" a="1"/>
  <c r="M1196" i="1" s="1"/>
  <c r="N1240" i="1" a="1"/>
  <c r="N1240" i="1" s="1"/>
  <c r="M1240" i="1" a="1"/>
  <c r="M1240" i="1" s="1"/>
  <c r="N940" i="1" a="1"/>
  <c r="N940" i="1" s="1"/>
  <c r="M940" i="1" a="1"/>
  <c r="M940" i="1" s="1"/>
  <c r="N1951" i="1" a="1"/>
  <c r="N1951" i="1" s="1"/>
  <c r="M1951" i="1" a="1"/>
  <c r="M1951" i="1" s="1"/>
  <c r="N944" i="1" a="1"/>
  <c r="N944" i="1" s="1"/>
  <c r="M944" i="1" a="1"/>
  <c r="M944" i="1" s="1"/>
  <c r="N952" i="1" a="1"/>
  <c r="N952" i="1" s="1"/>
  <c r="M952" i="1" a="1"/>
  <c r="M952" i="1" s="1"/>
  <c r="N939" i="1" a="1"/>
  <c r="N939" i="1" s="1"/>
  <c r="M939" i="1" a="1"/>
  <c r="M939" i="1" s="1"/>
  <c r="N1604" i="1" a="1"/>
  <c r="N1604" i="1" s="1"/>
  <c r="M1604" i="1" a="1"/>
  <c r="M1604" i="1" s="1"/>
  <c r="N1445" i="1" a="1"/>
  <c r="N1445" i="1" s="1"/>
  <c r="M1445" i="1" a="1"/>
  <c r="M1445" i="1" s="1"/>
  <c r="N672" i="1" a="1"/>
  <c r="N672" i="1" s="1"/>
  <c r="M672" i="1" a="1"/>
  <c r="M672" i="1" s="1"/>
  <c r="N2847" i="1" a="1"/>
  <c r="N2847" i="1" s="1"/>
  <c r="M2847" i="1" a="1"/>
  <c r="M2847" i="1" s="1"/>
  <c r="N2848" i="1" a="1"/>
  <c r="N2848" i="1" s="1"/>
  <c r="M2848" i="1" a="1"/>
  <c r="M2848" i="1" s="1"/>
  <c r="N2114" i="1" a="1"/>
  <c r="N2114" i="1" s="1"/>
  <c r="M2114" i="1" a="1"/>
  <c r="M2114" i="1" s="1"/>
  <c r="N2753" i="1" a="1"/>
  <c r="N2753" i="1" s="1"/>
  <c r="M2753" i="1" a="1"/>
  <c r="M2753" i="1" s="1"/>
  <c r="N1460" i="1" a="1"/>
  <c r="N1460" i="1" s="1"/>
  <c r="M1460" i="1" a="1"/>
  <c r="M1460" i="1" s="1"/>
  <c r="N3483" i="1" a="1"/>
  <c r="N3483" i="1" s="1"/>
  <c r="M3483" i="1" a="1"/>
  <c r="M3483" i="1" s="1"/>
  <c r="N2176" i="1" a="1"/>
  <c r="N2176" i="1" s="1"/>
  <c r="M2176" i="1" a="1"/>
  <c r="M2176" i="1" s="1"/>
  <c r="N3237" i="1" a="1"/>
  <c r="N3237" i="1" s="1"/>
  <c r="M3237" i="1" a="1"/>
  <c r="M3237" i="1" s="1"/>
  <c r="N1225" i="1" a="1"/>
  <c r="N1225" i="1" s="1"/>
  <c r="M1225" i="1" a="1"/>
  <c r="M1225" i="1" s="1"/>
  <c r="N3278" i="1" a="1"/>
  <c r="N3278" i="1" s="1"/>
  <c r="M3278" i="1" a="1"/>
  <c r="M3278" i="1" s="1"/>
  <c r="N2893" i="1" a="1"/>
  <c r="N2893" i="1" s="1"/>
  <c r="M2893" i="1" a="1"/>
  <c r="M2893" i="1" s="1"/>
  <c r="N2045" i="1" a="1"/>
  <c r="N2045" i="1" s="1"/>
  <c r="M2045" i="1" a="1"/>
  <c r="M2045" i="1" s="1"/>
  <c r="N221" i="1" a="1"/>
  <c r="N221" i="1" s="1"/>
  <c r="M221" i="1" a="1"/>
  <c r="M221" i="1" s="1"/>
  <c r="N3040" i="1" a="1"/>
  <c r="N3040" i="1" s="1"/>
  <c r="M3040" i="1" a="1"/>
  <c r="M3040" i="1" s="1"/>
  <c r="N2496" i="1" a="1"/>
  <c r="N2496" i="1" s="1"/>
  <c r="M2496" i="1" a="1"/>
  <c r="M2496" i="1" s="1"/>
  <c r="N3056" i="1" a="1"/>
  <c r="N3056" i="1" s="1"/>
  <c r="M3056" i="1" a="1"/>
  <c r="M3056" i="1" s="1"/>
  <c r="N2579" i="1" a="1"/>
  <c r="N2579" i="1" s="1"/>
  <c r="M2579" i="1" a="1"/>
  <c r="M2579" i="1" s="1"/>
  <c r="N2476" i="1" a="1"/>
  <c r="N2476" i="1" s="1"/>
  <c r="M2476" i="1" a="1"/>
  <c r="M2476" i="1" s="1"/>
  <c r="N1999" i="1" a="1"/>
  <c r="N1999" i="1" s="1"/>
  <c r="M1999" i="1" a="1"/>
  <c r="M1999" i="1" s="1"/>
  <c r="N2308" i="1" a="1"/>
  <c r="N2308" i="1" s="1"/>
  <c r="M2308" i="1" a="1"/>
  <c r="M2308" i="1" s="1"/>
  <c r="N2024" i="1" a="1"/>
  <c r="N2024" i="1" s="1"/>
  <c r="M2024" i="1" a="1"/>
  <c r="M2024" i="1" s="1"/>
  <c r="N896" i="1" a="1"/>
  <c r="N896" i="1" s="1"/>
  <c r="M896" i="1" a="1"/>
  <c r="M896" i="1" s="1"/>
  <c r="N204" i="1" a="1"/>
  <c r="N204" i="1" s="1"/>
  <c r="M204" i="1" a="1"/>
  <c r="M204" i="1" s="1"/>
  <c r="N2879" i="1" a="1"/>
  <c r="N2879" i="1" s="1"/>
  <c r="M2879" i="1" a="1"/>
  <c r="M2879" i="1" s="1"/>
  <c r="N337" i="1" a="1"/>
  <c r="N337" i="1" s="1"/>
  <c r="M337" i="1" a="1"/>
  <c r="M337" i="1" s="1"/>
  <c r="N2410" i="1" a="1"/>
  <c r="N2410" i="1" s="1"/>
  <c r="M2410" i="1" a="1"/>
  <c r="M2410" i="1" s="1"/>
  <c r="N1224" i="1" a="1"/>
  <c r="N1224" i="1" s="1"/>
  <c r="M1224" i="1" a="1"/>
  <c r="M1224" i="1" s="1"/>
  <c r="N3281" i="1" a="1"/>
  <c r="N3281" i="1" s="1"/>
  <c r="M3281" i="1" a="1"/>
  <c r="M3281" i="1" s="1"/>
  <c r="N3275" i="1" a="1"/>
  <c r="N3275" i="1" s="1"/>
  <c r="M3275" i="1" a="1"/>
  <c r="M3275" i="1" s="1"/>
  <c r="N3296" i="1" a="1"/>
  <c r="N3296" i="1" s="1"/>
  <c r="M3296" i="1" a="1"/>
  <c r="M3296" i="1" s="1"/>
  <c r="N3471" i="1" a="1"/>
  <c r="N3471" i="1" s="1"/>
  <c r="M3471" i="1" a="1"/>
  <c r="M3471" i="1" s="1"/>
  <c r="N2820" i="1" a="1"/>
  <c r="N2820" i="1" s="1"/>
  <c r="M2820" i="1" a="1"/>
  <c r="M2820" i="1" s="1"/>
  <c r="N2742" i="1" a="1"/>
  <c r="N2742" i="1" s="1"/>
  <c r="M2742" i="1" a="1"/>
  <c r="M2742" i="1" s="1"/>
  <c r="N3046" i="1" a="1"/>
  <c r="N3046" i="1" s="1"/>
  <c r="M3046" i="1" a="1"/>
  <c r="M3046" i="1" s="1"/>
  <c r="N3073" i="1" a="1"/>
  <c r="N3073" i="1" s="1"/>
  <c r="M3073" i="1" a="1"/>
  <c r="M3073" i="1" s="1"/>
  <c r="N3088" i="1" a="1"/>
  <c r="N3088" i="1" s="1"/>
  <c r="M3088" i="1" a="1"/>
  <c r="M3088" i="1" s="1"/>
  <c r="N1861" i="1" a="1"/>
  <c r="N1861" i="1" s="1"/>
  <c r="M1861" i="1" a="1"/>
  <c r="M1861" i="1" s="1"/>
  <c r="N3048" i="1" a="1"/>
  <c r="N3048" i="1" s="1"/>
  <c r="M3048" i="1" a="1"/>
  <c r="M3048" i="1" s="1"/>
  <c r="N1901" i="1" a="1"/>
  <c r="N1901" i="1" s="1"/>
  <c r="M1901" i="1" a="1"/>
  <c r="M1901" i="1" s="1"/>
  <c r="N1867" i="1" a="1"/>
  <c r="N1867" i="1" s="1"/>
  <c r="M1867" i="1" a="1"/>
  <c r="M1867" i="1" s="1"/>
  <c r="N2342" i="1" a="1"/>
  <c r="N2342" i="1" s="1"/>
  <c r="M2342" i="1" a="1"/>
  <c r="M2342" i="1" s="1"/>
  <c r="N1879" i="1" a="1"/>
  <c r="N1879" i="1" s="1"/>
  <c r="M1879" i="1" a="1"/>
  <c r="M1879" i="1" s="1"/>
  <c r="N2471" i="1" a="1"/>
  <c r="N2471" i="1" s="1"/>
  <c r="M2471" i="1" a="1"/>
  <c r="M2471" i="1" s="1"/>
  <c r="N2340" i="1" a="1"/>
  <c r="N2340" i="1" s="1"/>
  <c r="M2340" i="1" a="1"/>
  <c r="M2340" i="1" s="1"/>
  <c r="N2894" i="1" a="1"/>
  <c r="N2894" i="1" s="1"/>
  <c r="M2894" i="1" a="1"/>
  <c r="M2894" i="1" s="1"/>
  <c r="N2530" i="1" a="1"/>
  <c r="N2530" i="1" s="1"/>
  <c r="M2530" i="1" a="1"/>
  <c r="M2530" i="1" s="1"/>
  <c r="N2492" i="1" a="1"/>
  <c r="N2492" i="1" s="1"/>
  <c r="M2492" i="1" a="1"/>
  <c r="M2492" i="1" s="1"/>
  <c r="N2218" i="1" a="1"/>
  <c r="N2218" i="1" s="1"/>
  <c r="M2218" i="1" a="1"/>
  <c r="M2218" i="1" s="1"/>
  <c r="N1902" i="1" a="1"/>
  <c r="N1902" i="1" s="1"/>
  <c r="M1902" i="1" a="1"/>
  <c r="M1902" i="1" s="1"/>
  <c r="N2145" i="1" a="1"/>
  <c r="N2145" i="1" s="1"/>
  <c r="M2145" i="1" a="1"/>
  <c r="M2145" i="1" s="1"/>
  <c r="N2737" i="1" a="1"/>
  <c r="N2737" i="1" s="1"/>
  <c r="M2737" i="1" a="1"/>
  <c r="M2737" i="1" s="1"/>
  <c r="N2852" i="1" a="1"/>
  <c r="N2852" i="1" s="1"/>
  <c r="M2852" i="1" a="1"/>
  <c r="M2852" i="1" s="1"/>
  <c r="N2582" i="1" a="1"/>
  <c r="N2582" i="1" s="1"/>
  <c r="M2582" i="1" a="1"/>
  <c r="M2582" i="1" s="1"/>
  <c r="N2876" i="1" a="1"/>
  <c r="N2876" i="1" s="1"/>
  <c r="M2876" i="1" a="1"/>
  <c r="M2876" i="1" s="1"/>
  <c r="N1250" i="1" a="1"/>
  <c r="N1250" i="1" s="1"/>
  <c r="M1250" i="1" a="1"/>
  <c r="M1250" i="1" s="1"/>
  <c r="N1782" i="1" a="1"/>
  <c r="N1782" i="1" s="1"/>
  <c r="M1782" i="1" a="1"/>
  <c r="M1782" i="1" s="1"/>
  <c r="N2305" i="1" a="1"/>
  <c r="N2305" i="1" s="1"/>
  <c r="M2305" i="1" a="1"/>
  <c r="M2305" i="1" s="1"/>
  <c r="N2203" i="1" a="1"/>
  <c r="N2203" i="1" s="1"/>
  <c r="M2203" i="1" a="1"/>
  <c r="M2203" i="1" s="1"/>
  <c r="N2696" i="1" a="1"/>
  <c r="N2696" i="1" s="1"/>
  <c r="M2696" i="1" a="1"/>
  <c r="M2696" i="1" s="1"/>
  <c r="N56" i="1" a="1"/>
  <c r="N56" i="1" s="1"/>
  <c r="M56" i="1" a="1"/>
  <c r="M56" i="1" s="1"/>
  <c r="N1661" i="1" a="1"/>
  <c r="N1661" i="1" s="1"/>
  <c r="M1661" i="1" a="1"/>
  <c r="M1661" i="1" s="1"/>
  <c r="N12" i="1" a="1"/>
  <c r="N12" i="1" s="1"/>
  <c r="M12" i="1" a="1"/>
  <c r="M12" i="1" s="1"/>
  <c r="N2679" i="1" a="1"/>
  <c r="N2679" i="1" s="1"/>
  <c r="M2679" i="1" a="1"/>
  <c r="M2679" i="1" s="1"/>
  <c r="N2669" i="1" a="1"/>
  <c r="N2669" i="1" s="1"/>
  <c r="M2669" i="1" a="1"/>
  <c r="M2669" i="1" s="1"/>
  <c r="N1899" i="1" a="1"/>
  <c r="N1899" i="1" s="1"/>
  <c r="M1899" i="1" a="1"/>
  <c r="M1899" i="1" s="1"/>
  <c r="N2749" i="1" a="1"/>
  <c r="N2749" i="1" s="1"/>
  <c r="M2749" i="1" a="1"/>
  <c r="M2749" i="1" s="1"/>
  <c r="N1323" i="1" a="1"/>
  <c r="N1323" i="1" s="1"/>
  <c r="M1323" i="1" a="1"/>
  <c r="M1323" i="1" s="1"/>
  <c r="N680" i="1" a="1"/>
  <c r="N680" i="1" s="1"/>
  <c r="M680" i="1" a="1"/>
  <c r="M680" i="1" s="1"/>
  <c r="N1410" i="1" a="1"/>
  <c r="N1410" i="1" s="1"/>
  <c r="M1410" i="1" a="1"/>
  <c r="M1410" i="1" s="1"/>
  <c r="N2204" i="1" a="1"/>
  <c r="N2204" i="1" s="1"/>
  <c r="M2204" i="1" a="1"/>
  <c r="M2204" i="1" s="1"/>
  <c r="N3325" i="1" a="1"/>
  <c r="N3325" i="1" s="1"/>
  <c r="M3325" i="1" a="1"/>
  <c r="M3325" i="1" s="1"/>
  <c r="N2577" i="1" a="1"/>
  <c r="N2577" i="1" s="1"/>
  <c r="M2577" i="1" a="1"/>
  <c r="M2577" i="1" s="1"/>
  <c r="N1419" i="1" a="1"/>
  <c r="N1419" i="1" s="1"/>
  <c r="M1419" i="1" a="1"/>
  <c r="M1419" i="1" s="1"/>
  <c r="N3001" i="1" a="1"/>
  <c r="N3001" i="1" s="1"/>
  <c r="M3001" i="1" a="1"/>
  <c r="M3001" i="1" s="1"/>
  <c r="N2155" i="1" a="1"/>
  <c r="N2155" i="1" s="1"/>
  <c r="M2155" i="1" a="1"/>
  <c r="M2155" i="1" s="1"/>
  <c r="N2303" i="1" a="1"/>
  <c r="N2303" i="1" s="1"/>
  <c r="M2303" i="1" a="1"/>
  <c r="M2303" i="1" s="1"/>
  <c r="N908" i="1" a="1"/>
  <c r="N908" i="1" s="1"/>
  <c r="M908" i="1" a="1"/>
  <c r="M908" i="1" s="1"/>
  <c r="N1219" i="1" a="1"/>
  <c r="N1219" i="1" s="1"/>
  <c r="M1219" i="1" a="1"/>
  <c r="M1219" i="1" s="1"/>
  <c r="N1235" i="1" a="1"/>
  <c r="N1235" i="1" s="1"/>
  <c r="M1235" i="1" a="1"/>
  <c r="M1235" i="1" s="1"/>
  <c r="N1211" i="1" a="1"/>
  <c r="N1211" i="1" s="1"/>
  <c r="M1211" i="1" a="1"/>
  <c r="M1211" i="1" s="1"/>
  <c r="N2946" i="1" a="1"/>
  <c r="N2946" i="1" s="1"/>
  <c r="M2946" i="1" a="1"/>
  <c r="M2946" i="1" s="1"/>
  <c r="N966" i="1" a="1"/>
  <c r="N966" i="1" s="1"/>
  <c r="M966" i="1" a="1"/>
  <c r="M966" i="1" s="1"/>
  <c r="N995" i="1" a="1"/>
  <c r="N995" i="1" s="1"/>
  <c r="M995" i="1" a="1"/>
  <c r="M995" i="1" s="1"/>
  <c r="N997" i="1" a="1"/>
  <c r="N997" i="1" s="1"/>
  <c r="M997" i="1" a="1"/>
  <c r="M997" i="1" s="1"/>
  <c r="N1412" i="1" a="1"/>
  <c r="N1412" i="1" s="1"/>
  <c r="M1412" i="1" a="1"/>
  <c r="M1412" i="1" s="1"/>
  <c r="N3105" i="1" a="1"/>
  <c r="N3105" i="1" s="1"/>
  <c r="M3105" i="1" a="1"/>
  <c r="M3105" i="1" s="1"/>
  <c r="N2141" i="1" a="1"/>
  <c r="N2141" i="1" s="1"/>
  <c r="M2141" i="1" a="1"/>
  <c r="M2141" i="1" s="1"/>
  <c r="N2430" i="1" a="1"/>
  <c r="N2430" i="1" s="1"/>
  <c r="M2430" i="1" a="1"/>
  <c r="M2430" i="1" s="1"/>
  <c r="N3137" i="1" a="1"/>
  <c r="N3137" i="1" s="1"/>
  <c r="M3137" i="1" a="1"/>
  <c r="M3137" i="1" s="1"/>
  <c r="N2516" i="1" a="1"/>
  <c r="N2516" i="1" s="1"/>
  <c r="M2516" i="1" a="1"/>
  <c r="M2516" i="1" s="1"/>
  <c r="N2517" i="1" a="1"/>
  <c r="N2517" i="1" s="1"/>
  <c r="M2517" i="1" a="1"/>
  <c r="M2517" i="1" s="1"/>
  <c r="N2513" i="1" a="1"/>
  <c r="N2513" i="1" s="1"/>
  <c r="M2513" i="1" a="1"/>
  <c r="M2513" i="1" s="1"/>
  <c r="N2469" i="1" a="1"/>
  <c r="N2469" i="1" s="1"/>
  <c r="M2469" i="1" a="1"/>
  <c r="M2469" i="1" s="1"/>
  <c r="N2121" i="1" a="1"/>
  <c r="N2121" i="1" s="1"/>
  <c r="M2121" i="1" a="1"/>
  <c r="M2121" i="1" s="1"/>
  <c r="N2405" i="1" a="1"/>
  <c r="N2405" i="1" s="1"/>
  <c r="M2405" i="1" a="1"/>
  <c r="M2405" i="1" s="1"/>
  <c r="N2538" i="1" a="1"/>
  <c r="N2538" i="1" s="1"/>
  <c r="M2538" i="1" a="1"/>
  <c r="M2538" i="1" s="1"/>
  <c r="N2467" i="1" a="1"/>
  <c r="N2467" i="1" s="1"/>
  <c r="M2467" i="1" a="1"/>
  <c r="M2467" i="1" s="1"/>
  <c r="N2540" i="1" a="1"/>
  <c r="N2540" i="1" s="1"/>
  <c r="M2540" i="1" a="1"/>
  <c r="M2540" i="1" s="1"/>
  <c r="N2506" i="1" a="1"/>
  <c r="N2506" i="1" s="1"/>
  <c r="M2506" i="1" a="1"/>
  <c r="M2506" i="1" s="1"/>
  <c r="N2457" i="1" a="1"/>
  <c r="N2457" i="1" s="1"/>
  <c r="M2457" i="1" a="1"/>
  <c r="M2457" i="1" s="1"/>
  <c r="N2505" i="1" a="1"/>
  <c r="N2505" i="1" s="1"/>
  <c r="M2505" i="1" a="1"/>
  <c r="M2505" i="1" s="1"/>
  <c r="N3709" i="1" a="1"/>
  <c r="N3709" i="1" s="1"/>
  <c r="M3709" i="1" a="1"/>
  <c r="M3709" i="1" s="1"/>
  <c r="N2356" i="1" a="1"/>
  <c r="N2356" i="1" s="1"/>
  <c r="M2356" i="1" a="1"/>
  <c r="M2356" i="1" s="1"/>
  <c r="N2363" i="1" a="1"/>
  <c r="N2363" i="1" s="1"/>
  <c r="M2363" i="1" a="1"/>
  <c r="M2363" i="1" s="1"/>
  <c r="N2358" i="1" a="1"/>
  <c r="N2358" i="1" s="1"/>
  <c r="M2358" i="1" a="1"/>
  <c r="M2358" i="1" s="1"/>
  <c r="N2367" i="1" a="1"/>
  <c r="N2367" i="1" s="1"/>
  <c r="M2367" i="1" a="1"/>
  <c r="M2367" i="1" s="1"/>
  <c r="N2350" i="1" a="1"/>
  <c r="N2350" i="1" s="1"/>
  <c r="M2350" i="1" a="1"/>
  <c r="M2350" i="1" s="1"/>
  <c r="N3151" i="1" a="1"/>
  <c r="N3151" i="1" s="1"/>
  <c r="M3151" i="1" a="1"/>
  <c r="M3151" i="1" s="1"/>
  <c r="N3123" i="1" a="1"/>
  <c r="N3123" i="1" s="1"/>
  <c r="M3123" i="1" a="1"/>
  <c r="M3123" i="1" s="1"/>
  <c r="N3140" i="1" a="1"/>
  <c r="N3140" i="1" s="1"/>
  <c r="M3140" i="1" a="1"/>
  <c r="M3140" i="1" s="1"/>
  <c r="N2186" i="1" a="1"/>
  <c r="N2186" i="1" s="1"/>
  <c r="M2186" i="1" a="1"/>
  <c r="M2186" i="1" s="1"/>
  <c r="N3060" i="1" a="1"/>
  <c r="N3060" i="1" s="1"/>
  <c r="M3060" i="1" a="1"/>
  <c r="M3060" i="1" s="1"/>
  <c r="N3193" i="1" a="1"/>
  <c r="N3193" i="1" s="1"/>
  <c r="M3193" i="1" a="1"/>
  <c r="M3193" i="1" s="1"/>
  <c r="N3059" i="1" a="1"/>
  <c r="N3059" i="1" s="1"/>
  <c r="M3059" i="1" a="1"/>
  <c r="M3059" i="1" s="1"/>
  <c r="N3051" i="1" a="1"/>
  <c r="N3051" i="1" s="1"/>
  <c r="M3051" i="1" a="1"/>
  <c r="M3051" i="1" s="1"/>
  <c r="N3050" i="1" a="1"/>
  <c r="N3050" i="1" s="1"/>
  <c r="M3050" i="1" a="1"/>
  <c r="M3050" i="1" s="1"/>
  <c r="N346" i="1" a="1"/>
  <c r="N346" i="1" s="1"/>
  <c r="M346" i="1" a="1"/>
  <c r="M346" i="1" s="1"/>
  <c r="N2533" i="1" a="1"/>
  <c r="N2533" i="1" s="1"/>
  <c r="M2533" i="1" a="1"/>
  <c r="M2533" i="1" s="1"/>
  <c r="N41" i="1" a="1"/>
  <c r="N41" i="1" s="1"/>
  <c r="M41" i="1" a="1"/>
  <c r="M41" i="1" s="1"/>
  <c r="N1360" i="1" a="1"/>
  <c r="N1360" i="1" s="1"/>
  <c r="M1360" i="1" a="1"/>
  <c r="M1360" i="1" s="1"/>
  <c r="N3206" i="1" a="1"/>
  <c r="N3206" i="1" s="1"/>
  <c r="M3206" i="1" a="1"/>
  <c r="M3206" i="1" s="1"/>
  <c r="N1640" i="1" a="1"/>
  <c r="N1640" i="1" s="1"/>
  <c r="M1640" i="1" a="1"/>
  <c r="M1640" i="1" s="1"/>
  <c r="N3383" i="1" a="1"/>
  <c r="N3383" i="1" s="1"/>
  <c r="M3383" i="1" a="1"/>
  <c r="M3383" i="1" s="1"/>
  <c r="N26" i="1" a="1"/>
  <c r="N26" i="1" s="1"/>
  <c r="M26" i="1" a="1"/>
  <c r="M26" i="1" s="1"/>
  <c r="N1400" i="1" a="1"/>
  <c r="N1400" i="1" s="1"/>
  <c r="M1400" i="1" a="1"/>
  <c r="M1400" i="1" s="1"/>
  <c r="N3199" i="1" a="1"/>
  <c r="N3199" i="1" s="1"/>
  <c r="M3199" i="1" a="1"/>
  <c r="M3199" i="1" s="1"/>
  <c r="N29" i="1" a="1"/>
  <c r="N29" i="1" s="1"/>
  <c r="M29" i="1" a="1"/>
  <c r="M29" i="1" s="1"/>
  <c r="N3189" i="1" a="1"/>
  <c r="N3189" i="1" s="1"/>
  <c r="M3189" i="1" a="1"/>
  <c r="M3189" i="1" s="1"/>
  <c r="N1651" i="1" a="1"/>
  <c r="N1651" i="1" s="1"/>
  <c r="M1651" i="1" a="1"/>
  <c r="M1651" i="1" s="1"/>
  <c r="N3382" i="1" a="1"/>
  <c r="N3382" i="1" s="1"/>
  <c r="M3382" i="1" a="1"/>
  <c r="M3382" i="1" s="1"/>
  <c r="N3257" i="1" a="1"/>
  <c r="N3257" i="1" s="1"/>
  <c r="M3257" i="1" a="1"/>
  <c r="M3257" i="1" s="1"/>
  <c r="N2984" i="1" a="1"/>
  <c r="N2984" i="1" s="1"/>
  <c r="M2984" i="1" a="1"/>
  <c r="M2984" i="1" s="1"/>
  <c r="N2017" i="1" a="1"/>
  <c r="N2017" i="1" s="1"/>
  <c r="M2017" i="1" a="1"/>
  <c r="M2017" i="1" s="1"/>
  <c r="N1994" i="1" a="1"/>
  <c r="N1994" i="1" s="1"/>
  <c r="M1994" i="1" a="1"/>
  <c r="M1994" i="1" s="1"/>
  <c r="N3818" i="1" a="1"/>
  <c r="N3818" i="1" s="1"/>
  <c r="M3818" i="1" a="1"/>
  <c r="M3818" i="1" s="1"/>
  <c r="N2183" i="1" a="1"/>
  <c r="N2183" i="1" s="1"/>
  <c r="M2183" i="1" a="1"/>
  <c r="M2183" i="1" s="1"/>
  <c r="N1677" i="1" a="1"/>
  <c r="N1677" i="1" s="1"/>
  <c r="M1677" i="1" a="1"/>
  <c r="M1677" i="1" s="1"/>
  <c r="N3546" i="1" a="1"/>
  <c r="N3546" i="1" s="1"/>
  <c r="M3546" i="1" a="1"/>
  <c r="M3546" i="1" s="1"/>
  <c r="N3697" i="1" a="1"/>
  <c r="N3697" i="1" s="1"/>
  <c r="M3697" i="1" a="1"/>
  <c r="M3697" i="1" s="1"/>
  <c r="N345" i="1" a="1"/>
  <c r="N345" i="1" s="1"/>
  <c r="M345" i="1" a="1"/>
  <c r="M345" i="1" s="1"/>
  <c r="N3553" i="1" a="1"/>
  <c r="N3553" i="1" s="1"/>
  <c r="M3553" i="1" a="1"/>
  <c r="M3553" i="1" s="1"/>
  <c r="N2835" i="1" a="1"/>
  <c r="N2835" i="1" s="1"/>
  <c r="M2835" i="1" a="1"/>
  <c r="M2835" i="1" s="1"/>
  <c r="N2188" i="1" a="1"/>
  <c r="N2188" i="1" s="1"/>
  <c r="M2188" i="1" a="1"/>
  <c r="M2188" i="1" s="1"/>
  <c r="N3248" i="1" a="1"/>
  <c r="N3248" i="1" s="1"/>
  <c r="M3248" i="1" a="1"/>
  <c r="M3248" i="1" s="1"/>
  <c r="N2526" i="1" a="1"/>
  <c r="N2526" i="1" s="1"/>
  <c r="M2526" i="1" a="1"/>
  <c r="M2526" i="1" s="1"/>
  <c r="N3761" i="1" a="1"/>
  <c r="N3761" i="1" s="1"/>
  <c r="M3761" i="1" a="1"/>
  <c r="M3761" i="1" s="1"/>
  <c r="N3772" i="1" a="1"/>
  <c r="N3772" i="1" s="1"/>
  <c r="M3772" i="1" a="1"/>
  <c r="M3772" i="1" s="1"/>
  <c r="N3724" i="1" a="1"/>
  <c r="N3724" i="1" s="1"/>
  <c r="M3724" i="1" a="1"/>
  <c r="M3724" i="1" s="1"/>
  <c r="N3188" i="1" a="1"/>
  <c r="N3188" i="1" s="1"/>
  <c r="M3188" i="1" a="1"/>
  <c r="M3188" i="1" s="1"/>
  <c r="N3820" i="1" a="1"/>
  <c r="N3820" i="1" s="1"/>
  <c r="M3820" i="1" a="1"/>
  <c r="M3820" i="1" s="1"/>
  <c r="N3247" i="1" a="1"/>
  <c r="N3247" i="1" s="1"/>
  <c r="M3247" i="1" a="1"/>
  <c r="M3247" i="1" s="1"/>
  <c r="N1179" i="1" a="1"/>
  <c r="N1179" i="1" s="1"/>
  <c r="M1179" i="1" a="1"/>
  <c r="M1179" i="1" s="1"/>
  <c r="N3464" i="1" a="1"/>
  <c r="N3464" i="1" s="1"/>
  <c r="M3464" i="1" a="1"/>
  <c r="M3464" i="1" s="1"/>
  <c r="N3457" i="1" a="1"/>
  <c r="N3457" i="1" s="1"/>
  <c r="M3457" i="1" a="1"/>
  <c r="M3457" i="1" s="1"/>
  <c r="N3487" i="1" a="1"/>
  <c r="N3487" i="1" s="1"/>
  <c r="M3487" i="1" a="1"/>
  <c r="M3487" i="1" s="1"/>
  <c r="N3484" i="1" a="1"/>
  <c r="N3484" i="1" s="1"/>
  <c r="M3484" i="1" a="1"/>
  <c r="M3484" i="1" s="1"/>
  <c r="N3503" i="1" a="1"/>
  <c r="N3503" i="1" s="1"/>
  <c r="M3503" i="1" a="1"/>
  <c r="M3503" i="1" s="1"/>
  <c r="N3501" i="1" a="1"/>
  <c r="N3501" i="1" s="1"/>
  <c r="M3501" i="1" a="1"/>
  <c r="M3501" i="1" s="1"/>
  <c r="N3500" i="1" a="1"/>
  <c r="N3500" i="1" s="1"/>
  <c r="M3500" i="1" a="1"/>
  <c r="M3500" i="1" s="1"/>
  <c r="N3552" i="1" a="1"/>
  <c r="N3552" i="1" s="1"/>
  <c r="M3552" i="1" a="1"/>
  <c r="M3552" i="1" s="1"/>
  <c r="N3548" i="1" a="1"/>
  <c r="N3548" i="1" s="1"/>
  <c r="M3548" i="1" a="1"/>
  <c r="M3548" i="1" s="1"/>
  <c r="N2539" i="1" a="1"/>
  <c r="N2539" i="1" s="1"/>
  <c r="M2539" i="1" a="1"/>
  <c r="M2539" i="1" s="1"/>
  <c r="N2047" i="1" a="1"/>
  <c r="N2047" i="1" s="1"/>
  <c r="M2047" i="1" a="1"/>
  <c r="M2047" i="1" s="1"/>
  <c r="N2379" i="1" a="1"/>
  <c r="N2379" i="1" s="1"/>
  <c r="M2379" i="1" a="1"/>
  <c r="M2379" i="1" s="1"/>
  <c r="N2146" i="1" a="1"/>
  <c r="N2146" i="1" s="1"/>
  <c r="M2146" i="1" a="1"/>
  <c r="M2146" i="1" s="1"/>
  <c r="N2839" i="1" a="1"/>
  <c r="N2839" i="1" s="1"/>
  <c r="M2839" i="1" a="1"/>
  <c r="M2839" i="1" s="1"/>
  <c r="N3721" i="1" a="1"/>
  <c r="N3721" i="1" s="1"/>
  <c r="M3721" i="1" a="1"/>
  <c r="M3721" i="1" s="1"/>
  <c r="N1723" i="1" a="1"/>
  <c r="N1723" i="1" s="1"/>
  <c r="M1723" i="1" a="1"/>
  <c r="M1723" i="1" s="1"/>
  <c r="N1843" i="1" a="1"/>
  <c r="N1843" i="1" s="1"/>
  <c r="M1843" i="1" a="1"/>
  <c r="M1843" i="1" s="1"/>
  <c r="N1785" i="1" a="1"/>
  <c r="N1785" i="1" s="1"/>
  <c r="M1785" i="1" a="1"/>
  <c r="M1785" i="1" s="1"/>
  <c r="N1580" i="1" a="1"/>
  <c r="N1580" i="1" s="1"/>
  <c r="M1580" i="1" a="1"/>
  <c r="M1580" i="1" s="1"/>
  <c r="N2658" i="1" a="1"/>
  <c r="N2658" i="1" s="1"/>
  <c r="M2658" i="1" a="1"/>
  <c r="M2658" i="1" s="1"/>
  <c r="N809" i="1" a="1"/>
  <c r="N809" i="1" s="1"/>
  <c r="M809" i="1" a="1"/>
  <c r="M809" i="1" s="1"/>
  <c r="N3727" i="1" a="1"/>
  <c r="N3727" i="1" s="1"/>
  <c r="M3727" i="1" a="1"/>
  <c r="M3727" i="1" s="1"/>
  <c r="N3731" i="1" a="1"/>
  <c r="N3731" i="1" s="1"/>
  <c r="M3731" i="1" a="1"/>
  <c r="M3731" i="1" s="1"/>
  <c r="N3066" i="1" a="1"/>
  <c r="N3066" i="1" s="1"/>
  <c r="M3066" i="1" a="1"/>
  <c r="M3066" i="1" s="1"/>
  <c r="N3785" i="1" a="1"/>
  <c r="N3785" i="1" s="1"/>
  <c r="M3785" i="1" a="1"/>
  <c r="M3785" i="1" s="1"/>
  <c r="N2235" i="1" a="1"/>
  <c r="N2235" i="1" s="1"/>
  <c r="M2235" i="1" a="1"/>
  <c r="M2235" i="1" s="1"/>
  <c r="N3634" i="1" a="1"/>
  <c r="N3634" i="1" s="1"/>
  <c r="M3634" i="1" a="1"/>
  <c r="M3634" i="1" s="1"/>
  <c r="N2463" i="1" a="1"/>
  <c r="N2463" i="1" s="1"/>
  <c r="M2463" i="1" a="1"/>
  <c r="M2463" i="1" s="1"/>
  <c r="N1563" i="1" a="1"/>
  <c r="N1563" i="1" s="1"/>
  <c r="M1563" i="1" a="1"/>
  <c r="M1563" i="1" s="1"/>
  <c r="N3600" i="1" a="1"/>
  <c r="N3600" i="1" s="1"/>
  <c r="M3600" i="1" a="1"/>
  <c r="M3600" i="1" s="1"/>
  <c r="N3337" i="1" a="1"/>
  <c r="N3337" i="1" s="1"/>
  <c r="M3337" i="1" a="1"/>
  <c r="M3337" i="1" s="1"/>
  <c r="N3423" i="1" a="1"/>
  <c r="N3423" i="1" s="1"/>
  <c r="M3423" i="1" a="1"/>
  <c r="M3423" i="1" s="1"/>
  <c r="N1397" i="1" a="1"/>
  <c r="N1397" i="1" s="1"/>
  <c r="M1397" i="1" a="1"/>
  <c r="M1397" i="1" s="1"/>
  <c r="N1847" i="1" a="1"/>
  <c r="N1847" i="1" s="1"/>
  <c r="M1847" i="1" a="1"/>
  <c r="M1847" i="1" s="1"/>
  <c r="N2070" i="1" a="1"/>
  <c r="N2070" i="1" s="1"/>
  <c r="M2070" i="1" a="1"/>
  <c r="M2070" i="1" s="1"/>
  <c r="N2838" i="1" a="1"/>
  <c r="N2838" i="1" s="1"/>
  <c r="M2838" i="1" a="1"/>
  <c r="M2838" i="1" s="1"/>
  <c r="N2412" i="1" a="1"/>
  <c r="N2412" i="1" s="1"/>
  <c r="M2412" i="1" a="1"/>
  <c r="M2412" i="1" s="1"/>
  <c r="N2212" i="1" a="1"/>
  <c r="N2212" i="1" s="1"/>
  <c r="M2212" i="1" a="1"/>
  <c r="M2212" i="1" s="1"/>
  <c r="N2344" i="1" a="1"/>
  <c r="N2344" i="1" s="1"/>
  <c r="M2344" i="1" a="1"/>
  <c r="M2344" i="1" s="1"/>
  <c r="N2201" i="1" a="1"/>
  <c r="N2201" i="1" s="1"/>
  <c r="M2201" i="1" a="1"/>
  <c r="M2201" i="1" s="1"/>
  <c r="N341" i="1" a="1"/>
  <c r="N341" i="1" s="1"/>
  <c r="M341" i="1" a="1"/>
  <c r="M341" i="1" s="1"/>
  <c r="N863" i="1" a="1"/>
  <c r="N863" i="1" s="1"/>
  <c r="M863" i="1" a="1"/>
  <c r="M863" i="1" s="1"/>
  <c r="N1634" i="1" a="1"/>
  <c r="N1634" i="1" s="1"/>
  <c r="M1634" i="1" a="1"/>
  <c r="M1634" i="1" s="1"/>
  <c r="N1844" i="1" a="1"/>
  <c r="N1844" i="1" s="1"/>
  <c r="M1844" i="1" a="1"/>
  <c r="M1844" i="1" s="1"/>
  <c r="N254" i="1" a="1"/>
  <c r="N254" i="1" s="1"/>
  <c r="M254" i="1" a="1"/>
  <c r="M254" i="1" s="1"/>
  <c r="N1193" i="1" a="1"/>
  <c r="N1193" i="1" s="1"/>
  <c r="M1193" i="1" a="1"/>
  <c r="M1193" i="1" s="1"/>
  <c r="N3586" i="1" a="1"/>
  <c r="N3586" i="1" s="1"/>
  <c r="M3586" i="1" a="1"/>
  <c r="M3586" i="1" s="1"/>
  <c r="N1206" i="1" a="1"/>
  <c r="N1206" i="1" s="1"/>
  <c r="M1206" i="1" a="1"/>
  <c r="M1206" i="1" s="1"/>
  <c r="N2428" i="1" a="1"/>
  <c r="N2428" i="1" s="1"/>
  <c r="M2428" i="1" a="1"/>
  <c r="M2428" i="1" s="1"/>
  <c r="N1773" i="1" a="1"/>
  <c r="N1773" i="1" s="1"/>
  <c r="M1773" i="1" a="1"/>
  <c r="M1773" i="1" s="1"/>
  <c r="N797" i="1" a="1"/>
  <c r="N797" i="1" s="1"/>
  <c r="M797" i="1" a="1"/>
  <c r="M797" i="1" s="1"/>
  <c r="N1868" i="1" a="1"/>
  <c r="N1868" i="1" s="1"/>
  <c r="M1868" i="1" a="1"/>
  <c r="M1868" i="1" s="1"/>
  <c r="N132" i="1" a="1"/>
  <c r="N132" i="1" s="1"/>
  <c r="M132" i="1" a="1"/>
  <c r="M132" i="1" s="1"/>
  <c r="N3309" i="1" a="1"/>
  <c r="N3309" i="1" s="1"/>
  <c r="M3309" i="1" a="1"/>
  <c r="M3309" i="1" s="1"/>
  <c r="N2345" i="1" a="1"/>
  <c r="N2345" i="1" s="1"/>
  <c r="M2345" i="1" a="1"/>
  <c r="M2345" i="1" s="1"/>
  <c r="N706" i="1" a="1"/>
  <c r="N706" i="1" s="1"/>
  <c r="M706" i="1" a="1"/>
  <c r="M706" i="1" s="1"/>
  <c r="N722" i="1" a="1"/>
  <c r="N722" i="1" s="1"/>
  <c r="M722" i="1" a="1"/>
  <c r="M722" i="1" s="1"/>
  <c r="N2814" i="1" a="1"/>
  <c r="N2814" i="1" s="1"/>
  <c r="M2814" i="1" a="1"/>
  <c r="M2814" i="1" s="1"/>
  <c r="N1996" i="1" a="1"/>
  <c r="N1996" i="1" s="1"/>
  <c r="M1996" i="1" a="1"/>
  <c r="M1996" i="1" s="1"/>
  <c r="N1703" i="1" a="1"/>
  <c r="N1703" i="1" s="1"/>
  <c r="M1703" i="1" a="1"/>
  <c r="M1703" i="1" s="1"/>
  <c r="N2716" i="1" a="1"/>
  <c r="N2716" i="1" s="1"/>
  <c r="M2716" i="1" a="1"/>
  <c r="M2716" i="1" s="1"/>
  <c r="N711" i="1" a="1"/>
  <c r="N711" i="1" s="1"/>
  <c r="M711" i="1" a="1"/>
  <c r="M711" i="1" s="1"/>
  <c r="N2283" i="1" a="1"/>
  <c r="N2283" i="1" s="1"/>
  <c r="M2283" i="1" a="1"/>
  <c r="M2283" i="1" s="1"/>
  <c r="N678" i="1" a="1"/>
  <c r="N678" i="1" s="1"/>
  <c r="M678" i="1" a="1"/>
  <c r="M678" i="1" s="1"/>
  <c r="N1860" i="1" a="1"/>
  <c r="N1860" i="1" s="1"/>
  <c r="M1860" i="1" a="1"/>
  <c r="M1860" i="1" s="1"/>
  <c r="N207" i="1" a="1"/>
  <c r="N207" i="1" s="1"/>
  <c r="M207" i="1" a="1"/>
  <c r="M207" i="1" s="1"/>
  <c r="N1506" i="1" a="1"/>
  <c r="N1506" i="1" s="1"/>
  <c r="M1506" i="1" a="1"/>
  <c r="M1506" i="1" s="1"/>
  <c r="N1172" i="1" a="1"/>
  <c r="N1172" i="1" s="1"/>
  <c r="M1172" i="1" a="1"/>
  <c r="M1172" i="1" s="1"/>
  <c r="N1048" i="1" a="1"/>
  <c r="N1048" i="1" s="1"/>
  <c r="M1048" i="1" a="1"/>
  <c r="M1048" i="1" s="1"/>
  <c r="N1519" i="1" a="1"/>
  <c r="N1519" i="1" s="1"/>
  <c r="M1519" i="1" a="1"/>
  <c r="M1519" i="1" s="1"/>
  <c r="N1171" i="1" a="1"/>
  <c r="N1171" i="1" s="1"/>
  <c r="M1171" i="1" a="1"/>
  <c r="M1171" i="1" s="1"/>
  <c r="N2553" i="1" a="1"/>
  <c r="N2553" i="1" s="1"/>
  <c r="M2553" i="1" a="1"/>
  <c r="M2553" i="1" s="1"/>
  <c r="N2857" i="1" a="1"/>
  <c r="N2857" i="1" s="1"/>
  <c r="M2857" i="1" a="1"/>
  <c r="M2857" i="1" s="1"/>
  <c r="N2831" i="1" a="1"/>
  <c r="N2831" i="1" s="1"/>
  <c r="M2831" i="1" a="1"/>
  <c r="M2831" i="1" s="1"/>
  <c r="N3736" i="1" a="1"/>
  <c r="N3736" i="1" s="1"/>
  <c r="M3736" i="1" a="1"/>
  <c r="M3736" i="1" s="1"/>
  <c r="N2487" i="1" a="1"/>
  <c r="N2487" i="1" s="1"/>
  <c r="M2487" i="1" a="1"/>
  <c r="M2487" i="1" s="1"/>
  <c r="N3723" i="1" a="1"/>
  <c r="N3723" i="1" s="1"/>
  <c r="M3723" i="1" a="1"/>
  <c r="M3723" i="1" s="1"/>
  <c r="N3725" i="1" a="1"/>
  <c r="N3725" i="1" s="1"/>
  <c r="M3725" i="1" a="1"/>
  <c r="M3725" i="1" s="1"/>
  <c r="N3764" i="1" a="1"/>
  <c r="N3764" i="1" s="1"/>
  <c r="M3764" i="1" a="1"/>
  <c r="M3764" i="1" s="1"/>
  <c r="N790" i="1" a="1"/>
  <c r="N790" i="1" s="1"/>
  <c r="M790" i="1" a="1"/>
  <c r="M790" i="1" s="1"/>
  <c r="N738" i="1" a="1"/>
  <c r="N738" i="1" s="1"/>
  <c r="M738" i="1" a="1"/>
  <c r="M738" i="1" s="1"/>
  <c r="N3730" i="1" a="1"/>
  <c r="N3730" i="1" s="1"/>
  <c r="M3730" i="1" a="1"/>
  <c r="M3730" i="1" s="1"/>
  <c r="N2053" i="1" a="1"/>
  <c r="N2053" i="1" s="1"/>
  <c r="M2053" i="1" a="1"/>
  <c r="M2053" i="1" s="1"/>
  <c r="N2213" i="1" a="1"/>
  <c r="N2213" i="1" s="1"/>
  <c r="M2213" i="1" a="1"/>
  <c r="M2213" i="1" s="1"/>
  <c r="N2165" i="1" a="1"/>
  <c r="N2165" i="1" s="1"/>
  <c r="M2165" i="1" a="1"/>
  <c r="M2165" i="1" s="1"/>
  <c r="N1136" i="1" a="1"/>
  <c r="N1136" i="1" s="1"/>
  <c r="M1136" i="1" a="1"/>
  <c r="M1136" i="1" s="1"/>
  <c r="N3759" i="1" a="1"/>
  <c r="N3759" i="1" s="1"/>
  <c r="M3759" i="1" a="1"/>
  <c r="M3759" i="1" s="1"/>
  <c r="N3774" i="1" a="1"/>
  <c r="N3774" i="1" s="1"/>
  <c r="M3774" i="1" a="1"/>
  <c r="M3774" i="1" s="1"/>
  <c r="N3815" i="1" a="1"/>
  <c r="N3815" i="1" s="1"/>
  <c r="M3815" i="1" a="1"/>
  <c r="M3815" i="1" s="1"/>
  <c r="N807" i="1" a="1"/>
  <c r="N807" i="1" s="1"/>
  <c r="M807" i="1" a="1"/>
  <c r="M807" i="1" s="1"/>
  <c r="N813" i="1" a="1"/>
  <c r="N813" i="1" s="1"/>
  <c r="M813" i="1" a="1"/>
  <c r="M813" i="1" s="1"/>
  <c r="N3269" i="1" a="1"/>
  <c r="N3269" i="1" s="1"/>
  <c r="M3269" i="1" a="1"/>
  <c r="M3269" i="1" s="1"/>
  <c r="N3270" i="1" a="1"/>
  <c r="N3270" i="1" s="1"/>
  <c r="M3270" i="1" a="1"/>
  <c r="M3270" i="1" s="1"/>
  <c r="N3732" i="1" a="1"/>
  <c r="N3732" i="1" s="1"/>
  <c r="M3732" i="1" a="1"/>
  <c r="M3732" i="1" s="1"/>
  <c r="N3288" i="1" a="1"/>
  <c r="N3288" i="1" s="1"/>
  <c r="M3288" i="1" a="1"/>
  <c r="M3288" i="1" s="1"/>
  <c r="N3255" i="1" a="1"/>
  <c r="N3255" i="1" s="1"/>
  <c r="M3255" i="1" a="1"/>
  <c r="M3255" i="1" s="1"/>
  <c r="N3750" i="1" a="1"/>
  <c r="N3750" i="1" s="1"/>
  <c r="M3750" i="1" a="1"/>
  <c r="M3750" i="1" s="1"/>
  <c r="N796" i="1" a="1"/>
  <c r="N796" i="1" s="1"/>
  <c r="M796" i="1" a="1"/>
  <c r="M796" i="1" s="1"/>
  <c r="N3445" i="1" a="1"/>
  <c r="N3445" i="1" s="1"/>
  <c r="M3445" i="1" a="1"/>
  <c r="M3445" i="1" s="1"/>
  <c r="N2479" i="1" a="1"/>
  <c r="N2479" i="1" s="1"/>
  <c r="M2479" i="1" a="1"/>
  <c r="M2479" i="1" s="1"/>
  <c r="N2426" i="1" a="1"/>
  <c r="N2426" i="1" s="1"/>
  <c r="M2426" i="1" a="1"/>
  <c r="M2426" i="1" s="1"/>
  <c r="N2385" i="1" a="1"/>
  <c r="N2385" i="1" s="1"/>
  <c r="M2385" i="1" a="1"/>
  <c r="M2385" i="1" s="1"/>
  <c r="N2387" i="1" a="1"/>
  <c r="N2387" i="1" s="1"/>
  <c r="M2387" i="1" a="1"/>
  <c r="M2387" i="1" s="1"/>
  <c r="N2470" i="1" a="1"/>
  <c r="N2470" i="1" s="1"/>
  <c r="M2470" i="1" a="1"/>
  <c r="M2470" i="1" s="1"/>
  <c r="N1760" i="1" a="1"/>
  <c r="N1760" i="1" s="1"/>
  <c r="M1760" i="1" a="1"/>
  <c r="M1760" i="1" s="1"/>
  <c r="N2190" i="1" a="1"/>
  <c r="N2190" i="1" s="1"/>
  <c r="M2190" i="1" a="1"/>
  <c r="M2190" i="1" s="1"/>
  <c r="N2355" i="1" a="1"/>
  <c r="N2355" i="1" s="1"/>
  <c r="M2355" i="1" a="1"/>
  <c r="M2355" i="1" s="1"/>
  <c r="N888" i="1" a="1"/>
  <c r="N888" i="1" s="1"/>
  <c r="M888" i="1" a="1"/>
  <c r="M888" i="1" s="1"/>
  <c r="N3756" i="1" a="1"/>
  <c r="N3756" i="1" s="1"/>
  <c r="M3756" i="1" a="1"/>
  <c r="M3756" i="1" s="1"/>
  <c r="N3396" i="1" a="1"/>
  <c r="N3396" i="1" s="1"/>
  <c r="M3396" i="1" a="1"/>
  <c r="M3396" i="1" s="1"/>
  <c r="N1761" i="1" a="1"/>
  <c r="N1761" i="1" s="1"/>
  <c r="M1761" i="1" a="1"/>
  <c r="M1761" i="1" s="1"/>
  <c r="N2685" i="1" a="1"/>
  <c r="N2685" i="1" s="1"/>
  <c r="M2685" i="1" a="1"/>
  <c r="M2685" i="1" s="1"/>
  <c r="N2362" i="1" a="1"/>
  <c r="N2362" i="1" s="1"/>
  <c r="M2362" i="1" a="1"/>
  <c r="M2362" i="1" s="1"/>
  <c r="N716" i="1" a="1"/>
  <c r="N716" i="1" s="1"/>
  <c r="M716" i="1" a="1"/>
  <c r="M716" i="1" s="1"/>
  <c r="N3778" i="1" a="1"/>
  <c r="N3778" i="1" s="1"/>
  <c r="M3778" i="1" a="1"/>
  <c r="M3778" i="1" s="1"/>
  <c r="N3763" i="1" a="1"/>
  <c r="N3763" i="1" s="1"/>
  <c r="M3763" i="1" a="1"/>
  <c r="M3763" i="1" s="1"/>
  <c r="N2810" i="1" a="1"/>
  <c r="N2810" i="1" s="1"/>
  <c r="M2810" i="1" a="1"/>
  <c r="M2810" i="1" s="1"/>
  <c r="N2339" i="1" a="1"/>
  <c r="N2339" i="1" s="1"/>
  <c r="M2339" i="1" a="1"/>
  <c r="M2339" i="1" s="1"/>
  <c r="N3252" i="1" a="1"/>
  <c r="N3252" i="1" s="1"/>
  <c r="M3252" i="1" a="1"/>
  <c r="M3252" i="1" s="1"/>
  <c r="N2351" i="1" a="1"/>
  <c r="N2351" i="1" s="1"/>
  <c r="M2351" i="1" a="1"/>
  <c r="M2351" i="1" s="1"/>
  <c r="N3432" i="1" a="1"/>
  <c r="N3432" i="1" s="1"/>
  <c r="M3432" i="1" a="1"/>
  <c r="M3432" i="1" s="1"/>
  <c r="N3197" i="1" a="1"/>
  <c r="N3197" i="1" s="1"/>
  <c r="M3197" i="1" a="1"/>
  <c r="M3197" i="1" s="1"/>
  <c r="N271" i="1" a="1"/>
  <c r="N271" i="1" s="1"/>
  <c r="M271" i="1" a="1"/>
  <c r="M271" i="1" s="1"/>
  <c r="N2827" i="1" a="1"/>
  <c r="N2827" i="1" s="1"/>
  <c r="M2827" i="1" a="1"/>
  <c r="M2827" i="1" s="1"/>
  <c r="N1873" i="1" a="1"/>
  <c r="N1873" i="1" s="1"/>
  <c r="M1873" i="1" a="1"/>
  <c r="M1873" i="1" s="1"/>
  <c r="N33" i="1" a="1"/>
  <c r="N33" i="1" s="1"/>
  <c r="M33" i="1" a="1"/>
  <c r="M33" i="1" s="1"/>
  <c r="N737" i="1" a="1"/>
  <c r="N737" i="1" s="1"/>
  <c r="M737" i="1" a="1"/>
  <c r="M737" i="1" s="1"/>
  <c r="N2375" i="1" a="1"/>
  <c r="N2375" i="1" s="1"/>
  <c r="M2375" i="1" a="1"/>
  <c r="M2375" i="1" s="1"/>
  <c r="N1546" i="1" a="1"/>
  <c r="N1546" i="1" s="1"/>
  <c r="M1546" i="1" a="1"/>
  <c r="M1546" i="1" s="1"/>
  <c r="N2369" i="1" a="1"/>
  <c r="N2369" i="1" s="1"/>
  <c r="M2369" i="1" a="1"/>
  <c r="M2369" i="1" s="1"/>
  <c r="N3604" i="1" a="1"/>
  <c r="N3604" i="1" s="1"/>
  <c r="M3604" i="1" a="1"/>
  <c r="M3604" i="1" s="1"/>
  <c r="N3251" i="1" a="1"/>
  <c r="N3251" i="1" s="1"/>
  <c r="M3251" i="1" a="1"/>
  <c r="M3251" i="1" s="1"/>
  <c r="N2372" i="1" a="1"/>
  <c r="N2372" i="1" s="1"/>
  <c r="M2372" i="1" a="1"/>
  <c r="M2372" i="1" s="1"/>
  <c r="N3608" i="1" a="1"/>
  <c r="N3608" i="1" s="1"/>
  <c r="M3608" i="1" a="1"/>
  <c r="M3608" i="1" s="1"/>
  <c r="N3367" i="1" a="1"/>
  <c r="N3367" i="1" s="1"/>
  <c r="M3367" i="1" a="1"/>
  <c r="M3367" i="1" s="1"/>
  <c r="N3708" i="1" a="1"/>
  <c r="N3708" i="1" s="1"/>
  <c r="M3708" i="1" a="1"/>
  <c r="M3708" i="1" s="1"/>
  <c r="N3381" i="1" a="1"/>
  <c r="N3381" i="1" s="1"/>
  <c r="M3381" i="1" a="1"/>
  <c r="M3381" i="1" s="1"/>
  <c r="N3264" i="1" a="1"/>
  <c r="N3264" i="1" s="1"/>
  <c r="M3264" i="1" a="1"/>
  <c r="M3264" i="1" s="1"/>
  <c r="N1786" i="1" a="1"/>
  <c r="N1786" i="1" s="1"/>
  <c r="M1786" i="1" a="1"/>
  <c r="M1786" i="1" s="1"/>
  <c r="N1386" i="1" a="1"/>
  <c r="N1386" i="1" s="1"/>
  <c r="M1386" i="1" a="1"/>
  <c r="M1386" i="1" s="1"/>
  <c r="N2128" i="1" a="1"/>
  <c r="N2128" i="1" s="1"/>
  <c r="M2128" i="1" a="1"/>
  <c r="M2128" i="1" s="1"/>
  <c r="N2309" i="1" a="1"/>
  <c r="N2309" i="1" s="1"/>
  <c r="M2309" i="1" a="1"/>
  <c r="M2309" i="1" s="1"/>
  <c r="N2478" i="1" a="1"/>
  <c r="N2478" i="1" s="1"/>
  <c r="M2478" i="1" a="1"/>
  <c r="M2478" i="1" s="1"/>
  <c r="N2214" i="1" a="1"/>
  <c r="N2214" i="1" s="1"/>
  <c r="M2214" i="1" a="1"/>
  <c r="M2214" i="1" s="1"/>
  <c r="N2025" i="1" a="1"/>
  <c r="N2025" i="1" s="1"/>
  <c r="M2025" i="1" a="1"/>
  <c r="M2025" i="1" s="1"/>
  <c r="N2210" i="1" a="1"/>
  <c r="N2210" i="1" s="1"/>
  <c r="M2210" i="1" a="1"/>
  <c r="M2210" i="1" s="1"/>
  <c r="N3021" i="1" a="1"/>
  <c r="N3021" i="1" s="1"/>
  <c r="M3021" i="1" a="1"/>
  <c r="M3021" i="1" s="1"/>
  <c r="N3011" i="1" a="1"/>
  <c r="N3011" i="1" s="1"/>
  <c r="M3011" i="1" a="1"/>
  <c r="M3011" i="1" s="1"/>
  <c r="N2907" i="1" a="1"/>
  <c r="N2907" i="1" s="1"/>
  <c r="M2907" i="1" a="1"/>
  <c r="M2907" i="1" s="1"/>
  <c r="N2368" i="1" a="1"/>
  <c r="N2368" i="1" s="1"/>
  <c r="M2368" i="1" a="1"/>
  <c r="M2368" i="1" s="1"/>
  <c r="N3776" i="1" a="1"/>
  <c r="N3776" i="1" s="1"/>
  <c r="M3776" i="1" a="1"/>
  <c r="M3776" i="1" s="1"/>
  <c r="N720" i="1" a="1"/>
  <c r="N720" i="1" s="1"/>
  <c r="M720" i="1" a="1"/>
  <c r="M720" i="1" s="1"/>
  <c r="N2184" i="1" a="1"/>
  <c r="N2184" i="1" s="1"/>
  <c r="M2184" i="1" a="1"/>
  <c r="M2184" i="1" s="1"/>
  <c r="N3132" i="1" a="1"/>
  <c r="N3132" i="1" s="1"/>
  <c r="M3132" i="1" a="1"/>
  <c r="M3132" i="1" s="1"/>
  <c r="N3633" i="1" a="1"/>
  <c r="N3633" i="1" s="1"/>
  <c r="M3633" i="1" a="1"/>
  <c r="M3633" i="1" s="1"/>
  <c r="N1432" i="1" a="1"/>
  <c r="N1432" i="1" s="1"/>
  <c r="M1432" i="1" a="1"/>
  <c r="M1432" i="1" s="1"/>
  <c r="N2193" i="1" a="1"/>
  <c r="N2193" i="1" s="1"/>
  <c r="M2193" i="1" a="1"/>
  <c r="M2193" i="1" s="1"/>
  <c r="N3181" i="1" a="1"/>
  <c r="N3181" i="1" s="1"/>
  <c r="M3181" i="1" a="1"/>
  <c r="M3181" i="1" s="1"/>
  <c r="N2360" i="1" a="1"/>
  <c r="N2360" i="1" s="1"/>
  <c r="M2360" i="1" a="1"/>
  <c r="M2360" i="1" s="1"/>
  <c r="N2761" i="1" a="1"/>
  <c r="N2761" i="1" s="1"/>
  <c r="M2761" i="1" a="1"/>
  <c r="M2761" i="1" s="1"/>
  <c r="N87" i="1" a="1"/>
  <c r="N87" i="1" s="1"/>
  <c r="M87" i="1" a="1"/>
  <c r="M87" i="1" s="1"/>
  <c r="N1485" i="1" a="1"/>
  <c r="N1485" i="1" s="1"/>
  <c r="M1485" i="1" a="1"/>
  <c r="M1485" i="1" s="1"/>
  <c r="N736" i="1" a="1"/>
  <c r="N736" i="1" s="1"/>
  <c r="M736" i="1" a="1"/>
  <c r="M736" i="1" s="1"/>
  <c r="N3694" i="1" a="1"/>
  <c r="N3694" i="1" s="1"/>
  <c r="M3694" i="1" a="1"/>
  <c r="M3694" i="1" s="1"/>
  <c r="N3691" i="1" a="1"/>
  <c r="N3691" i="1" s="1"/>
  <c r="M3691" i="1" a="1"/>
  <c r="M3691" i="1" s="1"/>
  <c r="N3689" i="1" a="1"/>
  <c r="N3689" i="1" s="1"/>
  <c r="M3689" i="1" a="1"/>
  <c r="M3689" i="1" s="1"/>
  <c r="N3681" i="1" a="1"/>
  <c r="N3681" i="1" s="1"/>
  <c r="M3681" i="1" a="1"/>
  <c r="M3681" i="1" s="1"/>
  <c r="N3680" i="1" a="1"/>
  <c r="N3680" i="1" s="1"/>
  <c r="M3680" i="1" a="1"/>
  <c r="M3680" i="1" s="1"/>
  <c r="N3679" i="1" a="1"/>
  <c r="N3679" i="1" s="1"/>
  <c r="M3679" i="1" a="1"/>
  <c r="M3679" i="1" s="1"/>
  <c r="N3678" i="1" a="1"/>
  <c r="N3678" i="1" s="1"/>
  <c r="M3678" i="1" a="1"/>
  <c r="M3678" i="1" s="1"/>
  <c r="N3676" i="1" a="1"/>
  <c r="N3676" i="1" s="1"/>
  <c r="M3676" i="1" a="1"/>
  <c r="M3676" i="1" s="1"/>
  <c r="N3668" i="1" a="1"/>
  <c r="N3668" i="1" s="1"/>
  <c r="M3668" i="1" a="1"/>
  <c r="M3668" i="1" s="1"/>
  <c r="N3671" i="1" a="1"/>
  <c r="N3671" i="1" s="1"/>
  <c r="M3671" i="1" a="1"/>
  <c r="M3671" i="1" s="1"/>
  <c r="N2215" i="1" a="1"/>
  <c r="N2215" i="1" s="1"/>
  <c r="M2215" i="1" a="1"/>
  <c r="M2215" i="1" s="1"/>
  <c r="N2211" i="1" a="1"/>
  <c r="N2211" i="1" s="1"/>
  <c r="M2211" i="1" a="1"/>
  <c r="M2211" i="1" s="1"/>
  <c r="N2003" i="1" a="1"/>
  <c r="N2003" i="1" s="1"/>
  <c r="M2003" i="1" a="1"/>
  <c r="M2003" i="1" s="1"/>
  <c r="N3235" i="1" a="1"/>
  <c r="N3235" i="1" s="1"/>
  <c r="M3235" i="1" a="1"/>
  <c r="M3235" i="1" s="1"/>
  <c r="N3232" i="1" a="1"/>
  <c r="N3232" i="1" s="1"/>
  <c r="M3232" i="1" a="1"/>
  <c r="M3232" i="1" s="1"/>
  <c r="N3233" i="1" a="1"/>
  <c r="N3233" i="1" s="1"/>
  <c r="M3233" i="1" a="1"/>
  <c r="M3233" i="1" s="1"/>
  <c r="N3238" i="1" a="1"/>
  <c r="N3238" i="1" s="1"/>
  <c r="M3238" i="1" a="1"/>
  <c r="M3238" i="1" s="1"/>
  <c r="N3230" i="1" a="1"/>
  <c r="N3230" i="1" s="1"/>
  <c r="M3230" i="1" a="1"/>
  <c r="M3230" i="1" s="1"/>
  <c r="N3227" i="1" a="1"/>
  <c r="N3227" i="1" s="1"/>
  <c r="M3227" i="1" a="1"/>
  <c r="M3227" i="1" s="1"/>
  <c r="N2216" i="1" a="1"/>
  <c r="N2216" i="1" s="1"/>
  <c r="M2216" i="1" a="1"/>
  <c r="M2216" i="1" s="1"/>
  <c r="N3076" i="1" a="1"/>
  <c r="N3076" i="1" s="1"/>
  <c r="M3076" i="1" a="1"/>
  <c r="M3076" i="1" s="1"/>
  <c r="N3541" i="1" a="1"/>
  <c r="N3541" i="1" s="1"/>
  <c r="M3541" i="1" a="1"/>
  <c r="M3541" i="1" s="1"/>
  <c r="N3517" i="1" a="1"/>
  <c r="N3517" i="1" s="1"/>
  <c r="M3517" i="1" a="1"/>
  <c r="M3517" i="1" s="1"/>
  <c r="N3534" i="1" a="1"/>
  <c r="N3534" i="1" s="1"/>
  <c r="M3534" i="1" a="1"/>
  <c r="M3534" i="1" s="1"/>
  <c r="N3530" i="1" a="1"/>
  <c r="N3530" i="1" s="1"/>
  <c r="M3530" i="1" a="1"/>
  <c r="M3530" i="1" s="1"/>
  <c r="N3528" i="1" a="1"/>
  <c r="N3528" i="1" s="1"/>
  <c r="M3528" i="1" a="1"/>
  <c r="M3528" i="1" s="1"/>
  <c r="N3526" i="1" a="1"/>
  <c r="N3526" i="1" s="1"/>
  <c r="M3526" i="1" a="1"/>
  <c r="M3526" i="1" s="1"/>
  <c r="N3520" i="1" a="1"/>
  <c r="N3520" i="1" s="1"/>
  <c r="M3520" i="1" a="1"/>
  <c r="M3520" i="1" s="1"/>
  <c r="N3516" i="1" a="1"/>
  <c r="N3516" i="1" s="1"/>
  <c r="M3516" i="1" a="1"/>
  <c r="M3516" i="1" s="1"/>
  <c r="N3511" i="1" a="1"/>
  <c r="N3511" i="1" s="1"/>
  <c r="M3511" i="1" a="1"/>
  <c r="M3511" i="1" s="1"/>
  <c r="N3510" i="1" a="1"/>
  <c r="N3510" i="1" s="1"/>
  <c r="M3510" i="1" a="1"/>
  <c r="M3510" i="1" s="1"/>
  <c r="N2678" i="1" a="1"/>
  <c r="N2678" i="1" s="1"/>
  <c r="M2678" i="1" a="1"/>
  <c r="M2678" i="1" s="1"/>
  <c r="N2637" i="1" a="1"/>
  <c r="N2637" i="1" s="1"/>
  <c r="M2637" i="1" a="1"/>
  <c r="M2637" i="1" s="1"/>
  <c r="N2649" i="1" a="1"/>
  <c r="N2649" i="1" s="1"/>
  <c r="M2649" i="1" a="1"/>
  <c r="M2649" i="1" s="1"/>
  <c r="N2630" i="1" a="1"/>
  <c r="N2630" i="1" s="1"/>
  <c r="M2630" i="1" a="1"/>
  <c r="M2630" i="1" s="1"/>
  <c r="N3663" i="1" a="1"/>
  <c r="N3663" i="1" s="1"/>
  <c r="M3663" i="1" a="1"/>
  <c r="M3663" i="1" s="1"/>
  <c r="N3704" i="1" a="1"/>
  <c r="N3704" i="1" s="1"/>
  <c r="M3704" i="1" a="1"/>
  <c r="M3704" i="1" s="1"/>
  <c r="N3549" i="1" a="1"/>
  <c r="N3549" i="1" s="1"/>
  <c r="M3549" i="1" a="1"/>
  <c r="M3549" i="1" s="1"/>
  <c r="N3538" i="1" a="1"/>
  <c r="N3538" i="1" s="1"/>
  <c r="M3538" i="1" a="1"/>
  <c r="M3538" i="1" s="1"/>
  <c r="N3543" i="1" a="1"/>
  <c r="N3543" i="1" s="1"/>
  <c r="M3543" i="1" a="1"/>
  <c r="M3543" i="1" s="1"/>
  <c r="N3535" i="1" a="1"/>
  <c r="N3535" i="1" s="1"/>
  <c r="M3535" i="1" a="1"/>
  <c r="M3535" i="1" s="1"/>
  <c r="N3533" i="1" a="1"/>
  <c r="N3533" i="1" s="1"/>
  <c r="M3533" i="1" a="1"/>
  <c r="M3533" i="1" s="1"/>
  <c r="N3532" i="1" a="1"/>
  <c r="N3532" i="1" s="1"/>
  <c r="M3532" i="1" a="1"/>
  <c r="M3532" i="1" s="1"/>
  <c r="N3524" i="1" a="1"/>
  <c r="N3524" i="1" s="1"/>
  <c r="M3524" i="1" a="1"/>
  <c r="M3524" i="1" s="1"/>
  <c r="N3522" i="1" a="1"/>
  <c r="N3522" i="1" s="1"/>
  <c r="M3522" i="1" a="1"/>
  <c r="M3522" i="1" s="1"/>
  <c r="N3519" i="1" a="1"/>
  <c r="N3519" i="1" s="1"/>
  <c r="M3519" i="1" a="1"/>
  <c r="M3519" i="1" s="1"/>
  <c r="N3512" i="1" a="1"/>
  <c r="N3512" i="1" s="1"/>
  <c r="M3512" i="1" a="1"/>
  <c r="M3512" i="1" s="1"/>
  <c r="N2314" i="1" a="1"/>
  <c r="N2314" i="1" s="1"/>
  <c r="M2314" i="1" a="1"/>
  <c r="M2314" i="1" s="1"/>
  <c r="N3200" i="1" a="1"/>
  <c r="N3200" i="1" s="1"/>
  <c r="M3200" i="1" a="1"/>
  <c r="M3200" i="1" s="1"/>
  <c r="N2269" i="1" a="1"/>
  <c r="N2269" i="1" s="1"/>
  <c r="M2269" i="1" a="1"/>
  <c r="M2269" i="1" s="1"/>
  <c r="N2185" i="1" a="1"/>
  <c r="N2185" i="1" s="1"/>
  <c r="M2185" i="1" a="1"/>
  <c r="M2185" i="1" s="1"/>
  <c r="N3664" i="1" a="1"/>
  <c r="N3664" i="1" s="1"/>
  <c r="M3664" i="1" a="1"/>
  <c r="M3664" i="1" s="1"/>
  <c r="N717" i="1" a="1"/>
  <c r="N717" i="1" s="1"/>
  <c r="M717" i="1" a="1"/>
  <c r="M717" i="1" s="1"/>
  <c r="N2957" i="1" a="1"/>
  <c r="N2957" i="1" s="1"/>
  <c r="M2957" i="1" a="1"/>
  <c r="M2957" i="1" s="1"/>
  <c r="N2449" i="1" a="1"/>
  <c r="N2449" i="1" s="1"/>
  <c r="M2449" i="1" a="1"/>
  <c r="M2449" i="1" s="1"/>
  <c r="N778" i="1" a="1"/>
  <c r="N778" i="1" s="1"/>
  <c r="M778" i="1" a="1"/>
  <c r="M778" i="1" s="1"/>
  <c r="N2473" i="1" a="1"/>
  <c r="N2473" i="1" s="1"/>
  <c r="M2473" i="1" a="1"/>
  <c r="M2473" i="1" s="1"/>
  <c r="N2437" i="1" a="1"/>
  <c r="N2437" i="1" s="1"/>
  <c r="M2437" i="1" a="1"/>
  <c r="M2437" i="1" s="1"/>
  <c r="N3683" i="1" a="1"/>
  <c r="N3683" i="1" s="1"/>
  <c r="M3683" i="1" a="1"/>
  <c r="M3683" i="1" s="1"/>
  <c r="N2311" i="1" a="1"/>
  <c r="N2311" i="1" s="1"/>
  <c r="M2311" i="1" a="1"/>
  <c r="M2311" i="1" s="1"/>
  <c r="N2413" i="1" a="1"/>
  <c r="N2413" i="1" s="1"/>
  <c r="M2413" i="1" a="1"/>
  <c r="M2413" i="1" s="1"/>
  <c r="N2650" i="1" a="1"/>
  <c r="N2650" i="1" s="1"/>
  <c r="M2650" i="1" a="1"/>
  <c r="M2650" i="1" s="1"/>
  <c r="N3097" i="1" a="1"/>
  <c r="N3097" i="1" s="1"/>
  <c r="M3097" i="1" a="1"/>
  <c r="M3097" i="1" s="1"/>
  <c r="N1041" i="1" a="1"/>
  <c r="N1041" i="1" s="1"/>
  <c r="M1041" i="1" a="1"/>
  <c r="M1041" i="1" s="1"/>
  <c r="N1421" i="1" a="1"/>
  <c r="N1421" i="1" s="1"/>
  <c r="M1421" i="1" a="1"/>
  <c r="M1421" i="1" s="1"/>
  <c r="N2300" i="1" a="1"/>
  <c r="N2300" i="1" s="1"/>
  <c r="M2300" i="1" a="1"/>
  <c r="M2300" i="1" s="1"/>
  <c r="N1831" i="1" a="1"/>
  <c r="N1831" i="1" s="1"/>
  <c r="M1831" i="1" a="1"/>
  <c r="M1831" i="1" s="1"/>
  <c r="N1777" i="1" a="1"/>
  <c r="N1777" i="1" s="1"/>
  <c r="M1777" i="1" a="1"/>
  <c r="M1777" i="1" s="1"/>
  <c r="N2807" i="1" a="1"/>
  <c r="N2807" i="1" s="1"/>
  <c r="M2807" i="1" a="1"/>
  <c r="M2807" i="1" s="1"/>
  <c r="N2668" i="1" a="1"/>
  <c r="N2668" i="1" s="1"/>
  <c r="M2668" i="1" a="1"/>
  <c r="M2668" i="1" s="1"/>
  <c r="N312" i="1" a="1"/>
  <c r="N312" i="1" s="1"/>
  <c r="M312" i="1" a="1"/>
  <c r="M312" i="1" s="1"/>
  <c r="N3738" i="1" a="1"/>
  <c r="N3738" i="1" s="1"/>
  <c r="M3738" i="1" a="1"/>
  <c r="M3738" i="1" s="1"/>
  <c r="N642" i="1" a="1"/>
  <c r="N642" i="1" s="1"/>
  <c r="M642" i="1" a="1"/>
  <c r="M642" i="1" s="1"/>
  <c r="N1967" i="1" a="1"/>
  <c r="N1967" i="1" s="1"/>
  <c r="M1967" i="1" a="1"/>
  <c r="M1967" i="1" s="1"/>
  <c r="N1326" i="1" a="1"/>
  <c r="N1326" i="1" s="1"/>
  <c r="M1326" i="1" a="1"/>
  <c r="M1326" i="1" s="1"/>
  <c r="N2572" i="1" a="1"/>
  <c r="N2572" i="1" s="1"/>
  <c r="M2572" i="1" a="1"/>
  <c r="M2572" i="1" s="1"/>
  <c r="N1904" i="1" a="1"/>
  <c r="N1904" i="1" s="1"/>
  <c r="M1904" i="1" a="1"/>
  <c r="M1904" i="1" s="1"/>
  <c r="N1903" i="1" a="1"/>
  <c r="N1903" i="1" s="1"/>
  <c r="M1903" i="1" a="1"/>
  <c r="M1903" i="1" s="1"/>
  <c r="N2117" i="1" a="1"/>
  <c r="N2117" i="1" s="1"/>
  <c r="M2117" i="1" a="1"/>
  <c r="M2117" i="1" s="1"/>
  <c r="N2407" i="1" a="1"/>
  <c r="N2407" i="1" s="1"/>
  <c r="M2407" i="1" a="1"/>
  <c r="M2407" i="1" s="1"/>
  <c r="N2398" i="1" a="1"/>
  <c r="N2398" i="1" s="1"/>
  <c r="M2398" i="1" a="1"/>
  <c r="M2398" i="1" s="1"/>
  <c r="N3118" i="1" a="1"/>
  <c r="N3118" i="1" s="1"/>
  <c r="M3118" i="1" a="1"/>
  <c r="M3118" i="1" s="1"/>
  <c r="N2090" i="1" a="1"/>
  <c r="N2090" i="1" s="1"/>
  <c r="M2090" i="1" a="1"/>
  <c r="M2090" i="1" s="1"/>
  <c r="N2666" i="1" a="1"/>
  <c r="N2666" i="1" s="1"/>
  <c r="M2666" i="1" a="1"/>
  <c r="M2666" i="1" s="1"/>
  <c r="N2769" i="1" a="1"/>
  <c r="N2769" i="1" s="1"/>
  <c r="M2769" i="1" a="1"/>
  <c r="M2769" i="1" s="1"/>
  <c r="N1353" i="1" a="1"/>
  <c r="N1353" i="1" s="1"/>
  <c r="M1353" i="1" a="1"/>
  <c r="M1353" i="1" s="1"/>
  <c r="N2990" i="1" a="1"/>
  <c r="N2990" i="1" s="1"/>
  <c r="M2990" i="1" a="1"/>
  <c r="M2990" i="1" s="1"/>
  <c r="N2860" i="1" a="1"/>
  <c r="N2860" i="1" s="1"/>
  <c r="M2860" i="1" a="1"/>
  <c r="M2860" i="1" s="1"/>
  <c r="N679" i="1" a="1"/>
  <c r="N679" i="1" s="1"/>
  <c r="M679" i="1" a="1"/>
  <c r="M679" i="1" s="1"/>
  <c r="N1282" i="1" a="1"/>
  <c r="N1282" i="1" s="1"/>
  <c r="M1282" i="1" a="1"/>
  <c r="M1282" i="1" s="1"/>
  <c r="N464" i="1" a="1"/>
  <c r="N464" i="1" s="1"/>
  <c r="M464" i="1" a="1"/>
  <c r="M464" i="1" s="1"/>
  <c r="N2881" i="1" a="1"/>
  <c r="N2881" i="1" s="1"/>
  <c r="M2881" i="1" a="1"/>
  <c r="M2881" i="1" s="1"/>
  <c r="N1364" i="1" a="1"/>
  <c r="N1364" i="1" s="1"/>
  <c r="M1364" i="1" a="1"/>
  <c r="M1364" i="1" s="1"/>
  <c r="N2115" i="1" a="1"/>
  <c r="N2115" i="1" s="1"/>
  <c r="M2115" i="1" a="1"/>
  <c r="M2115" i="1" s="1"/>
  <c r="N2502" i="1" a="1"/>
  <c r="N2502" i="1" s="1"/>
  <c r="M2502" i="1" a="1"/>
  <c r="M2502" i="1" s="1"/>
  <c r="N858" i="1" a="1"/>
  <c r="N858" i="1" s="1"/>
  <c r="M858" i="1" a="1"/>
  <c r="M858" i="1" s="1"/>
  <c r="N2316" i="1" a="1"/>
  <c r="N2316" i="1" s="1"/>
  <c r="M2316" i="1" a="1"/>
  <c r="M2316" i="1" s="1"/>
  <c r="N1140" i="1" a="1"/>
  <c r="N1140" i="1" s="1"/>
  <c r="M1140" i="1" a="1"/>
  <c r="M1140" i="1" s="1"/>
  <c r="N2750" i="1" a="1"/>
  <c r="N2750" i="1" s="1"/>
  <c r="M2750" i="1" a="1"/>
  <c r="M2750" i="1" s="1"/>
  <c r="N2796" i="1" a="1"/>
  <c r="N2796" i="1" s="1"/>
  <c r="M2796" i="1" a="1"/>
  <c r="M2796" i="1" s="1"/>
  <c r="N3163" i="1" a="1"/>
  <c r="N3163" i="1" s="1"/>
  <c r="M3163" i="1" a="1"/>
  <c r="M3163" i="1" s="1"/>
  <c r="N986" i="1" a="1"/>
  <c r="N986" i="1" s="1"/>
  <c r="M986" i="1" a="1"/>
  <c r="M986" i="1" s="1"/>
  <c r="N445" i="1" a="1"/>
  <c r="N445" i="1" s="1"/>
  <c r="M445" i="1" a="1"/>
  <c r="M445" i="1" s="1"/>
  <c r="N2869" i="1" a="1"/>
  <c r="N2869" i="1" s="1"/>
  <c r="M2869" i="1" a="1"/>
  <c r="M2869" i="1" s="1"/>
  <c r="N2297" i="1" a="1"/>
  <c r="N2297" i="1" s="1"/>
  <c r="M2297" i="1" a="1"/>
  <c r="M2297" i="1" s="1"/>
  <c r="N2028" i="1" a="1"/>
  <c r="N2028" i="1" s="1"/>
  <c r="M2028" i="1" a="1"/>
  <c r="M2028" i="1" s="1"/>
  <c r="N3495" i="1" a="1"/>
  <c r="N3495" i="1" s="1"/>
  <c r="M3495" i="1" a="1"/>
  <c r="M3495" i="1" s="1"/>
  <c r="N938" i="1" a="1"/>
  <c r="N938" i="1" s="1"/>
  <c r="M938" i="1" a="1"/>
  <c r="M938" i="1" s="1"/>
  <c r="N2157" i="1" a="1"/>
  <c r="N2157" i="1" s="1"/>
  <c r="M2157" i="1" a="1"/>
  <c r="M2157" i="1" s="1"/>
  <c r="N694" i="1" a="1"/>
  <c r="N694" i="1" s="1"/>
  <c r="M694" i="1" a="1"/>
  <c r="M694" i="1" s="1"/>
  <c r="N118" i="1" a="1"/>
  <c r="N118" i="1" s="1"/>
  <c r="M118" i="1" a="1"/>
  <c r="M118" i="1" s="1"/>
  <c r="N1910" i="1" a="1"/>
  <c r="N1910" i="1" s="1"/>
  <c r="M1910" i="1" a="1"/>
  <c r="M1910" i="1" s="1"/>
  <c r="N2620" i="1" a="1"/>
  <c r="N2620" i="1" s="1"/>
  <c r="M2620" i="1" a="1"/>
  <c r="M2620" i="1" s="1"/>
  <c r="N2866" i="1" a="1"/>
  <c r="N2866" i="1" s="1"/>
  <c r="M2866" i="1" a="1"/>
  <c r="M2866" i="1" s="1"/>
  <c r="N287" i="1" a="1"/>
  <c r="N287" i="1" s="1"/>
  <c r="M287" i="1" a="1"/>
  <c r="M287" i="1" s="1"/>
  <c r="N436" i="1" a="1"/>
  <c r="N436" i="1" s="1"/>
  <c r="M436" i="1" a="1"/>
  <c r="M436" i="1" s="1"/>
  <c r="N1349" i="1" a="1"/>
  <c r="N1349" i="1" s="1"/>
  <c r="M1349" i="1" a="1"/>
  <c r="M1349" i="1" s="1"/>
  <c r="N3158" i="1" a="1"/>
  <c r="N3158" i="1" s="1"/>
  <c r="M3158" i="1" a="1"/>
  <c r="M3158" i="1" s="1"/>
  <c r="N191" i="1" a="1"/>
  <c r="N191" i="1" s="1"/>
  <c r="M191" i="1" a="1"/>
  <c r="M191" i="1" s="1"/>
  <c r="N2120" i="1" a="1"/>
  <c r="N2120" i="1" s="1"/>
  <c r="M2120" i="1" a="1"/>
  <c r="M2120" i="1" s="1"/>
  <c r="N281" i="1" a="1"/>
  <c r="N281" i="1" s="1"/>
  <c r="M281" i="1" a="1"/>
  <c r="M281" i="1" s="1"/>
  <c r="N1708" i="1" a="1"/>
  <c r="N1708" i="1" s="1"/>
  <c r="M1708" i="1" a="1"/>
  <c r="M1708" i="1" s="1"/>
  <c r="N113" i="1" a="1"/>
  <c r="N113" i="1" s="1"/>
  <c r="M113" i="1" a="1"/>
  <c r="M113" i="1" s="1"/>
  <c r="N1898" i="1" a="1"/>
  <c r="N1898" i="1" s="1"/>
  <c r="M1898" i="1" a="1"/>
  <c r="M1898" i="1" s="1"/>
  <c r="N2019" i="1" a="1"/>
  <c r="N2019" i="1" s="1"/>
  <c r="M2019" i="1" a="1"/>
  <c r="M2019" i="1" s="1"/>
  <c r="N2031" i="1" a="1"/>
  <c r="N2031" i="1" s="1"/>
  <c r="M2031" i="1" a="1"/>
  <c r="M2031" i="1" s="1"/>
  <c r="N1239" i="1" a="1"/>
  <c r="N1239" i="1" s="1"/>
  <c r="M1239" i="1" a="1"/>
  <c r="M1239" i="1" s="1"/>
  <c r="N2298" i="1" a="1"/>
  <c r="N2298" i="1" s="1"/>
  <c r="M2298" i="1" a="1"/>
  <c r="M2298" i="1" s="1"/>
  <c r="N2081" i="1" a="1"/>
  <c r="N2081" i="1" s="1"/>
  <c r="M2081" i="1" a="1"/>
  <c r="M2081" i="1" s="1"/>
  <c r="N1990" i="1" a="1"/>
  <c r="N1990" i="1" s="1"/>
  <c r="M1990" i="1" a="1"/>
  <c r="M1990" i="1" s="1"/>
  <c r="N1820" i="1" a="1"/>
  <c r="N1820" i="1" s="1"/>
  <c r="M1820" i="1" a="1"/>
  <c r="M1820" i="1" s="1"/>
  <c r="N971" i="1" a="1"/>
  <c r="N971" i="1" s="1"/>
  <c r="M971" i="1" a="1"/>
  <c r="M971" i="1" s="1"/>
  <c r="N2704" i="1" a="1"/>
  <c r="N2704" i="1" s="1"/>
  <c r="M2704" i="1" a="1"/>
  <c r="M2704" i="1" s="1"/>
  <c r="N1257" i="1" a="1"/>
  <c r="N1257" i="1" s="1"/>
  <c r="M1257" i="1" a="1"/>
  <c r="M1257" i="1" s="1"/>
  <c r="N1772" i="1" a="1"/>
  <c r="N1772" i="1" s="1"/>
  <c r="M1772" i="1" a="1"/>
  <c r="M1772" i="1" s="1"/>
  <c r="N641" i="1" a="1"/>
  <c r="N641" i="1" s="1"/>
  <c r="M641" i="1" a="1"/>
  <c r="M641" i="1" s="1"/>
  <c r="N1311" i="1" a="1"/>
  <c r="N1311" i="1" s="1"/>
  <c r="M1311" i="1" a="1"/>
  <c r="M1311" i="1" s="1"/>
  <c r="N2026" i="1" a="1"/>
  <c r="N2026" i="1" s="1"/>
  <c r="M2026" i="1" a="1"/>
  <c r="M2026" i="1" s="1"/>
  <c r="N3630" i="1" a="1"/>
  <c r="N3630" i="1" s="1"/>
  <c r="M3630" i="1" a="1"/>
  <c r="M3630" i="1" s="1"/>
  <c r="N3190" i="1" a="1"/>
  <c r="N3190" i="1" s="1"/>
  <c r="M3190" i="1" a="1"/>
  <c r="M3190" i="1" s="1"/>
  <c r="N855" i="1" a="1"/>
  <c r="N855" i="1" s="1"/>
  <c r="M855" i="1" a="1"/>
  <c r="M855" i="1" s="1"/>
  <c r="N54" i="1" a="1"/>
  <c r="N54" i="1" s="1"/>
  <c r="M54" i="1" a="1"/>
  <c r="M54" i="1" s="1"/>
  <c r="N81" i="1" a="1"/>
  <c r="N81" i="1" s="1"/>
  <c r="M81" i="1" a="1"/>
  <c r="M81" i="1" s="1"/>
  <c r="N532" i="1" a="1"/>
  <c r="N532" i="1" s="1"/>
  <c r="M532" i="1" a="1"/>
  <c r="M532" i="1" s="1"/>
  <c r="N3587" i="1" a="1"/>
  <c r="N3587" i="1" s="1"/>
  <c r="M3587" i="1" a="1"/>
  <c r="M3587" i="1" s="1"/>
  <c r="N2883" i="1" a="1"/>
  <c r="N2883" i="1" s="1"/>
  <c r="M2883" i="1" a="1"/>
  <c r="M2883" i="1" s="1"/>
  <c r="N1431" i="1" a="1"/>
  <c r="N1431" i="1" s="1"/>
  <c r="M1431" i="1" a="1"/>
  <c r="M1431" i="1" s="1"/>
  <c r="N1680" i="1" a="1"/>
  <c r="N1680" i="1" s="1"/>
  <c r="M1680" i="1" a="1"/>
  <c r="M1680" i="1" s="1"/>
  <c r="N226" i="1" a="1"/>
  <c r="N226" i="1" s="1"/>
  <c r="M226" i="1" a="1"/>
  <c r="M226" i="1" s="1"/>
  <c r="N818" i="1" a="1"/>
  <c r="N818" i="1" s="1"/>
  <c r="M818" i="1" a="1"/>
  <c r="M818" i="1" s="1"/>
  <c r="N2701" i="1" a="1"/>
  <c r="N2701" i="1" s="1"/>
  <c r="M2701" i="1" a="1"/>
  <c r="M2701" i="1" s="1"/>
  <c r="N3550" i="1" a="1"/>
  <c r="N3550" i="1" s="1"/>
  <c r="M3550" i="1" a="1"/>
  <c r="M3550" i="1" s="1"/>
  <c r="N1576" i="1" a="1"/>
  <c r="N1576" i="1" s="1"/>
  <c r="M1576" i="1" a="1"/>
  <c r="M1576" i="1" s="1"/>
  <c r="N2231" i="1" a="1"/>
  <c r="N2231" i="1" s="1"/>
  <c r="M2231" i="1" a="1"/>
  <c r="M2231" i="1" s="1"/>
  <c r="N1169" i="1" a="1"/>
  <c r="N1169" i="1" s="1"/>
  <c r="M1169" i="1" a="1"/>
  <c r="M1169" i="1" s="1"/>
  <c r="N1964" i="1" a="1"/>
  <c r="N1964" i="1" s="1"/>
  <c r="M1964" i="1" a="1"/>
  <c r="M1964" i="1" s="1"/>
  <c r="N1647" i="1" a="1"/>
  <c r="N1647" i="1" s="1"/>
  <c r="M1647" i="1" a="1"/>
  <c r="M1647" i="1" s="1"/>
  <c r="N2703" i="1" a="1"/>
  <c r="N2703" i="1" s="1"/>
  <c r="M2703" i="1" a="1"/>
  <c r="M2703" i="1" s="1"/>
  <c r="N2327" i="1" a="1"/>
  <c r="N2327" i="1" s="1"/>
  <c r="M2327" i="1" a="1"/>
  <c r="M2327" i="1" s="1"/>
  <c r="N2293" i="1" a="1"/>
  <c r="N2293" i="1" s="1"/>
  <c r="M2293" i="1" a="1"/>
  <c r="M2293" i="1" s="1"/>
  <c r="N1578" i="1" a="1"/>
  <c r="N1578" i="1" s="1"/>
  <c r="M1578" i="1" a="1"/>
  <c r="M1578" i="1" s="1"/>
  <c r="N1186" i="1" a="1"/>
  <c r="N1186" i="1" s="1"/>
  <c r="M1186" i="1" a="1"/>
  <c r="M1186" i="1" s="1"/>
  <c r="N3229" i="1" a="1"/>
  <c r="N3229" i="1" s="1"/>
  <c r="M3229" i="1" a="1"/>
  <c r="M3229" i="1" s="1"/>
  <c r="N1514" i="1" a="1"/>
  <c r="N1514" i="1" s="1"/>
  <c r="M1514" i="1" a="1"/>
  <c r="M1514" i="1" s="1"/>
  <c r="N2059" i="1" a="1"/>
  <c r="N2059" i="1" s="1"/>
  <c r="M2059" i="1" a="1"/>
  <c r="M2059" i="1" s="1"/>
  <c r="N1721" i="1" a="1"/>
  <c r="N1721" i="1" s="1"/>
  <c r="M1721" i="1" a="1"/>
  <c r="M1721" i="1" s="1"/>
  <c r="N2445" i="1" a="1"/>
  <c r="N2445" i="1" s="1"/>
  <c r="M2445" i="1" a="1"/>
  <c r="M2445" i="1" s="1"/>
  <c r="N3476" i="1" a="1"/>
  <c r="N3476" i="1" s="1"/>
  <c r="M3476" i="1" a="1"/>
  <c r="M3476" i="1" s="1"/>
  <c r="N2030" i="1" a="1"/>
  <c r="N2030" i="1" s="1"/>
  <c r="M2030" i="1" a="1"/>
  <c r="M2030" i="1" s="1"/>
  <c r="N2290" i="1" a="1"/>
  <c r="N2290" i="1" s="1"/>
  <c r="M2290" i="1" a="1"/>
  <c r="M2290" i="1" s="1"/>
  <c r="N3129" i="1" a="1"/>
  <c r="N3129" i="1" s="1"/>
  <c r="M3129" i="1" a="1"/>
  <c r="M3129" i="1" s="1"/>
  <c r="N1501" i="1" a="1"/>
  <c r="N1501" i="1" s="1"/>
  <c r="M1501" i="1" a="1"/>
  <c r="M1501" i="1" s="1"/>
  <c r="N604" i="1" a="1"/>
  <c r="N604" i="1" s="1"/>
  <c r="M604" i="1" a="1"/>
  <c r="M604" i="1" s="1"/>
  <c r="N3494" i="1" a="1"/>
  <c r="N3494" i="1" s="1"/>
  <c r="M3494" i="1" a="1"/>
  <c r="M3494" i="1" s="1"/>
  <c r="N1103" i="1" a="1"/>
  <c r="N1103" i="1" s="1"/>
  <c r="M1103" i="1" a="1"/>
  <c r="M1103" i="1" s="1"/>
  <c r="N2217" i="1" a="1"/>
  <c r="N2217" i="1" s="1"/>
  <c r="M2217" i="1" a="1"/>
  <c r="M2217" i="1" s="1"/>
  <c r="N3293" i="1" a="1"/>
  <c r="N3293" i="1" s="1"/>
  <c r="M3293" i="1" a="1"/>
  <c r="M3293" i="1" s="1"/>
  <c r="N1273" i="1" a="1"/>
  <c r="N1273" i="1" s="1"/>
  <c r="M1273" i="1" a="1"/>
  <c r="M1273" i="1" s="1"/>
  <c r="N2809" i="1" a="1"/>
  <c r="N2809" i="1" s="1"/>
  <c r="M2809" i="1" a="1"/>
  <c r="M2809" i="1" s="1"/>
  <c r="N2677" i="1" a="1"/>
  <c r="N2677" i="1" s="1"/>
  <c r="M2677" i="1" a="1"/>
  <c r="M2677" i="1" s="1"/>
  <c r="N3467" i="1" a="1"/>
  <c r="N3467" i="1" s="1"/>
  <c r="M3467" i="1" a="1"/>
  <c r="M3467" i="1" s="1"/>
  <c r="N1166" i="1" a="1"/>
  <c r="N1166" i="1" s="1"/>
  <c r="M1166" i="1" a="1"/>
  <c r="M1166" i="1" s="1"/>
  <c r="N3068" i="1" a="1"/>
  <c r="N3068" i="1" s="1"/>
  <c r="M3068" i="1" a="1"/>
  <c r="M3068" i="1" s="1"/>
  <c r="N3696" i="1" a="1"/>
  <c r="N3696" i="1" s="1"/>
  <c r="M3696" i="1" a="1"/>
  <c r="M3696" i="1" s="1"/>
  <c r="N3295" i="1" a="1"/>
  <c r="N3295" i="1" s="1"/>
  <c r="M3295" i="1" a="1"/>
  <c r="M3295" i="1" s="1"/>
  <c r="N3166" i="1" a="1"/>
  <c r="N3166" i="1" s="1"/>
  <c r="M3166" i="1" a="1"/>
  <c r="M3166" i="1" s="1"/>
  <c r="N2042" i="1" a="1"/>
  <c r="N2042" i="1" s="1"/>
  <c r="M2042" i="1" a="1"/>
  <c r="M2042" i="1" s="1"/>
  <c r="N3596" i="1" a="1"/>
  <c r="N3596" i="1" s="1"/>
  <c r="M3596" i="1" a="1"/>
  <c r="M3596" i="1" s="1"/>
  <c r="N3004" i="1" a="1"/>
  <c r="N3004" i="1" s="1"/>
  <c r="M3004" i="1" a="1"/>
  <c r="M3004" i="1" s="1"/>
  <c r="N3629" i="1" a="1"/>
  <c r="N3629" i="1" s="1"/>
  <c r="M3629" i="1" a="1"/>
  <c r="M3629" i="1" s="1"/>
  <c r="N3019" i="1" a="1"/>
  <c r="N3019" i="1" s="1"/>
  <c r="M3019" i="1" a="1"/>
  <c r="M3019" i="1" s="1"/>
  <c r="N3086" i="1" a="1"/>
  <c r="N3086" i="1" s="1"/>
  <c r="M3086" i="1" a="1"/>
  <c r="M3086" i="1" s="1"/>
  <c r="N2728" i="1" a="1"/>
  <c r="N2728" i="1" s="1"/>
  <c r="M2728" i="1" a="1"/>
  <c r="M2728" i="1" s="1"/>
  <c r="N837" i="1" a="1"/>
  <c r="N837" i="1" s="1"/>
  <c r="M837" i="1" a="1"/>
  <c r="M837" i="1" s="1"/>
  <c r="N1095" i="1" a="1"/>
  <c r="N1095" i="1" s="1"/>
  <c r="M1095" i="1" a="1"/>
  <c r="M1095" i="1" s="1"/>
  <c r="N3592" i="1" a="1"/>
  <c r="N3592" i="1" s="1"/>
  <c r="M3592" i="1" a="1"/>
  <c r="M3592" i="1" s="1"/>
  <c r="N3029" i="1" a="1"/>
  <c r="N3029" i="1" s="1"/>
  <c r="M3029" i="1" a="1"/>
  <c r="M3029" i="1" s="1"/>
  <c r="N762" i="1" a="1"/>
  <c r="N762" i="1" s="1"/>
  <c r="M762" i="1" a="1"/>
  <c r="M762" i="1" s="1"/>
  <c r="N2600" i="1" a="1"/>
  <c r="N2600" i="1" s="1"/>
  <c r="M2600" i="1" a="1"/>
  <c r="M2600" i="1" s="1"/>
  <c r="N1165" i="1" a="1"/>
  <c r="N1165" i="1" s="1"/>
  <c r="M1165" i="1" a="1"/>
  <c r="M1165" i="1" s="1"/>
  <c r="N1163" i="1" a="1"/>
  <c r="N1163" i="1" s="1"/>
  <c r="M1163" i="1" a="1"/>
  <c r="M1163" i="1" s="1"/>
  <c r="N2684" i="1" a="1"/>
  <c r="N2684" i="1" s="1"/>
  <c r="M2684" i="1" a="1"/>
  <c r="M2684" i="1" s="1"/>
  <c r="N2676" i="1" a="1"/>
  <c r="N2676" i="1" s="1"/>
  <c r="M2676" i="1" a="1"/>
  <c r="M2676" i="1" s="1"/>
  <c r="N1124" i="1" a="1"/>
  <c r="N1124" i="1" s="1"/>
  <c r="M1124" i="1" a="1"/>
  <c r="M1124" i="1" s="1"/>
  <c r="N3121" i="1" a="1"/>
  <c r="N3121" i="1" s="1"/>
  <c r="M3121" i="1" a="1"/>
  <c r="M3121" i="1" s="1"/>
  <c r="N32" i="1" a="1"/>
  <c r="N32" i="1" s="1"/>
  <c r="M32" i="1" a="1"/>
  <c r="M32" i="1" s="1"/>
  <c r="N1804" i="1" a="1"/>
  <c r="N1804" i="1" s="1"/>
  <c r="M1804" i="1" a="1"/>
  <c r="M1804" i="1" s="1"/>
  <c r="N1784" i="1" a="1"/>
  <c r="N1784" i="1" s="1"/>
  <c r="M1784" i="1" a="1"/>
  <c r="M1784" i="1" s="1"/>
  <c r="N2274" i="1" a="1"/>
  <c r="N2274" i="1" s="1"/>
  <c r="M2274" i="1" a="1"/>
  <c r="M2274" i="1" s="1"/>
  <c r="N2709" i="1" a="1"/>
  <c r="N2709" i="1" s="1"/>
  <c r="M2709" i="1" a="1"/>
  <c r="M2709" i="1" s="1"/>
  <c r="N2746" i="1" a="1"/>
  <c r="N2746" i="1" s="1"/>
  <c r="M2746" i="1" a="1"/>
  <c r="M2746" i="1" s="1"/>
  <c r="N397" i="1" a="1"/>
  <c r="N397" i="1" s="1"/>
  <c r="M397" i="1" a="1"/>
  <c r="M397" i="1" s="1"/>
  <c r="N2247" i="1" a="1"/>
  <c r="N2247" i="1" s="1"/>
  <c r="M2247" i="1" a="1"/>
  <c r="M2247" i="1" s="1"/>
  <c r="N2884" i="1" a="1"/>
  <c r="N2884" i="1" s="1"/>
  <c r="M2884" i="1" a="1"/>
  <c r="M2884" i="1" s="1"/>
  <c r="N2888" i="1" a="1"/>
  <c r="N2888" i="1" s="1"/>
  <c r="M2888" i="1" a="1"/>
  <c r="M2888" i="1" s="1"/>
  <c r="N3565" i="1" a="1"/>
  <c r="N3565" i="1" s="1"/>
  <c r="M3565" i="1" a="1"/>
  <c r="M3565" i="1" s="1"/>
  <c r="N3742" i="1" a="1"/>
  <c r="N3742" i="1" s="1"/>
  <c r="M3742" i="1" a="1"/>
  <c r="M3742" i="1" s="1"/>
  <c r="N3400" i="1" a="1"/>
  <c r="N3400" i="1" s="1"/>
  <c r="M3400" i="1" a="1"/>
  <c r="M3400" i="1" s="1"/>
  <c r="N1146" i="1" a="1"/>
  <c r="N1146" i="1" s="1"/>
  <c r="M1146" i="1" a="1"/>
  <c r="M1146" i="1" s="1"/>
  <c r="N218" i="1" a="1"/>
  <c r="N218" i="1" s="1"/>
  <c r="M218" i="1" a="1"/>
  <c r="M218" i="1" s="1"/>
  <c r="N305" i="1" a="1"/>
  <c r="N305" i="1" s="1"/>
  <c r="M305" i="1" a="1"/>
  <c r="M305" i="1" s="1"/>
  <c r="N375" i="1" a="1"/>
  <c r="N375" i="1" s="1"/>
  <c r="M375" i="1" a="1"/>
  <c r="M375" i="1" s="1"/>
  <c r="N900" i="1" a="1"/>
  <c r="N900" i="1" s="1"/>
  <c r="M900" i="1" a="1"/>
  <c r="M900" i="1" s="1"/>
  <c r="N1391" i="1" a="1"/>
  <c r="N1391" i="1" s="1"/>
  <c r="M1391" i="1" a="1"/>
  <c r="M1391" i="1" s="1"/>
  <c r="N792" i="1" a="1"/>
  <c r="N792" i="1" s="1"/>
  <c r="M792" i="1" a="1"/>
  <c r="M792" i="1" s="1"/>
  <c r="N1553" i="1" a="1"/>
  <c r="N1553" i="1" s="1"/>
  <c r="M1553" i="1" a="1"/>
  <c r="M1553" i="1" s="1"/>
  <c r="N2377" i="1" a="1"/>
  <c r="N2377" i="1" s="1"/>
  <c r="M2377" i="1" a="1"/>
  <c r="M2377" i="1" s="1"/>
  <c r="N791" i="1" a="1"/>
  <c r="N791" i="1" s="1"/>
  <c r="M791" i="1" a="1"/>
  <c r="M791" i="1" s="1"/>
  <c r="N2061" i="1" a="1"/>
  <c r="N2061" i="1" s="1"/>
  <c r="M2061" i="1" a="1"/>
  <c r="M2061" i="1" s="1"/>
  <c r="N3545" i="1" a="1"/>
  <c r="N3545" i="1" s="1"/>
  <c r="M3545" i="1" a="1"/>
  <c r="M3545" i="1" s="1"/>
  <c r="N3628" i="1" a="1"/>
  <c r="N3628" i="1" s="1"/>
  <c r="M3628" i="1" a="1"/>
  <c r="M3628" i="1" s="1"/>
  <c r="N3231" i="1" a="1"/>
  <c r="N3231" i="1" s="1"/>
  <c r="M3231" i="1" a="1"/>
  <c r="M3231" i="1" s="1"/>
  <c r="N2011" i="1" a="1"/>
  <c r="N2011" i="1" s="1"/>
  <c r="M2011" i="1" a="1"/>
  <c r="M2011" i="1" s="1"/>
  <c r="N343" i="1" a="1"/>
  <c r="N343" i="1" s="1"/>
  <c r="M343" i="1" a="1"/>
  <c r="M343" i="1" s="1"/>
  <c r="N1618" i="1" a="1"/>
  <c r="N1618" i="1" s="1"/>
  <c r="M1618" i="1" a="1"/>
  <c r="M1618" i="1" s="1"/>
  <c r="N2626" i="1" a="1"/>
  <c r="N2626" i="1" s="1"/>
  <c r="M2626" i="1" a="1"/>
  <c r="M2626" i="1" s="1"/>
  <c r="N3102" i="1" a="1"/>
  <c r="N3102" i="1" s="1"/>
  <c r="M3102" i="1" a="1"/>
  <c r="M3102" i="1" s="1"/>
  <c r="N1118" i="1" a="1"/>
  <c r="N1118" i="1" s="1"/>
  <c r="M1118" i="1" a="1"/>
  <c r="M1118" i="1" s="1"/>
  <c r="N2148" i="1" a="1"/>
  <c r="N2148" i="1" s="1"/>
  <c r="M2148" i="1" a="1"/>
  <c r="M2148" i="1" s="1"/>
  <c r="N1728" i="1" a="1"/>
  <c r="N1728" i="1" s="1"/>
  <c r="M1728" i="1" a="1"/>
  <c r="M1728" i="1" s="1"/>
  <c r="N771" i="1" a="1"/>
  <c r="N771" i="1" s="1"/>
  <c r="M771" i="1" a="1"/>
  <c r="M771" i="1" s="1"/>
  <c r="N752" i="1" a="1"/>
  <c r="N752" i="1" s="1"/>
  <c r="M752" i="1" a="1"/>
  <c r="M752" i="1" s="1"/>
  <c r="N1556" i="1" a="1"/>
  <c r="N1556" i="1" s="1"/>
  <c r="M1556" i="1" a="1"/>
  <c r="M1556" i="1" s="1"/>
  <c r="N869" i="1" a="1"/>
  <c r="N869" i="1" s="1"/>
  <c r="M869" i="1" a="1"/>
  <c r="M869" i="1" s="1"/>
  <c r="N1265" i="1" a="1"/>
  <c r="N1265" i="1" s="1"/>
  <c r="M1265" i="1" a="1"/>
  <c r="M1265" i="1" s="1"/>
  <c r="N3002" i="1" a="1"/>
  <c r="N3002" i="1" s="1"/>
  <c r="M3002" i="1" a="1"/>
  <c r="M3002" i="1" s="1"/>
  <c r="N3153" i="1" a="1"/>
  <c r="N3153" i="1" s="1"/>
  <c r="M3153" i="1" a="1"/>
  <c r="M3153" i="1" s="1"/>
  <c r="N433" i="1" a="1"/>
  <c r="N433" i="1" s="1"/>
  <c r="M433" i="1" a="1"/>
  <c r="M433" i="1" s="1"/>
  <c r="N1298" i="1" a="1"/>
  <c r="N1298" i="1" s="1"/>
  <c r="M1298" i="1" a="1"/>
  <c r="M1298" i="1" s="1"/>
  <c r="N3506" i="1" a="1"/>
  <c r="N3506" i="1" s="1"/>
  <c r="M3506" i="1" a="1"/>
  <c r="M3506" i="1" s="1"/>
  <c r="N24" i="1" a="1"/>
  <c r="N24" i="1" s="1"/>
  <c r="M24" i="1" a="1"/>
  <c r="M24" i="1" s="1"/>
  <c r="N2376" i="1" a="1"/>
  <c r="N2376" i="1" s="1"/>
  <c r="M2376" i="1" a="1"/>
  <c r="M2376" i="1" s="1"/>
  <c r="N1077" i="1" a="1"/>
  <c r="N1077" i="1" s="1"/>
  <c r="M1077" i="1" a="1"/>
  <c r="M1077" i="1" s="1"/>
  <c r="N774" i="1" a="1"/>
  <c r="N774" i="1" s="1"/>
  <c r="M774" i="1" a="1"/>
  <c r="M774" i="1" s="1"/>
  <c r="N793" i="1" a="1"/>
  <c r="N793" i="1" s="1"/>
  <c r="M793" i="1" a="1"/>
  <c r="M793" i="1" s="1"/>
  <c r="N773" i="1" a="1"/>
  <c r="N773" i="1" s="1"/>
  <c r="M773" i="1" a="1"/>
  <c r="M773" i="1" s="1"/>
  <c r="N403" i="1" a="1"/>
  <c r="N403" i="1" s="1"/>
  <c r="M403" i="1" a="1"/>
  <c r="M403" i="1" s="1"/>
  <c r="N2055" i="1" a="1"/>
  <c r="N2055" i="1" s="1"/>
  <c r="M2055" i="1" a="1"/>
  <c r="M2055" i="1" s="1"/>
  <c r="N2418" i="1" a="1"/>
  <c r="N2418" i="1" s="1"/>
  <c r="M2418" i="1" a="1"/>
  <c r="M2418" i="1" s="1"/>
  <c r="N3650" i="1" a="1"/>
  <c r="N3650" i="1" s="1"/>
  <c r="M3650" i="1" a="1"/>
  <c r="M3650" i="1" s="1"/>
  <c r="N607" i="1" a="1"/>
  <c r="N607" i="1" s="1"/>
  <c r="M607" i="1" a="1"/>
  <c r="M607" i="1" s="1"/>
  <c r="N2411" i="1" a="1"/>
  <c r="N2411" i="1" s="1"/>
  <c r="M2411" i="1" a="1"/>
  <c r="M2411" i="1" s="1"/>
  <c r="N3350" i="1" a="1"/>
  <c r="N3350" i="1" s="1"/>
  <c r="M3350" i="1" a="1"/>
  <c r="M3350" i="1" s="1"/>
  <c r="N139" i="1" a="1"/>
  <c r="N139" i="1" s="1"/>
  <c r="M139" i="1" a="1"/>
  <c r="M139" i="1" s="1"/>
  <c r="N149" i="1" a="1"/>
  <c r="N149" i="1" s="1"/>
  <c r="M149" i="1" a="1"/>
  <c r="M149" i="1" s="1"/>
  <c r="N3485" i="1" a="1"/>
  <c r="N3485" i="1" s="1"/>
  <c r="M3485" i="1" a="1"/>
  <c r="M3485" i="1" s="1"/>
  <c r="N637" i="1" a="1"/>
  <c r="N637" i="1" s="1"/>
  <c r="M637" i="1" a="1"/>
  <c r="M637" i="1" s="1"/>
  <c r="N1548" i="1" a="1"/>
  <c r="N1548" i="1" s="1"/>
  <c r="M1548" i="1" a="1"/>
  <c r="M1548" i="1" s="1"/>
  <c r="N614" i="1" a="1"/>
  <c r="N614" i="1" s="1"/>
  <c r="M614" i="1" a="1"/>
  <c r="M614" i="1" s="1"/>
  <c r="N344" i="1" a="1"/>
  <c r="N344" i="1" s="1"/>
  <c r="M344" i="1" a="1"/>
  <c r="M344" i="1" s="1"/>
  <c r="N391" i="1" a="1"/>
  <c r="N391" i="1" s="1"/>
  <c r="M391" i="1" a="1"/>
  <c r="M391" i="1" s="1"/>
  <c r="N2529" i="1" a="1"/>
  <c r="N2529" i="1" s="1"/>
  <c r="M2529" i="1" a="1"/>
  <c r="M2529" i="1" s="1"/>
  <c r="N1406" i="1" a="1"/>
  <c r="N1406" i="1" s="1"/>
  <c r="M1406" i="1" a="1"/>
  <c r="M1406" i="1" s="1"/>
  <c r="N811" i="1" a="1"/>
  <c r="N811" i="1" s="1"/>
  <c r="M811" i="1" a="1"/>
  <c r="M811" i="1" s="1"/>
  <c r="N2393" i="1" a="1"/>
  <c r="N2393" i="1" s="1"/>
  <c r="M2393" i="1" a="1"/>
  <c r="M2393" i="1" s="1"/>
  <c r="N2549" i="1" a="1"/>
  <c r="N2549" i="1" s="1"/>
  <c r="M2549" i="1" a="1"/>
  <c r="M2549" i="1" s="1"/>
  <c r="N2554" i="1" a="1"/>
  <c r="N2554" i="1" s="1"/>
  <c r="M2554" i="1" a="1"/>
  <c r="M2554" i="1" s="1"/>
  <c r="N2542" i="1" a="1"/>
  <c r="N2542" i="1" s="1"/>
  <c r="M2542" i="1" a="1"/>
  <c r="M2542" i="1" s="1"/>
  <c r="N1177" i="1" a="1"/>
  <c r="N1177" i="1" s="1"/>
  <c r="M1177" i="1" a="1"/>
  <c r="M1177" i="1" s="1"/>
  <c r="N2822" i="1" a="1"/>
  <c r="N2822" i="1" s="1"/>
  <c r="M2822" i="1" a="1"/>
  <c r="M2822" i="1" s="1"/>
  <c r="N2278" i="1" a="1"/>
  <c r="N2278" i="1" s="1"/>
  <c r="M2278" i="1" a="1"/>
  <c r="M2278" i="1" s="1"/>
  <c r="N273" i="1" a="1"/>
  <c r="N273" i="1" s="1"/>
  <c r="M273" i="1" a="1"/>
  <c r="M273" i="1" s="1"/>
  <c r="N9" i="1" a="1"/>
  <c r="N9" i="1" s="1"/>
  <c r="M9" i="1" a="1"/>
  <c r="M9" i="1" s="1"/>
  <c r="N1919" i="1" a="1"/>
  <c r="N1919" i="1" s="1"/>
  <c r="M1919" i="1" a="1"/>
  <c r="M1919" i="1" s="1"/>
  <c r="N60" i="1" a="1"/>
  <c r="N60" i="1" s="1"/>
  <c r="M60" i="1" a="1"/>
  <c r="M60" i="1" s="1"/>
  <c r="N1918" i="1" a="1"/>
  <c r="N1918" i="1" s="1"/>
  <c r="M1918" i="1" a="1"/>
  <c r="M1918" i="1" s="1"/>
  <c r="N1097" i="1" a="1"/>
  <c r="N1097" i="1" s="1"/>
  <c r="M1097" i="1" a="1"/>
  <c r="M1097" i="1" s="1"/>
  <c r="N1061" i="1" a="1"/>
  <c r="N1061" i="1" s="1"/>
  <c r="M1061" i="1" a="1"/>
  <c r="M1061" i="1" s="1"/>
  <c r="N2060" i="1" a="1"/>
  <c r="N2060" i="1" s="1"/>
  <c r="M2060" i="1" a="1"/>
  <c r="M2060" i="1" s="1"/>
  <c r="N756" i="1" a="1"/>
  <c r="N756" i="1" s="1"/>
  <c r="M756" i="1" a="1"/>
  <c r="M756" i="1" s="1"/>
  <c r="N1595" i="1" a="1"/>
  <c r="N1595" i="1" s="1"/>
  <c r="M1595" i="1" a="1"/>
  <c r="M1595" i="1" s="1"/>
  <c r="N3643" i="1" a="1"/>
  <c r="N3643" i="1" s="1"/>
  <c r="M3643" i="1" a="1"/>
  <c r="M3643" i="1" s="1"/>
  <c r="N1811" i="1" a="1"/>
  <c r="N1811" i="1" s="1"/>
  <c r="M1811" i="1" a="1"/>
  <c r="M1811" i="1" s="1"/>
  <c r="N2653" i="1" a="1"/>
  <c r="N2653" i="1" s="1"/>
  <c r="M2653" i="1" a="1"/>
  <c r="M2653" i="1" s="1"/>
  <c r="N3842" i="1" a="1"/>
  <c r="N3842" i="1" s="1"/>
  <c r="M3842" i="1" a="1"/>
  <c r="M3842" i="1" s="1"/>
  <c r="N1143" i="1" a="1"/>
  <c r="N1143" i="1" s="1"/>
  <c r="M1143" i="1" a="1"/>
  <c r="M1143" i="1" s="1"/>
  <c r="N654" i="1" a="1"/>
  <c r="N654" i="1" s="1"/>
  <c r="M654" i="1" a="1"/>
  <c r="M654" i="1" s="1"/>
  <c r="N47" i="1" a="1"/>
  <c r="N47" i="1" s="1"/>
  <c r="M47" i="1" a="1"/>
  <c r="M47" i="1" s="1"/>
  <c r="N2458" i="1" a="1"/>
  <c r="N2458" i="1" s="1"/>
  <c r="M2458" i="1" a="1"/>
  <c r="M2458" i="1" s="1"/>
  <c r="N3461" i="1" a="1"/>
  <c r="N3461" i="1" s="1"/>
  <c r="M3461" i="1" a="1"/>
  <c r="M3461" i="1" s="1"/>
  <c r="N3125" i="1" a="1"/>
  <c r="N3125" i="1" s="1"/>
  <c r="M3125" i="1" a="1"/>
  <c r="M3125" i="1" s="1"/>
  <c r="N779" i="1" a="1"/>
  <c r="N779" i="1" s="1"/>
  <c r="M779" i="1" a="1"/>
  <c r="M779" i="1" s="1"/>
  <c r="N3836" i="1" a="1"/>
  <c r="N3836" i="1" s="1"/>
  <c r="M3836" i="1" a="1"/>
  <c r="M3836" i="1" s="1"/>
  <c r="N3412" i="1" a="1"/>
  <c r="N3412" i="1" s="1"/>
  <c r="M3412" i="1" a="1"/>
  <c r="M3412" i="1" s="1"/>
  <c r="N747" i="1" a="1"/>
  <c r="N747" i="1" s="1"/>
  <c r="M747" i="1" a="1"/>
  <c r="M747" i="1" s="1"/>
  <c r="N1714" i="1" a="1"/>
  <c r="N1714" i="1" s="1"/>
  <c r="M1714" i="1" a="1"/>
  <c r="M1714" i="1" s="1"/>
  <c r="N2687" i="1" a="1"/>
  <c r="N2687" i="1" s="1"/>
  <c r="M2687" i="1" a="1"/>
  <c r="M2687" i="1" s="1"/>
  <c r="N1075" i="1" a="1"/>
  <c r="N1075" i="1" s="1"/>
  <c r="M1075" i="1" a="1"/>
  <c r="M1075" i="1" s="1"/>
  <c r="N3490" i="1" a="1"/>
  <c r="N3490" i="1" s="1"/>
  <c r="M3490" i="1" a="1"/>
  <c r="M3490" i="1" s="1"/>
  <c r="N2573" i="1" a="1"/>
  <c r="N2573" i="1" s="1"/>
  <c r="M2573" i="1" a="1"/>
  <c r="M2573" i="1" s="1"/>
  <c r="N1547" i="1" a="1"/>
  <c r="N1547" i="1" s="1"/>
  <c r="M1547" i="1" a="1"/>
  <c r="M1547" i="1" s="1"/>
  <c r="N1261" i="1" a="1"/>
  <c r="N1261" i="1" s="1"/>
  <c r="M1261" i="1" a="1"/>
  <c r="M1261" i="1" s="1"/>
  <c r="N1676" i="1" a="1"/>
  <c r="N1676" i="1" s="1"/>
  <c r="M1676" i="1" a="1"/>
  <c r="M1676" i="1" s="1"/>
  <c r="N2932" i="1" a="1"/>
  <c r="N2932" i="1" s="1"/>
  <c r="M2932" i="1" a="1"/>
  <c r="M2932" i="1" s="1"/>
  <c r="N1267" i="1" a="1"/>
  <c r="N1267" i="1" s="1"/>
  <c r="M1267" i="1" a="1"/>
  <c r="M1267" i="1" s="1"/>
  <c r="N1524" i="1" a="1"/>
  <c r="N1524" i="1" s="1"/>
  <c r="M1524" i="1" a="1"/>
  <c r="M1524" i="1" s="1"/>
  <c r="N2304" i="1" a="1"/>
  <c r="N2304" i="1" s="1"/>
  <c r="M2304" i="1" a="1"/>
  <c r="M2304" i="1" s="1"/>
  <c r="N1505" i="1" a="1"/>
  <c r="N1505" i="1" s="1"/>
  <c r="M1505" i="1" a="1"/>
  <c r="M1505" i="1" s="1"/>
  <c r="N1635" i="1" a="1"/>
  <c r="N1635" i="1" s="1"/>
  <c r="M1635" i="1" a="1"/>
  <c r="M1635" i="1" s="1"/>
  <c r="N471" i="1" a="1"/>
  <c r="N471" i="1" s="1"/>
  <c r="M471" i="1" a="1"/>
  <c r="M471" i="1" s="1"/>
  <c r="N1540" i="1" a="1"/>
  <c r="N1540" i="1" s="1"/>
  <c r="M1540" i="1" a="1"/>
  <c r="M1540" i="1" s="1"/>
  <c r="N1521" i="1" a="1"/>
  <c r="N1521" i="1" s="1"/>
  <c r="M1521" i="1" a="1"/>
  <c r="M1521" i="1" s="1"/>
  <c r="N1619" i="1" a="1"/>
  <c r="N1619" i="1" s="1"/>
  <c r="M1619" i="1" a="1"/>
  <c r="M1619" i="1" s="1"/>
  <c r="N1242" i="1" a="1"/>
  <c r="N1242" i="1" s="1"/>
  <c r="M1242" i="1" a="1"/>
  <c r="M1242" i="1" s="1"/>
  <c r="N1564" i="1" a="1"/>
  <c r="N1564" i="1" s="1"/>
  <c r="M1564" i="1" a="1"/>
  <c r="M1564" i="1" s="1"/>
  <c r="N1513" i="1" a="1"/>
  <c r="N1513" i="1" s="1"/>
  <c r="M1513" i="1" a="1"/>
  <c r="M1513" i="1" s="1"/>
  <c r="N2399" i="1" a="1"/>
  <c r="N2399" i="1" s="1"/>
  <c r="M2399" i="1" a="1"/>
  <c r="M2399" i="1" s="1"/>
  <c r="N92" i="1" a="1"/>
  <c r="N92" i="1" s="1"/>
  <c r="M92" i="1" a="1"/>
  <c r="M92" i="1" s="1"/>
  <c r="N2400" i="1" a="1"/>
  <c r="N2400" i="1" s="1"/>
  <c r="M2400" i="1" a="1"/>
  <c r="M2400" i="1" s="1"/>
  <c r="N1544" i="1" a="1"/>
  <c r="N1544" i="1" s="1"/>
  <c r="M1544" i="1" a="1"/>
  <c r="M1544" i="1" s="1"/>
  <c r="N2390" i="1" a="1"/>
  <c r="N2390" i="1" s="1"/>
  <c r="M2390" i="1" a="1"/>
  <c r="M2390" i="1" s="1"/>
  <c r="N2397" i="1" a="1"/>
  <c r="N2397" i="1" s="1"/>
  <c r="M2397" i="1" a="1"/>
  <c r="M2397" i="1" s="1"/>
  <c r="N2416" i="1" a="1"/>
  <c r="N2416" i="1" s="1"/>
  <c r="M2416" i="1" a="1"/>
  <c r="M2416" i="1" s="1"/>
  <c r="N1443" i="1" a="1"/>
  <c r="N1443" i="1" s="1"/>
  <c r="M1443" i="1" a="1"/>
  <c r="M1443" i="1" s="1"/>
  <c r="N1535" i="1" a="1"/>
  <c r="N1535" i="1" s="1"/>
  <c r="M1535" i="1" a="1"/>
  <c r="M1535" i="1" s="1"/>
  <c r="N841" i="1" a="1"/>
  <c r="N841" i="1" s="1"/>
  <c r="M841" i="1" a="1"/>
  <c r="M841" i="1" s="1"/>
  <c r="N3305" i="1" a="1"/>
  <c r="N3305" i="1" s="1"/>
  <c r="M3305" i="1" a="1"/>
  <c r="M3305" i="1" s="1"/>
  <c r="N697" i="1" a="1"/>
  <c r="N697" i="1" s="1"/>
  <c r="M697" i="1" a="1"/>
  <c r="M697" i="1" s="1"/>
  <c r="N3618" i="1" a="1"/>
  <c r="N3618" i="1" s="1"/>
  <c r="M3618" i="1" a="1"/>
  <c r="M3618" i="1" s="1"/>
  <c r="N2919" i="1" a="1"/>
  <c r="N2919" i="1" s="1"/>
  <c r="M2919" i="1" a="1"/>
  <c r="M2919" i="1" s="1"/>
  <c r="N2005" i="1" a="1"/>
  <c r="N2005" i="1" s="1"/>
  <c r="M2005" i="1" a="1"/>
  <c r="M2005" i="1" s="1"/>
  <c r="N2251" i="1" a="1"/>
  <c r="N2251" i="1" s="1"/>
  <c r="M2251" i="1" a="1"/>
  <c r="M2251" i="1" s="1"/>
  <c r="N1645" i="1" a="1"/>
  <c r="N1645" i="1" s="1"/>
  <c r="M1645" i="1" a="1"/>
  <c r="M1645" i="1" s="1"/>
  <c r="N1646" i="1" a="1"/>
  <c r="N1646" i="1" s="1"/>
  <c r="M1646" i="1" a="1"/>
  <c r="M1646" i="1" s="1"/>
  <c r="N1549" i="1" a="1"/>
  <c r="N1549" i="1" s="1"/>
  <c r="M1549" i="1" a="1"/>
  <c r="M1549" i="1" s="1"/>
  <c r="N1649" i="1" a="1"/>
  <c r="N1649" i="1" s="1"/>
  <c r="M1649" i="1" a="1"/>
  <c r="M1649" i="1" s="1"/>
  <c r="N1624" i="1" a="1"/>
  <c r="N1624" i="1" s="1"/>
  <c r="M1624" i="1" a="1"/>
  <c r="M1624" i="1" s="1"/>
  <c r="N1560" i="1" a="1"/>
  <c r="N1560" i="1" s="1"/>
  <c r="M1560" i="1" a="1"/>
  <c r="M1560" i="1" s="1"/>
  <c r="N2097" i="1" a="1"/>
  <c r="N2097" i="1" s="1"/>
  <c r="M2097" i="1" a="1"/>
  <c r="M2097" i="1" s="1"/>
  <c r="N2301" i="1" a="1"/>
  <c r="N2301" i="1" s="1"/>
  <c r="M2301" i="1" a="1"/>
  <c r="M2301" i="1" s="1"/>
  <c r="N702" i="1" a="1"/>
  <c r="N702" i="1" s="1"/>
  <c r="M702" i="1" a="1"/>
  <c r="M702" i="1" s="1"/>
  <c r="N2971" i="1" a="1"/>
  <c r="N2971" i="1" s="1"/>
  <c r="M2971" i="1" a="1"/>
  <c r="M2971" i="1" s="1"/>
  <c r="N1268" i="1" a="1"/>
  <c r="N1268" i="1" s="1"/>
  <c r="M1268" i="1" a="1"/>
  <c r="M1268" i="1" s="1"/>
  <c r="N2483" i="1" a="1"/>
  <c r="N2483" i="1" s="1"/>
  <c r="M2483" i="1" a="1"/>
  <c r="M2483" i="1" s="1"/>
  <c r="N1126" i="1" a="1"/>
  <c r="N1126" i="1" s="1"/>
  <c r="M1126" i="1" a="1"/>
  <c r="M1126" i="1" s="1"/>
  <c r="N152" i="1" a="1"/>
  <c r="N152" i="1" s="1"/>
  <c r="M152" i="1" a="1"/>
  <c r="M152" i="1" s="1"/>
  <c r="N721" i="1" a="1"/>
  <c r="N721" i="1" s="1"/>
  <c r="M721" i="1" a="1"/>
  <c r="M721" i="1" s="1"/>
  <c r="N1568" i="1" a="1"/>
  <c r="N1568" i="1" s="1"/>
  <c r="M1568" i="1" a="1"/>
  <c r="M1568" i="1" s="1"/>
  <c r="N1078" i="1" a="1"/>
  <c r="N1078" i="1" s="1"/>
  <c r="M1078" i="1" a="1"/>
  <c r="M1078" i="1" s="1"/>
  <c r="N1113" i="1" a="1"/>
  <c r="N1113" i="1" s="1"/>
  <c r="M1113" i="1" a="1"/>
  <c r="M1113" i="1" s="1"/>
  <c r="N1631" i="1" a="1"/>
  <c r="N1631" i="1" s="1"/>
  <c r="M1631" i="1" a="1"/>
  <c r="M1631" i="1" s="1"/>
  <c r="N492" i="1" a="1"/>
  <c r="N492" i="1" s="1"/>
  <c r="M492" i="1" a="1"/>
  <c r="M492" i="1" s="1"/>
  <c r="N3623" i="1" a="1"/>
  <c r="N3623" i="1" s="1"/>
  <c r="M3623" i="1" a="1"/>
  <c r="M3623" i="1" s="1"/>
  <c r="N1277" i="1" a="1"/>
  <c r="N1277" i="1" s="1"/>
  <c r="M1277" i="1" a="1"/>
  <c r="M1277" i="1" s="1"/>
  <c r="N1908" i="1" a="1"/>
  <c r="N1908" i="1" s="1"/>
  <c r="M1908" i="1" a="1"/>
  <c r="M1908" i="1" s="1"/>
  <c r="N1569" i="1" a="1"/>
  <c r="N1569" i="1" s="1"/>
  <c r="M1569" i="1" a="1"/>
  <c r="M1569" i="1" s="1"/>
  <c r="N1779" i="1" a="1"/>
  <c r="N1779" i="1" s="1"/>
  <c r="M1779" i="1" a="1"/>
  <c r="M1779" i="1" s="1"/>
  <c r="N1752" i="1" a="1"/>
  <c r="N1752" i="1" s="1"/>
  <c r="M1752" i="1" a="1"/>
  <c r="M1752" i="1" s="1"/>
  <c r="N1845" i="1" a="1"/>
  <c r="N1845" i="1" s="1"/>
  <c r="M1845" i="1" a="1"/>
  <c r="M1845" i="1" s="1"/>
  <c r="N1293" i="1" a="1"/>
  <c r="N1293" i="1" s="1"/>
  <c r="M1293" i="1" a="1"/>
  <c r="M1293" i="1" s="1"/>
  <c r="N1741" i="1" a="1"/>
  <c r="N1741" i="1" s="1"/>
  <c r="M1741" i="1" a="1"/>
  <c r="M1741" i="1" s="1"/>
  <c r="N891" i="1" a="1"/>
  <c r="N891" i="1" s="1"/>
  <c r="M891" i="1" a="1"/>
  <c r="M891" i="1" s="1"/>
  <c r="N1798" i="1" a="1"/>
  <c r="N1798" i="1" s="1"/>
  <c r="M1798" i="1" a="1"/>
  <c r="M1798" i="1" s="1"/>
  <c r="N3619" i="1" a="1"/>
  <c r="N3619" i="1" s="1"/>
  <c r="M3619" i="1" a="1"/>
  <c r="M3619" i="1" s="1"/>
  <c r="N1711" i="1" a="1"/>
  <c r="N1711" i="1" s="1"/>
  <c r="M1711" i="1" a="1"/>
  <c r="M1711" i="1" s="1"/>
  <c r="N3307" i="1" a="1"/>
  <c r="N3307" i="1" s="1"/>
  <c r="M3307" i="1" a="1"/>
  <c r="M3307" i="1" s="1"/>
  <c r="N1827" i="1" a="1"/>
  <c r="N1827" i="1" s="1"/>
  <c r="M1827" i="1" a="1"/>
  <c r="M1827" i="1" s="1"/>
  <c r="N3116" i="1" a="1"/>
  <c r="N3116" i="1" s="1"/>
  <c r="M3116" i="1" a="1"/>
  <c r="M3116" i="1" s="1"/>
  <c r="N1834" i="1" a="1"/>
  <c r="N1834" i="1" s="1"/>
  <c r="M1834" i="1" a="1"/>
  <c r="M1834" i="1" s="1"/>
  <c r="N1656" i="1" a="1"/>
  <c r="N1656" i="1" s="1"/>
  <c r="M1656" i="1" a="1"/>
  <c r="M1656" i="1" s="1"/>
  <c r="N784" i="1" a="1"/>
  <c r="N784" i="1" s="1"/>
  <c r="M784" i="1" a="1"/>
  <c r="M784" i="1" s="1"/>
  <c r="N2596" i="1" a="1"/>
  <c r="N2596" i="1" s="1"/>
  <c r="M2596" i="1" a="1"/>
  <c r="M2596" i="1" s="1"/>
  <c r="N1617" i="1" a="1"/>
  <c r="N1617" i="1" s="1"/>
  <c r="M1617" i="1" a="1"/>
  <c r="M1617" i="1" s="1"/>
  <c r="N2601" i="1" a="1"/>
  <c r="N2601" i="1" s="1"/>
  <c r="M2601" i="1" a="1"/>
  <c r="M2601" i="1" s="1"/>
  <c r="N2595" i="1" a="1"/>
  <c r="N2595" i="1" s="1"/>
  <c r="M2595" i="1" a="1"/>
  <c r="M2595" i="1" s="1"/>
  <c r="N1628" i="1" a="1"/>
  <c r="N1628" i="1" s="1"/>
  <c r="M1628" i="1" a="1"/>
  <c r="M1628" i="1" s="1"/>
  <c r="N2446" i="1" a="1"/>
  <c r="N2446" i="1" s="1"/>
  <c r="M2446" i="1" a="1"/>
  <c r="M2446" i="1" s="1"/>
  <c r="N2133" i="1" a="1"/>
  <c r="N2133" i="1" s="1"/>
  <c r="M2133" i="1" a="1"/>
  <c r="M2133" i="1" s="1"/>
  <c r="N3622" i="1" a="1"/>
  <c r="N3622" i="1" s="1"/>
  <c r="M3622" i="1" a="1"/>
  <c r="M3622" i="1" s="1"/>
  <c r="N2143" i="1" a="1"/>
  <c r="N2143" i="1" s="1"/>
  <c r="M2143" i="1" a="1"/>
  <c r="M2143" i="1" s="1"/>
  <c r="N3308" i="1" a="1"/>
  <c r="N3308" i="1" s="1"/>
  <c r="M3308" i="1" a="1"/>
  <c r="M3308" i="1" s="1"/>
  <c r="N1295" i="1" a="1"/>
  <c r="N1295" i="1" s="1"/>
  <c r="M1295" i="1" a="1"/>
  <c r="M1295" i="1" s="1"/>
  <c r="N1302" i="1" a="1"/>
  <c r="N1302" i="1" s="1"/>
  <c r="M1302" i="1" a="1"/>
  <c r="M1302" i="1" s="1"/>
  <c r="N1799" i="1" a="1"/>
  <c r="N1799" i="1" s="1"/>
  <c r="M1799" i="1" a="1"/>
  <c r="M1799" i="1" s="1"/>
  <c r="N1699" i="1" a="1"/>
  <c r="N1699" i="1" s="1"/>
  <c r="M1699" i="1" a="1"/>
  <c r="M1699" i="1" s="1"/>
  <c r="N1589" i="1" a="1"/>
  <c r="N1589" i="1" s="1"/>
  <c r="M1589" i="1" a="1"/>
  <c r="M1589" i="1" s="1"/>
  <c r="N746" i="1" a="1"/>
  <c r="N746" i="1" s="1"/>
  <c r="M746" i="1" a="1"/>
  <c r="M746" i="1" s="1"/>
  <c r="N751" i="1" a="1"/>
  <c r="N751" i="1" s="1"/>
  <c r="M751" i="1" a="1"/>
  <c r="M751" i="1" s="1"/>
  <c r="N852" i="1" a="1"/>
  <c r="N852" i="1" s="1"/>
  <c r="M852" i="1" a="1"/>
  <c r="M852" i="1" s="1"/>
  <c r="N1090" i="1" a="1"/>
  <c r="N1090" i="1" s="1"/>
  <c r="M1090" i="1" a="1"/>
  <c r="M1090" i="1" s="1"/>
  <c r="N3027" i="1" a="1"/>
  <c r="N3027" i="1" s="1"/>
  <c r="M3027" i="1" a="1"/>
  <c r="M3027" i="1" s="1"/>
  <c r="N220" i="1" a="1"/>
  <c r="N220" i="1" s="1"/>
  <c r="M220" i="1" a="1"/>
  <c r="M220" i="1" s="1"/>
  <c r="N629" i="1" a="1"/>
  <c r="N629" i="1" s="1"/>
  <c r="M629" i="1" a="1"/>
  <c r="M629" i="1" s="1"/>
  <c r="N781" i="1" a="1"/>
  <c r="N781" i="1" s="1"/>
  <c r="M781" i="1" a="1"/>
  <c r="M781" i="1" s="1"/>
  <c r="N1291" i="1" a="1"/>
  <c r="N1291" i="1" s="1"/>
  <c r="M1291" i="1" a="1"/>
  <c r="M1291" i="1" s="1"/>
  <c r="N1748" i="1" a="1"/>
  <c r="N1748" i="1" s="1"/>
  <c r="M1748" i="1" a="1"/>
  <c r="M1748" i="1" s="1"/>
  <c r="N765" i="1" a="1"/>
  <c r="N765" i="1" s="1"/>
  <c r="M765" i="1" a="1"/>
  <c r="M765" i="1" s="1"/>
  <c r="N1286" i="1" a="1"/>
  <c r="N1286" i="1" s="1"/>
  <c r="M1286" i="1" a="1"/>
  <c r="M1286" i="1" s="1"/>
  <c r="N43" i="1" a="1"/>
  <c r="N43" i="1" s="1"/>
  <c r="M43" i="1" a="1"/>
  <c r="M43" i="1" s="1"/>
  <c r="N46" i="1" a="1"/>
  <c r="N46" i="1" s="1"/>
  <c r="M46" i="1" a="1"/>
  <c r="M46" i="1" s="1"/>
  <c r="N468" i="1" a="1"/>
  <c r="N468" i="1" s="1"/>
  <c r="M468" i="1" a="1"/>
  <c r="M468" i="1" s="1"/>
  <c r="N18" i="1" a="1"/>
  <c r="N18" i="1" s="1"/>
  <c r="M18" i="1" a="1"/>
  <c r="M18" i="1" s="1"/>
  <c r="N51" i="1" a="1"/>
  <c r="N51" i="1" s="1"/>
  <c r="M51" i="1" a="1"/>
  <c r="M51" i="1" s="1"/>
  <c r="N2998" i="1" a="1"/>
  <c r="N2998" i="1" s="1"/>
  <c r="M2998" i="1" a="1"/>
  <c r="M2998" i="1" s="1"/>
  <c r="N3014" i="1" a="1"/>
  <c r="N3014" i="1" s="1"/>
  <c r="M3014" i="1" a="1"/>
  <c r="M3014" i="1" s="1"/>
  <c r="N2532" i="1" a="1"/>
  <c r="N2532" i="1" s="1"/>
  <c r="M2532" i="1" a="1"/>
  <c r="M2532" i="1" s="1"/>
  <c r="N2515" i="1" a="1"/>
  <c r="N2515" i="1" s="1"/>
  <c r="M2515" i="1" a="1"/>
  <c r="M2515" i="1" s="1"/>
  <c r="N3000" i="1" a="1"/>
  <c r="N3000" i="1" s="1"/>
  <c r="M3000" i="1" a="1"/>
  <c r="M3000" i="1" s="1"/>
  <c r="N3022" i="1" a="1"/>
  <c r="N3022" i="1" s="1"/>
  <c r="M3022" i="1" a="1"/>
  <c r="M3022" i="1" s="1"/>
  <c r="N3624" i="1" a="1"/>
  <c r="N3624" i="1" s="1"/>
  <c r="M3624" i="1" a="1"/>
  <c r="M3624" i="1" s="1"/>
  <c r="N707" i="1" a="1"/>
  <c r="N707" i="1" s="1"/>
  <c r="M707" i="1" a="1"/>
  <c r="M707" i="1" s="1"/>
  <c r="N1420" i="1" a="1"/>
  <c r="N1420" i="1" s="1"/>
  <c r="M1420" i="1" a="1"/>
  <c r="M1420" i="1" s="1"/>
  <c r="N1279" i="1" a="1"/>
  <c r="N1279" i="1" s="1"/>
  <c r="M1279" i="1" a="1"/>
  <c r="M1279" i="1" s="1"/>
  <c r="N539" i="1" a="1"/>
  <c r="N539" i="1" s="1"/>
  <c r="M539" i="1" a="1"/>
  <c r="M539" i="1" s="1"/>
  <c r="N2452" i="1" a="1"/>
  <c r="N2452" i="1" s="1"/>
  <c r="M2452" i="1" a="1"/>
  <c r="M2452" i="1" s="1"/>
  <c r="N1927" i="1" a="1"/>
  <c r="N1927" i="1" s="1"/>
  <c r="M1927" i="1" a="1"/>
  <c r="M1927" i="1" s="1"/>
  <c r="N3043" i="1" a="1"/>
  <c r="N3043" i="1" s="1"/>
  <c r="M3043" i="1" a="1"/>
  <c r="M3043" i="1" s="1"/>
  <c r="N1270" i="1" a="1"/>
  <c r="N1270" i="1" s="1"/>
  <c r="M1270" i="1" a="1"/>
  <c r="M1270" i="1" s="1"/>
  <c r="N1280" i="1" a="1"/>
  <c r="N1280" i="1" s="1"/>
  <c r="M1280" i="1" a="1"/>
  <c r="M1280" i="1" s="1"/>
  <c r="N1434" i="1" a="1"/>
  <c r="N1434" i="1" s="1"/>
  <c r="M1434" i="1" a="1"/>
  <c r="M1434" i="1" s="1"/>
  <c r="N788" i="1" a="1"/>
  <c r="N788" i="1" s="1"/>
  <c r="M788" i="1" a="1"/>
  <c r="M788" i="1" s="1"/>
  <c r="N3620" i="1" a="1"/>
  <c r="N3620" i="1" s="1"/>
  <c r="M3620" i="1" a="1"/>
  <c r="M3620" i="1" s="1"/>
  <c r="N787" i="1" a="1"/>
  <c r="N787" i="1" s="1"/>
  <c r="M787" i="1" a="1"/>
  <c r="M787" i="1" s="1"/>
  <c r="N1710" i="1" a="1"/>
  <c r="N1710" i="1" s="1"/>
  <c r="M1710" i="1" a="1"/>
  <c r="M1710" i="1" s="1"/>
  <c r="N67" i="1" a="1"/>
  <c r="N67" i="1" s="1"/>
  <c r="M67" i="1" a="1"/>
  <c r="M67" i="1" s="1"/>
  <c r="N7" i="1" a="1"/>
  <c r="N7" i="1" s="1"/>
  <c r="M7" i="1" a="1"/>
  <c r="M7" i="1" s="1"/>
  <c r="N2655" i="1" a="1"/>
  <c r="N2655" i="1" s="1"/>
  <c r="M2655" i="1" a="1"/>
  <c r="M2655" i="1" s="1"/>
  <c r="N2335" i="1" a="1"/>
  <c r="N2335" i="1" s="1"/>
  <c r="M2335" i="1" a="1"/>
  <c r="M2335" i="1" s="1"/>
  <c r="N3329" i="1" a="1"/>
  <c r="N3329" i="1" s="1"/>
  <c r="M3329" i="1" a="1"/>
  <c r="M3329" i="1" s="1"/>
  <c r="N3210" i="1" a="1"/>
  <c r="N3210" i="1" s="1"/>
  <c r="M3210" i="1" a="1"/>
  <c r="M3210" i="1" s="1"/>
  <c r="N3431" i="1" a="1"/>
  <c r="N3431" i="1" s="1"/>
  <c r="M3431" i="1" a="1"/>
  <c r="M3431" i="1" s="1"/>
  <c r="N2988" i="1" a="1"/>
  <c r="N2988" i="1" s="1"/>
  <c r="M2988" i="1" a="1"/>
  <c r="M2988" i="1" s="1"/>
  <c r="N3613" i="1" a="1"/>
  <c r="N3613" i="1" s="1"/>
  <c r="M3613" i="1" a="1"/>
  <c r="M3613" i="1" s="1"/>
  <c r="N1440" i="1" a="1"/>
  <c r="N1440" i="1" s="1"/>
  <c r="M1440" i="1" a="1"/>
  <c r="M1440" i="1" s="1"/>
  <c r="N2541" i="1" a="1"/>
  <c r="N2541" i="1" s="1"/>
  <c r="M2541" i="1" a="1"/>
  <c r="M2541" i="1" s="1"/>
  <c r="N1567" i="1" a="1"/>
  <c r="N1567" i="1" s="1"/>
  <c r="M1567" i="1" a="1"/>
  <c r="M1567" i="1" s="1"/>
  <c r="N3346" i="1" a="1"/>
  <c r="N3346" i="1" s="1"/>
  <c r="M3346" i="1" a="1"/>
  <c r="M3346" i="1" s="1"/>
  <c r="N3302" i="1" a="1"/>
  <c r="N3302" i="1" s="1"/>
  <c r="M3302" i="1" a="1"/>
  <c r="M3302" i="1" s="1"/>
  <c r="N2705" i="1" a="1"/>
  <c r="N2705" i="1" s="1"/>
  <c r="M2705" i="1" a="1"/>
  <c r="M2705" i="1" s="1"/>
  <c r="N2828" i="1" a="1"/>
  <c r="N2828" i="1" s="1"/>
  <c r="M2828" i="1" a="1"/>
  <c r="M2828" i="1" s="1"/>
  <c r="N3392" i="1" a="1"/>
  <c r="N3392" i="1" s="1"/>
  <c r="M3392" i="1" a="1"/>
  <c r="M3392" i="1" s="1"/>
  <c r="N3005" i="1" a="1"/>
  <c r="N3005" i="1" s="1"/>
  <c r="M3005" i="1" a="1"/>
  <c r="M3005" i="1" s="1"/>
  <c r="N3351" i="1" a="1"/>
  <c r="N3351" i="1" s="1"/>
  <c r="M3351" i="1" a="1"/>
  <c r="M3351" i="1" s="1"/>
  <c r="N872" i="1" a="1"/>
  <c r="N872" i="1" s="1"/>
  <c r="M872" i="1" a="1"/>
  <c r="M872" i="1" s="1"/>
  <c r="N3205" i="1" a="1"/>
  <c r="N3205" i="1" s="1"/>
  <c r="M3205" i="1" a="1"/>
  <c r="M3205" i="1" s="1"/>
  <c r="N2811" i="1" a="1"/>
  <c r="N2811" i="1" s="1"/>
  <c r="M2811" i="1" a="1"/>
  <c r="M2811" i="1" s="1"/>
  <c r="N2795" i="1" a="1"/>
  <c r="N2795" i="1" s="1"/>
  <c r="M2795" i="1" a="1"/>
  <c r="M2795" i="1" s="1"/>
  <c r="N3204" i="1" a="1"/>
  <c r="N3204" i="1" s="1"/>
  <c r="M3204" i="1" a="1"/>
  <c r="M3204" i="1" s="1"/>
  <c r="N3612" i="1" a="1"/>
  <c r="N3612" i="1" s="1"/>
  <c r="M3612" i="1" a="1"/>
  <c r="M3612" i="1" s="1"/>
  <c r="N3582" i="1" a="1"/>
  <c r="N3582" i="1" s="1"/>
  <c r="M3582" i="1" a="1"/>
  <c r="M3582" i="1" s="1"/>
  <c r="N1238" i="1" a="1"/>
  <c r="N1238" i="1" s="1"/>
  <c r="M1238" i="1" a="1"/>
  <c r="M1238" i="1" s="1"/>
  <c r="N3575" i="1" a="1"/>
  <c r="N3575" i="1" s="1"/>
  <c r="M3575" i="1" a="1"/>
  <c r="M3575" i="1" s="1"/>
  <c r="N3209" i="1" a="1"/>
  <c r="N3209" i="1" s="1"/>
  <c r="M3209" i="1" a="1"/>
  <c r="M3209" i="1" s="1"/>
  <c r="N2997" i="1" a="1"/>
  <c r="N2997" i="1" s="1"/>
  <c r="M2997" i="1" a="1"/>
  <c r="M2997" i="1" s="1"/>
  <c r="N2414" i="1" a="1"/>
  <c r="N2414" i="1" s="1"/>
  <c r="M2414" i="1" a="1"/>
  <c r="M2414" i="1" s="1"/>
  <c r="N3603" i="1" a="1"/>
  <c r="N3603" i="1" s="1"/>
  <c r="M3603" i="1" a="1"/>
  <c r="M3603" i="1" s="1"/>
  <c r="N3577" i="1" a="1"/>
  <c r="N3577" i="1" s="1"/>
  <c r="M3577" i="1" a="1"/>
  <c r="M3577" i="1" s="1"/>
  <c r="N3609" i="1" a="1"/>
  <c r="N3609" i="1" s="1"/>
  <c r="M3609" i="1" a="1"/>
  <c r="M3609" i="1" s="1"/>
  <c r="N3590" i="1" a="1"/>
  <c r="N3590" i="1" s="1"/>
  <c r="M3590" i="1" a="1"/>
  <c r="M3590" i="1" s="1"/>
  <c r="N3605" i="1" a="1"/>
  <c r="N3605" i="1" s="1"/>
  <c r="M3605" i="1" a="1"/>
  <c r="M3605" i="1" s="1"/>
  <c r="N3493" i="1" a="1"/>
  <c r="N3493" i="1" s="1"/>
  <c r="M3493" i="1" a="1"/>
  <c r="M3493" i="1" s="1"/>
  <c r="N1274" i="1" a="1"/>
  <c r="N1274" i="1" s="1"/>
  <c r="M1274" i="1" a="1"/>
  <c r="M1274" i="1" s="1"/>
  <c r="N3353" i="1" a="1"/>
  <c r="N3353" i="1" s="1"/>
  <c r="M3353" i="1" a="1"/>
  <c r="M3353" i="1" s="1"/>
  <c r="N3103" i="1" a="1"/>
  <c r="N3103" i="1" s="1"/>
  <c r="M3103" i="1" a="1"/>
  <c r="M3103" i="1" s="1"/>
  <c r="N2775" i="1" a="1"/>
  <c r="N2775" i="1" s="1"/>
  <c r="M2775" i="1" a="1"/>
  <c r="M2775" i="1" s="1"/>
  <c r="N2675" i="1" a="1"/>
  <c r="N2675" i="1" s="1"/>
  <c r="M2675" i="1" a="1"/>
  <c r="M2675" i="1" s="1"/>
  <c r="N3212" i="1" a="1"/>
  <c r="N3212" i="1" s="1"/>
  <c r="M3212" i="1" a="1"/>
  <c r="M3212" i="1" s="1"/>
  <c r="N2510" i="1" a="1"/>
  <c r="N2510" i="1" s="1"/>
  <c r="M2510" i="1" a="1"/>
  <c r="M2510" i="1" s="1"/>
  <c r="N640" i="1" a="1"/>
  <c r="N640" i="1" s="1"/>
  <c r="M640" i="1" a="1"/>
  <c r="M640" i="1" s="1"/>
  <c r="N2902" i="1" a="1"/>
  <c r="N2902" i="1" s="1"/>
  <c r="M2902" i="1" a="1"/>
  <c r="M2902" i="1" s="1"/>
  <c r="N3375" i="1" a="1"/>
  <c r="N3375" i="1" s="1"/>
  <c r="M3375" i="1" a="1"/>
  <c r="M3375" i="1" s="1"/>
  <c r="N3578" i="1" a="1"/>
  <c r="N3578" i="1" s="1"/>
  <c r="M3578" i="1" a="1"/>
  <c r="M3578" i="1" s="1"/>
  <c r="N3187" i="1" a="1"/>
  <c r="N3187" i="1" s="1"/>
  <c r="M3187" i="1" a="1"/>
  <c r="M3187" i="1" s="1"/>
  <c r="N2250" i="1" a="1"/>
  <c r="N2250" i="1" s="1"/>
  <c r="M2250" i="1" a="1"/>
  <c r="M2250" i="1" s="1"/>
  <c r="N3214" i="1" a="1"/>
  <c r="N3214" i="1" s="1"/>
  <c r="M3214" i="1" a="1"/>
  <c r="M3214" i="1" s="1"/>
  <c r="N3607" i="1" a="1"/>
  <c r="N3607" i="1" s="1"/>
  <c r="M3607" i="1" a="1"/>
  <c r="M3607" i="1" s="1"/>
  <c r="N1204" i="1" a="1"/>
  <c r="N1204" i="1" s="1"/>
  <c r="M1204" i="1" a="1"/>
  <c r="M1204" i="1" s="1"/>
  <c r="N890" i="1" a="1"/>
  <c r="N890" i="1" s="1"/>
  <c r="M890" i="1" a="1"/>
  <c r="M890" i="1" s="1"/>
  <c r="N776" i="1" a="1"/>
  <c r="N776" i="1" s="1"/>
  <c r="M776" i="1" a="1"/>
  <c r="M776" i="1" s="1"/>
  <c r="N775" i="1" a="1"/>
  <c r="N775" i="1" s="1"/>
  <c r="M775" i="1" a="1"/>
  <c r="M775" i="1" s="1"/>
  <c r="N853" i="1" a="1"/>
  <c r="N853" i="1" s="1"/>
  <c r="M853" i="1" a="1"/>
  <c r="M853" i="1" s="1"/>
  <c r="N798" i="1" a="1"/>
  <c r="N798" i="1" s="1"/>
  <c r="M798" i="1" a="1"/>
  <c r="M798" i="1" s="1"/>
  <c r="N277" i="1" a="1"/>
  <c r="N277" i="1" s="1"/>
  <c r="M277" i="1" a="1"/>
  <c r="M277" i="1" s="1"/>
  <c r="N1449" i="1" a="1"/>
  <c r="N1449" i="1" s="1"/>
  <c r="M1449" i="1" a="1"/>
  <c r="M1449" i="1" s="1"/>
  <c r="N1925" i="1" a="1"/>
  <c r="N1925" i="1" s="1"/>
  <c r="M1925" i="1" a="1"/>
  <c r="M1925" i="1" s="1"/>
  <c r="N687" i="1" a="1"/>
  <c r="N687" i="1" s="1"/>
  <c r="M687" i="1" a="1"/>
  <c r="M687" i="1" s="1"/>
  <c r="N3195" i="1" a="1"/>
  <c r="N3195" i="1" s="1"/>
  <c r="M3195" i="1" a="1"/>
  <c r="M3195" i="1" s="1"/>
  <c r="N2234" i="1" a="1"/>
  <c r="N2234" i="1" s="1"/>
  <c r="M2234" i="1" a="1"/>
  <c r="M2234" i="1" s="1"/>
  <c r="N2015" i="1" a="1"/>
  <c r="N2015" i="1" s="1"/>
  <c r="M2015" i="1" a="1"/>
  <c r="M2015" i="1" s="1"/>
  <c r="N2153" i="1" a="1"/>
  <c r="N2153" i="1" s="1"/>
  <c r="M2153" i="1" a="1"/>
  <c r="M2153" i="1" s="1"/>
  <c r="N1271" i="1" a="1"/>
  <c r="N1271" i="1" s="1"/>
  <c r="M1271" i="1" a="1"/>
  <c r="M1271" i="1" s="1"/>
  <c r="N1371" i="1" a="1"/>
  <c r="N1371" i="1" s="1"/>
  <c r="M1371" i="1" a="1"/>
  <c r="M1371" i="1" s="1"/>
  <c r="N647" i="1" a="1"/>
  <c r="N647" i="1" s="1"/>
  <c r="M647" i="1" a="1"/>
  <c r="M647" i="1" s="1"/>
  <c r="N2662" i="1" a="1"/>
  <c r="N2662" i="1" s="1"/>
  <c r="M2662" i="1" a="1"/>
  <c r="M2662" i="1" s="1"/>
  <c r="N2374" i="1" a="1"/>
  <c r="N2374" i="1" s="1"/>
  <c r="M2374" i="1" a="1"/>
  <c r="M2374" i="1" s="1"/>
  <c r="N1446" i="1" a="1"/>
  <c r="N1446" i="1" s="1"/>
  <c r="M1446" i="1" a="1"/>
  <c r="M1446" i="1" s="1"/>
  <c r="N2592" i="1" a="1"/>
  <c r="N2592" i="1" s="1"/>
  <c r="M2592" i="1" a="1"/>
  <c r="M2592" i="1" s="1"/>
  <c r="N3617" i="1" a="1"/>
  <c r="N3617" i="1" s="1"/>
  <c r="M3617" i="1" a="1"/>
  <c r="M3617" i="1" s="1"/>
  <c r="N3201" i="1" a="1"/>
  <c r="N3201" i="1" s="1"/>
  <c r="M3201" i="1" a="1"/>
  <c r="M3201" i="1" s="1"/>
  <c r="N1632" i="1" a="1"/>
  <c r="N1632" i="1" s="1"/>
  <c r="M1632" i="1" a="1"/>
  <c r="M1632" i="1" s="1"/>
  <c r="N1297" i="1" a="1"/>
  <c r="N1297" i="1" s="1"/>
  <c r="M1297" i="1" a="1"/>
  <c r="M1297" i="1" s="1"/>
  <c r="N2987" i="1" a="1"/>
  <c r="N2987" i="1" s="1"/>
  <c r="M2987" i="1" a="1"/>
  <c r="M2987" i="1" s="1"/>
  <c r="N526" i="1" a="1"/>
  <c r="N526" i="1" s="1"/>
  <c r="M526" i="1" a="1"/>
  <c r="M526" i="1" s="1"/>
  <c r="N362" i="1" a="1"/>
  <c r="N362" i="1" s="1"/>
  <c r="M362" i="1" a="1"/>
  <c r="M362" i="1" s="1"/>
  <c r="N1992" i="1" a="1"/>
  <c r="N1992" i="1" s="1"/>
  <c r="M1992" i="1" a="1"/>
  <c r="M1992" i="1" s="1"/>
  <c r="N3615" i="1" a="1"/>
  <c r="N3615" i="1" s="1"/>
  <c r="M3615" i="1" a="1"/>
  <c r="M3615" i="1" s="1"/>
  <c r="N2163" i="1" a="1"/>
  <c r="N2163" i="1" s="1"/>
  <c r="M2163" i="1" a="1"/>
  <c r="M2163" i="1" s="1"/>
  <c r="N645" i="1" a="1"/>
  <c r="N645" i="1" s="1"/>
  <c r="M645" i="1" a="1"/>
  <c r="M645" i="1" s="1"/>
  <c r="N878" i="1" a="1"/>
  <c r="N878" i="1" s="1"/>
  <c r="M878" i="1" a="1"/>
  <c r="M878" i="1" s="1"/>
  <c r="N3313" i="1" a="1"/>
  <c r="N3313" i="1" s="1"/>
  <c r="M3313" i="1" a="1"/>
  <c r="M3313" i="1" s="1"/>
  <c r="N1803" i="1" a="1"/>
  <c r="N1803" i="1" s="1"/>
  <c r="M1803" i="1" a="1"/>
  <c r="M1803" i="1" s="1"/>
  <c r="N874" i="1" a="1"/>
  <c r="N874" i="1" s="1"/>
  <c r="M874" i="1" a="1"/>
  <c r="M874" i="1" s="1"/>
  <c r="N2320" i="1" a="1"/>
  <c r="N2320" i="1" s="1"/>
  <c r="M2320" i="1" a="1"/>
  <c r="M2320" i="1" s="1"/>
  <c r="N1857" i="1" a="1"/>
  <c r="N1857" i="1" s="1"/>
  <c r="M1857" i="1" a="1"/>
  <c r="M1857" i="1" s="1"/>
  <c r="N378" i="1" a="1"/>
  <c r="N378" i="1" s="1"/>
  <c r="M378" i="1" a="1"/>
  <c r="M378" i="1" s="1"/>
  <c r="N2551" i="1" a="1"/>
  <c r="N2551" i="1" s="1"/>
  <c r="M2551" i="1" a="1"/>
  <c r="M2551" i="1" s="1"/>
  <c r="N205" i="1" a="1"/>
  <c r="N205" i="1" s="1"/>
  <c r="M205" i="1" a="1"/>
  <c r="M205" i="1" s="1"/>
  <c r="N2511" i="1" a="1"/>
  <c r="N2511" i="1" s="1"/>
  <c r="M2511" i="1" a="1"/>
  <c r="M2511" i="1" s="1"/>
  <c r="N2518" i="1" a="1"/>
  <c r="N2518" i="1" s="1"/>
  <c r="M2518" i="1" a="1"/>
  <c r="M2518" i="1" s="1"/>
  <c r="N1874" i="1" a="1"/>
  <c r="N1874" i="1" s="1"/>
  <c r="M1874" i="1" a="1"/>
  <c r="M1874" i="1" s="1"/>
  <c r="N795" i="1" a="1"/>
  <c r="N795" i="1" s="1"/>
  <c r="M795" i="1" a="1"/>
  <c r="M795" i="1" s="1"/>
  <c r="N2913" i="1" a="1"/>
  <c r="N2913" i="1" s="1"/>
  <c r="M2913" i="1" a="1"/>
  <c r="M2913" i="1" s="1"/>
  <c r="N1744" i="1" a="1"/>
  <c r="N1744" i="1" s="1"/>
  <c r="M1744" i="1" a="1"/>
  <c r="M1744" i="1" s="1"/>
  <c r="N883" i="1" a="1"/>
  <c r="N883" i="1" s="1"/>
  <c r="M883" i="1" a="1"/>
  <c r="M883" i="1" s="1"/>
  <c r="N3572" i="1" a="1"/>
  <c r="N3572" i="1" s="1"/>
  <c r="M3572" i="1" a="1"/>
  <c r="M3572" i="1" s="1"/>
  <c r="N2935" i="1" a="1"/>
  <c r="N2935" i="1" s="1"/>
  <c r="M2935" i="1" a="1"/>
  <c r="M2935" i="1" s="1"/>
  <c r="N1438" i="1" a="1"/>
  <c r="N1438" i="1" s="1"/>
  <c r="M1438" i="1" a="1"/>
  <c r="M1438" i="1" s="1"/>
  <c r="N879" i="1" a="1"/>
  <c r="N879" i="1" s="1"/>
  <c r="M879" i="1" a="1"/>
  <c r="M879" i="1" s="1"/>
  <c r="N2022" i="1" a="1"/>
  <c r="N2022" i="1" s="1"/>
  <c r="M2022" i="1" a="1"/>
  <c r="M2022" i="1" s="1"/>
  <c r="N3614" i="1" a="1"/>
  <c r="N3614" i="1" s="1"/>
  <c r="M3614" i="1" a="1"/>
  <c r="M3614" i="1" s="1"/>
  <c r="N2906" i="1" a="1"/>
  <c r="N2906" i="1" s="1"/>
  <c r="M2906" i="1" a="1"/>
  <c r="M2906" i="1" s="1"/>
  <c r="N885" i="1" a="1"/>
  <c r="N885" i="1" s="1"/>
  <c r="M885" i="1" a="1"/>
  <c r="M885" i="1" s="1"/>
  <c r="N2562" i="1" a="1"/>
  <c r="N2562" i="1" s="1"/>
  <c r="M2562" i="1" a="1"/>
  <c r="M2562" i="1" s="1"/>
  <c r="N768" i="1" a="1"/>
  <c r="N768" i="1" s="1"/>
  <c r="M768" i="1" a="1"/>
  <c r="M768" i="1" s="1"/>
  <c r="N877" i="1" a="1"/>
  <c r="N877" i="1" s="1"/>
  <c r="M877" i="1" a="1"/>
  <c r="M877" i="1" s="1"/>
  <c r="N3186" i="1" a="1"/>
  <c r="N3186" i="1" s="1"/>
  <c r="M3186" i="1" a="1"/>
  <c r="M3186" i="1" s="1"/>
  <c r="N3202" i="1" a="1"/>
  <c r="N3202" i="1" s="1"/>
  <c r="M3202" i="1" a="1"/>
  <c r="M3202" i="1" s="1"/>
  <c r="N3194" i="1" a="1"/>
  <c r="N3194" i="1" s="1"/>
  <c r="M3194" i="1" a="1"/>
  <c r="M3194" i="1" s="1"/>
  <c r="N3456" i="1" a="1"/>
  <c r="N3456" i="1" s="1"/>
  <c r="M3456" i="1" a="1"/>
  <c r="M3456" i="1" s="1"/>
  <c r="N2000" i="1" a="1"/>
  <c r="N2000" i="1" s="1"/>
  <c r="M2000" i="1" a="1"/>
  <c r="M2000" i="1" s="1"/>
  <c r="N3463" i="1" a="1"/>
  <c r="N3463" i="1" s="1"/>
  <c r="M3463" i="1" a="1"/>
  <c r="M3463" i="1" s="1"/>
  <c r="N912" i="1" a="1"/>
  <c r="N912" i="1" s="1"/>
  <c r="M912" i="1" a="1"/>
  <c r="M912" i="1" s="1"/>
  <c r="N1223" i="1" a="1"/>
  <c r="N1223" i="1" s="1"/>
  <c r="M1223" i="1" a="1"/>
  <c r="M1223" i="1" s="1"/>
  <c r="N1234" i="1" a="1"/>
  <c r="N1234" i="1" s="1"/>
  <c r="M1234" i="1" a="1"/>
  <c r="M1234" i="1" s="1"/>
  <c r="N2784" i="1" a="1"/>
  <c r="N2784" i="1" s="1"/>
  <c r="M2784" i="1" a="1"/>
  <c r="M2784" i="1" s="1"/>
  <c r="N184" i="1" a="1"/>
  <c r="N184" i="1" s="1"/>
  <c r="M184" i="1" a="1"/>
  <c r="M184" i="1" s="1"/>
  <c r="N3265" i="1" a="1"/>
  <c r="N3265" i="1" s="1"/>
  <c r="M3265" i="1" a="1"/>
  <c r="M3265" i="1" s="1"/>
  <c r="N1704" i="1" a="1"/>
  <c r="N1704" i="1" s="1"/>
  <c r="M1704" i="1" a="1"/>
  <c r="M1704" i="1" s="1"/>
  <c r="N3306" i="1" a="1"/>
  <c r="N3306" i="1" s="1"/>
  <c r="M3306" i="1" a="1"/>
  <c r="M3306" i="1" s="1"/>
  <c r="N914" i="1" a="1"/>
  <c r="N914" i="1" s="1"/>
  <c r="M914" i="1" a="1"/>
  <c r="M914" i="1" s="1"/>
  <c r="N2018" i="1" a="1"/>
  <c r="N2018" i="1" s="1"/>
  <c r="M2018" i="1" a="1"/>
  <c r="M2018" i="1" s="1"/>
  <c r="N1934" i="1" a="1"/>
  <c r="N1934" i="1" s="1"/>
  <c r="M1934" i="1" a="1"/>
  <c r="M1934" i="1" s="1"/>
  <c r="N851" i="1" a="1"/>
  <c r="N851" i="1" s="1"/>
  <c r="M851" i="1" a="1"/>
  <c r="M851" i="1" s="1"/>
  <c r="N1038" i="1" a="1"/>
  <c r="N1038" i="1" s="1"/>
  <c r="M1038" i="1" a="1"/>
  <c r="M1038" i="1" s="1"/>
  <c r="N866" i="1" a="1"/>
  <c r="N866" i="1" s="1"/>
  <c r="M866" i="1" a="1"/>
  <c r="M866" i="1" s="1"/>
  <c r="N2454" i="1" a="1"/>
  <c r="N2454" i="1" s="1"/>
  <c r="M2454" i="1" a="1"/>
  <c r="M2454" i="1" s="1"/>
  <c r="N3300" i="1" a="1"/>
  <c r="N3300" i="1" s="1"/>
  <c r="M3300" i="1" a="1"/>
  <c r="M3300" i="1" s="1"/>
  <c r="N1458" i="1" a="1"/>
  <c r="N1458" i="1" s="1"/>
  <c r="M1458" i="1" a="1"/>
  <c r="M1458" i="1" s="1"/>
  <c r="N1161" i="1" a="1"/>
  <c r="N1161" i="1" s="1"/>
  <c r="M1161" i="1" a="1"/>
  <c r="M1161" i="1" s="1"/>
  <c r="N2130" i="1" a="1"/>
  <c r="N2130" i="1" s="1"/>
  <c r="M2130" i="1" a="1"/>
  <c r="M2130" i="1" s="1"/>
  <c r="N3303" i="1" a="1"/>
  <c r="N3303" i="1" s="1"/>
  <c r="M3303" i="1" a="1"/>
  <c r="M3303" i="1" s="1"/>
  <c r="N1627" i="1" a="1"/>
  <c r="N1627" i="1" s="1"/>
  <c r="M1627" i="1" a="1"/>
  <c r="M1627" i="1" s="1"/>
  <c r="N1345" i="1" a="1"/>
  <c r="N1345" i="1" s="1"/>
  <c r="M1345" i="1" a="1"/>
  <c r="M1345" i="1" s="1"/>
  <c r="N3298" i="1" a="1"/>
  <c r="N3298" i="1" s="1"/>
  <c r="M3298" i="1" a="1"/>
  <c r="M3298" i="1" s="1"/>
  <c r="N2313" i="1" a="1"/>
  <c r="N2313" i="1" s="1"/>
  <c r="M2313" i="1" a="1"/>
  <c r="M2313" i="1" s="1"/>
  <c r="N2664" i="1" a="1"/>
  <c r="N2664" i="1" s="1"/>
  <c r="M2664" i="1" a="1"/>
  <c r="M2664" i="1" s="1"/>
  <c r="N3621" i="1" a="1"/>
  <c r="N3621" i="1" s="1"/>
  <c r="M3621" i="1" a="1"/>
  <c r="M3621" i="1" s="1"/>
  <c r="N2455" i="1" a="1"/>
  <c r="N2455" i="1" s="1"/>
  <c r="M2455" i="1" a="1"/>
  <c r="M2455" i="1" s="1"/>
  <c r="N1933" i="1" a="1"/>
  <c r="N1933" i="1" s="1"/>
  <c r="M1933" i="1" a="1"/>
  <c r="M1933" i="1" s="1"/>
  <c r="N2587" i="1" a="1"/>
  <c r="N2587" i="1" s="1"/>
  <c r="M2587" i="1" a="1"/>
  <c r="M2587" i="1" s="1"/>
  <c r="N2451" i="1" a="1"/>
  <c r="N2451" i="1" s="1"/>
  <c r="M2451" i="1" a="1"/>
  <c r="M2451" i="1" s="1"/>
  <c r="N934" i="1" a="1"/>
  <c r="N934" i="1" s="1"/>
  <c r="M934" i="1" a="1"/>
  <c r="M934" i="1" s="1"/>
  <c r="N2281" i="1" a="1"/>
  <c r="N2281" i="1" s="1"/>
  <c r="M2281" i="1" a="1"/>
  <c r="M2281" i="1" s="1"/>
  <c r="N1937" i="1" a="1"/>
  <c r="N1937" i="1" s="1"/>
  <c r="M1937" i="1" a="1"/>
  <c r="M1937" i="1" s="1"/>
  <c r="N3182" i="1" a="1"/>
  <c r="N3182" i="1" s="1"/>
  <c r="M3182" i="1" a="1"/>
  <c r="M3182" i="1" s="1"/>
  <c r="N2944" i="1" a="1"/>
  <c r="N2944" i="1" s="1"/>
  <c r="M2944" i="1" a="1"/>
  <c r="M2944" i="1" s="1"/>
  <c r="N783" i="1" a="1"/>
  <c r="N783" i="1" s="1"/>
  <c r="M783" i="1" a="1"/>
  <c r="M783" i="1" s="1"/>
  <c r="N1682" i="1" a="1"/>
  <c r="N1682" i="1" s="1"/>
  <c r="M1682" i="1" a="1"/>
  <c r="M1682" i="1" s="1"/>
  <c r="N1932" i="1" a="1"/>
  <c r="N1932" i="1" s="1"/>
  <c r="M1932" i="1" a="1"/>
  <c r="M1932" i="1" s="1"/>
  <c r="N937" i="1" a="1"/>
  <c r="N937" i="1" s="1"/>
  <c r="M937" i="1" a="1"/>
  <c r="M937" i="1" s="1"/>
  <c r="N847" i="1" a="1"/>
  <c r="N847" i="1" s="1"/>
  <c r="M847" i="1" a="1"/>
  <c r="M847" i="1" s="1"/>
  <c r="N563" i="1" a="1"/>
  <c r="N563" i="1" s="1"/>
  <c r="M563" i="1" a="1"/>
  <c r="M563" i="1" s="1"/>
  <c r="N946" i="1" a="1"/>
  <c r="N946" i="1" s="1"/>
  <c r="M946" i="1" a="1"/>
  <c r="M946" i="1" s="1"/>
  <c r="N1418" i="1" a="1"/>
  <c r="N1418" i="1" s="1"/>
  <c r="M1418" i="1" a="1"/>
  <c r="M1418" i="1" s="1"/>
  <c r="N817" i="1" a="1"/>
  <c r="N817" i="1" s="1"/>
  <c r="M817" i="1" a="1"/>
  <c r="M817" i="1" s="1"/>
  <c r="N2802" i="1" a="1"/>
  <c r="N2802" i="1" s="1"/>
  <c r="M2802" i="1" a="1"/>
  <c r="M2802" i="1" s="1"/>
  <c r="N3304" i="1" a="1"/>
  <c r="N3304" i="1" s="1"/>
  <c r="M3304" i="1" a="1"/>
  <c r="M3304" i="1" s="1"/>
  <c r="N2594" i="1" a="1"/>
  <c r="N2594" i="1" s="1"/>
  <c r="M2594" i="1" a="1"/>
  <c r="M2594" i="1" s="1"/>
  <c r="N3616" i="1" a="1"/>
  <c r="N3616" i="1" s="1"/>
  <c r="M3616" i="1" a="1"/>
  <c r="M3616" i="1" s="1"/>
  <c r="N2448" i="1" a="1"/>
  <c r="N2448" i="1" s="1"/>
  <c r="M2448" i="1" a="1"/>
  <c r="M2448" i="1" s="1"/>
  <c r="N1774" i="1" a="1"/>
  <c r="N1774" i="1" s="1"/>
  <c r="M1774" i="1" a="1"/>
  <c r="M1774" i="1" s="1"/>
  <c r="N1582" i="1" a="1"/>
  <c r="N1582" i="1" s="1"/>
  <c r="M1582" i="1" a="1"/>
  <c r="M1582" i="1" s="1"/>
  <c r="N82" i="1" a="1"/>
  <c r="N82" i="1" s="1"/>
  <c r="M82" i="1" a="1"/>
  <c r="M82" i="1" s="1"/>
  <c r="N627" i="1" a="1"/>
  <c r="N627" i="1" s="1"/>
  <c r="M627" i="1" a="1"/>
  <c r="M627" i="1" s="1"/>
  <c r="N1422" i="1" a="1"/>
  <c r="N1422" i="1" s="1"/>
  <c r="M1422" i="1" a="1"/>
  <c r="M1422" i="1" s="1"/>
  <c r="N876" i="1" a="1"/>
  <c r="N876" i="1" s="1"/>
  <c r="M876" i="1" a="1"/>
  <c r="M876" i="1" s="1"/>
  <c r="N857" i="1" a="1"/>
  <c r="N857" i="1" s="1"/>
  <c r="M857" i="1" a="1"/>
  <c r="M857" i="1" s="1"/>
  <c r="N293" i="1" a="1"/>
  <c r="N293" i="1" s="1"/>
  <c r="M293" i="1" a="1"/>
  <c r="M293" i="1" s="1"/>
  <c r="N2160" i="1" a="1"/>
  <c r="N2160" i="1" s="1"/>
  <c r="M2160" i="1" a="1"/>
  <c r="M2160" i="1" s="1"/>
  <c r="N3437" i="1" a="1"/>
  <c r="N3437" i="1" s="1"/>
  <c r="M3437" i="1" a="1"/>
  <c r="M3437" i="1" s="1"/>
  <c r="N1878" i="1" a="1"/>
  <c r="N1878" i="1" s="1"/>
  <c r="M1878" i="1" a="1"/>
  <c r="M1878" i="1" s="1"/>
  <c r="N1930" i="1" a="1"/>
  <c r="N1930" i="1" s="1"/>
  <c r="M1930" i="1" a="1"/>
  <c r="M1930" i="1" s="1"/>
  <c r="N2591" i="1" a="1"/>
  <c r="N2591" i="1" s="1"/>
  <c r="M2591" i="1" a="1"/>
  <c r="M2591" i="1" s="1"/>
  <c r="N240" i="1" a="1"/>
  <c r="N240" i="1" s="1"/>
  <c r="M240" i="1" a="1"/>
  <c r="M240" i="1" s="1"/>
  <c r="N1613" i="1" a="1"/>
  <c r="N1613" i="1" s="1"/>
  <c r="M1613" i="1" a="1"/>
  <c r="M1613" i="1" s="1"/>
  <c r="N1630" i="1" a="1"/>
  <c r="N1630" i="1" s="1"/>
  <c r="M1630" i="1" a="1"/>
  <c r="M1630" i="1" s="1"/>
  <c r="N321" i="1" a="1"/>
  <c r="N321" i="1" s="1"/>
  <c r="M321" i="1" a="1"/>
  <c r="M321" i="1" s="1"/>
  <c r="N764" i="1" a="1"/>
  <c r="N764" i="1" s="1"/>
  <c r="M764" i="1" a="1"/>
  <c r="M764" i="1" s="1"/>
  <c r="N683" i="1" a="1"/>
  <c r="N683" i="1" s="1"/>
  <c r="M683" i="1" a="1"/>
  <c r="M683" i="1" s="1"/>
  <c r="N367" i="1" a="1"/>
  <c r="N367" i="1" s="1"/>
  <c r="M367" i="1" a="1"/>
  <c r="M367" i="1" s="1"/>
  <c r="N769" i="1" a="1"/>
  <c r="N769" i="1" s="1"/>
  <c r="M769" i="1" a="1"/>
  <c r="M769" i="1" s="1"/>
  <c r="N1621" i="1" a="1"/>
  <c r="N1621" i="1" s="1"/>
  <c r="M1621" i="1" a="1"/>
  <c r="M1621" i="1" s="1"/>
  <c r="N2996" i="1" a="1"/>
  <c r="N2996" i="1" s="1"/>
  <c r="M2996" i="1" a="1"/>
  <c r="M2996" i="1" s="1"/>
  <c r="N1471" i="1" a="1"/>
  <c r="N1471" i="1" s="1"/>
  <c r="M1471" i="1" a="1"/>
  <c r="M1471" i="1" s="1"/>
  <c r="N1518" i="1" a="1"/>
  <c r="N1518" i="1" s="1"/>
  <c r="M1518" i="1" a="1"/>
  <c r="M1518" i="1" s="1"/>
  <c r="N1497" i="1" a="1"/>
  <c r="N1497" i="1" s="1"/>
  <c r="M1497" i="1" a="1"/>
  <c r="M1497" i="1" s="1"/>
  <c r="N487" i="1" a="1"/>
  <c r="N487" i="1" s="1"/>
  <c r="M487" i="1" a="1"/>
  <c r="M487" i="1" s="1"/>
  <c r="N1935" i="1" a="1"/>
  <c r="N1935" i="1" s="1"/>
  <c r="M1935" i="1" a="1"/>
  <c r="M1935" i="1" s="1"/>
  <c r="N2556" i="1" a="1"/>
  <c r="N2556" i="1" s="1"/>
  <c r="M2556" i="1" a="1"/>
  <c r="M2556" i="1" s="1"/>
  <c r="N260" i="1" a="1"/>
  <c r="N260" i="1" s="1"/>
  <c r="M260" i="1" a="1"/>
  <c r="M260" i="1" s="1"/>
  <c r="N3215" i="1" a="1"/>
  <c r="N3215" i="1" s="1"/>
  <c r="M3215" i="1" a="1"/>
  <c r="M3215" i="1" s="1"/>
  <c r="N3208" i="1" a="1"/>
  <c r="N3208" i="1" s="1"/>
  <c r="M3208" i="1" a="1"/>
  <c r="M3208" i="1" s="1"/>
  <c r="N1732" i="1" a="1"/>
  <c r="N1732" i="1" s="1"/>
  <c r="M1732" i="1" a="1"/>
  <c r="M1732" i="1" s="1"/>
  <c r="N1509" i="1" a="1"/>
  <c r="N1509" i="1" s="1"/>
  <c r="M1509" i="1" a="1"/>
  <c r="M1509" i="1" s="1"/>
  <c r="N2794" i="1" a="1"/>
  <c r="N2794" i="1" s="1"/>
  <c r="M2794" i="1" a="1"/>
  <c r="M2794" i="1" s="1"/>
  <c r="N2359" i="1" a="1"/>
  <c r="N2359" i="1" s="1"/>
  <c r="M2359" i="1" a="1"/>
  <c r="M2359" i="1" s="1"/>
  <c r="N1638" i="1" a="1"/>
  <c r="N1638" i="1" s="1"/>
  <c r="M1638" i="1" a="1"/>
  <c r="M1638" i="1" s="1"/>
  <c r="N1685" i="1" a="1"/>
  <c r="N1685" i="1" s="1"/>
  <c r="M1685" i="1" a="1"/>
  <c r="M1685" i="1" s="1"/>
  <c r="N1727" i="1" a="1"/>
  <c r="N1727" i="1" s="1"/>
  <c r="M1727" i="1" a="1"/>
  <c r="M1727" i="1" s="1"/>
  <c r="N1489" i="1" a="1"/>
  <c r="N1489" i="1" s="1"/>
  <c r="M1489" i="1" a="1"/>
  <c r="M1489" i="1" s="1"/>
  <c r="N2033" i="1" a="1"/>
  <c r="N2033" i="1" s="1"/>
  <c r="M2033" i="1" a="1"/>
  <c r="M2033" i="1" s="1"/>
  <c r="N503" i="1" a="1"/>
  <c r="N503" i="1" s="1"/>
  <c r="M503" i="1" a="1"/>
  <c r="M503" i="1" s="1"/>
  <c r="N1670" i="1" a="1"/>
  <c r="N1670" i="1" s="1"/>
  <c r="M1670" i="1" a="1"/>
  <c r="M1670" i="1" s="1"/>
  <c r="N2021" i="1" a="1"/>
  <c r="N2021" i="1" s="1"/>
  <c r="M2021" i="1" a="1"/>
  <c r="M2021" i="1" s="1"/>
  <c r="N1712" i="1" a="1"/>
  <c r="N1712" i="1" s="1"/>
  <c r="M1712" i="1" a="1"/>
  <c r="M1712" i="1" s="1"/>
  <c r="N1988" i="1" a="1"/>
  <c r="N1988" i="1" s="1"/>
  <c r="M1988" i="1" a="1"/>
  <c r="M1988" i="1" s="1"/>
  <c r="N2065" i="1" a="1"/>
  <c r="N2065" i="1" s="1"/>
  <c r="M2065" i="1" a="1"/>
  <c r="M2065" i="1" s="1"/>
  <c r="N2083" i="1" a="1"/>
  <c r="N2083" i="1" s="1"/>
  <c r="M2083" i="1" a="1"/>
  <c r="M2083" i="1" s="1"/>
  <c r="N2077" i="1" a="1"/>
  <c r="N2077" i="1" s="1"/>
  <c r="M2077" i="1" a="1"/>
  <c r="M2077" i="1" s="1"/>
  <c r="N2087" i="1" a="1"/>
  <c r="N2087" i="1" s="1"/>
  <c r="M2087" i="1" a="1"/>
  <c r="M2087" i="1" s="1"/>
  <c r="N2068" i="1" a="1"/>
  <c r="N2068" i="1" s="1"/>
  <c r="M2068" i="1" a="1"/>
  <c r="M2068" i="1" s="1"/>
  <c r="N2082" i="1" a="1"/>
  <c r="N2082" i="1" s="1"/>
  <c r="M2082" i="1" a="1"/>
  <c r="M2082" i="1" s="1"/>
  <c r="N2039" i="1" a="1"/>
  <c r="N2039" i="1" s="1"/>
  <c r="M2039" i="1" a="1"/>
  <c r="M2039" i="1" s="1"/>
  <c r="N3395" i="1" a="1"/>
  <c r="N3395" i="1" s="1"/>
  <c r="M3395" i="1" a="1"/>
  <c r="M3395" i="1" s="1"/>
  <c r="N2020" i="1" a="1"/>
  <c r="N2020" i="1" s="1"/>
  <c r="M2020" i="1" a="1"/>
  <c r="M2020" i="1" s="1"/>
  <c r="N2076" i="1" a="1"/>
  <c r="N2076" i="1" s="1"/>
  <c r="M2076" i="1" a="1"/>
  <c r="M2076" i="1" s="1"/>
  <c r="N2014" i="1" a="1"/>
  <c r="N2014" i="1" s="1"/>
  <c r="M2014" i="1" a="1"/>
  <c r="M2014" i="1" s="1"/>
  <c r="N2069" i="1" a="1"/>
  <c r="N2069" i="1" s="1"/>
  <c r="M2069" i="1" a="1"/>
  <c r="M2069" i="1" s="1"/>
  <c r="N1885" i="1" a="1"/>
  <c r="N1885" i="1" s="1"/>
  <c r="M1885" i="1" a="1"/>
  <c r="M1885" i="1" s="1"/>
  <c r="N1977" i="1" a="1"/>
  <c r="N1977" i="1" s="1"/>
  <c r="M1977" i="1" a="1"/>
  <c r="M1977" i="1" s="1"/>
  <c r="N2037" i="1" a="1"/>
  <c r="N2037" i="1" s="1"/>
  <c r="M2037" i="1" a="1"/>
  <c r="M2037" i="1" s="1"/>
  <c r="N2472" i="1" a="1"/>
  <c r="N2472" i="1" s="1"/>
  <c r="M2472" i="1" a="1"/>
  <c r="M2472" i="1" s="1"/>
  <c r="N1838" i="1" a="1"/>
  <c r="N1838" i="1" s="1"/>
  <c r="M1838" i="1" a="1"/>
  <c r="M1838" i="1" s="1"/>
  <c r="N3221" i="1" a="1"/>
  <c r="N3221" i="1" s="1"/>
  <c r="M3221" i="1" a="1"/>
  <c r="M3221" i="1" s="1"/>
  <c r="N2770" i="1" a="1"/>
  <c r="N2770" i="1" s="1"/>
  <c r="M2770" i="1" a="1"/>
  <c r="M2770" i="1" s="1"/>
  <c r="N3179" i="1" a="1"/>
  <c r="N3179" i="1" s="1"/>
  <c r="M3179" i="1" a="1"/>
  <c r="M3179" i="1" s="1"/>
  <c r="N3037" i="1" a="1"/>
  <c r="N3037" i="1" s="1"/>
  <c r="M3037" i="1" a="1"/>
  <c r="M3037" i="1" s="1"/>
  <c r="N3276" i="1" a="1"/>
  <c r="N3276" i="1" s="1"/>
  <c r="M3276" i="1" a="1"/>
  <c r="M3276" i="1" s="1"/>
  <c r="N164" i="1" a="1"/>
  <c r="N164" i="1" s="1"/>
  <c r="M164" i="1" a="1"/>
  <c r="M164" i="1" s="1"/>
  <c r="N1673" i="1" a="1"/>
  <c r="N1673" i="1" s="1"/>
  <c r="M1673" i="1" a="1"/>
  <c r="M1673" i="1" s="1"/>
  <c r="N1573" i="1" a="1"/>
  <c r="N1573" i="1" s="1"/>
  <c r="M1573" i="1" a="1"/>
  <c r="M1573" i="1" s="1"/>
  <c r="N3525" i="1" a="1"/>
  <c r="N3525" i="1" s="1"/>
  <c r="M3525" i="1" a="1"/>
  <c r="M3525" i="1" s="1"/>
  <c r="N2154" i="1" a="1"/>
  <c r="N2154" i="1" s="1"/>
  <c r="M2154" i="1" a="1"/>
  <c r="M2154" i="1" s="1"/>
  <c r="N437" i="1" a="1"/>
  <c r="N437" i="1" s="1"/>
  <c r="M437" i="1" a="1"/>
  <c r="M437" i="1" s="1"/>
  <c r="N2514" i="1" a="1"/>
  <c r="N2514" i="1" s="1"/>
  <c r="M2514" i="1" a="1"/>
  <c r="M2514" i="1" s="1"/>
  <c r="N3470" i="1" a="1"/>
  <c r="N3470" i="1" s="1"/>
  <c r="M3470" i="1" a="1"/>
  <c r="M3470" i="1" s="1"/>
  <c r="N3595" i="1" a="1"/>
  <c r="N3595" i="1" s="1"/>
  <c r="M3595" i="1" a="1"/>
  <c r="M3595" i="1" s="1"/>
  <c r="N320" i="1" a="1"/>
  <c r="N320" i="1" s="1"/>
  <c r="M320" i="1" a="1"/>
  <c r="M320" i="1" s="1"/>
  <c r="N518" i="1" a="1"/>
  <c r="N518" i="1" s="1"/>
  <c r="M518" i="1" a="1"/>
  <c r="M518" i="1" s="1"/>
  <c r="N500" i="1" a="1"/>
  <c r="N500" i="1" s="1"/>
  <c r="M500" i="1" a="1"/>
  <c r="M500" i="1" s="1"/>
  <c r="N2179" i="1" a="1"/>
  <c r="N2179" i="1" s="1"/>
  <c r="M2179" i="1" a="1"/>
  <c r="M2179" i="1" s="1"/>
  <c r="N1870" i="1" a="1"/>
  <c r="N1870" i="1" s="1"/>
  <c r="M1870" i="1" a="1"/>
  <c r="M1870" i="1" s="1"/>
  <c r="N1769" i="1" a="1"/>
  <c r="N1769" i="1" s="1"/>
  <c r="M1769" i="1" a="1"/>
  <c r="M1769" i="1" s="1"/>
  <c r="N201" i="1" a="1"/>
  <c r="N201" i="1" s="1"/>
  <c r="M201" i="1" a="1"/>
  <c r="M201" i="1" s="1"/>
  <c r="N190" i="1" a="1"/>
  <c r="N190" i="1" s="1"/>
  <c r="M190" i="1" a="1"/>
  <c r="M190" i="1" s="1"/>
  <c r="N63" i="1" a="1"/>
  <c r="N63" i="1" s="1"/>
  <c r="M63" i="1" a="1"/>
  <c r="M63" i="1" s="1"/>
  <c r="N3844" i="1" a="1"/>
  <c r="N3844" i="1" s="1"/>
  <c r="M3844" i="1" a="1"/>
  <c r="M3844" i="1" s="1"/>
  <c r="N603" i="1" a="1"/>
  <c r="N603" i="1" s="1"/>
  <c r="M603" i="1" a="1"/>
  <c r="M603" i="1" s="1"/>
  <c r="N602" i="1" a="1"/>
  <c r="N602" i="1" s="1"/>
  <c r="M602" i="1" a="1"/>
  <c r="M602" i="1" s="1"/>
  <c r="N2289" i="1" a="1"/>
  <c r="N2289" i="1" s="1"/>
  <c r="M2289" i="1" a="1"/>
  <c r="M2289" i="1" s="1"/>
  <c r="N62" i="1" a="1"/>
  <c r="N62" i="1" s="1"/>
  <c r="M62" i="1" a="1"/>
  <c r="M62" i="1" s="1"/>
  <c r="N349" i="1" a="1"/>
  <c r="N349" i="1" s="1"/>
  <c r="M349" i="1" a="1"/>
  <c r="M349" i="1" s="1"/>
  <c r="N3452" i="1" a="1"/>
  <c r="N3452" i="1" s="1"/>
  <c r="M3452" i="1" a="1"/>
  <c r="M3452" i="1" s="1"/>
  <c r="N3845" i="1" a="1"/>
  <c r="N3845" i="1" s="1"/>
  <c r="M3845" i="1" a="1"/>
  <c r="M3845" i="1" s="1"/>
  <c r="N2200" i="1" a="1"/>
  <c r="N2200" i="1" s="1"/>
  <c r="M2200" i="1" a="1"/>
  <c r="M2200" i="1" s="1"/>
  <c r="N1793" i="1" a="1"/>
  <c r="N1793" i="1" s="1"/>
  <c r="M1793" i="1" a="1"/>
  <c r="M1793" i="1" s="1"/>
  <c r="N3217" i="1" a="1"/>
  <c r="N3217" i="1" s="1"/>
  <c r="M3217" i="1" a="1"/>
  <c r="M3217" i="1" s="1"/>
  <c r="N3289" i="1" a="1"/>
  <c r="N3289" i="1" s="1"/>
  <c r="M3289" i="1" a="1"/>
  <c r="M3289" i="1" s="1"/>
  <c r="N3480" i="1" a="1"/>
  <c r="N3480" i="1" s="1"/>
  <c r="M3480" i="1" a="1"/>
  <c r="M3480" i="1" s="1"/>
  <c r="N3594" i="1" a="1"/>
  <c r="N3594" i="1" s="1"/>
  <c r="M3594" i="1" a="1"/>
  <c r="M3594" i="1" s="1"/>
  <c r="N3386" i="1" a="1"/>
  <c r="N3386" i="1" s="1"/>
  <c r="M3386" i="1" a="1"/>
  <c r="M3386" i="1" s="1"/>
  <c r="N2325" i="1" a="1"/>
  <c r="N2325" i="1" s="1"/>
  <c r="M2325" i="1" a="1"/>
  <c r="M2325" i="1" s="1"/>
  <c r="N2955" i="1" a="1"/>
  <c r="N2955" i="1" s="1"/>
  <c r="M2955" i="1" a="1"/>
  <c r="M2955" i="1" s="1"/>
  <c r="N3083" i="1" a="1"/>
  <c r="N3083" i="1" s="1"/>
  <c r="M3083" i="1" a="1"/>
  <c r="M3083" i="1" s="1"/>
  <c r="N2767" i="1" a="1"/>
  <c r="N2767" i="1" s="1"/>
  <c r="M2767" i="1" a="1"/>
  <c r="M2767" i="1" s="1"/>
  <c r="N421" i="1" a="1"/>
  <c r="N421" i="1" s="1"/>
  <c r="M421" i="1" a="1"/>
  <c r="M421" i="1" s="1"/>
  <c r="N619" i="1" a="1"/>
  <c r="N619" i="1" s="1"/>
  <c r="M619" i="1" a="1"/>
  <c r="M619" i="1" s="1"/>
  <c r="N1377" i="1" a="1"/>
  <c r="N1377" i="1" s="1"/>
  <c r="M1377" i="1" a="1"/>
  <c r="M1377" i="1" s="1"/>
  <c r="N1132" i="1" a="1"/>
  <c r="N1132" i="1" s="1"/>
  <c r="M1132" i="1" a="1"/>
  <c r="M1132" i="1" s="1"/>
  <c r="N2834" i="1" a="1"/>
  <c r="N2834" i="1" s="1"/>
  <c r="M2834" i="1" a="1"/>
  <c r="M2834" i="1" s="1"/>
  <c r="N3006" i="1" a="1"/>
  <c r="N3006" i="1" s="1"/>
  <c r="M3006" i="1" a="1"/>
  <c r="M3006" i="1" s="1"/>
  <c r="N404" i="1" a="1"/>
  <c r="N404" i="1" s="1"/>
  <c r="M404" i="1" a="1"/>
  <c r="M404" i="1" s="1"/>
  <c r="N2631" i="1" a="1"/>
  <c r="N2631" i="1" s="1"/>
  <c r="M2631" i="1" a="1"/>
  <c r="M2631" i="1" s="1"/>
  <c r="N2999" i="1" a="1"/>
  <c r="N2999" i="1" s="1"/>
  <c r="M2999" i="1" a="1"/>
  <c r="M2999" i="1" s="1"/>
  <c r="N2686" i="1" a="1"/>
  <c r="N2686" i="1" s="1"/>
  <c r="M2686" i="1" a="1"/>
  <c r="M2686" i="1" s="1"/>
  <c r="N3134" i="1" a="1"/>
  <c r="N3134" i="1" s="1"/>
  <c r="M3134" i="1" a="1"/>
  <c r="M3134" i="1" s="1"/>
  <c r="N478" i="1" a="1"/>
  <c r="N478" i="1" s="1"/>
  <c r="M478" i="1" a="1"/>
  <c r="M478" i="1" s="1"/>
  <c r="N1692" i="1" a="1"/>
  <c r="N1692" i="1" s="1"/>
  <c r="M1692" i="1" a="1"/>
  <c r="M1692" i="1" s="1"/>
  <c r="N3646" i="1" a="1"/>
  <c r="N3646" i="1" s="1"/>
  <c r="M3646" i="1" a="1"/>
  <c r="M3646" i="1" s="1"/>
  <c r="N2205" i="1" a="1"/>
  <c r="N2205" i="1" s="1"/>
  <c r="M2205" i="1" a="1"/>
  <c r="M2205" i="1" s="1"/>
  <c r="N2166" i="1" a="1"/>
  <c r="N2166" i="1" s="1"/>
  <c r="M2166" i="1" a="1"/>
  <c r="M2166" i="1" s="1"/>
  <c r="N1659" i="1" a="1"/>
  <c r="N1659" i="1" s="1"/>
  <c r="M1659" i="1" a="1"/>
  <c r="M1659" i="1" s="1"/>
  <c r="N698" i="1" a="1"/>
  <c r="N698" i="1" s="1"/>
  <c r="M698" i="1" a="1"/>
  <c r="M698" i="1" s="1"/>
  <c r="N1718" i="1" a="1"/>
  <c r="N1718" i="1" s="1"/>
  <c r="M1718" i="1" a="1"/>
  <c r="M1718" i="1" s="1"/>
  <c r="N671" i="1" a="1"/>
  <c r="N671" i="1" s="1"/>
  <c r="M671" i="1" a="1"/>
  <c r="M671" i="1" s="1"/>
  <c r="N2078" i="1" a="1"/>
  <c r="N2078" i="1" s="1"/>
  <c r="M2078" i="1" a="1"/>
  <c r="M2078" i="1" s="1"/>
  <c r="N1888" i="1" a="1"/>
  <c r="N1888" i="1" s="1"/>
  <c r="M1888" i="1" a="1"/>
  <c r="M1888" i="1" s="1"/>
  <c r="N2619" i="1" a="1"/>
  <c r="N2619" i="1" s="1"/>
  <c r="M2619" i="1" a="1"/>
  <c r="M2619" i="1" s="1"/>
  <c r="N3292" i="1" a="1"/>
  <c r="N3292" i="1" s="1"/>
  <c r="M3292" i="1" a="1"/>
  <c r="M3292" i="1" s="1"/>
  <c r="N3028" i="1" a="1"/>
  <c r="N3028" i="1" s="1"/>
  <c r="M3028" i="1" a="1"/>
  <c r="M3028" i="1" s="1"/>
  <c r="N1411" i="1" a="1"/>
  <c r="N1411" i="1" s="1"/>
  <c r="M1411" i="1" a="1"/>
  <c r="M1411" i="1" s="1"/>
  <c r="N1426" i="1" a="1"/>
  <c r="N1426" i="1" s="1"/>
  <c r="M1426" i="1" a="1"/>
  <c r="M1426" i="1" s="1"/>
  <c r="N1057" i="1" a="1"/>
  <c r="N1057" i="1" s="1"/>
  <c r="M1057" i="1" a="1"/>
  <c r="M1057" i="1" s="1"/>
  <c r="N708" i="1" a="1"/>
  <c r="N708" i="1" s="1"/>
  <c r="M708" i="1" a="1"/>
  <c r="M708" i="1" s="1"/>
  <c r="N105" i="1" a="1"/>
  <c r="N105" i="1" s="1"/>
  <c r="M105" i="1" a="1"/>
  <c r="M105" i="1" s="1"/>
  <c r="N1555" i="1" a="1"/>
  <c r="N1555" i="1" s="1"/>
  <c r="M1555" i="1" a="1"/>
  <c r="M1555" i="1" s="1"/>
  <c r="N3035" i="1" a="1"/>
  <c r="N3035" i="1" s="1"/>
  <c r="M3035" i="1" a="1"/>
  <c r="M3035" i="1" s="1"/>
  <c r="N2174" i="1" a="1"/>
  <c r="N2174" i="1" s="1"/>
  <c r="M2174" i="1" a="1"/>
  <c r="M2174" i="1" s="1"/>
  <c r="N1076" i="1" a="1"/>
  <c r="N1076" i="1" s="1"/>
  <c r="M1076" i="1" a="1"/>
  <c r="M1076" i="1" s="1"/>
  <c r="N519" i="1" a="1"/>
  <c r="N519" i="1" s="1"/>
  <c r="M519" i="1" a="1"/>
  <c r="M519" i="1" s="1"/>
  <c r="N2821" i="1" a="1"/>
  <c r="N2821" i="1" s="1"/>
  <c r="M2821" i="1" a="1"/>
  <c r="M2821" i="1" s="1"/>
  <c r="N1579" i="1" a="1"/>
  <c r="N1579" i="1" s="1"/>
  <c r="M1579" i="1" a="1"/>
  <c r="M1579" i="1" s="1"/>
  <c r="N2008" i="1" a="1"/>
  <c r="N2008" i="1" s="1"/>
  <c r="M2008" i="1" a="1"/>
  <c r="M2008" i="1" s="1"/>
  <c r="N3058" i="1" a="1"/>
  <c r="N3058" i="1" s="1"/>
  <c r="M3058" i="1" a="1"/>
  <c r="M3058" i="1" s="1"/>
  <c r="N2953" i="1" a="1"/>
  <c r="N2953" i="1" s="1"/>
  <c r="M2953" i="1" a="1"/>
  <c r="M2953" i="1" s="1"/>
  <c r="N828" i="1" a="1"/>
  <c r="N828" i="1" s="1"/>
  <c r="M828" i="1" a="1"/>
  <c r="M828" i="1" s="1"/>
  <c r="N1644" i="1" a="1"/>
  <c r="N1644" i="1" s="1"/>
  <c r="M1644" i="1" a="1"/>
  <c r="M1644" i="1" s="1"/>
  <c r="N1178" i="1" a="1"/>
  <c r="N1178" i="1" s="1"/>
  <c r="M1178" i="1" a="1"/>
  <c r="M1178" i="1" s="1"/>
  <c r="N3426" i="1" a="1"/>
  <c r="N3426" i="1" s="1"/>
  <c r="M3426" i="1" a="1"/>
  <c r="M3426" i="1" s="1"/>
  <c r="N3425" i="1" a="1"/>
  <c r="N3425" i="1" s="1"/>
  <c r="M3425" i="1" a="1"/>
  <c r="M3425" i="1" s="1"/>
  <c r="N1611" i="1" a="1"/>
  <c r="N1611" i="1" s="1"/>
  <c r="M1611" i="1" a="1"/>
  <c r="M1611" i="1" s="1"/>
  <c r="N1183" i="1" a="1"/>
  <c r="N1183" i="1" s="1"/>
  <c r="M1183" i="1" a="1"/>
  <c r="M1183" i="1" s="1"/>
  <c r="N2493" i="1" a="1"/>
  <c r="N2493" i="1" s="1"/>
  <c r="M2493" i="1" a="1"/>
  <c r="M2493" i="1" s="1"/>
  <c r="N2503" i="1" a="1"/>
  <c r="N2503" i="1" s="1"/>
  <c r="M2503" i="1" a="1"/>
  <c r="M2503" i="1" s="1"/>
  <c r="N3218" i="1" a="1"/>
  <c r="N3218" i="1" s="1"/>
  <c r="M3218" i="1" a="1"/>
  <c r="M3218" i="1" s="1"/>
  <c r="N174" i="1" a="1"/>
  <c r="N174" i="1" s="1"/>
  <c r="M174" i="1" a="1"/>
  <c r="M174" i="1" s="1"/>
  <c r="N3045" i="1" a="1"/>
  <c r="N3045" i="1" s="1"/>
  <c r="M3045" i="1" a="1"/>
  <c r="M3045" i="1" s="1"/>
  <c r="N1846" i="1" a="1"/>
  <c r="N1846" i="1" s="1"/>
  <c r="M1846" i="1" a="1"/>
  <c r="M1846" i="1" s="1"/>
  <c r="N2126" i="1" a="1"/>
  <c r="N2126" i="1" s="1"/>
  <c r="M2126" i="1" a="1"/>
  <c r="M2126" i="1" s="1"/>
  <c r="N1468" i="1" a="1"/>
  <c r="N1468" i="1" s="1"/>
  <c r="M1468" i="1" a="1"/>
  <c r="M1468" i="1" s="1"/>
  <c r="N674" i="1" a="1"/>
  <c r="N674" i="1" s="1"/>
  <c r="M674" i="1" a="1"/>
  <c r="M674" i="1" s="1"/>
  <c r="N660" i="1" a="1"/>
  <c r="N660" i="1" s="1"/>
  <c r="M660" i="1" a="1"/>
  <c r="M660" i="1" s="1"/>
  <c r="N1717" i="1" a="1"/>
  <c r="N1717" i="1" s="1"/>
  <c r="M1717" i="1" a="1"/>
  <c r="M1717" i="1" s="1"/>
  <c r="N2080" i="1" a="1"/>
  <c r="N2080" i="1" s="1"/>
  <c r="M2080" i="1" a="1"/>
  <c r="M2080" i="1" s="1"/>
  <c r="N513" i="1" a="1"/>
  <c r="N513" i="1" s="1"/>
  <c r="M513" i="1" a="1"/>
  <c r="M513" i="1" s="1"/>
  <c r="N261" i="1" a="1"/>
  <c r="N261" i="1" s="1"/>
  <c r="M261" i="1" a="1"/>
  <c r="M261" i="1" s="1"/>
  <c r="N2180" i="1" a="1"/>
  <c r="N2180" i="1" s="1"/>
  <c r="M2180" i="1" a="1"/>
  <c r="M2180" i="1" s="1"/>
  <c r="N1725" i="1" a="1"/>
  <c r="N1725" i="1" s="1"/>
  <c r="M1725" i="1" a="1"/>
  <c r="M1725" i="1" s="1"/>
  <c r="N123" i="1" a="1"/>
  <c r="N123" i="1" s="1"/>
  <c r="M123" i="1" a="1"/>
  <c r="M123" i="1" s="1"/>
  <c r="N3224" i="1" a="1"/>
  <c r="N3224" i="1" s="1"/>
  <c r="M3224" i="1" a="1"/>
  <c r="M3224" i="1" s="1"/>
  <c r="N670" i="1" a="1"/>
  <c r="N670" i="1" s="1"/>
  <c r="M670" i="1" a="1"/>
  <c r="M670" i="1" s="1"/>
  <c r="N666" i="1" a="1"/>
  <c r="N666" i="1" s="1"/>
  <c r="M666" i="1" a="1"/>
  <c r="M666" i="1" s="1"/>
  <c r="N663" i="1" a="1"/>
  <c r="N663" i="1" s="1"/>
  <c r="M663" i="1" a="1"/>
  <c r="M663" i="1" s="1"/>
  <c r="N495" i="1" a="1"/>
  <c r="N495" i="1" s="1"/>
  <c r="M495" i="1" a="1"/>
  <c r="M495" i="1" s="1"/>
  <c r="N2763" i="1" a="1"/>
  <c r="N2763" i="1" s="1"/>
  <c r="M2763" i="1" a="1"/>
  <c r="M2763" i="1" s="1"/>
  <c r="N481" i="1" a="1"/>
  <c r="N481" i="1" s="1"/>
  <c r="M481" i="1" a="1"/>
  <c r="M481" i="1" s="1"/>
  <c r="N2187" i="1" a="1"/>
  <c r="N2187" i="1" s="1"/>
  <c r="M2187" i="1" a="1"/>
  <c r="M2187" i="1" s="1"/>
  <c r="N582" i="1" a="1"/>
  <c r="N582" i="1" s="1"/>
  <c r="M582" i="1" a="1"/>
  <c r="M582" i="1" s="1"/>
  <c r="N1871" i="1" a="1"/>
  <c r="N1871" i="1" s="1"/>
  <c r="M1871" i="1" a="1"/>
  <c r="M1871" i="1" s="1"/>
  <c r="N3555" i="1" a="1"/>
  <c r="N3555" i="1" s="1"/>
  <c r="M3555" i="1" a="1"/>
  <c r="M3555" i="1" s="1"/>
  <c r="N2598" i="1" a="1"/>
  <c r="N2598" i="1" s="1"/>
  <c r="M2598" i="1" a="1"/>
  <c r="M2598" i="1" s="1"/>
  <c r="N1825" i="1" a="1"/>
  <c r="N1825" i="1" s="1"/>
  <c r="M1825" i="1" a="1"/>
  <c r="M1825" i="1" s="1"/>
  <c r="N1059" i="1" a="1"/>
  <c r="N1059" i="1" s="1"/>
  <c r="M1059" i="1" a="1"/>
  <c r="M1059" i="1" s="1"/>
  <c r="N3168" i="1" a="1"/>
  <c r="N3168" i="1" s="1"/>
  <c r="M3168" i="1" a="1"/>
  <c r="M3168" i="1" s="1"/>
  <c r="N3145" i="1" a="1"/>
  <c r="N3145" i="1" s="1"/>
  <c r="M3145" i="1" a="1"/>
  <c r="M3145" i="1" s="1"/>
  <c r="N1810" i="1" a="1"/>
  <c r="N1810" i="1" s="1"/>
  <c r="M1810" i="1" a="1"/>
  <c r="M1810" i="1" s="1"/>
  <c r="N2062" i="1" a="1"/>
  <c r="N2062" i="1" s="1"/>
  <c r="M2062" i="1" a="1"/>
  <c r="M2062" i="1" s="1"/>
  <c r="N2512" i="1" a="1"/>
  <c r="N2512" i="1" s="1"/>
  <c r="M2512" i="1" a="1"/>
  <c r="M2512" i="1" s="1"/>
  <c r="N2776" i="1" a="1"/>
  <c r="N2776" i="1" s="1"/>
  <c r="M2776" i="1" a="1"/>
  <c r="M2776" i="1" s="1"/>
  <c r="N477" i="1" a="1"/>
  <c r="N477" i="1" s="1"/>
  <c r="M477" i="1" a="1"/>
  <c r="M477" i="1" s="1"/>
  <c r="N596" i="1" a="1"/>
  <c r="N596" i="1" s="1"/>
  <c r="M596" i="1" a="1"/>
  <c r="M596" i="1" s="1"/>
  <c r="N590" i="1" a="1"/>
  <c r="N590" i="1" s="1"/>
  <c r="M590" i="1" a="1"/>
  <c r="M590" i="1" s="1"/>
  <c r="N2560" i="1" a="1"/>
  <c r="N2560" i="1" s="1"/>
  <c r="M2560" i="1" a="1"/>
  <c r="M2560" i="1" s="1"/>
  <c r="N2845" i="1" a="1"/>
  <c r="N2845" i="1" s="1"/>
  <c r="M2845" i="1" a="1"/>
  <c r="M2845" i="1" s="1"/>
  <c r="N2951" i="1" a="1"/>
  <c r="N2951" i="1" s="1"/>
  <c r="M2951" i="1" a="1"/>
  <c r="M2951" i="1" s="1"/>
  <c r="N1248" i="1" a="1"/>
  <c r="N1248" i="1" s="1"/>
  <c r="M1248" i="1" a="1"/>
  <c r="M1248" i="1" s="1"/>
  <c r="N2877" i="1" a="1"/>
  <c r="N2877" i="1" s="1"/>
  <c r="M2877" i="1" a="1"/>
  <c r="M2877" i="1" s="1"/>
  <c r="N2147" i="1" a="1"/>
  <c r="N2147" i="1" s="1"/>
  <c r="M2147" i="1" a="1"/>
  <c r="M2147" i="1" s="1"/>
  <c r="N1262" i="1" a="1"/>
  <c r="N1262" i="1" s="1"/>
  <c r="M1262" i="1" a="1"/>
  <c r="M1262" i="1" s="1"/>
  <c r="N2910" i="1" a="1"/>
  <c r="N2910" i="1" s="1"/>
  <c r="M2910" i="1" a="1"/>
  <c r="M2910" i="1" s="1"/>
  <c r="N116" i="1" a="1"/>
  <c r="N116" i="1" s="1"/>
  <c r="M116" i="1" a="1"/>
  <c r="M116" i="1" s="1"/>
  <c r="N3754" i="1" a="1"/>
  <c r="N3754" i="1" s="1"/>
  <c r="M3754" i="1" a="1"/>
  <c r="M3754" i="1" s="1"/>
  <c r="N2038" i="1" a="1"/>
  <c r="N2038" i="1" s="1"/>
  <c r="M2038" i="1" a="1"/>
  <c r="M2038" i="1" s="1"/>
  <c r="N1633" i="1" a="1"/>
  <c r="N1633" i="1" s="1"/>
  <c r="M1633" i="1" a="1"/>
  <c r="M1633" i="1" s="1"/>
  <c r="N2144" i="1" a="1"/>
  <c r="N2144" i="1" s="1"/>
  <c r="M2144" i="1" a="1"/>
  <c r="M2144" i="1" s="1"/>
  <c r="N834" i="1" a="1"/>
  <c r="N834" i="1" s="1"/>
  <c r="M834" i="1" a="1"/>
  <c r="M834" i="1" s="1"/>
  <c r="N326" i="1" a="1"/>
  <c r="N326" i="1" s="1"/>
  <c r="M326" i="1" a="1"/>
  <c r="M326" i="1" s="1"/>
  <c r="N350" i="1" a="1"/>
  <c r="N350" i="1" s="1"/>
  <c r="M350" i="1" a="1"/>
  <c r="M350" i="1" s="1"/>
  <c r="N865" i="1" a="1"/>
  <c r="N865" i="1" s="1"/>
  <c r="M865" i="1" a="1"/>
  <c r="M865" i="1" s="1"/>
  <c r="N1887" i="1" a="1"/>
  <c r="N1887" i="1" s="1"/>
  <c r="M1887" i="1" a="1"/>
  <c r="M1887" i="1" s="1"/>
  <c r="N275" i="1" a="1"/>
  <c r="N275" i="1" s="1"/>
  <c r="M275" i="1" a="1"/>
  <c r="M275" i="1" s="1"/>
  <c r="N1301" i="1" a="1"/>
  <c r="N1301" i="1" s="1"/>
  <c r="M1301" i="1" a="1"/>
  <c r="M1301" i="1" s="1"/>
  <c r="N2109" i="1" a="1"/>
  <c r="N2109" i="1" s="1"/>
  <c r="M2109" i="1" a="1"/>
  <c r="M2109" i="1" s="1"/>
  <c r="N1731" i="1" a="1"/>
  <c r="N1731" i="1" s="1"/>
  <c r="M1731" i="1" a="1"/>
  <c r="M1731" i="1" s="1"/>
  <c r="N529" i="1" a="1"/>
  <c r="N529" i="1" s="1"/>
  <c r="M529" i="1" a="1"/>
  <c r="M529" i="1" s="1"/>
  <c r="N462" i="1" a="1"/>
  <c r="N462" i="1" s="1"/>
  <c r="M462" i="1" a="1"/>
  <c r="M462" i="1" s="1"/>
  <c r="N1654" i="1" a="1"/>
  <c r="N1654" i="1" s="1"/>
  <c r="M1654" i="1" a="1"/>
  <c r="M1654" i="1" s="1"/>
  <c r="N659" i="1" a="1"/>
  <c r="N659" i="1" s="1"/>
  <c r="M659" i="1" a="1"/>
  <c r="M659" i="1" s="1"/>
  <c r="N2824" i="1" a="1"/>
  <c r="N2824" i="1" s="1"/>
  <c r="M2824" i="1" a="1"/>
  <c r="M2824" i="1" s="1"/>
  <c r="N2086" i="1" a="1"/>
  <c r="N2086" i="1" s="1"/>
  <c r="M2086" i="1" a="1"/>
  <c r="M2086" i="1" s="1"/>
  <c r="N2885" i="1" a="1"/>
  <c r="N2885" i="1" s="1"/>
  <c r="M2885" i="1" a="1"/>
  <c r="M2885" i="1" s="1"/>
  <c r="N2964" i="1" a="1"/>
  <c r="N2964" i="1" s="1"/>
  <c r="M2964" i="1" a="1"/>
  <c r="M2964" i="1" s="1"/>
  <c r="N408" i="1" a="1"/>
  <c r="N408" i="1" s="1"/>
  <c r="M408" i="1" a="1"/>
  <c r="M408" i="1" s="1"/>
  <c r="N3438" i="1" a="1"/>
  <c r="N3438" i="1" s="1"/>
  <c r="M3438" i="1" a="1"/>
  <c r="M3438" i="1" s="1"/>
  <c r="N669" i="1" a="1"/>
  <c r="N669" i="1" s="1"/>
  <c r="M669" i="1" a="1"/>
  <c r="M669" i="1" s="1"/>
  <c r="N3175" i="1" a="1"/>
  <c r="N3175" i="1" s="1"/>
  <c r="M3175" i="1" a="1"/>
  <c r="M3175" i="1" s="1"/>
  <c r="N3222" i="1" a="1"/>
  <c r="N3222" i="1" s="1"/>
  <c r="M3222" i="1" a="1"/>
  <c r="M3222" i="1" s="1"/>
  <c r="N3223" i="1" a="1"/>
  <c r="N3223" i="1" s="1"/>
  <c r="M3223" i="1" a="1"/>
  <c r="M3223" i="1" s="1"/>
  <c r="N3262" i="1" a="1"/>
  <c r="N3262" i="1" s="1"/>
  <c r="M3262" i="1" a="1"/>
  <c r="M3262" i="1" s="1"/>
  <c r="N1330" i="1" a="1"/>
  <c r="N1330" i="1" s="1"/>
  <c r="M1330" i="1" a="1"/>
  <c r="M1330" i="1" s="1"/>
  <c r="N871" i="1" a="1"/>
  <c r="N871" i="1" s="1"/>
  <c r="M871" i="1" a="1"/>
  <c r="M871" i="1" s="1"/>
  <c r="N3542" i="1" a="1"/>
  <c r="N3542" i="1" s="1"/>
  <c r="M3542" i="1" a="1"/>
  <c r="M3542" i="1" s="1"/>
  <c r="N1401" i="1" a="1"/>
  <c r="N1401" i="1" s="1"/>
  <c r="M1401" i="1" a="1"/>
  <c r="M1401" i="1" s="1"/>
  <c r="N50" i="1" a="1"/>
  <c r="N50" i="1" s="1"/>
  <c r="M50" i="1" a="1"/>
  <c r="M50" i="1" s="1"/>
  <c r="N160" i="1" a="1"/>
  <c r="N160" i="1" s="1"/>
  <c r="M160" i="1" a="1"/>
  <c r="M160" i="1" s="1"/>
  <c r="N313" i="1" a="1"/>
  <c r="N313" i="1" s="1"/>
  <c r="M313" i="1" a="1"/>
  <c r="M313" i="1" s="1"/>
  <c r="N2942" i="1" a="1"/>
  <c r="N2942" i="1" s="1"/>
  <c r="M2942" i="1" a="1"/>
  <c r="M2942" i="1" s="1"/>
  <c r="N2177" i="1" a="1"/>
  <c r="N2177" i="1" s="1"/>
  <c r="M2177" i="1" a="1"/>
  <c r="M2177" i="1" s="1"/>
  <c r="N1122" i="1" a="1"/>
  <c r="N1122" i="1" s="1"/>
  <c r="M1122" i="1" a="1"/>
  <c r="M1122" i="1" s="1"/>
  <c r="N257" i="1" a="1"/>
  <c r="N257" i="1" s="1"/>
  <c r="M257" i="1" a="1"/>
  <c r="M257" i="1" s="1"/>
  <c r="N3010" i="1" a="1"/>
  <c r="N3010" i="1" s="1"/>
  <c r="M3010" i="1" a="1"/>
  <c r="M3010" i="1" s="1"/>
  <c r="N1739" i="1" a="1"/>
  <c r="N1739" i="1" s="1"/>
  <c r="M1739" i="1" a="1"/>
  <c r="M1739" i="1" s="1"/>
  <c r="N2159" i="1" a="1"/>
  <c r="N2159" i="1" s="1"/>
  <c r="M2159" i="1" a="1"/>
  <c r="M2159" i="1" s="1"/>
  <c r="N2793" i="1" a="1"/>
  <c r="N2793" i="1" s="1"/>
  <c r="M2793" i="1" a="1"/>
  <c r="M2793" i="1" s="1"/>
  <c r="N486" i="1" a="1"/>
  <c r="N486" i="1" s="1"/>
  <c r="M486" i="1" a="1"/>
  <c r="M486" i="1" s="1"/>
  <c r="N2262" i="1" a="1"/>
  <c r="N2262" i="1" s="1"/>
  <c r="M2262" i="1" a="1"/>
  <c r="M2262" i="1" s="1"/>
  <c r="N266" i="1" a="1"/>
  <c r="N266" i="1" s="1"/>
  <c r="M266" i="1" a="1"/>
  <c r="M266" i="1" s="1"/>
  <c r="N79" i="1" a="1"/>
  <c r="N79" i="1" s="1"/>
  <c r="M79" i="1" a="1"/>
  <c r="M79" i="1" s="1"/>
  <c r="N2557" i="1" a="1"/>
  <c r="N2557" i="1" s="1"/>
  <c r="M2557" i="1" a="1"/>
  <c r="M2557" i="1" s="1"/>
  <c r="N2172" i="1" a="1"/>
  <c r="N2172" i="1" s="1"/>
  <c r="M2172" i="1" a="1"/>
  <c r="M2172" i="1" s="1"/>
  <c r="N1507" i="1" a="1"/>
  <c r="N1507" i="1" s="1"/>
  <c r="M1507" i="1" a="1"/>
  <c r="M1507" i="1" s="1"/>
  <c r="N212" i="1" a="1"/>
  <c r="N212" i="1" s="1"/>
  <c r="M212" i="1" a="1"/>
  <c r="M212" i="1" s="1"/>
  <c r="N185" i="1" a="1"/>
  <c r="N185" i="1" s="1"/>
  <c r="M185" i="1" a="1"/>
  <c r="M185" i="1" s="1"/>
  <c r="N104" i="1" a="1"/>
  <c r="N104" i="1" s="1"/>
  <c r="M104" i="1" a="1"/>
  <c r="M104" i="1" s="1"/>
  <c r="N1641" i="1" a="1"/>
  <c r="N1641" i="1" s="1"/>
  <c r="M1641" i="1" a="1"/>
  <c r="M1641" i="1" s="1"/>
  <c r="N2124" i="1" a="1"/>
  <c r="N2124" i="1" s="1"/>
  <c r="M2124" i="1" a="1"/>
  <c r="M2124" i="1" s="1"/>
  <c r="N2112" i="1" a="1"/>
  <c r="N2112" i="1" s="1"/>
  <c r="M2112" i="1" a="1"/>
  <c r="M2112" i="1" s="1"/>
  <c r="N2547" i="1" a="1"/>
  <c r="N2547" i="1" s="1"/>
  <c r="M2547" i="1" a="1"/>
  <c r="M2547" i="1" s="1"/>
  <c r="N613" i="1" a="1"/>
  <c r="N613" i="1" s="1"/>
  <c r="M613" i="1" a="1"/>
  <c r="M613" i="1" s="1"/>
  <c r="N460" i="1" a="1"/>
  <c r="N460" i="1" s="1"/>
  <c r="M460" i="1" a="1"/>
  <c r="M460" i="1" s="1"/>
  <c r="N1598" i="1" a="1"/>
  <c r="N1598" i="1" s="1"/>
  <c r="M1598" i="1" a="1"/>
  <c r="M1598" i="1" s="1"/>
  <c r="N1498" i="1" a="1"/>
  <c r="N1498" i="1" s="1"/>
  <c r="M1498" i="1" a="1"/>
  <c r="M1498" i="1" s="1"/>
  <c r="N1629" i="1" a="1"/>
  <c r="N1629" i="1" s="1"/>
  <c r="M1629" i="1" a="1"/>
  <c r="M1629" i="1" s="1"/>
  <c r="N620" i="1" a="1"/>
  <c r="N620" i="1" s="1"/>
  <c r="M620" i="1" a="1"/>
  <c r="M620" i="1" s="1"/>
  <c r="N2102" i="1" a="1"/>
  <c r="N2102" i="1" s="1"/>
  <c r="M2102" i="1" a="1"/>
  <c r="M2102" i="1" s="1"/>
  <c r="N610" i="1" a="1"/>
  <c r="N610" i="1" s="1"/>
  <c r="M610" i="1" a="1"/>
  <c r="M610" i="1" s="1"/>
  <c r="N432" i="1" a="1"/>
  <c r="N432" i="1" s="1"/>
  <c r="M432" i="1" a="1"/>
  <c r="M432" i="1" s="1"/>
  <c r="N3347" i="1" a="1"/>
  <c r="N3347" i="1" s="1"/>
  <c r="M3347" i="1" a="1"/>
  <c r="M3347" i="1" s="1"/>
  <c r="N1705" i="1" a="1"/>
  <c r="N1705" i="1" s="1"/>
  <c r="M1705" i="1" a="1"/>
  <c r="M1705" i="1" s="1"/>
  <c r="N2801" i="1" a="1"/>
  <c r="N2801" i="1" s="1"/>
  <c r="M2801" i="1" a="1"/>
  <c r="M2801" i="1" s="1"/>
  <c r="N55" i="1" a="1"/>
  <c r="N55" i="1" s="1"/>
  <c r="M55" i="1" a="1"/>
  <c r="M55" i="1" s="1"/>
  <c r="N401" i="1" a="1"/>
  <c r="N401" i="1" s="1"/>
  <c r="M401" i="1" a="1"/>
  <c r="M401" i="1" s="1"/>
  <c r="N413" i="1" a="1"/>
  <c r="N413" i="1" s="1"/>
  <c r="M413" i="1" a="1"/>
  <c r="M413" i="1" s="1"/>
  <c r="N430" i="1" a="1"/>
  <c r="N430" i="1" s="1"/>
  <c r="M430" i="1" a="1"/>
  <c r="M430" i="1" s="1"/>
  <c r="N282" i="1" a="1"/>
  <c r="N282" i="1" s="1"/>
  <c r="M282" i="1" a="1"/>
  <c r="M282" i="1" s="1"/>
  <c r="N3082" i="1" a="1"/>
  <c r="N3082" i="1" s="1"/>
  <c r="M3082" i="1" a="1"/>
  <c r="M3082" i="1" s="1"/>
  <c r="N586" i="1" a="1"/>
  <c r="N586" i="1" s="1"/>
  <c r="M586" i="1" a="1"/>
  <c r="M586" i="1" s="1"/>
  <c r="N2521" i="1" a="1"/>
  <c r="N2521" i="1" s="1"/>
  <c r="M2521" i="1" a="1"/>
  <c r="M2521" i="1" s="1"/>
  <c r="N1552" i="1" a="1"/>
  <c r="N1552" i="1" s="1"/>
  <c r="M1552" i="1" a="1"/>
  <c r="M1552" i="1" s="1"/>
  <c r="N1751" i="1" a="1"/>
  <c r="N1751" i="1" s="1"/>
  <c r="M1751" i="1" a="1"/>
  <c r="M1751" i="1" s="1"/>
  <c r="N1993" i="1" a="1"/>
  <c r="N1993" i="1" s="1"/>
  <c r="M1993" i="1" a="1"/>
  <c r="M1993" i="1" s="1"/>
  <c r="N2922" i="1" a="1"/>
  <c r="N2922" i="1" s="1"/>
  <c r="M2922" i="1" a="1"/>
  <c r="M2922" i="1" s="1"/>
  <c r="N2072" i="1" a="1"/>
  <c r="N2072" i="1" s="1"/>
  <c r="M2072" i="1" a="1"/>
  <c r="M2072" i="1" s="1"/>
  <c r="N1869" i="1" a="1"/>
  <c r="N1869" i="1" s="1"/>
  <c r="M1869" i="1" a="1"/>
  <c r="M1869" i="1" s="1"/>
  <c r="N1814" i="1" a="1"/>
  <c r="N1814" i="1" s="1"/>
  <c r="M1814" i="1" a="1"/>
  <c r="M1814" i="1" s="1"/>
  <c r="N2504" i="1" a="1"/>
  <c r="N2504" i="1" s="1"/>
  <c r="M2504" i="1" a="1"/>
  <c r="M2504" i="1" s="1"/>
  <c r="N1859" i="1" a="1"/>
  <c r="N1859" i="1" s="1"/>
  <c r="M1859" i="1" a="1"/>
  <c r="M1859" i="1" s="1"/>
  <c r="N3020" i="1" a="1"/>
  <c r="N3020" i="1" s="1"/>
  <c r="M3020" i="1" a="1"/>
  <c r="M3020" i="1" s="1"/>
  <c r="N772" i="1" a="1"/>
  <c r="N772" i="1" s="1"/>
  <c r="M772" i="1" a="1"/>
  <c r="M772" i="1" s="1"/>
  <c r="N2500" i="1" a="1"/>
  <c r="N2500" i="1" s="1"/>
  <c r="M2500" i="1" a="1"/>
  <c r="M2500" i="1" s="1"/>
  <c r="N288" i="1" a="1"/>
  <c r="N288" i="1" s="1"/>
  <c r="M288" i="1" a="1"/>
  <c r="M288" i="1" s="1"/>
  <c r="N1620" i="1" a="1"/>
  <c r="N1620" i="1" s="1"/>
  <c r="M1620" i="1" a="1"/>
  <c r="M1620" i="1" s="1"/>
  <c r="N1062" i="1" a="1"/>
  <c r="N1062" i="1" s="1"/>
  <c r="M1062" i="1" a="1"/>
  <c r="M1062" i="1" s="1"/>
  <c r="N419" i="1" a="1"/>
  <c r="N419" i="1" s="1"/>
  <c r="M419" i="1" a="1"/>
  <c r="M419" i="1" s="1"/>
  <c r="N2348" i="1" a="1"/>
  <c r="N2348" i="1" s="1"/>
  <c r="M2348" i="1" a="1"/>
  <c r="M2348" i="1" s="1"/>
  <c r="N1369" i="1" a="1"/>
  <c r="N1369" i="1" s="1"/>
  <c r="M1369" i="1" a="1"/>
  <c r="M1369" i="1" s="1"/>
  <c r="N328" i="1" a="1"/>
  <c r="N328" i="1" s="1"/>
  <c r="M328" i="1" a="1"/>
  <c r="M328" i="1" s="1"/>
  <c r="N127" i="1" a="1"/>
  <c r="N127" i="1" s="1"/>
  <c r="M127" i="1" a="1"/>
  <c r="M127" i="1" s="1"/>
  <c r="N651" i="1" a="1"/>
  <c r="N651" i="1" s="1"/>
  <c r="M651" i="1" a="1"/>
  <c r="M651" i="1" s="1"/>
  <c r="N2555" i="1" a="1"/>
  <c r="N2555" i="1" s="1"/>
  <c r="M2555" i="1" a="1"/>
  <c r="M2555" i="1" s="1"/>
  <c r="N2171" i="1" a="1"/>
  <c r="N2171" i="1" s="1"/>
  <c r="M2171" i="1" a="1"/>
  <c r="M2171" i="1" s="1"/>
  <c r="N504" i="1" a="1"/>
  <c r="N504" i="1" s="1"/>
  <c r="M504" i="1" a="1"/>
  <c r="M504" i="1" s="1"/>
  <c r="N806" i="1" a="1"/>
  <c r="N806" i="1" s="1"/>
  <c r="M806" i="1" a="1"/>
  <c r="M806" i="1" s="1"/>
  <c r="N724" i="1" a="1"/>
  <c r="N724" i="1" s="1"/>
  <c r="M724" i="1" a="1"/>
  <c r="M724" i="1" s="1"/>
  <c r="N2347" i="1" a="1"/>
  <c r="N2347" i="1" s="1"/>
  <c r="M2347" i="1" a="1"/>
  <c r="M2347" i="1" s="1"/>
  <c r="N3492" i="1" a="1"/>
  <c r="N3492" i="1" s="1"/>
  <c r="M3492" i="1" a="1"/>
  <c r="M3492" i="1" s="1"/>
  <c r="N2103" i="1" a="1"/>
  <c r="N2103" i="1" s="1"/>
  <c r="M2103" i="1" a="1"/>
  <c r="M2103" i="1" s="1"/>
  <c r="N2074" i="1" a="1"/>
  <c r="N2074" i="1" s="1"/>
  <c r="M2074" i="1" a="1"/>
  <c r="M2074" i="1" s="1"/>
  <c r="N2162" i="1" a="1"/>
  <c r="N2162" i="1" s="1"/>
  <c r="M2162" i="1" a="1"/>
  <c r="M2162" i="1" s="1"/>
  <c r="N749" i="1" a="1"/>
  <c r="N749" i="1" s="1"/>
  <c r="M749" i="1" a="1"/>
  <c r="M749" i="1" s="1"/>
  <c r="N1730" i="1" a="1"/>
  <c r="N1730" i="1" s="1"/>
  <c r="M1730" i="1" a="1"/>
  <c r="M1730" i="1" s="1"/>
  <c r="N777" i="1" a="1"/>
  <c r="N777" i="1" s="1"/>
  <c r="M777" i="1" a="1"/>
  <c r="M777" i="1" s="1"/>
  <c r="N1762" i="1" a="1"/>
  <c r="N1762" i="1" s="1"/>
  <c r="M1762" i="1" a="1"/>
  <c r="M1762" i="1" s="1"/>
  <c r="N2925" i="1" a="1"/>
  <c r="N2925" i="1" s="1"/>
  <c r="M2925" i="1" a="1"/>
  <c r="M2925" i="1" s="1"/>
  <c r="N134" i="1" a="1"/>
  <c r="N134" i="1" s="1"/>
  <c r="M134" i="1" a="1"/>
  <c r="M134" i="1" s="1"/>
  <c r="N801" i="1" a="1"/>
  <c r="N801" i="1" s="1"/>
  <c r="M801" i="1" a="1"/>
  <c r="M801" i="1" s="1"/>
  <c r="N810" i="1" a="1"/>
  <c r="N810" i="1" s="1"/>
  <c r="M810" i="1" a="1"/>
  <c r="M810" i="1" s="1"/>
  <c r="N17" i="1" a="1"/>
  <c r="N17" i="1" s="1"/>
  <c r="M17" i="1" a="1"/>
  <c r="M17" i="1" s="1"/>
  <c r="N1596" i="1" a="1"/>
  <c r="N1596" i="1" s="1"/>
  <c r="M1596" i="1" a="1"/>
  <c r="M1596" i="1" s="1"/>
  <c r="N3693" i="1" a="1"/>
  <c r="N3693" i="1" s="1"/>
  <c r="M3693" i="1" a="1"/>
  <c r="M3693" i="1" s="1"/>
  <c r="N763" i="1" a="1"/>
  <c r="N763" i="1" s="1"/>
  <c r="M763" i="1" a="1"/>
  <c r="M763" i="1" s="1"/>
  <c r="N1427" i="1" a="1"/>
  <c r="N1427" i="1" s="1"/>
  <c r="M1427" i="1" a="1"/>
  <c r="M1427" i="1" s="1"/>
  <c r="N2270" i="1" a="1"/>
  <c r="N2270" i="1" s="1"/>
  <c r="M2270" i="1" a="1"/>
  <c r="M2270" i="1" s="1"/>
  <c r="N1387" i="1" a="1"/>
  <c r="N1387" i="1" s="1"/>
  <c r="M1387" i="1" a="1"/>
  <c r="M1387" i="1" s="1"/>
  <c r="N1830" i="1" a="1"/>
  <c r="N1830" i="1" s="1"/>
  <c r="M1830" i="1" a="1"/>
  <c r="M1830" i="1" s="1"/>
  <c r="N1800" i="1" a="1"/>
  <c r="N1800" i="1" s="1"/>
  <c r="M1800" i="1" a="1"/>
  <c r="M1800" i="1" s="1"/>
  <c r="N1402" i="1" a="1"/>
  <c r="N1402" i="1" s="1"/>
  <c r="M1402" i="1" a="1"/>
  <c r="M1402" i="1" s="1"/>
  <c r="N3502" i="1" a="1"/>
  <c r="N3502" i="1" s="1"/>
  <c r="M3502" i="1" a="1"/>
  <c r="M3502" i="1" s="1"/>
  <c r="N2352" i="1" a="1"/>
  <c r="N2352" i="1" s="1"/>
  <c r="M2352" i="1" a="1"/>
  <c r="M2352" i="1" s="1"/>
  <c r="N2127" i="1" a="1"/>
  <c r="N2127" i="1" s="1"/>
  <c r="M2127" i="1" a="1"/>
  <c r="M2127" i="1" s="1"/>
  <c r="N3745" i="1" a="1"/>
  <c r="N3745" i="1" s="1"/>
  <c r="M3745" i="1" a="1"/>
  <c r="M3745" i="1" s="1"/>
  <c r="N2260" i="1" a="1"/>
  <c r="N2260" i="1" s="1"/>
  <c r="M2260" i="1" a="1"/>
  <c r="M2260" i="1" s="1"/>
  <c r="N2343" i="1" a="1"/>
  <c r="N2343" i="1" s="1"/>
  <c r="M2343" i="1" a="1"/>
  <c r="M2343" i="1" s="1"/>
  <c r="N161" i="1" a="1"/>
  <c r="N161" i="1" s="1"/>
  <c r="M161" i="1" a="1"/>
  <c r="M161" i="1" s="1"/>
  <c r="N387" i="1" a="1"/>
  <c r="N387" i="1" s="1"/>
  <c r="M387" i="1" a="1"/>
  <c r="M387" i="1" s="1"/>
  <c r="N1388" i="1" a="1"/>
  <c r="N1388" i="1" s="1"/>
  <c r="M1388" i="1" a="1"/>
  <c r="M1388" i="1" s="1"/>
  <c r="N1758" i="1" a="1"/>
  <c r="N1758" i="1" s="1"/>
  <c r="M1758" i="1" a="1"/>
  <c r="M1758" i="1" s="1"/>
  <c r="N2931" i="1" a="1"/>
  <c r="N2931" i="1" s="1"/>
  <c r="M2931" i="1" a="1"/>
  <c r="M2931" i="1" s="1"/>
  <c r="N480" i="1" a="1"/>
  <c r="N480" i="1" s="1"/>
  <c r="M480" i="1" a="1"/>
  <c r="M480" i="1" s="1"/>
  <c r="N3211" i="1" a="1"/>
  <c r="N3211" i="1" s="1"/>
  <c r="M3211" i="1" a="1"/>
  <c r="M3211" i="1" s="1"/>
  <c r="N2873" i="1" a="1"/>
  <c r="N2873" i="1" s="1"/>
  <c r="M2873" i="1" a="1"/>
  <c r="M2873" i="1" s="1"/>
  <c r="N3311" i="1" a="1"/>
  <c r="N3311" i="1" s="1"/>
  <c r="M3311" i="1" a="1"/>
  <c r="M3311" i="1" s="1"/>
  <c r="N1351" i="1" a="1"/>
  <c r="N1351" i="1" s="1"/>
  <c r="M1351" i="1" a="1"/>
  <c r="M1351" i="1" s="1"/>
  <c r="N2546" i="1" a="1"/>
  <c r="N2546" i="1" s="1"/>
  <c r="M2546" i="1" a="1"/>
  <c r="M2546" i="1" s="1"/>
  <c r="N57" i="1" a="1"/>
  <c r="N57" i="1" s="1"/>
  <c r="M57" i="1" a="1"/>
  <c r="M57" i="1" s="1"/>
  <c r="N2035" i="1" a="1"/>
  <c r="N2035" i="1" s="1"/>
  <c r="M2035" i="1" a="1"/>
  <c r="M2035" i="1" s="1"/>
  <c r="N1771" i="1" a="1"/>
  <c r="N1771" i="1" s="1"/>
  <c r="M1771" i="1" a="1"/>
  <c r="M1771" i="1" s="1"/>
  <c r="N2927" i="1" a="1"/>
  <c r="N2927" i="1" s="1"/>
  <c r="M2927" i="1" a="1"/>
  <c r="M2927" i="1" s="1"/>
  <c r="N2563" i="1" a="1"/>
  <c r="N2563" i="1" s="1"/>
  <c r="M2563" i="1" a="1"/>
  <c r="M2563" i="1" s="1"/>
  <c r="N3644" i="1" a="1"/>
  <c r="N3644" i="1" s="1"/>
  <c r="M3644" i="1" a="1"/>
  <c r="M3644" i="1" s="1"/>
  <c r="N2778" i="1" a="1"/>
  <c r="N2778" i="1" s="1"/>
  <c r="M2778" i="1" a="1"/>
  <c r="M2778" i="1" s="1"/>
  <c r="N15" i="1" a="1"/>
  <c r="N15" i="1" s="1"/>
  <c r="M15" i="1" a="1"/>
  <c r="M15" i="1" s="1"/>
  <c r="N1290" i="1" a="1"/>
  <c r="N1290" i="1" s="1"/>
  <c r="M1290" i="1" a="1"/>
  <c r="M1290" i="1" s="1"/>
  <c r="N3139" i="1" a="1"/>
  <c r="N3139" i="1" s="1"/>
  <c r="M3139" i="1" a="1"/>
  <c r="M3139" i="1" s="1"/>
  <c r="N3203" i="1" a="1"/>
  <c r="N3203" i="1" s="1"/>
  <c r="M3203" i="1" a="1"/>
  <c r="M3203" i="1" s="1"/>
  <c r="N3144" i="1" a="1"/>
  <c r="N3144" i="1" s="1"/>
  <c r="M3144" i="1" a="1"/>
  <c r="M3144" i="1" s="1"/>
  <c r="N3080" i="1" a="1"/>
  <c r="N3080" i="1" s="1"/>
  <c r="M3080" i="1" a="1"/>
  <c r="M3080" i="1" s="1"/>
  <c r="N3589" i="1" a="1"/>
  <c r="N3589" i="1" s="1"/>
  <c r="M3589" i="1" a="1"/>
  <c r="M3589" i="1" s="1"/>
  <c r="N2832" i="1" a="1"/>
  <c r="N2832" i="1" s="1"/>
  <c r="M2832" i="1" a="1"/>
  <c r="M2832" i="1" s="1"/>
  <c r="N3291" i="1" a="1"/>
  <c r="N3291" i="1" s="1"/>
  <c r="M3291" i="1" a="1"/>
  <c r="M3291" i="1" s="1"/>
  <c r="N3047" i="1" a="1"/>
  <c r="N3047" i="1" s="1"/>
  <c r="M3047" i="1" a="1"/>
  <c r="M3047" i="1" s="1"/>
  <c r="N2366" i="1" a="1"/>
  <c r="N2366" i="1" s="1"/>
  <c r="M2366" i="1" a="1"/>
  <c r="M2366" i="1" s="1"/>
  <c r="N3297" i="1" a="1"/>
  <c r="N3297" i="1" s="1"/>
  <c r="M3297" i="1" a="1"/>
  <c r="M3297" i="1" s="1"/>
  <c r="N3042" i="1" a="1"/>
  <c r="N3042" i="1" s="1"/>
  <c r="M3042" i="1" a="1"/>
  <c r="M3042" i="1" s="1"/>
  <c r="N3280" i="1" a="1"/>
  <c r="N3280" i="1" s="1"/>
  <c r="M3280" i="1" a="1"/>
  <c r="M3280" i="1" s="1"/>
  <c r="N1508" i="1" a="1"/>
  <c r="N1508" i="1" s="1"/>
  <c r="M1508" i="1" a="1"/>
  <c r="M1508" i="1" s="1"/>
  <c r="N114" i="1" a="1"/>
  <c r="N114" i="1" s="1"/>
  <c r="M114" i="1" a="1"/>
  <c r="M114" i="1" s="1"/>
  <c r="N3070" i="1" a="1"/>
  <c r="N3070" i="1" s="1"/>
  <c r="M3070" i="1" a="1"/>
  <c r="M3070" i="1" s="1"/>
  <c r="N1754" i="1" a="1"/>
  <c r="N1754" i="1" s="1"/>
  <c r="M1754" i="1" a="1"/>
  <c r="M1754" i="1" s="1"/>
  <c r="N2941" i="1" a="1"/>
  <c r="N2941" i="1" s="1"/>
  <c r="M2941" i="1" a="1"/>
  <c r="M2941" i="1" s="1"/>
  <c r="N2527" i="1" a="1"/>
  <c r="N2527" i="1" s="1"/>
  <c r="M2527" i="1" a="1"/>
  <c r="M2527" i="1" s="1"/>
  <c r="N3496" i="1" a="1"/>
  <c r="N3496" i="1" s="1"/>
  <c r="M3496" i="1" a="1"/>
  <c r="M3496" i="1" s="1"/>
  <c r="N3065" i="1" a="1"/>
  <c r="N3065" i="1" s="1"/>
  <c r="M3065" i="1" a="1"/>
  <c r="M3065" i="1" s="1"/>
  <c r="N3136" i="1" a="1"/>
  <c r="N3136" i="1" s="1"/>
  <c r="M3136" i="1" a="1"/>
  <c r="M3136" i="1" s="1"/>
  <c r="N3074" i="1" a="1"/>
  <c r="N3074" i="1" s="1"/>
  <c r="M3074" i="1" a="1"/>
  <c r="M3074" i="1" s="1"/>
  <c r="N3071" i="1" a="1"/>
  <c r="N3071" i="1" s="1"/>
  <c r="M3071" i="1" a="1"/>
  <c r="M3071" i="1" s="1"/>
  <c r="N2322" i="1" a="1"/>
  <c r="N2322" i="1" s="1"/>
  <c r="M2322" i="1" a="1"/>
  <c r="M2322" i="1" s="1"/>
  <c r="N493" i="1" a="1"/>
  <c r="N493" i="1" s="1"/>
  <c r="M493" i="1" a="1"/>
  <c r="M493" i="1" s="1"/>
  <c r="N2537" i="1" a="1"/>
  <c r="N2537" i="1" s="1"/>
  <c r="M2537" i="1" a="1"/>
  <c r="M2537" i="1" s="1"/>
  <c r="N786" i="1" a="1"/>
  <c r="N786" i="1" s="1"/>
  <c r="M786" i="1" a="1"/>
  <c r="M786" i="1" s="1"/>
  <c r="N1767" i="1" a="1"/>
  <c r="N1767" i="1" s="1"/>
  <c r="M1767" i="1" a="1"/>
  <c r="M1767" i="1" s="1"/>
  <c r="N3284" i="1" a="1"/>
  <c r="N3284" i="1" s="1"/>
  <c r="M3284" i="1" a="1"/>
  <c r="M3284" i="1" s="1"/>
  <c r="N3180" i="1" a="1"/>
  <c r="N3180" i="1" s="1"/>
  <c r="M3180" i="1" a="1"/>
  <c r="M3180" i="1" s="1"/>
  <c r="N2904" i="1" a="1"/>
  <c r="N2904" i="1" s="1"/>
  <c r="M2904" i="1" a="1"/>
  <c r="M2904" i="1" s="1"/>
  <c r="N3016" i="1" a="1"/>
  <c r="N3016" i="1" s="1"/>
  <c r="M3016" i="1" a="1"/>
  <c r="M3016" i="1" s="1"/>
  <c r="N3478" i="1" a="1"/>
  <c r="N3478" i="1" s="1"/>
  <c r="M3478" i="1" a="1"/>
  <c r="M3478" i="1" s="1"/>
  <c r="N2930" i="1" a="1"/>
  <c r="N2930" i="1" s="1"/>
  <c r="M2930" i="1" a="1"/>
  <c r="M2930" i="1" s="1"/>
  <c r="N2943" i="1" a="1"/>
  <c r="N2943" i="1" s="1"/>
  <c r="M2943" i="1" a="1"/>
  <c r="M2943" i="1" s="1"/>
  <c r="N3196" i="1" a="1"/>
  <c r="N3196" i="1" s="1"/>
  <c r="M3196" i="1" a="1"/>
  <c r="M3196" i="1" s="1"/>
  <c r="N3261" i="1" a="1"/>
  <c r="N3261" i="1" s="1"/>
  <c r="M3261" i="1" a="1"/>
  <c r="M3261" i="1" s="1"/>
  <c r="N2725" i="1" a="1"/>
  <c r="N2725" i="1" s="1"/>
  <c r="M2725" i="1" a="1"/>
  <c r="M2725" i="1" s="1"/>
  <c r="N3285" i="1" a="1"/>
  <c r="N3285" i="1" s="1"/>
  <c r="M3285" i="1" a="1"/>
  <c r="M3285" i="1" s="1"/>
  <c r="N2324" i="1" a="1"/>
  <c r="N2324" i="1" s="1"/>
  <c r="M2324" i="1" a="1"/>
  <c r="M2324" i="1" s="1"/>
  <c r="N1753" i="1" a="1"/>
  <c r="N1753" i="1" s="1"/>
  <c r="M1753" i="1" a="1"/>
  <c r="M1753" i="1" s="1"/>
  <c r="N3286" i="1" a="1"/>
  <c r="N3286" i="1" s="1"/>
  <c r="M3286" i="1" a="1"/>
  <c r="M3286" i="1" s="1"/>
  <c r="N2075" i="1" a="1"/>
  <c r="N2075" i="1" s="1"/>
  <c r="M2075" i="1" a="1"/>
  <c r="M2075" i="1" s="1"/>
  <c r="N2561" i="1" a="1"/>
  <c r="N2561" i="1" s="1"/>
  <c r="M2561" i="1" a="1"/>
  <c r="M2561" i="1" s="1"/>
  <c r="N2285" i="1" a="1"/>
  <c r="N2285" i="1" s="1"/>
  <c r="M2285" i="1" a="1"/>
  <c r="M2285" i="1" s="1"/>
  <c r="N1511" i="1" a="1"/>
  <c r="N1511" i="1" s="1"/>
  <c r="M1511" i="1" a="1"/>
  <c r="M1511" i="1" s="1"/>
  <c r="N2364" i="1" a="1"/>
  <c r="N2364" i="1" s="1"/>
  <c r="M2364" i="1" a="1"/>
  <c r="M2364" i="1" s="1"/>
  <c r="N332" i="1" a="1"/>
  <c r="N332" i="1" s="1"/>
  <c r="M332" i="1" a="1"/>
  <c r="M332" i="1" s="1"/>
  <c r="N887" i="1" a="1"/>
  <c r="N887" i="1" s="1"/>
  <c r="M887" i="1" a="1"/>
  <c r="M887" i="1" s="1"/>
  <c r="N3049" i="1" a="1"/>
  <c r="N3049" i="1" s="1"/>
  <c r="M3049" i="1" a="1"/>
  <c r="M3049" i="1" s="1"/>
  <c r="N1079" i="1" a="1"/>
  <c r="N1079" i="1" s="1"/>
  <c r="M1079" i="1" a="1"/>
  <c r="M1079" i="1" s="1"/>
  <c r="N893" i="1" a="1"/>
  <c r="N893" i="1" s="1"/>
  <c r="M893" i="1" a="1"/>
  <c r="M893" i="1" s="1"/>
  <c r="N1230" i="1" a="1"/>
  <c r="N1230" i="1" s="1"/>
  <c r="M1230" i="1" a="1"/>
  <c r="M1230" i="1" s="1"/>
  <c r="N1237" i="1" a="1"/>
  <c r="N1237" i="1" s="1"/>
  <c r="M1237" i="1" a="1"/>
  <c r="M1237" i="1" s="1"/>
  <c r="N1957" i="1" a="1"/>
  <c r="N1957" i="1" s="1"/>
  <c r="M1957" i="1" a="1"/>
  <c r="M1957" i="1" s="1"/>
  <c r="N1470" i="1" a="1"/>
  <c r="N1470" i="1" s="1"/>
  <c r="M1470" i="1" a="1"/>
  <c r="M1470" i="1" s="1"/>
  <c r="N2431" i="1" a="1"/>
  <c r="N2431" i="1" s="1"/>
  <c r="M2431" i="1" a="1"/>
  <c r="M2431" i="1" s="1"/>
  <c r="N579" i="1" a="1"/>
  <c r="N579" i="1" s="1"/>
  <c r="M579" i="1" a="1"/>
  <c r="M579" i="1" s="1"/>
  <c r="N2164" i="1" a="1"/>
  <c r="N2164" i="1" s="1"/>
  <c r="M2164" i="1" a="1"/>
  <c r="M2164" i="1" s="1"/>
  <c r="N1616" i="1" a="1"/>
  <c r="N1616" i="1" s="1"/>
  <c r="M1616" i="1" a="1"/>
  <c r="M1616" i="1" s="1"/>
  <c r="N728" i="1" a="1"/>
  <c r="N728" i="1" s="1"/>
  <c r="M728" i="1" a="1"/>
  <c r="M728" i="1" s="1"/>
  <c r="N2401" i="1" a="1"/>
  <c r="N2401" i="1" s="1"/>
  <c r="M2401" i="1" a="1"/>
  <c r="M2401" i="1" s="1"/>
  <c r="N3434" i="1" a="1"/>
  <c r="N3434" i="1" s="1"/>
  <c r="M3434" i="1" a="1"/>
  <c r="M3434" i="1" s="1"/>
  <c r="N1379" i="1" a="1"/>
  <c r="N1379" i="1" s="1"/>
  <c r="M1379" i="1" a="1"/>
  <c r="M1379" i="1" s="1"/>
  <c r="N1244" i="1" a="1"/>
  <c r="N1244" i="1" s="1"/>
  <c r="M1244" i="1" a="1"/>
  <c r="M1244" i="1" s="1"/>
  <c r="N1086" i="1" a="1"/>
  <c r="N1086" i="1" s="1"/>
  <c r="M1086" i="1" a="1"/>
  <c r="M1086" i="1" s="1"/>
  <c r="N2258" i="1" a="1"/>
  <c r="N2258" i="1" s="1"/>
  <c r="M2258" i="1" a="1"/>
  <c r="M2258" i="1" s="1"/>
  <c r="N726" i="1" a="1"/>
  <c r="N726" i="1" s="1"/>
  <c r="M726" i="1" a="1"/>
  <c r="M726" i="1" s="1"/>
  <c r="N2263" i="1" a="1"/>
  <c r="N2263" i="1" s="1"/>
  <c r="M2263" i="1" a="1"/>
  <c r="M2263" i="1" s="1"/>
  <c r="N2282" i="1" a="1"/>
  <c r="N2282" i="1" s="1"/>
  <c r="M2282" i="1" a="1"/>
  <c r="M2282" i="1" s="1"/>
  <c r="N2279" i="1" a="1"/>
  <c r="N2279" i="1" s="1"/>
  <c r="M2279" i="1" a="1"/>
  <c r="M2279" i="1" s="1"/>
  <c r="N1376" i="1" a="1"/>
  <c r="N1376" i="1" s="1"/>
  <c r="M1376" i="1" a="1"/>
  <c r="M1376" i="1" s="1"/>
  <c r="N2706" i="1" a="1"/>
  <c r="N2706" i="1" s="1"/>
  <c r="M2706" i="1" a="1"/>
  <c r="M2706" i="1" s="1"/>
  <c r="N1087" i="1" a="1"/>
  <c r="N1087" i="1" s="1"/>
  <c r="M1087" i="1" a="1"/>
  <c r="M1087" i="1" s="1"/>
  <c r="N44" i="1" a="1"/>
  <c r="N44" i="1" s="1"/>
  <c r="M44" i="1" a="1"/>
  <c r="M44" i="1" s="1"/>
  <c r="N1145" i="1" a="1"/>
  <c r="N1145" i="1" s="1"/>
  <c r="M1145" i="1" a="1"/>
  <c r="M1145" i="1" s="1"/>
  <c r="N2440" i="1" a="1"/>
  <c r="N2440" i="1" s="1"/>
  <c r="M2440" i="1" a="1"/>
  <c r="M2440" i="1" s="1"/>
  <c r="N686" i="1" a="1"/>
  <c r="N686" i="1" s="1"/>
  <c r="M686" i="1" a="1"/>
  <c r="M686" i="1" s="1"/>
  <c r="N3165" i="1" a="1"/>
  <c r="N3165" i="1" s="1"/>
  <c r="M3165" i="1" a="1"/>
  <c r="M3165" i="1" s="1"/>
  <c r="N800" i="1" a="1"/>
  <c r="N800" i="1" s="1"/>
  <c r="M800" i="1" a="1"/>
  <c r="M800" i="1" s="1"/>
  <c r="N61" i="1" a="1"/>
  <c r="N61" i="1" s="1"/>
  <c r="M61" i="1" a="1"/>
  <c r="M61" i="1" s="1"/>
  <c r="N1141" i="1" a="1"/>
  <c r="N1141" i="1" s="1"/>
  <c r="M1141" i="1" a="1"/>
  <c r="M1141" i="1" s="1"/>
  <c r="N759" i="1" a="1"/>
  <c r="N759" i="1" s="1"/>
  <c r="M759" i="1" a="1"/>
  <c r="M759" i="1" s="1"/>
  <c r="N1938" i="1" a="1"/>
  <c r="N1938" i="1" s="1"/>
  <c r="M1938" i="1" a="1"/>
  <c r="M1938" i="1" s="1"/>
  <c r="N2833" i="1" a="1"/>
  <c r="N2833" i="1" s="1"/>
  <c r="M2833" i="1" a="1"/>
  <c r="M2833" i="1" s="1"/>
  <c r="N2481" i="1" a="1"/>
  <c r="N2481" i="1" s="1"/>
  <c r="M2481" i="1" a="1"/>
  <c r="M2481" i="1" s="1"/>
  <c r="N2727" i="1" a="1"/>
  <c r="N2727" i="1" s="1"/>
  <c r="M2727" i="1" a="1"/>
  <c r="M2727" i="1" s="1"/>
  <c r="N1315" i="1" a="1"/>
  <c r="N1315" i="1" s="1"/>
  <c r="M1315" i="1" a="1"/>
  <c r="M1315" i="1" s="1"/>
  <c r="N2782" i="1" a="1"/>
  <c r="N2782" i="1" s="1"/>
  <c r="M2782" i="1" a="1"/>
  <c r="M2782" i="1" s="1"/>
  <c r="N508" i="1" a="1"/>
  <c r="N508" i="1" s="1"/>
  <c r="M508" i="1" a="1"/>
  <c r="M508" i="1" s="1"/>
  <c r="N1254" i="1" a="1"/>
  <c r="N1254" i="1" s="1"/>
  <c r="M1254" i="1" a="1"/>
  <c r="M1254" i="1" s="1"/>
  <c r="N2842" i="1" a="1"/>
  <c r="N2842" i="1" s="1"/>
  <c r="M2842" i="1" a="1"/>
  <c r="M2842" i="1" s="1"/>
  <c r="N200" i="1" a="1"/>
  <c r="N200" i="1" s="1"/>
  <c r="M200" i="1" a="1"/>
  <c r="M200" i="1" s="1"/>
  <c r="N2425" i="1" a="1"/>
  <c r="N2425" i="1" s="1"/>
  <c r="M2425" i="1" a="1"/>
  <c r="M2425" i="1" s="1"/>
  <c r="N256" i="1" a="1"/>
  <c r="N256" i="1" s="1"/>
  <c r="M256" i="1" a="1"/>
  <c r="M256" i="1" s="1"/>
  <c r="N2856" i="1" a="1"/>
  <c r="N2856" i="1" s="1"/>
  <c r="M2856" i="1" a="1"/>
  <c r="M2856" i="1" s="1"/>
  <c r="N3036" i="1" a="1"/>
  <c r="N3036" i="1" s="1"/>
  <c r="M3036" i="1" a="1"/>
  <c r="M3036" i="1" s="1"/>
  <c r="N1347" i="1" a="1"/>
  <c r="N1347" i="1" s="1"/>
  <c r="M1347" i="1" a="1"/>
  <c r="M1347" i="1" s="1"/>
  <c r="N394" i="1" a="1"/>
  <c r="N394" i="1" s="1"/>
  <c r="M394" i="1" a="1"/>
  <c r="M394" i="1" s="1"/>
  <c r="N423" i="1" a="1"/>
  <c r="N423" i="1" s="1"/>
  <c r="M423" i="1" a="1"/>
  <c r="M423" i="1" s="1"/>
  <c r="N3411" i="1" a="1"/>
  <c r="N3411" i="1" s="1"/>
  <c r="M3411" i="1" a="1"/>
  <c r="M3411" i="1" s="1"/>
  <c r="N3407" i="1" a="1"/>
  <c r="N3407" i="1" s="1"/>
  <c r="M3407" i="1" a="1"/>
  <c r="M3407" i="1" s="1"/>
  <c r="N3268" i="1" a="1"/>
  <c r="N3268" i="1" s="1"/>
  <c r="M3268" i="1" a="1"/>
  <c r="M3268" i="1" s="1"/>
  <c r="N692" i="1" a="1"/>
  <c r="N692" i="1" s="1"/>
  <c r="M692" i="1" a="1"/>
  <c r="M692" i="1" s="1"/>
  <c r="N1243" i="1" a="1"/>
  <c r="N1243" i="1" s="1"/>
  <c r="M1243" i="1" a="1"/>
  <c r="M1243" i="1" s="1"/>
  <c r="N605" i="1" a="1"/>
  <c r="N605" i="1" s="1"/>
  <c r="M605" i="1" a="1"/>
  <c r="M605" i="1" s="1"/>
  <c r="N1759" i="1" a="1"/>
  <c r="N1759" i="1" s="1"/>
  <c r="M1759" i="1" a="1"/>
  <c r="M1759" i="1" s="1"/>
  <c r="N2012" i="1" a="1"/>
  <c r="N2012" i="1" s="1"/>
  <c r="M2012" i="1" a="1"/>
  <c r="M2012" i="1" s="1"/>
  <c r="N1080" i="1" a="1"/>
  <c r="N1080" i="1" s="1"/>
  <c r="M1080" i="1" a="1"/>
  <c r="M1080" i="1" s="1"/>
  <c r="N1287" i="1" a="1"/>
  <c r="N1287" i="1" s="1"/>
  <c r="M1287" i="1" a="1"/>
  <c r="M1287" i="1" s="1"/>
  <c r="N1681" i="1" a="1"/>
  <c r="N1681" i="1" s="1"/>
  <c r="M1681" i="1" a="1"/>
  <c r="M1681" i="1" s="1"/>
  <c r="N1945" i="1" a="1"/>
  <c r="N1945" i="1" s="1"/>
  <c r="M1945" i="1" a="1"/>
  <c r="M1945" i="1" s="1"/>
  <c r="N1354" i="1" a="1"/>
  <c r="N1354" i="1" s="1"/>
  <c r="M1354" i="1" a="1"/>
  <c r="M1354" i="1" s="1"/>
  <c r="N2266" i="1" a="1"/>
  <c r="N2266" i="1" s="1"/>
  <c r="M2266" i="1" a="1"/>
  <c r="M2266" i="1" s="1"/>
  <c r="N3096" i="1" a="1"/>
  <c r="N3096" i="1" s="1"/>
  <c r="M3096" i="1" a="1"/>
  <c r="M3096" i="1" s="1"/>
  <c r="N2544" i="1" a="1"/>
  <c r="N2544" i="1" s="1"/>
  <c r="M2544" i="1" a="1"/>
  <c r="M2544" i="1" s="1"/>
  <c r="N1500" i="1" a="1"/>
  <c r="N1500" i="1" s="1"/>
  <c r="M1500" i="1" a="1"/>
  <c r="M1500" i="1" s="1"/>
  <c r="N2695" i="1" a="1"/>
  <c r="N2695" i="1" s="1"/>
  <c r="M2695" i="1" a="1"/>
  <c r="M2695" i="1" s="1"/>
  <c r="N128" i="1" a="1"/>
  <c r="N128" i="1" s="1"/>
  <c r="M128" i="1" a="1"/>
  <c r="M128" i="1" s="1"/>
  <c r="N2688" i="1" a="1"/>
  <c r="N2688" i="1" s="1"/>
  <c r="M2688" i="1" a="1"/>
  <c r="M2688" i="1" s="1"/>
  <c r="N250" i="1" a="1"/>
  <c r="N250" i="1" s="1"/>
  <c r="M250" i="1" a="1"/>
  <c r="M250" i="1" s="1"/>
  <c r="N825" i="1" a="1"/>
  <c r="N825" i="1" s="1"/>
  <c r="M825" i="1" a="1"/>
  <c r="M825" i="1" s="1"/>
  <c r="N2751" i="1" a="1"/>
  <c r="N2751" i="1" s="1"/>
  <c r="M2751" i="1" a="1"/>
  <c r="M2751" i="1" s="1"/>
  <c r="N140" i="1" a="1"/>
  <c r="N140" i="1" s="1"/>
  <c r="M140" i="1" a="1"/>
  <c r="M140" i="1" s="1"/>
  <c r="N3157" i="1" a="1"/>
  <c r="N3157" i="1" s="1"/>
  <c r="M3157" i="1" a="1"/>
  <c r="M3157" i="1" s="1"/>
  <c r="N1679" i="1" a="1"/>
  <c r="N1679" i="1" s="1"/>
  <c r="M1679" i="1" a="1"/>
  <c r="M1679" i="1" s="1"/>
  <c r="N1487" i="1" a="1"/>
  <c r="N1487" i="1" s="1"/>
  <c r="M1487" i="1" a="1"/>
  <c r="M1487" i="1" s="1"/>
  <c r="N217" i="1" a="1"/>
  <c r="N217" i="1" s="1"/>
  <c r="M217" i="1" a="1"/>
  <c r="M217" i="1" s="1"/>
  <c r="N1333" i="1" a="1"/>
  <c r="N1333" i="1" s="1"/>
  <c r="M1333" i="1" a="1"/>
  <c r="M1333" i="1" s="1"/>
  <c r="N1322" i="1" a="1"/>
  <c r="N1322" i="1" s="1"/>
  <c r="M1322" i="1" a="1"/>
  <c r="M1322" i="1" s="1"/>
  <c r="N1325" i="1" a="1"/>
  <c r="N1325" i="1" s="1"/>
  <c r="M1325" i="1" a="1"/>
  <c r="M1325" i="1" s="1"/>
  <c r="N1321" i="1" a="1"/>
  <c r="N1321" i="1" s="1"/>
  <c r="M1321" i="1" a="1"/>
  <c r="M1321" i="1" s="1"/>
  <c r="N1320" i="1" a="1"/>
  <c r="N1320" i="1" s="1"/>
  <c r="M1320" i="1" a="1"/>
  <c r="M1320" i="1" s="1"/>
  <c r="N1329" i="1" a="1"/>
  <c r="N1329" i="1" s="1"/>
  <c r="M1329" i="1" a="1"/>
  <c r="M1329" i="1" s="1"/>
  <c r="N1334" i="1" a="1"/>
  <c r="N1334" i="1" s="1"/>
  <c r="M1334" i="1" a="1"/>
  <c r="M1334" i="1" s="1"/>
  <c r="N1317" i="1" a="1"/>
  <c r="N1317" i="1" s="1"/>
  <c r="M1317" i="1" a="1"/>
  <c r="M1317" i="1" s="1"/>
  <c r="N1336" i="1" a="1"/>
  <c r="N1336" i="1" s="1"/>
  <c r="M1336" i="1" a="1"/>
  <c r="M1336" i="1" s="1"/>
  <c r="N1332" i="1" a="1"/>
  <c r="N1332" i="1" s="1"/>
  <c r="M1332" i="1" a="1"/>
  <c r="M1332" i="1" s="1"/>
  <c r="N1331" i="1" a="1"/>
  <c r="N1331" i="1" s="1"/>
  <c r="M1331" i="1" a="1"/>
  <c r="M1331" i="1" s="1"/>
  <c r="N1341" i="1" a="1"/>
  <c r="N1341" i="1" s="1"/>
  <c r="M1341" i="1" a="1"/>
  <c r="M1341" i="1" s="1"/>
  <c r="N1342" i="1" a="1"/>
  <c r="N1342" i="1" s="1"/>
  <c r="M1342" i="1" a="1"/>
  <c r="M1342" i="1" s="1"/>
  <c r="N1324" i="1" a="1"/>
  <c r="N1324" i="1" s="1"/>
  <c r="M1324" i="1" a="1"/>
  <c r="M1324" i="1" s="1"/>
  <c r="N1337" i="1" a="1"/>
  <c r="N1337" i="1" s="1"/>
  <c r="M1337" i="1" a="1"/>
  <c r="M1337" i="1" s="1"/>
  <c r="N1327" i="1" a="1"/>
  <c r="N1327" i="1" s="1"/>
  <c r="M1327" i="1" a="1"/>
  <c r="M1327" i="1" s="1"/>
  <c r="N1339" i="1" a="1"/>
  <c r="N1339" i="1" s="1"/>
  <c r="M1339" i="1" a="1"/>
  <c r="M1339" i="1" s="1"/>
  <c r="N2812" i="1" a="1"/>
  <c r="N2812" i="1" s="1"/>
  <c r="M2812" i="1" a="1"/>
  <c r="M2812" i="1" s="1"/>
  <c r="N2480" i="1" a="1"/>
  <c r="N2480" i="1" s="1"/>
  <c r="M2480" i="1" a="1"/>
  <c r="M2480" i="1" s="1"/>
  <c r="N1112" i="1" a="1"/>
  <c r="N1112" i="1" s="1"/>
  <c r="M1112" i="1" a="1"/>
  <c r="M1112" i="1" s="1"/>
  <c r="N295" i="1" a="1"/>
  <c r="N295" i="1" s="1"/>
  <c r="M295" i="1" a="1"/>
  <c r="M295" i="1" s="1"/>
  <c r="N1119" i="1" a="1"/>
  <c r="N1119" i="1" s="1"/>
  <c r="M1119" i="1" a="1"/>
  <c r="M1119" i="1" s="1"/>
  <c r="N2118" i="1" a="1"/>
  <c r="N2118" i="1" s="1"/>
  <c r="M2118" i="1" a="1"/>
  <c r="M2118" i="1" s="1"/>
  <c r="N3838" i="1" a="1"/>
  <c r="N3838" i="1" s="1"/>
  <c r="M3838" i="1" a="1"/>
  <c r="M3838" i="1" s="1"/>
  <c r="N2122" i="1" a="1"/>
  <c r="N2122" i="1" s="1"/>
  <c r="M2122" i="1" a="1"/>
  <c r="M2122" i="1" s="1"/>
  <c r="N2589" i="1" a="1"/>
  <c r="N2589" i="1" s="1"/>
  <c r="M2589" i="1" a="1"/>
  <c r="M2589" i="1" s="1"/>
  <c r="N1813" i="1" a="1"/>
  <c r="N1813" i="1" s="1"/>
  <c r="M1813" i="1" a="1"/>
  <c r="M1813" i="1" s="1"/>
  <c r="N84" i="1" a="1"/>
  <c r="N84" i="1" s="1"/>
  <c r="M84" i="1" a="1"/>
  <c r="M84" i="1" s="1"/>
  <c r="N884" i="1" a="1"/>
  <c r="N884" i="1" s="1"/>
  <c r="M884" i="1" a="1"/>
  <c r="M884" i="1" s="1"/>
  <c r="N1459" i="1" a="1"/>
  <c r="N1459" i="1" s="1"/>
  <c r="M1459" i="1" a="1"/>
  <c r="M1459" i="1" s="1"/>
  <c r="N1488" i="1" a="1"/>
  <c r="N1488" i="1" s="1"/>
  <c r="M1488" i="1" a="1"/>
  <c r="M1488" i="1" s="1"/>
  <c r="N1129" i="1" a="1"/>
  <c r="N1129" i="1" s="1"/>
  <c r="M1129" i="1" a="1"/>
  <c r="M1129" i="1" s="1"/>
  <c r="N215" i="1" a="1"/>
  <c r="N215" i="1" s="1"/>
  <c r="M215" i="1" a="1"/>
  <c r="M215" i="1" s="1"/>
  <c r="N269" i="1" a="1"/>
  <c r="N269" i="1" s="1"/>
  <c r="M269" i="1" a="1"/>
  <c r="M269" i="1" s="1"/>
  <c r="N231" i="1" a="1"/>
  <c r="N231" i="1" s="1"/>
  <c r="M231" i="1" a="1"/>
  <c r="M231" i="1" s="1"/>
  <c r="N2150" i="1" a="1"/>
  <c r="N2150" i="1" s="1"/>
  <c r="M2150" i="1" a="1"/>
  <c r="M2150" i="1" s="1"/>
  <c r="N2956" i="1" a="1"/>
  <c r="N2956" i="1" s="1"/>
  <c r="M2956" i="1" a="1"/>
  <c r="M2956" i="1" s="1"/>
  <c r="N1251" i="1" a="1"/>
  <c r="N1251" i="1" s="1"/>
  <c r="M1251" i="1" a="1"/>
  <c r="M1251" i="1" s="1"/>
  <c r="N780" i="1" a="1"/>
  <c r="N780" i="1" s="1"/>
  <c r="M780" i="1" a="1"/>
  <c r="M780" i="1" s="1"/>
  <c r="N1626" i="1" a="1"/>
  <c r="N1626" i="1" s="1"/>
  <c r="M1626" i="1" a="1"/>
  <c r="M1626" i="1" s="1"/>
  <c r="N1478" i="1" a="1"/>
  <c r="N1478" i="1" s="1"/>
  <c r="M1478" i="1" a="1"/>
  <c r="M1478" i="1" s="1"/>
  <c r="N2280" i="1" a="1"/>
  <c r="N2280" i="1" s="1"/>
  <c r="M2280" i="1" a="1"/>
  <c r="M2280" i="1" s="1"/>
  <c r="N1851" i="1" a="1"/>
  <c r="N1851" i="1" s="1"/>
  <c r="M1851" i="1" a="1"/>
  <c r="M1851" i="1" s="1"/>
  <c r="N1082" i="1" a="1"/>
  <c r="N1082" i="1" s="1"/>
  <c r="M1082" i="1" a="1"/>
  <c r="M1082" i="1" s="1"/>
  <c r="N3641" i="1" a="1"/>
  <c r="N3641" i="1" s="1"/>
  <c r="M3641" i="1" a="1"/>
  <c r="M3641" i="1" s="1"/>
  <c r="N2917" i="1" a="1"/>
  <c r="N2917" i="1" s="1"/>
  <c r="M2917" i="1" a="1"/>
  <c r="M2917" i="1" s="1"/>
  <c r="N1372" i="1" a="1"/>
  <c r="N1372" i="1" s="1"/>
  <c r="M1372" i="1" a="1"/>
  <c r="M1372" i="1" s="1"/>
  <c r="N1414" i="1" a="1"/>
  <c r="N1414" i="1" s="1"/>
  <c r="M1414" i="1" a="1"/>
  <c r="M1414" i="1" s="1"/>
  <c r="N2969" i="1" a="1"/>
  <c r="N2969" i="1" s="1"/>
  <c r="M2969" i="1" a="1"/>
  <c r="M2969" i="1" s="1"/>
  <c r="N1030" i="1" a="1"/>
  <c r="N1030" i="1" s="1"/>
  <c r="M1030" i="1" a="1"/>
  <c r="M1030" i="1" s="1"/>
  <c r="N146" i="1" a="1"/>
  <c r="N146" i="1" s="1"/>
  <c r="M146" i="1" a="1"/>
  <c r="M146" i="1" s="1"/>
  <c r="N1978" i="1" a="1"/>
  <c r="N1978" i="1" s="1"/>
  <c r="M1978" i="1" a="1"/>
  <c r="M1978" i="1" s="1"/>
  <c r="N3115" i="1" a="1"/>
  <c r="N3115" i="1" s="1"/>
  <c r="M3115" i="1" a="1"/>
  <c r="M3115" i="1" s="1"/>
  <c r="N1367" i="1" a="1"/>
  <c r="N1367" i="1" s="1"/>
  <c r="M1367" i="1" a="1"/>
  <c r="M1367" i="1" s="1"/>
  <c r="N2392" i="1" a="1"/>
  <c r="N2392" i="1" s="1"/>
  <c r="M2392" i="1" a="1"/>
  <c r="M2392" i="1" s="1"/>
  <c r="N2610" i="1" a="1"/>
  <c r="N2610" i="1" s="1"/>
  <c r="M2610" i="1" a="1"/>
  <c r="M2610" i="1" s="1"/>
  <c r="N2253" i="1" a="1"/>
  <c r="N2253" i="1" s="1"/>
  <c r="M2253" i="1" a="1"/>
  <c r="M2253" i="1" s="1"/>
  <c r="N3104" i="1" a="1"/>
  <c r="N3104" i="1" s="1"/>
  <c r="M3104" i="1" a="1"/>
  <c r="M3104" i="1" s="1"/>
  <c r="N1474" i="1" a="1"/>
  <c r="N1474" i="1" s="1"/>
  <c r="M1474" i="1" a="1"/>
  <c r="M1474" i="1" s="1"/>
  <c r="N3667" i="1" a="1"/>
  <c r="N3667" i="1" s="1"/>
  <c r="M3667" i="1" a="1"/>
  <c r="M3667" i="1" s="1"/>
  <c r="N467" i="1" a="1"/>
  <c r="N467" i="1" s="1"/>
  <c r="M467" i="1" a="1"/>
  <c r="M467" i="1" s="1"/>
  <c r="N2229" i="1" a="1"/>
  <c r="N2229" i="1" s="1"/>
  <c r="M2229" i="1" a="1"/>
  <c r="M2229" i="1" s="1"/>
  <c r="N1688" i="1" a="1"/>
  <c r="N1688" i="1" s="1"/>
  <c r="M1688" i="1" a="1"/>
  <c r="M1688" i="1" s="1"/>
  <c r="N3349" i="1" a="1"/>
  <c r="N3349" i="1" s="1"/>
  <c r="M3349" i="1" a="1"/>
  <c r="M3349" i="1" s="1"/>
  <c r="N1490" i="1" a="1"/>
  <c r="N1490" i="1" s="1"/>
  <c r="M1490" i="1" a="1"/>
  <c r="M1490" i="1" s="1"/>
  <c r="N2139" i="1" a="1"/>
  <c r="N2139" i="1" s="1"/>
  <c r="M2139" i="1" a="1"/>
  <c r="M2139" i="1" s="1"/>
  <c r="N166" i="1" a="1"/>
  <c r="N166" i="1" s="1"/>
  <c r="M166" i="1" a="1"/>
  <c r="M166" i="1" s="1"/>
  <c r="N1144" i="1" a="1"/>
  <c r="N1144" i="1" s="1"/>
  <c r="M1144" i="1" a="1"/>
  <c r="M1144" i="1" s="1"/>
  <c r="N1882" i="1" a="1"/>
  <c r="N1882" i="1" s="1"/>
  <c r="M1882" i="1" a="1"/>
  <c r="M1882" i="1" s="1"/>
  <c r="N1707" i="1" a="1"/>
  <c r="N1707" i="1" s="1"/>
  <c r="M1707" i="1" a="1"/>
  <c r="M1707" i="1" s="1"/>
  <c r="N196" i="1" a="1"/>
  <c r="N196" i="1" s="1"/>
  <c r="M196" i="1" a="1"/>
  <c r="M196" i="1" s="1"/>
  <c r="N2757" i="1" a="1"/>
  <c r="N2757" i="1" s="1"/>
  <c r="M2757" i="1" a="1"/>
  <c r="M2757" i="1" s="1"/>
  <c r="N3239" i="1" a="1"/>
  <c r="N3239" i="1" s="1"/>
  <c r="M3239" i="1" a="1"/>
  <c r="M3239" i="1" s="1"/>
  <c r="N2982" i="1" a="1"/>
  <c r="N2982" i="1" s="1"/>
  <c r="M2982" i="1" a="1"/>
  <c r="M2982" i="1" s="1"/>
  <c r="N2986" i="1" a="1"/>
  <c r="N2986" i="1" s="1"/>
  <c r="M2986" i="1" a="1"/>
  <c r="M2986" i="1" s="1"/>
  <c r="N1185" i="1" a="1"/>
  <c r="N1185" i="1" s="1"/>
  <c r="M1185" i="1" a="1"/>
  <c r="M1185" i="1" s="1"/>
  <c r="N1499" i="1" a="1"/>
  <c r="N1499" i="1" s="1"/>
  <c r="M1499" i="1" a="1"/>
  <c r="M1499" i="1" s="1"/>
  <c r="N2937" i="1" a="1"/>
  <c r="N2937" i="1" s="1"/>
  <c r="M2937" i="1" a="1"/>
  <c r="M2937" i="1" s="1"/>
  <c r="N2485" i="1" a="1"/>
  <c r="N2485" i="1" s="1"/>
  <c r="M2485" i="1" a="1"/>
  <c r="M2485" i="1" s="1"/>
  <c r="N1926" i="1" a="1"/>
  <c r="N1926" i="1" s="1"/>
  <c r="M1926" i="1" a="1"/>
  <c r="M1926" i="1" s="1"/>
  <c r="N1886" i="1" a="1"/>
  <c r="N1886" i="1" s="1"/>
  <c r="M1886" i="1" a="1"/>
  <c r="M1886" i="1" s="1"/>
  <c r="N1883" i="1" a="1"/>
  <c r="N1883" i="1" s="1"/>
  <c r="M1883" i="1" a="1"/>
  <c r="M1883" i="1" s="1"/>
  <c r="N2256" i="1" a="1"/>
  <c r="N2256" i="1" s="1"/>
  <c r="M2256" i="1" a="1"/>
  <c r="M2256" i="1" s="1"/>
  <c r="N2740" i="1" a="1"/>
  <c r="N2740" i="1" s="1"/>
  <c r="M2740" i="1" a="1"/>
  <c r="M2740" i="1" s="1"/>
  <c r="N2507" i="1" a="1"/>
  <c r="N2507" i="1" s="1"/>
  <c r="M2507" i="1" a="1"/>
  <c r="M2507" i="1" s="1"/>
  <c r="N2207" i="1" a="1"/>
  <c r="N2207" i="1" s="1"/>
  <c r="M2207" i="1" a="1"/>
  <c r="M2207" i="1" s="1"/>
  <c r="N2199" i="1" a="1"/>
  <c r="N2199" i="1" s="1"/>
  <c r="M2199" i="1" a="1"/>
  <c r="M2199" i="1" s="1"/>
  <c r="N2754" i="1" a="1"/>
  <c r="N2754" i="1" s="1"/>
  <c r="M2754" i="1" a="1"/>
  <c r="M2754" i="1" s="1"/>
  <c r="N2194" i="1" a="1"/>
  <c r="N2194" i="1" s="1"/>
  <c r="M2194" i="1" a="1"/>
  <c r="M2194" i="1" s="1"/>
  <c r="N2755" i="1" a="1"/>
  <c r="N2755" i="1" s="1"/>
  <c r="M2755" i="1" a="1"/>
  <c r="M2755" i="1" s="1"/>
  <c r="N2743" i="1" a="1"/>
  <c r="N2743" i="1" s="1"/>
  <c r="M2743" i="1" a="1"/>
  <c r="M2743" i="1" s="1"/>
  <c r="N2939" i="1" a="1"/>
  <c r="N2939" i="1" s="1"/>
  <c r="M2939" i="1" a="1"/>
  <c r="M2939" i="1" s="1"/>
  <c r="N2762" i="1" a="1"/>
  <c r="N2762" i="1" s="1"/>
  <c r="M2762" i="1" a="1"/>
  <c r="M2762" i="1" s="1"/>
  <c r="N2574" i="1" a="1"/>
  <c r="N2574" i="1" s="1"/>
  <c r="M2574" i="1" a="1"/>
  <c r="M2574" i="1" s="1"/>
  <c r="N2670" i="1" a="1"/>
  <c r="N2670" i="1" s="1"/>
  <c r="M2670" i="1" a="1"/>
  <c r="M2670" i="1" s="1"/>
  <c r="N1837" i="1" a="1"/>
  <c r="N1837" i="1" s="1"/>
  <c r="M1837" i="1" a="1"/>
  <c r="M1837" i="1" s="1"/>
  <c r="N3085" i="1" a="1"/>
  <c r="N3085" i="1" s="1"/>
  <c r="M3085" i="1" a="1"/>
  <c r="M3085" i="1" s="1"/>
  <c r="N2916" i="1" a="1"/>
  <c r="N2916" i="1" s="1"/>
  <c r="M2916" i="1" a="1"/>
  <c r="M2916" i="1" s="1"/>
  <c r="N820" i="1" a="1"/>
  <c r="N820" i="1" s="1"/>
  <c r="M820" i="1" a="1"/>
  <c r="M820" i="1" s="1"/>
  <c r="N1997" i="1" a="1"/>
  <c r="N1997" i="1" s="1"/>
  <c r="M1997" i="1" a="1"/>
  <c r="M1997" i="1" s="1"/>
  <c r="N78" i="1" a="1"/>
  <c r="N78" i="1" s="1"/>
  <c r="M78" i="1" a="1"/>
  <c r="M78" i="1" s="1"/>
  <c r="N42" i="1" a="1"/>
  <c r="N42" i="1" s="1"/>
  <c r="M42" i="1" a="1"/>
  <c r="M42" i="1" s="1"/>
  <c r="N2614" i="1" a="1"/>
  <c r="N2614" i="1" s="1"/>
  <c r="M2614" i="1" a="1"/>
  <c r="M2614" i="1" s="1"/>
  <c r="N2095" i="1" a="1"/>
  <c r="N2095" i="1" s="1"/>
  <c r="M2095" i="1" a="1"/>
  <c r="M2095" i="1" s="1"/>
  <c r="N2994" i="1" a="1"/>
  <c r="N2994" i="1" s="1"/>
  <c r="M2994" i="1" a="1"/>
  <c r="M2994" i="1" s="1"/>
  <c r="N2648" i="1" a="1"/>
  <c r="N2648" i="1" s="1"/>
  <c r="M2648" i="1" a="1"/>
  <c r="M2648" i="1" s="1"/>
  <c r="N3428" i="1" a="1"/>
  <c r="N3428" i="1" s="1"/>
  <c r="M3428" i="1" a="1"/>
  <c r="M3428" i="1" s="1"/>
  <c r="N2334" i="1" a="1"/>
  <c r="N2334" i="1" s="1"/>
  <c r="M2334" i="1" a="1"/>
  <c r="M2334" i="1" s="1"/>
  <c r="N2721" i="1" a="1"/>
  <c r="N2721" i="1" s="1"/>
  <c r="M2721" i="1" a="1"/>
  <c r="M2721" i="1" s="1"/>
  <c r="N1923" i="1" a="1"/>
  <c r="N1923" i="1" s="1"/>
  <c r="M1923" i="1" a="1"/>
  <c r="M1923" i="1" s="1"/>
  <c r="N2371" i="1" a="1"/>
  <c r="N2371" i="1" s="1"/>
  <c r="M2371" i="1" a="1"/>
  <c r="M2371" i="1" s="1"/>
  <c r="N223" i="1" a="1"/>
  <c r="N223" i="1" s="1"/>
  <c r="M223" i="1" a="1"/>
  <c r="M223" i="1" s="1"/>
  <c r="N2462" i="1" a="1"/>
  <c r="N2462" i="1" s="1"/>
  <c r="M2462" i="1" a="1"/>
  <c r="M2462" i="1" s="1"/>
  <c r="N2760" i="1" a="1"/>
  <c r="N2760" i="1" s="1"/>
  <c r="M2760" i="1" a="1"/>
  <c r="M2760" i="1" s="1"/>
  <c r="N80" i="1" a="1"/>
  <c r="N80" i="1" s="1"/>
  <c r="M80" i="1" a="1"/>
  <c r="M80" i="1" s="1"/>
  <c r="N709" i="1" a="1"/>
  <c r="N709" i="1" s="1"/>
  <c r="M709" i="1" a="1"/>
  <c r="M709" i="1" s="1"/>
  <c r="N1924" i="1" a="1"/>
  <c r="N1924" i="1" s="1"/>
  <c r="M1924" i="1" a="1"/>
  <c r="M1924" i="1" s="1"/>
  <c r="N90" i="1" a="1"/>
  <c r="N90" i="1" s="1"/>
  <c r="M90" i="1" a="1"/>
  <c r="M90" i="1" s="1"/>
  <c r="N2900" i="1" a="1"/>
  <c r="N2900" i="1" s="1"/>
  <c r="M2900" i="1" a="1"/>
  <c r="M2900" i="1" s="1"/>
  <c r="N2918" i="1" a="1"/>
  <c r="N2918" i="1" s="1"/>
  <c r="M2918" i="1" a="1"/>
  <c r="M2918" i="1" s="1"/>
  <c r="N690" i="1" a="1"/>
  <c r="N690" i="1" s="1"/>
  <c r="M690" i="1" a="1"/>
  <c r="M690" i="1" s="1"/>
  <c r="N1305" i="1" a="1"/>
  <c r="N1305" i="1" s="1"/>
  <c r="M1305" i="1" a="1"/>
  <c r="M1305" i="1" s="1"/>
  <c r="N956" i="1" a="1"/>
  <c r="N956" i="1" s="1"/>
  <c r="M956" i="1" a="1"/>
  <c r="M956" i="1" s="1"/>
  <c r="N65" i="1" a="1"/>
  <c r="N65" i="1" s="1"/>
  <c r="M65" i="1" a="1"/>
  <c r="M65" i="1" s="1"/>
  <c r="N1877" i="1" a="1"/>
  <c r="N1877" i="1" s="1"/>
  <c r="M1877" i="1" a="1"/>
  <c r="M1877" i="1" s="1"/>
  <c r="N6" i="1" a="1"/>
  <c r="N6" i="1" s="1"/>
  <c r="M6" i="1" a="1"/>
  <c r="M6" i="1" s="1"/>
  <c r="N1441" i="1" a="1"/>
  <c r="N1441" i="1" s="1"/>
  <c r="M1441" i="1" a="1"/>
  <c r="M1441" i="1" s="1"/>
  <c r="N1504" i="1" a="1"/>
  <c r="N1504" i="1" s="1"/>
  <c r="M1504" i="1" a="1"/>
  <c r="M1504" i="1" s="1"/>
  <c r="N673" i="1" a="1"/>
  <c r="N673" i="1" s="1"/>
  <c r="M673" i="1" a="1"/>
  <c r="M673" i="1" s="1"/>
  <c r="N77" i="1" a="1"/>
  <c r="N77" i="1" s="1"/>
  <c r="M77" i="1" a="1"/>
  <c r="M77" i="1" s="1"/>
  <c r="N1189" i="1" a="1"/>
  <c r="N1189" i="1" s="1"/>
  <c r="M1189" i="1" a="1"/>
  <c r="M1189" i="1" s="1"/>
  <c r="N1675" i="1" a="1"/>
  <c r="N1675" i="1" s="1"/>
  <c r="M1675" i="1" a="1"/>
  <c r="M1675" i="1" s="1"/>
  <c r="N1467" i="1" a="1"/>
  <c r="N1467" i="1" s="1"/>
  <c r="M1467" i="1" a="1"/>
  <c r="M1467" i="1" s="1"/>
  <c r="N3112" i="1" a="1"/>
  <c r="N3112" i="1" s="1"/>
  <c r="M3112" i="1" a="1"/>
  <c r="M3112" i="1" s="1"/>
  <c r="N1689" i="1" a="1"/>
  <c r="N1689" i="1" s="1"/>
  <c r="M1689" i="1" a="1"/>
  <c r="M1689" i="1" s="1"/>
  <c r="N2654" i="1" a="1"/>
  <c r="N2654" i="1" s="1"/>
  <c r="M2654" i="1" a="1"/>
  <c r="M2654" i="1" s="1"/>
  <c r="N1726" i="1" a="1"/>
  <c r="N1726" i="1" s="1"/>
  <c r="M1726" i="1" a="1"/>
  <c r="M1726" i="1" s="1"/>
  <c r="N1789" i="1" a="1"/>
  <c r="N1789" i="1" s="1"/>
  <c r="M1789" i="1" a="1"/>
  <c r="M1789" i="1" s="1"/>
  <c r="N3665" i="1" a="1"/>
  <c r="N3665" i="1" s="1"/>
  <c r="M3665" i="1" a="1"/>
  <c r="M3665" i="1" s="1"/>
  <c r="N512" i="1" a="1"/>
  <c r="N512" i="1" s="1"/>
  <c r="M512" i="1" a="1"/>
  <c r="M512" i="1" s="1"/>
  <c r="N1593" i="1" a="1"/>
  <c r="N1593" i="1" s="1"/>
  <c r="M1593" i="1" a="1"/>
  <c r="M1593" i="1" s="1"/>
  <c r="N3283" i="1" a="1"/>
  <c r="N3283" i="1" s="1"/>
  <c r="M3283" i="1" a="1"/>
  <c r="M3283" i="1" s="1"/>
  <c r="N2645" i="1" a="1"/>
  <c r="N2645" i="1" s="1"/>
  <c r="M2645" i="1" a="1"/>
  <c r="M2645" i="1" s="1"/>
  <c r="N2689" i="1" a="1"/>
  <c r="N2689" i="1" s="1"/>
  <c r="M2689" i="1" a="1"/>
  <c r="M2689" i="1" s="1"/>
  <c r="N556" i="1" a="1"/>
  <c r="N556" i="1" s="1"/>
  <c r="M556" i="1" a="1"/>
  <c r="M556" i="1" s="1"/>
  <c r="N2791" i="1" a="1"/>
  <c r="N2791" i="1" s="1"/>
  <c r="M2791" i="1" a="1"/>
  <c r="M2791" i="1" s="1"/>
  <c r="N821" i="1" a="1"/>
  <c r="N821" i="1" s="1"/>
  <c r="M821" i="1" a="1"/>
  <c r="M821" i="1" s="1"/>
  <c r="N1085" i="1" a="1"/>
  <c r="N1085" i="1" s="1"/>
  <c r="M1085" i="1" a="1"/>
  <c r="M1085" i="1" s="1"/>
  <c r="N2001" i="1" a="1"/>
  <c r="N2001" i="1" s="1"/>
  <c r="M2001" i="1" a="1"/>
  <c r="M2001" i="1" s="1"/>
  <c r="N255" i="1" a="1"/>
  <c r="N255" i="1" s="1"/>
  <c r="M255" i="1" a="1"/>
  <c r="M255" i="1" s="1"/>
  <c r="N664" i="1" a="1"/>
  <c r="N664" i="1" s="1"/>
  <c r="M664" i="1" a="1"/>
  <c r="M664" i="1" s="1"/>
  <c r="N2947" i="1" a="1"/>
  <c r="N2947" i="1" s="1"/>
  <c r="M2947" i="1" a="1"/>
  <c r="M2947" i="1" s="1"/>
  <c r="N1607" i="1" a="1"/>
  <c r="N1607" i="1" s="1"/>
  <c r="M1607" i="1" a="1"/>
  <c r="M1607" i="1" s="1"/>
  <c r="N52" i="1" a="1"/>
  <c r="N52" i="1" s="1"/>
  <c r="M52" i="1" a="1"/>
  <c r="M52" i="1" s="1"/>
  <c r="N1594" i="1" a="1"/>
  <c r="N1594" i="1" s="1"/>
  <c r="M1594" i="1" a="1"/>
  <c r="M1594" i="1" s="1"/>
  <c r="N1652" i="1" a="1"/>
  <c r="N1652" i="1" s="1"/>
  <c r="M1652" i="1" a="1"/>
  <c r="M1652" i="1" s="1"/>
  <c r="N1922" i="1" a="1"/>
  <c r="N1922" i="1" s="1"/>
  <c r="M1922" i="1" a="1"/>
  <c r="M1922" i="1" s="1"/>
  <c r="N538" i="1" a="1"/>
  <c r="N538" i="1" s="1"/>
  <c r="M538" i="1" a="1"/>
  <c r="M538" i="1" s="1"/>
  <c r="N307" i="1" a="1"/>
  <c r="N307" i="1" s="1"/>
  <c r="M307" i="1" a="1"/>
  <c r="M307" i="1" s="1"/>
  <c r="N267" i="1" a="1"/>
  <c r="N267" i="1" s="1"/>
  <c r="M267" i="1" a="1"/>
  <c r="M267" i="1" s="1"/>
  <c r="N540" i="1" a="1"/>
  <c r="N540" i="1" s="1"/>
  <c r="M540" i="1" a="1"/>
  <c r="M540" i="1" s="1"/>
  <c r="N2071" i="1" a="1"/>
  <c r="N2071" i="1" s="1"/>
  <c r="M2071" i="1" a="1"/>
  <c r="M2071" i="1" s="1"/>
  <c r="N1343" i="1" a="1"/>
  <c r="N1343" i="1" s="1"/>
  <c r="M1343" i="1" a="1"/>
  <c r="M1343" i="1" s="1"/>
  <c r="N1312" i="1" a="1"/>
  <c r="N1312" i="1" s="1"/>
  <c r="M1312" i="1" a="1"/>
  <c r="M1312" i="1" s="1"/>
  <c r="N314" i="1" a="1"/>
  <c r="N314" i="1" s="1"/>
  <c r="M314" i="1" a="1"/>
  <c r="M314" i="1" s="1"/>
  <c r="N3531" i="1" a="1"/>
  <c r="N3531" i="1" s="1"/>
  <c r="M3531" i="1" a="1"/>
  <c r="M3531" i="1" s="1"/>
  <c r="N542" i="1" a="1"/>
  <c r="N542" i="1" s="1"/>
  <c r="M542" i="1" a="1"/>
  <c r="M542" i="1" s="1"/>
  <c r="N1313" i="1" a="1"/>
  <c r="N1313" i="1" s="1"/>
  <c r="M1313" i="1" a="1"/>
  <c r="M1313" i="1" s="1"/>
  <c r="N3554" i="1" a="1"/>
  <c r="N3554" i="1" s="1"/>
  <c r="M3554" i="1" a="1"/>
  <c r="M3554" i="1" s="1"/>
  <c r="N2588" i="1" a="1"/>
  <c r="N2588" i="1" s="1"/>
  <c r="M2588" i="1" a="1"/>
  <c r="M2588" i="1" s="1"/>
  <c r="N575" i="1" a="1"/>
  <c r="N575" i="1" s="1"/>
  <c r="M575" i="1" a="1"/>
  <c r="M575" i="1" s="1"/>
  <c r="N368" i="1" a="1"/>
  <c r="N368" i="1" s="1"/>
  <c r="M368" i="1" a="1"/>
  <c r="M368" i="1" s="1"/>
  <c r="N682" i="1" a="1"/>
  <c r="N682" i="1" s="1"/>
  <c r="M682" i="1" a="1"/>
  <c r="M682" i="1" s="1"/>
  <c r="N374" i="1" a="1"/>
  <c r="N374" i="1" s="1"/>
  <c r="M374" i="1" a="1"/>
  <c r="M374" i="1" s="1"/>
  <c r="N102" i="1" a="1"/>
  <c r="N102" i="1" s="1"/>
  <c r="M102" i="1" a="1"/>
  <c r="M102" i="1" s="1"/>
  <c r="N199" i="1" a="1"/>
  <c r="N199" i="1" s="1"/>
  <c r="M199" i="1" a="1"/>
  <c r="M199" i="1" s="1"/>
  <c r="N491" i="1" a="1"/>
  <c r="N491" i="1" s="1"/>
  <c r="M491" i="1" a="1"/>
  <c r="M491" i="1" s="1"/>
  <c r="N3167" i="1" a="1"/>
  <c r="N3167" i="1" s="1"/>
  <c r="M3167" i="1" a="1"/>
  <c r="M3167" i="1" s="1"/>
  <c r="N3025" i="1" a="1"/>
  <c r="N3025" i="1" s="1"/>
  <c r="M3025" i="1" a="1"/>
  <c r="M3025" i="1" s="1"/>
  <c r="N581" i="1" a="1"/>
  <c r="N581" i="1" s="1"/>
  <c r="M581" i="1" a="1"/>
  <c r="M581" i="1" s="1"/>
  <c r="N3415" i="1" a="1"/>
  <c r="N3415" i="1" s="1"/>
  <c r="M3415" i="1" a="1"/>
  <c r="M3415" i="1" s="1"/>
  <c r="N122" i="1" a="1"/>
  <c r="N122" i="1" s="1"/>
  <c r="M122" i="1" a="1"/>
  <c r="M122" i="1" s="1"/>
  <c r="N2206" i="1" a="1"/>
  <c r="N2206" i="1" s="1"/>
  <c r="M2206" i="1" a="1"/>
  <c r="M2206" i="1" s="1"/>
  <c r="N3795" i="1" a="1"/>
  <c r="N3795" i="1" s="1"/>
  <c r="M3795" i="1" a="1"/>
  <c r="M3795" i="1" s="1"/>
  <c r="N658" i="1" a="1"/>
  <c r="N658" i="1" s="1"/>
  <c r="M658" i="1" a="1"/>
  <c r="M658" i="1" s="1"/>
  <c r="N3226" i="1" a="1"/>
  <c r="N3226" i="1" s="1"/>
  <c r="M3226" i="1" a="1"/>
  <c r="M3226" i="1" s="1"/>
  <c r="N370" i="1" a="1"/>
  <c r="N370" i="1" s="1"/>
  <c r="M370" i="1" a="1"/>
  <c r="M370" i="1" s="1"/>
  <c r="N3256" i="1" a="1"/>
  <c r="N3256" i="1" s="1"/>
  <c r="M3256" i="1" a="1"/>
  <c r="M3256" i="1" s="1"/>
  <c r="N3245" i="1" a="1"/>
  <c r="N3245" i="1" s="1"/>
  <c r="M3245" i="1" a="1"/>
  <c r="M3245" i="1" s="1"/>
  <c r="N3243" i="1" a="1"/>
  <c r="N3243" i="1" s="1"/>
  <c r="M3243" i="1" a="1"/>
  <c r="M3243" i="1" s="1"/>
  <c r="N3244" i="1" a="1"/>
  <c r="N3244" i="1" s="1"/>
  <c r="M3244" i="1" a="1"/>
  <c r="M3244" i="1" s="1"/>
  <c r="N3241" i="1" a="1"/>
  <c r="N3241" i="1" s="1"/>
  <c r="M3241" i="1" a="1"/>
  <c r="M3241" i="1" s="1"/>
  <c r="N3242" i="1" a="1"/>
  <c r="N3242" i="1" s="1"/>
  <c r="M3242" i="1" a="1"/>
  <c r="M3242" i="1" s="1"/>
  <c r="N3234" i="1" a="1"/>
  <c r="N3234" i="1" s="1"/>
  <c r="M3234" i="1" a="1"/>
  <c r="M3234" i="1" s="1"/>
  <c r="N3236" i="1" a="1"/>
  <c r="N3236" i="1" s="1"/>
  <c r="M3236" i="1" a="1"/>
  <c r="M3236" i="1" s="1"/>
  <c r="N3228" i="1" a="1"/>
  <c r="N3228" i="1" s="1"/>
  <c r="M3228" i="1" a="1"/>
  <c r="M3228" i="1" s="1"/>
  <c r="N1292" i="1" a="1"/>
  <c r="N1292" i="1" s="1"/>
  <c r="M1292" i="1" a="1"/>
  <c r="M1292" i="1" s="1"/>
  <c r="N2328" i="1" a="1"/>
  <c r="N2328" i="1" s="1"/>
  <c r="M2328" i="1" a="1"/>
  <c r="M2328" i="1" s="1"/>
  <c r="N2336" i="1" a="1"/>
  <c r="N2336" i="1" s="1"/>
  <c r="M2336" i="1" a="1"/>
  <c r="M2336" i="1" s="1"/>
  <c r="N2333" i="1" a="1"/>
  <c r="N2333" i="1" s="1"/>
  <c r="M2333" i="1" a="1"/>
  <c r="M2333" i="1" s="1"/>
  <c r="N2338" i="1" a="1"/>
  <c r="N2338" i="1" s="1"/>
  <c r="M2338" i="1" a="1"/>
  <c r="M2338" i="1" s="1"/>
  <c r="N2331" i="1" a="1"/>
  <c r="N2331" i="1" s="1"/>
  <c r="M2331" i="1" a="1"/>
  <c r="M2331" i="1" s="1"/>
  <c r="N2330" i="1" a="1"/>
  <c r="N2330" i="1" s="1"/>
  <c r="M2330" i="1" a="1"/>
  <c r="M2330" i="1" s="1"/>
  <c r="N2332" i="1" a="1"/>
  <c r="N2332" i="1" s="1"/>
  <c r="M2332" i="1" a="1"/>
  <c r="M2332" i="1" s="1"/>
  <c r="N2312" i="1" a="1"/>
  <c r="N2312" i="1" s="1"/>
  <c r="M2312" i="1" a="1"/>
  <c r="M2312" i="1" s="1"/>
  <c r="N1027" i="1" a="1"/>
  <c r="N1027" i="1" s="1"/>
  <c r="M1027" i="1" a="1"/>
  <c r="M1027" i="1" s="1"/>
  <c r="N3547" i="1" a="1"/>
  <c r="N3547" i="1" s="1"/>
  <c r="M3547" i="1" a="1"/>
  <c r="M3547" i="1" s="1"/>
  <c r="N3539" i="1" a="1"/>
  <c r="N3539" i="1" s="1"/>
  <c r="M3539" i="1" a="1"/>
  <c r="M3539" i="1" s="1"/>
  <c r="N3540" i="1" a="1"/>
  <c r="N3540" i="1" s="1"/>
  <c r="M3540" i="1" a="1"/>
  <c r="M3540" i="1" s="1"/>
  <c r="N3536" i="1" a="1"/>
  <c r="N3536" i="1" s="1"/>
  <c r="M3536" i="1" a="1"/>
  <c r="M3536" i="1" s="1"/>
  <c r="N3537" i="1" a="1"/>
  <c r="N3537" i="1" s="1"/>
  <c r="M3537" i="1" a="1"/>
  <c r="M3537" i="1" s="1"/>
  <c r="N3529" i="1" a="1"/>
  <c r="N3529" i="1" s="1"/>
  <c r="M3529" i="1" a="1"/>
  <c r="M3529" i="1" s="1"/>
  <c r="N3527" i="1" a="1"/>
  <c r="N3527" i="1" s="1"/>
  <c r="M3527" i="1" a="1"/>
  <c r="M3527" i="1" s="1"/>
  <c r="N3521" i="1" a="1"/>
  <c r="N3521" i="1" s="1"/>
  <c r="M3521" i="1" a="1"/>
  <c r="M3521" i="1" s="1"/>
  <c r="N3514" i="1" a="1"/>
  <c r="N3514" i="1" s="1"/>
  <c r="M3514" i="1" a="1"/>
  <c r="M3514" i="1" s="1"/>
  <c r="N3515" i="1" a="1"/>
  <c r="N3515" i="1" s="1"/>
  <c r="M3515" i="1" a="1"/>
  <c r="M3515" i="1" s="1"/>
  <c r="N214" i="1" a="1"/>
  <c r="N214" i="1" s="1"/>
  <c r="M214" i="1" a="1"/>
  <c r="M214" i="1" s="1"/>
  <c r="N2548" i="1" a="1"/>
  <c r="N2548" i="1" s="1"/>
  <c r="M2548" i="1" a="1"/>
  <c r="M2548" i="1" s="1"/>
  <c r="N3075" i="1" a="1"/>
  <c r="N3075" i="1" s="1"/>
  <c r="M3075" i="1" a="1"/>
  <c r="M3075" i="1" s="1"/>
  <c r="N1034" i="1" a="1"/>
  <c r="N1034" i="1" s="1"/>
  <c r="M1034" i="1" a="1"/>
  <c r="M1034" i="1" s="1"/>
  <c r="N1818" i="1" a="1"/>
  <c r="N1818" i="1" s="1"/>
  <c r="M1818" i="1" a="1"/>
  <c r="M1818" i="1" s="1"/>
  <c r="N444" i="1" a="1"/>
  <c r="N444" i="1" s="1"/>
  <c r="M444" i="1" a="1"/>
  <c r="M444" i="1" s="1"/>
  <c r="N442" i="1" a="1"/>
  <c r="N442" i="1" s="1"/>
  <c r="M442" i="1" a="1"/>
  <c r="M442" i="1" s="1"/>
  <c r="N1433" i="1" a="1"/>
  <c r="N1433" i="1" s="1"/>
  <c r="M1433" i="1" a="1"/>
  <c r="M1433" i="1" s="1"/>
  <c r="N2249" i="1" a="1"/>
  <c r="N2249" i="1" s="1"/>
  <c r="M2249" i="1" a="1"/>
  <c r="M2249" i="1" s="1"/>
  <c r="N1683" i="1" a="1"/>
  <c r="N1683" i="1" s="1"/>
  <c r="M1683" i="1" a="1"/>
  <c r="M1683" i="1" s="1"/>
  <c r="N1116" i="1" a="1"/>
  <c r="N1116" i="1" s="1"/>
  <c r="M1116" i="1" a="1"/>
  <c r="M1116" i="1" s="1"/>
  <c r="N1304" i="1" a="1"/>
  <c r="N1304" i="1" s="1"/>
  <c r="M1304" i="1" a="1"/>
  <c r="M1304" i="1" s="1"/>
  <c r="N3178" i="1" a="1"/>
  <c r="N3178" i="1" s="1"/>
  <c r="M3178" i="1" a="1"/>
  <c r="M3178" i="1" s="1"/>
  <c r="N859" i="1" a="1"/>
  <c r="N859" i="1" s="1"/>
  <c r="M859" i="1" a="1"/>
  <c r="M859" i="1" s="1"/>
  <c r="N1366" i="1" a="1"/>
  <c r="N1366" i="1" s="1"/>
  <c r="M1366" i="1" a="1"/>
  <c r="M1366" i="1" s="1"/>
  <c r="N2611" i="1" a="1"/>
  <c r="N2611" i="1" s="1"/>
  <c r="M2611" i="1" a="1"/>
  <c r="M2611" i="1" s="1"/>
  <c r="N1285" i="1" a="1"/>
  <c r="N1285" i="1" s="1"/>
  <c r="M1285" i="1" a="1"/>
  <c r="M1285" i="1" s="1"/>
  <c r="N141" i="1" a="1"/>
  <c r="N141" i="1" s="1"/>
  <c r="M141" i="1" a="1"/>
  <c r="M141" i="1" s="1"/>
  <c r="N1024" i="1" a="1"/>
  <c r="N1024" i="1" s="1"/>
  <c r="M1024" i="1" a="1"/>
  <c r="M1024" i="1" s="1"/>
  <c r="N1309" i="1" a="1"/>
  <c r="N1309" i="1" s="1"/>
  <c r="M1309" i="1" a="1"/>
  <c r="M1309" i="1" s="1"/>
  <c r="N996" i="1" a="1"/>
  <c r="N996" i="1" s="1"/>
  <c r="M996" i="1" a="1"/>
  <c r="M996" i="1" s="1"/>
  <c r="N249" i="1" a="1"/>
  <c r="N249" i="1" s="1"/>
  <c r="M249" i="1" a="1"/>
  <c r="M249" i="1" s="1"/>
  <c r="N66" i="1" a="1"/>
  <c r="N66" i="1" s="1"/>
  <c r="M66" i="1" a="1"/>
  <c r="M66" i="1" s="1"/>
  <c r="N23" i="1" a="1"/>
  <c r="N23" i="1" s="1"/>
  <c r="M23" i="1" a="1"/>
  <c r="M23" i="1" s="1"/>
  <c r="N1283" i="1" a="1"/>
  <c r="N1283" i="1" s="1"/>
  <c r="M1283" i="1" a="1"/>
  <c r="M1283" i="1" s="1"/>
  <c r="N3688" i="1" a="1"/>
  <c r="N3688" i="1" s="1"/>
  <c r="M3688" i="1" a="1"/>
  <c r="M3688" i="1" s="1"/>
  <c r="N3744" i="1" a="1"/>
  <c r="N3744" i="1" s="1"/>
  <c r="M3744" i="1" a="1"/>
  <c r="M3744" i="1" s="1"/>
  <c r="N848" i="1" a="1"/>
  <c r="N848" i="1" s="1"/>
  <c r="M848" i="1" a="1"/>
  <c r="M848" i="1" s="1"/>
  <c r="N1743" i="1" a="1"/>
  <c r="N1743" i="1" s="1"/>
  <c r="M1743" i="1" a="1"/>
  <c r="M1743" i="1" s="1"/>
  <c r="N331" i="1" a="1"/>
  <c r="N331" i="1" s="1"/>
  <c r="M331" i="1" a="1"/>
  <c r="M331" i="1" s="1"/>
  <c r="N2552" i="1" a="1"/>
  <c r="N2552" i="1" s="1"/>
  <c r="M2552" i="1" a="1"/>
  <c r="M2552" i="1" s="1"/>
  <c r="N3811" i="1" a="1"/>
  <c r="N3811" i="1" s="1"/>
  <c r="M3811" i="1" a="1"/>
  <c r="M3811" i="1" s="1"/>
  <c r="N2850" i="1" a="1"/>
  <c r="N2850" i="1" s="1"/>
  <c r="M2850" i="1" a="1"/>
  <c r="M2850" i="1" s="1"/>
  <c r="N719" i="1" a="1"/>
  <c r="N719" i="1" s="1"/>
  <c r="M719" i="1" a="1"/>
  <c r="M719" i="1" s="1"/>
  <c r="N2381" i="1" a="1"/>
  <c r="N2381" i="1" s="1"/>
  <c r="M2381" i="1" a="1"/>
  <c r="M2381" i="1" s="1"/>
  <c r="N992" i="1" a="1"/>
  <c r="N992" i="1" s="1"/>
  <c r="M992" i="1" a="1"/>
  <c r="M992" i="1" s="1"/>
  <c r="N1026" i="1" a="1"/>
  <c r="N1026" i="1" s="1"/>
  <c r="M1026" i="1" a="1"/>
  <c r="M1026" i="1" s="1"/>
  <c r="N3829" i="1" a="1"/>
  <c r="N3829" i="1" s="1"/>
  <c r="M3829" i="1" a="1"/>
  <c r="M3829" i="1" s="1"/>
  <c r="N1247" i="1" a="1"/>
  <c r="N1247" i="1" s="1"/>
  <c r="M1247" i="1" a="1"/>
  <c r="M1247" i="1" s="1"/>
  <c r="N1756" i="1" a="1"/>
  <c r="N1756" i="1" s="1"/>
  <c r="M1756" i="1" a="1"/>
  <c r="M1756" i="1" s="1"/>
  <c r="N1713" i="1" a="1"/>
  <c r="N1713" i="1" s="1"/>
  <c r="M1713" i="1" a="1"/>
  <c r="M1713" i="1" s="1"/>
  <c r="N2226" i="1" a="1"/>
  <c r="N2226" i="1" s="1"/>
  <c r="M2226" i="1" a="1"/>
  <c r="M2226" i="1" s="1"/>
  <c r="N2597" i="1" a="1"/>
  <c r="N2597" i="1" s="1"/>
  <c r="M2597" i="1" a="1"/>
  <c r="M2597" i="1" s="1"/>
  <c r="N1350" i="1" a="1"/>
  <c r="N1350" i="1" s="1"/>
  <c r="M1350" i="1" a="1"/>
  <c r="M1350" i="1" s="1"/>
  <c r="N1952" i="1" a="1"/>
  <c r="N1952" i="1" s="1"/>
  <c r="M1952" i="1" a="1"/>
  <c r="M1952" i="1" s="1"/>
  <c r="N3462" i="1" a="1"/>
  <c r="N3462" i="1" s="1"/>
  <c r="M3462" i="1" a="1"/>
  <c r="M3462" i="1" s="1"/>
  <c r="N3783" i="1" a="1"/>
  <c r="N3783" i="1" s="1"/>
  <c r="M3783" i="1" a="1"/>
  <c r="M3783" i="1" s="1"/>
  <c r="N3779" i="1" a="1"/>
  <c r="N3779" i="1" s="1"/>
  <c r="M3779" i="1" a="1"/>
  <c r="M3779" i="1" s="1"/>
  <c r="N1429" i="1" a="1"/>
  <c r="N1429" i="1" s="1"/>
  <c r="M1429" i="1" a="1"/>
  <c r="M1429" i="1" s="1"/>
  <c r="N3840" i="1" a="1"/>
  <c r="N3840" i="1" s="1"/>
  <c r="M3840" i="1" a="1"/>
  <c r="M3840" i="1" s="1"/>
  <c r="N2009" i="1" a="1"/>
  <c r="N2009" i="1" s="1"/>
  <c r="M2009" i="1" a="1"/>
  <c r="M2009" i="1" s="1"/>
  <c r="N3784" i="1" a="1"/>
  <c r="N3784" i="1" s="1"/>
  <c r="M3784" i="1" a="1"/>
  <c r="M3784" i="1" s="1"/>
  <c r="N3069" i="1" a="1"/>
  <c r="N3069" i="1" s="1"/>
  <c r="M3069" i="1" a="1"/>
  <c r="M3069" i="1" s="1"/>
  <c r="N1835" i="1" a="1"/>
  <c r="N1835" i="1" s="1"/>
  <c r="M1835" i="1" a="1"/>
  <c r="M1835" i="1" s="1"/>
  <c r="N1259" i="1" a="1"/>
  <c r="N1259" i="1" s="1"/>
  <c r="M1259" i="1" a="1"/>
  <c r="M1259" i="1" s="1"/>
  <c r="N3505" i="1" a="1"/>
  <c r="N3505" i="1" s="1"/>
  <c r="M3505" i="1" a="1"/>
  <c r="M3505" i="1" s="1"/>
  <c r="N1602" i="1" a="1"/>
  <c r="N1602" i="1" s="1"/>
  <c r="M1602" i="1" a="1"/>
  <c r="M1602" i="1" s="1"/>
  <c r="N1481" i="1" a="1"/>
  <c r="N1481" i="1" s="1"/>
  <c r="M1481" i="1" a="1"/>
  <c r="M1481" i="1" s="1"/>
  <c r="N2089" i="1" a="1"/>
  <c r="N2089" i="1" s="1"/>
  <c r="M2089" i="1" a="1"/>
  <c r="M2089" i="1" s="1"/>
  <c r="N3839" i="1" a="1"/>
  <c r="N3839" i="1" s="1"/>
  <c r="M3839" i="1" a="1"/>
  <c r="M3839" i="1" s="1"/>
  <c r="N993" i="1" a="1"/>
  <c r="N993" i="1" s="1"/>
  <c r="M993" i="1" a="1"/>
  <c r="M993" i="1" s="1"/>
  <c r="N1044" i="1" a="1"/>
  <c r="N1044" i="1" s="1"/>
  <c r="M1044" i="1" a="1"/>
  <c r="M1044" i="1" s="1"/>
  <c r="N1373" i="1" a="1"/>
  <c r="N1373" i="1" s="1"/>
  <c r="M1373" i="1" a="1"/>
  <c r="M1373" i="1" s="1"/>
  <c r="N1017" i="1" a="1"/>
  <c r="N1017" i="1" s="1"/>
  <c r="M1017" i="1" a="1"/>
  <c r="M1017" i="1" s="1"/>
  <c r="N70" i="1" a="1"/>
  <c r="N70" i="1" s="1"/>
  <c r="M70" i="1" a="1"/>
  <c r="M70" i="1" s="1"/>
  <c r="N3807" i="1" a="1"/>
  <c r="N3807" i="1" s="1"/>
  <c r="M3807" i="1" a="1"/>
  <c r="M3807" i="1" s="1"/>
  <c r="N103" i="1" a="1"/>
  <c r="N103" i="1" s="1"/>
  <c r="M103" i="1" a="1"/>
  <c r="M103" i="1" s="1"/>
  <c r="N577" i="1" a="1"/>
  <c r="N577" i="1" s="1"/>
  <c r="M577" i="1" a="1"/>
  <c r="M577" i="1" s="1"/>
  <c r="N1491" i="1" a="1"/>
  <c r="N1491" i="1" s="1"/>
  <c r="M1491" i="1" a="1"/>
  <c r="M1491" i="1" s="1"/>
  <c r="N829" i="1" a="1"/>
  <c r="N829" i="1" s="1"/>
  <c r="M829" i="1" a="1"/>
  <c r="M829" i="1" s="1"/>
  <c r="N561" i="1" a="1"/>
  <c r="N561" i="1" s="1"/>
  <c r="M561" i="1" a="1"/>
  <c r="M561" i="1" s="1"/>
  <c r="N329" i="1" a="1"/>
  <c r="N329" i="1" s="1"/>
  <c r="M329" i="1" a="1"/>
  <c r="M329" i="1" s="1"/>
  <c r="N650" i="1" a="1"/>
  <c r="N650" i="1" s="1"/>
  <c r="M650" i="1" a="1"/>
  <c r="M650" i="1" s="1"/>
  <c r="N3310" i="1" a="1"/>
  <c r="N3310" i="1" s="1"/>
  <c r="M3310" i="1" a="1"/>
  <c r="M3310" i="1" s="1"/>
  <c r="N497" i="1" a="1"/>
  <c r="N497" i="1" s="1"/>
  <c r="M497" i="1" a="1"/>
  <c r="M497" i="1" s="1"/>
  <c r="N1294" i="1" a="1"/>
  <c r="N1294" i="1" s="1"/>
  <c r="M1294" i="1" a="1"/>
  <c r="M1294" i="1" s="1"/>
  <c r="N2409" i="1" a="1"/>
  <c r="N2409" i="1" s="1"/>
  <c r="M2409" i="1" a="1"/>
  <c r="M2409" i="1" s="1"/>
  <c r="N3429" i="1" a="1"/>
  <c r="N3429" i="1" s="1"/>
  <c r="M3429" i="1" a="1"/>
  <c r="M3429" i="1" s="1"/>
  <c r="N3439" i="1" a="1"/>
  <c r="N3439" i="1" s="1"/>
  <c r="M3439" i="1" a="1"/>
  <c r="M3439" i="1" s="1"/>
  <c r="N2093" i="1" a="1"/>
  <c r="N2093" i="1" s="1"/>
  <c r="M2093" i="1" a="1"/>
  <c r="M2093" i="1" s="1"/>
  <c r="N3440" i="1" a="1"/>
  <c r="N3440" i="1" s="1"/>
  <c r="M3440" i="1" a="1"/>
  <c r="M3440" i="1" s="1"/>
  <c r="N411" i="1" a="1"/>
  <c r="N411" i="1" s="1"/>
  <c r="M411" i="1" a="1"/>
  <c r="M411" i="1" s="1"/>
  <c r="N1543" i="1" a="1"/>
  <c r="N1543" i="1" s="1"/>
  <c r="M1543" i="1" a="1"/>
  <c r="M1543" i="1" s="1"/>
  <c r="N2682" i="1" a="1"/>
  <c r="N2682" i="1" s="1"/>
  <c r="M2682" i="1" a="1"/>
  <c r="M2682" i="1" s="1"/>
  <c r="N568" i="1" a="1"/>
  <c r="N568" i="1" s="1"/>
  <c r="M568" i="1" a="1"/>
  <c r="M568" i="1" s="1"/>
  <c r="N3099" i="1" a="1"/>
  <c r="N3099" i="1" s="1"/>
  <c r="M3099" i="1" a="1"/>
  <c r="M3099" i="1" s="1"/>
  <c r="N1821" i="1" a="1"/>
  <c r="N1821" i="1" s="1"/>
  <c r="M1821" i="1" a="1"/>
  <c r="M1821" i="1" s="1"/>
  <c r="N3127" i="1" a="1"/>
  <c r="N3127" i="1" s="1"/>
  <c r="M3127" i="1" a="1"/>
  <c r="M3127" i="1" s="1"/>
  <c r="N621" i="1" a="1"/>
  <c r="N621" i="1" s="1"/>
  <c r="M621" i="1" a="1"/>
  <c r="M621" i="1" s="1"/>
  <c r="N2257" i="1" a="1"/>
  <c r="N2257" i="1" s="1"/>
  <c r="M2257" i="1" a="1"/>
  <c r="M2257" i="1" s="1"/>
  <c r="N2233" i="1" a="1"/>
  <c r="N2233" i="1" s="1"/>
  <c r="M2233" i="1" a="1"/>
  <c r="M2233" i="1" s="1"/>
  <c r="N1465" i="1" a="1"/>
  <c r="N1465" i="1" s="1"/>
  <c r="M1465" i="1" a="1"/>
  <c r="M1465" i="1" s="1"/>
  <c r="N2241" i="1" a="1"/>
  <c r="N2241" i="1" s="1"/>
  <c r="M2241" i="1" a="1"/>
  <c r="M2241" i="1" s="1"/>
  <c r="N1018" i="1" a="1"/>
  <c r="N1018" i="1" s="1"/>
  <c r="M1018" i="1" a="1"/>
  <c r="M1018" i="1" s="1"/>
  <c r="N1175" i="1" a="1"/>
  <c r="N1175" i="1" s="1"/>
  <c r="M1175" i="1" a="1"/>
  <c r="M1175" i="1" s="1"/>
  <c r="N580" i="1" a="1"/>
  <c r="N580" i="1" s="1"/>
  <c r="M580" i="1" a="1"/>
  <c r="M580" i="1" s="1"/>
  <c r="N589" i="1" a="1"/>
  <c r="N589" i="1" s="1"/>
  <c r="M589" i="1" a="1"/>
  <c r="M589" i="1" s="1"/>
  <c r="N16" i="1" a="1"/>
  <c r="N16" i="1" s="1"/>
  <c r="M16" i="1" a="1"/>
  <c r="M16" i="1" s="1"/>
  <c r="N2396" i="1" a="1"/>
  <c r="N2396" i="1" s="1"/>
  <c r="M2396" i="1" a="1"/>
  <c r="M2396" i="1" s="1"/>
  <c r="N1162" i="1" a="1"/>
  <c r="N1162" i="1" s="1"/>
  <c r="M1162" i="1" a="1"/>
  <c r="M1162" i="1" s="1"/>
  <c r="N1495" i="1" a="1"/>
  <c r="N1495" i="1" s="1"/>
  <c r="M1495" i="1" a="1"/>
  <c r="M1495" i="1" s="1"/>
  <c r="N417" i="1" a="1"/>
  <c r="N417" i="1" s="1"/>
  <c r="M417" i="1" a="1"/>
  <c r="M417" i="1" s="1"/>
  <c r="N1812" i="1" a="1"/>
  <c r="N1812" i="1" s="1"/>
  <c r="M1812" i="1" a="1"/>
  <c r="M1812" i="1" s="1"/>
  <c r="N3314" i="1" a="1"/>
  <c r="N3314" i="1" s="1"/>
  <c r="M3314" i="1" a="1"/>
  <c r="M3314" i="1" s="1"/>
  <c r="N2131" i="1" a="1"/>
  <c r="N2131" i="1" s="1"/>
  <c r="M2131" i="1" a="1"/>
  <c r="M2131" i="1" s="1"/>
  <c r="N685" i="1" a="1"/>
  <c r="N685" i="1" s="1"/>
  <c r="M685" i="1" a="1"/>
  <c r="M685" i="1" s="1"/>
  <c r="N1008" i="1" a="1"/>
  <c r="N1008" i="1" s="1"/>
  <c r="M1008" i="1" a="1"/>
  <c r="M1008" i="1" s="1"/>
  <c r="N36" i="1" a="1"/>
  <c r="N36" i="1" s="1"/>
  <c r="M36" i="1" a="1"/>
  <c r="M36" i="1" s="1"/>
  <c r="N37" i="1" a="1"/>
  <c r="N37" i="1" s="1"/>
  <c r="M37" i="1" a="1"/>
  <c r="M37" i="1" s="1"/>
  <c r="N1289" i="1" a="1"/>
  <c r="N1289" i="1" s="1"/>
  <c r="M1289" i="1" a="1"/>
  <c r="M1289" i="1" s="1"/>
  <c r="N2244" i="1" a="1"/>
  <c r="N2244" i="1" s="1"/>
  <c r="M2244" i="1" a="1"/>
  <c r="M2244" i="1" s="1"/>
  <c r="N2447" i="1" a="1"/>
  <c r="N2447" i="1" s="1"/>
  <c r="M2447" i="1" a="1"/>
  <c r="M2447" i="1" s="1"/>
  <c r="N880" i="1" a="1"/>
  <c r="N880" i="1" s="1"/>
  <c r="M880" i="1" a="1"/>
  <c r="M880" i="1" s="1"/>
  <c r="N2945" i="1" a="1"/>
  <c r="N2945" i="1" s="1"/>
  <c r="M2945" i="1" a="1"/>
  <c r="M2945" i="1" s="1"/>
  <c r="N1483" i="1" a="1"/>
  <c r="N1483" i="1" s="1"/>
  <c r="M1483" i="1" a="1"/>
  <c r="M1483" i="1" s="1"/>
  <c r="N803" i="1" a="1"/>
  <c r="N803" i="1" s="1"/>
  <c r="M803" i="1" a="1"/>
  <c r="M803" i="1" s="1"/>
  <c r="N2792" i="1" a="1"/>
  <c r="N2792" i="1" s="1"/>
  <c r="M2792" i="1" a="1"/>
  <c r="M2792" i="1" s="1"/>
  <c r="N3835" i="1" a="1"/>
  <c r="N3835" i="1" s="1"/>
  <c r="M3835" i="1" a="1"/>
  <c r="M3835" i="1" s="1"/>
  <c r="N3611" i="1" a="1"/>
  <c r="N3611" i="1" s="1"/>
  <c r="M3611" i="1" a="1"/>
  <c r="M3611" i="1" s="1"/>
  <c r="N3718" i="1" a="1"/>
  <c r="N3718" i="1" s="1"/>
  <c r="M3718" i="1" a="1"/>
  <c r="M3718" i="1" s="1"/>
  <c r="N3499" i="1" a="1"/>
  <c r="N3499" i="1" s="1"/>
  <c r="M3499" i="1" a="1"/>
  <c r="M3499" i="1" s="1"/>
  <c r="N1037" i="1" a="1"/>
  <c r="N1037" i="1" s="1"/>
  <c r="M1037" i="1" a="1"/>
  <c r="M1037" i="1" s="1"/>
  <c r="N3714" i="1" a="1"/>
  <c r="N3714" i="1" s="1"/>
  <c r="M3714" i="1" a="1"/>
  <c r="M3714" i="1" s="1"/>
  <c r="N3399" i="1" a="1"/>
  <c r="N3399" i="1" s="1"/>
  <c r="M3399" i="1" a="1"/>
  <c r="M3399" i="1" s="1"/>
  <c r="N3662" i="1" a="1"/>
  <c r="N3662" i="1" s="1"/>
  <c r="M3662" i="1" a="1"/>
  <c r="M3662" i="1" s="1"/>
  <c r="N3192" i="1" a="1"/>
  <c r="N3192" i="1" s="1"/>
  <c r="M3192" i="1" a="1"/>
  <c r="M3192" i="1" s="1"/>
  <c r="N3707" i="1" a="1"/>
  <c r="N3707" i="1" s="1"/>
  <c r="M3707" i="1" a="1"/>
  <c r="M3707" i="1" s="1"/>
  <c r="N3716" i="1" a="1"/>
  <c r="N3716" i="1" s="1"/>
  <c r="M3716" i="1" a="1"/>
  <c r="M3716" i="1" s="1"/>
  <c r="N3444" i="1" a="1"/>
  <c r="N3444" i="1" s="1"/>
  <c r="M3444" i="1" a="1"/>
  <c r="M3444" i="1" s="1"/>
  <c r="N2647" i="1" a="1"/>
  <c r="N2647" i="1" s="1"/>
  <c r="M2647" i="1" a="1"/>
  <c r="M2647" i="1" s="1"/>
  <c r="N3606" i="1" a="1"/>
  <c r="N3606" i="1" s="1"/>
  <c r="M3606" i="1" a="1"/>
  <c r="M3606" i="1" s="1"/>
  <c r="N3362" i="1" a="1"/>
  <c r="N3362" i="1" s="1"/>
  <c r="M3362" i="1" a="1"/>
  <c r="M3362" i="1" s="1"/>
  <c r="N3648" i="1" a="1"/>
  <c r="N3648" i="1" s="1"/>
  <c r="M3648" i="1" a="1"/>
  <c r="M3648" i="1" s="1"/>
  <c r="N3176" i="1" a="1"/>
  <c r="N3176" i="1" s="1"/>
  <c r="M3176" i="1" a="1"/>
  <c r="M3176" i="1" s="1"/>
  <c r="N1054" i="1" a="1"/>
  <c r="N1054" i="1" s="1"/>
  <c r="M1054" i="1" a="1"/>
  <c r="M1054" i="1" s="1"/>
  <c r="N3184" i="1" a="1"/>
  <c r="N3184" i="1" s="1"/>
  <c r="M3184" i="1" a="1"/>
  <c r="M3184" i="1" s="1"/>
  <c r="N3170" i="1" a="1"/>
  <c r="N3170" i="1" s="1"/>
  <c r="M3170" i="1" a="1"/>
  <c r="M3170" i="1" s="1"/>
  <c r="N3174" i="1" a="1"/>
  <c r="N3174" i="1" s="1"/>
  <c r="M3174" i="1" a="1"/>
  <c r="M3174" i="1" s="1"/>
  <c r="N3198" i="1" a="1"/>
  <c r="N3198" i="1" s="1"/>
  <c r="M3198" i="1" a="1"/>
  <c r="M3198" i="1" s="1"/>
  <c r="N3804" i="1" a="1"/>
  <c r="N3804" i="1" s="1"/>
  <c r="M3804" i="1" a="1"/>
  <c r="M3804" i="1" s="1"/>
  <c r="N1042" i="1" a="1"/>
  <c r="N1042" i="1" s="1"/>
  <c r="M1042" i="1" a="1"/>
  <c r="M1042" i="1" s="1"/>
  <c r="N1722" i="1" a="1"/>
  <c r="N1722" i="1" s="1"/>
  <c r="M1722" i="1" a="1"/>
  <c r="M1722" i="1" s="1"/>
  <c r="N3272" i="1" a="1"/>
  <c r="N3272" i="1" s="1"/>
  <c r="M3272" i="1" a="1"/>
  <c r="M3272" i="1" s="1"/>
  <c r="N955" i="1" a="1"/>
  <c r="N955" i="1" s="1"/>
  <c r="M955" i="1" a="1"/>
  <c r="M955" i="1" s="1"/>
  <c r="N151" i="1" a="1"/>
  <c r="N151" i="1" s="1"/>
  <c r="M151" i="1" a="1"/>
  <c r="M151" i="1" s="1"/>
  <c r="N521" i="1" a="1"/>
  <c r="N521" i="1" s="1"/>
  <c r="M521" i="1" a="1"/>
  <c r="M521" i="1" s="1"/>
  <c r="N308" i="1" a="1"/>
  <c r="N308" i="1" s="1"/>
  <c r="M308" i="1" a="1"/>
  <c r="M308" i="1" s="1"/>
  <c r="N291" i="1" a="1"/>
  <c r="N291" i="1" s="1"/>
  <c r="M291" i="1" a="1"/>
  <c r="M291" i="1" s="1"/>
  <c r="N560" i="1" a="1"/>
  <c r="N560" i="1" s="1"/>
  <c r="M560" i="1" a="1"/>
  <c r="M560" i="1" s="1"/>
  <c r="N544" i="1" a="1"/>
  <c r="N544" i="1" s="1"/>
  <c r="M544" i="1" a="1"/>
  <c r="M544" i="1" s="1"/>
  <c r="N392" i="1" a="1"/>
  <c r="N392" i="1" s="1"/>
  <c r="M392" i="1" a="1"/>
  <c r="M392" i="1" s="1"/>
  <c r="N1319" i="1" a="1"/>
  <c r="N1319" i="1" s="1"/>
  <c r="M1319" i="1" a="1"/>
  <c r="M1319" i="1" s="1"/>
  <c r="N2693" i="1" a="1"/>
  <c r="N2693" i="1" s="1"/>
  <c r="M2693" i="1" a="1"/>
  <c r="M2693" i="1" s="1"/>
  <c r="N1849" i="1" a="1"/>
  <c r="N1849" i="1" s="1"/>
  <c r="M1849" i="1" a="1"/>
  <c r="M1849" i="1" s="1"/>
  <c r="N1884" i="1" a="1"/>
  <c r="N1884" i="1" s="1"/>
  <c r="M1884" i="1" a="1"/>
  <c r="M1884" i="1" s="1"/>
  <c r="N248" i="1" a="1"/>
  <c r="N248" i="1" s="1"/>
  <c r="M248" i="1" a="1"/>
  <c r="M248" i="1" s="1"/>
  <c r="N286" i="1" a="1"/>
  <c r="N286" i="1" s="1"/>
  <c r="M286" i="1" a="1"/>
  <c r="M286" i="1" s="1"/>
  <c r="N2929" i="1" a="1"/>
  <c r="N2929" i="1" s="1"/>
  <c r="M2929" i="1" a="1"/>
  <c r="M2929" i="1" s="1"/>
  <c r="N1099" i="1" a="1"/>
  <c r="N1099" i="1" s="1"/>
  <c r="M1099" i="1" a="1"/>
  <c r="M1099" i="1" s="1"/>
  <c r="N1450" i="1" a="1"/>
  <c r="N1450" i="1" s="1"/>
  <c r="M1450" i="1" a="1"/>
  <c r="M1450" i="1" s="1"/>
  <c r="N1190" i="1" a="1"/>
  <c r="N1190" i="1" s="1"/>
  <c r="M1190" i="1" a="1"/>
  <c r="M1190" i="1" s="1"/>
  <c r="N2765" i="1" a="1"/>
  <c r="N2765" i="1" s="1"/>
  <c r="M2765" i="1" a="1"/>
  <c r="M2765" i="1" s="1"/>
  <c r="N3015" i="1" a="1"/>
  <c r="N3015" i="1" s="1"/>
  <c r="M3015" i="1" a="1"/>
  <c r="M3015" i="1" s="1"/>
  <c r="N3379" i="1" a="1"/>
  <c r="N3379" i="1" s="1"/>
  <c r="M3379" i="1" a="1"/>
  <c r="M3379" i="1" s="1"/>
  <c r="N3421" i="1" a="1"/>
  <c r="N3421" i="1" s="1"/>
  <c r="M3421" i="1" a="1"/>
  <c r="M3421" i="1" s="1"/>
  <c r="N3361" i="1" a="1"/>
  <c r="N3361" i="1" s="1"/>
  <c r="M3361" i="1" a="1"/>
  <c r="M3361" i="1" s="1"/>
  <c r="N2766" i="1" a="1"/>
  <c r="N2766" i="1" s="1"/>
  <c r="M2766" i="1" a="1"/>
  <c r="M2766" i="1" s="1"/>
  <c r="N3067" i="1" a="1"/>
  <c r="N3067" i="1" s="1"/>
  <c r="M3067" i="1" a="1"/>
  <c r="M3067" i="1" s="1"/>
  <c r="N3026" i="1" a="1"/>
  <c r="N3026" i="1" s="1"/>
  <c r="M3026" i="1" a="1"/>
  <c r="M3026" i="1" s="1"/>
  <c r="N425" i="1" a="1"/>
  <c r="N425" i="1" s="1"/>
  <c r="M425" i="1" a="1"/>
  <c r="M425" i="1" s="1"/>
  <c r="N3287" i="1" a="1"/>
  <c r="N3287" i="1" s="1"/>
  <c r="M3287" i="1" a="1"/>
  <c r="M3287" i="1" s="1"/>
  <c r="N2747" i="1" a="1"/>
  <c r="N2747" i="1" s="1"/>
  <c r="M2747" i="1" a="1"/>
  <c r="M2747" i="1" s="1"/>
  <c r="N2790" i="1" a="1"/>
  <c r="N2790" i="1" s="1"/>
  <c r="M2790" i="1" a="1"/>
  <c r="M2790" i="1" s="1"/>
  <c r="N3155" i="1" a="1"/>
  <c r="N3155" i="1" s="1"/>
  <c r="M3155" i="1" a="1"/>
  <c r="M3155" i="1" s="1"/>
  <c r="N3335" i="1" a="1"/>
  <c r="N3335" i="1" s="1"/>
  <c r="M3335" i="1" a="1"/>
  <c r="M3335" i="1" s="1"/>
  <c r="N3259" i="1" a="1"/>
  <c r="N3259" i="1" s="1"/>
  <c r="M3259" i="1" a="1"/>
  <c r="M3259" i="1" s="1"/>
  <c r="N3078" i="1" a="1"/>
  <c r="N3078" i="1" s="1"/>
  <c r="M3078" i="1" a="1"/>
  <c r="M3078" i="1" s="1"/>
  <c r="N3363" i="1" a="1"/>
  <c r="N3363" i="1" s="1"/>
  <c r="M3363" i="1" a="1"/>
  <c r="M3363" i="1" s="1"/>
  <c r="N3384" i="1" a="1"/>
  <c r="N3384" i="1" s="1"/>
  <c r="M3384" i="1" a="1"/>
  <c r="M3384" i="1" s="1"/>
  <c r="N327" i="1" a="1"/>
  <c r="N327" i="1" s="1"/>
  <c r="M327" i="1" a="1"/>
  <c r="M327" i="1" s="1"/>
  <c r="N3007" i="1" a="1"/>
  <c r="N3007" i="1" s="1"/>
  <c r="M3007" i="1" a="1"/>
  <c r="M3007" i="1" s="1"/>
  <c r="N3378" i="1" a="1"/>
  <c r="N3378" i="1" s="1"/>
  <c r="M3378" i="1" a="1"/>
  <c r="M3378" i="1" s="1"/>
  <c r="N2959" i="1" a="1"/>
  <c r="N2959" i="1" s="1"/>
  <c r="M2959" i="1" a="1"/>
  <c r="M2959" i="1" s="1"/>
  <c r="N177" i="1" a="1"/>
  <c r="N177" i="1" s="1"/>
  <c r="M177" i="1" a="1"/>
  <c r="M177" i="1" s="1"/>
  <c r="N2950" i="1" a="1"/>
  <c r="N2950" i="1" s="1"/>
  <c r="M2950" i="1" a="1"/>
  <c r="M2950" i="1" s="1"/>
  <c r="N3061" i="1" a="1"/>
  <c r="N3061" i="1" s="1"/>
  <c r="M3061" i="1" a="1"/>
  <c r="M3061" i="1" s="1"/>
  <c r="N2599" i="1" a="1"/>
  <c r="N2599" i="1" s="1"/>
  <c r="M2599" i="1" a="1"/>
  <c r="M2599" i="1" s="1"/>
  <c r="N2764" i="1" a="1"/>
  <c r="N2764" i="1" s="1"/>
  <c r="M2764" i="1" a="1"/>
  <c r="M2764" i="1" s="1"/>
  <c r="N2329" i="1" a="1"/>
  <c r="N2329" i="1" s="1"/>
  <c r="M2329" i="1" a="1"/>
  <c r="M2329" i="1" s="1"/>
  <c r="N2593" i="1" a="1"/>
  <c r="N2593" i="1" s="1"/>
  <c r="M2593" i="1" a="1"/>
  <c r="M2593" i="1" s="1"/>
  <c r="N2840" i="1" a="1"/>
  <c r="N2840" i="1" s="1"/>
  <c r="M2840" i="1" a="1"/>
  <c r="M2840" i="1" s="1"/>
  <c r="N3062" i="1" a="1"/>
  <c r="N3062" i="1" s="1"/>
  <c r="M3062" i="1" a="1"/>
  <c r="M3062" i="1" s="1"/>
  <c r="N2940" i="1" a="1"/>
  <c r="N2940" i="1" s="1"/>
  <c r="M2940" i="1" a="1"/>
  <c r="M2940" i="1" s="1"/>
  <c r="N2616" i="1" a="1"/>
  <c r="N2616" i="1" s="1"/>
  <c r="M2616" i="1" a="1"/>
  <c r="M2616" i="1" s="1"/>
  <c r="N905" i="1" a="1"/>
  <c r="N905" i="1" s="1"/>
  <c r="M905" i="1" a="1"/>
  <c r="M905" i="1" s="1"/>
  <c r="N1228" i="1" a="1"/>
  <c r="N1228" i="1" s="1"/>
  <c r="M1228" i="1" a="1"/>
  <c r="M1228" i="1" s="1"/>
  <c r="N1207" i="1" a="1"/>
  <c r="N1207" i="1" s="1"/>
  <c r="M1207" i="1" a="1"/>
  <c r="M1207" i="1" s="1"/>
  <c r="N1953" i="1" a="1"/>
  <c r="N1953" i="1" s="1"/>
  <c r="M1953" i="1" a="1"/>
  <c r="M1953" i="1" s="1"/>
  <c r="N25" i="1" a="1"/>
  <c r="N25" i="1" s="1"/>
  <c r="M25" i="1" a="1"/>
  <c r="M25" i="1" s="1"/>
  <c r="N1858" i="1" a="1"/>
  <c r="N1858" i="1" s="1"/>
  <c r="M1858" i="1" a="1"/>
  <c r="M1858" i="1" s="1"/>
  <c r="N1195" i="1" a="1"/>
  <c r="N1195" i="1" s="1"/>
  <c r="M1195" i="1" a="1"/>
  <c r="M1195" i="1" s="1"/>
  <c r="N862" i="1" a="1"/>
  <c r="N862" i="1" s="1"/>
  <c r="M862" i="1" a="1"/>
  <c r="M862" i="1" s="1"/>
  <c r="N1046" i="1" a="1"/>
  <c r="N1046" i="1" s="1"/>
  <c r="M1046" i="1" a="1"/>
  <c r="M1046" i="1" s="1"/>
  <c r="N1472" i="1" a="1"/>
  <c r="N1472" i="1" s="1"/>
  <c r="M1472" i="1" a="1"/>
  <c r="M1472" i="1" s="1"/>
  <c r="N1457" i="1" a="1"/>
  <c r="N1457" i="1" s="1"/>
  <c r="M1457" i="1" a="1"/>
  <c r="M1457" i="1" s="1"/>
  <c r="N1929" i="1" a="1"/>
  <c r="N1929" i="1" s="1"/>
  <c r="M1929" i="1" a="1"/>
  <c r="M1929" i="1" s="1"/>
  <c r="N1473" i="1" a="1"/>
  <c r="N1473" i="1" s="1"/>
  <c r="M1473" i="1" a="1"/>
  <c r="M1473" i="1" s="1"/>
  <c r="N1269" i="1" a="1"/>
  <c r="N1269" i="1" s="1"/>
  <c r="M1269" i="1" a="1"/>
  <c r="M1269" i="1" s="1"/>
  <c r="N2208" i="1" a="1"/>
  <c r="N2208" i="1" s="1"/>
  <c r="M2208" i="1" a="1"/>
  <c r="M2208" i="1" s="1"/>
  <c r="N142" i="1" a="1"/>
  <c r="N142" i="1" s="1"/>
  <c r="M142" i="1" a="1"/>
  <c r="M142" i="1" s="1"/>
  <c r="N1164" i="1" a="1"/>
  <c r="N1164" i="1" s="1"/>
  <c r="M1164" i="1" a="1"/>
  <c r="M1164" i="1" s="1"/>
  <c r="N1199" i="1" a="1"/>
  <c r="N1199" i="1" s="1"/>
  <c r="M1199" i="1" a="1"/>
  <c r="M1199" i="1" s="1"/>
  <c r="N1307" i="1" a="1"/>
  <c r="N1307" i="1" s="1"/>
  <c r="M1307" i="1" a="1"/>
  <c r="M1307" i="1" s="1"/>
  <c r="N1153" i="1" a="1"/>
  <c r="N1153" i="1" s="1"/>
  <c r="M1153" i="1" a="1"/>
  <c r="M1153" i="1" s="1"/>
  <c r="N1109" i="1" a="1"/>
  <c r="N1109" i="1" s="1"/>
  <c r="M1109" i="1" a="1"/>
  <c r="M1109" i="1" s="1"/>
  <c r="N1151" i="1" a="1"/>
  <c r="N1151" i="1" s="1"/>
  <c r="M1151" i="1" a="1"/>
  <c r="M1151" i="1" s="1"/>
  <c r="N1107" i="1" a="1"/>
  <c r="N1107" i="1" s="1"/>
  <c r="M1107" i="1" a="1"/>
  <c r="M1107" i="1" s="1"/>
  <c r="N1108" i="1" a="1"/>
  <c r="N1108" i="1" s="1"/>
  <c r="M1108" i="1" a="1"/>
  <c r="M1108" i="1" s="1"/>
  <c r="N1128" i="1" a="1"/>
  <c r="N1128" i="1" s="1"/>
  <c r="M1128" i="1" a="1"/>
  <c r="M1128" i="1" s="1"/>
  <c r="N617" i="1" a="1"/>
  <c r="N617" i="1" s="1"/>
  <c r="M617" i="1" a="1"/>
  <c r="M617" i="1" s="1"/>
  <c r="N3084" i="1" a="1"/>
  <c r="N3084" i="1" s="1"/>
  <c r="M3084" i="1" a="1"/>
  <c r="M3084" i="1" s="1"/>
  <c r="N1306" i="1" a="1"/>
  <c r="N1306" i="1" s="1"/>
  <c r="M1306" i="1" a="1"/>
  <c r="M1306" i="1" s="1"/>
  <c r="N1684" i="1" a="1"/>
  <c r="N1684" i="1" s="1"/>
  <c r="M1684" i="1" a="1"/>
  <c r="M1684" i="1" s="1"/>
  <c r="N1956" i="1" a="1"/>
  <c r="N1956" i="1" s="1"/>
  <c r="M1956" i="1" a="1"/>
  <c r="M1956" i="1" s="1"/>
  <c r="N1973" i="1" a="1"/>
  <c r="N1973" i="1" s="1"/>
  <c r="M1973" i="1" a="1"/>
  <c r="M1973" i="1" s="1"/>
  <c r="N832" i="1" a="1"/>
  <c r="N832" i="1" s="1"/>
  <c r="M832" i="1" a="1"/>
  <c r="M832" i="1" s="1"/>
  <c r="N2023" i="1" a="1"/>
  <c r="N2023" i="1" s="1"/>
  <c r="M2023" i="1" a="1"/>
  <c r="M2023" i="1" s="1"/>
  <c r="N2759" i="1" a="1"/>
  <c r="N2759" i="1" s="1"/>
  <c r="M2759" i="1" a="1"/>
  <c r="M2759" i="1" s="1"/>
  <c r="N904" i="1" a="1"/>
  <c r="N904" i="1" s="1"/>
  <c r="M904" i="1" a="1"/>
  <c r="M904" i="1" s="1"/>
  <c r="N1210" i="1" a="1"/>
  <c r="N1210" i="1" s="1"/>
  <c r="M1210" i="1" a="1"/>
  <c r="M1210" i="1" s="1"/>
  <c r="N1227" i="1" a="1"/>
  <c r="N1227" i="1" s="1"/>
  <c r="M1227" i="1" a="1"/>
  <c r="M1227" i="1" s="1"/>
  <c r="N2583" i="1" a="1"/>
  <c r="N2583" i="1" s="1"/>
  <c r="M2583" i="1" a="1"/>
  <c r="M2583" i="1" s="1"/>
  <c r="N925" i="1" a="1"/>
  <c r="N925" i="1" s="1"/>
  <c r="M925" i="1" a="1"/>
  <c r="M925" i="1" s="1"/>
  <c r="N959" i="1" a="1"/>
  <c r="N959" i="1" s="1"/>
  <c r="M959" i="1" a="1"/>
  <c r="M959" i="1" s="1"/>
  <c r="N950" i="1" a="1"/>
  <c r="N950" i="1" s="1"/>
  <c r="M950" i="1" a="1"/>
  <c r="M950" i="1" s="1"/>
  <c r="N2569" i="1" a="1"/>
  <c r="N2569" i="1" s="1"/>
  <c r="M2569" i="1" a="1"/>
  <c r="M2569" i="1" s="1"/>
  <c r="N298" i="1" a="1"/>
  <c r="N298" i="1" s="1"/>
  <c r="M298" i="1" a="1"/>
  <c r="M298" i="1" s="1"/>
  <c r="N2826" i="1" a="1"/>
  <c r="N2826" i="1" s="1"/>
  <c r="M2826" i="1" a="1"/>
  <c r="M2826" i="1" s="1"/>
  <c r="N2284" i="1" a="1"/>
  <c r="N2284" i="1" s="1"/>
  <c r="M2284" i="1" a="1"/>
  <c r="M2284" i="1" s="1"/>
  <c r="N181" i="1" a="1"/>
  <c r="N181" i="1" s="1"/>
  <c r="M181" i="1" a="1"/>
  <c r="M181" i="1" s="1"/>
  <c r="N2576" i="1" a="1"/>
  <c r="N2576" i="1" s="1"/>
  <c r="M2576" i="1" a="1"/>
  <c r="M2576" i="1" s="1"/>
  <c r="N1188" i="1" a="1"/>
  <c r="N1188" i="1" s="1"/>
  <c r="M1188" i="1" a="1"/>
  <c r="M1188" i="1" s="1"/>
  <c r="N3394" i="1" a="1"/>
  <c r="N3394" i="1" s="1"/>
  <c r="M3394" i="1" a="1"/>
  <c r="M3394" i="1" s="1"/>
  <c r="N3388" i="1" a="1"/>
  <c r="N3388" i="1" s="1"/>
  <c r="M3388" i="1" a="1"/>
  <c r="M3388" i="1" s="1"/>
  <c r="N3403" i="1" a="1"/>
  <c r="N3403" i="1" s="1"/>
  <c r="M3403" i="1" a="1"/>
  <c r="M3403" i="1" s="1"/>
  <c r="N1824" i="1" a="1"/>
  <c r="N1824" i="1" s="1"/>
  <c r="M1824" i="1" a="1"/>
  <c r="M1824" i="1" s="1"/>
  <c r="N948" i="1" a="1"/>
  <c r="N948" i="1" s="1"/>
  <c r="M948" i="1" a="1"/>
  <c r="M948" i="1" s="1"/>
  <c r="N3401" i="1" a="1"/>
  <c r="N3401" i="1" s="1"/>
  <c r="M3401" i="1" a="1"/>
  <c r="M3401" i="1" s="1"/>
  <c r="N2993" i="1" a="1"/>
  <c r="N2993" i="1" s="1"/>
  <c r="M2993" i="1" a="1"/>
  <c r="M2993" i="1" s="1"/>
  <c r="N2246" i="1" a="1"/>
  <c r="N2246" i="1" s="1"/>
  <c r="M2246" i="1" a="1"/>
  <c r="M2246" i="1" s="1"/>
  <c r="N239" i="1" a="1"/>
  <c r="N239" i="1" s="1"/>
  <c r="M239" i="1" a="1"/>
  <c r="M239" i="1" s="1"/>
  <c r="N225" i="1" a="1"/>
  <c r="N225" i="1" s="1"/>
  <c r="M225" i="1" a="1"/>
  <c r="M225" i="1" s="1"/>
  <c r="N400" i="1" a="1"/>
  <c r="N400" i="1" s="1"/>
  <c r="M400" i="1" a="1"/>
  <c r="M400" i="1" s="1"/>
  <c r="N412" i="1" a="1"/>
  <c r="N412" i="1" s="1"/>
  <c r="M412" i="1" a="1"/>
  <c r="M412" i="1" s="1"/>
  <c r="N342" i="1" a="1"/>
  <c r="N342" i="1" s="1"/>
  <c r="M342" i="1" a="1"/>
  <c r="M342" i="1" s="1"/>
  <c r="N89" i="1" a="1"/>
  <c r="N89" i="1" s="1"/>
  <c r="M89" i="1" a="1"/>
  <c r="M89" i="1" s="1"/>
  <c r="N456" i="1" a="1"/>
  <c r="N456" i="1" s="1"/>
  <c r="M456" i="1" a="1"/>
  <c r="M456" i="1" s="1"/>
  <c r="N31" i="1" a="1"/>
  <c r="N31" i="1" s="1"/>
  <c r="M31" i="1" a="1"/>
  <c r="M31" i="1" s="1"/>
  <c r="N1101" i="1" a="1"/>
  <c r="N1101" i="1" s="1"/>
  <c r="M1101" i="1" a="1"/>
  <c r="M1101" i="1" s="1"/>
  <c r="N742" i="1" a="1"/>
  <c r="N742" i="1" s="1"/>
  <c r="M742" i="1" a="1"/>
  <c r="M742" i="1" s="1"/>
  <c r="N39" i="1" a="1"/>
  <c r="N39" i="1" s="1"/>
  <c r="M39" i="1" a="1"/>
  <c r="M39" i="1" s="1"/>
  <c r="N1914" i="1" a="1"/>
  <c r="N1914" i="1" s="1"/>
  <c r="M1914" i="1" a="1"/>
  <c r="M1914" i="1" s="1"/>
  <c r="N210" i="1" a="1"/>
  <c r="N210" i="1" s="1"/>
  <c r="M210" i="1" a="1"/>
  <c r="M210" i="1" s="1"/>
  <c r="N233" i="1" a="1"/>
  <c r="N233" i="1" s="1"/>
  <c r="M233" i="1" a="1"/>
  <c r="M233" i="1" s="1"/>
  <c r="N246" i="1" a="1"/>
  <c r="N246" i="1" s="1"/>
  <c r="M246" i="1" a="1"/>
  <c r="M246" i="1" s="1"/>
  <c r="N1184" i="1" a="1"/>
  <c r="N1184" i="1" s="1"/>
  <c r="M1184" i="1" a="1"/>
  <c r="M1184" i="1" s="1"/>
  <c r="N440" i="1" a="1"/>
  <c r="N440" i="1" s="1"/>
  <c r="M440" i="1" a="1"/>
  <c r="M440" i="1" s="1"/>
  <c r="N154" i="1" a="1"/>
  <c r="N154" i="1" s="1"/>
  <c r="M154" i="1" a="1"/>
  <c r="M154" i="1" s="1"/>
  <c r="N1987" i="1" a="1"/>
  <c r="N1987" i="1" s="1"/>
  <c r="M1987" i="1" a="1"/>
  <c r="M1987" i="1" s="1"/>
  <c r="N1655" i="1" a="1"/>
  <c r="N1655" i="1" s="1"/>
  <c r="M1655" i="1" a="1"/>
  <c r="M1655" i="1" s="1"/>
  <c r="N767" i="1" a="1"/>
  <c r="N767" i="1" s="1"/>
  <c r="M767" i="1" a="1"/>
  <c r="M767" i="1" s="1"/>
  <c r="N1841" i="1" a="1"/>
  <c r="N1841" i="1" s="1"/>
  <c r="M1841" i="1" a="1"/>
  <c r="M1841" i="1" s="1"/>
  <c r="N1004" i="1" a="1"/>
  <c r="N1004" i="1" s="1"/>
  <c r="M1004" i="1" a="1"/>
  <c r="M1004" i="1" s="1"/>
  <c r="N981" i="1" a="1"/>
  <c r="N981" i="1" s="1"/>
  <c r="M981" i="1" a="1"/>
  <c r="M981" i="1" s="1"/>
  <c r="N111" i="1" a="1"/>
  <c r="N111" i="1" s="1"/>
  <c r="M111" i="1" a="1"/>
  <c r="M111" i="1" s="1"/>
  <c r="N2550" i="1" a="1"/>
  <c r="N2550" i="1" s="1"/>
  <c r="M2550" i="1" a="1"/>
  <c r="M2550" i="1" s="1"/>
  <c r="N1768" i="1" a="1"/>
  <c r="N1768" i="1" s="1"/>
  <c r="M1768" i="1" a="1"/>
  <c r="M1768" i="1" s="1"/>
  <c r="N1671" i="1" a="1"/>
  <c r="N1671" i="1" s="1"/>
  <c r="M1671" i="1" a="1"/>
  <c r="M1671" i="1" s="1"/>
  <c r="N1155" i="1" a="1"/>
  <c r="N1155" i="1" s="1"/>
  <c r="M1155" i="1" a="1"/>
  <c r="M1155" i="1" s="1"/>
  <c r="N1288" i="1" a="1"/>
  <c r="N1288" i="1" s="1"/>
  <c r="M1288" i="1" a="1"/>
  <c r="M1288" i="1" s="1"/>
  <c r="N2711" i="1" a="1"/>
  <c r="N2711" i="1" s="1"/>
  <c r="M2711" i="1" a="1"/>
  <c r="M2711" i="1" s="1"/>
  <c r="N1361" i="1" a="1"/>
  <c r="N1361" i="1" s="1"/>
  <c r="M1361" i="1" a="1"/>
  <c r="M1361" i="1" s="1"/>
  <c r="N1437" i="1" a="1"/>
  <c r="N1437" i="1" s="1"/>
  <c r="M1437" i="1" a="1"/>
  <c r="M1437" i="1" s="1"/>
  <c r="N2628" i="1" a="1"/>
  <c r="N2628" i="1" s="1"/>
  <c r="M2628" i="1" a="1"/>
  <c r="M2628" i="1" s="1"/>
  <c r="N1176" i="1" a="1"/>
  <c r="N1176" i="1" s="1"/>
  <c r="M1176" i="1" a="1"/>
  <c r="M1176" i="1" s="1"/>
  <c r="N1152" i="1" a="1"/>
  <c r="N1152" i="1" s="1"/>
  <c r="M1152" i="1" a="1"/>
  <c r="M1152" i="1" s="1"/>
  <c r="N466" i="1" a="1"/>
  <c r="N466" i="1" s="1"/>
  <c r="M466" i="1" a="1"/>
  <c r="M466" i="1" s="1"/>
  <c r="N322" i="1" a="1"/>
  <c r="N322" i="1" s="1"/>
  <c r="M322" i="1" a="1"/>
  <c r="M322" i="1" s="1"/>
  <c r="N2084" i="1" a="1"/>
  <c r="N2084" i="1" s="1"/>
  <c r="M2084" i="1" a="1"/>
  <c r="M2084" i="1" s="1"/>
  <c r="N2252" i="1" a="1"/>
  <c r="N2252" i="1" s="1"/>
  <c r="M2252" i="1" a="1"/>
  <c r="M2252" i="1" s="1"/>
  <c r="N534" i="1" a="1"/>
  <c r="N534" i="1" s="1"/>
  <c r="M534" i="1" a="1"/>
  <c r="M534" i="1" s="1"/>
  <c r="N3054" i="1" a="1"/>
  <c r="N3054" i="1" s="1"/>
  <c r="M3054" i="1" a="1"/>
  <c r="M3054" i="1" s="1"/>
  <c r="N3126" i="1" a="1"/>
  <c r="N3126" i="1" s="1"/>
  <c r="M3126" i="1" a="1"/>
  <c r="M3126" i="1" s="1"/>
  <c r="N3442" i="1" a="1"/>
  <c r="N3442" i="1" s="1"/>
  <c r="M3442" i="1" a="1"/>
  <c r="M3442" i="1" s="1"/>
  <c r="N805" i="1" a="1"/>
  <c r="N805" i="1" s="1"/>
  <c r="M805" i="1" a="1"/>
  <c r="M805" i="1" s="1"/>
  <c r="N429" i="1" a="1"/>
  <c r="N429" i="1" s="1"/>
  <c r="M429" i="1" a="1"/>
  <c r="M429" i="1" s="1"/>
  <c r="N159" i="1" a="1"/>
  <c r="N159" i="1" s="1"/>
  <c r="M159" i="1" a="1"/>
  <c r="M159" i="1" s="1"/>
  <c r="N2064" i="1" a="1"/>
  <c r="N2064" i="1" s="1"/>
  <c r="M2064" i="1" a="1"/>
  <c r="M2064" i="1" s="1"/>
  <c r="N2606" i="1" a="1"/>
  <c r="N2606" i="1" s="1"/>
  <c r="M2606" i="1" a="1"/>
  <c r="M2606" i="1" s="1"/>
  <c r="N381" i="1" a="1"/>
  <c r="N381" i="1" s="1"/>
  <c r="M381" i="1" a="1"/>
  <c r="M381" i="1" s="1"/>
  <c r="N3441" i="1" a="1"/>
  <c r="N3441" i="1" s="1"/>
  <c r="M3441" i="1" a="1"/>
  <c r="M3441" i="1" s="1"/>
  <c r="N3475" i="1" a="1"/>
  <c r="N3475" i="1" s="1"/>
  <c r="M3475" i="1" a="1"/>
  <c r="M3475" i="1" s="1"/>
  <c r="N2618" i="1" a="1"/>
  <c r="N2618" i="1" s="1"/>
  <c r="M2618" i="1" a="1"/>
  <c r="M2618" i="1" s="1"/>
  <c r="N2898" i="1" a="1"/>
  <c r="N2898" i="1" s="1"/>
  <c r="M2898" i="1" a="1"/>
  <c r="M2898" i="1" s="1"/>
  <c r="N3810" i="1" a="1"/>
  <c r="N3810" i="1" s="1"/>
  <c r="M3810" i="1" a="1"/>
  <c r="M3810" i="1" s="1"/>
  <c r="N352" i="1" a="1"/>
  <c r="N352" i="1" s="1"/>
  <c r="M352" i="1" a="1"/>
  <c r="M352" i="1" s="1"/>
  <c r="N1160" i="1" a="1"/>
  <c r="N1160" i="1" s="1"/>
  <c r="M1160" i="1" a="1"/>
  <c r="M1160" i="1" s="1"/>
  <c r="N648" i="1" a="1"/>
  <c r="N648" i="1" s="1"/>
  <c r="M648" i="1" a="1"/>
  <c r="M648" i="1" s="1"/>
  <c r="N1451" i="1" a="1"/>
  <c r="N1451" i="1" s="1"/>
  <c r="M1451" i="1" a="1"/>
  <c r="M1451" i="1" s="1"/>
  <c r="N1852" i="1" a="1"/>
  <c r="N1852" i="1" s="1"/>
  <c r="M1852" i="1" a="1"/>
  <c r="M1852" i="1" s="1"/>
  <c r="N1064" i="1" a="1"/>
  <c r="N1064" i="1" s="1"/>
  <c r="M1064" i="1" a="1"/>
  <c r="M1064" i="1" s="1"/>
  <c r="N3173" i="1" a="1"/>
  <c r="N3173" i="1" s="1"/>
  <c r="M3173" i="1" a="1"/>
  <c r="M3173" i="1" s="1"/>
  <c r="N262" i="1" a="1"/>
  <c r="N262" i="1" s="1"/>
  <c r="M262" i="1" a="1"/>
  <c r="M262" i="1" s="1"/>
  <c r="N684" i="1" a="1"/>
  <c r="N684" i="1" s="1"/>
  <c r="M684" i="1" a="1"/>
  <c r="M684" i="1" s="1"/>
  <c r="N224" i="1" a="1"/>
  <c r="N224" i="1" s="1"/>
  <c r="M224" i="1" a="1"/>
  <c r="M224" i="1" s="1"/>
  <c r="N1045" i="1" a="1"/>
  <c r="N1045" i="1" s="1"/>
  <c r="M1045" i="1" a="1"/>
  <c r="M1045" i="1" s="1"/>
  <c r="N377" i="1" a="1"/>
  <c r="N377" i="1" s="1"/>
  <c r="M377" i="1" a="1"/>
  <c r="M377" i="1" s="1"/>
  <c r="N994" i="1" a="1"/>
  <c r="N994" i="1" s="1"/>
  <c r="M994" i="1" a="1"/>
  <c r="M994" i="1" s="1"/>
  <c r="N1066" i="1" a="1"/>
  <c r="N1066" i="1" s="1"/>
  <c r="M1066" i="1" a="1"/>
  <c r="M1066" i="1" s="1"/>
  <c r="N109" i="1" a="1"/>
  <c r="N109" i="1" s="1"/>
  <c r="M109" i="1" a="1"/>
  <c r="M109" i="1" s="1"/>
  <c r="N2777" i="1" a="1"/>
  <c r="N2777" i="1" s="1"/>
  <c r="M2777" i="1" a="1"/>
  <c r="M2777" i="1" s="1"/>
  <c r="N3128" i="1" a="1"/>
  <c r="N3128" i="1" s="1"/>
  <c r="M3128" i="1" a="1"/>
  <c r="M3128" i="1" s="1"/>
  <c r="N2774" i="1" a="1"/>
  <c r="N2774" i="1" s="1"/>
  <c r="M2774" i="1" a="1"/>
  <c r="M2774" i="1" s="1"/>
  <c r="N1149" i="1" a="1"/>
  <c r="N1149" i="1" s="1"/>
  <c r="M1149" i="1" a="1"/>
  <c r="M1149" i="1" s="1"/>
  <c r="N1154" i="1" a="1"/>
  <c r="N1154" i="1" s="1"/>
  <c r="M1154" i="1" a="1"/>
  <c r="M1154" i="1" s="1"/>
  <c r="N1424" i="1" a="1"/>
  <c r="N1424" i="1" s="1"/>
  <c r="M1424" i="1" a="1"/>
  <c r="M1424" i="1" s="1"/>
  <c r="N2534" i="1" a="1"/>
  <c r="N2534" i="1" s="1"/>
  <c r="M2534" i="1" a="1"/>
  <c r="M2534" i="1" s="1"/>
  <c r="N973" i="1" a="1"/>
  <c r="N973" i="1" s="1"/>
  <c r="M973" i="1" a="1"/>
  <c r="M973" i="1" s="1"/>
  <c r="N2465" i="1" a="1"/>
  <c r="N2465" i="1" s="1"/>
  <c r="M2465" i="1" a="1"/>
  <c r="M2465" i="1" s="1"/>
  <c r="N1829" i="1" a="1"/>
  <c r="N1829" i="1" s="1"/>
  <c r="M1829" i="1" a="1"/>
  <c r="M1829" i="1" s="1"/>
  <c r="N2" i="1" a="1"/>
  <c r="N2" i="1" s="1"/>
  <c r="M2" i="1" a="1"/>
  <c r="M2" i="1" s="1"/>
  <c r="N2535" i="1" a="1"/>
  <c r="N2535" i="1" s="1"/>
  <c r="M2535" i="1" a="1"/>
  <c r="M2535" i="1" s="1"/>
  <c r="N299" i="1" a="1"/>
  <c r="N299" i="1" s="1"/>
  <c r="M299" i="1" a="1"/>
  <c r="M299" i="1" s="1"/>
  <c r="N1875" i="1" a="1"/>
  <c r="N1875" i="1" s="1"/>
  <c r="M1875" i="1" a="1"/>
  <c r="M1875" i="1" s="1"/>
  <c r="N2497" i="1" a="1"/>
  <c r="N2497" i="1" s="1"/>
  <c r="M2497" i="1" a="1"/>
  <c r="M2497" i="1" s="1"/>
  <c r="N2140" i="1" a="1"/>
  <c r="N2140" i="1" s="1"/>
  <c r="M2140" i="1" a="1"/>
  <c r="M2140" i="1" s="1"/>
  <c r="N735" i="1" a="1"/>
  <c r="N735" i="1" s="1"/>
  <c r="M735" i="1" a="1"/>
  <c r="M735" i="1" s="1"/>
  <c r="N2341" i="1" a="1"/>
  <c r="N2341" i="1" s="1"/>
  <c r="M2341" i="1" a="1"/>
  <c r="M2341" i="1" s="1"/>
  <c r="N1260" i="1" a="1"/>
  <c r="N1260" i="1" s="1"/>
  <c r="M1260" i="1" a="1"/>
  <c r="M1260" i="1" s="1"/>
  <c r="N2353" i="1" a="1"/>
  <c r="N2353" i="1" s="1"/>
  <c r="M2353" i="1" a="1"/>
  <c r="M2353" i="1" s="1"/>
  <c r="N409" i="1" a="1"/>
  <c r="N409" i="1" s="1"/>
  <c r="M409" i="1" a="1"/>
  <c r="M409" i="1" s="1"/>
  <c r="N317" i="1" a="1"/>
  <c r="N317" i="1" s="1"/>
  <c r="M317" i="1" a="1"/>
  <c r="M317" i="1" s="1"/>
  <c r="N452" i="1" a="1"/>
  <c r="N452" i="1" s="1"/>
  <c r="M452" i="1" a="1"/>
  <c r="M452" i="1" s="1"/>
  <c r="N918" i="1" a="1"/>
  <c r="N918" i="1" s="1"/>
  <c r="M918" i="1" a="1"/>
  <c r="M918" i="1" s="1"/>
  <c r="N363" i="1" a="1"/>
  <c r="N363" i="1" s="1"/>
  <c r="M363" i="1" a="1"/>
  <c r="M363" i="1" s="1"/>
  <c r="N247" i="1" a="1"/>
  <c r="N247" i="1" s="1"/>
  <c r="M247" i="1" a="1"/>
  <c r="M247" i="1" s="1"/>
  <c r="N264" i="1" a="1"/>
  <c r="N264" i="1" s="1"/>
  <c r="M264" i="1" a="1"/>
  <c r="M264" i="1" s="1"/>
  <c r="N3216" i="1" a="1"/>
  <c r="N3216" i="1" s="1"/>
  <c r="M3216" i="1" a="1"/>
  <c r="M3216" i="1" s="1"/>
  <c r="N2970" i="1" a="1"/>
  <c r="N2970" i="1" s="1"/>
  <c r="M2970" i="1" a="1"/>
  <c r="M2970" i="1" s="1"/>
  <c r="P379" i="1" a="1"/>
  <c r="P379" i="1" s="1"/>
  <c r="O379" i="1" a="1"/>
  <c r="O379" i="1" s="1"/>
  <c r="K379" i="1" a="1"/>
  <c r="K379" i="1" s="1"/>
  <c r="H379" i="1" a="1"/>
  <c r="H379" i="1" s="1"/>
  <c r="I379" i="1" a="1"/>
  <c r="I379" i="1" s="1"/>
  <c r="D379" i="1" a="1"/>
  <c r="D379" i="1" s="1"/>
  <c r="AR379" i="1" a="1"/>
  <c r="AR379" i="1" s="1"/>
  <c r="J379" i="1" a="1"/>
  <c r="J379" i="1" s="1"/>
  <c r="AQ379" i="1" a="1"/>
  <c r="AQ379" i="1" s="1"/>
  <c r="AP379" i="1" a="1"/>
  <c r="AP379" i="1" s="1"/>
  <c r="AO379" i="1" a="1"/>
  <c r="AO379" i="1" s="1"/>
  <c r="U351" i="1" a="1"/>
  <c r="U351" i="1" s="1"/>
  <c r="U158" i="1" a="1"/>
  <c r="U158" i="1" s="1"/>
  <c r="U3334" i="1" a="1"/>
  <c r="U3334" i="1" s="1"/>
  <c r="U3331" i="1" a="1"/>
  <c r="U3331" i="1" s="1"/>
  <c r="U3315" i="1" a="1"/>
  <c r="U3315" i="1" s="1"/>
  <c r="U700" i="1" a="1"/>
  <c r="U700" i="1" s="1"/>
  <c r="U330" i="1" a="1"/>
  <c r="U330" i="1" s="1"/>
  <c r="U930" i="1" a="1"/>
  <c r="U930" i="1" s="1"/>
  <c r="U2738" i="1" a="1"/>
  <c r="U2738" i="1" s="1"/>
  <c r="U1674" i="1" a="1"/>
  <c r="U1674" i="1" s="1"/>
  <c r="U3424" i="1" a="1"/>
  <c r="U3424" i="1" s="1"/>
  <c r="U933" i="1" a="1"/>
  <c r="U933" i="1" s="1"/>
  <c r="U968" i="1" a="1"/>
  <c r="U968" i="1" s="1"/>
  <c r="U926" i="1" a="1"/>
  <c r="U926" i="1" s="1"/>
  <c r="U970" i="1" a="1"/>
  <c r="U970" i="1" s="1"/>
  <c r="U916" i="1" a="1"/>
  <c r="U916" i="1" s="1"/>
  <c r="U178" i="1" a="1"/>
  <c r="U178" i="1" s="1"/>
  <c r="U1110" i="1" a="1"/>
  <c r="U1110" i="1" s="1"/>
  <c r="U376" i="1" a="1"/>
  <c r="U376" i="1" s="1"/>
  <c r="U963" i="1" a="1"/>
  <c r="U963" i="1" s="1"/>
  <c r="U1842" i="1" a="1"/>
  <c r="U1842" i="1" s="1"/>
  <c r="U962" i="1" a="1"/>
  <c r="U962" i="1" s="1"/>
  <c r="U917" i="1" a="1"/>
  <c r="U917" i="1" s="1"/>
  <c r="U2007" i="1" a="1"/>
  <c r="U2007" i="1" s="1"/>
  <c r="U1338" i="1" a="1"/>
  <c r="U1338" i="1" s="1"/>
  <c r="U85" i="1" a="1"/>
  <c r="U85" i="1" s="1"/>
  <c r="U531" i="1" a="1"/>
  <c r="U531" i="1" s="1"/>
  <c r="U284" i="1" a="1"/>
  <c r="U284" i="1" s="1"/>
  <c r="U635" i="1" a="1"/>
  <c r="U635" i="1" s="1"/>
  <c r="U390" i="1" a="1"/>
  <c r="U390" i="1" s="1"/>
  <c r="U2197" i="1" a="1"/>
  <c r="U2197" i="1" s="1"/>
  <c r="U2808" i="1" a="1"/>
  <c r="U2808" i="1" s="1"/>
  <c r="U186" i="1" a="1"/>
  <c r="U186" i="1" s="1"/>
  <c r="U646" i="1" a="1"/>
  <c r="U646" i="1" s="1"/>
  <c r="U258" i="1" a="1"/>
  <c r="U258" i="1" s="1"/>
  <c r="U2196" i="1" a="1"/>
  <c r="U2196" i="1" s="1"/>
  <c r="U2474" i="1" a="1"/>
  <c r="U2474" i="1" s="1"/>
  <c r="U157" i="1" a="1"/>
  <c r="U157" i="1" s="1"/>
  <c r="U1940" i="1" a="1"/>
  <c r="U1940" i="1" s="1"/>
  <c r="U228" i="1" a="1"/>
  <c r="U228" i="1" s="1"/>
  <c r="U1949" i="1" a="1"/>
  <c r="U1949" i="1" s="1"/>
  <c r="U2978" i="1" a="1"/>
  <c r="U2978" i="1" s="1"/>
  <c r="U628" i="1" a="1"/>
  <c r="U628" i="1" s="1"/>
  <c r="U511" i="1" a="1"/>
  <c r="U511" i="1" s="1"/>
  <c r="U548" i="1" a="1"/>
  <c r="U548" i="1" s="1"/>
  <c r="U465" i="1" a="1"/>
  <c r="U465" i="1" s="1"/>
  <c r="U74" i="1" a="1"/>
  <c r="U74" i="1" s="1"/>
  <c r="U334" i="1" a="1"/>
  <c r="U334" i="1" s="1"/>
  <c r="U1464" i="1" a="1"/>
  <c r="U1464" i="1" s="1"/>
  <c r="U147" i="1" a="1"/>
  <c r="U147" i="1" s="1"/>
  <c r="U2223" i="1" a="1"/>
  <c r="U2223" i="1" s="1"/>
  <c r="U1575" i="1" a="1"/>
  <c r="U1575" i="1" s="1"/>
  <c r="U235" i="1" a="1"/>
  <c r="U235" i="1" s="1"/>
  <c r="U3660" i="1" a="1"/>
  <c r="U3660" i="1" s="1"/>
  <c r="U704" i="1" a="1"/>
  <c r="U704" i="1" s="1"/>
  <c r="U1050" i="1" a="1"/>
  <c r="U1050" i="1" s="1"/>
  <c r="U3576" i="1" a="1"/>
  <c r="U3576" i="1" s="1"/>
  <c r="U3450" i="1" a="1"/>
  <c r="U3450" i="1" s="1"/>
  <c r="U3735" i="1" a="1"/>
  <c r="U3735" i="1" s="1"/>
  <c r="U3737" i="1" a="1"/>
  <c r="U3737" i="1" s="1"/>
  <c r="U2962" i="1" a="1"/>
  <c r="U2962" i="1" s="1"/>
  <c r="U1031" i="1" a="1"/>
  <c r="U1031" i="1" s="1"/>
  <c r="U2736" i="1" a="1"/>
  <c r="U2736" i="1" s="1"/>
  <c r="U2718" i="1" a="1"/>
  <c r="U2718" i="1" s="1"/>
  <c r="U931" i="1" a="1"/>
  <c r="U931" i="1" s="1"/>
  <c r="U903" i="1" a="1"/>
  <c r="U903" i="1" s="1"/>
  <c r="U3656" i="1" a="1"/>
  <c r="U3656" i="1" s="1"/>
  <c r="U1007" i="1" a="1"/>
  <c r="U1007" i="1" s="1"/>
  <c r="U2228" i="1" a="1"/>
  <c r="U2228" i="1" s="1"/>
  <c r="U2719" i="1" a="1"/>
  <c r="U2719" i="1" s="1"/>
  <c r="U3743" i="1" a="1"/>
  <c r="U3743" i="1" s="1"/>
  <c r="U2580" i="1" a="1"/>
  <c r="U2580" i="1" s="1"/>
  <c r="U2780" i="1" a="1"/>
  <c r="U2780" i="1" s="1"/>
  <c r="U2536" i="1" a="1"/>
  <c r="U2536" i="1" s="1"/>
  <c r="U3012" i="1" a="1"/>
  <c r="U3012" i="1" s="1"/>
  <c r="U2909" i="1" a="1"/>
  <c r="U2909" i="1" s="1"/>
  <c r="U2837" i="1" a="1"/>
  <c r="U2837" i="1" s="1"/>
  <c r="U730" i="1" a="1"/>
  <c r="U730" i="1" s="1"/>
  <c r="U2734" i="1" a="1"/>
  <c r="U2734" i="1" s="1"/>
  <c r="U2710" i="1" a="1"/>
  <c r="U2710" i="1" s="1"/>
  <c r="U1572" i="1" a="1"/>
  <c r="U1572" i="1" s="1"/>
  <c r="U208" i="1" a="1"/>
  <c r="U208" i="1" s="1"/>
  <c r="U2981" i="1" a="1"/>
  <c r="U2981" i="1" s="1"/>
  <c r="U588" i="1" a="1"/>
  <c r="U588" i="1" s="1"/>
  <c r="U1395" i="1" a="1"/>
  <c r="U1395" i="1" s="1"/>
  <c r="U2690" i="1" a="1"/>
  <c r="U2690" i="1" s="1"/>
  <c r="U2125" i="1" a="1"/>
  <c r="U2125" i="1" s="1"/>
  <c r="U1120" i="1" a="1"/>
  <c r="U1120" i="1" s="1"/>
  <c r="U2604" i="1" a="1"/>
  <c r="U2604" i="1" s="1"/>
  <c r="U3787" i="1" a="1"/>
  <c r="U3787" i="1" s="1"/>
  <c r="U192" i="1" a="1"/>
  <c r="U192" i="1" s="1"/>
  <c r="U733" i="1" a="1"/>
  <c r="U733" i="1" s="1"/>
  <c r="U2707" i="1" a="1"/>
  <c r="U2707" i="1" s="1"/>
  <c r="U741" i="1" a="1"/>
  <c r="U741" i="1" s="1"/>
  <c r="U203" i="1" a="1"/>
  <c r="U203" i="1" s="1"/>
  <c r="U2519" i="1" a="1"/>
  <c r="U2519" i="1" s="1"/>
  <c r="U98" i="1" a="1"/>
  <c r="U98" i="1" s="1"/>
  <c r="U2741" i="1" a="1"/>
  <c r="U2741" i="1" s="1"/>
  <c r="U3003" i="1" a="1"/>
  <c r="U3003" i="1" s="1"/>
  <c r="U3013" i="1" a="1"/>
  <c r="U3013" i="1" s="1"/>
  <c r="U2612" i="1" a="1"/>
  <c r="U2612" i="1" s="1"/>
  <c r="U758" i="1" a="1"/>
  <c r="U758" i="1" s="1"/>
  <c r="U785" i="1" a="1"/>
  <c r="U785" i="1" s="1"/>
  <c r="U3645" i="1" a="1"/>
  <c r="U3645" i="1" s="1"/>
  <c r="U3627" i="1" a="1"/>
  <c r="U3627" i="1" s="1"/>
  <c r="U3638" i="1" a="1"/>
  <c r="U3638" i="1" s="1"/>
  <c r="U1284" i="1" a="1"/>
  <c r="U1284" i="1" s="1"/>
  <c r="U3653" i="1" a="1"/>
  <c r="U3653" i="1" s="1"/>
  <c r="U3647" i="1" a="1"/>
  <c r="U3647" i="1" s="1"/>
  <c r="U3655" i="1" a="1"/>
  <c r="U3655" i="1" s="1"/>
  <c r="U3640" i="1" a="1"/>
  <c r="U3640" i="1" s="1"/>
  <c r="U3146" i="1" a="1"/>
  <c r="U3146" i="1" s="1"/>
  <c r="U3661" i="1" a="1"/>
  <c r="U3661" i="1" s="1"/>
  <c r="U3625" i="1" a="1"/>
  <c r="U3625" i="1" s="1"/>
  <c r="U3642" i="1" a="1"/>
  <c r="U3642" i="1" s="1"/>
  <c r="U3635" i="1" a="1"/>
  <c r="U3635" i="1" s="1"/>
  <c r="U745" i="1" a="1"/>
  <c r="U745" i="1" s="1"/>
  <c r="U731" i="1" a="1"/>
  <c r="U731" i="1" s="1"/>
  <c r="U3489" i="1" a="1"/>
  <c r="U3489" i="1" s="1"/>
  <c r="U3479" i="1" a="1"/>
  <c r="U3479" i="1" s="1"/>
  <c r="U2294" i="1" a="1"/>
  <c r="U2294" i="1" s="1"/>
  <c r="U753" i="1" a="1"/>
  <c r="U753" i="1" s="1"/>
  <c r="U734" i="1" a="1"/>
  <c r="U734" i="1" s="1"/>
  <c r="U748" i="1" a="1"/>
  <c r="U748" i="1" s="1"/>
  <c r="U3171" i="1" a="1"/>
  <c r="U3171" i="1" s="1"/>
  <c r="U2608" i="1" a="1"/>
  <c r="U2608" i="1" s="1"/>
  <c r="U2644" i="1" a="1"/>
  <c r="U2644" i="1" s="1"/>
  <c r="U2663" i="1" a="1"/>
  <c r="U2663" i="1" s="1"/>
  <c r="U2632" i="1" a="1"/>
  <c r="U2632" i="1" s="1"/>
  <c r="U2621" i="1" a="1"/>
  <c r="U2621" i="1" s="1"/>
  <c r="U2665" i="1" a="1"/>
  <c r="U2665" i="1" s="1"/>
  <c r="U2640" i="1" a="1"/>
  <c r="U2640" i="1" s="1"/>
  <c r="U2717" i="1" a="1"/>
  <c r="U2717" i="1" s="1"/>
  <c r="U3786" i="1" a="1"/>
  <c r="U3786" i="1" s="1"/>
  <c r="U2667" i="1" a="1"/>
  <c r="U2667" i="1" s="1"/>
  <c r="U2715" i="1" a="1"/>
  <c r="U2715" i="1" s="1"/>
  <c r="U325" i="1" a="1"/>
  <c r="U325" i="1" s="1"/>
  <c r="U2395" i="1" a="1"/>
  <c r="U2395" i="1" s="1"/>
  <c r="U3741" i="1" a="1"/>
  <c r="U3741" i="1" s="1"/>
  <c r="U729" i="1" a="1"/>
  <c r="U729" i="1" s="1"/>
  <c r="U2607" i="1" a="1"/>
  <c r="U2607" i="1" s="1"/>
  <c r="U2878" i="1" a="1"/>
  <c r="U2878" i="1" s="1"/>
  <c r="U450" i="1" a="1"/>
  <c r="U450" i="1" s="1"/>
  <c r="U958" i="1" a="1"/>
  <c r="U958" i="1" s="1"/>
  <c r="U989" i="1" a="1"/>
  <c r="U989" i="1" s="1"/>
  <c r="U907" i="1" a="1"/>
  <c r="U907" i="1" s="1"/>
  <c r="U967" i="1" a="1"/>
  <c r="U967" i="1" s="1"/>
  <c r="U761" i="1" a="1"/>
  <c r="U761" i="1" s="1"/>
  <c r="U2041" i="1" a="1"/>
  <c r="U2041" i="1" s="1"/>
  <c r="U234" i="1" a="1"/>
  <c r="U234" i="1" s="1"/>
  <c r="U3422" i="1" a="1"/>
  <c r="U3422" i="1" s="1"/>
  <c r="U2963" i="1" a="1"/>
  <c r="U2963" i="1" s="1"/>
  <c r="U3312" i="1" a="1"/>
  <c r="U3312" i="1" s="1"/>
  <c r="U2415" i="1" a="1"/>
  <c r="U2415" i="1" s="1"/>
  <c r="U2779" i="1" a="1"/>
  <c r="U2779" i="1" s="1"/>
  <c r="U998" i="1" a="1"/>
  <c r="U998" i="1" s="1"/>
  <c r="U990" i="1" a="1"/>
  <c r="U990" i="1" s="1"/>
  <c r="U951" i="1" a="1"/>
  <c r="U951" i="1" s="1"/>
  <c r="U3344" i="1" a="1"/>
  <c r="U3344" i="1" s="1"/>
  <c r="U2697" i="1" a="1"/>
  <c r="U2697" i="1" s="1"/>
  <c r="U3119" i="1" a="1"/>
  <c r="U3119" i="1" s="1"/>
  <c r="U1011" i="1" a="1"/>
  <c r="U1011" i="1" s="1"/>
  <c r="U2806" i="1" a="1"/>
  <c r="U2806" i="1" s="1"/>
  <c r="U750" i="1" a="1"/>
  <c r="U750" i="1" s="1"/>
  <c r="U2627" i="1" a="1"/>
  <c r="U2627" i="1" s="1"/>
  <c r="U760" i="1" a="1"/>
  <c r="U760" i="1" s="1"/>
  <c r="U2699" i="1" a="1"/>
  <c r="U2699" i="1" s="1"/>
  <c r="U470" i="1" a="1"/>
  <c r="U470" i="1" s="1"/>
  <c r="U1384" i="1" a="1"/>
  <c r="U1384" i="1" s="1"/>
  <c r="U1081" i="1" a="1"/>
  <c r="U1081" i="1" s="1"/>
  <c r="U3472" i="1" a="1"/>
  <c r="U3472" i="1" s="1"/>
  <c r="U1765" i="1" a="1"/>
  <c r="U1765" i="1" s="1"/>
  <c r="U2302" i="1" a="1"/>
  <c r="U2302" i="1" s="1"/>
  <c r="U1407" i="1" a="1"/>
  <c r="U1407" i="1" s="1"/>
  <c r="U10" i="1" a="1"/>
  <c r="U10" i="1" s="1"/>
  <c r="U59" i="1" a="1"/>
  <c r="U59" i="1" s="1"/>
  <c r="U1695" i="1" a="1"/>
  <c r="U1695" i="1" s="1"/>
  <c r="U2275" i="1" a="1"/>
  <c r="U2275" i="1" s="1"/>
  <c r="U3219" i="1" a="1"/>
  <c r="U3219" i="1" s="1"/>
  <c r="U2365" i="1" a="1"/>
  <c r="U2365" i="1" s="1"/>
  <c r="U1104" i="1" a="1"/>
  <c r="U1104" i="1" s="1"/>
  <c r="U1920" i="1" a="1"/>
  <c r="U1920" i="1" s="1"/>
  <c r="U1135" i="1" a="1"/>
  <c r="U1135" i="1" s="1"/>
  <c r="U1374" i="1" a="1"/>
  <c r="U1374" i="1" s="1"/>
  <c r="U2735" i="1" a="1"/>
  <c r="U2735" i="1" s="1"/>
  <c r="U2066" i="1" a="1"/>
  <c r="U2066" i="1" s="1"/>
  <c r="U1780" i="1" a="1"/>
  <c r="U1780" i="1" s="1"/>
  <c r="U2865" i="1" a="1"/>
  <c r="U2865" i="1" s="1"/>
  <c r="U1181" i="1" a="1"/>
  <c r="U1181" i="1" s="1"/>
  <c r="U2261" i="1" a="1"/>
  <c r="U2261" i="1" s="1"/>
  <c r="U283" i="1" a="1"/>
  <c r="U283" i="1" s="1"/>
  <c r="U714" i="1" a="1"/>
  <c r="U714" i="1" s="1"/>
  <c r="U3077" i="1" a="1"/>
  <c r="U3077" i="1" s="1"/>
  <c r="U272" i="1" a="1"/>
  <c r="U272" i="1" s="1"/>
  <c r="U434" i="1" a="1"/>
  <c r="U434" i="1" s="1"/>
  <c r="U86" i="1" a="1"/>
  <c r="U86" i="1" s="1"/>
  <c r="U353" i="1" a="1"/>
  <c r="U353" i="1" s="1"/>
  <c r="U2427" i="1" a="1"/>
  <c r="U2427" i="1" s="1"/>
  <c r="U710" i="1" a="1"/>
  <c r="U710" i="1" s="1"/>
  <c r="U359" i="1" a="1"/>
  <c r="U359" i="1" s="1"/>
  <c r="U2286" i="1" a="1"/>
  <c r="U2286" i="1" s="1"/>
  <c r="U804" i="1" a="1"/>
  <c r="U804" i="1" s="1"/>
  <c r="U2272" i="1" a="1"/>
  <c r="U2272" i="1" s="1"/>
  <c r="U2238" i="1" a="1"/>
  <c r="U2238" i="1" s="1"/>
  <c r="U402" i="1" a="1"/>
  <c r="U402" i="1" s="1"/>
  <c r="U144" i="1" a="1"/>
  <c r="U144" i="1" s="1"/>
  <c r="U138" i="1" a="1"/>
  <c r="U138" i="1" s="1"/>
  <c r="U125" i="1" a="1"/>
  <c r="U125" i="1" s="1"/>
  <c r="U2273" i="1" a="1"/>
  <c r="U2273" i="1" s="1"/>
  <c r="U1605" i="1" a="1"/>
  <c r="U1605" i="1" s="1"/>
  <c r="U455" i="1" a="1"/>
  <c r="U455" i="1" s="1"/>
  <c r="U2615" i="1" a="1"/>
  <c r="U2615" i="1" s="1"/>
  <c r="U3290" i="1" a="1"/>
  <c r="U3290" i="1" s="1"/>
  <c r="U3722" i="1" a="1"/>
  <c r="U3722" i="1" s="1"/>
  <c r="U20" i="1" a="1"/>
  <c r="U20" i="1" s="1"/>
  <c r="U13" i="1" a="1"/>
  <c r="U13" i="1" s="1"/>
  <c r="U3753" i="1" a="1"/>
  <c r="U3753" i="1" s="1"/>
  <c r="U3752" i="1" a="1"/>
  <c r="U3752" i="1" s="1"/>
  <c r="U3370" i="1" a="1"/>
  <c r="U3370" i="1" s="1"/>
  <c r="U3715" i="1" a="1"/>
  <c r="U3715" i="1" s="1"/>
  <c r="U2094" i="1" a="1"/>
  <c r="U2094" i="1" s="1"/>
  <c r="U3768" i="1" a="1"/>
  <c r="U3768" i="1" s="1"/>
  <c r="U2063" i="1" a="1"/>
  <c r="U2063" i="1" s="1"/>
  <c r="U3518" i="1" a="1"/>
  <c r="U3518" i="1" s="1"/>
  <c r="U3775" i="1" a="1"/>
  <c r="U3775" i="1" s="1"/>
  <c r="U3562" i="1" a="1"/>
  <c r="U3562" i="1" s="1"/>
  <c r="U3710" i="1" a="1"/>
  <c r="U3710" i="1" s="1"/>
  <c r="U3566" i="1" a="1"/>
  <c r="U3566" i="1" s="1"/>
  <c r="U3758" i="1" a="1"/>
  <c r="U3758" i="1" s="1"/>
  <c r="U3789" i="1" a="1"/>
  <c r="U3789" i="1" s="1"/>
  <c r="U3822" i="1" a="1"/>
  <c r="U3822" i="1" s="1"/>
  <c r="U3701" i="1" a="1"/>
  <c r="U3701" i="1" s="1"/>
  <c r="U3719" i="1" a="1"/>
  <c r="U3719" i="1" s="1"/>
  <c r="U3636" i="1" a="1"/>
  <c r="U3636" i="1" s="1"/>
  <c r="U3637" i="1" a="1"/>
  <c r="U3637" i="1" s="1"/>
  <c r="U3801" i="1" a="1"/>
  <c r="U3801" i="1" s="1"/>
  <c r="U3806" i="1" a="1"/>
  <c r="U3806" i="1" s="1"/>
  <c r="U3728" i="1" a="1"/>
  <c r="U3728" i="1" s="1"/>
  <c r="U3658" i="1" a="1"/>
  <c r="U3658" i="1" s="1"/>
  <c r="U2657" i="1" a="1"/>
  <c r="U2657" i="1" s="1"/>
  <c r="U2136" i="1" a="1"/>
  <c r="U2136" i="1" s="1"/>
  <c r="U2482" i="1" a="1"/>
  <c r="U2482" i="1" s="1"/>
  <c r="U3564" i="1" a="1"/>
  <c r="U3564" i="1" s="1"/>
  <c r="U2681" i="1" a="1"/>
  <c r="U2681" i="1" s="1"/>
  <c r="U1983" i="1" a="1"/>
  <c r="U1983" i="1" s="1"/>
  <c r="U2805" i="1" a="1"/>
  <c r="U2805" i="1" s="1"/>
  <c r="U1819" i="1" a="1"/>
  <c r="U1819" i="1" s="1"/>
  <c r="U3579" i="1" a="1"/>
  <c r="U3579" i="1" s="1"/>
  <c r="U3135" i="1" a="1"/>
  <c r="U3135" i="1" s="1"/>
  <c r="U3700" i="1" a="1"/>
  <c r="U3700" i="1" s="1"/>
  <c r="U71" i="1" a="1"/>
  <c r="U71" i="1" s="1"/>
  <c r="U3574" i="1" a="1"/>
  <c r="U3574" i="1" s="1"/>
  <c r="U3747" i="1" a="1"/>
  <c r="U3747" i="1" s="1"/>
  <c r="U3695" i="1" a="1"/>
  <c r="U3695" i="1" s="1"/>
  <c r="U3687" i="1" a="1"/>
  <c r="U3687" i="1" s="1"/>
  <c r="U3698" i="1" a="1"/>
  <c r="U3698" i="1" s="1"/>
  <c r="U3819" i="1" a="1"/>
  <c r="U3819" i="1" s="1"/>
  <c r="U3682" i="1" a="1"/>
  <c r="U3682" i="1" s="1"/>
  <c r="U3703" i="1" a="1"/>
  <c r="U3703" i="1" s="1"/>
  <c r="U3684" i="1" a="1"/>
  <c r="U3684" i="1" s="1"/>
  <c r="U1138" i="1" a="1"/>
  <c r="U1138" i="1" s="1"/>
  <c r="U3690" i="1" a="1"/>
  <c r="U3690" i="1" s="1"/>
  <c r="U3765" i="1" a="1"/>
  <c r="U3765" i="1" s="1"/>
  <c r="U875" i="1" a="1"/>
  <c r="U875" i="1" s="1"/>
  <c r="U3486" i="1" a="1"/>
  <c r="U3486" i="1" s="1"/>
  <c r="U3482" i="1" a="1"/>
  <c r="U3482" i="1" s="1"/>
  <c r="U1520" i="1" a="1"/>
  <c r="U1520" i="1" s="1"/>
  <c r="U3055" i="1" a="1"/>
  <c r="U3055" i="1" s="1"/>
  <c r="U1936" i="1" a="1"/>
  <c r="U1936" i="1" s="1"/>
  <c r="U3816" i="1" a="1"/>
  <c r="U3816" i="1" s="1"/>
  <c r="U2858" i="1" a="1"/>
  <c r="U2858" i="1" s="1"/>
  <c r="U3373" i="1" a="1"/>
  <c r="U3373" i="1" s="1"/>
  <c r="U3474" i="1" a="1"/>
  <c r="U3474" i="1" s="1"/>
  <c r="U2960" i="1" a="1"/>
  <c r="U2960" i="1" s="1"/>
  <c r="U270" i="1" a="1"/>
  <c r="U270" i="1" s="1"/>
  <c r="U263" i="1" a="1"/>
  <c r="U263" i="1" s="1"/>
  <c r="U3580" i="1" a="1"/>
  <c r="U3580" i="1" s="1"/>
  <c r="U3561" i="1" a="1"/>
  <c r="U3561" i="1" s="1"/>
  <c r="U3711" i="1" a="1"/>
  <c r="U3711" i="1" s="1"/>
  <c r="U3559" i="1" a="1"/>
  <c r="U3559" i="1" s="1"/>
  <c r="U3557" i="1" a="1"/>
  <c r="U3557" i="1" s="1"/>
  <c r="U3746" i="1" a="1"/>
  <c r="U3746" i="1" s="1"/>
  <c r="U1530" i="1" a="1"/>
  <c r="U1530" i="1" s="1"/>
  <c r="U416" i="1" a="1"/>
  <c r="U416" i="1" s="1"/>
  <c r="U3573" i="1" a="1"/>
  <c r="U3573" i="1" s="1"/>
  <c r="U3669" i="1" a="1"/>
  <c r="U3669" i="1" s="1"/>
  <c r="U3599" i="1" a="1"/>
  <c r="U3599" i="1" s="1"/>
  <c r="U2277" i="1" a="1"/>
  <c r="U2277" i="1" s="1"/>
  <c r="U3792" i="1" a="1"/>
  <c r="U3792" i="1" s="1"/>
  <c r="U3830" i="1" a="1"/>
  <c r="U3830" i="1" s="1"/>
  <c r="U3733" i="1" a="1"/>
  <c r="U3733" i="1" s="1"/>
  <c r="U3803" i="1" a="1"/>
  <c r="U3803" i="1" s="1"/>
  <c r="U3448" i="1" a="1"/>
  <c r="U3448" i="1" s="1"/>
  <c r="U3451" i="1" a="1"/>
  <c r="U3451" i="1" s="1"/>
  <c r="U3447" i="1" a="1"/>
  <c r="U3447" i="1" s="1"/>
  <c r="U3449" i="1" a="1"/>
  <c r="U3449" i="1" s="1"/>
  <c r="U3260" i="1" a="1"/>
  <c r="U3260" i="1" s="1"/>
  <c r="U2484" i="1" a="1"/>
  <c r="U2484" i="1" s="1"/>
  <c r="U3610" i="1" a="1"/>
  <c r="U3610" i="1" s="1"/>
  <c r="U3782" i="1" a="1"/>
  <c r="U3782" i="1" s="1"/>
  <c r="U2671" i="1" a="1"/>
  <c r="U2671" i="1" s="1"/>
  <c r="U1745" i="1" a="1"/>
  <c r="U1745" i="1" s="1"/>
  <c r="U1839" i="1" a="1"/>
  <c r="U1839" i="1" s="1"/>
  <c r="U1639" i="1" a="1"/>
  <c r="U1639" i="1" s="1"/>
  <c r="U2461" i="1" a="1"/>
  <c r="U2461" i="1" s="1"/>
  <c r="U156" i="1" a="1"/>
  <c r="U156" i="1" s="1"/>
  <c r="U3827" i="1" a="1"/>
  <c r="U3827" i="1" s="1"/>
  <c r="U3569" i="1" a="1"/>
  <c r="U3569" i="1" s="1"/>
  <c r="U3584" i="1" a="1"/>
  <c r="U3584" i="1" s="1"/>
  <c r="U3796" i="1" a="1"/>
  <c r="U3796" i="1" s="1"/>
  <c r="U3544" i="1" a="1"/>
  <c r="U3544" i="1" s="1"/>
  <c r="U3593" i="1" a="1"/>
  <c r="U3593" i="1" s="1"/>
  <c r="U3826" i="1" a="1"/>
  <c r="U3826" i="1" s="1"/>
  <c r="U1669" i="1" a="1"/>
  <c r="U1669" i="1" s="1"/>
  <c r="U3808" i="1" a="1"/>
  <c r="U3808" i="1" s="1"/>
  <c r="U3473" i="1" a="1"/>
  <c r="U3473" i="1" s="1"/>
  <c r="U3699" i="1" a="1"/>
  <c r="U3699" i="1" s="1"/>
  <c r="U2357" i="1" a="1"/>
  <c r="U2357" i="1" s="1"/>
  <c r="U3702" i="1" a="1"/>
  <c r="U3702" i="1" s="1"/>
  <c r="U3670" i="1" a="1"/>
  <c r="U3670" i="1" s="1"/>
  <c r="U3751" i="1" a="1"/>
  <c r="U3751" i="1" s="1"/>
  <c r="U3581" i="1" a="1"/>
  <c r="U3581" i="1" s="1"/>
  <c r="U1442" i="1" a="1"/>
  <c r="U1442" i="1" s="1"/>
  <c r="U2905" i="1" a="1"/>
  <c r="U2905" i="1" s="1"/>
  <c r="U2468" i="1" a="1"/>
  <c r="U2468" i="1" s="1"/>
  <c r="U545" i="1" a="1"/>
  <c r="U545" i="1" s="1"/>
  <c r="U2739" i="1" a="1"/>
  <c r="U2739" i="1" s="1"/>
  <c r="U585" i="1" a="1"/>
  <c r="U585" i="1" s="1"/>
  <c r="U536" i="1" a="1"/>
  <c r="U536" i="1" s="1"/>
  <c r="U578" i="1" a="1"/>
  <c r="U578" i="1" s="1"/>
  <c r="U101" i="1" a="1"/>
  <c r="U101" i="1" s="1"/>
  <c r="U94" i="1" a="1"/>
  <c r="U94" i="1" s="1"/>
  <c r="U1201" i="1" a="1"/>
  <c r="U1201" i="1" s="1"/>
  <c r="U3402" i="1" a="1"/>
  <c r="U3402" i="1" s="1"/>
  <c r="U3354" i="1" a="1"/>
  <c r="U3354" i="1" s="1"/>
  <c r="U451" i="1" a="1"/>
  <c r="U451" i="1" s="1"/>
  <c r="U3360" i="1" a="1"/>
  <c r="U3360" i="1" s="1"/>
  <c r="U3369" i="1" a="1"/>
  <c r="U3369" i="1" s="1"/>
  <c r="U2116" i="1" a="1"/>
  <c r="U2116" i="1" s="1"/>
  <c r="U3389" i="1" a="1"/>
  <c r="U3389" i="1" s="1"/>
  <c r="U3560" i="1" a="1"/>
  <c r="U3560" i="1" s="1"/>
  <c r="U3368" i="1" a="1"/>
  <c r="U3368" i="1" s="1"/>
  <c r="U2843" i="1" a="1"/>
  <c r="U2843" i="1" s="1"/>
  <c r="U2652" i="1" a="1"/>
  <c r="U2652" i="1" s="1"/>
  <c r="U557" i="1" a="1"/>
  <c r="U557" i="1" s="1"/>
  <c r="U3355" i="1" a="1"/>
  <c r="U3355" i="1" s="1"/>
  <c r="U3597" i="1" a="1"/>
  <c r="U3597" i="1" s="1"/>
  <c r="U1463" i="1" a="1"/>
  <c r="U1463" i="1" s="1"/>
  <c r="U3657" i="1" a="1"/>
  <c r="U3657" i="1" s="1"/>
  <c r="U2855" i="1" a="1"/>
  <c r="U2855" i="1" s="1"/>
  <c r="U3825" i="1" a="1"/>
  <c r="U3825" i="1" s="1"/>
  <c r="U386" i="1" a="1"/>
  <c r="U386" i="1" s="1"/>
  <c r="U22" i="1" a="1"/>
  <c r="U22" i="1" s="1"/>
  <c r="U844" i="1" a="1"/>
  <c r="U844" i="1" s="1"/>
  <c r="U3508" i="1" a="1"/>
  <c r="U3508" i="1" s="1"/>
  <c r="U3366" i="1" a="1"/>
  <c r="U3366" i="1" s="1"/>
  <c r="U19" i="1" a="1"/>
  <c r="U19" i="1" s="1"/>
  <c r="U2928" i="1" a="1"/>
  <c r="U2928" i="1" s="1"/>
  <c r="U3481" i="1" a="1"/>
  <c r="U3481" i="1" s="1"/>
  <c r="U336" i="1" a="1"/>
  <c r="U336" i="1" s="1"/>
  <c r="U3317" i="1" a="1"/>
  <c r="U3317" i="1" s="1"/>
  <c r="U3766" i="1" a="1"/>
  <c r="U3766" i="1" s="1"/>
  <c r="U3639" i="1" a="1"/>
  <c r="U3639" i="1" s="1"/>
  <c r="U2230" i="1" a="1"/>
  <c r="U2230" i="1" s="1"/>
  <c r="U3345" i="1" a="1"/>
  <c r="U3345" i="1" s="1"/>
  <c r="U2459" i="1" a="1"/>
  <c r="U2459" i="1" s="1"/>
  <c r="U1016" i="1" a="1"/>
  <c r="U1016" i="1" s="1"/>
  <c r="U974" i="1" a="1"/>
  <c r="U974" i="1" s="1"/>
  <c r="U306" i="1" a="1"/>
  <c r="U306" i="1" s="1"/>
  <c r="U1970" i="1" a="1"/>
  <c r="U1970" i="1" s="1"/>
  <c r="U587" i="1" a="1"/>
  <c r="U587" i="1" s="1"/>
  <c r="U3626" i="1" a="1"/>
  <c r="U3626" i="1" s="1"/>
  <c r="U227" i="1" a="1"/>
  <c r="U227" i="1" s="1"/>
  <c r="U3666" i="1" a="1"/>
  <c r="U3666" i="1" s="1"/>
  <c r="U1098" i="1" a="1"/>
  <c r="U1098" i="1" s="1"/>
  <c r="U701" i="1" a="1"/>
  <c r="U701" i="1" s="1"/>
  <c r="U591" i="1" a="1"/>
  <c r="U591" i="1" s="1"/>
  <c r="U3044" i="1" a="1"/>
  <c r="U3044" i="1" s="1"/>
  <c r="U1073" i="1" a="1"/>
  <c r="U1073" i="1" s="1"/>
  <c r="U854" i="1" a="1"/>
  <c r="U854" i="1" s="1"/>
  <c r="U573" i="1" a="1"/>
  <c r="U573" i="1" s="1"/>
  <c r="U183" i="1" a="1"/>
  <c r="U183" i="1" s="1"/>
  <c r="U1310" i="1" a="1"/>
  <c r="U1310" i="1" s="1"/>
  <c r="U537" i="1" a="1"/>
  <c r="U537" i="1" s="1"/>
  <c r="U592" i="1" a="1"/>
  <c r="U592" i="1" s="1"/>
  <c r="U616" i="1" a="1"/>
  <c r="U616" i="1" s="1"/>
  <c r="U2680" i="1" a="1"/>
  <c r="U2680" i="1" s="1"/>
  <c r="U2442" i="1" a="1"/>
  <c r="U2442" i="1" s="1"/>
  <c r="U1430" i="1" a="1"/>
  <c r="U1430" i="1" s="1"/>
  <c r="U961" i="1" a="1"/>
  <c r="U961" i="1" s="1"/>
  <c r="U1001" i="1" a="1"/>
  <c r="U1001" i="1" s="1"/>
  <c r="U115" i="1" a="1"/>
  <c r="U115" i="1" s="1"/>
  <c r="U3323" i="1" a="1"/>
  <c r="U3323" i="1" s="1"/>
  <c r="U202" i="1" a="1"/>
  <c r="U202" i="1" s="1"/>
  <c r="U1477" i="1" a="1"/>
  <c r="U1477" i="1" s="1"/>
  <c r="U713" i="1" a="1"/>
  <c r="U713" i="1" s="1"/>
  <c r="U584" i="1" a="1"/>
  <c r="U584" i="1" s="1"/>
  <c r="U1006" i="1" a="1"/>
  <c r="U1006" i="1" s="1"/>
  <c r="U1025" i="1" a="1"/>
  <c r="U1025" i="1" s="1"/>
  <c r="U3094" i="1" a="1"/>
  <c r="U3094" i="1" s="1"/>
  <c r="U165" i="1" a="1"/>
  <c r="U165" i="1" s="1"/>
  <c r="U3108" i="1" a="1"/>
  <c r="U3108" i="1" s="1"/>
  <c r="U535" i="1" a="1"/>
  <c r="U535" i="1" s="1"/>
  <c r="U1013" i="1" a="1"/>
  <c r="U1013" i="1" s="1"/>
  <c r="U1015" i="1" a="1"/>
  <c r="U1015" i="1" s="1"/>
  <c r="U525" i="1" a="1"/>
  <c r="U525" i="1" s="1"/>
  <c r="U1003" i="1" a="1"/>
  <c r="U1003" i="1" s="1"/>
  <c r="U2698" i="1" a="1"/>
  <c r="U2698" i="1" s="1"/>
  <c r="U2490" i="1" a="1"/>
  <c r="U2490" i="1" s="1"/>
  <c r="U441" i="1" a="1"/>
  <c r="U441" i="1" s="1"/>
  <c r="U555" i="1" a="1"/>
  <c r="U555" i="1" s="1"/>
  <c r="U335" i="1" a="1"/>
  <c r="U335" i="1" s="1"/>
  <c r="U597" i="1" a="1"/>
  <c r="U597" i="1" s="1"/>
  <c r="U3364" i="1" a="1"/>
  <c r="U3364" i="1" s="1"/>
  <c r="U1005" i="1" a="1"/>
  <c r="U1005" i="1" s="1"/>
  <c r="U2291" i="1" a="1"/>
  <c r="U2291" i="1" s="1"/>
  <c r="U593" i="1" a="1"/>
  <c r="U593" i="1" s="1"/>
  <c r="U1246" i="1" a="1"/>
  <c r="U1246" i="1" s="1"/>
  <c r="U3726" i="1" a="1"/>
  <c r="U3726" i="1" s="1"/>
  <c r="U1403" i="1" a="1"/>
  <c r="U1403" i="1" s="1"/>
  <c r="U983" i="1" a="1"/>
  <c r="U983" i="1" s="1"/>
  <c r="U571" i="1" a="1"/>
  <c r="U571" i="1" s="1"/>
  <c r="U2380" i="1" a="1"/>
  <c r="U2380" i="1" s="1"/>
  <c r="U703" i="1" a="1"/>
  <c r="U703" i="1" s="1"/>
  <c r="U384" i="1" a="1"/>
  <c r="U384" i="1" s="1"/>
  <c r="U49" i="1" a="1"/>
  <c r="U49" i="1" s="1"/>
  <c r="U570" i="1" a="1"/>
  <c r="U570" i="1" s="1"/>
  <c r="U576" i="1" a="1"/>
  <c r="U576" i="1" s="1"/>
  <c r="U244" i="1" a="1"/>
  <c r="U244" i="1" s="1"/>
  <c r="U569" i="1" a="1"/>
  <c r="U569" i="1" s="1"/>
  <c r="U162" i="1" a="1"/>
  <c r="U162" i="1" s="1"/>
  <c r="U2424" i="1" a="1"/>
  <c r="U2424" i="1" s="1"/>
  <c r="U911" i="1" a="1"/>
  <c r="U911" i="1" s="1"/>
  <c r="U978" i="1" a="1"/>
  <c r="U978" i="1" s="1"/>
  <c r="U1664" i="1" a="1"/>
  <c r="U1664" i="1" s="1"/>
  <c r="U385" i="1" a="1"/>
  <c r="U385" i="1" s="1"/>
  <c r="U361" i="1" a="1"/>
  <c r="U361" i="1" s="1"/>
  <c r="U1583" i="1" a="1"/>
  <c r="U1583" i="1" s="1"/>
  <c r="U1566" i="1" a="1"/>
  <c r="U1566" i="1" s="1"/>
  <c r="U297" i="1" a="1"/>
  <c r="U297" i="1" s="1"/>
  <c r="U3416" i="1" a="1"/>
  <c r="U3416" i="1" s="1"/>
  <c r="U27" i="1" a="1"/>
  <c r="U27" i="1" s="1"/>
  <c r="U1469" i="1" a="1"/>
  <c r="U1469" i="1" s="1"/>
  <c r="U2138" i="1" a="1"/>
  <c r="U2138" i="1" s="1"/>
  <c r="U2100" i="1" a="1"/>
  <c r="U2100" i="1" s="1"/>
  <c r="U483" i="1" a="1"/>
  <c r="U483" i="1" s="1"/>
  <c r="U2758" i="1" a="1"/>
  <c r="U2758" i="1" s="1"/>
  <c r="U2974" i="1" a="1"/>
  <c r="U2974" i="1" s="1"/>
  <c r="U3111" i="1" a="1"/>
  <c r="U3111" i="1" s="1"/>
  <c r="U1733" i="1" a="1"/>
  <c r="U1733" i="1" s="1"/>
  <c r="U1455" i="1" a="1"/>
  <c r="U1455" i="1" s="1"/>
  <c r="U1448" i="1" a="1"/>
  <c r="U1448" i="1" s="1"/>
  <c r="U3397" i="1" a="1"/>
  <c r="U3397" i="1" s="1"/>
  <c r="U474" i="1" a="1"/>
  <c r="U474" i="1" s="1"/>
  <c r="U1510" i="1" a="1"/>
  <c r="U1510" i="1" s="1"/>
  <c r="U280" i="1" a="1"/>
  <c r="U280" i="1" s="1"/>
  <c r="U1352" i="1" a="1"/>
  <c r="U1352" i="1" s="1"/>
  <c r="U2745" i="1" a="1"/>
  <c r="U2745" i="1" s="1"/>
  <c r="U424" i="1" a="1"/>
  <c r="U424" i="1" s="1"/>
  <c r="U410" i="1" a="1"/>
  <c r="U410" i="1" s="1"/>
  <c r="U318" i="1" a="1"/>
  <c r="U318" i="1" s="1"/>
  <c r="U131" i="1" a="1"/>
  <c r="U131" i="1" s="1"/>
  <c r="U1191" i="1" a="1"/>
  <c r="U1191" i="1" s="1"/>
  <c r="U1475" i="1" a="1"/>
  <c r="U1475" i="1" s="1"/>
  <c r="U311" i="1" a="1"/>
  <c r="U311" i="1" s="1"/>
  <c r="U323" i="1" a="1"/>
  <c r="U323" i="1" s="1"/>
  <c r="U304" i="1" a="1"/>
  <c r="U304" i="1" s="1"/>
  <c r="U600" i="1" a="1"/>
  <c r="U600" i="1" s="1"/>
  <c r="U509" i="1" a="1"/>
  <c r="U509" i="1" s="1"/>
  <c r="U243" i="1" a="1"/>
  <c r="U243" i="1" s="1"/>
  <c r="U388" i="1" a="1"/>
  <c r="U388" i="1" s="1"/>
  <c r="U510" i="1" a="1"/>
  <c r="U510" i="1" s="1"/>
  <c r="U1092" i="1" a="1"/>
  <c r="U1092" i="1" s="1"/>
  <c r="U236" i="1" a="1"/>
  <c r="U236" i="1" s="1"/>
  <c r="U1375" i="1" a="1"/>
  <c r="U1375" i="1" s="1"/>
  <c r="U2475" i="1" a="1"/>
  <c r="U2475" i="1" s="1"/>
  <c r="U541" i="1" a="1"/>
  <c r="U541" i="1" s="1"/>
  <c r="U2239" i="1" a="1"/>
  <c r="U2239" i="1" s="1"/>
  <c r="U3038" i="1" a="1"/>
  <c r="U3038" i="1" s="1"/>
  <c r="U1070" i="1" a="1"/>
  <c r="U1070" i="1" s="1"/>
  <c r="U2149" i="1" a="1"/>
  <c r="U2149" i="1" s="1"/>
  <c r="U1606" i="1" a="1"/>
  <c r="U1606" i="1" s="1"/>
  <c r="U285" i="1" a="1"/>
  <c r="U285" i="1" s="1"/>
  <c r="U836" i="1" a="1"/>
  <c r="U836" i="1" s="1"/>
  <c r="U2378" i="1" a="1"/>
  <c r="U2378" i="1" s="1"/>
  <c r="U1913" i="1" a="1"/>
  <c r="U1913" i="1" s="1"/>
  <c r="U458" i="1" a="1"/>
  <c r="U458" i="1" s="1"/>
  <c r="U1409" i="1" a="1"/>
  <c r="U1409" i="1" s="1"/>
  <c r="U2237" i="1" a="1"/>
  <c r="U2237" i="1" s="1"/>
  <c r="U1900" i="1" a="1"/>
  <c r="U1900" i="1" s="1"/>
  <c r="U1905" i="1" a="1"/>
  <c r="U1905" i="1" s="1"/>
  <c r="U1515" i="1" a="1"/>
  <c r="U1515" i="1" s="1"/>
  <c r="U1911" i="1" a="1"/>
  <c r="U1911" i="1" s="1"/>
  <c r="U1906" i="1" a="1"/>
  <c r="U1906" i="1" s="1"/>
  <c r="U3263" i="1" a="1"/>
  <c r="U3263" i="1" s="1"/>
  <c r="U2049" i="1" a="1"/>
  <c r="U2049" i="1" s="1"/>
  <c r="U2772" i="1" a="1"/>
  <c r="U2772" i="1" s="1"/>
  <c r="U1840" i="1" a="1"/>
  <c r="U1840" i="1" s="1"/>
  <c r="U3152" i="1" a="1"/>
  <c r="U3152" i="1" s="1"/>
  <c r="U2222" i="1" a="1"/>
  <c r="U2222" i="1" s="1"/>
  <c r="U1757" i="1" a="1"/>
  <c r="U1757" i="1" s="1"/>
  <c r="U2318" i="1" a="1"/>
  <c r="U2318" i="1" s="1"/>
  <c r="U3018" i="1" a="1"/>
  <c r="U3018" i="1" s="1"/>
  <c r="U1346" i="1" a="1"/>
  <c r="U1346" i="1" s="1"/>
  <c r="U2973" i="1" a="1"/>
  <c r="U2973" i="1" s="1"/>
  <c r="U333" i="1" a="1"/>
  <c r="U333" i="1" s="1"/>
  <c r="U472" i="1" a="1"/>
  <c r="U472" i="1" s="1"/>
  <c r="U1856" i="1" a="1"/>
  <c r="U1856" i="1" s="1"/>
  <c r="U2052" i="1" a="1"/>
  <c r="U2052" i="1" s="1"/>
  <c r="U815" i="1" a="1"/>
  <c r="U815" i="1" s="1"/>
  <c r="U782" i="1" a="1"/>
  <c r="U782" i="1" s="1"/>
  <c r="U819" i="1" a="1"/>
  <c r="U819" i="1" s="1"/>
  <c r="U2054" i="1" a="1"/>
  <c r="U2054" i="1" s="1"/>
  <c r="U2040" i="1" a="1"/>
  <c r="U2040" i="1" s="1"/>
  <c r="U618" i="1" a="1"/>
  <c r="U618" i="1" s="1"/>
  <c r="U2156" i="1" a="1"/>
  <c r="U2156" i="1" s="1"/>
  <c r="U5" i="1" a="1"/>
  <c r="U5" i="1" s="1"/>
  <c r="U1822" i="1" a="1"/>
  <c r="U1822" i="1" s="1"/>
  <c r="U814" i="1" a="1"/>
  <c r="U814" i="1" s="1"/>
  <c r="U2683" i="1" a="1"/>
  <c r="U2683" i="1" s="1"/>
  <c r="U1788" i="1" a="1"/>
  <c r="U1788" i="1" s="1"/>
  <c r="U2531" i="1" a="1"/>
  <c r="U2531" i="1" s="1"/>
  <c r="U3418" i="1" a="1"/>
  <c r="U3418" i="1" s="1"/>
  <c r="U3409" i="1" a="1"/>
  <c r="U3409" i="1" s="1"/>
  <c r="U2566" i="1" a="1"/>
  <c r="U2566" i="1" s="1"/>
  <c r="U947" i="1" a="1"/>
  <c r="U947" i="1" s="1"/>
  <c r="U921" i="1" a="1"/>
  <c r="U921" i="1" s="1"/>
  <c r="U3124" i="1" a="1"/>
  <c r="U3124" i="1" s="1"/>
  <c r="U3359" i="1" a="1"/>
  <c r="U3359" i="1" s="1"/>
  <c r="U3249" i="1" a="1"/>
  <c r="U3249" i="1" s="1"/>
  <c r="U1742" i="1" a="1"/>
  <c r="U1742" i="1" s="1"/>
  <c r="U1738" i="1" a="1"/>
  <c r="U1738" i="1" s="1"/>
  <c r="U530" i="1" a="1"/>
  <c r="U530" i="1" s="1"/>
  <c r="U3008" i="1" a="1"/>
  <c r="U3008" i="1" s="1"/>
  <c r="U448" i="1" a="1"/>
  <c r="U448" i="1" s="1"/>
  <c r="U1791" i="1" a="1"/>
  <c r="U1791" i="1" s="1"/>
  <c r="U237" i="1" a="1"/>
  <c r="U237" i="1" s="1"/>
  <c r="U2105" i="1" a="1"/>
  <c r="U2105" i="1" s="1"/>
  <c r="U1599" i="1" a="1"/>
  <c r="U1599" i="1" s="1"/>
  <c r="U1668" i="1" a="1"/>
  <c r="U1668" i="1" s="1"/>
  <c r="U1368" i="1" a="1"/>
  <c r="U1368" i="1" s="1"/>
  <c r="U1496" i="1" a="1"/>
  <c r="U1496" i="1" s="1"/>
  <c r="U1694" i="1" a="1"/>
  <c r="U1694" i="1" s="1"/>
  <c r="U1917" i="1" a="1"/>
  <c r="U1917" i="1" s="1"/>
  <c r="U2558" i="1" a="1"/>
  <c r="U2558" i="1" s="1"/>
  <c r="U533" i="1" a="1"/>
  <c r="U533" i="1" s="1"/>
  <c r="U97" i="1" a="1"/>
  <c r="U97" i="1" s="1"/>
  <c r="U1532" i="1" a="1"/>
  <c r="U1532" i="1" s="1"/>
  <c r="U3340" i="1" a="1"/>
  <c r="U3340" i="1" s="1"/>
  <c r="U1010" i="1" a="1"/>
  <c r="U1010" i="1" s="1"/>
  <c r="U3057" i="1" a="1"/>
  <c r="U3057" i="1" s="1"/>
  <c r="U219" i="1" a="1"/>
  <c r="U219" i="1" s="1"/>
  <c r="U1880" i="1" a="1"/>
  <c r="U1880" i="1" s="1"/>
  <c r="U2098" i="1" a="1"/>
  <c r="U2098" i="1" s="1"/>
  <c r="U1435" i="1" a="1"/>
  <c r="U1435" i="1" s="1"/>
  <c r="U1094" i="1" a="1"/>
  <c r="U1094" i="1" s="1"/>
  <c r="U360" i="1" a="1"/>
  <c r="U360" i="1" s="1"/>
  <c r="U830" i="1" a="1"/>
  <c r="U830" i="1" s="1"/>
  <c r="U2830" i="1" a="1"/>
  <c r="U2830" i="1" s="1"/>
  <c r="U1130" i="1" a="1"/>
  <c r="U1130" i="1" s="1"/>
  <c r="U2034" i="1" a="1"/>
  <c r="U2034" i="1" s="1"/>
  <c r="U2287" i="1" a="1"/>
  <c r="U2287" i="1" s="1"/>
  <c r="U3240" i="1" a="1"/>
  <c r="U3240" i="1" s="1"/>
  <c r="U3246" i="1" a="1"/>
  <c r="U3246" i="1" s="1"/>
  <c r="U870" i="1" a="1"/>
  <c r="U870" i="1" s="1"/>
  <c r="U831" i="1" a="1"/>
  <c r="U831" i="1" s="1"/>
  <c r="U2004" i="1" a="1"/>
  <c r="U2004" i="1" s="1"/>
  <c r="U1396" i="1" a="1"/>
  <c r="U1396" i="1" s="1"/>
  <c r="U2488" i="1" a="1"/>
  <c r="U2488" i="1" s="1"/>
  <c r="U1783" i="1" a="1"/>
  <c r="U1783" i="1" s="1"/>
  <c r="U1729" i="1" a="1"/>
  <c r="U1729" i="1" s="1"/>
  <c r="U2787" i="1" a="1"/>
  <c r="U2787" i="1" s="1"/>
  <c r="U543" i="1" a="1"/>
  <c r="U543" i="1" s="1"/>
  <c r="U3279" i="1" a="1"/>
  <c r="U3279" i="1" s="1"/>
  <c r="U612" i="1" a="1"/>
  <c r="U612" i="1" s="1"/>
  <c r="U2441" i="1" a="1"/>
  <c r="U2441" i="1" s="1"/>
  <c r="U3632" i="1" a="1"/>
  <c r="U3632" i="1" s="1"/>
  <c r="U964" i="1" a="1"/>
  <c r="U964" i="1" s="1"/>
  <c r="U3343" i="1" a="1"/>
  <c r="U3343" i="1" s="1"/>
  <c r="U1686" i="1" a="1"/>
  <c r="U1686" i="1" s="1"/>
  <c r="U2326" i="1" a="1"/>
  <c r="U2326" i="1" s="1"/>
  <c r="U2383" i="1" a="1"/>
  <c r="U2383" i="1" s="1"/>
  <c r="U502" i="1" a="1"/>
  <c r="U502" i="1" s="1"/>
  <c r="U2639" i="1" a="1"/>
  <c r="U2639" i="1" s="1"/>
  <c r="U2871" i="1" a="1"/>
  <c r="U2871" i="1" s="1"/>
  <c r="U3033" i="1" a="1"/>
  <c r="U3033" i="1" s="1"/>
  <c r="U2101" i="1" a="1"/>
  <c r="U2101" i="1" s="1"/>
  <c r="U238" i="1" a="1"/>
  <c r="U238" i="1" s="1"/>
  <c r="U1266" i="1" a="1"/>
  <c r="U1266" i="1" s="1"/>
  <c r="U1687" i="1" a="1"/>
  <c r="U1687" i="1" s="1"/>
  <c r="U3568" i="1" a="1"/>
  <c r="U3568" i="1" s="1"/>
  <c r="U3649" i="1" a="1"/>
  <c r="U3649" i="1" s="1"/>
  <c r="U2921" i="1" a="1"/>
  <c r="U2921" i="1" s="1"/>
  <c r="U2920" i="1" a="1"/>
  <c r="U2920" i="1" s="1"/>
  <c r="U2936" i="1" a="1"/>
  <c r="U2936" i="1" s="1"/>
  <c r="U1706" i="1" a="1"/>
  <c r="U1706" i="1" s="1"/>
  <c r="U1574" i="1" a="1"/>
  <c r="U1574" i="1" s="1"/>
  <c r="U565" i="1" a="1"/>
  <c r="U565" i="1" s="1"/>
  <c r="U1264" i="1" a="1"/>
  <c r="U1264" i="1" s="1"/>
  <c r="U1693" i="1" a="1"/>
  <c r="U1693" i="1" s="1"/>
  <c r="U2404" i="1" a="1"/>
  <c r="U2404" i="1" s="1"/>
  <c r="U1275" i="1" a="1"/>
  <c r="U1275" i="1" s="1"/>
  <c r="U407" i="1" a="1"/>
  <c r="U407" i="1" s="1"/>
  <c r="U2134" i="1" a="1"/>
  <c r="U2134" i="1" s="1"/>
  <c r="U216" i="1" a="1"/>
  <c r="U216" i="1" s="1"/>
  <c r="U1263" i="1" a="1"/>
  <c r="U1263" i="1" s="1"/>
  <c r="U112" i="1" a="1"/>
  <c r="U112" i="1" s="1"/>
  <c r="U3162" i="1" a="1"/>
  <c r="U3162" i="1" s="1"/>
  <c r="U3558" i="1" a="1"/>
  <c r="U3558" i="1" s="1"/>
  <c r="U3253" i="1" a="1"/>
  <c r="U3253" i="1" s="1"/>
  <c r="U3466" i="1" a="1"/>
  <c r="U3466" i="1" s="1"/>
  <c r="U3017" i="1" a="1"/>
  <c r="U3017" i="1" s="1"/>
  <c r="U91" i="1" a="1"/>
  <c r="U91" i="1" s="1"/>
  <c r="U622" i="1" a="1"/>
  <c r="U622" i="1" s="1"/>
  <c r="U1089" i="1" a="1"/>
  <c r="U1089" i="1" s="1"/>
  <c r="U1736" i="1" a="1"/>
  <c r="U1736" i="1" s="1"/>
  <c r="U3673" i="1" a="1"/>
  <c r="U3673" i="1" s="1"/>
  <c r="U3254" i="1" a="1"/>
  <c r="U3254" i="1" s="1"/>
  <c r="U1980" i="1" a="1"/>
  <c r="U1980" i="1" s="1"/>
  <c r="U3266" i="1" a="1"/>
  <c r="U3266" i="1" s="1"/>
  <c r="U3267" i="1" a="1"/>
  <c r="U3267" i="1" s="1"/>
  <c r="U2901" i="1" a="1"/>
  <c r="U2901" i="1" s="1"/>
  <c r="U3258" i="1" a="1"/>
  <c r="U3258" i="1" s="1"/>
  <c r="U2783" i="1" a="1"/>
  <c r="U2783" i="1" s="1"/>
  <c r="U2714" i="1" a="1"/>
  <c r="U2714" i="1" s="1"/>
  <c r="U3749" i="1" a="1"/>
  <c r="U3749" i="1" s="1"/>
  <c r="U3113" i="1" a="1"/>
  <c r="U3113" i="1" s="1"/>
  <c r="U2248" i="1" a="1"/>
  <c r="U2248" i="1" s="1"/>
  <c r="U816" i="1" a="1"/>
  <c r="U816" i="1" s="1"/>
  <c r="U3788" i="1" a="1"/>
  <c r="U3788" i="1" s="1"/>
  <c r="U2846" i="1" a="1"/>
  <c r="U2846" i="1" s="1"/>
  <c r="U1425" i="1" a="1"/>
  <c r="U1425" i="1" s="1"/>
  <c r="U2861" i="1" a="1"/>
  <c r="U2861" i="1" s="1"/>
  <c r="U198" i="1" a="1"/>
  <c r="U198" i="1" s="1"/>
  <c r="U873" i="1" a="1"/>
  <c r="U873" i="1" s="1"/>
  <c r="U2267" i="1" a="1"/>
  <c r="U2267" i="1" s="1"/>
  <c r="U1815" i="1" a="1"/>
  <c r="U1815" i="1" s="1"/>
  <c r="U675" i="1" a="1"/>
  <c r="U675" i="1" s="1"/>
  <c r="U479" i="1" a="1"/>
  <c r="U479" i="1" s="1"/>
  <c r="U849" i="1" a="1"/>
  <c r="U849" i="1" s="1"/>
  <c r="U1855" i="1" a="1"/>
  <c r="U1855" i="1" s="1"/>
  <c r="U476" i="1" a="1"/>
  <c r="U476" i="1" s="1"/>
  <c r="U499" i="1" a="1"/>
  <c r="U499" i="1" s="1"/>
  <c r="U528" i="1" a="1"/>
  <c r="U528" i="1" s="1"/>
  <c r="U1278" i="1" a="1"/>
  <c r="U1278" i="1" s="1"/>
  <c r="U1106" i="1" a="1"/>
  <c r="U1106" i="1" s="1"/>
  <c r="U2613" i="1" a="1"/>
  <c r="U2613" i="1" s="1"/>
  <c r="U1750" i="1" a="1"/>
  <c r="U1750" i="1" s="1"/>
  <c r="U489" i="1" a="1"/>
  <c r="U489" i="1" s="1"/>
  <c r="U1585" i="1" a="1"/>
  <c r="U1585" i="1" s="1"/>
  <c r="U835" i="1" a="1"/>
  <c r="U835" i="1" s="1"/>
  <c r="U3142" i="1" a="1"/>
  <c r="U3142" i="1" s="1"/>
  <c r="U3762" i="1" a="1"/>
  <c r="U3762" i="1" s="1"/>
  <c r="U53" i="1" a="1"/>
  <c r="U53" i="1" s="1"/>
  <c r="U696" i="1" a="1"/>
  <c r="U696" i="1" s="1"/>
  <c r="U167" i="1" a="1"/>
  <c r="U167" i="1" s="1"/>
  <c r="U1355" i="1" a="1"/>
  <c r="U1355" i="1" s="1"/>
  <c r="U3773" i="1" a="1"/>
  <c r="U3773" i="1" s="1"/>
  <c r="U3685" i="1" a="1"/>
  <c r="U3685" i="1" s="1"/>
  <c r="U1890" i="1" a="1"/>
  <c r="U1890" i="1" s="1"/>
  <c r="U3567" i="1" a="1"/>
  <c r="U3567" i="1" s="1"/>
  <c r="U3571" i="1" a="1"/>
  <c r="U3571" i="1" s="1"/>
  <c r="U653" i="1" a="1"/>
  <c r="U653" i="1" s="1"/>
  <c r="U3585" i="1" a="1"/>
  <c r="U3585" i="1" s="1"/>
  <c r="U338" i="1" a="1"/>
  <c r="U338" i="1" s="1"/>
  <c r="U3570" i="1" a="1"/>
  <c r="U3570" i="1" s="1"/>
  <c r="U699" i="1" a="1"/>
  <c r="U699" i="1" s="1"/>
  <c r="U3591" i="1" a="1"/>
  <c r="U3591" i="1" s="1"/>
  <c r="U1866" i="1" a="1"/>
  <c r="U1866" i="1" s="1"/>
  <c r="U3443" i="1" a="1"/>
  <c r="U3443" i="1" s="1"/>
  <c r="U2499" i="1" a="1"/>
  <c r="U2499" i="1" s="1"/>
  <c r="U1642" i="1" a="1"/>
  <c r="U1642" i="1" s="1"/>
  <c r="U1039" i="1" a="1"/>
  <c r="U1039" i="1" s="1"/>
  <c r="U2268" i="1" a="1"/>
  <c r="U2268" i="1" s="1"/>
  <c r="U1889" i="1" a="1"/>
  <c r="U1889" i="1" s="1"/>
  <c r="U3790" i="1" a="1"/>
  <c r="U3790" i="1" s="1"/>
  <c r="U3817" i="1" a="1"/>
  <c r="U3817" i="1" s="1"/>
  <c r="U3833" i="1" a="1"/>
  <c r="U3833" i="1" s="1"/>
  <c r="U3802" i="1" a="1"/>
  <c r="U3802" i="1" s="1"/>
  <c r="U1863" i="1" a="1"/>
  <c r="U1863" i="1" s="1"/>
  <c r="U3799" i="1" a="1"/>
  <c r="U3799" i="1" s="1"/>
  <c r="U3832" i="1" a="1"/>
  <c r="U3832" i="1" s="1"/>
  <c r="U1981" i="1" a="1"/>
  <c r="U1981" i="1" s="1"/>
  <c r="U3755" i="1" a="1"/>
  <c r="U3755" i="1" s="1"/>
  <c r="U1168" i="1" a="1"/>
  <c r="U1168" i="1" s="1"/>
  <c r="U2056" i="1" a="1"/>
  <c r="U2056" i="1" s="1"/>
  <c r="U348" i="1" a="1"/>
  <c r="U348" i="1" s="1"/>
  <c r="U3507" i="1" a="1"/>
  <c r="U3507" i="1" s="1"/>
  <c r="U3446" i="1" a="1"/>
  <c r="U3446" i="1" s="1"/>
  <c r="U3824" i="1" a="1"/>
  <c r="U3824" i="1" s="1"/>
  <c r="U3767" i="1" a="1"/>
  <c r="U3767" i="1" s="1"/>
  <c r="U2989" i="1" a="1"/>
  <c r="U2989" i="1" s="1"/>
  <c r="U3834" i="1" a="1"/>
  <c r="U3834" i="1" s="1"/>
  <c r="U3781" i="1" a="1"/>
  <c r="U3781" i="1" s="1"/>
  <c r="U3469" i="1" a="1"/>
  <c r="U3469" i="1" s="1"/>
  <c r="U3760" i="1" a="1"/>
  <c r="U3760" i="1" s="1"/>
  <c r="U3739" i="1" a="1"/>
  <c r="U3739" i="1" s="1"/>
  <c r="U3419" i="1" a="1"/>
  <c r="U3419" i="1" s="1"/>
  <c r="U2816" i="1" a="1"/>
  <c r="U2816" i="1" s="1"/>
  <c r="U3024" i="1" a="1"/>
  <c r="U3024" i="1" s="1"/>
  <c r="U2585" i="1" a="1"/>
  <c r="U2585" i="1" s="1"/>
  <c r="U3588" i="1" a="1"/>
  <c r="U3588" i="1" s="1"/>
  <c r="U2173" i="1" a="1"/>
  <c r="U2173" i="1" s="1"/>
  <c r="U3712" i="1" a="1"/>
  <c r="U3712" i="1" s="1"/>
  <c r="U3713" i="1" a="1"/>
  <c r="U3713" i="1" s="1"/>
  <c r="U3828" i="1" a="1"/>
  <c r="U3828" i="1" s="1"/>
  <c r="U2870" i="1" a="1"/>
  <c r="U2870" i="1" s="1"/>
  <c r="U2181" i="1" a="1"/>
  <c r="U2181" i="1" s="1"/>
  <c r="U3734" i="1" a="1"/>
  <c r="U3734" i="1" s="1"/>
  <c r="U1897" i="1" a="1"/>
  <c r="U1897" i="1" s="1"/>
  <c r="U667" i="1" a="1"/>
  <c r="U667" i="1" s="1"/>
  <c r="U172" i="1" a="1"/>
  <c r="U172" i="1" s="1"/>
  <c r="U95" i="1" a="1"/>
  <c r="U95" i="1" s="1"/>
  <c r="U693" i="1" a="1"/>
  <c r="U693" i="1" s="1"/>
  <c r="U1047" i="1" a="1"/>
  <c r="U1047" i="1" s="1"/>
  <c r="U920" i="1" a="1"/>
  <c r="U920" i="1" s="1"/>
  <c r="U3809" i="1" a="1"/>
  <c r="U3809" i="1" s="1"/>
  <c r="U1084" i="1" a="1"/>
  <c r="U1084" i="1" s="1"/>
  <c r="U743" i="1" a="1"/>
  <c r="U743" i="1" s="1"/>
  <c r="U2584" i="1" a="1"/>
  <c r="U2584" i="1" s="1"/>
  <c r="U3812" i="1" a="1"/>
  <c r="U3812" i="1" s="1"/>
  <c r="U83" i="1" a="1"/>
  <c r="U83" i="1" s="1"/>
  <c r="U389" i="1" a="1"/>
  <c r="U389" i="1" s="1"/>
  <c r="U2731" i="1" a="1"/>
  <c r="U2731" i="1" s="1"/>
  <c r="U438" i="1" a="1"/>
  <c r="U438" i="1" s="1"/>
  <c r="U3213" i="1" a="1"/>
  <c r="U3213" i="1" s="1"/>
  <c r="U1194" i="1" a="1"/>
  <c r="U1194" i="1" s="1"/>
  <c r="U1158" i="1" a="1"/>
  <c r="U1158" i="1" s="1"/>
  <c r="U898" i="1" a="1"/>
  <c r="U898" i="1" s="1"/>
  <c r="U182" i="1" a="1"/>
  <c r="U182" i="1" s="1"/>
  <c r="U3107" i="1" a="1"/>
  <c r="U3107" i="1" s="1"/>
  <c r="U1484" i="1" a="1"/>
  <c r="U1484" i="1" s="1"/>
  <c r="U1365" i="1" a="1"/>
  <c r="U1365" i="1" s="1"/>
  <c r="U3319" i="1" a="1"/>
  <c r="U3319" i="1" s="1"/>
  <c r="U3327" i="1" a="1"/>
  <c r="U3327" i="1" s="1"/>
  <c r="U3551" i="1" a="1"/>
  <c r="U3551" i="1" s="1"/>
  <c r="U3321" i="1" a="1"/>
  <c r="U3321" i="1" s="1"/>
  <c r="U324" i="1" a="1"/>
  <c r="U324" i="1" s="1"/>
  <c r="U634" i="1" a="1"/>
  <c r="U634" i="1" s="1"/>
  <c r="U241" i="1" a="1"/>
  <c r="U241" i="1" s="1"/>
  <c r="U1696" i="1" a="1"/>
  <c r="U1696" i="1" s="1"/>
  <c r="U173" i="1" a="1"/>
  <c r="U173" i="1" s="1"/>
  <c r="U1253" i="1" a="1"/>
  <c r="U1253" i="1" s="1"/>
  <c r="U2137" i="1" a="1"/>
  <c r="U2137" i="1" s="1"/>
  <c r="U1545" i="1" a="1"/>
  <c r="U1545" i="1" s="1"/>
  <c r="U549" i="1" a="1"/>
  <c r="U549" i="1" s="1"/>
  <c r="U3130" i="1" a="1"/>
  <c r="U3130" i="1" s="1"/>
  <c r="U2643" i="1" a="1"/>
  <c r="U2643" i="1" s="1"/>
  <c r="U3408" i="1" a="1"/>
  <c r="U3408" i="1" s="1"/>
  <c r="U3491" i="1" a="1"/>
  <c r="U3491" i="1" s="1"/>
  <c r="U889" i="1" a="1"/>
  <c r="U889" i="1" s="1"/>
  <c r="U3398" i="1" a="1"/>
  <c r="U3398" i="1" s="1"/>
  <c r="U1862" i="1" a="1"/>
  <c r="U1862" i="1" s="1"/>
  <c r="U1147" i="1" a="1"/>
  <c r="U1147" i="1" s="1"/>
  <c r="U1609" i="1" a="1"/>
  <c r="U1609" i="1" s="1"/>
  <c r="U3032" i="1" a="1"/>
  <c r="U3032" i="1" s="1"/>
  <c r="U2733" i="1" a="1"/>
  <c r="U2733" i="1" s="1"/>
  <c r="U40" i="1" a="1"/>
  <c r="U40" i="1" s="1"/>
  <c r="U2729" i="1" a="1"/>
  <c r="U2729" i="1" s="1"/>
  <c r="U2636" i="1" a="1"/>
  <c r="U2636" i="1" s="1"/>
  <c r="U2438" i="1" a="1"/>
  <c r="U2438" i="1" s="1"/>
  <c r="U482" i="1" a="1"/>
  <c r="U482" i="1" s="1"/>
  <c r="U420" i="1" a="1"/>
  <c r="U420" i="1" s="1"/>
  <c r="U180" i="1" a="1"/>
  <c r="U180" i="1" s="1"/>
  <c r="U1850" i="1" a="1"/>
  <c r="U1850" i="1" s="1"/>
  <c r="U136" i="1" a="1"/>
  <c r="U136" i="1" s="1"/>
  <c r="U2854" i="1" a="1"/>
  <c r="U2854" i="1" s="1"/>
  <c r="U3805" i="1" a="1"/>
  <c r="U3805" i="1" s="1"/>
  <c r="U3674" i="1" a="1"/>
  <c r="U3674" i="1" s="1"/>
  <c r="U643" i="1" a="1"/>
  <c r="U643" i="1" s="1"/>
  <c r="U1562" i="1" a="1"/>
  <c r="U1562" i="1" s="1"/>
  <c r="U3414" i="1" a="1"/>
  <c r="U3414" i="1" s="1"/>
  <c r="U3413" i="1" a="1"/>
  <c r="U3413" i="1" s="1"/>
  <c r="U1796" i="1" a="1"/>
  <c r="U1796" i="1" s="1"/>
  <c r="U1436" i="1" a="1"/>
  <c r="U1436" i="1" s="1"/>
  <c r="U2460" i="1" a="1"/>
  <c r="U2460" i="1" s="1"/>
  <c r="U35" i="1" a="1"/>
  <c r="U35" i="1" s="1"/>
  <c r="U2013" i="1" a="1"/>
  <c r="U2013" i="1" s="1"/>
  <c r="U3720" i="1" a="1"/>
  <c r="U3720" i="1" s="1"/>
  <c r="U3460" i="1" a="1"/>
  <c r="U3460" i="1" s="1"/>
  <c r="U1625" i="1" a="1"/>
  <c r="U1625" i="1" s="1"/>
  <c r="U520" i="1" a="1"/>
  <c r="U520" i="1" s="1"/>
  <c r="U1088" i="1" a="1"/>
  <c r="U1088" i="1" s="1"/>
  <c r="U3365" i="1" a="1"/>
  <c r="U3365" i="1" s="1"/>
  <c r="U473" i="1" a="1"/>
  <c r="U473" i="1" s="1"/>
  <c r="U2406" i="1" a="1"/>
  <c r="U2406" i="1" s="1"/>
  <c r="U2638" i="1" a="1"/>
  <c r="U2638" i="1" s="1"/>
  <c r="U1417" i="1" a="1"/>
  <c r="U1417" i="1" s="1"/>
  <c r="U522" i="1" a="1"/>
  <c r="U522" i="1" s="1"/>
  <c r="U3377" i="1" a="1"/>
  <c r="U3377" i="1" s="1"/>
  <c r="U1205" i="1" a="1"/>
  <c r="U1205" i="1" s="1"/>
  <c r="U1909" i="1" a="1"/>
  <c r="U1909" i="1" s="1"/>
  <c r="U1217" i="1" a="1"/>
  <c r="U1217" i="1" s="1"/>
  <c r="U1213" i="1" a="1"/>
  <c r="U1213" i="1" s="1"/>
  <c r="U2182" i="1" a="1"/>
  <c r="U2182" i="1" s="1"/>
  <c r="U1232" i="1" a="1"/>
  <c r="U1232" i="1" s="1"/>
  <c r="U1245" i="1" a="1"/>
  <c r="U1245" i="1" s="1"/>
  <c r="U2829" i="1" a="1"/>
  <c r="U2829" i="1" s="1"/>
  <c r="U1231" i="1" a="1"/>
  <c r="U1231" i="1" s="1"/>
  <c r="U1226" i="1" a="1"/>
  <c r="U1226" i="1" s="1"/>
  <c r="U2191" i="1" a="1"/>
  <c r="U2191" i="1" s="1"/>
  <c r="U2825" i="1" a="1"/>
  <c r="U2825" i="1" s="1"/>
  <c r="U1534" i="1" a="1"/>
  <c r="U1534" i="1" s="1"/>
  <c r="U2255" i="1" a="1"/>
  <c r="U2255" i="1" s="1"/>
  <c r="U1314" i="1" a="1"/>
  <c r="U1314" i="1" s="1"/>
  <c r="U1398" i="1" a="1"/>
  <c r="U1398" i="1" s="1"/>
  <c r="U523" i="1" a="1"/>
  <c r="U523" i="1" s="1"/>
  <c r="U2158" i="1" a="1"/>
  <c r="U2158" i="1" s="1"/>
  <c r="U1963" i="1" a="1"/>
  <c r="U1963" i="1" s="1"/>
  <c r="U2656" i="1" a="1"/>
  <c r="U2656" i="1" s="1"/>
  <c r="U3120" i="1" a="1"/>
  <c r="U3120" i="1" s="1"/>
  <c r="U2817" i="1" a="1"/>
  <c r="U2817" i="1" s="1"/>
  <c r="U2634" i="1" a="1"/>
  <c r="U2634" i="1" s="1"/>
  <c r="U3358" i="1" a="1"/>
  <c r="U3358" i="1" s="1"/>
  <c r="U3341" i="1" a="1"/>
  <c r="U3341" i="1" s="1"/>
  <c r="U524" i="1" a="1"/>
  <c r="U524" i="1" s="1"/>
  <c r="U1636" i="1" a="1"/>
  <c r="U1636" i="1" s="1"/>
  <c r="U155" i="1" a="1"/>
  <c r="U155" i="1" s="1"/>
  <c r="U1522" i="1" a="1"/>
  <c r="U1522" i="1" s="1"/>
  <c r="U2453" i="1" a="1"/>
  <c r="U2453" i="1" s="1"/>
  <c r="U14" i="1" a="1"/>
  <c r="U14" i="1" s="1"/>
  <c r="U3109" i="1" a="1"/>
  <c r="U3109" i="1" s="1"/>
  <c r="U1941" i="1" a="1"/>
  <c r="U1941" i="1" s="1"/>
  <c r="U3156" i="1" a="1"/>
  <c r="U3156" i="1" s="1"/>
  <c r="U1894" i="1" a="1"/>
  <c r="U1894" i="1" s="1"/>
  <c r="U3468" i="1" a="1"/>
  <c r="U3468" i="1" s="1"/>
  <c r="U656" i="1" a="1"/>
  <c r="U656" i="1" s="1"/>
  <c r="U3631" i="1" a="1"/>
  <c r="U3631" i="1" s="1"/>
  <c r="U3273" i="1" a="1"/>
  <c r="U3273" i="1" s="1"/>
  <c r="U802" i="1" a="1"/>
  <c r="U802" i="1" s="1"/>
  <c r="U1943" i="1" a="1"/>
  <c r="U1943" i="1" s="1"/>
  <c r="U1942" i="1" a="1"/>
  <c r="U1942" i="1" s="1"/>
  <c r="U3843" i="1" a="1"/>
  <c r="U3843" i="1" s="1"/>
  <c r="U2912" i="1" a="1"/>
  <c r="U2912" i="1" s="1"/>
  <c r="U3841" i="1" a="1"/>
  <c r="U3841" i="1" s="1"/>
  <c r="U661" i="1" a="1"/>
  <c r="U661" i="1" s="1"/>
  <c r="U2119" i="1" a="1"/>
  <c r="U2119" i="1" s="1"/>
  <c r="U639" i="1" a="1"/>
  <c r="U639" i="1" s="1"/>
  <c r="U1439" i="1" a="1"/>
  <c r="U1439" i="1" s="1"/>
  <c r="U469" i="1" a="1"/>
  <c r="U469" i="1" s="1"/>
  <c r="U1000" i="1" a="1"/>
  <c r="U1000" i="1" s="1"/>
  <c r="U1202" i="1" a="1"/>
  <c r="U1202" i="1" s="1"/>
  <c r="U1209" i="1" a="1"/>
  <c r="U1209" i="1" s="1"/>
  <c r="U1954" i="1" a="1"/>
  <c r="U1954" i="1" s="1"/>
  <c r="U1167" i="1" a="1"/>
  <c r="U1167" i="1" s="1"/>
  <c r="U3357" i="1" a="1"/>
  <c r="U3357" i="1" s="1"/>
  <c r="U1776" i="1" a="1"/>
  <c r="U1776" i="1" s="1"/>
  <c r="U3380" i="1" a="1"/>
  <c r="U3380" i="1" s="1"/>
  <c r="U1853" i="1" a="1"/>
  <c r="U1853" i="1" s="1"/>
  <c r="U3417" i="1" a="1"/>
  <c r="U3417" i="1" s="1"/>
  <c r="U3404" i="1" a="1"/>
  <c r="U3404" i="1" s="1"/>
  <c r="U2048" i="1" a="1"/>
  <c r="U2048" i="1" s="1"/>
  <c r="U488" i="1" a="1"/>
  <c r="U488" i="1" s="1"/>
  <c r="U1648" i="1" a="1"/>
  <c r="U1648" i="1" s="1"/>
  <c r="U1060" i="1" a="1"/>
  <c r="U1060" i="1" s="1"/>
  <c r="U2384" i="1" a="1"/>
  <c r="U2384" i="1" s="1"/>
  <c r="U1392" i="1" a="1"/>
  <c r="U1392" i="1" s="1"/>
  <c r="U2672" i="1" a="1"/>
  <c r="U2672" i="1" s="1"/>
  <c r="U1700" i="1" a="1"/>
  <c r="U1700" i="1" s="1"/>
  <c r="U794" i="1" a="1"/>
  <c r="U794" i="1" s="1"/>
  <c r="U354" i="1" a="1"/>
  <c r="U354" i="1" s="1"/>
  <c r="U2768" i="1" a="1"/>
  <c r="U2768" i="1" s="1"/>
  <c r="U655" i="1" a="1"/>
  <c r="U655" i="1" s="1"/>
  <c r="U507" i="1" a="1"/>
  <c r="U507" i="1" s="1"/>
  <c r="U475" i="1" a="1"/>
  <c r="U475" i="1" s="1"/>
  <c r="U2586" i="1" a="1"/>
  <c r="U2586" i="1" s="1"/>
  <c r="U1747" i="1" a="1"/>
  <c r="U1747" i="1" s="1"/>
  <c r="U2142" i="1" a="1"/>
  <c r="U2142" i="1" s="1"/>
  <c r="U2803" i="1" a="1"/>
  <c r="U2803" i="1" s="1"/>
  <c r="U1382" i="1" a="1"/>
  <c r="U1382" i="1" s="1"/>
  <c r="U498" i="1" a="1"/>
  <c r="U498" i="1" s="1"/>
  <c r="U2625" i="1" a="1"/>
  <c r="U2625" i="1" s="1"/>
  <c r="U1554" i="1" a="1"/>
  <c r="U1554" i="1" s="1"/>
  <c r="U2432" i="1" a="1"/>
  <c r="U2432" i="1" s="1"/>
  <c r="U3794" i="1" a="1"/>
  <c r="U3794" i="1" s="1"/>
  <c r="U3430" i="1" a="1"/>
  <c r="U3430" i="1" s="1"/>
  <c r="U301" i="1" a="1"/>
  <c r="U301" i="1" s="1"/>
  <c r="U3797" i="1" a="1"/>
  <c r="U3797" i="1" s="1"/>
  <c r="U723" i="1" a="1"/>
  <c r="U723" i="1" s="1"/>
  <c r="U2002" i="1" a="1"/>
  <c r="U2002" i="1" s="1"/>
  <c r="U461" i="1" a="1"/>
  <c r="U461" i="1" s="1"/>
  <c r="U3814" i="1" a="1"/>
  <c r="U3814" i="1" s="1"/>
  <c r="U3659" i="1" a="1"/>
  <c r="U3659" i="1" s="1"/>
  <c r="U3821" i="1" a="1"/>
  <c r="U3821" i="1" s="1"/>
  <c r="U3757" i="1" a="1"/>
  <c r="U3757" i="1" s="1"/>
  <c r="U3800" i="1" a="1"/>
  <c r="U3800" i="1" s="1"/>
  <c r="U3831" i="1" a="1"/>
  <c r="U3831" i="1" s="1"/>
  <c r="U3798" i="1" a="1"/>
  <c r="U3798" i="1" s="1"/>
  <c r="U3791" i="1" a="1"/>
  <c r="U3791" i="1" s="1"/>
  <c r="U3770" i="1" a="1"/>
  <c r="U3770" i="1" s="1"/>
  <c r="U3748" i="1" a="1"/>
  <c r="U3748" i="1" s="1"/>
  <c r="U3793" i="1" a="1"/>
  <c r="U3793" i="1" s="1"/>
  <c r="U3813" i="1" a="1"/>
  <c r="U3813" i="1" s="1"/>
  <c r="U3705" i="1" a="1"/>
  <c r="U3705" i="1" s="1"/>
  <c r="U3777" i="1" a="1"/>
  <c r="U3777" i="1" s="1"/>
  <c r="U3729" i="1" a="1"/>
  <c r="U3729" i="1" s="1"/>
  <c r="U3504" i="1" a="1"/>
  <c r="U3504" i="1" s="1"/>
  <c r="U3717" i="1" a="1"/>
  <c r="U3717" i="1" s="1"/>
  <c r="U3498" i="1" a="1"/>
  <c r="U3498" i="1" s="1"/>
  <c r="U3823" i="1" a="1"/>
  <c r="U3823" i="1" s="1"/>
  <c r="U3780" i="1" a="1"/>
  <c r="U3780" i="1" s="1"/>
  <c r="U1272" i="1" a="1"/>
  <c r="U1272" i="1" s="1"/>
  <c r="U2419" i="1" a="1"/>
  <c r="U2419" i="1" s="1"/>
  <c r="U21" i="1" a="1"/>
  <c r="U21" i="1" s="1"/>
  <c r="U3299" i="1" a="1"/>
  <c r="U3299" i="1" s="1"/>
  <c r="U485" i="1" a="1"/>
  <c r="U485" i="1" s="1"/>
  <c r="U100" i="1" a="1"/>
  <c r="U100" i="1" s="1"/>
  <c r="U2985" i="1" a="1"/>
  <c r="U2985" i="1" s="1"/>
  <c r="U484" i="1" a="1"/>
  <c r="U484" i="1" s="1"/>
  <c r="U2079" i="1" a="1"/>
  <c r="U2079" i="1" s="1"/>
  <c r="U501" i="1" a="1"/>
  <c r="U501" i="1" s="1"/>
  <c r="U1848" i="1" a="1"/>
  <c r="U1848" i="1" s="1"/>
  <c r="U2096" i="1" a="1"/>
  <c r="U2096" i="1" s="1"/>
  <c r="U638" i="1" a="1"/>
  <c r="U638" i="1" s="1"/>
  <c r="U1663" i="1" a="1"/>
  <c r="U1663" i="1" s="1"/>
  <c r="U598" i="1" a="1"/>
  <c r="U598" i="1" s="1"/>
  <c r="U1423" i="1" a="1"/>
  <c r="U1423" i="1" s="1"/>
  <c r="U1415" i="1" a="1"/>
  <c r="U1415" i="1" s="1"/>
  <c r="U1480" i="1" a="1"/>
  <c r="U1480" i="1" s="1"/>
  <c r="U1720" i="1" a="1"/>
  <c r="U1720" i="1" s="1"/>
  <c r="U583" i="1" a="1"/>
  <c r="U583" i="1" s="1"/>
  <c r="U2702" i="1" a="1"/>
  <c r="U2702" i="1" s="1"/>
  <c r="U2694" i="1" a="1"/>
  <c r="U2694" i="1" s="1"/>
  <c r="U689" i="1" a="1"/>
  <c r="U689" i="1" s="1"/>
  <c r="U2559" i="1" a="1"/>
  <c r="U2559" i="1" s="1"/>
  <c r="U1587" i="1" a="1"/>
  <c r="U1587" i="1" s="1"/>
  <c r="U527" i="1" a="1"/>
  <c r="U527" i="1" s="1"/>
  <c r="U2370" i="1" a="1"/>
  <c r="U2370" i="1" s="1"/>
  <c r="U546" i="1" a="1"/>
  <c r="U546" i="1" s="1"/>
  <c r="U1709" i="1" a="1"/>
  <c r="U1709" i="1" s="1"/>
  <c r="U3023" i="1" a="1"/>
  <c r="U3023" i="1" s="1"/>
  <c r="U2051" i="1" a="1"/>
  <c r="U2051" i="1" s="1"/>
  <c r="U505" i="1" a="1"/>
  <c r="U505" i="1" s="1"/>
  <c r="U2491" i="1" a="1"/>
  <c r="U2491" i="1" s="1"/>
  <c r="U2508" i="1" a="1"/>
  <c r="U2508" i="1" s="1"/>
  <c r="U2520" i="1" a="1"/>
  <c r="U2520" i="1" s="1"/>
  <c r="U2799" i="1" a="1"/>
  <c r="U2799" i="1" s="1"/>
  <c r="U3338" i="1" a="1"/>
  <c r="U3338" i="1" s="1"/>
  <c r="U1454" i="1" a="1"/>
  <c r="U1454" i="1" s="1"/>
  <c r="U1746" i="1" a="1"/>
  <c r="U1746" i="1" s="1"/>
  <c r="U211" i="1" a="1"/>
  <c r="U211" i="1" s="1"/>
  <c r="U1069" i="1" a="1"/>
  <c r="U1069" i="1" s="1"/>
  <c r="U2673" i="1" a="1"/>
  <c r="U2673" i="1" s="1"/>
  <c r="U75" i="1" a="1"/>
  <c r="U75" i="1" s="1"/>
  <c r="U514" i="1" a="1"/>
  <c r="U514" i="1" s="1"/>
  <c r="U554" i="1" a="1"/>
  <c r="U554" i="1" s="1"/>
  <c r="U3654" i="1" a="1"/>
  <c r="U3654" i="1" s="1"/>
  <c r="U789" i="1" a="1"/>
  <c r="U789" i="1" s="1"/>
  <c r="U2726" i="1" a="1"/>
  <c r="U2726" i="1" s="1"/>
  <c r="U2421" i="1" a="1"/>
  <c r="U2421" i="1" s="1"/>
  <c r="U2434" i="1" a="1"/>
  <c r="U2434" i="1" s="1"/>
  <c r="U2394" i="1" a="1"/>
  <c r="U2394" i="1" s="1"/>
  <c r="U2436" i="1" a="1"/>
  <c r="U2436" i="1" s="1"/>
  <c r="U2420" i="1" a="1"/>
  <c r="U2420" i="1" s="1"/>
  <c r="U2403" i="1" a="1"/>
  <c r="U2403" i="1" s="1"/>
  <c r="U2402" i="1" a="1"/>
  <c r="U2402" i="1" s="1"/>
  <c r="U2373" i="1" a="1"/>
  <c r="U2373" i="1" s="1"/>
  <c r="U2435" i="1" a="1"/>
  <c r="U2435" i="1" s="1"/>
  <c r="U3150" i="1" a="1"/>
  <c r="U3150" i="1" s="1"/>
  <c r="U2450" i="1" a="1"/>
  <c r="U2450" i="1" s="1"/>
  <c r="U2439" i="1" a="1"/>
  <c r="U2439" i="1" s="1"/>
  <c r="U2890" i="1" a="1"/>
  <c r="U2890" i="1" s="1"/>
  <c r="U3138" i="1" a="1"/>
  <c r="U3138" i="1" s="1"/>
  <c r="U553" i="1" a="1"/>
  <c r="U553" i="1" s="1"/>
  <c r="U1125" i="1" a="1"/>
  <c r="U1125" i="1" s="1"/>
  <c r="U727" i="1" a="1"/>
  <c r="U727" i="1" s="1"/>
  <c r="U1159" i="1" a="1"/>
  <c r="U1159" i="1" s="1"/>
  <c r="U812" i="1" a="1"/>
  <c r="U812" i="1" s="1"/>
  <c r="U369" i="1" a="1"/>
  <c r="U369" i="1" s="1"/>
  <c r="U558" i="1" a="1"/>
  <c r="U558" i="1" s="1"/>
  <c r="U447" i="1" a="1"/>
  <c r="U447" i="1" s="1"/>
  <c r="U2622" i="1" a="1"/>
  <c r="U2622" i="1" s="1"/>
  <c r="U1134" i="1" a="1"/>
  <c r="U1134" i="1" s="1"/>
  <c r="U2708" i="1" a="1"/>
  <c r="U2708" i="1" s="1"/>
  <c r="U1928" i="1" a="1"/>
  <c r="U1928" i="1" s="1"/>
  <c r="U3191" i="1" a="1"/>
  <c r="U3191" i="1" s="1"/>
  <c r="U2744" i="1" a="1"/>
  <c r="U2744" i="1" s="1"/>
  <c r="U252" i="1" a="1"/>
  <c r="U252" i="1" s="1"/>
  <c r="U860" i="1" a="1"/>
  <c r="U860" i="1" s="1"/>
  <c r="U822" i="1" a="1"/>
  <c r="U822" i="1" s="1"/>
  <c r="U572" i="1" a="1"/>
  <c r="U572" i="1" s="1"/>
  <c r="U2243" i="1" a="1"/>
  <c r="U2243" i="1" s="1"/>
  <c r="U2099" i="1" a="1"/>
  <c r="U2099" i="1" s="1"/>
  <c r="U2132" i="1" a="1"/>
  <c r="U2132" i="1" s="1"/>
  <c r="U2875" i="1" a="1"/>
  <c r="U2875" i="1" s="1"/>
  <c r="U2862" i="1" a="1"/>
  <c r="U2862" i="1" s="1"/>
  <c r="U1466" i="1" a="1"/>
  <c r="U1466" i="1" s="1"/>
  <c r="U566" i="1" a="1"/>
  <c r="U566" i="1" s="1"/>
  <c r="U2307" i="1" a="1"/>
  <c r="U2307" i="1" s="1"/>
  <c r="U1114" i="1" a="1"/>
  <c r="U1114" i="1" s="1"/>
  <c r="U1444" i="1" a="1"/>
  <c r="U1444" i="1" s="1"/>
  <c r="U2189" i="1" a="1"/>
  <c r="U2189" i="1" s="1"/>
  <c r="U1148" i="1" a="1"/>
  <c r="U1148" i="1" s="1"/>
  <c r="U1559" i="1" a="1"/>
  <c r="U1559" i="1" s="1"/>
  <c r="U1826" i="1" a="1"/>
  <c r="U1826" i="1" s="1"/>
  <c r="U2296" i="1" a="1"/>
  <c r="U2296" i="1" s="1"/>
  <c r="U110" i="1" a="1"/>
  <c r="U110" i="1" s="1"/>
  <c r="U2295" i="1" a="1"/>
  <c r="U2295" i="1" s="1"/>
  <c r="U1950" i="1" a="1"/>
  <c r="U1950" i="1" s="1"/>
  <c r="U754" i="1" a="1"/>
  <c r="U754" i="1" s="1"/>
  <c r="U1972" i="1" a="1"/>
  <c r="U1972" i="1" s="1"/>
  <c r="U209" i="1" a="1"/>
  <c r="U209" i="1" s="1"/>
  <c r="U1216" i="1" a="1"/>
  <c r="U1216" i="1" s="1"/>
  <c r="U595" i="1" a="1"/>
  <c r="U595" i="1" s="1"/>
  <c r="U2456" i="1" a="1"/>
  <c r="U2456" i="1" s="1"/>
  <c r="U2800" i="1" a="1"/>
  <c r="U2800" i="1" s="1"/>
  <c r="U676" i="1" a="1"/>
  <c r="U676" i="1" s="1"/>
  <c r="U1982" i="1" a="1"/>
  <c r="U1982" i="1" s="1"/>
  <c r="U2220" i="1" a="1"/>
  <c r="U2220" i="1" s="1"/>
  <c r="U2046" i="1" a="1"/>
  <c r="U2046" i="1" s="1"/>
  <c r="U124" i="1" a="1"/>
  <c r="U124" i="1" s="1"/>
  <c r="U153" i="1" a="1"/>
  <c r="U153" i="1" s="1"/>
  <c r="U1864" i="1" a="1"/>
  <c r="U1864" i="1" s="1"/>
  <c r="U2692" i="1" a="1"/>
  <c r="U2692" i="1" s="1"/>
  <c r="U665" i="1" a="1"/>
  <c r="U665" i="1" s="1"/>
  <c r="U2088" i="1" a="1"/>
  <c r="U2088" i="1" s="1"/>
  <c r="U2712" i="1" a="1"/>
  <c r="U2712" i="1" s="1"/>
  <c r="U2152" i="1" a="1"/>
  <c r="U2152" i="1" s="1"/>
  <c r="U838" i="1" a="1"/>
  <c r="U838" i="1" s="1"/>
  <c r="U564" i="1" a="1"/>
  <c r="U564" i="1" s="1"/>
  <c r="U843" i="1" a="1"/>
  <c r="U843" i="1" s="1"/>
  <c r="U1915" i="1" a="1"/>
  <c r="U1915" i="1" s="1"/>
  <c r="U1921" i="1" a="1"/>
  <c r="U1921" i="1" s="1"/>
  <c r="U2170" i="1" a="1"/>
  <c r="U2170" i="1" s="1"/>
  <c r="U494" i="1" a="1"/>
  <c r="U494" i="1" s="1"/>
  <c r="U3185" i="1" a="1"/>
  <c r="U3185" i="1" s="1"/>
  <c r="U601" i="1" a="1"/>
  <c r="U601" i="1" s="1"/>
  <c r="U1790" i="1" a="1"/>
  <c r="U1790" i="1" s="1"/>
  <c r="U2175" i="1" a="1"/>
  <c r="U2175" i="1" s="1"/>
  <c r="U2092" i="1" a="1"/>
  <c r="U2092" i="1" s="1"/>
  <c r="U515" i="1" a="1"/>
  <c r="U515" i="1" s="1"/>
  <c r="U1362" i="1" a="1"/>
  <c r="U1362" i="1" s="1"/>
  <c r="U2429" i="1" a="1"/>
  <c r="U2429" i="1" s="1"/>
  <c r="U3436" i="1" a="1"/>
  <c r="U3436" i="1" s="1"/>
  <c r="U3385" i="1" a="1"/>
  <c r="U3385" i="1" s="1"/>
  <c r="U1734" i="1" a="1"/>
  <c r="U1734" i="1" s="1"/>
  <c r="U2167" i="1" a="1"/>
  <c r="U2167" i="1" s="1"/>
  <c r="U1133" i="1" a="1"/>
  <c r="U1133" i="1" s="1"/>
  <c r="U355" i="1" a="1"/>
  <c r="U355" i="1" s="1"/>
  <c r="U2691" i="1" a="1"/>
  <c r="U2691" i="1" s="1"/>
  <c r="U2498" i="1" a="1"/>
  <c r="U2498" i="1" s="1"/>
  <c r="U76" i="1" a="1"/>
  <c r="U76" i="1" s="1"/>
  <c r="U547" i="1" a="1"/>
  <c r="U547" i="1" s="1"/>
  <c r="U979" i="1" a="1"/>
  <c r="U979" i="1" s="1"/>
  <c r="U1404" i="1" a="1"/>
  <c r="U1404" i="1" s="1"/>
  <c r="U2968" i="1" a="1"/>
  <c r="U2968" i="1" s="1"/>
  <c r="U2085" i="1" a="1"/>
  <c r="U2085" i="1" s="1"/>
  <c r="U1258" i="1" a="1"/>
  <c r="U1258" i="1" s="1"/>
  <c r="U688" i="1" a="1"/>
  <c r="U688" i="1" s="1"/>
  <c r="U867" i="1" a="1"/>
  <c r="U867" i="1" s="1"/>
  <c r="U886" i="1" a="1"/>
  <c r="U886" i="1" s="1"/>
  <c r="U2980" i="1" a="1"/>
  <c r="U2980" i="1" s="1"/>
  <c r="U2292" i="1" a="1"/>
  <c r="U2292" i="1" s="1"/>
  <c r="U2903" i="1" a="1"/>
  <c r="U2903" i="1" s="1"/>
  <c r="U1091" i="1" a="1"/>
  <c r="U1091" i="1" s="1"/>
  <c r="U755" i="1" a="1"/>
  <c r="U755" i="1" s="1"/>
  <c r="U2225" i="1" a="1"/>
  <c r="U2225" i="1" s="1"/>
  <c r="U1577" i="1" a="1"/>
  <c r="U1577" i="1" s="1"/>
  <c r="U426" i="1" a="1"/>
  <c r="U426" i="1" s="1"/>
  <c r="U2818" i="1" a="1"/>
  <c r="U2818" i="1" s="1"/>
  <c r="U229" i="1" a="1"/>
  <c r="U229" i="1" s="1"/>
  <c r="U3372" i="1" a="1"/>
  <c r="U3372" i="1" s="1"/>
  <c r="U3342" i="1" a="1"/>
  <c r="U3342" i="1" s="1"/>
  <c r="U3497" i="1" a="1"/>
  <c r="U3497" i="1" s="1"/>
  <c r="U2872" i="1" a="1"/>
  <c r="U2872" i="1" s="1"/>
  <c r="U2264" i="1" a="1"/>
  <c r="U2264" i="1" s="1"/>
  <c r="U3390" i="1" a="1"/>
  <c r="U3390" i="1" s="1"/>
  <c r="U30" i="1" a="1"/>
  <c r="U30" i="1" s="1"/>
  <c r="U3410" i="1" a="1"/>
  <c r="U3410" i="1" s="1"/>
  <c r="U2443" i="1" a="1"/>
  <c r="U2443" i="1" s="1"/>
  <c r="U2966" i="1" a="1"/>
  <c r="U2966" i="1" s="1"/>
  <c r="U1571" i="1" a="1"/>
  <c r="U1571" i="1" s="1"/>
  <c r="U3143" i="1" a="1"/>
  <c r="U3143" i="1" s="1"/>
  <c r="U906" i="1" a="1"/>
  <c r="U906" i="1" s="1"/>
  <c r="U915" i="1" a="1"/>
  <c r="U915" i="1" s="1"/>
  <c r="U922" i="1" a="1"/>
  <c r="U922" i="1" s="1"/>
  <c r="U1881" i="1" a="1"/>
  <c r="U1881" i="1" s="1"/>
  <c r="U1020" i="1" a="1"/>
  <c r="U1020" i="1" s="1"/>
  <c r="U633" i="1" a="1"/>
  <c r="U633" i="1" s="1"/>
  <c r="U2564" i="1" a="1"/>
  <c r="U2564" i="1" s="1"/>
  <c r="U1608" i="1" a="1"/>
  <c r="U1608" i="1" s="1"/>
  <c r="U3225" i="1" a="1"/>
  <c r="U3225" i="1" s="1"/>
  <c r="U1588" i="1" a="1"/>
  <c r="U1588" i="1" s="1"/>
  <c r="U1170" i="1" a="1"/>
  <c r="U1170" i="1" s="1"/>
  <c r="U1591" i="1" a="1"/>
  <c r="U1591" i="1" s="1"/>
  <c r="U373" i="1" a="1"/>
  <c r="U373" i="1" s="1"/>
  <c r="U431" i="1" a="1"/>
  <c r="U431" i="1" s="1"/>
  <c r="U611" i="1" a="1"/>
  <c r="U611" i="1" s="1"/>
  <c r="U3169" i="1" a="1"/>
  <c r="U3169" i="1" s="1"/>
  <c r="U168" i="1" a="1"/>
  <c r="U168" i="1" s="1"/>
  <c r="U3391" i="1" a="1"/>
  <c r="U3391" i="1" s="1"/>
  <c r="U3387" i="1" a="1"/>
  <c r="U3387" i="1" s="1"/>
  <c r="U1356" i="1" a="1"/>
  <c r="U1356" i="1" s="1"/>
  <c r="U1357" i="1" a="1"/>
  <c r="U1357" i="1" s="1"/>
  <c r="U2106" i="1" a="1"/>
  <c r="U2106" i="1" s="1"/>
  <c r="U2700" i="1" a="1"/>
  <c r="U2700" i="1" s="1"/>
  <c r="U1948" i="1" a="1"/>
  <c r="U1948" i="1" s="1"/>
  <c r="U1737" i="1" a="1"/>
  <c r="U1737" i="1" s="1"/>
  <c r="U3147" i="1" a="1"/>
  <c r="U3147" i="1" s="1"/>
  <c r="U3164" i="1" a="1"/>
  <c r="U3164" i="1" s="1"/>
  <c r="U2961" i="1" a="1"/>
  <c r="U2961" i="1" s="1"/>
  <c r="U3122" i="1" a="1"/>
  <c r="U3122" i="1" s="1"/>
  <c r="U347" i="1" a="1"/>
  <c r="U347" i="1" s="1"/>
  <c r="U1854" i="1" a="1"/>
  <c r="U1854" i="1" s="1"/>
  <c r="U2874" i="1" a="1"/>
  <c r="U2874" i="1" s="1"/>
  <c r="U119" i="1" a="1"/>
  <c r="U119" i="1" s="1"/>
  <c r="U2771" i="1" a="1"/>
  <c r="U2771" i="1" s="1"/>
  <c r="U2464" i="1" a="1"/>
  <c r="U2464" i="1" s="1"/>
  <c r="U3159" i="1" a="1"/>
  <c r="U3159" i="1" s="1"/>
  <c r="U2867" i="1" a="1"/>
  <c r="U2867" i="1" s="1"/>
  <c r="U632" i="1" a="1"/>
  <c r="U632" i="1" s="1"/>
  <c r="U2543" i="1" a="1"/>
  <c r="U2543" i="1" s="1"/>
  <c r="U626" i="1" a="1"/>
  <c r="U626" i="1" s="1"/>
  <c r="U3271" i="1" a="1"/>
  <c r="U3271" i="1" s="1"/>
  <c r="U3453" i="1" a="1"/>
  <c r="U3453" i="1" s="1"/>
  <c r="U3651" i="1" a="1"/>
  <c r="U3651" i="1" s="1"/>
  <c r="U2006" i="1" a="1"/>
  <c r="U2006" i="1" s="1"/>
  <c r="U1653" i="1" a="1"/>
  <c r="U1653" i="1" s="1"/>
  <c r="U3376" i="1" a="1"/>
  <c r="U3376" i="1" s="1"/>
  <c r="U567" i="1" a="1"/>
  <c r="U567" i="1" s="1"/>
  <c r="U3009" i="1" a="1"/>
  <c r="U3009" i="1" s="1"/>
  <c r="U365" i="1" a="1"/>
  <c r="U365" i="1" s="1"/>
  <c r="U2528" i="1" a="1"/>
  <c r="U2528" i="1" s="1"/>
  <c r="U3220" i="1" a="1"/>
  <c r="U3220" i="1" s="1"/>
  <c r="U2029" i="1" a="1"/>
  <c r="U2029" i="1" s="1"/>
  <c r="U496" i="1" a="1"/>
  <c r="U496" i="1" s="1"/>
  <c r="U2545" i="1" a="1"/>
  <c r="U2545" i="1" s="1"/>
  <c r="U924" i="1" a="1"/>
  <c r="U924" i="1" s="1"/>
  <c r="U2933" i="1" a="1"/>
  <c r="U2933" i="1" s="1"/>
  <c r="U2895" i="1" a="1"/>
  <c r="U2895" i="1" s="1"/>
  <c r="U668" i="1" a="1"/>
  <c r="U668" i="1" s="1"/>
  <c r="U3031" i="1" a="1"/>
  <c r="U3031" i="1" s="1"/>
  <c r="U2844" i="1" a="1"/>
  <c r="U2844" i="1" s="1"/>
  <c r="U2841" i="1" a="1"/>
  <c r="U2841" i="1" s="1"/>
  <c r="U1832" i="1" a="1"/>
  <c r="U1832" i="1" s="1"/>
  <c r="U358" i="1" a="1"/>
  <c r="U358" i="1" s="1"/>
  <c r="U449" i="1" a="1"/>
  <c r="U449" i="1" s="1"/>
  <c r="U1614" i="1" a="1"/>
  <c r="U1614" i="1" s="1"/>
  <c r="U3114" i="1" a="1"/>
  <c r="U3114" i="1" s="1"/>
  <c r="U2578" i="1" a="1"/>
  <c r="U2578" i="1" s="1"/>
  <c r="U2575" i="1" a="1"/>
  <c r="U2575" i="1" s="1"/>
  <c r="U636" i="1" a="1"/>
  <c r="U636" i="1" s="1"/>
  <c r="U2629" i="1" a="1"/>
  <c r="U2629" i="1" s="1"/>
  <c r="U2773" i="1" a="1"/>
  <c r="U2773" i="1" s="1"/>
  <c r="U135" i="1" a="1"/>
  <c r="U135" i="1" s="1"/>
  <c r="U2967" i="1" a="1"/>
  <c r="U2967" i="1" s="1"/>
  <c r="U1807" i="1" a="1"/>
  <c r="U1807" i="1" s="1"/>
  <c r="U630" i="1" a="1"/>
  <c r="U630" i="1" s="1"/>
  <c r="U623" i="1" a="1"/>
  <c r="U623" i="1" s="1"/>
  <c r="U936" i="1" a="1"/>
  <c r="U936" i="1" s="1"/>
  <c r="U928" i="1" a="1"/>
  <c r="U928" i="1" s="1"/>
  <c r="U2908" i="1" a="1"/>
  <c r="U2908" i="1" s="1"/>
  <c r="U1051" i="1" a="1"/>
  <c r="U1051" i="1" s="1"/>
  <c r="U897" i="1" a="1"/>
  <c r="U897" i="1" s="1"/>
  <c r="U1665" i="1" a="1"/>
  <c r="U1665" i="1" s="1"/>
  <c r="U3207" i="1" a="1"/>
  <c r="U3207" i="1" s="1"/>
  <c r="U615" i="1" a="1"/>
  <c r="U615" i="1" s="1"/>
  <c r="U1658" i="1" a="1"/>
  <c r="U1658" i="1" s="1"/>
  <c r="U2924" i="1" a="1"/>
  <c r="U2924" i="1" s="1"/>
  <c r="U2926" i="1" a="1"/>
  <c r="U2926" i="1" s="1"/>
  <c r="U1586" i="1" a="1"/>
  <c r="U1586" i="1" s="1"/>
  <c r="U143" i="1" a="1"/>
  <c r="U143" i="1" s="1"/>
  <c r="U1340" i="1" a="1"/>
  <c r="U1340" i="1" s="1"/>
  <c r="U3374" i="1" a="1"/>
  <c r="U3374" i="1" s="1"/>
  <c r="U1380" i="1" a="1"/>
  <c r="U1380" i="1" s="1"/>
  <c r="U1550" i="1" a="1"/>
  <c r="U1550" i="1" s="1"/>
  <c r="U2209" i="1" a="1"/>
  <c r="U2209" i="1" s="1"/>
  <c r="U2319" i="1" a="1"/>
  <c r="U2319" i="1" s="1"/>
  <c r="U1503" i="1" a="1"/>
  <c r="U1503" i="1" s="1"/>
  <c r="U2923" i="1" a="1"/>
  <c r="U2923" i="1" s="1"/>
  <c r="U1895" i="1" a="1"/>
  <c r="U1895" i="1" s="1"/>
  <c r="U1612" i="1" a="1"/>
  <c r="U1612" i="1" s="1"/>
  <c r="U1142" i="1" a="1"/>
  <c r="U1142" i="1" s="1"/>
  <c r="U895" i="1" a="1"/>
  <c r="U895" i="1" s="1"/>
  <c r="U1797" i="1" a="1"/>
  <c r="U1797" i="1" s="1"/>
  <c r="U2992" i="1" a="1"/>
  <c r="U2992" i="1" s="1"/>
  <c r="U1792" i="1" a="1"/>
  <c r="U1792" i="1" s="1"/>
  <c r="U1494" i="1" a="1"/>
  <c r="U1494" i="1" s="1"/>
  <c r="U3352" i="1" a="1"/>
  <c r="U3352" i="1" s="1"/>
  <c r="U2976" i="1" a="1"/>
  <c r="U2976" i="1" s="1"/>
  <c r="U3339" i="1" a="1"/>
  <c r="U3339" i="1" s="1"/>
  <c r="U1581" i="1" a="1"/>
  <c r="U1581" i="1" s="1"/>
  <c r="U2123" i="1" a="1"/>
  <c r="U2123" i="1" s="1"/>
  <c r="U1453" i="1" a="1"/>
  <c r="U1453" i="1" s="1"/>
  <c r="U1565" i="1" a="1"/>
  <c r="U1565" i="1" s="1"/>
  <c r="U1601" i="1" a="1"/>
  <c r="U1601" i="1" s="1"/>
  <c r="U3583" i="1" a="1"/>
  <c r="U3583" i="1" s="1"/>
  <c r="U230" i="1" a="1"/>
  <c r="U230" i="1" s="1"/>
  <c r="U1359" i="1" a="1"/>
  <c r="U1359" i="1" s="1"/>
  <c r="U1600" i="1" a="1"/>
  <c r="U1600" i="1" s="1"/>
  <c r="U1615" i="1" a="1"/>
  <c r="U1615" i="1" s="1"/>
  <c r="U1405" i="1" a="1"/>
  <c r="U1405" i="1" s="1"/>
  <c r="U1984" i="1" a="1"/>
  <c r="U1984" i="1" s="1"/>
  <c r="U1590" i="1" a="1"/>
  <c r="U1590" i="1" s="1"/>
  <c r="U3087" i="1" a="1"/>
  <c r="U3087" i="1" s="1"/>
  <c r="U372" i="1" a="1"/>
  <c r="U372" i="1" s="1"/>
  <c r="U662" i="1" a="1"/>
  <c r="U662" i="1" s="1"/>
  <c r="U506" i="1" a="1"/>
  <c r="U506" i="1" s="1"/>
  <c r="U2617" i="1" a="1"/>
  <c r="U2617" i="1" s="1"/>
  <c r="U1985" i="1" a="1"/>
  <c r="U1985" i="1" s="1"/>
  <c r="U3110" i="1" a="1"/>
  <c r="U3110" i="1" s="1"/>
  <c r="U516" i="1" a="1"/>
  <c r="U516" i="1" s="1"/>
  <c r="U107" i="1" a="1"/>
  <c r="U107" i="1" s="1"/>
  <c r="U1529" i="1" a="1"/>
  <c r="U1529" i="1" s="1"/>
  <c r="U1561" i="1" a="1"/>
  <c r="U1561" i="1" s="1"/>
  <c r="U1527" i="1" a="1"/>
  <c r="U1527" i="1" s="1"/>
  <c r="U1537" i="1" a="1"/>
  <c r="U1537" i="1" s="1"/>
  <c r="U1690" i="1" a="1"/>
  <c r="U1690" i="1" s="1"/>
  <c r="U1592" i="1" a="1"/>
  <c r="U1592" i="1" s="1"/>
  <c r="U2265" i="1" a="1"/>
  <c r="U2265" i="1" s="1"/>
  <c r="U395" i="1" a="1"/>
  <c r="U395" i="1" s="1"/>
  <c r="U1808" i="1" a="1"/>
  <c r="U1808" i="1" s="1"/>
  <c r="U2242" i="1" a="1"/>
  <c r="U2242" i="1" s="1"/>
  <c r="U1541" i="1" a="1"/>
  <c r="U1541" i="1" s="1"/>
  <c r="U1528" i="1" a="1"/>
  <c r="U1528" i="1" s="1"/>
  <c r="U1542" i="1" a="1"/>
  <c r="U1542" i="1" s="1"/>
  <c r="U1123" i="1" a="1"/>
  <c r="U1123" i="1" s="1"/>
  <c r="U1538" i="1" a="1"/>
  <c r="U1538" i="1" s="1"/>
  <c r="U3420" i="1" a="1"/>
  <c r="U3420" i="1" s="1"/>
  <c r="U957" i="1" a="1"/>
  <c r="U957" i="1" s="1"/>
  <c r="U2408" i="1" a="1"/>
  <c r="U2408" i="1" s="1"/>
  <c r="U1526" i="1" a="1"/>
  <c r="U1526" i="1" s="1"/>
  <c r="U1533" i="1" a="1"/>
  <c r="U1533" i="1" s="1"/>
  <c r="U2892" i="1" a="1"/>
  <c r="U2892" i="1" s="1"/>
  <c r="U2915" i="1" a="1"/>
  <c r="U2915" i="1" s="1"/>
  <c r="U1539" i="1" a="1"/>
  <c r="U1539" i="1" s="1"/>
  <c r="U2886" i="1" a="1"/>
  <c r="U2886" i="1" s="1"/>
  <c r="U1525" i="1" a="1"/>
  <c r="U1525" i="1" s="1"/>
  <c r="U2911" i="1" a="1"/>
  <c r="U2911" i="1" s="1"/>
  <c r="U2899" i="1" a="1"/>
  <c r="U2899" i="1" s="1"/>
  <c r="U2868" i="1" a="1"/>
  <c r="U2868" i="1" s="1"/>
  <c r="U2849" i="1" a="1"/>
  <c r="U2849" i="1" s="1"/>
  <c r="U2914" i="1" a="1"/>
  <c r="U2914" i="1" s="1"/>
  <c r="U2889" i="1" a="1"/>
  <c r="U2889" i="1" s="1"/>
  <c r="U2565" i="1" a="1"/>
  <c r="U2565" i="1" s="1"/>
  <c r="U1389" i="1" a="1"/>
  <c r="U1389" i="1" s="1"/>
  <c r="U1623" i="1" a="1"/>
  <c r="U1623" i="1" s="1"/>
  <c r="U1281" i="1" a="1"/>
  <c r="U1281" i="1" s="1"/>
  <c r="U2748" i="1" a="1"/>
  <c r="U2748" i="1" s="1"/>
  <c r="U1220" i="1" a="1"/>
  <c r="U1220" i="1" s="1"/>
  <c r="U2756" i="1" a="1"/>
  <c r="U2756" i="1" s="1"/>
  <c r="U1828" i="1" a="1"/>
  <c r="U1828" i="1" s="1"/>
  <c r="U1344" i="1" a="1"/>
  <c r="U1344" i="1" s="1"/>
  <c r="U148" i="1" a="1"/>
  <c r="U148" i="1" s="1"/>
  <c r="U1969" i="1" a="1"/>
  <c r="U1969" i="1" s="1"/>
  <c r="U1962" i="1" a="1"/>
  <c r="U1962" i="1" s="1"/>
  <c r="U1965" i="1" a="1"/>
  <c r="U1965" i="1" s="1"/>
  <c r="U1584" i="1" a="1"/>
  <c r="U1584" i="1" s="1"/>
  <c r="U1974" i="1" a="1"/>
  <c r="U1974" i="1" s="1"/>
  <c r="U1891" i="1" a="1"/>
  <c r="U1891" i="1" s="1"/>
  <c r="U1666" i="1" a="1"/>
  <c r="U1666" i="1" s="1"/>
  <c r="U2108" i="1" a="1"/>
  <c r="U2108" i="1" s="1"/>
  <c r="U1058" i="1" a="1"/>
  <c r="U1058" i="1" s="1"/>
  <c r="U2590" i="1" a="1"/>
  <c r="U2590" i="1" s="1"/>
  <c r="U1570" i="1" a="1"/>
  <c r="U1570" i="1" s="1"/>
  <c r="U1775" i="1" a="1"/>
  <c r="U1775" i="1" s="1"/>
  <c r="U2423" i="1" a="1"/>
  <c r="U2423" i="1" s="1"/>
  <c r="U977" i="1" a="1"/>
  <c r="U977" i="1" s="1"/>
  <c r="U1622" i="1" a="1"/>
  <c r="U1622" i="1" s="1"/>
  <c r="U1009" i="1" a="1"/>
  <c r="U1009" i="1" s="1"/>
  <c r="U3101" i="1" a="1"/>
  <c r="U3101" i="1" s="1"/>
  <c r="U2991" i="1" a="1"/>
  <c r="U2991" i="1" s="1"/>
  <c r="U2337" i="1" a="1"/>
  <c r="U2337" i="1" s="1"/>
  <c r="U982" i="1" a="1"/>
  <c r="U982" i="1" s="1"/>
  <c r="U949" i="1" a="1"/>
  <c r="U949" i="1" s="1"/>
  <c r="U145" i="1" a="1"/>
  <c r="U145" i="1" s="1"/>
  <c r="U439" i="1" a="1"/>
  <c r="U439" i="1" s="1"/>
  <c r="U2091" i="1" a="1"/>
  <c r="U2091" i="1" s="1"/>
  <c r="U454" i="1" a="1"/>
  <c r="U454" i="1" s="1"/>
  <c r="U1557" i="1" a="1"/>
  <c r="U1557" i="1" s="1"/>
  <c r="U1536" i="1" a="1"/>
  <c r="U1536" i="1" s="1"/>
  <c r="U1781" i="1" a="1"/>
  <c r="U1781" i="1" s="1"/>
  <c r="U976" i="1" a="1"/>
  <c r="U976" i="1" s="1"/>
  <c r="U1028" i="1" a="1"/>
  <c r="U1028" i="1" s="1"/>
  <c r="U1794" i="1" a="1"/>
  <c r="U1794" i="1" s="1"/>
  <c r="U631" i="1" a="1"/>
  <c r="U631" i="1" s="1"/>
  <c r="U1096" i="1" a="1"/>
  <c r="U1096" i="1" s="1"/>
  <c r="U2111" i="1" a="1"/>
  <c r="U2111" i="1" s="1"/>
  <c r="U1105" i="1" a="1"/>
  <c r="U1105" i="1" s="1"/>
  <c r="U1724" i="1" a="1"/>
  <c r="U1724" i="1" s="1"/>
  <c r="U1002" i="1" a="1"/>
  <c r="U1002" i="1" s="1"/>
  <c r="U881" i="1" a="1"/>
  <c r="U881" i="1" s="1"/>
  <c r="U1809" i="1" a="1"/>
  <c r="U1809" i="1" s="1"/>
  <c r="U1150" i="1" a="1"/>
  <c r="U1150" i="1" s="1"/>
  <c r="U1998" i="1" a="1"/>
  <c r="U1998" i="1" s="1"/>
  <c r="U1065" i="1" a="1"/>
  <c r="U1065" i="1" s="1"/>
  <c r="U453" i="1" a="1"/>
  <c r="U453" i="1" s="1"/>
  <c r="U2240" i="1" a="1"/>
  <c r="U2240" i="1" s="1"/>
  <c r="U649" i="1" a="1"/>
  <c r="U649" i="1" s="1"/>
  <c r="U1893" i="1" a="1"/>
  <c r="U1893" i="1" s="1"/>
  <c r="U2523" i="1" a="1"/>
  <c r="U2523" i="1" s="1"/>
  <c r="U2027" i="1" a="1"/>
  <c r="U2027" i="1" s="1"/>
  <c r="U2349" i="1" a="1"/>
  <c r="U2349" i="1" s="1"/>
  <c r="U2486" i="1" a="1"/>
  <c r="U2486" i="1" s="1"/>
  <c r="U1740" i="1" a="1"/>
  <c r="U1740" i="1" s="1"/>
  <c r="U1698" i="1" a="1"/>
  <c r="U1698" i="1" s="1"/>
  <c r="U2891" i="1" a="1"/>
  <c r="U2891" i="1" s="1"/>
  <c r="U2489" i="1" a="1"/>
  <c r="U2489" i="1" s="1"/>
  <c r="U1995" i="1" a="1"/>
  <c r="U1995" i="1" s="1"/>
  <c r="U1931" i="1" a="1"/>
  <c r="U1931" i="1" s="1"/>
  <c r="U1805" i="1" a="1"/>
  <c r="U1805" i="1" s="1"/>
  <c r="U1378" i="1" a="1"/>
  <c r="U1378" i="1" s="1"/>
  <c r="U2635" i="1" a="1"/>
  <c r="U2635" i="1" s="1"/>
  <c r="U1749" i="1" a="1"/>
  <c r="U1749" i="1" s="1"/>
  <c r="U2433" i="1" a="1"/>
  <c r="U2433" i="1" s="1"/>
  <c r="U1413" i="1" a="1"/>
  <c r="U1413" i="1" s="1"/>
  <c r="U1252" i="1" a="1"/>
  <c r="U1252" i="1" s="1"/>
  <c r="U1907" i="1" a="1"/>
  <c r="U1907" i="1" s="1"/>
  <c r="U2245" i="1" a="1"/>
  <c r="U2245" i="1" s="1"/>
  <c r="U1939" i="1" a="1"/>
  <c r="U1939" i="1" s="1"/>
  <c r="U3072" i="1" a="1"/>
  <c r="U3072" i="1" s="1"/>
  <c r="U1662" i="1" a="1"/>
  <c r="U1662" i="1" s="1"/>
  <c r="U2979" i="1" a="1"/>
  <c r="U2979" i="1" s="1"/>
  <c r="U2276" i="1" a="1"/>
  <c r="U2276" i="1" s="1"/>
  <c r="U48" i="1" a="1"/>
  <c r="U48" i="1" s="1"/>
  <c r="U3064" i="1" a="1"/>
  <c r="U3064" i="1" s="1"/>
  <c r="U93" i="1" a="1"/>
  <c r="U93" i="1" s="1"/>
  <c r="U2227" i="1" a="1"/>
  <c r="U2227" i="1" s="1"/>
  <c r="U1012" i="1" a="1"/>
  <c r="U1012" i="1" s="1"/>
  <c r="U1603" i="1" a="1"/>
  <c r="U1603" i="1" s="1"/>
  <c r="U1896" i="1" a="1"/>
  <c r="U1896" i="1" s="1"/>
  <c r="U1637" i="1" a="1"/>
  <c r="U1637" i="1" s="1"/>
  <c r="U1643" i="1" a="1"/>
  <c r="U1643" i="1" s="1"/>
  <c r="U826" i="1" a="1"/>
  <c r="U826" i="1" s="1"/>
  <c r="U2853" i="1" a="1"/>
  <c r="U2853" i="1" s="1"/>
  <c r="U824" i="1" a="1"/>
  <c r="U824" i="1" s="1"/>
  <c r="U1787" i="1" a="1"/>
  <c r="U1787" i="1" s="1"/>
  <c r="U1516" i="1" a="1"/>
  <c r="U1516" i="1" s="1"/>
  <c r="U2195" i="1" a="1"/>
  <c r="U2195" i="1" s="1"/>
  <c r="U1014" i="1" a="1"/>
  <c r="U1014" i="1" s="1"/>
  <c r="U1667" i="1" a="1"/>
  <c r="U1667" i="1" s="1"/>
  <c r="U1697" i="1" a="1"/>
  <c r="U1697" i="1" s="1"/>
  <c r="U2032" i="1" a="1"/>
  <c r="U2032" i="1" s="1"/>
  <c r="U2581" i="1" a="1"/>
  <c r="U2581" i="1" s="1"/>
  <c r="U1358" i="1" a="1"/>
  <c r="U1358" i="1" s="1"/>
  <c r="U2864" i="1" a="1"/>
  <c r="U2864" i="1" s="1"/>
  <c r="U827" i="1" a="1"/>
  <c r="U827" i="1" s="1"/>
  <c r="U823" i="1" a="1"/>
  <c r="U823" i="1" s="1"/>
  <c r="U380" i="1" a="1"/>
  <c r="U380" i="1" s="1"/>
  <c r="U88" i="1" a="1"/>
  <c r="U88" i="1" s="1"/>
  <c r="U371" i="1" a="1"/>
  <c r="U371" i="1" s="1"/>
  <c r="U1476" i="1" a="1"/>
  <c r="U1476" i="1" s="1"/>
  <c r="U3771" i="1" a="1"/>
  <c r="U3771" i="1" s="1"/>
  <c r="U3675" i="1" a="1"/>
  <c r="U3675" i="1" s="1"/>
  <c r="U1961" i="1" a="1"/>
  <c r="U1961" i="1" s="1"/>
  <c r="U1968" i="1" a="1"/>
  <c r="U1968" i="1" s="1"/>
  <c r="U2859" i="1" a="1"/>
  <c r="U2859" i="1" s="1"/>
  <c r="U1976" i="1" a="1"/>
  <c r="U1976" i="1" s="1"/>
  <c r="U1966" i="1" a="1"/>
  <c r="U1966" i="1" s="1"/>
  <c r="U2494" i="1" a="1"/>
  <c r="U2494" i="1" s="1"/>
  <c r="U2624" i="1" a="1"/>
  <c r="U2624" i="1" s="1"/>
  <c r="U2271" i="1" a="1"/>
  <c r="U2271" i="1" s="1"/>
  <c r="U1986" i="1" a="1"/>
  <c r="U1986" i="1" s="1"/>
  <c r="U2044" i="1" a="1"/>
  <c r="U2044" i="1" s="1"/>
  <c r="U3034" i="1" a="1"/>
  <c r="U3034" i="1" s="1"/>
  <c r="U1517" i="1" a="1"/>
  <c r="U1517" i="1" s="1"/>
  <c r="U2010" i="1" a="1"/>
  <c r="U2010" i="1" s="1"/>
  <c r="U2882" i="1" a="1"/>
  <c r="U2882" i="1" s="1"/>
  <c r="U1755" i="1" a="1"/>
  <c r="U1755" i="1" s="1"/>
  <c r="U1989" i="1" a="1"/>
  <c r="U1989" i="1" s="1"/>
  <c r="U69" i="1" a="1"/>
  <c r="U69" i="1" s="1"/>
  <c r="U1173" i="1" a="1"/>
  <c r="U1173" i="1" s="1"/>
  <c r="U1960" i="1" a="1"/>
  <c r="U1960" i="1" s="1"/>
  <c r="U2466" i="1" a="1"/>
  <c r="U2466" i="1" s="1"/>
  <c r="U2067" i="1" a="1"/>
  <c r="U2067" i="1" s="1"/>
  <c r="U2198" i="1" a="1"/>
  <c r="U2198" i="1" s="1"/>
  <c r="U988" i="1" a="1"/>
  <c r="U988" i="1" s="1"/>
  <c r="U1482" i="1" a="1"/>
  <c r="U1482" i="1" s="1"/>
  <c r="U972" i="1" a="1"/>
  <c r="U972" i="1" s="1"/>
  <c r="U2863" i="1" a="1"/>
  <c r="U2863" i="1" s="1"/>
  <c r="U1650" i="1" a="1"/>
  <c r="U1650" i="1" s="1"/>
  <c r="U1660" i="1" a="1"/>
  <c r="U1660" i="1" s="1"/>
  <c r="U1597" i="1" a="1"/>
  <c r="U1597" i="1" s="1"/>
  <c r="U3556" i="1" a="1"/>
  <c r="U3556" i="1" s="1"/>
  <c r="U3455" i="1" a="1"/>
  <c r="U3455" i="1" s="1"/>
  <c r="U3172" i="1" a="1"/>
  <c r="U3172" i="1" s="1"/>
  <c r="U3177" i="1" a="1"/>
  <c r="U3177" i="1" s="1"/>
  <c r="U1715" i="1" a="1"/>
  <c r="U1715" i="1" s="1"/>
  <c r="U2823" i="1" a="1"/>
  <c r="U2823" i="1" s="1"/>
  <c r="U861" i="1" a="1"/>
  <c r="U861" i="1" s="1"/>
  <c r="U842" i="1" a="1"/>
  <c r="U842" i="1" s="1"/>
  <c r="U840" i="1" a="1"/>
  <c r="U840" i="1" s="1"/>
  <c r="U770" i="1" a="1"/>
  <c r="U770" i="1" s="1"/>
  <c r="U1022" i="1" a="1"/>
  <c r="U1022" i="1" s="1"/>
  <c r="U839" i="1" a="1"/>
  <c r="U839" i="1" s="1"/>
  <c r="U899" i="1" a="1"/>
  <c r="U899" i="1" s="1"/>
  <c r="U2168" i="1" a="1"/>
  <c r="U2168" i="1" s="1"/>
  <c r="U2169" i="1" a="1"/>
  <c r="U2169" i="1" s="1"/>
  <c r="U2958" i="1" a="1"/>
  <c r="U2958" i="1" s="1"/>
  <c r="U1865" i="1" a="1"/>
  <c r="U1865" i="1" s="1"/>
  <c r="U882" i="1" a="1"/>
  <c r="U882" i="1" s="1"/>
  <c r="U68" i="1" a="1"/>
  <c r="U68" i="1" s="1"/>
  <c r="U170" i="1" a="1"/>
  <c r="U170" i="1" s="1"/>
  <c r="U2036" i="1" a="1"/>
  <c r="U2036" i="1" s="1"/>
  <c r="U4" i="1" a="1"/>
  <c r="U4" i="1" s="1"/>
  <c r="U3100" i="1" a="1"/>
  <c r="U3100" i="1" s="1"/>
  <c r="U435" i="1" a="1"/>
  <c r="U435" i="1" s="1"/>
  <c r="U625" i="1" a="1"/>
  <c r="U625" i="1" s="1"/>
  <c r="U1182" i="1" a="1"/>
  <c r="U1182" i="1" s="1"/>
  <c r="U1180" i="1" a="1"/>
  <c r="U1180" i="1" s="1"/>
  <c r="U2509" i="1" a="1"/>
  <c r="U2509" i="1" s="1"/>
  <c r="U1763" i="1" a="1"/>
  <c r="U1763" i="1" s="1"/>
  <c r="U3131" i="1" a="1"/>
  <c r="U3131" i="1" s="1"/>
  <c r="U3133" i="1" a="1"/>
  <c r="U3133" i="1" s="1"/>
  <c r="U3081" i="1" a="1"/>
  <c r="U3081" i="1" s="1"/>
  <c r="U3090" i="1" a="1"/>
  <c r="U3090" i="1" s="1"/>
  <c r="U1770" i="1" a="1"/>
  <c r="U1770" i="1" s="1"/>
  <c r="U2524" i="1" a="1"/>
  <c r="U2524" i="1" s="1"/>
  <c r="U2896" i="1" a="1"/>
  <c r="U2896" i="1" s="1"/>
  <c r="U551" i="1" a="1"/>
  <c r="U551" i="1" s="1"/>
  <c r="U11" i="1" a="1"/>
  <c r="U11" i="1" s="1"/>
  <c r="U2603" i="1" a="1"/>
  <c r="U2603" i="1" s="1"/>
  <c r="U1308" i="1" a="1"/>
  <c r="U1308" i="1" s="1"/>
  <c r="U58" i="1" a="1"/>
  <c r="U58" i="1" s="1"/>
  <c r="U2609" i="1" a="1"/>
  <c r="U2609" i="1" s="1"/>
  <c r="U624" i="1" a="1"/>
  <c r="U624" i="1" s="1"/>
  <c r="U2161" i="1" a="1"/>
  <c r="U2161" i="1" s="1"/>
  <c r="U740" i="1" a="1"/>
  <c r="U740" i="1" s="1"/>
  <c r="U2151" i="1" a="1"/>
  <c r="U2151" i="1" s="1"/>
  <c r="U3149" i="1" a="1"/>
  <c r="U3149" i="1" s="1"/>
  <c r="U1512" i="1" a="1"/>
  <c r="U1512" i="1" s="1"/>
  <c r="U923" i="1" a="1"/>
  <c r="U923" i="1" s="1"/>
  <c r="U1214" i="1" a="1"/>
  <c r="U1214" i="1" s="1"/>
  <c r="U1236" i="1" a="1"/>
  <c r="U1236" i="1" s="1"/>
  <c r="U941" i="1" a="1"/>
  <c r="U941" i="1" s="1"/>
  <c r="U1955" i="1" a="1"/>
  <c r="U1955" i="1" s="1"/>
  <c r="U953" i="1" a="1"/>
  <c r="U953" i="1" s="1"/>
  <c r="U991" i="1" a="1"/>
  <c r="U991" i="1" s="1"/>
  <c r="U929" i="1" a="1"/>
  <c r="U929" i="1" s="1"/>
  <c r="U1493" i="1" a="1"/>
  <c r="U1493" i="1" s="1"/>
  <c r="U718" i="1" a="1"/>
  <c r="U718" i="1" s="1"/>
  <c r="U975" i="1" a="1"/>
  <c r="U975" i="1" s="1"/>
  <c r="U1836" i="1" a="1"/>
  <c r="U1836" i="1" s="1"/>
  <c r="U3348" i="1" a="1"/>
  <c r="U3348" i="1" s="1"/>
  <c r="U1502" i="1" a="1"/>
  <c r="U1502" i="1" s="1"/>
  <c r="U364" i="1" a="1"/>
  <c r="U364" i="1" s="1"/>
  <c r="U2135" i="1" a="1"/>
  <c r="U2135" i="1" s="1"/>
  <c r="U1702" i="1" a="1"/>
  <c r="U1702" i="1" s="1"/>
  <c r="U559" i="1" a="1"/>
  <c r="U559" i="1" s="1"/>
  <c r="U242" i="1" a="1"/>
  <c r="U242" i="1" s="1"/>
  <c r="U1221" i="1" a="1"/>
  <c r="U1221" i="1" s="1"/>
  <c r="U3509" i="1" a="1"/>
  <c r="U3509" i="1" s="1"/>
  <c r="U3488" i="1" a="1"/>
  <c r="U3488" i="1" s="1"/>
  <c r="U2995" i="1" a="1"/>
  <c r="U2995" i="1" s="1"/>
  <c r="U3" i="1" a="1"/>
  <c r="U3" i="1" s="1"/>
  <c r="U1296" i="1" a="1"/>
  <c r="U1296" i="1" s="1"/>
  <c r="U382" i="1" a="1"/>
  <c r="U382" i="1" s="1"/>
  <c r="U1462" i="1" a="1"/>
  <c r="U1462" i="1" s="1"/>
  <c r="U176" i="1" a="1"/>
  <c r="U176" i="1" s="1"/>
  <c r="U732" i="1" a="1"/>
  <c r="U732" i="1" s="1"/>
  <c r="U189" i="1" a="1"/>
  <c r="U189" i="1" s="1"/>
  <c r="U319" i="1" a="1"/>
  <c r="U319" i="1" s="1"/>
  <c r="U457" i="1" a="1"/>
  <c r="U457" i="1" s="1"/>
  <c r="U232" i="1" a="1"/>
  <c r="U232" i="1" s="1"/>
  <c r="U302" i="1" a="1"/>
  <c r="U302" i="1" s="1"/>
  <c r="U300" i="1" a="1"/>
  <c r="U300" i="1" s="1"/>
  <c r="U1192" i="1" a="1"/>
  <c r="U1192" i="1" s="1"/>
  <c r="U339" i="1" a="1"/>
  <c r="U339" i="1" s="1"/>
  <c r="U126" i="1" a="1"/>
  <c r="U126" i="1" s="1"/>
  <c r="U1203" i="1" a="1"/>
  <c r="U1203" i="1" s="1"/>
  <c r="U1198" i="1" a="1"/>
  <c r="U1198" i="1" s="1"/>
  <c r="U2789" i="1" a="1"/>
  <c r="U2789" i="1" s="1"/>
  <c r="U3277" i="1" a="1"/>
  <c r="U3277" i="1" s="1"/>
  <c r="U3294" i="1" a="1"/>
  <c r="U3294" i="1" s="1"/>
  <c r="U2724" i="1" a="1"/>
  <c r="U2724" i="1" s="1"/>
  <c r="U2786" i="1" a="1"/>
  <c r="U2786" i="1" s="1"/>
  <c r="U2851" i="1" a="1"/>
  <c r="U2851" i="1" s="1"/>
  <c r="U2788" i="1" a="1"/>
  <c r="U2788" i="1" s="1"/>
  <c r="U2948" i="1" a="1"/>
  <c r="U2948" i="1" s="1"/>
  <c r="U2952" i="1" a="1"/>
  <c r="U2952" i="1" s="1"/>
  <c r="U3079" i="1" a="1"/>
  <c r="U3079" i="1" s="1"/>
  <c r="U757" i="1" a="1"/>
  <c r="U757" i="1" s="1"/>
  <c r="U2785" i="1" a="1"/>
  <c r="U2785" i="1" s="1"/>
  <c r="U253" i="1" a="1"/>
  <c r="U253" i="1" s="1"/>
  <c r="U1806" i="1" a="1"/>
  <c r="U1806" i="1" s="1"/>
  <c r="U2602" i="1" a="1"/>
  <c r="U2602" i="1" s="1"/>
  <c r="U2949" i="1" a="1"/>
  <c r="U2949" i="1" s="1"/>
  <c r="U2934" i="1" a="1"/>
  <c r="U2934" i="1" s="1"/>
  <c r="U3301" i="1" a="1"/>
  <c r="U3301" i="1" s="1"/>
  <c r="U3183" i="1" a="1"/>
  <c r="U3183" i="1" s="1"/>
  <c r="U3148" i="1" a="1"/>
  <c r="U3148" i="1" s="1"/>
  <c r="U2954" i="1" a="1"/>
  <c r="U2954" i="1" s="1"/>
  <c r="U2781" i="1" a="1"/>
  <c r="U2781" i="1" s="1"/>
  <c r="U1157" i="1" a="1"/>
  <c r="U1157" i="1" s="1"/>
  <c r="U984" i="1" a="1"/>
  <c r="U984" i="1" s="1"/>
  <c r="U705" i="1" a="1"/>
  <c r="U705" i="1" s="1"/>
  <c r="U2219" i="1" a="1"/>
  <c r="U2219" i="1" s="1"/>
  <c r="U1111" i="1" a="1"/>
  <c r="U1111" i="1" s="1"/>
  <c r="U8" i="1" a="1"/>
  <c r="U8" i="1" s="1"/>
  <c r="U64" i="1" a="1"/>
  <c r="U64" i="1" s="1"/>
  <c r="U2232" i="1" a="1"/>
  <c r="U2232" i="1" s="1"/>
  <c r="U1817" i="1" a="1"/>
  <c r="U1817" i="1" s="1"/>
  <c r="U910" i="1" a="1"/>
  <c r="U910" i="1" s="1"/>
  <c r="U1959" i="1" a="1"/>
  <c r="U1959" i="1" s="1"/>
  <c r="U1944" i="1" a="1"/>
  <c r="U1944" i="1" s="1"/>
  <c r="U1019" i="1" a="1"/>
  <c r="U1019" i="1" s="1"/>
  <c r="U2674" i="1" a="1"/>
  <c r="U2674" i="1" s="1"/>
  <c r="U954" i="1" a="1"/>
  <c r="U954" i="1" s="1"/>
  <c r="U1916" i="1" a="1"/>
  <c r="U1916" i="1" s="1"/>
  <c r="U943" i="1" a="1"/>
  <c r="U943" i="1" s="1"/>
  <c r="U1816" i="1" a="1"/>
  <c r="U1816" i="1" s="1"/>
  <c r="U985" i="1" a="1"/>
  <c r="U985" i="1" s="1"/>
  <c r="U1036" i="1" a="1"/>
  <c r="U1036" i="1" s="1"/>
  <c r="U2221" i="1" a="1"/>
  <c r="U2221" i="1" s="1"/>
  <c r="U1040" i="1" a="1"/>
  <c r="U1040" i="1" s="1"/>
  <c r="U3602" i="1" a="1"/>
  <c r="U3602" i="1" s="1"/>
  <c r="U197" i="1" a="1"/>
  <c r="U197" i="1" s="1"/>
  <c r="U1117" i="1" a="1"/>
  <c r="U1117" i="1" s="1"/>
  <c r="U2661" i="1" a="1"/>
  <c r="U2661" i="1" s="1"/>
  <c r="U393" i="1" a="1"/>
  <c r="U393" i="1" s="1"/>
  <c r="U292" i="1" a="1"/>
  <c r="U292" i="1" s="1"/>
  <c r="U850" i="1" a="1"/>
  <c r="U850" i="1" s="1"/>
  <c r="U2192" i="1" a="1"/>
  <c r="U2192" i="1" s="1"/>
  <c r="U309" i="1" a="1"/>
  <c r="U309" i="1" s="1"/>
  <c r="U310" i="1" a="1"/>
  <c r="U310" i="1" s="1"/>
  <c r="U1947" i="1" a="1"/>
  <c r="U1947" i="1" s="1"/>
  <c r="U406" i="1" a="1"/>
  <c r="U406" i="1" s="1"/>
  <c r="U999" i="1" a="1"/>
  <c r="U999" i="1" s="1"/>
  <c r="U1452" i="1" a="1"/>
  <c r="U1452" i="1" s="1"/>
  <c r="U1610" i="1" a="1"/>
  <c r="U1610" i="1" s="1"/>
  <c r="U2016" i="1" a="1"/>
  <c r="U2016" i="1" s="1"/>
  <c r="U2983" i="1" a="1"/>
  <c r="U2983" i="1" s="1"/>
  <c r="U1399" i="1" a="1"/>
  <c r="U1399" i="1" s="1"/>
  <c r="U96" i="1" a="1"/>
  <c r="U96" i="1" s="1"/>
  <c r="U1672" i="1" a="1"/>
  <c r="U1672" i="1" s="1"/>
  <c r="U1083" i="1" a="1"/>
  <c r="U1083" i="1" s="1"/>
  <c r="U945" i="1" a="1"/>
  <c r="U945" i="1" s="1"/>
  <c r="U1408" i="1" a="1"/>
  <c r="U1408" i="1" s="1"/>
  <c r="U2804" i="1" a="1"/>
  <c r="U2804" i="1" s="1"/>
  <c r="U2972" i="1" a="1"/>
  <c r="U2972" i="1" s="1"/>
  <c r="U3030" i="1" a="1"/>
  <c r="U3030" i="1" s="1"/>
  <c r="U2567" i="1" a="1"/>
  <c r="U2567" i="1" s="1"/>
  <c r="U1456" i="1" a="1"/>
  <c r="U1456" i="1" s="1"/>
  <c r="U2641" i="1" a="1"/>
  <c r="U2641" i="1" s="1"/>
  <c r="U1795" i="1" a="1"/>
  <c r="U1795" i="1" s="1"/>
  <c r="U1946" i="1" a="1"/>
  <c r="U1946" i="1" s="1"/>
  <c r="U2299" i="1" a="1"/>
  <c r="U2299" i="1" s="1"/>
  <c r="U2389" i="1" a="1"/>
  <c r="U2389" i="1" s="1"/>
  <c r="U1393" i="1" a="1"/>
  <c r="U1393" i="1" s="1"/>
  <c r="U1823" i="1" a="1"/>
  <c r="U1823" i="1" s="1"/>
  <c r="U2836" i="1" a="1"/>
  <c r="U2836" i="1" s="1"/>
  <c r="U1394" i="1" a="1"/>
  <c r="U1394" i="1" s="1"/>
  <c r="U1072" i="1" a="1"/>
  <c r="U1072" i="1" s="1"/>
  <c r="U1833" i="1" a="1"/>
  <c r="U1833" i="1" s="1"/>
  <c r="U919" i="1" a="1"/>
  <c r="U919" i="1" s="1"/>
  <c r="U2651" i="1" a="1"/>
  <c r="U2651" i="1" s="1"/>
  <c r="U980" i="1" a="1"/>
  <c r="U980" i="1" s="1"/>
  <c r="U2605" i="1" a="1"/>
  <c r="U2605" i="1" s="1"/>
  <c r="U1137" i="1" a="1"/>
  <c r="U1137" i="1" s="1"/>
  <c r="U594" i="1" a="1"/>
  <c r="U594" i="1" s="1"/>
  <c r="U2129" i="1" a="1"/>
  <c r="U2129" i="1" s="1"/>
  <c r="U490" i="1" a="1"/>
  <c r="U490" i="1" s="1"/>
  <c r="U517" i="1" a="1"/>
  <c r="U517" i="1" s="1"/>
  <c r="U3091" i="1" a="1"/>
  <c r="U3091" i="1" s="1"/>
  <c r="U3092" i="1" a="1"/>
  <c r="U3092" i="1" s="1"/>
  <c r="U3098" i="1" a="1"/>
  <c r="U3098" i="1" s="1"/>
  <c r="U3095" i="1" a="1"/>
  <c r="U3095" i="1" s="1"/>
  <c r="U3093" i="1" a="1"/>
  <c r="U3093" i="1" s="1"/>
  <c r="U695" i="1" a="1"/>
  <c r="U695" i="1" s="1"/>
  <c r="U3318" i="1" a="1"/>
  <c r="U3318" i="1" s="1"/>
  <c r="U3320" i="1" a="1"/>
  <c r="U3320" i="1" s="1"/>
  <c r="U3322" i="1" a="1"/>
  <c r="U3322" i="1" s="1"/>
  <c r="U3324" i="1" a="1"/>
  <c r="U3324" i="1" s="1"/>
  <c r="U3326" i="1" a="1"/>
  <c r="U3326" i="1" s="1"/>
  <c r="U3328" i="1" a="1"/>
  <c r="U3328" i="1" s="1"/>
  <c r="U3330" i="1" a="1"/>
  <c r="U3330" i="1" s="1"/>
  <c r="U3333" i="1" a="1"/>
  <c r="U3333" i="1" s="1"/>
  <c r="U3356" i="1" a="1"/>
  <c r="U3356" i="1" s="1"/>
  <c r="U2346" i="1" a="1"/>
  <c r="U2346" i="1" s="1"/>
  <c r="U574" i="1" a="1"/>
  <c r="U574" i="1" s="1"/>
  <c r="U45" i="1" a="1"/>
  <c r="U45" i="1" s="1"/>
  <c r="U150" i="1" a="1"/>
  <c r="U150" i="1" s="1"/>
  <c r="U1657" i="1" a="1"/>
  <c r="U1657" i="1" s="1"/>
  <c r="U133" i="1" a="1"/>
  <c r="U133" i="1" s="1"/>
  <c r="U121" i="1" a="1"/>
  <c r="U121" i="1" s="1"/>
  <c r="U194" i="1" a="1"/>
  <c r="U194" i="1" s="1"/>
  <c r="U2104" i="1" a="1"/>
  <c r="U2104" i="1" s="1"/>
  <c r="U289" i="1" a="1"/>
  <c r="U289" i="1" s="1"/>
  <c r="U3053" i="1" a="1"/>
  <c r="U3053" i="1" s="1"/>
  <c r="U1067" i="1" a="1"/>
  <c r="U1067" i="1" s="1"/>
  <c r="U2570" i="1" a="1"/>
  <c r="U2570" i="1" s="1"/>
  <c r="U2660" i="1" a="1"/>
  <c r="U2660" i="1" s="1"/>
  <c r="U129" i="1" a="1"/>
  <c r="U129" i="1" s="1"/>
  <c r="U446" i="1" a="1"/>
  <c r="U446" i="1" s="1"/>
  <c r="U3740" i="1" a="1"/>
  <c r="U3740" i="1" s="1"/>
  <c r="U3371" i="1" a="1"/>
  <c r="U3371" i="1" s="1"/>
  <c r="U34" i="1" a="1"/>
  <c r="U34" i="1" s="1"/>
  <c r="U2254" i="1" a="1"/>
  <c r="U2254" i="1" s="1"/>
  <c r="U3282" i="1" a="1"/>
  <c r="U3282" i="1" s="1"/>
  <c r="U303" i="1" a="1"/>
  <c r="U303" i="1" s="1"/>
  <c r="U405" i="1" a="1"/>
  <c r="U405" i="1" s="1"/>
  <c r="U175" i="1" a="1"/>
  <c r="U175" i="1" s="1"/>
  <c r="U316" i="1" a="1"/>
  <c r="U316" i="1" s="1"/>
  <c r="U120" i="1" a="1"/>
  <c r="U120" i="1" s="1"/>
  <c r="U2391" i="1" a="1"/>
  <c r="U2391" i="1" s="1"/>
  <c r="U268" i="1" a="1"/>
  <c r="U268" i="1" s="1"/>
  <c r="U117" i="1" a="1"/>
  <c r="U117" i="1" s="1"/>
  <c r="U1778" i="1" a="1"/>
  <c r="U1778" i="1" s="1"/>
  <c r="U459" i="1" a="1"/>
  <c r="U459" i="1" s="1"/>
  <c r="U1071" i="1" a="1"/>
  <c r="U1071" i="1" s="1"/>
  <c r="U398" i="1" a="1"/>
  <c r="U398" i="1" s="1"/>
  <c r="U2317" i="1" a="1"/>
  <c r="U2317" i="1" s="1"/>
  <c r="U396" i="1" a="1"/>
  <c r="U396" i="1" s="1"/>
  <c r="U315" i="1" a="1"/>
  <c r="U315" i="1" s="1"/>
  <c r="U414" i="1" a="1"/>
  <c r="U414" i="1" s="1"/>
  <c r="U278" i="1" a="1"/>
  <c r="U278" i="1" s="1"/>
  <c r="U245" i="1" a="1"/>
  <c r="U245" i="1" s="1"/>
  <c r="U340" i="1" a="1"/>
  <c r="U340" i="1" s="1"/>
  <c r="U428" i="1" a="1"/>
  <c r="U428" i="1" s="1"/>
  <c r="U188" i="1" a="1"/>
  <c r="U188" i="1" s="1"/>
  <c r="U1102" i="1" a="1"/>
  <c r="U1102" i="1" s="1"/>
  <c r="U2752" i="1" a="1"/>
  <c r="U2752" i="1" s="1"/>
  <c r="U137" i="1" a="1"/>
  <c r="U137" i="1" s="1"/>
  <c r="U169" i="1" a="1"/>
  <c r="U169" i="1" s="1"/>
  <c r="U356" i="1" a="1"/>
  <c r="U356" i="1" s="1"/>
  <c r="U1370" i="1" a="1"/>
  <c r="U1370" i="1" s="1"/>
  <c r="U1764" i="1" a="1"/>
  <c r="U1764" i="1" s="1"/>
  <c r="U1912" i="1" a="1"/>
  <c r="U1912" i="1" s="1"/>
  <c r="U1971" i="1" a="1"/>
  <c r="U1971" i="1" s="1"/>
  <c r="U2321" i="1" a="1"/>
  <c r="U2321" i="1" s="1"/>
  <c r="U1255" i="1" a="1"/>
  <c r="U1255" i="1" s="1"/>
  <c r="U1872" i="1" a="1"/>
  <c r="U1872" i="1" s="1"/>
  <c r="U2224" i="1" a="1"/>
  <c r="U2224" i="1" s="1"/>
  <c r="U2202" i="1" a="1"/>
  <c r="U2202" i="1" s="1"/>
  <c r="U1100" i="1" a="1"/>
  <c r="U1100" i="1" s="1"/>
  <c r="U1735" i="1" a="1"/>
  <c r="U1735" i="1" s="1"/>
  <c r="U1975" i="1" a="1"/>
  <c r="U1975" i="1" s="1"/>
  <c r="U1068" i="1" a="1"/>
  <c r="U1068" i="1" s="1"/>
  <c r="U3458" i="1" a="1"/>
  <c r="U3458" i="1" s="1"/>
  <c r="U552" i="1" a="1"/>
  <c r="U552" i="1" s="1"/>
  <c r="U808" i="1" a="1"/>
  <c r="U808" i="1" s="1"/>
  <c r="U2815" i="1" a="1"/>
  <c r="U2815" i="1" s="1"/>
  <c r="U2813" i="1" a="1"/>
  <c r="U2813" i="1" s="1"/>
  <c r="U2571" i="1" a="1"/>
  <c r="U2571" i="1" s="1"/>
  <c r="U2236" i="1" a="1"/>
  <c r="U2236" i="1" s="1"/>
  <c r="U38" i="1" a="1"/>
  <c r="U38" i="1" s="1"/>
  <c r="U1558" i="1" a="1"/>
  <c r="U1558" i="1" s="1"/>
  <c r="U28" i="1" a="1"/>
  <c r="U28" i="1" s="1"/>
  <c r="U2259" i="1" a="1"/>
  <c r="U2259" i="1" s="1"/>
  <c r="U3041" i="1" a="1"/>
  <c r="U3041" i="1" s="1"/>
  <c r="U3459" i="1" a="1"/>
  <c r="U3459" i="1" s="1"/>
  <c r="U1055" i="1" a="1"/>
  <c r="U1055" i="1" s="1"/>
  <c r="U1892" i="1" a="1"/>
  <c r="U1892" i="1" s="1"/>
  <c r="U892" i="1" a="1"/>
  <c r="U892" i="1" s="1"/>
  <c r="U1551" i="1" a="1"/>
  <c r="U1551" i="1" s="1"/>
  <c r="U1056" i="1" a="1"/>
  <c r="U1056" i="1" s="1"/>
  <c r="U2633" i="1" a="1"/>
  <c r="U2633" i="1" s="1"/>
  <c r="U2477" i="1" a="1"/>
  <c r="U2477" i="1" s="1"/>
  <c r="U2073" i="1" a="1"/>
  <c r="U2073" i="1" s="1"/>
  <c r="U3089" i="1" a="1"/>
  <c r="U3089" i="1" s="1"/>
  <c r="U418" i="1" a="1"/>
  <c r="U418" i="1" s="1"/>
  <c r="U3332" i="1" a="1"/>
  <c r="U3332" i="1" s="1"/>
  <c r="U2288" i="1" a="1"/>
  <c r="U2288" i="1" s="1"/>
  <c r="U3677" i="1" a="1"/>
  <c r="U3677" i="1" s="1"/>
  <c r="U2107" i="1" a="1"/>
  <c r="U2107" i="1" s="1"/>
  <c r="U1383" i="1" a="1"/>
  <c r="U1383" i="1" s="1"/>
  <c r="U1093" i="1" a="1"/>
  <c r="U1093" i="1" s="1"/>
  <c r="U265" i="1" a="1"/>
  <c r="U265" i="1" s="1"/>
  <c r="U3706" i="1" a="1"/>
  <c r="U3706" i="1" s="1"/>
  <c r="U3692" i="1" a="1"/>
  <c r="U3692" i="1" s="1"/>
  <c r="U1131" i="1" a="1"/>
  <c r="U1131" i="1" s="1"/>
  <c r="U2897" i="1" a="1"/>
  <c r="U2897" i="1" s="1"/>
  <c r="U213" i="1" a="1"/>
  <c r="U213" i="1" s="1"/>
  <c r="U606" i="1" a="1"/>
  <c r="U606" i="1" s="1"/>
  <c r="U2058" i="1" a="1"/>
  <c r="U2058" i="1" s="1"/>
  <c r="U2522" i="1" a="1"/>
  <c r="U2522" i="1" s="1"/>
  <c r="U206" i="1" a="1"/>
  <c r="U206" i="1" s="1"/>
  <c r="U1716" i="1" a="1"/>
  <c r="U1716" i="1" s="1"/>
  <c r="U294" i="1" a="1"/>
  <c r="U294" i="1" s="1"/>
  <c r="U366" i="1" a="1"/>
  <c r="U366" i="1" s="1"/>
  <c r="U1053" i="1" a="1"/>
  <c r="U1053" i="1" s="1"/>
  <c r="U681" i="1" a="1"/>
  <c r="U681" i="1" s="1"/>
  <c r="U1052" i="1" a="1"/>
  <c r="U1052" i="1" s="1"/>
  <c r="U715" i="1" a="1"/>
  <c r="U715" i="1" s="1"/>
  <c r="U864" i="1" a="1"/>
  <c r="U864" i="1" s="1"/>
  <c r="U2977" i="1" a="1"/>
  <c r="U2977" i="1" s="1"/>
  <c r="U3393" i="1" a="1"/>
  <c r="U3393" i="1" s="1"/>
  <c r="U3406" i="1" a="1"/>
  <c r="U3406" i="1" s="1"/>
  <c r="U3063" i="1" a="1"/>
  <c r="U3063" i="1" s="1"/>
  <c r="U856" i="1" a="1"/>
  <c r="U856" i="1" s="1"/>
  <c r="U195" i="1" a="1"/>
  <c r="U195" i="1" s="1"/>
  <c r="U1127" i="1" a="1"/>
  <c r="U1127" i="1" s="1"/>
  <c r="U1276" i="1" a="1"/>
  <c r="U1276" i="1" s="1"/>
  <c r="U1523" i="1" a="1"/>
  <c r="U1523" i="1" s="1"/>
  <c r="U652" i="1" a="1"/>
  <c r="U652" i="1" s="1"/>
  <c r="U1719" i="1" a="1"/>
  <c r="U1719" i="1" s="1"/>
  <c r="U927" i="1" a="1"/>
  <c r="U927" i="1" s="1"/>
  <c r="U2623" i="1" a="1"/>
  <c r="U2623" i="1" s="1"/>
  <c r="U2110" i="1" a="1"/>
  <c r="U2110" i="1" s="1"/>
  <c r="U3117" i="1" a="1"/>
  <c r="U3117" i="1" s="1"/>
  <c r="U2113" i="1" a="1"/>
  <c r="U2113" i="1" s="1"/>
  <c r="U2495" i="1" a="1"/>
  <c r="U2495" i="1" s="1"/>
  <c r="U2310" i="1" a="1"/>
  <c r="U2310" i="1" s="1"/>
  <c r="U2388" i="1" a="1"/>
  <c r="U2388" i="1" s="1"/>
  <c r="U251" i="1" a="1"/>
  <c r="U251" i="1" s="1"/>
  <c r="U2965" i="1" a="1"/>
  <c r="U2965" i="1" s="1"/>
  <c r="U3769" i="1" a="1"/>
  <c r="U3769" i="1" s="1"/>
  <c r="U1208" i="1" a="1"/>
  <c r="U1208" i="1" s="1"/>
  <c r="U1197" i="1" a="1"/>
  <c r="U1197" i="1" s="1"/>
  <c r="U1200" i="1" a="1"/>
  <c r="U1200" i="1" s="1"/>
  <c r="U2568" i="1" a="1"/>
  <c r="U2568" i="1" s="1"/>
  <c r="U72" i="1" a="1"/>
  <c r="U72" i="1" s="1"/>
  <c r="U1156" i="1" a="1"/>
  <c r="U1156" i="1" s="1"/>
  <c r="U901" i="1" a="1"/>
  <c r="U901" i="1" s="1"/>
  <c r="U1222" i="1" a="1"/>
  <c r="U1222" i="1" s="1"/>
  <c r="U1229" i="1" a="1"/>
  <c r="U1229" i="1" s="1"/>
  <c r="U422" i="1" a="1"/>
  <c r="U422" i="1" s="1"/>
  <c r="U744" i="1" a="1"/>
  <c r="U744" i="1" s="1"/>
  <c r="U108" i="1" a="1"/>
  <c r="U108" i="1" s="1"/>
  <c r="U739" i="1" a="1"/>
  <c r="U739" i="1" s="1"/>
  <c r="U259" i="1" a="1"/>
  <c r="U259" i="1" s="1"/>
  <c r="U1766" i="1" a="1"/>
  <c r="U1766" i="1" s="1"/>
  <c r="U562" i="1" a="1"/>
  <c r="U562" i="1" s="1"/>
  <c r="U2880" i="1" a="1"/>
  <c r="U2880" i="1" s="1"/>
  <c r="U2382" i="1" a="1"/>
  <c r="U2382" i="1" s="1"/>
  <c r="U1249" i="1" a="1"/>
  <c r="U1249" i="1" s="1"/>
  <c r="U2422" i="1" a="1"/>
  <c r="U2422" i="1" s="1"/>
  <c r="U1678" i="1" a="1"/>
  <c r="U1678" i="1" s="1"/>
  <c r="U2417" i="1" a="1"/>
  <c r="U2417" i="1" s="1"/>
  <c r="U2938" i="1" a="1"/>
  <c r="U2938" i="1" s="1"/>
  <c r="U1215" i="1" a="1"/>
  <c r="U1215" i="1" s="1"/>
  <c r="U1461" i="1" a="1"/>
  <c r="U1461" i="1" s="1"/>
  <c r="U3160" i="1" a="1"/>
  <c r="U3160" i="1" s="1"/>
  <c r="U550" i="1" a="1"/>
  <c r="U550" i="1" s="1"/>
  <c r="U2386" i="1" a="1"/>
  <c r="U2386" i="1" s="1"/>
  <c r="U130" i="1" a="1"/>
  <c r="U130" i="1" s="1"/>
  <c r="U1701" i="1" a="1"/>
  <c r="U1701" i="1" s="1"/>
  <c r="U99" i="1" a="1"/>
  <c r="U99" i="1" s="1"/>
  <c r="U399" i="1" a="1"/>
  <c r="U399" i="1" s="1"/>
  <c r="U1139" i="1" a="1"/>
  <c r="U1139" i="1" s="1"/>
  <c r="U1363" i="1" a="1"/>
  <c r="U1363" i="1" s="1"/>
  <c r="U3427" i="1" a="1"/>
  <c r="U3427" i="1" s="1"/>
  <c r="U2306" i="1" a="1"/>
  <c r="U2306" i="1" s="1"/>
  <c r="U3652" i="1" a="1"/>
  <c r="U3652" i="1" s="1"/>
  <c r="U2178" i="1" a="1"/>
  <c r="U2178" i="1" s="1"/>
  <c r="U2501" i="1" a="1"/>
  <c r="U2501" i="1" s="1"/>
  <c r="U1447" i="1" a="1"/>
  <c r="U1447" i="1" s="1"/>
  <c r="U193" i="1" a="1"/>
  <c r="U193" i="1" s="1"/>
  <c r="U3686" i="1" a="1"/>
  <c r="U3686" i="1" s="1"/>
  <c r="U3250" i="1" a="1"/>
  <c r="U3250" i="1" s="1"/>
  <c r="U3039" i="1" a="1"/>
  <c r="U3039" i="1" s="1"/>
  <c r="U3316" i="1" a="1"/>
  <c r="U3316" i="1" s="1"/>
  <c r="U3433" i="1" a="1"/>
  <c r="U3433" i="1" s="1"/>
  <c r="U1115" i="1" a="1"/>
  <c r="U1115" i="1" s="1"/>
  <c r="U2525" i="1" a="1"/>
  <c r="U2525" i="1" s="1"/>
  <c r="U1300" i="1" a="1"/>
  <c r="U1300" i="1" s="1"/>
  <c r="U3837" i="1" a="1"/>
  <c r="U3837" i="1" s="1"/>
  <c r="U1531" i="1" a="1"/>
  <c r="U1531" i="1" s="1"/>
  <c r="U3336" i="1" a="1"/>
  <c r="U3336" i="1" s="1"/>
  <c r="U935" i="1" a="1"/>
  <c r="U935" i="1" s="1"/>
  <c r="U1428" i="1" a="1"/>
  <c r="U1428" i="1" s="1"/>
  <c r="U383" i="1" a="1"/>
  <c r="U383" i="1" s="1"/>
  <c r="U171" i="1" a="1"/>
  <c r="U171" i="1" s="1"/>
  <c r="U3454" i="1" a="1"/>
  <c r="U3454" i="1" s="1"/>
  <c r="U3405" i="1" a="1"/>
  <c r="U3405" i="1" s="1"/>
  <c r="U913" i="1" a="1"/>
  <c r="U913" i="1" s="1"/>
  <c r="U960" i="1" a="1"/>
  <c r="U960" i="1" s="1"/>
  <c r="U1328" i="1" a="1"/>
  <c r="U1328" i="1" s="1"/>
  <c r="U1486" i="1" a="1"/>
  <c r="U1486" i="1" s="1"/>
  <c r="U1174" i="1" a="1"/>
  <c r="U1174" i="1" s="1"/>
  <c r="U2057" i="1" a="1"/>
  <c r="U2057" i="1" s="1"/>
  <c r="U1385" i="1" a="1"/>
  <c r="U1385" i="1" s="1"/>
  <c r="U3465" i="1" a="1"/>
  <c r="U3465" i="1" s="1"/>
  <c r="U799" i="1" a="1"/>
  <c r="U799" i="1" s="1"/>
  <c r="U296" i="1" a="1"/>
  <c r="U296" i="1" s="1"/>
  <c r="U2975" i="1" a="1"/>
  <c r="U2975" i="1" s="1"/>
  <c r="U2798" i="1" a="1"/>
  <c r="U2798" i="1" s="1"/>
  <c r="U1876" i="1" a="1"/>
  <c r="U1876" i="1" s="1"/>
  <c r="U415" i="1" a="1"/>
  <c r="U415" i="1" s="1"/>
  <c r="U1492" i="1" a="1"/>
  <c r="U1492" i="1" s="1"/>
  <c r="U357" i="1" a="1"/>
  <c r="U357" i="1" s="1"/>
  <c r="U2819" i="1" a="1"/>
  <c r="U2819" i="1" s="1"/>
  <c r="U1416" i="1" a="1"/>
  <c r="U1416" i="1" s="1"/>
  <c r="U2323" i="1" a="1"/>
  <c r="U2323" i="1" s="1"/>
  <c r="U1991" i="1" a="1"/>
  <c r="U1991" i="1" s="1"/>
  <c r="U846" i="1" a="1"/>
  <c r="U846" i="1" s="1"/>
  <c r="U3672" i="1" a="1"/>
  <c r="U3672" i="1" s="1"/>
  <c r="U3513" i="1" a="1"/>
  <c r="U3513" i="1" s="1"/>
  <c r="U2642" i="1" a="1"/>
  <c r="U2642" i="1" s="1"/>
  <c r="U3523" i="1" a="1"/>
  <c r="U3523" i="1" s="1"/>
  <c r="U3274" i="1" a="1"/>
  <c r="U3274" i="1" s="1"/>
  <c r="U3435" i="1" a="1"/>
  <c r="U3435" i="1" s="1"/>
  <c r="U3161" i="1" a="1"/>
  <c r="U3161" i="1" s="1"/>
  <c r="U833" i="1" a="1"/>
  <c r="U833" i="1" s="1"/>
  <c r="U463" i="1" a="1"/>
  <c r="U463" i="1" s="1"/>
  <c r="U1691" i="1" a="1"/>
  <c r="U1691" i="1" s="1"/>
  <c r="U1381" i="1" a="1"/>
  <c r="U1381" i="1" s="1"/>
  <c r="U2797" i="1" a="1"/>
  <c r="U2797" i="1" s="1"/>
  <c r="U1299" i="1" a="1"/>
  <c r="U1299" i="1" s="1"/>
  <c r="U187" i="1" a="1"/>
  <c r="U187" i="1" s="1"/>
  <c r="U179" i="1" a="1"/>
  <c r="U179" i="1" s="1"/>
  <c r="U932" i="1" a="1"/>
  <c r="U932" i="1" s="1"/>
  <c r="U222" i="1" a="1"/>
  <c r="U222" i="1" s="1"/>
  <c r="U609" i="1" a="1"/>
  <c r="U609" i="1" s="1"/>
  <c r="U276" i="1" a="1"/>
  <c r="U276" i="1" s="1"/>
  <c r="U2361" i="1" a="1"/>
  <c r="U2361" i="1" s="1"/>
  <c r="U1241" i="1" a="1"/>
  <c r="U1241" i="1" s="1"/>
  <c r="U1303" i="1" a="1"/>
  <c r="U1303" i="1" s="1"/>
  <c r="U1801" i="1" a="1"/>
  <c r="U1801" i="1" s="1"/>
  <c r="U1479" i="1" a="1"/>
  <c r="U1479" i="1" s="1"/>
  <c r="U1348" i="1" a="1"/>
  <c r="U1348" i="1" s="1"/>
  <c r="U677" i="1" a="1"/>
  <c r="U677" i="1" s="1"/>
  <c r="U1335" i="1" a="1"/>
  <c r="U1335" i="1" s="1"/>
  <c r="U942" i="1" a="1"/>
  <c r="U942" i="1" s="1"/>
  <c r="U1187" i="1" a="1"/>
  <c r="U1187" i="1" s="1"/>
  <c r="U2043" i="1" a="1"/>
  <c r="U2043" i="1" s="1"/>
  <c r="U2315" i="1" a="1"/>
  <c r="U2315" i="1" s="1"/>
  <c r="U2732" i="1" a="1"/>
  <c r="U2732" i="1" s="1"/>
  <c r="U725" i="1" a="1"/>
  <c r="U725" i="1" s="1"/>
  <c r="U274" i="1" a="1"/>
  <c r="U274" i="1" s="1"/>
  <c r="U427" i="1" a="1"/>
  <c r="U427" i="1" s="1"/>
  <c r="U163" i="1" a="1"/>
  <c r="U163" i="1" s="1"/>
  <c r="U2887" i="1" a="1"/>
  <c r="U2887" i="1" s="1"/>
  <c r="U599" i="1" a="1"/>
  <c r="U599" i="1" s="1"/>
  <c r="U657" i="1" a="1"/>
  <c r="U657" i="1" s="1"/>
  <c r="U3154" i="1" a="1"/>
  <c r="U3154" i="1" s="1"/>
  <c r="U106" i="1" a="1"/>
  <c r="U106" i="1" s="1"/>
  <c r="U3598" i="1" a="1"/>
  <c r="U3598" i="1" s="1"/>
  <c r="U1021" i="1" a="1"/>
  <c r="U1021" i="1" s="1"/>
  <c r="U1074" i="1" a="1"/>
  <c r="U1074" i="1" s="1"/>
  <c r="U279" i="1" a="1"/>
  <c r="U279" i="1" s="1"/>
  <c r="U987" i="1" a="1"/>
  <c r="U987" i="1" s="1"/>
  <c r="U1063" i="1" a="1"/>
  <c r="U1063" i="1" s="1"/>
  <c r="U2050" i="1" a="1"/>
  <c r="U2050" i="1" s="1"/>
  <c r="U1121" i="1" a="1"/>
  <c r="U1121" i="1" s="1"/>
  <c r="U2444" i="1" a="1"/>
  <c r="U2444" i="1" s="1"/>
  <c r="U644" i="1" a="1"/>
  <c r="U644" i="1" s="1"/>
  <c r="U868" i="1" a="1"/>
  <c r="U868" i="1" s="1"/>
  <c r="U1032" i="1" a="1"/>
  <c r="U1032" i="1" s="1"/>
  <c r="U1318" i="1" a="1"/>
  <c r="U1318" i="1" s="1"/>
  <c r="U3563" i="1" a="1"/>
  <c r="U3563" i="1" s="1"/>
  <c r="U3601" i="1" a="1"/>
  <c r="U3601" i="1" s="1"/>
  <c r="U608" i="1" a="1"/>
  <c r="U608" i="1" s="1"/>
  <c r="U969" i="1" a="1"/>
  <c r="U969" i="1" s="1"/>
  <c r="U1043" i="1" a="1"/>
  <c r="U1043" i="1" s="1"/>
  <c r="U1029" i="1" a="1"/>
  <c r="U1029" i="1" s="1"/>
  <c r="U2659" i="1" a="1"/>
  <c r="U2659" i="1" s="1"/>
  <c r="U1316" i="1" a="1"/>
  <c r="U1316" i="1" s="1"/>
  <c r="U1049" i="1" a="1"/>
  <c r="U1049" i="1" s="1"/>
  <c r="U1035" i="1" a="1"/>
  <c r="U1035" i="1" s="1"/>
  <c r="U845" i="1" a="1"/>
  <c r="U845" i="1" s="1"/>
  <c r="U3052" i="1" a="1"/>
  <c r="U3052" i="1" s="1"/>
  <c r="U1979" i="1" a="1"/>
  <c r="U1979" i="1" s="1"/>
  <c r="U712" i="1" a="1"/>
  <c r="U712" i="1" s="1"/>
  <c r="U290" i="1" a="1"/>
  <c r="U290" i="1" s="1"/>
  <c r="U1390" i="1" a="1"/>
  <c r="U1390" i="1" s="1"/>
  <c r="U965" i="1" a="1"/>
  <c r="U965" i="1" s="1"/>
  <c r="U3106" i="1" a="1"/>
  <c r="U3106" i="1" s="1"/>
  <c r="U2723" i="1" a="1"/>
  <c r="U2723" i="1" s="1"/>
  <c r="U691" i="1" a="1"/>
  <c r="U691" i="1" s="1"/>
  <c r="U894" i="1" a="1"/>
  <c r="U894" i="1" s="1"/>
  <c r="U2720" i="1" a="1"/>
  <c r="U2720" i="1" s="1"/>
  <c r="U2722" i="1" a="1"/>
  <c r="U2722" i="1" s="1"/>
  <c r="U2646" i="1" a="1"/>
  <c r="U2646" i="1" s="1"/>
  <c r="U73" i="1" a="1"/>
  <c r="U73" i="1" s="1"/>
  <c r="U2713" i="1" a="1"/>
  <c r="U2713" i="1" s="1"/>
  <c r="U443" i="1" a="1"/>
  <c r="U443" i="1" s="1"/>
  <c r="U2730" i="1" a="1"/>
  <c r="U2730" i="1" s="1"/>
  <c r="U1802" i="1" a="1"/>
  <c r="U1802" i="1" s="1"/>
  <c r="U1023" i="1" a="1"/>
  <c r="U1023" i="1" s="1"/>
  <c r="U1256" i="1" a="1"/>
  <c r="U1256" i="1" s="1"/>
  <c r="U1033" i="1" a="1"/>
  <c r="U1033" i="1" s="1"/>
  <c r="U2354" i="1" a="1"/>
  <c r="U2354" i="1" s="1"/>
  <c r="U3477" i="1" a="1"/>
  <c r="U3477" i="1" s="1"/>
  <c r="U3141" i="1" a="1"/>
  <c r="U3141" i="1" s="1"/>
  <c r="U909" i="1" a="1"/>
  <c r="U909" i="1" s="1"/>
  <c r="U1212" i="1" a="1"/>
  <c r="U1212" i="1" s="1"/>
  <c r="U1218" i="1" a="1"/>
  <c r="U1218" i="1" s="1"/>
  <c r="U1958" i="1" a="1"/>
  <c r="U1958" i="1" s="1"/>
  <c r="U766" i="1" a="1"/>
  <c r="U766" i="1" s="1"/>
  <c r="U902" i="1" a="1"/>
  <c r="U902" i="1" s="1"/>
  <c r="U1233" i="1" a="1"/>
  <c r="U1233" i="1" s="1"/>
  <c r="U1196" i="1" a="1"/>
  <c r="U1196" i="1" s="1"/>
  <c r="U1240" i="1" a="1"/>
  <c r="U1240" i="1" s="1"/>
  <c r="U940" i="1" a="1"/>
  <c r="U940" i="1" s="1"/>
  <c r="U1951" i="1" a="1"/>
  <c r="U1951" i="1" s="1"/>
  <c r="U944" i="1" a="1"/>
  <c r="U944" i="1" s="1"/>
  <c r="U952" i="1" a="1"/>
  <c r="U952" i="1" s="1"/>
  <c r="U939" i="1" a="1"/>
  <c r="U939" i="1" s="1"/>
  <c r="U1604" i="1" a="1"/>
  <c r="U1604" i="1" s="1"/>
  <c r="U1445" i="1" a="1"/>
  <c r="U1445" i="1" s="1"/>
  <c r="U672" i="1" a="1"/>
  <c r="U672" i="1" s="1"/>
  <c r="U2847" i="1" a="1"/>
  <c r="U2847" i="1" s="1"/>
  <c r="U2848" i="1" a="1"/>
  <c r="U2848" i="1" s="1"/>
  <c r="U2114" i="1" a="1"/>
  <c r="U2114" i="1" s="1"/>
  <c r="U2753" i="1" a="1"/>
  <c r="U2753" i="1" s="1"/>
  <c r="U1460" i="1" a="1"/>
  <c r="U1460" i="1" s="1"/>
  <c r="U3483" i="1" a="1"/>
  <c r="U3483" i="1" s="1"/>
  <c r="U2176" i="1" a="1"/>
  <c r="U2176" i="1" s="1"/>
  <c r="U3237" i="1" a="1"/>
  <c r="U3237" i="1" s="1"/>
  <c r="U1225" i="1" a="1"/>
  <c r="U1225" i="1" s="1"/>
  <c r="U3278" i="1" a="1"/>
  <c r="U3278" i="1" s="1"/>
  <c r="U2893" i="1" a="1"/>
  <c r="U2893" i="1" s="1"/>
  <c r="U2045" i="1" a="1"/>
  <c r="U2045" i="1" s="1"/>
  <c r="U221" i="1" a="1"/>
  <c r="U221" i="1" s="1"/>
  <c r="U3040" i="1" a="1"/>
  <c r="U3040" i="1" s="1"/>
  <c r="U2496" i="1" a="1"/>
  <c r="U2496" i="1" s="1"/>
  <c r="U3056" i="1" a="1"/>
  <c r="U3056" i="1" s="1"/>
  <c r="U2579" i="1" a="1"/>
  <c r="U2579" i="1" s="1"/>
  <c r="U2476" i="1" a="1"/>
  <c r="U2476" i="1" s="1"/>
  <c r="U1999" i="1" a="1"/>
  <c r="U1999" i="1" s="1"/>
  <c r="U2308" i="1" a="1"/>
  <c r="U2308" i="1" s="1"/>
  <c r="U2024" i="1" a="1"/>
  <c r="U2024" i="1" s="1"/>
  <c r="U896" i="1" a="1"/>
  <c r="U896" i="1" s="1"/>
  <c r="U204" i="1" a="1"/>
  <c r="U204" i="1" s="1"/>
  <c r="U2879" i="1" a="1"/>
  <c r="U2879" i="1" s="1"/>
  <c r="U337" i="1" a="1"/>
  <c r="U337" i="1" s="1"/>
  <c r="U2410" i="1" a="1"/>
  <c r="U2410" i="1" s="1"/>
  <c r="U1224" i="1" a="1"/>
  <c r="U1224" i="1" s="1"/>
  <c r="U3281" i="1" a="1"/>
  <c r="U3281" i="1" s="1"/>
  <c r="U3275" i="1" a="1"/>
  <c r="U3275" i="1" s="1"/>
  <c r="U3296" i="1" a="1"/>
  <c r="U3296" i="1" s="1"/>
  <c r="U3471" i="1" a="1"/>
  <c r="U3471" i="1" s="1"/>
  <c r="U2820" i="1" a="1"/>
  <c r="U2820" i="1" s="1"/>
  <c r="U2742" i="1" a="1"/>
  <c r="U2742" i="1" s="1"/>
  <c r="U3046" i="1" a="1"/>
  <c r="U3046" i="1" s="1"/>
  <c r="U3073" i="1" a="1"/>
  <c r="U3073" i="1" s="1"/>
  <c r="U3088" i="1" a="1"/>
  <c r="U3088" i="1" s="1"/>
  <c r="U1861" i="1" a="1"/>
  <c r="U1861" i="1" s="1"/>
  <c r="U3048" i="1" a="1"/>
  <c r="U3048" i="1" s="1"/>
  <c r="U1901" i="1" a="1"/>
  <c r="U1901" i="1" s="1"/>
  <c r="U1867" i="1" a="1"/>
  <c r="U1867" i="1" s="1"/>
  <c r="U2342" i="1" a="1"/>
  <c r="U2342" i="1" s="1"/>
  <c r="U1879" i="1" a="1"/>
  <c r="U1879" i="1" s="1"/>
  <c r="U2471" i="1" a="1"/>
  <c r="U2471" i="1" s="1"/>
  <c r="U2340" i="1" a="1"/>
  <c r="U2340" i="1" s="1"/>
  <c r="U2894" i="1" a="1"/>
  <c r="U2894" i="1" s="1"/>
  <c r="U2530" i="1" a="1"/>
  <c r="U2530" i="1" s="1"/>
  <c r="U2492" i="1" a="1"/>
  <c r="U2492" i="1" s="1"/>
  <c r="U2218" i="1" a="1"/>
  <c r="U2218" i="1" s="1"/>
  <c r="U1902" i="1" a="1"/>
  <c r="U1902" i="1" s="1"/>
  <c r="U2145" i="1" a="1"/>
  <c r="U2145" i="1" s="1"/>
  <c r="U2737" i="1" a="1"/>
  <c r="U2737" i="1" s="1"/>
  <c r="U2852" i="1" a="1"/>
  <c r="U2852" i="1" s="1"/>
  <c r="U2582" i="1" a="1"/>
  <c r="U2582" i="1" s="1"/>
  <c r="U2876" i="1" a="1"/>
  <c r="U2876" i="1" s="1"/>
  <c r="U1250" i="1" a="1"/>
  <c r="U1250" i="1" s="1"/>
  <c r="U1782" i="1" a="1"/>
  <c r="U1782" i="1" s="1"/>
  <c r="U2305" i="1" a="1"/>
  <c r="U2305" i="1" s="1"/>
  <c r="U2203" i="1" a="1"/>
  <c r="U2203" i="1" s="1"/>
  <c r="U2696" i="1" a="1"/>
  <c r="U2696" i="1" s="1"/>
  <c r="U56" i="1" a="1"/>
  <c r="U56" i="1" s="1"/>
  <c r="U1661" i="1" a="1"/>
  <c r="U1661" i="1" s="1"/>
  <c r="U12" i="1" a="1"/>
  <c r="U12" i="1" s="1"/>
  <c r="U2679" i="1" a="1"/>
  <c r="U2679" i="1" s="1"/>
  <c r="U2669" i="1" a="1"/>
  <c r="U2669" i="1" s="1"/>
  <c r="U1899" i="1" a="1"/>
  <c r="U1899" i="1" s="1"/>
  <c r="U2749" i="1" a="1"/>
  <c r="U2749" i="1" s="1"/>
  <c r="U1323" i="1" a="1"/>
  <c r="U1323" i="1" s="1"/>
  <c r="U680" i="1" a="1"/>
  <c r="U680" i="1" s="1"/>
  <c r="U1410" i="1" a="1"/>
  <c r="U1410" i="1" s="1"/>
  <c r="U2204" i="1" a="1"/>
  <c r="U2204" i="1" s="1"/>
  <c r="U3325" i="1" a="1"/>
  <c r="U3325" i="1" s="1"/>
  <c r="U2577" i="1" a="1"/>
  <c r="U2577" i="1" s="1"/>
  <c r="U1419" i="1" a="1"/>
  <c r="U1419" i="1" s="1"/>
  <c r="U3001" i="1" a="1"/>
  <c r="U3001" i="1" s="1"/>
  <c r="U2155" i="1" a="1"/>
  <c r="U2155" i="1" s="1"/>
  <c r="U2303" i="1" a="1"/>
  <c r="U2303" i="1" s="1"/>
  <c r="U908" i="1" a="1"/>
  <c r="U908" i="1" s="1"/>
  <c r="U1219" i="1" a="1"/>
  <c r="U1219" i="1" s="1"/>
  <c r="U1235" i="1" a="1"/>
  <c r="U1235" i="1" s="1"/>
  <c r="U1211" i="1" a="1"/>
  <c r="U1211" i="1" s="1"/>
  <c r="U2946" i="1" a="1"/>
  <c r="U2946" i="1" s="1"/>
  <c r="U966" i="1" a="1"/>
  <c r="U966" i="1" s="1"/>
  <c r="U995" i="1" a="1"/>
  <c r="U995" i="1" s="1"/>
  <c r="U997" i="1" a="1"/>
  <c r="U997" i="1" s="1"/>
  <c r="U1412" i="1" a="1"/>
  <c r="U1412" i="1" s="1"/>
  <c r="U3105" i="1" a="1"/>
  <c r="U3105" i="1" s="1"/>
  <c r="U2141" i="1" a="1"/>
  <c r="U2141" i="1" s="1"/>
  <c r="U2430" i="1" a="1"/>
  <c r="U2430" i="1" s="1"/>
  <c r="U3137" i="1" a="1"/>
  <c r="U3137" i="1" s="1"/>
  <c r="U2516" i="1" a="1"/>
  <c r="U2516" i="1" s="1"/>
  <c r="U2517" i="1" a="1"/>
  <c r="U2517" i="1" s="1"/>
  <c r="U2513" i="1" a="1"/>
  <c r="U2513" i="1" s="1"/>
  <c r="U2469" i="1" a="1"/>
  <c r="U2469" i="1" s="1"/>
  <c r="U2121" i="1" a="1"/>
  <c r="U2121" i="1" s="1"/>
  <c r="U2405" i="1" a="1"/>
  <c r="U2405" i="1" s="1"/>
  <c r="U2538" i="1" a="1"/>
  <c r="U2538" i="1" s="1"/>
  <c r="U2467" i="1" a="1"/>
  <c r="U2467" i="1" s="1"/>
  <c r="U2540" i="1" a="1"/>
  <c r="U2540" i="1" s="1"/>
  <c r="U2506" i="1" a="1"/>
  <c r="U2506" i="1" s="1"/>
  <c r="U2457" i="1" a="1"/>
  <c r="U2457" i="1" s="1"/>
  <c r="U2505" i="1" a="1"/>
  <c r="U2505" i="1" s="1"/>
  <c r="U3709" i="1" a="1"/>
  <c r="U3709" i="1" s="1"/>
  <c r="U2356" i="1" a="1"/>
  <c r="U2356" i="1" s="1"/>
  <c r="U2363" i="1" a="1"/>
  <c r="U2363" i="1" s="1"/>
  <c r="U2358" i="1" a="1"/>
  <c r="U2358" i="1" s="1"/>
  <c r="U2367" i="1" a="1"/>
  <c r="U2367" i="1" s="1"/>
  <c r="U2350" i="1" a="1"/>
  <c r="U2350" i="1" s="1"/>
  <c r="U3151" i="1" a="1"/>
  <c r="U3151" i="1" s="1"/>
  <c r="U3123" i="1" a="1"/>
  <c r="U3123" i="1" s="1"/>
  <c r="U3140" i="1" a="1"/>
  <c r="U3140" i="1" s="1"/>
  <c r="U2186" i="1" a="1"/>
  <c r="U2186" i="1" s="1"/>
  <c r="U3060" i="1" a="1"/>
  <c r="U3060" i="1" s="1"/>
  <c r="U3193" i="1" a="1"/>
  <c r="U3193" i="1" s="1"/>
  <c r="U3059" i="1" a="1"/>
  <c r="U3059" i="1" s="1"/>
  <c r="U3051" i="1" a="1"/>
  <c r="U3051" i="1" s="1"/>
  <c r="U3050" i="1" a="1"/>
  <c r="U3050" i="1" s="1"/>
  <c r="U346" i="1" a="1"/>
  <c r="U346" i="1" s="1"/>
  <c r="U2533" i="1" a="1"/>
  <c r="U2533" i="1" s="1"/>
  <c r="U41" i="1" a="1"/>
  <c r="U41" i="1" s="1"/>
  <c r="U1360" i="1" a="1"/>
  <c r="U1360" i="1" s="1"/>
  <c r="U3206" i="1" a="1"/>
  <c r="U3206" i="1" s="1"/>
  <c r="U1640" i="1" a="1"/>
  <c r="U1640" i="1" s="1"/>
  <c r="U3383" i="1" a="1"/>
  <c r="U3383" i="1" s="1"/>
  <c r="U26" i="1" a="1"/>
  <c r="U26" i="1" s="1"/>
  <c r="U1400" i="1" a="1"/>
  <c r="U1400" i="1" s="1"/>
  <c r="U3199" i="1" a="1"/>
  <c r="U3199" i="1" s="1"/>
  <c r="U29" i="1" a="1"/>
  <c r="U29" i="1" s="1"/>
  <c r="U3189" i="1" a="1"/>
  <c r="U3189" i="1" s="1"/>
  <c r="U1651" i="1" a="1"/>
  <c r="U1651" i="1" s="1"/>
  <c r="U3382" i="1" a="1"/>
  <c r="U3382" i="1" s="1"/>
  <c r="U3257" i="1" a="1"/>
  <c r="U3257" i="1" s="1"/>
  <c r="U2984" i="1" a="1"/>
  <c r="U2984" i="1" s="1"/>
  <c r="U2017" i="1" a="1"/>
  <c r="U2017" i="1" s="1"/>
  <c r="U1994" i="1" a="1"/>
  <c r="U1994" i="1" s="1"/>
  <c r="U3818" i="1" a="1"/>
  <c r="U3818" i="1" s="1"/>
  <c r="U2183" i="1" a="1"/>
  <c r="U2183" i="1" s="1"/>
  <c r="U1677" i="1" a="1"/>
  <c r="U1677" i="1" s="1"/>
  <c r="U3546" i="1" a="1"/>
  <c r="U3546" i="1" s="1"/>
  <c r="U3697" i="1" a="1"/>
  <c r="U3697" i="1" s="1"/>
  <c r="U345" i="1" a="1"/>
  <c r="U345" i="1" s="1"/>
  <c r="U3553" i="1" a="1"/>
  <c r="U3553" i="1" s="1"/>
  <c r="U2835" i="1" a="1"/>
  <c r="U2835" i="1" s="1"/>
  <c r="U2188" i="1" a="1"/>
  <c r="U2188" i="1" s="1"/>
  <c r="U3248" i="1" a="1"/>
  <c r="U3248" i="1" s="1"/>
  <c r="U2526" i="1" a="1"/>
  <c r="U2526" i="1" s="1"/>
  <c r="U3761" i="1" a="1"/>
  <c r="U3761" i="1" s="1"/>
  <c r="U3772" i="1" a="1"/>
  <c r="U3772" i="1" s="1"/>
  <c r="U3724" i="1" a="1"/>
  <c r="U3724" i="1" s="1"/>
  <c r="U3188" i="1" a="1"/>
  <c r="U3188" i="1" s="1"/>
  <c r="U3820" i="1" a="1"/>
  <c r="U3820" i="1" s="1"/>
  <c r="U3247" i="1" a="1"/>
  <c r="U3247" i="1" s="1"/>
  <c r="U1179" i="1" a="1"/>
  <c r="U1179" i="1" s="1"/>
  <c r="U3464" i="1" a="1"/>
  <c r="U3464" i="1" s="1"/>
  <c r="U3457" i="1" a="1"/>
  <c r="U3457" i="1" s="1"/>
  <c r="U3487" i="1" a="1"/>
  <c r="U3487" i="1" s="1"/>
  <c r="U3484" i="1" a="1"/>
  <c r="U3484" i="1" s="1"/>
  <c r="U3503" i="1" a="1"/>
  <c r="U3503" i="1" s="1"/>
  <c r="U3501" i="1" a="1"/>
  <c r="U3501" i="1" s="1"/>
  <c r="U3500" i="1" a="1"/>
  <c r="U3500" i="1" s="1"/>
  <c r="U3552" i="1" a="1"/>
  <c r="U3552" i="1" s="1"/>
  <c r="U3548" i="1" a="1"/>
  <c r="U3548" i="1" s="1"/>
  <c r="U2539" i="1" a="1"/>
  <c r="U2539" i="1" s="1"/>
  <c r="U2047" i="1" a="1"/>
  <c r="U2047" i="1" s="1"/>
  <c r="U2379" i="1" a="1"/>
  <c r="U2379" i="1" s="1"/>
  <c r="U2146" i="1" a="1"/>
  <c r="U2146" i="1" s="1"/>
  <c r="U2839" i="1" a="1"/>
  <c r="U2839" i="1" s="1"/>
  <c r="U3721" i="1" a="1"/>
  <c r="U3721" i="1" s="1"/>
  <c r="U1723" i="1" a="1"/>
  <c r="U1723" i="1" s="1"/>
  <c r="U1843" i="1" a="1"/>
  <c r="U1843" i="1" s="1"/>
  <c r="U1785" i="1" a="1"/>
  <c r="U1785" i="1" s="1"/>
  <c r="U1580" i="1" a="1"/>
  <c r="U1580" i="1" s="1"/>
  <c r="U2658" i="1" a="1"/>
  <c r="U2658" i="1" s="1"/>
  <c r="U809" i="1" a="1"/>
  <c r="U809" i="1" s="1"/>
  <c r="U3727" i="1" a="1"/>
  <c r="U3727" i="1" s="1"/>
  <c r="U3731" i="1" a="1"/>
  <c r="U3731" i="1" s="1"/>
  <c r="U3066" i="1" a="1"/>
  <c r="U3066" i="1" s="1"/>
  <c r="U3785" i="1" a="1"/>
  <c r="U3785" i="1" s="1"/>
  <c r="U2235" i="1" a="1"/>
  <c r="U2235" i="1" s="1"/>
  <c r="U3634" i="1" a="1"/>
  <c r="U3634" i="1" s="1"/>
  <c r="U2463" i="1" a="1"/>
  <c r="U2463" i="1" s="1"/>
  <c r="U1563" i="1" a="1"/>
  <c r="U1563" i="1" s="1"/>
  <c r="U3600" i="1" a="1"/>
  <c r="U3600" i="1" s="1"/>
  <c r="U3337" i="1" a="1"/>
  <c r="U3337" i="1" s="1"/>
  <c r="U3423" i="1" a="1"/>
  <c r="U3423" i="1" s="1"/>
  <c r="U1397" i="1" a="1"/>
  <c r="U1397" i="1" s="1"/>
  <c r="U1847" i="1" a="1"/>
  <c r="U1847" i="1" s="1"/>
  <c r="U2070" i="1" a="1"/>
  <c r="U2070" i="1" s="1"/>
  <c r="U2838" i="1" a="1"/>
  <c r="U2838" i="1" s="1"/>
  <c r="U2412" i="1" a="1"/>
  <c r="U2412" i="1" s="1"/>
  <c r="U2212" i="1" a="1"/>
  <c r="U2212" i="1" s="1"/>
  <c r="U2344" i="1" a="1"/>
  <c r="U2344" i="1" s="1"/>
  <c r="U2201" i="1" a="1"/>
  <c r="U2201" i="1" s="1"/>
  <c r="U341" i="1" a="1"/>
  <c r="U341" i="1" s="1"/>
  <c r="U863" i="1" a="1"/>
  <c r="U863" i="1" s="1"/>
  <c r="U1634" i="1" a="1"/>
  <c r="U1634" i="1" s="1"/>
  <c r="U1844" i="1" a="1"/>
  <c r="U1844" i="1" s="1"/>
  <c r="U254" i="1" a="1"/>
  <c r="U254" i="1" s="1"/>
  <c r="U1193" i="1" a="1"/>
  <c r="U1193" i="1" s="1"/>
  <c r="U3586" i="1" a="1"/>
  <c r="U3586" i="1" s="1"/>
  <c r="U1206" i="1" a="1"/>
  <c r="U1206" i="1" s="1"/>
  <c r="U2428" i="1" a="1"/>
  <c r="U2428" i="1" s="1"/>
  <c r="U1773" i="1" a="1"/>
  <c r="U1773" i="1" s="1"/>
  <c r="U797" i="1" a="1"/>
  <c r="U797" i="1" s="1"/>
  <c r="U1868" i="1" a="1"/>
  <c r="U1868" i="1" s="1"/>
  <c r="U132" i="1" a="1"/>
  <c r="U132" i="1" s="1"/>
  <c r="U3309" i="1" a="1"/>
  <c r="U3309" i="1" s="1"/>
  <c r="U2345" i="1" a="1"/>
  <c r="U2345" i="1" s="1"/>
  <c r="U706" i="1" a="1"/>
  <c r="U706" i="1" s="1"/>
  <c r="U722" i="1" a="1"/>
  <c r="U722" i="1" s="1"/>
  <c r="U2814" i="1" a="1"/>
  <c r="U2814" i="1" s="1"/>
  <c r="U1996" i="1" a="1"/>
  <c r="U1996" i="1" s="1"/>
  <c r="U1703" i="1" a="1"/>
  <c r="U1703" i="1" s="1"/>
  <c r="U2716" i="1" a="1"/>
  <c r="U2716" i="1" s="1"/>
  <c r="U711" i="1" a="1"/>
  <c r="U711" i="1" s="1"/>
  <c r="U2283" i="1" a="1"/>
  <c r="U2283" i="1" s="1"/>
  <c r="U678" i="1" a="1"/>
  <c r="U678" i="1" s="1"/>
  <c r="U1860" i="1" a="1"/>
  <c r="U1860" i="1" s="1"/>
  <c r="U207" i="1" a="1"/>
  <c r="U207" i="1" s="1"/>
  <c r="U1506" i="1" a="1"/>
  <c r="U1506" i="1" s="1"/>
  <c r="U1172" i="1" a="1"/>
  <c r="U1172" i="1" s="1"/>
  <c r="U1048" i="1" a="1"/>
  <c r="U1048" i="1" s="1"/>
  <c r="U1519" i="1" a="1"/>
  <c r="U1519" i="1" s="1"/>
  <c r="U1171" i="1" a="1"/>
  <c r="U1171" i="1" s="1"/>
  <c r="U2553" i="1" a="1"/>
  <c r="U2553" i="1" s="1"/>
  <c r="U2857" i="1" a="1"/>
  <c r="U2857" i="1" s="1"/>
  <c r="U2831" i="1" a="1"/>
  <c r="U2831" i="1" s="1"/>
  <c r="U3736" i="1" a="1"/>
  <c r="U3736" i="1" s="1"/>
  <c r="U2487" i="1" a="1"/>
  <c r="U2487" i="1" s="1"/>
  <c r="U3723" i="1" a="1"/>
  <c r="U3723" i="1" s="1"/>
  <c r="U3725" i="1" a="1"/>
  <c r="U3725" i="1" s="1"/>
  <c r="U3764" i="1" a="1"/>
  <c r="U3764" i="1" s="1"/>
  <c r="U790" i="1" a="1"/>
  <c r="U790" i="1" s="1"/>
  <c r="U738" i="1" a="1"/>
  <c r="U738" i="1" s="1"/>
  <c r="U3730" i="1" a="1"/>
  <c r="U3730" i="1" s="1"/>
  <c r="U2053" i="1" a="1"/>
  <c r="U2053" i="1" s="1"/>
  <c r="U2213" i="1" a="1"/>
  <c r="U2213" i="1" s="1"/>
  <c r="U2165" i="1" a="1"/>
  <c r="U2165" i="1" s="1"/>
  <c r="U1136" i="1" a="1"/>
  <c r="U1136" i="1" s="1"/>
  <c r="U3759" i="1" a="1"/>
  <c r="U3759" i="1" s="1"/>
  <c r="U3774" i="1" a="1"/>
  <c r="U3774" i="1" s="1"/>
  <c r="U3815" i="1" a="1"/>
  <c r="U3815" i="1" s="1"/>
  <c r="U807" i="1" a="1"/>
  <c r="U807" i="1" s="1"/>
  <c r="U813" i="1" a="1"/>
  <c r="U813" i="1" s="1"/>
  <c r="U3269" i="1" a="1"/>
  <c r="U3269" i="1" s="1"/>
  <c r="U3270" i="1" a="1"/>
  <c r="U3270" i="1" s="1"/>
  <c r="U3732" i="1" a="1"/>
  <c r="U3732" i="1" s="1"/>
  <c r="U3288" i="1" a="1"/>
  <c r="U3288" i="1" s="1"/>
  <c r="U3255" i="1" a="1"/>
  <c r="U3255" i="1" s="1"/>
  <c r="U3750" i="1" a="1"/>
  <c r="U3750" i="1" s="1"/>
  <c r="U796" i="1" a="1"/>
  <c r="U796" i="1" s="1"/>
  <c r="U3445" i="1" a="1"/>
  <c r="U3445" i="1" s="1"/>
  <c r="U2479" i="1" a="1"/>
  <c r="U2479" i="1" s="1"/>
  <c r="U2426" i="1" a="1"/>
  <c r="U2426" i="1" s="1"/>
  <c r="U2385" i="1" a="1"/>
  <c r="U2385" i="1" s="1"/>
  <c r="U2387" i="1" a="1"/>
  <c r="U2387" i="1" s="1"/>
  <c r="U2470" i="1" a="1"/>
  <c r="U2470" i="1" s="1"/>
  <c r="U1760" i="1" a="1"/>
  <c r="U1760" i="1" s="1"/>
  <c r="U2190" i="1" a="1"/>
  <c r="U2190" i="1" s="1"/>
  <c r="U2355" i="1" a="1"/>
  <c r="U2355" i="1" s="1"/>
  <c r="U888" i="1" a="1"/>
  <c r="U888" i="1" s="1"/>
  <c r="U3756" i="1" a="1"/>
  <c r="U3756" i="1" s="1"/>
  <c r="U3396" i="1" a="1"/>
  <c r="U3396" i="1" s="1"/>
  <c r="U1761" i="1" a="1"/>
  <c r="U1761" i="1" s="1"/>
  <c r="U2685" i="1" a="1"/>
  <c r="U2685" i="1" s="1"/>
  <c r="U2362" i="1" a="1"/>
  <c r="U2362" i="1" s="1"/>
  <c r="U716" i="1" a="1"/>
  <c r="U716" i="1" s="1"/>
  <c r="U3778" i="1" a="1"/>
  <c r="U3778" i="1" s="1"/>
  <c r="U3763" i="1" a="1"/>
  <c r="U3763" i="1" s="1"/>
  <c r="U2810" i="1" a="1"/>
  <c r="U2810" i="1" s="1"/>
  <c r="U2339" i="1" a="1"/>
  <c r="U2339" i="1" s="1"/>
  <c r="U3252" i="1" a="1"/>
  <c r="U3252" i="1" s="1"/>
  <c r="U2351" i="1" a="1"/>
  <c r="U2351" i="1" s="1"/>
  <c r="U3432" i="1" a="1"/>
  <c r="U3432" i="1" s="1"/>
  <c r="U3197" i="1" a="1"/>
  <c r="U3197" i="1" s="1"/>
  <c r="U271" i="1" a="1"/>
  <c r="U271" i="1" s="1"/>
  <c r="U2827" i="1" a="1"/>
  <c r="U2827" i="1" s="1"/>
  <c r="U1873" i="1" a="1"/>
  <c r="U1873" i="1" s="1"/>
  <c r="U33" i="1" a="1"/>
  <c r="U33" i="1" s="1"/>
  <c r="U737" i="1" a="1"/>
  <c r="U737" i="1" s="1"/>
  <c r="U2375" i="1" a="1"/>
  <c r="U2375" i="1" s="1"/>
  <c r="U1546" i="1" a="1"/>
  <c r="U1546" i="1" s="1"/>
  <c r="U2369" i="1" a="1"/>
  <c r="U2369" i="1" s="1"/>
  <c r="U3604" i="1" a="1"/>
  <c r="U3604" i="1" s="1"/>
  <c r="U3251" i="1" a="1"/>
  <c r="U3251" i="1" s="1"/>
  <c r="U2372" i="1" a="1"/>
  <c r="U2372" i="1" s="1"/>
  <c r="U3608" i="1" a="1"/>
  <c r="U3608" i="1" s="1"/>
  <c r="U3367" i="1" a="1"/>
  <c r="U3367" i="1" s="1"/>
  <c r="U3708" i="1" a="1"/>
  <c r="U3708" i="1" s="1"/>
  <c r="U3381" i="1" a="1"/>
  <c r="U3381" i="1" s="1"/>
  <c r="U3264" i="1" a="1"/>
  <c r="U3264" i="1" s="1"/>
  <c r="U1786" i="1" a="1"/>
  <c r="U1786" i="1" s="1"/>
  <c r="U1386" i="1" a="1"/>
  <c r="U1386" i="1" s="1"/>
  <c r="U2128" i="1" a="1"/>
  <c r="U2128" i="1" s="1"/>
  <c r="U2309" i="1" a="1"/>
  <c r="U2309" i="1" s="1"/>
  <c r="U2478" i="1" a="1"/>
  <c r="U2478" i="1" s="1"/>
  <c r="U2214" i="1" a="1"/>
  <c r="U2214" i="1" s="1"/>
  <c r="U2025" i="1" a="1"/>
  <c r="U2025" i="1" s="1"/>
  <c r="U2210" i="1" a="1"/>
  <c r="U2210" i="1" s="1"/>
  <c r="U3021" i="1" a="1"/>
  <c r="U3021" i="1" s="1"/>
  <c r="U3011" i="1" a="1"/>
  <c r="U3011" i="1" s="1"/>
  <c r="U2907" i="1" a="1"/>
  <c r="U2907" i="1" s="1"/>
  <c r="U2368" i="1" a="1"/>
  <c r="U2368" i="1" s="1"/>
  <c r="U3776" i="1" a="1"/>
  <c r="U3776" i="1" s="1"/>
  <c r="U720" i="1" a="1"/>
  <c r="U720" i="1" s="1"/>
  <c r="U2184" i="1" a="1"/>
  <c r="U2184" i="1" s="1"/>
  <c r="U3132" i="1" a="1"/>
  <c r="U3132" i="1" s="1"/>
  <c r="U3633" i="1" a="1"/>
  <c r="U3633" i="1" s="1"/>
  <c r="U1432" i="1" a="1"/>
  <c r="U1432" i="1" s="1"/>
  <c r="U2193" i="1" a="1"/>
  <c r="U2193" i="1" s="1"/>
  <c r="U3181" i="1" a="1"/>
  <c r="U3181" i="1" s="1"/>
  <c r="U2360" i="1" a="1"/>
  <c r="U2360" i="1" s="1"/>
  <c r="U2761" i="1" a="1"/>
  <c r="U2761" i="1" s="1"/>
  <c r="U87" i="1" a="1"/>
  <c r="U87" i="1" s="1"/>
  <c r="U1485" i="1" a="1"/>
  <c r="U1485" i="1" s="1"/>
  <c r="U736" i="1" a="1"/>
  <c r="U736" i="1" s="1"/>
  <c r="U3694" i="1" a="1"/>
  <c r="U3694" i="1" s="1"/>
  <c r="U3691" i="1" a="1"/>
  <c r="U3691" i="1" s="1"/>
  <c r="U3689" i="1" a="1"/>
  <c r="U3689" i="1" s="1"/>
  <c r="U3681" i="1" a="1"/>
  <c r="U3681" i="1" s="1"/>
  <c r="U3680" i="1" a="1"/>
  <c r="U3680" i="1" s="1"/>
  <c r="U3679" i="1" a="1"/>
  <c r="U3679" i="1" s="1"/>
  <c r="U3678" i="1" a="1"/>
  <c r="U3678" i="1" s="1"/>
  <c r="U3676" i="1" a="1"/>
  <c r="U3676" i="1" s="1"/>
  <c r="U3668" i="1" a="1"/>
  <c r="U3668" i="1" s="1"/>
  <c r="U3671" i="1" a="1"/>
  <c r="U3671" i="1" s="1"/>
  <c r="U2215" i="1" a="1"/>
  <c r="U2215" i="1" s="1"/>
  <c r="U2211" i="1" a="1"/>
  <c r="U2211" i="1" s="1"/>
  <c r="U2003" i="1" a="1"/>
  <c r="U2003" i="1" s="1"/>
  <c r="U3235" i="1" a="1"/>
  <c r="U3235" i="1" s="1"/>
  <c r="U3232" i="1" a="1"/>
  <c r="U3232" i="1" s="1"/>
  <c r="U3233" i="1" a="1"/>
  <c r="U3233" i="1" s="1"/>
  <c r="U3238" i="1" a="1"/>
  <c r="U3238" i="1" s="1"/>
  <c r="U3230" i="1" a="1"/>
  <c r="U3230" i="1" s="1"/>
  <c r="U3227" i="1" a="1"/>
  <c r="U3227" i="1" s="1"/>
  <c r="U2216" i="1" a="1"/>
  <c r="U2216" i="1" s="1"/>
  <c r="U3076" i="1" a="1"/>
  <c r="U3076" i="1" s="1"/>
  <c r="U3541" i="1" a="1"/>
  <c r="U3541" i="1" s="1"/>
  <c r="U3517" i="1" a="1"/>
  <c r="U3517" i="1" s="1"/>
  <c r="U3534" i="1" a="1"/>
  <c r="U3534" i="1" s="1"/>
  <c r="U3530" i="1" a="1"/>
  <c r="U3530" i="1" s="1"/>
  <c r="U3528" i="1" a="1"/>
  <c r="U3528" i="1" s="1"/>
  <c r="U3526" i="1" a="1"/>
  <c r="U3526" i="1" s="1"/>
  <c r="U3520" i="1" a="1"/>
  <c r="U3520" i="1" s="1"/>
  <c r="U3516" i="1" a="1"/>
  <c r="U3516" i="1" s="1"/>
  <c r="U3511" i="1" a="1"/>
  <c r="U3511" i="1" s="1"/>
  <c r="U3510" i="1" a="1"/>
  <c r="U3510" i="1" s="1"/>
  <c r="U2678" i="1" a="1"/>
  <c r="U2678" i="1" s="1"/>
  <c r="U2637" i="1" a="1"/>
  <c r="U2637" i="1" s="1"/>
  <c r="U2649" i="1" a="1"/>
  <c r="U2649" i="1" s="1"/>
  <c r="U2630" i="1" a="1"/>
  <c r="U2630" i="1" s="1"/>
  <c r="U3663" i="1" a="1"/>
  <c r="U3663" i="1" s="1"/>
  <c r="U3704" i="1" a="1"/>
  <c r="U3704" i="1" s="1"/>
  <c r="U3549" i="1" a="1"/>
  <c r="U3549" i="1" s="1"/>
  <c r="U3538" i="1" a="1"/>
  <c r="U3538" i="1" s="1"/>
  <c r="U3543" i="1" a="1"/>
  <c r="U3543" i="1" s="1"/>
  <c r="U3535" i="1" a="1"/>
  <c r="U3535" i="1" s="1"/>
  <c r="U3533" i="1" a="1"/>
  <c r="U3533" i="1" s="1"/>
  <c r="U3532" i="1" a="1"/>
  <c r="U3532" i="1" s="1"/>
  <c r="U3524" i="1" a="1"/>
  <c r="U3524" i="1" s="1"/>
  <c r="U3522" i="1" a="1"/>
  <c r="U3522" i="1" s="1"/>
  <c r="U3519" i="1" a="1"/>
  <c r="U3519" i="1" s="1"/>
  <c r="U3512" i="1" a="1"/>
  <c r="U3512" i="1" s="1"/>
  <c r="U2314" i="1" a="1"/>
  <c r="U2314" i="1" s="1"/>
  <c r="U3200" i="1" a="1"/>
  <c r="U3200" i="1" s="1"/>
  <c r="U2269" i="1" a="1"/>
  <c r="U2269" i="1" s="1"/>
  <c r="U2185" i="1" a="1"/>
  <c r="U2185" i="1" s="1"/>
  <c r="U3664" i="1" a="1"/>
  <c r="U3664" i="1" s="1"/>
  <c r="U717" i="1" a="1"/>
  <c r="U717" i="1" s="1"/>
  <c r="U2957" i="1" a="1"/>
  <c r="U2957" i="1" s="1"/>
  <c r="U2449" i="1" a="1"/>
  <c r="U2449" i="1" s="1"/>
  <c r="U778" i="1" a="1"/>
  <c r="U778" i="1" s="1"/>
  <c r="U2473" i="1" a="1"/>
  <c r="U2473" i="1" s="1"/>
  <c r="U2437" i="1" a="1"/>
  <c r="U2437" i="1" s="1"/>
  <c r="U3683" i="1" a="1"/>
  <c r="U3683" i="1" s="1"/>
  <c r="U2311" i="1" a="1"/>
  <c r="U2311" i="1" s="1"/>
  <c r="U2413" i="1" a="1"/>
  <c r="U2413" i="1" s="1"/>
  <c r="U2650" i="1" a="1"/>
  <c r="U2650" i="1" s="1"/>
  <c r="U3097" i="1" a="1"/>
  <c r="U3097" i="1" s="1"/>
  <c r="U1041" i="1" a="1"/>
  <c r="U1041" i="1" s="1"/>
  <c r="U1421" i="1" a="1"/>
  <c r="U1421" i="1" s="1"/>
  <c r="U2300" i="1" a="1"/>
  <c r="U2300" i="1" s="1"/>
  <c r="U1831" i="1" a="1"/>
  <c r="U1831" i="1" s="1"/>
  <c r="U1777" i="1" a="1"/>
  <c r="U1777" i="1" s="1"/>
  <c r="U2807" i="1" a="1"/>
  <c r="U2807" i="1" s="1"/>
  <c r="U2668" i="1" a="1"/>
  <c r="U2668" i="1" s="1"/>
  <c r="U312" i="1" a="1"/>
  <c r="U312" i="1" s="1"/>
  <c r="U3738" i="1" a="1"/>
  <c r="U3738" i="1" s="1"/>
  <c r="U642" i="1" a="1"/>
  <c r="U642" i="1" s="1"/>
  <c r="U1967" i="1" a="1"/>
  <c r="U1967" i="1" s="1"/>
  <c r="U1326" i="1" a="1"/>
  <c r="U1326" i="1" s="1"/>
  <c r="U2572" i="1" a="1"/>
  <c r="U2572" i="1" s="1"/>
  <c r="U1904" i="1" a="1"/>
  <c r="U1904" i="1" s="1"/>
  <c r="U1903" i="1" a="1"/>
  <c r="U1903" i="1" s="1"/>
  <c r="U2117" i="1" a="1"/>
  <c r="U2117" i="1" s="1"/>
  <c r="U2407" i="1" a="1"/>
  <c r="U2407" i="1" s="1"/>
  <c r="U2398" i="1" a="1"/>
  <c r="U2398" i="1" s="1"/>
  <c r="U3118" i="1" a="1"/>
  <c r="U3118" i="1" s="1"/>
  <c r="U2090" i="1" a="1"/>
  <c r="U2090" i="1" s="1"/>
  <c r="U2666" i="1" a="1"/>
  <c r="U2666" i="1" s="1"/>
  <c r="U2769" i="1" a="1"/>
  <c r="U2769" i="1" s="1"/>
  <c r="U1353" i="1" a="1"/>
  <c r="U1353" i="1" s="1"/>
  <c r="U2990" i="1" a="1"/>
  <c r="U2990" i="1" s="1"/>
  <c r="U2860" i="1" a="1"/>
  <c r="U2860" i="1" s="1"/>
  <c r="U679" i="1" a="1"/>
  <c r="U679" i="1" s="1"/>
  <c r="U1282" i="1" a="1"/>
  <c r="U1282" i="1" s="1"/>
  <c r="U464" i="1" a="1"/>
  <c r="U464" i="1" s="1"/>
  <c r="U2881" i="1" a="1"/>
  <c r="U2881" i="1" s="1"/>
  <c r="U1364" i="1" a="1"/>
  <c r="U1364" i="1" s="1"/>
  <c r="U2115" i="1" a="1"/>
  <c r="U2115" i="1" s="1"/>
  <c r="U2502" i="1" a="1"/>
  <c r="U2502" i="1" s="1"/>
  <c r="U858" i="1" a="1"/>
  <c r="U858" i="1" s="1"/>
  <c r="U2316" i="1" a="1"/>
  <c r="U2316" i="1" s="1"/>
  <c r="U1140" i="1" a="1"/>
  <c r="U1140" i="1" s="1"/>
  <c r="U2750" i="1" a="1"/>
  <c r="U2750" i="1" s="1"/>
  <c r="U2796" i="1" a="1"/>
  <c r="U2796" i="1" s="1"/>
  <c r="U3163" i="1" a="1"/>
  <c r="U3163" i="1" s="1"/>
  <c r="U986" i="1" a="1"/>
  <c r="U986" i="1" s="1"/>
  <c r="U445" i="1" a="1"/>
  <c r="U445" i="1" s="1"/>
  <c r="U2869" i="1" a="1"/>
  <c r="U2869" i="1" s="1"/>
  <c r="U2297" i="1" a="1"/>
  <c r="U2297" i="1" s="1"/>
  <c r="U2028" i="1" a="1"/>
  <c r="U2028" i="1" s="1"/>
  <c r="U3495" i="1" a="1"/>
  <c r="U3495" i="1" s="1"/>
  <c r="U938" i="1" a="1"/>
  <c r="U938" i="1" s="1"/>
  <c r="U2157" i="1" a="1"/>
  <c r="U2157" i="1" s="1"/>
  <c r="U694" i="1" a="1"/>
  <c r="U694" i="1" s="1"/>
  <c r="U118" i="1" a="1"/>
  <c r="U118" i="1" s="1"/>
  <c r="U1910" i="1" a="1"/>
  <c r="U1910" i="1" s="1"/>
  <c r="U2620" i="1" a="1"/>
  <c r="U2620" i="1" s="1"/>
  <c r="U2866" i="1" a="1"/>
  <c r="U2866" i="1" s="1"/>
  <c r="U287" i="1" a="1"/>
  <c r="U287" i="1" s="1"/>
  <c r="U436" i="1" a="1"/>
  <c r="U436" i="1" s="1"/>
  <c r="U1349" i="1" a="1"/>
  <c r="U1349" i="1" s="1"/>
  <c r="U3158" i="1" a="1"/>
  <c r="U3158" i="1" s="1"/>
  <c r="U191" i="1" a="1"/>
  <c r="U191" i="1" s="1"/>
  <c r="U2120" i="1" a="1"/>
  <c r="U2120" i="1" s="1"/>
  <c r="U281" i="1" a="1"/>
  <c r="U281" i="1" s="1"/>
  <c r="U1708" i="1" a="1"/>
  <c r="U1708" i="1" s="1"/>
  <c r="U113" i="1" a="1"/>
  <c r="U113" i="1" s="1"/>
  <c r="U1898" i="1" a="1"/>
  <c r="U1898" i="1" s="1"/>
  <c r="U2019" i="1" a="1"/>
  <c r="U2019" i="1" s="1"/>
  <c r="U2031" i="1" a="1"/>
  <c r="U2031" i="1" s="1"/>
  <c r="U1239" i="1" a="1"/>
  <c r="U1239" i="1" s="1"/>
  <c r="U2298" i="1" a="1"/>
  <c r="U2298" i="1" s="1"/>
  <c r="U2081" i="1" a="1"/>
  <c r="U2081" i="1" s="1"/>
  <c r="U1990" i="1" a="1"/>
  <c r="U1990" i="1" s="1"/>
  <c r="U1820" i="1" a="1"/>
  <c r="U1820" i="1" s="1"/>
  <c r="U971" i="1" a="1"/>
  <c r="U971" i="1" s="1"/>
  <c r="U2704" i="1" a="1"/>
  <c r="U2704" i="1" s="1"/>
  <c r="U1257" i="1" a="1"/>
  <c r="U1257" i="1" s="1"/>
  <c r="U1772" i="1" a="1"/>
  <c r="U1772" i="1" s="1"/>
  <c r="U641" i="1" a="1"/>
  <c r="U641" i="1" s="1"/>
  <c r="U1311" i="1" a="1"/>
  <c r="U1311" i="1" s="1"/>
  <c r="U2026" i="1" a="1"/>
  <c r="U2026" i="1" s="1"/>
  <c r="U3630" i="1" a="1"/>
  <c r="U3630" i="1" s="1"/>
  <c r="U3190" i="1" a="1"/>
  <c r="U3190" i="1" s="1"/>
  <c r="U855" i="1" a="1"/>
  <c r="U855" i="1" s="1"/>
  <c r="U54" i="1" a="1"/>
  <c r="U54" i="1" s="1"/>
  <c r="U81" i="1" a="1"/>
  <c r="U81" i="1" s="1"/>
  <c r="U532" i="1" a="1"/>
  <c r="U532" i="1" s="1"/>
  <c r="U3587" i="1" a="1"/>
  <c r="U3587" i="1" s="1"/>
  <c r="U2883" i="1" a="1"/>
  <c r="U2883" i="1" s="1"/>
  <c r="U1431" i="1" a="1"/>
  <c r="U1431" i="1" s="1"/>
  <c r="U1680" i="1" a="1"/>
  <c r="U1680" i="1" s="1"/>
  <c r="U226" i="1" a="1"/>
  <c r="U226" i="1" s="1"/>
  <c r="U818" i="1" a="1"/>
  <c r="U818" i="1" s="1"/>
  <c r="U2701" i="1" a="1"/>
  <c r="U2701" i="1" s="1"/>
  <c r="U3550" i="1" a="1"/>
  <c r="U3550" i="1" s="1"/>
  <c r="U1576" i="1" a="1"/>
  <c r="U1576" i="1" s="1"/>
  <c r="U2231" i="1" a="1"/>
  <c r="U2231" i="1" s="1"/>
  <c r="U1169" i="1" a="1"/>
  <c r="U1169" i="1" s="1"/>
  <c r="U1964" i="1" a="1"/>
  <c r="U1964" i="1" s="1"/>
  <c r="U1647" i="1" a="1"/>
  <c r="U1647" i="1" s="1"/>
  <c r="U2703" i="1" a="1"/>
  <c r="U2703" i="1" s="1"/>
  <c r="U2327" i="1" a="1"/>
  <c r="U2327" i="1" s="1"/>
  <c r="U2293" i="1" a="1"/>
  <c r="U2293" i="1" s="1"/>
  <c r="U1578" i="1" a="1"/>
  <c r="U1578" i="1" s="1"/>
  <c r="U1186" i="1" a="1"/>
  <c r="U1186" i="1" s="1"/>
  <c r="U3229" i="1" a="1"/>
  <c r="U3229" i="1" s="1"/>
  <c r="U1514" i="1" a="1"/>
  <c r="U1514" i="1" s="1"/>
  <c r="U2059" i="1" a="1"/>
  <c r="U2059" i="1" s="1"/>
  <c r="U1721" i="1" a="1"/>
  <c r="U1721" i="1" s="1"/>
  <c r="U2445" i="1" a="1"/>
  <c r="U2445" i="1" s="1"/>
  <c r="U3476" i="1" a="1"/>
  <c r="U3476" i="1" s="1"/>
  <c r="U2030" i="1" a="1"/>
  <c r="U2030" i="1" s="1"/>
  <c r="U2290" i="1" a="1"/>
  <c r="U2290" i="1" s="1"/>
  <c r="U3129" i="1" a="1"/>
  <c r="U3129" i="1" s="1"/>
  <c r="U1501" i="1" a="1"/>
  <c r="U1501" i="1" s="1"/>
  <c r="U604" i="1" a="1"/>
  <c r="U604" i="1" s="1"/>
  <c r="U3494" i="1" a="1"/>
  <c r="U3494" i="1" s="1"/>
  <c r="U1103" i="1" a="1"/>
  <c r="U1103" i="1" s="1"/>
  <c r="U2217" i="1" a="1"/>
  <c r="U2217" i="1" s="1"/>
  <c r="U3293" i="1" a="1"/>
  <c r="U3293" i="1" s="1"/>
  <c r="U1273" i="1" a="1"/>
  <c r="U1273" i="1" s="1"/>
  <c r="U2809" i="1" a="1"/>
  <c r="U2809" i="1" s="1"/>
  <c r="U2677" i="1" a="1"/>
  <c r="U2677" i="1" s="1"/>
  <c r="U3467" i="1" a="1"/>
  <c r="U3467" i="1" s="1"/>
  <c r="U1166" i="1" a="1"/>
  <c r="U1166" i="1" s="1"/>
  <c r="U3068" i="1" a="1"/>
  <c r="U3068" i="1" s="1"/>
  <c r="U3696" i="1" a="1"/>
  <c r="U3696" i="1" s="1"/>
  <c r="U3295" i="1" a="1"/>
  <c r="U3295" i="1" s="1"/>
  <c r="U3166" i="1" a="1"/>
  <c r="U3166" i="1" s="1"/>
  <c r="U2042" i="1" a="1"/>
  <c r="U2042" i="1" s="1"/>
  <c r="U3596" i="1" a="1"/>
  <c r="U3596" i="1" s="1"/>
  <c r="U3004" i="1" a="1"/>
  <c r="U3004" i="1" s="1"/>
  <c r="U3629" i="1" a="1"/>
  <c r="U3629" i="1" s="1"/>
  <c r="U3019" i="1" a="1"/>
  <c r="U3019" i="1" s="1"/>
  <c r="U3086" i="1" a="1"/>
  <c r="U3086" i="1" s="1"/>
  <c r="U2728" i="1" a="1"/>
  <c r="U2728" i="1" s="1"/>
  <c r="U837" i="1" a="1"/>
  <c r="U837" i="1" s="1"/>
  <c r="U1095" i="1" a="1"/>
  <c r="U1095" i="1" s="1"/>
  <c r="U3592" i="1" a="1"/>
  <c r="U3592" i="1" s="1"/>
  <c r="U3029" i="1" a="1"/>
  <c r="U3029" i="1" s="1"/>
  <c r="U762" i="1" a="1"/>
  <c r="U762" i="1" s="1"/>
  <c r="U2600" i="1" a="1"/>
  <c r="U2600" i="1" s="1"/>
  <c r="U1165" i="1" a="1"/>
  <c r="U1165" i="1" s="1"/>
  <c r="U1163" i="1" a="1"/>
  <c r="U1163" i="1" s="1"/>
  <c r="U2684" i="1" a="1"/>
  <c r="U2684" i="1" s="1"/>
  <c r="U2676" i="1" a="1"/>
  <c r="U2676" i="1" s="1"/>
  <c r="U1124" i="1" a="1"/>
  <c r="U1124" i="1" s="1"/>
  <c r="U3121" i="1" a="1"/>
  <c r="U3121" i="1" s="1"/>
  <c r="U32" i="1" a="1"/>
  <c r="U32" i="1" s="1"/>
  <c r="U1804" i="1" a="1"/>
  <c r="U1804" i="1" s="1"/>
  <c r="U1784" i="1" a="1"/>
  <c r="U1784" i="1" s="1"/>
  <c r="U2274" i="1" a="1"/>
  <c r="U2274" i="1" s="1"/>
  <c r="U2709" i="1" a="1"/>
  <c r="U2709" i="1" s="1"/>
  <c r="U2746" i="1" a="1"/>
  <c r="U2746" i="1" s="1"/>
  <c r="U397" i="1" a="1"/>
  <c r="U397" i="1" s="1"/>
  <c r="U2247" i="1" a="1"/>
  <c r="U2247" i="1" s="1"/>
  <c r="U2884" i="1" a="1"/>
  <c r="U2884" i="1" s="1"/>
  <c r="U2888" i="1" a="1"/>
  <c r="U2888" i="1" s="1"/>
  <c r="U3565" i="1" a="1"/>
  <c r="U3565" i="1" s="1"/>
  <c r="U3742" i="1" a="1"/>
  <c r="U3742" i="1" s="1"/>
  <c r="U3400" i="1" a="1"/>
  <c r="U3400" i="1" s="1"/>
  <c r="U1146" i="1" a="1"/>
  <c r="U1146" i="1" s="1"/>
  <c r="U218" i="1" a="1"/>
  <c r="U218" i="1" s="1"/>
  <c r="U305" i="1" a="1"/>
  <c r="U305" i="1" s="1"/>
  <c r="U375" i="1" a="1"/>
  <c r="U375" i="1" s="1"/>
  <c r="U900" i="1" a="1"/>
  <c r="U900" i="1" s="1"/>
  <c r="U1391" i="1" a="1"/>
  <c r="U1391" i="1" s="1"/>
  <c r="U792" i="1" a="1"/>
  <c r="U792" i="1" s="1"/>
  <c r="U1553" i="1" a="1"/>
  <c r="U1553" i="1" s="1"/>
  <c r="U2377" i="1" a="1"/>
  <c r="U2377" i="1" s="1"/>
  <c r="U791" i="1" a="1"/>
  <c r="U791" i="1" s="1"/>
  <c r="U2061" i="1" a="1"/>
  <c r="U2061" i="1" s="1"/>
  <c r="U3545" i="1" a="1"/>
  <c r="U3545" i="1" s="1"/>
  <c r="U3628" i="1" a="1"/>
  <c r="U3628" i="1" s="1"/>
  <c r="U3231" i="1" a="1"/>
  <c r="U3231" i="1" s="1"/>
  <c r="U2011" i="1" a="1"/>
  <c r="U2011" i="1" s="1"/>
  <c r="U343" i="1" a="1"/>
  <c r="U343" i="1" s="1"/>
  <c r="U1618" i="1" a="1"/>
  <c r="U1618" i="1" s="1"/>
  <c r="U2626" i="1" a="1"/>
  <c r="U2626" i="1" s="1"/>
  <c r="U3102" i="1" a="1"/>
  <c r="U3102" i="1" s="1"/>
  <c r="U1118" i="1" a="1"/>
  <c r="U1118" i="1" s="1"/>
  <c r="U2148" i="1" a="1"/>
  <c r="U2148" i="1" s="1"/>
  <c r="U1728" i="1" a="1"/>
  <c r="U1728" i="1" s="1"/>
  <c r="U771" i="1" a="1"/>
  <c r="U771" i="1" s="1"/>
  <c r="U752" i="1" a="1"/>
  <c r="U752" i="1" s="1"/>
  <c r="U1556" i="1" a="1"/>
  <c r="U1556" i="1" s="1"/>
  <c r="U869" i="1" a="1"/>
  <c r="U869" i="1" s="1"/>
  <c r="U1265" i="1" a="1"/>
  <c r="U1265" i="1" s="1"/>
  <c r="U3002" i="1" a="1"/>
  <c r="U3002" i="1" s="1"/>
  <c r="U3153" i="1" a="1"/>
  <c r="U3153" i="1" s="1"/>
  <c r="U433" i="1" a="1"/>
  <c r="U433" i="1" s="1"/>
  <c r="U1298" i="1" a="1"/>
  <c r="U1298" i="1" s="1"/>
  <c r="U3506" i="1" a="1"/>
  <c r="U3506" i="1" s="1"/>
  <c r="U24" i="1" a="1"/>
  <c r="U24" i="1" s="1"/>
  <c r="U2376" i="1" a="1"/>
  <c r="U2376" i="1" s="1"/>
  <c r="U1077" i="1" a="1"/>
  <c r="U1077" i="1" s="1"/>
  <c r="U774" i="1" a="1"/>
  <c r="U774" i="1" s="1"/>
  <c r="U793" i="1" a="1"/>
  <c r="U793" i="1" s="1"/>
  <c r="U773" i="1" a="1"/>
  <c r="U773" i="1" s="1"/>
  <c r="U403" i="1" a="1"/>
  <c r="U403" i="1" s="1"/>
  <c r="U2055" i="1" a="1"/>
  <c r="U2055" i="1" s="1"/>
  <c r="U2418" i="1" a="1"/>
  <c r="U2418" i="1" s="1"/>
  <c r="U3650" i="1" a="1"/>
  <c r="U3650" i="1" s="1"/>
  <c r="U607" i="1" a="1"/>
  <c r="U607" i="1" s="1"/>
  <c r="U2411" i="1" a="1"/>
  <c r="U2411" i="1" s="1"/>
  <c r="U3350" i="1" a="1"/>
  <c r="U3350" i="1" s="1"/>
  <c r="U139" i="1" a="1"/>
  <c r="U139" i="1" s="1"/>
  <c r="U149" i="1" a="1"/>
  <c r="U149" i="1" s="1"/>
  <c r="U3485" i="1" a="1"/>
  <c r="U3485" i="1" s="1"/>
  <c r="U637" i="1" a="1"/>
  <c r="U637" i="1" s="1"/>
  <c r="U1548" i="1" a="1"/>
  <c r="U1548" i="1" s="1"/>
  <c r="U614" i="1" a="1"/>
  <c r="U614" i="1" s="1"/>
  <c r="U344" i="1" a="1"/>
  <c r="U344" i="1" s="1"/>
  <c r="U391" i="1" a="1"/>
  <c r="U391" i="1" s="1"/>
  <c r="U2529" i="1" a="1"/>
  <c r="U2529" i="1" s="1"/>
  <c r="U1406" i="1" a="1"/>
  <c r="U1406" i="1" s="1"/>
  <c r="U811" i="1" a="1"/>
  <c r="U811" i="1" s="1"/>
  <c r="U2393" i="1" a="1"/>
  <c r="U2393" i="1" s="1"/>
  <c r="U2549" i="1" a="1"/>
  <c r="U2549" i="1" s="1"/>
  <c r="U2554" i="1" a="1"/>
  <c r="U2554" i="1" s="1"/>
  <c r="U2542" i="1" a="1"/>
  <c r="U2542" i="1" s="1"/>
  <c r="U1177" i="1" a="1"/>
  <c r="U1177" i="1" s="1"/>
  <c r="U2822" i="1" a="1"/>
  <c r="U2822" i="1" s="1"/>
  <c r="U2278" i="1" a="1"/>
  <c r="U2278" i="1" s="1"/>
  <c r="U273" i="1" a="1"/>
  <c r="U273" i="1" s="1"/>
  <c r="U9" i="1" a="1"/>
  <c r="U9" i="1" s="1"/>
  <c r="U1919" i="1" a="1"/>
  <c r="U1919" i="1" s="1"/>
  <c r="U60" i="1" a="1"/>
  <c r="U60" i="1" s="1"/>
  <c r="U1918" i="1" a="1"/>
  <c r="U1918" i="1" s="1"/>
  <c r="U1097" i="1" a="1"/>
  <c r="U1097" i="1" s="1"/>
  <c r="U1061" i="1" a="1"/>
  <c r="U1061" i="1" s="1"/>
  <c r="U2060" i="1" a="1"/>
  <c r="U2060" i="1" s="1"/>
  <c r="U756" i="1" a="1"/>
  <c r="U756" i="1" s="1"/>
  <c r="U1595" i="1" a="1"/>
  <c r="U1595" i="1" s="1"/>
  <c r="U3643" i="1" a="1"/>
  <c r="U3643" i="1" s="1"/>
  <c r="U1811" i="1" a="1"/>
  <c r="U1811" i="1" s="1"/>
  <c r="U2653" i="1" a="1"/>
  <c r="U2653" i="1" s="1"/>
  <c r="U3842" i="1" a="1"/>
  <c r="U3842" i="1" s="1"/>
  <c r="U1143" i="1" a="1"/>
  <c r="U1143" i="1" s="1"/>
  <c r="U654" i="1" a="1"/>
  <c r="U654" i="1" s="1"/>
  <c r="U47" i="1" a="1"/>
  <c r="U47" i="1" s="1"/>
  <c r="U2458" i="1" a="1"/>
  <c r="U2458" i="1" s="1"/>
  <c r="U3461" i="1" a="1"/>
  <c r="U3461" i="1" s="1"/>
  <c r="U3125" i="1" a="1"/>
  <c r="U3125" i="1" s="1"/>
  <c r="U779" i="1" a="1"/>
  <c r="U779" i="1" s="1"/>
  <c r="U3836" i="1" a="1"/>
  <c r="U3836" i="1" s="1"/>
  <c r="U3412" i="1" a="1"/>
  <c r="U3412" i="1" s="1"/>
  <c r="U747" i="1" a="1"/>
  <c r="U747" i="1" s="1"/>
  <c r="U1714" i="1" a="1"/>
  <c r="U1714" i="1" s="1"/>
  <c r="U2687" i="1" a="1"/>
  <c r="U2687" i="1" s="1"/>
  <c r="U1075" i="1" a="1"/>
  <c r="U1075" i="1" s="1"/>
  <c r="U3490" i="1" a="1"/>
  <c r="U3490" i="1" s="1"/>
  <c r="U2573" i="1" a="1"/>
  <c r="U2573" i="1" s="1"/>
  <c r="U1547" i="1" a="1"/>
  <c r="U1547" i="1" s="1"/>
  <c r="U1261" i="1" a="1"/>
  <c r="U1261" i="1" s="1"/>
  <c r="U1676" i="1" a="1"/>
  <c r="U1676" i="1" s="1"/>
  <c r="U2932" i="1" a="1"/>
  <c r="U2932" i="1" s="1"/>
  <c r="U1267" i="1" a="1"/>
  <c r="U1267" i="1" s="1"/>
  <c r="U1524" i="1" a="1"/>
  <c r="U1524" i="1" s="1"/>
  <c r="U2304" i="1" a="1"/>
  <c r="U2304" i="1" s="1"/>
  <c r="U1505" i="1" a="1"/>
  <c r="U1505" i="1" s="1"/>
  <c r="U1635" i="1" a="1"/>
  <c r="U1635" i="1" s="1"/>
  <c r="U471" i="1" a="1"/>
  <c r="U471" i="1" s="1"/>
  <c r="U1540" i="1" a="1"/>
  <c r="U1540" i="1" s="1"/>
  <c r="U1521" i="1" a="1"/>
  <c r="U1521" i="1" s="1"/>
  <c r="U1619" i="1" a="1"/>
  <c r="U1619" i="1" s="1"/>
  <c r="U1242" i="1" a="1"/>
  <c r="U1242" i="1" s="1"/>
  <c r="U1564" i="1" a="1"/>
  <c r="U1564" i="1" s="1"/>
  <c r="U1513" i="1" a="1"/>
  <c r="U1513" i="1" s="1"/>
  <c r="U2399" i="1" a="1"/>
  <c r="U2399" i="1" s="1"/>
  <c r="U92" i="1" a="1"/>
  <c r="U92" i="1" s="1"/>
  <c r="U2400" i="1" a="1"/>
  <c r="U2400" i="1" s="1"/>
  <c r="U1544" i="1" a="1"/>
  <c r="U1544" i="1" s="1"/>
  <c r="U2390" i="1" a="1"/>
  <c r="U2390" i="1" s="1"/>
  <c r="U2397" i="1" a="1"/>
  <c r="U2397" i="1" s="1"/>
  <c r="U2416" i="1" a="1"/>
  <c r="U2416" i="1" s="1"/>
  <c r="U1443" i="1" a="1"/>
  <c r="U1443" i="1" s="1"/>
  <c r="U1535" i="1" a="1"/>
  <c r="U1535" i="1" s="1"/>
  <c r="U841" i="1" a="1"/>
  <c r="U841" i="1" s="1"/>
  <c r="U3305" i="1" a="1"/>
  <c r="U3305" i="1" s="1"/>
  <c r="U697" i="1" a="1"/>
  <c r="U697" i="1" s="1"/>
  <c r="U3618" i="1" a="1"/>
  <c r="U3618" i="1" s="1"/>
  <c r="U2919" i="1" a="1"/>
  <c r="U2919" i="1" s="1"/>
  <c r="U2005" i="1" a="1"/>
  <c r="U2005" i="1" s="1"/>
  <c r="U2251" i="1" a="1"/>
  <c r="U2251" i="1" s="1"/>
  <c r="U1645" i="1" a="1"/>
  <c r="U1645" i="1" s="1"/>
  <c r="U1646" i="1" a="1"/>
  <c r="U1646" i="1" s="1"/>
  <c r="U1549" i="1" a="1"/>
  <c r="U1549" i="1" s="1"/>
  <c r="U1649" i="1" a="1"/>
  <c r="U1649" i="1" s="1"/>
  <c r="U1624" i="1" a="1"/>
  <c r="U1624" i="1" s="1"/>
  <c r="U1560" i="1" a="1"/>
  <c r="U1560" i="1" s="1"/>
  <c r="U2097" i="1" a="1"/>
  <c r="U2097" i="1" s="1"/>
  <c r="U2301" i="1" a="1"/>
  <c r="U2301" i="1" s="1"/>
  <c r="U702" i="1" a="1"/>
  <c r="U702" i="1" s="1"/>
  <c r="U2971" i="1" a="1"/>
  <c r="U2971" i="1" s="1"/>
  <c r="U1268" i="1" a="1"/>
  <c r="U1268" i="1" s="1"/>
  <c r="U2483" i="1" a="1"/>
  <c r="U2483" i="1" s="1"/>
  <c r="U1126" i="1" a="1"/>
  <c r="U1126" i="1" s="1"/>
  <c r="U152" i="1" a="1"/>
  <c r="U152" i="1" s="1"/>
  <c r="U721" i="1" a="1"/>
  <c r="U721" i="1" s="1"/>
  <c r="U1568" i="1" a="1"/>
  <c r="U1568" i="1" s="1"/>
  <c r="U1078" i="1" a="1"/>
  <c r="U1078" i="1" s="1"/>
  <c r="U1113" i="1" a="1"/>
  <c r="U1113" i="1" s="1"/>
  <c r="U1631" i="1" a="1"/>
  <c r="U1631" i="1" s="1"/>
  <c r="U492" i="1" a="1"/>
  <c r="U492" i="1" s="1"/>
  <c r="U3623" i="1" a="1"/>
  <c r="U3623" i="1" s="1"/>
  <c r="U1277" i="1" a="1"/>
  <c r="U1277" i="1" s="1"/>
  <c r="U1908" i="1" a="1"/>
  <c r="U1908" i="1" s="1"/>
  <c r="U1569" i="1" a="1"/>
  <c r="U1569" i="1" s="1"/>
  <c r="U1779" i="1" a="1"/>
  <c r="U1779" i="1" s="1"/>
  <c r="U1752" i="1" a="1"/>
  <c r="U1752" i="1" s="1"/>
  <c r="U1845" i="1" a="1"/>
  <c r="U1845" i="1" s="1"/>
  <c r="U1293" i="1" a="1"/>
  <c r="U1293" i="1" s="1"/>
  <c r="U1741" i="1" a="1"/>
  <c r="U1741" i="1" s="1"/>
  <c r="U891" i="1" a="1"/>
  <c r="U891" i="1" s="1"/>
  <c r="U1798" i="1" a="1"/>
  <c r="U1798" i="1" s="1"/>
  <c r="U3619" i="1" a="1"/>
  <c r="U3619" i="1" s="1"/>
  <c r="U1711" i="1" a="1"/>
  <c r="U1711" i="1" s="1"/>
  <c r="U3307" i="1" a="1"/>
  <c r="U3307" i="1" s="1"/>
  <c r="U1827" i="1" a="1"/>
  <c r="U1827" i="1" s="1"/>
  <c r="U3116" i="1" a="1"/>
  <c r="U3116" i="1" s="1"/>
  <c r="U1834" i="1" a="1"/>
  <c r="U1834" i="1" s="1"/>
  <c r="U1656" i="1" a="1"/>
  <c r="U1656" i="1" s="1"/>
  <c r="U784" i="1" a="1"/>
  <c r="U784" i="1" s="1"/>
  <c r="U2596" i="1" a="1"/>
  <c r="U2596" i="1" s="1"/>
  <c r="U1617" i="1" a="1"/>
  <c r="U1617" i="1" s="1"/>
  <c r="U2601" i="1" a="1"/>
  <c r="U2601" i="1" s="1"/>
  <c r="U2595" i="1" a="1"/>
  <c r="U2595" i="1" s="1"/>
  <c r="U1628" i="1" a="1"/>
  <c r="U1628" i="1" s="1"/>
  <c r="U2446" i="1" a="1"/>
  <c r="U2446" i="1" s="1"/>
  <c r="U2133" i="1" a="1"/>
  <c r="U2133" i="1" s="1"/>
  <c r="U3622" i="1" a="1"/>
  <c r="U3622" i="1" s="1"/>
  <c r="U2143" i="1" a="1"/>
  <c r="U2143" i="1" s="1"/>
  <c r="U3308" i="1" a="1"/>
  <c r="U3308" i="1" s="1"/>
  <c r="U1295" i="1" a="1"/>
  <c r="U1295" i="1" s="1"/>
  <c r="U1302" i="1" a="1"/>
  <c r="U1302" i="1" s="1"/>
  <c r="U1799" i="1" a="1"/>
  <c r="U1799" i="1" s="1"/>
  <c r="U1699" i="1" a="1"/>
  <c r="U1699" i="1" s="1"/>
  <c r="U1589" i="1" a="1"/>
  <c r="U1589" i="1" s="1"/>
  <c r="U746" i="1" a="1"/>
  <c r="U746" i="1" s="1"/>
  <c r="U751" i="1" a="1"/>
  <c r="U751" i="1" s="1"/>
  <c r="U852" i="1" a="1"/>
  <c r="U852" i="1" s="1"/>
  <c r="U1090" i="1" a="1"/>
  <c r="U1090" i="1" s="1"/>
  <c r="U3027" i="1" a="1"/>
  <c r="U3027" i="1" s="1"/>
  <c r="U220" i="1" a="1"/>
  <c r="U220" i="1" s="1"/>
  <c r="U629" i="1" a="1"/>
  <c r="U629" i="1" s="1"/>
  <c r="U781" i="1" a="1"/>
  <c r="U781" i="1" s="1"/>
  <c r="U1291" i="1" a="1"/>
  <c r="U1291" i="1" s="1"/>
  <c r="U1748" i="1" a="1"/>
  <c r="U1748" i="1" s="1"/>
  <c r="U765" i="1" a="1"/>
  <c r="U765" i="1" s="1"/>
  <c r="U1286" i="1" a="1"/>
  <c r="U1286" i="1" s="1"/>
  <c r="U43" i="1" a="1"/>
  <c r="U43" i="1" s="1"/>
  <c r="U46" i="1" a="1"/>
  <c r="U46" i="1" s="1"/>
  <c r="U468" i="1" a="1"/>
  <c r="U468" i="1" s="1"/>
  <c r="U18" i="1" a="1"/>
  <c r="U18" i="1" s="1"/>
  <c r="U51" i="1" a="1"/>
  <c r="U51" i="1" s="1"/>
  <c r="U2998" i="1" a="1"/>
  <c r="U2998" i="1" s="1"/>
  <c r="U3014" i="1" a="1"/>
  <c r="U3014" i="1" s="1"/>
  <c r="U2532" i="1" a="1"/>
  <c r="U2532" i="1" s="1"/>
  <c r="U2515" i="1" a="1"/>
  <c r="U2515" i="1" s="1"/>
  <c r="U3000" i="1" a="1"/>
  <c r="U3000" i="1" s="1"/>
  <c r="U3022" i="1" a="1"/>
  <c r="U3022" i="1" s="1"/>
  <c r="U3624" i="1" a="1"/>
  <c r="U3624" i="1" s="1"/>
  <c r="U707" i="1" a="1"/>
  <c r="U707" i="1" s="1"/>
  <c r="U1420" i="1" a="1"/>
  <c r="U1420" i="1" s="1"/>
  <c r="U1279" i="1" a="1"/>
  <c r="U1279" i="1" s="1"/>
  <c r="U539" i="1" a="1"/>
  <c r="U539" i="1" s="1"/>
  <c r="U2452" i="1" a="1"/>
  <c r="U2452" i="1" s="1"/>
  <c r="U1927" i="1" a="1"/>
  <c r="U1927" i="1" s="1"/>
  <c r="U3043" i="1" a="1"/>
  <c r="U3043" i="1" s="1"/>
  <c r="U1270" i="1" a="1"/>
  <c r="U1270" i="1" s="1"/>
  <c r="U1280" i="1" a="1"/>
  <c r="U1280" i="1" s="1"/>
  <c r="U1434" i="1" a="1"/>
  <c r="U1434" i="1" s="1"/>
  <c r="U788" i="1" a="1"/>
  <c r="U788" i="1" s="1"/>
  <c r="U3620" i="1" a="1"/>
  <c r="U3620" i="1" s="1"/>
  <c r="U787" i="1" a="1"/>
  <c r="U787" i="1" s="1"/>
  <c r="U1710" i="1" a="1"/>
  <c r="U1710" i="1" s="1"/>
  <c r="U67" i="1" a="1"/>
  <c r="U67" i="1" s="1"/>
  <c r="U7" i="1" a="1"/>
  <c r="U7" i="1" s="1"/>
  <c r="U2655" i="1" a="1"/>
  <c r="U2655" i="1" s="1"/>
  <c r="U2335" i="1" a="1"/>
  <c r="U2335" i="1" s="1"/>
  <c r="U3329" i="1" a="1"/>
  <c r="U3329" i="1" s="1"/>
  <c r="U3210" i="1" a="1"/>
  <c r="U3210" i="1" s="1"/>
  <c r="U3431" i="1" a="1"/>
  <c r="U3431" i="1" s="1"/>
  <c r="U2988" i="1" a="1"/>
  <c r="U2988" i="1" s="1"/>
  <c r="U3613" i="1" a="1"/>
  <c r="U3613" i="1" s="1"/>
  <c r="U1440" i="1" a="1"/>
  <c r="U1440" i="1" s="1"/>
  <c r="U2541" i="1" a="1"/>
  <c r="U2541" i="1" s="1"/>
  <c r="U1567" i="1" a="1"/>
  <c r="U1567" i="1" s="1"/>
  <c r="U3346" i="1" a="1"/>
  <c r="U3346" i="1" s="1"/>
  <c r="U3302" i="1" a="1"/>
  <c r="U3302" i="1" s="1"/>
  <c r="U2705" i="1" a="1"/>
  <c r="U2705" i="1" s="1"/>
  <c r="U2828" i="1" a="1"/>
  <c r="U2828" i="1" s="1"/>
  <c r="U3392" i="1" a="1"/>
  <c r="U3392" i="1" s="1"/>
  <c r="U3005" i="1" a="1"/>
  <c r="U3005" i="1" s="1"/>
  <c r="U3351" i="1" a="1"/>
  <c r="U3351" i="1" s="1"/>
  <c r="U872" i="1" a="1"/>
  <c r="U872" i="1" s="1"/>
  <c r="U3205" i="1" a="1"/>
  <c r="U3205" i="1" s="1"/>
  <c r="U2811" i="1" a="1"/>
  <c r="U2811" i="1" s="1"/>
  <c r="U2795" i="1" a="1"/>
  <c r="U2795" i="1" s="1"/>
  <c r="U3204" i="1" a="1"/>
  <c r="U3204" i="1" s="1"/>
  <c r="U3612" i="1" a="1"/>
  <c r="U3612" i="1" s="1"/>
  <c r="U3582" i="1" a="1"/>
  <c r="U3582" i="1" s="1"/>
  <c r="U1238" i="1" a="1"/>
  <c r="U1238" i="1" s="1"/>
  <c r="U3575" i="1" a="1"/>
  <c r="U3575" i="1" s="1"/>
  <c r="U3209" i="1" a="1"/>
  <c r="U3209" i="1" s="1"/>
  <c r="U2997" i="1" a="1"/>
  <c r="U2997" i="1" s="1"/>
  <c r="U2414" i="1" a="1"/>
  <c r="U2414" i="1" s="1"/>
  <c r="U3603" i="1" a="1"/>
  <c r="U3603" i="1" s="1"/>
  <c r="U3577" i="1" a="1"/>
  <c r="U3577" i="1" s="1"/>
  <c r="U3609" i="1" a="1"/>
  <c r="U3609" i="1" s="1"/>
  <c r="U3590" i="1" a="1"/>
  <c r="U3590" i="1" s="1"/>
  <c r="U3605" i="1" a="1"/>
  <c r="U3605" i="1" s="1"/>
  <c r="U3493" i="1" a="1"/>
  <c r="U3493" i="1" s="1"/>
  <c r="U1274" i="1" a="1"/>
  <c r="U1274" i="1" s="1"/>
  <c r="U3353" i="1" a="1"/>
  <c r="U3353" i="1" s="1"/>
  <c r="U3103" i="1" a="1"/>
  <c r="U3103" i="1" s="1"/>
  <c r="U2775" i="1" a="1"/>
  <c r="U2775" i="1" s="1"/>
  <c r="U2675" i="1" a="1"/>
  <c r="U2675" i="1" s="1"/>
  <c r="U3212" i="1" a="1"/>
  <c r="U3212" i="1" s="1"/>
  <c r="U2510" i="1" a="1"/>
  <c r="U2510" i="1" s="1"/>
  <c r="U640" i="1" a="1"/>
  <c r="U640" i="1" s="1"/>
  <c r="U2902" i="1" a="1"/>
  <c r="U2902" i="1" s="1"/>
  <c r="U3375" i="1" a="1"/>
  <c r="U3375" i="1" s="1"/>
  <c r="U3578" i="1" a="1"/>
  <c r="U3578" i="1" s="1"/>
  <c r="U3187" i="1" a="1"/>
  <c r="U3187" i="1" s="1"/>
  <c r="U2250" i="1" a="1"/>
  <c r="U2250" i="1" s="1"/>
  <c r="U3214" i="1" a="1"/>
  <c r="U3214" i="1" s="1"/>
  <c r="U3607" i="1" a="1"/>
  <c r="U3607" i="1" s="1"/>
  <c r="U1204" i="1" a="1"/>
  <c r="U1204" i="1" s="1"/>
  <c r="U890" i="1" a="1"/>
  <c r="U890" i="1" s="1"/>
  <c r="U776" i="1" a="1"/>
  <c r="U776" i="1" s="1"/>
  <c r="U775" i="1" a="1"/>
  <c r="U775" i="1" s="1"/>
  <c r="U853" i="1" a="1"/>
  <c r="U853" i="1" s="1"/>
  <c r="U798" i="1" a="1"/>
  <c r="U798" i="1" s="1"/>
  <c r="U277" i="1" a="1"/>
  <c r="U277" i="1" s="1"/>
  <c r="U1449" i="1" a="1"/>
  <c r="U1449" i="1" s="1"/>
  <c r="U1925" i="1" a="1"/>
  <c r="U1925" i="1" s="1"/>
  <c r="U687" i="1" a="1"/>
  <c r="U687" i="1" s="1"/>
  <c r="U3195" i="1" a="1"/>
  <c r="U3195" i="1" s="1"/>
  <c r="U2234" i="1" a="1"/>
  <c r="U2234" i="1" s="1"/>
  <c r="U2015" i="1" a="1"/>
  <c r="U2015" i="1" s="1"/>
  <c r="U2153" i="1" a="1"/>
  <c r="U2153" i="1" s="1"/>
  <c r="U1271" i="1" a="1"/>
  <c r="U1271" i="1" s="1"/>
  <c r="U1371" i="1" a="1"/>
  <c r="U1371" i="1" s="1"/>
  <c r="U647" i="1" a="1"/>
  <c r="U647" i="1" s="1"/>
  <c r="U2662" i="1" a="1"/>
  <c r="U2662" i="1" s="1"/>
  <c r="U2374" i="1" a="1"/>
  <c r="U2374" i="1" s="1"/>
  <c r="U1446" i="1" a="1"/>
  <c r="U1446" i="1" s="1"/>
  <c r="U2592" i="1" a="1"/>
  <c r="U2592" i="1" s="1"/>
  <c r="U3617" i="1" a="1"/>
  <c r="U3617" i="1" s="1"/>
  <c r="U3201" i="1" a="1"/>
  <c r="U3201" i="1" s="1"/>
  <c r="U1632" i="1" a="1"/>
  <c r="U1632" i="1" s="1"/>
  <c r="U1297" i="1" a="1"/>
  <c r="U1297" i="1" s="1"/>
  <c r="U2987" i="1" a="1"/>
  <c r="U2987" i="1" s="1"/>
  <c r="U526" i="1" a="1"/>
  <c r="U526" i="1" s="1"/>
  <c r="U362" i="1" a="1"/>
  <c r="U362" i="1" s="1"/>
  <c r="U1992" i="1" a="1"/>
  <c r="U1992" i="1" s="1"/>
  <c r="U3615" i="1" a="1"/>
  <c r="U3615" i="1" s="1"/>
  <c r="U2163" i="1" a="1"/>
  <c r="U2163" i="1" s="1"/>
  <c r="U645" i="1" a="1"/>
  <c r="U645" i="1" s="1"/>
  <c r="U878" i="1" a="1"/>
  <c r="U878" i="1" s="1"/>
  <c r="U3313" i="1" a="1"/>
  <c r="U3313" i="1" s="1"/>
  <c r="U1803" i="1" a="1"/>
  <c r="U1803" i="1" s="1"/>
  <c r="U874" i="1" a="1"/>
  <c r="U874" i="1" s="1"/>
  <c r="U2320" i="1" a="1"/>
  <c r="U2320" i="1" s="1"/>
  <c r="U1857" i="1" a="1"/>
  <c r="U1857" i="1" s="1"/>
  <c r="U378" i="1" a="1"/>
  <c r="U378" i="1" s="1"/>
  <c r="U2551" i="1" a="1"/>
  <c r="U2551" i="1" s="1"/>
  <c r="U205" i="1" a="1"/>
  <c r="U205" i="1" s="1"/>
  <c r="U2511" i="1" a="1"/>
  <c r="U2511" i="1" s="1"/>
  <c r="U2518" i="1" a="1"/>
  <c r="U2518" i="1" s="1"/>
  <c r="U1874" i="1" a="1"/>
  <c r="U1874" i="1" s="1"/>
  <c r="U795" i="1" a="1"/>
  <c r="U795" i="1" s="1"/>
  <c r="U2913" i="1" a="1"/>
  <c r="U2913" i="1" s="1"/>
  <c r="U1744" i="1" a="1"/>
  <c r="U1744" i="1" s="1"/>
  <c r="U883" i="1" a="1"/>
  <c r="U883" i="1" s="1"/>
  <c r="U3572" i="1" a="1"/>
  <c r="U3572" i="1" s="1"/>
  <c r="U2935" i="1" a="1"/>
  <c r="U2935" i="1" s="1"/>
  <c r="U1438" i="1" a="1"/>
  <c r="U1438" i="1" s="1"/>
  <c r="U879" i="1" a="1"/>
  <c r="U879" i="1" s="1"/>
  <c r="U2022" i="1" a="1"/>
  <c r="U2022" i="1" s="1"/>
  <c r="U3614" i="1" a="1"/>
  <c r="U3614" i="1" s="1"/>
  <c r="U2906" i="1" a="1"/>
  <c r="U2906" i="1" s="1"/>
  <c r="U885" i="1" a="1"/>
  <c r="U885" i="1" s="1"/>
  <c r="U2562" i="1" a="1"/>
  <c r="U2562" i="1" s="1"/>
  <c r="U768" i="1" a="1"/>
  <c r="U768" i="1" s="1"/>
  <c r="U877" i="1" a="1"/>
  <c r="U877" i="1" s="1"/>
  <c r="U3186" i="1" a="1"/>
  <c r="U3186" i="1" s="1"/>
  <c r="U3202" i="1" a="1"/>
  <c r="U3202" i="1" s="1"/>
  <c r="U3194" i="1" a="1"/>
  <c r="U3194" i="1" s="1"/>
  <c r="U3456" i="1" a="1"/>
  <c r="U3456" i="1" s="1"/>
  <c r="U2000" i="1" a="1"/>
  <c r="U2000" i="1" s="1"/>
  <c r="U3463" i="1" a="1"/>
  <c r="U3463" i="1" s="1"/>
  <c r="U912" i="1" a="1"/>
  <c r="U912" i="1" s="1"/>
  <c r="U1223" i="1" a="1"/>
  <c r="U1223" i="1" s="1"/>
  <c r="U1234" i="1" a="1"/>
  <c r="U1234" i="1" s="1"/>
  <c r="U2784" i="1" a="1"/>
  <c r="U2784" i="1" s="1"/>
  <c r="U184" i="1" a="1"/>
  <c r="U184" i="1" s="1"/>
  <c r="U3265" i="1" a="1"/>
  <c r="U3265" i="1" s="1"/>
  <c r="U1704" i="1" a="1"/>
  <c r="U1704" i="1" s="1"/>
  <c r="U3306" i="1" a="1"/>
  <c r="U3306" i="1" s="1"/>
  <c r="U914" i="1" a="1"/>
  <c r="U914" i="1" s="1"/>
  <c r="U2018" i="1" a="1"/>
  <c r="U2018" i="1" s="1"/>
  <c r="U1934" i="1" a="1"/>
  <c r="U1934" i="1" s="1"/>
  <c r="U851" i="1" a="1"/>
  <c r="U851" i="1" s="1"/>
  <c r="U1038" i="1" a="1"/>
  <c r="U1038" i="1" s="1"/>
  <c r="U866" i="1" a="1"/>
  <c r="U866" i="1" s="1"/>
  <c r="U2454" i="1" a="1"/>
  <c r="U2454" i="1" s="1"/>
  <c r="U3300" i="1" a="1"/>
  <c r="U3300" i="1" s="1"/>
  <c r="U1458" i="1" a="1"/>
  <c r="U1458" i="1" s="1"/>
  <c r="U1161" i="1" a="1"/>
  <c r="U1161" i="1" s="1"/>
  <c r="U2130" i="1" a="1"/>
  <c r="U2130" i="1" s="1"/>
  <c r="U3303" i="1" a="1"/>
  <c r="U3303" i="1" s="1"/>
  <c r="U1627" i="1" a="1"/>
  <c r="U1627" i="1" s="1"/>
  <c r="U1345" i="1" a="1"/>
  <c r="U1345" i="1" s="1"/>
  <c r="U3298" i="1" a="1"/>
  <c r="U3298" i="1" s="1"/>
  <c r="U2313" i="1" a="1"/>
  <c r="U2313" i="1" s="1"/>
  <c r="U2664" i="1" a="1"/>
  <c r="U2664" i="1" s="1"/>
  <c r="U3621" i="1" a="1"/>
  <c r="U3621" i="1" s="1"/>
  <c r="U2455" i="1" a="1"/>
  <c r="U2455" i="1" s="1"/>
  <c r="U1933" i="1" a="1"/>
  <c r="U1933" i="1" s="1"/>
  <c r="U2587" i="1" a="1"/>
  <c r="U2587" i="1" s="1"/>
  <c r="U2451" i="1" a="1"/>
  <c r="U2451" i="1" s="1"/>
  <c r="U934" i="1" a="1"/>
  <c r="U934" i="1" s="1"/>
  <c r="U2281" i="1" a="1"/>
  <c r="U2281" i="1" s="1"/>
  <c r="U1937" i="1" a="1"/>
  <c r="U1937" i="1" s="1"/>
  <c r="U3182" i="1" a="1"/>
  <c r="U3182" i="1" s="1"/>
  <c r="U2944" i="1" a="1"/>
  <c r="U2944" i="1" s="1"/>
  <c r="U783" i="1" a="1"/>
  <c r="U783" i="1" s="1"/>
  <c r="U1682" i="1" a="1"/>
  <c r="U1682" i="1" s="1"/>
  <c r="U1932" i="1" a="1"/>
  <c r="U1932" i="1" s="1"/>
  <c r="U937" i="1" a="1"/>
  <c r="U937" i="1" s="1"/>
  <c r="U847" i="1" a="1"/>
  <c r="U847" i="1" s="1"/>
  <c r="U563" i="1" a="1"/>
  <c r="U563" i="1" s="1"/>
  <c r="U946" i="1" a="1"/>
  <c r="U946" i="1" s="1"/>
  <c r="U1418" i="1" a="1"/>
  <c r="U1418" i="1" s="1"/>
  <c r="U817" i="1" a="1"/>
  <c r="U817" i="1" s="1"/>
  <c r="U2802" i="1" a="1"/>
  <c r="U2802" i="1" s="1"/>
  <c r="U3304" i="1" a="1"/>
  <c r="U3304" i="1" s="1"/>
  <c r="U2594" i="1" a="1"/>
  <c r="U2594" i="1" s="1"/>
  <c r="U3616" i="1" a="1"/>
  <c r="U3616" i="1" s="1"/>
  <c r="U2448" i="1" a="1"/>
  <c r="U2448" i="1" s="1"/>
  <c r="U1774" i="1" a="1"/>
  <c r="U1774" i="1" s="1"/>
  <c r="U1582" i="1" a="1"/>
  <c r="U1582" i="1" s="1"/>
  <c r="U82" i="1" a="1"/>
  <c r="U82" i="1" s="1"/>
  <c r="U627" i="1" a="1"/>
  <c r="U627" i="1" s="1"/>
  <c r="U1422" i="1" a="1"/>
  <c r="U1422" i="1" s="1"/>
  <c r="U876" i="1" a="1"/>
  <c r="U876" i="1" s="1"/>
  <c r="U857" i="1" a="1"/>
  <c r="U857" i="1" s="1"/>
  <c r="U293" i="1" a="1"/>
  <c r="U293" i="1" s="1"/>
  <c r="U2160" i="1" a="1"/>
  <c r="U2160" i="1" s="1"/>
  <c r="U3437" i="1" a="1"/>
  <c r="U3437" i="1" s="1"/>
  <c r="U1878" i="1" a="1"/>
  <c r="U1878" i="1" s="1"/>
  <c r="U1930" i="1" a="1"/>
  <c r="U1930" i="1" s="1"/>
  <c r="U2591" i="1" a="1"/>
  <c r="U2591" i="1" s="1"/>
  <c r="U240" i="1" a="1"/>
  <c r="U240" i="1" s="1"/>
  <c r="U1613" i="1" a="1"/>
  <c r="U1613" i="1" s="1"/>
  <c r="U1630" i="1" a="1"/>
  <c r="U1630" i="1" s="1"/>
  <c r="U321" i="1" a="1"/>
  <c r="U321" i="1" s="1"/>
  <c r="U764" i="1" a="1"/>
  <c r="U764" i="1" s="1"/>
  <c r="U683" i="1" a="1"/>
  <c r="U683" i="1" s="1"/>
  <c r="U367" i="1" a="1"/>
  <c r="U367" i="1" s="1"/>
  <c r="U769" i="1" a="1"/>
  <c r="U769" i="1" s="1"/>
  <c r="U1621" i="1" a="1"/>
  <c r="U1621" i="1" s="1"/>
  <c r="U2996" i="1" a="1"/>
  <c r="U2996" i="1" s="1"/>
  <c r="U1471" i="1" a="1"/>
  <c r="U1471" i="1" s="1"/>
  <c r="U1518" i="1" a="1"/>
  <c r="U1518" i="1" s="1"/>
  <c r="U1497" i="1" a="1"/>
  <c r="U1497" i="1" s="1"/>
  <c r="U487" i="1" a="1"/>
  <c r="U487" i="1" s="1"/>
  <c r="U1935" i="1" a="1"/>
  <c r="U1935" i="1" s="1"/>
  <c r="U2556" i="1" a="1"/>
  <c r="U2556" i="1" s="1"/>
  <c r="U260" i="1" a="1"/>
  <c r="U260" i="1" s="1"/>
  <c r="U3215" i="1" a="1"/>
  <c r="U3215" i="1" s="1"/>
  <c r="U3208" i="1" a="1"/>
  <c r="U3208" i="1" s="1"/>
  <c r="U1732" i="1" a="1"/>
  <c r="U1732" i="1" s="1"/>
  <c r="U1509" i="1" a="1"/>
  <c r="U1509" i="1" s="1"/>
  <c r="U2794" i="1" a="1"/>
  <c r="U2794" i="1" s="1"/>
  <c r="U2359" i="1" a="1"/>
  <c r="U2359" i="1" s="1"/>
  <c r="U1638" i="1" a="1"/>
  <c r="U1638" i="1" s="1"/>
  <c r="U1685" i="1" a="1"/>
  <c r="U1685" i="1" s="1"/>
  <c r="U1727" i="1" a="1"/>
  <c r="U1727" i="1" s="1"/>
  <c r="U1489" i="1" a="1"/>
  <c r="U1489" i="1" s="1"/>
  <c r="U2033" i="1" a="1"/>
  <c r="U2033" i="1" s="1"/>
  <c r="U503" i="1" a="1"/>
  <c r="U503" i="1" s="1"/>
  <c r="U1670" i="1" a="1"/>
  <c r="U1670" i="1" s="1"/>
  <c r="U2021" i="1" a="1"/>
  <c r="U2021" i="1" s="1"/>
  <c r="U1712" i="1" a="1"/>
  <c r="U1712" i="1" s="1"/>
  <c r="U1988" i="1" a="1"/>
  <c r="U1988" i="1" s="1"/>
  <c r="U2065" i="1" a="1"/>
  <c r="U2065" i="1" s="1"/>
  <c r="U2083" i="1" a="1"/>
  <c r="U2083" i="1" s="1"/>
  <c r="U2077" i="1" a="1"/>
  <c r="U2077" i="1" s="1"/>
  <c r="U2087" i="1" a="1"/>
  <c r="U2087" i="1" s="1"/>
  <c r="U2068" i="1" a="1"/>
  <c r="U2068" i="1" s="1"/>
  <c r="U2082" i="1" a="1"/>
  <c r="U2082" i="1" s="1"/>
  <c r="U2039" i="1" a="1"/>
  <c r="U2039" i="1" s="1"/>
  <c r="U3395" i="1" a="1"/>
  <c r="U3395" i="1" s="1"/>
  <c r="U2020" i="1" a="1"/>
  <c r="U2020" i="1" s="1"/>
  <c r="U2076" i="1" a="1"/>
  <c r="U2076" i="1" s="1"/>
  <c r="U2014" i="1" a="1"/>
  <c r="U2014" i="1" s="1"/>
  <c r="U2069" i="1" a="1"/>
  <c r="U2069" i="1" s="1"/>
  <c r="U1885" i="1" a="1"/>
  <c r="U1885" i="1" s="1"/>
  <c r="U1977" i="1" a="1"/>
  <c r="U1977" i="1" s="1"/>
  <c r="U2037" i="1" a="1"/>
  <c r="U2037" i="1" s="1"/>
  <c r="U2472" i="1" a="1"/>
  <c r="U2472" i="1" s="1"/>
  <c r="U1838" i="1" a="1"/>
  <c r="U1838" i="1" s="1"/>
  <c r="U3221" i="1" a="1"/>
  <c r="U3221" i="1" s="1"/>
  <c r="U2770" i="1" a="1"/>
  <c r="U2770" i="1" s="1"/>
  <c r="U3179" i="1" a="1"/>
  <c r="U3179" i="1" s="1"/>
  <c r="U3037" i="1" a="1"/>
  <c r="U3037" i="1" s="1"/>
  <c r="U3276" i="1" a="1"/>
  <c r="U3276" i="1" s="1"/>
  <c r="U164" i="1" a="1"/>
  <c r="U164" i="1" s="1"/>
  <c r="U1673" i="1" a="1"/>
  <c r="U1673" i="1" s="1"/>
  <c r="U1573" i="1" a="1"/>
  <c r="U1573" i="1" s="1"/>
  <c r="U3525" i="1" a="1"/>
  <c r="U3525" i="1" s="1"/>
  <c r="U2154" i="1" a="1"/>
  <c r="U2154" i="1" s="1"/>
  <c r="U437" i="1" a="1"/>
  <c r="U437" i="1" s="1"/>
  <c r="U2514" i="1" a="1"/>
  <c r="U2514" i="1" s="1"/>
  <c r="U3470" i="1" a="1"/>
  <c r="U3470" i="1" s="1"/>
  <c r="U3595" i="1" a="1"/>
  <c r="U3595" i="1" s="1"/>
  <c r="U320" i="1" a="1"/>
  <c r="U320" i="1" s="1"/>
  <c r="U518" i="1" a="1"/>
  <c r="U518" i="1" s="1"/>
  <c r="U500" i="1" a="1"/>
  <c r="U500" i="1" s="1"/>
  <c r="U2179" i="1" a="1"/>
  <c r="U2179" i="1" s="1"/>
  <c r="U1870" i="1" a="1"/>
  <c r="U1870" i="1" s="1"/>
  <c r="U1769" i="1" a="1"/>
  <c r="U1769" i="1" s="1"/>
  <c r="U201" i="1" a="1"/>
  <c r="U201" i="1" s="1"/>
  <c r="U190" i="1" a="1"/>
  <c r="U190" i="1" s="1"/>
  <c r="U63" i="1" a="1"/>
  <c r="U63" i="1" s="1"/>
  <c r="U3844" i="1" a="1"/>
  <c r="U3844" i="1" s="1"/>
  <c r="U603" i="1" a="1"/>
  <c r="U603" i="1" s="1"/>
  <c r="U602" i="1" a="1"/>
  <c r="U602" i="1" s="1"/>
  <c r="U2289" i="1" a="1"/>
  <c r="U2289" i="1" s="1"/>
  <c r="U62" i="1" a="1"/>
  <c r="U62" i="1" s="1"/>
  <c r="U349" i="1" a="1"/>
  <c r="U349" i="1" s="1"/>
  <c r="U3452" i="1" a="1"/>
  <c r="U3452" i="1" s="1"/>
  <c r="U3845" i="1" a="1"/>
  <c r="U3845" i="1" s="1"/>
  <c r="U2200" i="1" a="1"/>
  <c r="U2200" i="1" s="1"/>
  <c r="U1793" i="1" a="1"/>
  <c r="U1793" i="1" s="1"/>
  <c r="U3217" i="1" a="1"/>
  <c r="U3217" i="1" s="1"/>
  <c r="U3289" i="1" a="1"/>
  <c r="U3289" i="1" s="1"/>
  <c r="U3480" i="1" a="1"/>
  <c r="U3480" i="1" s="1"/>
  <c r="U3594" i="1" a="1"/>
  <c r="U3594" i="1" s="1"/>
  <c r="U3386" i="1" a="1"/>
  <c r="U3386" i="1" s="1"/>
  <c r="U2325" i="1" a="1"/>
  <c r="U2325" i="1" s="1"/>
  <c r="U2955" i="1" a="1"/>
  <c r="U2955" i="1" s="1"/>
  <c r="U3083" i="1" a="1"/>
  <c r="U3083" i="1" s="1"/>
  <c r="U2767" i="1" a="1"/>
  <c r="U2767" i="1" s="1"/>
  <c r="U421" i="1" a="1"/>
  <c r="U421" i="1" s="1"/>
  <c r="U619" i="1" a="1"/>
  <c r="U619" i="1" s="1"/>
  <c r="U1377" i="1" a="1"/>
  <c r="U1377" i="1" s="1"/>
  <c r="U1132" i="1" a="1"/>
  <c r="U1132" i="1" s="1"/>
  <c r="U2834" i="1" a="1"/>
  <c r="U2834" i="1" s="1"/>
  <c r="U3006" i="1" a="1"/>
  <c r="U3006" i="1" s="1"/>
  <c r="U404" i="1" a="1"/>
  <c r="U404" i="1" s="1"/>
  <c r="U2631" i="1" a="1"/>
  <c r="U2631" i="1" s="1"/>
  <c r="U2999" i="1" a="1"/>
  <c r="U2999" i="1" s="1"/>
  <c r="U2686" i="1" a="1"/>
  <c r="U2686" i="1" s="1"/>
  <c r="U3134" i="1" a="1"/>
  <c r="U3134" i="1" s="1"/>
  <c r="U478" i="1" a="1"/>
  <c r="U478" i="1" s="1"/>
  <c r="U1692" i="1" a="1"/>
  <c r="U1692" i="1" s="1"/>
  <c r="U3646" i="1" a="1"/>
  <c r="U3646" i="1" s="1"/>
  <c r="U2205" i="1" a="1"/>
  <c r="U2205" i="1" s="1"/>
  <c r="U2166" i="1" a="1"/>
  <c r="U2166" i="1" s="1"/>
  <c r="U1659" i="1" a="1"/>
  <c r="U1659" i="1" s="1"/>
  <c r="U698" i="1" a="1"/>
  <c r="U698" i="1" s="1"/>
  <c r="U1718" i="1" a="1"/>
  <c r="U1718" i="1" s="1"/>
  <c r="U671" i="1" a="1"/>
  <c r="U671" i="1" s="1"/>
  <c r="U2078" i="1" a="1"/>
  <c r="U2078" i="1" s="1"/>
  <c r="U1888" i="1" a="1"/>
  <c r="U1888" i="1" s="1"/>
  <c r="U2619" i="1" a="1"/>
  <c r="U2619" i="1" s="1"/>
  <c r="U3292" i="1" a="1"/>
  <c r="U3292" i="1" s="1"/>
  <c r="U3028" i="1" a="1"/>
  <c r="U3028" i="1" s="1"/>
  <c r="U1411" i="1" a="1"/>
  <c r="U1411" i="1" s="1"/>
  <c r="U1426" i="1" a="1"/>
  <c r="U1426" i="1" s="1"/>
  <c r="U1057" i="1" a="1"/>
  <c r="U1057" i="1" s="1"/>
  <c r="U708" i="1" a="1"/>
  <c r="U708" i="1" s="1"/>
  <c r="U105" i="1" a="1"/>
  <c r="U105" i="1" s="1"/>
  <c r="U1555" i="1" a="1"/>
  <c r="U1555" i="1" s="1"/>
  <c r="U3035" i="1" a="1"/>
  <c r="U3035" i="1" s="1"/>
  <c r="U2174" i="1" a="1"/>
  <c r="U2174" i="1" s="1"/>
  <c r="U1076" i="1" a="1"/>
  <c r="U1076" i="1" s="1"/>
  <c r="U519" i="1" a="1"/>
  <c r="U519" i="1" s="1"/>
  <c r="U2821" i="1" a="1"/>
  <c r="U2821" i="1" s="1"/>
  <c r="U1579" i="1" a="1"/>
  <c r="U1579" i="1" s="1"/>
  <c r="U2008" i="1" a="1"/>
  <c r="U2008" i="1" s="1"/>
  <c r="U3058" i="1" a="1"/>
  <c r="U3058" i="1" s="1"/>
  <c r="U2953" i="1" a="1"/>
  <c r="U2953" i="1" s="1"/>
  <c r="U828" i="1" a="1"/>
  <c r="U828" i="1" s="1"/>
  <c r="U1644" i="1" a="1"/>
  <c r="U1644" i="1" s="1"/>
  <c r="U1178" i="1" a="1"/>
  <c r="U1178" i="1" s="1"/>
  <c r="U3426" i="1" a="1"/>
  <c r="U3426" i="1" s="1"/>
  <c r="U3425" i="1" a="1"/>
  <c r="U3425" i="1" s="1"/>
  <c r="U1611" i="1" a="1"/>
  <c r="U1611" i="1" s="1"/>
  <c r="U1183" i="1" a="1"/>
  <c r="U1183" i="1" s="1"/>
  <c r="U2493" i="1" a="1"/>
  <c r="U2493" i="1" s="1"/>
  <c r="U2503" i="1" a="1"/>
  <c r="U2503" i="1" s="1"/>
  <c r="U3218" i="1" a="1"/>
  <c r="U3218" i="1" s="1"/>
  <c r="U174" i="1" a="1"/>
  <c r="U174" i="1" s="1"/>
  <c r="U3045" i="1" a="1"/>
  <c r="U3045" i="1" s="1"/>
  <c r="U1846" i="1" a="1"/>
  <c r="U1846" i="1" s="1"/>
  <c r="U2126" i="1" a="1"/>
  <c r="U2126" i="1" s="1"/>
  <c r="U1468" i="1" a="1"/>
  <c r="U1468" i="1" s="1"/>
  <c r="U674" i="1" a="1"/>
  <c r="U674" i="1" s="1"/>
  <c r="U660" i="1" a="1"/>
  <c r="U660" i="1" s="1"/>
  <c r="U1717" i="1" a="1"/>
  <c r="U1717" i="1" s="1"/>
  <c r="U2080" i="1" a="1"/>
  <c r="U2080" i="1" s="1"/>
  <c r="U513" i="1" a="1"/>
  <c r="U513" i="1" s="1"/>
  <c r="U261" i="1" a="1"/>
  <c r="U261" i="1" s="1"/>
  <c r="U2180" i="1" a="1"/>
  <c r="U2180" i="1" s="1"/>
  <c r="U1725" i="1" a="1"/>
  <c r="U1725" i="1" s="1"/>
  <c r="U123" i="1" a="1"/>
  <c r="U123" i="1" s="1"/>
  <c r="U3224" i="1" a="1"/>
  <c r="U3224" i="1" s="1"/>
  <c r="U670" i="1" a="1"/>
  <c r="U670" i="1" s="1"/>
  <c r="U666" i="1" a="1"/>
  <c r="U666" i="1" s="1"/>
  <c r="U663" i="1" a="1"/>
  <c r="U663" i="1" s="1"/>
  <c r="U495" i="1" a="1"/>
  <c r="U495" i="1" s="1"/>
  <c r="U2763" i="1" a="1"/>
  <c r="U2763" i="1" s="1"/>
  <c r="U481" i="1" a="1"/>
  <c r="U481" i="1" s="1"/>
  <c r="U2187" i="1" a="1"/>
  <c r="U2187" i="1" s="1"/>
  <c r="U582" i="1" a="1"/>
  <c r="U582" i="1" s="1"/>
  <c r="U1871" i="1" a="1"/>
  <c r="U1871" i="1" s="1"/>
  <c r="U3555" i="1" a="1"/>
  <c r="U3555" i="1" s="1"/>
  <c r="U2598" i="1" a="1"/>
  <c r="U2598" i="1" s="1"/>
  <c r="U1825" i="1" a="1"/>
  <c r="U1825" i="1" s="1"/>
  <c r="U1059" i="1" a="1"/>
  <c r="U1059" i="1" s="1"/>
  <c r="U3168" i="1" a="1"/>
  <c r="U3168" i="1" s="1"/>
  <c r="U3145" i="1" a="1"/>
  <c r="U3145" i="1" s="1"/>
  <c r="U1810" i="1" a="1"/>
  <c r="U1810" i="1" s="1"/>
  <c r="U2062" i="1" a="1"/>
  <c r="U2062" i="1" s="1"/>
  <c r="U2512" i="1" a="1"/>
  <c r="U2512" i="1" s="1"/>
  <c r="U2776" i="1" a="1"/>
  <c r="U2776" i="1" s="1"/>
  <c r="U477" i="1" a="1"/>
  <c r="U477" i="1" s="1"/>
  <c r="U596" i="1" a="1"/>
  <c r="U596" i="1" s="1"/>
  <c r="U590" i="1" a="1"/>
  <c r="U590" i="1" s="1"/>
  <c r="U2560" i="1" a="1"/>
  <c r="U2560" i="1" s="1"/>
  <c r="U2845" i="1" a="1"/>
  <c r="U2845" i="1" s="1"/>
  <c r="U2951" i="1" a="1"/>
  <c r="U2951" i="1" s="1"/>
  <c r="U1248" i="1" a="1"/>
  <c r="U1248" i="1" s="1"/>
  <c r="U2877" i="1" a="1"/>
  <c r="U2877" i="1" s="1"/>
  <c r="U2147" i="1" a="1"/>
  <c r="U2147" i="1" s="1"/>
  <c r="U1262" i="1" a="1"/>
  <c r="U1262" i="1" s="1"/>
  <c r="U2910" i="1" a="1"/>
  <c r="U2910" i="1" s="1"/>
  <c r="U116" i="1" a="1"/>
  <c r="U116" i="1" s="1"/>
  <c r="U3754" i="1" a="1"/>
  <c r="U3754" i="1" s="1"/>
  <c r="U2038" i="1" a="1"/>
  <c r="U2038" i="1" s="1"/>
  <c r="U1633" i="1" a="1"/>
  <c r="U1633" i="1" s="1"/>
  <c r="U2144" i="1" a="1"/>
  <c r="U2144" i="1" s="1"/>
  <c r="U834" i="1" a="1"/>
  <c r="U834" i="1" s="1"/>
  <c r="U326" i="1" a="1"/>
  <c r="U326" i="1" s="1"/>
  <c r="U350" i="1" a="1"/>
  <c r="U350" i="1" s="1"/>
  <c r="U865" i="1" a="1"/>
  <c r="U865" i="1" s="1"/>
  <c r="U1887" i="1" a="1"/>
  <c r="U1887" i="1" s="1"/>
  <c r="U275" i="1" a="1"/>
  <c r="U275" i="1" s="1"/>
  <c r="U1301" i="1" a="1"/>
  <c r="U1301" i="1" s="1"/>
  <c r="U2109" i="1" a="1"/>
  <c r="U2109" i="1" s="1"/>
  <c r="U1731" i="1" a="1"/>
  <c r="U1731" i="1" s="1"/>
  <c r="U529" i="1" a="1"/>
  <c r="U529" i="1" s="1"/>
  <c r="U462" i="1" a="1"/>
  <c r="U462" i="1" s="1"/>
  <c r="U1654" i="1" a="1"/>
  <c r="U1654" i="1" s="1"/>
  <c r="U659" i="1" a="1"/>
  <c r="U659" i="1" s="1"/>
  <c r="U2824" i="1" a="1"/>
  <c r="U2824" i="1" s="1"/>
  <c r="U2086" i="1" a="1"/>
  <c r="U2086" i="1" s="1"/>
  <c r="U2885" i="1" a="1"/>
  <c r="U2885" i="1" s="1"/>
  <c r="U2964" i="1" a="1"/>
  <c r="U2964" i="1" s="1"/>
  <c r="U408" i="1" a="1"/>
  <c r="U408" i="1" s="1"/>
  <c r="U3438" i="1" a="1"/>
  <c r="U3438" i="1" s="1"/>
  <c r="U669" i="1" a="1"/>
  <c r="U669" i="1" s="1"/>
  <c r="U3175" i="1" a="1"/>
  <c r="U3175" i="1" s="1"/>
  <c r="U3222" i="1" a="1"/>
  <c r="U3222" i="1" s="1"/>
  <c r="U3223" i="1" a="1"/>
  <c r="U3223" i="1" s="1"/>
  <c r="U3262" i="1" a="1"/>
  <c r="U3262" i="1" s="1"/>
  <c r="U1330" i="1" a="1"/>
  <c r="U1330" i="1" s="1"/>
  <c r="U871" i="1" a="1"/>
  <c r="U871" i="1" s="1"/>
  <c r="U3542" i="1" a="1"/>
  <c r="U3542" i="1" s="1"/>
  <c r="U1401" i="1" a="1"/>
  <c r="U1401" i="1" s="1"/>
  <c r="U50" i="1" a="1"/>
  <c r="U50" i="1" s="1"/>
  <c r="U160" i="1" a="1"/>
  <c r="U160" i="1" s="1"/>
  <c r="U313" i="1" a="1"/>
  <c r="U313" i="1" s="1"/>
  <c r="U2942" i="1" a="1"/>
  <c r="U2942" i="1" s="1"/>
  <c r="U2177" i="1" a="1"/>
  <c r="U2177" i="1" s="1"/>
  <c r="U1122" i="1" a="1"/>
  <c r="U1122" i="1" s="1"/>
  <c r="U257" i="1" a="1"/>
  <c r="U257" i="1" s="1"/>
  <c r="U3010" i="1" a="1"/>
  <c r="U3010" i="1" s="1"/>
  <c r="U1739" i="1" a="1"/>
  <c r="U1739" i="1" s="1"/>
  <c r="U2159" i="1" a="1"/>
  <c r="U2159" i="1" s="1"/>
  <c r="U2793" i="1" a="1"/>
  <c r="U2793" i="1" s="1"/>
  <c r="U486" i="1" a="1"/>
  <c r="U486" i="1" s="1"/>
  <c r="U2262" i="1" a="1"/>
  <c r="U2262" i="1" s="1"/>
  <c r="U266" i="1" a="1"/>
  <c r="U266" i="1" s="1"/>
  <c r="U79" i="1" a="1"/>
  <c r="U79" i="1" s="1"/>
  <c r="U2557" i="1" a="1"/>
  <c r="U2557" i="1" s="1"/>
  <c r="U2172" i="1" a="1"/>
  <c r="U2172" i="1" s="1"/>
  <c r="U1507" i="1" a="1"/>
  <c r="U1507" i="1" s="1"/>
  <c r="U212" i="1" a="1"/>
  <c r="U212" i="1" s="1"/>
  <c r="U185" i="1" a="1"/>
  <c r="U185" i="1" s="1"/>
  <c r="U104" i="1" a="1"/>
  <c r="U104" i="1" s="1"/>
  <c r="U1641" i="1" a="1"/>
  <c r="U1641" i="1" s="1"/>
  <c r="U2124" i="1" a="1"/>
  <c r="U2124" i="1" s="1"/>
  <c r="U2112" i="1" a="1"/>
  <c r="U2112" i="1" s="1"/>
  <c r="U2547" i="1" a="1"/>
  <c r="U2547" i="1" s="1"/>
  <c r="U613" i="1" a="1"/>
  <c r="U613" i="1" s="1"/>
  <c r="U460" i="1" a="1"/>
  <c r="U460" i="1" s="1"/>
  <c r="U1598" i="1" a="1"/>
  <c r="U1598" i="1" s="1"/>
  <c r="U1498" i="1" a="1"/>
  <c r="U1498" i="1" s="1"/>
  <c r="U1629" i="1" a="1"/>
  <c r="U1629" i="1" s="1"/>
  <c r="U620" i="1" a="1"/>
  <c r="U620" i="1" s="1"/>
  <c r="U2102" i="1" a="1"/>
  <c r="U2102" i="1" s="1"/>
  <c r="U610" i="1" a="1"/>
  <c r="U610" i="1" s="1"/>
  <c r="U432" i="1" a="1"/>
  <c r="U432" i="1" s="1"/>
  <c r="U3347" i="1" a="1"/>
  <c r="U3347" i="1" s="1"/>
  <c r="U1705" i="1" a="1"/>
  <c r="U1705" i="1" s="1"/>
  <c r="U2801" i="1" a="1"/>
  <c r="U2801" i="1" s="1"/>
  <c r="U55" i="1" a="1"/>
  <c r="U55" i="1" s="1"/>
  <c r="U401" i="1" a="1"/>
  <c r="U401" i="1" s="1"/>
  <c r="U413" i="1" a="1"/>
  <c r="U413" i="1" s="1"/>
  <c r="U430" i="1" a="1"/>
  <c r="U430" i="1" s="1"/>
  <c r="U282" i="1" a="1"/>
  <c r="U282" i="1" s="1"/>
  <c r="U3082" i="1" a="1"/>
  <c r="U3082" i="1" s="1"/>
  <c r="U586" i="1" a="1"/>
  <c r="U586" i="1" s="1"/>
  <c r="U2521" i="1" a="1"/>
  <c r="U2521" i="1" s="1"/>
  <c r="U1552" i="1" a="1"/>
  <c r="U1552" i="1" s="1"/>
  <c r="U1751" i="1" a="1"/>
  <c r="U1751" i="1" s="1"/>
  <c r="U1993" i="1" a="1"/>
  <c r="U1993" i="1" s="1"/>
  <c r="U2922" i="1" a="1"/>
  <c r="U2922" i="1" s="1"/>
  <c r="U2072" i="1" a="1"/>
  <c r="U2072" i="1" s="1"/>
  <c r="U1869" i="1" a="1"/>
  <c r="U1869" i="1" s="1"/>
  <c r="U1814" i="1" a="1"/>
  <c r="U1814" i="1" s="1"/>
  <c r="U2504" i="1" a="1"/>
  <c r="U2504" i="1" s="1"/>
  <c r="U1859" i="1" a="1"/>
  <c r="U1859" i="1" s="1"/>
  <c r="U3020" i="1" a="1"/>
  <c r="U3020" i="1" s="1"/>
  <c r="U772" i="1" a="1"/>
  <c r="U772" i="1" s="1"/>
  <c r="U2500" i="1" a="1"/>
  <c r="U2500" i="1" s="1"/>
  <c r="U288" i="1" a="1"/>
  <c r="U288" i="1" s="1"/>
  <c r="U1620" i="1" a="1"/>
  <c r="U1620" i="1" s="1"/>
  <c r="U1062" i="1" a="1"/>
  <c r="U1062" i="1" s="1"/>
  <c r="U419" i="1" a="1"/>
  <c r="U419" i="1" s="1"/>
  <c r="U2348" i="1" a="1"/>
  <c r="U2348" i="1" s="1"/>
  <c r="U1369" i="1" a="1"/>
  <c r="U1369" i="1" s="1"/>
  <c r="U328" i="1" a="1"/>
  <c r="U328" i="1" s="1"/>
  <c r="U127" i="1" a="1"/>
  <c r="U127" i="1" s="1"/>
  <c r="U651" i="1" a="1"/>
  <c r="U651" i="1" s="1"/>
  <c r="U2555" i="1" a="1"/>
  <c r="U2555" i="1" s="1"/>
  <c r="U2171" i="1" a="1"/>
  <c r="U2171" i="1" s="1"/>
  <c r="U504" i="1" a="1"/>
  <c r="U504" i="1" s="1"/>
  <c r="U806" i="1" a="1"/>
  <c r="U806" i="1" s="1"/>
  <c r="U724" i="1" a="1"/>
  <c r="U724" i="1" s="1"/>
  <c r="U2347" i="1" a="1"/>
  <c r="U2347" i="1" s="1"/>
  <c r="U3492" i="1" a="1"/>
  <c r="U3492" i="1" s="1"/>
  <c r="U2103" i="1" a="1"/>
  <c r="U2103" i="1" s="1"/>
  <c r="U2074" i="1" a="1"/>
  <c r="U2074" i="1" s="1"/>
  <c r="U2162" i="1" a="1"/>
  <c r="U2162" i="1" s="1"/>
  <c r="U749" i="1" a="1"/>
  <c r="U749" i="1" s="1"/>
  <c r="U1730" i="1" a="1"/>
  <c r="U1730" i="1" s="1"/>
  <c r="U777" i="1" a="1"/>
  <c r="U777" i="1" s="1"/>
  <c r="U1762" i="1" a="1"/>
  <c r="U1762" i="1" s="1"/>
  <c r="U2925" i="1" a="1"/>
  <c r="U2925" i="1" s="1"/>
  <c r="U134" i="1" a="1"/>
  <c r="U134" i="1" s="1"/>
  <c r="U801" i="1" a="1"/>
  <c r="U801" i="1" s="1"/>
  <c r="U810" i="1" a="1"/>
  <c r="U810" i="1" s="1"/>
  <c r="U17" i="1" a="1"/>
  <c r="U17" i="1" s="1"/>
  <c r="U1596" i="1" a="1"/>
  <c r="U1596" i="1" s="1"/>
  <c r="U3693" i="1" a="1"/>
  <c r="U3693" i="1" s="1"/>
  <c r="U763" i="1" a="1"/>
  <c r="U763" i="1" s="1"/>
  <c r="U1427" i="1" a="1"/>
  <c r="U1427" i="1" s="1"/>
  <c r="U2270" i="1" a="1"/>
  <c r="U2270" i="1" s="1"/>
  <c r="U1387" i="1" a="1"/>
  <c r="U1387" i="1" s="1"/>
  <c r="U1830" i="1" a="1"/>
  <c r="U1830" i="1" s="1"/>
  <c r="U1800" i="1" a="1"/>
  <c r="U1800" i="1" s="1"/>
  <c r="U1402" i="1" a="1"/>
  <c r="U1402" i="1" s="1"/>
  <c r="U3502" i="1" a="1"/>
  <c r="U3502" i="1" s="1"/>
  <c r="U2352" i="1" a="1"/>
  <c r="U2352" i="1" s="1"/>
  <c r="U2127" i="1" a="1"/>
  <c r="U2127" i="1" s="1"/>
  <c r="U3745" i="1" a="1"/>
  <c r="U3745" i="1" s="1"/>
  <c r="U2260" i="1" a="1"/>
  <c r="U2260" i="1" s="1"/>
  <c r="U2343" i="1" a="1"/>
  <c r="U2343" i="1" s="1"/>
  <c r="U161" i="1" a="1"/>
  <c r="U161" i="1" s="1"/>
  <c r="U387" i="1" a="1"/>
  <c r="U387" i="1" s="1"/>
  <c r="U1388" i="1" a="1"/>
  <c r="U1388" i="1" s="1"/>
  <c r="U1758" i="1" a="1"/>
  <c r="U1758" i="1" s="1"/>
  <c r="U2931" i="1" a="1"/>
  <c r="U2931" i="1" s="1"/>
  <c r="U480" i="1" a="1"/>
  <c r="U480" i="1" s="1"/>
  <c r="U3211" i="1" a="1"/>
  <c r="U3211" i="1" s="1"/>
  <c r="U2873" i="1" a="1"/>
  <c r="U2873" i="1" s="1"/>
  <c r="U3311" i="1" a="1"/>
  <c r="U3311" i="1" s="1"/>
  <c r="U1351" i="1" a="1"/>
  <c r="U1351" i="1" s="1"/>
  <c r="U2546" i="1" a="1"/>
  <c r="U2546" i="1" s="1"/>
  <c r="U57" i="1" a="1"/>
  <c r="U57" i="1" s="1"/>
  <c r="U2035" i="1" a="1"/>
  <c r="U2035" i="1" s="1"/>
  <c r="U1771" i="1" a="1"/>
  <c r="U1771" i="1" s="1"/>
  <c r="U2927" i="1" a="1"/>
  <c r="U2927" i="1" s="1"/>
  <c r="U2563" i="1" a="1"/>
  <c r="U2563" i="1" s="1"/>
  <c r="U3644" i="1" a="1"/>
  <c r="U3644" i="1" s="1"/>
  <c r="U2778" i="1" a="1"/>
  <c r="U2778" i="1" s="1"/>
  <c r="U15" i="1" a="1"/>
  <c r="U15" i="1" s="1"/>
  <c r="U1290" i="1" a="1"/>
  <c r="U1290" i="1" s="1"/>
  <c r="U3139" i="1" a="1"/>
  <c r="U3139" i="1" s="1"/>
  <c r="U3203" i="1" a="1"/>
  <c r="U3203" i="1" s="1"/>
  <c r="U3144" i="1" a="1"/>
  <c r="U3144" i="1" s="1"/>
  <c r="U3080" i="1" a="1"/>
  <c r="U3080" i="1" s="1"/>
  <c r="U3589" i="1" a="1"/>
  <c r="U3589" i="1" s="1"/>
  <c r="U2832" i="1" a="1"/>
  <c r="U2832" i="1" s="1"/>
  <c r="U3291" i="1" a="1"/>
  <c r="U3291" i="1" s="1"/>
  <c r="U3047" i="1" a="1"/>
  <c r="U3047" i="1" s="1"/>
  <c r="U2366" i="1" a="1"/>
  <c r="U2366" i="1" s="1"/>
  <c r="U3297" i="1" a="1"/>
  <c r="U3297" i="1" s="1"/>
  <c r="U3042" i="1" a="1"/>
  <c r="U3042" i="1" s="1"/>
  <c r="U3280" i="1" a="1"/>
  <c r="U3280" i="1" s="1"/>
  <c r="U1508" i="1" a="1"/>
  <c r="U1508" i="1" s="1"/>
  <c r="U114" i="1" a="1"/>
  <c r="U114" i="1" s="1"/>
  <c r="U3070" i="1" a="1"/>
  <c r="U3070" i="1" s="1"/>
  <c r="U1754" i="1" a="1"/>
  <c r="U1754" i="1" s="1"/>
  <c r="U2941" i="1" a="1"/>
  <c r="U2941" i="1" s="1"/>
  <c r="U2527" i="1" a="1"/>
  <c r="U2527" i="1" s="1"/>
  <c r="U3496" i="1" a="1"/>
  <c r="U3496" i="1" s="1"/>
  <c r="U3065" i="1" a="1"/>
  <c r="U3065" i="1" s="1"/>
  <c r="U3136" i="1" a="1"/>
  <c r="U3136" i="1" s="1"/>
  <c r="U3074" i="1" a="1"/>
  <c r="U3074" i="1" s="1"/>
  <c r="U3071" i="1" a="1"/>
  <c r="U3071" i="1" s="1"/>
  <c r="U2322" i="1" a="1"/>
  <c r="U2322" i="1" s="1"/>
  <c r="U493" i="1" a="1"/>
  <c r="U493" i="1" s="1"/>
  <c r="U2537" i="1" a="1"/>
  <c r="U2537" i="1" s="1"/>
  <c r="U786" i="1" a="1"/>
  <c r="U786" i="1" s="1"/>
  <c r="U1767" i="1" a="1"/>
  <c r="U1767" i="1" s="1"/>
  <c r="U3284" i="1" a="1"/>
  <c r="U3284" i="1" s="1"/>
  <c r="U3180" i="1" a="1"/>
  <c r="U3180" i="1" s="1"/>
  <c r="U2904" i="1" a="1"/>
  <c r="U2904" i="1" s="1"/>
  <c r="U3016" i="1" a="1"/>
  <c r="U3016" i="1" s="1"/>
  <c r="U3478" i="1" a="1"/>
  <c r="U3478" i="1" s="1"/>
  <c r="U2930" i="1" a="1"/>
  <c r="U2930" i="1" s="1"/>
  <c r="U2943" i="1" a="1"/>
  <c r="U2943" i="1" s="1"/>
  <c r="U3196" i="1" a="1"/>
  <c r="U3196" i="1" s="1"/>
  <c r="U3261" i="1" a="1"/>
  <c r="U3261" i="1" s="1"/>
  <c r="U2725" i="1" a="1"/>
  <c r="U2725" i="1" s="1"/>
  <c r="U3285" i="1" a="1"/>
  <c r="U3285" i="1" s="1"/>
  <c r="U2324" i="1" a="1"/>
  <c r="U2324" i="1" s="1"/>
  <c r="U1753" i="1" a="1"/>
  <c r="U1753" i="1" s="1"/>
  <c r="U3286" i="1" a="1"/>
  <c r="U3286" i="1" s="1"/>
  <c r="U2075" i="1" a="1"/>
  <c r="U2075" i="1" s="1"/>
  <c r="U2561" i="1" a="1"/>
  <c r="U2561" i="1" s="1"/>
  <c r="U2285" i="1" a="1"/>
  <c r="U2285" i="1" s="1"/>
  <c r="U1511" i="1" a="1"/>
  <c r="U1511" i="1" s="1"/>
  <c r="U2364" i="1" a="1"/>
  <c r="U2364" i="1" s="1"/>
  <c r="U332" i="1" a="1"/>
  <c r="U332" i="1" s="1"/>
  <c r="U887" i="1" a="1"/>
  <c r="U887" i="1" s="1"/>
  <c r="U3049" i="1" a="1"/>
  <c r="U3049" i="1" s="1"/>
  <c r="U1079" i="1" a="1"/>
  <c r="U1079" i="1" s="1"/>
  <c r="U893" i="1" a="1"/>
  <c r="U893" i="1" s="1"/>
  <c r="U1230" i="1" a="1"/>
  <c r="U1230" i="1" s="1"/>
  <c r="U1237" i="1" a="1"/>
  <c r="U1237" i="1" s="1"/>
  <c r="U1957" i="1" a="1"/>
  <c r="U1957" i="1" s="1"/>
  <c r="U1470" i="1" a="1"/>
  <c r="U1470" i="1" s="1"/>
  <c r="U2431" i="1" a="1"/>
  <c r="U2431" i="1" s="1"/>
  <c r="U579" i="1" a="1"/>
  <c r="U579" i="1" s="1"/>
  <c r="U2164" i="1" a="1"/>
  <c r="U2164" i="1" s="1"/>
  <c r="U1616" i="1" a="1"/>
  <c r="U1616" i="1" s="1"/>
  <c r="U728" i="1" a="1"/>
  <c r="U728" i="1" s="1"/>
  <c r="U2401" i="1" a="1"/>
  <c r="U2401" i="1" s="1"/>
  <c r="U3434" i="1" a="1"/>
  <c r="U3434" i="1" s="1"/>
  <c r="U1379" i="1" a="1"/>
  <c r="U1379" i="1" s="1"/>
  <c r="U1244" i="1" a="1"/>
  <c r="U1244" i="1" s="1"/>
  <c r="U1086" i="1" a="1"/>
  <c r="U1086" i="1" s="1"/>
  <c r="U2258" i="1" a="1"/>
  <c r="U2258" i="1" s="1"/>
  <c r="U726" i="1" a="1"/>
  <c r="U726" i="1" s="1"/>
  <c r="U2263" i="1" a="1"/>
  <c r="U2263" i="1" s="1"/>
  <c r="U2282" i="1" a="1"/>
  <c r="U2282" i="1" s="1"/>
  <c r="U2279" i="1" a="1"/>
  <c r="U2279" i="1" s="1"/>
  <c r="U1376" i="1" a="1"/>
  <c r="U1376" i="1" s="1"/>
  <c r="U2706" i="1" a="1"/>
  <c r="U2706" i="1" s="1"/>
  <c r="U1087" i="1" a="1"/>
  <c r="U1087" i="1" s="1"/>
  <c r="U44" i="1" a="1"/>
  <c r="U44" i="1" s="1"/>
  <c r="U1145" i="1" a="1"/>
  <c r="U1145" i="1" s="1"/>
  <c r="U2440" i="1" a="1"/>
  <c r="U2440" i="1" s="1"/>
  <c r="U686" i="1" a="1"/>
  <c r="U686" i="1" s="1"/>
  <c r="U3165" i="1" a="1"/>
  <c r="U3165" i="1" s="1"/>
  <c r="U800" i="1" a="1"/>
  <c r="U800" i="1" s="1"/>
  <c r="U61" i="1" a="1"/>
  <c r="U61" i="1" s="1"/>
  <c r="U1141" i="1" a="1"/>
  <c r="U1141" i="1" s="1"/>
  <c r="U759" i="1" a="1"/>
  <c r="U759" i="1" s="1"/>
  <c r="U1938" i="1" a="1"/>
  <c r="U1938" i="1" s="1"/>
  <c r="U2833" i="1" a="1"/>
  <c r="U2833" i="1" s="1"/>
  <c r="U2481" i="1" a="1"/>
  <c r="U2481" i="1" s="1"/>
  <c r="U2727" i="1" a="1"/>
  <c r="U2727" i="1" s="1"/>
  <c r="U1315" i="1" a="1"/>
  <c r="U1315" i="1" s="1"/>
  <c r="U2782" i="1" a="1"/>
  <c r="U2782" i="1" s="1"/>
  <c r="U508" i="1" a="1"/>
  <c r="U508" i="1" s="1"/>
  <c r="U1254" i="1" a="1"/>
  <c r="U1254" i="1" s="1"/>
  <c r="U2842" i="1" a="1"/>
  <c r="U2842" i="1" s="1"/>
  <c r="U200" i="1" a="1"/>
  <c r="U200" i="1" s="1"/>
  <c r="U2425" i="1" a="1"/>
  <c r="U2425" i="1" s="1"/>
  <c r="U256" i="1" a="1"/>
  <c r="U256" i="1" s="1"/>
  <c r="U2856" i="1" a="1"/>
  <c r="U2856" i="1" s="1"/>
  <c r="U3036" i="1" a="1"/>
  <c r="U3036" i="1" s="1"/>
  <c r="U1347" i="1" a="1"/>
  <c r="U1347" i="1" s="1"/>
  <c r="U394" i="1" a="1"/>
  <c r="U394" i="1" s="1"/>
  <c r="U423" i="1" a="1"/>
  <c r="U423" i="1" s="1"/>
  <c r="U3411" i="1" a="1"/>
  <c r="U3411" i="1" s="1"/>
  <c r="U3407" i="1" a="1"/>
  <c r="U3407" i="1" s="1"/>
  <c r="U3268" i="1" a="1"/>
  <c r="U3268" i="1" s="1"/>
  <c r="U692" i="1" a="1"/>
  <c r="U692" i="1" s="1"/>
  <c r="U1243" i="1" a="1"/>
  <c r="U1243" i="1" s="1"/>
  <c r="U605" i="1" a="1"/>
  <c r="U605" i="1" s="1"/>
  <c r="U1759" i="1" a="1"/>
  <c r="U1759" i="1" s="1"/>
  <c r="U2012" i="1" a="1"/>
  <c r="U2012" i="1" s="1"/>
  <c r="U1080" i="1" a="1"/>
  <c r="U1080" i="1" s="1"/>
  <c r="U1287" i="1" a="1"/>
  <c r="U1287" i="1" s="1"/>
  <c r="U1681" i="1" a="1"/>
  <c r="U1681" i="1" s="1"/>
  <c r="U1945" i="1" a="1"/>
  <c r="U1945" i="1" s="1"/>
  <c r="U1354" i="1" a="1"/>
  <c r="U1354" i="1" s="1"/>
  <c r="U2266" i="1" a="1"/>
  <c r="U2266" i="1" s="1"/>
  <c r="U3096" i="1" a="1"/>
  <c r="U3096" i="1" s="1"/>
  <c r="U2544" i="1" a="1"/>
  <c r="U2544" i="1" s="1"/>
  <c r="U1500" i="1" a="1"/>
  <c r="U1500" i="1" s="1"/>
  <c r="U2695" i="1" a="1"/>
  <c r="U2695" i="1" s="1"/>
  <c r="U128" i="1" a="1"/>
  <c r="U128" i="1" s="1"/>
  <c r="U2688" i="1" a="1"/>
  <c r="U2688" i="1" s="1"/>
  <c r="U250" i="1" a="1"/>
  <c r="U250" i="1" s="1"/>
  <c r="U825" i="1" a="1"/>
  <c r="U825" i="1" s="1"/>
  <c r="U2751" i="1" a="1"/>
  <c r="U2751" i="1" s="1"/>
  <c r="U140" i="1" a="1"/>
  <c r="U140" i="1" s="1"/>
  <c r="U3157" i="1" a="1"/>
  <c r="U3157" i="1" s="1"/>
  <c r="U1679" i="1" a="1"/>
  <c r="U1679" i="1" s="1"/>
  <c r="U1487" i="1" a="1"/>
  <c r="U1487" i="1" s="1"/>
  <c r="U217" i="1" a="1"/>
  <c r="U217" i="1" s="1"/>
  <c r="U1333" i="1" a="1"/>
  <c r="U1333" i="1" s="1"/>
  <c r="U1322" i="1" a="1"/>
  <c r="U1322" i="1" s="1"/>
  <c r="U1325" i="1" a="1"/>
  <c r="U1325" i="1" s="1"/>
  <c r="U1321" i="1" a="1"/>
  <c r="U1321" i="1" s="1"/>
  <c r="U1320" i="1" a="1"/>
  <c r="U1320" i="1" s="1"/>
  <c r="U1329" i="1" a="1"/>
  <c r="U1329" i="1" s="1"/>
  <c r="U1334" i="1" a="1"/>
  <c r="U1334" i="1" s="1"/>
  <c r="U1317" i="1" a="1"/>
  <c r="U1317" i="1" s="1"/>
  <c r="U1336" i="1" a="1"/>
  <c r="U1336" i="1" s="1"/>
  <c r="U1332" i="1" a="1"/>
  <c r="U1332" i="1" s="1"/>
  <c r="U1331" i="1" a="1"/>
  <c r="U1331" i="1" s="1"/>
  <c r="U1341" i="1" a="1"/>
  <c r="U1341" i="1" s="1"/>
  <c r="U1342" i="1" a="1"/>
  <c r="U1342" i="1" s="1"/>
  <c r="U1324" i="1" a="1"/>
  <c r="U1324" i="1" s="1"/>
  <c r="U1337" i="1" a="1"/>
  <c r="U1337" i="1" s="1"/>
  <c r="U1327" i="1" a="1"/>
  <c r="U1327" i="1" s="1"/>
  <c r="U1339" i="1" a="1"/>
  <c r="U1339" i="1" s="1"/>
  <c r="U2812" i="1" a="1"/>
  <c r="U2812" i="1" s="1"/>
  <c r="U2480" i="1" a="1"/>
  <c r="U2480" i="1" s="1"/>
  <c r="U1112" i="1" a="1"/>
  <c r="U1112" i="1" s="1"/>
  <c r="U295" i="1" a="1"/>
  <c r="U295" i="1" s="1"/>
  <c r="U1119" i="1" a="1"/>
  <c r="U1119" i="1" s="1"/>
  <c r="U2118" i="1" a="1"/>
  <c r="U2118" i="1" s="1"/>
  <c r="U3838" i="1" a="1"/>
  <c r="U3838" i="1" s="1"/>
  <c r="U2122" i="1" a="1"/>
  <c r="U2122" i="1" s="1"/>
  <c r="U2589" i="1" a="1"/>
  <c r="U2589" i="1" s="1"/>
  <c r="U1813" i="1" a="1"/>
  <c r="U1813" i="1" s="1"/>
  <c r="U84" i="1" a="1"/>
  <c r="U84" i="1" s="1"/>
  <c r="U884" i="1" a="1"/>
  <c r="U884" i="1" s="1"/>
  <c r="U1459" i="1" a="1"/>
  <c r="U1459" i="1" s="1"/>
  <c r="U1488" i="1" a="1"/>
  <c r="U1488" i="1" s="1"/>
  <c r="U1129" i="1" a="1"/>
  <c r="U1129" i="1" s="1"/>
  <c r="U215" i="1" a="1"/>
  <c r="U215" i="1" s="1"/>
  <c r="U269" i="1" a="1"/>
  <c r="U269" i="1" s="1"/>
  <c r="U231" i="1" a="1"/>
  <c r="U231" i="1" s="1"/>
  <c r="U2150" i="1" a="1"/>
  <c r="U2150" i="1" s="1"/>
  <c r="U2956" i="1" a="1"/>
  <c r="U2956" i="1" s="1"/>
  <c r="U1251" i="1" a="1"/>
  <c r="U1251" i="1" s="1"/>
  <c r="U780" i="1" a="1"/>
  <c r="U780" i="1" s="1"/>
  <c r="U1626" i="1" a="1"/>
  <c r="U1626" i="1" s="1"/>
  <c r="U1478" i="1" a="1"/>
  <c r="U1478" i="1" s="1"/>
  <c r="U2280" i="1" a="1"/>
  <c r="U2280" i="1" s="1"/>
  <c r="U1851" i="1" a="1"/>
  <c r="U1851" i="1" s="1"/>
  <c r="U1082" i="1" a="1"/>
  <c r="U1082" i="1" s="1"/>
  <c r="U3641" i="1" a="1"/>
  <c r="U3641" i="1" s="1"/>
  <c r="U2917" i="1" a="1"/>
  <c r="U2917" i="1" s="1"/>
  <c r="U1372" i="1" a="1"/>
  <c r="U1372" i="1" s="1"/>
  <c r="U1414" i="1" a="1"/>
  <c r="U1414" i="1" s="1"/>
  <c r="U2969" i="1" a="1"/>
  <c r="U2969" i="1" s="1"/>
  <c r="U1030" i="1" a="1"/>
  <c r="U1030" i="1" s="1"/>
  <c r="U146" i="1" a="1"/>
  <c r="U146" i="1" s="1"/>
  <c r="U1978" i="1" a="1"/>
  <c r="U1978" i="1" s="1"/>
  <c r="U3115" i="1" a="1"/>
  <c r="U3115" i="1" s="1"/>
  <c r="U1367" i="1" a="1"/>
  <c r="U1367" i="1" s="1"/>
  <c r="U2392" i="1" a="1"/>
  <c r="U2392" i="1" s="1"/>
  <c r="U2610" i="1" a="1"/>
  <c r="U2610" i="1" s="1"/>
  <c r="U2253" i="1" a="1"/>
  <c r="U2253" i="1" s="1"/>
  <c r="U3104" i="1" a="1"/>
  <c r="U3104" i="1" s="1"/>
  <c r="U1474" i="1" a="1"/>
  <c r="U1474" i="1" s="1"/>
  <c r="U3667" i="1" a="1"/>
  <c r="U3667" i="1" s="1"/>
  <c r="U467" i="1" a="1"/>
  <c r="U467" i="1" s="1"/>
  <c r="U2229" i="1" a="1"/>
  <c r="U2229" i="1" s="1"/>
  <c r="U1688" i="1" a="1"/>
  <c r="U1688" i="1" s="1"/>
  <c r="U3349" i="1" a="1"/>
  <c r="U3349" i="1" s="1"/>
  <c r="U1490" i="1" a="1"/>
  <c r="U1490" i="1" s="1"/>
  <c r="U2139" i="1" a="1"/>
  <c r="U2139" i="1" s="1"/>
  <c r="U166" i="1" a="1"/>
  <c r="U166" i="1" s="1"/>
  <c r="U1144" i="1" a="1"/>
  <c r="U1144" i="1" s="1"/>
  <c r="U1882" i="1" a="1"/>
  <c r="U1882" i="1" s="1"/>
  <c r="U1707" i="1" a="1"/>
  <c r="U1707" i="1" s="1"/>
  <c r="U196" i="1" a="1"/>
  <c r="U196" i="1" s="1"/>
  <c r="U2757" i="1" a="1"/>
  <c r="U2757" i="1" s="1"/>
  <c r="U3239" i="1" a="1"/>
  <c r="U3239" i="1" s="1"/>
  <c r="U2982" i="1" a="1"/>
  <c r="U2982" i="1" s="1"/>
  <c r="U2986" i="1" a="1"/>
  <c r="U2986" i="1" s="1"/>
  <c r="U1185" i="1" a="1"/>
  <c r="U1185" i="1" s="1"/>
  <c r="U1499" i="1" a="1"/>
  <c r="U1499" i="1" s="1"/>
  <c r="U2937" i="1" a="1"/>
  <c r="U2937" i="1" s="1"/>
  <c r="U2485" i="1" a="1"/>
  <c r="U2485" i="1" s="1"/>
  <c r="U1926" i="1" a="1"/>
  <c r="U1926" i="1" s="1"/>
  <c r="U1886" i="1" a="1"/>
  <c r="U1886" i="1" s="1"/>
  <c r="U1883" i="1" a="1"/>
  <c r="U1883" i="1" s="1"/>
  <c r="U2256" i="1" a="1"/>
  <c r="U2256" i="1" s="1"/>
  <c r="U2740" i="1" a="1"/>
  <c r="U2740" i="1" s="1"/>
  <c r="U2507" i="1" a="1"/>
  <c r="U2507" i="1" s="1"/>
  <c r="U2207" i="1" a="1"/>
  <c r="U2207" i="1" s="1"/>
  <c r="U2199" i="1" a="1"/>
  <c r="U2199" i="1" s="1"/>
  <c r="U2754" i="1" a="1"/>
  <c r="U2754" i="1" s="1"/>
  <c r="U2194" i="1" a="1"/>
  <c r="U2194" i="1" s="1"/>
  <c r="U2755" i="1" a="1"/>
  <c r="U2755" i="1" s="1"/>
  <c r="U2743" i="1" a="1"/>
  <c r="U2743" i="1" s="1"/>
  <c r="U2939" i="1" a="1"/>
  <c r="U2939" i="1" s="1"/>
  <c r="U2762" i="1" a="1"/>
  <c r="U2762" i="1" s="1"/>
  <c r="U2574" i="1" a="1"/>
  <c r="U2574" i="1" s="1"/>
  <c r="U2670" i="1" a="1"/>
  <c r="U2670" i="1" s="1"/>
  <c r="U1837" i="1" a="1"/>
  <c r="U1837" i="1" s="1"/>
  <c r="U3085" i="1" a="1"/>
  <c r="U3085" i="1" s="1"/>
  <c r="U2916" i="1" a="1"/>
  <c r="U2916" i="1" s="1"/>
  <c r="U820" i="1" a="1"/>
  <c r="U820" i="1" s="1"/>
  <c r="U1997" i="1" a="1"/>
  <c r="U1997" i="1" s="1"/>
  <c r="U78" i="1" a="1"/>
  <c r="U78" i="1" s="1"/>
  <c r="U42" i="1" a="1"/>
  <c r="U42" i="1" s="1"/>
  <c r="U2614" i="1" a="1"/>
  <c r="U2614" i="1" s="1"/>
  <c r="U2095" i="1" a="1"/>
  <c r="U2095" i="1" s="1"/>
  <c r="U2994" i="1" a="1"/>
  <c r="U2994" i="1" s="1"/>
  <c r="U2648" i="1" a="1"/>
  <c r="U2648" i="1" s="1"/>
  <c r="U3428" i="1" a="1"/>
  <c r="U3428" i="1" s="1"/>
  <c r="U2334" i="1" a="1"/>
  <c r="U2334" i="1" s="1"/>
  <c r="U2721" i="1" a="1"/>
  <c r="U2721" i="1" s="1"/>
  <c r="U1923" i="1" a="1"/>
  <c r="U1923" i="1" s="1"/>
  <c r="U2371" i="1" a="1"/>
  <c r="U2371" i="1" s="1"/>
  <c r="U223" i="1" a="1"/>
  <c r="U223" i="1" s="1"/>
  <c r="U2462" i="1" a="1"/>
  <c r="U2462" i="1" s="1"/>
  <c r="U2760" i="1" a="1"/>
  <c r="U2760" i="1" s="1"/>
  <c r="U80" i="1" a="1"/>
  <c r="U80" i="1" s="1"/>
  <c r="U709" i="1" a="1"/>
  <c r="U709" i="1" s="1"/>
  <c r="U1924" i="1" a="1"/>
  <c r="U1924" i="1" s="1"/>
  <c r="U90" i="1" a="1"/>
  <c r="U90" i="1" s="1"/>
  <c r="U2900" i="1" a="1"/>
  <c r="U2900" i="1" s="1"/>
  <c r="U2918" i="1" a="1"/>
  <c r="U2918" i="1" s="1"/>
  <c r="U690" i="1" a="1"/>
  <c r="U690" i="1" s="1"/>
  <c r="U1305" i="1" a="1"/>
  <c r="U1305" i="1" s="1"/>
  <c r="U956" i="1" a="1"/>
  <c r="U956" i="1" s="1"/>
  <c r="U65" i="1" a="1"/>
  <c r="U65" i="1" s="1"/>
  <c r="U1877" i="1" a="1"/>
  <c r="U1877" i="1" s="1"/>
  <c r="U6" i="1" a="1"/>
  <c r="U6" i="1" s="1"/>
  <c r="U1441" i="1" a="1"/>
  <c r="U1441" i="1" s="1"/>
  <c r="U1504" i="1" a="1"/>
  <c r="U1504" i="1" s="1"/>
  <c r="U673" i="1" a="1"/>
  <c r="U673" i="1" s="1"/>
  <c r="U77" i="1" a="1"/>
  <c r="U77" i="1" s="1"/>
  <c r="U1189" i="1" a="1"/>
  <c r="U1189" i="1" s="1"/>
  <c r="U1675" i="1" a="1"/>
  <c r="U1675" i="1" s="1"/>
  <c r="U1467" i="1" a="1"/>
  <c r="U1467" i="1" s="1"/>
  <c r="U3112" i="1" a="1"/>
  <c r="U3112" i="1" s="1"/>
  <c r="U1689" i="1" a="1"/>
  <c r="U1689" i="1" s="1"/>
  <c r="U2654" i="1" a="1"/>
  <c r="U2654" i="1" s="1"/>
  <c r="U1726" i="1" a="1"/>
  <c r="U1726" i="1" s="1"/>
  <c r="U1789" i="1" a="1"/>
  <c r="U1789" i="1" s="1"/>
  <c r="U3665" i="1" a="1"/>
  <c r="U3665" i="1" s="1"/>
  <c r="U512" i="1" a="1"/>
  <c r="U512" i="1" s="1"/>
  <c r="U1593" i="1" a="1"/>
  <c r="U1593" i="1" s="1"/>
  <c r="U3283" i="1" a="1"/>
  <c r="U3283" i="1" s="1"/>
  <c r="U2645" i="1" a="1"/>
  <c r="U2645" i="1" s="1"/>
  <c r="U2689" i="1" a="1"/>
  <c r="U2689" i="1" s="1"/>
  <c r="U556" i="1" a="1"/>
  <c r="U556" i="1" s="1"/>
  <c r="U2791" i="1" a="1"/>
  <c r="U2791" i="1" s="1"/>
  <c r="U821" i="1" a="1"/>
  <c r="U821" i="1" s="1"/>
  <c r="U1085" i="1" a="1"/>
  <c r="U1085" i="1" s="1"/>
  <c r="U2001" i="1" a="1"/>
  <c r="U2001" i="1" s="1"/>
  <c r="U255" i="1" a="1"/>
  <c r="U255" i="1" s="1"/>
  <c r="U664" i="1" a="1"/>
  <c r="U664" i="1" s="1"/>
  <c r="U2947" i="1" a="1"/>
  <c r="U2947" i="1" s="1"/>
  <c r="U1607" i="1" a="1"/>
  <c r="U1607" i="1" s="1"/>
  <c r="U52" i="1" a="1"/>
  <c r="U52" i="1" s="1"/>
  <c r="U1594" i="1" a="1"/>
  <c r="U1594" i="1" s="1"/>
  <c r="U1652" i="1" a="1"/>
  <c r="U1652" i="1" s="1"/>
  <c r="U1922" i="1" a="1"/>
  <c r="U1922" i="1" s="1"/>
  <c r="U538" i="1" a="1"/>
  <c r="U538" i="1" s="1"/>
  <c r="U307" i="1" a="1"/>
  <c r="U307" i="1" s="1"/>
  <c r="U267" i="1" a="1"/>
  <c r="U267" i="1" s="1"/>
  <c r="U540" i="1" a="1"/>
  <c r="U540" i="1" s="1"/>
  <c r="U2071" i="1" a="1"/>
  <c r="U2071" i="1" s="1"/>
  <c r="U1343" i="1" a="1"/>
  <c r="U1343" i="1" s="1"/>
  <c r="U1312" i="1" a="1"/>
  <c r="U1312" i="1" s="1"/>
  <c r="U314" i="1" a="1"/>
  <c r="U314" i="1" s="1"/>
  <c r="U3531" i="1" a="1"/>
  <c r="U3531" i="1" s="1"/>
  <c r="U542" i="1" a="1"/>
  <c r="U542" i="1" s="1"/>
  <c r="U1313" i="1" a="1"/>
  <c r="U1313" i="1" s="1"/>
  <c r="U3554" i="1" a="1"/>
  <c r="U3554" i="1" s="1"/>
  <c r="U2588" i="1" a="1"/>
  <c r="U2588" i="1" s="1"/>
  <c r="U575" i="1" a="1"/>
  <c r="U575" i="1" s="1"/>
  <c r="U368" i="1" a="1"/>
  <c r="U368" i="1" s="1"/>
  <c r="U682" i="1" a="1"/>
  <c r="U682" i="1" s="1"/>
  <c r="U374" i="1" a="1"/>
  <c r="U374" i="1" s="1"/>
  <c r="U102" i="1" a="1"/>
  <c r="U102" i="1" s="1"/>
  <c r="U199" i="1" a="1"/>
  <c r="U199" i="1" s="1"/>
  <c r="U491" i="1" a="1"/>
  <c r="U491" i="1" s="1"/>
  <c r="U3167" i="1" a="1"/>
  <c r="U3167" i="1" s="1"/>
  <c r="U3025" i="1" a="1"/>
  <c r="U3025" i="1" s="1"/>
  <c r="U581" i="1" a="1"/>
  <c r="U581" i="1" s="1"/>
  <c r="U3415" i="1" a="1"/>
  <c r="U3415" i="1" s="1"/>
  <c r="U122" i="1" a="1"/>
  <c r="U122" i="1" s="1"/>
  <c r="U2206" i="1" a="1"/>
  <c r="U2206" i="1" s="1"/>
  <c r="U3795" i="1" a="1"/>
  <c r="U3795" i="1" s="1"/>
  <c r="U658" i="1" a="1"/>
  <c r="U658" i="1" s="1"/>
  <c r="U3226" i="1" a="1"/>
  <c r="U3226" i="1" s="1"/>
  <c r="U370" i="1" a="1"/>
  <c r="U370" i="1" s="1"/>
  <c r="U3256" i="1" a="1"/>
  <c r="U3256" i="1" s="1"/>
  <c r="U3245" i="1" a="1"/>
  <c r="U3245" i="1" s="1"/>
  <c r="U3243" i="1" a="1"/>
  <c r="U3243" i="1" s="1"/>
  <c r="U3244" i="1" a="1"/>
  <c r="U3244" i="1" s="1"/>
  <c r="U3241" i="1" a="1"/>
  <c r="U3241" i="1" s="1"/>
  <c r="U3242" i="1" a="1"/>
  <c r="U3242" i="1" s="1"/>
  <c r="U3234" i="1" a="1"/>
  <c r="U3234" i="1" s="1"/>
  <c r="U3236" i="1" a="1"/>
  <c r="U3236" i="1" s="1"/>
  <c r="U3228" i="1" a="1"/>
  <c r="U3228" i="1" s="1"/>
  <c r="U1292" i="1" a="1"/>
  <c r="U1292" i="1" s="1"/>
  <c r="U2328" i="1" a="1"/>
  <c r="U2328" i="1" s="1"/>
  <c r="U2336" i="1" a="1"/>
  <c r="U2336" i="1" s="1"/>
  <c r="U2333" i="1" a="1"/>
  <c r="U2333" i="1" s="1"/>
  <c r="U2338" i="1" a="1"/>
  <c r="U2338" i="1" s="1"/>
  <c r="U2331" i="1" a="1"/>
  <c r="U2331" i="1" s="1"/>
  <c r="U2330" i="1" a="1"/>
  <c r="U2330" i="1" s="1"/>
  <c r="U2332" i="1" a="1"/>
  <c r="U2332" i="1" s="1"/>
  <c r="U2312" i="1" a="1"/>
  <c r="U2312" i="1" s="1"/>
  <c r="U1027" i="1" a="1"/>
  <c r="U1027" i="1" s="1"/>
  <c r="U3547" i="1" a="1"/>
  <c r="U3547" i="1" s="1"/>
  <c r="U3539" i="1" a="1"/>
  <c r="U3539" i="1" s="1"/>
  <c r="U3540" i="1" a="1"/>
  <c r="U3540" i="1" s="1"/>
  <c r="U3536" i="1" a="1"/>
  <c r="U3536" i="1" s="1"/>
  <c r="U3537" i="1" a="1"/>
  <c r="U3537" i="1" s="1"/>
  <c r="U3529" i="1" a="1"/>
  <c r="U3529" i="1" s="1"/>
  <c r="U3527" i="1" a="1"/>
  <c r="U3527" i="1" s="1"/>
  <c r="U3521" i="1" a="1"/>
  <c r="U3521" i="1" s="1"/>
  <c r="U3514" i="1" a="1"/>
  <c r="U3514" i="1" s="1"/>
  <c r="U3515" i="1" a="1"/>
  <c r="U3515" i="1" s="1"/>
  <c r="U214" i="1" a="1"/>
  <c r="U214" i="1" s="1"/>
  <c r="U2548" i="1" a="1"/>
  <c r="U2548" i="1" s="1"/>
  <c r="U3075" i="1" a="1"/>
  <c r="U3075" i="1" s="1"/>
  <c r="U1034" i="1" a="1"/>
  <c r="U1034" i="1" s="1"/>
  <c r="U1818" i="1" a="1"/>
  <c r="U1818" i="1" s="1"/>
  <c r="U444" i="1" a="1"/>
  <c r="U444" i="1" s="1"/>
  <c r="U442" i="1" a="1"/>
  <c r="U442" i="1" s="1"/>
  <c r="U1433" i="1" a="1"/>
  <c r="U1433" i="1" s="1"/>
  <c r="U2249" i="1" a="1"/>
  <c r="U2249" i="1" s="1"/>
  <c r="U1683" i="1" a="1"/>
  <c r="U1683" i="1" s="1"/>
  <c r="U1116" i="1" a="1"/>
  <c r="U1116" i="1" s="1"/>
  <c r="U1304" i="1" a="1"/>
  <c r="U1304" i="1" s="1"/>
  <c r="U3178" i="1" a="1"/>
  <c r="U3178" i="1" s="1"/>
  <c r="U859" i="1" a="1"/>
  <c r="U859" i="1" s="1"/>
  <c r="U1366" i="1" a="1"/>
  <c r="U1366" i="1" s="1"/>
  <c r="U2611" i="1" a="1"/>
  <c r="U2611" i="1" s="1"/>
  <c r="U1285" i="1" a="1"/>
  <c r="U1285" i="1" s="1"/>
  <c r="U141" i="1" a="1"/>
  <c r="U141" i="1" s="1"/>
  <c r="U1024" i="1" a="1"/>
  <c r="U1024" i="1" s="1"/>
  <c r="U1309" i="1" a="1"/>
  <c r="U1309" i="1" s="1"/>
  <c r="U996" i="1" a="1"/>
  <c r="U996" i="1" s="1"/>
  <c r="U249" i="1" a="1"/>
  <c r="U249" i="1" s="1"/>
  <c r="U66" i="1" a="1"/>
  <c r="U66" i="1" s="1"/>
  <c r="U23" i="1" a="1"/>
  <c r="U23" i="1" s="1"/>
  <c r="U1283" i="1" a="1"/>
  <c r="U1283" i="1" s="1"/>
  <c r="U3688" i="1" a="1"/>
  <c r="U3688" i="1" s="1"/>
  <c r="U3744" i="1" a="1"/>
  <c r="U3744" i="1" s="1"/>
  <c r="U848" i="1" a="1"/>
  <c r="U848" i="1" s="1"/>
  <c r="U1743" i="1" a="1"/>
  <c r="U1743" i="1" s="1"/>
  <c r="U331" i="1" a="1"/>
  <c r="U331" i="1" s="1"/>
  <c r="U2552" i="1" a="1"/>
  <c r="U2552" i="1" s="1"/>
  <c r="U3811" i="1" a="1"/>
  <c r="U3811" i="1" s="1"/>
  <c r="U2850" i="1" a="1"/>
  <c r="U2850" i="1" s="1"/>
  <c r="U719" i="1" a="1"/>
  <c r="U719" i="1" s="1"/>
  <c r="U2381" i="1" a="1"/>
  <c r="U2381" i="1" s="1"/>
  <c r="U992" i="1" a="1"/>
  <c r="U992" i="1" s="1"/>
  <c r="U1026" i="1" a="1"/>
  <c r="U1026" i="1" s="1"/>
  <c r="U3829" i="1" a="1"/>
  <c r="U3829" i="1" s="1"/>
  <c r="U1247" i="1" a="1"/>
  <c r="U1247" i="1" s="1"/>
  <c r="U1756" i="1" a="1"/>
  <c r="U1756" i="1" s="1"/>
  <c r="U1713" i="1" a="1"/>
  <c r="U1713" i="1" s="1"/>
  <c r="U2226" i="1" a="1"/>
  <c r="U2226" i="1" s="1"/>
  <c r="U2597" i="1" a="1"/>
  <c r="U2597" i="1" s="1"/>
  <c r="U1350" i="1" a="1"/>
  <c r="U1350" i="1" s="1"/>
  <c r="U1952" i="1" a="1"/>
  <c r="U1952" i="1" s="1"/>
  <c r="U3462" i="1" a="1"/>
  <c r="U3462" i="1" s="1"/>
  <c r="U3783" i="1" a="1"/>
  <c r="U3783" i="1" s="1"/>
  <c r="U3779" i="1" a="1"/>
  <c r="U3779" i="1" s="1"/>
  <c r="U1429" i="1" a="1"/>
  <c r="U1429" i="1" s="1"/>
  <c r="U3840" i="1" a="1"/>
  <c r="U3840" i="1" s="1"/>
  <c r="U2009" i="1" a="1"/>
  <c r="U2009" i="1" s="1"/>
  <c r="U3784" i="1" a="1"/>
  <c r="U3784" i="1" s="1"/>
  <c r="U3069" i="1" a="1"/>
  <c r="U3069" i="1" s="1"/>
  <c r="U1835" i="1" a="1"/>
  <c r="U1835" i="1" s="1"/>
  <c r="U1259" i="1" a="1"/>
  <c r="U1259" i="1" s="1"/>
  <c r="U3505" i="1" a="1"/>
  <c r="U3505" i="1" s="1"/>
  <c r="U1602" i="1" a="1"/>
  <c r="U1602" i="1" s="1"/>
  <c r="U1481" i="1" a="1"/>
  <c r="U1481" i="1" s="1"/>
  <c r="U2089" i="1" a="1"/>
  <c r="U2089" i="1" s="1"/>
  <c r="U3839" i="1" a="1"/>
  <c r="U3839" i="1" s="1"/>
  <c r="U993" i="1" a="1"/>
  <c r="U993" i="1" s="1"/>
  <c r="U1044" i="1" a="1"/>
  <c r="U1044" i="1" s="1"/>
  <c r="U1373" i="1" a="1"/>
  <c r="U1373" i="1" s="1"/>
  <c r="U1017" i="1" a="1"/>
  <c r="U1017" i="1" s="1"/>
  <c r="U70" i="1" a="1"/>
  <c r="U70" i="1" s="1"/>
  <c r="U3807" i="1" a="1"/>
  <c r="U3807" i="1" s="1"/>
  <c r="U103" i="1" a="1"/>
  <c r="U103" i="1" s="1"/>
  <c r="U577" i="1" a="1"/>
  <c r="U577" i="1" s="1"/>
  <c r="U1491" i="1" a="1"/>
  <c r="U1491" i="1" s="1"/>
  <c r="U829" i="1" a="1"/>
  <c r="U829" i="1" s="1"/>
  <c r="U561" i="1" a="1"/>
  <c r="U561" i="1" s="1"/>
  <c r="U329" i="1" a="1"/>
  <c r="U329" i="1" s="1"/>
  <c r="U650" i="1" a="1"/>
  <c r="U650" i="1" s="1"/>
  <c r="U3310" i="1" a="1"/>
  <c r="U3310" i="1" s="1"/>
  <c r="U497" i="1" a="1"/>
  <c r="U497" i="1" s="1"/>
  <c r="U1294" i="1" a="1"/>
  <c r="U1294" i="1" s="1"/>
  <c r="U2409" i="1" a="1"/>
  <c r="U2409" i="1" s="1"/>
  <c r="U3429" i="1" a="1"/>
  <c r="U3429" i="1" s="1"/>
  <c r="U3439" i="1" a="1"/>
  <c r="U3439" i="1" s="1"/>
  <c r="U2093" i="1" a="1"/>
  <c r="U2093" i="1" s="1"/>
  <c r="U3440" i="1" a="1"/>
  <c r="U3440" i="1" s="1"/>
  <c r="U411" i="1" a="1"/>
  <c r="U411" i="1" s="1"/>
  <c r="U1543" i="1" a="1"/>
  <c r="U1543" i="1" s="1"/>
  <c r="U2682" i="1" a="1"/>
  <c r="U2682" i="1" s="1"/>
  <c r="U568" i="1" a="1"/>
  <c r="U568" i="1" s="1"/>
  <c r="U3099" i="1" a="1"/>
  <c r="U3099" i="1" s="1"/>
  <c r="U1821" i="1" a="1"/>
  <c r="U1821" i="1" s="1"/>
  <c r="U3127" i="1" a="1"/>
  <c r="U3127" i="1" s="1"/>
  <c r="U621" i="1" a="1"/>
  <c r="U621" i="1" s="1"/>
  <c r="U2257" i="1" a="1"/>
  <c r="U2257" i="1" s="1"/>
  <c r="U2233" i="1" a="1"/>
  <c r="U2233" i="1" s="1"/>
  <c r="U1465" i="1" a="1"/>
  <c r="U1465" i="1" s="1"/>
  <c r="U2241" i="1" a="1"/>
  <c r="U2241" i="1" s="1"/>
  <c r="U1018" i="1" a="1"/>
  <c r="U1018" i="1" s="1"/>
  <c r="U1175" i="1" a="1"/>
  <c r="U1175" i="1" s="1"/>
  <c r="U580" i="1" a="1"/>
  <c r="U580" i="1" s="1"/>
  <c r="U589" i="1" a="1"/>
  <c r="U589" i="1" s="1"/>
  <c r="U16" i="1" a="1"/>
  <c r="U16" i="1" s="1"/>
  <c r="U2396" i="1" a="1"/>
  <c r="U2396" i="1" s="1"/>
  <c r="U1162" i="1" a="1"/>
  <c r="U1162" i="1" s="1"/>
  <c r="U1495" i="1" a="1"/>
  <c r="U1495" i="1" s="1"/>
  <c r="U417" i="1" a="1"/>
  <c r="U417" i="1" s="1"/>
  <c r="U1812" i="1" a="1"/>
  <c r="U1812" i="1" s="1"/>
  <c r="U3314" i="1" a="1"/>
  <c r="U3314" i="1" s="1"/>
  <c r="U2131" i="1" a="1"/>
  <c r="U2131" i="1" s="1"/>
  <c r="U685" i="1" a="1"/>
  <c r="U685" i="1" s="1"/>
  <c r="U1008" i="1" a="1"/>
  <c r="U1008" i="1" s="1"/>
  <c r="U36" i="1" a="1"/>
  <c r="U36" i="1" s="1"/>
  <c r="U37" i="1" a="1"/>
  <c r="U37" i="1" s="1"/>
  <c r="U1289" i="1" a="1"/>
  <c r="U1289" i="1" s="1"/>
  <c r="U2244" i="1" a="1"/>
  <c r="U2244" i="1" s="1"/>
  <c r="U2447" i="1" a="1"/>
  <c r="U2447" i="1" s="1"/>
  <c r="U880" i="1" a="1"/>
  <c r="U880" i="1" s="1"/>
  <c r="U2945" i="1" a="1"/>
  <c r="U2945" i="1" s="1"/>
  <c r="U1483" i="1" a="1"/>
  <c r="U1483" i="1" s="1"/>
  <c r="U803" i="1" a="1"/>
  <c r="U803" i="1" s="1"/>
  <c r="U2792" i="1" a="1"/>
  <c r="U2792" i="1" s="1"/>
  <c r="U3835" i="1" a="1"/>
  <c r="U3835" i="1" s="1"/>
  <c r="U3611" i="1" a="1"/>
  <c r="U3611" i="1" s="1"/>
  <c r="U3718" i="1" a="1"/>
  <c r="U3718" i="1" s="1"/>
  <c r="U3499" i="1" a="1"/>
  <c r="U3499" i="1" s="1"/>
  <c r="U1037" i="1" a="1"/>
  <c r="U1037" i="1" s="1"/>
  <c r="U3714" i="1" a="1"/>
  <c r="U3714" i="1" s="1"/>
  <c r="U3399" i="1" a="1"/>
  <c r="U3399" i="1" s="1"/>
  <c r="U3662" i="1" a="1"/>
  <c r="U3662" i="1" s="1"/>
  <c r="U3192" i="1" a="1"/>
  <c r="U3192" i="1" s="1"/>
  <c r="U3707" i="1" a="1"/>
  <c r="U3707" i="1" s="1"/>
  <c r="U3716" i="1" a="1"/>
  <c r="U3716" i="1" s="1"/>
  <c r="U3444" i="1" a="1"/>
  <c r="U3444" i="1" s="1"/>
  <c r="U2647" i="1" a="1"/>
  <c r="U2647" i="1" s="1"/>
  <c r="U3606" i="1" a="1"/>
  <c r="U3606" i="1" s="1"/>
  <c r="U3362" i="1" a="1"/>
  <c r="U3362" i="1" s="1"/>
  <c r="U3648" i="1" a="1"/>
  <c r="U3648" i="1" s="1"/>
  <c r="U3176" i="1" a="1"/>
  <c r="U3176" i="1" s="1"/>
  <c r="U1054" i="1" a="1"/>
  <c r="U1054" i="1" s="1"/>
  <c r="U3184" i="1" a="1"/>
  <c r="U3184" i="1" s="1"/>
  <c r="U3170" i="1" a="1"/>
  <c r="U3170" i="1" s="1"/>
  <c r="U3174" i="1" a="1"/>
  <c r="U3174" i="1" s="1"/>
  <c r="U3198" i="1" a="1"/>
  <c r="U3198" i="1" s="1"/>
  <c r="U3804" i="1" a="1"/>
  <c r="U3804" i="1" s="1"/>
  <c r="U1042" i="1" a="1"/>
  <c r="U1042" i="1" s="1"/>
  <c r="U1722" i="1" a="1"/>
  <c r="U1722" i="1" s="1"/>
  <c r="U3272" i="1" a="1"/>
  <c r="U3272" i="1" s="1"/>
  <c r="U955" i="1" a="1"/>
  <c r="U955" i="1" s="1"/>
  <c r="U151" i="1" a="1"/>
  <c r="U151" i="1" s="1"/>
  <c r="U521" i="1" a="1"/>
  <c r="U521" i="1" s="1"/>
  <c r="U308" i="1" a="1"/>
  <c r="U308" i="1" s="1"/>
  <c r="U291" i="1" a="1"/>
  <c r="U291" i="1" s="1"/>
  <c r="U560" i="1" a="1"/>
  <c r="U560" i="1" s="1"/>
  <c r="U544" i="1" a="1"/>
  <c r="U544" i="1" s="1"/>
  <c r="U392" i="1" a="1"/>
  <c r="U392" i="1" s="1"/>
  <c r="U1319" i="1" a="1"/>
  <c r="U1319" i="1" s="1"/>
  <c r="U2693" i="1" a="1"/>
  <c r="U2693" i="1" s="1"/>
  <c r="U1849" i="1" a="1"/>
  <c r="U1849" i="1" s="1"/>
  <c r="U1884" i="1" a="1"/>
  <c r="U1884" i="1" s="1"/>
  <c r="U248" i="1" a="1"/>
  <c r="U248" i="1" s="1"/>
  <c r="U286" i="1" a="1"/>
  <c r="U286" i="1" s="1"/>
  <c r="U2929" i="1" a="1"/>
  <c r="U2929" i="1" s="1"/>
  <c r="U1099" i="1" a="1"/>
  <c r="U1099" i="1" s="1"/>
  <c r="U1450" i="1" a="1"/>
  <c r="U1450" i="1" s="1"/>
  <c r="U1190" i="1" a="1"/>
  <c r="U1190" i="1" s="1"/>
  <c r="U2765" i="1" a="1"/>
  <c r="U2765" i="1" s="1"/>
  <c r="U3015" i="1" a="1"/>
  <c r="U3015" i="1" s="1"/>
  <c r="U3379" i="1" a="1"/>
  <c r="U3379" i="1" s="1"/>
  <c r="U3421" i="1" a="1"/>
  <c r="U3421" i="1" s="1"/>
  <c r="U3361" i="1" a="1"/>
  <c r="U3361" i="1" s="1"/>
  <c r="U2766" i="1" a="1"/>
  <c r="U2766" i="1" s="1"/>
  <c r="U3067" i="1" a="1"/>
  <c r="U3067" i="1" s="1"/>
  <c r="U3026" i="1" a="1"/>
  <c r="U3026" i="1" s="1"/>
  <c r="U425" i="1" a="1"/>
  <c r="U425" i="1" s="1"/>
  <c r="U3287" i="1" a="1"/>
  <c r="U3287" i="1" s="1"/>
  <c r="U2747" i="1" a="1"/>
  <c r="U2747" i="1" s="1"/>
  <c r="U2790" i="1" a="1"/>
  <c r="U2790" i="1" s="1"/>
  <c r="U3155" i="1" a="1"/>
  <c r="U3155" i="1" s="1"/>
  <c r="U3335" i="1" a="1"/>
  <c r="U3335" i="1" s="1"/>
  <c r="U3259" i="1" a="1"/>
  <c r="U3259" i="1" s="1"/>
  <c r="U3078" i="1" a="1"/>
  <c r="U3078" i="1" s="1"/>
  <c r="U3363" i="1" a="1"/>
  <c r="U3363" i="1" s="1"/>
  <c r="U3384" i="1" a="1"/>
  <c r="U3384" i="1" s="1"/>
  <c r="U327" i="1" a="1"/>
  <c r="U327" i="1" s="1"/>
  <c r="U3007" i="1" a="1"/>
  <c r="U3007" i="1" s="1"/>
  <c r="U3378" i="1" a="1"/>
  <c r="U3378" i="1" s="1"/>
  <c r="U2959" i="1" a="1"/>
  <c r="U2959" i="1" s="1"/>
  <c r="U177" i="1" a="1"/>
  <c r="U177" i="1" s="1"/>
  <c r="U2950" i="1" a="1"/>
  <c r="U2950" i="1" s="1"/>
  <c r="U3061" i="1" a="1"/>
  <c r="U3061" i="1" s="1"/>
  <c r="U2599" i="1" a="1"/>
  <c r="U2599" i="1" s="1"/>
  <c r="U2764" i="1" a="1"/>
  <c r="U2764" i="1" s="1"/>
  <c r="U2329" i="1" a="1"/>
  <c r="U2329" i="1" s="1"/>
  <c r="U2593" i="1" a="1"/>
  <c r="U2593" i="1" s="1"/>
  <c r="U2840" i="1" a="1"/>
  <c r="U2840" i="1" s="1"/>
  <c r="U3062" i="1" a="1"/>
  <c r="U3062" i="1" s="1"/>
  <c r="U2940" i="1" a="1"/>
  <c r="U2940" i="1" s="1"/>
  <c r="U2616" i="1" a="1"/>
  <c r="U2616" i="1" s="1"/>
  <c r="U905" i="1" a="1"/>
  <c r="U905" i="1" s="1"/>
  <c r="U1228" i="1" a="1"/>
  <c r="U1228" i="1" s="1"/>
  <c r="U1207" i="1" a="1"/>
  <c r="U1207" i="1" s="1"/>
  <c r="U1953" i="1" a="1"/>
  <c r="U1953" i="1" s="1"/>
  <c r="U25" i="1" a="1"/>
  <c r="U25" i="1" s="1"/>
  <c r="U1858" i="1" a="1"/>
  <c r="U1858" i="1" s="1"/>
  <c r="U1195" i="1" a="1"/>
  <c r="U1195" i="1" s="1"/>
  <c r="U862" i="1" a="1"/>
  <c r="U862" i="1" s="1"/>
  <c r="U1046" i="1" a="1"/>
  <c r="U1046" i="1" s="1"/>
  <c r="U1472" i="1" a="1"/>
  <c r="U1472" i="1" s="1"/>
  <c r="U1457" i="1" a="1"/>
  <c r="U1457" i="1" s="1"/>
  <c r="U1929" i="1" a="1"/>
  <c r="U1929" i="1" s="1"/>
  <c r="U1473" i="1" a="1"/>
  <c r="U1473" i="1" s="1"/>
  <c r="U1269" i="1" a="1"/>
  <c r="U1269" i="1" s="1"/>
  <c r="U2208" i="1" a="1"/>
  <c r="U2208" i="1" s="1"/>
  <c r="U142" i="1" a="1"/>
  <c r="U142" i="1" s="1"/>
  <c r="U1164" i="1" a="1"/>
  <c r="U1164" i="1" s="1"/>
  <c r="U1199" i="1" a="1"/>
  <c r="U1199" i="1" s="1"/>
  <c r="U1307" i="1" a="1"/>
  <c r="U1307" i="1" s="1"/>
  <c r="U1153" i="1" a="1"/>
  <c r="U1153" i="1" s="1"/>
  <c r="U1109" i="1" a="1"/>
  <c r="U1109" i="1" s="1"/>
  <c r="U1151" i="1" a="1"/>
  <c r="U1151" i="1" s="1"/>
  <c r="U1107" i="1" a="1"/>
  <c r="U1107" i="1" s="1"/>
  <c r="U1108" i="1" a="1"/>
  <c r="U1108" i="1" s="1"/>
  <c r="U1128" i="1" a="1"/>
  <c r="U1128" i="1" s="1"/>
  <c r="U617" i="1" a="1"/>
  <c r="U617" i="1" s="1"/>
  <c r="U3084" i="1" a="1"/>
  <c r="U3084" i="1" s="1"/>
  <c r="U1306" i="1" a="1"/>
  <c r="U1306" i="1" s="1"/>
  <c r="U1684" i="1" a="1"/>
  <c r="U1684" i="1" s="1"/>
  <c r="U1956" i="1" a="1"/>
  <c r="U1956" i="1" s="1"/>
  <c r="U1973" i="1" a="1"/>
  <c r="U1973" i="1" s="1"/>
  <c r="U832" i="1" a="1"/>
  <c r="U832" i="1" s="1"/>
  <c r="U2023" i="1" a="1"/>
  <c r="U2023" i="1" s="1"/>
  <c r="U2759" i="1" a="1"/>
  <c r="U2759" i="1" s="1"/>
  <c r="U904" i="1" a="1"/>
  <c r="U904" i="1" s="1"/>
  <c r="U1210" i="1" a="1"/>
  <c r="U1210" i="1" s="1"/>
  <c r="U1227" i="1" a="1"/>
  <c r="U1227" i="1" s="1"/>
  <c r="U2583" i="1" a="1"/>
  <c r="U2583" i="1" s="1"/>
  <c r="U925" i="1" a="1"/>
  <c r="U925" i="1" s="1"/>
  <c r="U959" i="1" a="1"/>
  <c r="U959" i="1" s="1"/>
  <c r="U950" i="1" a="1"/>
  <c r="U950" i="1" s="1"/>
  <c r="U2569" i="1" a="1"/>
  <c r="U2569" i="1" s="1"/>
  <c r="U298" i="1" a="1"/>
  <c r="U298" i="1" s="1"/>
  <c r="U2826" i="1" a="1"/>
  <c r="U2826" i="1" s="1"/>
  <c r="U2284" i="1" a="1"/>
  <c r="U2284" i="1" s="1"/>
  <c r="U181" i="1" a="1"/>
  <c r="U181" i="1" s="1"/>
  <c r="U2576" i="1" a="1"/>
  <c r="U2576" i="1" s="1"/>
  <c r="U1188" i="1" a="1"/>
  <c r="U1188" i="1" s="1"/>
  <c r="U3394" i="1" a="1"/>
  <c r="U3394" i="1" s="1"/>
  <c r="U3388" i="1" a="1"/>
  <c r="U3388" i="1" s="1"/>
  <c r="U3403" i="1" a="1"/>
  <c r="U3403" i="1" s="1"/>
  <c r="U1824" i="1" a="1"/>
  <c r="U1824" i="1" s="1"/>
  <c r="U948" i="1" a="1"/>
  <c r="U948" i="1" s="1"/>
  <c r="U3401" i="1" a="1"/>
  <c r="U3401" i="1" s="1"/>
  <c r="U2993" i="1" a="1"/>
  <c r="U2993" i="1" s="1"/>
  <c r="U2246" i="1" a="1"/>
  <c r="U2246" i="1" s="1"/>
  <c r="U239" i="1" a="1"/>
  <c r="U239" i="1" s="1"/>
  <c r="U225" i="1" a="1"/>
  <c r="U225" i="1" s="1"/>
  <c r="U400" i="1" a="1"/>
  <c r="U400" i="1" s="1"/>
  <c r="U412" i="1" a="1"/>
  <c r="U412" i="1" s="1"/>
  <c r="U342" i="1" a="1"/>
  <c r="U342" i="1" s="1"/>
  <c r="U89" i="1" a="1"/>
  <c r="U89" i="1" s="1"/>
  <c r="U456" i="1" a="1"/>
  <c r="U456" i="1" s="1"/>
  <c r="U31" i="1" a="1"/>
  <c r="U31" i="1" s="1"/>
  <c r="U1101" i="1" a="1"/>
  <c r="U1101" i="1" s="1"/>
  <c r="U742" i="1" a="1"/>
  <c r="U742" i="1" s="1"/>
  <c r="U39" i="1" a="1"/>
  <c r="U39" i="1" s="1"/>
  <c r="U1914" i="1" a="1"/>
  <c r="U1914" i="1" s="1"/>
  <c r="U210" i="1" a="1"/>
  <c r="U210" i="1" s="1"/>
  <c r="U233" i="1" a="1"/>
  <c r="U233" i="1" s="1"/>
  <c r="U246" i="1" a="1"/>
  <c r="U246" i="1" s="1"/>
  <c r="U1184" i="1" a="1"/>
  <c r="U1184" i="1" s="1"/>
  <c r="U440" i="1" a="1"/>
  <c r="U440" i="1" s="1"/>
  <c r="U154" i="1" a="1"/>
  <c r="U154" i="1" s="1"/>
  <c r="U1987" i="1" a="1"/>
  <c r="U1987" i="1" s="1"/>
  <c r="U1655" i="1" a="1"/>
  <c r="U1655" i="1" s="1"/>
  <c r="U767" i="1" a="1"/>
  <c r="U767" i="1" s="1"/>
  <c r="U1841" i="1" a="1"/>
  <c r="U1841" i="1" s="1"/>
  <c r="U1004" i="1" a="1"/>
  <c r="U1004" i="1" s="1"/>
  <c r="U981" i="1" a="1"/>
  <c r="U981" i="1" s="1"/>
  <c r="U111" i="1" a="1"/>
  <c r="U111" i="1" s="1"/>
  <c r="U2550" i="1" a="1"/>
  <c r="U2550" i="1" s="1"/>
  <c r="U1768" i="1" a="1"/>
  <c r="U1768" i="1" s="1"/>
  <c r="U1671" i="1" a="1"/>
  <c r="U1671" i="1" s="1"/>
  <c r="U1155" i="1" a="1"/>
  <c r="U1155" i="1" s="1"/>
  <c r="U1288" i="1" a="1"/>
  <c r="U1288" i="1" s="1"/>
  <c r="U2711" i="1" a="1"/>
  <c r="U2711" i="1" s="1"/>
  <c r="U1361" i="1" a="1"/>
  <c r="U1361" i="1" s="1"/>
  <c r="U1437" i="1" a="1"/>
  <c r="U1437" i="1" s="1"/>
  <c r="U2628" i="1" a="1"/>
  <c r="U2628" i="1" s="1"/>
  <c r="U1176" i="1" a="1"/>
  <c r="U1176" i="1" s="1"/>
  <c r="U1152" i="1" a="1"/>
  <c r="U1152" i="1" s="1"/>
  <c r="U466" i="1" a="1"/>
  <c r="U466" i="1" s="1"/>
  <c r="U322" i="1" a="1"/>
  <c r="U322" i="1" s="1"/>
  <c r="U2084" i="1" a="1"/>
  <c r="U2084" i="1" s="1"/>
  <c r="U2252" i="1" a="1"/>
  <c r="U2252" i="1" s="1"/>
  <c r="U534" i="1" a="1"/>
  <c r="U534" i="1" s="1"/>
  <c r="U3054" i="1" a="1"/>
  <c r="U3054" i="1" s="1"/>
  <c r="U3126" i="1" a="1"/>
  <c r="U3126" i="1" s="1"/>
  <c r="U3442" i="1" a="1"/>
  <c r="U3442" i="1" s="1"/>
  <c r="U805" i="1" a="1"/>
  <c r="U805" i="1" s="1"/>
  <c r="U429" i="1" a="1"/>
  <c r="U429" i="1" s="1"/>
  <c r="U159" i="1" a="1"/>
  <c r="U159" i="1" s="1"/>
  <c r="U2064" i="1" a="1"/>
  <c r="U2064" i="1" s="1"/>
  <c r="U2606" i="1" a="1"/>
  <c r="U2606" i="1" s="1"/>
  <c r="U381" i="1" a="1"/>
  <c r="U381" i="1" s="1"/>
  <c r="U3441" i="1" a="1"/>
  <c r="U3441" i="1" s="1"/>
  <c r="U3475" i="1" a="1"/>
  <c r="U3475" i="1" s="1"/>
  <c r="U2618" i="1" a="1"/>
  <c r="U2618" i="1" s="1"/>
  <c r="U2898" i="1" a="1"/>
  <c r="U2898" i="1" s="1"/>
  <c r="U3810" i="1" a="1"/>
  <c r="U3810" i="1" s="1"/>
  <c r="U352" i="1" a="1"/>
  <c r="U352" i="1" s="1"/>
  <c r="U1160" i="1" a="1"/>
  <c r="U1160" i="1" s="1"/>
  <c r="U648" i="1" a="1"/>
  <c r="U648" i="1" s="1"/>
  <c r="U1451" i="1" a="1"/>
  <c r="U1451" i="1" s="1"/>
  <c r="U1852" i="1" a="1"/>
  <c r="U1852" i="1" s="1"/>
  <c r="U1064" i="1" a="1"/>
  <c r="U1064" i="1" s="1"/>
  <c r="U3173" i="1" a="1"/>
  <c r="U3173" i="1" s="1"/>
  <c r="U262" i="1" a="1"/>
  <c r="U262" i="1" s="1"/>
  <c r="U684" i="1" a="1"/>
  <c r="U684" i="1" s="1"/>
  <c r="U224" i="1" a="1"/>
  <c r="U224" i="1" s="1"/>
  <c r="U1045" i="1" a="1"/>
  <c r="U1045" i="1" s="1"/>
  <c r="U377" i="1" a="1"/>
  <c r="U377" i="1" s="1"/>
  <c r="U994" i="1" a="1"/>
  <c r="U994" i="1" s="1"/>
  <c r="U1066" i="1" a="1"/>
  <c r="U1066" i="1" s="1"/>
  <c r="U109" i="1" a="1"/>
  <c r="U109" i="1" s="1"/>
  <c r="U2777" i="1" a="1"/>
  <c r="U2777" i="1" s="1"/>
  <c r="U3128" i="1" a="1"/>
  <c r="U3128" i="1" s="1"/>
  <c r="U2774" i="1" a="1"/>
  <c r="U2774" i="1" s="1"/>
  <c r="U1149" i="1" a="1"/>
  <c r="U1149" i="1" s="1"/>
  <c r="U1154" i="1" a="1"/>
  <c r="U1154" i="1" s="1"/>
  <c r="U1424" i="1" a="1"/>
  <c r="U1424" i="1" s="1"/>
  <c r="U2534" i="1" a="1"/>
  <c r="U2534" i="1" s="1"/>
  <c r="U973" i="1" a="1"/>
  <c r="U973" i="1" s="1"/>
  <c r="U2465" i="1" a="1"/>
  <c r="U2465" i="1" s="1"/>
  <c r="U1829" i="1" a="1"/>
  <c r="U1829" i="1" s="1"/>
  <c r="U2" i="1" a="1"/>
  <c r="U2" i="1" s="1"/>
  <c r="U2535" i="1" a="1"/>
  <c r="U2535" i="1" s="1"/>
  <c r="U299" i="1" a="1"/>
  <c r="U299" i="1" s="1"/>
  <c r="U1875" i="1" a="1"/>
  <c r="U1875" i="1" s="1"/>
  <c r="U2497" i="1" a="1"/>
  <c r="U2497" i="1" s="1"/>
  <c r="U2140" i="1" a="1"/>
  <c r="U2140" i="1" s="1"/>
  <c r="U735" i="1" a="1"/>
  <c r="U735" i="1" s="1"/>
  <c r="U2341" i="1" a="1"/>
  <c r="U2341" i="1" s="1"/>
  <c r="U1260" i="1" a="1"/>
  <c r="U1260" i="1" s="1"/>
  <c r="U2353" i="1" a="1"/>
  <c r="U2353" i="1" s="1"/>
  <c r="U409" i="1" a="1"/>
  <c r="U409" i="1" s="1"/>
  <c r="U317" i="1" a="1"/>
  <c r="U317" i="1" s="1"/>
  <c r="U452" i="1" a="1"/>
  <c r="U452" i="1" s="1"/>
  <c r="U918" i="1" a="1"/>
  <c r="U918" i="1" s="1"/>
  <c r="U363" i="1" a="1"/>
  <c r="U363" i="1" s="1"/>
  <c r="U247" i="1" a="1"/>
  <c r="U247" i="1" s="1"/>
  <c r="U264" i="1" a="1"/>
  <c r="U264" i="1" s="1"/>
  <c r="U3216" i="1" a="1"/>
  <c r="U3216" i="1" s="1"/>
  <c r="U2970" i="1" a="1"/>
  <c r="U2970" i="1" s="1"/>
  <c r="U379" i="1" a="1"/>
  <c r="U379" i="1" s="1"/>
  <c r="T351" i="1" a="1"/>
  <c r="T351" i="1" s="1"/>
  <c r="T158" i="1" a="1"/>
  <c r="T158" i="1" s="1"/>
  <c r="T3334" i="1" a="1"/>
  <c r="T3334" i="1" s="1"/>
  <c r="T3331" i="1" a="1"/>
  <c r="T3331" i="1" s="1"/>
  <c r="T3315" i="1" a="1"/>
  <c r="T3315" i="1" s="1"/>
  <c r="T700" i="1" a="1"/>
  <c r="T700" i="1" s="1"/>
  <c r="T330" i="1" a="1"/>
  <c r="T330" i="1" s="1"/>
  <c r="T930" i="1" a="1"/>
  <c r="T930" i="1" s="1"/>
  <c r="T2738" i="1" a="1"/>
  <c r="T2738" i="1" s="1"/>
  <c r="T1674" i="1" a="1"/>
  <c r="T1674" i="1" s="1"/>
  <c r="T3424" i="1" a="1"/>
  <c r="T3424" i="1" s="1"/>
  <c r="T933" i="1" a="1"/>
  <c r="T933" i="1" s="1"/>
  <c r="T968" i="1" a="1"/>
  <c r="T968" i="1" s="1"/>
  <c r="T926" i="1" a="1"/>
  <c r="T926" i="1" s="1"/>
  <c r="T970" i="1" a="1"/>
  <c r="T970" i="1" s="1"/>
  <c r="T916" i="1" a="1"/>
  <c r="T916" i="1" s="1"/>
  <c r="T178" i="1" a="1"/>
  <c r="T178" i="1" s="1"/>
  <c r="T1110" i="1" a="1"/>
  <c r="T1110" i="1" s="1"/>
  <c r="T376" i="1" a="1"/>
  <c r="T376" i="1" s="1"/>
  <c r="T963" i="1" a="1"/>
  <c r="T963" i="1" s="1"/>
  <c r="T1842" i="1" a="1"/>
  <c r="T1842" i="1" s="1"/>
  <c r="T962" i="1" a="1"/>
  <c r="T962" i="1" s="1"/>
  <c r="T917" i="1" a="1"/>
  <c r="T917" i="1" s="1"/>
  <c r="T2007" i="1" a="1"/>
  <c r="T2007" i="1" s="1"/>
  <c r="T1338" i="1" a="1"/>
  <c r="T1338" i="1" s="1"/>
  <c r="T85" i="1" a="1"/>
  <c r="T85" i="1" s="1"/>
  <c r="T531" i="1" a="1"/>
  <c r="T531" i="1" s="1"/>
  <c r="T284" i="1" a="1"/>
  <c r="T284" i="1" s="1"/>
  <c r="T635" i="1" a="1"/>
  <c r="T635" i="1" s="1"/>
  <c r="T390" i="1" a="1"/>
  <c r="T390" i="1" s="1"/>
  <c r="T2197" i="1" a="1"/>
  <c r="T2197" i="1" s="1"/>
  <c r="T2808" i="1" a="1"/>
  <c r="T2808" i="1" s="1"/>
  <c r="T186" i="1" a="1"/>
  <c r="T186" i="1" s="1"/>
  <c r="T646" i="1" a="1"/>
  <c r="T646" i="1" s="1"/>
  <c r="T258" i="1" a="1"/>
  <c r="T258" i="1" s="1"/>
  <c r="T2196" i="1" a="1"/>
  <c r="T2196" i="1" s="1"/>
  <c r="T2474" i="1" a="1"/>
  <c r="T2474" i="1" s="1"/>
  <c r="T157" i="1" a="1"/>
  <c r="T157" i="1" s="1"/>
  <c r="T1940" i="1" a="1"/>
  <c r="T1940" i="1" s="1"/>
  <c r="T228" i="1" a="1"/>
  <c r="T228" i="1" s="1"/>
  <c r="T1949" i="1" a="1"/>
  <c r="T1949" i="1" s="1"/>
  <c r="T2978" i="1" a="1"/>
  <c r="T2978" i="1" s="1"/>
  <c r="T628" i="1" a="1"/>
  <c r="T628" i="1" s="1"/>
  <c r="T511" i="1" a="1"/>
  <c r="T511" i="1" s="1"/>
  <c r="T548" i="1" a="1"/>
  <c r="T548" i="1" s="1"/>
  <c r="T465" i="1" a="1"/>
  <c r="T465" i="1" s="1"/>
  <c r="T74" i="1" a="1"/>
  <c r="T74" i="1" s="1"/>
  <c r="T334" i="1" a="1"/>
  <c r="T334" i="1" s="1"/>
  <c r="T1464" i="1" a="1"/>
  <c r="T1464" i="1" s="1"/>
  <c r="T147" i="1" a="1"/>
  <c r="T147" i="1" s="1"/>
  <c r="T2223" i="1" a="1"/>
  <c r="T2223" i="1" s="1"/>
  <c r="T1575" i="1" a="1"/>
  <c r="T1575" i="1" s="1"/>
  <c r="T235" i="1" a="1"/>
  <c r="T235" i="1" s="1"/>
  <c r="T3660" i="1" a="1"/>
  <c r="T3660" i="1" s="1"/>
  <c r="T704" i="1" a="1"/>
  <c r="T704" i="1" s="1"/>
  <c r="T1050" i="1" a="1"/>
  <c r="T1050" i="1" s="1"/>
  <c r="T3576" i="1" a="1"/>
  <c r="T3576" i="1" s="1"/>
  <c r="T3450" i="1" a="1"/>
  <c r="T3450" i="1" s="1"/>
  <c r="T3735" i="1" a="1"/>
  <c r="T3735" i="1" s="1"/>
  <c r="T3737" i="1" a="1"/>
  <c r="T3737" i="1" s="1"/>
  <c r="T2962" i="1" a="1"/>
  <c r="T2962" i="1" s="1"/>
  <c r="T1031" i="1" a="1"/>
  <c r="T1031" i="1" s="1"/>
  <c r="T2736" i="1" a="1"/>
  <c r="T2736" i="1" s="1"/>
  <c r="T2718" i="1" a="1"/>
  <c r="T2718" i="1" s="1"/>
  <c r="T931" i="1" a="1"/>
  <c r="T931" i="1" s="1"/>
  <c r="T903" i="1" a="1"/>
  <c r="T903" i="1" s="1"/>
  <c r="T3656" i="1" a="1"/>
  <c r="T3656" i="1" s="1"/>
  <c r="T1007" i="1" a="1"/>
  <c r="T1007" i="1" s="1"/>
  <c r="T2228" i="1" a="1"/>
  <c r="T2228" i="1" s="1"/>
  <c r="T2719" i="1" a="1"/>
  <c r="T2719" i="1" s="1"/>
  <c r="T3743" i="1" a="1"/>
  <c r="T3743" i="1" s="1"/>
  <c r="T2580" i="1" a="1"/>
  <c r="T2580" i="1" s="1"/>
  <c r="T2780" i="1" a="1"/>
  <c r="T2780" i="1" s="1"/>
  <c r="T2536" i="1" a="1"/>
  <c r="T2536" i="1" s="1"/>
  <c r="T3012" i="1" a="1"/>
  <c r="T3012" i="1" s="1"/>
  <c r="T2909" i="1" a="1"/>
  <c r="T2909" i="1" s="1"/>
  <c r="T2837" i="1" a="1"/>
  <c r="T2837" i="1" s="1"/>
  <c r="T730" i="1" a="1"/>
  <c r="T730" i="1" s="1"/>
  <c r="T2734" i="1" a="1"/>
  <c r="T2734" i="1" s="1"/>
  <c r="T2710" i="1" a="1"/>
  <c r="T2710" i="1" s="1"/>
  <c r="T1572" i="1" a="1"/>
  <c r="T1572" i="1" s="1"/>
  <c r="T208" i="1" a="1"/>
  <c r="T208" i="1" s="1"/>
  <c r="T2981" i="1" a="1"/>
  <c r="T2981" i="1" s="1"/>
  <c r="T588" i="1" a="1"/>
  <c r="T588" i="1" s="1"/>
  <c r="T1395" i="1" a="1"/>
  <c r="T1395" i="1" s="1"/>
  <c r="T2690" i="1" a="1"/>
  <c r="T2690" i="1" s="1"/>
  <c r="T2125" i="1" a="1"/>
  <c r="T2125" i="1" s="1"/>
  <c r="T1120" i="1" a="1"/>
  <c r="T1120" i="1" s="1"/>
  <c r="T2604" i="1" a="1"/>
  <c r="T2604" i="1" s="1"/>
  <c r="T3787" i="1" a="1"/>
  <c r="T3787" i="1" s="1"/>
  <c r="T192" i="1" a="1"/>
  <c r="T192" i="1" s="1"/>
  <c r="T733" i="1" a="1"/>
  <c r="T733" i="1" s="1"/>
  <c r="T2707" i="1" a="1"/>
  <c r="T2707" i="1" s="1"/>
  <c r="T741" i="1" a="1"/>
  <c r="T741" i="1" s="1"/>
  <c r="T203" i="1" a="1"/>
  <c r="T203" i="1" s="1"/>
  <c r="T2519" i="1" a="1"/>
  <c r="T2519" i="1" s="1"/>
  <c r="T98" i="1" a="1"/>
  <c r="T98" i="1" s="1"/>
  <c r="T2741" i="1" a="1"/>
  <c r="T2741" i="1" s="1"/>
  <c r="T3003" i="1" a="1"/>
  <c r="T3003" i="1" s="1"/>
  <c r="T3013" i="1" a="1"/>
  <c r="T3013" i="1" s="1"/>
  <c r="T2612" i="1" a="1"/>
  <c r="T2612" i="1" s="1"/>
  <c r="T758" i="1" a="1"/>
  <c r="T758" i="1" s="1"/>
  <c r="T785" i="1" a="1"/>
  <c r="T785" i="1" s="1"/>
  <c r="T3645" i="1" a="1"/>
  <c r="T3645" i="1" s="1"/>
  <c r="T3627" i="1" a="1"/>
  <c r="T3627" i="1" s="1"/>
  <c r="T3638" i="1" a="1"/>
  <c r="T3638" i="1" s="1"/>
  <c r="T1284" i="1" a="1"/>
  <c r="T1284" i="1" s="1"/>
  <c r="T3653" i="1" a="1"/>
  <c r="T3653" i="1" s="1"/>
  <c r="T3647" i="1" a="1"/>
  <c r="T3647" i="1" s="1"/>
  <c r="T3655" i="1" a="1"/>
  <c r="T3655" i="1" s="1"/>
  <c r="T3640" i="1" a="1"/>
  <c r="T3640" i="1" s="1"/>
  <c r="T3146" i="1" a="1"/>
  <c r="T3146" i="1" s="1"/>
  <c r="T3661" i="1" a="1"/>
  <c r="T3661" i="1" s="1"/>
  <c r="T3625" i="1" a="1"/>
  <c r="T3625" i="1" s="1"/>
  <c r="T3642" i="1" a="1"/>
  <c r="T3642" i="1" s="1"/>
  <c r="T3635" i="1" a="1"/>
  <c r="T3635" i="1" s="1"/>
  <c r="T745" i="1" a="1"/>
  <c r="T745" i="1" s="1"/>
  <c r="T731" i="1" a="1"/>
  <c r="T731" i="1" s="1"/>
  <c r="T3489" i="1" a="1"/>
  <c r="T3489" i="1" s="1"/>
  <c r="T3479" i="1" a="1"/>
  <c r="T3479" i="1" s="1"/>
  <c r="T2294" i="1" a="1"/>
  <c r="T2294" i="1" s="1"/>
  <c r="T753" i="1" a="1"/>
  <c r="T753" i="1" s="1"/>
  <c r="T734" i="1" a="1"/>
  <c r="T734" i="1" s="1"/>
  <c r="T748" i="1" a="1"/>
  <c r="T748" i="1" s="1"/>
  <c r="T3171" i="1" a="1"/>
  <c r="T3171" i="1" s="1"/>
  <c r="T2608" i="1" a="1"/>
  <c r="T2608" i="1" s="1"/>
  <c r="T2644" i="1" a="1"/>
  <c r="T2644" i="1" s="1"/>
  <c r="T2663" i="1" a="1"/>
  <c r="T2663" i="1" s="1"/>
  <c r="T2632" i="1" a="1"/>
  <c r="T2632" i="1" s="1"/>
  <c r="T2621" i="1" a="1"/>
  <c r="T2621" i="1" s="1"/>
  <c r="T2665" i="1" a="1"/>
  <c r="T2665" i="1" s="1"/>
  <c r="T2640" i="1" a="1"/>
  <c r="T2640" i="1" s="1"/>
  <c r="T2717" i="1" a="1"/>
  <c r="T2717" i="1" s="1"/>
  <c r="T3786" i="1" a="1"/>
  <c r="T3786" i="1" s="1"/>
  <c r="T2667" i="1" a="1"/>
  <c r="T2667" i="1" s="1"/>
  <c r="T2715" i="1" a="1"/>
  <c r="T2715" i="1" s="1"/>
  <c r="T325" i="1" a="1"/>
  <c r="T325" i="1" s="1"/>
  <c r="T2395" i="1" a="1"/>
  <c r="T2395" i="1" s="1"/>
  <c r="T3741" i="1" a="1"/>
  <c r="T3741" i="1" s="1"/>
  <c r="T729" i="1" a="1"/>
  <c r="T729" i="1" s="1"/>
  <c r="T2607" i="1" a="1"/>
  <c r="T2607" i="1" s="1"/>
  <c r="T2878" i="1" a="1"/>
  <c r="T2878" i="1" s="1"/>
  <c r="T450" i="1" a="1"/>
  <c r="T450" i="1" s="1"/>
  <c r="T958" i="1" a="1"/>
  <c r="T958" i="1" s="1"/>
  <c r="T989" i="1" a="1"/>
  <c r="T989" i="1" s="1"/>
  <c r="T907" i="1" a="1"/>
  <c r="T907" i="1" s="1"/>
  <c r="T967" i="1" a="1"/>
  <c r="T967" i="1" s="1"/>
  <c r="T761" i="1" a="1"/>
  <c r="T761" i="1" s="1"/>
  <c r="T2041" i="1" a="1"/>
  <c r="T2041" i="1" s="1"/>
  <c r="T234" i="1" a="1"/>
  <c r="T234" i="1" s="1"/>
  <c r="T3422" i="1" a="1"/>
  <c r="T3422" i="1" s="1"/>
  <c r="T2963" i="1" a="1"/>
  <c r="T2963" i="1" s="1"/>
  <c r="T3312" i="1" a="1"/>
  <c r="T3312" i="1" s="1"/>
  <c r="T2415" i="1" a="1"/>
  <c r="T2415" i="1" s="1"/>
  <c r="T2779" i="1" a="1"/>
  <c r="T2779" i="1" s="1"/>
  <c r="T998" i="1" a="1"/>
  <c r="T998" i="1" s="1"/>
  <c r="T990" i="1" a="1"/>
  <c r="T990" i="1" s="1"/>
  <c r="T951" i="1" a="1"/>
  <c r="T951" i="1" s="1"/>
  <c r="T3344" i="1" a="1"/>
  <c r="T3344" i="1" s="1"/>
  <c r="T2697" i="1" a="1"/>
  <c r="T2697" i="1" s="1"/>
  <c r="T3119" i="1" a="1"/>
  <c r="T3119" i="1" s="1"/>
  <c r="T1011" i="1" a="1"/>
  <c r="T1011" i="1" s="1"/>
  <c r="T2806" i="1" a="1"/>
  <c r="T2806" i="1" s="1"/>
  <c r="T750" i="1" a="1"/>
  <c r="T750" i="1" s="1"/>
  <c r="T2627" i="1" a="1"/>
  <c r="T2627" i="1" s="1"/>
  <c r="T760" i="1" a="1"/>
  <c r="T760" i="1" s="1"/>
  <c r="T2699" i="1" a="1"/>
  <c r="T2699" i="1" s="1"/>
  <c r="T470" i="1" a="1"/>
  <c r="T470" i="1" s="1"/>
  <c r="T1384" i="1" a="1"/>
  <c r="T1384" i="1" s="1"/>
  <c r="T1081" i="1" a="1"/>
  <c r="T1081" i="1" s="1"/>
  <c r="T3472" i="1" a="1"/>
  <c r="T3472" i="1" s="1"/>
  <c r="T1765" i="1" a="1"/>
  <c r="T1765" i="1" s="1"/>
  <c r="T2302" i="1" a="1"/>
  <c r="T2302" i="1" s="1"/>
  <c r="T1407" i="1" a="1"/>
  <c r="T1407" i="1" s="1"/>
  <c r="T10" i="1" a="1"/>
  <c r="T10" i="1" s="1"/>
  <c r="T59" i="1" a="1"/>
  <c r="T59" i="1" s="1"/>
  <c r="T1695" i="1" a="1"/>
  <c r="T1695" i="1" s="1"/>
  <c r="T2275" i="1" a="1"/>
  <c r="T2275" i="1" s="1"/>
  <c r="T3219" i="1" a="1"/>
  <c r="T3219" i="1" s="1"/>
  <c r="T2365" i="1" a="1"/>
  <c r="T2365" i="1" s="1"/>
  <c r="T1104" i="1" a="1"/>
  <c r="T1104" i="1" s="1"/>
  <c r="T1920" i="1" a="1"/>
  <c r="T1920" i="1" s="1"/>
  <c r="T1135" i="1" a="1"/>
  <c r="T1135" i="1" s="1"/>
  <c r="T1374" i="1" a="1"/>
  <c r="T1374" i="1" s="1"/>
  <c r="T2735" i="1" a="1"/>
  <c r="T2735" i="1" s="1"/>
  <c r="T2066" i="1" a="1"/>
  <c r="T2066" i="1" s="1"/>
  <c r="T1780" i="1" a="1"/>
  <c r="T1780" i="1" s="1"/>
  <c r="T2865" i="1" a="1"/>
  <c r="T2865" i="1" s="1"/>
  <c r="T1181" i="1" a="1"/>
  <c r="T1181" i="1" s="1"/>
  <c r="T2261" i="1" a="1"/>
  <c r="T2261" i="1" s="1"/>
  <c r="T283" i="1" a="1"/>
  <c r="T283" i="1" s="1"/>
  <c r="T714" i="1" a="1"/>
  <c r="T714" i="1" s="1"/>
  <c r="T3077" i="1" a="1"/>
  <c r="T3077" i="1" s="1"/>
  <c r="T272" i="1" a="1"/>
  <c r="T272" i="1" s="1"/>
  <c r="T434" i="1" a="1"/>
  <c r="T434" i="1" s="1"/>
  <c r="T86" i="1" a="1"/>
  <c r="T86" i="1" s="1"/>
  <c r="T353" i="1" a="1"/>
  <c r="T353" i="1" s="1"/>
  <c r="T2427" i="1" a="1"/>
  <c r="T2427" i="1" s="1"/>
  <c r="T710" i="1" a="1"/>
  <c r="T710" i="1" s="1"/>
  <c r="T359" i="1" a="1"/>
  <c r="T359" i="1" s="1"/>
  <c r="T2286" i="1" a="1"/>
  <c r="T2286" i="1" s="1"/>
  <c r="T804" i="1" a="1"/>
  <c r="T804" i="1" s="1"/>
  <c r="T2272" i="1" a="1"/>
  <c r="T2272" i="1" s="1"/>
  <c r="T2238" i="1" a="1"/>
  <c r="T2238" i="1" s="1"/>
  <c r="T402" i="1" a="1"/>
  <c r="T402" i="1" s="1"/>
  <c r="T144" i="1" a="1"/>
  <c r="T144" i="1" s="1"/>
  <c r="T138" i="1" a="1"/>
  <c r="T138" i="1" s="1"/>
  <c r="T125" i="1" a="1"/>
  <c r="T125" i="1" s="1"/>
  <c r="T2273" i="1" a="1"/>
  <c r="T2273" i="1" s="1"/>
  <c r="T1605" i="1" a="1"/>
  <c r="T1605" i="1" s="1"/>
  <c r="T455" i="1" a="1"/>
  <c r="T455" i="1" s="1"/>
  <c r="T2615" i="1" a="1"/>
  <c r="T2615" i="1" s="1"/>
  <c r="T3290" i="1" a="1"/>
  <c r="T3290" i="1" s="1"/>
  <c r="T3722" i="1" a="1"/>
  <c r="T3722" i="1" s="1"/>
  <c r="T20" i="1" a="1"/>
  <c r="T20" i="1" s="1"/>
  <c r="T13" i="1" a="1"/>
  <c r="T13" i="1" s="1"/>
  <c r="T3753" i="1" a="1"/>
  <c r="T3753" i="1" s="1"/>
  <c r="T3752" i="1" a="1"/>
  <c r="T3752" i="1" s="1"/>
  <c r="T3370" i="1" a="1"/>
  <c r="T3370" i="1" s="1"/>
  <c r="T3715" i="1" a="1"/>
  <c r="T3715" i="1" s="1"/>
  <c r="T2094" i="1" a="1"/>
  <c r="T2094" i="1" s="1"/>
  <c r="T3768" i="1" a="1"/>
  <c r="T3768" i="1" s="1"/>
  <c r="T2063" i="1" a="1"/>
  <c r="T2063" i="1" s="1"/>
  <c r="T3518" i="1" a="1"/>
  <c r="T3518" i="1" s="1"/>
  <c r="T3775" i="1" a="1"/>
  <c r="T3775" i="1" s="1"/>
  <c r="T3562" i="1" a="1"/>
  <c r="T3562" i="1" s="1"/>
  <c r="T3710" i="1" a="1"/>
  <c r="T3710" i="1" s="1"/>
  <c r="T3566" i="1" a="1"/>
  <c r="T3566" i="1" s="1"/>
  <c r="T3758" i="1" a="1"/>
  <c r="T3758" i="1" s="1"/>
  <c r="T3789" i="1" a="1"/>
  <c r="T3789" i="1" s="1"/>
  <c r="T3822" i="1" a="1"/>
  <c r="T3822" i="1" s="1"/>
  <c r="T3701" i="1" a="1"/>
  <c r="T3701" i="1" s="1"/>
  <c r="T3719" i="1" a="1"/>
  <c r="T3719" i="1" s="1"/>
  <c r="T3636" i="1" a="1"/>
  <c r="T3636" i="1" s="1"/>
  <c r="T3637" i="1" a="1"/>
  <c r="T3637" i="1" s="1"/>
  <c r="T3801" i="1" a="1"/>
  <c r="T3801" i="1" s="1"/>
  <c r="T3806" i="1" a="1"/>
  <c r="T3806" i="1" s="1"/>
  <c r="T3728" i="1" a="1"/>
  <c r="T3728" i="1" s="1"/>
  <c r="T3658" i="1" a="1"/>
  <c r="T3658" i="1" s="1"/>
  <c r="T2657" i="1" a="1"/>
  <c r="T2657" i="1" s="1"/>
  <c r="T2136" i="1" a="1"/>
  <c r="T2136" i="1" s="1"/>
  <c r="T2482" i="1" a="1"/>
  <c r="T2482" i="1" s="1"/>
  <c r="T3564" i="1" a="1"/>
  <c r="T3564" i="1" s="1"/>
  <c r="T2681" i="1" a="1"/>
  <c r="T2681" i="1" s="1"/>
  <c r="T1983" i="1" a="1"/>
  <c r="T1983" i="1" s="1"/>
  <c r="T2805" i="1" a="1"/>
  <c r="T2805" i="1" s="1"/>
  <c r="T1819" i="1" a="1"/>
  <c r="T1819" i="1" s="1"/>
  <c r="T3579" i="1" a="1"/>
  <c r="T3579" i="1" s="1"/>
  <c r="T3135" i="1" a="1"/>
  <c r="T3135" i="1" s="1"/>
  <c r="T3700" i="1" a="1"/>
  <c r="T3700" i="1" s="1"/>
  <c r="T71" i="1" a="1"/>
  <c r="T71" i="1" s="1"/>
  <c r="T3574" i="1" a="1"/>
  <c r="T3574" i="1" s="1"/>
  <c r="T3747" i="1" a="1"/>
  <c r="T3747" i="1" s="1"/>
  <c r="T3695" i="1" a="1"/>
  <c r="T3695" i="1" s="1"/>
  <c r="T3687" i="1" a="1"/>
  <c r="T3687" i="1" s="1"/>
  <c r="T3698" i="1" a="1"/>
  <c r="T3698" i="1" s="1"/>
  <c r="T3819" i="1" a="1"/>
  <c r="T3819" i="1" s="1"/>
  <c r="T3682" i="1" a="1"/>
  <c r="T3682" i="1" s="1"/>
  <c r="T3703" i="1" a="1"/>
  <c r="T3703" i="1" s="1"/>
  <c r="T3684" i="1" a="1"/>
  <c r="T3684" i="1" s="1"/>
  <c r="T1138" i="1" a="1"/>
  <c r="T1138" i="1" s="1"/>
  <c r="T3690" i="1" a="1"/>
  <c r="T3690" i="1" s="1"/>
  <c r="T3765" i="1" a="1"/>
  <c r="T3765" i="1" s="1"/>
  <c r="T875" i="1" a="1"/>
  <c r="T875" i="1" s="1"/>
  <c r="T3486" i="1" a="1"/>
  <c r="T3486" i="1" s="1"/>
  <c r="T3482" i="1" a="1"/>
  <c r="T3482" i="1" s="1"/>
  <c r="T1520" i="1" a="1"/>
  <c r="T1520" i="1" s="1"/>
  <c r="T3055" i="1" a="1"/>
  <c r="T3055" i="1" s="1"/>
  <c r="T1936" i="1" a="1"/>
  <c r="T1936" i="1" s="1"/>
  <c r="T3816" i="1" a="1"/>
  <c r="T3816" i="1" s="1"/>
  <c r="T2858" i="1" a="1"/>
  <c r="T2858" i="1" s="1"/>
  <c r="T3373" i="1" a="1"/>
  <c r="T3373" i="1" s="1"/>
  <c r="T3474" i="1" a="1"/>
  <c r="T3474" i="1" s="1"/>
  <c r="T2960" i="1" a="1"/>
  <c r="T2960" i="1" s="1"/>
  <c r="T270" i="1" a="1"/>
  <c r="T270" i="1" s="1"/>
  <c r="T263" i="1" a="1"/>
  <c r="T263" i="1" s="1"/>
  <c r="T3580" i="1" a="1"/>
  <c r="T3580" i="1" s="1"/>
  <c r="T3561" i="1" a="1"/>
  <c r="T3561" i="1" s="1"/>
  <c r="T3711" i="1" a="1"/>
  <c r="T3711" i="1" s="1"/>
  <c r="T3559" i="1" a="1"/>
  <c r="T3559" i="1" s="1"/>
  <c r="T3557" i="1" a="1"/>
  <c r="T3557" i="1" s="1"/>
  <c r="T3746" i="1" a="1"/>
  <c r="T3746" i="1" s="1"/>
  <c r="T1530" i="1" a="1"/>
  <c r="T1530" i="1" s="1"/>
  <c r="T416" i="1" a="1"/>
  <c r="T416" i="1" s="1"/>
  <c r="T3573" i="1" a="1"/>
  <c r="T3573" i="1" s="1"/>
  <c r="T3669" i="1" a="1"/>
  <c r="T3669" i="1" s="1"/>
  <c r="T3599" i="1" a="1"/>
  <c r="T3599" i="1" s="1"/>
  <c r="T2277" i="1" a="1"/>
  <c r="T2277" i="1" s="1"/>
  <c r="T3792" i="1" a="1"/>
  <c r="T3792" i="1" s="1"/>
  <c r="T3830" i="1" a="1"/>
  <c r="T3830" i="1" s="1"/>
  <c r="T3733" i="1" a="1"/>
  <c r="T3733" i="1" s="1"/>
  <c r="T3803" i="1" a="1"/>
  <c r="T3803" i="1" s="1"/>
  <c r="T3448" i="1" a="1"/>
  <c r="T3448" i="1" s="1"/>
  <c r="T3451" i="1" a="1"/>
  <c r="T3451" i="1" s="1"/>
  <c r="T3447" i="1" a="1"/>
  <c r="T3447" i="1" s="1"/>
  <c r="T3449" i="1" a="1"/>
  <c r="T3449" i="1" s="1"/>
  <c r="T3260" i="1" a="1"/>
  <c r="T3260" i="1" s="1"/>
  <c r="T2484" i="1" a="1"/>
  <c r="T2484" i="1" s="1"/>
  <c r="T3610" i="1" a="1"/>
  <c r="T3610" i="1" s="1"/>
  <c r="T3782" i="1" a="1"/>
  <c r="T3782" i="1" s="1"/>
  <c r="T2671" i="1" a="1"/>
  <c r="T2671" i="1" s="1"/>
  <c r="T1745" i="1" a="1"/>
  <c r="T1745" i="1" s="1"/>
  <c r="T1839" i="1" a="1"/>
  <c r="T1839" i="1" s="1"/>
  <c r="T1639" i="1" a="1"/>
  <c r="T1639" i="1" s="1"/>
  <c r="T2461" i="1" a="1"/>
  <c r="T2461" i="1" s="1"/>
  <c r="T156" i="1" a="1"/>
  <c r="T156" i="1" s="1"/>
  <c r="T3827" i="1" a="1"/>
  <c r="T3827" i="1" s="1"/>
  <c r="T3569" i="1" a="1"/>
  <c r="T3569" i="1" s="1"/>
  <c r="T3584" i="1" a="1"/>
  <c r="T3584" i="1" s="1"/>
  <c r="T3796" i="1" a="1"/>
  <c r="T3796" i="1" s="1"/>
  <c r="T3544" i="1" a="1"/>
  <c r="T3544" i="1" s="1"/>
  <c r="T3593" i="1" a="1"/>
  <c r="T3593" i="1" s="1"/>
  <c r="T3826" i="1" a="1"/>
  <c r="T3826" i="1" s="1"/>
  <c r="T1669" i="1" a="1"/>
  <c r="T1669" i="1" s="1"/>
  <c r="T3808" i="1" a="1"/>
  <c r="T3808" i="1" s="1"/>
  <c r="T3473" i="1" a="1"/>
  <c r="T3473" i="1" s="1"/>
  <c r="T3699" i="1" a="1"/>
  <c r="T3699" i="1" s="1"/>
  <c r="T2357" i="1" a="1"/>
  <c r="T2357" i="1" s="1"/>
  <c r="T3702" i="1" a="1"/>
  <c r="T3702" i="1" s="1"/>
  <c r="T3670" i="1" a="1"/>
  <c r="T3670" i="1" s="1"/>
  <c r="T3751" i="1" a="1"/>
  <c r="T3751" i="1" s="1"/>
  <c r="T3581" i="1" a="1"/>
  <c r="T3581" i="1" s="1"/>
  <c r="T1442" i="1" a="1"/>
  <c r="T1442" i="1" s="1"/>
  <c r="T2905" i="1" a="1"/>
  <c r="T2905" i="1" s="1"/>
  <c r="T2468" i="1" a="1"/>
  <c r="T2468" i="1" s="1"/>
  <c r="T545" i="1" a="1"/>
  <c r="T545" i="1" s="1"/>
  <c r="T2739" i="1" a="1"/>
  <c r="T2739" i="1" s="1"/>
  <c r="T585" i="1" a="1"/>
  <c r="T585" i="1" s="1"/>
  <c r="T536" i="1" a="1"/>
  <c r="T536" i="1" s="1"/>
  <c r="T578" i="1" a="1"/>
  <c r="T578" i="1" s="1"/>
  <c r="T101" i="1" a="1"/>
  <c r="T101" i="1" s="1"/>
  <c r="T94" i="1" a="1"/>
  <c r="T94" i="1" s="1"/>
  <c r="T1201" i="1" a="1"/>
  <c r="T1201" i="1" s="1"/>
  <c r="T3402" i="1" a="1"/>
  <c r="T3402" i="1" s="1"/>
  <c r="T3354" i="1" a="1"/>
  <c r="T3354" i="1" s="1"/>
  <c r="T451" i="1" a="1"/>
  <c r="T451" i="1" s="1"/>
  <c r="T3360" i="1" a="1"/>
  <c r="T3360" i="1" s="1"/>
  <c r="T3369" i="1" a="1"/>
  <c r="T3369" i="1" s="1"/>
  <c r="T2116" i="1" a="1"/>
  <c r="T2116" i="1" s="1"/>
  <c r="T3389" i="1" a="1"/>
  <c r="T3389" i="1" s="1"/>
  <c r="T3560" i="1" a="1"/>
  <c r="T3560" i="1" s="1"/>
  <c r="T3368" i="1" a="1"/>
  <c r="T3368" i="1" s="1"/>
  <c r="T2843" i="1" a="1"/>
  <c r="T2843" i="1" s="1"/>
  <c r="T2652" i="1" a="1"/>
  <c r="T2652" i="1" s="1"/>
  <c r="T557" i="1" a="1"/>
  <c r="T557" i="1" s="1"/>
  <c r="T3355" i="1" a="1"/>
  <c r="T3355" i="1" s="1"/>
  <c r="T3597" i="1" a="1"/>
  <c r="T3597" i="1" s="1"/>
  <c r="T1463" i="1" a="1"/>
  <c r="T1463" i="1" s="1"/>
  <c r="T3657" i="1" a="1"/>
  <c r="T3657" i="1" s="1"/>
  <c r="T2855" i="1" a="1"/>
  <c r="T2855" i="1" s="1"/>
  <c r="T3825" i="1" a="1"/>
  <c r="T3825" i="1" s="1"/>
  <c r="T386" i="1" a="1"/>
  <c r="T386" i="1" s="1"/>
  <c r="T22" i="1" a="1"/>
  <c r="T22" i="1" s="1"/>
  <c r="T844" i="1" a="1"/>
  <c r="T844" i="1" s="1"/>
  <c r="T3508" i="1" a="1"/>
  <c r="T3508" i="1" s="1"/>
  <c r="T3366" i="1" a="1"/>
  <c r="T3366" i="1" s="1"/>
  <c r="T19" i="1" a="1"/>
  <c r="T19" i="1" s="1"/>
  <c r="T2928" i="1" a="1"/>
  <c r="T2928" i="1" s="1"/>
  <c r="T3481" i="1" a="1"/>
  <c r="T3481" i="1" s="1"/>
  <c r="T336" i="1" a="1"/>
  <c r="T336" i="1" s="1"/>
  <c r="T3317" i="1" a="1"/>
  <c r="T3317" i="1" s="1"/>
  <c r="T3766" i="1" a="1"/>
  <c r="T3766" i="1" s="1"/>
  <c r="T3639" i="1" a="1"/>
  <c r="T3639" i="1" s="1"/>
  <c r="T2230" i="1" a="1"/>
  <c r="T2230" i="1" s="1"/>
  <c r="T3345" i="1" a="1"/>
  <c r="T3345" i="1" s="1"/>
  <c r="T2459" i="1" a="1"/>
  <c r="T2459" i="1" s="1"/>
  <c r="T1016" i="1" a="1"/>
  <c r="T1016" i="1" s="1"/>
  <c r="T974" i="1" a="1"/>
  <c r="T974" i="1" s="1"/>
  <c r="T306" i="1" a="1"/>
  <c r="T306" i="1" s="1"/>
  <c r="T1970" i="1" a="1"/>
  <c r="T1970" i="1" s="1"/>
  <c r="T587" i="1" a="1"/>
  <c r="T587" i="1" s="1"/>
  <c r="T3626" i="1" a="1"/>
  <c r="T3626" i="1" s="1"/>
  <c r="T227" i="1" a="1"/>
  <c r="T227" i="1" s="1"/>
  <c r="T3666" i="1" a="1"/>
  <c r="T3666" i="1" s="1"/>
  <c r="T1098" i="1" a="1"/>
  <c r="T1098" i="1" s="1"/>
  <c r="T701" i="1" a="1"/>
  <c r="T701" i="1" s="1"/>
  <c r="T591" i="1" a="1"/>
  <c r="T591" i="1" s="1"/>
  <c r="T3044" i="1" a="1"/>
  <c r="T3044" i="1" s="1"/>
  <c r="T1073" i="1" a="1"/>
  <c r="T1073" i="1" s="1"/>
  <c r="T854" i="1" a="1"/>
  <c r="T854" i="1" s="1"/>
  <c r="T573" i="1" a="1"/>
  <c r="T573" i="1" s="1"/>
  <c r="T183" i="1" a="1"/>
  <c r="T183" i="1" s="1"/>
  <c r="T1310" i="1" a="1"/>
  <c r="T1310" i="1" s="1"/>
  <c r="T537" i="1" a="1"/>
  <c r="T537" i="1" s="1"/>
  <c r="T592" i="1" a="1"/>
  <c r="T592" i="1" s="1"/>
  <c r="T616" i="1" a="1"/>
  <c r="T616" i="1" s="1"/>
  <c r="T2680" i="1" a="1"/>
  <c r="T2680" i="1" s="1"/>
  <c r="T2442" i="1" a="1"/>
  <c r="T2442" i="1" s="1"/>
  <c r="T1430" i="1" a="1"/>
  <c r="T1430" i="1" s="1"/>
  <c r="T961" i="1" a="1"/>
  <c r="T961" i="1" s="1"/>
  <c r="T1001" i="1" a="1"/>
  <c r="T1001" i="1" s="1"/>
  <c r="T115" i="1" a="1"/>
  <c r="T115" i="1" s="1"/>
  <c r="T3323" i="1" a="1"/>
  <c r="T3323" i="1" s="1"/>
  <c r="T202" i="1" a="1"/>
  <c r="T202" i="1" s="1"/>
  <c r="T1477" i="1" a="1"/>
  <c r="T1477" i="1" s="1"/>
  <c r="T713" i="1" a="1"/>
  <c r="T713" i="1" s="1"/>
  <c r="T584" i="1" a="1"/>
  <c r="T584" i="1" s="1"/>
  <c r="T1006" i="1" a="1"/>
  <c r="T1006" i="1" s="1"/>
  <c r="T1025" i="1" a="1"/>
  <c r="T1025" i="1" s="1"/>
  <c r="T3094" i="1" a="1"/>
  <c r="T3094" i="1" s="1"/>
  <c r="T165" i="1" a="1"/>
  <c r="T165" i="1" s="1"/>
  <c r="T3108" i="1" a="1"/>
  <c r="T3108" i="1" s="1"/>
  <c r="T535" i="1" a="1"/>
  <c r="T535" i="1" s="1"/>
  <c r="T1013" i="1" a="1"/>
  <c r="T1013" i="1" s="1"/>
  <c r="T1015" i="1" a="1"/>
  <c r="T1015" i="1" s="1"/>
  <c r="T525" i="1" a="1"/>
  <c r="T525" i="1" s="1"/>
  <c r="T1003" i="1" a="1"/>
  <c r="T1003" i="1" s="1"/>
  <c r="T2698" i="1" a="1"/>
  <c r="T2698" i="1" s="1"/>
  <c r="T2490" i="1" a="1"/>
  <c r="T2490" i="1" s="1"/>
  <c r="T441" i="1" a="1"/>
  <c r="T441" i="1" s="1"/>
  <c r="T555" i="1" a="1"/>
  <c r="T555" i="1" s="1"/>
  <c r="T335" i="1" a="1"/>
  <c r="T335" i="1" s="1"/>
  <c r="T597" i="1" a="1"/>
  <c r="T597" i="1" s="1"/>
  <c r="T3364" i="1" a="1"/>
  <c r="T3364" i="1" s="1"/>
  <c r="T1005" i="1" a="1"/>
  <c r="T1005" i="1" s="1"/>
  <c r="T2291" i="1" a="1"/>
  <c r="T2291" i="1" s="1"/>
  <c r="T593" i="1" a="1"/>
  <c r="T593" i="1" s="1"/>
  <c r="T1246" i="1" a="1"/>
  <c r="T1246" i="1" s="1"/>
  <c r="T3726" i="1" a="1"/>
  <c r="T3726" i="1" s="1"/>
  <c r="T1403" i="1" a="1"/>
  <c r="T1403" i="1" s="1"/>
  <c r="T983" i="1" a="1"/>
  <c r="T983" i="1" s="1"/>
  <c r="T571" i="1" a="1"/>
  <c r="T571" i="1" s="1"/>
  <c r="T2380" i="1" a="1"/>
  <c r="T2380" i="1" s="1"/>
  <c r="T703" i="1" a="1"/>
  <c r="T703" i="1" s="1"/>
  <c r="T384" i="1" a="1"/>
  <c r="T384" i="1" s="1"/>
  <c r="T49" i="1" a="1"/>
  <c r="T49" i="1" s="1"/>
  <c r="T570" i="1" a="1"/>
  <c r="T570" i="1" s="1"/>
  <c r="T576" i="1" a="1"/>
  <c r="T576" i="1" s="1"/>
  <c r="T244" i="1" a="1"/>
  <c r="T244" i="1" s="1"/>
  <c r="T569" i="1" a="1"/>
  <c r="T569" i="1" s="1"/>
  <c r="T162" i="1" a="1"/>
  <c r="T162" i="1" s="1"/>
  <c r="T2424" i="1" a="1"/>
  <c r="T2424" i="1" s="1"/>
  <c r="T911" i="1" a="1"/>
  <c r="T911" i="1" s="1"/>
  <c r="T978" i="1" a="1"/>
  <c r="T978" i="1" s="1"/>
  <c r="T1664" i="1" a="1"/>
  <c r="T1664" i="1" s="1"/>
  <c r="T385" i="1" a="1"/>
  <c r="T385" i="1" s="1"/>
  <c r="T361" i="1" a="1"/>
  <c r="T361" i="1" s="1"/>
  <c r="T1583" i="1" a="1"/>
  <c r="T1583" i="1" s="1"/>
  <c r="T1566" i="1" a="1"/>
  <c r="T1566" i="1" s="1"/>
  <c r="T297" i="1" a="1"/>
  <c r="T297" i="1" s="1"/>
  <c r="T3416" i="1" a="1"/>
  <c r="T3416" i="1" s="1"/>
  <c r="T27" i="1" a="1"/>
  <c r="T27" i="1" s="1"/>
  <c r="T1469" i="1" a="1"/>
  <c r="T1469" i="1" s="1"/>
  <c r="T2138" i="1" a="1"/>
  <c r="T2138" i="1" s="1"/>
  <c r="T2100" i="1" a="1"/>
  <c r="T2100" i="1" s="1"/>
  <c r="T483" i="1" a="1"/>
  <c r="T483" i="1" s="1"/>
  <c r="T2758" i="1" a="1"/>
  <c r="T2758" i="1" s="1"/>
  <c r="T2974" i="1" a="1"/>
  <c r="T2974" i="1" s="1"/>
  <c r="T3111" i="1" a="1"/>
  <c r="T3111" i="1" s="1"/>
  <c r="T1733" i="1" a="1"/>
  <c r="T1733" i="1" s="1"/>
  <c r="T1455" i="1" a="1"/>
  <c r="T1455" i="1" s="1"/>
  <c r="T1448" i="1" a="1"/>
  <c r="T1448" i="1" s="1"/>
  <c r="T3397" i="1" a="1"/>
  <c r="T3397" i="1" s="1"/>
  <c r="T474" i="1" a="1"/>
  <c r="T474" i="1" s="1"/>
  <c r="T1510" i="1" a="1"/>
  <c r="T1510" i="1" s="1"/>
  <c r="T280" i="1" a="1"/>
  <c r="T280" i="1" s="1"/>
  <c r="T1352" i="1" a="1"/>
  <c r="T1352" i="1" s="1"/>
  <c r="T2745" i="1" a="1"/>
  <c r="T2745" i="1" s="1"/>
  <c r="T424" i="1" a="1"/>
  <c r="T424" i="1" s="1"/>
  <c r="T410" i="1" a="1"/>
  <c r="T410" i="1" s="1"/>
  <c r="T318" i="1" a="1"/>
  <c r="T318" i="1" s="1"/>
  <c r="T131" i="1" a="1"/>
  <c r="T131" i="1" s="1"/>
  <c r="T1191" i="1" a="1"/>
  <c r="T1191" i="1" s="1"/>
  <c r="T1475" i="1" a="1"/>
  <c r="T1475" i="1" s="1"/>
  <c r="T311" i="1" a="1"/>
  <c r="T311" i="1" s="1"/>
  <c r="T323" i="1" a="1"/>
  <c r="T323" i="1" s="1"/>
  <c r="T304" i="1" a="1"/>
  <c r="T304" i="1" s="1"/>
  <c r="T600" i="1" a="1"/>
  <c r="T600" i="1" s="1"/>
  <c r="T509" i="1" a="1"/>
  <c r="T509" i="1" s="1"/>
  <c r="T243" i="1" a="1"/>
  <c r="T243" i="1" s="1"/>
  <c r="T388" i="1" a="1"/>
  <c r="T388" i="1" s="1"/>
  <c r="T510" i="1" a="1"/>
  <c r="T510" i="1" s="1"/>
  <c r="T1092" i="1" a="1"/>
  <c r="T1092" i="1" s="1"/>
  <c r="T236" i="1" a="1"/>
  <c r="T236" i="1" s="1"/>
  <c r="T1375" i="1" a="1"/>
  <c r="T1375" i="1" s="1"/>
  <c r="T2475" i="1" a="1"/>
  <c r="T2475" i="1" s="1"/>
  <c r="T541" i="1" a="1"/>
  <c r="T541" i="1" s="1"/>
  <c r="T2239" i="1" a="1"/>
  <c r="T2239" i="1" s="1"/>
  <c r="T3038" i="1" a="1"/>
  <c r="T3038" i="1" s="1"/>
  <c r="T1070" i="1" a="1"/>
  <c r="T1070" i="1" s="1"/>
  <c r="T2149" i="1" a="1"/>
  <c r="T2149" i="1" s="1"/>
  <c r="T1606" i="1" a="1"/>
  <c r="T1606" i="1" s="1"/>
  <c r="T285" i="1" a="1"/>
  <c r="T285" i="1" s="1"/>
  <c r="T836" i="1" a="1"/>
  <c r="T836" i="1" s="1"/>
  <c r="T2378" i="1" a="1"/>
  <c r="T2378" i="1" s="1"/>
  <c r="T1913" i="1" a="1"/>
  <c r="T1913" i="1" s="1"/>
  <c r="T458" i="1" a="1"/>
  <c r="T458" i="1" s="1"/>
  <c r="T1409" i="1" a="1"/>
  <c r="T1409" i="1" s="1"/>
  <c r="T2237" i="1" a="1"/>
  <c r="T2237" i="1" s="1"/>
  <c r="T1900" i="1" a="1"/>
  <c r="T1900" i="1" s="1"/>
  <c r="T1905" i="1" a="1"/>
  <c r="T1905" i="1" s="1"/>
  <c r="T1515" i="1" a="1"/>
  <c r="T1515" i="1" s="1"/>
  <c r="T1911" i="1" a="1"/>
  <c r="T1911" i="1" s="1"/>
  <c r="T1906" i="1" a="1"/>
  <c r="T1906" i="1" s="1"/>
  <c r="T3263" i="1" a="1"/>
  <c r="T3263" i="1" s="1"/>
  <c r="T2049" i="1" a="1"/>
  <c r="T2049" i="1" s="1"/>
  <c r="T2772" i="1" a="1"/>
  <c r="T2772" i="1" s="1"/>
  <c r="T1840" i="1" a="1"/>
  <c r="T1840" i="1" s="1"/>
  <c r="T3152" i="1" a="1"/>
  <c r="T3152" i="1" s="1"/>
  <c r="T2222" i="1" a="1"/>
  <c r="T2222" i="1" s="1"/>
  <c r="T1757" i="1" a="1"/>
  <c r="T1757" i="1" s="1"/>
  <c r="T2318" i="1" a="1"/>
  <c r="T2318" i="1" s="1"/>
  <c r="T3018" i="1" a="1"/>
  <c r="T3018" i="1" s="1"/>
  <c r="T1346" i="1" a="1"/>
  <c r="T1346" i="1" s="1"/>
  <c r="T2973" i="1" a="1"/>
  <c r="T2973" i="1" s="1"/>
  <c r="T333" i="1" a="1"/>
  <c r="T333" i="1" s="1"/>
  <c r="T472" i="1" a="1"/>
  <c r="T472" i="1" s="1"/>
  <c r="T1856" i="1" a="1"/>
  <c r="T1856" i="1" s="1"/>
  <c r="T2052" i="1" a="1"/>
  <c r="T2052" i="1" s="1"/>
  <c r="T815" i="1" a="1"/>
  <c r="T815" i="1" s="1"/>
  <c r="T782" i="1" a="1"/>
  <c r="T782" i="1" s="1"/>
  <c r="T819" i="1" a="1"/>
  <c r="T819" i="1" s="1"/>
  <c r="T2054" i="1" a="1"/>
  <c r="T2054" i="1" s="1"/>
  <c r="T2040" i="1" a="1"/>
  <c r="T2040" i="1" s="1"/>
  <c r="T618" i="1" a="1"/>
  <c r="T618" i="1" s="1"/>
  <c r="T2156" i="1" a="1"/>
  <c r="T2156" i="1" s="1"/>
  <c r="T5" i="1" a="1"/>
  <c r="T5" i="1" s="1"/>
  <c r="T1822" i="1" a="1"/>
  <c r="T1822" i="1" s="1"/>
  <c r="T814" i="1" a="1"/>
  <c r="T814" i="1" s="1"/>
  <c r="T2683" i="1" a="1"/>
  <c r="T2683" i="1" s="1"/>
  <c r="T1788" i="1" a="1"/>
  <c r="T1788" i="1" s="1"/>
  <c r="T2531" i="1" a="1"/>
  <c r="T2531" i="1" s="1"/>
  <c r="T3418" i="1" a="1"/>
  <c r="T3418" i="1" s="1"/>
  <c r="T3409" i="1" a="1"/>
  <c r="T3409" i="1" s="1"/>
  <c r="T2566" i="1" a="1"/>
  <c r="T2566" i="1" s="1"/>
  <c r="T947" i="1" a="1"/>
  <c r="T947" i="1" s="1"/>
  <c r="T921" i="1" a="1"/>
  <c r="T921" i="1" s="1"/>
  <c r="T3124" i="1" a="1"/>
  <c r="T3124" i="1" s="1"/>
  <c r="T3359" i="1" a="1"/>
  <c r="T3359" i="1" s="1"/>
  <c r="T3249" i="1" a="1"/>
  <c r="T3249" i="1" s="1"/>
  <c r="T1742" i="1" a="1"/>
  <c r="T1742" i="1" s="1"/>
  <c r="T1738" i="1" a="1"/>
  <c r="T1738" i="1" s="1"/>
  <c r="T530" i="1" a="1"/>
  <c r="T530" i="1" s="1"/>
  <c r="T3008" i="1" a="1"/>
  <c r="T3008" i="1" s="1"/>
  <c r="T448" i="1" a="1"/>
  <c r="T448" i="1" s="1"/>
  <c r="T1791" i="1" a="1"/>
  <c r="T1791" i="1" s="1"/>
  <c r="T237" i="1" a="1"/>
  <c r="T237" i="1" s="1"/>
  <c r="T2105" i="1" a="1"/>
  <c r="T2105" i="1" s="1"/>
  <c r="T1599" i="1" a="1"/>
  <c r="T1599" i="1" s="1"/>
  <c r="T1668" i="1" a="1"/>
  <c r="T1668" i="1" s="1"/>
  <c r="T1368" i="1" a="1"/>
  <c r="T1368" i="1" s="1"/>
  <c r="T1496" i="1" a="1"/>
  <c r="T1496" i="1" s="1"/>
  <c r="T1694" i="1" a="1"/>
  <c r="T1694" i="1" s="1"/>
  <c r="T1917" i="1" a="1"/>
  <c r="T1917" i="1" s="1"/>
  <c r="T2558" i="1" a="1"/>
  <c r="T2558" i="1" s="1"/>
  <c r="T533" i="1" a="1"/>
  <c r="T533" i="1" s="1"/>
  <c r="T97" i="1" a="1"/>
  <c r="T97" i="1" s="1"/>
  <c r="T1532" i="1" a="1"/>
  <c r="T1532" i="1" s="1"/>
  <c r="T3340" i="1" a="1"/>
  <c r="T3340" i="1" s="1"/>
  <c r="T1010" i="1" a="1"/>
  <c r="T1010" i="1" s="1"/>
  <c r="T3057" i="1" a="1"/>
  <c r="T3057" i="1" s="1"/>
  <c r="T219" i="1" a="1"/>
  <c r="T219" i="1" s="1"/>
  <c r="T1880" i="1" a="1"/>
  <c r="T1880" i="1" s="1"/>
  <c r="T2098" i="1" a="1"/>
  <c r="T2098" i="1" s="1"/>
  <c r="T1435" i="1" a="1"/>
  <c r="T1435" i="1" s="1"/>
  <c r="T1094" i="1" a="1"/>
  <c r="T1094" i="1" s="1"/>
  <c r="T360" i="1" a="1"/>
  <c r="T360" i="1" s="1"/>
  <c r="T830" i="1" a="1"/>
  <c r="T830" i="1" s="1"/>
  <c r="T2830" i="1" a="1"/>
  <c r="T2830" i="1" s="1"/>
  <c r="T1130" i="1" a="1"/>
  <c r="T1130" i="1" s="1"/>
  <c r="T2034" i="1" a="1"/>
  <c r="T2034" i="1" s="1"/>
  <c r="T2287" i="1" a="1"/>
  <c r="T2287" i="1" s="1"/>
  <c r="T3240" i="1" a="1"/>
  <c r="T3240" i="1" s="1"/>
  <c r="T3246" i="1" a="1"/>
  <c r="T3246" i="1" s="1"/>
  <c r="T870" i="1" a="1"/>
  <c r="T870" i="1" s="1"/>
  <c r="T831" i="1" a="1"/>
  <c r="T831" i="1" s="1"/>
  <c r="T2004" i="1" a="1"/>
  <c r="T2004" i="1" s="1"/>
  <c r="T1396" i="1" a="1"/>
  <c r="T1396" i="1" s="1"/>
  <c r="T2488" i="1" a="1"/>
  <c r="T2488" i="1" s="1"/>
  <c r="T1783" i="1" a="1"/>
  <c r="T1783" i="1" s="1"/>
  <c r="T1729" i="1" a="1"/>
  <c r="T1729" i="1" s="1"/>
  <c r="T2787" i="1" a="1"/>
  <c r="T2787" i="1" s="1"/>
  <c r="T543" i="1" a="1"/>
  <c r="T543" i="1" s="1"/>
  <c r="T3279" i="1" a="1"/>
  <c r="T3279" i="1" s="1"/>
  <c r="T612" i="1" a="1"/>
  <c r="T612" i="1" s="1"/>
  <c r="T2441" i="1" a="1"/>
  <c r="T2441" i="1" s="1"/>
  <c r="T3632" i="1" a="1"/>
  <c r="T3632" i="1" s="1"/>
  <c r="T964" i="1" a="1"/>
  <c r="T964" i="1" s="1"/>
  <c r="T3343" i="1" a="1"/>
  <c r="T3343" i="1" s="1"/>
  <c r="T1686" i="1" a="1"/>
  <c r="T1686" i="1" s="1"/>
  <c r="T2326" i="1" a="1"/>
  <c r="T2326" i="1" s="1"/>
  <c r="T2383" i="1" a="1"/>
  <c r="T2383" i="1" s="1"/>
  <c r="T502" i="1" a="1"/>
  <c r="T502" i="1" s="1"/>
  <c r="T2639" i="1" a="1"/>
  <c r="T2639" i="1" s="1"/>
  <c r="T2871" i="1" a="1"/>
  <c r="T2871" i="1" s="1"/>
  <c r="T3033" i="1" a="1"/>
  <c r="T3033" i="1" s="1"/>
  <c r="T2101" i="1" a="1"/>
  <c r="T2101" i="1" s="1"/>
  <c r="T238" i="1" a="1"/>
  <c r="T238" i="1" s="1"/>
  <c r="T1266" i="1" a="1"/>
  <c r="T1266" i="1" s="1"/>
  <c r="T1687" i="1" a="1"/>
  <c r="T1687" i="1" s="1"/>
  <c r="T3568" i="1" a="1"/>
  <c r="T3568" i="1" s="1"/>
  <c r="T3649" i="1" a="1"/>
  <c r="T3649" i="1" s="1"/>
  <c r="T2921" i="1" a="1"/>
  <c r="T2921" i="1" s="1"/>
  <c r="T2920" i="1" a="1"/>
  <c r="T2920" i="1" s="1"/>
  <c r="T2936" i="1" a="1"/>
  <c r="T2936" i="1" s="1"/>
  <c r="T1706" i="1" a="1"/>
  <c r="T1706" i="1" s="1"/>
  <c r="T1574" i="1" a="1"/>
  <c r="T1574" i="1" s="1"/>
  <c r="T565" i="1" a="1"/>
  <c r="T565" i="1" s="1"/>
  <c r="T1264" i="1" a="1"/>
  <c r="T1264" i="1" s="1"/>
  <c r="T1693" i="1" a="1"/>
  <c r="T1693" i="1" s="1"/>
  <c r="T2404" i="1" a="1"/>
  <c r="T2404" i="1" s="1"/>
  <c r="T1275" i="1" a="1"/>
  <c r="T1275" i="1" s="1"/>
  <c r="T407" i="1" a="1"/>
  <c r="T407" i="1" s="1"/>
  <c r="T2134" i="1" a="1"/>
  <c r="T2134" i="1" s="1"/>
  <c r="T216" i="1" a="1"/>
  <c r="T216" i="1" s="1"/>
  <c r="T1263" i="1" a="1"/>
  <c r="T1263" i="1" s="1"/>
  <c r="T112" i="1" a="1"/>
  <c r="T112" i="1" s="1"/>
  <c r="T3162" i="1" a="1"/>
  <c r="T3162" i="1" s="1"/>
  <c r="T3558" i="1" a="1"/>
  <c r="T3558" i="1" s="1"/>
  <c r="T3253" i="1" a="1"/>
  <c r="T3253" i="1" s="1"/>
  <c r="T3466" i="1" a="1"/>
  <c r="T3466" i="1" s="1"/>
  <c r="T3017" i="1" a="1"/>
  <c r="T3017" i="1" s="1"/>
  <c r="T91" i="1" a="1"/>
  <c r="T91" i="1" s="1"/>
  <c r="T622" i="1" a="1"/>
  <c r="T622" i="1" s="1"/>
  <c r="T1089" i="1" a="1"/>
  <c r="T1089" i="1" s="1"/>
  <c r="T1736" i="1" a="1"/>
  <c r="T1736" i="1" s="1"/>
  <c r="T3673" i="1" a="1"/>
  <c r="T3673" i="1" s="1"/>
  <c r="T3254" i="1" a="1"/>
  <c r="T3254" i="1" s="1"/>
  <c r="T1980" i="1" a="1"/>
  <c r="T1980" i="1" s="1"/>
  <c r="T3266" i="1" a="1"/>
  <c r="T3266" i="1" s="1"/>
  <c r="T3267" i="1" a="1"/>
  <c r="T3267" i="1" s="1"/>
  <c r="T2901" i="1" a="1"/>
  <c r="T2901" i="1" s="1"/>
  <c r="T3258" i="1" a="1"/>
  <c r="T3258" i="1" s="1"/>
  <c r="T2783" i="1" a="1"/>
  <c r="T2783" i="1" s="1"/>
  <c r="T2714" i="1" a="1"/>
  <c r="T2714" i="1" s="1"/>
  <c r="T3749" i="1" a="1"/>
  <c r="T3749" i="1" s="1"/>
  <c r="T3113" i="1" a="1"/>
  <c r="T3113" i="1" s="1"/>
  <c r="T2248" i="1" a="1"/>
  <c r="T2248" i="1" s="1"/>
  <c r="T816" i="1" a="1"/>
  <c r="T816" i="1" s="1"/>
  <c r="T3788" i="1" a="1"/>
  <c r="T3788" i="1" s="1"/>
  <c r="T2846" i="1" a="1"/>
  <c r="T2846" i="1" s="1"/>
  <c r="T1425" i="1" a="1"/>
  <c r="T1425" i="1" s="1"/>
  <c r="T2861" i="1" a="1"/>
  <c r="T2861" i="1" s="1"/>
  <c r="T198" i="1" a="1"/>
  <c r="T198" i="1" s="1"/>
  <c r="T873" i="1" a="1"/>
  <c r="T873" i="1" s="1"/>
  <c r="T2267" i="1" a="1"/>
  <c r="T2267" i="1" s="1"/>
  <c r="T1815" i="1" a="1"/>
  <c r="T1815" i="1" s="1"/>
  <c r="T675" i="1" a="1"/>
  <c r="T675" i="1" s="1"/>
  <c r="T479" i="1" a="1"/>
  <c r="T479" i="1" s="1"/>
  <c r="T849" i="1" a="1"/>
  <c r="T849" i="1" s="1"/>
  <c r="T1855" i="1" a="1"/>
  <c r="T1855" i="1" s="1"/>
  <c r="T476" i="1" a="1"/>
  <c r="T476" i="1" s="1"/>
  <c r="T499" i="1" a="1"/>
  <c r="T499" i="1" s="1"/>
  <c r="T528" i="1" a="1"/>
  <c r="T528" i="1" s="1"/>
  <c r="T1278" i="1" a="1"/>
  <c r="T1278" i="1" s="1"/>
  <c r="T1106" i="1" a="1"/>
  <c r="T1106" i="1" s="1"/>
  <c r="T2613" i="1" a="1"/>
  <c r="T2613" i="1" s="1"/>
  <c r="T1750" i="1" a="1"/>
  <c r="T1750" i="1" s="1"/>
  <c r="T489" i="1" a="1"/>
  <c r="T489" i="1" s="1"/>
  <c r="T1585" i="1" a="1"/>
  <c r="T1585" i="1" s="1"/>
  <c r="T835" i="1" a="1"/>
  <c r="T835" i="1" s="1"/>
  <c r="T3142" i="1" a="1"/>
  <c r="T3142" i="1" s="1"/>
  <c r="T3762" i="1" a="1"/>
  <c r="T3762" i="1" s="1"/>
  <c r="T53" i="1" a="1"/>
  <c r="T53" i="1" s="1"/>
  <c r="T696" i="1" a="1"/>
  <c r="T696" i="1" s="1"/>
  <c r="T167" i="1" a="1"/>
  <c r="T167" i="1" s="1"/>
  <c r="T1355" i="1" a="1"/>
  <c r="T1355" i="1" s="1"/>
  <c r="T3773" i="1" a="1"/>
  <c r="T3773" i="1" s="1"/>
  <c r="T3685" i="1" a="1"/>
  <c r="T3685" i="1" s="1"/>
  <c r="T1890" i="1" a="1"/>
  <c r="T1890" i="1" s="1"/>
  <c r="T3567" i="1" a="1"/>
  <c r="T3567" i="1" s="1"/>
  <c r="T3571" i="1" a="1"/>
  <c r="T3571" i="1" s="1"/>
  <c r="T653" i="1" a="1"/>
  <c r="T653" i="1" s="1"/>
  <c r="T3585" i="1" a="1"/>
  <c r="T3585" i="1" s="1"/>
  <c r="T338" i="1" a="1"/>
  <c r="T338" i="1" s="1"/>
  <c r="T3570" i="1" a="1"/>
  <c r="T3570" i="1" s="1"/>
  <c r="T699" i="1" a="1"/>
  <c r="T699" i="1" s="1"/>
  <c r="T3591" i="1" a="1"/>
  <c r="T3591" i="1" s="1"/>
  <c r="T1866" i="1" a="1"/>
  <c r="T1866" i="1" s="1"/>
  <c r="T3443" i="1" a="1"/>
  <c r="T3443" i="1" s="1"/>
  <c r="T2499" i="1" a="1"/>
  <c r="T2499" i="1" s="1"/>
  <c r="T1642" i="1" a="1"/>
  <c r="T1642" i="1" s="1"/>
  <c r="T1039" i="1" a="1"/>
  <c r="T1039" i="1" s="1"/>
  <c r="T2268" i="1" a="1"/>
  <c r="T2268" i="1" s="1"/>
  <c r="T1889" i="1" a="1"/>
  <c r="T1889" i="1" s="1"/>
  <c r="T3790" i="1" a="1"/>
  <c r="T3790" i="1" s="1"/>
  <c r="T3817" i="1" a="1"/>
  <c r="T3817" i="1" s="1"/>
  <c r="T3833" i="1" a="1"/>
  <c r="T3833" i="1" s="1"/>
  <c r="T3802" i="1" a="1"/>
  <c r="T3802" i="1" s="1"/>
  <c r="T1863" i="1" a="1"/>
  <c r="T1863" i="1" s="1"/>
  <c r="T3799" i="1" a="1"/>
  <c r="T3799" i="1" s="1"/>
  <c r="T3832" i="1" a="1"/>
  <c r="T3832" i="1" s="1"/>
  <c r="T1981" i="1" a="1"/>
  <c r="T1981" i="1" s="1"/>
  <c r="T3755" i="1" a="1"/>
  <c r="T3755" i="1" s="1"/>
  <c r="T1168" i="1" a="1"/>
  <c r="T1168" i="1" s="1"/>
  <c r="T2056" i="1" a="1"/>
  <c r="T2056" i="1" s="1"/>
  <c r="T348" i="1" a="1"/>
  <c r="T348" i="1" s="1"/>
  <c r="T3507" i="1" a="1"/>
  <c r="T3507" i="1" s="1"/>
  <c r="T3446" i="1" a="1"/>
  <c r="T3446" i="1" s="1"/>
  <c r="T3824" i="1" a="1"/>
  <c r="T3824" i="1" s="1"/>
  <c r="T3767" i="1" a="1"/>
  <c r="T3767" i="1" s="1"/>
  <c r="T2989" i="1" a="1"/>
  <c r="T2989" i="1" s="1"/>
  <c r="T3834" i="1" a="1"/>
  <c r="T3834" i="1" s="1"/>
  <c r="T3781" i="1" a="1"/>
  <c r="T3781" i="1" s="1"/>
  <c r="T3469" i="1" a="1"/>
  <c r="T3469" i="1" s="1"/>
  <c r="T3760" i="1" a="1"/>
  <c r="T3760" i="1" s="1"/>
  <c r="T3739" i="1" a="1"/>
  <c r="T3739" i="1" s="1"/>
  <c r="T3419" i="1" a="1"/>
  <c r="T3419" i="1" s="1"/>
  <c r="T2816" i="1" a="1"/>
  <c r="T2816" i="1" s="1"/>
  <c r="T3024" i="1" a="1"/>
  <c r="T3024" i="1" s="1"/>
  <c r="T2585" i="1" a="1"/>
  <c r="T2585" i="1" s="1"/>
  <c r="T3588" i="1" a="1"/>
  <c r="T3588" i="1" s="1"/>
  <c r="T2173" i="1" a="1"/>
  <c r="T2173" i="1" s="1"/>
  <c r="T3712" i="1" a="1"/>
  <c r="T3712" i="1" s="1"/>
  <c r="T3713" i="1" a="1"/>
  <c r="T3713" i="1" s="1"/>
  <c r="T3828" i="1" a="1"/>
  <c r="T3828" i="1" s="1"/>
  <c r="T2870" i="1" a="1"/>
  <c r="T2870" i="1" s="1"/>
  <c r="T2181" i="1" a="1"/>
  <c r="T2181" i="1" s="1"/>
  <c r="T3734" i="1" a="1"/>
  <c r="T3734" i="1" s="1"/>
  <c r="T1897" i="1" a="1"/>
  <c r="T1897" i="1" s="1"/>
  <c r="T667" i="1" a="1"/>
  <c r="T667" i="1" s="1"/>
  <c r="T172" i="1" a="1"/>
  <c r="T172" i="1" s="1"/>
  <c r="T95" i="1" a="1"/>
  <c r="T95" i="1" s="1"/>
  <c r="T693" i="1" a="1"/>
  <c r="T693" i="1" s="1"/>
  <c r="T1047" i="1" a="1"/>
  <c r="T1047" i="1" s="1"/>
  <c r="T920" i="1" a="1"/>
  <c r="T920" i="1" s="1"/>
  <c r="T3809" i="1" a="1"/>
  <c r="T3809" i="1" s="1"/>
  <c r="T1084" i="1" a="1"/>
  <c r="T1084" i="1" s="1"/>
  <c r="T743" i="1" a="1"/>
  <c r="T743" i="1" s="1"/>
  <c r="T2584" i="1" a="1"/>
  <c r="T2584" i="1" s="1"/>
  <c r="T3812" i="1" a="1"/>
  <c r="T3812" i="1" s="1"/>
  <c r="T83" i="1" a="1"/>
  <c r="T83" i="1" s="1"/>
  <c r="T389" i="1" a="1"/>
  <c r="T389" i="1" s="1"/>
  <c r="T2731" i="1" a="1"/>
  <c r="T2731" i="1" s="1"/>
  <c r="T438" i="1" a="1"/>
  <c r="T438" i="1" s="1"/>
  <c r="T3213" i="1" a="1"/>
  <c r="T3213" i="1" s="1"/>
  <c r="T1194" i="1" a="1"/>
  <c r="T1194" i="1" s="1"/>
  <c r="T1158" i="1" a="1"/>
  <c r="T1158" i="1" s="1"/>
  <c r="T898" i="1" a="1"/>
  <c r="T898" i="1" s="1"/>
  <c r="T182" i="1" a="1"/>
  <c r="T182" i="1" s="1"/>
  <c r="T3107" i="1" a="1"/>
  <c r="T3107" i="1" s="1"/>
  <c r="T1484" i="1" a="1"/>
  <c r="T1484" i="1" s="1"/>
  <c r="T1365" i="1" a="1"/>
  <c r="T1365" i="1" s="1"/>
  <c r="T3319" i="1" a="1"/>
  <c r="T3319" i="1" s="1"/>
  <c r="T3327" i="1" a="1"/>
  <c r="T3327" i="1" s="1"/>
  <c r="T3551" i="1" a="1"/>
  <c r="T3551" i="1" s="1"/>
  <c r="T3321" i="1" a="1"/>
  <c r="T3321" i="1" s="1"/>
  <c r="T324" i="1" a="1"/>
  <c r="T324" i="1" s="1"/>
  <c r="T634" i="1" a="1"/>
  <c r="T634" i="1" s="1"/>
  <c r="T241" i="1" a="1"/>
  <c r="T241" i="1" s="1"/>
  <c r="T1696" i="1" a="1"/>
  <c r="T1696" i="1" s="1"/>
  <c r="T173" i="1" a="1"/>
  <c r="T173" i="1" s="1"/>
  <c r="T1253" i="1" a="1"/>
  <c r="T1253" i="1" s="1"/>
  <c r="T2137" i="1" a="1"/>
  <c r="T2137" i="1" s="1"/>
  <c r="T1545" i="1" a="1"/>
  <c r="T1545" i="1" s="1"/>
  <c r="T549" i="1" a="1"/>
  <c r="T549" i="1" s="1"/>
  <c r="T3130" i="1" a="1"/>
  <c r="T3130" i="1" s="1"/>
  <c r="T2643" i="1" a="1"/>
  <c r="T2643" i="1" s="1"/>
  <c r="T3408" i="1" a="1"/>
  <c r="T3408" i="1" s="1"/>
  <c r="T3491" i="1" a="1"/>
  <c r="T3491" i="1" s="1"/>
  <c r="T889" i="1" a="1"/>
  <c r="T889" i="1" s="1"/>
  <c r="T3398" i="1" a="1"/>
  <c r="T3398" i="1" s="1"/>
  <c r="T1862" i="1" a="1"/>
  <c r="T1862" i="1" s="1"/>
  <c r="T1147" i="1" a="1"/>
  <c r="T1147" i="1" s="1"/>
  <c r="T1609" i="1" a="1"/>
  <c r="T1609" i="1" s="1"/>
  <c r="T3032" i="1" a="1"/>
  <c r="T3032" i="1" s="1"/>
  <c r="T2733" i="1" a="1"/>
  <c r="T2733" i="1" s="1"/>
  <c r="T40" i="1" a="1"/>
  <c r="T40" i="1" s="1"/>
  <c r="T2729" i="1" a="1"/>
  <c r="T2729" i="1" s="1"/>
  <c r="T2636" i="1" a="1"/>
  <c r="T2636" i="1" s="1"/>
  <c r="T2438" i="1" a="1"/>
  <c r="T2438" i="1" s="1"/>
  <c r="T482" i="1" a="1"/>
  <c r="T482" i="1" s="1"/>
  <c r="T420" i="1" a="1"/>
  <c r="T420" i="1" s="1"/>
  <c r="T180" i="1" a="1"/>
  <c r="T180" i="1" s="1"/>
  <c r="T1850" i="1" a="1"/>
  <c r="T1850" i="1" s="1"/>
  <c r="T136" i="1" a="1"/>
  <c r="T136" i="1" s="1"/>
  <c r="T2854" i="1" a="1"/>
  <c r="T2854" i="1" s="1"/>
  <c r="T3805" i="1" a="1"/>
  <c r="T3805" i="1" s="1"/>
  <c r="T3674" i="1" a="1"/>
  <c r="T3674" i="1" s="1"/>
  <c r="T643" i="1" a="1"/>
  <c r="T643" i="1" s="1"/>
  <c r="T1562" i="1" a="1"/>
  <c r="T1562" i="1" s="1"/>
  <c r="T3414" i="1" a="1"/>
  <c r="T3414" i="1" s="1"/>
  <c r="T3413" i="1" a="1"/>
  <c r="T3413" i="1" s="1"/>
  <c r="T1796" i="1" a="1"/>
  <c r="T1796" i="1" s="1"/>
  <c r="T1436" i="1" a="1"/>
  <c r="T1436" i="1" s="1"/>
  <c r="T2460" i="1" a="1"/>
  <c r="T2460" i="1" s="1"/>
  <c r="T35" i="1" a="1"/>
  <c r="T35" i="1" s="1"/>
  <c r="T2013" i="1" a="1"/>
  <c r="T2013" i="1" s="1"/>
  <c r="T3720" i="1" a="1"/>
  <c r="T3720" i="1" s="1"/>
  <c r="T3460" i="1" a="1"/>
  <c r="T3460" i="1" s="1"/>
  <c r="T1625" i="1" a="1"/>
  <c r="T1625" i="1" s="1"/>
  <c r="T520" i="1" a="1"/>
  <c r="T520" i="1" s="1"/>
  <c r="T1088" i="1" a="1"/>
  <c r="T1088" i="1" s="1"/>
  <c r="T3365" i="1" a="1"/>
  <c r="T3365" i="1" s="1"/>
  <c r="T473" i="1" a="1"/>
  <c r="T473" i="1" s="1"/>
  <c r="T2406" i="1" a="1"/>
  <c r="T2406" i="1" s="1"/>
  <c r="T2638" i="1" a="1"/>
  <c r="T2638" i="1" s="1"/>
  <c r="T1417" i="1" a="1"/>
  <c r="T1417" i="1" s="1"/>
  <c r="T522" i="1" a="1"/>
  <c r="T522" i="1" s="1"/>
  <c r="T3377" i="1" a="1"/>
  <c r="T3377" i="1" s="1"/>
  <c r="T1205" i="1" a="1"/>
  <c r="T1205" i="1" s="1"/>
  <c r="T1909" i="1" a="1"/>
  <c r="T1909" i="1" s="1"/>
  <c r="T1217" i="1" a="1"/>
  <c r="T1217" i="1" s="1"/>
  <c r="T1213" i="1" a="1"/>
  <c r="T1213" i="1" s="1"/>
  <c r="T2182" i="1" a="1"/>
  <c r="T2182" i="1" s="1"/>
  <c r="T1232" i="1" a="1"/>
  <c r="T1232" i="1" s="1"/>
  <c r="T1245" i="1" a="1"/>
  <c r="T1245" i="1" s="1"/>
  <c r="T2829" i="1" a="1"/>
  <c r="T2829" i="1" s="1"/>
  <c r="T1231" i="1" a="1"/>
  <c r="T1231" i="1" s="1"/>
  <c r="T1226" i="1" a="1"/>
  <c r="T1226" i="1" s="1"/>
  <c r="T2191" i="1" a="1"/>
  <c r="T2191" i="1" s="1"/>
  <c r="T2825" i="1" a="1"/>
  <c r="T2825" i="1" s="1"/>
  <c r="T1534" i="1" a="1"/>
  <c r="T1534" i="1" s="1"/>
  <c r="T2255" i="1" a="1"/>
  <c r="T2255" i="1" s="1"/>
  <c r="T1314" i="1" a="1"/>
  <c r="T1314" i="1" s="1"/>
  <c r="T1398" i="1" a="1"/>
  <c r="T1398" i="1" s="1"/>
  <c r="T523" i="1" a="1"/>
  <c r="T523" i="1" s="1"/>
  <c r="T2158" i="1" a="1"/>
  <c r="T2158" i="1" s="1"/>
  <c r="T1963" i="1" a="1"/>
  <c r="T1963" i="1" s="1"/>
  <c r="T2656" i="1" a="1"/>
  <c r="T2656" i="1" s="1"/>
  <c r="T3120" i="1" a="1"/>
  <c r="T3120" i="1" s="1"/>
  <c r="T2817" i="1" a="1"/>
  <c r="T2817" i="1" s="1"/>
  <c r="T2634" i="1" a="1"/>
  <c r="T2634" i="1" s="1"/>
  <c r="T3358" i="1" a="1"/>
  <c r="T3358" i="1" s="1"/>
  <c r="T3341" i="1" a="1"/>
  <c r="T3341" i="1" s="1"/>
  <c r="T524" i="1" a="1"/>
  <c r="T524" i="1" s="1"/>
  <c r="T1636" i="1" a="1"/>
  <c r="T1636" i="1" s="1"/>
  <c r="T155" i="1" a="1"/>
  <c r="T155" i="1" s="1"/>
  <c r="T1522" i="1" a="1"/>
  <c r="T1522" i="1" s="1"/>
  <c r="T2453" i="1" a="1"/>
  <c r="T2453" i="1" s="1"/>
  <c r="T14" i="1" a="1"/>
  <c r="T14" i="1" s="1"/>
  <c r="T3109" i="1" a="1"/>
  <c r="T3109" i="1" s="1"/>
  <c r="T1941" i="1" a="1"/>
  <c r="T1941" i="1" s="1"/>
  <c r="T3156" i="1" a="1"/>
  <c r="T3156" i="1" s="1"/>
  <c r="T1894" i="1" a="1"/>
  <c r="T1894" i="1" s="1"/>
  <c r="T3468" i="1" a="1"/>
  <c r="T3468" i="1" s="1"/>
  <c r="T656" i="1" a="1"/>
  <c r="T656" i="1" s="1"/>
  <c r="T3631" i="1" a="1"/>
  <c r="T3631" i="1" s="1"/>
  <c r="T3273" i="1" a="1"/>
  <c r="T3273" i="1" s="1"/>
  <c r="T802" i="1" a="1"/>
  <c r="T802" i="1" s="1"/>
  <c r="T1943" i="1" a="1"/>
  <c r="T1943" i="1" s="1"/>
  <c r="T1942" i="1" a="1"/>
  <c r="T1942" i="1" s="1"/>
  <c r="T3843" i="1" a="1"/>
  <c r="T3843" i="1" s="1"/>
  <c r="T2912" i="1" a="1"/>
  <c r="T2912" i="1" s="1"/>
  <c r="T3841" i="1" a="1"/>
  <c r="T3841" i="1" s="1"/>
  <c r="T661" i="1" a="1"/>
  <c r="T661" i="1" s="1"/>
  <c r="T2119" i="1" a="1"/>
  <c r="T2119" i="1" s="1"/>
  <c r="T639" i="1" a="1"/>
  <c r="T639" i="1" s="1"/>
  <c r="T1439" i="1" a="1"/>
  <c r="T1439" i="1" s="1"/>
  <c r="T469" i="1" a="1"/>
  <c r="T469" i="1" s="1"/>
  <c r="T1000" i="1" a="1"/>
  <c r="T1000" i="1" s="1"/>
  <c r="T1202" i="1" a="1"/>
  <c r="T1202" i="1" s="1"/>
  <c r="T1209" i="1" a="1"/>
  <c r="T1209" i="1" s="1"/>
  <c r="T1954" i="1" a="1"/>
  <c r="T1954" i="1" s="1"/>
  <c r="T1167" i="1" a="1"/>
  <c r="T1167" i="1" s="1"/>
  <c r="T3357" i="1" a="1"/>
  <c r="T3357" i="1" s="1"/>
  <c r="T1776" i="1" a="1"/>
  <c r="T1776" i="1" s="1"/>
  <c r="T3380" i="1" a="1"/>
  <c r="T3380" i="1" s="1"/>
  <c r="T1853" i="1" a="1"/>
  <c r="T1853" i="1" s="1"/>
  <c r="T3417" i="1" a="1"/>
  <c r="T3417" i="1" s="1"/>
  <c r="T3404" i="1" a="1"/>
  <c r="T3404" i="1" s="1"/>
  <c r="T2048" i="1" a="1"/>
  <c r="T2048" i="1" s="1"/>
  <c r="T488" i="1" a="1"/>
  <c r="T488" i="1" s="1"/>
  <c r="T1648" i="1" a="1"/>
  <c r="T1648" i="1" s="1"/>
  <c r="T1060" i="1" a="1"/>
  <c r="T1060" i="1" s="1"/>
  <c r="T2384" i="1" a="1"/>
  <c r="T2384" i="1" s="1"/>
  <c r="T1392" i="1" a="1"/>
  <c r="T1392" i="1" s="1"/>
  <c r="T2672" i="1" a="1"/>
  <c r="T2672" i="1" s="1"/>
  <c r="T1700" i="1" a="1"/>
  <c r="T1700" i="1" s="1"/>
  <c r="T794" i="1" a="1"/>
  <c r="T794" i="1" s="1"/>
  <c r="T354" i="1" a="1"/>
  <c r="T354" i="1" s="1"/>
  <c r="T2768" i="1" a="1"/>
  <c r="T2768" i="1" s="1"/>
  <c r="T655" i="1" a="1"/>
  <c r="T655" i="1" s="1"/>
  <c r="T507" i="1" a="1"/>
  <c r="T507" i="1" s="1"/>
  <c r="T475" i="1" a="1"/>
  <c r="T475" i="1" s="1"/>
  <c r="T2586" i="1" a="1"/>
  <c r="T2586" i="1" s="1"/>
  <c r="T1747" i="1" a="1"/>
  <c r="T1747" i="1" s="1"/>
  <c r="T2142" i="1" a="1"/>
  <c r="T2142" i="1" s="1"/>
  <c r="T2803" i="1" a="1"/>
  <c r="T2803" i="1" s="1"/>
  <c r="T1382" i="1" a="1"/>
  <c r="T1382" i="1" s="1"/>
  <c r="T498" i="1" a="1"/>
  <c r="T498" i="1" s="1"/>
  <c r="T2625" i="1" a="1"/>
  <c r="T2625" i="1" s="1"/>
  <c r="T1554" i="1" a="1"/>
  <c r="T1554" i="1" s="1"/>
  <c r="T2432" i="1" a="1"/>
  <c r="T2432" i="1" s="1"/>
  <c r="T3794" i="1" a="1"/>
  <c r="T3794" i="1" s="1"/>
  <c r="T3430" i="1" a="1"/>
  <c r="T3430" i="1" s="1"/>
  <c r="T301" i="1" a="1"/>
  <c r="T301" i="1" s="1"/>
  <c r="T3797" i="1" a="1"/>
  <c r="T3797" i="1" s="1"/>
  <c r="T723" i="1" a="1"/>
  <c r="T723" i="1" s="1"/>
  <c r="T2002" i="1" a="1"/>
  <c r="T2002" i="1" s="1"/>
  <c r="T461" i="1" a="1"/>
  <c r="T461" i="1" s="1"/>
  <c r="T3814" i="1" a="1"/>
  <c r="T3814" i="1" s="1"/>
  <c r="T3659" i="1" a="1"/>
  <c r="T3659" i="1" s="1"/>
  <c r="T3821" i="1" a="1"/>
  <c r="T3821" i="1" s="1"/>
  <c r="T3757" i="1" a="1"/>
  <c r="T3757" i="1" s="1"/>
  <c r="T3800" i="1" a="1"/>
  <c r="T3800" i="1" s="1"/>
  <c r="T3831" i="1" a="1"/>
  <c r="T3831" i="1" s="1"/>
  <c r="T3798" i="1" a="1"/>
  <c r="T3798" i="1" s="1"/>
  <c r="T3791" i="1" a="1"/>
  <c r="T3791" i="1" s="1"/>
  <c r="T3770" i="1" a="1"/>
  <c r="T3770" i="1" s="1"/>
  <c r="T3748" i="1" a="1"/>
  <c r="T3748" i="1" s="1"/>
  <c r="T3793" i="1" a="1"/>
  <c r="T3793" i="1" s="1"/>
  <c r="T3813" i="1" a="1"/>
  <c r="T3813" i="1" s="1"/>
  <c r="T3705" i="1" a="1"/>
  <c r="T3705" i="1" s="1"/>
  <c r="T3777" i="1" a="1"/>
  <c r="T3777" i="1" s="1"/>
  <c r="T3729" i="1" a="1"/>
  <c r="T3729" i="1" s="1"/>
  <c r="T3504" i="1" a="1"/>
  <c r="T3504" i="1" s="1"/>
  <c r="T3717" i="1" a="1"/>
  <c r="T3717" i="1" s="1"/>
  <c r="T3498" i="1" a="1"/>
  <c r="T3498" i="1" s="1"/>
  <c r="T3823" i="1" a="1"/>
  <c r="T3823" i="1" s="1"/>
  <c r="T3780" i="1" a="1"/>
  <c r="T3780" i="1" s="1"/>
  <c r="T1272" i="1" a="1"/>
  <c r="T1272" i="1" s="1"/>
  <c r="T2419" i="1" a="1"/>
  <c r="T2419" i="1" s="1"/>
  <c r="T21" i="1" a="1"/>
  <c r="T21" i="1" s="1"/>
  <c r="T3299" i="1" a="1"/>
  <c r="T3299" i="1" s="1"/>
  <c r="T485" i="1" a="1"/>
  <c r="T485" i="1" s="1"/>
  <c r="T100" i="1" a="1"/>
  <c r="T100" i="1" s="1"/>
  <c r="T2985" i="1" a="1"/>
  <c r="T2985" i="1" s="1"/>
  <c r="T484" i="1" a="1"/>
  <c r="T484" i="1" s="1"/>
  <c r="T2079" i="1" a="1"/>
  <c r="T2079" i="1" s="1"/>
  <c r="T501" i="1" a="1"/>
  <c r="T501" i="1" s="1"/>
  <c r="T1848" i="1" a="1"/>
  <c r="T1848" i="1" s="1"/>
  <c r="T2096" i="1" a="1"/>
  <c r="T2096" i="1" s="1"/>
  <c r="T638" i="1" a="1"/>
  <c r="T638" i="1" s="1"/>
  <c r="T1663" i="1" a="1"/>
  <c r="T1663" i="1" s="1"/>
  <c r="T598" i="1" a="1"/>
  <c r="T598" i="1" s="1"/>
  <c r="T1423" i="1" a="1"/>
  <c r="T1423" i="1" s="1"/>
  <c r="T1415" i="1" a="1"/>
  <c r="T1415" i="1" s="1"/>
  <c r="T1480" i="1" a="1"/>
  <c r="T1480" i="1" s="1"/>
  <c r="T1720" i="1" a="1"/>
  <c r="T1720" i="1" s="1"/>
  <c r="T583" i="1" a="1"/>
  <c r="T583" i="1" s="1"/>
  <c r="T2702" i="1" a="1"/>
  <c r="T2702" i="1" s="1"/>
  <c r="T2694" i="1" a="1"/>
  <c r="T2694" i="1" s="1"/>
  <c r="T689" i="1" a="1"/>
  <c r="T689" i="1" s="1"/>
  <c r="T2559" i="1" a="1"/>
  <c r="T2559" i="1" s="1"/>
  <c r="T1587" i="1" a="1"/>
  <c r="T1587" i="1" s="1"/>
  <c r="T527" i="1" a="1"/>
  <c r="T527" i="1" s="1"/>
  <c r="T2370" i="1" a="1"/>
  <c r="T2370" i="1" s="1"/>
  <c r="T546" i="1" a="1"/>
  <c r="T546" i="1" s="1"/>
  <c r="T1709" i="1" a="1"/>
  <c r="T1709" i="1" s="1"/>
  <c r="T3023" i="1" a="1"/>
  <c r="T3023" i="1" s="1"/>
  <c r="T2051" i="1" a="1"/>
  <c r="T2051" i="1" s="1"/>
  <c r="T505" i="1" a="1"/>
  <c r="T505" i="1" s="1"/>
  <c r="T2491" i="1" a="1"/>
  <c r="T2491" i="1" s="1"/>
  <c r="T2508" i="1" a="1"/>
  <c r="T2508" i="1" s="1"/>
  <c r="T2520" i="1" a="1"/>
  <c r="T2520" i="1" s="1"/>
  <c r="T2799" i="1" a="1"/>
  <c r="T2799" i="1" s="1"/>
  <c r="T3338" i="1" a="1"/>
  <c r="T3338" i="1" s="1"/>
  <c r="T1454" i="1" a="1"/>
  <c r="T1454" i="1" s="1"/>
  <c r="T1746" i="1" a="1"/>
  <c r="T1746" i="1" s="1"/>
  <c r="T211" i="1" a="1"/>
  <c r="T211" i="1" s="1"/>
  <c r="T1069" i="1" a="1"/>
  <c r="T1069" i="1" s="1"/>
  <c r="T2673" i="1" a="1"/>
  <c r="T2673" i="1" s="1"/>
  <c r="T75" i="1" a="1"/>
  <c r="T75" i="1" s="1"/>
  <c r="T514" i="1" a="1"/>
  <c r="T514" i="1" s="1"/>
  <c r="T554" i="1" a="1"/>
  <c r="T554" i="1" s="1"/>
  <c r="T3654" i="1" a="1"/>
  <c r="T3654" i="1" s="1"/>
  <c r="T789" i="1" a="1"/>
  <c r="T789" i="1" s="1"/>
  <c r="T2726" i="1" a="1"/>
  <c r="T2726" i="1" s="1"/>
  <c r="T2421" i="1" a="1"/>
  <c r="T2421" i="1" s="1"/>
  <c r="T2434" i="1" a="1"/>
  <c r="T2434" i="1" s="1"/>
  <c r="T2394" i="1" a="1"/>
  <c r="T2394" i="1" s="1"/>
  <c r="T2436" i="1" a="1"/>
  <c r="T2436" i="1" s="1"/>
  <c r="T2420" i="1" a="1"/>
  <c r="T2420" i="1" s="1"/>
  <c r="T2403" i="1" a="1"/>
  <c r="T2403" i="1" s="1"/>
  <c r="T2402" i="1" a="1"/>
  <c r="T2402" i="1" s="1"/>
  <c r="T2373" i="1" a="1"/>
  <c r="T2373" i="1" s="1"/>
  <c r="T2435" i="1" a="1"/>
  <c r="T2435" i="1" s="1"/>
  <c r="T3150" i="1" a="1"/>
  <c r="T3150" i="1" s="1"/>
  <c r="T2450" i="1" a="1"/>
  <c r="T2450" i="1" s="1"/>
  <c r="T2439" i="1" a="1"/>
  <c r="T2439" i="1" s="1"/>
  <c r="T2890" i="1" a="1"/>
  <c r="T2890" i="1" s="1"/>
  <c r="T3138" i="1" a="1"/>
  <c r="T3138" i="1" s="1"/>
  <c r="T553" i="1" a="1"/>
  <c r="T553" i="1" s="1"/>
  <c r="T1125" i="1" a="1"/>
  <c r="T1125" i="1" s="1"/>
  <c r="T727" i="1" a="1"/>
  <c r="T727" i="1" s="1"/>
  <c r="T1159" i="1" a="1"/>
  <c r="T1159" i="1" s="1"/>
  <c r="T812" i="1" a="1"/>
  <c r="T812" i="1" s="1"/>
  <c r="T369" i="1" a="1"/>
  <c r="T369" i="1" s="1"/>
  <c r="T558" i="1" a="1"/>
  <c r="T558" i="1" s="1"/>
  <c r="T447" i="1" a="1"/>
  <c r="T447" i="1" s="1"/>
  <c r="T2622" i="1" a="1"/>
  <c r="T2622" i="1" s="1"/>
  <c r="T1134" i="1" a="1"/>
  <c r="T1134" i="1" s="1"/>
  <c r="T2708" i="1" a="1"/>
  <c r="T2708" i="1" s="1"/>
  <c r="T1928" i="1" a="1"/>
  <c r="T1928" i="1" s="1"/>
  <c r="T3191" i="1" a="1"/>
  <c r="T3191" i="1" s="1"/>
  <c r="T2744" i="1" a="1"/>
  <c r="T2744" i="1" s="1"/>
  <c r="T252" i="1" a="1"/>
  <c r="T252" i="1" s="1"/>
  <c r="T860" i="1" a="1"/>
  <c r="T860" i="1" s="1"/>
  <c r="T822" i="1" a="1"/>
  <c r="T822" i="1" s="1"/>
  <c r="T572" i="1" a="1"/>
  <c r="T572" i="1" s="1"/>
  <c r="T2243" i="1" a="1"/>
  <c r="T2243" i="1" s="1"/>
  <c r="T2099" i="1" a="1"/>
  <c r="T2099" i="1" s="1"/>
  <c r="T2132" i="1" a="1"/>
  <c r="T2132" i="1" s="1"/>
  <c r="T2875" i="1" a="1"/>
  <c r="T2875" i="1" s="1"/>
  <c r="T2862" i="1" a="1"/>
  <c r="T2862" i="1" s="1"/>
  <c r="T1466" i="1" a="1"/>
  <c r="T1466" i="1" s="1"/>
  <c r="T566" i="1" a="1"/>
  <c r="T566" i="1" s="1"/>
  <c r="T2307" i="1" a="1"/>
  <c r="T2307" i="1" s="1"/>
  <c r="T1114" i="1" a="1"/>
  <c r="T1114" i="1" s="1"/>
  <c r="T1444" i="1" a="1"/>
  <c r="T1444" i="1" s="1"/>
  <c r="T2189" i="1" a="1"/>
  <c r="T2189" i="1" s="1"/>
  <c r="T1148" i="1" a="1"/>
  <c r="T1148" i="1" s="1"/>
  <c r="T1559" i="1" a="1"/>
  <c r="T1559" i="1" s="1"/>
  <c r="T1826" i="1" a="1"/>
  <c r="T1826" i="1" s="1"/>
  <c r="T2296" i="1" a="1"/>
  <c r="T2296" i="1" s="1"/>
  <c r="T110" i="1" a="1"/>
  <c r="T110" i="1" s="1"/>
  <c r="T2295" i="1" a="1"/>
  <c r="T2295" i="1" s="1"/>
  <c r="T1950" i="1" a="1"/>
  <c r="T1950" i="1" s="1"/>
  <c r="T754" i="1" a="1"/>
  <c r="T754" i="1" s="1"/>
  <c r="T1972" i="1" a="1"/>
  <c r="T1972" i="1" s="1"/>
  <c r="T209" i="1" a="1"/>
  <c r="T209" i="1" s="1"/>
  <c r="T1216" i="1" a="1"/>
  <c r="T1216" i="1" s="1"/>
  <c r="T595" i="1" a="1"/>
  <c r="T595" i="1" s="1"/>
  <c r="T2456" i="1" a="1"/>
  <c r="T2456" i="1" s="1"/>
  <c r="T2800" i="1" a="1"/>
  <c r="T2800" i="1" s="1"/>
  <c r="T676" i="1" a="1"/>
  <c r="T676" i="1" s="1"/>
  <c r="T1982" i="1" a="1"/>
  <c r="T1982" i="1" s="1"/>
  <c r="T2220" i="1" a="1"/>
  <c r="T2220" i="1" s="1"/>
  <c r="T2046" i="1" a="1"/>
  <c r="T2046" i="1" s="1"/>
  <c r="T124" i="1" a="1"/>
  <c r="T124" i="1" s="1"/>
  <c r="T153" i="1" a="1"/>
  <c r="T153" i="1" s="1"/>
  <c r="T1864" i="1" a="1"/>
  <c r="T1864" i="1" s="1"/>
  <c r="T2692" i="1" a="1"/>
  <c r="T2692" i="1" s="1"/>
  <c r="T665" i="1" a="1"/>
  <c r="T665" i="1" s="1"/>
  <c r="T2088" i="1" a="1"/>
  <c r="T2088" i="1" s="1"/>
  <c r="T2712" i="1" a="1"/>
  <c r="T2712" i="1" s="1"/>
  <c r="T2152" i="1" a="1"/>
  <c r="T2152" i="1" s="1"/>
  <c r="T838" i="1" a="1"/>
  <c r="T838" i="1" s="1"/>
  <c r="T564" i="1" a="1"/>
  <c r="T564" i="1" s="1"/>
  <c r="T843" i="1" a="1"/>
  <c r="T843" i="1" s="1"/>
  <c r="T1915" i="1" a="1"/>
  <c r="T1915" i="1" s="1"/>
  <c r="T1921" i="1" a="1"/>
  <c r="T1921" i="1" s="1"/>
  <c r="T2170" i="1" a="1"/>
  <c r="T2170" i="1" s="1"/>
  <c r="T494" i="1" a="1"/>
  <c r="T494" i="1" s="1"/>
  <c r="T3185" i="1" a="1"/>
  <c r="T3185" i="1" s="1"/>
  <c r="T601" i="1" a="1"/>
  <c r="T601" i="1" s="1"/>
  <c r="T1790" i="1" a="1"/>
  <c r="T1790" i="1" s="1"/>
  <c r="T2175" i="1" a="1"/>
  <c r="T2175" i="1" s="1"/>
  <c r="T2092" i="1" a="1"/>
  <c r="T2092" i="1" s="1"/>
  <c r="T515" i="1" a="1"/>
  <c r="T515" i="1" s="1"/>
  <c r="T1362" i="1" a="1"/>
  <c r="T1362" i="1" s="1"/>
  <c r="T2429" i="1" a="1"/>
  <c r="T2429" i="1" s="1"/>
  <c r="T3436" i="1" a="1"/>
  <c r="T3436" i="1" s="1"/>
  <c r="T3385" i="1" a="1"/>
  <c r="T3385" i="1" s="1"/>
  <c r="T1734" i="1" a="1"/>
  <c r="T1734" i="1" s="1"/>
  <c r="T2167" i="1" a="1"/>
  <c r="T2167" i="1" s="1"/>
  <c r="T1133" i="1" a="1"/>
  <c r="T1133" i="1" s="1"/>
  <c r="T355" i="1" a="1"/>
  <c r="T355" i="1" s="1"/>
  <c r="T2691" i="1" a="1"/>
  <c r="T2691" i="1" s="1"/>
  <c r="T2498" i="1" a="1"/>
  <c r="T2498" i="1" s="1"/>
  <c r="T76" i="1" a="1"/>
  <c r="T76" i="1" s="1"/>
  <c r="T547" i="1" a="1"/>
  <c r="T547" i="1" s="1"/>
  <c r="T979" i="1" a="1"/>
  <c r="T979" i="1" s="1"/>
  <c r="T1404" i="1" a="1"/>
  <c r="T1404" i="1" s="1"/>
  <c r="T2968" i="1" a="1"/>
  <c r="T2968" i="1" s="1"/>
  <c r="T2085" i="1" a="1"/>
  <c r="T2085" i="1" s="1"/>
  <c r="T1258" i="1" a="1"/>
  <c r="T1258" i="1" s="1"/>
  <c r="T688" i="1" a="1"/>
  <c r="T688" i="1" s="1"/>
  <c r="T867" i="1" a="1"/>
  <c r="T867" i="1" s="1"/>
  <c r="T886" i="1" a="1"/>
  <c r="T886" i="1" s="1"/>
  <c r="T2980" i="1" a="1"/>
  <c r="T2980" i="1" s="1"/>
  <c r="T2292" i="1" a="1"/>
  <c r="T2292" i="1" s="1"/>
  <c r="T2903" i="1" a="1"/>
  <c r="T2903" i="1" s="1"/>
  <c r="T1091" i="1" a="1"/>
  <c r="T1091" i="1" s="1"/>
  <c r="T755" i="1" a="1"/>
  <c r="T755" i="1" s="1"/>
  <c r="T2225" i="1" a="1"/>
  <c r="T2225" i="1" s="1"/>
  <c r="T1577" i="1" a="1"/>
  <c r="T1577" i="1" s="1"/>
  <c r="T426" i="1" a="1"/>
  <c r="T426" i="1" s="1"/>
  <c r="T2818" i="1" a="1"/>
  <c r="T2818" i="1" s="1"/>
  <c r="T229" i="1" a="1"/>
  <c r="T229" i="1" s="1"/>
  <c r="T3372" i="1" a="1"/>
  <c r="T3372" i="1" s="1"/>
  <c r="T3342" i="1" a="1"/>
  <c r="T3342" i="1" s="1"/>
  <c r="T3497" i="1" a="1"/>
  <c r="T3497" i="1" s="1"/>
  <c r="T2872" i="1" a="1"/>
  <c r="T2872" i="1" s="1"/>
  <c r="T2264" i="1" a="1"/>
  <c r="T2264" i="1" s="1"/>
  <c r="T3390" i="1" a="1"/>
  <c r="T3390" i="1" s="1"/>
  <c r="T30" i="1" a="1"/>
  <c r="T30" i="1" s="1"/>
  <c r="T3410" i="1" a="1"/>
  <c r="T3410" i="1" s="1"/>
  <c r="T2443" i="1" a="1"/>
  <c r="T2443" i="1" s="1"/>
  <c r="T2966" i="1" a="1"/>
  <c r="T2966" i="1" s="1"/>
  <c r="T1571" i="1" a="1"/>
  <c r="T1571" i="1" s="1"/>
  <c r="T3143" i="1" a="1"/>
  <c r="T3143" i="1" s="1"/>
  <c r="T906" i="1" a="1"/>
  <c r="T906" i="1" s="1"/>
  <c r="T915" i="1" a="1"/>
  <c r="T915" i="1" s="1"/>
  <c r="T922" i="1" a="1"/>
  <c r="T922" i="1" s="1"/>
  <c r="T1881" i="1" a="1"/>
  <c r="T1881" i="1" s="1"/>
  <c r="T1020" i="1" a="1"/>
  <c r="T1020" i="1" s="1"/>
  <c r="T633" i="1" a="1"/>
  <c r="T633" i="1" s="1"/>
  <c r="T2564" i="1" a="1"/>
  <c r="T2564" i="1" s="1"/>
  <c r="T1608" i="1" a="1"/>
  <c r="T1608" i="1" s="1"/>
  <c r="T3225" i="1" a="1"/>
  <c r="T3225" i="1" s="1"/>
  <c r="T1588" i="1" a="1"/>
  <c r="T1588" i="1" s="1"/>
  <c r="T1170" i="1" a="1"/>
  <c r="T1170" i="1" s="1"/>
  <c r="T1591" i="1" a="1"/>
  <c r="T1591" i="1" s="1"/>
  <c r="T373" i="1" a="1"/>
  <c r="T373" i="1" s="1"/>
  <c r="T431" i="1" a="1"/>
  <c r="T431" i="1" s="1"/>
  <c r="T611" i="1" a="1"/>
  <c r="T611" i="1" s="1"/>
  <c r="T3169" i="1" a="1"/>
  <c r="T3169" i="1" s="1"/>
  <c r="T168" i="1" a="1"/>
  <c r="T168" i="1" s="1"/>
  <c r="T3391" i="1" a="1"/>
  <c r="T3391" i="1" s="1"/>
  <c r="T3387" i="1" a="1"/>
  <c r="T3387" i="1" s="1"/>
  <c r="T1356" i="1" a="1"/>
  <c r="T1356" i="1" s="1"/>
  <c r="T1357" i="1" a="1"/>
  <c r="T1357" i="1" s="1"/>
  <c r="T2106" i="1" a="1"/>
  <c r="T2106" i="1" s="1"/>
  <c r="T2700" i="1" a="1"/>
  <c r="T2700" i="1" s="1"/>
  <c r="T1948" i="1" a="1"/>
  <c r="T1948" i="1" s="1"/>
  <c r="T1737" i="1" a="1"/>
  <c r="T1737" i="1" s="1"/>
  <c r="T3147" i="1" a="1"/>
  <c r="T3147" i="1" s="1"/>
  <c r="T3164" i="1" a="1"/>
  <c r="T3164" i="1" s="1"/>
  <c r="T2961" i="1" a="1"/>
  <c r="T2961" i="1" s="1"/>
  <c r="T3122" i="1" a="1"/>
  <c r="T3122" i="1" s="1"/>
  <c r="T347" i="1" a="1"/>
  <c r="T347" i="1" s="1"/>
  <c r="T1854" i="1" a="1"/>
  <c r="T1854" i="1" s="1"/>
  <c r="T2874" i="1" a="1"/>
  <c r="T2874" i="1" s="1"/>
  <c r="T119" i="1" a="1"/>
  <c r="T119" i="1" s="1"/>
  <c r="T2771" i="1" a="1"/>
  <c r="T2771" i="1" s="1"/>
  <c r="T2464" i="1" a="1"/>
  <c r="T2464" i="1" s="1"/>
  <c r="T3159" i="1" a="1"/>
  <c r="T3159" i="1" s="1"/>
  <c r="T2867" i="1" a="1"/>
  <c r="T2867" i="1" s="1"/>
  <c r="T632" i="1" a="1"/>
  <c r="T632" i="1" s="1"/>
  <c r="T2543" i="1" a="1"/>
  <c r="T2543" i="1" s="1"/>
  <c r="T626" i="1" a="1"/>
  <c r="T626" i="1" s="1"/>
  <c r="T3271" i="1" a="1"/>
  <c r="T3271" i="1" s="1"/>
  <c r="T3453" i="1" a="1"/>
  <c r="T3453" i="1" s="1"/>
  <c r="T3651" i="1" a="1"/>
  <c r="T3651" i="1" s="1"/>
  <c r="T2006" i="1" a="1"/>
  <c r="T2006" i="1" s="1"/>
  <c r="T1653" i="1" a="1"/>
  <c r="T1653" i="1" s="1"/>
  <c r="T3376" i="1" a="1"/>
  <c r="T3376" i="1" s="1"/>
  <c r="T567" i="1" a="1"/>
  <c r="T567" i="1" s="1"/>
  <c r="T3009" i="1" a="1"/>
  <c r="T3009" i="1" s="1"/>
  <c r="T365" i="1" a="1"/>
  <c r="T365" i="1" s="1"/>
  <c r="T2528" i="1" a="1"/>
  <c r="T2528" i="1" s="1"/>
  <c r="T3220" i="1" a="1"/>
  <c r="T3220" i="1" s="1"/>
  <c r="T2029" i="1" a="1"/>
  <c r="T2029" i="1" s="1"/>
  <c r="T496" i="1" a="1"/>
  <c r="T496" i="1" s="1"/>
  <c r="T2545" i="1" a="1"/>
  <c r="T2545" i="1" s="1"/>
  <c r="T924" i="1" a="1"/>
  <c r="T924" i="1" s="1"/>
  <c r="T2933" i="1" a="1"/>
  <c r="T2933" i="1" s="1"/>
  <c r="T2895" i="1" a="1"/>
  <c r="T2895" i="1" s="1"/>
  <c r="T668" i="1" a="1"/>
  <c r="T668" i="1" s="1"/>
  <c r="T3031" i="1" a="1"/>
  <c r="T3031" i="1" s="1"/>
  <c r="T2844" i="1" a="1"/>
  <c r="T2844" i="1" s="1"/>
  <c r="T2841" i="1" a="1"/>
  <c r="T2841" i="1" s="1"/>
  <c r="T1832" i="1" a="1"/>
  <c r="T1832" i="1" s="1"/>
  <c r="T358" i="1" a="1"/>
  <c r="T358" i="1" s="1"/>
  <c r="T449" i="1" a="1"/>
  <c r="T449" i="1" s="1"/>
  <c r="T1614" i="1" a="1"/>
  <c r="T1614" i="1" s="1"/>
  <c r="T3114" i="1" a="1"/>
  <c r="T3114" i="1" s="1"/>
  <c r="T2578" i="1" a="1"/>
  <c r="T2578" i="1" s="1"/>
  <c r="T2575" i="1" a="1"/>
  <c r="T2575" i="1" s="1"/>
  <c r="T636" i="1" a="1"/>
  <c r="T636" i="1" s="1"/>
  <c r="T2629" i="1" a="1"/>
  <c r="T2629" i="1" s="1"/>
  <c r="T2773" i="1" a="1"/>
  <c r="T2773" i="1" s="1"/>
  <c r="T135" i="1" a="1"/>
  <c r="T135" i="1" s="1"/>
  <c r="T2967" i="1" a="1"/>
  <c r="T2967" i="1" s="1"/>
  <c r="T1807" i="1" a="1"/>
  <c r="T1807" i="1" s="1"/>
  <c r="T630" i="1" a="1"/>
  <c r="T630" i="1" s="1"/>
  <c r="T623" i="1" a="1"/>
  <c r="T623" i="1" s="1"/>
  <c r="T936" i="1" a="1"/>
  <c r="T936" i="1" s="1"/>
  <c r="T928" i="1" a="1"/>
  <c r="T928" i="1" s="1"/>
  <c r="T2908" i="1" a="1"/>
  <c r="T2908" i="1" s="1"/>
  <c r="T1051" i="1" a="1"/>
  <c r="T1051" i="1" s="1"/>
  <c r="T897" i="1" a="1"/>
  <c r="T897" i="1" s="1"/>
  <c r="T1665" i="1" a="1"/>
  <c r="T1665" i="1" s="1"/>
  <c r="T3207" i="1" a="1"/>
  <c r="T3207" i="1" s="1"/>
  <c r="T615" i="1" a="1"/>
  <c r="T615" i="1" s="1"/>
  <c r="T1658" i="1" a="1"/>
  <c r="T1658" i="1" s="1"/>
  <c r="T2924" i="1" a="1"/>
  <c r="T2924" i="1" s="1"/>
  <c r="T2926" i="1" a="1"/>
  <c r="T2926" i="1" s="1"/>
  <c r="T1586" i="1" a="1"/>
  <c r="T1586" i="1" s="1"/>
  <c r="T143" i="1" a="1"/>
  <c r="T143" i="1" s="1"/>
  <c r="T1340" i="1" a="1"/>
  <c r="T1340" i="1" s="1"/>
  <c r="T3374" i="1" a="1"/>
  <c r="T3374" i="1" s="1"/>
  <c r="T1380" i="1" a="1"/>
  <c r="T1380" i="1" s="1"/>
  <c r="T1550" i="1" a="1"/>
  <c r="T1550" i="1" s="1"/>
  <c r="T2209" i="1" a="1"/>
  <c r="T2209" i="1" s="1"/>
  <c r="T2319" i="1" a="1"/>
  <c r="T2319" i="1" s="1"/>
  <c r="T1503" i="1" a="1"/>
  <c r="T1503" i="1" s="1"/>
  <c r="T2923" i="1" a="1"/>
  <c r="T2923" i="1" s="1"/>
  <c r="T1895" i="1" a="1"/>
  <c r="T1895" i="1" s="1"/>
  <c r="T1612" i="1" a="1"/>
  <c r="T1612" i="1" s="1"/>
  <c r="T1142" i="1" a="1"/>
  <c r="T1142" i="1" s="1"/>
  <c r="T895" i="1" a="1"/>
  <c r="T895" i="1" s="1"/>
  <c r="T1797" i="1" a="1"/>
  <c r="T1797" i="1" s="1"/>
  <c r="T2992" i="1" a="1"/>
  <c r="T2992" i="1" s="1"/>
  <c r="T1792" i="1" a="1"/>
  <c r="T1792" i="1" s="1"/>
  <c r="T1494" i="1" a="1"/>
  <c r="T1494" i="1" s="1"/>
  <c r="T3352" i="1" a="1"/>
  <c r="T3352" i="1" s="1"/>
  <c r="T2976" i="1" a="1"/>
  <c r="T2976" i="1" s="1"/>
  <c r="T3339" i="1" a="1"/>
  <c r="T3339" i="1" s="1"/>
  <c r="T1581" i="1" a="1"/>
  <c r="T1581" i="1" s="1"/>
  <c r="T2123" i="1" a="1"/>
  <c r="T2123" i="1" s="1"/>
  <c r="T1453" i="1" a="1"/>
  <c r="T1453" i="1" s="1"/>
  <c r="T1565" i="1" a="1"/>
  <c r="T1565" i="1" s="1"/>
  <c r="T1601" i="1" a="1"/>
  <c r="T1601" i="1" s="1"/>
  <c r="T3583" i="1" a="1"/>
  <c r="T3583" i="1" s="1"/>
  <c r="T230" i="1" a="1"/>
  <c r="T230" i="1" s="1"/>
  <c r="T1359" i="1" a="1"/>
  <c r="T1359" i="1" s="1"/>
  <c r="T1600" i="1" a="1"/>
  <c r="T1600" i="1" s="1"/>
  <c r="T1615" i="1" a="1"/>
  <c r="T1615" i="1" s="1"/>
  <c r="T1405" i="1" a="1"/>
  <c r="T1405" i="1" s="1"/>
  <c r="T1984" i="1" a="1"/>
  <c r="T1984" i="1" s="1"/>
  <c r="T1590" i="1" a="1"/>
  <c r="T1590" i="1" s="1"/>
  <c r="T3087" i="1" a="1"/>
  <c r="T3087" i="1" s="1"/>
  <c r="T372" i="1" a="1"/>
  <c r="T372" i="1" s="1"/>
  <c r="T662" i="1" a="1"/>
  <c r="T662" i="1" s="1"/>
  <c r="T506" i="1" a="1"/>
  <c r="T506" i="1" s="1"/>
  <c r="T2617" i="1" a="1"/>
  <c r="T2617" i="1" s="1"/>
  <c r="T1985" i="1" a="1"/>
  <c r="T1985" i="1" s="1"/>
  <c r="T3110" i="1" a="1"/>
  <c r="T3110" i="1" s="1"/>
  <c r="T516" i="1" a="1"/>
  <c r="T516" i="1" s="1"/>
  <c r="T107" i="1" a="1"/>
  <c r="T107" i="1" s="1"/>
  <c r="T1529" i="1" a="1"/>
  <c r="T1529" i="1" s="1"/>
  <c r="T1561" i="1" a="1"/>
  <c r="T1561" i="1" s="1"/>
  <c r="T1527" i="1" a="1"/>
  <c r="T1527" i="1" s="1"/>
  <c r="T1537" i="1" a="1"/>
  <c r="T1537" i="1" s="1"/>
  <c r="T1690" i="1" a="1"/>
  <c r="T1690" i="1" s="1"/>
  <c r="T1592" i="1" a="1"/>
  <c r="T1592" i="1" s="1"/>
  <c r="T2265" i="1" a="1"/>
  <c r="T2265" i="1" s="1"/>
  <c r="T395" i="1" a="1"/>
  <c r="T395" i="1" s="1"/>
  <c r="T1808" i="1" a="1"/>
  <c r="T1808" i="1" s="1"/>
  <c r="T2242" i="1" a="1"/>
  <c r="T2242" i="1" s="1"/>
  <c r="T1541" i="1" a="1"/>
  <c r="T1541" i="1" s="1"/>
  <c r="T1528" i="1" a="1"/>
  <c r="T1528" i="1" s="1"/>
  <c r="T1542" i="1" a="1"/>
  <c r="T1542" i="1" s="1"/>
  <c r="T1123" i="1" a="1"/>
  <c r="T1123" i="1" s="1"/>
  <c r="T1538" i="1" a="1"/>
  <c r="T1538" i="1" s="1"/>
  <c r="T3420" i="1" a="1"/>
  <c r="T3420" i="1" s="1"/>
  <c r="T957" i="1" a="1"/>
  <c r="T957" i="1" s="1"/>
  <c r="T2408" i="1" a="1"/>
  <c r="T2408" i="1" s="1"/>
  <c r="T1526" i="1" a="1"/>
  <c r="T1526" i="1" s="1"/>
  <c r="T1533" i="1" a="1"/>
  <c r="T1533" i="1" s="1"/>
  <c r="T2892" i="1" a="1"/>
  <c r="T2892" i="1" s="1"/>
  <c r="T2915" i="1" a="1"/>
  <c r="T2915" i="1" s="1"/>
  <c r="T1539" i="1" a="1"/>
  <c r="T1539" i="1" s="1"/>
  <c r="T2886" i="1" a="1"/>
  <c r="T2886" i="1" s="1"/>
  <c r="T1525" i="1" a="1"/>
  <c r="T1525" i="1" s="1"/>
  <c r="T2911" i="1" a="1"/>
  <c r="T2911" i="1" s="1"/>
  <c r="T2899" i="1" a="1"/>
  <c r="T2899" i="1" s="1"/>
  <c r="T2868" i="1" a="1"/>
  <c r="T2868" i="1" s="1"/>
  <c r="T2849" i="1" a="1"/>
  <c r="T2849" i="1" s="1"/>
  <c r="T2914" i="1" a="1"/>
  <c r="T2914" i="1" s="1"/>
  <c r="T2889" i="1" a="1"/>
  <c r="T2889" i="1" s="1"/>
  <c r="T2565" i="1" a="1"/>
  <c r="T2565" i="1" s="1"/>
  <c r="T1389" i="1" a="1"/>
  <c r="T1389" i="1" s="1"/>
  <c r="T1623" i="1" a="1"/>
  <c r="T1623" i="1" s="1"/>
  <c r="T1281" i="1" a="1"/>
  <c r="T1281" i="1" s="1"/>
  <c r="T2748" i="1" a="1"/>
  <c r="T2748" i="1" s="1"/>
  <c r="T1220" i="1" a="1"/>
  <c r="T1220" i="1" s="1"/>
  <c r="T2756" i="1" a="1"/>
  <c r="T2756" i="1" s="1"/>
  <c r="T1828" i="1" a="1"/>
  <c r="T1828" i="1" s="1"/>
  <c r="T1344" i="1" a="1"/>
  <c r="T1344" i="1" s="1"/>
  <c r="T148" i="1" a="1"/>
  <c r="T148" i="1" s="1"/>
  <c r="T1969" i="1" a="1"/>
  <c r="T1969" i="1" s="1"/>
  <c r="T1962" i="1" a="1"/>
  <c r="T1962" i="1" s="1"/>
  <c r="T1965" i="1" a="1"/>
  <c r="T1965" i="1" s="1"/>
  <c r="T1584" i="1" a="1"/>
  <c r="T1584" i="1" s="1"/>
  <c r="T1974" i="1" a="1"/>
  <c r="T1974" i="1" s="1"/>
  <c r="T1891" i="1" a="1"/>
  <c r="T1891" i="1" s="1"/>
  <c r="T1666" i="1" a="1"/>
  <c r="T1666" i="1" s="1"/>
  <c r="T2108" i="1" a="1"/>
  <c r="T2108" i="1" s="1"/>
  <c r="T1058" i="1" a="1"/>
  <c r="T1058" i="1" s="1"/>
  <c r="T2590" i="1" a="1"/>
  <c r="T2590" i="1" s="1"/>
  <c r="T1570" i="1" a="1"/>
  <c r="T1570" i="1" s="1"/>
  <c r="T1775" i="1" a="1"/>
  <c r="T1775" i="1" s="1"/>
  <c r="T2423" i="1" a="1"/>
  <c r="T2423" i="1" s="1"/>
  <c r="T977" i="1" a="1"/>
  <c r="T977" i="1" s="1"/>
  <c r="T1622" i="1" a="1"/>
  <c r="T1622" i="1" s="1"/>
  <c r="T1009" i="1" a="1"/>
  <c r="T1009" i="1" s="1"/>
  <c r="T3101" i="1" a="1"/>
  <c r="T3101" i="1" s="1"/>
  <c r="T2991" i="1" a="1"/>
  <c r="T2991" i="1" s="1"/>
  <c r="T2337" i="1" a="1"/>
  <c r="T2337" i="1" s="1"/>
  <c r="T982" i="1" a="1"/>
  <c r="T982" i="1" s="1"/>
  <c r="T949" i="1" a="1"/>
  <c r="T949" i="1" s="1"/>
  <c r="T145" i="1" a="1"/>
  <c r="T145" i="1" s="1"/>
  <c r="T439" i="1" a="1"/>
  <c r="T439" i="1" s="1"/>
  <c r="T2091" i="1" a="1"/>
  <c r="T2091" i="1" s="1"/>
  <c r="T454" i="1" a="1"/>
  <c r="T454" i="1" s="1"/>
  <c r="T1557" i="1" a="1"/>
  <c r="T1557" i="1" s="1"/>
  <c r="T1536" i="1" a="1"/>
  <c r="T1536" i="1" s="1"/>
  <c r="T1781" i="1" a="1"/>
  <c r="T1781" i="1" s="1"/>
  <c r="T976" i="1" a="1"/>
  <c r="T976" i="1" s="1"/>
  <c r="T1028" i="1" a="1"/>
  <c r="T1028" i="1" s="1"/>
  <c r="T1794" i="1" a="1"/>
  <c r="T1794" i="1" s="1"/>
  <c r="T631" i="1" a="1"/>
  <c r="T631" i="1" s="1"/>
  <c r="T1096" i="1" a="1"/>
  <c r="T1096" i="1" s="1"/>
  <c r="T2111" i="1" a="1"/>
  <c r="T2111" i="1" s="1"/>
  <c r="T1105" i="1" a="1"/>
  <c r="T1105" i="1" s="1"/>
  <c r="T1724" i="1" a="1"/>
  <c r="T1724" i="1" s="1"/>
  <c r="T1002" i="1" a="1"/>
  <c r="T1002" i="1" s="1"/>
  <c r="T881" i="1" a="1"/>
  <c r="T881" i="1" s="1"/>
  <c r="T1809" i="1" a="1"/>
  <c r="T1809" i="1" s="1"/>
  <c r="T1150" i="1" a="1"/>
  <c r="T1150" i="1" s="1"/>
  <c r="T1998" i="1" a="1"/>
  <c r="T1998" i="1" s="1"/>
  <c r="T1065" i="1" a="1"/>
  <c r="T1065" i="1" s="1"/>
  <c r="T453" i="1" a="1"/>
  <c r="T453" i="1" s="1"/>
  <c r="T2240" i="1" a="1"/>
  <c r="T2240" i="1" s="1"/>
  <c r="T649" i="1" a="1"/>
  <c r="T649" i="1" s="1"/>
  <c r="T1893" i="1" a="1"/>
  <c r="T1893" i="1" s="1"/>
  <c r="T2523" i="1" a="1"/>
  <c r="T2523" i="1" s="1"/>
  <c r="T2027" i="1" a="1"/>
  <c r="T2027" i="1" s="1"/>
  <c r="T2349" i="1" a="1"/>
  <c r="T2349" i="1" s="1"/>
  <c r="T2486" i="1" a="1"/>
  <c r="T2486" i="1" s="1"/>
  <c r="T1740" i="1" a="1"/>
  <c r="T1740" i="1" s="1"/>
  <c r="T1698" i="1" a="1"/>
  <c r="T1698" i="1" s="1"/>
  <c r="T2891" i="1" a="1"/>
  <c r="T2891" i="1" s="1"/>
  <c r="T2489" i="1" a="1"/>
  <c r="T2489" i="1" s="1"/>
  <c r="T1995" i="1" a="1"/>
  <c r="T1995" i="1" s="1"/>
  <c r="T1931" i="1" a="1"/>
  <c r="T1931" i="1" s="1"/>
  <c r="T1805" i="1" a="1"/>
  <c r="T1805" i="1" s="1"/>
  <c r="T1378" i="1" a="1"/>
  <c r="T1378" i="1" s="1"/>
  <c r="T2635" i="1" a="1"/>
  <c r="T2635" i="1" s="1"/>
  <c r="T1749" i="1" a="1"/>
  <c r="T1749" i="1" s="1"/>
  <c r="T2433" i="1" a="1"/>
  <c r="T2433" i="1" s="1"/>
  <c r="T1413" i="1" a="1"/>
  <c r="T1413" i="1" s="1"/>
  <c r="T1252" i="1" a="1"/>
  <c r="T1252" i="1" s="1"/>
  <c r="T1907" i="1" a="1"/>
  <c r="T1907" i="1" s="1"/>
  <c r="T2245" i="1" a="1"/>
  <c r="T2245" i="1" s="1"/>
  <c r="T1939" i="1" a="1"/>
  <c r="T1939" i="1" s="1"/>
  <c r="T3072" i="1" a="1"/>
  <c r="T3072" i="1" s="1"/>
  <c r="T1662" i="1" a="1"/>
  <c r="T1662" i="1" s="1"/>
  <c r="T2979" i="1" a="1"/>
  <c r="T2979" i="1" s="1"/>
  <c r="T2276" i="1" a="1"/>
  <c r="T2276" i="1" s="1"/>
  <c r="T48" i="1" a="1"/>
  <c r="T48" i="1" s="1"/>
  <c r="T3064" i="1" a="1"/>
  <c r="T3064" i="1" s="1"/>
  <c r="T93" i="1" a="1"/>
  <c r="T93" i="1" s="1"/>
  <c r="T2227" i="1" a="1"/>
  <c r="T2227" i="1" s="1"/>
  <c r="T1012" i="1" a="1"/>
  <c r="T1012" i="1" s="1"/>
  <c r="T1603" i="1" a="1"/>
  <c r="T1603" i="1" s="1"/>
  <c r="T1896" i="1" a="1"/>
  <c r="T1896" i="1" s="1"/>
  <c r="T1637" i="1" a="1"/>
  <c r="T1637" i="1" s="1"/>
  <c r="T1643" i="1" a="1"/>
  <c r="T1643" i="1" s="1"/>
  <c r="T826" i="1" a="1"/>
  <c r="T826" i="1" s="1"/>
  <c r="T2853" i="1" a="1"/>
  <c r="T2853" i="1" s="1"/>
  <c r="T824" i="1" a="1"/>
  <c r="T824" i="1" s="1"/>
  <c r="T1787" i="1" a="1"/>
  <c r="T1787" i="1" s="1"/>
  <c r="T1516" i="1" a="1"/>
  <c r="T1516" i="1" s="1"/>
  <c r="T2195" i="1" a="1"/>
  <c r="T2195" i="1" s="1"/>
  <c r="T1014" i="1" a="1"/>
  <c r="T1014" i="1" s="1"/>
  <c r="T1667" i="1" a="1"/>
  <c r="T1667" i="1" s="1"/>
  <c r="T1697" i="1" a="1"/>
  <c r="T1697" i="1" s="1"/>
  <c r="T2032" i="1" a="1"/>
  <c r="T2032" i="1" s="1"/>
  <c r="T2581" i="1" a="1"/>
  <c r="T2581" i="1" s="1"/>
  <c r="T1358" i="1" a="1"/>
  <c r="T1358" i="1" s="1"/>
  <c r="T2864" i="1" a="1"/>
  <c r="T2864" i="1" s="1"/>
  <c r="T827" i="1" a="1"/>
  <c r="T827" i="1" s="1"/>
  <c r="T823" i="1" a="1"/>
  <c r="T823" i="1" s="1"/>
  <c r="T380" i="1" a="1"/>
  <c r="T380" i="1" s="1"/>
  <c r="T88" i="1" a="1"/>
  <c r="T88" i="1" s="1"/>
  <c r="T371" i="1" a="1"/>
  <c r="T371" i="1" s="1"/>
  <c r="T1476" i="1" a="1"/>
  <c r="T1476" i="1" s="1"/>
  <c r="T3771" i="1" a="1"/>
  <c r="T3771" i="1" s="1"/>
  <c r="T3675" i="1" a="1"/>
  <c r="T3675" i="1" s="1"/>
  <c r="T1961" i="1" a="1"/>
  <c r="T1961" i="1" s="1"/>
  <c r="T1968" i="1" a="1"/>
  <c r="T1968" i="1" s="1"/>
  <c r="T2859" i="1" a="1"/>
  <c r="T2859" i="1" s="1"/>
  <c r="T1976" i="1" a="1"/>
  <c r="T1976" i="1" s="1"/>
  <c r="T1966" i="1" a="1"/>
  <c r="T1966" i="1" s="1"/>
  <c r="T2494" i="1" a="1"/>
  <c r="T2494" i="1" s="1"/>
  <c r="T2624" i="1" a="1"/>
  <c r="T2624" i="1" s="1"/>
  <c r="T2271" i="1" a="1"/>
  <c r="T2271" i="1" s="1"/>
  <c r="T1986" i="1" a="1"/>
  <c r="T1986" i="1" s="1"/>
  <c r="T2044" i="1" a="1"/>
  <c r="T2044" i="1" s="1"/>
  <c r="T3034" i="1" a="1"/>
  <c r="T3034" i="1" s="1"/>
  <c r="T1517" i="1" a="1"/>
  <c r="T1517" i="1" s="1"/>
  <c r="T2010" i="1" a="1"/>
  <c r="T2010" i="1" s="1"/>
  <c r="T2882" i="1" a="1"/>
  <c r="T2882" i="1" s="1"/>
  <c r="T1755" i="1" a="1"/>
  <c r="T1755" i="1" s="1"/>
  <c r="T1989" i="1" a="1"/>
  <c r="T1989" i="1" s="1"/>
  <c r="T69" i="1" a="1"/>
  <c r="T69" i="1" s="1"/>
  <c r="T1173" i="1" a="1"/>
  <c r="T1173" i="1" s="1"/>
  <c r="T1960" i="1" a="1"/>
  <c r="T1960" i="1" s="1"/>
  <c r="T2466" i="1" a="1"/>
  <c r="T2466" i="1" s="1"/>
  <c r="T2067" i="1" a="1"/>
  <c r="T2067" i="1" s="1"/>
  <c r="T2198" i="1" a="1"/>
  <c r="T2198" i="1" s="1"/>
  <c r="T988" i="1" a="1"/>
  <c r="T988" i="1" s="1"/>
  <c r="T1482" i="1" a="1"/>
  <c r="T1482" i="1" s="1"/>
  <c r="T972" i="1" a="1"/>
  <c r="T972" i="1" s="1"/>
  <c r="T2863" i="1" a="1"/>
  <c r="T2863" i="1" s="1"/>
  <c r="T1650" i="1" a="1"/>
  <c r="T1650" i="1" s="1"/>
  <c r="T1660" i="1" a="1"/>
  <c r="T1660" i="1" s="1"/>
  <c r="T1597" i="1" a="1"/>
  <c r="T1597" i="1" s="1"/>
  <c r="T3556" i="1" a="1"/>
  <c r="T3556" i="1" s="1"/>
  <c r="T3455" i="1" a="1"/>
  <c r="T3455" i="1" s="1"/>
  <c r="T3172" i="1" a="1"/>
  <c r="T3172" i="1" s="1"/>
  <c r="T3177" i="1" a="1"/>
  <c r="T3177" i="1" s="1"/>
  <c r="T1715" i="1" a="1"/>
  <c r="T1715" i="1" s="1"/>
  <c r="T2823" i="1" a="1"/>
  <c r="T2823" i="1" s="1"/>
  <c r="T861" i="1" a="1"/>
  <c r="T861" i="1" s="1"/>
  <c r="T842" i="1" a="1"/>
  <c r="T842" i="1" s="1"/>
  <c r="T840" i="1" a="1"/>
  <c r="T840" i="1" s="1"/>
  <c r="T770" i="1" a="1"/>
  <c r="T770" i="1" s="1"/>
  <c r="T1022" i="1" a="1"/>
  <c r="T1022" i="1" s="1"/>
  <c r="T839" i="1" a="1"/>
  <c r="T839" i="1" s="1"/>
  <c r="T899" i="1" a="1"/>
  <c r="T899" i="1" s="1"/>
  <c r="T2168" i="1" a="1"/>
  <c r="T2168" i="1" s="1"/>
  <c r="T2169" i="1" a="1"/>
  <c r="T2169" i="1" s="1"/>
  <c r="T2958" i="1" a="1"/>
  <c r="T2958" i="1" s="1"/>
  <c r="T1865" i="1" a="1"/>
  <c r="T1865" i="1" s="1"/>
  <c r="T882" i="1" a="1"/>
  <c r="T882" i="1" s="1"/>
  <c r="T68" i="1" a="1"/>
  <c r="T68" i="1" s="1"/>
  <c r="T170" i="1" a="1"/>
  <c r="T170" i="1" s="1"/>
  <c r="T2036" i="1" a="1"/>
  <c r="T2036" i="1" s="1"/>
  <c r="T4" i="1" a="1"/>
  <c r="T4" i="1" s="1"/>
  <c r="T3100" i="1" a="1"/>
  <c r="T3100" i="1" s="1"/>
  <c r="T435" i="1" a="1"/>
  <c r="T435" i="1" s="1"/>
  <c r="T625" i="1" a="1"/>
  <c r="T625" i="1" s="1"/>
  <c r="T1182" i="1" a="1"/>
  <c r="T1182" i="1" s="1"/>
  <c r="T1180" i="1" a="1"/>
  <c r="T1180" i="1" s="1"/>
  <c r="T2509" i="1" a="1"/>
  <c r="T2509" i="1" s="1"/>
  <c r="T1763" i="1" a="1"/>
  <c r="T1763" i="1" s="1"/>
  <c r="T3131" i="1" a="1"/>
  <c r="T3131" i="1" s="1"/>
  <c r="T3133" i="1" a="1"/>
  <c r="T3133" i="1" s="1"/>
  <c r="T3081" i="1" a="1"/>
  <c r="T3081" i="1" s="1"/>
  <c r="T3090" i="1" a="1"/>
  <c r="T3090" i="1" s="1"/>
  <c r="T1770" i="1" a="1"/>
  <c r="T1770" i="1" s="1"/>
  <c r="T2524" i="1" a="1"/>
  <c r="T2524" i="1" s="1"/>
  <c r="T2896" i="1" a="1"/>
  <c r="T2896" i="1" s="1"/>
  <c r="T551" i="1" a="1"/>
  <c r="T551" i="1" s="1"/>
  <c r="T11" i="1" a="1"/>
  <c r="T11" i="1" s="1"/>
  <c r="T2603" i="1" a="1"/>
  <c r="T2603" i="1" s="1"/>
  <c r="T1308" i="1" a="1"/>
  <c r="T1308" i="1" s="1"/>
  <c r="T58" i="1" a="1"/>
  <c r="T58" i="1" s="1"/>
  <c r="T2609" i="1" a="1"/>
  <c r="T2609" i="1" s="1"/>
  <c r="T624" i="1" a="1"/>
  <c r="T624" i="1" s="1"/>
  <c r="T2161" i="1" a="1"/>
  <c r="T2161" i="1" s="1"/>
  <c r="T740" i="1" a="1"/>
  <c r="T740" i="1" s="1"/>
  <c r="T2151" i="1" a="1"/>
  <c r="T2151" i="1" s="1"/>
  <c r="T3149" i="1" a="1"/>
  <c r="T3149" i="1" s="1"/>
  <c r="T1512" i="1" a="1"/>
  <c r="T1512" i="1" s="1"/>
  <c r="T923" i="1" a="1"/>
  <c r="T923" i="1" s="1"/>
  <c r="T1214" i="1" a="1"/>
  <c r="T1214" i="1" s="1"/>
  <c r="T1236" i="1" a="1"/>
  <c r="T1236" i="1" s="1"/>
  <c r="T941" i="1" a="1"/>
  <c r="T941" i="1" s="1"/>
  <c r="T1955" i="1" a="1"/>
  <c r="T1955" i="1" s="1"/>
  <c r="T953" i="1" a="1"/>
  <c r="T953" i="1" s="1"/>
  <c r="T991" i="1" a="1"/>
  <c r="T991" i="1" s="1"/>
  <c r="T929" i="1" a="1"/>
  <c r="T929" i="1" s="1"/>
  <c r="T1493" i="1" a="1"/>
  <c r="T1493" i="1" s="1"/>
  <c r="T718" i="1" a="1"/>
  <c r="T718" i="1" s="1"/>
  <c r="T975" i="1" a="1"/>
  <c r="T975" i="1" s="1"/>
  <c r="T1836" i="1" a="1"/>
  <c r="T1836" i="1" s="1"/>
  <c r="T3348" i="1" a="1"/>
  <c r="T3348" i="1" s="1"/>
  <c r="T1502" i="1" a="1"/>
  <c r="T1502" i="1" s="1"/>
  <c r="T364" i="1" a="1"/>
  <c r="T364" i="1" s="1"/>
  <c r="T2135" i="1" a="1"/>
  <c r="T2135" i="1" s="1"/>
  <c r="T1702" i="1" a="1"/>
  <c r="T1702" i="1" s="1"/>
  <c r="T559" i="1" a="1"/>
  <c r="T559" i="1" s="1"/>
  <c r="T242" i="1" a="1"/>
  <c r="T242" i="1" s="1"/>
  <c r="T1221" i="1" a="1"/>
  <c r="T1221" i="1" s="1"/>
  <c r="T3509" i="1" a="1"/>
  <c r="T3509" i="1" s="1"/>
  <c r="T3488" i="1" a="1"/>
  <c r="T3488" i="1" s="1"/>
  <c r="T2995" i="1" a="1"/>
  <c r="T2995" i="1" s="1"/>
  <c r="T3" i="1" a="1"/>
  <c r="T3" i="1" s="1"/>
  <c r="T1296" i="1" a="1"/>
  <c r="T1296" i="1" s="1"/>
  <c r="T382" i="1" a="1"/>
  <c r="T382" i="1" s="1"/>
  <c r="T1462" i="1" a="1"/>
  <c r="T1462" i="1" s="1"/>
  <c r="T176" i="1" a="1"/>
  <c r="T176" i="1" s="1"/>
  <c r="T732" i="1" a="1"/>
  <c r="T732" i="1" s="1"/>
  <c r="T189" i="1" a="1"/>
  <c r="T189" i="1" s="1"/>
  <c r="T319" i="1" a="1"/>
  <c r="T319" i="1" s="1"/>
  <c r="T457" i="1" a="1"/>
  <c r="T457" i="1" s="1"/>
  <c r="T232" i="1" a="1"/>
  <c r="T232" i="1" s="1"/>
  <c r="T302" i="1" a="1"/>
  <c r="T302" i="1" s="1"/>
  <c r="T300" i="1" a="1"/>
  <c r="T300" i="1" s="1"/>
  <c r="T1192" i="1" a="1"/>
  <c r="T1192" i="1" s="1"/>
  <c r="T339" i="1" a="1"/>
  <c r="T339" i="1" s="1"/>
  <c r="T126" i="1" a="1"/>
  <c r="T126" i="1" s="1"/>
  <c r="T1203" i="1" a="1"/>
  <c r="T1203" i="1" s="1"/>
  <c r="T1198" i="1" a="1"/>
  <c r="T1198" i="1" s="1"/>
  <c r="T2789" i="1" a="1"/>
  <c r="T2789" i="1" s="1"/>
  <c r="T3277" i="1" a="1"/>
  <c r="T3277" i="1" s="1"/>
  <c r="T3294" i="1" a="1"/>
  <c r="T3294" i="1" s="1"/>
  <c r="T2724" i="1" a="1"/>
  <c r="T2724" i="1" s="1"/>
  <c r="T2786" i="1" a="1"/>
  <c r="T2786" i="1" s="1"/>
  <c r="T2851" i="1" a="1"/>
  <c r="T2851" i="1" s="1"/>
  <c r="T2788" i="1" a="1"/>
  <c r="T2788" i="1" s="1"/>
  <c r="T2948" i="1" a="1"/>
  <c r="T2948" i="1" s="1"/>
  <c r="T2952" i="1" a="1"/>
  <c r="T2952" i="1" s="1"/>
  <c r="T3079" i="1" a="1"/>
  <c r="T3079" i="1" s="1"/>
  <c r="T757" i="1" a="1"/>
  <c r="T757" i="1" s="1"/>
  <c r="T2785" i="1" a="1"/>
  <c r="T2785" i="1" s="1"/>
  <c r="T253" i="1" a="1"/>
  <c r="T253" i="1" s="1"/>
  <c r="T1806" i="1" a="1"/>
  <c r="T1806" i="1" s="1"/>
  <c r="T2602" i="1" a="1"/>
  <c r="T2602" i="1" s="1"/>
  <c r="T2949" i="1" a="1"/>
  <c r="T2949" i="1" s="1"/>
  <c r="T2934" i="1" a="1"/>
  <c r="T2934" i="1" s="1"/>
  <c r="T3301" i="1" a="1"/>
  <c r="T3301" i="1" s="1"/>
  <c r="T3183" i="1" a="1"/>
  <c r="T3183" i="1" s="1"/>
  <c r="T3148" i="1" a="1"/>
  <c r="T3148" i="1" s="1"/>
  <c r="T2954" i="1" a="1"/>
  <c r="T2954" i="1" s="1"/>
  <c r="T2781" i="1" a="1"/>
  <c r="T2781" i="1" s="1"/>
  <c r="T1157" i="1" a="1"/>
  <c r="T1157" i="1" s="1"/>
  <c r="T984" i="1" a="1"/>
  <c r="T984" i="1" s="1"/>
  <c r="T705" i="1" a="1"/>
  <c r="T705" i="1" s="1"/>
  <c r="T2219" i="1" a="1"/>
  <c r="T2219" i="1" s="1"/>
  <c r="T1111" i="1" a="1"/>
  <c r="T1111" i="1" s="1"/>
  <c r="T8" i="1" a="1"/>
  <c r="T8" i="1" s="1"/>
  <c r="T64" i="1" a="1"/>
  <c r="T64" i="1" s="1"/>
  <c r="T2232" i="1" a="1"/>
  <c r="T2232" i="1" s="1"/>
  <c r="T1817" i="1" a="1"/>
  <c r="T1817" i="1" s="1"/>
  <c r="T910" i="1" a="1"/>
  <c r="T910" i="1" s="1"/>
  <c r="T1959" i="1" a="1"/>
  <c r="T1959" i="1" s="1"/>
  <c r="T1944" i="1" a="1"/>
  <c r="T1944" i="1" s="1"/>
  <c r="T1019" i="1" a="1"/>
  <c r="T1019" i="1" s="1"/>
  <c r="T2674" i="1" a="1"/>
  <c r="T2674" i="1" s="1"/>
  <c r="T954" i="1" a="1"/>
  <c r="T954" i="1" s="1"/>
  <c r="T1916" i="1" a="1"/>
  <c r="T1916" i="1" s="1"/>
  <c r="T943" i="1" a="1"/>
  <c r="T943" i="1" s="1"/>
  <c r="T1816" i="1" a="1"/>
  <c r="T1816" i="1" s="1"/>
  <c r="T985" i="1" a="1"/>
  <c r="T985" i="1" s="1"/>
  <c r="T1036" i="1" a="1"/>
  <c r="T1036" i="1" s="1"/>
  <c r="T2221" i="1" a="1"/>
  <c r="T2221" i="1" s="1"/>
  <c r="T1040" i="1" a="1"/>
  <c r="T1040" i="1" s="1"/>
  <c r="T3602" i="1" a="1"/>
  <c r="T3602" i="1" s="1"/>
  <c r="T197" i="1" a="1"/>
  <c r="T197" i="1" s="1"/>
  <c r="T1117" i="1" a="1"/>
  <c r="T1117" i="1" s="1"/>
  <c r="T2661" i="1" a="1"/>
  <c r="T2661" i="1" s="1"/>
  <c r="T393" i="1" a="1"/>
  <c r="T393" i="1" s="1"/>
  <c r="T292" i="1" a="1"/>
  <c r="T292" i="1" s="1"/>
  <c r="T850" i="1" a="1"/>
  <c r="T850" i="1" s="1"/>
  <c r="T2192" i="1" a="1"/>
  <c r="T2192" i="1" s="1"/>
  <c r="T309" i="1" a="1"/>
  <c r="T309" i="1" s="1"/>
  <c r="T310" i="1" a="1"/>
  <c r="T310" i="1" s="1"/>
  <c r="T1947" i="1" a="1"/>
  <c r="T1947" i="1" s="1"/>
  <c r="T406" i="1" a="1"/>
  <c r="T406" i="1" s="1"/>
  <c r="T999" i="1" a="1"/>
  <c r="T999" i="1" s="1"/>
  <c r="T1452" i="1" a="1"/>
  <c r="T1452" i="1" s="1"/>
  <c r="T1610" i="1" a="1"/>
  <c r="T1610" i="1" s="1"/>
  <c r="T2016" i="1" a="1"/>
  <c r="T2016" i="1" s="1"/>
  <c r="T2983" i="1" a="1"/>
  <c r="T2983" i="1" s="1"/>
  <c r="T1399" i="1" a="1"/>
  <c r="T1399" i="1" s="1"/>
  <c r="T96" i="1" a="1"/>
  <c r="T96" i="1" s="1"/>
  <c r="T1672" i="1" a="1"/>
  <c r="T1672" i="1" s="1"/>
  <c r="T1083" i="1" a="1"/>
  <c r="T1083" i="1" s="1"/>
  <c r="T945" i="1" a="1"/>
  <c r="T945" i="1" s="1"/>
  <c r="T1408" i="1" a="1"/>
  <c r="T1408" i="1" s="1"/>
  <c r="T2804" i="1" a="1"/>
  <c r="T2804" i="1" s="1"/>
  <c r="T2972" i="1" a="1"/>
  <c r="T2972" i="1" s="1"/>
  <c r="T3030" i="1" a="1"/>
  <c r="T3030" i="1" s="1"/>
  <c r="T2567" i="1" a="1"/>
  <c r="T2567" i="1" s="1"/>
  <c r="T1456" i="1" a="1"/>
  <c r="T1456" i="1" s="1"/>
  <c r="T2641" i="1" a="1"/>
  <c r="T2641" i="1" s="1"/>
  <c r="T1795" i="1" a="1"/>
  <c r="T1795" i="1" s="1"/>
  <c r="T1946" i="1" a="1"/>
  <c r="T1946" i="1" s="1"/>
  <c r="T2299" i="1" a="1"/>
  <c r="T2299" i="1" s="1"/>
  <c r="T2389" i="1" a="1"/>
  <c r="T2389" i="1" s="1"/>
  <c r="T1393" i="1" a="1"/>
  <c r="T1393" i="1" s="1"/>
  <c r="T1823" i="1" a="1"/>
  <c r="T1823" i="1" s="1"/>
  <c r="T2836" i="1" a="1"/>
  <c r="T2836" i="1" s="1"/>
  <c r="T1394" i="1" a="1"/>
  <c r="T1394" i="1" s="1"/>
  <c r="T1072" i="1" a="1"/>
  <c r="T1072" i="1" s="1"/>
  <c r="T1833" i="1" a="1"/>
  <c r="T1833" i="1" s="1"/>
  <c r="T919" i="1" a="1"/>
  <c r="T919" i="1" s="1"/>
  <c r="T2651" i="1" a="1"/>
  <c r="T2651" i="1" s="1"/>
  <c r="T980" i="1" a="1"/>
  <c r="T980" i="1" s="1"/>
  <c r="T2605" i="1" a="1"/>
  <c r="T2605" i="1" s="1"/>
  <c r="T1137" i="1" a="1"/>
  <c r="T1137" i="1" s="1"/>
  <c r="T594" i="1" a="1"/>
  <c r="T594" i="1" s="1"/>
  <c r="T2129" i="1" a="1"/>
  <c r="T2129" i="1" s="1"/>
  <c r="T490" i="1" a="1"/>
  <c r="T490" i="1" s="1"/>
  <c r="T517" i="1" a="1"/>
  <c r="T517" i="1" s="1"/>
  <c r="T3091" i="1" a="1"/>
  <c r="T3091" i="1" s="1"/>
  <c r="T3092" i="1" a="1"/>
  <c r="T3092" i="1" s="1"/>
  <c r="T3098" i="1" a="1"/>
  <c r="T3098" i="1" s="1"/>
  <c r="T3095" i="1" a="1"/>
  <c r="T3095" i="1" s="1"/>
  <c r="T3093" i="1" a="1"/>
  <c r="T3093" i="1" s="1"/>
  <c r="T695" i="1" a="1"/>
  <c r="T695" i="1" s="1"/>
  <c r="T3318" i="1" a="1"/>
  <c r="T3318" i="1" s="1"/>
  <c r="T3320" i="1" a="1"/>
  <c r="T3320" i="1" s="1"/>
  <c r="T3322" i="1" a="1"/>
  <c r="T3322" i="1" s="1"/>
  <c r="T3324" i="1" a="1"/>
  <c r="T3324" i="1" s="1"/>
  <c r="T3326" i="1" a="1"/>
  <c r="T3326" i="1" s="1"/>
  <c r="T3328" i="1" a="1"/>
  <c r="T3328" i="1" s="1"/>
  <c r="T3330" i="1" a="1"/>
  <c r="T3330" i="1" s="1"/>
  <c r="T3333" i="1" a="1"/>
  <c r="T3333" i="1" s="1"/>
  <c r="T3356" i="1" a="1"/>
  <c r="T3356" i="1" s="1"/>
  <c r="T2346" i="1" a="1"/>
  <c r="T2346" i="1" s="1"/>
  <c r="T574" i="1" a="1"/>
  <c r="T574" i="1" s="1"/>
  <c r="T45" i="1" a="1"/>
  <c r="T45" i="1" s="1"/>
  <c r="T150" i="1" a="1"/>
  <c r="T150" i="1" s="1"/>
  <c r="T1657" i="1" a="1"/>
  <c r="T1657" i="1" s="1"/>
  <c r="T133" i="1" a="1"/>
  <c r="T133" i="1" s="1"/>
  <c r="T121" i="1" a="1"/>
  <c r="T121" i="1" s="1"/>
  <c r="T194" i="1" a="1"/>
  <c r="T194" i="1" s="1"/>
  <c r="T2104" i="1" a="1"/>
  <c r="T2104" i="1" s="1"/>
  <c r="T289" i="1" a="1"/>
  <c r="T289" i="1" s="1"/>
  <c r="T3053" i="1" a="1"/>
  <c r="T3053" i="1" s="1"/>
  <c r="T1067" i="1" a="1"/>
  <c r="T1067" i="1" s="1"/>
  <c r="T2570" i="1" a="1"/>
  <c r="T2570" i="1" s="1"/>
  <c r="T2660" i="1" a="1"/>
  <c r="T2660" i="1" s="1"/>
  <c r="T129" i="1" a="1"/>
  <c r="T129" i="1" s="1"/>
  <c r="T446" i="1" a="1"/>
  <c r="T446" i="1" s="1"/>
  <c r="T3740" i="1" a="1"/>
  <c r="T3740" i="1" s="1"/>
  <c r="T3371" i="1" a="1"/>
  <c r="T3371" i="1" s="1"/>
  <c r="T34" i="1" a="1"/>
  <c r="T34" i="1" s="1"/>
  <c r="T2254" i="1" a="1"/>
  <c r="T2254" i="1" s="1"/>
  <c r="T3282" i="1" a="1"/>
  <c r="T3282" i="1" s="1"/>
  <c r="T303" i="1" a="1"/>
  <c r="T303" i="1" s="1"/>
  <c r="T405" i="1" a="1"/>
  <c r="T405" i="1" s="1"/>
  <c r="T175" i="1" a="1"/>
  <c r="T175" i="1" s="1"/>
  <c r="T316" i="1" a="1"/>
  <c r="T316" i="1" s="1"/>
  <c r="T120" i="1" a="1"/>
  <c r="T120" i="1" s="1"/>
  <c r="T2391" i="1" a="1"/>
  <c r="T2391" i="1" s="1"/>
  <c r="T268" i="1" a="1"/>
  <c r="T268" i="1" s="1"/>
  <c r="T117" i="1" a="1"/>
  <c r="T117" i="1" s="1"/>
  <c r="T1778" i="1" a="1"/>
  <c r="T1778" i="1" s="1"/>
  <c r="T459" i="1" a="1"/>
  <c r="T459" i="1" s="1"/>
  <c r="T1071" i="1" a="1"/>
  <c r="T1071" i="1" s="1"/>
  <c r="T398" i="1" a="1"/>
  <c r="T398" i="1" s="1"/>
  <c r="T2317" i="1" a="1"/>
  <c r="T2317" i="1" s="1"/>
  <c r="T396" i="1" a="1"/>
  <c r="T396" i="1" s="1"/>
  <c r="T315" i="1" a="1"/>
  <c r="T315" i="1" s="1"/>
  <c r="T414" i="1" a="1"/>
  <c r="T414" i="1" s="1"/>
  <c r="T278" i="1" a="1"/>
  <c r="T278" i="1" s="1"/>
  <c r="T245" i="1" a="1"/>
  <c r="T245" i="1" s="1"/>
  <c r="T340" i="1" a="1"/>
  <c r="T340" i="1" s="1"/>
  <c r="T428" i="1" a="1"/>
  <c r="T428" i="1" s="1"/>
  <c r="T188" i="1" a="1"/>
  <c r="T188" i="1" s="1"/>
  <c r="T1102" i="1" a="1"/>
  <c r="T1102" i="1" s="1"/>
  <c r="T2752" i="1" a="1"/>
  <c r="T2752" i="1" s="1"/>
  <c r="T137" i="1" a="1"/>
  <c r="T137" i="1" s="1"/>
  <c r="T169" i="1" a="1"/>
  <c r="T169" i="1" s="1"/>
  <c r="T356" i="1" a="1"/>
  <c r="T356" i="1" s="1"/>
  <c r="T1370" i="1" a="1"/>
  <c r="T1370" i="1" s="1"/>
  <c r="T1764" i="1" a="1"/>
  <c r="T1764" i="1" s="1"/>
  <c r="T1912" i="1" a="1"/>
  <c r="T1912" i="1" s="1"/>
  <c r="T1971" i="1" a="1"/>
  <c r="T1971" i="1" s="1"/>
  <c r="T2321" i="1" a="1"/>
  <c r="T2321" i="1" s="1"/>
  <c r="T1255" i="1" a="1"/>
  <c r="T1255" i="1" s="1"/>
  <c r="T1872" i="1" a="1"/>
  <c r="T1872" i="1" s="1"/>
  <c r="T2224" i="1" a="1"/>
  <c r="T2224" i="1" s="1"/>
  <c r="T2202" i="1" a="1"/>
  <c r="T2202" i="1" s="1"/>
  <c r="T1100" i="1" a="1"/>
  <c r="T1100" i="1" s="1"/>
  <c r="T1735" i="1" a="1"/>
  <c r="T1735" i="1" s="1"/>
  <c r="T1975" i="1" a="1"/>
  <c r="T1975" i="1" s="1"/>
  <c r="T1068" i="1" a="1"/>
  <c r="T1068" i="1" s="1"/>
  <c r="T3458" i="1" a="1"/>
  <c r="T3458" i="1" s="1"/>
  <c r="T552" i="1" a="1"/>
  <c r="T552" i="1" s="1"/>
  <c r="T808" i="1" a="1"/>
  <c r="T808" i="1" s="1"/>
  <c r="T2815" i="1" a="1"/>
  <c r="T2815" i="1" s="1"/>
  <c r="T2813" i="1" a="1"/>
  <c r="T2813" i="1" s="1"/>
  <c r="T2571" i="1" a="1"/>
  <c r="T2571" i="1" s="1"/>
  <c r="T2236" i="1" a="1"/>
  <c r="T2236" i="1" s="1"/>
  <c r="T38" i="1" a="1"/>
  <c r="T38" i="1" s="1"/>
  <c r="T1558" i="1" a="1"/>
  <c r="T1558" i="1" s="1"/>
  <c r="T28" i="1" a="1"/>
  <c r="T28" i="1" s="1"/>
  <c r="T2259" i="1" a="1"/>
  <c r="T2259" i="1" s="1"/>
  <c r="T3041" i="1" a="1"/>
  <c r="T3041" i="1" s="1"/>
  <c r="T3459" i="1" a="1"/>
  <c r="T3459" i="1" s="1"/>
  <c r="T1055" i="1" a="1"/>
  <c r="T1055" i="1" s="1"/>
  <c r="T1892" i="1" a="1"/>
  <c r="T1892" i="1" s="1"/>
  <c r="T892" i="1" a="1"/>
  <c r="T892" i="1" s="1"/>
  <c r="T1551" i="1" a="1"/>
  <c r="T1551" i="1" s="1"/>
  <c r="T1056" i="1" a="1"/>
  <c r="T1056" i="1" s="1"/>
  <c r="T2633" i="1" a="1"/>
  <c r="T2633" i="1" s="1"/>
  <c r="T2477" i="1" a="1"/>
  <c r="T2477" i="1" s="1"/>
  <c r="T2073" i="1" a="1"/>
  <c r="T2073" i="1" s="1"/>
  <c r="T3089" i="1" a="1"/>
  <c r="T3089" i="1" s="1"/>
  <c r="T418" i="1" a="1"/>
  <c r="T418" i="1" s="1"/>
  <c r="T3332" i="1" a="1"/>
  <c r="T3332" i="1" s="1"/>
  <c r="T2288" i="1" a="1"/>
  <c r="T2288" i="1" s="1"/>
  <c r="T3677" i="1" a="1"/>
  <c r="T3677" i="1" s="1"/>
  <c r="T2107" i="1" a="1"/>
  <c r="T2107" i="1" s="1"/>
  <c r="T1383" i="1" a="1"/>
  <c r="T1383" i="1" s="1"/>
  <c r="T1093" i="1" a="1"/>
  <c r="T1093" i="1" s="1"/>
  <c r="T265" i="1" a="1"/>
  <c r="T265" i="1" s="1"/>
  <c r="T3706" i="1" a="1"/>
  <c r="T3706" i="1" s="1"/>
  <c r="T3692" i="1" a="1"/>
  <c r="T3692" i="1" s="1"/>
  <c r="T1131" i="1" a="1"/>
  <c r="T1131" i="1" s="1"/>
  <c r="T2897" i="1" a="1"/>
  <c r="T2897" i="1" s="1"/>
  <c r="T213" i="1" a="1"/>
  <c r="T213" i="1" s="1"/>
  <c r="T606" i="1" a="1"/>
  <c r="T606" i="1" s="1"/>
  <c r="T2058" i="1" a="1"/>
  <c r="T2058" i="1" s="1"/>
  <c r="T2522" i="1" a="1"/>
  <c r="T2522" i="1" s="1"/>
  <c r="T206" i="1" a="1"/>
  <c r="T206" i="1" s="1"/>
  <c r="T1716" i="1" a="1"/>
  <c r="T1716" i="1" s="1"/>
  <c r="T294" i="1" a="1"/>
  <c r="T294" i="1" s="1"/>
  <c r="T366" i="1" a="1"/>
  <c r="T366" i="1" s="1"/>
  <c r="T1053" i="1" a="1"/>
  <c r="T1053" i="1" s="1"/>
  <c r="T681" i="1" a="1"/>
  <c r="T681" i="1" s="1"/>
  <c r="T1052" i="1" a="1"/>
  <c r="T1052" i="1" s="1"/>
  <c r="T715" i="1" a="1"/>
  <c r="T715" i="1" s="1"/>
  <c r="T864" i="1" a="1"/>
  <c r="T864" i="1" s="1"/>
  <c r="T2977" i="1" a="1"/>
  <c r="T2977" i="1" s="1"/>
  <c r="T3393" i="1" a="1"/>
  <c r="T3393" i="1" s="1"/>
  <c r="T3406" i="1" a="1"/>
  <c r="T3406" i="1" s="1"/>
  <c r="T3063" i="1" a="1"/>
  <c r="T3063" i="1" s="1"/>
  <c r="T856" i="1" a="1"/>
  <c r="T856" i="1" s="1"/>
  <c r="T195" i="1" a="1"/>
  <c r="T195" i="1" s="1"/>
  <c r="T1127" i="1" a="1"/>
  <c r="T1127" i="1" s="1"/>
  <c r="T1276" i="1" a="1"/>
  <c r="T1276" i="1" s="1"/>
  <c r="T1523" i="1" a="1"/>
  <c r="T1523" i="1" s="1"/>
  <c r="T652" i="1" a="1"/>
  <c r="T652" i="1" s="1"/>
  <c r="T1719" i="1" a="1"/>
  <c r="T1719" i="1" s="1"/>
  <c r="T927" i="1" a="1"/>
  <c r="T927" i="1" s="1"/>
  <c r="T2623" i="1" a="1"/>
  <c r="T2623" i="1" s="1"/>
  <c r="T2110" i="1" a="1"/>
  <c r="T2110" i="1" s="1"/>
  <c r="T3117" i="1" a="1"/>
  <c r="T3117" i="1" s="1"/>
  <c r="T2113" i="1" a="1"/>
  <c r="T2113" i="1" s="1"/>
  <c r="T2495" i="1" a="1"/>
  <c r="T2495" i="1" s="1"/>
  <c r="T2310" i="1" a="1"/>
  <c r="T2310" i="1" s="1"/>
  <c r="T2388" i="1" a="1"/>
  <c r="T2388" i="1" s="1"/>
  <c r="T251" i="1" a="1"/>
  <c r="T251" i="1" s="1"/>
  <c r="T2965" i="1" a="1"/>
  <c r="T2965" i="1" s="1"/>
  <c r="T3769" i="1" a="1"/>
  <c r="T3769" i="1" s="1"/>
  <c r="T1208" i="1" a="1"/>
  <c r="T1208" i="1" s="1"/>
  <c r="T1197" i="1" a="1"/>
  <c r="T1197" i="1" s="1"/>
  <c r="T1200" i="1" a="1"/>
  <c r="T1200" i="1" s="1"/>
  <c r="T2568" i="1" a="1"/>
  <c r="T2568" i="1" s="1"/>
  <c r="T72" i="1" a="1"/>
  <c r="T72" i="1" s="1"/>
  <c r="T1156" i="1" a="1"/>
  <c r="T1156" i="1" s="1"/>
  <c r="T901" i="1" a="1"/>
  <c r="T901" i="1" s="1"/>
  <c r="T1222" i="1" a="1"/>
  <c r="T1222" i="1" s="1"/>
  <c r="T1229" i="1" a="1"/>
  <c r="T1229" i="1" s="1"/>
  <c r="T422" i="1" a="1"/>
  <c r="T422" i="1" s="1"/>
  <c r="T744" i="1" a="1"/>
  <c r="T744" i="1" s="1"/>
  <c r="T108" i="1" a="1"/>
  <c r="T108" i="1" s="1"/>
  <c r="T739" i="1" a="1"/>
  <c r="T739" i="1" s="1"/>
  <c r="T259" i="1" a="1"/>
  <c r="T259" i="1" s="1"/>
  <c r="T1766" i="1" a="1"/>
  <c r="T1766" i="1" s="1"/>
  <c r="T562" i="1" a="1"/>
  <c r="T562" i="1" s="1"/>
  <c r="T2880" i="1" a="1"/>
  <c r="T2880" i="1" s="1"/>
  <c r="T2382" i="1" a="1"/>
  <c r="T2382" i="1" s="1"/>
  <c r="T1249" i="1" a="1"/>
  <c r="T1249" i="1" s="1"/>
  <c r="T2422" i="1" a="1"/>
  <c r="T2422" i="1" s="1"/>
  <c r="T1678" i="1" a="1"/>
  <c r="T1678" i="1" s="1"/>
  <c r="T2417" i="1" a="1"/>
  <c r="T2417" i="1" s="1"/>
  <c r="T2938" i="1" a="1"/>
  <c r="T2938" i="1" s="1"/>
  <c r="T1215" i="1" a="1"/>
  <c r="T1215" i="1" s="1"/>
  <c r="T1461" i="1" a="1"/>
  <c r="T1461" i="1" s="1"/>
  <c r="T3160" i="1" a="1"/>
  <c r="T3160" i="1" s="1"/>
  <c r="T550" i="1" a="1"/>
  <c r="T550" i="1" s="1"/>
  <c r="T2386" i="1" a="1"/>
  <c r="T2386" i="1" s="1"/>
  <c r="T130" i="1" a="1"/>
  <c r="T130" i="1" s="1"/>
  <c r="T1701" i="1" a="1"/>
  <c r="T1701" i="1" s="1"/>
  <c r="T99" i="1" a="1"/>
  <c r="T99" i="1" s="1"/>
  <c r="T399" i="1" a="1"/>
  <c r="T399" i="1" s="1"/>
  <c r="T1139" i="1" a="1"/>
  <c r="T1139" i="1" s="1"/>
  <c r="T1363" i="1" a="1"/>
  <c r="T1363" i="1" s="1"/>
  <c r="T3427" i="1" a="1"/>
  <c r="T3427" i="1" s="1"/>
  <c r="T2306" i="1" a="1"/>
  <c r="T2306" i="1" s="1"/>
  <c r="T3652" i="1" a="1"/>
  <c r="T3652" i="1" s="1"/>
  <c r="T2178" i="1" a="1"/>
  <c r="T2178" i="1" s="1"/>
  <c r="T2501" i="1" a="1"/>
  <c r="T2501" i="1" s="1"/>
  <c r="T1447" i="1" a="1"/>
  <c r="T1447" i="1" s="1"/>
  <c r="T193" i="1" a="1"/>
  <c r="T193" i="1" s="1"/>
  <c r="T3686" i="1" a="1"/>
  <c r="T3686" i="1" s="1"/>
  <c r="T3250" i="1" a="1"/>
  <c r="T3250" i="1" s="1"/>
  <c r="T3039" i="1" a="1"/>
  <c r="T3039" i="1" s="1"/>
  <c r="T3316" i="1" a="1"/>
  <c r="T3316" i="1" s="1"/>
  <c r="T3433" i="1" a="1"/>
  <c r="T3433" i="1" s="1"/>
  <c r="T1115" i="1" a="1"/>
  <c r="T1115" i="1" s="1"/>
  <c r="T2525" i="1" a="1"/>
  <c r="T2525" i="1" s="1"/>
  <c r="T1300" i="1" a="1"/>
  <c r="T1300" i="1" s="1"/>
  <c r="T3837" i="1" a="1"/>
  <c r="T3837" i="1" s="1"/>
  <c r="T1531" i="1" a="1"/>
  <c r="T1531" i="1" s="1"/>
  <c r="T3336" i="1" a="1"/>
  <c r="T3336" i="1" s="1"/>
  <c r="T935" i="1" a="1"/>
  <c r="T935" i="1" s="1"/>
  <c r="T1428" i="1" a="1"/>
  <c r="T1428" i="1" s="1"/>
  <c r="T383" i="1" a="1"/>
  <c r="T383" i="1" s="1"/>
  <c r="T171" i="1" a="1"/>
  <c r="T171" i="1" s="1"/>
  <c r="T3454" i="1" a="1"/>
  <c r="T3454" i="1" s="1"/>
  <c r="T3405" i="1" a="1"/>
  <c r="T3405" i="1" s="1"/>
  <c r="T913" i="1" a="1"/>
  <c r="T913" i="1" s="1"/>
  <c r="T960" i="1" a="1"/>
  <c r="T960" i="1" s="1"/>
  <c r="T1328" i="1" a="1"/>
  <c r="T1328" i="1" s="1"/>
  <c r="T1486" i="1" a="1"/>
  <c r="T1486" i="1" s="1"/>
  <c r="T1174" i="1" a="1"/>
  <c r="T1174" i="1" s="1"/>
  <c r="T2057" i="1" a="1"/>
  <c r="T2057" i="1" s="1"/>
  <c r="T1385" i="1" a="1"/>
  <c r="T1385" i="1" s="1"/>
  <c r="T3465" i="1" a="1"/>
  <c r="T3465" i="1" s="1"/>
  <c r="T799" i="1" a="1"/>
  <c r="T799" i="1" s="1"/>
  <c r="T296" i="1" a="1"/>
  <c r="T296" i="1" s="1"/>
  <c r="T2975" i="1" a="1"/>
  <c r="T2975" i="1" s="1"/>
  <c r="T2798" i="1" a="1"/>
  <c r="T2798" i="1" s="1"/>
  <c r="T1876" i="1" a="1"/>
  <c r="T1876" i="1" s="1"/>
  <c r="T415" i="1" a="1"/>
  <c r="T415" i="1" s="1"/>
  <c r="T1492" i="1" a="1"/>
  <c r="T1492" i="1" s="1"/>
  <c r="T357" i="1" a="1"/>
  <c r="T357" i="1" s="1"/>
  <c r="T2819" i="1" a="1"/>
  <c r="T2819" i="1" s="1"/>
  <c r="T1416" i="1" a="1"/>
  <c r="T1416" i="1" s="1"/>
  <c r="T2323" i="1" a="1"/>
  <c r="T2323" i="1" s="1"/>
  <c r="T1991" i="1" a="1"/>
  <c r="T1991" i="1" s="1"/>
  <c r="T846" i="1" a="1"/>
  <c r="T846" i="1" s="1"/>
  <c r="T3672" i="1" a="1"/>
  <c r="T3672" i="1" s="1"/>
  <c r="T3513" i="1" a="1"/>
  <c r="T3513" i="1" s="1"/>
  <c r="T2642" i="1" a="1"/>
  <c r="T2642" i="1" s="1"/>
  <c r="T3523" i="1" a="1"/>
  <c r="T3523" i="1" s="1"/>
  <c r="T3274" i="1" a="1"/>
  <c r="T3274" i="1" s="1"/>
  <c r="T3435" i="1" a="1"/>
  <c r="T3435" i="1" s="1"/>
  <c r="T3161" i="1" a="1"/>
  <c r="T3161" i="1" s="1"/>
  <c r="T833" i="1" a="1"/>
  <c r="T833" i="1" s="1"/>
  <c r="T463" i="1" a="1"/>
  <c r="T463" i="1" s="1"/>
  <c r="T1691" i="1" a="1"/>
  <c r="T1691" i="1" s="1"/>
  <c r="T1381" i="1" a="1"/>
  <c r="T1381" i="1" s="1"/>
  <c r="T2797" i="1" a="1"/>
  <c r="T2797" i="1" s="1"/>
  <c r="T1299" i="1" a="1"/>
  <c r="T1299" i="1" s="1"/>
  <c r="T187" i="1" a="1"/>
  <c r="T187" i="1" s="1"/>
  <c r="T179" i="1" a="1"/>
  <c r="T179" i="1" s="1"/>
  <c r="T932" i="1" a="1"/>
  <c r="T932" i="1" s="1"/>
  <c r="T222" i="1" a="1"/>
  <c r="T222" i="1" s="1"/>
  <c r="T609" i="1" a="1"/>
  <c r="T609" i="1" s="1"/>
  <c r="T276" i="1" a="1"/>
  <c r="T276" i="1" s="1"/>
  <c r="T2361" i="1" a="1"/>
  <c r="T2361" i="1" s="1"/>
  <c r="T1241" i="1" a="1"/>
  <c r="T1241" i="1" s="1"/>
  <c r="T1303" i="1" a="1"/>
  <c r="T1303" i="1" s="1"/>
  <c r="T1801" i="1" a="1"/>
  <c r="T1801" i="1" s="1"/>
  <c r="T1479" i="1" a="1"/>
  <c r="T1479" i="1" s="1"/>
  <c r="T1348" i="1" a="1"/>
  <c r="T1348" i="1" s="1"/>
  <c r="T677" i="1" a="1"/>
  <c r="T677" i="1" s="1"/>
  <c r="T1335" i="1" a="1"/>
  <c r="T1335" i="1" s="1"/>
  <c r="T942" i="1" a="1"/>
  <c r="T942" i="1" s="1"/>
  <c r="T1187" i="1" a="1"/>
  <c r="T1187" i="1" s="1"/>
  <c r="T2043" i="1" a="1"/>
  <c r="T2043" i="1" s="1"/>
  <c r="T2315" i="1" a="1"/>
  <c r="T2315" i="1" s="1"/>
  <c r="T2732" i="1" a="1"/>
  <c r="T2732" i="1" s="1"/>
  <c r="T725" i="1" a="1"/>
  <c r="T725" i="1" s="1"/>
  <c r="T274" i="1" a="1"/>
  <c r="T274" i="1" s="1"/>
  <c r="T427" i="1" a="1"/>
  <c r="T427" i="1" s="1"/>
  <c r="T163" i="1" a="1"/>
  <c r="T163" i="1" s="1"/>
  <c r="T2887" i="1" a="1"/>
  <c r="T2887" i="1" s="1"/>
  <c r="T599" i="1" a="1"/>
  <c r="T599" i="1" s="1"/>
  <c r="T657" i="1" a="1"/>
  <c r="T657" i="1" s="1"/>
  <c r="T3154" i="1" a="1"/>
  <c r="T3154" i="1" s="1"/>
  <c r="T106" i="1" a="1"/>
  <c r="T106" i="1" s="1"/>
  <c r="T3598" i="1" a="1"/>
  <c r="T3598" i="1" s="1"/>
  <c r="T1021" i="1" a="1"/>
  <c r="T1021" i="1" s="1"/>
  <c r="T1074" i="1" a="1"/>
  <c r="T1074" i="1" s="1"/>
  <c r="T279" i="1" a="1"/>
  <c r="T279" i="1" s="1"/>
  <c r="T987" i="1" a="1"/>
  <c r="T987" i="1" s="1"/>
  <c r="T1063" i="1" a="1"/>
  <c r="T1063" i="1" s="1"/>
  <c r="T2050" i="1" a="1"/>
  <c r="T2050" i="1" s="1"/>
  <c r="T1121" i="1" a="1"/>
  <c r="T1121" i="1" s="1"/>
  <c r="T2444" i="1" a="1"/>
  <c r="T2444" i="1" s="1"/>
  <c r="T644" i="1" a="1"/>
  <c r="T644" i="1" s="1"/>
  <c r="T868" i="1" a="1"/>
  <c r="T868" i="1" s="1"/>
  <c r="T1032" i="1" a="1"/>
  <c r="T1032" i="1" s="1"/>
  <c r="T1318" i="1" a="1"/>
  <c r="T1318" i="1" s="1"/>
  <c r="T3563" i="1" a="1"/>
  <c r="T3563" i="1" s="1"/>
  <c r="T3601" i="1" a="1"/>
  <c r="T3601" i="1" s="1"/>
  <c r="T608" i="1" a="1"/>
  <c r="T608" i="1" s="1"/>
  <c r="T969" i="1" a="1"/>
  <c r="T969" i="1" s="1"/>
  <c r="T1043" i="1" a="1"/>
  <c r="T1043" i="1" s="1"/>
  <c r="T1029" i="1" a="1"/>
  <c r="T1029" i="1" s="1"/>
  <c r="T2659" i="1" a="1"/>
  <c r="T2659" i="1" s="1"/>
  <c r="T1316" i="1" a="1"/>
  <c r="T1316" i="1" s="1"/>
  <c r="T1049" i="1" a="1"/>
  <c r="T1049" i="1" s="1"/>
  <c r="T1035" i="1" a="1"/>
  <c r="T1035" i="1" s="1"/>
  <c r="T845" i="1" a="1"/>
  <c r="T845" i="1" s="1"/>
  <c r="T3052" i="1" a="1"/>
  <c r="T3052" i="1" s="1"/>
  <c r="T1979" i="1" a="1"/>
  <c r="T1979" i="1" s="1"/>
  <c r="T712" i="1" a="1"/>
  <c r="T712" i="1" s="1"/>
  <c r="T290" i="1" a="1"/>
  <c r="T290" i="1" s="1"/>
  <c r="T1390" i="1" a="1"/>
  <c r="T1390" i="1" s="1"/>
  <c r="T965" i="1" a="1"/>
  <c r="T965" i="1" s="1"/>
  <c r="T3106" i="1" a="1"/>
  <c r="T3106" i="1" s="1"/>
  <c r="T2723" i="1" a="1"/>
  <c r="T2723" i="1" s="1"/>
  <c r="T691" i="1" a="1"/>
  <c r="T691" i="1" s="1"/>
  <c r="T894" i="1" a="1"/>
  <c r="T894" i="1" s="1"/>
  <c r="T2720" i="1" a="1"/>
  <c r="T2720" i="1" s="1"/>
  <c r="T2722" i="1" a="1"/>
  <c r="T2722" i="1" s="1"/>
  <c r="T2646" i="1" a="1"/>
  <c r="T2646" i="1" s="1"/>
  <c r="T73" i="1" a="1"/>
  <c r="T73" i="1" s="1"/>
  <c r="T2713" i="1" a="1"/>
  <c r="T2713" i="1" s="1"/>
  <c r="T443" i="1" a="1"/>
  <c r="T443" i="1" s="1"/>
  <c r="T2730" i="1" a="1"/>
  <c r="T2730" i="1" s="1"/>
  <c r="T1802" i="1" a="1"/>
  <c r="T1802" i="1" s="1"/>
  <c r="T1023" i="1" a="1"/>
  <c r="T1023" i="1" s="1"/>
  <c r="T1256" i="1" a="1"/>
  <c r="T1256" i="1" s="1"/>
  <c r="T1033" i="1" a="1"/>
  <c r="T1033" i="1" s="1"/>
  <c r="T2354" i="1" a="1"/>
  <c r="T2354" i="1" s="1"/>
  <c r="T3477" i="1" a="1"/>
  <c r="T3477" i="1" s="1"/>
  <c r="T3141" i="1" a="1"/>
  <c r="T3141" i="1" s="1"/>
  <c r="T909" i="1" a="1"/>
  <c r="T909" i="1" s="1"/>
  <c r="T1212" i="1" a="1"/>
  <c r="T1212" i="1" s="1"/>
  <c r="T1218" i="1" a="1"/>
  <c r="T1218" i="1" s="1"/>
  <c r="T1958" i="1" a="1"/>
  <c r="T1958" i="1" s="1"/>
  <c r="T766" i="1" a="1"/>
  <c r="T766" i="1" s="1"/>
  <c r="T902" i="1" a="1"/>
  <c r="T902" i="1" s="1"/>
  <c r="T1233" i="1" a="1"/>
  <c r="T1233" i="1" s="1"/>
  <c r="T1196" i="1" a="1"/>
  <c r="T1196" i="1" s="1"/>
  <c r="T1240" i="1" a="1"/>
  <c r="T1240" i="1" s="1"/>
  <c r="T940" i="1" a="1"/>
  <c r="T940" i="1" s="1"/>
  <c r="T1951" i="1" a="1"/>
  <c r="T1951" i="1" s="1"/>
  <c r="T944" i="1" a="1"/>
  <c r="T944" i="1" s="1"/>
  <c r="T952" i="1" a="1"/>
  <c r="T952" i="1" s="1"/>
  <c r="T939" i="1" a="1"/>
  <c r="T939" i="1" s="1"/>
  <c r="T1604" i="1" a="1"/>
  <c r="T1604" i="1" s="1"/>
  <c r="T1445" i="1" a="1"/>
  <c r="T1445" i="1" s="1"/>
  <c r="T672" i="1" a="1"/>
  <c r="T672" i="1" s="1"/>
  <c r="T2847" i="1" a="1"/>
  <c r="T2847" i="1" s="1"/>
  <c r="T2848" i="1" a="1"/>
  <c r="T2848" i="1" s="1"/>
  <c r="T2114" i="1" a="1"/>
  <c r="T2114" i="1" s="1"/>
  <c r="T2753" i="1" a="1"/>
  <c r="T2753" i="1" s="1"/>
  <c r="T1460" i="1" a="1"/>
  <c r="T1460" i="1" s="1"/>
  <c r="T3483" i="1" a="1"/>
  <c r="T3483" i="1" s="1"/>
  <c r="T2176" i="1" a="1"/>
  <c r="T2176" i="1" s="1"/>
  <c r="T3237" i="1" a="1"/>
  <c r="T3237" i="1" s="1"/>
  <c r="T1225" i="1" a="1"/>
  <c r="T1225" i="1" s="1"/>
  <c r="T3278" i="1" a="1"/>
  <c r="T3278" i="1" s="1"/>
  <c r="T2893" i="1" a="1"/>
  <c r="T2893" i="1" s="1"/>
  <c r="T2045" i="1" a="1"/>
  <c r="T2045" i="1" s="1"/>
  <c r="T221" i="1" a="1"/>
  <c r="T221" i="1" s="1"/>
  <c r="T3040" i="1" a="1"/>
  <c r="T3040" i="1" s="1"/>
  <c r="T2496" i="1" a="1"/>
  <c r="T2496" i="1" s="1"/>
  <c r="T3056" i="1" a="1"/>
  <c r="T3056" i="1" s="1"/>
  <c r="T2579" i="1" a="1"/>
  <c r="T2579" i="1" s="1"/>
  <c r="T2476" i="1" a="1"/>
  <c r="T2476" i="1" s="1"/>
  <c r="T1999" i="1" a="1"/>
  <c r="T1999" i="1" s="1"/>
  <c r="T2308" i="1" a="1"/>
  <c r="T2308" i="1" s="1"/>
  <c r="T2024" i="1" a="1"/>
  <c r="T2024" i="1" s="1"/>
  <c r="T896" i="1" a="1"/>
  <c r="T896" i="1" s="1"/>
  <c r="T204" i="1" a="1"/>
  <c r="T204" i="1" s="1"/>
  <c r="T2879" i="1" a="1"/>
  <c r="T2879" i="1" s="1"/>
  <c r="T337" i="1" a="1"/>
  <c r="T337" i="1" s="1"/>
  <c r="T2410" i="1" a="1"/>
  <c r="T2410" i="1" s="1"/>
  <c r="T1224" i="1" a="1"/>
  <c r="T1224" i="1" s="1"/>
  <c r="T3281" i="1" a="1"/>
  <c r="T3281" i="1" s="1"/>
  <c r="T3275" i="1" a="1"/>
  <c r="T3275" i="1" s="1"/>
  <c r="T3296" i="1" a="1"/>
  <c r="T3296" i="1" s="1"/>
  <c r="T3471" i="1" a="1"/>
  <c r="T3471" i="1" s="1"/>
  <c r="T2820" i="1" a="1"/>
  <c r="T2820" i="1" s="1"/>
  <c r="T2742" i="1" a="1"/>
  <c r="T2742" i="1" s="1"/>
  <c r="T3046" i="1" a="1"/>
  <c r="T3046" i="1" s="1"/>
  <c r="T3073" i="1" a="1"/>
  <c r="T3073" i="1" s="1"/>
  <c r="T3088" i="1" a="1"/>
  <c r="T3088" i="1" s="1"/>
  <c r="T1861" i="1" a="1"/>
  <c r="T1861" i="1" s="1"/>
  <c r="T3048" i="1" a="1"/>
  <c r="T3048" i="1" s="1"/>
  <c r="T1901" i="1" a="1"/>
  <c r="T1901" i="1" s="1"/>
  <c r="T1867" i="1" a="1"/>
  <c r="T1867" i="1" s="1"/>
  <c r="T2342" i="1" a="1"/>
  <c r="T2342" i="1" s="1"/>
  <c r="T1879" i="1" a="1"/>
  <c r="T1879" i="1" s="1"/>
  <c r="T2471" i="1" a="1"/>
  <c r="T2471" i="1" s="1"/>
  <c r="T2340" i="1" a="1"/>
  <c r="T2340" i="1" s="1"/>
  <c r="T2894" i="1" a="1"/>
  <c r="T2894" i="1" s="1"/>
  <c r="T2530" i="1" a="1"/>
  <c r="T2530" i="1" s="1"/>
  <c r="T2492" i="1" a="1"/>
  <c r="T2492" i="1" s="1"/>
  <c r="T2218" i="1" a="1"/>
  <c r="T2218" i="1" s="1"/>
  <c r="T1902" i="1" a="1"/>
  <c r="T1902" i="1" s="1"/>
  <c r="T2145" i="1" a="1"/>
  <c r="T2145" i="1" s="1"/>
  <c r="T2737" i="1" a="1"/>
  <c r="T2737" i="1" s="1"/>
  <c r="T2852" i="1" a="1"/>
  <c r="T2852" i="1" s="1"/>
  <c r="T2582" i="1" a="1"/>
  <c r="T2582" i="1" s="1"/>
  <c r="T2876" i="1" a="1"/>
  <c r="T2876" i="1" s="1"/>
  <c r="T1250" i="1" a="1"/>
  <c r="T1250" i="1" s="1"/>
  <c r="T1782" i="1" a="1"/>
  <c r="T1782" i="1" s="1"/>
  <c r="T2305" i="1" a="1"/>
  <c r="T2305" i="1" s="1"/>
  <c r="T2203" i="1" a="1"/>
  <c r="T2203" i="1" s="1"/>
  <c r="T2696" i="1" a="1"/>
  <c r="T2696" i="1" s="1"/>
  <c r="T56" i="1" a="1"/>
  <c r="T56" i="1" s="1"/>
  <c r="T1661" i="1" a="1"/>
  <c r="T1661" i="1" s="1"/>
  <c r="T12" i="1" a="1"/>
  <c r="T12" i="1" s="1"/>
  <c r="T2679" i="1" a="1"/>
  <c r="T2679" i="1" s="1"/>
  <c r="T2669" i="1" a="1"/>
  <c r="T2669" i="1" s="1"/>
  <c r="T1899" i="1" a="1"/>
  <c r="T1899" i="1" s="1"/>
  <c r="T2749" i="1" a="1"/>
  <c r="T2749" i="1" s="1"/>
  <c r="T1323" i="1" a="1"/>
  <c r="T1323" i="1" s="1"/>
  <c r="T680" i="1" a="1"/>
  <c r="T680" i="1" s="1"/>
  <c r="T1410" i="1" a="1"/>
  <c r="T1410" i="1" s="1"/>
  <c r="T2204" i="1" a="1"/>
  <c r="T2204" i="1" s="1"/>
  <c r="T3325" i="1" a="1"/>
  <c r="T3325" i="1" s="1"/>
  <c r="T2577" i="1" a="1"/>
  <c r="T2577" i="1" s="1"/>
  <c r="T1419" i="1" a="1"/>
  <c r="T1419" i="1" s="1"/>
  <c r="T3001" i="1" a="1"/>
  <c r="T3001" i="1" s="1"/>
  <c r="T2155" i="1" a="1"/>
  <c r="T2155" i="1" s="1"/>
  <c r="T2303" i="1" a="1"/>
  <c r="T2303" i="1" s="1"/>
  <c r="T908" i="1" a="1"/>
  <c r="T908" i="1" s="1"/>
  <c r="T1219" i="1" a="1"/>
  <c r="T1219" i="1" s="1"/>
  <c r="T1235" i="1" a="1"/>
  <c r="T1235" i="1" s="1"/>
  <c r="T1211" i="1" a="1"/>
  <c r="T1211" i="1" s="1"/>
  <c r="T2946" i="1" a="1"/>
  <c r="T2946" i="1" s="1"/>
  <c r="T966" i="1" a="1"/>
  <c r="T966" i="1" s="1"/>
  <c r="T995" i="1" a="1"/>
  <c r="T995" i="1" s="1"/>
  <c r="T997" i="1" a="1"/>
  <c r="T997" i="1" s="1"/>
  <c r="T1412" i="1" a="1"/>
  <c r="T1412" i="1" s="1"/>
  <c r="T3105" i="1" a="1"/>
  <c r="T3105" i="1" s="1"/>
  <c r="T2141" i="1" a="1"/>
  <c r="T2141" i="1" s="1"/>
  <c r="T2430" i="1" a="1"/>
  <c r="T2430" i="1" s="1"/>
  <c r="T3137" i="1" a="1"/>
  <c r="T3137" i="1" s="1"/>
  <c r="T2516" i="1" a="1"/>
  <c r="T2516" i="1" s="1"/>
  <c r="T2517" i="1" a="1"/>
  <c r="T2517" i="1" s="1"/>
  <c r="T2513" i="1" a="1"/>
  <c r="T2513" i="1" s="1"/>
  <c r="T2469" i="1" a="1"/>
  <c r="T2469" i="1" s="1"/>
  <c r="T2121" i="1" a="1"/>
  <c r="T2121" i="1" s="1"/>
  <c r="T2405" i="1" a="1"/>
  <c r="T2405" i="1" s="1"/>
  <c r="T2538" i="1" a="1"/>
  <c r="T2538" i="1" s="1"/>
  <c r="T2467" i="1" a="1"/>
  <c r="T2467" i="1" s="1"/>
  <c r="T2540" i="1" a="1"/>
  <c r="T2540" i="1" s="1"/>
  <c r="T2506" i="1" a="1"/>
  <c r="T2506" i="1" s="1"/>
  <c r="T2457" i="1" a="1"/>
  <c r="T2457" i="1" s="1"/>
  <c r="T2505" i="1" a="1"/>
  <c r="T2505" i="1" s="1"/>
  <c r="T3709" i="1" a="1"/>
  <c r="T3709" i="1" s="1"/>
  <c r="T2356" i="1" a="1"/>
  <c r="T2356" i="1" s="1"/>
  <c r="T2363" i="1" a="1"/>
  <c r="T2363" i="1" s="1"/>
  <c r="T2358" i="1" a="1"/>
  <c r="T2358" i="1" s="1"/>
  <c r="T2367" i="1" a="1"/>
  <c r="T2367" i="1" s="1"/>
  <c r="T2350" i="1" a="1"/>
  <c r="T2350" i="1" s="1"/>
  <c r="T3151" i="1" a="1"/>
  <c r="T3151" i="1" s="1"/>
  <c r="T3123" i="1" a="1"/>
  <c r="T3123" i="1" s="1"/>
  <c r="T3140" i="1" a="1"/>
  <c r="T3140" i="1" s="1"/>
  <c r="T2186" i="1" a="1"/>
  <c r="T2186" i="1" s="1"/>
  <c r="T3060" i="1" a="1"/>
  <c r="T3060" i="1" s="1"/>
  <c r="T3193" i="1" a="1"/>
  <c r="T3193" i="1" s="1"/>
  <c r="T3059" i="1" a="1"/>
  <c r="T3059" i="1" s="1"/>
  <c r="T3051" i="1" a="1"/>
  <c r="T3051" i="1" s="1"/>
  <c r="T3050" i="1" a="1"/>
  <c r="T3050" i="1" s="1"/>
  <c r="T346" i="1" a="1"/>
  <c r="T346" i="1" s="1"/>
  <c r="T2533" i="1" a="1"/>
  <c r="T2533" i="1" s="1"/>
  <c r="T41" i="1" a="1"/>
  <c r="T41" i="1" s="1"/>
  <c r="T1360" i="1" a="1"/>
  <c r="T1360" i="1" s="1"/>
  <c r="T3206" i="1" a="1"/>
  <c r="T3206" i="1" s="1"/>
  <c r="T1640" i="1" a="1"/>
  <c r="T1640" i="1" s="1"/>
  <c r="T3383" i="1" a="1"/>
  <c r="T3383" i="1" s="1"/>
  <c r="T26" i="1" a="1"/>
  <c r="T26" i="1" s="1"/>
  <c r="T1400" i="1" a="1"/>
  <c r="T1400" i="1" s="1"/>
  <c r="T3199" i="1" a="1"/>
  <c r="T3199" i="1" s="1"/>
  <c r="T29" i="1" a="1"/>
  <c r="T29" i="1" s="1"/>
  <c r="T3189" i="1" a="1"/>
  <c r="T3189" i="1" s="1"/>
  <c r="T1651" i="1" a="1"/>
  <c r="T1651" i="1" s="1"/>
  <c r="T3382" i="1" a="1"/>
  <c r="T3382" i="1" s="1"/>
  <c r="T3257" i="1" a="1"/>
  <c r="T3257" i="1" s="1"/>
  <c r="T2984" i="1" a="1"/>
  <c r="T2984" i="1" s="1"/>
  <c r="T2017" i="1" a="1"/>
  <c r="T2017" i="1" s="1"/>
  <c r="T1994" i="1" a="1"/>
  <c r="T1994" i="1" s="1"/>
  <c r="T3818" i="1" a="1"/>
  <c r="T3818" i="1" s="1"/>
  <c r="T2183" i="1" a="1"/>
  <c r="T2183" i="1" s="1"/>
  <c r="T1677" i="1" a="1"/>
  <c r="T1677" i="1" s="1"/>
  <c r="T3546" i="1" a="1"/>
  <c r="T3546" i="1" s="1"/>
  <c r="T3697" i="1" a="1"/>
  <c r="T3697" i="1" s="1"/>
  <c r="T345" i="1" a="1"/>
  <c r="T345" i="1" s="1"/>
  <c r="T3553" i="1" a="1"/>
  <c r="T3553" i="1" s="1"/>
  <c r="T2835" i="1" a="1"/>
  <c r="T2835" i="1" s="1"/>
  <c r="T2188" i="1" a="1"/>
  <c r="T2188" i="1" s="1"/>
  <c r="T3248" i="1" a="1"/>
  <c r="T3248" i="1" s="1"/>
  <c r="T2526" i="1" a="1"/>
  <c r="T2526" i="1" s="1"/>
  <c r="T3761" i="1" a="1"/>
  <c r="T3761" i="1" s="1"/>
  <c r="T3772" i="1" a="1"/>
  <c r="T3772" i="1" s="1"/>
  <c r="T3724" i="1" a="1"/>
  <c r="T3724" i="1" s="1"/>
  <c r="T3188" i="1" a="1"/>
  <c r="T3188" i="1" s="1"/>
  <c r="T3820" i="1" a="1"/>
  <c r="T3820" i="1" s="1"/>
  <c r="T3247" i="1" a="1"/>
  <c r="T3247" i="1" s="1"/>
  <c r="T1179" i="1" a="1"/>
  <c r="T1179" i="1" s="1"/>
  <c r="T3464" i="1" a="1"/>
  <c r="T3464" i="1" s="1"/>
  <c r="T3457" i="1" a="1"/>
  <c r="T3457" i="1" s="1"/>
  <c r="T3487" i="1" a="1"/>
  <c r="T3487" i="1" s="1"/>
  <c r="T3484" i="1" a="1"/>
  <c r="T3484" i="1" s="1"/>
  <c r="T3503" i="1" a="1"/>
  <c r="T3503" i="1" s="1"/>
  <c r="T3501" i="1" a="1"/>
  <c r="T3501" i="1" s="1"/>
  <c r="T3500" i="1" a="1"/>
  <c r="T3500" i="1" s="1"/>
  <c r="T3552" i="1" a="1"/>
  <c r="T3552" i="1" s="1"/>
  <c r="T3548" i="1" a="1"/>
  <c r="T3548" i="1" s="1"/>
  <c r="T2539" i="1" a="1"/>
  <c r="T2539" i="1" s="1"/>
  <c r="T2047" i="1" a="1"/>
  <c r="T2047" i="1" s="1"/>
  <c r="T2379" i="1" a="1"/>
  <c r="T2379" i="1" s="1"/>
  <c r="T2146" i="1" a="1"/>
  <c r="T2146" i="1" s="1"/>
  <c r="T2839" i="1" a="1"/>
  <c r="T2839" i="1" s="1"/>
  <c r="T3721" i="1" a="1"/>
  <c r="T3721" i="1" s="1"/>
  <c r="T1723" i="1" a="1"/>
  <c r="T1723" i="1" s="1"/>
  <c r="T1843" i="1" a="1"/>
  <c r="T1843" i="1" s="1"/>
  <c r="T1785" i="1" a="1"/>
  <c r="T1785" i="1" s="1"/>
  <c r="T1580" i="1" a="1"/>
  <c r="T1580" i="1" s="1"/>
  <c r="T2658" i="1" a="1"/>
  <c r="T2658" i="1" s="1"/>
  <c r="T809" i="1" a="1"/>
  <c r="T809" i="1" s="1"/>
  <c r="T3727" i="1" a="1"/>
  <c r="T3727" i="1" s="1"/>
  <c r="T3731" i="1" a="1"/>
  <c r="T3731" i="1" s="1"/>
  <c r="T3066" i="1" a="1"/>
  <c r="T3066" i="1" s="1"/>
  <c r="T3785" i="1" a="1"/>
  <c r="T3785" i="1" s="1"/>
  <c r="T2235" i="1" a="1"/>
  <c r="T2235" i="1" s="1"/>
  <c r="T3634" i="1" a="1"/>
  <c r="T3634" i="1" s="1"/>
  <c r="T2463" i="1" a="1"/>
  <c r="T2463" i="1" s="1"/>
  <c r="T1563" i="1" a="1"/>
  <c r="T1563" i="1" s="1"/>
  <c r="T3600" i="1" a="1"/>
  <c r="T3600" i="1" s="1"/>
  <c r="T3337" i="1" a="1"/>
  <c r="T3337" i="1" s="1"/>
  <c r="T3423" i="1" a="1"/>
  <c r="T3423" i="1" s="1"/>
  <c r="T1397" i="1" a="1"/>
  <c r="T1397" i="1" s="1"/>
  <c r="T1847" i="1" a="1"/>
  <c r="T1847" i="1" s="1"/>
  <c r="T2070" i="1" a="1"/>
  <c r="T2070" i="1" s="1"/>
  <c r="T2838" i="1" a="1"/>
  <c r="T2838" i="1" s="1"/>
  <c r="T2412" i="1" a="1"/>
  <c r="T2412" i="1" s="1"/>
  <c r="T2212" i="1" a="1"/>
  <c r="T2212" i="1" s="1"/>
  <c r="T2344" i="1" a="1"/>
  <c r="T2344" i="1" s="1"/>
  <c r="T2201" i="1" a="1"/>
  <c r="T2201" i="1" s="1"/>
  <c r="T341" i="1" a="1"/>
  <c r="T341" i="1" s="1"/>
  <c r="T863" i="1" a="1"/>
  <c r="T863" i="1" s="1"/>
  <c r="T1634" i="1" a="1"/>
  <c r="T1634" i="1" s="1"/>
  <c r="T1844" i="1" a="1"/>
  <c r="T1844" i="1" s="1"/>
  <c r="T254" i="1" a="1"/>
  <c r="T254" i="1" s="1"/>
  <c r="T1193" i="1" a="1"/>
  <c r="T1193" i="1" s="1"/>
  <c r="T3586" i="1" a="1"/>
  <c r="T3586" i="1" s="1"/>
  <c r="T1206" i="1" a="1"/>
  <c r="T1206" i="1" s="1"/>
  <c r="T2428" i="1" a="1"/>
  <c r="T2428" i="1" s="1"/>
  <c r="T1773" i="1" a="1"/>
  <c r="T1773" i="1" s="1"/>
  <c r="T797" i="1" a="1"/>
  <c r="T797" i="1" s="1"/>
  <c r="T1868" i="1" a="1"/>
  <c r="T1868" i="1" s="1"/>
  <c r="T132" i="1" a="1"/>
  <c r="T132" i="1" s="1"/>
  <c r="T3309" i="1" a="1"/>
  <c r="T3309" i="1" s="1"/>
  <c r="T2345" i="1" a="1"/>
  <c r="T2345" i="1" s="1"/>
  <c r="T706" i="1" a="1"/>
  <c r="T706" i="1" s="1"/>
  <c r="T722" i="1" a="1"/>
  <c r="T722" i="1" s="1"/>
  <c r="T2814" i="1" a="1"/>
  <c r="T2814" i="1" s="1"/>
  <c r="T1996" i="1" a="1"/>
  <c r="T1996" i="1" s="1"/>
  <c r="T1703" i="1" a="1"/>
  <c r="T1703" i="1" s="1"/>
  <c r="T2716" i="1" a="1"/>
  <c r="T2716" i="1" s="1"/>
  <c r="T711" i="1" a="1"/>
  <c r="T711" i="1" s="1"/>
  <c r="T2283" i="1" a="1"/>
  <c r="T2283" i="1" s="1"/>
  <c r="T678" i="1" a="1"/>
  <c r="T678" i="1" s="1"/>
  <c r="T1860" i="1" a="1"/>
  <c r="T1860" i="1" s="1"/>
  <c r="T207" i="1" a="1"/>
  <c r="T207" i="1" s="1"/>
  <c r="T1506" i="1" a="1"/>
  <c r="T1506" i="1" s="1"/>
  <c r="T1172" i="1" a="1"/>
  <c r="T1172" i="1" s="1"/>
  <c r="T1048" i="1" a="1"/>
  <c r="T1048" i="1" s="1"/>
  <c r="T1519" i="1" a="1"/>
  <c r="T1519" i="1" s="1"/>
  <c r="T1171" i="1" a="1"/>
  <c r="T1171" i="1" s="1"/>
  <c r="T2553" i="1" a="1"/>
  <c r="T2553" i="1" s="1"/>
  <c r="T2857" i="1" a="1"/>
  <c r="T2857" i="1" s="1"/>
  <c r="T2831" i="1" a="1"/>
  <c r="T2831" i="1" s="1"/>
  <c r="T3736" i="1" a="1"/>
  <c r="T3736" i="1" s="1"/>
  <c r="T2487" i="1" a="1"/>
  <c r="T2487" i="1" s="1"/>
  <c r="T3723" i="1" a="1"/>
  <c r="T3723" i="1" s="1"/>
  <c r="T3725" i="1" a="1"/>
  <c r="T3725" i="1" s="1"/>
  <c r="T3764" i="1" a="1"/>
  <c r="T3764" i="1" s="1"/>
  <c r="T790" i="1" a="1"/>
  <c r="T790" i="1" s="1"/>
  <c r="T738" i="1" a="1"/>
  <c r="T738" i="1" s="1"/>
  <c r="T3730" i="1" a="1"/>
  <c r="T3730" i="1" s="1"/>
  <c r="T2053" i="1" a="1"/>
  <c r="T2053" i="1" s="1"/>
  <c r="T2213" i="1" a="1"/>
  <c r="T2213" i="1" s="1"/>
  <c r="T2165" i="1" a="1"/>
  <c r="T2165" i="1" s="1"/>
  <c r="T1136" i="1" a="1"/>
  <c r="T1136" i="1" s="1"/>
  <c r="T3759" i="1" a="1"/>
  <c r="T3759" i="1" s="1"/>
  <c r="T3774" i="1" a="1"/>
  <c r="T3774" i="1" s="1"/>
  <c r="T3815" i="1" a="1"/>
  <c r="T3815" i="1" s="1"/>
  <c r="T807" i="1" a="1"/>
  <c r="T807" i="1" s="1"/>
  <c r="T813" i="1" a="1"/>
  <c r="T813" i="1" s="1"/>
  <c r="T3269" i="1" a="1"/>
  <c r="T3269" i="1" s="1"/>
  <c r="T3270" i="1" a="1"/>
  <c r="T3270" i="1" s="1"/>
  <c r="T3732" i="1" a="1"/>
  <c r="T3732" i="1" s="1"/>
  <c r="T3288" i="1" a="1"/>
  <c r="T3288" i="1" s="1"/>
  <c r="T3255" i="1" a="1"/>
  <c r="T3255" i="1" s="1"/>
  <c r="T3750" i="1" a="1"/>
  <c r="T3750" i="1" s="1"/>
  <c r="T796" i="1" a="1"/>
  <c r="T796" i="1" s="1"/>
  <c r="T3445" i="1" a="1"/>
  <c r="T3445" i="1" s="1"/>
  <c r="T2479" i="1" a="1"/>
  <c r="T2479" i="1" s="1"/>
  <c r="T2426" i="1" a="1"/>
  <c r="T2426" i="1" s="1"/>
  <c r="T2385" i="1" a="1"/>
  <c r="T2385" i="1" s="1"/>
  <c r="T2387" i="1" a="1"/>
  <c r="T2387" i="1" s="1"/>
  <c r="T2470" i="1" a="1"/>
  <c r="T2470" i="1" s="1"/>
  <c r="T1760" i="1" a="1"/>
  <c r="T1760" i="1" s="1"/>
  <c r="T2190" i="1" a="1"/>
  <c r="T2190" i="1" s="1"/>
  <c r="T2355" i="1" a="1"/>
  <c r="T2355" i="1" s="1"/>
  <c r="T888" i="1" a="1"/>
  <c r="T888" i="1" s="1"/>
  <c r="T3756" i="1" a="1"/>
  <c r="T3756" i="1" s="1"/>
  <c r="T3396" i="1" a="1"/>
  <c r="T3396" i="1" s="1"/>
  <c r="T1761" i="1" a="1"/>
  <c r="T1761" i="1" s="1"/>
  <c r="T2685" i="1" a="1"/>
  <c r="T2685" i="1" s="1"/>
  <c r="T2362" i="1" a="1"/>
  <c r="T2362" i="1" s="1"/>
  <c r="T716" i="1" a="1"/>
  <c r="T716" i="1" s="1"/>
  <c r="T3778" i="1" a="1"/>
  <c r="T3778" i="1" s="1"/>
  <c r="T3763" i="1" a="1"/>
  <c r="T3763" i="1" s="1"/>
  <c r="T2810" i="1" a="1"/>
  <c r="T2810" i="1" s="1"/>
  <c r="T2339" i="1" a="1"/>
  <c r="T2339" i="1" s="1"/>
  <c r="T3252" i="1" a="1"/>
  <c r="T3252" i="1" s="1"/>
  <c r="T2351" i="1" a="1"/>
  <c r="T2351" i="1" s="1"/>
  <c r="T3432" i="1" a="1"/>
  <c r="T3432" i="1" s="1"/>
  <c r="T3197" i="1" a="1"/>
  <c r="T3197" i="1" s="1"/>
  <c r="T271" i="1" a="1"/>
  <c r="T271" i="1" s="1"/>
  <c r="T2827" i="1" a="1"/>
  <c r="T2827" i="1" s="1"/>
  <c r="T1873" i="1" a="1"/>
  <c r="T1873" i="1" s="1"/>
  <c r="T33" i="1" a="1"/>
  <c r="T33" i="1" s="1"/>
  <c r="T737" i="1" a="1"/>
  <c r="T737" i="1" s="1"/>
  <c r="T2375" i="1" a="1"/>
  <c r="T2375" i="1" s="1"/>
  <c r="T1546" i="1" a="1"/>
  <c r="T1546" i="1" s="1"/>
  <c r="T2369" i="1" a="1"/>
  <c r="T2369" i="1" s="1"/>
  <c r="T3604" i="1" a="1"/>
  <c r="T3604" i="1" s="1"/>
  <c r="T3251" i="1" a="1"/>
  <c r="T3251" i="1" s="1"/>
  <c r="T2372" i="1" a="1"/>
  <c r="T2372" i="1" s="1"/>
  <c r="T3608" i="1" a="1"/>
  <c r="T3608" i="1" s="1"/>
  <c r="T3367" i="1" a="1"/>
  <c r="T3367" i="1" s="1"/>
  <c r="T3708" i="1" a="1"/>
  <c r="T3708" i="1" s="1"/>
  <c r="T3381" i="1" a="1"/>
  <c r="T3381" i="1" s="1"/>
  <c r="T3264" i="1" a="1"/>
  <c r="T3264" i="1" s="1"/>
  <c r="T1786" i="1" a="1"/>
  <c r="T1786" i="1" s="1"/>
  <c r="T1386" i="1" a="1"/>
  <c r="T1386" i="1" s="1"/>
  <c r="T2128" i="1" a="1"/>
  <c r="T2128" i="1" s="1"/>
  <c r="T2309" i="1" a="1"/>
  <c r="T2309" i="1" s="1"/>
  <c r="T2478" i="1" a="1"/>
  <c r="T2478" i="1" s="1"/>
  <c r="T2214" i="1" a="1"/>
  <c r="T2214" i="1" s="1"/>
  <c r="T2025" i="1" a="1"/>
  <c r="T2025" i="1" s="1"/>
  <c r="T2210" i="1" a="1"/>
  <c r="T2210" i="1" s="1"/>
  <c r="T3021" i="1" a="1"/>
  <c r="T3021" i="1" s="1"/>
  <c r="T3011" i="1" a="1"/>
  <c r="T3011" i="1" s="1"/>
  <c r="T2907" i="1" a="1"/>
  <c r="T2907" i="1" s="1"/>
  <c r="T2368" i="1" a="1"/>
  <c r="T2368" i="1" s="1"/>
  <c r="T3776" i="1" a="1"/>
  <c r="T3776" i="1" s="1"/>
  <c r="T720" i="1" a="1"/>
  <c r="T720" i="1" s="1"/>
  <c r="T2184" i="1" a="1"/>
  <c r="T2184" i="1" s="1"/>
  <c r="T3132" i="1" a="1"/>
  <c r="T3132" i="1" s="1"/>
  <c r="T3633" i="1" a="1"/>
  <c r="T3633" i="1" s="1"/>
  <c r="T1432" i="1" a="1"/>
  <c r="T1432" i="1" s="1"/>
  <c r="T2193" i="1" a="1"/>
  <c r="T2193" i="1" s="1"/>
  <c r="T3181" i="1" a="1"/>
  <c r="T3181" i="1" s="1"/>
  <c r="T2360" i="1" a="1"/>
  <c r="T2360" i="1" s="1"/>
  <c r="T2761" i="1" a="1"/>
  <c r="T2761" i="1" s="1"/>
  <c r="T87" i="1" a="1"/>
  <c r="T87" i="1" s="1"/>
  <c r="T1485" i="1" a="1"/>
  <c r="T1485" i="1" s="1"/>
  <c r="T736" i="1" a="1"/>
  <c r="T736" i="1" s="1"/>
  <c r="T3694" i="1" a="1"/>
  <c r="T3694" i="1" s="1"/>
  <c r="T3691" i="1" a="1"/>
  <c r="T3691" i="1" s="1"/>
  <c r="T3689" i="1" a="1"/>
  <c r="T3689" i="1" s="1"/>
  <c r="T3681" i="1" a="1"/>
  <c r="T3681" i="1" s="1"/>
  <c r="T3680" i="1" a="1"/>
  <c r="T3680" i="1" s="1"/>
  <c r="T3679" i="1" a="1"/>
  <c r="T3679" i="1" s="1"/>
  <c r="T3678" i="1" a="1"/>
  <c r="T3678" i="1" s="1"/>
  <c r="T3676" i="1" a="1"/>
  <c r="T3676" i="1" s="1"/>
  <c r="T3668" i="1" a="1"/>
  <c r="T3668" i="1" s="1"/>
  <c r="T3671" i="1" a="1"/>
  <c r="T3671" i="1" s="1"/>
  <c r="T2215" i="1" a="1"/>
  <c r="T2215" i="1" s="1"/>
  <c r="T2211" i="1" a="1"/>
  <c r="T2211" i="1" s="1"/>
  <c r="T2003" i="1" a="1"/>
  <c r="T2003" i="1" s="1"/>
  <c r="T3235" i="1" a="1"/>
  <c r="T3235" i="1" s="1"/>
  <c r="T3232" i="1" a="1"/>
  <c r="T3232" i="1" s="1"/>
  <c r="T3233" i="1" a="1"/>
  <c r="T3233" i="1" s="1"/>
  <c r="T3238" i="1" a="1"/>
  <c r="T3238" i="1" s="1"/>
  <c r="T3230" i="1" a="1"/>
  <c r="T3230" i="1" s="1"/>
  <c r="T3227" i="1" a="1"/>
  <c r="T3227" i="1" s="1"/>
  <c r="T2216" i="1" a="1"/>
  <c r="T2216" i="1" s="1"/>
  <c r="T3076" i="1" a="1"/>
  <c r="T3076" i="1" s="1"/>
  <c r="T3541" i="1" a="1"/>
  <c r="T3541" i="1" s="1"/>
  <c r="T3517" i="1" a="1"/>
  <c r="T3517" i="1" s="1"/>
  <c r="T3534" i="1" a="1"/>
  <c r="T3534" i="1" s="1"/>
  <c r="T3530" i="1" a="1"/>
  <c r="T3530" i="1" s="1"/>
  <c r="T3528" i="1" a="1"/>
  <c r="T3528" i="1" s="1"/>
  <c r="T3526" i="1" a="1"/>
  <c r="T3526" i="1" s="1"/>
  <c r="T3520" i="1" a="1"/>
  <c r="T3520" i="1" s="1"/>
  <c r="T3516" i="1" a="1"/>
  <c r="T3516" i="1" s="1"/>
  <c r="T3511" i="1" a="1"/>
  <c r="T3511" i="1" s="1"/>
  <c r="T3510" i="1" a="1"/>
  <c r="T3510" i="1" s="1"/>
  <c r="T2678" i="1" a="1"/>
  <c r="T2678" i="1" s="1"/>
  <c r="T2637" i="1" a="1"/>
  <c r="T2637" i="1" s="1"/>
  <c r="T2649" i="1" a="1"/>
  <c r="T2649" i="1" s="1"/>
  <c r="T2630" i="1" a="1"/>
  <c r="T2630" i="1" s="1"/>
  <c r="T3663" i="1" a="1"/>
  <c r="T3663" i="1" s="1"/>
  <c r="T3704" i="1" a="1"/>
  <c r="T3704" i="1" s="1"/>
  <c r="T3549" i="1" a="1"/>
  <c r="T3549" i="1" s="1"/>
  <c r="T3538" i="1" a="1"/>
  <c r="T3538" i="1" s="1"/>
  <c r="T3543" i="1" a="1"/>
  <c r="T3543" i="1" s="1"/>
  <c r="T3535" i="1" a="1"/>
  <c r="T3535" i="1" s="1"/>
  <c r="T3533" i="1" a="1"/>
  <c r="T3533" i="1" s="1"/>
  <c r="T3532" i="1" a="1"/>
  <c r="T3532" i="1" s="1"/>
  <c r="T3524" i="1" a="1"/>
  <c r="T3524" i="1" s="1"/>
  <c r="T3522" i="1" a="1"/>
  <c r="T3522" i="1" s="1"/>
  <c r="T3519" i="1" a="1"/>
  <c r="T3519" i="1" s="1"/>
  <c r="T3512" i="1" a="1"/>
  <c r="T3512" i="1" s="1"/>
  <c r="T2314" i="1" a="1"/>
  <c r="T2314" i="1" s="1"/>
  <c r="T3200" i="1" a="1"/>
  <c r="T3200" i="1" s="1"/>
  <c r="T2269" i="1" a="1"/>
  <c r="T2269" i="1" s="1"/>
  <c r="T2185" i="1" a="1"/>
  <c r="T2185" i="1" s="1"/>
  <c r="T3664" i="1" a="1"/>
  <c r="T3664" i="1" s="1"/>
  <c r="T717" i="1" a="1"/>
  <c r="T717" i="1" s="1"/>
  <c r="T2957" i="1" a="1"/>
  <c r="T2957" i="1" s="1"/>
  <c r="T2449" i="1" a="1"/>
  <c r="T2449" i="1" s="1"/>
  <c r="T778" i="1" a="1"/>
  <c r="T778" i="1" s="1"/>
  <c r="T2473" i="1" a="1"/>
  <c r="T2473" i="1" s="1"/>
  <c r="T2437" i="1" a="1"/>
  <c r="T2437" i="1" s="1"/>
  <c r="T3683" i="1" a="1"/>
  <c r="T3683" i="1" s="1"/>
  <c r="T2311" i="1" a="1"/>
  <c r="T2311" i="1" s="1"/>
  <c r="T2413" i="1" a="1"/>
  <c r="T2413" i="1" s="1"/>
  <c r="T2650" i="1" a="1"/>
  <c r="T2650" i="1" s="1"/>
  <c r="T3097" i="1" a="1"/>
  <c r="T3097" i="1" s="1"/>
  <c r="T1041" i="1" a="1"/>
  <c r="T1041" i="1" s="1"/>
  <c r="T1421" i="1" a="1"/>
  <c r="T1421" i="1" s="1"/>
  <c r="T2300" i="1" a="1"/>
  <c r="T2300" i="1" s="1"/>
  <c r="T1831" i="1" a="1"/>
  <c r="T1831" i="1" s="1"/>
  <c r="T1777" i="1" a="1"/>
  <c r="T1777" i="1" s="1"/>
  <c r="T2807" i="1" a="1"/>
  <c r="T2807" i="1" s="1"/>
  <c r="T2668" i="1" a="1"/>
  <c r="T2668" i="1" s="1"/>
  <c r="T312" i="1" a="1"/>
  <c r="T312" i="1" s="1"/>
  <c r="T3738" i="1" a="1"/>
  <c r="T3738" i="1" s="1"/>
  <c r="T642" i="1" a="1"/>
  <c r="T642" i="1" s="1"/>
  <c r="T1967" i="1" a="1"/>
  <c r="T1967" i="1" s="1"/>
  <c r="T1326" i="1" a="1"/>
  <c r="T1326" i="1" s="1"/>
  <c r="T2572" i="1" a="1"/>
  <c r="T2572" i="1" s="1"/>
  <c r="T1904" i="1" a="1"/>
  <c r="T1904" i="1" s="1"/>
  <c r="T1903" i="1" a="1"/>
  <c r="T1903" i="1" s="1"/>
  <c r="T2117" i="1" a="1"/>
  <c r="T2117" i="1" s="1"/>
  <c r="T2407" i="1" a="1"/>
  <c r="T2407" i="1" s="1"/>
  <c r="T2398" i="1" a="1"/>
  <c r="T2398" i="1" s="1"/>
  <c r="T3118" i="1" a="1"/>
  <c r="T3118" i="1" s="1"/>
  <c r="T2090" i="1" a="1"/>
  <c r="T2090" i="1" s="1"/>
  <c r="T2666" i="1" a="1"/>
  <c r="T2666" i="1" s="1"/>
  <c r="T2769" i="1" a="1"/>
  <c r="T2769" i="1" s="1"/>
  <c r="T1353" i="1" a="1"/>
  <c r="T1353" i="1" s="1"/>
  <c r="T2990" i="1" a="1"/>
  <c r="T2990" i="1" s="1"/>
  <c r="T2860" i="1" a="1"/>
  <c r="T2860" i="1" s="1"/>
  <c r="T679" i="1" a="1"/>
  <c r="T679" i="1" s="1"/>
  <c r="T1282" i="1" a="1"/>
  <c r="T1282" i="1" s="1"/>
  <c r="T464" i="1" a="1"/>
  <c r="T464" i="1" s="1"/>
  <c r="T2881" i="1" a="1"/>
  <c r="T2881" i="1" s="1"/>
  <c r="T1364" i="1" a="1"/>
  <c r="T1364" i="1" s="1"/>
  <c r="T2115" i="1" a="1"/>
  <c r="T2115" i="1" s="1"/>
  <c r="T2502" i="1" a="1"/>
  <c r="T2502" i="1" s="1"/>
  <c r="T858" i="1" a="1"/>
  <c r="T858" i="1" s="1"/>
  <c r="T2316" i="1" a="1"/>
  <c r="T2316" i="1" s="1"/>
  <c r="T1140" i="1" a="1"/>
  <c r="T1140" i="1" s="1"/>
  <c r="T2750" i="1" a="1"/>
  <c r="T2750" i="1" s="1"/>
  <c r="T2796" i="1" a="1"/>
  <c r="T2796" i="1" s="1"/>
  <c r="T3163" i="1" a="1"/>
  <c r="T3163" i="1" s="1"/>
  <c r="T986" i="1" a="1"/>
  <c r="T986" i="1" s="1"/>
  <c r="T445" i="1" a="1"/>
  <c r="T445" i="1" s="1"/>
  <c r="T2869" i="1" a="1"/>
  <c r="T2869" i="1" s="1"/>
  <c r="T2297" i="1" a="1"/>
  <c r="T2297" i="1" s="1"/>
  <c r="T2028" i="1" a="1"/>
  <c r="T2028" i="1" s="1"/>
  <c r="T3495" i="1" a="1"/>
  <c r="T3495" i="1" s="1"/>
  <c r="T938" i="1" a="1"/>
  <c r="T938" i="1" s="1"/>
  <c r="T2157" i="1" a="1"/>
  <c r="T2157" i="1" s="1"/>
  <c r="T694" i="1" a="1"/>
  <c r="T694" i="1" s="1"/>
  <c r="T118" i="1" a="1"/>
  <c r="T118" i="1" s="1"/>
  <c r="T1910" i="1" a="1"/>
  <c r="T1910" i="1" s="1"/>
  <c r="T2620" i="1" a="1"/>
  <c r="T2620" i="1" s="1"/>
  <c r="T2866" i="1" a="1"/>
  <c r="T2866" i="1" s="1"/>
  <c r="T287" i="1" a="1"/>
  <c r="T287" i="1" s="1"/>
  <c r="T436" i="1" a="1"/>
  <c r="T436" i="1" s="1"/>
  <c r="T1349" i="1" a="1"/>
  <c r="T1349" i="1" s="1"/>
  <c r="T3158" i="1" a="1"/>
  <c r="T3158" i="1" s="1"/>
  <c r="T191" i="1" a="1"/>
  <c r="T191" i="1" s="1"/>
  <c r="T2120" i="1" a="1"/>
  <c r="T2120" i="1" s="1"/>
  <c r="T281" i="1" a="1"/>
  <c r="T281" i="1" s="1"/>
  <c r="T1708" i="1" a="1"/>
  <c r="T1708" i="1" s="1"/>
  <c r="T113" i="1" a="1"/>
  <c r="T113" i="1" s="1"/>
  <c r="T1898" i="1" a="1"/>
  <c r="T1898" i="1" s="1"/>
  <c r="T2019" i="1" a="1"/>
  <c r="T2019" i="1" s="1"/>
  <c r="T2031" i="1" a="1"/>
  <c r="T2031" i="1" s="1"/>
  <c r="T1239" i="1" a="1"/>
  <c r="T1239" i="1" s="1"/>
  <c r="T2298" i="1" a="1"/>
  <c r="T2298" i="1" s="1"/>
  <c r="T2081" i="1" a="1"/>
  <c r="T2081" i="1" s="1"/>
  <c r="T1990" i="1" a="1"/>
  <c r="T1990" i="1" s="1"/>
  <c r="T1820" i="1" a="1"/>
  <c r="T1820" i="1" s="1"/>
  <c r="T971" i="1" a="1"/>
  <c r="T971" i="1" s="1"/>
  <c r="T2704" i="1" a="1"/>
  <c r="T2704" i="1" s="1"/>
  <c r="T1257" i="1" a="1"/>
  <c r="T1257" i="1" s="1"/>
  <c r="T1772" i="1" a="1"/>
  <c r="T1772" i="1" s="1"/>
  <c r="T641" i="1" a="1"/>
  <c r="T641" i="1" s="1"/>
  <c r="T1311" i="1" a="1"/>
  <c r="T1311" i="1" s="1"/>
  <c r="T2026" i="1" a="1"/>
  <c r="T2026" i="1" s="1"/>
  <c r="T3630" i="1" a="1"/>
  <c r="T3630" i="1" s="1"/>
  <c r="T3190" i="1" a="1"/>
  <c r="T3190" i="1" s="1"/>
  <c r="T855" i="1" a="1"/>
  <c r="T855" i="1" s="1"/>
  <c r="T54" i="1" a="1"/>
  <c r="T54" i="1" s="1"/>
  <c r="T81" i="1" a="1"/>
  <c r="T81" i="1" s="1"/>
  <c r="T532" i="1" a="1"/>
  <c r="T532" i="1" s="1"/>
  <c r="T3587" i="1" a="1"/>
  <c r="T3587" i="1" s="1"/>
  <c r="T2883" i="1" a="1"/>
  <c r="T2883" i="1" s="1"/>
  <c r="T1431" i="1" a="1"/>
  <c r="T1431" i="1" s="1"/>
  <c r="T1680" i="1" a="1"/>
  <c r="T1680" i="1" s="1"/>
  <c r="T226" i="1" a="1"/>
  <c r="T226" i="1" s="1"/>
  <c r="T818" i="1" a="1"/>
  <c r="T818" i="1" s="1"/>
  <c r="T2701" i="1" a="1"/>
  <c r="T2701" i="1" s="1"/>
  <c r="T3550" i="1" a="1"/>
  <c r="T3550" i="1" s="1"/>
  <c r="T1576" i="1" a="1"/>
  <c r="T1576" i="1" s="1"/>
  <c r="T2231" i="1" a="1"/>
  <c r="T2231" i="1" s="1"/>
  <c r="T1169" i="1" a="1"/>
  <c r="T1169" i="1" s="1"/>
  <c r="T1964" i="1" a="1"/>
  <c r="T1964" i="1" s="1"/>
  <c r="T1647" i="1" a="1"/>
  <c r="T1647" i="1" s="1"/>
  <c r="T2703" i="1" a="1"/>
  <c r="T2703" i="1" s="1"/>
  <c r="T2327" i="1" a="1"/>
  <c r="T2327" i="1" s="1"/>
  <c r="T2293" i="1" a="1"/>
  <c r="T2293" i="1" s="1"/>
  <c r="T1578" i="1" a="1"/>
  <c r="T1578" i="1" s="1"/>
  <c r="T1186" i="1" a="1"/>
  <c r="T1186" i="1" s="1"/>
  <c r="T3229" i="1" a="1"/>
  <c r="T3229" i="1" s="1"/>
  <c r="T1514" i="1" a="1"/>
  <c r="T1514" i="1" s="1"/>
  <c r="T2059" i="1" a="1"/>
  <c r="T2059" i="1" s="1"/>
  <c r="T1721" i="1" a="1"/>
  <c r="T1721" i="1" s="1"/>
  <c r="T2445" i="1" a="1"/>
  <c r="T2445" i="1" s="1"/>
  <c r="T3476" i="1" a="1"/>
  <c r="T3476" i="1" s="1"/>
  <c r="T2030" i="1" a="1"/>
  <c r="T2030" i="1" s="1"/>
  <c r="T2290" i="1" a="1"/>
  <c r="T2290" i="1" s="1"/>
  <c r="T3129" i="1" a="1"/>
  <c r="T3129" i="1" s="1"/>
  <c r="T1501" i="1" a="1"/>
  <c r="T1501" i="1" s="1"/>
  <c r="T604" i="1" a="1"/>
  <c r="T604" i="1" s="1"/>
  <c r="T3494" i="1" a="1"/>
  <c r="T3494" i="1" s="1"/>
  <c r="T1103" i="1" a="1"/>
  <c r="T1103" i="1" s="1"/>
  <c r="T2217" i="1" a="1"/>
  <c r="T2217" i="1" s="1"/>
  <c r="T3293" i="1" a="1"/>
  <c r="T3293" i="1" s="1"/>
  <c r="T1273" i="1" a="1"/>
  <c r="T1273" i="1" s="1"/>
  <c r="T2809" i="1" a="1"/>
  <c r="T2809" i="1" s="1"/>
  <c r="T2677" i="1" a="1"/>
  <c r="T2677" i="1" s="1"/>
  <c r="T3467" i="1" a="1"/>
  <c r="T3467" i="1" s="1"/>
  <c r="T1166" i="1" a="1"/>
  <c r="T1166" i="1" s="1"/>
  <c r="T3068" i="1" a="1"/>
  <c r="T3068" i="1" s="1"/>
  <c r="T3696" i="1" a="1"/>
  <c r="T3696" i="1" s="1"/>
  <c r="T3295" i="1" a="1"/>
  <c r="T3295" i="1" s="1"/>
  <c r="T3166" i="1" a="1"/>
  <c r="T3166" i="1" s="1"/>
  <c r="T2042" i="1" a="1"/>
  <c r="T2042" i="1" s="1"/>
  <c r="T3596" i="1" a="1"/>
  <c r="T3596" i="1" s="1"/>
  <c r="T3004" i="1" a="1"/>
  <c r="T3004" i="1" s="1"/>
  <c r="T3629" i="1" a="1"/>
  <c r="T3629" i="1" s="1"/>
  <c r="T3019" i="1" a="1"/>
  <c r="T3019" i="1" s="1"/>
  <c r="T3086" i="1" a="1"/>
  <c r="T3086" i="1" s="1"/>
  <c r="T2728" i="1" a="1"/>
  <c r="T2728" i="1" s="1"/>
  <c r="T837" i="1" a="1"/>
  <c r="T837" i="1" s="1"/>
  <c r="T1095" i="1" a="1"/>
  <c r="T1095" i="1" s="1"/>
  <c r="T3592" i="1" a="1"/>
  <c r="T3592" i="1" s="1"/>
  <c r="T3029" i="1" a="1"/>
  <c r="T3029" i="1" s="1"/>
  <c r="T762" i="1" a="1"/>
  <c r="T762" i="1" s="1"/>
  <c r="T2600" i="1" a="1"/>
  <c r="T2600" i="1" s="1"/>
  <c r="T1165" i="1" a="1"/>
  <c r="T1165" i="1" s="1"/>
  <c r="T1163" i="1" a="1"/>
  <c r="T1163" i="1" s="1"/>
  <c r="T2684" i="1" a="1"/>
  <c r="T2684" i="1" s="1"/>
  <c r="T2676" i="1" a="1"/>
  <c r="T2676" i="1" s="1"/>
  <c r="T1124" i="1" a="1"/>
  <c r="T1124" i="1" s="1"/>
  <c r="T3121" i="1" a="1"/>
  <c r="T3121" i="1" s="1"/>
  <c r="T32" i="1" a="1"/>
  <c r="T32" i="1" s="1"/>
  <c r="T1804" i="1" a="1"/>
  <c r="T1804" i="1" s="1"/>
  <c r="T1784" i="1" a="1"/>
  <c r="T1784" i="1" s="1"/>
  <c r="T2274" i="1" a="1"/>
  <c r="T2274" i="1" s="1"/>
  <c r="T2709" i="1" a="1"/>
  <c r="T2709" i="1" s="1"/>
  <c r="T2746" i="1" a="1"/>
  <c r="T2746" i="1" s="1"/>
  <c r="T397" i="1" a="1"/>
  <c r="T397" i="1" s="1"/>
  <c r="T2247" i="1" a="1"/>
  <c r="T2247" i="1" s="1"/>
  <c r="T2884" i="1" a="1"/>
  <c r="T2884" i="1" s="1"/>
  <c r="T2888" i="1" a="1"/>
  <c r="T2888" i="1" s="1"/>
  <c r="T3565" i="1" a="1"/>
  <c r="T3565" i="1" s="1"/>
  <c r="T3742" i="1" a="1"/>
  <c r="T3742" i="1" s="1"/>
  <c r="T3400" i="1" a="1"/>
  <c r="T3400" i="1" s="1"/>
  <c r="T1146" i="1" a="1"/>
  <c r="T1146" i="1" s="1"/>
  <c r="T218" i="1" a="1"/>
  <c r="T218" i="1" s="1"/>
  <c r="T305" i="1" a="1"/>
  <c r="T305" i="1" s="1"/>
  <c r="T375" i="1" a="1"/>
  <c r="T375" i="1" s="1"/>
  <c r="T900" i="1" a="1"/>
  <c r="T900" i="1" s="1"/>
  <c r="T1391" i="1" a="1"/>
  <c r="T1391" i="1" s="1"/>
  <c r="T792" i="1" a="1"/>
  <c r="T792" i="1" s="1"/>
  <c r="T1553" i="1" a="1"/>
  <c r="T1553" i="1" s="1"/>
  <c r="T2377" i="1" a="1"/>
  <c r="T2377" i="1" s="1"/>
  <c r="T791" i="1" a="1"/>
  <c r="T791" i="1" s="1"/>
  <c r="T2061" i="1" a="1"/>
  <c r="T2061" i="1" s="1"/>
  <c r="T3545" i="1" a="1"/>
  <c r="T3545" i="1" s="1"/>
  <c r="T3628" i="1" a="1"/>
  <c r="T3628" i="1" s="1"/>
  <c r="T3231" i="1" a="1"/>
  <c r="T3231" i="1" s="1"/>
  <c r="T2011" i="1" a="1"/>
  <c r="T2011" i="1" s="1"/>
  <c r="T343" i="1" a="1"/>
  <c r="T343" i="1" s="1"/>
  <c r="T1618" i="1" a="1"/>
  <c r="T1618" i="1" s="1"/>
  <c r="T2626" i="1" a="1"/>
  <c r="T2626" i="1" s="1"/>
  <c r="T3102" i="1" a="1"/>
  <c r="T3102" i="1" s="1"/>
  <c r="T1118" i="1" a="1"/>
  <c r="T1118" i="1" s="1"/>
  <c r="T2148" i="1" a="1"/>
  <c r="T2148" i="1" s="1"/>
  <c r="T1728" i="1" a="1"/>
  <c r="T1728" i="1" s="1"/>
  <c r="T771" i="1" a="1"/>
  <c r="T771" i="1" s="1"/>
  <c r="T752" i="1" a="1"/>
  <c r="T752" i="1" s="1"/>
  <c r="T1556" i="1" a="1"/>
  <c r="T1556" i="1" s="1"/>
  <c r="T869" i="1" a="1"/>
  <c r="T869" i="1" s="1"/>
  <c r="T1265" i="1" a="1"/>
  <c r="T1265" i="1" s="1"/>
  <c r="T3002" i="1" a="1"/>
  <c r="T3002" i="1" s="1"/>
  <c r="T3153" i="1" a="1"/>
  <c r="T3153" i="1" s="1"/>
  <c r="T433" i="1" a="1"/>
  <c r="T433" i="1" s="1"/>
  <c r="T1298" i="1" a="1"/>
  <c r="T1298" i="1" s="1"/>
  <c r="T3506" i="1" a="1"/>
  <c r="T3506" i="1" s="1"/>
  <c r="T24" i="1" a="1"/>
  <c r="T24" i="1" s="1"/>
  <c r="T2376" i="1" a="1"/>
  <c r="T2376" i="1" s="1"/>
  <c r="T1077" i="1" a="1"/>
  <c r="T1077" i="1" s="1"/>
  <c r="T774" i="1" a="1"/>
  <c r="T774" i="1" s="1"/>
  <c r="T793" i="1" a="1"/>
  <c r="T793" i="1" s="1"/>
  <c r="T773" i="1" a="1"/>
  <c r="T773" i="1" s="1"/>
  <c r="T403" i="1" a="1"/>
  <c r="T403" i="1" s="1"/>
  <c r="T2055" i="1" a="1"/>
  <c r="T2055" i="1" s="1"/>
  <c r="T2418" i="1" a="1"/>
  <c r="T2418" i="1" s="1"/>
  <c r="T3650" i="1" a="1"/>
  <c r="T3650" i="1" s="1"/>
  <c r="T607" i="1" a="1"/>
  <c r="T607" i="1" s="1"/>
  <c r="T2411" i="1" a="1"/>
  <c r="T2411" i="1" s="1"/>
  <c r="T3350" i="1" a="1"/>
  <c r="T3350" i="1" s="1"/>
  <c r="T139" i="1" a="1"/>
  <c r="T139" i="1" s="1"/>
  <c r="T149" i="1" a="1"/>
  <c r="T149" i="1" s="1"/>
  <c r="T3485" i="1" a="1"/>
  <c r="T3485" i="1" s="1"/>
  <c r="T637" i="1" a="1"/>
  <c r="T637" i="1" s="1"/>
  <c r="T1548" i="1" a="1"/>
  <c r="T1548" i="1" s="1"/>
  <c r="T614" i="1" a="1"/>
  <c r="T614" i="1" s="1"/>
  <c r="T344" i="1" a="1"/>
  <c r="T344" i="1" s="1"/>
  <c r="T391" i="1" a="1"/>
  <c r="T391" i="1" s="1"/>
  <c r="T2529" i="1" a="1"/>
  <c r="T2529" i="1" s="1"/>
  <c r="T1406" i="1" a="1"/>
  <c r="T1406" i="1" s="1"/>
  <c r="T811" i="1" a="1"/>
  <c r="T811" i="1" s="1"/>
  <c r="T2393" i="1" a="1"/>
  <c r="T2393" i="1" s="1"/>
  <c r="T2549" i="1" a="1"/>
  <c r="T2549" i="1" s="1"/>
  <c r="T2554" i="1" a="1"/>
  <c r="T2554" i="1" s="1"/>
  <c r="T2542" i="1" a="1"/>
  <c r="T2542" i="1" s="1"/>
  <c r="T1177" i="1" a="1"/>
  <c r="T1177" i="1" s="1"/>
  <c r="T2822" i="1" a="1"/>
  <c r="T2822" i="1" s="1"/>
  <c r="T2278" i="1" a="1"/>
  <c r="T2278" i="1" s="1"/>
  <c r="T273" i="1" a="1"/>
  <c r="T273" i="1" s="1"/>
  <c r="T9" i="1" a="1"/>
  <c r="T9" i="1" s="1"/>
  <c r="T1919" i="1" a="1"/>
  <c r="T1919" i="1" s="1"/>
  <c r="T60" i="1" a="1"/>
  <c r="T60" i="1" s="1"/>
  <c r="T1918" i="1" a="1"/>
  <c r="T1918" i="1" s="1"/>
  <c r="T1097" i="1" a="1"/>
  <c r="T1097" i="1" s="1"/>
  <c r="T1061" i="1" a="1"/>
  <c r="T1061" i="1" s="1"/>
  <c r="T2060" i="1" a="1"/>
  <c r="T2060" i="1" s="1"/>
  <c r="T756" i="1" a="1"/>
  <c r="T756" i="1" s="1"/>
  <c r="T1595" i="1" a="1"/>
  <c r="T1595" i="1" s="1"/>
  <c r="T3643" i="1" a="1"/>
  <c r="T3643" i="1" s="1"/>
  <c r="T1811" i="1" a="1"/>
  <c r="T1811" i="1" s="1"/>
  <c r="T2653" i="1" a="1"/>
  <c r="T2653" i="1" s="1"/>
  <c r="T3842" i="1" a="1"/>
  <c r="T3842" i="1" s="1"/>
  <c r="T1143" i="1" a="1"/>
  <c r="T1143" i="1" s="1"/>
  <c r="T654" i="1" a="1"/>
  <c r="T654" i="1" s="1"/>
  <c r="T47" i="1" a="1"/>
  <c r="T47" i="1" s="1"/>
  <c r="T2458" i="1" a="1"/>
  <c r="T2458" i="1" s="1"/>
  <c r="T3461" i="1" a="1"/>
  <c r="T3461" i="1" s="1"/>
  <c r="T3125" i="1" a="1"/>
  <c r="T3125" i="1" s="1"/>
  <c r="T779" i="1" a="1"/>
  <c r="T779" i="1" s="1"/>
  <c r="T3836" i="1" a="1"/>
  <c r="T3836" i="1" s="1"/>
  <c r="T3412" i="1" a="1"/>
  <c r="T3412" i="1" s="1"/>
  <c r="T747" i="1" a="1"/>
  <c r="T747" i="1" s="1"/>
  <c r="T1714" i="1" a="1"/>
  <c r="T1714" i="1" s="1"/>
  <c r="T2687" i="1" a="1"/>
  <c r="T2687" i="1" s="1"/>
  <c r="T1075" i="1" a="1"/>
  <c r="T1075" i="1" s="1"/>
  <c r="T3490" i="1" a="1"/>
  <c r="T3490" i="1" s="1"/>
  <c r="T2573" i="1" a="1"/>
  <c r="T2573" i="1" s="1"/>
  <c r="T1547" i="1" a="1"/>
  <c r="T1547" i="1" s="1"/>
  <c r="T1261" i="1" a="1"/>
  <c r="T1261" i="1" s="1"/>
  <c r="T1676" i="1" a="1"/>
  <c r="T1676" i="1" s="1"/>
  <c r="T2932" i="1" a="1"/>
  <c r="T2932" i="1" s="1"/>
  <c r="T1267" i="1" a="1"/>
  <c r="T1267" i="1" s="1"/>
  <c r="T1524" i="1" a="1"/>
  <c r="T1524" i="1" s="1"/>
  <c r="T2304" i="1" a="1"/>
  <c r="T2304" i="1" s="1"/>
  <c r="T1505" i="1" a="1"/>
  <c r="T1505" i="1" s="1"/>
  <c r="T1635" i="1" a="1"/>
  <c r="T1635" i="1" s="1"/>
  <c r="T471" i="1" a="1"/>
  <c r="T471" i="1" s="1"/>
  <c r="T1540" i="1" a="1"/>
  <c r="T1540" i="1" s="1"/>
  <c r="T1521" i="1" a="1"/>
  <c r="T1521" i="1" s="1"/>
  <c r="T1619" i="1" a="1"/>
  <c r="T1619" i="1" s="1"/>
  <c r="T1242" i="1" a="1"/>
  <c r="T1242" i="1" s="1"/>
  <c r="T1564" i="1" a="1"/>
  <c r="T1564" i="1" s="1"/>
  <c r="T1513" i="1" a="1"/>
  <c r="T1513" i="1" s="1"/>
  <c r="T2399" i="1" a="1"/>
  <c r="T2399" i="1" s="1"/>
  <c r="T92" i="1" a="1"/>
  <c r="T92" i="1" s="1"/>
  <c r="T2400" i="1" a="1"/>
  <c r="T2400" i="1" s="1"/>
  <c r="T1544" i="1" a="1"/>
  <c r="T1544" i="1" s="1"/>
  <c r="T2390" i="1" a="1"/>
  <c r="T2390" i="1" s="1"/>
  <c r="T2397" i="1" a="1"/>
  <c r="T2397" i="1" s="1"/>
  <c r="T2416" i="1" a="1"/>
  <c r="T2416" i="1" s="1"/>
  <c r="T1443" i="1" a="1"/>
  <c r="T1443" i="1" s="1"/>
  <c r="T1535" i="1" a="1"/>
  <c r="T1535" i="1" s="1"/>
  <c r="T841" i="1" a="1"/>
  <c r="T841" i="1" s="1"/>
  <c r="T3305" i="1" a="1"/>
  <c r="T3305" i="1" s="1"/>
  <c r="T697" i="1" a="1"/>
  <c r="T697" i="1" s="1"/>
  <c r="T3618" i="1" a="1"/>
  <c r="T3618" i="1" s="1"/>
  <c r="T2919" i="1" a="1"/>
  <c r="T2919" i="1" s="1"/>
  <c r="T2005" i="1" a="1"/>
  <c r="T2005" i="1" s="1"/>
  <c r="T2251" i="1" a="1"/>
  <c r="T2251" i="1" s="1"/>
  <c r="T1645" i="1" a="1"/>
  <c r="T1645" i="1" s="1"/>
  <c r="T1646" i="1" a="1"/>
  <c r="T1646" i="1" s="1"/>
  <c r="T1549" i="1" a="1"/>
  <c r="T1549" i="1" s="1"/>
  <c r="T1649" i="1" a="1"/>
  <c r="T1649" i="1" s="1"/>
  <c r="T1624" i="1" a="1"/>
  <c r="T1624" i="1" s="1"/>
  <c r="T1560" i="1" a="1"/>
  <c r="T1560" i="1" s="1"/>
  <c r="T2097" i="1" a="1"/>
  <c r="T2097" i="1" s="1"/>
  <c r="T2301" i="1" a="1"/>
  <c r="T2301" i="1" s="1"/>
  <c r="T702" i="1" a="1"/>
  <c r="T702" i="1" s="1"/>
  <c r="T2971" i="1" a="1"/>
  <c r="T2971" i="1" s="1"/>
  <c r="T1268" i="1" a="1"/>
  <c r="T1268" i="1" s="1"/>
  <c r="T2483" i="1" a="1"/>
  <c r="T2483" i="1" s="1"/>
  <c r="T1126" i="1" a="1"/>
  <c r="T1126" i="1" s="1"/>
  <c r="T152" i="1" a="1"/>
  <c r="T152" i="1" s="1"/>
  <c r="T721" i="1" a="1"/>
  <c r="T721" i="1" s="1"/>
  <c r="T1568" i="1" a="1"/>
  <c r="T1568" i="1" s="1"/>
  <c r="T1078" i="1" a="1"/>
  <c r="T1078" i="1" s="1"/>
  <c r="T1113" i="1" a="1"/>
  <c r="T1113" i="1" s="1"/>
  <c r="T1631" i="1" a="1"/>
  <c r="T1631" i="1" s="1"/>
  <c r="T492" i="1" a="1"/>
  <c r="T492" i="1" s="1"/>
  <c r="T3623" i="1" a="1"/>
  <c r="T3623" i="1" s="1"/>
  <c r="T1277" i="1" a="1"/>
  <c r="T1277" i="1" s="1"/>
  <c r="T1908" i="1" a="1"/>
  <c r="T1908" i="1" s="1"/>
  <c r="T1569" i="1" a="1"/>
  <c r="T1569" i="1" s="1"/>
  <c r="T1779" i="1" a="1"/>
  <c r="T1779" i="1" s="1"/>
  <c r="T1752" i="1" a="1"/>
  <c r="T1752" i="1" s="1"/>
  <c r="T1845" i="1" a="1"/>
  <c r="T1845" i="1" s="1"/>
  <c r="T1293" i="1" a="1"/>
  <c r="T1293" i="1" s="1"/>
  <c r="T1741" i="1" a="1"/>
  <c r="T1741" i="1" s="1"/>
  <c r="T891" i="1" a="1"/>
  <c r="T891" i="1" s="1"/>
  <c r="T1798" i="1" a="1"/>
  <c r="T1798" i="1" s="1"/>
  <c r="T3619" i="1" a="1"/>
  <c r="T3619" i="1" s="1"/>
  <c r="T1711" i="1" a="1"/>
  <c r="T1711" i="1" s="1"/>
  <c r="T3307" i="1" a="1"/>
  <c r="T3307" i="1" s="1"/>
  <c r="T1827" i="1" a="1"/>
  <c r="T1827" i="1" s="1"/>
  <c r="T3116" i="1" a="1"/>
  <c r="T3116" i="1" s="1"/>
  <c r="T1834" i="1" a="1"/>
  <c r="T1834" i="1" s="1"/>
  <c r="T1656" i="1" a="1"/>
  <c r="T1656" i="1" s="1"/>
  <c r="T784" i="1" a="1"/>
  <c r="T784" i="1" s="1"/>
  <c r="T2596" i="1" a="1"/>
  <c r="T2596" i="1" s="1"/>
  <c r="T1617" i="1" a="1"/>
  <c r="T1617" i="1" s="1"/>
  <c r="T2601" i="1" a="1"/>
  <c r="T2601" i="1" s="1"/>
  <c r="T2595" i="1" a="1"/>
  <c r="T2595" i="1" s="1"/>
  <c r="T1628" i="1" a="1"/>
  <c r="T1628" i="1" s="1"/>
  <c r="T2446" i="1" a="1"/>
  <c r="T2446" i="1" s="1"/>
  <c r="T2133" i="1" a="1"/>
  <c r="T2133" i="1" s="1"/>
  <c r="T3622" i="1" a="1"/>
  <c r="T3622" i="1" s="1"/>
  <c r="T2143" i="1" a="1"/>
  <c r="T2143" i="1" s="1"/>
  <c r="T3308" i="1" a="1"/>
  <c r="T3308" i="1" s="1"/>
  <c r="T1295" i="1" a="1"/>
  <c r="T1295" i="1" s="1"/>
  <c r="T1302" i="1" a="1"/>
  <c r="T1302" i="1" s="1"/>
  <c r="T1799" i="1" a="1"/>
  <c r="T1799" i="1" s="1"/>
  <c r="T1699" i="1" a="1"/>
  <c r="T1699" i="1" s="1"/>
  <c r="T1589" i="1" a="1"/>
  <c r="T1589" i="1" s="1"/>
  <c r="T746" i="1" a="1"/>
  <c r="T746" i="1" s="1"/>
  <c r="T751" i="1" a="1"/>
  <c r="T751" i="1" s="1"/>
  <c r="T852" i="1" a="1"/>
  <c r="T852" i="1" s="1"/>
  <c r="T1090" i="1" a="1"/>
  <c r="T1090" i="1" s="1"/>
  <c r="T3027" i="1" a="1"/>
  <c r="T3027" i="1" s="1"/>
  <c r="T220" i="1" a="1"/>
  <c r="T220" i="1" s="1"/>
  <c r="T629" i="1" a="1"/>
  <c r="T629" i="1" s="1"/>
  <c r="T781" i="1" a="1"/>
  <c r="T781" i="1" s="1"/>
  <c r="T1291" i="1" a="1"/>
  <c r="T1291" i="1" s="1"/>
  <c r="T1748" i="1" a="1"/>
  <c r="T1748" i="1" s="1"/>
  <c r="T765" i="1" a="1"/>
  <c r="T765" i="1" s="1"/>
  <c r="T1286" i="1" a="1"/>
  <c r="T1286" i="1" s="1"/>
  <c r="T43" i="1" a="1"/>
  <c r="T43" i="1" s="1"/>
  <c r="T46" i="1" a="1"/>
  <c r="T46" i="1" s="1"/>
  <c r="T468" i="1" a="1"/>
  <c r="T468" i="1" s="1"/>
  <c r="T18" i="1" a="1"/>
  <c r="T18" i="1" s="1"/>
  <c r="T51" i="1" a="1"/>
  <c r="T51" i="1" s="1"/>
  <c r="T2998" i="1" a="1"/>
  <c r="T2998" i="1" s="1"/>
  <c r="T3014" i="1" a="1"/>
  <c r="T3014" i="1" s="1"/>
  <c r="T2532" i="1" a="1"/>
  <c r="T2532" i="1" s="1"/>
  <c r="T2515" i="1" a="1"/>
  <c r="T2515" i="1" s="1"/>
  <c r="T3000" i="1" a="1"/>
  <c r="T3000" i="1" s="1"/>
  <c r="T3022" i="1" a="1"/>
  <c r="T3022" i="1" s="1"/>
  <c r="T3624" i="1" a="1"/>
  <c r="T3624" i="1" s="1"/>
  <c r="T707" i="1" a="1"/>
  <c r="T707" i="1" s="1"/>
  <c r="T1420" i="1" a="1"/>
  <c r="T1420" i="1" s="1"/>
  <c r="T1279" i="1" a="1"/>
  <c r="T1279" i="1" s="1"/>
  <c r="T539" i="1" a="1"/>
  <c r="T539" i="1" s="1"/>
  <c r="T2452" i="1" a="1"/>
  <c r="T2452" i="1" s="1"/>
  <c r="T1927" i="1" a="1"/>
  <c r="T1927" i="1" s="1"/>
  <c r="T3043" i="1" a="1"/>
  <c r="T3043" i="1" s="1"/>
  <c r="T1270" i="1" a="1"/>
  <c r="T1270" i="1" s="1"/>
  <c r="T1280" i="1" a="1"/>
  <c r="T1280" i="1" s="1"/>
  <c r="T1434" i="1" a="1"/>
  <c r="T1434" i="1" s="1"/>
  <c r="T788" i="1" a="1"/>
  <c r="T788" i="1" s="1"/>
  <c r="T3620" i="1" a="1"/>
  <c r="T3620" i="1" s="1"/>
  <c r="T787" i="1" a="1"/>
  <c r="T787" i="1" s="1"/>
  <c r="T1710" i="1" a="1"/>
  <c r="T1710" i="1" s="1"/>
  <c r="T67" i="1" a="1"/>
  <c r="T67" i="1" s="1"/>
  <c r="T7" i="1" a="1"/>
  <c r="T7" i="1" s="1"/>
  <c r="T2655" i="1" a="1"/>
  <c r="T2655" i="1" s="1"/>
  <c r="T2335" i="1" a="1"/>
  <c r="T2335" i="1" s="1"/>
  <c r="T3329" i="1" a="1"/>
  <c r="T3329" i="1" s="1"/>
  <c r="T3210" i="1" a="1"/>
  <c r="T3210" i="1" s="1"/>
  <c r="T3431" i="1" a="1"/>
  <c r="T3431" i="1" s="1"/>
  <c r="T2988" i="1" a="1"/>
  <c r="T2988" i="1" s="1"/>
  <c r="T3613" i="1" a="1"/>
  <c r="T3613" i="1" s="1"/>
  <c r="T1440" i="1" a="1"/>
  <c r="T1440" i="1" s="1"/>
  <c r="T2541" i="1" a="1"/>
  <c r="T2541" i="1" s="1"/>
  <c r="T1567" i="1" a="1"/>
  <c r="T1567" i="1" s="1"/>
  <c r="T3346" i="1" a="1"/>
  <c r="T3346" i="1" s="1"/>
  <c r="T3302" i="1" a="1"/>
  <c r="T3302" i="1" s="1"/>
  <c r="T2705" i="1" a="1"/>
  <c r="T2705" i="1" s="1"/>
  <c r="T2828" i="1" a="1"/>
  <c r="T2828" i="1" s="1"/>
  <c r="T3392" i="1" a="1"/>
  <c r="T3392" i="1" s="1"/>
  <c r="T3005" i="1" a="1"/>
  <c r="T3005" i="1" s="1"/>
  <c r="T3351" i="1" a="1"/>
  <c r="T3351" i="1" s="1"/>
  <c r="T872" i="1" a="1"/>
  <c r="T872" i="1" s="1"/>
  <c r="T3205" i="1" a="1"/>
  <c r="T3205" i="1" s="1"/>
  <c r="T2811" i="1" a="1"/>
  <c r="T2811" i="1" s="1"/>
  <c r="T2795" i="1" a="1"/>
  <c r="T2795" i="1" s="1"/>
  <c r="T3204" i="1" a="1"/>
  <c r="T3204" i="1" s="1"/>
  <c r="T3612" i="1" a="1"/>
  <c r="T3612" i="1" s="1"/>
  <c r="T3582" i="1" a="1"/>
  <c r="T3582" i="1" s="1"/>
  <c r="T1238" i="1" a="1"/>
  <c r="T1238" i="1" s="1"/>
  <c r="T3575" i="1" a="1"/>
  <c r="T3575" i="1" s="1"/>
  <c r="T3209" i="1" a="1"/>
  <c r="T3209" i="1" s="1"/>
  <c r="T2997" i="1" a="1"/>
  <c r="T2997" i="1" s="1"/>
  <c r="T2414" i="1" a="1"/>
  <c r="T2414" i="1" s="1"/>
  <c r="T3603" i="1" a="1"/>
  <c r="T3603" i="1" s="1"/>
  <c r="T3577" i="1" a="1"/>
  <c r="T3577" i="1" s="1"/>
  <c r="T3609" i="1" a="1"/>
  <c r="T3609" i="1" s="1"/>
  <c r="T3590" i="1" a="1"/>
  <c r="T3590" i="1" s="1"/>
  <c r="T3605" i="1" a="1"/>
  <c r="T3605" i="1" s="1"/>
  <c r="T3493" i="1" a="1"/>
  <c r="T3493" i="1" s="1"/>
  <c r="T1274" i="1" a="1"/>
  <c r="T1274" i="1" s="1"/>
  <c r="T3353" i="1" a="1"/>
  <c r="T3353" i="1" s="1"/>
  <c r="T3103" i="1" a="1"/>
  <c r="T3103" i="1" s="1"/>
  <c r="T2775" i="1" a="1"/>
  <c r="T2775" i="1" s="1"/>
  <c r="T2675" i="1" a="1"/>
  <c r="T2675" i="1" s="1"/>
  <c r="T3212" i="1" a="1"/>
  <c r="T3212" i="1" s="1"/>
  <c r="T2510" i="1" a="1"/>
  <c r="T2510" i="1" s="1"/>
  <c r="T640" i="1" a="1"/>
  <c r="T640" i="1" s="1"/>
  <c r="T2902" i="1" a="1"/>
  <c r="T2902" i="1" s="1"/>
  <c r="T3375" i="1" a="1"/>
  <c r="T3375" i="1" s="1"/>
  <c r="T3578" i="1" a="1"/>
  <c r="T3578" i="1" s="1"/>
  <c r="T3187" i="1" a="1"/>
  <c r="T3187" i="1" s="1"/>
  <c r="T2250" i="1" a="1"/>
  <c r="T2250" i="1" s="1"/>
  <c r="T3214" i="1" a="1"/>
  <c r="T3214" i="1" s="1"/>
  <c r="T3607" i="1" a="1"/>
  <c r="T3607" i="1" s="1"/>
  <c r="T1204" i="1" a="1"/>
  <c r="T1204" i="1" s="1"/>
  <c r="T890" i="1" a="1"/>
  <c r="T890" i="1" s="1"/>
  <c r="T776" i="1" a="1"/>
  <c r="T776" i="1" s="1"/>
  <c r="T775" i="1" a="1"/>
  <c r="T775" i="1" s="1"/>
  <c r="T853" i="1" a="1"/>
  <c r="T853" i="1" s="1"/>
  <c r="T798" i="1" a="1"/>
  <c r="T798" i="1" s="1"/>
  <c r="T277" i="1" a="1"/>
  <c r="T277" i="1" s="1"/>
  <c r="T1449" i="1" a="1"/>
  <c r="T1449" i="1" s="1"/>
  <c r="T1925" i="1" a="1"/>
  <c r="T1925" i="1" s="1"/>
  <c r="T687" i="1" a="1"/>
  <c r="T687" i="1" s="1"/>
  <c r="T3195" i="1" a="1"/>
  <c r="T3195" i="1" s="1"/>
  <c r="T2234" i="1" a="1"/>
  <c r="T2234" i="1" s="1"/>
  <c r="T2015" i="1" a="1"/>
  <c r="T2015" i="1" s="1"/>
  <c r="T2153" i="1" a="1"/>
  <c r="T2153" i="1" s="1"/>
  <c r="T1271" i="1" a="1"/>
  <c r="T1271" i="1" s="1"/>
  <c r="T1371" i="1" a="1"/>
  <c r="T1371" i="1" s="1"/>
  <c r="T647" i="1" a="1"/>
  <c r="T647" i="1" s="1"/>
  <c r="T2662" i="1" a="1"/>
  <c r="T2662" i="1" s="1"/>
  <c r="T2374" i="1" a="1"/>
  <c r="T2374" i="1" s="1"/>
  <c r="T1446" i="1" a="1"/>
  <c r="T1446" i="1" s="1"/>
  <c r="T2592" i="1" a="1"/>
  <c r="T2592" i="1" s="1"/>
  <c r="T3617" i="1" a="1"/>
  <c r="T3617" i="1" s="1"/>
  <c r="T3201" i="1" a="1"/>
  <c r="T3201" i="1" s="1"/>
  <c r="T1632" i="1" a="1"/>
  <c r="T1632" i="1" s="1"/>
  <c r="T1297" i="1" a="1"/>
  <c r="T1297" i="1" s="1"/>
  <c r="T2987" i="1" a="1"/>
  <c r="T2987" i="1" s="1"/>
  <c r="T526" i="1" a="1"/>
  <c r="T526" i="1" s="1"/>
  <c r="T362" i="1" a="1"/>
  <c r="T362" i="1" s="1"/>
  <c r="T1992" i="1" a="1"/>
  <c r="T1992" i="1" s="1"/>
  <c r="T3615" i="1" a="1"/>
  <c r="T3615" i="1" s="1"/>
  <c r="T2163" i="1" a="1"/>
  <c r="T2163" i="1" s="1"/>
  <c r="T645" i="1" a="1"/>
  <c r="T645" i="1" s="1"/>
  <c r="T878" i="1" a="1"/>
  <c r="T878" i="1" s="1"/>
  <c r="T3313" i="1" a="1"/>
  <c r="T3313" i="1" s="1"/>
  <c r="T1803" i="1" a="1"/>
  <c r="T1803" i="1" s="1"/>
  <c r="T874" i="1" a="1"/>
  <c r="T874" i="1" s="1"/>
  <c r="T2320" i="1" a="1"/>
  <c r="T2320" i="1" s="1"/>
  <c r="T1857" i="1" a="1"/>
  <c r="T1857" i="1" s="1"/>
  <c r="T378" i="1" a="1"/>
  <c r="T378" i="1" s="1"/>
  <c r="T2551" i="1" a="1"/>
  <c r="T2551" i="1" s="1"/>
  <c r="T205" i="1" a="1"/>
  <c r="T205" i="1" s="1"/>
  <c r="T2511" i="1" a="1"/>
  <c r="T2511" i="1" s="1"/>
  <c r="T2518" i="1" a="1"/>
  <c r="T2518" i="1" s="1"/>
  <c r="T1874" i="1" a="1"/>
  <c r="T1874" i="1" s="1"/>
  <c r="T795" i="1" a="1"/>
  <c r="T795" i="1" s="1"/>
  <c r="T2913" i="1" a="1"/>
  <c r="T2913" i="1" s="1"/>
  <c r="T1744" i="1" a="1"/>
  <c r="T1744" i="1" s="1"/>
  <c r="T883" i="1" a="1"/>
  <c r="T883" i="1" s="1"/>
  <c r="T3572" i="1" a="1"/>
  <c r="T3572" i="1" s="1"/>
  <c r="T2935" i="1" a="1"/>
  <c r="T2935" i="1" s="1"/>
  <c r="T1438" i="1" a="1"/>
  <c r="T1438" i="1" s="1"/>
  <c r="T879" i="1" a="1"/>
  <c r="T879" i="1" s="1"/>
  <c r="T2022" i="1" a="1"/>
  <c r="T2022" i="1" s="1"/>
  <c r="T3614" i="1" a="1"/>
  <c r="T3614" i="1" s="1"/>
  <c r="T2906" i="1" a="1"/>
  <c r="T2906" i="1" s="1"/>
  <c r="T885" i="1" a="1"/>
  <c r="T885" i="1" s="1"/>
  <c r="T2562" i="1" a="1"/>
  <c r="T2562" i="1" s="1"/>
  <c r="T768" i="1" a="1"/>
  <c r="T768" i="1" s="1"/>
  <c r="T877" i="1" a="1"/>
  <c r="T877" i="1" s="1"/>
  <c r="T3186" i="1" a="1"/>
  <c r="T3186" i="1" s="1"/>
  <c r="T3202" i="1" a="1"/>
  <c r="T3202" i="1" s="1"/>
  <c r="T3194" i="1" a="1"/>
  <c r="T3194" i="1" s="1"/>
  <c r="T3456" i="1" a="1"/>
  <c r="T3456" i="1" s="1"/>
  <c r="T2000" i="1" a="1"/>
  <c r="T2000" i="1" s="1"/>
  <c r="T3463" i="1" a="1"/>
  <c r="T3463" i="1" s="1"/>
  <c r="T912" i="1" a="1"/>
  <c r="T912" i="1" s="1"/>
  <c r="T1223" i="1" a="1"/>
  <c r="T1223" i="1" s="1"/>
  <c r="T1234" i="1" a="1"/>
  <c r="T1234" i="1" s="1"/>
  <c r="T2784" i="1" a="1"/>
  <c r="T2784" i="1" s="1"/>
  <c r="T184" i="1" a="1"/>
  <c r="T184" i="1" s="1"/>
  <c r="T3265" i="1" a="1"/>
  <c r="T3265" i="1" s="1"/>
  <c r="T1704" i="1" a="1"/>
  <c r="T1704" i="1" s="1"/>
  <c r="T3306" i="1" a="1"/>
  <c r="T3306" i="1" s="1"/>
  <c r="T914" i="1" a="1"/>
  <c r="T914" i="1" s="1"/>
  <c r="T2018" i="1" a="1"/>
  <c r="T2018" i="1" s="1"/>
  <c r="T1934" i="1" a="1"/>
  <c r="T1934" i="1" s="1"/>
  <c r="T851" i="1" a="1"/>
  <c r="T851" i="1" s="1"/>
  <c r="T1038" i="1" a="1"/>
  <c r="T1038" i="1" s="1"/>
  <c r="T866" i="1" a="1"/>
  <c r="T866" i="1" s="1"/>
  <c r="T2454" i="1" a="1"/>
  <c r="T2454" i="1" s="1"/>
  <c r="T3300" i="1" a="1"/>
  <c r="T3300" i="1" s="1"/>
  <c r="T1458" i="1" a="1"/>
  <c r="T1458" i="1" s="1"/>
  <c r="T1161" i="1" a="1"/>
  <c r="T1161" i="1" s="1"/>
  <c r="T2130" i="1" a="1"/>
  <c r="T2130" i="1" s="1"/>
  <c r="T3303" i="1" a="1"/>
  <c r="T3303" i="1" s="1"/>
  <c r="T1627" i="1" a="1"/>
  <c r="T1627" i="1" s="1"/>
  <c r="T1345" i="1" a="1"/>
  <c r="T1345" i="1" s="1"/>
  <c r="T3298" i="1" a="1"/>
  <c r="T3298" i="1" s="1"/>
  <c r="T2313" i="1" a="1"/>
  <c r="T2313" i="1" s="1"/>
  <c r="T2664" i="1" a="1"/>
  <c r="T2664" i="1" s="1"/>
  <c r="T3621" i="1" a="1"/>
  <c r="T3621" i="1" s="1"/>
  <c r="T2455" i="1" a="1"/>
  <c r="T2455" i="1" s="1"/>
  <c r="T1933" i="1" a="1"/>
  <c r="T1933" i="1" s="1"/>
  <c r="T2587" i="1" a="1"/>
  <c r="T2587" i="1" s="1"/>
  <c r="T2451" i="1" a="1"/>
  <c r="T2451" i="1" s="1"/>
  <c r="T934" i="1" a="1"/>
  <c r="T934" i="1" s="1"/>
  <c r="T2281" i="1" a="1"/>
  <c r="T2281" i="1" s="1"/>
  <c r="T1937" i="1" a="1"/>
  <c r="T1937" i="1" s="1"/>
  <c r="T3182" i="1" a="1"/>
  <c r="T3182" i="1" s="1"/>
  <c r="T2944" i="1" a="1"/>
  <c r="T2944" i="1" s="1"/>
  <c r="T783" i="1" a="1"/>
  <c r="T783" i="1" s="1"/>
  <c r="T1682" i="1" a="1"/>
  <c r="T1682" i="1" s="1"/>
  <c r="T1932" i="1" a="1"/>
  <c r="T1932" i="1" s="1"/>
  <c r="T937" i="1" a="1"/>
  <c r="T937" i="1" s="1"/>
  <c r="T847" i="1" a="1"/>
  <c r="T847" i="1" s="1"/>
  <c r="T563" i="1" a="1"/>
  <c r="T563" i="1" s="1"/>
  <c r="T946" i="1" a="1"/>
  <c r="T946" i="1" s="1"/>
  <c r="T1418" i="1" a="1"/>
  <c r="T1418" i="1" s="1"/>
  <c r="T817" i="1" a="1"/>
  <c r="T817" i="1" s="1"/>
  <c r="T2802" i="1" a="1"/>
  <c r="T2802" i="1" s="1"/>
  <c r="T3304" i="1" a="1"/>
  <c r="T3304" i="1" s="1"/>
  <c r="T2594" i="1" a="1"/>
  <c r="T2594" i="1" s="1"/>
  <c r="T3616" i="1" a="1"/>
  <c r="T3616" i="1" s="1"/>
  <c r="T2448" i="1" a="1"/>
  <c r="T2448" i="1" s="1"/>
  <c r="T1774" i="1" a="1"/>
  <c r="T1774" i="1" s="1"/>
  <c r="T1582" i="1" a="1"/>
  <c r="T1582" i="1" s="1"/>
  <c r="T82" i="1" a="1"/>
  <c r="T82" i="1" s="1"/>
  <c r="T627" i="1" a="1"/>
  <c r="T627" i="1" s="1"/>
  <c r="T1422" i="1" a="1"/>
  <c r="T1422" i="1" s="1"/>
  <c r="T876" i="1" a="1"/>
  <c r="T876" i="1" s="1"/>
  <c r="T857" i="1" a="1"/>
  <c r="T857" i="1" s="1"/>
  <c r="T293" i="1" a="1"/>
  <c r="T293" i="1" s="1"/>
  <c r="T2160" i="1" a="1"/>
  <c r="T2160" i="1" s="1"/>
  <c r="T3437" i="1" a="1"/>
  <c r="T3437" i="1" s="1"/>
  <c r="T1878" i="1" a="1"/>
  <c r="T1878" i="1" s="1"/>
  <c r="T1930" i="1" a="1"/>
  <c r="T1930" i="1" s="1"/>
  <c r="T2591" i="1" a="1"/>
  <c r="T2591" i="1" s="1"/>
  <c r="T240" i="1" a="1"/>
  <c r="T240" i="1" s="1"/>
  <c r="T1613" i="1" a="1"/>
  <c r="T1613" i="1" s="1"/>
  <c r="T1630" i="1" a="1"/>
  <c r="T1630" i="1" s="1"/>
  <c r="T321" i="1" a="1"/>
  <c r="T321" i="1" s="1"/>
  <c r="T764" i="1" a="1"/>
  <c r="T764" i="1" s="1"/>
  <c r="T683" i="1" a="1"/>
  <c r="T683" i="1" s="1"/>
  <c r="T367" i="1" a="1"/>
  <c r="T367" i="1" s="1"/>
  <c r="T769" i="1" a="1"/>
  <c r="T769" i="1" s="1"/>
  <c r="T1621" i="1" a="1"/>
  <c r="T1621" i="1" s="1"/>
  <c r="T2996" i="1" a="1"/>
  <c r="T2996" i="1" s="1"/>
  <c r="T1471" i="1" a="1"/>
  <c r="T1471" i="1" s="1"/>
  <c r="T1518" i="1" a="1"/>
  <c r="T1518" i="1" s="1"/>
  <c r="T1497" i="1" a="1"/>
  <c r="T1497" i="1" s="1"/>
  <c r="T487" i="1" a="1"/>
  <c r="T487" i="1" s="1"/>
  <c r="T1935" i="1" a="1"/>
  <c r="T1935" i="1" s="1"/>
  <c r="T2556" i="1" a="1"/>
  <c r="T2556" i="1" s="1"/>
  <c r="T260" i="1" a="1"/>
  <c r="T260" i="1" s="1"/>
  <c r="T3215" i="1" a="1"/>
  <c r="T3215" i="1" s="1"/>
  <c r="T3208" i="1" a="1"/>
  <c r="T3208" i="1" s="1"/>
  <c r="T1732" i="1" a="1"/>
  <c r="T1732" i="1" s="1"/>
  <c r="T1509" i="1" a="1"/>
  <c r="T1509" i="1" s="1"/>
  <c r="T2794" i="1" a="1"/>
  <c r="T2794" i="1" s="1"/>
  <c r="T2359" i="1" a="1"/>
  <c r="T2359" i="1" s="1"/>
  <c r="T1638" i="1" a="1"/>
  <c r="T1638" i="1" s="1"/>
  <c r="T1685" i="1" a="1"/>
  <c r="T1685" i="1" s="1"/>
  <c r="T1727" i="1" a="1"/>
  <c r="T1727" i="1" s="1"/>
  <c r="T1489" i="1" a="1"/>
  <c r="T1489" i="1" s="1"/>
  <c r="T2033" i="1" a="1"/>
  <c r="T2033" i="1" s="1"/>
  <c r="T503" i="1" a="1"/>
  <c r="T503" i="1" s="1"/>
  <c r="T1670" i="1" a="1"/>
  <c r="T1670" i="1" s="1"/>
  <c r="T2021" i="1" a="1"/>
  <c r="T2021" i="1" s="1"/>
  <c r="T1712" i="1" a="1"/>
  <c r="T1712" i="1" s="1"/>
  <c r="T1988" i="1" a="1"/>
  <c r="T1988" i="1" s="1"/>
  <c r="T2065" i="1" a="1"/>
  <c r="T2065" i="1" s="1"/>
  <c r="T2083" i="1" a="1"/>
  <c r="T2083" i="1" s="1"/>
  <c r="T2077" i="1" a="1"/>
  <c r="T2077" i="1" s="1"/>
  <c r="T2087" i="1" a="1"/>
  <c r="T2087" i="1" s="1"/>
  <c r="T2068" i="1" a="1"/>
  <c r="T2068" i="1" s="1"/>
  <c r="T2082" i="1" a="1"/>
  <c r="T2082" i="1" s="1"/>
  <c r="T2039" i="1" a="1"/>
  <c r="T2039" i="1" s="1"/>
  <c r="T3395" i="1" a="1"/>
  <c r="T3395" i="1" s="1"/>
  <c r="T2020" i="1" a="1"/>
  <c r="T2020" i="1" s="1"/>
  <c r="T2076" i="1" a="1"/>
  <c r="T2076" i="1" s="1"/>
  <c r="T2014" i="1" a="1"/>
  <c r="T2014" i="1" s="1"/>
  <c r="T2069" i="1" a="1"/>
  <c r="T2069" i="1" s="1"/>
  <c r="T1885" i="1" a="1"/>
  <c r="T1885" i="1" s="1"/>
  <c r="T1977" i="1" a="1"/>
  <c r="T1977" i="1" s="1"/>
  <c r="T2037" i="1" a="1"/>
  <c r="T2037" i="1" s="1"/>
  <c r="T2472" i="1" a="1"/>
  <c r="T2472" i="1" s="1"/>
  <c r="T1838" i="1" a="1"/>
  <c r="T1838" i="1" s="1"/>
  <c r="T3221" i="1" a="1"/>
  <c r="T3221" i="1" s="1"/>
  <c r="T2770" i="1" a="1"/>
  <c r="T2770" i="1" s="1"/>
  <c r="T3179" i="1" a="1"/>
  <c r="T3179" i="1" s="1"/>
  <c r="T3037" i="1" a="1"/>
  <c r="T3037" i="1" s="1"/>
  <c r="T3276" i="1" a="1"/>
  <c r="T3276" i="1" s="1"/>
  <c r="T164" i="1" a="1"/>
  <c r="T164" i="1" s="1"/>
  <c r="T1673" i="1" a="1"/>
  <c r="T1673" i="1" s="1"/>
  <c r="T1573" i="1" a="1"/>
  <c r="T1573" i="1" s="1"/>
  <c r="T3525" i="1" a="1"/>
  <c r="T3525" i="1" s="1"/>
  <c r="T2154" i="1" a="1"/>
  <c r="T2154" i="1" s="1"/>
  <c r="T437" i="1" a="1"/>
  <c r="T437" i="1" s="1"/>
  <c r="T2514" i="1" a="1"/>
  <c r="T2514" i="1" s="1"/>
  <c r="T3470" i="1" a="1"/>
  <c r="T3470" i="1" s="1"/>
  <c r="T3595" i="1" a="1"/>
  <c r="T3595" i="1" s="1"/>
  <c r="T320" i="1" a="1"/>
  <c r="T320" i="1" s="1"/>
  <c r="T518" i="1" a="1"/>
  <c r="T518" i="1" s="1"/>
  <c r="T500" i="1" a="1"/>
  <c r="T500" i="1" s="1"/>
  <c r="T2179" i="1" a="1"/>
  <c r="T2179" i="1" s="1"/>
  <c r="T1870" i="1" a="1"/>
  <c r="T1870" i="1" s="1"/>
  <c r="T1769" i="1" a="1"/>
  <c r="T1769" i="1" s="1"/>
  <c r="T201" i="1" a="1"/>
  <c r="T201" i="1" s="1"/>
  <c r="T190" i="1" a="1"/>
  <c r="T190" i="1" s="1"/>
  <c r="T63" i="1" a="1"/>
  <c r="T63" i="1" s="1"/>
  <c r="T3844" i="1" a="1"/>
  <c r="T3844" i="1" s="1"/>
  <c r="T603" i="1" a="1"/>
  <c r="T603" i="1" s="1"/>
  <c r="T602" i="1" a="1"/>
  <c r="T602" i="1" s="1"/>
  <c r="T2289" i="1" a="1"/>
  <c r="T2289" i="1" s="1"/>
  <c r="T62" i="1" a="1"/>
  <c r="T62" i="1" s="1"/>
  <c r="T349" i="1" a="1"/>
  <c r="T349" i="1" s="1"/>
  <c r="T3452" i="1" a="1"/>
  <c r="T3452" i="1" s="1"/>
  <c r="T3845" i="1" a="1"/>
  <c r="T3845" i="1" s="1"/>
  <c r="T2200" i="1" a="1"/>
  <c r="T2200" i="1" s="1"/>
  <c r="T1793" i="1" a="1"/>
  <c r="T1793" i="1" s="1"/>
  <c r="T3217" i="1" a="1"/>
  <c r="T3217" i="1" s="1"/>
  <c r="T3289" i="1" a="1"/>
  <c r="T3289" i="1" s="1"/>
  <c r="T3480" i="1" a="1"/>
  <c r="T3480" i="1" s="1"/>
  <c r="T3594" i="1" a="1"/>
  <c r="T3594" i="1" s="1"/>
  <c r="T3386" i="1" a="1"/>
  <c r="T3386" i="1" s="1"/>
  <c r="T2325" i="1" a="1"/>
  <c r="T2325" i="1" s="1"/>
  <c r="T2955" i="1" a="1"/>
  <c r="T2955" i="1" s="1"/>
  <c r="T3083" i="1" a="1"/>
  <c r="T3083" i="1" s="1"/>
  <c r="T2767" i="1" a="1"/>
  <c r="T2767" i="1" s="1"/>
  <c r="T421" i="1" a="1"/>
  <c r="T421" i="1" s="1"/>
  <c r="T619" i="1" a="1"/>
  <c r="T619" i="1" s="1"/>
  <c r="T1377" i="1" a="1"/>
  <c r="T1377" i="1" s="1"/>
  <c r="T1132" i="1" a="1"/>
  <c r="T1132" i="1" s="1"/>
  <c r="T2834" i="1" a="1"/>
  <c r="T2834" i="1" s="1"/>
  <c r="T3006" i="1" a="1"/>
  <c r="T3006" i="1" s="1"/>
  <c r="T404" i="1" a="1"/>
  <c r="T404" i="1" s="1"/>
  <c r="T2631" i="1" a="1"/>
  <c r="T2631" i="1" s="1"/>
  <c r="T2999" i="1" a="1"/>
  <c r="T2999" i="1" s="1"/>
  <c r="T2686" i="1" a="1"/>
  <c r="T2686" i="1" s="1"/>
  <c r="T3134" i="1" a="1"/>
  <c r="T3134" i="1" s="1"/>
  <c r="T478" i="1" a="1"/>
  <c r="T478" i="1" s="1"/>
  <c r="T1692" i="1" a="1"/>
  <c r="T1692" i="1" s="1"/>
  <c r="T3646" i="1" a="1"/>
  <c r="T3646" i="1" s="1"/>
  <c r="T2205" i="1" a="1"/>
  <c r="T2205" i="1" s="1"/>
  <c r="T2166" i="1" a="1"/>
  <c r="T2166" i="1" s="1"/>
  <c r="T1659" i="1" a="1"/>
  <c r="T1659" i="1" s="1"/>
  <c r="T698" i="1" a="1"/>
  <c r="T698" i="1" s="1"/>
  <c r="T1718" i="1" a="1"/>
  <c r="T1718" i="1" s="1"/>
  <c r="T671" i="1" a="1"/>
  <c r="T671" i="1" s="1"/>
  <c r="T2078" i="1" a="1"/>
  <c r="T2078" i="1" s="1"/>
  <c r="T1888" i="1" a="1"/>
  <c r="T1888" i="1" s="1"/>
  <c r="T2619" i="1" a="1"/>
  <c r="T2619" i="1" s="1"/>
  <c r="T3292" i="1" a="1"/>
  <c r="T3292" i="1" s="1"/>
  <c r="T3028" i="1" a="1"/>
  <c r="T3028" i="1" s="1"/>
  <c r="T1411" i="1" a="1"/>
  <c r="T1411" i="1" s="1"/>
  <c r="T1426" i="1" a="1"/>
  <c r="T1426" i="1" s="1"/>
  <c r="T1057" i="1" a="1"/>
  <c r="T1057" i="1" s="1"/>
  <c r="T708" i="1" a="1"/>
  <c r="T708" i="1" s="1"/>
  <c r="T105" i="1" a="1"/>
  <c r="T105" i="1" s="1"/>
  <c r="T1555" i="1" a="1"/>
  <c r="T1555" i="1" s="1"/>
  <c r="T3035" i="1" a="1"/>
  <c r="T3035" i="1" s="1"/>
  <c r="T2174" i="1" a="1"/>
  <c r="T2174" i="1" s="1"/>
  <c r="T1076" i="1" a="1"/>
  <c r="T1076" i="1" s="1"/>
  <c r="T519" i="1" a="1"/>
  <c r="T519" i="1" s="1"/>
  <c r="T2821" i="1" a="1"/>
  <c r="T2821" i="1" s="1"/>
  <c r="T1579" i="1" a="1"/>
  <c r="T1579" i="1" s="1"/>
  <c r="T2008" i="1" a="1"/>
  <c r="T2008" i="1" s="1"/>
  <c r="T3058" i="1" a="1"/>
  <c r="T3058" i="1" s="1"/>
  <c r="T2953" i="1" a="1"/>
  <c r="T2953" i="1" s="1"/>
  <c r="T828" i="1" a="1"/>
  <c r="T828" i="1" s="1"/>
  <c r="T1644" i="1" a="1"/>
  <c r="T1644" i="1" s="1"/>
  <c r="T1178" i="1" a="1"/>
  <c r="T1178" i="1" s="1"/>
  <c r="T3426" i="1" a="1"/>
  <c r="T3426" i="1" s="1"/>
  <c r="T3425" i="1" a="1"/>
  <c r="T3425" i="1" s="1"/>
  <c r="T1611" i="1" a="1"/>
  <c r="T1611" i="1" s="1"/>
  <c r="T1183" i="1" a="1"/>
  <c r="T1183" i="1" s="1"/>
  <c r="T2493" i="1" a="1"/>
  <c r="T2493" i="1" s="1"/>
  <c r="T2503" i="1" a="1"/>
  <c r="T2503" i="1" s="1"/>
  <c r="T3218" i="1" a="1"/>
  <c r="T3218" i="1" s="1"/>
  <c r="T174" i="1" a="1"/>
  <c r="T174" i="1" s="1"/>
  <c r="T3045" i="1" a="1"/>
  <c r="T3045" i="1" s="1"/>
  <c r="T1846" i="1" a="1"/>
  <c r="T1846" i="1" s="1"/>
  <c r="T2126" i="1" a="1"/>
  <c r="T2126" i="1" s="1"/>
  <c r="T1468" i="1" a="1"/>
  <c r="T1468" i="1" s="1"/>
  <c r="T674" i="1" a="1"/>
  <c r="T674" i="1" s="1"/>
  <c r="T660" i="1" a="1"/>
  <c r="T660" i="1" s="1"/>
  <c r="T1717" i="1" a="1"/>
  <c r="T1717" i="1" s="1"/>
  <c r="T2080" i="1" a="1"/>
  <c r="T2080" i="1" s="1"/>
  <c r="T513" i="1" a="1"/>
  <c r="T513" i="1" s="1"/>
  <c r="T261" i="1" a="1"/>
  <c r="T261" i="1" s="1"/>
  <c r="T2180" i="1" a="1"/>
  <c r="T2180" i="1" s="1"/>
  <c r="T1725" i="1" a="1"/>
  <c r="T1725" i="1" s="1"/>
  <c r="T123" i="1" a="1"/>
  <c r="T123" i="1" s="1"/>
  <c r="T3224" i="1" a="1"/>
  <c r="T3224" i="1" s="1"/>
  <c r="T670" i="1" a="1"/>
  <c r="T670" i="1" s="1"/>
  <c r="T666" i="1" a="1"/>
  <c r="T666" i="1" s="1"/>
  <c r="T663" i="1" a="1"/>
  <c r="T663" i="1" s="1"/>
  <c r="T495" i="1" a="1"/>
  <c r="T495" i="1" s="1"/>
  <c r="T2763" i="1" a="1"/>
  <c r="T2763" i="1" s="1"/>
  <c r="T481" i="1" a="1"/>
  <c r="T481" i="1" s="1"/>
  <c r="T2187" i="1" a="1"/>
  <c r="T2187" i="1" s="1"/>
  <c r="T582" i="1" a="1"/>
  <c r="T582" i="1" s="1"/>
  <c r="T1871" i="1" a="1"/>
  <c r="T1871" i="1" s="1"/>
  <c r="T3555" i="1" a="1"/>
  <c r="T3555" i="1" s="1"/>
  <c r="T2598" i="1" a="1"/>
  <c r="T2598" i="1" s="1"/>
  <c r="T1825" i="1" a="1"/>
  <c r="T1825" i="1" s="1"/>
  <c r="T1059" i="1" a="1"/>
  <c r="T1059" i="1" s="1"/>
  <c r="T3168" i="1" a="1"/>
  <c r="T3168" i="1" s="1"/>
  <c r="T3145" i="1" a="1"/>
  <c r="T3145" i="1" s="1"/>
  <c r="T1810" i="1" a="1"/>
  <c r="T1810" i="1" s="1"/>
  <c r="T2062" i="1" a="1"/>
  <c r="T2062" i="1" s="1"/>
  <c r="T2512" i="1" a="1"/>
  <c r="T2512" i="1" s="1"/>
  <c r="T2776" i="1" a="1"/>
  <c r="T2776" i="1" s="1"/>
  <c r="T477" i="1" a="1"/>
  <c r="T477" i="1" s="1"/>
  <c r="T596" i="1" a="1"/>
  <c r="T596" i="1" s="1"/>
  <c r="T590" i="1" a="1"/>
  <c r="T590" i="1" s="1"/>
  <c r="T2560" i="1" a="1"/>
  <c r="T2560" i="1" s="1"/>
  <c r="T2845" i="1" a="1"/>
  <c r="T2845" i="1" s="1"/>
  <c r="T2951" i="1" a="1"/>
  <c r="T2951" i="1" s="1"/>
  <c r="T1248" i="1" a="1"/>
  <c r="T1248" i="1" s="1"/>
  <c r="T2877" i="1" a="1"/>
  <c r="T2877" i="1" s="1"/>
  <c r="T2147" i="1" a="1"/>
  <c r="T2147" i="1" s="1"/>
  <c r="T1262" i="1" a="1"/>
  <c r="T1262" i="1" s="1"/>
  <c r="T2910" i="1" a="1"/>
  <c r="T2910" i="1" s="1"/>
  <c r="T116" i="1" a="1"/>
  <c r="T116" i="1" s="1"/>
  <c r="T3754" i="1" a="1"/>
  <c r="T3754" i="1" s="1"/>
  <c r="T2038" i="1" a="1"/>
  <c r="T2038" i="1" s="1"/>
  <c r="T1633" i="1" a="1"/>
  <c r="T1633" i="1" s="1"/>
  <c r="T2144" i="1" a="1"/>
  <c r="T2144" i="1" s="1"/>
  <c r="T834" i="1" a="1"/>
  <c r="T834" i="1" s="1"/>
  <c r="T326" i="1" a="1"/>
  <c r="T326" i="1" s="1"/>
  <c r="T350" i="1" a="1"/>
  <c r="T350" i="1" s="1"/>
  <c r="T865" i="1" a="1"/>
  <c r="T865" i="1" s="1"/>
  <c r="T1887" i="1" a="1"/>
  <c r="T1887" i="1" s="1"/>
  <c r="T275" i="1" a="1"/>
  <c r="T275" i="1" s="1"/>
  <c r="T1301" i="1" a="1"/>
  <c r="T1301" i="1" s="1"/>
  <c r="T2109" i="1" a="1"/>
  <c r="T2109" i="1" s="1"/>
  <c r="T1731" i="1" a="1"/>
  <c r="T1731" i="1" s="1"/>
  <c r="T529" i="1" a="1"/>
  <c r="T529" i="1" s="1"/>
  <c r="T462" i="1" a="1"/>
  <c r="T462" i="1" s="1"/>
  <c r="T1654" i="1" a="1"/>
  <c r="T1654" i="1" s="1"/>
  <c r="T659" i="1" a="1"/>
  <c r="T659" i="1" s="1"/>
  <c r="T2824" i="1" a="1"/>
  <c r="T2824" i="1" s="1"/>
  <c r="T2086" i="1" a="1"/>
  <c r="T2086" i="1" s="1"/>
  <c r="T2885" i="1" a="1"/>
  <c r="T2885" i="1" s="1"/>
  <c r="T2964" i="1" a="1"/>
  <c r="T2964" i="1" s="1"/>
  <c r="T408" i="1" a="1"/>
  <c r="T408" i="1" s="1"/>
  <c r="T3438" i="1" a="1"/>
  <c r="T3438" i="1" s="1"/>
  <c r="T669" i="1" a="1"/>
  <c r="T669" i="1" s="1"/>
  <c r="T3175" i="1" a="1"/>
  <c r="T3175" i="1" s="1"/>
  <c r="T3222" i="1" a="1"/>
  <c r="T3222" i="1" s="1"/>
  <c r="T3223" i="1" a="1"/>
  <c r="T3223" i="1" s="1"/>
  <c r="T3262" i="1" a="1"/>
  <c r="T3262" i="1" s="1"/>
  <c r="T1330" i="1" a="1"/>
  <c r="T1330" i="1" s="1"/>
  <c r="T871" i="1" a="1"/>
  <c r="T871" i="1" s="1"/>
  <c r="T3542" i="1" a="1"/>
  <c r="T3542" i="1" s="1"/>
  <c r="T1401" i="1" a="1"/>
  <c r="T1401" i="1" s="1"/>
  <c r="T50" i="1" a="1"/>
  <c r="T50" i="1" s="1"/>
  <c r="T160" i="1" a="1"/>
  <c r="T160" i="1" s="1"/>
  <c r="T313" i="1" a="1"/>
  <c r="T313" i="1" s="1"/>
  <c r="T2942" i="1" a="1"/>
  <c r="T2942" i="1" s="1"/>
  <c r="T2177" i="1" a="1"/>
  <c r="T2177" i="1" s="1"/>
  <c r="T1122" i="1" a="1"/>
  <c r="T1122" i="1" s="1"/>
  <c r="T257" i="1" a="1"/>
  <c r="T257" i="1" s="1"/>
  <c r="T3010" i="1" a="1"/>
  <c r="T3010" i="1" s="1"/>
  <c r="T1739" i="1" a="1"/>
  <c r="T1739" i="1" s="1"/>
  <c r="T2159" i="1" a="1"/>
  <c r="T2159" i="1" s="1"/>
  <c r="T2793" i="1" a="1"/>
  <c r="T2793" i="1" s="1"/>
  <c r="T486" i="1" a="1"/>
  <c r="T486" i="1" s="1"/>
  <c r="T2262" i="1" a="1"/>
  <c r="T2262" i="1" s="1"/>
  <c r="T266" i="1" a="1"/>
  <c r="T266" i="1" s="1"/>
  <c r="T79" i="1" a="1"/>
  <c r="T79" i="1" s="1"/>
  <c r="T2557" i="1" a="1"/>
  <c r="T2557" i="1" s="1"/>
  <c r="T2172" i="1" a="1"/>
  <c r="T2172" i="1" s="1"/>
  <c r="T1507" i="1" a="1"/>
  <c r="T1507" i="1" s="1"/>
  <c r="T212" i="1" a="1"/>
  <c r="T212" i="1" s="1"/>
  <c r="T185" i="1" a="1"/>
  <c r="T185" i="1" s="1"/>
  <c r="T104" i="1" a="1"/>
  <c r="T104" i="1" s="1"/>
  <c r="T1641" i="1" a="1"/>
  <c r="T1641" i="1" s="1"/>
  <c r="T2124" i="1" a="1"/>
  <c r="T2124" i="1" s="1"/>
  <c r="T2112" i="1" a="1"/>
  <c r="T2112" i="1" s="1"/>
  <c r="T2547" i="1" a="1"/>
  <c r="T2547" i="1" s="1"/>
  <c r="T613" i="1" a="1"/>
  <c r="T613" i="1" s="1"/>
  <c r="T460" i="1" a="1"/>
  <c r="T460" i="1" s="1"/>
  <c r="T1598" i="1" a="1"/>
  <c r="T1598" i="1" s="1"/>
  <c r="T1498" i="1" a="1"/>
  <c r="T1498" i="1" s="1"/>
  <c r="T1629" i="1" a="1"/>
  <c r="T1629" i="1" s="1"/>
  <c r="T620" i="1" a="1"/>
  <c r="T620" i="1" s="1"/>
  <c r="T2102" i="1" a="1"/>
  <c r="T2102" i="1" s="1"/>
  <c r="T610" i="1" a="1"/>
  <c r="T610" i="1" s="1"/>
  <c r="T432" i="1" a="1"/>
  <c r="T432" i="1" s="1"/>
  <c r="T3347" i="1" a="1"/>
  <c r="T3347" i="1" s="1"/>
  <c r="T1705" i="1" a="1"/>
  <c r="T1705" i="1" s="1"/>
  <c r="T2801" i="1" a="1"/>
  <c r="T2801" i="1" s="1"/>
  <c r="T55" i="1" a="1"/>
  <c r="T55" i="1" s="1"/>
  <c r="T401" i="1" a="1"/>
  <c r="T401" i="1" s="1"/>
  <c r="T413" i="1" a="1"/>
  <c r="T413" i="1" s="1"/>
  <c r="T430" i="1" a="1"/>
  <c r="T430" i="1" s="1"/>
  <c r="T282" i="1" a="1"/>
  <c r="T282" i="1" s="1"/>
  <c r="T3082" i="1" a="1"/>
  <c r="T3082" i="1" s="1"/>
  <c r="T586" i="1" a="1"/>
  <c r="T586" i="1" s="1"/>
  <c r="T2521" i="1" a="1"/>
  <c r="T2521" i="1" s="1"/>
  <c r="T1552" i="1" a="1"/>
  <c r="T1552" i="1" s="1"/>
  <c r="T1751" i="1" a="1"/>
  <c r="T1751" i="1" s="1"/>
  <c r="T1993" i="1" a="1"/>
  <c r="T1993" i="1" s="1"/>
  <c r="T2922" i="1" a="1"/>
  <c r="T2922" i="1" s="1"/>
  <c r="T2072" i="1" a="1"/>
  <c r="T2072" i="1" s="1"/>
  <c r="T1869" i="1" a="1"/>
  <c r="T1869" i="1" s="1"/>
  <c r="T1814" i="1" a="1"/>
  <c r="T1814" i="1" s="1"/>
  <c r="T2504" i="1" a="1"/>
  <c r="T2504" i="1" s="1"/>
  <c r="T1859" i="1" a="1"/>
  <c r="T1859" i="1" s="1"/>
  <c r="T3020" i="1" a="1"/>
  <c r="T3020" i="1" s="1"/>
  <c r="T772" i="1" a="1"/>
  <c r="T772" i="1" s="1"/>
  <c r="T2500" i="1" a="1"/>
  <c r="T2500" i="1" s="1"/>
  <c r="T288" i="1" a="1"/>
  <c r="T288" i="1" s="1"/>
  <c r="T1620" i="1" a="1"/>
  <c r="T1620" i="1" s="1"/>
  <c r="T1062" i="1" a="1"/>
  <c r="T1062" i="1" s="1"/>
  <c r="T419" i="1" a="1"/>
  <c r="T419" i="1" s="1"/>
  <c r="T2348" i="1" a="1"/>
  <c r="T2348" i="1" s="1"/>
  <c r="T1369" i="1" a="1"/>
  <c r="T1369" i="1" s="1"/>
  <c r="T328" i="1" a="1"/>
  <c r="T328" i="1" s="1"/>
  <c r="T127" i="1" a="1"/>
  <c r="T127" i="1" s="1"/>
  <c r="T651" i="1" a="1"/>
  <c r="T651" i="1" s="1"/>
  <c r="T2555" i="1" a="1"/>
  <c r="T2555" i="1" s="1"/>
  <c r="T2171" i="1" a="1"/>
  <c r="T2171" i="1" s="1"/>
  <c r="T504" i="1" a="1"/>
  <c r="T504" i="1" s="1"/>
  <c r="T806" i="1" a="1"/>
  <c r="T806" i="1" s="1"/>
  <c r="T724" i="1" a="1"/>
  <c r="T724" i="1" s="1"/>
  <c r="T2347" i="1" a="1"/>
  <c r="T2347" i="1" s="1"/>
  <c r="T3492" i="1" a="1"/>
  <c r="T3492" i="1" s="1"/>
  <c r="T2103" i="1" a="1"/>
  <c r="T2103" i="1" s="1"/>
  <c r="T2074" i="1" a="1"/>
  <c r="T2074" i="1" s="1"/>
  <c r="T2162" i="1" a="1"/>
  <c r="T2162" i="1" s="1"/>
  <c r="T749" i="1" a="1"/>
  <c r="T749" i="1" s="1"/>
  <c r="T1730" i="1" a="1"/>
  <c r="T1730" i="1" s="1"/>
  <c r="T777" i="1" a="1"/>
  <c r="T777" i="1" s="1"/>
  <c r="T1762" i="1" a="1"/>
  <c r="T1762" i="1" s="1"/>
  <c r="T2925" i="1" a="1"/>
  <c r="T2925" i="1" s="1"/>
  <c r="T134" i="1" a="1"/>
  <c r="T134" i="1" s="1"/>
  <c r="T801" i="1" a="1"/>
  <c r="T801" i="1" s="1"/>
  <c r="T810" i="1" a="1"/>
  <c r="T810" i="1" s="1"/>
  <c r="T17" i="1" a="1"/>
  <c r="T17" i="1" s="1"/>
  <c r="T1596" i="1" a="1"/>
  <c r="T1596" i="1" s="1"/>
  <c r="T3693" i="1" a="1"/>
  <c r="T3693" i="1" s="1"/>
  <c r="T763" i="1" a="1"/>
  <c r="T763" i="1" s="1"/>
  <c r="T1427" i="1" a="1"/>
  <c r="T1427" i="1" s="1"/>
  <c r="T2270" i="1" a="1"/>
  <c r="T2270" i="1" s="1"/>
  <c r="T1387" i="1" a="1"/>
  <c r="T1387" i="1" s="1"/>
  <c r="T1830" i="1" a="1"/>
  <c r="T1830" i="1" s="1"/>
  <c r="T1800" i="1" a="1"/>
  <c r="T1800" i="1" s="1"/>
  <c r="T1402" i="1" a="1"/>
  <c r="T1402" i="1" s="1"/>
  <c r="T3502" i="1" a="1"/>
  <c r="T3502" i="1" s="1"/>
  <c r="T2352" i="1" a="1"/>
  <c r="T2352" i="1" s="1"/>
  <c r="T2127" i="1" a="1"/>
  <c r="T2127" i="1" s="1"/>
  <c r="T3745" i="1" a="1"/>
  <c r="T3745" i="1" s="1"/>
  <c r="T2260" i="1" a="1"/>
  <c r="T2260" i="1" s="1"/>
  <c r="T2343" i="1" a="1"/>
  <c r="T2343" i="1" s="1"/>
  <c r="T161" i="1" a="1"/>
  <c r="T161" i="1" s="1"/>
  <c r="T387" i="1" a="1"/>
  <c r="T387" i="1" s="1"/>
  <c r="T1388" i="1" a="1"/>
  <c r="T1388" i="1" s="1"/>
  <c r="T1758" i="1" a="1"/>
  <c r="T1758" i="1" s="1"/>
  <c r="T2931" i="1" a="1"/>
  <c r="T2931" i="1" s="1"/>
  <c r="T480" i="1" a="1"/>
  <c r="T480" i="1" s="1"/>
  <c r="T3211" i="1" a="1"/>
  <c r="T3211" i="1" s="1"/>
  <c r="T2873" i="1" a="1"/>
  <c r="T2873" i="1" s="1"/>
  <c r="T3311" i="1" a="1"/>
  <c r="T3311" i="1" s="1"/>
  <c r="T1351" i="1" a="1"/>
  <c r="T1351" i="1" s="1"/>
  <c r="T2546" i="1" a="1"/>
  <c r="T2546" i="1" s="1"/>
  <c r="T57" i="1" a="1"/>
  <c r="T57" i="1" s="1"/>
  <c r="T2035" i="1" a="1"/>
  <c r="T2035" i="1" s="1"/>
  <c r="T1771" i="1" a="1"/>
  <c r="T1771" i="1" s="1"/>
  <c r="T2927" i="1" a="1"/>
  <c r="T2927" i="1" s="1"/>
  <c r="T2563" i="1" a="1"/>
  <c r="T2563" i="1" s="1"/>
  <c r="T3644" i="1" a="1"/>
  <c r="T3644" i="1" s="1"/>
  <c r="T2778" i="1" a="1"/>
  <c r="T2778" i="1" s="1"/>
  <c r="T15" i="1" a="1"/>
  <c r="T15" i="1" s="1"/>
  <c r="T1290" i="1" a="1"/>
  <c r="T1290" i="1" s="1"/>
  <c r="T3139" i="1" a="1"/>
  <c r="T3139" i="1" s="1"/>
  <c r="T3203" i="1" a="1"/>
  <c r="T3203" i="1" s="1"/>
  <c r="T3144" i="1" a="1"/>
  <c r="T3144" i="1" s="1"/>
  <c r="T3080" i="1" a="1"/>
  <c r="T3080" i="1" s="1"/>
  <c r="T3589" i="1" a="1"/>
  <c r="T3589" i="1" s="1"/>
  <c r="T2832" i="1" a="1"/>
  <c r="T2832" i="1" s="1"/>
  <c r="T3291" i="1" a="1"/>
  <c r="T3291" i="1" s="1"/>
  <c r="T3047" i="1" a="1"/>
  <c r="T3047" i="1" s="1"/>
  <c r="T2366" i="1" a="1"/>
  <c r="T2366" i="1" s="1"/>
  <c r="T3297" i="1" a="1"/>
  <c r="T3297" i="1" s="1"/>
  <c r="T3042" i="1" a="1"/>
  <c r="T3042" i="1" s="1"/>
  <c r="T3280" i="1" a="1"/>
  <c r="T3280" i="1" s="1"/>
  <c r="T1508" i="1" a="1"/>
  <c r="T1508" i="1" s="1"/>
  <c r="T114" i="1" a="1"/>
  <c r="T114" i="1" s="1"/>
  <c r="T3070" i="1" a="1"/>
  <c r="T3070" i="1" s="1"/>
  <c r="T1754" i="1" a="1"/>
  <c r="T1754" i="1" s="1"/>
  <c r="T2941" i="1" a="1"/>
  <c r="T2941" i="1" s="1"/>
  <c r="T2527" i="1" a="1"/>
  <c r="T2527" i="1" s="1"/>
  <c r="T3496" i="1" a="1"/>
  <c r="T3496" i="1" s="1"/>
  <c r="T3065" i="1" a="1"/>
  <c r="T3065" i="1" s="1"/>
  <c r="T3136" i="1" a="1"/>
  <c r="T3136" i="1" s="1"/>
  <c r="T3074" i="1" a="1"/>
  <c r="T3074" i="1" s="1"/>
  <c r="T3071" i="1" a="1"/>
  <c r="T3071" i="1" s="1"/>
  <c r="T2322" i="1" a="1"/>
  <c r="T2322" i="1" s="1"/>
  <c r="T493" i="1" a="1"/>
  <c r="T493" i="1" s="1"/>
  <c r="T2537" i="1" a="1"/>
  <c r="T2537" i="1" s="1"/>
  <c r="T786" i="1" a="1"/>
  <c r="T786" i="1" s="1"/>
  <c r="T1767" i="1" a="1"/>
  <c r="T1767" i="1" s="1"/>
  <c r="T3284" i="1" a="1"/>
  <c r="T3284" i="1" s="1"/>
  <c r="T3180" i="1" a="1"/>
  <c r="T3180" i="1" s="1"/>
  <c r="T2904" i="1" a="1"/>
  <c r="T2904" i="1" s="1"/>
  <c r="T3016" i="1" a="1"/>
  <c r="T3016" i="1" s="1"/>
  <c r="T3478" i="1" a="1"/>
  <c r="T3478" i="1" s="1"/>
  <c r="T2930" i="1" a="1"/>
  <c r="T2930" i="1" s="1"/>
  <c r="T2943" i="1" a="1"/>
  <c r="T2943" i="1" s="1"/>
  <c r="T3196" i="1" a="1"/>
  <c r="T3196" i="1" s="1"/>
  <c r="T3261" i="1" a="1"/>
  <c r="T3261" i="1" s="1"/>
  <c r="T2725" i="1" a="1"/>
  <c r="T2725" i="1" s="1"/>
  <c r="T3285" i="1" a="1"/>
  <c r="T3285" i="1" s="1"/>
  <c r="T2324" i="1" a="1"/>
  <c r="T2324" i="1" s="1"/>
  <c r="T1753" i="1" a="1"/>
  <c r="T1753" i="1" s="1"/>
  <c r="T3286" i="1" a="1"/>
  <c r="T3286" i="1" s="1"/>
  <c r="T2075" i="1" a="1"/>
  <c r="T2075" i="1" s="1"/>
  <c r="T2561" i="1" a="1"/>
  <c r="T2561" i="1" s="1"/>
  <c r="T2285" i="1" a="1"/>
  <c r="T2285" i="1" s="1"/>
  <c r="T1511" i="1" a="1"/>
  <c r="T1511" i="1" s="1"/>
  <c r="T2364" i="1" a="1"/>
  <c r="T2364" i="1" s="1"/>
  <c r="T332" i="1" a="1"/>
  <c r="T332" i="1" s="1"/>
  <c r="T887" i="1" a="1"/>
  <c r="T887" i="1" s="1"/>
  <c r="T3049" i="1" a="1"/>
  <c r="T3049" i="1" s="1"/>
  <c r="T1079" i="1" a="1"/>
  <c r="T1079" i="1" s="1"/>
  <c r="T893" i="1" a="1"/>
  <c r="T893" i="1" s="1"/>
  <c r="T1230" i="1" a="1"/>
  <c r="T1230" i="1" s="1"/>
  <c r="T1237" i="1" a="1"/>
  <c r="T1237" i="1" s="1"/>
  <c r="T1957" i="1" a="1"/>
  <c r="T1957" i="1" s="1"/>
  <c r="T1470" i="1" a="1"/>
  <c r="T1470" i="1" s="1"/>
  <c r="T2431" i="1" a="1"/>
  <c r="T2431" i="1" s="1"/>
  <c r="T579" i="1" a="1"/>
  <c r="T579" i="1" s="1"/>
  <c r="T2164" i="1" a="1"/>
  <c r="T2164" i="1" s="1"/>
  <c r="T1616" i="1" a="1"/>
  <c r="T1616" i="1" s="1"/>
  <c r="T728" i="1" a="1"/>
  <c r="T728" i="1" s="1"/>
  <c r="T2401" i="1" a="1"/>
  <c r="T2401" i="1" s="1"/>
  <c r="T3434" i="1" a="1"/>
  <c r="T3434" i="1" s="1"/>
  <c r="T1379" i="1" a="1"/>
  <c r="T1379" i="1" s="1"/>
  <c r="T1244" i="1" a="1"/>
  <c r="T1244" i="1" s="1"/>
  <c r="T1086" i="1" a="1"/>
  <c r="T1086" i="1" s="1"/>
  <c r="T2258" i="1" a="1"/>
  <c r="T2258" i="1" s="1"/>
  <c r="T726" i="1" a="1"/>
  <c r="T726" i="1" s="1"/>
  <c r="T2263" i="1" a="1"/>
  <c r="T2263" i="1" s="1"/>
  <c r="T2282" i="1" a="1"/>
  <c r="T2282" i="1" s="1"/>
  <c r="T2279" i="1" a="1"/>
  <c r="T2279" i="1" s="1"/>
  <c r="T1376" i="1" a="1"/>
  <c r="T1376" i="1" s="1"/>
  <c r="T2706" i="1" a="1"/>
  <c r="T2706" i="1" s="1"/>
  <c r="T1087" i="1" a="1"/>
  <c r="T1087" i="1" s="1"/>
  <c r="T44" i="1" a="1"/>
  <c r="T44" i="1" s="1"/>
  <c r="T1145" i="1" a="1"/>
  <c r="T1145" i="1" s="1"/>
  <c r="T2440" i="1" a="1"/>
  <c r="T2440" i="1" s="1"/>
  <c r="T686" i="1" a="1"/>
  <c r="T686" i="1" s="1"/>
  <c r="T3165" i="1" a="1"/>
  <c r="T3165" i="1" s="1"/>
  <c r="T800" i="1" a="1"/>
  <c r="T800" i="1" s="1"/>
  <c r="T61" i="1" a="1"/>
  <c r="T61" i="1" s="1"/>
  <c r="T1141" i="1" a="1"/>
  <c r="T1141" i="1" s="1"/>
  <c r="T759" i="1" a="1"/>
  <c r="T759" i="1" s="1"/>
  <c r="T1938" i="1" a="1"/>
  <c r="T1938" i="1" s="1"/>
  <c r="T2833" i="1" a="1"/>
  <c r="T2833" i="1" s="1"/>
  <c r="T2481" i="1" a="1"/>
  <c r="T2481" i="1" s="1"/>
  <c r="T2727" i="1" a="1"/>
  <c r="T2727" i="1" s="1"/>
  <c r="T1315" i="1" a="1"/>
  <c r="T1315" i="1" s="1"/>
  <c r="T2782" i="1" a="1"/>
  <c r="T2782" i="1" s="1"/>
  <c r="T508" i="1" a="1"/>
  <c r="T508" i="1" s="1"/>
  <c r="T1254" i="1" a="1"/>
  <c r="T1254" i="1" s="1"/>
  <c r="T2842" i="1" a="1"/>
  <c r="T2842" i="1" s="1"/>
  <c r="T200" i="1" a="1"/>
  <c r="T200" i="1" s="1"/>
  <c r="T2425" i="1" a="1"/>
  <c r="T2425" i="1" s="1"/>
  <c r="T256" i="1" a="1"/>
  <c r="T256" i="1" s="1"/>
  <c r="T2856" i="1" a="1"/>
  <c r="T2856" i="1" s="1"/>
  <c r="T3036" i="1" a="1"/>
  <c r="T3036" i="1" s="1"/>
  <c r="T1347" i="1" a="1"/>
  <c r="T1347" i="1" s="1"/>
  <c r="T394" i="1" a="1"/>
  <c r="T394" i="1" s="1"/>
  <c r="T423" i="1" a="1"/>
  <c r="T423" i="1" s="1"/>
  <c r="T3411" i="1" a="1"/>
  <c r="T3411" i="1" s="1"/>
  <c r="T3407" i="1" a="1"/>
  <c r="T3407" i="1" s="1"/>
  <c r="T3268" i="1" a="1"/>
  <c r="T3268" i="1" s="1"/>
  <c r="T692" i="1" a="1"/>
  <c r="T692" i="1" s="1"/>
  <c r="T1243" i="1" a="1"/>
  <c r="T1243" i="1" s="1"/>
  <c r="T605" i="1" a="1"/>
  <c r="T605" i="1" s="1"/>
  <c r="T1759" i="1" a="1"/>
  <c r="T1759" i="1" s="1"/>
  <c r="T2012" i="1" a="1"/>
  <c r="T2012" i="1" s="1"/>
  <c r="T1080" i="1" a="1"/>
  <c r="T1080" i="1" s="1"/>
  <c r="T1287" i="1" a="1"/>
  <c r="T1287" i="1" s="1"/>
  <c r="T1681" i="1" a="1"/>
  <c r="T1681" i="1" s="1"/>
  <c r="T1945" i="1" a="1"/>
  <c r="T1945" i="1" s="1"/>
  <c r="T1354" i="1" a="1"/>
  <c r="T1354" i="1" s="1"/>
  <c r="T2266" i="1" a="1"/>
  <c r="T2266" i="1" s="1"/>
  <c r="T3096" i="1" a="1"/>
  <c r="T3096" i="1" s="1"/>
  <c r="T2544" i="1" a="1"/>
  <c r="T2544" i="1" s="1"/>
  <c r="T1500" i="1" a="1"/>
  <c r="T1500" i="1" s="1"/>
  <c r="T2695" i="1" a="1"/>
  <c r="T2695" i="1" s="1"/>
  <c r="T128" i="1" a="1"/>
  <c r="T128" i="1" s="1"/>
  <c r="T2688" i="1" a="1"/>
  <c r="T2688" i="1" s="1"/>
  <c r="T250" i="1" a="1"/>
  <c r="T250" i="1" s="1"/>
  <c r="T825" i="1" a="1"/>
  <c r="T825" i="1" s="1"/>
  <c r="T2751" i="1" a="1"/>
  <c r="T2751" i="1" s="1"/>
  <c r="T140" i="1" a="1"/>
  <c r="T140" i="1" s="1"/>
  <c r="T3157" i="1" a="1"/>
  <c r="T3157" i="1" s="1"/>
  <c r="T1679" i="1" a="1"/>
  <c r="T1679" i="1" s="1"/>
  <c r="T1487" i="1" a="1"/>
  <c r="T1487" i="1" s="1"/>
  <c r="T217" i="1" a="1"/>
  <c r="T217" i="1" s="1"/>
  <c r="T1333" i="1" a="1"/>
  <c r="T1333" i="1" s="1"/>
  <c r="T1322" i="1" a="1"/>
  <c r="T1322" i="1" s="1"/>
  <c r="T1325" i="1" a="1"/>
  <c r="T1325" i="1" s="1"/>
  <c r="T1321" i="1" a="1"/>
  <c r="T1321" i="1" s="1"/>
  <c r="T1320" i="1" a="1"/>
  <c r="T1320" i="1" s="1"/>
  <c r="T1329" i="1" a="1"/>
  <c r="T1329" i="1" s="1"/>
  <c r="T1334" i="1" a="1"/>
  <c r="T1334" i="1" s="1"/>
  <c r="T1317" i="1" a="1"/>
  <c r="T1317" i="1" s="1"/>
  <c r="T1336" i="1" a="1"/>
  <c r="T1336" i="1" s="1"/>
  <c r="T1332" i="1" a="1"/>
  <c r="T1332" i="1" s="1"/>
  <c r="T1331" i="1" a="1"/>
  <c r="T1331" i="1" s="1"/>
  <c r="T1341" i="1" a="1"/>
  <c r="T1341" i="1" s="1"/>
  <c r="T1342" i="1" a="1"/>
  <c r="T1342" i="1" s="1"/>
  <c r="T1324" i="1" a="1"/>
  <c r="T1324" i="1" s="1"/>
  <c r="T1337" i="1" a="1"/>
  <c r="T1337" i="1" s="1"/>
  <c r="T1327" i="1" a="1"/>
  <c r="T1327" i="1" s="1"/>
  <c r="T1339" i="1" a="1"/>
  <c r="T1339" i="1" s="1"/>
  <c r="T2812" i="1" a="1"/>
  <c r="T2812" i="1" s="1"/>
  <c r="T2480" i="1" a="1"/>
  <c r="T2480" i="1" s="1"/>
  <c r="T1112" i="1" a="1"/>
  <c r="T1112" i="1" s="1"/>
  <c r="T295" i="1" a="1"/>
  <c r="T295" i="1" s="1"/>
  <c r="T1119" i="1" a="1"/>
  <c r="T1119" i="1" s="1"/>
  <c r="T2118" i="1" a="1"/>
  <c r="T2118" i="1" s="1"/>
  <c r="T3838" i="1" a="1"/>
  <c r="T3838" i="1" s="1"/>
  <c r="T2122" i="1" a="1"/>
  <c r="T2122" i="1" s="1"/>
  <c r="T2589" i="1" a="1"/>
  <c r="T2589" i="1" s="1"/>
  <c r="T1813" i="1" a="1"/>
  <c r="T1813" i="1" s="1"/>
  <c r="T84" i="1" a="1"/>
  <c r="T84" i="1" s="1"/>
  <c r="T884" i="1" a="1"/>
  <c r="T884" i="1" s="1"/>
  <c r="T1459" i="1" a="1"/>
  <c r="T1459" i="1" s="1"/>
  <c r="T1488" i="1" a="1"/>
  <c r="T1488" i="1" s="1"/>
  <c r="T1129" i="1" a="1"/>
  <c r="T1129" i="1" s="1"/>
  <c r="T215" i="1" a="1"/>
  <c r="T215" i="1" s="1"/>
  <c r="T269" i="1" a="1"/>
  <c r="T269" i="1" s="1"/>
  <c r="T231" i="1" a="1"/>
  <c r="T231" i="1" s="1"/>
  <c r="T2150" i="1" a="1"/>
  <c r="T2150" i="1" s="1"/>
  <c r="T2956" i="1" a="1"/>
  <c r="T2956" i="1" s="1"/>
  <c r="T1251" i="1" a="1"/>
  <c r="T1251" i="1" s="1"/>
  <c r="T780" i="1" a="1"/>
  <c r="T780" i="1" s="1"/>
  <c r="T1626" i="1" a="1"/>
  <c r="T1626" i="1" s="1"/>
  <c r="T1478" i="1" a="1"/>
  <c r="T1478" i="1" s="1"/>
  <c r="T2280" i="1" a="1"/>
  <c r="T2280" i="1" s="1"/>
  <c r="T1851" i="1" a="1"/>
  <c r="T1851" i="1" s="1"/>
  <c r="T1082" i="1" a="1"/>
  <c r="T1082" i="1" s="1"/>
  <c r="T3641" i="1" a="1"/>
  <c r="T3641" i="1" s="1"/>
  <c r="T2917" i="1" a="1"/>
  <c r="T2917" i="1" s="1"/>
  <c r="T1372" i="1" a="1"/>
  <c r="T1372" i="1" s="1"/>
  <c r="T1414" i="1" a="1"/>
  <c r="T1414" i="1" s="1"/>
  <c r="T2969" i="1" a="1"/>
  <c r="T2969" i="1" s="1"/>
  <c r="T1030" i="1" a="1"/>
  <c r="T1030" i="1" s="1"/>
  <c r="T146" i="1" a="1"/>
  <c r="T146" i="1" s="1"/>
  <c r="T1978" i="1" a="1"/>
  <c r="T1978" i="1" s="1"/>
  <c r="T3115" i="1" a="1"/>
  <c r="T3115" i="1" s="1"/>
  <c r="T1367" i="1" a="1"/>
  <c r="T1367" i="1" s="1"/>
  <c r="T2392" i="1" a="1"/>
  <c r="T2392" i="1" s="1"/>
  <c r="T2610" i="1" a="1"/>
  <c r="T2610" i="1" s="1"/>
  <c r="T2253" i="1" a="1"/>
  <c r="T2253" i="1" s="1"/>
  <c r="T3104" i="1" a="1"/>
  <c r="T3104" i="1" s="1"/>
  <c r="T1474" i="1" a="1"/>
  <c r="T1474" i="1" s="1"/>
  <c r="T3667" i="1" a="1"/>
  <c r="T3667" i="1" s="1"/>
  <c r="T467" i="1" a="1"/>
  <c r="T467" i="1" s="1"/>
  <c r="T2229" i="1" a="1"/>
  <c r="T2229" i="1" s="1"/>
  <c r="T1688" i="1" a="1"/>
  <c r="T1688" i="1" s="1"/>
  <c r="T3349" i="1" a="1"/>
  <c r="T3349" i="1" s="1"/>
  <c r="T1490" i="1" a="1"/>
  <c r="T1490" i="1" s="1"/>
  <c r="T2139" i="1" a="1"/>
  <c r="T2139" i="1" s="1"/>
  <c r="T166" i="1" a="1"/>
  <c r="T166" i="1" s="1"/>
  <c r="T1144" i="1" a="1"/>
  <c r="T1144" i="1" s="1"/>
  <c r="T1882" i="1" a="1"/>
  <c r="T1882" i="1" s="1"/>
  <c r="T1707" i="1" a="1"/>
  <c r="T1707" i="1" s="1"/>
  <c r="T196" i="1" a="1"/>
  <c r="T196" i="1" s="1"/>
  <c r="T2757" i="1" a="1"/>
  <c r="T2757" i="1" s="1"/>
  <c r="T3239" i="1" a="1"/>
  <c r="T3239" i="1" s="1"/>
  <c r="T2982" i="1" a="1"/>
  <c r="T2982" i="1" s="1"/>
  <c r="T2986" i="1" a="1"/>
  <c r="T2986" i="1" s="1"/>
  <c r="T1185" i="1" a="1"/>
  <c r="T1185" i="1" s="1"/>
  <c r="T1499" i="1" a="1"/>
  <c r="T1499" i="1" s="1"/>
  <c r="T2937" i="1" a="1"/>
  <c r="T2937" i="1" s="1"/>
  <c r="T2485" i="1" a="1"/>
  <c r="T2485" i="1" s="1"/>
  <c r="T1926" i="1" a="1"/>
  <c r="T1926" i="1" s="1"/>
  <c r="T1886" i="1" a="1"/>
  <c r="T1886" i="1" s="1"/>
  <c r="T1883" i="1" a="1"/>
  <c r="T1883" i="1" s="1"/>
  <c r="T2256" i="1" a="1"/>
  <c r="T2256" i="1" s="1"/>
  <c r="T2740" i="1" a="1"/>
  <c r="T2740" i="1" s="1"/>
  <c r="T2507" i="1" a="1"/>
  <c r="T2507" i="1" s="1"/>
  <c r="T2207" i="1" a="1"/>
  <c r="T2207" i="1" s="1"/>
  <c r="T2199" i="1" a="1"/>
  <c r="T2199" i="1" s="1"/>
  <c r="T2754" i="1" a="1"/>
  <c r="T2754" i="1" s="1"/>
  <c r="T2194" i="1" a="1"/>
  <c r="T2194" i="1" s="1"/>
  <c r="T2755" i="1" a="1"/>
  <c r="T2755" i="1" s="1"/>
  <c r="T2743" i="1" a="1"/>
  <c r="T2743" i="1" s="1"/>
  <c r="T2939" i="1" a="1"/>
  <c r="T2939" i="1" s="1"/>
  <c r="T2762" i="1" a="1"/>
  <c r="T2762" i="1" s="1"/>
  <c r="T2574" i="1" a="1"/>
  <c r="T2574" i="1" s="1"/>
  <c r="T2670" i="1" a="1"/>
  <c r="T2670" i="1" s="1"/>
  <c r="T1837" i="1" a="1"/>
  <c r="T1837" i="1" s="1"/>
  <c r="T3085" i="1" a="1"/>
  <c r="T3085" i="1" s="1"/>
  <c r="T2916" i="1" a="1"/>
  <c r="T2916" i="1" s="1"/>
  <c r="T820" i="1" a="1"/>
  <c r="T820" i="1" s="1"/>
  <c r="T1997" i="1" a="1"/>
  <c r="T1997" i="1" s="1"/>
  <c r="T78" i="1" a="1"/>
  <c r="T78" i="1" s="1"/>
  <c r="T42" i="1" a="1"/>
  <c r="T42" i="1" s="1"/>
  <c r="T2614" i="1" a="1"/>
  <c r="T2614" i="1" s="1"/>
  <c r="T2095" i="1" a="1"/>
  <c r="T2095" i="1" s="1"/>
  <c r="T2994" i="1" a="1"/>
  <c r="T2994" i="1" s="1"/>
  <c r="T2648" i="1" a="1"/>
  <c r="T2648" i="1" s="1"/>
  <c r="T3428" i="1" a="1"/>
  <c r="T3428" i="1" s="1"/>
  <c r="T2334" i="1" a="1"/>
  <c r="T2334" i="1" s="1"/>
  <c r="T2721" i="1" a="1"/>
  <c r="T2721" i="1" s="1"/>
  <c r="T1923" i="1" a="1"/>
  <c r="T1923" i="1" s="1"/>
  <c r="T2371" i="1" a="1"/>
  <c r="T2371" i="1" s="1"/>
  <c r="T223" i="1" a="1"/>
  <c r="T223" i="1" s="1"/>
  <c r="T2462" i="1" a="1"/>
  <c r="T2462" i="1" s="1"/>
  <c r="T2760" i="1" a="1"/>
  <c r="T2760" i="1" s="1"/>
  <c r="T80" i="1" a="1"/>
  <c r="T80" i="1" s="1"/>
  <c r="T709" i="1" a="1"/>
  <c r="T709" i="1" s="1"/>
  <c r="T1924" i="1" a="1"/>
  <c r="T1924" i="1" s="1"/>
  <c r="T90" i="1" a="1"/>
  <c r="T90" i="1" s="1"/>
  <c r="T2900" i="1" a="1"/>
  <c r="T2900" i="1" s="1"/>
  <c r="T2918" i="1" a="1"/>
  <c r="T2918" i="1" s="1"/>
  <c r="T690" i="1" a="1"/>
  <c r="T690" i="1" s="1"/>
  <c r="T1305" i="1" a="1"/>
  <c r="T1305" i="1" s="1"/>
  <c r="T956" i="1" a="1"/>
  <c r="T956" i="1" s="1"/>
  <c r="T65" i="1" a="1"/>
  <c r="T65" i="1" s="1"/>
  <c r="T1877" i="1" a="1"/>
  <c r="T1877" i="1" s="1"/>
  <c r="T6" i="1" a="1"/>
  <c r="T6" i="1" s="1"/>
  <c r="T1441" i="1" a="1"/>
  <c r="T1441" i="1" s="1"/>
  <c r="T1504" i="1" a="1"/>
  <c r="T1504" i="1" s="1"/>
  <c r="T673" i="1" a="1"/>
  <c r="T673" i="1" s="1"/>
  <c r="T77" i="1" a="1"/>
  <c r="T77" i="1" s="1"/>
  <c r="T1189" i="1" a="1"/>
  <c r="T1189" i="1" s="1"/>
  <c r="T1675" i="1" a="1"/>
  <c r="T1675" i="1" s="1"/>
  <c r="T1467" i="1" a="1"/>
  <c r="T1467" i="1" s="1"/>
  <c r="T3112" i="1" a="1"/>
  <c r="T3112" i="1" s="1"/>
  <c r="T1689" i="1" a="1"/>
  <c r="T1689" i="1" s="1"/>
  <c r="T2654" i="1" a="1"/>
  <c r="T2654" i="1" s="1"/>
  <c r="T1726" i="1" a="1"/>
  <c r="T1726" i="1" s="1"/>
  <c r="T1789" i="1" a="1"/>
  <c r="T1789" i="1" s="1"/>
  <c r="T3665" i="1" a="1"/>
  <c r="T3665" i="1" s="1"/>
  <c r="T512" i="1" a="1"/>
  <c r="T512" i="1" s="1"/>
  <c r="T1593" i="1" a="1"/>
  <c r="T1593" i="1" s="1"/>
  <c r="T3283" i="1" a="1"/>
  <c r="T3283" i="1" s="1"/>
  <c r="T2645" i="1" a="1"/>
  <c r="T2645" i="1" s="1"/>
  <c r="T2689" i="1" a="1"/>
  <c r="T2689" i="1" s="1"/>
  <c r="T556" i="1" a="1"/>
  <c r="T556" i="1" s="1"/>
  <c r="T2791" i="1" a="1"/>
  <c r="T2791" i="1" s="1"/>
  <c r="T821" i="1" a="1"/>
  <c r="T821" i="1" s="1"/>
  <c r="T1085" i="1" a="1"/>
  <c r="T1085" i="1" s="1"/>
  <c r="T2001" i="1" a="1"/>
  <c r="T2001" i="1" s="1"/>
  <c r="T255" i="1" a="1"/>
  <c r="T255" i="1" s="1"/>
  <c r="T664" i="1" a="1"/>
  <c r="T664" i="1" s="1"/>
  <c r="T2947" i="1" a="1"/>
  <c r="T2947" i="1" s="1"/>
  <c r="T1607" i="1" a="1"/>
  <c r="T1607" i="1" s="1"/>
  <c r="T52" i="1" a="1"/>
  <c r="T52" i="1" s="1"/>
  <c r="T1594" i="1" a="1"/>
  <c r="T1594" i="1" s="1"/>
  <c r="T1652" i="1" a="1"/>
  <c r="T1652" i="1" s="1"/>
  <c r="T1922" i="1" a="1"/>
  <c r="T1922" i="1" s="1"/>
  <c r="T538" i="1" a="1"/>
  <c r="T538" i="1" s="1"/>
  <c r="T307" i="1" a="1"/>
  <c r="T307" i="1" s="1"/>
  <c r="T267" i="1" a="1"/>
  <c r="T267" i="1" s="1"/>
  <c r="T540" i="1" a="1"/>
  <c r="T540" i="1" s="1"/>
  <c r="T2071" i="1" a="1"/>
  <c r="T2071" i="1" s="1"/>
  <c r="T1343" i="1" a="1"/>
  <c r="T1343" i="1" s="1"/>
  <c r="T1312" i="1" a="1"/>
  <c r="T1312" i="1" s="1"/>
  <c r="T314" i="1" a="1"/>
  <c r="T314" i="1" s="1"/>
  <c r="T3531" i="1" a="1"/>
  <c r="T3531" i="1" s="1"/>
  <c r="T542" i="1" a="1"/>
  <c r="T542" i="1" s="1"/>
  <c r="T1313" i="1" a="1"/>
  <c r="T1313" i="1" s="1"/>
  <c r="T3554" i="1" a="1"/>
  <c r="T3554" i="1" s="1"/>
  <c r="T2588" i="1" a="1"/>
  <c r="T2588" i="1" s="1"/>
  <c r="T575" i="1" a="1"/>
  <c r="T575" i="1" s="1"/>
  <c r="T368" i="1" a="1"/>
  <c r="T368" i="1" s="1"/>
  <c r="T682" i="1" a="1"/>
  <c r="T682" i="1" s="1"/>
  <c r="T374" i="1" a="1"/>
  <c r="T374" i="1" s="1"/>
  <c r="T102" i="1" a="1"/>
  <c r="T102" i="1" s="1"/>
  <c r="T199" i="1" a="1"/>
  <c r="T199" i="1" s="1"/>
  <c r="T491" i="1" a="1"/>
  <c r="T491" i="1" s="1"/>
  <c r="T3167" i="1" a="1"/>
  <c r="T3167" i="1" s="1"/>
  <c r="T3025" i="1" a="1"/>
  <c r="T3025" i="1" s="1"/>
  <c r="T581" i="1" a="1"/>
  <c r="T581" i="1" s="1"/>
  <c r="T3415" i="1" a="1"/>
  <c r="T3415" i="1" s="1"/>
  <c r="T122" i="1" a="1"/>
  <c r="T122" i="1" s="1"/>
  <c r="T2206" i="1" a="1"/>
  <c r="T2206" i="1" s="1"/>
  <c r="T3795" i="1" a="1"/>
  <c r="T3795" i="1" s="1"/>
  <c r="T658" i="1" a="1"/>
  <c r="T658" i="1" s="1"/>
  <c r="T3226" i="1" a="1"/>
  <c r="T3226" i="1" s="1"/>
  <c r="T370" i="1" a="1"/>
  <c r="T370" i="1" s="1"/>
  <c r="T3256" i="1" a="1"/>
  <c r="T3256" i="1" s="1"/>
  <c r="T3245" i="1" a="1"/>
  <c r="T3245" i="1" s="1"/>
  <c r="T3243" i="1" a="1"/>
  <c r="T3243" i="1" s="1"/>
  <c r="T3244" i="1" a="1"/>
  <c r="T3244" i="1" s="1"/>
  <c r="T3241" i="1" a="1"/>
  <c r="T3241" i="1" s="1"/>
  <c r="T3242" i="1" a="1"/>
  <c r="T3242" i="1" s="1"/>
  <c r="T3234" i="1" a="1"/>
  <c r="T3234" i="1" s="1"/>
  <c r="T3236" i="1" a="1"/>
  <c r="T3236" i="1" s="1"/>
  <c r="T3228" i="1" a="1"/>
  <c r="T3228" i="1" s="1"/>
  <c r="T1292" i="1" a="1"/>
  <c r="T1292" i="1" s="1"/>
  <c r="T2328" i="1" a="1"/>
  <c r="T2328" i="1" s="1"/>
  <c r="T2336" i="1" a="1"/>
  <c r="T2336" i="1" s="1"/>
  <c r="T2333" i="1" a="1"/>
  <c r="T2333" i="1" s="1"/>
  <c r="T2338" i="1" a="1"/>
  <c r="T2338" i="1" s="1"/>
  <c r="T2331" i="1" a="1"/>
  <c r="T2331" i="1" s="1"/>
  <c r="T2330" i="1" a="1"/>
  <c r="T2330" i="1" s="1"/>
  <c r="T2332" i="1" a="1"/>
  <c r="T2332" i="1" s="1"/>
  <c r="T2312" i="1" a="1"/>
  <c r="T2312" i="1" s="1"/>
  <c r="T1027" i="1" a="1"/>
  <c r="T1027" i="1" s="1"/>
  <c r="T3547" i="1" a="1"/>
  <c r="T3547" i="1" s="1"/>
  <c r="T3539" i="1" a="1"/>
  <c r="T3539" i="1" s="1"/>
  <c r="T3540" i="1" a="1"/>
  <c r="T3540" i="1" s="1"/>
  <c r="T3536" i="1" a="1"/>
  <c r="T3536" i="1" s="1"/>
  <c r="T3537" i="1" a="1"/>
  <c r="T3537" i="1" s="1"/>
  <c r="T3529" i="1" a="1"/>
  <c r="T3529" i="1" s="1"/>
  <c r="T3527" i="1" a="1"/>
  <c r="T3527" i="1" s="1"/>
  <c r="T3521" i="1" a="1"/>
  <c r="T3521" i="1" s="1"/>
  <c r="T3514" i="1" a="1"/>
  <c r="T3514" i="1" s="1"/>
  <c r="T3515" i="1" a="1"/>
  <c r="T3515" i="1" s="1"/>
  <c r="T214" i="1" a="1"/>
  <c r="T214" i="1" s="1"/>
  <c r="T2548" i="1" a="1"/>
  <c r="T2548" i="1" s="1"/>
  <c r="T3075" i="1" a="1"/>
  <c r="T3075" i="1" s="1"/>
  <c r="T1034" i="1" a="1"/>
  <c r="T1034" i="1" s="1"/>
  <c r="T1818" i="1" a="1"/>
  <c r="T1818" i="1" s="1"/>
  <c r="T444" i="1" a="1"/>
  <c r="T444" i="1" s="1"/>
  <c r="T442" i="1" a="1"/>
  <c r="T442" i="1" s="1"/>
  <c r="T1433" i="1" a="1"/>
  <c r="T1433" i="1" s="1"/>
  <c r="T2249" i="1" a="1"/>
  <c r="T2249" i="1" s="1"/>
  <c r="T1683" i="1" a="1"/>
  <c r="T1683" i="1" s="1"/>
  <c r="T1116" i="1" a="1"/>
  <c r="T1116" i="1" s="1"/>
  <c r="T1304" i="1" a="1"/>
  <c r="T1304" i="1" s="1"/>
  <c r="T3178" i="1" a="1"/>
  <c r="T3178" i="1" s="1"/>
  <c r="T859" i="1" a="1"/>
  <c r="T859" i="1" s="1"/>
  <c r="T1366" i="1" a="1"/>
  <c r="T1366" i="1" s="1"/>
  <c r="T2611" i="1" a="1"/>
  <c r="T2611" i="1" s="1"/>
  <c r="T1285" i="1" a="1"/>
  <c r="T1285" i="1" s="1"/>
  <c r="T141" i="1" a="1"/>
  <c r="T141" i="1" s="1"/>
  <c r="T1024" i="1" a="1"/>
  <c r="T1024" i="1" s="1"/>
  <c r="T1309" i="1" a="1"/>
  <c r="T1309" i="1" s="1"/>
  <c r="T996" i="1" a="1"/>
  <c r="T996" i="1" s="1"/>
  <c r="T249" i="1" a="1"/>
  <c r="T249" i="1" s="1"/>
  <c r="T66" i="1" a="1"/>
  <c r="T66" i="1" s="1"/>
  <c r="T23" i="1" a="1"/>
  <c r="T23" i="1" s="1"/>
  <c r="T1283" i="1" a="1"/>
  <c r="T1283" i="1" s="1"/>
  <c r="T3688" i="1" a="1"/>
  <c r="T3688" i="1" s="1"/>
  <c r="T3744" i="1" a="1"/>
  <c r="T3744" i="1" s="1"/>
  <c r="T848" i="1" a="1"/>
  <c r="T848" i="1" s="1"/>
  <c r="T1743" i="1" a="1"/>
  <c r="T1743" i="1" s="1"/>
  <c r="T331" i="1" a="1"/>
  <c r="T331" i="1" s="1"/>
  <c r="T2552" i="1" a="1"/>
  <c r="T2552" i="1" s="1"/>
  <c r="T3811" i="1" a="1"/>
  <c r="T3811" i="1" s="1"/>
  <c r="T2850" i="1" a="1"/>
  <c r="T2850" i="1" s="1"/>
  <c r="T719" i="1" a="1"/>
  <c r="T719" i="1" s="1"/>
  <c r="T2381" i="1" a="1"/>
  <c r="T2381" i="1" s="1"/>
  <c r="T992" i="1" a="1"/>
  <c r="T992" i="1" s="1"/>
  <c r="T1026" i="1" a="1"/>
  <c r="T1026" i="1" s="1"/>
  <c r="T3829" i="1" a="1"/>
  <c r="T3829" i="1" s="1"/>
  <c r="T1247" i="1" a="1"/>
  <c r="T1247" i="1" s="1"/>
  <c r="T1756" i="1" a="1"/>
  <c r="T1756" i="1" s="1"/>
  <c r="T1713" i="1" a="1"/>
  <c r="T1713" i="1" s="1"/>
  <c r="T2226" i="1" a="1"/>
  <c r="T2226" i="1" s="1"/>
  <c r="T2597" i="1" a="1"/>
  <c r="T2597" i="1" s="1"/>
  <c r="T1350" i="1" a="1"/>
  <c r="T1350" i="1" s="1"/>
  <c r="T1952" i="1" a="1"/>
  <c r="T1952" i="1" s="1"/>
  <c r="T3462" i="1" a="1"/>
  <c r="T3462" i="1" s="1"/>
  <c r="T3783" i="1" a="1"/>
  <c r="T3783" i="1" s="1"/>
  <c r="T3779" i="1" a="1"/>
  <c r="T3779" i="1" s="1"/>
  <c r="T1429" i="1" a="1"/>
  <c r="T1429" i="1" s="1"/>
  <c r="T3840" i="1" a="1"/>
  <c r="T3840" i="1" s="1"/>
  <c r="T2009" i="1" a="1"/>
  <c r="T2009" i="1" s="1"/>
  <c r="T3784" i="1" a="1"/>
  <c r="T3784" i="1" s="1"/>
  <c r="T3069" i="1" a="1"/>
  <c r="T3069" i="1" s="1"/>
  <c r="T1835" i="1" a="1"/>
  <c r="T1835" i="1" s="1"/>
  <c r="T1259" i="1" a="1"/>
  <c r="T1259" i="1" s="1"/>
  <c r="T3505" i="1" a="1"/>
  <c r="T3505" i="1" s="1"/>
  <c r="T1602" i="1" a="1"/>
  <c r="T1602" i="1" s="1"/>
  <c r="T1481" i="1" a="1"/>
  <c r="T1481" i="1" s="1"/>
  <c r="T2089" i="1" a="1"/>
  <c r="T2089" i="1" s="1"/>
  <c r="T3839" i="1" a="1"/>
  <c r="T3839" i="1" s="1"/>
  <c r="T993" i="1" a="1"/>
  <c r="T993" i="1" s="1"/>
  <c r="T1044" i="1" a="1"/>
  <c r="T1044" i="1" s="1"/>
  <c r="T1373" i="1" a="1"/>
  <c r="T1373" i="1" s="1"/>
  <c r="T1017" i="1" a="1"/>
  <c r="T1017" i="1" s="1"/>
  <c r="T70" i="1" a="1"/>
  <c r="T70" i="1" s="1"/>
  <c r="T3807" i="1" a="1"/>
  <c r="T3807" i="1" s="1"/>
  <c r="T103" i="1" a="1"/>
  <c r="T103" i="1" s="1"/>
  <c r="T577" i="1" a="1"/>
  <c r="T577" i="1" s="1"/>
  <c r="T1491" i="1" a="1"/>
  <c r="T1491" i="1" s="1"/>
  <c r="T829" i="1" a="1"/>
  <c r="T829" i="1" s="1"/>
  <c r="T561" i="1" a="1"/>
  <c r="T561" i="1" s="1"/>
  <c r="T329" i="1" a="1"/>
  <c r="T329" i="1" s="1"/>
  <c r="T650" i="1" a="1"/>
  <c r="T650" i="1" s="1"/>
  <c r="T3310" i="1" a="1"/>
  <c r="T3310" i="1" s="1"/>
  <c r="T497" i="1" a="1"/>
  <c r="T497" i="1" s="1"/>
  <c r="T1294" i="1" a="1"/>
  <c r="T1294" i="1" s="1"/>
  <c r="T2409" i="1" a="1"/>
  <c r="T2409" i="1" s="1"/>
  <c r="T3429" i="1" a="1"/>
  <c r="T3429" i="1" s="1"/>
  <c r="T3439" i="1" a="1"/>
  <c r="T3439" i="1" s="1"/>
  <c r="T2093" i="1" a="1"/>
  <c r="T2093" i="1" s="1"/>
  <c r="T3440" i="1" a="1"/>
  <c r="T3440" i="1" s="1"/>
  <c r="T411" i="1" a="1"/>
  <c r="T411" i="1" s="1"/>
  <c r="T1543" i="1" a="1"/>
  <c r="T1543" i="1" s="1"/>
  <c r="T2682" i="1" a="1"/>
  <c r="T2682" i="1" s="1"/>
  <c r="T568" i="1" a="1"/>
  <c r="T568" i="1" s="1"/>
  <c r="T3099" i="1" a="1"/>
  <c r="T3099" i="1" s="1"/>
  <c r="T1821" i="1" a="1"/>
  <c r="T1821" i="1" s="1"/>
  <c r="T3127" i="1" a="1"/>
  <c r="T3127" i="1" s="1"/>
  <c r="T621" i="1" a="1"/>
  <c r="T621" i="1" s="1"/>
  <c r="T2257" i="1" a="1"/>
  <c r="T2257" i="1" s="1"/>
  <c r="T2233" i="1" a="1"/>
  <c r="T2233" i="1" s="1"/>
  <c r="T1465" i="1" a="1"/>
  <c r="T1465" i="1" s="1"/>
  <c r="T2241" i="1" a="1"/>
  <c r="T2241" i="1" s="1"/>
  <c r="T1018" i="1" a="1"/>
  <c r="T1018" i="1" s="1"/>
  <c r="T1175" i="1" a="1"/>
  <c r="T1175" i="1" s="1"/>
  <c r="T580" i="1" a="1"/>
  <c r="T580" i="1" s="1"/>
  <c r="T589" i="1" a="1"/>
  <c r="T589" i="1" s="1"/>
  <c r="T16" i="1" a="1"/>
  <c r="T16" i="1" s="1"/>
  <c r="T2396" i="1" a="1"/>
  <c r="T2396" i="1" s="1"/>
  <c r="T1162" i="1" a="1"/>
  <c r="T1162" i="1" s="1"/>
  <c r="T1495" i="1" a="1"/>
  <c r="T1495" i="1" s="1"/>
  <c r="T417" i="1" a="1"/>
  <c r="T417" i="1" s="1"/>
  <c r="T1812" i="1" a="1"/>
  <c r="T1812" i="1" s="1"/>
  <c r="T3314" i="1" a="1"/>
  <c r="T3314" i="1" s="1"/>
  <c r="T2131" i="1" a="1"/>
  <c r="T2131" i="1" s="1"/>
  <c r="T685" i="1" a="1"/>
  <c r="T685" i="1" s="1"/>
  <c r="T1008" i="1" a="1"/>
  <c r="T1008" i="1" s="1"/>
  <c r="T36" i="1" a="1"/>
  <c r="T36" i="1" s="1"/>
  <c r="T37" i="1" a="1"/>
  <c r="T37" i="1" s="1"/>
  <c r="T1289" i="1" a="1"/>
  <c r="T1289" i="1" s="1"/>
  <c r="T2244" i="1" a="1"/>
  <c r="T2244" i="1" s="1"/>
  <c r="T2447" i="1" a="1"/>
  <c r="T2447" i="1" s="1"/>
  <c r="T880" i="1" a="1"/>
  <c r="T880" i="1" s="1"/>
  <c r="T2945" i="1" a="1"/>
  <c r="T2945" i="1" s="1"/>
  <c r="T1483" i="1" a="1"/>
  <c r="T1483" i="1" s="1"/>
  <c r="T803" i="1" a="1"/>
  <c r="T803" i="1" s="1"/>
  <c r="T2792" i="1" a="1"/>
  <c r="T2792" i="1" s="1"/>
  <c r="T3835" i="1" a="1"/>
  <c r="T3835" i="1" s="1"/>
  <c r="T3611" i="1" a="1"/>
  <c r="T3611" i="1" s="1"/>
  <c r="T3718" i="1" a="1"/>
  <c r="T3718" i="1" s="1"/>
  <c r="T3499" i="1" a="1"/>
  <c r="T3499" i="1" s="1"/>
  <c r="T1037" i="1" a="1"/>
  <c r="T1037" i="1" s="1"/>
  <c r="T3714" i="1" a="1"/>
  <c r="T3714" i="1" s="1"/>
  <c r="T3399" i="1" a="1"/>
  <c r="T3399" i="1" s="1"/>
  <c r="T3662" i="1" a="1"/>
  <c r="T3662" i="1" s="1"/>
  <c r="T3192" i="1" a="1"/>
  <c r="T3192" i="1" s="1"/>
  <c r="T3707" i="1" a="1"/>
  <c r="T3707" i="1" s="1"/>
  <c r="T3716" i="1" a="1"/>
  <c r="T3716" i="1" s="1"/>
  <c r="T3444" i="1" a="1"/>
  <c r="T3444" i="1" s="1"/>
  <c r="T2647" i="1" a="1"/>
  <c r="T2647" i="1" s="1"/>
  <c r="T3606" i="1" a="1"/>
  <c r="T3606" i="1" s="1"/>
  <c r="T3362" i="1" a="1"/>
  <c r="T3362" i="1" s="1"/>
  <c r="T3648" i="1" a="1"/>
  <c r="T3648" i="1" s="1"/>
  <c r="T3176" i="1" a="1"/>
  <c r="T3176" i="1" s="1"/>
  <c r="T1054" i="1" a="1"/>
  <c r="T1054" i="1" s="1"/>
  <c r="T3184" i="1" a="1"/>
  <c r="T3184" i="1" s="1"/>
  <c r="T3170" i="1" a="1"/>
  <c r="T3170" i="1" s="1"/>
  <c r="T3174" i="1" a="1"/>
  <c r="T3174" i="1" s="1"/>
  <c r="T3198" i="1" a="1"/>
  <c r="T3198" i="1" s="1"/>
  <c r="T3804" i="1" a="1"/>
  <c r="T3804" i="1" s="1"/>
  <c r="T1042" i="1" a="1"/>
  <c r="T1042" i="1" s="1"/>
  <c r="T1722" i="1" a="1"/>
  <c r="T1722" i="1" s="1"/>
  <c r="T3272" i="1" a="1"/>
  <c r="T3272" i="1" s="1"/>
  <c r="T955" i="1" a="1"/>
  <c r="T955" i="1" s="1"/>
  <c r="T151" i="1" a="1"/>
  <c r="T151" i="1" s="1"/>
  <c r="T521" i="1" a="1"/>
  <c r="T521" i="1" s="1"/>
  <c r="T308" i="1" a="1"/>
  <c r="T308" i="1" s="1"/>
  <c r="T291" i="1" a="1"/>
  <c r="T291" i="1" s="1"/>
  <c r="T560" i="1" a="1"/>
  <c r="T560" i="1" s="1"/>
  <c r="T544" i="1" a="1"/>
  <c r="T544" i="1" s="1"/>
  <c r="T392" i="1" a="1"/>
  <c r="T392" i="1" s="1"/>
  <c r="T1319" i="1" a="1"/>
  <c r="T1319" i="1" s="1"/>
  <c r="T2693" i="1" a="1"/>
  <c r="T2693" i="1" s="1"/>
  <c r="T1849" i="1" a="1"/>
  <c r="T1849" i="1" s="1"/>
  <c r="T1884" i="1" a="1"/>
  <c r="T1884" i="1" s="1"/>
  <c r="T248" i="1" a="1"/>
  <c r="T248" i="1" s="1"/>
  <c r="T286" i="1" a="1"/>
  <c r="T286" i="1" s="1"/>
  <c r="T2929" i="1" a="1"/>
  <c r="T2929" i="1" s="1"/>
  <c r="T1099" i="1" a="1"/>
  <c r="T1099" i="1" s="1"/>
  <c r="T1450" i="1" a="1"/>
  <c r="T1450" i="1" s="1"/>
  <c r="T1190" i="1" a="1"/>
  <c r="T1190" i="1" s="1"/>
  <c r="T2765" i="1" a="1"/>
  <c r="T2765" i="1" s="1"/>
  <c r="T3015" i="1" a="1"/>
  <c r="T3015" i="1" s="1"/>
  <c r="T3379" i="1" a="1"/>
  <c r="T3379" i="1" s="1"/>
  <c r="T3421" i="1" a="1"/>
  <c r="T3421" i="1" s="1"/>
  <c r="T3361" i="1" a="1"/>
  <c r="T3361" i="1" s="1"/>
  <c r="T2766" i="1" a="1"/>
  <c r="T2766" i="1" s="1"/>
  <c r="T3067" i="1" a="1"/>
  <c r="T3067" i="1" s="1"/>
  <c r="T3026" i="1" a="1"/>
  <c r="T3026" i="1" s="1"/>
  <c r="T425" i="1" a="1"/>
  <c r="T425" i="1" s="1"/>
  <c r="T3287" i="1" a="1"/>
  <c r="T3287" i="1" s="1"/>
  <c r="T2747" i="1" a="1"/>
  <c r="T2747" i="1" s="1"/>
  <c r="T2790" i="1" a="1"/>
  <c r="T2790" i="1" s="1"/>
  <c r="T3155" i="1" a="1"/>
  <c r="T3155" i="1" s="1"/>
  <c r="T3335" i="1" a="1"/>
  <c r="T3335" i="1" s="1"/>
  <c r="T3259" i="1" a="1"/>
  <c r="T3259" i="1" s="1"/>
  <c r="T3078" i="1" a="1"/>
  <c r="T3078" i="1" s="1"/>
  <c r="T3363" i="1" a="1"/>
  <c r="T3363" i="1" s="1"/>
  <c r="T3384" i="1" a="1"/>
  <c r="T3384" i="1" s="1"/>
  <c r="T327" i="1" a="1"/>
  <c r="T327" i="1" s="1"/>
  <c r="T3007" i="1" a="1"/>
  <c r="T3007" i="1" s="1"/>
  <c r="T3378" i="1" a="1"/>
  <c r="T3378" i="1" s="1"/>
  <c r="T2959" i="1" a="1"/>
  <c r="T2959" i="1" s="1"/>
  <c r="T177" i="1" a="1"/>
  <c r="T177" i="1" s="1"/>
  <c r="T2950" i="1" a="1"/>
  <c r="T2950" i="1" s="1"/>
  <c r="T3061" i="1" a="1"/>
  <c r="T3061" i="1" s="1"/>
  <c r="T2599" i="1" a="1"/>
  <c r="T2599" i="1" s="1"/>
  <c r="T2764" i="1" a="1"/>
  <c r="T2764" i="1" s="1"/>
  <c r="T2329" i="1" a="1"/>
  <c r="T2329" i="1" s="1"/>
  <c r="T2593" i="1" a="1"/>
  <c r="T2593" i="1" s="1"/>
  <c r="T2840" i="1" a="1"/>
  <c r="T2840" i="1" s="1"/>
  <c r="T3062" i="1" a="1"/>
  <c r="T3062" i="1" s="1"/>
  <c r="T2940" i="1" a="1"/>
  <c r="T2940" i="1" s="1"/>
  <c r="T2616" i="1" a="1"/>
  <c r="T2616" i="1" s="1"/>
  <c r="T905" i="1" a="1"/>
  <c r="T905" i="1" s="1"/>
  <c r="T1228" i="1" a="1"/>
  <c r="T1228" i="1" s="1"/>
  <c r="T1207" i="1" a="1"/>
  <c r="T1207" i="1" s="1"/>
  <c r="T1953" i="1" a="1"/>
  <c r="T1953" i="1" s="1"/>
  <c r="T25" i="1" a="1"/>
  <c r="T25" i="1" s="1"/>
  <c r="T1858" i="1" a="1"/>
  <c r="T1858" i="1" s="1"/>
  <c r="T1195" i="1" a="1"/>
  <c r="T1195" i="1" s="1"/>
  <c r="T862" i="1" a="1"/>
  <c r="T862" i="1" s="1"/>
  <c r="T1046" i="1" a="1"/>
  <c r="T1046" i="1" s="1"/>
  <c r="T1472" i="1" a="1"/>
  <c r="T1472" i="1" s="1"/>
  <c r="T1457" i="1" a="1"/>
  <c r="T1457" i="1" s="1"/>
  <c r="T1929" i="1" a="1"/>
  <c r="T1929" i="1" s="1"/>
  <c r="T1473" i="1" a="1"/>
  <c r="T1473" i="1" s="1"/>
  <c r="T1269" i="1" a="1"/>
  <c r="T1269" i="1" s="1"/>
  <c r="T2208" i="1" a="1"/>
  <c r="T2208" i="1" s="1"/>
  <c r="T142" i="1" a="1"/>
  <c r="T142" i="1" s="1"/>
  <c r="T1164" i="1" a="1"/>
  <c r="T1164" i="1" s="1"/>
  <c r="T1199" i="1" a="1"/>
  <c r="T1199" i="1" s="1"/>
  <c r="T1307" i="1" a="1"/>
  <c r="T1307" i="1" s="1"/>
  <c r="T1153" i="1" a="1"/>
  <c r="T1153" i="1" s="1"/>
  <c r="T1109" i="1" a="1"/>
  <c r="T1109" i="1" s="1"/>
  <c r="T1151" i="1" a="1"/>
  <c r="T1151" i="1" s="1"/>
  <c r="T1107" i="1" a="1"/>
  <c r="T1107" i="1" s="1"/>
  <c r="T1108" i="1" a="1"/>
  <c r="T1108" i="1" s="1"/>
  <c r="T1128" i="1" a="1"/>
  <c r="T1128" i="1" s="1"/>
  <c r="T617" i="1" a="1"/>
  <c r="T617" i="1" s="1"/>
  <c r="T3084" i="1" a="1"/>
  <c r="T3084" i="1" s="1"/>
  <c r="T1306" i="1" a="1"/>
  <c r="T1306" i="1" s="1"/>
  <c r="T1684" i="1" a="1"/>
  <c r="T1684" i="1" s="1"/>
  <c r="T1956" i="1" a="1"/>
  <c r="T1956" i="1" s="1"/>
  <c r="T1973" i="1" a="1"/>
  <c r="T1973" i="1" s="1"/>
  <c r="T832" i="1" a="1"/>
  <c r="T832" i="1" s="1"/>
  <c r="T2023" i="1" a="1"/>
  <c r="T2023" i="1" s="1"/>
  <c r="T2759" i="1" a="1"/>
  <c r="T2759" i="1" s="1"/>
  <c r="T904" i="1" a="1"/>
  <c r="T904" i="1" s="1"/>
  <c r="T1210" i="1" a="1"/>
  <c r="T1210" i="1" s="1"/>
  <c r="T1227" i="1" a="1"/>
  <c r="T1227" i="1" s="1"/>
  <c r="T2583" i="1" a="1"/>
  <c r="T2583" i="1" s="1"/>
  <c r="T925" i="1" a="1"/>
  <c r="T925" i="1" s="1"/>
  <c r="T959" i="1" a="1"/>
  <c r="T959" i="1" s="1"/>
  <c r="T950" i="1" a="1"/>
  <c r="T950" i="1" s="1"/>
  <c r="T2569" i="1" a="1"/>
  <c r="T2569" i="1" s="1"/>
  <c r="T298" i="1" a="1"/>
  <c r="T298" i="1" s="1"/>
  <c r="T2826" i="1" a="1"/>
  <c r="T2826" i="1" s="1"/>
  <c r="T2284" i="1" a="1"/>
  <c r="T2284" i="1" s="1"/>
  <c r="T181" i="1" a="1"/>
  <c r="T181" i="1" s="1"/>
  <c r="T2576" i="1" a="1"/>
  <c r="T2576" i="1" s="1"/>
  <c r="T1188" i="1" a="1"/>
  <c r="T1188" i="1" s="1"/>
  <c r="T3394" i="1" a="1"/>
  <c r="T3394" i="1" s="1"/>
  <c r="T3388" i="1" a="1"/>
  <c r="T3388" i="1" s="1"/>
  <c r="T3403" i="1" a="1"/>
  <c r="T3403" i="1" s="1"/>
  <c r="T1824" i="1" a="1"/>
  <c r="T1824" i="1" s="1"/>
  <c r="T948" i="1" a="1"/>
  <c r="T948" i="1" s="1"/>
  <c r="T3401" i="1" a="1"/>
  <c r="T3401" i="1" s="1"/>
  <c r="T2993" i="1" a="1"/>
  <c r="T2993" i="1" s="1"/>
  <c r="T2246" i="1" a="1"/>
  <c r="T2246" i="1" s="1"/>
  <c r="T239" i="1" a="1"/>
  <c r="T239" i="1" s="1"/>
  <c r="T225" i="1" a="1"/>
  <c r="T225" i="1" s="1"/>
  <c r="T400" i="1" a="1"/>
  <c r="T400" i="1" s="1"/>
  <c r="T412" i="1" a="1"/>
  <c r="T412" i="1" s="1"/>
  <c r="T342" i="1" a="1"/>
  <c r="T342" i="1" s="1"/>
  <c r="T89" i="1" a="1"/>
  <c r="T89" i="1" s="1"/>
  <c r="T456" i="1" a="1"/>
  <c r="T456" i="1" s="1"/>
  <c r="T31" i="1" a="1"/>
  <c r="T31" i="1" s="1"/>
  <c r="T1101" i="1" a="1"/>
  <c r="T1101" i="1" s="1"/>
  <c r="T742" i="1" a="1"/>
  <c r="T742" i="1" s="1"/>
  <c r="T39" i="1" a="1"/>
  <c r="T39" i="1" s="1"/>
  <c r="T1914" i="1" a="1"/>
  <c r="T1914" i="1" s="1"/>
  <c r="T210" i="1" a="1"/>
  <c r="T210" i="1" s="1"/>
  <c r="T233" i="1" a="1"/>
  <c r="T233" i="1" s="1"/>
  <c r="T246" i="1" a="1"/>
  <c r="T246" i="1" s="1"/>
  <c r="T1184" i="1" a="1"/>
  <c r="T1184" i="1" s="1"/>
  <c r="T440" i="1" a="1"/>
  <c r="T440" i="1" s="1"/>
  <c r="T154" i="1" a="1"/>
  <c r="T154" i="1" s="1"/>
  <c r="T1987" i="1" a="1"/>
  <c r="T1987" i="1" s="1"/>
  <c r="T1655" i="1" a="1"/>
  <c r="T1655" i="1" s="1"/>
  <c r="T767" i="1" a="1"/>
  <c r="T767" i="1" s="1"/>
  <c r="T1841" i="1" a="1"/>
  <c r="T1841" i="1" s="1"/>
  <c r="T1004" i="1" a="1"/>
  <c r="T1004" i="1" s="1"/>
  <c r="T981" i="1" a="1"/>
  <c r="T981" i="1" s="1"/>
  <c r="T111" i="1" a="1"/>
  <c r="T111" i="1" s="1"/>
  <c r="T2550" i="1" a="1"/>
  <c r="T2550" i="1" s="1"/>
  <c r="T1768" i="1" a="1"/>
  <c r="T1768" i="1" s="1"/>
  <c r="T1671" i="1" a="1"/>
  <c r="T1671" i="1" s="1"/>
  <c r="T1155" i="1" a="1"/>
  <c r="T1155" i="1" s="1"/>
  <c r="T1288" i="1" a="1"/>
  <c r="T1288" i="1" s="1"/>
  <c r="T2711" i="1" a="1"/>
  <c r="T2711" i="1" s="1"/>
  <c r="T1361" i="1" a="1"/>
  <c r="T1361" i="1" s="1"/>
  <c r="T1437" i="1" a="1"/>
  <c r="T1437" i="1" s="1"/>
  <c r="T2628" i="1" a="1"/>
  <c r="T2628" i="1" s="1"/>
  <c r="T1176" i="1" a="1"/>
  <c r="T1176" i="1" s="1"/>
  <c r="T1152" i="1" a="1"/>
  <c r="T1152" i="1" s="1"/>
  <c r="T466" i="1" a="1"/>
  <c r="T466" i="1" s="1"/>
  <c r="T322" i="1" a="1"/>
  <c r="T322" i="1" s="1"/>
  <c r="T2084" i="1" a="1"/>
  <c r="T2084" i="1" s="1"/>
  <c r="T2252" i="1" a="1"/>
  <c r="T2252" i="1" s="1"/>
  <c r="T534" i="1" a="1"/>
  <c r="T534" i="1" s="1"/>
  <c r="T3054" i="1" a="1"/>
  <c r="T3054" i="1" s="1"/>
  <c r="T3126" i="1" a="1"/>
  <c r="T3126" i="1" s="1"/>
  <c r="T3442" i="1" a="1"/>
  <c r="T3442" i="1" s="1"/>
  <c r="T805" i="1" a="1"/>
  <c r="T805" i="1" s="1"/>
  <c r="T429" i="1" a="1"/>
  <c r="T429" i="1" s="1"/>
  <c r="T159" i="1" a="1"/>
  <c r="T159" i="1" s="1"/>
  <c r="T2064" i="1" a="1"/>
  <c r="T2064" i="1" s="1"/>
  <c r="T2606" i="1" a="1"/>
  <c r="T2606" i="1" s="1"/>
  <c r="T381" i="1" a="1"/>
  <c r="T381" i="1" s="1"/>
  <c r="T3441" i="1" a="1"/>
  <c r="T3441" i="1" s="1"/>
  <c r="T3475" i="1" a="1"/>
  <c r="T3475" i="1" s="1"/>
  <c r="T2618" i="1" a="1"/>
  <c r="T2618" i="1" s="1"/>
  <c r="T2898" i="1" a="1"/>
  <c r="T2898" i="1" s="1"/>
  <c r="T3810" i="1" a="1"/>
  <c r="T3810" i="1" s="1"/>
  <c r="T352" i="1" a="1"/>
  <c r="T352" i="1" s="1"/>
  <c r="T1160" i="1" a="1"/>
  <c r="T1160" i="1" s="1"/>
  <c r="T648" i="1" a="1"/>
  <c r="T648" i="1" s="1"/>
  <c r="T1451" i="1" a="1"/>
  <c r="T1451" i="1" s="1"/>
  <c r="T1852" i="1" a="1"/>
  <c r="T1852" i="1" s="1"/>
  <c r="T1064" i="1" a="1"/>
  <c r="T1064" i="1" s="1"/>
  <c r="T3173" i="1" a="1"/>
  <c r="T3173" i="1" s="1"/>
  <c r="T262" i="1" a="1"/>
  <c r="T262" i="1" s="1"/>
  <c r="T684" i="1" a="1"/>
  <c r="T684" i="1" s="1"/>
  <c r="T224" i="1" a="1"/>
  <c r="T224" i="1" s="1"/>
  <c r="T1045" i="1" a="1"/>
  <c r="T1045" i="1" s="1"/>
  <c r="T377" i="1" a="1"/>
  <c r="T377" i="1" s="1"/>
  <c r="T994" i="1" a="1"/>
  <c r="T994" i="1" s="1"/>
  <c r="T1066" i="1" a="1"/>
  <c r="T1066" i="1" s="1"/>
  <c r="T109" i="1" a="1"/>
  <c r="T109" i="1" s="1"/>
  <c r="T2777" i="1" a="1"/>
  <c r="T2777" i="1" s="1"/>
  <c r="T3128" i="1" a="1"/>
  <c r="T3128" i="1" s="1"/>
  <c r="T2774" i="1" a="1"/>
  <c r="T2774" i="1" s="1"/>
  <c r="T1149" i="1" a="1"/>
  <c r="T1149" i="1" s="1"/>
  <c r="T1154" i="1" a="1"/>
  <c r="T1154" i="1" s="1"/>
  <c r="T1424" i="1" a="1"/>
  <c r="T1424" i="1" s="1"/>
  <c r="T2534" i="1" a="1"/>
  <c r="T2534" i="1" s="1"/>
  <c r="T973" i="1" a="1"/>
  <c r="T973" i="1" s="1"/>
  <c r="T2465" i="1" a="1"/>
  <c r="T2465" i="1" s="1"/>
  <c r="T1829" i="1" a="1"/>
  <c r="T1829" i="1" s="1"/>
  <c r="T2" i="1" a="1"/>
  <c r="T2" i="1" s="1"/>
  <c r="T2535" i="1" a="1"/>
  <c r="T2535" i="1" s="1"/>
  <c r="T299" i="1" a="1"/>
  <c r="T299" i="1" s="1"/>
  <c r="T1875" i="1" a="1"/>
  <c r="T1875" i="1" s="1"/>
  <c r="T2497" i="1" a="1"/>
  <c r="T2497" i="1" s="1"/>
  <c r="T2140" i="1" a="1"/>
  <c r="T2140" i="1" s="1"/>
  <c r="T735" i="1" a="1"/>
  <c r="T735" i="1" s="1"/>
  <c r="T2341" i="1" a="1"/>
  <c r="T2341" i="1" s="1"/>
  <c r="T1260" i="1" a="1"/>
  <c r="T1260" i="1" s="1"/>
  <c r="T2353" i="1" a="1"/>
  <c r="T2353" i="1" s="1"/>
  <c r="T409" i="1" a="1"/>
  <c r="T409" i="1" s="1"/>
  <c r="T317" i="1" a="1"/>
  <c r="T317" i="1" s="1"/>
  <c r="T452" i="1" a="1"/>
  <c r="T452" i="1" s="1"/>
  <c r="T918" i="1" a="1"/>
  <c r="T918" i="1" s="1"/>
  <c r="T363" i="1" a="1"/>
  <c r="T363" i="1" s="1"/>
  <c r="T247" i="1" a="1"/>
  <c r="T247" i="1" s="1"/>
  <c r="T264" i="1" a="1"/>
  <c r="T264" i="1" s="1"/>
  <c r="T3216" i="1" a="1"/>
  <c r="T3216" i="1" s="1"/>
  <c r="T2970" i="1" a="1"/>
  <c r="T2970" i="1" s="1"/>
  <c r="T379" i="1" a="1"/>
  <c r="T379" i="1" s="1"/>
  <c r="G351" i="1" a="1"/>
  <c r="G351" i="1" s="1"/>
  <c r="G158" i="1" a="1"/>
  <c r="G158" i="1" s="1"/>
  <c r="G3334" i="1" a="1"/>
  <c r="G3334" i="1" s="1"/>
  <c r="G3331" i="1" a="1"/>
  <c r="G3331" i="1" s="1"/>
  <c r="G3315" i="1" a="1"/>
  <c r="G3315" i="1" s="1"/>
  <c r="G700" i="1" a="1"/>
  <c r="G700" i="1" s="1"/>
  <c r="G330" i="1" a="1"/>
  <c r="G330" i="1" s="1"/>
  <c r="G930" i="1" a="1"/>
  <c r="G930" i="1" s="1"/>
  <c r="G2738" i="1" a="1"/>
  <c r="G2738" i="1" s="1"/>
  <c r="G1674" i="1" a="1"/>
  <c r="G1674" i="1" s="1"/>
  <c r="G3424" i="1" a="1"/>
  <c r="G3424" i="1" s="1"/>
  <c r="G933" i="1" a="1"/>
  <c r="G933" i="1" s="1"/>
  <c r="G968" i="1" a="1"/>
  <c r="G968" i="1" s="1"/>
  <c r="G926" i="1" a="1"/>
  <c r="G926" i="1" s="1"/>
  <c r="G970" i="1" a="1"/>
  <c r="G970" i="1" s="1"/>
  <c r="G916" i="1" a="1"/>
  <c r="G916" i="1" s="1"/>
  <c r="G178" i="1" a="1"/>
  <c r="G178" i="1" s="1"/>
  <c r="G1110" i="1" a="1"/>
  <c r="G1110" i="1" s="1"/>
  <c r="G376" i="1" a="1"/>
  <c r="G376" i="1" s="1"/>
  <c r="G963" i="1" a="1"/>
  <c r="G963" i="1" s="1"/>
  <c r="G1842" i="1" a="1"/>
  <c r="G1842" i="1" s="1"/>
  <c r="G962" i="1" a="1"/>
  <c r="G962" i="1" s="1"/>
  <c r="G917" i="1" a="1"/>
  <c r="G917" i="1" s="1"/>
  <c r="G2007" i="1" a="1"/>
  <c r="G2007" i="1" s="1"/>
  <c r="G1338" i="1" a="1"/>
  <c r="G1338" i="1" s="1"/>
  <c r="G85" i="1" a="1"/>
  <c r="G85" i="1" s="1"/>
  <c r="G531" i="1" a="1"/>
  <c r="G531" i="1" s="1"/>
  <c r="G284" i="1" a="1"/>
  <c r="G284" i="1" s="1"/>
  <c r="G635" i="1" a="1"/>
  <c r="G635" i="1" s="1"/>
  <c r="G390" i="1" a="1"/>
  <c r="G390" i="1" s="1"/>
  <c r="G2197" i="1" a="1"/>
  <c r="G2197" i="1" s="1"/>
  <c r="G2808" i="1" a="1"/>
  <c r="G2808" i="1" s="1"/>
  <c r="G186" i="1" a="1"/>
  <c r="G186" i="1" s="1"/>
  <c r="G646" i="1" a="1"/>
  <c r="G646" i="1" s="1"/>
  <c r="G258" i="1" a="1"/>
  <c r="G258" i="1" s="1"/>
  <c r="G2196" i="1" a="1"/>
  <c r="G2196" i="1" s="1"/>
  <c r="G2474" i="1" a="1"/>
  <c r="G2474" i="1" s="1"/>
  <c r="G157" i="1" a="1"/>
  <c r="G157" i="1" s="1"/>
  <c r="G1940" i="1" a="1"/>
  <c r="G1940" i="1" s="1"/>
  <c r="G228" i="1" a="1"/>
  <c r="G228" i="1" s="1"/>
  <c r="G1949" i="1" a="1"/>
  <c r="G1949" i="1" s="1"/>
  <c r="G2978" i="1" a="1"/>
  <c r="G2978" i="1" s="1"/>
  <c r="G628" i="1" a="1"/>
  <c r="G628" i="1" s="1"/>
  <c r="G511" i="1" a="1"/>
  <c r="G511" i="1" s="1"/>
  <c r="G548" i="1" a="1"/>
  <c r="G548" i="1" s="1"/>
  <c r="G465" i="1" a="1"/>
  <c r="G465" i="1" s="1"/>
  <c r="G74" i="1" a="1"/>
  <c r="G74" i="1" s="1"/>
  <c r="G334" i="1" a="1"/>
  <c r="G334" i="1" s="1"/>
  <c r="G1464" i="1" a="1"/>
  <c r="G1464" i="1" s="1"/>
  <c r="G147" i="1" a="1"/>
  <c r="G147" i="1" s="1"/>
  <c r="G2223" i="1" a="1"/>
  <c r="G2223" i="1" s="1"/>
  <c r="G1575" i="1" a="1"/>
  <c r="G1575" i="1" s="1"/>
  <c r="G235" i="1" a="1"/>
  <c r="G235" i="1" s="1"/>
  <c r="G3660" i="1" a="1"/>
  <c r="G3660" i="1" s="1"/>
  <c r="G704" i="1" a="1"/>
  <c r="G704" i="1" s="1"/>
  <c r="G1050" i="1" a="1"/>
  <c r="G1050" i="1" s="1"/>
  <c r="G3576" i="1" a="1"/>
  <c r="G3576" i="1" s="1"/>
  <c r="G3450" i="1" a="1"/>
  <c r="G3450" i="1" s="1"/>
  <c r="G3735" i="1" a="1"/>
  <c r="G3735" i="1" s="1"/>
  <c r="G3737" i="1" a="1"/>
  <c r="G3737" i="1" s="1"/>
  <c r="G2962" i="1" a="1"/>
  <c r="G2962" i="1" s="1"/>
  <c r="G1031" i="1" a="1"/>
  <c r="G1031" i="1" s="1"/>
  <c r="G2736" i="1" a="1"/>
  <c r="G2736" i="1" s="1"/>
  <c r="G2718" i="1" a="1"/>
  <c r="G2718" i="1" s="1"/>
  <c r="G931" i="1" a="1"/>
  <c r="G931" i="1" s="1"/>
  <c r="G903" i="1" a="1"/>
  <c r="G903" i="1" s="1"/>
  <c r="G3656" i="1" a="1"/>
  <c r="G3656" i="1" s="1"/>
  <c r="G1007" i="1" a="1"/>
  <c r="G1007" i="1" s="1"/>
  <c r="G2228" i="1" a="1"/>
  <c r="G2228" i="1" s="1"/>
  <c r="G2719" i="1" a="1"/>
  <c r="G2719" i="1" s="1"/>
  <c r="G3743" i="1" a="1"/>
  <c r="G3743" i="1" s="1"/>
  <c r="G2580" i="1" a="1"/>
  <c r="G2580" i="1" s="1"/>
  <c r="G2780" i="1" a="1"/>
  <c r="G2780" i="1" s="1"/>
  <c r="G2536" i="1" a="1"/>
  <c r="G2536" i="1" s="1"/>
  <c r="G3012" i="1" a="1"/>
  <c r="G3012" i="1" s="1"/>
  <c r="G2909" i="1" a="1"/>
  <c r="G2909" i="1" s="1"/>
  <c r="G2837" i="1" a="1"/>
  <c r="G2837" i="1" s="1"/>
  <c r="G730" i="1" a="1"/>
  <c r="G730" i="1" s="1"/>
  <c r="G2734" i="1" a="1"/>
  <c r="G2734" i="1" s="1"/>
  <c r="G2710" i="1" a="1"/>
  <c r="G2710" i="1" s="1"/>
  <c r="G1572" i="1" a="1"/>
  <c r="G1572" i="1" s="1"/>
  <c r="G208" i="1" a="1"/>
  <c r="G208" i="1" s="1"/>
  <c r="G2981" i="1" a="1"/>
  <c r="G2981" i="1" s="1"/>
  <c r="G588" i="1" a="1"/>
  <c r="G588" i="1" s="1"/>
  <c r="G1395" i="1" a="1"/>
  <c r="G1395" i="1" s="1"/>
  <c r="G2690" i="1" a="1"/>
  <c r="G2690" i="1" s="1"/>
  <c r="G2125" i="1" a="1"/>
  <c r="G2125" i="1" s="1"/>
  <c r="G1120" i="1" a="1"/>
  <c r="G1120" i="1" s="1"/>
  <c r="G2604" i="1" a="1"/>
  <c r="G2604" i="1" s="1"/>
  <c r="G3787" i="1" a="1"/>
  <c r="G3787" i="1" s="1"/>
  <c r="G192" i="1" a="1"/>
  <c r="G192" i="1" s="1"/>
  <c r="G733" i="1" a="1"/>
  <c r="G733" i="1" s="1"/>
  <c r="G2707" i="1" a="1"/>
  <c r="G2707" i="1" s="1"/>
  <c r="G741" i="1" a="1"/>
  <c r="G741" i="1" s="1"/>
  <c r="G203" i="1" a="1"/>
  <c r="G203" i="1" s="1"/>
  <c r="G2519" i="1" a="1"/>
  <c r="G2519" i="1" s="1"/>
  <c r="G98" i="1" a="1"/>
  <c r="G98" i="1" s="1"/>
  <c r="G2741" i="1" a="1"/>
  <c r="G2741" i="1" s="1"/>
  <c r="G3003" i="1" a="1"/>
  <c r="G3003" i="1" s="1"/>
  <c r="G3013" i="1" a="1"/>
  <c r="G3013" i="1" s="1"/>
  <c r="G2612" i="1" a="1"/>
  <c r="G2612" i="1" s="1"/>
  <c r="G758" i="1" a="1"/>
  <c r="G758" i="1" s="1"/>
  <c r="G785" i="1" a="1"/>
  <c r="G785" i="1" s="1"/>
  <c r="G3645" i="1" a="1"/>
  <c r="G3645" i="1" s="1"/>
  <c r="G3627" i="1" a="1"/>
  <c r="G3627" i="1" s="1"/>
  <c r="G3638" i="1" a="1"/>
  <c r="G3638" i="1" s="1"/>
  <c r="G1284" i="1" a="1"/>
  <c r="G1284" i="1" s="1"/>
  <c r="G3653" i="1" a="1"/>
  <c r="G3653" i="1" s="1"/>
  <c r="G3647" i="1" a="1"/>
  <c r="G3647" i="1" s="1"/>
  <c r="G3655" i="1" a="1"/>
  <c r="G3655" i="1" s="1"/>
  <c r="G3640" i="1" a="1"/>
  <c r="G3640" i="1" s="1"/>
  <c r="G3146" i="1" a="1"/>
  <c r="G3146" i="1" s="1"/>
  <c r="G3661" i="1" a="1"/>
  <c r="G3661" i="1" s="1"/>
  <c r="G3625" i="1" a="1"/>
  <c r="G3625" i="1" s="1"/>
  <c r="G3642" i="1" a="1"/>
  <c r="G3642" i="1" s="1"/>
  <c r="G3635" i="1" a="1"/>
  <c r="G3635" i="1" s="1"/>
  <c r="G745" i="1" a="1"/>
  <c r="G745" i="1" s="1"/>
  <c r="G731" i="1" a="1"/>
  <c r="G731" i="1" s="1"/>
  <c r="G3489" i="1" a="1"/>
  <c r="G3489" i="1" s="1"/>
  <c r="G3479" i="1" a="1"/>
  <c r="G3479" i="1" s="1"/>
  <c r="G2294" i="1" a="1"/>
  <c r="G2294" i="1" s="1"/>
  <c r="G753" i="1" a="1"/>
  <c r="G753" i="1" s="1"/>
  <c r="G734" i="1" a="1"/>
  <c r="G734" i="1" s="1"/>
  <c r="G748" i="1" a="1"/>
  <c r="G748" i="1" s="1"/>
  <c r="G3171" i="1" a="1"/>
  <c r="G3171" i="1" s="1"/>
  <c r="G2608" i="1" a="1"/>
  <c r="G2608" i="1" s="1"/>
  <c r="G2644" i="1" a="1"/>
  <c r="G2644" i="1" s="1"/>
  <c r="G2663" i="1" a="1"/>
  <c r="G2663" i="1" s="1"/>
  <c r="G2632" i="1" a="1"/>
  <c r="G2632" i="1" s="1"/>
  <c r="G2621" i="1" a="1"/>
  <c r="G2621" i="1" s="1"/>
  <c r="G2665" i="1" a="1"/>
  <c r="G2665" i="1" s="1"/>
  <c r="G2640" i="1" a="1"/>
  <c r="G2640" i="1" s="1"/>
  <c r="G2717" i="1" a="1"/>
  <c r="G2717" i="1" s="1"/>
  <c r="G3786" i="1" a="1"/>
  <c r="G3786" i="1" s="1"/>
  <c r="G2667" i="1" a="1"/>
  <c r="G2667" i="1" s="1"/>
  <c r="G2715" i="1" a="1"/>
  <c r="G2715" i="1" s="1"/>
  <c r="G325" i="1" a="1"/>
  <c r="G325" i="1" s="1"/>
  <c r="G2395" i="1" a="1"/>
  <c r="G2395" i="1" s="1"/>
  <c r="G3741" i="1" a="1"/>
  <c r="G3741" i="1" s="1"/>
  <c r="G729" i="1" a="1"/>
  <c r="G729" i="1" s="1"/>
  <c r="G2607" i="1" a="1"/>
  <c r="G2607" i="1" s="1"/>
  <c r="G2878" i="1" a="1"/>
  <c r="G2878" i="1" s="1"/>
  <c r="G450" i="1" a="1"/>
  <c r="G450" i="1" s="1"/>
  <c r="G958" i="1" a="1"/>
  <c r="G958" i="1" s="1"/>
  <c r="G989" i="1" a="1"/>
  <c r="G989" i="1" s="1"/>
  <c r="G907" i="1" a="1"/>
  <c r="G907" i="1" s="1"/>
  <c r="G967" i="1" a="1"/>
  <c r="G967" i="1" s="1"/>
  <c r="G761" i="1" a="1"/>
  <c r="G761" i="1" s="1"/>
  <c r="G2041" i="1" a="1"/>
  <c r="G2041" i="1" s="1"/>
  <c r="G234" i="1" a="1"/>
  <c r="G234" i="1" s="1"/>
  <c r="G3422" i="1" a="1"/>
  <c r="G3422" i="1" s="1"/>
  <c r="G2963" i="1" a="1"/>
  <c r="G2963" i="1" s="1"/>
  <c r="G3312" i="1" a="1"/>
  <c r="G3312" i="1" s="1"/>
  <c r="G2415" i="1" a="1"/>
  <c r="G2415" i="1" s="1"/>
  <c r="G2779" i="1" a="1"/>
  <c r="G2779" i="1" s="1"/>
  <c r="G998" i="1" a="1"/>
  <c r="G998" i="1" s="1"/>
  <c r="G990" i="1" a="1"/>
  <c r="G990" i="1" s="1"/>
  <c r="G951" i="1" a="1"/>
  <c r="G951" i="1" s="1"/>
  <c r="G3344" i="1" a="1"/>
  <c r="G3344" i="1" s="1"/>
  <c r="G2697" i="1" a="1"/>
  <c r="G2697" i="1" s="1"/>
  <c r="G3119" i="1" a="1"/>
  <c r="G3119" i="1" s="1"/>
  <c r="G1011" i="1" a="1"/>
  <c r="G1011" i="1" s="1"/>
  <c r="G2806" i="1" a="1"/>
  <c r="G2806" i="1" s="1"/>
  <c r="G750" i="1" a="1"/>
  <c r="G750" i="1" s="1"/>
  <c r="G2627" i="1" a="1"/>
  <c r="G2627" i="1" s="1"/>
  <c r="G760" i="1" a="1"/>
  <c r="G760" i="1" s="1"/>
  <c r="G2699" i="1" a="1"/>
  <c r="G2699" i="1" s="1"/>
  <c r="G470" i="1" a="1"/>
  <c r="G470" i="1" s="1"/>
  <c r="G1384" i="1" a="1"/>
  <c r="G1384" i="1" s="1"/>
  <c r="G1081" i="1" a="1"/>
  <c r="G1081" i="1" s="1"/>
  <c r="G3472" i="1" a="1"/>
  <c r="G3472" i="1" s="1"/>
  <c r="G1765" i="1" a="1"/>
  <c r="G1765" i="1" s="1"/>
  <c r="G2302" i="1" a="1"/>
  <c r="G2302" i="1" s="1"/>
  <c r="G1407" i="1" a="1"/>
  <c r="G1407" i="1" s="1"/>
  <c r="G10" i="1" a="1"/>
  <c r="G10" i="1" s="1"/>
  <c r="G59" i="1" a="1"/>
  <c r="G59" i="1" s="1"/>
  <c r="G1695" i="1" a="1"/>
  <c r="G1695" i="1" s="1"/>
  <c r="G2275" i="1" a="1"/>
  <c r="G2275" i="1" s="1"/>
  <c r="G3219" i="1" a="1"/>
  <c r="G3219" i="1" s="1"/>
  <c r="G2365" i="1" a="1"/>
  <c r="G2365" i="1" s="1"/>
  <c r="G1104" i="1" a="1"/>
  <c r="G1104" i="1" s="1"/>
  <c r="G1920" i="1" a="1"/>
  <c r="G1920" i="1" s="1"/>
  <c r="G1135" i="1" a="1"/>
  <c r="G1135" i="1" s="1"/>
  <c r="G1374" i="1" a="1"/>
  <c r="G1374" i="1" s="1"/>
  <c r="G2735" i="1" a="1"/>
  <c r="G2735" i="1" s="1"/>
  <c r="G2066" i="1" a="1"/>
  <c r="G2066" i="1" s="1"/>
  <c r="G1780" i="1" a="1"/>
  <c r="G1780" i="1" s="1"/>
  <c r="G2865" i="1" a="1"/>
  <c r="G2865" i="1" s="1"/>
  <c r="G1181" i="1" a="1"/>
  <c r="G1181" i="1" s="1"/>
  <c r="G2261" i="1" a="1"/>
  <c r="G2261" i="1" s="1"/>
  <c r="G283" i="1" a="1"/>
  <c r="G283" i="1" s="1"/>
  <c r="G714" i="1" a="1"/>
  <c r="G714" i="1" s="1"/>
  <c r="G3077" i="1" a="1"/>
  <c r="G3077" i="1" s="1"/>
  <c r="G272" i="1" a="1"/>
  <c r="G272" i="1" s="1"/>
  <c r="G434" i="1" a="1"/>
  <c r="G434" i="1" s="1"/>
  <c r="G86" i="1" a="1"/>
  <c r="G86" i="1" s="1"/>
  <c r="G353" i="1" a="1"/>
  <c r="G353" i="1" s="1"/>
  <c r="G2427" i="1" a="1"/>
  <c r="G2427" i="1" s="1"/>
  <c r="G710" i="1" a="1"/>
  <c r="G710" i="1" s="1"/>
  <c r="G359" i="1" a="1"/>
  <c r="G359" i="1" s="1"/>
  <c r="G2286" i="1" a="1"/>
  <c r="G2286" i="1" s="1"/>
  <c r="G804" i="1" a="1"/>
  <c r="G804" i="1" s="1"/>
  <c r="G2272" i="1" a="1"/>
  <c r="G2272" i="1" s="1"/>
  <c r="G2238" i="1" a="1"/>
  <c r="G2238" i="1" s="1"/>
  <c r="G402" i="1" a="1"/>
  <c r="G402" i="1" s="1"/>
  <c r="G144" i="1" a="1"/>
  <c r="G144" i="1" s="1"/>
  <c r="G138" i="1" a="1"/>
  <c r="G138" i="1" s="1"/>
  <c r="G125" i="1" a="1"/>
  <c r="G125" i="1" s="1"/>
  <c r="G2273" i="1" a="1"/>
  <c r="G2273" i="1" s="1"/>
  <c r="G1605" i="1" a="1"/>
  <c r="G1605" i="1" s="1"/>
  <c r="G455" i="1" a="1"/>
  <c r="G455" i="1" s="1"/>
  <c r="G2615" i="1" a="1"/>
  <c r="G2615" i="1" s="1"/>
  <c r="G3290" i="1" a="1"/>
  <c r="G3290" i="1" s="1"/>
  <c r="G3722" i="1" a="1"/>
  <c r="G3722" i="1" s="1"/>
  <c r="G20" i="1" a="1"/>
  <c r="G20" i="1" s="1"/>
  <c r="G13" i="1" a="1"/>
  <c r="G13" i="1" s="1"/>
  <c r="G3753" i="1" a="1"/>
  <c r="G3753" i="1" s="1"/>
  <c r="G3752" i="1" a="1"/>
  <c r="G3752" i="1" s="1"/>
  <c r="G3370" i="1" a="1"/>
  <c r="G3370" i="1" s="1"/>
  <c r="G3715" i="1" a="1"/>
  <c r="G3715" i="1" s="1"/>
  <c r="G2094" i="1" a="1"/>
  <c r="G2094" i="1" s="1"/>
  <c r="G3768" i="1" a="1"/>
  <c r="G3768" i="1" s="1"/>
  <c r="G2063" i="1" a="1"/>
  <c r="G2063" i="1" s="1"/>
  <c r="G3518" i="1" a="1"/>
  <c r="G3518" i="1" s="1"/>
  <c r="G3775" i="1" a="1"/>
  <c r="G3775" i="1" s="1"/>
  <c r="G3562" i="1" a="1"/>
  <c r="G3562" i="1" s="1"/>
  <c r="G3710" i="1" a="1"/>
  <c r="G3710" i="1" s="1"/>
  <c r="G3566" i="1" a="1"/>
  <c r="G3566" i="1" s="1"/>
  <c r="G3758" i="1" a="1"/>
  <c r="G3758" i="1" s="1"/>
  <c r="G3789" i="1" a="1"/>
  <c r="G3789" i="1" s="1"/>
  <c r="G3822" i="1" a="1"/>
  <c r="G3822" i="1" s="1"/>
  <c r="G3701" i="1" a="1"/>
  <c r="G3701" i="1" s="1"/>
  <c r="G3719" i="1" a="1"/>
  <c r="G3719" i="1" s="1"/>
  <c r="G3636" i="1" a="1"/>
  <c r="G3636" i="1" s="1"/>
  <c r="G3637" i="1" a="1"/>
  <c r="G3637" i="1" s="1"/>
  <c r="G3801" i="1" a="1"/>
  <c r="G3801" i="1" s="1"/>
  <c r="G3806" i="1" a="1"/>
  <c r="G3806" i="1" s="1"/>
  <c r="G3728" i="1" a="1"/>
  <c r="G3728" i="1" s="1"/>
  <c r="G3658" i="1" a="1"/>
  <c r="G3658" i="1" s="1"/>
  <c r="G2657" i="1" a="1"/>
  <c r="G2657" i="1" s="1"/>
  <c r="G2136" i="1" a="1"/>
  <c r="G2136" i="1" s="1"/>
  <c r="G2482" i="1" a="1"/>
  <c r="G2482" i="1" s="1"/>
  <c r="G3564" i="1" a="1"/>
  <c r="G3564" i="1" s="1"/>
  <c r="G2681" i="1" a="1"/>
  <c r="G2681" i="1" s="1"/>
  <c r="G1983" i="1" a="1"/>
  <c r="G1983" i="1" s="1"/>
  <c r="G2805" i="1" a="1"/>
  <c r="G2805" i="1" s="1"/>
  <c r="G1819" i="1" a="1"/>
  <c r="G1819" i="1" s="1"/>
  <c r="G3579" i="1" a="1"/>
  <c r="G3579" i="1" s="1"/>
  <c r="G3135" i="1" a="1"/>
  <c r="G3135" i="1" s="1"/>
  <c r="G3700" i="1" a="1"/>
  <c r="G3700" i="1" s="1"/>
  <c r="G71" i="1" a="1"/>
  <c r="G71" i="1" s="1"/>
  <c r="G3574" i="1" a="1"/>
  <c r="G3574" i="1" s="1"/>
  <c r="G3747" i="1" a="1"/>
  <c r="G3747" i="1" s="1"/>
  <c r="G3695" i="1" a="1"/>
  <c r="G3695" i="1" s="1"/>
  <c r="G3687" i="1" a="1"/>
  <c r="G3687" i="1" s="1"/>
  <c r="G3698" i="1" a="1"/>
  <c r="G3698" i="1" s="1"/>
  <c r="G3819" i="1" a="1"/>
  <c r="G3819" i="1" s="1"/>
  <c r="G3682" i="1" a="1"/>
  <c r="G3682" i="1" s="1"/>
  <c r="G3703" i="1" a="1"/>
  <c r="G3703" i="1" s="1"/>
  <c r="G3684" i="1" a="1"/>
  <c r="G3684" i="1" s="1"/>
  <c r="G1138" i="1" a="1"/>
  <c r="G1138" i="1" s="1"/>
  <c r="G3690" i="1" a="1"/>
  <c r="G3690" i="1" s="1"/>
  <c r="G3765" i="1" a="1"/>
  <c r="G3765" i="1" s="1"/>
  <c r="G875" i="1" a="1"/>
  <c r="G875" i="1" s="1"/>
  <c r="G3486" i="1" a="1"/>
  <c r="G3486" i="1" s="1"/>
  <c r="G3482" i="1" a="1"/>
  <c r="G3482" i="1" s="1"/>
  <c r="G1520" i="1" a="1"/>
  <c r="G1520" i="1" s="1"/>
  <c r="G3055" i="1" a="1"/>
  <c r="G3055" i="1" s="1"/>
  <c r="G1936" i="1" a="1"/>
  <c r="G1936" i="1" s="1"/>
  <c r="G3816" i="1" a="1"/>
  <c r="G3816" i="1" s="1"/>
  <c r="G2858" i="1" a="1"/>
  <c r="G2858" i="1" s="1"/>
  <c r="G3373" i="1" a="1"/>
  <c r="G3373" i="1" s="1"/>
  <c r="G3474" i="1" a="1"/>
  <c r="G3474" i="1" s="1"/>
  <c r="G2960" i="1" a="1"/>
  <c r="G2960" i="1" s="1"/>
  <c r="G270" i="1" a="1"/>
  <c r="G270" i="1" s="1"/>
  <c r="G263" i="1" a="1"/>
  <c r="G263" i="1" s="1"/>
  <c r="G3580" i="1" a="1"/>
  <c r="G3580" i="1" s="1"/>
  <c r="G3561" i="1" a="1"/>
  <c r="G3561" i="1" s="1"/>
  <c r="G3711" i="1" a="1"/>
  <c r="G3711" i="1" s="1"/>
  <c r="G3559" i="1" a="1"/>
  <c r="G3559" i="1" s="1"/>
  <c r="G3557" i="1" a="1"/>
  <c r="G3557" i="1" s="1"/>
  <c r="G3746" i="1" a="1"/>
  <c r="G3746" i="1" s="1"/>
  <c r="G1530" i="1" a="1"/>
  <c r="G1530" i="1" s="1"/>
  <c r="G416" i="1" a="1"/>
  <c r="G416" i="1" s="1"/>
  <c r="G3573" i="1" a="1"/>
  <c r="G3573" i="1" s="1"/>
  <c r="G3669" i="1" a="1"/>
  <c r="G3669" i="1" s="1"/>
  <c r="G3599" i="1" a="1"/>
  <c r="G3599" i="1" s="1"/>
  <c r="G2277" i="1" a="1"/>
  <c r="G2277" i="1" s="1"/>
  <c r="G3792" i="1" a="1"/>
  <c r="G3792" i="1" s="1"/>
  <c r="G3830" i="1" a="1"/>
  <c r="G3830" i="1" s="1"/>
  <c r="G3733" i="1" a="1"/>
  <c r="G3733" i="1" s="1"/>
  <c r="G3803" i="1" a="1"/>
  <c r="G3803" i="1" s="1"/>
  <c r="G3448" i="1" a="1"/>
  <c r="G3448" i="1" s="1"/>
  <c r="G3451" i="1" a="1"/>
  <c r="G3451" i="1" s="1"/>
  <c r="G3447" i="1" a="1"/>
  <c r="G3447" i="1" s="1"/>
  <c r="G3449" i="1" a="1"/>
  <c r="G3449" i="1" s="1"/>
  <c r="G3260" i="1" a="1"/>
  <c r="G3260" i="1" s="1"/>
  <c r="G2484" i="1" a="1"/>
  <c r="G2484" i="1" s="1"/>
  <c r="G3610" i="1" a="1"/>
  <c r="G3610" i="1" s="1"/>
  <c r="G3782" i="1" a="1"/>
  <c r="G3782" i="1" s="1"/>
  <c r="G2671" i="1" a="1"/>
  <c r="G2671" i="1" s="1"/>
  <c r="G1745" i="1" a="1"/>
  <c r="G1745" i="1" s="1"/>
  <c r="G1839" i="1" a="1"/>
  <c r="G1839" i="1" s="1"/>
  <c r="G1639" i="1" a="1"/>
  <c r="G1639" i="1" s="1"/>
  <c r="G2461" i="1" a="1"/>
  <c r="G2461" i="1" s="1"/>
  <c r="G156" i="1" a="1"/>
  <c r="G156" i="1" s="1"/>
  <c r="G3827" i="1" a="1"/>
  <c r="G3827" i="1" s="1"/>
  <c r="G3569" i="1" a="1"/>
  <c r="G3569" i="1" s="1"/>
  <c r="G3584" i="1" a="1"/>
  <c r="G3584" i="1" s="1"/>
  <c r="G3796" i="1" a="1"/>
  <c r="G3796" i="1" s="1"/>
  <c r="G3544" i="1" a="1"/>
  <c r="G3544" i="1" s="1"/>
  <c r="G3593" i="1" a="1"/>
  <c r="G3593" i="1" s="1"/>
  <c r="G3826" i="1" a="1"/>
  <c r="G3826" i="1" s="1"/>
  <c r="G1669" i="1" a="1"/>
  <c r="G1669" i="1" s="1"/>
  <c r="G3808" i="1" a="1"/>
  <c r="G3808" i="1" s="1"/>
  <c r="G3473" i="1" a="1"/>
  <c r="G3473" i="1" s="1"/>
  <c r="G3699" i="1" a="1"/>
  <c r="G3699" i="1" s="1"/>
  <c r="G2357" i="1" a="1"/>
  <c r="G2357" i="1" s="1"/>
  <c r="G3702" i="1" a="1"/>
  <c r="G3702" i="1" s="1"/>
  <c r="G3670" i="1" a="1"/>
  <c r="G3670" i="1" s="1"/>
  <c r="G3751" i="1" a="1"/>
  <c r="G3751" i="1" s="1"/>
  <c r="G3581" i="1" a="1"/>
  <c r="G3581" i="1" s="1"/>
  <c r="G1442" i="1" a="1"/>
  <c r="G1442" i="1" s="1"/>
  <c r="G2905" i="1" a="1"/>
  <c r="G2905" i="1" s="1"/>
  <c r="G2468" i="1" a="1"/>
  <c r="G2468" i="1" s="1"/>
  <c r="G545" i="1" a="1"/>
  <c r="G545" i="1" s="1"/>
  <c r="G2739" i="1" a="1"/>
  <c r="G2739" i="1" s="1"/>
  <c r="G585" i="1" a="1"/>
  <c r="G585" i="1" s="1"/>
  <c r="G536" i="1" a="1"/>
  <c r="G536" i="1" s="1"/>
  <c r="G578" i="1" a="1"/>
  <c r="G578" i="1" s="1"/>
  <c r="G101" i="1" a="1"/>
  <c r="G101" i="1" s="1"/>
  <c r="G94" i="1" a="1"/>
  <c r="G94" i="1" s="1"/>
  <c r="G1201" i="1" a="1"/>
  <c r="G1201" i="1" s="1"/>
  <c r="G3402" i="1" a="1"/>
  <c r="G3402" i="1" s="1"/>
  <c r="G3354" i="1" a="1"/>
  <c r="G3354" i="1" s="1"/>
  <c r="G451" i="1" a="1"/>
  <c r="G451" i="1" s="1"/>
  <c r="G3360" i="1" a="1"/>
  <c r="G3360" i="1" s="1"/>
  <c r="G3369" i="1" a="1"/>
  <c r="G3369" i="1" s="1"/>
  <c r="G2116" i="1" a="1"/>
  <c r="G2116" i="1" s="1"/>
  <c r="G3389" i="1" a="1"/>
  <c r="G3389" i="1" s="1"/>
  <c r="G3560" i="1" a="1"/>
  <c r="G3560" i="1" s="1"/>
  <c r="G3368" i="1" a="1"/>
  <c r="G3368" i="1" s="1"/>
  <c r="G2843" i="1" a="1"/>
  <c r="G2843" i="1" s="1"/>
  <c r="G2652" i="1" a="1"/>
  <c r="G2652" i="1" s="1"/>
  <c r="G557" i="1" a="1"/>
  <c r="G557" i="1" s="1"/>
  <c r="G3355" i="1" a="1"/>
  <c r="G3355" i="1" s="1"/>
  <c r="G3597" i="1" a="1"/>
  <c r="G3597" i="1" s="1"/>
  <c r="G1463" i="1" a="1"/>
  <c r="G1463" i="1" s="1"/>
  <c r="G3657" i="1" a="1"/>
  <c r="G3657" i="1" s="1"/>
  <c r="G2855" i="1" a="1"/>
  <c r="G2855" i="1" s="1"/>
  <c r="G3825" i="1" a="1"/>
  <c r="G3825" i="1" s="1"/>
  <c r="G386" i="1" a="1"/>
  <c r="G386" i="1" s="1"/>
  <c r="G22" i="1" a="1"/>
  <c r="G22" i="1" s="1"/>
  <c r="G844" i="1" a="1"/>
  <c r="G844" i="1" s="1"/>
  <c r="G3508" i="1" a="1"/>
  <c r="G3508" i="1" s="1"/>
  <c r="G3366" i="1" a="1"/>
  <c r="G3366" i="1" s="1"/>
  <c r="G19" i="1" a="1"/>
  <c r="G19" i="1" s="1"/>
  <c r="G2928" i="1" a="1"/>
  <c r="G2928" i="1" s="1"/>
  <c r="G3481" i="1" a="1"/>
  <c r="G3481" i="1" s="1"/>
  <c r="G336" i="1" a="1"/>
  <c r="G336" i="1" s="1"/>
  <c r="G3317" i="1" a="1"/>
  <c r="G3317" i="1" s="1"/>
  <c r="G3766" i="1" a="1"/>
  <c r="G3766" i="1" s="1"/>
  <c r="G3639" i="1" a="1"/>
  <c r="G3639" i="1" s="1"/>
  <c r="G2230" i="1" a="1"/>
  <c r="G2230" i="1" s="1"/>
  <c r="G3345" i="1" a="1"/>
  <c r="G3345" i="1" s="1"/>
  <c r="G2459" i="1" a="1"/>
  <c r="G2459" i="1" s="1"/>
  <c r="G1016" i="1" a="1"/>
  <c r="G1016" i="1" s="1"/>
  <c r="G974" i="1" a="1"/>
  <c r="G974" i="1" s="1"/>
  <c r="G306" i="1" a="1"/>
  <c r="G306" i="1" s="1"/>
  <c r="G1970" i="1" a="1"/>
  <c r="G1970" i="1" s="1"/>
  <c r="G587" i="1" a="1"/>
  <c r="G587" i="1" s="1"/>
  <c r="G3626" i="1" a="1"/>
  <c r="G3626" i="1" s="1"/>
  <c r="G227" i="1" a="1"/>
  <c r="G227" i="1" s="1"/>
  <c r="G3666" i="1" a="1"/>
  <c r="G3666" i="1" s="1"/>
  <c r="G1098" i="1" a="1"/>
  <c r="G1098" i="1" s="1"/>
  <c r="G701" i="1" a="1"/>
  <c r="G701" i="1" s="1"/>
  <c r="G591" i="1" a="1"/>
  <c r="G591" i="1" s="1"/>
  <c r="G3044" i="1" a="1"/>
  <c r="G3044" i="1" s="1"/>
  <c r="G1073" i="1" a="1"/>
  <c r="G1073" i="1" s="1"/>
  <c r="G854" i="1" a="1"/>
  <c r="G854" i="1" s="1"/>
  <c r="G573" i="1" a="1"/>
  <c r="G573" i="1" s="1"/>
  <c r="G183" i="1" a="1"/>
  <c r="G183" i="1" s="1"/>
  <c r="G1310" i="1" a="1"/>
  <c r="G1310" i="1" s="1"/>
  <c r="G537" i="1" a="1"/>
  <c r="G537" i="1" s="1"/>
  <c r="G592" i="1" a="1"/>
  <c r="G592" i="1" s="1"/>
  <c r="G616" i="1" a="1"/>
  <c r="G616" i="1" s="1"/>
  <c r="G2680" i="1" a="1"/>
  <c r="G2680" i="1" s="1"/>
  <c r="G2442" i="1" a="1"/>
  <c r="G2442" i="1" s="1"/>
  <c r="G1430" i="1" a="1"/>
  <c r="G1430" i="1" s="1"/>
  <c r="G961" i="1" a="1"/>
  <c r="G961" i="1" s="1"/>
  <c r="G1001" i="1" a="1"/>
  <c r="G1001" i="1" s="1"/>
  <c r="G115" i="1" a="1"/>
  <c r="G115" i="1" s="1"/>
  <c r="G3323" i="1" a="1"/>
  <c r="G3323" i="1" s="1"/>
  <c r="G202" i="1" a="1"/>
  <c r="G202" i="1" s="1"/>
  <c r="G1477" i="1" a="1"/>
  <c r="G1477" i="1" s="1"/>
  <c r="G713" i="1" a="1"/>
  <c r="G713" i="1" s="1"/>
  <c r="G584" i="1" a="1"/>
  <c r="G584" i="1" s="1"/>
  <c r="G1006" i="1" a="1"/>
  <c r="G1006" i="1" s="1"/>
  <c r="G1025" i="1" a="1"/>
  <c r="G1025" i="1" s="1"/>
  <c r="G3094" i="1" a="1"/>
  <c r="G3094" i="1" s="1"/>
  <c r="G165" i="1" a="1"/>
  <c r="G165" i="1" s="1"/>
  <c r="G3108" i="1" a="1"/>
  <c r="G3108" i="1" s="1"/>
  <c r="G535" i="1" a="1"/>
  <c r="G535" i="1" s="1"/>
  <c r="G1013" i="1" a="1"/>
  <c r="G1013" i="1" s="1"/>
  <c r="G1015" i="1" a="1"/>
  <c r="G1015" i="1" s="1"/>
  <c r="G525" i="1" a="1"/>
  <c r="G525" i="1" s="1"/>
  <c r="G1003" i="1" a="1"/>
  <c r="G1003" i="1" s="1"/>
  <c r="G2698" i="1" a="1"/>
  <c r="G2698" i="1" s="1"/>
  <c r="G2490" i="1" a="1"/>
  <c r="G2490" i="1" s="1"/>
  <c r="G441" i="1" a="1"/>
  <c r="G441" i="1" s="1"/>
  <c r="G555" i="1" a="1"/>
  <c r="G555" i="1" s="1"/>
  <c r="G335" i="1" a="1"/>
  <c r="G335" i="1" s="1"/>
  <c r="G597" i="1" a="1"/>
  <c r="G597" i="1" s="1"/>
  <c r="G3364" i="1" a="1"/>
  <c r="G3364" i="1" s="1"/>
  <c r="G1005" i="1" a="1"/>
  <c r="G1005" i="1" s="1"/>
  <c r="G2291" i="1" a="1"/>
  <c r="G2291" i="1" s="1"/>
  <c r="G593" i="1" a="1"/>
  <c r="G593" i="1" s="1"/>
  <c r="G1246" i="1" a="1"/>
  <c r="G1246" i="1" s="1"/>
  <c r="G3726" i="1" a="1"/>
  <c r="G3726" i="1" s="1"/>
  <c r="G1403" i="1" a="1"/>
  <c r="G1403" i="1" s="1"/>
  <c r="G983" i="1" a="1"/>
  <c r="G983" i="1" s="1"/>
  <c r="G571" i="1" a="1"/>
  <c r="G571" i="1" s="1"/>
  <c r="G2380" i="1" a="1"/>
  <c r="G2380" i="1" s="1"/>
  <c r="G703" i="1" a="1"/>
  <c r="G703" i="1" s="1"/>
  <c r="G384" i="1" a="1"/>
  <c r="G384" i="1" s="1"/>
  <c r="G49" i="1" a="1"/>
  <c r="G49" i="1" s="1"/>
  <c r="G570" i="1" a="1"/>
  <c r="G570" i="1" s="1"/>
  <c r="G576" i="1" a="1"/>
  <c r="G576" i="1" s="1"/>
  <c r="G244" i="1" a="1"/>
  <c r="G244" i="1" s="1"/>
  <c r="G569" i="1" a="1"/>
  <c r="G569" i="1" s="1"/>
  <c r="G162" i="1" a="1"/>
  <c r="G162" i="1" s="1"/>
  <c r="G2424" i="1" a="1"/>
  <c r="G2424" i="1" s="1"/>
  <c r="G911" i="1" a="1"/>
  <c r="G911" i="1" s="1"/>
  <c r="G978" i="1" a="1"/>
  <c r="G978" i="1" s="1"/>
  <c r="G1664" i="1" a="1"/>
  <c r="G1664" i="1" s="1"/>
  <c r="G385" i="1" a="1"/>
  <c r="G385" i="1" s="1"/>
  <c r="G361" i="1" a="1"/>
  <c r="G361" i="1" s="1"/>
  <c r="G1583" i="1" a="1"/>
  <c r="G1583" i="1" s="1"/>
  <c r="G1566" i="1" a="1"/>
  <c r="G1566" i="1" s="1"/>
  <c r="G297" i="1" a="1"/>
  <c r="G297" i="1" s="1"/>
  <c r="G3416" i="1" a="1"/>
  <c r="G3416" i="1" s="1"/>
  <c r="G27" i="1" a="1"/>
  <c r="G27" i="1" s="1"/>
  <c r="G1469" i="1" a="1"/>
  <c r="G1469" i="1" s="1"/>
  <c r="G2138" i="1" a="1"/>
  <c r="G2138" i="1" s="1"/>
  <c r="G2100" i="1" a="1"/>
  <c r="G2100" i="1" s="1"/>
  <c r="G483" i="1" a="1"/>
  <c r="G483" i="1" s="1"/>
  <c r="G2758" i="1" a="1"/>
  <c r="G2758" i="1" s="1"/>
  <c r="G2974" i="1" a="1"/>
  <c r="G2974" i="1" s="1"/>
  <c r="G3111" i="1" a="1"/>
  <c r="G3111" i="1" s="1"/>
  <c r="G1733" i="1" a="1"/>
  <c r="G1733" i="1" s="1"/>
  <c r="G1455" i="1" a="1"/>
  <c r="G1455" i="1" s="1"/>
  <c r="G1448" i="1" a="1"/>
  <c r="G1448" i="1" s="1"/>
  <c r="G3397" i="1" a="1"/>
  <c r="G3397" i="1" s="1"/>
  <c r="G474" i="1" a="1"/>
  <c r="G474" i="1" s="1"/>
  <c r="G1510" i="1" a="1"/>
  <c r="G1510" i="1" s="1"/>
  <c r="G280" i="1" a="1"/>
  <c r="G280" i="1" s="1"/>
  <c r="G1352" i="1" a="1"/>
  <c r="G1352" i="1" s="1"/>
  <c r="G2745" i="1" a="1"/>
  <c r="G2745" i="1" s="1"/>
  <c r="G424" i="1" a="1"/>
  <c r="G424" i="1" s="1"/>
  <c r="G410" i="1" a="1"/>
  <c r="G410" i="1" s="1"/>
  <c r="G318" i="1" a="1"/>
  <c r="G318" i="1" s="1"/>
  <c r="G131" i="1" a="1"/>
  <c r="G131" i="1" s="1"/>
  <c r="G1191" i="1" a="1"/>
  <c r="G1191" i="1" s="1"/>
  <c r="G1475" i="1" a="1"/>
  <c r="G1475" i="1" s="1"/>
  <c r="G311" i="1" a="1"/>
  <c r="G311" i="1" s="1"/>
  <c r="G323" i="1" a="1"/>
  <c r="G323" i="1" s="1"/>
  <c r="G304" i="1" a="1"/>
  <c r="G304" i="1" s="1"/>
  <c r="G600" i="1" a="1"/>
  <c r="G600" i="1" s="1"/>
  <c r="G509" i="1" a="1"/>
  <c r="G509" i="1" s="1"/>
  <c r="G243" i="1" a="1"/>
  <c r="G243" i="1" s="1"/>
  <c r="G388" i="1" a="1"/>
  <c r="G388" i="1" s="1"/>
  <c r="G510" i="1" a="1"/>
  <c r="G510" i="1" s="1"/>
  <c r="G1092" i="1" a="1"/>
  <c r="G1092" i="1" s="1"/>
  <c r="G236" i="1" a="1"/>
  <c r="G236" i="1" s="1"/>
  <c r="G1375" i="1" a="1"/>
  <c r="G1375" i="1" s="1"/>
  <c r="G2475" i="1" a="1"/>
  <c r="G2475" i="1" s="1"/>
  <c r="G541" i="1" a="1"/>
  <c r="G541" i="1" s="1"/>
  <c r="G2239" i="1" a="1"/>
  <c r="G2239" i="1" s="1"/>
  <c r="G3038" i="1" a="1"/>
  <c r="G3038" i="1" s="1"/>
  <c r="G1070" i="1" a="1"/>
  <c r="G1070" i="1" s="1"/>
  <c r="G2149" i="1" a="1"/>
  <c r="G2149" i="1" s="1"/>
  <c r="G1606" i="1" a="1"/>
  <c r="G1606" i="1" s="1"/>
  <c r="G285" i="1" a="1"/>
  <c r="G285" i="1" s="1"/>
  <c r="G836" i="1" a="1"/>
  <c r="G836" i="1" s="1"/>
  <c r="G2378" i="1" a="1"/>
  <c r="G2378" i="1" s="1"/>
  <c r="G1913" i="1" a="1"/>
  <c r="G1913" i="1" s="1"/>
  <c r="G458" i="1" a="1"/>
  <c r="G458" i="1" s="1"/>
  <c r="G1409" i="1" a="1"/>
  <c r="G1409" i="1" s="1"/>
  <c r="G2237" i="1" a="1"/>
  <c r="G2237" i="1" s="1"/>
  <c r="G1900" i="1" a="1"/>
  <c r="G1900" i="1" s="1"/>
  <c r="G1905" i="1" a="1"/>
  <c r="G1905" i="1" s="1"/>
  <c r="G1515" i="1" a="1"/>
  <c r="G1515" i="1" s="1"/>
  <c r="G1911" i="1" a="1"/>
  <c r="G1911" i="1" s="1"/>
  <c r="G1906" i="1" a="1"/>
  <c r="G1906" i="1" s="1"/>
  <c r="G3263" i="1" a="1"/>
  <c r="G3263" i="1" s="1"/>
  <c r="G2049" i="1" a="1"/>
  <c r="G2049" i="1" s="1"/>
  <c r="G2772" i="1" a="1"/>
  <c r="G2772" i="1" s="1"/>
  <c r="G1840" i="1" a="1"/>
  <c r="G1840" i="1" s="1"/>
  <c r="G3152" i="1" a="1"/>
  <c r="G3152" i="1" s="1"/>
  <c r="G2222" i="1" a="1"/>
  <c r="G2222" i="1" s="1"/>
  <c r="G1757" i="1" a="1"/>
  <c r="G1757" i="1" s="1"/>
  <c r="G2318" i="1" a="1"/>
  <c r="G2318" i="1" s="1"/>
  <c r="G3018" i="1" a="1"/>
  <c r="G3018" i="1" s="1"/>
  <c r="G1346" i="1" a="1"/>
  <c r="G1346" i="1" s="1"/>
  <c r="G2973" i="1" a="1"/>
  <c r="G2973" i="1" s="1"/>
  <c r="G333" i="1" a="1"/>
  <c r="G333" i="1" s="1"/>
  <c r="G472" i="1" a="1"/>
  <c r="G472" i="1" s="1"/>
  <c r="G1856" i="1" a="1"/>
  <c r="G1856" i="1" s="1"/>
  <c r="G2052" i="1" a="1"/>
  <c r="G2052" i="1" s="1"/>
  <c r="G815" i="1" a="1"/>
  <c r="G815" i="1" s="1"/>
  <c r="G782" i="1" a="1"/>
  <c r="G782" i="1" s="1"/>
  <c r="G819" i="1" a="1"/>
  <c r="G819" i="1" s="1"/>
  <c r="G2054" i="1" a="1"/>
  <c r="G2054" i="1" s="1"/>
  <c r="G2040" i="1" a="1"/>
  <c r="G2040" i="1" s="1"/>
  <c r="G618" i="1" a="1"/>
  <c r="G618" i="1" s="1"/>
  <c r="G2156" i="1" a="1"/>
  <c r="G2156" i="1" s="1"/>
  <c r="G5" i="1" a="1"/>
  <c r="G5" i="1" s="1"/>
  <c r="G1822" i="1" a="1"/>
  <c r="G1822" i="1" s="1"/>
  <c r="G814" i="1" a="1"/>
  <c r="G814" i="1" s="1"/>
  <c r="G2683" i="1" a="1"/>
  <c r="G2683" i="1" s="1"/>
  <c r="G1788" i="1" a="1"/>
  <c r="G1788" i="1" s="1"/>
  <c r="G2531" i="1" a="1"/>
  <c r="G2531" i="1" s="1"/>
  <c r="G3418" i="1" a="1"/>
  <c r="G3418" i="1" s="1"/>
  <c r="G3409" i="1" a="1"/>
  <c r="G3409" i="1" s="1"/>
  <c r="G2566" i="1" a="1"/>
  <c r="G2566" i="1" s="1"/>
  <c r="G947" i="1" a="1"/>
  <c r="G947" i="1" s="1"/>
  <c r="G921" i="1" a="1"/>
  <c r="G921" i="1" s="1"/>
  <c r="G3124" i="1" a="1"/>
  <c r="G3124" i="1" s="1"/>
  <c r="G3359" i="1" a="1"/>
  <c r="G3359" i="1" s="1"/>
  <c r="G3249" i="1" a="1"/>
  <c r="G3249" i="1" s="1"/>
  <c r="G1742" i="1" a="1"/>
  <c r="G1742" i="1" s="1"/>
  <c r="G1738" i="1" a="1"/>
  <c r="G1738" i="1" s="1"/>
  <c r="G530" i="1" a="1"/>
  <c r="G530" i="1" s="1"/>
  <c r="G3008" i="1" a="1"/>
  <c r="G3008" i="1" s="1"/>
  <c r="G448" i="1" a="1"/>
  <c r="G448" i="1" s="1"/>
  <c r="G1791" i="1" a="1"/>
  <c r="G1791" i="1" s="1"/>
  <c r="G237" i="1" a="1"/>
  <c r="G237" i="1" s="1"/>
  <c r="G2105" i="1" a="1"/>
  <c r="G2105" i="1" s="1"/>
  <c r="G1599" i="1" a="1"/>
  <c r="G1599" i="1" s="1"/>
  <c r="G1668" i="1" a="1"/>
  <c r="G1668" i="1" s="1"/>
  <c r="G1368" i="1" a="1"/>
  <c r="G1368" i="1" s="1"/>
  <c r="G1496" i="1" a="1"/>
  <c r="G1496" i="1" s="1"/>
  <c r="G1694" i="1" a="1"/>
  <c r="G1694" i="1" s="1"/>
  <c r="G1917" i="1" a="1"/>
  <c r="G1917" i="1" s="1"/>
  <c r="G2558" i="1" a="1"/>
  <c r="G2558" i="1" s="1"/>
  <c r="G533" i="1" a="1"/>
  <c r="G533" i="1" s="1"/>
  <c r="G97" i="1" a="1"/>
  <c r="G97" i="1" s="1"/>
  <c r="G1532" i="1" a="1"/>
  <c r="G1532" i="1" s="1"/>
  <c r="G3340" i="1" a="1"/>
  <c r="G3340" i="1" s="1"/>
  <c r="G1010" i="1" a="1"/>
  <c r="G1010" i="1" s="1"/>
  <c r="G3057" i="1" a="1"/>
  <c r="G3057" i="1" s="1"/>
  <c r="G219" i="1" a="1"/>
  <c r="G219" i="1" s="1"/>
  <c r="G1880" i="1" a="1"/>
  <c r="G1880" i="1" s="1"/>
  <c r="G2098" i="1" a="1"/>
  <c r="G2098" i="1" s="1"/>
  <c r="G1435" i="1" a="1"/>
  <c r="G1435" i="1" s="1"/>
  <c r="G1094" i="1" a="1"/>
  <c r="G1094" i="1" s="1"/>
  <c r="G360" i="1" a="1"/>
  <c r="G360" i="1" s="1"/>
  <c r="G830" i="1" a="1"/>
  <c r="G830" i="1" s="1"/>
  <c r="G2830" i="1" a="1"/>
  <c r="G2830" i="1" s="1"/>
  <c r="G1130" i="1" a="1"/>
  <c r="G1130" i="1" s="1"/>
  <c r="G2034" i="1" a="1"/>
  <c r="G2034" i="1" s="1"/>
  <c r="G2287" i="1" a="1"/>
  <c r="G2287" i="1" s="1"/>
  <c r="G3240" i="1" a="1"/>
  <c r="G3240" i="1" s="1"/>
  <c r="G3246" i="1" a="1"/>
  <c r="G3246" i="1" s="1"/>
  <c r="G870" i="1" a="1"/>
  <c r="G870" i="1" s="1"/>
  <c r="G831" i="1" a="1"/>
  <c r="G831" i="1" s="1"/>
  <c r="G2004" i="1" a="1"/>
  <c r="G2004" i="1" s="1"/>
  <c r="G1396" i="1" a="1"/>
  <c r="G1396" i="1" s="1"/>
  <c r="G2488" i="1" a="1"/>
  <c r="G2488" i="1" s="1"/>
  <c r="G1783" i="1" a="1"/>
  <c r="G1783" i="1" s="1"/>
  <c r="G1729" i="1" a="1"/>
  <c r="G1729" i="1" s="1"/>
  <c r="G2787" i="1" a="1"/>
  <c r="G2787" i="1" s="1"/>
  <c r="G543" i="1" a="1"/>
  <c r="G543" i="1" s="1"/>
  <c r="G3279" i="1" a="1"/>
  <c r="G3279" i="1" s="1"/>
  <c r="G612" i="1" a="1"/>
  <c r="G612" i="1" s="1"/>
  <c r="G2441" i="1" a="1"/>
  <c r="G2441" i="1" s="1"/>
  <c r="G3632" i="1" a="1"/>
  <c r="G3632" i="1" s="1"/>
  <c r="G964" i="1" a="1"/>
  <c r="G964" i="1" s="1"/>
  <c r="G3343" i="1" a="1"/>
  <c r="G3343" i="1" s="1"/>
  <c r="G1686" i="1" a="1"/>
  <c r="G1686" i="1" s="1"/>
  <c r="G2326" i="1" a="1"/>
  <c r="G2326" i="1" s="1"/>
  <c r="G2383" i="1" a="1"/>
  <c r="G2383" i="1" s="1"/>
  <c r="G502" i="1" a="1"/>
  <c r="G502" i="1" s="1"/>
  <c r="G2639" i="1" a="1"/>
  <c r="G2639" i="1" s="1"/>
  <c r="G2871" i="1" a="1"/>
  <c r="G2871" i="1" s="1"/>
  <c r="G3033" i="1" a="1"/>
  <c r="G3033" i="1" s="1"/>
  <c r="G2101" i="1" a="1"/>
  <c r="G2101" i="1" s="1"/>
  <c r="G238" i="1" a="1"/>
  <c r="G238" i="1" s="1"/>
  <c r="G1266" i="1" a="1"/>
  <c r="G1266" i="1" s="1"/>
  <c r="G1687" i="1" a="1"/>
  <c r="G1687" i="1" s="1"/>
  <c r="G3568" i="1" a="1"/>
  <c r="G3568" i="1" s="1"/>
  <c r="G3649" i="1" a="1"/>
  <c r="G3649" i="1" s="1"/>
  <c r="G2921" i="1" a="1"/>
  <c r="G2921" i="1" s="1"/>
  <c r="G2920" i="1" a="1"/>
  <c r="G2920" i="1" s="1"/>
  <c r="G2936" i="1" a="1"/>
  <c r="G2936" i="1" s="1"/>
  <c r="G1706" i="1" a="1"/>
  <c r="G1706" i="1" s="1"/>
  <c r="G1574" i="1" a="1"/>
  <c r="G1574" i="1" s="1"/>
  <c r="G565" i="1" a="1"/>
  <c r="G565" i="1" s="1"/>
  <c r="G1264" i="1" a="1"/>
  <c r="G1264" i="1" s="1"/>
  <c r="G1693" i="1" a="1"/>
  <c r="G1693" i="1" s="1"/>
  <c r="G2404" i="1" a="1"/>
  <c r="G2404" i="1" s="1"/>
  <c r="G1275" i="1" a="1"/>
  <c r="G1275" i="1" s="1"/>
  <c r="G407" i="1" a="1"/>
  <c r="G407" i="1" s="1"/>
  <c r="G2134" i="1" a="1"/>
  <c r="G2134" i="1" s="1"/>
  <c r="G216" i="1" a="1"/>
  <c r="G216" i="1" s="1"/>
  <c r="G1263" i="1" a="1"/>
  <c r="G1263" i="1" s="1"/>
  <c r="G112" i="1" a="1"/>
  <c r="G112" i="1" s="1"/>
  <c r="G3162" i="1" a="1"/>
  <c r="G3162" i="1" s="1"/>
  <c r="G3558" i="1" a="1"/>
  <c r="G3558" i="1" s="1"/>
  <c r="G3253" i="1" a="1"/>
  <c r="G3253" i="1" s="1"/>
  <c r="G3466" i="1" a="1"/>
  <c r="G3466" i="1" s="1"/>
  <c r="G3017" i="1" a="1"/>
  <c r="G3017" i="1" s="1"/>
  <c r="G91" i="1" a="1"/>
  <c r="G91" i="1" s="1"/>
  <c r="G622" i="1" a="1"/>
  <c r="G622" i="1" s="1"/>
  <c r="G1089" i="1" a="1"/>
  <c r="G1089" i="1" s="1"/>
  <c r="G1736" i="1" a="1"/>
  <c r="G1736" i="1" s="1"/>
  <c r="G3673" i="1" a="1"/>
  <c r="G3673" i="1" s="1"/>
  <c r="G3254" i="1" a="1"/>
  <c r="G3254" i="1" s="1"/>
  <c r="G1980" i="1" a="1"/>
  <c r="G1980" i="1" s="1"/>
  <c r="G3266" i="1" a="1"/>
  <c r="G3266" i="1" s="1"/>
  <c r="G3267" i="1" a="1"/>
  <c r="G3267" i="1" s="1"/>
  <c r="G2901" i="1" a="1"/>
  <c r="G2901" i="1" s="1"/>
  <c r="G3258" i="1" a="1"/>
  <c r="G3258" i="1" s="1"/>
  <c r="G2783" i="1" a="1"/>
  <c r="G2783" i="1" s="1"/>
  <c r="G2714" i="1" a="1"/>
  <c r="G2714" i="1" s="1"/>
  <c r="G3749" i="1" a="1"/>
  <c r="G3749" i="1" s="1"/>
  <c r="G3113" i="1" a="1"/>
  <c r="G3113" i="1" s="1"/>
  <c r="G2248" i="1" a="1"/>
  <c r="G2248" i="1" s="1"/>
  <c r="G816" i="1" a="1"/>
  <c r="G816" i="1" s="1"/>
  <c r="G3788" i="1" a="1"/>
  <c r="G3788" i="1" s="1"/>
  <c r="G2846" i="1" a="1"/>
  <c r="G2846" i="1" s="1"/>
  <c r="G1425" i="1" a="1"/>
  <c r="G1425" i="1" s="1"/>
  <c r="G2861" i="1" a="1"/>
  <c r="G2861" i="1" s="1"/>
  <c r="G198" i="1" a="1"/>
  <c r="G198" i="1" s="1"/>
  <c r="G873" i="1" a="1"/>
  <c r="G873" i="1" s="1"/>
  <c r="G2267" i="1" a="1"/>
  <c r="G2267" i="1" s="1"/>
  <c r="G1815" i="1" a="1"/>
  <c r="G1815" i="1" s="1"/>
  <c r="G675" i="1" a="1"/>
  <c r="G675" i="1" s="1"/>
  <c r="G479" i="1" a="1"/>
  <c r="G479" i="1" s="1"/>
  <c r="G849" i="1" a="1"/>
  <c r="G849" i="1" s="1"/>
  <c r="G1855" i="1" a="1"/>
  <c r="G1855" i="1" s="1"/>
  <c r="G476" i="1" a="1"/>
  <c r="G476" i="1" s="1"/>
  <c r="G499" i="1" a="1"/>
  <c r="G499" i="1" s="1"/>
  <c r="G528" i="1" a="1"/>
  <c r="G528" i="1" s="1"/>
  <c r="G1278" i="1" a="1"/>
  <c r="G1278" i="1" s="1"/>
  <c r="G1106" i="1" a="1"/>
  <c r="G1106" i="1" s="1"/>
  <c r="G2613" i="1" a="1"/>
  <c r="G2613" i="1" s="1"/>
  <c r="G1750" i="1" a="1"/>
  <c r="G1750" i="1" s="1"/>
  <c r="G489" i="1" a="1"/>
  <c r="G489" i="1" s="1"/>
  <c r="G1585" i="1" a="1"/>
  <c r="G1585" i="1" s="1"/>
  <c r="G835" i="1" a="1"/>
  <c r="G835" i="1" s="1"/>
  <c r="G3142" i="1" a="1"/>
  <c r="G3142" i="1" s="1"/>
  <c r="G3762" i="1" a="1"/>
  <c r="G3762" i="1" s="1"/>
  <c r="G53" i="1" a="1"/>
  <c r="G53" i="1" s="1"/>
  <c r="G696" i="1" a="1"/>
  <c r="G696" i="1" s="1"/>
  <c r="G167" i="1" a="1"/>
  <c r="G167" i="1" s="1"/>
  <c r="G1355" i="1" a="1"/>
  <c r="G1355" i="1" s="1"/>
  <c r="G3773" i="1" a="1"/>
  <c r="G3773" i="1" s="1"/>
  <c r="G3685" i="1" a="1"/>
  <c r="G3685" i="1" s="1"/>
  <c r="G1890" i="1" a="1"/>
  <c r="G1890" i="1" s="1"/>
  <c r="G3567" i="1" a="1"/>
  <c r="G3567" i="1" s="1"/>
  <c r="G3571" i="1" a="1"/>
  <c r="G3571" i="1" s="1"/>
  <c r="G653" i="1" a="1"/>
  <c r="G653" i="1" s="1"/>
  <c r="G3585" i="1" a="1"/>
  <c r="G3585" i="1" s="1"/>
  <c r="G338" i="1" a="1"/>
  <c r="G338" i="1" s="1"/>
  <c r="G3570" i="1" a="1"/>
  <c r="G3570" i="1" s="1"/>
  <c r="G699" i="1" a="1"/>
  <c r="G699" i="1" s="1"/>
  <c r="G3591" i="1" a="1"/>
  <c r="G3591" i="1" s="1"/>
  <c r="G1866" i="1" a="1"/>
  <c r="G1866" i="1" s="1"/>
  <c r="G3443" i="1" a="1"/>
  <c r="G3443" i="1" s="1"/>
  <c r="G2499" i="1" a="1"/>
  <c r="G2499" i="1" s="1"/>
  <c r="G1642" i="1" a="1"/>
  <c r="G1642" i="1" s="1"/>
  <c r="G1039" i="1" a="1"/>
  <c r="G1039" i="1" s="1"/>
  <c r="G2268" i="1" a="1"/>
  <c r="G2268" i="1" s="1"/>
  <c r="G1889" i="1" a="1"/>
  <c r="G1889" i="1" s="1"/>
  <c r="G3790" i="1" a="1"/>
  <c r="G3790" i="1" s="1"/>
  <c r="G3817" i="1" a="1"/>
  <c r="G3817" i="1" s="1"/>
  <c r="G3833" i="1" a="1"/>
  <c r="G3833" i="1" s="1"/>
  <c r="G3802" i="1" a="1"/>
  <c r="G3802" i="1" s="1"/>
  <c r="G1863" i="1" a="1"/>
  <c r="G1863" i="1" s="1"/>
  <c r="G3799" i="1" a="1"/>
  <c r="G3799" i="1" s="1"/>
  <c r="G3832" i="1" a="1"/>
  <c r="G3832" i="1" s="1"/>
  <c r="G1981" i="1" a="1"/>
  <c r="G1981" i="1" s="1"/>
  <c r="G3755" i="1" a="1"/>
  <c r="G3755" i="1" s="1"/>
  <c r="G1168" i="1" a="1"/>
  <c r="G1168" i="1" s="1"/>
  <c r="G2056" i="1" a="1"/>
  <c r="G2056" i="1" s="1"/>
  <c r="G348" i="1" a="1"/>
  <c r="G348" i="1" s="1"/>
  <c r="G3507" i="1" a="1"/>
  <c r="G3507" i="1" s="1"/>
  <c r="G3446" i="1" a="1"/>
  <c r="G3446" i="1" s="1"/>
  <c r="G3824" i="1" a="1"/>
  <c r="G3824" i="1" s="1"/>
  <c r="G3767" i="1" a="1"/>
  <c r="G3767" i="1" s="1"/>
  <c r="G2989" i="1" a="1"/>
  <c r="G2989" i="1" s="1"/>
  <c r="G3834" i="1" a="1"/>
  <c r="G3834" i="1" s="1"/>
  <c r="G3781" i="1" a="1"/>
  <c r="G3781" i="1" s="1"/>
  <c r="G3469" i="1" a="1"/>
  <c r="G3469" i="1" s="1"/>
  <c r="G3760" i="1" a="1"/>
  <c r="G3760" i="1" s="1"/>
  <c r="G3739" i="1" a="1"/>
  <c r="G3739" i="1" s="1"/>
  <c r="G3419" i="1" a="1"/>
  <c r="G3419" i="1" s="1"/>
  <c r="G2816" i="1" a="1"/>
  <c r="G2816" i="1" s="1"/>
  <c r="G3024" i="1" a="1"/>
  <c r="G3024" i="1" s="1"/>
  <c r="G2585" i="1" a="1"/>
  <c r="G2585" i="1" s="1"/>
  <c r="G3588" i="1" a="1"/>
  <c r="G3588" i="1" s="1"/>
  <c r="G2173" i="1" a="1"/>
  <c r="G2173" i="1" s="1"/>
  <c r="G3712" i="1" a="1"/>
  <c r="G3712" i="1" s="1"/>
  <c r="G3713" i="1" a="1"/>
  <c r="G3713" i="1" s="1"/>
  <c r="G3828" i="1" a="1"/>
  <c r="G3828" i="1" s="1"/>
  <c r="G2870" i="1" a="1"/>
  <c r="G2870" i="1" s="1"/>
  <c r="G2181" i="1" a="1"/>
  <c r="G2181" i="1" s="1"/>
  <c r="G3734" i="1" a="1"/>
  <c r="G3734" i="1" s="1"/>
  <c r="G1897" i="1" a="1"/>
  <c r="G1897" i="1" s="1"/>
  <c r="G667" i="1" a="1"/>
  <c r="G667" i="1" s="1"/>
  <c r="G172" i="1" a="1"/>
  <c r="G172" i="1" s="1"/>
  <c r="G95" i="1" a="1"/>
  <c r="G95" i="1" s="1"/>
  <c r="G693" i="1" a="1"/>
  <c r="G693" i="1" s="1"/>
  <c r="G1047" i="1" a="1"/>
  <c r="G1047" i="1" s="1"/>
  <c r="G920" i="1" a="1"/>
  <c r="G920" i="1" s="1"/>
  <c r="G3809" i="1" a="1"/>
  <c r="G3809" i="1" s="1"/>
  <c r="G1084" i="1" a="1"/>
  <c r="G1084" i="1" s="1"/>
  <c r="G743" i="1" a="1"/>
  <c r="G743" i="1" s="1"/>
  <c r="G2584" i="1" a="1"/>
  <c r="G2584" i="1" s="1"/>
  <c r="G3812" i="1" a="1"/>
  <c r="G3812" i="1" s="1"/>
  <c r="G83" i="1" a="1"/>
  <c r="G83" i="1" s="1"/>
  <c r="G389" i="1" a="1"/>
  <c r="G389" i="1" s="1"/>
  <c r="G2731" i="1" a="1"/>
  <c r="G2731" i="1" s="1"/>
  <c r="G438" i="1" a="1"/>
  <c r="G438" i="1" s="1"/>
  <c r="G3213" i="1" a="1"/>
  <c r="G3213" i="1" s="1"/>
  <c r="G1194" i="1" a="1"/>
  <c r="G1194" i="1" s="1"/>
  <c r="G1158" i="1" a="1"/>
  <c r="G1158" i="1" s="1"/>
  <c r="G898" i="1" a="1"/>
  <c r="G898" i="1" s="1"/>
  <c r="G182" i="1" a="1"/>
  <c r="G182" i="1" s="1"/>
  <c r="G3107" i="1" a="1"/>
  <c r="G3107" i="1" s="1"/>
  <c r="G1484" i="1" a="1"/>
  <c r="G1484" i="1" s="1"/>
  <c r="G1365" i="1" a="1"/>
  <c r="G1365" i="1" s="1"/>
  <c r="G3319" i="1" a="1"/>
  <c r="G3319" i="1" s="1"/>
  <c r="G3327" i="1" a="1"/>
  <c r="G3327" i="1" s="1"/>
  <c r="G3551" i="1" a="1"/>
  <c r="G3551" i="1" s="1"/>
  <c r="G3321" i="1" a="1"/>
  <c r="G3321" i="1" s="1"/>
  <c r="G324" i="1" a="1"/>
  <c r="G324" i="1" s="1"/>
  <c r="G634" i="1" a="1"/>
  <c r="G634" i="1" s="1"/>
  <c r="G241" i="1" a="1"/>
  <c r="G241" i="1" s="1"/>
  <c r="G1696" i="1" a="1"/>
  <c r="G1696" i="1" s="1"/>
  <c r="G173" i="1" a="1"/>
  <c r="G173" i="1" s="1"/>
  <c r="G1253" i="1" a="1"/>
  <c r="G1253" i="1" s="1"/>
  <c r="G2137" i="1" a="1"/>
  <c r="G2137" i="1" s="1"/>
  <c r="G1545" i="1" a="1"/>
  <c r="G1545" i="1" s="1"/>
  <c r="G549" i="1" a="1"/>
  <c r="G549" i="1" s="1"/>
  <c r="G3130" i="1" a="1"/>
  <c r="G3130" i="1" s="1"/>
  <c r="G2643" i="1" a="1"/>
  <c r="G2643" i="1" s="1"/>
  <c r="G3408" i="1" a="1"/>
  <c r="G3408" i="1" s="1"/>
  <c r="G3491" i="1" a="1"/>
  <c r="G3491" i="1" s="1"/>
  <c r="G889" i="1" a="1"/>
  <c r="G889" i="1" s="1"/>
  <c r="G3398" i="1" a="1"/>
  <c r="G3398" i="1" s="1"/>
  <c r="G1862" i="1" a="1"/>
  <c r="G1862" i="1" s="1"/>
  <c r="G1147" i="1" a="1"/>
  <c r="G1147" i="1" s="1"/>
  <c r="G1609" i="1" a="1"/>
  <c r="G1609" i="1" s="1"/>
  <c r="G3032" i="1" a="1"/>
  <c r="G3032" i="1" s="1"/>
  <c r="G2733" i="1" a="1"/>
  <c r="G2733" i="1" s="1"/>
  <c r="G40" i="1" a="1"/>
  <c r="G40" i="1" s="1"/>
  <c r="G2729" i="1" a="1"/>
  <c r="G2729" i="1" s="1"/>
  <c r="G2636" i="1" a="1"/>
  <c r="G2636" i="1" s="1"/>
  <c r="G2438" i="1" a="1"/>
  <c r="G2438" i="1" s="1"/>
  <c r="G482" i="1" a="1"/>
  <c r="G482" i="1" s="1"/>
  <c r="G420" i="1" a="1"/>
  <c r="G420" i="1" s="1"/>
  <c r="G180" i="1" a="1"/>
  <c r="G180" i="1" s="1"/>
  <c r="G1850" i="1" a="1"/>
  <c r="G1850" i="1" s="1"/>
  <c r="G136" i="1" a="1"/>
  <c r="G136" i="1" s="1"/>
  <c r="G2854" i="1" a="1"/>
  <c r="G2854" i="1" s="1"/>
  <c r="G3805" i="1" a="1"/>
  <c r="G3805" i="1" s="1"/>
  <c r="G3674" i="1" a="1"/>
  <c r="G3674" i="1" s="1"/>
  <c r="G643" i="1" a="1"/>
  <c r="G643" i="1" s="1"/>
  <c r="G1562" i="1" a="1"/>
  <c r="G1562" i="1" s="1"/>
  <c r="G3414" i="1" a="1"/>
  <c r="G3414" i="1" s="1"/>
  <c r="G3413" i="1" a="1"/>
  <c r="G3413" i="1" s="1"/>
  <c r="G1796" i="1" a="1"/>
  <c r="G1796" i="1" s="1"/>
  <c r="G1436" i="1" a="1"/>
  <c r="G1436" i="1" s="1"/>
  <c r="G2460" i="1" a="1"/>
  <c r="G2460" i="1" s="1"/>
  <c r="G35" i="1" a="1"/>
  <c r="G35" i="1" s="1"/>
  <c r="G2013" i="1" a="1"/>
  <c r="G2013" i="1" s="1"/>
  <c r="G3720" i="1" a="1"/>
  <c r="G3720" i="1" s="1"/>
  <c r="G3460" i="1" a="1"/>
  <c r="G3460" i="1" s="1"/>
  <c r="G1625" i="1" a="1"/>
  <c r="G1625" i="1" s="1"/>
  <c r="G520" i="1" a="1"/>
  <c r="G520" i="1" s="1"/>
  <c r="G1088" i="1" a="1"/>
  <c r="G1088" i="1" s="1"/>
  <c r="G3365" i="1" a="1"/>
  <c r="G3365" i="1" s="1"/>
  <c r="G473" i="1" a="1"/>
  <c r="G473" i="1" s="1"/>
  <c r="G2406" i="1" a="1"/>
  <c r="G2406" i="1" s="1"/>
  <c r="G2638" i="1" a="1"/>
  <c r="G2638" i="1" s="1"/>
  <c r="G1417" i="1" a="1"/>
  <c r="G1417" i="1" s="1"/>
  <c r="G522" i="1" a="1"/>
  <c r="G522" i="1" s="1"/>
  <c r="G3377" i="1" a="1"/>
  <c r="G3377" i="1" s="1"/>
  <c r="G1205" i="1" a="1"/>
  <c r="G1205" i="1" s="1"/>
  <c r="G1909" i="1" a="1"/>
  <c r="G1909" i="1" s="1"/>
  <c r="G1217" i="1" a="1"/>
  <c r="G1217" i="1" s="1"/>
  <c r="G1213" i="1" a="1"/>
  <c r="G1213" i="1" s="1"/>
  <c r="G2182" i="1" a="1"/>
  <c r="G2182" i="1" s="1"/>
  <c r="G1232" i="1" a="1"/>
  <c r="G1232" i="1" s="1"/>
  <c r="G1245" i="1" a="1"/>
  <c r="G1245" i="1" s="1"/>
  <c r="G2829" i="1" a="1"/>
  <c r="G2829" i="1" s="1"/>
  <c r="G1231" i="1" a="1"/>
  <c r="G1231" i="1" s="1"/>
  <c r="G1226" i="1" a="1"/>
  <c r="G1226" i="1" s="1"/>
  <c r="G2191" i="1" a="1"/>
  <c r="G2191" i="1" s="1"/>
  <c r="G2825" i="1" a="1"/>
  <c r="G2825" i="1" s="1"/>
  <c r="G1534" i="1" a="1"/>
  <c r="G1534" i="1" s="1"/>
  <c r="G2255" i="1" a="1"/>
  <c r="G2255" i="1" s="1"/>
  <c r="G1314" i="1" a="1"/>
  <c r="G1314" i="1" s="1"/>
  <c r="G1398" i="1" a="1"/>
  <c r="G1398" i="1" s="1"/>
  <c r="G523" i="1" a="1"/>
  <c r="G523" i="1" s="1"/>
  <c r="G2158" i="1" a="1"/>
  <c r="G2158" i="1" s="1"/>
  <c r="G1963" i="1" a="1"/>
  <c r="G1963" i="1" s="1"/>
  <c r="G2656" i="1" a="1"/>
  <c r="G2656" i="1" s="1"/>
  <c r="G3120" i="1" a="1"/>
  <c r="G3120" i="1" s="1"/>
  <c r="G2817" i="1" a="1"/>
  <c r="G2817" i="1" s="1"/>
  <c r="G2634" i="1" a="1"/>
  <c r="G2634" i="1" s="1"/>
  <c r="G3358" i="1" a="1"/>
  <c r="G3358" i="1" s="1"/>
  <c r="G3341" i="1" a="1"/>
  <c r="G3341" i="1" s="1"/>
  <c r="G524" i="1" a="1"/>
  <c r="G524" i="1" s="1"/>
  <c r="G1636" i="1" a="1"/>
  <c r="G1636" i="1" s="1"/>
  <c r="G155" i="1" a="1"/>
  <c r="G155" i="1" s="1"/>
  <c r="G1522" i="1" a="1"/>
  <c r="G1522" i="1" s="1"/>
  <c r="G2453" i="1" a="1"/>
  <c r="G2453" i="1" s="1"/>
  <c r="G14" i="1" a="1"/>
  <c r="G14" i="1" s="1"/>
  <c r="G3109" i="1" a="1"/>
  <c r="G3109" i="1" s="1"/>
  <c r="G1941" i="1" a="1"/>
  <c r="G1941" i="1" s="1"/>
  <c r="G3156" i="1" a="1"/>
  <c r="G3156" i="1" s="1"/>
  <c r="G1894" i="1" a="1"/>
  <c r="G1894" i="1" s="1"/>
  <c r="G3468" i="1" a="1"/>
  <c r="G3468" i="1" s="1"/>
  <c r="G656" i="1" a="1"/>
  <c r="G656" i="1" s="1"/>
  <c r="G3631" i="1" a="1"/>
  <c r="G3631" i="1" s="1"/>
  <c r="G3273" i="1" a="1"/>
  <c r="G3273" i="1" s="1"/>
  <c r="G802" i="1" a="1"/>
  <c r="G802" i="1" s="1"/>
  <c r="G1943" i="1" a="1"/>
  <c r="G1943" i="1" s="1"/>
  <c r="G1942" i="1" a="1"/>
  <c r="G1942" i="1" s="1"/>
  <c r="G3843" i="1" a="1"/>
  <c r="G3843" i="1" s="1"/>
  <c r="G2912" i="1" a="1"/>
  <c r="G2912" i="1" s="1"/>
  <c r="G3841" i="1" a="1"/>
  <c r="G3841" i="1" s="1"/>
  <c r="G661" i="1" a="1"/>
  <c r="G661" i="1" s="1"/>
  <c r="G2119" i="1" a="1"/>
  <c r="G2119" i="1" s="1"/>
  <c r="G639" i="1" a="1"/>
  <c r="G639" i="1" s="1"/>
  <c r="G1439" i="1" a="1"/>
  <c r="G1439" i="1" s="1"/>
  <c r="G469" i="1" a="1"/>
  <c r="G469" i="1" s="1"/>
  <c r="G1000" i="1" a="1"/>
  <c r="G1000" i="1" s="1"/>
  <c r="G1202" i="1" a="1"/>
  <c r="G1202" i="1" s="1"/>
  <c r="G1209" i="1" a="1"/>
  <c r="G1209" i="1" s="1"/>
  <c r="G1954" i="1" a="1"/>
  <c r="G1954" i="1" s="1"/>
  <c r="G1167" i="1" a="1"/>
  <c r="G1167" i="1" s="1"/>
  <c r="G3357" i="1" a="1"/>
  <c r="G3357" i="1" s="1"/>
  <c r="G1776" i="1" a="1"/>
  <c r="G1776" i="1" s="1"/>
  <c r="G3380" i="1" a="1"/>
  <c r="G3380" i="1" s="1"/>
  <c r="G1853" i="1" a="1"/>
  <c r="G1853" i="1" s="1"/>
  <c r="G3417" i="1" a="1"/>
  <c r="G3417" i="1" s="1"/>
  <c r="G3404" i="1" a="1"/>
  <c r="G3404" i="1" s="1"/>
  <c r="G2048" i="1" a="1"/>
  <c r="G2048" i="1" s="1"/>
  <c r="G488" i="1" a="1"/>
  <c r="G488" i="1" s="1"/>
  <c r="G1648" i="1" a="1"/>
  <c r="G1648" i="1" s="1"/>
  <c r="G1060" i="1" a="1"/>
  <c r="G1060" i="1" s="1"/>
  <c r="G2384" i="1" a="1"/>
  <c r="G2384" i="1" s="1"/>
  <c r="G1392" i="1" a="1"/>
  <c r="G1392" i="1" s="1"/>
  <c r="G2672" i="1" a="1"/>
  <c r="G2672" i="1" s="1"/>
  <c r="G1700" i="1" a="1"/>
  <c r="G1700" i="1" s="1"/>
  <c r="G794" i="1" a="1"/>
  <c r="G794" i="1" s="1"/>
  <c r="G354" i="1" a="1"/>
  <c r="G354" i="1" s="1"/>
  <c r="G2768" i="1" a="1"/>
  <c r="G2768" i="1" s="1"/>
  <c r="G655" i="1" a="1"/>
  <c r="G655" i="1" s="1"/>
  <c r="G507" i="1" a="1"/>
  <c r="G507" i="1" s="1"/>
  <c r="G475" i="1" a="1"/>
  <c r="G475" i="1" s="1"/>
  <c r="G2586" i="1" a="1"/>
  <c r="G2586" i="1" s="1"/>
  <c r="G1747" i="1" a="1"/>
  <c r="G1747" i="1" s="1"/>
  <c r="G2142" i="1" a="1"/>
  <c r="G2142" i="1" s="1"/>
  <c r="G2803" i="1" a="1"/>
  <c r="G2803" i="1" s="1"/>
  <c r="G1382" i="1" a="1"/>
  <c r="G1382" i="1" s="1"/>
  <c r="G498" i="1" a="1"/>
  <c r="G498" i="1" s="1"/>
  <c r="G2625" i="1" a="1"/>
  <c r="G2625" i="1" s="1"/>
  <c r="G1554" i="1" a="1"/>
  <c r="G1554" i="1" s="1"/>
  <c r="G2432" i="1" a="1"/>
  <c r="G2432" i="1" s="1"/>
  <c r="G3794" i="1" a="1"/>
  <c r="G3794" i="1" s="1"/>
  <c r="G3430" i="1" a="1"/>
  <c r="G3430" i="1" s="1"/>
  <c r="G301" i="1" a="1"/>
  <c r="G301" i="1" s="1"/>
  <c r="G3797" i="1" a="1"/>
  <c r="G3797" i="1" s="1"/>
  <c r="G723" i="1" a="1"/>
  <c r="G723" i="1" s="1"/>
  <c r="G2002" i="1" a="1"/>
  <c r="G2002" i="1" s="1"/>
  <c r="G461" i="1" a="1"/>
  <c r="G461" i="1" s="1"/>
  <c r="G3814" i="1" a="1"/>
  <c r="G3814" i="1" s="1"/>
  <c r="G3659" i="1" a="1"/>
  <c r="G3659" i="1" s="1"/>
  <c r="G3821" i="1" a="1"/>
  <c r="G3821" i="1" s="1"/>
  <c r="G3757" i="1" a="1"/>
  <c r="G3757" i="1" s="1"/>
  <c r="G3800" i="1" a="1"/>
  <c r="G3800" i="1" s="1"/>
  <c r="G3831" i="1" a="1"/>
  <c r="G3831" i="1" s="1"/>
  <c r="G3798" i="1" a="1"/>
  <c r="G3798" i="1" s="1"/>
  <c r="G3791" i="1" a="1"/>
  <c r="G3791" i="1" s="1"/>
  <c r="G3770" i="1" a="1"/>
  <c r="G3770" i="1" s="1"/>
  <c r="G3748" i="1" a="1"/>
  <c r="G3748" i="1" s="1"/>
  <c r="G3793" i="1" a="1"/>
  <c r="G3793" i="1" s="1"/>
  <c r="G3813" i="1" a="1"/>
  <c r="G3813" i="1" s="1"/>
  <c r="G3705" i="1" a="1"/>
  <c r="G3705" i="1" s="1"/>
  <c r="G3777" i="1" a="1"/>
  <c r="G3777" i="1" s="1"/>
  <c r="G3729" i="1" a="1"/>
  <c r="G3729" i="1" s="1"/>
  <c r="G3504" i="1" a="1"/>
  <c r="G3504" i="1" s="1"/>
  <c r="G3717" i="1" a="1"/>
  <c r="G3717" i="1" s="1"/>
  <c r="G3498" i="1" a="1"/>
  <c r="G3498" i="1" s="1"/>
  <c r="G3823" i="1" a="1"/>
  <c r="G3823" i="1" s="1"/>
  <c r="G3780" i="1" a="1"/>
  <c r="G3780" i="1" s="1"/>
  <c r="G1272" i="1" a="1"/>
  <c r="G1272" i="1" s="1"/>
  <c r="G2419" i="1" a="1"/>
  <c r="G2419" i="1" s="1"/>
  <c r="G21" i="1" a="1"/>
  <c r="G21" i="1" s="1"/>
  <c r="G3299" i="1" a="1"/>
  <c r="G3299" i="1" s="1"/>
  <c r="G485" i="1" a="1"/>
  <c r="G485" i="1" s="1"/>
  <c r="G100" i="1" a="1"/>
  <c r="G100" i="1" s="1"/>
  <c r="G2985" i="1" a="1"/>
  <c r="G2985" i="1" s="1"/>
  <c r="G484" i="1" a="1"/>
  <c r="G484" i="1" s="1"/>
  <c r="G2079" i="1" a="1"/>
  <c r="G2079" i="1" s="1"/>
  <c r="G501" i="1" a="1"/>
  <c r="G501" i="1" s="1"/>
  <c r="G1848" i="1" a="1"/>
  <c r="G1848" i="1" s="1"/>
  <c r="G2096" i="1" a="1"/>
  <c r="G2096" i="1" s="1"/>
  <c r="G638" i="1" a="1"/>
  <c r="G638" i="1" s="1"/>
  <c r="G1663" i="1" a="1"/>
  <c r="G1663" i="1" s="1"/>
  <c r="G598" i="1" a="1"/>
  <c r="G598" i="1" s="1"/>
  <c r="G1423" i="1" a="1"/>
  <c r="G1423" i="1" s="1"/>
  <c r="G1415" i="1" a="1"/>
  <c r="G1415" i="1" s="1"/>
  <c r="G1480" i="1" a="1"/>
  <c r="G1480" i="1" s="1"/>
  <c r="G1720" i="1" a="1"/>
  <c r="G1720" i="1" s="1"/>
  <c r="G583" i="1" a="1"/>
  <c r="G583" i="1" s="1"/>
  <c r="G2702" i="1" a="1"/>
  <c r="G2702" i="1" s="1"/>
  <c r="G2694" i="1" a="1"/>
  <c r="G2694" i="1" s="1"/>
  <c r="G689" i="1" a="1"/>
  <c r="G689" i="1" s="1"/>
  <c r="G2559" i="1" a="1"/>
  <c r="G2559" i="1" s="1"/>
  <c r="G1587" i="1" a="1"/>
  <c r="G1587" i="1" s="1"/>
  <c r="G527" i="1" a="1"/>
  <c r="G527" i="1" s="1"/>
  <c r="G2370" i="1" a="1"/>
  <c r="G2370" i="1" s="1"/>
  <c r="G546" i="1" a="1"/>
  <c r="G546" i="1" s="1"/>
  <c r="G1709" i="1" a="1"/>
  <c r="G1709" i="1" s="1"/>
  <c r="G3023" i="1" a="1"/>
  <c r="G3023" i="1" s="1"/>
  <c r="G2051" i="1" a="1"/>
  <c r="G2051" i="1" s="1"/>
  <c r="G505" i="1" a="1"/>
  <c r="G505" i="1" s="1"/>
  <c r="G2491" i="1" a="1"/>
  <c r="G2491" i="1" s="1"/>
  <c r="G2508" i="1" a="1"/>
  <c r="G2508" i="1" s="1"/>
  <c r="G2520" i="1" a="1"/>
  <c r="G2520" i="1" s="1"/>
  <c r="G2799" i="1" a="1"/>
  <c r="G2799" i="1" s="1"/>
  <c r="G3338" i="1" a="1"/>
  <c r="G3338" i="1" s="1"/>
  <c r="G1454" i="1" a="1"/>
  <c r="G1454" i="1" s="1"/>
  <c r="G1746" i="1" a="1"/>
  <c r="G1746" i="1" s="1"/>
  <c r="G211" i="1" a="1"/>
  <c r="G211" i="1" s="1"/>
  <c r="G1069" i="1" a="1"/>
  <c r="G1069" i="1" s="1"/>
  <c r="G2673" i="1" a="1"/>
  <c r="G2673" i="1" s="1"/>
  <c r="G75" i="1" a="1"/>
  <c r="G75" i="1" s="1"/>
  <c r="G514" i="1" a="1"/>
  <c r="G514" i="1" s="1"/>
  <c r="G554" i="1" a="1"/>
  <c r="G554" i="1" s="1"/>
  <c r="G3654" i="1" a="1"/>
  <c r="G3654" i="1" s="1"/>
  <c r="G789" i="1" a="1"/>
  <c r="G789" i="1" s="1"/>
  <c r="G2726" i="1" a="1"/>
  <c r="G2726" i="1" s="1"/>
  <c r="G2421" i="1" a="1"/>
  <c r="G2421" i="1" s="1"/>
  <c r="G2434" i="1" a="1"/>
  <c r="G2434" i="1" s="1"/>
  <c r="G2394" i="1" a="1"/>
  <c r="G2394" i="1" s="1"/>
  <c r="G2436" i="1" a="1"/>
  <c r="G2436" i="1" s="1"/>
  <c r="G2420" i="1" a="1"/>
  <c r="G2420" i="1" s="1"/>
  <c r="G2403" i="1" a="1"/>
  <c r="G2403" i="1" s="1"/>
  <c r="G2402" i="1" a="1"/>
  <c r="G2402" i="1" s="1"/>
  <c r="G2373" i="1" a="1"/>
  <c r="G2373" i="1" s="1"/>
  <c r="G2435" i="1" a="1"/>
  <c r="G2435" i="1" s="1"/>
  <c r="G3150" i="1" a="1"/>
  <c r="G3150" i="1" s="1"/>
  <c r="G2450" i="1" a="1"/>
  <c r="G2450" i="1" s="1"/>
  <c r="G2439" i="1" a="1"/>
  <c r="G2439" i="1" s="1"/>
  <c r="G2890" i="1" a="1"/>
  <c r="G2890" i="1" s="1"/>
  <c r="G3138" i="1" a="1"/>
  <c r="G3138" i="1" s="1"/>
  <c r="G553" i="1" a="1"/>
  <c r="G553" i="1" s="1"/>
  <c r="G1125" i="1" a="1"/>
  <c r="G1125" i="1" s="1"/>
  <c r="G727" i="1" a="1"/>
  <c r="G727" i="1" s="1"/>
  <c r="G1159" i="1" a="1"/>
  <c r="G1159" i="1" s="1"/>
  <c r="G812" i="1" a="1"/>
  <c r="G812" i="1" s="1"/>
  <c r="G369" i="1" a="1"/>
  <c r="G369" i="1" s="1"/>
  <c r="G558" i="1" a="1"/>
  <c r="G558" i="1" s="1"/>
  <c r="G447" i="1" a="1"/>
  <c r="G447" i="1" s="1"/>
  <c r="G2622" i="1" a="1"/>
  <c r="G2622" i="1" s="1"/>
  <c r="G1134" i="1" a="1"/>
  <c r="G1134" i="1" s="1"/>
  <c r="G2708" i="1" a="1"/>
  <c r="G2708" i="1" s="1"/>
  <c r="G1928" i="1" a="1"/>
  <c r="G1928" i="1" s="1"/>
  <c r="G3191" i="1" a="1"/>
  <c r="G3191" i="1" s="1"/>
  <c r="G2744" i="1" a="1"/>
  <c r="G2744" i="1" s="1"/>
  <c r="G252" i="1" a="1"/>
  <c r="G252" i="1" s="1"/>
  <c r="G860" i="1" a="1"/>
  <c r="G860" i="1" s="1"/>
  <c r="G822" i="1" a="1"/>
  <c r="G822" i="1" s="1"/>
  <c r="G572" i="1" a="1"/>
  <c r="G572" i="1" s="1"/>
  <c r="G2243" i="1" a="1"/>
  <c r="G2243" i="1" s="1"/>
  <c r="G2099" i="1" a="1"/>
  <c r="G2099" i="1" s="1"/>
  <c r="G2132" i="1" a="1"/>
  <c r="G2132" i="1" s="1"/>
  <c r="G2875" i="1" a="1"/>
  <c r="G2875" i="1" s="1"/>
  <c r="G2862" i="1" a="1"/>
  <c r="G2862" i="1" s="1"/>
  <c r="G1466" i="1" a="1"/>
  <c r="G1466" i="1" s="1"/>
  <c r="G566" i="1" a="1"/>
  <c r="G566" i="1" s="1"/>
  <c r="G2307" i="1" a="1"/>
  <c r="G2307" i="1" s="1"/>
  <c r="G1114" i="1" a="1"/>
  <c r="G1114" i="1" s="1"/>
  <c r="G1444" i="1" a="1"/>
  <c r="G1444" i="1" s="1"/>
  <c r="G2189" i="1" a="1"/>
  <c r="G2189" i="1" s="1"/>
  <c r="G1148" i="1" a="1"/>
  <c r="G1148" i="1" s="1"/>
  <c r="G1559" i="1" a="1"/>
  <c r="G1559" i="1" s="1"/>
  <c r="G1826" i="1" a="1"/>
  <c r="G1826" i="1" s="1"/>
  <c r="G2296" i="1" a="1"/>
  <c r="G2296" i="1" s="1"/>
  <c r="G110" i="1" a="1"/>
  <c r="G110" i="1" s="1"/>
  <c r="G2295" i="1" a="1"/>
  <c r="G2295" i="1" s="1"/>
  <c r="G1950" i="1" a="1"/>
  <c r="G1950" i="1" s="1"/>
  <c r="G754" i="1" a="1"/>
  <c r="G754" i="1" s="1"/>
  <c r="G1972" i="1" a="1"/>
  <c r="G1972" i="1" s="1"/>
  <c r="G209" i="1" a="1"/>
  <c r="G209" i="1" s="1"/>
  <c r="G1216" i="1" a="1"/>
  <c r="G1216" i="1" s="1"/>
  <c r="G595" i="1" a="1"/>
  <c r="G595" i="1" s="1"/>
  <c r="G2456" i="1" a="1"/>
  <c r="G2456" i="1" s="1"/>
  <c r="G2800" i="1" a="1"/>
  <c r="G2800" i="1" s="1"/>
  <c r="G676" i="1" a="1"/>
  <c r="G676" i="1" s="1"/>
  <c r="G1982" i="1" a="1"/>
  <c r="G1982" i="1" s="1"/>
  <c r="G2220" i="1" a="1"/>
  <c r="G2220" i="1" s="1"/>
  <c r="G2046" i="1" a="1"/>
  <c r="G2046" i="1" s="1"/>
  <c r="G124" i="1" a="1"/>
  <c r="G124" i="1" s="1"/>
  <c r="G153" i="1" a="1"/>
  <c r="G153" i="1" s="1"/>
  <c r="G1864" i="1" a="1"/>
  <c r="G1864" i="1" s="1"/>
  <c r="G2692" i="1" a="1"/>
  <c r="G2692" i="1" s="1"/>
  <c r="G665" i="1" a="1"/>
  <c r="G665" i="1" s="1"/>
  <c r="G2088" i="1" a="1"/>
  <c r="G2088" i="1" s="1"/>
  <c r="G2712" i="1" a="1"/>
  <c r="G2712" i="1" s="1"/>
  <c r="G2152" i="1" a="1"/>
  <c r="G2152" i="1" s="1"/>
  <c r="G838" i="1" a="1"/>
  <c r="G838" i="1" s="1"/>
  <c r="G564" i="1" a="1"/>
  <c r="G564" i="1" s="1"/>
  <c r="G843" i="1" a="1"/>
  <c r="G843" i="1" s="1"/>
  <c r="G1915" i="1" a="1"/>
  <c r="G1915" i="1" s="1"/>
  <c r="G1921" i="1" a="1"/>
  <c r="G1921" i="1" s="1"/>
  <c r="G2170" i="1" a="1"/>
  <c r="G2170" i="1" s="1"/>
  <c r="G494" i="1" a="1"/>
  <c r="G494" i="1" s="1"/>
  <c r="G3185" i="1" a="1"/>
  <c r="G3185" i="1" s="1"/>
  <c r="G601" i="1" a="1"/>
  <c r="G601" i="1" s="1"/>
  <c r="G1790" i="1" a="1"/>
  <c r="G1790" i="1" s="1"/>
  <c r="G2175" i="1" a="1"/>
  <c r="G2175" i="1" s="1"/>
  <c r="G2092" i="1" a="1"/>
  <c r="G2092" i="1" s="1"/>
  <c r="G515" i="1" a="1"/>
  <c r="G515" i="1" s="1"/>
  <c r="G1362" i="1" a="1"/>
  <c r="G1362" i="1" s="1"/>
  <c r="G2429" i="1" a="1"/>
  <c r="G2429" i="1" s="1"/>
  <c r="G3436" i="1" a="1"/>
  <c r="G3436" i="1" s="1"/>
  <c r="G3385" i="1" a="1"/>
  <c r="G3385" i="1" s="1"/>
  <c r="G1734" i="1" a="1"/>
  <c r="G1734" i="1" s="1"/>
  <c r="G2167" i="1" a="1"/>
  <c r="G2167" i="1" s="1"/>
  <c r="G1133" i="1" a="1"/>
  <c r="G1133" i="1" s="1"/>
  <c r="G355" i="1" a="1"/>
  <c r="G355" i="1" s="1"/>
  <c r="G2691" i="1" a="1"/>
  <c r="G2691" i="1" s="1"/>
  <c r="G2498" i="1" a="1"/>
  <c r="G2498" i="1" s="1"/>
  <c r="G76" i="1" a="1"/>
  <c r="G76" i="1" s="1"/>
  <c r="G547" i="1" a="1"/>
  <c r="G547" i="1" s="1"/>
  <c r="G979" i="1" a="1"/>
  <c r="G979" i="1" s="1"/>
  <c r="G1404" i="1" a="1"/>
  <c r="G1404" i="1" s="1"/>
  <c r="G2968" i="1" a="1"/>
  <c r="G2968" i="1" s="1"/>
  <c r="G2085" i="1" a="1"/>
  <c r="G2085" i="1" s="1"/>
  <c r="G1258" i="1" a="1"/>
  <c r="G1258" i="1" s="1"/>
  <c r="G688" i="1" a="1"/>
  <c r="G688" i="1" s="1"/>
  <c r="G867" i="1" a="1"/>
  <c r="G867" i="1" s="1"/>
  <c r="G886" i="1" a="1"/>
  <c r="G886" i="1" s="1"/>
  <c r="G2980" i="1" a="1"/>
  <c r="G2980" i="1" s="1"/>
  <c r="G2292" i="1" a="1"/>
  <c r="G2292" i="1" s="1"/>
  <c r="G2903" i="1" a="1"/>
  <c r="G2903" i="1" s="1"/>
  <c r="G1091" i="1" a="1"/>
  <c r="G1091" i="1" s="1"/>
  <c r="G755" i="1" a="1"/>
  <c r="G755" i="1" s="1"/>
  <c r="G2225" i="1" a="1"/>
  <c r="G2225" i="1" s="1"/>
  <c r="G1577" i="1" a="1"/>
  <c r="G1577" i="1" s="1"/>
  <c r="G426" i="1" a="1"/>
  <c r="G426" i="1" s="1"/>
  <c r="G2818" i="1" a="1"/>
  <c r="G2818" i="1" s="1"/>
  <c r="G229" i="1" a="1"/>
  <c r="G229" i="1" s="1"/>
  <c r="G3372" i="1" a="1"/>
  <c r="G3372" i="1" s="1"/>
  <c r="G3342" i="1" a="1"/>
  <c r="G3342" i="1" s="1"/>
  <c r="G3497" i="1" a="1"/>
  <c r="G3497" i="1" s="1"/>
  <c r="G2872" i="1" a="1"/>
  <c r="G2872" i="1" s="1"/>
  <c r="G2264" i="1" a="1"/>
  <c r="G2264" i="1" s="1"/>
  <c r="G3390" i="1" a="1"/>
  <c r="G3390" i="1" s="1"/>
  <c r="G30" i="1" a="1"/>
  <c r="G30" i="1" s="1"/>
  <c r="G3410" i="1" a="1"/>
  <c r="G3410" i="1" s="1"/>
  <c r="G2443" i="1" a="1"/>
  <c r="G2443" i="1" s="1"/>
  <c r="G2966" i="1" a="1"/>
  <c r="G2966" i="1" s="1"/>
  <c r="G1571" i="1" a="1"/>
  <c r="G1571" i="1" s="1"/>
  <c r="G3143" i="1" a="1"/>
  <c r="G3143" i="1" s="1"/>
  <c r="G906" i="1" a="1"/>
  <c r="G906" i="1" s="1"/>
  <c r="G915" i="1" a="1"/>
  <c r="G915" i="1" s="1"/>
  <c r="G922" i="1" a="1"/>
  <c r="G922" i="1" s="1"/>
  <c r="G1881" i="1" a="1"/>
  <c r="G1881" i="1" s="1"/>
  <c r="G1020" i="1" a="1"/>
  <c r="G1020" i="1" s="1"/>
  <c r="G633" i="1" a="1"/>
  <c r="G633" i="1" s="1"/>
  <c r="G2564" i="1" a="1"/>
  <c r="G2564" i="1" s="1"/>
  <c r="G1608" i="1" a="1"/>
  <c r="G1608" i="1" s="1"/>
  <c r="G3225" i="1" a="1"/>
  <c r="G3225" i="1" s="1"/>
  <c r="G1588" i="1" a="1"/>
  <c r="G1588" i="1" s="1"/>
  <c r="G1170" i="1" a="1"/>
  <c r="G1170" i="1" s="1"/>
  <c r="G1591" i="1" a="1"/>
  <c r="G1591" i="1" s="1"/>
  <c r="G373" i="1" a="1"/>
  <c r="G373" i="1" s="1"/>
  <c r="G431" i="1" a="1"/>
  <c r="G431" i="1" s="1"/>
  <c r="G611" i="1" a="1"/>
  <c r="G611" i="1" s="1"/>
  <c r="G3169" i="1" a="1"/>
  <c r="G3169" i="1" s="1"/>
  <c r="G168" i="1" a="1"/>
  <c r="G168" i="1" s="1"/>
  <c r="G3391" i="1" a="1"/>
  <c r="G3391" i="1" s="1"/>
  <c r="G3387" i="1" a="1"/>
  <c r="G3387" i="1" s="1"/>
  <c r="G1356" i="1" a="1"/>
  <c r="G1356" i="1" s="1"/>
  <c r="G1357" i="1" a="1"/>
  <c r="G1357" i="1" s="1"/>
  <c r="G2106" i="1" a="1"/>
  <c r="G2106" i="1" s="1"/>
  <c r="G2700" i="1" a="1"/>
  <c r="G2700" i="1" s="1"/>
  <c r="G1948" i="1" a="1"/>
  <c r="G1948" i="1" s="1"/>
  <c r="G1737" i="1" a="1"/>
  <c r="G1737" i="1" s="1"/>
  <c r="G3147" i="1" a="1"/>
  <c r="G3147" i="1" s="1"/>
  <c r="G3164" i="1" a="1"/>
  <c r="G3164" i="1" s="1"/>
  <c r="G2961" i="1" a="1"/>
  <c r="G2961" i="1" s="1"/>
  <c r="G3122" i="1" a="1"/>
  <c r="G3122" i="1" s="1"/>
  <c r="G347" i="1" a="1"/>
  <c r="G347" i="1" s="1"/>
  <c r="G1854" i="1" a="1"/>
  <c r="G1854" i="1" s="1"/>
  <c r="G2874" i="1" a="1"/>
  <c r="G2874" i="1" s="1"/>
  <c r="G119" i="1" a="1"/>
  <c r="G119" i="1" s="1"/>
  <c r="G2771" i="1" a="1"/>
  <c r="G2771" i="1" s="1"/>
  <c r="G2464" i="1" a="1"/>
  <c r="G2464" i="1" s="1"/>
  <c r="G3159" i="1" a="1"/>
  <c r="G3159" i="1" s="1"/>
  <c r="G2867" i="1" a="1"/>
  <c r="G2867" i="1" s="1"/>
  <c r="G632" i="1" a="1"/>
  <c r="G632" i="1" s="1"/>
  <c r="G2543" i="1" a="1"/>
  <c r="G2543" i="1" s="1"/>
  <c r="G626" i="1" a="1"/>
  <c r="G626" i="1" s="1"/>
  <c r="G3271" i="1" a="1"/>
  <c r="G3271" i="1" s="1"/>
  <c r="G3453" i="1" a="1"/>
  <c r="G3453" i="1" s="1"/>
  <c r="G3651" i="1" a="1"/>
  <c r="G3651" i="1" s="1"/>
  <c r="G2006" i="1" a="1"/>
  <c r="G2006" i="1" s="1"/>
  <c r="G1653" i="1" a="1"/>
  <c r="G1653" i="1" s="1"/>
  <c r="G3376" i="1" a="1"/>
  <c r="G3376" i="1" s="1"/>
  <c r="G567" i="1" a="1"/>
  <c r="G567" i="1" s="1"/>
  <c r="G3009" i="1" a="1"/>
  <c r="G3009" i="1" s="1"/>
  <c r="G365" i="1" a="1"/>
  <c r="G365" i="1" s="1"/>
  <c r="G2528" i="1" a="1"/>
  <c r="G2528" i="1" s="1"/>
  <c r="G3220" i="1" a="1"/>
  <c r="G3220" i="1" s="1"/>
  <c r="G2029" i="1" a="1"/>
  <c r="G2029" i="1" s="1"/>
  <c r="G496" i="1" a="1"/>
  <c r="G496" i="1" s="1"/>
  <c r="G2545" i="1" a="1"/>
  <c r="G2545" i="1" s="1"/>
  <c r="G924" i="1" a="1"/>
  <c r="G924" i="1" s="1"/>
  <c r="G2933" i="1" a="1"/>
  <c r="G2933" i="1" s="1"/>
  <c r="G2895" i="1" a="1"/>
  <c r="G2895" i="1" s="1"/>
  <c r="G668" i="1" a="1"/>
  <c r="G668" i="1" s="1"/>
  <c r="G3031" i="1" a="1"/>
  <c r="G3031" i="1" s="1"/>
  <c r="G2844" i="1" a="1"/>
  <c r="G2844" i="1" s="1"/>
  <c r="G2841" i="1" a="1"/>
  <c r="G2841" i="1" s="1"/>
  <c r="G1832" i="1" a="1"/>
  <c r="G1832" i="1" s="1"/>
  <c r="G358" i="1" a="1"/>
  <c r="G358" i="1" s="1"/>
  <c r="G449" i="1" a="1"/>
  <c r="G449" i="1" s="1"/>
  <c r="G1614" i="1" a="1"/>
  <c r="G1614" i="1" s="1"/>
  <c r="G3114" i="1" a="1"/>
  <c r="G3114" i="1" s="1"/>
  <c r="G2578" i="1" a="1"/>
  <c r="G2578" i="1" s="1"/>
  <c r="G2575" i="1" a="1"/>
  <c r="G2575" i="1" s="1"/>
  <c r="G636" i="1" a="1"/>
  <c r="G636" i="1" s="1"/>
  <c r="G2629" i="1" a="1"/>
  <c r="G2629" i="1" s="1"/>
  <c r="G2773" i="1" a="1"/>
  <c r="G2773" i="1" s="1"/>
  <c r="G135" i="1" a="1"/>
  <c r="G135" i="1" s="1"/>
  <c r="G2967" i="1" a="1"/>
  <c r="G2967" i="1" s="1"/>
  <c r="G1807" i="1" a="1"/>
  <c r="G1807" i="1" s="1"/>
  <c r="G630" i="1" a="1"/>
  <c r="G630" i="1" s="1"/>
  <c r="G623" i="1" a="1"/>
  <c r="G623" i="1" s="1"/>
  <c r="G936" i="1" a="1"/>
  <c r="G936" i="1" s="1"/>
  <c r="G928" i="1" a="1"/>
  <c r="G928" i="1" s="1"/>
  <c r="G2908" i="1" a="1"/>
  <c r="G2908" i="1" s="1"/>
  <c r="G1051" i="1" a="1"/>
  <c r="G1051" i="1" s="1"/>
  <c r="G897" i="1" a="1"/>
  <c r="G897" i="1" s="1"/>
  <c r="G1665" i="1" a="1"/>
  <c r="G1665" i="1" s="1"/>
  <c r="G3207" i="1" a="1"/>
  <c r="G3207" i="1" s="1"/>
  <c r="G615" i="1" a="1"/>
  <c r="G615" i="1" s="1"/>
  <c r="G1658" i="1" a="1"/>
  <c r="G1658" i="1" s="1"/>
  <c r="G2924" i="1" a="1"/>
  <c r="G2924" i="1" s="1"/>
  <c r="G2926" i="1" a="1"/>
  <c r="G2926" i="1" s="1"/>
  <c r="G1586" i="1" a="1"/>
  <c r="G1586" i="1" s="1"/>
  <c r="G143" i="1" a="1"/>
  <c r="G143" i="1" s="1"/>
  <c r="G1340" i="1" a="1"/>
  <c r="G1340" i="1" s="1"/>
  <c r="G3374" i="1" a="1"/>
  <c r="G3374" i="1" s="1"/>
  <c r="G1380" i="1" a="1"/>
  <c r="G1380" i="1" s="1"/>
  <c r="G1550" i="1" a="1"/>
  <c r="G1550" i="1" s="1"/>
  <c r="G2209" i="1" a="1"/>
  <c r="G2209" i="1" s="1"/>
  <c r="G2319" i="1" a="1"/>
  <c r="G2319" i="1" s="1"/>
  <c r="G1503" i="1" a="1"/>
  <c r="G1503" i="1" s="1"/>
  <c r="G2923" i="1" a="1"/>
  <c r="G2923" i="1" s="1"/>
  <c r="G1895" i="1" a="1"/>
  <c r="G1895" i="1" s="1"/>
  <c r="G1612" i="1" a="1"/>
  <c r="G1612" i="1" s="1"/>
  <c r="G1142" i="1" a="1"/>
  <c r="G1142" i="1" s="1"/>
  <c r="G895" i="1" a="1"/>
  <c r="G895" i="1" s="1"/>
  <c r="G1797" i="1" a="1"/>
  <c r="G1797" i="1" s="1"/>
  <c r="G2992" i="1" a="1"/>
  <c r="G2992" i="1" s="1"/>
  <c r="G1792" i="1" a="1"/>
  <c r="G1792" i="1" s="1"/>
  <c r="G1494" i="1" a="1"/>
  <c r="G1494" i="1" s="1"/>
  <c r="G3352" i="1" a="1"/>
  <c r="G3352" i="1" s="1"/>
  <c r="G2976" i="1" a="1"/>
  <c r="G2976" i="1" s="1"/>
  <c r="G3339" i="1" a="1"/>
  <c r="G3339" i="1" s="1"/>
  <c r="G1581" i="1" a="1"/>
  <c r="G1581" i="1" s="1"/>
  <c r="G2123" i="1" a="1"/>
  <c r="G2123" i="1" s="1"/>
  <c r="G1453" i="1" a="1"/>
  <c r="G1453" i="1" s="1"/>
  <c r="G1565" i="1" a="1"/>
  <c r="G1565" i="1" s="1"/>
  <c r="G1601" i="1" a="1"/>
  <c r="G1601" i="1" s="1"/>
  <c r="G3583" i="1" a="1"/>
  <c r="G3583" i="1" s="1"/>
  <c r="G230" i="1" a="1"/>
  <c r="G230" i="1" s="1"/>
  <c r="G1359" i="1" a="1"/>
  <c r="G1359" i="1" s="1"/>
  <c r="G1600" i="1" a="1"/>
  <c r="G1600" i="1" s="1"/>
  <c r="G1615" i="1" a="1"/>
  <c r="G1615" i="1" s="1"/>
  <c r="G1405" i="1" a="1"/>
  <c r="G1405" i="1" s="1"/>
  <c r="G1984" i="1" a="1"/>
  <c r="G1984" i="1" s="1"/>
  <c r="G1590" i="1" a="1"/>
  <c r="G1590" i="1" s="1"/>
  <c r="G3087" i="1" a="1"/>
  <c r="G3087" i="1" s="1"/>
  <c r="G372" i="1" a="1"/>
  <c r="G372" i="1" s="1"/>
  <c r="G662" i="1" a="1"/>
  <c r="G662" i="1" s="1"/>
  <c r="G506" i="1" a="1"/>
  <c r="G506" i="1" s="1"/>
  <c r="G2617" i="1" a="1"/>
  <c r="G2617" i="1" s="1"/>
  <c r="G1985" i="1" a="1"/>
  <c r="G1985" i="1" s="1"/>
  <c r="G3110" i="1" a="1"/>
  <c r="G3110" i="1" s="1"/>
  <c r="G516" i="1" a="1"/>
  <c r="G516" i="1" s="1"/>
  <c r="G107" i="1" a="1"/>
  <c r="G107" i="1" s="1"/>
  <c r="G1529" i="1" a="1"/>
  <c r="G1529" i="1" s="1"/>
  <c r="G1561" i="1" a="1"/>
  <c r="G1561" i="1" s="1"/>
  <c r="G1527" i="1" a="1"/>
  <c r="G1527" i="1" s="1"/>
  <c r="G1537" i="1" a="1"/>
  <c r="G1537" i="1" s="1"/>
  <c r="G1690" i="1" a="1"/>
  <c r="G1690" i="1" s="1"/>
  <c r="G1592" i="1" a="1"/>
  <c r="G1592" i="1" s="1"/>
  <c r="G2265" i="1" a="1"/>
  <c r="G2265" i="1" s="1"/>
  <c r="G395" i="1" a="1"/>
  <c r="G395" i="1" s="1"/>
  <c r="G1808" i="1" a="1"/>
  <c r="G1808" i="1" s="1"/>
  <c r="G2242" i="1" a="1"/>
  <c r="G2242" i="1" s="1"/>
  <c r="G1541" i="1" a="1"/>
  <c r="G1541" i="1" s="1"/>
  <c r="G1528" i="1" a="1"/>
  <c r="G1528" i="1" s="1"/>
  <c r="G1542" i="1" a="1"/>
  <c r="G1542" i="1" s="1"/>
  <c r="G1123" i="1" a="1"/>
  <c r="G1123" i="1" s="1"/>
  <c r="G1538" i="1" a="1"/>
  <c r="G1538" i="1" s="1"/>
  <c r="G3420" i="1" a="1"/>
  <c r="G3420" i="1" s="1"/>
  <c r="G957" i="1" a="1"/>
  <c r="G957" i="1" s="1"/>
  <c r="G2408" i="1" a="1"/>
  <c r="G2408" i="1" s="1"/>
  <c r="G1526" i="1" a="1"/>
  <c r="G1526" i="1" s="1"/>
  <c r="G1533" i="1" a="1"/>
  <c r="G1533" i="1" s="1"/>
  <c r="G2892" i="1" a="1"/>
  <c r="G2892" i="1" s="1"/>
  <c r="G2915" i="1" a="1"/>
  <c r="G2915" i="1" s="1"/>
  <c r="G1539" i="1" a="1"/>
  <c r="G1539" i="1" s="1"/>
  <c r="G2886" i="1" a="1"/>
  <c r="G2886" i="1" s="1"/>
  <c r="G1525" i="1" a="1"/>
  <c r="G1525" i="1" s="1"/>
  <c r="G2911" i="1" a="1"/>
  <c r="G2911" i="1" s="1"/>
  <c r="G2899" i="1" a="1"/>
  <c r="G2899" i="1" s="1"/>
  <c r="G2868" i="1" a="1"/>
  <c r="G2868" i="1" s="1"/>
  <c r="G2849" i="1" a="1"/>
  <c r="G2849" i="1" s="1"/>
  <c r="G2914" i="1" a="1"/>
  <c r="G2914" i="1" s="1"/>
  <c r="G2889" i="1" a="1"/>
  <c r="G2889" i="1" s="1"/>
  <c r="G2565" i="1" a="1"/>
  <c r="G2565" i="1" s="1"/>
  <c r="G1389" i="1" a="1"/>
  <c r="G1389" i="1" s="1"/>
  <c r="G1623" i="1" a="1"/>
  <c r="G1623" i="1" s="1"/>
  <c r="G1281" i="1" a="1"/>
  <c r="G1281" i="1" s="1"/>
  <c r="G2748" i="1" a="1"/>
  <c r="G2748" i="1" s="1"/>
  <c r="G1220" i="1" a="1"/>
  <c r="G1220" i="1" s="1"/>
  <c r="G2756" i="1" a="1"/>
  <c r="G2756" i="1" s="1"/>
  <c r="G1828" i="1" a="1"/>
  <c r="G1828" i="1" s="1"/>
  <c r="G1344" i="1" a="1"/>
  <c r="G1344" i="1" s="1"/>
  <c r="G148" i="1" a="1"/>
  <c r="G148" i="1" s="1"/>
  <c r="G1969" i="1" a="1"/>
  <c r="G1969" i="1" s="1"/>
  <c r="G1962" i="1" a="1"/>
  <c r="G1962" i="1" s="1"/>
  <c r="G1965" i="1" a="1"/>
  <c r="G1965" i="1" s="1"/>
  <c r="G1584" i="1" a="1"/>
  <c r="G1584" i="1" s="1"/>
  <c r="G1974" i="1" a="1"/>
  <c r="G1974" i="1" s="1"/>
  <c r="G1891" i="1" a="1"/>
  <c r="G1891" i="1" s="1"/>
  <c r="G1666" i="1" a="1"/>
  <c r="G1666" i="1" s="1"/>
  <c r="G2108" i="1" a="1"/>
  <c r="G2108" i="1" s="1"/>
  <c r="G1058" i="1" a="1"/>
  <c r="G1058" i="1" s="1"/>
  <c r="G2590" i="1" a="1"/>
  <c r="G2590" i="1" s="1"/>
  <c r="G1570" i="1" a="1"/>
  <c r="G1570" i="1" s="1"/>
  <c r="G1775" i="1" a="1"/>
  <c r="G1775" i="1" s="1"/>
  <c r="G2423" i="1" a="1"/>
  <c r="G2423" i="1" s="1"/>
  <c r="G977" i="1" a="1"/>
  <c r="G977" i="1" s="1"/>
  <c r="G1622" i="1" a="1"/>
  <c r="G1622" i="1" s="1"/>
  <c r="G1009" i="1" a="1"/>
  <c r="G1009" i="1" s="1"/>
  <c r="G3101" i="1" a="1"/>
  <c r="G3101" i="1" s="1"/>
  <c r="G2991" i="1" a="1"/>
  <c r="G2991" i="1" s="1"/>
  <c r="G2337" i="1" a="1"/>
  <c r="G2337" i="1" s="1"/>
  <c r="G982" i="1" a="1"/>
  <c r="G982" i="1" s="1"/>
  <c r="G949" i="1" a="1"/>
  <c r="G949" i="1" s="1"/>
  <c r="G145" i="1" a="1"/>
  <c r="G145" i="1" s="1"/>
  <c r="G439" i="1" a="1"/>
  <c r="G439" i="1" s="1"/>
  <c r="G2091" i="1" a="1"/>
  <c r="G2091" i="1" s="1"/>
  <c r="G454" i="1" a="1"/>
  <c r="G454" i="1" s="1"/>
  <c r="G1557" i="1" a="1"/>
  <c r="G1557" i="1" s="1"/>
  <c r="G1536" i="1" a="1"/>
  <c r="G1536" i="1" s="1"/>
  <c r="G1781" i="1" a="1"/>
  <c r="G1781" i="1" s="1"/>
  <c r="G976" i="1" a="1"/>
  <c r="G976" i="1" s="1"/>
  <c r="G1028" i="1" a="1"/>
  <c r="G1028" i="1" s="1"/>
  <c r="G1794" i="1" a="1"/>
  <c r="G1794" i="1" s="1"/>
  <c r="G631" i="1" a="1"/>
  <c r="G631" i="1" s="1"/>
  <c r="G1096" i="1" a="1"/>
  <c r="G1096" i="1" s="1"/>
  <c r="G2111" i="1" a="1"/>
  <c r="G2111" i="1" s="1"/>
  <c r="G1105" i="1" a="1"/>
  <c r="G1105" i="1" s="1"/>
  <c r="G1724" i="1" a="1"/>
  <c r="G1724" i="1" s="1"/>
  <c r="G1002" i="1" a="1"/>
  <c r="G1002" i="1" s="1"/>
  <c r="G881" i="1" a="1"/>
  <c r="G881" i="1" s="1"/>
  <c r="G1809" i="1" a="1"/>
  <c r="G1809" i="1" s="1"/>
  <c r="G1150" i="1" a="1"/>
  <c r="G1150" i="1" s="1"/>
  <c r="G1998" i="1" a="1"/>
  <c r="G1998" i="1" s="1"/>
  <c r="G1065" i="1" a="1"/>
  <c r="G1065" i="1" s="1"/>
  <c r="G453" i="1" a="1"/>
  <c r="G453" i="1" s="1"/>
  <c r="G2240" i="1" a="1"/>
  <c r="G2240" i="1" s="1"/>
  <c r="G649" i="1" a="1"/>
  <c r="G649" i="1" s="1"/>
  <c r="G1893" i="1" a="1"/>
  <c r="G1893" i="1" s="1"/>
  <c r="G2523" i="1" a="1"/>
  <c r="G2523" i="1" s="1"/>
  <c r="G2027" i="1" a="1"/>
  <c r="G2027" i="1" s="1"/>
  <c r="G2349" i="1" a="1"/>
  <c r="G2349" i="1" s="1"/>
  <c r="G2486" i="1" a="1"/>
  <c r="G2486" i="1" s="1"/>
  <c r="G1740" i="1" a="1"/>
  <c r="G1740" i="1" s="1"/>
  <c r="G1698" i="1" a="1"/>
  <c r="G1698" i="1" s="1"/>
  <c r="G2891" i="1" a="1"/>
  <c r="G2891" i="1" s="1"/>
  <c r="G2489" i="1" a="1"/>
  <c r="G2489" i="1" s="1"/>
  <c r="G1995" i="1" a="1"/>
  <c r="G1995" i="1" s="1"/>
  <c r="G1931" i="1" a="1"/>
  <c r="G1931" i="1" s="1"/>
  <c r="G1805" i="1" a="1"/>
  <c r="G1805" i="1" s="1"/>
  <c r="G1378" i="1" a="1"/>
  <c r="G1378" i="1" s="1"/>
  <c r="G2635" i="1" a="1"/>
  <c r="G2635" i="1" s="1"/>
  <c r="G1749" i="1" a="1"/>
  <c r="G1749" i="1" s="1"/>
  <c r="G2433" i="1" a="1"/>
  <c r="G2433" i="1" s="1"/>
  <c r="G1413" i="1" a="1"/>
  <c r="G1413" i="1" s="1"/>
  <c r="G1252" i="1" a="1"/>
  <c r="G1252" i="1" s="1"/>
  <c r="G1907" i="1" a="1"/>
  <c r="G1907" i="1" s="1"/>
  <c r="G2245" i="1" a="1"/>
  <c r="G2245" i="1" s="1"/>
  <c r="G1939" i="1" a="1"/>
  <c r="G1939" i="1" s="1"/>
  <c r="G3072" i="1" a="1"/>
  <c r="G3072" i="1" s="1"/>
  <c r="G1662" i="1" a="1"/>
  <c r="G1662" i="1" s="1"/>
  <c r="G2979" i="1" a="1"/>
  <c r="G2979" i="1" s="1"/>
  <c r="G2276" i="1" a="1"/>
  <c r="G2276" i="1" s="1"/>
  <c r="G48" i="1" a="1"/>
  <c r="G48" i="1" s="1"/>
  <c r="G3064" i="1" a="1"/>
  <c r="G3064" i="1" s="1"/>
  <c r="G93" i="1" a="1"/>
  <c r="G93" i="1" s="1"/>
  <c r="G2227" i="1" a="1"/>
  <c r="G2227" i="1" s="1"/>
  <c r="G1012" i="1" a="1"/>
  <c r="G1012" i="1" s="1"/>
  <c r="G1603" i="1" a="1"/>
  <c r="G1603" i="1" s="1"/>
  <c r="G1896" i="1" a="1"/>
  <c r="G1896" i="1" s="1"/>
  <c r="G1637" i="1" a="1"/>
  <c r="G1637" i="1" s="1"/>
  <c r="G1643" i="1" a="1"/>
  <c r="G1643" i="1" s="1"/>
  <c r="G826" i="1" a="1"/>
  <c r="G826" i="1" s="1"/>
  <c r="G2853" i="1" a="1"/>
  <c r="G2853" i="1" s="1"/>
  <c r="G824" i="1" a="1"/>
  <c r="G824" i="1" s="1"/>
  <c r="G1787" i="1" a="1"/>
  <c r="G1787" i="1" s="1"/>
  <c r="G1516" i="1" a="1"/>
  <c r="G1516" i="1" s="1"/>
  <c r="G2195" i="1" a="1"/>
  <c r="G2195" i="1" s="1"/>
  <c r="G1014" i="1" a="1"/>
  <c r="G1014" i="1" s="1"/>
  <c r="G1667" i="1" a="1"/>
  <c r="G1667" i="1" s="1"/>
  <c r="G1697" i="1" a="1"/>
  <c r="G1697" i="1" s="1"/>
  <c r="G2032" i="1" a="1"/>
  <c r="G2032" i="1" s="1"/>
  <c r="G2581" i="1" a="1"/>
  <c r="G2581" i="1" s="1"/>
  <c r="G1358" i="1" a="1"/>
  <c r="G1358" i="1" s="1"/>
  <c r="G2864" i="1" a="1"/>
  <c r="G2864" i="1" s="1"/>
  <c r="G827" i="1" a="1"/>
  <c r="G827" i="1" s="1"/>
  <c r="G823" i="1" a="1"/>
  <c r="G823" i="1" s="1"/>
  <c r="G380" i="1" a="1"/>
  <c r="G380" i="1" s="1"/>
  <c r="G88" i="1" a="1"/>
  <c r="G88" i="1" s="1"/>
  <c r="G371" i="1" a="1"/>
  <c r="G371" i="1" s="1"/>
  <c r="G1476" i="1" a="1"/>
  <c r="G1476" i="1" s="1"/>
  <c r="G3771" i="1" a="1"/>
  <c r="G3771" i="1" s="1"/>
  <c r="G3675" i="1" a="1"/>
  <c r="G3675" i="1" s="1"/>
  <c r="G1961" i="1" a="1"/>
  <c r="G1961" i="1" s="1"/>
  <c r="G1968" i="1" a="1"/>
  <c r="G1968" i="1" s="1"/>
  <c r="G2859" i="1" a="1"/>
  <c r="G2859" i="1" s="1"/>
  <c r="G1976" i="1" a="1"/>
  <c r="G1976" i="1" s="1"/>
  <c r="G1966" i="1" a="1"/>
  <c r="G1966" i="1" s="1"/>
  <c r="G2494" i="1" a="1"/>
  <c r="G2494" i="1" s="1"/>
  <c r="G2624" i="1" a="1"/>
  <c r="G2624" i="1" s="1"/>
  <c r="G2271" i="1" a="1"/>
  <c r="G2271" i="1" s="1"/>
  <c r="G1986" i="1" a="1"/>
  <c r="G1986" i="1" s="1"/>
  <c r="G2044" i="1" a="1"/>
  <c r="G2044" i="1" s="1"/>
  <c r="G3034" i="1" a="1"/>
  <c r="G3034" i="1" s="1"/>
  <c r="G1517" i="1" a="1"/>
  <c r="G1517" i="1" s="1"/>
  <c r="G2010" i="1" a="1"/>
  <c r="G2010" i="1" s="1"/>
  <c r="G2882" i="1" a="1"/>
  <c r="G2882" i="1" s="1"/>
  <c r="G1755" i="1" a="1"/>
  <c r="G1755" i="1" s="1"/>
  <c r="G1989" i="1" a="1"/>
  <c r="G1989" i="1" s="1"/>
  <c r="G69" i="1" a="1"/>
  <c r="G69" i="1" s="1"/>
  <c r="G1173" i="1" a="1"/>
  <c r="G1173" i="1" s="1"/>
  <c r="G1960" i="1" a="1"/>
  <c r="G1960" i="1" s="1"/>
  <c r="G2466" i="1" a="1"/>
  <c r="G2466" i="1" s="1"/>
  <c r="G2067" i="1" a="1"/>
  <c r="G2067" i="1" s="1"/>
  <c r="G2198" i="1" a="1"/>
  <c r="G2198" i="1" s="1"/>
  <c r="G988" i="1" a="1"/>
  <c r="G988" i="1" s="1"/>
  <c r="G1482" i="1" a="1"/>
  <c r="G1482" i="1" s="1"/>
  <c r="G972" i="1" a="1"/>
  <c r="G972" i="1" s="1"/>
  <c r="G2863" i="1" a="1"/>
  <c r="G2863" i="1" s="1"/>
  <c r="G1650" i="1" a="1"/>
  <c r="G1650" i="1" s="1"/>
  <c r="G1660" i="1" a="1"/>
  <c r="G1660" i="1" s="1"/>
  <c r="G1597" i="1" a="1"/>
  <c r="G1597" i="1" s="1"/>
  <c r="G3556" i="1" a="1"/>
  <c r="G3556" i="1" s="1"/>
  <c r="G3455" i="1" a="1"/>
  <c r="G3455" i="1" s="1"/>
  <c r="G3172" i="1" a="1"/>
  <c r="G3172" i="1" s="1"/>
  <c r="G3177" i="1" a="1"/>
  <c r="G3177" i="1" s="1"/>
  <c r="G1715" i="1" a="1"/>
  <c r="G1715" i="1" s="1"/>
  <c r="G2823" i="1" a="1"/>
  <c r="G2823" i="1" s="1"/>
  <c r="G861" i="1" a="1"/>
  <c r="G861" i="1" s="1"/>
  <c r="G842" i="1" a="1"/>
  <c r="G842" i="1" s="1"/>
  <c r="G840" i="1" a="1"/>
  <c r="G840" i="1" s="1"/>
  <c r="G770" i="1" a="1"/>
  <c r="G770" i="1" s="1"/>
  <c r="G1022" i="1" a="1"/>
  <c r="G1022" i="1" s="1"/>
  <c r="G839" i="1" a="1"/>
  <c r="G839" i="1" s="1"/>
  <c r="G899" i="1" a="1"/>
  <c r="G899" i="1" s="1"/>
  <c r="G2168" i="1" a="1"/>
  <c r="G2168" i="1" s="1"/>
  <c r="G2169" i="1" a="1"/>
  <c r="G2169" i="1" s="1"/>
  <c r="G2958" i="1" a="1"/>
  <c r="G2958" i="1" s="1"/>
  <c r="G1865" i="1" a="1"/>
  <c r="G1865" i="1" s="1"/>
  <c r="G882" i="1" a="1"/>
  <c r="G882" i="1" s="1"/>
  <c r="G68" i="1" a="1"/>
  <c r="G68" i="1" s="1"/>
  <c r="G170" i="1" a="1"/>
  <c r="G170" i="1" s="1"/>
  <c r="G2036" i="1" a="1"/>
  <c r="G2036" i="1" s="1"/>
  <c r="G4" i="1" a="1"/>
  <c r="G4" i="1" s="1"/>
  <c r="G3100" i="1" a="1"/>
  <c r="G3100" i="1" s="1"/>
  <c r="G435" i="1" a="1"/>
  <c r="G435" i="1" s="1"/>
  <c r="G625" i="1" a="1"/>
  <c r="G625" i="1" s="1"/>
  <c r="G1182" i="1" a="1"/>
  <c r="G1182" i="1" s="1"/>
  <c r="G1180" i="1" a="1"/>
  <c r="G1180" i="1" s="1"/>
  <c r="G2509" i="1" a="1"/>
  <c r="G2509" i="1" s="1"/>
  <c r="G1763" i="1" a="1"/>
  <c r="G1763" i="1" s="1"/>
  <c r="G3131" i="1" a="1"/>
  <c r="G3131" i="1" s="1"/>
  <c r="G3133" i="1" a="1"/>
  <c r="G3133" i="1" s="1"/>
  <c r="G3081" i="1" a="1"/>
  <c r="G3081" i="1" s="1"/>
  <c r="G3090" i="1" a="1"/>
  <c r="G3090" i="1" s="1"/>
  <c r="G1770" i="1" a="1"/>
  <c r="G1770" i="1" s="1"/>
  <c r="G2524" i="1" a="1"/>
  <c r="G2524" i="1" s="1"/>
  <c r="G2896" i="1" a="1"/>
  <c r="G2896" i="1" s="1"/>
  <c r="G551" i="1" a="1"/>
  <c r="G551" i="1" s="1"/>
  <c r="G11" i="1" a="1"/>
  <c r="G11" i="1" s="1"/>
  <c r="G2603" i="1" a="1"/>
  <c r="G2603" i="1" s="1"/>
  <c r="G1308" i="1" a="1"/>
  <c r="G1308" i="1" s="1"/>
  <c r="G58" i="1" a="1"/>
  <c r="G58" i="1" s="1"/>
  <c r="G2609" i="1" a="1"/>
  <c r="G2609" i="1" s="1"/>
  <c r="G624" i="1" a="1"/>
  <c r="G624" i="1" s="1"/>
  <c r="G2161" i="1" a="1"/>
  <c r="G2161" i="1" s="1"/>
  <c r="G740" i="1" a="1"/>
  <c r="G740" i="1" s="1"/>
  <c r="G2151" i="1" a="1"/>
  <c r="G2151" i="1" s="1"/>
  <c r="G3149" i="1" a="1"/>
  <c r="G3149" i="1" s="1"/>
  <c r="G1512" i="1" a="1"/>
  <c r="G1512" i="1" s="1"/>
  <c r="G923" i="1" a="1"/>
  <c r="G923" i="1" s="1"/>
  <c r="G1214" i="1" a="1"/>
  <c r="G1214" i="1" s="1"/>
  <c r="G1236" i="1" a="1"/>
  <c r="G1236" i="1" s="1"/>
  <c r="G941" i="1" a="1"/>
  <c r="G941" i="1" s="1"/>
  <c r="G1955" i="1" a="1"/>
  <c r="G1955" i="1" s="1"/>
  <c r="G953" i="1" a="1"/>
  <c r="G953" i="1" s="1"/>
  <c r="G991" i="1" a="1"/>
  <c r="G991" i="1" s="1"/>
  <c r="G929" i="1" a="1"/>
  <c r="G929" i="1" s="1"/>
  <c r="G1493" i="1" a="1"/>
  <c r="G1493" i="1" s="1"/>
  <c r="G718" i="1" a="1"/>
  <c r="G718" i="1" s="1"/>
  <c r="G975" i="1" a="1"/>
  <c r="G975" i="1" s="1"/>
  <c r="G1836" i="1" a="1"/>
  <c r="G1836" i="1" s="1"/>
  <c r="G3348" i="1" a="1"/>
  <c r="G3348" i="1" s="1"/>
  <c r="G1502" i="1" a="1"/>
  <c r="G1502" i="1" s="1"/>
  <c r="G364" i="1" a="1"/>
  <c r="G364" i="1" s="1"/>
  <c r="G2135" i="1" a="1"/>
  <c r="G2135" i="1" s="1"/>
  <c r="G1702" i="1" a="1"/>
  <c r="G1702" i="1" s="1"/>
  <c r="G559" i="1" a="1"/>
  <c r="G559" i="1" s="1"/>
  <c r="G242" i="1" a="1"/>
  <c r="G242" i="1" s="1"/>
  <c r="G1221" i="1" a="1"/>
  <c r="G1221" i="1" s="1"/>
  <c r="G3509" i="1" a="1"/>
  <c r="G3509" i="1" s="1"/>
  <c r="G3488" i="1" a="1"/>
  <c r="G3488" i="1" s="1"/>
  <c r="G2995" i="1" a="1"/>
  <c r="G2995" i="1" s="1"/>
  <c r="G3" i="1" a="1"/>
  <c r="G3" i="1" s="1"/>
  <c r="G1296" i="1" a="1"/>
  <c r="G1296" i="1" s="1"/>
  <c r="G382" i="1" a="1"/>
  <c r="G382" i="1" s="1"/>
  <c r="G1462" i="1" a="1"/>
  <c r="G1462" i="1" s="1"/>
  <c r="G176" i="1" a="1"/>
  <c r="G176" i="1" s="1"/>
  <c r="G732" i="1" a="1"/>
  <c r="G732" i="1" s="1"/>
  <c r="G189" i="1" a="1"/>
  <c r="G189" i="1" s="1"/>
  <c r="G319" i="1" a="1"/>
  <c r="G319" i="1" s="1"/>
  <c r="G457" i="1" a="1"/>
  <c r="G457" i="1" s="1"/>
  <c r="G232" i="1" a="1"/>
  <c r="G232" i="1" s="1"/>
  <c r="G302" i="1" a="1"/>
  <c r="G302" i="1" s="1"/>
  <c r="G300" i="1" a="1"/>
  <c r="G300" i="1" s="1"/>
  <c r="G1192" i="1" a="1"/>
  <c r="G1192" i="1" s="1"/>
  <c r="G339" i="1" a="1"/>
  <c r="G339" i="1" s="1"/>
  <c r="G126" i="1" a="1"/>
  <c r="G126" i="1" s="1"/>
  <c r="G1203" i="1" a="1"/>
  <c r="G1203" i="1" s="1"/>
  <c r="G1198" i="1" a="1"/>
  <c r="G1198" i="1" s="1"/>
  <c r="G2789" i="1" a="1"/>
  <c r="G2789" i="1" s="1"/>
  <c r="G3277" i="1" a="1"/>
  <c r="G3277" i="1" s="1"/>
  <c r="G3294" i="1" a="1"/>
  <c r="G3294" i="1" s="1"/>
  <c r="G2724" i="1" a="1"/>
  <c r="G2724" i="1" s="1"/>
  <c r="G2786" i="1" a="1"/>
  <c r="G2786" i="1" s="1"/>
  <c r="G2851" i="1" a="1"/>
  <c r="G2851" i="1" s="1"/>
  <c r="G2788" i="1" a="1"/>
  <c r="G2788" i="1" s="1"/>
  <c r="G2948" i="1" a="1"/>
  <c r="G2948" i="1" s="1"/>
  <c r="G2952" i="1" a="1"/>
  <c r="G2952" i="1" s="1"/>
  <c r="G3079" i="1" a="1"/>
  <c r="G3079" i="1" s="1"/>
  <c r="G757" i="1" a="1"/>
  <c r="G757" i="1" s="1"/>
  <c r="G2785" i="1" a="1"/>
  <c r="G2785" i="1" s="1"/>
  <c r="G253" i="1" a="1"/>
  <c r="G253" i="1" s="1"/>
  <c r="G1806" i="1" a="1"/>
  <c r="G1806" i="1" s="1"/>
  <c r="G2602" i="1" a="1"/>
  <c r="G2602" i="1" s="1"/>
  <c r="G2949" i="1" a="1"/>
  <c r="G2949" i="1" s="1"/>
  <c r="G2934" i="1" a="1"/>
  <c r="G2934" i="1" s="1"/>
  <c r="G3301" i="1" a="1"/>
  <c r="G3301" i="1" s="1"/>
  <c r="G3183" i="1" a="1"/>
  <c r="G3183" i="1" s="1"/>
  <c r="G3148" i="1" a="1"/>
  <c r="G3148" i="1" s="1"/>
  <c r="G2954" i="1" a="1"/>
  <c r="G2954" i="1" s="1"/>
  <c r="G2781" i="1" a="1"/>
  <c r="G2781" i="1" s="1"/>
  <c r="G1157" i="1" a="1"/>
  <c r="G1157" i="1" s="1"/>
  <c r="G984" i="1" a="1"/>
  <c r="G984" i="1" s="1"/>
  <c r="G705" i="1" a="1"/>
  <c r="G705" i="1" s="1"/>
  <c r="G2219" i="1" a="1"/>
  <c r="G2219" i="1" s="1"/>
  <c r="G1111" i="1" a="1"/>
  <c r="G1111" i="1" s="1"/>
  <c r="G8" i="1" a="1"/>
  <c r="G8" i="1" s="1"/>
  <c r="G64" i="1" a="1"/>
  <c r="G64" i="1" s="1"/>
  <c r="G2232" i="1" a="1"/>
  <c r="G2232" i="1" s="1"/>
  <c r="G1817" i="1" a="1"/>
  <c r="G1817" i="1" s="1"/>
  <c r="G910" i="1" a="1"/>
  <c r="G910" i="1" s="1"/>
  <c r="G1959" i="1" a="1"/>
  <c r="G1959" i="1" s="1"/>
  <c r="G1944" i="1" a="1"/>
  <c r="G1944" i="1" s="1"/>
  <c r="G1019" i="1" a="1"/>
  <c r="G1019" i="1" s="1"/>
  <c r="G2674" i="1" a="1"/>
  <c r="G2674" i="1" s="1"/>
  <c r="G954" i="1" a="1"/>
  <c r="G954" i="1" s="1"/>
  <c r="G1916" i="1" a="1"/>
  <c r="G1916" i="1" s="1"/>
  <c r="G943" i="1" a="1"/>
  <c r="G943" i="1" s="1"/>
  <c r="G1816" i="1" a="1"/>
  <c r="G1816" i="1" s="1"/>
  <c r="G985" i="1" a="1"/>
  <c r="G985" i="1" s="1"/>
  <c r="G1036" i="1" a="1"/>
  <c r="G1036" i="1" s="1"/>
  <c r="G2221" i="1" a="1"/>
  <c r="G2221" i="1" s="1"/>
  <c r="G1040" i="1" a="1"/>
  <c r="G1040" i="1" s="1"/>
  <c r="G3602" i="1" a="1"/>
  <c r="G3602" i="1" s="1"/>
  <c r="G197" i="1" a="1"/>
  <c r="G197" i="1" s="1"/>
  <c r="G1117" i="1" a="1"/>
  <c r="G1117" i="1" s="1"/>
  <c r="G2661" i="1" a="1"/>
  <c r="G2661" i="1" s="1"/>
  <c r="G393" i="1" a="1"/>
  <c r="G393" i="1" s="1"/>
  <c r="G292" i="1" a="1"/>
  <c r="G292" i="1" s="1"/>
  <c r="G850" i="1" a="1"/>
  <c r="G850" i="1" s="1"/>
  <c r="G2192" i="1" a="1"/>
  <c r="G2192" i="1" s="1"/>
  <c r="G309" i="1" a="1"/>
  <c r="G309" i="1" s="1"/>
  <c r="G310" i="1" a="1"/>
  <c r="G310" i="1" s="1"/>
  <c r="G1947" i="1" a="1"/>
  <c r="G1947" i="1" s="1"/>
  <c r="G406" i="1" a="1"/>
  <c r="G406" i="1" s="1"/>
  <c r="G999" i="1" a="1"/>
  <c r="G999" i="1" s="1"/>
  <c r="G1452" i="1" a="1"/>
  <c r="G1452" i="1" s="1"/>
  <c r="G1610" i="1" a="1"/>
  <c r="G1610" i="1" s="1"/>
  <c r="G2016" i="1" a="1"/>
  <c r="G2016" i="1" s="1"/>
  <c r="G2983" i="1" a="1"/>
  <c r="G2983" i="1" s="1"/>
  <c r="G1399" i="1" a="1"/>
  <c r="G1399" i="1" s="1"/>
  <c r="G96" i="1" a="1"/>
  <c r="G96" i="1" s="1"/>
  <c r="G1672" i="1" a="1"/>
  <c r="G1672" i="1" s="1"/>
  <c r="G1083" i="1" a="1"/>
  <c r="G1083" i="1" s="1"/>
  <c r="G945" i="1" a="1"/>
  <c r="G945" i="1" s="1"/>
  <c r="G1408" i="1" a="1"/>
  <c r="G1408" i="1" s="1"/>
  <c r="G2804" i="1" a="1"/>
  <c r="G2804" i="1" s="1"/>
  <c r="G2972" i="1" a="1"/>
  <c r="G2972" i="1" s="1"/>
  <c r="G3030" i="1" a="1"/>
  <c r="G3030" i="1" s="1"/>
  <c r="G2567" i="1" a="1"/>
  <c r="G2567" i="1" s="1"/>
  <c r="G1456" i="1" a="1"/>
  <c r="G1456" i="1" s="1"/>
  <c r="G2641" i="1" a="1"/>
  <c r="G2641" i="1" s="1"/>
  <c r="G1795" i="1" a="1"/>
  <c r="G1795" i="1" s="1"/>
  <c r="G1946" i="1" a="1"/>
  <c r="G1946" i="1" s="1"/>
  <c r="G2299" i="1" a="1"/>
  <c r="G2299" i="1" s="1"/>
  <c r="G2389" i="1" a="1"/>
  <c r="G2389" i="1" s="1"/>
  <c r="G1393" i="1" a="1"/>
  <c r="G1393" i="1" s="1"/>
  <c r="G1823" i="1" a="1"/>
  <c r="G1823" i="1" s="1"/>
  <c r="G2836" i="1" a="1"/>
  <c r="G2836" i="1" s="1"/>
  <c r="G1394" i="1" a="1"/>
  <c r="G1394" i="1" s="1"/>
  <c r="G1072" i="1" a="1"/>
  <c r="G1072" i="1" s="1"/>
  <c r="G1833" i="1" a="1"/>
  <c r="G1833" i="1" s="1"/>
  <c r="G919" i="1" a="1"/>
  <c r="G919" i="1" s="1"/>
  <c r="G2651" i="1" a="1"/>
  <c r="G2651" i="1" s="1"/>
  <c r="G980" i="1" a="1"/>
  <c r="G980" i="1" s="1"/>
  <c r="G2605" i="1" a="1"/>
  <c r="G2605" i="1" s="1"/>
  <c r="G1137" i="1" a="1"/>
  <c r="G1137" i="1" s="1"/>
  <c r="G594" i="1" a="1"/>
  <c r="G594" i="1" s="1"/>
  <c r="G2129" i="1" a="1"/>
  <c r="G2129" i="1" s="1"/>
  <c r="G490" i="1" a="1"/>
  <c r="G490" i="1" s="1"/>
  <c r="G517" i="1" a="1"/>
  <c r="G517" i="1" s="1"/>
  <c r="G3091" i="1" a="1"/>
  <c r="G3091" i="1" s="1"/>
  <c r="G3092" i="1" a="1"/>
  <c r="G3092" i="1" s="1"/>
  <c r="G3098" i="1" a="1"/>
  <c r="G3098" i="1" s="1"/>
  <c r="G3095" i="1" a="1"/>
  <c r="G3095" i="1" s="1"/>
  <c r="G3093" i="1" a="1"/>
  <c r="G3093" i="1" s="1"/>
  <c r="G695" i="1" a="1"/>
  <c r="G695" i="1" s="1"/>
  <c r="G3318" i="1" a="1"/>
  <c r="G3318" i="1" s="1"/>
  <c r="G3320" i="1" a="1"/>
  <c r="G3320" i="1" s="1"/>
  <c r="G3322" i="1" a="1"/>
  <c r="G3322" i="1" s="1"/>
  <c r="G3324" i="1" a="1"/>
  <c r="G3324" i="1" s="1"/>
  <c r="G3326" i="1" a="1"/>
  <c r="G3326" i="1" s="1"/>
  <c r="G3328" i="1" a="1"/>
  <c r="G3328" i="1" s="1"/>
  <c r="G3330" i="1" a="1"/>
  <c r="G3330" i="1" s="1"/>
  <c r="G3333" i="1" a="1"/>
  <c r="G3333" i="1" s="1"/>
  <c r="G3356" i="1" a="1"/>
  <c r="G3356" i="1" s="1"/>
  <c r="G2346" i="1" a="1"/>
  <c r="G2346" i="1" s="1"/>
  <c r="G574" i="1" a="1"/>
  <c r="G574" i="1" s="1"/>
  <c r="G45" i="1" a="1"/>
  <c r="G45" i="1" s="1"/>
  <c r="G150" i="1" a="1"/>
  <c r="G150" i="1" s="1"/>
  <c r="G1657" i="1" a="1"/>
  <c r="G1657" i="1" s="1"/>
  <c r="G133" i="1" a="1"/>
  <c r="G133" i="1" s="1"/>
  <c r="G121" i="1" a="1"/>
  <c r="G121" i="1" s="1"/>
  <c r="G194" i="1" a="1"/>
  <c r="G194" i="1" s="1"/>
  <c r="G2104" i="1" a="1"/>
  <c r="G2104" i="1" s="1"/>
  <c r="G289" i="1" a="1"/>
  <c r="G289" i="1" s="1"/>
  <c r="G3053" i="1" a="1"/>
  <c r="G3053" i="1" s="1"/>
  <c r="G1067" i="1" a="1"/>
  <c r="G1067" i="1" s="1"/>
  <c r="G2570" i="1" a="1"/>
  <c r="G2570" i="1" s="1"/>
  <c r="G2660" i="1" a="1"/>
  <c r="G2660" i="1" s="1"/>
  <c r="G129" i="1" a="1"/>
  <c r="G129" i="1" s="1"/>
  <c r="G446" i="1" a="1"/>
  <c r="G446" i="1" s="1"/>
  <c r="G3740" i="1" a="1"/>
  <c r="G3740" i="1" s="1"/>
  <c r="G3371" i="1" a="1"/>
  <c r="G3371" i="1" s="1"/>
  <c r="G34" i="1" a="1"/>
  <c r="G34" i="1" s="1"/>
  <c r="G2254" i="1" a="1"/>
  <c r="G2254" i="1" s="1"/>
  <c r="G3282" i="1" a="1"/>
  <c r="G3282" i="1" s="1"/>
  <c r="G303" i="1" a="1"/>
  <c r="G303" i="1" s="1"/>
  <c r="G405" i="1" a="1"/>
  <c r="G405" i="1" s="1"/>
  <c r="G175" i="1" a="1"/>
  <c r="G175" i="1" s="1"/>
  <c r="G316" i="1" a="1"/>
  <c r="G316" i="1" s="1"/>
  <c r="G120" i="1" a="1"/>
  <c r="G120" i="1" s="1"/>
  <c r="G2391" i="1" a="1"/>
  <c r="G2391" i="1" s="1"/>
  <c r="G268" i="1" a="1"/>
  <c r="G268" i="1" s="1"/>
  <c r="G117" i="1" a="1"/>
  <c r="G117" i="1" s="1"/>
  <c r="G1778" i="1" a="1"/>
  <c r="G1778" i="1" s="1"/>
  <c r="G459" i="1" a="1"/>
  <c r="G459" i="1" s="1"/>
  <c r="G1071" i="1" a="1"/>
  <c r="G1071" i="1" s="1"/>
  <c r="G398" i="1" a="1"/>
  <c r="G398" i="1" s="1"/>
  <c r="G2317" i="1" a="1"/>
  <c r="G2317" i="1" s="1"/>
  <c r="G396" i="1" a="1"/>
  <c r="G396" i="1" s="1"/>
  <c r="G315" i="1" a="1"/>
  <c r="G315" i="1" s="1"/>
  <c r="G414" i="1" a="1"/>
  <c r="G414" i="1" s="1"/>
  <c r="G278" i="1" a="1"/>
  <c r="G278" i="1" s="1"/>
  <c r="G245" i="1" a="1"/>
  <c r="G245" i="1" s="1"/>
  <c r="G340" i="1" a="1"/>
  <c r="G340" i="1" s="1"/>
  <c r="G428" i="1" a="1"/>
  <c r="G428" i="1" s="1"/>
  <c r="G188" i="1" a="1"/>
  <c r="G188" i="1" s="1"/>
  <c r="G1102" i="1" a="1"/>
  <c r="G1102" i="1" s="1"/>
  <c r="G2752" i="1" a="1"/>
  <c r="G2752" i="1" s="1"/>
  <c r="G137" i="1" a="1"/>
  <c r="G137" i="1" s="1"/>
  <c r="G169" i="1" a="1"/>
  <c r="G169" i="1" s="1"/>
  <c r="G356" i="1" a="1"/>
  <c r="G356" i="1" s="1"/>
  <c r="G1370" i="1" a="1"/>
  <c r="G1370" i="1" s="1"/>
  <c r="G1764" i="1" a="1"/>
  <c r="G1764" i="1" s="1"/>
  <c r="G1912" i="1" a="1"/>
  <c r="G1912" i="1" s="1"/>
  <c r="G1971" i="1" a="1"/>
  <c r="G1971" i="1" s="1"/>
  <c r="G2321" i="1" a="1"/>
  <c r="G2321" i="1" s="1"/>
  <c r="G1255" i="1" a="1"/>
  <c r="G1255" i="1" s="1"/>
  <c r="G1872" i="1" a="1"/>
  <c r="G1872" i="1" s="1"/>
  <c r="G2224" i="1" a="1"/>
  <c r="G2224" i="1" s="1"/>
  <c r="G2202" i="1" a="1"/>
  <c r="G2202" i="1" s="1"/>
  <c r="G1100" i="1" a="1"/>
  <c r="G1100" i="1" s="1"/>
  <c r="G1735" i="1" a="1"/>
  <c r="G1735" i="1" s="1"/>
  <c r="G1975" i="1" a="1"/>
  <c r="G1975" i="1" s="1"/>
  <c r="G1068" i="1" a="1"/>
  <c r="G1068" i="1" s="1"/>
  <c r="G3458" i="1" a="1"/>
  <c r="G3458" i="1" s="1"/>
  <c r="G552" i="1" a="1"/>
  <c r="G552" i="1" s="1"/>
  <c r="G808" i="1" a="1"/>
  <c r="G808" i="1" s="1"/>
  <c r="G2815" i="1" a="1"/>
  <c r="G2815" i="1" s="1"/>
  <c r="G2813" i="1" a="1"/>
  <c r="G2813" i="1" s="1"/>
  <c r="G2571" i="1" a="1"/>
  <c r="G2571" i="1" s="1"/>
  <c r="G2236" i="1" a="1"/>
  <c r="G2236" i="1" s="1"/>
  <c r="G38" i="1" a="1"/>
  <c r="G38" i="1" s="1"/>
  <c r="G1558" i="1" a="1"/>
  <c r="G1558" i="1" s="1"/>
  <c r="G28" i="1" a="1"/>
  <c r="G28" i="1" s="1"/>
  <c r="G2259" i="1" a="1"/>
  <c r="G2259" i="1" s="1"/>
  <c r="G3041" i="1" a="1"/>
  <c r="G3041" i="1" s="1"/>
  <c r="G3459" i="1" a="1"/>
  <c r="G3459" i="1" s="1"/>
  <c r="G1055" i="1" a="1"/>
  <c r="G1055" i="1" s="1"/>
  <c r="G1892" i="1" a="1"/>
  <c r="G1892" i="1" s="1"/>
  <c r="G892" i="1" a="1"/>
  <c r="G892" i="1" s="1"/>
  <c r="G1551" i="1" a="1"/>
  <c r="G1551" i="1" s="1"/>
  <c r="G1056" i="1" a="1"/>
  <c r="G1056" i="1" s="1"/>
  <c r="G2633" i="1" a="1"/>
  <c r="G2633" i="1" s="1"/>
  <c r="G2477" i="1" a="1"/>
  <c r="G2477" i="1" s="1"/>
  <c r="G2073" i="1" a="1"/>
  <c r="G2073" i="1" s="1"/>
  <c r="G3089" i="1" a="1"/>
  <c r="G3089" i="1" s="1"/>
  <c r="G418" i="1" a="1"/>
  <c r="G418" i="1" s="1"/>
  <c r="G3332" i="1" a="1"/>
  <c r="G3332" i="1" s="1"/>
  <c r="G2288" i="1" a="1"/>
  <c r="G2288" i="1" s="1"/>
  <c r="G3677" i="1" a="1"/>
  <c r="G3677" i="1" s="1"/>
  <c r="G2107" i="1" a="1"/>
  <c r="G2107" i="1" s="1"/>
  <c r="G1383" i="1" a="1"/>
  <c r="G1383" i="1" s="1"/>
  <c r="G1093" i="1" a="1"/>
  <c r="G1093" i="1" s="1"/>
  <c r="G265" i="1" a="1"/>
  <c r="G265" i="1" s="1"/>
  <c r="G3706" i="1" a="1"/>
  <c r="G3706" i="1" s="1"/>
  <c r="G3692" i="1" a="1"/>
  <c r="G3692" i="1" s="1"/>
  <c r="G1131" i="1" a="1"/>
  <c r="G1131" i="1" s="1"/>
  <c r="G2897" i="1" a="1"/>
  <c r="G2897" i="1" s="1"/>
  <c r="G213" i="1" a="1"/>
  <c r="G213" i="1" s="1"/>
  <c r="G606" i="1" a="1"/>
  <c r="G606" i="1" s="1"/>
  <c r="G2058" i="1" a="1"/>
  <c r="G2058" i="1" s="1"/>
  <c r="G2522" i="1" a="1"/>
  <c r="G2522" i="1" s="1"/>
  <c r="G206" i="1" a="1"/>
  <c r="G206" i="1" s="1"/>
  <c r="G1716" i="1" a="1"/>
  <c r="G1716" i="1" s="1"/>
  <c r="G294" i="1" a="1"/>
  <c r="G294" i="1" s="1"/>
  <c r="G366" i="1" a="1"/>
  <c r="G366" i="1" s="1"/>
  <c r="G1053" i="1" a="1"/>
  <c r="G1053" i="1" s="1"/>
  <c r="G681" i="1" a="1"/>
  <c r="G681" i="1" s="1"/>
  <c r="G1052" i="1" a="1"/>
  <c r="G1052" i="1" s="1"/>
  <c r="G715" i="1" a="1"/>
  <c r="G715" i="1" s="1"/>
  <c r="G864" i="1" a="1"/>
  <c r="G864" i="1" s="1"/>
  <c r="G2977" i="1" a="1"/>
  <c r="G2977" i="1" s="1"/>
  <c r="G3393" i="1" a="1"/>
  <c r="G3393" i="1" s="1"/>
  <c r="G3406" i="1" a="1"/>
  <c r="G3406" i="1" s="1"/>
  <c r="G3063" i="1" a="1"/>
  <c r="G3063" i="1" s="1"/>
  <c r="G856" i="1" a="1"/>
  <c r="G856" i="1" s="1"/>
  <c r="G195" i="1" a="1"/>
  <c r="G195" i="1" s="1"/>
  <c r="G1127" i="1" a="1"/>
  <c r="G1127" i="1" s="1"/>
  <c r="G1276" i="1" a="1"/>
  <c r="G1276" i="1" s="1"/>
  <c r="G1523" i="1" a="1"/>
  <c r="G1523" i="1" s="1"/>
  <c r="G652" i="1" a="1"/>
  <c r="G652" i="1" s="1"/>
  <c r="G1719" i="1" a="1"/>
  <c r="G1719" i="1" s="1"/>
  <c r="G927" i="1" a="1"/>
  <c r="G927" i="1" s="1"/>
  <c r="G2623" i="1" a="1"/>
  <c r="G2623" i="1" s="1"/>
  <c r="G2110" i="1" a="1"/>
  <c r="G2110" i="1" s="1"/>
  <c r="G3117" i="1" a="1"/>
  <c r="G3117" i="1" s="1"/>
  <c r="G2113" i="1" a="1"/>
  <c r="G2113" i="1" s="1"/>
  <c r="G2495" i="1" a="1"/>
  <c r="G2495" i="1" s="1"/>
  <c r="G2310" i="1" a="1"/>
  <c r="G2310" i="1" s="1"/>
  <c r="G2388" i="1" a="1"/>
  <c r="G2388" i="1" s="1"/>
  <c r="G251" i="1" a="1"/>
  <c r="G251" i="1" s="1"/>
  <c r="G2965" i="1" a="1"/>
  <c r="G2965" i="1" s="1"/>
  <c r="G3769" i="1" a="1"/>
  <c r="G3769" i="1" s="1"/>
  <c r="G1208" i="1" a="1"/>
  <c r="G1208" i="1" s="1"/>
  <c r="G1197" i="1" a="1"/>
  <c r="G1197" i="1" s="1"/>
  <c r="G1200" i="1" a="1"/>
  <c r="G1200" i="1" s="1"/>
  <c r="G2568" i="1" a="1"/>
  <c r="G2568" i="1" s="1"/>
  <c r="G72" i="1" a="1"/>
  <c r="G72" i="1" s="1"/>
  <c r="G1156" i="1" a="1"/>
  <c r="G1156" i="1" s="1"/>
  <c r="G901" i="1" a="1"/>
  <c r="G901" i="1" s="1"/>
  <c r="G1222" i="1" a="1"/>
  <c r="G1222" i="1" s="1"/>
  <c r="G1229" i="1" a="1"/>
  <c r="G1229" i="1" s="1"/>
  <c r="G422" i="1" a="1"/>
  <c r="G422" i="1" s="1"/>
  <c r="G744" i="1" a="1"/>
  <c r="G744" i="1" s="1"/>
  <c r="G108" i="1" a="1"/>
  <c r="G108" i="1" s="1"/>
  <c r="G739" i="1" a="1"/>
  <c r="G739" i="1" s="1"/>
  <c r="G259" i="1" a="1"/>
  <c r="G259" i="1" s="1"/>
  <c r="G1766" i="1" a="1"/>
  <c r="G1766" i="1" s="1"/>
  <c r="G562" i="1" a="1"/>
  <c r="G562" i="1" s="1"/>
  <c r="G2880" i="1" a="1"/>
  <c r="G2880" i="1" s="1"/>
  <c r="G2382" i="1" a="1"/>
  <c r="G2382" i="1" s="1"/>
  <c r="G1249" i="1" a="1"/>
  <c r="G1249" i="1" s="1"/>
  <c r="G2422" i="1" a="1"/>
  <c r="G2422" i="1" s="1"/>
  <c r="G1678" i="1" a="1"/>
  <c r="G1678" i="1" s="1"/>
  <c r="G2417" i="1" a="1"/>
  <c r="G2417" i="1" s="1"/>
  <c r="G2938" i="1" a="1"/>
  <c r="G2938" i="1" s="1"/>
  <c r="G1215" i="1" a="1"/>
  <c r="G1215" i="1" s="1"/>
  <c r="G1461" i="1" a="1"/>
  <c r="G1461" i="1" s="1"/>
  <c r="G3160" i="1" a="1"/>
  <c r="G3160" i="1" s="1"/>
  <c r="G550" i="1" a="1"/>
  <c r="G550" i="1" s="1"/>
  <c r="G2386" i="1" a="1"/>
  <c r="G2386" i="1" s="1"/>
  <c r="G130" i="1" a="1"/>
  <c r="G130" i="1" s="1"/>
  <c r="G1701" i="1" a="1"/>
  <c r="G1701" i="1" s="1"/>
  <c r="G99" i="1" a="1"/>
  <c r="G99" i="1" s="1"/>
  <c r="G399" i="1" a="1"/>
  <c r="G399" i="1" s="1"/>
  <c r="G1139" i="1" a="1"/>
  <c r="G1139" i="1" s="1"/>
  <c r="G1363" i="1" a="1"/>
  <c r="G1363" i="1" s="1"/>
  <c r="G3427" i="1" a="1"/>
  <c r="G3427" i="1" s="1"/>
  <c r="G2306" i="1" a="1"/>
  <c r="G2306" i="1" s="1"/>
  <c r="G3652" i="1" a="1"/>
  <c r="G3652" i="1" s="1"/>
  <c r="G2178" i="1" a="1"/>
  <c r="G2178" i="1" s="1"/>
  <c r="G2501" i="1" a="1"/>
  <c r="G2501" i="1" s="1"/>
  <c r="G1447" i="1" a="1"/>
  <c r="G1447" i="1" s="1"/>
  <c r="G193" i="1" a="1"/>
  <c r="G193" i="1" s="1"/>
  <c r="G3686" i="1" a="1"/>
  <c r="G3686" i="1" s="1"/>
  <c r="G3250" i="1" a="1"/>
  <c r="G3250" i="1" s="1"/>
  <c r="G3039" i="1" a="1"/>
  <c r="G3039" i="1" s="1"/>
  <c r="G3316" i="1" a="1"/>
  <c r="G3316" i="1" s="1"/>
  <c r="G3433" i="1" a="1"/>
  <c r="G3433" i="1" s="1"/>
  <c r="G1115" i="1" a="1"/>
  <c r="G1115" i="1" s="1"/>
  <c r="G2525" i="1" a="1"/>
  <c r="G2525" i="1" s="1"/>
  <c r="G1300" i="1" a="1"/>
  <c r="G1300" i="1" s="1"/>
  <c r="G3837" i="1" a="1"/>
  <c r="G3837" i="1" s="1"/>
  <c r="G1531" i="1" a="1"/>
  <c r="G1531" i="1" s="1"/>
  <c r="G3336" i="1" a="1"/>
  <c r="G3336" i="1" s="1"/>
  <c r="G935" i="1" a="1"/>
  <c r="G935" i="1" s="1"/>
  <c r="G1428" i="1" a="1"/>
  <c r="G1428" i="1" s="1"/>
  <c r="G383" i="1" a="1"/>
  <c r="G383" i="1" s="1"/>
  <c r="G171" i="1" a="1"/>
  <c r="G171" i="1" s="1"/>
  <c r="G3454" i="1" a="1"/>
  <c r="G3454" i="1" s="1"/>
  <c r="G3405" i="1" a="1"/>
  <c r="G3405" i="1" s="1"/>
  <c r="G913" i="1" a="1"/>
  <c r="G913" i="1" s="1"/>
  <c r="G960" i="1" a="1"/>
  <c r="G960" i="1" s="1"/>
  <c r="G1328" i="1" a="1"/>
  <c r="G1328" i="1" s="1"/>
  <c r="G1486" i="1" a="1"/>
  <c r="G1486" i="1" s="1"/>
  <c r="G1174" i="1" a="1"/>
  <c r="G1174" i="1" s="1"/>
  <c r="G2057" i="1" a="1"/>
  <c r="G2057" i="1" s="1"/>
  <c r="G1385" i="1" a="1"/>
  <c r="G1385" i="1" s="1"/>
  <c r="G3465" i="1" a="1"/>
  <c r="G3465" i="1" s="1"/>
  <c r="G799" i="1" a="1"/>
  <c r="G799" i="1" s="1"/>
  <c r="G296" i="1" a="1"/>
  <c r="G296" i="1" s="1"/>
  <c r="G2975" i="1" a="1"/>
  <c r="G2975" i="1" s="1"/>
  <c r="G2798" i="1" a="1"/>
  <c r="G2798" i="1" s="1"/>
  <c r="G1876" i="1" a="1"/>
  <c r="G1876" i="1" s="1"/>
  <c r="G415" i="1" a="1"/>
  <c r="G415" i="1" s="1"/>
  <c r="G1492" i="1" a="1"/>
  <c r="G1492" i="1" s="1"/>
  <c r="G357" i="1" a="1"/>
  <c r="G357" i="1" s="1"/>
  <c r="G2819" i="1" a="1"/>
  <c r="G2819" i="1" s="1"/>
  <c r="G1416" i="1" a="1"/>
  <c r="G1416" i="1" s="1"/>
  <c r="G2323" i="1" a="1"/>
  <c r="G2323" i="1" s="1"/>
  <c r="G1991" i="1" a="1"/>
  <c r="G1991" i="1" s="1"/>
  <c r="G846" i="1" a="1"/>
  <c r="G846" i="1" s="1"/>
  <c r="G3672" i="1" a="1"/>
  <c r="G3672" i="1" s="1"/>
  <c r="G3513" i="1" a="1"/>
  <c r="G3513" i="1" s="1"/>
  <c r="G2642" i="1" a="1"/>
  <c r="G2642" i="1" s="1"/>
  <c r="G3523" i="1" a="1"/>
  <c r="G3523" i="1" s="1"/>
  <c r="G3274" i="1" a="1"/>
  <c r="G3274" i="1" s="1"/>
  <c r="G3435" i="1" a="1"/>
  <c r="G3435" i="1" s="1"/>
  <c r="G3161" i="1" a="1"/>
  <c r="G3161" i="1" s="1"/>
  <c r="G833" i="1" a="1"/>
  <c r="G833" i="1" s="1"/>
  <c r="G463" i="1" a="1"/>
  <c r="G463" i="1" s="1"/>
  <c r="G1691" i="1" a="1"/>
  <c r="G1691" i="1" s="1"/>
  <c r="G1381" i="1" a="1"/>
  <c r="G1381" i="1" s="1"/>
  <c r="G2797" i="1" a="1"/>
  <c r="G2797" i="1" s="1"/>
  <c r="G1299" i="1" a="1"/>
  <c r="G1299" i="1" s="1"/>
  <c r="G187" i="1" a="1"/>
  <c r="G187" i="1" s="1"/>
  <c r="G179" i="1" a="1"/>
  <c r="G179" i="1" s="1"/>
  <c r="G932" i="1" a="1"/>
  <c r="G932" i="1" s="1"/>
  <c r="G222" i="1" a="1"/>
  <c r="G222" i="1" s="1"/>
  <c r="G609" i="1" a="1"/>
  <c r="G609" i="1" s="1"/>
  <c r="G276" i="1" a="1"/>
  <c r="G276" i="1" s="1"/>
  <c r="G2361" i="1" a="1"/>
  <c r="G2361" i="1" s="1"/>
  <c r="G1241" i="1" a="1"/>
  <c r="G1241" i="1" s="1"/>
  <c r="G1303" i="1" a="1"/>
  <c r="G1303" i="1" s="1"/>
  <c r="G1801" i="1" a="1"/>
  <c r="G1801" i="1" s="1"/>
  <c r="G1479" i="1" a="1"/>
  <c r="G1479" i="1" s="1"/>
  <c r="G1348" i="1" a="1"/>
  <c r="G1348" i="1" s="1"/>
  <c r="G677" i="1" a="1"/>
  <c r="G677" i="1" s="1"/>
  <c r="G1335" i="1" a="1"/>
  <c r="G1335" i="1" s="1"/>
  <c r="G942" i="1" a="1"/>
  <c r="G942" i="1" s="1"/>
  <c r="G1187" i="1" a="1"/>
  <c r="G1187" i="1" s="1"/>
  <c r="G2043" i="1" a="1"/>
  <c r="G2043" i="1" s="1"/>
  <c r="G2315" i="1" a="1"/>
  <c r="G2315" i="1" s="1"/>
  <c r="G2732" i="1" a="1"/>
  <c r="G2732" i="1" s="1"/>
  <c r="G725" i="1" a="1"/>
  <c r="G725" i="1" s="1"/>
  <c r="G274" i="1" a="1"/>
  <c r="G274" i="1" s="1"/>
  <c r="G427" i="1" a="1"/>
  <c r="G427" i="1" s="1"/>
  <c r="G163" i="1" a="1"/>
  <c r="G163" i="1" s="1"/>
  <c r="G2887" i="1" a="1"/>
  <c r="G2887" i="1" s="1"/>
  <c r="G599" i="1" a="1"/>
  <c r="G599" i="1" s="1"/>
  <c r="G657" i="1" a="1"/>
  <c r="G657" i="1" s="1"/>
  <c r="G3154" i="1" a="1"/>
  <c r="G3154" i="1" s="1"/>
  <c r="G106" i="1" a="1"/>
  <c r="G106" i="1" s="1"/>
  <c r="G3598" i="1" a="1"/>
  <c r="G3598" i="1" s="1"/>
  <c r="G1021" i="1" a="1"/>
  <c r="G1021" i="1" s="1"/>
  <c r="G1074" i="1" a="1"/>
  <c r="G1074" i="1" s="1"/>
  <c r="G279" i="1" a="1"/>
  <c r="G279" i="1" s="1"/>
  <c r="G987" i="1" a="1"/>
  <c r="G987" i="1" s="1"/>
  <c r="G1063" i="1" a="1"/>
  <c r="G1063" i="1" s="1"/>
  <c r="G2050" i="1" a="1"/>
  <c r="G2050" i="1" s="1"/>
  <c r="G1121" i="1" a="1"/>
  <c r="G1121" i="1" s="1"/>
  <c r="G2444" i="1" a="1"/>
  <c r="G2444" i="1" s="1"/>
  <c r="G644" i="1" a="1"/>
  <c r="G644" i="1" s="1"/>
  <c r="G868" i="1" a="1"/>
  <c r="G868" i="1" s="1"/>
  <c r="G1032" i="1" a="1"/>
  <c r="G1032" i="1" s="1"/>
  <c r="G1318" i="1" a="1"/>
  <c r="G1318" i="1" s="1"/>
  <c r="G3563" i="1" a="1"/>
  <c r="G3563" i="1" s="1"/>
  <c r="G3601" i="1" a="1"/>
  <c r="G3601" i="1" s="1"/>
  <c r="G608" i="1" a="1"/>
  <c r="G608" i="1" s="1"/>
  <c r="G969" i="1" a="1"/>
  <c r="G969" i="1" s="1"/>
  <c r="G1043" i="1" a="1"/>
  <c r="G1043" i="1" s="1"/>
  <c r="G1029" i="1" a="1"/>
  <c r="G1029" i="1" s="1"/>
  <c r="G2659" i="1" a="1"/>
  <c r="G2659" i="1" s="1"/>
  <c r="G1316" i="1" a="1"/>
  <c r="G1316" i="1" s="1"/>
  <c r="G1049" i="1" a="1"/>
  <c r="G1049" i="1" s="1"/>
  <c r="G1035" i="1" a="1"/>
  <c r="G1035" i="1" s="1"/>
  <c r="G845" i="1" a="1"/>
  <c r="G845" i="1" s="1"/>
  <c r="G3052" i="1" a="1"/>
  <c r="G3052" i="1" s="1"/>
  <c r="G1979" i="1" a="1"/>
  <c r="G1979" i="1" s="1"/>
  <c r="G712" i="1" a="1"/>
  <c r="G712" i="1" s="1"/>
  <c r="G290" i="1" a="1"/>
  <c r="G290" i="1" s="1"/>
  <c r="G1390" i="1" a="1"/>
  <c r="G1390" i="1" s="1"/>
  <c r="G965" i="1" a="1"/>
  <c r="G965" i="1" s="1"/>
  <c r="G3106" i="1" a="1"/>
  <c r="G3106" i="1" s="1"/>
  <c r="G2723" i="1" a="1"/>
  <c r="G2723" i="1" s="1"/>
  <c r="G691" i="1" a="1"/>
  <c r="G691" i="1" s="1"/>
  <c r="G894" i="1" a="1"/>
  <c r="G894" i="1" s="1"/>
  <c r="G2720" i="1" a="1"/>
  <c r="G2720" i="1" s="1"/>
  <c r="G2722" i="1" a="1"/>
  <c r="G2722" i="1" s="1"/>
  <c r="G2646" i="1" a="1"/>
  <c r="G2646" i="1" s="1"/>
  <c r="G73" i="1" a="1"/>
  <c r="G73" i="1" s="1"/>
  <c r="G2713" i="1" a="1"/>
  <c r="G2713" i="1" s="1"/>
  <c r="G443" i="1" a="1"/>
  <c r="G443" i="1" s="1"/>
  <c r="G2730" i="1" a="1"/>
  <c r="G2730" i="1" s="1"/>
  <c r="G1802" i="1" a="1"/>
  <c r="G1802" i="1" s="1"/>
  <c r="G1023" i="1" a="1"/>
  <c r="G1023" i="1" s="1"/>
  <c r="G1256" i="1" a="1"/>
  <c r="G1256" i="1" s="1"/>
  <c r="G1033" i="1" a="1"/>
  <c r="G1033" i="1" s="1"/>
  <c r="G2354" i="1" a="1"/>
  <c r="G2354" i="1" s="1"/>
  <c r="G3477" i="1" a="1"/>
  <c r="G3477" i="1" s="1"/>
  <c r="G3141" i="1" a="1"/>
  <c r="G3141" i="1" s="1"/>
  <c r="G909" i="1" a="1"/>
  <c r="G909" i="1" s="1"/>
  <c r="G1212" i="1" a="1"/>
  <c r="G1212" i="1" s="1"/>
  <c r="G1218" i="1" a="1"/>
  <c r="G1218" i="1" s="1"/>
  <c r="G1958" i="1" a="1"/>
  <c r="G1958" i="1" s="1"/>
  <c r="G766" i="1" a="1"/>
  <c r="G766" i="1" s="1"/>
  <c r="G902" i="1" a="1"/>
  <c r="G902" i="1" s="1"/>
  <c r="G1233" i="1" a="1"/>
  <c r="G1233" i="1" s="1"/>
  <c r="G1196" i="1" a="1"/>
  <c r="G1196" i="1" s="1"/>
  <c r="G1240" i="1" a="1"/>
  <c r="G1240" i="1" s="1"/>
  <c r="G940" i="1" a="1"/>
  <c r="G940" i="1" s="1"/>
  <c r="G1951" i="1" a="1"/>
  <c r="G1951" i="1" s="1"/>
  <c r="G944" i="1" a="1"/>
  <c r="G944" i="1" s="1"/>
  <c r="G952" i="1" a="1"/>
  <c r="G952" i="1" s="1"/>
  <c r="G939" i="1" a="1"/>
  <c r="G939" i="1" s="1"/>
  <c r="G1604" i="1" a="1"/>
  <c r="G1604" i="1" s="1"/>
  <c r="G1445" i="1" a="1"/>
  <c r="G1445" i="1" s="1"/>
  <c r="G672" i="1" a="1"/>
  <c r="G672" i="1" s="1"/>
  <c r="G2847" i="1" a="1"/>
  <c r="G2847" i="1" s="1"/>
  <c r="G2848" i="1" a="1"/>
  <c r="G2848" i="1" s="1"/>
  <c r="G2114" i="1" a="1"/>
  <c r="G2114" i="1" s="1"/>
  <c r="G2753" i="1" a="1"/>
  <c r="G2753" i="1" s="1"/>
  <c r="G1460" i="1" a="1"/>
  <c r="G1460" i="1" s="1"/>
  <c r="G3483" i="1" a="1"/>
  <c r="G3483" i="1" s="1"/>
  <c r="G2176" i="1" a="1"/>
  <c r="G2176" i="1" s="1"/>
  <c r="G3237" i="1" a="1"/>
  <c r="G3237" i="1" s="1"/>
  <c r="G1225" i="1" a="1"/>
  <c r="G1225" i="1" s="1"/>
  <c r="G3278" i="1" a="1"/>
  <c r="G3278" i="1" s="1"/>
  <c r="G2893" i="1" a="1"/>
  <c r="G2893" i="1" s="1"/>
  <c r="G2045" i="1" a="1"/>
  <c r="G2045" i="1" s="1"/>
  <c r="G221" i="1" a="1"/>
  <c r="G221" i="1" s="1"/>
  <c r="G3040" i="1" a="1"/>
  <c r="G3040" i="1" s="1"/>
  <c r="G2496" i="1" a="1"/>
  <c r="G2496" i="1" s="1"/>
  <c r="G3056" i="1" a="1"/>
  <c r="G3056" i="1" s="1"/>
  <c r="G2579" i="1" a="1"/>
  <c r="G2579" i="1" s="1"/>
  <c r="G2476" i="1" a="1"/>
  <c r="G2476" i="1" s="1"/>
  <c r="G1999" i="1" a="1"/>
  <c r="G1999" i="1" s="1"/>
  <c r="G2308" i="1" a="1"/>
  <c r="G2308" i="1" s="1"/>
  <c r="G2024" i="1" a="1"/>
  <c r="G2024" i="1" s="1"/>
  <c r="G896" i="1" a="1"/>
  <c r="G896" i="1" s="1"/>
  <c r="G204" i="1" a="1"/>
  <c r="G204" i="1" s="1"/>
  <c r="G2879" i="1" a="1"/>
  <c r="G2879" i="1" s="1"/>
  <c r="G337" i="1" a="1"/>
  <c r="G337" i="1" s="1"/>
  <c r="G2410" i="1" a="1"/>
  <c r="G2410" i="1" s="1"/>
  <c r="G1224" i="1" a="1"/>
  <c r="G1224" i="1" s="1"/>
  <c r="G3281" i="1" a="1"/>
  <c r="G3281" i="1" s="1"/>
  <c r="G3275" i="1" a="1"/>
  <c r="G3275" i="1" s="1"/>
  <c r="G3296" i="1" a="1"/>
  <c r="G3296" i="1" s="1"/>
  <c r="G3471" i="1" a="1"/>
  <c r="G3471" i="1" s="1"/>
  <c r="G2820" i="1" a="1"/>
  <c r="G2820" i="1" s="1"/>
  <c r="G2742" i="1" a="1"/>
  <c r="G2742" i="1" s="1"/>
  <c r="G3046" i="1" a="1"/>
  <c r="G3046" i="1" s="1"/>
  <c r="G3073" i="1" a="1"/>
  <c r="G3073" i="1" s="1"/>
  <c r="G3088" i="1" a="1"/>
  <c r="G3088" i="1" s="1"/>
  <c r="G1861" i="1" a="1"/>
  <c r="G1861" i="1" s="1"/>
  <c r="G3048" i="1" a="1"/>
  <c r="G3048" i="1" s="1"/>
  <c r="G1901" i="1" a="1"/>
  <c r="G1901" i="1" s="1"/>
  <c r="G1867" i="1" a="1"/>
  <c r="G1867" i="1" s="1"/>
  <c r="G2342" i="1" a="1"/>
  <c r="G2342" i="1" s="1"/>
  <c r="G1879" i="1" a="1"/>
  <c r="G1879" i="1" s="1"/>
  <c r="G2471" i="1" a="1"/>
  <c r="G2471" i="1" s="1"/>
  <c r="G2340" i="1" a="1"/>
  <c r="G2340" i="1" s="1"/>
  <c r="G2894" i="1" a="1"/>
  <c r="G2894" i="1" s="1"/>
  <c r="G2530" i="1" a="1"/>
  <c r="G2530" i="1" s="1"/>
  <c r="G2492" i="1" a="1"/>
  <c r="G2492" i="1" s="1"/>
  <c r="G2218" i="1" a="1"/>
  <c r="G2218" i="1" s="1"/>
  <c r="G1902" i="1" a="1"/>
  <c r="G1902" i="1" s="1"/>
  <c r="G2145" i="1" a="1"/>
  <c r="G2145" i="1" s="1"/>
  <c r="G2737" i="1" a="1"/>
  <c r="G2737" i="1" s="1"/>
  <c r="G2852" i="1" a="1"/>
  <c r="G2852" i="1" s="1"/>
  <c r="G2582" i="1" a="1"/>
  <c r="G2582" i="1" s="1"/>
  <c r="G2876" i="1" a="1"/>
  <c r="G2876" i="1" s="1"/>
  <c r="G1250" i="1" a="1"/>
  <c r="G1250" i="1" s="1"/>
  <c r="G1782" i="1" a="1"/>
  <c r="G1782" i="1" s="1"/>
  <c r="G2305" i="1" a="1"/>
  <c r="G2305" i="1" s="1"/>
  <c r="G2203" i="1" a="1"/>
  <c r="G2203" i="1" s="1"/>
  <c r="G2696" i="1" a="1"/>
  <c r="G2696" i="1" s="1"/>
  <c r="G56" i="1" a="1"/>
  <c r="G56" i="1" s="1"/>
  <c r="G1661" i="1" a="1"/>
  <c r="G1661" i="1" s="1"/>
  <c r="G12" i="1" a="1"/>
  <c r="G12" i="1" s="1"/>
  <c r="G2679" i="1" a="1"/>
  <c r="G2679" i="1" s="1"/>
  <c r="G2669" i="1" a="1"/>
  <c r="G2669" i="1" s="1"/>
  <c r="G1899" i="1" a="1"/>
  <c r="G1899" i="1" s="1"/>
  <c r="G2749" i="1" a="1"/>
  <c r="G2749" i="1" s="1"/>
  <c r="G1323" i="1" a="1"/>
  <c r="G1323" i="1" s="1"/>
  <c r="G680" i="1" a="1"/>
  <c r="G680" i="1" s="1"/>
  <c r="G1410" i="1" a="1"/>
  <c r="G1410" i="1" s="1"/>
  <c r="G2204" i="1" a="1"/>
  <c r="G2204" i="1" s="1"/>
  <c r="G3325" i="1" a="1"/>
  <c r="G3325" i="1" s="1"/>
  <c r="G2577" i="1" a="1"/>
  <c r="G2577" i="1" s="1"/>
  <c r="G1419" i="1" a="1"/>
  <c r="G1419" i="1" s="1"/>
  <c r="G3001" i="1" a="1"/>
  <c r="G3001" i="1" s="1"/>
  <c r="G2155" i="1" a="1"/>
  <c r="G2155" i="1" s="1"/>
  <c r="G2303" i="1" a="1"/>
  <c r="G2303" i="1" s="1"/>
  <c r="G908" i="1" a="1"/>
  <c r="G908" i="1" s="1"/>
  <c r="G1219" i="1" a="1"/>
  <c r="G1219" i="1" s="1"/>
  <c r="G1235" i="1" a="1"/>
  <c r="G1235" i="1" s="1"/>
  <c r="G1211" i="1" a="1"/>
  <c r="G1211" i="1" s="1"/>
  <c r="G2946" i="1" a="1"/>
  <c r="G2946" i="1" s="1"/>
  <c r="G966" i="1" a="1"/>
  <c r="G966" i="1" s="1"/>
  <c r="G995" i="1" a="1"/>
  <c r="G995" i="1" s="1"/>
  <c r="G997" i="1" a="1"/>
  <c r="G997" i="1" s="1"/>
  <c r="G1412" i="1" a="1"/>
  <c r="G1412" i="1" s="1"/>
  <c r="G3105" i="1" a="1"/>
  <c r="G3105" i="1" s="1"/>
  <c r="G2141" i="1" a="1"/>
  <c r="G2141" i="1" s="1"/>
  <c r="G2430" i="1" a="1"/>
  <c r="G2430" i="1" s="1"/>
  <c r="G3137" i="1" a="1"/>
  <c r="G3137" i="1" s="1"/>
  <c r="G2516" i="1" a="1"/>
  <c r="G2516" i="1" s="1"/>
  <c r="G2517" i="1" a="1"/>
  <c r="G2517" i="1" s="1"/>
  <c r="G2513" i="1" a="1"/>
  <c r="G2513" i="1" s="1"/>
  <c r="G2469" i="1" a="1"/>
  <c r="G2469" i="1" s="1"/>
  <c r="G2121" i="1" a="1"/>
  <c r="G2121" i="1" s="1"/>
  <c r="G2405" i="1" a="1"/>
  <c r="G2405" i="1" s="1"/>
  <c r="G2538" i="1" a="1"/>
  <c r="G2538" i="1" s="1"/>
  <c r="G2467" i="1" a="1"/>
  <c r="G2467" i="1" s="1"/>
  <c r="G2540" i="1" a="1"/>
  <c r="G2540" i="1" s="1"/>
  <c r="G2506" i="1" a="1"/>
  <c r="G2506" i="1" s="1"/>
  <c r="G2457" i="1" a="1"/>
  <c r="G2457" i="1" s="1"/>
  <c r="G2505" i="1" a="1"/>
  <c r="G2505" i="1" s="1"/>
  <c r="G3709" i="1" a="1"/>
  <c r="G3709" i="1" s="1"/>
  <c r="G2356" i="1" a="1"/>
  <c r="G2356" i="1" s="1"/>
  <c r="G2363" i="1" a="1"/>
  <c r="G2363" i="1" s="1"/>
  <c r="G2358" i="1" a="1"/>
  <c r="G2358" i="1" s="1"/>
  <c r="G2367" i="1" a="1"/>
  <c r="G2367" i="1" s="1"/>
  <c r="G2350" i="1" a="1"/>
  <c r="G2350" i="1" s="1"/>
  <c r="G3151" i="1" a="1"/>
  <c r="G3151" i="1" s="1"/>
  <c r="G3123" i="1" a="1"/>
  <c r="G3123" i="1" s="1"/>
  <c r="G3140" i="1" a="1"/>
  <c r="G3140" i="1" s="1"/>
  <c r="G2186" i="1" a="1"/>
  <c r="G2186" i="1" s="1"/>
  <c r="G3060" i="1" a="1"/>
  <c r="G3060" i="1" s="1"/>
  <c r="G3193" i="1" a="1"/>
  <c r="G3193" i="1" s="1"/>
  <c r="G3059" i="1" a="1"/>
  <c r="G3059" i="1" s="1"/>
  <c r="G3051" i="1" a="1"/>
  <c r="G3051" i="1" s="1"/>
  <c r="G3050" i="1" a="1"/>
  <c r="G3050" i="1" s="1"/>
  <c r="G346" i="1" a="1"/>
  <c r="G346" i="1" s="1"/>
  <c r="G2533" i="1" a="1"/>
  <c r="G2533" i="1" s="1"/>
  <c r="G41" i="1" a="1"/>
  <c r="G41" i="1" s="1"/>
  <c r="G1360" i="1" a="1"/>
  <c r="G1360" i="1" s="1"/>
  <c r="G3206" i="1" a="1"/>
  <c r="G3206" i="1" s="1"/>
  <c r="G1640" i="1" a="1"/>
  <c r="G1640" i="1" s="1"/>
  <c r="G3383" i="1" a="1"/>
  <c r="G3383" i="1" s="1"/>
  <c r="G26" i="1" a="1"/>
  <c r="G26" i="1" s="1"/>
  <c r="G1400" i="1" a="1"/>
  <c r="G1400" i="1" s="1"/>
  <c r="G3199" i="1" a="1"/>
  <c r="G3199" i="1" s="1"/>
  <c r="G29" i="1" a="1"/>
  <c r="G29" i="1" s="1"/>
  <c r="G3189" i="1" a="1"/>
  <c r="G3189" i="1" s="1"/>
  <c r="G1651" i="1" a="1"/>
  <c r="G1651" i="1" s="1"/>
  <c r="G3382" i="1" a="1"/>
  <c r="G3382" i="1" s="1"/>
  <c r="G3257" i="1" a="1"/>
  <c r="G3257" i="1" s="1"/>
  <c r="G2984" i="1" a="1"/>
  <c r="G2984" i="1" s="1"/>
  <c r="G2017" i="1" a="1"/>
  <c r="G2017" i="1" s="1"/>
  <c r="G1994" i="1" a="1"/>
  <c r="G1994" i="1" s="1"/>
  <c r="G3818" i="1" a="1"/>
  <c r="G3818" i="1" s="1"/>
  <c r="G2183" i="1" a="1"/>
  <c r="G2183" i="1" s="1"/>
  <c r="G1677" i="1" a="1"/>
  <c r="G1677" i="1" s="1"/>
  <c r="G3546" i="1" a="1"/>
  <c r="G3546" i="1" s="1"/>
  <c r="G3697" i="1" a="1"/>
  <c r="G3697" i="1" s="1"/>
  <c r="G345" i="1" a="1"/>
  <c r="G345" i="1" s="1"/>
  <c r="G3553" i="1" a="1"/>
  <c r="G3553" i="1" s="1"/>
  <c r="G2835" i="1" a="1"/>
  <c r="G2835" i="1" s="1"/>
  <c r="G2188" i="1" a="1"/>
  <c r="G2188" i="1" s="1"/>
  <c r="G3248" i="1" a="1"/>
  <c r="G3248" i="1" s="1"/>
  <c r="G2526" i="1" a="1"/>
  <c r="G2526" i="1" s="1"/>
  <c r="G3761" i="1" a="1"/>
  <c r="G3761" i="1" s="1"/>
  <c r="G3772" i="1" a="1"/>
  <c r="G3772" i="1" s="1"/>
  <c r="G3724" i="1" a="1"/>
  <c r="G3724" i="1" s="1"/>
  <c r="G3188" i="1" a="1"/>
  <c r="G3188" i="1" s="1"/>
  <c r="G3820" i="1" a="1"/>
  <c r="G3820" i="1" s="1"/>
  <c r="G3247" i="1" a="1"/>
  <c r="G3247" i="1" s="1"/>
  <c r="G1179" i="1" a="1"/>
  <c r="G1179" i="1" s="1"/>
  <c r="G3464" i="1" a="1"/>
  <c r="G3464" i="1" s="1"/>
  <c r="G3457" i="1" a="1"/>
  <c r="G3457" i="1" s="1"/>
  <c r="G3487" i="1" a="1"/>
  <c r="G3487" i="1" s="1"/>
  <c r="G3484" i="1" a="1"/>
  <c r="G3484" i="1" s="1"/>
  <c r="G3503" i="1" a="1"/>
  <c r="G3503" i="1" s="1"/>
  <c r="G3501" i="1" a="1"/>
  <c r="G3501" i="1" s="1"/>
  <c r="G3500" i="1" a="1"/>
  <c r="G3500" i="1" s="1"/>
  <c r="G3552" i="1" a="1"/>
  <c r="G3552" i="1" s="1"/>
  <c r="G3548" i="1" a="1"/>
  <c r="G3548" i="1" s="1"/>
  <c r="G2539" i="1" a="1"/>
  <c r="G2539" i="1" s="1"/>
  <c r="G2047" i="1" a="1"/>
  <c r="G2047" i="1" s="1"/>
  <c r="G2379" i="1" a="1"/>
  <c r="G2379" i="1" s="1"/>
  <c r="G2146" i="1" a="1"/>
  <c r="G2146" i="1" s="1"/>
  <c r="G2839" i="1" a="1"/>
  <c r="G2839" i="1" s="1"/>
  <c r="G3721" i="1" a="1"/>
  <c r="G3721" i="1" s="1"/>
  <c r="G1723" i="1" a="1"/>
  <c r="G1723" i="1" s="1"/>
  <c r="G1843" i="1" a="1"/>
  <c r="G1843" i="1" s="1"/>
  <c r="G1785" i="1" a="1"/>
  <c r="G1785" i="1" s="1"/>
  <c r="G1580" i="1" a="1"/>
  <c r="G1580" i="1" s="1"/>
  <c r="G2658" i="1" a="1"/>
  <c r="G2658" i="1" s="1"/>
  <c r="G809" i="1" a="1"/>
  <c r="G809" i="1" s="1"/>
  <c r="G3727" i="1" a="1"/>
  <c r="G3727" i="1" s="1"/>
  <c r="G3731" i="1" a="1"/>
  <c r="G3731" i="1" s="1"/>
  <c r="G3066" i="1" a="1"/>
  <c r="G3066" i="1" s="1"/>
  <c r="G3785" i="1" a="1"/>
  <c r="G3785" i="1" s="1"/>
  <c r="G2235" i="1" a="1"/>
  <c r="G2235" i="1" s="1"/>
  <c r="G3634" i="1" a="1"/>
  <c r="G3634" i="1" s="1"/>
  <c r="G2463" i="1" a="1"/>
  <c r="G2463" i="1" s="1"/>
  <c r="G1563" i="1" a="1"/>
  <c r="G1563" i="1" s="1"/>
  <c r="G3600" i="1" a="1"/>
  <c r="G3600" i="1" s="1"/>
  <c r="G3337" i="1" a="1"/>
  <c r="G3337" i="1" s="1"/>
  <c r="G3423" i="1" a="1"/>
  <c r="G3423" i="1" s="1"/>
  <c r="G1397" i="1" a="1"/>
  <c r="G1397" i="1" s="1"/>
  <c r="G1847" i="1" a="1"/>
  <c r="G1847" i="1" s="1"/>
  <c r="G2070" i="1" a="1"/>
  <c r="G2070" i="1" s="1"/>
  <c r="G2838" i="1" a="1"/>
  <c r="G2838" i="1" s="1"/>
  <c r="G2412" i="1" a="1"/>
  <c r="G2412" i="1" s="1"/>
  <c r="G2212" i="1" a="1"/>
  <c r="G2212" i="1" s="1"/>
  <c r="G2344" i="1" a="1"/>
  <c r="G2344" i="1" s="1"/>
  <c r="G2201" i="1" a="1"/>
  <c r="G2201" i="1" s="1"/>
  <c r="G341" i="1" a="1"/>
  <c r="G341" i="1" s="1"/>
  <c r="G863" i="1" a="1"/>
  <c r="G863" i="1" s="1"/>
  <c r="G1634" i="1" a="1"/>
  <c r="G1634" i="1" s="1"/>
  <c r="G1844" i="1" a="1"/>
  <c r="G1844" i="1" s="1"/>
  <c r="G254" i="1" a="1"/>
  <c r="G254" i="1" s="1"/>
  <c r="G1193" i="1" a="1"/>
  <c r="G1193" i="1" s="1"/>
  <c r="G3586" i="1" a="1"/>
  <c r="G3586" i="1" s="1"/>
  <c r="G1206" i="1" a="1"/>
  <c r="G1206" i="1" s="1"/>
  <c r="G2428" i="1" a="1"/>
  <c r="G2428" i="1" s="1"/>
  <c r="G1773" i="1" a="1"/>
  <c r="G1773" i="1" s="1"/>
  <c r="G797" i="1" a="1"/>
  <c r="G797" i="1" s="1"/>
  <c r="G1868" i="1" a="1"/>
  <c r="G1868" i="1" s="1"/>
  <c r="G132" i="1" a="1"/>
  <c r="G132" i="1" s="1"/>
  <c r="G3309" i="1" a="1"/>
  <c r="G3309" i="1" s="1"/>
  <c r="G2345" i="1" a="1"/>
  <c r="G2345" i="1" s="1"/>
  <c r="G706" i="1" a="1"/>
  <c r="G706" i="1" s="1"/>
  <c r="G722" i="1" a="1"/>
  <c r="G722" i="1" s="1"/>
  <c r="G2814" i="1" a="1"/>
  <c r="G2814" i="1" s="1"/>
  <c r="G1996" i="1" a="1"/>
  <c r="G1996" i="1" s="1"/>
  <c r="G1703" i="1" a="1"/>
  <c r="G1703" i="1" s="1"/>
  <c r="G2716" i="1" a="1"/>
  <c r="G2716" i="1" s="1"/>
  <c r="G711" i="1" a="1"/>
  <c r="G711" i="1" s="1"/>
  <c r="G2283" i="1" a="1"/>
  <c r="G2283" i="1" s="1"/>
  <c r="G678" i="1" a="1"/>
  <c r="G678" i="1" s="1"/>
  <c r="G1860" i="1" a="1"/>
  <c r="G1860" i="1" s="1"/>
  <c r="G207" i="1" a="1"/>
  <c r="G207" i="1" s="1"/>
  <c r="G1506" i="1" a="1"/>
  <c r="G1506" i="1" s="1"/>
  <c r="G1172" i="1" a="1"/>
  <c r="G1172" i="1" s="1"/>
  <c r="G1048" i="1" a="1"/>
  <c r="G1048" i="1" s="1"/>
  <c r="G1519" i="1" a="1"/>
  <c r="G1519" i="1" s="1"/>
  <c r="G1171" i="1" a="1"/>
  <c r="G1171" i="1" s="1"/>
  <c r="G2553" i="1" a="1"/>
  <c r="G2553" i="1" s="1"/>
  <c r="G2857" i="1" a="1"/>
  <c r="G2857" i="1" s="1"/>
  <c r="G2831" i="1" a="1"/>
  <c r="G2831" i="1" s="1"/>
  <c r="G3736" i="1" a="1"/>
  <c r="G3736" i="1" s="1"/>
  <c r="G2487" i="1" a="1"/>
  <c r="G2487" i="1" s="1"/>
  <c r="G3723" i="1" a="1"/>
  <c r="G3723" i="1" s="1"/>
  <c r="G3725" i="1" a="1"/>
  <c r="G3725" i="1" s="1"/>
  <c r="G3764" i="1" a="1"/>
  <c r="G3764" i="1" s="1"/>
  <c r="G790" i="1" a="1"/>
  <c r="G790" i="1" s="1"/>
  <c r="G738" i="1" a="1"/>
  <c r="G738" i="1" s="1"/>
  <c r="G3730" i="1" a="1"/>
  <c r="G3730" i="1" s="1"/>
  <c r="G2053" i="1" a="1"/>
  <c r="G2053" i="1" s="1"/>
  <c r="G2213" i="1" a="1"/>
  <c r="G2213" i="1" s="1"/>
  <c r="G2165" i="1" a="1"/>
  <c r="G2165" i="1" s="1"/>
  <c r="G1136" i="1" a="1"/>
  <c r="G1136" i="1" s="1"/>
  <c r="G3759" i="1" a="1"/>
  <c r="G3759" i="1" s="1"/>
  <c r="G3774" i="1" a="1"/>
  <c r="G3774" i="1" s="1"/>
  <c r="G3815" i="1" a="1"/>
  <c r="G3815" i="1" s="1"/>
  <c r="G807" i="1" a="1"/>
  <c r="G807" i="1" s="1"/>
  <c r="G813" i="1" a="1"/>
  <c r="G813" i="1" s="1"/>
  <c r="G3269" i="1" a="1"/>
  <c r="G3269" i="1" s="1"/>
  <c r="G3270" i="1" a="1"/>
  <c r="G3270" i="1" s="1"/>
  <c r="G3732" i="1" a="1"/>
  <c r="G3732" i="1" s="1"/>
  <c r="G3288" i="1" a="1"/>
  <c r="G3288" i="1" s="1"/>
  <c r="G3255" i="1" a="1"/>
  <c r="G3255" i="1" s="1"/>
  <c r="G3750" i="1" a="1"/>
  <c r="G3750" i="1" s="1"/>
  <c r="G796" i="1" a="1"/>
  <c r="G796" i="1" s="1"/>
  <c r="G3445" i="1" a="1"/>
  <c r="G3445" i="1" s="1"/>
  <c r="G2479" i="1" a="1"/>
  <c r="G2479" i="1" s="1"/>
  <c r="G2426" i="1" a="1"/>
  <c r="G2426" i="1" s="1"/>
  <c r="G2385" i="1" a="1"/>
  <c r="G2385" i="1" s="1"/>
  <c r="G2387" i="1" a="1"/>
  <c r="G2387" i="1" s="1"/>
  <c r="G2470" i="1" a="1"/>
  <c r="G2470" i="1" s="1"/>
  <c r="G1760" i="1" a="1"/>
  <c r="G1760" i="1" s="1"/>
  <c r="G2190" i="1" a="1"/>
  <c r="G2190" i="1" s="1"/>
  <c r="G2355" i="1" a="1"/>
  <c r="G2355" i="1" s="1"/>
  <c r="G888" i="1" a="1"/>
  <c r="G888" i="1" s="1"/>
  <c r="G3756" i="1" a="1"/>
  <c r="G3756" i="1" s="1"/>
  <c r="G3396" i="1" a="1"/>
  <c r="G3396" i="1" s="1"/>
  <c r="G1761" i="1" a="1"/>
  <c r="G1761" i="1" s="1"/>
  <c r="G2685" i="1" a="1"/>
  <c r="G2685" i="1" s="1"/>
  <c r="G2362" i="1" a="1"/>
  <c r="G2362" i="1" s="1"/>
  <c r="G716" i="1" a="1"/>
  <c r="G716" i="1" s="1"/>
  <c r="G3778" i="1" a="1"/>
  <c r="G3778" i="1" s="1"/>
  <c r="G3763" i="1" a="1"/>
  <c r="G3763" i="1" s="1"/>
  <c r="G2810" i="1" a="1"/>
  <c r="G2810" i="1" s="1"/>
  <c r="G2339" i="1" a="1"/>
  <c r="G2339" i="1" s="1"/>
  <c r="G3252" i="1" a="1"/>
  <c r="G3252" i="1" s="1"/>
  <c r="G2351" i="1" a="1"/>
  <c r="G2351" i="1" s="1"/>
  <c r="G3432" i="1" a="1"/>
  <c r="G3432" i="1" s="1"/>
  <c r="G3197" i="1" a="1"/>
  <c r="G3197" i="1" s="1"/>
  <c r="G271" i="1" a="1"/>
  <c r="G271" i="1" s="1"/>
  <c r="G2827" i="1" a="1"/>
  <c r="G2827" i="1" s="1"/>
  <c r="G1873" i="1" a="1"/>
  <c r="G1873" i="1" s="1"/>
  <c r="G33" i="1" a="1"/>
  <c r="G33" i="1" s="1"/>
  <c r="G737" i="1" a="1"/>
  <c r="G737" i="1" s="1"/>
  <c r="G2375" i="1" a="1"/>
  <c r="G2375" i="1" s="1"/>
  <c r="G1546" i="1" a="1"/>
  <c r="G1546" i="1" s="1"/>
  <c r="G2369" i="1" a="1"/>
  <c r="G2369" i="1" s="1"/>
  <c r="G3604" i="1" a="1"/>
  <c r="G3604" i="1" s="1"/>
  <c r="G3251" i="1" a="1"/>
  <c r="G3251" i="1" s="1"/>
  <c r="G2372" i="1" a="1"/>
  <c r="G2372" i="1" s="1"/>
  <c r="G3608" i="1" a="1"/>
  <c r="G3608" i="1" s="1"/>
  <c r="G3367" i="1" a="1"/>
  <c r="G3367" i="1" s="1"/>
  <c r="G3708" i="1" a="1"/>
  <c r="G3708" i="1" s="1"/>
  <c r="G3381" i="1" a="1"/>
  <c r="G3381" i="1" s="1"/>
  <c r="G3264" i="1" a="1"/>
  <c r="G3264" i="1" s="1"/>
  <c r="G1786" i="1" a="1"/>
  <c r="G1786" i="1" s="1"/>
  <c r="G1386" i="1" a="1"/>
  <c r="G1386" i="1" s="1"/>
  <c r="G2128" i="1" a="1"/>
  <c r="G2128" i="1" s="1"/>
  <c r="G2309" i="1" a="1"/>
  <c r="G2309" i="1" s="1"/>
  <c r="G2478" i="1" a="1"/>
  <c r="G2478" i="1" s="1"/>
  <c r="G2214" i="1" a="1"/>
  <c r="G2214" i="1" s="1"/>
  <c r="G2025" i="1" a="1"/>
  <c r="G2025" i="1" s="1"/>
  <c r="G2210" i="1" a="1"/>
  <c r="G2210" i="1" s="1"/>
  <c r="G3021" i="1" a="1"/>
  <c r="G3021" i="1" s="1"/>
  <c r="G3011" i="1" a="1"/>
  <c r="G3011" i="1" s="1"/>
  <c r="G2907" i="1" a="1"/>
  <c r="G2907" i="1" s="1"/>
  <c r="G2368" i="1" a="1"/>
  <c r="G2368" i="1" s="1"/>
  <c r="G3776" i="1" a="1"/>
  <c r="G3776" i="1" s="1"/>
  <c r="G720" i="1" a="1"/>
  <c r="G720" i="1" s="1"/>
  <c r="G2184" i="1" a="1"/>
  <c r="G2184" i="1" s="1"/>
  <c r="G3132" i="1" a="1"/>
  <c r="G3132" i="1" s="1"/>
  <c r="G3633" i="1" a="1"/>
  <c r="G3633" i="1" s="1"/>
  <c r="G1432" i="1" a="1"/>
  <c r="G1432" i="1" s="1"/>
  <c r="G2193" i="1" a="1"/>
  <c r="G2193" i="1" s="1"/>
  <c r="G3181" i="1" a="1"/>
  <c r="G3181" i="1" s="1"/>
  <c r="G2360" i="1" a="1"/>
  <c r="G2360" i="1" s="1"/>
  <c r="G2761" i="1" a="1"/>
  <c r="G2761" i="1" s="1"/>
  <c r="G87" i="1" a="1"/>
  <c r="G87" i="1" s="1"/>
  <c r="G1485" i="1" a="1"/>
  <c r="G1485" i="1" s="1"/>
  <c r="G736" i="1" a="1"/>
  <c r="G736" i="1" s="1"/>
  <c r="G3694" i="1" a="1"/>
  <c r="G3694" i="1" s="1"/>
  <c r="G3691" i="1" a="1"/>
  <c r="G3691" i="1" s="1"/>
  <c r="G3689" i="1" a="1"/>
  <c r="G3689" i="1" s="1"/>
  <c r="G3681" i="1" a="1"/>
  <c r="G3681" i="1" s="1"/>
  <c r="G3680" i="1" a="1"/>
  <c r="G3680" i="1" s="1"/>
  <c r="G3679" i="1" a="1"/>
  <c r="G3679" i="1" s="1"/>
  <c r="G3678" i="1" a="1"/>
  <c r="G3678" i="1" s="1"/>
  <c r="G3676" i="1" a="1"/>
  <c r="G3676" i="1" s="1"/>
  <c r="G3668" i="1" a="1"/>
  <c r="G3668" i="1" s="1"/>
  <c r="G3671" i="1" a="1"/>
  <c r="G3671" i="1" s="1"/>
  <c r="G2215" i="1" a="1"/>
  <c r="G2215" i="1" s="1"/>
  <c r="G2211" i="1" a="1"/>
  <c r="G2211" i="1" s="1"/>
  <c r="G2003" i="1" a="1"/>
  <c r="G2003" i="1" s="1"/>
  <c r="G3235" i="1" a="1"/>
  <c r="G3235" i="1" s="1"/>
  <c r="G3232" i="1" a="1"/>
  <c r="G3232" i="1" s="1"/>
  <c r="G3233" i="1" a="1"/>
  <c r="G3233" i="1" s="1"/>
  <c r="G3238" i="1" a="1"/>
  <c r="G3238" i="1" s="1"/>
  <c r="G3230" i="1" a="1"/>
  <c r="G3230" i="1" s="1"/>
  <c r="G3227" i="1" a="1"/>
  <c r="G3227" i="1" s="1"/>
  <c r="G2216" i="1" a="1"/>
  <c r="G2216" i="1" s="1"/>
  <c r="G3076" i="1" a="1"/>
  <c r="G3076" i="1" s="1"/>
  <c r="G3541" i="1" a="1"/>
  <c r="G3541" i="1" s="1"/>
  <c r="G3517" i="1" a="1"/>
  <c r="G3517" i="1" s="1"/>
  <c r="G3534" i="1" a="1"/>
  <c r="G3534" i="1" s="1"/>
  <c r="G3530" i="1" a="1"/>
  <c r="G3530" i="1" s="1"/>
  <c r="G3528" i="1" a="1"/>
  <c r="G3528" i="1" s="1"/>
  <c r="G3526" i="1" a="1"/>
  <c r="G3526" i="1" s="1"/>
  <c r="G3520" i="1" a="1"/>
  <c r="G3520" i="1" s="1"/>
  <c r="G3516" i="1" a="1"/>
  <c r="G3516" i="1" s="1"/>
  <c r="G3511" i="1" a="1"/>
  <c r="G3511" i="1" s="1"/>
  <c r="G3510" i="1" a="1"/>
  <c r="G3510" i="1" s="1"/>
  <c r="G2678" i="1" a="1"/>
  <c r="G2678" i="1" s="1"/>
  <c r="G2637" i="1" a="1"/>
  <c r="G2637" i="1" s="1"/>
  <c r="G2649" i="1" a="1"/>
  <c r="G2649" i="1" s="1"/>
  <c r="G2630" i="1" a="1"/>
  <c r="G2630" i="1" s="1"/>
  <c r="G3663" i="1" a="1"/>
  <c r="G3663" i="1" s="1"/>
  <c r="G3704" i="1" a="1"/>
  <c r="G3704" i="1" s="1"/>
  <c r="G3549" i="1" a="1"/>
  <c r="G3549" i="1" s="1"/>
  <c r="G3538" i="1" a="1"/>
  <c r="G3538" i="1" s="1"/>
  <c r="G3543" i="1" a="1"/>
  <c r="G3543" i="1" s="1"/>
  <c r="G3535" i="1" a="1"/>
  <c r="G3535" i="1" s="1"/>
  <c r="G3533" i="1" a="1"/>
  <c r="G3533" i="1" s="1"/>
  <c r="G3532" i="1" a="1"/>
  <c r="G3532" i="1" s="1"/>
  <c r="G3524" i="1" a="1"/>
  <c r="G3524" i="1" s="1"/>
  <c r="G3522" i="1" a="1"/>
  <c r="G3522" i="1" s="1"/>
  <c r="G3519" i="1" a="1"/>
  <c r="G3519" i="1" s="1"/>
  <c r="G3512" i="1" a="1"/>
  <c r="G3512" i="1" s="1"/>
  <c r="G2314" i="1" a="1"/>
  <c r="G2314" i="1" s="1"/>
  <c r="G3200" i="1" a="1"/>
  <c r="G3200" i="1" s="1"/>
  <c r="G2269" i="1" a="1"/>
  <c r="G2269" i="1" s="1"/>
  <c r="G2185" i="1" a="1"/>
  <c r="G2185" i="1" s="1"/>
  <c r="G3664" i="1" a="1"/>
  <c r="G3664" i="1" s="1"/>
  <c r="G717" i="1" a="1"/>
  <c r="G717" i="1" s="1"/>
  <c r="G2957" i="1" a="1"/>
  <c r="G2957" i="1" s="1"/>
  <c r="G2449" i="1" a="1"/>
  <c r="G2449" i="1" s="1"/>
  <c r="G778" i="1" a="1"/>
  <c r="G778" i="1" s="1"/>
  <c r="G2473" i="1" a="1"/>
  <c r="G2473" i="1" s="1"/>
  <c r="G2437" i="1" a="1"/>
  <c r="G2437" i="1" s="1"/>
  <c r="G3683" i="1" a="1"/>
  <c r="G3683" i="1" s="1"/>
  <c r="G2311" i="1" a="1"/>
  <c r="G2311" i="1" s="1"/>
  <c r="G2413" i="1" a="1"/>
  <c r="G2413" i="1" s="1"/>
  <c r="G2650" i="1" a="1"/>
  <c r="G2650" i="1" s="1"/>
  <c r="G3097" i="1" a="1"/>
  <c r="G3097" i="1" s="1"/>
  <c r="G1041" i="1" a="1"/>
  <c r="G1041" i="1" s="1"/>
  <c r="G1421" i="1" a="1"/>
  <c r="G1421" i="1" s="1"/>
  <c r="G2300" i="1" a="1"/>
  <c r="G2300" i="1" s="1"/>
  <c r="G1831" i="1" a="1"/>
  <c r="G1831" i="1" s="1"/>
  <c r="G1777" i="1" a="1"/>
  <c r="G1777" i="1" s="1"/>
  <c r="G2807" i="1" a="1"/>
  <c r="G2807" i="1" s="1"/>
  <c r="G2668" i="1" a="1"/>
  <c r="G2668" i="1" s="1"/>
  <c r="G312" i="1" a="1"/>
  <c r="G312" i="1" s="1"/>
  <c r="G3738" i="1" a="1"/>
  <c r="G3738" i="1" s="1"/>
  <c r="G642" i="1" a="1"/>
  <c r="G642" i="1" s="1"/>
  <c r="G1967" i="1" a="1"/>
  <c r="G1967" i="1" s="1"/>
  <c r="G1326" i="1" a="1"/>
  <c r="G1326" i="1" s="1"/>
  <c r="G2572" i="1" a="1"/>
  <c r="G2572" i="1" s="1"/>
  <c r="G1904" i="1" a="1"/>
  <c r="G1904" i="1" s="1"/>
  <c r="G1903" i="1" a="1"/>
  <c r="G1903" i="1" s="1"/>
  <c r="G2117" i="1" a="1"/>
  <c r="G2117" i="1" s="1"/>
  <c r="G2407" i="1" a="1"/>
  <c r="G2407" i="1" s="1"/>
  <c r="G2398" i="1" a="1"/>
  <c r="G2398" i="1" s="1"/>
  <c r="G3118" i="1" a="1"/>
  <c r="G3118" i="1" s="1"/>
  <c r="G2090" i="1" a="1"/>
  <c r="G2090" i="1" s="1"/>
  <c r="G2666" i="1" a="1"/>
  <c r="G2666" i="1" s="1"/>
  <c r="G2769" i="1" a="1"/>
  <c r="G2769" i="1" s="1"/>
  <c r="G1353" i="1" a="1"/>
  <c r="G1353" i="1" s="1"/>
  <c r="G2990" i="1" a="1"/>
  <c r="G2990" i="1" s="1"/>
  <c r="G2860" i="1" a="1"/>
  <c r="G2860" i="1" s="1"/>
  <c r="G679" i="1" a="1"/>
  <c r="G679" i="1" s="1"/>
  <c r="G1282" i="1" a="1"/>
  <c r="G1282" i="1" s="1"/>
  <c r="G464" i="1" a="1"/>
  <c r="G464" i="1" s="1"/>
  <c r="G2881" i="1" a="1"/>
  <c r="G2881" i="1" s="1"/>
  <c r="G1364" i="1" a="1"/>
  <c r="G1364" i="1" s="1"/>
  <c r="G2115" i="1" a="1"/>
  <c r="G2115" i="1" s="1"/>
  <c r="G2502" i="1" a="1"/>
  <c r="G2502" i="1" s="1"/>
  <c r="G858" i="1" a="1"/>
  <c r="G858" i="1" s="1"/>
  <c r="G2316" i="1" a="1"/>
  <c r="G2316" i="1" s="1"/>
  <c r="G1140" i="1" a="1"/>
  <c r="G1140" i="1" s="1"/>
  <c r="G2750" i="1" a="1"/>
  <c r="G2750" i="1" s="1"/>
  <c r="G2796" i="1" a="1"/>
  <c r="G2796" i="1" s="1"/>
  <c r="G3163" i="1" a="1"/>
  <c r="G3163" i="1" s="1"/>
  <c r="G986" i="1" a="1"/>
  <c r="G986" i="1" s="1"/>
  <c r="G445" i="1" a="1"/>
  <c r="G445" i="1" s="1"/>
  <c r="G2869" i="1" a="1"/>
  <c r="G2869" i="1" s="1"/>
  <c r="G2297" i="1" a="1"/>
  <c r="G2297" i="1" s="1"/>
  <c r="G2028" i="1" a="1"/>
  <c r="G2028" i="1" s="1"/>
  <c r="G3495" i="1" a="1"/>
  <c r="G3495" i="1" s="1"/>
  <c r="G938" i="1" a="1"/>
  <c r="G938" i="1" s="1"/>
  <c r="G2157" i="1" a="1"/>
  <c r="G2157" i="1" s="1"/>
  <c r="G694" i="1" a="1"/>
  <c r="G694" i="1" s="1"/>
  <c r="G118" i="1" a="1"/>
  <c r="G118" i="1" s="1"/>
  <c r="G1910" i="1" a="1"/>
  <c r="G1910" i="1" s="1"/>
  <c r="G2620" i="1" a="1"/>
  <c r="G2620" i="1" s="1"/>
  <c r="G2866" i="1" a="1"/>
  <c r="G2866" i="1" s="1"/>
  <c r="G287" i="1" a="1"/>
  <c r="G287" i="1" s="1"/>
  <c r="G436" i="1" a="1"/>
  <c r="G436" i="1" s="1"/>
  <c r="G1349" i="1" a="1"/>
  <c r="G1349" i="1" s="1"/>
  <c r="G3158" i="1" a="1"/>
  <c r="G3158" i="1" s="1"/>
  <c r="G191" i="1" a="1"/>
  <c r="G191" i="1" s="1"/>
  <c r="G2120" i="1" a="1"/>
  <c r="G2120" i="1" s="1"/>
  <c r="G281" i="1" a="1"/>
  <c r="G281" i="1" s="1"/>
  <c r="G1708" i="1" a="1"/>
  <c r="G1708" i="1" s="1"/>
  <c r="G113" i="1" a="1"/>
  <c r="G113" i="1" s="1"/>
  <c r="G1898" i="1" a="1"/>
  <c r="G1898" i="1" s="1"/>
  <c r="G2019" i="1" a="1"/>
  <c r="G2019" i="1" s="1"/>
  <c r="G2031" i="1" a="1"/>
  <c r="G2031" i="1" s="1"/>
  <c r="G1239" i="1" a="1"/>
  <c r="G1239" i="1" s="1"/>
  <c r="G2298" i="1" a="1"/>
  <c r="G2298" i="1" s="1"/>
  <c r="G2081" i="1" a="1"/>
  <c r="G2081" i="1" s="1"/>
  <c r="G1990" i="1" a="1"/>
  <c r="G1990" i="1" s="1"/>
  <c r="G1820" i="1" a="1"/>
  <c r="G1820" i="1" s="1"/>
  <c r="G971" i="1" a="1"/>
  <c r="G971" i="1" s="1"/>
  <c r="G2704" i="1" a="1"/>
  <c r="G2704" i="1" s="1"/>
  <c r="G1257" i="1" a="1"/>
  <c r="G1257" i="1" s="1"/>
  <c r="G1772" i="1" a="1"/>
  <c r="G1772" i="1" s="1"/>
  <c r="G641" i="1" a="1"/>
  <c r="G641" i="1" s="1"/>
  <c r="G1311" i="1" a="1"/>
  <c r="G1311" i="1" s="1"/>
  <c r="G2026" i="1" a="1"/>
  <c r="G2026" i="1" s="1"/>
  <c r="G3630" i="1" a="1"/>
  <c r="G3630" i="1" s="1"/>
  <c r="G3190" i="1" a="1"/>
  <c r="G3190" i="1" s="1"/>
  <c r="G855" i="1" a="1"/>
  <c r="G855" i="1" s="1"/>
  <c r="G54" i="1" a="1"/>
  <c r="G54" i="1" s="1"/>
  <c r="G81" i="1" a="1"/>
  <c r="G81" i="1" s="1"/>
  <c r="G532" i="1" a="1"/>
  <c r="G532" i="1" s="1"/>
  <c r="G3587" i="1" a="1"/>
  <c r="G3587" i="1" s="1"/>
  <c r="G2883" i="1" a="1"/>
  <c r="G2883" i="1" s="1"/>
  <c r="G1431" i="1" a="1"/>
  <c r="G1431" i="1" s="1"/>
  <c r="G1680" i="1" a="1"/>
  <c r="G1680" i="1" s="1"/>
  <c r="G226" i="1" a="1"/>
  <c r="G226" i="1" s="1"/>
  <c r="G818" i="1" a="1"/>
  <c r="G818" i="1" s="1"/>
  <c r="G2701" i="1" a="1"/>
  <c r="G2701" i="1" s="1"/>
  <c r="G3550" i="1" a="1"/>
  <c r="G3550" i="1" s="1"/>
  <c r="G1576" i="1" a="1"/>
  <c r="G1576" i="1" s="1"/>
  <c r="G2231" i="1" a="1"/>
  <c r="G2231" i="1" s="1"/>
  <c r="G1169" i="1" a="1"/>
  <c r="G1169" i="1" s="1"/>
  <c r="G1964" i="1" a="1"/>
  <c r="G1964" i="1" s="1"/>
  <c r="G1647" i="1" a="1"/>
  <c r="G1647" i="1" s="1"/>
  <c r="G2703" i="1" a="1"/>
  <c r="G2703" i="1" s="1"/>
  <c r="G2327" i="1" a="1"/>
  <c r="G2327" i="1" s="1"/>
  <c r="G2293" i="1" a="1"/>
  <c r="G2293" i="1" s="1"/>
  <c r="G1578" i="1" a="1"/>
  <c r="G1578" i="1" s="1"/>
  <c r="G1186" i="1" a="1"/>
  <c r="G1186" i="1" s="1"/>
  <c r="G3229" i="1" a="1"/>
  <c r="G3229" i="1" s="1"/>
  <c r="G1514" i="1" a="1"/>
  <c r="G1514" i="1" s="1"/>
  <c r="G2059" i="1" a="1"/>
  <c r="G2059" i="1" s="1"/>
  <c r="G1721" i="1" a="1"/>
  <c r="G1721" i="1" s="1"/>
  <c r="G2445" i="1" a="1"/>
  <c r="G2445" i="1" s="1"/>
  <c r="G3476" i="1" a="1"/>
  <c r="G3476" i="1" s="1"/>
  <c r="G2030" i="1" a="1"/>
  <c r="G2030" i="1" s="1"/>
  <c r="G2290" i="1" a="1"/>
  <c r="G2290" i="1" s="1"/>
  <c r="G3129" i="1" a="1"/>
  <c r="G3129" i="1" s="1"/>
  <c r="G1501" i="1" a="1"/>
  <c r="G1501" i="1" s="1"/>
  <c r="G604" i="1" a="1"/>
  <c r="G604" i="1" s="1"/>
  <c r="G3494" i="1" a="1"/>
  <c r="G3494" i="1" s="1"/>
  <c r="G1103" i="1" a="1"/>
  <c r="G1103" i="1" s="1"/>
  <c r="G2217" i="1" a="1"/>
  <c r="G2217" i="1" s="1"/>
  <c r="G3293" i="1" a="1"/>
  <c r="G3293" i="1" s="1"/>
  <c r="G1273" i="1" a="1"/>
  <c r="G1273" i="1" s="1"/>
  <c r="G2809" i="1" a="1"/>
  <c r="G2809" i="1" s="1"/>
  <c r="G2677" i="1" a="1"/>
  <c r="G2677" i="1" s="1"/>
  <c r="G3467" i="1" a="1"/>
  <c r="G3467" i="1" s="1"/>
  <c r="G1166" i="1" a="1"/>
  <c r="G1166" i="1" s="1"/>
  <c r="G3068" i="1" a="1"/>
  <c r="G3068" i="1" s="1"/>
  <c r="G3696" i="1" a="1"/>
  <c r="G3696" i="1" s="1"/>
  <c r="G3295" i="1" a="1"/>
  <c r="G3295" i="1" s="1"/>
  <c r="G3166" i="1" a="1"/>
  <c r="G3166" i="1" s="1"/>
  <c r="G2042" i="1" a="1"/>
  <c r="G2042" i="1" s="1"/>
  <c r="G3596" i="1" a="1"/>
  <c r="G3596" i="1" s="1"/>
  <c r="G3004" i="1" a="1"/>
  <c r="G3004" i="1" s="1"/>
  <c r="G3629" i="1" a="1"/>
  <c r="G3629" i="1" s="1"/>
  <c r="G3019" i="1" a="1"/>
  <c r="G3019" i="1" s="1"/>
  <c r="G3086" i="1" a="1"/>
  <c r="G3086" i="1" s="1"/>
  <c r="G2728" i="1" a="1"/>
  <c r="G2728" i="1" s="1"/>
  <c r="G837" i="1" a="1"/>
  <c r="G837" i="1" s="1"/>
  <c r="G1095" i="1" a="1"/>
  <c r="G1095" i="1" s="1"/>
  <c r="G3592" i="1" a="1"/>
  <c r="G3592" i="1" s="1"/>
  <c r="G3029" i="1" a="1"/>
  <c r="G3029" i="1" s="1"/>
  <c r="G762" i="1" a="1"/>
  <c r="G762" i="1" s="1"/>
  <c r="G2600" i="1" a="1"/>
  <c r="G2600" i="1" s="1"/>
  <c r="G1165" i="1" a="1"/>
  <c r="G1165" i="1" s="1"/>
  <c r="G1163" i="1" a="1"/>
  <c r="G1163" i="1" s="1"/>
  <c r="G2684" i="1" a="1"/>
  <c r="G2684" i="1" s="1"/>
  <c r="G2676" i="1" a="1"/>
  <c r="G2676" i="1" s="1"/>
  <c r="G1124" i="1" a="1"/>
  <c r="G1124" i="1" s="1"/>
  <c r="G3121" i="1" a="1"/>
  <c r="G3121" i="1" s="1"/>
  <c r="G32" i="1" a="1"/>
  <c r="G32" i="1" s="1"/>
  <c r="G1804" i="1" a="1"/>
  <c r="G1804" i="1" s="1"/>
  <c r="G1784" i="1" a="1"/>
  <c r="G1784" i="1" s="1"/>
  <c r="G2274" i="1" a="1"/>
  <c r="G2274" i="1" s="1"/>
  <c r="G2709" i="1" a="1"/>
  <c r="G2709" i="1" s="1"/>
  <c r="G2746" i="1" a="1"/>
  <c r="G2746" i="1" s="1"/>
  <c r="G397" i="1" a="1"/>
  <c r="G397" i="1" s="1"/>
  <c r="G2247" i="1" a="1"/>
  <c r="G2247" i="1" s="1"/>
  <c r="G2884" i="1" a="1"/>
  <c r="G2884" i="1" s="1"/>
  <c r="G2888" i="1" a="1"/>
  <c r="G2888" i="1" s="1"/>
  <c r="G3565" i="1" a="1"/>
  <c r="G3565" i="1" s="1"/>
  <c r="G3742" i="1" a="1"/>
  <c r="G3742" i="1" s="1"/>
  <c r="G3400" i="1" a="1"/>
  <c r="G3400" i="1" s="1"/>
  <c r="G1146" i="1" a="1"/>
  <c r="G1146" i="1" s="1"/>
  <c r="G218" i="1" a="1"/>
  <c r="G218" i="1" s="1"/>
  <c r="G305" i="1" a="1"/>
  <c r="G305" i="1" s="1"/>
  <c r="G375" i="1" a="1"/>
  <c r="G375" i="1" s="1"/>
  <c r="G900" i="1" a="1"/>
  <c r="G900" i="1" s="1"/>
  <c r="G1391" i="1" a="1"/>
  <c r="G1391" i="1" s="1"/>
  <c r="G792" i="1" a="1"/>
  <c r="G792" i="1" s="1"/>
  <c r="G1553" i="1" a="1"/>
  <c r="G1553" i="1" s="1"/>
  <c r="G2377" i="1" a="1"/>
  <c r="G2377" i="1" s="1"/>
  <c r="G791" i="1" a="1"/>
  <c r="G791" i="1" s="1"/>
  <c r="G2061" i="1" a="1"/>
  <c r="G2061" i="1" s="1"/>
  <c r="G3545" i="1" a="1"/>
  <c r="G3545" i="1" s="1"/>
  <c r="G3628" i="1" a="1"/>
  <c r="G3628" i="1" s="1"/>
  <c r="G3231" i="1" a="1"/>
  <c r="G3231" i="1" s="1"/>
  <c r="G2011" i="1" a="1"/>
  <c r="G2011" i="1" s="1"/>
  <c r="G343" i="1" a="1"/>
  <c r="G343" i="1" s="1"/>
  <c r="G1618" i="1" a="1"/>
  <c r="G1618" i="1" s="1"/>
  <c r="G2626" i="1" a="1"/>
  <c r="G2626" i="1" s="1"/>
  <c r="G3102" i="1" a="1"/>
  <c r="G3102" i="1" s="1"/>
  <c r="G1118" i="1" a="1"/>
  <c r="G1118" i="1" s="1"/>
  <c r="G2148" i="1" a="1"/>
  <c r="G2148" i="1" s="1"/>
  <c r="G1728" i="1" a="1"/>
  <c r="G1728" i="1" s="1"/>
  <c r="G771" i="1" a="1"/>
  <c r="G771" i="1" s="1"/>
  <c r="G752" i="1" a="1"/>
  <c r="G752" i="1" s="1"/>
  <c r="G1556" i="1" a="1"/>
  <c r="G1556" i="1" s="1"/>
  <c r="G869" i="1" a="1"/>
  <c r="G869" i="1" s="1"/>
  <c r="G1265" i="1" a="1"/>
  <c r="G1265" i="1" s="1"/>
  <c r="G3002" i="1" a="1"/>
  <c r="G3002" i="1" s="1"/>
  <c r="G3153" i="1" a="1"/>
  <c r="G3153" i="1" s="1"/>
  <c r="G433" i="1" a="1"/>
  <c r="G433" i="1" s="1"/>
  <c r="G1298" i="1" a="1"/>
  <c r="G1298" i="1" s="1"/>
  <c r="G3506" i="1" a="1"/>
  <c r="G3506" i="1" s="1"/>
  <c r="G24" i="1" a="1"/>
  <c r="G24" i="1" s="1"/>
  <c r="G2376" i="1" a="1"/>
  <c r="G2376" i="1" s="1"/>
  <c r="G1077" i="1" a="1"/>
  <c r="G1077" i="1" s="1"/>
  <c r="G774" i="1" a="1"/>
  <c r="G774" i="1" s="1"/>
  <c r="G793" i="1" a="1"/>
  <c r="G793" i="1" s="1"/>
  <c r="G773" i="1" a="1"/>
  <c r="G773" i="1" s="1"/>
  <c r="G403" i="1" a="1"/>
  <c r="G403" i="1" s="1"/>
  <c r="G2055" i="1" a="1"/>
  <c r="G2055" i="1" s="1"/>
  <c r="G2418" i="1" a="1"/>
  <c r="G2418" i="1" s="1"/>
  <c r="G3650" i="1" a="1"/>
  <c r="G3650" i="1" s="1"/>
  <c r="G607" i="1" a="1"/>
  <c r="G607" i="1" s="1"/>
  <c r="G2411" i="1" a="1"/>
  <c r="G2411" i="1" s="1"/>
  <c r="G3350" i="1" a="1"/>
  <c r="G3350" i="1" s="1"/>
  <c r="G139" i="1" a="1"/>
  <c r="G139" i="1" s="1"/>
  <c r="G149" i="1" a="1"/>
  <c r="G149" i="1" s="1"/>
  <c r="G3485" i="1" a="1"/>
  <c r="G3485" i="1" s="1"/>
  <c r="G637" i="1" a="1"/>
  <c r="G637" i="1" s="1"/>
  <c r="G1548" i="1" a="1"/>
  <c r="G1548" i="1" s="1"/>
  <c r="G614" i="1" a="1"/>
  <c r="G614" i="1" s="1"/>
  <c r="G344" i="1" a="1"/>
  <c r="G344" i="1" s="1"/>
  <c r="G391" i="1" a="1"/>
  <c r="G391" i="1" s="1"/>
  <c r="G2529" i="1" a="1"/>
  <c r="G2529" i="1" s="1"/>
  <c r="G1406" i="1" a="1"/>
  <c r="G1406" i="1" s="1"/>
  <c r="G811" i="1" a="1"/>
  <c r="G811" i="1" s="1"/>
  <c r="G2393" i="1" a="1"/>
  <c r="G2393" i="1" s="1"/>
  <c r="G2549" i="1" a="1"/>
  <c r="G2549" i="1" s="1"/>
  <c r="G2554" i="1" a="1"/>
  <c r="G2554" i="1" s="1"/>
  <c r="G2542" i="1" a="1"/>
  <c r="G2542" i="1" s="1"/>
  <c r="G1177" i="1" a="1"/>
  <c r="G1177" i="1" s="1"/>
  <c r="G2822" i="1" a="1"/>
  <c r="G2822" i="1" s="1"/>
  <c r="G2278" i="1" a="1"/>
  <c r="G2278" i="1" s="1"/>
  <c r="G273" i="1" a="1"/>
  <c r="G273" i="1" s="1"/>
  <c r="G9" i="1" a="1"/>
  <c r="G9" i="1" s="1"/>
  <c r="G1919" i="1" a="1"/>
  <c r="G1919" i="1" s="1"/>
  <c r="G60" i="1" a="1"/>
  <c r="G60" i="1" s="1"/>
  <c r="G1918" i="1" a="1"/>
  <c r="G1918" i="1" s="1"/>
  <c r="G1097" i="1" a="1"/>
  <c r="G1097" i="1" s="1"/>
  <c r="G1061" i="1" a="1"/>
  <c r="G1061" i="1" s="1"/>
  <c r="G2060" i="1" a="1"/>
  <c r="G2060" i="1" s="1"/>
  <c r="G756" i="1" a="1"/>
  <c r="G756" i="1" s="1"/>
  <c r="G1595" i="1" a="1"/>
  <c r="G1595" i="1" s="1"/>
  <c r="G3643" i="1" a="1"/>
  <c r="G3643" i="1" s="1"/>
  <c r="G1811" i="1" a="1"/>
  <c r="G1811" i="1" s="1"/>
  <c r="G2653" i="1" a="1"/>
  <c r="G2653" i="1" s="1"/>
  <c r="G3842" i="1" a="1"/>
  <c r="G3842" i="1" s="1"/>
  <c r="G1143" i="1" a="1"/>
  <c r="G1143" i="1" s="1"/>
  <c r="G654" i="1" a="1"/>
  <c r="G654" i="1" s="1"/>
  <c r="G47" i="1" a="1"/>
  <c r="G47" i="1" s="1"/>
  <c r="G2458" i="1" a="1"/>
  <c r="G2458" i="1" s="1"/>
  <c r="G3461" i="1" a="1"/>
  <c r="G3461" i="1" s="1"/>
  <c r="G3125" i="1" a="1"/>
  <c r="G3125" i="1" s="1"/>
  <c r="G779" i="1" a="1"/>
  <c r="G779" i="1" s="1"/>
  <c r="G3836" i="1" a="1"/>
  <c r="G3836" i="1" s="1"/>
  <c r="G3412" i="1" a="1"/>
  <c r="G3412" i="1" s="1"/>
  <c r="G747" i="1" a="1"/>
  <c r="G747" i="1" s="1"/>
  <c r="G1714" i="1" a="1"/>
  <c r="G1714" i="1" s="1"/>
  <c r="G2687" i="1" a="1"/>
  <c r="G2687" i="1" s="1"/>
  <c r="G1075" i="1" a="1"/>
  <c r="G1075" i="1" s="1"/>
  <c r="G3490" i="1" a="1"/>
  <c r="G3490" i="1" s="1"/>
  <c r="G2573" i="1" a="1"/>
  <c r="G2573" i="1" s="1"/>
  <c r="G1547" i="1" a="1"/>
  <c r="G1547" i="1" s="1"/>
  <c r="G1261" i="1" a="1"/>
  <c r="G1261" i="1" s="1"/>
  <c r="G1676" i="1" a="1"/>
  <c r="G1676" i="1" s="1"/>
  <c r="G2932" i="1" a="1"/>
  <c r="G2932" i="1" s="1"/>
  <c r="G1267" i="1" a="1"/>
  <c r="G1267" i="1" s="1"/>
  <c r="G1524" i="1" a="1"/>
  <c r="G1524" i="1" s="1"/>
  <c r="G2304" i="1" a="1"/>
  <c r="G2304" i="1" s="1"/>
  <c r="G1505" i="1" a="1"/>
  <c r="G1505" i="1" s="1"/>
  <c r="G1635" i="1" a="1"/>
  <c r="G1635" i="1" s="1"/>
  <c r="G471" i="1" a="1"/>
  <c r="G471" i="1" s="1"/>
  <c r="G1540" i="1" a="1"/>
  <c r="G1540" i="1" s="1"/>
  <c r="G1521" i="1" a="1"/>
  <c r="G1521" i="1" s="1"/>
  <c r="G1619" i="1" a="1"/>
  <c r="G1619" i="1" s="1"/>
  <c r="G1242" i="1" a="1"/>
  <c r="G1242" i="1" s="1"/>
  <c r="G1564" i="1" a="1"/>
  <c r="G1564" i="1" s="1"/>
  <c r="G1513" i="1" a="1"/>
  <c r="G1513" i="1" s="1"/>
  <c r="G2399" i="1" a="1"/>
  <c r="G2399" i="1" s="1"/>
  <c r="G92" i="1" a="1"/>
  <c r="G92" i="1" s="1"/>
  <c r="G2400" i="1" a="1"/>
  <c r="G2400" i="1" s="1"/>
  <c r="G1544" i="1" a="1"/>
  <c r="G1544" i="1" s="1"/>
  <c r="G2390" i="1" a="1"/>
  <c r="G2390" i="1" s="1"/>
  <c r="G2397" i="1" a="1"/>
  <c r="G2397" i="1" s="1"/>
  <c r="G2416" i="1" a="1"/>
  <c r="G2416" i="1" s="1"/>
  <c r="G1443" i="1" a="1"/>
  <c r="G1443" i="1" s="1"/>
  <c r="G1535" i="1" a="1"/>
  <c r="G1535" i="1" s="1"/>
  <c r="G841" i="1" a="1"/>
  <c r="G841" i="1" s="1"/>
  <c r="G3305" i="1" a="1"/>
  <c r="G3305" i="1" s="1"/>
  <c r="G697" i="1" a="1"/>
  <c r="G697" i="1" s="1"/>
  <c r="G3618" i="1" a="1"/>
  <c r="G3618" i="1" s="1"/>
  <c r="G2919" i="1" a="1"/>
  <c r="G2919" i="1" s="1"/>
  <c r="G2005" i="1" a="1"/>
  <c r="G2005" i="1" s="1"/>
  <c r="G2251" i="1" a="1"/>
  <c r="G2251" i="1" s="1"/>
  <c r="G1645" i="1" a="1"/>
  <c r="G1645" i="1" s="1"/>
  <c r="G1646" i="1" a="1"/>
  <c r="G1646" i="1" s="1"/>
  <c r="G1549" i="1" a="1"/>
  <c r="G1549" i="1" s="1"/>
  <c r="G1649" i="1" a="1"/>
  <c r="G1649" i="1" s="1"/>
  <c r="G1624" i="1" a="1"/>
  <c r="G1624" i="1" s="1"/>
  <c r="G1560" i="1" a="1"/>
  <c r="G1560" i="1" s="1"/>
  <c r="G2097" i="1" a="1"/>
  <c r="G2097" i="1" s="1"/>
  <c r="G2301" i="1" a="1"/>
  <c r="G2301" i="1" s="1"/>
  <c r="G702" i="1" a="1"/>
  <c r="G702" i="1" s="1"/>
  <c r="G2971" i="1" a="1"/>
  <c r="G2971" i="1" s="1"/>
  <c r="G1268" i="1" a="1"/>
  <c r="G1268" i="1" s="1"/>
  <c r="G2483" i="1" a="1"/>
  <c r="G2483" i="1" s="1"/>
  <c r="G1126" i="1" a="1"/>
  <c r="G1126" i="1" s="1"/>
  <c r="G152" i="1" a="1"/>
  <c r="G152" i="1" s="1"/>
  <c r="G721" i="1" a="1"/>
  <c r="G721" i="1" s="1"/>
  <c r="G1568" i="1" a="1"/>
  <c r="G1568" i="1" s="1"/>
  <c r="G1078" i="1" a="1"/>
  <c r="G1078" i="1" s="1"/>
  <c r="G1113" i="1" a="1"/>
  <c r="G1113" i="1" s="1"/>
  <c r="G1631" i="1" a="1"/>
  <c r="G1631" i="1" s="1"/>
  <c r="G492" i="1" a="1"/>
  <c r="G492" i="1" s="1"/>
  <c r="G3623" i="1" a="1"/>
  <c r="G3623" i="1" s="1"/>
  <c r="G1277" i="1" a="1"/>
  <c r="G1277" i="1" s="1"/>
  <c r="G1908" i="1" a="1"/>
  <c r="G1908" i="1" s="1"/>
  <c r="G1569" i="1" a="1"/>
  <c r="G1569" i="1" s="1"/>
  <c r="G1779" i="1" a="1"/>
  <c r="G1779" i="1" s="1"/>
  <c r="G1752" i="1" a="1"/>
  <c r="G1752" i="1" s="1"/>
  <c r="G1845" i="1" a="1"/>
  <c r="G1845" i="1" s="1"/>
  <c r="G1293" i="1" a="1"/>
  <c r="G1293" i="1" s="1"/>
  <c r="G1741" i="1" a="1"/>
  <c r="G1741" i="1" s="1"/>
  <c r="G891" i="1" a="1"/>
  <c r="G891" i="1" s="1"/>
  <c r="G1798" i="1" a="1"/>
  <c r="G1798" i="1" s="1"/>
  <c r="G3619" i="1" a="1"/>
  <c r="G3619" i="1" s="1"/>
  <c r="G1711" i="1" a="1"/>
  <c r="G1711" i="1" s="1"/>
  <c r="G3307" i="1" a="1"/>
  <c r="G3307" i="1" s="1"/>
  <c r="G1827" i="1" a="1"/>
  <c r="G1827" i="1" s="1"/>
  <c r="G3116" i="1" a="1"/>
  <c r="G3116" i="1" s="1"/>
  <c r="G1834" i="1" a="1"/>
  <c r="G1834" i="1" s="1"/>
  <c r="G1656" i="1" a="1"/>
  <c r="G1656" i="1" s="1"/>
  <c r="G784" i="1" a="1"/>
  <c r="G784" i="1" s="1"/>
  <c r="G2596" i="1" a="1"/>
  <c r="G2596" i="1" s="1"/>
  <c r="G1617" i="1" a="1"/>
  <c r="G1617" i="1" s="1"/>
  <c r="G2601" i="1" a="1"/>
  <c r="G2601" i="1" s="1"/>
  <c r="G2595" i="1" a="1"/>
  <c r="G2595" i="1" s="1"/>
  <c r="G1628" i="1" a="1"/>
  <c r="G1628" i="1" s="1"/>
  <c r="G2446" i="1" a="1"/>
  <c r="G2446" i="1" s="1"/>
  <c r="G2133" i="1" a="1"/>
  <c r="G2133" i="1" s="1"/>
  <c r="G3622" i="1" a="1"/>
  <c r="G3622" i="1" s="1"/>
  <c r="G2143" i="1" a="1"/>
  <c r="G2143" i="1" s="1"/>
  <c r="G3308" i="1" a="1"/>
  <c r="G3308" i="1" s="1"/>
  <c r="G1295" i="1" a="1"/>
  <c r="G1295" i="1" s="1"/>
  <c r="G1302" i="1" a="1"/>
  <c r="G1302" i="1" s="1"/>
  <c r="G1799" i="1" a="1"/>
  <c r="G1799" i="1" s="1"/>
  <c r="G1699" i="1" a="1"/>
  <c r="G1699" i="1" s="1"/>
  <c r="G1589" i="1" a="1"/>
  <c r="G1589" i="1" s="1"/>
  <c r="G746" i="1" a="1"/>
  <c r="G746" i="1" s="1"/>
  <c r="G751" i="1" a="1"/>
  <c r="G751" i="1" s="1"/>
  <c r="G852" i="1" a="1"/>
  <c r="G852" i="1" s="1"/>
  <c r="G1090" i="1" a="1"/>
  <c r="G1090" i="1" s="1"/>
  <c r="G3027" i="1" a="1"/>
  <c r="G3027" i="1" s="1"/>
  <c r="G220" i="1" a="1"/>
  <c r="G220" i="1" s="1"/>
  <c r="G629" i="1" a="1"/>
  <c r="G629" i="1" s="1"/>
  <c r="G781" i="1" a="1"/>
  <c r="G781" i="1" s="1"/>
  <c r="G1291" i="1" a="1"/>
  <c r="G1291" i="1" s="1"/>
  <c r="G1748" i="1" a="1"/>
  <c r="G1748" i="1" s="1"/>
  <c r="G765" i="1" a="1"/>
  <c r="G765" i="1" s="1"/>
  <c r="G1286" i="1" a="1"/>
  <c r="G1286" i="1" s="1"/>
  <c r="G43" i="1" a="1"/>
  <c r="G43" i="1" s="1"/>
  <c r="G46" i="1" a="1"/>
  <c r="G46" i="1" s="1"/>
  <c r="G468" i="1" a="1"/>
  <c r="G468" i="1" s="1"/>
  <c r="G18" i="1" a="1"/>
  <c r="G18" i="1" s="1"/>
  <c r="G51" i="1" a="1"/>
  <c r="G51" i="1" s="1"/>
  <c r="G2998" i="1" a="1"/>
  <c r="G2998" i="1" s="1"/>
  <c r="G3014" i="1" a="1"/>
  <c r="G3014" i="1" s="1"/>
  <c r="G2532" i="1" a="1"/>
  <c r="G2532" i="1" s="1"/>
  <c r="G2515" i="1" a="1"/>
  <c r="G2515" i="1" s="1"/>
  <c r="G3000" i="1" a="1"/>
  <c r="G3000" i="1" s="1"/>
  <c r="G3022" i="1" a="1"/>
  <c r="G3022" i="1" s="1"/>
  <c r="G3624" i="1" a="1"/>
  <c r="G3624" i="1" s="1"/>
  <c r="G707" i="1" a="1"/>
  <c r="G707" i="1" s="1"/>
  <c r="G1420" i="1" a="1"/>
  <c r="G1420" i="1" s="1"/>
  <c r="G1279" i="1" a="1"/>
  <c r="G1279" i="1" s="1"/>
  <c r="G539" i="1" a="1"/>
  <c r="G539" i="1" s="1"/>
  <c r="G2452" i="1" a="1"/>
  <c r="G2452" i="1" s="1"/>
  <c r="G1927" i="1" a="1"/>
  <c r="G1927" i="1" s="1"/>
  <c r="G3043" i="1" a="1"/>
  <c r="G3043" i="1" s="1"/>
  <c r="G1270" i="1" a="1"/>
  <c r="G1270" i="1" s="1"/>
  <c r="G1280" i="1" a="1"/>
  <c r="G1280" i="1" s="1"/>
  <c r="G1434" i="1" a="1"/>
  <c r="G1434" i="1" s="1"/>
  <c r="G788" i="1" a="1"/>
  <c r="G788" i="1" s="1"/>
  <c r="G3620" i="1" a="1"/>
  <c r="G3620" i="1" s="1"/>
  <c r="G787" i="1" a="1"/>
  <c r="G787" i="1" s="1"/>
  <c r="G1710" i="1" a="1"/>
  <c r="G1710" i="1" s="1"/>
  <c r="G67" i="1" a="1"/>
  <c r="G67" i="1" s="1"/>
  <c r="G7" i="1" a="1"/>
  <c r="G7" i="1" s="1"/>
  <c r="G2655" i="1" a="1"/>
  <c r="G2655" i="1" s="1"/>
  <c r="G2335" i="1" a="1"/>
  <c r="G2335" i="1" s="1"/>
  <c r="G3329" i="1" a="1"/>
  <c r="G3329" i="1" s="1"/>
  <c r="G3210" i="1" a="1"/>
  <c r="G3210" i="1" s="1"/>
  <c r="G3431" i="1" a="1"/>
  <c r="G3431" i="1" s="1"/>
  <c r="G2988" i="1" a="1"/>
  <c r="G2988" i="1" s="1"/>
  <c r="G3613" i="1" a="1"/>
  <c r="G3613" i="1" s="1"/>
  <c r="G1440" i="1" a="1"/>
  <c r="G1440" i="1" s="1"/>
  <c r="G2541" i="1" a="1"/>
  <c r="G2541" i="1" s="1"/>
  <c r="G1567" i="1" a="1"/>
  <c r="G1567" i="1" s="1"/>
  <c r="G3346" i="1" a="1"/>
  <c r="G3346" i="1" s="1"/>
  <c r="G3302" i="1" a="1"/>
  <c r="G3302" i="1" s="1"/>
  <c r="G2705" i="1" a="1"/>
  <c r="G2705" i="1" s="1"/>
  <c r="G2828" i="1" a="1"/>
  <c r="G2828" i="1" s="1"/>
  <c r="G3392" i="1" a="1"/>
  <c r="G3392" i="1" s="1"/>
  <c r="G3005" i="1" a="1"/>
  <c r="G3005" i="1" s="1"/>
  <c r="G3351" i="1" a="1"/>
  <c r="G3351" i="1" s="1"/>
  <c r="G872" i="1" a="1"/>
  <c r="G872" i="1" s="1"/>
  <c r="G3205" i="1" a="1"/>
  <c r="G3205" i="1" s="1"/>
  <c r="G2811" i="1" a="1"/>
  <c r="G2811" i="1" s="1"/>
  <c r="G2795" i="1" a="1"/>
  <c r="G2795" i="1" s="1"/>
  <c r="G3204" i="1" a="1"/>
  <c r="G3204" i="1" s="1"/>
  <c r="G3612" i="1" a="1"/>
  <c r="G3612" i="1" s="1"/>
  <c r="G3582" i="1" a="1"/>
  <c r="G3582" i="1" s="1"/>
  <c r="G1238" i="1" a="1"/>
  <c r="G1238" i="1" s="1"/>
  <c r="G3575" i="1" a="1"/>
  <c r="G3575" i="1" s="1"/>
  <c r="G3209" i="1" a="1"/>
  <c r="G3209" i="1" s="1"/>
  <c r="G2997" i="1" a="1"/>
  <c r="G2997" i="1" s="1"/>
  <c r="G2414" i="1" a="1"/>
  <c r="G2414" i="1" s="1"/>
  <c r="G3603" i="1" a="1"/>
  <c r="G3603" i="1" s="1"/>
  <c r="G3577" i="1" a="1"/>
  <c r="G3577" i="1" s="1"/>
  <c r="G3609" i="1" a="1"/>
  <c r="G3609" i="1" s="1"/>
  <c r="G3590" i="1" a="1"/>
  <c r="G3590" i="1" s="1"/>
  <c r="G3605" i="1" a="1"/>
  <c r="G3605" i="1" s="1"/>
  <c r="G3493" i="1" a="1"/>
  <c r="G3493" i="1" s="1"/>
  <c r="G1274" i="1" a="1"/>
  <c r="G1274" i="1" s="1"/>
  <c r="G3353" i="1" a="1"/>
  <c r="G3353" i="1" s="1"/>
  <c r="G3103" i="1" a="1"/>
  <c r="G3103" i="1" s="1"/>
  <c r="G2775" i="1" a="1"/>
  <c r="G2775" i="1" s="1"/>
  <c r="G2675" i="1" a="1"/>
  <c r="G2675" i="1" s="1"/>
  <c r="G3212" i="1" a="1"/>
  <c r="G3212" i="1" s="1"/>
  <c r="G2510" i="1" a="1"/>
  <c r="G2510" i="1" s="1"/>
  <c r="G640" i="1" a="1"/>
  <c r="G640" i="1" s="1"/>
  <c r="G2902" i="1" a="1"/>
  <c r="G2902" i="1" s="1"/>
  <c r="G3375" i="1" a="1"/>
  <c r="G3375" i="1" s="1"/>
  <c r="G3578" i="1" a="1"/>
  <c r="G3578" i="1" s="1"/>
  <c r="G3187" i="1" a="1"/>
  <c r="G3187" i="1" s="1"/>
  <c r="G2250" i="1" a="1"/>
  <c r="G2250" i="1" s="1"/>
  <c r="G3214" i="1" a="1"/>
  <c r="G3214" i="1" s="1"/>
  <c r="G3607" i="1" a="1"/>
  <c r="G3607" i="1" s="1"/>
  <c r="G1204" i="1" a="1"/>
  <c r="G1204" i="1" s="1"/>
  <c r="G890" i="1" a="1"/>
  <c r="G890" i="1" s="1"/>
  <c r="G776" i="1" a="1"/>
  <c r="G776" i="1" s="1"/>
  <c r="G775" i="1" a="1"/>
  <c r="G775" i="1" s="1"/>
  <c r="G853" i="1" a="1"/>
  <c r="G853" i="1" s="1"/>
  <c r="G798" i="1" a="1"/>
  <c r="G798" i="1" s="1"/>
  <c r="G277" i="1" a="1"/>
  <c r="G277" i="1" s="1"/>
  <c r="G1449" i="1" a="1"/>
  <c r="G1449" i="1" s="1"/>
  <c r="G1925" i="1" a="1"/>
  <c r="G1925" i="1" s="1"/>
  <c r="G687" i="1" a="1"/>
  <c r="G687" i="1" s="1"/>
  <c r="G3195" i="1" a="1"/>
  <c r="G3195" i="1" s="1"/>
  <c r="G2234" i="1" a="1"/>
  <c r="G2234" i="1" s="1"/>
  <c r="G2015" i="1" a="1"/>
  <c r="G2015" i="1" s="1"/>
  <c r="G2153" i="1" a="1"/>
  <c r="G2153" i="1" s="1"/>
  <c r="G1271" i="1" a="1"/>
  <c r="G1271" i="1" s="1"/>
  <c r="G1371" i="1" a="1"/>
  <c r="G1371" i="1" s="1"/>
  <c r="G647" i="1" a="1"/>
  <c r="G647" i="1" s="1"/>
  <c r="G2662" i="1" a="1"/>
  <c r="G2662" i="1" s="1"/>
  <c r="G2374" i="1" a="1"/>
  <c r="G2374" i="1" s="1"/>
  <c r="G1446" i="1" a="1"/>
  <c r="G1446" i="1" s="1"/>
  <c r="G2592" i="1" a="1"/>
  <c r="G2592" i="1" s="1"/>
  <c r="G3617" i="1" a="1"/>
  <c r="G3617" i="1" s="1"/>
  <c r="G3201" i="1" a="1"/>
  <c r="G3201" i="1" s="1"/>
  <c r="G1632" i="1" a="1"/>
  <c r="G1632" i="1" s="1"/>
  <c r="G1297" i="1" a="1"/>
  <c r="G1297" i="1" s="1"/>
  <c r="G2987" i="1" a="1"/>
  <c r="G2987" i="1" s="1"/>
  <c r="G526" i="1" a="1"/>
  <c r="G526" i="1" s="1"/>
  <c r="G362" i="1" a="1"/>
  <c r="G362" i="1" s="1"/>
  <c r="G1992" i="1" a="1"/>
  <c r="G1992" i="1" s="1"/>
  <c r="G3615" i="1" a="1"/>
  <c r="G3615" i="1" s="1"/>
  <c r="G2163" i="1" a="1"/>
  <c r="G2163" i="1" s="1"/>
  <c r="G645" i="1" a="1"/>
  <c r="G645" i="1" s="1"/>
  <c r="G878" i="1" a="1"/>
  <c r="G878" i="1" s="1"/>
  <c r="G3313" i="1" a="1"/>
  <c r="G3313" i="1" s="1"/>
  <c r="G1803" i="1" a="1"/>
  <c r="G1803" i="1" s="1"/>
  <c r="G874" i="1" a="1"/>
  <c r="G874" i="1" s="1"/>
  <c r="G2320" i="1" a="1"/>
  <c r="G2320" i="1" s="1"/>
  <c r="G1857" i="1" a="1"/>
  <c r="G1857" i="1" s="1"/>
  <c r="G378" i="1" a="1"/>
  <c r="G378" i="1" s="1"/>
  <c r="G2551" i="1" a="1"/>
  <c r="G2551" i="1" s="1"/>
  <c r="G205" i="1" a="1"/>
  <c r="G205" i="1" s="1"/>
  <c r="G2511" i="1" a="1"/>
  <c r="G2511" i="1" s="1"/>
  <c r="G2518" i="1" a="1"/>
  <c r="G2518" i="1" s="1"/>
  <c r="G1874" i="1" a="1"/>
  <c r="G1874" i="1" s="1"/>
  <c r="G795" i="1" a="1"/>
  <c r="G795" i="1" s="1"/>
  <c r="G2913" i="1" a="1"/>
  <c r="G2913" i="1" s="1"/>
  <c r="G1744" i="1" a="1"/>
  <c r="G1744" i="1" s="1"/>
  <c r="G883" i="1" a="1"/>
  <c r="G883" i="1" s="1"/>
  <c r="G3572" i="1" a="1"/>
  <c r="G3572" i="1" s="1"/>
  <c r="G2935" i="1" a="1"/>
  <c r="G2935" i="1" s="1"/>
  <c r="G1438" i="1" a="1"/>
  <c r="G1438" i="1" s="1"/>
  <c r="G879" i="1" a="1"/>
  <c r="G879" i="1" s="1"/>
  <c r="G2022" i="1" a="1"/>
  <c r="G2022" i="1" s="1"/>
  <c r="G3614" i="1" a="1"/>
  <c r="G3614" i="1" s="1"/>
  <c r="G2906" i="1" a="1"/>
  <c r="G2906" i="1" s="1"/>
  <c r="G885" i="1" a="1"/>
  <c r="G885" i="1" s="1"/>
  <c r="G2562" i="1" a="1"/>
  <c r="G2562" i="1" s="1"/>
  <c r="G768" i="1" a="1"/>
  <c r="G768" i="1" s="1"/>
  <c r="G877" i="1" a="1"/>
  <c r="G877" i="1" s="1"/>
  <c r="G3186" i="1" a="1"/>
  <c r="G3186" i="1" s="1"/>
  <c r="G3202" i="1" a="1"/>
  <c r="G3202" i="1" s="1"/>
  <c r="G3194" i="1" a="1"/>
  <c r="G3194" i="1" s="1"/>
  <c r="G3456" i="1" a="1"/>
  <c r="G3456" i="1" s="1"/>
  <c r="G2000" i="1" a="1"/>
  <c r="G2000" i="1" s="1"/>
  <c r="G3463" i="1" a="1"/>
  <c r="G3463" i="1" s="1"/>
  <c r="G912" i="1" a="1"/>
  <c r="G912" i="1" s="1"/>
  <c r="G1223" i="1" a="1"/>
  <c r="G1223" i="1" s="1"/>
  <c r="G1234" i="1" a="1"/>
  <c r="G1234" i="1" s="1"/>
  <c r="G2784" i="1" a="1"/>
  <c r="G2784" i="1" s="1"/>
  <c r="G184" i="1" a="1"/>
  <c r="G184" i="1" s="1"/>
  <c r="G3265" i="1" a="1"/>
  <c r="G3265" i="1" s="1"/>
  <c r="G1704" i="1" a="1"/>
  <c r="G1704" i="1" s="1"/>
  <c r="G3306" i="1" a="1"/>
  <c r="G3306" i="1" s="1"/>
  <c r="G914" i="1" a="1"/>
  <c r="G914" i="1" s="1"/>
  <c r="G2018" i="1" a="1"/>
  <c r="G2018" i="1" s="1"/>
  <c r="G1934" i="1" a="1"/>
  <c r="G1934" i="1" s="1"/>
  <c r="G851" i="1" a="1"/>
  <c r="G851" i="1" s="1"/>
  <c r="G1038" i="1" a="1"/>
  <c r="G1038" i="1" s="1"/>
  <c r="G866" i="1" a="1"/>
  <c r="G866" i="1" s="1"/>
  <c r="G2454" i="1" a="1"/>
  <c r="G2454" i="1" s="1"/>
  <c r="G3300" i="1" a="1"/>
  <c r="G3300" i="1" s="1"/>
  <c r="G1458" i="1" a="1"/>
  <c r="G1458" i="1" s="1"/>
  <c r="G1161" i="1" a="1"/>
  <c r="G1161" i="1" s="1"/>
  <c r="G2130" i="1" a="1"/>
  <c r="G2130" i="1" s="1"/>
  <c r="G3303" i="1" a="1"/>
  <c r="G3303" i="1" s="1"/>
  <c r="G1627" i="1" a="1"/>
  <c r="G1627" i="1" s="1"/>
  <c r="G1345" i="1" a="1"/>
  <c r="G1345" i="1" s="1"/>
  <c r="G3298" i="1" a="1"/>
  <c r="G3298" i="1" s="1"/>
  <c r="G2313" i="1" a="1"/>
  <c r="G2313" i="1" s="1"/>
  <c r="G2664" i="1" a="1"/>
  <c r="G2664" i="1" s="1"/>
  <c r="G3621" i="1" a="1"/>
  <c r="G3621" i="1" s="1"/>
  <c r="G2455" i="1" a="1"/>
  <c r="G2455" i="1" s="1"/>
  <c r="G1933" i="1" a="1"/>
  <c r="G1933" i="1" s="1"/>
  <c r="G2587" i="1" a="1"/>
  <c r="G2587" i="1" s="1"/>
  <c r="G2451" i="1" a="1"/>
  <c r="G2451" i="1" s="1"/>
  <c r="G934" i="1" a="1"/>
  <c r="G934" i="1" s="1"/>
  <c r="G2281" i="1" a="1"/>
  <c r="G2281" i="1" s="1"/>
  <c r="G1937" i="1" a="1"/>
  <c r="G1937" i="1" s="1"/>
  <c r="G3182" i="1" a="1"/>
  <c r="G3182" i="1" s="1"/>
  <c r="G2944" i="1" a="1"/>
  <c r="G2944" i="1" s="1"/>
  <c r="G783" i="1" a="1"/>
  <c r="G783" i="1" s="1"/>
  <c r="G1682" i="1" a="1"/>
  <c r="G1682" i="1" s="1"/>
  <c r="G1932" i="1" a="1"/>
  <c r="G1932" i="1" s="1"/>
  <c r="G937" i="1" a="1"/>
  <c r="G937" i="1" s="1"/>
  <c r="G847" i="1" a="1"/>
  <c r="G847" i="1" s="1"/>
  <c r="G563" i="1" a="1"/>
  <c r="G563" i="1" s="1"/>
  <c r="G946" i="1" a="1"/>
  <c r="G946" i="1" s="1"/>
  <c r="G1418" i="1" a="1"/>
  <c r="G1418" i="1" s="1"/>
  <c r="G817" i="1" a="1"/>
  <c r="G817" i="1" s="1"/>
  <c r="G2802" i="1" a="1"/>
  <c r="G2802" i="1" s="1"/>
  <c r="G3304" i="1" a="1"/>
  <c r="G3304" i="1" s="1"/>
  <c r="G2594" i="1" a="1"/>
  <c r="G2594" i="1" s="1"/>
  <c r="G3616" i="1" a="1"/>
  <c r="G3616" i="1" s="1"/>
  <c r="G2448" i="1" a="1"/>
  <c r="G2448" i="1" s="1"/>
  <c r="G1774" i="1" a="1"/>
  <c r="G1774" i="1" s="1"/>
  <c r="G1582" i="1" a="1"/>
  <c r="G1582" i="1" s="1"/>
  <c r="G82" i="1" a="1"/>
  <c r="G82" i="1" s="1"/>
  <c r="G627" i="1" a="1"/>
  <c r="G627" i="1" s="1"/>
  <c r="G1422" i="1" a="1"/>
  <c r="G1422" i="1" s="1"/>
  <c r="G876" i="1" a="1"/>
  <c r="G876" i="1" s="1"/>
  <c r="G857" i="1" a="1"/>
  <c r="G857" i="1" s="1"/>
  <c r="G293" i="1" a="1"/>
  <c r="G293" i="1" s="1"/>
  <c r="G2160" i="1" a="1"/>
  <c r="G2160" i="1" s="1"/>
  <c r="G3437" i="1" a="1"/>
  <c r="G3437" i="1" s="1"/>
  <c r="G1878" i="1" a="1"/>
  <c r="G1878" i="1" s="1"/>
  <c r="G1930" i="1" a="1"/>
  <c r="G1930" i="1" s="1"/>
  <c r="G2591" i="1" a="1"/>
  <c r="G2591" i="1" s="1"/>
  <c r="G240" i="1" a="1"/>
  <c r="G240" i="1" s="1"/>
  <c r="G1613" i="1" a="1"/>
  <c r="G1613" i="1" s="1"/>
  <c r="G1630" i="1" a="1"/>
  <c r="G1630" i="1" s="1"/>
  <c r="G321" i="1" a="1"/>
  <c r="G321" i="1" s="1"/>
  <c r="G764" i="1" a="1"/>
  <c r="G764" i="1" s="1"/>
  <c r="G683" i="1" a="1"/>
  <c r="G683" i="1" s="1"/>
  <c r="G367" i="1" a="1"/>
  <c r="G367" i="1" s="1"/>
  <c r="G769" i="1" a="1"/>
  <c r="G769" i="1" s="1"/>
  <c r="G1621" i="1" a="1"/>
  <c r="G1621" i="1" s="1"/>
  <c r="G2996" i="1" a="1"/>
  <c r="G2996" i="1" s="1"/>
  <c r="G1471" i="1" a="1"/>
  <c r="G1471" i="1" s="1"/>
  <c r="G1518" i="1" a="1"/>
  <c r="G1518" i="1" s="1"/>
  <c r="G1497" i="1" a="1"/>
  <c r="G1497" i="1" s="1"/>
  <c r="G487" i="1" a="1"/>
  <c r="G487" i="1" s="1"/>
  <c r="G1935" i="1" a="1"/>
  <c r="G1935" i="1" s="1"/>
  <c r="G2556" i="1" a="1"/>
  <c r="G2556" i="1" s="1"/>
  <c r="G260" i="1" a="1"/>
  <c r="G260" i="1" s="1"/>
  <c r="G3215" i="1" a="1"/>
  <c r="G3215" i="1" s="1"/>
  <c r="G3208" i="1" a="1"/>
  <c r="G3208" i="1" s="1"/>
  <c r="G1732" i="1" a="1"/>
  <c r="G1732" i="1" s="1"/>
  <c r="G1509" i="1" a="1"/>
  <c r="G1509" i="1" s="1"/>
  <c r="G2794" i="1" a="1"/>
  <c r="G2794" i="1" s="1"/>
  <c r="G2359" i="1" a="1"/>
  <c r="G2359" i="1" s="1"/>
  <c r="G1638" i="1" a="1"/>
  <c r="G1638" i="1" s="1"/>
  <c r="G1685" i="1" a="1"/>
  <c r="G1685" i="1" s="1"/>
  <c r="G1727" i="1" a="1"/>
  <c r="G1727" i="1" s="1"/>
  <c r="G1489" i="1" a="1"/>
  <c r="G1489" i="1" s="1"/>
  <c r="G2033" i="1" a="1"/>
  <c r="G2033" i="1" s="1"/>
  <c r="G503" i="1" a="1"/>
  <c r="G503" i="1" s="1"/>
  <c r="G1670" i="1" a="1"/>
  <c r="G1670" i="1" s="1"/>
  <c r="G2021" i="1" a="1"/>
  <c r="G2021" i="1" s="1"/>
  <c r="G1712" i="1" a="1"/>
  <c r="G1712" i="1" s="1"/>
  <c r="G1988" i="1" a="1"/>
  <c r="G1988" i="1" s="1"/>
  <c r="G2065" i="1" a="1"/>
  <c r="G2065" i="1" s="1"/>
  <c r="G2083" i="1" a="1"/>
  <c r="G2083" i="1" s="1"/>
  <c r="G2077" i="1" a="1"/>
  <c r="G2077" i="1" s="1"/>
  <c r="G2087" i="1" a="1"/>
  <c r="G2087" i="1" s="1"/>
  <c r="G2068" i="1" a="1"/>
  <c r="G2068" i="1" s="1"/>
  <c r="G2082" i="1" a="1"/>
  <c r="G2082" i="1" s="1"/>
  <c r="G2039" i="1" a="1"/>
  <c r="G2039" i="1" s="1"/>
  <c r="G3395" i="1" a="1"/>
  <c r="G3395" i="1" s="1"/>
  <c r="G2020" i="1" a="1"/>
  <c r="G2020" i="1" s="1"/>
  <c r="G2076" i="1" a="1"/>
  <c r="G2076" i="1" s="1"/>
  <c r="G2014" i="1" a="1"/>
  <c r="G2014" i="1" s="1"/>
  <c r="G2069" i="1" a="1"/>
  <c r="G2069" i="1" s="1"/>
  <c r="G1885" i="1" a="1"/>
  <c r="G1885" i="1" s="1"/>
  <c r="G1977" i="1" a="1"/>
  <c r="G1977" i="1" s="1"/>
  <c r="G2037" i="1" a="1"/>
  <c r="G2037" i="1" s="1"/>
  <c r="G2472" i="1" a="1"/>
  <c r="G2472" i="1" s="1"/>
  <c r="G1838" i="1" a="1"/>
  <c r="G1838" i="1" s="1"/>
  <c r="G3221" i="1" a="1"/>
  <c r="G3221" i="1" s="1"/>
  <c r="G2770" i="1" a="1"/>
  <c r="G2770" i="1" s="1"/>
  <c r="G3179" i="1" a="1"/>
  <c r="G3179" i="1" s="1"/>
  <c r="G3037" i="1" a="1"/>
  <c r="G3037" i="1" s="1"/>
  <c r="G3276" i="1" a="1"/>
  <c r="G3276" i="1" s="1"/>
  <c r="G164" i="1" a="1"/>
  <c r="G164" i="1" s="1"/>
  <c r="G1673" i="1" a="1"/>
  <c r="G1673" i="1" s="1"/>
  <c r="G1573" i="1" a="1"/>
  <c r="G1573" i="1" s="1"/>
  <c r="G3525" i="1" a="1"/>
  <c r="G3525" i="1" s="1"/>
  <c r="G2154" i="1" a="1"/>
  <c r="G2154" i="1" s="1"/>
  <c r="G437" i="1" a="1"/>
  <c r="G437" i="1" s="1"/>
  <c r="G2514" i="1" a="1"/>
  <c r="G2514" i="1" s="1"/>
  <c r="G3470" i="1" a="1"/>
  <c r="G3470" i="1" s="1"/>
  <c r="G3595" i="1" a="1"/>
  <c r="G3595" i="1" s="1"/>
  <c r="G320" i="1" a="1"/>
  <c r="G320" i="1" s="1"/>
  <c r="G518" i="1" a="1"/>
  <c r="G518" i="1" s="1"/>
  <c r="G500" i="1" a="1"/>
  <c r="G500" i="1" s="1"/>
  <c r="G2179" i="1" a="1"/>
  <c r="G2179" i="1" s="1"/>
  <c r="G1870" i="1" a="1"/>
  <c r="G1870" i="1" s="1"/>
  <c r="G1769" i="1" a="1"/>
  <c r="G1769" i="1" s="1"/>
  <c r="G201" i="1" a="1"/>
  <c r="G201" i="1" s="1"/>
  <c r="G190" i="1" a="1"/>
  <c r="G190" i="1" s="1"/>
  <c r="G63" i="1" a="1"/>
  <c r="G63" i="1" s="1"/>
  <c r="G3844" i="1" a="1"/>
  <c r="G3844" i="1" s="1"/>
  <c r="G603" i="1" a="1"/>
  <c r="G603" i="1" s="1"/>
  <c r="G602" i="1" a="1"/>
  <c r="G602" i="1" s="1"/>
  <c r="G2289" i="1" a="1"/>
  <c r="G2289" i="1" s="1"/>
  <c r="G62" i="1" a="1"/>
  <c r="G62" i="1" s="1"/>
  <c r="G349" i="1" a="1"/>
  <c r="G349" i="1" s="1"/>
  <c r="G3452" i="1" a="1"/>
  <c r="G3452" i="1" s="1"/>
  <c r="G3845" i="1" a="1"/>
  <c r="G3845" i="1" s="1"/>
  <c r="G2200" i="1" a="1"/>
  <c r="G2200" i="1" s="1"/>
  <c r="G1793" i="1" a="1"/>
  <c r="G1793" i="1" s="1"/>
  <c r="G3217" i="1" a="1"/>
  <c r="G3217" i="1" s="1"/>
  <c r="G3289" i="1" a="1"/>
  <c r="G3289" i="1" s="1"/>
  <c r="G3480" i="1" a="1"/>
  <c r="G3480" i="1" s="1"/>
  <c r="G3594" i="1" a="1"/>
  <c r="G3594" i="1" s="1"/>
  <c r="G3386" i="1" a="1"/>
  <c r="G3386" i="1" s="1"/>
  <c r="G2325" i="1" a="1"/>
  <c r="G2325" i="1" s="1"/>
  <c r="G2955" i="1" a="1"/>
  <c r="G2955" i="1" s="1"/>
  <c r="G3083" i="1" a="1"/>
  <c r="G3083" i="1" s="1"/>
  <c r="G2767" i="1" a="1"/>
  <c r="G2767" i="1" s="1"/>
  <c r="G421" i="1" a="1"/>
  <c r="G421" i="1" s="1"/>
  <c r="G619" i="1" a="1"/>
  <c r="G619" i="1" s="1"/>
  <c r="G1377" i="1" a="1"/>
  <c r="G1377" i="1" s="1"/>
  <c r="G1132" i="1" a="1"/>
  <c r="G1132" i="1" s="1"/>
  <c r="G2834" i="1" a="1"/>
  <c r="G2834" i="1" s="1"/>
  <c r="G3006" i="1" a="1"/>
  <c r="G3006" i="1" s="1"/>
  <c r="G404" i="1" a="1"/>
  <c r="G404" i="1" s="1"/>
  <c r="G2631" i="1" a="1"/>
  <c r="G2631" i="1" s="1"/>
  <c r="G2999" i="1" a="1"/>
  <c r="G2999" i="1" s="1"/>
  <c r="G2686" i="1" a="1"/>
  <c r="G2686" i="1" s="1"/>
  <c r="G3134" i="1" a="1"/>
  <c r="G3134" i="1" s="1"/>
  <c r="G478" i="1" a="1"/>
  <c r="G478" i="1" s="1"/>
  <c r="G1692" i="1" a="1"/>
  <c r="G1692" i="1" s="1"/>
  <c r="G3646" i="1" a="1"/>
  <c r="G3646" i="1" s="1"/>
  <c r="G2205" i="1" a="1"/>
  <c r="G2205" i="1" s="1"/>
  <c r="G2166" i="1" a="1"/>
  <c r="G2166" i="1" s="1"/>
  <c r="G1659" i="1" a="1"/>
  <c r="G1659" i="1" s="1"/>
  <c r="G698" i="1" a="1"/>
  <c r="G698" i="1" s="1"/>
  <c r="G1718" i="1" a="1"/>
  <c r="G1718" i="1" s="1"/>
  <c r="G671" i="1" a="1"/>
  <c r="G671" i="1" s="1"/>
  <c r="G2078" i="1" a="1"/>
  <c r="G2078" i="1" s="1"/>
  <c r="G1888" i="1" a="1"/>
  <c r="G1888" i="1" s="1"/>
  <c r="G2619" i="1" a="1"/>
  <c r="G2619" i="1" s="1"/>
  <c r="G3292" i="1" a="1"/>
  <c r="G3292" i="1" s="1"/>
  <c r="G3028" i="1" a="1"/>
  <c r="G3028" i="1" s="1"/>
  <c r="G1411" i="1" a="1"/>
  <c r="G1411" i="1" s="1"/>
  <c r="G1426" i="1" a="1"/>
  <c r="G1426" i="1" s="1"/>
  <c r="G1057" i="1" a="1"/>
  <c r="G1057" i="1" s="1"/>
  <c r="G708" i="1" a="1"/>
  <c r="G708" i="1" s="1"/>
  <c r="G105" i="1" a="1"/>
  <c r="G105" i="1" s="1"/>
  <c r="G1555" i="1" a="1"/>
  <c r="G1555" i="1" s="1"/>
  <c r="G3035" i="1" a="1"/>
  <c r="G3035" i="1" s="1"/>
  <c r="G2174" i="1" a="1"/>
  <c r="G2174" i="1" s="1"/>
  <c r="G1076" i="1" a="1"/>
  <c r="G1076" i="1" s="1"/>
  <c r="G519" i="1" a="1"/>
  <c r="G519" i="1" s="1"/>
  <c r="G2821" i="1" a="1"/>
  <c r="G2821" i="1" s="1"/>
  <c r="G1579" i="1" a="1"/>
  <c r="G1579" i="1" s="1"/>
  <c r="G2008" i="1" a="1"/>
  <c r="G2008" i="1" s="1"/>
  <c r="G3058" i="1" a="1"/>
  <c r="G3058" i="1" s="1"/>
  <c r="G2953" i="1" a="1"/>
  <c r="G2953" i="1" s="1"/>
  <c r="G828" i="1" a="1"/>
  <c r="G828" i="1" s="1"/>
  <c r="G1644" i="1" a="1"/>
  <c r="G1644" i="1" s="1"/>
  <c r="G1178" i="1" a="1"/>
  <c r="G1178" i="1" s="1"/>
  <c r="G3426" i="1" a="1"/>
  <c r="G3426" i="1" s="1"/>
  <c r="G3425" i="1" a="1"/>
  <c r="G3425" i="1" s="1"/>
  <c r="G1611" i="1" a="1"/>
  <c r="G1611" i="1" s="1"/>
  <c r="G1183" i="1" a="1"/>
  <c r="G1183" i="1" s="1"/>
  <c r="G2493" i="1" a="1"/>
  <c r="G2493" i="1" s="1"/>
  <c r="G2503" i="1" a="1"/>
  <c r="G2503" i="1" s="1"/>
  <c r="G3218" i="1" a="1"/>
  <c r="G3218" i="1" s="1"/>
  <c r="G174" i="1" a="1"/>
  <c r="G174" i="1" s="1"/>
  <c r="G3045" i="1" a="1"/>
  <c r="G3045" i="1" s="1"/>
  <c r="G1846" i="1" a="1"/>
  <c r="G1846" i="1" s="1"/>
  <c r="G2126" i="1" a="1"/>
  <c r="G2126" i="1" s="1"/>
  <c r="G1468" i="1" a="1"/>
  <c r="G1468" i="1" s="1"/>
  <c r="G674" i="1" a="1"/>
  <c r="G674" i="1" s="1"/>
  <c r="G660" i="1" a="1"/>
  <c r="G660" i="1" s="1"/>
  <c r="G1717" i="1" a="1"/>
  <c r="G1717" i="1" s="1"/>
  <c r="G2080" i="1" a="1"/>
  <c r="G2080" i="1" s="1"/>
  <c r="G513" i="1" a="1"/>
  <c r="G513" i="1" s="1"/>
  <c r="G261" i="1" a="1"/>
  <c r="G261" i="1" s="1"/>
  <c r="G2180" i="1" a="1"/>
  <c r="G2180" i="1" s="1"/>
  <c r="G1725" i="1" a="1"/>
  <c r="G1725" i="1" s="1"/>
  <c r="G123" i="1" a="1"/>
  <c r="G123" i="1" s="1"/>
  <c r="G3224" i="1" a="1"/>
  <c r="G3224" i="1" s="1"/>
  <c r="G670" i="1" a="1"/>
  <c r="G670" i="1" s="1"/>
  <c r="G666" i="1" a="1"/>
  <c r="G666" i="1" s="1"/>
  <c r="G663" i="1" a="1"/>
  <c r="G663" i="1" s="1"/>
  <c r="G495" i="1" a="1"/>
  <c r="G495" i="1" s="1"/>
  <c r="G2763" i="1" a="1"/>
  <c r="G2763" i="1" s="1"/>
  <c r="G481" i="1" a="1"/>
  <c r="G481" i="1" s="1"/>
  <c r="G2187" i="1" a="1"/>
  <c r="G2187" i="1" s="1"/>
  <c r="G582" i="1" a="1"/>
  <c r="G582" i="1" s="1"/>
  <c r="G1871" i="1" a="1"/>
  <c r="G1871" i="1" s="1"/>
  <c r="G3555" i="1" a="1"/>
  <c r="G3555" i="1" s="1"/>
  <c r="G2598" i="1" a="1"/>
  <c r="G2598" i="1" s="1"/>
  <c r="G1825" i="1" a="1"/>
  <c r="G1825" i="1" s="1"/>
  <c r="G1059" i="1" a="1"/>
  <c r="G1059" i="1" s="1"/>
  <c r="G3168" i="1" a="1"/>
  <c r="G3168" i="1" s="1"/>
  <c r="G3145" i="1" a="1"/>
  <c r="G3145" i="1" s="1"/>
  <c r="G1810" i="1" a="1"/>
  <c r="G1810" i="1" s="1"/>
  <c r="G2062" i="1" a="1"/>
  <c r="G2062" i="1" s="1"/>
  <c r="G2512" i="1" a="1"/>
  <c r="G2512" i="1" s="1"/>
  <c r="G2776" i="1" a="1"/>
  <c r="G2776" i="1" s="1"/>
  <c r="G477" i="1" a="1"/>
  <c r="G477" i="1" s="1"/>
  <c r="G596" i="1" a="1"/>
  <c r="G596" i="1" s="1"/>
  <c r="G590" i="1" a="1"/>
  <c r="G590" i="1" s="1"/>
  <c r="G2560" i="1" a="1"/>
  <c r="G2560" i="1" s="1"/>
  <c r="G2845" i="1" a="1"/>
  <c r="G2845" i="1" s="1"/>
  <c r="G2951" i="1" a="1"/>
  <c r="G2951" i="1" s="1"/>
  <c r="G1248" i="1" a="1"/>
  <c r="G1248" i="1" s="1"/>
  <c r="G2877" i="1" a="1"/>
  <c r="G2877" i="1" s="1"/>
  <c r="G2147" i="1" a="1"/>
  <c r="G2147" i="1" s="1"/>
  <c r="G1262" i="1" a="1"/>
  <c r="G1262" i="1" s="1"/>
  <c r="G2910" i="1" a="1"/>
  <c r="G2910" i="1" s="1"/>
  <c r="G116" i="1" a="1"/>
  <c r="G116" i="1" s="1"/>
  <c r="G3754" i="1" a="1"/>
  <c r="G3754" i="1" s="1"/>
  <c r="G2038" i="1" a="1"/>
  <c r="G2038" i="1" s="1"/>
  <c r="G1633" i="1" a="1"/>
  <c r="G1633" i="1" s="1"/>
  <c r="G2144" i="1" a="1"/>
  <c r="G2144" i="1" s="1"/>
  <c r="G834" i="1" a="1"/>
  <c r="G834" i="1" s="1"/>
  <c r="G326" i="1" a="1"/>
  <c r="G326" i="1" s="1"/>
  <c r="G350" i="1" a="1"/>
  <c r="G350" i="1" s="1"/>
  <c r="G865" i="1" a="1"/>
  <c r="G865" i="1" s="1"/>
  <c r="G1887" i="1" a="1"/>
  <c r="G1887" i="1" s="1"/>
  <c r="G275" i="1" a="1"/>
  <c r="G275" i="1" s="1"/>
  <c r="G1301" i="1" a="1"/>
  <c r="G1301" i="1" s="1"/>
  <c r="G2109" i="1" a="1"/>
  <c r="G2109" i="1" s="1"/>
  <c r="G1731" i="1" a="1"/>
  <c r="G1731" i="1" s="1"/>
  <c r="G529" i="1" a="1"/>
  <c r="G529" i="1" s="1"/>
  <c r="G462" i="1" a="1"/>
  <c r="G462" i="1" s="1"/>
  <c r="G1654" i="1" a="1"/>
  <c r="G1654" i="1" s="1"/>
  <c r="G659" i="1" a="1"/>
  <c r="G659" i="1" s="1"/>
  <c r="G2824" i="1" a="1"/>
  <c r="G2824" i="1" s="1"/>
  <c r="G2086" i="1" a="1"/>
  <c r="G2086" i="1" s="1"/>
  <c r="G2885" i="1" a="1"/>
  <c r="G2885" i="1" s="1"/>
  <c r="G2964" i="1" a="1"/>
  <c r="G2964" i="1" s="1"/>
  <c r="G408" i="1" a="1"/>
  <c r="G408" i="1" s="1"/>
  <c r="G3438" i="1" a="1"/>
  <c r="G3438" i="1" s="1"/>
  <c r="G669" i="1" a="1"/>
  <c r="G669" i="1" s="1"/>
  <c r="G3175" i="1" a="1"/>
  <c r="G3175" i="1" s="1"/>
  <c r="G3222" i="1" a="1"/>
  <c r="G3222" i="1" s="1"/>
  <c r="G3223" i="1" a="1"/>
  <c r="G3223" i="1" s="1"/>
  <c r="G3262" i="1" a="1"/>
  <c r="G3262" i="1" s="1"/>
  <c r="G1330" i="1" a="1"/>
  <c r="G1330" i="1" s="1"/>
  <c r="G871" i="1" a="1"/>
  <c r="G871" i="1" s="1"/>
  <c r="G3542" i="1" a="1"/>
  <c r="G3542" i="1" s="1"/>
  <c r="G1401" i="1" a="1"/>
  <c r="G1401" i="1" s="1"/>
  <c r="G50" i="1" a="1"/>
  <c r="G50" i="1" s="1"/>
  <c r="G160" i="1" a="1"/>
  <c r="G160" i="1" s="1"/>
  <c r="G313" i="1" a="1"/>
  <c r="G313" i="1" s="1"/>
  <c r="G2942" i="1" a="1"/>
  <c r="G2942" i="1" s="1"/>
  <c r="G2177" i="1" a="1"/>
  <c r="G2177" i="1" s="1"/>
  <c r="G1122" i="1" a="1"/>
  <c r="G1122" i="1" s="1"/>
  <c r="G257" i="1" a="1"/>
  <c r="G257" i="1" s="1"/>
  <c r="G3010" i="1" a="1"/>
  <c r="G3010" i="1" s="1"/>
  <c r="G1739" i="1" a="1"/>
  <c r="G1739" i="1" s="1"/>
  <c r="G2159" i="1" a="1"/>
  <c r="G2159" i="1" s="1"/>
  <c r="G2793" i="1" a="1"/>
  <c r="G2793" i="1" s="1"/>
  <c r="G486" i="1" a="1"/>
  <c r="G486" i="1" s="1"/>
  <c r="G2262" i="1" a="1"/>
  <c r="G2262" i="1" s="1"/>
  <c r="G266" i="1" a="1"/>
  <c r="G266" i="1" s="1"/>
  <c r="G79" i="1" a="1"/>
  <c r="G79" i="1" s="1"/>
  <c r="G2557" i="1" a="1"/>
  <c r="G2557" i="1" s="1"/>
  <c r="G2172" i="1" a="1"/>
  <c r="G2172" i="1" s="1"/>
  <c r="G1507" i="1" a="1"/>
  <c r="G1507" i="1" s="1"/>
  <c r="G212" i="1" a="1"/>
  <c r="G212" i="1" s="1"/>
  <c r="G185" i="1" a="1"/>
  <c r="G185" i="1" s="1"/>
  <c r="G104" i="1" a="1"/>
  <c r="G104" i="1" s="1"/>
  <c r="G1641" i="1" a="1"/>
  <c r="G1641" i="1" s="1"/>
  <c r="G2124" i="1" a="1"/>
  <c r="G2124" i="1" s="1"/>
  <c r="G2112" i="1" a="1"/>
  <c r="G2112" i="1" s="1"/>
  <c r="G2547" i="1" a="1"/>
  <c r="G2547" i="1" s="1"/>
  <c r="G613" i="1" a="1"/>
  <c r="G613" i="1" s="1"/>
  <c r="G460" i="1" a="1"/>
  <c r="G460" i="1" s="1"/>
  <c r="G1598" i="1" a="1"/>
  <c r="G1598" i="1" s="1"/>
  <c r="G1498" i="1" a="1"/>
  <c r="G1498" i="1" s="1"/>
  <c r="G1629" i="1" a="1"/>
  <c r="G1629" i="1" s="1"/>
  <c r="G620" i="1" a="1"/>
  <c r="G620" i="1" s="1"/>
  <c r="G2102" i="1" a="1"/>
  <c r="G2102" i="1" s="1"/>
  <c r="G610" i="1" a="1"/>
  <c r="G610" i="1" s="1"/>
  <c r="G432" i="1" a="1"/>
  <c r="G432" i="1" s="1"/>
  <c r="G3347" i="1" a="1"/>
  <c r="G3347" i="1" s="1"/>
  <c r="G1705" i="1" a="1"/>
  <c r="G1705" i="1" s="1"/>
  <c r="G2801" i="1" a="1"/>
  <c r="G2801" i="1" s="1"/>
  <c r="G55" i="1" a="1"/>
  <c r="G55" i="1" s="1"/>
  <c r="G401" i="1" a="1"/>
  <c r="G401" i="1" s="1"/>
  <c r="G413" i="1" a="1"/>
  <c r="G413" i="1" s="1"/>
  <c r="G430" i="1" a="1"/>
  <c r="G430" i="1" s="1"/>
  <c r="G282" i="1" a="1"/>
  <c r="G282" i="1" s="1"/>
  <c r="G3082" i="1" a="1"/>
  <c r="G3082" i="1" s="1"/>
  <c r="G586" i="1" a="1"/>
  <c r="G586" i="1" s="1"/>
  <c r="G2521" i="1" a="1"/>
  <c r="G2521" i="1" s="1"/>
  <c r="G1552" i="1" a="1"/>
  <c r="G1552" i="1" s="1"/>
  <c r="G1751" i="1" a="1"/>
  <c r="G1751" i="1" s="1"/>
  <c r="G1993" i="1" a="1"/>
  <c r="G1993" i="1" s="1"/>
  <c r="G2922" i="1" a="1"/>
  <c r="G2922" i="1" s="1"/>
  <c r="G2072" i="1" a="1"/>
  <c r="G2072" i="1" s="1"/>
  <c r="G1869" i="1" a="1"/>
  <c r="G1869" i="1" s="1"/>
  <c r="G1814" i="1" a="1"/>
  <c r="G1814" i="1" s="1"/>
  <c r="G2504" i="1" a="1"/>
  <c r="G2504" i="1" s="1"/>
  <c r="G1859" i="1" a="1"/>
  <c r="G1859" i="1" s="1"/>
  <c r="G3020" i="1" a="1"/>
  <c r="G3020" i="1" s="1"/>
  <c r="G772" i="1" a="1"/>
  <c r="G772" i="1" s="1"/>
  <c r="G2500" i="1" a="1"/>
  <c r="G2500" i="1" s="1"/>
  <c r="G288" i="1" a="1"/>
  <c r="G288" i="1" s="1"/>
  <c r="G1620" i="1" a="1"/>
  <c r="G1620" i="1" s="1"/>
  <c r="G1062" i="1" a="1"/>
  <c r="G1062" i="1" s="1"/>
  <c r="G419" i="1" a="1"/>
  <c r="G419" i="1" s="1"/>
  <c r="G2348" i="1" a="1"/>
  <c r="G2348" i="1" s="1"/>
  <c r="G1369" i="1" a="1"/>
  <c r="G1369" i="1" s="1"/>
  <c r="G328" i="1" a="1"/>
  <c r="G328" i="1" s="1"/>
  <c r="G127" i="1" a="1"/>
  <c r="G127" i="1" s="1"/>
  <c r="G651" i="1" a="1"/>
  <c r="G651" i="1" s="1"/>
  <c r="G2555" i="1" a="1"/>
  <c r="G2555" i="1" s="1"/>
  <c r="G2171" i="1" a="1"/>
  <c r="G2171" i="1" s="1"/>
  <c r="G504" i="1" a="1"/>
  <c r="G504" i="1" s="1"/>
  <c r="G806" i="1" a="1"/>
  <c r="G806" i="1" s="1"/>
  <c r="G724" i="1" a="1"/>
  <c r="G724" i="1" s="1"/>
  <c r="G2347" i="1" a="1"/>
  <c r="G2347" i="1" s="1"/>
  <c r="G3492" i="1" a="1"/>
  <c r="G3492" i="1" s="1"/>
  <c r="G2103" i="1" a="1"/>
  <c r="G2103" i="1" s="1"/>
  <c r="G2074" i="1" a="1"/>
  <c r="G2074" i="1" s="1"/>
  <c r="G2162" i="1" a="1"/>
  <c r="G2162" i="1" s="1"/>
  <c r="G749" i="1" a="1"/>
  <c r="G749" i="1" s="1"/>
  <c r="G1730" i="1" a="1"/>
  <c r="G1730" i="1" s="1"/>
  <c r="G777" i="1" a="1"/>
  <c r="G777" i="1" s="1"/>
  <c r="G1762" i="1" a="1"/>
  <c r="G1762" i="1" s="1"/>
  <c r="G2925" i="1" a="1"/>
  <c r="G2925" i="1" s="1"/>
  <c r="G134" i="1" a="1"/>
  <c r="G134" i="1" s="1"/>
  <c r="G801" i="1" a="1"/>
  <c r="G801" i="1" s="1"/>
  <c r="G810" i="1" a="1"/>
  <c r="G810" i="1" s="1"/>
  <c r="G17" i="1" a="1"/>
  <c r="G17" i="1" s="1"/>
  <c r="G1596" i="1" a="1"/>
  <c r="G1596" i="1" s="1"/>
  <c r="G3693" i="1" a="1"/>
  <c r="G3693" i="1" s="1"/>
  <c r="G763" i="1" a="1"/>
  <c r="G763" i="1" s="1"/>
  <c r="G1427" i="1" a="1"/>
  <c r="G1427" i="1" s="1"/>
  <c r="G2270" i="1" a="1"/>
  <c r="G2270" i="1" s="1"/>
  <c r="G1387" i="1" a="1"/>
  <c r="G1387" i="1" s="1"/>
  <c r="G1830" i="1" a="1"/>
  <c r="G1830" i="1" s="1"/>
  <c r="G1800" i="1" a="1"/>
  <c r="G1800" i="1" s="1"/>
  <c r="G1402" i="1" a="1"/>
  <c r="G1402" i="1" s="1"/>
  <c r="G3502" i="1" a="1"/>
  <c r="G3502" i="1" s="1"/>
  <c r="G2352" i="1" a="1"/>
  <c r="G2352" i="1" s="1"/>
  <c r="G2127" i="1" a="1"/>
  <c r="G2127" i="1" s="1"/>
  <c r="G3745" i="1" a="1"/>
  <c r="G3745" i="1" s="1"/>
  <c r="G2260" i="1" a="1"/>
  <c r="G2260" i="1" s="1"/>
  <c r="G2343" i="1" a="1"/>
  <c r="G2343" i="1" s="1"/>
  <c r="G161" i="1" a="1"/>
  <c r="G161" i="1" s="1"/>
  <c r="G387" i="1" a="1"/>
  <c r="G387" i="1" s="1"/>
  <c r="G1388" i="1" a="1"/>
  <c r="G1388" i="1" s="1"/>
  <c r="G1758" i="1" a="1"/>
  <c r="G1758" i="1" s="1"/>
  <c r="G2931" i="1" a="1"/>
  <c r="G2931" i="1" s="1"/>
  <c r="G480" i="1" a="1"/>
  <c r="G480" i="1" s="1"/>
  <c r="G3211" i="1" a="1"/>
  <c r="G3211" i="1" s="1"/>
  <c r="G2873" i="1" a="1"/>
  <c r="G2873" i="1" s="1"/>
  <c r="G3311" i="1" a="1"/>
  <c r="G3311" i="1" s="1"/>
  <c r="G1351" i="1" a="1"/>
  <c r="G1351" i="1" s="1"/>
  <c r="G2546" i="1" a="1"/>
  <c r="G2546" i="1" s="1"/>
  <c r="G57" i="1" a="1"/>
  <c r="G57" i="1" s="1"/>
  <c r="G2035" i="1" a="1"/>
  <c r="G2035" i="1" s="1"/>
  <c r="G1771" i="1" a="1"/>
  <c r="G1771" i="1" s="1"/>
  <c r="G2927" i="1" a="1"/>
  <c r="G2927" i="1" s="1"/>
  <c r="G2563" i="1" a="1"/>
  <c r="G2563" i="1" s="1"/>
  <c r="G3644" i="1" a="1"/>
  <c r="G3644" i="1" s="1"/>
  <c r="G2778" i="1" a="1"/>
  <c r="G2778" i="1" s="1"/>
  <c r="G15" i="1" a="1"/>
  <c r="G15" i="1" s="1"/>
  <c r="G1290" i="1" a="1"/>
  <c r="G1290" i="1" s="1"/>
  <c r="G3139" i="1" a="1"/>
  <c r="G3139" i="1" s="1"/>
  <c r="G3203" i="1" a="1"/>
  <c r="G3203" i="1" s="1"/>
  <c r="G3144" i="1" a="1"/>
  <c r="G3144" i="1" s="1"/>
  <c r="G3080" i="1" a="1"/>
  <c r="G3080" i="1" s="1"/>
  <c r="G3589" i="1" a="1"/>
  <c r="G3589" i="1" s="1"/>
  <c r="G2832" i="1" a="1"/>
  <c r="G2832" i="1" s="1"/>
  <c r="G3291" i="1" a="1"/>
  <c r="G3291" i="1" s="1"/>
  <c r="G3047" i="1" a="1"/>
  <c r="G3047" i="1" s="1"/>
  <c r="G2366" i="1" a="1"/>
  <c r="G2366" i="1" s="1"/>
  <c r="G3297" i="1" a="1"/>
  <c r="G3297" i="1" s="1"/>
  <c r="G3042" i="1" a="1"/>
  <c r="G3042" i="1" s="1"/>
  <c r="G3280" i="1" a="1"/>
  <c r="G3280" i="1" s="1"/>
  <c r="G1508" i="1" a="1"/>
  <c r="G1508" i="1" s="1"/>
  <c r="G114" i="1" a="1"/>
  <c r="G114" i="1" s="1"/>
  <c r="G3070" i="1" a="1"/>
  <c r="G3070" i="1" s="1"/>
  <c r="G1754" i="1" a="1"/>
  <c r="G1754" i="1" s="1"/>
  <c r="G2941" i="1" a="1"/>
  <c r="G2941" i="1" s="1"/>
  <c r="G2527" i="1" a="1"/>
  <c r="G2527" i="1" s="1"/>
  <c r="G3496" i="1" a="1"/>
  <c r="G3496" i="1" s="1"/>
  <c r="G3065" i="1" a="1"/>
  <c r="G3065" i="1" s="1"/>
  <c r="G3136" i="1" a="1"/>
  <c r="G3136" i="1" s="1"/>
  <c r="G3074" i="1" a="1"/>
  <c r="G3074" i="1" s="1"/>
  <c r="G3071" i="1" a="1"/>
  <c r="G3071" i="1" s="1"/>
  <c r="G2322" i="1" a="1"/>
  <c r="G2322" i="1" s="1"/>
  <c r="G493" i="1" a="1"/>
  <c r="G493" i="1" s="1"/>
  <c r="G2537" i="1" a="1"/>
  <c r="G2537" i="1" s="1"/>
  <c r="G786" i="1" a="1"/>
  <c r="G786" i="1" s="1"/>
  <c r="G1767" i="1" a="1"/>
  <c r="G1767" i="1" s="1"/>
  <c r="G3284" i="1" a="1"/>
  <c r="G3284" i="1" s="1"/>
  <c r="G3180" i="1" a="1"/>
  <c r="G3180" i="1" s="1"/>
  <c r="G2904" i="1" a="1"/>
  <c r="G2904" i="1" s="1"/>
  <c r="G3016" i="1" a="1"/>
  <c r="G3016" i="1" s="1"/>
  <c r="G3478" i="1" a="1"/>
  <c r="G3478" i="1" s="1"/>
  <c r="G2930" i="1" a="1"/>
  <c r="G2930" i="1" s="1"/>
  <c r="G2943" i="1" a="1"/>
  <c r="G2943" i="1" s="1"/>
  <c r="G3196" i="1" a="1"/>
  <c r="G3196" i="1" s="1"/>
  <c r="G3261" i="1" a="1"/>
  <c r="G3261" i="1" s="1"/>
  <c r="G2725" i="1" a="1"/>
  <c r="G2725" i="1" s="1"/>
  <c r="G3285" i="1" a="1"/>
  <c r="G3285" i="1" s="1"/>
  <c r="G2324" i="1" a="1"/>
  <c r="G2324" i="1" s="1"/>
  <c r="G1753" i="1" a="1"/>
  <c r="G1753" i="1" s="1"/>
  <c r="G3286" i="1" a="1"/>
  <c r="G3286" i="1" s="1"/>
  <c r="G2075" i="1" a="1"/>
  <c r="G2075" i="1" s="1"/>
  <c r="G2561" i="1" a="1"/>
  <c r="G2561" i="1" s="1"/>
  <c r="G2285" i="1" a="1"/>
  <c r="G2285" i="1" s="1"/>
  <c r="G1511" i="1" a="1"/>
  <c r="G1511" i="1" s="1"/>
  <c r="G2364" i="1" a="1"/>
  <c r="G2364" i="1" s="1"/>
  <c r="G332" i="1" a="1"/>
  <c r="G332" i="1" s="1"/>
  <c r="G887" i="1" a="1"/>
  <c r="G887" i="1" s="1"/>
  <c r="G3049" i="1" a="1"/>
  <c r="G3049" i="1" s="1"/>
  <c r="G1079" i="1" a="1"/>
  <c r="G1079" i="1" s="1"/>
  <c r="G893" i="1" a="1"/>
  <c r="G893" i="1" s="1"/>
  <c r="G1230" i="1" a="1"/>
  <c r="G1230" i="1" s="1"/>
  <c r="G1237" i="1" a="1"/>
  <c r="G1237" i="1" s="1"/>
  <c r="G1957" i="1" a="1"/>
  <c r="G1957" i="1" s="1"/>
  <c r="G1470" i="1" a="1"/>
  <c r="G1470" i="1" s="1"/>
  <c r="G2431" i="1" a="1"/>
  <c r="G2431" i="1" s="1"/>
  <c r="G579" i="1" a="1"/>
  <c r="G579" i="1" s="1"/>
  <c r="G2164" i="1" a="1"/>
  <c r="G2164" i="1" s="1"/>
  <c r="G1616" i="1" a="1"/>
  <c r="G1616" i="1" s="1"/>
  <c r="G728" i="1" a="1"/>
  <c r="G728" i="1" s="1"/>
  <c r="G2401" i="1" a="1"/>
  <c r="G2401" i="1" s="1"/>
  <c r="G3434" i="1" a="1"/>
  <c r="G3434" i="1" s="1"/>
  <c r="G1379" i="1" a="1"/>
  <c r="G1379" i="1" s="1"/>
  <c r="G1244" i="1" a="1"/>
  <c r="G1244" i="1" s="1"/>
  <c r="G1086" i="1" a="1"/>
  <c r="G1086" i="1" s="1"/>
  <c r="G2258" i="1" a="1"/>
  <c r="G2258" i="1" s="1"/>
  <c r="G726" i="1" a="1"/>
  <c r="G726" i="1" s="1"/>
  <c r="G2263" i="1" a="1"/>
  <c r="G2263" i="1" s="1"/>
  <c r="G2282" i="1" a="1"/>
  <c r="G2282" i="1" s="1"/>
  <c r="G2279" i="1" a="1"/>
  <c r="G2279" i="1" s="1"/>
  <c r="G1376" i="1" a="1"/>
  <c r="G1376" i="1" s="1"/>
  <c r="G2706" i="1" a="1"/>
  <c r="G2706" i="1" s="1"/>
  <c r="G1087" i="1" a="1"/>
  <c r="G1087" i="1" s="1"/>
  <c r="G44" i="1" a="1"/>
  <c r="G44" i="1" s="1"/>
  <c r="G1145" i="1" a="1"/>
  <c r="G1145" i="1" s="1"/>
  <c r="G2440" i="1" a="1"/>
  <c r="G2440" i="1" s="1"/>
  <c r="G686" i="1" a="1"/>
  <c r="G686" i="1" s="1"/>
  <c r="G3165" i="1" a="1"/>
  <c r="G3165" i="1" s="1"/>
  <c r="G800" i="1" a="1"/>
  <c r="G800" i="1" s="1"/>
  <c r="G61" i="1" a="1"/>
  <c r="G61" i="1" s="1"/>
  <c r="G1141" i="1" a="1"/>
  <c r="G1141" i="1" s="1"/>
  <c r="G759" i="1" a="1"/>
  <c r="G759" i="1" s="1"/>
  <c r="G1938" i="1" a="1"/>
  <c r="G1938" i="1" s="1"/>
  <c r="G2833" i="1" a="1"/>
  <c r="G2833" i="1" s="1"/>
  <c r="G2481" i="1" a="1"/>
  <c r="G2481" i="1" s="1"/>
  <c r="G2727" i="1" a="1"/>
  <c r="G2727" i="1" s="1"/>
  <c r="G1315" i="1" a="1"/>
  <c r="G1315" i="1" s="1"/>
  <c r="G2782" i="1" a="1"/>
  <c r="G2782" i="1" s="1"/>
  <c r="G508" i="1" a="1"/>
  <c r="G508" i="1" s="1"/>
  <c r="G1254" i="1" a="1"/>
  <c r="G1254" i="1" s="1"/>
  <c r="G2842" i="1" a="1"/>
  <c r="G2842" i="1" s="1"/>
  <c r="G200" i="1" a="1"/>
  <c r="G200" i="1" s="1"/>
  <c r="G2425" i="1" a="1"/>
  <c r="G2425" i="1" s="1"/>
  <c r="G256" i="1" a="1"/>
  <c r="G256" i="1" s="1"/>
  <c r="G2856" i="1" a="1"/>
  <c r="G2856" i="1" s="1"/>
  <c r="G3036" i="1" a="1"/>
  <c r="G3036" i="1" s="1"/>
  <c r="G1347" i="1" a="1"/>
  <c r="G1347" i="1" s="1"/>
  <c r="G394" i="1" a="1"/>
  <c r="G394" i="1" s="1"/>
  <c r="G423" i="1" a="1"/>
  <c r="G423" i="1" s="1"/>
  <c r="G3411" i="1" a="1"/>
  <c r="G3411" i="1" s="1"/>
  <c r="G3407" i="1" a="1"/>
  <c r="G3407" i="1" s="1"/>
  <c r="G3268" i="1" a="1"/>
  <c r="G3268" i="1" s="1"/>
  <c r="G692" i="1" a="1"/>
  <c r="G692" i="1" s="1"/>
  <c r="G1243" i="1" a="1"/>
  <c r="G1243" i="1" s="1"/>
  <c r="G605" i="1" a="1"/>
  <c r="G605" i="1" s="1"/>
  <c r="G1759" i="1" a="1"/>
  <c r="G1759" i="1" s="1"/>
  <c r="G2012" i="1" a="1"/>
  <c r="G2012" i="1" s="1"/>
  <c r="G1080" i="1" a="1"/>
  <c r="G1080" i="1" s="1"/>
  <c r="G1287" i="1" a="1"/>
  <c r="G1287" i="1" s="1"/>
  <c r="G1681" i="1" a="1"/>
  <c r="G1681" i="1" s="1"/>
  <c r="G1945" i="1" a="1"/>
  <c r="G1945" i="1" s="1"/>
  <c r="G1354" i="1" a="1"/>
  <c r="G1354" i="1" s="1"/>
  <c r="G2266" i="1" a="1"/>
  <c r="G2266" i="1" s="1"/>
  <c r="G3096" i="1" a="1"/>
  <c r="G3096" i="1" s="1"/>
  <c r="G2544" i="1" a="1"/>
  <c r="G2544" i="1" s="1"/>
  <c r="G1500" i="1" a="1"/>
  <c r="G1500" i="1" s="1"/>
  <c r="G2695" i="1" a="1"/>
  <c r="G2695" i="1" s="1"/>
  <c r="G128" i="1" a="1"/>
  <c r="G128" i="1" s="1"/>
  <c r="G2688" i="1" a="1"/>
  <c r="G2688" i="1" s="1"/>
  <c r="G250" i="1" a="1"/>
  <c r="G250" i="1" s="1"/>
  <c r="G825" i="1" a="1"/>
  <c r="G825" i="1" s="1"/>
  <c r="G2751" i="1" a="1"/>
  <c r="G2751" i="1" s="1"/>
  <c r="G140" i="1" a="1"/>
  <c r="G140" i="1" s="1"/>
  <c r="G3157" i="1" a="1"/>
  <c r="G3157" i="1" s="1"/>
  <c r="G1679" i="1" a="1"/>
  <c r="G1679" i="1" s="1"/>
  <c r="G1487" i="1" a="1"/>
  <c r="G1487" i="1" s="1"/>
  <c r="G217" i="1" a="1"/>
  <c r="G217" i="1" s="1"/>
  <c r="G1333" i="1" a="1"/>
  <c r="G1333" i="1" s="1"/>
  <c r="G1322" i="1" a="1"/>
  <c r="G1322" i="1" s="1"/>
  <c r="G1325" i="1" a="1"/>
  <c r="G1325" i="1" s="1"/>
  <c r="G1321" i="1" a="1"/>
  <c r="G1321" i="1" s="1"/>
  <c r="G1320" i="1" a="1"/>
  <c r="G1320" i="1" s="1"/>
  <c r="G1329" i="1" a="1"/>
  <c r="G1329" i="1" s="1"/>
  <c r="G1334" i="1" a="1"/>
  <c r="G1334" i="1" s="1"/>
  <c r="G1317" i="1" a="1"/>
  <c r="G1317" i="1" s="1"/>
  <c r="G1336" i="1" a="1"/>
  <c r="G1336" i="1" s="1"/>
  <c r="G1332" i="1" a="1"/>
  <c r="G1332" i="1" s="1"/>
  <c r="G1331" i="1" a="1"/>
  <c r="G1331" i="1" s="1"/>
  <c r="G1341" i="1" a="1"/>
  <c r="G1341" i="1" s="1"/>
  <c r="G1342" i="1" a="1"/>
  <c r="G1342" i="1" s="1"/>
  <c r="G1324" i="1" a="1"/>
  <c r="G1324" i="1" s="1"/>
  <c r="G1337" i="1" a="1"/>
  <c r="G1337" i="1" s="1"/>
  <c r="G1327" i="1" a="1"/>
  <c r="G1327" i="1" s="1"/>
  <c r="G1339" i="1" a="1"/>
  <c r="G1339" i="1" s="1"/>
  <c r="G2812" i="1" a="1"/>
  <c r="G2812" i="1" s="1"/>
  <c r="G2480" i="1" a="1"/>
  <c r="G2480" i="1" s="1"/>
  <c r="G1112" i="1" a="1"/>
  <c r="G1112" i="1" s="1"/>
  <c r="G295" i="1" a="1"/>
  <c r="G295" i="1" s="1"/>
  <c r="G1119" i="1" a="1"/>
  <c r="G1119" i="1" s="1"/>
  <c r="G2118" i="1" a="1"/>
  <c r="G2118" i="1" s="1"/>
  <c r="G3838" i="1" a="1"/>
  <c r="G3838" i="1" s="1"/>
  <c r="G2122" i="1" a="1"/>
  <c r="G2122" i="1" s="1"/>
  <c r="G2589" i="1" a="1"/>
  <c r="G2589" i="1" s="1"/>
  <c r="G1813" i="1" a="1"/>
  <c r="G1813" i="1" s="1"/>
  <c r="G84" i="1" a="1"/>
  <c r="G84" i="1" s="1"/>
  <c r="G884" i="1" a="1"/>
  <c r="G884" i="1" s="1"/>
  <c r="G1459" i="1" a="1"/>
  <c r="G1459" i="1" s="1"/>
  <c r="G1488" i="1" a="1"/>
  <c r="G1488" i="1" s="1"/>
  <c r="G1129" i="1" a="1"/>
  <c r="G1129" i="1" s="1"/>
  <c r="G215" i="1" a="1"/>
  <c r="G215" i="1" s="1"/>
  <c r="G269" i="1" a="1"/>
  <c r="G269" i="1" s="1"/>
  <c r="G231" i="1" a="1"/>
  <c r="G231" i="1" s="1"/>
  <c r="G2150" i="1" a="1"/>
  <c r="G2150" i="1" s="1"/>
  <c r="G2956" i="1" a="1"/>
  <c r="G2956" i="1" s="1"/>
  <c r="G1251" i="1" a="1"/>
  <c r="G1251" i="1" s="1"/>
  <c r="G780" i="1" a="1"/>
  <c r="G780" i="1" s="1"/>
  <c r="G1626" i="1" a="1"/>
  <c r="G1626" i="1" s="1"/>
  <c r="G1478" i="1" a="1"/>
  <c r="G1478" i="1" s="1"/>
  <c r="G2280" i="1" a="1"/>
  <c r="G2280" i="1" s="1"/>
  <c r="G1851" i="1" a="1"/>
  <c r="G1851" i="1" s="1"/>
  <c r="G1082" i="1" a="1"/>
  <c r="G1082" i="1" s="1"/>
  <c r="G3641" i="1" a="1"/>
  <c r="G3641" i="1" s="1"/>
  <c r="G2917" i="1" a="1"/>
  <c r="G2917" i="1" s="1"/>
  <c r="G1372" i="1" a="1"/>
  <c r="G1372" i="1" s="1"/>
  <c r="G1414" i="1" a="1"/>
  <c r="G1414" i="1" s="1"/>
  <c r="G2969" i="1" a="1"/>
  <c r="G2969" i="1" s="1"/>
  <c r="G1030" i="1" a="1"/>
  <c r="G1030" i="1" s="1"/>
  <c r="G146" i="1" a="1"/>
  <c r="G146" i="1" s="1"/>
  <c r="G1978" i="1" a="1"/>
  <c r="G1978" i="1" s="1"/>
  <c r="G3115" i="1" a="1"/>
  <c r="G3115" i="1" s="1"/>
  <c r="G1367" i="1" a="1"/>
  <c r="G1367" i="1" s="1"/>
  <c r="G2392" i="1" a="1"/>
  <c r="G2392" i="1" s="1"/>
  <c r="G2610" i="1" a="1"/>
  <c r="G2610" i="1" s="1"/>
  <c r="G2253" i="1" a="1"/>
  <c r="G2253" i="1" s="1"/>
  <c r="G3104" i="1" a="1"/>
  <c r="G3104" i="1" s="1"/>
  <c r="G1474" i="1" a="1"/>
  <c r="G1474" i="1" s="1"/>
  <c r="G3667" i="1" a="1"/>
  <c r="G3667" i="1" s="1"/>
  <c r="G467" i="1" a="1"/>
  <c r="G467" i="1" s="1"/>
  <c r="G2229" i="1" a="1"/>
  <c r="G2229" i="1" s="1"/>
  <c r="G1688" i="1" a="1"/>
  <c r="G1688" i="1" s="1"/>
  <c r="G3349" i="1" a="1"/>
  <c r="G3349" i="1" s="1"/>
  <c r="G1490" i="1" a="1"/>
  <c r="G1490" i="1" s="1"/>
  <c r="G2139" i="1" a="1"/>
  <c r="G2139" i="1" s="1"/>
  <c r="G166" i="1" a="1"/>
  <c r="G166" i="1" s="1"/>
  <c r="G1144" i="1" a="1"/>
  <c r="G1144" i="1" s="1"/>
  <c r="G1882" i="1" a="1"/>
  <c r="G1882" i="1" s="1"/>
  <c r="G1707" i="1" a="1"/>
  <c r="G1707" i="1" s="1"/>
  <c r="G196" i="1" a="1"/>
  <c r="G196" i="1" s="1"/>
  <c r="G2757" i="1" a="1"/>
  <c r="G2757" i="1" s="1"/>
  <c r="G3239" i="1" a="1"/>
  <c r="G3239" i="1" s="1"/>
  <c r="G2982" i="1" a="1"/>
  <c r="G2982" i="1" s="1"/>
  <c r="G2986" i="1" a="1"/>
  <c r="G2986" i="1" s="1"/>
  <c r="G1185" i="1" a="1"/>
  <c r="G1185" i="1" s="1"/>
  <c r="G1499" i="1" a="1"/>
  <c r="G1499" i="1" s="1"/>
  <c r="G2937" i="1" a="1"/>
  <c r="G2937" i="1" s="1"/>
  <c r="G2485" i="1" a="1"/>
  <c r="G2485" i="1" s="1"/>
  <c r="G1926" i="1" a="1"/>
  <c r="G1926" i="1" s="1"/>
  <c r="G1886" i="1" a="1"/>
  <c r="G1886" i="1" s="1"/>
  <c r="G1883" i="1" a="1"/>
  <c r="G1883" i="1" s="1"/>
  <c r="G2256" i="1" a="1"/>
  <c r="G2256" i="1" s="1"/>
  <c r="G2740" i="1" a="1"/>
  <c r="G2740" i="1" s="1"/>
  <c r="G2507" i="1" a="1"/>
  <c r="G2507" i="1" s="1"/>
  <c r="G2207" i="1" a="1"/>
  <c r="G2207" i="1" s="1"/>
  <c r="G2199" i="1" a="1"/>
  <c r="G2199" i="1" s="1"/>
  <c r="G2754" i="1" a="1"/>
  <c r="G2754" i="1" s="1"/>
  <c r="G2194" i="1" a="1"/>
  <c r="G2194" i="1" s="1"/>
  <c r="G2755" i="1" a="1"/>
  <c r="G2755" i="1" s="1"/>
  <c r="G2743" i="1" a="1"/>
  <c r="G2743" i="1" s="1"/>
  <c r="G2939" i="1" a="1"/>
  <c r="G2939" i="1" s="1"/>
  <c r="G2762" i="1" a="1"/>
  <c r="G2762" i="1" s="1"/>
  <c r="G2574" i="1" a="1"/>
  <c r="G2574" i="1" s="1"/>
  <c r="G2670" i="1" a="1"/>
  <c r="G2670" i="1" s="1"/>
  <c r="G1837" i="1" a="1"/>
  <c r="G1837" i="1" s="1"/>
  <c r="G3085" i="1" a="1"/>
  <c r="G3085" i="1" s="1"/>
  <c r="G2916" i="1" a="1"/>
  <c r="G2916" i="1" s="1"/>
  <c r="G820" i="1" a="1"/>
  <c r="G820" i="1" s="1"/>
  <c r="G1997" i="1" a="1"/>
  <c r="G1997" i="1" s="1"/>
  <c r="G78" i="1" a="1"/>
  <c r="G78" i="1" s="1"/>
  <c r="G42" i="1" a="1"/>
  <c r="G42" i="1" s="1"/>
  <c r="G2614" i="1" a="1"/>
  <c r="G2614" i="1" s="1"/>
  <c r="G2095" i="1" a="1"/>
  <c r="G2095" i="1" s="1"/>
  <c r="G2994" i="1" a="1"/>
  <c r="G2994" i="1" s="1"/>
  <c r="G2648" i="1" a="1"/>
  <c r="G2648" i="1" s="1"/>
  <c r="G3428" i="1" a="1"/>
  <c r="G3428" i="1" s="1"/>
  <c r="G2334" i="1" a="1"/>
  <c r="G2334" i="1" s="1"/>
  <c r="G2721" i="1" a="1"/>
  <c r="G2721" i="1" s="1"/>
  <c r="G1923" i="1" a="1"/>
  <c r="G1923" i="1" s="1"/>
  <c r="G2371" i="1" a="1"/>
  <c r="G2371" i="1" s="1"/>
  <c r="G223" i="1" a="1"/>
  <c r="G223" i="1" s="1"/>
  <c r="G2462" i="1" a="1"/>
  <c r="G2462" i="1" s="1"/>
  <c r="G2760" i="1" a="1"/>
  <c r="G2760" i="1" s="1"/>
  <c r="G80" i="1" a="1"/>
  <c r="G80" i="1" s="1"/>
  <c r="G709" i="1" a="1"/>
  <c r="G709" i="1" s="1"/>
  <c r="G1924" i="1" a="1"/>
  <c r="G1924" i="1" s="1"/>
  <c r="G90" i="1" a="1"/>
  <c r="G90" i="1" s="1"/>
  <c r="G2900" i="1" a="1"/>
  <c r="G2900" i="1" s="1"/>
  <c r="G2918" i="1" a="1"/>
  <c r="G2918" i="1" s="1"/>
  <c r="G690" i="1" a="1"/>
  <c r="G690" i="1" s="1"/>
  <c r="G1305" i="1" a="1"/>
  <c r="G1305" i="1" s="1"/>
  <c r="G956" i="1" a="1"/>
  <c r="G956" i="1" s="1"/>
  <c r="G65" i="1" a="1"/>
  <c r="G65" i="1" s="1"/>
  <c r="G1877" i="1" a="1"/>
  <c r="G1877" i="1" s="1"/>
  <c r="G6" i="1" a="1"/>
  <c r="G6" i="1" s="1"/>
  <c r="G1441" i="1" a="1"/>
  <c r="G1441" i="1" s="1"/>
  <c r="G1504" i="1" a="1"/>
  <c r="G1504" i="1" s="1"/>
  <c r="G673" i="1" a="1"/>
  <c r="G673" i="1" s="1"/>
  <c r="G77" i="1" a="1"/>
  <c r="G77" i="1" s="1"/>
  <c r="G1189" i="1" a="1"/>
  <c r="G1189" i="1" s="1"/>
  <c r="G1675" i="1" a="1"/>
  <c r="G1675" i="1" s="1"/>
  <c r="G1467" i="1" a="1"/>
  <c r="G1467" i="1" s="1"/>
  <c r="G3112" i="1" a="1"/>
  <c r="G3112" i="1" s="1"/>
  <c r="G1689" i="1" a="1"/>
  <c r="G1689" i="1" s="1"/>
  <c r="G2654" i="1" a="1"/>
  <c r="G2654" i="1" s="1"/>
  <c r="G1726" i="1" a="1"/>
  <c r="G1726" i="1" s="1"/>
  <c r="G1789" i="1" a="1"/>
  <c r="G1789" i="1" s="1"/>
  <c r="G3665" i="1" a="1"/>
  <c r="G3665" i="1" s="1"/>
  <c r="G512" i="1" a="1"/>
  <c r="G512" i="1" s="1"/>
  <c r="G1593" i="1" a="1"/>
  <c r="G1593" i="1" s="1"/>
  <c r="G3283" i="1" a="1"/>
  <c r="G3283" i="1" s="1"/>
  <c r="G2645" i="1" a="1"/>
  <c r="G2645" i="1" s="1"/>
  <c r="G2689" i="1" a="1"/>
  <c r="G2689" i="1" s="1"/>
  <c r="G556" i="1" a="1"/>
  <c r="G556" i="1" s="1"/>
  <c r="G2791" i="1" a="1"/>
  <c r="G2791" i="1" s="1"/>
  <c r="G821" i="1" a="1"/>
  <c r="G821" i="1" s="1"/>
  <c r="G1085" i="1" a="1"/>
  <c r="G1085" i="1" s="1"/>
  <c r="G2001" i="1" a="1"/>
  <c r="G2001" i="1" s="1"/>
  <c r="G255" i="1" a="1"/>
  <c r="G255" i="1" s="1"/>
  <c r="G664" i="1" a="1"/>
  <c r="G664" i="1" s="1"/>
  <c r="G2947" i="1" a="1"/>
  <c r="G2947" i="1" s="1"/>
  <c r="G1607" i="1" a="1"/>
  <c r="G1607" i="1" s="1"/>
  <c r="G52" i="1" a="1"/>
  <c r="G52" i="1" s="1"/>
  <c r="G1594" i="1" a="1"/>
  <c r="G1594" i="1" s="1"/>
  <c r="G1652" i="1" a="1"/>
  <c r="G1652" i="1" s="1"/>
  <c r="G1922" i="1" a="1"/>
  <c r="G1922" i="1" s="1"/>
  <c r="G538" i="1" a="1"/>
  <c r="G538" i="1" s="1"/>
  <c r="G307" i="1" a="1"/>
  <c r="G307" i="1" s="1"/>
  <c r="G267" i="1" a="1"/>
  <c r="G267" i="1" s="1"/>
  <c r="G540" i="1" a="1"/>
  <c r="G540" i="1" s="1"/>
  <c r="G2071" i="1" a="1"/>
  <c r="G2071" i="1" s="1"/>
  <c r="G1343" i="1" a="1"/>
  <c r="G1343" i="1" s="1"/>
  <c r="G1312" i="1" a="1"/>
  <c r="G1312" i="1" s="1"/>
  <c r="G314" i="1" a="1"/>
  <c r="G314" i="1" s="1"/>
  <c r="G3531" i="1" a="1"/>
  <c r="G3531" i="1" s="1"/>
  <c r="G542" i="1" a="1"/>
  <c r="G542" i="1" s="1"/>
  <c r="G1313" i="1" a="1"/>
  <c r="G1313" i="1" s="1"/>
  <c r="G3554" i="1" a="1"/>
  <c r="G3554" i="1" s="1"/>
  <c r="G2588" i="1" a="1"/>
  <c r="G2588" i="1" s="1"/>
  <c r="G575" i="1" a="1"/>
  <c r="G575" i="1" s="1"/>
  <c r="G368" i="1" a="1"/>
  <c r="G368" i="1" s="1"/>
  <c r="G682" i="1" a="1"/>
  <c r="G682" i="1" s="1"/>
  <c r="G374" i="1" a="1"/>
  <c r="G374" i="1" s="1"/>
  <c r="G102" i="1" a="1"/>
  <c r="G102" i="1" s="1"/>
  <c r="G199" i="1" a="1"/>
  <c r="G199" i="1" s="1"/>
  <c r="G491" i="1" a="1"/>
  <c r="G491" i="1" s="1"/>
  <c r="G3167" i="1" a="1"/>
  <c r="G3167" i="1" s="1"/>
  <c r="G3025" i="1" a="1"/>
  <c r="G3025" i="1" s="1"/>
  <c r="G581" i="1" a="1"/>
  <c r="G581" i="1" s="1"/>
  <c r="G3415" i="1" a="1"/>
  <c r="G3415" i="1" s="1"/>
  <c r="G122" i="1" a="1"/>
  <c r="G122" i="1" s="1"/>
  <c r="G2206" i="1" a="1"/>
  <c r="G2206" i="1" s="1"/>
  <c r="G3795" i="1" a="1"/>
  <c r="G3795" i="1" s="1"/>
  <c r="G658" i="1" a="1"/>
  <c r="G658" i="1" s="1"/>
  <c r="G3226" i="1" a="1"/>
  <c r="G3226" i="1" s="1"/>
  <c r="G370" i="1" a="1"/>
  <c r="G370" i="1" s="1"/>
  <c r="G3256" i="1" a="1"/>
  <c r="G3256" i="1" s="1"/>
  <c r="G3245" i="1" a="1"/>
  <c r="G3245" i="1" s="1"/>
  <c r="G3243" i="1" a="1"/>
  <c r="G3243" i="1" s="1"/>
  <c r="G3244" i="1" a="1"/>
  <c r="G3244" i="1" s="1"/>
  <c r="G3241" i="1" a="1"/>
  <c r="G3241" i="1" s="1"/>
  <c r="G3242" i="1" a="1"/>
  <c r="G3242" i="1" s="1"/>
  <c r="G3234" i="1" a="1"/>
  <c r="G3234" i="1" s="1"/>
  <c r="G3236" i="1" a="1"/>
  <c r="G3236" i="1" s="1"/>
  <c r="G3228" i="1" a="1"/>
  <c r="G3228" i="1" s="1"/>
  <c r="G1292" i="1" a="1"/>
  <c r="G1292" i="1" s="1"/>
  <c r="G2328" i="1" a="1"/>
  <c r="G2328" i="1" s="1"/>
  <c r="G2336" i="1" a="1"/>
  <c r="G2336" i="1" s="1"/>
  <c r="G2333" i="1" a="1"/>
  <c r="G2333" i="1" s="1"/>
  <c r="G2338" i="1" a="1"/>
  <c r="G2338" i="1" s="1"/>
  <c r="G2331" i="1" a="1"/>
  <c r="G2331" i="1" s="1"/>
  <c r="G2330" i="1" a="1"/>
  <c r="G2330" i="1" s="1"/>
  <c r="G2332" i="1" a="1"/>
  <c r="G2332" i="1" s="1"/>
  <c r="G2312" i="1" a="1"/>
  <c r="G2312" i="1" s="1"/>
  <c r="G1027" i="1" a="1"/>
  <c r="G1027" i="1" s="1"/>
  <c r="G3547" i="1" a="1"/>
  <c r="G3547" i="1" s="1"/>
  <c r="G3539" i="1" a="1"/>
  <c r="G3539" i="1" s="1"/>
  <c r="G3540" i="1" a="1"/>
  <c r="G3540" i="1" s="1"/>
  <c r="G3536" i="1" a="1"/>
  <c r="G3536" i="1" s="1"/>
  <c r="G3537" i="1" a="1"/>
  <c r="G3537" i="1" s="1"/>
  <c r="G3529" i="1" a="1"/>
  <c r="G3529" i="1" s="1"/>
  <c r="G3527" i="1" a="1"/>
  <c r="G3527" i="1" s="1"/>
  <c r="G3521" i="1" a="1"/>
  <c r="G3521" i="1" s="1"/>
  <c r="G3514" i="1" a="1"/>
  <c r="G3514" i="1" s="1"/>
  <c r="G3515" i="1" a="1"/>
  <c r="G3515" i="1" s="1"/>
  <c r="G214" i="1" a="1"/>
  <c r="G214" i="1" s="1"/>
  <c r="G2548" i="1" a="1"/>
  <c r="G2548" i="1" s="1"/>
  <c r="G3075" i="1" a="1"/>
  <c r="G3075" i="1" s="1"/>
  <c r="G1034" i="1" a="1"/>
  <c r="G1034" i="1" s="1"/>
  <c r="G1818" i="1" a="1"/>
  <c r="G1818" i="1" s="1"/>
  <c r="G444" i="1" a="1"/>
  <c r="G444" i="1" s="1"/>
  <c r="G442" i="1" a="1"/>
  <c r="G442" i="1" s="1"/>
  <c r="G1433" i="1" a="1"/>
  <c r="G1433" i="1" s="1"/>
  <c r="G2249" i="1" a="1"/>
  <c r="G2249" i="1" s="1"/>
  <c r="G1683" i="1" a="1"/>
  <c r="G1683" i="1" s="1"/>
  <c r="G1116" i="1" a="1"/>
  <c r="G1116" i="1" s="1"/>
  <c r="G1304" i="1" a="1"/>
  <c r="G1304" i="1" s="1"/>
  <c r="G3178" i="1" a="1"/>
  <c r="G3178" i="1" s="1"/>
  <c r="G859" i="1" a="1"/>
  <c r="G859" i="1" s="1"/>
  <c r="G1366" i="1" a="1"/>
  <c r="G1366" i="1" s="1"/>
  <c r="G2611" i="1" a="1"/>
  <c r="G2611" i="1" s="1"/>
  <c r="G1285" i="1" a="1"/>
  <c r="G1285" i="1" s="1"/>
  <c r="G141" i="1" a="1"/>
  <c r="G141" i="1" s="1"/>
  <c r="G1024" i="1" a="1"/>
  <c r="G1024" i="1" s="1"/>
  <c r="G1309" i="1" a="1"/>
  <c r="G1309" i="1" s="1"/>
  <c r="G996" i="1" a="1"/>
  <c r="G996" i="1" s="1"/>
  <c r="G249" i="1" a="1"/>
  <c r="G249" i="1" s="1"/>
  <c r="G66" i="1" a="1"/>
  <c r="G66" i="1" s="1"/>
  <c r="G23" i="1" a="1"/>
  <c r="G23" i="1" s="1"/>
  <c r="G1283" i="1" a="1"/>
  <c r="G1283" i="1" s="1"/>
  <c r="G3688" i="1" a="1"/>
  <c r="G3688" i="1" s="1"/>
  <c r="G3744" i="1" a="1"/>
  <c r="G3744" i="1" s="1"/>
  <c r="G848" i="1" a="1"/>
  <c r="G848" i="1" s="1"/>
  <c r="G1743" i="1" a="1"/>
  <c r="G1743" i="1" s="1"/>
  <c r="G331" i="1" a="1"/>
  <c r="G331" i="1" s="1"/>
  <c r="G2552" i="1" a="1"/>
  <c r="G2552" i="1" s="1"/>
  <c r="G3811" i="1" a="1"/>
  <c r="G3811" i="1" s="1"/>
  <c r="G2850" i="1" a="1"/>
  <c r="G2850" i="1" s="1"/>
  <c r="G719" i="1" a="1"/>
  <c r="G719" i="1" s="1"/>
  <c r="G2381" i="1" a="1"/>
  <c r="G2381" i="1" s="1"/>
  <c r="G992" i="1" a="1"/>
  <c r="G992" i="1" s="1"/>
  <c r="G1026" i="1" a="1"/>
  <c r="G1026" i="1" s="1"/>
  <c r="G3829" i="1" a="1"/>
  <c r="G3829" i="1" s="1"/>
  <c r="G1247" i="1" a="1"/>
  <c r="G1247" i="1" s="1"/>
  <c r="G1756" i="1" a="1"/>
  <c r="G1756" i="1" s="1"/>
  <c r="G1713" i="1" a="1"/>
  <c r="G1713" i="1" s="1"/>
  <c r="G2226" i="1" a="1"/>
  <c r="G2226" i="1" s="1"/>
  <c r="G2597" i="1" a="1"/>
  <c r="G2597" i="1" s="1"/>
  <c r="G1350" i="1" a="1"/>
  <c r="G1350" i="1" s="1"/>
  <c r="G1952" i="1" a="1"/>
  <c r="G1952" i="1" s="1"/>
  <c r="G3462" i="1" a="1"/>
  <c r="G3462" i="1" s="1"/>
  <c r="G3783" i="1" a="1"/>
  <c r="G3783" i="1" s="1"/>
  <c r="G3779" i="1" a="1"/>
  <c r="G3779" i="1" s="1"/>
  <c r="G1429" i="1" a="1"/>
  <c r="G1429" i="1" s="1"/>
  <c r="G3840" i="1" a="1"/>
  <c r="G3840" i="1" s="1"/>
  <c r="G2009" i="1" a="1"/>
  <c r="G2009" i="1" s="1"/>
  <c r="G3784" i="1" a="1"/>
  <c r="G3784" i="1" s="1"/>
  <c r="G3069" i="1" a="1"/>
  <c r="G3069" i="1" s="1"/>
  <c r="G1835" i="1" a="1"/>
  <c r="G1835" i="1" s="1"/>
  <c r="G1259" i="1" a="1"/>
  <c r="G1259" i="1" s="1"/>
  <c r="G3505" i="1" a="1"/>
  <c r="G3505" i="1" s="1"/>
  <c r="G1602" i="1" a="1"/>
  <c r="G1602" i="1" s="1"/>
  <c r="G1481" i="1" a="1"/>
  <c r="G1481" i="1" s="1"/>
  <c r="G2089" i="1" a="1"/>
  <c r="G2089" i="1" s="1"/>
  <c r="G3839" i="1" a="1"/>
  <c r="G3839" i="1" s="1"/>
  <c r="G993" i="1" a="1"/>
  <c r="G993" i="1" s="1"/>
  <c r="G1044" i="1" a="1"/>
  <c r="G1044" i="1" s="1"/>
  <c r="G1373" i="1" a="1"/>
  <c r="G1373" i="1" s="1"/>
  <c r="G1017" i="1" a="1"/>
  <c r="G1017" i="1" s="1"/>
  <c r="G70" i="1" a="1"/>
  <c r="G70" i="1" s="1"/>
  <c r="G3807" i="1" a="1"/>
  <c r="G3807" i="1" s="1"/>
  <c r="G103" i="1" a="1"/>
  <c r="G103" i="1" s="1"/>
  <c r="G577" i="1" a="1"/>
  <c r="G577" i="1" s="1"/>
  <c r="G1491" i="1" a="1"/>
  <c r="G1491" i="1" s="1"/>
  <c r="G829" i="1" a="1"/>
  <c r="G829" i="1" s="1"/>
  <c r="G561" i="1" a="1"/>
  <c r="G561" i="1" s="1"/>
  <c r="G329" i="1" a="1"/>
  <c r="G329" i="1" s="1"/>
  <c r="G650" i="1" a="1"/>
  <c r="G650" i="1" s="1"/>
  <c r="G3310" i="1" a="1"/>
  <c r="G3310" i="1" s="1"/>
  <c r="G497" i="1" a="1"/>
  <c r="G497" i="1" s="1"/>
  <c r="G1294" i="1" a="1"/>
  <c r="G1294" i="1" s="1"/>
  <c r="G2409" i="1" a="1"/>
  <c r="G2409" i="1" s="1"/>
  <c r="G3429" i="1" a="1"/>
  <c r="G3429" i="1" s="1"/>
  <c r="G3439" i="1" a="1"/>
  <c r="G3439" i="1" s="1"/>
  <c r="G2093" i="1" a="1"/>
  <c r="G2093" i="1" s="1"/>
  <c r="G3440" i="1" a="1"/>
  <c r="G3440" i="1" s="1"/>
  <c r="G411" i="1" a="1"/>
  <c r="G411" i="1" s="1"/>
  <c r="G1543" i="1" a="1"/>
  <c r="G1543" i="1" s="1"/>
  <c r="G2682" i="1" a="1"/>
  <c r="G2682" i="1" s="1"/>
  <c r="G568" i="1" a="1"/>
  <c r="G568" i="1" s="1"/>
  <c r="G3099" i="1" a="1"/>
  <c r="G3099" i="1" s="1"/>
  <c r="G1821" i="1" a="1"/>
  <c r="G1821" i="1" s="1"/>
  <c r="G3127" i="1" a="1"/>
  <c r="G3127" i="1" s="1"/>
  <c r="G621" i="1" a="1"/>
  <c r="G621" i="1" s="1"/>
  <c r="G2257" i="1" a="1"/>
  <c r="G2257" i="1" s="1"/>
  <c r="G2233" i="1" a="1"/>
  <c r="G2233" i="1" s="1"/>
  <c r="G1465" i="1" a="1"/>
  <c r="G1465" i="1" s="1"/>
  <c r="G2241" i="1" a="1"/>
  <c r="G2241" i="1" s="1"/>
  <c r="G1018" i="1" a="1"/>
  <c r="G1018" i="1" s="1"/>
  <c r="G1175" i="1" a="1"/>
  <c r="G1175" i="1" s="1"/>
  <c r="G580" i="1" a="1"/>
  <c r="G580" i="1" s="1"/>
  <c r="G589" i="1" a="1"/>
  <c r="G589" i="1" s="1"/>
  <c r="G16" i="1" a="1"/>
  <c r="G16" i="1" s="1"/>
  <c r="G2396" i="1" a="1"/>
  <c r="G2396" i="1" s="1"/>
  <c r="G1162" i="1" a="1"/>
  <c r="G1162" i="1" s="1"/>
  <c r="G1495" i="1" a="1"/>
  <c r="G1495" i="1" s="1"/>
  <c r="G417" i="1" a="1"/>
  <c r="G417" i="1" s="1"/>
  <c r="G1812" i="1" a="1"/>
  <c r="G1812" i="1" s="1"/>
  <c r="G3314" i="1" a="1"/>
  <c r="G3314" i="1" s="1"/>
  <c r="G2131" i="1" a="1"/>
  <c r="G2131" i="1" s="1"/>
  <c r="G685" i="1" a="1"/>
  <c r="G685" i="1" s="1"/>
  <c r="G1008" i="1" a="1"/>
  <c r="G1008" i="1" s="1"/>
  <c r="G36" i="1" a="1"/>
  <c r="G36" i="1" s="1"/>
  <c r="G37" i="1" a="1"/>
  <c r="G37" i="1" s="1"/>
  <c r="G1289" i="1" a="1"/>
  <c r="G1289" i="1" s="1"/>
  <c r="G2244" i="1" a="1"/>
  <c r="G2244" i="1" s="1"/>
  <c r="G2447" i="1" a="1"/>
  <c r="G2447" i="1" s="1"/>
  <c r="G880" i="1" a="1"/>
  <c r="G880" i="1" s="1"/>
  <c r="G2945" i="1" a="1"/>
  <c r="G2945" i="1" s="1"/>
  <c r="G1483" i="1" a="1"/>
  <c r="G1483" i="1" s="1"/>
  <c r="G803" i="1" a="1"/>
  <c r="G803" i="1" s="1"/>
  <c r="G2792" i="1" a="1"/>
  <c r="G2792" i="1" s="1"/>
  <c r="G3835" i="1" a="1"/>
  <c r="G3835" i="1" s="1"/>
  <c r="G3611" i="1" a="1"/>
  <c r="G3611" i="1" s="1"/>
  <c r="G3718" i="1" a="1"/>
  <c r="G3718" i="1" s="1"/>
  <c r="G3499" i="1" a="1"/>
  <c r="G3499" i="1" s="1"/>
  <c r="G1037" i="1" a="1"/>
  <c r="G1037" i="1" s="1"/>
  <c r="G3714" i="1" a="1"/>
  <c r="G3714" i="1" s="1"/>
  <c r="G3399" i="1" a="1"/>
  <c r="G3399" i="1" s="1"/>
  <c r="G3662" i="1" a="1"/>
  <c r="G3662" i="1" s="1"/>
  <c r="G3192" i="1" a="1"/>
  <c r="G3192" i="1" s="1"/>
  <c r="G3707" i="1" a="1"/>
  <c r="G3707" i="1" s="1"/>
  <c r="G3716" i="1" a="1"/>
  <c r="G3716" i="1" s="1"/>
  <c r="G3444" i="1" a="1"/>
  <c r="G3444" i="1" s="1"/>
  <c r="G2647" i="1" a="1"/>
  <c r="G2647" i="1" s="1"/>
  <c r="G3606" i="1" a="1"/>
  <c r="G3606" i="1" s="1"/>
  <c r="G3362" i="1" a="1"/>
  <c r="G3362" i="1" s="1"/>
  <c r="G3648" i="1" a="1"/>
  <c r="G3648" i="1" s="1"/>
  <c r="G3176" i="1" a="1"/>
  <c r="G3176" i="1" s="1"/>
  <c r="G1054" i="1" a="1"/>
  <c r="G1054" i="1" s="1"/>
  <c r="G3184" i="1" a="1"/>
  <c r="G3184" i="1" s="1"/>
  <c r="G3170" i="1" a="1"/>
  <c r="G3170" i="1" s="1"/>
  <c r="G3174" i="1" a="1"/>
  <c r="G3174" i="1" s="1"/>
  <c r="G3198" i="1" a="1"/>
  <c r="G3198" i="1" s="1"/>
  <c r="G3804" i="1" a="1"/>
  <c r="G3804" i="1" s="1"/>
  <c r="G1042" i="1" a="1"/>
  <c r="G1042" i="1" s="1"/>
  <c r="G1722" i="1" a="1"/>
  <c r="G1722" i="1" s="1"/>
  <c r="G3272" i="1" a="1"/>
  <c r="G3272" i="1" s="1"/>
  <c r="G955" i="1" a="1"/>
  <c r="G955" i="1" s="1"/>
  <c r="G151" i="1" a="1"/>
  <c r="G151" i="1" s="1"/>
  <c r="G521" i="1" a="1"/>
  <c r="G521" i="1" s="1"/>
  <c r="G308" i="1" a="1"/>
  <c r="G308" i="1" s="1"/>
  <c r="G291" i="1" a="1"/>
  <c r="G291" i="1" s="1"/>
  <c r="G560" i="1" a="1"/>
  <c r="G560" i="1" s="1"/>
  <c r="G544" i="1" a="1"/>
  <c r="G544" i="1" s="1"/>
  <c r="G392" i="1" a="1"/>
  <c r="G392" i="1" s="1"/>
  <c r="G1319" i="1" a="1"/>
  <c r="G1319" i="1" s="1"/>
  <c r="G2693" i="1" a="1"/>
  <c r="G2693" i="1" s="1"/>
  <c r="G1849" i="1" a="1"/>
  <c r="G1849" i="1" s="1"/>
  <c r="G1884" i="1" a="1"/>
  <c r="G1884" i="1" s="1"/>
  <c r="G248" i="1" a="1"/>
  <c r="G248" i="1" s="1"/>
  <c r="G286" i="1" a="1"/>
  <c r="G286" i="1" s="1"/>
  <c r="G2929" i="1" a="1"/>
  <c r="G2929" i="1" s="1"/>
  <c r="G1099" i="1" a="1"/>
  <c r="G1099" i="1" s="1"/>
  <c r="G1450" i="1" a="1"/>
  <c r="G1450" i="1" s="1"/>
  <c r="G1190" i="1" a="1"/>
  <c r="G1190" i="1" s="1"/>
  <c r="G2765" i="1" a="1"/>
  <c r="G2765" i="1" s="1"/>
  <c r="G3015" i="1" a="1"/>
  <c r="G3015" i="1" s="1"/>
  <c r="G3379" i="1" a="1"/>
  <c r="G3379" i="1" s="1"/>
  <c r="G3421" i="1" a="1"/>
  <c r="G3421" i="1" s="1"/>
  <c r="G3361" i="1" a="1"/>
  <c r="G3361" i="1" s="1"/>
  <c r="G2766" i="1" a="1"/>
  <c r="G2766" i="1" s="1"/>
  <c r="G3067" i="1" a="1"/>
  <c r="G3067" i="1" s="1"/>
  <c r="G3026" i="1" a="1"/>
  <c r="G3026" i="1" s="1"/>
  <c r="G425" i="1" a="1"/>
  <c r="G425" i="1" s="1"/>
  <c r="G3287" i="1" a="1"/>
  <c r="G3287" i="1" s="1"/>
  <c r="G2747" i="1" a="1"/>
  <c r="G2747" i="1" s="1"/>
  <c r="G2790" i="1" a="1"/>
  <c r="G2790" i="1" s="1"/>
  <c r="G3155" i="1" a="1"/>
  <c r="G3155" i="1" s="1"/>
  <c r="G3335" i="1" a="1"/>
  <c r="G3335" i="1" s="1"/>
  <c r="G3259" i="1" a="1"/>
  <c r="G3259" i="1" s="1"/>
  <c r="G3078" i="1" a="1"/>
  <c r="G3078" i="1" s="1"/>
  <c r="G3363" i="1" a="1"/>
  <c r="G3363" i="1" s="1"/>
  <c r="G3384" i="1" a="1"/>
  <c r="G3384" i="1" s="1"/>
  <c r="G327" i="1" a="1"/>
  <c r="G327" i="1" s="1"/>
  <c r="G3007" i="1" a="1"/>
  <c r="G3007" i="1" s="1"/>
  <c r="G3378" i="1" a="1"/>
  <c r="G3378" i="1" s="1"/>
  <c r="G2959" i="1" a="1"/>
  <c r="G2959" i="1" s="1"/>
  <c r="G177" i="1" a="1"/>
  <c r="G177" i="1" s="1"/>
  <c r="G2950" i="1" a="1"/>
  <c r="G2950" i="1" s="1"/>
  <c r="G3061" i="1" a="1"/>
  <c r="G3061" i="1" s="1"/>
  <c r="G2599" i="1" a="1"/>
  <c r="G2599" i="1" s="1"/>
  <c r="G2764" i="1" a="1"/>
  <c r="G2764" i="1" s="1"/>
  <c r="G2329" i="1" a="1"/>
  <c r="G2329" i="1" s="1"/>
  <c r="G2593" i="1" a="1"/>
  <c r="G2593" i="1" s="1"/>
  <c r="G2840" i="1" a="1"/>
  <c r="G2840" i="1" s="1"/>
  <c r="G3062" i="1" a="1"/>
  <c r="G3062" i="1" s="1"/>
  <c r="G2940" i="1" a="1"/>
  <c r="G2940" i="1" s="1"/>
  <c r="G2616" i="1" a="1"/>
  <c r="G2616" i="1" s="1"/>
  <c r="G905" i="1" a="1"/>
  <c r="G905" i="1" s="1"/>
  <c r="G1228" i="1" a="1"/>
  <c r="G1228" i="1" s="1"/>
  <c r="G1207" i="1" a="1"/>
  <c r="G1207" i="1" s="1"/>
  <c r="G1953" i="1" a="1"/>
  <c r="G1953" i="1" s="1"/>
  <c r="G25" i="1" a="1"/>
  <c r="G25" i="1" s="1"/>
  <c r="G1858" i="1" a="1"/>
  <c r="G1858" i="1" s="1"/>
  <c r="G1195" i="1" a="1"/>
  <c r="G1195" i="1" s="1"/>
  <c r="G862" i="1" a="1"/>
  <c r="G862" i="1" s="1"/>
  <c r="G1046" i="1" a="1"/>
  <c r="G1046" i="1" s="1"/>
  <c r="G1472" i="1" a="1"/>
  <c r="G1472" i="1" s="1"/>
  <c r="G1457" i="1" a="1"/>
  <c r="G1457" i="1" s="1"/>
  <c r="G1929" i="1" a="1"/>
  <c r="G1929" i="1" s="1"/>
  <c r="G1473" i="1" a="1"/>
  <c r="G1473" i="1" s="1"/>
  <c r="G1269" i="1" a="1"/>
  <c r="G1269" i="1" s="1"/>
  <c r="G2208" i="1" a="1"/>
  <c r="G2208" i="1" s="1"/>
  <c r="G142" i="1" a="1"/>
  <c r="G142" i="1" s="1"/>
  <c r="G1164" i="1" a="1"/>
  <c r="G1164" i="1" s="1"/>
  <c r="G1199" i="1" a="1"/>
  <c r="G1199" i="1" s="1"/>
  <c r="G1307" i="1" a="1"/>
  <c r="G1307" i="1" s="1"/>
  <c r="G1153" i="1" a="1"/>
  <c r="G1153" i="1" s="1"/>
  <c r="G1109" i="1" a="1"/>
  <c r="G1109" i="1" s="1"/>
  <c r="G1151" i="1" a="1"/>
  <c r="G1151" i="1" s="1"/>
  <c r="G1107" i="1" a="1"/>
  <c r="G1107" i="1" s="1"/>
  <c r="G1108" i="1" a="1"/>
  <c r="G1108" i="1" s="1"/>
  <c r="G1128" i="1" a="1"/>
  <c r="G1128" i="1" s="1"/>
  <c r="G617" i="1" a="1"/>
  <c r="G617" i="1" s="1"/>
  <c r="G3084" i="1" a="1"/>
  <c r="G3084" i="1" s="1"/>
  <c r="G1306" i="1" a="1"/>
  <c r="G1306" i="1" s="1"/>
  <c r="G1684" i="1" a="1"/>
  <c r="G1684" i="1" s="1"/>
  <c r="G1956" i="1" a="1"/>
  <c r="G1956" i="1" s="1"/>
  <c r="G1973" i="1" a="1"/>
  <c r="G1973" i="1" s="1"/>
  <c r="G832" i="1" a="1"/>
  <c r="G832" i="1" s="1"/>
  <c r="G2023" i="1" a="1"/>
  <c r="G2023" i="1" s="1"/>
  <c r="G2759" i="1" a="1"/>
  <c r="G2759" i="1" s="1"/>
  <c r="G904" i="1" a="1"/>
  <c r="G904" i="1" s="1"/>
  <c r="G1210" i="1" a="1"/>
  <c r="G1210" i="1" s="1"/>
  <c r="G1227" i="1" a="1"/>
  <c r="G1227" i="1" s="1"/>
  <c r="G2583" i="1" a="1"/>
  <c r="G2583" i="1" s="1"/>
  <c r="G925" i="1" a="1"/>
  <c r="G925" i="1" s="1"/>
  <c r="G959" i="1" a="1"/>
  <c r="G959" i="1" s="1"/>
  <c r="G950" i="1" a="1"/>
  <c r="G950" i="1" s="1"/>
  <c r="G2569" i="1" a="1"/>
  <c r="G2569" i="1" s="1"/>
  <c r="G298" i="1" a="1"/>
  <c r="G298" i="1" s="1"/>
  <c r="G2826" i="1" a="1"/>
  <c r="G2826" i="1" s="1"/>
  <c r="G2284" i="1" a="1"/>
  <c r="G2284" i="1" s="1"/>
  <c r="G181" i="1" a="1"/>
  <c r="G181" i="1" s="1"/>
  <c r="G2576" i="1" a="1"/>
  <c r="G2576" i="1" s="1"/>
  <c r="G1188" i="1" a="1"/>
  <c r="G1188" i="1" s="1"/>
  <c r="G3394" i="1" a="1"/>
  <c r="G3394" i="1" s="1"/>
  <c r="G3388" i="1" a="1"/>
  <c r="G3388" i="1" s="1"/>
  <c r="G3403" i="1" a="1"/>
  <c r="G3403" i="1" s="1"/>
  <c r="G1824" i="1" a="1"/>
  <c r="G1824" i="1" s="1"/>
  <c r="G948" i="1" a="1"/>
  <c r="G948" i="1" s="1"/>
  <c r="G3401" i="1" a="1"/>
  <c r="G3401" i="1" s="1"/>
  <c r="G2993" i="1" a="1"/>
  <c r="G2993" i="1" s="1"/>
  <c r="G2246" i="1" a="1"/>
  <c r="G2246" i="1" s="1"/>
  <c r="G239" i="1" a="1"/>
  <c r="G239" i="1" s="1"/>
  <c r="G225" i="1" a="1"/>
  <c r="G225" i="1" s="1"/>
  <c r="G400" i="1" a="1"/>
  <c r="G400" i="1" s="1"/>
  <c r="G412" i="1" a="1"/>
  <c r="G412" i="1" s="1"/>
  <c r="G342" i="1" a="1"/>
  <c r="G342" i="1" s="1"/>
  <c r="G89" i="1" a="1"/>
  <c r="G89" i="1" s="1"/>
  <c r="G456" i="1" a="1"/>
  <c r="G456" i="1" s="1"/>
  <c r="G31" i="1" a="1"/>
  <c r="G31" i="1" s="1"/>
  <c r="G1101" i="1" a="1"/>
  <c r="G1101" i="1" s="1"/>
  <c r="G742" i="1" a="1"/>
  <c r="G742" i="1" s="1"/>
  <c r="G39" i="1" a="1"/>
  <c r="G39" i="1" s="1"/>
  <c r="G1914" i="1" a="1"/>
  <c r="G1914" i="1" s="1"/>
  <c r="G210" i="1" a="1"/>
  <c r="G210" i="1" s="1"/>
  <c r="G233" i="1" a="1"/>
  <c r="G233" i="1" s="1"/>
  <c r="G246" i="1" a="1"/>
  <c r="G246" i="1" s="1"/>
  <c r="G1184" i="1" a="1"/>
  <c r="G1184" i="1" s="1"/>
  <c r="G440" i="1" a="1"/>
  <c r="G440" i="1" s="1"/>
  <c r="G154" i="1" a="1"/>
  <c r="G154" i="1" s="1"/>
  <c r="G1987" i="1" a="1"/>
  <c r="G1987" i="1" s="1"/>
  <c r="G1655" i="1" a="1"/>
  <c r="G1655" i="1" s="1"/>
  <c r="G767" i="1" a="1"/>
  <c r="G767" i="1" s="1"/>
  <c r="G1841" i="1" a="1"/>
  <c r="G1841" i="1" s="1"/>
  <c r="G1004" i="1" a="1"/>
  <c r="G1004" i="1" s="1"/>
  <c r="G981" i="1" a="1"/>
  <c r="G981" i="1" s="1"/>
  <c r="G111" i="1" a="1"/>
  <c r="G111" i="1" s="1"/>
  <c r="G2550" i="1" a="1"/>
  <c r="G2550" i="1" s="1"/>
  <c r="G1768" i="1" a="1"/>
  <c r="G1768" i="1" s="1"/>
  <c r="G1671" i="1" a="1"/>
  <c r="G1671" i="1" s="1"/>
  <c r="G1155" i="1" a="1"/>
  <c r="G1155" i="1" s="1"/>
  <c r="G1288" i="1" a="1"/>
  <c r="G1288" i="1" s="1"/>
  <c r="G2711" i="1" a="1"/>
  <c r="G2711" i="1" s="1"/>
  <c r="G1361" i="1" a="1"/>
  <c r="G1361" i="1" s="1"/>
  <c r="G1437" i="1" a="1"/>
  <c r="G1437" i="1" s="1"/>
  <c r="G2628" i="1" a="1"/>
  <c r="G2628" i="1" s="1"/>
  <c r="G1176" i="1" a="1"/>
  <c r="G1176" i="1" s="1"/>
  <c r="G1152" i="1" a="1"/>
  <c r="G1152" i="1" s="1"/>
  <c r="G466" i="1" a="1"/>
  <c r="G466" i="1" s="1"/>
  <c r="G322" i="1" a="1"/>
  <c r="G322" i="1" s="1"/>
  <c r="G2084" i="1" a="1"/>
  <c r="G2084" i="1" s="1"/>
  <c r="G2252" i="1" a="1"/>
  <c r="G2252" i="1" s="1"/>
  <c r="G534" i="1" a="1"/>
  <c r="G534" i="1" s="1"/>
  <c r="G3054" i="1" a="1"/>
  <c r="G3054" i="1" s="1"/>
  <c r="G3126" i="1" a="1"/>
  <c r="G3126" i="1" s="1"/>
  <c r="G3442" i="1" a="1"/>
  <c r="G3442" i="1" s="1"/>
  <c r="G805" i="1" a="1"/>
  <c r="G805" i="1" s="1"/>
  <c r="G429" i="1" a="1"/>
  <c r="G429" i="1" s="1"/>
  <c r="G159" i="1" a="1"/>
  <c r="G159" i="1" s="1"/>
  <c r="G2064" i="1" a="1"/>
  <c r="G2064" i="1" s="1"/>
  <c r="G2606" i="1" a="1"/>
  <c r="G2606" i="1" s="1"/>
  <c r="G381" i="1" a="1"/>
  <c r="G381" i="1" s="1"/>
  <c r="G3441" i="1" a="1"/>
  <c r="G3441" i="1" s="1"/>
  <c r="G3475" i="1" a="1"/>
  <c r="G3475" i="1" s="1"/>
  <c r="G2618" i="1" a="1"/>
  <c r="G2618" i="1" s="1"/>
  <c r="G2898" i="1" a="1"/>
  <c r="G2898" i="1" s="1"/>
  <c r="G3810" i="1" a="1"/>
  <c r="G3810" i="1" s="1"/>
  <c r="G352" i="1" a="1"/>
  <c r="G352" i="1" s="1"/>
  <c r="G1160" i="1" a="1"/>
  <c r="G1160" i="1" s="1"/>
  <c r="G648" i="1" a="1"/>
  <c r="G648" i="1" s="1"/>
  <c r="G1451" i="1" a="1"/>
  <c r="G1451" i="1" s="1"/>
  <c r="G1852" i="1" a="1"/>
  <c r="G1852" i="1" s="1"/>
  <c r="G1064" i="1" a="1"/>
  <c r="G1064" i="1" s="1"/>
  <c r="G3173" i="1" a="1"/>
  <c r="G3173" i="1" s="1"/>
  <c r="G262" i="1" a="1"/>
  <c r="G262" i="1" s="1"/>
  <c r="G684" i="1" a="1"/>
  <c r="G684" i="1" s="1"/>
  <c r="G224" i="1" a="1"/>
  <c r="G224" i="1" s="1"/>
  <c r="G1045" i="1" a="1"/>
  <c r="G1045" i="1" s="1"/>
  <c r="G377" i="1" a="1"/>
  <c r="G377" i="1" s="1"/>
  <c r="G994" i="1" a="1"/>
  <c r="G994" i="1" s="1"/>
  <c r="G1066" i="1" a="1"/>
  <c r="G1066" i="1" s="1"/>
  <c r="G109" i="1" a="1"/>
  <c r="G109" i="1" s="1"/>
  <c r="G2777" i="1" a="1"/>
  <c r="G2777" i="1" s="1"/>
  <c r="G3128" i="1" a="1"/>
  <c r="G3128" i="1" s="1"/>
  <c r="G2774" i="1" a="1"/>
  <c r="G2774" i="1" s="1"/>
  <c r="G1149" i="1" a="1"/>
  <c r="G1149" i="1" s="1"/>
  <c r="G1154" i="1" a="1"/>
  <c r="G1154" i="1" s="1"/>
  <c r="G1424" i="1" a="1"/>
  <c r="G1424" i="1" s="1"/>
  <c r="G2534" i="1" a="1"/>
  <c r="G2534" i="1" s="1"/>
  <c r="G973" i="1" a="1"/>
  <c r="G973" i="1" s="1"/>
  <c r="G2465" i="1" a="1"/>
  <c r="G2465" i="1" s="1"/>
  <c r="G1829" i="1" a="1"/>
  <c r="G1829" i="1" s="1"/>
  <c r="G2" i="1" a="1"/>
  <c r="G2" i="1" s="1"/>
  <c r="G2535" i="1" a="1"/>
  <c r="G2535" i="1" s="1"/>
  <c r="G299" i="1" a="1"/>
  <c r="G299" i="1" s="1"/>
  <c r="G1875" i="1" a="1"/>
  <c r="G1875" i="1" s="1"/>
  <c r="G2497" i="1" a="1"/>
  <c r="G2497" i="1" s="1"/>
  <c r="G2140" i="1" a="1"/>
  <c r="G2140" i="1" s="1"/>
  <c r="G735" i="1" a="1"/>
  <c r="G735" i="1" s="1"/>
  <c r="G2341" i="1" a="1"/>
  <c r="G2341" i="1" s="1"/>
  <c r="G1260" i="1" a="1"/>
  <c r="G1260" i="1" s="1"/>
  <c r="G2353" i="1" a="1"/>
  <c r="G2353" i="1" s="1"/>
  <c r="G409" i="1" a="1"/>
  <c r="G409" i="1" s="1"/>
  <c r="G317" i="1" a="1"/>
  <c r="G317" i="1" s="1"/>
  <c r="G452" i="1" a="1"/>
  <c r="G452" i="1" s="1"/>
  <c r="G918" i="1" a="1"/>
  <c r="G918" i="1" s="1"/>
  <c r="G363" i="1" a="1"/>
  <c r="G363" i="1" s="1"/>
  <c r="G247" i="1" a="1"/>
  <c r="G247" i="1" s="1"/>
  <c r="G264" i="1" a="1"/>
  <c r="G264" i="1" s="1"/>
  <c r="G3216" i="1" a="1"/>
  <c r="G3216" i="1" s="1"/>
  <c r="G2970" i="1" a="1"/>
  <c r="G2970" i="1" s="1"/>
  <c r="G379" i="1" a="1"/>
  <c r="G379" i="1" s="1"/>
  <c r="F351" i="1" a="1"/>
  <c r="F351" i="1" s="1"/>
  <c r="F158" i="1" a="1"/>
  <c r="F158" i="1" s="1"/>
  <c r="F3334" i="1" a="1"/>
  <c r="F3334" i="1" s="1"/>
  <c r="F3331" i="1" a="1"/>
  <c r="F3331" i="1" s="1"/>
  <c r="F3315" i="1" a="1"/>
  <c r="F3315" i="1" s="1"/>
  <c r="F700" i="1" a="1"/>
  <c r="F700" i="1" s="1"/>
  <c r="F330" i="1" a="1"/>
  <c r="F330" i="1" s="1"/>
  <c r="F930" i="1" a="1"/>
  <c r="F930" i="1" s="1"/>
  <c r="F2738" i="1" a="1"/>
  <c r="F2738" i="1" s="1"/>
  <c r="F1674" i="1" a="1"/>
  <c r="F1674" i="1" s="1"/>
  <c r="F3424" i="1" a="1"/>
  <c r="F3424" i="1" s="1"/>
  <c r="F933" i="1" a="1"/>
  <c r="F933" i="1" s="1"/>
  <c r="F968" i="1" a="1"/>
  <c r="F968" i="1" s="1"/>
  <c r="F926" i="1" a="1"/>
  <c r="F926" i="1" s="1"/>
  <c r="F970" i="1" a="1"/>
  <c r="F970" i="1" s="1"/>
  <c r="F916" i="1" a="1"/>
  <c r="F916" i="1" s="1"/>
  <c r="F178" i="1" a="1"/>
  <c r="F178" i="1" s="1"/>
  <c r="F1110" i="1" a="1"/>
  <c r="F1110" i="1" s="1"/>
  <c r="F376" i="1" a="1"/>
  <c r="F376" i="1" s="1"/>
  <c r="F963" i="1" a="1"/>
  <c r="F963" i="1" s="1"/>
  <c r="F1842" i="1" a="1"/>
  <c r="F1842" i="1" s="1"/>
  <c r="F962" i="1" a="1"/>
  <c r="F962" i="1" s="1"/>
  <c r="F917" i="1" a="1"/>
  <c r="F917" i="1" s="1"/>
  <c r="F2007" i="1" a="1"/>
  <c r="F2007" i="1" s="1"/>
  <c r="F1338" i="1" a="1"/>
  <c r="F1338" i="1" s="1"/>
  <c r="F85" i="1" a="1"/>
  <c r="F85" i="1" s="1"/>
  <c r="F531" i="1" a="1"/>
  <c r="F531" i="1" s="1"/>
  <c r="F284" i="1" a="1"/>
  <c r="F284" i="1" s="1"/>
  <c r="F635" i="1" a="1"/>
  <c r="F635" i="1" s="1"/>
  <c r="F390" i="1" a="1"/>
  <c r="F390" i="1" s="1"/>
  <c r="F2197" i="1" a="1"/>
  <c r="F2197" i="1" s="1"/>
  <c r="F2808" i="1" a="1"/>
  <c r="F2808" i="1" s="1"/>
  <c r="F186" i="1" a="1"/>
  <c r="F186" i="1" s="1"/>
  <c r="F646" i="1" a="1"/>
  <c r="F646" i="1" s="1"/>
  <c r="F258" i="1" a="1"/>
  <c r="F258" i="1" s="1"/>
  <c r="F2196" i="1" a="1"/>
  <c r="F2196" i="1" s="1"/>
  <c r="F2474" i="1" a="1"/>
  <c r="F2474" i="1" s="1"/>
  <c r="F157" i="1" a="1"/>
  <c r="F157" i="1" s="1"/>
  <c r="F1940" i="1" a="1"/>
  <c r="F1940" i="1" s="1"/>
  <c r="F228" i="1" a="1"/>
  <c r="F228" i="1" s="1"/>
  <c r="F1949" i="1" a="1"/>
  <c r="F1949" i="1" s="1"/>
  <c r="F2978" i="1" a="1"/>
  <c r="F2978" i="1" s="1"/>
  <c r="F628" i="1" a="1"/>
  <c r="F628" i="1" s="1"/>
  <c r="F511" i="1" a="1"/>
  <c r="F511" i="1" s="1"/>
  <c r="F548" i="1" a="1"/>
  <c r="F548" i="1" s="1"/>
  <c r="F465" i="1" a="1"/>
  <c r="F465" i="1" s="1"/>
  <c r="F74" i="1" a="1"/>
  <c r="F74" i="1" s="1"/>
  <c r="F334" i="1" a="1"/>
  <c r="F334" i="1" s="1"/>
  <c r="F1464" i="1" a="1"/>
  <c r="F1464" i="1" s="1"/>
  <c r="F147" i="1" a="1"/>
  <c r="F147" i="1" s="1"/>
  <c r="F2223" i="1" a="1"/>
  <c r="F2223" i="1" s="1"/>
  <c r="F1575" i="1" a="1"/>
  <c r="F1575" i="1" s="1"/>
  <c r="F235" i="1" a="1"/>
  <c r="F235" i="1" s="1"/>
  <c r="F3660" i="1" a="1"/>
  <c r="F3660" i="1" s="1"/>
  <c r="F704" i="1" a="1"/>
  <c r="F704" i="1" s="1"/>
  <c r="F1050" i="1" a="1"/>
  <c r="F1050" i="1" s="1"/>
  <c r="F3576" i="1" a="1"/>
  <c r="F3576" i="1" s="1"/>
  <c r="F3450" i="1" a="1"/>
  <c r="F3450" i="1" s="1"/>
  <c r="F3735" i="1" a="1"/>
  <c r="F3735" i="1" s="1"/>
  <c r="F3737" i="1" a="1"/>
  <c r="F3737" i="1" s="1"/>
  <c r="F2962" i="1" a="1"/>
  <c r="F2962" i="1" s="1"/>
  <c r="F1031" i="1" a="1"/>
  <c r="F1031" i="1" s="1"/>
  <c r="F2736" i="1" a="1"/>
  <c r="F2736" i="1" s="1"/>
  <c r="F2718" i="1" a="1"/>
  <c r="F2718" i="1" s="1"/>
  <c r="F931" i="1" a="1"/>
  <c r="F931" i="1" s="1"/>
  <c r="F903" i="1" a="1"/>
  <c r="F903" i="1" s="1"/>
  <c r="F3656" i="1" a="1"/>
  <c r="F3656" i="1" s="1"/>
  <c r="F1007" i="1" a="1"/>
  <c r="F1007" i="1" s="1"/>
  <c r="F2228" i="1" a="1"/>
  <c r="F2228" i="1" s="1"/>
  <c r="F2719" i="1" a="1"/>
  <c r="F2719" i="1" s="1"/>
  <c r="F3743" i="1" a="1"/>
  <c r="F3743" i="1" s="1"/>
  <c r="F2580" i="1" a="1"/>
  <c r="F2580" i="1" s="1"/>
  <c r="F2780" i="1" a="1"/>
  <c r="F2780" i="1" s="1"/>
  <c r="F2536" i="1" a="1"/>
  <c r="F2536" i="1" s="1"/>
  <c r="F3012" i="1" a="1"/>
  <c r="F3012" i="1" s="1"/>
  <c r="F2909" i="1" a="1"/>
  <c r="F2909" i="1" s="1"/>
  <c r="F2837" i="1" a="1"/>
  <c r="F2837" i="1" s="1"/>
  <c r="F730" i="1" a="1"/>
  <c r="F730" i="1" s="1"/>
  <c r="F2734" i="1" a="1"/>
  <c r="F2734" i="1" s="1"/>
  <c r="F2710" i="1" a="1"/>
  <c r="F2710" i="1" s="1"/>
  <c r="F1572" i="1" a="1"/>
  <c r="F1572" i="1" s="1"/>
  <c r="F208" i="1" a="1"/>
  <c r="F208" i="1" s="1"/>
  <c r="F2981" i="1" a="1"/>
  <c r="F2981" i="1" s="1"/>
  <c r="F588" i="1" a="1"/>
  <c r="F588" i="1" s="1"/>
  <c r="F1395" i="1" a="1"/>
  <c r="F1395" i="1" s="1"/>
  <c r="F2690" i="1" a="1"/>
  <c r="F2690" i="1" s="1"/>
  <c r="F2125" i="1" a="1"/>
  <c r="F2125" i="1" s="1"/>
  <c r="F1120" i="1" a="1"/>
  <c r="F1120" i="1" s="1"/>
  <c r="F2604" i="1" a="1"/>
  <c r="F2604" i="1" s="1"/>
  <c r="F3787" i="1" a="1"/>
  <c r="F3787" i="1" s="1"/>
  <c r="F192" i="1" a="1"/>
  <c r="F192" i="1" s="1"/>
  <c r="F733" i="1" a="1"/>
  <c r="F733" i="1" s="1"/>
  <c r="F2707" i="1" a="1"/>
  <c r="F2707" i="1" s="1"/>
  <c r="F741" i="1" a="1"/>
  <c r="F741" i="1" s="1"/>
  <c r="F203" i="1" a="1"/>
  <c r="F203" i="1" s="1"/>
  <c r="F2519" i="1" a="1"/>
  <c r="F2519" i="1" s="1"/>
  <c r="F98" i="1" a="1"/>
  <c r="F98" i="1" s="1"/>
  <c r="F2741" i="1" a="1"/>
  <c r="F2741" i="1" s="1"/>
  <c r="F3003" i="1" a="1"/>
  <c r="F3003" i="1" s="1"/>
  <c r="F3013" i="1" a="1"/>
  <c r="F3013" i="1" s="1"/>
  <c r="F2612" i="1" a="1"/>
  <c r="F2612" i="1" s="1"/>
  <c r="F758" i="1" a="1"/>
  <c r="F758" i="1" s="1"/>
  <c r="F785" i="1" a="1"/>
  <c r="F785" i="1" s="1"/>
  <c r="F3645" i="1" a="1"/>
  <c r="F3645" i="1" s="1"/>
  <c r="F3627" i="1" a="1"/>
  <c r="F3627" i="1" s="1"/>
  <c r="F3638" i="1" a="1"/>
  <c r="F3638" i="1" s="1"/>
  <c r="F1284" i="1" a="1"/>
  <c r="F1284" i="1" s="1"/>
  <c r="F3653" i="1" a="1"/>
  <c r="F3653" i="1" s="1"/>
  <c r="F3647" i="1" a="1"/>
  <c r="F3647" i="1" s="1"/>
  <c r="F3655" i="1" a="1"/>
  <c r="F3655" i="1" s="1"/>
  <c r="F3640" i="1" a="1"/>
  <c r="F3640" i="1" s="1"/>
  <c r="F3146" i="1" a="1"/>
  <c r="F3146" i="1" s="1"/>
  <c r="F3661" i="1" a="1"/>
  <c r="F3661" i="1" s="1"/>
  <c r="F3625" i="1" a="1"/>
  <c r="F3625" i="1" s="1"/>
  <c r="F3642" i="1" a="1"/>
  <c r="F3642" i="1" s="1"/>
  <c r="F3635" i="1" a="1"/>
  <c r="F3635" i="1" s="1"/>
  <c r="F745" i="1" a="1"/>
  <c r="F745" i="1" s="1"/>
  <c r="F731" i="1" a="1"/>
  <c r="F731" i="1" s="1"/>
  <c r="F3489" i="1" a="1"/>
  <c r="F3489" i="1" s="1"/>
  <c r="F3479" i="1" a="1"/>
  <c r="F3479" i="1" s="1"/>
  <c r="F2294" i="1" a="1"/>
  <c r="F2294" i="1" s="1"/>
  <c r="F753" i="1" a="1"/>
  <c r="F753" i="1" s="1"/>
  <c r="F734" i="1" a="1"/>
  <c r="F734" i="1" s="1"/>
  <c r="F748" i="1" a="1"/>
  <c r="F748" i="1" s="1"/>
  <c r="F3171" i="1" a="1"/>
  <c r="F3171" i="1" s="1"/>
  <c r="F2608" i="1" a="1"/>
  <c r="F2608" i="1" s="1"/>
  <c r="F2644" i="1" a="1"/>
  <c r="F2644" i="1" s="1"/>
  <c r="F2663" i="1" a="1"/>
  <c r="F2663" i="1" s="1"/>
  <c r="F2632" i="1" a="1"/>
  <c r="F2632" i="1" s="1"/>
  <c r="F2621" i="1" a="1"/>
  <c r="F2621" i="1" s="1"/>
  <c r="F2665" i="1" a="1"/>
  <c r="F2665" i="1" s="1"/>
  <c r="F2640" i="1" a="1"/>
  <c r="F2640" i="1" s="1"/>
  <c r="F2717" i="1" a="1"/>
  <c r="F2717" i="1" s="1"/>
  <c r="F3786" i="1" a="1"/>
  <c r="F3786" i="1" s="1"/>
  <c r="F2667" i="1" a="1"/>
  <c r="F2667" i="1" s="1"/>
  <c r="F2715" i="1" a="1"/>
  <c r="F2715" i="1" s="1"/>
  <c r="F325" i="1" a="1"/>
  <c r="F325" i="1" s="1"/>
  <c r="F2395" i="1" a="1"/>
  <c r="F2395" i="1" s="1"/>
  <c r="F3741" i="1" a="1"/>
  <c r="F3741" i="1" s="1"/>
  <c r="F729" i="1" a="1"/>
  <c r="F729" i="1" s="1"/>
  <c r="F2607" i="1" a="1"/>
  <c r="F2607" i="1" s="1"/>
  <c r="F2878" i="1" a="1"/>
  <c r="F2878" i="1" s="1"/>
  <c r="F450" i="1" a="1"/>
  <c r="F450" i="1" s="1"/>
  <c r="F958" i="1" a="1"/>
  <c r="F958" i="1" s="1"/>
  <c r="F989" i="1" a="1"/>
  <c r="F989" i="1" s="1"/>
  <c r="F907" i="1" a="1"/>
  <c r="F907" i="1" s="1"/>
  <c r="F967" i="1" a="1"/>
  <c r="F967" i="1" s="1"/>
  <c r="F761" i="1" a="1"/>
  <c r="F761" i="1" s="1"/>
  <c r="F2041" i="1" a="1"/>
  <c r="F2041" i="1" s="1"/>
  <c r="F234" i="1" a="1"/>
  <c r="F234" i="1" s="1"/>
  <c r="F3422" i="1" a="1"/>
  <c r="F3422" i="1" s="1"/>
  <c r="F2963" i="1" a="1"/>
  <c r="F2963" i="1" s="1"/>
  <c r="F3312" i="1" a="1"/>
  <c r="F3312" i="1" s="1"/>
  <c r="F2415" i="1" a="1"/>
  <c r="F2415" i="1" s="1"/>
  <c r="F2779" i="1" a="1"/>
  <c r="F2779" i="1" s="1"/>
  <c r="F998" i="1" a="1"/>
  <c r="F998" i="1" s="1"/>
  <c r="F990" i="1" a="1"/>
  <c r="F990" i="1" s="1"/>
  <c r="F951" i="1" a="1"/>
  <c r="F951" i="1" s="1"/>
  <c r="F3344" i="1" a="1"/>
  <c r="F3344" i="1" s="1"/>
  <c r="F2697" i="1" a="1"/>
  <c r="F2697" i="1" s="1"/>
  <c r="F3119" i="1" a="1"/>
  <c r="F3119" i="1" s="1"/>
  <c r="F1011" i="1" a="1"/>
  <c r="F1011" i="1" s="1"/>
  <c r="F2806" i="1" a="1"/>
  <c r="F2806" i="1" s="1"/>
  <c r="F750" i="1" a="1"/>
  <c r="F750" i="1" s="1"/>
  <c r="F2627" i="1" a="1"/>
  <c r="F2627" i="1" s="1"/>
  <c r="F760" i="1" a="1"/>
  <c r="F760" i="1" s="1"/>
  <c r="F2699" i="1" a="1"/>
  <c r="F2699" i="1" s="1"/>
  <c r="F470" i="1" a="1"/>
  <c r="F470" i="1" s="1"/>
  <c r="F1384" i="1" a="1"/>
  <c r="F1384" i="1" s="1"/>
  <c r="F1081" i="1" a="1"/>
  <c r="F1081" i="1" s="1"/>
  <c r="F3472" i="1" a="1"/>
  <c r="F3472" i="1" s="1"/>
  <c r="F1765" i="1" a="1"/>
  <c r="F1765" i="1" s="1"/>
  <c r="F2302" i="1" a="1"/>
  <c r="F2302" i="1" s="1"/>
  <c r="F1407" i="1" a="1"/>
  <c r="F1407" i="1" s="1"/>
  <c r="F10" i="1" a="1"/>
  <c r="F10" i="1" s="1"/>
  <c r="F59" i="1" a="1"/>
  <c r="F59" i="1" s="1"/>
  <c r="F1695" i="1" a="1"/>
  <c r="F1695" i="1" s="1"/>
  <c r="F2275" i="1" a="1"/>
  <c r="F2275" i="1" s="1"/>
  <c r="F3219" i="1" a="1"/>
  <c r="F3219" i="1" s="1"/>
  <c r="F2365" i="1" a="1"/>
  <c r="F2365" i="1" s="1"/>
  <c r="F1104" i="1" a="1"/>
  <c r="F1104" i="1" s="1"/>
  <c r="F1920" i="1" a="1"/>
  <c r="F1920" i="1" s="1"/>
  <c r="F1135" i="1" a="1"/>
  <c r="F1135" i="1" s="1"/>
  <c r="F1374" i="1" a="1"/>
  <c r="F1374" i="1" s="1"/>
  <c r="F2735" i="1" a="1"/>
  <c r="F2735" i="1" s="1"/>
  <c r="F2066" i="1" a="1"/>
  <c r="F2066" i="1" s="1"/>
  <c r="F1780" i="1" a="1"/>
  <c r="F1780" i="1" s="1"/>
  <c r="F2865" i="1" a="1"/>
  <c r="F2865" i="1" s="1"/>
  <c r="F1181" i="1" a="1"/>
  <c r="F1181" i="1" s="1"/>
  <c r="F2261" i="1" a="1"/>
  <c r="F2261" i="1" s="1"/>
  <c r="F283" i="1" a="1"/>
  <c r="F283" i="1" s="1"/>
  <c r="F714" i="1" a="1"/>
  <c r="F714" i="1" s="1"/>
  <c r="F3077" i="1" a="1"/>
  <c r="F3077" i="1" s="1"/>
  <c r="F272" i="1" a="1"/>
  <c r="F272" i="1" s="1"/>
  <c r="F434" i="1" a="1"/>
  <c r="F434" i="1" s="1"/>
  <c r="F86" i="1" a="1"/>
  <c r="F86" i="1" s="1"/>
  <c r="F353" i="1" a="1"/>
  <c r="F353" i="1" s="1"/>
  <c r="F2427" i="1" a="1"/>
  <c r="F2427" i="1" s="1"/>
  <c r="F710" i="1" a="1"/>
  <c r="F710" i="1" s="1"/>
  <c r="F359" i="1" a="1"/>
  <c r="F359" i="1" s="1"/>
  <c r="F2286" i="1" a="1"/>
  <c r="F2286" i="1" s="1"/>
  <c r="F804" i="1" a="1"/>
  <c r="F804" i="1" s="1"/>
  <c r="F2272" i="1" a="1"/>
  <c r="F2272" i="1" s="1"/>
  <c r="F2238" i="1" a="1"/>
  <c r="F2238" i="1" s="1"/>
  <c r="F402" i="1" a="1"/>
  <c r="F402" i="1" s="1"/>
  <c r="F144" i="1" a="1"/>
  <c r="F144" i="1" s="1"/>
  <c r="F138" i="1" a="1"/>
  <c r="F138" i="1" s="1"/>
  <c r="F125" i="1" a="1"/>
  <c r="F125" i="1" s="1"/>
  <c r="F2273" i="1" a="1"/>
  <c r="F2273" i="1" s="1"/>
  <c r="F1605" i="1" a="1"/>
  <c r="F1605" i="1" s="1"/>
  <c r="F455" i="1" a="1"/>
  <c r="F455" i="1" s="1"/>
  <c r="F2615" i="1" a="1"/>
  <c r="F2615" i="1" s="1"/>
  <c r="F3290" i="1" a="1"/>
  <c r="F3290" i="1" s="1"/>
  <c r="F3722" i="1" a="1"/>
  <c r="F3722" i="1" s="1"/>
  <c r="F20" i="1" a="1"/>
  <c r="F20" i="1" s="1"/>
  <c r="F13" i="1" a="1"/>
  <c r="F13" i="1" s="1"/>
  <c r="F3753" i="1" a="1"/>
  <c r="F3753" i="1" s="1"/>
  <c r="F3752" i="1" a="1"/>
  <c r="F3752" i="1" s="1"/>
  <c r="F3370" i="1" a="1"/>
  <c r="F3370" i="1" s="1"/>
  <c r="F3715" i="1" a="1"/>
  <c r="F3715" i="1" s="1"/>
  <c r="F2094" i="1" a="1"/>
  <c r="F2094" i="1" s="1"/>
  <c r="F3768" i="1" a="1"/>
  <c r="F3768" i="1" s="1"/>
  <c r="F2063" i="1" a="1"/>
  <c r="F2063" i="1" s="1"/>
  <c r="F3518" i="1" a="1"/>
  <c r="F3518" i="1" s="1"/>
  <c r="F3775" i="1" a="1"/>
  <c r="F3775" i="1" s="1"/>
  <c r="F3562" i="1" a="1"/>
  <c r="F3562" i="1" s="1"/>
  <c r="F3710" i="1" a="1"/>
  <c r="F3710" i="1" s="1"/>
  <c r="F3566" i="1" a="1"/>
  <c r="F3566" i="1" s="1"/>
  <c r="F3758" i="1" a="1"/>
  <c r="F3758" i="1" s="1"/>
  <c r="F3789" i="1" a="1"/>
  <c r="F3789" i="1" s="1"/>
  <c r="F3822" i="1" a="1"/>
  <c r="F3822" i="1" s="1"/>
  <c r="F3701" i="1" a="1"/>
  <c r="F3701" i="1" s="1"/>
  <c r="F3719" i="1" a="1"/>
  <c r="F3719" i="1" s="1"/>
  <c r="F3636" i="1" a="1"/>
  <c r="F3636" i="1" s="1"/>
  <c r="F3637" i="1" a="1"/>
  <c r="F3637" i="1" s="1"/>
  <c r="F3801" i="1" a="1"/>
  <c r="F3801" i="1" s="1"/>
  <c r="F3806" i="1" a="1"/>
  <c r="F3806" i="1" s="1"/>
  <c r="F3728" i="1" a="1"/>
  <c r="F3728" i="1" s="1"/>
  <c r="F3658" i="1" a="1"/>
  <c r="F3658" i="1" s="1"/>
  <c r="F2657" i="1" a="1"/>
  <c r="F2657" i="1" s="1"/>
  <c r="F2136" i="1" a="1"/>
  <c r="F2136" i="1" s="1"/>
  <c r="F2482" i="1" a="1"/>
  <c r="F2482" i="1" s="1"/>
  <c r="F3564" i="1" a="1"/>
  <c r="F3564" i="1" s="1"/>
  <c r="F2681" i="1" a="1"/>
  <c r="F2681" i="1" s="1"/>
  <c r="F1983" i="1" a="1"/>
  <c r="F1983" i="1" s="1"/>
  <c r="F2805" i="1" a="1"/>
  <c r="F2805" i="1" s="1"/>
  <c r="F1819" i="1" a="1"/>
  <c r="F1819" i="1" s="1"/>
  <c r="F3579" i="1" a="1"/>
  <c r="F3579" i="1" s="1"/>
  <c r="F3135" i="1" a="1"/>
  <c r="F3135" i="1" s="1"/>
  <c r="F3700" i="1" a="1"/>
  <c r="F3700" i="1" s="1"/>
  <c r="F71" i="1" a="1"/>
  <c r="F71" i="1" s="1"/>
  <c r="F3574" i="1" a="1"/>
  <c r="F3574" i="1" s="1"/>
  <c r="F3747" i="1" a="1"/>
  <c r="F3747" i="1" s="1"/>
  <c r="F3695" i="1" a="1"/>
  <c r="F3695" i="1" s="1"/>
  <c r="F3687" i="1" a="1"/>
  <c r="F3687" i="1" s="1"/>
  <c r="F3698" i="1" a="1"/>
  <c r="F3698" i="1" s="1"/>
  <c r="F3819" i="1" a="1"/>
  <c r="F3819" i="1" s="1"/>
  <c r="F3682" i="1" a="1"/>
  <c r="F3682" i="1" s="1"/>
  <c r="F3703" i="1" a="1"/>
  <c r="F3703" i="1" s="1"/>
  <c r="F3684" i="1" a="1"/>
  <c r="F3684" i="1" s="1"/>
  <c r="F1138" i="1" a="1"/>
  <c r="F1138" i="1" s="1"/>
  <c r="F3690" i="1" a="1"/>
  <c r="F3690" i="1" s="1"/>
  <c r="F3765" i="1" a="1"/>
  <c r="F3765" i="1" s="1"/>
  <c r="F875" i="1" a="1"/>
  <c r="F875" i="1" s="1"/>
  <c r="F3486" i="1" a="1"/>
  <c r="F3486" i="1" s="1"/>
  <c r="F3482" i="1" a="1"/>
  <c r="F3482" i="1" s="1"/>
  <c r="F1520" i="1" a="1"/>
  <c r="F1520" i="1" s="1"/>
  <c r="F3055" i="1" a="1"/>
  <c r="F3055" i="1" s="1"/>
  <c r="F1936" i="1" a="1"/>
  <c r="F1936" i="1" s="1"/>
  <c r="F3816" i="1" a="1"/>
  <c r="F3816" i="1" s="1"/>
  <c r="F2858" i="1" a="1"/>
  <c r="F2858" i="1" s="1"/>
  <c r="F3373" i="1" a="1"/>
  <c r="F3373" i="1" s="1"/>
  <c r="F3474" i="1" a="1"/>
  <c r="F3474" i="1" s="1"/>
  <c r="F2960" i="1" a="1"/>
  <c r="F2960" i="1" s="1"/>
  <c r="F270" i="1" a="1"/>
  <c r="F270" i="1" s="1"/>
  <c r="F263" i="1" a="1"/>
  <c r="F263" i="1" s="1"/>
  <c r="F3580" i="1" a="1"/>
  <c r="F3580" i="1" s="1"/>
  <c r="F3561" i="1" a="1"/>
  <c r="F3561" i="1" s="1"/>
  <c r="F3711" i="1" a="1"/>
  <c r="F3711" i="1" s="1"/>
  <c r="F3559" i="1" a="1"/>
  <c r="F3559" i="1" s="1"/>
  <c r="F3557" i="1" a="1"/>
  <c r="F3557" i="1" s="1"/>
  <c r="F3746" i="1" a="1"/>
  <c r="F3746" i="1" s="1"/>
  <c r="F1530" i="1" a="1"/>
  <c r="F1530" i="1" s="1"/>
  <c r="F416" i="1" a="1"/>
  <c r="F416" i="1" s="1"/>
  <c r="F3573" i="1" a="1"/>
  <c r="F3573" i="1" s="1"/>
  <c r="F3669" i="1" a="1"/>
  <c r="F3669" i="1" s="1"/>
  <c r="F3599" i="1" a="1"/>
  <c r="F3599" i="1" s="1"/>
  <c r="F2277" i="1" a="1"/>
  <c r="F2277" i="1" s="1"/>
  <c r="F3792" i="1" a="1"/>
  <c r="F3792" i="1" s="1"/>
  <c r="F3830" i="1" a="1"/>
  <c r="F3830" i="1" s="1"/>
  <c r="F3733" i="1" a="1"/>
  <c r="F3733" i="1" s="1"/>
  <c r="F3803" i="1" a="1"/>
  <c r="F3803" i="1" s="1"/>
  <c r="F3448" i="1" a="1"/>
  <c r="F3448" i="1" s="1"/>
  <c r="F3451" i="1" a="1"/>
  <c r="F3451" i="1" s="1"/>
  <c r="F3447" i="1" a="1"/>
  <c r="F3447" i="1" s="1"/>
  <c r="F3449" i="1" a="1"/>
  <c r="F3449" i="1" s="1"/>
  <c r="F3260" i="1" a="1"/>
  <c r="F3260" i="1" s="1"/>
  <c r="F2484" i="1" a="1"/>
  <c r="F2484" i="1" s="1"/>
  <c r="F3610" i="1" a="1"/>
  <c r="F3610" i="1" s="1"/>
  <c r="F3782" i="1" a="1"/>
  <c r="F3782" i="1" s="1"/>
  <c r="F2671" i="1" a="1"/>
  <c r="F2671" i="1" s="1"/>
  <c r="F1745" i="1" a="1"/>
  <c r="F1745" i="1" s="1"/>
  <c r="F1839" i="1" a="1"/>
  <c r="F1839" i="1" s="1"/>
  <c r="F1639" i="1" a="1"/>
  <c r="F1639" i="1" s="1"/>
  <c r="F2461" i="1" a="1"/>
  <c r="F2461" i="1" s="1"/>
  <c r="F156" i="1" a="1"/>
  <c r="F156" i="1" s="1"/>
  <c r="F3827" i="1" a="1"/>
  <c r="F3827" i="1" s="1"/>
  <c r="F3569" i="1" a="1"/>
  <c r="F3569" i="1" s="1"/>
  <c r="F3584" i="1" a="1"/>
  <c r="F3584" i="1" s="1"/>
  <c r="F3796" i="1" a="1"/>
  <c r="F3796" i="1" s="1"/>
  <c r="F3544" i="1" a="1"/>
  <c r="F3544" i="1" s="1"/>
  <c r="F3593" i="1" a="1"/>
  <c r="F3593" i="1" s="1"/>
  <c r="F3826" i="1" a="1"/>
  <c r="F3826" i="1" s="1"/>
  <c r="F1669" i="1" a="1"/>
  <c r="F1669" i="1" s="1"/>
  <c r="F3808" i="1" a="1"/>
  <c r="F3808" i="1" s="1"/>
  <c r="F3473" i="1" a="1"/>
  <c r="F3473" i="1" s="1"/>
  <c r="F3699" i="1" a="1"/>
  <c r="F3699" i="1" s="1"/>
  <c r="F2357" i="1" a="1"/>
  <c r="F2357" i="1" s="1"/>
  <c r="F3702" i="1" a="1"/>
  <c r="F3702" i="1" s="1"/>
  <c r="F3670" i="1" a="1"/>
  <c r="F3670" i="1" s="1"/>
  <c r="F3751" i="1" a="1"/>
  <c r="F3751" i="1" s="1"/>
  <c r="F3581" i="1" a="1"/>
  <c r="F3581" i="1" s="1"/>
  <c r="F1442" i="1" a="1"/>
  <c r="F1442" i="1" s="1"/>
  <c r="F2905" i="1" a="1"/>
  <c r="F2905" i="1" s="1"/>
  <c r="F2468" i="1" a="1"/>
  <c r="F2468" i="1" s="1"/>
  <c r="F545" i="1" a="1"/>
  <c r="F545" i="1" s="1"/>
  <c r="F2739" i="1" a="1"/>
  <c r="F2739" i="1" s="1"/>
  <c r="F585" i="1" a="1"/>
  <c r="F585" i="1" s="1"/>
  <c r="F536" i="1" a="1"/>
  <c r="F536" i="1" s="1"/>
  <c r="F578" i="1" a="1"/>
  <c r="F578" i="1" s="1"/>
  <c r="F101" i="1" a="1"/>
  <c r="F101" i="1" s="1"/>
  <c r="F94" i="1" a="1"/>
  <c r="F94" i="1" s="1"/>
  <c r="F1201" i="1" a="1"/>
  <c r="F1201" i="1" s="1"/>
  <c r="F3402" i="1" a="1"/>
  <c r="F3402" i="1" s="1"/>
  <c r="F3354" i="1" a="1"/>
  <c r="F3354" i="1" s="1"/>
  <c r="F451" i="1" a="1"/>
  <c r="F451" i="1" s="1"/>
  <c r="F3360" i="1" a="1"/>
  <c r="F3360" i="1" s="1"/>
  <c r="F3369" i="1" a="1"/>
  <c r="F3369" i="1" s="1"/>
  <c r="F2116" i="1" a="1"/>
  <c r="F2116" i="1" s="1"/>
  <c r="F3389" i="1" a="1"/>
  <c r="F3389" i="1" s="1"/>
  <c r="F3560" i="1" a="1"/>
  <c r="F3560" i="1" s="1"/>
  <c r="F3368" i="1" a="1"/>
  <c r="F3368" i="1" s="1"/>
  <c r="F2843" i="1" a="1"/>
  <c r="F2843" i="1" s="1"/>
  <c r="F2652" i="1" a="1"/>
  <c r="F2652" i="1" s="1"/>
  <c r="F557" i="1" a="1"/>
  <c r="F557" i="1" s="1"/>
  <c r="F3355" i="1" a="1"/>
  <c r="F3355" i="1" s="1"/>
  <c r="F3597" i="1" a="1"/>
  <c r="F3597" i="1" s="1"/>
  <c r="F1463" i="1" a="1"/>
  <c r="F1463" i="1" s="1"/>
  <c r="F3657" i="1" a="1"/>
  <c r="F3657" i="1" s="1"/>
  <c r="F2855" i="1" a="1"/>
  <c r="F2855" i="1" s="1"/>
  <c r="F3825" i="1" a="1"/>
  <c r="F3825" i="1" s="1"/>
  <c r="F386" i="1" a="1"/>
  <c r="F386" i="1" s="1"/>
  <c r="F22" i="1" a="1"/>
  <c r="F22" i="1" s="1"/>
  <c r="F844" i="1" a="1"/>
  <c r="F844" i="1" s="1"/>
  <c r="F3508" i="1" a="1"/>
  <c r="F3508" i="1" s="1"/>
  <c r="F3366" i="1" a="1"/>
  <c r="F3366" i="1" s="1"/>
  <c r="F19" i="1" a="1"/>
  <c r="F19" i="1" s="1"/>
  <c r="F2928" i="1" a="1"/>
  <c r="F2928" i="1" s="1"/>
  <c r="F3481" i="1" a="1"/>
  <c r="F3481" i="1" s="1"/>
  <c r="F336" i="1" a="1"/>
  <c r="F336" i="1" s="1"/>
  <c r="F3317" i="1" a="1"/>
  <c r="F3317" i="1" s="1"/>
  <c r="F3766" i="1" a="1"/>
  <c r="F3766" i="1" s="1"/>
  <c r="F3639" i="1" a="1"/>
  <c r="F3639" i="1" s="1"/>
  <c r="F2230" i="1" a="1"/>
  <c r="F2230" i="1" s="1"/>
  <c r="F3345" i="1" a="1"/>
  <c r="F3345" i="1" s="1"/>
  <c r="F2459" i="1" a="1"/>
  <c r="F2459" i="1" s="1"/>
  <c r="F1016" i="1" a="1"/>
  <c r="F1016" i="1" s="1"/>
  <c r="F974" i="1" a="1"/>
  <c r="F974" i="1" s="1"/>
  <c r="F306" i="1" a="1"/>
  <c r="F306" i="1" s="1"/>
  <c r="F1970" i="1" a="1"/>
  <c r="F1970" i="1" s="1"/>
  <c r="F587" i="1" a="1"/>
  <c r="F587" i="1" s="1"/>
  <c r="F3626" i="1" a="1"/>
  <c r="F3626" i="1" s="1"/>
  <c r="F227" i="1" a="1"/>
  <c r="F227" i="1" s="1"/>
  <c r="F3666" i="1" a="1"/>
  <c r="F3666" i="1" s="1"/>
  <c r="F1098" i="1" a="1"/>
  <c r="F1098" i="1" s="1"/>
  <c r="F701" i="1" a="1"/>
  <c r="F701" i="1" s="1"/>
  <c r="F591" i="1" a="1"/>
  <c r="F591" i="1" s="1"/>
  <c r="F3044" i="1" a="1"/>
  <c r="F3044" i="1" s="1"/>
  <c r="F1073" i="1" a="1"/>
  <c r="F1073" i="1" s="1"/>
  <c r="F854" i="1" a="1"/>
  <c r="F854" i="1" s="1"/>
  <c r="F573" i="1" a="1"/>
  <c r="F573" i="1" s="1"/>
  <c r="F183" i="1" a="1"/>
  <c r="F183" i="1" s="1"/>
  <c r="F1310" i="1" a="1"/>
  <c r="F1310" i="1" s="1"/>
  <c r="F537" i="1" a="1"/>
  <c r="F537" i="1" s="1"/>
  <c r="F592" i="1" a="1"/>
  <c r="F592" i="1" s="1"/>
  <c r="F616" i="1" a="1"/>
  <c r="F616" i="1" s="1"/>
  <c r="F2680" i="1" a="1"/>
  <c r="F2680" i="1" s="1"/>
  <c r="F2442" i="1" a="1"/>
  <c r="F2442" i="1" s="1"/>
  <c r="F1430" i="1" a="1"/>
  <c r="F1430" i="1" s="1"/>
  <c r="F961" i="1" a="1"/>
  <c r="F961" i="1" s="1"/>
  <c r="F1001" i="1" a="1"/>
  <c r="F1001" i="1" s="1"/>
  <c r="F115" i="1" a="1"/>
  <c r="F115" i="1" s="1"/>
  <c r="F3323" i="1" a="1"/>
  <c r="F3323" i="1" s="1"/>
  <c r="F202" i="1" a="1"/>
  <c r="F202" i="1" s="1"/>
  <c r="F1477" i="1" a="1"/>
  <c r="F1477" i="1" s="1"/>
  <c r="F713" i="1" a="1"/>
  <c r="F713" i="1" s="1"/>
  <c r="F584" i="1" a="1"/>
  <c r="F584" i="1" s="1"/>
  <c r="F1006" i="1" a="1"/>
  <c r="F1006" i="1" s="1"/>
  <c r="F1025" i="1" a="1"/>
  <c r="F1025" i="1" s="1"/>
  <c r="F3094" i="1" a="1"/>
  <c r="F3094" i="1" s="1"/>
  <c r="F165" i="1" a="1"/>
  <c r="F165" i="1" s="1"/>
  <c r="F3108" i="1" a="1"/>
  <c r="F3108" i="1" s="1"/>
  <c r="F535" i="1" a="1"/>
  <c r="F535" i="1" s="1"/>
  <c r="F1013" i="1" a="1"/>
  <c r="F1013" i="1" s="1"/>
  <c r="F1015" i="1" a="1"/>
  <c r="F1015" i="1" s="1"/>
  <c r="F525" i="1" a="1"/>
  <c r="F525" i="1" s="1"/>
  <c r="F1003" i="1" a="1"/>
  <c r="F1003" i="1" s="1"/>
  <c r="F2698" i="1" a="1"/>
  <c r="F2698" i="1" s="1"/>
  <c r="F2490" i="1" a="1"/>
  <c r="F2490" i="1" s="1"/>
  <c r="F441" i="1" a="1"/>
  <c r="F441" i="1" s="1"/>
  <c r="F555" i="1" a="1"/>
  <c r="F555" i="1" s="1"/>
  <c r="F335" i="1" a="1"/>
  <c r="F335" i="1" s="1"/>
  <c r="F597" i="1" a="1"/>
  <c r="F597" i="1" s="1"/>
  <c r="F3364" i="1" a="1"/>
  <c r="F3364" i="1" s="1"/>
  <c r="F1005" i="1" a="1"/>
  <c r="F1005" i="1" s="1"/>
  <c r="F2291" i="1" a="1"/>
  <c r="F2291" i="1" s="1"/>
  <c r="F593" i="1" a="1"/>
  <c r="F593" i="1" s="1"/>
  <c r="F1246" i="1" a="1"/>
  <c r="F1246" i="1" s="1"/>
  <c r="F3726" i="1" a="1"/>
  <c r="F3726" i="1" s="1"/>
  <c r="F1403" i="1" a="1"/>
  <c r="F1403" i="1" s="1"/>
  <c r="F983" i="1" a="1"/>
  <c r="F983" i="1" s="1"/>
  <c r="F571" i="1" a="1"/>
  <c r="F571" i="1" s="1"/>
  <c r="F2380" i="1" a="1"/>
  <c r="F2380" i="1" s="1"/>
  <c r="F703" i="1" a="1"/>
  <c r="F703" i="1" s="1"/>
  <c r="F384" i="1" a="1"/>
  <c r="F384" i="1" s="1"/>
  <c r="F49" i="1" a="1"/>
  <c r="F49" i="1" s="1"/>
  <c r="F570" i="1" a="1"/>
  <c r="F570" i="1" s="1"/>
  <c r="F576" i="1" a="1"/>
  <c r="F576" i="1" s="1"/>
  <c r="F244" i="1" a="1"/>
  <c r="F244" i="1" s="1"/>
  <c r="F569" i="1" a="1"/>
  <c r="F569" i="1" s="1"/>
  <c r="F162" i="1" a="1"/>
  <c r="F162" i="1" s="1"/>
  <c r="F2424" i="1" a="1"/>
  <c r="F2424" i="1" s="1"/>
  <c r="F911" i="1" a="1"/>
  <c r="F911" i="1" s="1"/>
  <c r="F978" i="1" a="1"/>
  <c r="F978" i="1" s="1"/>
  <c r="F1664" i="1" a="1"/>
  <c r="F1664" i="1" s="1"/>
  <c r="F385" i="1" a="1"/>
  <c r="F385" i="1" s="1"/>
  <c r="F361" i="1" a="1"/>
  <c r="F361" i="1" s="1"/>
  <c r="F1583" i="1" a="1"/>
  <c r="F1583" i="1" s="1"/>
  <c r="F1566" i="1" a="1"/>
  <c r="F1566" i="1" s="1"/>
  <c r="F297" i="1" a="1"/>
  <c r="F297" i="1" s="1"/>
  <c r="F3416" i="1" a="1"/>
  <c r="F3416" i="1" s="1"/>
  <c r="F27" i="1" a="1"/>
  <c r="F27" i="1" s="1"/>
  <c r="F1469" i="1" a="1"/>
  <c r="F1469" i="1" s="1"/>
  <c r="F2138" i="1" a="1"/>
  <c r="F2138" i="1" s="1"/>
  <c r="F2100" i="1" a="1"/>
  <c r="F2100" i="1" s="1"/>
  <c r="F483" i="1" a="1"/>
  <c r="F483" i="1" s="1"/>
  <c r="F2758" i="1" a="1"/>
  <c r="F2758" i="1" s="1"/>
  <c r="F2974" i="1" a="1"/>
  <c r="F2974" i="1" s="1"/>
  <c r="F3111" i="1" a="1"/>
  <c r="F3111" i="1" s="1"/>
  <c r="F1733" i="1" a="1"/>
  <c r="F1733" i="1" s="1"/>
  <c r="F1455" i="1" a="1"/>
  <c r="F1455" i="1" s="1"/>
  <c r="F1448" i="1" a="1"/>
  <c r="F1448" i="1" s="1"/>
  <c r="F3397" i="1" a="1"/>
  <c r="F3397" i="1" s="1"/>
  <c r="F474" i="1" a="1"/>
  <c r="F474" i="1" s="1"/>
  <c r="F1510" i="1" a="1"/>
  <c r="F1510" i="1" s="1"/>
  <c r="F280" i="1" a="1"/>
  <c r="F280" i="1" s="1"/>
  <c r="F1352" i="1" a="1"/>
  <c r="F1352" i="1" s="1"/>
  <c r="F2745" i="1" a="1"/>
  <c r="F2745" i="1" s="1"/>
  <c r="F424" i="1" a="1"/>
  <c r="F424" i="1" s="1"/>
  <c r="F410" i="1" a="1"/>
  <c r="F410" i="1" s="1"/>
  <c r="F318" i="1" a="1"/>
  <c r="F318" i="1" s="1"/>
  <c r="F131" i="1" a="1"/>
  <c r="F131" i="1" s="1"/>
  <c r="F1191" i="1" a="1"/>
  <c r="F1191" i="1" s="1"/>
  <c r="F1475" i="1" a="1"/>
  <c r="F1475" i="1" s="1"/>
  <c r="F311" i="1" a="1"/>
  <c r="F311" i="1" s="1"/>
  <c r="F323" i="1" a="1"/>
  <c r="F323" i="1" s="1"/>
  <c r="F304" i="1" a="1"/>
  <c r="F304" i="1" s="1"/>
  <c r="F600" i="1" a="1"/>
  <c r="F600" i="1" s="1"/>
  <c r="F509" i="1" a="1"/>
  <c r="F509" i="1" s="1"/>
  <c r="F243" i="1" a="1"/>
  <c r="F243" i="1" s="1"/>
  <c r="F388" i="1" a="1"/>
  <c r="F388" i="1" s="1"/>
  <c r="F510" i="1" a="1"/>
  <c r="F510" i="1" s="1"/>
  <c r="F1092" i="1" a="1"/>
  <c r="F1092" i="1" s="1"/>
  <c r="F236" i="1" a="1"/>
  <c r="F236" i="1" s="1"/>
  <c r="F1375" i="1" a="1"/>
  <c r="F1375" i="1" s="1"/>
  <c r="F2475" i="1" a="1"/>
  <c r="F2475" i="1" s="1"/>
  <c r="F541" i="1" a="1"/>
  <c r="F541" i="1" s="1"/>
  <c r="F2239" i="1" a="1"/>
  <c r="F2239" i="1" s="1"/>
  <c r="F3038" i="1" a="1"/>
  <c r="F3038" i="1" s="1"/>
  <c r="F1070" i="1" a="1"/>
  <c r="F1070" i="1" s="1"/>
  <c r="F2149" i="1" a="1"/>
  <c r="F2149" i="1" s="1"/>
  <c r="F1606" i="1" a="1"/>
  <c r="F1606" i="1" s="1"/>
  <c r="F285" i="1" a="1"/>
  <c r="F285" i="1" s="1"/>
  <c r="F836" i="1" a="1"/>
  <c r="F836" i="1" s="1"/>
  <c r="F2378" i="1" a="1"/>
  <c r="F2378" i="1" s="1"/>
  <c r="F1913" i="1" a="1"/>
  <c r="F1913" i="1" s="1"/>
  <c r="F458" i="1" a="1"/>
  <c r="F458" i="1" s="1"/>
  <c r="F1409" i="1" a="1"/>
  <c r="F1409" i="1" s="1"/>
  <c r="F2237" i="1" a="1"/>
  <c r="F2237" i="1" s="1"/>
  <c r="F1900" i="1" a="1"/>
  <c r="F1900" i="1" s="1"/>
  <c r="F1905" i="1" a="1"/>
  <c r="F1905" i="1" s="1"/>
  <c r="F1515" i="1" a="1"/>
  <c r="F1515" i="1" s="1"/>
  <c r="F1911" i="1" a="1"/>
  <c r="F1911" i="1" s="1"/>
  <c r="F1906" i="1" a="1"/>
  <c r="F1906" i="1" s="1"/>
  <c r="F3263" i="1" a="1"/>
  <c r="F3263" i="1" s="1"/>
  <c r="F2049" i="1" a="1"/>
  <c r="F2049" i="1" s="1"/>
  <c r="F2772" i="1" a="1"/>
  <c r="F2772" i="1" s="1"/>
  <c r="F1840" i="1" a="1"/>
  <c r="F1840" i="1" s="1"/>
  <c r="F3152" i="1" a="1"/>
  <c r="F3152" i="1" s="1"/>
  <c r="F2222" i="1" a="1"/>
  <c r="F2222" i="1" s="1"/>
  <c r="F1757" i="1" a="1"/>
  <c r="F1757" i="1" s="1"/>
  <c r="F2318" i="1" a="1"/>
  <c r="F2318" i="1" s="1"/>
  <c r="F3018" i="1" a="1"/>
  <c r="F3018" i="1" s="1"/>
  <c r="F1346" i="1" a="1"/>
  <c r="F1346" i="1" s="1"/>
  <c r="F2973" i="1" a="1"/>
  <c r="F2973" i="1" s="1"/>
  <c r="F333" i="1" a="1"/>
  <c r="F333" i="1" s="1"/>
  <c r="F472" i="1" a="1"/>
  <c r="F472" i="1" s="1"/>
  <c r="F1856" i="1" a="1"/>
  <c r="F1856" i="1" s="1"/>
  <c r="F2052" i="1" a="1"/>
  <c r="F2052" i="1" s="1"/>
  <c r="F815" i="1" a="1"/>
  <c r="F815" i="1" s="1"/>
  <c r="F782" i="1" a="1"/>
  <c r="F782" i="1" s="1"/>
  <c r="F819" i="1" a="1"/>
  <c r="F819" i="1" s="1"/>
  <c r="F2054" i="1" a="1"/>
  <c r="F2054" i="1" s="1"/>
  <c r="F2040" i="1" a="1"/>
  <c r="F2040" i="1" s="1"/>
  <c r="F618" i="1" a="1"/>
  <c r="F618" i="1" s="1"/>
  <c r="F2156" i="1" a="1"/>
  <c r="F2156" i="1" s="1"/>
  <c r="F5" i="1" a="1"/>
  <c r="F5" i="1" s="1"/>
  <c r="F1822" i="1" a="1"/>
  <c r="F1822" i="1" s="1"/>
  <c r="F814" i="1" a="1"/>
  <c r="F814" i="1" s="1"/>
  <c r="F2683" i="1" a="1"/>
  <c r="F2683" i="1" s="1"/>
  <c r="F1788" i="1" a="1"/>
  <c r="F1788" i="1" s="1"/>
  <c r="F2531" i="1" a="1"/>
  <c r="F2531" i="1" s="1"/>
  <c r="F3418" i="1" a="1"/>
  <c r="F3418" i="1" s="1"/>
  <c r="F3409" i="1" a="1"/>
  <c r="F3409" i="1" s="1"/>
  <c r="F2566" i="1" a="1"/>
  <c r="F2566" i="1" s="1"/>
  <c r="F947" i="1" a="1"/>
  <c r="F947" i="1" s="1"/>
  <c r="F921" i="1" a="1"/>
  <c r="F921" i="1" s="1"/>
  <c r="F3124" i="1" a="1"/>
  <c r="F3124" i="1" s="1"/>
  <c r="F3359" i="1" a="1"/>
  <c r="F3359" i="1" s="1"/>
  <c r="F3249" i="1" a="1"/>
  <c r="F3249" i="1" s="1"/>
  <c r="F1742" i="1" a="1"/>
  <c r="F1742" i="1" s="1"/>
  <c r="F1738" i="1" a="1"/>
  <c r="F1738" i="1" s="1"/>
  <c r="F530" i="1" a="1"/>
  <c r="F530" i="1" s="1"/>
  <c r="F3008" i="1" a="1"/>
  <c r="F3008" i="1" s="1"/>
  <c r="F448" i="1" a="1"/>
  <c r="F448" i="1" s="1"/>
  <c r="F1791" i="1" a="1"/>
  <c r="F1791" i="1" s="1"/>
  <c r="F237" i="1" a="1"/>
  <c r="F237" i="1" s="1"/>
  <c r="F2105" i="1" a="1"/>
  <c r="F2105" i="1" s="1"/>
  <c r="F1599" i="1" a="1"/>
  <c r="F1599" i="1" s="1"/>
  <c r="F1668" i="1" a="1"/>
  <c r="F1668" i="1" s="1"/>
  <c r="F1368" i="1" a="1"/>
  <c r="F1368" i="1" s="1"/>
  <c r="F1496" i="1" a="1"/>
  <c r="F1496" i="1" s="1"/>
  <c r="F1694" i="1" a="1"/>
  <c r="F1694" i="1" s="1"/>
  <c r="F1917" i="1" a="1"/>
  <c r="F1917" i="1" s="1"/>
  <c r="F2558" i="1" a="1"/>
  <c r="F2558" i="1" s="1"/>
  <c r="F533" i="1" a="1"/>
  <c r="F533" i="1" s="1"/>
  <c r="F97" i="1" a="1"/>
  <c r="F97" i="1" s="1"/>
  <c r="F1532" i="1" a="1"/>
  <c r="F1532" i="1" s="1"/>
  <c r="F3340" i="1" a="1"/>
  <c r="F3340" i="1" s="1"/>
  <c r="F1010" i="1" a="1"/>
  <c r="F1010" i="1" s="1"/>
  <c r="F3057" i="1" a="1"/>
  <c r="F3057" i="1" s="1"/>
  <c r="F219" i="1" a="1"/>
  <c r="F219" i="1" s="1"/>
  <c r="F1880" i="1" a="1"/>
  <c r="F1880" i="1" s="1"/>
  <c r="F2098" i="1" a="1"/>
  <c r="F2098" i="1" s="1"/>
  <c r="F1435" i="1" a="1"/>
  <c r="F1435" i="1" s="1"/>
  <c r="F1094" i="1" a="1"/>
  <c r="F1094" i="1" s="1"/>
  <c r="F360" i="1" a="1"/>
  <c r="F360" i="1" s="1"/>
  <c r="F830" i="1" a="1"/>
  <c r="F830" i="1" s="1"/>
  <c r="F2830" i="1" a="1"/>
  <c r="F2830" i="1" s="1"/>
  <c r="F1130" i="1" a="1"/>
  <c r="F1130" i="1" s="1"/>
  <c r="F2034" i="1" a="1"/>
  <c r="F2034" i="1" s="1"/>
  <c r="F2287" i="1" a="1"/>
  <c r="F2287" i="1" s="1"/>
  <c r="F3240" i="1" a="1"/>
  <c r="F3240" i="1" s="1"/>
  <c r="F3246" i="1" a="1"/>
  <c r="F3246" i="1" s="1"/>
  <c r="F870" i="1" a="1"/>
  <c r="F870" i="1" s="1"/>
  <c r="F831" i="1" a="1"/>
  <c r="F831" i="1" s="1"/>
  <c r="F2004" i="1" a="1"/>
  <c r="F2004" i="1" s="1"/>
  <c r="F1396" i="1" a="1"/>
  <c r="F1396" i="1" s="1"/>
  <c r="F2488" i="1" a="1"/>
  <c r="F2488" i="1" s="1"/>
  <c r="F1783" i="1" a="1"/>
  <c r="F1783" i="1" s="1"/>
  <c r="F1729" i="1" a="1"/>
  <c r="F1729" i="1" s="1"/>
  <c r="F2787" i="1" a="1"/>
  <c r="F2787" i="1" s="1"/>
  <c r="F543" i="1" a="1"/>
  <c r="F543" i="1" s="1"/>
  <c r="F3279" i="1" a="1"/>
  <c r="F3279" i="1" s="1"/>
  <c r="F612" i="1" a="1"/>
  <c r="F612" i="1" s="1"/>
  <c r="F2441" i="1" a="1"/>
  <c r="F2441" i="1" s="1"/>
  <c r="F3632" i="1" a="1"/>
  <c r="F3632" i="1" s="1"/>
  <c r="F964" i="1" a="1"/>
  <c r="F964" i="1" s="1"/>
  <c r="F3343" i="1" a="1"/>
  <c r="F3343" i="1" s="1"/>
  <c r="F1686" i="1" a="1"/>
  <c r="F1686" i="1" s="1"/>
  <c r="F2326" i="1" a="1"/>
  <c r="F2326" i="1" s="1"/>
  <c r="F2383" i="1" a="1"/>
  <c r="F2383" i="1" s="1"/>
  <c r="F502" i="1" a="1"/>
  <c r="F502" i="1" s="1"/>
  <c r="F2639" i="1" a="1"/>
  <c r="F2639" i="1" s="1"/>
  <c r="F2871" i="1" a="1"/>
  <c r="F2871" i="1" s="1"/>
  <c r="F3033" i="1" a="1"/>
  <c r="F3033" i="1" s="1"/>
  <c r="F2101" i="1" a="1"/>
  <c r="F2101" i="1" s="1"/>
  <c r="F238" i="1" a="1"/>
  <c r="F238" i="1" s="1"/>
  <c r="F1266" i="1" a="1"/>
  <c r="F1266" i="1" s="1"/>
  <c r="F1687" i="1" a="1"/>
  <c r="F1687" i="1" s="1"/>
  <c r="F3568" i="1" a="1"/>
  <c r="F3568" i="1" s="1"/>
  <c r="F3649" i="1" a="1"/>
  <c r="F3649" i="1" s="1"/>
  <c r="F2921" i="1" a="1"/>
  <c r="F2921" i="1" s="1"/>
  <c r="F2920" i="1" a="1"/>
  <c r="F2920" i="1" s="1"/>
  <c r="F2936" i="1" a="1"/>
  <c r="F2936" i="1" s="1"/>
  <c r="F1706" i="1" a="1"/>
  <c r="F1706" i="1" s="1"/>
  <c r="F1574" i="1" a="1"/>
  <c r="F1574" i="1" s="1"/>
  <c r="F565" i="1" a="1"/>
  <c r="F565" i="1" s="1"/>
  <c r="F1264" i="1" a="1"/>
  <c r="F1264" i="1" s="1"/>
  <c r="F1693" i="1" a="1"/>
  <c r="F1693" i="1" s="1"/>
  <c r="F2404" i="1" a="1"/>
  <c r="F2404" i="1" s="1"/>
  <c r="F1275" i="1" a="1"/>
  <c r="F1275" i="1" s="1"/>
  <c r="F407" i="1" a="1"/>
  <c r="F407" i="1" s="1"/>
  <c r="F2134" i="1" a="1"/>
  <c r="F2134" i="1" s="1"/>
  <c r="F216" i="1" a="1"/>
  <c r="F216" i="1" s="1"/>
  <c r="F1263" i="1" a="1"/>
  <c r="F1263" i="1" s="1"/>
  <c r="F112" i="1" a="1"/>
  <c r="F112" i="1" s="1"/>
  <c r="F3162" i="1" a="1"/>
  <c r="F3162" i="1" s="1"/>
  <c r="F3558" i="1" a="1"/>
  <c r="F3558" i="1" s="1"/>
  <c r="F3253" i="1" a="1"/>
  <c r="F3253" i="1" s="1"/>
  <c r="F3466" i="1" a="1"/>
  <c r="F3466" i="1" s="1"/>
  <c r="F3017" i="1" a="1"/>
  <c r="F3017" i="1" s="1"/>
  <c r="F91" i="1" a="1"/>
  <c r="F91" i="1" s="1"/>
  <c r="F622" i="1" a="1"/>
  <c r="F622" i="1" s="1"/>
  <c r="F1089" i="1" a="1"/>
  <c r="F1089" i="1" s="1"/>
  <c r="F1736" i="1" a="1"/>
  <c r="F1736" i="1" s="1"/>
  <c r="F3673" i="1" a="1"/>
  <c r="F3673" i="1" s="1"/>
  <c r="F3254" i="1" a="1"/>
  <c r="F3254" i="1" s="1"/>
  <c r="F1980" i="1" a="1"/>
  <c r="F1980" i="1" s="1"/>
  <c r="F3266" i="1" a="1"/>
  <c r="F3266" i="1" s="1"/>
  <c r="F3267" i="1" a="1"/>
  <c r="F3267" i="1" s="1"/>
  <c r="F2901" i="1" a="1"/>
  <c r="F2901" i="1" s="1"/>
  <c r="F3258" i="1" a="1"/>
  <c r="F3258" i="1" s="1"/>
  <c r="F2783" i="1" a="1"/>
  <c r="F2783" i="1" s="1"/>
  <c r="F2714" i="1" a="1"/>
  <c r="F2714" i="1" s="1"/>
  <c r="F3749" i="1" a="1"/>
  <c r="F3749" i="1" s="1"/>
  <c r="F3113" i="1" a="1"/>
  <c r="F3113" i="1" s="1"/>
  <c r="F2248" i="1" a="1"/>
  <c r="F2248" i="1" s="1"/>
  <c r="F816" i="1" a="1"/>
  <c r="F816" i="1" s="1"/>
  <c r="F3788" i="1" a="1"/>
  <c r="F3788" i="1" s="1"/>
  <c r="F2846" i="1" a="1"/>
  <c r="F2846" i="1" s="1"/>
  <c r="F1425" i="1" a="1"/>
  <c r="F1425" i="1" s="1"/>
  <c r="F2861" i="1" a="1"/>
  <c r="F2861" i="1" s="1"/>
  <c r="F198" i="1" a="1"/>
  <c r="F198" i="1" s="1"/>
  <c r="F873" i="1" a="1"/>
  <c r="F873" i="1" s="1"/>
  <c r="F2267" i="1" a="1"/>
  <c r="F2267" i="1" s="1"/>
  <c r="F1815" i="1" a="1"/>
  <c r="F1815" i="1" s="1"/>
  <c r="F675" i="1" a="1"/>
  <c r="F675" i="1" s="1"/>
  <c r="F479" i="1" a="1"/>
  <c r="F479" i="1" s="1"/>
  <c r="F849" i="1" a="1"/>
  <c r="F849" i="1" s="1"/>
  <c r="F1855" i="1" a="1"/>
  <c r="F1855" i="1" s="1"/>
  <c r="F476" i="1" a="1"/>
  <c r="F476" i="1" s="1"/>
  <c r="F499" i="1" a="1"/>
  <c r="F499" i="1" s="1"/>
  <c r="F528" i="1" a="1"/>
  <c r="F528" i="1" s="1"/>
  <c r="F1278" i="1" a="1"/>
  <c r="F1278" i="1" s="1"/>
  <c r="F1106" i="1" a="1"/>
  <c r="F1106" i="1" s="1"/>
  <c r="F2613" i="1" a="1"/>
  <c r="F2613" i="1" s="1"/>
  <c r="F1750" i="1" a="1"/>
  <c r="F1750" i="1" s="1"/>
  <c r="F489" i="1" a="1"/>
  <c r="F489" i="1" s="1"/>
  <c r="F1585" i="1" a="1"/>
  <c r="F1585" i="1" s="1"/>
  <c r="F835" i="1" a="1"/>
  <c r="F835" i="1" s="1"/>
  <c r="F3142" i="1" a="1"/>
  <c r="F3142" i="1" s="1"/>
  <c r="F3762" i="1" a="1"/>
  <c r="F3762" i="1" s="1"/>
  <c r="F53" i="1" a="1"/>
  <c r="F53" i="1" s="1"/>
  <c r="F696" i="1" a="1"/>
  <c r="F696" i="1" s="1"/>
  <c r="F167" i="1" a="1"/>
  <c r="F167" i="1" s="1"/>
  <c r="F1355" i="1" a="1"/>
  <c r="F1355" i="1" s="1"/>
  <c r="F3773" i="1" a="1"/>
  <c r="F3773" i="1" s="1"/>
  <c r="F3685" i="1" a="1"/>
  <c r="F3685" i="1" s="1"/>
  <c r="F1890" i="1" a="1"/>
  <c r="F1890" i="1" s="1"/>
  <c r="F3567" i="1" a="1"/>
  <c r="F3567" i="1" s="1"/>
  <c r="F3571" i="1" a="1"/>
  <c r="F3571" i="1" s="1"/>
  <c r="F653" i="1" a="1"/>
  <c r="F653" i="1" s="1"/>
  <c r="F3585" i="1" a="1"/>
  <c r="F3585" i="1" s="1"/>
  <c r="F338" i="1" a="1"/>
  <c r="F338" i="1" s="1"/>
  <c r="F3570" i="1" a="1"/>
  <c r="F3570" i="1" s="1"/>
  <c r="F699" i="1" a="1"/>
  <c r="F699" i="1" s="1"/>
  <c r="F3591" i="1" a="1"/>
  <c r="F3591" i="1" s="1"/>
  <c r="F1866" i="1" a="1"/>
  <c r="F1866" i="1" s="1"/>
  <c r="F3443" i="1" a="1"/>
  <c r="F3443" i="1" s="1"/>
  <c r="F2499" i="1" a="1"/>
  <c r="F2499" i="1" s="1"/>
  <c r="F1642" i="1" a="1"/>
  <c r="F1642" i="1" s="1"/>
  <c r="F1039" i="1" a="1"/>
  <c r="F1039" i="1" s="1"/>
  <c r="F2268" i="1" a="1"/>
  <c r="F2268" i="1" s="1"/>
  <c r="F1889" i="1" a="1"/>
  <c r="F1889" i="1" s="1"/>
  <c r="F3790" i="1" a="1"/>
  <c r="F3790" i="1" s="1"/>
  <c r="F3817" i="1" a="1"/>
  <c r="F3817" i="1" s="1"/>
  <c r="F3833" i="1" a="1"/>
  <c r="F3833" i="1" s="1"/>
  <c r="F3802" i="1" a="1"/>
  <c r="F3802" i="1" s="1"/>
  <c r="F1863" i="1" a="1"/>
  <c r="F1863" i="1" s="1"/>
  <c r="F3799" i="1" a="1"/>
  <c r="F3799" i="1" s="1"/>
  <c r="F3832" i="1" a="1"/>
  <c r="F3832" i="1" s="1"/>
  <c r="F1981" i="1" a="1"/>
  <c r="F1981" i="1" s="1"/>
  <c r="F3755" i="1" a="1"/>
  <c r="F3755" i="1" s="1"/>
  <c r="F1168" i="1" a="1"/>
  <c r="F1168" i="1" s="1"/>
  <c r="F2056" i="1" a="1"/>
  <c r="F2056" i="1" s="1"/>
  <c r="F348" i="1" a="1"/>
  <c r="F348" i="1" s="1"/>
  <c r="F3507" i="1" a="1"/>
  <c r="F3507" i="1" s="1"/>
  <c r="F3446" i="1" a="1"/>
  <c r="F3446" i="1" s="1"/>
  <c r="F3824" i="1" a="1"/>
  <c r="F3824" i="1" s="1"/>
  <c r="F3767" i="1" a="1"/>
  <c r="F3767" i="1" s="1"/>
  <c r="F2989" i="1" a="1"/>
  <c r="F2989" i="1" s="1"/>
  <c r="F3834" i="1" a="1"/>
  <c r="F3834" i="1" s="1"/>
  <c r="F3781" i="1" a="1"/>
  <c r="F3781" i="1" s="1"/>
  <c r="F3469" i="1" a="1"/>
  <c r="F3469" i="1" s="1"/>
  <c r="F3760" i="1" a="1"/>
  <c r="F3760" i="1" s="1"/>
  <c r="F3739" i="1" a="1"/>
  <c r="F3739" i="1" s="1"/>
  <c r="F3419" i="1" a="1"/>
  <c r="F3419" i="1" s="1"/>
  <c r="F2816" i="1" a="1"/>
  <c r="F2816" i="1" s="1"/>
  <c r="F3024" i="1" a="1"/>
  <c r="F3024" i="1" s="1"/>
  <c r="F2585" i="1" a="1"/>
  <c r="F2585" i="1" s="1"/>
  <c r="F3588" i="1" a="1"/>
  <c r="F3588" i="1" s="1"/>
  <c r="F2173" i="1" a="1"/>
  <c r="F2173" i="1" s="1"/>
  <c r="F3712" i="1" a="1"/>
  <c r="F3712" i="1" s="1"/>
  <c r="F3713" i="1" a="1"/>
  <c r="F3713" i="1" s="1"/>
  <c r="F3828" i="1" a="1"/>
  <c r="F3828" i="1" s="1"/>
  <c r="F2870" i="1" a="1"/>
  <c r="F2870" i="1" s="1"/>
  <c r="F2181" i="1" a="1"/>
  <c r="F2181" i="1" s="1"/>
  <c r="F3734" i="1" a="1"/>
  <c r="F3734" i="1" s="1"/>
  <c r="F1897" i="1" a="1"/>
  <c r="F1897" i="1" s="1"/>
  <c r="F667" i="1" a="1"/>
  <c r="F667" i="1" s="1"/>
  <c r="F172" i="1" a="1"/>
  <c r="F172" i="1" s="1"/>
  <c r="F95" i="1" a="1"/>
  <c r="F95" i="1" s="1"/>
  <c r="F693" i="1" a="1"/>
  <c r="F693" i="1" s="1"/>
  <c r="F1047" i="1" a="1"/>
  <c r="F1047" i="1" s="1"/>
  <c r="F920" i="1" a="1"/>
  <c r="F920" i="1" s="1"/>
  <c r="F3809" i="1" a="1"/>
  <c r="F3809" i="1" s="1"/>
  <c r="F1084" i="1" a="1"/>
  <c r="F1084" i="1" s="1"/>
  <c r="F743" i="1" a="1"/>
  <c r="F743" i="1" s="1"/>
  <c r="F2584" i="1" a="1"/>
  <c r="F2584" i="1" s="1"/>
  <c r="F3812" i="1" a="1"/>
  <c r="F3812" i="1" s="1"/>
  <c r="F83" i="1" a="1"/>
  <c r="F83" i="1" s="1"/>
  <c r="F389" i="1" a="1"/>
  <c r="F389" i="1" s="1"/>
  <c r="F2731" i="1" a="1"/>
  <c r="F2731" i="1" s="1"/>
  <c r="F438" i="1" a="1"/>
  <c r="F438" i="1" s="1"/>
  <c r="F3213" i="1" a="1"/>
  <c r="F3213" i="1" s="1"/>
  <c r="F1194" i="1" a="1"/>
  <c r="F1194" i="1" s="1"/>
  <c r="F1158" i="1" a="1"/>
  <c r="F1158" i="1" s="1"/>
  <c r="F898" i="1" a="1"/>
  <c r="F898" i="1" s="1"/>
  <c r="F182" i="1" a="1"/>
  <c r="F182" i="1" s="1"/>
  <c r="F3107" i="1" a="1"/>
  <c r="F3107" i="1" s="1"/>
  <c r="F1484" i="1" a="1"/>
  <c r="F1484" i="1" s="1"/>
  <c r="F1365" i="1" a="1"/>
  <c r="F1365" i="1" s="1"/>
  <c r="F3319" i="1" a="1"/>
  <c r="F3319" i="1" s="1"/>
  <c r="F3327" i="1" a="1"/>
  <c r="F3327" i="1" s="1"/>
  <c r="F3551" i="1" a="1"/>
  <c r="F3551" i="1" s="1"/>
  <c r="F3321" i="1" a="1"/>
  <c r="F3321" i="1" s="1"/>
  <c r="F324" i="1" a="1"/>
  <c r="F324" i="1" s="1"/>
  <c r="F634" i="1" a="1"/>
  <c r="F634" i="1" s="1"/>
  <c r="F241" i="1" a="1"/>
  <c r="F241" i="1" s="1"/>
  <c r="F1696" i="1" a="1"/>
  <c r="F1696" i="1" s="1"/>
  <c r="F173" i="1" a="1"/>
  <c r="F173" i="1" s="1"/>
  <c r="F1253" i="1" a="1"/>
  <c r="F1253" i="1" s="1"/>
  <c r="F2137" i="1" a="1"/>
  <c r="F2137" i="1" s="1"/>
  <c r="F1545" i="1" a="1"/>
  <c r="F1545" i="1" s="1"/>
  <c r="F549" i="1" a="1"/>
  <c r="F549" i="1" s="1"/>
  <c r="F3130" i="1" a="1"/>
  <c r="F3130" i="1" s="1"/>
  <c r="F2643" i="1" a="1"/>
  <c r="F2643" i="1" s="1"/>
  <c r="F3408" i="1" a="1"/>
  <c r="F3408" i="1" s="1"/>
  <c r="F3491" i="1" a="1"/>
  <c r="F3491" i="1" s="1"/>
  <c r="F889" i="1" a="1"/>
  <c r="F889" i="1" s="1"/>
  <c r="F3398" i="1" a="1"/>
  <c r="F3398" i="1" s="1"/>
  <c r="F1862" i="1" a="1"/>
  <c r="F1862" i="1" s="1"/>
  <c r="F1147" i="1" a="1"/>
  <c r="F1147" i="1" s="1"/>
  <c r="F1609" i="1" a="1"/>
  <c r="F1609" i="1" s="1"/>
  <c r="F3032" i="1" a="1"/>
  <c r="F3032" i="1" s="1"/>
  <c r="F2733" i="1" a="1"/>
  <c r="F2733" i="1" s="1"/>
  <c r="F40" i="1" a="1"/>
  <c r="F40" i="1" s="1"/>
  <c r="F2729" i="1" a="1"/>
  <c r="F2729" i="1" s="1"/>
  <c r="F2636" i="1" a="1"/>
  <c r="F2636" i="1" s="1"/>
  <c r="F2438" i="1" a="1"/>
  <c r="F2438" i="1" s="1"/>
  <c r="F482" i="1" a="1"/>
  <c r="F482" i="1" s="1"/>
  <c r="F420" i="1" a="1"/>
  <c r="F420" i="1" s="1"/>
  <c r="F180" i="1" a="1"/>
  <c r="F180" i="1" s="1"/>
  <c r="F1850" i="1" a="1"/>
  <c r="F1850" i="1" s="1"/>
  <c r="F136" i="1" a="1"/>
  <c r="F136" i="1" s="1"/>
  <c r="F2854" i="1" a="1"/>
  <c r="F2854" i="1" s="1"/>
  <c r="F3805" i="1" a="1"/>
  <c r="F3805" i="1" s="1"/>
  <c r="F3674" i="1" a="1"/>
  <c r="F3674" i="1" s="1"/>
  <c r="F643" i="1" a="1"/>
  <c r="F643" i="1" s="1"/>
  <c r="F1562" i="1" a="1"/>
  <c r="F1562" i="1" s="1"/>
  <c r="F3414" i="1" a="1"/>
  <c r="F3414" i="1" s="1"/>
  <c r="F3413" i="1" a="1"/>
  <c r="F3413" i="1" s="1"/>
  <c r="F1796" i="1" a="1"/>
  <c r="F1796" i="1" s="1"/>
  <c r="F1436" i="1" a="1"/>
  <c r="F1436" i="1" s="1"/>
  <c r="F2460" i="1" a="1"/>
  <c r="F2460" i="1" s="1"/>
  <c r="F35" i="1" a="1"/>
  <c r="F35" i="1" s="1"/>
  <c r="F2013" i="1" a="1"/>
  <c r="F2013" i="1" s="1"/>
  <c r="F3720" i="1" a="1"/>
  <c r="F3720" i="1" s="1"/>
  <c r="F3460" i="1" a="1"/>
  <c r="F3460" i="1" s="1"/>
  <c r="F1625" i="1" a="1"/>
  <c r="F1625" i="1" s="1"/>
  <c r="F520" i="1" a="1"/>
  <c r="F520" i="1" s="1"/>
  <c r="F1088" i="1" a="1"/>
  <c r="F1088" i="1" s="1"/>
  <c r="F3365" i="1" a="1"/>
  <c r="F3365" i="1" s="1"/>
  <c r="F473" i="1" a="1"/>
  <c r="F473" i="1" s="1"/>
  <c r="F2406" i="1" a="1"/>
  <c r="F2406" i="1" s="1"/>
  <c r="F2638" i="1" a="1"/>
  <c r="F2638" i="1" s="1"/>
  <c r="F1417" i="1" a="1"/>
  <c r="F1417" i="1" s="1"/>
  <c r="F522" i="1" a="1"/>
  <c r="F522" i="1" s="1"/>
  <c r="F3377" i="1" a="1"/>
  <c r="F3377" i="1" s="1"/>
  <c r="F1205" i="1" a="1"/>
  <c r="F1205" i="1" s="1"/>
  <c r="F1909" i="1" a="1"/>
  <c r="F1909" i="1" s="1"/>
  <c r="F1217" i="1" a="1"/>
  <c r="F1217" i="1" s="1"/>
  <c r="F1213" i="1" a="1"/>
  <c r="F1213" i="1" s="1"/>
  <c r="F2182" i="1" a="1"/>
  <c r="F2182" i="1" s="1"/>
  <c r="F1232" i="1" a="1"/>
  <c r="F1232" i="1" s="1"/>
  <c r="F1245" i="1" a="1"/>
  <c r="F1245" i="1" s="1"/>
  <c r="F2829" i="1" a="1"/>
  <c r="F2829" i="1" s="1"/>
  <c r="F1231" i="1" a="1"/>
  <c r="F1231" i="1" s="1"/>
  <c r="F1226" i="1" a="1"/>
  <c r="F1226" i="1" s="1"/>
  <c r="F2191" i="1" a="1"/>
  <c r="F2191" i="1" s="1"/>
  <c r="F2825" i="1" a="1"/>
  <c r="F2825" i="1" s="1"/>
  <c r="F1534" i="1" a="1"/>
  <c r="F1534" i="1" s="1"/>
  <c r="F2255" i="1" a="1"/>
  <c r="F2255" i="1" s="1"/>
  <c r="F1314" i="1" a="1"/>
  <c r="F1314" i="1" s="1"/>
  <c r="F1398" i="1" a="1"/>
  <c r="F1398" i="1" s="1"/>
  <c r="F523" i="1" a="1"/>
  <c r="F523" i="1" s="1"/>
  <c r="F2158" i="1" a="1"/>
  <c r="F2158" i="1" s="1"/>
  <c r="F1963" i="1" a="1"/>
  <c r="F1963" i="1" s="1"/>
  <c r="F2656" i="1" a="1"/>
  <c r="F2656" i="1" s="1"/>
  <c r="F3120" i="1" a="1"/>
  <c r="F3120" i="1" s="1"/>
  <c r="F2817" i="1" a="1"/>
  <c r="F2817" i="1" s="1"/>
  <c r="F2634" i="1" a="1"/>
  <c r="F2634" i="1" s="1"/>
  <c r="F3358" i="1" a="1"/>
  <c r="F3358" i="1" s="1"/>
  <c r="F3341" i="1" a="1"/>
  <c r="F3341" i="1" s="1"/>
  <c r="F524" i="1" a="1"/>
  <c r="F524" i="1" s="1"/>
  <c r="F1636" i="1" a="1"/>
  <c r="F1636" i="1" s="1"/>
  <c r="F155" i="1" a="1"/>
  <c r="F155" i="1" s="1"/>
  <c r="F1522" i="1" a="1"/>
  <c r="F1522" i="1" s="1"/>
  <c r="F2453" i="1" a="1"/>
  <c r="F2453" i="1" s="1"/>
  <c r="F14" i="1" a="1"/>
  <c r="F14" i="1" s="1"/>
  <c r="F3109" i="1" a="1"/>
  <c r="F3109" i="1" s="1"/>
  <c r="F1941" i="1" a="1"/>
  <c r="F1941" i="1" s="1"/>
  <c r="F3156" i="1" a="1"/>
  <c r="F3156" i="1" s="1"/>
  <c r="F1894" i="1" a="1"/>
  <c r="F1894" i="1" s="1"/>
  <c r="F3468" i="1" a="1"/>
  <c r="F3468" i="1" s="1"/>
  <c r="F656" i="1" a="1"/>
  <c r="F656" i="1" s="1"/>
  <c r="F3631" i="1" a="1"/>
  <c r="F3631" i="1" s="1"/>
  <c r="F3273" i="1" a="1"/>
  <c r="F3273" i="1" s="1"/>
  <c r="F802" i="1" a="1"/>
  <c r="F802" i="1" s="1"/>
  <c r="F1943" i="1" a="1"/>
  <c r="F1943" i="1" s="1"/>
  <c r="F1942" i="1" a="1"/>
  <c r="F1942" i="1" s="1"/>
  <c r="F3843" i="1" a="1"/>
  <c r="F3843" i="1" s="1"/>
  <c r="F2912" i="1" a="1"/>
  <c r="F2912" i="1" s="1"/>
  <c r="F3841" i="1" a="1"/>
  <c r="F3841" i="1" s="1"/>
  <c r="F661" i="1" a="1"/>
  <c r="F661" i="1" s="1"/>
  <c r="F2119" i="1" a="1"/>
  <c r="F2119" i="1" s="1"/>
  <c r="F639" i="1" a="1"/>
  <c r="F639" i="1" s="1"/>
  <c r="F1439" i="1" a="1"/>
  <c r="F1439" i="1" s="1"/>
  <c r="F469" i="1" a="1"/>
  <c r="F469" i="1" s="1"/>
  <c r="F1000" i="1" a="1"/>
  <c r="F1000" i="1" s="1"/>
  <c r="F1202" i="1" a="1"/>
  <c r="F1202" i="1" s="1"/>
  <c r="F1209" i="1" a="1"/>
  <c r="F1209" i="1" s="1"/>
  <c r="F1954" i="1" a="1"/>
  <c r="F1954" i="1" s="1"/>
  <c r="F1167" i="1" a="1"/>
  <c r="F1167" i="1" s="1"/>
  <c r="F3357" i="1" a="1"/>
  <c r="F3357" i="1" s="1"/>
  <c r="F1776" i="1" a="1"/>
  <c r="F1776" i="1" s="1"/>
  <c r="F3380" i="1" a="1"/>
  <c r="F3380" i="1" s="1"/>
  <c r="F1853" i="1" a="1"/>
  <c r="F1853" i="1" s="1"/>
  <c r="F3417" i="1" a="1"/>
  <c r="F3417" i="1" s="1"/>
  <c r="F3404" i="1" a="1"/>
  <c r="F3404" i="1" s="1"/>
  <c r="F2048" i="1" a="1"/>
  <c r="F2048" i="1" s="1"/>
  <c r="F488" i="1" a="1"/>
  <c r="F488" i="1" s="1"/>
  <c r="F1648" i="1" a="1"/>
  <c r="F1648" i="1" s="1"/>
  <c r="F1060" i="1" a="1"/>
  <c r="F1060" i="1" s="1"/>
  <c r="F2384" i="1" a="1"/>
  <c r="F2384" i="1" s="1"/>
  <c r="F1392" i="1" a="1"/>
  <c r="F1392" i="1" s="1"/>
  <c r="F2672" i="1" a="1"/>
  <c r="F2672" i="1" s="1"/>
  <c r="F1700" i="1" a="1"/>
  <c r="F1700" i="1" s="1"/>
  <c r="F794" i="1" a="1"/>
  <c r="F794" i="1" s="1"/>
  <c r="F354" i="1" a="1"/>
  <c r="F354" i="1" s="1"/>
  <c r="F2768" i="1" a="1"/>
  <c r="F2768" i="1" s="1"/>
  <c r="F655" i="1" a="1"/>
  <c r="F655" i="1" s="1"/>
  <c r="F507" i="1" a="1"/>
  <c r="F507" i="1" s="1"/>
  <c r="F475" i="1" a="1"/>
  <c r="F475" i="1" s="1"/>
  <c r="F2586" i="1" a="1"/>
  <c r="F2586" i="1" s="1"/>
  <c r="F1747" i="1" a="1"/>
  <c r="F1747" i="1" s="1"/>
  <c r="F2142" i="1" a="1"/>
  <c r="F2142" i="1" s="1"/>
  <c r="F2803" i="1" a="1"/>
  <c r="F2803" i="1" s="1"/>
  <c r="F1382" i="1" a="1"/>
  <c r="F1382" i="1" s="1"/>
  <c r="F498" i="1" a="1"/>
  <c r="F498" i="1" s="1"/>
  <c r="F2625" i="1" a="1"/>
  <c r="F2625" i="1" s="1"/>
  <c r="F1554" i="1" a="1"/>
  <c r="F1554" i="1" s="1"/>
  <c r="F2432" i="1" a="1"/>
  <c r="F2432" i="1" s="1"/>
  <c r="F3794" i="1" a="1"/>
  <c r="F3794" i="1" s="1"/>
  <c r="F3430" i="1" a="1"/>
  <c r="F3430" i="1" s="1"/>
  <c r="F301" i="1" a="1"/>
  <c r="F301" i="1" s="1"/>
  <c r="F3797" i="1" a="1"/>
  <c r="F3797" i="1" s="1"/>
  <c r="F723" i="1" a="1"/>
  <c r="F723" i="1" s="1"/>
  <c r="F2002" i="1" a="1"/>
  <c r="F2002" i="1" s="1"/>
  <c r="F461" i="1" a="1"/>
  <c r="F461" i="1" s="1"/>
  <c r="F3814" i="1" a="1"/>
  <c r="F3814" i="1" s="1"/>
  <c r="F3659" i="1" a="1"/>
  <c r="F3659" i="1" s="1"/>
  <c r="F3821" i="1" a="1"/>
  <c r="F3821" i="1" s="1"/>
  <c r="F3757" i="1" a="1"/>
  <c r="F3757" i="1" s="1"/>
  <c r="F3800" i="1" a="1"/>
  <c r="F3800" i="1" s="1"/>
  <c r="F3831" i="1" a="1"/>
  <c r="F3831" i="1" s="1"/>
  <c r="F3798" i="1" a="1"/>
  <c r="F3798" i="1" s="1"/>
  <c r="F3791" i="1" a="1"/>
  <c r="F3791" i="1" s="1"/>
  <c r="F3770" i="1" a="1"/>
  <c r="F3770" i="1" s="1"/>
  <c r="F3748" i="1" a="1"/>
  <c r="F3748" i="1" s="1"/>
  <c r="F3793" i="1" a="1"/>
  <c r="F3793" i="1" s="1"/>
  <c r="F3813" i="1" a="1"/>
  <c r="F3813" i="1" s="1"/>
  <c r="F3705" i="1" a="1"/>
  <c r="F3705" i="1" s="1"/>
  <c r="F3777" i="1" a="1"/>
  <c r="F3777" i="1" s="1"/>
  <c r="F3729" i="1" a="1"/>
  <c r="F3729" i="1" s="1"/>
  <c r="F3504" i="1" a="1"/>
  <c r="F3504" i="1" s="1"/>
  <c r="F3717" i="1" a="1"/>
  <c r="F3717" i="1" s="1"/>
  <c r="F3498" i="1" a="1"/>
  <c r="F3498" i="1" s="1"/>
  <c r="F3823" i="1" a="1"/>
  <c r="F3823" i="1" s="1"/>
  <c r="F3780" i="1" a="1"/>
  <c r="F3780" i="1" s="1"/>
  <c r="F1272" i="1" a="1"/>
  <c r="F1272" i="1" s="1"/>
  <c r="F2419" i="1" a="1"/>
  <c r="F2419" i="1" s="1"/>
  <c r="F21" i="1" a="1"/>
  <c r="F21" i="1" s="1"/>
  <c r="F3299" i="1" a="1"/>
  <c r="F3299" i="1" s="1"/>
  <c r="F485" i="1" a="1"/>
  <c r="F485" i="1" s="1"/>
  <c r="F100" i="1" a="1"/>
  <c r="F100" i="1" s="1"/>
  <c r="F2985" i="1" a="1"/>
  <c r="F2985" i="1" s="1"/>
  <c r="F484" i="1" a="1"/>
  <c r="F484" i="1" s="1"/>
  <c r="F2079" i="1" a="1"/>
  <c r="F2079" i="1" s="1"/>
  <c r="F501" i="1" a="1"/>
  <c r="F501" i="1" s="1"/>
  <c r="F1848" i="1" a="1"/>
  <c r="F1848" i="1" s="1"/>
  <c r="F2096" i="1" a="1"/>
  <c r="F2096" i="1" s="1"/>
  <c r="F638" i="1" a="1"/>
  <c r="F638" i="1" s="1"/>
  <c r="F1663" i="1" a="1"/>
  <c r="F1663" i="1" s="1"/>
  <c r="F598" i="1" a="1"/>
  <c r="F598" i="1" s="1"/>
  <c r="F1423" i="1" a="1"/>
  <c r="F1423" i="1" s="1"/>
  <c r="F1415" i="1" a="1"/>
  <c r="F1415" i="1" s="1"/>
  <c r="F1480" i="1" a="1"/>
  <c r="F1480" i="1" s="1"/>
  <c r="F1720" i="1" a="1"/>
  <c r="F1720" i="1" s="1"/>
  <c r="F583" i="1" a="1"/>
  <c r="F583" i="1" s="1"/>
  <c r="F2702" i="1" a="1"/>
  <c r="F2702" i="1" s="1"/>
  <c r="F2694" i="1" a="1"/>
  <c r="F2694" i="1" s="1"/>
  <c r="F689" i="1" a="1"/>
  <c r="F689" i="1" s="1"/>
  <c r="F2559" i="1" a="1"/>
  <c r="F2559" i="1" s="1"/>
  <c r="F1587" i="1" a="1"/>
  <c r="F1587" i="1" s="1"/>
  <c r="F527" i="1" a="1"/>
  <c r="F527" i="1" s="1"/>
  <c r="F2370" i="1" a="1"/>
  <c r="F2370" i="1" s="1"/>
  <c r="F546" i="1" a="1"/>
  <c r="F546" i="1" s="1"/>
  <c r="F1709" i="1" a="1"/>
  <c r="F1709" i="1" s="1"/>
  <c r="F3023" i="1" a="1"/>
  <c r="F3023" i="1" s="1"/>
  <c r="F2051" i="1" a="1"/>
  <c r="F2051" i="1" s="1"/>
  <c r="F505" i="1" a="1"/>
  <c r="F505" i="1" s="1"/>
  <c r="F2491" i="1" a="1"/>
  <c r="F2491" i="1" s="1"/>
  <c r="F2508" i="1" a="1"/>
  <c r="F2508" i="1" s="1"/>
  <c r="F2520" i="1" a="1"/>
  <c r="F2520" i="1" s="1"/>
  <c r="F2799" i="1" a="1"/>
  <c r="F2799" i="1" s="1"/>
  <c r="F3338" i="1" a="1"/>
  <c r="F3338" i="1" s="1"/>
  <c r="F1454" i="1" a="1"/>
  <c r="F1454" i="1" s="1"/>
  <c r="F1746" i="1" a="1"/>
  <c r="F1746" i="1" s="1"/>
  <c r="F211" i="1" a="1"/>
  <c r="F211" i="1" s="1"/>
  <c r="F1069" i="1" a="1"/>
  <c r="F1069" i="1" s="1"/>
  <c r="F2673" i="1" a="1"/>
  <c r="F2673" i="1" s="1"/>
  <c r="F75" i="1" a="1"/>
  <c r="F75" i="1" s="1"/>
  <c r="F514" i="1" a="1"/>
  <c r="F514" i="1" s="1"/>
  <c r="F554" i="1" a="1"/>
  <c r="F554" i="1" s="1"/>
  <c r="F3654" i="1" a="1"/>
  <c r="F3654" i="1" s="1"/>
  <c r="F789" i="1" a="1"/>
  <c r="F789" i="1" s="1"/>
  <c r="F2726" i="1" a="1"/>
  <c r="F2726" i="1" s="1"/>
  <c r="F2421" i="1" a="1"/>
  <c r="F2421" i="1" s="1"/>
  <c r="F2434" i="1" a="1"/>
  <c r="F2434" i="1" s="1"/>
  <c r="F2394" i="1" a="1"/>
  <c r="F2394" i="1" s="1"/>
  <c r="F2436" i="1" a="1"/>
  <c r="F2436" i="1" s="1"/>
  <c r="F2420" i="1" a="1"/>
  <c r="F2420" i="1" s="1"/>
  <c r="F2403" i="1" a="1"/>
  <c r="F2403" i="1" s="1"/>
  <c r="F2402" i="1" a="1"/>
  <c r="F2402" i="1" s="1"/>
  <c r="F2373" i="1" a="1"/>
  <c r="F2373" i="1" s="1"/>
  <c r="F2435" i="1" a="1"/>
  <c r="F2435" i="1" s="1"/>
  <c r="F3150" i="1" a="1"/>
  <c r="F3150" i="1" s="1"/>
  <c r="F2450" i="1" a="1"/>
  <c r="F2450" i="1" s="1"/>
  <c r="F2439" i="1" a="1"/>
  <c r="F2439" i="1" s="1"/>
  <c r="F2890" i="1" a="1"/>
  <c r="F2890" i="1" s="1"/>
  <c r="F3138" i="1" a="1"/>
  <c r="F3138" i="1" s="1"/>
  <c r="F553" i="1" a="1"/>
  <c r="F553" i="1" s="1"/>
  <c r="F1125" i="1" a="1"/>
  <c r="F1125" i="1" s="1"/>
  <c r="F727" i="1" a="1"/>
  <c r="F727" i="1" s="1"/>
  <c r="F1159" i="1" a="1"/>
  <c r="F1159" i="1" s="1"/>
  <c r="F812" i="1" a="1"/>
  <c r="F812" i="1" s="1"/>
  <c r="F369" i="1" a="1"/>
  <c r="F369" i="1" s="1"/>
  <c r="F558" i="1" a="1"/>
  <c r="F558" i="1" s="1"/>
  <c r="F447" i="1" a="1"/>
  <c r="F447" i="1" s="1"/>
  <c r="F2622" i="1" a="1"/>
  <c r="F2622" i="1" s="1"/>
  <c r="F1134" i="1" a="1"/>
  <c r="F1134" i="1" s="1"/>
  <c r="F2708" i="1" a="1"/>
  <c r="F2708" i="1" s="1"/>
  <c r="F1928" i="1" a="1"/>
  <c r="F1928" i="1" s="1"/>
  <c r="F3191" i="1" a="1"/>
  <c r="F3191" i="1" s="1"/>
  <c r="F2744" i="1" a="1"/>
  <c r="F2744" i="1" s="1"/>
  <c r="F252" i="1" a="1"/>
  <c r="F252" i="1" s="1"/>
  <c r="F860" i="1" a="1"/>
  <c r="F860" i="1" s="1"/>
  <c r="F822" i="1" a="1"/>
  <c r="F822" i="1" s="1"/>
  <c r="F572" i="1" a="1"/>
  <c r="F572" i="1" s="1"/>
  <c r="F2243" i="1" a="1"/>
  <c r="F2243" i="1" s="1"/>
  <c r="F2099" i="1" a="1"/>
  <c r="F2099" i="1" s="1"/>
  <c r="F2132" i="1" a="1"/>
  <c r="F2132" i="1" s="1"/>
  <c r="F2875" i="1" a="1"/>
  <c r="F2875" i="1" s="1"/>
  <c r="F2862" i="1" a="1"/>
  <c r="F2862" i="1" s="1"/>
  <c r="F1466" i="1" a="1"/>
  <c r="F1466" i="1" s="1"/>
  <c r="F566" i="1" a="1"/>
  <c r="F566" i="1" s="1"/>
  <c r="F2307" i="1" a="1"/>
  <c r="F2307" i="1" s="1"/>
  <c r="F1114" i="1" a="1"/>
  <c r="F1114" i="1" s="1"/>
  <c r="F1444" i="1" a="1"/>
  <c r="F1444" i="1" s="1"/>
  <c r="F2189" i="1" a="1"/>
  <c r="F2189" i="1" s="1"/>
  <c r="F1148" i="1" a="1"/>
  <c r="F1148" i="1" s="1"/>
  <c r="F1559" i="1" a="1"/>
  <c r="F1559" i="1" s="1"/>
  <c r="F1826" i="1" a="1"/>
  <c r="F1826" i="1" s="1"/>
  <c r="F2296" i="1" a="1"/>
  <c r="F2296" i="1" s="1"/>
  <c r="F110" i="1" a="1"/>
  <c r="F110" i="1" s="1"/>
  <c r="F2295" i="1" a="1"/>
  <c r="F2295" i="1" s="1"/>
  <c r="F1950" i="1" a="1"/>
  <c r="F1950" i="1" s="1"/>
  <c r="F754" i="1" a="1"/>
  <c r="F754" i="1" s="1"/>
  <c r="F1972" i="1" a="1"/>
  <c r="F1972" i="1" s="1"/>
  <c r="F209" i="1" a="1"/>
  <c r="F209" i="1" s="1"/>
  <c r="F1216" i="1" a="1"/>
  <c r="F1216" i="1" s="1"/>
  <c r="F595" i="1" a="1"/>
  <c r="F595" i="1" s="1"/>
  <c r="F2456" i="1" a="1"/>
  <c r="F2456" i="1" s="1"/>
  <c r="F2800" i="1" a="1"/>
  <c r="F2800" i="1" s="1"/>
  <c r="F676" i="1" a="1"/>
  <c r="F676" i="1" s="1"/>
  <c r="F1982" i="1" a="1"/>
  <c r="F1982" i="1" s="1"/>
  <c r="F2220" i="1" a="1"/>
  <c r="F2220" i="1" s="1"/>
  <c r="F2046" i="1" a="1"/>
  <c r="F2046" i="1" s="1"/>
  <c r="F124" i="1" a="1"/>
  <c r="F124" i="1" s="1"/>
  <c r="F153" i="1" a="1"/>
  <c r="F153" i="1" s="1"/>
  <c r="F1864" i="1" a="1"/>
  <c r="F1864" i="1" s="1"/>
  <c r="F2692" i="1" a="1"/>
  <c r="F2692" i="1" s="1"/>
  <c r="F665" i="1" a="1"/>
  <c r="F665" i="1" s="1"/>
  <c r="F2088" i="1" a="1"/>
  <c r="F2088" i="1" s="1"/>
  <c r="F2712" i="1" a="1"/>
  <c r="F2712" i="1" s="1"/>
  <c r="F2152" i="1" a="1"/>
  <c r="F2152" i="1" s="1"/>
  <c r="F838" i="1" a="1"/>
  <c r="F838" i="1" s="1"/>
  <c r="F564" i="1" a="1"/>
  <c r="F564" i="1" s="1"/>
  <c r="F843" i="1" a="1"/>
  <c r="F843" i="1" s="1"/>
  <c r="F1915" i="1" a="1"/>
  <c r="F1915" i="1" s="1"/>
  <c r="F1921" i="1" a="1"/>
  <c r="F1921" i="1" s="1"/>
  <c r="F2170" i="1" a="1"/>
  <c r="F2170" i="1" s="1"/>
  <c r="F494" i="1" a="1"/>
  <c r="F494" i="1" s="1"/>
  <c r="F3185" i="1" a="1"/>
  <c r="F3185" i="1" s="1"/>
  <c r="F601" i="1" a="1"/>
  <c r="F601" i="1" s="1"/>
  <c r="F1790" i="1" a="1"/>
  <c r="F1790" i="1" s="1"/>
  <c r="F2175" i="1" a="1"/>
  <c r="F2175" i="1" s="1"/>
  <c r="F2092" i="1" a="1"/>
  <c r="F2092" i="1" s="1"/>
  <c r="F515" i="1" a="1"/>
  <c r="F515" i="1" s="1"/>
  <c r="F1362" i="1" a="1"/>
  <c r="F1362" i="1" s="1"/>
  <c r="F2429" i="1" a="1"/>
  <c r="F2429" i="1" s="1"/>
  <c r="F3436" i="1" a="1"/>
  <c r="F3436" i="1" s="1"/>
  <c r="F3385" i="1" a="1"/>
  <c r="F3385" i="1" s="1"/>
  <c r="F1734" i="1" a="1"/>
  <c r="F1734" i="1" s="1"/>
  <c r="F2167" i="1" a="1"/>
  <c r="F2167" i="1" s="1"/>
  <c r="F1133" i="1" a="1"/>
  <c r="F1133" i="1" s="1"/>
  <c r="F355" i="1" a="1"/>
  <c r="F355" i="1" s="1"/>
  <c r="F2691" i="1" a="1"/>
  <c r="F2691" i="1" s="1"/>
  <c r="F2498" i="1" a="1"/>
  <c r="F2498" i="1" s="1"/>
  <c r="F76" i="1" a="1"/>
  <c r="F76" i="1" s="1"/>
  <c r="F547" i="1" a="1"/>
  <c r="F547" i="1" s="1"/>
  <c r="F979" i="1" a="1"/>
  <c r="F979" i="1" s="1"/>
  <c r="F1404" i="1" a="1"/>
  <c r="F1404" i="1" s="1"/>
  <c r="F2968" i="1" a="1"/>
  <c r="F2968" i="1" s="1"/>
  <c r="F2085" i="1" a="1"/>
  <c r="F2085" i="1" s="1"/>
  <c r="F1258" i="1" a="1"/>
  <c r="F1258" i="1" s="1"/>
  <c r="F688" i="1" a="1"/>
  <c r="F688" i="1" s="1"/>
  <c r="F867" i="1" a="1"/>
  <c r="F867" i="1" s="1"/>
  <c r="F886" i="1" a="1"/>
  <c r="F886" i="1" s="1"/>
  <c r="F2980" i="1" a="1"/>
  <c r="F2980" i="1" s="1"/>
  <c r="F2292" i="1" a="1"/>
  <c r="F2292" i="1" s="1"/>
  <c r="F2903" i="1" a="1"/>
  <c r="F2903" i="1" s="1"/>
  <c r="F1091" i="1" a="1"/>
  <c r="F1091" i="1" s="1"/>
  <c r="F755" i="1" a="1"/>
  <c r="F755" i="1" s="1"/>
  <c r="F2225" i="1" a="1"/>
  <c r="F2225" i="1" s="1"/>
  <c r="F1577" i="1" a="1"/>
  <c r="F1577" i="1" s="1"/>
  <c r="F426" i="1" a="1"/>
  <c r="F426" i="1" s="1"/>
  <c r="F2818" i="1" a="1"/>
  <c r="F2818" i="1" s="1"/>
  <c r="F229" i="1" a="1"/>
  <c r="F229" i="1" s="1"/>
  <c r="F3372" i="1" a="1"/>
  <c r="F3372" i="1" s="1"/>
  <c r="F3342" i="1" a="1"/>
  <c r="F3342" i="1" s="1"/>
  <c r="F3497" i="1" a="1"/>
  <c r="F3497" i="1" s="1"/>
  <c r="F2872" i="1" a="1"/>
  <c r="F2872" i="1" s="1"/>
  <c r="F2264" i="1" a="1"/>
  <c r="F2264" i="1" s="1"/>
  <c r="F3390" i="1" a="1"/>
  <c r="F3390" i="1" s="1"/>
  <c r="F30" i="1" a="1"/>
  <c r="F30" i="1" s="1"/>
  <c r="F3410" i="1" a="1"/>
  <c r="F3410" i="1" s="1"/>
  <c r="F2443" i="1" a="1"/>
  <c r="F2443" i="1" s="1"/>
  <c r="F2966" i="1" a="1"/>
  <c r="F2966" i="1" s="1"/>
  <c r="F1571" i="1" a="1"/>
  <c r="F1571" i="1" s="1"/>
  <c r="F3143" i="1" a="1"/>
  <c r="F3143" i="1" s="1"/>
  <c r="F906" i="1" a="1"/>
  <c r="F906" i="1" s="1"/>
  <c r="F915" i="1" a="1"/>
  <c r="F915" i="1" s="1"/>
  <c r="F922" i="1" a="1"/>
  <c r="F922" i="1" s="1"/>
  <c r="F1881" i="1" a="1"/>
  <c r="F1881" i="1" s="1"/>
  <c r="F1020" i="1" a="1"/>
  <c r="F1020" i="1" s="1"/>
  <c r="F633" i="1" a="1"/>
  <c r="F633" i="1" s="1"/>
  <c r="F2564" i="1" a="1"/>
  <c r="F2564" i="1" s="1"/>
  <c r="F1608" i="1" a="1"/>
  <c r="F1608" i="1" s="1"/>
  <c r="F3225" i="1" a="1"/>
  <c r="F3225" i="1" s="1"/>
  <c r="F1588" i="1" a="1"/>
  <c r="F1588" i="1" s="1"/>
  <c r="F1170" i="1" a="1"/>
  <c r="F1170" i="1" s="1"/>
  <c r="F1591" i="1" a="1"/>
  <c r="F1591" i="1" s="1"/>
  <c r="F373" i="1" a="1"/>
  <c r="F373" i="1" s="1"/>
  <c r="F431" i="1" a="1"/>
  <c r="F431" i="1" s="1"/>
  <c r="F611" i="1" a="1"/>
  <c r="F611" i="1" s="1"/>
  <c r="F3169" i="1" a="1"/>
  <c r="F3169" i="1" s="1"/>
  <c r="F168" i="1" a="1"/>
  <c r="F168" i="1" s="1"/>
  <c r="F3391" i="1" a="1"/>
  <c r="F3391" i="1" s="1"/>
  <c r="F3387" i="1" a="1"/>
  <c r="F3387" i="1" s="1"/>
  <c r="F1356" i="1" a="1"/>
  <c r="F1356" i="1" s="1"/>
  <c r="F1357" i="1" a="1"/>
  <c r="F1357" i="1" s="1"/>
  <c r="F2106" i="1" a="1"/>
  <c r="F2106" i="1" s="1"/>
  <c r="F2700" i="1" a="1"/>
  <c r="F2700" i="1" s="1"/>
  <c r="F1948" i="1" a="1"/>
  <c r="F1948" i="1" s="1"/>
  <c r="F1737" i="1" a="1"/>
  <c r="F1737" i="1" s="1"/>
  <c r="F3147" i="1" a="1"/>
  <c r="F3147" i="1" s="1"/>
  <c r="F3164" i="1" a="1"/>
  <c r="F3164" i="1" s="1"/>
  <c r="F2961" i="1" a="1"/>
  <c r="F2961" i="1" s="1"/>
  <c r="F3122" i="1" a="1"/>
  <c r="F3122" i="1" s="1"/>
  <c r="F347" i="1" a="1"/>
  <c r="F347" i="1" s="1"/>
  <c r="F1854" i="1" a="1"/>
  <c r="F1854" i="1" s="1"/>
  <c r="F2874" i="1" a="1"/>
  <c r="F2874" i="1" s="1"/>
  <c r="F119" i="1" a="1"/>
  <c r="F119" i="1" s="1"/>
  <c r="F2771" i="1" a="1"/>
  <c r="F2771" i="1" s="1"/>
  <c r="F2464" i="1" a="1"/>
  <c r="F2464" i="1" s="1"/>
  <c r="F3159" i="1" a="1"/>
  <c r="F3159" i="1" s="1"/>
  <c r="F2867" i="1" a="1"/>
  <c r="F2867" i="1" s="1"/>
  <c r="F632" i="1" a="1"/>
  <c r="F632" i="1" s="1"/>
  <c r="F2543" i="1" a="1"/>
  <c r="F2543" i="1" s="1"/>
  <c r="F626" i="1" a="1"/>
  <c r="F626" i="1" s="1"/>
  <c r="F3271" i="1" a="1"/>
  <c r="F3271" i="1" s="1"/>
  <c r="F3453" i="1" a="1"/>
  <c r="F3453" i="1" s="1"/>
  <c r="F3651" i="1" a="1"/>
  <c r="F3651" i="1" s="1"/>
  <c r="F2006" i="1" a="1"/>
  <c r="F2006" i="1" s="1"/>
  <c r="F1653" i="1" a="1"/>
  <c r="F1653" i="1" s="1"/>
  <c r="F3376" i="1" a="1"/>
  <c r="F3376" i="1" s="1"/>
  <c r="F567" i="1" a="1"/>
  <c r="F567" i="1" s="1"/>
  <c r="F3009" i="1" a="1"/>
  <c r="F3009" i="1" s="1"/>
  <c r="F365" i="1" a="1"/>
  <c r="F365" i="1" s="1"/>
  <c r="F2528" i="1" a="1"/>
  <c r="F2528" i="1" s="1"/>
  <c r="F3220" i="1" a="1"/>
  <c r="F3220" i="1" s="1"/>
  <c r="F2029" i="1" a="1"/>
  <c r="F2029" i="1" s="1"/>
  <c r="F496" i="1" a="1"/>
  <c r="F496" i="1" s="1"/>
  <c r="F2545" i="1" a="1"/>
  <c r="F2545" i="1" s="1"/>
  <c r="F924" i="1" a="1"/>
  <c r="F924" i="1" s="1"/>
  <c r="F2933" i="1" a="1"/>
  <c r="F2933" i="1" s="1"/>
  <c r="F2895" i="1" a="1"/>
  <c r="F2895" i="1" s="1"/>
  <c r="F668" i="1" a="1"/>
  <c r="F668" i="1" s="1"/>
  <c r="F3031" i="1" a="1"/>
  <c r="F3031" i="1" s="1"/>
  <c r="F2844" i="1" a="1"/>
  <c r="F2844" i="1" s="1"/>
  <c r="F2841" i="1" a="1"/>
  <c r="F2841" i="1" s="1"/>
  <c r="F1832" i="1" a="1"/>
  <c r="F1832" i="1" s="1"/>
  <c r="F358" i="1" a="1"/>
  <c r="F358" i="1" s="1"/>
  <c r="F449" i="1" a="1"/>
  <c r="F449" i="1" s="1"/>
  <c r="F1614" i="1" a="1"/>
  <c r="F1614" i="1" s="1"/>
  <c r="F3114" i="1" a="1"/>
  <c r="F3114" i="1" s="1"/>
  <c r="F2578" i="1" a="1"/>
  <c r="F2578" i="1" s="1"/>
  <c r="F2575" i="1" a="1"/>
  <c r="F2575" i="1" s="1"/>
  <c r="F636" i="1" a="1"/>
  <c r="F636" i="1" s="1"/>
  <c r="F2629" i="1" a="1"/>
  <c r="F2629" i="1" s="1"/>
  <c r="F2773" i="1" a="1"/>
  <c r="F2773" i="1" s="1"/>
  <c r="F135" i="1" a="1"/>
  <c r="F135" i="1" s="1"/>
  <c r="F2967" i="1" a="1"/>
  <c r="F2967" i="1" s="1"/>
  <c r="F1807" i="1" a="1"/>
  <c r="F1807" i="1" s="1"/>
  <c r="F630" i="1" a="1"/>
  <c r="F630" i="1" s="1"/>
  <c r="F623" i="1" a="1"/>
  <c r="F623" i="1" s="1"/>
  <c r="F936" i="1" a="1"/>
  <c r="F936" i="1" s="1"/>
  <c r="F928" i="1" a="1"/>
  <c r="F928" i="1" s="1"/>
  <c r="F2908" i="1" a="1"/>
  <c r="F2908" i="1" s="1"/>
  <c r="F1051" i="1" a="1"/>
  <c r="F1051" i="1" s="1"/>
  <c r="F897" i="1" a="1"/>
  <c r="F897" i="1" s="1"/>
  <c r="F1665" i="1" a="1"/>
  <c r="F1665" i="1" s="1"/>
  <c r="F3207" i="1" a="1"/>
  <c r="F3207" i="1" s="1"/>
  <c r="F615" i="1" a="1"/>
  <c r="F615" i="1" s="1"/>
  <c r="F1658" i="1" a="1"/>
  <c r="F1658" i="1" s="1"/>
  <c r="F2924" i="1" a="1"/>
  <c r="F2924" i="1" s="1"/>
  <c r="F2926" i="1" a="1"/>
  <c r="F2926" i="1" s="1"/>
  <c r="F1586" i="1" a="1"/>
  <c r="F1586" i="1" s="1"/>
  <c r="F143" i="1" a="1"/>
  <c r="F143" i="1" s="1"/>
  <c r="F1340" i="1" a="1"/>
  <c r="F1340" i="1" s="1"/>
  <c r="F3374" i="1" a="1"/>
  <c r="F3374" i="1" s="1"/>
  <c r="F1380" i="1" a="1"/>
  <c r="F1380" i="1" s="1"/>
  <c r="F1550" i="1" a="1"/>
  <c r="F1550" i="1" s="1"/>
  <c r="F2209" i="1" a="1"/>
  <c r="F2209" i="1" s="1"/>
  <c r="F2319" i="1" a="1"/>
  <c r="F2319" i="1" s="1"/>
  <c r="F1503" i="1" a="1"/>
  <c r="F1503" i="1" s="1"/>
  <c r="F2923" i="1" a="1"/>
  <c r="F2923" i="1" s="1"/>
  <c r="F1895" i="1" a="1"/>
  <c r="F1895" i="1" s="1"/>
  <c r="F1612" i="1" a="1"/>
  <c r="F1612" i="1" s="1"/>
  <c r="F1142" i="1" a="1"/>
  <c r="F1142" i="1" s="1"/>
  <c r="F895" i="1" a="1"/>
  <c r="F895" i="1" s="1"/>
  <c r="F1797" i="1" a="1"/>
  <c r="F1797" i="1" s="1"/>
  <c r="F2992" i="1" a="1"/>
  <c r="F2992" i="1" s="1"/>
  <c r="F1792" i="1" a="1"/>
  <c r="F1792" i="1" s="1"/>
  <c r="F1494" i="1" a="1"/>
  <c r="F1494" i="1" s="1"/>
  <c r="F3352" i="1" a="1"/>
  <c r="F3352" i="1" s="1"/>
  <c r="F2976" i="1" a="1"/>
  <c r="F2976" i="1" s="1"/>
  <c r="F3339" i="1" a="1"/>
  <c r="F3339" i="1" s="1"/>
  <c r="F1581" i="1" a="1"/>
  <c r="F1581" i="1" s="1"/>
  <c r="F2123" i="1" a="1"/>
  <c r="F2123" i="1" s="1"/>
  <c r="F1453" i="1" a="1"/>
  <c r="F1453" i="1" s="1"/>
  <c r="F1565" i="1" a="1"/>
  <c r="F1565" i="1" s="1"/>
  <c r="F1601" i="1" a="1"/>
  <c r="F1601" i="1" s="1"/>
  <c r="F3583" i="1" a="1"/>
  <c r="F3583" i="1" s="1"/>
  <c r="F230" i="1" a="1"/>
  <c r="F230" i="1" s="1"/>
  <c r="F1359" i="1" a="1"/>
  <c r="F1359" i="1" s="1"/>
  <c r="F1600" i="1" a="1"/>
  <c r="F1600" i="1" s="1"/>
  <c r="F1615" i="1" a="1"/>
  <c r="F1615" i="1" s="1"/>
  <c r="F1405" i="1" a="1"/>
  <c r="F1405" i="1" s="1"/>
  <c r="F1984" i="1" a="1"/>
  <c r="F1984" i="1" s="1"/>
  <c r="F1590" i="1" a="1"/>
  <c r="F1590" i="1" s="1"/>
  <c r="F3087" i="1" a="1"/>
  <c r="F3087" i="1" s="1"/>
  <c r="F372" i="1" a="1"/>
  <c r="F372" i="1" s="1"/>
  <c r="F662" i="1" a="1"/>
  <c r="F662" i="1" s="1"/>
  <c r="F506" i="1" a="1"/>
  <c r="F506" i="1" s="1"/>
  <c r="F2617" i="1" a="1"/>
  <c r="F2617" i="1" s="1"/>
  <c r="F1985" i="1" a="1"/>
  <c r="F1985" i="1" s="1"/>
  <c r="F3110" i="1" a="1"/>
  <c r="F3110" i="1" s="1"/>
  <c r="F516" i="1" a="1"/>
  <c r="F516" i="1" s="1"/>
  <c r="F107" i="1" a="1"/>
  <c r="F107" i="1" s="1"/>
  <c r="F1529" i="1" a="1"/>
  <c r="F1529" i="1" s="1"/>
  <c r="F1561" i="1" a="1"/>
  <c r="F1561" i="1" s="1"/>
  <c r="F1527" i="1" a="1"/>
  <c r="F1527" i="1" s="1"/>
  <c r="F1537" i="1" a="1"/>
  <c r="F1537" i="1" s="1"/>
  <c r="F1690" i="1" a="1"/>
  <c r="F1690" i="1" s="1"/>
  <c r="F1592" i="1" a="1"/>
  <c r="F1592" i="1" s="1"/>
  <c r="F2265" i="1" a="1"/>
  <c r="F2265" i="1" s="1"/>
  <c r="F395" i="1" a="1"/>
  <c r="F395" i="1" s="1"/>
  <c r="F1808" i="1" a="1"/>
  <c r="F1808" i="1" s="1"/>
  <c r="F2242" i="1" a="1"/>
  <c r="F2242" i="1" s="1"/>
  <c r="F1541" i="1" a="1"/>
  <c r="F1541" i="1" s="1"/>
  <c r="F1528" i="1" a="1"/>
  <c r="F1528" i="1" s="1"/>
  <c r="F1542" i="1" a="1"/>
  <c r="F1542" i="1" s="1"/>
  <c r="F1123" i="1" a="1"/>
  <c r="F1123" i="1" s="1"/>
  <c r="F1538" i="1" a="1"/>
  <c r="F1538" i="1" s="1"/>
  <c r="F3420" i="1" a="1"/>
  <c r="F3420" i="1" s="1"/>
  <c r="F957" i="1" a="1"/>
  <c r="F957" i="1" s="1"/>
  <c r="F2408" i="1" a="1"/>
  <c r="F2408" i="1" s="1"/>
  <c r="F1526" i="1" a="1"/>
  <c r="F1526" i="1" s="1"/>
  <c r="F1533" i="1" a="1"/>
  <c r="F1533" i="1" s="1"/>
  <c r="F2892" i="1" a="1"/>
  <c r="F2892" i="1" s="1"/>
  <c r="F2915" i="1" a="1"/>
  <c r="F2915" i="1" s="1"/>
  <c r="F1539" i="1" a="1"/>
  <c r="F1539" i="1" s="1"/>
  <c r="F2886" i="1" a="1"/>
  <c r="F2886" i="1" s="1"/>
  <c r="F1525" i="1" a="1"/>
  <c r="F1525" i="1" s="1"/>
  <c r="F2911" i="1" a="1"/>
  <c r="F2911" i="1" s="1"/>
  <c r="F2899" i="1" a="1"/>
  <c r="F2899" i="1" s="1"/>
  <c r="F2868" i="1" a="1"/>
  <c r="F2868" i="1" s="1"/>
  <c r="F2849" i="1" a="1"/>
  <c r="F2849" i="1" s="1"/>
  <c r="F2914" i="1" a="1"/>
  <c r="F2914" i="1" s="1"/>
  <c r="F2889" i="1" a="1"/>
  <c r="F2889" i="1" s="1"/>
  <c r="F2565" i="1" a="1"/>
  <c r="F2565" i="1" s="1"/>
  <c r="F1389" i="1" a="1"/>
  <c r="F1389" i="1" s="1"/>
  <c r="F1623" i="1" a="1"/>
  <c r="F1623" i="1" s="1"/>
  <c r="F1281" i="1" a="1"/>
  <c r="F1281" i="1" s="1"/>
  <c r="F2748" i="1" a="1"/>
  <c r="F2748" i="1" s="1"/>
  <c r="F1220" i="1" a="1"/>
  <c r="F1220" i="1" s="1"/>
  <c r="F2756" i="1" a="1"/>
  <c r="F2756" i="1" s="1"/>
  <c r="F1828" i="1" a="1"/>
  <c r="F1828" i="1" s="1"/>
  <c r="F1344" i="1" a="1"/>
  <c r="F1344" i="1" s="1"/>
  <c r="F148" i="1" a="1"/>
  <c r="F148" i="1" s="1"/>
  <c r="F1969" i="1" a="1"/>
  <c r="F1969" i="1" s="1"/>
  <c r="F1962" i="1" a="1"/>
  <c r="F1962" i="1" s="1"/>
  <c r="F1965" i="1" a="1"/>
  <c r="F1965" i="1" s="1"/>
  <c r="F1584" i="1" a="1"/>
  <c r="F1584" i="1" s="1"/>
  <c r="F1974" i="1" a="1"/>
  <c r="F1974" i="1" s="1"/>
  <c r="F1891" i="1" a="1"/>
  <c r="F1891" i="1" s="1"/>
  <c r="F1666" i="1" a="1"/>
  <c r="F1666" i="1" s="1"/>
  <c r="F2108" i="1" a="1"/>
  <c r="F2108" i="1" s="1"/>
  <c r="F1058" i="1" a="1"/>
  <c r="F1058" i="1" s="1"/>
  <c r="F2590" i="1" a="1"/>
  <c r="F2590" i="1" s="1"/>
  <c r="F1570" i="1" a="1"/>
  <c r="F1570" i="1" s="1"/>
  <c r="F1775" i="1" a="1"/>
  <c r="F1775" i="1" s="1"/>
  <c r="F2423" i="1" a="1"/>
  <c r="F2423" i="1" s="1"/>
  <c r="F977" i="1" a="1"/>
  <c r="F977" i="1" s="1"/>
  <c r="F1622" i="1" a="1"/>
  <c r="F1622" i="1" s="1"/>
  <c r="F1009" i="1" a="1"/>
  <c r="F1009" i="1" s="1"/>
  <c r="F3101" i="1" a="1"/>
  <c r="F3101" i="1" s="1"/>
  <c r="F2991" i="1" a="1"/>
  <c r="F2991" i="1" s="1"/>
  <c r="F2337" i="1" a="1"/>
  <c r="F2337" i="1" s="1"/>
  <c r="F982" i="1" a="1"/>
  <c r="F982" i="1" s="1"/>
  <c r="F949" i="1" a="1"/>
  <c r="F949" i="1" s="1"/>
  <c r="F145" i="1" a="1"/>
  <c r="F145" i="1" s="1"/>
  <c r="F439" i="1" a="1"/>
  <c r="F439" i="1" s="1"/>
  <c r="F2091" i="1" a="1"/>
  <c r="F2091" i="1" s="1"/>
  <c r="F454" i="1" a="1"/>
  <c r="F454" i="1" s="1"/>
  <c r="F1557" i="1" a="1"/>
  <c r="F1557" i="1" s="1"/>
  <c r="F1536" i="1" a="1"/>
  <c r="F1536" i="1" s="1"/>
  <c r="F1781" i="1" a="1"/>
  <c r="F1781" i="1" s="1"/>
  <c r="F976" i="1" a="1"/>
  <c r="F976" i="1" s="1"/>
  <c r="F1028" i="1" a="1"/>
  <c r="F1028" i="1" s="1"/>
  <c r="F1794" i="1" a="1"/>
  <c r="F1794" i="1" s="1"/>
  <c r="F631" i="1" a="1"/>
  <c r="F631" i="1" s="1"/>
  <c r="F1096" i="1" a="1"/>
  <c r="F1096" i="1" s="1"/>
  <c r="F2111" i="1" a="1"/>
  <c r="F2111" i="1" s="1"/>
  <c r="F1105" i="1" a="1"/>
  <c r="F1105" i="1" s="1"/>
  <c r="F1724" i="1" a="1"/>
  <c r="F1724" i="1" s="1"/>
  <c r="F1002" i="1" a="1"/>
  <c r="F1002" i="1" s="1"/>
  <c r="F881" i="1" a="1"/>
  <c r="F881" i="1" s="1"/>
  <c r="F1809" i="1" a="1"/>
  <c r="F1809" i="1" s="1"/>
  <c r="F1150" i="1" a="1"/>
  <c r="F1150" i="1" s="1"/>
  <c r="F1998" i="1" a="1"/>
  <c r="F1998" i="1" s="1"/>
  <c r="F1065" i="1" a="1"/>
  <c r="F1065" i="1" s="1"/>
  <c r="F453" i="1" a="1"/>
  <c r="F453" i="1" s="1"/>
  <c r="F2240" i="1" a="1"/>
  <c r="F2240" i="1" s="1"/>
  <c r="F649" i="1" a="1"/>
  <c r="F649" i="1" s="1"/>
  <c r="F1893" i="1" a="1"/>
  <c r="F1893" i="1" s="1"/>
  <c r="F2523" i="1" a="1"/>
  <c r="F2523" i="1" s="1"/>
  <c r="F2027" i="1" a="1"/>
  <c r="F2027" i="1" s="1"/>
  <c r="F2349" i="1" a="1"/>
  <c r="F2349" i="1" s="1"/>
  <c r="F2486" i="1" a="1"/>
  <c r="F2486" i="1" s="1"/>
  <c r="F1740" i="1" a="1"/>
  <c r="F1740" i="1" s="1"/>
  <c r="F1698" i="1" a="1"/>
  <c r="F1698" i="1" s="1"/>
  <c r="F2891" i="1" a="1"/>
  <c r="F2891" i="1" s="1"/>
  <c r="F2489" i="1" a="1"/>
  <c r="F2489" i="1" s="1"/>
  <c r="F1995" i="1" a="1"/>
  <c r="F1995" i="1" s="1"/>
  <c r="F1931" i="1" a="1"/>
  <c r="F1931" i="1" s="1"/>
  <c r="F1805" i="1" a="1"/>
  <c r="F1805" i="1" s="1"/>
  <c r="F1378" i="1" a="1"/>
  <c r="F1378" i="1" s="1"/>
  <c r="F2635" i="1" a="1"/>
  <c r="F2635" i="1" s="1"/>
  <c r="F1749" i="1" a="1"/>
  <c r="F1749" i="1" s="1"/>
  <c r="F2433" i="1" a="1"/>
  <c r="F2433" i="1" s="1"/>
  <c r="F1413" i="1" a="1"/>
  <c r="F1413" i="1" s="1"/>
  <c r="F1252" i="1" a="1"/>
  <c r="F1252" i="1" s="1"/>
  <c r="F1907" i="1" a="1"/>
  <c r="F1907" i="1" s="1"/>
  <c r="F2245" i="1" a="1"/>
  <c r="F2245" i="1" s="1"/>
  <c r="F1939" i="1" a="1"/>
  <c r="F1939" i="1" s="1"/>
  <c r="F3072" i="1" a="1"/>
  <c r="F3072" i="1" s="1"/>
  <c r="F1662" i="1" a="1"/>
  <c r="F1662" i="1" s="1"/>
  <c r="F2979" i="1" a="1"/>
  <c r="F2979" i="1" s="1"/>
  <c r="F2276" i="1" a="1"/>
  <c r="F2276" i="1" s="1"/>
  <c r="F48" i="1" a="1"/>
  <c r="F48" i="1" s="1"/>
  <c r="F3064" i="1" a="1"/>
  <c r="F3064" i="1" s="1"/>
  <c r="F93" i="1" a="1"/>
  <c r="F93" i="1" s="1"/>
  <c r="F2227" i="1" a="1"/>
  <c r="F2227" i="1" s="1"/>
  <c r="F1012" i="1" a="1"/>
  <c r="F1012" i="1" s="1"/>
  <c r="F1603" i="1" a="1"/>
  <c r="F1603" i="1" s="1"/>
  <c r="F1896" i="1" a="1"/>
  <c r="F1896" i="1" s="1"/>
  <c r="F1637" i="1" a="1"/>
  <c r="F1637" i="1" s="1"/>
  <c r="F1643" i="1" a="1"/>
  <c r="F1643" i="1" s="1"/>
  <c r="F826" i="1" a="1"/>
  <c r="F826" i="1" s="1"/>
  <c r="F2853" i="1" a="1"/>
  <c r="F2853" i="1" s="1"/>
  <c r="F824" i="1" a="1"/>
  <c r="F824" i="1" s="1"/>
  <c r="F1787" i="1" a="1"/>
  <c r="F1787" i="1" s="1"/>
  <c r="F1516" i="1" a="1"/>
  <c r="F1516" i="1" s="1"/>
  <c r="F2195" i="1" a="1"/>
  <c r="F2195" i="1" s="1"/>
  <c r="F1014" i="1" a="1"/>
  <c r="F1014" i="1" s="1"/>
  <c r="F1667" i="1" a="1"/>
  <c r="F1667" i="1" s="1"/>
  <c r="F1697" i="1" a="1"/>
  <c r="F1697" i="1" s="1"/>
  <c r="F2032" i="1" a="1"/>
  <c r="F2032" i="1" s="1"/>
  <c r="F2581" i="1" a="1"/>
  <c r="F2581" i="1" s="1"/>
  <c r="F1358" i="1" a="1"/>
  <c r="F1358" i="1" s="1"/>
  <c r="F2864" i="1" a="1"/>
  <c r="F2864" i="1" s="1"/>
  <c r="F827" i="1" a="1"/>
  <c r="F827" i="1" s="1"/>
  <c r="F823" i="1" a="1"/>
  <c r="F823" i="1" s="1"/>
  <c r="F380" i="1" a="1"/>
  <c r="F380" i="1" s="1"/>
  <c r="F88" i="1" a="1"/>
  <c r="F88" i="1" s="1"/>
  <c r="F371" i="1" a="1"/>
  <c r="F371" i="1" s="1"/>
  <c r="F1476" i="1" a="1"/>
  <c r="F1476" i="1" s="1"/>
  <c r="F3771" i="1" a="1"/>
  <c r="F3771" i="1" s="1"/>
  <c r="F3675" i="1" a="1"/>
  <c r="F3675" i="1" s="1"/>
  <c r="F1961" i="1" a="1"/>
  <c r="F1961" i="1" s="1"/>
  <c r="F1968" i="1" a="1"/>
  <c r="F1968" i="1" s="1"/>
  <c r="F2859" i="1" a="1"/>
  <c r="F2859" i="1" s="1"/>
  <c r="F1976" i="1" a="1"/>
  <c r="F1976" i="1" s="1"/>
  <c r="F1966" i="1" a="1"/>
  <c r="F1966" i="1" s="1"/>
  <c r="F2494" i="1" a="1"/>
  <c r="F2494" i="1" s="1"/>
  <c r="F2624" i="1" a="1"/>
  <c r="F2624" i="1" s="1"/>
  <c r="F2271" i="1" a="1"/>
  <c r="F2271" i="1" s="1"/>
  <c r="F1986" i="1" a="1"/>
  <c r="F1986" i="1" s="1"/>
  <c r="F2044" i="1" a="1"/>
  <c r="F2044" i="1" s="1"/>
  <c r="F3034" i="1" a="1"/>
  <c r="F3034" i="1" s="1"/>
  <c r="F1517" i="1" a="1"/>
  <c r="F1517" i="1" s="1"/>
  <c r="F2010" i="1" a="1"/>
  <c r="F2010" i="1" s="1"/>
  <c r="F2882" i="1" a="1"/>
  <c r="F2882" i="1" s="1"/>
  <c r="F1755" i="1" a="1"/>
  <c r="F1755" i="1" s="1"/>
  <c r="F1989" i="1" a="1"/>
  <c r="F1989" i="1" s="1"/>
  <c r="F69" i="1" a="1"/>
  <c r="F69" i="1" s="1"/>
  <c r="F1173" i="1" a="1"/>
  <c r="F1173" i="1" s="1"/>
  <c r="F1960" i="1" a="1"/>
  <c r="F1960" i="1" s="1"/>
  <c r="F2466" i="1" a="1"/>
  <c r="F2466" i="1" s="1"/>
  <c r="F2067" i="1" a="1"/>
  <c r="F2067" i="1" s="1"/>
  <c r="F2198" i="1" a="1"/>
  <c r="F2198" i="1" s="1"/>
  <c r="F988" i="1" a="1"/>
  <c r="F988" i="1" s="1"/>
  <c r="F1482" i="1" a="1"/>
  <c r="F1482" i="1" s="1"/>
  <c r="F972" i="1" a="1"/>
  <c r="F972" i="1" s="1"/>
  <c r="F2863" i="1" a="1"/>
  <c r="F2863" i="1" s="1"/>
  <c r="F1650" i="1" a="1"/>
  <c r="F1650" i="1" s="1"/>
  <c r="F1660" i="1" a="1"/>
  <c r="F1660" i="1" s="1"/>
  <c r="F1597" i="1" a="1"/>
  <c r="F1597" i="1" s="1"/>
  <c r="F3556" i="1" a="1"/>
  <c r="F3556" i="1" s="1"/>
  <c r="F3455" i="1" a="1"/>
  <c r="F3455" i="1" s="1"/>
  <c r="F3172" i="1" a="1"/>
  <c r="F3172" i="1" s="1"/>
  <c r="F3177" i="1" a="1"/>
  <c r="F3177" i="1" s="1"/>
  <c r="F1715" i="1" a="1"/>
  <c r="F1715" i="1" s="1"/>
  <c r="F2823" i="1" a="1"/>
  <c r="F2823" i="1" s="1"/>
  <c r="F861" i="1" a="1"/>
  <c r="F861" i="1" s="1"/>
  <c r="F842" i="1" a="1"/>
  <c r="F842" i="1" s="1"/>
  <c r="F840" i="1" a="1"/>
  <c r="F840" i="1" s="1"/>
  <c r="F770" i="1" a="1"/>
  <c r="F770" i="1" s="1"/>
  <c r="F1022" i="1" a="1"/>
  <c r="F1022" i="1" s="1"/>
  <c r="F839" i="1" a="1"/>
  <c r="F839" i="1" s="1"/>
  <c r="F899" i="1" a="1"/>
  <c r="F899" i="1" s="1"/>
  <c r="F2168" i="1" a="1"/>
  <c r="F2168" i="1" s="1"/>
  <c r="F2169" i="1" a="1"/>
  <c r="F2169" i="1" s="1"/>
  <c r="F2958" i="1" a="1"/>
  <c r="F2958" i="1" s="1"/>
  <c r="F1865" i="1" a="1"/>
  <c r="F1865" i="1" s="1"/>
  <c r="F882" i="1" a="1"/>
  <c r="F882" i="1" s="1"/>
  <c r="F68" i="1" a="1"/>
  <c r="F68" i="1" s="1"/>
  <c r="F170" i="1" a="1"/>
  <c r="F170" i="1" s="1"/>
  <c r="F2036" i="1" a="1"/>
  <c r="F2036" i="1" s="1"/>
  <c r="F4" i="1" a="1"/>
  <c r="F4" i="1" s="1"/>
  <c r="F3100" i="1" a="1"/>
  <c r="F3100" i="1" s="1"/>
  <c r="F435" i="1" a="1"/>
  <c r="F435" i="1" s="1"/>
  <c r="F625" i="1" a="1"/>
  <c r="F625" i="1" s="1"/>
  <c r="F1182" i="1" a="1"/>
  <c r="F1182" i="1" s="1"/>
  <c r="F1180" i="1" a="1"/>
  <c r="F1180" i="1" s="1"/>
  <c r="F2509" i="1" a="1"/>
  <c r="F2509" i="1" s="1"/>
  <c r="F1763" i="1" a="1"/>
  <c r="F1763" i="1" s="1"/>
  <c r="F3131" i="1" a="1"/>
  <c r="F3131" i="1" s="1"/>
  <c r="F3133" i="1" a="1"/>
  <c r="F3133" i="1" s="1"/>
  <c r="F3081" i="1" a="1"/>
  <c r="F3081" i="1" s="1"/>
  <c r="F3090" i="1" a="1"/>
  <c r="F3090" i="1" s="1"/>
  <c r="F1770" i="1" a="1"/>
  <c r="F1770" i="1" s="1"/>
  <c r="F2524" i="1" a="1"/>
  <c r="F2524" i="1" s="1"/>
  <c r="F2896" i="1" a="1"/>
  <c r="F2896" i="1" s="1"/>
  <c r="F551" i="1" a="1"/>
  <c r="F551" i="1" s="1"/>
  <c r="F11" i="1" a="1"/>
  <c r="F11" i="1" s="1"/>
  <c r="F2603" i="1" a="1"/>
  <c r="F2603" i="1" s="1"/>
  <c r="F1308" i="1" a="1"/>
  <c r="F1308" i="1" s="1"/>
  <c r="F58" i="1" a="1"/>
  <c r="F58" i="1" s="1"/>
  <c r="F2609" i="1" a="1"/>
  <c r="F2609" i="1" s="1"/>
  <c r="F624" i="1" a="1"/>
  <c r="F624" i="1" s="1"/>
  <c r="F2161" i="1" a="1"/>
  <c r="F2161" i="1" s="1"/>
  <c r="F740" i="1" a="1"/>
  <c r="F740" i="1" s="1"/>
  <c r="F2151" i="1" a="1"/>
  <c r="F2151" i="1" s="1"/>
  <c r="F3149" i="1" a="1"/>
  <c r="F3149" i="1" s="1"/>
  <c r="F1512" i="1" a="1"/>
  <c r="F1512" i="1" s="1"/>
  <c r="F923" i="1" a="1"/>
  <c r="F923" i="1" s="1"/>
  <c r="F1214" i="1" a="1"/>
  <c r="F1214" i="1" s="1"/>
  <c r="F1236" i="1" a="1"/>
  <c r="F1236" i="1" s="1"/>
  <c r="F941" i="1" a="1"/>
  <c r="F941" i="1" s="1"/>
  <c r="F1955" i="1" a="1"/>
  <c r="F1955" i="1" s="1"/>
  <c r="F953" i="1" a="1"/>
  <c r="F953" i="1" s="1"/>
  <c r="F991" i="1" a="1"/>
  <c r="F991" i="1" s="1"/>
  <c r="F929" i="1" a="1"/>
  <c r="F929" i="1" s="1"/>
  <c r="F1493" i="1" a="1"/>
  <c r="F1493" i="1" s="1"/>
  <c r="F718" i="1" a="1"/>
  <c r="F718" i="1" s="1"/>
  <c r="F975" i="1" a="1"/>
  <c r="F975" i="1" s="1"/>
  <c r="F1836" i="1" a="1"/>
  <c r="F1836" i="1" s="1"/>
  <c r="F3348" i="1" a="1"/>
  <c r="F3348" i="1" s="1"/>
  <c r="F1502" i="1" a="1"/>
  <c r="F1502" i="1" s="1"/>
  <c r="F364" i="1" a="1"/>
  <c r="F364" i="1" s="1"/>
  <c r="F2135" i="1" a="1"/>
  <c r="F2135" i="1" s="1"/>
  <c r="F1702" i="1" a="1"/>
  <c r="F1702" i="1" s="1"/>
  <c r="F559" i="1" a="1"/>
  <c r="F559" i="1" s="1"/>
  <c r="F242" i="1" a="1"/>
  <c r="F242" i="1" s="1"/>
  <c r="F1221" i="1" a="1"/>
  <c r="F1221" i="1" s="1"/>
  <c r="F3509" i="1" a="1"/>
  <c r="F3509" i="1" s="1"/>
  <c r="F3488" i="1" a="1"/>
  <c r="F3488" i="1" s="1"/>
  <c r="F2995" i="1" a="1"/>
  <c r="F2995" i="1" s="1"/>
  <c r="F3" i="1" a="1"/>
  <c r="F3" i="1" s="1"/>
  <c r="F1296" i="1" a="1"/>
  <c r="F1296" i="1" s="1"/>
  <c r="F382" i="1" a="1"/>
  <c r="F382" i="1" s="1"/>
  <c r="F1462" i="1" a="1"/>
  <c r="F1462" i="1" s="1"/>
  <c r="F176" i="1" a="1"/>
  <c r="F176" i="1" s="1"/>
  <c r="F732" i="1" a="1"/>
  <c r="F732" i="1" s="1"/>
  <c r="F189" i="1" a="1"/>
  <c r="F189" i="1" s="1"/>
  <c r="F319" i="1" a="1"/>
  <c r="F319" i="1" s="1"/>
  <c r="F457" i="1" a="1"/>
  <c r="F457" i="1" s="1"/>
  <c r="F232" i="1" a="1"/>
  <c r="F232" i="1" s="1"/>
  <c r="F302" i="1" a="1"/>
  <c r="F302" i="1" s="1"/>
  <c r="F300" i="1" a="1"/>
  <c r="F300" i="1" s="1"/>
  <c r="F1192" i="1" a="1"/>
  <c r="F1192" i="1" s="1"/>
  <c r="F339" i="1" a="1"/>
  <c r="F339" i="1" s="1"/>
  <c r="F126" i="1" a="1"/>
  <c r="F126" i="1" s="1"/>
  <c r="F1203" i="1" a="1"/>
  <c r="F1203" i="1" s="1"/>
  <c r="F1198" i="1" a="1"/>
  <c r="F1198" i="1" s="1"/>
  <c r="F2789" i="1" a="1"/>
  <c r="F2789" i="1" s="1"/>
  <c r="F3277" i="1" a="1"/>
  <c r="F3277" i="1" s="1"/>
  <c r="F3294" i="1" a="1"/>
  <c r="F3294" i="1" s="1"/>
  <c r="F2724" i="1" a="1"/>
  <c r="F2724" i="1" s="1"/>
  <c r="F2786" i="1" a="1"/>
  <c r="F2786" i="1" s="1"/>
  <c r="F2851" i="1" a="1"/>
  <c r="F2851" i="1" s="1"/>
  <c r="F2788" i="1" a="1"/>
  <c r="F2788" i="1" s="1"/>
  <c r="F2948" i="1" a="1"/>
  <c r="F2948" i="1" s="1"/>
  <c r="F2952" i="1" a="1"/>
  <c r="F2952" i="1" s="1"/>
  <c r="F3079" i="1" a="1"/>
  <c r="F3079" i="1" s="1"/>
  <c r="F757" i="1" a="1"/>
  <c r="F757" i="1" s="1"/>
  <c r="F2785" i="1" a="1"/>
  <c r="F2785" i="1" s="1"/>
  <c r="F253" i="1" a="1"/>
  <c r="F253" i="1" s="1"/>
  <c r="F1806" i="1" a="1"/>
  <c r="F1806" i="1" s="1"/>
  <c r="F2602" i="1" a="1"/>
  <c r="F2602" i="1" s="1"/>
  <c r="F2949" i="1" a="1"/>
  <c r="F2949" i="1" s="1"/>
  <c r="F2934" i="1" a="1"/>
  <c r="F2934" i="1" s="1"/>
  <c r="F3301" i="1" a="1"/>
  <c r="F3301" i="1" s="1"/>
  <c r="F3183" i="1" a="1"/>
  <c r="F3183" i="1" s="1"/>
  <c r="F3148" i="1" a="1"/>
  <c r="F3148" i="1" s="1"/>
  <c r="F2954" i="1" a="1"/>
  <c r="F2954" i="1" s="1"/>
  <c r="F2781" i="1" a="1"/>
  <c r="F2781" i="1" s="1"/>
  <c r="F1157" i="1" a="1"/>
  <c r="F1157" i="1" s="1"/>
  <c r="F984" i="1" a="1"/>
  <c r="F984" i="1" s="1"/>
  <c r="F705" i="1" a="1"/>
  <c r="F705" i="1" s="1"/>
  <c r="F2219" i="1" a="1"/>
  <c r="F2219" i="1" s="1"/>
  <c r="F1111" i="1" a="1"/>
  <c r="F1111" i="1" s="1"/>
  <c r="F8" i="1" a="1"/>
  <c r="F8" i="1" s="1"/>
  <c r="F64" i="1" a="1"/>
  <c r="F64" i="1" s="1"/>
  <c r="F2232" i="1" a="1"/>
  <c r="F2232" i="1" s="1"/>
  <c r="F1817" i="1" a="1"/>
  <c r="F1817" i="1" s="1"/>
  <c r="F910" i="1" a="1"/>
  <c r="F910" i="1" s="1"/>
  <c r="F1959" i="1" a="1"/>
  <c r="F1959" i="1" s="1"/>
  <c r="F1944" i="1" a="1"/>
  <c r="F1944" i="1" s="1"/>
  <c r="F1019" i="1" a="1"/>
  <c r="F1019" i="1" s="1"/>
  <c r="F2674" i="1" a="1"/>
  <c r="F2674" i="1" s="1"/>
  <c r="F954" i="1" a="1"/>
  <c r="F954" i="1" s="1"/>
  <c r="F1916" i="1" a="1"/>
  <c r="F1916" i="1" s="1"/>
  <c r="F943" i="1" a="1"/>
  <c r="F943" i="1" s="1"/>
  <c r="F1816" i="1" a="1"/>
  <c r="F1816" i="1" s="1"/>
  <c r="F985" i="1" a="1"/>
  <c r="F985" i="1" s="1"/>
  <c r="F1036" i="1" a="1"/>
  <c r="F1036" i="1" s="1"/>
  <c r="F2221" i="1" a="1"/>
  <c r="F2221" i="1" s="1"/>
  <c r="F1040" i="1" a="1"/>
  <c r="F1040" i="1" s="1"/>
  <c r="F3602" i="1" a="1"/>
  <c r="F3602" i="1" s="1"/>
  <c r="F197" i="1" a="1"/>
  <c r="F197" i="1" s="1"/>
  <c r="F1117" i="1" a="1"/>
  <c r="F1117" i="1" s="1"/>
  <c r="F2661" i="1" a="1"/>
  <c r="F2661" i="1" s="1"/>
  <c r="F393" i="1" a="1"/>
  <c r="F393" i="1" s="1"/>
  <c r="F292" i="1" a="1"/>
  <c r="F292" i="1" s="1"/>
  <c r="F850" i="1" a="1"/>
  <c r="F850" i="1" s="1"/>
  <c r="F2192" i="1" a="1"/>
  <c r="F2192" i="1" s="1"/>
  <c r="F309" i="1" a="1"/>
  <c r="F309" i="1" s="1"/>
  <c r="F310" i="1" a="1"/>
  <c r="F310" i="1" s="1"/>
  <c r="F1947" i="1" a="1"/>
  <c r="F1947" i="1" s="1"/>
  <c r="F406" i="1" a="1"/>
  <c r="F406" i="1" s="1"/>
  <c r="F999" i="1" a="1"/>
  <c r="F999" i="1" s="1"/>
  <c r="F1452" i="1" a="1"/>
  <c r="F1452" i="1" s="1"/>
  <c r="F1610" i="1" a="1"/>
  <c r="F1610" i="1" s="1"/>
  <c r="F2016" i="1" a="1"/>
  <c r="F2016" i="1" s="1"/>
  <c r="F2983" i="1" a="1"/>
  <c r="F2983" i="1" s="1"/>
  <c r="F1399" i="1" a="1"/>
  <c r="F1399" i="1" s="1"/>
  <c r="F96" i="1" a="1"/>
  <c r="F96" i="1" s="1"/>
  <c r="F1672" i="1" a="1"/>
  <c r="F1672" i="1" s="1"/>
  <c r="F1083" i="1" a="1"/>
  <c r="F1083" i="1" s="1"/>
  <c r="F945" i="1" a="1"/>
  <c r="F945" i="1" s="1"/>
  <c r="F1408" i="1" a="1"/>
  <c r="F1408" i="1" s="1"/>
  <c r="F2804" i="1" a="1"/>
  <c r="F2804" i="1" s="1"/>
  <c r="F2972" i="1" a="1"/>
  <c r="F2972" i="1" s="1"/>
  <c r="F3030" i="1" a="1"/>
  <c r="F3030" i="1" s="1"/>
  <c r="F2567" i="1" a="1"/>
  <c r="F2567" i="1" s="1"/>
  <c r="F1456" i="1" a="1"/>
  <c r="F1456" i="1" s="1"/>
  <c r="F2641" i="1" a="1"/>
  <c r="F2641" i="1" s="1"/>
  <c r="F1795" i="1" a="1"/>
  <c r="F1795" i="1" s="1"/>
  <c r="F1946" i="1" a="1"/>
  <c r="F1946" i="1" s="1"/>
  <c r="F2299" i="1" a="1"/>
  <c r="F2299" i="1" s="1"/>
  <c r="F2389" i="1" a="1"/>
  <c r="F2389" i="1" s="1"/>
  <c r="F1393" i="1" a="1"/>
  <c r="F1393" i="1" s="1"/>
  <c r="F1823" i="1" a="1"/>
  <c r="F1823" i="1" s="1"/>
  <c r="F2836" i="1" a="1"/>
  <c r="F2836" i="1" s="1"/>
  <c r="F1394" i="1" a="1"/>
  <c r="F1394" i="1" s="1"/>
  <c r="F1072" i="1" a="1"/>
  <c r="F1072" i="1" s="1"/>
  <c r="F1833" i="1" a="1"/>
  <c r="F1833" i="1" s="1"/>
  <c r="F919" i="1" a="1"/>
  <c r="F919" i="1" s="1"/>
  <c r="F2651" i="1" a="1"/>
  <c r="F2651" i="1" s="1"/>
  <c r="F980" i="1" a="1"/>
  <c r="F980" i="1" s="1"/>
  <c r="F2605" i="1" a="1"/>
  <c r="F2605" i="1" s="1"/>
  <c r="F1137" i="1" a="1"/>
  <c r="F1137" i="1" s="1"/>
  <c r="F594" i="1" a="1"/>
  <c r="F594" i="1" s="1"/>
  <c r="F2129" i="1" a="1"/>
  <c r="F2129" i="1" s="1"/>
  <c r="F490" i="1" a="1"/>
  <c r="F490" i="1" s="1"/>
  <c r="F517" i="1" a="1"/>
  <c r="F517" i="1" s="1"/>
  <c r="F3091" i="1" a="1"/>
  <c r="F3091" i="1" s="1"/>
  <c r="F3092" i="1" a="1"/>
  <c r="F3092" i="1" s="1"/>
  <c r="F3098" i="1" a="1"/>
  <c r="F3098" i="1" s="1"/>
  <c r="F3095" i="1" a="1"/>
  <c r="F3095" i="1" s="1"/>
  <c r="F3093" i="1" a="1"/>
  <c r="F3093" i="1" s="1"/>
  <c r="F695" i="1" a="1"/>
  <c r="F695" i="1" s="1"/>
  <c r="F3318" i="1" a="1"/>
  <c r="F3318" i="1" s="1"/>
  <c r="F3320" i="1" a="1"/>
  <c r="F3320" i="1" s="1"/>
  <c r="F3322" i="1" a="1"/>
  <c r="F3322" i="1" s="1"/>
  <c r="F3324" i="1" a="1"/>
  <c r="F3324" i="1" s="1"/>
  <c r="F3326" i="1" a="1"/>
  <c r="F3326" i="1" s="1"/>
  <c r="F3328" i="1" a="1"/>
  <c r="F3328" i="1" s="1"/>
  <c r="F3330" i="1" a="1"/>
  <c r="F3330" i="1" s="1"/>
  <c r="F3333" i="1" a="1"/>
  <c r="F3333" i="1" s="1"/>
  <c r="F3356" i="1" a="1"/>
  <c r="F3356" i="1" s="1"/>
  <c r="F2346" i="1" a="1"/>
  <c r="F2346" i="1" s="1"/>
  <c r="F574" i="1" a="1"/>
  <c r="F574" i="1" s="1"/>
  <c r="F45" i="1" a="1"/>
  <c r="F45" i="1" s="1"/>
  <c r="F150" i="1" a="1"/>
  <c r="F150" i="1" s="1"/>
  <c r="F1657" i="1" a="1"/>
  <c r="F1657" i="1" s="1"/>
  <c r="F133" i="1" a="1"/>
  <c r="F133" i="1" s="1"/>
  <c r="F121" i="1" a="1"/>
  <c r="F121" i="1" s="1"/>
  <c r="F194" i="1" a="1"/>
  <c r="F194" i="1" s="1"/>
  <c r="F2104" i="1" a="1"/>
  <c r="F2104" i="1" s="1"/>
  <c r="F289" i="1" a="1"/>
  <c r="F289" i="1" s="1"/>
  <c r="F3053" i="1" a="1"/>
  <c r="F3053" i="1" s="1"/>
  <c r="F1067" i="1" a="1"/>
  <c r="F1067" i="1" s="1"/>
  <c r="F2570" i="1" a="1"/>
  <c r="F2570" i="1" s="1"/>
  <c r="F2660" i="1" a="1"/>
  <c r="F2660" i="1" s="1"/>
  <c r="F129" i="1" a="1"/>
  <c r="F129" i="1" s="1"/>
  <c r="F446" i="1" a="1"/>
  <c r="F446" i="1" s="1"/>
  <c r="F3740" i="1" a="1"/>
  <c r="F3740" i="1" s="1"/>
  <c r="F3371" i="1" a="1"/>
  <c r="F3371" i="1" s="1"/>
  <c r="F34" i="1" a="1"/>
  <c r="F34" i="1" s="1"/>
  <c r="F2254" i="1" a="1"/>
  <c r="F2254" i="1" s="1"/>
  <c r="F3282" i="1" a="1"/>
  <c r="F3282" i="1" s="1"/>
  <c r="F303" i="1" a="1"/>
  <c r="F303" i="1" s="1"/>
  <c r="F405" i="1" a="1"/>
  <c r="F405" i="1" s="1"/>
  <c r="F175" i="1" a="1"/>
  <c r="F175" i="1" s="1"/>
  <c r="F316" i="1" a="1"/>
  <c r="F316" i="1" s="1"/>
  <c r="F120" i="1" a="1"/>
  <c r="F120" i="1" s="1"/>
  <c r="F2391" i="1" a="1"/>
  <c r="F2391" i="1" s="1"/>
  <c r="F268" i="1" a="1"/>
  <c r="F268" i="1" s="1"/>
  <c r="F117" i="1" a="1"/>
  <c r="F117" i="1" s="1"/>
  <c r="F1778" i="1" a="1"/>
  <c r="F1778" i="1" s="1"/>
  <c r="F459" i="1" a="1"/>
  <c r="F459" i="1" s="1"/>
  <c r="F1071" i="1" a="1"/>
  <c r="F1071" i="1" s="1"/>
  <c r="F398" i="1" a="1"/>
  <c r="F398" i="1" s="1"/>
  <c r="F2317" i="1" a="1"/>
  <c r="F2317" i="1" s="1"/>
  <c r="F396" i="1" a="1"/>
  <c r="F396" i="1" s="1"/>
  <c r="F315" i="1" a="1"/>
  <c r="F315" i="1" s="1"/>
  <c r="F414" i="1" a="1"/>
  <c r="F414" i="1" s="1"/>
  <c r="F278" i="1" a="1"/>
  <c r="F278" i="1" s="1"/>
  <c r="F245" i="1" a="1"/>
  <c r="F245" i="1" s="1"/>
  <c r="F340" i="1" a="1"/>
  <c r="F340" i="1" s="1"/>
  <c r="F428" i="1" a="1"/>
  <c r="F428" i="1" s="1"/>
  <c r="F188" i="1" a="1"/>
  <c r="F188" i="1" s="1"/>
  <c r="F1102" i="1" a="1"/>
  <c r="F1102" i="1" s="1"/>
  <c r="F2752" i="1" a="1"/>
  <c r="F2752" i="1" s="1"/>
  <c r="F137" i="1" a="1"/>
  <c r="F137" i="1" s="1"/>
  <c r="F169" i="1" a="1"/>
  <c r="F169" i="1" s="1"/>
  <c r="F356" i="1" a="1"/>
  <c r="F356" i="1" s="1"/>
  <c r="F1370" i="1" a="1"/>
  <c r="F1370" i="1" s="1"/>
  <c r="F1764" i="1" a="1"/>
  <c r="F1764" i="1" s="1"/>
  <c r="F1912" i="1" a="1"/>
  <c r="F1912" i="1" s="1"/>
  <c r="F1971" i="1" a="1"/>
  <c r="F1971" i="1" s="1"/>
  <c r="F2321" i="1" a="1"/>
  <c r="F2321" i="1" s="1"/>
  <c r="F1255" i="1" a="1"/>
  <c r="F1255" i="1" s="1"/>
  <c r="F1872" i="1" a="1"/>
  <c r="F1872" i="1" s="1"/>
  <c r="F2224" i="1" a="1"/>
  <c r="F2224" i="1" s="1"/>
  <c r="F2202" i="1" a="1"/>
  <c r="F2202" i="1" s="1"/>
  <c r="F1100" i="1" a="1"/>
  <c r="F1100" i="1" s="1"/>
  <c r="F1735" i="1" a="1"/>
  <c r="F1735" i="1" s="1"/>
  <c r="F1975" i="1" a="1"/>
  <c r="F1975" i="1" s="1"/>
  <c r="F1068" i="1" a="1"/>
  <c r="F1068" i="1" s="1"/>
  <c r="F3458" i="1" a="1"/>
  <c r="F3458" i="1" s="1"/>
  <c r="F552" i="1" a="1"/>
  <c r="F552" i="1" s="1"/>
  <c r="F808" i="1" a="1"/>
  <c r="F808" i="1" s="1"/>
  <c r="F2815" i="1" a="1"/>
  <c r="F2815" i="1" s="1"/>
  <c r="F2813" i="1" a="1"/>
  <c r="F2813" i="1" s="1"/>
  <c r="F2571" i="1" a="1"/>
  <c r="F2571" i="1" s="1"/>
  <c r="F2236" i="1" a="1"/>
  <c r="F2236" i="1" s="1"/>
  <c r="F38" i="1" a="1"/>
  <c r="F38" i="1" s="1"/>
  <c r="F1558" i="1" a="1"/>
  <c r="F1558" i="1" s="1"/>
  <c r="F28" i="1" a="1"/>
  <c r="F28" i="1" s="1"/>
  <c r="F2259" i="1" a="1"/>
  <c r="F2259" i="1" s="1"/>
  <c r="F3041" i="1" a="1"/>
  <c r="F3041" i="1" s="1"/>
  <c r="F3459" i="1" a="1"/>
  <c r="F3459" i="1" s="1"/>
  <c r="F1055" i="1" a="1"/>
  <c r="F1055" i="1" s="1"/>
  <c r="F1892" i="1" a="1"/>
  <c r="F1892" i="1" s="1"/>
  <c r="F892" i="1" a="1"/>
  <c r="F892" i="1" s="1"/>
  <c r="F1551" i="1" a="1"/>
  <c r="F1551" i="1" s="1"/>
  <c r="F1056" i="1" a="1"/>
  <c r="F1056" i="1" s="1"/>
  <c r="F2633" i="1" a="1"/>
  <c r="F2633" i="1" s="1"/>
  <c r="F2477" i="1" a="1"/>
  <c r="F2477" i="1" s="1"/>
  <c r="F2073" i="1" a="1"/>
  <c r="F2073" i="1" s="1"/>
  <c r="F3089" i="1" a="1"/>
  <c r="F3089" i="1" s="1"/>
  <c r="F418" i="1" a="1"/>
  <c r="F418" i="1" s="1"/>
  <c r="F3332" i="1" a="1"/>
  <c r="F3332" i="1" s="1"/>
  <c r="F2288" i="1" a="1"/>
  <c r="F2288" i="1" s="1"/>
  <c r="F3677" i="1" a="1"/>
  <c r="F3677" i="1" s="1"/>
  <c r="F2107" i="1" a="1"/>
  <c r="F2107" i="1" s="1"/>
  <c r="F1383" i="1" a="1"/>
  <c r="F1383" i="1" s="1"/>
  <c r="F1093" i="1" a="1"/>
  <c r="F1093" i="1" s="1"/>
  <c r="F265" i="1" a="1"/>
  <c r="F265" i="1" s="1"/>
  <c r="F3706" i="1" a="1"/>
  <c r="F3706" i="1" s="1"/>
  <c r="F3692" i="1" a="1"/>
  <c r="F3692" i="1" s="1"/>
  <c r="F1131" i="1" a="1"/>
  <c r="F1131" i="1" s="1"/>
  <c r="F2897" i="1" a="1"/>
  <c r="F2897" i="1" s="1"/>
  <c r="F213" i="1" a="1"/>
  <c r="F213" i="1" s="1"/>
  <c r="F606" i="1" a="1"/>
  <c r="F606" i="1" s="1"/>
  <c r="F2058" i="1" a="1"/>
  <c r="F2058" i="1" s="1"/>
  <c r="F2522" i="1" a="1"/>
  <c r="F2522" i="1" s="1"/>
  <c r="F206" i="1" a="1"/>
  <c r="F206" i="1" s="1"/>
  <c r="F1716" i="1" a="1"/>
  <c r="F1716" i="1" s="1"/>
  <c r="F294" i="1" a="1"/>
  <c r="F294" i="1" s="1"/>
  <c r="F366" i="1" a="1"/>
  <c r="F366" i="1" s="1"/>
  <c r="F1053" i="1" a="1"/>
  <c r="F1053" i="1" s="1"/>
  <c r="F681" i="1" a="1"/>
  <c r="F681" i="1" s="1"/>
  <c r="F1052" i="1" a="1"/>
  <c r="F1052" i="1" s="1"/>
  <c r="F715" i="1" a="1"/>
  <c r="F715" i="1" s="1"/>
  <c r="F864" i="1" a="1"/>
  <c r="F864" i="1" s="1"/>
  <c r="F2977" i="1" a="1"/>
  <c r="F2977" i="1" s="1"/>
  <c r="F3393" i="1" a="1"/>
  <c r="F3393" i="1" s="1"/>
  <c r="F3406" i="1" a="1"/>
  <c r="F3406" i="1" s="1"/>
  <c r="F3063" i="1" a="1"/>
  <c r="F3063" i="1" s="1"/>
  <c r="F856" i="1" a="1"/>
  <c r="F856" i="1" s="1"/>
  <c r="F195" i="1" a="1"/>
  <c r="F195" i="1" s="1"/>
  <c r="F1127" i="1" a="1"/>
  <c r="F1127" i="1" s="1"/>
  <c r="F1276" i="1" a="1"/>
  <c r="F1276" i="1" s="1"/>
  <c r="F1523" i="1" a="1"/>
  <c r="F1523" i="1" s="1"/>
  <c r="F652" i="1" a="1"/>
  <c r="F652" i="1" s="1"/>
  <c r="F1719" i="1" a="1"/>
  <c r="F1719" i="1" s="1"/>
  <c r="F927" i="1" a="1"/>
  <c r="F927" i="1" s="1"/>
  <c r="F2623" i="1" a="1"/>
  <c r="F2623" i="1" s="1"/>
  <c r="F2110" i="1" a="1"/>
  <c r="F2110" i="1" s="1"/>
  <c r="F3117" i="1" a="1"/>
  <c r="F3117" i="1" s="1"/>
  <c r="F2113" i="1" a="1"/>
  <c r="F2113" i="1" s="1"/>
  <c r="F2495" i="1" a="1"/>
  <c r="F2495" i="1" s="1"/>
  <c r="F2310" i="1" a="1"/>
  <c r="F2310" i="1" s="1"/>
  <c r="F2388" i="1" a="1"/>
  <c r="F2388" i="1" s="1"/>
  <c r="F251" i="1" a="1"/>
  <c r="F251" i="1" s="1"/>
  <c r="F2965" i="1" a="1"/>
  <c r="F2965" i="1" s="1"/>
  <c r="F3769" i="1" a="1"/>
  <c r="F3769" i="1" s="1"/>
  <c r="F1208" i="1" a="1"/>
  <c r="F1208" i="1" s="1"/>
  <c r="F1197" i="1" a="1"/>
  <c r="F1197" i="1" s="1"/>
  <c r="F1200" i="1" a="1"/>
  <c r="F1200" i="1" s="1"/>
  <c r="F2568" i="1" a="1"/>
  <c r="F2568" i="1" s="1"/>
  <c r="F72" i="1" a="1"/>
  <c r="F72" i="1" s="1"/>
  <c r="F1156" i="1" a="1"/>
  <c r="F1156" i="1" s="1"/>
  <c r="F901" i="1" a="1"/>
  <c r="F901" i="1" s="1"/>
  <c r="F1222" i="1" a="1"/>
  <c r="F1222" i="1" s="1"/>
  <c r="F1229" i="1" a="1"/>
  <c r="F1229" i="1" s="1"/>
  <c r="F422" i="1" a="1"/>
  <c r="F422" i="1" s="1"/>
  <c r="F744" i="1" a="1"/>
  <c r="F744" i="1" s="1"/>
  <c r="F108" i="1" a="1"/>
  <c r="F108" i="1" s="1"/>
  <c r="F739" i="1" a="1"/>
  <c r="F739" i="1" s="1"/>
  <c r="F259" i="1" a="1"/>
  <c r="F259" i="1" s="1"/>
  <c r="F1766" i="1" a="1"/>
  <c r="F1766" i="1" s="1"/>
  <c r="F562" i="1" a="1"/>
  <c r="F562" i="1" s="1"/>
  <c r="F2880" i="1" a="1"/>
  <c r="F2880" i="1" s="1"/>
  <c r="F2382" i="1" a="1"/>
  <c r="F2382" i="1" s="1"/>
  <c r="F1249" i="1" a="1"/>
  <c r="F1249" i="1" s="1"/>
  <c r="F2422" i="1" a="1"/>
  <c r="F2422" i="1" s="1"/>
  <c r="F1678" i="1" a="1"/>
  <c r="F1678" i="1" s="1"/>
  <c r="F2417" i="1" a="1"/>
  <c r="F2417" i="1" s="1"/>
  <c r="F2938" i="1" a="1"/>
  <c r="F2938" i="1" s="1"/>
  <c r="F1215" i="1" a="1"/>
  <c r="F1215" i="1" s="1"/>
  <c r="F1461" i="1" a="1"/>
  <c r="F1461" i="1" s="1"/>
  <c r="F3160" i="1" a="1"/>
  <c r="F3160" i="1" s="1"/>
  <c r="F550" i="1" a="1"/>
  <c r="F550" i="1" s="1"/>
  <c r="F2386" i="1" a="1"/>
  <c r="F2386" i="1" s="1"/>
  <c r="F130" i="1" a="1"/>
  <c r="F130" i="1" s="1"/>
  <c r="F1701" i="1" a="1"/>
  <c r="F1701" i="1" s="1"/>
  <c r="F99" i="1" a="1"/>
  <c r="F99" i="1" s="1"/>
  <c r="F399" i="1" a="1"/>
  <c r="F399" i="1" s="1"/>
  <c r="F1139" i="1" a="1"/>
  <c r="F1139" i="1" s="1"/>
  <c r="F1363" i="1" a="1"/>
  <c r="F1363" i="1" s="1"/>
  <c r="F3427" i="1" a="1"/>
  <c r="F3427" i="1" s="1"/>
  <c r="F2306" i="1" a="1"/>
  <c r="F2306" i="1" s="1"/>
  <c r="F3652" i="1" a="1"/>
  <c r="F3652" i="1" s="1"/>
  <c r="F2178" i="1" a="1"/>
  <c r="F2178" i="1" s="1"/>
  <c r="F2501" i="1" a="1"/>
  <c r="F2501" i="1" s="1"/>
  <c r="F1447" i="1" a="1"/>
  <c r="F1447" i="1" s="1"/>
  <c r="F193" i="1" a="1"/>
  <c r="F193" i="1" s="1"/>
  <c r="F3686" i="1" a="1"/>
  <c r="F3686" i="1" s="1"/>
  <c r="F3250" i="1" a="1"/>
  <c r="F3250" i="1" s="1"/>
  <c r="F3039" i="1" a="1"/>
  <c r="F3039" i="1" s="1"/>
  <c r="F3316" i="1" a="1"/>
  <c r="F3316" i="1" s="1"/>
  <c r="F3433" i="1" a="1"/>
  <c r="F3433" i="1" s="1"/>
  <c r="F1115" i="1" a="1"/>
  <c r="F1115" i="1" s="1"/>
  <c r="F2525" i="1" a="1"/>
  <c r="F2525" i="1" s="1"/>
  <c r="F1300" i="1" a="1"/>
  <c r="F1300" i="1" s="1"/>
  <c r="F3837" i="1" a="1"/>
  <c r="F3837" i="1" s="1"/>
  <c r="F1531" i="1" a="1"/>
  <c r="F1531" i="1" s="1"/>
  <c r="F3336" i="1" a="1"/>
  <c r="F3336" i="1" s="1"/>
  <c r="F935" i="1" a="1"/>
  <c r="F935" i="1" s="1"/>
  <c r="F1428" i="1" a="1"/>
  <c r="F1428" i="1" s="1"/>
  <c r="F383" i="1" a="1"/>
  <c r="F383" i="1" s="1"/>
  <c r="F171" i="1" a="1"/>
  <c r="F171" i="1" s="1"/>
  <c r="F3454" i="1" a="1"/>
  <c r="F3454" i="1" s="1"/>
  <c r="F3405" i="1" a="1"/>
  <c r="F3405" i="1" s="1"/>
  <c r="F913" i="1" a="1"/>
  <c r="F913" i="1" s="1"/>
  <c r="F960" i="1" a="1"/>
  <c r="F960" i="1" s="1"/>
  <c r="F1328" i="1" a="1"/>
  <c r="F1328" i="1" s="1"/>
  <c r="F1486" i="1" a="1"/>
  <c r="F1486" i="1" s="1"/>
  <c r="F1174" i="1" a="1"/>
  <c r="F1174" i="1" s="1"/>
  <c r="F2057" i="1" a="1"/>
  <c r="F2057" i="1" s="1"/>
  <c r="F1385" i="1" a="1"/>
  <c r="F1385" i="1" s="1"/>
  <c r="F3465" i="1" a="1"/>
  <c r="F3465" i="1" s="1"/>
  <c r="F799" i="1" a="1"/>
  <c r="F799" i="1" s="1"/>
  <c r="F296" i="1" a="1"/>
  <c r="F296" i="1" s="1"/>
  <c r="F2975" i="1" a="1"/>
  <c r="F2975" i="1" s="1"/>
  <c r="F2798" i="1" a="1"/>
  <c r="F2798" i="1" s="1"/>
  <c r="F1876" i="1" a="1"/>
  <c r="F1876" i="1" s="1"/>
  <c r="F415" i="1" a="1"/>
  <c r="F415" i="1" s="1"/>
  <c r="F1492" i="1" a="1"/>
  <c r="F1492" i="1" s="1"/>
  <c r="F357" i="1" a="1"/>
  <c r="F357" i="1" s="1"/>
  <c r="F2819" i="1" a="1"/>
  <c r="F2819" i="1" s="1"/>
  <c r="F1416" i="1" a="1"/>
  <c r="F1416" i="1" s="1"/>
  <c r="F2323" i="1" a="1"/>
  <c r="F2323" i="1" s="1"/>
  <c r="F1991" i="1" a="1"/>
  <c r="F1991" i="1" s="1"/>
  <c r="F846" i="1" a="1"/>
  <c r="F846" i="1" s="1"/>
  <c r="F3672" i="1" a="1"/>
  <c r="F3672" i="1" s="1"/>
  <c r="F3513" i="1" a="1"/>
  <c r="F3513" i="1" s="1"/>
  <c r="F2642" i="1" a="1"/>
  <c r="F2642" i="1" s="1"/>
  <c r="F3523" i="1" a="1"/>
  <c r="F3523" i="1" s="1"/>
  <c r="F3274" i="1" a="1"/>
  <c r="F3274" i="1" s="1"/>
  <c r="F3435" i="1" a="1"/>
  <c r="F3435" i="1" s="1"/>
  <c r="F3161" i="1" a="1"/>
  <c r="F3161" i="1" s="1"/>
  <c r="F833" i="1" a="1"/>
  <c r="F833" i="1" s="1"/>
  <c r="F463" i="1" a="1"/>
  <c r="F463" i="1" s="1"/>
  <c r="F1691" i="1" a="1"/>
  <c r="F1691" i="1" s="1"/>
  <c r="F1381" i="1" a="1"/>
  <c r="F1381" i="1" s="1"/>
  <c r="F2797" i="1" a="1"/>
  <c r="F2797" i="1" s="1"/>
  <c r="F1299" i="1" a="1"/>
  <c r="F1299" i="1" s="1"/>
  <c r="F187" i="1" a="1"/>
  <c r="F187" i="1" s="1"/>
  <c r="F179" i="1" a="1"/>
  <c r="F179" i="1" s="1"/>
  <c r="F932" i="1" a="1"/>
  <c r="F932" i="1" s="1"/>
  <c r="F222" i="1" a="1"/>
  <c r="F222" i="1" s="1"/>
  <c r="F609" i="1" a="1"/>
  <c r="F609" i="1" s="1"/>
  <c r="F276" i="1" a="1"/>
  <c r="F276" i="1" s="1"/>
  <c r="F2361" i="1" a="1"/>
  <c r="F2361" i="1" s="1"/>
  <c r="F1241" i="1" a="1"/>
  <c r="F1241" i="1" s="1"/>
  <c r="F1303" i="1" a="1"/>
  <c r="F1303" i="1" s="1"/>
  <c r="F1801" i="1" a="1"/>
  <c r="F1801" i="1" s="1"/>
  <c r="F1479" i="1" a="1"/>
  <c r="F1479" i="1" s="1"/>
  <c r="F1348" i="1" a="1"/>
  <c r="F1348" i="1" s="1"/>
  <c r="F677" i="1" a="1"/>
  <c r="F677" i="1" s="1"/>
  <c r="F1335" i="1" a="1"/>
  <c r="F1335" i="1" s="1"/>
  <c r="F942" i="1" a="1"/>
  <c r="F942" i="1" s="1"/>
  <c r="F1187" i="1" a="1"/>
  <c r="F1187" i="1" s="1"/>
  <c r="F2043" i="1" a="1"/>
  <c r="F2043" i="1" s="1"/>
  <c r="F2315" i="1" a="1"/>
  <c r="F2315" i="1" s="1"/>
  <c r="F2732" i="1" a="1"/>
  <c r="F2732" i="1" s="1"/>
  <c r="F725" i="1" a="1"/>
  <c r="F725" i="1" s="1"/>
  <c r="F274" i="1" a="1"/>
  <c r="F274" i="1" s="1"/>
  <c r="F427" i="1" a="1"/>
  <c r="F427" i="1" s="1"/>
  <c r="F163" i="1" a="1"/>
  <c r="F163" i="1" s="1"/>
  <c r="F2887" i="1" a="1"/>
  <c r="F2887" i="1" s="1"/>
  <c r="F599" i="1" a="1"/>
  <c r="F599" i="1" s="1"/>
  <c r="F657" i="1" a="1"/>
  <c r="F657" i="1" s="1"/>
  <c r="F3154" i="1" a="1"/>
  <c r="F3154" i="1" s="1"/>
  <c r="F106" i="1" a="1"/>
  <c r="F106" i="1" s="1"/>
  <c r="F3598" i="1" a="1"/>
  <c r="F3598" i="1" s="1"/>
  <c r="F1021" i="1" a="1"/>
  <c r="F1021" i="1" s="1"/>
  <c r="F1074" i="1" a="1"/>
  <c r="F1074" i="1" s="1"/>
  <c r="F279" i="1" a="1"/>
  <c r="F279" i="1" s="1"/>
  <c r="F987" i="1" a="1"/>
  <c r="F987" i="1" s="1"/>
  <c r="F1063" i="1" a="1"/>
  <c r="F1063" i="1" s="1"/>
  <c r="F2050" i="1" a="1"/>
  <c r="F2050" i="1" s="1"/>
  <c r="F1121" i="1" a="1"/>
  <c r="F1121" i="1" s="1"/>
  <c r="F2444" i="1" a="1"/>
  <c r="F2444" i="1" s="1"/>
  <c r="F644" i="1" a="1"/>
  <c r="F644" i="1" s="1"/>
  <c r="F868" i="1" a="1"/>
  <c r="F868" i="1" s="1"/>
  <c r="F1032" i="1" a="1"/>
  <c r="F1032" i="1" s="1"/>
  <c r="F1318" i="1" a="1"/>
  <c r="F1318" i="1" s="1"/>
  <c r="F3563" i="1" a="1"/>
  <c r="F3563" i="1" s="1"/>
  <c r="F3601" i="1" a="1"/>
  <c r="F3601" i="1" s="1"/>
  <c r="F608" i="1" a="1"/>
  <c r="F608" i="1" s="1"/>
  <c r="F969" i="1" a="1"/>
  <c r="F969" i="1" s="1"/>
  <c r="F1043" i="1" a="1"/>
  <c r="F1043" i="1" s="1"/>
  <c r="F1029" i="1" a="1"/>
  <c r="F1029" i="1" s="1"/>
  <c r="F2659" i="1" a="1"/>
  <c r="F2659" i="1" s="1"/>
  <c r="F1316" i="1" a="1"/>
  <c r="F1316" i="1" s="1"/>
  <c r="F1049" i="1" a="1"/>
  <c r="F1049" i="1" s="1"/>
  <c r="F1035" i="1" a="1"/>
  <c r="F1035" i="1" s="1"/>
  <c r="F845" i="1" a="1"/>
  <c r="F845" i="1" s="1"/>
  <c r="F3052" i="1" a="1"/>
  <c r="F3052" i="1" s="1"/>
  <c r="F1979" i="1" a="1"/>
  <c r="F1979" i="1" s="1"/>
  <c r="F712" i="1" a="1"/>
  <c r="F712" i="1" s="1"/>
  <c r="F290" i="1" a="1"/>
  <c r="F290" i="1" s="1"/>
  <c r="F1390" i="1" a="1"/>
  <c r="F1390" i="1" s="1"/>
  <c r="F965" i="1" a="1"/>
  <c r="F965" i="1" s="1"/>
  <c r="F3106" i="1" a="1"/>
  <c r="F3106" i="1" s="1"/>
  <c r="F2723" i="1" a="1"/>
  <c r="F2723" i="1" s="1"/>
  <c r="F691" i="1" a="1"/>
  <c r="F691" i="1" s="1"/>
  <c r="F894" i="1" a="1"/>
  <c r="F894" i="1" s="1"/>
  <c r="F2720" i="1" a="1"/>
  <c r="F2720" i="1" s="1"/>
  <c r="F2722" i="1" a="1"/>
  <c r="F2722" i="1" s="1"/>
  <c r="F2646" i="1" a="1"/>
  <c r="F2646" i="1" s="1"/>
  <c r="F73" i="1" a="1"/>
  <c r="F73" i="1" s="1"/>
  <c r="F2713" i="1" a="1"/>
  <c r="F2713" i="1" s="1"/>
  <c r="F443" i="1" a="1"/>
  <c r="F443" i="1" s="1"/>
  <c r="F2730" i="1" a="1"/>
  <c r="F2730" i="1" s="1"/>
  <c r="F1802" i="1" a="1"/>
  <c r="F1802" i="1" s="1"/>
  <c r="F1023" i="1" a="1"/>
  <c r="F1023" i="1" s="1"/>
  <c r="F1256" i="1" a="1"/>
  <c r="F1256" i="1" s="1"/>
  <c r="F1033" i="1" a="1"/>
  <c r="F1033" i="1" s="1"/>
  <c r="F2354" i="1" a="1"/>
  <c r="F2354" i="1" s="1"/>
  <c r="F3477" i="1" a="1"/>
  <c r="F3477" i="1" s="1"/>
  <c r="F3141" i="1" a="1"/>
  <c r="F3141" i="1" s="1"/>
  <c r="F909" i="1" a="1"/>
  <c r="F909" i="1" s="1"/>
  <c r="F1212" i="1" a="1"/>
  <c r="F1212" i="1" s="1"/>
  <c r="F1218" i="1" a="1"/>
  <c r="F1218" i="1" s="1"/>
  <c r="F1958" i="1" a="1"/>
  <c r="F1958" i="1" s="1"/>
  <c r="F766" i="1" a="1"/>
  <c r="F766" i="1" s="1"/>
  <c r="F902" i="1" a="1"/>
  <c r="F902" i="1" s="1"/>
  <c r="F1233" i="1" a="1"/>
  <c r="F1233" i="1" s="1"/>
  <c r="F1196" i="1" a="1"/>
  <c r="F1196" i="1" s="1"/>
  <c r="F1240" i="1" a="1"/>
  <c r="F1240" i="1" s="1"/>
  <c r="F940" i="1" a="1"/>
  <c r="F940" i="1" s="1"/>
  <c r="F1951" i="1" a="1"/>
  <c r="F1951" i="1" s="1"/>
  <c r="F944" i="1" a="1"/>
  <c r="F944" i="1" s="1"/>
  <c r="F952" i="1" a="1"/>
  <c r="F952" i="1" s="1"/>
  <c r="F939" i="1" a="1"/>
  <c r="F939" i="1" s="1"/>
  <c r="F1604" i="1" a="1"/>
  <c r="F1604" i="1" s="1"/>
  <c r="F1445" i="1" a="1"/>
  <c r="F1445" i="1" s="1"/>
  <c r="F672" i="1" a="1"/>
  <c r="F672" i="1" s="1"/>
  <c r="F2847" i="1" a="1"/>
  <c r="F2847" i="1" s="1"/>
  <c r="F2848" i="1" a="1"/>
  <c r="F2848" i="1" s="1"/>
  <c r="F2114" i="1" a="1"/>
  <c r="F2114" i="1" s="1"/>
  <c r="F2753" i="1" a="1"/>
  <c r="F2753" i="1" s="1"/>
  <c r="F1460" i="1" a="1"/>
  <c r="F1460" i="1" s="1"/>
  <c r="F3483" i="1" a="1"/>
  <c r="F3483" i="1" s="1"/>
  <c r="F2176" i="1" a="1"/>
  <c r="F2176" i="1" s="1"/>
  <c r="F3237" i="1" a="1"/>
  <c r="F3237" i="1" s="1"/>
  <c r="F1225" i="1" a="1"/>
  <c r="F1225" i="1" s="1"/>
  <c r="F3278" i="1" a="1"/>
  <c r="F3278" i="1" s="1"/>
  <c r="F2893" i="1" a="1"/>
  <c r="F2893" i="1" s="1"/>
  <c r="F2045" i="1" a="1"/>
  <c r="F2045" i="1" s="1"/>
  <c r="F221" i="1" a="1"/>
  <c r="F221" i="1" s="1"/>
  <c r="F3040" i="1" a="1"/>
  <c r="F3040" i="1" s="1"/>
  <c r="F2496" i="1" a="1"/>
  <c r="F2496" i="1" s="1"/>
  <c r="F3056" i="1" a="1"/>
  <c r="F3056" i="1" s="1"/>
  <c r="F2579" i="1" a="1"/>
  <c r="F2579" i="1" s="1"/>
  <c r="F2476" i="1" a="1"/>
  <c r="F2476" i="1" s="1"/>
  <c r="F1999" i="1" a="1"/>
  <c r="F1999" i="1" s="1"/>
  <c r="F2308" i="1" a="1"/>
  <c r="F2308" i="1" s="1"/>
  <c r="F2024" i="1" a="1"/>
  <c r="F2024" i="1" s="1"/>
  <c r="F896" i="1" a="1"/>
  <c r="F896" i="1" s="1"/>
  <c r="F204" i="1" a="1"/>
  <c r="F204" i="1" s="1"/>
  <c r="F2879" i="1" a="1"/>
  <c r="F2879" i="1" s="1"/>
  <c r="F337" i="1" a="1"/>
  <c r="F337" i="1" s="1"/>
  <c r="F2410" i="1" a="1"/>
  <c r="F2410" i="1" s="1"/>
  <c r="F1224" i="1" a="1"/>
  <c r="F1224" i="1" s="1"/>
  <c r="F3281" i="1" a="1"/>
  <c r="F3281" i="1" s="1"/>
  <c r="F3275" i="1" a="1"/>
  <c r="F3275" i="1" s="1"/>
  <c r="F3296" i="1" a="1"/>
  <c r="F3296" i="1" s="1"/>
  <c r="F3471" i="1" a="1"/>
  <c r="F3471" i="1" s="1"/>
  <c r="F2820" i="1" a="1"/>
  <c r="F2820" i="1" s="1"/>
  <c r="F2742" i="1" a="1"/>
  <c r="F2742" i="1" s="1"/>
  <c r="F3046" i="1" a="1"/>
  <c r="F3046" i="1" s="1"/>
  <c r="F3073" i="1" a="1"/>
  <c r="F3073" i="1" s="1"/>
  <c r="F3088" i="1" a="1"/>
  <c r="F3088" i="1" s="1"/>
  <c r="F1861" i="1" a="1"/>
  <c r="F1861" i="1" s="1"/>
  <c r="F3048" i="1" a="1"/>
  <c r="F3048" i="1" s="1"/>
  <c r="F1901" i="1" a="1"/>
  <c r="F1901" i="1" s="1"/>
  <c r="F1867" i="1" a="1"/>
  <c r="F1867" i="1" s="1"/>
  <c r="F2342" i="1" a="1"/>
  <c r="F2342" i="1" s="1"/>
  <c r="F1879" i="1" a="1"/>
  <c r="F1879" i="1" s="1"/>
  <c r="F2471" i="1" a="1"/>
  <c r="F2471" i="1" s="1"/>
  <c r="F2340" i="1" a="1"/>
  <c r="F2340" i="1" s="1"/>
  <c r="F2894" i="1" a="1"/>
  <c r="F2894" i="1" s="1"/>
  <c r="F2530" i="1" a="1"/>
  <c r="F2530" i="1" s="1"/>
  <c r="F2492" i="1" a="1"/>
  <c r="F2492" i="1" s="1"/>
  <c r="F2218" i="1" a="1"/>
  <c r="F2218" i="1" s="1"/>
  <c r="F1902" i="1" a="1"/>
  <c r="F1902" i="1" s="1"/>
  <c r="F2145" i="1" a="1"/>
  <c r="F2145" i="1" s="1"/>
  <c r="F2737" i="1" a="1"/>
  <c r="F2737" i="1" s="1"/>
  <c r="F2852" i="1" a="1"/>
  <c r="F2852" i="1" s="1"/>
  <c r="F2582" i="1" a="1"/>
  <c r="F2582" i="1" s="1"/>
  <c r="F2876" i="1" a="1"/>
  <c r="F2876" i="1" s="1"/>
  <c r="F1250" i="1" a="1"/>
  <c r="F1250" i="1" s="1"/>
  <c r="F1782" i="1" a="1"/>
  <c r="F1782" i="1" s="1"/>
  <c r="F2305" i="1" a="1"/>
  <c r="F2305" i="1" s="1"/>
  <c r="F2203" i="1" a="1"/>
  <c r="F2203" i="1" s="1"/>
  <c r="F2696" i="1" a="1"/>
  <c r="F2696" i="1" s="1"/>
  <c r="F56" i="1" a="1"/>
  <c r="F56" i="1" s="1"/>
  <c r="F1661" i="1" a="1"/>
  <c r="F1661" i="1" s="1"/>
  <c r="F12" i="1" a="1"/>
  <c r="F12" i="1" s="1"/>
  <c r="F2679" i="1" a="1"/>
  <c r="F2679" i="1" s="1"/>
  <c r="F2669" i="1" a="1"/>
  <c r="F2669" i="1" s="1"/>
  <c r="F1899" i="1" a="1"/>
  <c r="F1899" i="1" s="1"/>
  <c r="F2749" i="1" a="1"/>
  <c r="F2749" i="1" s="1"/>
  <c r="F1323" i="1" a="1"/>
  <c r="F1323" i="1" s="1"/>
  <c r="F680" i="1" a="1"/>
  <c r="F680" i="1" s="1"/>
  <c r="F1410" i="1" a="1"/>
  <c r="F1410" i="1" s="1"/>
  <c r="F2204" i="1" a="1"/>
  <c r="F2204" i="1" s="1"/>
  <c r="F3325" i="1" a="1"/>
  <c r="F3325" i="1" s="1"/>
  <c r="F2577" i="1" a="1"/>
  <c r="F2577" i="1" s="1"/>
  <c r="F1419" i="1" a="1"/>
  <c r="F1419" i="1" s="1"/>
  <c r="F3001" i="1" a="1"/>
  <c r="F3001" i="1" s="1"/>
  <c r="F2155" i="1" a="1"/>
  <c r="F2155" i="1" s="1"/>
  <c r="F2303" i="1" a="1"/>
  <c r="F2303" i="1" s="1"/>
  <c r="F908" i="1" a="1"/>
  <c r="F908" i="1" s="1"/>
  <c r="F1219" i="1" a="1"/>
  <c r="F1219" i="1" s="1"/>
  <c r="F1235" i="1" a="1"/>
  <c r="F1235" i="1" s="1"/>
  <c r="F1211" i="1" a="1"/>
  <c r="F1211" i="1" s="1"/>
  <c r="F2946" i="1" a="1"/>
  <c r="F2946" i="1" s="1"/>
  <c r="F966" i="1" a="1"/>
  <c r="F966" i="1" s="1"/>
  <c r="F995" i="1" a="1"/>
  <c r="F995" i="1" s="1"/>
  <c r="F997" i="1" a="1"/>
  <c r="F997" i="1" s="1"/>
  <c r="F1412" i="1" a="1"/>
  <c r="F1412" i="1" s="1"/>
  <c r="F3105" i="1" a="1"/>
  <c r="F3105" i="1" s="1"/>
  <c r="F2141" i="1" a="1"/>
  <c r="F2141" i="1" s="1"/>
  <c r="F2430" i="1" a="1"/>
  <c r="F2430" i="1" s="1"/>
  <c r="F3137" i="1" a="1"/>
  <c r="F3137" i="1" s="1"/>
  <c r="F2516" i="1" a="1"/>
  <c r="F2516" i="1" s="1"/>
  <c r="F2517" i="1" a="1"/>
  <c r="F2517" i="1" s="1"/>
  <c r="F2513" i="1" a="1"/>
  <c r="F2513" i="1" s="1"/>
  <c r="F2469" i="1" a="1"/>
  <c r="F2469" i="1" s="1"/>
  <c r="F2121" i="1" a="1"/>
  <c r="F2121" i="1" s="1"/>
  <c r="F2405" i="1" a="1"/>
  <c r="F2405" i="1" s="1"/>
  <c r="F2538" i="1" a="1"/>
  <c r="F2538" i="1" s="1"/>
  <c r="F2467" i="1" a="1"/>
  <c r="F2467" i="1" s="1"/>
  <c r="F2540" i="1" a="1"/>
  <c r="F2540" i="1" s="1"/>
  <c r="F2506" i="1" a="1"/>
  <c r="F2506" i="1" s="1"/>
  <c r="F2457" i="1" a="1"/>
  <c r="F2457" i="1" s="1"/>
  <c r="F2505" i="1" a="1"/>
  <c r="F2505" i="1" s="1"/>
  <c r="F3709" i="1" a="1"/>
  <c r="F3709" i="1" s="1"/>
  <c r="F2356" i="1" a="1"/>
  <c r="F2356" i="1" s="1"/>
  <c r="F2363" i="1" a="1"/>
  <c r="F2363" i="1" s="1"/>
  <c r="F2358" i="1" a="1"/>
  <c r="F2358" i="1" s="1"/>
  <c r="F2367" i="1" a="1"/>
  <c r="F2367" i="1" s="1"/>
  <c r="F2350" i="1" a="1"/>
  <c r="F2350" i="1" s="1"/>
  <c r="F3151" i="1" a="1"/>
  <c r="F3151" i="1" s="1"/>
  <c r="F3123" i="1" a="1"/>
  <c r="F3123" i="1" s="1"/>
  <c r="F3140" i="1" a="1"/>
  <c r="F3140" i="1" s="1"/>
  <c r="F2186" i="1" a="1"/>
  <c r="F2186" i="1" s="1"/>
  <c r="F3060" i="1" a="1"/>
  <c r="F3060" i="1" s="1"/>
  <c r="F3193" i="1" a="1"/>
  <c r="F3193" i="1" s="1"/>
  <c r="F3059" i="1" a="1"/>
  <c r="F3059" i="1" s="1"/>
  <c r="F3051" i="1" a="1"/>
  <c r="F3051" i="1" s="1"/>
  <c r="F3050" i="1" a="1"/>
  <c r="F3050" i="1" s="1"/>
  <c r="F346" i="1" a="1"/>
  <c r="F346" i="1" s="1"/>
  <c r="F2533" i="1" a="1"/>
  <c r="F2533" i="1" s="1"/>
  <c r="F41" i="1" a="1"/>
  <c r="F41" i="1" s="1"/>
  <c r="F1360" i="1" a="1"/>
  <c r="F1360" i="1" s="1"/>
  <c r="F3206" i="1" a="1"/>
  <c r="F3206" i="1" s="1"/>
  <c r="F1640" i="1" a="1"/>
  <c r="F1640" i="1" s="1"/>
  <c r="F3383" i="1" a="1"/>
  <c r="F3383" i="1" s="1"/>
  <c r="F26" i="1" a="1"/>
  <c r="F26" i="1" s="1"/>
  <c r="F1400" i="1" a="1"/>
  <c r="F1400" i="1" s="1"/>
  <c r="F3199" i="1" a="1"/>
  <c r="F3199" i="1" s="1"/>
  <c r="F29" i="1" a="1"/>
  <c r="F29" i="1" s="1"/>
  <c r="F3189" i="1" a="1"/>
  <c r="F3189" i="1" s="1"/>
  <c r="F1651" i="1" a="1"/>
  <c r="F1651" i="1" s="1"/>
  <c r="F3382" i="1" a="1"/>
  <c r="F3382" i="1" s="1"/>
  <c r="F3257" i="1" a="1"/>
  <c r="F3257" i="1" s="1"/>
  <c r="F2984" i="1" a="1"/>
  <c r="F2984" i="1" s="1"/>
  <c r="F2017" i="1" a="1"/>
  <c r="F2017" i="1" s="1"/>
  <c r="F1994" i="1" a="1"/>
  <c r="F1994" i="1" s="1"/>
  <c r="F3818" i="1" a="1"/>
  <c r="F3818" i="1" s="1"/>
  <c r="F2183" i="1" a="1"/>
  <c r="F2183" i="1" s="1"/>
  <c r="F1677" i="1" a="1"/>
  <c r="F1677" i="1" s="1"/>
  <c r="F3546" i="1" a="1"/>
  <c r="F3546" i="1" s="1"/>
  <c r="F3697" i="1" a="1"/>
  <c r="F3697" i="1" s="1"/>
  <c r="F345" i="1" a="1"/>
  <c r="F345" i="1" s="1"/>
  <c r="F3553" i="1" a="1"/>
  <c r="F3553" i="1" s="1"/>
  <c r="F2835" i="1" a="1"/>
  <c r="F2835" i="1" s="1"/>
  <c r="F2188" i="1" a="1"/>
  <c r="F2188" i="1" s="1"/>
  <c r="F3248" i="1" a="1"/>
  <c r="F3248" i="1" s="1"/>
  <c r="F2526" i="1" a="1"/>
  <c r="F2526" i="1" s="1"/>
  <c r="F3761" i="1" a="1"/>
  <c r="F3761" i="1" s="1"/>
  <c r="F3772" i="1" a="1"/>
  <c r="F3772" i="1" s="1"/>
  <c r="F3724" i="1" a="1"/>
  <c r="F3724" i="1" s="1"/>
  <c r="F3188" i="1" a="1"/>
  <c r="F3188" i="1" s="1"/>
  <c r="F3820" i="1" a="1"/>
  <c r="F3820" i="1" s="1"/>
  <c r="F3247" i="1" a="1"/>
  <c r="F3247" i="1" s="1"/>
  <c r="F1179" i="1" a="1"/>
  <c r="F1179" i="1" s="1"/>
  <c r="F3464" i="1" a="1"/>
  <c r="F3464" i="1" s="1"/>
  <c r="F3457" i="1" a="1"/>
  <c r="F3457" i="1" s="1"/>
  <c r="F3487" i="1" a="1"/>
  <c r="F3487" i="1" s="1"/>
  <c r="F3484" i="1" a="1"/>
  <c r="F3484" i="1" s="1"/>
  <c r="F3503" i="1" a="1"/>
  <c r="F3503" i="1" s="1"/>
  <c r="F3501" i="1" a="1"/>
  <c r="F3501" i="1" s="1"/>
  <c r="F3500" i="1" a="1"/>
  <c r="F3500" i="1" s="1"/>
  <c r="F3552" i="1" a="1"/>
  <c r="F3552" i="1" s="1"/>
  <c r="F3548" i="1" a="1"/>
  <c r="F3548" i="1" s="1"/>
  <c r="F2539" i="1" a="1"/>
  <c r="F2539" i="1" s="1"/>
  <c r="F2047" i="1" a="1"/>
  <c r="F2047" i="1" s="1"/>
  <c r="F2379" i="1" a="1"/>
  <c r="F2379" i="1" s="1"/>
  <c r="F2146" i="1" a="1"/>
  <c r="F2146" i="1" s="1"/>
  <c r="F2839" i="1" a="1"/>
  <c r="F2839" i="1" s="1"/>
  <c r="F3721" i="1" a="1"/>
  <c r="F3721" i="1" s="1"/>
  <c r="F1723" i="1" a="1"/>
  <c r="F1723" i="1" s="1"/>
  <c r="F1843" i="1" a="1"/>
  <c r="F1843" i="1" s="1"/>
  <c r="F1785" i="1" a="1"/>
  <c r="F1785" i="1" s="1"/>
  <c r="F1580" i="1" a="1"/>
  <c r="F1580" i="1" s="1"/>
  <c r="F2658" i="1" a="1"/>
  <c r="F2658" i="1" s="1"/>
  <c r="F809" i="1" a="1"/>
  <c r="F809" i="1" s="1"/>
  <c r="F3727" i="1" a="1"/>
  <c r="F3727" i="1" s="1"/>
  <c r="F3731" i="1" a="1"/>
  <c r="F3731" i="1" s="1"/>
  <c r="F3066" i="1" a="1"/>
  <c r="F3066" i="1" s="1"/>
  <c r="F3785" i="1" a="1"/>
  <c r="F3785" i="1" s="1"/>
  <c r="F2235" i="1" a="1"/>
  <c r="F2235" i="1" s="1"/>
  <c r="F3634" i="1" a="1"/>
  <c r="F3634" i="1" s="1"/>
  <c r="F2463" i="1" a="1"/>
  <c r="F2463" i="1" s="1"/>
  <c r="F1563" i="1" a="1"/>
  <c r="F1563" i="1" s="1"/>
  <c r="F3600" i="1" a="1"/>
  <c r="F3600" i="1" s="1"/>
  <c r="F3337" i="1" a="1"/>
  <c r="F3337" i="1" s="1"/>
  <c r="F3423" i="1" a="1"/>
  <c r="F3423" i="1" s="1"/>
  <c r="F1397" i="1" a="1"/>
  <c r="F1397" i="1" s="1"/>
  <c r="F1847" i="1" a="1"/>
  <c r="F1847" i="1" s="1"/>
  <c r="F2070" i="1" a="1"/>
  <c r="F2070" i="1" s="1"/>
  <c r="F2838" i="1" a="1"/>
  <c r="F2838" i="1" s="1"/>
  <c r="F2412" i="1" a="1"/>
  <c r="F2412" i="1" s="1"/>
  <c r="F2212" i="1" a="1"/>
  <c r="F2212" i="1" s="1"/>
  <c r="F2344" i="1" a="1"/>
  <c r="F2344" i="1" s="1"/>
  <c r="F2201" i="1" a="1"/>
  <c r="F2201" i="1" s="1"/>
  <c r="F341" i="1" a="1"/>
  <c r="F341" i="1" s="1"/>
  <c r="F863" i="1" a="1"/>
  <c r="F863" i="1" s="1"/>
  <c r="F1634" i="1" a="1"/>
  <c r="F1634" i="1" s="1"/>
  <c r="F1844" i="1" a="1"/>
  <c r="F1844" i="1" s="1"/>
  <c r="F254" i="1" a="1"/>
  <c r="F254" i="1" s="1"/>
  <c r="F1193" i="1" a="1"/>
  <c r="F1193" i="1" s="1"/>
  <c r="F3586" i="1" a="1"/>
  <c r="F3586" i="1" s="1"/>
  <c r="F1206" i="1" a="1"/>
  <c r="F1206" i="1" s="1"/>
  <c r="F2428" i="1" a="1"/>
  <c r="F2428" i="1" s="1"/>
  <c r="F1773" i="1" a="1"/>
  <c r="F1773" i="1" s="1"/>
  <c r="F797" i="1" a="1"/>
  <c r="F797" i="1" s="1"/>
  <c r="F1868" i="1" a="1"/>
  <c r="F1868" i="1" s="1"/>
  <c r="F132" i="1" a="1"/>
  <c r="F132" i="1" s="1"/>
  <c r="F3309" i="1" a="1"/>
  <c r="F3309" i="1" s="1"/>
  <c r="F2345" i="1" a="1"/>
  <c r="F2345" i="1" s="1"/>
  <c r="F706" i="1" a="1"/>
  <c r="F706" i="1" s="1"/>
  <c r="F722" i="1" a="1"/>
  <c r="F722" i="1" s="1"/>
  <c r="F2814" i="1" a="1"/>
  <c r="F2814" i="1" s="1"/>
  <c r="F1996" i="1" a="1"/>
  <c r="F1996" i="1" s="1"/>
  <c r="F1703" i="1" a="1"/>
  <c r="F1703" i="1" s="1"/>
  <c r="F2716" i="1" a="1"/>
  <c r="F2716" i="1" s="1"/>
  <c r="F711" i="1" a="1"/>
  <c r="F711" i="1" s="1"/>
  <c r="F2283" i="1" a="1"/>
  <c r="F2283" i="1" s="1"/>
  <c r="F678" i="1" a="1"/>
  <c r="F678" i="1" s="1"/>
  <c r="F1860" i="1" a="1"/>
  <c r="F1860" i="1" s="1"/>
  <c r="F207" i="1" a="1"/>
  <c r="F207" i="1" s="1"/>
  <c r="F1506" i="1" a="1"/>
  <c r="F1506" i="1" s="1"/>
  <c r="F1172" i="1" a="1"/>
  <c r="F1172" i="1" s="1"/>
  <c r="F1048" i="1" a="1"/>
  <c r="F1048" i="1" s="1"/>
  <c r="F1519" i="1" a="1"/>
  <c r="F1519" i="1" s="1"/>
  <c r="F1171" i="1" a="1"/>
  <c r="F1171" i="1" s="1"/>
  <c r="F2553" i="1" a="1"/>
  <c r="F2553" i="1" s="1"/>
  <c r="F2857" i="1" a="1"/>
  <c r="F2857" i="1" s="1"/>
  <c r="F2831" i="1" a="1"/>
  <c r="F2831" i="1" s="1"/>
  <c r="F3736" i="1" a="1"/>
  <c r="F3736" i="1" s="1"/>
  <c r="F2487" i="1" a="1"/>
  <c r="F2487" i="1" s="1"/>
  <c r="F3723" i="1" a="1"/>
  <c r="F3723" i="1" s="1"/>
  <c r="F3725" i="1" a="1"/>
  <c r="F3725" i="1" s="1"/>
  <c r="F3764" i="1" a="1"/>
  <c r="F3764" i="1" s="1"/>
  <c r="F790" i="1" a="1"/>
  <c r="F790" i="1" s="1"/>
  <c r="F738" i="1" a="1"/>
  <c r="F738" i="1" s="1"/>
  <c r="F3730" i="1" a="1"/>
  <c r="F3730" i="1" s="1"/>
  <c r="F2053" i="1" a="1"/>
  <c r="F2053" i="1" s="1"/>
  <c r="F2213" i="1" a="1"/>
  <c r="F2213" i="1" s="1"/>
  <c r="F2165" i="1" a="1"/>
  <c r="F2165" i="1" s="1"/>
  <c r="F1136" i="1" a="1"/>
  <c r="F1136" i="1" s="1"/>
  <c r="F3759" i="1" a="1"/>
  <c r="F3759" i="1" s="1"/>
  <c r="F3774" i="1" a="1"/>
  <c r="F3774" i="1" s="1"/>
  <c r="F3815" i="1" a="1"/>
  <c r="F3815" i="1" s="1"/>
  <c r="F807" i="1" a="1"/>
  <c r="F807" i="1" s="1"/>
  <c r="F813" i="1" a="1"/>
  <c r="F813" i="1" s="1"/>
  <c r="F3269" i="1" a="1"/>
  <c r="F3269" i="1" s="1"/>
  <c r="F3270" i="1" a="1"/>
  <c r="F3270" i="1" s="1"/>
  <c r="F3732" i="1" a="1"/>
  <c r="F3732" i="1" s="1"/>
  <c r="F3288" i="1" a="1"/>
  <c r="F3288" i="1" s="1"/>
  <c r="F3255" i="1" a="1"/>
  <c r="F3255" i="1" s="1"/>
  <c r="F3750" i="1" a="1"/>
  <c r="F3750" i="1" s="1"/>
  <c r="F796" i="1" a="1"/>
  <c r="F796" i="1" s="1"/>
  <c r="F3445" i="1" a="1"/>
  <c r="F3445" i="1" s="1"/>
  <c r="F2479" i="1" a="1"/>
  <c r="F2479" i="1" s="1"/>
  <c r="F2426" i="1" a="1"/>
  <c r="F2426" i="1" s="1"/>
  <c r="F2385" i="1" a="1"/>
  <c r="F2385" i="1" s="1"/>
  <c r="F2387" i="1" a="1"/>
  <c r="F2387" i="1" s="1"/>
  <c r="F2470" i="1" a="1"/>
  <c r="F2470" i="1" s="1"/>
  <c r="F1760" i="1" a="1"/>
  <c r="F1760" i="1" s="1"/>
  <c r="F2190" i="1" a="1"/>
  <c r="F2190" i="1" s="1"/>
  <c r="F2355" i="1" a="1"/>
  <c r="F2355" i="1" s="1"/>
  <c r="F888" i="1" a="1"/>
  <c r="F888" i="1" s="1"/>
  <c r="F3756" i="1" a="1"/>
  <c r="F3756" i="1" s="1"/>
  <c r="F3396" i="1" a="1"/>
  <c r="F3396" i="1" s="1"/>
  <c r="F1761" i="1" a="1"/>
  <c r="F1761" i="1" s="1"/>
  <c r="F2685" i="1" a="1"/>
  <c r="F2685" i="1" s="1"/>
  <c r="F2362" i="1" a="1"/>
  <c r="F2362" i="1" s="1"/>
  <c r="F716" i="1" a="1"/>
  <c r="F716" i="1" s="1"/>
  <c r="F3778" i="1" a="1"/>
  <c r="F3778" i="1" s="1"/>
  <c r="F3763" i="1" a="1"/>
  <c r="F3763" i="1" s="1"/>
  <c r="F2810" i="1" a="1"/>
  <c r="F2810" i="1" s="1"/>
  <c r="F2339" i="1" a="1"/>
  <c r="F2339" i="1" s="1"/>
  <c r="F3252" i="1" a="1"/>
  <c r="F3252" i="1" s="1"/>
  <c r="F2351" i="1" a="1"/>
  <c r="F2351" i="1" s="1"/>
  <c r="F3432" i="1" a="1"/>
  <c r="F3432" i="1" s="1"/>
  <c r="F3197" i="1" a="1"/>
  <c r="F3197" i="1" s="1"/>
  <c r="F271" i="1" a="1"/>
  <c r="F271" i="1" s="1"/>
  <c r="F2827" i="1" a="1"/>
  <c r="F2827" i="1" s="1"/>
  <c r="F1873" i="1" a="1"/>
  <c r="F1873" i="1" s="1"/>
  <c r="F33" i="1" a="1"/>
  <c r="F33" i="1" s="1"/>
  <c r="F737" i="1" a="1"/>
  <c r="F737" i="1" s="1"/>
  <c r="F2375" i="1" a="1"/>
  <c r="F2375" i="1" s="1"/>
  <c r="F1546" i="1" a="1"/>
  <c r="F1546" i="1" s="1"/>
  <c r="F2369" i="1" a="1"/>
  <c r="F2369" i="1" s="1"/>
  <c r="F3604" i="1" a="1"/>
  <c r="F3604" i="1" s="1"/>
  <c r="F3251" i="1" a="1"/>
  <c r="F3251" i="1" s="1"/>
  <c r="F2372" i="1" a="1"/>
  <c r="F2372" i="1" s="1"/>
  <c r="F3608" i="1" a="1"/>
  <c r="F3608" i="1" s="1"/>
  <c r="F3367" i="1" a="1"/>
  <c r="F3367" i="1" s="1"/>
  <c r="F3708" i="1" a="1"/>
  <c r="F3708" i="1" s="1"/>
  <c r="F3381" i="1" a="1"/>
  <c r="F3381" i="1" s="1"/>
  <c r="F3264" i="1" a="1"/>
  <c r="F3264" i="1" s="1"/>
  <c r="F1786" i="1" a="1"/>
  <c r="F1786" i="1" s="1"/>
  <c r="F1386" i="1" a="1"/>
  <c r="F1386" i="1" s="1"/>
  <c r="F2128" i="1" a="1"/>
  <c r="F2128" i="1" s="1"/>
  <c r="F2309" i="1" a="1"/>
  <c r="F2309" i="1" s="1"/>
  <c r="F2478" i="1" a="1"/>
  <c r="F2478" i="1" s="1"/>
  <c r="F2214" i="1" a="1"/>
  <c r="F2214" i="1" s="1"/>
  <c r="F2025" i="1" a="1"/>
  <c r="F2025" i="1" s="1"/>
  <c r="F2210" i="1" a="1"/>
  <c r="F2210" i="1" s="1"/>
  <c r="F3021" i="1" a="1"/>
  <c r="F3021" i="1" s="1"/>
  <c r="F3011" i="1" a="1"/>
  <c r="F3011" i="1" s="1"/>
  <c r="F2907" i="1" a="1"/>
  <c r="F2907" i="1" s="1"/>
  <c r="F2368" i="1" a="1"/>
  <c r="F2368" i="1" s="1"/>
  <c r="F3776" i="1" a="1"/>
  <c r="F3776" i="1" s="1"/>
  <c r="F720" i="1" a="1"/>
  <c r="F720" i="1" s="1"/>
  <c r="F2184" i="1" a="1"/>
  <c r="F2184" i="1" s="1"/>
  <c r="F3132" i="1" a="1"/>
  <c r="F3132" i="1" s="1"/>
  <c r="F3633" i="1" a="1"/>
  <c r="F3633" i="1" s="1"/>
  <c r="F1432" i="1" a="1"/>
  <c r="F1432" i="1" s="1"/>
  <c r="F2193" i="1" a="1"/>
  <c r="F2193" i="1" s="1"/>
  <c r="F3181" i="1" a="1"/>
  <c r="F3181" i="1" s="1"/>
  <c r="F2360" i="1" a="1"/>
  <c r="F2360" i="1" s="1"/>
  <c r="F2761" i="1" a="1"/>
  <c r="F2761" i="1" s="1"/>
  <c r="F87" i="1" a="1"/>
  <c r="F87" i="1" s="1"/>
  <c r="F1485" i="1" a="1"/>
  <c r="F1485" i="1" s="1"/>
  <c r="F736" i="1" a="1"/>
  <c r="F736" i="1" s="1"/>
  <c r="F3694" i="1" a="1"/>
  <c r="F3694" i="1" s="1"/>
  <c r="F3691" i="1" a="1"/>
  <c r="F3691" i="1" s="1"/>
  <c r="F3689" i="1" a="1"/>
  <c r="F3689" i="1" s="1"/>
  <c r="F3681" i="1" a="1"/>
  <c r="F3681" i="1" s="1"/>
  <c r="F3680" i="1" a="1"/>
  <c r="F3680" i="1" s="1"/>
  <c r="F3679" i="1" a="1"/>
  <c r="F3679" i="1" s="1"/>
  <c r="F3678" i="1" a="1"/>
  <c r="F3678" i="1" s="1"/>
  <c r="F3676" i="1" a="1"/>
  <c r="F3676" i="1" s="1"/>
  <c r="F3668" i="1" a="1"/>
  <c r="F3668" i="1" s="1"/>
  <c r="F3671" i="1" a="1"/>
  <c r="F3671" i="1" s="1"/>
  <c r="F2215" i="1" a="1"/>
  <c r="F2215" i="1" s="1"/>
  <c r="F2211" i="1" a="1"/>
  <c r="F2211" i="1" s="1"/>
  <c r="F2003" i="1" a="1"/>
  <c r="F2003" i="1" s="1"/>
  <c r="F3235" i="1" a="1"/>
  <c r="F3235" i="1" s="1"/>
  <c r="F3232" i="1" a="1"/>
  <c r="F3232" i="1" s="1"/>
  <c r="F3233" i="1" a="1"/>
  <c r="F3233" i="1" s="1"/>
  <c r="F3238" i="1" a="1"/>
  <c r="F3238" i="1" s="1"/>
  <c r="F3230" i="1" a="1"/>
  <c r="F3230" i="1" s="1"/>
  <c r="F3227" i="1" a="1"/>
  <c r="F3227" i="1" s="1"/>
  <c r="F2216" i="1" a="1"/>
  <c r="F2216" i="1" s="1"/>
  <c r="F3076" i="1" a="1"/>
  <c r="F3076" i="1" s="1"/>
  <c r="F3541" i="1" a="1"/>
  <c r="F3541" i="1" s="1"/>
  <c r="F3517" i="1" a="1"/>
  <c r="F3517" i="1" s="1"/>
  <c r="F3534" i="1" a="1"/>
  <c r="F3534" i="1" s="1"/>
  <c r="F3530" i="1" a="1"/>
  <c r="F3530" i="1" s="1"/>
  <c r="F3528" i="1" a="1"/>
  <c r="F3528" i="1" s="1"/>
  <c r="F3526" i="1" a="1"/>
  <c r="F3526" i="1" s="1"/>
  <c r="F3520" i="1" a="1"/>
  <c r="F3520" i="1" s="1"/>
  <c r="F3516" i="1" a="1"/>
  <c r="F3516" i="1" s="1"/>
  <c r="F3511" i="1" a="1"/>
  <c r="F3511" i="1" s="1"/>
  <c r="F3510" i="1" a="1"/>
  <c r="F3510" i="1" s="1"/>
  <c r="F2678" i="1" a="1"/>
  <c r="F2678" i="1" s="1"/>
  <c r="F2637" i="1" a="1"/>
  <c r="F2637" i="1" s="1"/>
  <c r="F2649" i="1" a="1"/>
  <c r="F2649" i="1" s="1"/>
  <c r="F2630" i="1" a="1"/>
  <c r="F2630" i="1" s="1"/>
  <c r="F3663" i="1" a="1"/>
  <c r="F3663" i="1" s="1"/>
  <c r="F3704" i="1" a="1"/>
  <c r="F3704" i="1" s="1"/>
  <c r="F3549" i="1" a="1"/>
  <c r="F3549" i="1" s="1"/>
  <c r="F3538" i="1" a="1"/>
  <c r="F3538" i="1" s="1"/>
  <c r="F3543" i="1" a="1"/>
  <c r="F3543" i="1" s="1"/>
  <c r="F3535" i="1" a="1"/>
  <c r="F3535" i="1" s="1"/>
  <c r="F3533" i="1" a="1"/>
  <c r="F3533" i="1" s="1"/>
  <c r="F3532" i="1" a="1"/>
  <c r="F3532" i="1" s="1"/>
  <c r="F3524" i="1" a="1"/>
  <c r="F3524" i="1" s="1"/>
  <c r="F3522" i="1" a="1"/>
  <c r="F3522" i="1" s="1"/>
  <c r="F3519" i="1" a="1"/>
  <c r="F3519" i="1" s="1"/>
  <c r="F3512" i="1" a="1"/>
  <c r="F3512" i="1" s="1"/>
  <c r="F2314" i="1" a="1"/>
  <c r="F2314" i="1" s="1"/>
  <c r="F3200" i="1" a="1"/>
  <c r="F3200" i="1" s="1"/>
  <c r="F2269" i="1" a="1"/>
  <c r="F2269" i="1" s="1"/>
  <c r="F2185" i="1" a="1"/>
  <c r="F2185" i="1" s="1"/>
  <c r="F3664" i="1" a="1"/>
  <c r="F3664" i="1" s="1"/>
  <c r="F717" i="1" a="1"/>
  <c r="F717" i="1" s="1"/>
  <c r="F2957" i="1" a="1"/>
  <c r="F2957" i="1" s="1"/>
  <c r="F2449" i="1" a="1"/>
  <c r="F2449" i="1" s="1"/>
  <c r="F778" i="1" a="1"/>
  <c r="F778" i="1" s="1"/>
  <c r="F2473" i="1" a="1"/>
  <c r="F2473" i="1" s="1"/>
  <c r="F2437" i="1" a="1"/>
  <c r="F2437" i="1" s="1"/>
  <c r="F3683" i="1" a="1"/>
  <c r="F3683" i="1" s="1"/>
  <c r="F2311" i="1" a="1"/>
  <c r="F2311" i="1" s="1"/>
  <c r="F2413" i="1" a="1"/>
  <c r="F2413" i="1" s="1"/>
  <c r="F2650" i="1" a="1"/>
  <c r="F2650" i="1" s="1"/>
  <c r="F3097" i="1" a="1"/>
  <c r="F3097" i="1" s="1"/>
  <c r="F1041" i="1" a="1"/>
  <c r="F1041" i="1" s="1"/>
  <c r="F1421" i="1" a="1"/>
  <c r="F1421" i="1" s="1"/>
  <c r="F2300" i="1" a="1"/>
  <c r="F2300" i="1" s="1"/>
  <c r="F1831" i="1" a="1"/>
  <c r="F1831" i="1" s="1"/>
  <c r="F1777" i="1" a="1"/>
  <c r="F1777" i="1" s="1"/>
  <c r="F2807" i="1" a="1"/>
  <c r="F2807" i="1" s="1"/>
  <c r="F2668" i="1" a="1"/>
  <c r="F2668" i="1" s="1"/>
  <c r="F312" i="1" a="1"/>
  <c r="F312" i="1" s="1"/>
  <c r="F3738" i="1" a="1"/>
  <c r="F3738" i="1" s="1"/>
  <c r="F642" i="1" a="1"/>
  <c r="F642" i="1" s="1"/>
  <c r="F1967" i="1" a="1"/>
  <c r="F1967" i="1" s="1"/>
  <c r="F1326" i="1" a="1"/>
  <c r="F1326" i="1" s="1"/>
  <c r="F2572" i="1" a="1"/>
  <c r="F2572" i="1" s="1"/>
  <c r="F1904" i="1" a="1"/>
  <c r="F1904" i="1" s="1"/>
  <c r="F1903" i="1" a="1"/>
  <c r="F1903" i="1" s="1"/>
  <c r="F2117" i="1" a="1"/>
  <c r="F2117" i="1" s="1"/>
  <c r="F2407" i="1" a="1"/>
  <c r="F2407" i="1" s="1"/>
  <c r="F2398" i="1" a="1"/>
  <c r="F2398" i="1" s="1"/>
  <c r="F3118" i="1" a="1"/>
  <c r="F3118" i="1" s="1"/>
  <c r="F2090" i="1" a="1"/>
  <c r="F2090" i="1" s="1"/>
  <c r="F2666" i="1" a="1"/>
  <c r="F2666" i="1" s="1"/>
  <c r="F2769" i="1" a="1"/>
  <c r="F2769" i="1" s="1"/>
  <c r="F1353" i="1" a="1"/>
  <c r="F1353" i="1" s="1"/>
  <c r="F2990" i="1" a="1"/>
  <c r="F2990" i="1" s="1"/>
  <c r="F2860" i="1" a="1"/>
  <c r="F2860" i="1" s="1"/>
  <c r="F679" i="1" a="1"/>
  <c r="F679" i="1" s="1"/>
  <c r="F1282" i="1" a="1"/>
  <c r="F1282" i="1" s="1"/>
  <c r="F464" i="1" a="1"/>
  <c r="F464" i="1" s="1"/>
  <c r="F2881" i="1" a="1"/>
  <c r="F2881" i="1" s="1"/>
  <c r="F1364" i="1" a="1"/>
  <c r="F1364" i="1" s="1"/>
  <c r="F2115" i="1" a="1"/>
  <c r="F2115" i="1" s="1"/>
  <c r="F2502" i="1" a="1"/>
  <c r="F2502" i="1" s="1"/>
  <c r="F858" i="1" a="1"/>
  <c r="F858" i="1" s="1"/>
  <c r="F2316" i="1" a="1"/>
  <c r="F2316" i="1" s="1"/>
  <c r="F1140" i="1" a="1"/>
  <c r="F1140" i="1" s="1"/>
  <c r="F2750" i="1" a="1"/>
  <c r="F2750" i="1" s="1"/>
  <c r="F2796" i="1" a="1"/>
  <c r="F2796" i="1" s="1"/>
  <c r="F3163" i="1" a="1"/>
  <c r="F3163" i="1" s="1"/>
  <c r="F986" i="1" a="1"/>
  <c r="F986" i="1" s="1"/>
  <c r="F445" i="1" a="1"/>
  <c r="F445" i="1" s="1"/>
  <c r="F2869" i="1" a="1"/>
  <c r="F2869" i="1" s="1"/>
  <c r="F2297" i="1" a="1"/>
  <c r="F2297" i="1" s="1"/>
  <c r="F2028" i="1" a="1"/>
  <c r="F2028" i="1" s="1"/>
  <c r="F3495" i="1" a="1"/>
  <c r="F3495" i="1" s="1"/>
  <c r="F938" i="1" a="1"/>
  <c r="F938" i="1" s="1"/>
  <c r="F2157" i="1" a="1"/>
  <c r="F2157" i="1" s="1"/>
  <c r="F694" i="1" a="1"/>
  <c r="F694" i="1" s="1"/>
  <c r="F118" i="1" a="1"/>
  <c r="F118" i="1" s="1"/>
  <c r="F1910" i="1" a="1"/>
  <c r="F1910" i="1" s="1"/>
  <c r="F2620" i="1" a="1"/>
  <c r="F2620" i="1" s="1"/>
  <c r="F2866" i="1" a="1"/>
  <c r="F2866" i="1" s="1"/>
  <c r="F287" i="1" a="1"/>
  <c r="F287" i="1" s="1"/>
  <c r="F436" i="1" a="1"/>
  <c r="F436" i="1" s="1"/>
  <c r="F1349" i="1" a="1"/>
  <c r="F1349" i="1" s="1"/>
  <c r="F3158" i="1" a="1"/>
  <c r="F3158" i="1" s="1"/>
  <c r="F191" i="1" a="1"/>
  <c r="F191" i="1" s="1"/>
  <c r="F2120" i="1" a="1"/>
  <c r="F2120" i="1" s="1"/>
  <c r="F281" i="1" a="1"/>
  <c r="F281" i="1" s="1"/>
  <c r="F1708" i="1" a="1"/>
  <c r="F1708" i="1" s="1"/>
  <c r="F113" i="1" a="1"/>
  <c r="F113" i="1" s="1"/>
  <c r="F1898" i="1" a="1"/>
  <c r="F1898" i="1" s="1"/>
  <c r="F2019" i="1" a="1"/>
  <c r="F2019" i="1" s="1"/>
  <c r="F2031" i="1" a="1"/>
  <c r="F2031" i="1" s="1"/>
  <c r="F1239" i="1" a="1"/>
  <c r="F1239" i="1" s="1"/>
  <c r="F2298" i="1" a="1"/>
  <c r="F2298" i="1" s="1"/>
  <c r="F2081" i="1" a="1"/>
  <c r="F2081" i="1" s="1"/>
  <c r="F1990" i="1" a="1"/>
  <c r="F1990" i="1" s="1"/>
  <c r="F1820" i="1" a="1"/>
  <c r="F1820" i="1" s="1"/>
  <c r="F971" i="1" a="1"/>
  <c r="F971" i="1" s="1"/>
  <c r="F2704" i="1" a="1"/>
  <c r="F2704" i="1" s="1"/>
  <c r="F1257" i="1" a="1"/>
  <c r="F1257" i="1" s="1"/>
  <c r="F1772" i="1" a="1"/>
  <c r="F1772" i="1" s="1"/>
  <c r="F641" i="1" a="1"/>
  <c r="F641" i="1" s="1"/>
  <c r="F1311" i="1" a="1"/>
  <c r="F1311" i="1" s="1"/>
  <c r="F2026" i="1" a="1"/>
  <c r="F2026" i="1" s="1"/>
  <c r="F3630" i="1" a="1"/>
  <c r="F3630" i="1" s="1"/>
  <c r="F3190" i="1" a="1"/>
  <c r="F3190" i="1" s="1"/>
  <c r="F855" i="1" a="1"/>
  <c r="F855" i="1" s="1"/>
  <c r="F54" i="1" a="1"/>
  <c r="F54" i="1" s="1"/>
  <c r="F81" i="1" a="1"/>
  <c r="F81" i="1" s="1"/>
  <c r="F532" i="1" a="1"/>
  <c r="F532" i="1" s="1"/>
  <c r="F3587" i="1" a="1"/>
  <c r="F3587" i="1" s="1"/>
  <c r="F2883" i="1" a="1"/>
  <c r="F2883" i="1" s="1"/>
  <c r="F1431" i="1" a="1"/>
  <c r="F1431" i="1" s="1"/>
  <c r="F1680" i="1" a="1"/>
  <c r="F1680" i="1" s="1"/>
  <c r="F226" i="1" a="1"/>
  <c r="F226" i="1" s="1"/>
  <c r="F818" i="1" a="1"/>
  <c r="F818" i="1" s="1"/>
  <c r="F2701" i="1" a="1"/>
  <c r="F2701" i="1" s="1"/>
  <c r="F3550" i="1" a="1"/>
  <c r="F3550" i="1" s="1"/>
  <c r="F1576" i="1" a="1"/>
  <c r="F1576" i="1" s="1"/>
  <c r="F2231" i="1" a="1"/>
  <c r="F2231" i="1" s="1"/>
  <c r="F1169" i="1" a="1"/>
  <c r="F1169" i="1" s="1"/>
  <c r="F1964" i="1" a="1"/>
  <c r="F1964" i="1" s="1"/>
  <c r="F1647" i="1" a="1"/>
  <c r="F1647" i="1" s="1"/>
  <c r="F2703" i="1" a="1"/>
  <c r="F2703" i="1" s="1"/>
  <c r="F2327" i="1" a="1"/>
  <c r="F2327" i="1" s="1"/>
  <c r="F2293" i="1" a="1"/>
  <c r="F2293" i="1" s="1"/>
  <c r="F1578" i="1" a="1"/>
  <c r="F1578" i="1" s="1"/>
  <c r="F1186" i="1" a="1"/>
  <c r="F1186" i="1" s="1"/>
  <c r="F3229" i="1" a="1"/>
  <c r="F3229" i="1" s="1"/>
  <c r="F1514" i="1" a="1"/>
  <c r="F1514" i="1" s="1"/>
  <c r="F2059" i="1" a="1"/>
  <c r="F2059" i="1" s="1"/>
  <c r="F1721" i="1" a="1"/>
  <c r="F1721" i="1" s="1"/>
  <c r="F2445" i="1" a="1"/>
  <c r="F2445" i="1" s="1"/>
  <c r="F3476" i="1" a="1"/>
  <c r="F3476" i="1" s="1"/>
  <c r="F2030" i="1" a="1"/>
  <c r="F2030" i="1" s="1"/>
  <c r="F2290" i="1" a="1"/>
  <c r="F2290" i="1" s="1"/>
  <c r="F3129" i="1" a="1"/>
  <c r="F3129" i="1" s="1"/>
  <c r="F1501" i="1" a="1"/>
  <c r="F1501" i="1" s="1"/>
  <c r="F604" i="1" a="1"/>
  <c r="F604" i="1" s="1"/>
  <c r="F3494" i="1" a="1"/>
  <c r="F3494" i="1" s="1"/>
  <c r="F1103" i="1" a="1"/>
  <c r="F1103" i="1" s="1"/>
  <c r="F2217" i="1" a="1"/>
  <c r="F2217" i="1" s="1"/>
  <c r="F3293" i="1" a="1"/>
  <c r="F3293" i="1" s="1"/>
  <c r="F1273" i="1" a="1"/>
  <c r="F1273" i="1" s="1"/>
  <c r="F2809" i="1" a="1"/>
  <c r="F2809" i="1" s="1"/>
  <c r="F2677" i="1" a="1"/>
  <c r="F2677" i="1" s="1"/>
  <c r="F3467" i="1" a="1"/>
  <c r="F3467" i="1" s="1"/>
  <c r="F1166" i="1" a="1"/>
  <c r="F1166" i="1" s="1"/>
  <c r="F3068" i="1" a="1"/>
  <c r="F3068" i="1" s="1"/>
  <c r="F3696" i="1" a="1"/>
  <c r="F3696" i="1" s="1"/>
  <c r="F3295" i="1" a="1"/>
  <c r="F3295" i="1" s="1"/>
  <c r="F3166" i="1" a="1"/>
  <c r="F3166" i="1" s="1"/>
  <c r="F2042" i="1" a="1"/>
  <c r="F2042" i="1" s="1"/>
  <c r="F3596" i="1" a="1"/>
  <c r="F3596" i="1" s="1"/>
  <c r="F3004" i="1" a="1"/>
  <c r="F3004" i="1" s="1"/>
  <c r="F3629" i="1" a="1"/>
  <c r="F3629" i="1" s="1"/>
  <c r="F3019" i="1" a="1"/>
  <c r="F3019" i="1" s="1"/>
  <c r="F3086" i="1" a="1"/>
  <c r="F3086" i="1" s="1"/>
  <c r="F2728" i="1" a="1"/>
  <c r="F2728" i="1" s="1"/>
  <c r="F837" i="1" a="1"/>
  <c r="F837" i="1" s="1"/>
  <c r="F1095" i="1" a="1"/>
  <c r="F1095" i="1" s="1"/>
  <c r="F3592" i="1" a="1"/>
  <c r="F3592" i="1" s="1"/>
  <c r="F3029" i="1" a="1"/>
  <c r="F3029" i="1" s="1"/>
  <c r="F762" i="1" a="1"/>
  <c r="F762" i="1" s="1"/>
  <c r="F2600" i="1" a="1"/>
  <c r="F2600" i="1" s="1"/>
  <c r="F1165" i="1" a="1"/>
  <c r="F1165" i="1" s="1"/>
  <c r="F1163" i="1" a="1"/>
  <c r="F1163" i="1" s="1"/>
  <c r="F2684" i="1" a="1"/>
  <c r="F2684" i="1" s="1"/>
  <c r="F2676" i="1" a="1"/>
  <c r="F2676" i="1" s="1"/>
  <c r="F1124" i="1" a="1"/>
  <c r="F1124" i="1" s="1"/>
  <c r="F3121" i="1" a="1"/>
  <c r="F3121" i="1" s="1"/>
  <c r="F32" i="1" a="1"/>
  <c r="F32" i="1" s="1"/>
  <c r="F1804" i="1" a="1"/>
  <c r="F1804" i="1" s="1"/>
  <c r="F1784" i="1" a="1"/>
  <c r="F1784" i="1" s="1"/>
  <c r="F2274" i="1" a="1"/>
  <c r="F2274" i="1" s="1"/>
  <c r="F2709" i="1" a="1"/>
  <c r="F2709" i="1" s="1"/>
  <c r="F2746" i="1" a="1"/>
  <c r="F2746" i="1" s="1"/>
  <c r="F397" i="1" a="1"/>
  <c r="F397" i="1" s="1"/>
  <c r="F2247" i="1" a="1"/>
  <c r="F2247" i="1" s="1"/>
  <c r="F2884" i="1" a="1"/>
  <c r="F2884" i="1" s="1"/>
  <c r="F2888" i="1" a="1"/>
  <c r="F2888" i="1" s="1"/>
  <c r="F3565" i="1" a="1"/>
  <c r="F3565" i="1" s="1"/>
  <c r="F3742" i="1" a="1"/>
  <c r="F3742" i="1" s="1"/>
  <c r="F3400" i="1" a="1"/>
  <c r="F3400" i="1" s="1"/>
  <c r="F1146" i="1" a="1"/>
  <c r="F1146" i="1" s="1"/>
  <c r="F218" i="1" a="1"/>
  <c r="F218" i="1" s="1"/>
  <c r="F305" i="1" a="1"/>
  <c r="F305" i="1" s="1"/>
  <c r="F375" i="1" a="1"/>
  <c r="F375" i="1" s="1"/>
  <c r="F900" i="1" a="1"/>
  <c r="F900" i="1" s="1"/>
  <c r="F1391" i="1" a="1"/>
  <c r="F1391" i="1" s="1"/>
  <c r="F792" i="1" a="1"/>
  <c r="F792" i="1" s="1"/>
  <c r="F1553" i="1" a="1"/>
  <c r="F1553" i="1" s="1"/>
  <c r="F2377" i="1" a="1"/>
  <c r="F2377" i="1" s="1"/>
  <c r="F791" i="1" a="1"/>
  <c r="F791" i="1" s="1"/>
  <c r="F2061" i="1" a="1"/>
  <c r="F2061" i="1" s="1"/>
  <c r="F3545" i="1" a="1"/>
  <c r="F3545" i="1" s="1"/>
  <c r="F3628" i="1" a="1"/>
  <c r="F3628" i="1" s="1"/>
  <c r="F3231" i="1" a="1"/>
  <c r="F3231" i="1" s="1"/>
  <c r="F2011" i="1" a="1"/>
  <c r="F2011" i="1" s="1"/>
  <c r="F343" i="1" a="1"/>
  <c r="F343" i="1" s="1"/>
  <c r="F1618" i="1" a="1"/>
  <c r="F1618" i="1" s="1"/>
  <c r="F2626" i="1" a="1"/>
  <c r="F2626" i="1" s="1"/>
  <c r="F3102" i="1" a="1"/>
  <c r="F3102" i="1" s="1"/>
  <c r="F1118" i="1" a="1"/>
  <c r="F1118" i="1" s="1"/>
  <c r="F2148" i="1" a="1"/>
  <c r="F2148" i="1" s="1"/>
  <c r="F1728" i="1" a="1"/>
  <c r="F1728" i="1" s="1"/>
  <c r="F771" i="1" a="1"/>
  <c r="F771" i="1" s="1"/>
  <c r="F752" i="1" a="1"/>
  <c r="F752" i="1" s="1"/>
  <c r="F1556" i="1" a="1"/>
  <c r="F1556" i="1" s="1"/>
  <c r="F869" i="1" a="1"/>
  <c r="F869" i="1" s="1"/>
  <c r="F1265" i="1" a="1"/>
  <c r="F1265" i="1" s="1"/>
  <c r="F3002" i="1" a="1"/>
  <c r="F3002" i="1" s="1"/>
  <c r="F3153" i="1" a="1"/>
  <c r="F3153" i="1" s="1"/>
  <c r="F433" i="1" a="1"/>
  <c r="F433" i="1" s="1"/>
  <c r="F1298" i="1" a="1"/>
  <c r="F1298" i="1" s="1"/>
  <c r="F3506" i="1" a="1"/>
  <c r="F3506" i="1" s="1"/>
  <c r="F24" i="1" a="1"/>
  <c r="F24" i="1" s="1"/>
  <c r="F2376" i="1" a="1"/>
  <c r="F2376" i="1" s="1"/>
  <c r="F1077" i="1" a="1"/>
  <c r="F1077" i="1" s="1"/>
  <c r="F774" i="1" a="1"/>
  <c r="F774" i="1" s="1"/>
  <c r="F793" i="1" a="1"/>
  <c r="F793" i="1" s="1"/>
  <c r="F773" i="1" a="1"/>
  <c r="F773" i="1" s="1"/>
  <c r="F403" i="1" a="1"/>
  <c r="F403" i="1" s="1"/>
  <c r="F2055" i="1" a="1"/>
  <c r="F2055" i="1" s="1"/>
  <c r="F2418" i="1" a="1"/>
  <c r="F2418" i="1" s="1"/>
  <c r="F3650" i="1" a="1"/>
  <c r="F3650" i="1" s="1"/>
  <c r="F607" i="1" a="1"/>
  <c r="F607" i="1" s="1"/>
  <c r="F2411" i="1" a="1"/>
  <c r="F2411" i="1" s="1"/>
  <c r="F3350" i="1" a="1"/>
  <c r="F3350" i="1" s="1"/>
  <c r="F139" i="1" a="1"/>
  <c r="F139" i="1" s="1"/>
  <c r="F149" i="1" a="1"/>
  <c r="F149" i="1" s="1"/>
  <c r="F3485" i="1" a="1"/>
  <c r="F3485" i="1" s="1"/>
  <c r="F637" i="1" a="1"/>
  <c r="F637" i="1" s="1"/>
  <c r="F1548" i="1" a="1"/>
  <c r="F1548" i="1" s="1"/>
  <c r="F614" i="1" a="1"/>
  <c r="F614" i="1" s="1"/>
  <c r="F344" i="1" a="1"/>
  <c r="F344" i="1" s="1"/>
  <c r="F391" i="1" a="1"/>
  <c r="F391" i="1" s="1"/>
  <c r="F2529" i="1" a="1"/>
  <c r="F2529" i="1" s="1"/>
  <c r="F1406" i="1" a="1"/>
  <c r="F1406" i="1" s="1"/>
  <c r="F811" i="1" a="1"/>
  <c r="F811" i="1" s="1"/>
  <c r="F2393" i="1" a="1"/>
  <c r="F2393" i="1" s="1"/>
  <c r="F2549" i="1" a="1"/>
  <c r="F2549" i="1" s="1"/>
  <c r="F2554" i="1" a="1"/>
  <c r="F2554" i="1" s="1"/>
  <c r="F2542" i="1" a="1"/>
  <c r="F2542" i="1" s="1"/>
  <c r="F1177" i="1" a="1"/>
  <c r="F1177" i="1" s="1"/>
  <c r="F2822" i="1" a="1"/>
  <c r="F2822" i="1" s="1"/>
  <c r="F2278" i="1" a="1"/>
  <c r="F2278" i="1" s="1"/>
  <c r="F273" i="1" a="1"/>
  <c r="F273" i="1" s="1"/>
  <c r="F9" i="1" a="1"/>
  <c r="F9" i="1" s="1"/>
  <c r="F1919" i="1" a="1"/>
  <c r="F1919" i="1" s="1"/>
  <c r="F60" i="1" a="1"/>
  <c r="F60" i="1" s="1"/>
  <c r="F1918" i="1" a="1"/>
  <c r="F1918" i="1" s="1"/>
  <c r="F1097" i="1" a="1"/>
  <c r="F1097" i="1" s="1"/>
  <c r="F1061" i="1" a="1"/>
  <c r="F1061" i="1" s="1"/>
  <c r="F2060" i="1" a="1"/>
  <c r="F2060" i="1" s="1"/>
  <c r="F756" i="1" a="1"/>
  <c r="F756" i="1" s="1"/>
  <c r="F1595" i="1" a="1"/>
  <c r="F1595" i="1" s="1"/>
  <c r="F3643" i="1" a="1"/>
  <c r="F3643" i="1" s="1"/>
  <c r="F1811" i="1" a="1"/>
  <c r="F1811" i="1" s="1"/>
  <c r="F2653" i="1" a="1"/>
  <c r="F2653" i="1" s="1"/>
  <c r="F3842" i="1" a="1"/>
  <c r="F3842" i="1" s="1"/>
  <c r="F1143" i="1" a="1"/>
  <c r="F1143" i="1" s="1"/>
  <c r="F654" i="1" a="1"/>
  <c r="F654" i="1" s="1"/>
  <c r="F47" i="1" a="1"/>
  <c r="F47" i="1" s="1"/>
  <c r="F2458" i="1" a="1"/>
  <c r="F2458" i="1" s="1"/>
  <c r="F3461" i="1" a="1"/>
  <c r="F3461" i="1" s="1"/>
  <c r="F3125" i="1" a="1"/>
  <c r="F3125" i="1" s="1"/>
  <c r="F779" i="1" a="1"/>
  <c r="F779" i="1" s="1"/>
  <c r="F3836" i="1" a="1"/>
  <c r="F3836" i="1" s="1"/>
  <c r="F3412" i="1" a="1"/>
  <c r="F3412" i="1" s="1"/>
  <c r="F747" i="1" a="1"/>
  <c r="F747" i="1" s="1"/>
  <c r="F1714" i="1" a="1"/>
  <c r="F1714" i="1" s="1"/>
  <c r="F2687" i="1" a="1"/>
  <c r="F2687" i="1" s="1"/>
  <c r="F1075" i="1" a="1"/>
  <c r="F1075" i="1" s="1"/>
  <c r="F3490" i="1" a="1"/>
  <c r="F3490" i="1" s="1"/>
  <c r="F2573" i="1" a="1"/>
  <c r="F2573" i="1" s="1"/>
  <c r="F1547" i="1" a="1"/>
  <c r="F1547" i="1" s="1"/>
  <c r="F1261" i="1" a="1"/>
  <c r="F1261" i="1" s="1"/>
  <c r="F1676" i="1" a="1"/>
  <c r="F1676" i="1" s="1"/>
  <c r="F2932" i="1" a="1"/>
  <c r="F2932" i="1" s="1"/>
  <c r="F1267" i="1" a="1"/>
  <c r="F1267" i="1" s="1"/>
  <c r="F1524" i="1" a="1"/>
  <c r="F1524" i="1" s="1"/>
  <c r="F2304" i="1" a="1"/>
  <c r="F2304" i="1" s="1"/>
  <c r="F1505" i="1" a="1"/>
  <c r="F1505" i="1" s="1"/>
  <c r="F1635" i="1" a="1"/>
  <c r="F1635" i="1" s="1"/>
  <c r="F471" i="1" a="1"/>
  <c r="F471" i="1" s="1"/>
  <c r="F1540" i="1" a="1"/>
  <c r="F1540" i="1" s="1"/>
  <c r="F1521" i="1" a="1"/>
  <c r="F1521" i="1" s="1"/>
  <c r="F1619" i="1" a="1"/>
  <c r="F1619" i="1" s="1"/>
  <c r="F1242" i="1" a="1"/>
  <c r="F1242" i="1" s="1"/>
  <c r="F1564" i="1" a="1"/>
  <c r="F1564" i="1" s="1"/>
  <c r="F1513" i="1" a="1"/>
  <c r="F1513" i="1" s="1"/>
  <c r="F2399" i="1" a="1"/>
  <c r="F2399" i="1" s="1"/>
  <c r="F92" i="1" a="1"/>
  <c r="F92" i="1" s="1"/>
  <c r="F2400" i="1" a="1"/>
  <c r="F2400" i="1" s="1"/>
  <c r="F1544" i="1" a="1"/>
  <c r="F1544" i="1" s="1"/>
  <c r="F2390" i="1" a="1"/>
  <c r="F2390" i="1" s="1"/>
  <c r="F2397" i="1" a="1"/>
  <c r="F2397" i="1" s="1"/>
  <c r="F2416" i="1" a="1"/>
  <c r="F2416" i="1" s="1"/>
  <c r="F1443" i="1" a="1"/>
  <c r="F1443" i="1" s="1"/>
  <c r="F1535" i="1" a="1"/>
  <c r="F1535" i="1" s="1"/>
  <c r="F841" i="1" a="1"/>
  <c r="F841" i="1" s="1"/>
  <c r="F3305" i="1" a="1"/>
  <c r="F3305" i="1" s="1"/>
  <c r="F697" i="1" a="1"/>
  <c r="F697" i="1" s="1"/>
  <c r="F3618" i="1" a="1"/>
  <c r="F3618" i="1" s="1"/>
  <c r="F2919" i="1" a="1"/>
  <c r="F2919" i="1" s="1"/>
  <c r="F2005" i="1" a="1"/>
  <c r="F2005" i="1" s="1"/>
  <c r="F2251" i="1" a="1"/>
  <c r="F2251" i="1" s="1"/>
  <c r="F1645" i="1" a="1"/>
  <c r="F1645" i="1" s="1"/>
  <c r="F1646" i="1" a="1"/>
  <c r="F1646" i="1" s="1"/>
  <c r="F1549" i="1" a="1"/>
  <c r="F1549" i="1" s="1"/>
  <c r="F1649" i="1" a="1"/>
  <c r="F1649" i="1" s="1"/>
  <c r="F1624" i="1" a="1"/>
  <c r="F1624" i="1" s="1"/>
  <c r="F1560" i="1" a="1"/>
  <c r="F1560" i="1" s="1"/>
  <c r="F2097" i="1" a="1"/>
  <c r="F2097" i="1" s="1"/>
  <c r="F2301" i="1" a="1"/>
  <c r="F2301" i="1" s="1"/>
  <c r="F702" i="1" a="1"/>
  <c r="F702" i="1" s="1"/>
  <c r="F2971" i="1" a="1"/>
  <c r="F2971" i="1" s="1"/>
  <c r="F1268" i="1" a="1"/>
  <c r="F1268" i="1" s="1"/>
  <c r="F2483" i="1" a="1"/>
  <c r="F2483" i="1" s="1"/>
  <c r="F1126" i="1" a="1"/>
  <c r="F1126" i="1" s="1"/>
  <c r="F152" i="1" a="1"/>
  <c r="F152" i="1" s="1"/>
  <c r="F721" i="1" a="1"/>
  <c r="F721" i="1" s="1"/>
  <c r="F1568" i="1" a="1"/>
  <c r="F1568" i="1" s="1"/>
  <c r="F1078" i="1" a="1"/>
  <c r="F1078" i="1" s="1"/>
  <c r="F1113" i="1" a="1"/>
  <c r="F1113" i="1" s="1"/>
  <c r="F1631" i="1" a="1"/>
  <c r="F1631" i="1" s="1"/>
  <c r="F492" i="1" a="1"/>
  <c r="F492" i="1" s="1"/>
  <c r="F3623" i="1" a="1"/>
  <c r="F3623" i="1" s="1"/>
  <c r="F1277" i="1" a="1"/>
  <c r="F1277" i="1" s="1"/>
  <c r="F1908" i="1" a="1"/>
  <c r="F1908" i="1" s="1"/>
  <c r="F1569" i="1" a="1"/>
  <c r="F1569" i="1" s="1"/>
  <c r="F1779" i="1" a="1"/>
  <c r="F1779" i="1" s="1"/>
  <c r="F1752" i="1" a="1"/>
  <c r="F1752" i="1" s="1"/>
  <c r="F1845" i="1" a="1"/>
  <c r="F1845" i="1" s="1"/>
  <c r="F1293" i="1" a="1"/>
  <c r="F1293" i="1" s="1"/>
  <c r="F1741" i="1" a="1"/>
  <c r="F1741" i="1" s="1"/>
  <c r="F891" i="1" a="1"/>
  <c r="F891" i="1" s="1"/>
  <c r="F1798" i="1" a="1"/>
  <c r="F1798" i="1" s="1"/>
  <c r="F3619" i="1" a="1"/>
  <c r="F3619" i="1" s="1"/>
  <c r="F1711" i="1" a="1"/>
  <c r="F1711" i="1" s="1"/>
  <c r="F3307" i="1" a="1"/>
  <c r="F3307" i="1" s="1"/>
  <c r="F1827" i="1" a="1"/>
  <c r="F1827" i="1" s="1"/>
  <c r="F3116" i="1" a="1"/>
  <c r="F3116" i="1" s="1"/>
  <c r="F1834" i="1" a="1"/>
  <c r="F1834" i="1" s="1"/>
  <c r="F1656" i="1" a="1"/>
  <c r="F1656" i="1" s="1"/>
  <c r="F784" i="1" a="1"/>
  <c r="F784" i="1" s="1"/>
  <c r="F2596" i="1" a="1"/>
  <c r="F2596" i="1" s="1"/>
  <c r="F1617" i="1" a="1"/>
  <c r="F1617" i="1" s="1"/>
  <c r="F2601" i="1" a="1"/>
  <c r="F2601" i="1" s="1"/>
  <c r="F2595" i="1" a="1"/>
  <c r="F2595" i="1" s="1"/>
  <c r="F1628" i="1" a="1"/>
  <c r="F1628" i="1" s="1"/>
  <c r="F2446" i="1" a="1"/>
  <c r="F2446" i="1" s="1"/>
  <c r="F2133" i="1" a="1"/>
  <c r="F2133" i="1" s="1"/>
  <c r="F3622" i="1" a="1"/>
  <c r="F3622" i="1" s="1"/>
  <c r="F2143" i="1" a="1"/>
  <c r="F2143" i="1" s="1"/>
  <c r="F3308" i="1" a="1"/>
  <c r="F3308" i="1" s="1"/>
  <c r="F1295" i="1" a="1"/>
  <c r="F1295" i="1" s="1"/>
  <c r="F1302" i="1" a="1"/>
  <c r="F1302" i="1" s="1"/>
  <c r="F1799" i="1" a="1"/>
  <c r="F1799" i="1" s="1"/>
  <c r="F1699" i="1" a="1"/>
  <c r="F1699" i="1" s="1"/>
  <c r="F1589" i="1" a="1"/>
  <c r="F1589" i="1" s="1"/>
  <c r="F746" i="1" a="1"/>
  <c r="F746" i="1" s="1"/>
  <c r="F751" i="1" a="1"/>
  <c r="F751" i="1" s="1"/>
  <c r="F852" i="1" a="1"/>
  <c r="F852" i="1" s="1"/>
  <c r="F1090" i="1" a="1"/>
  <c r="F1090" i="1" s="1"/>
  <c r="F3027" i="1" a="1"/>
  <c r="F3027" i="1" s="1"/>
  <c r="F220" i="1" a="1"/>
  <c r="F220" i="1" s="1"/>
  <c r="F629" i="1" a="1"/>
  <c r="F629" i="1" s="1"/>
  <c r="F781" i="1" a="1"/>
  <c r="F781" i="1" s="1"/>
  <c r="F1291" i="1" a="1"/>
  <c r="F1291" i="1" s="1"/>
  <c r="F1748" i="1" a="1"/>
  <c r="F1748" i="1" s="1"/>
  <c r="F765" i="1" a="1"/>
  <c r="F765" i="1" s="1"/>
  <c r="F1286" i="1" a="1"/>
  <c r="F1286" i="1" s="1"/>
  <c r="F43" i="1" a="1"/>
  <c r="F43" i="1" s="1"/>
  <c r="F46" i="1" a="1"/>
  <c r="F46" i="1" s="1"/>
  <c r="F468" i="1" a="1"/>
  <c r="F468" i="1" s="1"/>
  <c r="F18" i="1" a="1"/>
  <c r="F18" i="1" s="1"/>
  <c r="F51" i="1" a="1"/>
  <c r="F51" i="1" s="1"/>
  <c r="F2998" i="1" a="1"/>
  <c r="F2998" i="1" s="1"/>
  <c r="F3014" i="1" a="1"/>
  <c r="F3014" i="1" s="1"/>
  <c r="F2532" i="1" a="1"/>
  <c r="F2532" i="1" s="1"/>
  <c r="F2515" i="1" a="1"/>
  <c r="F2515" i="1" s="1"/>
  <c r="F3000" i="1" a="1"/>
  <c r="F3000" i="1" s="1"/>
  <c r="F3022" i="1" a="1"/>
  <c r="F3022" i="1" s="1"/>
  <c r="F3624" i="1" a="1"/>
  <c r="F3624" i="1" s="1"/>
  <c r="F707" i="1" a="1"/>
  <c r="F707" i="1" s="1"/>
  <c r="F1420" i="1" a="1"/>
  <c r="F1420" i="1" s="1"/>
  <c r="F1279" i="1" a="1"/>
  <c r="F1279" i="1" s="1"/>
  <c r="F539" i="1" a="1"/>
  <c r="F539" i="1" s="1"/>
  <c r="F2452" i="1" a="1"/>
  <c r="F2452" i="1" s="1"/>
  <c r="F1927" i="1" a="1"/>
  <c r="F1927" i="1" s="1"/>
  <c r="F3043" i="1" a="1"/>
  <c r="F3043" i="1" s="1"/>
  <c r="F1270" i="1" a="1"/>
  <c r="F1270" i="1" s="1"/>
  <c r="F1280" i="1" a="1"/>
  <c r="F1280" i="1" s="1"/>
  <c r="F1434" i="1" a="1"/>
  <c r="F1434" i="1" s="1"/>
  <c r="F788" i="1" a="1"/>
  <c r="F788" i="1" s="1"/>
  <c r="F3620" i="1" a="1"/>
  <c r="F3620" i="1" s="1"/>
  <c r="F787" i="1" a="1"/>
  <c r="F787" i="1" s="1"/>
  <c r="F1710" i="1" a="1"/>
  <c r="F1710" i="1" s="1"/>
  <c r="F67" i="1" a="1"/>
  <c r="F67" i="1" s="1"/>
  <c r="F7" i="1" a="1"/>
  <c r="F7" i="1" s="1"/>
  <c r="F2655" i="1" a="1"/>
  <c r="F2655" i="1" s="1"/>
  <c r="F2335" i="1" a="1"/>
  <c r="F2335" i="1" s="1"/>
  <c r="F3329" i="1" a="1"/>
  <c r="F3329" i="1" s="1"/>
  <c r="F3210" i="1" a="1"/>
  <c r="F3210" i="1" s="1"/>
  <c r="F3431" i="1" a="1"/>
  <c r="F3431" i="1" s="1"/>
  <c r="F2988" i="1" a="1"/>
  <c r="F2988" i="1" s="1"/>
  <c r="F3613" i="1" a="1"/>
  <c r="F3613" i="1" s="1"/>
  <c r="F1440" i="1" a="1"/>
  <c r="F1440" i="1" s="1"/>
  <c r="F2541" i="1" a="1"/>
  <c r="F2541" i="1" s="1"/>
  <c r="F1567" i="1" a="1"/>
  <c r="F1567" i="1" s="1"/>
  <c r="F3346" i="1" a="1"/>
  <c r="F3346" i="1" s="1"/>
  <c r="F3302" i="1" a="1"/>
  <c r="F3302" i="1" s="1"/>
  <c r="F2705" i="1" a="1"/>
  <c r="F2705" i="1" s="1"/>
  <c r="F2828" i="1" a="1"/>
  <c r="F2828" i="1" s="1"/>
  <c r="F3392" i="1" a="1"/>
  <c r="F3392" i="1" s="1"/>
  <c r="F3005" i="1" a="1"/>
  <c r="F3005" i="1" s="1"/>
  <c r="F3351" i="1" a="1"/>
  <c r="F3351" i="1" s="1"/>
  <c r="F872" i="1" a="1"/>
  <c r="F872" i="1" s="1"/>
  <c r="F3205" i="1" a="1"/>
  <c r="F3205" i="1" s="1"/>
  <c r="F2811" i="1" a="1"/>
  <c r="F2811" i="1" s="1"/>
  <c r="F2795" i="1" a="1"/>
  <c r="F2795" i="1" s="1"/>
  <c r="F3204" i="1" a="1"/>
  <c r="F3204" i="1" s="1"/>
  <c r="F3612" i="1" a="1"/>
  <c r="F3612" i="1" s="1"/>
  <c r="F3582" i="1" a="1"/>
  <c r="F3582" i="1" s="1"/>
  <c r="F1238" i="1" a="1"/>
  <c r="F1238" i="1" s="1"/>
  <c r="F3575" i="1" a="1"/>
  <c r="F3575" i="1" s="1"/>
  <c r="F3209" i="1" a="1"/>
  <c r="F3209" i="1" s="1"/>
  <c r="F2997" i="1" a="1"/>
  <c r="F2997" i="1" s="1"/>
  <c r="F2414" i="1" a="1"/>
  <c r="F2414" i="1" s="1"/>
  <c r="F3603" i="1" a="1"/>
  <c r="F3603" i="1" s="1"/>
  <c r="F3577" i="1" a="1"/>
  <c r="F3577" i="1" s="1"/>
  <c r="F3609" i="1" a="1"/>
  <c r="F3609" i="1" s="1"/>
  <c r="F3590" i="1" a="1"/>
  <c r="F3590" i="1" s="1"/>
  <c r="F3605" i="1" a="1"/>
  <c r="F3605" i="1" s="1"/>
  <c r="F3493" i="1" a="1"/>
  <c r="F3493" i="1" s="1"/>
  <c r="F1274" i="1" a="1"/>
  <c r="F1274" i="1" s="1"/>
  <c r="F3353" i="1" a="1"/>
  <c r="F3353" i="1" s="1"/>
  <c r="F3103" i="1" a="1"/>
  <c r="F3103" i="1" s="1"/>
  <c r="F2775" i="1" a="1"/>
  <c r="F2775" i="1" s="1"/>
  <c r="F2675" i="1" a="1"/>
  <c r="F2675" i="1" s="1"/>
  <c r="F3212" i="1" a="1"/>
  <c r="F3212" i="1" s="1"/>
  <c r="F2510" i="1" a="1"/>
  <c r="F2510" i="1" s="1"/>
  <c r="F640" i="1" a="1"/>
  <c r="F640" i="1" s="1"/>
  <c r="F2902" i="1" a="1"/>
  <c r="F2902" i="1" s="1"/>
  <c r="F3375" i="1" a="1"/>
  <c r="F3375" i="1" s="1"/>
  <c r="F3578" i="1" a="1"/>
  <c r="F3578" i="1" s="1"/>
  <c r="F3187" i="1" a="1"/>
  <c r="F3187" i="1" s="1"/>
  <c r="F2250" i="1" a="1"/>
  <c r="F2250" i="1" s="1"/>
  <c r="F3214" i="1" a="1"/>
  <c r="F3214" i="1" s="1"/>
  <c r="F3607" i="1" a="1"/>
  <c r="F3607" i="1" s="1"/>
  <c r="F1204" i="1" a="1"/>
  <c r="F1204" i="1" s="1"/>
  <c r="F890" i="1" a="1"/>
  <c r="F890" i="1" s="1"/>
  <c r="F776" i="1" a="1"/>
  <c r="F776" i="1" s="1"/>
  <c r="F775" i="1" a="1"/>
  <c r="F775" i="1" s="1"/>
  <c r="F853" i="1" a="1"/>
  <c r="F853" i="1" s="1"/>
  <c r="F798" i="1" a="1"/>
  <c r="F798" i="1" s="1"/>
  <c r="F277" i="1" a="1"/>
  <c r="F277" i="1" s="1"/>
  <c r="F1449" i="1" a="1"/>
  <c r="F1449" i="1" s="1"/>
  <c r="F1925" i="1" a="1"/>
  <c r="F1925" i="1" s="1"/>
  <c r="F687" i="1" a="1"/>
  <c r="F687" i="1" s="1"/>
  <c r="F3195" i="1" a="1"/>
  <c r="F3195" i="1" s="1"/>
  <c r="F2234" i="1" a="1"/>
  <c r="F2234" i="1" s="1"/>
  <c r="F2015" i="1" a="1"/>
  <c r="F2015" i="1" s="1"/>
  <c r="F2153" i="1" a="1"/>
  <c r="F2153" i="1" s="1"/>
  <c r="F1271" i="1" a="1"/>
  <c r="F1271" i="1" s="1"/>
  <c r="F1371" i="1" a="1"/>
  <c r="F1371" i="1" s="1"/>
  <c r="F647" i="1" a="1"/>
  <c r="F647" i="1" s="1"/>
  <c r="F2662" i="1" a="1"/>
  <c r="F2662" i="1" s="1"/>
  <c r="F2374" i="1" a="1"/>
  <c r="F2374" i="1" s="1"/>
  <c r="F1446" i="1" a="1"/>
  <c r="F1446" i="1" s="1"/>
  <c r="F2592" i="1" a="1"/>
  <c r="F2592" i="1" s="1"/>
  <c r="F3617" i="1" a="1"/>
  <c r="F3617" i="1" s="1"/>
  <c r="F3201" i="1" a="1"/>
  <c r="F3201" i="1" s="1"/>
  <c r="F1632" i="1" a="1"/>
  <c r="F1632" i="1" s="1"/>
  <c r="F1297" i="1" a="1"/>
  <c r="F1297" i="1" s="1"/>
  <c r="F2987" i="1" a="1"/>
  <c r="F2987" i="1" s="1"/>
  <c r="F526" i="1" a="1"/>
  <c r="F526" i="1" s="1"/>
  <c r="F362" i="1" a="1"/>
  <c r="F362" i="1" s="1"/>
  <c r="F1992" i="1" a="1"/>
  <c r="F1992" i="1" s="1"/>
  <c r="F3615" i="1" a="1"/>
  <c r="F3615" i="1" s="1"/>
  <c r="F2163" i="1" a="1"/>
  <c r="F2163" i="1" s="1"/>
  <c r="F645" i="1" a="1"/>
  <c r="F645" i="1" s="1"/>
  <c r="F878" i="1" a="1"/>
  <c r="F878" i="1" s="1"/>
  <c r="F3313" i="1" a="1"/>
  <c r="F3313" i="1" s="1"/>
  <c r="F1803" i="1" a="1"/>
  <c r="F1803" i="1" s="1"/>
  <c r="F874" i="1" a="1"/>
  <c r="F874" i="1" s="1"/>
  <c r="F2320" i="1" a="1"/>
  <c r="F2320" i="1" s="1"/>
  <c r="F1857" i="1" a="1"/>
  <c r="F1857" i="1" s="1"/>
  <c r="F378" i="1" a="1"/>
  <c r="F378" i="1" s="1"/>
  <c r="F2551" i="1" a="1"/>
  <c r="F2551" i="1" s="1"/>
  <c r="F205" i="1" a="1"/>
  <c r="F205" i="1" s="1"/>
  <c r="F2511" i="1" a="1"/>
  <c r="F2511" i="1" s="1"/>
  <c r="F2518" i="1" a="1"/>
  <c r="F2518" i="1" s="1"/>
  <c r="F1874" i="1" a="1"/>
  <c r="F1874" i="1" s="1"/>
  <c r="F795" i="1" a="1"/>
  <c r="F795" i="1" s="1"/>
  <c r="F2913" i="1" a="1"/>
  <c r="F2913" i="1" s="1"/>
  <c r="F1744" i="1" a="1"/>
  <c r="F1744" i="1" s="1"/>
  <c r="F883" i="1" a="1"/>
  <c r="F883" i="1" s="1"/>
  <c r="F3572" i="1" a="1"/>
  <c r="F3572" i="1" s="1"/>
  <c r="F2935" i="1" a="1"/>
  <c r="F2935" i="1" s="1"/>
  <c r="F1438" i="1" a="1"/>
  <c r="F1438" i="1" s="1"/>
  <c r="F879" i="1" a="1"/>
  <c r="F879" i="1" s="1"/>
  <c r="F2022" i="1" a="1"/>
  <c r="F2022" i="1" s="1"/>
  <c r="F3614" i="1" a="1"/>
  <c r="F3614" i="1" s="1"/>
  <c r="F2906" i="1" a="1"/>
  <c r="F2906" i="1" s="1"/>
  <c r="F885" i="1" a="1"/>
  <c r="F885" i="1" s="1"/>
  <c r="F2562" i="1" a="1"/>
  <c r="F2562" i="1" s="1"/>
  <c r="F768" i="1" a="1"/>
  <c r="F768" i="1" s="1"/>
  <c r="F877" i="1" a="1"/>
  <c r="F877" i="1" s="1"/>
  <c r="F3186" i="1" a="1"/>
  <c r="F3186" i="1" s="1"/>
  <c r="F3202" i="1" a="1"/>
  <c r="F3202" i="1" s="1"/>
  <c r="F3194" i="1" a="1"/>
  <c r="F3194" i="1" s="1"/>
  <c r="F3456" i="1" a="1"/>
  <c r="F3456" i="1" s="1"/>
  <c r="F2000" i="1" a="1"/>
  <c r="F2000" i="1" s="1"/>
  <c r="F3463" i="1" a="1"/>
  <c r="F3463" i="1" s="1"/>
  <c r="F912" i="1" a="1"/>
  <c r="F912" i="1" s="1"/>
  <c r="F1223" i="1" a="1"/>
  <c r="F1223" i="1" s="1"/>
  <c r="F1234" i="1" a="1"/>
  <c r="F1234" i="1" s="1"/>
  <c r="F2784" i="1" a="1"/>
  <c r="F2784" i="1" s="1"/>
  <c r="F184" i="1" a="1"/>
  <c r="F184" i="1" s="1"/>
  <c r="F3265" i="1" a="1"/>
  <c r="F3265" i="1" s="1"/>
  <c r="F1704" i="1" a="1"/>
  <c r="F1704" i="1" s="1"/>
  <c r="F3306" i="1" a="1"/>
  <c r="F3306" i="1" s="1"/>
  <c r="F914" i="1" a="1"/>
  <c r="F914" i="1" s="1"/>
  <c r="F2018" i="1" a="1"/>
  <c r="F2018" i="1" s="1"/>
  <c r="F1934" i="1" a="1"/>
  <c r="F1934" i="1" s="1"/>
  <c r="F851" i="1" a="1"/>
  <c r="F851" i="1" s="1"/>
  <c r="F1038" i="1" a="1"/>
  <c r="F1038" i="1" s="1"/>
  <c r="F866" i="1" a="1"/>
  <c r="F866" i="1" s="1"/>
  <c r="F2454" i="1" a="1"/>
  <c r="F2454" i="1" s="1"/>
  <c r="F3300" i="1" a="1"/>
  <c r="F3300" i="1" s="1"/>
  <c r="F1458" i="1" a="1"/>
  <c r="F1458" i="1" s="1"/>
  <c r="F1161" i="1" a="1"/>
  <c r="F1161" i="1" s="1"/>
  <c r="F2130" i="1" a="1"/>
  <c r="F2130" i="1" s="1"/>
  <c r="F3303" i="1" a="1"/>
  <c r="F3303" i="1" s="1"/>
  <c r="F1627" i="1" a="1"/>
  <c r="F1627" i="1" s="1"/>
  <c r="F1345" i="1" a="1"/>
  <c r="F1345" i="1" s="1"/>
  <c r="F3298" i="1" a="1"/>
  <c r="F3298" i="1" s="1"/>
  <c r="F2313" i="1" a="1"/>
  <c r="F2313" i="1" s="1"/>
  <c r="F2664" i="1" a="1"/>
  <c r="F2664" i="1" s="1"/>
  <c r="F3621" i="1" a="1"/>
  <c r="F3621" i="1" s="1"/>
  <c r="F2455" i="1" a="1"/>
  <c r="F2455" i="1" s="1"/>
  <c r="F1933" i="1" a="1"/>
  <c r="F1933" i="1" s="1"/>
  <c r="F2587" i="1" a="1"/>
  <c r="F2587" i="1" s="1"/>
  <c r="F2451" i="1" a="1"/>
  <c r="F2451" i="1" s="1"/>
  <c r="F934" i="1" a="1"/>
  <c r="F934" i="1" s="1"/>
  <c r="F2281" i="1" a="1"/>
  <c r="F2281" i="1" s="1"/>
  <c r="F1937" i="1" a="1"/>
  <c r="F1937" i="1" s="1"/>
  <c r="F3182" i="1" a="1"/>
  <c r="F3182" i="1" s="1"/>
  <c r="F2944" i="1" a="1"/>
  <c r="F2944" i="1" s="1"/>
  <c r="F783" i="1" a="1"/>
  <c r="F783" i="1" s="1"/>
  <c r="F1682" i="1" a="1"/>
  <c r="F1682" i="1" s="1"/>
  <c r="F1932" i="1" a="1"/>
  <c r="F1932" i="1" s="1"/>
  <c r="F937" i="1" a="1"/>
  <c r="F937" i="1" s="1"/>
  <c r="F847" i="1" a="1"/>
  <c r="F847" i="1" s="1"/>
  <c r="F563" i="1" a="1"/>
  <c r="F563" i="1" s="1"/>
  <c r="F946" i="1" a="1"/>
  <c r="F946" i="1" s="1"/>
  <c r="F1418" i="1" a="1"/>
  <c r="F1418" i="1" s="1"/>
  <c r="F817" i="1" a="1"/>
  <c r="F817" i="1" s="1"/>
  <c r="F2802" i="1" a="1"/>
  <c r="F2802" i="1" s="1"/>
  <c r="F3304" i="1" a="1"/>
  <c r="F3304" i="1" s="1"/>
  <c r="F2594" i="1" a="1"/>
  <c r="F2594" i="1" s="1"/>
  <c r="F3616" i="1" a="1"/>
  <c r="F3616" i="1" s="1"/>
  <c r="F2448" i="1" a="1"/>
  <c r="F2448" i="1" s="1"/>
  <c r="F1774" i="1" a="1"/>
  <c r="F1774" i="1" s="1"/>
  <c r="F1582" i="1" a="1"/>
  <c r="F1582" i="1" s="1"/>
  <c r="F82" i="1" a="1"/>
  <c r="F82" i="1" s="1"/>
  <c r="F627" i="1" a="1"/>
  <c r="F627" i="1" s="1"/>
  <c r="F1422" i="1" a="1"/>
  <c r="F1422" i="1" s="1"/>
  <c r="F876" i="1" a="1"/>
  <c r="F876" i="1" s="1"/>
  <c r="F857" i="1" a="1"/>
  <c r="F857" i="1" s="1"/>
  <c r="F293" i="1" a="1"/>
  <c r="F293" i="1" s="1"/>
  <c r="F2160" i="1" a="1"/>
  <c r="F2160" i="1" s="1"/>
  <c r="F3437" i="1" a="1"/>
  <c r="F3437" i="1" s="1"/>
  <c r="F1878" i="1" a="1"/>
  <c r="F1878" i="1" s="1"/>
  <c r="F1930" i="1" a="1"/>
  <c r="F1930" i="1" s="1"/>
  <c r="F2591" i="1" a="1"/>
  <c r="F2591" i="1" s="1"/>
  <c r="F240" i="1" a="1"/>
  <c r="F240" i="1" s="1"/>
  <c r="F1613" i="1" a="1"/>
  <c r="F1613" i="1" s="1"/>
  <c r="F1630" i="1" a="1"/>
  <c r="F1630" i="1" s="1"/>
  <c r="F321" i="1" a="1"/>
  <c r="F321" i="1" s="1"/>
  <c r="F764" i="1" a="1"/>
  <c r="F764" i="1" s="1"/>
  <c r="F683" i="1" a="1"/>
  <c r="F683" i="1" s="1"/>
  <c r="F367" i="1" a="1"/>
  <c r="F367" i="1" s="1"/>
  <c r="F769" i="1" a="1"/>
  <c r="F769" i="1" s="1"/>
  <c r="F1621" i="1" a="1"/>
  <c r="F1621" i="1" s="1"/>
  <c r="F2996" i="1" a="1"/>
  <c r="F2996" i="1" s="1"/>
  <c r="F1471" i="1" a="1"/>
  <c r="F1471" i="1" s="1"/>
  <c r="F1518" i="1" a="1"/>
  <c r="F1518" i="1" s="1"/>
  <c r="F1497" i="1" a="1"/>
  <c r="F1497" i="1" s="1"/>
  <c r="F487" i="1" a="1"/>
  <c r="F487" i="1" s="1"/>
  <c r="F1935" i="1" a="1"/>
  <c r="F1935" i="1" s="1"/>
  <c r="F2556" i="1" a="1"/>
  <c r="F2556" i="1" s="1"/>
  <c r="F260" i="1" a="1"/>
  <c r="F260" i="1" s="1"/>
  <c r="F3215" i="1" a="1"/>
  <c r="F3215" i="1" s="1"/>
  <c r="F3208" i="1" a="1"/>
  <c r="F3208" i="1" s="1"/>
  <c r="F1732" i="1" a="1"/>
  <c r="F1732" i="1" s="1"/>
  <c r="F1509" i="1" a="1"/>
  <c r="F1509" i="1" s="1"/>
  <c r="F2794" i="1" a="1"/>
  <c r="F2794" i="1" s="1"/>
  <c r="F2359" i="1" a="1"/>
  <c r="F2359" i="1" s="1"/>
  <c r="F1638" i="1" a="1"/>
  <c r="F1638" i="1" s="1"/>
  <c r="F1685" i="1" a="1"/>
  <c r="F1685" i="1" s="1"/>
  <c r="F1727" i="1" a="1"/>
  <c r="F1727" i="1" s="1"/>
  <c r="F1489" i="1" a="1"/>
  <c r="F1489" i="1" s="1"/>
  <c r="F2033" i="1" a="1"/>
  <c r="F2033" i="1" s="1"/>
  <c r="F503" i="1" a="1"/>
  <c r="F503" i="1" s="1"/>
  <c r="F1670" i="1" a="1"/>
  <c r="F1670" i="1" s="1"/>
  <c r="F2021" i="1" a="1"/>
  <c r="F2021" i="1" s="1"/>
  <c r="F1712" i="1" a="1"/>
  <c r="F1712" i="1" s="1"/>
  <c r="F1988" i="1" a="1"/>
  <c r="F1988" i="1" s="1"/>
  <c r="F2065" i="1" a="1"/>
  <c r="F2065" i="1" s="1"/>
  <c r="F2083" i="1" a="1"/>
  <c r="F2083" i="1" s="1"/>
  <c r="F2077" i="1" a="1"/>
  <c r="F2077" i="1" s="1"/>
  <c r="F2087" i="1" a="1"/>
  <c r="F2087" i="1" s="1"/>
  <c r="F2068" i="1" a="1"/>
  <c r="F2068" i="1" s="1"/>
  <c r="F2082" i="1" a="1"/>
  <c r="F2082" i="1" s="1"/>
  <c r="F2039" i="1" a="1"/>
  <c r="F2039" i="1" s="1"/>
  <c r="F3395" i="1" a="1"/>
  <c r="F3395" i="1" s="1"/>
  <c r="F2020" i="1" a="1"/>
  <c r="F2020" i="1" s="1"/>
  <c r="F2076" i="1" a="1"/>
  <c r="F2076" i="1" s="1"/>
  <c r="F2014" i="1" a="1"/>
  <c r="F2014" i="1" s="1"/>
  <c r="F2069" i="1" a="1"/>
  <c r="F2069" i="1" s="1"/>
  <c r="F1885" i="1" a="1"/>
  <c r="F1885" i="1" s="1"/>
  <c r="F1977" i="1" a="1"/>
  <c r="F1977" i="1" s="1"/>
  <c r="F2037" i="1" a="1"/>
  <c r="F2037" i="1" s="1"/>
  <c r="F2472" i="1" a="1"/>
  <c r="F2472" i="1" s="1"/>
  <c r="F1838" i="1" a="1"/>
  <c r="F1838" i="1" s="1"/>
  <c r="F3221" i="1" a="1"/>
  <c r="F3221" i="1" s="1"/>
  <c r="F2770" i="1" a="1"/>
  <c r="F2770" i="1" s="1"/>
  <c r="F3179" i="1" a="1"/>
  <c r="F3179" i="1" s="1"/>
  <c r="F3037" i="1" a="1"/>
  <c r="F3037" i="1" s="1"/>
  <c r="F3276" i="1" a="1"/>
  <c r="F3276" i="1" s="1"/>
  <c r="F164" i="1" a="1"/>
  <c r="F164" i="1" s="1"/>
  <c r="F1673" i="1" a="1"/>
  <c r="F1673" i="1" s="1"/>
  <c r="F1573" i="1" a="1"/>
  <c r="F1573" i="1" s="1"/>
  <c r="F3525" i="1" a="1"/>
  <c r="F3525" i="1" s="1"/>
  <c r="F2154" i="1" a="1"/>
  <c r="F2154" i="1" s="1"/>
  <c r="F437" i="1" a="1"/>
  <c r="F437" i="1" s="1"/>
  <c r="F2514" i="1" a="1"/>
  <c r="F2514" i="1" s="1"/>
  <c r="F3470" i="1" a="1"/>
  <c r="F3470" i="1" s="1"/>
  <c r="F3595" i="1" a="1"/>
  <c r="F3595" i="1" s="1"/>
  <c r="F320" i="1" a="1"/>
  <c r="F320" i="1" s="1"/>
  <c r="F518" i="1" a="1"/>
  <c r="F518" i="1" s="1"/>
  <c r="F500" i="1" a="1"/>
  <c r="F500" i="1" s="1"/>
  <c r="F2179" i="1" a="1"/>
  <c r="F2179" i="1" s="1"/>
  <c r="F1870" i="1" a="1"/>
  <c r="F1870" i="1" s="1"/>
  <c r="F1769" i="1" a="1"/>
  <c r="F1769" i="1" s="1"/>
  <c r="F201" i="1" a="1"/>
  <c r="F201" i="1" s="1"/>
  <c r="F190" i="1" a="1"/>
  <c r="F190" i="1" s="1"/>
  <c r="F63" i="1" a="1"/>
  <c r="F63" i="1" s="1"/>
  <c r="F3844" i="1" a="1"/>
  <c r="F3844" i="1" s="1"/>
  <c r="F603" i="1" a="1"/>
  <c r="F603" i="1" s="1"/>
  <c r="F602" i="1" a="1"/>
  <c r="F602" i="1" s="1"/>
  <c r="F2289" i="1" a="1"/>
  <c r="F2289" i="1" s="1"/>
  <c r="F62" i="1" a="1"/>
  <c r="F62" i="1" s="1"/>
  <c r="F349" i="1" a="1"/>
  <c r="F349" i="1" s="1"/>
  <c r="F3452" i="1" a="1"/>
  <c r="F3452" i="1" s="1"/>
  <c r="F3845" i="1" a="1"/>
  <c r="F3845" i="1" s="1"/>
  <c r="F2200" i="1" a="1"/>
  <c r="F2200" i="1" s="1"/>
  <c r="F1793" i="1" a="1"/>
  <c r="F1793" i="1" s="1"/>
  <c r="F3217" i="1" a="1"/>
  <c r="F3217" i="1" s="1"/>
  <c r="F3289" i="1" a="1"/>
  <c r="F3289" i="1" s="1"/>
  <c r="F3480" i="1" a="1"/>
  <c r="F3480" i="1" s="1"/>
  <c r="F3594" i="1" a="1"/>
  <c r="F3594" i="1" s="1"/>
  <c r="F3386" i="1" a="1"/>
  <c r="F3386" i="1" s="1"/>
  <c r="F2325" i="1" a="1"/>
  <c r="F2325" i="1" s="1"/>
  <c r="F2955" i="1" a="1"/>
  <c r="F2955" i="1" s="1"/>
  <c r="F3083" i="1" a="1"/>
  <c r="F3083" i="1" s="1"/>
  <c r="F2767" i="1" a="1"/>
  <c r="F2767" i="1" s="1"/>
  <c r="F421" i="1" a="1"/>
  <c r="F421" i="1" s="1"/>
  <c r="F619" i="1" a="1"/>
  <c r="F619" i="1" s="1"/>
  <c r="F1377" i="1" a="1"/>
  <c r="F1377" i="1" s="1"/>
  <c r="F1132" i="1" a="1"/>
  <c r="F1132" i="1" s="1"/>
  <c r="F2834" i="1" a="1"/>
  <c r="F2834" i="1" s="1"/>
  <c r="F3006" i="1" a="1"/>
  <c r="F3006" i="1" s="1"/>
  <c r="F404" i="1" a="1"/>
  <c r="F404" i="1" s="1"/>
  <c r="F2631" i="1" a="1"/>
  <c r="F2631" i="1" s="1"/>
  <c r="F2999" i="1" a="1"/>
  <c r="F2999" i="1" s="1"/>
  <c r="F2686" i="1" a="1"/>
  <c r="F2686" i="1" s="1"/>
  <c r="F3134" i="1" a="1"/>
  <c r="F3134" i="1" s="1"/>
  <c r="F478" i="1" a="1"/>
  <c r="F478" i="1" s="1"/>
  <c r="F1692" i="1" a="1"/>
  <c r="F1692" i="1" s="1"/>
  <c r="F3646" i="1" a="1"/>
  <c r="F3646" i="1" s="1"/>
  <c r="F2205" i="1" a="1"/>
  <c r="F2205" i="1" s="1"/>
  <c r="F2166" i="1" a="1"/>
  <c r="F2166" i="1" s="1"/>
  <c r="F1659" i="1" a="1"/>
  <c r="F1659" i="1" s="1"/>
  <c r="F698" i="1" a="1"/>
  <c r="F698" i="1" s="1"/>
  <c r="F1718" i="1" a="1"/>
  <c r="F1718" i="1" s="1"/>
  <c r="F671" i="1" a="1"/>
  <c r="F671" i="1" s="1"/>
  <c r="F2078" i="1" a="1"/>
  <c r="F2078" i="1" s="1"/>
  <c r="F1888" i="1" a="1"/>
  <c r="F1888" i="1" s="1"/>
  <c r="F2619" i="1" a="1"/>
  <c r="F2619" i="1" s="1"/>
  <c r="F3292" i="1" a="1"/>
  <c r="F3292" i="1" s="1"/>
  <c r="F3028" i="1" a="1"/>
  <c r="F3028" i="1" s="1"/>
  <c r="F1411" i="1" a="1"/>
  <c r="F1411" i="1" s="1"/>
  <c r="F1426" i="1" a="1"/>
  <c r="F1426" i="1" s="1"/>
  <c r="F1057" i="1" a="1"/>
  <c r="F1057" i="1" s="1"/>
  <c r="F708" i="1" a="1"/>
  <c r="F708" i="1" s="1"/>
  <c r="F105" i="1" a="1"/>
  <c r="F105" i="1" s="1"/>
  <c r="F1555" i="1" a="1"/>
  <c r="F1555" i="1" s="1"/>
  <c r="F3035" i="1" a="1"/>
  <c r="F3035" i="1" s="1"/>
  <c r="F2174" i="1" a="1"/>
  <c r="F2174" i="1" s="1"/>
  <c r="F1076" i="1" a="1"/>
  <c r="F1076" i="1" s="1"/>
  <c r="F519" i="1" a="1"/>
  <c r="F519" i="1" s="1"/>
  <c r="F2821" i="1" a="1"/>
  <c r="F2821" i="1" s="1"/>
  <c r="F1579" i="1" a="1"/>
  <c r="F1579" i="1" s="1"/>
  <c r="F2008" i="1" a="1"/>
  <c r="F2008" i="1" s="1"/>
  <c r="F3058" i="1" a="1"/>
  <c r="F3058" i="1" s="1"/>
  <c r="F2953" i="1" a="1"/>
  <c r="F2953" i="1" s="1"/>
  <c r="F828" i="1" a="1"/>
  <c r="F828" i="1" s="1"/>
  <c r="F1644" i="1" a="1"/>
  <c r="F1644" i="1" s="1"/>
  <c r="F1178" i="1" a="1"/>
  <c r="F1178" i="1" s="1"/>
  <c r="F3426" i="1" a="1"/>
  <c r="F3426" i="1" s="1"/>
  <c r="F3425" i="1" a="1"/>
  <c r="F3425" i="1" s="1"/>
  <c r="F1611" i="1" a="1"/>
  <c r="F1611" i="1" s="1"/>
  <c r="F1183" i="1" a="1"/>
  <c r="F1183" i="1" s="1"/>
  <c r="F2493" i="1" a="1"/>
  <c r="F2493" i="1" s="1"/>
  <c r="F2503" i="1" a="1"/>
  <c r="F2503" i="1" s="1"/>
  <c r="F3218" i="1" a="1"/>
  <c r="F3218" i="1" s="1"/>
  <c r="F174" i="1" a="1"/>
  <c r="F174" i="1" s="1"/>
  <c r="F3045" i="1" a="1"/>
  <c r="F3045" i="1" s="1"/>
  <c r="F1846" i="1" a="1"/>
  <c r="F1846" i="1" s="1"/>
  <c r="F2126" i="1" a="1"/>
  <c r="F2126" i="1" s="1"/>
  <c r="F1468" i="1" a="1"/>
  <c r="F1468" i="1" s="1"/>
  <c r="F674" i="1" a="1"/>
  <c r="F674" i="1" s="1"/>
  <c r="F660" i="1" a="1"/>
  <c r="F660" i="1" s="1"/>
  <c r="F1717" i="1" a="1"/>
  <c r="F1717" i="1" s="1"/>
  <c r="F2080" i="1" a="1"/>
  <c r="F2080" i="1" s="1"/>
  <c r="F513" i="1" a="1"/>
  <c r="F513" i="1" s="1"/>
  <c r="F261" i="1" a="1"/>
  <c r="F261" i="1" s="1"/>
  <c r="F2180" i="1" a="1"/>
  <c r="F2180" i="1" s="1"/>
  <c r="F1725" i="1" a="1"/>
  <c r="F1725" i="1" s="1"/>
  <c r="F123" i="1" a="1"/>
  <c r="F123" i="1" s="1"/>
  <c r="F3224" i="1" a="1"/>
  <c r="F3224" i="1" s="1"/>
  <c r="F670" i="1" a="1"/>
  <c r="F670" i="1" s="1"/>
  <c r="F666" i="1" a="1"/>
  <c r="F666" i="1" s="1"/>
  <c r="F663" i="1" a="1"/>
  <c r="F663" i="1" s="1"/>
  <c r="F495" i="1" a="1"/>
  <c r="F495" i="1" s="1"/>
  <c r="F2763" i="1" a="1"/>
  <c r="F2763" i="1" s="1"/>
  <c r="F481" i="1" a="1"/>
  <c r="F481" i="1" s="1"/>
  <c r="F2187" i="1" a="1"/>
  <c r="F2187" i="1" s="1"/>
  <c r="F582" i="1" a="1"/>
  <c r="F582" i="1" s="1"/>
  <c r="F1871" i="1" a="1"/>
  <c r="F1871" i="1" s="1"/>
  <c r="F3555" i="1" a="1"/>
  <c r="F3555" i="1" s="1"/>
  <c r="F2598" i="1" a="1"/>
  <c r="F2598" i="1" s="1"/>
  <c r="F1825" i="1" a="1"/>
  <c r="F1825" i="1" s="1"/>
  <c r="F1059" i="1" a="1"/>
  <c r="F1059" i="1" s="1"/>
  <c r="F3168" i="1" a="1"/>
  <c r="F3168" i="1" s="1"/>
  <c r="F3145" i="1" a="1"/>
  <c r="F3145" i="1" s="1"/>
  <c r="F1810" i="1" a="1"/>
  <c r="F1810" i="1" s="1"/>
  <c r="F2062" i="1" a="1"/>
  <c r="F2062" i="1" s="1"/>
  <c r="F2512" i="1" a="1"/>
  <c r="F2512" i="1" s="1"/>
  <c r="F2776" i="1" a="1"/>
  <c r="F2776" i="1" s="1"/>
  <c r="F477" i="1" a="1"/>
  <c r="F477" i="1" s="1"/>
  <c r="F596" i="1" a="1"/>
  <c r="F596" i="1" s="1"/>
  <c r="F590" i="1" a="1"/>
  <c r="F590" i="1" s="1"/>
  <c r="F2560" i="1" a="1"/>
  <c r="F2560" i="1" s="1"/>
  <c r="F2845" i="1" a="1"/>
  <c r="F2845" i="1" s="1"/>
  <c r="F2951" i="1" a="1"/>
  <c r="F2951" i="1" s="1"/>
  <c r="F1248" i="1" a="1"/>
  <c r="F1248" i="1" s="1"/>
  <c r="F2877" i="1" a="1"/>
  <c r="F2877" i="1" s="1"/>
  <c r="F2147" i="1" a="1"/>
  <c r="F2147" i="1" s="1"/>
  <c r="F1262" i="1" a="1"/>
  <c r="F1262" i="1" s="1"/>
  <c r="F2910" i="1" a="1"/>
  <c r="F2910" i="1" s="1"/>
  <c r="F116" i="1" a="1"/>
  <c r="F116" i="1" s="1"/>
  <c r="F3754" i="1" a="1"/>
  <c r="F3754" i="1" s="1"/>
  <c r="F2038" i="1" a="1"/>
  <c r="F2038" i="1" s="1"/>
  <c r="F1633" i="1" a="1"/>
  <c r="F1633" i="1" s="1"/>
  <c r="F2144" i="1" a="1"/>
  <c r="F2144" i="1" s="1"/>
  <c r="F834" i="1" a="1"/>
  <c r="F834" i="1" s="1"/>
  <c r="F326" i="1" a="1"/>
  <c r="F326" i="1" s="1"/>
  <c r="F350" i="1" a="1"/>
  <c r="F350" i="1" s="1"/>
  <c r="F865" i="1" a="1"/>
  <c r="F865" i="1" s="1"/>
  <c r="F1887" i="1" a="1"/>
  <c r="F1887" i="1" s="1"/>
  <c r="F275" i="1" a="1"/>
  <c r="F275" i="1" s="1"/>
  <c r="F1301" i="1" a="1"/>
  <c r="F1301" i="1" s="1"/>
  <c r="F2109" i="1" a="1"/>
  <c r="F2109" i="1" s="1"/>
  <c r="F1731" i="1" a="1"/>
  <c r="F1731" i="1" s="1"/>
  <c r="F529" i="1" a="1"/>
  <c r="F529" i="1" s="1"/>
  <c r="F462" i="1" a="1"/>
  <c r="F462" i="1" s="1"/>
  <c r="F1654" i="1" a="1"/>
  <c r="F1654" i="1" s="1"/>
  <c r="F659" i="1" a="1"/>
  <c r="F659" i="1" s="1"/>
  <c r="F2824" i="1" a="1"/>
  <c r="F2824" i="1" s="1"/>
  <c r="F2086" i="1" a="1"/>
  <c r="F2086" i="1" s="1"/>
  <c r="F2885" i="1" a="1"/>
  <c r="F2885" i="1" s="1"/>
  <c r="F2964" i="1" a="1"/>
  <c r="F2964" i="1" s="1"/>
  <c r="F408" i="1" a="1"/>
  <c r="F408" i="1" s="1"/>
  <c r="F3438" i="1" a="1"/>
  <c r="F3438" i="1" s="1"/>
  <c r="F669" i="1" a="1"/>
  <c r="F669" i="1" s="1"/>
  <c r="F3175" i="1" a="1"/>
  <c r="F3175" i="1" s="1"/>
  <c r="F3222" i="1" a="1"/>
  <c r="F3222" i="1" s="1"/>
  <c r="F3223" i="1" a="1"/>
  <c r="F3223" i="1" s="1"/>
  <c r="F3262" i="1" a="1"/>
  <c r="F3262" i="1" s="1"/>
  <c r="F1330" i="1" a="1"/>
  <c r="F1330" i="1" s="1"/>
  <c r="F871" i="1" a="1"/>
  <c r="F871" i="1" s="1"/>
  <c r="F3542" i="1" a="1"/>
  <c r="F3542" i="1" s="1"/>
  <c r="F1401" i="1" a="1"/>
  <c r="F1401" i="1" s="1"/>
  <c r="F50" i="1" a="1"/>
  <c r="F50" i="1" s="1"/>
  <c r="F160" i="1" a="1"/>
  <c r="F160" i="1" s="1"/>
  <c r="F313" i="1" a="1"/>
  <c r="F313" i="1" s="1"/>
  <c r="F2942" i="1" a="1"/>
  <c r="F2942" i="1" s="1"/>
  <c r="F2177" i="1" a="1"/>
  <c r="F2177" i="1" s="1"/>
  <c r="F1122" i="1" a="1"/>
  <c r="F1122" i="1" s="1"/>
  <c r="F257" i="1" a="1"/>
  <c r="F257" i="1" s="1"/>
  <c r="F3010" i="1" a="1"/>
  <c r="F3010" i="1" s="1"/>
  <c r="F1739" i="1" a="1"/>
  <c r="F1739" i="1" s="1"/>
  <c r="F2159" i="1" a="1"/>
  <c r="F2159" i="1" s="1"/>
  <c r="F2793" i="1" a="1"/>
  <c r="F2793" i="1" s="1"/>
  <c r="F486" i="1" a="1"/>
  <c r="F486" i="1" s="1"/>
  <c r="F2262" i="1" a="1"/>
  <c r="F2262" i="1" s="1"/>
  <c r="F266" i="1" a="1"/>
  <c r="F266" i="1" s="1"/>
  <c r="F79" i="1" a="1"/>
  <c r="F79" i="1" s="1"/>
  <c r="F2557" i="1" a="1"/>
  <c r="F2557" i="1" s="1"/>
  <c r="F2172" i="1" a="1"/>
  <c r="F2172" i="1" s="1"/>
  <c r="F1507" i="1" a="1"/>
  <c r="F1507" i="1" s="1"/>
  <c r="F212" i="1" a="1"/>
  <c r="F212" i="1" s="1"/>
  <c r="F185" i="1" a="1"/>
  <c r="F185" i="1" s="1"/>
  <c r="F104" i="1" a="1"/>
  <c r="F104" i="1" s="1"/>
  <c r="F1641" i="1" a="1"/>
  <c r="F1641" i="1" s="1"/>
  <c r="F2124" i="1" a="1"/>
  <c r="F2124" i="1" s="1"/>
  <c r="F2112" i="1" a="1"/>
  <c r="F2112" i="1" s="1"/>
  <c r="F2547" i="1" a="1"/>
  <c r="F2547" i="1" s="1"/>
  <c r="F613" i="1" a="1"/>
  <c r="F613" i="1" s="1"/>
  <c r="F460" i="1" a="1"/>
  <c r="F460" i="1" s="1"/>
  <c r="F1598" i="1" a="1"/>
  <c r="F1598" i="1" s="1"/>
  <c r="F1498" i="1" a="1"/>
  <c r="F1498" i="1" s="1"/>
  <c r="F1629" i="1" a="1"/>
  <c r="F1629" i="1" s="1"/>
  <c r="F620" i="1" a="1"/>
  <c r="F620" i="1" s="1"/>
  <c r="F2102" i="1" a="1"/>
  <c r="F2102" i="1" s="1"/>
  <c r="F610" i="1" a="1"/>
  <c r="F610" i="1" s="1"/>
  <c r="F432" i="1" a="1"/>
  <c r="F432" i="1" s="1"/>
  <c r="F3347" i="1" a="1"/>
  <c r="F3347" i="1" s="1"/>
  <c r="F1705" i="1" a="1"/>
  <c r="F1705" i="1" s="1"/>
  <c r="F2801" i="1" a="1"/>
  <c r="F2801" i="1" s="1"/>
  <c r="F55" i="1" a="1"/>
  <c r="F55" i="1" s="1"/>
  <c r="F401" i="1" a="1"/>
  <c r="F401" i="1" s="1"/>
  <c r="F413" i="1" a="1"/>
  <c r="F413" i="1" s="1"/>
  <c r="F430" i="1" a="1"/>
  <c r="F430" i="1" s="1"/>
  <c r="F282" i="1" a="1"/>
  <c r="F282" i="1" s="1"/>
  <c r="F3082" i="1" a="1"/>
  <c r="F3082" i="1" s="1"/>
  <c r="F586" i="1" a="1"/>
  <c r="F586" i="1" s="1"/>
  <c r="F2521" i="1" a="1"/>
  <c r="F2521" i="1" s="1"/>
  <c r="F1552" i="1" a="1"/>
  <c r="F1552" i="1" s="1"/>
  <c r="F1751" i="1" a="1"/>
  <c r="F1751" i="1" s="1"/>
  <c r="F1993" i="1" a="1"/>
  <c r="F1993" i="1" s="1"/>
  <c r="F2922" i="1" a="1"/>
  <c r="F2922" i="1" s="1"/>
  <c r="F2072" i="1" a="1"/>
  <c r="F2072" i="1" s="1"/>
  <c r="F1869" i="1" a="1"/>
  <c r="F1869" i="1" s="1"/>
  <c r="F1814" i="1" a="1"/>
  <c r="F1814" i="1" s="1"/>
  <c r="F2504" i="1" a="1"/>
  <c r="F2504" i="1" s="1"/>
  <c r="F1859" i="1" a="1"/>
  <c r="F1859" i="1" s="1"/>
  <c r="F3020" i="1" a="1"/>
  <c r="F3020" i="1" s="1"/>
  <c r="F772" i="1" a="1"/>
  <c r="F772" i="1" s="1"/>
  <c r="F2500" i="1" a="1"/>
  <c r="F2500" i="1" s="1"/>
  <c r="F288" i="1" a="1"/>
  <c r="F288" i="1" s="1"/>
  <c r="F1620" i="1" a="1"/>
  <c r="F1620" i="1" s="1"/>
  <c r="F1062" i="1" a="1"/>
  <c r="F1062" i="1" s="1"/>
  <c r="F419" i="1" a="1"/>
  <c r="F419" i="1" s="1"/>
  <c r="F2348" i="1" a="1"/>
  <c r="F2348" i="1" s="1"/>
  <c r="F1369" i="1" a="1"/>
  <c r="F1369" i="1" s="1"/>
  <c r="F328" i="1" a="1"/>
  <c r="F328" i="1" s="1"/>
  <c r="F127" i="1" a="1"/>
  <c r="F127" i="1" s="1"/>
  <c r="F651" i="1" a="1"/>
  <c r="F651" i="1" s="1"/>
  <c r="F2555" i="1" a="1"/>
  <c r="F2555" i="1" s="1"/>
  <c r="F2171" i="1" a="1"/>
  <c r="F2171" i="1" s="1"/>
  <c r="F504" i="1" a="1"/>
  <c r="F504" i="1" s="1"/>
  <c r="F806" i="1" a="1"/>
  <c r="F806" i="1" s="1"/>
  <c r="F724" i="1" a="1"/>
  <c r="F724" i="1" s="1"/>
  <c r="F2347" i="1" a="1"/>
  <c r="F2347" i="1" s="1"/>
  <c r="F3492" i="1" a="1"/>
  <c r="F3492" i="1" s="1"/>
  <c r="F2103" i="1" a="1"/>
  <c r="F2103" i="1" s="1"/>
  <c r="F2074" i="1" a="1"/>
  <c r="F2074" i="1" s="1"/>
  <c r="F2162" i="1" a="1"/>
  <c r="F2162" i="1" s="1"/>
  <c r="F749" i="1" a="1"/>
  <c r="F749" i="1" s="1"/>
  <c r="F1730" i="1" a="1"/>
  <c r="F1730" i="1" s="1"/>
  <c r="F777" i="1" a="1"/>
  <c r="F777" i="1" s="1"/>
  <c r="F1762" i="1" a="1"/>
  <c r="F1762" i="1" s="1"/>
  <c r="F2925" i="1" a="1"/>
  <c r="F2925" i="1" s="1"/>
  <c r="F134" i="1" a="1"/>
  <c r="F134" i="1" s="1"/>
  <c r="F801" i="1" a="1"/>
  <c r="F801" i="1" s="1"/>
  <c r="F810" i="1" a="1"/>
  <c r="F810" i="1" s="1"/>
  <c r="F17" i="1" a="1"/>
  <c r="F17" i="1" s="1"/>
  <c r="F1596" i="1" a="1"/>
  <c r="F1596" i="1" s="1"/>
  <c r="F3693" i="1" a="1"/>
  <c r="F3693" i="1" s="1"/>
  <c r="F763" i="1" a="1"/>
  <c r="F763" i="1" s="1"/>
  <c r="F1427" i="1" a="1"/>
  <c r="F1427" i="1" s="1"/>
  <c r="F2270" i="1" a="1"/>
  <c r="F2270" i="1" s="1"/>
  <c r="F1387" i="1" a="1"/>
  <c r="F1387" i="1" s="1"/>
  <c r="F1830" i="1" a="1"/>
  <c r="F1830" i="1" s="1"/>
  <c r="F1800" i="1" a="1"/>
  <c r="F1800" i="1" s="1"/>
  <c r="F1402" i="1" a="1"/>
  <c r="F1402" i="1" s="1"/>
  <c r="F3502" i="1" a="1"/>
  <c r="F3502" i="1" s="1"/>
  <c r="F2352" i="1" a="1"/>
  <c r="F2352" i="1" s="1"/>
  <c r="F2127" i="1" a="1"/>
  <c r="F2127" i="1" s="1"/>
  <c r="F3745" i="1" a="1"/>
  <c r="F3745" i="1" s="1"/>
  <c r="F2260" i="1" a="1"/>
  <c r="F2260" i="1" s="1"/>
  <c r="F2343" i="1" a="1"/>
  <c r="F2343" i="1" s="1"/>
  <c r="F161" i="1" a="1"/>
  <c r="F161" i="1" s="1"/>
  <c r="F387" i="1" a="1"/>
  <c r="F387" i="1" s="1"/>
  <c r="F1388" i="1" a="1"/>
  <c r="F1388" i="1" s="1"/>
  <c r="F1758" i="1" a="1"/>
  <c r="F1758" i="1" s="1"/>
  <c r="F2931" i="1" a="1"/>
  <c r="F2931" i="1" s="1"/>
  <c r="F480" i="1" a="1"/>
  <c r="F480" i="1" s="1"/>
  <c r="F3211" i="1" a="1"/>
  <c r="F3211" i="1" s="1"/>
  <c r="F2873" i="1" a="1"/>
  <c r="F2873" i="1" s="1"/>
  <c r="F3311" i="1" a="1"/>
  <c r="F3311" i="1" s="1"/>
  <c r="F1351" i="1" a="1"/>
  <c r="F1351" i="1" s="1"/>
  <c r="F2546" i="1" a="1"/>
  <c r="F2546" i="1" s="1"/>
  <c r="F57" i="1" a="1"/>
  <c r="F57" i="1" s="1"/>
  <c r="F2035" i="1" a="1"/>
  <c r="F2035" i="1" s="1"/>
  <c r="F1771" i="1" a="1"/>
  <c r="F1771" i="1" s="1"/>
  <c r="F2927" i="1" a="1"/>
  <c r="F2927" i="1" s="1"/>
  <c r="F2563" i="1" a="1"/>
  <c r="F2563" i="1" s="1"/>
  <c r="F3644" i="1" a="1"/>
  <c r="F3644" i="1" s="1"/>
  <c r="F2778" i="1" a="1"/>
  <c r="F2778" i="1" s="1"/>
  <c r="F15" i="1" a="1"/>
  <c r="F15" i="1" s="1"/>
  <c r="F1290" i="1" a="1"/>
  <c r="F1290" i="1" s="1"/>
  <c r="F3139" i="1" a="1"/>
  <c r="F3139" i="1" s="1"/>
  <c r="F3203" i="1" a="1"/>
  <c r="F3203" i="1" s="1"/>
  <c r="F3144" i="1" a="1"/>
  <c r="F3144" i="1" s="1"/>
  <c r="F3080" i="1" a="1"/>
  <c r="F3080" i="1" s="1"/>
  <c r="F3589" i="1" a="1"/>
  <c r="F3589" i="1" s="1"/>
  <c r="F2832" i="1" a="1"/>
  <c r="F2832" i="1" s="1"/>
  <c r="F3291" i="1" a="1"/>
  <c r="F3291" i="1" s="1"/>
  <c r="F3047" i="1" a="1"/>
  <c r="F3047" i="1" s="1"/>
  <c r="F2366" i="1" a="1"/>
  <c r="F2366" i="1" s="1"/>
  <c r="F3297" i="1" a="1"/>
  <c r="F3297" i="1" s="1"/>
  <c r="F3042" i="1" a="1"/>
  <c r="F3042" i="1" s="1"/>
  <c r="F3280" i="1" a="1"/>
  <c r="F3280" i="1" s="1"/>
  <c r="F1508" i="1" a="1"/>
  <c r="F1508" i="1" s="1"/>
  <c r="F114" i="1" a="1"/>
  <c r="F114" i="1" s="1"/>
  <c r="F3070" i="1" a="1"/>
  <c r="F3070" i="1" s="1"/>
  <c r="F1754" i="1" a="1"/>
  <c r="F1754" i="1" s="1"/>
  <c r="F2941" i="1" a="1"/>
  <c r="F2941" i="1" s="1"/>
  <c r="F2527" i="1" a="1"/>
  <c r="F2527" i="1" s="1"/>
  <c r="F3496" i="1" a="1"/>
  <c r="F3496" i="1" s="1"/>
  <c r="F3065" i="1" a="1"/>
  <c r="F3065" i="1" s="1"/>
  <c r="F3136" i="1" a="1"/>
  <c r="F3136" i="1" s="1"/>
  <c r="F3074" i="1" a="1"/>
  <c r="F3074" i="1" s="1"/>
  <c r="F3071" i="1" a="1"/>
  <c r="F3071" i="1" s="1"/>
  <c r="F2322" i="1" a="1"/>
  <c r="F2322" i="1" s="1"/>
  <c r="F493" i="1" a="1"/>
  <c r="F493" i="1" s="1"/>
  <c r="F2537" i="1" a="1"/>
  <c r="F2537" i="1" s="1"/>
  <c r="F786" i="1" a="1"/>
  <c r="F786" i="1" s="1"/>
  <c r="F1767" i="1" a="1"/>
  <c r="F1767" i="1" s="1"/>
  <c r="F3284" i="1" a="1"/>
  <c r="F3284" i="1" s="1"/>
  <c r="F3180" i="1" a="1"/>
  <c r="F3180" i="1" s="1"/>
  <c r="F2904" i="1" a="1"/>
  <c r="F2904" i="1" s="1"/>
  <c r="F3016" i="1" a="1"/>
  <c r="F3016" i="1" s="1"/>
  <c r="F3478" i="1" a="1"/>
  <c r="F3478" i="1" s="1"/>
  <c r="F2930" i="1" a="1"/>
  <c r="F2930" i="1" s="1"/>
  <c r="F2943" i="1" a="1"/>
  <c r="F2943" i="1" s="1"/>
  <c r="F3196" i="1" a="1"/>
  <c r="F3196" i="1" s="1"/>
  <c r="F3261" i="1" a="1"/>
  <c r="F3261" i="1" s="1"/>
  <c r="F2725" i="1" a="1"/>
  <c r="F2725" i="1" s="1"/>
  <c r="F3285" i="1" a="1"/>
  <c r="F3285" i="1" s="1"/>
  <c r="F2324" i="1" a="1"/>
  <c r="F2324" i="1" s="1"/>
  <c r="F1753" i="1" a="1"/>
  <c r="F1753" i="1" s="1"/>
  <c r="F3286" i="1" a="1"/>
  <c r="F3286" i="1" s="1"/>
  <c r="F2075" i="1" a="1"/>
  <c r="F2075" i="1" s="1"/>
  <c r="F2561" i="1" a="1"/>
  <c r="F2561" i="1" s="1"/>
  <c r="F2285" i="1" a="1"/>
  <c r="F2285" i="1" s="1"/>
  <c r="F1511" i="1" a="1"/>
  <c r="F1511" i="1" s="1"/>
  <c r="F2364" i="1" a="1"/>
  <c r="F2364" i="1" s="1"/>
  <c r="F332" i="1" a="1"/>
  <c r="F332" i="1" s="1"/>
  <c r="F887" i="1" a="1"/>
  <c r="F887" i="1" s="1"/>
  <c r="F3049" i="1" a="1"/>
  <c r="F3049" i="1" s="1"/>
  <c r="F1079" i="1" a="1"/>
  <c r="F1079" i="1" s="1"/>
  <c r="F893" i="1" a="1"/>
  <c r="F893" i="1" s="1"/>
  <c r="F1230" i="1" a="1"/>
  <c r="F1230" i="1" s="1"/>
  <c r="F1237" i="1" a="1"/>
  <c r="F1237" i="1" s="1"/>
  <c r="F1957" i="1" a="1"/>
  <c r="F1957" i="1" s="1"/>
  <c r="F1470" i="1" a="1"/>
  <c r="F1470" i="1" s="1"/>
  <c r="F2431" i="1" a="1"/>
  <c r="F2431" i="1" s="1"/>
  <c r="F579" i="1" a="1"/>
  <c r="F579" i="1" s="1"/>
  <c r="F2164" i="1" a="1"/>
  <c r="F2164" i="1" s="1"/>
  <c r="F1616" i="1" a="1"/>
  <c r="F1616" i="1" s="1"/>
  <c r="F728" i="1" a="1"/>
  <c r="F728" i="1" s="1"/>
  <c r="F2401" i="1" a="1"/>
  <c r="F2401" i="1" s="1"/>
  <c r="F3434" i="1" a="1"/>
  <c r="F3434" i="1" s="1"/>
  <c r="F1379" i="1" a="1"/>
  <c r="F1379" i="1" s="1"/>
  <c r="F1244" i="1" a="1"/>
  <c r="F1244" i="1" s="1"/>
  <c r="F1086" i="1" a="1"/>
  <c r="F1086" i="1" s="1"/>
  <c r="F2258" i="1" a="1"/>
  <c r="F2258" i="1" s="1"/>
  <c r="F726" i="1" a="1"/>
  <c r="F726" i="1" s="1"/>
  <c r="F2263" i="1" a="1"/>
  <c r="F2263" i="1" s="1"/>
  <c r="F2282" i="1" a="1"/>
  <c r="F2282" i="1" s="1"/>
  <c r="F2279" i="1" a="1"/>
  <c r="F2279" i="1" s="1"/>
  <c r="F1376" i="1" a="1"/>
  <c r="F1376" i="1" s="1"/>
  <c r="F2706" i="1" a="1"/>
  <c r="F2706" i="1" s="1"/>
  <c r="F1087" i="1" a="1"/>
  <c r="F1087" i="1" s="1"/>
  <c r="F44" i="1" a="1"/>
  <c r="F44" i="1" s="1"/>
  <c r="F1145" i="1" a="1"/>
  <c r="F1145" i="1" s="1"/>
  <c r="F2440" i="1" a="1"/>
  <c r="F2440" i="1" s="1"/>
  <c r="F686" i="1" a="1"/>
  <c r="F686" i="1" s="1"/>
  <c r="F3165" i="1" a="1"/>
  <c r="F3165" i="1" s="1"/>
  <c r="F800" i="1" a="1"/>
  <c r="F800" i="1" s="1"/>
  <c r="F61" i="1" a="1"/>
  <c r="F61" i="1" s="1"/>
  <c r="F1141" i="1" a="1"/>
  <c r="F1141" i="1" s="1"/>
  <c r="F759" i="1" a="1"/>
  <c r="F759" i="1" s="1"/>
  <c r="F1938" i="1" a="1"/>
  <c r="F1938" i="1" s="1"/>
  <c r="F2833" i="1" a="1"/>
  <c r="F2833" i="1" s="1"/>
  <c r="F2481" i="1" a="1"/>
  <c r="F2481" i="1" s="1"/>
  <c r="F2727" i="1" a="1"/>
  <c r="F2727" i="1" s="1"/>
  <c r="F1315" i="1" a="1"/>
  <c r="F1315" i="1" s="1"/>
  <c r="F2782" i="1" a="1"/>
  <c r="F2782" i="1" s="1"/>
  <c r="F508" i="1" a="1"/>
  <c r="F508" i="1" s="1"/>
  <c r="F1254" i="1" a="1"/>
  <c r="F1254" i="1" s="1"/>
  <c r="F2842" i="1" a="1"/>
  <c r="F2842" i="1" s="1"/>
  <c r="F200" i="1" a="1"/>
  <c r="F200" i="1" s="1"/>
  <c r="F2425" i="1" a="1"/>
  <c r="F2425" i="1" s="1"/>
  <c r="F256" i="1" a="1"/>
  <c r="F256" i="1" s="1"/>
  <c r="F2856" i="1" a="1"/>
  <c r="F2856" i="1" s="1"/>
  <c r="F3036" i="1" a="1"/>
  <c r="F3036" i="1" s="1"/>
  <c r="F1347" i="1" a="1"/>
  <c r="F1347" i="1" s="1"/>
  <c r="F394" i="1" a="1"/>
  <c r="F394" i="1" s="1"/>
  <c r="F423" i="1" a="1"/>
  <c r="F423" i="1" s="1"/>
  <c r="F3411" i="1" a="1"/>
  <c r="F3411" i="1" s="1"/>
  <c r="F3407" i="1" a="1"/>
  <c r="F3407" i="1" s="1"/>
  <c r="F3268" i="1" a="1"/>
  <c r="F3268" i="1" s="1"/>
  <c r="F692" i="1" a="1"/>
  <c r="F692" i="1" s="1"/>
  <c r="F1243" i="1" a="1"/>
  <c r="F1243" i="1" s="1"/>
  <c r="F605" i="1" a="1"/>
  <c r="F605" i="1" s="1"/>
  <c r="F1759" i="1" a="1"/>
  <c r="F1759" i="1" s="1"/>
  <c r="F2012" i="1" a="1"/>
  <c r="F2012" i="1" s="1"/>
  <c r="F1080" i="1" a="1"/>
  <c r="F1080" i="1" s="1"/>
  <c r="F1287" i="1" a="1"/>
  <c r="F1287" i="1" s="1"/>
  <c r="F1681" i="1" a="1"/>
  <c r="F1681" i="1" s="1"/>
  <c r="F1945" i="1" a="1"/>
  <c r="F1945" i="1" s="1"/>
  <c r="F1354" i="1" a="1"/>
  <c r="F1354" i="1" s="1"/>
  <c r="F2266" i="1" a="1"/>
  <c r="F2266" i="1" s="1"/>
  <c r="F3096" i="1" a="1"/>
  <c r="F3096" i="1" s="1"/>
  <c r="F2544" i="1" a="1"/>
  <c r="F2544" i="1" s="1"/>
  <c r="F1500" i="1" a="1"/>
  <c r="F1500" i="1" s="1"/>
  <c r="F2695" i="1" a="1"/>
  <c r="F2695" i="1" s="1"/>
  <c r="F128" i="1" a="1"/>
  <c r="F128" i="1" s="1"/>
  <c r="F2688" i="1" a="1"/>
  <c r="F2688" i="1" s="1"/>
  <c r="F250" i="1" a="1"/>
  <c r="F250" i="1" s="1"/>
  <c r="F825" i="1" a="1"/>
  <c r="F825" i="1" s="1"/>
  <c r="F2751" i="1" a="1"/>
  <c r="F2751" i="1" s="1"/>
  <c r="F140" i="1" a="1"/>
  <c r="F140" i="1" s="1"/>
  <c r="F3157" i="1" a="1"/>
  <c r="F3157" i="1" s="1"/>
  <c r="F1679" i="1" a="1"/>
  <c r="F1679" i="1" s="1"/>
  <c r="F1487" i="1" a="1"/>
  <c r="F1487" i="1" s="1"/>
  <c r="F217" i="1" a="1"/>
  <c r="F217" i="1" s="1"/>
  <c r="F1333" i="1" a="1"/>
  <c r="F1333" i="1" s="1"/>
  <c r="F1322" i="1" a="1"/>
  <c r="F1322" i="1" s="1"/>
  <c r="F1325" i="1" a="1"/>
  <c r="F1325" i="1" s="1"/>
  <c r="F1321" i="1" a="1"/>
  <c r="F1321" i="1" s="1"/>
  <c r="F1320" i="1" a="1"/>
  <c r="F1320" i="1" s="1"/>
  <c r="F1329" i="1" a="1"/>
  <c r="F1329" i="1" s="1"/>
  <c r="F1334" i="1" a="1"/>
  <c r="F1334" i="1" s="1"/>
  <c r="F1317" i="1" a="1"/>
  <c r="F1317" i="1" s="1"/>
  <c r="F1336" i="1" a="1"/>
  <c r="F1336" i="1" s="1"/>
  <c r="F1332" i="1" a="1"/>
  <c r="F1332" i="1" s="1"/>
  <c r="F1331" i="1" a="1"/>
  <c r="F1331" i="1" s="1"/>
  <c r="F1341" i="1" a="1"/>
  <c r="F1341" i="1" s="1"/>
  <c r="F1342" i="1" a="1"/>
  <c r="F1342" i="1" s="1"/>
  <c r="F1324" i="1" a="1"/>
  <c r="F1324" i="1" s="1"/>
  <c r="F1337" i="1" a="1"/>
  <c r="F1337" i="1" s="1"/>
  <c r="F1327" i="1" a="1"/>
  <c r="F1327" i="1" s="1"/>
  <c r="F1339" i="1" a="1"/>
  <c r="F1339" i="1" s="1"/>
  <c r="F2812" i="1" a="1"/>
  <c r="F2812" i="1" s="1"/>
  <c r="F2480" i="1" a="1"/>
  <c r="F2480" i="1" s="1"/>
  <c r="F1112" i="1" a="1"/>
  <c r="F1112" i="1" s="1"/>
  <c r="F295" i="1" a="1"/>
  <c r="F295" i="1" s="1"/>
  <c r="F1119" i="1" a="1"/>
  <c r="F1119" i="1" s="1"/>
  <c r="F2118" i="1" a="1"/>
  <c r="F2118" i="1" s="1"/>
  <c r="F3838" i="1" a="1"/>
  <c r="F3838" i="1" s="1"/>
  <c r="F2122" i="1" a="1"/>
  <c r="F2122" i="1" s="1"/>
  <c r="F2589" i="1" a="1"/>
  <c r="F2589" i="1" s="1"/>
  <c r="F1813" i="1" a="1"/>
  <c r="F1813" i="1" s="1"/>
  <c r="F84" i="1" a="1"/>
  <c r="F84" i="1" s="1"/>
  <c r="F884" i="1" a="1"/>
  <c r="F884" i="1" s="1"/>
  <c r="F1459" i="1" a="1"/>
  <c r="F1459" i="1" s="1"/>
  <c r="F1488" i="1" a="1"/>
  <c r="F1488" i="1" s="1"/>
  <c r="F1129" i="1" a="1"/>
  <c r="F1129" i="1" s="1"/>
  <c r="F215" i="1" a="1"/>
  <c r="F215" i="1" s="1"/>
  <c r="F269" i="1" a="1"/>
  <c r="F269" i="1" s="1"/>
  <c r="F231" i="1" a="1"/>
  <c r="F231" i="1" s="1"/>
  <c r="F2150" i="1" a="1"/>
  <c r="F2150" i="1" s="1"/>
  <c r="F2956" i="1" a="1"/>
  <c r="F2956" i="1" s="1"/>
  <c r="F1251" i="1" a="1"/>
  <c r="F1251" i="1" s="1"/>
  <c r="F780" i="1" a="1"/>
  <c r="F780" i="1" s="1"/>
  <c r="F1626" i="1" a="1"/>
  <c r="F1626" i="1" s="1"/>
  <c r="F1478" i="1" a="1"/>
  <c r="F1478" i="1" s="1"/>
  <c r="F2280" i="1" a="1"/>
  <c r="F2280" i="1" s="1"/>
  <c r="F1851" i="1" a="1"/>
  <c r="F1851" i="1" s="1"/>
  <c r="F1082" i="1" a="1"/>
  <c r="F1082" i="1" s="1"/>
  <c r="F3641" i="1" a="1"/>
  <c r="F3641" i="1" s="1"/>
  <c r="F2917" i="1" a="1"/>
  <c r="F2917" i="1" s="1"/>
  <c r="F1372" i="1" a="1"/>
  <c r="F1372" i="1" s="1"/>
  <c r="F1414" i="1" a="1"/>
  <c r="F1414" i="1" s="1"/>
  <c r="F2969" i="1" a="1"/>
  <c r="F2969" i="1" s="1"/>
  <c r="F1030" i="1" a="1"/>
  <c r="F1030" i="1" s="1"/>
  <c r="F146" i="1" a="1"/>
  <c r="F146" i="1" s="1"/>
  <c r="F1978" i="1" a="1"/>
  <c r="F1978" i="1" s="1"/>
  <c r="F3115" i="1" a="1"/>
  <c r="F3115" i="1" s="1"/>
  <c r="F1367" i="1" a="1"/>
  <c r="F1367" i="1" s="1"/>
  <c r="F2392" i="1" a="1"/>
  <c r="F2392" i="1" s="1"/>
  <c r="F2610" i="1" a="1"/>
  <c r="F2610" i="1" s="1"/>
  <c r="F2253" i="1" a="1"/>
  <c r="F2253" i="1" s="1"/>
  <c r="F3104" i="1" a="1"/>
  <c r="F3104" i="1" s="1"/>
  <c r="F1474" i="1" a="1"/>
  <c r="F1474" i="1" s="1"/>
  <c r="F3667" i="1" a="1"/>
  <c r="F3667" i="1" s="1"/>
  <c r="F467" i="1" a="1"/>
  <c r="F467" i="1" s="1"/>
  <c r="F2229" i="1" a="1"/>
  <c r="F2229" i="1" s="1"/>
  <c r="F1688" i="1" a="1"/>
  <c r="F1688" i="1" s="1"/>
  <c r="F3349" i="1" a="1"/>
  <c r="F3349" i="1" s="1"/>
  <c r="F1490" i="1" a="1"/>
  <c r="F1490" i="1" s="1"/>
  <c r="F2139" i="1" a="1"/>
  <c r="F2139" i="1" s="1"/>
  <c r="F166" i="1" a="1"/>
  <c r="F166" i="1" s="1"/>
  <c r="F1144" i="1" a="1"/>
  <c r="F1144" i="1" s="1"/>
  <c r="F1882" i="1" a="1"/>
  <c r="F1882" i="1" s="1"/>
  <c r="F1707" i="1" a="1"/>
  <c r="F1707" i="1" s="1"/>
  <c r="F196" i="1" a="1"/>
  <c r="F196" i="1" s="1"/>
  <c r="F2757" i="1" a="1"/>
  <c r="F2757" i="1" s="1"/>
  <c r="F3239" i="1" a="1"/>
  <c r="F3239" i="1" s="1"/>
  <c r="F2982" i="1" a="1"/>
  <c r="F2982" i="1" s="1"/>
  <c r="F2986" i="1" a="1"/>
  <c r="F2986" i="1" s="1"/>
  <c r="F1185" i="1" a="1"/>
  <c r="F1185" i="1" s="1"/>
  <c r="F1499" i="1" a="1"/>
  <c r="F1499" i="1" s="1"/>
  <c r="F2937" i="1" a="1"/>
  <c r="F2937" i="1" s="1"/>
  <c r="F2485" i="1" a="1"/>
  <c r="F2485" i="1" s="1"/>
  <c r="F1926" i="1" a="1"/>
  <c r="F1926" i="1" s="1"/>
  <c r="F1886" i="1" a="1"/>
  <c r="F1886" i="1" s="1"/>
  <c r="F1883" i="1" a="1"/>
  <c r="F1883" i="1" s="1"/>
  <c r="F2256" i="1" a="1"/>
  <c r="F2256" i="1" s="1"/>
  <c r="F2740" i="1" a="1"/>
  <c r="F2740" i="1" s="1"/>
  <c r="F2507" i="1" a="1"/>
  <c r="F2507" i="1" s="1"/>
  <c r="F2207" i="1" a="1"/>
  <c r="F2207" i="1" s="1"/>
  <c r="F2199" i="1" a="1"/>
  <c r="F2199" i="1" s="1"/>
  <c r="F2754" i="1" a="1"/>
  <c r="F2754" i="1" s="1"/>
  <c r="F2194" i="1" a="1"/>
  <c r="F2194" i="1" s="1"/>
  <c r="F2755" i="1" a="1"/>
  <c r="F2755" i="1" s="1"/>
  <c r="F2743" i="1" a="1"/>
  <c r="F2743" i="1" s="1"/>
  <c r="F2939" i="1" a="1"/>
  <c r="F2939" i="1" s="1"/>
  <c r="F2762" i="1" a="1"/>
  <c r="F2762" i="1" s="1"/>
  <c r="F2574" i="1" a="1"/>
  <c r="F2574" i="1" s="1"/>
  <c r="F2670" i="1" a="1"/>
  <c r="F2670" i="1" s="1"/>
  <c r="F1837" i="1" a="1"/>
  <c r="F1837" i="1" s="1"/>
  <c r="F3085" i="1" a="1"/>
  <c r="F3085" i="1" s="1"/>
  <c r="F2916" i="1" a="1"/>
  <c r="F2916" i="1" s="1"/>
  <c r="F820" i="1" a="1"/>
  <c r="F820" i="1" s="1"/>
  <c r="F1997" i="1" a="1"/>
  <c r="F1997" i="1" s="1"/>
  <c r="F78" i="1" a="1"/>
  <c r="F78" i="1" s="1"/>
  <c r="F42" i="1" a="1"/>
  <c r="F42" i="1" s="1"/>
  <c r="F2614" i="1" a="1"/>
  <c r="F2614" i="1" s="1"/>
  <c r="F2095" i="1" a="1"/>
  <c r="F2095" i="1" s="1"/>
  <c r="F2994" i="1" a="1"/>
  <c r="F2994" i="1" s="1"/>
  <c r="F2648" i="1" a="1"/>
  <c r="F2648" i="1" s="1"/>
  <c r="F3428" i="1" a="1"/>
  <c r="F3428" i="1" s="1"/>
  <c r="F2334" i="1" a="1"/>
  <c r="F2334" i="1" s="1"/>
  <c r="F2721" i="1" a="1"/>
  <c r="F2721" i="1" s="1"/>
  <c r="F1923" i="1" a="1"/>
  <c r="F1923" i="1" s="1"/>
  <c r="F2371" i="1" a="1"/>
  <c r="F2371" i="1" s="1"/>
  <c r="F223" i="1" a="1"/>
  <c r="F223" i="1" s="1"/>
  <c r="F2462" i="1" a="1"/>
  <c r="F2462" i="1" s="1"/>
  <c r="F2760" i="1" a="1"/>
  <c r="F2760" i="1" s="1"/>
  <c r="F80" i="1" a="1"/>
  <c r="F80" i="1" s="1"/>
  <c r="F709" i="1" a="1"/>
  <c r="F709" i="1" s="1"/>
  <c r="F1924" i="1" a="1"/>
  <c r="F1924" i="1" s="1"/>
  <c r="F90" i="1" a="1"/>
  <c r="F90" i="1" s="1"/>
  <c r="F2900" i="1" a="1"/>
  <c r="F2900" i="1" s="1"/>
  <c r="F2918" i="1" a="1"/>
  <c r="F2918" i="1" s="1"/>
  <c r="F690" i="1" a="1"/>
  <c r="F690" i="1" s="1"/>
  <c r="F1305" i="1" a="1"/>
  <c r="F1305" i="1" s="1"/>
  <c r="F956" i="1" a="1"/>
  <c r="F956" i="1" s="1"/>
  <c r="F65" i="1" a="1"/>
  <c r="F65" i="1" s="1"/>
  <c r="F1877" i="1" a="1"/>
  <c r="F1877" i="1" s="1"/>
  <c r="F6" i="1" a="1"/>
  <c r="F6" i="1" s="1"/>
  <c r="F1441" i="1" a="1"/>
  <c r="F1441" i="1" s="1"/>
  <c r="F1504" i="1" a="1"/>
  <c r="F1504" i="1" s="1"/>
  <c r="F673" i="1" a="1"/>
  <c r="F673" i="1" s="1"/>
  <c r="F77" i="1" a="1"/>
  <c r="F77" i="1" s="1"/>
  <c r="F1189" i="1" a="1"/>
  <c r="F1189" i="1" s="1"/>
  <c r="F1675" i="1" a="1"/>
  <c r="F1675" i="1" s="1"/>
  <c r="F1467" i="1" a="1"/>
  <c r="F1467" i="1" s="1"/>
  <c r="F3112" i="1" a="1"/>
  <c r="F3112" i="1" s="1"/>
  <c r="F1689" i="1" a="1"/>
  <c r="F1689" i="1" s="1"/>
  <c r="F2654" i="1" a="1"/>
  <c r="F2654" i="1" s="1"/>
  <c r="F1726" i="1" a="1"/>
  <c r="F1726" i="1" s="1"/>
  <c r="F1789" i="1" a="1"/>
  <c r="F1789" i="1" s="1"/>
  <c r="F3665" i="1" a="1"/>
  <c r="F3665" i="1" s="1"/>
  <c r="F512" i="1" a="1"/>
  <c r="F512" i="1" s="1"/>
  <c r="F1593" i="1" a="1"/>
  <c r="F1593" i="1" s="1"/>
  <c r="F3283" i="1" a="1"/>
  <c r="F3283" i="1" s="1"/>
  <c r="F2645" i="1" a="1"/>
  <c r="F2645" i="1" s="1"/>
  <c r="F2689" i="1" a="1"/>
  <c r="F2689" i="1" s="1"/>
  <c r="F556" i="1" a="1"/>
  <c r="F556" i="1" s="1"/>
  <c r="F2791" i="1" a="1"/>
  <c r="F2791" i="1" s="1"/>
  <c r="F821" i="1" a="1"/>
  <c r="F821" i="1" s="1"/>
  <c r="F1085" i="1" a="1"/>
  <c r="F1085" i="1" s="1"/>
  <c r="F2001" i="1" a="1"/>
  <c r="F2001" i="1" s="1"/>
  <c r="F255" i="1" a="1"/>
  <c r="F255" i="1" s="1"/>
  <c r="F664" i="1" a="1"/>
  <c r="F664" i="1" s="1"/>
  <c r="F2947" i="1" a="1"/>
  <c r="F2947" i="1" s="1"/>
  <c r="F1607" i="1" a="1"/>
  <c r="F1607" i="1" s="1"/>
  <c r="F52" i="1" a="1"/>
  <c r="F52" i="1" s="1"/>
  <c r="F1594" i="1" a="1"/>
  <c r="F1594" i="1" s="1"/>
  <c r="F1652" i="1" a="1"/>
  <c r="F1652" i="1" s="1"/>
  <c r="F1922" i="1" a="1"/>
  <c r="F1922" i="1" s="1"/>
  <c r="F538" i="1" a="1"/>
  <c r="F538" i="1" s="1"/>
  <c r="F307" i="1" a="1"/>
  <c r="F307" i="1" s="1"/>
  <c r="F267" i="1" a="1"/>
  <c r="F267" i="1" s="1"/>
  <c r="F540" i="1" a="1"/>
  <c r="F540" i="1" s="1"/>
  <c r="F2071" i="1" a="1"/>
  <c r="F2071" i="1" s="1"/>
  <c r="F1343" i="1" a="1"/>
  <c r="F1343" i="1" s="1"/>
  <c r="F1312" i="1" a="1"/>
  <c r="F1312" i="1" s="1"/>
  <c r="F314" i="1" a="1"/>
  <c r="F314" i="1" s="1"/>
  <c r="F3531" i="1" a="1"/>
  <c r="F3531" i="1" s="1"/>
  <c r="F542" i="1" a="1"/>
  <c r="F542" i="1" s="1"/>
  <c r="F1313" i="1" a="1"/>
  <c r="F1313" i="1" s="1"/>
  <c r="F3554" i="1" a="1"/>
  <c r="F3554" i="1" s="1"/>
  <c r="F2588" i="1" a="1"/>
  <c r="F2588" i="1" s="1"/>
  <c r="F575" i="1" a="1"/>
  <c r="F575" i="1" s="1"/>
  <c r="F368" i="1" a="1"/>
  <c r="F368" i="1" s="1"/>
  <c r="F682" i="1" a="1"/>
  <c r="F682" i="1" s="1"/>
  <c r="F374" i="1" a="1"/>
  <c r="F374" i="1" s="1"/>
  <c r="F102" i="1" a="1"/>
  <c r="F102" i="1" s="1"/>
  <c r="F199" i="1" a="1"/>
  <c r="F199" i="1" s="1"/>
  <c r="F491" i="1" a="1"/>
  <c r="F491" i="1" s="1"/>
  <c r="F3167" i="1" a="1"/>
  <c r="F3167" i="1" s="1"/>
  <c r="F3025" i="1" a="1"/>
  <c r="F3025" i="1" s="1"/>
  <c r="F581" i="1" a="1"/>
  <c r="F581" i="1" s="1"/>
  <c r="F3415" i="1" a="1"/>
  <c r="F3415" i="1" s="1"/>
  <c r="F122" i="1" a="1"/>
  <c r="F122" i="1" s="1"/>
  <c r="F2206" i="1" a="1"/>
  <c r="F2206" i="1" s="1"/>
  <c r="F3795" i="1" a="1"/>
  <c r="F3795" i="1" s="1"/>
  <c r="F658" i="1" a="1"/>
  <c r="F658" i="1" s="1"/>
  <c r="F3226" i="1" a="1"/>
  <c r="F3226" i="1" s="1"/>
  <c r="F370" i="1" a="1"/>
  <c r="F370" i="1" s="1"/>
  <c r="F3256" i="1" a="1"/>
  <c r="F3256" i="1" s="1"/>
  <c r="F3245" i="1" a="1"/>
  <c r="F3245" i="1" s="1"/>
  <c r="F3243" i="1" a="1"/>
  <c r="F3243" i="1" s="1"/>
  <c r="F3244" i="1" a="1"/>
  <c r="F3244" i="1" s="1"/>
  <c r="F3241" i="1" a="1"/>
  <c r="F3241" i="1" s="1"/>
  <c r="F3242" i="1" a="1"/>
  <c r="F3242" i="1" s="1"/>
  <c r="F3234" i="1" a="1"/>
  <c r="F3234" i="1" s="1"/>
  <c r="F3236" i="1" a="1"/>
  <c r="F3236" i="1" s="1"/>
  <c r="F3228" i="1" a="1"/>
  <c r="F3228" i="1" s="1"/>
  <c r="F1292" i="1" a="1"/>
  <c r="F1292" i="1" s="1"/>
  <c r="F2328" i="1" a="1"/>
  <c r="F2328" i="1" s="1"/>
  <c r="F2336" i="1" a="1"/>
  <c r="F2336" i="1" s="1"/>
  <c r="F2333" i="1" a="1"/>
  <c r="F2333" i="1" s="1"/>
  <c r="F2338" i="1" a="1"/>
  <c r="F2338" i="1" s="1"/>
  <c r="F2331" i="1" a="1"/>
  <c r="F2331" i="1" s="1"/>
  <c r="F2330" i="1" a="1"/>
  <c r="F2330" i="1" s="1"/>
  <c r="F2332" i="1" a="1"/>
  <c r="F2332" i="1" s="1"/>
  <c r="F2312" i="1" a="1"/>
  <c r="F2312" i="1" s="1"/>
  <c r="F1027" i="1" a="1"/>
  <c r="F1027" i="1" s="1"/>
  <c r="F3547" i="1" a="1"/>
  <c r="F3547" i="1" s="1"/>
  <c r="F3539" i="1" a="1"/>
  <c r="F3539" i="1" s="1"/>
  <c r="F3540" i="1" a="1"/>
  <c r="F3540" i="1" s="1"/>
  <c r="F3536" i="1" a="1"/>
  <c r="F3536" i="1" s="1"/>
  <c r="F3537" i="1" a="1"/>
  <c r="F3537" i="1" s="1"/>
  <c r="F3529" i="1" a="1"/>
  <c r="F3529" i="1" s="1"/>
  <c r="F3527" i="1" a="1"/>
  <c r="F3527" i="1" s="1"/>
  <c r="F3521" i="1" a="1"/>
  <c r="F3521" i="1" s="1"/>
  <c r="F3514" i="1" a="1"/>
  <c r="F3514" i="1" s="1"/>
  <c r="F3515" i="1" a="1"/>
  <c r="F3515" i="1" s="1"/>
  <c r="F214" i="1" a="1"/>
  <c r="F214" i="1" s="1"/>
  <c r="F2548" i="1" a="1"/>
  <c r="F2548" i="1" s="1"/>
  <c r="F3075" i="1" a="1"/>
  <c r="F3075" i="1" s="1"/>
  <c r="F1034" i="1" a="1"/>
  <c r="F1034" i="1" s="1"/>
  <c r="F1818" i="1" a="1"/>
  <c r="F1818" i="1" s="1"/>
  <c r="F444" i="1" a="1"/>
  <c r="F444" i="1" s="1"/>
  <c r="F442" i="1" a="1"/>
  <c r="F442" i="1" s="1"/>
  <c r="F1433" i="1" a="1"/>
  <c r="F1433" i="1" s="1"/>
  <c r="F2249" i="1" a="1"/>
  <c r="F2249" i="1" s="1"/>
  <c r="F1683" i="1" a="1"/>
  <c r="F1683" i="1" s="1"/>
  <c r="F1116" i="1" a="1"/>
  <c r="F1116" i="1" s="1"/>
  <c r="F1304" i="1" a="1"/>
  <c r="F1304" i="1" s="1"/>
  <c r="F3178" i="1" a="1"/>
  <c r="F3178" i="1" s="1"/>
  <c r="F859" i="1" a="1"/>
  <c r="F859" i="1" s="1"/>
  <c r="F1366" i="1" a="1"/>
  <c r="F1366" i="1" s="1"/>
  <c r="F2611" i="1" a="1"/>
  <c r="F2611" i="1" s="1"/>
  <c r="F1285" i="1" a="1"/>
  <c r="F1285" i="1" s="1"/>
  <c r="F141" i="1" a="1"/>
  <c r="F141" i="1" s="1"/>
  <c r="F1024" i="1" a="1"/>
  <c r="F1024" i="1" s="1"/>
  <c r="F1309" i="1" a="1"/>
  <c r="F1309" i="1" s="1"/>
  <c r="F996" i="1" a="1"/>
  <c r="F996" i="1" s="1"/>
  <c r="F249" i="1" a="1"/>
  <c r="F249" i="1" s="1"/>
  <c r="F66" i="1" a="1"/>
  <c r="F66" i="1" s="1"/>
  <c r="F23" i="1" a="1"/>
  <c r="F23" i="1" s="1"/>
  <c r="F1283" i="1" a="1"/>
  <c r="F1283" i="1" s="1"/>
  <c r="F3688" i="1" a="1"/>
  <c r="F3688" i="1" s="1"/>
  <c r="F3744" i="1" a="1"/>
  <c r="F3744" i="1" s="1"/>
  <c r="F848" i="1" a="1"/>
  <c r="F848" i="1" s="1"/>
  <c r="F1743" i="1" a="1"/>
  <c r="F1743" i="1" s="1"/>
  <c r="F331" i="1" a="1"/>
  <c r="F331" i="1" s="1"/>
  <c r="F2552" i="1" a="1"/>
  <c r="F2552" i="1" s="1"/>
  <c r="F3811" i="1" a="1"/>
  <c r="F3811" i="1" s="1"/>
  <c r="F2850" i="1" a="1"/>
  <c r="F2850" i="1" s="1"/>
  <c r="F719" i="1" a="1"/>
  <c r="F719" i="1" s="1"/>
  <c r="F2381" i="1" a="1"/>
  <c r="F2381" i="1" s="1"/>
  <c r="F992" i="1" a="1"/>
  <c r="F992" i="1" s="1"/>
  <c r="F1026" i="1" a="1"/>
  <c r="F1026" i="1" s="1"/>
  <c r="F3829" i="1" a="1"/>
  <c r="F3829" i="1" s="1"/>
  <c r="F1247" i="1" a="1"/>
  <c r="F1247" i="1" s="1"/>
  <c r="F1756" i="1" a="1"/>
  <c r="F1756" i="1" s="1"/>
  <c r="F1713" i="1" a="1"/>
  <c r="F1713" i="1" s="1"/>
  <c r="F2226" i="1" a="1"/>
  <c r="F2226" i="1" s="1"/>
  <c r="F2597" i="1" a="1"/>
  <c r="F2597" i="1" s="1"/>
  <c r="F1350" i="1" a="1"/>
  <c r="F1350" i="1" s="1"/>
  <c r="F1952" i="1" a="1"/>
  <c r="F1952" i="1" s="1"/>
  <c r="F3462" i="1" a="1"/>
  <c r="F3462" i="1" s="1"/>
  <c r="F3783" i="1" a="1"/>
  <c r="F3783" i="1" s="1"/>
  <c r="F3779" i="1" a="1"/>
  <c r="F3779" i="1" s="1"/>
  <c r="F1429" i="1" a="1"/>
  <c r="F1429" i="1" s="1"/>
  <c r="F3840" i="1" a="1"/>
  <c r="F3840" i="1" s="1"/>
  <c r="F2009" i="1" a="1"/>
  <c r="F2009" i="1" s="1"/>
  <c r="F3784" i="1" a="1"/>
  <c r="F3784" i="1" s="1"/>
  <c r="F3069" i="1" a="1"/>
  <c r="F3069" i="1" s="1"/>
  <c r="F1835" i="1" a="1"/>
  <c r="F1835" i="1" s="1"/>
  <c r="F1259" i="1" a="1"/>
  <c r="F1259" i="1" s="1"/>
  <c r="F3505" i="1" a="1"/>
  <c r="F3505" i="1" s="1"/>
  <c r="F1602" i="1" a="1"/>
  <c r="F1602" i="1" s="1"/>
  <c r="F1481" i="1" a="1"/>
  <c r="F1481" i="1" s="1"/>
  <c r="F2089" i="1" a="1"/>
  <c r="F2089" i="1" s="1"/>
  <c r="F3839" i="1" a="1"/>
  <c r="F3839" i="1" s="1"/>
  <c r="F993" i="1" a="1"/>
  <c r="F993" i="1" s="1"/>
  <c r="F1044" i="1" a="1"/>
  <c r="F1044" i="1" s="1"/>
  <c r="F1373" i="1" a="1"/>
  <c r="F1373" i="1" s="1"/>
  <c r="F1017" i="1" a="1"/>
  <c r="F1017" i="1" s="1"/>
  <c r="F70" i="1" a="1"/>
  <c r="F70" i="1" s="1"/>
  <c r="F3807" i="1" a="1"/>
  <c r="F3807" i="1" s="1"/>
  <c r="F103" i="1" a="1"/>
  <c r="F103" i="1" s="1"/>
  <c r="F577" i="1" a="1"/>
  <c r="F577" i="1" s="1"/>
  <c r="F1491" i="1" a="1"/>
  <c r="F1491" i="1" s="1"/>
  <c r="F829" i="1" a="1"/>
  <c r="F829" i="1" s="1"/>
  <c r="F561" i="1" a="1"/>
  <c r="F561" i="1" s="1"/>
  <c r="F329" i="1" a="1"/>
  <c r="F329" i="1" s="1"/>
  <c r="F650" i="1" a="1"/>
  <c r="F650" i="1" s="1"/>
  <c r="F3310" i="1" a="1"/>
  <c r="F3310" i="1" s="1"/>
  <c r="F497" i="1" a="1"/>
  <c r="F497" i="1" s="1"/>
  <c r="F1294" i="1" a="1"/>
  <c r="F1294" i="1" s="1"/>
  <c r="F2409" i="1" a="1"/>
  <c r="F2409" i="1" s="1"/>
  <c r="F3429" i="1" a="1"/>
  <c r="F3429" i="1" s="1"/>
  <c r="F3439" i="1" a="1"/>
  <c r="F3439" i="1" s="1"/>
  <c r="F2093" i="1" a="1"/>
  <c r="F2093" i="1" s="1"/>
  <c r="F3440" i="1" a="1"/>
  <c r="F3440" i="1" s="1"/>
  <c r="F411" i="1" a="1"/>
  <c r="F411" i="1" s="1"/>
  <c r="F1543" i="1" a="1"/>
  <c r="F1543" i="1" s="1"/>
  <c r="F2682" i="1" a="1"/>
  <c r="F2682" i="1" s="1"/>
  <c r="F568" i="1" a="1"/>
  <c r="F568" i="1" s="1"/>
  <c r="F3099" i="1" a="1"/>
  <c r="F3099" i="1" s="1"/>
  <c r="F1821" i="1" a="1"/>
  <c r="F1821" i="1" s="1"/>
  <c r="F3127" i="1" a="1"/>
  <c r="F3127" i="1" s="1"/>
  <c r="F621" i="1" a="1"/>
  <c r="F621" i="1" s="1"/>
  <c r="F2257" i="1" a="1"/>
  <c r="F2257" i="1" s="1"/>
  <c r="F2233" i="1" a="1"/>
  <c r="F2233" i="1" s="1"/>
  <c r="F1465" i="1" a="1"/>
  <c r="F1465" i="1" s="1"/>
  <c r="F2241" i="1" a="1"/>
  <c r="F2241" i="1" s="1"/>
  <c r="F1018" i="1" a="1"/>
  <c r="F1018" i="1" s="1"/>
  <c r="F1175" i="1" a="1"/>
  <c r="F1175" i="1" s="1"/>
  <c r="F580" i="1" a="1"/>
  <c r="F580" i="1" s="1"/>
  <c r="F589" i="1" a="1"/>
  <c r="F589" i="1" s="1"/>
  <c r="F16" i="1" a="1"/>
  <c r="F16" i="1" s="1"/>
  <c r="F2396" i="1" a="1"/>
  <c r="F2396" i="1" s="1"/>
  <c r="F1162" i="1" a="1"/>
  <c r="F1162" i="1" s="1"/>
  <c r="F1495" i="1" a="1"/>
  <c r="F1495" i="1" s="1"/>
  <c r="F417" i="1" a="1"/>
  <c r="F417" i="1" s="1"/>
  <c r="F1812" i="1" a="1"/>
  <c r="F1812" i="1" s="1"/>
  <c r="F3314" i="1" a="1"/>
  <c r="F3314" i="1" s="1"/>
  <c r="F2131" i="1" a="1"/>
  <c r="F2131" i="1" s="1"/>
  <c r="F685" i="1" a="1"/>
  <c r="F685" i="1" s="1"/>
  <c r="F1008" i="1" a="1"/>
  <c r="F1008" i="1" s="1"/>
  <c r="F36" i="1" a="1"/>
  <c r="F36" i="1" s="1"/>
  <c r="F37" i="1" a="1"/>
  <c r="F37" i="1" s="1"/>
  <c r="F1289" i="1" a="1"/>
  <c r="F1289" i="1" s="1"/>
  <c r="F2244" i="1" a="1"/>
  <c r="F2244" i="1" s="1"/>
  <c r="F2447" i="1" a="1"/>
  <c r="F2447" i="1" s="1"/>
  <c r="F880" i="1" a="1"/>
  <c r="F880" i="1" s="1"/>
  <c r="F2945" i="1" a="1"/>
  <c r="F2945" i="1" s="1"/>
  <c r="F1483" i="1" a="1"/>
  <c r="F1483" i="1" s="1"/>
  <c r="F803" i="1" a="1"/>
  <c r="F803" i="1" s="1"/>
  <c r="F2792" i="1" a="1"/>
  <c r="F2792" i="1" s="1"/>
  <c r="F3835" i="1" a="1"/>
  <c r="F3835" i="1" s="1"/>
  <c r="F3611" i="1" a="1"/>
  <c r="F3611" i="1" s="1"/>
  <c r="F3718" i="1" a="1"/>
  <c r="F3718" i="1" s="1"/>
  <c r="F3499" i="1" a="1"/>
  <c r="F3499" i="1" s="1"/>
  <c r="F1037" i="1" a="1"/>
  <c r="F1037" i="1" s="1"/>
  <c r="F3714" i="1" a="1"/>
  <c r="F3714" i="1" s="1"/>
  <c r="F3399" i="1" a="1"/>
  <c r="F3399" i="1" s="1"/>
  <c r="F3662" i="1" a="1"/>
  <c r="F3662" i="1" s="1"/>
  <c r="F3192" i="1" a="1"/>
  <c r="F3192" i="1" s="1"/>
  <c r="F3707" i="1" a="1"/>
  <c r="F3707" i="1" s="1"/>
  <c r="F3716" i="1" a="1"/>
  <c r="F3716" i="1" s="1"/>
  <c r="F3444" i="1" a="1"/>
  <c r="F3444" i="1" s="1"/>
  <c r="F2647" i="1" a="1"/>
  <c r="F2647" i="1" s="1"/>
  <c r="F3606" i="1" a="1"/>
  <c r="F3606" i="1" s="1"/>
  <c r="F3362" i="1" a="1"/>
  <c r="F3362" i="1" s="1"/>
  <c r="F3648" i="1" a="1"/>
  <c r="F3648" i="1" s="1"/>
  <c r="F3176" i="1" a="1"/>
  <c r="F3176" i="1" s="1"/>
  <c r="F1054" i="1" a="1"/>
  <c r="F1054" i="1" s="1"/>
  <c r="F3184" i="1" a="1"/>
  <c r="F3184" i="1" s="1"/>
  <c r="F3170" i="1" a="1"/>
  <c r="F3170" i="1" s="1"/>
  <c r="F3174" i="1" a="1"/>
  <c r="F3174" i="1" s="1"/>
  <c r="F3198" i="1" a="1"/>
  <c r="F3198" i="1" s="1"/>
  <c r="F3804" i="1" a="1"/>
  <c r="F3804" i="1" s="1"/>
  <c r="F1042" i="1" a="1"/>
  <c r="F1042" i="1" s="1"/>
  <c r="F1722" i="1" a="1"/>
  <c r="F1722" i="1" s="1"/>
  <c r="F3272" i="1" a="1"/>
  <c r="F3272" i="1" s="1"/>
  <c r="F955" i="1" a="1"/>
  <c r="F955" i="1" s="1"/>
  <c r="F151" i="1" a="1"/>
  <c r="F151" i="1" s="1"/>
  <c r="F521" i="1" a="1"/>
  <c r="F521" i="1" s="1"/>
  <c r="F308" i="1" a="1"/>
  <c r="F308" i="1" s="1"/>
  <c r="F291" i="1" a="1"/>
  <c r="F291" i="1" s="1"/>
  <c r="F560" i="1" a="1"/>
  <c r="F560" i="1" s="1"/>
  <c r="F544" i="1" a="1"/>
  <c r="F544" i="1" s="1"/>
  <c r="F392" i="1" a="1"/>
  <c r="F392" i="1" s="1"/>
  <c r="F1319" i="1" a="1"/>
  <c r="F1319" i="1" s="1"/>
  <c r="F2693" i="1" a="1"/>
  <c r="F2693" i="1" s="1"/>
  <c r="F1849" i="1" a="1"/>
  <c r="F1849" i="1" s="1"/>
  <c r="F1884" i="1" a="1"/>
  <c r="F1884" i="1" s="1"/>
  <c r="F248" i="1" a="1"/>
  <c r="F248" i="1" s="1"/>
  <c r="F286" i="1" a="1"/>
  <c r="F286" i="1" s="1"/>
  <c r="F2929" i="1" a="1"/>
  <c r="F2929" i="1" s="1"/>
  <c r="F1099" i="1" a="1"/>
  <c r="F1099" i="1" s="1"/>
  <c r="F1450" i="1" a="1"/>
  <c r="F1450" i="1" s="1"/>
  <c r="F1190" i="1" a="1"/>
  <c r="F1190" i="1" s="1"/>
  <c r="F2765" i="1" a="1"/>
  <c r="F2765" i="1" s="1"/>
  <c r="F3015" i="1" a="1"/>
  <c r="F3015" i="1" s="1"/>
  <c r="F3379" i="1" a="1"/>
  <c r="F3379" i="1" s="1"/>
  <c r="F3421" i="1" a="1"/>
  <c r="F3421" i="1" s="1"/>
  <c r="F3361" i="1" a="1"/>
  <c r="F3361" i="1" s="1"/>
  <c r="F2766" i="1" a="1"/>
  <c r="F2766" i="1" s="1"/>
  <c r="F3067" i="1" a="1"/>
  <c r="F3067" i="1" s="1"/>
  <c r="F3026" i="1" a="1"/>
  <c r="F3026" i="1" s="1"/>
  <c r="F425" i="1" a="1"/>
  <c r="F425" i="1" s="1"/>
  <c r="F3287" i="1" a="1"/>
  <c r="F3287" i="1" s="1"/>
  <c r="F2747" i="1" a="1"/>
  <c r="F2747" i="1" s="1"/>
  <c r="F2790" i="1" a="1"/>
  <c r="F2790" i="1" s="1"/>
  <c r="F3155" i="1" a="1"/>
  <c r="F3155" i="1" s="1"/>
  <c r="F3335" i="1" a="1"/>
  <c r="F3335" i="1" s="1"/>
  <c r="F3259" i="1" a="1"/>
  <c r="F3259" i="1" s="1"/>
  <c r="F3078" i="1" a="1"/>
  <c r="F3078" i="1" s="1"/>
  <c r="F3363" i="1" a="1"/>
  <c r="F3363" i="1" s="1"/>
  <c r="F3384" i="1" a="1"/>
  <c r="F3384" i="1" s="1"/>
  <c r="F327" i="1" a="1"/>
  <c r="F327" i="1" s="1"/>
  <c r="F3007" i="1" a="1"/>
  <c r="F3007" i="1" s="1"/>
  <c r="F3378" i="1" a="1"/>
  <c r="F3378" i="1" s="1"/>
  <c r="F2959" i="1" a="1"/>
  <c r="F2959" i="1" s="1"/>
  <c r="F177" i="1" a="1"/>
  <c r="F177" i="1" s="1"/>
  <c r="F2950" i="1" a="1"/>
  <c r="F2950" i="1" s="1"/>
  <c r="F3061" i="1" a="1"/>
  <c r="F3061" i="1" s="1"/>
  <c r="F2599" i="1" a="1"/>
  <c r="F2599" i="1" s="1"/>
  <c r="F2764" i="1" a="1"/>
  <c r="F2764" i="1" s="1"/>
  <c r="F2329" i="1" a="1"/>
  <c r="F2329" i="1" s="1"/>
  <c r="F2593" i="1" a="1"/>
  <c r="F2593" i="1" s="1"/>
  <c r="F2840" i="1" a="1"/>
  <c r="F2840" i="1" s="1"/>
  <c r="F3062" i="1" a="1"/>
  <c r="F3062" i="1" s="1"/>
  <c r="F2940" i="1" a="1"/>
  <c r="F2940" i="1" s="1"/>
  <c r="F2616" i="1" a="1"/>
  <c r="F2616" i="1" s="1"/>
  <c r="F905" i="1" a="1"/>
  <c r="F905" i="1" s="1"/>
  <c r="F1228" i="1" a="1"/>
  <c r="F1228" i="1" s="1"/>
  <c r="F1207" i="1" a="1"/>
  <c r="F1207" i="1" s="1"/>
  <c r="F1953" i="1" a="1"/>
  <c r="F1953" i="1" s="1"/>
  <c r="F25" i="1" a="1"/>
  <c r="F25" i="1" s="1"/>
  <c r="F1858" i="1" a="1"/>
  <c r="F1858" i="1" s="1"/>
  <c r="F1195" i="1" a="1"/>
  <c r="F1195" i="1" s="1"/>
  <c r="F862" i="1" a="1"/>
  <c r="F862" i="1" s="1"/>
  <c r="F1046" i="1" a="1"/>
  <c r="F1046" i="1" s="1"/>
  <c r="F1472" i="1" a="1"/>
  <c r="F1472" i="1" s="1"/>
  <c r="F1457" i="1" a="1"/>
  <c r="F1457" i="1" s="1"/>
  <c r="F1929" i="1" a="1"/>
  <c r="F1929" i="1" s="1"/>
  <c r="F1473" i="1" a="1"/>
  <c r="F1473" i="1" s="1"/>
  <c r="F1269" i="1" a="1"/>
  <c r="F1269" i="1" s="1"/>
  <c r="F2208" i="1" a="1"/>
  <c r="F2208" i="1" s="1"/>
  <c r="F142" i="1" a="1"/>
  <c r="F142" i="1" s="1"/>
  <c r="F1164" i="1" a="1"/>
  <c r="F1164" i="1" s="1"/>
  <c r="F1199" i="1" a="1"/>
  <c r="F1199" i="1" s="1"/>
  <c r="F1307" i="1" a="1"/>
  <c r="F1307" i="1" s="1"/>
  <c r="F1153" i="1" a="1"/>
  <c r="F1153" i="1" s="1"/>
  <c r="F1109" i="1" a="1"/>
  <c r="F1109" i="1" s="1"/>
  <c r="F1151" i="1" a="1"/>
  <c r="F1151" i="1" s="1"/>
  <c r="F1107" i="1" a="1"/>
  <c r="F1107" i="1" s="1"/>
  <c r="F1108" i="1" a="1"/>
  <c r="F1108" i="1" s="1"/>
  <c r="F1128" i="1" a="1"/>
  <c r="F1128" i="1" s="1"/>
  <c r="F617" i="1" a="1"/>
  <c r="F617" i="1" s="1"/>
  <c r="F3084" i="1" a="1"/>
  <c r="F3084" i="1" s="1"/>
  <c r="F1306" i="1" a="1"/>
  <c r="F1306" i="1" s="1"/>
  <c r="F1684" i="1" a="1"/>
  <c r="F1684" i="1" s="1"/>
  <c r="F1956" i="1" a="1"/>
  <c r="F1956" i="1" s="1"/>
  <c r="F1973" i="1" a="1"/>
  <c r="F1973" i="1" s="1"/>
  <c r="F832" i="1" a="1"/>
  <c r="F832" i="1" s="1"/>
  <c r="F2023" i="1" a="1"/>
  <c r="F2023" i="1" s="1"/>
  <c r="F2759" i="1" a="1"/>
  <c r="F2759" i="1" s="1"/>
  <c r="F904" i="1" a="1"/>
  <c r="F904" i="1" s="1"/>
  <c r="F1210" i="1" a="1"/>
  <c r="F1210" i="1" s="1"/>
  <c r="F1227" i="1" a="1"/>
  <c r="F1227" i="1" s="1"/>
  <c r="F2583" i="1" a="1"/>
  <c r="F2583" i="1" s="1"/>
  <c r="F925" i="1" a="1"/>
  <c r="F925" i="1" s="1"/>
  <c r="F959" i="1" a="1"/>
  <c r="F959" i="1" s="1"/>
  <c r="F950" i="1" a="1"/>
  <c r="F950" i="1" s="1"/>
  <c r="F2569" i="1" a="1"/>
  <c r="F2569" i="1" s="1"/>
  <c r="F298" i="1" a="1"/>
  <c r="F298" i="1" s="1"/>
  <c r="F2826" i="1" a="1"/>
  <c r="F2826" i="1" s="1"/>
  <c r="F2284" i="1" a="1"/>
  <c r="F2284" i="1" s="1"/>
  <c r="F181" i="1" a="1"/>
  <c r="F181" i="1" s="1"/>
  <c r="F2576" i="1" a="1"/>
  <c r="F2576" i="1" s="1"/>
  <c r="F1188" i="1" a="1"/>
  <c r="F1188" i="1" s="1"/>
  <c r="F3394" i="1" a="1"/>
  <c r="F3394" i="1" s="1"/>
  <c r="F3388" i="1" a="1"/>
  <c r="F3388" i="1" s="1"/>
  <c r="F3403" i="1" a="1"/>
  <c r="F3403" i="1" s="1"/>
  <c r="F1824" i="1" a="1"/>
  <c r="F1824" i="1" s="1"/>
  <c r="F948" i="1" a="1"/>
  <c r="F948" i="1" s="1"/>
  <c r="F3401" i="1" a="1"/>
  <c r="F3401" i="1" s="1"/>
  <c r="F2993" i="1" a="1"/>
  <c r="F2993" i="1" s="1"/>
  <c r="F2246" i="1" a="1"/>
  <c r="F2246" i="1" s="1"/>
  <c r="F239" i="1" a="1"/>
  <c r="F239" i="1" s="1"/>
  <c r="F225" i="1" a="1"/>
  <c r="F225" i="1" s="1"/>
  <c r="F400" i="1" a="1"/>
  <c r="F400" i="1" s="1"/>
  <c r="F412" i="1" a="1"/>
  <c r="F412" i="1" s="1"/>
  <c r="F342" i="1" a="1"/>
  <c r="F342" i="1" s="1"/>
  <c r="F89" i="1" a="1"/>
  <c r="F89" i="1" s="1"/>
  <c r="F456" i="1" a="1"/>
  <c r="F456" i="1" s="1"/>
  <c r="F31" i="1" a="1"/>
  <c r="F31" i="1" s="1"/>
  <c r="F1101" i="1" a="1"/>
  <c r="F1101" i="1" s="1"/>
  <c r="F742" i="1" a="1"/>
  <c r="F742" i="1" s="1"/>
  <c r="F39" i="1" a="1"/>
  <c r="F39" i="1" s="1"/>
  <c r="F1914" i="1" a="1"/>
  <c r="F1914" i="1" s="1"/>
  <c r="F210" i="1" a="1"/>
  <c r="F210" i="1" s="1"/>
  <c r="F233" i="1" a="1"/>
  <c r="F233" i="1" s="1"/>
  <c r="F246" i="1" a="1"/>
  <c r="F246" i="1" s="1"/>
  <c r="F1184" i="1" a="1"/>
  <c r="F1184" i="1" s="1"/>
  <c r="F440" i="1" a="1"/>
  <c r="F440" i="1" s="1"/>
  <c r="F154" i="1" a="1"/>
  <c r="F154" i="1" s="1"/>
  <c r="F1987" i="1" a="1"/>
  <c r="F1987" i="1" s="1"/>
  <c r="F1655" i="1" a="1"/>
  <c r="F1655" i="1" s="1"/>
  <c r="F767" i="1" a="1"/>
  <c r="F767" i="1" s="1"/>
  <c r="F1841" i="1" a="1"/>
  <c r="F1841" i="1" s="1"/>
  <c r="F1004" i="1" a="1"/>
  <c r="F1004" i="1" s="1"/>
  <c r="F981" i="1" a="1"/>
  <c r="F981" i="1" s="1"/>
  <c r="F111" i="1" a="1"/>
  <c r="F111" i="1" s="1"/>
  <c r="F2550" i="1" a="1"/>
  <c r="F2550" i="1" s="1"/>
  <c r="F1768" i="1" a="1"/>
  <c r="F1768" i="1" s="1"/>
  <c r="F1671" i="1" a="1"/>
  <c r="F1671" i="1" s="1"/>
  <c r="F1155" i="1" a="1"/>
  <c r="F1155" i="1" s="1"/>
  <c r="F1288" i="1" a="1"/>
  <c r="F1288" i="1" s="1"/>
  <c r="F2711" i="1" a="1"/>
  <c r="F2711" i="1" s="1"/>
  <c r="F1361" i="1" a="1"/>
  <c r="F1361" i="1" s="1"/>
  <c r="F1437" i="1" a="1"/>
  <c r="F1437" i="1" s="1"/>
  <c r="F2628" i="1" a="1"/>
  <c r="F2628" i="1" s="1"/>
  <c r="F1176" i="1" a="1"/>
  <c r="F1176" i="1" s="1"/>
  <c r="F1152" i="1" a="1"/>
  <c r="F1152" i="1" s="1"/>
  <c r="F466" i="1" a="1"/>
  <c r="F466" i="1" s="1"/>
  <c r="F322" i="1" a="1"/>
  <c r="F322" i="1" s="1"/>
  <c r="F2084" i="1" a="1"/>
  <c r="F2084" i="1" s="1"/>
  <c r="F2252" i="1" a="1"/>
  <c r="F2252" i="1" s="1"/>
  <c r="F534" i="1" a="1"/>
  <c r="F534" i="1" s="1"/>
  <c r="F3054" i="1" a="1"/>
  <c r="F3054" i="1" s="1"/>
  <c r="F3126" i="1" a="1"/>
  <c r="F3126" i="1" s="1"/>
  <c r="F3442" i="1" a="1"/>
  <c r="F3442" i="1" s="1"/>
  <c r="F805" i="1" a="1"/>
  <c r="F805" i="1" s="1"/>
  <c r="F429" i="1" a="1"/>
  <c r="F429" i="1" s="1"/>
  <c r="F159" i="1" a="1"/>
  <c r="F159" i="1" s="1"/>
  <c r="F2064" i="1" a="1"/>
  <c r="F2064" i="1" s="1"/>
  <c r="F2606" i="1" a="1"/>
  <c r="F2606" i="1" s="1"/>
  <c r="F381" i="1" a="1"/>
  <c r="F381" i="1" s="1"/>
  <c r="F3441" i="1" a="1"/>
  <c r="F3441" i="1" s="1"/>
  <c r="F3475" i="1" a="1"/>
  <c r="F3475" i="1" s="1"/>
  <c r="F2618" i="1" a="1"/>
  <c r="F2618" i="1" s="1"/>
  <c r="F2898" i="1" a="1"/>
  <c r="F2898" i="1" s="1"/>
  <c r="F3810" i="1" a="1"/>
  <c r="F3810" i="1" s="1"/>
  <c r="F352" i="1" a="1"/>
  <c r="F352" i="1" s="1"/>
  <c r="F1160" i="1" a="1"/>
  <c r="F1160" i="1" s="1"/>
  <c r="F648" i="1" a="1"/>
  <c r="F648" i="1" s="1"/>
  <c r="F1451" i="1" a="1"/>
  <c r="F1451" i="1" s="1"/>
  <c r="F1852" i="1" a="1"/>
  <c r="F1852" i="1" s="1"/>
  <c r="F1064" i="1" a="1"/>
  <c r="F1064" i="1" s="1"/>
  <c r="F3173" i="1" a="1"/>
  <c r="F3173" i="1" s="1"/>
  <c r="F262" i="1" a="1"/>
  <c r="F262" i="1" s="1"/>
  <c r="F684" i="1" a="1"/>
  <c r="F684" i="1" s="1"/>
  <c r="F224" i="1" a="1"/>
  <c r="F224" i="1" s="1"/>
  <c r="F1045" i="1" a="1"/>
  <c r="F1045" i="1" s="1"/>
  <c r="F377" i="1" a="1"/>
  <c r="F377" i="1" s="1"/>
  <c r="F994" i="1" a="1"/>
  <c r="F994" i="1" s="1"/>
  <c r="F1066" i="1" a="1"/>
  <c r="F1066" i="1" s="1"/>
  <c r="F109" i="1" a="1"/>
  <c r="F109" i="1" s="1"/>
  <c r="F2777" i="1" a="1"/>
  <c r="F2777" i="1" s="1"/>
  <c r="F3128" i="1" a="1"/>
  <c r="F3128" i="1" s="1"/>
  <c r="F2774" i="1" a="1"/>
  <c r="F2774" i="1" s="1"/>
  <c r="F1149" i="1" a="1"/>
  <c r="F1149" i="1" s="1"/>
  <c r="F1154" i="1" a="1"/>
  <c r="F1154" i="1" s="1"/>
  <c r="F1424" i="1" a="1"/>
  <c r="F1424" i="1" s="1"/>
  <c r="F2534" i="1" a="1"/>
  <c r="F2534" i="1" s="1"/>
  <c r="F973" i="1" a="1"/>
  <c r="F973" i="1" s="1"/>
  <c r="F2465" i="1" a="1"/>
  <c r="F2465" i="1" s="1"/>
  <c r="F1829" i="1" a="1"/>
  <c r="F1829" i="1" s="1"/>
  <c r="F2" i="1" a="1"/>
  <c r="F2" i="1" s="1"/>
  <c r="F2535" i="1" a="1"/>
  <c r="F2535" i="1" s="1"/>
  <c r="F299" i="1" a="1"/>
  <c r="F299" i="1" s="1"/>
  <c r="F1875" i="1" a="1"/>
  <c r="F1875" i="1" s="1"/>
  <c r="F2497" i="1" a="1"/>
  <c r="F2497" i="1" s="1"/>
  <c r="F2140" i="1" a="1"/>
  <c r="F2140" i="1" s="1"/>
  <c r="F735" i="1" a="1"/>
  <c r="F735" i="1" s="1"/>
  <c r="F2341" i="1" a="1"/>
  <c r="F2341" i="1" s="1"/>
  <c r="F1260" i="1" a="1"/>
  <c r="F1260" i="1" s="1"/>
  <c r="F2353" i="1" a="1"/>
  <c r="F2353" i="1" s="1"/>
  <c r="F409" i="1" a="1"/>
  <c r="F409" i="1" s="1"/>
  <c r="F317" i="1" a="1"/>
  <c r="F317" i="1" s="1"/>
  <c r="F452" i="1" a="1"/>
  <c r="F452" i="1" s="1"/>
  <c r="F918" i="1" a="1"/>
  <c r="F918" i="1" s="1"/>
  <c r="F363" i="1" a="1"/>
  <c r="F363" i="1" s="1"/>
  <c r="F247" i="1" a="1"/>
  <c r="F247" i="1" s="1"/>
  <c r="F264" i="1" a="1"/>
  <c r="F264" i="1" s="1"/>
  <c r="F3216" i="1" a="1"/>
  <c r="F3216" i="1" s="1"/>
  <c r="F2970" i="1" a="1"/>
  <c r="F2970" i="1" s="1"/>
  <c r="F379" i="1" a="1"/>
  <c r="F379" i="1" s="1"/>
  <c r="E351" i="1" a="1"/>
  <c r="E351" i="1" s="1"/>
  <c r="E158" i="1" a="1"/>
  <c r="E158" i="1" s="1"/>
  <c r="E3334" i="1" a="1"/>
  <c r="E3334" i="1" s="1"/>
  <c r="E3331" i="1" a="1"/>
  <c r="E3331" i="1" s="1"/>
  <c r="E3315" i="1" a="1"/>
  <c r="E3315" i="1" s="1"/>
  <c r="E700" i="1" a="1"/>
  <c r="E700" i="1" s="1"/>
  <c r="E330" i="1" a="1"/>
  <c r="E330" i="1" s="1"/>
  <c r="E930" i="1" a="1"/>
  <c r="E930" i="1" s="1"/>
  <c r="E2738" i="1" a="1"/>
  <c r="E2738" i="1" s="1"/>
  <c r="E1674" i="1" a="1"/>
  <c r="E1674" i="1" s="1"/>
  <c r="E3424" i="1" a="1"/>
  <c r="E3424" i="1" s="1"/>
  <c r="E933" i="1" a="1"/>
  <c r="E933" i="1" s="1"/>
  <c r="E968" i="1" a="1"/>
  <c r="E968" i="1" s="1"/>
  <c r="E926" i="1" a="1"/>
  <c r="E926" i="1" s="1"/>
  <c r="E970" i="1" a="1"/>
  <c r="E970" i="1" s="1"/>
  <c r="E916" i="1" a="1"/>
  <c r="E916" i="1" s="1"/>
  <c r="E178" i="1" a="1"/>
  <c r="E178" i="1" s="1"/>
  <c r="E1110" i="1" a="1"/>
  <c r="E1110" i="1" s="1"/>
  <c r="E376" i="1" a="1"/>
  <c r="E376" i="1" s="1"/>
  <c r="E963" i="1" a="1"/>
  <c r="E963" i="1" s="1"/>
  <c r="E1842" i="1" a="1"/>
  <c r="E1842" i="1" s="1"/>
  <c r="E962" i="1" a="1"/>
  <c r="E962" i="1" s="1"/>
  <c r="E917" i="1" a="1"/>
  <c r="E917" i="1" s="1"/>
  <c r="E2007" i="1" a="1"/>
  <c r="E2007" i="1" s="1"/>
  <c r="E1338" i="1" a="1"/>
  <c r="E1338" i="1" s="1"/>
  <c r="E85" i="1" a="1"/>
  <c r="E85" i="1" s="1"/>
  <c r="E531" i="1" a="1"/>
  <c r="E531" i="1" s="1"/>
  <c r="E284" i="1" a="1"/>
  <c r="E284" i="1" s="1"/>
  <c r="E635" i="1" a="1"/>
  <c r="E635" i="1" s="1"/>
  <c r="E390" i="1" a="1"/>
  <c r="E390" i="1" s="1"/>
  <c r="E2197" i="1" a="1"/>
  <c r="E2197" i="1" s="1"/>
  <c r="E2808" i="1" a="1"/>
  <c r="E2808" i="1" s="1"/>
  <c r="E186" i="1" a="1"/>
  <c r="E186" i="1" s="1"/>
  <c r="E646" i="1" a="1"/>
  <c r="E646" i="1" s="1"/>
  <c r="E258" i="1" a="1"/>
  <c r="E258" i="1" s="1"/>
  <c r="E2196" i="1" a="1"/>
  <c r="E2196" i="1" s="1"/>
  <c r="E2474" i="1" a="1"/>
  <c r="E2474" i="1" s="1"/>
  <c r="E157" i="1" a="1"/>
  <c r="E157" i="1" s="1"/>
  <c r="E1940" i="1" a="1"/>
  <c r="E1940" i="1" s="1"/>
  <c r="E228" i="1" a="1"/>
  <c r="E228" i="1" s="1"/>
  <c r="E1949" i="1" a="1"/>
  <c r="E1949" i="1" s="1"/>
  <c r="E2978" i="1" a="1"/>
  <c r="E2978" i="1" s="1"/>
  <c r="E628" i="1" a="1"/>
  <c r="E628" i="1" s="1"/>
  <c r="E511" i="1" a="1"/>
  <c r="E511" i="1" s="1"/>
  <c r="E548" i="1" a="1"/>
  <c r="E548" i="1" s="1"/>
  <c r="E465" i="1" a="1"/>
  <c r="E465" i="1" s="1"/>
  <c r="E74" i="1" a="1"/>
  <c r="E74" i="1" s="1"/>
  <c r="E334" i="1" a="1"/>
  <c r="E334" i="1" s="1"/>
  <c r="E1464" i="1" a="1"/>
  <c r="E1464" i="1" s="1"/>
  <c r="E147" i="1" a="1"/>
  <c r="E147" i="1" s="1"/>
  <c r="E2223" i="1" a="1"/>
  <c r="E2223" i="1" s="1"/>
  <c r="E1575" i="1" a="1"/>
  <c r="E1575" i="1" s="1"/>
  <c r="E235" i="1" a="1"/>
  <c r="E235" i="1" s="1"/>
  <c r="E3660" i="1" a="1"/>
  <c r="E3660" i="1" s="1"/>
  <c r="E704" i="1" a="1"/>
  <c r="E704" i="1" s="1"/>
  <c r="E1050" i="1" a="1"/>
  <c r="E1050" i="1" s="1"/>
  <c r="E3576" i="1" a="1"/>
  <c r="E3576" i="1" s="1"/>
  <c r="E3450" i="1" a="1"/>
  <c r="E3450" i="1" s="1"/>
  <c r="E3735" i="1" a="1"/>
  <c r="E3735" i="1" s="1"/>
  <c r="E3737" i="1" a="1"/>
  <c r="E3737" i="1" s="1"/>
  <c r="E2962" i="1" a="1"/>
  <c r="E2962" i="1" s="1"/>
  <c r="E1031" i="1" a="1"/>
  <c r="E1031" i="1" s="1"/>
  <c r="E2736" i="1" a="1"/>
  <c r="E2736" i="1" s="1"/>
  <c r="E2718" i="1" a="1"/>
  <c r="E2718" i="1" s="1"/>
  <c r="E931" i="1" a="1"/>
  <c r="E931" i="1" s="1"/>
  <c r="E903" i="1" a="1"/>
  <c r="E903" i="1" s="1"/>
  <c r="E3656" i="1" a="1"/>
  <c r="E3656" i="1" s="1"/>
  <c r="E1007" i="1" a="1"/>
  <c r="E1007" i="1" s="1"/>
  <c r="E2228" i="1" a="1"/>
  <c r="E2228" i="1" s="1"/>
  <c r="E2719" i="1" a="1"/>
  <c r="E2719" i="1" s="1"/>
  <c r="E3743" i="1" a="1"/>
  <c r="E3743" i="1" s="1"/>
  <c r="E2580" i="1" a="1"/>
  <c r="E2580" i="1" s="1"/>
  <c r="E2780" i="1" a="1"/>
  <c r="E2780" i="1" s="1"/>
  <c r="E2536" i="1" a="1"/>
  <c r="E2536" i="1" s="1"/>
  <c r="E3012" i="1" a="1"/>
  <c r="E3012" i="1" s="1"/>
  <c r="E2909" i="1" a="1"/>
  <c r="E2909" i="1" s="1"/>
  <c r="E2837" i="1" a="1"/>
  <c r="E2837" i="1" s="1"/>
  <c r="E730" i="1" a="1"/>
  <c r="E730" i="1" s="1"/>
  <c r="E2734" i="1" a="1"/>
  <c r="E2734" i="1" s="1"/>
  <c r="E2710" i="1" a="1"/>
  <c r="E2710" i="1" s="1"/>
  <c r="E1572" i="1" a="1"/>
  <c r="E1572" i="1" s="1"/>
  <c r="E208" i="1" a="1"/>
  <c r="E208" i="1" s="1"/>
  <c r="E2981" i="1" a="1"/>
  <c r="E2981" i="1" s="1"/>
  <c r="E588" i="1" a="1"/>
  <c r="E588" i="1" s="1"/>
  <c r="E1395" i="1" a="1"/>
  <c r="E1395" i="1" s="1"/>
  <c r="E2690" i="1" a="1"/>
  <c r="E2690" i="1" s="1"/>
  <c r="E2125" i="1" a="1"/>
  <c r="E2125" i="1" s="1"/>
  <c r="E1120" i="1" a="1"/>
  <c r="E1120" i="1" s="1"/>
  <c r="E2604" i="1" a="1"/>
  <c r="E2604" i="1" s="1"/>
  <c r="E3787" i="1" a="1"/>
  <c r="E3787" i="1" s="1"/>
  <c r="E192" i="1" a="1"/>
  <c r="E192" i="1" s="1"/>
  <c r="E733" i="1" a="1"/>
  <c r="E733" i="1" s="1"/>
  <c r="E2707" i="1" a="1"/>
  <c r="E2707" i="1" s="1"/>
  <c r="E741" i="1" a="1"/>
  <c r="E741" i="1" s="1"/>
  <c r="E203" i="1" a="1"/>
  <c r="E203" i="1" s="1"/>
  <c r="E2519" i="1" a="1"/>
  <c r="E2519" i="1" s="1"/>
  <c r="E98" i="1" a="1"/>
  <c r="E98" i="1" s="1"/>
  <c r="E2741" i="1" a="1"/>
  <c r="E2741" i="1" s="1"/>
  <c r="E3003" i="1" a="1"/>
  <c r="E3003" i="1" s="1"/>
  <c r="E3013" i="1" a="1"/>
  <c r="E3013" i="1" s="1"/>
  <c r="E2612" i="1" a="1"/>
  <c r="E2612" i="1" s="1"/>
  <c r="E758" i="1" a="1"/>
  <c r="E758" i="1" s="1"/>
  <c r="E785" i="1" a="1"/>
  <c r="E785" i="1" s="1"/>
  <c r="E3645" i="1" a="1"/>
  <c r="E3645" i="1" s="1"/>
  <c r="E3627" i="1" a="1"/>
  <c r="E3627" i="1" s="1"/>
  <c r="E3638" i="1" a="1"/>
  <c r="E3638" i="1" s="1"/>
  <c r="E1284" i="1" a="1"/>
  <c r="E1284" i="1" s="1"/>
  <c r="E3653" i="1" a="1"/>
  <c r="E3653" i="1" s="1"/>
  <c r="E3647" i="1" a="1"/>
  <c r="E3647" i="1" s="1"/>
  <c r="E3655" i="1" a="1"/>
  <c r="E3655" i="1" s="1"/>
  <c r="E3640" i="1" a="1"/>
  <c r="E3640" i="1" s="1"/>
  <c r="E3146" i="1" a="1"/>
  <c r="E3146" i="1" s="1"/>
  <c r="E3661" i="1" a="1"/>
  <c r="E3661" i="1" s="1"/>
  <c r="E3625" i="1" a="1"/>
  <c r="E3625" i="1" s="1"/>
  <c r="E3642" i="1" a="1"/>
  <c r="E3642" i="1" s="1"/>
  <c r="E3635" i="1" a="1"/>
  <c r="E3635" i="1" s="1"/>
  <c r="E745" i="1" a="1"/>
  <c r="E745" i="1" s="1"/>
  <c r="E731" i="1" a="1"/>
  <c r="E731" i="1" s="1"/>
  <c r="E3489" i="1" a="1"/>
  <c r="E3489" i="1" s="1"/>
  <c r="E3479" i="1" a="1"/>
  <c r="E3479" i="1" s="1"/>
  <c r="E2294" i="1" a="1"/>
  <c r="E2294" i="1" s="1"/>
  <c r="E753" i="1" a="1"/>
  <c r="E753" i="1" s="1"/>
  <c r="E734" i="1" a="1"/>
  <c r="E734" i="1" s="1"/>
  <c r="E748" i="1" a="1"/>
  <c r="E748" i="1" s="1"/>
  <c r="E3171" i="1" a="1"/>
  <c r="E3171" i="1" s="1"/>
  <c r="E2608" i="1" a="1"/>
  <c r="E2608" i="1" s="1"/>
  <c r="E2644" i="1" a="1"/>
  <c r="E2644" i="1" s="1"/>
  <c r="E2663" i="1" a="1"/>
  <c r="E2663" i="1" s="1"/>
  <c r="E2632" i="1" a="1"/>
  <c r="E2632" i="1" s="1"/>
  <c r="E2621" i="1" a="1"/>
  <c r="E2621" i="1" s="1"/>
  <c r="E2665" i="1" a="1"/>
  <c r="E2665" i="1" s="1"/>
  <c r="E2640" i="1" a="1"/>
  <c r="E2640" i="1" s="1"/>
  <c r="E2717" i="1" a="1"/>
  <c r="E2717" i="1" s="1"/>
  <c r="E3786" i="1" a="1"/>
  <c r="E3786" i="1" s="1"/>
  <c r="E2667" i="1" a="1"/>
  <c r="E2667" i="1" s="1"/>
  <c r="E2715" i="1" a="1"/>
  <c r="E2715" i="1" s="1"/>
  <c r="E325" i="1" a="1"/>
  <c r="E325" i="1" s="1"/>
  <c r="E2395" i="1" a="1"/>
  <c r="E2395" i="1" s="1"/>
  <c r="E3741" i="1" a="1"/>
  <c r="E3741" i="1" s="1"/>
  <c r="E729" i="1" a="1"/>
  <c r="E729" i="1" s="1"/>
  <c r="E2607" i="1" a="1"/>
  <c r="E2607" i="1" s="1"/>
  <c r="E2878" i="1" a="1"/>
  <c r="E2878" i="1" s="1"/>
  <c r="E450" i="1" a="1"/>
  <c r="E450" i="1" s="1"/>
  <c r="E958" i="1" a="1"/>
  <c r="E958" i="1" s="1"/>
  <c r="E989" i="1" a="1"/>
  <c r="E989" i="1" s="1"/>
  <c r="E907" i="1" a="1"/>
  <c r="E907" i="1" s="1"/>
  <c r="E967" i="1" a="1"/>
  <c r="E967" i="1" s="1"/>
  <c r="E761" i="1" a="1"/>
  <c r="E761" i="1" s="1"/>
  <c r="E2041" i="1" a="1"/>
  <c r="E2041" i="1" s="1"/>
  <c r="E234" i="1" a="1"/>
  <c r="E234" i="1" s="1"/>
  <c r="E3422" i="1" a="1"/>
  <c r="E3422" i="1" s="1"/>
  <c r="E2963" i="1" a="1"/>
  <c r="E2963" i="1" s="1"/>
  <c r="E3312" i="1" a="1"/>
  <c r="E3312" i="1" s="1"/>
  <c r="E2415" i="1" a="1"/>
  <c r="E2415" i="1" s="1"/>
  <c r="E2779" i="1" a="1"/>
  <c r="E2779" i="1" s="1"/>
  <c r="E998" i="1" a="1"/>
  <c r="E998" i="1" s="1"/>
  <c r="E990" i="1" a="1"/>
  <c r="E990" i="1" s="1"/>
  <c r="E951" i="1" a="1"/>
  <c r="E951" i="1" s="1"/>
  <c r="E3344" i="1" a="1"/>
  <c r="E3344" i="1" s="1"/>
  <c r="E2697" i="1" a="1"/>
  <c r="E2697" i="1" s="1"/>
  <c r="E3119" i="1" a="1"/>
  <c r="E3119" i="1" s="1"/>
  <c r="E1011" i="1" a="1"/>
  <c r="E1011" i="1" s="1"/>
  <c r="E2806" i="1" a="1"/>
  <c r="E2806" i="1" s="1"/>
  <c r="E750" i="1" a="1"/>
  <c r="E750" i="1" s="1"/>
  <c r="E2627" i="1" a="1"/>
  <c r="E2627" i="1" s="1"/>
  <c r="E760" i="1" a="1"/>
  <c r="E760" i="1" s="1"/>
  <c r="E2699" i="1" a="1"/>
  <c r="E2699" i="1" s="1"/>
  <c r="E470" i="1" a="1"/>
  <c r="E470" i="1" s="1"/>
  <c r="E1384" i="1" a="1"/>
  <c r="E1384" i="1" s="1"/>
  <c r="E1081" i="1" a="1"/>
  <c r="E1081" i="1" s="1"/>
  <c r="E3472" i="1" a="1"/>
  <c r="E3472" i="1" s="1"/>
  <c r="E1765" i="1" a="1"/>
  <c r="E1765" i="1" s="1"/>
  <c r="E2302" i="1" a="1"/>
  <c r="E2302" i="1" s="1"/>
  <c r="E1407" i="1" a="1"/>
  <c r="E1407" i="1" s="1"/>
  <c r="E10" i="1" a="1"/>
  <c r="E10" i="1" s="1"/>
  <c r="E59" i="1" a="1"/>
  <c r="E59" i="1" s="1"/>
  <c r="E1695" i="1" a="1"/>
  <c r="E1695" i="1" s="1"/>
  <c r="E2275" i="1" a="1"/>
  <c r="E2275" i="1" s="1"/>
  <c r="E3219" i="1" a="1"/>
  <c r="E3219" i="1" s="1"/>
  <c r="E2365" i="1" a="1"/>
  <c r="E2365" i="1" s="1"/>
  <c r="E1104" i="1" a="1"/>
  <c r="E1104" i="1" s="1"/>
  <c r="E1920" i="1" a="1"/>
  <c r="E1920" i="1" s="1"/>
  <c r="E1135" i="1" a="1"/>
  <c r="E1135" i="1" s="1"/>
  <c r="E1374" i="1" a="1"/>
  <c r="E1374" i="1" s="1"/>
  <c r="E2735" i="1" a="1"/>
  <c r="E2735" i="1" s="1"/>
  <c r="E2066" i="1" a="1"/>
  <c r="E2066" i="1" s="1"/>
  <c r="E1780" i="1" a="1"/>
  <c r="E1780" i="1" s="1"/>
  <c r="E2865" i="1" a="1"/>
  <c r="E2865" i="1" s="1"/>
  <c r="E1181" i="1" a="1"/>
  <c r="E1181" i="1" s="1"/>
  <c r="E2261" i="1" a="1"/>
  <c r="E2261" i="1" s="1"/>
  <c r="E283" i="1" a="1"/>
  <c r="E283" i="1" s="1"/>
  <c r="E714" i="1" a="1"/>
  <c r="E714" i="1" s="1"/>
  <c r="E3077" i="1" a="1"/>
  <c r="E3077" i="1" s="1"/>
  <c r="E272" i="1" a="1"/>
  <c r="E272" i="1" s="1"/>
  <c r="E434" i="1" a="1"/>
  <c r="E434" i="1" s="1"/>
  <c r="E86" i="1" a="1"/>
  <c r="E86" i="1" s="1"/>
  <c r="E353" i="1" a="1"/>
  <c r="E353" i="1" s="1"/>
  <c r="E2427" i="1" a="1"/>
  <c r="E2427" i="1" s="1"/>
  <c r="E710" i="1" a="1"/>
  <c r="E710" i="1" s="1"/>
  <c r="E359" i="1" a="1"/>
  <c r="E359" i="1" s="1"/>
  <c r="E2286" i="1" a="1"/>
  <c r="E2286" i="1" s="1"/>
  <c r="E804" i="1" a="1"/>
  <c r="E804" i="1" s="1"/>
  <c r="E2272" i="1" a="1"/>
  <c r="E2272" i="1" s="1"/>
  <c r="E2238" i="1" a="1"/>
  <c r="E2238" i="1" s="1"/>
  <c r="E402" i="1" a="1"/>
  <c r="E402" i="1" s="1"/>
  <c r="E144" i="1" a="1"/>
  <c r="E144" i="1" s="1"/>
  <c r="E138" i="1" a="1"/>
  <c r="E138" i="1" s="1"/>
  <c r="E125" i="1" a="1"/>
  <c r="E125" i="1" s="1"/>
  <c r="E2273" i="1" a="1"/>
  <c r="E2273" i="1" s="1"/>
  <c r="E1605" i="1" a="1"/>
  <c r="E1605" i="1" s="1"/>
  <c r="E455" i="1" a="1"/>
  <c r="E455" i="1" s="1"/>
  <c r="E2615" i="1" a="1"/>
  <c r="E2615" i="1" s="1"/>
  <c r="E3290" i="1" a="1"/>
  <c r="E3290" i="1" s="1"/>
  <c r="E3722" i="1" a="1"/>
  <c r="E3722" i="1" s="1"/>
  <c r="E20" i="1" a="1"/>
  <c r="E20" i="1" s="1"/>
  <c r="E13" i="1" a="1"/>
  <c r="E13" i="1" s="1"/>
  <c r="E3753" i="1" a="1"/>
  <c r="E3753" i="1" s="1"/>
  <c r="E3752" i="1" a="1"/>
  <c r="E3752" i="1" s="1"/>
  <c r="E3370" i="1" a="1"/>
  <c r="E3370" i="1" s="1"/>
  <c r="E3715" i="1" a="1"/>
  <c r="E3715" i="1" s="1"/>
  <c r="E2094" i="1" a="1"/>
  <c r="E2094" i="1" s="1"/>
  <c r="E3768" i="1" a="1"/>
  <c r="E3768" i="1" s="1"/>
  <c r="E2063" i="1" a="1"/>
  <c r="E2063" i="1" s="1"/>
  <c r="E3518" i="1" a="1"/>
  <c r="E3518" i="1" s="1"/>
  <c r="E3775" i="1" a="1"/>
  <c r="E3775" i="1" s="1"/>
  <c r="E3562" i="1" a="1"/>
  <c r="E3562" i="1" s="1"/>
  <c r="E3710" i="1" a="1"/>
  <c r="E3710" i="1" s="1"/>
  <c r="E3566" i="1" a="1"/>
  <c r="E3566" i="1" s="1"/>
  <c r="E3758" i="1" a="1"/>
  <c r="E3758" i="1" s="1"/>
  <c r="E3789" i="1" a="1"/>
  <c r="E3789" i="1" s="1"/>
  <c r="E3822" i="1" a="1"/>
  <c r="E3822" i="1" s="1"/>
  <c r="E3701" i="1" a="1"/>
  <c r="E3701" i="1" s="1"/>
  <c r="E3719" i="1" a="1"/>
  <c r="E3719" i="1" s="1"/>
  <c r="E3636" i="1" a="1"/>
  <c r="E3636" i="1" s="1"/>
  <c r="E3637" i="1" a="1"/>
  <c r="E3637" i="1" s="1"/>
  <c r="E3801" i="1" a="1"/>
  <c r="E3801" i="1" s="1"/>
  <c r="E3806" i="1" a="1"/>
  <c r="E3806" i="1" s="1"/>
  <c r="E3728" i="1" a="1"/>
  <c r="E3728" i="1" s="1"/>
  <c r="E3658" i="1" a="1"/>
  <c r="E3658" i="1" s="1"/>
  <c r="E2657" i="1" a="1"/>
  <c r="E2657" i="1" s="1"/>
  <c r="E2136" i="1" a="1"/>
  <c r="E2136" i="1" s="1"/>
  <c r="E2482" i="1" a="1"/>
  <c r="E2482" i="1" s="1"/>
  <c r="E3564" i="1" a="1"/>
  <c r="E3564" i="1" s="1"/>
  <c r="E2681" i="1" a="1"/>
  <c r="E2681" i="1" s="1"/>
  <c r="E1983" i="1" a="1"/>
  <c r="E1983" i="1" s="1"/>
  <c r="E2805" i="1" a="1"/>
  <c r="E2805" i="1" s="1"/>
  <c r="E1819" i="1" a="1"/>
  <c r="E1819" i="1" s="1"/>
  <c r="E3579" i="1" a="1"/>
  <c r="E3579" i="1" s="1"/>
  <c r="E3135" i="1" a="1"/>
  <c r="E3135" i="1" s="1"/>
  <c r="E3700" i="1" a="1"/>
  <c r="E3700" i="1" s="1"/>
  <c r="E71" i="1" a="1"/>
  <c r="E71" i="1" s="1"/>
  <c r="E3574" i="1" a="1"/>
  <c r="E3574" i="1" s="1"/>
  <c r="E3747" i="1" a="1"/>
  <c r="E3747" i="1" s="1"/>
  <c r="E3695" i="1" a="1"/>
  <c r="E3695" i="1" s="1"/>
  <c r="E3687" i="1" a="1"/>
  <c r="E3687" i="1" s="1"/>
  <c r="E3698" i="1" a="1"/>
  <c r="E3698" i="1" s="1"/>
  <c r="E3819" i="1" a="1"/>
  <c r="E3819" i="1" s="1"/>
  <c r="E3682" i="1" a="1"/>
  <c r="E3682" i="1" s="1"/>
  <c r="E3703" i="1" a="1"/>
  <c r="E3703" i="1" s="1"/>
  <c r="E3684" i="1" a="1"/>
  <c r="E3684" i="1" s="1"/>
  <c r="E1138" i="1" a="1"/>
  <c r="E1138" i="1" s="1"/>
  <c r="E3690" i="1" a="1"/>
  <c r="E3690" i="1" s="1"/>
  <c r="E3765" i="1" a="1"/>
  <c r="E3765" i="1" s="1"/>
  <c r="E875" i="1" a="1"/>
  <c r="E875" i="1" s="1"/>
  <c r="E3486" i="1" a="1"/>
  <c r="E3486" i="1" s="1"/>
  <c r="E3482" i="1" a="1"/>
  <c r="E3482" i="1" s="1"/>
  <c r="E1520" i="1" a="1"/>
  <c r="E1520" i="1" s="1"/>
  <c r="E3055" i="1" a="1"/>
  <c r="E3055" i="1" s="1"/>
  <c r="E1936" i="1" a="1"/>
  <c r="E1936" i="1" s="1"/>
  <c r="E3816" i="1" a="1"/>
  <c r="E3816" i="1" s="1"/>
  <c r="E2858" i="1" a="1"/>
  <c r="E2858" i="1" s="1"/>
  <c r="E3373" i="1" a="1"/>
  <c r="E3373" i="1" s="1"/>
  <c r="E3474" i="1" a="1"/>
  <c r="E3474" i="1" s="1"/>
  <c r="E2960" i="1" a="1"/>
  <c r="E2960" i="1" s="1"/>
  <c r="E270" i="1" a="1"/>
  <c r="E270" i="1" s="1"/>
  <c r="E263" i="1" a="1"/>
  <c r="E263" i="1" s="1"/>
  <c r="E3580" i="1" a="1"/>
  <c r="E3580" i="1" s="1"/>
  <c r="E3561" i="1" a="1"/>
  <c r="E3561" i="1" s="1"/>
  <c r="E3711" i="1" a="1"/>
  <c r="E3711" i="1" s="1"/>
  <c r="E3559" i="1" a="1"/>
  <c r="E3559" i="1" s="1"/>
  <c r="E3557" i="1" a="1"/>
  <c r="E3557" i="1" s="1"/>
  <c r="E3746" i="1" a="1"/>
  <c r="E3746" i="1" s="1"/>
  <c r="E1530" i="1" a="1"/>
  <c r="E1530" i="1" s="1"/>
  <c r="E416" i="1" a="1"/>
  <c r="E416" i="1" s="1"/>
  <c r="E3573" i="1" a="1"/>
  <c r="E3573" i="1" s="1"/>
  <c r="E3669" i="1" a="1"/>
  <c r="E3669" i="1" s="1"/>
  <c r="E3599" i="1" a="1"/>
  <c r="E3599" i="1" s="1"/>
  <c r="E2277" i="1" a="1"/>
  <c r="E2277" i="1" s="1"/>
  <c r="E3792" i="1" a="1"/>
  <c r="E3792" i="1" s="1"/>
  <c r="E3830" i="1" a="1"/>
  <c r="E3830" i="1" s="1"/>
  <c r="E3733" i="1" a="1"/>
  <c r="E3733" i="1" s="1"/>
  <c r="E3803" i="1" a="1"/>
  <c r="E3803" i="1" s="1"/>
  <c r="E3448" i="1" a="1"/>
  <c r="E3448" i="1" s="1"/>
  <c r="E3451" i="1" a="1"/>
  <c r="E3451" i="1" s="1"/>
  <c r="E3447" i="1" a="1"/>
  <c r="E3447" i="1" s="1"/>
  <c r="E3449" i="1" a="1"/>
  <c r="E3449" i="1" s="1"/>
  <c r="E3260" i="1" a="1"/>
  <c r="E3260" i="1" s="1"/>
  <c r="E2484" i="1" a="1"/>
  <c r="E2484" i="1" s="1"/>
  <c r="E3610" i="1" a="1"/>
  <c r="E3610" i="1" s="1"/>
  <c r="E3782" i="1" a="1"/>
  <c r="E3782" i="1" s="1"/>
  <c r="E2671" i="1" a="1"/>
  <c r="E2671" i="1" s="1"/>
  <c r="E1745" i="1" a="1"/>
  <c r="E1745" i="1" s="1"/>
  <c r="E1839" i="1" a="1"/>
  <c r="E1839" i="1" s="1"/>
  <c r="E1639" i="1" a="1"/>
  <c r="E1639" i="1" s="1"/>
  <c r="E2461" i="1" a="1"/>
  <c r="E2461" i="1" s="1"/>
  <c r="E156" i="1" a="1"/>
  <c r="E156" i="1" s="1"/>
  <c r="E3827" i="1" a="1"/>
  <c r="E3827" i="1" s="1"/>
  <c r="E3569" i="1" a="1"/>
  <c r="E3569" i="1" s="1"/>
  <c r="E3584" i="1" a="1"/>
  <c r="E3584" i="1" s="1"/>
  <c r="E3796" i="1" a="1"/>
  <c r="E3796" i="1" s="1"/>
  <c r="E3544" i="1" a="1"/>
  <c r="E3544" i="1" s="1"/>
  <c r="E3593" i="1" a="1"/>
  <c r="E3593" i="1" s="1"/>
  <c r="E3826" i="1" a="1"/>
  <c r="E3826" i="1" s="1"/>
  <c r="E1669" i="1" a="1"/>
  <c r="E1669" i="1" s="1"/>
  <c r="E3808" i="1" a="1"/>
  <c r="E3808" i="1" s="1"/>
  <c r="E3473" i="1" a="1"/>
  <c r="E3473" i="1" s="1"/>
  <c r="E3699" i="1" a="1"/>
  <c r="E3699" i="1" s="1"/>
  <c r="E2357" i="1" a="1"/>
  <c r="E2357" i="1" s="1"/>
  <c r="E3702" i="1" a="1"/>
  <c r="E3702" i="1" s="1"/>
  <c r="E3670" i="1" a="1"/>
  <c r="E3670" i="1" s="1"/>
  <c r="E3751" i="1" a="1"/>
  <c r="E3751" i="1" s="1"/>
  <c r="E3581" i="1" a="1"/>
  <c r="E3581" i="1" s="1"/>
  <c r="E1442" i="1" a="1"/>
  <c r="E1442" i="1" s="1"/>
  <c r="E2905" i="1" a="1"/>
  <c r="E2905" i="1" s="1"/>
  <c r="E2468" i="1" a="1"/>
  <c r="E2468" i="1" s="1"/>
  <c r="E545" i="1" a="1"/>
  <c r="E545" i="1" s="1"/>
  <c r="E2739" i="1" a="1"/>
  <c r="E2739" i="1" s="1"/>
  <c r="E585" i="1" a="1"/>
  <c r="E585" i="1" s="1"/>
  <c r="E536" i="1" a="1"/>
  <c r="E536" i="1" s="1"/>
  <c r="E578" i="1" a="1"/>
  <c r="E578" i="1" s="1"/>
  <c r="E101" i="1" a="1"/>
  <c r="E101" i="1" s="1"/>
  <c r="E94" i="1" a="1"/>
  <c r="E94" i="1" s="1"/>
  <c r="E1201" i="1" a="1"/>
  <c r="E1201" i="1" s="1"/>
  <c r="E3402" i="1" a="1"/>
  <c r="E3402" i="1" s="1"/>
  <c r="E3354" i="1" a="1"/>
  <c r="E3354" i="1" s="1"/>
  <c r="E451" i="1" a="1"/>
  <c r="E451" i="1" s="1"/>
  <c r="E3360" i="1" a="1"/>
  <c r="E3360" i="1" s="1"/>
  <c r="E3369" i="1" a="1"/>
  <c r="E3369" i="1" s="1"/>
  <c r="E2116" i="1" a="1"/>
  <c r="E2116" i="1" s="1"/>
  <c r="E3389" i="1" a="1"/>
  <c r="E3389" i="1" s="1"/>
  <c r="E3560" i="1" a="1"/>
  <c r="E3560" i="1" s="1"/>
  <c r="E3368" i="1" a="1"/>
  <c r="E3368" i="1" s="1"/>
  <c r="E2843" i="1" a="1"/>
  <c r="E2843" i="1" s="1"/>
  <c r="E2652" i="1" a="1"/>
  <c r="E2652" i="1" s="1"/>
  <c r="E557" i="1" a="1"/>
  <c r="E557" i="1" s="1"/>
  <c r="E3355" i="1" a="1"/>
  <c r="E3355" i="1" s="1"/>
  <c r="E3597" i="1" a="1"/>
  <c r="E3597" i="1" s="1"/>
  <c r="E1463" i="1" a="1"/>
  <c r="E1463" i="1" s="1"/>
  <c r="E3657" i="1" a="1"/>
  <c r="E3657" i="1" s="1"/>
  <c r="E2855" i="1" a="1"/>
  <c r="E2855" i="1" s="1"/>
  <c r="E3825" i="1" a="1"/>
  <c r="E3825" i="1" s="1"/>
  <c r="E386" i="1" a="1"/>
  <c r="E386" i="1" s="1"/>
  <c r="E22" i="1" a="1"/>
  <c r="E22" i="1" s="1"/>
  <c r="E844" i="1" a="1"/>
  <c r="E844" i="1" s="1"/>
  <c r="E3508" i="1" a="1"/>
  <c r="E3508" i="1" s="1"/>
  <c r="E3366" i="1" a="1"/>
  <c r="E3366" i="1" s="1"/>
  <c r="E19" i="1" a="1"/>
  <c r="E19" i="1" s="1"/>
  <c r="E2928" i="1" a="1"/>
  <c r="E2928" i="1" s="1"/>
  <c r="E3481" i="1" a="1"/>
  <c r="E3481" i="1" s="1"/>
  <c r="E336" i="1" a="1"/>
  <c r="E336" i="1" s="1"/>
  <c r="E3317" i="1" a="1"/>
  <c r="E3317" i="1" s="1"/>
  <c r="E3766" i="1" a="1"/>
  <c r="E3766" i="1" s="1"/>
  <c r="E3639" i="1" a="1"/>
  <c r="E3639" i="1" s="1"/>
  <c r="E2230" i="1" a="1"/>
  <c r="E2230" i="1" s="1"/>
  <c r="E3345" i="1" a="1"/>
  <c r="E3345" i="1" s="1"/>
  <c r="E2459" i="1" a="1"/>
  <c r="E2459" i="1" s="1"/>
  <c r="E1016" i="1" a="1"/>
  <c r="E1016" i="1" s="1"/>
  <c r="E974" i="1" a="1"/>
  <c r="E974" i="1" s="1"/>
  <c r="E306" i="1" a="1"/>
  <c r="E306" i="1" s="1"/>
  <c r="E1970" i="1" a="1"/>
  <c r="E1970" i="1" s="1"/>
  <c r="E587" i="1" a="1"/>
  <c r="E587" i="1" s="1"/>
  <c r="E3626" i="1" a="1"/>
  <c r="E3626" i="1" s="1"/>
  <c r="E227" i="1" a="1"/>
  <c r="E227" i="1" s="1"/>
  <c r="E3666" i="1" a="1"/>
  <c r="E3666" i="1" s="1"/>
  <c r="E1098" i="1" a="1"/>
  <c r="E1098" i="1" s="1"/>
  <c r="E701" i="1" a="1"/>
  <c r="E701" i="1" s="1"/>
  <c r="E591" i="1" a="1"/>
  <c r="E591" i="1" s="1"/>
  <c r="E3044" i="1" a="1"/>
  <c r="E3044" i="1" s="1"/>
  <c r="E1073" i="1" a="1"/>
  <c r="E1073" i="1" s="1"/>
  <c r="E854" i="1" a="1"/>
  <c r="E854" i="1" s="1"/>
  <c r="E573" i="1" a="1"/>
  <c r="E573" i="1" s="1"/>
  <c r="E183" i="1" a="1"/>
  <c r="E183" i="1" s="1"/>
  <c r="E1310" i="1" a="1"/>
  <c r="E1310" i="1" s="1"/>
  <c r="E537" i="1" a="1"/>
  <c r="E537" i="1" s="1"/>
  <c r="E592" i="1" a="1"/>
  <c r="E592" i="1" s="1"/>
  <c r="E616" i="1" a="1"/>
  <c r="E616" i="1" s="1"/>
  <c r="E2680" i="1" a="1"/>
  <c r="E2680" i="1" s="1"/>
  <c r="E2442" i="1" a="1"/>
  <c r="E2442" i="1" s="1"/>
  <c r="E1430" i="1" a="1"/>
  <c r="E1430" i="1" s="1"/>
  <c r="E961" i="1" a="1"/>
  <c r="E961" i="1" s="1"/>
  <c r="E1001" i="1" a="1"/>
  <c r="E1001" i="1" s="1"/>
  <c r="E115" i="1" a="1"/>
  <c r="E115" i="1" s="1"/>
  <c r="E3323" i="1" a="1"/>
  <c r="E3323" i="1" s="1"/>
  <c r="E202" i="1" a="1"/>
  <c r="E202" i="1" s="1"/>
  <c r="E1477" i="1" a="1"/>
  <c r="E1477" i="1" s="1"/>
  <c r="E713" i="1" a="1"/>
  <c r="E713" i="1" s="1"/>
  <c r="E584" i="1" a="1"/>
  <c r="E584" i="1" s="1"/>
  <c r="E1006" i="1" a="1"/>
  <c r="E1006" i="1" s="1"/>
  <c r="E1025" i="1" a="1"/>
  <c r="E1025" i="1" s="1"/>
  <c r="E3094" i="1" a="1"/>
  <c r="E3094" i="1" s="1"/>
  <c r="E165" i="1" a="1"/>
  <c r="E165" i="1" s="1"/>
  <c r="E3108" i="1" a="1"/>
  <c r="E3108" i="1" s="1"/>
  <c r="E535" i="1" a="1"/>
  <c r="E535" i="1" s="1"/>
  <c r="E1013" i="1" a="1"/>
  <c r="E1013" i="1" s="1"/>
  <c r="E1015" i="1" a="1"/>
  <c r="E1015" i="1" s="1"/>
  <c r="E525" i="1" a="1"/>
  <c r="E525" i="1" s="1"/>
  <c r="E1003" i="1" a="1"/>
  <c r="E1003" i="1" s="1"/>
  <c r="E2698" i="1" a="1"/>
  <c r="E2698" i="1" s="1"/>
  <c r="E2490" i="1" a="1"/>
  <c r="E2490" i="1" s="1"/>
  <c r="E441" i="1" a="1"/>
  <c r="E441" i="1" s="1"/>
  <c r="E555" i="1" a="1"/>
  <c r="E555" i="1" s="1"/>
  <c r="E335" i="1" a="1"/>
  <c r="E335" i="1" s="1"/>
  <c r="E597" i="1" a="1"/>
  <c r="E597" i="1" s="1"/>
  <c r="E3364" i="1" a="1"/>
  <c r="E3364" i="1" s="1"/>
  <c r="E1005" i="1" a="1"/>
  <c r="E1005" i="1" s="1"/>
  <c r="E2291" i="1" a="1"/>
  <c r="E2291" i="1" s="1"/>
  <c r="E593" i="1" a="1"/>
  <c r="E593" i="1" s="1"/>
  <c r="E1246" i="1" a="1"/>
  <c r="E1246" i="1" s="1"/>
  <c r="E3726" i="1" a="1"/>
  <c r="E3726" i="1" s="1"/>
  <c r="E1403" i="1" a="1"/>
  <c r="E1403" i="1" s="1"/>
  <c r="E983" i="1" a="1"/>
  <c r="E983" i="1" s="1"/>
  <c r="E571" i="1" a="1"/>
  <c r="E571" i="1" s="1"/>
  <c r="E2380" i="1" a="1"/>
  <c r="E2380" i="1" s="1"/>
  <c r="E703" i="1" a="1"/>
  <c r="E703" i="1" s="1"/>
  <c r="E384" i="1" a="1"/>
  <c r="E384" i="1" s="1"/>
  <c r="E49" i="1" a="1"/>
  <c r="E49" i="1" s="1"/>
  <c r="E570" i="1" a="1"/>
  <c r="E570" i="1" s="1"/>
  <c r="E576" i="1" a="1"/>
  <c r="E576" i="1" s="1"/>
  <c r="E244" i="1" a="1"/>
  <c r="E244" i="1" s="1"/>
  <c r="E569" i="1" a="1"/>
  <c r="E569" i="1" s="1"/>
  <c r="E162" i="1" a="1"/>
  <c r="E162" i="1" s="1"/>
  <c r="E2424" i="1" a="1"/>
  <c r="E2424" i="1" s="1"/>
  <c r="E911" i="1" a="1"/>
  <c r="E911" i="1" s="1"/>
  <c r="E978" i="1" a="1"/>
  <c r="E978" i="1" s="1"/>
  <c r="E1664" i="1" a="1"/>
  <c r="E1664" i="1" s="1"/>
  <c r="E385" i="1" a="1"/>
  <c r="E385" i="1" s="1"/>
  <c r="E361" i="1" a="1"/>
  <c r="E361" i="1" s="1"/>
  <c r="E1583" i="1" a="1"/>
  <c r="E1583" i="1" s="1"/>
  <c r="E1566" i="1" a="1"/>
  <c r="E1566" i="1" s="1"/>
  <c r="E297" i="1" a="1"/>
  <c r="E297" i="1" s="1"/>
  <c r="E3416" i="1" a="1"/>
  <c r="E3416" i="1" s="1"/>
  <c r="E27" i="1" a="1"/>
  <c r="E27" i="1" s="1"/>
  <c r="E1469" i="1" a="1"/>
  <c r="E1469" i="1" s="1"/>
  <c r="E2138" i="1" a="1"/>
  <c r="E2138" i="1" s="1"/>
  <c r="E2100" i="1" a="1"/>
  <c r="E2100" i="1" s="1"/>
  <c r="E483" i="1" a="1"/>
  <c r="E483" i="1" s="1"/>
  <c r="E2758" i="1" a="1"/>
  <c r="E2758" i="1" s="1"/>
  <c r="E2974" i="1" a="1"/>
  <c r="E2974" i="1" s="1"/>
  <c r="E3111" i="1" a="1"/>
  <c r="E3111" i="1" s="1"/>
  <c r="E1733" i="1" a="1"/>
  <c r="E1733" i="1" s="1"/>
  <c r="E1455" i="1" a="1"/>
  <c r="E1455" i="1" s="1"/>
  <c r="E1448" i="1" a="1"/>
  <c r="E1448" i="1" s="1"/>
  <c r="E3397" i="1" a="1"/>
  <c r="E3397" i="1" s="1"/>
  <c r="E474" i="1" a="1"/>
  <c r="E474" i="1" s="1"/>
  <c r="E1510" i="1" a="1"/>
  <c r="E1510" i="1" s="1"/>
  <c r="E280" i="1" a="1"/>
  <c r="E280" i="1" s="1"/>
  <c r="E1352" i="1" a="1"/>
  <c r="E1352" i="1" s="1"/>
  <c r="E2745" i="1" a="1"/>
  <c r="E2745" i="1" s="1"/>
  <c r="E424" i="1" a="1"/>
  <c r="E424" i="1" s="1"/>
  <c r="E410" i="1" a="1"/>
  <c r="E410" i="1" s="1"/>
  <c r="E318" i="1" a="1"/>
  <c r="E318" i="1" s="1"/>
  <c r="E131" i="1" a="1"/>
  <c r="E131" i="1" s="1"/>
  <c r="E1191" i="1" a="1"/>
  <c r="E1191" i="1" s="1"/>
  <c r="E1475" i="1" a="1"/>
  <c r="E1475" i="1" s="1"/>
  <c r="E311" i="1" a="1"/>
  <c r="E311" i="1" s="1"/>
  <c r="E323" i="1" a="1"/>
  <c r="E323" i="1" s="1"/>
  <c r="E304" i="1" a="1"/>
  <c r="E304" i="1" s="1"/>
  <c r="E600" i="1" a="1"/>
  <c r="E600" i="1" s="1"/>
  <c r="E509" i="1" a="1"/>
  <c r="E509" i="1" s="1"/>
  <c r="E243" i="1" a="1"/>
  <c r="E243" i="1" s="1"/>
  <c r="E388" i="1" a="1"/>
  <c r="E388" i="1" s="1"/>
  <c r="E510" i="1" a="1"/>
  <c r="E510" i="1" s="1"/>
  <c r="E1092" i="1" a="1"/>
  <c r="E1092" i="1" s="1"/>
  <c r="E236" i="1" a="1"/>
  <c r="E236" i="1" s="1"/>
  <c r="E1375" i="1" a="1"/>
  <c r="E1375" i="1" s="1"/>
  <c r="E2475" i="1" a="1"/>
  <c r="E2475" i="1" s="1"/>
  <c r="E541" i="1" a="1"/>
  <c r="E541" i="1" s="1"/>
  <c r="E2239" i="1" a="1"/>
  <c r="E2239" i="1" s="1"/>
  <c r="E3038" i="1" a="1"/>
  <c r="E3038" i="1" s="1"/>
  <c r="E1070" i="1" a="1"/>
  <c r="E1070" i="1" s="1"/>
  <c r="E2149" i="1" a="1"/>
  <c r="E2149" i="1" s="1"/>
  <c r="E1606" i="1" a="1"/>
  <c r="E1606" i="1" s="1"/>
  <c r="E285" i="1" a="1"/>
  <c r="E285" i="1" s="1"/>
  <c r="E836" i="1" a="1"/>
  <c r="E836" i="1" s="1"/>
  <c r="E2378" i="1" a="1"/>
  <c r="E2378" i="1" s="1"/>
  <c r="E1913" i="1" a="1"/>
  <c r="E1913" i="1" s="1"/>
  <c r="E458" i="1" a="1"/>
  <c r="E458" i="1" s="1"/>
  <c r="E1409" i="1" a="1"/>
  <c r="E1409" i="1" s="1"/>
  <c r="E2237" i="1" a="1"/>
  <c r="E2237" i="1" s="1"/>
  <c r="E1900" i="1" a="1"/>
  <c r="E1900" i="1" s="1"/>
  <c r="E1905" i="1" a="1"/>
  <c r="E1905" i="1" s="1"/>
  <c r="E1515" i="1" a="1"/>
  <c r="E1515" i="1" s="1"/>
  <c r="E1911" i="1" a="1"/>
  <c r="E1911" i="1" s="1"/>
  <c r="E1906" i="1" a="1"/>
  <c r="E1906" i="1" s="1"/>
  <c r="E3263" i="1" a="1"/>
  <c r="E3263" i="1" s="1"/>
  <c r="E2049" i="1" a="1"/>
  <c r="E2049" i="1" s="1"/>
  <c r="E2772" i="1" a="1"/>
  <c r="E2772" i="1" s="1"/>
  <c r="E1840" i="1" a="1"/>
  <c r="E1840" i="1" s="1"/>
  <c r="E3152" i="1" a="1"/>
  <c r="E3152" i="1" s="1"/>
  <c r="E2222" i="1" a="1"/>
  <c r="E2222" i="1" s="1"/>
  <c r="E1757" i="1" a="1"/>
  <c r="E1757" i="1" s="1"/>
  <c r="E2318" i="1" a="1"/>
  <c r="E2318" i="1" s="1"/>
  <c r="E3018" i="1" a="1"/>
  <c r="E3018" i="1" s="1"/>
  <c r="E1346" i="1" a="1"/>
  <c r="E1346" i="1" s="1"/>
  <c r="E2973" i="1" a="1"/>
  <c r="E2973" i="1" s="1"/>
  <c r="E333" i="1" a="1"/>
  <c r="E333" i="1" s="1"/>
  <c r="E472" i="1" a="1"/>
  <c r="E472" i="1" s="1"/>
  <c r="E1856" i="1" a="1"/>
  <c r="E1856" i="1" s="1"/>
  <c r="E2052" i="1" a="1"/>
  <c r="E2052" i="1" s="1"/>
  <c r="E815" i="1" a="1"/>
  <c r="E815" i="1" s="1"/>
  <c r="E782" i="1" a="1"/>
  <c r="E782" i="1" s="1"/>
  <c r="E819" i="1" a="1"/>
  <c r="E819" i="1" s="1"/>
  <c r="E2054" i="1" a="1"/>
  <c r="E2054" i="1" s="1"/>
  <c r="E2040" i="1" a="1"/>
  <c r="E2040" i="1" s="1"/>
  <c r="E618" i="1" a="1"/>
  <c r="E618" i="1" s="1"/>
  <c r="E2156" i="1" a="1"/>
  <c r="E2156" i="1" s="1"/>
  <c r="E5" i="1" a="1"/>
  <c r="E5" i="1" s="1"/>
  <c r="E1822" i="1" a="1"/>
  <c r="E1822" i="1" s="1"/>
  <c r="E814" i="1" a="1"/>
  <c r="E814" i="1" s="1"/>
  <c r="E2683" i="1" a="1"/>
  <c r="E2683" i="1" s="1"/>
  <c r="E1788" i="1" a="1"/>
  <c r="E1788" i="1" s="1"/>
  <c r="E2531" i="1" a="1"/>
  <c r="E2531" i="1" s="1"/>
  <c r="E3418" i="1" a="1"/>
  <c r="E3418" i="1" s="1"/>
  <c r="E3409" i="1" a="1"/>
  <c r="E3409" i="1" s="1"/>
  <c r="E2566" i="1" a="1"/>
  <c r="E2566" i="1" s="1"/>
  <c r="E947" i="1" a="1"/>
  <c r="E947" i="1" s="1"/>
  <c r="E921" i="1" a="1"/>
  <c r="E921" i="1" s="1"/>
  <c r="E3124" i="1" a="1"/>
  <c r="E3124" i="1" s="1"/>
  <c r="E3359" i="1" a="1"/>
  <c r="E3359" i="1" s="1"/>
  <c r="E3249" i="1" a="1"/>
  <c r="E3249" i="1" s="1"/>
  <c r="E1742" i="1" a="1"/>
  <c r="E1742" i="1" s="1"/>
  <c r="E1738" i="1" a="1"/>
  <c r="E1738" i="1" s="1"/>
  <c r="E530" i="1" a="1"/>
  <c r="E530" i="1" s="1"/>
  <c r="E3008" i="1" a="1"/>
  <c r="E3008" i="1" s="1"/>
  <c r="E448" i="1" a="1"/>
  <c r="E448" i="1" s="1"/>
  <c r="E1791" i="1" a="1"/>
  <c r="E1791" i="1" s="1"/>
  <c r="E237" i="1" a="1"/>
  <c r="E237" i="1" s="1"/>
  <c r="E2105" i="1" a="1"/>
  <c r="E2105" i="1" s="1"/>
  <c r="E1599" i="1" a="1"/>
  <c r="E1599" i="1" s="1"/>
  <c r="E1668" i="1" a="1"/>
  <c r="E1668" i="1" s="1"/>
  <c r="E1368" i="1" a="1"/>
  <c r="E1368" i="1" s="1"/>
  <c r="E1496" i="1" a="1"/>
  <c r="E1496" i="1" s="1"/>
  <c r="E1694" i="1" a="1"/>
  <c r="E1694" i="1" s="1"/>
  <c r="E1917" i="1" a="1"/>
  <c r="E1917" i="1" s="1"/>
  <c r="E2558" i="1" a="1"/>
  <c r="E2558" i="1" s="1"/>
  <c r="E533" i="1" a="1"/>
  <c r="E533" i="1" s="1"/>
  <c r="E97" i="1" a="1"/>
  <c r="E97" i="1" s="1"/>
  <c r="E1532" i="1" a="1"/>
  <c r="E1532" i="1" s="1"/>
  <c r="E3340" i="1" a="1"/>
  <c r="E3340" i="1" s="1"/>
  <c r="E1010" i="1" a="1"/>
  <c r="E1010" i="1" s="1"/>
  <c r="E3057" i="1" a="1"/>
  <c r="E3057" i="1" s="1"/>
  <c r="E219" i="1" a="1"/>
  <c r="E219" i="1" s="1"/>
  <c r="E1880" i="1" a="1"/>
  <c r="E1880" i="1" s="1"/>
  <c r="E2098" i="1" a="1"/>
  <c r="E2098" i="1" s="1"/>
  <c r="E1435" i="1" a="1"/>
  <c r="E1435" i="1" s="1"/>
  <c r="E1094" i="1" a="1"/>
  <c r="E1094" i="1" s="1"/>
  <c r="E360" i="1" a="1"/>
  <c r="E360" i="1" s="1"/>
  <c r="E830" i="1" a="1"/>
  <c r="E830" i="1" s="1"/>
  <c r="E2830" i="1" a="1"/>
  <c r="E2830" i="1" s="1"/>
  <c r="E1130" i="1" a="1"/>
  <c r="E1130" i="1" s="1"/>
  <c r="E2034" i="1" a="1"/>
  <c r="E2034" i="1" s="1"/>
  <c r="E2287" i="1" a="1"/>
  <c r="E2287" i="1" s="1"/>
  <c r="E3240" i="1" a="1"/>
  <c r="E3240" i="1" s="1"/>
  <c r="E3246" i="1" a="1"/>
  <c r="E3246" i="1" s="1"/>
  <c r="E870" i="1" a="1"/>
  <c r="E870" i="1" s="1"/>
  <c r="E831" i="1" a="1"/>
  <c r="E831" i="1" s="1"/>
  <c r="E2004" i="1" a="1"/>
  <c r="E2004" i="1" s="1"/>
  <c r="E1396" i="1" a="1"/>
  <c r="E1396" i="1" s="1"/>
  <c r="E2488" i="1" a="1"/>
  <c r="E2488" i="1" s="1"/>
  <c r="E1783" i="1" a="1"/>
  <c r="E1783" i="1" s="1"/>
  <c r="E1729" i="1" a="1"/>
  <c r="E1729" i="1" s="1"/>
  <c r="E2787" i="1" a="1"/>
  <c r="E2787" i="1" s="1"/>
  <c r="E543" i="1" a="1"/>
  <c r="E543" i="1" s="1"/>
  <c r="E3279" i="1" a="1"/>
  <c r="E3279" i="1" s="1"/>
  <c r="E612" i="1" a="1"/>
  <c r="E612" i="1" s="1"/>
  <c r="E2441" i="1" a="1"/>
  <c r="E2441" i="1" s="1"/>
  <c r="E3632" i="1" a="1"/>
  <c r="E3632" i="1" s="1"/>
  <c r="E964" i="1" a="1"/>
  <c r="E964" i="1" s="1"/>
  <c r="E3343" i="1" a="1"/>
  <c r="E3343" i="1" s="1"/>
  <c r="E1686" i="1" a="1"/>
  <c r="E1686" i="1" s="1"/>
  <c r="E2326" i="1" a="1"/>
  <c r="E2326" i="1" s="1"/>
  <c r="E2383" i="1" a="1"/>
  <c r="E2383" i="1" s="1"/>
  <c r="E502" i="1" a="1"/>
  <c r="E502" i="1" s="1"/>
  <c r="E2639" i="1" a="1"/>
  <c r="E2639" i="1" s="1"/>
  <c r="E2871" i="1" a="1"/>
  <c r="E2871" i="1" s="1"/>
  <c r="E3033" i="1" a="1"/>
  <c r="E3033" i="1" s="1"/>
  <c r="E2101" i="1" a="1"/>
  <c r="E2101" i="1" s="1"/>
  <c r="E238" i="1" a="1"/>
  <c r="E238" i="1" s="1"/>
  <c r="E1266" i="1" a="1"/>
  <c r="E1266" i="1" s="1"/>
  <c r="E1687" i="1" a="1"/>
  <c r="E1687" i="1" s="1"/>
  <c r="E3568" i="1" a="1"/>
  <c r="E3568" i="1" s="1"/>
  <c r="E3649" i="1" a="1"/>
  <c r="E3649" i="1" s="1"/>
  <c r="E2921" i="1" a="1"/>
  <c r="E2921" i="1" s="1"/>
  <c r="E2920" i="1" a="1"/>
  <c r="E2920" i="1" s="1"/>
  <c r="E2936" i="1" a="1"/>
  <c r="E2936" i="1" s="1"/>
  <c r="E1706" i="1" a="1"/>
  <c r="E1706" i="1" s="1"/>
  <c r="E1574" i="1" a="1"/>
  <c r="E1574" i="1" s="1"/>
  <c r="E565" i="1" a="1"/>
  <c r="E565" i="1" s="1"/>
  <c r="E1264" i="1" a="1"/>
  <c r="E1264" i="1" s="1"/>
  <c r="E1693" i="1" a="1"/>
  <c r="E1693" i="1" s="1"/>
  <c r="E2404" i="1" a="1"/>
  <c r="E2404" i="1" s="1"/>
  <c r="E1275" i="1" a="1"/>
  <c r="E1275" i="1" s="1"/>
  <c r="E407" i="1" a="1"/>
  <c r="E407" i="1" s="1"/>
  <c r="E2134" i="1" a="1"/>
  <c r="E2134" i="1" s="1"/>
  <c r="E216" i="1" a="1"/>
  <c r="E216" i="1" s="1"/>
  <c r="E1263" i="1" a="1"/>
  <c r="E1263" i="1" s="1"/>
  <c r="E112" i="1" a="1"/>
  <c r="E112" i="1" s="1"/>
  <c r="E3162" i="1" a="1"/>
  <c r="E3162" i="1" s="1"/>
  <c r="E3558" i="1" a="1"/>
  <c r="E3558" i="1" s="1"/>
  <c r="E3253" i="1" a="1"/>
  <c r="E3253" i="1" s="1"/>
  <c r="E3466" i="1" a="1"/>
  <c r="E3466" i="1" s="1"/>
  <c r="E3017" i="1" a="1"/>
  <c r="E3017" i="1" s="1"/>
  <c r="E91" i="1" a="1"/>
  <c r="E91" i="1" s="1"/>
  <c r="E622" i="1" a="1"/>
  <c r="E622" i="1" s="1"/>
  <c r="E1089" i="1" a="1"/>
  <c r="E1089" i="1" s="1"/>
  <c r="E1736" i="1" a="1"/>
  <c r="E1736" i="1" s="1"/>
  <c r="E3673" i="1" a="1"/>
  <c r="E3673" i="1" s="1"/>
  <c r="E3254" i="1" a="1"/>
  <c r="E3254" i="1" s="1"/>
  <c r="E1980" i="1" a="1"/>
  <c r="E1980" i="1" s="1"/>
  <c r="E3266" i="1" a="1"/>
  <c r="E3266" i="1" s="1"/>
  <c r="E3267" i="1" a="1"/>
  <c r="E3267" i="1" s="1"/>
  <c r="E2901" i="1" a="1"/>
  <c r="E2901" i="1" s="1"/>
  <c r="E3258" i="1" a="1"/>
  <c r="E3258" i="1" s="1"/>
  <c r="E2783" i="1" a="1"/>
  <c r="E2783" i="1" s="1"/>
  <c r="E2714" i="1" a="1"/>
  <c r="E2714" i="1" s="1"/>
  <c r="E3749" i="1" a="1"/>
  <c r="E3749" i="1" s="1"/>
  <c r="E3113" i="1" a="1"/>
  <c r="E3113" i="1" s="1"/>
  <c r="E2248" i="1" a="1"/>
  <c r="E2248" i="1" s="1"/>
  <c r="E816" i="1" a="1"/>
  <c r="E816" i="1" s="1"/>
  <c r="E3788" i="1" a="1"/>
  <c r="E3788" i="1" s="1"/>
  <c r="E2846" i="1" a="1"/>
  <c r="E2846" i="1" s="1"/>
  <c r="E1425" i="1" a="1"/>
  <c r="E1425" i="1" s="1"/>
  <c r="E2861" i="1" a="1"/>
  <c r="E2861" i="1" s="1"/>
  <c r="E198" i="1" a="1"/>
  <c r="E198" i="1" s="1"/>
  <c r="E873" i="1" a="1"/>
  <c r="E873" i="1" s="1"/>
  <c r="E2267" i="1" a="1"/>
  <c r="E2267" i="1" s="1"/>
  <c r="E1815" i="1" a="1"/>
  <c r="E1815" i="1" s="1"/>
  <c r="E675" i="1" a="1"/>
  <c r="E675" i="1" s="1"/>
  <c r="E479" i="1" a="1"/>
  <c r="E479" i="1" s="1"/>
  <c r="E849" i="1" a="1"/>
  <c r="E849" i="1" s="1"/>
  <c r="E1855" i="1" a="1"/>
  <c r="E1855" i="1" s="1"/>
  <c r="E476" i="1" a="1"/>
  <c r="E476" i="1" s="1"/>
  <c r="E499" i="1" a="1"/>
  <c r="E499" i="1" s="1"/>
  <c r="E528" i="1" a="1"/>
  <c r="E528" i="1" s="1"/>
  <c r="E1278" i="1" a="1"/>
  <c r="E1278" i="1" s="1"/>
  <c r="E1106" i="1" a="1"/>
  <c r="E1106" i="1" s="1"/>
  <c r="E2613" i="1" a="1"/>
  <c r="E2613" i="1" s="1"/>
  <c r="E1750" i="1" a="1"/>
  <c r="E1750" i="1" s="1"/>
  <c r="E489" i="1" a="1"/>
  <c r="E489" i="1" s="1"/>
  <c r="E1585" i="1" a="1"/>
  <c r="E1585" i="1" s="1"/>
  <c r="E835" i="1" a="1"/>
  <c r="E835" i="1" s="1"/>
  <c r="E3142" i="1" a="1"/>
  <c r="E3142" i="1" s="1"/>
  <c r="E3762" i="1" a="1"/>
  <c r="E3762" i="1" s="1"/>
  <c r="E53" i="1" a="1"/>
  <c r="E53" i="1" s="1"/>
  <c r="E696" i="1" a="1"/>
  <c r="E696" i="1" s="1"/>
  <c r="E167" i="1" a="1"/>
  <c r="E167" i="1" s="1"/>
  <c r="E1355" i="1" a="1"/>
  <c r="E1355" i="1" s="1"/>
  <c r="E3773" i="1" a="1"/>
  <c r="E3773" i="1" s="1"/>
  <c r="E3685" i="1" a="1"/>
  <c r="E3685" i="1" s="1"/>
  <c r="E1890" i="1" a="1"/>
  <c r="E1890" i="1" s="1"/>
  <c r="E3567" i="1" a="1"/>
  <c r="E3567" i="1" s="1"/>
  <c r="E3571" i="1" a="1"/>
  <c r="E3571" i="1" s="1"/>
  <c r="E653" i="1" a="1"/>
  <c r="E653" i="1" s="1"/>
  <c r="E3585" i="1" a="1"/>
  <c r="E3585" i="1" s="1"/>
  <c r="E338" i="1" a="1"/>
  <c r="E338" i="1" s="1"/>
  <c r="E3570" i="1" a="1"/>
  <c r="E3570" i="1" s="1"/>
  <c r="E699" i="1" a="1"/>
  <c r="E699" i="1" s="1"/>
  <c r="E3591" i="1" a="1"/>
  <c r="E3591" i="1" s="1"/>
  <c r="E1866" i="1" a="1"/>
  <c r="E1866" i="1" s="1"/>
  <c r="E3443" i="1" a="1"/>
  <c r="E3443" i="1" s="1"/>
  <c r="E2499" i="1" a="1"/>
  <c r="E2499" i="1" s="1"/>
  <c r="E1642" i="1" a="1"/>
  <c r="E1642" i="1" s="1"/>
  <c r="E1039" i="1" a="1"/>
  <c r="E1039" i="1" s="1"/>
  <c r="E2268" i="1" a="1"/>
  <c r="E2268" i="1" s="1"/>
  <c r="E1889" i="1" a="1"/>
  <c r="E1889" i="1" s="1"/>
  <c r="E3790" i="1" a="1"/>
  <c r="E3790" i="1" s="1"/>
  <c r="E3817" i="1" a="1"/>
  <c r="E3817" i="1" s="1"/>
  <c r="E3833" i="1" a="1"/>
  <c r="E3833" i="1" s="1"/>
  <c r="E3802" i="1" a="1"/>
  <c r="E3802" i="1" s="1"/>
  <c r="E1863" i="1" a="1"/>
  <c r="E1863" i="1" s="1"/>
  <c r="E3799" i="1" a="1"/>
  <c r="E3799" i="1" s="1"/>
  <c r="E3832" i="1" a="1"/>
  <c r="E3832" i="1" s="1"/>
  <c r="E1981" i="1" a="1"/>
  <c r="E1981" i="1" s="1"/>
  <c r="E3755" i="1" a="1"/>
  <c r="E3755" i="1" s="1"/>
  <c r="E1168" i="1" a="1"/>
  <c r="E1168" i="1" s="1"/>
  <c r="E2056" i="1" a="1"/>
  <c r="E2056" i="1" s="1"/>
  <c r="E348" i="1" a="1"/>
  <c r="E348" i="1" s="1"/>
  <c r="E3507" i="1" a="1"/>
  <c r="E3507" i="1" s="1"/>
  <c r="E3446" i="1" a="1"/>
  <c r="E3446" i="1" s="1"/>
  <c r="E3824" i="1" a="1"/>
  <c r="E3824" i="1" s="1"/>
  <c r="E3767" i="1" a="1"/>
  <c r="E3767" i="1" s="1"/>
  <c r="E2989" i="1" a="1"/>
  <c r="E2989" i="1" s="1"/>
  <c r="E3834" i="1" a="1"/>
  <c r="E3834" i="1" s="1"/>
  <c r="E3781" i="1" a="1"/>
  <c r="E3781" i="1" s="1"/>
  <c r="E3469" i="1" a="1"/>
  <c r="E3469" i="1" s="1"/>
  <c r="E3760" i="1" a="1"/>
  <c r="E3760" i="1" s="1"/>
  <c r="E3739" i="1" a="1"/>
  <c r="E3739" i="1" s="1"/>
  <c r="E3419" i="1" a="1"/>
  <c r="E3419" i="1" s="1"/>
  <c r="E2816" i="1" a="1"/>
  <c r="E2816" i="1" s="1"/>
  <c r="E3024" i="1" a="1"/>
  <c r="E3024" i="1" s="1"/>
  <c r="E2585" i="1" a="1"/>
  <c r="E2585" i="1" s="1"/>
  <c r="E3588" i="1" a="1"/>
  <c r="E3588" i="1" s="1"/>
  <c r="E2173" i="1" a="1"/>
  <c r="E2173" i="1" s="1"/>
  <c r="E3712" i="1" a="1"/>
  <c r="E3712" i="1" s="1"/>
  <c r="E3713" i="1" a="1"/>
  <c r="E3713" i="1" s="1"/>
  <c r="E3828" i="1" a="1"/>
  <c r="E3828" i="1" s="1"/>
  <c r="E2870" i="1" a="1"/>
  <c r="E2870" i="1" s="1"/>
  <c r="E2181" i="1" a="1"/>
  <c r="E2181" i="1" s="1"/>
  <c r="E3734" i="1" a="1"/>
  <c r="E3734" i="1" s="1"/>
  <c r="E1897" i="1" a="1"/>
  <c r="E1897" i="1" s="1"/>
  <c r="E667" i="1" a="1"/>
  <c r="E667" i="1" s="1"/>
  <c r="E172" i="1" a="1"/>
  <c r="E172" i="1" s="1"/>
  <c r="E95" i="1" a="1"/>
  <c r="E95" i="1" s="1"/>
  <c r="E693" i="1" a="1"/>
  <c r="E693" i="1" s="1"/>
  <c r="E1047" i="1" a="1"/>
  <c r="E1047" i="1" s="1"/>
  <c r="E920" i="1" a="1"/>
  <c r="E920" i="1" s="1"/>
  <c r="E3809" i="1" a="1"/>
  <c r="E3809" i="1" s="1"/>
  <c r="E1084" i="1" a="1"/>
  <c r="E1084" i="1" s="1"/>
  <c r="E743" i="1" a="1"/>
  <c r="E743" i="1" s="1"/>
  <c r="E2584" i="1" a="1"/>
  <c r="E2584" i="1" s="1"/>
  <c r="E3812" i="1" a="1"/>
  <c r="E3812" i="1" s="1"/>
  <c r="E83" i="1" a="1"/>
  <c r="E83" i="1" s="1"/>
  <c r="E389" i="1" a="1"/>
  <c r="E389" i="1" s="1"/>
  <c r="E2731" i="1" a="1"/>
  <c r="E2731" i="1" s="1"/>
  <c r="E438" i="1" a="1"/>
  <c r="E438" i="1" s="1"/>
  <c r="E3213" i="1" a="1"/>
  <c r="E3213" i="1" s="1"/>
  <c r="E1194" i="1" a="1"/>
  <c r="E1194" i="1" s="1"/>
  <c r="E1158" i="1" a="1"/>
  <c r="E1158" i="1" s="1"/>
  <c r="E898" i="1" a="1"/>
  <c r="E898" i="1" s="1"/>
  <c r="E182" i="1" a="1"/>
  <c r="E182" i="1" s="1"/>
  <c r="E3107" i="1" a="1"/>
  <c r="E3107" i="1" s="1"/>
  <c r="E1484" i="1" a="1"/>
  <c r="E1484" i="1" s="1"/>
  <c r="E1365" i="1" a="1"/>
  <c r="E1365" i="1" s="1"/>
  <c r="E3319" i="1" a="1"/>
  <c r="E3319" i="1" s="1"/>
  <c r="E3327" i="1" a="1"/>
  <c r="E3327" i="1" s="1"/>
  <c r="E3551" i="1" a="1"/>
  <c r="E3551" i="1" s="1"/>
  <c r="E3321" i="1" a="1"/>
  <c r="E3321" i="1" s="1"/>
  <c r="E324" i="1" a="1"/>
  <c r="E324" i="1" s="1"/>
  <c r="E634" i="1" a="1"/>
  <c r="E634" i="1" s="1"/>
  <c r="E241" i="1" a="1"/>
  <c r="E241" i="1" s="1"/>
  <c r="E1696" i="1" a="1"/>
  <c r="E1696" i="1" s="1"/>
  <c r="E173" i="1" a="1"/>
  <c r="E173" i="1" s="1"/>
  <c r="E1253" i="1" a="1"/>
  <c r="E1253" i="1" s="1"/>
  <c r="E2137" i="1" a="1"/>
  <c r="E2137" i="1" s="1"/>
  <c r="E1545" i="1" a="1"/>
  <c r="E1545" i="1" s="1"/>
  <c r="E549" i="1" a="1"/>
  <c r="E549" i="1" s="1"/>
  <c r="E3130" i="1" a="1"/>
  <c r="E3130" i="1" s="1"/>
  <c r="E2643" i="1" a="1"/>
  <c r="E2643" i="1" s="1"/>
  <c r="E3408" i="1" a="1"/>
  <c r="E3408" i="1" s="1"/>
  <c r="E3491" i="1" a="1"/>
  <c r="E3491" i="1" s="1"/>
  <c r="E889" i="1" a="1"/>
  <c r="E889" i="1" s="1"/>
  <c r="E3398" i="1" a="1"/>
  <c r="E3398" i="1" s="1"/>
  <c r="E1862" i="1" a="1"/>
  <c r="E1862" i="1" s="1"/>
  <c r="E1147" i="1" a="1"/>
  <c r="E1147" i="1" s="1"/>
  <c r="E1609" i="1" a="1"/>
  <c r="E1609" i="1" s="1"/>
  <c r="E3032" i="1" a="1"/>
  <c r="E3032" i="1" s="1"/>
  <c r="E2733" i="1" a="1"/>
  <c r="E2733" i="1" s="1"/>
  <c r="E40" i="1" a="1"/>
  <c r="E40" i="1" s="1"/>
  <c r="E2729" i="1" a="1"/>
  <c r="E2729" i="1" s="1"/>
  <c r="E2636" i="1" a="1"/>
  <c r="E2636" i="1" s="1"/>
  <c r="E2438" i="1" a="1"/>
  <c r="E2438" i="1" s="1"/>
  <c r="E482" i="1" a="1"/>
  <c r="E482" i="1" s="1"/>
  <c r="E420" i="1" a="1"/>
  <c r="E420" i="1" s="1"/>
  <c r="E180" i="1" a="1"/>
  <c r="E180" i="1" s="1"/>
  <c r="E1850" i="1" a="1"/>
  <c r="E1850" i="1" s="1"/>
  <c r="E136" i="1" a="1"/>
  <c r="E136" i="1" s="1"/>
  <c r="E2854" i="1" a="1"/>
  <c r="E2854" i="1" s="1"/>
  <c r="E3805" i="1" a="1"/>
  <c r="E3805" i="1" s="1"/>
  <c r="E3674" i="1" a="1"/>
  <c r="E3674" i="1" s="1"/>
  <c r="E643" i="1" a="1"/>
  <c r="E643" i="1" s="1"/>
  <c r="E1562" i="1" a="1"/>
  <c r="E1562" i="1" s="1"/>
  <c r="E3414" i="1" a="1"/>
  <c r="E3414" i="1" s="1"/>
  <c r="E3413" i="1" a="1"/>
  <c r="E3413" i="1" s="1"/>
  <c r="E1796" i="1" a="1"/>
  <c r="E1796" i="1" s="1"/>
  <c r="E1436" i="1" a="1"/>
  <c r="E1436" i="1" s="1"/>
  <c r="E2460" i="1" a="1"/>
  <c r="E2460" i="1" s="1"/>
  <c r="E35" i="1" a="1"/>
  <c r="E35" i="1" s="1"/>
  <c r="E2013" i="1" a="1"/>
  <c r="E2013" i="1" s="1"/>
  <c r="E3720" i="1" a="1"/>
  <c r="E3720" i="1" s="1"/>
  <c r="E3460" i="1" a="1"/>
  <c r="E3460" i="1" s="1"/>
  <c r="E1625" i="1" a="1"/>
  <c r="E1625" i="1" s="1"/>
  <c r="E520" i="1" a="1"/>
  <c r="E520" i="1" s="1"/>
  <c r="E1088" i="1" a="1"/>
  <c r="E1088" i="1" s="1"/>
  <c r="E3365" i="1" a="1"/>
  <c r="E3365" i="1" s="1"/>
  <c r="E473" i="1" a="1"/>
  <c r="E473" i="1" s="1"/>
  <c r="E2406" i="1" a="1"/>
  <c r="E2406" i="1" s="1"/>
  <c r="E2638" i="1" a="1"/>
  <c r="E2638" i="1" s="1"/>
  <c r="E1417" i="1" a="1"/>
  <c r="E1417" i="1" s="1"/>
  <c r="E522" i="1" a="1"/>
  <c r="E522" i="1" s="1"/>
  <c r="E3377" i="1" a="1"/>
  <c r="E3377" i="1" s="1"/>
  <c r="E1205" i="1" a="1"/>
  <c r="E1205" i="1" s="1"/>
  <c r="E1909" i="1" a="1"/>
  <c r="E1909" i="1" s="1"/>
  <c r="E1217" i="1" a="1"/>
  <c r="E1217" i="1" s="1"/>
  <c r="E1213" i="1" a="1"/>
  <c r="E1213" i="1" s="1"/>
  <c r="E2182" i="1" a="1"/>
  <c r="E2182" i="1" s="1"/>
  <c r="E1232" i="1" a="1"/>
  <c r="E1232" i="1" s="1"/>
  <c r="E1245" i="1" a="1"/>
  <c r="E1245" i="1" s="1"/>
  <c r="E2829" i="1" a="1"/>
  <c r="E2829" i="1" s="1"/>
  <c r="E1231" i="1" a="1"/>
  <c r="E1231" i="1" s="1"/>
  <c r="E1226" i="1" a="1"/>
  <c r="E1226" i="1" s="1"/>
  <c r="E2191" i="1" a="1"/>
  <c r="E2191" i="1" s="1"/>
  <c r="E2825" i="1" a="1"/>
  <c r="E2825" i="1" s="1"/>
  <c r="E1534" i="1" a="1"/>
  <c r="E1534" i="1" s="1"/>
  <c r="E2255" i="1" a="1"/>
  <c r="E2255" i="1" s="1"/>
  <c r="E1314" i="1" a="1"/>
  <c r="E1314" i="1" s="1"/>
  <c r="E1398" i="1" a="1"/>
  <c r="E1398" i="1" s="1"/>
  <c r="E523" i="1" a="1"/>
  <c r="E523" i="1" s="1"/>
  <c r="E2158" i="1" a="1"/>
  <c r="E2158" i="1" s="1"/>
  <c r="E1963" i="1" a="1"/>
  <c r="E1963" i="1" s="1"/>
  <c r="E2656" i="1" a="1"/>
  <c r="E2656" i="1" s="1"/>
  <c r="E3120" i="1" a="1"/>
  <c r="E3120" i="1" s="1"/>
  <c r="E2817" i="1" a="1"/>
  <c r="E2817" i="1" s="1"/>
  <c r="E2634" i="1" a="1"/>
  <c r="E2634" i="1" s="1"/>
  <c r="E3358" i="1" a="1"/>
  <c r="E3358" i="1" s="1"/>
  <c r="E3341" i="1" a="1"/>
  <c r="E3341" i="1" s="1"/>
  <c r="E524" i="1" a="1"/>
  <c r="E524" i="1" s="1"/>
  <c r="E1636" i="1" a="1"/>
  <c r="E1636" i="1" s="1"/>
  <c r="E155" i="1" a="1"/>
  <c r="E155" i="1" s="1"/>
  <c r="E1522" i="1" a="1"/>
  <c r="E1522" i="1" s="1"/>
  <c r="E2453" i="1" a="1"/>
  <c r="E2453" i="1" s="1"/>
  <c r="E14" i="1" a="1"/>
  <c r="E14" i="1" s="1"/>
  <c r="E3109" i="1" a="1"/>
  <c r="E3109" i="1" s="1"/>
  <c r="E1941" i="1" a="1"/>
  <c r="E1941" i="1" s="1"/>
  <c r="E3156" i="1" a="1"/>
  <c r="E3156" i="1" s="1"/>
  <c r="E1894" i="1" a="1"/>
  <c r="E1894" i="1" s="1"/>
  <c r="E3468" i="1" a="1"/>
  <c r="E3468" i="1" s="1"/>
  <c r="E656" i="1" a="1"/>
  <c r="E656" i="1" s="1"/>
  <c r="E3631" i="1" a="1"/>
  <c r="E3631" i="1" s="1"/>
  <c r="E3273" i="1" a="1"/>
  <c r="E3273" i="1" s="1"/>
  <c r="E802" i="1" a="1"/>
  <c r="E802" i="1" s="1"/>
  <c r="E1943" i="1" a="1"/>
  <c r="E1943" i="1" s="1"/>
  <c r="E1942" i="1" a="1"/>
  <c r="E1942" i="1" s="1"/>
  <c r="E3843" i="1" a="1"/>
  <c r="E3843" i="1" s="1"/>
  <c r="E2912" i="1" a="1"/>
  <c r="E2912" i="1" s="1"/>
  <c r="E3841" i="1" a="1"/>
  <c r="E3841" i="1" s="1"/>
  <c r="E661" i="1" a="1"/>
  <c r="E661" i="1" s="1"/>
  <c r="E2119" i="1" a="1"/>
  <c r="E2119" i="1" s="1"/>
  <c r="E639" i="1" a="1"/>
  <c r="E639" i="1" s="1"/>
  <c r="E1439" i="1" a="1"/>
  <c r="E1439" i="1" s="1"/>
  <c r="E469" i="1" a="1"/>
  <c r="E469" i="1" s="1"/>
  <c r="E1000" i="1" a="1"/>
  <c r="E1000" i="1" s="1"/>
  <c r="E1202" i="1" a="1"/>
  <c r="E1202" i="1" s="1"/>
  <c r="E1209" i="1" a="1"/>
  <c r="E1209" i="1" s="1"/>
  <c r="E1954" i="1" a="1"/>
  <c r="E1954" i="1" s="1"/>
  <c r="E1167" i="1" a="1"/>
  <c r="E1167" i="1" s="1"/>
  <c r="E3357" i="1" a="1"/>
  <c r="E3357" i="1" s="1"/>
  <c r="E1776" i="1" a="1"/>
  <c r="E1776" i="1" s="1"/>
  <c r="E3380" i="1" a="1"/>
  <c r="E3380" i="1" s="1"/>
  <c r="E1853" i="1" a="1"/>
  <c r="E1853" i="1" s="1"/>
  <c r="E3417" i="1" a="1"/>
  <c r="E3417" i="1" s="1"/>
  <c r="E3404" i="1" a="1"/>
  <c r="E3404" i="1" s="1"/>
  <c r="E2048" i="1" a="1"/>
  <c r="E2048" i="1" s="1"/>
  <c r="E488" i="1" a="1"/>
  <c r="E488" i="1" s="1"/>
  <c r="E1648" i="1" a="1"/>
  <c r="E1648" i="1" s="1"/>
  <c r="E1060" i="1" a="1"/>
  <c r="E1060" i="1" s="1"/>
  <c r="E2384" i="1" a="1"/>
  <c r="E2384" i="1" s="1"/>
  <c r="E1392" i="1" a="1"/>
  <c r="E1392" i="1" s="1"/>
  <c r="E2672" i="1" a="1"/>
  <c r="E2672" i="1" s="1"/>
  <c r="E1700" i="1" a="1"/>
  <c r="E1700" i="1" s="1"/>
  <c r="E794" i="1" a="1"/>
  <c r="E794" i="1" s="1"/>
  <c r="E354" i="1" a="1"/>
  <c r="E354" i="1" s="1"/>
  <c r="E2768" i="1" a="1"/>
  <c r="E2768" i="1" s="1"/>
  <c r="E655" i="1" a="1"/>
  <c r="E655" i="1" s="1"/>
  <c r="E507" i="1" a="1"/>
  <c r="E507" i="1" s="1"/>
  <c r="E475" i="1" a="1"/>
  <c r="E475" i="1" s="1"/>
  <c r="E2586" i="1" a="1"/>
  <c r="E2586" i="1" s="1"/>
  <c r="E1747" i="1" a="1"/>
  <c r="E1747" i="1" s="1"/>
  <c r="E2142" i="1" a="1"/>
  <c r="E2142" i="1" s="1"/>
  <c r="E2803" i="1" a="1"/>
  <c r="E2803" i="1" s="1"/>
  <c r="E1382" i="1" a="1"/>
  <c r="E1382" i="1" s="1"/>
  <c r="E498" i="1" a="1"/>
  <c r="E498" i="1" s="1"/>
  <c r="E2625" i="1" a="1"/>
  <c r="E2625" i="1" s="1"/>
  <c r="E1554" i="1" a="1"/>
  <c r="E1554" i="1" s="1"/>
  <c r="E2432" i="1" a="1"/>
  <c r="E2432" i="1" s="1"/>
  <c r="E3794" i="1" a="1"/>
  <c r="E3794" i="1" s="1"/>
  <c r="E3430" i="1" a="1"/>
  <c r="E3430" i="1" s="1"/>
  <c r="E301" i="1" a="1"/>
  <c r="E301" i="1" s="1"/>
  <c r="E3797" i="1" a="1"/>
  <c r="E3797" i="1" s="1"/>
  <c r="E723" i="1" a="1"/>
  <c r="E723" i="1" s="1"/>
  <c r="E2002" i="1" a="1"/>
  <c r="E2002" i="1" s="1"/>
  <c r="E461" i="1" a="1"/>
  <c r="E461" i="1" s="1"/>
  <c r="E3814" i="1" a="1"/>
  <c r="E3814" i="1" s="1"/>
  <c r="E3659" i="1" a="1"/>
  <c r="E3659" i="1" s="1"/>
  <c r="E3821" i="1" a="1"/>
  <c r="E3821" i="1" s="1"/>
  <c r="E3757" i="1" a="1"/>
  <c r="E3757" i="1" s="1"/>
  <c r="E3800" i="1" a="1"/>
  <c r="E3800" i="1" s="1"/>
  <c r="E3831" i="1" a="1"/>
  <c r="E3831" i="1" s="1"/>
  <c r="E3798" i="1" a="1"/>
  <c r="E3798" i="1" s="1"/>
  <c r="E3791" i="1" a="1"/>
  <c r="E3791" i="1" s="1"/>
  <c r="E3770" i="1" a="1"/>
  <c r="E3770" i="1" s="1"/>
  <c r="E3748" i="1" a="1"/>
  <c r="E3748" i="1" s="1"/>
  <c r="E3793" i="1" a="1"/>
  <c r="E3793" i="1" s="1"/>
  <c r="E3813" i="1" a="1"/>
  <c r="E3813" i="1" s="1"/>
  <c r="E3705" i="1" a="1"/>
  <c r="E3705" i="1" s="1"/>
  <c r="E3777" i="1" a="1"/>
  <c r="E3777" i="1" s="1"/>
  <c r="E3729" i="1" a="1"/>
  <c r="E3729" i="1" s="1"/>
  <c r="E3504" i="1" a="1"/>
  <c r="E3504" i="1" s="1"/>
  <c r="E3717" i="1" a="1"/>
  <c r="E3717" i="1" s="1"/>
  <c r="E3498" i="1" a="1"/>
  <c r="E3498" i="1" s="1"/>
  <c r="E3823" i="1" a="1"/>
  <c r="E3823" i="1" s="1"/>
  <c r="E3780" i="1" a="1"/>
  <c r="E3780" i="1" s="1"/>
  <c r="E1272" i="1" a="1"/>
  <c r="E1272" i="1" s="1"/>
  <c r="E2419" i="1" a="1"/>
  <c r="E2419" i="1" s="1"/>
  <c r="E21" i="1" a="1"/>
  <c r="E21" i="1" s="1"/>
  <c r="E3299" i="1" a="1"/>
  <c r="E3299" i="1" s="1"/>
  <c r="E485" i="1" a="1"/>
  <c r="E485" i="1" s="1"/>
  <c r="E100" i="1" a="1"/>
  <c r="E100" i="1" s="1"/>
  <c r="E2985" i="1" a="1"/>
  <c r="E2985" i="1" s="1"/>
  <c r="E484" i="1" a="1"/>
  <c r="E484" i="1" s="1"/>
  <c r="E2079" i="1" a="1"/>
  <c r="E2079" i="1" s="1"/>
  <c r="E501" i="1" a="1"/>
  <c r="E501" i="1" s="1"/>
  <c r="E1848" i="1" a="1"/>
  <c r="E1848" i="1" s="1"/>
  <c r="E2096" i="1" a="1"/>
  <c r="E2096" i="1" s="1"/>
  <c r="E638" i="1" a="1"/>
  <c r="E638" i="1" s="1"/>
  <c r="E1663" i="1" a="1"/>
  <c r="E1663" i="1" s="1"/>
  <c r="E598" i="1" a="1"/>
  <c r="E598" i="1" s="1"/>
  <c r="E1423" i="1" a="1"/>
  <c r="E1423" i="1" s="1"/>
  <c r="E1415" i="1" a="1"/>
  <c r="E1415" i="1" s="1"/>
  <c r="E1480" i="1" a="1"/>
  <c r="E1480" i="1" s="1"/>
  <c r="E1720" i="1" a="1"/>
  <c r="E1720" i="1" s="1"/>
  <c r="E583" i="1" a="1"/>
  <c r="E583" i="1" s="1"/>
  <c r="E2702" i="1" a="1"/>
  <c r="E2702" i="1" s="1"/>
  <c r="E2694" i="1" a="1"/>
  <c r="E2694" i="1" s="1"/>
  <c r="E689" i="1" a="1"/>
  <c r="E689" i="1" s="1"/>
  <c r="E2559" i="1" a="1"/>
  <c r="E2559" i="1" s="1"/>
  <c r="E1587" i="1" a="1"/>
  <c r="E1587" i="1" s="1"/>
  <c r="E527" i="1" a="1"/>
  <c r="E527" i="1" s="1"/>
  <c r="E2370" i="1" a="1"/>
  <c r="E2370" i="1" s="1"/>
  <c r="E546" i="1" a="1"/>
  <c r="E546" i="1" s="1"/>
  <c r="E1709" i="1" a="1"/>
  <c r="E1709" i="1" s="1"/>
  <c r="E3023" i="1" a="1"/>
  <c r="E3023" i="1" s="1"/>
  <c r="E2051" i="1" a="1"/>
  <c r="E2051" i="1" s="1"/>
  <c r="E505" i="1" a="1"/>
  <c r="E505" i="1" s="1"/>
  <c r="E2491" i="1" a="1"/>
  <c r="E2491" i="1" s="1"/>
  <c r="E2508" i="1" a="1"/>
  <c r="E2508" i="1" s="1"/>
  <c r="E2520" i="1" a="1"/>
  <c r="E2520" i="1" s="1"/>
  <c r="E2799" i="1" a="1"/>
  <c r="E2799" i="1" s="1"/>
  <c r="E3338" i="1" a="1"/>
  <c r="E3338" i="1" s="1"/>
  <c r="E1454" i="1" a="1"/>
  <c r="E1454" i="1" s="1"/>
  <c r="E1746" i="1" a="1"/>
  <c r="E1746" i="1" s="1"/>
  <c r="E211" i="1" a="1"/>
  <c r="E211" i="1" s="1"/>
  <c r="E1069" i="1" a="1"/>
  <c r="E1069" i="1" s="1"/>
  <c r="E2673" i="1" a="1"/>
  <c r="E2673" i="1" s="1"/>
  <c r="E75" i="1" a="1"/>
  <c r="E75" i="1" s="1"/>
  <c r="E514" i="1" a="1"/>
  <c r="E514" i="1" s="1"/>
  <c r="E554" i="1" a="1"/>
  <c r="E554" i="1" s="1"/>
  <c r="E3654" i="1" a="1"/>
  <c r="E3654" i="1" s="1"/>
  <c r="E789" i="1" a="1"/>
  <c r="E789" i="1" s="1"/>
  <c r="E2726" i="1" a="1"/>
  <c r="E2726" i="1" s="1"/>
  <c r="E2421" i="1" a="1"/>
  <c r="E2421" i="1" s="1"/>
  <c r="E2434" i="1" a="1"/>
  <c r="E2434" i="1" s="1"/>
  <c r="E2394" i="1" a="1"/>
  <c r="E2394" i="1" s="1"/>
  <c r="E2436" i="1" a="1"/>
  <c r="E2436" i="1" s="1"/>
  <c r="E2420" i="1" a="1"/>
  <c r="E2420" i="1" s="1"/>
  <c r="E2403" i="1" a="1"/>
  <c r="E2403" i="1" s="1"/>
  <c r="E2402" i="1" a="1"/>
  <c r="E2402" i="1" s="1"/>
  <c r="E2373" i="1" a="1"/>
  <c r="E2373" i="1" s="1"/>
  <c r="E2435" i="1" a="1"/>
  <c r="E2435" i="1" s="1"/>
  <c r="E3150" i="1" a="1"/>
  <c r="E3150" i="1" s="1"/>
  <c r="E2450" i="1" a="1"/>
  <c r="E2450" i="1" s="1"/>
  <c r="E2439" i="1" a="1"/>
  <c r="E2439" i="1" s="1"/>
  <c r="E2890" i="1" a="1"/>
  <c r="E2890" i="1" s="1"/>
  <c r="E3138" i="1" a="1"/>
  <c r="E3138" i="1" s="1"/>
  <c r="E553" i="1" a="1"/>
  <c r="E553" i="1" s="1"/>
  <c r="E1125" i="1" a="1"/>
  <c r="E1125" i="1" s="1"/>
  <c r="E727" i="1" a="1"/>
  <c r="E727" i="1" s="1"/>
  <c r="E1159" i="1" a="1"/>
  <c r="E1159" i="1" s="1"/>
  <c r="E812" i="1" a="1"/>
  <c r="E812" i="1" s="1"/>
  <c r="E369" i="1" a="1"/>
  <c r="E369" i="1" s="1"/>
  <c r="E558" i="1" a="1"/>
  <c r="E558" i="1" s="1"/>
  <c r="E447" i="1" a="1"/>
  <c r="E447" i="1" s="1"/>
  <c r="E2622" i="1" a="1"/>
  <c r="E2622" i="1" s="1"/>
  <c r="E1134" i="1" a="1"/>
  <c r="E1134" i="1" s="1"/>
  <c r="E2708" i="1" a="1"/>
  <c r="E2708" i="1" s="1"/>
  <c r="E1928" i="1" a="1"/>
  <c r="E1928" i="1" s="1"/>
  <c r="E3191" i="1" a="1"/>
  <c r="E3191" i="1" s="1"/>
  <c r="E2744" i="1" a="1"/>
  <c r="E2744" i="1" s="1"/>
  <c r="E252" i="1" a="1"/>
  <c r="E252" i="1" s="1"/>
  <c r="E860" i="1" a="1"/>
  <c r="E860" i="1" s="1"/>
  <c r="E822" i="1" a="1"/>
  <c r="E822" i="1" s="1"/>
  <c r="E572" i="1" a="1"/>
  <c r="E572" i="1" s="1"/>
  <c r="E2243" i="1" a="1"/>
  <c r="E2243" i="1" s="1"/>
  <c r="E2099" i="1" a="1"/>
  <c r="E2099" i="1" s="1"/>
  <c r="E2132" i="1" a="1"/>
  <c r="E2132" i="1" s="1"/>
  <c r="E2875" i="1" a="1"/>
  <c r="E2875" i="1" s="1"/>
  <c r="E2862" i="1" a="1"/>
  <c r="E2862" i="1" s="1"/>
  <c r="E1466" i="1" a="1"/>
  <c r="E1466" i="1" s="1"/>
  <c r="E566" i="1" a="1"/>
  <c r="E566" i="1" s="1"/>
  <c r="E2307" i="1" a="1"/>
  <c r="E2307" i="1" s="1"/>
  <c r="E1114" i="1" a="1"/>
  <c r="E1114" i="1" s="1"/>
  <c r="E1444" i="1" a="1"/>
  <c r="E1444" i="1" s="1"/>
  <c r="E2189" i="1" a="1"/>
  <c r="E2189" i="1" s="1"/>
  <c r="E1148" i="1" a="1"/>
  <c r="E1148" i="1" s="1"/>
  <c r="E1559" i="1" a="1"/>
  <c r="E1559" i="1" s="1"/>
  <c r="E1826" i="1" a="1"/>
  <c r="E1826" i="1" s="1"/>
  <c r="E2296" i="1" a="1"/>
  <c r="E2296" i="1" s="1"/>
  <c r="E110" i="1" a="1"/>
  <c r="E110" i="1" s="1"/>
  <c r="E2295" i="1" a="1"/>
  <c r="E2295" i="1" s="1"/>
  <c r="E1950" i="1" a="1"/>
  <c r="E1950" i="1" s="1"/>
  <c r="E754" i="1" a="1"/>
  <c r="E754" i="1" s="1"/>
  <c r="E1972" i="1" a="1"/>
  <c r="E1972" i="1" s="1"/>
  <c r="E209" i="1" a="1"/>
  <c r="E209" i="1" s="1"/>
  <c r="E1216" i="1" a="1"/>
  <c r="E1216" i="1" s="1"/>
  <c r="E595" i="1" a="1"/>
  <c r="E595" i="1" s="1"/>
  <c r="E2456" i="1" a="1"/>
  <c r="E2456" i="1" s="1"/>
  <c r="E2800" i="1" a="1"/>
  <c r="E2800" i="1" s="1"/>
  <c r="E676" i="1" a="1"/>
  <c r="E676" i="1" s="1"/>
  <c r="E1982" i="1" a="1"/>
  <c r="E1982" i="1" s="1"/>
  <c r="E2220" i="1" a="1"/>
  <c r="E2220" i="1" s="1"/>
  <c r="E2046" i="1" a="1"/>
  <c r="E2046" i="1" s="1"/>
  <c r="E124" i="1" a="1"/>
  <c r="E124" i="1" s="1"/>
  <c r="E153" i="1" a="1"/>
  <c r="E153" i="1" s="1"/>
  <c r="E1864" i="1" a="1"/>
  <c r="E1864" i="1" s="1"/>
  <c r="E2692" i="1" a="1"/>
  <c r="E2692" i="1" s="1"/>
  <c r="E665" i="1" a="1"/>
  <c r="E665" i="1" s="1"/>
  <c r="E2088" i="1" a="1"/>
  <c r="E2088" i="1" s="1"/>
  <c r="E2712" i="1" a="1"/>
  <c r="E2712" i="1" s="1"/>
  <c r="E2152" i="1" a="1"/>
  <c r="E2152" i="1" s="1"/>
  <c r="E838" i="1" a="1"/>
  <c r="E838" i="1" s="1"/>
  <c r="E564" i="1" a="1"/>
  <c r="E564" i="1" s="1"/>
  <c r="E843" i="1" a="1"/>
  <c r="E843" i="1" s="1"/>
  <c r="E1915" i="1" a="1"/>
  <c r="E1915" i="1" s="1"/>
  <c r="E1921" i="1" a="1"/>
  <c r="E1921" i="1" s="1"/>
  <c r="E2170" i="1" a="1"/>
  <c r="E2170" i="1" s="1"/>
  <c r="E494" i="1" a="1"/>
  <c r="E494" i="1" s="1"/>
  <c r="E3185" i="1" a="1"/>
  <c r="E3185" i="1" s="1"/>
  <c r="E601" i="1" a="1"/>
  <c r="E601" i="1" s="1"/>
  <c r="E1790" i="1" a="1"/>
  <c r="E1790" i="1" s="1"/>
  <c r="E2175" i="1" a="1"/>
  <c r="E2175" i="1" s="1"/>
  <c r="E2092" i="1" a="1"/>
  <c r="E2092" i="1" s="1"/>
  <c r="E515" i="1" a="1"/>
  <c r="E515" i="1" s="1"/>
  <c r="E1362" i="1" a="1"/>
  <c r="E1362" i="1" s="1"/>
  <c r="E2429" i="1" a="1"/>
  <c r="E2429" i="1" s="1"/>
  <c r="E3436" i="1" a="1"/>
  <c r="E3436" i="1" s="1"/>
  <c r="E3385" i="1" a="1"/>
  <c r="E3385" i="1" s="1"/>
  <c r="E1734" i="1" a="1"/>
  <c r="E1734" i="1" s="1"/>
  <c r="E2167" i="1" a="1"/>
  <c r="E2167" i="1" s="1"/>
  <c r="E1133" i="1" a="1"/>
  <c r="E1133" i="1" s="1"/>
  <c r="E355" i="1" a="1"/>
  <c r="E355" i="1" s="1"/>
  <c r="E2691" i="1" a="1"/>
  <c r="E2691" i="1" s="1"/>
  <c r="E2498" i="1" a="1"/>
  <c r="E2498" i="1" s="1"/>
  <c r="E76" i="1" a="1"/>
  <c r="E76" i="1" s="1"/>
  <c r="E547" i="1" a="1"/>
  <c r="E547" i="1" s="1"/>
  <c r="E979" i="1" a="1"/>
  <c r="E979" i="1" s="1"/>
  <c r="E1404" i="1" a="1"/>
  <c r="E1404" i="1" s="1"/>
  <c r="E2968" i="1" a="1"/>
  <c r="E2968" i="1" s="1"/>
  <c r="E2085" i="1" a="1"/>
  <c r="E2085" i="1" s="1"/>
  <c r="E1258" i="1" a="1"/>
  <c r="E1258" i="1" s="1"/>
  <c r="E688" i="1" a="1"/>
  <c r="E688" i="1" s="1"/>
  <c r="E867" i="1" a="1"/>
  <c r="E867" i="1" s="1"/>
  <c r="E886" i="1" a="1"/>
  <c r="E886" i="1" s="1"/>
  <c r="E2980" i="1" a="1"/>
  <c r="E2980" i="1" s="1"/>
  <c r="E2292" i="1" a="1"/>
  <c r="E2292" i="1" s="1"/>
  <c r="E2903" i="1" a="1"/>
  <c r="E2903" i="1" s="1"/>
  <c r="E1091" i="1" a="1"/>
  <c r="E1091" i="1" s="1"/>
  <c r="E755" i="1" a="1"/>
  <c r="E755" i="1" s="1"/>
  <c r="E2225" i="1" a="1"/>
  <c r="E2225" i="1" s="1"/>
  <c r="E1577" i="1" a="1"/>
  <c r="E1577" i="1" s="1"/>
  <c r="E426" i="1" a="1"/>
  <c r="E426" i="1" s="1"/>
  <c r="E2818" i="1" a="1"/>
  <c r="E2818" i="1" s="1"/>
  <c r="E229" i="1" a="1"/>
  <c r="E229" i="1" s="1"/>
  <c r="E3372" i="1" a="1"/>
  <c r="E3372" i="1" s="1"/>
  <c r="E3342" i="1" a="1"/>
  <c r="E3342" i="1" s="1"/>
  <c r="E3497" i="1" a="1"/>
  <c r="E3497" i="1" s="1"/>
  <c r="E2872" i="1" a="1"/>
  <c r="E2872" i="1" s="1"/>
  <c r="E2264" i="1" a="1"/>
  <c r="E2264" i="1" s="1"/>
  <c r="E3390" i="1" a="1"/>
  <c r="E3390" i="1" s="1"/>
  <c r="E30" i="1" a="1"/>
  <c r="E30" i="1" s="1"/>
  <c r="E3410" i="1" a="1"/>
  <c r="E3410" i="1" s="1"/>
  <c r="E2443" i="1" a="1"/>
  <c r="E2443" i="1" s="1"/>
  <c r="E2966" i="1" a="1"/>
  <c r="E2966" i="1" s="1"/>
  <c r="E1571" i="1" a="1"/>
  <c r="E1571" i="1" s="1"/>
  <c r="E3143" i="1" a="1"/>
  <c r="E3143" i="1" s="1"/>
  <c r="E906" i="1" a="1"/>
  <c r="E906" i="1" s="1"/>
  <c r="E915" i="1" a="1"/>
  <c r="E915" i="1" s="1"/>
  <c r="E922" i="1" a="1"/>
  <c r="E922" i="1" s="1"/>
  <c r="E1881" i="1" a="1"/>
  <c r="E1881" i="1" s="1"/>
  <c r="E1020" i="1" a="1"/>
  <c r="E1020" i="1" s="1"/>
  <c r="E633" i="1" a="1"/>
  <c r="E633" i="1" s="1"/>
  <c r="E2564" i="1" a="1"/>
  <c r="E2564" i="1" s="1"/>
  <c r="E1608" i="1" a="1"/>
  <c r="E1608" i="1" s="1"/>
  <c r="E3225" i="1" a="1"/>
  <c r="E3225" i="1" s="1"/>
  <c r="E1588" i="1" a="1"/>
  <c r="E1588" i="1" s="1"/>
  <c r="E1170" i="1" a="1"/>
  <c r="E1170" i="1" s="1"/>
  <c r="E1591" i="1" a="1"/>
  <c r="E1591" i="1" s="1"/>
  <c r="E373" i="1" a="1"/>
  <c r="E373" i="1" s="1"/>
  <c r="E431" i="1" a="1"/>
  <c r="E431" i="1" s="1"/>
  <c r="E611" i="1" a="1"/>
  <c r="E611" i="1" s="1"/>
  <c r="E3169" i="1" a="1"/>
  <c r="E3169" i="1" s="1"/>
  <c r="E168" i="1" a="1"/>
  <c r="E168" i="1" s="1"/>
  <c r="E3391" i="1" a="1"/>
  <c r="E3391" i="1" s="1"/>
  <c r="E3387" i="1" a="1"/>
  <c r="E3387" i="1" s="1"/>
  <c r="E1356" i="1" a="1"/>
  <c r="E1356" i="1" s="1"/>
  <c r="E1357" i="1" a="1"/>
  <c r="E1357" i="1" s="1"/>
  <c r="E2106" i="1" a="1"/>
  <c r="E2106" i="1" s="1"/>
  <c r="E2700" i="1" a="1"/>
  <c r="E2700" i="1" s="1"/>
  <c r="E1948" i="1" a="1"/>
  <c r="E1948" i="1" s="1"/>
  <c r="E1737" i="1" a="1"/>
  <c r="E1737" i="1" s="1"/>
  <c r="E3147" i="1" a="1"/>
  <c r="E3147" i="1" s="1"/>
  <c r="E3164" i="1" a="1"/>
  <c r="E3164" i="1" s="1"/>
  <c r="E2961" i="1" a="1"/>
  <c r="E2961" i="1" s="1"/>
  <c r="E3122" i="1" a="1"/>
  <c r="E3122" i="1" s="1"/>
  <c r="E347" i="1" a="1"/>
  <c r="E347" i="1" s="1"/>
  <c r="E1854" i="1" a="1"/>
  <c r="E1854" i="1" s="1"/>
  <c r="E2874" i="1" a="1"/>
  <c r="E2874" i="1" s="1"/>
  <c r="E119" i="1" a="1"/>
  <c r="E119" i="1" s="1"/>
  <c r="E2771" i="1" a="1"/>
  <c r="E2771" i="1" s="1"/>
  <c r="E2464" i="1" a="1"/>
  <c r="E2464" i="1" s="1"/>
  <c r="E3159" i="1" a="1"/>
  <c r="E3159" i="1" s="1"/>
  <c r="E2867" i="1" a="1"/>
  <c r="E2867" i="1" s="1"/>
  <c r="E632" i="1" a="1"/>
  <c r="E632" i="1" s="1"/>
  <c r="E2543" i="1" a="1"/>
  <c r="E2543" i="1" s="1"/>
  <c r="E626" i="1" a="1"/>
  <c r="E626" i="1" s="1"/>
  <c r="E3271" i="1" a="1"/>
  <c r="E3271" i="1" s="1"/>
  <c r="E3453" i="1" a="1"/>
  <c r="E3453" i="1" s="1"/>
  <c r="E3651" i="1" a="1"/>
  <c r="E3651" i="1" s="1"/>
  <c r="E2006" i="1" a="1"/>
  <c r="E2006" i="1" s="1"/>
  <c r="E1653" i="1" a="1"/>
  <c r="E1653" i="1" s="1"/>
  <c r="E3376" i="1" a="1"/>
  <c r="E3376" i="1" s="1"/>
  <c r="E567" i="1" a="1"/>
  <c r="E567" i="1" s="1"/>
  <c r="E3009" i="1" a="1"/>
  <c r="E3009" i="1" s="1"/>
  <c r="E365" i="1" a="1"/>
  <c r="E365" i="1" s="1"/>
  <c r="E2528" i="1" a="1"/>
  <c r="E2528" i="1" s="1"/>
  <c r="E3220" i="1" a="1"/>
  <c r="E3220" i="1" s="1"/>
  <c r="E2029" i="1" a="1"/>
  <c r="E2029" i="1" s="1"/>
  <c r="E496" i="1" a="1"/>
  <c r="E496" i="1" s="1"/>
  <c r="E2545" i="1" a="1"/>
  <c r="E2545" i="1" s="1"/>
  <c r="E924" i="1" a="1"/>
  <c r="E924" i="1" s="1"/>
  <c r="E2933" i="1" a="1"/>
  <c r="E2933" i="1" s="1"/>
  <c r="E2895" i="1" a="1"/>
  <c r="E2895" i="1" s="1"/>
  <c r="E668" i="1" a="1"/>
  <c r="E668" i="1" s="1"/>
  <c r="E3031" i="1" a="1"/>
  <c r="E3031" i="1" s="1"/>
  <c r="E2844" i="1" a="1"/>
  <c r="E2844" i="1" s="1"/>
  <c r="E2841" i="1" a="1"/>
  <c r="E2841" i="1" s="1"/>
  <c r="E1832" i="1" a="1"/>
  <c r="E1832" i="1" s="1"/>
  <c r="E358" i="1" a="1"/>
  <c r="E358" i="1" s="1"/>
  <c r="E449" i="1" a="1"/>
  <c r="E449" i="1" s="1"/>
  <c r="E1614" i="1" a="1"/>
  <c r="E1614" i="1" s="1"/>
  <c r="E3114" i="1" a="1"/>
  <c r="E3114" i="1" s="1"/>
  <c r="E2578" i="1" a="1"/>
  <c r="E2578" i="1" s="1"/>
  <c r="E2575" i="1" a="1"/>
  <c r="E2575" i="1" s="1"/>
  <c r="E636" i="1" a="1"/>
  <c r="E636" i="1" s="1"/>
  <c r="E2629" i="1" a="1"/>
  <c r="E2629" i="1" s="1"/>
  <c r="E2773" i="1" a="1"/>
  <c r="E2773" i="1" s="1"/>
  <c r="E135" i="1" a="1"/>
  <c r="E135" i="1" s="1"/>
  <c r="E2967" i="1" a="1"/>
  <c r="E2967" i="1" s="1"/>
  <c r="E1807" i="1" a="1"/>
  <c r="E1807" i="1" s="1"/>
  <c r="E630" i="1" a="1"/>
  <c r="E630" i="1" s="1"/>
  <c r="E623" i="1" a="1"/>
  <c r="E623" i="1" s="1"/>
  <c r="E936" i="1" a="1"/>
  <c r="E936" i="1" s="1"/>
  <c r="E928" i="1" a="1"/>
  <c r="E928" i="1" s="1"/>
  <c r="E2908" i="1" a="1"/>
  <c r="E2908" i="1" s="1"/>
  <c r="E1051" i="1" a="1"/>
  <c r="E1051" i="1" s="1"/>
  <c r="E897" i="1" a="1"/>
  <c r="E897" i="1" s="1"/>
  <c r="E1665" i="1" a="1"/>
  <c r="E1665" i="1" s="1"/>
  <c r="E3207" i="1" a="1"/>
  <c r="E3207" i="1" s="1"/>
  <c r="E615" i="1" a="1"/>
  <c r="E615" i="1" s="1"/>
  <c r="E1658" i="1" a="1"/>
  <c r="E1658" i="1" s="1"/>
  <c r="E2924" i="1" a="1"/>
  <c r="E2924" i="1" s="1"/>
  <c r="E2926" i="1" a="1"/>
  <c r="E2926" i="1" s="1"/>
  <c r="E1586" i="1" a="1"/>
  <c r="E1586" i="1" s="1"/>
  <c r="E143" i="1" a="1"/>
  <c r="E143" i="1" s="1"/>
  <c r="E1340" i="1" a="1"/>
  <c r="E1340" i="1" s="1"/>
  <c r="E3374" i="1" a="1"/>
  <c r="E3374" i="1" s="1"/>
  <c r="E1380" i="1" a="1"/>
  <c r="E1380" i="1" s="1"/>
  <c r="E1550" i="1" a="1"/>
  <c r="E1550" i="1" s="1"/>
  <c r="E2209" i="1" a="1"/>
  <c r="E2209" i="1" s="1"/>
  <c r="E2319" i="1" a="1"/>
  <c r="E2319" i="1" s="1"/>
  <c r="E1503" i="1" a="1"/>
  <c r="E1503" i="1" s="1"/>
  <c r="E2923" i="1" a="1"/>
  <c r="E2923" i="1" s="1"/>
  <c r="E1895" i="1" a="1"/>
  <c r="E1895" i="1" s="1"/>
  <c r="E1612" i="1" a="1"/>
  <c r="E1612" i="1" s="1"/>
  <c r="E1142" i="1" a="1"/>
  <c r="E1142" i="1" s="1"/>
  <c r="E895" i="1" a="1"/>
  <c r="E895" i="1" s="1"/>
  <c r="E1797" i="1" a="1"/>
  <c r="E1797" i="1" s="1"/>
  <c r="E2992" i="1" a="1"/>
  <c r="E2992" i="1" s="1"/>
  <c r="E1792" i="1" a="1"/>
  <c r="E1792" i="1" s="1"/>
  <c r="E1494" i="1" a="1"/>
  <c r="E1494" i="1" s="1"/>
  <c r="E3352" i="1" a="1"/>
  <c r="E3352" i="1" s="1"/>
  <c r="E2976" i="1" a="1"/>
  <c r="E2976" i="1" s="1"/>
  <c r="E3339" i="1" a="1"/>
  <c r="E3339" i="1" s="1"/>
  <c r="E1581" i="1" a="1"/>
  <c r="E1581" i="1" s="1"/>
  <c r="E2123" i="1" a="1"/>
  <c r="E2123" i="1" s="1"/>
  <c r="E1453" i="1" a="1"/>
  <c r="E1453" i="1" s="1"/>
  <c r="E1565" i="1" a="1"/>
  <c r="E1565" i="1" s="1"/>
  <c r="E1601" i="1" a="1"/>
  <c r="E1601" i="1" s="1"/>
  <c r="E3583" i="1" a="1"/>
  <c r="E3583" i="1" s="1"/>
  <c r="E230" i="1" a="1"/>
  <c r="E230" i="1" s="1"/>
  <c r="E1359" i="1" a="1"/>
  <c r="E1359" i="1" s="1"/>
  <c r="E1600" i="1" a="1"/>
  <c r="E1600" i="1" s="1"/>
  <c r="E1615" i="1" a="1"/>
  <c r="E1615" i="1" s="1"/>
  <c r="E1405" i="1" a="1"/>
  <c r="E1405" i="1" s="1"/>
  <c r="E1984" i="1" a="1"/>
  <c r="E1984" i="1" s="1"/>
  <c r="E1590" i="1" a="1"/>
  <c r="E1590" i="1" s="1"/>
  <c r="E3087" i="1" a="1"/>
  <c r="E3087" i="1" s="1"/>
  <c r="E372" i="1" a="1"/>
  <c r="E372" i="1" s="1"/>
  <c r="E662" i="1" a="1"/>
  <c r="E662" i="1" s="1"/>
  <c r="E506" i="1" a="1"/>
  <c r="E506" i="1" s="1"/>
  <c r="E2617" i="1" a="1"/>
  <c r="E2617" i="1" s="1"/>
  <c r="E1985" i="1" a="1"/>
  <c r="E1985" i="1" s="1"/>
  <c r="E3110" i="1" a="1"/>
  <c r="E3110" i="1" s="1"/>
  <c r="E516" i="1" a="1"/>
  <c r="E516" i="1" s="1"/>
  <c r="E107" i="1" a="1"/>
  <c r="E107" i="1" s="1"/>
  <c r="E1529" i="1" a="1"/>
  <c r="E1529" i="1" s="1"/>
  <c r="E1561" i="1" a="1"/>
  <c r="E1561" i="1" s="1"/>
  <c r="E1527" i="1" a="1"/>
  <c r="E1527" i="1" s="1"/>
  <c r="E1537" i="1" a="1"/>
  <c r="E1537" i="1" s="1"/>
  <c r="E1690" i="1" a="1"/>
  <c r="E1690" i="1" s="1"/>
  <c r="E1592" i="1" a="1"/>
  <c r="E1592" i="1" s="1"/>
  <c r="E2265" i="1" a="1"/>
  <c r="E2265" i="1" s="1"/>
  <c r="E395" i="1" a="1"/>
  <c r="E395" i="1" s="1"/>
  <c r="E1808" i="1" a="1"/>
  <c r="E1808" i="1" s="1"/>
  <c r="E2242" i="1" a="1"/>
  <c r="E2242" i="1" s="1"/>
  <c r="E1541" i="1" a="1"/>
  <c r="E1541" i="1" s="1"/>
  <c r="E1528" i="1" a="1"/>
  <c r="E1528" i="1" s="1"/>
  <c r="E1542" i="1" a="1"/>
  <c r="E1542" i="1" s="1"/>
  <c r="E1123" i="1" a="1"/>
  <c r="E1123" i="1" s="1"/>
  <c r="E1538" i="1" a="1"/>
  <c r="E1538" i="1" s="1"/>
  <c r="E3420" i="1" a="1"/>
  <c r="E3420" i="1" s="1"/>
  <c r="E957" i="1" a="1"/>
  <c r="E957" i="1" s="1"/>
  <c r="E2408" i="1" a="1"/>
  <c r="E2408" i="1" s="1"/>
  <c r="E1526" i="1" a="1"/>
  <c r="E1526" i="1" s="1"/>
  <c r="E1533" i="1" a="1"/>
  <c r="E1533" i="1" s="1"/>
  <c r="E2892" i="1" a="1"/>
  <c r="E2892" i="1" s="1"/>
  <c r="E2915" i="1" a="1"/>
  <c r="E2915" i="1" s="1"/>
  <c r="E1539" i="1" a="1"/>
  <c r="E1539" i="1" s="1"/>
  <c r="E2886" i="1" a="1"/>
  <c r="E2886" i="1" s="1"/>
  <c r="E1525" i="1" a="1"/>
  <c r="E1525" i="1" s="1"/>
  <c r="E2911" i="1" a="1"/>
  <c r="E2911" i="1" s="1"/>
  <c r="E2899" i="1" a="1"/>
  <c r="E2899" i="1" s="1"/>
  <c r="E2868" i="1" a="1"/>
  <c r="E2868" i="1" s="1"/>
  <c r="E2849" i="1" a="1"/>
  <c r="E2849" i="1" s="1"/>
  <c r="E2914" i="1" a="1"/>
  <c r="E2914" i="1" s="1"/>
  <c r="E2889" i="1" a="1"/>
  <c r="E2889" i="1" s="1"/>
  <c r="E2565" i="1" a="1"/>
  <c r="E2565" i="1" s="1"/>
  <c r="E1389" i="1" a="1"/>
  <c r="E1389" i="1" s="1"/>
  <c r="E1623" i="1" a="1"/>
  <c r="E1623" i="1" s="1"/>
  <c r="E1281" i="1" a="1"/>
  <c r="E1281" i="1" s="1"/>
  <c r="E2748" i="1" a="1"/>
  <c r="E2748" i="1" s="1"/>
  <c r="E1220" i="1" a="1"/>
  <c r="E1220" i="1" s="1"/>
  <c r="E2756" i="1" a="1"/>
  <c r="E2756" i="1" s="1"/>
  <c r="E1828" i="1" a="1"/>
  <c r="E1828" i="1" s="1"/>
  <c r="E1344" i="1" a="1"/>
  <c r="E1344" i="1" s="1"/>
  <c r="E148" i="1" a="1"/>
  <c r="E148" i="1" s="1"/>
  <c r="E1969" i="1" a="1"/>
  <c r="E1969" i="1" s="1"/>
  <c r="E1962" i="1" a="1"/>
  <c r="E1962" i="1" s="1"/>
  <c r="E1965" i="1" a="1"/>
  <c r="E1965" i="1" s="1"/>
  <c r="E1584" i="1" a="1"/>
  <c r="E1584" i="1" s="1"/>
  <c r="E1974" i="1" a="1"/>
  <c r="E1974" i="1" s="1"/>
  <c r="E1891" i="1" a="1"/>
  <c r="E1891" i="1" s="1"/>
  <c r="E1666" i="1" a="1"/>
  <c r="E1666" i="1" s="1"/>
  <c r="E2108" i="1" a="1"/>
  <c r="E2108" i="1" s="1"/>
  <c r="E1058" i="1" a="1"/>
  <c r="E1058" i="1" s="1"/>
  <c r="E2590" i="1" a="1"/>
  <c r="E2590" i="1" s="1"/>
  <c r="E1570" i="1" a="1"/>
  <c r="E1570" i="1" s="1"/>
  <c r="E1775" i="1" a="1"/>
  <c r="E1775" i="1" s="1"/>
  <c r="E2423" i="1" a="1"/>
  <c r="E2423" i="1" s="1"/>
  <c r="E977" i="1" a="1"/>
  <c r="E977" i="1" s="1"/>
  <c r="E1622" i="1" a="1"/>
  <c r="E1622" i="1" s="1"/>
  <c r="E1009" i="1" a="1"/>
  <c r="E1009" i="1" s="1"/>
  <c r="E3101" i="1" a="1"/>
  <c r="E3101" i="1" s="1"/>
  <c r="E2991" i="1" a="1"/>
  <c r="E2991" i="1" s="1"/>
  <c r="E2337" i="1" a="1"/>
  <c r="E2337" i="1" s="1"/>
  <c r="E982" i="1" a="1"/>
  <c r="E982" i="1" s="1"/>
  <c r="E949" i="1" a="1"/>
  <c r="E949" i="1" s="1"/>
  <c r="E145" i="1" a="1"/>
  <c r="E145" i="1" s="1"/>
  <c r="E439" i="1" a="1"/>
  <c r="E439" i="1" s="1"/>
  <c r="E2091" i="1" a="1"/>
  <c r="E2091" i="1" s="1"/>
  <c r="E454" i="1" a="1"/>
  <c r="E454" i="1" s="1"/>
  <c r="E1557" i="1" a="1"/>
  <c r="E1557" i="1" s="1"/>
  <c r="E1536" i="1" a="1"/>
  <c r="E1536" i="1" s="1"/>
  <c r="E1781" i="1" a="1"/>
  <c r="E1781" i="1" s="1"/>
  <c r="E976" i="1" a="1"/>
  <c r="E976" i="1" s="1"/>
  <c r="E1028" i="1" a="1"/>
  <c r="E1028" i="1" s="1"/>
  <c r="E1794" i="1" a="1"/>
  <c r="E1794" i="1" s="1"/>
  <c r="E631" i="1" a="1"/>
  <c r="E631" i="1" s="1"/>
  <c r="E1096" i="1" a="1"/>
  <c r="E1096" i="1" s="1"/>
  <c r="E2111" i="1" a="1"/>
  <c r="E2111" i="1" s="1"/>
  <c r="E1105" i="1" a="1"/>
  <c r="E1105" i="1" s="1"/>
  <c r="E1724" i="1" a="1"/>
  <c r="E1724" i="1" s="1"/>
  <c r="E1002" i="1" a="1"/>
  <c r="E1002" i="1" s="1"/>
  <c r="E881" i="1" a="1"/>
  <c r="E881" i="1" s="1"/>
  <c r="E1809" i="1" a="1"/>
  <c r="E1809" i="1" s="1"/>
  <c r="E1150" i="1" a="1"/>
  <c r="E1150" i="1" s="1"/>
  <c r="E1998" i="1" a="1"/>
  <c r="E1998" i="1" s="1"/>
  <c r="E1065" i="1" a="1"/>
  <c r="E1065" i="1" s="1"/>
  <c r="E453" i="1" a="1"/>
  <c r="E453" i="1" s="1"/>
  <c r="E2240" i="1" a="1"/>
  <c r="E2240" i="1" s="1"/>
  <c r="E649" i="1" a="1"/>
  <c r="E649" i="1" s="1"/>
  <c r="E1893" i="1" a="1"/>
  <c r="E1893" i="1" s="1"/>
  <c r="E2523" i="1" a="1"/>
  <c r="E2523" i="1" s="1"/>
  <c r="E2027" i="1" a="1"/>
  <c r="E2027" i="1" s="1"/>
  <c r="E2349" i="1" a="1"/>
  <c r="E2349" i="1" s="1"/>
  <c r="E2486" i="1" a="1"/>
  <c r="E2486" i="1" s="1"/>
  <c r="E1740" i="1" a="1"/>
  <c r="E1740" i="1" s="1"/>
  <c r="E1698" i="1" a="1"/>
  <c r="E1698" i="1" s="1"/>
  <c r="E2891" i="1" a="1"/>
  <c r="E2891" i="1" s="1"/>
  <c r="E2489" i="1" a="1"/>
  <c r="E2489" i="1" s="1"/>
  <c r="E1995" i="1" a="1"/>
  <c r="E1995" i="1" s="1"/>
  <c r="E1931" i="1" a="1"/>
  <c r="E1931" i="1" s="1"/>
  <c r="E1805" i="1" a="1"/>
  <c r="E1805" i="1" s="1"/>
  <c r="E1378" i="1" a="1"/>
  <c r="E1378" i="1" s="1"/>
  <c r="E2635" i="1" a="1"/>
  <c r="E2635" i="1" s="1"/>
  <c r="E1749" i="1" a="1"/>
  <c r="E1749" i="1" s="1"/>
  <c r="E2433" i="1" a="1"/>
  <c r="E2433" i="1" s="1"/>
  <c r="E1413" i="1" a="1"/>
  <c r="E1413" i="1" s="1"/>
  <c r="E1252" i="1" a="1"/>
  <c r="E1252" i="1" s="1"/>
  <c r="E1907" i="1" a="1"/>
  <c r="E1907" i="1" s="1"/>
  <c r="E2245" i="1" a="1"/>
  <c r="E2245" i="1" s="1"/>
  <c r="E1939" i="1" a="1"/>
  <c r="E1939" i="1" s="1"/>
  <c r="E3072" i="1" a="1"/>
  <c r="E3072" i="1" s="1"/>
  <c r="E1662" i="1" a="1"/>
  <c r="E1662" i="1" s="1"/>
  <c r="E2979" i="1" a="1"/>
  <c r="E2979" i="1" s="1"/>
  <c r="E2276" i="1" a="1"/>
  <c r="E2276" i="1" s="1"/>
  <c r="E48" i="1" a="1"/>
  <c r="E48" i="1" s="1"/>
  <c r="E3064" i="1" a="1"/>
  <c r="E3064" i="1" s="1"/>
  <c r="E93" i="1" a="1"/>
  <c r="E93" i="1" s="1"/>
  <c r="E2227" i="1" a="1"/>
  <c r="E2227" i="1" s="1"/>
  <c r="E1012" i="1" a="1"/>
  <c r="E1012" i="1" s="1"/>
  <c r="E1603" i="1" a="1"/>
  <c r="E1603" i="1" s="1"/>
  <c r="E1896" i="1" a="1"/>
  <c r="E1896" i="1" s="1"/>
  <c r="E1637" i="1" a="1"/>
  <c r="E1637" i="1" s="1"/>
  <c r="E1643" i="1" a="1"/>
  <c r="E1643" i="1" s="1"/>
  <c r="E826" i="1" a="1"/>
  <c r="E826" i="1" s="1"/>
  <c r="E2853" i="1" a="1"/>
  <c r="E2853" i="1" s="1"/>
  <c r="E824" i="1" a="1"/>
  <c r="E824" i="1" s="1"/>
  <c r="E1787" i="1" a="1"/>
  <c r="E1787" i="1" s="1"/>
  <c r="E1516" i="1" a="1"/>
  <c r="E1516" i="1" s="1"/>
  <c r="E2195" i="1" a="1"/>
  <c r="E2195" i="1" s="1"/>
  <c r="E1014" i="1" a="1"/>
  <c r="E1014" i="1" s="1"/>
  <c r="E1667" i="1" a="1"/>
  <c r="E1667" i="1" s="1"/>
  <c r="E1697" i="1" a="1"/>
  <c r="E1697" i="1" s="1"/>
  <c r="E2032" i="1" a="1"/>
  <c r="E2032" i="1" s="1"/>
  <c r="E2581" i="1" a="1"/>
  <c r="E2581" i="1" s="1"/>
  <c r="E1358" i="1" a="1"/>
  <c r="E1358" i="1" s="1"/>
  <c r="E2864" i="1" a="1"/>
  <c r="E2864" i="1" s="1"/>
  <c r="E827" i="1" a="1"/>
  <c r="E827" i="1" s="1"/>
  <c r="E823" i="1" a="1"/>
  <c r="E823" i="1" s="1"/>
  <c r="E380" i="1" a="1"/>
  <c r="E380" i="1" s="1"/>
  <c r="E88" i="1" a="1"/>
  <c r="E88" i="1" s="1"/>
  <c r="E371" i="1" a="1"/>
  <c r="E371" i="1" s="1"/>
  <c r="E1476" i="1" a="1"/>
  <c r="E1476" i="1" s="1"/>
  <c r="E3771" i="1" a="1"/>
  <c r="E3771" i="1" s="1"/>
  <c r="E3675" i="1" a="1"/>
  <c r="E3675" i="1" s="1"/>
  <c r="E1961" i="1" a="1"/>
  <c r="E1961" i="1" s="1"/>
  <c r="E1968" i="1" a="1"/>
  <c r="E1968" i="1" s="1"/>
  <c r="E2859" i="1" a="1"/>
  <c r="E2859" i="1" s="1"/>
  <c r="E1976" i="1" a="1"/>
  <c r="E1976" i="1" s="1"/>
  <c r="E1966" i="1" a="1"/>
  <c r="E1966" i="1" s="1"/>
  <c r="E2494" i="1" a="1"/>
  <c r="E2494" i="1" s="1"/>
  <c r="E2624" i="1" a="1"/>
  <c r="E2624" i="1" s="1"/>
  <c r="E2271" i="1" a="1"/>
  <c r="E2271" i="1" s="1"/>
  <c r="E1986" i="1" a="1"/>
  <c r="E1986" i="1" s="1"/>
  <c r="E2044" i="1" a="1"/>
  <c r="E2044" i="1" s="1"/>
  <c r="E3034" i="1" a="1"/>
  <c r="E3034" i="1" s="1"/>
  <c r="E1517" i="1" a="1"/>
  <c r="E1517" i="1" s="1"/>
  <c r="E2010" i="1" a="1"/>
  <c r="E2010" i="1" s="1"/>
  <c r="E2882" i="1" a="1"/>
  <c r="E2882" i="1" s="1"/>
  <c r="E1755" i="1" a="1"/>
  <c r="E1755" i="1" s="1"/>
  <c r="E1989" i="1" a="1"/>
  <c r="E1989" i="1" s="1"/>
  <c r="E69" i="1" a="1"/>
  <c r="E69" i="1" s="1"/>
  <c r="E1173" i="1" a="1"/>
  <c r="E1173" i="1" s="1"/>
  <c r="E1960" i="1" a="1"/>
  <c r="E1960" i="1" s="1"/>
  <c r="E2466" i="1" a="1"/>
  <c r="E2466" i="1" s="1"/>
  <c r="E2067" i="1" a="1"/>
  <c r="E2067" i="1" s="1"/>
  <c r="E2198" i="1" a="1"/>
  <c r="E2198" i="1" s="1"/>
  <c r="E988" i="1" a="1"/>
  <c r="E988" i="1" s="1"/>
  <c r="E1482" i="1" a="1"/>
  <c r="E1482" i="1" s="1"/>
  <c r="E972" i="1" a="1"/>
  <c r="E972" i="1" s="1"/>
  <c r="E2863" i="1" a="1"/>
  <c r="E2863" i="1" s="1"/>
  <c r="E1650" i="1" a="1"/>
  <c r="E1650" i="1" s="1"/>
  <c r="E1660" i="1" a="1"/>
  <c r="E1660" i="1" s="1"/>
  <c r="E1597" i="1" a="1"/>
  <c r="E1597" i="1" s="1"/>
  <c r="E3556" i="1" a="1"/>
  <c r="E3556" i="1" s="1"/>
  <c r="E3455" i="1" a="1"/>
  <c r="E3455" i="1" s="1"/>
  <c r="E3172" i="1" a="1"/>
  <c r="E3172" i="1" s="1"/>
  <c r="E3177" i="1" a="1"/>
  <c r="E3177" i="1" s="1"/>
  <c r="E1715" i="1" a="1"/>
  <c r="E1715" i="1" s="1"/>
  <c r="E2823" i="1" a="1"/>
  <c r="E2823" i="1" s="1"/>
  <c r="E861" i="1" a="1"/>
  <c r="E861" i="1" s="1"/>
  <c r="E842" i="1" a="1"/>
  <c r="E842" i="1" s="1"/>
  <c r="E840" i="1" a="1"/>
  <c r="E840" i="1" s="1"/>
  <c r="E770" i="1" a="1"/>
  <c r="E770" i="1" s="1"/>
  <c r="E1022" i="1" a="1"/>
  <c r="E1022" i="1" s="1"/>
  <c r="E839" i="1" a="1"/>
  <c r="E839" i="1" s="1"/>
  <c r="E899" i="1" a="1"/>
  <c r="E899" i="1" s="1"/>
  <c r="E2168" i="1" a="1"/>
  <c r="E2168" i="1" s="1"/>
  <c r="E2169" i="1" a="1"/>
  <c r="E2169" i="1" s="1"/>
  <c r="E2958" i="1" a="1"/>
  <c r="E2958" i="1" s="1"/>
  <c r="E1865" i="1" a="1"/>
  <c r="E1865" i="1" s="1"/>
  <c r="E882" i="1" a="1"/>
  <c r="E882" i="1" s="1"/>
  <c r="E68" i="1" a="1"/>
  <c r="E68" i="1" s="1"/>
  <c r="E170" i="1" a="1"/>
  <c r="E170" i="1" s="1"/>
  <c r="E2036" i="1" a="1"/>
  <c r="E2036" i="1" s="1"/>
  <c r="E4" i="1" a="1"/>
  <c r="E4" i="1" s="1"/>
  <c r="E3100" i="1" a="1"/>
  <c r="E3100" i="1" s="1"/>
  <c r="E435" i="1" a="1"/>
  <c r="E435" i="1" s="1"/>
  <c r="E625" i="1" a="1"/>
  <c r="E625" i="1" s="1"/>
  <c r="E1182" i="1" a="1"/>
  <c r="E1182" i="1" s="1"/>
  <c r="E1180" i="1" a="1"/>
  <c r="E1180" i="1" s="1"/>
  <c r="E2509" i="1" a="1"/>
  <c r="E2509" i="1" s="1"/>
  <c r="E1763" i="1" a="1"/>
  <c r="E1763" i="1" s="1"/>
  <c r="E3131" i="1" a="1"/>
  <c r="E3131" i="1" s="1"/>
  <c r="E3133" i="1" a="1"/>
  <c r="E3133" i="1" s="1"/>
  <c r="E3081" i="1" a="1"/>
  <c r="E3081" i="1" s="1"/>
  <c r="E3090" i="1" a="1"/>
  <c r="E3090" i="1" s="1"/>
  <c r="E1770" i="1" a="1"/>
  <c r="E1770" i="1" s="1"/>
  <c r="E2524" i="1" a="1"/>
  <c r="E2524" i="1" s="1"/>
  <c r="E2896" i="1" a="1"/>
  <c r="E2896" i="1" s="1"/>
  <c r="E551" i="1" a="1"/>
  <c r="E551" i="1" s="1"/>
  <c r="E11" i="1" a="1"/>
  <c r="E11" i="1" s="1"/>
  <c r="E2603" i="1" a="1"/>
  <c r="E2603" i="1" s="1"/>
  <c r="E1308" i="1" a="1"/>
  <c r="E1308" i="1" s="1"/>
  <c r="E58" i="1" a="1"/>
  <c r="E58" i="1" s="1"/>
  <c r="E2609" i="1" a="1"/>
  <c r="E2609" i="1" s="1"/>
  <c r="E624" i="1" a="1"/>
  <c r="E624" i="1" s="1"/>
  <c r="E2161" i="1" a="1"/>
  <c r="E2161" i="1" s="1"/>
  <c r="E740" i="1" a="1"/>
  <c r="E740" i="1" s="1"/>
  <c r="E2151" i="1" a="1"/>
  <c r="E2151" i="1" s="1"/>
  <c r="E3149" i="1" a="1"/>
  <c r="E3149" i="1" s="1"/>
  <c r="E1512" i="1" a="1"/>
  <c r="E1512" i="1" s="1"/>
  <c r="E923" i="1" a="1"/>
  <c r="E923" i="1" s="1"/>
  <c r="E1214" i="1" a="1"/>
  <c r="E1214" i="1" s="1"/>
  <c r="E1236" i="1" a="1"/>
  <c r="E1236" i="1" s="1"/>
  <c r="E941" i="1" a="1"/>
  <c r="E941" i="1" s="1"/>
  <c r="E1955" i="1" a="1"/>
  <c r="E1955" i="1" s="1"/>
  <c r="E953" i="1" a="1"/>
  <c r="E953" i="1" s="1"/>
  <c r="E991" i="1" a="1"/>
  <c r="E991" i="1" s="1"/>
  <c r="E929" i="1" a="1"/>
  <c r="E929" i="1" s="1"/>
  <c r="E1493" i="1" a="1"/>
  <c r="E1493" i="1" s="1"/>
  <c r="E718" i="1" a="1"/>
  <c r="E718" i="1" s="1"/>
  <c r="E975" i="1" a="1"/>
  <c r="E975" i="1" s="1"/>
  <c r="E1836" i="1" a="1"/>
  <c r="E1836" i="1" s="1"/>
  <c r="E3348" i="1" a="1"/>
  <c r="E3348" i="1" s="1"/>
  <c r="E1502" i="1" a="1"/>
  <c r="E1502" i="1" s="1"/>
  <c r="E364" i="1" a="1"/>
  <c r="E364" i="1" s="1"/>
  <c r="E2135" i="1" a="1"/>
  <c r="E2135" i="1" s="1"/>
  <c r="E1702" i="1" a="1"/>
  <c r="E1702" i="1" s="1"/>
  <c r="E559" i="1" a="1"/>
  <c r="E559" i="1" s="1"/>
  <c r="E242" i="1" a="1"/>
  <c r="E242" i="1" s="1"/>
  <c r="E1221" i="1" a="1"/>
  <c r="E1221" i="1" s="1"/>
  <c r="E3509" i="1" a="1"/>
  <c r="E3509" i="1" s="1"/>
  <c r="E3488" i="1" a="1"/>
  <c r="E3488" i="1" s="1"/>
  <c r="E2995" i="1" a="1"/>
  <c r="E2995" i="1" s="1"/>
  <c r="E3" i="1" a="1"/>
  <c r="E3" i="1" s="1"/>
  <c r="E1296" i="1" a="1"/>
  <c r="E1296" i="1" s="1"/>
  <c r="E382" i="1" a="1"/>
  <c r="E382" i="1" s="1"/>
  <c r="E1462" i="1" a="1"/>
  <c r="E1462" i="1" s="1"/>
  <c r="E176" i="1" a="1"/>
  <c r="E176" i="1" s="1"/>
  <c r="E732" i="1" a="1"/>
  <c r="E732" i="1" s="1"/>
  <c r="E189" i="1" a="1"/>
  <c r="E189" i="1" s="1"/>
  <c r="E319" i="1" a="1"/>
  <c r="E319" i="1" s="1"/>
  <c r="E457" i="1" a="1"/>
  <c r="E457" i="1" s="1"/>
  <c r="E232" i="1" a="1"/>
  <c r="E232" i="1" s="1"/>
  <c r="E302" i="1" a="1"/>
  <c r="E302" i="1" s="1"/>
  <c r="E300" i="1" a="1"/>
  <c r="E300" i="1" s="1"/>
  <c r="E1192" i="1" a="1"/>
  <c r="E1192" i="1" s="1"/>
  <c r="E339" i="1" a="1"/>
  <c r="E339" i="1" s="1"/>
  <c r="E126" i="1" a="1"/>
  <c r="E126" i="1" s="1"/>
  <c r="E1203" i="1" a="1"/>
  <c r="E1203" i="1" s="1"/>
  <c r="E1198" i="1" a="1"/>
  <c r="E1198" i="1" s="1"/>
  <c r="E2789" i="1" a="1"/>
  <c r="E2789" i="1" s="1"/>
  <c r="E3277" i="1" a="1"/>
  <c r="E3277" i="1" s="1"/>
  <c r="E3294" i="1" a="1"/>
  <c r="E3294" i="1" s="1"/>
  <c r="E2724" i="1" a="1"/>
  <c r="E2724" i="1" s="1"/>
  <c r="E2786" i="1" a="1"/>
  <c r="E2786" i="1" s="1"/>
  <c r="E2851" i="1" a="1"/>
  <c r="E2851" i="1" s="1"/>
  <c r="E2788" i="1" a="1"/>
  <c r="E2788" i="1" s="1"/>
  <c r="E2948" i="1" a="1"/>
  <c r="E2948" i="1" s="1"/>
  <c r="E2952" i="1" a="1"/>
  <c r="E2952" i="1" s="1"/>
  <c r="E3079" i="1" a="1"/>
  <c r="E3079" i="1" s="1"/>
  <c r="E757" i="1" a="1"/>
  <c r="E757" i="1" s="1"/>
  <c r="E2785" i="1" a="1"/>
  <c r="E2785" i="1" s="1"/>
  <c r="E253" i="1" a="1"/>
  <c r="E253" i="1" s="1"/>
  <c r="E1806" i="1" a="1"/>
  <c r="E1806" i="1" s="1"/>
  <c r="E2602" i="1" a="1"/>
  <c r="E2602" i="1" s="1"/>
  <c r="E2949" i="1" a="1"/>
  <c r="E2949" i="1" s="1"/>
  <c r="E2934" i="1" a="1"/>
  <c r="E2934" i="1" s="1"/>
  <c r="E3301" i="1" a="1"/>
  <c r="E3301" i="1" s="1"/>
  <c r="E3183" i="1" a="1"/>
  <c r="E3183" i="1" s="1"/>
  <c r="E3148" i="1" a="1"/>
  <c r="E3148" i="1" s="1"/>
  <c r="E2954" i="1" a="1"/>
  <c r="E2954" i="1" s="1"/>
  <c r="E2781" i="1" a="1"/>
  <c r="E2781" i="1" s="1"/>
  <c r="E1157" i="1" a="1"/>
  <c r="E1157" i="1" s="1"/>
  <c r="E984" i="1" a="1"/>
  <c r="E984" i="1" s="1"/>
  <c r="E705" i="1" a="1"/>
  <c r="E705" i="1" s="1"/>
  <c r="E2219" i="1" a="1"/>
  <c r="E2219" i="1" s="1"/>
  <c r="E1111" i="1" a="1"/>
  <c r="E1111" i="1" s="1"/>
  <c r="E8" i="1" a="1"/>
  <c r="E8" i="1" s="1"/>
  <c r="E64" i="1" a="1"/>
  <c r="E64" i="1" s="1"/>
  <c r="E2232" i="1" a="1"/>
  <c r="E2232" i="1" s="1"/>
  <c r="E1817" i="1" a="1"/>
  <c r="E1817" i="1" s="1"/>
  <c r="E910" i="1" a="1"/>
  <c r="E910" i="1" s="1"/>
  <c r="E1959" i="1" a="1"/>
  <c r="E1959" i="1" s="1"/>
  <c r="E1944" i="1" a="1"/>
  <c r="E1944" i="1" s="1"/>
  <c r="E1019" i="1" a="1"/>
  <c r="E1019" i="1" s="1"/>
  <c r="E2674" i="1" a="1"/>
  <c r="E2674" i="1" s="1"/>
  <c r="E954" i="1" a="1"/>
  <c r="E954" i="1" s="1"/>
  <c r="E1916" i="1" a="1"/>
  <c r="E1916" i="1" s="1"/>
  <c r="E943" i="1" a="1"/>
  <c r="E943" i="1" s="1"/>
  <c r="E1816" i="1" a="1"/>
  <c r="E1816" i="1" s="1"/>
  <c r="E985" i="1" a="1"/>
  <c r="E985" i="1" s="1"/>
  <c r="E1036" i="1" a="1"/>
  <c r="E1036" i="1" s="1"/>
  <c r="E2221" i="1" a="1"/>
  <c r="E2221" i="1" s="1"/>
  <c r="E1040" i="1" a="1"/>
  <c r="E1040" i="1" s="1"/>
  <c r="E3602" i="1" a="1"/>
  <c r="E3602" i="1" s="1"/>
  <c r="E197" i="1" a="1"/>
  <c r="E197" i="1" s="1"/>
  <c r="E1117" i="1" a="1"/>
  <c r="E1117" i="1" s="1"/>
  <c r="E2661" i="1" a="1"/>
  <c r="E2661" i="1" s="1"/>
  <c r="E393" i="1" a="1"/>
  <c r="E393" i="1" s="1"/>
  <c r="E292" i="1" a="1"/>
  <c r="E292" i="1" s="1"/>
  <c r="E850" i="1" a="1"/>
  <c r="E850" i="1" s="1"/>
  <c r="E2192" i="1" a="1"/>
  <c r="E2192" i="1" s="1"/>
  <c r="E309" i="1" a="1"/>
  <c r="E309" i="1" s="1"/>
  <c r="E310" i="1" a="1"/>
  <c r="E310" i="1" s="1"/>
  <c r="E1947" i="1" a="1"/>
  <c r="E1947" i="1" s="1"/>
  <c r="E406" i="1" a="1"/>
  <c r="E406" i="1" s="1"/>
  <c r="E999" i="1" a="1"/>
  <c r="E999" i="1" s="1"/>
  <c r="E1452" i="1" a="1"/>
  <c r="E1452" i="1" s="1"/>
  <c r="E1610" i="1" a="1"/>
  <c r="E1610" i="1" s="1"/>
  <c r="E2016" i="1" a="1"/>
  <c r="E2016" i="1" s="1"/>
  <c r="E2983" i="1" a="1"/>
  <c r="E2983" i="1" s="1"/>
  <c r="E1399" i="1" a="1"/>
  <c r="E1399" i="1" s="1"/>
  <c r="E96" i="1" a="1"/>
  <c r="E96" i="1" s="1"/>
  <c r="E1672" i="1" a="1"/>
  <c r="E1672" i="1" s="1"/>
  <c r="E1083" i="1" a="1"/>
  <c r="E1083" i="1" s="1"/>
  <c r="E945" i="1" a="1"/>
  <c r="E945" i="1" s="1"/>
  <c r="E1408" i="1" a="1"/>
  <c r="E1408" i="1" s="1"/>
  <c r="E2804" i="1" a="1"/>
  <c r="E2804" i="1" s="1"/>
  <c r="E2972" i="1" a="1"/>
  <c r="E2972" i="1" s="1"/>
  <c r="E3030" i="1" a="1"/>
  <c r="E3030" i="1" s="1"/>
  <c r="E2567" i="1" a="1"/>
  <c r="E2567" i="1" s="1"/>
  <c r="E1456" i="1" a="1"/>
  <c r="E1456" i="1" s="1"/>
  <c r="E2641" i="1" a="1"/>
  <c r="E2641" i="1" s="1"/>
  <c r="E1795" i="1" a="1"/>
  <c r="E1795" i="1" s="1"/>
  <c r="E1946" i="1" a="1"/>
  <c r="E1946" i="1" s="1"/>
  <c r="E2299" i="1" a="1"/>
  <c r="E2299" i="1" s="1"/>
  <c r="E2389" i="1" a="1"/>
  <c r="E2389" i="1" s="1"/>
  <c r="E1393" i="1" a="1"/>
  <c r="E1393" i="1" s="1"/>
  <c r="E1823" i="1" a="1"/>
  <c r="E1823" i="1" s="1"/>
  <c r="E2836" i="1" a="1"/>
  <c r="E2836" i="1" s="1"/>
  <c r="E1394" i="1" a="1"/>
  <c r="E1394" i="1" s="1"/>
  <c r="E1072" i="1" a="1"/>
  <c r="E1072" i="1" s="1"/>
  <c r="E1833" i="1" a="1"/>
  <c r="E1833" i="1" s="1"/>
  <c r="E919" i="1" a="1"/>
  <c r="E919" i="1" s="1"/>
  <c r="E2651" i="1" a="1"/>
  <c r="E2651" i="1" s="1"/>
  <c r="E980" i="1" a="1"/>
  <c r="E980" i="1" s="1"/>
  <c r="E2605" i="1" a="1"/>
  <c r="E2605" i="1" s="1"/>
  <c r="E1137" i="1" a="1"/>
  <c r="E1137" i="1" s="1"/>
  <c r="E594" i="1" a="1"/>
  <c r="E594" i="1" s="1"/>
  <c r="E2129" i="1" a="1"/>
  <c r="E2129" i="1" s="1"/>
  <c r="E490" i="1" a="1"/>
  <c r="E490" i="1" s="1"/>
  <c r="E517" i="1" a="1"/>
  <c r="E517" i="1" s="1"/>
  <c r="E3091" i="1" a="1"/>
  <c r="E3091" i="1" s="1"/>
  <c r="E3092" i="1" a="1"/>
  <c r="E3092" i="1" s="1"/>
  <c r="E3098" i="1" a="1"/>
  <c r="E3098" i="1" s="1"/>
  <c r="E3095" i="1" a="1"/>
  <c r="E3095" i="1" s="1"/>
  <c r="E3093" i="1" a="1"/>
  <c r="E3093" i="1" s="1"/>
  <c r="E695" i="1" a="1"/>
  <c r="E695" i="1" s="1"/>
  <c r="E3318" i="1" a="1"/>
  <c r="E3318" i="1" s="1"/>
  <c r="E3320" i="1" a="1"/>
  <c r="E3320" i="1" s="1"/>
  <c r="E3322" i="1" a="1"/>
  <c r="E3322" i="1" s="1"/>
  <c r="E3324" i="1" a="1"/>
  <c r="E3324" i="1" s="1"/>
  <c r="E3326" i="1" a="1"/>
  <c r="E3326" i="1" s="1"/>
  <c r="E3328" i="1" a="1"/>
  <c r="E3328" i="1" s="1"/>
  <c r="E3330" i="1" a="1"/>
  <c r="E3330" i="1" s="1"/>
  <c r="E3333" i="1" a="1"/>
  <c r="E3333" i="1" s="1"/>
  <c r="E3356" i="1" a="1"/>
  <c r="E3356" i="1" s="1"/>
  <c r="E2346" i="1" a="1"/>
  <c r="E2346" i="1" s="1"/>
  <c r="E574" i="1" a="1"/>
  <c r="E574" i="1" s="1"/>
  <c r="E45" i="1" a="1"/>
  <c r="E45" i="1" s="1"/>
  <c r="E150" i="1" a="1"/>
  <c r="E150" i="1" s="1"/>
  <c r="E1657" i="1" a="1"/>
  <c r="E1657" i="1" s="1"/>
  <c r="E133" i="1" a="1"/>
  <c r="E133" i="1" s="1"/>
  <c r="E121" i="1" a="1"/>
  <c r="E121" i="1" s="1"/>
  <c r="E194" i="1" a="1"/>
  <c r="E194" i="1" s="1"/>
  <c r="E2104" i="1" a="1"/>
  <c r="E2104" i="1" s="1"/>
  <c r="E289" i="1" a="1"/>
  <c r="E289" i="1" s="1"/>
  <c r="E3053" i="1" a="1"/>
  <c r="E3053" i="1" s="1"/>
  <c r="E1067" i="1" a="1"/>
  <c r="E1067" i="1" s="1"/>
  <c r="E2570" i="1" a="1"/>
  <c r="E2570" i="1" s="1"/>
  <c r="E2660" i="1" a="1"/>
  <c r="E2660" i="1" s="1"/>
  <c r="E129" i="1" a="1"/>
  <c r="E129" i="1" s="1"/>
  <c r="E446" i="1" a="1"/>
  <c r="E446" i="1" s="1"/>
  <c r="E3740" i="1" a="1"/>
  <c r="E3740" i="1" s="1"/>
  <c r="E3371" i="1" a="1"/>
  <c r="E3371" i="1" s="1"/>
  <c r="E34" i="1" a="1"/>
  <c r="E34" i="1" s="1"/>
  <c r="E2254" i="1" a="1"/>
  <c r="E2254" i="1" s="1"/>
  <c r="E3282" i="1" a="1"/>
  <c r="E3282" i="1" s="1"/>
  <c r="E303" i="1" a="1"/>
  <c r="E303" i="1" s="1"/>
  <c r="E405" i="1" a="1"/>
  <c r="E405" i="1" s="1"/>
  <c r="E175" i="1" a="1"/>
  <c r="E175" i="1" s="1"/>
  <c r="E316" i="1" a="1"/>
  <c r="E316" i="1" s="1"/>
  <c r="E120" i="1" a="1"/>
  <c r="E120" i="1" s="1"/>
  <c r="E2391" i="1" a="1"/>
  <c r="E2391" i="1" s="1"/>
  <c r="E268" i="1" a="1"/>
  <c r="E268" i="1" s="1"/>
  <c r="E117" i="1" a="1"/>
  <c r="E117" i="1" s="1"/>
  <c r="E1778" i="1" a="1"/>
  <c r="E1778" i="1" s="1"/>
  <c r="E459" i="1" a="1"/>
  <c r="E459" i="1" s="1"/>
  <c r="E1071" i="1" a="1"/>
  <c r="E1071" i="1" s="1"/>
  <c r="E398" i="1" a="1"/>
  <c r="E398" i="1" s="1"/>
  <c r="E2317" i="1" a="1"/>
  <c r="E2317" i="1" s="1"/>
  <c r="E396" i="1" a="1"/>
  <c r="E396" i="1" s="1"/>
  <c r="E315" i="1" a="1"/>
  <c r="E315" i="1" s="1"/>
  <c r="E414" i="1" a="1"/>
  <c r="E414" i="1" s="1"/>
  <c r="E278" i="1" a="1"/>
  <c r="E278" i="1" s="1"/>
  <c r="E245" i="1" a="1"/>
  <c r="E245" i="1" s="1"/>
  <c r="E340" i="1" a="1"/>
  <c r="E340" i="1" s="1"/>
  <c r="E428" i="1" a="1"/>
  <c r="E428" i="1" s="1"/>
  <c r="E188" i="1" a="1"/>
  <c r="E188" i="1" s="1"/>
  <c r="E1102" i="1" a="1"/>
  <c r="E1102" i="1" s="1"/>
  <c r="E2752" i="1" a="1"/>
  <c r="E2752" i="1" s="1"/>
  <c r="E137" i="1" a="1"/>
  <c r="E137" i="1" s="1"/>
  <c r="E169" i="1" a="1"/>
  <c r="E169" i="1" s="1"/>
  <c r="E356" i="1" a="1"/>
  <c r="E356" i="1" s="1"/>
  <c r="E1370" i="1" a="1"/>
  <c r="E1370" i="1" s="1"/>
  <c r="E1764" i="1" a="1"/>
  <c r="E1764" i="1" s="1"/>
  <c r="E1912" i="1" a="1"/>
  <c r="E1912" i="1" s="1"/>
  <c r="E1971" i="1" a="1"/>
  <c r="E1971" i="1" s="1"/>
  <c r="E2321" i="1" a="1"/>
  <c r="E2321" i="1" s="1"/>
  <c r="E1255" i="1" a="1"/>
  <c r="E1255" i="1" s="1"/>
  <c r="E1872" i="1" a="1"/>
  <c r="E1872" i="1" s="1"/>
  <c r="E2224" i="1" a="1"/>
  <c r="E2224" i="1" s="1"/>
  <c r="E2202" i="1" a="1"/>
  <c r="E2202" i="1" s="1"/>
  <c r="E1100" i="1" a="1"/>
  <c r="E1100" i="1" s="1"/>
  <c r="E1735" i="1" a="1"/>
  <c r="E1735" i="1" s="1"/>
  <c r="E1975" i="1" a="1"/>
  <c r="E1975" i="1" s="1"/>
  <c r="E1068" i="1" a="1"/>
  <c r="E1068" i="1" s="1"/>
  <c r="E3458" i="1" a="1"/>
  <c r="E3458" i="1" s="1"/>
  <c r="E552" i="1" a="1"/>
  <c r="E552" i="1" s="1"/>
  <c r="E808" i="1" a="1"/>
  <c r="E808" i="1" s="1"/>
  <c r="E2815" i="1" a="1"/>
  <c r="E2815" i="1" s="1"/>
  <c r="E2813" i="1" a="1"/>
  <c r="E2813" i="1" s="1"/>
  <c r="E2571" i="1" a="1"/>
  <c r="E2571" i="1" s="1"/>
  <c r="E2236" i="1" a="1"/>
  <c r="E2236" i="1" s="1"/>
  <c r="E38" i="1" a="1"/>
  <c r="E38" i="1" s="1"/>
  <c r="E1558" i="1" a="1"/>
  <c r="E1558" i="1" s="1"/>
  <c r="E28" i="1" a="1"/>
  <c r="E28" i="1" s="1"/>
  <c r="E2259" i="1" a="1"/>
  <c r="E2259" i="1" s="1"/>
  <c r="E3041" i="1" a="1"/>
  <c r="E3041" i="1" s="1"/>
  <c r="E3459" i="1" a="1"/>
  <c r="E3459" i="1" s="1"/>
  <c r="E1055" i="1" a="1"/>
  <c r="E1055" i="1" s="1"/>
  <c r="E1892" i="1" a="1"/>
  <c r="E1892" i="1" s="1"/>
  <c r="E892" i="1" a="1"/>
  <c r="E892" i="1" s="1"/>
  <c r="E1551" i="1" a="1"/>
  <c r="E1551" i="1" s="1"/>
  <c r="E1056" i="1" a="1"/>
  <c r="E1056" i="1" s="1"/>
  <c r="E2633" i="1" a="1"/>
  <c r="E2633" i="1" s="1"/>
  <c r="E2477" i="1" a="1"/>
  <c r="E2477" i="1" s="1"/>
  <c r="E2073" i="1" a="1"/>
  <c r="E2073" i="1" s="1"/>
  <c r="E3089" i="1" a="1"/>
  <c r="E3089" i="1" s="1"/>
  <c r="E418" i="1" a="1"/>
  <c r="E418" i="1" s="1"/>
  <c r="E3332" i="1" a="1"/>
  <c r="E3332" i="1" s="1"/>
  <c r="E2288" i="1" a="1"/>
  <c r="E2288" i="1" s="1"/>
  <c r="E3677" i="1" a="1"/>
  <c r="E3677" i="1" s="1"/>
  <c r="E2107" i="1" a="1"/>
  <c r="E2107" i="1" s="1"/>
  <c r="E1383" i="1" a="1"/>
  <c r="E1383" i="1" s="1"/>
  <c r="E1093" i="1" a="1"/>
  <c r="E1093" i="1" s="1"/>
  <c r="E265" i="1" a="1"/>
  <c r="E265" i="1" s="1"/>
  <c r="E3706" i="1" a="1"/>
  <c r="E3706" i="1" s="1"/>
  <c r="E3692" i="1" a="1"/>
  <c r="E3692" i="1" s="1"/>
  <c r="E1131" i="1" a="1"/>
  <c r="E1131" i="1" s="1"/>
  <c r="E2897" i="1" a="1"/>
  <c r="E2897" i="1" s="1"/>
  <c r="E213" i="1" a="1"/>
  <c r="E213" i="1" s="1"/>
  <c r="E606" i="1" a="1"/>
  <c r="E606" i="1" s="1"/>
  <c r="E2058" i="1" a="1"/>
  <c r="E2058" i="1" s="1"/>
  <c r="E2522" i="1" a="1"/>
  <c r="E2522" i="1" s="1"/>
  <c r="E206" i="1" a="1"/>
  <c r="E206" i="1" s="1"/>
  <c r="E1716" i="1" a="1"/>
  <c r="E1716" i="1" s="1"/>
  <c r="E294" i="1" a="1"/>
  <c r="E294" i="1" s="1"/>
  <c r="E366" i="1" a="1"/>
  <c r="E366" i="1" s="1"/>
  <c r="E1053" i="1" a="1"/>
  <c r="E1053" i="1" s="1"/>
  <c r="E681" i="1" a="1"/>
  <c r="E681" i="1" s="1"/>
  <c r="E1052" i="1" a="1"/>
  <c r="E1052" i="1" s="1"/>
  <c r="E715" i="1" a="1"/>
  <c r="E715" i="1" s="1"/>
  <c r="E864" i="1" a="1"/>
  <c r="E864" i="1" s="1"/>
  <c r="E2977" i="1" a="1"/>
  <c r="E2977" i="1" s="1"/>
  <c r="E3393" i="1" a="1"/>
  <c r="E3393" i="1" s="1"/>
  <c r="E3406" i="1" a="1"/>
  <c r="E3406" i="1" s="1"/>
  <c r="E3063" i="1" a="1"/>
  <c r="E3063" i="1" s="1"/>
  <c r="E856" i="1" a="1"/>
  <c r="E856" i="1" s="1"/>
  <c r="E195" i="1" a="1"/>
  <c r="E195" i="1" s="1"/>
  <c r="E1127" i="1" a="1"/>
  <c r="E1127" i="1" s="1"/>
  <c r="E1276" i="1" a="1"/>
  <c r="E1276" i="1" s="1"/>
  <c r="E1523" i="1" a="1"/>
  <c r="E1523" i="1" s="1"/>
  <c r="E652" i="1" a="1"/>
  <c r="E652" i="1" s="1"/>
  <c r="E1719" i="1" a="1"/>
  <c r="E1719" i="1" s="1"/>
  <c r="E927" i="1" a="1"/>
  <c r="E927" i="1" s="1"/>
  <c r="E2623" i="1" a="1"/>
  <c r="E2623" i="1" s="1"/>
  <c r="E2110" i="1" a="1"/>
  <c r="E2110" i="1" s="1"/>
  <c r="E3117" i="1" a="1"/>
  <c r="E3117" i="1" s="1"/>
  <c r="E2113" i="1" a="1"/>
  <c r="E2113" i="1" s="1"/>
  <c r="E2495" i="1" a="1"/>
  <c r="E2495" i="1" s="1"/>
  <c r="E2310" i="1" a="1"/>
  <c r="E2310" i="1" s="1"/>
  <c r="E2388" i="1" a="1"/>
  <c r="E2388" i="1" s="1"/>
  <c r="E251" i="1" a="1"/>
  <c r="E251" i="1" s="1"/>
  <c r="E2965" i="1" a="1"/>
  <c r="E2965" i="1" s="1"/>
  <c r="E3769" i="1" a="1"/>
  <c r="E3769" i="1" s="1"/>
  <c r="E1208" i="1" a="1"/>
  <c r="E1208" i="1" s="1"/>
  <c r="E1197" i="1" a="1"/>
  <c r="E1197" i="1" s="1"/>
  <c r="E1200" i="1" a="1"/>
  <c r="E1200" i="1" s="1"/>
  <c r="E2568" i="1" a="1"/>
  <c r="E2568" i="1" s="1"/>
  <c r="E72" i="1" a="1"/>
  <c r="E72" i="1" s="1"/>
  <c r="E1156" i="1" a="1"/>
  <c r="E1156" i="1" s="1"/>
  <c r="E901" i="1" a="1"/>
  <c r="E901" i="1" s="1"/>
  <c r="E1222" i="1" a="1"/>
  <c r="E1222" i="1" s="1"/>
  <c r="E1229" i="1" a="1"/>
  <c r="E1229" i="1" s="1"/>
  <c r="E422" i="1" a="1"/>
  <c r="E422" i="1" s="1"/>
  <c r="E744" i="1" a="1"/>
  <c r="E744" i="1" s="1"/>
  <c r="E108" i="1" a="1"/>
  <c r="E108" i="1" s="1"/>
  <c r="E739" i="1" a="1"/>
  <c r="E739" i="1" s="1"/>
  <c r="E259" i="1" a="1"/>
  <c r="E259" i="1" s="1"/>
  <c r="E1766" i="1" a="1"/>
  <c r="E1766" i="1" s="1"/>
  <c r="E562" i="1" a="1"/>
  <c r="E562" i="1" s="1"/>
  <c r="E2880" i="1" a="1"/>
  <c r="E2880" i="1" s="1"/>
  <c r="E2382" i="1" a="1"/>
  <c r="E2382" i="1" s="1"/>
  <c r="E1249" i="1" a="1"/>
  <c r="E1249" i="1" s="1"/>
  <c r="E2422" i="1" a="1"/>
  <c r="E2422" i="1" s="1"/>
  <c r="E1678" i="1" a="1"/>
  <c r="E1678" i="1" s="1"/>
  <c r="E2417" i="1" a="1"/>
  <c r="E2417" i="1" s="1"/>
  <c r="E2938" i="1" a="1"/>
  <c r="E2938" i="1" s="1"/>
  <c r="E1215" i="1" a="1"/>
  <c r="E1215" i="1" s="1"/>
  <c r="E1461" i="1" a="1"/>
  <c r="E1461" i="1" s="1"/>
  <c r="E3160" i="1" a="1"/>
  <c r="E3160" i="1" s="1"/>
  <c r="E550" i="1" a="1"/>
  <c r="E550" i="1" s="1"/>
  <c r="E2386" i="1" a="1"/>
  <c r="E2386" i="1" s="1"/>
  <c r="E130" i="1" a="1"/>
  <c r="E130" i="1" s="1"/>
  <c r="E1701" i="1" a="1"/>
  <c r="E1701" i="1" s="1"/>
  <c r="E99" i="1" a="1"/>
  <c r="E99" i="1" s="1"/>
  <c r="E399" i="1" a="1"/>
  <c r="E399" i="1" s="1"/>
  <c r="E1139" i="1" a="1"/>
  <c r="E1139" i="1" s="1"/>
  <c r="E1363" i="1" a="1"/>
  <c r="E1363" i="1" s="1"/>
  <c r="E3427" i="1" a="1"/>
  <c r="E3427" i="1" s="1"/>
  <c r="E2306" i="1" a="1"/>
  <c r="E2306" i="1" s="1"/>
  <c r="E3652" i="1" a="1"/>
  <c r="E3652" i="1" s="1"/>
  <c r="E2178" i="1" a="1"/>
  <c r="E2178" i="1" s="1"/>
  <c r="E2501" i="1" a="1"/>
  <c r="E2501" i="1" s="1"/>
  <c r="E1447" i="1" a="1"/>
  <c r="E1447" i="1" s="1"/>
  <c r="E193" i="1" a="1"/>
  <c r="E193" i="1" s="1"/>
  <c r="E3686" i="1" a="1"/>
  <c r="E3686" i="1" s="1"/>
  <c r="E3250" i="1" a="1"/>
  <c r="E3250" i="1" s="1"/>
  <c r="E3039" i="1" a="1"/>
  <c r="E3039" i="1" s="1"/>
  <c r="E3316" i="1" a="1"/>
  <c r="E3316" i="1" s="1"/>
  <c r="E3433" i="1" a="1"/>
  <c r="E3433" i="1" s="1"/>
  <c r="E1115" i="1" a="1"/>
  <c r="E1115" i="1" s="1"/>
  <c r="E2525" i="1" a="1"/>
  <c r="E2525" i="1" s="1"/>
  <c r="E1300" i="1" a="1"/>
  <c r="E1300" i="1" s="1"/>
  <c r="E3837" i="1" a="1"/>
  <c r="E3837" i="1" s="1"/>
  <c r="E1531" i="1" a="1"/>
  <c r="E1531" i="1" s="1"/>
  <c r="E3336" i="1" a="1"/>
  <c r="E3336" i="1" s="1"/>
  <c r="E935" i="1" a="1"/>
  <c r="E935" i="1" s="1"/>
  <c r="E1428" i="1" a="1"/>
  <c r="E1428" i="1" s="1"/>
  <c r="E383" i="1" a="1"/>
  <c r="E383" i="1" s="1"/>
  <c r="E171" i="1" a="1"/>
  <c r="E171" i="1" s="1"/>
  <c r="E3454" i="1" a="1"/>
  <c r="E3454" i="1" s="1"/>
  <c r="E3405" i="1" a="1"/>
  <c r="E3405" i="1" s="1"/>
  <c r="E913" i="1" a="1"/>
  <c r="E913" i="1" s="1"/>
  <c r="E960" i="1" a="1"/>
  <c r="E960" i="1" s="1"/>
  <c r="E1328" i="1" a="1"/>
  <c r="E1328" i="1" s="1"/>
  <c r="E1486" i="1" a="1"/>
  <c r="E1486" i="1" s="1"/>
  <c r="E1174" i="1" a="1"/>
  <c r="E1174" i="1" s="1"/>
  <c r="E2057" i="1" a="1"/>
  <c r="E2057" i="1" s="1"/>
  <c r="E1385" i="1" a="1"/>
  <c r="E1385" i="1" s="1"/>
  <c r="E3465" i="1" a="1"/>
  <c r="E3465" i="1" s="1"/>
  <c r="E799" i="1" a="1"/>
  <c r="E799" i="1" s="1"/>
  <c r="E296" i="1" a="1"/>
  <c r="E296" i="1" s="1"/>
  <c r="E2975" i="1" a="1"/>
  <c r="E2975" i="1" s="1"/>
  <c r="E2798" i="1" a="1"/>
  <c r="E2798" i="1" s="1"/>
  <c r="E1876" i="1" a="1"/>
  <c r="E1876" i="1" s="1"/>
  <c r="E415" i="1" a="1"/>
  <c r="E415" i="1" s="1"/>
  <c r="E1492" i="1" a="1"/>
  <c r="E1492" i="1" s="1"/>
  <c r="E357" i="1" a="1"/>
  <c r="E357" i="1" s="1"/>
  <c r="E2819" i="1" a="1"/>
  <c r="E2819" i="1" s="1"/>
  <c r="E1416" i="1" a="1"/>
  <c r="E1416" i="1" s="1"/>
  <c r="E2323" i="1" a="1"/>
  <c r="E2323" i="1" s="1"/>
  <c r="E1991" i="1" a="1"/>
  <c r="E1991" i="1" s="1"/>
  <c r="E846" i="1" a="1"/>
  <c r="E846" i="1" s="1"/>
  <c r="E3672" i="1" a="1"/>
  <c r="E3672" i="1" s="1"/>
  <c r="E3513" i="1" a="1"/>
  <c r="E3513" i="1" s="1"/>
  <c r="E2642" i="1" a="1"/>
  <c r="E2642" i="1" s="1"/>
  <c r="E3523" i="1" a="1"/>
  <c r="E3523" i="1" s="1"/>
  <c r="E3274" i="1" a="1"/>
  <c r="E3274" i="1" s="1"/>
  <c r="E3435" i="1" a="1"/>
  <c r="E3435" i="1" s="1"/>
  <c r="E3161" i="1" a="1"/>
  <c r="E3161" i="1" s="1"/>
  <c r="E833" i="1" a="1"/>
  <c r="E833" i="1" s="1"/>
  <c r="E463" i="1" a="1"/>
  <c r="E463" i="1" s="1"/>
  <c r="E1691" i="1" a="1"/>
  <c r="E1691" i="1" s="1"/>
  <c r="E1381" i="1" a="1"/>
  <c r="E1381" i="1" s="1"/>
  <c r="E2797" i="1" a="1"/>
  <c r="E2797" i="1" s="1"/>
  <c r="E1299" i="1" a="1"/>
  <c r="E1299" i="1" s="1"/>
  <c r="E187" i="1" a="1"/>
  <c r="E187" i="1" s="1"/>
  <c r="E179" i="1" a="1"/>
  <c r="E179" i="1" s="1"/>
  <c r="E932" i="1" a="1"/>
  <c r="E932" i="1" s="1"/>
  <c r="E222" i="1" a="1"/>
  <c r="E222" i="1" s="1"/>
  <c r="E609" i="1" a="1"/>
  <c r="E609" i="1" s="1"/>
  <c r="E276" i="1" a="1"/>
  <c r="E276" i="1" s="1"/>
  <c r="E2361" i="1" a="1"/>
  <c r="E2361" i="1" s="1"/>
  <c r="E1241" i="1" a="1"/>
  <c r="E1241" i="1" s="1"/>
  <c r="E1303" i="1" a="1"/>
  <c r="E1303" i="1" s="1"/>
  <c r="E1801" i="1" a="1"/>
  <c r="E1801" i="1" s="1"/>
  <c r="E1479" i="1" a="1"/>
  <c r="E1479" i="1" s="1"/>
  <c r="E1348" i="1" a="1"/>
  <c r="E1348" i="1" s="1"/>
  <c r="E677" i="1" a="1"/>
  <c r="E677" i="1" s="1"/>
  <c r="E1335" i="1" a="1"/>
  <c r="E1335" i="1" s="1"/>
  <c r="E942" i="1" a="1"/>
  <c r="E942" i="1" s="1"/>
  <c r="E1187" i="1" a="1"/>
  <c r="E1187" i="1" s="1"/>
  <c r="E2043" i="1" a="1"/>
  <c r="E2043" i="1" s="1"/>
  <c r="E2315" i="1" a="1"/>
  <c r="E2315" i="1" s="1"/>
  <c r="E2732" i="1" a="1"/>
  <c r="E2732" i="1" s="1"/>
  <c r="E725" i="1" a="1"/>
  <c r="E725" i="1" s="1"/>
  <c r="E274" i="1" a="1"/>
  <c r="E274" i="1" s="1"/>
  <c r="E427" i="1" a="1"/>
  <c r="E427" i="1" s="1"/>
  <c r="E163" i="1" a="1"/>
  <c r="E163" i="1" s="1"/>
  <c r="E2887" i="1" a="1"/>
  <c r="E2887" i="1" s="1"/>
  <c r="E599" i="1" a="1"/>
  <c r="E599" i="1" s="1"/>
  <c r="E657" i="1" a="1"/>
  <c r="E657" i="1" s="1"/>
  <c r="E3154" i="1" a="1"/>
  <c r="E3154" i="1" s="1"/>
  <c r="E106" i="1" a="1"/>
  <c r="E106" i="1" s="1"/>
  <c r="E3598" i="1" a="1"/>
  <c r="E3598" i="1" s="1"/>
  <c r="E1021" i="1" a="1"/>
  <c r="E1021" i="1" s="1"/>
  <c r="E1074" i="1" a="1"/>
  <c r="E1074" i="1" s="1"/>
  <c r="E279" i="1" a="1"/>
  <c r="E279" i="1" s="1"/>
  <c r="E987" i="1" a="1"/>
  <c r="E987" i="1" s="1"/>
  <c r="E1063" i="1" a="1"/>
  <c r="E1063" i="1" s="1"/>
  <c r="E2050" i="1" a="1"/>
  <c r="E2050" i="1" s="1"/>
  <c r="E1121" i="1" a="1"/>
  <c r="E1121" i="1" s="1"/>
  <c r="E2444" i="1" a="1"/>
  <c r="E2444" i="1" s="1"/>
  <c r="E644" i="1" a="1"/>
  <c r="E644" i="1" s="1"/>
  <c r="E868" i="1" a="1"/>
  <c r="E868" i="1" s="1"/>
  <c r="E1032" i="1" a="1"/>
  <c r="E1032" i="1" s="1"/>
  <c r="E1318" i="1" a="1"/>
  <c r="E1318" i="1" s="1"/>
  <c r="E3563" i="1" a="1"/>
  <c r="E3563" i="1" s="1"/>
  <c r="E3601" i="1" a="1"/>
  <c r="E3601" i="1" s="1"/>
  <c r="E608" i="1" a="1"/>
  <c r="E608" i="1" s="1"/>
  <c r="E969" i="1" a="1"/>
  <c r="E969" i="1" s="1"/>
  <c r="E1043" i="1" a="1"/>
  <c r="E1043" i="1" s="1"/>
  <c r="E1029" i="1" a="1"/>
  <c r="E1029" i="1" s="1"/>
  <c r="E2659" i="1" a="1"/>
  <c r="E2659" i="1" s="1"/>
  <c r="E1316" i="1" a="1"/>
  <c r="E1316" i="1" s="1"/>
  <c r="E1049" i="1" a="1"/>
  <c r="E1049" i="1" s="1"/>
  <c r="E1035" i="1" a="1"/>
  <c r="E1035" i="1" s="1"/>
  <c r="E845" i="1" a="1"/>
  <c r="E845" i="1" s="1"/>
  <c r="E3052" i="1" a="1"/>
  <c r="E3052" i="1" s="1"/>
  <c r="E1979" i="1" a="1"/>
  <c r="E1979" i="1" s="1"/>
  <c r="E712" i="1" a="1"/>
  <c r="E712" i="1" s="1"/>
  <c r="E290" i="1" a="1"/>
  <c r="E290" i="1" s="1"/>
  <c r="E1390" i="1" a="1"/>
  <c r="E1390" i="1" s="1"/>
  <c r="E965" i="1" a="1"/>
  <c r="E965" i="1" s="1"/>
  <c r="E3106" i="1" a="1"/>
  <c r="E3106" i="1" s="1"/>
  <c r="E2723" i="1" a="1"/>
  <c r="E2723" i="1" s="1"/>
  <c r="E691" i="1" a="1"/>
  <c r="E691" i="1" s="1"/>
  <c r="E894" i="1" a="1"/>
  <c r="E894" i="1" s="1"/>
  <c r="E2720" i="1" a="1"/>
  <c r="E2720" i="1" s="1"/>
  <c r="E2722" i="1" a="1"/>
  <c r="E2722" i="1" s="1"/>
  <c r="E2646" i="1" a="1"/>
  <c r="E2646" i="1" s="1"/>
  <c r="E73" i="1" a="1"/>
  <c r="E73" i="1" s="1"/>
  <c r="E2713" i="1" a="1"/>
  <c r="E2713" i="1" s="1"/>
  <c r="E443" i="1" a="1"/>
  <c r="E443" i="1" s="1"/>
  <c r="E2730" i="1" a="1"/>
  <c r="E2730" i="1" s="1"/>
  <c r="E1802" i="1" a="1"/>
  <c r="E1802" i="1" s="1"/>
  <c r="E1023" i="1" a="1"/>
  <c r="E1023" i="1" s="1"/>
  <c r="E1256" i="1" a="1"/>
  <c r="E1256" i="1" s="1"/>
  <c r="E1033" i="1" a="1"/>
  <c r="E1033" i="1" s="1"/>
  <c r="E2354" i="1" a="1"/>
  <c r="E2354" i="1" s="1"/>
  <c r="E3477" i="1" a="1"/>
  <c r="E3477" i="1" s="1"/>
  <c r="E3141" i="1" a="1"/>
  <c r="E3141" i="1" s="1"/>
  <c r="E909" i="1" a="1"/>
  <c r="E909" i="1" s="1"/>
  <c r="E1212" i="1" a="1"/>
  <c r="E1212" i="1" s="1"/>
  <c r="E1218" i="1" a="1"/>
  <c r="E1218" i="1" s="1"/>
  <c r="E1958" i="1" a="1"/>
  <c r="E1958" i="1" s="1"/>
  <c r="E766" i="1" a="1"/>
  <c r="E766" i="1" s="1"/>
  <c r="E902" i="1" a="1"/>
  <c r="E902" i="1" s="1"/>
  <c r="E1233" i="1" a="1"/>
  <c r="E1233" i="1" s="1"/>
  <c r="E1196" i="1" a="1"/>
  <c r="E1196" i="1" s="1"/>
  <c r="E1240" i="1" a="1"/>
  <c r="E1240" i="1" s="1"/>
  <c r="E940" i="1" a="1"/>
  <c r="E940" i="1" s="1"/>
  <c r="E1951" i="1" a="1"/>
  <c r="E1951" i="1" s="1"/>
  <c r="E944" i="1" a="1"/>
  <c r="E944" i="1" s="1"/>
  <c r="E952" i="1" a="1"/>
  <c r="E952" i="1" s="1"/>
  <c r="E939" i="1" a="1"/>
  <c r="E939" i="1" s="1"/>
  <c r="E1604" i="1" a="1"/>
  <c r="E1604" i="1" s="1"/>
  <c r="E1445" i="1" a="1"/>
  <c r="E1445" i="1" s="1"/>
  <c r="E672" i="1" a="1"/>
  <c r="E672" i="1" s="1"/>
  <c r="E2847" i="1" a="1"/>
  <c r="E2847" i="1" s="1"/>
  <c r="E2848" i="1" a="1"/>
  <c r="E2848" i="1" s="1"/>
  <c r="E2114" i="1" a="1"/>
  <c r="E2114" i="1" s="1"/>
  <c r="E2753" i="1" a="1"/>
  <c r="E2753" i="1" s="1"/>
  <c r="E1460" i="1" a="1"/>
  <c r="E1460" i="1" s="1"/>
  <c r="E3483" i="1" a="1"/>
  <c r="E3483" i="1" s="1"/>
  <c r="E2176" i="1" a="1"/>
  <c r="E2176" i="1" s="1"/>
  <c r="E3237" i="1" a="1"/>
  <c r="E3237" i="1" s="1"/>
  <c r="E1225" i="1" a="1"/>
  <c r="E1225" i="1" s="1"/>
  <c r="E3278" i="1" a="1"/>
  <c r="E3278" i="1" s="1"/>
  <c r="E2893" i="1" a="1"/>
  <c r="E2893" i="1" s="1"/>
  <c r="E2045" i="1" a="1"/>
  <c r="E2045" i="1" s="1"/>
  <c r="E221" i="1" a="1"/>
  <c r="E221" i="1" s="1"/>
  <c r="E3040" i="1" a="1"/>
  <c r="E3040" i="1" s="1"/>
  <c r="E2496" i="1" a="1"/>
  <c r="E2496" i="1" s="1"/>
  <c r="E3056" i="1" a="1"/>
  <c r="E3056" i="1" s="1"/>
  <c r="E2579" i="1" a="1"/>
  <c r="E2579" i="1" s="1"/>
  <c r="E2476" i="1" a="1"/>
  <c r="E2476" i="1" s="1"/>
  <c r="E1999" i="1" a="1"/>
  <c r="E1999" i="1" s="1"/>
  <c r="E2308" i="1" a="1"/>
  <c r="E2308" i="1" s="1"/>
  <c r="E2024" i="1" a="1"/>
  <c r="E2024" i="1" s="1"/>
  <c r="E896" i="1" a="1"/>
  <c r="E896" i="1" s="1"/>
  <c r="E204" i="1" a="1"/>
  <c r="E204" i="1" s="1"/>
  <c r="E2879" i="1" a="1"/>
  <c r="E2879" i="1" s="1"/>
  <c r="E337" i="1" a="1"/>
  <c r="E337" i="1" s="1"/>
  <c r="E2410" i="1" a="1"/>
  <c r="E2410" i="1" s="1"/>
  <c r="E1224" i="1" a="1"/>
  <c r="E1224" i="1" s="1"/>
  <c r="E3281" i="1" a="1"/>
  <c r="E3281" i="1" s="1"/>
  <c r="E3275" i="1" a="1"/>
  <c r="E3275" i="1" s="1"/>
  <c r="E3296" i="1" a="1"/>
  <c r="E3296" i="1" s="1"/>
  <c r="E3471" i="1" a="1"/>
  <c r="E3471" i="1" s="1"/>
  <c r="E2820" i="1" a="1"/>
  <c r="E2820" i="1" s="1"/>
  <c r="E2742" i="1" a="1"/>
  <c r="E2742" i="1" s="1"/>
  <c r="E3046" i="1" a="1"/>
  <c r="E3046" i="1" s="1"/>
  <c r="E3073" i="1" a="1"/>
  <c r="E3073" i="1" s="1"/>
  <c r="E3088" i="1" a="1"/>
  <c r="E3088" i="1" s="1"/>
  <c r="E1861" i="1" a="1"/>
  <c r="E1861" i="1" s="1"/>
  <c r="E3048" i="1" a="1"/>
  <c r="E3048" i="1" s="1"/>
  <c r="E1901" i="1" a="1"/>
  <c r="E1901" i="1" s="1"/>
  <c r="E1867" i="1" a="1"/>
  <c r="E1867" i="1" s="1"/>
  <c r="E2342" i="1" a="1"/>
  <c r="E2342" i="1" s="1"/>
  <c r="E1879" i="1" a="1"/>
  <c r="E1879" i="1" s="1"/>
  <c r="E2471" i="1" a="1"/>
  <c r="E2471" i="1" s="1"/>
  <c r="E2340" i="1" a="1"/>
  <c r="E2340" i="1" s="1"/>
  <c r="E2894" i="1" a="1"/>
  <c r="E2894" i="1" s="1"/>
  <c r="E2530" i="1" a="1"/>
  <c r="E2530" i="1" s="1"/>
  <c r="E2492" i="1" a="1"/>
  <c r="E2492" i="1" s="1"/>
  <c r="E2218" i="1" a="1"/>
  <c r="E2218" i="1" s="1"/>
  <c r="E1902" i="1" a="1"/>
  <c r="E1902" i="1" s="1"/>
  <c r="E2145" i="1" a="1"/>
  <c r="E2145" i="1" s="1"/>
  <c r="E2737" i="1" a="1"/>
  <c r="E2737" i="1" s="1"/>
  <c r="E2852" i="1" a="1"/>
  <c r="E2852" i="1" s="1"/>
  <c r="E2582" i="1" a="1"/>
  <c r="E2582" i="1" s="1"/>
  <c r="E2876" i="1" a="1"/>
  <c r="E2876" i="1" s="1"/>
  <c r="E1250" i="1" a="1"/>
  <c r="E1250" i="1" s="1"/>
  <c r="E1782" i="1" a="1"/>
  <c r="E1782" i="1" s="1"/>
  <c r="E2305" i="1" a="1"/>
  <c r="E2305" i="1" s="1"/>
  <c r="E2203" i="1" a="1"/>
  <c r="E2203" i="1" s="1"/>
  <c r="E2696" i="1" a="1"/>
  <c r="E2696" i="1" s="1"/>
  <c r="E56" i="1" a="1"/>
  <c r="E56" i="1" s="1"/>
  <c r="E1661" i="1" a="1"/>
  <c r="E1661" i="1" s="1"/>
  <c r="E12" i="1" a="1"/>
  <c r="E12" i="1" s="1"/>
  <c r="E2679" i="1" a="1"/>
  <c r="E2679" i="1" s="1"/>
  <c r="E2669" i="1" a="1"/>
  <c r="E2669" i="1" s="1"/>
  <c r="E1899" i="1" a="1"/>
  <c r="E1899" i="1" s="1"/>
  <c r="E2749" i="1" a="1"/>
  <c r="E2749" i="1" s="1"/>
  <c r="E1323" i="1" a="1"/>
  <c r="E1323" i="1" s="1"/>
  <c r="E680" i="1" a="1"/>
  <c r="E680" i="1" s="1"/>
  <c r="E1410" i="1" a="1"/>
  <c r="E1410" i="1" s="1"/>
  <c r="E2204" i="1" a="1"/>
  <c r="E2204" i="1" s="1"/>
  <c r="E3325" i="1" a="1"/>
  <c r="E3325" i="1" s="1"/>
  <c r="E2577" i="1" a="1"/>
  <c r="E2577" i="1" s="1"/>
  <c r="E1419" i="1" a="1"/>
  <c r="E1419" i="1" s="1"/>
  <c r="E3001" i="1" a="1"/>
  <c r="E3001" i="1" s="1"/>
  <c r="E2155" i="1" a="1"/>
  <c r="E2155" i="1" s="1"/>
  <c r="E2303" i="1" a="1"/>
  <c r="E2303" i="1" s="1"/>
  <c r="E908" i="1" a="1"/>
  <c r="E908" i="1" s="1"/>
  <c r="E1219" i="1" a="1"/>
  <c r="E1219" i="1" s="1"/>
  <c r="E1235" i="1" a="1"/>
  <c r="E1235" i="1" s="1"/>
  <c r="E1211" i="1" a="1"/>
  <c r="E1211" i="1" s="1"/>
  <c r="E2946" i="1" a="1"/>
  <c r="E2946" i="1" s="1"/>
  <c r="E966" i="1" a="1"/>
  <c r="E966" i="1" s="1"/>
  <c r="E995" i="1" a="1"/>
  <c r="E995" i="1" s="1"/>
  <c r="E997" i="1" a="1"/>
  <c r="E997" i="1" s="1"/>
  <c r="E1412" i="1" a="1"/>
  <c r="E1412" i="1" s="1"/>
  <c r="E3105" i="1" a="1"/>
  <c r="E3105" i="1" s="1"/>
  <c r="E2141" i="1" a="1"/>
  <c r="E2141" i="1" s="1"/>
  <c r="E2430" i="1" a="1"/>
  <c r="E2430" i="1" s="1"/>
  <c r="E3137" i="1" a="1"/>
  <c r="E3137" i="1" s="1"/>
  <c r="E2516" i="1" a="1"/>
  <c r="E2516" i="1" s="1"/>
  <c r="E2517" i="1" a="1"/>
  <c r="E2517" i="1" s="1"/>
  <c r="E2513" i="1" a="1"/>
  <c r="E2513" i="1" s="1"/>
  <c r="E2469" i="1" a="1"/>
  <c r="E2469" i="1" s="1"/>
  <c r="E2121" i="1" a="1"/>
  <c r="E2121" i="1" s="1"/>
  <c r="E2405" i="1" a="1"/>
  <c r="E2405" i="1" s="1"/>
  <c r="E2538" i="1" a="1"/>
  <c r="E2538" i="1" s="1"/>
  <c r="E2467" i="1" a="1"/>
  <c r="E2467" i="1" s="1"/>
  <c r="E2540" i="1" a="1"/>
  <c r="E2540" i="1" s="1"/>
  <c r="E2506" i="1" a="1"/>
  <c r="E2506" i="1" s="1"/>
  <c r="E2457" i="1" a="1"/>
  <c r="E2457" i="1" s="1"/>
  <c r="E2505" i="1" a="1"/>
  <c r="E2505" i="1" s="1"/>
  <c r="E3709" i="1" a="1"/>
  <c r="E3709" i="1" s="1"/>
  <c r="E2356" i="1" a="1"/>
  <c r="E2356" i="1" s="1"/>
  <c r="E2363" i="1" a="1"/>
  <c r="E2363" i="1" s="1"/>
  <c r="E2358" i="1" a="1"/>
  <c r="E2358" i="1" s="1"/>
  <c r="E2367" i="1" a="1"/>
  <c r="E2367" i="1" s="1"/>
  <c r="E2350" i="1" a="1"/>
  <c r="E2350" i="1" s="1"/>
  <c r="E3151" i="1" a="1"/>
  <c r="E3151" i="1" s="1"/>
  <c r="E3123" i="1" a="1"/>
  <c r="E3123" i="1" s="1"/>
  <c r="E3140" i="1" a="1"/>
  <c r="E3140" i="1" s="1"/>
  <c r="E2186" i="1" a="1"/>
  <c r="E2186" i="1" s="1"/>
  <c r="E3060" i="1" a="1"/>
  <c r="E3060" i="1" s="1"/>
  <c r="E3193" i="1" a="1"/>
  <c r="E3193" i="1" s="1"/>
  <c r="E3059" i="1" a="1"/>
  <c r="E3059" i="1" s="1"/>
  <c r="E3051" i="1" a="1"/>
  <c r="E3051" i="1" s="1"/>
  <c r="E3050" i="1" a="1"/>
  <c r="E3050" i="1" s="1"/>
  <c r="E346" i="1" a="1"/>
  <c r="E346" i="1" s="1"/>
  <c r="E2533" i="1" a="1"/>
  <c r="E2533" i="1" s="1"/>
  <c r="E41" i="1" a="1"/>
  <c r="E41" i="1" s="1"/>
  <c r="E1360" i="1" a="1"/>
  <c r="E1360" i="1" s="1"/>
  <c r="E3206" i="1" a="1"/>
  <c r="E3206" i="1" s="1"/>
  <c r="E1640" i="1" a="1"/>
  <c r="E1640" i="1" s="1"/>
  <c r="E3383" i="1" a="1"/>
  <c r="E3383" i="1" s="1"/>
  <c r="E26" i="1" a="1"/>
  <c r="E26" i="1" s="1"/>
  <c r="E1400" i="1" a="1"/>
  <c r="E1400" i="1" s="1"/>
  <c r="E3199" i="1" a="1"/>
  <c r="E3199" i="1" s="1"/>
  <c r="E29" i="1" a="1"/>
  <c r="E29" i="1" s="1"/>
  <c r="E3189" i="1" a="1"/>
  <c r="E3189" i="1" s="1"/>
  <c r="E1651" i="1" a="1"/>
  <c r="E1651" i="1" s="1"/>
  <c r="E3382" i="1" a="1"/>
  <c r="E3382" i="1" s="1"/>
  <c r="E3257" i="1" a="1"/>
  <c r="E3257" i="1" s="1"/>
  <c r="E2984" i="1" a="1"/>
  <c r="E2984" i="1" s="1"/>
  <c r="E2017" i="1" a="1"/>
  <c r="E2017" i="1" s="1"/>
  <c r="E1994" i="1" a="1"/>
  <c r="E1994" i="1" s="1"/>
  <c r="E3818" i="1" a="1"/>
  <c r="E3818" i="1" s="1"/>
  <c r="E2183" i="1" a="1"/>
  <c r="E2183" i="1" s="1"/>
  <c r="E1677" i="1" a="1"/>
  <c r="E1677" i="1" s="1"/>
  <c r="E3546" i="1" a="1"/>
  <c r="E3546" i="1" s="1"/>
  <c r="E3697" i="1" a="1"/>
  <c r="E3697" i="1" s="1"/>
  <c r="E345" i="1" a="1"/>
  <c r="E345" i="1" s="1"/>
  <c r="E3553" i="1" a="1"/>
  <c r="E3553" i="1" s="1"/>
  <c r="E2835" i="1" a="1"/>
  <c r="E2835" i="1" s="1"/>
  <c r="E2188" i="1" a="1"/>
  <c r="E2188" i="1" s="1"/>
  <c r="E3248" i="1" a="1"/>
  <c r="E3248" i="1" s="1"/>
  <c r="E2526" i="1" a="1"/>
  <c r="E2526" i="1" s="1"/>
  <c r="E3761" i="1" a="1"/>
  <c r="E3761" i="1" s="1"/>
  <c r="E3772" i="1" a="1"/>
  <c r="E3772" i="1" s="1"/>
  <c r="E3724" i="1" a="1"/>
  <c r="E3724" i="1" s="1"/>
  <c r="E3188" i="1" a="1"/>
  <c r="E3188" i="1" s="1"/>
  <c r="E3820" i="1" a="1"/>
  <c r="E3820" i="1" s="1"/>
  <c r="E3247" i="1" a="1"/>
  <c r="E3247" i="1" s="1"/>
  <c r="E1179" i="1" a="1"/>
  <c r="E1179" i="1" s="1"/>
  <c r="E3464" i="1" a="1"/>
  <c r="E3464" i="1" s="1"/>
  <c r="E3457" i="1" a="1"/>
  <c r="E3457" i="1" s="1"/>
  <c r="E3487" i="1" a="1"/>
  <c r="E3487" i="1" s="1"/>
  <c r="E3484" i="1" a="1"/>
  <c r="E3484" i="1" s="1"/>
  <c r="E3503" i="1" a="1"/>
  <c r="E3503" i="1" s="1"/>
  <c r="E3501" i="1" a="1"/>
  <c r="E3501" i="1" s="1"/>
  <c r="E3500" i="1" a="1"/>
  <c r="E3500" i="1" s="1"/>
  <c r="E3552" i="1" a="1"/>
  <c r="E3552" i="1" s="1"/>
  <c r="E3548" i="1" a="1"/>
  <c r="E3548" i="1" s="1"/>
  <c r="E2539" i="1" a="1"/>
  <c r="E2539" i="1" s="1"/>
  <c r="E2047" i="1" a="1"/>
  <c r="E2047" i="1" s="1"/>
  <c r="E2379" i="1" a="1"/>
  <c r="E2379" i="1" s="1"/>
  <c r="E2146" i="1" a="1"/>
  <c r="E2146" i="1" s="1"/>
  <c r="E2839" i="1" a="1"/>
  <c r="E2839" i="1" s="1"/>
  <c r="E3721" i="1" a="1"/>
  <c r="E3721" i="1" s="1"/>
  <c r="E1723" i="1" a="1"/>
  <c r="E1723" i="1" s="1"/>
  <c r="E1843" i="1" a="1"/>
  <c r="E1843" i="1" s="1"/>
  <c r="E1785" i="1" a="1"/>
  <c r="E1785" i="1" s="1"/>
  <c r="E1580" i="1" a="1"/>
  <c r="E1580" i="1" s="1"/>
  <c r="E2658" i="1" a="1"/>
  <c r="E2658" i="1" s="1"/>
  <c r="E809" i="1" a="1"/>
  <c r="E809" i="1" s="1"/>
  <c r="E3727" i="1" a="1"/>
  <c r="E3727" i="1" s="1"/>
  <c r="E3731" i="1" a="1"/>
  <c r="E3731" i="1" s="1"/>
  <c r="E3066" i="1" a="1"/>
  <c r="E3066" i="1" s="1"/>
  <c r="E3785" i="1" a="1"/>
  <c r="E3785" i="1" s="1"/>
  <c r="E2235" i="1" a="1"/>
  <c r="E2235" i="1" s="1"/>
  <c r="E3634" i="1" a="1"/>
  <c r="E3634" i="1" s="1"/>
  <c r="E2463" i="1" a="1"/>
  <c r="E2463" i="1" s="1"/>
  <c r="E1563" i="1" a="1"/>
  <c r="E1563" i="1" s="1"/>
  <c r="E3600" i="1" a="1"/>
  <c r="E3600" i="1" s="1"/>
  <c r="E3337" i="1" a="1"/>
  <c r="E3337" i="1" s="1"/>
  <c r="E3423" i="1" a="1"/>
  <c r="E3423" i="1" s="1"/>
  <c r="E1397" i="1" a="1"/>
  <c r="E1397" i="1" s="1"/>
  <c r="E1847" i="1" a="1"/>
  <c r="E1847" i="1" s="1"/>
  <c r="E2070" i="1" a="1"/>
  <c r="E2070" i="1" s="1"/>
  <c r="E2838" i="1" a="1"/>
  <c r="E2838" i="1" s="1"/>
  <c r="E2412" i="1" a="1"/>
  <c r="E2412" i="1" s="1"/>
  <c r="E2212" i="1" a="1"/>
  <c r="E2212" i="1" s="1"/>
  <c r="E2344" i="1" a="1"/>
  <c r="E2344" i="1" s="1"/>
  <c r="E2201" i="1" a="1"/>
  <c r="E2201" i="1" s="1"/>
  <c r="E341" i="1" a="1"/>
  <c r="E341" i="1" s="1"/>
  <c r="E863" i="1" a="1"/>
  <c r="E863" i="1" s="1"/>
  <c r="E1634" i="1" a="1"/>
  <c r="E1634" i="1" s="1"/>
  <c r="E1844" i="1" a="1"/>
  <c r="E1844" i="1" s="1"/>
  <c r="E254" i="1" a="1"/>
  <c r="E254" i="1" s="1"/>
  <c r="E1193" i="1" a="1"/>
  <c r="E1193" i="1" s="1"/>
  <c r="E3586" i="1" a="1"/>
  <c r="E3586" i="1" s="1"/>
  <c r="E1206" i="1" a="1"/>
  <c r="E1206" i="1" s="1"/>
  <c r="E2428" i="1" a="1"/>
  <c r="E2428" i="1" s="1"/>
  <c r="E1773" i="1" a="1"/>
  <c r="E1773" i="1" s="1"/>
  <c r="E797" i="1" a="1"/>
  <c r="E797" i="1" s="1"/>
  <c r="E1868" i="1" a="1"/>
  <c r="E1868" i="1" s="1"/>
  <c r="E132" i="1" a="1"/>
  <c r="E132" i="1" s="1"/>
  <c r="E3309" i="1" a="1"/>
  <c r="E3309" i="1" s="1"/>
  <c r="E2345" i="1" a="1"/>
  <c r="E2345" i="1" s="1"/>
  <c r="E706" i="1" a="1"/>
  <c r="E706" i="1" s="1"/>
  <c r="E722" i="1" a="1"/>
  <c r="E722" i="1" s="1"/>
  <c r="E2814" i="1" a="1"/>
  <c r="E2814" i="1" s="1"/>
  <c r="E1996" i="1" a="1"/>
  <c r="E1996" i="1" s="1"/>
  <c r="E1703" i="1" a="1"/>
  <c r="E1703" i="1" s="1"/>
  <c r="E2716" i="1" a="1"/>
  <c r="E2716" i="1" s="1"/>
  <c r="E711" i="1" a="1"/>
  <c r="E711" i="1" s="1"/>
  <c r="E2283" i="1" a="1"/>
  <c r="E2283" i="1" s="1"/>
  <c r="E678" i="1" a="1"/>
  <c r="E678" i="1" s="1"/>
  <c r="E1860" i="1" a="1"/>
  <c r="E1860" i="1" s="1"/>
  <c r="E207" i="1" a="1"/>
  <c r="E207" i="1" s="1"/>
  <c r="E1506" i="1" a="1"/>
  <c r="E1506" i="1" s="1"/>
  <c r="E1172" i="1" a="1"/>
  <c r="E1172" i="1" s="1"/>
  <c r="E1048" i="1" a="1"/>
  <c r="E1048" i="1" s="1"/>
  <c r="E1519" i="1" a="1"/>
  <c r="E1519" i="1" s="1"/>
  <c r="E1171" i="1" a="1"/>
  <c r="E1171" i="1" s="1"/>
  <c r="E2553" i="1" a="1"/>
  <c r="E2553" i="1" s="1"/>
  <c r="E2857" i="1" a="1"/>
  <c r="E2857" i="1" s="1"/>
  <c r="E2831" i="1" a="1"/>
  <c r="E2831" i="1" s="1"/>
  <c r="E3736" i="1" a="1"/>
  <c r="E3736" i="1" s="1"/>
  <c r="E2487" i="1" a="1"/>
  <c r="E2487" i="1" s="1"/>
  <c r="E3723" i="1" a="1"/>
  <c r="E3723" i="1" s="1"/>
  <c r="E3725" i="1" a="1"/>
  <c r="E3725" i="1" s="1"/>
  <c r="E3764" i="1" a="1"/>
  <c r="E3764" i="1" s="1"/>
  <c r="E790" i="1" a="1"/>
  <c r="E790" i="1" s="1"/>
  <c r="E738" i="1" a="1"/>
  <c r="E738" i="1" s="1"/>
  <c r="E3730" i="1" a="1"/>
  <c r="E3730" i="1" s="1"/>
  <c r="E2053" i="1" a="1"/>
  <c r="E2053" i="1" s="1"/>
  <c r="E2213" i="1" a="1"/>
  <c r="E2213" i="1" s="1"/>
  <c r="E2165" i="1" a="1"/>
  <c r="E2165" i="1" s="1"/>
  <c r="E1136" i="1" a="1"/>
  <c r="E1136" i="1" s="1"/>
  <c r="E3759" i="1" a="1"/>
  <c r="E3759" i="1" s="1"/>
  <c r="E3774" i="1" a="1"/>
  <c r="E3774" i="1" s="1"/>
  <c r="E3815" i="1" a="1"/>
  <c r="E3815" i="1" s="1"/>
  <c r="E807" i="1" a="1"/>
  <c r="E807" i="1" s="1"/>
  <c r="E813" i="1" a="1"/>
  <c r="E813" i="1" s="1"/>
  <c r="E3269" i="1" a="1"/>
  <c r="E3269" i="1" s="1"/>
  <c r="E3270" i="1" a="1"/>
  <c r="E3270" i="1" s="1"/>
  <c r="E3732" i="1" a="1"/>
  <c r="E3732" i="1" s="1"/>
  <c r="E3288" i="1" a="1"/>
  <c r="E3288" i="1" s="1"/>
  <c r="E3255" i="1" a="1"/>
  <c r="E3255" i="1" s="1"/>
  <c r="E3750" i="1" a="1"/>
  <c r="E3750" i="1" s="1"/>
  <c r="E796" i="1" a="1"/>
  <c r="E796" i="1" s="1"/>
  <c r="E3445" i="1" a="1"/>
  <c r="E3445" i="1" s="1"/>
  <c r="E2479" i="1" a="1"/>
  <c r="E2479" i="1" s="1"/>
  <c r="E2426" i="1" a="1"/>
  <c r="E2426" i="1" s="1"/>
  <c r="E2385" i="1" a="1"/>
  <c r="E2385" i="1" s="1"/>
  <c r="E2387" i="1" a="1"/>
  <c r="E2387" i="1" s="1"/>
  <c r="E2470" i="1" a="1"/>
  <c r="E2470" i="1" s="1"/>
  <c r="E1760" i="1" a="1"/>
  <c r="E1760" i="1" s="1"/>
  <c r="E2190" i="1" a="1"/>
  <c r="E2190" i="1" s="1"/>
  <c r="E2355" i="1" a="1"/>
  <c r="E2355" i="1" s="1"/>
  <c r="E888" i="1" a="1"/>
  <c r="E888" i="1" s="1"/>
  <c r="E3756" i="1" a="1"/>
  <c r="E3756" i="1" s="1"/>
  <c r="E3396" i="1" a="1"/>
  <c r="E3396" i="1" s="1"/>
  <c r="E1761" i="1" a="1"/>
  <c r="E1761" i="1" s="1"/>
  <c r="E2685" i="1" a="1"/>
  <c r="E2685" i="1" s="1"/>
  <c r="E2362" i="1" a="1"/>
  <c r="E2362" i="1" s="1"/>
  <c r="E716" i="1" a="1"/>
  <c r="E716" i="1" s="1"/>
  <c r="E3778" i="1" a="1"/>
  <c r="E3778" i="1" s="1"/>
  <c r="E3763" i="1" a="1"/>
  <c r="E3763" i="1" s="1"/>
  <c r="E2810" i="1" a="1"/>
  <c r="E2810" i="1" s="1"/>
  <c r="E2339" i="1" a="1"/>
  <c r="E2339" i="1" s="1"/>
  <c r="E3252" i="1" a="1"/>
  <c r="E3252" i="1" s="1"/>
  <c r="E2351" i="1" a="1"/>
  <c r="E2351" i="1" s="1"/>
  <c r="E3432" i="1" a="1"/>
  <c r="E3432" i="1" s="1"/>
  <c r="E3197" i="1" a="1"/>
  <c r="E3197" i="1" s="1"/>
  <c r="E271" i="1" a="1"/>
  <c r="E271" i="1" s="1"/>
  <c r="E2827" i="1" a="1"/>
  <c r="E2827" i="1" s="1"/>
  <c r="E1873" i="1" a="1"/>
  <c r="E1873" i="1" s="1"/>
  <c r="E33" i="1" a="1"/>
  <c r="E33" i="1" s="1"/>
  <c r="E737" i="1" a="1"/>
  <c r="E737" i="1" s="1"/>
  <c r="E2375" i="1" a="1"/>
  <c r="E2375" i="1" s="1"/>
  <c r="E1546" i="1" a="1"/>
  <c r="E1546" i="1" s="1"/>
  <c r="E2369" i="1" a="1"/>
  <c r="E2369" i="1" s="1"/>
  <c r="E3604" i="1" a="1"/>
  <c r="E3604" i="1" s="1"/>
  <c r="E3251" i="1" a="1"/>
  <c r="E3251" i="1" s="1"/>
  <c r="E2372" i="1" a="1"/>
  <c r="E2372" i="1" s="1"/>
  <c r="E3608" i="1" a="1"/>
  <c r="E3608" i="1" s="1"/>
  <c r="E3367" i="1" a="1"/>
  <c r="E3367" i="1" s="1"/>
  <c r="E3708" i="1" a="1"/>
  <c r="E3708" i="1" s="1"/>
  <c r="E3381" i="1" a="1"/>
  <c r="E3381" i="1" s="1"/>
  <c r="E3264" i="1" a="1"/>
  <c r="E3264" i="1" s="1"/>
  <c r="E1786" i="1" a="1"/>
  <c r="E1786" i="1" s="1"/>
  <c r="E1386" i="1" a="1"/>
  <c r="E1386" i="1" s="1"/>
  <c r="E2128" i="1" a="1"/>
  <c r="E2128" i="1" s="1"/>
  <c r="E2309" i="1" a="1"/>
  <c r="E2309" i="1" s="1"/>
  <c r="E2478" i="1" a="1"/>
  <c r="E2478" i="1" s="1"/>
  <c r="E2214" i="1" a="1"/>
  <c r="E2214" i="1" s="1"/>
  <c r="E2025" i="1" a="1"/>
  <c r="E2025" i="1" s="1"/>
  <c r="E2210" i="1" a="1"/>
  <c r="E2210" i="1" s="1"/>
  <c r="E3021" i="1" a="1"/>
  <c r="E3021" i="1" s="1"/>
  <c r="E3011" i="1" a="1"/>
  <c r="E3011" i="1" s="1"/>
  <c r="E2907" i="1" a="1"/>
  <c r="E2907" i="1" s="1"/>
  <c r="E2368" i="1" a="1"/>
  <c r="E2368" i="1" s="1"/>
  <c r="E3776" i="1" a="1"/>
  <c r="E3776" i="1" s="1"/>
  <c r="E720" i="1" a="1"/>
  <c r="E720" i="1" s="1"/>
  <c r="E2184" i="1" a="1"/>
  <c r="E2184" i="1" s="1"/>
  <c r="E3132" i="1" a="1"/>
  <c r="E3132" i="1" s="1"/>
  <c r="E3633" i="1" a="1"/>
  <c r="E3633" i="1" s="1"/>
  <c r="E1432" i="1" a="1"/>
  <c r="E1432" i="1" s="1"/>
  <c r="E2193" i="1" a="1"/>
  <c r="E2193" i="1" s="1"/>
  <c r="E3181" i="1" a="1"/>
  <c r="E3181" i="1" s="1"/>
  <c r="E2360" i="1" a="1"/>
  <c r="E2360" i="1" s="1"/>
  <c r="E2761" i="1" a="1"/>
  <c r="E2761" i="1" s="1"/>
  <c r="E87" i="1" a="1"/>
  <c r="E87" i="1" s="1"/>
  <c r="E1485" i="1" a="1"/>
  <c r="E1485" i="1" s="1"/>
  <c r="E736" i="1" a="1"/>
  <c r="E736" i="1" s="1"/>
  <c r="E3694" i="1" a="1"/>
  <c r="E3694" i="1" s="1"/>
  <c r="E3691" i="1" a="1"/>
  <c r="E3691" i="1" s="1"/>
  <c r="E3689" i="1" a="1"/>
  <c r="E3689" i="1" s="1"/>
  <c r="E3681" i="1" a="1"/>
  <c r="E3681" i="1" s="1"/>
  <c r="E3680" i="1" a="1"/>
  <c r="E3680" i="1" s="1"/>
  <c r="E3679" i="1" a="1"/>
  <c r="E3679" i="1" s="1"/>
  <c r="E3678" i="1" a="1"/>
  <c r="E3678" i="1" s="1"/>
  <c r="E3676" i="1" a="1"/>
  <c r="E3676" i="1" s="1"/>
  <c r="E3668" i="1" a="1"/>
  <c r="E3668" i="1" s="1"/>
  <c r="E3671" i="1" a="1"/>
  <c r="E3671" i="1" s="1"/>
  <c r="E2215" i="1" a="1"/>
  <c r="E2215" i="1" s="1"/>
  <c r="E2211" i="1" a="1"/>
  <c r="E2211" i="1" s="1"/>
  <c r="E2003" i="1" a="1"/>
  <c r="E2003" i="1" s="1"/>
  <c r="E3235" i="1" a="1"/>
  <c r="E3235" i="1" s="1"/>
  <c r="E3232" i="1" a="1"/>
  <c r="E3232" i="1" s="1"/>
  <c r="E3233" i="1" a="1"/>
  <c r="E3233" i="1" s="1"/>
  <c r="E3238" i="1" a="1"/>
  <c r="E3238" i="1" s="1"/>
  <c r="E3230" i="1" a="1"/>
  <c r="E3230" i="1" s="1"/>
  <c r="E3227" i="1" a="1"/>
  <c r="E3227" i="1" s="1"/>
  <c r="E2216" i="1" a="1"/>
  <c r="E2216" i="1" s="1"/>
  <c r="E3076" i="1" a="1"/>
  <c r="E3076" i="1" s="1"/>
  <c r="E3541" i="1" a="1"/>
  <c r="E3541" i="1" s="1"/>
  <c r="E3517" i="1" a="1"/>
  <c r="E3517" i="1" s="1"/>
  <c r="E3534" i="1" a="1"/>
  <c r="E3534" i="1" s="1"/>
  <c r="E3530" i="1" a="1"/>
  <c r="E3530" i="1" s="1"/>
  <c r="E3528" i="1" a="1"/>
  <c r="E3528" i="1" s="1"/>
  <c r="E3526" i="1" a="1"/>
  <c r="E3526" i="1" s="1"/>
  <c r="E3520" i="1" a="1"/>
  <c r="E3520" i="1" s="1"/>
  <c r="E3516" i="1" a="1"/>
  <c r="E3516" i="1" s="1"/>
  <c r="E3511" i="1" a="1"/>
  <c r="E3511" i="1" s="1"/>
  <c r="E3510" i="1" a="1"/>
  <c r="E3510" i="1" s="1"/>
  <c r="E2678" i="1" a="1"/>
  <c r="E2678" i="1" s="1"/>
  <c r="E2637" i="1" a="1"/>
  <c r="E2637" i="1" s="1"/>
  <c r="E2649" i="1" a="1"/>
  <c r="E2649" i="1" s="1"/>
  <c r="E2630" i="1" a="1"/>
  <c r="E2630" i="1" s="1"/>
  <c r="E3663" i="1" a="1"/>
  <c r="E3663" i="1" s="1"/>
  <c r="E3704" i="1" a="1"/>
  <c r="E3704" i="1" s="1"/>
  <c r="E3549" i="1" a="1"/>
  <c r="E3549" i="1" s="1"/>
  <c r="E3538" i="1" a="1"/>
  <c r="E3538" i="1" s="1"/>
  <c r="E3543" i="1" a="1"/>
  <c r="E3543" i="1" s="1"/>
  <c r="E3535" i="1" a="1"/>
  <c r="E3535" i="1" s="1"/>
  <c r="E3533" i="1" a="1"/>
  <c r="E3533" i="1" s="1"/>
  <c r="E3532" i="1" a="1"/>
  <c r="E3532" i="1" s="1"/>
  <c r="E3524" i="1" a="1"/>
  <c r="E3524" i="1" s="1"/>
  <c r="E3522" i="1" a="1"/>
  <c r="E3522" i="1" s="1"/>
  <c r="E3519" i="1" a="1"/>
  <c r="E3519" i="1" s="1"/>
  <c r="E3512" i="1" a="1"/>
  <c r="E3512" i="1" s="1"/>
  <c r="E2314" i="1" a="1"/>
  <c r="E2314" i="1" s="1"/>
  <c r="E3200" i="1" a="1"/>
  <c r="E3200" i="1" s="1"/>
  <c r="E2269" i="1" a="1"/>
  <c r="E2269" i="1" s="1"/>
  <c r="E2185" i="1" a="1"/>
  <c r="E2185" i="1" s="1"/>
  <c r="E3664" i="1" a="1"/>
  <c r="E3664" i="1" s="1"/>
  <c r="E717" i="1" a="1"/>
  <c r="E717" i="1" s="1"/>
  <c r="E2957" i="1" a="1"/>
  <c r="E2957" i="1" s="1"/>
  <c r="E2449" i="1" a="1"/>
  <c r="E2449" i="1" s="1"/>
  <c r="E778" i="1" a="1"/>
  <c r="E778" i="1" s="1"/>
  <c r="E2473" i="1" a="1"/>
  <c r="E2473" i="1" s="1"/>
  <c r="E2437" i="1" a="1"/>
  <c r="E2437" i="1" s="1"/>
  <c r="E3683" i="1" a="1"/>
  <c r="E3683" i="1" s="1"/>
  <c r="E2311" i="1" a="1"/>
  <c r="E2311" i="1" s="1"/>
  <c r="E2413" i="1" a="1"/>
  <c r="E2413" i="1" s="1"/>
  <c r="E2650" i="1" a="1"/>
  <c r="E2650" i="1" s="1"/>
  <c r="E3097" i="1" a="1"/>
  <c r="E3097" i="1" s="1"/>
  <c r="E1041" i="1" a="1"/>
  <c r="E1041" i="1" s="1"/>
  <c r="E1421" i="1" a="1"/>
  <c r="E1421" i="1" s="1"/>
  <c r="E2300" i="1" a="1"/>
  <c r="E2300" i="1" s="1"/>
  <c r="E1831" i="1" a="1"/>
  <c r="E1831" i="1" s="1"/>
  <c r="E1777" i="1" a="1"/>
  <c r="E1777" i="1" s="1"/>
  <c r="E2807" i="1" a="1"/>
  <c r="E2807" i="1" s="1"/>
  <c r="E2668" i="1" a="1"/>
  <c r="E2668" i="1" s="1"/>
  <c r="E312" i="1" a="1"/>
  <c r="E312" i="1" s="1"/>
  <c r="E3738" i="1" a="1"/>
  <c r="E3738" i="1" s="1"/>
  <c r="E642" i="1" a="1"/>
  <c r="E642" i="1" s="1"/>
  <c r="E1967" i="1" a="1"/>
  <c r="E1967" i="1" s="1"/>
  <c r="E1326" i="1" a="1"/>
  <c r="E1326" i="1" s="1"/>
  <c r="E2572" i="1" a="1"/>
  <c r="E2572" i="1" s="1"/>
  <c r="E1904" i="1" a="1"/>
  <c r="E1904" i="1" s="1"/>
  <c r="E1903" i="1" a="1"/>
  <c r="E1903" i="1" s="1"/>
  <c r="E2117" i="1" a="1"/>
  <c r="E2117" i="1" s="1"/>
  <c r="E2407" i="1" a="1"/>
  <c r="E2407" i="1" s="1"/>
  <c r="E2398" i="1" a="1"/>
  <c r="E2398" i="1" s="1"/>
  <c r="E3118" i="1" a="1"/>
  <c r="E3118" i="1" s="1"/>
  <c r="E2090" i="1" a="1"/>
  <c r="E2090" i="1" s="1"/>
  <c r="E2666" i="1" a="1"/>
  <c r="E2666" i="1" s="1"/>
  <c r="E2769" i="1" a="1"/>
  <c r="E2769" i="1" s="1"/>
  <c r="E1353" i="1" a="1"/>
  <c r="E1353" i="1" s="1"/>
  <c r="E2990" i="1" a="1"/>
  <c r="E2990" i="1" s="1"/>
  <c r="E2860" i="1" a="1"/>
  <c r="E2860" i="1" s="1"/>
  <c r="E679" i="1" a="1"/>
  <c r="E679" i="1" s="1"/>
  <c r="E1282" i="1" a="1"/>
  <c r="E1282" i="1" s="1"/>
  <c r="E464" i="1" a="1"/>
  <c r="E464" i="1" s="1"/>
  <c r="E2881" i="1" a="1"/>
  <c r="E2881" i="1" s="1"/>
  <c r="E1364" i="1" a="1"/>
  <c r="E1364" i="1" s="1"/>
  <c r="E2115" i="1" a="1"/>
  <c r="E2115" i="1" s="1"/>
  <c r="E2502" i="1" a="1"/>
  <c r="E2502" i="1" s="1"/>
  <c r="E858" i="1" a="1"/>
  <c r="E858" i="1" s="1"/>
  <c r="E2316" i="1" a="1"/>
  <c r="E2316" i="1" s="1"/>
  <c r="E1140" i="1" a="1"/>
  <c r="E1140" i="1" s="1"/>
  <c r="E2750" i="1" a="1"/>
  <c r="E2750" i="1" s="1"/>
  <c r="E2796" i="1" a="1"/>
  <c r="E2796" i="1" s="1"/>
  <c r="E3163" i="1" a="1"/>
  <c r="E3163" i="1" s="1"/>
  <c r="E986" i="1" a="1"/>
  <c r="E986" i="1" s="1"/>
  <c r="E445" i="1" a="1"/>
  <c r="E445" i="1" s="1"/>
  <c r="E2869" i="1" a="1"/>
  <c r="E2869" i="1" s="1"/>
  <c r="E2297" i="1" a="1"/>
  <c r="E2297" i="1" s="1"/>
  <c r="E2028" i="1" a="1"/>
  <c r="E2028" i="1" s="1"/>
  <c r="E3495" i="1" a="1"/>
  <c r="E3495" i="1" s="1"/>
  <c r="E938" i="1" a="1"/>
  <c r="E938" i="1" s="1"/>
  <c r="E2157" i="1" a="1"/>
  <c r="E2157" i="1" s="1"/>
  <c r="E694" i="1" a="1"/>
  <c r="E694" i="1" s="1"/>
  <c r="E118" i="1" a="1"/>
  <c r="E118" i="1" s="1"/>
  <c r="E1910" i="1" a="1"/>
  <c r="E1910" i="1" s="1"/>
  <c r="E2620" i="1" a="1"/>
  <c r="E2620" i="1" s="1"/>
  <c r="E2866" i="1" a="1"/>
  <c r="E2866" i="1" s="1"/>
  <c r="E287" i="1" a="1"/>
  <c r="E287" i="1" s="1"/>
  <c r="E436" i="1" a="1"/>
  <c r="E436" i="1" s="1"/>
  <c r="E1349" i="1" a="1"/>
  <c r="E1349" i="1" s="1"/>
  <c r="E3158" i="1" a="1"/>
  <c r="E3158" i="1" s="1"/>
  <c r="E191" i="1" a="1"/>
  <c r="E191" i="1" s="1"/>
  <c r="E2120" i="1" a="1"/>
  <c r="E2120" i="1" s="1"/>
  <c r="E281" i="1" a="1"/>
  <c r="E281" i="1" s="1"/>
  <c r="E1708" i="1" a="1"/>
  <c r="E1708" i="1" s="1"/>
  <c r="E113" i="1" a="1"/>
  <c r="E113" i="1" s="1"/>
  <c r="E1898" i="1" a="1"/>
  <c r="E1898" i="1" s="1"/>
  <c r="E2019" i="1" a="1"/>
  <c r="E2019" i="1" s="1"/>
  <c r="E2031" i="1" a="1"/>
  <c r="E2031" i="1" s="1"/>
  <c r="E1239" i="1" a="1"/>
  <c r="E1239" i="1" s="1"/>
  <c r="E2298" i="1" a="1"/>
  <c r="E2298" i="1" s="1"/>
  <c r="E2081" i="1" a="1"/>
  <c r="E2081" i="1" s="1"/>
  <c r="E1990" i="1" a="1"/>
  <c r="E1990" i="1" s="1"/>
  <c r="E1820" i="1" a="1"/>
  <c r="E1820" i="1" s="1"/>
  <c r="E971" i="1" a="1"/>
  <c r="E971" i="1" s="1"/>
  <c r="E2704" i="1" a="1"/>
  <c r="E2704" i="1" s="1"/>
  <c r="E1257" i="1" a="1"/>
  <c r="E1257" i="1" s="1"/>
  <c r="E1772" i="1" a="1"/>
  <c r="E1772" i="1" s="1"/>
  <c r="E641" i="1" a="1"/>
  <c r="E641" i="1" s="1"/>
  <c r="E1311" i="1" a="1"/>
  <c r="E1311" i="1" s="1"/>
  <c r="E2026" i="1" a="1"/>
  <c r="E2026" i="1" s="1"/>
  <c r="E3630" i="1" a="1"/>
  <c r="E3630" i="1" s="1"/>
  <c r="E3190" i="1" a="1"/>
  <c r="E3190" i="1" s="1"/>
  <c r="E855" i="1" a="1"/>
  <c r="E855" i="1" s="1"/>
  <c r="E54" i="1" a="1"/>
  <c r="E54" i="1" s="1"/>
  <c r="E81" i="1" a="1"/>
  <c r="E81" i="1" s="1"/>
  <c r="E532" i="1" a="1"/>
  <c r="E532" i="1" s="1"/>
  <c r="E3587" i="1" a="1"/>
  <c r="E3587" i="1" s="1"/>
  <c r="E2883" i="1" a="1"/>
  <c r="E2883" i="1" s="1"/>
  <c r="E1431" i="1" a="1"/>
  <c r="E1431" i="1" s="1"/>
  <c r="E1680" i="1" a="1"/>
  <c r="E1680" i="1" s="1"/>
  <c r="E226" i="1" a="1"/>
  <c r="E226" i="1" s="1"/>
  <c r="E818" i="1" a="1"/>
  <c r="E818" i="1" s="1"/>
  <c r="E2701" i="1" a="1"/>
  <c r="E2701" i="1" s="1"/>
  <c r="E3550" i="1" a="1"/>
  <c r="E3550" i="1" s="1"/>
  <c r="E1576" i="1" a="1"/>
  <c r="E1576" i="1" s="1"/>
  <c r="E2231" i="1" a="1"/>
  <c r="E2231" i="1" s="1"/>
  <c r="E1169" i="1" a="1"/>
  <c r="E1169" i="1" s="1"/>
  <c r="E1964" i="1" a="1"/>
  <c r="E1964" i="1" s="1"/>
  <c r="E1647" i="1" a="1"/>
  <c r="E1647" i="1" s="1"/>
  <c r="E2703" i="1" a="1"/>
  <c r="E2703" i="1" s="1"/>
  <c r="E2327" i="1" a="1"/>
  <c r="E2327" i="1" s="1"/>
  <c r="E2293" i="1" a="1"/>
  <c r="E2293" i="1" s="1"/>
  <c r="E1578" i="1" a="1"/>
  <c r="E1578" i="1" s="1"/>
  <c r="E1186" i="1" a="1"/>
  <c r="E1186" i="1" s="1"/>
  <c r="E3229" i="1" a="1"/>
  <c r="E3229" i="1" s="1"/>
  <c r="E1514" i="1" a="1"/>
  <c r="E1514" i="1" s="1"/>
  <c r="E2059" i="1" a="1"/>
  <c r="E2059" i="1" s="1"/>
  <c r="E1721" i="1" a="1"/>
  <c r="E1721" i="1" s="1"/>
  <c r="E2445" i="1" a="1"/>
  <c r="E2445" i="1" s="1"/>
  <c r="E3476" i="1" a="1"/>
  <c r="E3476" i="1" s="1"/>
  <c r="E2030" i="1" a="1"/>
  <c r="E2030" i="1" s="1"/>
  <c r="E2290" i="1" a="1"/>
  <c r="E2290" i="1" s="1"/>
  <c r="E3129" i="1" a="1"/>
  <c r="E3129" i="1" s="1"/>
  <c r="E1501" i="1" a="1"/>
  <c r="E1501" i="1" s="1"/>
  <c r="E604" i="1" a="1"/>
  <c r="E604" i="1" s="1"/>
  <c r="E3494" i="1" a="1"/>
  <c r="E3494" i="1" s="1"/>
  <c r="E1103" i="1" a="1"/>
  <c r="E1103" i="1" s="1"/>
  <c r="E2217" i="1" a="1"/>
  <c r="E2217" i="1" s="1"/>
  <c r="E3293" i="1" a="1"/>
  <c r="E3293" i="1" s="1"/>
  <c r="E1273" i="1" a="1"/>
  <c r="E1273" i="1" s="1"/>
  <c r="E2809" i="1" a="1"/>
  <c r="E2809" i="1" s="1"/>
  <c r="E2677" i="1" a="1"/>
  <c r="E2677" i="1" s="1"/>
  <c r="E3467" i="1" a="1"/>
  <c r="E3467" i="1" s="1"/>
  <c r="E1166" i="1" a="1"/>
  <c r="E1166" i="1" s="1"/>
  <c r="E3068" i="1" a="1"/>
  <c r="E3068" i="1" s="1"/>
  <c r="E3696" i="1" a="1"/>
  <c r="E3696" i="1" s="1"/>
  <c r="E3295" i="1" a="1"/>
  <c r="E3295" i="1" s="1"/>
  <c r="E3166" i="1" a="1"/>
  <c r="E3166" i="1" s="1"/>
  <c r="E2042" i="1" a="1"/>
  <c r="E2042" i="1" s="1"/>
  <c r="E3596" i="1" a="1"/>
  <c r="E3596" i="1" s="1"/>
  <c r="E3004" i="1" a="1"/>
  <c r="E3004" i="1" s="1"/>
  <c r="E3629" i="1" a="1"/>
  <c r="E3629" i="1" s="1"/>
  <c r="E3019" i="1" a="1"/>
  <c r="E3019" i="1" s="1"/>
  <c r="E3086" i="1" a="1"/>
  <c r="E3086" i="1" s="1"/>
  <c r="E2728" i="1" a="1"/>
  <c r="E2728" i="1" s="1"/>
  <c r="E837" i="1" a="1"/>
  <c r="E837" i="1" s="1"/>
  <c r="E1095" i="1" a="1"/>
  <c r="E1095" i="1" s="1"/>
  <c r="E3592" i="1" a="1"/>
  <c r="E3592" i="1" s="1"/>
  <c r="E3029" i="1" a="1"/>
  <c r="E3029" i="1" s="1"/>
  <c r="E762" i="1" a="1"/>
  <c r="E762" i="1" s="1"/>
  <c r="E2600" i="1" a="1"/>
  <c r="E2600" i="1" s="1"/>
  <c r="E1165" i="1" a="1"/>
  <c r="E1165" i="1" s="1"/>
  <c r="E1163" i="1" a="1"/>
  <c r="E1163" i="1" s="1"/>
  <c r="E2684" i="1" a="1"/>
  <c r="E2684" i="1" s="1"/>
  <c r="E2676" i="1" a="1"/>
  <c r="E2676" i="1" s="1"/>
  <c r="E1124" i="1" a="1"/>
  <c r="E1124" i="1" s="1"/>
  <c r="E3121" i="1" a="1"/>
  <c r="E3121" i="1" s="1"/>
  <c r="E32" i="1" a="1"/>
  <c r="E32" i="1" s="1"/>
  <c r="E1804" i="1" a="1"/>
  <c r="E1804" i="1" s="1"/>
  <c r="E1784" i="1" a="1"/>
  <c r="E1784" i="1" s="1"/>
  <c r="E2274" i="1" a="1"/>
  <c r="E2274" i="1" s="1"/>
  <c r="E2709" i="1" a="1"/>
  <c r="E2709" i="1" s="1"/>
  <c r="E2746" i="1" a="1"/>
  <c r="E2746" i="1" s="1"/>
  <c r="E397" i="1" a="1"/>
  <c r="E397" i="1" s="1"/>
  <c r="E2247" i="1" a="1"/>
  <c r="E2247" i="1" s="1"/>
  <c r="E2884" i="1" a="1"/>
  <c r="E2884" i="1" s="1"/>
  <c r="E2888" i="1" a="1"/>
  <c r="E2888" i="1" s="1"/>
  <c r="E3565" i="1" a="1"/>
  <c r="E3565" i="1" s="1"/>
  <c r="E3742" i="1" a="1"/>
  <c r="E3742" i="1" s="1"/>
  <c r="E3400" i="1" a="1"/>
  <c r="E3400" i="1" s="1"/>
  <c r="E1146" i="1" a="1"/>
  <c r="E1146" i="1" s="1"/>
  <c r="E218" i="1" a="1"/>
  <c r="E218" i="1" s="1"/>
  <c r="E305" i="1" a="1"/>
  <c r="E305" i="1" s="1"/>
  <c r="E375" i="1" a="1"/>
  <c r="E375" i="1" s="1"/>
  <c r="E900" i="1" a="1"/>
  <c r="E900" i="1" s="1"/>
  <c r="E1391" i="1" a="1"/>
  <c r="E1391" i="1" s="1"/>
  <c r="E792" i="1" a="1"/>
  <c r="E792" i="1" s="1"/>
  <c r="E1553" i="1" a="1"/>
  <c r="E1553" i="1" s="1"/>
  <c r="E2377" i="1" a="1"/>
  <c r="E2377" i="1" s="1"/>
  <c r="E791" i="1" a="1"/>
  <c r="E791" i="1" s="1"/>
  <c r="E2061" i="1" a="1"/>
  <c r="E2061" i="1" s="1"/>
  <c r="E3545" i="1" a="1"/>
  <c r="E3545" i="1" s="1"/>
  <c r="E3628" i="1" a="1"/>
  <c r="E3628" i="1" s="1"/>
  <c r="E3231" i="1" a="1"/>
  <c r="E3231" i="1" s="1"/>
  <c r="E2011" i="1" a="1"/>
  <c r="E2011" i="1" s="1"/>
  <c r="E343" i="1" a="1"/>
  <c r="E343" i="1" s="1"/>
  <c r="E1618" i="1" a="1"/>
  <c r="E1618" i="1" s="1"/>
  <c r="E2626" i="1" a="1"/>
  <c r="E2626" i="1" s="1"/>
  <c r="E3102" i="1" a="1"/>
  <c r="E3102" i="1" s="1"/>
  <c r="E1118" i="1" a="1"/>
  <c r="E1118" i="1" s="1"/>
  <c r="E2148" i="1" a="1"/>
  <c r="E2148" i="1" s="1"/>
  <c r="E1728" i="1" a="1"/>
  <c r="E1728" i="1" s="1"/>
  <c r="E771" i="1" a="1"/>
  <c r="E771" i="1" s="1"/>
  <c r="E752" i="1" a="1"/>
  <c r="E752" i="1" s="1"/>
  <c r="E1556" i="1" a="1"/>
  <c r="E1556" i="1" s="1"/>
  <c r="E869" i="1" a="1"/>
  <c r="E869" i="1" s="1"/>
  <c r="E1265" i="1" a="1"/>
  <c r="E1265" i="1" s="1"/>
  <c r="E3002" i="1" a="1"/>
  <c r="E3002" i="1" s="1"/>
  <c r="E3153" i="1" a="1"/>
  <c r="E3153" i="1" s="1"/>
  <c r="E433" i="1" a="1"/>
  <c r="E433" i="1" s="1"/>
  <c r="E1298" i="1" a="1"/>
  <c r="E1298" i="1" s="1"/>
  <c r="E3506" i="1" a="1"/>
  <c r="E3506" i="1" s="1"/>
  <c r="E24" i="1" a="1"/>
  <c r="E24" i="1" s="1"/>
  <c r="E2376" i="1" a="1"/>
  <c r="E2376" i="1" s="1"/>
  <c r="E1077" i="1" a="1"/>
  <c r="E1077" i="1" s="1"/>
  <c r="E774" i="1" a="1"/>
  <c r="E774" i="1" s="1"/>
  <c r="E793" i="1" a="1"/>
  <c r="E793" i="1" s="1"/>
  <c r="E773" i="1" a="1"/>
  <c r="E773" i="1" s="1"/>
  <c r="E403" i="1" a="1"/>
  <c r="E403" i="1" s="1"/>
  <c r="E2055" i="1" a="1"/>
  <c r="E2055" i="1" s="1"/>
  <c r="E2418" i="1" a="1"/>
  <c r="E2418" i="1" s="1"/>
  <c r="E3650" i="1" a="1"/>
  <c r="E3650" i="1" s="1"/>
  <c r="E607" i="1" a="1"/>
  <c r="E607" i="1" s="1"/>
  <c r="E2411" i="1" a="1"/>
  <c r="E2411" i="1" s="1"/>
  <c r="E3350" i="1" a="1"/>
  <c r="E3350" i="1" s="1"/>
  <c r="E139" i="1" a="1"/>
  <c r="E139" i="1" s="1"/>
  <c r="E149" i="1" a="1"/>
  <c r="E149" i="1" s="1"/>
  <c r="E3485" i="1" a="1"/>
  <c r="E3485" i="1" s="1"/>
  <c r="E637" i="1" a="1"/>
  <c r="E637" i="1" s="1"/>
  <c r="E1548" i="1" a="1"/>
  <c r="E1548" i="1" s="1"/>
  <c r="E614" i="1" a="1"/>
  <c r="E614" i="1" s="1"/>
  <c r="E344" i="1" a="1"/>
  <c r="E344" i="1" s="1"/>
  <c r="E391" i="1" a="1"/>
  <c r="E391" i="1" s="1"/>
  <c r="E2529" i="1" a="1"/>
  <c r="E2529" i="1" s="1"/>
  <c r="E1406" i="1" a="1"/>
  <c r="E1406" i="1" s="1"/>
  <c r="E811" i="1" a="1"/>
  <c r="E811" i="1" s="1"/>
  <c r="E2393" i="1" a="1"/>
  <c r="E2393" i="1" s="1"/>
  <c r="E2549" i="1" a="1"/>
  <c r="E2549" i="1" s="1"/>
  <c r="E2554" i="1" a="1"/>
  <c r="E2554" i="1" s="1"/>
  <c r="E2542" i="1" a="1"/>
  <c r="E2542" i="1" s="1"/>
  <c r="E1177" i="1" a="1"/>
  <c r="E1177" i="1" s="1"/>
  <c r="E2822" i="1" a="1"/>
  <c r="E2822" i="1" s="1"/>
  <c r="E2278" i="1" a="1"/>
  <c r="E2278" i="1" s="1"/>
  <c r="E273" i="1" a="1"/>
  <c r="E273" i="1" s="1"/>
  <c r="E9" i="1" a="1"/>
  <c r="E9" i="1" s="1"/>
  <c r="E1919" i="1" a="1"/>
  <c r="E1919" i="1" s="1"/>
  <c r="E60" i="1" a="1"/>
  <c r="E60" i="1" s="1"/>
  <c r="E1918" i="1" a="1"/>
  <c r="E1918" i="1" s="1"/>
  <c r="E1097" i="1" a="1"/>
  <c r="E1097" i="1" s="1"/>
  <c r="E1061" i="1" a="1"/>
  <c r="E1061" i="1" s="1"/>
  <c r="E2060" i="1" a="1"/>
  <c r="E2060" i="1" s="1"/>
  <c r="E756" i="1" a="1"/>
  <c r="E756" i="1" s="1"/>
  <c r="E1595" i="1" a="1"/>
  <c r="E1595" i="1" s="1"/>
  <c r="E3643" i="1" a="1"/>
  <c r="E3643" i="1" s="1"/>
  <c r="E1811" i="1" a="1"/>
  <c r="E1811" i="1" s="1"/>
  <c r="E2653" i="1" a="1"/>
  <c r="E2653" i="1" s="1"/>
  <c r="E3842" i="1" a="1"/>
  <c r="E3842" i="1" s="1"/>
  <c r="E1143" i="1" a="1"/>
  <c r="E1143" i="1" s="1"/>
  <c r="E654" i="1" a="1"/>
  <c r="E654" i="1" s="1"/>
  <c r="E47" i="1" a="1"/>
  <c r="E47" i="1" s="1"/>
  <c r="E2458" i="1" a="1"/>
  <c r="E2458" i="1" s="1"/>
  <c r="E3461" i="1" a="1"/>
  <c r="E3461" i="1" s="1"/>
  <c r="E3125" i="1" a="1"/>
  <c r="E3125" i="1" s="1"/>
  <c r="E779" i="1" a="1"/>
  <c r="E779" i="1" s="1"/>
  <c r="E3836" i="1" a="1"/>
  <c r="E3836" i="1" s="1"/>
  <c r="E3412" i="1" a="1"/>
  <c r="E3412" i="1" s="1"/>
  <c r="E747" i="1" a="1"/>
  <c r="E747" i="1" s="1"/>
  <c r="E1714" i="1" a="1"/>
  <c r="E1714" i="1" s="1"/>
  <c r="E2687" i="1" a="1"/>
  <c r="E2687" i="1" s="1"/>
  <c r="E1075" i="1" a="1"/>
  <c r="E1075" i="1" s="1"/>
  <c r="E3490" i="1" a="1"/>
  <c r="E3490" i="1" s="1"/>
  <c r="E2573" i="1" a="1"/>
  <c r="E2573" i="1" s="1"/>
  <c r="E1547" i="1" a="1"/>
  <c r="E1547" i="1" s="1"/>
  <c r="E1261" i="1" a="1"/>
  <c r="E1261" i="1" s="1"/>
  <c r="E1676" i="1" a="1"/>
  <c r="E1676" i="1" s="1"/>
  <c r="E2932" i="1" a="1"/>
  <c r="E2932" i="1" s="1"/>
  <c r="E1267" i="1" a="1"/>
  <c r="E1267" i="1" s="1"/>
  <c r="E1524" i="1" a="1"/>
  <c r="E1524" i="1" s="1"/>
  <c r="E2304" i="1" a="1"/>
  <c r="E2304" i="1" s="1"/>
  <c r="E1505" i="1" a="1"/>
  <c r="E1505" i="1" s="1"/>
  <c r="E1635" i="1" a="1"/>
  <c r="E1635" i="1" s="1"/>
  <c r="E471" i="1" a="1"/>
  <c r="E471" i="1" s="1"/>
  <c r="E1540" i="1" a="1"/>
  <c r="E1540" i="1" s="1"/>
  <c r="E1521" i="1" a="1"/>
  <c r="E1521" i="1" s="1"/>
  <c r="E1619" i="1" a="1"/>
  <c r="E1619" i="1" s="1"/>
  <c r="E1242" i="1" a="1"/>
  <c r="E1242" i="1" s="1"/>
  <c r="E1564" i="1" a="1"/>
  <c r="E1564" i="1" s="1"/>
  <c r="E1513" i="1" a="1"/>
  <c r="E1513" i="1" s="1"/>
  <c r="E2399" i="1" a="1"/>
  <c r="E2399" i="1" s="1"/>
  <c r="E92" i="1" a="1"/>
  <c r="E92" i="1" s="1"/>
  <c r="E2400" i="1" a="1"/>
  <c r="E2400" i="1" s="1"/>
  <c r="E1544" i="1" a="1"/>
  <c r="E1544" i="1" s="1"/>
  <c r="E2390" i="1" a="1"/>
  <c r="E2390" i="1" s="1"/>
  <c r="E2397" i="1" a="1"/>
  <c r="E2397" i="1" s="1"/>
  <c r="E2416" i="1" a="1"/>
  <c r="E2416" i="1" s="1"/>
  <c r="E1443" i="1" a="1"/>
  <c r="E1443" i="1" s="1"/>
  <c r="E1535" i="1" a="1"/>
  <c r="E1535" i="1" s="1"/>
  <c r="E841" i="1" a="1"/>
  <c r="E841" i="1" s="1"/>
  <c r="E3305" i="1" a="1"/>
  <c r="E3305" i="1" s="1"/>
  <c r="E697" i="1" a="1"/>
  <c r="E697" i="1" s="1"/>
  <c r="E3618" i="1" a="1"/>
  <c r="E3618" i="1" s="1"/>
  <c r="E2919" i="1" a="1"/>
  <c r="E2919" i="1" s="1"/>
  <c r="E2005" i="1" a="1"/>
  <c r="E2005" i="1" s="1"/>
  <c r="E2251" i="1" a="1"/>
  <c r="E2251" i="1" s="1"/>
  <c r="E1645" i="1" a="1"/>
  <c r="E1645" i="1" s="1"/>
  <c r="E1646" i="1" a="1"/>
  <c r="E1646" i="1" s="1"/>
  <c r="E1549" i="1" a="1"/>
  <c r="E1549" i="1" s="1"/>
  <c r="E1649" i="1" a="1"/>
  <c r="E1649" i="1" s="1"/>
  <c r="E1624" i="1" a="1"/>
  <c r="E1624" i="1" s="1"/>
  <c r="E1560" i="1" a="1"/>
  <c r="E1560" i="1" s="1"/>
  <c r="E2097" i="1" a="1"/>
  <c r="E2097" i="1" s="1"/>
  <c r="E2301" i="1" a="1"/>
  <c r="E2301" i="1" s="1"/>
  <c r="E702" i="1" a="1"/>
  <c r="E702" i="1" s="1"/>
  <c r="E2971" i="1" a="1"/>
  <c r="E2971" i="1" s="1"/>
  <c r="E1268" i="1" a="1"/>
  <c r="E1268" i="1" s="1"/>
  <c r="E2483" i="1" a="1"/>
  <c r="E2483" i="1" s="1"/>
  <c r="E1126" i="1" a="1"/>
  <c r="E1126" i="1" s="1"/>
  <c r="E152" i="1" a="1"/>
  <c r="E152" i="1" s="1"/>
  <c r="E721" i="1" a="1"/>
  <c r="E721" i="1" s="1"/>
  <c r="E1568" i="1" a="1"/>
  <c r="E1568" i="1" s="1"/>
  <c r="E1078" i="1" a="1"/>
  <c r="E1078" i="1" s="1"/>
  <c r="E1113" i="1" a="1"/>
  <c r="E1113" i="1" s="1"/>
  <c r="E1631" i="1" a="1"/>
  <c r="E1631" i="1" s="1"/>
  <c r="E492" i="1" a="1"/>
  <c r="E492" i="1" s="1"/>
  <c r="E3623" i="1" a="1"/>
  <c r="E3623" i="1" s="1"/>
  <c r="E1277" i="1" a="1"/>
  <c r="E1277" i="1" s="1"/>
  <c r="E1908" i="1" a="1"/>
  <c r="E1908" i="1" s="1"/>
  <c r="E1569" i="1" a="1"/>
  <c r="E1569" i="1" s="1"/>
  <c r="E1779" i="1" a="1"/>
  <c r="E1779" i="1" s="1"/>
  <c r="E1752" i="1" a="1"/>
  <c r="E1752" i="1" s="1"/>
  <c r="E1845" i="1" a="1"/>
  <c r="E1845" i="1" s="1"/>
  <c r="E1293" i="1" a="1"/>
  <c r="E1293" i="1" s="1"/>
  <c r="E1741" i="1" a="1"/>
  <c r="E1741" i="1" s="1"/>
  <c r="E891" i="1" a="1"/>
  <c r="E891" i="1" s="1"/>
  <c r="E1798" i="1" a="1"/>
  <c r="E1798" i="1" s="1"/>
  <c r="E3619" i="1" a="1"/>
  <c r="E3619" i="1" s="1"/>
  <c r="E1711" i="1" a="1"/>
  <c r="E1711" i="1" s="1"/>
  <c r="E3307" i="1" a="1"/>
  <c r="E3307" i="1" s="1"/>
  <c r="E1827" i="1" a="1"/>
  <c r="E1827" i="1" s="1"/>
  <c r="E3116" i="1" a="1"/>
  <c r="E3116" i="1" s="1"/>
  <c r="E1834" i="1" a="1"/>
  <c r="E1834" i="1" s="1"/>
  <c r="E1656" i="1" a="1"/>
  <c r="E1656" i="1" s="1"/>
  <c r="E784" i="1" a="1"/>
  <c r="E784" i="1" s="1"/>
  <c r="E2596" i="1" a="1"/>
  <c r="E2596" i="1" s="1"/>
  <c r="E1617" i="1" a="1"/>
  <c r="E1617" i="1" s="1"/>
  <c r="E2601" i="1" a="1"/>
  <c r="E2601" i="1" s="1"/>
  <c r="E2595" i="1" a="1"/>
  <c r="E2595" i="1" s="1"/>
  <c r="E1628" i="1" a="1"/>
  <c r="E1628" i="1" s="1"/>
  <c r="E2446" i="1" a="1"/>
  <c r="E2446" i="1" s="1"/>
  <c r="E2133" i="1" a="1"/>
  <c r="E2133" i="1" s="1"/>
  <c r="E3622" i="1" a="1"/>
  <c r="E3622" i="1" s="1"/>
  <c r="E2143" i="1" a="1"/>
  <c r="E2143" i="1" s="1"/>
  <c r="E3308" i="1" a="1"/>
  <c r="E3308" i="1" s="1"/>
  <c r="E1295" i="1" a="1"/>
  <c r="E1295" i="1" s="1"/>
  <c r="E1302" i="1" a="1"/>
  <c r="E1302" i="1" s="1"/>
  <c r="E1799" i="1" a="1"/>
  <c r="E1799" i="1" s="1"/>
  <c r="E1699" i="1" a="1"/>
  <c r="E1699" i="1" s="1"/>
  <c r="E1589" i="1" a="1"/>
  <c r="E1589" i="1" s="1"/>
  <c r="E746" i="1" a="1"/>
  <c r="E746" i="1" s="1"/>
  <c r="E751" i="1" a="1"/>
  <c r="E751" i="1" s="1"/>
  <c r="E852" i="1" a="1"/>
  <c r="E852" i="1" s="1"/>
  <c r="E1090" i="1" a="1"/>
  <c r="E1090" i="1" s="1"/>
  <c r="E3027" i="1" a="1"/>
  <c r="E3027" i="1" s="1"/>
  <c r="E220" i="1" a="1"/>
  <c r="E220" i="1" s="1"/>
  <c r="E629" i="1" a="1"/>
  <c r="E629" i="1" s="1"/>
  <c r="E781" i="1" a="1"/>
  <c r="E781" i="1" s="1"/>
  <c r="E1291" i="1" a="1"/>
  <c r="E1291" i="1" s="1"/>
  <c r="E1748" i="1" a="1"/>
  <c r="E1748" i="1" s="1"/>
  <c r="E765" i="1" a="1"/>
  <c r="E765" i="1" s="1"/>
  <c r="E1286" i="1" a="1"/>
  <c r="E1286" i="1" s="1"/>
  <c r="E43" i="1" a="1"/>
  <c r="E43" i="1" s="1"/>
  <c r="E46" i="1" a="1"/>
  <c r="E46" i="1" s="1"/>
  <c r="E468" i="1" a="1"/>
  <c r="E468" i="1" s="1"/>
  <c r="E18" i="1" a="1"/>
  <c r="E18" i="1" s="1"/>
  <c r="E51" i="1" a="1"/>
  <c r="E51" i="1" s="1"/>
  <c r="E2998" i="1" a="1"/>
  <c r="E2998" i="1" s="1"/>
  <c r="E3014" i="1" a="1"/>
  <c r="E3014" i="1" s="1"/>
  <c r="E2532" i="1" a="1"/>
  <c r="E2532" i="1" s="1"/>
  <c r="E2515" i="1" a="1"/>
  <c r="E2515" i="1" s="1"/>
  <c r="E3000" i="1" a="1"/>
  <c r="E3000" i="1" s="1"/>
  <c r="E3022" i="1" a="1"/>
  <c r="E3022" i="1" s="1"/>
  <c r="E3624" i="1" a="1"/>
  <c r="E3624" i="1" s="1"/>
  <c r="E707" i="1" a="1"/>
  <c r="E707" i="1" s="1"/>
  <c r="E1420" i="1" a="1"/>
  <c r="E1420" i="1" s="1"/>
  <c r="E1279" i="1" a="1"/>
  <c r="E1279" i="1" s="1"/>
  <c r="E539" i="1" a="1"/>
  <c r="E539" i="1" s="1"/>
  <c r="E2452" i="1" a="1"/>
  <c r="E2452" i="1" s="1"/>
  <c r="E1927" i="1" a="1"/>
  <c r="E1927" i="1" s="1"/>
  <c r="E3043" i="1" a="1"/>
  <c r="E3043" i="1" s="1"/>
  <c r="E1270" i="1" a="1"/>
  <c r="E1270" i="1" s="1"/>
  <c r="E1280" i="1" a="1"/>
  <c r="E1280" i="1" s="1"/>
  <c r="E1434" i="1" a="1"/>
  <c r="E1434" i="1" s="1"/>
  <c r="E788" i="1" a="1"/>
  <c r="E788" i="1" s="1"/>
  <c r="E3620" i="1" a="1"/>
  <c r="E3620" i="1" s="1"/>
  <c r="E787" i="1" a="1"/>
  <c r="E787" i="1" s="1"/>
  <c r="E1710" i="1" a="1"/>
  <c r="E1710" i="1" s="1"/>
  <c r="E67" i="1" a="1"/>
  <c r="E67" i="1" s="1"/>
  <c r="E7" i="1" a="1"/>
  <c r="E7" i="1" s="1"/>
  <c r="E2655" i="1" a="1"/>
  <c r="E2655" i="1" s="1"/>
  <c r="E2335" i="1" a="1"/>
  <c r="E2335" i="1" s="1"/>
  <c r="E3329" i="1" a="1"/>
  <c r="E3329" i="1" s="1"/>
  <c r="E3210" i="1" a="1"/>
  <c r="E3210" i="1" s="1"/>
  <c r="E3431" i="1" a="1"/>
  <c r="E3431" i="1" s="1"/>
  <c r="E2988" i="1" a="1"/>
  <c r="E2988" i="1" s="1"/>
  <c r="E3613" i="1" a="1"/>
  <c r="E3613" i="1" s="1"/>
  <c r="E1440" i="1" a="1"/>
  <c r="E1440" i="1" s="1"/>
  <c r="E2541" i="1" a="1"/>
  <c r="E2541" i="1" s="1"/>
  <c r="E1567" i="1" a="1"/>
  <c r="E1567" i="1" s="1"/>
  <c r="E3346" i="1" a="1"/>
  <c r="E3346" i="1" s="1"/>
  <c r="E3302" i="1" a="1"/>
  <c r="E3302" i="1" s="1"/>
  <c r="E2705" i="1" a="1"/>
  <c r="E2705" i="1" s="1"/>
  <c r="E2828" i="1" a="1"/>
  <c r="E2828" i="1" s="1"/>
  <c r="E3392" i="1" a="1"/>
  <c r="E3392" i="1" s="1"/>
  <c r="E3005" i="1" a="1"/>
  <c r="E3005" i="1" s="1"/>
  <c r="E3351" i="1" a="1"/>
  <c r="E3351" i="1" s="1"/>
  <c r="E872" i="1" a="1"/>
  <c r="E872" i="1" s="1"/>
  <c r="E3205" i="1" a="1"/>
  <c r="E3205" i="1" s="1"/>
  <c r="E2811" i="1" a="1"/>
  <c r="E2811" i="1" s="1"/>
  <c r="E2795" i="1" a="1"/>
  <c r="E2795" i="1" s="1"/>
  <c r="E3204" i="1" a="1"/>
  <c r="E3204" i="1" s="1"/>
  <c r="E3612" i="1" a="1"/>
  <c r="E3612" i="1" s="1"/>
  <c r="E3582" i="1" a="1"/>
  <c r="E3582" i="1" s="1"/>
  <c r="E1238" i="1" a="1"/>
  <c r="E1238" i="1" s="1"/>
  <c r="E3575" i="1" a="1"/>
  <c r="E3575" i="1" s="1"/>
  <c r="E3209" i="1" a="1"/>
  <c r="E3209" i="1" s="1"/>
  <c r="E2997" i="1" a="1"/>
  <c r="E2997" i="1" s="1"/>
  <c r="E2414" i="1" a="1"/>
  <c r="E2414" i="1" s="1"/>
  <c r="E3603" i="1" a="1"/>
  <c r="E3603" i="1" s="1"/>
  <c r="E3577" i="1" a="1"/>
  <c r="E3577" i="1" s="1"/>
  <c r="E3609" i="1" a="1"/>
  <c r="E3609" i="1" s="1"/>
  <c r="E3590" i="1" a="1"/>
  <c r="E3590" i="1" s="1"/>
  <c r="E3605" i="1" a="1"/>
  <c r="E3605" i="1" s="1"/>
  <c r="E3493" i="1" a="1"/>
  <c r="E3493" i="1" s="1"/>
  <c r="E1274" i="1" a="1"/>
  <c r="E1274" i="1" s="1"/>
  <c r="E3353" i="1" a="1"/>
  <c r="E3353" i="1" s="1"/>
  <c r="E3103" i="1" a="1"/>
  <c r="E3103" i="1" s="1"/>
  <c r="E2775" i="1" a="1"/>
  <c r="E2775" i="1" s="1"/>
  <c r="E2675" i="1" a="1"/>
  <c r="E2675" i="1" s="1"/>
  <c r="E3212" i="1" a="1"/>
  <c r="E3212" i="1" s="1"/>
  <c r="E2510" i="1" a="1"/>
  <c r="E2510" i="1" s="1"/>
  <c r="E640" i="1" a="1"/>
  <c r="E640" i="1" s="1"/>
  <c r="E2902" i="1" a="1"/>
  <c r="E2902" i="1" s="1"/>
  <c r="E3375" i="1" a="1"/>
  <c r="E3375" i="1" s="1"/>
  <c r="E3578" i="1" a="1"/>
  <c r="E3578" i="1" s="1"/>
  <c r="E3187" i="1" a="1"/>
  <c r="E3187" i="1" s="1"/>
  <c r="E2250" i="1" a="1"/>
  <c r="E2250" i="1" s="1"/>
  <c r="E3214" i="1" a="1"/>
  <c r="E3214" i="1" s="1"/>
  <c r="E3607" i="1" a="1"/>
  <c r="E3607" i="1" s="1"/>
  <c r="E1204" i="1" a="1"/>
  <c r="E1204" i="1" s="1"/>
  <c r="E890" i="1" a="1"/>
  <c r="E890" i="1" s="1"/>
  <c r="E776" i="1" a="1"/>
  <c r="E776" i="1" s="1"/>
  <c r="E775" i="1" a="1"/>
  <c r="E775" i="1" s="1"/>
  <c r="E853" i="1" a="1"/>
  <c r="E853" i="1" s="1"/>
  <c r="E798" i="1" a="1"/>
  <c r="E798" i="1" s="1"/>
  <c r="E277" i="1" a="1"/>
  <c r="E277" i="1" s="1"/>
  <c r="E1449" i="1" a="1"/>
  <c r="E1449" i="1" s="1"/>
  <c r="E1925" i="1" a="1"/>
  <c r="E1925" i="1" s="1"/>
  <c r="E687" i="1" a="1"/>
  <c r="E687" i="1" s="1"/>
  <c r="E3195" i="1" a="1"/>
  <c r="E3195" i="1" s="1"/>
  <c r="E2234" i="1" a="1"/>
  <c r="E2234" i="1" s="1"/>
  <c r="E2015" i="1" a="1"/>
  <c r="E2015" i="1" s="1"/>
  <c r="E2153" i="1" a="1"/>
  <c r="E2153" i="1" s="1"/>
  <c r="E1271" i="1" a="1"/>
  <c r="E1271" i="1" s="1"/>
  <c r="E1371" i="1" a="1"/>
  <c r="E1371" i="1" s="1"/>
  <c r="E647" i="1" a="1"/>
  <c r="E647" i="1" s="1"/>
  <c r="E2662" i="1" a="1"/>
  <c r="E2662" i="1" s="1"/>
  <c r="E2374" i="1" a="1"/>
  <c r="E2374" i="1" s="1"/>
  <c r="E1446" i="1" a="1"/>
  <c r="E1446" i="1" s="1"/>
  <c r="E2592" i="1" a="1"/>
  <c r="E2592" i="1" s="1"/>
  <c r="E3617" i="1" a="1"/>
  <c r="E3617" i="1" s="1"/>
  <c r="E3201" i="1" a="1"/>
  <c r="E3201" i="1" s="1"/>
  <c r="E1632" i="1" a="1"/>
  <c r="E1632" i="1" s="1"/>
  <c r="E1297" i="1" a="1"/>
  <c r="E1297" i="1" s="1"/>
  <c r="E2987" i="1" a="1"/>
  <c r="E2987" i="1" s="1"/>
  <c r="E526" i="1" a="1"/>
  <c r="E526" i="1" s="1"/>
  <c r="E362" i="1" a="1"/>
  <c r="E362" i="1" s="1"/>
  <c r="E1992" i="1" a="1"/>
  <c r="E1992" i="1" s="1"/>
  <c r="E3615" i="1" a="1"/>
  <c r="E3615" i="1" s="1"/>
  <c r="E2163" i="1" a="1"/>
  <c r="E2163" i="1" s="1"/>
  <c r="E645" i="1" a="1"/>
  <c r="E645" i="1" s="1"/>
  <c r="E878" i="1" a="1"/>
  <c r="E878" i="1" s="1"/>
  <c r="E3313" i="1" a="1"/>
  <c r="E3313" i="1" s="1"/>
  <c r="E1803" i="1" a="1"/>
  <c r="E1803" i="1" s="1"/>
  <c r="E874" i="1" a="1"/>
  <c r="E874" i="1" s="1"/>
  <c r="E2320" i="1" a="1"/>
  <c r="E2320" i="1" s="1"/>
  <c r="E1857" i="1" a="1"/>
  <c r="E1857" i="1" s="1"/>
  <c r="E378" i="1" a="1"/>
  <c r="E378" i="1" s="1"/>
  <c r="E2551" i="1" a="1"/>
  <c r="E2551" i="1" s="1"/>
  <c r="E205" i="1" a="1"/>
  <c r="E205" i="1" s="1"/>
  <c r="E2511" i="1" a="1"/>
  <c r="E2511" i="1" s="1"/>
  <c r="E2518" i="1" a="1"/>
  <c r="E2518" i="1" s="1"/>
  <c r="E1874" i="1" a="1"/>
  <c r="E1874" i="1" s="1"/>
  <c r="E795" i="1" a="1"/>
  <c r="E795" i="1" s="1"/>
  <c r="E2913" i="1" a="1"/>
  <c r="E2913" i="1" s="1"/>
  <c r="E1744" i="1" a="1"/>
  <c r="E1744" i="1" s="1"/>
  <c r="E883" i="1" a="1"/>
  <c r="E883" i="1" s="1"/>
  <c r="E3572" i="1" a="1"/>
  <c r="E3572" i="1" s="1"/>
  <c r="E2935" i="1" a="1"/>
  <c r="E2935" i="1" s="1"/>
  <c r="E1438" i="1" a="1"/>
  <c r="E1438" i="1" s="1"/>
  <c r="E879" i="1" a="1"/>
  <c r="E879" i="1" s="1"/>
  <c r="E2022" i="1" a="1"/>
  <c r="E2022" i="1" s="1"/>
  <c r="E3614" i="1" a="1"/>
  <c r="E3614" i="1" s="1"/>
  <c r="E2906" i="1" a="1"/>
  <c r="E2906" i="1" s="1"/>
  <c r="E885" i="1" a="1"/>
  <c r="E885" i="1" s="1"/>
  <c r="E2562" i="1" a="1"/>
  <c r="E2562" i="1" s="1"/>
  <c r="E768" i="1" a="1"/>
  <c r="E768" i="1" s="1"/>
  <c r="E877" i="1" a="1"/>
  <c r="E877" i="1" s="1"/>
  <c r="E3186" i="1" a="1"/>
  <c r="E3186" i="1" s="1"/>
  <c r="E3202" i="1" a="1"/>
  <c r="E3202" i="1" s="1"/>
  <c r="E3194" i="1" a="1"/>
  <c r="E3194" i="1" s="1"/>
  <c r="E3456" i="1" a="1"/>
  <c r="E3456" i="1" s="1"/>
  <c r="E2000" i="1" a="1"/>
  <c r="E2000" i="1" s="1"/>
  <c r="E3463" i="1" a="1"/>
  <c r="E3463" i="1" s="1"/>
  <c r="E912" i="1" a="1"/>
  <c r="E912" i="1" s="1"/>
  <c r="E1223" i="1" a="1"/>
  <c r="E1223" i="1" s="1"/>
  <c r="E1234" i="1" a="1"/>
  <c r="E1234" i="1" s="1"/>
  <c r="E2784" i="1" a="1"/>
  <c r="E2784" i="1" s="1"/>
  <c r="E184" i="1" a="1"/>
  <c r="E184" i="1" s="1"/>
  <c r="E3265" i="1" a="1"/>
  <c r="E3265" i="1" s="1"/>
  <c r="E1704" i="1" a="1"/>
  <c r="E1704" i="1" s="1"/>
  <c r="E3306" i="1" a="1"/>
  <c r="E3306" i="1" s="1"/>
  <c r="E914" i="1" a="1"/>
  <c r="E914" i="1" s="1"/>
  <c r="E2018" i="1" a="1"/>
  <c r="E2018" i="1" s="1"/>
  <c r="E1934" i="1" a="1"/>
  <c r="E1934" i="1" s="1"/>
  <c r="E851" i="1" a="1"/>
  <c r="E851" i="1" s="1"/>
  <c r="E1038" i="1" a="1"/>
  <c r="E1038" i="1" s="1"/>
  <c r="E866" i="1" a="1"/>
  <c r="E866" i="1" s="1"/>
  <c r="E2454" i="1" a="1"/>
  <c r="E2454" i="1" s="1"/>
  <c r="E3300" i="1" a="1"/>
  <c r="E3300" i="1" s="1"/>
  <c r="E1458" i="1" a="1"/>
  <c r="E1458" i="1" s="1"/>
  <c r="E1161" i="1" a="1"/>
  <c r="E1161" i="1" s="1"/>
  <c r="E2130" i="1" a="1"/>
  <c r="E2130" i="1" s="1"/>
  <c r="E3303" i="1" a="1"/>
  <c r="E3303" i="1" s="1"/>
  <c r="E1627" i="1" a="1"/>
  <c r="E1627" i="1" s="1"/>
  <c r="E1345" i="1" a="1"/>
  <c r="E1345" i="1" s="1"/>
  <c r="E3298" i="1" a="1"/>
  <c r="E3298" i="1" s="1"/>
  <c r="E2313" i="1" a="1"/>
  <c r="E2313" i="1" s="1"/>
  <c r="E2664" i="1" a="1"/>
  <c r="E2664" i="1" s="1"/>
  <c r="E3621" i="1" a="1"/>
  <c r="E3621" i="1" s="1"/>
  <c r="E2455" i="1" a="1"/>
  <c r="E2455" i="1" s="1"/>
  <c r="E1933" i="1" a="1"/>
  <c r="E1933" i="1" s="1"/>
  <c r="E2587" i="1" a="1"/>
  <c r="E2587" i="1" s="1"/>
  <c r="E2451" i="1" a="1"/>
  <c r="E2451" i="1" s="1"/>
  <c r="E934" i="1" a="1"/>
  <c r="E934" i="1" s="1"/>
  <c r="E2281" i="1" a="1"/>
  <c r="E2281" i="1" s="1"/>
  <c r="E1937" i="1" a="1"/>
  <c r="E1937" i="1" s="1"/>
  <c r="E3182" i="1" a="1"/>
  <c r="E3182" i="1" s="1"/>
  <c r="E2944" i="1" a="1"/>
  <c r="E2944" i="1" s="1"/>
  <c r="E783" i="1" a="1"/>
  <c r="E783" i="1" s="1"/>
  <c r="E1682" i="1" a="1"/>
  <c r="E1682" i="1" s="1"/>
  <c r="E1932" i="1" a="1"/>
  <c r="E1932" i="1" s="1"/>
  <c r="E937" i="1" a="1"/>
  <c r="E937" i="1" s="1"/>
  <c r="E847" i="1" a="1"/>
  <c r="E847" i="1" s="1"/>
  <c r="E563" i="1" a="1"/>
  <c r="E563" i="1" s="1"/>
  <c r="E946" i="1" a="1"/>
  <c r="E946" i="1" s="1"/>
  <c r="E1418" i="1" a="1"/>
  <c r="E1418" i="1" s="1"/>
  <c r="E817" i="1" a="1"/>
  <c r="E817" i="1" s="1"/>
  <c r="E2802" i="1" a="1"/>
  <c r="E2802" i="1" s="1"/>
  <c r="E3304" i="1" a="1"/>
  <c r="E3304" i="1" s="1"/>
  <c r="E2594" i="1" a="1"/>
  <c r="E2594" i="1" s="1"/>
  <c r="E3616" i="1" a="1"/>
  <c r="E3616" i="1" s="1"/>
  <c r="E2448" i="1" a="1"/>
  <c r="E2448" i="1" s="1"/>
  <c r="E1774" i="1" a="1"/>
  <c r="E1774" i="1" s="1"/>
  <c r="E1582" i="1" a="1"/>
  <c r="E1582" i="1" s="1"/>
  <c r="E82" i="1" a="1"/>
  <c r="E82" i="1" s="1"/>
  <c r="E627" i="1" a="1"/>
  <c r="E627" i="1" s="1"/>
  <c r="E1422" i="1" a="1"/>
  <c r="E1422" i="1" s="1"/>
  <c r="E876" i="1" a="1"/>
  <c r="E876" i="1" s="1"/>
  <c r="E857" i="1" a="1"/>
  <c r="E857" i="1" s="1"/>
  <c r="E293" i="1" a="1"/>
  <c r="E293" i="1" s="1"/>
  <c r="E2160" i="1" a="1"/>
  <c r="E2160" i="1" s="1"/>
  <c r="E3437" i="1" a="1"/>
  <c r="E3437" i="1" s="1"/>
  <c r="E1878" i="1" a="1"/>
  <c r="E1878" i="1" s="1"/>
  <c r="E1930" i="1" a="1"/>
  <c r="E1930" i="1" s="1"/>
  <c r="E2591" i="1" a="1"/>
  <c r="E2591" i="1" s="1"/>
  <c r="E240" i="1" a="1"/>
  <c r="E240" i="1" s="1"/>
  <c r="E1613" i="1" a="1"/>
  <c r="E1613" i="1" s="1"/>
  <c r="E1630" i="1" a="1"/>
  <c r="E1630" i="1" s="1"/>
  <c r="E321" i="1" a="1"/>
  <c r="E321" i="1" s="1"/>
  <c r="E764" i="1" a="1"/>
  <c r="E764" i="1" s="1"/>
  <c r="E683" i="1" a="1"/>
  <c r="E683" i="1" s="1"/>
  <c r="E367" i="1" a="1"/>
  <c r="E367" i="1" s="1"/>
  <c r="E769" i="1" a="1"/>
  <c r="E769" i="1" s="1"/>
  <c r="E1621" i="1" a="1"/>
  <c r="E1621" i="1" s="1"/>
  <c r="E2996" i="1" a="1"/>
  <c r="E2996" i="1" s="1"/>
  <c r="E1471" i="1" a="1"/>
  <c r="E1471" i="1" s="1"/>
  <c r="E1518" i="1" a="1"/>
  <c r="E1518" i="1" s="1"/>
  <c r="E1497" i="1" a="1"/>
  <c r="E1497" i="1" s="1"/>
  <c r="E487" i="1" a="1"/>
  <c r="E487" i="1" s="1"/>
  <c r="E1935" i="1" a="1"/>
  <c r="E1935" i="1" s="1"/>
  <c r="E2556" i="1" a="1"/>
  <c r="E2556" i="1" s="1"/>
  <c r="E260" i="1" a="1"/>
  <c r="E260" i="1" s="1"/>
  <c r="E3215" i="1" a="1"/>
  <c r="E3215" i="1" s="1"/>
  <c r="E3208" i="1" a="1"/>
  <c r="E3208" i="1" s="1"/>
  <c r="E1732" i="1" a="1"/>
  <c r="E1732" i="1" s="1"/>
  <c r="E1509" i="1" a="1"/>
  <c r="E1509" i="1" s="1"/>
  <c r="E2794" i="1" a="1"/>
  <c r="E2794" i="1" s="1"/>
  <c r="E2359" i="1" a="1"/>
  <c r="E2359" i="1" s="1"/>
  <c r="E1638" i="1" a="1"/>
  <c r="E1638" i="1" s="1"/>
  <c r="E1685" i="1" a="1"/>
  <c r="E1685" i="1" s="1"/>
  <c r="E1727" i="1" a="1"/>
  <c r="E1727" i="1" s="1"/>
  <c r="E1489" i="1" a="1"/>
  <c r="E1489" i="1" s="1"/>
  <c r="E2033" i="1" a="1"/>
  <c r="E2033" i="1" s="1"/>
  <c r="E503" i="1" a="1"/>
  <c r="E503" i="1" s="1"/>
  <c r="E1670" i="1" a="1"/>
  <c r="E1670" i="1" s="1"/>
  <c r="E2021" i="1" a="1"/>
  <c r="E2021" i="1" s="1"/>
  <c r="E1712" i="1" a="1"/>
  <c r="E1712" i="1" s="1"/>
  <c r="E1988" i="1" a="1"/>
  <c r="E1988" i="1" s="1"/>
  <c r="E2065" i="1" a="1"/>
  <c r="E2065" i="1" s="1"/>
  <c r="E2083" i="1" a="1"/>
  <c r="E2083" i="1" s="1"/>
  <c r="E2077" i="1" a="1"/>
  <c r="E2077" i="1" s="1"/>
  <c r="E2087" i="1" a="1"/>
  <c r="E2087" i="1" s="1"/>
  <c r="E2068" i="1" a="1"/>
  <c r="E2068" i="1" s="1"/>
  <c r="E2082" i="1" a="1"/>
  <c r="E2082" i="1" s="1"/>
  <c r="E2039" i="1" a="1"/>
  <c r="E2039" i="1" s="1"/>
  <c r="E3395" i="1" a="1"/>
  <c r="E3395" i="1" s="1"/>
  <c r="E2020" i="1" a="1"/>
  <c r="E2020" i="1" s="1"/>
  <c r="E2076" i="1" a="1"/>
  <c r="E2076" i="1" s="1"/>
  <c r="E2014" i="1" a="1"/>
  <c r="E2014" i="1" s="1"/>
  <c r="E2069" i="1" a="1"/>
  <c r="E2069" i="1" s="1"/>
  <c r="E1885" i="1" a="1"/>
  <c r="E1885" i="1" s="1"/>
  <c r="E1977" i="1" a="1"/>
  <c r="E1977" i="1" s="1"/>
  <c r="E2037" i="1" a="1"/>
  <c r="E2037" i="1" s="1"/>
  <c r="E2472" i="1" a="1"/>
  <c r="E2472" i="1" s="1"/>
  <c r="E1838" i="1" a="1"/>
  <c r="E1838" i="1" s="1"/>
  <c r="E3221" i="1" a="1"/>
  <c r="E3221" i="1" s="1"/>
  <c r="E2770" i="1" a="1"/>
  <c r="E2770" i="1" s="1"/>
  <c r="E3179" i="1" a="1"/>
  <c r="E3179" i="1" s="1"/>
  <c r="E3037" i="1" a="1"/>
  <c r="E3037" i="1" s="1"/>
  <c r="E3276" i="1" a="1"/>
  <c r="E3276" i="1" s="1"/>
  <c r="E164" i="1" a="1"/>
  <c r="E164" i="1" s="1"/>
  <c r="E1673" i="1" a="1"/>
  <c r="E1673" i="1" s="1"/>
  <c r="E1573" i="1" a="1"/>
  <c r="E1573" i="1" s="1"/>
  <c r="E3525" i="1" a="1"/>
  <c r="E3525" i="1" s="1"/>
  <c r="E2154" i="1" a="1"/>
  <c r="E2154" i="1" s="1"/>
  <c r="E437" i="1" a="1"/>
  <c r="E437" i="1" s="1"/>
  <c r="E2514" i="1" a="1"/>
  <c r="E2514" i="1" s="1"/>
  <c r="E3470" i="1" a="1"/>
  <c r="E3470" i="1" s="1"/>
  <c r="E3595" i="1" a="1"/>
  <c r="E3595" i="1" s="1"/>
  <c r="E320" i="1" a="1"/>
  <c r="E320" i="1" s="1"/>
  <c r="E518" i="1" a="1"/>
  <c r="E518" i="1" s="1"/>
  <c r="E500" i="1" a="1"/>
  <c r="E500" i="1" s="1"/>
  <c r="E2179" i="1" a="1"/>
  <c r="E2179" i="1" s="1"/>
  <c r="E1870" i="1" a="1"/>
  <c r="E1870" i="1" s="1"/>
  <c r="E1769" i="1" a="1"/>
  <c r="E1769" i="1" s="1"/>
  <c r="E201" i="1" a="1"/>
  <c r="E201" i="1" s="1"/>
  <c r="E190" i="1" a="1"/>
  <c r="E190" i="1" s="1"/>
  <c r="E63" i="1" a="1"/>
  <c r="E63" i="1" s="1"/>
  <c r="E3844" i="1" a="1"/>
  <c r="E3844" i="1" s="1"/>
  <c r="E603" i="1" a="1"/>
  <c r="E603" i="1" s="1"/>
  <c r="E602" i="1" a="1"/>
  <c r="E602" i="1" s="1"/>
  <c r="E2289" i="1" a="1"/>
  <c r="E2289" i="1" s="1"/>
  <c r="E62" i="1" a="1"/>
  <c r="E62" i="1" s="1"/>
  <c r="E349" i="1" a="1"/>
  <c r="E349" i="1" s="1"/>
  <c r="E3452" i="1" a="1"/>
  <c r="E3452" i="1" s="1"/>
  <c r="E3845" i="1" a="1"/>
  <c r="E3845" i="1" s="1"/>
  <c r="E2200" i="1" a="1"/>
  <c r="E2200" i="1" s="1"/>
  <c r="E1793" i="1" a="1"/>
  <c r="E1793" i="1" s="1"/>
  <c r="E3217" i="1" a="1"/>
  <c r="E3217" i="1" s="1"/>
  <c r="E3289" i="1" a="1"/>
  <c r="E3289" i="1" s="1"/>
  <c r="E3480" i="1" a="1"/>
  <c r="E3480" i="1" s="1"/>
  <c r="E3594" i="1" a="1"/>
  <c r="E3594" i="1" s="1"/>
  <c r="E3386" i="1" a="1"/>
  <c r="E3386" i="1" s="1"/>
  <c r="E2325" i="1" a="1"/>
  <c r="E2325" i="1" s="1"/>
  <c r="E2955" i="1" a="1"/>
  <c r="E2955" i="1" s="1"/>
  <c r="E3083" i="1" a="1"/>
  <c r="E3083" i="1" s="1"/>
  <c r="E2767" i="1" a="1"/>
  <c r="E2767" i="1" s="1"/>
  <c r="E421" i="1" a="1"/>
  <c r="E421" i="1" s="1"/>
  <c r="E619" i="1" a="1"/>
  <c r="E619" i="1" s="1"/>
  <c r="E1377" i="1" a="1"/>
  <c r="E1377" i="1" s="1"/>
  <c r="E1132" i="1" a="1"/>
  <c r="E1132" i="1" s="1"/>
  <c r="E2834" i="1" a="1"/>
  <c r="E2834" i="1" s="1"/>
  <c r="E3006" i="1" a="1"/>
  <c r="E3006" i="1" s="1"/>
  <c r="E404" i="1" a="1"/>
  <c r="E404" i="1" s="1"/>
  <c r="E2631" i="1" a="1"/>
  <c r="E2631" i="1" s="1"/>
  <c r="E2999" i="1" a="1"/>
  <c r="E2999" i="1" s="1"/>
  <c r="E2686" i="1" a="1"/>
  <c r="E2686" i="1" s="1"/>
  <c r="E3134" i="1" a="1"/>
  <c r="E3134" i="1" s="1"/>
  <c r="E478" i="1" a="1"/>
  <c r="E478" i="1" s="1"/>
  <c r="E1692" i="1" a="1"/>
  <c r="E1692" i="1" s="1"/>
  <c r="E3646" i="1" a="1"/>
  <c r="E3646" i="1" s="1"/>
  <c r="E2205" i="1" a="1"/>
  <c r="E2205" i="1" s="1"/>
  <c r="E2166" i="1" a="1"/>
  <c r="E2166" i="1" s="1"/>
  <c r="E1659" i="1" a="1"/>
  <c r="E1659" i="1" s="1"/>
  <c r="E698" i="1" a="1"/>
  <c r="E698" i="1" s="1"/>
  <c r="E1718" i="1" a="1"/>
  <c r="E1718" i="1" s="1"/>
  <c r="E671" i="1" a="1"/>
  <c r="E671" i="1" s="1"/>
  <c r="E2078" i="1" a="1"/>
  <c r="E2078" i="1" s="1"/>
  <c r="E1888" i="1" a="1"/>
  <c r="E1888" i="1" s="1"/>
  <c r="E2619" i="1" a="1"/>
  <c r="E2619" i="1" s="1"/>
  <c r="E3292" i="1" a="1"/>
  <c r="E3292" i="1" s="1"/>
  <c r="E3028" i="1" a="1"/>
  <c r="E3028" i="1" s="1"/>
  <c r="E1411" i="1" a="1"/>
  <c r="E1411" i="1" s="1"/>
  <c r="E1426" i="1" a="1"/>
  <c r="E1426" i="1" s="1"/>
  <c r="E1057" i="1" a="1"/>
  <c r="E1057" i="1" s="1"/>
  <c r="E708" i="1" a="1"/>
  <c r="E708" i="1" s="1"/>
  <c r="E105" i="1" a="1"/>
  <c r="E105" i="1" s="1"/>
  <c r="E1555" i="1" a="1"/>
  <c r="E1555" i="1" s="1"/>
  <c r="E3035" i="1" a="1"/>
  <c r="E3035" i="1" s="1"/>
  <c r="E2174" i="1" a="1"/>
  <c r="E2174" i="1" s="1"/>
  <c r="E1076" i="1" a="1"/>
  <c r="E1076" i="1" s="1"/>
  <c r="E519" i="1" a="1"/>
  <c r="E519" i="1" s="1"/>
  <c r="E2821" i="1" a="1"/>
  <c r="E2821" i="1" s="1"/>
  <c r="E1579" i="1" a="1"/>
  <c r="E1579" i="1" s="1"/>
  <c r="E2008" i="1" a="1"/>
  <c r="E2008" i="1" s="1"/>
  <c r="E3058" i="1" a="1"/>
  <c r="E3058" i="1" s="1"/>
  <c r="E2953" i="1" a="1"/>
  <c r="E2953" i="1" s="1"/>
  <c r="E828" i="1" a="1"/>
  <c r="E828" i="1" s="1"/>
  <c r="E1644" i="1" a="1"/>
  <c r="E1644" i="1" s="1"/>
  <c r="E1178" i="1" a="1"/>
  <c r="E1178" i="1" s="1"/>
  <c r="E3426" i="1" a="1"/>
  <c r="E3426" i="1" s="1"/>
  <c r="E3425" i="1" a="1"/>
  <c r="E3425" i="1" s="1"/>
  <c r="E1611" i="1" a="1"/>
  <c r="E1611" i="1" s="1"/>
  <c r="E1183" i="1" a="1"/>
  <c r="E1183" i="1" s="1"/>
  <c r="E2493" i="1" a="1"/>
  <c r="E2493" i="1" s="1"/>
  <c r="E2503" i="1" a="1"/>
  <c r="E2503" i="1" s="1"/>
  <c r="E3218" i="1" a="1"/>
  <c r="E3218" i="1" s="1"/>
  <c r="E174" i="1" a="1"/>
  <c r="E174" i="1" s="1"/>
  <c r="E3045" i="1" a="1"/>
  <c r="E3045" i="1" s="1"/>
  <c r="E1846" i="1" a="1"/>
  <c r="E1846" i="1" s="1"/>
  <c r="E2126" i="1" a="1"/>
  <c r="E2126" i="1" s="1"/>
  <c r="E1468" i="1" a="1"/>
  <c r="E1468" i="1" s="1"/>
  <c r="E674" i="1" a="1"/>
  <c r="E674" i="1" s="1"/>
  <c r="E660" i="1" a="1"/>
  <c r="E660" i="1" s="1"/>
  <c r="E1717" i="1" a="1"/>
  <c r="E1717" i="1" s="1"/>
  <c r="E2080" i="1" a="1"/>
  <c r="E2080" i="1" s="1"/>
  <c r="E513" i="1" a="1"/>
  <c r="E513" i="1" s="1"/>
  <c r="E261" i="1" a="1"/>
  <c r="E261" i="1" s="1"/>
  <c r="E2180" i="1" a="1"/>
  <c r="E2180" i="1" s="1"/>
  <c r="E1725" i="1" a="1"/>
  <c r="E1725" i="1" s="1"/>
  <c r="E123" i="1" a="1"/>
  <c r="E123" i="1" s="1"/>
  <c r="E3224" i="1" a="1"/>
  <c r="E3224" i="1" s="1"/>
  <c r="E670" i="1" a="1"/>
  <c r="E670" i="1" s="1"/>
  <c r="E666" i="1" a="1"/>
  <c r="E666" i="1" s="1"/>
  <c r="E663" i="1" a="1"/>
  <c r="E663" i="1" s="1"/>
  <c r="E495" i="1" a="1"/>
  <c r="E495" i="1" s="1"/>
  <c r="E2763" i="1" a="1"/>
  <c r="E2763" i="1" s="1"/>
  <c r="E481" i="1" a="1"/>
  <c r="E481" i="1" s="1"/>
  <c r="E2187" i="1" a="1"/>
  <c r="E2187" i="1" s="1"/>
  <c r="E582" i="1" a="1"/>
  <c r="E582" i="1" s="1"/>
  <c r="E1871" i="1" a="1"/>
  <c r="E1871" i="1" s="1"/>
  <c r="E3555" i="1" a="1"/>
  <c r="E3555" i="1" s="1"/>
  <c r="E2598" i="1" a="1"/>
  <c r="E2598" i="1" s="1"/>
  <c r="E1825" i="1" a="1"/>
  <c r="E1825" i="1" s="1"/>
  <c r="E1059" i="1" a="1"/>
  <c r="E1059" i="1" s="1"/>
  <c r="E3168" i="1" a="1"/>
  <c r="E3168" i="1" s="1"/>
  <c r="E3145" i="1" a="1"/>
  <c r="E3145" i="1" s="1"/>
  <c r="E1810" i="1" a="1"/>
  <c r="E1810" i="1" s="1"/>
  <c r="E2062" i="1" a="1"/>
  <c r="E2062" i="1" s="1"/>
  <c r="E2512" i="1" a="1"/>
  <c r="E2512" i="1" s="1"/>
  <c r="E2776" i="1" a="1"/>
  <c r="E2776" i="1" s="1"/>
  <c r="E477" i="1" a="1"/>
  <c r="E477" i="1" s="1"/>
  <c r="E596" i="1" a="1"/>
  <c r="E596" i="1" s="1"/>
  <c r="E590" i="1" a="1"/>
  <c r="E590" i="1" s="1"/>
  <c r="E2560" i="1" a="1"/>
  <c r="E2560" i="1" s="1"/>
  <c r="E2845" i="1" a="1"/>
  <c r="E2845" i="1" s="1"/>
  <c r="E2951" i="1" a="1"/>
  <c r="E2951" i="1" s="1"/>
  <c r="E1248" i="1" a="1"/>
  <c r="E1248" i="1" s="1"/>
  <c r="E2877" i="1" a="1"/>
  <c r="E2877" i="1" s="1"/>
  <c r="E2147" i="1" a="1"/>
  <c r="E2147" i="1" s="1"/>
  <c r="E1262" i="1" a="1"/>
  <c r="E1262" i="1" s="1"/>
  <c r="E2910" i="1" a="1"/>
  <c r="E2910" i="1" s="1"/>
  <c r="E116" i="1" a="1"/>
  <c r="E116" i="1" s="1"/>
  <c r="E3754" i="1" a="1"/>
  <c r="E3754" i="1" s="1"/>
  <c r="E2038" i="1" a="1"/>
  <c r="E2038" i="1" s="1"/>
  <c r="E1633" i="1" a="1"/>
  <c r="E1633" i="1" s="1"/>
  <c r="E2144" i="1" a="1"/>
  <c r="E2144" i="1" s="1"/>
  <c r="E834" i="1" a="1"/>
  <c r="E834" i="1" s="1"/>
  <c r="E326" i="1" a="1"/>
  <c r="E326" i="1" s="1"/>
  <c r="E350" i="1" a="1"/>
  <c r="E350" i="1" s="1"/>
  <c r="E865" i="1" a="1"/>
  <c r="E865" i="1" s="1"/>
  <c r="E1887" i="1" a="1"/>
  <c r="E1887" i="1" s="1"/>
  <c r="E275" i="1" a="1"/>
  <c r="E275" i="1" s="1"/>
  <c r="E1301" i="1" a="1"/>
  <c r="E1301" i="1" s="1"/>
  <c r="E2109" i="1" a="1"/>
  <c r="E2109" i="1" s="1"/>
  <c r="E1731" i="1" a="1"/>
  <c r="E1731" i="1" s="1"/>
  <c r="E529" i="1" a="1"/>
  <c r="E529" i="1" s="1"/>
  <c r="E462" i="1" a="1"/>
  <c r="E462" i="1" s="1"/>
  <c r="E1654" i="1" a="1"/>
  <c r="E1654" i="1" s="1"/>
  <c r="E659" i="1" a="1"/>
  <c r="E659" i="1" s="1"/>
  <c r="E2824" i="1" a="1"/>
  <c r="E2824" i="1" s="1"/>
  <c r="E2086" i="1" a="1"/>
  <c r="E2086" i="1" s="1"/>
  <c r="E2885" i="1" a="1"/>
  <c r="E2885" i="1" s="1"/>
  <c r="E2964" i="1" a="1"/>
  <c r="E2964" i="1" s="1"/>
  <c r="E408" i="1" a="1"/>
  <c r="E408" i="1" s="1"/>
  <c r="E3438" i="1" a="1"/>
  <c r="E3438" i="1" s="1"/>
  <c r="E669" i="1" a="1"/>
  <c r="E669" i="1" s="1"/>
  <c r="E3175" i="1" a="1"/>
  <c r="E3175" i="1" s="1"/>
  <c r="E3222" i="1" a="1"/>
  <c r="E3222" i="1" s="1"/>
  <c r="E3223" i="1" a="1"/>
  <c r="E3223" i="1" s="1"/>
  <c r="E3262" i="1" a="1"/>
  <c r="E3262" i="1" s="1"/>
  <c r="E1330" i="1" a="1"/>
  <c r="E1330" i="1" s="1"/>
  <c r="E871" i="1" a="1"/>
  <c r="E871" i="1" s="1"/>
  <c r="E3542" i="1" a="1"/>
  <c r="E3542" i="1" s="1"/>
  <c r="E1401" i="1" a="1"/>
  <c r="E1401" i="1" s="1"/>
  <c r="E50" i="1" a="1"/>
  <c r="E50" i="1" s="1"/>
  <c r="E160" i="1" a="1"/>
  <c r="E160" i="1" s="1"/>
  <c r="E313" i="1" a="1"/>
  <c r="E313" i="1" s="1"/>
  <c r="E2942" i="1" a="1"/>
  <c r="E2942" i="1" s="1"/>
  <c r="E2177" i="1" a="1"/>
  <c r="E2177" i="1" s="1"/>
  <c r="E1122" i="1" a="1"/>
  <c r="E1122" i="1" s="1"/>
  <c r="E257" i="1" a="1"/>
  <c r="E257" i="1" s="1"/>
  <c r="E3010" i="1" a="1"/>
  <c r="E3010" i="1" s="1"/>
  <c r="E1739" i="1" a="1"/>
  <c r="E1739" i="1" s="1"/>
  <c r="E2159" i="1" a="1"/>
  <c r="E2159" i="1" s="1"/>
  <c r="E2793" i="1" a="1"/>
  <c r="E2793" i="1" s="1"/>
  <c r="E486" i="1" a="1"/>
  <c r="E486" i="1" s="1"/>
  <c r="E2262" i="1" a="1"/>
  <c r="E2262" i="1" s="1"/>
  <c r="E266" i="1" a="1"/>
  <c r="E266" i="1" s="1"/>
  <c r="E79" i="1" a="1"/>
  <c r="E79" i="1" s="1"/>
  <c r="E2557" i="1" a="1"/>
  <c r="E2557" i="1" s="1"/>
  <c r="E2172" i="1" a="1"/>
  <c r="E2172" i="1" s="1"/>
  <c r="E1507" i="1" a="1"/>
  <c r="E1507" i="1" s="1"/>
  <c r="E212" i="1" a="1"/>
  <c r="E212" i="1" s="1"/>
  <c r="E185" i="1" a="1"/>
  <c r="E185" i="1" s="1"/>
  <c r="E104" i="1" a="1"/>
  <c r="E104" i="1" s="1"/>
  <c r="E1641" i="1" a="1"/>
  <c r="E1641" i="1" s="1"/>
  <c r="E2124" i="1" a="1"/>
  <c r="E2124" i="1" s="1"/>
  <c r="E2112" i="1" a="1"/>
  <c r="E2112" i="1" s="1"/>
  <c r="E2547" i="1" a="1"/>
  <c r="E2547" i="1" s="1"/>
  <c r="E613" i="1" a="1"/>
  <c r="E613" i="1" s="1"/>
  <c r="E460" i="1" a="1"/>
  <c r="E460" i="1" s="1"/>
  <c r="E1598" i="1" a="1"/>
  <c r="E1598" i="1" s="1"/>
  <c r="E1498" i="1" a="1"/>
  <c r="E1498" i="1" s="1"/>
  <c r="E1629" i="1" a="1"/>
  <c r="E1629" i="1" s="1"/>
  <c r="E620" i="1" a="1"/>
  <c r="E620" i="1" s="1"/>
  <c r="E2102" i="1" a="1"/>
  <c r="E2102" i="1" s="1"/>
  <c r="E610" i="1" a="1"/>
  <c r="E610" i="1" s="1"/>
  <c r="E432" i="1" a="1"/>
  <c r="E432" i="1" s="1"/>
  <c r="E3347" i="1" a="1"/>
  <c r="E3347" i="1" s="1"/>
  <c r="E1705" i="1" a="1"/>
  <c r="E1705" i="1" s="1"/>
  <c r="E2801" i="1" a="1"/>
  <c r="E2801" i="1" s="1"/>
  <c r="E55" i="1" a="1"/>
  <c r="E55" i="1" s="1"/>
  <c r="E401" i="1" a="1"/>
  <c r="E401" i="1" s="1"/>
  <c r="E413" i="1" a="1"/>
  <c r="E413" i="1" s="1"/>
  <c r="E430" i="1" a="1"/>
  <c r="E430" i="1" s="1"/>
  <c r="E282" i="1" a="1"/>
  <c r="E282" i="1" s="1"/>
  <c r="E3082" i="1" a="1"/>
  <c r="E3082" i="1" s="1"/>
  <c r="E586" i="1" a="1"/>
  <c r="E586" i="1" s="1"/>
  <c r="E2521" i="1" a="1"/>
  <c r="E2521" i="1" s="1"/>
  <c r="E1552" i="1" a="1"/>
  <c r="E1552" i="1" s="1"/>
  <c r="E1751" i="1" a="1"/>
  <c r="E1751" i="1" s="1"/>
  <c r="E1993" i="1" a="1"/>
  <c r="E1993" i="1" s="1"/>
  <c r="E2922" i="1" a="1"/>
  <c r="E2922" i="1" s="1"/>
  <c r="E2072" i="1" a="1"/>
  <c r="E2072" i="1" s="1"/>
  <c r="E1869" i="1" a="1"/>
  <c r="E1869" i="1" s="1"/>
  <c r="E1814" i="1" a="1"/>
  <c r="E1814" i="1" s="1"/>
  <c r="E2504" i="1" a="1"/>
  <c r="E2504" i="1" s="1"/>
  <c r="E1859" i="1" a="1"/>
  <c r="E1859" i="1" s="1"/>
  <c r="E3020" i="1" a="1"/>
  <c r="E3020" i="1" s="1"/>
  <c r="E772" i="1" a="1"/>
  <c r="E772" i="1" s="1"/>
  <c r="E2500" i="1" a="1"/>
  <c r="E2500" i="1" s="1"/>
  <c r="E288" i="1" a="1"/>
  <c r="E288" i="1" s="1"/>
  <c r="E1620" i="1" a="1"/>
  <c r="E1620" i="1" s="1"/>
  <c r="E1062" i="1" a="1"/>
  <c r="E1062" i="1" s="1"/>
  <c r="E419" i="1" a="1"/>
  <c r="E419" i="1" s="1"/>
  <c r="E2348" i="1" a="1"/>
  <c r="E2348" i="1" s="1"/>
  <c r="E1369" i="1" a="1"/>
  <c r="E1369" i="1" s="1"/>
  <c r="E328" i="1" a="1"/>
  <c r="E328" i="1" s="1"/>
  <c r="E127" i="1" a="1"/>
  <c r="E127" i="1" s="1"/>
  <c r="E651" i="1" a="1"/>
  <c r="E651" i="1" s="1"/>
  <c r="E2555" i="1" a="1"/>
  <c r="E2555" i="1" s="1"/>
  <c r="E2171" i="1" a="1"/>
  <c r="E2171" i="1" s="1"/>
  <c r="E504" i="1" a="1"/>
  <c r="E504" i="1" s="1"/>
  <c r="E806" i="1" a="1"/>
  <c r="E806" i="1" s="1"/>
  <c r="E724" i="1" a="1"/>
  <c r="E724" i="1" s="1"/>
  <c r="E2347" i="1" a="1"/>
  <c r="E2347" i="1" s="1"/>
  <c r="E3492" i="1" a="1"/>
  <c r="E3492" i="1" s="1"/>
  <c r="E2103" i="1" a="1"/>
  <c r="E2103" i="1" s="1"/>
  <c r="E2074" i="1" a="1"/>
  <c r="E2074" i="1" s="1"/>
  <c r="E2162" i="1" a="1"/>
  <c r="E2162" i="1" s="1"/>
  <c r="E749" i="1" a="1"/>
  <c r="E749" i="1" s="1"/>
  <c r="E1730" i="1" a="1"/>
  <c r="E1730" i="1" s="1"/>
  <c r="E777" i="1" a="1"/>
  <c r="E777" i="1" s="1"/>
  <c r="E1762" i="1" a="1"/>
  <c r="E1762" i="1" s="1"/>
  <c r="E2925" i="1" a="1"/>
  <c r="E2925" i="1" s="1"/>
  <c r="E134" i="1" a="1"/>
  <c r="E134" i="1" s="1"/>
  <c r="E801" i="1" a="1"/>
  <c r="E801" i="1" s="1"/>
  <c r="E810" i="1" a="1"/>
  <c r="E810" i="1" s="1"/>
  <c r="E17" i="1" a="1"/>
  <c r="E17" i="1" s="1"/>
  <c r="E1596" i="1" a="1"/>
  <c r="E1596" i="1" s="1"/>
  <c r="E3693" i="1" a="1"/>
  <c r="E3693" i="1" s="1"/>
  <c r="E763" i="1" a="1"/>
  <c r="E763" i="1" s="1"/>
  <c r="E1427" i="1" a="1"/>
  <c r="E1427" i="1" s="1"/>
  <c r="E2270" i="1" a="1"/>
  <c r="E2270" i="1" s="1"/>
  <c r="E1387" i="1" a="1"/>
  <c r="E1387" i="1" s="1"/>
  <c r="E1830" i="1" a="1"/>
  <c r="E1830" i="1" s="1"/>
  <c r="E1800" i="1" a="1"/>
  <c r="E1800" i="1" s="1"/>
  <c r="E1402" i="1" a="1"/>
  <c r="E1402" i="1" s="1"/>
  <c r="E3502" i="1" a="1"/>
  <c r="E3502" i="1" s="1"/>
  <c r="E2352" i="1" a="1"/>
  <c r="E2352" i="1" s="1"/>
  <c r="E2127" i="1" a="1"/>
  <c r="E2127" i="1" s="1"/>
  <c r="E3745" i="1" a="1"/>
  <c r="E3745" i="1" s="1"/>
  <c r="E2260" i="1" a="1"/>
  <c r="E2260" i="1" s="1"/>
  <c r="E2343" i="1" a="1"/>
  <c r="E2343" i="1" s="1"/>
  <c r="E161" i="1" a="1"/>
  <c r="E161" i="1" s="1"/>
  <c r="E387" i="1" a="1"/>
  <c r="E387" i="1" s="1"/>
  <c r="E1388" i="1" a="1"/>
  <c r="E1388" i="1" s="1"/>
  <c r="E1758" i="1" a="1"/>
  <c r="E1758" i="1" s="1"/>
  <c r="E2931" i="1" a="1"/>
  <c r="E2931" i="1" s="1"/>
  <c r="E480" i="1" a="1"/>
  <c r="E480" i="1" s="1"/>
  <c r="E3211" i="1" a="1"/>
  <c r="E3211" i="1" s="1"/>
  <c r="E2873" i="1" a="1"/>
  <c r="E2873" i="1" s="1"/>
  <c r="E3311" i="1" a="1"/>
  <c r="E3311" i="1" s="1"/>
  <c r="E1351" i="1" a="1"/>
  <c r="E1351" i="1" s="1"/>
  <c r="E2546" i="1" a="1"/>
  <c r="E2546" i="1" s="1"/>
  <c r="E57" i="1" a="1"/>
  <c r="E57" i="1" s="1"/>
  <c r="E2035" i="1" a="1"/>
  <c r="E2035" i="1" s="1"/>
  <c r="E1771" i="1" a="1"/>
  <c r="E1771" i="1" s="1"/>
  <c r="E2927" i="1" a="1"/>
  <c r="E2927" i="1" s="1"/>
  <c r="E2563" i="1" a="1"/>
  <c r="E2563" i="1" s="1"/>
  <c r="E3644" i="1" a="1"/>
  <c r="E3644" i="1" s="1"/>
  <c r="E2778" i="1" a="1"/>
  <c r="E2778" i="1" s="1"/>
  <c r="E15" i="1" a="1"/>
  <c r="E15" i="1" s="1"/>
  <c r="E1290" i="1" a="1"/>
  <c r="E1290" i="1" s="1"/>
  <c r="E3139" i="1" a="1"/>
  <c r="E3139" i="1" s="1"/>
  <c r="E3203" i="1" a="1"/>
  <c r="E3203" i="1" s="1"/>
  <c r="E3144" i="1" a="1"/>
  <c r="E3144" i="1" s="1"/>
  <c r="E3080" i="1" a="1"/>
  <c r="E3080" i="1" s="1"/>
  <c r="E3589" i="1" a="1"/>
  <c r="E3589" i="1" s="1"/>
  <c r="E2832" i="1" a="1"/>
  <c r="E2832" i="1" s="1"/>
  <c r="E3291" i="1" a="1"/>
  <c r="E3291" i="1" s="1"/>
  <c r="E3047" i="1" a="1"/>
  <c r="E3047" i="1" s="1"/>
  <c r="E2366" i="1" a="1"/>
  <c r="E2366" i="1" s="1"/>
  <c r="E3297" i="1" a="1"/>
  <c r="E3297" i="1" s="1"/>
  <c r="E3042" i="1" a="1"/>
  <c r="E3042" i="1" s="1"/>
  <c r="E3280" i="1" a="1"/>
  <c r="E3280" i="1" s="1"/>
  <c r="E1508" i="1" a="1"/>
  <c r="E1508" i="1" s="1"/>
  <c r="E114" i="1" a="1"/>
  <c r="E114" i="1" s="1"/>
  <c r="E3070" i="1" a="1"/>
  <c r="E3070" i="1" s="1"/>
  <c r="E1754" i="1" a="1"/>
  <c r="E1754" i="1" s="1"/>
  <c r="E2941" i="1" a="1"/>
  <c r="E2941" i="1" s="1"/>
  <c r="E2527" i="1" a="1"/>
  <c r="E2527" i="1" s="1"/>
  <c r="E3496" i="1" a="1"/>
  <c r="E3496" i="1" s="1"/>
  <c r="E3065" i="1" a="1"/>
  <c r="E3065" i="1" s="1"/>
  <c r="E3136" i="1" a="1"/>
  <c r="E3136" i="1" s="1"/>
  <c r="E3074" i="1" a="1"/>
  <c r="E3074" i="1" s="1"/>
  <c r="E3071" i="1" a="1"/>
  <c r="E3071" i="1" s="1"/>
  <c r="E2322" i="1" a="1"/>
  <c r="E2322" i="1" s="1"/>
  <c r="E493" i="1" a="1"/>
  <c r="E493" i="1" s="1"/>
  <c r="E2537" i="1" a="1"/>
  <c r="E2537" i="1" s="1"/>
  <c r="E786" i="1" a="1"/>
  <c r="E786" i="1" s="1"/>
  <c r="E1767" i="1" a="1"/>
  <c r="E1767" i="1" s="1"/>
  <c r="E3284" i="1" a="1"/>
  <c r="E3284" i="1" s="1"/>
  <c r="E3180" i="1" a="1"/>
  <c r="E3180" i="1" s="1"/>
  <c r="E2904" i="1" a="1"/>
  <c r="E2904" i="1" s="1"/>
  <c r="E3016" i="1" a="1"/>
  <c r="E3016" i="1" s="1"/>
  <c r="E3478" i="1" a="1"/>
  <c r="E3478" i="1" s="1"/>
  <c r="E2930" i="1" a="1"/>
  <c r="E2930" i="1" s="1"/>
  <c r="E2943" i="1" a="1"/>
  <c r="E2943" i="1" s="1"/>
  <c r="E3196" i="1" a="1"/>
  <c r="E3196" i="1" s="1"/>
  <c r="E3261" i="1" a="1"/>
  <c r="E3261" i="1" s="1"/>
  <c r="E2725" i="1" a="1"/>
  <c r="E2725" i="1" s="1"/>
  <c r="E3285" i="1" a="1"/>
  <c r="E3285" i="1" s="1"/>
  <c r="E2324" i="1" a="1"/>
  <c r="E2324" i="1" s="1"/>
  <c r="E1753" i="1" a="1"/>
  <c r="E1753" i="1" s="1"/>
  <c r="E3286" i="1" a="1"/>
  <c r="E3286" i="1" s="1"/>
  <c r="E2075" i="1" a="1"/>
  <c r="E2075" i="1" s="1"/>
  <c r="E2561" i="1" a="1"/>
  <c r="E2561" i="1" s="1"/>
  <c r="E2285" i="1" a="1"/>
  <c r="E2285" i="1" s="1"/>
  <c r="E1511" i="1" a="1"/>
  <c r="E1511" i="1" s="1"/>
  <c r="E2364" i="1" a="1"/>
  <c r="E2364" i="1" s="1"/>
  <c r="E332" i="1" a="1"/>
  <c r="E332" i="1" s="1"/>
  <c r="E887" i="1" a="1"/>
  <c r="E887" i="1" s="1"/>
  <c r="E3049" i="1" a="1"/>
  <c r="E3049" i="1" s="1"/>
  <c r="E1079" i="1" a="1"/>
  <c r="E1079" i="1" s="1"/>
  <c r="E893" i="1" a="1"/>
  <c r="E893" i="1" s="1"/>
  <c r="E1230" i="1" a="1"/>
  <c r="E1230" i="1" s="1"/>
  <c r="E1237" i="1" a="1"/>
  <c r="E1237" i="1" s="1"/>
  <c r="E1957" i="1" a="1"/>
  <c r="E1957" i="1" s="1"/>
  <c r="E1470" i="1" a="1"/>
  <c r="E1470" i="1" s="1"/>
  <c r="E2431" i="1" a="1"/>
  <c r="E2431" i="1" s="1"/>
  <c r="E579" i="1" a="1"/>
  <c r="E579" i="1" s="1"/>
  <c r="E2164" i="1" a="1"/>
  <c r="E2164" i="1" s="1"/>
  <c r="E1616" i="1" a="1"/>
  <c r="E1616" i="1" s="1"/>
  <c r="E728" i="1" a="1"/>
  <c r="E728" i="1" s="1"/>
  <c r="E2401" i="1" a="1"/>
  <c r="E2401" i="1" s="1"/>
  <c r="E3434" i="1" a="1"/>
  <c r="E3434" i="1" s="1"/>
  <c r="E1379" i="1" a="1"/>
  <c r="E1379" i="1" s="1"/>
  <c r="E1244" i="1" a="1"/>
  <c r="E1244" i="1" s="1"/>
  <c r="E1086" i="1" a="1"/>
  <c r="E1086" i="1" s="1"/>
  <c r="E2258" i="1" a="1"/>
  <c r="E2258" i="1" s="1"/>
  <c r="E726" i="1" a="1"/>
  <c r="E726" i="1" s="1"/>
  <c r="E2263" i="1" a="1"/>
  <c r="E2263" i="1" s="1"/>
  <c r="E2282" i="1" a="1"/>
  <c r="E2282" i="1" s="1"/>
  <c r="E2279" i="1" a="1"/>
  <c r="E2279" i="1" s="1"/>
  <c r="E1376" i="1" a="1"/>
  <c r="E1376" i="1" s="1"/>
  <c r="E2706" i="1" a="1"/>
  <c r="E2706" i="1" s="1"/>
  <c r="E1087" i="1" a="1"/>
  <c r="E1087" i="1" s="1"/>
  <c r="E44" i="1" a="1"/>
  <c r="E44" i="1" s="1"/>
  <c r="E1145" i="1" a="1"/>
  <c r="E1145" i="1" s="1"/>
  <c r="E2440" i="1" a="1"/>
  <c r="E2440" i="1" s="1"/>
  <c r="E686" i="1" a="1"/>
  <c r="E686" i="1" s="1"/>
  <c r="E3165" i="1" a="1"/>
  <c r="E3165" i="1" s="1"/>
  <c r="E800" i="1" a="1"/>
  <c r="E800" i="1" s="1"/>
  <c r="E61" i="1" a="1"/>
  <c r="E61" i="1" s="1"/>
  <c r="E1141" i="1" a="1"/>
  <c r="E1141" i="1" s="1"/>
  <c r="E759" i="1" a="1"/>
  <c r="E759" i="1" s="1"/>
  <c r="E1938" i="1" a="1"/>
  <c r="E1938" i="1" s="1"/>
  <c r="E2833" i="1" a="1"/>
  <c r="E2833" i="1" s="1"/>
  <c r="E2481" i="1" a="1"/>
  <c r="E2481" i="1" s="1"/>
  <c r="E2727" i="1" a="1"/>
  <c r="E2727" i="1" s="1"/>
  <c r="E1315" i="1" a="1"/>
  <c r="E1315" i="1" s="1"/>
  <c r="E2782" i="1" a="1"/>
  <c r="E2782" i="1" s="1"/>
  <c r="E508" i="1" a="1"/>
  <c r="E508" i="1" s="1"/>
  <c r="E1254" i="1" a="1"/>
  <c r="E1254" i="1" s="1"/>
  <c r="E2842" i="1" a="1"/>
  <c r="E2842" i="1" s="1"/>
  <c r="E200" i="1" a="1"/>
  <c r="E200" i="1" s="1"/>
  <c r="E2425" i="1" a="1"/>
  <c r="E2425" i="1" s="1"/>
  <c r="E256" i="1" a="1"/>
  <c r="E256" i="1" s="1"/>
  <c r="E2856" i="1" a="1"/>
  <c r="E2856" i="1" s="1"/>
  <c r="E3036" i="1" a="1"/>
  <c r="E3036" i="1" s="1"/>
  <c r="E1347" i="1" a="1"/>
  <c r="E1347" i="1" s="1"/>
  <c r="E394" i="1" a="1"/>
  <c r="E394" i="1" s="1"/>
  <c r="E423" i="1" a="1"/>
  <c r="E423" i="1" s="1"/>
  <c r="E3411" i="1" a="1"/>
  <c r="E3411" i="1" s="1"/>
  <c r="E3407" i="1" a="1"/>
  <c r="E3407" i="1" s="1"/>
  <c r="E3268" i="1" a="1"/>
  <c r="E3268" i="1" s="1"/>
  <c r="E692" i="1" a="1"/>
  <c r="E692" i="1" s="1"/>
  <c r="E1243" i="1" a="1"/>
  <c r="E1243" i="1" s="1"/>
  <c r="E605" i="1" a="1"/>
  <c r="E605" i="1" s="1"/>
  <c r="E1759" i="1" a="1"/>
  <c r="E1759" i="1" s="1"/>
  <c r="E2012" i="1" a="1"/>
  <c r="E2012" i="1" s="1"/>
  <c r="E1080" i="1" a="1"/>
  <c r="E1080" i="1" s="1"/>
  <c r="E1287" i="1" a="1"/>
  <c r="E1287" i="1" s="1"/>
  <c r="E1681" i="1" a="1"/>
  <c r="E1681" i="1" s="1"/>
  <c r="E1945" i="1" a="1"/>
  <c r="E1945" i="1" s="1"/>
  <c r="E1354" i="1" a="1"/>
  <c r="E1354" i="1" s="1"/>
  <c r="E2266" i="1" a="1"/>
  <c r="E2266" i="1" s="1"/>
  <c r="E3096" i="1" a="1"/>
  <c r="E3096" i="1" s="1"/>
  <c r="E2544" i="1" a="1"/>
  <c r="E2544" i="1" s="1"/>
  <c r="E1500" i="1" a="1"/>
  <c r="E1500" i="1" s="1"/>
  <c r="E2695" i="1" a="1"/>
  <c r="E2695" i="1" s="1"/>
  <c r="E128" i="1" a="1"/>
  <c r="E128" i="1" s="1"/>
  <c r="E2688" i="1" a="1"/>
  <c r="E2688" i="1" s="1"/>
  <c r="E250" i="1" a="1"/>
  <c r="E250" i="1" s="1"/>
  <c r="E825" i="1" a="1"/>
  <c r="E825" i="1" s="1"/>
  <c r="E2751" i="1" a="1"/>
  <c r="E2751" i="1" s="1"/>
  <c r="E140" i="1" a="1"/>
  <c r="E140" i="1" s="1"/>
  <c r="E3157" i="1" a="1"/>
  <c r="E3157" i="1" s="1"/>
  <c r="E1679" i="1" a="1"/>
  <c r="E1679" i="1" s="1"/>
  <c r="E1487" i="1" a="1"/>
  <c r="E1487" i="1" s="1"/>
  <c r="E217" i="1" a="1"/>
  <c r="E217" i="1" s="1"/>
  <c r="E1333" i="1" a="1"/>
  <c r="E1333" i="1" s="1"/>
  <c r="E1322" i="1" a="1"/>
  <c r="E1322" i="1" s="1"/>
  <c r="E1325" i="1" a="1"/>
  <c r="E1325" i="1" s="1"/>
  <c r="E1321" i="1" a="1"/>
  <c r="E1321" i="1" s="1"/>
  <c r="E1320" i="1" a="1"/>
  <c r="E1320" i="1" s="1"/>
  <c r="E1329" i="1" a="1"/>
  <c r="E1329" i="1" s="1"/>
  <c r="E1334" i="1" a="1"/>
  <c r="E1334" i="1" s="1"/>
  <c r="E1317" i="1" a="1"/>
  <c r="E1317" i="1" s="1"/>
  <c r="E1336" i="1" a="1"/>
  <c r="E1336" i="1" s="1"/>
  <c r="E1332" i="1" a="1"/>
  <c r="E1332" i="1" s="1"/>
  <c r="E1331" i="1" a="1"/>
  <c r="E1331" i="1" s="1"/>
  <c r="E1341" i="1" a="1"/>
  <c r="E1341" i="1" s="1"/>
  <c r="E1342" i="1" a="1"/>
  <c r="E1342" i="1" s="1"/>
  <c r="E1324" i="1" a="1"/>
  <c r="E1324" i="1" s="1"/>
  <c r="E1337" i="1" a="1"/>
  <c r="E1337" i="1" s="1"/>
  <c r="E1327" i="1" a="1"/>
  <c r="E1327" i="1" s="1"/>
  <c r="E1339" i="1" a="1"/>
  <c r="E1339" i="1" s="1"/>
  <c r="E2812" i="1" a="1"/>
  <c r="E2812" i="1" s="1"/>
  <c r="E2480" i="1" a="1"/>
  <c r="E2480" i="1" s="1"/>
  <c r="E1112" i="1" a="1"/>
  <c r="E1112" i="1" s="1"/>
  <c r="E295" i="1" a="1"/>
  <c r="E295" i="1" s="1"/>
  <c r="E1119" i="1" a="1"/>
  <c r="E1119" i="1" s="1"/>
  <c r="E2118" i="1" a="1"/>
  <c r="E2118" i="1" s="1"/>
  <c r="E3838" i="1" a="1"/>
  <c r="E3838" i="1" s="1"/>
  <c r="E2122" i="1" a="1"/>
  <c r="E2122" i="1" s="1"/>
  <c r="E2589" i="1" a="1"/>
  <c r="E2589" i="1" s="1"/>
  <c r="E1813" i="1" a="1"/>
  <c r="E1813" i="1" s="1"/>
  <c r="E84" i="1" a="1"/>
  <c r="E84" i="1" s="1"/>
  <c r="E884" i="1" a="1"/>
  <c r="E884" i="1" s="1"/>
  <c r="E1459" i="1" a="1"/>
  <c r="E1459" i="1" s="1"/>
  <c r="E1488" i="1" a="1"/>
  <c r="E1488" i="1" s="1"/>
  <c r="E1129" i="1" a="1"/>
  <c r="E1129" i="1" s="1"/>
  <c r="E215" i="1" a="1"/>
  <c r="E215" i="1" s="1"/>
  <c r="E269" i="1" a="1"/>
  <c r="E269" i="1" s="1"/>
  <c r="E231" i="1" a="1"/>
  <c r="E231" i="1" s="1"/>
  <c r="E2150" i="1" a="1"/>
  <c r="E2150" i="1" s="1"/>
  <c r="E2956" i="1" a="1"/>
  <c r="E2956" i="1" s="1"/>
  <c r="E1251" i="1" a="1"/>
  <c r="E1251" i="1" s="1"/>
  <c r="E780" i="1" a="1"/>
  <c r="E780" i="1" s="1"/>
  <c r="E1626" i="1" a="1"/>
  <c r="E1626" i="1" s="1"/>
  <c r="E1478" i="1" a="1"/>
  <c r="E1478" i="1" s="1"/>
  <c r="E2280" i="1" a="1"/>
  <c r="E2280" i="1" s="1"/>
  <c r="E1851" i="1" a="1"/>
  <c r="E1851" i="1" s="1"/>
  <c r="E1082" i="1" a="1"/>
  <c r="E1082" i="1" s="1"/>
  <c r="E3641" i="1" a="1"/>
  <c r="E3641" i="1" s="1"/>
  <c r="E2917" i="1" a="1"/>
  <c r="E2917" i="1" s="1"/>
  <c r="E1372" i="1" a="1"/>
  <c r="E1372" i="1" s="1"/>
  <c r="E1414" i="1" a="1"/>
  <c r="E1414" i="1" s="1"/>
  <c r="E2969" i="1" a="1"/>
  <c r="E2969" i="1" s="1"/>
  <c r="E1030" i="1" a="1"/>
  <c r="E1030" i="1" s="1"/>
  <c r="E146" i="1" a="1"/>
  <c r="E146" i="1" s="1"/>
  <c r="E1978" i="1" a="1"/>
  <c r="E1978" i="1" s="1"/>
  <c r="E3115" i="1" a="1"/>
  <c r="E3115" i="1" s="1"/>
  <c r="E1367" i="1" a="1"/>
  <c r="E1367" i="1" s="1"/>
  <c r="E2392" i="1" a="1"/>
  <c r="E2392" i="1" s="1"/>
  <c r="E2610" i="1" a="1"/>
  <c r="E2610" i="1" s="1"/>
  <c r="E2253" i="1" a="1"/>
  <c r="E2253" i="1" s="1"/>
  <c r="E3104" i="1" a="1"/>
  <c r="E3104" i="1" s="1"/>
  <c r="E1474" i="1" a="1"/>
  <c r="E1474" i="1" s="1"/>
  <c r="E3667" i="1" a="1"/>
  <c r="E3667" i="1" s="1"/>
  <c r="E467" i="1" a="1"/>
  <c r="E467" i="1" s="1"/>
  <c r="E2229" i="1" a="1"/>
  <c r="E2229" i="1" s="1"/>
  <c r="E1688" i="1" a="1"/>
  <c r="E1688" i="1" s="1"/>
  <c r="E3349" i="1" a="1"/>
  <c r="E3349" i="1" s="1"/>
  <c r="E1490" i="1" a="1"/>
  <c r="E1490" i="1" s="1"/>
  <c r="E2139" i="1" a="1"/>
  <c r="E2139" i="1" s="1"/>
  <c r="E166" i="1" a="1"/>
  <c r="E166" i="1" s="1"/>
  <c r="E1144" i="1" a="1"/>
  <c r="E1144" i="1" s="1"/>
  <c r="E1882" i="1" a="1"/>
  <c r="E1882" i="1" s="1"/>
  <c r="E1707" i="1" a="1"/>
  <c r="E1707" i="1" s="1"/>
  <c r="E196" i="1" a="1"/>
  <c r="E196" i="1" s="1"/>
  <c r="E2757" i="1" a="1"/>
  <c r="E2757" i="1" s="1"/>
  <c r="E3239" i="1" a="1"/>
  <c r="E3239" i="1" s="1"/>
  <c r="E2982" i="1" a="1"/>
  <c r="E2982" i="1" s="1"/>
  <c r="E2986" i="1" a="1"/>
  <c r="E2986" i="1" s="1"/>
  <c r="E1185" i="1" a="1"/>
  <c r="E1185" i="1" s="1"/>
  <c r="E1499" i="1" a="1"/>
  <c r="E1499" i="1" s="1"/>
  <c r="E2937" i="1" a="1"/>
  <c r="E2937" i="1" s="1"/>
  <c r="E2485" i="1" a="1"/>
  <c r="E2485" i="1" s="1"/>
  <c r="E1926" i="1" a="1"/>
  <c r="E1926" i="1" s="1"/>
  <c r="E1886" i="1" a="1"/>
  <c r="E1886" i="1" s="1"/>
  <c r="E1883" i="1" a="1"/>
  <c r="E1883" i="1" s="1"/>
  <c r="E2256" i="1" a="1"/>
  <c r="E2256" i="1" s="1"/>
  <c r="E2740" i="1" a="1"/>
  <c r="E2740" i="1" s="1"/>
  <c r="E2507" i="1" a="1"/>
  <c r="E2507" i="1" s="1"/>
  <c r="E2207" i="1" a="1"/>
  <c r="E2207" i="1" s="1"/>
  <c r="E2199" i="1" a="1"/>
  <c r="E2199" i="1" s="1"/>
  <c r="E2754" i="1" a="1"/>
  <c r="E2754" i="1" s="1"/>
  <c r="E2194" i="1" a="1"/>
  <c r="E2194" i="1" s="1"/>
  <c r="E2755" i="1" a="1"/>
  <c r="E2755" i="1" s="1"/>
  <c r="E2743" i="1" a="1"/>
  <c r="E2743" i="1" s="1"/>
  <c r="E2939" i="1" a="1"/>
  <c r="E2939" i="1" s="1"/>
  <c r="E2762" i="1" a="1"/>
  <c r="E2762" i="1" s="1"/>
  <c r="E2574" i="1" a="1"/>
  <c r="E2574" i="1" s="1"/>
  <c r="E2670" i="1" a="1"/>
  <c r="E2670" i="1" s="1"/>
  <c r="E1837" i="1" a="1"/>
  <c r="E1837" i="1" s="1"/>
  <c r="E3085" i="1" a="1"/>
  <c r="E3085" i="1" s="1"/>
  <c r="E2916" i="1" a="1"/>
  <c r="E2916" i="1" s="1"/>
  <c r="E820" i="1" a="1"/>
  <c r="E820" i="1" s="1"/>
  <c r="E1997" i="1" a="1"/>
  <c r="E1997" i="1" s="1"/>
  <c r="E78" i="1" a="1"/>
  <c r="E78" i="1" s="1"/>
  <c r="E42" i="1" a="1"/>
  <c r="E42" i="1" s="1"/>
  <c r="E2614" i="1" a="1"/>
  <c r="E2614" i="1" s="1"/>
  <c r="E2095" i="1" a="1"/>
  <c r="E2095" i="1" s="1"/>
  <c r="E2994" i="1" a="1"/>
  <c r="E2994" i="1" s="1"/>
  <c r="E2648" i="1" a="1"/>
  <c r="E2648" i="1" s="1"/>
  <c r="E3428" i="1" a="1"/>
  <c r="E3428" i="1" s="1"/>
  <c r="E2334" i="1" a="1"/>
  <c r="E2334" i="1" s="1"/>
  <c r="E2721" i="1" a="1"/>
  <c r="E2721" i="1" s="1"/>
  <c r="E1923" i="1" a="1"/>
  <c r="E1923" i="1" s="1"/>
  <c r="E2371" i="1" a="1"/>
  <c r="E2371" i="1" s="1"/>
  <c r="E223" i="1" a="1"/>
  <c r="E223" i="1" s="1"/>
  <c r="E2462" i="1" a="1"/>
  <c r="E2462" i="1" s="1"/>
  <c r="E2760" i="1" a="1"/>
  <c r="E2760" i="1" s="1"/>
  <c r="E80" i="1" a="1"/>
  <c r="E80" i="1" s="1"/>
  <c r="E709" i="1" a="1"/>
  <c r="E709" i="1" s="1"/>
  <c r="E1924" i="1" a="1"/>
  <c r="E1924" i="1" s="1"/>
  <c r="E90" i="1" a="1"/>
  <c r="E90" i="1" s="1"/>
  <c r="E2900" i="1" a="1"/>
  <c r="E2900" i="1" s="1"/>
  <c r="E2918" i="1" a="1"/>
  <c r="E2918" i="1" s="1"/>
  <c r="E690" i="1" a="1"/>
  <c r="E690" i="1" s="1"/>
  <c r="E1305" i="1" a="1"/>
  <c r="E1305" i="1" s="1"/>
  <c r="E956" i="1" a="1"/>
  <c r="E956" i="1" s="1"/>
  <c r="E65" i="1" a="1"/>
  <c r="E65" i="1" s="1"/>
  <c r="E1877" i="1" a="1"/>
  <c r="E1877" i="1" s="1"/>
  <c r="E6" i="1" a="1"/>
  <c r="E6" i="1" s="1"/>
  <c r="E1441" i="1" a="1"/>
  <c r="E1441" i="1" s="1"/>
  <c r="E1504" i="1" a="1"/>
  <c r="E1504" i="1" s="1"/>
  <c r="E673" i="1" a="1"/>
  <c r="E673" i="1" s="1"/>
  <c r="E77" i="1" a="1"/>
  <c r="E77" i="1" s="1"/>
  <c r="E1189" i="1" a="1"/>
  <c r="E1189" i="1" s="1"/>
  <c r="E1675" i="1" a="1"/>
  <c r="E1675" i="1" s="1"/>
  <c r="E1467" i="1" a="1"/>
  <c r="E1467" i="1" s="1"/>
  <c r="E3112" i="1" a="1"/>
  <c r="E3112" i="1" s="1"/>
  <c r="E1689" i="1" a="1"/>
  <c r="E1689" i="1" s="1"/>
  <c r="E2654" i="1" a="1"/>
  <c r="E2654" i="1" s="1"/>
  <c r="E1726" i="1" a="1"/>
  <c r="E1726" i="1" s="1"/>
  <c r="E1789" i="1" a="1"/>
  <c r="E1789" i="1" s="1"/>
  <c r="E3665" i="1" a="1"/>
  <c r="E3665" i="1" s="1"/>
  <c r="E512" i="1" a="1"/>
  <c r="E512" i="1" s="1"/>
  <c r="E1593" i="1" a="1"/>
  <c r="E1593" i="1" s="1"/>
  <c r="E3283" i="1" a="1"/>
  <c r="E3283" i="1" s="1"/>
  <c r="E2645" i="1" a="1"/>
  <c r="E2645" i="1" s="1"/>
  <c r="E2689" i="1" a="1"/>
  <c r="E2689" i="1" s="1"/>
  <c r="E556" i="1" a="1"/>
  <c r="E556" i="1" s="1"/>
  <c r="E2791" i="1" a="1"/>
  <c r="E2791" i="1" s="1"/>
  <c r="E821" i="1" a="1"/>
  <c r="E821" i="1" s="1"/>
  <c r="E1085" i="1" a="1"/>
  <c r="E1085" i="1" s="1"/>
  <c r="E2001" i="1" a="1"/>
  <c r="E2001" i="1" s="1"/>
  <c r="E255" i="1" a="1"/>
  <c r="E255" i="1" s="1"/>
  <c r="E664" i="1" a="1"/>
  <c r="E664" i="1" s="1"/>
  <c r="E2947" i="1" a="1"/>
  <c r="E2947" i="1" s="1"/>
  <c r="E1607" i="1" a="1"/>
  <c r="E1607" i="1" s="1"/>
  <c r="E52" i="1" a="1"/>
  <c r="E52" i="1" s="1"/>
  <c r="E1594" i="1" a="1"/>
  <c r="E1594" i="1" s="1"/>
  <c r="E1652" i="1" a="1"/>
  <c r="E1652" i="1" s="1"/>
  <c r="E1922" i="1" a="1"/>
  <c r="E1922" i="1" s="1"/>
  <c r="E538" i="1" a="1"/>
  <c r="E538" i="1" s="1"/>
  <c r="E307" i="1" a="1"/>
  <c r="E307" i="1" s="1"/>
  <c r="E267" i="1" a="1"/>
  <c r="E267" i="1" s="1"/>
  <c r="E540" i="1" a="1"/>
  <c r="E540" i="1" s="1"/>
  <c r="E2071" i="1" a="1"/>
  <c r="E2071" i="1" s="1"/>
  <c r="E1343" i="1" a="1"/>
  <c r="E1343" i="1" s="1"/>
  <c r="E1312" i="1" a="1"/>
  <c r="E1312" i="1" s="1"/>
  <c r="E314" i="1" a="1"/>
  <c r="E314" i="1" s="1"/>
  <c r="E3531" i="1" a="1"/>
  <c r="E3531" i="1" s="1"/>
  <c r="E542" i="1" a="1"/>
  <c r="E542" i="1" s="1"/>
  <c r="E1313" i="1" a="1"/>
  <c r="E1313" i="1" s="1"/>
  <c r="E3554" i="1" a="1"/>
  <c r="E3554" i="1" s="1"/>
  <c r="E2588" i="1" a="1"/>
  <c r="E2588" i="1" s="1"/>
  <c r="E575" i="1" a="1"/>
  <c r="E575" i="1" s="1"/>
  <c r="E368" i="1" a="1"/>
  <c r="E368" i="1" s="1"/>
  <c r="E682" i="1" a="1"/>
  <c r="E682" i="1" s="1"/>
  <c r="E374" i="1" a="1"/>
  <c r="E374" i="1" s="1"/>
  <c r="E102" i="1" a="1"/>
  <c r="E102" i="1" s="1"/>
  <c r="E199" i="1" a="1"/>
  <c r="E199" i="1" s="1"/>
  <c r="E491" i="1" a="1"/>
  <c r="E491" i="1" s="1"/>
  <c r="E3167" i="1" a="1"/>
  <c r="E3167" i="1" s="1"/>
  <c r="E3025" i="1" a="1"/>
  <c r="E3025" i="1" s="1"/>
  <c r="E581" i="1" a="1"/>
  <c r="E581" i="1" s="1"/>
  <c r="E3415" i="1" a="1"/>
  <c r="E3415" i="1" s="1"/>
  <c r="E122" i="1" a="1"/>
  <c r="E122" i="1" s="1"/>
  <c r="E2206" i="1" a="1"/>
  <c r="E2206" i="1" s="1"/>
  <c r="E3795" i="1" a="1"/>
  <c r="E3795" i="1" s="1"/>
  <c r="E658" i="1" a="1"/>
  <c r="E658" i="1" s="1"/>
  <c r="E3226" i="1" a="1"/>
  <c r="E3226" i="1" s="1"/>
  <c r="E370" i="1" a="1"/>
  <c r="E370" i="1" s="1"/>
  <c r="E3256" i="1" a="1"/>
  <c r="E3256" i="1" s="1"/>
  <c r="E3245" i="1" a="1"/>
  <c r="E3245" i="1" s="1"/>
  <c r="E3243" i="1" a="1"/>
  <c r="E3243" i="1" s="1"/>
  <c r="E3244" i="1" a="1"/>
  <c r="E3244" i="1" s="1"/>
  <c r="E3241" i="1" a="1"/>
  <c r="E3241" i="1" s="1"/>
  <c r="E3242" i="1" a="1"/>
  <c r="E3242" i="1" s="1"/>
  <c r="E3234" i="1" a="1"/>
  <c r="E3234" i="1" s="1"/>
  <c r="E3236" i="1" a="1"/>
  <c r="E3236" i="1" s="1"/>
  <c r="E3228" i="1" a="1"/>
  <c r="E3228" i="1" s="1"/>
  <c r="E1292" i="1" a="1"/>
  <c r="E1292" i="1" s="1"/>
  <c r="E2328" i="1" a="1"/>
  <c r="E2328" i="1" s="1"/>
  <c r="E2336" i="1" a="1"/>
  <c r="E2336" i="1" s="1"/>
  <c r="E2333" i="1" a="1"/>
  <c r="E2333" i="1" s="1"/>
  <c r="E2338" i="1" a="1"/>
  <c r="E2338" i="1" s="1"/>
  <c r="E2331" i="1" a="1"/>
  <c r="E2331" i="1" s="1"/>
  <c r="E2330" i="1" a="1"/>
  <c r="E2330" i="1" s="1"/>
  <c r="E2332" i="1" a="1"/>
  <c r="E2332" i="1" s="1"/>
  <c r="E2312" i="1" a="1"/>
  <c r="E2312" i="1" s="1"/>
  <c r="E1027" i="1" a="1"/>
  <c r="E1027" i="1" s="1"/>
  <c r="E3547" i="1" a="1"/>
  <c r="E3547" i="1" s="1"/>
  <c r="E3539" i="1" a="1"/>
  <c r="E3539" i="1" s="1"/>
  <c r="E3540" i="1" a="1"/>
  <c r="E3540" i="1" s="1"/>
  <c r="E3536" i="1" a="1"/>
  <c r="E3536" i="1" s="1"/>
  <c r="E3537" i="1" a="1"/>
  <c r="E3537" i="1" s="1"/>
  <c r="E3529" i="1" a="1"/>
  <c r="E3529" i="1" s="1"/>
  <c r="E3527" i="1" a="1"/>
  <c r="E3527" i="1" s="1"/>
  <c r="E3521" i="1" a="1"/>
  <c r="E3521" i="1" s="1"/>
  <c r="E3514" i="1" a="1"/>
  <c r="E3514" i="1" s="1"/>
  <c r="E3515" i="1" a="1"/>
  <c r="E3515" i="1" s="1"/>
  <c r="E214" i="1" a="1"/>
  <c r="E214" i="1" s="1"/>
  <c r="E2548" i="1" a="1"/>
  <c r="E2548" i="1" s="1"/>
  <c r="E3075" i="1" a="1"/>
  <c r="E3075" i="1" s="1"/>
  <c r="E1034" i="1" a="1"/>
  <c r="E1034" i="1" s="1"/>
  <c r="E1818" i="1" a="1"/>
  <c r="E1818" i="1" s="1"/>
  <c r="E444" i="1" a="1"/>
  <c r="E444" i="1" s="1"/>
  <c r="E442" i="1" a="1"/>
  <c r="E442" i="1" s="1"/>
  <c r="E1433" i="1" a="1"/>
  <c r="E1433" i="1" s="1"/>
  <c r="E2249" i="1" a="1"/>
  <c r="E2249" i="1" s="1"/>
  <c r="E1683" i="1" a="1"/>
  <c r="E1683" i="1" s="1"/>
  <c r="E1116" i="1" a="1"/>
  <c r="E1116" i="1" s="1"/>
  <c r="E1304" i="1" a="1"/>
  <c r="E1304" i="1" s="1"/>
  <c r="E3178" i="1" a="1"/>
  <c r="E3178" i="1" s="1"/>
  <c r="E859" i="1" a="1"/>
  <c r="E859" i="1" s="1"/>
  <c r="E1366" i="1" a="1"/>
  <c r="E1366" i="1" s="1"/>
  <c r="E2611" i="1" a="1"/>
  <c r="E2611" i="1" s="1"/>
  <c r="E1285" i="1" a="1"/>
  <c r="E1285" i="1" s="1"/>
  <c r="E141" i="1" a="1"/>
  <c r="E141" i="1" s="1"/>
  <c r="E1024" i="1" a="1"/>
  <c r="E1024" i="1" s="1"/>
  <c r="E1309" i="1" a="1"/>
  <c r="E1309" i="1" s="1"/>
  <c r="E996" i="1" a="1"/>
  <c r="E996" i="1" s="1"/>
  <c r="E249" i="1" a="1"/>
  <c r="E249" i="1" s="1"/>
  <c r="E66" i="1" a="1"/>
  <c r="E66" i="1" s="1"/>
  <c r="E23" i="1" a="1"/>
  <c r="E23" i="1" s="1"/>
  <c r="E1283" i="1" a="1"/>
  <c r="E1283" i="1" s="1"/>
  <c r="E3688" i="1" a="1"/>
  <c r="E3688" i="1" s="1"/>
  <c r="E3744" i="1" a="1"/>
  <c r="E3744" i="1" s="1"/>
  <c r="E848" i="1" a="1"/>
  <c r="E848" i="1" s="1"/>
  <c r="E1743" i="1" a="1"/>
  <c r="E1743" i="1" s="1"/>
  <c r="E331" i="1" a="1"/>
  <c r="E331" i="1" s="1"/>
  <c r="E2552" i="1" a="1"/>
  <c r="E2552" i="1" s="1"/>
  <c r="E3811" i="1" a="1"/>
  <c r="E3811" i="1" s="1"/>
  <c r="E2850" i="1" a="1"/>
  <c r="E2850" i="1" s="1"/>
  <c r="E719" i="1" a="1"/>
  <c r="E719" i="1" s="1"/>
  <c r="E2381" i="1" a="1"/>
  <c r="E2381" i="1" s="1"/>
  <c r="E992" i="1" a="1"/>
  <c r="E992" i="1" s="1"/>
  <c r="E1026" i="1" a="1"/>
  <c r="E1026" i="1" s="1"/>
  <c r="E3829" i="1" a="1"/>
  <c r="E3829" i="1" s="1"/>
  <c r="E1247" i="1" a="1"/>
  <c r="E1247" i="1" s="1"/>
  <c r="E1756" i="1" a="1"/>
  <c r="E1756" i="1" s="1"/>
  <c r="E1713" i="1" a="1"/>
  <c r="E1713" i="1" s="1"/>
  <c r="E2226" i="1" a="1"/>
  <c r="E2226" i="1" s="1"/>
  <c r="E2597" i="1" a="1"/>
  <c r="E2597" i="1" s="1"/>
  <c r="E1350" i="1" a="1"/>
  <c r="E1350" i="1" s="1"/>
  <c r="E1952" i="1" a="1"/>
  <c r="E1952" i="1" s="1"/>
  <c r="E3462" i="1" a="1"/>
  <c r="E3462" i="1" s="1"/>
  <c r="E3783" i="1" a="1"/>
  <c r="E3783" i="1" s="1"/>
  <c r="E3779" i="1" a="1"/>
  <c r="E3779" i="1" s="1"/>
  <c r="E1429" i="1" a="1"/>
  <c r="E1429" i="1" s="1"/>
  <c r="E3840" i="1" a="1"/>
  <c r="E3840" i="1" s="1"/>
  <c r="E2009" i="1" a="1"/>
  <c r="E2009" i="1" s="1"/>
  <c r="E3784" i="1" a="1"/>
  <c r="E3784" i="1" s="1"/>
  <c r="E3069" i="1" a="1"/>
  <c r="E3069" i="1" s="1"/>
  <c r="E1835" i="1" a="1"/>
  <c r="E1835" i="1" s="1"/>
  <c r="E1259" i="1" a="1"/>
  <c r="E1259" i="1" s="1"/>
  <c r="E3505" i="1" a="1"/>
  <c r="E3505" i="1" s="1"/>
  <c r="E1602" i="1" a="1"/>
  <c r="E1602" i="1" s="1"/>
  <c r="E1481" i="1" a="1"/>
  <c r="E1481" i="1" s="1"/>
  <c r="E2089" i="1" a="1"/>
  <c r="E2089" i="1" s="1"/>
  <c r="E3839" i="1" a="1"/>
  <c r="E3839" i="1" s="1"/>
  <c r="E993" i="1" a="1"/>
  <c r="E993" i="1" s="1"/>
  <c r="E1044" i="1" a="1"/>
  <c r="E1044" i="1" s="1"/>
  <c r="E1373" i="1" a="1"/>
  <c r="E1373" i="1" s="1"/>
  <c r="E1017" i="1" a="1"/>
  <c r="E1017" i="1" s="1"/>
  <c r="E70" i="1" a="1"/>
  <c r="E70" i="1" s="1"/>
  <c r="E3807" i="1" a="1"/>
  <c r="E3807" i="1" s="1"/>
  <c r="E103" i="1" a="1"/>
  <c r="E103" i="1" s="1"/>
  <c r="E577" i="1" a="1"/>
  <c r="E577" i="1" s="1"/>
  <c r="E1491" i="1" a="1"/>
  <c r="E1491" i="1" s="1"/>
  <c r="E829" i="1" a="1"/>
  <c r="E829" i="1" s="1"/>
  <c r="E561" i="1" a="1"/>
  <c r="E561" i="1" s="1"/>
  <c r="E329" i="1" a="1"/>
  <c r="E329" i="1" s="1"/>
  <c r="E650" i="1" a="1"/>
  <c r="E650" i="1" s="1"/>
  <c r="E3310" i="1" a="1"/>
  <c r="E3310" i="1" s="1"/>
  <c r="E497" i="1" a="1"/>
  <c r="E497" i="1" s="1"/>
  <c r="E1294" i="1" a="1"/>
  <c r="E1294" i="1" s="1"/>
  <c r="E2409" i="1" a="1"/>
  <c r="E2409" i="1" s="1"/>
  <c r="E3429" i="1" a="1"/>
  <c r="E3429" i="1" s="1"/>
  <c r="E3439" i="1" a="1"/>
  <c r="E3439" i="1" s="1"/>
  <c r="E2093" i="1" a="1"/>
  <c r="E2093" i="1" s="1"/>
  <c r="E3440" i="1" a="1"/>
  <c r="E3440" i="1" s="1"/>
  <c r="E411" i="1" a="1"/>
  <c r="E411" i="1" s="1"/>
  <c r="E1543" i="1" a="1"/>
  <c r="E1543" i="1" s="1"/>
  <c r="E2682" i="1" a="1"/>
  <c r="E2682" i="1" s="1"/>
  <c r="E568" i="1" a="1"/>
  <c r="E568" i="1" s="1"/>
  <c r="E3099" i="1" a="1"/>
  <c r="E3099" i="1" s="1"/>
  <c r="E1821" i="1" a="1"/>
  <c r="E1821" i="1" s="1"/>
  <c r="E3127" i="1" a="1"/>
  <c r="E3127" i="1" s="1"/>
  <c r="E621" i="1" a="1"/>
  <c r="E621" i="1" s="1"/>
  <c r="E2257" i="1" a="1"/>
  <c r="E2257" i="1" s="1"/>
  <c r="E2233" i="1" a="1"/>
  <c r="E2233" i="1" s="1"/>
  <c r="E1465" i="1" a="1"/>
  <c r="E1465" i="1" s="1"/>
  <c r="E2241" i="1" a="1"/>
  <c r="E2241" i="1" s="1"/>
  <c r="E1018" i="1" a="1"/>
  <c r="E1018" i="1" s="1"/>
  <c r="E1175" i="1" a="1"/>
  <c r="E1175" i="1" s="1"/>
  <c r="E580" i="1" a="1"/>
  <c r="E580" i="1" s="1"/>
  <c r="E589" i="1" a="1"/>
  <c r="E589" i="1" s="1"/>
  <c r="E16" i="1" a="1"/>
  <c r="E16" i="1" s="1"/>
  <c r="E2396" i="1" a="1"/>
  <c r="E2396" i="1" s="1"/>
  <c r="E1162" i="1" a="1"/>
  <c r="E1162" i="1" s="1"/>
  <c r="E1495" i="1" a="1"/>
  <c r="E1495" i="1" s="1"/>
  <c r="E417" i="1" a="1"/>
  <c r="E417" i="1" s="1"/>
  <c r="E1812" i="1" a="1"/>
  <c r="E1812" i="1" s="1"/>
  <c r="E3314" i="1" a="1"/>
  <c r="E3314" i="1" s="1"/>
  <c r="E2131" i="1" a="1"/>
  <c r="E2131" i="1" s="1"/>
  <c r="E685" i="1" a="1"/>
  <c r="E685" i="1" s="1"/>
  <c r="E1008" i="1" a="1"/>
  <c r="E1008" i="1" s="1"/>
  <c r="E36" i="1" a="1"/>
  <c r="E36" i="1" s="1"/>
  <c r="E37" i="1" a="1"/>
  <c r="E37" i="1" s="1"/>
  <c r="E1289" i="1" a="1"/>
  <c r="E1289" i="1" s="1"/>
  <c r="E2244" i="1" a="1"/>
  <c r="E2244" i="1" s="1"/>
  <c r="E2447" i="1" a="1"/>
  <c r="E2447" i="1" s="1"/>
  <c r="E880" i="1" a="1"/>
  <c r="E880" i="1" s="1"/>
  <c r="E2945" i="1" a="1"/>
  <c r="E2945" i="1" s="1"/>
  <c r="E1483" i="1" a="1"/>
  <c r="E1483" i="1" s="1"/>
  <c r="E803" i="1" a="1"/>
  <c r="E803" i="1" s="1"/>
  <c r="E2792" i="1" a="1"/>
  <c r="E2792" i="1" s="1"/>
  <c r="E3835" i="1" a="1"/>
  <c r="E3835" i="1" s="1"/>
  <c r="E3611" i="1" a="1"/>
  <c r="E3611" i="1" s="1"/>
  <c r="E3718" i="1" a="1"/>
  <c r="E3718" i="1" s="1"/>
  <c r="E3499" i="1" a="1"/>
  <c r="E3499" i="1" s="1"/>
  <c r="E1037" i="1" a="1"/>
  <c r="E1037" i="1" s="1"/>
  <c r="E3714" i="1" a="1"/>
  <c r="E3714" i="1" s="1"/>
  <c r="E3399" i="1" a="1"/>
  <c r="E3399" i="1" s="1"/>
  <c r="E3662" i="1" a="1"/>
  <c r="E3662" i="1" s="1"/>
  <c r="E3192" i="1" a="1"/>
  <c r="E3192" i="1" s="1"/>
  <c r="E3707" i="1" a="1"/>
  <c r="E3707" i="1" s="1"/>
  <c r="E3716" i="1" a="1"/>
  <c r="E3716" i="1" s="1"/>
  <c r="E3444" i="1" a="1"/>
  <c r="E3444" i="1" s="1"/>
  <c r="E2647" i="1" a="1"/>
  <c r="E2647" i="1" s="1"/>
  <c r="E3606" i="1" a="1"/>
  <c r="E3606" i="1" s="1"/>
  <c r="E3362" i="1" a="1"/>
  <c r="E3362" i="1" s="1"/>
  <c r="E3648" i="1" a="1"/>
  <c r="E3648" i="1" s="1"/>
  <c r="E3176" i="1" a="1"/>
  <c r="E3176" i="1" s="1"/>
  <c r="E1054" i="1" a="1"/>
  <c r="E1054" i="1" s="1"/>
  <c r="E3184" i="1" a="1"/>
  <c r="E3184" i="1" s="1"/>
  <c r="E3170" i="1" a="1"/>
  <c r="E3170" i="1" s="1"/>
  <c r="E3174" i="1" a="1"/>
  <c r="E3174" i="1" s="1"/>
  <c r="E3198" i="1" a="1"/>
  <c r="E3198" i="1" s="1"/>
  <c r="E3804" i="1" a="1"/>
  <c r="E3804" i="1" s="1"/>
  <c r="E1042" i="1" a="1"/>
  <c r="E1042" i="1" s="1"/>
  <c r="E1722" i="1" a="1"/>
  <c r="E1722" i="1" s="1"/>
  <c r="E3272" i="1" a="1"/>
  <c r="E3272" i="1" s="1"/>
  <c r="E955" i="1" a="1"/>
  <c r="E955" i="1" s="1"/>
  <c r="E151" i="1" a="1"/>
  <c r="E151" i="1" s="1"/>
  <c r="E521" i="1" a="1"/>
  <c r="E521" i="1" s="1"/>
  <c r="E308" i="1" a="1"/>
  <c r="E308" i="1" s="1"/>
  <c r="E291" i="1" a="1"/>
  <c r="E291" i="1" s="1"/>
  <c r="E560" i="1" a="1"/>
  <c r="E560" i="1" s="1"/>
  <c r="E544" i="1" a="1"/>
  <c r="E544" i="1" s="1"/>
  <c r="E392" i="1" a="1"/>
  <c r="E392" i="1" s="1"/>
  <c r="E1319" i="1" a="1"/>
  <c r="E1319" i="1" s="1"/>
  <c r="E2693" i="1" a="1"/>
  <c r="E2693" i="1" s="1"/>
  <c r="E1849" i="1" a="1"/>
  <c r="E1849" i="1" s="1"/>
  <c r="E1884" i="1" a="1"/>
  <c r="E1884" i="1" s="1"/>
  <c r="E248" i="1" a="1"/>
  <c r="E248" i="1" s="1"/>
  <c r="E286" i="1" a="1"/>
  <c r="E286" i="1" s="1"/>
  <c r="E2929" i="1" a="1"/>
  <c r="E2929" i="1" s="1"/>
  <c r="E1099" i="1" a="1"/>
  <c r="E1099" i="1" s="1"/>
  <c r="E1450" i="1" a="1"/>
  <c r="E1450" i="1" s="1"/>
  <c r="E1190" i="1" a="1"/>
  <c r="E1190" i="1" s="1"/>
  <c r="E2765" i="1" a="1"/>
  <c r="E2765" i="1" s="1"/>
  <c r="E3015" i="1" a="1"/>
  <c r="E3015" i="1" s="1"/>
  <c r="E3379" i="1" a="1"/>
  <c r="E3379" i="1" s="1"/>
  <c r="E3421" i="1" a="1"/>
  <c r="E3421" i="1" s="1"/>
  <c r="E3361" i="1" a="1"/>
  <c r="E3361" i="1" s="1"/>
  <c r="E2766" i="1" a="1"/>
  <c r="E2766" i="1" s="1"/>
  <c r="E3067" i="1" a="1"/>
  <c r="E3067" i="1" s="1"/>
  <c r="E3026" i="1" a="1"/>
  <c r="E3026" i="1" s="1"/>
  <c r="E425" i="1" a="1"/>
  <c r="E425" i="1" s="1"/>
  <c r="E3287" i="1" a="1"/>
  <c r="E3287" i="1" s="1"/>
  <c r="E2747" i="1" a="1"/>
  <c r="E2747" i="1" s="1"/>
  <c r="E2790" i="1" a="1"/>
  <c r="E2790" i="1" s="1"/>
  <c r="E3155" i="1" a="1"/>
  <c r="E3155" i="1" s="1"/>
  <c r="E3335" i="1" a="1"/>
  <c r="E3335" i="1" s="1"/>
  <c r="E3259" i="1" a="1"/>
  <c r="E3259" i="1" s="1"/>
  <c r="E3078" i="1" a="1"/>
  <c r="E3078" i="1" s="1"/>
  <c r="E3363" i="1" a="1"/>
  <c r="E3363" i="1" s="1"/>
  <c r="E3384" i="1" a="1"/>
  <c r="E3384" i="1" s="1"/>
  <c r="E327" i="1" a="1"/>
  <c r="E327" i="1" s="1"/>
  <c r="E3007" i="1" a="1"/>
  <c r="E3007" i="1" s="1"/>
  <c r="E3378" i="1" a="1"/>
  <c r="E3378" i="1" s="1"/>
  <c r="E2959" i="1" a="1"/>
  <c r="E2959" i="1" s="1"/>
  <c r="E177" i="1" a="1"/>
  <c r="E177" i="1" s="1"/>
  <c r="E2950" i="1" a="1"/>
  <c r="E2950" i="1" s="1"/>
  <c r="E3061" i="1" a="1"/>
  <c r="E3061" i="1" s="1"/>
  <c r="E2599" i="1" a="1"/>
  <c r="E2599" i="1" s="1"/>
  <c r="E2764" i="1" a="1"/>
  <c r="E2764" i="1" s="1"/>
  <c r="E2329" i="1" a="1"/>
  <c r="E2329" i="1" s="1"/>
  <c r="E2593" i="1" a="1"/>
  <c r="E2593" i="1" s="1"/>
  <c r="E2840" i="1" a="1"/>
  <c r="E2840" i="1" s="1"/>
  <c r="E3062" i="1" a="1"/>
  <c r="E3062" i="1" s="1"/>
  <c r="E2940" i="1" a="1"/>
  <c r="E2940" i="1" s="1"/>
  <c r="E2616" i="1" a="1"/>
  <c r="E2616" i="1" s="1"/>
  <c r="E905" i="1" a="1"/>
  <c r="E905" i="1" s="1"/>
  <c r="E1228" i="1" a="1"/>
  <c r="E1228" i="1" s="1"/>
  <c r="E1207" i="1" a="1"/>
  <c r="E1207" i="1" s="1"/>
  <c r="E1953" i="1" a="1"/>
  <c r="E1953" i="1" s="1"/>
  <c r="E25" i="1" a="1"/>
  <c r="E25" i="1" s="1"/>
  <c r="E1858" i="1" a="1"/>
  <c r="E1858" i="1" s="1"/>
  <c r="E1195" i="1" a="1"/>
  <c r="E1195" i="1" s="1"/>
  <c r="E862" i="1" a="1"/>
  <c r="E862" i="1" s="1"/>
  <c r="E1046" i="1" a="1"/>
  <c r="E1046" i="1" s="1"/>
  <c r="E1472" i="1" a="1"/>
  <c r="E1472" i="1" s="1"/>
  <c r="E1457" i="1" a="1"/>
  <c r="E1457" i="1" s="1"/>
  <c r="E1929" i="1" a="1"/>
  <c r="E1929" i="1" s="1"/>
  <c r="E1473" i="1" a="1"/>
  <c r="E1473" i="1" s="1"/>
  <c r="E1269" i="1" a="1"/>
  <c r="E1269" i="1" s="1"/>
  <c r="E2208" i="1" a="1"/>
  <c r="E2208" i="1" s="1"/>
  <c r="E142" i="1" a="1"/>
  <c r="E142" i="1" s="1"/>
  <c r="E1164" i="1" a="1"/>
  <c r="E1164" i="1" s="1"/>
  <c r="E1199" i="1" a="1"/>
  <c r="E1199" i="1" s="1"/>
  <c r="E1307" i="1" a="1"/>
  <c r="E1307" i="1" s="1"/>
  <c r="E1153" i="1" a="1"/>
  <c r="E1153" i="1" s="1"/>
  <c r="E1109" i="1" a="1"/>
  <c r="E1109" i="1" s="1"/>
  <c r="E1151" i="1" a="1"/>
  <c r="E1151" i="1" s="1"/>
  <c r="E1107" i="1" a="1"/>
  <c r="E1107" i="1" s="1"/>
  <c r="E1108" i="1" a="1"/>
  <c r="E1108" i="1" s="1"/>
  <c r="E1128" i="1" a="1"/>
  <c r="E1128" i="1" s="1"/>
  <c r="E617" i="1" a="1"/>
  <c r="E617" i="1" s="1"/>
  <c r="E3084" i="1" a="1"/>
  <c r="E3084" i="1" s="1"/>
  <c r="E1306" i="1" a="1"/>
  <c r="E1306" i="1" s="1"/>
  <c r="E1684" i="1" a="1"/>
  <c r="E1684" i="1" s="1"/>
  <c r="E1956" i="1" a="1"/>
  <c r="E1956" i="1" s="1"/>
  <c r="E1973" i="1" a="1"/>
  <c r="E1973" i="1" s="1"/>
  <c r="E832" i="1" a="1"/>
  <c r="E832" i="1" s="1"/>
  <c r="E2023" i="1" a="1"/>
  <c r="E2023" i="1" s="1"/>
  <c r="E2759" i="1" a="1"/>
  <c r="E2759" i="1" s="1"/>
  <c r="E904" i="1" a="1"/>
  <c r="E904" i="1" s="1"/>
  <c r="E1210" i="1" a="1"/>
  <c r="E1210" i="1" s="1"/>
  <c r="E1227" i="1" a="1"/>
  <c r="E1227" i="1" s="1"/>
  <c r="E2583" i="1" a="1"/>
  <c r="E2583" i="1" s="1"/>
  <c r="E925" i="1" a="1"/>
  <c r="E925" i="1" s="1"/>
  <c r="E959" i="1" a="1"/>
  <c r="E959" i="1" s="1"/>
  <c r="E950" i="1" a="1"/>
  <c r="E950" i="1" s="1"/>
  <c r="E2569" i="1" a="1"/>
  <c r="E2569" i="1" s="1"/>
  <c r="E298" i="1" a="1"/>
  <c r="E298" i="1" s="1"/>
  <c r="E2826" i="1" a="1"/>
  <c r="E2826" i="1" s="1"/>
  <c r="E2284" i="1" a="1"/>
  <c r="E2284" i="1" s="1"/>
  <c r="E181" i="1" a="1"/>
  <c r="E181" i="1" s="1"/>
  <c r="E2576" i="1" a="1"/>
  <c r="E2576" i="1" s="1"/>
  <c r="E1188" i="1" a="1"/>
  <c r="E1188" i="1" s="1"/>
  <c r="E3394" i="1" a="1"/>
  <c r="E3394" i="1" s="1"/>
  <c r="E3388" i="1" a="1"/>
  <c r="E3388" i="1" s="1"/>
  <c r="E3403" i="1" a="1"/>
  <c r="E3403" i="1" s="1"/>
  <c r="E1824" i="1" a="1"/>
  <c r="E1824" i="1" s="1"/>
  <c r="E948" i="1" a="1"/>
  <c r="E948" i="1" s="1"/>
  <c r="E3401" i="1" a="1"/>
  <c r="E3401" i="1" s="1"/>
  <c r="E2993" i="1" a="1"/>
  <c r="E2993" i="1" s="1"/>
  <c r="E2246" i="1" a="1"/>
  <c r="E2246" i="1" s="1"/>
  <c r="E239" i="1" a="1"/>
  <c r="E239" i="1" s="1"/>
  <c r="E225" i="1" a="1"/>
  <c r="E225" i="1" s="1"/>
  <c r="E400" i="1" a="1"/>
  <c r="E400" i="1" s="1"/>
  <c r="E412" i="1" a="1"/>
  <c r="E412" i="1" s="1"/>
  <c r="E342" i="1" a="1"/>
  <c r="E342" i="1" s="1"/>
  <c r="E89" i="1" a="1"/>
  <c r="E89" i="1" s="1"/>
  <c r="E456" i="1" a="1"/>
  <c r="E456" i="1" s="1"/>
  <c r="E31" i="1" a="1"/>
  <c r="E31" i="1" s="1"/>
  <c r="E1101" i="1" a="1"/>
  <c r="E1101" i="1" s="1"/>
  <c r="E742" i="1" a="1"/>
  <c r="E742" i="1" s="1"/>
  <c r="E39" i="1" a="1"/>
  <c r="E39" i="1" s="1"/>
  <c r="E1914" i="1" a="1"/>
  <c r="E1914" i="1" s="1"/>
  <c r="E210" i="1" a="1"/>
  <c r="E210" i="1" s="1"/>
  <c r="E233" i="1" a="1"/>
  <c r="E233" i="1" s="1"/>
  <c r="E246" i="1" a="1"/>
  <c r="E246" i="1" s="1"/>
  <c r="E1184" i="1" a="1"/>
  <c r="E1184" i="1" s="1"/>
  <c r="E440" i="1" a="1"/>
  <c r="E440" i="1" s="1"/>
  <c r="E154" i="1" a="1"/>
  <c r="E154" i="1" s="1"/>
  <c r="E1987" i="1" a="1"/>
  <c r="E1987" i="1" s="1"/>
  <c r="E1655" i="1" a="1"/>
  <c r="E1655" i="1" s="1"/>
  <c r="E767" i="1" a="1"/>
  <c r="E767" i="1" s="1"/>
  <c r="E1841" i="1" a="1"/>
  <c r="E1841" i="1" s="1"/>
  <c r="E1004" i="1" a="1"/>
  <c r="E1004" i="1" s="1"/>
  <c r="E981" i="1" a="1"/>
  <c r="E981" i="1" s="1"/>
  <c r="E111" i="1" a="1"/>
  <c r="E111" i="1" s="1"/>
  <c r="E2550" i="1" a="1"/>
  <c r="E2550" i="1" s="1"/>
  <c r="E1768" i="1" a="1"/>
  <c r="E1768" i="1" s="1"/>
  <c r="E1671" i="1" a="1"/>
  <c r="E1671" i="1" s="1"/>
  <c r="E1155" i="1" a="1"/>
  <c r="E1155" i="1" s="1"/>
  <c r="E1288" i="1" a="1"/>
  <c r="E1288" i="1" s="1"/>
  <c r="E2711" i="1" a="1"/>
  <c r="E2711" i="1" s="1"/>
  <c r="E1361" i="1" a="1"/>
  <c r="E1361" i="1" s="1"/>
  <c r="E1437" i="1" a="1"/>
  <c r="E1437" i="1" s="1"/>
  <c r="E2628" i="1" a="1"/>
  <c r="E2628" i="1" s="1"/>
  <c r="E1176" i="1" a="1"/>
  <c r="E1176" i="1" s="1"/>
  <c r="E1152" i="1" a="1"/>
  <c r="E1152" i="1" s="1"/>
  <c r="E466" i="1" a="1"/>
  <c r="E466" i="1" s="1"/>
  <c r="E322" i="1" a="1"/>
  <c r="E322" i="1" s="1"/>
  <c r="E2084" i="1" a="1"/>
  <c r="E2084" i="1" s="1"/>
  <c r="E2252" i="1" a="1"/>
  <c r="E2252" i="1" s="1"/>
  <c r="E534" i="1" a="1"/>
  <c r="E534" i="1" s="1"/>
  <c r="E3054" i="1" a="1"/>
  <c r="E3054" i="1" s="1"/>
  <c r="E3126" i="1" a="1"/>
  <c r="E3126" i="1" s="1"/>
  <c r="E3442" i="1" a="1"/>
  <c r="E3442" i="1" s="1"/>
  <c r="E805" i="1" a="1"/>
  <c r="E805" i="1" s="1"/>
  <c r="E429" i="1" a="1"/>
  <c r="E429" i="1" s="1"/>
  <c r="E159" i="1" a="1"/>
  <c r="E159" i="1" s="1"/>
  <c r="E2064" i="1" a="1"/>
  <c r="E2064" i="1" s="1"/>
  <c r="E2606" i="1" a="1"/>
  <c r="E2606" i="1" s="1"/>
  <c r="E381" i="1" a="1"/>
  <c r="E381" i="1" s="1"/>
  <c r="E3441" i="1" a="1"/>
  <c r="E3441" i="1" s="1"/>
  <c r="E3475" i="1" a="1"/>
  <c r="E3475" i="1" s="1"/>
  <c r="E2618" i="1" a="1"/>
  <c r="E2618" i="1" s="1"/>
  <c r="E2898" i="1" a="1"/>
  <c r="E2898" i="1" s="1"/>
  <c r="E3810" i="1" a="1"/>
  <c r="E3810" i="1" s="1"/>
  <c r="E352" i="1" a="1"/>
  <c r="E352" i="1" s="1"/>
  <c r="E1160" i="1" a="1"/>
  <c r="E1160" i="1" s="1"/>
  <c r="E648" i="1" a="1"/>
  <c r="E648" i="1" s="1"/>
  <c r="E1451" i="1" a="1"/>
  <c r="E1451" i="1" s="1"/>
  <c r="E1852" i="1" a="1"/>
  <c r="E1852" i="1" s="1"/>
  <c r="E1064" i="1" a="1"/>
  <c r="E1064" i="1" s="1"/>
  <c r="E3173" i="1" a="1"/>
  <c r="E3173" i="1" s="1"/>
  <c r="E262" i="1" a="1"/>
  <c r="E262" i="1" s="1"/>
  <c r="E684" i="1" a="1"/>
  <c r="E684" i="1" s="1"/>
  <c r="E224" i="1" a="1"/>
  <c r="E224" i="1" s="1"/>
  <c r="E1045" i="1" a="1"/>
  <c r="E1045" i="1" s="1"/>
  <c r="E377" i="1" a="1"/>
  <c r="E377" i="1" s="1"/>
  <c r="E994" i="1" a="1"/>
  <c r="E994" i="1" s="1"/>
  <c r="E1066" i="1" a="1"/>
  <c r="E1066" i="1" s="1"/>
  <c r="E109" i="1" a="1"/>
  <c r="E109" i="1" s="1"/>
  <c r="E2777" i="1" a="1"/>
  <c r="E2777" i="1" s="1"/>
  <c r="E3128" i="1" a="1"/>
  <c r="E3128" i="1" s="1"/>
  <c r="E2774" i="1" a="1"/>
  <c r="E2774" i="1" s="1"/>
  <c r="E1149" i="1" a="1"/>
  <c r="E1149" i="1" s="1"/>
  <c r="E1154" i="1" a="1"/>
  <c r="E1154" i="1" s="1"/>
  <c r="E1424" i="1" a="1"/>
  <c r="E1424" i="1" s="1"/>
  <c r="E2534" i="1" a="1"/>
  <c r="E2534" i="1" s="1"/>
  <c r="E973" i="1" a="1"/>
  <c r="E973" i="1" s="1"/>
  <c r="E2465" i="1" a="1"/>
  <c r="E2465" i="1" s="1"/>
  <c r="E1829" i="1" a="1"/>
  <c r="E1829" i="1" s="1"/>
  <c r="E2" i="1" a="1"/>
  <c r="E2" i="1" s="1"/>
  <c r="E2535" i="1" a="1"/>
  <c r="E2535" i="1" s="1"/>
  <c r="E299" i="1" a="1"/>
  <c r="E299" i="1" s="1"/>
  <c r="E1875" i="1" a="1"/>
  <c r="E1875" i="1" s="1"/>
  <c r="E2497" i="1" a="1"/>
  <c r="E2497" i="1" s="1"/>
  <c r="E2140" i="1" a="1"/>
  <c r="E2140" i="1" s="1"/>
  <c r="E735" i="1" a="1"/>
  <c r="E735" i="1" s="1"/>
  <c r="E2341" i="1" a="1"/>
  <c r="E2341" i="1" s="1"/>
  <c r="E1260" i="1" a="1"/>
  <c r="E1260" i="1" s="1"/>
  <c r="E2353" i="1" a="1"/>
  <c r="E2353" i="1" s="1"/>
  <c r="E409" i="1" a="1"/>
  <c r="E409" i="1" s="1"/>
  <c r="E317" i="1" a="1"/>
  <c r="E317" i="1" s="1"/>
  <c r="E452" i="1" a="1"/>
  <c r="E452" i="1" s="1"/>
  <c r="E918" i="1" a="1"/>
  <c r="E918" i="1" s="1"/>
  <c r="E363" i="1" a="1"/>
  <c r="E363" i="1" s="1"/>
  <c r="E247" i="1" a="1"/>
  <c r="E247" i="1" s="1"/>
  <c r="E264" i="1" a="1"/>
  <c r="E264" i="1" s="1"/>
  <c r="E3216" i="1" a="1"/>
  <c r="E3216" i="1" s="1"/>
  <c r="E2970" i="1" a="1"/>
  <c r="E2970" i="1" s="1"/>
  <c r="E379" i="1" a="1"/>
  <c r="E379" i="1" s="1"/>
  <c r="O2" i="2" a="1"/>
  <c r="O2" i="2" s="1"/>
  <c r="P2" i="2" s="1"/>
  <c r="E2" i="2" a="1"/>
  <c r="E2" i="2" s="1"/>
  <c r="B2" i="2" a="1"/>
  <c r="B2" i="2" s="1"/>
  <c r="C2" i="2" s="1"/>
  <c r="P53" i="2" l="1"/>
  <c r="P8" i="2"/>
  <c r="P9" i="2"/>
  <c r="P10" i="2"/>
  <c r="P43" i="2"/>
  <c r="P13" i="2"/>
  <c r="P47" i="2"/>
  <c r="P17" i="2"/>
  <c r="P18" i="2"/>
  <c r="P19" i="2"/>
  <c r="P22" i="2"/>
  <c r="P55" i="2"/>
  <c r="P56" i="2"/>
  <c r="P26" i="2"/>
  <c r="P59" i="2"/>
  <c r="P67" i="2"/>
  <c r="P40" i="2"/>
  <c r="P11" i="2"/>
  <c r="P12" i="2"/>
  <c r="P45" i="2"/>
  <c r="P46" i="2"/>
  <c r="P16" i="2"/>
  <c r="P49" i="2"/>
  <c r="P51" i="2"/>
  <c r="P52" i="2"/>
  <c r="P54" i="2"/>
  <c r="P25" i="2"/>
  <c r="P58" i="2"/>
  <c r="P61" i="2"/>
  <c r="P30" i="2"/>
  <c r="P63" i="2"/>
  <c r="P32" i="2"/>
  <c r="P3" i="2"/>
  <c r="P68" i="2"/>
  <c r="P5" i="2"/>
  <c r="P37" i="2"/>
  <c r="P69" i="2"/>
  <c r="P64" i="2"/>
  <c r="P33" i="2"/>
  <c r="P66" i="2"/>
  <c r="P36" i="2"/>
  <c r="P6" i="2"/>
  <c r="P38" i="2"/>
  <c r="P70" i="2"/>
  <c r="P41" i="2"/>
  <c r="P42" i="2"/>
  <c r="P44" i="2"/>
  <c r="P14" i="2"/>
  <c r="P15" i="2"/>
  <c r="P48" i="2"/>
  <c r="P50" i="2"/>
  <c r="P20" i="2"/>
  <c r="P21" i="2"/>
  <c r="P23" i="2"/>
  <c r="P24" i="2"/>
  <c r="P57" i="2"/>
  <c r="P27" i="2"/>
  <c r="P28" i="2"/>
  <c r="P60" i="2"/>
  <c r="P29" i="2"/>
  <c r="P62" i="2"/>
  <c r="P31" i="2"/>
  <c r="P72" i="2"/>
  <c r="P65" i="2"/>
  <c r="P34" i="2"/>
  <c r="P35" i="2"/>
  <c r="P4" i="2"/>
  <c r="P7" i="2"/>
  <c r="P39" i="2"/>
  <c r="P71" i="2"/>
  <c r="F159" i="2"/>
  <c r="F320" i="2"/>
  <c r="F319" i="2"/>
  <c r="F262" i="2"/>
  <c r="F216" i="2"/>
  <c r="F107" i="2"/>
  <c r="F57" i="2"/>
  <c r="F7" i="2"/>
  <c r="F106" i="2"/>
  <c r="F55" i="2"/>
  <c r="F316" i="2"/>
  <c r="F47" i="2"/>
  <c r="F313" i="2"/>
  <c r="F94" i="2"/>
  <c r="F92" i="2"/>
  <c r="F252" i="2"/>
  <c r="F40" i="2"/>
  <c r="F295" i="2"/>
  <c r="F88" i="2"/>
  <c r="F293" i="2"/>
  <c r="F189" i="2"/>
  <c r="F291" i="2"/>
  <c r="F129" i="2"/>
  <c r="F231" i="2"/>
  <c r="F26" i="2"/>
  <c r="F23" i="2"/>
  <c r="F215" i="2"/>
  <c r="F105" i="2"/>
  <c r="F156" i="2"/>
  <c r="F212" i="2"/>
  <c r="F199" i="2"/>
  <c r="F152" i="2"/>
  <c r="F312" i="2"/>
  <c r="F311" i="2"/>
  <c r="F253" i="2"/>
  <c r="F91" i="2"/>
  <c r="F193" i="2"/>
  <c r="F249" i="2"/>
  <c r="F248" i="2"/>
  <c r="F31" i="2"/>
  <c r="F245" i="2"/>
  <c r="F187" i="2"/>
  <c r="F128" i="2"/>
  <c r="F184" i="2"/>
  <c r="F287" i="2"/>
  <c r="F125" i="2"/>
  <c r="F284" i="2"/>
  <c r="F16" i="2"/>
  <c r="F261" i="2"/>
  <c r="F318" i="2"/>
  <c r="F48" i="2"/>
  <c r="F96" i="2"/>
  <c r="F45" i="2"/>
  <c r="F254" i="2"/>
  <c r="F149" i="2"/>
  <c r="F309" i="2"/>
  <c r="F308" i="2"/>
  <c r="F134" i="2"/>
  <c r="F191" i="2"/>
  <c r="F190" i="2"/>
  <c r="F80" i="2"/>
  <c r="F130" i="2"/>
  <c r="F244" i="2"/>
  <c r="F289" i="2"/>
  <c r="F76" i="2"/>
  <c r="F183" i="2"/>
  <c r="F182" i="2"/>
  <c r="F285" i="2"/>
  <c r="F226" i="2"/>
  <c r="F14" i="2"/>
  <c r="F56" i="2"/>
  <c r="F157" i="2"/>
  <c r="F213" i="2"/>
  <c r="F258" i="2"/>
  <c r="F315" i="2"/>
  <c r="F198" i="2"/>
  <c r="F151" i="2"/>
  <c r="F43" i="2"/>
  <c r="F148" i="2"/>
  <c r="F135" i="2"/>
  <c r="F39" i="2"/>
  <c r="F247" i="2"/>
  <c r="F246" i="2"/>
  <c r="F188" i="2"/>
  <c r="F78" i="2"/>
  <c r="F27" i="2"/>
  <c r="F75" i="2"/>
  <c r="F286" i="2"/>
  <c r="F181" i="2"/>
  <c r="F123" i="2"/>
  <c r="F136" i="2"/>
  <c r="F225" i="2"/>
  <c r="F12" i="2"/>
  <c r="F158" i="2"/>
  <c r="F260" i="2"/>
  <c r="F259" i="2"/>
  <c r="F155" i="2"/>
  <c r="F257" i="2"/>
  <c r="F95" i="2"/>
  <c r="F197" i="2"/>
  <c r="F150" i="2"/>
  <c r="F310" i="2"/>
  <c r="F194" i="2"/>
  <c r="F251" i="2"/>
  <c r="F89" i="2"/>
  <c r="F133" i="2"/>
  <c r="F132" i="2"/>
  <c r="F292" i="2"/>
  <c r="F29" i="2"/>
  <c r="F290" i="2"/>
  <c r="F185" i="2"/>
  <c r="F230" i="2"/>
  <c r="F126" i="2"/>
  <c r="F74" i="2"/>
  <c r="F73" i="2"/>
  <c r="F11" i="2"/>
  <c r="F214" i="2"/>
  <c r="F317" i="2"/>
  <c r="F104" i="2"/>
  <c r="F103" i="2"/>
  <c r="F153" i="2"/>
  <c r="F46" i="2"/>
  <c r="F256" i="2"/>
  <c r="F255" i="2"/>
  <c r="F44" i="2"/>
  <c r="F196" i="2"/>
  <c r="F93" i="2"/>
  <c r="F195" i="2"/>
  <c r="F42" i="2"/>
  <c r="F41" i="2"/>
  <c r="F90" i="2"/>
  <c r="F192" i="2"/>
  <c r="F294" i="2"/>
  <c r="F32" i="2"/>
  <c r="F87" i="2"/>
  <c r="F131" i="2"/>
  <c r="F30" i="2"/>
  <c r="F79" i="2"/>
  <c r="F28" i="2"/>
  <c r="F77" i="2"/>
  <c r="F288" i="2"/>
  <c r="F127" i="2"/>
  <c r="F229" i="2"/>
  <c r="F25" i="2"/>
  <c r="F228" i="2"/>
  <c r="F24" i="2"/>
  <c r="F227" i="2"/>
  <c r="F124" i="2"/>
  <c r="F180" i="2"/>
  <c r="F72" i="2"/>
  <c r="F283" i="2"/>
  <c r="F167" i="2"/>
  <c r="F121" i="2"/>
  <c r="F71" i="2"/>
  <c r="F15" i="2"/>
  <c r="F327" i="2"/>
  <c r="F281" i="2"/>
  <c r="F224" i="2"/>
  <c r="F166" i="2"/>
  <c r="F120" i="2"/>
  <c r="F64" i="2"/>
  <c r="F326" i="2"/>
  <c r="F280" i="2"/>
  <c r="F223" i="2"/>
  <c r="F165" i="2"/>
  <c r="F119" i="2"/>
  <c r="F63" i="2"/>
  <c r="F13" i="2"/>
  <c r="F325" i="2"/>
  <c r="F279" i="2"/>
  <c r="F222" i="2"/>
  <c r="F164" i="2"/>
  <c r="F112" i="2"/>
  <c r="F62" i="2"/>
  <c r="F324" i="2"/>
  <c r="F278" i="2"/>
  <c r="F221" i="2"/>
  <c r="F163" i="2"/>
  <c r="F111" i="2"/>
  <c r="F61" i="2"/>
  <c r="F323" i="2"/>
  <c r="F277" i="2"/>
  <c r="F220" i="2"/>
  <c r="F162" i="2"/>
  <c r="F110" i="2"/>
  <c r="F60" i="2"/>
  <c r="F10" i="2"/>
  <c r="F322" i="2"/>
  <c r="F276" i="2"/>
  <c r="F219" i="2"/>
  <c r="F161" i="2"/>
  <c r="F109" i="2"/>
  <c r="F59" i="2"/>
  <c r="F9" i="2"/>
  <c r="F321" i="2"/>
  <c r="F263" i="2"/>
  <c r="F217" i="2"/>
  <c r="F160" i="2"/>
  <c r="F108" i="2"/>
  <c r="F58" i="2"/>
  <c r="F8" i="2"/>
  <c r="C92" i="2"/>
  <c r="C120" i="2"/>
  <c r="C60" i="2"/>
  <c r="C28" i="2"/>
  <c r="C27" i="2"/>
  <c r="C79" i="2"/>
  <c r="C108" i="2"/>
  <c r="C15" i="2"/>
  <c r="L9" i="2" s="1"/>
  <c r="C95" i="2"/>
  <c r="C62" i="2"/>
  <c r="C30" i="2"/>
  <c r="C29" i="2"/>
  <c r="C59" i="2"/>
  <c r="C111" i="2"/>
  <c r="C80" i="2"/>
  <c r="C23" i="2"/>
  <c r="C16" i="2"/>
  <c r="L10" i="2" s="1"/>
  <c r="C75" i="2"/>
  <c r="C43" i="2"/>
  <c r="C64" i="2"/>
  <c r="C112" i="2"/>
  <c r="C57" i="2"/>
  <c r="C109" i="2"/>
  <c r="C78" i="2"/>
  <c r="C77" i="2"/>
  <c r="C76" i="2"/>
  <c r="C14" i="2"/>
  <c r="C13" i="2"/>
  <c r="C73" i="2"/>
  <c r="C96" i="2"/>
  <c r="C94" i="2"/>
  <c r="C9" i="2"/>
  <c r="L5" i="2" s="1"/>
  <c r="C31" i="2"/>
  <c r="C61" i="2"/>
  <c r="C119" i="2"/>
  <c r="C89" i="2"/>
  <c r="C25" i="2"/>
  <c r="C48" i="2"/>
  <c r="C46" i="2"/>
  <c r="C105" i="2"/>
  <c r="C44" i="2"/>
  <c r="C11" i="2"/>
  <c r="C63" i="2"/>
  <c r="C32" i="2"/>
  <c r="C91" i="2"/>
  <c r="C87" i="2"/>
  <c r="C110" i="2"/>
  <c r="C47" i="2"/>
  <c r="C107" i="2"/>
  <c r="C45" i="2"/>
  <c r="C103" i="2"/>
  <c r="C12" i="2"/>
  <c r="C41" i="2"/>
  <c r="C93" i="2"/>
  <c r="F314" i="2"/>
  <c r="F282" i="2"/>
  <c r="F250" i="2"/>
  <c r="F218" i="2"/>
  <c r="F186" i="2"/>
  <c r="F154" i="2"/>
  <c r="F122" i="2"/>
  <c r="C106" i="2"/>
  <c r="C90" i="2"/>
  <c r="C74" i="2"/>
  <c r="C58" i="2"/>
  <c r="C42" i="2"/>
  <c r="C26" i="2"/>
  <c r="C10" i="2"/>
  <c r="C104" i="2"/>
  <c r="C88" i="2"/>
  <c r="C72" i="2"/>
  <c r="C56" i="2"/>
  <c r="C40" i="2"/>
  <c r="C24" i="2"/>
  <c r="L11" i="2" s="1"/>
  <c r="C8" i="2"/>
  <c r="L4" i="2" s="1"/>
  <c r="F303" i="2"/>
  <c r="F271" i="2"/>
  <c r="F239" i="2"/>
  <c r="F207" i="2"/>
  <c r="F175" i="2"/>
  <c r="F143" i="2"/>
  <c r="F116" i="2"/>
  <c r="F100" i="2"/>
  <c r="F84" i="2"/>
  <c r="F68" i="2"/>
  <c r="F52" i="2"/>
  <c r="F36" i="2"/>
  <c r="F20" i="2"/>
  <c r="F4" i="2"/>
  <c r="F334" i="2"/>
  <c r="F302" i="2"/>
  <c r="F270" i="2"/>
  <c r="F238" i="2"/>
  <c r="F206" i="2"/>
  <c r="F174" i="2"/>
  <c r="F142" i="2"/>
  <c r="C116" i="2"/>
  <c r="C100" i="2"/>
  <c r="C84" i="2"/>
  <c r="C68" i="2"/>
  <c r="C52" i="2"/>
  <c r="C36" i="2"/>
  <c r="C20" i="2"/>
  <c r="C4" i="2"/>
  <c r="L8" i="2" s="1"/>
  <c r="C38" i="2"/>
  <c r="C71" i="2"/>
  <c r="C55" i="2"/>
  <c r="C39" i="2"/>
  <c r="C7" i="2"/>
  <c r="L3" i="2" s="1"/>
  <c r="F275" i="2"/>
  <c r="F243" i="2"/>
  <c r="F211" i="2"/>
  <c r="F147" i="2"/>
  <c r="F118" i="2"/>
  <c r="F86" i="2"/>
  <c r="F54" i="2"/>
  <c r="F38" i="2"/>
  <c r="F6" i="2"/>
  <c r="F274" i="2"/>
  <c r="F210" i="2"/>
  <c r="F146" i="2"/>
  <c r="C102" i="2"/>
  <c r="C70" i="2"/>
  <c r="C22" i="2"/>
  <c r="F305" i="2"/>
  <c r="F241" i="2"/>
  <c r="F177" i="2"/>
  <c r="F145" i="2"/>
  <c r="F101" i="2"/>
  <c r="F85" i="2"/>
  <c r="F69" i="2"/>
  <c r="F53" i="2"/>
  <c r="F37" i="2"/>
  <c r="F5" i="2"/>
  <c r="F335" i="2"/>
  <c r="F272" i="2"/>
  <c r="F208" i="2"/>
  <c r="F144" i="2"/>
  <c r="C101" i="2"/>
  <c r="C69" i="2"/>
  <c r="C37" i="2"/>
  <c r="C21" i="2"/>
  <c r="F333" i="2"/>
  <c r="F269" i="2"/>
  <c r="F205" i="2"/>
  <c r="F173" i="2"/>
  <c r="F115" i="2"/>
  <c r="F83" i="2"/>
  <c r="F67" i="2"/>
  <c r="F51" i="2"/>
  <c r="F35" i="2"/>
  <c r="F19" i="2"/>
  <c r="F332" i="2"/>
  <c r="F172" i="2"/>
  <c r="C99" i="2"/>
  <c r="C67" i="2"/>
  <c r="C35" i="2"/>
  <c r="C3" i="2"/>
  <c r="F299" i="2"/>
  <c r="F235" i="2"/>
  <c r="F171" i="2"/>
  <c r="F98" i="2"/>
  <c r="F66" i="2"/>
  <c r="F34" i="2"/>
  <c r="F330" i="2"/>
  <c r="F298" i="2"/>
  <c r="F234" i="2"/>
  <c r="F202" i="2"/>
  <c r="F170" i="2"/>
  <c r="C114" i="2"/>
  <c r="C98" i="2"/>
  <c r="C66" i="2"/>
  <c r="C50" i="2"/>
  <c r="F2" i="2"/>
  <c r="F329" i="2"/>
  <c r="F297" i="2"/>
  <c r="F265" i="2"/>
  <c r="F233" i="2"/>
  <c r="F201" i="2"/>
  <c r="F169" i="2"/>
  <c r="F137" i="2"/>
  <c r="F113" i="2"/>
  <c r="F97" i="2"/>
  <c r="F81" i="2"/>
  <c r="F65" i="2"/>
  <c r="F49" i="2"/>
  <c r="F33" i="2"/>
  <c r="F17" i="2"/>
  <c r="F307" i="2"/>
  <c r="F179" i="2"/>
  <c r="F102" i="2"/>
  <c r="F70" i="2"/>
  <c r="F22" i="2"/>
  <c r="F306" i="2"/>
  <c r="F242" i="2"/>
  <c r="F178" i="2"/>
  <c r="C118" i="2"/>
  <c r="C86" i="2"/>
  <c r="C54" i="2"/>
  <c r="C6" i="2"/>
  <c r="F273" i="2"/>
  <c r="F209" i="2"/>
  <c r="F117" i="2"/>
  <c r="F21" i="2"/>
  <c r="F304" i="2"/>
  <c r="F240" i="2"/>
  <c r="F176" i="2"/>
  <c r="C117" i="2"/>
  <c r="C85" i="2"/>
  <c r="C53" i="2"/>
  <c r="C5" i="2"/>
  <c r="F301" i="2"/>
  <c r="F237" i="2"/>
  <c r="F141" i="2"/>
  <c r="F99" i="2"/>
  <c r="F3" i="2"/>
  <c r="F300" i="2"/>
  <c r="F268" i="2"/>
  <c r="F236" i="2"/>
  <c r="F204" i="2"/>
  <c r="F140" i="2"/>
  <c r="C115" i="2"/>
  <c r="C83" i="2"/>
  <c r="C51" i="2"/>
  <c r="C19" i="2"/>
  <c r="F331" i="2"/>
  <c r="F267" i="2"/>
  <c r="F203" i="2"/>
  <c r="F139" i="2"/>
  <c r="F114" i="2"/>
  <c r="F82" i="2"/>
  <c r="F50" i="2"/>
  <c r="F18" i="2"/>
  <c r="F266" i="2"/>
  <c r="F138" i="2"/>
  <c r="C82" i="2"/>
  <c r="C34" i="2"/>
  <c r="C18" i="2"/>
  <c r="F328" i="2"/>
  <c r="F296" i="2"/>
  <c r="F264" i="2"/>
  <c r="F232" i="2"/>
  <c r="F200" i="2"/>
  <c r="F168" i="2"/>
  <c r="C113" i="2"/>
  <c r="C97" i="2"/>
  <c r="C81" i="2"/>
  <c r="C65" i="2"/>
  <c r="C49" i="2"/>
  <c r="C33" i="2"/>
  <c r="C17" i="2"/>
  <c r="L23" i="2" l="1"/>
  <c r="L25" i="2"/>
  <c r="L35" i="2"/>
  <c r="L27" i="2"/>
  <c r="L31" i="2"/>
  <c r="L2" i="2"/>
  <c r="L22" i="2"/>
  <c r="L28" i="2"/>
  <c r="L32" i="2"/>
  <c r="L36" i="2"/>
  <c r="L14" i="2"/>
  <c r="L38" i="2"/>
  <c r="L19" i="2"/>
  <c r="L6" i="2"/>
  <c r="L15" i="2"/>
  <c r="L20" i="2"/>
  <c r="L17" i="2"/>
  <c r="L29" i="2"/>
  <c r="L34" i="2"/>
  <c r="L13" i="2"/>
  <c r="L18" i="2"/>
  <c r="L30" i="2"/>
  <c r="L12" i="2"/>
  <c r="L16" i="2"/>
  <c r="L26" i="2"/>
  <c r="L24" i="2"/>
  <c r="L21" i="2"/>
  <c r="L37" i="2"/>
  <c r="L7" i="2"/>
  <c r="L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Herman Laret</author>
  </authors>
  <commentList>
    <comment ref="C340" authorId="0" shapeId="0" xr:uid="{7C43C926-2A7A-4F39-81C8-521116B8B679}">
      <text>
        <r>
          <rPr>
            <b/>
            <sz val="9"/>
            <color indexed="81"/>
            <rFont val="Tahoma"/>
            <family val="2"/>
          </rPr>
          <t xml:space="preserve">The fund provides 100% long exposure to online retailers and 50% short exposure to traditional in-store retailers. (Note that this gives CLIX only 50% long beta </t>
        </r>
        <r>
          <rPr>
            <sz val="9"/>
            <color indexed="81"/>
            <rFont val="Tahoma"/>
            <family val="2"/>
          </rPr>
          <t xml:space="preserve">
</t>
        </r>
      </text>
    </comment>
    <comment ref="C344" authorId="0" shapeId="0" xr:uid="{E34E5A92-381D-48DE-8F04-28F502A343E9}">
      <text>
        <r>
          <rPr>
            <b/>
            <sz val="9"/>
            <color indexed="81"/>
            <rFont val="Tahoma"/>
            <family val="2"/>
          </rPr>
          <t xml:space="preserve">The fund provides 100% long exposure to online retailers and 50% short exposure to traditional in-store retailers. (Note that this gives CLIX only 50% long beta </t>
        </r>
        <r>
          <rPr>
            <sz val="9"/>
            <color indexed="81"/>
            <rFont val="Tahoma"/>
            <family val="2"/>
          </rPr>
          <t xml:space="preserve">
</t>
        </r>
      </text>
    </comment>
    <comment ref="C349" authorId="0" shapeId="0" xr:uid="{1D999F35-BB97-4D9A-BC1B-681EEBAC7A30}">
      <text>
        <r>
          <rPr>
            <b/>
            <sz val="9"/>
            <color indexed="81"/>
            <rFont val="Tahoma"/>
            <family val="2"/>
          </rPr>
          <t xml:space="preserve">The fund provides 100% long exposure to online retailers and 50% short exposure to traditional in-store retailers. (Note that this gives CLIX only 50% long beta </t>
        </r>
        <r>
          <rPr>
            <sz val="9"/>
            <color indexed="81"/>
            <rFont val="Tahoma"/>
            <family val="2"/>
          </rPr>
          <t xml:space="preserve">
</t>
        </r>
      </text>
    </comment>
    <comment ref="C358" authorId="0" shapeId="0" xr:uid="{33445336-1403-42AE-9D9B-5A48D35DBFA4}">
      <text>
        <r>
          <rPr>
            <b/>
            <sz val="9"/>
            <color indexed="81"/>
            <rFont val="Tahoma"/>
            <family val="2"/>
          </rPr>
          <t xml:space="preserve">The fund provides 100% long exposure to online retailers and 50% short exposure to traditional in-store retailers. (Note that this gives CLIX only 50% long beta </t>
        </r>
        <r>
          <rPr>
            <sz val="9"/>
            <color indexed="81"/>
            <rFont val="Tahoma"/>
            <family val="2"/>
          </rPr>
          <t xml:space="preserve">
</t>
        </r>
      </text>
    </comment>
    <comment ref="C359" authorId="0" shapeId="0" xr:uid="{1ABD9975-FD21-4905-B459-0BBB456B3E1D}">
      <text>
        <r>
          <rPr>
            <b/>
            <sz val="9"/>
            <color indexed="81"/>
            <rFont val="Tahoma"/>
            <family val="2"/>
          </rPr>
          <t xml:space="preserve">The fund provides 100% long exposure to online retailers and 50% short exposure to traditional in-store retailers. (Note that this gives CLIX only 50% long beta </t>
        </r>
        <r>
          <rPr>
            <sz val="9"/>
            <color indexed="81"/>
            <rFont val="Tahoma"/>
            <family val="2"/>
          </rPr>
          <t xml:space="preserve">
</t>
        </r>
      </text>
    </comment>
    <comment ref="C360" authorId="0" shapeId="0" xr:uid="{FCB7C92F-0C54-43ED-B5AB-905535C5CA72}">
      <text>
        <r>
          <rPr>
            <b/>
            <sz val="9"/>
            <color indexed="81"/>
            <rFont val="Tahoma"/>
            <family val="2"/>
          </rPr>
          <t xml:space="preserve">The fund provides 100% long exposure to online retailers and 50% short exposure to traditional in-store retailers. (Note that this gives CLIX only 50% long beta </t>
        </r>
        <r>
          <rPr>
            <sz val="9"/>
            <color indexed="81"/>
            <rFont val="Tahoma"/>
            <family val="2"/>
          </rPr>
          <t xml:space="preserve">
</t>
        </r>
      </text>
    </comment>
    <comment ref="B506" authorId="0" shapeId="0" xr:uid="{3E99E66A-9C4D-4F5F-8A9D-2EE4085CE8C8}">
      <text>
        <r>
          <rPr>
            <b/>
            <sz val="9"/>
            <color indexed="81"/>
            <rFont val="Tahoma"/>
            <family val="2"/>
          </rPr>
          <t>aims to perform well in various economic conditions, including growth, contractions, and inflation. It invests in a mix of global equities, U.S. Treasuries, and commodities, aligning its exposures with the Advanced Research Risk Parity Index. The index targets specific allocations across asset classes like U.S., international, and emerging market equities, commodity producer equities, gold, TIPS, and Treasuries. The index also targets a total allocation of 120%, implying 20% leverage at the portfolio level. As of a recent date, its holdings included funds like Vanguard Total Stock Market ETF, United States Treasury Bills, and SPDR® Gold MiniShares. Its performance metrics include Year-to-Date, 1-Year, and 3-Year returns. It has also trailed a benchmark index over a 5-year period. Risk metrics like Beta, Sharpe Ratio, and Standard Deviation are also available.</t>
        </r>
        <r>
          <rPr>
            <sz val="9"/>
            <color indexed="81"/>
            <rFont val="Tahoma"/>
            <family val="2"/>
          </rPr>
          <t xml:space="preserve">
</t>
        </r>
      </text>
    </comment>
    <comment ref="B511" authorId="0" shapeId="0" xr:uid="{7439AEAE-6B61-4CBC-919E-F1C2CD7B17E4}">
      <text>
        <r>
          <rPr>
            <b/>
            <sz val="9"/>
            <color indexed="81"/>
            <rFont val="Tahoma"/>
            <family val="2"/>
          </rPr>
          <t xml:space="preserve">aiming for positive returns in growth, capital preservation in contractions, and real return preservation during inflation. It seeks to provide leveraged exposure (1.4 times) to the RPAR Index. The Advanced Research Ultra Risk Parity Index targets a total allocation of 168%, representing 68% leverage at the portfolio level, with specific target allocations across various asset classes. </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1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9"/>
        </ext>
      </extLst>
    </bk>
    <bk>
      <extLst>
        <ext uri="{3e2802c4-a4d2-4d8b-9148-e3be6c30e623}">
          <xlrd:rvb i="22"/>
        </ext>
      </extLst>
    </bk>
    <bk>
      <extLst>
        <ext uri="{3e2802c4-a4d2-4d8b-9148-e3be6c30e623}">
          <xlrd:rvb i="24"/>
        </ext>
      </extLst>
    </bk>
    <bk>
      <extLst>
        <ext uri="{3e2802c4-a4d2-4d8b-9148-e3be6c30e623}">
          <xlrd:rvb i="27"/>
        </ext>
      </extLst>
    </bk>
    <bk>
      <extLst>
        <ext uri="{3e2802c4-a4d2-4d8b-9148-e3be6c30e623}">
          <xlrd:rvb i="29"/>
        </ext>
      </extLst>
    </bk>
    <bk>
      <extLst>
        <ext uri="{3e2802c4-a4d2-4d8b-9148-e3be6c30e623}">
          <xlrd:rvb i="32"/>
        </ext>
      </extLst>
    </bk>
    <bk>
      <extLst>
        <ext uri="{3e2802c4-a4d2-4d8b-9148-e3be6c30e623}">
          <xlrd:rvb i="34"/>
        </ext>
      </extLst>
    </bk>
    <bk>
      <extLst>
        <ext uri="{3e2802c4-a4d2-4d8b-9148-e3be6c30e623}">
          <xlrd:rvb i="37"/>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6"/>
        </ext>
      </extLst>
    </bk>
    <bk>
      <extLst>
        <ext uri="{3e2802c4-a4d2-4d8b-9148-e3be6c30e623}">
          <xlrd:rvb i="149"/>
        </ext>
      </extLst>
    </bk>
    <bk>
      <extLst>
        <ext uri="{3e2802c4-a4d2-4d8b-9148-e3be6c30e623}">
          <xlrd:rvb i="151"/>
        </ext>
      </extLst>
    </bk>
    <bk>
      <extLst>
        <ext uri="{3e2802c4-a4d2-4d8b-9148-e3be6c30e623}">
          <xlrd:rvb i="154"/>
        </ext>
      </extLst>
    </bk>
    <bk>
      <extLst>
        <ext uri="{3e2802c4-a4d2-4d8b-9148-e3be6c30e623}">
          <xlrd:rvb i="156"/>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6"/>
        </ext>
      </extLst>
    </bk>
    <bk>
      <extLst>
        <ext uri="{3e2802c4-a4d2-4d8b-9148-e3be6c30e623}">
          <xlrd:rvb i="169"/>
        </ext>
      </extLst>
    </bk>
    <bk>
      <extLst>
        <ext uri="{3e2802c4-a4d2-4d8b-9148-e3be6c30e623}">
          <xlrd:rvb i="172"/>
        </ext>
      </extLst>
    </bk>
    <bk>
      <extLst>
        <ext uri="{3e2802c4-a4d2-4d8b-9148-e3be6c30e623}">
          <xlrd:rvb i="175"/>
        </ext>
      </extLst>
    </bk>
    <bk>
      <extLst>
        <ext uri="{3e2802c4-a4d2-4d8b-9148-e3be6c30e623}">
          <xlrd:rvb i="177"/>
        </ext>
      </extLst>
    </bk>
    <bk>
      <extLst>
        <ext uri="{3e2802c4-a4d2-4d8b-9148-e3be6c30e623}">
          <xlrd:rvb i="179"/>
        </ext>
      </extLst>
    </bk>
    <bk>
      <extLst>
        <ext uri="{3e2802c4-a4d2-4d8b-9148-e3be6c30e623}">
          <xlrd:rvb i="181"/>
        </ext>
      </extLst>
    </bk>
    <bk>
      <extLst>
        <ext uri="{3e2802c4-a4d2-4d8b-9148-e3be6c30e623}">
          <xlrd:rvb i="183"/>
        </ext>
      </extLst>
    </bk>
    <bk>
      <extLst>
        <ext uri="{3e2802c4-a4d2-4d8b-9148-e3be6c30e623}">
          <xlrd:rvb i="186"/>
        </ext>
      </extLst>
    </bk>
    <bk>
      <extLst>
        <ext uri="{3e2802c4-a4d2-4d8b-9148-e3be6c30e623}">
          <xlrd:rvb i="188"/>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8"/>
        </ext>
      </extLst>
    </bk>
    <bk>
      <extLst>
        <ext uri="{3e2802c4-a4d2-4d8b-9148-e3be6c30e623}">
          <xlrd:rvb i="201"/>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0"/>
        </ext>
      </extLst>
    </bk>
    <bk>
      <extLst>
        <ext uri="{3e2802c4-a4d2-4d8b-9148-e3be6c30e623}">
          <xlrd:rvb i="223"/>
        </ext>
      </extLst>
    </bk>
    <bk>
      <extLst>
        <ext uri="{3e2802c4-a4d2-4d8b-9148-e3be6c30e623}">
          <xlrd:rvb i="226"/>
        </ext>
      </extLst>
    </bk>
    <bk>
      <extLst>
        <ext uri="{3e2802c4-a4d2-4d8b-9148-e3be6c30e623}">
          <xlrd:rvb i="229"/>
        </ext>
      </extLst>
    </bk>
    <bk>
      <extLst>
        <ext uri="{3e2802c4-a4d2-4d8b-9148-e3be6c30e623}">
          <xlrd:rvb i="232"/>
        </ext>
      </extLst>
    </bk>
    <bk>
      <extLst>
        <ext uri="{3e2802c4-a4d2-4d8b-9148-e3be6c30e623}">
          <xlrd:rvb i="235"/>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6"/>
        </ext>
      </extLst>
    </bk>
    <bk>
      <extLst>
        <ext uri="{3e2802c4-a4d2-4d8b-9148-e3be6c30e623}">
          <xlrd:rvb i="268"/>
        </ext>
      </extLst>
    </bk>
    <bk>
      <extLst>
        <ext uri="{3e2802c4-a4d2-4d8b-9148-e3be6c30e623}">
          <xlrd:rvb i="271"/>
        </ext>
      </extLst>
    </bk>
    <bk>
      <extLst>
        <ext uri="{3e2802c4-a4d2-4d8b-9148-e3be6c30e623}">
          <xlrd:rvb i="273"/>
        </ext>
      </extLst>
    </bk>
    <bk>
      <extLst>
        <ext uri="{3e2802c4-a4d2-4d8b-9148-e3be6c30e623}">
          <xlrd:rvb i="275"/>
        </ext>
      </extLst>
    </bk>
    <bk>
      <extLst>
        <ext uri="{3e2802c4-a4d2-4d8b-9148-e3be6c30e623}">
          <xlrd:rvb i="278"/>
        </ext>
      </extLst>
    </bk>
    <bk>
      <extLst>
        <ext uri="{3e2802c4-a4d2-4d8b-9148-e3be6c30e623}">
          <xlrd:rvb i="280"/>
        </ext>
      </extLst>
    </bk>
    <bk>
      <extLst>
        <ext uri="{3e2802c4-a4d2-4d8b-9148-e3be6c30e623}">
          <xlrd:rvb i="282"/>
        </ext>
      </extLst>
    </bk>
    <bk>
      <extLst>
        <ext uri="{3e2802c4-a4d2-4d8b-9148-e3be6c30e623}">
          <xlrd:rvb i="285"/>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1"/>
        </ext>
      </extLst>
    </bk>
    <bk>
      <extLst>
        <ext uri="{3e2802c4-a4d2-4d8b-9148-e3be6c30e623}">
          <xlrd:rvb i="303"/>
        </ext>
      </extLst>
    </bk>
    <bk>
      <extLst>
        <ext uri="{3e2802c4-a4d2-4d8b-9148-e3be6c30e623}">
          <xlrd:rvb i="306"/>
        </ext>
      </extLst>
    </bk>
    <bk>
      <extLst>
        <ext uri="{3e2802c4-a4d2-4d8b-9148-e3be6c30e623}">
          <xlrd:rvb i="308"/>
        </ext>
      </extLst>
    </bk>
    <bk>
      <extLst>
        <ext uri="{3e2802c4-a4d2-4d8b-9148-e3be6c30e623}">
          <xlrd:rvb i="311"/>
        </ext>
      </extLst>
    </bk>
    <bk>
      <extLst>
        <ext uri="{3e2802c4-a4d2-4d8b-9148-e3be6c30e623}">
          <xlrd:rvb i="314"/>
        </ext>
      </extLst>
    </bk>
    <bk>
      <extLst>
        <ext uri="{3e2802c4-a4d2-4d8b-9148-e3be6c30e623}">
          <xlrd:rvb i="317"/>
        </ext>
      </extLst>
    </bk>
    <bk>
      <extLst>
        <ext uri="{3e2802c4-a4d2-4d8b-9148-e3be6c30e623}">
          <xlrd:rvb i="319"/>
        </ext>
      </extLst>
    </bk>
    <bk>
      <extLst>
        <ext uri="{3e2802c4-a4d2-4d8b-9148-e3be6c30e623}">
          <xlrd:rvb i="322"/>
        </ext>
      </extLst>
    </bk>
    <bk>
      <extLst>
        <ext uri="{3e2802c4-a4d2-4d8b-9148-e3be6c30e623}">
          <xlrd:rvb i="325"/>
        </ext>
      </extLst>
    </bk>
    <bk>
      <extLst>
        <ext uri="{3e2802c4-a4d2-4d8b-9148-e3be6c30e623}">
          <xlrd:rvb i="328"/>
        </ext>
      </extLst>
    </bk>
    <bk>
      <extLst>
        <ext uri="{3e2802c4-a4d2-4d8b-9148-e3be6c30e623}">
          <xlrd:rvb i="330"/>
        </ext>
      </extLst>
    </bk>
    <bk>
      <extLst>
        <ext uri="{3e2802c4-a4d2-4d8b-9148-e3be6c30e623}">
          <xlrd:rvb i="333"/>
        </ext>
      </extLst>
    </bk>
    <bk>
      <extLst>
        <ext uri="{3e2802c4-a4d2-4d8b-9148-e3be6c30e623}">
          <xlrd:rvb i="335"/>
        </ext>
      </extLst>
    </bk>
    <bk>
      <extLst>
        <ext uri="{3e2802c4-a4d2-4d8b-9148-e3be6c30e623}">
          <xlrd:rvb i="338"/>
        </ext>
      </extLst>
    </bk>
    <bk>
      <extLst>
        <ext uri="{3e2802c4-a4d2-4d8b-9148-e3be6c30e623}">
          <xlrd:rvb i="341"/>
        </ext>
      </extLst>
    </bk>
    <bk>
      <extLst>
        <ext uri="{3e2802c4-a4d2-4d8b-9148-e3be6c30e623}">
          <xlrd:rvb i="343"/>
        </ext>
      </extLst>
    </bk>
    <bk>
      <extLst>
        <ext uri="{3e2802c4-a4d2-4d8b-9148-e3be6c30e623}">
          <xlrd:rvb i="345"/>
        </ext>
      </extLst>
    </bk>
    <bk>
      <extLst>
        <ext uri="{3e2802c4-a4d2-4d8b-9148-e3be6c30e623}">
          <xlrd:rvb i="347"/>
        </ext>
      </extLst>
    </bk>
    <bk>
      <extLst>
        <ext uri="{3e2802c4-a4d2-4d8b-9148-e3be6c30e623}">
          <xlrd:rvb i="349"/>
        </ext>
      </extLst>
    </bk>
    <bk>
      <extLst>
        <ext uri="{3e2802c4-a4d2-4d8b-9148-e3be6c30e623}">
          <xlrd:rvb i="351"/>
        </ext>
      </extLst>
    </bk>
    <bk>
      <extLst>
        <ext uri="{3e2802c4-a4d2-4d8b-9148-e3be6c30e623}">
          <xlrd:rvb i="353"/>
        </ext>
      </extLst>
    </bk>
    <bk>
      <extLst>
        <ext uri="{3e2802c4-a4d2-4d8b-9148-e3be6c30e623}">
          <xlrd:rvb i="355"/>
        </ext>
      </extLst>
    </bk>
    <bk>
      <extLst>
        <ext uri="{3e2802c4-a4d2-4d8b-9148-e3be6c30e623}">
          <xlrd:rvb i="357"/>
        </ext>
      </extLst>
    </bk>
    <bk>
      <extLst>
        <ext uri="{3e2802c4-a4d2-4d8b-9148-e3be6c30e623}">
          <xlrd:rvb i="359"/>
        </ext>
      </extLst>
    </bk>
    <bk>
      <extLst>
        <ext uri="{3e2802c4-a4d2-4d8b-9148-e3be6c30e623}">
          <xlrd:rvb i="361"/>
        </ext>
      </extLst>
    </bk>
    <bk>
      <extLst>
        <ext uri="{3e2802c4-a4d2-4d8b-9148-e3be6c30e623}">
          <xlrd:rvb i="363"/>
        </ext>
      </extLst>
    </bk>
    <bk>
      <extLst>
        <ext uri="{3e2802c4-a4d2-4d8b-9148-e3be6c30e623}">
          <xlrd:rvb i="365"/>
        </ext>
      </extLst>
    </bk>
    <bk>
      <extLst>
        <ext uri="{3e2802c4-a4d2-4d8b-9148-e3be6c30e623}">
          <xlrd:rvb i="368"/>
        </ext>
      </extLst>
    </bk>
    <bk>
      <extLst>
        <ext uri="{3e2802c4-a4d2-4d8b-9148-e3be6c30e623}">
          <xlrd:rvb i="371"/>
        </ext>
      </extLst>
    </bk>
    <bk>
      <extLst>
        <ext uri="{3e2802c4-a4d2-4d8b-9148-e3be6c30e623}">
          <xlrd:rvb i="373"/>
        </ext>
      </extLst>
    </bk>
    <bk>
      <extLst>
        <ext uri="{3e2802c4-a4d2-4d8b-9148-e3be6c30e623}">
          <xlrd:rvb i="376"/>
        </ext>
      </extLst>
    </bk>
    <bk>
      <extLst>
        <ext uri="{3e2802c4-a4d2-4d8b-9148-e3be6c30e623}">
          <xlrd:rvb i="378"/>
        </ext>
      </extLst>
    </bk>
    <bk>
      <extLst>
        <ext uri="{3e2802c4-a4d2-4d8b-9148-e3be6c30e623}">
          <xlrd:rvb i="380"/>
        </ext>
      </extLst>
    </bk>
    <bk>
      <extLst>
        <ext uri="{3e2802c4-a4d2-4d8b-9148-e3be6c30e623}">
          <xlrd:rvb i="383"/>
        </ext>
      </extLst>
    </bk>
    <bk>
      <extLst>
        <ext uri="{3e2802c4-a4d2-4d8b-9148-e3be6c30e623}">
          <xlrd:rvb i="385"/>
        </ext>
      </extLst>
    </bk>
    <bk>
      <extLst>
        <ext uri="{3e2802c4-a4d2-4d8b-9148-e3be6c30e623}">
          <xlrd:rvb i="388"/>
        </ext>
      </extLst>
    </bk>
    <bk>
      <extLst>
        <ext uri="{3e2802c4-a4d2-4d8b-9148-e3be6c30e623}">
          <xlrd:rvb i="390"/>
        </ext>
      </extLst>
    </bk>
    <bk>
      <extLst>
        <ext uri="{3e2802c4-a4d2-4d8b-9148-e3be6c30e623}">
          <xlrd:rvb i="392"/>
        </ext>
      </extLst>
    </bk>
    <bk>
      <extLst>
        <ext uri="{3e2802c4-a4d2-4d8b-9148-e3be6c30e623}">
          <xlrd:rvb i="394"/>
        </ext>
      </extLst>
    </bk>
    <bk>
      <extLst>
        <ext uri="{3e2802c4-a4d2-4d8b-9148-e3be6c30e623}">
          <xlrd:rvb i="396"/>
        </ext>
      </extLst>
    </bk>
    <bk>
      <extLst>
        <ext uri="{3e2802c4-a4d2-4d8b-9148-e3be6c30e623}">
          <xlrd:rvb i="398"/>
        </ext>
      </extLst>
    </bk>
    <bk>
      <extLst>
        <ext uri="{3e2802c4-a4d2-4d8b-9148-e3be6c30e623}">
          <xlrd:rvb i="401"/>
        </ext>
      </extLst>
    </bk>
    <bk>
      <extLst>
        <ext uri="{3e2802c4-a4d2-4d8b-9148-e3be6c30e623}">
          <xlrd:rvb i="404"/>
        </ext>
      </extLst>
    </bk>
    <bk>
      <extLst>
        <ext uri="{3e2802c4-a4d2-4d8b-9148-e3be6c30e623}">
          <xlrd:rvb i="407"/>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17"/>
        </ext>
      </extLst>
    </bk>
    <bk>
      <extLst>
        <ext uri="{3e2802c4-a4d2-4d8b-9148-e3be6c30e623}">
          <xlrd:rvb i="420"/>
        </ext>
      </extLst>
    </bk>
    <bk>
      <extLst>
        <ext uri="{3e2802c4-a4d2-4d8b-9148-e3be6c30e623}">
          <xlrd:rvb i="422"/>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5"/>
        </ext>
      </extLst>
    </bk>
    <bk>
      <extLst>
        <ext uri="{3e2802c4-a4d2-4d8b-9148-e3be6c30e623}">
          <xlrd:rvb i="438"/>
        </ext>
      </extLst>
    </bk>
    <bk>
      <extLst>
        <ext uri="{3e2802c4-a4d2-4d8b-9148-e3be6c30e623}">
          <xlrd:rvb i="440"/>
        </ext>
      </extLst>
    </bk>
    <bk>
      <extLst>
        <ext uri="{3e2802c4-a4d2-4d8b-9148-e3be6c30e623}">
          <xlrd:rvb i="442"/>
        </ext>
      </extLst>
    </bk>
    <bk>
      <extLst>
        <ext uri="{3e2802c4-a4d2-4d8b-9148-e3be6c30e623}">
          <xlrd:rvb i="444"/>
        </ext>
      </extLst>
    </bk>
    <bk>
      <extLst>
        <ext uri="{3e2802c4-a4d2-4d8b-9148-e3be6c30e623}">
          <xlrd:rvb i="446"/>
        </ext>
      </extLst>
    </bk>
    <bk>
      <extLst>
        <ext uri="{3e2802c4-a4d2-4d8b-9148-e3be6c30e623}">
          <xlrd:rvb i="448"/>
        </ext>
      </extLst>
    </bk>
    <bk>
      <extLst>
        <ext uri="{3e2802c4-a4d2-4d8b-9148-e3be6c30e623}">
          <xlrd:rvb i="450"/>
        </ext>
      </extLst>
    </bk>
    <bk>
      <extLst>
        <ext uri="{3e2802c4-a4d2-4d8b-9148-e3be6c30e623}">
          <xlrd:rvb i="452"/>
        </ext>
      </extLst>
    </bk>
    <bk>
      <extLst>
        <ext uri="{3e2802c4-a4d2-4d8b-9148-e3be6c30e623}">
          <xlrd:rvb i="454"/>
        </ext>
      </extLst>
    </bk>
    <bk>
      <extLst>
        <ext uri="{3e2802c4-a4d2-4d8b-9148-e3be6c30e623}">
          <xlrd:rvb i="456"/>
        </ext>
      </extLst>
    </bk>
    <bk>
      <extLst>
        <ext uri="{3e2802c4-a4d2-4d8b-9148-e3be6c30e623}">
          <xlrd:rvb i="458"/>
        </ext>
      </extLst>
    </bk>
    <bk>
      <extLst>
        <ext uri="{3e2802c4-a4d2-4d8b-9148-e3be6c30e623}">
          <xlrd:rvb i="460"/>
        </ext>
      </extLst>
    </bk>
    <bk>
      <extLst>
        <ext uri="{3e2802c4-a4d2-4d8b-9148-e3be6c30e623}">
          <xlrd:rvb i="462"/>
        </ext>
      </extLst>
    </bk>
    <bk>
      <extLst>
        <ext uri="{3e2802c4-a4d2-4d8b-9148-e3be6c30e623}">
          <xlrd:rvb i="464"/>
        </ext>
      </extLst>
    </bk>
    <bk>
      <extLst>
        <ext uri="{3e2802c4-a4d2-4d8b-9148-e3be6c30e623}">
          <xlrd:rvb i="466"/>
        </ext>
      </extLst>
    </bk>
    <bk>
      <extLst>
        <ext uri="{3e2802c4-a4d2-4d8b-9148-e3be6c30e623}">
          <xlrd:rvb i="468"/>
        </ext>
      </extLst>
    </bk>
    <bk>
      <extLst>
        <ext uri="{3e2802c4-a4d2-4d8b-9148-e3be6c30e623}">
          <xlrd:rvb i="470"/>
        </ext>
      </extLst>
    </bk>
    <bk>
      <extLst>
        <ext uri="{3e2802c4-a4d2-4d8b-9148-e3be6c30e623}">
          <xlrd:rvb i="472"/>
        </ext>
      </extLst>
    </bk>
    <bk>
      <extLst>
        <ext uri="{3e2802c4-a4d2-4d8b-9148-e3be6c30e623}">
          <xlrd:rvb i="474"/>
        </ext>
      </extLst>
    </bk>
    <bk>
      <extLst>
        <ext uri="{3e2802c4-a4d2-4d8b-9148-e3be6c30e623}">
          <xlrd:rvb i="477"/>
        </ext>
      </extLst>
    </bk>
    <bk>
      <extLst>
        <ext uri="{3e2802c4-a4d2-4d8b-9148-e3be6c30e623}">
          <xlrd:rvb i="479"/>
        </ext>
      </extLst>
    </bk>
    <bk>
      <extLst>
        <ext uri="{3e2802c4-a4d2-4d8b-9148-e3be6c30e623}">
          <xlrd:rvb i="482"/>
        </ext>
      </extLst>
    </bk>
    <bk>
      <extLst>
        <ext uri="{3e2802c4-a4d2-4d8b-9148-e3be6c30e623}">
          <xlrd:rvb i="484"/>
        </ext>
      </extLst>
    </bk>
    <bk>
      <extLst>
        <ext uri="{3e2802c4-a4d2-4d8b-9148-e3be6c30e623}">
          <xlrd:rvb i="486"/>
        </ext>
      </extLst>
    </bk>
    <bk>
      <extLst>
        <ext uri="{3e2802c4-a4d2-4d8b-9148-e3be6c30e623}">
          <xlrd:rvb i="488"/>
        </ext>
      </extLst>
    </bk>
    <bk>
      <extLst>
        <ext uri="{3e2802c4-a4d2-4d8b-9148-e3be6c30e623}">
          <xlrd:rvb i="490"/>
        </ext>
      </extLst>
    </bk>
    <bk>
      <extLst>
        <ext uri="{3e2802c4-a4d2-4d8b-9148-e3be6c30e623}">
          <xlrd:rvb i="492"/>
        </ext>
      </extLst>
    </bk>
    <bk>
      <extLst>
        <ext uri="{3e2802c4-a4d2-4d8b-9148-e3be6c30e623}">
          <xlrd:rvb i="494"/>
        </ext>
      </extLst>
    </bk>
    <bk>
      <extLst>
        <ext uri="{3e2802c4-a4d2-4d8b-9148-e3be6c30e623}">
          <xlrd:rvb i="496"/>
        </ext>
      </extLst>
    </bk>
    <bk>
      <extLst>
        <ext uri="{3e2802c4-a4d2-4d8b-9148-e3be6c30e623}">
          <xlrd:rvb i="498"/>
        </ext>
      </extLst>
    </bk>
    <bk>
      <extLst>
        <ext uri="{3e2802c4-a4d2-4d8b-9148-e3be6c30e623}">
          <xlrd:rvb i="501"/>
        </ext>
      </extLst>
    </bk>
    <bk>
      <extLst>
        <ext uri="{3e2802c4-a4d2-4d8b-9148-e3be6c30e623}">
          <xlrd:rvb i="503"/>
        </ext>
      </extLst>
    </bk>
    <bk>
      <extLst>
        <ext uri="{3e2802c4-a4d2-4d8b-9148-e3be6c30e623}">
          <xlrd:rvb i="506"/>
        </ext>
      </extLst>
    </bk>
    <bk>
      <extLst>
        <ext uri="{3e2802c4-a4d2-4d8b-9148-e3be6c30e623}">
          <xlrd:rvb i="509"/>
        </ext>
      </extLst>
    </bk>
    <bk>
      <extLst>
        <ext uri="{3e2802c4-a4d2-4d8b-9148-e3be6c30e623}">
          <xlrd:rvb i="512"/>
        </ext>
      </extLst>
    </bk>
    <bk>
      <extLst>
        <ext uri="{3e2802c4-a4d2-4d8b-9148-e3be6c30e623}">
          <xlrd:rvb i="514"/>
        </ext>
      </extLst>
    </bk>
    <bk>
      <extLst>
        <ext uri="{3e2802c4-a4d2-4d8b-9148-e3be6c30e623}">
          <xlrd:rvb i="517"/>
        </ext>
      </extLst>
    </bk>
    <bk>
      <extLst>
        <ext uri="{3e2802c4-a4d2-4d8b-9148-e3be6c30e623}">
          <xlrd:rvb i="519"/>
        </ext>
      </extLst>
    </bk>
    <bk>
      <extLst>
        <ext uri="{3e2802c4-a4d2-4d8b-9148-e3be6c30e623}">
          <xlrd:rvb i="522"/>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2"/>
        </ext>
      </extLst>
    </bk>
    <bk>
      <extLst>
        <ext uri="{3e2802c4-a4d2-4d8b-9148-e3be6c30e623}">
          <xlrd:rvb i="535"/>
        </ext>
      </extLst>
    </bk>
    <bk>
      <extLst>
        <ext uri="{3e2802c4-a4d2-4d8b-9148-e3be6c30e623}">
          <xlrd:rvb i="537"/>
        </ext>
      </extLst>
    </bk>
    <bk>
      <extLst>
        <ext uri="{3e2802c4-a4d2-4d8b-9148-e3be6c30e623}">
          <xlrd:rvb i="540"/>
        </ext>
      </extLst>
    </bk>
    <bk>
      <extLst>
        <ext uri="{3e2802c4-a4d2-4d8b-9148-e3be6c30e623}">
          <xlrd:rvb i="543"/>
        </ext>
      </extLst>
    </bk>
    <bk>
      <extLst>
        <ext uri="{3e2802c4-a4d2-4d8b-9148-e3be6c30e623}">
          <xlrd:rvb i="546"/>
        </ext>
      </extLst>
    </bk>
    <bk>
      <extLst>
        <ext uri="{3e2802c4-a4d2-4d8b-9148-e3be6c30e623}">
          <xlrd:rvb i="549"/>
        </ext>
      </extLst>
    </bk>
    <bk>
      <extLst>
        <ext uri="{3e2802c4-a4d2-4d8b-9148-e3be6c30e623}">
          <xlrd:rvb i="551"/>
        </ext>
      </extLst>
    </bk>
    <bk>
      <extLst>
        <ext uri="{3e2802c4-a4d2-4d8b-9148-e3be6c30e623}">
          <xlrd:rvb i="554"/>
        </ext>
      </extLst>
    </bk>
    <bk>
      <extLst>
        <ext uri="{3e2802c4-a4d2-4d8b-9148-e3be6c30e623}">
          <xlrd:rvb i="556"/>
        </ext>
      </extLst>
    </bk>
    <bk>
      <extLst>
        <ext uri="{3e2802c4-a4d2-4d8b-9148-e3be6c30e623}">
          <xlrd:rvb i="558"/>
        </ext>
      </extLst>
    </bk>
    <bk>
      <extLst>
        <ext uri="{3e2802c4-a4d2-4d8b-9148-e3be6c30e623}">
          <xlrd:rvb i="561"/>
        </ext>
      </extLst>
    </bk>
    <bk>
      <extLst>
        <ext uri="{3e2802c4-a4d2-4d8b-9148-e3be6c30e623}">
          <xlrd:rvb i="564"/>
        </ext>
      </extLst>
    </bk>
    <bk>
      <extLst>
        <ext uri="{3e2802c4-a4d2-4d8b-9148-e3be6c30e623}">
          <xlrd:rvb i="566"/>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6"/>
        </ext>
      </extLst>
    </bk>
    <bk>
      <extLst>
        <ext uri="{3e2802c4-a4d2-4d8b-9148-e3be6c30e623}">
          <xlrd:rvb i="578"/>
        </ext>
      </extLst>
    </bk>
    <bk>
      <extLst>
        <ext uri="{3e2802c4-a4d2-4d8b-9148-e3be6c30e623}">
          <xlrd:rvb i="581"/>
        </ext>
      </extLst>
    </bk>
    <bk>
      <extLst>
        <ext uri="{3e2802c4-a4d2-4d8b-9148-e3be6c30e623}">
          <xlrd:rvb i="583"/>
        </ext>
      </extLst>
    </bk>
    <bk>
      <extLst>
        <ext uri="{3e2802c4-a4d2-4d8b-9148-e3be6c30e623}">
          <xlrd:rvb i="585"/>
        </ext>
      </extLst>
    </bk>
    <bk>
      <extLst>
        <ext uri="{3e2802c4-a4d2-4d8b-9148-e3be6c30e623}">
          <xlrd:rvb i="587"/>
        </ext>
      </extLst>
    </bk>
    <bk>
      <extLst>
        <ext uri="{3e2802c4-a4d2-4d8b-9148-e3be6c30e623}">
          <xlrd:rvb i="589"/>
        </ext>
      </extLst>
    </bk>
    <bk>
      <extLst>
        <ext uri="{3e2802c4-a4d2-4d8b-9148-e3be6c30e623}">
          <xlrd:rvb i="592"/>
        </ext>
      </extLst>
    </bk>
    <bk>
      <extLst>
        <ext uri="{3e2802c4-a4d2-4d8b-9148-e3be6c30e623}">
          <xlrd:rvb i="594"/>
        </ext>
      </extLst>
    </bk>
    <bk>
      <extLst>
        <ext uri="{3e2802c4-a4d2-4d8b-9148-e3be6c30e623}">
          <xlrd:rvb i="596"/>
        </ext>
      </extLst>
    </bk>
    <bk>
      <extLst>
        <ext uri="{3e2802c4-a4d2-4d8b-9148-e3be6c30e623}">
          <xlrd:rvb i="598"/>
        </ext>
      </extLst>
    </bk>
    <bk>
      <extLst>
        <ext uri="{3e2802c4-a4d2-4d8b-9148-e3be6c30e623}">
          <xlrd:rvb i="600"/>
        </ext>
      </extLst>
    </bk>
    <bk>
      <extLst>
        <ext uri="{3e2802c4-a4d2-4d8b-9148-e3be6c30e623}">
          <xlrd:rvb i="603"/>
        </ext>
      </extLst>
    </bk>
    <bk>
      <extLst>
        <ext uri="{3e2802c4-a4d2-4d8b-9148-e3be6c30e623}">
          <xlrd:rvb i="606"/>
        </ext>
      </extLst>
    </bk>
    <bk>
      <extLst>
        <ext uri="{3e2802c4-a4d2-4d8b-9148-e3be6c30e623}">
          <xlrd:rvb i="608"/>
        </ext>
      </extLst>
    </bk>
    <bk>
      <extLst>
        <ext uri="{3e2802c4-a4d2-4d8b-9148-e3be6c30e623}">
          <xlrd:rvb i="610"/>
        </ext>
      </extLst>
    </bk>
    <bk>
      <extLst>
        <ext uri="{3e2802c4-a4d2-4d8b-9148-e3be6c30e623}">
          <xlrd:rvb i="612"/>
        </ext>
      </extLst>
    </bk>
    <bk>
      <extLst>
        <ext uri="{3e2802c4-a4d2-4d8b-9148-e3be6c30e623}">
          <xlrd:rvb i="614"/>
        </ext>
      </extLst>
    </bk>
    <bk>
      <extLst>
        <ext uri="{3e2802c4-a4d2-4d8b-9148-e3be6c30e623}">
          <xlrd:rvb i="617"/>
        </ext>
      </extLst>
    </bk>
    <bk>
      <extLst>
        <ext uri="{3e2802c4-a4d2-4d8b-9148-e3be6c30e623}">
          <xlrd:rvb i="619"/>
        </ext>
      </extLst>
    </bk>
    <bk>
      <extLst>
        <ext uri="{3e2802c4-a4d2-4d8b-9148-e3be6c30e623}">
          <xlrd:rvb i="621"/>
        </ext>
      </extLst>
    </bk>
    <bk>
      <extLst>
        <ext uri="{3e2802c4-a4d2-4d8b-9148-e3be6c30e623}">
          <xlrd:rvb i="623"/>
        </ext>
      </extLst>
    </bk>
    <bk>
      <extLst>
        <ext uri="{3e2802c4-a4d2-4d8b-9148-e3be6c30e623}">
          <xlrd:rvb i="625"/>
        </ext>
      </extLst>
    </bk>
    <bk>
      <extLst>
        <ext uri="{3e2802c4-a4d2-4d8b-9148-e3be6c30e623}">
          <xlrd:rvb i="627"/>
        </ext>
      </extLst>
    </bk>
    <bk>
      <extLst>
        <ext uri="{3e2802c4-a4d2-4d8b-9148-e3be6c30e623}">
          <xlrd:rvb i="630"/>
        </ext>
      </extLst>
    </bk>
    <bk>
      <extLst>
        <ext uri="{3e2802c4-a4d2-4d8b-9148-e3be6c30e623}">
          <xlrd:rvb i="632"/>
        </ext>
      </extLst>
    </bk>
    <bk>
      <extLst>
        <ext uri="{3e2802c4-a4d2-4d8b-9148-e3be6c30e623}">
          <xlrd:rvb i="635"/>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6"/>
        </ext>
      </extLst>
    </bk>
    <bk>
      <extLst>
        <ext uri="{3e2802c4-a4d2-4d8b-9148-e3be6c30e623}">
          <xlrd:rvb i="649"/>
        </ext>
      </extLst>
    </bk>
    <bk>
      <extLst>
        <ext uri="{3e2802c4-a4d2-4d8b-9148-e3be6c30e623}">
          <xlrd:rvb i="651"/>
        </ext>
      </extLst>
    </bk>
    <bk>
      <extLst>
        <ext uri="{3e2802c4-a4d2-4d8b-9148-e3be6c30e623}">
          <xlrd:rvb i="653"/>
        </ext>
      </extLst>
    </bk>
    <bk>
      <extLst>
        <ext uri="{3e2802c4-a4d2-4d8b-9148-e3be6c30e623}">
          <xlrd:rvb i="656"/>
        </ext>
      </extLst>
    </bk>
    <bk>
      <extLst>
        <ext uri="{3e2802c4-a4d2-4d8b-9148-e3be6c30e623}">
          <xlrd:rvb i="659"/>
        </ext>
      </extLst>
    </bk>
    <bk>
      <extLst>
        <ext uri="{3e2802c4-a4d2-4d8b-9148-e3be6c30e623}">
          <xlrd:rvb i="661"/>
        </ext>
      </extLst>
    </bk>
    <bk>
      <extLst>
        <ext uri="{3e2802c4-a4d2-4d8b-9148-e3be6c30e623}">
          <xlrd:rvb i="664"/>
        </ext>
      </extLst>
    </bk>
    <bk>
      <extLst>
        <ext uri="{3e2802c4-a4d2-4d8b-9148-e3be6c30e623}">
          <xlrd:rvb i="667"/>
        </ext>
      </extLst>
    </bk>
    <bk>
      <extLst>
        <ext uri="{3e2802c4-a4d2-4d8b-9148-e3be6c30e623}">
          <xlrd:rvb i="670"/>
        </ext>
      </extLst>
    </bk>
    <bk>
      <extLst>
        <ext uri="{3e2802c4-a4d2-4d8b-9148-e3be6c30e623}">
          <xlrd:rvb i="673"/>
        </ext>
      </extLst>
    </bk>
    <bk>
      <extLst>
        <ext uri="{3e2802c4-a4d2-4d8b-9148-e3be6c30e623}">
          <xlrd:rvb i="676"/>
        </ext>
      </extLst>
    </bk>
    <bk>
      <extLst>
        <ext uri="{3e2802c4-a4d2-4d8b-9148-e3be6c30e623}">
          <xlrd:rvb i="678"/>
        </ext>
      </extLst>
    </bk>
    <bk>
      <extLst>
        <ext uri="{3e2802c4-a4d2-4d8b-9148-e3be6c30e623}">
          <xlrd:rvb i="681"/>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4"/>
        </ext>
      </extLst>
    </bk>
    <bk>
      <extLst>
        <ext uri="{3e2802c4-a4d2-4d8b-9148-e3be6c30e623}">
          <xlrd:rvb i="696"/>
        </ext>
      </extLst>
    </bk>
    <bk>
      <extLst>
        <ext uri="{3e2802c4-a4d2-4d8b-9148-e3be6c30e623}">
          <xlrd:rvb i="699"/>
        </ext>
      </extLst>
    </bk>
    <bk>
      <extLst>
        <ext uri="{3e2802c4-a4d2-4d8b-9148-e3be6c30e623}">
          <xlrd:rvb i="702"/>
        </ext>
      </extLst>
    </bk>
    <bk>
      <extLst>
        <ext uri="{3e2802c4-a4d2-4d8b-9148-e3be6c30e623}">
          <xlrd:rvb i="704"/>
        </ext>
      </extLst>
    </bk>
    <bk>
      <extLst>
        <ext uri="{3e2802c4-a4d2-4d8b-9148-e3be6c30e623}">
          <xlrd:rvb i="706"/>
        </ext>
      </extLst>
    </bk>
    <bk>
      <extLst>
        <ext uri="{3e2802c4-a4d2-4d8b-9148-e3be6c30e623}">
          <xlrd:rvb i="708"/>
        </ext>
      </extLst>
    </bk>
    <bk>
      <extLst>
        <ext uri="{3e2802c4-a4d2-4d8b-9148-e3be6c30e623}">
          <xlrd:rvb i="710"/>
        </ext>
      </extLst>
    </bk>
    <bk>
      <extLst>
        <ext uri="{3e2802c4-a4d2-4d8b-9148-e3be6c30e623}">
          <xlrd:rvb i="712"/>
        </ext>
      </extLst>
    </bk>
    <bk>
      <extLst>
        <ext uri="{3e2802c4-a4d2-4d8b-9148-e3be6c30e623}">
          <xlrd:rvb i="714"/>
        </ext>
      </extLst>
    </bk>
    <bk>
      <extLst>
        <ext uri="{3e2802c4-a4d2-4d8b-9148-e3be6c30e623}">
          <xlrd:rvb i="716"/>
        </ext>
      </extLst>
    </bk>
    <bk>
      <extLst>
        <ext uri="{3e2802c4-a4d2-4d8b-9148-e3be6c30e623}">
          <xlrd:rvb i="718"/>
        </ext>
      </extLst>
    </bk>
    <bk>
      <extLst>
        <ext uri="{3e2802c4-a4d2-4d8b-9148-e3be6c30e623}">
          <xlrd:rvb i="720"/>
        </ext>
      </extLst>
    </bk>
    <bk>
      <extLst>
        <ext uri="{3e2802c4-a4d2-4d8b-9148-e3be6c30e623}">
          <xlrd:rvb i="722"/>
        </ext>
      </extLst>
    </bk>
    <bk>
      <extLst>
        <ext uri="{3e2802c4-a4d2-4d8b-9148-e3be6c30e623}">
          <xlrd:rvb i="725"/>
        </ext>
      </extLst>
    </bk>
    <bk>
      <extLst>
        <ext uri="{3e2802c4-a4d2-4d8b-9148-e3be6c30e623}">
          <xlrd:rvb i="728"/>
        </ext>
      </extLst>
    </bk>
    <bk>
      <extLst>
        <ext uri="{3e2802c4-a4d2-4d8b-9148-e3be6c30e623}">
          <xlrd:rvb i="730"/>
        </ext>
      </extLst>
    </bk>
    <bk>
      <extLst>
        <ext uri="{3e2802c4-a4d2-4d8b-9148-e3be6c30e623}">
          <xlrd:rvb i="733"/>
        </ext>
      </extLst>
    </bk>
    <bk>
      <extLst>
        <ext uri="{3e2802c4-a4d2-4d8b-9148-e3be6c30e623}">
          <xlrd:rvb i="735"/>
        </ext>
      </extLst>
    </bk>
    <bk>
      <extLst>
        <ext uri="{3e2802c4-a4d2-4d8b-9148-e3be6c30e623}">
          <xlrd:rvb i="737"/>
        </ext>
      </extLst>
    </bk>
    <bk>
      <extLst>
        <ext uri="{3e2802c4-a4d2-4d8b-9148-e3be6c30e623}">
          <xlrd:rvb i="739"/>
        </ext>
      </extLst>
    </bk>
    <bk>
      <extLst>
        <ext uri="{3e2802c4-a4d2-4d8b-9148-e3be6c30e623}">
          <xlrd:rvb i="741"/>
        </ext>
      </extLst>
    </bk>
    <bk>
      <extLst>
        <ext uri="{3e2802c4-a4d2-4d8b-9148-e3be6c30e623}">
          <xlrd:rvb i="744"/>
        </ext>
      </extLst>
    </bk>
    <bk>
      <extLst>
        <ext uri="{3e2802c4-a4d2-4d8b-9148-e3be6c30e623}">
          <xlrd:rvb i="747"/>
        </ext>
      </extLst>
    </bk>
    <bk>
      <extLst>
        <ext uri="{3e2802c4-a4d2-4d8b-9148-e3be6c30e623}">
          <xlrd:rvb i="750"/>
        </ext>
      </extLst>
    </bk>
    <bk>
      <extLst>
        <ext uri="{3e2802c4-a4d2-4d8b-9148-e3be6c30e623}">
          <xlrd:rvb i="752"/>
        </ext>
      </extLst>
    </bk>
    <bk>
      <extLst>
        <ext uri="{3e2802c4-a4d2-4d8b-9148-e3be6c30e623}">
          <xlrd:rvb i="754"/>
        </ext>
      </extLst>
    </bk>
    <bk>
      <extLst>
        <ext uri="{3e2802c4-a4d2-4d8b-9148-e3be6c30e623}">
          <xlrd:rvb i="756"/>
        </ext>
      </extLst>
    </bk>
    <bk>
      <extLst>
        <ext uri="{3e2802c4-a4d2-4d8b-9148-e3be6c30e623}">
          <xlrd:rvb i="759"/>
        </ext>
      </extLst>
    </bk>
    <bk>
      <extLst>
        <ext uri="{3e2802c4-a4d2-4d8b-9148-e3be6c30e623}">
          <xlrd:rvb i="761"/>
        </ext>
      </extLst>
    </bk>
    <bk>
      <extLst>
        <ext uri="{3e2802c4-a4d2-4d8b-9148-e3be6c30e623}">
          <xlrd:rvb i="763"/>
        </ext>
      </extLst>
    </bk>
    <bk>
      <extLst>
        <ext uri="{3e2802c4-a4d2-4d8b-9148-e3be6c30e623}">
          <xlrd:rvb i="765"/>
        </ext>
      </extLst>
    </bk>
    <bk>
      <extLst>
        <ext uri="{3e2802c4-a4d2-4d8b-9148-e3be6c30e623}">
          <xlrd:rvb i="767"/>
        </ext>
      </extLst>
    </bk>
    <bk>
      <extLst>
        <ext uri="{3e2802c4-a4d2-4d8b-9148-e3be6c30e623}">
          <xlrd:rvb i="769"/>
        </ext>
      </extLst>
    </bk>
    <bk>
      <extLst>
        <ext uri="{3e2802c4-a4d2-4d8b-9148-e3be6c30e623}">
          <xlrd:rvb i="772"/>
        </ext>
      </extLst>
    </bk>
    <bk>
      <extLst>
        <ext uri="{3e2802c4-a4d2-4d8b-9148-e3be6c30e623}">
          <xlrd:rvb i="774"/>
        </ext>
      </extLst>
    </bk>
    <bk>
      <extLst>
        <ext uri="{3e2802c4-a4d2-4d8b-9148-e3be6c30e623}">
          <xlrd:rvb i="776"/>
        </ext>
      </extLst>
    </bk>
    <bk>
      <extLst>
        <ext uri="{3e2802c4-a4d2-4d8b-9148-e3be6c30e623}">
          <xlrd:rvb i="778"/>
        </ext>
      </extLst>
    </bk>
    <bk>
      <extLst>
        <ext uri="{3e2802c4-a4d2-4d8b-9148-e3be6c30e623}">
          <xlrd:rvb i="780"/>
        </ext>
      </extLst>
    </bk>
    <bk>
      <extLst>
        <ext uri="{3e2802c4-a4d2-4d8b-9148-e3be6c30e623}">
          <xlrd:rvb i="783"/>
        </ext>
      </extLst>
    </bk>
    <bk>
      <extLst>
        <ext uri="{3e2802c4-a4d2-4d8b-9148-e3be6c30e623}">
          <xlrd:rvb i="785"/>
        </ext>
      </extLst>
    </bk>
    <bk>
      <extLst>
        <ext uri="{3e2802c4-a4d2-4d8b-9148-e3be6c30e623}">
          <xlrd:rvb i="788"/>
        </ext>
      </extLst>
    </bk>
    <bk>
      <extLst>
        <ext uri="{3e2802c4-a4d2-4d8b-9148-e3be6c30e623}">
          <xlrd:rvb i="790"/>
        </ext>
      </extLst>
    </bk>
    <bk>
      <extLst>
        <ext uri="{3e2802c4-a4d2-4d8b-9148-e3be6c30e623}">
          <xlrd:rvb i="792"/>
        </ext>
      </extLst>
    </bk>
    <bk>
      <extLst>
        <ext uri="{3e2802c4-a4d2-4d8b-9148-e3be6c30e623}">
          <xlrd:rvb i="794"/>
        </ext>
      </extLst>
    </bk>
    <bk>
      <extLst>
        <ext uri="{3e2802c4-a4d2-4d8b-9148-e3be6c30e623}">
          <xlrd:rvb i="796"/>
        </ext>
      </extLst>
    </bk>
    <bk>
      <extLst>
        <ext uri="{3e2802c4-a4d2-4d8b-9148-e3be6c30e623}">
          <xlrd:rvb i="798"/>
        </ext>
      </extLst>
    </bk>
    <bk>
      <extLst>
        <ext uri="{3e2802c4-a4d2-4d8b-9148-e3be6c30e623}">
          <xlrd:rvb i="801"/>
        </ext>
      </extLst>
    </bk>
    <bk>
      <extLst>
        <ext uri="{3e2802c4-a4d2-4d8b-9148-e3be6c30e623}">
          <xlrd:rvb i="804"/>
        </ext>
      </extLst>
    </bk>
    <bk>
      <extLst>
        <ext uri="{3e2802c4-a4d2-4d8b-9148-e3be6c30e623}">
          <xlrd:rvb i="806"/>
        </ext>
      </extLst>
    </bk>
    <bk>
      <extLst>
        <ext uri="{3e2802c4-a4d2-4d8b-9148-e3be6c30e623}">
          <xlrd:rvb i="808"/>
        </ext>
      </extLst>
    </bk>
    <bk>
      <extLst>
        <ext uri="{3e2802c4-a4d2-4d8b-9148-e3be6c30e623}">
          <xlrd:rvb i="810"/>
        </ext>
      </extLst>
    </bk>
    <bk>
      <extLst>
        <ext uri="{3e2802c4-a4d2-4d8b-9148-e3be6c30e623}">
          <xlrd:rvb i="812"/>
        </ext>
      </extLst>
    </bk>
    <bk>
      <extLst>
        <ext uri="{3e2802c4-a4d2-4d8b-9148-e3be6c30e623}">
          <xlrd:rvb i="814"/>
        </ext>
      </extLst>
    </bk>
    <bk>
      <extLst>
        <ext uri="{3e2802c4-a4d2-4d8b-9148-e3be6c30e623}">
          <xlrd:rvb i="816"/>
        </ext>
      </extLst>
    </bk>
    <bk>
      <extLst>
        <ext uri="{3e2802c4-a4d2-4d8b-9148-e3be6c30e623}">
          <xlrd:rvb i="819"/>
        </ext>
      </extLst>
    </bk>
    <bk>
      <extLst>
        <ext uri="{3e2802c4-a4d2-4d8b-9148-e3be6c30e623}">
          <xlrd:rvb i="822"/>
        </ext>
      </extLst>
    </bk>
    <bk>
      <extLst>
        <ext uri="{3e2802c4-a4d2-4d8b-9148-e3be6c30e623}">
          <xlrd:rvb i="825"/>
        </ext>
      </extLst>
    </bk>
    <bk>
      <extLst>
        <ext uri="{3e2802c4-a4d2-4d8b-9148-e3be6c30e623}">
          <xlrd:rvb i="828"/>
        </ext>
      </extLst>
    </bk>
    <bk>
      <extLst>
        <ext uri="{3e2802c4-a4d2-4d8b-9148-e3be6c30e623}">
          <xlrd:rvb i="830"/>
        </ext>
      </extLst>
    </bk>
    <bk>
      <extLst>
        <ext uri="{3e2802c4-a4d2-4d8b-9148-e3be6c30e623}">
          <xlrd:rvb i="833"/>
        </ext>
      </extLst>
    </bk>
    <bk>
      <extLst>
        <ext uri="{3e2802c4-a4d2-4d8b-9148-e3be6c30e623}">
          <xlrd:rvb i="836"/>
        </ext>
      </extLst>
    </bk>
    <bk>
      <extLst>
        <ext uri="{3e2802c4-a4d2-4d8b-9148-e3be6c30e623}">
          <xlrd:rvb i="839"/>
        </ext>
      </extLst>
    </bk>
    <bk>
      <extLst>
        <ext uri="{3e2802c4-a4d2-4d8b-9148-e3be6c30e623}">
          <xlrd:rvb i="842"/>
        </ext>
      </extLst>
    </bk>
    <bk>
      <extLst>
        <ext uri="{3e2802c4-a4d2-4d8b-9148-e3be6c30e623}">
          <xlrd:rvb i="845"/>
        </ext>
      </extLst>
    </bk>
    <bk>
      <extLst>
        <ext uri="{3e2802c4-a4d2-4d8b-9148-e3be6c30e623}">
          <xlrd:rvb i="848"/>
        </ext>
      </extLst>
    </bk>
    <bk>
      <extLst>
        <ext uri="{3e2802c4-a4d2-4d8b-9148-e3be6c30e623}">
          <xlrd:rvb i="850"/>
        </ext>
      </extLst>
    </bk>
    <bk>
      <extLst>
        <ext uri="{3e2802c4-a4d2-4d8b-9148-e3be6c30e623}">
          <xlrd:rvb i="852"/>
        </ext>
      </extLst>
    </bk>
    <bk>
      <extLst>
        <ext uri="{3e2802c4-a4d2-4d8b-9148-e3be6c30e623}">
          <xlrd:rvb i="855"/>
        </ext>
      </extLst>
    </bk>
    <bk>
      <extLst>
        <ext uri="{3e2802c4-a4d2-4d8b-9148-e3be6c30e623}">
          <xlrd:rvb i="857"/>
        </ext>
      </extLst>
    </bk>
    <bk>
      <extLst>
        <ext uri="{3e2802c4-a4d2-4d8b-9148-e3be6c30e623}">
          <xlrd:rvb i="860"/>
        </ext>
      </extLst>
    </bk>
    <bk>
      <extLst>
        <ext uri="{3e2802c4-a4d2-4d8b-9148-e3be6c30e623}">
          <xlrd:rvb i="862"/>
        </ext>
      </extLst>
    </bk>
    <bk>
      <extLst>
        <ext uri="{3e2802c4-a4d2-4d8b-9148-e3be6c30e623}">
          <xlrd:rvb i="865"/>
        </ext>
      </extLst>
    </bk>
    <bk>
      <extLst>
        <ext uri="{3e2802c4-a4d2-4d8b-9148-e3be6c30e623}">
          <xlrd:rvb i="867"/>
        </ext>
      </extLst>
    </bk>
    <bk>
      <extLst>
        <ext uri="{3e2802c4-a4d2-4d8b-9148-e3be6c30e623}">
          <xlrd:rvb i="870"/>
        </ext>
      </extLst>
    </bk>
    <bk>
      <extLst>
        <ext uri="{3e2802c4-a4d2-4d8b-9148-e3be6c30e623}">
          <xlrd:rvb i="873"/>
        </ext>
      </extLst>
    </bk>
    <bk>
      <extLst>
        <ext uri="{3e2802c4-a4d2-4d8b-9148-e3be6c30e623}">
          <xlrd:rvb i="875"/>
        </ext>
      </extLst>
    </bk>
    <bk>
      <extLst>
        <ext uri="{3e2802c4-a4d2-4d8b-9148-e3be6c30e623}">
          <xlrd:rvb i="877"/>
        </ext>
      </extLst>
    </bk>
    <bk>
      <extLst>
        <ext uri="{3e2802c4-a4d2-4d8b-9148-e3be6c30e623}">
          <xlrd:rvb i="879"/>
        </ext>
      </extLst>
    </bk>
    <bk>
      <extLst>
        <ext uri="{3e2802c4-a4d2-4d8b-9148-e3be6c30e623}">
          <xlrd:rvb i="881"/>
        </ext>
      </extLst>
    </bk>
    <bk>
      <extLst>
        <ext uri="{3e2802c4-a4d2-4d8b-9148-e3be6c30e623}">
          <xlrd:rvb i="883"/>
        </ext>
      </extLst>
    </bk>
    <bk>
      <extLst>
        <ext uri="{3e2802c4-a4d2-4d8b-9148-e3be6c30e623}">
          <xlrd:rvb i="885"/>
        </ext>
      </extLst>
    </bk>
    <bk>
      <extLst>
        <ext uri="{3e2802c4-a4d2-4d8b-9148-e3be6c30e623}">
          <xlrd:rvb i="887"/>
        </ext>
      </extLst>
    </bk>
    <bk>
      <extLst>
        <ext uri="{3e2802c4-a4d2-4d8b-9148-e3be6c30e623}">
          <xlrd:rvb i="890"/>
        </ext>
      </extLst>
    </bk>
    <bk>
      <extLst>
        <ext uri="{3e2802c4-a4d2-4d8b-9148-e3be6c30e623}">
          <xlrd:rvb i="893"/>
        </ext>
      </extLst>
    </bk>
    <bk>
      <extLst>
        <ext uri="{3e2802c4-a4d2-4d8b-9148-e3be6c30e623}">
          <xlrd:rvb i="895"/>
        </ext>
      </extLst>
    </bk>
    <bk>
      <extLst>
        <ext uri="{3e2802c4-a4d2-4d8b-9148-e3be6c30e623}">
          <xlrd:rvb i="897"/>
        </ext>
      </extLst>
    </bk>
    <bk>
      <extLst>
        <ext uri="{3e2802c4-a4d2-4d8b-9148-e3be6c30e623}">
          <xlrd:rvb i="900"/>
        </ext>
      </extLst>
    </bk>
    <bk>
      <extLst>
        <ext uri="{3e2802c4-a4d2-4d8b-9148-e3be6c30e623}">
          <xlrd:rvb i="903"/>
        </ext>
      </extLst>
    </bk>
    <bk>
      <extLst>
        <ext uri="{3e2802c4-a4d2-4d8b-9148-e3be6c30e623}">
          <xlrd:rvb i="905"/>
        </ext>
      </extLst>
    </bk>
    <bk>
      <extLst>
        <ext uri="{3e2802c4-a4d2-4d8b-9148-e3be6c30e623}">
          <xlrd:rvb i="907"/>
        </ext>
      </extLst>
    </bk>
    <bk>
      <extLst>
        <ext uri="{3e2802c4-a4d2-4d8b-9148-e3be6c30e623}">
          <xlrd:rvb i="909"/>
        </ext>
      </extLst>
    </bk>
    <bk>
      <extLst>
        <ext uri="{3e2802c4-a4d2-4d8b-9148-e3be6c30e623}">
          <xlrd:rvb i="911"/>
        </ext>
      </extLst>
    </bk>
    <bk>
      <extLst>
        <ext uri="{3e2802c4-a4d2-4d8b-9148-e3be6c30e623}">
          <xlrd:rvb i="913"/>
        </ext>
      </extLst>
    </bk>
    <bk>
      <extLst>
        <ext uri="{3e2802c4-a4d2-4d8b-9148-e3be6c30e623}">
          <xlrd:rvb i="915"/>
        </ext>
      </extLst>
    </bk>
    <bk>
      <extLst>
        <ext uri="{3e2802c4-a4d2-4d8b-9148-e3be6c30e623}">
          <xlrd:rvb i="917"/>
        </ext>
      </extLst>
    </bk>
    <bk>
      <extLst>
        <ext uri="{3e2802c4-a4d2-4d8b-9148-e3be6c30e623}">
          <xlrd:rvb i="919"/>
        </ext>
      </extLst>
    </bk>
    <bk>
      <extLst>
        <ext uri="{3e2802c4-a4d2-4d8b-9148-e3be6c30e623}">
          <xlrd:rvb i="921"/>
        </ext>
      </extLst>
    </bk>
    <bk>
      <extLst>
        <ext uri="{3e2802c4-a4d2-4d8b-9148-e3be6c30e623}">
          <xlrd:rvb i="923"/>
        </ext>
      </extLst>
    </bk>
    <bk>
      <extLst>
        <ext uri="{3e2802c4-a4d2-4d8b-9148-e3be6c30e623}">
          <xlrd:rvb i="925"/>
        </ext>
      </extLst>
    </bk>
    <bk>
      <extLst>
        <ext uri="{3e2802c4-a4d2-4d8b-9148-e3be6c30e623}">
          <xlrd:rvb i="927"/>
        </ext>
      </extLst>
    </bk>
    <bk>
      <extLst>
        <ext uri="{3e2802c4-a4d2-4d8b-9148-e3be6c30e623}">
          <xlrd:rvb i="929"/>
        </ext>
      </extLst>
    </bk>
    <bk>
      <extLst>
        <ext uri="{3e2802c4-a4d2-4d8b-9148-e3be6c30e623}">
          <xlrd:rvb i="931"/>
        </ext>
      </extLst>
    </bk>
    <bk>
      <extLst>
        <ext uri="{3e2802c4-a4d2-4d8b-9148-e3be6c30e623}">
          <xlrd:rvb i="934"/>
        </ext>
      </extLst>
    </bk>
    <bk>
      <extLst>
        <ext uri="{3e2802c4-a4d2-4d8b-9148-e3be6c30e623}">
          <xlrd:rvb i="936"/>
        </ext>
      </extLst>
    </bk>
    <bk>
      <extLst>
        <ext uri="{3e2802c4-a4d2-4d8b-9148-e3be6c30e623}">
          <xlrd:rvb i="939"/>
        </ext>
      </extLst>
    </bk>
    <bk>
      <extLst>
        <ext uri="{3e2802c4-a4d2-4d8b-9148-e3be6c30e623}">
          <xlrd:rvb i="941"/>
        </ext>
      </extLst>
    </bk>
    <bk>
      <extLst>
        <ext uri="{3e2802c4-a4d2-4d8b-9148-e3be6c30e623}">
          <xlrd:rvb i="943"/>
        </ext>
      </extLst>
    </bk>
    <bk>
      <extLst>
        <ext uri="{3e2802c4-a4d2-4d8b-9148-e3be6c30e623}">
          <xlrd:rvb i="945"/>
        </ext>
      </extLst>
    </bk>
    <bk>
      <extLst>
        <ext uri="{3e2802c4-a4d2-4d8b-9148-e3be6c30e623}">
          <xlrd:rvb i="947"/>
        </ext>
      </extLst>
    </bk>
    <bk>
      <extLst>
        <ext uri="{3e2802c4-a4d2-4d8b-9148-e3be6c30e623}">
          <xlrd:rvb i="949"/>
        </ext>
      </extLst>
    </bk>
    <bk>
      <extLst>
        <ext uri="{3e2802c4-a4d2-4d8b-9148-e3be6c30e623}">
          <xlrd:rvb i="952"/>
        </ext>
      </extLst>
    </bk>
    <bk>
      <extLst>
        <ext uri="{3e2802c4-a4d2-4d8b-9148-e3be6c30e623}">
          <xlrd:rvb i="955"/>
        </ext>
      </extLst>
    </bk>
    <bk>
      <extLst>
        <ext uri="{3e2802c4-a4d2-4d8b-9148-e3be6c30e623}">
          <xlrd:rvb i="957"/>
        </ext>
      </extLst>
    </bk>
    <bk>
      <extLst>
        <ext uri="{3e2802c4-a4d2-4d8b-9148-e3be6c30e623}">
          <xlrd:rvb i="959"/>
        </ext>
      </extLst>
    </bk>
    <bk>
      <extLst>
        <ext uri="{3e2802c4-a4d2-4d8b-9148-e3be6c30e623}">
          <xlrd:rvb i="961"/>
        </ext>
      </extLst>
    </bk>
    <bk>
      <extLst>
        <ext uri="{3e2802c4-a4d2-4d8b-9148-e3be6c30e623}">
          <xlrd:rvb i="963"/>
        </ext>
      </extLst>
    </bk>
    <bk>
      <extLst>
        <ext uri="{3e2802c4-a4d2-4d8b-9148-e3be6c30e623}">
          <xlrd:rvb i="965"/>
        </ext>
      </extLst>
    </bk>
    <bk>
      <extLst>
        <ext uri="{3e2802c4-a4d2-4d8b-9148-e3be6c30e623}">
          <xlrd:rvb i="967"/>
        </ext>
      </extLst>
    </bk>
    <bk>
      <extLst>
        <ext uri="{3e2802c4-a4d2-4d8b-9148-e3be6c30e623}">
          <xlrd:rvb i="969"/>
        </ext>
      </extLst>
    </bk>
    <bk>
      <extLst>
        <ext uri="{3e2802c4-a4d2-4d8b-9148-e3be6c30e623}">
          <xlrd:rvb i="971"/>
        </ext>
      </extLst>
    </bk>
    <bk>
      <extLst>
        <ext uri="{3e2802c4-a4d2-4d8b-9148-e3be6c30e623}">
          <xlrd:rvb i="973"/>
        </ext>
      </extLst>
    </bk>
    <bk>
      <extLst>
        <ext uri="{3e2802c4-a4d2-4d8b-9148-e3be6c30e623}">
          <xlrd:rvb i="976"/>
        </ext>
      </extLst>
    </bk>
    <bk>
      <extLst>
        <ext uri="{3e2802c4-a4d2-4d8b-9148-e3be6c30e623}">
          <xlrd:rvb i="978"/>
        </ext>
      </extLst>
    </bk>
    <bk>
      <extLst>
        <ext uri="{3e2802c4-a4d2-4d8b-9148-e3be6c30e623}">
          <xlrd:rvb i="980"/>
        </ext>
      </extLst>
    </bk>
    <bk>
      <extLst>
        <ext uri="{3e2802c4-a4d2-4d8b-9148-e3be6c30e623}">
          <xlrd:rvb i="983"/>
        </ext>
      </extLst>
    </bk>
    <bk>
      <extLst>
        <ext uri="{3e2802c4-a4d2-4d8b-9148-e3be6c30e623}">
          <xlrd:rvb i="986"/>
        </ext>
      </extLst>
    </bk>
    <bk>
      <extLst>
        <ext uri="{3e2802c4-a4d2-4d8b-9148-e3be6c30e623}">
          <xlrd:rvb i="988"/>
        </ext>
      </extLst>
    </bk>
    <bk>
      <extLst>
        <ext uri="{3e2802c4-a4d2-4d8b-9148-e3be6c30e623}">
          <xlrd:rvb i="990"/>
        </ext>
      </extLst>
    </bk>
    <bk>
      <extLst>
        <ext uri="{3e2802c4-a4d2-4d8b-9148-e3be6c30e623}">
          <xlrd:rvb i="993"/>
        </ext>
      </extLst>
    </bk>
    <bk>
      <extLst>
        <ext uri="{3e2802c4-a4d2-4d8b-9148-e3be6c30e623}">
          <xlrd:rvb i="995"/>
        </ext>
      </extLst>
    </bk>
    <bk>
      <extLst>
        <ext uri="{3e2802c4-a4d2-4d8b-9148-e3be6c30e623}">
          <xlrd:rvb i="997"/>
        </ext>
      </extLst>
    </bk>
    <bk>
      <extLst>
        <ext uri="{3e2802c4-a4d2-4d8b-9148-e3be6c30e623}">
          <xlrd:rvb i="999"/>
        </ext>
      </extLst>
    </bk>
    <bk>
      <extLst>
        <ext uri="{3e2802c4-a4d2-4d8b-9148-e3be6c30e623}">
          <xlrd:rvb i="1001"/>
        </ext>
      </extLst>
    </bk>
    <bk>
      <extLst>
        <ext uri="{3e2802c4-a4d2-4d8b-9148-e3be6c30e623}">
          <xlrd:rvb i="1003"/>
        </ext>
      </extLst>
    </bk>
    <bk>
      <extLst>
        <ext uri="{3e2802c4-a4d2-4d8b-9148-e3be6c30e623}">
          <xlrd:rvb i="1006"/>
        </ext>
      </extLst>
    </bk>
    <bk>
      <extLst>
        <ext uri="{3e2802c4-a4d2-4d8b-9148-e3be6c30e623}">
          <xlrd:rvb i="1008"/>
        </ext>
      </extLst>
    </bk>
    <bk>
      <extLst>
        <ext uri="{3e2802c4-a4d2-4d8b-9148-e3be6c30e623}">
          <xlrd:rvb i="1010"/>
        </ext>
      </extLst>
    </bk>
    <bk>
      <extLst>
        <ext uri="{3e2802c4-a4d2-4d8b-9148-e3be6c30e623}">
          <xlrd:rvb i="1012"/>
        </ext>
      </extLst>
    </bk>
    <bk>
      <extLst>
        <ext uri="{3e2802c4-a4d2-4d8b-9148-e3be6c30e623}">
          <xlrd:rvb i="1014"/>
        </ext>
      </extLst>
    </bk>
    <bk>
      <extLst>
        <ext uri="{3e2802c4-a4d2-4d8b-9148-e3be6c30e623}">
          <xlrd:rvb i="1016"/>
        </ext>
      </extLst>
    </bk>
    <bk>
      <extLst>
        <ext uri="{3e2802c4-a4d2-4d8b-9148-e3be6c30e623}">
          <xlrd:rvb i="1018"/>
        </ext>
      </extLst>
    </bk>
    <bk>
      <extLst>
        <ext uri="{3e2802c4-a4d2-4d8b-9148-e3be6c30e623}">
          <xlrd:rvb i="1020"/>
        </ext>
      </extLst>
    </bk>
    <bk>
      <extLst>
        <ext uri="{3e2802c4-a4d2-4d8b-9148-e3be6c30e623}">
          <xlrd:rvb i="1023"/>
        </ext>
      </extLst>
    </bk>
    <bk>
      <extLst>
        <ext uri="{3e2802c4-a4d2-4d8b-9148-e3be6c30e623}">
          <xlrd:rvb i="1026"/>
        </ext>
      </extLst>
    </bk>
    <bk>
      <extLst>
        <ext uri="{3e2802c4-a4d2-4d8b-9148-e3be6c30e623}">
          <xlrd:rvb i="1029"/>
        </ext>
      </extLst>
    </bk>
    <bk>
      <extLst>
        <ext uri="{3e2802c4-a4d2-4d8b-9148-e3be6c30e623}">
          <xlrd:rvb i="1032"/>
        </ext>
      </extLst>
    </bk>
    <bk>
      <extLst>
        <ext uri="{3e2802c4-a4d2-4d8b-9148-e3be6c30e623}">
          <xlrd:rvb i="1034"/>
        </ext>
      </extLst>
    </bk>
    <bk>
      <extLst>
        <ext uri="{3e2802c4-a4d2-4d8b-9148-e3be6c30e623}">
          <xlrd:rvb i="1037"/>
        </ext>
      </extLst>
    </bk>
    <bk>
      <extLst>
        <ext uri="{3e2802c4-a4d2-4d8b-9148-e3be6c30e623}">
          <xlrd:rvb i="1039"/>
        </ext>
      </extLst>
    </bk>
    <bk>
      <extLst>
        <ext uri="{3e2802c4-a4d2-4d8b-9148-e3be6c30e623}">
          <xlrd:rvb i="1041"/>
        </ext>
      </extLst>
    </bk>
    <bk>
      <extLst>
        <ext uri="{3e2802c4-a4d2-4d8b-9148-e3be6c30e623}">
          <xlrd:rvb i="1043"/>
        </ext>
      </extLst>
    </bk>
    <bk>
      <extLst>
        <ext uri="{3e2802c4-a4d2-4d8b-9148-e3be6c30e623}">
          <xlrd:rvb i="1045"/>
        </ext>
      </extLst>
    </bk>
    <bk>
      <extLst>
        <ext uri="{3e2802c4-a4d2-4d8b-9148-e3be6c30e623}">
          <xlrd:rvb i="1047"/>
        </ext>
      </extLst>
    </bk>
    <bk>
      <extLst>
        <ext uri="{3e2802c4-a4d2-4d8b-9148-e3be6c30e623}">
          <xlrd:rvb i="1049"/>
        </ext>
      </extLst>
    </bk>
    <bk>
      <extLst>
        <ext uri="{3e2802c4-a4d2-4d8b-9148-e3be6c30e623}">
          <xlrd:rvb i="1052"/>
        </ext>
      </extLst>
    </bk>
    <bk>
      <extLst>
        <ext uri="{3e2802c4-a4d2-4d8b-9148-e3be6c30e623}">
          <xlrd:rvb i="1055"/>
        </ext>
      </extLst>
    </bk>
    <bk>
      <extLst>
        <ext uri="{3e2802c4-a4d2-4d8b-9148-e3be6c30e623}">
          <xlrd:rvb i="1057"/>
        </ext>
      </extLst>
    </bk>
    <bk>
      <extLst>
        <ext uri="{3e2802c4-a4d2-4d8b-9148-e3be6c30e623}">
          <xlrd:rvb i="1059"/>
        </ext>
      </extLst>
    </bk>
    <bk>
      <extLst>
        <ext uri="{3e2802c4-a4d2-4d8b-9148-e3be6c30e623}">
          <xlrd:rvb i="1062"/>
        </ext>
      </extLst>
    </bk>
    <bk>
      <extLst>
        <ext uri="{3e2802c4-a4d2-4d8b-9148-e3be6c30e623}">
          <xlrd:rvb i="1065"/>
        </ext>
      </extLst>
    </bk>
    <bk>
      <extLst>
        <ext uri="{3e2802c4-a4d2-4d8b-9148-e3be6c30e623}">
          <xlrd:rvb i="1068"/>
        </ext>
      </extLst>
    </bk>
    <bk>
      <extLst>
        <ext uri="{3e2802c4-a4d2-4d8b-9148-e3be6c30e623}">
          <xlrd:rvb i="1071"/>
        </ext>
      </extLst>
    </bk>
    <bk>
      <extLst>
        <ext uri="{3e2802c4-a4d2-4d8b-9148-e3be6c30e623}">
          <xlrd:rvb i="1074"/>
        </ext>
      </extLst>
    </bk>
    <bk>
      <extLst>
        <ext uri="{3e2802c4-a4d2-4d8b-9148-e3be6c30e623}">
          <xlrd:rvb i="1076"/>
        </ext>
      </extLst>
    </bk>
    <bk>
      <extLst>
        <ext uri="{3e2802c4-a4d2-4d8b-9148-e3be6c30e623}">
          <xlrd:rvb i="1079"/>
        </ext>
      </extLst>
    </bk>
    <bk>
      <extLst>
        <ext uri="{3e2802c4-a4d2-4d8b-9148-e3be6c30e623}">
          <xlrd:rvb i="1081"/>
        </ext>
      </extLst>
    </bk>
    <bk>
      <extLst>
        <ext uri="{3e2802c4-a4d2-4d8b-9148-e3be6c30e623}">
          <xlrd:rvb i="1083"/>
        </ext>
      </extLst>
    </bk>
    <bk>
      <extLst>
        <ext uri="{3e2802c4-a4d2-4d8b-9148-e3be6c30e623}">
          <xlrd:rvb i="1086"/>
        </ext>
      </extLst>
    </bk>
    <bk>
      <extLst>
        <ext uri="{3e2802c4-a4d2-4d8b-9148-e3be6c30e623}">
          <xlrd:rvb i="1088"/>
        </ext>
      </extLst>
    </bk>
    <bk>
      <extLst>
        <ext uri="{3e2802c4-a4d2-4d8b-9148-e3be6c30e623}">
          <xlrd:rvb i="1090"/>
        </ext>
      </extLst>
    </bk>
    <bk>
      <extLst>
        <ext uri="{3e2802c4-a4d2-4d8b-9148-e3be6c30e623}">
          <xlrd:rvb i="1092"/>
        </ext>
      </extLst>
    </bk>
    <bk>
      <extLst>
        <ext uri="{3e2802c4-a4d2-4d8b-9148-e3be6c30e623}">
          <xlrd:rvb i="1095"/>
        </ext>
      </extLst>
    </bk>
    <bk>
      <extLst>
        <ext uri="{3e2802c4-a4d2-4d8b-9148-e3be6c30e623}">
          <xlrd:rvb i="1097"/>
        </ext>
      </extLst>
    </bk>
    <bk>
      <extLst>
        <ext uri="{3e2802c4-a4d2-4d8b-9148-e3be6c30e623}">
          <xlrd:rvb i="1099"/>
        </ext>
      </extLst>
    </bk>
    <bk>
      <extLst>
        <ext uri="{3e2802c4-a4d2-4d8b-9148-e3be6c30e623}">
          <xlrd:rvb i="1102"/>
        </ext>
      </extLst>
    </bk>
    <bk>
      <extLst>
        <ext uri="{3e2802c4-a4d2-4d8b-9148-e3be6c30e623}">
          <xlrd:rvb i="1104"/>
        </ext>
      </extLst>
    </bk>
    <bk>
      <extLst>
        <ext uri="{3e2802c4-a4d2-4d8b-9148-e3be6c30e623}">
          <xlrd:rvb i="1106"/>
        </ext>
      </extLst>
    </bk>
    <bk>
      <extLst>
        <ext uri="{3e2802c4-a4d2-4d8b-9148-e3be6c30e623}">
          <xlrd:rvb i="1109"/>
        </ext>
      </extLst>
    </bk>
    <bk>
      <extLst>
        <ext uri="{3e2802c4-a4d2-4d8b-9148-e3be6c30e623}">
          <xlrd:rvb i="1111"/>
        </ext>
      </extLst>
    </bk>
    <bk>
      <extLst>
        <ext uri="{3e2802c4-a4d2-4d8b-9148-e3be6c30e623}">
          <xlrd:rvb i="1114"/>
        </ext>
      </extLst>
    </bk>
    <bk>
      <extLst>
        <ext uri="{3e2802c4-a4d2-4d8b-9148-e3be6c30e623}">
          <xlrd:rvb i="1116"/>
        </ext>
      </extLst>
    </bk>
    <bk>
      <extLst>
        <ext uri="{3e2802c4-a4d2-4d8b-9148-e3be6c30e623}">
          <xlrd:rvb i="1119"/>
        </ext>
      </extLst>
    </bk>
    <bk>
      <extLst>
        <ext uri="{3e2802c4-a4d2-4d8b-9148-e3be6c30e623}">
          <xlrd:rvb i="1121"/>
        </ext>
      </extLst>
    </bk>
    <bk>
      <extLst>
        <ext uri="{3e2802c4-a4d2-4d8b-9148-e3be6c30e623}">
          <xlrd:rvb i="1123"/>
        </ext>
      </extLst>
    </bk>
    <bk>
      <extLst>
        <ext uri="{3e2802c4-a4d2-4d8b-9148-e3be6c30e623}">
          <xlrd:rvb i="1126"/>
        </ext>
      </extLst>
    </bk>
    <bk>
      <extLst>
        <ext uri="{3e2802c4-a4d2-4d8b-9148-e3be6c30e623}">
          <xlrd:rvb i="1128"/>
        </ext>
      </extLst>
    </bk>
    <bk>
      <extLst>
        <ext uri="{3e2802c4-a4d2-4d8b-9148-e3be6c30e623}">
          <xlrd:rvb i="1130"/>
        </ext>
      </extLst>
    </bk>
    <bk>
      <extLst>
        <ext uri="{3e2802c4-a4d2-4d8b-9148-e3be6c30e623}">
          <xlrd:rvb i="1132"/>
        </ext>
      </extLst>
    </bk>
    <bk>
      <extLst>
        <ext uri="{3e2802c4-a4d2-4d8b-9148-e3be6c30e623}">
          <xlrd:rvb i="1135"/>
        </ext>
      </extLst>
    </bk>
    <bk>
      <extLst>
        <ext uri="{3e2802c4-a4d2-4d8b-9148-e3be6c30e623}">
          <xlrd:rvb i="1137"/>
        </ext>
      </extLst>
    </bk>
    <bk>
      <extLst>
        <ext uri="{3e2802c4-a4d2-4d8b-9148-e3be6c30e623}">
          <xlrd:rvb i="1140"/>
        </ext>
      </extLst>
    </bk>
    <bk>
      <extLst>
        <ext uri="{3e2802c4-a4d2-4d8b-9148-e3be6c30e623}">
          <xlrd:rvb i="1142"/>
        </ext>
      </extLst>
    </bk>
    <bk>
      <extLst>
        <ext uri="{3e2802c4-a4d2-4d8b-9148-e3be6c30e623}">
          <xlrd:rvb i="1144"/>
        </ext>
      </extLst>
    </bk>
    <bk>
      <extLst>
        <ext uri="{3e2802c4-a4d2-4d8b-9148-e3be6c30e623}">
          <xlrd:rvb i="1147"/>
        </ext>
      </extLst>
    </bk>
    <bk>
      <extLst>
        <ext uri="{3e2802c4-a4d2-4d8b-9148-e3be6c30e623}">
          <xlrd:rvb i="1150"/>
        </ext>
      </extLst>
    </bk>
    <bk>
      <extLst>
        <ext uri="{3e2802c4-a4d2-4d8b-9148-e3be6c30e623}">
          <xlrd:rvb i="1152"/>
        </ext>
      </extLst>
    </bk>
    <bk>
      <extLst>
        <ext uri="{3e2802c4-a4d2-4d8b-9148-e3be6c30e623}">
          <xlrd:rvb i="1154"/>
        </ext>
      </extLst>
    </bk>
    <bk>
      <extLst>
        <ext uri="{3e2802c4-a4d2-4d8b-9148-e3be6c30e623}">
          <xlrd:rvb i="1157"/>
        </ext>
      </extLst>
    </bk>
    <bk>
      <extLst>
        <ext uri="{3e2802c4-a4d2-4d8b-9148-e3be6c30e623}">
          <xlrd:rvb i="1160"/>
        </ext>
      </extLst>
    </bk>
    <bk>
      <extLst>
        <ext uri="{3e2802c4-a4d2-4d8b-9148-e3be6c30e623}">
          <xlrd:rvb i="1163"/>
        </ext>
      </extLst>
    </bk>
    <bk>
      <extLst>
        <ext uri="{3e2802c4-a4d2-4d8b-9148-e3be6c30e623}">
          <xlrd:rvb i="1166"/>
        </ext>
      </extLst>
    </bk>
    <bk>
      <extLst>
        <ext uri="{3e2802c4-a4d2-4d8b-9148-e3be6c30e623}">
          <xlrd:rvb i="1169"/>
        </ext>
      </extLst>
    </bk>
    <bk>
      <extLst>
        <ext uri="{3e2802c4-a4d2-4d8b-9148-e3be6c30e623}">
          <xlrd:rvb i="1172"/>
        </ext>
      </extLst>
    </bk>
    <bk>
      <extLst>
        <ext uri="{3e2802c4-a4d2-4d8b-9148-e3be6c30e623}">
          <xlrd:rvb i="1175"/>
        </ext>
      </extLst>
    </bk>
    <bk>
      <extLst>
        <ext uri="{3e2802c4-a4d2-4d8b-9148-e3be6c30e623}">
          <xlrd:rvb i="1178"/>
        </ext>
      </extLst>
    </bk>
    <bk>
      <extLst>
        <ext uri="{3e2802c4-a4d2-4d8b-9148-e3be6c30e623}">
          <xlrd:rvb i="1181"/>
        </ext>
      </extLst>
    </bk>
    <bk>
      <extLst>
        <ext uri="{3e2802c4-a4d2-4d8b-9148-e3be6c30e623}">
          <xlrd:rvb i="1184"/>
        </ext>
      </extLst>
    </bk>
    <bk>
      <extLst>
        <ext uri="{3e2802c4-a4d2-4d8b-9148-e3be6c30e623}">
          <xlrd:rvb i="1187"/>
        </ext>
      </extLst>
    </bk>
    <bk>
      <extLst>
        <ext uri="{3e2802c4-a4d2-4d8b-9148-e3be6c30e623}">
          <xlrd:rvb i="1190"/>
        </ext>
      </extLst>
    </bk>
    <bk>
      <extLst>
        <ext uri="{3e2802c4-a4d2-4d8b-9148-e3be6c30e623}">
          <xlrd:rvb i="1193"/>
        </ext>
      </extLst>
    </bk>
    <bk>
      <extLst>
        <ext uri="{3e2802c4-a4d2-4d8b-9148-e3be6c30e623}">
          <xlrd:rvb i="1195"/>
        </ext>
      </extLst>
    </bk>
    <bk>
      <extLst>
        <ext uri="{3e2802c4-a4d2-4d8b-9148-e3be6c30e623}">
          <xlrd:rvb i="1198"/>
        </ext>
      </extLst>
    </bk>
    <bk>
      <extLst>
        <ext uri="{3e2802c4-a4d2-4d8b-9148-e3be6c30e623}">
          <xlrd:rvb i="1201"/>
        </ext>
      </extLst>
    </bk>
    <bk>
      <extLst>
        <ext uri="{3e2802c4-a4d2-4d8b-9148-e3be6c30e623}">
          <xlrd:rvb i="1204"/>
        </ext>
      </extLst>
    </bk>
    <bk>
      <extLst>
        <ext uri="{3e2802c4-a4d2-4d8b-9148-e3be6c30e623}">
          <xlrd:rvb i="1207"/>
        </ext>
      </extLst>
    </bk>
    <bk>
      <extLst>
        <ext uri="{3e2802c4-a4d2-4d8b-9148-e3be6c30e623}">
          <xlrd:rvb i="1210"/>
        </ext>
      </extLst>
    </bk>
    <bk>
      <extLst>
        <ext uri="{3e2802c4-a4d2-4d8b-9148-e3be6c30e623}">
          <xlrd:rvb i="1213"/>
        </ext>
      </extLst>
    </bk>
    <bk>
      <extLst>
        <ext uri="{3e2802c4-a4d2-4d8b-9148-e3be6c30e623}">
          <xlrd:rvb i="1215"/>
        </ext>
      </extLst>
    </bk>
    <bk>
      <extLst>
        <ext uri="{3e2802c4-a4d2-4d8b-9148-e3be6c30e623}">
          <xlrd:rvb i="1218"/>
        </ext>
      </extLst>
    </bk>
    <bk>
      <extLst>
        <ext uri="{3e2802c4-a4d2-4d8b-9148-e3be6c30e623}">
          <xlrd:rvb i="1221"/>
        </ext>
      </extLst>
    </bk>
    <bk>
      <extLst>
        <ext uri="{3e2802c4-a4d2-4d8b-9148-e3be6c30e623}">
          <xlrd:rvb i="1224"/>
        </ext>
      </extLst>
    </bk>
    <bk>
      <extLst>
        <ext uri="{3e2802c4-a4d2-4d8b-9148-e3be6c30e623}">
          <xlrd:rvb i="1227"/>
        </ext>
      </extLst>
    </bk>
    <bk>
      <extLst>
        <ext uri="{3e2802c4-a4d2-4d8b-9148-e3be6c30e623}">
          <xlrd:rvb i="1230"/>
        </ext>
      </extLst>
    </bk>
    <bk>
      <extLst>
        <ext uri="{3e2802c4-a4d2-4d8b-9148-e3be6c30e623}">
          <xlrd:rvb i="1233"/>
        </ext>
      </extLst>
    </bk>
    <bk>
      <extLst>
        <ext uri="{3e2802c4-a4d2-4d8b-9148-e3be6c30e623}">
          <xlrd:rvb i="1236"/>
        </ext>
      </extLst>
    </bk>
    <bk>
      <extLst>
        <ext uri="{3e2802c4-a4d2-4d8b-9148-e3be6c30e623}">
          <xlrd:rvb i="1239"/>
        </ext>
      </extLst>
    </bk>
    <bk>
      <extLst>
        <ext uri="{3e2802c4-a4d2-4d8b-9148-e3be6c30e623}">
          <xlrd:rvb i="1242"/>
        </ext>
      </extLst>
    </bk>
    <bk>
      <extLst>
        <ext uri="{3e2802c4-a4d2-4d8b-9148-e3be6c30e623}">
          <xlrd:rvb i="1245"/>
        </ext>
      </extLst>
    </bk>
    <bk>
      <extLst>
        <ext uri="{3e2802c4-a4d2-4d8b-9148-e3be6c30e623}">
          <xlrd:rvb i="1248"/>
        </ext>
      </extLst>
    </bk>
    <bk>
      <extLst>
        <ext uri="{3e2802c4-a4d2-4d8b-9148-e3be6c30e623}">
          <xlrd:rvb i="1251"/>
        </ext>
      </extLst>
    </bk>
    <bk>
      <extLst>
        <ext uri="{3e2802c4-a4d2-4d8b-9148-e3be6c30e623}">
          <xlrd:rvb i="1254"/>
        </ext>
      </extLst>
    </bk>
    <bk>
      <extLst>
        <ext uri="{3e2802c4-a4d2-4d8b-9148-e3be6c30e623}">
          <xlrd:rvb i="1257"/>
        </ext>
      </extLst>
    </bk>
    <bk>
      <extLst>
        <ext uri="{3e2802c4-a4d2-4d8b-9148-e3be6c30e623}">
          <xlrd:rvb i="1260"/>
        </ext>
      </extLst>
    </bk>
    <bk>
      <extLst>
        <ext uri="{3e2802c4-a4d2-4d8b-9148-e3be6c30e623}">
          <xlrd:rvb i="1263"/>
        </ext>
      </extLst>
    </bk>
    <bk>
      <extLst>
        <ext uri="{3e2802c4-a4d2-4d8b-9148-e3be6c30e623}">
          <xlrd:rvb i="1265"/>
        </ext>
      </extLst>
    </bk>
    <bk>
      <extLst>
        <ext uri="{3e2802c4-a4d2-4d8b-9148-e3be6c30e623}">
          <xlrd:rvb i="1267"/>
        </ext>
      </extLst>
    </bk>
    <bk>
      <extLst>
        <ext uri="{3e2802c4-a4d2-4d8b-9148-e3be6c30e623}">
          <xlrd:rvb i="1269"/>
        </ext>
      </extLst>
    </bk>
    <bk>
      <extLst>
        <ext uri="{3e2802c4-a4d2-4d8b-9148-e3be6c30e623}">
          <xlrd:rvb i="1272"/>
        </ext>
      </extLst>
    </bk>
    <bk>
      <extLst>
        <ext uri="{3e2802c4-a4d2-4d8b-9148-e3be6c30e623}">
          <xlrd:rvb i="1275"/>
        </ext>
      </extLst>
    </bk>
    <bk>
      <extLst>
        <ext uri="{3e2802c4-a4d2-4d8b-9148-e3be6c30e623}">
          <xlrd:rvb i="1277"/>
        </ext>
      </extLst>
    </bk>
    <bk>
      <extLst>
        <ext uri="{3e2802c4-a4d2-4d8b-9148-e3be6c30e623}">
          <xlrd:rvb i="1279"/>
        </ext>
      </extLst>
    </bk>
    <bk>
      <extLst>
        <ext uri="{3e2802c4-a4d2-4d8b-9148-e3be6c30e623}">
          <xlrd:rvb i="1282"/>
        </ext>
      </extLst>
    </bk>
    <bk>
      <extLst>
        <ext uri="{3e2802c4-a4d2-4d8b-9148-e3be6c30e623}">
          <xlrd:rvb i="1285"/>
        </ext>
      </extLst>
    </bk>
    <bk>
      <extLst>
        <ext uri="{3e2802c4-a4d2-4d8b-9148-e3be6c30e623}">
          <xlrd:rvb i="1288"/>
        </ext>
      </extLst>
    </bk>
    <bk>
      <extLst>
        <ext uri="{3e2802c4-a4d2-4d8b-9148-e3be6c30e623}">
          <xlrd:rvb i="1291"/>
        </ext>
      </extLst>
    </bk>
    <bk>
      <extLst>
        <ext uri="{3e2802c4-a4d2-4d8b-9148-e3be6c30e623}">
          <xlrd:rvb i="1294"/>
        </ext>
      </extLst>
    </bk>
    <bk>
      <extLst>
        <ext uri="{3e2802c4-a4d2-4d8b-9148-e3be6c30e623}">
          <xlrd:rvb i="1297"/>
        </ext>
      </extLst>
    </bk>
    <bk>
      <extLst>
        <ext uri="{3e2802c4-a4d2-4d8b-9148-e3be6c30e623}">
          <xlrd:rvb i="1299"/>
        </ext>
      </extLst>
    </bk>
    <bk>
      <extLst>
        <ext uri="{3e2802c4-a4d2-4d8b-9148-e3be6c30e623}">
          <xlrd:rvb i="1302"/>
        </ext>
      </extLst>
    </bk>
    <bk>
      <extLst>
        <ext uri="{3e2802c4-a4d2-4d8b-9148-e3be6c30e623}">
          <xlrd:rvb i="1305"/>
        </ext>
      </extLst>
    </bk>
    <bk>
      <extLst>
        <ext uri="{3e2802c4-a4d2-4d8b-9148-e3be6c30e623}">
          <xlrd:rvb i="1308"/>
        </ext>
      </extLst>
    </bk>
    <bk>
      <extLst>
        <ext uri="{3e2802c4-a4d2-4d8b-9148-e3be6c30e623}">
          <xlrd:rvb i="1311"/>
        </ext>
      </extLst>
    </bk>
    <bk>
      <extLst>
        <ext uri="{3e2802c4-a4d2-4d8b-9148-e3be6c30e623}">
          <xlrd:rvb i="1313"/>
        </ext>
      </extLst>
    </bk>
    <bk>
      <extLst>
        <ext uri="{3e2802c4-a4d2-4d8b-9148-e3be6c30e623}">
          <xlrd:rvb i="1316"/>
        </ext>
      </extLst>
    </bk>
    <bk>
      <extLst>
        <ext uri="{3e2802c4-a4d2-4d8b-9148-e3be6c30e623}">
          <xlrd:rvb i="1318"/>
        </ext>
      </extLst>
    </bk>
    <bk>
      <extLst>
        <ext uri="{3e2802c4-a4d2-4d8b-9148-e3be6c30e623}">
          <xlrd:rvb i="1320"/>
        </ext>
      </extLst>
    </bk>
    <bk>
      <extLst>
        <ext uri="{3e2802c4-a4d2-4d8b-9148-e3be6c30e623}">
          <xlrd:rvb i="1323"/>
        </ext>
      </extLst>
    </bk>
    <bk>
      <extLst>
        <ext uri="{3e2802c4-a4d2-4d8b-9148-e3be6c30e623}">
          <xlrd:rvb i="1326"/>
        </ext>
      </extLst>
    </bk>
    <bk>
      <extLst>
        <ext uri="{3e2802c4-a4d2-4d8b-9148-e3be6c30e623}">
          <xlrd:rvb i="1329"/>
        </ext>
      </extLst>
    </bk>
    <bk>
      <extLst>
        <ext uri="{3e2802c4-a4d2-4d8b-9148-e3be6c30e623}">
          <xlrd:rvb i="1331"/>
        </ext>
      </extLst>
    </bk>
    <bk>
      <extLst>
        <ext uri="{3e2802c4-a4d2-4d8b-9148-e3be6c30e623}">
          <xlrd:rvb i="1333"/>
        </ext>
      </extLst>
    </bk>
    <bk>
      <extLst>
        <ext uri="{3e2802c4-a4d2-4d8b-9148-e3be6c30e623}">
          <xlrd:rvb i="1336"/>
        </ext>
      </extLst>
    </bk>
    <bk>
      <extLst>
        <ext uri="{3e2802c4-a4d2-4d8b-9148-e3be6c30e623}">
          <xlrd:rvb i="1339"/>
        </ext>
      </extLst>
    </bk>
    <bk>
      <extLst>
        <ext uri="{3e2802c4-a4d2-4d8b-9148-e3be6c30e623}">
          <xlrd:rvb i="1342"/>
        </ext>
      </extLst>
    </bk>
    <bk>
      <extLst>
        <ext uri="{3e2802c4-a4d2-4d8b-9148-e3be6c30e623}">
          <xlrd:rvb i="1344"/>
        </ext>
      </extLst>
    </bk>
    <bk>
      <extLst>
        <ext uri="{3e2802c4-a4d2-4d8b-9148-e3be6c30e623}">
          <xlrd:rvb i="1347"/>
        </ext>
      </extLst>
    </bk>
    <bk>
      <extLst>
        <ext uri="{3e2802c4-a4d2-4d8b-9148-e3be6c30e623}">
          <xlrd:rvb i="1350"/>
        </ext>
      </extLst>
    </bk>
    <bk>
      <extLst>
        <ext uri="{3e2802c4-a4d2-4d8b-9148-e3be6c30e623}">
          <xlrd:rvb i="1352"/>
        </ext>
      </extLst>
    </bk>
    <bk>
      <extLst>
        <ext uri="{3e2802c4-a4d2-4d8b-9148-e3be6c30e623}">
          <xlrd:rvb i="1355"/>
        </ext>
      </extLst>
    </bk>
    <bk>
      <extLst>
        <ext uri="{3e2802c4-a4d2-4d8b-9148-e3be6c30e623}">
          <xlrd:rvb i="1358"/>
        </ext>
      </extLst>
    </bk>
    <bk>
      <extLst>
        <ext uri="{3e2802c4-a4d2-4d8b-9148-e3be6c30e623}">
          <xlrd:rvb i="1360"/>
        </ext>
      </extLst>
    </bk>
    <bk>
      <extLst>
        <ext uri="{3e2802c4-a4d2-4d8b-9148-e3be6c30e623}">
          <xlrd:rvb i="1363"/>
        </ext>
      </extLst>
    </bk>
    <bk>
      <extLst>
        <ext uri="{3e2802c4-a4d2-4d8b-9148-e3be6c30e623}">
          <xlrd:rvb i="1366"/>
        </ext>
      </extLst>
    </bk>
    <bk>
      <extLst>
        <ext uri="{3e2802c4-a4d2-4d8b-9148-e3be6c30e623}">
          <xlrd:rvb i="1368"/>
        </ext>
      </extLst>
    </bk>
    <bk>
      <extLst>
        <ext uri="{3e2802c4-a4d2-4d8b-9148-e3be6c30e623}">
          <xlrd:rvb i="1371"/>
        </ext>
      </extLst>
    </bk>
    <bk>
      <extLst>
        <ext uri="{3e2802c4-a4d2-4d8b-9148-e3be6c30e623}">
          <xlrd:rvb i="1374"/>
        </ext>
      </extLst>
    </bk>
    <bk>
      <extLst>
        <ext uri="{3e2802c4-a4d2-4d8b-9148-e3be6c30e623}">
          <xlrd:rvb i="1377"/>
        </ext>
      </extLst>
    </bk>
    <bk>
      <extLst>
        <ext uri="{3e2802c4-a4d2-4d8b-9148-e3be6c30e623}">
          <xlrd:rvb i="1379"/>
        </ext>
      </extLst>
    </bk>
    <bk>
      <extLst>
        <ext uri="{3e2802c4-a4d2-4d8b-9148-e3be6c30e623}">
          <xlrd:rvb i="1382"/>
        </ext>
      </extLst>
    </bk>
    <bk>
      <extLst>
        <ext uri="{3e2802c4-a4d2-4d8b-9148-e3be6c30e623}">
          <xlrd:rvb i="1384"/>
        </ext>
      </extLst>
    </bk>
    <bk>
      <extLst>
        <ext uri="{3e2802c4-a4d2-4d8b-9148-e3be6c30e623}">
          <xlrd:rvb i="1386"/>
        </ext>
      </extLst>
    </bk>
    <bk>
      <extLst>
        <ext uri="{3e2802c4-a4d2-4d8b-9148-e3be6c30e623}">
          <xlrd:rvb i="1389"/>
        </ext>
      </extLst>
    </bk>
    <bk>
      <extLst>
        <ext uri="{3e2802c4-a4d2-4d8b-9148-e3be6c30e623}">
          <xlrd:rvb i="1391"/>
        </ext>
      </extLst>
    </bk>
    <bk>
      <extLst>
        <ext uri="{3e2802c4-a4d2-4d8b-9148-e3be6c30e623}">
          <xlrd:rvb i="1394"/>
        </ext>
      </extLst>
    </bk>
    <bk>
      <extLst>
        <ext uri="{3e2802c4-a4d2-4d8b-9148-e3be6c30e623}">
          <xlrd:rvb i="1396"/>
        </ext>
      </extLst>
    </bk>
    <bk>
      <extLst>
        <ext uri="{3e2802c4-a4d2-4d8b-9148-e3be6c30e623}">
          <xlrd:rvb i="1398"/>
        </ext>
      </extLst>
    </bk>
    <bk>
      <extLst>
        <ext uri="{3e2802c4-a4d2-4d8b-9148-e3be6c30e623}">
          <xlrd:rvb i="1400"/>
        </ext>
      </extLst>
    </bk>
    <bk>
      <extLst>
        <ext uri="{3e2802c4-a4d2-4d8b-9148-e3be6c30e623}">
          <xlrd:rvb i="1403"/>
        </ext>
      </extLst>
    </bk>
    <bk>
      <extLst>
        <ext uri="{3e2802c4-a4d2-4d8b-9148-e3be6c30e623}">
          <xlrd:rvb i="1405"/>
        </ext>
      </extLst>
    </bk>
    <bk>
      <extLst>
        <ext uri="{3e2802c4-a4d2-4d8b-9148-e3be6c30e623}">
          <xlrd:rvb i="1408"/>
        </ext>
      </extLst>
    </bk>
    <bk>
      <extLst>
        <ext uri="{3e2802c4-a4d2-4d8b-9148-e3be6c30e623}">
          <xlrd:rvb i="1411"/>
        </ext>
      </extLst>
    </bk>
    <bk>
      <extLst>
        <ext uri="{3e2802c4-a4d2-4d8b-9148-e3be6c30e623}">
          <xlrd:rvb i="1414"/>
        </ext>
      </extLst>
    </bk>
    <bk>
      <extLst>
        <ext uri="{3e2802c4-a4d2-4d8b-9148-e3be6c30e623}">
          <xlrd:rvb i="1417"/>
        </ext>
      </extLst>
    </bk>
    <bk>
      <extLst>
        <ext uri="{3e2802c4-a4d2-4d8b-9148-e3be6c30e623}">
          <xlrd:rvb i="1420"/>
        </ext>
      </extLst>
    </bk>
    <bk>
      <extLst>
        <ext uri="{3e2802c4-a4d2-4d8b-9148-e3be6c30e623}">
          <xlrd:rvb i="1423"/>
        </ext>
      </extLst>
    </bk>
    <bk>
      <extLst>
        <ext uri="{3e2802c4-a4d2-4d8b-9148-e3be6c30e623}">
          <xlrd:rvb i="1426"/>
        </ext>
      </extLst>
    </bk>
    <bk>
      <extLst>
        <ext uri="{3e2802c4-a4d2-4d8b-9148-e3be6c30e623}">
          <xlrd:rvb i="1429"/>
        </ext>
      </extLst>
    </bk>
    <bk>
      <extLst>
        <ext uri="{3e2802c4-a4d2-4d8b-9148-e3be6c30e623}">
          <xlrd:rvb i="1432"/>
        </ext>
      </extLst>
    </bk>
    <bk>
      <extLst>
        <ext uri="{3e2802c4-a4d2-4d8b-9148-e3be6c30e623}">
          <xlrd:rvb i="1435"/>
        </ext>
      </extLst>
    </bk>
    <bk>
      <extLst>
        <ext uri="{3e2802c4-a4d2-4d8b-9148-e3be6c30e623}">
          <xlrd:rvb i="1438"/>
        </ext>
      </extLst>
    </bk>
    <bk>
      <extLst>
        <ext uri="{3e2802c4-a4d2-4d8b-9148-e3be6c30e623}">
          <xlrd:rvb i="1441"/>
        </ext>
      </extLst>
    </bk>
    <bk>
      <extLst>
        <ext uri="{3e2802c4-a4d2-4d8b-9148-e3be6c30e623}">
          <xlrd:rvb i="1443"/>
        </ext>
      </extLst>
    </bk>
    <bk>
      <extLst>
        <ext uri="{3e2802c4-a4d2-4d8b-9148-e3be6c30e623}">
          <xlrd:rvb i="1446"/>
        </ext>
      </extLst>
    </bk>
    <bk>
      <extLst>
        <ext uri="{3e2802c4-a4d2-4d8b-9148-e3be6c30e623}">
          <xlrd:rvb i="1448"/>
        </ext>
      </extLst>
    </bk>
    <bk>
      <extLst>
        <ext uri="{3e2802c4-a4d2-4d8b-9148-e3be6c30e623}">
          <xlrd:rvb i="1451"/>
        </ext>
      </extLst>
    </bk>
    <bk>
      <extLst>
        <ext uri="{3e2802c4-a4d2-4d8b-9148-e3be6c30e623}">
          <xlrd:rvb i="1454"/>
        </ext>
      </extLst>
    </bk>
    <bk>
      <extLst>
        <ext uri="{3e2802c4-a4d2-4d8b-9148-e3be6c30e623}">
          <xlrd:rvb i="1456"/>
        </ext>
      </extLst>
    </bk>
    <bk>
      <extLst>
        <ext uri="{3e2802c4-a4d2-4d8b-9148-e3be6c30e623}">
          <xlrd:rvb i="1458"/>
        </ext>
      </extLst>
    </bk>
    <bk>
      <extLst>
        <ext uri="{3e2802c4-a4d2-4d8b-9148-e3be6c30e623}">
          <xlrd:rvb i="1461"/>
        </ext>
      </extLst>
    </bk>
    <bk>
      <extLst>
        <ext uri="{3e2802c4-a4d2-4d8b-9148-e3be6c30e623}">
          <xlrd:rvb i="1464"/>
        </ext>
      </extLst>
    </bk>
    <bk>
      <extLst>
        <ext uri="{3e2802c4-a4d2-4d8b-9148-e3be6c30e623}">
          <xlrd:rvb i="1467"/>
        </ext>
      </extLst>
    </bk>
    <bk>
      <extLst>
        <ext uri="{3e2802c4-a4d2-4d8b-9148-e3be6c30e623}">
          <xlrd:rvb i="1470"/>
        </ext>
      </extLst>
    </bk>
    <bk>
      <extLst>
        <ext uri="{3e2802c4-a4d2-4d8b-9148-e3be6c30e623}">
          <xlrd:rvb i="1473"/>
        </ext>
      </extLst>
    </bk>
    <bk>
      <extLst>
        <ext uri="{3e2802c4-a4d2-4d8b-9148-e3be6c30e623}">
          <xlrd:rvb i="1476"/>
        </ext>
      </extLst>
    </bk>
    <bk>
      <extLst>
        <ext uri="{3e2802c4-a4d2-4d8b-9148-e3be6c30e623}">
          <xlrd:rvb i="1479"/>
        </ext>
      </extLst>
    </bk>
    <bk>
      <extLst>
        <ext uri="{3e2802c4-a4d2-4d8b-9148-e3be6c30e623}">
          <xlrd:rvb i="1481"/>
        </ext>
      </extLst>
    </bk>
    <bk>
      <extLst>
        <ext uri="{3e2802c4-a4d2-4d8b-9148-e3be6c30e623}">
          <xlrd:rvb i="1484"/>
        </ext>
      </extLst>
    </bk>
    <bk>
      <extLst>
        <ext uri="{3e2802c4-a4d2-4d8b-9148-e3be6c30e623}">
          <xlrd:rvb i="1487"/>
        </ext>
      </extLst>
    </bk>
    <bk>
      <extLst>
        <ext uri="{3e2802c4-a4d2-4d8b-9148-e3be6c30e623}">
          <xlrd:rvb i="1490"/>
        </ext>
      </extLst>
    </bk>
    <bk>
      <extLst>
        <ext uri="{3e2802c4-a4d2-4d8b-9148-e3be6c30e623}">
          <xlrd:rvb i="1493"/>
        </ext>
      </extLst>
    </bk>
    <bk>
      <extLst>
        <ext uri="{3e2802c4-a4d2-4d8b-9148-e3be6c30e623}">
          <xlrd:rvb i="1496"/>
        </ext>
      </extLst>
    </bk>
    <bk>
      <extLst>
        <ext uri="{3e2802c4-a4d2-4d8b-9148-e3be6c30e623}">
          <xlrd:rvb i="1498"/>
        </ext>
      </extLst>
    </bk>
    <bk>
      <extLst>
        <ext uri="{3e2802c4-a4d2-4d8b-9148-e3be6c30e623}">
          <xlrd:rvb i="1500"/>
        </ext>
      </extLst>
    </bk>
    <bk>
      <extLst>
        <ext uri="{3e2802c4-a4d2-4d8b-9148-e3be6c30e623}">
          <xlrd:rvb i="1503"/>
        </ext>
      </extLst>
    </bk>
    <bk>
      <extLst>
        <ext uri="{3e2802c4-a4d2-4d8b-9148-e3be6c30e623}">
          <xlrd:rvb i="1506"/>
        </ext>
      </extLst>
    </bk>
    <bk>
      <extLst>
        <ext uri="{3e2802c4-a4d2-4d8b-9148-e3be6c30e623}">
          <xlrd:rvb i="1508"/>
        </ext>
      </extLst>
    </bk>
    <bk>
      <extLst>
        <ext uri="{3e2802c4-a4d2-4d8b-9148-e3be6c30e623}">
          <xlrd:rvb i="1510"/>
        </ext>
      </extLst>
    </bk>
    <bk>
      <extLst>
        <ext uri="{3e2802c4-a4d2-4d8b-9148-e3be6c30e623}">
          <xlrd:rvb i="1513"/>
        </ext>
      </extLst>
    </bk>
    <bk>
      <extLst>
        <ext uri="{3e2802c4-a4d2-4d8b-9148-e3be6c30e623}">
          <xlrd:rvb i="1515"/>
        </ext>
      </extLst>
    </bk>
    <bk>
      <extLst>
        <ext uri="{3e2802c4-a4d2-4d8b-9148-e3be6c30e623}">
          <xlrd:rvb i="1517"/>
        </ext>
      </extLst>
    </bk>
    <bk>
      <extLst>
        <ext uri="{3e2802c4-a4d2-4d8b-9148-e3be6c30e623}">
          <xlrd:rvb i="1520"/>
        </ext>
      </extLst>
    </bk>
    <bk>
      <extLst>
        <ext uri="{3e2802c4-a4d2-4d8b-9148-e3be6c30e623}">
          <xlrd:rvb i="1523"/>
        </ext>
      </extLst>
    </bk>
    <bk>
      <extLst>
        <ext uri="{3e2802c4-a4d2-4d8b-9148-e3be6c30e623}">
          <xlrd:rvb i="1526"/>
        </ext>
      </extLst>
    </bk>
    <bk>
      <extLst>
        <ext uri="{3e2802c4-a4d2-4d8b-9148-e3be6c30e623}">
          <xlrd:rvb i="1528"/>
        </ext>
      </extLst>
    </bk>
    <bk>
      <extLst>
        <ext uri="{3e2802c4-a4d2-4d8b-9148-e3be6c30e623}">
          <xlrd:rvb i="1530"/>
        </ext>
      </extLst>
    </bk>
    <bk>
      <extLst>
        <ext uri="{3e2802c4-a4d2-4d8b-9148-e3be6c30e623}">
          <xlrd:rvb i="1533"/>
        </ext>
      </extLst>
    </bk>
    <bk>
      <extLst>
        <ext uri="{3e2802c4-a4d2-4d8b-9148-e3be6c30e623}">
          <xlrd:rvb i="1536"/>
        </ext>
      </extLst>
    </bk>
    <bk>
      <extLst>
        <ext uri="{3e2802c4-a4d2-4d8b-9148-e3be6c30e623}">
          <xlrd:rvb i="1538"/>
        </ext>
      </extLst>
    </bk>
    <bk>
      <extLst>
        <ext uri="{3e2802c4-a4d2-4d8b-9148-e3be6c30e623}">
          <xlrd:rvb i="1541"/>
        </ext>
      </extLst>
    </bk>
    <bk>
      <extLst>
        <ext uri="{3e2802c4-a4d2-4d8b-9148-e3be6c30e623}">
          <xlrd:rvb i="1543"/>
        </ext>
      </extLst>
    </bk>
    <bk>
      <extLst>
        <ext uri="{3e2802c4-a4d2-4d8b-9148-e3be6c30e623}">
          <xlrd:rvb i="1545"/>
        </ext>
      </extLst>
    </bk>
    <bk>
      <extLst>
        <ext uri="{3e2802c4-a4d2-4d8b-9148-e3be6c30e623}">
          <xlrd:rvb i="1548"/>
        </ext>
      </extLst>
    </bk>
    <bk>
      <extLst>
        <ext uri="{3e2802c4-a4d2-4d8b-9148-e3be6c30e623}">
          <xlrd:rvb i="1551"/>
        </ext>
      </extLst>
    </bk>
    <bk>
      <extLst>
        <ext uri="{3e2802c4-a4d2-4d8b-9148-e3be6c30e623}">
          <xlrd:rvb i="1553"/>
        </ext>
      </extLst>
    </bk>
    <bk>
      <extLst>
        <ext uri="{3e2802c4-a4d2-4d8b-9148-e3be6c30e623}">
          <xlrd:rvb i="1556"/>
        </ext>
      </extLst>
    </bk>
    <bk>
      <extLst>
        <ext uri="{3e2802c4-a4d2-4d8b-9148-e3be6c30e623}">
          <xlrd:rvb i="1559"/>
        </ext>
      </extLst>
    </bk>
    <bk>
      <extLst>
        <ext uri="{3e2802c4-a4d2-4d8b-9148-e3be6c30e623}">
          <xlrd:rvb i="1561"/>
        </ext>
      </extLst>
    </bk>
    <bk>
      <extLst>
        <ext uri="{3e2802c4-a4d2-4d8b-9148-e3be6c30e623}">
          <xlrd:rvb i="1564"/>
        </ext>
      </extLst>
    </bk>
    <bk>
      <extLst>
        <ext uri="{3e2802c4-a4d2-4d8b-9148-e3be6c30e623}">
          <xlrd:rvb i="1567"/>
        </ext>
      </extLst>
    </bk>
    <bk>
      <extLst>
        <ext uri="{3e2802c4-a4d2-4d8b-9148-e3be6c30e623}">
          <xlrd:rvb i="1569"/>
        </ext>
      </extLst>
    </bk>
    <bk>
      <extLst>
        <ext uri="{3e2802c4-a4d2-4d8b-9148-e3be6c30e623}">
          <xlrd:rvb i="1571"/>
        </ext>
      </extLst>
    </bk>
    <bk>
      <extLst>
        <ext uri="{3e2802c4-a4d2-4d8b-9148-e3be6c30e623}">
          <xlrd:rvb i="1573"/>
        </ext>
      </extLst>
    </bk>
    <bk>
      <extLst>
        <ext uri="{3e2802c4-a4d2-4d8b-9148-e3be6c30e623}">
          <xlrd:rvb i="1576"/>
        </ext>
      </extLst>
    </bk>
    <bk>
      <extLst>
        <ext uri="{3e2802c4-a4d2-4d8b-9148-e3be6c30e623}">
          <xlrd:rvb i="1578"/>
        </ext>
      </extLst>
    </bk>
    <bk>
      <extLst>
        <ext uri="{3e2802c4-a4d2-4d8b-9148-e3be6c30e623}">
          <xlrd:rvb i="1581"/>
        </ext>
      </extLst>
    </bk>
    <bk>
      <extLst>
        <ext uri="{3e2802c4-a4d2-4d8b-9148-e3be6c30e623}">
          <xlrd:rvb i="1583"/>
        </ext>
      </extLst>
    </bk>
    <bk>
      <extLst>
        <ext uri="{3e2802c4-a4d2-4d8b-9148-e3be6c30e623}">
          <xlrd:rvb i="1585"/>
        </ext>
      </extLst>
    </bk>
    <bk>
      <extLst>
        <ext uri="{3e2802c4-a4d2-4d8b-9148-e3be6c30e623}">
          <xlrd:rvb i="1587"/>
        </ext>
      </extLst>
    </bk>
    <bk>
      <extLst>
        <ext uri="{3e2802c4-a4d2-4d8b-9148-e3be6c30e623}">
          <xlrd:rvb i="1589"/>
        </ext>
      </extLst>
    </bk>
    <bk>
      <extLst>
        <ext uri="{3e2802c4-a4d2-4d8b-9148-e3be6c30e623}">
          <xlrd:rvb i="1592"/>
        </ext>
      </extLst>
    </bk>
    <bk>
      <extLst>
        <ext uri="{3e2802c4-a4d2-4d8b-9148-e3be6c30e623}">
          <xlrd:rvb i="1594"/>
        </ext>
      </extLst>
    </bk>
    <bk>
      <extLst>
        <ext uri="{3e2802c4-a4d2-4d8b-9148-e3be6c30e623}">
          <xlrd:rvb i="1597"/>
        </ext>
      </extLst>
    </bk>
    <bk>
      <extLst>
        <ext uri="{3e2802c4-a4d2-4d8b-9148-e3be6c30e623}">
          <xlrd:rvb i="1600"/>
        </ext>
      </extLst>
    </bk>
    <bk>
      <extLst>
        <ext uri="{3e2802c4-a4d2-4d8b-9148-e3be6c30e623}">
          <xlrd:rvb i="1603"/>
        </ext>
      </extLst>
    </bk>
    <bk>
      <extLst>
        <ext uri="{3e2802c4-a4d2-4d8b-9148-e3be6c30e623}">
          <xlrd:rvb i="1605"/>
        </ext>
      </extLst>
    </bk>
    <bk>
      <extLst>
        <ext uri="{3e2802c4-a4d2-4d8b-9148-e3be6c30e623}">
          <xlrd:rvb i="1607"/>
        </ext>
      </extLst>
    </bk>
    <bk>
      <extLst>
        <ext uri="{3e2802c4-a4d2-4d8b-9148-e3be6c30e623}">
          <xlrd:rvb i="1609"/>
        </ext>
      </extLst>
    </bk>
    <bk>
      <extLst>
        <ext uri="{3e2802c4-a4d2-4d8b-9148-e3be6c30e623}">
          <xlrd:rvb i="1611"/>
        </ext>
      </extLst>
    </bk>
    <bk>
      <extLst>
        <ext uri="{3e2802c4-a4d2-4d8b-9148-e3be6c30e623}">
          <xlrd:rvb i="1613"/>
        </ext>
      </extLst>
    </bk>
    <bk>
      <extLst>
        <ext uri="{3e2802c4-a4d2-4d8b-9148-e3be6c30e623}">
          <xlrd:rvb i="1615"/>
        </ext>
      </extLst>
    </bk>
    <bk>
      <extLst>
        <ext uri="{3e2802c4-a4d2-4d8b-9148-e3be6c30e623}">
          <xlrd:rvb i="1618"/>
        </ext>
      </extLst>
    </bk>
    <bk>
      <extLst>
        <ext uri="{3e2802c4-a4d2-4d8b-9148-e3be6c30e623}">
          <xlrd:rvb i="1620"/>
        </ext>
      </extLst>
    </bk>
    <bk>
      <extLst>
        <ext uri="{3e2802c4-a4d2-4d8b-9148-e3be6c30e623}">
          <xlrd:rvb i="1623"/>
        </ext>
      </extLst>
    </bk>
    <bk>
      <extLst>
        <ext uri="{3e2802c4-a4d2-4d8b-9148-e3be6c30e623}">
          <xlrd:rvb i="1625"/>
        </ext>
      </extLst>
    </bk>
    <bk>
      <extLst>
        <ext uri="{3e2802c4-a4d2-4d8b-9148-e3be6c30e623}">
          <xlrd:rvb i="1627"/>
        </ext>
      </extLst>
    </bk>
    <bk>
      <extLst>
        <ext uri="{3e2802c4-a4d2-4d8b-9148-e3be6c30e623}">
          <xlrd:rvb i="1630"/>
        </ext>
      </extLst>
    </bk>
    <bk>
      <extLst>
        <ext uri="{3e2802c4-a4d2-4d8b-9148-e3be6c30e623}">
          <xlrd:rvb i="1632"/>
        </ext>
      </extLst>
    </bk>
    <bk>
      <extLst>
        <ext uri="{3e2802c4-a4d2-4d8b-9148-e3be6c30e623}">
          <xlrd:rvb i="1635"/>
        </ext>
      </extLst>
    </bk>
    <bk>
      <extLst>
        <ext uri="{3e2802c4-a4d2-4d8b-9148-e3be6c30e623}">
          <xlrd:rvb i="1637"/>
        </ext>
      </extLst>
    </bk>
    <bk>
      <extLst>
        <ext uri="{3e2802c4-a4d2-4d8b-9148-e3be6c30e623}">
          <xlrd:rvb i="1640"/>
        </ext>
      </extLst>
    </bk>
    <bk>
      <extLst>
        <ext uri="{3e2802c4-a4d2-4d8b-9148-e3be6c30e623}">
          <xlrd:rvb i="1642"/>
        </ext>
      </extLst>
    </bk>
    <bk>
      <extLst>
        <ext uri="{3e2802c4-a4d2-4d8b-9148-e3be6c30e623}">
          <xlrd:rvb i="1645"/>
        </ext>
      </extLst>
    </bk>
    <bk>
      <extLst>
        <ext uri="{3e2802c4-a4d2-4d8b-9148-e3be6c30e623}">
          <xlrd:rvb i="1648"/>
        </ext>
      </extLst>
    </bk>
    <bk>
      <extLst>
        <ext uri="{3e2802c4-a4d2-4d8b-9148-e3be6c30e623}">
          <xlrd:rvb i="1651"/>
        </ext>
      </extLst>
    </bk>
    <bk>
      <extLst>
        <ext uri="{3e2802c4-a4d2-4d8b-9148-e3be6c30e623}">
          <xlrd:rvb i="1654"/>
        </ext>
      </extLst>
    </bk>
    <bk>
      <extLst>
        <ext uri="{3e2802c4-a4d2-4d8b-9148-e3be6c30e623}">
          <xlrd:rvb i="1656"/>
        </ext>
      </extLst>
    </bk>
    <bk>
      <extLst>
        <ext uri="{3e2802c4-a4d2-4d8b-9148-e3be6c30e623}">
          <xlrd:rvb i="1659"/>
        </ext>
      </extLst>
    </bk>
    <bk>
      <extLst>
        <ext uri="{3e2802c4-a4d2-4d8b-9148-e3be6c30e623}">
          <xlrd:rvb i="1661"/>
        </ext>
      </extLst>
    </bk>
    <bk>
      <extLst>
        <ext uri="{3e2802c4-a4d2-4d8b-9148-e3be6c30e623}">
          <xlrd:rvb i="1664"/>
        </ext>
      </extLst>
    </bk>
    <bk>
      <extLst>
        <ext uri="{3e2802c4-a4d2-4d8b-9148-e3be6c30e623}">
          <xlrd:rvb i="1666"/>
        </ext>
      </extLst>
    </bk>
    <bk>
      <extLst>
        <ext uri="{3e2802c4-a4d2-4d8b-9148-e3be6c30e623}">
          <xlrd:rvb i="1668"/>
        </ext>
      </extLst>
    </bk>
    <bk>
      <extLst>
        <ext uri="{3e2802c4-a4d2-4d8b-9148-e3be6c30e623}">
          <xlrd:rvb i="1670"/>
        </ext>
      </extLst>
    </bk>
    <bk>
      <extLst>
        <ext uri="{3e2802c4-a4d2-4d8b-9148-e3be6c30e623}">
          <xlrd:rvb i="1672"/>
        </ext>
      </extLst>
    </bk>
    <bk>
      <extLst>
        <ext uri="{3e2802c4-a4d2-4d8b-9148-e3be6c30e623}">
          <xlrd:rvb i="1675"/>
        </ext>
      </extLst>
    </bk>
    <bk>
      <extLst>
        <ext uri="{3e2802c4-a4d2-4d8b-9148-e3be6c30e623}">
          <xlrd:rvb i="1677"/>
        </ext>
      </extLst>
    </bk>
    <bk>
      <extLst>
        <ext uri="{3e2802c4-a4d2-4d8b-9148-e3be6c30e623}">
          <xlrd:rvb i="1680"/>
        </ext>
      </extLst>
    </bk>
    <bk>
      <extLst>
        <ext uri="{3e2802c4-a4d2-4d8b-9148-e3be6c30e623}">
          <xlrd:rvb i="1682"/>
        </ext>
      </extLst>
    </bk>
    <bk>
      <extLst>
        <ext uri="{3e2802c4-a4d2-4d8b-9148-e3be6c30e623}">
          <xlrd:rvb i="1685"/>
        </ext>
      </extLst>
    </bk>
    <bk>
      <extLst>
        <ext uri="{3e2802c4-a4d2-4d8b-9148-e3be6c30e623}">
          <xlrd:rvb i="1688"/>
        </ext>
      </extLst>
    </bk>
    <bk>
      <extLst>
        <ext uri="{3e2802c4-a4d2-4d8b-9148-e3be6c30e623}">
          <xlrd:rvb i="1690"/>
        </ext>
      </extLst>
    </bk>
    <bk>
      <extLst>
        <ext uri="{3e2802c4-a4d2-4d8b-9148-e3be6c30e623}">
          <xlrd:rvb i="1693"/>
        </ext>
      </extLst>
    </bk>
    <bk>
      <extLst>
        <ext uri="{3e2802c4-a4d2-4d8b-9148-e3be6c30e623}">
          <xlrd:rvb i="1696"/>
        </ext>
      </extLst>
    </bk>
    <bk>
      <extLst>
        <ext uri="{3e2802c4-a4d2-4d8b-9148-e3be6c30e623}">
          <xlrd:rvb i="1698"/>
        </ext>
      </extLst>
    </bk>
    <bk>
      <extLst>
        <ext uri="{3e2802c4-a4d2-4d8b-9148-e3be6c30e623}">
          <xlrd:rvb i="1701"/>
        </ext>
      </extLst>
    </bk>
    <bk>
      <extLst>
        <ext uri="{3e2802c4-a4d2-4d8b-9148-e3be6c30e623}">
          <xlrd:rvb i="1704"/>
        </ext>
      </extLst>
    </bk>
    <bk>
      <extLst>
        <ext uri="{3e2802c4-a4d2-4d8b-9148-e3be6c30e623}">
          <xlrd:rvb i="1706"/>
        </ext>
      </extLst>
    </bk>
    <bk>
      <extLst>
        <ext uri="{3e2802c4-a4d2-4d8b-9148-e3be6c30e623}">
          <xlrd:rvb i="1709"/>
        </ext>
      </extLst>
    </bk>
    <bk>
      <extLst>
        <ext uri="{3e2802c4-a4d2-4d8b-9148-e3be6c30e623}">
          <xlrd:rvb i="1711"/>
        </ext>
      </extLst>
    </bk>
    <bk>
      <extLst>
        <ext uri="{3e2802c4-a4d2-4d8b-9148-e3be6c30e623}">
          <xlrd:rvb i="1713"/>
        </ext>
      </extLst>
    </bk>
    <bk>
      <extLst>
        <ext uri="{3e2802c4-a4d2-4d8b-9148-e3be6c30e623}">
          <xlrd:rvb i="1716"/>
        </ext>
      </extLst>
    </bk>
    <bk>
      <extLst>
        <ext uri="{3e2802c4-a4d2-4d8b-9148-e3be6c30e623}">
          <xlrd:rvb i="1718"/>
        </ext>
      </extLst>
    </bk>
    <bk>
      <extLst>
        <ext uri="{3e2802c4-a4d2-4d8b-9148-e3be6c30e623}">
          <xlrd:rvb i="1720"/>
        </ext>
      </extLst>
    </bk>
    <bk>
      <extLst>
        <ext uri="{3e2802c4-a4d2-4d8b-9148-e3be6c30e623}">
          <xlrd:rvb i="1723"/>
        </ext>
      </extLst>
    </bk>
    <bk>
      <extLst>
        <ext uri="{3e2802c4-a4d2-4d8b-9148-e3be6c30e623}">
          <xlrd:rvb i="1725"/>
        </ext>
      </extLst>
    </bk>
    <bk>
      <extLst>
        <ext uri="{3e2802c4-a4d2-4d8b-9148-e3be6c30e623}">
          <xlrd:rvb i="1728"/>
        </ext>
      </extLst>
    </bk>
    <bk>
      <extLst>
        <ext uri="{3e2802c4-a4d2-4d8b-9148-e3be6c30e623}">
          <xlrd:rvb i="1730"/>
        </ext>
      </extLst>
    </bk>
    <bk>
      <extLst>
        <ext uri="{3e2802c4-a4d2-4d8b-9148-e3be6c30e623}">
          <xlrd:rvb i="1732"/>
        </ext>
      </extLst>
    </bk>
    <bk>
      <extLst>
        <ext uri="{3e2802c4-a4d2-4d8b-9148-e3be6c30e623}">
          <xlrd:rvb i="1735"/>
        </ext>
      </extLst>
    </bk>
    <bk>
      <extLst>
        <ext uri="{3e2802c4-a4d2-4d8b-9148-e3be6c30e623}">
          <xlrd:rvb i="1738"/>
        </ext>
      </extLst>
    </bk>
    <bk>
      <extLst>
        <ext uri="{3e2802c4-a4d2-4d8b-9148-e3be6c30e623}">
          <xlrd:rvb i="1741"/>
        </ext>
      </extLst>
    </bk>
    <bk>
      <extLst>
        <ext uri="{3e2802c4-a4d2-4d8b-9148-e3be6c30e623}">
          <xlrd:rvb i="1744"/>
        </ext>
      </extLst>
    </bk>
    <bk>
      <extLst>
        <ext uri="{3e2802c4-a4d2-4d8b-9148-e3be6c30e623}">
          <xlrd:rvb i="1746"/>
        </ext>
      </extLst>
    </bk>
    <bk>
      <extLst>
        <ext uri="{3e2802c4-a4d2-4d8b-9148-e3be6c30e623}">
          <xlrd:rvb i="1748"/>
        </ext>
      </extLst>
    </bk>
    <bk>
      <extLst>
        <ext uri="{3e2802c4-a4d2-4d8b-9148-e3be6c30e623}">
          <xlrd:rvb i="1751"/>
        </ext>
      </extLst>
    </bk>
    <bk>
      <extLst>
        <ext uri="{3e2802c4-a4d2-4d8b-9148-e3be6c30e623}">
          <xlrd:rvb i="1754"/>
        </ext>
      </extLst>
    </bk>
    <bk>
      <extLst>
        <ext uri="{3e2802c4-a4d2-4d8b-9148-e3be6c30e623}">
          <xlrd:rvb i="1757"/>
        </ext>
      </extLst>
    </bk>
    <bk>
      <extLst>
        <ext uri="{3e2802c4-a4d2-4d8b-9148-e3be6c30e623}">
          <xlrd:rvb i="1759"/>
        </ext>
      </extLst>
    </bk>
    <bk>
      <extLst>
        <ext uri="{3e2802c4-a4d2-4d8b-9148-e3be6c30e623}">
          <xlrd:rvb i="1761"/>
        </ext>
      </extLst>
    </bk>
    <bk>
      <extLst>
        <ext uri="{3e2802c4-a4d2-4d8b-9148-e3be6c30e623}">
          <xlrd:rvb i="1764"/>
        </ext>
      </extLst>
    </bk>
    <bk>
      <extLst>
        <ext uri="{3e2802c4-a4d2-4d8b-9148-e3be6c30e623}">
          <xlrd:rvb i="1767"/>
        </ext>
      </extLst>
    </bk>
    <bk>
      <extLst>
        <ext uri="{3e2802c4-a4d2-4d8b-9148-e3be6c30e623}">
          <xlrd:rvb i="1770"/>
        </ext>
      </extLst>
    </bk>
    <bk>
      <extLst>
        <ext uri="{3e2802c4-a4d2-4d8b-9148-e3be6c30e623}">
          <xlrd:rvb i="1773"/>
        </ext>
      </extLst>
    </bk>
    <bk>
      <extLst>
        <ext uri="{3e2802c4-a4d2-4d8b-9148-e3be6c30e623}">
          <xlrd:rvb i="1776"/>
        </ext>
      </extLst>
    </bk>
    <bk>
      <extLst>
        <ext uri="{3e2802c4-a4d2-4d8b-9148-e3be6c30e623}">
          <xlrd:rvb i="1779"/>
        </ext>
      </extLst>
    </bk>
    <bk>
      <extLst>
        <ext uri="{3e2802c4-a4d2-4d8b-9148-e3be6c30e623}">
          <xlrd:rvb i="1782"/>
        </ext>
      </extLst>
    </bk>
    <bk>
      <extLst>
        <ext uri="{3e2802c4-a4d2-4d8b-9148-e3be6c30e623}">
          <xlrd:rvb i="1785"/>
        </ext>
      </extLst>
    </bk>
    <bk>
      <extLst>
        <ext uri="{3e2802c4-a4d2-4d8b-9148-e3be6c30e623}">
          <xlrd:rvb i="1787"/>
        </ext>
      </extLst>
    </bk>
    <bk>
      <extLst>
        <ext uri="{3e2802c4-a4d2-4d8b-9148-e3be6c30e623}">
          <xlrd:rvb i="1790"/>
        </ext>
      </extLst>
    </bk>
    <bk>
      <extLst>
        <ext uri="{3e2802c4-a4d2-4d8b-9148-e3be6c30e623}">
          <xlrd:rvb i="1792"/>
        </ext>
      </extLst>
    </bk>
    <bk>
      <extLst>
        <ext uri="{3e2802c4-a4d2-4d8b-9148-e3be6c30e623}">
          <xlrd:rvb i="1795"/>
        </ext>
      </extLst>
    </bk>
    <bk>
      <extLst>
        <ext uri="{3e2802c4-a4d2-4d8b-9148-e3be6c30e623}">
          <xlrd:rvb i="1797"/>
        </ext>
      </extLst>
    </bk>
    <bk>
      <extLst>
        <ext uri="{3e2802c4-a4d2-4d8b-9148-e3be6c30e623}">
          <xlrd:rvb i="1799"/>
        </ext>
      </extLst>
    </bk>
    <bk>
      <extLst>
        <ext uri="{3e2802c4-a4d2-4d8b-9148-e3be6c30e623}">
          <xlrd:rvb i="1802"/>
        </ext>
      </extLst>
    </bk>
    <bk>
      <extLst>
        <ext uri="{3e2802c4-a4d2-4d8b-9148-e3be6c30e623}">
          <xlrd:rvb i="1804"/>
        </ext>
      </extLst>
    </bk>
    <bk>
      <extLst>
        <ext uri="{3e2802c4-a4d2-4d8b-9148-e3be6c30e623}">
          <xlrd:rvb i="1806"/>
        </ext>
      </extLst>
    </bk>
    <bk>
      <extLst>
        <ext uri="{3e2802c4-a4d2-4d8b-9148-e3be6c30e623}">
          <xlrd:rvb i="1809"/>
        </ext>
      </extLst>
    </bk>
    <bk>
      <extLst>
        <ext uri="{3e2802c4-a4d2-4d8b-9148-e3be6c30e623}">
          <xlrd:rvb i="1811"/>
        </ext>
      </extLst>
    </bk>
    <bk>
      <extLst>
        <ext uri="{3e2802c4-a4d2-4d8b-9148-e3be6c30e623}">
          <xlrd:rvb i="1813"/>
        </ext>
      </extLst>
    </bk>
    <bk>
      <extLst>
        <ext uri="{3e2802c4-a4d2-4d8b-9148-e3be6c30e623}">
          <xlrd:rvb i="1815"/>
        </ext>
      </extLst>
    </bk>
    <bk>
      <extLst>
        <ext uri="{3e2802c4-a4d2-4d8b-9148-e3be6c30e623}">
          <xlrd:rvb i="1817"/>
        </ext>
      </extLst>
    </bk>
    <bk>
      <extLst>
        <ext uri="{3e2802c4-a4d2-4d8b-9148-e3be6c30e623}">
          <xlrd:rvb i="1820"/>
        </ext>
      </extLst>
    </bk>
    <bk>
      <extLst>
        <ext uri="{3e2802c4-a4d2-4d8b-9148-e3be6c30e623}">
          <xlrd:rvb i="1823"/>
        </ext>
      </extLst>
    </bk>
    <bk>
      <extLst>
        <ext uri="{3e2802c4-a4d2-4d8b-9148-e3be6c30e623}">
          <xlrd:rvb i="1826"/>
        </ext>
      </extLst>
    </bk>
    <bk>
      <extLst>
        <ext uri="{3e2802c4-a4d2-4d8b-9148-e3be6c30e623}">
          <xlrd:rvb i="1828"/>
        </ext>
      </extLst>
    </bk>
    <bk>
      <extLst>
        <ext uri="{3e2802c4-a4d2-4d8b-9148-e3be6c30e623}">
          <xlrd:rvb i="1831"/>
        </ext>
      </extLst>
    </bk>
    <bk>
      <extLst>
        <ext uri="{3e2802c4-a4d2-4d8b-9148-e3be6c30e623}">
          <xlrd:rvb i="1833"/>
        </ext>
      </extLst>
    </bk>
    <bk>
      <extLst>
        <ext uri="{3e2802c4-a4d2-4d8b-9148-e3be6c30e623}">
          <xlrd:rvb i="1835"/>
        </ext>
      </extLst>
    </bk>
    <bk>
      <extLst>
        <ext uri="{3e2802c4-a4d2-4d8b-9148-e3be6c30e623}">
          <xlrd:rvb i="1837"/>
        </ext>
      </extLst>
    </bk>
    <bk>
      <extLst>
        <ext uri="{3e2802c4-a4d2-4d8b-9148-e3be6c30e623}">
          <xlrd:rvb i="1839"/>
        </ext>
      </extLst>
    </bk>
    <bk>
      <extLst>
        <ext uri="{3e2802c4-a4d2-4d8b-9148-e3be6c30e623}">
          <xlrd:rvb i="1841"/>
        </ext>
      </extLst>
    </bk>
    <bk>
      <extLst>
        <ext uri="{3e2802c4-a4d2-4d8b-9148-e3be6c30e623}">
          <xlrd:rvb i="1843"/>
        </ext>
      </extLst>
    </bk>
    <bk>
      <extLst>
        <ext uri="{3e2802c4-a4d2-4d8b-9148-e3be6c30e623}">
          <xlrd:rvb i="1846"/>
        </ext>
      </extLst>
    </bk>
    <bk>
      <extLst>
        <ext uri="{3e2802c4-a4d2-4d8b-9148-e3be6c30e623}">
          <xlrd:rvb i="1848"/>
        </ext>
      </extLst>
    </bk>
    <bk>
      <extLst>
        <ext uri="{3e2802c4-a4d2-4d8b-9148-e3be6c30e623}">
          <xlrd:rvb i="1850"/>
        </ext>
      </extLst>
    </bk>
    <bk>
      <extLst>
        <ext uri="{3e2802c4-a4d2-4d8b-9148-e3be6c30e623}">
          <xlrd:rvb i="1852"/>
        </ext>
      </extLst>
    </bk>
    <bk>
      <extLst>
        <ext uri="{3e2802c4-a4d2-4d8b-9148-e3be6c30e623}">
          <xlrd:rvb i="1854"/>
        </ext>
      </extLst>
    </bk>
    <bk>
      <extLst>
        <ext uri="{3e2802c4-a4d2-4d8b-9148-e3be6c30e623}">
          <xlrd:rvb i="1856"/>
        </ext>
      </extLst>
    </bk>
    <bk>
      <extLst>
        <ext uri="{3e2802c4-a4d2-4d8b-9148-e3be6c30e623}">
          <xlrd:rvb i="1858"/>
        </ext>
      </extLst>
    </bk>
    <bk>
      <extLst>
        <ext uri="{3e2802c4-a4d2-4d8b-9148-e3be6c30e623}">
          <xlrd:rvb i="1861"/>
        </ext>
      </extLst>
    </bk>
    <bk>
      <extLst>
        <ext uri="{3e2802c4-a4d2-4d8b-9148-e3be6c30e623}">
          <xlrd:rvb i="1863"/>
        </ext>
      </extLst>
    </bk>
    <bk>
      <extLst>
        <ext uri="{3e2802c4-a4d2-4d8b-9148-e3be6c30e623}">
          <xlrd:rvb i="1865"/>
        </ext>
      </extLst>
    </bk>
    <bk>
      <extLst>
        <ext uri="{3e2802c4-a4d2-4d8b-9148-e3be6c30e623}">
          <xlrd:rvb i="1868"/>
        </ext>
      </extLst>
    </bk>
    <bk>
      <extLst>
        <ext uri="{3e2802c4-a4d2-4d8b-9148-e3be6c30e623}">
          <xlrd:rvb i="1871"/>
        </ext>
      </extLst>
    </bk>
    <bk>
      <extLst>
        <ext uri="{3e2802c4-a4d2-4d8b-9148-e3be6c30e623}">
          <xlrd:rvb i="1873"/>
        </ext>
      </extLst>
    </bk>
    <bk>
      <extLst>
        <ext uri="{3e2802c4-a4d2-4d8b-9148-e3be6c30e623}">
          <xlrd:rvb i="1875"/>
        </ext>
      </extLst>
    </bk>
    <bk>
      <extLst>
        <ext uri="{3e2802c4-a4d2-4d8b-9148-e3be6c30e623}">
          <xlrd:rvb i="1878"/>
        </ext>
      </extLst>
    </bk>
    <bk>
      <extLst>
        <ext uri="{3e2802c4-a4d2-4d8b-9148-e3be6c30e623}">
          <xlrd:rvb i="1880"/>
        </ext>
      </extLst>
    </bk>
    <bk>
      <extLst>
        <ext uri="{3e2802c4-a4d2-4d8b-9148-e3be6c30e623}">
          <xlrd:rvb i="1883"/>
        </ext>
      </extLst>
    </bk>
    <bk>
      <extLst>
        <ext uri="{3e2802c4-a4d2-4d8b-9148-e3be6c30e623}">
          <xlrd:rvb i="1885"/>
        </ext>
      </extLst>
    </bk>
    <bk>
      <extLst>
        <ext uri="{3e2802c4-a4d2-4d8b-9148-e3be6c30e623}">
          <xlrd:rvb i="1887"/>
        </ext>
      </extLst>
    </bk>
    <bk>
      <extLst>
        <ext uri="{3e2802c4-a4d2-4d8b-9148-e3be6c30e623}">
          <xlrd:rvb i="1889"/>
        </ext>
      </extLst>
    </bk>
    <bk>
      <extLst>
        <ext uri="{3e2802c4-a4d2-4d8b-9148-e3be6c30e623}">
          <xlrd:rvb i="1891"/>
        </ext>
      </extLst>
    </bk>
    <bk>
      <extLst>
        <ext uri="{3e2802c4-a4d2-4d8b-9148-e3be6c30e623}">
          <xlrd:rvb i="1893"/>
        </ext>
      </extLst>
    </bk>
    <bk>
      <extLst>
        <ext uri="{3e2802c4-a4d2-4d8b-9148-e3be6c30e623}">
          <xlrd:rvb i="1895"/>
        </ext>
      </extLst>
    </bk>
    <bk>
      <extLst>
        <ext uri="{3e2802c4-a4d2-4d8b-9148-e3be6c30e623}">
          <xlrd:rvb i="1897"/>
        </ext>
      </extLst>
    </bk>
    <bk>
      <extLst>
        <ext uri="{3e2802c4-a4d2-4d8b-9148-e3be6c30e623}">
          <xlrd:rvb i="1900"/>
        </ext>
      </extLst>
    </bk>
    <bk>
      <extLst>
        <ext uri="{3e2802c4-a4d2-4d8b-9148-e3be6c30e623}">
          <xlrd:rvb i="1902"/>
        </ext>
      </extLst>
    </bk>
    <bk>
      <extLst>
        <ext uri="{3e2802c4-a4d2-4d8b-9148-e3be6c30e623}">
          <xlrd:rvb i="1905"/>
        </ext>
      </extLst>
    </bk>
    <bk>
      <extLst>
        <ext uri="{3e2802c4-a4d2-4d8b-9148-e3be6c30e623}">
          <xlrd:rvb i="1907"/>
        </ext>
      </extLst>
    </bk>
    <bk>
      <extLst>
        <ext uri="{3e2802c4-a4d2-4d8b-9148-e3be6c30e623}">
          <xlrd:rvb i="1910"/>
        </ext>
      </extLst>
    </bk>
    <bk>
      <extLst>
        <ext uri="{3e2802c4-a4d2-4d8b-9148-e3be6c30e623}">
          <xlrd:rvb i="1913"/>
        </ext>
      </extLst>
    </bk>
    <bk>
      <extLst>
        <ext uri="{3e2802c4-a4d2-4d8b-9148-e3be6c30e623}">
          <xlrd:rvb i="1916"/>
        </ext>
      </extLst>
    </bk>
    <bk>
      <extLst>
        <ext uri="{3e2802c4-a4d2-4d8b-9148-e3be6c30e623}">
          <xlrd:rvb i="1918"/>
        </ext>
      </extLst>
    </bk>
    <bk>
      <extLst>
        <ext uri="{3e2802c4-a4d2-4d8b-9148-e3be6c30e623}">
          <xlrd:rvb i="1920"/>
        </ext>
      </extLst>
    </bk>
    <bk>
      <extLst>
        <ext uri="{3e2802c4-a4d2-4d8b-9148-e3be6c30e623}">
          <xlrd:rvb i="1923"/>
        </ext>
      </extLst>
    </bk>
    <bk>
      <extLst>
        <ext uri="{3e2802c4-a4d2-4d8b-9148-e3be6c30e623}">
          <xlrd:rvb i="1926"/>
        </ext>
      </extLst>
    </bk>
    <bk>
      <extLst>
        <ext uri="{3e2802c4-a4d2-4d8b-9148-e3be6c30e623}">
          <xlrd:rvb i="1929"/>
        </ext>
      </extLst>
    </bk>
    <bk>
      <extLst>
        <ext uri="{3e2802c4-a4d2-4d8b-9148-e3be6c30e623}">
          <xlrd:rvb i="1931"/>
        </ext>
      </extLst>
    </bk>
    <bk>
      <extLst>
        <ext uri="{3e2802c4-a4d2-4d8b-9148-e3be6c30e623}">
          <xlrd:rvb i="1934"/>
        </ext>
      </extLst>
    </bk>
    <bk>
      <extLst>
        <ext uri="{3e2802c4-a4d2-4d8b-9148-e3be6c30e623}">
          <xlrd:rvb i="1936"/>
        </ext>
      </extLst>
    </bk>
    <bk>
      <extLst>
        <ext uri="{3e2802c4-a4d2-4d8b-9148-e3be6c30e623}">
          <xlrd:rvb i="1938"/>
        </ext>
      </extLst>
    </bk>
    <bk>
      <extLst>
        <ext uri="{3e2802c4-a4d2-4d8b-9148-e3be6c30e623}">
          <xlrd:rvb i="1941"/>
        </ext>
      </extLst>
    </bk>
    <bk>
      <extLst>
        <ext uri="{3e2802c4-a4d2-4d8b-9148-e3be6c30e623}">
          <xlrd:rvb i="1944"/>
        </ext>
      </extLst>
    </bk>
    <bk>
      <extLst>
        <ext uri="{3e2802c4-a4d2-4d8b-9148-e3be6c30e623}">
          <xlrd:rvb i="1947"/>
        </ext>
      </extLst>
    </bk>
    <bk>
      <extLst>
        <ext uri="{3e2802c4-a4d2-4d8b-9148-e3be6c30e623}">
          <xlrd:rvb i="1950"/>
        </ext>
      </extLst>
    </bk>
    <bk>
      <extLst>
        <ext uri="{3e2802c4-a4d2-4d8b-9148-e3be6c30e623}">
          <xlrd:rvb i="1952"/>
        </ext>
      </extLst>
    </bk>
    <bk>
      <extLst>
        <ext uri="{3e2802c4-a4d2-4d8b-9148-e3be6c30e623}">
          <xlrd:rvb i="1954"/>
        </ext>
      </extLst>
    </bk>
    <bk>
      <extLst>
        <ext uri="{3e2802c4-a4d2-4d8b-9148-e3be6c30e623}">
          <xlrd:rvb i="1957"/>
        </ext>
      </extLst>
    </bk>
    <bk>
      <extLst>
        <ext uri="{3e2802c4-a4d2-4d8b-9148-e3be6c30e623}">
          <xlrd:rvb i="1960"/>
        </ext>
      </extLst>
    </bk>
    <bk>
      <extLst>
        <ext uri="{3e2802c4-a4d2-4d8b-9148-e3be6c30e623}">
          <xlrd:rvb i="1963"/>
        </ext>
      </extLst>
    </bk>
    <bk>
      <extLst>
        <ext uri="{3e2802c4-a4d2-4d8b-9148-e3be6c30e623}">
          <xlrd:rvb i="1966"/>
        </ext>
      </extLst>
    </bk>
    <bk>
      <extLst>
        <ext uri="{3e2802c4-a4d2-4d8b-9148-e3be6c30e623}">
          <xlrd:rvb i="1968"/>
        </ext>
      </extLst>
    </bk>
    <bk>
      <extLst>
        <ext uri="{3e2802c4-a4d2-4d8b-9148-e3be6c30e623}">
          <xlrd:rvb i="1971"/>
        </ext>
      </extLst>
    </bk>
    <bk>
      <extLst>
        <ext uri="{3e2802c4-a4d2-4d8b-9148-e3be6c30e623}">
          <xlrd:rvb i="1974"/>
        </ext>
      </extLst>
    </bk>
    <bk>
      <extLst>
        <ext uri="{3e2802c4-a4d2-4d8b-9148-e3be6c30e623}">
          <xlrd:rvb i="1977"/>
        </ext>
      </extLst>
    </bk>
    <bk>
      <extLst>
        <ext uri="{3e2802c4-a4d2-4d8b-9148-e3be6c30e623}">
          <xlrd:rvb i="1979"/>
        </ext>
      </extLst>
    </bk>
    <bk>
      <extLst>
        <ext uri="{3e2802c4-a4d2-4d8b-9148-e3be6c30e623}">
          <xlrd:rvb i="1981"/>
        </ext>
      </extLst>
    </bk>
    <bk>
      <extLst>
        <ext uri="{3e2802c4-a4d2-4d8b-9148-e3be6c30e623}">
          <xlrd:rvb i="1983"/>
        </ext>
      </extLst>
    </bk>
    <bk>
      <extLst>
        <ext uri="{3e2802c4-a4d2-4d8b-9148-e3be6c30e623}">
          <xlrd:rvb i="1985"/>
        </ext>
      </extLst>
    </bk>
    <bk>
      <extLst>
        <ext uri="{3e2802c4-a4d2-4d8b-9148-e3be6c30e623}">
          <xlrd:rvb i="1987"/>
        </ext>
      </extLst>
    </bk>
    <bk>
      <extLst>
        <ext uri="{3e2802c4-a4d2-4d8b-9148-e3be6c30e623}">
          <xlrd:rvb i="1989"/>
        </ext>
      </extLst>
    </bk>
    <bk>
      <extLst>
        <ext uri="{3e2802c4-a4d2-4d8b-9148-e3be6c30e623}">
          <xlrd:rvb i="1992"/>
        </ext>
      </extLst>
    </bk>
    <bk>
      <extLst>
        <ext uri="{3e2802c4-a4d2-4d8b-9148-e3be6c30e623}">
          <xlrd:rvb i="1995"/>
        </ext>
      </extLst>
    </bk>
    <bk>
      <extLst>
        <ext uri="{3e2802c4-a4d2-4d8b-9148-e3be6c30e623}">
          <xlrd:rvb i="1998"/>
        </ext>
      </extLst>
    </bk>
    <bk>
      <extLst>
        <ext uri="{3e2802c4-a4d2-4d8b-9148-e3be6c30e623}">
          <xlrd:rvb i="2001"/>
        </ext>
      </extLst>
    </bk>
    <bk>
      <extLst>
        <ext uri="{3e2802c4-a4d2-4d8b-9148-e3be6c30e623}">
          <xlrd:rvb i="2003"/>
        </ext>
      </extLst>
    </bk>
    <bk>
      <extLst>
        <ext uri="{3e2802c4-a4d2-4d8b-9148-e3be6c30e623}">
          <xlrd:rvb i="2006"/>
        </ext>
      </extLst>
    </bk>
    <bk>
      <extLst>
        <ext uri="{3e2802c4-a4d2-4d8b-9148-e3be6c30e623}">
          <xlrd:rvb i="2009"/>
        </ext>
      </extLst>
    </bk>
    <bk>
      <extLst>
        <ext uri="{3e2802c4-a4d2-4d8b-9148-e3be6c30e623}">
          <xlrd:rvb i="2011"/>
        </ext>
      </extLst>
    </bk>
    <bk>
      <extLst>
        <ext uri="{3e2802c4-a4d2-4d8b-9148-e3be6c30e623}">
          <xlrd:rvb i="2013"/>
        </ext>
      </extLst>
    </bk>
    <bk>
      <extLst>
        <ext uri="{3e2802c4-a4d2-4d8b-9148-e3be6c30e623}">
          <xlrd:rvb i="2015"/>
        </ext>
      </extLst>
    </bk>
    <bk>
      <extLst>
        <ext uri="{3e2802c4-a4d2-4d8b-9148-e3be6c30e623}">
          <xlrd:rvb i="2017"/>
        </ext>
      </extLst>
    </bk>
    <bk>
      <extLst>
        <ext uri="{3e2802c4-a4d2-4d8b-9148-e3be6c30e623}">
          <xlrd:rvb i="2020"/>
        </ext>
      </extLst>
    </bk>
    <bk>
      <extLst>
        <ext uri="{3e2802c4-a4d2-4d8b-9148-e3be6c30e623}">
          <xlrd:rvb i="2022"/>
        </ext>
      </extLst>
    </bk>
    <bk>
      <extLst>
        <ext uri="{3e2802c4-a4d2-4d8b-9148-e3be6c30e623}">
          <xlrd:rvb i="2025"/>
        </ext>
      </extLst>
    </bk>
    <bk>
      <extLst>
        <ext uri="{3e2802c4-a4d2-4d8b-9148-e3be6c30e623}">
          <xlrd:rvb i="2027"/>
        </ext>
      </extLst>
    </bk>
    <bk>
      <extLst>
        <ext uri="{3e2802c4-a4d2-4d8b-9148-e3be6c30e623}">
          <xlrd:rvb i="2030"/>
        </ext>
      </extLst>
    </bk>
    <bk>
      <extLst>
        <ext uri="{3e2802c4-a4d2-4d8b-9148-e3be6c30e623}">
          <xlrd:rvb i="2032"/>
        </ext>
      </extLst>
    </bk>
    <bk>
      <extLst>
        <ext uri="{3e2802c4-a4d2-4d8b-9148-e3be6c30e623}">
          <xlrd:rvb i="2034"/>
        </ext>
      </extLst>
    </bk>
    <bk>
      <extLst>
        <ext uri="{3e2802c4-a4d2-4d8b-9148-e3be6c30e623}">
          <xlrd:rvb i="2037"/>
        </ext>
      </extLst>
    </bk>
    <bk>
      <extLst>
        <ext uri="{3e2802c4-a4d2-4d8b-9148-e3be6c30e623}">
          <xlrd:rvb i="2040"/>
        </ext>
      </extLst>
    </bk>
    <bk>
      <extLst>
        <ext uri="{3e2802c4-a4d2-4d8b-9148-e3be6c30e623}">
          <xlrd:rvb i="2043"/>
        </ext>
      </extLst>
    </bk>
    <bk>
      <extLst>
        <ext uri="{3e2802c4-a4d2-4d8b-9148-e3be6c30e623}">
          <xlrd:rvb i="2046"/>
        </ext>
      </extLst>
    </bk>
    <bk>
      <extLst>
        <ext uri="{3e2802c4-a4d2-4d8b-9148-e3be6c30e623}">
          <xlrd:rvb i="2048"/>
        </ext>
      </extLst>
    </bk>
    <bk>
      <extLst>
        <ext uri="{3e2802c4-a4d2-4d8b-9148-e3be6c30e623}">
          <xlrd:rvb i="2050"/>
        </ext>
      </extLst>
    </bk>
    <bk>
      <extLst>
        <ext uri="{3e2802c4-a4d2-4d8b-9148-e3be6c30e623}">
          <xlrd:rvb i="2053"/>
        </ext>
      </extLst>
    </bk>
    <bk>
      <extLst>
        <ext uri="{3e2802c4-a4d2-4d8b-9148-e3be6c30e623}">
          <xlrd:rvb i="2055"/>
        </ext>
      </extLst>
    </bk>
    <bk>
      <extLst>
        <ext uri="{3e2802c4-a4d2-4d8b-9148-e3be6c30e623}">
          <xlrd:rvb i="2057"/>
        </ext>
      </extLst>
    </bk>
    <bk>
      <extLst>
        <ext uri="{3e2802c4-a4d2-4d8b-9148-e3be6c30e623}">
          <xlrd:rvb i="2060"/>
        </ext>
      </extLst>
    </bk>
    <bk>
      <extLst>
        <ext uri="{3e2802c4-a4d2-4d8b-9148-e3be6c30e623}">
          <xlrd:rvb i="2062"/>
        </ext>
      </extLst>
    </bk>
    <bk>
      <extLst>
        <ext uri="{3e2802c4-a4d2-4d8b-9148-e3be6c30e623}">
          <xlrd:rvb i="2064"/>
        </ext>
      </extLst>
    </bk>
    <bk>
      <extLst>
        <ext uri="{3e2802c4-a4d2-4d8b-9148-e3be6c30e623}">
          <xlrd:rvb i="2067"/>
        </ext>
      </extLst>
    </bk>
    <bk>
      <extLst>
        <ext uri="{3e2802c4-a4d2-4d8b-9148-e3be6c30e623}">
          <xlrd:rvb i="2069"/>
        </ext>
      </extLst>
    </bk>
    <bk>
      <extLst>
        <ext uri="{3e2802c4-a4d2-4d8b-9148-e3be6c30e623}">
          <xlrd:rvb i="2071"/>
        </ext>
      </extLst>
    </bk>
    <bk>
      <extLst>
        <ext uri="{3e2802c4-a4d2-4d8b-9148-e3be6c30e623}">
          <xlrd:rvb i="2073"/>
        </ext>
      </extLst>
    </bk>
    <bk>
      <extLst>
        <ext uri="{3e2802c4-a4d2-4d8b-9148-e3be6c30e623}">
          <xlrd:rvb i="2076"/>
        </ext>
      </extLst>
    </bk>
    <bk>
      <extLst>
        <ext uri="{3e2802c4-a4d2-4d8b-9148-e3be6c30e623}">
          <xlrd:rvb i="2079"/>
        </ext>
      </extLst>
    </bk>
    <bk>
      <extLst>
        <ext uri="{3e2802c4-a4d2-4d8b-9148-e3be6c30e623}">
          <xlrd:rvb i="2082"/>
        </ext>
      </extLst>
    </bk>
    <bk>
      <extLst>
        <ext uri="{3e2802c4-a4d2-4d8b-9148-e3be6c30e623}">
          <xlrd:rvb i="2085"/>
        </ext>
      </extLst>
    </bk>
    <bk>
      <extLst>
        <ext uri="{3e2802c4-a4d2-4d8b-9148-e3be6c30e623}">
          <xlrd:rvb i="2088"/>
        </ext>
      </extLst>
    </bk>
    <bk>
      <extLst>
        <ext uri="{3e2802c4-a4d2-4d8b-9148-e3be6c30e623}">
          <xlrd:rvb i="2090"/>
        </ext>
      </extLst>
    </bk>
    <bk>
      <extLst>
        <ext uri="{3e2802c4-a4d2-4d8b-9148-e3be6c30e623}">
          <xlrd:rvb i="2093"/>
        </ext>
      </extLst>
    </bk>
    <bk>
      <extLst>
        <ext uri="{3e2802c4-a4d2-4d8b-9148-e3be6c30e623}">
          <xlrd:rvb i="2096"/>
        </ext>
      </extLst>
    </bk>
    <bk>
      <extLst>
        <ext uri="{3e2802c4-a4d2-4d8b-9148-e3be6c30e623}">
          <xlrd:rvb i="2099"/>
        </ext>
      </extLst>
    </bk>
    <bk>
      <extLst>
        <ext uri="{3e2802c4-a4d2-4d8b-9148-e3be6c30e623}">
          <xlrd:rvb i="2102"/>
        </ext>
      </extLst>
    </bk>
    <bk>
      <extLst>
        <ext uri="{3e2802c4-a4d2-4d8b-9148-e3be6c30e623}">
          <xlrd:rvb i="2105"/>
        </ext>
      </extLst>
    </bk>
    <bk>
      <extLst>
        <ext uri="{3e2802c4-a4d2-4d8b-9148-e3be6c30e623}">
          <xlrd:rvb i="2108"/>
        </ext>
      </extLst>
    </bk>
    <bk>
      <extLst>
        <ext uri="{3e2802c4-a4d2-4d8b-9148-e3be6c30e623}">
          <xlrd:rvb i="2111"/>
        </ext>
      </extLst>
    </bk>
    <bk>
      <extLst>
        <ext uri="{3e2802c4-a4d2-4d8b-9148-e3be6c30e623}">
          <xlrd:rvb i="2114"/>
        </ext>
      </extLst>
    </bk>
    <bk>
      <extLst>
        <ext uri="{3e2802c4-a4d2-4d8b-9148-e3be6c30e623}">
          <xlrd:rvb i="2117"/>
        </ext>
      </extLst>
    </bk>
    <bk>
      <extLst>
        <ext uri="{3e2802c4-a4d2-4d8b-9148-e3be6c30e623}">
          <xlrd:rvb i="2120"/>
        </ext>
      </extLst>
    </bk>
    <bk>
      <extLst>
        <ext uri="{3e2802c4-a4d2-4d8b-9148-e3be6c30e623}">
          <xlrd:rvb i="2123"/>
        </ext>
      </extLst>
    </bk>
    <bk>
      <extLst>
        <ext uri="{3e2802c4-a4d2-4d8b-9148-e3be6c30e623}">
          <xlrd:rvb i="2126"/>
        </ext>
      </extLst>
    </bk>
    <bk>
      <extLst>
        <ext uri="{3e2802c4-a4d2-4d8b-9148-e3be6c30e623}">
          <xlrd:rvb i="2128"/>
        </ext>
      </extLst>
    </bk>
    <bk>
      <extLst>
        <ext uri="{3e2802c4-a4d2-4d8b-9148-e3be6c30e623}">
          <xlrd:rvb i="2130"/>
        </ext>
      </extLst>
    </bk>
    <bk>
      <extLst>
        <ext uri="{3e2802c4-a4d2-4d8b-9148-e3be6c30e623}">
          <xlrd:rvb i="2133"/>
        </ext>
      </extLst>
    </bk>
    <bk>
      <extLst>
        <ext uri="{3e2802c4-a4d2-4d8b-9148-e3be6c30e623}">
          <xlrd:rvb i="2136"/>
        </ext>
      </extLst>
    </bk>
    <bk>
      <extLst>
        <ext uri="{3e2802c4-a4d2-4d8b-9148-e3be6c30e623}">
          <xlrd:rvb i="2139"/>
        </ext>
      </extLst>
    </bk>
    <bk>
      <extLst>
        <ext uri="{3e2802c4-a4d2-4d8b-9148-e3be6c30e623}">
          <xlrd:rvb i="2142"/>
        </ext>
      </extLst>
    </bk>
    <bk>
      <extLst>
        <ext uri="{3e2802c4-a4d2-4d8b-9148-e3be6c30e623}">
          <xlrd:rvb i="2145"/>
        </ext>
      </extLst>
    </bk>
    <bk>
      <extLst>
        <ext uri="{3e2802c4-a4d2-4d8b-9148-e3be6c30e623}">
          <xlrd:rvb i="2147"/>
        </ext>
      </extLst>
    </bk>
    <bk>
      <extLst>
        <ext uri="{3e2802c4-a4d2-4d8b-9148-e3be6c30e623}">
          <xlrd:rvb i="2150"/>
        </ext>
      </extLst>
    </bk>
    <bk>
      <extLst>
        <ext uri="{3e2802c4-a4d2-4d8b-9148-e3be6c30e623}">
          <xlrd:rvb i="2152"/>
        </ext>
      </extLst>
    </bk>
    <bk>
      <extLst>
        <ext uri="{3e2802c4-a4d2-4d8b-9148-e3be6c30e623}">
          <xlrd:rvb i="2155"/>
        </ext>
      </extLst>
    </bk>
    <bk>
      <extLst>
        <ext uri="{3e2802c4-a4d2-4d8b-9148-e3be6c30e623}">
          <xlrd:rvb i="2158"/>
        </ext>
      </extLst>
    </bk>
    <bk>
      <extLst>
        <ext uri="{3e2802c4-a4d2-4d8b-9148-e3be6c30e623}">
          <xlrd:rvb i="2161"/>
        </ext>
      </extLst>
    </bk>
    <bk>
      <extLst>
        <ext uri="{3e2802c4-a4d2-4d8b-9148-e3be6c30e623}">
          <xlrd:rvb i="2163"/>
        </ext>
      </extLst>
    </bk>
    <bk>
      <extLst>
        <ext uri="{3e2802c4-a4d2-4d8b-9148-e3be6c30e623}">
          <xlrd:rvb i="2166"/>
        </ext>
      </extLst>
    </bk>
    <bk>
      <extLst>
        <ext uri="{3e2802c4-a4d2-4d8b-9148-e3be6c30e623}">
          <xlrd:rvb i="2168"/>
        </ext>
      </extLst>
    </bk>
    <bk>
      <extLst>
        <ext uri="{3e2802c4-a4d2-4d8b-9148-e3be6c30e623}">
          <xlrd:rvb i="2171"/>
        </ext>
      </extLst>
    </bk>
    <bk>
      <extLst>
        <ext uri="{3e2802c4-a4d2-4d8b-9148-e3be6c30e623}">
          <xlrd:rvb i="2173"/>
        </ext>
      </extLst>
    </bk>
    <bk>
      <extLst>
        <ext uri="{3e2802c4-a4d2-4d8b-9148-e3be6c30e623}">
          <xlrd:rvb i="2175"/>
        </ext>
      </extLst>
    </bk>
    <bk>
      <extLst>
        <ext uri="{3e2802c4-a4d2-4d8b-9148-e3be6c30e623}">
          <xlrd:rvb i="2178"/>
        </ext>
      </extLst>
    </bk>
    <bk>
      <extLst>
        <ext uri="{3e2802c4-a4d2-4d8b-9148-e3be6c30e623}">
          <xlrd:rvb i="2181"/>
        </ext>
      </extLst>
    </bk>
    <bk>
      <extLst>
        <ext uri="{3e2802c4-a4d2-4d8b-9148-e3be6c30e623}">
          <xlrd:rvb i="2183"/>
        </ext>
      </extLst>
    </bk>
    <bk>
      <extLst>
        <ext uri="{3e2802c4-a4d2-4d8b-9148-e3be6c30e623}">
          <xlrd:rvb i="2186"/>
        </ext>
      </extLst>
    </bk>
    <bk>
      <extLst>
        <ext uri="{3e2802c4-a4d2-4d8b-9148-e3be6c30e623}">
          <xlrd:rvb i="2189"/>
        </ext>
      </extLst>
    </bk>
    <bk>
      <extLst>
        <ext uri="{3e2802c4-a4d2-4d8b-9148-e3be6c30e623}">
          <xlrd:rvb i="2191"/>
        </ext>
      </extLst>
    </bk>
    <bk>
      <extLst>
        <ext uri="{3e2802c4-a4d2-4d8b-9148-e3be6c30e623}">
          <xlrd:rvb i="2194"/>
        </ext>
      </extLst>
    </bk>
    <bk>
      <extLst>
        <ext uri="{3e2802c4-a4d2-4d8b-9148-e3be6c30e623}">
          <xlrd:rvb i="2197"/>
        </ext>
      </extLst>
    </bk>
    <bk>
      <extLst>
        <ext uri="{3e2802c4-a4d2-4d8b-9148-e3be6c30e623}">
          <xlrd:rvb i="2200"/>
        </ext>
      </extLst>
    </bk>
    <bk>
      <extLst>
        <ext uri="{3e2802c4-a4d2-4d8b-9148-e3be6c30e623}">
          <xlrd:rvb i="2203"/>
        </ext>
      </extLst>
    </bk>
    <bk>
      <extLst>
        <ext uri="{3e2802c4-a4d2-4d8b-9148-e3be6c30e623}">
          <xlrd:rvb i="2206"/>
        </ext>
      </extLst>
    </bk>
    <bk>
      <extLst>
        <ext uri="{3e2802c4-a4d2-4d8b-9148-e3be6c30e623}">
          <xlrd:rvb i="2209"/>
        </ext>
      </extLst>
    </bk>
    <bk>
      <extLst>
        <ext uri="{3e2802c4-a4d2-4d8b-9148-e3be6c30e623}">
          <xlrd:rvb i="2212"/>
        </ext>
      </extLst>
    </bk>
    <bk>
      <extLst>
        <ext uri="{3e2802c4-a4d2-4d8b-9148-e3be6c30e623}">
          <xlrd:rvb i="2215"/>
        </ext>
      </extLst>
    </bk>
    <bk>
      <extLst>
        <ext uri="{3e2802c4-a4d2-4d8b-9148-e3be6c30e623}">
          <xlrd:rvb i="2217"/>
        </ext>
      </extLst>
    </bk>
    <bk>
      <extLst>
        <ext uri="{3e2802c4-a4d2-4d8b-9148-e3be6c30e623}">
          <xlrd:rvb i="2220"/>
        </ext>
      </extLst>
    </bk>
    <bk>
      <extLst>
        <ext uri="{3e2802c4-a4d2-4d8b-9148-e3be6c30e623}">
          <xlrd:rvb i="2223"/>
        </ext>
      </extLst>
    </bk>
    <bk>
      <extLst>
        <ext uri="{3e2802c4-a4d2-4d8b-9148-e3be6c30e623}">
          <xlrd:rvb i="2226"/>
        </ext>
      </extLst>
    </bk>
    <bk>
      <extLst>
        <ext uri="{3e2802c4-a4d2-4d8b-9148-e3be6c30e623}">
          <xlrd:rvb i="2228"/>
        </ext>
      </extLst>
    </bk>
    <bk>
      <extLst>
        <ext uri="{3e2802c4-a4d2-4d8b-9148-e3be6c30e623}">
          <xlrd:rvb i="2231"/>
        </ext>
      </extLst>
    </bk>
    <bk>
      <extLst>
        <ext uri="{3e2802c4-a4d2-4d8b-9148-e3be6c30e623}">
          <xlrd:rvb i="2234"/>
        </ext>
      </extLst>
    </bk>
    <bk>
      <extLst>
        <ext uri="{3e2802c4-a4d2-4d8b-9148-e3be6c30e623}">
          <xlrd:rvb i="2237"/>
        </ext>
      </extLst>
    </bk>
    <bk>
      <extLst>
        <ext uri="{3e2802c4-a4d2-4d8b-9148-e3be6c30e623}">
          <xlrd:rvb i="2239"/>
        </ext>
      </extLst>
    </bk>
    <bk>
      <extLst>
        <ext uri="{3e2802c4-a4d2-4d8b-9148-e3be6c30e623}">
          <xlrd:rvb i="2241"/>
        </ext>
      </extLst>
    </bk>
    <bk>
      <extLst>
        <ext uri="{3e2802c4-a4d2-4d8b-9148-e3be6c30e623}">
          <xlrd:rvb i="2244"/>
        </ext>
      </extLst>
    </bk>
    <bk>
      <extLst>
        <ext uri="{3e2802c4-a4d2-4d8b-9148-e3be6c30e623}">
          <xlrd:rvb i="2247"/>
        </ext>
      </extLst>
    </bk>
    <bk>
      <extLst>
        <ext uri="{3e2802c4-a4d2-4d8b-9148-e3be6c30e623}">
          <xlrd:rvb i="2250"/>
        </ext>
      </extLst>
    </bk>
    <bk>
      <extLst>
        <ext uri="{3e2802c4-a4d2-4d8b-9148-e3be6c30e623}">
          <xlrd:rvb i="2253"/>
        </ext>
      </extLst>
    </bk>
    <bk>
      <extLst>
        <ext uri="{3e2802c4-a4d2-4d8b-9148-e3be6c30e623}">
          <xlrd:rvb i="2255"/>
        </ext>
      </extLst>
    </bk>
    <bk>
      <extLst>
        <ext uri="{3e2802c4-a4d2-4d8b-9148-e3be6c30e623}">
          <xlrd:rvb i="2257"/>
        </ext>
      </extLst>
    </bk>
    <bk>
      <extLst>
        <ext uri="{3e2802c4-a4d2-4d8b-9148-e3be6c30e623}">
          <xlrd:rvb i="2259"/>
        </ext>
      </extLst>
    </bk>
    <bk>
      <extLst>
        <ext uri="{3e2802c4-a4d2-4d8b-9148-e3be6c30e623}">
          <xlrd:rvb i="2261"/>
        </ext>
      </extLst>
    </bk>
    <bk>
      <extLst>
        <ext uri="{3e2802c4-a4d2-4d8b-9148-e3be6c30e623}">
          <xlrd:rvb i="2264"/>
        </ext>
      </extLst>
    </bk>
    <bk>
      <extLst>
        <ext uri="{3e2802c4-a4d2-4d8b-9148-e3be6c30e623}">
          <xlrd:rvb i="2267"/>
        </ext>
      </extLst>
    </bk>
    <bk>
      <extLst>
        <ext uri="{3e2802c4-a4d2-4d8b-9148-e3be6c30e623}">
          <xlrd:rvb i="2270"/>
        </ext>
      </extLst>
    </bk>
    <bk>
      <extLst>
        <ext uri="{3e2802c4-a4d2-4d8b-9148-e3be6c30e623}">
          <xlrd:rvb i="2273"/>
        </ext>
      </extLst>
    </bk>
    <bk>
      <extLst>
        <ext uri="{3e2802c4-a4d2-4d8b-9148-e3be6c30e623}">
          <xlrd:rvb i="2276"/>
        </ext>
      </extLst>
    </bk>
    <bk>
      <extLst>
        <ext uri="{3e2802c4-a4d2-4d8b-9148-e3be6c30e623}">
          <xlrd:rvb i="2279"/>
        </ext>
      </extLst>
    </bk>
    <bk>
      <extLst>
        <ext uri="{3e2802c4-a4d2-4d8b-9148-e3be6c30e623}">
          <xlrd:rvb i="2282"/>
        </ext>
      </extLst>
    </bk>
    <bk>
      <extLst>
        <ext uri="{3e2802c4-a4d2-4d8b-9148-e3be6c30e623}">
          <xlrd:rvb i="2285"/>
        </ext>
      </extLst>
    </bk>
    <bk>
      <extLst>
        <ext uri="{3e2802c4-a4d2-4d8b-9148-e3be6c30e623}">
          <xlrd:rvb i="2288"/>
        </ext>
      </extLst>
    </bk>
    <bk>
      <extLst>
        <ext uri="{3e2802c4-a4d2-4d8b-9148-e3be6c30e623}">
          <xlrd:rvb i="2291"/>
        </ext>
      </extLst>
    </bk>
    <bk>
      <extLst>
        <ext uri="{3e2802c4-a4d2-4d8b-9148-e3be6c30e623}">
          <xlrd:rvb i="2294"/>
        </ext>
      </extLst>
    </bk>
    <bk>
      <extLst>
        <ext uri="{3e2802c4-a4d2-4d8b-9148-e3be6c30e623}">
          <xlrd:rvb i="2297"/>
        </ext>
      </extLst>
    </bk>
    <bk>
      <extLst>
        <ext uri="{3e2802c4-a4d2-4d8b-9148-e3be6c30e623}">
          <xlrd:rvb i="2300"/>
        </ext>
      </extLst>
    </bk>
    <bk>
      <extLst>
        <ext uri="{3e2802c4-a4d2-4d8b-9148-e3be6c30e623}">
          <xlrd:rvb i="2303"/>
        </ext>
      </extLst>
    </bk>
    <bk>
      <extLst>
        <ext uri="{3e2802c4-a4d2-4d8b-9148-e3be6c30e623}">
          <xlrd:rvb i="2306"/>
        </ext>
      </extLst>
    </bk>
    <bk>
      <extLst>
        <ext uri="{3e2802c4-a4d2-4d8b-9148-e3be6c30e623}">
          <xlrd:rvb i="2308"/>
        </ext>
      </extLst>
    </bk>
    <bk>
      <extLst>
        <ext uri="{3e2802c4-a4d2-4d8b-9148-e3be6c30e623}">
          <xlrd:rvb i="2310"/>
        </ext>
      </extLst>
    </bk>
    <bk>
      <extLst>
        <ext uri="{3e2802c4-a4d2-4d8b-9148-e3be6c30e623}">
          <xlrd:rvb i="2313"/>
        </ext>
      </extLst>
    </bk>
    <bk>
      <extLst>
        <ext uri="{3e2802c4-a4d2-4d8b-9148-e3be6c30e623}">
          <xlrd:rvb i="2315"/>
        </ext>
      </extLst>
    </bk>
    <bk>
      <extLst>
        <ext uri="{3e2802c4-a4d2-4d8b-9148-e3be6c30e623}">
          <xlrd:rvb i="2317"/>
        </ext>
      </extLst>
    </bk>
    <bk>
      <extLst>
        <ext uri="{3e2802c4-a4d2-4d8b-9148-e3be6c30e623}">
          <xlrd:rvb i="2319"/>
        </ext>
      </extLst>
    </bk>
    <bk>
      <extLst>
        <ext uri="{3e2802c4-a4d2-4d8b-9148-e3be6c30e623}">
          <xlrd:rvb i="2321"/>
        </ext>
      </extLst>
    </bk>
    <bk>
      <extLst>
        <ext uri="{3e2802c4-a4d2-4d8b-9148-e3be6c30e623}">
          <xlrd:rvb i="2323"/>
        </ext>
      </extLst>
    </bk>
    <bk>
      <extLst>
        <ext uri="{3e2802c4-a4d2-4d8b-9148-e3be6c30e623}">
          <xlrd:rvb i="2325"/>
        </ext>
      </extLst>
    </bk>
    <bk>
      <extLst>
        <ext uri="{3e2802c4-a4d2-4d8b-9148-e3be6c30e623}">
          <xlrd:rvb i="2328"/>
        </ext>
      </extLst>
    </bk>
    <bk>
      <extLst>
        <ext uri="{3e2802c4-a4d2-4d8b-9148-e3be6c30e623}">
          <xlrd:rvb i="2331"/>
        </ext>
      </extLst>
    </bk>
    <bk>
      <extLst>
        <ext uri="{3e2802c4-a4d2-4d8b-9148-e3be6c30e623}">
          <xlrd:rvb i="2333"/>
        </ext>
      </extLst>
    </bk>
    <bk>
      <extLst>
        <ext uri="{3e2802c4-a4d2-4d8b-9148-e3be6c30e623}">
          <xlrd:rvb i="2335"/>
        </ext>
      </extLst>
    </bk>
    <bk>
      <extLst>
        <ext uri="{3e2802c4-a4d2-4d8b-9148-e3be6c30e623}">
          <xlrd:rvb i="2337"/>
        </ext>
      </extLst>
    </bk>
    <bk>
      <extLst>
        <ext uri="{3e2802c4-a4d2-4d8b-9148-e3be6c30e623}">
          <xlrd:rvb i="2340"/>
        </ext>
      </extLst>
    </bk>
    <bk>
      <extLst>
        <ext uri="{3e2802c4-a4d2-4d8b-9148-e3be6c30e623}">
          <xlrd:rvb i="2342"/>
        </ext>
      </extLst>
    </bk>
    <bk>
      <extLst>
        <ext uri="{3e2802c4-a4d2-4d8b-9148-e3be6c30e623}">
          <xlrd:rvb i="2344"/>
        </ext>
      </extLst>
    </bk>
    <bk>
      <extLst>
        <ext uri="{3e2802c4-a4d2-4d8b-9148-e3be6c30e623}">
          <xlrd:rvb i="2346"/>
        </ext>
      </extLst>
    </bk>
    <bk>
      <extLst>
        <ext uri="{3e2802c4-a4d2-4d8b-9148-e3be6c30e623}">
          <xlrd:rvb i="2349"/>
        </ext>
      </extLst>
    </bk>
    <bk>
      <extLst>
        <ext uri="{3e2802c4-a4d2-4d8b-9148-e3be6c30e623}">
          <xlrd:rvb i="2351"/>
        </ext>
      </extLst>
    </bk>
    <bk>
      <extLst>
        <ext uri="{3e2802c4-a4d2-4d8b-9148-e3be6c30e623}">
          <xlrd:rvb i="2353"/>
        </ext>
      </extLst>
    </bk>
    <bk>
      <extLst>
        <ext uri="{3e2802c4-a4d2-4d8b-9148-e3be6c30e623}">
          <xlrd:rvb i="2355"/>
        </ext>
      </extLst>
    </bk>
    <bk>
      <extLst>
        <ext uri="{3e2802c4-a4d2-4d8b-9148-e3be6c30e623}">
          <xlrd:rvb i="2357"/>
        </ext>
      </extLst>
    </bk>
    <bk>
      <extLst>
        <ext uri="{3e2802c4-a4d2-4d8b-9148-e3be6c30e623}">
          <xlrd:rvb i="2359"/>
        </ext>
      </extLst>
    </bk>
    <bk>
      <extLst>
        <ext uri="{3e2802c4-a4d2-4d8b-9148-e3be6c30e623}">
          <xlrd:rvb i="2361"/>
        </ext>
      </extLst>
    </bk>
    <bk>
      <extLst>
        <ext uri="{3e2802c4-a4d2-4d8b-9148-e3be6c30e623}">
          <xlrd:rvb i="2363"/>
        </ext>
      </extLst>
    </bk>
    <bk>
      <extLst>
        <ext uri="{3e2802c4-a4d2-4d8b-9148-e3be6c30e623}">
          <xlrd:rvb i="2365"/>
        </ext>
      </extLst>
    </bk>
    <bk>
      <extLst>
        <ext uri="{3e2802c4-a4d2-4d8b-9148-e3be6c30e623}">
          <xlrd:rvb i="2367"/>
        </ext>
      </extLst>
    </bk>
    <bk>
      <extLst>
        <ext uri="{3e2802c4-a4d2-4d8b-9148-e3be6c30e623}">
          <xlrd:rvb i="2369"/>
        </ext>
      </extLst>
    </bk>
    <bk>
      <extLst>
        <ext uri="{3e2802c4-a4d2-4d8b-9148-e3be6c30e623}">
          <xlrd:rvb i="2371"/>
        </ext>
      </extLst>
    </bk>
    <bk>
      <extLst>
        <ext uri="{3e2802c4-a4d2-4d8b-9148-e3be6c30e623}">
          <xlrd:rvb i="2373"/>
        </ext>
      </extLst>
    </bk>
    <bk>
      <extLst>
        <ext uri="{3e2802c4-a4d2-4d8b-9148-e3be6c30e623}">
          <xlrd:rvb i="2375"/>
        </ext>
      </extLst>
    </bk>
    <bk>
      <extLst>
        <ext uri="{3e2802c4-a4d2-4d8b-9148-e3be6c30e623}">
          <xlrd:rvb i="2377"/>
        </ext>
      </extLst>
    </bk>
    <bk>
      <extLst>
        <ext uri="{3e2802c4-a4d2-4d8b-9148-e3be6c30e623}">
          <xlrd:rvb i="2379"/>
        </ext>
      </extLst>
    </bk>
    <bk>
      <extLst>
        <ext uri="{3e2802c4-a4d2-4d8b-9148-e3be6c30e623}">
          <xlrd:rvb i="2381"/>
        </ext>
      </extLst>
    </bk>
    <bk>
      <extLst>
        <ext uri="{3e2802c4-a4d2-4d8b-9148-e3be6c30e623}">
          <xlrd:rvb i="2383"/>
        </ext>
      </extLst>
    </bk>
    <bk>
      <extLst>
        <ext uri="{3e2802c4-a4d2-4d8b-9148-e3be6c30e623}">
          <xlrd:rvb i="2386"/>
        </ext>
      </extLst>
    </bk>
    <bk>
      <extLst>
        <ext uri="{3e2802c4-a4d2-4d8b-9148-e3be6c30e623}">
          <xlrd:rvb i="2388"/>
        </ext>
      </extLst>
    </bk>
    <bk>
      <extLst>
        <ext uri="{3e2802c4-a4d2-4d8b-9148-e3be6c30e623}">
          <xlrd:rvb i="2391"/>
        </ext>
      </extLst>
    </bk>
    <bk>
      <extLst>
        <ext uri="{3e2802c4-a4d2-4d8b-9148-e3be6c30e623}">
          <xlrd:rvb i="2393"/>
        </ext>
      </extLst>
    </bk>
    <bk>
      <extLst>
        <ext uri="{3e2802c4-a4d2-4d8b-9148-e3be6c30e623}">
          <xlrd:rvb i="2395"/>
        </ext>
      </extLst>
    </bk>
    <bk>
      <extLst>
        <ext uri="{3e2802c4-a4d2-4d8b-9148-e3be6c30e623}">
          <xlrd:rvb i="2397"/>
        </ext>
      </extLst>
    </bk>
    <bk>
      <extLst>
        <ext uri="{3e2802c4-a4d2-4d8b-9148-e3be6c30e623}">
          <xlrd:rvb i="2400"/>
        </ext>
      </extLst>
    </bk>
    <bk>
      <extLst>
        <ext uri="{3e2802c4-a4d2-4d8b-9148-e3be6c30e623}">
          <xlrd:rvb i="2402"/>
        </ext>
      </extLst>
    </bk>
    <bk>
      <extLst>
        <ext uri="{3e2802c4-a4d2-4d8b-9148-e3be6c30e623}">
          <xlrd:rvb i="2405"/>
        </ext>
      </extLst>
    </bk>
    <bk>
      <extLst>
        <ext uri="{3e2802c4-a4d2-4d8b-9148-e3be6c30e623}">
          <xlrd:rvb i="2408"/>
        </ext>
      </extLst>
    </bk>
    <bk>
      <extLst>
        <ext uri="{3e2802c4-a4d2-4d8b-9148-e3be6c30e623}">
          <xlrd:rvb i="2410"/>
        </ext>
      </extLst>
    </bk>
    <bk>
      <extLst>
        <ext uri="{3e2802c4-a4d2-4d8b-9148-e3be6c30e623}">
          <xlrd:rvb i="2412"/>
        </ext>
      </extLst>
    </bk>
    <bk>
      <extLst>
        <ext uri="{3e2802c4-a4d2-4d8b-9148-e3be6c30e623}">
          <xlrd:rvb i="2415"/>
        </ext>
      </extLst>
    </bk>
    <bk>
      <extLst>
        <ext uri="{3e2802c4-a4d2-4d8b-9148-e3be6c30e623}">
          <xlrd:rvb i="2417"/>
        </ext>
      </extLst>
    </bk>
    <bk>
      <extLst>
        <ext uri="{3e2802c4-a4d2-4d8b-9148-e3be6c30e623}">
          <xlrd:rvb i="2419"/>
        </ext>
      </extLst>
    </bk>
    <bk>
      <extLst>
        <ext uri="{3e2802c4-a4d2-4d8b-9148-e3be6c30e623}">
          <xlrd:rvb i="2422"/>
        </ext>
      </extLst>
    </bk>
    <bk>
      <extLst>
        <ext uri="{3e2802c4-a4d2-4d8b-9148-e3be6c30e623}">
          <xlrd:rvb i="2424"/>
        </ext>
      </extLst>
    </bk>
    <bk>
      <extLst>
        <ext uri="{3e2802c4-a4d2-4d8b-9148-e3be6c30e623}">
          <xlrd:rvb i="2426"/>
        </ext>
      </extLst>
    </bk>
    <bk>
      <extLst>
        <ext uri="{3e2802c4-a4d2-4d8b-9148-e3be6c30e623}">
          <xlrd:rvb i="2429"/>
        </ext>
      </extLst>
    </bk>
    <bk>
      <extLst>
        <ext uri="{3e2802c4-a4d2-4d8b-9148-e3be6c30e623}">
          <xlrd:rvb i="2431"/>
        </ext>
      </extLst>
    </bk>
    <bk>
      <extLst>
        <ext uri="{3e2802c4-a4d2-4d8b-9148-e3be6c30e623}">
          <xlrd:rvb i="2433"/>
        </ext>
      </extLst>
    </bk>
    <bk>
      <extLst>
        <ext uri="{3e2802c4-a4d2-4d8b-9148-e3be6c30e623}">
          <xlrd:rvb i="2435"/>
        </ext>
      </extLst>
    </bk>
    <bk>
      <extLst>
        <ext uri="{3e2802c4-a4d2-4d8b-9148-e3be6c30e623}">
          <xlrd:rvb i="2438"/>
        </ext>
      </extLst>
    </bk>
    <bk>
      <extLst>
        <ext uri="{3e2802c4-a4d2-4d8b-9148-e3be6c30e623}">
          <xlrd:rvb i="2441"/>
        </ext>
      </extLst>
    </bk>
    <bk>
      <extLst>
        <ext uri="{3e2802c4-a4d2-4d8b-9148-e3be6c30e623}">
          <xlrd:rvb i="2444"/>
        </ext>
      </extLst>
    </bk>
    <bk>
      <extLst>
        <ext uri="{3e2802c4-a4d2-4d8b-9148-e3be6c30e623}">
          <xlrd:rvb i="2446"/>
        </ext>
      </extLst>
    </bk>
    <bk>
      <extLst>
        <ext uri="{3e2802c4-a4d2-4d8b-9148-e3be6c30e623}">
          <xlrd:rvb i="2449"/>
        </ext>
      </extLst>
    </bk>
    <bk>
      <extLst>
        <ext uri="{3e2802c4-a4d2-4d8b-9148-e3be6c30e623}">
          <xlrd:rvb i="2452"/>
        </ext>
      </extLst>
    </bk>
    <bk>
      <extLst>
        <ext uri="{3e2802c4-a4d2-4d8b-9148-e3be6c30e623}">
          <xlrd:rvb i="2455"/>
        </ext>
      </extLst>
    </bk>
    <bk>
      <extLst>
        <ext uri="{3e2802c4-a4d2-4d8b-9148-e3be6c30e623}">
          <xlrd:rvb i="2458"/>
        </ext>
      </extLst>
    </bk>
    <bk>
      <extLst>
        <ext uri="{3e2802c4-a4d2-4d8b-9148-e3be6c30e623}">
          <xlrd:rvb i="2460"/>
        </ext>
      </extLst>
    </bk>
    <bk>
      <extLst>
        <ext uri="{3e2802c4-a4d2-4d8b-9148-e3be6c30e623}">
          <xlrd:rvb i="2463"/>
        </ext>
      </extLst>
    </bk>
    <bk>
      <extLst>
        <ext uri="{3e2802c4-a4d2-4d8b-9148-e3be6c30e623}">
          <xlrd:rvb i="2465"/>
        </ext>
      </extLst>
    </bk>
    <bk>
      <extLst>
        <ext uri="{3e2802c4-a4d2-4d8b-9148-e3be6c30e623}">
          <xlrd:rvb i="2468"/>
        </ext>
      </extLst>
    </bk>
    <bk>
      <extLst>
        <ext uri="{3e2802c4-a4d2-4d8b-9148-e3be6c30e623}">
          <xlrd:rvb i="2471"/>
        </ext>
      </extLst>
    </bk>
    <bk>
      <extLst>
        <ext uri="{3e2802c4-a4d2-4d8b-9148-e3be6c30e623}">
          <xlrd:rvb i="2473"/>
        </ext>
      </extLst>
    </bk>
    <bk>
      <extLst>
        <ext uri="{3e2802c4-a4d2-4d8b-9148-e3be6c30e623}">
          <xlrd:rvb i="2475"/>
        </ext>
      </extLst>
    </bk>
    <bk>
      <extLst>
        <ext uri="{3e2802c4-a4d2-4d8b-9148-e3be6c30e623}">
          <xlrd:rvb i="2477"/>
        </ext>
      </extLst>
    </bk>
    <bk>
      <extLst>
        <ext uri="{3e2802c4-a4d2-4d8b-9148-e3be6c30e623}">
          <xlrd:rvb i="2479"/>
        </ext>
      </extLst>
    </bk>
    <bk>
      <extLst>
        <ext uri="{3e2802c4-a4d2-4d8b-9148-e3be6c30e623}">
          <xlrd:rvb i="2482"/>
        </ext>
      </extLst>
    </bk>
    <bk>
      <extLst>
        <ext uri="{3e2802c4-a4d2-4d8b-9148-e3be6c30e623}">
          <xlrd:rvb i="2485"/>
        </ext>
      </extLst>
    </bk>
    <bk>
      <extLst>
        <ext uri="{3e2802c4-a4d2-4d8b-9148-e3be6c30e623}">
          <xlrd:rvb i="2488"/>
        </ext>
      </extLst>
    </bk>
    <bk>
      <extLst>
        <ext uri="{3e2802c4-a4d2-4d8b-9148-e3be6c30e623}">
          <xlrd:rvb i="2490"/>
        </ext>
      </extLst>
    </bk>
    <bk>
      <extLst>
        <ext uri="{3e2802c4-a4d2-4d8b-9148-e3be6c30e623}">
          <xlrd:rvb i="2493"/>
        </ext>
      </extLst>
    </bk>
    <bk>
      <extLst>
        <ext uri="{3e2802c4-a4d2-4d8b-9148-e3be6c30e623}">
          <xlrd:rvb i="2496"/>
        </ext>
      </extLst>
    </bk>
    <bk>
      <extLst>
        <ext uri="{3e2802c4-a4d2-4d8b-9148-e3be6c30e623}">
          <xlrd:rvb i="2499"/>
        </ext>
      </extLst>
    </bk>
    <bk>
      <extLst>
        <ext uri="{3e2802c4-a4d2-4d8b-9148-e3be6c30e623}">
          <xlrd:rvb i="2501"/>
        </ext>
      </extLst>
    </bk>
    <bk>
      <extLst>
        <ext uri="{3e2802c4-a4d2-4d8b-9148-e3be6c30e623}">
          <xlrd:rvb i="2504"/>
        </ext>
      </extLst>
    </bk>
    <bk>
      <extLst>
        <ext uri="{3e2802c4-a4d2-4d8b-9148-e3be6c30e623}">
          <xlrd:rvb i="2506"/>
        </ext>
      </extLst>
    </bk>
    <bk>
      <extLst>
        <ext uri="{3e2802c4-a4d2-4d8b-9148-e3be6c30e623}">
          <xlrd:rvb i="2509"/>
        </ext>
      </extLst>
    </bk>
    <bk>
      <extLst>
        <ext uri="{3e2802c4-a4d2-4d8b-9148-e3be6c30e623}">
          <xlrd:rvb i="2511"/>
        </ext>
      </extLst>
    </bk>
    <bk>
      <extLst>
        <ext uri="{3e2802c4-a4d2-4d8b-9148-e3be6c30e623}">
          <xlrd:rvb i="2514"/>
        </ext>
      </extLst>
    </bk>
    <bk>
      <extLst>
        <ext uri="{3e2802c4-a4d2-4d8b-9148-e3be6c30e623}">
          <xlrd:rvb i="2517"/>
        </ext>
      </extLst>
    </bk>
    <bk>
      <extLst>
        <ext uri="{3e2802c4-a4d2-4d8b-9148-e3be6c30e623}">
          <xlrd:rvb i="2520"/>
        </ext>
      </extLst>
    </bk>
    <bk>
      <extLst>
        <ext uri="{3e2802c4-a4d2-4d8b-9148-e3be6c30e623}">
          <xlrd:rvb i="2523"/>
        </ext>
      </extLst>
    </bk>
    <bk>
      <extLst>
        <ext uri="{3e2802c4-a4d2-4d8b-9148-e3be6c30e623}">
          <xlrd:rvb i="2525"/>
        </ext>
      </extLst>
    </bk>
    <bk>
      <extLst>
        <ext uri="{3e2802c4-a4d2-4d8b-9148-e3be6c30e623}">
          <xlrd:rvb i="2528"/>
        </ext>
      </extLst>
    </bk>
    <bk>
      <extLst>
        <ext uri="{3e2802c4-a4d2-4d8b-9148-e3be6c30e623}">
          <xlrd:rvb i="2531"/>
        </ext>
      </extLst>
    </bk>
    <bk>
      <extLst>
        <ext uri="{3e2802c4-a4d2-4d8b-9148-e3be6c30e623}">
          <xlrd:rvb i="2534"/>
        </ext>
      </extLst>
    </bk>
    <bk>
      <extLst>
        <ext uri="{3e2802c4-a4d2-4d8b-9148-e3be6c30e623}">
          <xlrd:rvb i="2537"/>
        </ext>
      </extLst>
    </bk>
    <bk>
      <extLst>
        <ext uri="{3e2802c4-a4d2-4d8b-9148-e3be6c30e623}">
          <xlrd:rvb i="2540"/>
        </ext>
      </extLst>
    </bk>
    <bk>
      <extLst>
        <ext uri="{3e2802c4-a4d2-4d8b-9148-e3be6c30e623}">
          <xlrd:rvb i="2543"/>
        </ext>
      </extLst>
    </bk>
    <bk>
      <extLst>
        <ext uri="{3e2802c4-a4d2-4d8b-9148-e3be6c30e623}">
          <xlrd:rvb i="2546"/>
        </ext>
      </extLst>
    </bk>
    <bk>
      <extLst>
        <ext uri="{3e2802c4-a4d2-4d8b-9148-e3be6c30e623}">
          <xlrd:rvb i="2549"/>
        </ext>
      </extLst>
    </bk>
    <bk>
      <extLst>
        <ext uri="{3e2802c4-a4d2-4d8b-9148-e3be6c30e623}">
          <xlrd:rvb i="2552"/>
        </ext>
      </extLst>
    </bk>
    <bk>
      <extLst>
        <ext uri="{3e2802c4-a4d2-4d8b-9148-e3be6c30e623}">
          <xlrd:rvb i="2555"/>
        </ext>
      </extLst>
    </bk>
    <bk>
      <extLst>
        <ext uri="{3e2802c4-a4d2-4d8b-9148-e3be6c30e623}">
          <xlrd:rvb i="2558"/>
        </ext>
      </extLst>
    </bk>
    <bk>
      <extLst>
        <ext uri="{3e2802c4-a4d2-4d8b-9148-e3be6c30e623}">
          <xlrd:rvb i="2561"/>
        </ext>
      </extLst>
    </bk>
    <bk>
      <extLst>
        <ext uri="{3e2802c4-a4d2-4d8b-9148-e3be6c30e623}">
          <xlrd:rvb i="2564"/>
        </ext>
      </extLst>
    </bk>
    <bk>
      <extLst>
        <ext uri="{3e2802c4-a4d2-4d8b-9148-e3be6c30e623}">
          <xlrd:rvb i="2567"/>
        </ext>
      </extLst>
    </bk>
    <bk>
      <extLst>
        <ext uri="{3e2802c4-a4d2-4d8b-9148-e3be6c30e623}">
          <xlrd:rvb i="2570"/>
        </ext>
      </extLst>
    </bk>
    <bk>
      <extLst>
        <ext uri="{3e2802c4-a4d2-4d8b-9148-e3be6c30e623}">
          <xlrd:rvb i="2573"/>
        </ext>
      </extLst>
    </bk>
    <bk>
      <extLst>
        <ext uri="{3e2802c4-a4d2-4d8b-9148-e3be6c30e623}">
          <xlrd:rvb i="2576"/>
        </ext>
      </extLst>
    </bk>
    <bk>
      <extLst>
        <ext uri="{3e2802c4-a4d2-4d8b-9148-e3be6c30e623}">
          <xlrd:rvb i="2579"/>
        </ext>
      </extLst>
    </bk>
    <bk>
      <extLst>
        <ext uri="{3e2802c4-a4d2-4d8b-9148-e3be6c30e623}">
          <xlrd:rvb i="2581"/>
        </ext>
      </extLst>
    </bk>
    <bk>
      <extLst>
        <ext uri="{3e2802c4-a4d2-4d8b-9148-e3be6c30e623}">
          <xlrd:rvb i="2584"/>
        </ext>
      </extLst>
    </bk>
    <bk>
      <extLst>
        <ext uri="{3e2802c4-a4d2-4d8b-9148-e3be6c30e623}">
          <xlrd:rvb i="2587"/>
        </ext>
      </extLst>
    </bk>
    <bk>
      <extLst>
        <ext uri="{3e2802c4-a4d2-4d8b-9148-e3be6c30e623}">
          <xlrd:rvb i="2590"/>
        </ext>
      </extLst>
    </bk>
    <bk>
      <extLst>
        <ext uri="{3e2802c4-a4d2-4d8b-9148-e3be6c30e623}">
          <xlrd:rvb i="2593"/>
        </ext>
      </extLst>
    </bk>
    <bk>
      <extLst>
        <ext uri="{3e2802c4-a4d2-4d8b-9148-e3be6c30e623}">
          <xlrd:rvb i="2596"/>
        </ext>
      </extLst>
    </bk>
    <bk>
      <extLst>
        <ext uri="{3e2802c4-a4d2-4d8b-9148-e3be6c30e623}">
          <xlrd:rvb i="2599"/>
        </ext>
      </extLst>
    </bk>
    <bk>
      <extLst>
        <ext uri="{3e2802c4-a4d2-4d8b-9148-e3be6c30e623}">
          <xlrd:rvb i="2602"/>
        </ext>
      </extLst>
    </bk>
    <bk>
      <extLst>
        <ext uri="{3e2802c4-a4d2-4d8b-9148-e3be6c30e623}">
          <xlrd:rvb i="2605"/>
        </ext>
      </extLst>
    </bk>
    <bk>
      <extLst>
        <ext uri="{3e2802c4-a4d2-4d8b-9148-e3be6c30e623}">
          <xlrd:rvb i="2607"/>
        </ext>
      </extLst>
    </bk>
    <bk>
      <extLst>
        <ext uri="{3e2802c4-a4d2-4d8b-9148-e3be6c30e623}">
          <xlrd:rvb i="2610"/>
        </ext>
      </extLst>
    </bk>
    <bk>
      <extLst>
        <ext uri="{3e2802c4-a4d2-4d8b-9148-e3be6c30e623}">
          <xlrd:rvb i="2612"/>
        </ext>
      </extLst>
    </bk>
    <bk>
      <extLst>
        <ext uri="{3e2802c4-a4d2-4d8b-9148-e3be6c30e623}">
          <xlrd:rvb i="2614"/>
        </ext>
      </extLst>
    </bk>
    <bk>
      <extLst>
        <ext uri="{3e2802c4-a4d2-4d8b-9148-e3be6c30e623}">
          <xlrd:rvb i="2617"/>
        </ext>
      </extLst>
    </bk>
    <bk>
      <extLst>
        <ext uri="{3e2802c4-a4d2-4d8b-9148-e3be6c30e623}">
          <xlrd:rvb i="2620"/>
        </ext>
      </extLst>
    </bk>
    <bk>
      <extLst>
        <ext uri="{3e2802c4-a4d2-4d8b-9148-e3be6c30e623}">
          <xlrd:rvb i="2622"/>
        </ext>
      </extLst>
    </bk>
    <bk>
      <extLst>
        <ext uri="{3e2802c4-a4d2-4d8b-9148-e3be6c30e623}">
          <xlrd:rvb i="2624"/>
        </ext>
      </extLst>
    </bk>
    <bk>
      <extLst>
        <ext uri="{3e2802c4-a4d2-4d8b-9148-e3be6c30e623}">
          <xlrd:rvb i="2627"/>
        </ext>
      </extLst>
    </bk>
    <bk>
      <extLst>
        <ext uri="{3e2802c4-a4d2-4d8b-9148-e3be6c30e623}">
          <xlrd:rvb i="2630"/>
        </ext>
      </extLst>
    </bk>
    <bk>
      <extLst>
        <ext uri="{3e2802c4-a4d2-4d8b-9148-e3be6c30e623}">
          <xlrd:rvb i="2633"/>
        </ext>
      </extLst>
    </bk>
    <bk>
      <extLst>
        <ext uri="{3e2802c4-a4d2-4d8b-9148-e3be6c30e623}">
          <xlrd:rvb i="2636"/>
        </ext>
      </extLst>
    </bk>
    <bk>
      <extLst>
        <ext uri="{3e2802c4-a4d2-4d8b-9148-e3be6c30e623}">
          <xlrd:rvb i="2639"/>
        </ext>
      </extLst>
    </bk>
    <bk>
      <extLst>
        <ext uri="{3e2802c4-a4d2-4d8b-9148-e3be6c30e623}">
          <xlrd:rvb i="2641"/>
        </ext>
      </extLst>
    </bk>
    <bk>
      <extLst>
        <ext uri="{3e2802c4-a4d2-4d8b-9148-e3be6c30e623}">
          <xlrd:rvb i="2643"/>
        </ext>
      </extLst>
    </bk>
    <bk>
      <extLst>
        <ext uri="{3e2802c4-a4d2-4d8b-9148-e3be6c30e623}">
          <xlrd:rvb i="2645"/>
        </ext>
      </extLst>
    </bk>
    <bk>
      <extLst>
        <ext uri="{3e2802c4-a4d2-4d8b-9148-e3be6c30e623}">
          <xlrd:rvb i="2647"/>
        </ext>
      </extLst>
    </bk>
    <bk>
      <extLst>
        <ext uri="{3e2802c4-a4d2-4d8b-9148-e3be6c30e623}">
          <xlrd:rvb i="2650"/>
        </ext>
      </extLst>
    </bk>
    <bk>
      <extLst>
        <ext uri="{3e2802c4-a4d2-4d8b-9148-e3be6c30e623}">
          <xlrd:rvb i="2652"/>
        </ext>
      </extLst>
    </bk>
    <bk>
      <extLst>
        <ext uri="{3e2802c4-a4d2-4d8b-9148-e3be6c30e623}">
          <xlrd:rvb i="2654"/>
        </ext>
      </extLst>
    </bk>
    <bk>
      <extLst>
        <ext uri="{3e2802c4-a4d2-4d8b-9148-e3be6c30e623}">
          <xlrd:rvb i="2657"/>
        </ext>
      </extLst>
    </bk>
    <bk>
      <extLst>
        <ext uri="{3e2802c4-a4d2-4d8b-9148-e3be6c30e623}">
          <xlrd:rvb i="2659"/>
        </ext>
      </extLst>
    </bk>
    <bk>
      <extLst>
        <ext uri="{3e2802c4-a4d2-4d8b-9148-e3be6c30e623}">
          <xlrd:rvb i="2662"/>
        </ext>
      </extLst>
    </bk>
    <bk>
      <extLst>
        <ext uri="{3e2802c4-a4d2-4d8b-9148-e3be6c30e623}">
          <xlrd:rvb i="2664"/>
        </ext>
      </extLst>
    </bk>
    <bk>
      <extLst>
        <ext uri="{3e2802c4-a4d2-4d8b-9148-e3be6c30e623}">
          <xlrd:rvb i="2667"/>
        </ext>
      </extLst>
    </bk>
    <bk>
      <extLst>
        <ext uri="{3e2802c4-a4d2-4d8b-9148-e3be6c30e623}">
          <xlrd:rvb i="2669"/>
        </ext>
      </extLst>
    </bk>
    <bk>
      <extLst>
        <ext uri="{3e2802c4-a4d2-4d8b-9148-e3be6c30e623}">
          <xlrd:rvb i="2672"/>
        </ext>
      </extLst>
    </bk>
    <bk>
      <extLst>
        <ext uri="{3e2802c4-a4d2-4d8b-9148-e3be6c30e623}">
          <xlrd:rvb i="2674"/>
        </ext>
      </extLst>
    </bk>
    <bk>
      <extLst>
        <ext uri="{3e2802c4-a4d2-4d8b-9148-e3be6c30e623}">
          <xlrd:rvb i="2677"/>
        </ext>
      </extLst>
    </bk>
    <bk>
      <extLst>
        <ext uri="{3e2802c4-a4d2-4d8b-9148-e3be6c30e623}">
          <xlrd:rvb i="2680"/>
        </ext>
      </extLst>
    </bk>
    <bk>
      <extLst>
        <ext uri="{3e2802c4-a4d2-4d8b-9148-e3be6c30e623}">
          <xlrd:rvb i="2683"/>
        </ext>
      </extLst>
    </bk>
    <bk>
      <extLst>
        <ext uri="{3e2802c4-a4d2-4d8b-9148-e3be6c30e623}">
          <xlrd:rvb i="2686"/>
        </ext>
      </extLst>
    </bk>
    <bk>
      <extLst>
        <ext uri="{3e2802c4-a4d2-4d8b-9148-e3be6c30e623}">
          <xlrd:rvb i="2689"/>
        </ext>
      </extLst>
    </bk>
    <bk>
      <extLst>
        <ext uri="{3e2802c4-a4d2-4d8b-9148-e3be6c30e623}">
          <xlrd:rvb i="2692"/>
        </ext>
      </extLst>
    </bk>
    <bk>
      <extLst>
        <ext uri="{3e2802c4-a4d2-4d8b-9148-e3be6c30e623}">
          <xlrd:rvb i="2695"/>
        </ext>
      </extLst>
    </bk>
    <bk>
      <extLst>
        <ext uri="{3e2802c4-a4d2-4d8b-9148-e3be6c30e623}">
          <xlrd:rvb i="2697"/>
        </ext>
      </extLst>
    </bk>
    <bk>
      <extLst>
        <ext uri="{3e2802c4-a4d2-4d8b-9148-e3be6c30e623}">
          <xlrd:rvb i="2700"/>
        </ext>
      </extLst>
    </bk>
    <bk>
      <extLst>
        <ext uri="{3e2802c4-a4d2-4d8b-9148-e3be6c30e623}">
          <xlrd:rvb i="2702"/>
        </ext>
      </extLst>
    </bk>
    <bk>
      <extLst>
        <ext uri="{3e2802c4-a4d2-4d8b-9148-e3be6c30e623}">
          <xlrd:rvb i="2705"/>
        </ext>
      </extLst>
    </bk>
    <bk>
      <extLst>
        <ext uri="{3e2802c4-a4d2-4d8b-9148-e3be6c30e623}">
          <xlrd:rvb i="2708"/>
        </ext>
      </extLst>
    </bk>
    <bk>
      <extLst>
        <ext uri="{3e2802c4-a4d2-4d8b-9148-e3be6c30e623}">
          <xlrd:rvb i="2710"/>
        </ext>
      </extLst>
    </bk>
    <bk>
      <extLst>
        <ext uri="{3e2802c4-a4d2-4d8b-9148-e3be6c30e623}">
          <xlrd:rvb i="2713"/>
        </ext>
      </extLst>
    </bk>
    <bk>
      <extLst>
        <ext uri="{3e2802c4-a4d2-4d8b-9148-e3be6c30e623}">
          <xlrd:rvb i="2716"/>
        </ext>
      </extLst>
    </bk>
    <bk>
      <extLst>
        <ext uri="{3e2802c4-a4d2-4d8b-9148-e3be6c30e623}">
          <xlrd:rvb i="2718"/>
        </ext>
      </extLst>
    </bk>
    <bk>
      <extLst>
        <ext uri="{3e2802c4-a4d2-4d8b-9148-e3be6c30e623}">
          <xlrd:rvb i="2720"/>
        </ext>
      </extLst>
    </bk>
    <bk>
      <extLst>
        <ext uri="{3e2802c4-a4d2-4d8b-9148-e3be6c30e623}">
          <xlrd:rvb i="2723"/>
        </ext>
      </extLst>
    </bk>
    <bk>
      <extLst>
        <ext uri="{3e2802c4-a4d2-4d8b-9148-e3be6c30e623}">
          <xlrd:rvb i="2726"/>
        </ext>
      </extLst>
    </bk>
    <bk>
      <extLst>
        <ext uri="{3e2802c4-a4d2-4d8b-9148-e3be6c30e623}">
          <xlrd:rvb i="2729"/>
        </ext>
      </extLst>
    </bk>
    <bk>
      <extLst>
        <ext uri="{3e2802c4-a4d2-4d8b-9148-e3be6c30e623}">
          <xlrd:rvb i="2732"/>
        </ext>
      </extLst>
    </bk>
    <bk>
      <extLst>
        <ext uri="{3e2802c4-a4d2-4d8b-9148-e3be6c30e623}">
          <xlrd:rvb i="2735"/>
        </ext>
      </extLst>
    </bk>
    <bk>
      <extLst>
        <ext uri="{3e2802c4-a4d2-4d8b-9148-e3be6c30e623}">
          <xlrd:rvb i="2738"/>
        </ext>
      </extLst>
    </bk>
    <bk>
      <extLst>
        <ext uri="{3e2802c4-a4d2-4d8b-9148-e3be6c30e623}">
          <xlrd:rvb i="2740"/>
        </ext>
      </extLst>
    </bk>
    <bk>
      <extLst>
        <ext uri="{3e2802c4-a4d2-4d8b-9148-e3be6c30e623}">
          <xlrd:rvb i="2743"/>
        </ext>
      </extLst>
    </bk>
    <bk>
      <extLst>
        <ext uri="{3e2802c4-a4d2-4d8b-9148-e3be6c30e623}">
          <xlrd:rvb i="2746"/>
        </ext>
      </extLst>
    </bk>
    <bk>
      <extLst>
        <ext uri="{3e2802c4-a4d2-4d8b-9148-e3be6c30e623}">
          <xlrd:rvb i="2749"/>
        </ext>
      </extLst>
    </bk>
    <bk>
      <extLst>
        <ext uri="{3e2802c4-a4d2-4d8b-9148-e3be6c30e623}">
          <xlrd:rvb i="2752"/>
        </ext>
      </extLst>
    </bk>
    <bk>
      <extLst>
        <ext uri="{3e2802c4-a4d2-4d8b-9148-e3be6c30e623}">
          <xlrd:rvb i="2754"/>
        </ext>
      </extLst>
    </bk>
    <bk>
      <extLst>
        <ext uri="{3e2802c4-a4d2-4d8b-9148-e3be6c30e623}">
          <xlrd:rvb i="2756"/>
        </ext>
      </extLst>
    </bk>
    <bk>
      <extLst>
        <ext uri="{3e2802c4-a4d2-4d8b-9148-e3be6c30e623}">
          <xlrd:rvb i="2758"/>
        </ext>
      </extLst>
    </bk>
    <bk>
      <extLst>
        <ext uri="{3e2802c4-a4d2-4d8b-9148-e3be6c30e623}">
          <xlrd:rvb i="2761"/>
        </ext>
      </extLst>
    </bk>
    <bk>
      <extLst>
        <ext uri="{3e2802c4-a4d2-4d8b-9148-e3be6c30e623}">
          <xlrd:rvb i="2763"/>
        </ext>
      </extLst>
    </bk>
    <bk>
      <extLst>
        <ext uri="{3e2802c4-a4d2-4d8b-9148-e3be6c30e623}">
          <xlrd:rvb i="2765"/>
        </ext>
      </extLst>
    </bk>
    <bk>
      <extLst>
        <ext uri="{3e2802c4-a4d2-4d8b-9148-e3be6c30e623}">
          <xlrd:rvb i="2767"/>
        </ext>
      </extLst>
    </bk>
    <bk>
      <extLst>
        <ext uri="{3e2802c4-a4d2-4d8b-9148-e3be6c30e623}">
          <xlrd:rvb i="2770"/>
        </ext>
      </extLst>
    </bk>
    <bk>
      <extLst>
        <ext uri="{3e2802c4-a4d2-4d8b-9148-e3be6c30e623}">
          <xlrd:rvb i="2772"/>
        </ext>
      </extLst>
    </bk>
    <bk>
      <extLst>
        <ext uri="{3e2802c4-a4d2-4d8b-9148-e3be6c30e623}">
          <xlrd:rvb i="2775"/>
        </ext>
      </extLst>
    </bk>
    <bk>
      <extLst>
        <ext uri="{3e2802c4-a4d2-4d8b-9148-e3be6c30e623}">
          <xlrd:rvb i="2778"/>
        </ext>
      </extLst>
    </bk>
    <bk>
      <extLst>
        <ext uri="{3e2802c4-a4d2-4d8b-9148-e3be6c30e623}">
          <xlrd:rvb i="2780"/>
        </ext>
      </extLst>
    </bk>
    <bk>
      <extLst>
        <ext uri="{3e2802c4-a4d2-4d8b-9148-e3be6c30e623}">
          <xlrd:rvb i="2782"/>
        </ext>
      </extLst>
    </bk>
    <bk>
      <extLst>
        <ext uri="{3e2802c4-a4d2-4d8b-9148-e3be6c30e623}">
          <xlrd:rvb i="2785"/>
        </ext>
      </extLst>
    </bk>
    <bk>
      <extLst>
        <ext uri="{3e2802c4-a4d2-4d8b-9148-e3be6c30e623}">
          <xlrd:rvb i="2788"/>
        </ext>
      </extLst>
    </bk>
    <bk>
      <extLst>
        <ext uri="{3e2802c4-a4d2-4d8b-9148-e3be6c30e623}">
          <xlrd:rvb i="2791"/>
        </ext>
      </extLst>
    </bk>
    <bk>
      <extLst>
        <ext uri="{3e2802c4-a4d2-4d8b-9148-e3be6c30e623}">
          <xlrd:rvb i="2794"/>
        </ext>
      </extLst>
    </bk>
    <bk>
      <extLst>
        <ext uri="{3e2802c4-a4d2-4d8b-9148-e3be6c30e623}">
          <xlrd:rvb i="2796"/>
        </ext>
      </extLst>
    </bk>
    <bk>
      <extLst>
        <ext uri="{3e2802c4-a4d2-4d8b-9148-e3be6c30e623}">
          <xlrd:rvb i="2798"/>
        </ext>
      </extLst>
    </bk>
    <bk>
      <extLst>
        <ext uri="{3e2802c4-a4d2-4d8b-9148-e3be6c30e623}">
          <xlrd:rvb i="2801"/>
        </ext>
      </extLst>
    </bk>
    <bk>
      <extLst>
        <ext uri="{3e2802c4-a4d2-4d8b-9148-e3be6c30e623}">
          <xlrd:rvb i="2804"/>
        </ext>
      </extLst>
    </bk>
    <bk>
      <extLst>
        <ext uri="{3e2802c4-a4d2-4d8b-9148-e3be6c30e623}">
          <xlrd:rvb i="2807"/>
        </ext>
      </extLst>
    </bk>
    <bk>
      <extLst>
        <ext uri="{3e2802c4-a4d2-4d8b-9148-e3be6c30e623}">
          <xlrd:rvb i="2810"/>
        </ext>
      </extLst>
    </bk>
    <bk>
      <extLst>
        <ext uri="{3e2802c4-a4d2-4d8b-9148-e3be6c30e623}">
          <xlrd:rvb i="2812"/>
        </ext>
      </extLst>
    </bk>
    <bk>
      <extLst>
        <ext uri="{3e2802c4-a4d2-4d8b-9148-e3be6c30e623}">
          <xlrd:rvb i="2815"/>
        </ext>
      </extLst>
    </bk>
    <bk>
      <extLst>
        <ext uri="{3e2802c4-a4d2-4d8b-9148-e3be6c30e623}">
          <xlrd:rvb i="2817"/>
        </ext>
      </extLst>
    </bk>
    <bk>
      <extLst>
        <ext uri="{3e2802c4-a4d2-4d8b-9148-e3be6c30e623}">
          <xlrd:rvb i="2819"/>
        </ext>
      </extLst>
    </bk>
    <bk>
      <extLst>
        <ext uri="{3e2802c4-a4d2-4d8b-9148-e3be6c30e623}">
          <xlrd:rvb i="2821"/>
        </ext>
      </extLst>
    </bk>
    <bk>
      <extLst>
        <ext uri="{3e2802c4-a4d2-4d8b-9148-e3be6c30e623}">
          <xlrd:rvb i="2823"/>
        </ext>
      </extLst>
    </bk>
    <bk>
      <extLst>
        <ext uri="{3e2802c4-a4d2-4d8b-9148-e3be6c30e623}">
          <xlrd:rvb i="2825"/>
        </ext>
      </extLst>
    </bk>
    <bk>
      <extLst>
        <ext uri="{3e2802c4-a4d2-4d8b-9148-e3be6c30e623}">
          <xlrd:rvb i="2827"/>
        </ext>
      </extLst>
    </bk>
    <bk>
      <extLst>
        <ext uri="{3e2802c4-a4d2-4d8b-9148-e3be6c30e623}">
          <xlrd:rvb i="2829"/>
        </ext>
      </extLst>
    </bk>
    <bk>
      <extLst>
        <ext uri="{3e2802c4-a4d2-4d8b-9148-e3be6c30e623}">
          <xlrd:rvb i="2832"/>
        </ext>
      </extLst>
    </bk>
    <bk>
      <extLst>
        <ext uri="{3e2802c4-a4d2-4d8b-9148-e3be6c30e623}">
          <xlrd:rvb i="2835"/>
        </ext>
      </extLst>
    </bk>
    <bk>
      <extLst>
        <ext uri="{3e2802c4-a4d2-4d8b-9148-e3be6c30e623}">
          <xlrd:rvb i="2838"/>
        </ext>
      </extLst>
    </bk>
    <bk>
      <extLst>
        <ext uri="{3e2802c4-a4d2-4d8b-9148-e3be6c30e623}">
          <xlrd:rvb i="2841"/>
        </ext>
      </extLst>
    </bk>
    <bk>
      <extLst>
        <ext uri="{3e2802c4-a4d2-4d8b-9148-e3be6c30e623}">
          <xlrd:rvb i="2843"/>
        </ext>
      </extLst>
    </bk>
    <bk>
      <extLst>
        <ext uri="{3e2802c4-a4d2-4d8b-9148-e3be6c30e623}">
          <xlrd:rvb i="2845"/>
        </ext>
      </extLst>
    </bk>
    <bk>
      <extLst>
        <ext uri="{3e2802c4-a4d2-4d8b-9148-e3be6c30e623}">
          <xlrd:rvb i="2848"/>
        </ext>
      </extLst>
    </bk>
    <bk>
      <extLst>
        <ext uri="{3e2802c4-a4d2-4d8b-9148-e3be6c30e623}">
          <xlrd:rvb i="2851"/>
        </ext>
      </extLst>
    </bk>
    <bk>
      <extLst>
        <ext uri="{3e2802c4-a4d2-4d8b-9148-e3be6c30e623}">
          <xlrd:rvb i="2854"/>
        </ext>
      </extLst>
    </bk>
    <bk>
      <extLst>
        <ext uri="{3e2802c4-a4d2-4d8b-9148-e3be6c30e623}">
          <xlrd:rvb i="2856"/>
        </ext>
      </extLst>
    </bk>
    <bk>
      <extLst>
        <ext uri="{3e2802c4-a4d2-4d8b-9148-e3be6c30e623}">
          <xlrd:rvb i="2858"/>
        </ext>
      </extLst>
    </bk>
    <bk>
      <extLst>
        <ext uri="{3e2802c4-a4d2-4d8b-9148-e3be6c30e623}">
          <xlrd:rvb i="2860"/>
        </ext>
      </extLst>
    </bk>
    <bk>
      <extLst>
        <ext uri="{3e2802c4-a4d2-4d8b-9148-e3be6c30e623}">
          <xlrd:rvb i="2862"/>
        </ext>
      </extLst>
    </bk>
    <bk>
      <extLst>
        <ext uri="{3e2802c4-a4d2-4d8b-9148-e3be6c30e623}">
          <xlrd:rvb i="2864"/>
        </ext>
      </extLst>
    </bk>
    <bk>
      <extLst>
        <ext uri="{3e2802c4-a4d2-4d8b-9148-e3be6c30e623}">
          <xlrd:rvb i="2867"/>
        </ext>
      </extLst>
    </bk>
    <bk>
      <extLst>
        <ext uri="{3e2802c4-a4d2-4d8b-9148-e3be6c30e623}">
          <xlrd:rvb i="2870"/>
        </ext>
      </extLst>
    </bk>
    <bk>
      <extLst>
        <ext uri="{3e2802c4-a4d2-4d8b-9148-e3be6c30e623}">
          <xlrd:rvb i="2873"/>
        </ext>
      </extLst>
    </bk>
    <bk>
      <extLst>
        <ext uri="{3e2802c4-a4d2-4d8b-9148-e3be6c30e623}">
          <xlrd:rvb i="2875"/>
        </ext>
      </extLst>
    </bk>
    <bk>
      <extLst>
        <ext uri="{3e2802c4-a4d2-4d8b-9148-e3be6c30e623}">
          <xlrd:rvb i="2877"/>
        </ext>
      </extLst>
    </bk>
    <bk>
      <extLst>
        <ext uri="{3e2802c4-a4d2-4d8b-9148-e3be6c30e623}">
          <xlrd:rvb i="2880"/>
        </ext>
      </extLst>
    </bk>
    <bk>
      <extLst>
        <ext uri="{3e2802c4-a4d2-4d8b-9148-e3be6c30e623}">
          <xlrd:rvb i="2882"/>
        </ext>
      </extLst>
    </bk>
    <bk>
      <extLst>
        <ext uri="{3e2802c4-a4d2-4d8b-9148-e3be6c30e623}">
          <xlrd:rvb i="2885"/>
        </ext>
      </extLst>
    </bk>
    <bk>
      <extLst>
        <ext uri="{3e2802c4-a4d2-4d8b-9148-e3be6c30e623}">
          <xlrd:rvb i="2888"/>
        </ext>
      </extLst>
    </bk>
    <bk>
      <extLst>
        <ext uri="{3e2802c4-a4d2-4d8b-9148-e3be6c30e623}">
          <xlrd:rvb i="2891"/>
        </ext>
      </extLst>
    </bk>
    <bk>
      <extLst>
        <ext uri="{3e2802c4-a4d2-4d8b-9148-e3be6c30e623}">
          <xlrd:rvb i="2893"/>
        </ext>
      </extLst>
    </bk>
    <bk>
      <extLst>
        <ext uri="{3e2802c4-a4d2-4d8b-9148-e3be6c30e623}">
          <xlrd:rvb i="2896"/>
        </ext>
      </extLst>
    </bk>
    <bk>
      <extLst>
        <ext uri="{3e2802c4-a4d2-4d8b-9148-e3be6c30e623}">
          <xlrd:rvb i="2898"/>
        </ext>
      </extLst>
    </bk>
    <bk>
      <extLst>
        <ext uri="{3e2802c4-a4d2-4d8b-9148-e3be6c30e623}">
          <xlrd:rvb i="2901"/>
        </ext>
      </extLst>
    </bk>
    <bk>
      <extLst>
        <ext uri="{3e2802c4-a4d2-4d8b-9148-e3be6c30e623}">
          <xlrd:rvb i="2904"/>
        </ext>
      </extLst>
    </bk>
    <bk>
      <extLst>
        <ext uri="{3e2802c4-a4d2-4d8b-9148-e3be6c30e623}">
          <xlrd:rvb i="2907"/>
        </ext>
      </extLst>
    </bk>
    <bk>
      <extLst>
        <ext uri="{3e2802c4-a4d2-4d8b-9148-e3be6c30e623}">
          <xlrd:rvb i="2910"/>
        </ext>
      </extLst>
    </bk>
    <bk>
      <extLst>
        <ext uri="{3e2802c4-a4d2-4d8b-9148-e3be6c30e623}">
          <xlrd:rvb i="2913"/>
        </ext>
      </extLst>
    </bk>
    <bk>
      <extLst>
        <ext uri="{3e2802c4-a4d2-4d8b-9148-e3be6c30e623}">
          <xlrd:rvb i="2916"/>
        </ext>
      </extLst>
    </bk>
    <bk>
      <extLst>
        <ext uri="{3e2802c4-a4d2-4d8b-9148-e3be6c30e623}">
          <xlrd:rvb i="2919"/>
        </ext>
      </extLst>
    </bk>
    <bk>
      <extLst>
        <ext uri="{3e2802c4-a4d2-4d8b-9148-e3be6c30e623}">
          <xlrd:rvb i="2922"/>
        </ext>
      </extLst>
    </bk>
    <bk>
      <extLst>
        <ext uri="{3e2802c4-a4d2-4d8b-9148-e3be6c30e623}">
          <xlrd:rvb i="2924"/>
        </ext>
      </extLst>
    </bk>
    <bk>
      <extLst>
        <ext uri="{3e2802c4-a4d2-4d8b-9148-e3be6c30e623}">
          <xlrd:rvb i="2926"/>
        </ext>
      </extLst>
    </bk>
    <bk>
      <extLst>
        <ext uri="{3e2802c4-a4d2-4d8b-9148-e3be6c30e623}">
          <xlrd:rvb i="2928"/>
        </ext>
      </extLst>
    </bk>
    <bk>
      <extLst>
        <ext uri="{3e2802c4-a4d2-4d8b-9148-e3be6c30e623}">
          <xlrd:rvb i="2930"/>
        </ext>
      </extLst>
    </bk>
    <bk>
      <extLst>
        <ext uri="{3e2802c4-a4d2-4d8b-9148-e3be6c30e623}">
          <xlrd:rvb i="2932"/>
        </ext>
      </extLst>
    </bk>
    <bk>
      <extLst>
        <ext uri="{3e2802c4-a4d2-4d8b-9148-e3be6c30e623}">
          <xlrd:rvb i="2935"/>
        </ext>
      </extLst>
    </bk>
    <bk>
      <extLst>
        <ext uri="{3e2802c4-a4d2-4d8b-9148-e3be6c30e623}">
          <xlrd:rvb i="2937"/>
        </ext>
      </extLst>
    </bk>
    <bk>
      <extLst>
        <ext uri="{3e2802c4-a4d2-4d8b-9148-e3be6c30e623}">
          <xlrd:rvb i="2939"/>
        </ext>
      </extLst>
    </bk>
    <bk>
      <extLst>
        <ext uri="{3e2802c4-a4d2-4d8b-9148-e3be6c30e623}">
          <xlrd:rvb i="2941"/>
        </ext>
      </extLst>
    </bk>
    <bk>
      <extLst>
        <ext uri="{3e2802c4-a4d2-4d8b-9148-e3be6c30e623}">
          <xlrd:rvb i="2943"/>
        </ext>
      </extLst>
    </bk>
    <bk>
      <extLst>
        <ext uri="{3e2802c4-a4d2-4d8b-9148-e3be6c30e623}">
          <xlrd:rvb i="2945"/>
        </ext>
      </extLst>
    </bk>
    <bk>
      <extLst>
        <ext uri="{3e2802c4-a4d2-4d8b-9148-e3be6c30e623}">
          <xlrd:rvb i="2948"/>
        </ext>
      </extLst>
    </bk>
    <bk>
      <extLst>
        <ext uri="{3e2802c4-a4d2-4d8b-9148-e3be6c30e623}">
          <xlrd:rvb i="2951"/>
        </ext>
      </extLst>
    </bk>
    <bk>
      <extLst>
        <ext uri="{3e2802c4-a4d2-4d8b-9148-e3be6c30e623}">
          <xlrd:rvb i="2954"/>
        </ext>
      </extLst>
    </bk>
    <bk>
      <extLst>
        <ext uri="{3e2802c4-a4d2-4d8b-9148-e3be6c30e623}">
          <xlrd:rvb i="2956"/>
        </ext>
      </extLst>
    </bk>
    <bk>
      <extLst>
        <ext uri="{3e2802c4-a4d2-4d8b-9148-e3be6c30e623}">
          <xlrd:rvb i="2959"/>
        </ext>
      </extLst>
    </bk>
    <bk>
      <extLst>
        <ext uri="{3e2802c4-a4d2-4d8b-9148-e3be6c30e623}">
          <xlrd:rvb i="2962"/>
        </ext>
      </extLst>
    </bk>
    <bk>
      <extLst>
        <ext uri="{3e2802c4-a4d2-4d8b-9148-e3be6c30e623}">
          <xlrd:rvb i="2965"/>
        </ext>
      </extLst>
    </bk>
    <bk>
      <extLst>
        <ext uri="{3e2802c4-a4d2-4d8b-9148-e3be6c30e623}">
          <xlrd:rvb i="2968"/>
        </ext>
      </extLst>
    </bk>
    <bk>
      <extLst>
        <ext uri="{3e2802c4-a4d2-4d8b-9148-e3be6c30e623}">
          <xlrd:rvb i="2971"/>
        </ext>
      </extLst>
    </bk>
    <bk>
      <extLst>
        <ext uri="{3e2802c4-a4d2-4d8b-9148-e3be6c30e623}">
          <xlrd:rvb i="2974"/>
        </ext>
      </extLst>
    </bk>
    <bk>
      <extLst>
        <ext uri="{3e2802c4-a4d2-4d8b-9148-e3be6c30e623}">
          <xlrd:rvb i="2976"/>
        </ext>
      </extLst>
    </bk>
    <bk>
      <extLst>
        <ext uri="{3e2802c4-a4d2-4d8b-9148-e3be6c30e623}">
          <xlrd:rvb i="2978"/>
        </ext>
      </extLst>
    </bk>
    <bk>
      <extLst>
        <ext uri="{3e2802c4-a4d2-4d8b-9148-e3be6c30e623}">
          <xlrd:rvb i="2980"/>
        </ext>
      </extLst>
    </bk>
    <bk>
      <extLst>
        <ext uri="{3e2802c4-a4d2-4d8b-9148-e3be6c30e623}">
          <xlrd:rvb i="2983"/>
        </ext>
      </extLst>
    </bk>
    <bk>
      <extLst>
        <ext uri="{3e2802c4-a4d2-4d8b-9148-e3be6c30e623}">
          <xlrd:rvb i="2985"/>
        </ext>
      </extLst>
    </bk>
    <bk>
      <extLst>
        <ext uri="{3e2802c4-a4d2-4d8b-9148-e3be6c30e623}">
          <xlrd:rvb i="2988"/>
        </ext>
      </extLst>
    </bk>
    <bk>
      <extLst>
        <ext uri="{3e2802c4-a4d2-4d8b-9148-e3be6c30e623}">
          <xlrd:rvb i="2990"/>
        </ext>
      </extLst>
    </bk>
    <bk>
      <extLst>
        <ext uri="{3e2802c4-a4d2-4d8b-9148-e3be6c30e623}">
          <xlrd:rvb i="2992"/>
        </ext>
      </extLst>
    </bk>
    <bk>
      <extLst>
        <ext uri="{3e2802c4-a4d2-4d8b-9148-e3be6c30e623}">
          <xlrd:rvb i="2994"/>
        </ext>
      </extLst>
    </bk>
    <bk>
      <extLst>
        <ext uri="{3e2802c4-a4d2-4d8b-9148-e3be6c30e623}">
          <xlrd:rvb i="2996"/>
        </ext>
      </extLst>
    </bk>
    <bk>
      <extLst>
        <ext uri="{3e2802c4-a4d2-4d8b-9148-e3be6c30e623}">
          <xlrd:rvb i="2999"/>
        </ext>
      </extLst>
    </bk>
    <bk>
      <extLst>
        <ext uri="{3e2802c4-a4d2-4d8b-9148-e3be6c30e623}">
          <xlrd:rvb i="3002"/>
        </ext>
      </extLst>
    </bk>
    <bk>
      <extLst>
        <ext uri="{3e2802c4-a4d2-4d8b-9148-e3be6c30e623}">
          <xlrd:rvb i="3005"/>
        </ext>
      </extLst>
    </bk>
    <bk>
      <extLst>
        <ext uri="{3e2802c4-a4d2-4d8b-9148-e3be6c30e623}">
          <xlrd:rvb i="3007"/>
        </ext>
      </extLst>
    </bk>
    <bk>
      <extLst>
        <ext uri="{3e2802c4-a4d2-4d8b-9148-e3be6c30e623}">
          <xlrd:rvb i="3010"/>
        </ext>
      </extLst>
    </bk>
    <bk>
      <extLst>
        <ext uri="{3e2802c4-a4d2-4d8b-9148-e3be6c30e623}">
          <xlrd:rvb i="3012"/>
        </ext>
      </extLst>
    </bk>
    <bk>
      <extLst>
        <ext uri="{3e2802c4-a4d2-4d8b-9148-e3be6c30e623}">
          <xlrd:rvb i="3014"/>
        </ext>
      </extLst>
    </bk>
    <bk>
      <extLst>
        <ext uri="{3e2802c4-a4d2-4d8b-9148-e3be6c30e623}">
          <xlrd:rvb i="3017"/>
        </ext>
      </extLst>
    </bk>
    <bk>
      <extLst>
        <ext uri="{3e2802c4-a4d2-4d8b-9148-e3be6c30e623}">
          <xlrd:rvb i="3020"/>
        </ext>
      </extLst>
    </bk>
    <bk>
      <extLst>
        <ext uri="{3e2802c4-a4d2-4d8b-9148-e3be6c30e623}">
          <xlrd:rvb i="3022"/>
        </ext>
      </extLst>
    </bk>
    <bk>
      <extLst>
        <ext uri="{3e2802c4-a4d2-4d8b-9148-e3be6c30e623}">
          <xlrd:rvb i="3024"/>
        </ext>
      </extLst>
    </bk>
    <bk>
      <extLst>
        <ext uri="{3e2802c4-a4d2-4d8b-9148-e3be6c30e623}">
          <xlrd:rvb i="3026"/>
        </ext>
      </extLst>
    </bk>
    <bk>
      <extLst>
        <ext uri="{3e2802c4-a4d2-4d8b-9148-e3be6c30e623}">
          <xlrd:rvb i="3028"/>
        </ext>
      </extLst>
    </bk>
    <bk>
      <extLst>
        <ext uri="{3e2802c4-a4d2-4d8b-9148-e3be6c30e623}">
          <xlrd:rvb i="3030"/>
        </ext>
      </extLst>
    </bk>
    <bk>
      <extLst>
        <ext uri="{3e2802c4-a4d2-4d8b-9148-e3be6c30e623}">
          <xlrd:rvb i="3032"/>
        </ext>
      </extLst>
    </bk>
    <bk>
      <extLst>
        <ext uri="{3e2802c4-a4d2-4d8b-9148-e3be6c30e623}">
          <xlrd:rvb i="3035"/>
        </ext>
      </extLst>
    </bk>
    <bk>
      <extLst>
        <ext uri="{3e2802c4-a4d2-4d8b-9148-e3be6c30e623}">
          <xlrd:rvb i="3037"/>
        </ext>
      </extLst>
    </bk>
    <bk>
      <extLst>
        <ext uri="{3e2802c4-a4d2-4d8b-9148-e3be6c30e623}">
          <xlrd:rvb i="3039"/>
        </ext>
      </extLst>
    </bk>
    <bk>
      <extLst>
        <ext uri="{3e2802c4-a4d2-4d8b-9148-e3be6c30e623}">
          <xlrd:rvb i="3041"/>
        </ext>
      </extLst>
    </bk>
    <bk>
      <extLst>
        <ext uri="{3e2802c4-a4d2-4d8b-9148-e3be6c30e623}">
          <xlrd:rvb i="3043"/>
        </ext>
      </extLst>
    </bk>
    <bk>
      <extLst>
        <ext uri="{3e2802c4-a4d2-4d8b-9148-e3be6c30e623}">
          <xlrd:rvb i="3045"/>
        </ext>
      </extLst>
    </bk>
    <bk>
      <extLst>
        <ext uri="{3e2802c4-a4d2-4d8b-9148-e3be6c30e623}">
          <xlrd:rvb i="3047"/>
        </ext>
      </extLst>
    </bk>
    <bk>
      <extLst>
        <ext uri="{3e2802c4-a4d2-4d8b-9148-e3be6c30e623}">
          <xlrd:rvb i="3049"/>
        </ext>
      </extLst>
    </bk>
    <bk>
      <extLst>
        <ext uri="{3e2802c4-a4d2-4d8b-9148-e3be6c30e623}">
          <xlrd:rvb i="3051"/>
        </ext>
      </extLst>
    </bk>
    <bk>
      <extLst>
        <ext uri="{3e2802c4-a4d2-4d8b-9148-e3be6c30e623}">
          <xlrd:rvb i="3054"/>
        </ext>
      </extLst>
    </bk>
    <bk>
      <extLst>
        <ext uri="{3e2802c4-a4d2-4d8b-9148-e3be6c30e623}">
          <xlrd:rvb i="3057"/>
        </ext>
      </extLst>
    </bk>
    <bk>
      <extLst>
        <ext uri="{3e2802c4-a4d2-4d8b-9148-e3be6c30e623}">
          <xlrd:rvb i="3059"/>
        </ext>
      </extLst>
    </bk>
    <bk>
      <extLst>
        <ext uri="{3e2802c4-a4d2-4d8b-9148-e3be6c30e623}">
          <xlrd:rvb i="3062"/>
        </ext>
      </extLst>
    </bk>
    <bk>
      <extLst>
        <ext uri="{3e2802c4-a4d2-4d8b-9148-e3be6c30e623}">
          <xlrd:rvb i="3065"/>
        </ext>
      </extLst>
    </bk>
    <bk>
      <extLst>
        <ext uri="{3e2802c4-a4d2-4d8b-9148-e3be6c30e623}">
          <xlrd:rvb i="3067"/>
        </ext>
      </extLst>
    </bk>
    <bk>
      <extLst>
        <ext uri="{3e2802c4-a4d2-4d8b-9148-e3be6c30e623}">
          <xlrd:rvb i="3070"/>
        </ext>
      </extLst>
    </bk>
    <bk>
      <extLst>
        <ext uri="{3e2802c4-a4d2-4d8b-9148-e3be6c30e623}">
          <xlrd:rvb i="3072"/>
        </ext>
      </extLst>
    </bk>
    <bk>
      <extLst>
        <ext uri="{3e2802c4-a4d2-4d8b-9148-e3be6c30e623}">
          <xlrd:rvb i="3074"/>
        </ext>
      </extLst>
    </bk>
    <bk>
      <extLst>
        <ext uri="{3e2802c4-a4d2-4d8b-9148-e3be6c30e623}">
          <xlrd:rvb i="3077"/>
        </ext>
      </extLst>
    </bk>
    <bk>
      <extLst>
        <ext uri="{3e2802c4-a4d2-4d8b-9148-e3be6c30e623}">
          <xlrd:rvb i="3079"/>
        </ext>
      </extLst>
    </bk>
    <bk>
      <extLst>
        <ext uri="{3e2802c4-a4d2-4d8b-9148-e3be6c30e623}">
          <xlrd:rvb i="3082"/>
        </ext>
      </extLst>
    </bk>
    <bk>
      <extLst>
        <ext uri="{3e2802c4-a4d2-4d8b-9148-e3be6c30e623}">
          <xlrd:rvb i="3084"/>
        </ext>
      </extLst>
    </bk>
    <bk>
      <extLst>
        <ext uri="{3e2802c4-a4d2-4d8b-9148-e3be6c30e623}">
          <xlrd:rvb i="3086"/>
        </ext>
      </extLst>
    </bk>
    <bk>
      <extLst>
        <ext uri="{3e2802c4-a4d2-4d8b-9148-e3be6c30e623}">
          <xlrd:rvb i="3088"/>
        </ext>
      </extLst>
    </bk>
    <bk>
      <extLst>
        <ext uri="{3e2802c4-a4d2-4d8b-9148-e3be6c30e623}">
          <xlrd:rvb i="3090"/>
        </ext>
      </extLst>
    </bk>
    <bk>
      <extLst>
        <ext uri="{3e2802c4-a4d2-4d8b-9148-e3be6c30e623}">
          <xlrd:rvb i="3092"/>
        </ext>
      </extLst>
    </bk>
    <bk>
      <extLst>
        <ext uri="{3e2802c4-a4d2-4d8b-9148-e3be6c30e623}">
          <xlrd:rvb i="3095"/>
        </ext>
      </extLst>
    </bk>
    <bk>
      <extLst>
        <ext uri="{3e2802c4-a4d2-4d8b-9148-e3be6c30e623}">
          <xlrd:rvb i="3097"/>
        </ext>
      </extLst>
    </bk>
    <bk>
      <extLst>
        <ext uri="{3e2802c4-a4d2-4d8b-9148-e3be6c30e623}">
          <xlrd:rvb i="3099"/>
        </ext>
      </extLst>
    </bk>
    <bk>
      <extLst>
        <ext uri="{3e2802c4-a4d2-4d8b-9148-e3be6c30e623}">
          <xlrd:rvb i="3101"/>
        </ext>
      </extLst>
    </bk>
    <bk>
      <extLst>
        <ext uri="{3e2802c4-a4d2-4d8b-9148-e3be6c30e623}">
          <xlrd:rvb i="3103"/>
        </ext>
      </extLst>
    </bk>
    <bk>
      <extLst>
        <ext uri="{3e2802c4-a4d2-4d8b-9148-e3be6c30e623}">
          <xlrd:rvb i="3106"/>
        </ext>
      </extLst>
    </bk>
    <bk>
      <extLst>
        <ext uri="{3e2802c4-a4d2-4d8b-9148-e3be6c30e623}">
          <xlrd:rvb i="3109"/>
        </ext>
      </extLst>
    </bk>
    <bk>
      <extLst>
        <ext uri="{3e2802c4-a4d2-4d8b-9148-e3be6c30e623}">
          <xlrd:rvb i="3111"/>
        </ext>
      </extLst>
    </bk>
    <bk>
      <extLst>
        <ext uri="{3e2802c4-a4d2-4d8b-9148-e3be6c30e623}">
          <xlrd:rvb i="3113"/>
        </ext>
      </extLst>
    </bk>
    <bk>
      <extLst>
        <ext uri="{3e2802c4-a4d2-4d8b-9148-e3be6c30e623}">
          <xlrd:rvb i="3116"/>
        </ext>
      </extLst>
    </bk>
    <bk>
      <extLst>
        <ext uri="{3e2802c4-a4d2-4d8b-9148-e3be6c30e623}">
          <xlrd:rvb i="3118"/>
        </ext>
      </extLst>
    </bk>
    <bk>
      <extLst>
        <ext uri="{3e2802c4-a4d2-4d8b-9148-e3be6c30e623}">
          <xlrd:rvb i="3120"/>
        </ext>
      </extLst>
    </bk>
    <bk>
      <extLst>
        <ext uri="{3e2802c4-a4d2-4d8b-9148-e3be6c30e623}">
          <xlrd:rvb i="3123"/>
        </ext>
      </extLst>
    </bk>
    <bk>
      <extLst>
        <ext uri="{3e2802c4-a4d2-4d8b-9148-e3be6c30e623}">
          <xlrd:rvb i="3126"/>
        </ext>
      </extLst>
    </bk>
    <bk>
      <extLst>
        <ext uri="{3e2802c4-a4d2-4d8b-9148-e3be6c30e623}">
          <xlrd:rvb i="3129"/>
        </ext>
      </extLst>
    </bk>
    <bk>
      <extLst>
        <ext uri="{3e2802c4-a4d2-4d8b-9148-e3be6c30e623}">
          <xlrd:rvb i="3132"/>
        </ext>
      </extLst>
    </bk>
    <bk>
      <extLst>
        <ext uri="{3e2802c4-a4d2-4d8b-9148-e3be6c30e623}">
          <xlrd:rvb i="3135"/>
        </ext>
      </extLst>
    </bk>
    <bk>
      <extLst>
        <ext uri="{3e2802c4-a4d2-4d8b-9148-e3be6c30e623}">
          <xlrd:rvb i="3138"/>
        </ext>
      </extLst>
    </bk>
    <bk>
      <extLst>
        <ext uri="{3e2802c4-a4d2-4d8b-9148-e3be6c30e623}">
          <xlrd:rvb i="3141"/>
        </ext>
      </extLst>
    </bk>
    <bk>
      <extLst>
        <ext uri="{3e2802c4-a4d2-4d8b-9148-e3be6c30e623}">
          <xlrd:rvb i="3144"/>
        </ext>
      </extLst>
    </bk>
    <bk>
      <extLst>
        <ext uri="{3e2802c4-a4d2-4d8b-9148-e3be6c30e623}">
          <xlrd:rvb i="3147"/>
        </ext>
      </extLst>
    </bk>
    <bk>
      <extLst>
        <ext uri="{3e2802c4-a4d2-4d8b-9148-e3be6c30e623}">
          <xlrd:rvb i="3150"/>
        </ext>
      </extLst>
    </bk>
    <bk>
      <extLst>
        <ext uri="{3e2802c4-a4d2-4d8b-9148-e3be6c30e623}">
          <xlrd:rvb i="3153"/>
        </ext>
      </extLst>
    </bk>
    <bk>
      <extLst>
        <ext uri="{3e2802c4-a4d2-4d8b-9148-e3be6c30e623}">
          <xlrd:rvb i="3155"/>
        </ext>
      </extLst>
    </bk>
    <bk>
      <extLst>
        <ext uri="{3e2802c4-a4d2-4d8b-9148-e3be6c30e623}">
          <xlrd:rvb i="3158"/>
        </ext>
      </extLst>
    </bk>
    <bk>
      <extLst>
        <ext uri="{3e2802c4-a4d2-4d8b-9148-e3be6c30e623}">
          <xlrd:rvb i="3161"/>
        </ext>
      </extLst>
    </bk>
    <bk>
      <extLst>
        <ext uri="{3e2802c4-a4d2-4d8b-9148-e3be6c30e623}">
          <xlrd:rvb i="3163"/>
        </ext>
      </extLst>
    </bk>
    <bk>
      <extLst>
        <ext uri="{3e2802c4-a4d2-4d8b-9148-e3be6c30e623}">
          <xlrd:rvb i="3166"/>
        </ext>
      </extLst>
    </bk>
    <bk>
      <extLst>
        <ext uri="{3e2802c4-a4d2-4d8b-9148-e3be6c30e623}">
          <xlrd:rvb i="3169"/>
        </ext>
      </extLst>
    </bk>
    <bk>
      <extLst>
        <ext uri="{3e2802c4-a4d2-4d8b-9148-e3be6c30e623}">
          <xlrd:rvb i="3172"/>
        </ext>
      </extLst>
    </bk>
    <bk>
      <extLst>
        <ext uri="{3e2802c4-a4d2-4d8b-9148-e3be6c30e623}">
          <xlrd:rvb i="3175"/>
        </ext>
      </extLst>
    </bk>
    <bk>
      <extLst>
        <ext uri="{3e2802c4-a4d2-4d8b-9148-e3be6c30e623}">
          <xlrd:rvb i="3177"/>
        </ext>
      </extLst>
    </bk>
    <bk>
      <extLst>
        <ext uri="{3e2802c4-a4d2-4d8b-9148-e3be6c30e623}">
          <xlrd:rvb i="3180"/>
        </ext>
      </extLst>
    </bk>
    <bk>
      <extLst>
        <ext uri="{3e2802c4-a4d2-4d8b-9148-e3be6c30e623}">
          <xlrd:rvb i="3183"/>
        </ext>
      </extLst>
    </bk>
    <bk>
      <extLst>
        <ext uri="{3e2802c4-a4d2-4d8b-9148-e3be6c30e623}">
          <xlrd:rvb i="3186"/>
        </ext>
      </extLst>
    </bk>
    <bk>
      <extLst>
        <ext uri="{3e2802c4-a4d2-4d8b-9148-e3be6c30e623}">
          <xlrd:rvb i="3189"/>
        </ext>
      </extLst>
    </bk>
    <bk>
      <extLst>
        <ext uri="{3e2802c4-a4d2-4d8b-9148-e3be6c30e623}">
          <xlrd:rvb i="3192"/>
        </ext>
      </extLst>
    </bk>
    <bk>
      <extLst>
        <ext uri="{3e2802c4-a4d2-4d8b-9148-e3be6c30e623}">
          <xlrd:rvb i="3194"/>
        </ext>
      </extLst>
    </bk>
    <bk>
      <extLst>
        <ext uri="{3e2802c4-a4d2-4d8b-9148-e3be6c30e623}">
          <xlrd:rvb i="3196"/>
        </ext>
      </extLst>
    </bk>
    <bk>
      <extLst>
        <ext uri="{3e2802c4-a4d2-4d8b-9148-e3be6c30e623}">
          <xlrd:rvb i="3199"/>
        </ext>
      </extLst>
    </bk>
    <bk>
      <extLst>
        <ext uri="{3e2802c4-a4d2-4d8b-9148-e3be6c30e623}">
          <xlrd:rvb i="3202"/>
        </ext>
      </extLst>
    </bk>
    <bk>
      <extLst>
        <ext uri="{3e2802c4-a4d2-4d8b-9148-e3be6c30e623}">
          <xlrd:rvb i="3205"/>
        </ext>
      </extLst>
    </bk>
    <bk>
      <extLst>
        <ext uri="{3e2802c4-a4d2-4d8b-9148-e3be6c30e623}">
          <xlrd:rvb i="3208"/>
        </ext>
      </extLst>
    </bk>
    <bk>
      <extLst>
        <ext uri="{3e2802c4-a4d2-4d8b-9148-e3be6c30e623}">
          <xlrd:rvb i="3211"/>
        </ext>
      </extLst>
    </bk>
    <bk>
      <extLst>
        <ext uri="{3e2802c4-a4d2-4d8b-9148-e3be6c30e623}">
          <xlrd:rvb i="3213"/>
        </ext>
      </extLst>
    </bk>
    <bk>
      <extLst>
        <ext uri="{3e2802c4-a4d2-4d8b-9148-e3be6c30e623}">
          <xlrd:rvb i="3215"/>
        </ext>
      </extLst>
    </bk>
    <bk>
      <extLst>
        <ext uri="{3e2802c4-a4d2-4d8b-9148-e3be6c30e623}">
          <xlrd:rvb i="3218"/>
        </ext>
      </extLst>
    </bk>
    <bk>
      <extLst>
        <ext uri="{3e2802c4-a4d2-4d8b-9148-e3be6c30e623}">
          <xlrd:rvb i="3221"/>
        </ext>
      </extLst>
    </bk>
    <bk>
      <extLst>
        <ext uri="{3e2802c4-a4d2-4d8b-9148-e3be6c30e623}">
          <xlrd:rvb i="3224"/>
        </ext>
      </extLst>
    </bk>
    <bk>
      <extLst>
        <ext uri="{3e2802c4-a4d2-4d8b-9148-e3be6c30e623}">
          <xlrd:rvb i="3227"/>
        </ext>
      </extLst>
    </bk>
    <bk>
      <extLst>
        <ext uri="{3e2802c4-a4d2-4d8b-9148-e3be6c30e623}">
          <xlrd:rvb i="3230"/>
        </ext>
      </extLst>
    </bk>
    <bk>
      <extLst>
        <ext uri="{3e2802c4-a4d2-4d8b-9148-e3be6c30e623}">
          <xlrd:rvb i="3233"/>
        </ext>
      </extLst>
    </bk>
    <bk>
      <extLst>
        <ext uri="{3e2802c4-a4d2-4d8b-9148-e3be6c30e623}">
          <xlrd:rvb i="3236"/>
        </ext>
      </extLst>
    </bk>
    <bk>
      <extLst>
        <ext uri="{3e2802c4-a4d2-4d8b-9148-e3be6c30e623}">
          <xlrd:rvb i="3238"/>
        </ext>
      </extLst>
    </bk>
    <bk>
      <extLst>
        <ext uri="{3e2802c4-a4d2-4d8b-9148-e3be6c30e623}">
          <xlrd:rvb i="3240"/>
        </ext>
      </extLst>
    </bk>
    <bk>
      <extLst>
        <ext uri="{3e2802c4-a4d2-4d8b-9148-e3be6c30e623}">
          <xlrd:rvb i="3243"/>
        </ext>
      </extLst>
    </bk>
    <bk>
      <extLst>
        <ext uri="{3e2802c4-a4d2-4d8b-9148-e3be6c30e623}">
          <xlrd:rvb i="3246"/>
        </ext>
      </extLst>
    </bk>
    <bk>
      <extLst>
        <ext uri="{3e2802c4-a4d2-4d8b-9148-e3be6c30e623}">
          <xlrd:rvb i="3249"/>
        </ext>
      </extLst>
    </bk>
    <bk>
      <extLst>
        <ext uri="{3e2802c4-a4d2-4d8b-9148-e3be6c30e623}">
          <xlrd:rvb i="3252"/>
        </ext>
      </extLst>
    </bk>
    <bk>
      <extLst>
        <ext uri="{3e2802c4-a4d2-4d8b-9148-e3be6c30e623}">
          <xlrd:rvb i="3255"/>
        </ext>
      </extLst>
    </bk>
    <bk>
      <extLst>
        <ext uri="{3e2802c4-a4d2-4d8b-9148-e3be6c30e623}">
          <xlrd:rvb i="3257"/>
        </ext>
      </extLst>
    </bk>
    <bk>
      <extLst>
        <ext uri="{3e2802c4-a4d2-4d8b-9148-e3be6c30e623}">
          <xlrd:rvb i="3260"/>
        </ext>
      </extLst>
    </bk>
    <bk>
      <extLst>
        <ext uri="{3e2802c4-a4d2-4d8b-9148-e3be6c30e623}">
          <xlrd:rvb i="3262"/>
        </ext>
      </extLst>
    </bk>
    <bk>
      <extLst>
        <ext uri="{3e2802c4-a4d2-4d8b-9148-e3be6c30e623}">
          <xlrd:rvb i="3265"/>
        </ext>
      </extLst>
    </bk>
    <bk>
      <extLst>
        <ext uri="{3e2802c4-a4d2-4d8b-9148-e3be6c30e623}">
          <xlrd:rvb i="3268"/>
        </ext>
      </extLst>
    </bk>
    <bk>
      <extLst>
        <ext uri="{3e2802c4-a4d2-4d8b-9148-e3be6c30e623}">
          <xlrd:rvb i="3270"/>
        </ext>
      </extLst>
    </bk>
    <bk>
      <extLst>
        <ext uri="{3e2802c4-a4d2-4d8b-9148-e3be6c30e623}">
          <xlrd:rvb i="3273"/>
        </ext>
      </extLst>
    </bk>
    <bk>
      <extLst>
        <ext uri="{3e2802c4-a4d2-4d8b-9148-e3be6c30e623}">
          <xlrd:rvb i="3275"/>
        </ext>
      </extLst>
    </bk>
    <bk>
      <extLst>
        <ext uri="{3e2802c4-a4d2-4d8b-9148-e3be6c30e623}">
          <xlrd:rvb i="3278"/>
        </ext>
      </extLst>
    </bk>
    <bk>
      <extLst>
        <ext uri="{3e2802c4-a4d2-4d8b-9148-e3be6c30e623}">
          <xlrd:rvb i="3281"/>
        </ext>
      </extLst>
    </bk>
    <bk>
      <extLst>
        <ext uri="{3e2802c4-a4d2-4d8b-9148-e3be6c30e623}">
          <xlrd:rvb i="3284"/>
        </ext>
      </extLst>
    </bk>
    <bk>
      <extLst>
        <ext uri="{3e2802c4-a4d2-4d8b-9148-e3be6c30e623}">
          <xlrd:rvb i="3287"/>
        </ext>
      </extLst>
    </bk>
    <bk>
      <extLst>
        <ext uri="{3e2802c4-a4d2-4d8b-9148-e3be6c30e623}">
          <xlrd:rvb i="3289"/>
        </ext>
      </extLst>
    </bk>
    <bk>
      <extLst>
        <ext uri="{3e2802c4-a4d2-4d8b-9148-e3be6c30e623}">
          <xlrd:rvb i="3292"/>
        </ext>
      </extLst>
    </bk>
    <bk>
      <extLst>
        <ext uri="{3e2802c4-a4d2-4d8b-9148-e3be6c30e623}">
          <xlrd:rvb i="3295"/>
        </ext>
      </extLst>
    </bk>
    <bk>
      <extLst>
        <ext uri="{3e2802c4-a4d2-4d8b-9148-e3be6c30e623}">
          <xlrd:rvb i="3298"/>
        </ext>
      </extLst>
    </bk>
    <bk>
      <extLst>
        <ext uri="{3e2802c4-a4d2-4d8b-9148-e3be6c30e623}">
          <xlrd:rvb i="3301"/>
        </ext>
      </extLst>
    </bk>
    <bk>
      <extLst>
        <ext uri="{3e2802c4-a4d2-4d8b-9148-e3be6c30e623}">
          <xlrd:rvb i="3303"/>
        </ext>
      </extLst>
    </bk>
    <bk>
      <extLst>
        <ext uri="{3e2802c4-a4d2-4d8b-9148-e3be6c30e623}">
          <xlrd:rvb i="3306"/>
        </ext>
      </extLst>
    </bk>
    <bk>
      <extLst>
        <ext uri="{3e2802c4-a4d2-4d8b-9148-e3be6c30e623}">
          <xlrd:rvb i="3308"/>
        </ext>
      </extLst>
    </bk>
    <bk>
      <extLst>
        <ext uri="{3e2802c4-a4d2-4d8b-9148-e3be6c30e623}">
          <xlrd:rvb i="3310"/>
        </ext>
      </extLst>
    </bk>
    <bk>
      <extLst>
        <ext uri="{3e2802c4-a4d2-4d8b-9148-e3be6c30e623}">
          <xlrd:rvb i="3313"/>
        </ext>
      </extLst>
    </bk>
    <bk>
      <extLst>
        <ext uri="{3e2802c4-a4d2-4d8b-9148-e3be6c30e623}">
          <xlrd:rvb i="3316"/>
        </ext>
      </extLst>
    </bk>
    <bk>
      <extLst>
        <ext uri="{3e2802c4-a4d2-4d8b-9148-e3be6c30e623}">
          <xlrd:rvb i="3319"/>
        </ext>
      </extLst>
    </bk>
    <bk>
      <extLst>
        <ext uri="{3e2802c4-a4d2-4d8b-9148-e3be6c30e623}">
          <xlrd:rvb i="3321"/>
        </ext>
      </extLst>
    </bk>
    <bk>
      <extLst>
        <ext uri="{3e2802c4-a4d2-4d8b-9148-e3be6c30e623}">
          <xlrd:rvb i="3323"/>
        </ext>
      </extLst>
    </bk>
    <bk>
      <extLst>
        <ext uri="{3e2802c4-a4d2-4d8b-9148-e3be6c30e623}">
          <xlrd:rvb i="3325"/>
        </ext>
      </extLst>
    </bk>
    <bk>
      <extLst>
        <ext uri="{3e2802c4-a4d2-4d8b-9148-e3be6c30e623}">
          <xlrd:rvb i="3328"/>
        </ext>
      </extLst>
    </bk>
    <bk>
      <extLst>
        <ext uri="{3e2802c4-a4d2-4d8b-9148-e3be6c30e623}">
          <xlrd:rvb i="3331"/>
        </ext>
      </extLst>
    </bk>
    <bk>
      <extLst>
        <ext uri="{3e2802c4-a4d2-4d8b-9148-e3be6c30e623}">
          <xlrd:rvb i="3334"/>
        </ext>
      </extLst>
    </bk>
    <bk>
      <extLst>
        <ext uri="{3e2802c4-a4d2-4d8b-9148-e3be6c30e623}">
          <xlrd:rvb i="3336"/>
        </ext>
      </extLst>
    </bk>
    <bk>
      <extLst>
        <ext uri="{3e2802c4-a4d2-4d8b-9148-e3be6c30e623}">
          <xlrd:rvb i="3338"/>
        </ext>
      </extLst>
    </bk>
    <bk>
      <extLst>
        <ext uri="{3e2802c4-a4d2-4d8b-9148-e3be6c30e623}">
          <xlrd:rvb i="3341"/>
        </ext>
      </extLst>
    </bk>
    <bk>
      <extLst>
        <ext uri="{3e2802c4-a4d2-4d8b-9148-e3be6c30e623}">
          <xlrd:rvb i="3343"/>
        </ext>
      </extLst>
    </bk>
    <bk>
      <extLst>
        <ext uri="{3e2802c4-a4d2-4d8b-9148-e3be6c30e623}">
          <xlrd:rvb i="3345"/>
        </ext>
      </extLst>
    </bk>
    <bk>
      <extLst>
        <ext uri="{3e2802c4-a4d2-4d8b-9148-e3be6c30e623}">
          <xlrd:rvb i="3347"/>
        </ext>
      </extLst>
    </bk>
    <bk>
      <extLst>
        <ext uri="{3e2802c4-a4d2-4d8b-9148-e3be6c30e623}">
          <xlrd:rvb i="3349"/>
        </ext>
      </extLst>
    </bk>
    <bk>
      <extLst>
        <ext uri="{3e2802c4-a4d2-4d8b-9148-e3be6c30e623}">
          <xlrd:rvb i="3351"/>
        </ext>
      </extLst>
    </bk>
    <bk>
      <extLst>
        <ext uri="{3e2802c4-a4d2-4d8b-9148-e3be6c30e623}">
          <xlrd:rvb i="3353"/>
        </ext>
      </extLst>
    </bk>
    <bk>
      <extLst>
        <ext uri="{3e2802c4-a4d2-4d8b-9148-e3be6c30e623}">
          <xlrd:rvb i="3355"/>
        </ext>
      </extLst>
    </bk>
    <bk>
      <extLst>
        <ext uri="{3e2802c4-a4d2-4d8b-9148-e3be6c30e623}">
          <xlrd:rvb i="3357"/>
        </ext>
      </extLst>
    </bk>
    <bk>
      <extLst>
        <ext uri="{3e2802c4-a4d2-4d8b-9148-e3be6c30e623}">
          <xlrd:rvb i="3359"/>
        </ext>
      </extLst>
    </bk>
    <bk>
      <extLst>
        <ext uri="{3e2802c4-a4d2-4d8b-9148-e3be6c30e623}">
          <xlrd:rvb i="3361"/>
        </ext>
      </extLst>
    </bk>
    <bk>
      <extLst>
        <ext uri="{3e2802c4-a4d2-4d8b-9148-e3be6c30e623}">
          <xlrd:rvb i="3363"/>
        </ext>
      </extLst>
    </bk>
    <bk>
      <extLst>
        <ext uri="{3e2802c4-a4d2-4d8b-9148-e3be6c30e623}">
          <xlrd:rvb i="3365"/>
        </ext>
      </extLst>
    </bk>
    <bk>
      <extLst>
        <ext uri="{3e2802c4-a4d2-4d8b-9148-e3be6c30e623}">
          <xlrd:rvb i="3367"/>
        </ext>
      </extLst>
    </bk>
    <bk>
      <extLst>
        <ext uri="{3e2802c4-a4d2-4d8b-9148-e3be6c30e623}">
          <xlrd:rvb i="3369"/>
        </ext>
      </extLst>
    </bk>
    <bk>
      <extLst>
        <ext uri="{3e2802c4-a4d2-4d8b-9148-e3be6c30e623}">
          <xlrd:rvb i="3371"/>
        </ext>
      </extLst>
    </bk>
    <bk>
      <extLst>
        <ext uri="{3e2802c4-a4d2-4d8b-9148-e3be6c30e623}">
          <xlrd:rvb i="3373"/>
        </ext>
      </extLst>
    </bk>
    <bk>
      <extLst>
        <ext uri="{3e2802c4-a4d2-4d8b-9148-e3be6c30e623}">
          <xlrd:rvb i="3375"/>
        </ext>
      </extLst>
    </bk>
    <bk>
      <extLst>
        <ext uri="{3e2802c4-a4d2-4d8b-9148-e3be6c30e623}">
          <xlrd:rvb i="3377"/>
        </ext>
      </extLst>
    </bk>
    <bk>
      <extLst>
        <ext uri="{3e2802c4-a4d2-4d8b-9148-e3be6c30e623}">
          <xlrd:rvb i="3379"/>
        </ext>
      </extLst>
    </bk>
    <bk>
      <extLst>
        <ext uri="{3e2802c4-a4d2-4d8b-9148-e3be6c30e623}">
          <xlrd:rvb i="3381"/>
        </ext>
      </extLst>
    </bk>
    <bk>
      <extLst>
        <ext uri="{3e2802c4-a4d2-4d8b-9148-e3be6c30e623}">
          <xlrd:rvb i="3383"/>
        </ext>
      </extLst>
    </bk>
    <bk>
      <extLst>
        <ext uri="{3e2802c4-a4d2-4d8b-9148-e3be6c30e623}">
          <xlrd:rvb i="3385"/>
        </ext>
      </extLst>
    </bk>
    <bk>
      <extLst>
        <ext uri="{3e2802c4-a4d2-4d8b-9148-e3be6c30e623}">
          <xlrd:rvb i="3387"/>
        </ext>
      </extLst>
    </bk>
    <bk>
      <extLst>
        <ext uri="{3e2802c4-a4d2-4d8b-9148-e3be6c30e623}">
          <xlrd:rvb i="3389"/>
        </ext>
      </extLst>
    </bk>
    <bk>
      <extLst>
        <ext uri="{3e2802c4-a4d2-4d8b-9148-e3be6c30e623}">
          <xlrd:rvb i="3392"/>
        </ext>
      </extLst>
    </bk>
    <bk>
      <extLst>
        <ext uri="{3e2802c4-a4d2-4d8b-9148-e3be6c30e623}">
          <xlrd:rvb i="3394"/>
        </ext>
      </extLst>
    </bk>
    <bk>
      <extLst>
        <ext uri="{3e2802c4-a4d2-4d8b-9148-e3be6c30e623}">
          <xlrd:rvb i="3396"/>
        </ext>
      </extLst>
    </bk>
    <bk>
      <extLst>
        <ext uri="{3e2802c4-a4d2-4d8b-9148-e3be6c30e623}">
          <xlrd:rvb i="3398"/>
        </ext>
      </extLst>
    </bk>
    <bk>
      <extLst>
        <ext uri="{3e2802c4-a4d2-4d8b-9148-e3be6c30e623}">
          <xlrd:rvb i="3401"/>
        </ext>
      </extLst>
    </bk>
    <bk>
      <extLst>
        <ext uri="{3e2802c4-a4d2-4d8b-9148-e3be6c30e623}">
          <xlrd:rvb i="3404"/>
        </ext>
      </extLst>
    </bk>
    <bk>
      <extLst>
        <ext uri="{3e2802c4-a4d2-4d8b-9148-e3be6c30e623}">
          <xlrd:rvb i="3407"/>
        </ext>
      </extLst>
    </bk>
    <bk>
      <extLst>
        <ext uri="{3e2802c4-a4d2-4d8b-9148-e3be6c30e623}">
          <xlrd:rvb i="3409"/>
        </ext>
      </extLst>
    </bk>
    <bk>
      <extLst>
        <ext uri="{3e2802c4-a4d2-4d8b-9148-e3be6c30e623}">
          <xlrd:rvb i="3411"/>
        </ext>
      </extLst>
    </bk>
    <bk>
      <extLst>
        <ext uri="{3e2802c4-a4d2-4d8b-9148-e3be6c30e623}">
          <xlrd:rvb i="3413"/>
        </ext>
      </extLst>
    </bk>
    <bk>
      <extLst>
        <ext uri="{3e2802c4-a4d2-4d8b-9148-e3be6c30e623}">
          <xlrd:rvb i="3415"/>
        </ext>
      </extLst>
    </bk>
    <bk>
      <extLst>
        <ext uri="{3e2802c4-a4d2-4d8b-9148-e3be6c30e623}">
          <xlrd:rvb i="3417"/>
        </ext>
      </extLst>
    </bk>
    <bk>
      <extLst>
        <ext uri="{3e2802c4-a4d2-4d8b-9148-e3be6c30e623}">
          <xlrd:rvb i="3419"/>
        </ext>
      </extLst>
    </bk>
    <bk>
      <extLst>
        <ext uri="{3e2802c4-a4d2-4d8b-9148-e3be6c30e623}">
          <xlrd:rvb i="3422"/>
        </ext>
      </extLst>
    </bk>
    <bk>
      <extLst>
        <ext uri="{3e2802c4-a4d2-4d8b-9148-e3be6c30e623}">
          <xlrd:rvb i="3424"/>
        </ext>
      </extLst>
    </bk>
    <bk>
      <extLst>
        <ext uri="{3e2802c4-a4d2-4d8b-9148-e3be6c30e623}">
          <xlrd:rvb i="3427"/>
        </ext>
      </extLst>
    </bk>
    <bk>
      <extLst>
        <ext uri="{3e2802c4-a4d2-4d8b-9148-e3be6c30e623}">
          <xlrd:rvb i="3429"/>
        </ext>
      </extLst>
    </bk>
    <bk>
      <extLst>
        <ext uri="{3e2802c4-a4d2-4d8b-9148-e3be6c30e623}">
          <xlrd:rvb i="3432"/>
        </ext>
      </extLst>
    </bk>
    <bk>
      <extLst>
        <ext uri="{3e2802c4-a4d2-4d8b-9148-e3be6c30e623}">
          <xlrd:rvb i="3435"/>
        </ext>
      </extLst>
    </bk>
    <bk>
      <extLst>
        <ext uri="{3e2802c4-a4d2-4d8b-9148-e3be6c30e623}">
          <xlrd:rvb i="3438"/>
        </ext>
      </extLst>
    </bk>
    <bk>
      <extLst>
        <ext uri="{3e2802c4-a4d2-4d8b-9148-e3be6c30e623}">
          <xlrd:rvb i="3441"/>
        </ext>
      </extLst>
    </bk>
    <bk>
      <extLst>
        <ext uri="{3e2802c4-a4d2-4d8b-9148-e3be6c30e623}">
          <xlrd:rvb i="3444"/>
        </ext>
      </extLst>
    </bk>
    <bk>
      <extLst>
        <ext uri="{3e2802c4-a4d2-4d8b-9148-e3be6c30e623}">
          <xlrd:rvb i="3447"/>
        </ext>
      </extLst>
    </bk>
    <bk>
      <extLst>
        <ext uri="{3e2802c4-a4d2-4d8b-9148-e3be6c30e623}">
          <xlrd:rvb i="3450"/>
        </ext>
      </extLst>
    </bk>
    <bk>
      <extLst>
        <ext uri="{3e2802c4-a4d2-4d8b-9148-e3be6c30e623}">
          <xlrd:rvb i="3453"/>
        </ext>
      </extLst>
    </bk>
    <bk>
      <extLst>
        <ext uri="{3e2802c4-a4d2-4d8b-9148-e3be6c30e623}">
          <xlrd:rvb i="3456"/>
        </ext>
      </extLst>
    </bk>
    <bk>
      <extLst>
        <ext uri="{3e2802c4-a4d2-4d8b-9148-e3be6c30e623}">
          <xlrd:rvb i="3459"/>
        </ext>
      </extLst>
    </bk>
    <bk>
      <extLst>
        <ext uri="{3e2802c4-a4d2-4d8b-9148-e3be6c30e623}">
          <xlrd:rvb i="3462"/>
        </ext>
      </extLst>
    </bk>
    <bk>
      <extLst>
        <ext uri="{3e2802c4-a4d2-4d8b-9148-e3be6c30e623}">
          <xlrd:rvb i="3464"/>
        </ext>
      </extLst>
    </bk>
    <bk>
      <extLst>
        <ext uri="{3e2802c4-a4d2-4d8b-9148-e3be6c30e623}">
          <xlrd:rvb i="3467"/>
        </ext>
      </extLst>
    </bk>
    <bk>
      <extLst>
        <ext uri="{3e2802c4-a4d2-4d8b-9148-e3be6c30e623}">
          <xlrd:rvb i="3470"/>
        </ext>
      </extLst>
    </bk>
    <bk>
      <extLst>
        <ext uri="{3e2802c4-a4d2-4d8b-9148-e3be6c30e623}">
          <xlrd:rvb i="3472"/>
        </ext>
      </extLst>
    </bk>
    <bk>
      <extLst>
        <ext uri="{3e2802c4-a4d2-4d8b-9148-e3be6c30e623}">
          <xlrd:rvb i="3475"/>
        </ext>
      </extLst>
    </bk>
    <bk>
      <extLst>
        <ext uri="{3e2802c4-a4d2-4d8b-9148-e3be6c30e623}">
          <xlrd:rvb i="3478"/>
        </ext>
      </extLst>
    </bk>
    <bk>
      <extLst>
        <ext uri="{3e2802c4-a4d2-4d8b-9148-e3be6c30e623}">
          <xlrd:rvb i="3481"/>
        </ext>
      </extLst>
    </bk>
    <bk>
      <extLst>
        <ext uri="{3e2802c4-a4d2-4d8b-9148-e3be6c30e623}">
          <xlrd:rvb i="3483"/>
        </ext>
      </extLst>
    </bk>
    <bk>
      <extLst>
        <ext uri="{3e2802c4-a4d2-4d8b-9148-e3be6c30e623}">
          <xlrd:rvb i="3486"/>
        </ext>
      </extLst>
    </bk>
    <bk>
      <extLst>
        <ext uri="{3e2802c4-a4d2-4d8b-9148-e3be6c30e623}">
          <xlrd:rvb i="3489"/>
        </ext>
      </extLst>
    </bk>
    <bk>
      <extLst>
        <ext uri="{3e2802c4-a4d2-4d8b-9148-e3be6c30e623}">
          <xlrd:rvb i="3492"/>
        </ext>
      </extLst>
    </bk>
    <bk>
      <extLst>
        <ext uri="{3e2802c4-a4d2-4d8b-9148-e3be6c30e623}">
          <xlrd:rvb i="3494"/>
        </ext>
      </extLst>
    </bk>
    <bk>
      <extLst>
        <ext uri="{3e2802c4-a4d2-4d8b-9148-e3be6c30e623}">
          <xlrd:rvb i="3497"/>
        </ext>
      </extLst>
    </bk>
    <bk>
      <extLst>
        <ext uri="{3e2802c4-a4d2-4d8b-9148-e3be6c30e623}">
          <xlrd:rvb i="3500"/>
        </ext>
      </extLst>
    </bk>
    <bk>
      <extLst>
        <ext uri="{3e2802c4-a4d2-4d8b-9148-e3be6c30e623}">
          <xlrd:rvb i="3502"/>
        </ext>
      </extLst>
    </bk>
    <bk>
      <extLst>
        <ext uri="{3e2802c4-a4d2-4d8b-9148-e3be6c30e623}">
          <xlrd:rvb i="3505"/>
        </ext>
      </extLst>
    </bk>
    <bk>
      <extLst>
        <ext uri="{3e2802c4-a4d2-4d8b-9148-e3be6c30e623}">
          <xlrd:rvb i="3508"/>
        </ext>
      </extLst>
    </bk>
    <bk>
      <extLst>
        <ext uri="{3e2802c4-a4d2-4d8b-9148-e3be6c30e623}">
          <xlrd:rvb i="3511"/>
        </ext>
      </extLst>
    </bk>
    <bk>
      <extLst>
        <ext uri="{3e2802c4-a4d2-4d8b-9148-e3be6c30e623}">
          <xlrd:rvb i="3513"/>
        </ext>
      </extLst>
    </bk>
    <bk>
      <extLst>
        <ext uri="{3e2802c4-a4d2-4d8b-9148-e3be6c30e623}">
          <xlrd:rvb i="3516"/>
        </ext>
      </extLst>
    </bk>
    <bk>
      <extLst>
        <ext uri="{3e2802c4-a4d2-4d8b-9148-e3be6c30e623}">
          <xlrd:rvb i="3519"/>
        </ext>
      </extLst>
    </bk>
    <bk>
      <extLst>
        <ext uri="{3e2802c4-a4d2-4d8b-9148-e3be6c30e623}">
          <xlrd:rvb i="3522"/>
        </ext>
      </extLst>
    </bk>
    <bk>
      <extLst>
        <ext uri="{3e2802c4-a4d2-4d8b-9148-e3be6c30e623}">
          <xlrd:rvb i="3524"/>
        </ext>
      </extLst>
    </bk>
    <bk>
      <extLst>
        <ext uri="{3e2802c4-a4d2-4d8b-9148-e3be6c30e623}">
          <xlrd:rvb i="3527"/>
        </ext>
      </extLst>
    </bk>
    <bk>
      <extLst>
        <ext uri="{3e2802c4-a4d2-4d8b-9148-e3be6c30e623}">
          <xlrd:rvb i="3529"/>
        </ext>
      </extLst>
    </bk>
    <bk>
      <extLst>
        <ext uri="{3e2802c4-a4d2-4d8b-9148-e3be6c30e623}">
          <xlrd:rvb i="3531"/>
        </ext>
      </extLst>
    </bk>
    <bk>
      <extLst>
        <ext uri="{3e2802c4-a4d2-4d8b-9148-e3be6c30e623}">
          <xlrd:rvb i="3534"/>
        </ext>
      </extLst>
    </bk>
    <bk>
      <extLst>
        <ext uri="{3e2802c4-a4d2-4d8b-9148-e3be6c30e623}">
          <xlrd:rvb i="3537"/>
        </ext>
      </extLst>
    </bk>
    <bk>
      <extLst>
        <ext uri="{3e2802c4-a4d2-4d8b-9148-e3be6c30e623}">
          <xlrd:rvb i="3540"/>
        </ext>
      </extLst>
    </bk>
    <bk>
      <extLst>
        <ext uri="{3e2802c4-a4d2-4d8b-9148-e3be6c30e623}">
          <xlrd:rvb i="3542"/>
        </ext>
      </extLst>
    </bk>
    <bk>
      <extLst>
        <ext uri="{3e2802c4-a4d2-4d8b-9148-e3be6c30e623}">
          <xlrd:rvb i="3544"/>
        </ext>
      </extLst>
    </bk>
    <bk>
      <extLst>
        <ext uri="{3e2802c4-a4d2-4d8b-9148-e3be6c30e623}">
          <xlrd:rvb i="3547"/>
        </ext>
      </extLst>
    </bk>
    <bk>
      <extLst>
        <ext uri="{3e2802c4-a4d2-4d8b-9148-e3be6c30e623}">
          <xlrd:rvb i="3550"/>
        </ext>
      </extLst>
    </bk>
    <bk>
      <extLst>
        <ext uri="{3e2802c4-a4d2-4d8b-9148-e3be6c30e623}">
          <xlrd:rvb i="3553"/>
        </ext>
      </extLst>
    </bk>
    <bk>
      <extLst>
        <ext uri="{3e2802c4-a4d2-4d8b-9148-e3be6c30e623}">
          <xlrd:rvb i="3556"/>
        </ext>
      </extLst>
    </bk>
    <bk>
      <extLst>
        <ext uri="{3e2802c4-a4d2-4d8b-9148-e3be6c30e623}">
          <xlrd:rvb i="3559"/>
        </ext>
      </extLst>
    </bk>
    <bk>
      <extLst>
        <ext uri="{3e2802c4-a4d2-4d8b-9148-e3be6c30e623}">
          <xlrd:rvb i="3561"/>
        </ext>
      </extLst>
    </bk>
    <bk>
      <extLst>
        <ext uri="{3e2802c4-a4d2-4d8b-9148-e3be6c30e623}">
          <xlrd:rvb i="3563"/>
        </ext>
      </extLst>
    </bk>
    <bk>
      <extLst>
        <ext uri="{3e2802c4-a4d2-4d8b-9148-e3be6c30e623}">
          <xlrd:rvb i="3565"/>
        </ext>
      </extLst>
    </bk>
    <bk>
      <extLst>
        <ext uri="{3e2802c4-a4d2-4d8b-9148-e3be6c30e623}">
          <xlrd:rvb i="3568"/>
        </ext>
      </extLst>
    </bk>
    <bk>
      <extLst>
        <ext uri="{3e2802c4-a4d2-4d8b-9148-e3be6c30e623}">
          <xlrd:rvb i="3570"/>
        </ext>
      </extLst>
    </bk>
    <bk>
      <extLst>
        <ext uri="{3e2802c4-a4d2-4d8b-9148-e3be6c30e623}">
          <xlrd:rvb i="3573"/>
        </ext>
      </extLst>
    </bk>
    <bk>
      <extLst>
        <ext uri="{3e2802c4-a4d2-4d8b-9148-e3be6c30e623}">
          <xlrd:rvb i="3575"/>
        </ext>
      </extLst>
    </bk>
    <bk>
      <extLst>
        <ext uri="{3e2802c4-a4d2-4d8b-9148-e3be6c30e623}">
          <xlrd:rvb i="3577"/>
        </ext>
      </extLst>
    </bk>
    <bk>
      <extLst>
        <ext uri="{3e2802c4-a4d2-4d8b-9148-e3be6c30e623}">
          <xlrd:rvb i="3580"/>
        </ext>
      </extLst>
    </bk>
    <bk>
      <extLst>
        <ext uri="{3e2802c4-a4d2-4d8b-9148-e3be6c30e623}">
          <xlrd:rvb i="3582"/>
        </ext>
      </extLst>
    </bk>
    <bk>
      <extLst>
        <ext uri="{3e2802c4-a4d2-4d8b-9148-e3be6c30e623}">
          <xlrd:rvb i="3585"/>
        </ext>
      </extLst>
    </bk>
    <bk>
      <extLst>
        <ext uri="{3e2802c4-a4d2-4d8b-9148-e3be6c30e623}">
          <xlrd:rvb i="3587"/>
        </ext>
      </extLst>
    </bk>
    <bk>
      <extLst>
        <ext uri="{3e2802c4-a4d2-4d8b-9148-e3be6c30e623}">
          <xlrd:rvb i="3590"/>
        </ext>
      </extLst>
    </bk>
    <bk>
      <extLst>
        <ext uri="{3e2802c4-a4d2-4d8b-9148-e3be6c30e623}">
          <xlrd:rvb i="3592"/>
        </ext>
      </extLst>
    </bk>
    <bk>
      <extLst>
        <ext uri="{3e2802c4-a4d2-4d8b-9148-e3be6c30e623}">
          <xlrd:rvb i="3595"/>
        </ext>
      </extLst>
    </bk>
    <bk>
      <extLst>
        <ext uri="{3e2802c4-a4d2-4d8b-9148-e3be6c30e623}">
          <xlrd:rvb i="3598"/>
        </ext>
      </extLst>
    </bk>
    <bk>
      <extLst>
        <ext uri="{3e2802c4-a4d2-4d8b-9148-e3be6c30e623}">
          <xlrd:rvb i="3601"/>
        </ext>
      </extLst>
    </bk>
    <bk>
      <extLst>
        <ext uri="{3e2802c4-a4d2-4d8b-9148-e3be6c30e623}">
          <xlrd:rvb i="3603"/>
        </ext>
      </extLst>
    </bk>
    <bk>
      <extLst>
        <ext uri="{3e2802c4-a4d2-4d8b-9148-e3be6c30e623}">
          <xlrd:rvb i="3606"/>
        </ext>
      </extLst>
    </bk>
    <bk>
      <extLst>
        <ext uri="{3e2802c4-a4d2-4d8b-9148-e3be6c30e623}">
          <xlrd:rvb i="3609"/>
        </ext>
      </extLst>
    </bk>
    <bk>
      <extLst>
        <ext uri="{3e2802c4-a4d2-4d8b-9148-e3be6c30e623}">
          <xlrd:rvb i="3612"/>
        </ext>
      </extLst>
    </bk>
    <bk>
      <extLst>
        <ext uri="{3e2802c4-a4d2-4d8b-9148-e3be6c30e623}">
          <xlrd:rvb i="3615"/>
        </ext>
      </extLst>
    </bk>
    <bk>
      <extLst>
        <ext uri="{3e2802c4-a4d2-4d8b-9148-e3be6c30e623}">
          <xlrd:rvb i="3618"/>
        </ext>
      </extLst>
    </bk>
    <bk>
      <extLst>
        <ext uri="{3e2802c4-a4d2-4d8b-9148-e3be6c30e623}">
          <xlrd:rvb i="3620"/>
        </ext>
      </extLst>
    </bk>
    <bk>
      <extLst>
        <ext uri="{3e2802c4-a4d2-4d8b-9148-e3be6c30e623}">
          <xlrd:rvb i="3623"/>
        </ext>
      </extLst>
    </bk>
    <bk>
      <extLst>
        <ext uri="{3e2802c4-a4d2-4d8b-9148-e3be6c30e623}">
          <xlrd:rvb i="3625"/>
        </ext>
      </extLst>
    </bk>
    <bk>
      <extLst>
        <ext uri="{3e2802c4-a4d2-4d8b-9148-e3be6c30e623}">
          <xlrd:rvb i="3628"/>
        </ext>
      </extLst>
    </bk>
    <bk>
      <extLst>
        <ext uri="{3e2802c4-a4d2-4d8b-9148-e3be6c30e623}">
          <xlrd:rvb i="3630"/>
        </ext>
      </extLst>
    </bk>
    <bk>
      <extLst>
        <ext uri="{3e2802c4-a4d2-4d8b-9148-e3be6c30e623}">
          <xlrd:rvb i="3632"/>
        </ext>
      </extLst>
    </bk>
    <bk>
      <extLst>
        <ext uri="{3e2802c4-a4d2-4d8b-9148-e3be6c30e623}">
          <xlrd:rvb i="3634"/>
        </ext>
      </extLst>
    </bk>
    <bk>
      <extLst>
        <ext uri="{3e2802c4-a4d2-4d8b-9148-e3be6c30e623}">
          <xlrd:rvb i="3636"/>
        </ext>
      </extLst>
    </bk>
    <bk>
      <extLst>
        <ext uri="{3e2802c4-a4d2-4d8b-9148-e3be6c30e623}">
          <xlrd:rvb i="3638"/>
        </ext>
      </extLst>
    </bk>
    <bk>
      <extLst>
        <ext uri="{3e2802c4-a4d2-4d8b-9148-e3be6c30e623}">
          <xlrd:rvb i="3641"/>
        </ext>
      </extLst>
    </bk>
    <bk>
      <extLst>
        <ext uri="{3e2802c4-a4d2-4d8b-9148-e3be6c30e623}">
          <xlrd:rvb i="3644"/>
        </ext>
      </extLst>
    </bk>
    <bk>
      <extLst>
        <ext uri="{3e2802c4-a4d2-4d8b-9148-e3be6c30e623}">
          <xlrd:rvb i="3647"/>
        </ext>
      </extLst>
    </bk>
    <bk>
      <extLst>
        <ext uri="{3e2802c4-a4d2-4d8b-9148-e3be6c30e623}">
          <xlrd:rvb i="3649"/>
        </ext>
      </extLst>
    </bk>
    <bk>
      <extLst>
        <ext uri="{3e2802c4-a4d2-4d8b-9148-e3be6c30e623}">
          <xlrd:rvb i="3652"/>
        </ext>
      </extLst>
    </bk>
    <bk>
      <extLst>
        <ext uri="{3e2802c4-a4d2-4d8b-9148-e3be6c30e623}">
          <xlrd:rvb i="3654"/>
        </ext>
      </extLst>
    </bk>
    <bk>
      <extLst>
        <ext uri="{3e2802c4-a4d2-4d8b-9148-e3be6c30e623}">
          <xlrd:rvb i="3656"/>
        </ext>
      </extLst>
    </bk>
    <bk>
      <extLst>
        <ext uri="{3e2802c4-a4d2-4d8b-9148-e3be6c30e623}">
          <xlrd:rvb i="3658"/>
        </ext>
      </extLst>
    </bk>
    <bk>
      <extLst>
        <ext uri="{3e2802c4-a4d2-4d8b-9148-e3be6c30e623}">
          <xlrd:rvb i="3661"/>
        </ext>
      </extLst>
    </bk>
    <bk>
      <extLst>
        <ext uri="{3e2802c4-a4d2-4d8b-9148-e3be6c30e623}">
          <xlrd:rvb i="3664"/>
        </ext>
      </extLst>
    </bk>
    <bk>
      <extLst>
        <ext uri="{3e2802c4-a4d2-4d8b-9148-e3be6c30e623}">
          <xlrd:rvb i="3666"/>
        </ext>
      </extLst>
    </bk>
    <bk>
      <extLst>
        <ext uri="{3e2802c4-a4d2-4d8b-9148-e3be6c30e623}">
          <xlrd:rvb i="3669"/>
        </ext>
      </extLst>
    </bk>
    <bk>
      <extLst>
        <ext uri="{3e2802c4-a4d2-4d8b-9148-e3be6c30e623}">
          <xlrd:rvb i="3671"/>
        </ext>
      </extLst>
    </bk>
    <bk>
      <extLst>
        <ext uri="{3e2802c4-a4d2-4d8b-9148-e3be6c30e623}">
          <xlrd:rvb i="3674"/>
        </ext>
      </extLst>
    </bk>
    <bk>
      <extLst>
        <ext uri="{3e2802c4-a4d2-4d8b-9148-e3be6c30e623}">
          <xlrd:rvb i="3676"/>
        </ext>
      </extLst>
    </bk>
    <bk>
      <extLst>
        <ext uri="{3e2802c4-a4d2-4d8b-9148-e3be6c30e623}">
          <xlrd:rvb i="3679"/>
        </ext>
      </extLst>
    </bk>
    <bk>
      <extLst>
        <ext uri="{3e2802c4-a4d2-4d8b-9148-e3be6c30e623}">
          <xlrd:rvb i="3681"/>
        </ext>
      </extLst>
    </bk>
    <bk>
      <extLst>
        <ext uri="{3e2802c4-a4d2-4d8b-9148-e3be6c30e623}">
          <xlrd:rvb i="3684"/>
        </ext>
      </extLst>
    </bk>
    <bk>
      <extLst>
        <ext uri="{3e2802c4-a4d2-4d8b-9148-e3be6c30e623}">
          <xlrd:rvb i="3687"/>
        </ext>
      </extLst>
    </bk>
    <bk>
      <extLst>
        <ext uri="{3e2802c4-a4d2-4d8b-9148-e3be6c30e623}">
          <xlrd:rvb i="3690"/>
        </ext>
      </extLst>
    </bk>
    <bk>
      <extLst>
        <ext uri="{3e2802c4-a4d2-4d8b-9148-e3be6c30e623}">
          <xlrd:rvb i="3693"/>
        </ext>
      </extLst>
    </bk>
    <bk>
      <extLst>
        <ext uri="{3e2802c4-a4d2-4d8b-9148-e3be6c30e623}">
          <xlrd:rvb i="3695"/>
        </ext>
      </extLst>
    </bk>
    <bk>
      <extLst>
        <ext uri="{3e2802c4-a4d2-4d8b-9148-e3be6c30e623}">
          <xlrd:rvb i="3698"/>
        </ext>
      </extLst>
    </bk>
    <bk>
      <extLst>
        <ext uri="{3e2802c4-a4d2-4d8b-9148-e3be6c30e623}">
          <xlrd:rvb i="3700"/>
        </ext>
      </extLst>
    </bk>
    <bk>
      <extLst>
        <ext uri="{3e2802c4-a4d2-4d8b-9148-e3be6c30e623}">
          <xlrd:rvb i="3702"/>
        </ext>
      </extLst>
    </bk>
    <bk>
      <extLst>
        <ext uri="{3e2802c4-a4d2-4d8b-9148-e3be6c30e623}">
          <xlrd:rvb i="3705"/>
        </ext>
      </extLst>
    </bk>
    <bk>
      <extLst>
        <ext uri="{3e2802c4-a4d2-4d8b-9148-e3be6c30e623}">
          <xlrd:rvb i="3708"/>
        </ext>
      </extLst>
    </bk>
    <bk>
      <extLst>
        <ext uri="{3e2802c4-a4d2-4d8b-9148-e3be6c30e623}">
          <xlrd:rvb i="3710"/>
        </ext>
      </extLst>
    </bk>
    <bk>
      <extLst>
        <ext uri="{3e2802c4-a4d2-4d8b-9148-e3be6c30e623}">
          <xlrd:rvb i="3713"/>
        </ext>
      </extLst>
    </bk>
    <bk>
      <extLst>
        <ext uri="{3e2802c4-a4d2-4d8b-9148-e3be6c30e623}">
          <xlrd:rvb i="3715"/>
        </ext>
      </extLst>
    </bk>
    <bk>
      <extLst>
        <ext uri="{3e2802c4-a4d2-4d8b-9148-e3be6c30e623}">
          <xlrd:rvb i="3717"/>
        </ext>
      </extLst>
    </bk>
    <bk>
      <extLst>
        <ext uri="{3e2802c4-a4d2-4d8b-9148-e3be6c30e623}">
          <xlrd:rvb i="3719"/>
        </ext>
      </extLst>
    </bk>
    <bk>
      <extLst>
        <ext uri="{3e2802c4-a4d2-4d8b-9148-e3be6c30e623}">
          <xlrd:rvb i="3722"/>
        </ext>
      </extLst>
    </bk>
    <bk>
      <extLst>
        <ext uri="{3e2802c4-a4d2-4d8b-9148-e3be6c30e623}">
          <xlrd:rvb i="3725"/>
        </ext>
      </extLst>
    </bk>
    <bk>
      <extLst>
        <ext uri="{3e2802c4-a4d2-4d8b-9148-e3be6c30e623}">
          <xlrd:rvb i="3728"/>
        </ext>
      </extLst>
    </bk>
    <bk>
      <extLst>
        <ext uri="{3e2802c4-a4d2-4d8b-9148-e3be6c30e623}">
          <xlrd:rvb i="3730"/>
        </ext>
      </extLst>
    </bk>
    <bk>
      <extLst>
        <ext uri="{3e2802c4-a4d2-4d8b-9148-e3be6c30e623}">
          <xlrd:rvb i="3733"/>
        </ext>
      </extLst>
    </bk>
    <bk>
      <extLst>
        <ext uri="{3e2802c4-a4d2-4d8b-9148-e3be6c30e623}">
          <xlrd:rvb i="3736"/>
        </ext>
      </extLst>
    </bk>
    <bk>
      <extLst>
        <ext uri="{3e2802c4-a4d2-4d8b-9148-e3be6c30e623}">
          <xlrd:rvb i="3739"/>
        </ext>
      </extLst>
    </bk>
    <bk>
      <extLst>
        <ext uri="{3e2802c4-a4d2-4d8b-9148-e3be6c30e623}">
          <xlrd:rvb i="3742"/>
        </ext>
      </extLst>
    </bk>
    <bk>
      <extLst>
        <ext uri="{3e2802c4-a4d2-4d8b-9148-e3be6c30e623}">
          <xlrd:rvb i="3745"/>
        </ext>
      </extLst>
    </bk>
    <bk>
      <extLst>
        <ext uri="{3e2802c4-a4d2-4d8b-9148-e3be6c30e623}">
          <xlrd:rvb i="3748"/>
        </ext>
      </extLst>
    </bk>
    <bk>
      <extLst>
        <ext uri="{3e2802c4-a4d2-4d8b-9148-e3be6c30e623}">
          <xlrd:rvb i="3750"/>
        </ext>
      </extLst>
    </bk>
    <bk>
      <extLst>
        <ext uri="{3e2802c4-a4d2-4d8b-9148-e3be6c30e623}">
          <xlrd:rvb i="3752"/>
        </ext>
      </extLst>
    </bk>
    <bk>
      <extLst>
        <ext uri="{3e2802c4-a4d2-4d8b-9148-e3be6c30e623}">
          <xlrd:rvb i="3755"/>
        </ext>
      </extLst>
    </bk>
    <bk>
      <extLst>
        <ext uri="{3e2802c4-a4d2-4d8b-9148-e3be6c30e623}">
          <xlrd:rvb i="3758"/>
        </ext>
      </extLst>
    </bk>
    <bk>
      <extLst>
        <ext uri="{3e2802c4-a4d2-4d8b-9148-e3be6c30e623}">
          <xlrd:rvb i="3760"/>
        </ext>
      </extLst>
    </bk>
    <bk>
      <extLst>
        <ext uri="{3e2802c4-a4d2-4d8b-9148-e3be6c30e623}">
          <xlrd:rvb i="3763"/>
        </ext>
      </extLst>
    </bk>
    <bk>
      <extLst>
        <ext uri="{3e2802c4-a4d2-4d8b-9148-e3be6c30e623}">
          <xlrd:rvb i="3765"/>
        </ext>
      </extLst>
    </bk>
    <bk>
      <extLst>
        <ext uri="{3e2802c4-a4d2-4d8b-9148-e3be6c30e623}">
          <xlrd:rvb i="3768"/>
        </ext>
      </extLst>
    </bk>
    <bk>
      <extLst>
        <ext uri="{3e2802c4-a4d2-4d8b-9148-e3be6c30e623}">
          <xlrd:rvb i="3771"/>
        </ext>
      </extLst>
    </bk>
    <bk>
      <extLst>
        <ext uri="{3e2802c4-a4d2-4d8b-9148-e3be6c30e623}">
          <xlrd:rvb i="3774"/>
        </ext>
      </extLst>
    </bk>
    <bk>
      <extLst>
        <ext uri="{3e2802c4-a4d2-4d8b-9148-e3be6c30e623}">
          <xlrd:rvb i="3777"/>
        </ext>
      </extLst>
    </bk>
    <bk>
      <extLst>
        <ext uri="{3e2802c4-a4d2-4d8b-9148-e3be6c30e623}">
          <xlrd:rvb i="3780"/>
        </ext>
      </extLst>
    </bk>
    <bk>
      <extLst>
        <ext uri="{3e2802c4-a4d2-4d8b-9148-e3be6c30e623}">
          <xlrd:rvb i="3782"/>
        </ext>
      </extLst>
    </bk>
    <bk>
      <extLst>
        <ext uri="{3e2802c4-a4d2-4d8b-9148-e3be6c30e623}">
          <xlrd:rvb i="3784"/>
        </ext>
      </extLst>
    </bk>
    <bk>
      <extLst>
        <ext uri="{3e2802c4-a4d2-4d8b-9148-e3be6c30e623}">
          <xlrd:rvb i="3786"/>
        </ext>
      </extLst>
    </bk>
    <bk>
      <extLst>
        <ext uri="{3e2802c4-a4d2-4d8b-9148-e3be6c30e623}">
          <xlrd:rvb i="3789"/>
        </ext>
      </extLst>
    </bk>
    <bk>
      <extLst>
        <ext uri="{3e2802c4-a4d2-4d8b-9148-e3be6c30e623}">
          <xlrd:rvb i="3791"/>
        </ext>
      </extLst>
    </bk>
    <bk>
      <extLst>
        <ext uri="{3e2802c4-a4d2-4d8b-9148-e3be6c30e623}">
          <xlrd:rvb i="3793"/>
        </ext>
      </extLst>
    </bk>
    <bk>
      <extLst>
        <ext uri="{3e2802c4-a4d2-4d8b-9148-e3be6c30e623}">
          <xlrd:rvb i="3796"/>
        </ext>
      </extLst>
    </bk>
    <bk>
      <extLst>
        <ext uri="{3e2802c4-a4d2-4d8b-9148-e3be6c30e623}">
          <xlrd:rvb i="3799"/>
        </ext>
      </extLst>
    </bk>
    <bk>
      <extLst>
        <ext uri="{3e2802c4-a4d2-4d8b-9148-e3be6c30e623}">
          <xlrd:rvb i="3801"/>
        </ext>
      </extLst>
    </bk>
    <bk>
      <extLst>
        <ext uri="{3e2802c4-a4d2-4d8b-9148-e3be6c30e623}">
          <xlrd:rvb i="3804"/>
        </ext>
      </extLst>
    </bk>
    <bk>
      <extLst>
        <ext uri="{3e2802c4-a4d2-4d8b-9148-e3be6c30e623}">
          <xlrd:rvb i="3806"/>
        </ext>
      </extLst>
    </bk>
    <bk>
      <extLst>
        <ext uri="{3e2802c4-a4d2-4d8b-9148-e3be6c30e623}">
          <xlrd:rvb i="3809"/>
        </ext>
      </extLst>
    </bk>
    <bk>
      <extLst>
        <ext uri="{3e2802c4-a4d2-4d8b-9148-e3be6c30e623}">
          <xlrd:rvb i="3811"/>
        </ext>
      </extLst>
    </bk>
    <bk>
      <extLst>
        <ext uri="{3e2802c4-a4d2-4d8b-9148-e3be6c30e623}">
          <xlrd:rvb i="3814"/>
        </ext>
      </extLst>
    </bk>
    <bk>
      <extLst>
        <ext uri="{3e2802c4-a4d2-4d8b-9148-e3be6c30e623}">
          <xlrd:rvb i="3817"/>
        </ext>
      </extLst>
    </bk>
    <bk>
      <extLst>
        <ext uri="{3e2802c4-a4d2-4d8b-9148-e3be6c30e623}">
          <xlrd:rvb i="3820"/>
        </ext>
      </extLst>
    </bk>
    <bk>
      <extLst>
        <ext uri="{3e2802c4-a4d2-4d8b-9148-e3be6c30e623}">
          <xlrd:rvb i="3822"/>
        </ext>
      </extLst>
    </bk>
    <bk>
      <extLst>
        <ext uri="{3e2802c4-a4d2-4d8b-9148-e3be6c30e623}">
          <xlrd:rvb i="3825"/>
        </ext>
      </extLst>
    </bk>
    <bk>
      <extLst>
        <ext uri="{3e2802c4-a4d2-4d8b-9148-e3be6c30e623}">
          <xlrd:rvb i="3828"/>
        </ext>
      </extLst>
    </bk>
    <bk>
      <extLst>
        <ext uri="{3e2802c4-a4d2-4d8b-9148-e3be6c30e623}">
          <xlrd:rvb i="3831"/>
        </ext>
      </extLst>
    </bk>
    <bk>
      <extLst>
        <ext uri="{3e2802c4-a4d2-4d8b-9148-e3be6c30e623}">
          <xlrd:rvb i="3834"/>
        </ext>
      </extLst>
    </bk>
    <bk>
      <extLst>
        <ext uri="{3e2802c4-a4d2-4d8b-9148-e3be6c30e623}">
          <xlrd:rvb i="3837"/>
        </ext>
      </extLst>
    </bk>
    <bk>
      <extLst>
        <ext uri="{3e2802c4-a4d2-4d8b-9148-e3be6c30e623}">
          <xlrd:rvb i="3840"/>
        </ext>
      </extLst>
    </bk>
    <bk>
      <extLst>
        <ext uri="{3e2802c4-a4d2-4d8b-9148-e3be6c30e623}">
          <xlrd:rvb i="3843"/>
        </ext>
      </extLst>
    </bk>
    <bk>
      <extLst>
        <ext uri="{3e2802c4-a4d2-4d8b-9148-e3be6c30e623}">
          <xlrd:rvb i="3846"/>
        </ext>
      </extLst>
    </bk>
    <bk>
      <extLst>
        <ext uri="{3e2802c4-a4d2-4d8b-9148-e3be6c30e623}">
          <xlrd:rvb i="3849"/>
        </ext>
      </extLst>
    </bk>
    <bk>
      <extLst>
        <ext uri="{3e2802c4-a4d2-4d8b-9148-e3be6c30e623}">
          <xlrd:rvb i="3852"/>
        </ext>
      </extLst>
    </bk>
    <bk>
      <extLst>
        <ext uri="{3e2802c4-a4d2-4d8b-9148-e3be6c30e623}">
          <xlrd:rvb i="3855"/>
        </ext>
      </extLst>
    </bk>
    <bk>
      <extLst>
        <ext uri="{3e2802c4-a4d2-4d8b-9148-e3be6c30e623}">
          <xlrd:rvb i="3858"/>
        </ext>
      </extLst>
    </bk>
    <bk>
      <extLst>
        <ext uri="{3e2802c4-a4d2-4d8b-9148-e3be6c30e623}">
          <xlrd:rvb i="3860"/>
        </ext>
      </extLst>
    </bk>
    <bk>
      <extLst>
        <ext uri="{3e2802c4-a4d2-4d8b-9148-e3be6c30e623}">
          <xlrd:rvb i="3863"/>
        </ext>
      </extLst>
    </bk>
    <bk>
      <extLst>
        <ext uri="{3e2802c4-a4d2-4d8b-9148-e3be6c30e623}">
          <xlrd:rvb i="3866"/>
        </ext>
      </extLst>
    </bk>
    <bk>
      <extLst>
        <ext uri="{3e2802c4-a4d2-4d8b-9148-e3be6c30e623}">
          <xlrd:rvb i="3869"/>
        </ext>
      </extLst>
    </bk>
    <bk>
      <extLst>
        <ext uri="{3e2802c4-a4d2-4d8b-9148-e3be6c30e623}">
          <xlrd:rvb i="3872"/>
        </ext>
      </extLst>
    </bk>
    <bk>
      <extLst>
        <ext uri="{3e2802c4-a4d2-4d8b-9148-e3be6c30e623}">
          <xlrd:rvb i="3875"/>
        </ext>
      </extLst>
    </bk>
    <bk>
      <extLst>
        <ext uri="{3e2802c4-a4d2-4d8b-9148-e3be6c30e623}">
          <xlrd:rvb i="3878"/>
        </ext>
      </extLst>
    </bk>
    <bk>
      <extLst>
        <ext uri="{3e2802c4-a4d2-4d8b-9148-e3be6c30e623}">
          <xlrd:rvb i="3881"/>
        </ext>
      </extLst>
    </bk>
    <bk>
      <extLst>
        <ext uri="{3e2802c4-a4d2-4d8b-9148-e3be6c30e623}">
          <xlrd:rvb i="3884"/>
        </ext>
      </extLst>
    </bk>
    <bk>
      <extLst>
        <ext uri="{3e2802c4-a4d2-4d8b-9148-e3be6c30e623}">
          <xlrd:rvb i="3886"/>
        </ext>
      </extLst>
    </bk>
    <bk>
      <extLst>
        <ext uri="{3e2802c4-a4d2-4d8b-9148-e3be6c30e623}">
          <xlrd:rvb i="3889"/>
        </ext>
      </extLst>
    </bk>
    <bk>
      <extLst>
        <ext uri="{3e2802c4-a4d2-4d8b-9148-e3be6c30e623}">
          <xlrd:rvb i="3892"/>
        </ext>
      </extLst>
    </bk>
    <bk>
      <extLst>
        <ext uri="{3e2802c4-a4d2-4d8b-9148-e3be6c30e623}">
          <xlrd:rvb i="3895"/>
        </ext>
      </extLst>
    </bk>
    <bk>
      <extLst>
        <ext uri="{3e2802c4-a4d2-4d8b-9148-e3be6c30e623}">
          <xlrd:rvb i="3898"/>
        </ext>
      </extLst>
    </bk>
    <bk>
      <extLst>
        <ext uri="{3e2802c4-a4d2-4d8b-9148-e3be6c30e623}">
          <xlrd:rvb i="3901"/>
        </ext>
      </extLst>
    </bk>
    <bk>
      <extLst>
        <ext uri="{3e2802c4-a4d2-4d8b-9148-e3be6c30e623}">
          <xlrd:rvb i="3904"/>
        </ext>
      </extLst>
    </bk>
    <bk>
      <extLst>
        <ext uri="{3e2802c4-a4d2-4d8b-9148-e3be6c30e623}">
          <xlrd:rvb i="3907"/>
        </ext>
      </extLst>
    </bk>
    <bk>
      <extLst>
        <ext uri="{3e2802c4-a4d2-4d8b-9148-e3be6c30e623}">
          <xlrd:rvb i="3910"/>
        </ext>
      </extLst>
    </bk>
    <bk>
      <extLst>
        <ext uri="{3e2802c4-a4d2-4d8b-9148-e3be6c30e623}">
          <xlrd:rvb i="3913"/>
        </ext>
      </extLst>
    </bk>
    <bk>
      <extLst>
        <ext uri="{3e2802c4-a4d2-4d8b-9148-e3be6c30e623}">
          <xlrd:rvb i="3916"/>
        </ext>
      </extLst>
    </bk>
    <bk>
      <extLst>
        <ext uri="{3e2802c4-a4d2-4d8b-9148-e3be6c30e623}">
          <xlrd:rvb i="3918"/>
        </ext>
      </extLst>
    </bk>
    <bk>
      <extLst>
        <ext uri="{3e2802c4-a4d2-4d8b-9148-e3be6c30e623}">
          <xlrd:rvb i="3921"/>
        </ext>
      </extLst>
    </bk>
    <bk>
      <extLst>
        <ext uri="{3e2802c4-a4d2-4d8b-9148-e3be6c30e623}">
          <xlrd:rvb i="3924"/>
        </ext>
      </extLst>
    </bk>
    <bk>
      <extLst>
        <ext uri="{3e2802c4-a4d2-4d8b-9148-e3be6c30e623}">
          <xlrd:rvb i="3927"/>
        </ext>
      </extLst>
    </bk>
    <bk>
      <extLst>
        <ext uri="{3e2802c4-a4d2-4d8b-9148-e3be6c30e623}">
          <xlrd:rvb i="3930"/>
        </ext>
      </extLst>
    </bk>
    <bk>
      <extLst>
        <ext uri="{3e2802c4-a4d2-4d8b-9148-e3be6c30e623}">
          <xlrd:rvb i="3933"/>
        </ext>
      </extLst>
    </bk>
    <bk>
      <extLst>
        <ext uri="{3e2802c4-a4d2-4d8b-9148-e3be6c30e623}">
          <xlrd:rvb i="3936"/>
        </ext>
      </extLst>
    </bk>
    <bk>
      <extLst>
        <ext uri="{3e2802c4-a4d2-4d8b-9148-e3be6c30e623}">
          <xlrd:rvb i="3939"/>
        </ext>
      </extLst>
    </bk>
    <bk>
      <extLst>
        <ext uri="{3e2802c4-a4d2-4d8b-9148-e3be6c30e623}">
          <xlrd:rvb i="3941"/>
        </ext>
      </extLst>
    </bk>
    <bk>
      <extLst>
        <ext uri="{3e2802c4-a4d2-4d8b-9148-e3be6c30e623}">
          <xlrd:rvb i="3944"/>
        </ext>
      </extLst>
    </bk>
    <bk>
      <extLst>
        <ext uri="{3e2802c4-a4d2-4d8b-9148-e3be6c30e623}">
          <xlrd:rvb i="3947"/>
        </ext>
      </extLst>
    </bk>
    <bk>
      <extLst>
        <ext uri="{3e2802c4-a4d2-4d8b-9148-e3be6c30e623}">
          <xlrd:rvb i="3950"/>
        </ext>
      </extLst>
    </bk>
    <bk>
      <extLst>
        <ext uri="{3e2802c4-a4d2-4d8b-9148-e3be6c30e623}">
          <xlrd:rvb i="3952"/>
        </ext>
      </extLst>
    </bk>
    <bk>
      <extLst>
        <ext uri="{3e2802c4-a4d2-4d8b-9148-e3be6c30e623}">
          <xlrd:rvb i="3955"/>
        </ext>
      </extLst>
    </bk>
    <bk>
      <extLst>
        <ext uri="{3e2802c4-a4d2-4d8b-9148-e3be6c30e623}">
          <xlrd:rvb i="3958"/>
        </ext>
      </extLst>
    </bk>
    <bk>
      <extLst>
        <ext uri="{3e2802c4-a4d2-4d8b-9148-e3be6c30e623}">
          <xlrd:rvb i="3960"/>
        </ext>
      </extLst>
    </bk>
    <bk>
      <extLst>
        <ext uri="{3e2802c4-a4d2-4d8b-9148-e3be6c30e623}">
          <xlrd:rvb i="3962"/>
        </ext>
      </extLst>
    </bk>
    <bk>
      <extLst>
        <ext uri="{3e2802c4-a4d2-4d8b-9148-e3be6c30e623}">
          <xlrd:rvb i="3965"/>
        </ext>
      </extLst>
    </bk>
    <bk>
      <extLst>
        <ext uri="{3e2802c4-a4d2-4d8b-9148-e3be6c30e623}">
          <xlrd:rvb i="3968"/>
        </ext>
      </extLst>
    </bk>
    <bk>
      <extLst>
        <ext uri="{3e2802c4-a4d2-4d8b-9148-e3be6c30e623}">
          <xlrd:rvb i="3970"/>
        </ext>
      </extLst>
    </bk>
    <bk>
      <extLst>
        <ext uri="{3e2802c4-a4d2-4d8b-9148-e3be6c30e623}">
          <xlrd:rvb i="3972"/>
        </ext>
      </extLst>
    </bk>
    <bk>
      <extLst>
        <ext uri="{3e2802c4-a4d2-4d8b-9148-e3be6c30e623}">
          <xlrd:rvb i="3975"/>
        </ext>
      </extLst>
    </bk>
    <bk>
      <extLst>
        <ext uri="{3e2802c4-a4d2-4d8b-9148-e3be6c30e623}">
          <xlrd:rvb i="3978"/>
        </ext>
      </extLst>
    </bk>
    <bk>
      <extLst>
        <ext uri="{3e2802c4-a4d2-4d8b-9148-e3be6c30e623}">
          <xlrd:rvb i="3980"/>
        </ext>
      </extLst>
    </bk>
    <bk>
      <extLst>
        <ext uri="{3e2802c4-a4d2-4d8b-9148-e3be6c30e623}">
          <xlrd:rvb i="3983"/>
        </ext>
      </extLst>
    </bk>
    <bk>
      <extLst>
        <ext uri="{3e2802c4-a4d2-4d8b-9148-e3be6c30e623}">
          <xlrd:rvb i="3985"/>
        </ext>
      </extLst>
    </bk>
    <bk>
      <extLst>
        <ext uri="{3e2802c4-a4d2-4d8b-9148-e3be6c30e623}">
          <xlrd:rvb i="3987"/>
        </ext>
      </extLst>
    </bk>
    <bk>
      <extLst>
        <ext uri="{3e2802c4-a4d2-4d8b-9148-e3be6c30e623}">
          <xlrd:rvb i="3989"/>
        </ext>
      </extLst>
    </bk>
    <bk>
      <extLst>
        <ext uri="{3e2802c4-a4d2-4d8b-9148-e3be6c30e623}">
          <xlrd:rvb i="3991"/>
        </ext>
      </extLst>
    </bk>
    <bk>
      <extLst>
        <ext uri="{3e2802c4-a4d2-4d8b-9148-e3be6c30e623}">
          <xlrd:rvb i="3994"/>
        </ext>
      </extLst>
    </bk>
    <bk>
      <extLst>
        <ext uri="{3e2802c4-a4d2-4d8b-9148-e3be6c30e623}">
          <xlrd:rvb i="3996"/>
        </ext>
      </extLst>
    </bk>
    <bk>
      <extLst>
        <ext uri="{3e2802c4-a4d2-4d8b-9148-e3be6c30e623}">
          <xlrd:rvb i="3999"/>
        </ext>
      </extLst>
    </bk>
    <bk>
      <extLst>
        <ext uri="{3e2802c4-a4d2-4d8b-9148-e3be6c30e623}">
          <xlrd:rvb i="4002"/>
        </ext>
      </extLst>
    </bk>
    <bk>
      <extLst>
        <ext uri="{3e2802c4-a4d2-4d8b-9148-e3be6c30e623}">
          <xlrd:rvb i="4005"/>
        </ext>
      </extLst>
    </bk>
    <bk>
      <extLst>
        <ext uri="{3e2802c4-a4d2-4d8b-9148-e3be6c30e623}">
          <xlrd:rvb i="4008"/>
        </ext>
      </extLst>
    </bk>
    <bk>
      <extLst>
        <ext uri="{3e2802c4-a4d2-4d8b-9148-e3be6c30e623}">
          <xlrd:rvb i="4011"/>
        </ext>
      </extLst>
    </bk>
    <bk>
      <extLst>
        <ext uri="{3e2802c4-a4d2-4d8b-9148-e3be6c30e623}">
          <xlrd:rvb i="4014"/>
        </ext>
      </extLst>
    </bk>
    <bk>
      <extLst>
        <ext uri="{3e2802c4-a4d2-4d8b-9148-e3be6c30e623}">
          <xlrd:rvb i="4017"/>
        </ext>
      </extLst>
    </bk>
    <bk>
      <extLst>
        <ext uri="{3e2802c4-a4d2-4d8b-9148-e3be6c30e623}">
          <xlrd:rvb i="4020"/>
        </ext>
      </extLst>
    </bk>
    <bk>
      <extLst>
        <ext uri="{3e2802c4-a4d2-4d8b-9148-e3be6c30e623}">
          <xlrd:rvb i="4022"/>
        </ext>
      </extLst>
    </bk>
    <bk>
      <extLst>
        <ext uri="{3e2802c4-a4d2-4d8b-9148-e3be6c30e623}">
          <xlrd:rvb i="4024"/>
        </ext>
      </extLst>
    </bk>
    <bk>
      <extLst>
        <ext uri="{3e2802c4-a4d2-4d8b-9148-e3be6c30e623}">
          <xlrd:rvb i="4027"/>
        </ext>
      </extLst>
    </bk>
    <bk>
      <extLst>
        <ext uri="{3e2802c4-a4d2-4d8b-9148-e3be6c30e623}">
          <xlrd:rvb i="4030"/>
        </ext>
      </extLst>
    </bk>
    <bk>
      <extLst>
        <ext uri="{3e2802c4-a4d2-4d8b-9148-e3be6c30e623}">
          <xlrd:rvb i="4033"/>
        </ext>
      </extLst>
    </bk>
    <bk>
      <extLst>
        <ext uri="{3e2802c4-a4d2-4d8b-9148-e3be6c30e623}">
          <xlrd:rvb i="4036"/>
        </ext>
      </extLst>
    </bk>
    <bk>
      <extLst>
        <ext uri="{3e2802c4-a4d2-4d8b-9148-e3be6c30e623}">
          <xlrd:rvb i="4039"/>
        </ext>
      </extLst>
    </bk>
    <bk>
      <extLst>
        <ext uri="{3e2802c4-a4d2-4d8b-9148-e3be6c30e623}">
          <xlrd:rvb i="4042"/>
        </ext>
      </extLst>
    </bk>
    <bk>
      <extLst>
        <ext uri="{3e2802c4-a4d2-4d8b-9148-e3be6c30e623}">
          <xlrd:rvb i="4045"/>
        </ext>
      </extLst>
    </bk>
    <bk>
      <extLst>
        <ext uri="{3e2802c4-a4d2-4d8b-9148-e3be6c30e623}">
          <xlrd:rvb i="4048"/>
        </ext>
      </extLst>
    </bk>
    <bk>
      <extLst>
        <ext uri="{3e2802c4-a4d2-4d8b-9148-e3be6c30e623}">
          <xlrd:rvb i="4051"/>
        </ext>
      </extLst>
    </bk>
    <bk>
      <extLst>
        <ext uri="{3e2802c4-a4d2-4d8b-9148-e3be6c30e623}">
          <xlrd:rvb i="4054"/>
        </ext>
      </extLst>
    </bk>
    <bk>
      <extLst>
        <ext uri="{3e2802c4-a4d2-4d8b-9148-e3be6c30e623}">
          <xlrd:rvb i="4057"/>
        </ext>
      </extLst>
    </bk>
    <bk>
      <extLst>
        <ext uri="{3e2802c4-a4d2-4d8b-9148-e3be6c30e623}">
          <xlrd:rvb i="4060"/>
        </ext>
      </extLst>
    </bk>
    <bk>
      <extLst>
        <ext uri="{3e2802c4-a4d2-4d8b-9148-e3be6c30e623}">
          <xlrd:rvb i="4063"/>
        </ext>
      </extLst>
    </bk>
    <bk>
      <extLst>
        <ext uri="{3e2802c4-a4d2-4d8b-9148-e3be6c30e623}">
          <xlrd:rvb i="4066"/>
        </ext>
      </extLst>
    </bk>
    <bk>
      <extLst>
        <ext uri="{3e2802c4-a4d2-4d8b-9148-e3be6c30e623}">
          <xlrd:rvb i="4069"/>
        </ext>
      </extLst>
    </bk>
    <bk>
      <extLst>
        <ext uri="{3e2802c4-a4d2-4d8b-9148-e3be6c30e623}">
          <xlrd:rvb i="4072"/>
        </ext>
      </extLst>
    </bk>
    <bk>
      <extLst>
        <ext uri="{3e2802c4-a4d2-4d8b-9148-e3be6c30e623}">
          <xlrd:rvb i="4075"/>
        </ext>
      </extLst>
    </bk>
    <bk>
      <extLst>
        <ext uri="{3e2802c4-a4d2-4d8b-9148-e3be6c30e623}">
          <xlrd:rvb i="4078"/>
        </ext>
      </extLst>
    </bk>
    <bk>
      <extLst>
        <ext uri="{3e2802c4-a4d2-4d8b-9148-e3be6c30e623}">
          <xlrd:rvb i="4080"/>
        </ext>
      </extLst>
    </bk>
    <bk>
      <extLst>
        <ext uri="{3e2802c4-a4d2-4d8b-9148-e3be6c30e623}">
          <xlrd:rvb i="4083"/>
        </ext>
      </extLst>
    </bk>
    <bk>
      <extLst>
        <ext uri="{3e2802c4-a4d2-4d8b-9148-e3be6c30e623}">
          <xlrd:rvb i="4085"/>
        </ext>
      </extLst>
    </bk>
    <bk>
      <extLst>
        <ext uri="{3e2802c4-a4d2-4d8b-9148-e3be6c30e623}">
          <xlrd:rvb i="4087"/>
        </ext>
      </extLst>
    </bk>
    <bk>
      <extLst>
        <ext uri="{3e2802c4-a4d2-4d8b-9148-e3be6c30e623}">
          <xlrd:rvb i="4090"/>
        </ext>
      </extLst>
    </bk>
    <bk>
      <extLst>
        <ext uri="{3e2802c4-a4d2-4d8b-9148-e3be6c30e623}">
          <xlrd:rvb i="4092"/>
        </ext>
      </extLst>
    </bk>
    <bk>
      <extLst>
        <ext uri="{3e2802c4-a4d2-4d8b-9148-e3be6c30e623}">
          <xlrd:rvb i="4094"/>
        </ext>
      </extLst>
    </bk>
    <bk>
      <extLst>
        <ext uri="{3e2802c4-a4d2-4d8b-9148-e3be6c30e623}">
          <xlrd:rvb i="4097"/>
        </ext>
      </extLst>
    </bk>
    <bk>
      <extLst>
        <ext uri="{3e2802c4-a4d2-4d8b-9148-e3be6c30e623}">
          <xlrd:rvb i="4100"/>
        </ext>
      </extLst>
    </bk>
    <bk>
      <extLst>
        <ext uri="{3e2802c4-a4d2-4d8b-9148-e3be6c30e623}">
          <xlrd:rvb i="4103"/>
        </ext>
      </extLst>
    </bk>
    <bk>
      <extLst>
        <ext uri="{3e2802c4-a4d2-4d8b-9148-e3be6c30e623}">
          <xlrd:rvb i="4106"/>
        </ext>
      </extLst>
    </bk>
    <bk>
      <extLst>
        <ext uri="{3e2802c4-a4d2-4d8b-9148-e3be6c30e623}">
          <xlrd:rvb i="4109"/>
        </ext>
      </extLst>
    </bk>
    <bk>
      <extLst>
        <ext uri="{3e2802c4-a4d2-4d8b-9148-e3be6c30e623}">
          <xlrd:rvb i="4112"/>
        </ext>
      </extLst>
    </bk>
    <bk>
      <extLst>
        <ext uri="{3e2802c4-a4d2-4d8b-9148-e3be6c30e623}">
          <xlrd:rvb i="4115"/>
        </ext>
      </extLst>
    </bk>
    <bk>
      <extLst>
        <ext uri="{3e2802c4-a4d2-4d8b-9148-e3be6c30e623}">
          <xlrd:rvb i="4118"/>
        </ext>
      </extLst>
    </bk>
    <bk>
      <extLst>
        <ext uri="{3e2802c4-a4d2-4d8b-9148-e3be6c30e623}">
          <xlrd:rvb i="4121"/>
        </ext>
      </extLst>
    </bk>
    <bk>
      <extLst>
        <ext uri="{3e2802c4-a4d2-4d8b-9148-e3be6c30e623}">
          <xlrd:rvb i="4123"/>
        </ext>
      </extLst>
    </bk>
    <bk>
      <extLst>
        <ext uri="{3e2802c4-a4d2-4d8b-9148-e3be6c30e623}">
          <xlrd:rvb i="4126"/>
        </ext>
      </extLst>
    </bk>
    <bk>
      <extLst>
        <ext uri="{3e2802c4-a4d2-4d8b-9148-e3be6c30e623}">
          <xlrd:rvb i="4129"/>
        </ext>
      </extLst>
    </bk>
    <bk>
      <extLst>
        <ext uri="{3e2802c4-a4d2-4d8b-9148-e3be6c30e623}">
          <xlrd:rvb i="4132"/>
        </ext>
      </extLst>
    </bk>
    <bk>
      <extLst>
        <ext uri="{3e2802c4-a4d2-4d8b-9148-e3be6c30e623}">
          <xlrd:rvb i="4135"/>
        </ext>
      </extLst>
    </bk>
    <bk>
      <extLst>
        <ext uri="{3e2802c4-a4d2-4d8b-9148-e3be6c30e623}">
          <xlrd:rvb i="4138"/>
        </ext>
      </extLst>
    </bk>
    <bk>
      <extLst>
        <ext uri="{3e2802c4-a4d2-4d8b-9148-e3be6c30e623}">
          <xlrd:rvb i="4141"/>
        </ext>
      </extLst>
    </bk>
    <bk>
      <extLst>
        <ext uri="{3e2802c4-a4d2-4d8b-9148-e3be6c30e623}">
          <xlrd:rvb i="4144"/>
        </ext>
      </extLst>
    </bk>
    <bk>
      <extLst>
        <ext uri="{3e2802c4-a4d2-4d8b-9148-e3be6c30e623}">
          <xlrd:rvb i="4147"/>
        </ext>
      </extLst>
    </bk>
    <bk>
      <extLst>
        <ext uri="{3e2802c4-a4d2-4d8b-9148-e3be6c30e623}">
          <xlrd:rvb i="4150"/>
        </ext>
      </extLst>
    </bk>
    <bk>
      <extLst>
        <ext uri="{3e2802c4-a4d2-4d8b-9148-e3be6c30e623}">
          <xlrd:rvb i="4153"/>
        </ext>
      </extLst>
    </bk>
    <bk>
      <extLst>
        <ext uri="{3e2802c4-a4d2-4d8b-9148-e3be6c30e623}">
          <xlrd:rvb i="4156"/>
        </ext>
      </extLst>
    </bk>
    <bk>
      <extLst>
        <ext uri="{3e2802c4-a4d2-4d8b-9148-e3be6c30e623}">
          <xlrd:rvb i="4159"/>
        </ext>
      </extLst>
    </bk>
    <bk>
      <extLst>
        <ext uri="{3e2802c4-a4d2-4d8b-9148-e3be6c30e623}">
          <xlrd:rvb i="4161"/>
        </ext>
      </extLst>
    </bk>
    <bk>
      <extLst>
        <ext uri="{3e2802c4-a4d2-4d8b-9148-e3be6c30e623}">
          <xlrd:rvb i="4164"/>
        </ext>
      </extLst>
    </bk>
    <bk>
      <extLst>
        <ext uri="{3e2802c4-a4d2-4d8b-9148-e3be6c30e623}">
          <xlrd:rvb i="4167"/>
        </ext>
      </extLst>
    </bk>
    <bk>
      <extLst>
        <ext uri="{3e2802c4-a4d2-4d8b-9148-e3be6c30e623}">
          <xlrd:rvb i="4170"/>
        </ext>
      </extLst>
    </bk>
    <bk>
      <extLst>
        <ext uri="{3e2802c4-a4d2-4d8b-9148-e3be6c30e623}">
          <xlrd:rvb i="4173"/>
        </ext>
      </extLst>
    </bk>
    <bk>
      <extLst>
        <ext uri="{3e2802c4-a4d2-4d8b-9148-e3be6c30e623}">
          <xlrd:rvb i="4176"/>
        </ext>
      </extLst>
    </bk>
    <bk>
      <extLst>
        <ext uri="{3e2802c4-a4d2-4d8b-9148-e3be6c30e623}">
          <xlrd:rvb i="4179"/>
        </ext>
      </extLst>
    </bk>
    <bk>
      <extLst>
        <ext uri="{3e2802c4-a4d2-4d8b-9148-e3be6c30e623}">
          <xlrd:rvb i="4182"/>
        </ext>
      </extLst>
    </bk>
    <bk>
      <extLst>
        <ext uri="{3e2802c4-a4d2-4d8b-9148-e3be6c30e623}">
          <xlrd:rvb i="4185"/>
        </ext>
      </extLst>
    </bk>
    <bk>
      <extLst>
        <ext uri="{3e2802c4-a4d2-4d8b-9148-e3be6c30e623}">
          <xlrd:rvb i="4188"/>
        </ext>
      </extLst>
    </bk>
    <bk>
      <extLst>
        <ext uri="{3e2802c4-a4d2-4d8b-9148-e3be6c30e623}">
          <xlrd:rvb i="4191"/>
        </ext>
      </extLst>
    </bk>
    <bk>
      <extLst>
        <ext uri="{3e2802c4-a4d2-4d8b-9148-e3be6c30e623}">
          <xlrd:rvb i="4194"/>
        </ext>
      </extLst>
    </bk>
    <bk>
      <extLst>
        <ext uri="{3e2802c4-a4d2-4d8b-9148-e3be6c30e623}">
          <xlrd:rvb i="4197"/>
        </ext>
      </extLst>
    </bk>
    <bk>
      <extLst>
        <ext uri="{3e2802c4-a4d2-4d8b-9148-e3be6c30e623}">
          <xlrd:rvb i="4200"/>
        </ext>
      </extLst>
    </bk>
    <bk>
      <extLst>
        <ext uri="{3e2802c4-a4d2-4d8b-9148-e3be6c30e623}">
          <xlrd:rvb i="4203"/>
        </ext>
      </extLst>
    </bk>
    <bk>
      <extLst>
        <ext uri="{3e2802c4-a4d2-4d8b-9148-e3be6c30e623}">
          <xlrd:rvb i="4206"/>
        </ext>
      </extLst>
    </bk>
    <bk>
      <extLst>
        <ext uri="{3e2802c4-a4d2-4d8b-9148-e3be6c30e623}">
          <xlrd:rvb i="4208"/>
        </ext>
      </extLst>
    </bk>
    <bk>
      <extLst>
        <ext uri="{3e2802c4-a4d2-4d8b-9148-e3be6c30e623}">
          <xlrd:rvb i="4210"/>
        </ext>
      </extLst>
    </bk>
    <bk>
      <extLst>
        <ext uri="{3e2802c4-a4d2-4d8b-9148-e3be6c30e623}">
          <xlrd:rvb i="4213"/>
        </ext>
      </extLst>
    </bk>
    <bk>
      <extLst>
        <ext uri="{3e2802c4-a4d2-4d8b-9148-e3be6c30e623}">
          <xlrd:rvb i="4216"/>
        </ext>
      </extLst>
    </bk>
    <bk>
      <extLst>
        <ext uri="{3e2802c4-a4d2-4d8b-9148-e3be6c30e623}">
          <xlrd:rvb i="4219"/>
        </ext>
      </extLst>
    </bk>
    <bk>
      <extLst>
        <ext uri="{3e2802c4-a4d2-4d8b-9148-e3be6c30e623}">
          <xlrd:rvb i="4222"/>
        </ext>
      </extLst>
    </bk>
    <bk>
      <extLst>
        <ext uri="{3e2802c4-a4d2-4d8b-9148-e3be6c30e623}">
          <xlrd:rvb i="4224"/>
        </ext>
      </extLst>
    </bk>
    <bk>
      <extLst>
        <ext uri="{3e2802c4-a4d2-4d8b-9148-e3be6c30e623}">
          <xlrd:rvb i="4227"/>
        </ext>
      </extLst>
    </bk>
    <bk>
      <extLst>
        <ext uri="{3e2802c4-a4d2-4d8b-9148-e3be6c30e623}">
          <xlrd:rvb i="4230"/>
        </ext>
      </extLst>
    </bk>
    <bk>
      <extLst>
        <ext uri="{3e2802c4-a4d2-4d8b-9148-e3be6c30e623}">
          <xlrd:rvb i="4233"/>
        </ext>
      </extLst>
    </bk>
    <bk>
      <extLst>
        <ext uri="{3e2802c4-a4d2-4d8b-9148-e3be6c30e623}">
          <xlrd:rvb i="4235"/>
        </ext>
      </extLst>
    </bk>
    <bk>
      <extLst>
        <ext uri="{3e2802c4-a4d2-4d8b-9148-e3be6c30e623}">
          <xlrd:rvb i="4238"/>
        </ext>
      </extLst>
    </bk>
    <bk>
      <extLst>
        <ext uri="{3e2802c4-a4d2-4d8b-9148-e3be6c30e623}">
          <xlrd:rvb i="4241"/>
        </ext>
      </extLst>
    </bk>
    <bk>
      <extLst>
        <ext uri="{3e2802c4-a4d2-4d8b-9148-e3be6c30e623}">
          <xlrd:rvb i="4244"/>
        </ext>
      </extLst>
    </bk>
    <bk>
      <extLst>
        <ext uri="{3e2802c4-a4d2-4d8b-9148-e3be6c30e623}">
          <xlrd:rvb i="4247"/>
        </ext>
      </extLst>
    </bk>
    <bk>
      <extLst>
        <ext uri="{3e2802c4-a4d2-4d8b-9148-e3be6c30e623}">
          <xlrd:rvb i="4250"/>
        </ext>
      </extLst>
    </bk>
    <bk>
      <extLst>
        <ext uri="{3e2802c4-a4d2-4d8b-9148-e3be6c30e623}">
          <xlrd:rvb i="4253"/>
        </ext>
      </extLst>
    </bk>
    <bk>
      <extLst>
        <ext uri="{3e2802c4-a4d2-4d8b-9148-e3be6c30e623}">
          <xlrd:rvb i="4256"/>
        </ext>
      </extLst>
    </bk>
    <bk>
      <extLst>
        <ext uri="{3e2802c4-a4d2-4d8b-9148-e3be6c30e623}">
          <xlrd:rvb i="4259"/>
        </ext>
      </extLst>
    </bk>
    <bk>
      <extLst>
        <ext uri="{3e2802c4-a4d2-4d8b-9148-e3be6c30e623}">
          <xlrd:rvb i="4262"/>
        </ext>
      </extLst>
    </bk>
    <bk>
      <extLst>
        <ext uri="{3e2802c4-a4d2-4d8b-9148-e3be6c30e623}">
          <xlrd:rvb i="4265"/>
        </ext>
      </extLst>
    </bk>
    <bk>
      <extLst>
        <ext uri="{3e2802c4-a4d2-4d8b-9148-e3be6c30e623}">
          <xlrd:rvb i="4267"/>
        </ext>
      </extLst>
    </bk>
    <bk>
      <extLst>
        <ext uri="{3e2802c4-a4d2-4d8b-9148-e3be6c30e623}">
          <xlrd:rvb i="4270"/>
        </ext>
      </extLst>
    </bk>
    <bk>
      <extLst>
        <ext uri="{3e2802c4-a4d2-4d8b-9148-e3be6c30e623}">
          <xlrd:rvb i="4273"/>
        </ext>
      </extLst>
    </bk>
    <bk>
      <extLst>
        <ext uri="{3e2802c4-a4d2-4d8b-9148-e3be6c30e623}">
          <xlrd:rvb i="4276"/>
        </ext>
      </extLst>
    </bk>
    <bk>
      <extLst>
        <ext uri="{3e2802c4-a4d2-4d8b-9148-e3be6c30e623}">
          <xlrd:rvb i="4278"/>
        </ext>
      </extLst>
    </bk>
    <bk>
      <extLst>
        <ext uri="{3e2802c4-a4d2-4d8b-9148-e3be6c30e623}">
          <xlrd:rvb i="4281"/>
        </ext>
      </extLst>
    </bk>
    <bk>
      <extLst>
        <ext uri="{3e2802c4-a4d2-4d8b-9148-e3be6c30e623}">
          <xlrd:rvb i="4283"/>
        </ext>
      </extLst>
    </bk>
    <bk>
      <extLst>
        <ext uri="{3e2802c4-a4d2-4d8b-9148-e3be6c30e623}">
          <xlrd:rvb i="4285"/>
        </ext>
      </extLst>
    </bk>
    <bk>
      <extLst>
        <ext uri="{3e2802c4-a4d2-4d8b-9148-e3be6c30e623}">
          <xlrd:rvb i="4288"/>
        </ext>
      </extLst>
    </bk>
    <bk>
      <extLst>
        <ext uri="{3e2802c4-a4d2-4d8b-9148-e3be6c30e623}">
          <xlrd:rvb i="4291"/>
        </ext>
      </extLst>
    </bk>
    <bk>
      <extLst>
        <ext uri="{3e2802c4-a4d2-4d8b-9148-e3be6c30e623}">
          <xlrd:rvb i="4293"/>
        </ext>
      </extLst>
    </bk>
    <bk>
      <extLst>
        <ext uri="{3e2802c4-a4d2-4d8b-9148-e3be6c30e623}">
          <xlrd:rvb i="4296"/>
        </ext>
      </extLst>
    </bk>
    <bk>
      <extLst>
        <ext uri="{3e2802c4-a4d2-4d8b-9148-e3be6c30e623}">
          <xlrd:rvb i="4299"/>
        </ext>
      </extLst>
    </bk>
    <bk>
      <extLst>
        <ext uri="{3e2802c4-a4d2-4d8b-9148-e3be6c30e623}">
          <xlrd:rvb i="4301"/>
        </ext>
      </extLst>
    </bk>
    <bk>
      <extLst>
        <ext uri="{3e2802c4-a4d2-4d8b-9148-e3be6c30e623}">
          <xlrd:rvb i="4304"/>
        </ext>
      </extLst>
    </bk>
    <bk>
      <extLst>
        <ext uri="{3e2802c4-a4d2-4d8b-9148-e3be6c30e623}">
          <xlrd:rvb i="4307"/>
        </ext>
      </extLst>
    </bk>
    <bk>
      <extLst>
        <ext uri="{3e2802c4-a4d2-4d8b-9148-e3be6c30e623}">
          <xlrd:rvb i="4310"/>
        </ext>
      </extLst>
    </bk>
    <bk>
      <extLst>
        <ext uri="{3e2802c4-a4d2-4d8b-9148-e3be6c30e623}">
          <xlrd:rvb i="4313"/>
        </ext>
      </extLst>
    </bk>
    <bk>
      <extLst>
        <ext uri="{3e2802c4-a4d2-4d8b-9148-e3be6c30e623}">
          <xlrd:rvb i="4315"/>
        </ext>
      </extLst>
    </bk>
    <bk>
      <extLst>
        <ext uri="{3e2802c4-a4d2-4d8b-9148-e3be6c30e623}">
          <xlrd:rvb i="4318"/>
        </ext>
      </extLst>
    </bk>
    <bk>
      <extLst>
        <ext uri="{3e2802c4-a4d2-4d8b-9148-e3be6c30e623}">
          <xlrd:rvb i="4321"/>
        </ext>
      </extLst>
    </bk>
    <bk>
      <extLst>
        <ext uri="{3e2802c4-a4d2-4d8b-9148-e3be6c30e623}">
          <xlrd:rvb i="4324"/>
        </ext>
      </extLst>
    </bk>
    <bk>
      <extLst>
        <ext uri="{3e2802c4-a4d2-4d8b-9148-e3be6c30e623}">
          <xlrd:rvb i="4327"/>
        </ext>
      </extLst>
    </bk>
    <bk>
      <extLst>
        <ext uri="{3e2802c4-a4d2-4d8b-9148-e3be6c30e623}">
          <xlrd:rvb i="4330"/>
        </ext>
      </extLst>
    </bk>
    <bk>
      <extLst>
        <ext uri="{3e2802c4-a4d2-4d8b-9148-e3be6c30e623}">
          <xlrd:rvb i="4333"/>
        </ext>
      </extLst>
    </bk>
    <bk>
      <extLst>
        <ext uri="{3e2802c4-a4d2-4d8b-9148-e3be6c30e623}">
          <xlrd:rvb i="4336"/>
        </ext>
      </extLst>
    </bk>
    <bk>
      <extLst>
        <ext uri="{3e2802c4-a4d2-4d8b-9148-e3be6c30e623}">
          <xlrd:rvb i="4339"/>
        </ext>
      </extLst>
    </bk>
    <bk>
      <extLst>
        <ext uri="{3e2802c4-a4d2-4d8b-9148-e3be6c30e623}">
          <xlrd:rvb i="4341"/>
        </ext>
      </extLst>
    </bk>
    <bk>
      <extLst>
        <ext uri="{3e2802c4-a4d2-4d8b-9148-e3be6c30e623}">
          <xlrd:rvb i="4343"/>
        </ext>
      </extLst>
    </bk>
    <bk>
      <extLst>
        <ext uri="{3e2802c4-a4d2-4d8b-9148-e3be6c30e623}">
          <xlrd:rvb i="4345"/>
        </ext>
      </extLst>
    </bk>
    <bk>
      <extLst>
        <ext uri="{3e2802c4-a4d2-4d8b-9148-e3be6c30e623}">
          <xlrd:rvb i="4348"/>
        </ext>
      </extLst>
    </bk>
    <bk>
      <extLst>
        <ext uri="{3e2802c4-a4d2-4d8b-9148-e3be6c30e623}">
          <xlrd:rvb i="4351"/>
        </ext>
      </extLst>
    </bk>
    <bk>
      <extLst>
        <ext uri="{3e2802c4-a4d2-4d8b-9148-e3be6c30e623}">
          <xlrd:rvb i="4354"/>
        </ext>
      </extLst>
    </bk>
    <bk>
      <extLst>
        <ext uri="{3e2802c4-a4d2-4d8b-9148-e3be6c30e623}">
          <xlrd:rvb i="4356"/>
        </ext>
      </extLst>
    </bk>
    <bk>
      <extLst>
        <ext uri="{3e2802c4-a4d2-4d8b-9148-e3be6c30e623}">
          <xlrd:rvb i="4358"/>
        </ext>
      </extLst>
    </bk>
    <bk>
      <extLst>
        <ext uri="{3e2802c4-a4d2-4d8b-9148-e3be6c30e623}">
          <xlrd:rvb i="4360"/>
        </ext>
      </extLst>
    </bk>
    <bk>
      <extLst>
        <ext uri="{3e2802c4-a4d2-4d8b-9148-e3be6c30e623}">
          <xlrd:rvb i="4363"/>
        </ext>
      </extLst>
    </bk>
    <bk>
      <extLst>
        <ext uri="{3e2802c4-a4d2-4d8b-9148-e3be6c30e623}">
          <xlrd:rvb i="4366"/>
        </ext>
      </extLst>
    </bk>
    <bk>
      <extLst>
        <ext uri="{3e2802c4-a4d2-4d8b-9148-e3be6c30e623}">
          <xlrd:rvb i="4369"/>
        </ext>
      </extLst>
    </bk>
    <bk>
      <extLst>
        <ext uri="{3e2802c4-a4d2-4d8b-9148-e3be6c30e623}">
          <xlrd:rvb i="4372"/>
        </ext>
      </extLst>
    </bk>
    <bk>
      <extLst>
        <ext uri="{3e2802c4-a4d2-4d8b-9148-e3be6c30e623}">
          <xlrd:rvb i="4375"/>
        </ext>
      </extLst>
    </bk>
    <bk>
      <extLst>
        <ext uri="{3e2802c4-a4d2-4d8b-9148-e3be6c30e623}">
          <xlrd:rvb i="4378"/>
        </ext>
      </extLst>
    </bk>
    <bk>
      <extLst>
        <ext uri="{3e2802c4-a4d2-4d8b-9148-e3be6c30e623}">
          <xlrd:rvb i="4381"/>
        </ext>
      </extLst>
    </bk>
    <bk>
      <extLst>
        <ext uri="{3e2802c4-a4d2-4d8b-9148-e3be6c30e623}">
          <xlrd:rvb i="4384"/>
        </ext>
      </extLst>
    </bk>
    <bk>
      <extLst>
        <ext uri="{3e2802c4-a4d2-4d8b-9148-e3be6c30e623}">
          <xlrd:rvb i="4387"/>
        </ext>
      </extLst>
    </bk>
    <bk>
      <extLst>
        <ext uri="{3e2802c4-a4d2-4d8b-9148-e3be6c30e623}">
          <xlrd:rvb i="4390"/>
        </ext>
      </extLst>
    </bk>
    <bk>
      <extLst>
        <ext uri="{3e2802c4-a4d2-4d8b-9148-e3be6c30e623}">
          <xlrd:rvb i="4393"/>
        </ext>
      </extLst>
    </bk>
    <bk>
      <extLst>
        <ext uri="{3e2802c4-a4d2-4d8b-9148-e3be6c30e623}">
          <xlrd:rvb i="4395"/>
        </ext>
      </extLst>
    </bk>
    <bk>
      <extLst>
        <ext uri="{3e2802c4-a4d2-4d8b-9148-e3be6c30e623}">
          <xlrd:rvb i="4398"/>
        </ext>
      </extLst>
    </bk>
    <bk>
      <extLst>
        <ext uri="{3e2802c4-a4d2-4d8b-9148-e3be6c30e623}">
          <xlrd:rvb i="4401"/>
        </ext>
      </extLst>
    </bk>
    <bk>
      <extLst>
        <ext uri="{3e2802c4-a4d2-4d8b-9148-e3be6c30e623}">
          <xlrd:rvb i="4404"/>
        </ext>
      </extLst>
    </bk>
    <bk>
      <extLst>
        <ext uri="{3e2802c4-a4d2-4d8b-9148-e3be6c30e623}">
          <xlrd:rvb i="4407"/>
        </ext>
      </extLst>
    </bk>
    <bk>
      <extLst>
        <ext uri="{3e2802c4-a4d2-4d8b-9148-e3be6c30e623}">
          <xlrd:rvb i="4410"/>
        </ext>
      </extLst>
    </bk>
    <bk>
      <extLst>
        <ext uri="{3e2802c4-a4d2-4d8b-9148-e3be6c30e623}">
          <xlrd:rvb i="4413"/>
        </ext>
      </extLst>
    </bk>
    <bk>
      <extLst>
        <ext uri="{3e2802c4-a4d2-4d8b-9148-e3be6c30e623}">
          <xlrd:rvb i="4416"/>
        </ext>
      </extLst>
    </bk>
    <bk>
      <extLst>
        <ext uri="{3e2802c4-a4d2-4d8b-9148-e3be6c30e623}">
          <xlrd:rvb i="4419"/>
        </ext>
      </extLst>
    </bk>
    <bk>
      <extLst>
        <ext uri="{3e2802c4-a4d2-4d8b-9148-e3be6c30e623}">
          <xlrd:rvb i="4421"/>
        </ext>
      </extLst>
    </bk>
    <bk>
      <extLst>
        <ext uri="{3e2802c4-a4d2-4d8b-9148-e3be6c30e623}">
          <xlrd:rvb i="4424"/>
        </ext>
      </extLst>
    </bk>
    <bk>
      <extLst>
        <ext uri="{3e2802c4-a4d2-4d8b-9148-e3be6c30e623}">
          <xlrd:rvb i="4426"/>
        </ext>
      </extLst>
    </bk>
    <bk>
      <extLst>
        <ext uri="{3e2802c4-a4d2-4d8b-9148-e3be6c30e623}">
          <xlrd:rvb i="4429"/>
        </ext>
      </extLst>
    </bk>
    <bk>
      <extLst>
        <ext uri="{3e2802c4-a4d2-4d8b-9148-e3be6c30e623}">
          <xlrd:rvb i="4432"/>
        </ext>
      </extLst>
    </bk>
    <bk>
      <extLst>
        <ext uri="{3e2802c4-a4d2-4d8b-9148-e3be6c30e623}">
          <xlrd:rvb i="4435"/>
        </ext>
      </extLst>
    </bk>
    <bk>
      <extLst>
        <ext uri="{3e2802c4-a4d2-4d8b-9148-e3be6c30e623}">
          <xlrd:rvb i="4438"/>
        </ext>
      </extLst>
    </bk>
    <bk>
      <extLst>
        <ext uri="{3e2802c4-a4d2-4d8b-9148-e3be6c30e623}">
          <xlrd:rvb i="4441"/>
        </ext>
      </extLst>
    </bk>
    <bk>
      <extLst>
        <ext uri="{3e2802c4-a4d2-4d8b-9148-e3be6c30e623}">
          <xlrd:rvb i="4444"/>
        </ext>
      </extLst>
    </bk>
    <bk>
      <extLst>
        <ext uri="{3e2802c4-a4d2-4d8b-9148-e3be6c30e623}">
          <xlrd:rvb i="4447"/>
        </ext>
      </extLst>
    </bk>
    <bk>
      <extLst>
        <ext uri="{3e2802c4-a4d2-4d8b-9148-e3be6c30e623}">
          <xlrd:rvb i="4449"/>
        </ext>
      </extLst>
    </bk>
    <bk>
      <extLst>
        <ext uri="{3e2802c4-a4d2-4d8b-9148-e3be6c30e623}">
          <xlrd:rvb i="4451"/>
        </ext>
      </extLst>
    </bk>
    <bk>
      <extLst>
        <ext uri="{3e2802c4-a4d2-4d8b-9148-e3be6c30e623}">
          <xlrd:rvb i="4454"/>
        </ext>
      </extLst>
    </bk>
    <bk>
      <extLst>
        <ext uri="{3e2802c4-a4d2-4d8b-9148-e3be6c30e623}">
          <xlrd:rvb i="4457"/>
        </ext>
      </extLst>
    </bk>
    <bk>
      <extLst>
        <ext uri="{3e2802c4-a4d2-4d8b-9148-e3be6c30e623}">
          <xlrd:rvb i="4460"/>
        </ext>
      </extLst>
    </bk>
    <bk>
      <extLst>
        <ext uri="{3e2802c4-a4d2-4d8b-9148-e3be6c30e623}">
          <xlrd:rvb i="4463"/>
        </ext>
      </extLst>
    </bk>
    <bk>
      <extLst>
        <ext uri="{3e2802c4-a4d2-4d8b-9148-e3be6c30e623}">
          <xlrd:rvb i="4465"/>
        </ext>
      </extLst>
    </bk>
    <bk>
      <extLst>
        <ext uri="{3e2802c4-a4d2-4d8b-9148-e3be6c30e623}">
          <xlrd:rvb i="4468"/>
        </ext>
      </extLst>
    </bk>
    <bk>
      <extLst>
        <ext uri="{3e2802c4-a4d2-4d8b-9148-e3be6c30e623}">
          <xlrd:rvb i="4471"/>
        </ext>
      </extLst>
    </bk>
    <bk>
      <extLst>
        <ext uri="{3e2802c4-a4d2-4d8b-9148-e3be6c30e623}">
          <xlrd:rvb i="4473"/>
        </ext>
      </extLst>
    </bk>
    <bk>
      <extLst>
        <ext uri="{3e2802c4-a4d2-4d8b-9148-e3be6c30e623}">
          <xlrd:rvb i="4476"/>
        </ext>
      </extLst>
    </bk>
    <bk>
      <extLst>
        <ext uri="{3e2802c4-a4d2-4d8b-9148-e3be6c30e623}">
          <xlrd:rvb i="4479"/>
        </ext>
      </extLst>
    </bk>
    <bk>
      <extLst>
        <ext uri="{3e2802c4-a4d2-4d8b-9148-e3be6c30e623}">
          <xlrd:rvb i="4481"/>
        </ext>
      </extLst>
    </bk>
    <bk>
      <extLst>
        <ext uri="{3e2802c4-a4d2-4d8b-9148-e3be6c30e623}">
          <xlrd:rvb i="4484"/>
        </ext>
      </extLst>
    </bk>
    <bk>
      <extLst>
        <ext uri="{3e2802c4-a4d2-4d8b-9148-e3be6c30e623}">
          <xlrd:rvb i="4487"/>
        </ext>
      </extLst>
    </bk>
    <bk>
      <extLst>
        <ext uri="{3e2802c4-a4d2-4d8b-9148-e3be6c30e623}">
          <xlrd:rvb i="4490"/>
        </ext>
      </extLst>
    </bk>
    <bk>
      <extLst>
        <ext uri="{3e2802c4-a4d2-4d8b-9148-e3be6c30e623}">
          <xlrd:rvb i="4493"/>
        </ext>
      </extLst>
    </bk>
    <bk>
      <extLst>
        <ext uri="{3e2802c4-a4d2-4d8b-9148-e3be6c30e623}">
          <xlrd:rvb i="4496"/>
        </ext>
      </extLst>
    </bk>
    <bk>
      <extLst>
        <ext uri="{3e2802c4-a4d2-4d8b-9148-e3be6c30e623}">
          <xlrd:rvb i="4499"/>
        </ext>
      </extLst>
    </bk>
    <bk>
      <extLst>
        <ext uri="{3e2802c4-a4d2-4d8b-9148-e3be6c30e623}">
          <xlrd:rvb i="4502"/>
        </ext>
      </extLst>
    </bk>
    <bk>
      <extLst>
        <ext uri="{3e2802c4-a4d2-4d8b-9148-e3be6c30e623}">
          <xlrd:rvb i="4505"/>
        </ext>
      </extLst>
    </bk>
    <bk>
      <extLst>
        <ext uri="{3e2802c4-a4d2-4d8b-9148-e3be6c30e623}">
          <xlrd:rvb i="4508"/>
        </ext>
      </extLst>
    </bk>
    <bk>
      <extLst>
        <ext uri="{3e2802c4-a4d2-4d8b-9148-e3be6c30e623}">
          <xlrd:rvb i="4511"/>
        </ext>
      </extLst>
    </bk>
    <bk>
      <extLst>
        <ext uri="{3e2802c4-a4d2-4d8b-9148-e3be6c30e623}">
          <xlrd:rvb i="4513"/>
        </ext>
      </extLst>
    </bk>
    <bk>
      <extLst>
        <ext uri="{3e2802c4-a4d2-4d8b-9148-e3be6c30e623}">
          <xlrd:rvb i="4516"/>
        </ext>
      </extLst>
    </bk>
    <bk>
      <extLst>
        <ext uri="{3e2802c4-a4d2-4d8b-9148-e3be6c30e623}">
          <xlrd:rvb i="4519"/>
        </ext>
      </extLst>
    </bk>
    <bk>
      <extLst>
        <ext uri="{3e2802c4-a4d2-4d8b-9148-e3be6c30e623}">
          <xlrd:rvb i="4522"/>
        </ext>
      </extLst>
    </bk>
    <bk>
      <extLst>
        <ext uri="{3e2802c4-a4d2-4d8b-9148-e3be6c30e623}">
          <xlrd:rvb i="4525"/>
        </ext>
      </extLst>
    </bk>
    <bk>
      <extLst>
        <ext uri="{3e2802c4-a4d2-4d8b-9148-e3be6c30e623}">
          <xlrd:rvb i="4528"/>
        </ext>
      </extLst>
    </bk>
    <bk>
      <extLst>
        <ext uri="{3e2802c4-a4d2-4d8b-9148-e3be6c30e623}">
          <xlrd:rvb i="4531"/>
        </ext>
      </extLst>
    </bk>
    <bk>
      <extLst>
        <ext uri="{3e2802c4-a4d2-4d8b-9148-e3be6c30e623}">
          <xlrd:rvb i="4534"/>
        </ext>
      </extLst>
    </bk>
    <bk>
      <extLst>
        <ext uri="{3e2802c4-a4d2-4d8b-9148-e3be6c30e623}">
          <xlrd:rvb i="4537"/>
        </ext>
      </extLst>
    </bk>
    <bk>
      <extLst>
        <ext uri="{3e2802c4-a4d2-4d8b-9148-e3be6c30e623}">
          <xlrd:rvb i="4540"/>
        </ext>
      </extLst>
    </bk>
    <bk>
      <extLst>
        <ext uri="{3e2802c4-a4d2-4d8b-9148-e3be6c30e623}">
          <xlrd:rvb i="4543"/>
        </ext>
      </extLst>
    </bk>
    <bk>
      <extLst>
        <ext uri="{3e2802c4-a4d2-4d8b-9148-e3be6c30e623}">
          <xlrd:rvb i="4546"/>
        </ext>
      </extLst>
    </bk>
    <bk>
      <extLst>
        <ext uri="{3e2802c4-a4d2-4d8b-9148-e3be6c30e623}">
          <xlrd:rvb i="4549"/>
        </ext>
      </extLst>
    </bk>
    <bk>
      <extLst>
        <ext uri="{3e2802c4-a4d2-4d8b-9148-e3be6c30e623}">
          <xlrd:rvb i="4552"/>
        </ext>
      </extLst>
    </bk>
    <bk>
      <extLst>
        <ext uri="{3e2802c4-a4d2-4d8b-9148-e3be6c30e623}">
          <xlrd:rvb i="4555"/>
        </ext>
      </extLst>
    </bk>
    <bk>
      <extLst>
        <ext uri="{3e2802c4-a4d2-4d8b-9148-e3be6c30e623}">
          <xlrd:rvb i="4558"/>
        </ext>
      </extLst>
    </bk>
    <bk>
      <extLst>
        <ext uri="{3e2802c4-a4d2-4d8b-9148-e3be6c30e623}">
          <xlrd:rvb i="4560"/>
        </ext>
      </extLst>
    </bk>
    <bk>
      <extLst>
        <ext uri="{3e2802c4-a4d2-4d8b-9148-e3be6c30e623}">
          <xlrd:rvb i="4563"/>
        </ext>
      </extLst>
    </bk>
    <bk>
      <extLst>
        <ext uri="{3e2802c4-a4d2-4d8b-9148-e3be6c30e623}">
          <xlrd:rvb i="4566"/>
        </ext>
      </extLst>
    </bk>
    <bk>
      <extLst>
        <ext uri="{3e2802c4-a4d2-4d8b-9148-e3be6c30e623}">
          <xlrd:rvb i="4569"/>
        </ext>
      </extLst>
    </bk>
    <bk>
      <extLst>
        <ext uri="{3e2802c4-a4d2-4d8b-9148-e3be6c30e623}">
          <xlrd:rvb i="4572"/>
        </ext>
      </extLst>
    </bk>
    <bk>
      <extLst>
        <ext uri="{3e2802c4-a4d2-4d8b-9148-e3be6c30e623}">
          <xlrd:rvb i="4574"/>
        </ext>
      </extLst>
    </bk>
    <bk>
      <extLst>
        <ext uri="{3e2802c4-a4d2-4d8b-9148-e3be6c30e623}">
          <xlrd:rvb i="4576"/>
        </ext>
      </extLst>
    </bk>
    <bk>
      <extLst>
        <ext uri="{3e2802c4-a4d2-4d8b-9148-e3be6c30e623}">
          <xlrd:rvb i="4579"/>
        </ext>
      </extLst>
    </bk>
    <bk>
      <extLst>
        <ext uri="{3e2802c4-a4d2-4d8b-9148-e3be6c30e623}">
          <xlrd:rvb i="4582"/>
        </ext>
      </extLst>
    </bk>
    <bk>
      <extLst>
        <ext uri="{3e2802c4-a4d2-4d8b-9148-e3be6c30e623}">
          <xlrd:rvb i="4584"/>
        </ext>
      </extLst>
    </bk>
    <bk>
      <extLst>
        <ext uri="{3e2802c4-a4d2-4d8b-9148-e3be6c30e623}">
          <xlrd:rvb i="4587"/>
        </ext>
      </extLst>
    </bk>
    <bk>
      <extLst>
        <ext uri="{3e2802c4-a4d2-4d8b-9148-e3be6c30e623}">
          <xlrd:rvb i="4590"/>
        </ext>
      </extLst>
    </bk>
    <bk>
      <extLst>
        <ext uri="{3e2802c4-a4d2-4d8b-9148-e3be6c30e623}">
          <xlrd:rvb i="4593"/>
        </ext>
      </extLst>
    </bk>
    <bk>
      <extLst>
        <ext uri="{3e2802c4-a4d2-4d8b-9148-e3be6c30e623}">
          <xlrd:rvb i="4596"/>
        </ext>
      </extLst>
    </bk>
    <bk>
      <extLst>
        <ext uri="{3e2802c4-a4d2-4d8b-9148-e3be6c30e623}">
          <xlrd:rvb i="4599"/>
        </ext>
      </extLst>
    </bk>
    <bk>
      <extLst>
        <ext uri="{3e2802c4-a4d2-4d8b-9148-e3be6c30e623}">
          <xlrd:rvb i="4602"/>
        </ext>
      </extLst>
    </bk>
    <bk>
      <extLst>
        <ext uri="{3e2802c4-a4d2-4d8b-9148-e3be6c30e623}">
          <xlrd:rvb i="4604"/>
        </ext>
      </extLst>
    </bk>
    <bk>
      <extLst>
        <ext uri="{3e2802c4-a4d2-4d8b-9148-e3be6c30e623}">
          <xlrd:rvb i="4607"/>
        </ext>
      </extLst>
    </bk>
    <bk>
      <extLst>
        <ext uri="{3e2802c4-a4d2-4d8b-9148-e3be6c30e623}">
          <xlrd:rvb i="4609"/>
        </ext>
      </extLst>
    </bk>
    <bk>
      <extLst>
        <ext uri="{3e2802c4-a4d2-4d8b-9148-e3be6c30e623}">
          <xlrd:rvb i="4612"/>
        </ext>
      </extLst>
    </bk>
    <bk>
      <extLst>
        <ext uri="{3e2802c4-a4d2-4d8b-9148-e3be6c30e623}">
          <xlrd:rvb i="4615"/>
        </ext>
      </extLst>
    </bk>
    <bk>
      <extLst>
        <ext uri="{3e2802c4-a4d2-4d8b-9148-e3be6c30e623}">
          <xlrd:rvb i="4618"/>
        </ext>
      </extLst>
    </bk>
    <bk>
      <extLst>
        <ext uri="{3e2802c4-a4d2-4d8b-9148-e3be6c30e623}">
          <xlrd:rvb i="4620"/>
        </ext>
      </extLst>
    </bk>
    <bk>
      <extLst>
        <ext uri="{3e2802c4-a4d2-4d8b-9148-e3be6c30e623}">
          <xlrd:rvb i="4623"/>
        </ext>
      </extLst>
    </bk>
    <bk>
      <extLst>
        <ext uri="{3e2802c4-a4d2-4d8b-9148-e3be6c30e623}">
          <xlrd:rvb i="4626"/>
        </ext>
      </extLst>
    </bk>
    <bk>
      <extLst>
        <ext uri="{3e2802c4-a4d2-4d8b-9148-e3be6c30e623}">
          <xlrd:rvb i="4629"/>
        </ext>
      </extLst>
    </bk>
    <bk>
      <extLst>
        <ext uri="{3e2802c4-a4d2-4d8b-9148-e3be6c30e623}">
          <xlrd:rvb i="4632"/>
        </ext>
      </extLst>
    </bk>
    <bk>
      <extLst>
        <ext uri="{3e2802c4-a4d2-4d8b-9148-e3be6c30e623}">
          <xlrd:rvb i="4635"/>
        </ext>
      </extLst>
    </bk>
    <bk>
      <extLst>
        <ext uri="{3e2802c4-a4d2-4d8b-9148-e3be6c30e623}">
          <xlrd:rvb i="4638"/>
        </ext>
      </extLst>
    </bk>
    <bk>
      <extLst>
        <ext uri="{3e2802c4-a4d2-4d8b-9148-e3be6c30e623}">
          <xlrd:rvb i="4641"/>
        </ext>
      </extLst>
    </bk>
    <bk>
      <extLst>
        <ext uri="{3e2802c4-a4d2-4d8b-9148-e3be6c30e623}">
          <xlrd:rvb i="4644"/>
        </ext>
      </extLst>
    </bk>
    <bk>
      <extLst>
        <ext uri="{3e2802c4-a4d2-4d8b-9148-e3be6c30e623}">
          <xlrd:rvb i="4647"/>
        </ext>
      </extLst>
    </bk>
    <bk>
      <extLst>
        <ext uri="{3e2802c4-a4d2-4d8b-9148-e3be6c30e623}">
          <xlrd:rvb i="4650"/>
        </ext>
      </extLst>
    </bk>
    <bk>
      <extLst>
        <ext uri="{3e2802c4-a4d2-4d8b-9148-e3be6c30e623}">
          <xlrd:rvb i="4653"/>
        </ext>
      </extLst>
    </bk>
    <bk>
      <extLst>
        <ext uri="{3e2802c4-a4d2-4d8b-9148-e3be6c30e623}">
          <xlrd:rvb i="4656"/>
        </ext>
      </extLst>
    </bk>
    <bk>
      <extLst>
        <ext uri="{3e2802c4-a4d2-4d8b-9148-e3be6c30e623}">
          <xlrd:rvb i="4659"/>
        </ext>
      </extLst>
    </bk>
    <bk>
      <extLst>
        <ext uri="{3e2802c4-a4d2-4d8b-9148-e3be6c30e623}">
          <xlrd:rvb i="4661"/>
        </ext>
      </extLst>
    </bk>
    <bk>
      <extLst>
        <ext uri="{3e2802c4-a4d2-4d8b-9148-e3be6c30e623}">
          <xlrd:rvb i="4664"/>
        </ext>
      </extLst>
    </bk>
    <bk>
      <extLst>
        <ext uri="{3e2802c4-a4d2-4d8b-9148-e3be6c30e623}">
          <xlrd:rvb i="4667"/>
        </ext>
      </extLst>
    </bk>
    <bk>
      <extLst>
        <ext uri="{3e2802c4-a4d2-4d8b-9148-e3be6c30e623}">
          <xlrd:rvb i="4669"/>
        </ext>
      </extLst>
    </bk>
    <bk>
      <extLst>
        <ext uri="{3e2802c4-a4d2-4d8b-9148-e3be6c30e623}">
          <xlrd:rvb i="4671"/>
        </ext>
      </extLst>
    </bk>
    <bk>
      <extLst>
        <ext uri="{3e2802c4-a4d2-4d8b-9148-e3be6c30e623}">
          <xlrd:rvb i="4674"/>
        </ext>
      </extLst>
    </bk>
    <bk>
      <extLst>
        <ext uri="{3e2802c4-a4d2-4d8b-9148-e3be6c30e623}">
          <xlrd:rvb i="4677"/>
        </ext>
      </extLst>
    </bk>
    <bk>
      <extLst>
        <ext uri="{3e2802c4-a4d2-4d8b-9148-e3be6c30e623}">
          <xlrd:rvb i="4680"/>
        </ext>
      </extLst>
    </bk>
    <bk>
      <extLst>
        <ext uri="{3e2802c4-a4d2-4d8b-9148-e3be6c30e623}">
          <xlrd:rvb i="4682"/>
        </ext>
      </extLst>
    </bk>
    <bk>
      <extLst>
        <ext uri="{3e2802c4-a4d2-4d8b-9148-e3be6c30e623}">
          <xlrd:rvb i="4684"/>
        </ext>
      </extLst>
    </bk>
    <bk>
      <extLst>
        <ext uri="{3e2802c4-a4d2-4d8b-9148-e3be6c30e623}">
          <xlrd:rvb i="4687"/>
        </ext>
      </extLst>
    </bk>
    <bk>
      <extLst>
        <ext uri="{3e2802c4-a4d2-4d8b-9148-e3be6c30e623}">
          <xlrd:rvb i="4689"/>
        </ext>
      </extLst>
    </bk>
    <bk>
      <extLst>
        <ext uri="{3e2802c4-a4d2-4d8b-9148-e3be6c30e623}">
          <xlrd:rvb i="4691"/>
        </ext>
      </extLst>
    </bk>
    <bk>
      <extLst>
        <ext uri="{3e2802c4-a4d2-4d8b-9148-e3be6c30e623}">
          <xlrd:rvb i="4693"/>
        </ext>
      </extLst>
    </bk>
    <bk>
      <extLst>
        <ext uri="{3e2802c4-a4d2-4d8b-9148-e3be6c30e623}">
          <xlrd:rvb i="4696"/>
        </ext>
      </extLst>
    </bk>
    <bk>
      <extLst>
        <ext uri="{3e2802c4-a4d2-4d8b-9148-e3be6c30e623}">
          <xlrd:rvb i="4698"/>
        </ext>
      </extLst>
    </bk>
    <bk>
      <extLst>
        <ext uri="{3e2802c4-a4d2-4d8b-9148-e3be6c30e623}">
          <xlrd:rvb i="4700"/>
        </ext>
      </extLst>
    </bk>
    <bk>
      <extLst>
        <ext uri="{3e2802c4-a4d2-4d8b-9148-e3be6c30e623}">
          <xlrd:rvb i="4702"/>
        </ext>
      </extLst>
    </bk>
    <bk>
      <extLst>
        <ext uri="{3e2802c4-a4d2-4d8b-9148-e3be6c30e623}">
          <xlrd:rvb i="4705"/>
        </ext>
      </extLst>
    </bk>
    <bk>
      <extLst>
        <ext uri="{3e2802c4-a4d2-4d8b-9148-e3be6c30e623}">
          <xlrd:rvb i="4708"/>
        </ext>
      </extLst>
    </bk>
    <bk>
      <extLst>
        <ext uri="{3e2802c4-a4d2-4d8b-9148-e3be6c30e623}">
          <xlrd:rvb i="4711"/>
        </ext>
      </extLst>
    </bk>
    <bk>
      <extLst>
        <ext uri="{3e2802c4-a4d2-4d8b-9148-e3be6c30e623}">
          <xlrd:rvb i="4713"/>
        </ext>
      </extLst>
    </bk>
    <bk>
      <extLst>
        <ext uri="{3e2802c4-a4d2-4d8b-9148-e3be6c30e623}">
          <xlrd:rvb i="4716"/>
        </ext>
      </extLst>
    </bk>
    <bk>
      <extLst>
        <ext uri="{3e2802c4-a4d2-4d8b-9148-e3be6c30e623}">
          <xlrd:rvb i="4718"/>
        </ext>
      </extLst>
    </bk>
    <bk>
      <extLst>
        <ext uri="{3e2802c4-a4d2-4d8b-9148-e3be6c30e623}">
          <xlrd:rvb i="4721"/>
        </ext>
      </extLst>
    </bk>
    <bk>
      <extLst>
        <ext uri="{3e2802c4-a4d2-4d8b-9148-e3be6c30e623}">
          <xlrd:rvb i="4724"/>
        </ext>
      </extLst>
    </bk>
    <bk>
      <extLst>
        <ext uri="{3e2802c4-a4d2-4d8b-9148-e3be6c30e623}">
          <xlrd:rvb i="4726"/>
        </ext>
      </extLst>
    </bk>
    <bk>
      <extLst>
        <ext uri="{3e2802c4-a4d2-4d8b-9148-e3be6c30e623}">
          <xlrd:rvb i="4729"/>
        </ext>
      </extLst>
    </bk>
    <bk>
      <extLst>
        <ext uri="{3e2802c4-a4d2-4d8b-9148-e3be6c30e623}">
          <xlrd:rvb i="4732"/>
        </ext>
      </extLst>
    </bk>
    <bk>
      <extLst>
        <ext uri="{3e2802c4-a4d2-4d8b-9148-e3be6c30e623}">
          <xlrd:rvb i="4735"/>
        </ext>
      </extLst>
    </bk>
    <bk>
      <extLst>
        <ext uri="{3e2802c4-a4d2-4d8b-9148-e3be6c30e623}">
          <xlrd:rvb i="4737"/>
        </ext>
      </extLst>
    </bk>
    <bk>
      <extLst>
        <ext uri="{3e2802c4-a4d2-4d8b-9148-e3be6c30e623}">
          <xlrd:rvb i="4740"/>
        </ext>
      </extLst>
    </bk>
    <bk>
      <extLst>
        <ext uri="{3e2802c4-a4d2-4d8b-9148-e3be6c30e623}">
          <xlrd:rvb i="4742"/>
        </ext>
      </extLst>
    </bk>
    <bk>
      <extLst>
        <ext uri="{3e2802c4-a4d2-4d8b-9148-e3be6c30e623}">
          <xlrd:rvb i="4745"/>
        </ext>
      </extLst>
    </bk>
    <bk>
      <extLst>
        <ext uri="{3e2802c4-a4d2-4d8b-9148-e3be6c30e623}">
          <xlrd:rvb i="4747"/>
        </ext>
      </extLst>
    </bk>
    <bk>
      <extLst>
        <ext uri="{3e2802c4-a4d2-4d8b-9148-e3be6c30e623}">
          <xlrd:rvb i="4750"/>
        </ext>
      </extLst>
    </bk>
    <bk>
      <extLst>
        <ext uri="{3e2802c4-a4d2-4d8b-9148-e3be6c30e623}">
          <xlrd:rvb i="4752"/>
        </ext>
      </extLst>
    </bk>
    <bk>
      <extLst>
        <ext uri="{3e2802c4-a4d2-4d8b-9148-e3be6c30e623}">
          <xlrd:rvb i="4755"/>
        </ext>
      </extLst>
    </bk>
    <bk>
      <extLst>
        <ext uri="{3e2802c4-a4d2-4d8b-9148-e3be6c30e623}">
          <xlrd:rvb i="4757"/>
        </ext>
      </extLst>
    </bk>
    <bk>
      <extLst>
        <ext uri="{3e2802c4-a4d2-4d8b-9148-e3be6c30e623}">
          <xlrd:rvb i="4759"/>
        </ext>
      </extLst>
    </bk>
    <bk>
      <extLst>
        <ext uri="{3e2802c4-a4d2-4d8b-9148-e3be6c30e623}">
          <xlrd:rvb i="4761"/>
        </ext>
      </extLst>
    </bk>
    <bk>
      <extLst>
        <ext uri="{3e2802c4-a4d2-4d8b-9148-e3be6c30e623}">
          <xlrd:rvb i="4763"/>
        </ext>
      </extLst>
    </bk>
    <bk>
      <extLst>
        <ext uri="{3e2802c4-a4d2-4d8b-9148-e3be6c30e623}">
          <xlrd:rvb i="4765"/>
        </ext>
      </extLst>
    </bk>
    <bk>
      <extLst>
        <ext uri="{3e2802c4-a4d2-4d8b-9148-e3be6c30e623}">
          <xlrd:rvb i="4768"/>
        </ext>
      </extLst>
    </bk>
    <bk>
      <extLst>
        <ext uri="{3e2802c4-a4d2-4d8b-9148-e3be6c30e623}">
          <xlrd:rvb i="4770"/>
        </ext>
      </extLst>
    </bk>
    <bk>
      <extLst>
        <ext uri="{3e2802c4-a4d2-4d8b-9148-e3be6c30e623}">
          <xlrd:rvb i="4773"/>
        </ext>
      </extLst>
    </bk>
    <bk>
      <extLst>
        <ext uri="{3e2802c4-a4d2-4d8b-9148-e3be6c30e623}">
          <xlrd:rvb i="4776"/>
        </ext>
      </extLst>
    </bk>
    <bk>
      <extLst>
        <ext uri="{3e2802c4-a4d2-4d8b-9148-e3be6c30e623}">
          <xlrd:rvb i="4778"/>
        </ext>
      </extLst>
    </bk>
    <bk>
      <extLst>
        <ext uri="{3e2802c4-a4d2-4d8b-9148-e3be6c30e623}">
          <xlrd:rvb i="4780"/>
        </ext>
      </extLst>
    </bk>
    <bk>
      <extLst>
        <ext uri="{3e2802c4-a4d2-4d8b-9148-e3be6c30e623}">
          <xlrd:rvb i="4783"/>
        </ext>
      </extLst>
    </bk>
    <bk>
      <extLst>
        <ext uri="{3e2802c4-a4d2-4d8b-9148-e3be6c30e623}">
          <xlrd:rvb i="4785"/>
        </ext>
      </extLst>
    </bk>
    <bk>
      <extLst>
        <ext uri="{3e2802c4-a4d2-4d8b-9148-e3be6c30e623}">
          <xlrd:rvb i="4788"/>
        </ext>
      </extLst>
    </bk>
    <bk>
      <extLst>
        <ext uri="{3e2802c4-a4d2-4d8b-9148-e3be6c30e623}">
          <xlrd:rvb i="4790"/>
        </ext>
      </extLst>
    </bk>
    <bk>
      <extLst>
        <ext uri="{3e2802c4-a4d2-4d8b-9148-e3be6c30e623}">
          <xlrd:rvb i="4792"/>
        </ext>
      </extLst>
    </bk>
    <bk>
      <extLst>
        <ext uri="{3e2802c4-a4d2-4d8b-9148-e3be6c30e623}">
          <xlrd:rvb i="4794"/>
        </ext>
      </extLst>
    </bk>
    <bk>
      <extLst>
        <ext uri="{3e2802c4-a4d2-4d8b-9148-e3be6c30e623}">
          <xlrd:rvb i="4796"/>
        </ext>
      </extLst>
    </bk>
    <bk>
      <extLst>
        <ext uri="{3e2802c4-a4d2-4d8b-9148-e3be6c30e623}">
          <xlrd:rvb i="4798"/>
        </ext>
      </extLst>
    </bk>
    <bk>
      <extLst>
        <ext uri="{3e2802c4-a4d2-4d8b-9148-e3be6c30e623}">
          <xlrd:rvb i="4800"/>
        </ext>
      </extLst>
    </bk>
    <bk>
      <extLst>
        <ext uri="{3e2802c4-a4d2-4d8b-9148-e3be6c30e623}">
          <xlrd:rvb i="4803"/>
        </ext>
      </extLst>
    </bk>
    <bk>
      <extLst>
        <ext uri="{3e2802c4-a4d2-4d8b-9148-e3be6c30e623}">
          <xlrd:rvb i="4805"/>
        </ext>
      </extLst>
    </bk>
    <bk>
      <extLst>
        <ext uri="{3e2802c4-a4d2-4d8b-9148-e3be6c30e623}">
          <xlrd:rvb i="4807"/>
        </ext>
      </extLst>
    </bk>
    <bk>
      <extLst>
        <ext uri="{3e2802c4-a4d2-4d8b-9148-e3be6c30e623}">
          <xlrd:rvb i="4810"/>
        </ext>
      </extLst>
    </bk>
    <bk>
      <extLst>
        <ext uri="{3e2802c4-a4d2-4d8b-9148-e3be6c30e623}">
          <xlrd:rvb i="4813"/>
        </ext>
      </extLst>
    </bk>
    <bk>
      <extLst>
        <ext uri="{3e2802c4-a4d2-4d8b-9148-e3be6c30e623}">
          <xlrd:rvb i="4816"/>
        </ext>
      </extLst>
    </bk>
    <bk>
      <extLst>
        <ext uri="{3e2802c4-a4d2-4d8b-9148-e3be6c30e623}">
          <xlrd:rvb i="4819"/>
        </ext>
      </extLst>
    </bk>
    <bk>
      <extLst>
        <ext uri="{3e2802c4-a4d2-4d8b-9148-e3be6c30e623}">
          <xlrd:rvb i="4822"/>
        </ext>
      </extLst>
    </bk>
    <bk>
      <extLst>
        <ext uri="{3e2802c4-a4d2-4d8b-9148-e3be6c30e623}">
          <xlrd:rvb i="4825"/>
        </ext>
      </extLst>
    </bk>
    <bk>
      <extLst>
        <ext uri="{3e2802c4-a4d2-4d8b-9148-e3be6c30e623}">
          <xlrd:rvb i="4827"/>
        </ext>
      </extLst>
    </bk>
    <bk>
      <extLst>
        <ext uri="{3e2802c4-a4d2-4d8b-9148-e3be6c30e623}">
          <xlrd:rvb i="4829"/>
        </ext>
      </extLst>
    </bk>
    <bk>
      <extLst>
        <ext uri="{3e2802c4-a4d2-4d8b-9148-e3be6c30e623}">
          <xlrd:rvb i="4832"/>
        </ext>
      </extLst>
    </bk>
    <bk>
      <extLst>
        <ext uri="{3e2802c4-a4d2-4d8b-9148-e3be6c30e623}">
          <xlrd:rvb i="4835"/>
        </ext>
      </extLst>
    </bk>
    <bk>
      <extLst>
        <ext uri="{3e2802c4-a4d2-4d8b-9148-e3be6c30e623}">
          <xlrd:rvb i="4838"/>
        </ext>
      </extLst>
    </bk>
    <bk>
      <extLst>
        <ext uri="{3e2802c4-a4d2-4d8b-9148-e3be6c30e623}">
          <xlrd:rvb i="4841"/>
        </ext>
      </extLst>
    </bk>
    <bk>
      <extLst>
        <ext uri="{3e2802c4-a4d2-4d8b-9148-e3be6c30e623}">
          <xlrd:rvb i="4844"/>
        </ext>
      </extLst>
    </bk>
    <bk>
      <extLst>
        <ext uri="{3e2802c4-a4d2-4d8b-9148-e3be6c30e623}">
          <xlrd:rvb i="4846"/>
        </ext>
      </extLst>
    </bk>
    <bk>
      <extLst>
        <ext uri="{3e2802c4-a4d2-4d8b-9148-e3be6c30e623}">
          <xlrd:rvb i="4848"/>
        </ext>
      </extLst>
    </bk>
    <bk>
      <extLst>
        <ext uri="{3e2802c4-a4d2-4d8b-9148-e3be6c30e623}">
          <xlrd:rvb i="4851"/>
        </ext>
      </extLst>
    </bk>
    <bk>
      <extLst>
        <ext uri="{3e2802c4-a4d2-4d8b-9148-e3be6c30e623}">
          <xlrd:rvb i="4853"/>
        </ext>
      </extLst>
    </bk>
    <bk>
      <extLst>
        <ext uri="{3e2802c4-a4d2-4d8b-9148-e3be6c30e623}">
          <xlrd:rvb i="4856"/>
        </ext>
      </extLst>
    </bk>
    <bk>
      <extLst>
        <ext uri="{3e2802c4-a4d2-4d8b-9148-e3be6c30e623}">
          <xlrd:rvb i="4859"/>
        </ext>
      </extLst>
    </bk>
    <bk>
      <extLst>
        <ext uri="{3e2802c4-a4d2-4d8b-9148-e3be6c30e623}">
          <xlrd:rvb i="4862"/>
        </ext>
      </extLst>
    </bk>
    <bk>
      <extLst>
        <ext uri="{3e2802c4-a4d2-4d8b-9148-e3be6c30e623}">
          <xlrd:rvb i="4865"/>
        </ext>
      </extLst>
    </bk>
    <bk>
      <extLst>
        <ext uri="{3e2802c4-a4d2-4d8b-9148-e3be6c30e623}">
          <xlrd:rvb i="4868"/>
        </ext>
      </extLst>
    </bk>
    <bk>
      <extLst>
        <ext uri="{3e2802c4-a4d2-4d8b-9148-e3be6c30e623}">
          <xlrd:rvb i="4870"/>
        </ext>
      </extLst>
    </bk>
    <bk>
      <extLst>
        <ext uri="{3e2802c4-a4d2-4d8b-9148-e3be6c30e623}">
          <xlrd:rvb i="4873"/>
        </ext>
      </extLst>
    </bk>
    <bk>
      <extLst>
        <ext uri="{3e2802c4-a4d2-4d8b-9148-e3be6c30e623}">
          <xlrd:rvb i="4875"/>
        </ext>
      </extLst>
    </bk>
    <bk>
      <extLst>
        <ext uri="{3e2802c4-a4d2-4d8b-9148-e3be6c30e623}">
          <xlrd:rvb i="4878"/>
        </ext>
      </extLst>
    </bk>
    <bk>
      <extLst>
        <ext uri="{3e2802c4-a4d2-4d8b-9148-e3be6c30e623}">
          <xlrd:rvb i="4881"/>
        </ext>
      </extLst>
    </bk>
    <bk>
      <extLst>
        <ext uri="{3e2802c4-a4d2-4d8b-9148-e3be6c30e623}">
          <xlrd:rvb i="4884"/>
        </ext>
      </extLst>
    </bk>
    <bk>
      <extLst>
        <ext uri="{3e2802c4-a4d2-4d8b-9148-e3be6c30e623}">
          <xlrd:rvb i="4887"/>
        </ext>
      </extLst>
    </bk>
    <bk>
      <extLst>
        <ext uri="{3e2802c4-a4d2-4d8b-9148-e3be6c30e623}">
          <xlrd:rvb i="4889"/>
        </ext>
      </extLst>
    </bk>
    <bk>
      <extLst>
        <ext uri="{3e2802c4-a4d2-4d8b-9148-e3be6c30e623}">
          <xlrd:rvb i="4892"/>
        </ext>
      </extLst>
    </bk>
    <bk>
      <extLst>
        <ext uri="{3e2802c4-a4d2-4d8b-9148-e3be6c30e623}">
          <xlrd:rvb i="4894"/>
        </ext>
      </extLst>
    </bk>
    <bk>
      <extLst>
        <ext uri="{3e2802c4-a4d2-4d8b-9148-e3be6c30e623}">
          <xlrd:rvb i="4896"/>
        </ext>
      </extLst>
    </bk>
    <bk>
      <extLst>
        <ext uri="{3e2802c4-a4d2-4d8b-9148-e3be6c30e623}">
          <xlrd:rvb i="4899"/>
        </ext>
      </extLst>
    </bk>
    <bk>
      <extLst>
        <ext uri="{3e2802c4-a4d2-4d8b-9148-e3be6c30e623}">
          <xlrd:rvb i="4902"/>
        </ext>
      </extLst>
    </bk>
    <bk>
      <extLst>
        <ext uri="{3e2802c4-a4d2-4d8b-9148-e3be6c30e623}">
          <xlrd:rvb i="4905"/>
        </ext>
      </extLst>
    </bk>
    <bk>
      <extLst>
        <ext uri="{3e2802c4-a4d2-4d8b-9148-e3be6c30e623}">
          <xlrd:rvb i="4908"/>
        </ext>
      </extLst>
    </bk>
    <bk>
      <extLst>
        <ext uri="{3e2802c4-a4d2-4d8b-9148-e3be6c30e623}">
          <xlrd:rvb i="4911"/>
        </ext>
      </extLst>
    </bk>
    <bk>
      <extLst>
        <ext uri="{3e2802c4-a4d2-4d8b-9148-e3be6c30e623}">
          <xlrd:rvb i="4914"/>
        </ext>
      </extLst>
    </bk>
    <bk>
      <extLst>
        <ext uri="{3e2802c4-a4d2-4d8b-9148-e3be6c30e623}">
          <xlrd:rvb i="4917"/>
        </ext>
      </extLst>
    </bk>
    <bk>
      <extLst>
        <ext uri="{3e2802c4-a4d2-4d8b-9148-e3be6c30e623}">
          <xlrd:rvb i="4919"/>
        </ext>
      </extLst>
    </bk>
    <bk>
      <extLst>
        <ext uri="{3e2802c4-a4d2-4d8b-9148-e3be6c30e623}">
          <xlrd:rvb i="4922"/>
        </ext>
      </extLst>
    </bk>
    <bk>
      <extLst>
        <ext uri="{3e2802c4-a4d2-4d8b-9148-e3be6c30e623}">
          <xlrd:rvb i="4925"/>
        </ext>
      </extLst>
    </bk>
    <bk>
      <extLst>
        <ext uri="{3e2802c4-a4d2-4d8b-9148-e3be6c30e623}">
          <xlrd:rvb i="4928"/>
        </ext>
      </extLst>
    </bk>
    <bk>
      <extLst>
        <ext uri="{3e2802c4-a4d2-4d8b-9148-e3be6c30e623}">
          <xlrd:rvb i="4930"/>
        </ext>
      </extLst>
    </bk>
    <bk>
      <extLst>
        <ext uri="{3e2802c4-a4d2-4d8b-9148-e3be6c30e623}">
          <xlrd:rvb i="4933"/>
        </ext>
      </extLst>
    </bk>
    <bk>
      <extLst>
        <ext uri="{3e2802c4-a4d2-4d8b-9148-e3be6c30e623}">
          <xlrd:rvb i="4935"/>
        </ext>
      </extLst>
    </bk>
    <bk>
      <extLst>
        <ext uri="{3e2802c4-a4d2-4d8b-9148-e3be6c30e623}">
          <xlrd:rvb i="4938"/>
        </ext>
      </extLst>
    </bk>
    <bk>
      <extLst>
        <ext uri="{3e2802c4-a4d2-4d8b-9148-e3be6c30e623}">
          <xlrd:rvb i="4941"/>
        </ext>
      </extLst>
    </bk>
    <bk>
      <extLst>
        <ext uri="{3e2802c4-a4d2-4d8b-9148-e3be6c30e623}">
          <xlrd:rvb i="4944"/>
        </ext>
      </extLst>
    </bk>
    <bk>
      <extLst>
        <ext uri="{3e2802c4-a4d2-4d8b-9148-e3be6c30e623}">
          <xlrd:rvb i="4947"/>
        </ext>
      </extLst>
    </bk>
    <bk>
      <extLst>
        <ext uri="{3e2802c4-a4d2-4d8b-9148-e3be6c30e623}">
          <xlrd:rvb i="4950"/>
        </ext>
      </extLst>
    </bk>
    <bk>
      <extLst>
        <ext uri="{3e2802c4-a4d2-4d8b-9148-e3be6c30e623}">
          <xlrd:rvb i="4953"/>
        </ext>
      </extLst>
    </bk>
    <bk>
      <extLst>
        <ext uri="{3e2802c4-a4d2-4d8b-9148-e3be6c30e623}">
          <xlrd:rvb i="4955"/>
        </ext>
      </extLst>
    </bk>
    <bk>
      <extLst>
        <ext uri="{3e2802c4-a4d2-4d8b-9148-e3be6c30e623}">
          <xlrd:rvb i="4958"/>
        </ext>
      </extLst>
    </bk>
    <bk>
      <extLst>
        <ext uri="{3e2802c4-a4d2-4d8b-9148-e3be6c30e623}">
          <xlrd:rvb i="4961"/>
        </ext>
      </extLst>
    </bk>
    <bk>
      <extLst>
        <ext uri="{3e2802c4-a4d2-4d8b-9148-e3be6c30e623}">
          <xlrd:rvb i="4963"/>
        </ext>
      </extLst>
    </bk>
    <bk>
      <extLst>
        <ext uri="{3e2802c4-a4d2-4d8b-9148-e3be6c30e623}">
          <xlrd:rvb i="4965"/>
        </ext>
      </extLst>
    </bk>
    <bk>
      <extLst>
        <ext uri="{3e2802c4-a4d2-4d8b-9148-e3be6c30e623}">
          <xlrd:rvb i="4968"/>
        </ext>
      </extLst>
    </bk>
    <bk>
      <extLst>
        <ext uri="{3e2802c4-a4d2-4d8b-9148-e3be6c30e623}">
          <xlrd:rvb i="4971"/>
        </ext>
      </extLst>
    </bk>
    <bk>
      <extLst>
        <ext uri="{3e2802c4-a4d2-4d8b-9148-e3be6c30e623}">
          <xlrd:rvb i="4973"/>
        </ext>
      </extLst>
    </bk>
    <bk>
      <extLst>
        <ext uri="{3e2802c4-a4d2-4d8b-9148-e3be6c30e623}">
          <xlrd:rvb i="4976"/>
        </ext>
      </extLst>
    </bk>
    <bk>
      <extLst>
        <ext uri="{3e2802c4-a4d2-4d8b-9148-e3be6c30e623}">
          <xlrd:rvb i="4978"/>
        </ext>
      </extLst>
    </bk>
    <bk>
      <extLst>
        <ext uri="{3e2802c4-a4d2-4d8b-9148-e3be6c30e623}">
          <xlrd:rvb i="4980"/>
        </ext>
      </extLst>
    </bk>
    <bk>
      <extLst>
        <ext uri="{3e2802c4-a4d2-4d8b-9148-e3be6c30e623}">
          <xlrd:rvb i="4982"/>
        </ext>
      </extLst>
    </bk>
    <bk>
      <extLst>
        <ext uri="{3e2802c4-a4d2-4d8b-9148-e3be6c30e623}">
          <xlrd:rvb i="4985"/>
        </ext>
      </extLst>
    </bk>
    <bk>
      <extLst>
        <ext uri="{3e2802c4-a4d2-4d8b-9148-e3be6c30e623}">
          <xlrd:rvb i="4988"/>
        </ext>
      </extLst>
    </bk>
    <bk>
      <extLst>
        <ext uri="{3e2802c4-a4d2-4d8b-9148-e3be6c30e623}">
          <xlrd:rvb i="4990"/>
        </ext>
      </extLst>
    </bk>
    <bk>
      <extLst>
        <ext uri="{3e2802c4-a4d2-4d8b-9148-e3be6c30e623}">
          <xlrd:rvb i="4993"/>
        </ext>
      </extLst>
    </bk>
    <bk>
      <extLst>
        <ext uri="{3e2802c4-a4d2-4d8b-9148-e3be6c30e623}">
          <xlrd:rvb i="4996"/>
        </ext>
      </extLst>
    </bk>
    <bk>
      <extLst>
        <ext uri="{3e2802c4-a4d2-4d8b-9148-e3be6c30e623}">
          <xlrd:rvb i="4998"/>
        </ext>
      </extLst>
    </bk>
    <bk>
      <extLst>
        <ext uri="{3e2802c4-a4d2-4d8b-9148-e3be6c30e623}">
          <xlrd:rvb i="5000"/>
        </ext>
      </extLst>
    </bk>
    <bk>
      <extLst>
        <ext uri="{3e2802c4-a4d2-4d8b-9148-e3be6c30e623}">
          <xlrd:rvb i="5003"/>
        </ext>
      </extLst>
    </bk>
    <bk>
      <extLst>
        <ext uri="{3e2802c4-a4d2-4d8b-9148-e3be6c30e623}">
          <xlrd:rvb i="5006"/>
        </ext>
      </extLst>
    </bk>
    <bk>
      <extLst>
        <ext uri="{3e2802c4-a4d2-4d8b-9148-e3be6c30e623}">
          <xlrd:rvb i="5009"/>
        </ext>
      </extLst>
    </bk>
    <bk>
      <extLst>
        <ext uri="{3e2802c4-a4d2-4d8b-9148-e3be6c30e623}">
          <xlrd:rvb i="5011"/>
        </ext>
      </extLst>
    </bk>
    <bk>
      <extLst>
        <ext uri="{3e2802c4-a4d2-4d8b-9148-e3be6c30e623}">
          <xlrd:rvb i="5013"/>
        </ext>
      </extLst>
    </bk>
    <bk>
      <extLst>
        <ext uri="{3e2802c4-a4d2-4d8b-9148-e3be6c30e623}">
          <xlrd:rvb i="5016"/>
        </ext>
      </extLst>
    </bk>
    <bk>
      <extLst>
        <ext uri="{3e2802c4-a4d2-4d8b-9148-e3be6c30e623}">
          <xlrd:rvb i="5018"/>
        </ext>
      </extLst>
    </bk>
    <bk>
      <extLst>
        <ext uri="{3e2802c4-a4d2-4d8b-9148-e3be6c30e623}">
          <xlrd:rvb i="5020"/>
        </ext>
      </extLst>
    </bk>
    <bk>
      <extLst>
        <ext uri="{3e2802c4-a4d2-4d8b-9148-e3be6c30e623}">
          <xlrd:rvb i="5023"/>
        </ext>
      </extLst>
    </bk>
    <bk>
      <extLst>
        <ext uri="{3e2802c4-a4d2-4d8b-9148-e3be6c30e623}">
          <xlrd:rvb i="5025"/>
        </ext>
      </extLst>
    </bk>
    <bk>
      <extLst>
        <ext uri="{3e2802c4-a4d2-4d8b-9148-e3be6c30e623}">
          <xlrd:rvb i="5027"/>
        </ext>
      </extLst>
    </bk>
    <bk>
      <extLst>
        <ext uri="{3e2802c4-a4d2-4d8b-9148-e3be6c30e623}">
          <xlrd:rvb i="5029"/>
        </ext>
      </extLst>
    </bk>
    <bk>
      <extLst>
        <ext uri="{3e2802c4-a4d2-4d8b-9148-e3be6c30e623}">
          <xlrd:rvb i="5031"/>
        </ext>
      </extLst>
    </bk>
    <bk>
      <extLst>
        <ext uri="{3e2802c4-a4d2-4d8b-9148-e3be6c30e623}">
          <xlrd:rvb i="5033"/>
        </ext>
      </extLst>
    </bk>
    <bk>
      <extLst>
        <ext uri="{3e2802c4-a4d2-4d8b-9148-e3be6c30e623}">
          <xlrd:rvb i="5035"/>
        </ext>
      </extLst>
    </bk>
    <bk>
      <extLst>
        <ext uri="{3e2802c4-a4d2-4d8b-9148-e3be6c30e623}">
          <xlrd:rvb i="5037"/>
        </ext>
      </extLst>
    </bk>
    <bk>
      <extLst>
        <ext uri="{3e2802c4-a4d2-4d8b-9148-e3be6c30e623}">
          <xlrd:rvb i="5039"/>
        </ext>
      </extLst>
    </bk>
    <bk>
      <extLst>
        <ext uri="{3e2802c4-a4d2-4d8b-9148-e3be6c30e623}">
          <xlrd:rvb i="5041"/>
        </ext>
      </extLst>
    </bk>
    <bk>
      <extLst>
        <ext uri="{3e2802c4-a4d2-4d8b-9148-e3be6c30e623}">
          <xlrd:rvb i="5043"/>
        </ext>
      </extLst>
    </bk>
    <bk>
      <extLst>
        <ext uri="{3e2802c4-a4d2-4d8b-9148-e3be6c30e623}">
          <xlrd:rvb i="5045"/>
        </ext>
      </extLst>
    </bk>
    <bk>
      <extLst>
        <ext uri="{3e2802c4-a4d2-4d8b-9148-e3be6c30e623}">
          <xlrd:rvb i="5047"/>
        </ext>
      </extLst>
    </bk>
    <bk>
      <extLst>
        <ext uri="{3e2802c4-a4d2-4d8b-9148-e3be6c30e623}">
          <xlrd:rvb i="5050"/>
        </ext>
      </extLst>
    </bk>
    <bk>
      <extLst>
        <ext uri="{3e2802c4-a4d2-4d8b-9148-e3be6c30e623}">
          <xlrd:rvb i="5053"/>
        </ext>
      </extLst>
    </bk>
    <bk>
      <extLst>
        <ext uri="{3e2802c4-a4d2-4d8b-9148-e3be6c30e623}">
          <xlrd:rvb i="5055"/>
        </ext>
      </extLst>
    </bk>
    <bk>
      <extLst>
        <ext uri="{3e2802c4-a4d2-4d8b-9148-e3be6c30e623}">
          <xlrd:rvb i="5057"/>
        </ext>
      </extLst>
    </bk>
    <bk>
      <extLst>
        <ext uri="{3e2802c4-a4d2-4d8b-9148-e3be6c30e623}">
          <xlrd:rvb i="5060"/>
        </ext>
      </extLst>
    </bk>
    <bk>
      <extLst>
        <ext uri="{3e2802c4-a4d2-4d8b-9148-e3be6c30e623}">
          <xlrd:rvb i="5062"/>
        </ext>
      </extLst>
    </bk>
    <bk>
      <extLst>
        <ext uri="{3e2802c4-a4d2-4d8b-9148-e3be6c30e623}">
          <xlrd:rvb i="5064"/>
        </ext>
      </extLst>
    </bk>
    <bk>
      <extLst>
        <ext uri="{3e2802c4-a4d2-4d8b-9148-e3be6c30e623}">
          <xlrd:rvb i="5067"/>
        </ext>
      </extLst>
    </bk>
    <bk>
      <extLst>
        <ext uri="{3e2802c4-a4d2-4d8b-9148-e3be6c30e623}">
          <xlrd:rvb i="5070"/>
        </ext>
      </extLst>
    </bk>
    <bk>
      <extLst>
        <ext uri="{3e2802c4-a4d2-4d8b-9148-e3be6c30e623}">
          <xlrd:rvb i="5073"/>
        </ext>
      </extLst>
    </bk>
    <bk>
      <extLst>
        <ext uri="{3e2802c4-a4d2-4d8b-9148-e3be6c30e623}">
          <xlrd:rvb i="5076"/>
        </ext>
      </extLst>
    </bk>
    <bk>
      <extLst>
        <ext uri="{3e2802c4-a4d2-4d8b-9148-e3be6c30e623}">
          <xlrd:rvb i="5078"/>
        </ext>
      </extLst>
    </bk>
    <bk>
      <extLst>
        <ext uri="{3e2802c4-a4d2-4d8b-9148-e3be6c30e623}">
          <xlrd:rvb i="5081"/>
        </ext>
      </extLst>
    </bk>
    <bk>
      <extLst>
        <ext uri="{3e2802c4-a4d2-4d8b-9148-e3be6c30e623}">
          <xlrd:rvb i="5083"/>
        </ext>
      </extLst>
    </bk>
    <bk>
      <extLst>
        <ext uri="{3e2802c4-a4d2-4d8b-9148-e3be6c30e623}">
          <xlrd:rvb i="5086"/>
        </ext>
      </extLst>
    </bk>
    <bk>
      <extLst>
        <ext uri="{3e2802c4-a4d2-4d8b-9148-e3be6c30e623}">
          <xlrd:rvb i="5088"/>
        </ext>
      </extLst>
    </bk>
    <bk>
      <extLst>
        <ext uri="{3e2802c4-a4d2-4d8b-9148-e3be6c30e623}">
          <xlrd:rvb i="5091"/>
        </ext>
      </extLst>
    </bk>
    <bk>
      <extLst>
        <ext uri="{3e2802c4-a4d2-4d8b-9148-e3be6c30e623}">
          <xlrd:rvb i="5093"/>
        </ext>
      </extLst>
    </bk>
    <bk>
      <extLst>
        <ext uri="{3e2802c4-a4d2-4d8b-9148-e3be6c30e623}">
          <xlrd:rvb i="5096"/>
        </ext>
      </extLst>
    </bk>
    <bk>
      <extLst>
        <ext uri="{3e2802c4-a4d2-4d8b-9148-e3be6c30e623}">
          <xlrd:rvb i="5098"/>
        </ext>
      </extLst>
    </bk>
    <bk>
      <extLst>
        <ext uri="{3e2802c4-a4d2-4d8b-9148-e3be6c30e623}">
          <xlrd:rvb i="5101"/>
        </ext>
      </extLst>
    </bk>
    <bk>
      <extLst>
        <ext uri="{3e2802c4-a4d2-4d8b-9148-e3be6c30e623}">
          <xlrd:rvb i="5103"/>
        </ext>
      </extLst>
    </bk>
    <bk>
      <extLst>
        <ext uri="{3e2802c4-a4d2-4d8b-9148-e3be6c30e623}">
          <xlrd:rvb i="5105"/>
        </ext>
      </extLst>
    </bk>
    <bk>
      <extLst>
        <ext uri="{3e2802c4-a4d2-4d8b-9148-e3be6c30e623}">
          <xlrd:rvb i="5107"/>
        </ext>
      </extLst>
    </bk>
    <bk>
      <extLst>
        <ext uri="{3e2802c4-a4d2-4d8b-9148-e3be6c30e623}">
          <xlrd:rvb i="5110"/>
        </ext>
      </extLst>
    </bk>
    <bk>
      <extLst>
        <ext uri="{3e2802c4-a4d2-4d8b-9148-e3be6c30e623}">
          <xlrd:rvb i="5113"/>
        </ext>
      </extLst>
    </bk>
    <bk>
      <extLst>
        <ext uri="{3e2802c4-a4d2-4d8b-9148-e3be6c30e623}">
          <xlrd:rvb i="5115"/>
        </ext>
      </extLst>
    </bk>
    <bk>
      <extLst>
        <ext uri="{3e2802c4-a4d2-4d8b-9148-e3be6c30e623}">
          <xlrd:rvb i="5117"/>
        </ext>
      </extLst>
    </bk>
    <bk>
      <extLst>
        <ext uri="{3e2802c4-a4d2-4d8b-9148-e3be6c30e623}">
          <xlrd:rvb i="5120"/>
        </ext>
      </extLst>
    </bk>
    <bk>
      <extLst>
        <ext uri="{3e2802c4-a4d2-4d8b-9148-e3be6c30e623}">
          <xlrd:rvb i="5123"/>
        </ext>
      </extLst>
    </bk>
    <bk>
      <extLst>
        <ext uri="{3e2802c4-a4d2-4d8b-9148-e3be6c30e623}">
          <xlrd:rvb i="5126"/>
        </ext>
      </extLst>
    </bk>
    <bk>
      <extLst>
        <ext uri="{3e2802c4-a4d2-4d8b-9148-e3be6c30e623}">
          <xlrd:rvb i="5128"/>
        </ext>
      </extLst>
    </bk>
    <bk>
      <extLst>
        <ext uri="{3e2802c4-a4d2-4d8b-9148-e3be6c30e623}">
          <xlrd:rvb i="5131"/>
        </ext>
      </extLst>
    </bk>
    <bk>
      <extLst>
        <ext uri="{3e2802c4-a4d2-4d8b-9148-e3be6c30e623}">
          <xlrd:rvb i="5134"/>
        </ext>
      </extLst>
    </bk>
    <bk>
      <extLst>
        <ext uri="{3e2802c4-a4d2-4d8b-9148-e3be6c30e623}">
          <xlrd:rvb i="5137"/>
        </ext>
      </extLst>
    </bk>
    <bk>
      <extLst>
        <ext uri="{3e2802c4-a4d2-4d8b-9148-e3be6c30e623}">
          <xlrd:rvb i="5140"/>
        </ext>
      </extLst>
    </bk>
    <bk>
      <extLst>
        <ext uri="{3e2802c4-a4d2-4d8b-9148-e3be6c30e623}">
          <xlrd:rvb i="5143"/>
        </ext>
      </extLst>
    </bk>
    <bk>
      <extLst>
        <ext uri="{3e2802c4-a4d2-4d8b-9148-e3be6c30e623}">
          <xlrd:rvb i="5145"/>
        </ext>
      </extLst>
    </bk>
    <bk>
      <extLst>
        <ext uri="{3e2802c4-a4d2-4d8b-9148-e3be6c30e623}">
          <xlrd:rvb i="5148"/>
        </ext>
      </extLst>
    </bk>
    <bk>
      <extLst>
        <ext uri="{3e2802c4-a4d2-4d8b-9148-e3be6c30e623}">
          <xlrd:rvb i="5151"/>
        </ext>
      </extLst>
    </bk>
    <bk>
      <extLst>
        <ext uri="{3e2802c4-a4d2-4d8b-9148-e3be6c30e623}">
          <xlrd:rvb i="5154"/>
        </ext>
      </extLst>
    </bk>
    <bk>
      <extLst>
        <ext uri="{3e2802c4-a4d2-4d8b-9148-e3be6c30e623}">
          <xlrd:rvb i="5157"/>
        </ext>
      </extLst>
    </bk>
    <bk>
      <extLst>
        <ext uri="{3e2802c4-a4d2-4d8b-9148-e3be6c30e623}">
          <xlrd:rvb i="5160"/>
        </ext>
      </extLst>
    </bk>
    <bk>
      <extLst>
        <ext uri="{3e2802c4-a4d2-4d8b-9148-e3be6c30e623}">
          <xlrd:rvb i="5162"/>
        </ext>
      </extLst>
    </bk>
    <bk>
      <extLst>
        <ext uri="{3e2802c4-a4d2-4d8b-9148-e3be6c30e623}">
          <xlrd:rvb i="5164"/>
        </ext>
      </extLst>
    </bk>
    <bk>
      <extLst>
        <ext uri="{3e2802c4-a4d2-4d8b-9148-e3be6c30e623}">
          <xlrd:rvb i="5167"/>
        </ext>
      </extLst>
    </bk>
    <bk>
      <extLst>
        <ext uri="{3e2802c4-a4d2-4d8b-9148-e3be6c30e623}">
          <xlrd:rvb i="5169"/>
        </ext>
      </extLst>
    </bk>
    <bk>
      <extLst>
        <ext uri="{3e2802c4-a4d2-4d8b-9148-e3be6c30e623}">
          <xlrd:rvb i="5171"/>
        </ext>
      </extLst>
    </bk>
    <bk>
      <extLst>
        <ext uri="{3e2802c4-a4d2-4d8b-9148-e3be6c30e623}">
          <xlrd:rvb i="5173"/>
        </ext>
      </extLst>
    </bk>
    <bk>
      <extLst>
        <ext uri="{3e2802c4-a4d2-4d8b-9148-e3be6c30e623}">
          <xlrd:rvb i="5176"/>
        </ext>
      </extLst>
    </bk>
    <bk>
      <extLst>
        <ext uri="{3e2802c4-a4d2-4d8b-9148-e3be6c30e623}">
          <xlrd:rvb i="5179"/>
        </ext>
      </extLst>
    </bk>
    <bk>
      <extLst>
        <ext uri="{3e2802c4-a4d2-4d8b-9148-e3be6c30e623}">
          <xlrd:rvb i="5182"/>
        </ext>
      </extLst>
    </bk>
    <bk>
      <extLst>
        <ext uri="{3e2802c4-a4d2-4d8b-9148-e3be6c30e623}">
          <xlrd:rvb i="5185"/>
        </ext>
      </extLst>
    </bk>
    <bk>
      <extLst>
        <ext uri="{3e2802c4-a4d2-4d8b-9148-e3be6c30e623}">
          <xlrd:rvb i="5188"/>
        </ext>
      </extLst>
    </bk>
    <bk>
      <extLst>
        <ext uri="{3e2802c4-a4d2-4d8b-9148-e3be6c30e623}">
          <xlrd:rvb i="5190"/>
        </ext>
      </extLst>
    </bk>
    <bk>
      <extLst>
        <ext uri="{3e2802c4-a4d2-4d8b-9148-e3be6c30e623}">
          <xlrd:rvb i="5192"/>
        </ext>
      </extLst>
    </bk>
    <bk>
      <extLst>
        <ext uri="{3e2802c4-a4d2-4d8b-9148-e3be6c30e623}">
          <xlrd:rvb i="5195"/>
        </ext>
      </extLst>
    </bk>
    <bk>
      <extLst>
        <ext uri="{3e2802c4-a4d2-4d8b-9148-e3be6c30e623}">
          <xlrd:rvb i="5198"/>
        </ext>
      </extLst>
    </bk>
    <bk>
      <extLst>
        <ext uri="{3e2802c4-a4d2-4d8b-9148-e3be6c30e623}">
          <xlrd:rvb i="5201"/>
        </ext>
      </extLst>
    </bk>
    <bk>
      <extLst>
        <ext uri="{3e2802c4-a4d2-4d8b-9148-e3be6c30e623}">
          <xlrd:rvb i="5203"/>
        </ext>
      </extLst>
    </bk>
    <bk>
      <extLst>
        <ext uri="{3e2802c4-a4d2-4d8b-9148-e3be6c30e623}">
          <xlrd:rvb i="5206"/>
        </ext>
      </extLst>
    </bk>
    <bk>
      <extLst>
        <ext uri="{3e2802c4-a4d2-4d8b-9148-e3be6c30e623}">
          <xlrd:rvb i="5208"/>
        </ext>
      </extLst>
    </bk>
    <bk>
      <extLst>
        <ext uri="{3e2802c4-a4d2-4d8b-9148-e3be6c30e623}">
          <xlrd:rvb i="5211"/>
        </ext>
      </extLst>
    </bk>
    <bk>
      <extLst>
        <ext uri="{3e2802c4-a4d2-4d8b-9148-e3be6c30e623}">
          <xlrd:rvb i="5214"/>
        </ext>
      </extLst>
    </bk>
    <bk>
      <extLst>
        <ext uri="{3e2802c4-a4d2-4d8b-9148-e3be6c30e623}">
          <xlrd:rvb i="5217"/>
        </ext>
      </extLst>
    </bk>
    <bk>
      <extLst>
        <ext uri="{3e2802c4-a4d2-4d8b-9148-e3be6c30e623}">
          <xlrd:rvb i="5220"/>
        </ext>
      </extLst>
    </bk>
    <bk>
      <extLst>
        <ext uri="{3e2802c4-a4d2-4d8b-9148-e3be6c30e623}">
          <xlrd:rvb i="5222"/>
        </ext>
      </extLst>
    </bk>
    <bk>
      <extLst>
        <ext uri="{3e2802c4-a4d2-4d8b-9148-e3be6c30e623}">
          <xlrd:rvb i="5225"/>
        </ext>
      </extLst>
    </bk>
    <bk>
      <extLst>
        <ext uri="{3e2802c4-a4d2-4d8b-9148-e3be6c30e623}">
          <xlrd:rvb i="5228"/>
        </ext>
      </extLst>
    </bk>
    <bk>
      <extLst>
        <ext uri="{3e2802c4-a4d2-4d8b-9148-e3be6c30e623}">
          <xlrd:rvb i="5231"/>
        </ext>
      </extLst>
    </bk>
    <bk>
      <extLst>
        <ext uri="{3e2802c4-a4d2-4d8b-9148-e3be6c30e623}">
          <xlrd:rvb i="5234"/>
        </ext>
      </extLst>
    </bk>
    <bk>
      <extLst>
        <ext uri="{3e2802c4-a4d2-4d8b-9148-e3be6c30e623}">
          <xlrd:rvb i="5237"/>
        </ext>
      </extLst>
    </bk>
    <bk>
      <extLst>
        <ext uri="{3e2802c4-a4d2-4d8b-9148-e3be6c30e623}">
          <xlrd:rvb i="5240"/>
        </ext>
      </extLst>
    </bk>
    <bk>
      <extLst>
        <ext uri="{3e2802c4-a4d2-4d8b-9148-e3be6c30e623}">
          <xlrd:rvb i="5242"/>
        </ext>
      </extLst>
    </bk>
    <bk>
      <extLst>
        <ext uri="{3e2802c4-a4d2-4d8b-9148-e3be6c30e623}">
          <xlrd:rvb i="5245"/>
        </ext>
      </extLst>
    </bk>
    <bk>
      <extLst>
        <ext uri="{3e2802c4-a4d2-4d8b-9148-e3be6c30e623}">
          <xlrd:rvb i="5248"/>
        </ext>
      </extLst>
    </bk>
    <bk>
      <extLst>
        <ext uri="{3e2802c4-a4d2-4d8b-9148-e3be6c30e623}">
          <xlrd:rvb i="5251"/>
        </ext>
      </extLst>
    </bk>
    <bk>
      <extLst>
        <ext uri="{3e2802c4-a4d2-4d8b-9148-e3be6c30e623}">
          <xlrd:rvb i="5254"/>
        </ext>
      </extLst>
    </bk>
    <bk>
      <extLst>
        <ext uri="{3e2802c4-a4d2-4d8b-9148-e3be6c30e623}">
          <xlrd:rvb i="5257"/>
        </ext>
      </extLst>
    </bk>
    <bk>
      <extLst>
        <ext uri="{3e2802c4-a4d2-4d8b-9148-e3be6c30e623}">
          <xlrd:rvb i="5260"/>
        </ext>
      </extLst>
    </bk>
    <bk>
      <extLst>
        <ext uri="{3e2802c4-a4d2-4d8b-9148-e3be6c30e623}">
          <xlrd:rvb i="5263"/>
        </ext>
      </extLst>
    </bk>
    <bk>
      <extLst>
        <ext uri="{3e2802c4-a4d2-4d8b-9148-e3be6c30e623}">
          <xlrd:rvb i="5265"/>
        </ext>
      </extLst>
    </bk>
    <bk>
      <extLst>
        <ext uri="{3e2802c4-a4d2-4d8b-9148-e3be6c30e623}">
          <xlrd:rvb i="5268"/>
        </ext>
      </extLst>
    </bk>
    <bk>
      <extLst>
        <ext uri="{3e2802c4-a4d2-4d8b-9148-e3be6c30e623}">
          <xlrd:rvb i="5271"/>
        </ext>
      </extLst>
    </bk>
    <bk>
      <extLst>
        <ext uri="{3e2802c4-a4d2-4d8b-9148-e3be6c30e623}">
          <xlrd:rvb i="5274"/>
        </ext>
      </extLst>
    </bk>
    <bk>
      <extLst>
        <ext uri="{3e2802c4-a4d2-4d8b-9148-e3be6c30e623}">
          <xlrd:rvb i="5276"/>
        </ext>
      </extLst>
    </bk>
    <bk>
      <extLst>
        <ext uri="{3e2802c4-a4d2-4d8b-9148-e3be6c30e623}">
          <xlrd:rvb i="5278"/>
        </ext>
      </extLst>
    </bk>
    <bk>
      <extLst>
        <ext uri="{3e2802c4-a4d2-4d8b-9148-e3be6c30e623}">
          <xlrd:rvb i="5281"/>
        </ext>
      </extLst>
    </bk>
    <bk>
      <extLst>
        <ext uri="{3e2802c4-a4d2-4d8b-9148-e3be6c30e623}">
          <xlrd:rvb i="5284"/>
        </ext>
      </extLst>
    </bk>
    <bk>
      <extLst>
        <ext uri="{3e2802c4-a4d2-4d8b-9148-e3be6c30e623}">
          <xlrd:rvb i="5287"/>
        </ext>
      </extLst>
    </bk>
    <bk>
      <extLst>
        <ext uri="{3e2802c4-a4d2-4d8b-9148-e3be6c30e623}">
          <xlrd:rvb i="5289"/>
        </ext>
      </extLst>
    </bk>
    <bk>
      <extLst>
        <ext uri="{3e2802c4-a4d2-4d8b-9148-e3be6c30e623}">
          <xlrd:rvb i="5292"/>
        </ext>
      </extLst>
    </bk>
    <bk>
      <extLst>
        <ext uri="{3e2802c4-a4d2-4d8b-9148-e3be6c30e623}">
          <xlrd:rvb i="5295"/>
        </ext>
      </extLst>
    </bk>
    <bk>
      <extLst>
        <ext uri="{3e2802c4-a4d2-4d8b-9148-e3be6c30e623}">
          <xlrd:rvb i="5298"/>
        </ext>
      </extLst>
    </bk>
    <bk>
      <extLst>
        <ext uri="{3e2802c4-a4d2-4d8b-9148-e3be6c30e623}">
          <xlrd:rvb i="5300"/>
        </ext>
      </extLst>
    </bk>
    <bk>
      <extLst>
        <ext uri="{3e2802c4-a4d2-4d8b-9148-e3be6c30e623}">
          <xlrd:rvb i="5303"/>
        </ext>
      </extLst>
    </bk>
    <bk>
      <extLst>
        <ext uri="{3e2802c4-a4d2-4d8b-9148-e3be6c30e623}">
          <xlrd:rvb i="5306"/>
        </ext>
      </extLst>
    </bk>
    <bk>
      <extLst>
        <ext uri="{3e2802c4-a4d2-4d8b-9148-e3be6c30e623}">
          <xlrd:rvb i="5309"/>
        </ext>
      </extLst>
    </bk>
    <bk>
      <extLst>
        <ext uri="{3e2802c4-a4d2-4d8b-9148-e3be6c30e623}">
          <xlrd:rvb i="5312"/>
        </ext>
      </extLst>
    </bk>
    <bk>
      <extLst>
        <ext uri="{3e2802c4-a4d2-4d8b-9148-e3be6c30e623}">
          <xlrd:rvb i="5315"/>
        </ext>
      </extLst>
    </bk>
    <bk>
      <extLst>
        <ext uri="{3e2802c4-a4d2-4d8b-9148-e3be6c30e623}">
          <xlrd:rvb i="5318"/>
        </ext>
      </extLst>
    </bk>
    <bk>
      <extLst>
        <ext uri="{3e2802c4-a4d2-4d8b-9148-e3be6c30e623}">
          <xlrd:rvb i="5321"/>
        </ext>
      </extLst>
    </bk>
    <bk>
      <extLst>
        <ext uri="{3e2802c4-a4d2-4d8b-9148-e3be6c30e623}">
          <xlrd:rvb i="5324"/>
        </ext>
      </extLst>
    </bk>
    <bk>
      <extLst>
        <ext uri="{3e2802c4-a4d2-4d8b-9148-e3be6c30e623}">
          <xlrd:rvb i="5327"/>
        </ext>
      </extLst>
    </bk>
    <bk>
      <extLst>
        <ext uri="{3e2802c4-a4d2-4d8b-9148-e3be6c30e623}">
          <xlrd:rvb i="5330"/>
        </ext>
      </extLst>
    </bk>
    <bk>
      <extLst>
        <ext uri="{3e2802c4-a4d2-4d8b-9148-e3be6c30e623}">
          <xlrd:rvb i="5333"/>
        </ext>
      </extLst>
    </bk>
    <bk>
      <extLst>
        <ext uri="{3e2802c4-a4d2-4d8b-9148-e3be6c30e623}">
          <xlrd:rvb i="5336"/>
        </ext>
      </extLst>
    </bk>
    <bk>
      <extLst>
        <ext uri="{3e2802c4-a4d2-4d8b-9148-e3be6c30e623}">
          <xlrd:rvb i="5339"/>
        </ext>
      </extLst>
    </bk>
    <bk>
      <extLst>
        <ext uri="{3e2802c4-a4d2-4d8b-9148-e3be6c30e623}">
          <xlrd:rvb i="5341"/>
        </ext>
      </extLst>
    </bk>
    <bk>
      <extLst>
        <ext uri="{3e2802c4-a4d2-4d8b-9148-e3be6c30e623}">
          <xlrd:rvb i="5344"/>
        </ext>
      </extLst>
    </bk>
    <bk>
      <extLst>
        <ext uri="{3e2802c4-a4d2-4d8b-9148-e3be6c30e623}">
          <xlrd:rvb i="5347"/>
        </ext>
      </extLst>
    </bk>
    <bk>
      <extLst>
        <ext uri="{3e2802c4-a4d2-4d8b-9148-e3be6c30e623}">
          <xlrd:rvb i="5350"/>
        </ext>
      </extLst>
    </bk>
    <bk>
      <extLst>
        <ext uri="{3e2802c4-a4d2-4d8b-9148-e3be6c30e623}">
          <xlrd:rvb i="5352"/>
        </ext>
      </extLst>
    </bk>
    <bk>
      <extLst>
        <ext uri="{3e2802c4-a4d2-4d8b-9148-e3be6c30e623}">
          <xlrd:rvb i="5355"/>
        </ext>
      </extLst>
    </bk>
    <bk>
      <extLst>
        <ext uri="{3e2802c4-a4d2-4d8b-9148-e3be6c30e623}">
          <xlrd:rvb i="5358"/>
        </ext>
      </extLst>
    </bk>
    <bk>
      <extLst>
        <ext uri="{3e2802c4-a4d2-4d8b-9148-e3be6c30e623}">
          <xlrd:rvb i="5361"/>
        </ext>
      </extLst>
    </bk>
    <bk>
      <extLst>
        <ext uri="{3e2802c4-a4d2-4d8b-9148-e3be6c30e623}">
          <xlrd:rvb i="5364"/>
        </ext>
      </extLst>
    </bk>
    <bk>
      <extLst>
        <ext uri="{3e2802c4-a4d2-4d8b-9148-e3be6c30e623}">
          <xlrd:rvb i="5367"/>
        </ext>
      </extLst>
    </bk>
    <bk>
      <extLst>
        <ext uri="{3e2802c4-a4d2-4d8b-9148-e3be6c30e623}">
          <xlrd:rvb i="5370"/>
        </ext>
      </extLst>
    </bk>
    <bk>
      <extLst>
        <ext uri="{3e2802c4-a4d2-4d8b-9148-e3be6c30e623}">
          <xlrd:rvb i="5373"/>
        </ext>
      </extLst>
    </bk>
    <bk>
      <extLst>
        <ext uri="{3e2802c4-a4d2-4d8b-9148-e3be6c30e623}">
          <xlrd:rvb i="5376"/>
        </ext>
      </extLst>
    </bk>
    <bk>
      <extLst>
        <ext uri="{3e2802c4-a4d2-4d8b-9148-e3be6c30e623}">
          <xlrd:rvb i="5379"/>
        </ext>
      </extLst>
    </bk>
    <bk>
      <extLst>
        <ext uri="{3e2802c4-a4d2-4d8b-9148-e3be6c30e623}">
          <xlrd:rvb i="5382"/>
        </ext>
      </extLst>
    </bk>
    <bk>
      <extLst>
        <ext uri="{3e2802c4-a4d2-4d8b-9148-e3be6c30e623}">
          <xlrd:rvb i="5385"/>
        </ext>
      </extLst>
    </bk>
    <bk>
      <extLst>
        <ext uri="{3e2802c4-a4d2-4d8b-9148-e3be6c30e623}">
          <xlrd:rvb i="5388"/>
        </ext>
      </extLst>
    </bk>
    <bk>
      <extLst>
        <ext uri="{3e2802c4-a4d2-4d8b-9148-e3be6c30e623}">
          <xlrd:rvb i="5390"/>
        </ext>
      </extLst>
    </bk>
    <bk>
      <extLst>
        <ext uri="{3e2802c4-a4d2-4d8b-9148-e3be6c30e623}">
          <xlrd:rvb i="5393"/>
        </ext>
      </extLst>
    </bk>
    <bk>
      <extLst>
        <ext uri="{3e2802c4-a4d2-4d8b-9148-e3be6c30e623}">
          <xlrd:rvb i="5396"/>
        </ext>
      </extLst>
    </bk>
    <bk>
      <extLst>
        <ext uri="{3e2802c4-a4d2-4d8b-9148-e3be6c30e623}">
          <xlrd:rvb i="5399"/>
        </ext>
      </extLst>
    </bk>
    <bk>
      <extLst>
        <ext uri="{3e2802c4-a4d2-4d8b-9148-e3be6c30e623}">
          <xlrd:rvb i="5401"/>
        </ext>
      </extLst>
    </bk>
    <bk>
      <extLst>
        <ext uri="{3e2802c4-a4d2-4d8b-9148-e3be6c30e623}">
          <xlrd:rvb i="5403"/>
        </ext>
      </extLst>
    </bk>
    <bk>
      <extLst>
        <ext uri="{3e2802c4-a4d2-4d8b-9148-e3be6c30e623}">
          <xlrd:rvb i="5406"/>
        </ext>
      </extLst>
    </bk>
    <bk>
      <extLst>
        <ext uri="{3e2802c4-a4d2-4d8b-9148-e3be6c30e623}">
          <xlrd:rvb i="5409"/>
        </ext>
      </extLst>
    </bk>
    <bk>
      <extLst>
        <ext uri="{3e2802c4-a4d2-4d8b-9148-e3be6c30e623}">
          <xlrd:rvb i="5411"/>
        </ext>
      </extLst>
    </bk>
    <bk>
      <extLst>
        <ext uri="{3e2802c4-a4d2-4d8b-9148-e3be6c30e623}">
          <xlrd:rvb i="5413"/>
        </ext>
      </extLst>
    </bk>
    <bk>
      <extLst>
        <ext uri="{3e2802c4-a4d2-4d8b-9148-e3be6c30e623}">
          <xlrd:rvb i="5416"/>
        </ext>
      </extLst>
    </bk>
    <bk>
      <extLst>
        <ext uri="{3e2802c4-a4d2-4d8b-9148-e3be6c30e623}">
          <xlrd:rvb i="5418"/>
        </ext>
      </extLst>
    </bk>
    <bk>
      <extLst>
        <ext uri="{3e2802c4-a4d2-4d8b-9148-e3be6c30e623}">
          <xlrd:rvb i="5420"/>
        </ext>
      </extLst>
    </bk>
    <bk>
      <extLst>
        <ext uri="{3e2802c4-a4d2-4d8b-9148-e3be6c30e623}">
          <xlrd:rvb i="5422"/>
        </ext>
      </extLst>
    </bk>
    <bk>
      <extLst>
        <ext uri="{3e2802c4-a4d2-4d8b-9148-e3be6c30e623}">
          <xlrd:rvb i="5424"/>
        </ext>
      </extLst>
    </bk>
    <bk>
      <extLst>
        <ext uri="{3e2802c4-a4d2-4d8b-9148-e3be6c30e623}">
          <xlrd:rvb i="5426"/>
        </ext>
      </extLst>
    </bk>
    <bk>
      <extLst>
        <ext uri="{3e2802c4-a4d2-4d8b-9148-e3be6c30e623}">
          <xlrd:rvb i="5428"/>
        </ext>
      </extLst>
    </bk>
    <bk>
      <extLst>
        <ext uri="{3e2802c4-a4d2-4d8b-9148-e3be6c30e623}">
          <xlrd:rvb i="5430"/>
        </ext>
      </extLst>
    </bk>
    <bk>
      <extLst>
        <ext uri="{3e2802c4-a4d2-4d8b-9148-e3be6c30e623}">
          <xlrd:rvb i="5432"/>
        </ext>
      </extLst>
    </bk>
    <bk>
      <extLst>
        <ext uri="{3e2802c4-a4d2-4d8b-9148-e3be6c30e623}">
          <xlrd:rvb i="5434"/>
        </ext>
      </extLst>
    </bk>
    <bk>
      <extLst>
        <ext uri="{3e2802c4-a4d2-4d8b-9148-e3be6c30e623}">
          <xlrd:rvb i="5436"/>
        </ext>
      </extLst>
    </bk>
    <bk>
      <extLst>
        <ext uri="{3e2802c4-a4d2-4d8b-9148-e3be6c30e623}">
          <xlrd:rvb i="5439"/>
        </ext>
      </extLst>
    </bk>
    <bk>
      <extLst>
        <ext uri="{3e2802c4-a4d2-4d8b-9148-e3be6c30e623}">
          <xlrd:rvb i="5441"/>
        </ext>
      </extLst>
    </bk>
    <bk>
      <extLst>
        <ext uri="{3e2802c4-a4d2-4d8b-9148-e3be6c30e623}">
          <xlrd:rvb i="5443"/>
        </ext>
      </extLst>
    </bk>
    <bk>
      <extLst>
        <ext uri="{3e2802c4-a4d2-4d8b-9148-e3be6c30e623}">
          <xlrd:rvb i="5446"/>
        </ext>
      </extLst>
    </bk>
    <bk>
      <extLst>
        <ext uri="{3e2802c4-a4d2-4d8b-9148-e3be6c30e623}">
          <xlrd:rvb i="5448"/>
        </ext>
      </extLst>
    </bk>
    <bk>
      <extLst>
        <ext uri="{3e2802c4-a4d2-4d8b-9148-e3be6c30e623}">
          <xlrd:rvb i="5450"/>
        </ext>
      </extLst>
    </bk>
    <bk>
      <extLst>
        <ext uri="{3e2802c4-a4d2-4d8b-9148-e3be6c30e623}">
          <xlrd:rvb i="5452"/>
        </ext>
      </extLst>
    </bk>
    <bk>
      <extLst>
        <ext uri="{3e2802c4-a4d2-4d8b-9148-e3be6c30e623}">
          <xlrd:rvb i="5455"/>
        </ext>
      </extLst>
    </bk>
    <bk>
      <extLst>
        <ext uri="{3e2802c4-a4d2-4d8b-9148-e3be6c30e623}">
          <xlrd:rvb i="5458"/>
        </ext>
      </extLst>
    </bk>
    <bk>
      <extLst>
        <ext uri="{3e2802c4-a4d2-4d8b-9148-e3be6c30e623}">
          <xlrd:rvb i="5461"/>
        </ext>
      </extLst>
    </bk>
    <bk>
      <extLst>
        <ext uri="{3e2802c4-a4d2-4d8b-9148-e3be6c30e623}">
          <xlrd:rvb i="5463"/>
        </ext>
      </extLst>
    </bk>
    <bk>
      <extLst>
        <ext uri="{3e2802c4-a4d2-4d8b-9148-e3be6c30e623}">
          <xlrd:rvb i="5466"/>
        </ext>
      </extLst>
    </bk>
    <bk>
      <extLst>
        <ext uri="{3e2802c4-a4d2-4d8b-9148-e3be6c30e623}">
          <xlrd:rvb i="5469"/>
        </ext>
      </extLst>
    </bk>
    <bk>
      <extLst>
        <ext uri="{3e2802c4-a4d2-4d8b-9148-e3be6c30e623}">
          <xlrd:rvb i="5471"/>
        </ext>
      </extLst>
    </bk>
    <bk>
      <extLst>
        <ext uri="{3e2802c4-a4d2-4d8b-9148-e3be6c30e623}">
          <xlrd:rvb i="5474"/>
        </ext>
      </extLst>
    </bk>
    <bk>
      <extLst>
        <ext uri="{3e2802c4-a4d2-4d8b-9148-e3be6c30e623}">
          <xlrd:rvb i="5477"/>
        </ext>
      </extLst>
    </bk>
    <bk>
      <extLst>
        <ext uri="{3e2802c4-a4d2-4d8b-9148-e3be6c30e623}">
          <xlrd:rvb i="5479"/>
        </ext>
      </extLst>
    </bk>
    <bk>
      <extLst>
        <ext uri="{3e2802c4-a4d2-4d8b-9148-e3be6c30e623}">
          <xlrd:rvb i="5481"/>
        </ext>
      </extLst>
    </bk>
    <bk>
      <extLst>
        <ext uri="{3e2802c4-a4d2-4d8b-9148-e3be6c30e623}">
          <xlrd:rvb i="5483"/>
        </ext>
      </extLst>
    </bk>
    <bk>
      <extLst>
        <ext uri="{3e2802c4-a4d2-4d8b-9148-e3be6c30e623}">
          <xlrd:rvb i="5486"/>
        </ext>
      </extLst>
    </bk>
    <bk>
      <extLst>
        <ext uri="{3e2802c4-a4d2-4d8b-9148-e3be6c30e623}">
          <xlrd:rvb i="5489"/>
        </ext>
      </extLst>
    </bk>
    <bk>
      <extLst>
        <ext uri="{3e2802c4-a4d2-4d8b-9148-e3be6c30e623}">
          <xlrd:rvb i="5492"/>
        </ext>
      </extLst>
    </bk>
    <bk>
      <extLst>
        <ext uri="{3e2802c4-a4d2-4d8b-9148-e3be6c30e623}">
          <xlrd:rvb i="5494"/>
        </ext>
      </extLst>
    </bk>
    <bk>
      <extLst>
        <ext uri="{3e2802c4-a4d2-4d8b-9148-e3be6c30e623}">
          <xlrd:rvb i="5496"/>
        </ext>
      </extLst>
    </bk>
    <bk>
      <extLst>
        <ext uri="{3e2802c4-a4d2-4d8b-9148-e3be6c30e623}">
          <xlrd:rvb i="5499"/>
        </ext>
      </extLst>
    </bk>
    <bk>
      <extLst>
        <ext uri="{3e2802c4-a4d2-4d8b-9148-e3be6c30e623}">
          <xlrd:rvb i="5502"/>
        </ext>
      </extLst>
    </bk>
    <bk>
      <extLst>
        <ext uri="{3e2802c4-a4d2-4d8b-9148-e3be6c30e623}">
          <xlrd:rvb i="5505"/>
        </ext>
      </extLst>
    </bk>
    <bk>
      <extLst>
        <ext uri="{3e2802c4-a4d2-4d8b-9148-e3be6c30e623}">
          <xlrd:rvb i="5508"/>
        </ext>
      </extLst>
    </bk>
    <bk>
      <extLst>
        <ext uri="{3e2802c4-a4d2-4d8b-9148-e3be6c30e623}">
          <xlrd:rvb i="5510"/>
        </ext>
      </extLst>
    </bk>
    <bk>
      <extLst>
        <ext uri="{3e2802c4-a4d2-4d8b-9148-e3be6c30e623}">
          <xlrd:rvb i="5512"/>
        </ext>
      </extLst>
    </bk>
    <bk>
      <extLst>
        <ext uri="{3e2802c4-a4d2-4d8b-9148-e3be6c30e623}">
          <xlrd:rvb i="5515"/>
        </ext>
      </extLst>
    </bk>
    <bk>
      <extLst>
        <ext uri="{3e2802c4-a4d2-4d8b-9148-e3be6c30e623}">
          <xlrd:rvb i="5518"/>
        </ext>
      </extLst>
    </bk>
    <bk>
      <extLst>
        <ext uri="{3e2802c4-a4d2-4d8b-9148-e3be6c30e623}">
          <xlrd:rvb i="5521"/>
        </ext>
      </extLst>
    </bk>
    <bk>
      <extLst>
        <ext uri="{3e2802c4-a4d2-4d8b-9148-e3be6c30e623}">
          <xlrd:rvb i="5524"/>
        </ext>
      </extLst>
    </bk>
    <bk>
      <extLst>
        <ext uri="{3e2802c4-a4d2-4d8b-9148-e3be6c30e623}">
          <xlrd:rvb i="5527"/>
        </ext>
      </extLst>
    </bk>
    <bk>
      <extLst>
        <ext uri="{3e2802c4-a4d2-4d8b-9148-e3be6c30e623}">
          <xlrd:rvb i="5530"/>
        </ext>
      </extLst>
    </bk>
    <bk>
      <extLst>
        <ext uri="{3e2802c4-a4d2-4d8b-9148-e3be6c30e623}">
          <xlrd:rvb i="5533"/>
        </ext>
      </extLst>
    </bk>
    <bk>
      <extLst>
        <ext uri="{3e2802c4-a4d2-4d8b-9148-e3be6c30e623}">
          <xlrd:rvb i="5536"/>
        </ext>
      </extLst>
    </bk>
    <bk>
      <extLst>
        <ext uri="{3e2802c4-a4d2-4d8b-9148-e3be6c30e623}">
          <xlrd:rvb i="5539"/>
        </ext>
      </extLst>
    </bk>
    <bk>
      <extLst>
        <ext uri="{3e2802c4-a4d2-4d8b-9148-e3be6c30e623}">
          <xlrd:rvb i="5542"/>
        </ext>
      </extLst>
    </bk>
    <bk>
      <extLst>
        <ext uri="{3e2802c4-a4d2-4d8b-9148-e3be6c30e623}">
          <xlrd:rvb i="5545"/>
        </ext>
      </extLst>
    </bk>
    <bk>
      <extLst>
        <ext uri="{3e2802c4-a4d2-4d8b-9148-e3be6c30e623}">
          <xlrd:rvb i="5548"/>
        </ext>
      </extLst>
    </bk>
    <bk>
      <extLst>
        <ext uri="{3e2802c4-a4d2-4d8b-9148-e3be6c30e623}">
          <xlrd:rvb i="5551"/>
        </ext>
      </extLst>
    </bk>
    <bk>
      <extLst>
        <ext uri="{3e2802c4-a4d2-4d8b-9148-e3be6c30e623}">
          <xlrd:rvb i="5554"/>
        </ext>
      </extLst>
    </bk>
    <bk>
      <extLst>
        <ext uri="{3e2802c4-a4d2-4d8b-9148-e3be6c30e623}">
          <xlrd:rvb i="5556"/>
        </ext>
      </extLst>
    </bk>
    <bk>
      <extLst>
        <ext uri="{3e2802c4-a4d2-4d8b-9148-e3be6c30e623}">
          <xlrd:rvb i="5558"/>
        </ext>
      </extLst>
    </bk>
    <bk>
      <extLst>
        <ext uri="{3e2802c4-a4d2-4d8b-9148-e3be6c30e623}">
          <xlrd:rvb i="5561"/>
        </ext>
      </extLst>
    </bk>
    <bk>
      <extLst>
        <ext uri="{3e2802c4-a4d2-4d8b-9148-e3be6c30e623}">
          <xlrd:rvb i="5563"/>
        </ext>
      </extLst>
    </bk>
    <bk>
      <extLst>
        <ext uri="{3e2802c4-a4d2-4d8b-9148-e3be6c30e623}">
          <xlrd:rvb i="5565"/>
        </ext>
      </extLst>
    </bk>
    <bk>
      <extLst>
        <ext uri="{3e2802c4-a4d2-4d8b-9148-e3be6c30e623}">
          <xlrd:rvb i="5568"/>
        </ext>
      </extLst>
    </bk>
    <bk>
      <extLst>
        <ext uri="{3e2802c4-a4d2-4d8b-9148-e3be6c30e623}">
          <xlrd:rvb i="5571"/>
        </ext>
      </extLst>
    </bk>
    <bk>
      <extLst>
        <ext uri="{3e2802c4-a4d2-4d8b-9148-e3be6c30e623}">
          <xlrd:rvb i="5573"/>
        </ext>
      </extLst>
    </bk>
    <bk>
      <extLst>
        <ext uri="{3e2802c4-a4d2-4d8b-9148-e3be6c30e623}">
          <xlrd:rvb i="5576"/>
        </ext>
      </extLst>
    </bk>
    <bk>
      <extLst>
        <ext uri="{3e2802c4-a4d2-4d8b-9148-e3be6c30e623}">
          <xlrd:rvb i="5578"/>
        </ext>
      </extLst>
    </bk>
    <bk>
      <extLst>
        <ext uri="{3e2802c4-a4d2-4d8b-9148-e3be6c30e623}">
          <xlrd:rvb i="5580"/>
        </ext>
      </extLst>
    </bk>
    <bk>
      <extLst>
        <ext uri="{3e2802c4-a4d2-4d8b-9148-e3be6c30e623}">
          <xlrd:rvb i="5583"/>
        </ext>
      </extLst>
    </bk>
    <bk>
      <extLst>
        <ext uri="{3e2802c4-a4d2-4d8b-9148-e3be6c30e623}">
          <xlrd:rvb i="5586"/>
        </ext>
      </extLst>
    </bk>
    <bk>
      <extLst>
        <ext uri="{3e2802c4-a4d2-4d8b-9148-e3be6c30e623}">
          <xlrd:rvb i="5589"/>
        </ext>
      </extLst>
    </bk>
    <bk>
      <extLst>
        <ext uri="{3e2802c4-a4d2-4d8b-9148-e3be6c30e623}">
          <xlrd:rvb i="5592"/>
        </ext>
      </extLst>
    </bk>
    <bk>
      <extLst>
        <ext uri="{3e2802c4-a4d2-4d8b-9148-e3be6c30e623}">
          <xlrd:rvb i="5595"/>
        </ext>
      </extLst>
    </bk>
    <bk>
      <extLst>
        <ext uri="{3e2802c4-a4d2-4d8b-9148-e3be6c30e623}">
          <xlrd:rvb i="5598"/>
        </ext>
      </extLst>
    </bk>
    <bk>
      <extLst>
        <ext uri="{3e2802c4-a4d2-4d8b-9148-e3be6c30e623}">
          <xlrd:rvb i="5601"/>
        </ext>
      </extLst>
    </bk>
    <bk>
      <extLst>
        <ext uri="{3e2802c4-a4d2-4d8b-9148-e3be6c30e623}">
          <xlrd:rvb i="5604"/>
        </ext>
      </extLst>
    </bk>
    <bk>
      <extLst>
        <ext uri="{3e2802c4-a4d2-4d8b-9148-e3be6c30e623}">
          <xlrd:rvb i="5607"/>
        </ext>
      </extLst>
    </bk>
    <bk>
      <extLst>
        <ext uri="{3e2802c4-a4d2-4d8b-9148-e3be6c30e623}">
          <xlrd:rvb i="5610"/>
        </ext>
      </extLst>
    </bk>
    <bk>
      <extLst>
        <ext uri="{3e2802c4-a4d2-4d8b-9148-e3be6c30e623}">
          <xlrd:rvb i="5613"/>
        </ext>
      </extLst>
    </bk>
    <bk>
      <extLst>
        <ext uri="{3e2802c4-a4d2-4d8b-9148-e3be6c30e623}">
          <xlrd:rvb i="5616"/>
        </ext>
      </extLst>
    </bk>
    <bk>
      <extLst>
        <ext uri="{3e2802c4-a4d2-4d8b-9148-e3be6c30e623}">
          <xlrd:rvb i="5619"/>
        </ext>
      </extLst>
    </bk>
    <bk>
      <extLst>
        <ext uri="{3e2802c4-a4d2-4d8b-9148-e3be6c30e623}">
          <xlrd:rvb i="5621"/>
        </ext>
      </extLst>
    </bk>
    <bk>
      <extLst>
        <ext uri="{3e2802c4-a4d2-4d8b-9148-e3be6c30e623}">
          <xlrd:rvb i="5624"/>
        </ext>
      </extLst>
    </bk>
    <bk>
      <extLst>
        <ext uri="{3e2802c4-a4d2-4d8b-9148-e3be6c30e623}">
          <xlrd:rvb i="5627"/>
        </ext>
      </extLst>
    </bk>
    <bk>
      <extLst>
        <ext uri="{3e2802c4-a4d2-4d8b-9148-e3be6c30e623}">
          <xlrd:rvb i="5630"/>
        </ext>
      </extLst>
    </bk>
    <bk>
      <extLst>
        <ext uri="{3e2802c4-a4d2-4d8b-9148-e3be6c30e623}">
          <xlrd:rvb i="5633"/>
        </ext>
      </extLst>
    </bk>
    <bk>
      <extLst>
        <ext uri="{3e2802c4-a4d2-4d8b-9148-e3be6c30e623}">
          <xlrd:rvb i="5636"/>
        </ext>
      </extLst>
    </bk>
    <bk>
      <extLst>
        <ext uri="{3e2802c4-a4d2-4d8b-9148-e3be6c30e623}">
          <xlrd:rvb i="5638"/>
        </ext>
      </extLst>
    </bk>
    <bk>
      <extLst>
        <ext uri="{3e2802c4-a4d2-4d8b-9148-e3be6c30e623}">
          <xlrd:rvb i="5641"/>
        </ext>
      </extLst>
    </bk>
    <bk>
      <extLst>
        <ext uri="{3e2802c4-a4d2-4d8b-9148-e3be6c30e623}">
          <xlrd:rvb i="5643"/>
        </ext>
      </extLst>
    </bk>
    <bk>
      <extLst>
        <ext uri="{3e2802c4-a4d2-4d8b-9148-e3be6c30e623}">
          <xlrd:rvb i="5645"/>
        </ext>
      </extLst>
    </bk>
    <bk>
      <extLst>
        <ext uri="{3e2802c4-a4d2-4d8b-9148-e3be6c30e623}">
          <xlrd:rvb i="5647"/>
        </ext>
      </extLst>
    </bk>
    <bk>
      <extLst>
        <ext uri="{3e2802c4-a4d2-4d8b-9148-e3be6c30e623}">
          <xlrd:rvb i="5650"/>
        </ext>
      </extLst>
    </bk>
    <bk>
      <extLst>
        <ext uri="{3e2802c4-a4d2-4d8b-9148-e3be6c30e623}">
          <xlrd:rvb i="5652"/>
        </ext>
      </extLst>
    </bk>
    <bk>
      <extLst>
        <ext uri="{3e2802c4-a4d2-4d8b-9148-e3be6c30e623}">
          <xlrd:rvb i="5655"/>
        </ext>
      </extLst>
    </bk>
    <bk>
      <extLst>
        <ext uri="{3e2802c4-a4d2-4d8b-9148-e3be6c30e623}">
          <xlrd:rvb i="5658"/>
        </ext>
      </extLst>
    </bk>
    <bk>
      <extLst>
        <ext uri="{3e2802c4-a4d2-4d8b-9148-e3be6c30e623}">
          <xlrd:rvb i="5661"/>
        </ext>
      </extLst>
    </bk>
    <bk>
      <extLst>
        <ext uri="{3e2802c4-a4d2-4d8b-9148-e3be6c30e623}">
          <xlrd:rvb i="5663"/>
        </ext>
      </extLst>
    </bk>
    <bk>
      <extLst>
        <ext uri="{3e2802c4-a4d2-4d8b-9148-e3be6c30e623}">
          <xlrd:rvb i="5665"/>
        </ext>
      </extLst>
    </bk>
    <bk>
      <extLst>
        <ext uri="{3e2802c4-a4d2-4d8b-9148-e3be6c30e623}">
          <xlrd:rvb i="5668"/>
        </ext>
      </extLst>
    </bk>
    <bk>
      <extLst>
        <ext uri="{3e2802c4-a4d2-4d8b-9148-e3be6c30e623}">
          <xlrd:rvb i="5671"/>
        </ext>
      </extLst>
    </bk>
    <bk>
      <extLst>
        <ext uri="{3e2802c4-a4d2-4d8b-9148-e3be6c30e623}">
          <xlrd:rvb i="5674"/>
        </ext>
      </extLst>
    </bk>
    <bk>
      <extLst>
        <ext uri="{3e2802c4-a4d2-4d8b-9148-e3be6c30e623}">
          <xlrd:rvb i="5676"/>
        </ext>
      </extLst>
    </bk>
    <bk>
      <extLst>
        <ext uri="{3e2802c4-a4d2-4d8b-9148-e3be6c30e623}">
          <xlrd:rvb i="5678"/>
        </ext>
      </extLst>
    </bk>
    <bk>
      <extLst>
        <ext uri="{3e2802c4-a4d2-4d8b-9148-e3be6c30e623}">
          <xlrd:rvb i="5681"/>
        </ext>
      </extLst>
    </bk>
    <bk>
      <extLst>
        <ext uri="{3e2802c4-a4d2-4d8b-9148-e3be6c30e623}">
          <xlrd:rvb i="5684"/>
        </ext>
      </extLst>
    </bk>
    <bk>
      <extLst>
        <ext uri="{3e2802c4-a4d2-4d8b-9148-e3be6c30e623}">
          <xlrd:rvb i="5686"/>
        </ext>
      </extLst>
    </bk>
    <bk>
      <extLst>
        <ext uri="{3e2802c4-a4d2-4d8b-9148-e3be6c30e623}">
          <xlrd:rvb i="5688"/>
        </ext>
      </extLst>
    </bk>
    <bk>
      <extLst>
        <ext uri="{3e2802c4-a4d2-4d8b-9148-e3be6c30e623}">
          <xlrd:rvb i="5691"/>
        </ext>
      </extLst>
    </bk>
    <bk>
      <extLst>
        <ext uri="{3e2802c4-a4d2-4d8b-9148-e3be6c30e623}">
          <xlrd:rvb i="5693"/>
        </ext>
      </extLst>
    </bk>
    <bk>
      <extLst>
        <ext uri="{3e2802c4-a4d2-4d8b-9148-e3be6c30e623}">
          <xlrd:rvb i="5696"/>
        </ext>
      </extLst>
    </bk>
    <bk>
      <extLst>
        <ext uri="{3e2802c4-a4d2-4d8b-9148-e3be6c30e623}">
          <xlrd:rvb i="5699"/>
        </ext>
      </extLst>
    </bk>
    <bk>
      <extLst>
        <ext uri="{3e2802c4-a4d2-4d8b-9148-e3be6c30e623}">
          <xlrd:rvb i="5702"/>
        </ext>
      </extLst>
    </bk>
    <bk>
      <extLst>
        <ext uri="{3e2802c4-a4d2-4d8b-9148-e3be6c30e623}">
          <xlrd:rvb i="5705"/>
        </ext>
      </extLst>
    </bk>
    <bk>
      <extLst>
        <ext uri="{3e2802c4-a4d2-4d8b-9148-e3be6c30e623}">
          <xlrd:rvb i="5707"/>
        </ext>
      </extLst>
    </bk>
    <bk>
      <extLst>
        <ext uri="{3e2802c4-a4d2-4d8b-9148-e3be6c30e623}">
          <xlrd:rvb i="5710"/>
        </ext>
      </extLst>
    </bk>
    <bk>
      <extLst>
        <ext uri="{3e2802c4-a4d2-4d8b-9148-e3be6c30e623}">
          <xlrd:rvb i="5712"/>
        </ext>
      </extLst>
    </bk>
    <bk>
      <extLst>
        <ext uri="{3e2802c4-a4d2-4d8b-9148-e3be6c30e623}">
          <xlrd:rvb i="5715"/>
        </ext>
      </extLst>
    </bk>
    <bk>
      <extLst>
        <ext uri="{3e2802c4-a4d2-4d8b-9148-e3be6c30e623}">
          <xlrd:rvb i="5717"/>
        </ext>
      </extLst>
    </bk>
    <bk>
      <extLst>
        <ext uri="{3e2802c4-a4d2-4d8b-9148-e3be6c30e623}">
          <xlrd:rvb i="5720"/>
        </ext>
      </extLst>
    </bk>
    <bk>
      <extLst>
        <ext uri="{3e2802c4-a4d2-4d8b-9148-e3be6c30e623}">
          <xlrd:rvb i="5723"/>
        </ext>
      </extLst>
    </bk>
    <bk>
      <extLst>
        <ext uri="{3e2802c4-a4d2-4d8b-9148-e3be6c30e623}">
          <xlrd:rvb i="5725"/>
        </ext>
      </extLst>
    </bk>
    <bk>
      <extLst>
        <ext uri="{3e2802c4-a4d2-4d8b-9148-e3be6c30e623}">
          <xlrd:rvb i="5727"/>
        </ext>
      </extLst>
    </bk>
    <bk>
      <extLst>
        <ext uri="{3e2802c4-a4d2-4d8b-9148-e3be6c30e623}">
          <xlrd:rvb i="5730"/>
        </ext>
      </extLst>
    </bk>
    <bk>
      <extLst>
        <ext uri="{3e2802c4-a4d2-4d8b-9148-e3be6c30e623}">
          <xlrd:rvb i="5732"/>
        </ext>
      </extLst>
    </bk>
    <bk>
      <extLst>
        <ext uri="{3e2802c4-a4d2-4d8b-9148-e3be6c30e623}">
          <xlrd:rvb i="5735"/>
        </ext>
      </extLst>
    </bk>
    <bk>
      <extLst>
        <ext uri="{3e2802c4-a4d2-4d8b-9148-e3be6c30e623}">
          <xlrd:rvb i="5738"/>
        </ext>
      </extLst>
    </bk>
    <bk>
      <extLst>
        <ext uri="{3e2802c4-a4d2-4d8b-9148-e3be6c30e623}">
          <xlrd:rvb i="5740"/>
        </ext>
      </extLst>
    </bk>
    <bk>
      <extLst>
        <ext uri="{3e2802c4-a4d2-4d8b-9148-e3be6c30e623}">
          <xlrd:rvb i="5743"/>
        </ext>
      </extLst>
    </bk>
    <bk>
      <extLst>
        <ext uri="{3e2802c4-a4d2-4d8b-9148-e3be6c30e623}">
          <xlrd:rvb i="5745"/>
        </ext>
      </extLst>
    </bk>
    <bk>
      <extLst>
        <ext uri="{3e2802c4-a4d2-4d8b-9148-e3be6c30e623}">
          <xlrd:rvb i="5748"/>
        </ext>
      </extLst>
    </bk>
    <bk>
      <extLst>
        <ext uri="{3e2802c4-a4d2-4d8b-9148-e3be6c30e623}">
          <xlrd:rvb i="5751"/>
        </ext>
      </extLst>
    </bk>
    <bk>
      <extLst>
        <ext uri="{3e2802c4-a4d2-4d8b-9148-e3be6c30e623}">
          <xlrd:rvb i="5754"/>
        </ext>
      </extLst>
    </bk>
    <bk>
      <extLst>
        <ext uri="{3e2802c4-a4d2-4d8b-9148-e3be6c30e623}">
          <xlrd:rvb i="5757"/>
        </ext>
      </extLst>
    </bk>
    <bk>
      <extLst>
        <ext uri="{3e2802c4-a4d2-4d8b-9148-e3be6c30e623}">
          <xlrd:rvb i="5760"/>
        </ext>
      </extLst>
    </bk>
    <bk>
      <extLst>
        <ext uri="{3e2802c4-a4d2-4d8b-9148-e3be6c30e623}">
          <xlrd:rvb i="5762"/>
        </ext>
      </extLst>
    </bk>
    <bk>
      <extLst>
        <ext uri="{3e2802c4-a4d2-4d8b-9148-e3be6c30e623}">
          <xlrd:rvb i="5764"/>
        </ext>
      </extLst>
    </bk>
    <bk>
      <extLst>
        <ext uri="{3e2802c4-a4d2-4d8b-9148-e3be6c30e623}">
          <xlrd:rvb i="5767"/>
        </ext>
      </extLst>
    </bk>
    <bk>
      <extLst>
        <ext uri="{3e2802c4-a4d2-4d8b-9148-e3be6c30e623}">
          <xlrd:rvb i="5770"/>
        </ext>
      </extLst>
    </bk>
    <bk>
      <extLst>
        <ext uri="{3e2802c4-a4d2-4d8b-9148-e3be6c30e623}">
          <xlrd:rvb i="5773"/>
        </ext>
      </extLst>
    </bk>
    <bk>
      <extLst>
        <ext uri="{3e2802c4-a4d2-4d8b-9148-e3be6c30e623}">
          <xlrd:rvb i="5775"/>
        </ext>
      </extLst>
    </bk>
    <bk>
      <extLst>
        <ext uri="{3e2802c4-a4d2-4d8b-9148-e3be6c30e623}">
          <xlrd:rvb i="5778"/>
        </ext>
      </extLst>
    </bk>
    <bk>
      <extLst>
        <ext uri="{3e2802c4-a4d2-4d8b-9148-e3be6c30e623}">
          <xlrd:rvb i="5781"/>
        </ext>
      </extLst>
    </bk>
    <bk>
      <extLst>
        <ext uri="{3e2802c4-a4d2-4d8b-9148-e3be6c30e623}">
          <xlrd:rvb i="5784"/>
        </ext>
      </extLst>
    </bk>
    <bk>
      <extLst>
        <ext uri="{3e2802c4-a4d2-4d8b-9148-e3be6c30e623}">
          <xlrd:rvb i="5787"/>
        </ext>
      </extLst>
    </bk>
    <bk>
      <extLst>
        <ext uri="{3e2802c4-a4d2-4d8b-9148-e3be6c30e623}">
          <xlrd:rvb i="5789"/>
        </ext>
      </extLst>
    </bk>
    <bk>
      <extLst>
        <ext uri="{3e2802c4-a4d2-4d8b-9148-e3be6c30e623}">
          <xlrd:rvb i="5792"/>
        </ext>
      </extLst>
    </bk>
    <bk>
      <extLst>
        <ext uri="{3e2802c4-a4d2-4d8b-9148-e3be6c30e623}">
          <xlrd:rvb i="5794"/>
        </ext>
      </extLst>
    </bk>
    <bk>
      <extLst>
        <ext uri="{3e2802c4-a4d2-4d8b-9148-e3be6c30e623}">
          <xlrd:rvb i="5797"/>
        </ext>
      </extLst>
    </bk>
    <bk>
      <extLst>
        <ext uri="{3e2802c4-a4d2-4d8b-9148-e3be6c30e623}">
          <xlrd:rvb i="5800"/>
        </ext>
      </extLst>
    </bk>
    <bk>
      <extLst>
        <ext uri="{3e2802c4-a4d2-4d8b-9148-e3be6c30e623}">
          <xlrd:rvb i="5802"/>
        </ext>
      </extLst>
    </bk>
    <bk>
      <extLst>
        <ext uri="{3e2802c4-a4d2-4d8b-9148-e3be6c30e623}">
          <xlrd:rvb i="5805"/>
        </ext>
      </extLst>
    </bk>
    <bk>
      <extLst>
        <ext uri="{3e2802c4-a4d2-4d8b-9148-e3be6c30e623}">
          <xlrd:rvb i="5807"/>
        </ext>
      </extLst>
    </bk>
    <bk>
      <extLst>
        <ext uri="{3e2802c4-a4d2-4d8b-9148-e3be6c30e623}">
          <xlrd:rvb i="5810"/>
        </ext>
      </extLst>
    </bk>
    <bk>
      <extLst>
        <ext uri="{3e2802c4-a4d2-4d8b-9148-e3be6c30e623}">
          <xlrd:rvb i="5813"/>
        </ext>
      </extLst>
    </bk>
    <bk>
      <extLst>
        <ext uri="{3e2802c4-a4d2-4d8b-9148-e3be6c30e623}">
          <xlrd:rvb i="5816"/>
        </ext>
      </extLst>
    </bk>
    <bk>
      <extLst>
        <ext uri="{3e2802c4-a4d2-4d8b-9148-e3be6c30e623}">
          <xlrd:rvb i="5818"/>
        </ext>
      </extLst>
    </bk>
    <bk>
      <extLst>
        <ext uri="{3e2802c4-a4d2-4d8b-9148-e3be6c30e623}">
          <xlrd:rvb i="5821"/>
        </ext>
      </extLst>
    </bk>
    <bk>
      <extLst>
        <ext uri="{3e2802c4-a4d2-4d8b-9148-e3be6c30e623}">
          <xlrd:rvb i="5824"/>
        </ext>
      </extLst>
    </bk>
    <bk>
      <extLst>
        <ext uri="{3e2802c4-a4d2-4d8b-9148-e3be6c30e623}">
          <xlrd:rvb i="5826"/>
        </ext>
      </extLst>
    </bk>
    <bk>
      <extLst>
        <ext uri="{3e2802c4-a4d2-4d8b-9148-e3be6c30e623}">
          <xlrd:rvb i="5828"/>
        </ext>
      </extLst>
    </bk>
    <bk>
      <extLst>
        <ext uri="{3e2802c4-a4d2-4d8b-9148-e3be6c30e623}">
          <xlrd:rvb i="5831"/>
        </ext>
      </extLst>
    </bk>
    <bk>
      <extLst>
        <ext uri="{3e2802c4-a4d2-4d8b-9148-e3be6c30e623}">
          <xlrd:rvb i="5834"/>
        </ext>
      </extLst>
    </bk>
    <bk>
      <extLst>
        <ext uri="{3e2802c4-a4d2-4d8b-9148-e3be6c30e623}">
          <xlrd:rvb i="5837"/>
        </ext>
      </extLst>
    </bk>
    <bk>
      <extLst>
        <ext uri="{3e2802c4-a4d2-4d8b-9148-e3be6c30e623}">
          <xlrd:rvb i="5840"/>
        </ext>
      </extLst>
    </bk>
    <bk>
      <extLst>
        <ext uri="{3e2802c4-a4d2-4d8b-9148-e3be6c30e623}">
          <xlrd:rvb i="5843"/>
        </ext>
      </extLst>
    </bk>
    <bk>
      <extLst>
        <ext uri="{3e2802c4-a4d2-4d8b-9148-e3be6c30e623}">
          <xlrd:rvb i="5846"/>
        </ext>
      </extLst>
    </bk>
    <bk>
      <extLst>
        <ext uri="{3e2802c4-a4d2-4d8b-9148-e3be6c30e623}">
          <xlrd:rvb i="5848"/>
        </ext>
      </extLst>
    </bk>
    <bk>
      <extLst>
        <ext uri="{3e2802c4-a4d2-4d8b-9148-e3be6c30e623}">
          <xlrd:rvb i="5851"/>
        </ext>
      </extLst>
    </bk>
    <bk>
      <extLst>
        <ext uri="{3e2802c4-a4d2-4d8b-9148-e3be6c30e623}">
          <xlrd:rvb i="5854"/>
        </ext>
      </extLst>
    </bk>
    <bk>
      <extLst>
        <ext uri="{3e2802c4-a4d2-4d8b-9148-e3be6c30e623}">
          <xlrd:rvb i="5857"/>
        </ext>
      </extLst>
    </bk>
    <bk>
      <extLst>
        <ext uri="{3e2802c4-a4d2-4d8b-9148-e3be6c30e623}">
          <xlrd:rvb i="5860"/>
        </ext>
      </extLst>
    </bk>
    <bk>
      <extLst>
        <ext uri="{3e2802c4-a4d2-4d8b-9148-e3be6c30e623}">
          <xlrd:rvb i="5863"/>
        </ext>
      </extLst>
    </bk>
    <bk>
      <extLst>
        <ext uri="{3e2802c4-a4d2-4d8b-9148-e3be6c30e623}">
          <xlrd:rvb i="5866"/>
        </ext>
      </extLst>
    </bk>
    <bk>
      <extLst>
        <ext uri="{3e2802c4-a4d2-4d8b-9148-e3be6c30e623}">
          <xlrd:rvb i="5868"/>
        </ext>
      </extLst>
    </bk>
    <bk>
      <extLst>
        <ext uri="{3e2802c4-a4d2-4d8b-9148-e3be6c30e623}">
          <xlrd:rvb i="5871"/>
        </ext>
      </extLst>
    </bk>
    <bk>
      <extLst>
        <ext uri="{3e2802c4-a4d2-4d8b-9148-e3be6c30e623}">
          <xlrd:rvb i="5874"/>
        </ext>
      </extLst>
    </bk>
    <bk>
      <extLst>
        <ext uri="{3e2802c4-a4d2-4d8b-9148-e3be6c30e623}">
          <xlrd:rvb i="5877"/>
        </ext>
      </extLst>
    </bk>
    <bk>
      <extLst>
        <ext uri="{3e2802c4-a4d2-4d8b-9148-e3be6c30e623}">
          <xlrd:rvb i="5880"/>
        </ext>
      </extLst>
    </bk>
    <bk>
      <extLst>
        <ext uri="{3e2802c4-a4d2-4d8b-9148-e3be6c30e623}">
          <xlrd:rvb i="5883"/>
        </ext>
      </extLst>
    </bk>
    <bk>
      <extLst>
        <ext uri="{3e2802c4-a4d2-4d8b-9148-e3be6c30e623}">
          <xlrd:rvb i="5885"/>
        </ext>
      </extLst>
    </bk>
    <bk>
      <extLst>
        <ext uri="{3e2802c4-a4d2-4d8b-9148-e3be6c30e623}">
          <xlrd:rvb i="5888"/>
        </ext>
      </extLst>
    </bk>
    <bk>
      <extLst>
        <ext uri="{3e2802c4-a4d2-4d8b-9148-e3be6c30e623}">
          <xlrd:rvb i="5891"/>
        </ext>
      </extLst>
    </bk>
    <bk>
      <extLst>
        <ext uri="{3e2802c4-a4d2-4d8b-9148-e3be6c30e623}">
          <xlrd:rvb i="5894"/>
        </ext>
      </extLst>
    </bk>
    <bk>
      <extLst>
        <ext uri="{3e2802c4-a4d2-4d8b-9148-e3be6c30e623}">
          <xlrd:rvb i="5897"/>
        </ext>
      </extLst>
    </bk>
    <bk>
      <extLst>
        <ext uri="{3e2802c4-a4d2-4d8b-9148-e3be6c30e623}">
          <xlrd:rvb i="5900"/>
        </ext>
      </extLst>
    </bk>
    <bk>
      <extLst>
        <ext uri="{3e2802c4-a4d2-4d8b-9148-e3be6c30e623}">
          <xlrd:rvb i="5903"/>
        </ext>
      </extLst>
    </bk>
    <bk>
      <extLst>
        <ext uri="{3e2802c4-a4d2-4d8b-9148-e3be6c30e623}">
          <xlrd:rvb i="5905"/>
        </ext>
      </extLst>
    </bk>
    <bk>
      <extLst>
        <ext uri="{3e2802c4-a4d2-4d8b-9148-e3be6c30e623}">
          <xlrd:rvb i="5908"/>
        </ext>
      </extLst>
    </bk>
    <bk>
      <extLst>
        <ext uri="{3e2802c4-a4d2-4d8b-9148-e3be6c30e623}">
          <xlrd:rvb i="5911"/>
        </ext>
      </extLst>
    </bk>
    <bk>
      <extLst>
        <ext uri="{3e2802c4-a4d2-4d8b-9148-e3be6c30e623}">
          <xlrd:rvb i="5914"/>
        </ext>
      </extLst>
    </bk>
    <bk>
      <extLst>
        <ext uri="{3e2802c4-a4d2-4d8b-9148-e3be6c30e623}">
          <xlrd:rvb i="5917"/>
        </ext>
      </extLst>
    </bk>
    <bk>
      <extLst>
        <ext uri="{3e2802c4-a4d2-4d8b-9148-e3be6c30e623}">
          <xlrd:rvb i="5920"/>
        </ext>
      </extLst>
    </bk>
    <bk>
      <extLst>
        <ext uri="{3e2802c4-a4d2-4d8b-9148-e3be6c30e623}">
          <xlrd:rvb i="5923"/>
        </ext>
      </extLst>
    </bk>
    <bk>
      <extLst>
        <ext uri="{3e2802c4-a4d2-4d8b-9148-e3be6c30e623}">
          <xlrd:rvb i="5926"/>
        </ext>
      </extLst>
    </bk>
    <bk>
      <extLst>
        <ext uri="{3e2802c4-a4d2-4d8b-9148-e3be6c30e623}">
          <xlrd:rvb i="5929"/>
        </ext>
      </extLst>
    </bk>
    <bk>
      <extLst>
        <ext uri="{3e2802c4-a4d2-4d8b-9148-e3be6c30e623}">
          <xlrd:rvb i="5932"/>
        </ext>
      </extLst>
    </bk>
    <bk>
      <extLst>
        <ext uri="{3e2802c4-a4d2-4d8b-9148-e3be6c30e623}">
          <xlrd:rvb i="5935"/>
        </ext>
      </extLst>
    </bk>
    <bk>
      <extLst>
        <ext uri="{3e2802c4-a4d2-4d8b-9148-e3be6c30e623}">
          <xlrd:rvb i="5937"/>
        </ext>
      </extLst>
    </bk>
    <bk>
      <extLst>
        <ext uri="{3e2802c4-a4d2-4d8b-9148-e3be6c30e623}">
          <xlrd:rvb i="5939"/>
        </ext>
      </extLst>
    </bk>
    <bk>
      <extLst>
        <ext uri="{3e2802c4-a4d2-4d8b-9148-e3be6c30e623}">
          <xlrd:rvb i="5942"/>
        </ext>
      </extLst>
    </bk>
    <bk>
      <extLst>
        <ext uri="{3e2802c4-a4d2-4d8b-9148-e3be6c30e623}">
          <xlrd:rvb i="5945"/>
        </ext>
      </extLst>
    </bk>
    <bk>
      <extLst>
        <ext uri="{3e2802c4-a4d2-4d8b-9148-e3be6c30e623}">
          <xlrd:rvb i="5947"/>
        </ext>
      </extLst>
    </bk>
    <bk>
      <extLst>
        <ext uri="{3e2802c4-a4d2-4d8b-9148-e3be6c30e623}">
          <xlrd:rvb i="5949"/>
        </ext>
      </extLst>
    </bk>
    <bk>
      <extLst>
        <ext uri="{3e2802c4-a4d2-4d8b-9148-e3be6c30e623}">
          <xlrd:rvb i="5952"/>
        </ext>
      </extLst>
    </bk>
    <bk>
      <extLst>
        <ext uri="{3e2802c4-a4d2-4d8b-9148-e3be6c30e623}">
          <xlrd:rvb i="5955"/>
        </ext>
      </extLst>
    </bk>
    <bk>
      <extLst>
        <ext uri="{3e2802c4-a4d2-4d8b-9148-e3be6c30e623}">
          <xlrd:rvb i="5958"/>
        </ext>
      </extLst>
    </bk>
    <bk>
      <extLst>
        <ext uri="{3e2802c4-a4d2-4d8b-9148-e3be6c30e623}">
          <xlrd:rvb i="5961"/>
        </ext>
      </extLst>
    </bk>
    <bk>
      <extLst>
        <ext uri="{3e2802c4-a4d2-4d8b-9148-e3be6c30e623}">
          <xlrd:rvb i="5963"/>
        </ext>
      </extLst>
    </bk>
    <bk>
      <extLst>
        <ext uri="{3e2802c4-a4d2-4d8b-9148-e3be6c30e623}">
          <xlrd:rvb i="5965"/>
        </ext>
      </extLst>
    </bk>
    <bk>
      <extLst>
        <ext uri="{3e2802c4-a4d2-4d8b-9148-e3be6c30e623}">
          <xlrd:rvb i="5968"/>
        </ext>
      </extLst>
    </bk>
    <bk>
      <extLst>
        <ext uri="{3e2802c4-a4d2-4d8b-9148-e3be6c30e623}">
          <xlrd:rvb i="5971"/>
        </ext>
      </extLst>
    </bk>
    <bk>
      <extLst>
        <ext uri="{3e2802c4-a4d2-4d8b-9148-e3be6c30e623}">
          <xlrd:rvb i="5974"/>
        </ext>
      </extLst>
    </bk>
    <bk>
      <extLst>
        <ext uri="{3e2802c4-a4d2-4d8b-9148-e3be6c30e623}">
          <xlrd:rvb i="5977"/>
        </ext>
      </extLst>
    </bk>
    <bk>
      <extLst>
        <ext uri="{3e2802c4-a4d2-4d8b-9148-e3be6c30e623}">
          <xlrd:rvb i="5980"/>
        </ext>
      </extLst>
    </bk>
    <bk>
      <extLst>
        <ext uri="{3e2802c4-a4d2-4d8b-9148-e3be6c30e623}">
          <xlrd:rvb i="5983"/>
        </ext>
      </extLst>
    </bk>
    <bk>
      <extLst>
        <ext uri="{3e2802c4-a4d2-4d8b-9148-e3be6c30e623}">
          <xlrd:rvb i="5986"/>
        </ext>
      </extLst>
    </bk>
    <bk>
      <extLst>
        <ext uri="{3e2802c4-a4d2-4d8b-9148-e3be6c30e623}">
          <xlrd:rvb i="5989"/>
        </ext>
      </extLst>
    </bk>
    <bk>
      <extLst>
        <ext uri="{3e2802c4-a4d2-4d8b-9148-e3be6c30e623}">
          <xlrd:rvb i="5992"/>
        </ext>
      </extLst>
    </bk>
    <bk>
      <extLst>
        <ext uri="{3e2802c4-a4d2-4d8b-9148-e3be6c30e623}">
          <xlrd:rvb i="5995"/>
        </ext>
      </extLst>
    </bk>
    <bk>
      <extLst>
        <ext uri="{3e2802c4-a4d2-4d8b-9148-e3be6c30e623}">
          <xlrd:rvb i="5997"/>
        </ext>
      </extLst>
    </bk>
    <bk>
      <extLst>
        <ext uri="{3e2802c4-a4d2-4d8b-9148-e3be6c30e623}">
          <xlrd:rvb i="6000"/>
        </ext>
      </extLst>
    </bk>
    <bk>
      <extLst>
        <ext uri="{3e2802c4-a4d2-4d8b-9148-e3be6c30e623}">
          <xlrd:rvb i="6003"/>
        </ext>
      </extLst>
    </bk>
    <bk>
      <extLst>
        <ext uri="{3e2802c4-a4d2-4d8b-9148-e3be6c30e623}">
          <xlrd:rvb i="6006"/>
        </ext>
      </extLst>
    </bk>
    <bk>
      <extLst>
        <ext uri="{3e2802c4-a4d2-4d8b-9148-e3be6c30e623}">
          <xlrd:rvb i="6009"/>
        </ext>
      </extLst>
    </bk>
    <bk>
      <extLst>
        <ext uri="{3e2802c4-a4d2-4d8b-9148-e3be6c30e623}">
          <xlrd:rvb i="6012"/>
        </ext>
      </extLst>
    </bk>
    <bk>
      <extLst>
        <ext uri="{3e2802c4-a4d2-4d8b-9148-e3be6c30e623}">
          <xlrd:rvb i="6015"/>
        </ext>
      </extLst>
    </bk>
    <bk>
      <extLst>
        <ext uri="{3e2802c4-a4d2-4d8b-9148-e3be6c30e623}">
          <xlrd:rvb i="6017"/>
        </ext>
      </extLst>
    </bk>
    <bk>
      <extLst>
        <ext uri="{3e2802c4-a4d2-4d8b-9148-e3be6c30e623}">
          <xlrd:rvb i="6020"/>
        </ext>
      </extLst>
    </bk>
    <bk>
      <extLst>
        <ext uri="{3e2802c4-a4d2-4d8b-9148-e3be6c30e623}">
          <xlrd:rvb i="6022"/>
        </ext>
      </extLst>
    </bk>
    <bk>
      <extLst>
        <ext uri="{3e2802c4-a4d2-4d8b-9148-e3be6c30e623}">
          <xlrd:rvb i="6025"/>
        </ext>
      </extLst>
    </bk>
    <bk>
      <extLst>
        <ext uri="{3e2802c4-a4d2-4d8b-9148-e3be6c30e623}">
          <xlrd:rvb i="6027"/>
        </ext>
      </extLst>
    </bk>
    <bk>
      <extLst>
        <ext uri="{3e2802c4-a4d2-4d8b-9148-e3be6c30e623}">
          <xlrd:rvb i="6029"/>
        </ext>
      </extLst>
    </bk>
    <bk>
      <extLst>
        <ext uri="{3e2802c4-a4d2-4d8b-9148-e3be6c30e623}">
          <xlrd:rvb i="6032"/>
        </ext>
      </extLst>
    </bk>
    <bk>
      <extLst>
        <ext uri="{3e2802c4-a4d2-4d8b-9148-e3be6c30e623}">
          <xlrd:rvb i="6035"/>
        </ext>
      </extLst>
    </bk>
    <bk>
      <extLst>
        <ext uri="{3e2802c4-a4d2-4d8b-9148-e3be6c30e623}">
          <xlrd:rvb i="6038"/>
        </ext>
      </extLst>
    </bk>
    <bk>
      <extLst>
        <ext uri="{3e2802c4-a4d2-4d8b-9148-e3be6c30e623}">
          <xlrd:rvb i="6040"/>
        </ext>
      </extLst>
    </bk>
    <bk>
      <extLst>
        <ext uri="{3e2802c4-a4d2-4d8b-9148-e3be6c30e623}">
          <xlrd:rvb i="6043"/>
        </ext>
      </extLst>
    </bk>
    <bk>
      <extLst>
        <ext uri="{3e2802c4-a4d2-4d8b-9148-e3be6c30e623}">
          <xlrd:rvb i="6046"/>
        </ext>
      </extLst>
    </bk>
    <bk>
      <extLst>
        <ext uri="{3e2802c4-a4d2-4d8b-9148-e3be6c30e623}">
          <xlrd:rvb i="6048"/>
        </ext>
      </extLst>
    </bk>
    <bk>
      <extLst>
        <ext uri="{3e2802c4-a4d2-4d8b-9148-e3be6c30e623}">
          <xlrd:rvb i="6050"/>
        </ext>
      </extLst>
    </bk>
    <bk>
      <extLst>
        <ext uri="{3e2802c4-a4d2-4d8b-9148-e3be6c30e623}">
          <xlrd:rvb i="6053"/>
        </ext>
      </extLst>
    </bk>
    <bk>
      <extLst>
        <ext uri="{3e2802c4-a4d2-4d8b-9148-e3be6c30e623}">
          <xlrd:rvb i="6056"/>
        </ext>
      </extLst>
    </bk>
    <bk>
      <extLst>
        <ext uri="{3e2802c4-a4d2-4d8b-9148-e3be6c30e623}">
          <xlrd:rvb i="6059"/>
        </ext>
      </extLst>
    </bk>
    <bk>
      <extLst>
        <ext uri="{3e2802c4-a4d2-4d8b-9148-e3be6c30e623}">
          <xlrd:rvb i="6061"/>
        </ext>
      </extLst>
    </bk>
    <bk>
      <extLst>
        <ext uri="{3e2802c4-a4d2-4d8b-9148-e3be6c30e623}">
          <xlrd:rvb i="6064"/>
        </ext>
      </extLst>
    </bk>
    <bk>
      <extLst>
        <ext uri="{3e2802c4-a4d2-4d8b-9148-e3be6c30e623}">
          <xlrd:rvb i="6067"/>
        </ext>
      </extLst>
    </bk>
    <bk>
      <extLst>
        <ext uri="{3e2802c4-a4d2-4d8b-9148-e3be6c30e623}">
          <xlrd:rvb i="6070"/>
        </ext>
      </extLst>
    </bk>
    <bk>
      <extLst>
        <ext uri="{3e2802c4-a4d2-4d8b-9148-e3be6c30e623}">
          <xlrd:rvb i="6072"/>
        </ext>
      </extLst>
    </bk>
    <bk>
      <extLst>
        <ext uri="{3e2802c4-a4d2-4d8b-9148-e3be6c30e623}">
          <xlrd:rvb i="6075"/>
        </ext>
      </extLst>
    </bk>
    <bk>
      <extLst>
        <ext uri="{3e2802c4-a4d2-4d8b-9148-e3be6c30e623}">
          <xlrd:rvb i="6078"/>
        </ext>
      </extLst>
    </bk>
    <bk>
      <extLst>
        <ext uri="{3e2802c4-a4d2-4d8b-9148-e3be6c30e623}">
          <xlrd:rvb i="6080"/>
        </ext>
      </extLst>
    </bk>
    <bk>
      <extLst>
        <ext uri="{3e2802c4-a4d2-4d8b-9148-e3be6c30e623}">
          <xlrd:rvb i="6083"/>
        </ext>
      </extLst>
    </bk>
    <bk>
      <extLst>
        <ext uri="{3e2802c4-a4d2-4d8b-9148-e3be6c30e623}">
          <xlrd:rvb i="6086"/>
        </ext>
      </extLst>
    </bk>
    <bk>
      <extLst>
        <ext uri="{3e2802c4-a4d2-4d8b-9148-e3be6c30e623}">
          <xlrd:rvb i="6089"/>
        </ext>
      </extLst>
    </bk>
    <bk>
      <extLst>
        <ext uri="{3e2802c4-a4d2-4d8b-9148-e3be6c30e623}">
          <xlrd:rvb i="6091"/>
        </ext>
      </extLst>
    </bk>
    <bk>
      <extLst>
        <ext uri="{3e2802c4-a4d2-4d8b-9148-e3be6c30e623}">
          <xlrd:rvb i="6094"/>
        </ext>
      </extLst>
    </bk>
    <bk>
      <extLst>
        <ext uri="{3e2802c4-a4d2-4d8b-9148-e3be6c30e623}">
          <xlrd:rvb i="6097"/>
        </ext>
      </extLst>
    </bk>
    <bk>
      <extLst>
        <ext uri="{3e2802c4-a4d2-4d8b-9148-e3be6c30e623}">
          <xlrd:rvb i="6100"/>
        </ext>
      </extLst>
    </bk>
    <bk>
      <extLst>
        <ext uri="{3e2802c4-a4d2-4d8b-9148-e3be6c30e623}">
          <xlrd:rvb i="6103"/>
        </ext>
      </extLst>
    </bk>
    <bk>
      <extLst>
        <ext uri="{3e2802c4-a4d2-4d8b-9148-e3be6c30e623}">
          <xlrd:rvb i="6106"/>
        </ext>
      </extLst>
    </bk>
    <bk>
      <extLst>
        <ext uri="{3e2802c4-a4d2-4d8b-9148-e3be6c30e623}">
          <xlrd:rvb i="6109"/>
        </ext>
      </extLst>
    </bk>
    <bk>
      <extLst>
        <ext uri="{3e2802c4-a4d2-4d8b-9148-e3be6c30e623}">
          <xlrd:rvb i="6112"/>
        </ext>
      </extLst>
    </bk>
    <bk>
      <extLst>
        <ext uri="{3e2802c4-a4d2-4d8b-9148-e3be6c30e623}">
          <xlrd:rvb i="6115"/>
        </ext>
      </extLst>
    </bk>
    <bk>
      <extLst>
        <ext uri="{3e2802c4-a4d2-4d8b-9148-e3be6c30e623}">
          <xlrd:rvb i="6118"/>
        </ext>
      </extLst>
    </bk>
    <bk>
      <extLst>
        <ext uri="{3e2802c4-a4d2-4d8b-9148-e3be6c30e623}">
          <xlrd:rvb i="6121"/>
        </ext>
      </extLst>
    </bk>
    <bk>
      <extLst>
        <ext uri="{3e2802c4-a4d2-4d8b-9148-e3be6c30e623}">
          <xlrd:rvb i="6124"/>
        </ext>
      </extLst>
    </bk>
    <bk>
      <extLst>
        <ext uri="{3e2802c4-a4d2-4d8b-9148-e3be6c30e623}">
          <xlrd:rvb i="6127"/>
        </ext>
      </extLst>
    </bk>
    <bk>
      <extLst>
        <ext uri="{3e2802c4-a4d2-4d8b-9148-e3be6c30e623}">
          <xlrd:rvb i="6130"/>
        </ext>
      </extLst>
    </bk>
    <bk>
      <extLst>
        <ext uri="{3e2802c4-a4d2-4d8b-9148-e3be6c30e623}">
          <xlrd:rvb i="6132"/>
        </ext>
      </extLst>
    </bk>
    <bk>
      <extLst>
        <ext uri="{3e2802c4-a4d2-4d8b-9148-e3be6c30e623}">
          <xlrd:rvb i="6135"/>
        </ext>
      </extLst>
    </bk>
    <bk>
      <extLst>
        <ext uri="{3e2802c4-a4d2-4d8b-9148-e3be6c30e623}">
          <xlrd:rvb i="6138"/>
        </ext>
      </extLst>
    </bk>
    <bk>
      <extLst>
        <ext uri="{3e2802c4-a4d2-4d8b-9148-e3be6c30e623}">
          <xlrd:rvb i="6141"/>
        </ext>
      </extLst>
    </bk>
    <bk>
      <extLst>
        <ext uri="{3e2802c4-a4d2-4d8b-9148-e3be6c30e623}">
          <xlrd:rvb i="6144"/>
        </ext>
      </extLst>
    </bk>
    <bk>
      <extLst>
        <ext uri="{3e2802c4-a4d2-4d8b-9148-e3be6c30e623}">
          <xlrd:rvb i="6147"/>
        </ext>
      </extLst>
    </bk>
    <bk>
      <extLst>
        <ext uri="{3e2802c4-a4d2-4d8b-9148-e3be6c30e623}">
          <xlrd:rvb i="6150"/>
        </ext>
      </extLst>
    </bk>
    <bk>
      <extLst>
        <ext uri="{3e2802c4-a4d2-4d8b-9148-e3be6c30e623}">
          <xlrd:rvb i="6153"/>
        </ext>
      </extLst>
    </bk>
    <bk>
      <extLst>
        <ext uri="{3e2802c4-a4d2-4d8b-9148-e3be6c30e623}">
          <xlrd:rvb i="6156"/>
        </ext>
      </extLst>
    </bk>
    <bk>
      <extLst>
        <ext uri="{3e2802c4-a4d2-4d8b-9148-e3be6c30e623}">
          <xlrd:rvb i="6159"/>
        </ext>
      </extLst>
    </bk>
    <bk>
      <extLst>
        <ext uri="{3e2802c4-a4d2-4d8b-9148-e3be6c30e623}">
          <xlrd:rvb i="6162"/>
        </ext>
      </extLst>
    </bk>
    <bk>
      <extLst>
        <ext uri="{3e2802c4-a4d2-4d8b-9148-e3be6c30e623}">
          <xlrd:rvb i="6165"/>
        </ext>
      </extLst>
    </bk>
    <bk>
      <extLst>
        <ext uri="{3e2802c4-a4d2-4d8b-9148-e3be6c30e623}">
          <xlrd:rvb i="6168"/>
        </ext>
      </extLst>
    </bk>
    <bk>
      <extLst>
        <ext uri="{3e2802c4-a4d2-4d8b-9148-e3be6c30e623}">
          <xlrd:rvb i="6171"/>
        </ext>
      </extLst>
    </bk>
    <bk>
      <extLst>
        <ext uri="{3e2802c4-a4d2-4d8b-9148-e3be6c30e623}">
          <xlrd:rvb i="6174"/>
        </ext>
      </extLst>
    </bk>
    <bk>
      <extLst>
        <ext uri="{3e2802c4-a4d2-4d8b-9148-e3be6c30e623}">
          <xlrd:rvb i="6176"/>
        </ext>
      </extLst>
    </bk>
    <bk>
      <extLst>
        <ext uri="{3e2802c4-a4d2-4d8b-9148-e3be6c30e623}">
          <xlrd:rvb i="6178"/>
        </ext>
      </extLst>
    </bk>
    <bk>
      <extLst>
        <ext uri="{3e2802c4-a4d2-4d8b-9148-e3be6c30e623}">
          <xlrd:rvb i="6180"/>
        </ext>
      </extLst>
    </bk>
    <bk>
      <extLst>
        <ext uri="{3e2802c4-a4d2-4d8b-9148-e3be6c30e623}">
          <xlrd:rvb i="6182"/>
        </ext>
      </extLst>
    </bk>
    <bk>
      <extLst>
        <ext uri="{3e2802c4-a4d2-4d8b-9148-e3be6c30e623}">
          <xlrd:rvb i="6185"/>
        </ext>
      </extLst>
    </bk>
    <bk>
      <extLst>
        <ext uri="{3e2802c4-a4d2-4d8b-9148-e3be6c30e623}">
          <xlrd:rvb i="6187"/>
        </ext>
      </extLst>
    </bk>
    <bk>
      <extLst>
        <ext uri="{3e2802c4-a4d2-4d8b-9148-e3be6c30e623}">
          <xlrd:rvb i="6190"/>
        </ext>
      </extLst>
    </bk>
    <bk>
      <extLst>
        <ext uri="{3e2802c4-a4d2-4d8b-9148-e3be6c30e623}">
          <xlrd:rvb i="6193"/>
        </ext>
      </extLst>
    </bk>
    <bk>
      <extLst>
        <ext uri="{3e2802c4-a4d2-4d8b-9148-e3be6c30e623}">
          <xlrd:rvb i="6195"/>
        </ext>
      </extLst>
    </bk>
    <bk>
      <extLst>
        <ext uri="{3e2802c4-a4d2-4d8b-9148-e3be6c30e623}">
          <xlrd:rvb i="6198"/>
        </ext>
      </extLst>
    </bk>
    <bk>
      <extLst>
        <ext uri="{3e2802c4-a4d2-4d8b-9148-e3be6c30e623}">
          <xlrd:rvb i="6200"/>
        </ext>
      </extLst>
    </bk>
    <bk>
      <extLst>
        <ext uri="{3e2802c4-a4d2-4d8b-9148-e3be6c30e623}">
          <xlrd:rvb i="6203"/>
        </ext>
      </extLst>
    </bk>
    <bk>
      <extLst>
        <ext uri="{3e2802c4-a4d2-4d8b-9148-e3be6c30e623}">
          <xlrd:rvb i="6205"/>
        </ext>
      </extLst>
    </bk>
    <bk>
      <extLst>
        <ext uri="{3e2802c4-a4d2-4d8b-9148-e3be6c30e623}">
          <xlrd:rvb i="6208"/>
        </ext>
      </extLst>
    </bk>
    <bk>
      <extLst>
        <ext uri="{3e2802c4-a4d2-4d8b-9148-e3be6c30e623}">
          <xlrd:rvb i="6210"/>
        </ext>
      </extLst>
    </bk>
    <bk>
      <extLst>
        <ext uri="{3e2802c4-a4d2-4d8b-9148-e3be6c30e623}">
          <xlrd:rvb i="6212"/>
        </ext>
      </extLst>
    </bk>
    <bk>
      <extLst>
        <ext uri="{3e2802c4-a4d2-4d8b-9148-e3be6c30e623}">
          <xlrd:rvb i="6215"/>
        </ext>
      </extLst>
    </bk>
    <bk>
      <extLst>
        <ext uri="{3e2802c4-a4d2-4d8b-9148-e3be6c30e623}">
          <xlrd:rvb i="6218"/>
        </ext>
      </extLst>
    </bk>
    <bk>
      <extLst>
        <ext uri="{3e2802c4-a4d2-4d8b-9148-e3be6c30e623}">
          <xlrd:rvb i="6221"/>
        </ext>
      </extLst>
    </bk>
    <bk>
      <extLst>
        <ext uri="{3e2802c4-a4d2-4d8b-9148-e3be6c30e623}">
          <xlrd:rvb i="6224"/>
        </ext>
      </extLst>
    </bk>
    <bk>
      <extLst>
        <ext uri="{3e2802c4-a4d2-4d8b-9148-e3be6c30e623}">
          <xlrd:rvb i="6226"/>
        </ext>
      </extLst>
    </bk>
    <bk>
      <extLst>
        <ext uri="{3e2802c4-a4d2-4d8b-9148-e3be6c30e623}">
          <xlrd:rvb i="6229"/>
        </ext>
      </extLst>
    </bk>
    <bk>
      <extLst>
        <ext uri="{3e2802c4-a4d2-4d8b-9148-e3be6c30e623}">
          <xlrd:rvb i="6232"/>
        </ext>
      </extLst>
    </bk>
    <bk>
      <extLst>
        <ext uri="{3e2802c4-a4d2-4d8b-9148-e3be6c30e623}">
          <xlrd:rvb i="6234"/>
        </ext>
      </extLst>
    </bk>
    <bk>
      <extLst>
        <ext uri="{3e2802c4-a4d2-4d8b-9148-e3be6c30e623}">
          <xlrd:rvb i="6237"/>
        </ext>
      </extLst>
    </bk>
    <bk>
      <extLst>
        <ext uri="{3e2802c4-a4d2-4d8b-9148-e3be6c30e623}">
          <xlrd:rvb i="6240"/>
        </ext>
      </extLst>
    </bk>
    <bk>
      <extLst>
        <ext uri="{3e2802c4-a4d2-4d8b-9148-e3be6c30e623}">
          <xlrd:rvb i="6242"/>
        </ext>
      </extLst>
    </bk>
    <bk>
      <extLst>
        <ext uri="{3e2802c4-a4d2-4d8b-9148-e3be6c30e623}">
          <xlrd:rvb i="6244"/>
        </ext>
      </extLst>
    </bk>
    <bk>
      <extLst>
        <ext uri="{3e2802c4-a4d2-4d8b-9148-e3be6c30e623}">
          <xlrd:rvb i="6246"/>
        </ext>
      </extLst>
    </bk>
    <bk>
      <extLst>
        <ext uri="{3e2802c4-a4d2-4d8b-9148-e3be6c30e623}">
          <xlrd:rvb i="6249"/>
        </ext>
      </extLst>
    </bk>
    <bk>
      <extLst>
        <ext uri="{3e2802c4-a4d2-4d8b-9148-e3be6c30e623}">
          <xlrd:rvb i="6252"/>
        </ext>
      </extLst>
    </bk>
    <bk>
      <extLst>
        <ext uri="{3e2802c4-a4d2-4d8b-9148-e3be6c30e623}">
          <xlrd:rvb i="6254"/>
        </ext>
      </extLst>
    </bk>
    <bk>
      <extLst>
        <ext uri="{3e2802c4-a4d2-4d8b-9148-e3be6c30e623}">
          <xlrd:rvb i="6257"/>
        </ext>
      </extLst>
    </bk>
    <bk>
      <extLst>
        <ext uri="{3e2802c4-a4d2-4d8b-9148-e3be6c30e623}">
          <xlrd:rvb i="6260"/>
        </ext>
      </extLst>
    </bk>
    <bk>
      <extLst>
        <ext uri="{3e2802c4-a4d2-4d8b-9148-e3be6c30e623}">
          <xlrd:rvb i="6263"/>
        </ext>
      </extLst>
    </bk>
    <bk>
      <extLst>
        <ext uri="{3e2802c4-a4d2-4d8b-9148-e3be6c30e623}">
          <xlrd:rvb i="6266"/>
        </ext>
      </extLst>
    </bk>
    <bk>
      <extLst>
        <ext uri="{3e2802c4-a4d2-4d8b-9148-e3be6c30e623}">
          <xlrd:rvb i="6269"/>
        </ext>
      </extLst>
    </bk>
    <bk>
      <extLst>
        <ext uri="{3e2802c4-a4d2-4d8b-9148-e3be6c30e623}">
          <xlrd:rvb i="6272"/>
        </ext>
      </extLst>
    </bk>
    <bk>
      <extLst>
        <ext uri="{3e2802c4-a4d2-4d8b-9148-e3be6c30e623}">
          <xlrd:rvb i="6274"/>
        </ext>
      </extLst>
    </bk>
    <bk>
      <extLst>
        <ext uri="{3e2802c4-a4d2-4d8b-9148-e3be6c30e623}">
          <xlrd:rvb i="6277"/>
        </ext>
      </extLst>
    </bk>
    <bk>
      <extLst>
        <ext uri="{3e2802c4-a4d2-4d8b-9148-e3be6c30e623}">
          <xlrd:rvb i="6280"/>
        </ext>
      </extLst>
    </bk>
    <bk>
      <extLst>
        <ext uri="{3e2802c4-a4d2-4d8b-9148-e3be6c30e623}">
          <xlrd:rvb i="6282"/>
        </ext>
      </extLst>
    </bk>
    <bk>
      <extLst>
        <ext uri="{3e2802c4-a4d2-4d8b-9148-e3be6c30e623}">
          <xlrd:rvb i="6285"/>
        </ext>
      </extLst>
    </bk>
    <bk>
      <extLst>
        <ext uri="{3e2802c4-a4d2-4d8b-9148-e3be6c30e623}">
          <xlrd:rvb i="6288"/>
        </ext>
      </extLst>
    </bk>
    <bk>
      <extLst>
        <ext uri="{3e2802c4-a4d2-4d8b-9148-e3be6c30e623}">
          <xlrd:rvb i="6291"/>
        </ext>
      </extLst>
    </bk>
    <bk>
      <extLst>
        <ext uri="{3e2802c4-a4d2-4d8b-9148-e3be6c30e623}">
          <xlrd:rvb i="6294"/>
        </ext>
      </extLst>
    </bk>
    <bk>
      <extLst>
        <ext uri="{3e2802c4-a4d2-4d8b-9148-e3be6c30e623}">
          <xlrd:rvb i="6297"/>
        </ext>
      </extLst>
    </bk>
    <bk>
      <extLst>
        <ext uri="{3e2802c4-a4d2-4d8b-9148-e3be6c30e623}">
          <xlrd:rvb i="6300"/>
        </ext>
      </extLst>
    </bk>
    <bk>
      <extLst>
        <ext uri="{3e2802c4-a4d2-4d8b-9148-e3be6c30e623}">
          <xlrd:rvb i="6303"/>
        </ext>
      </extLst>
    </bk>
    <bk>
      <extLst>
        <ext uri="{3e2802c4-a4d2-4d8b-9148-e3be6c30e623}">
          <xlrd:rvb i="6306"/>
        </ext>
      </extLst>
    </bk>
    <bk>
      <extLst>
        <ext uri="{3e2802c4-a4d2-4d8b-9148-e3be6c30e623}">
          <xlrd:rvb i="6309"/>
        </ext>
      </extLst>
    </bk>
    <bk>
      <extLst>
        <ext uri="{3e2802c4-a4d2-4d8b-9148-e3be6c30e623}">
          <xlrd:rvb i="6312"/>
        </ext>
      </extLst>
    </bk>
    <bk>
      <extLst>
        <ext uri="{3e2802c4-a4d2-4d8b-9148-e3be6c30e623}">
          <xlrd:rvb i="6315"/>
        </ext>
      </extLst>
    </bk>
    <bk>
      <extLst>
        <ext uri="{3e2802c4-a4d2-4d8b-9148-e3be6c30e623}">
          <xlrd:rvb i="6318"/>
        </ext>
      </extLst>
    </bk>
    <bk>
      <extLst>
        <ext uri="{3e2802c4-a4d2-4d8b-9148-e3be6c30e623}">
          <xlrd:rvb i="6321"/>
        </ext>
      </extLst>
    </bk>
    <bk>
      <extLst>
        <ext uri="{3e2802c4-a4d2-4d8b-9148-e3be6c30e623}">
          <xlrd:rvb i="6324"/>
        </ext>
      </extLst>
    </bk>
    <bk>
      <extLst>
        <ext uri="{3e2802c4-a4d2-4d8b-9148-e3be6c30e623}">
          <xlrd:rvb i="6327"/>
        </ext>
      </extLst>
    </bk>
    <bk>
      <extLst>
        <ext uri="{3e2802c4-a4d2-4d8b-9148-e3be6c30e623}">
          <xlrd:rvb i="6330"/>
        </ext>
      </extLst>
    </bk>
    <bk>
      <extLst>
        <ext uri="{3e2802c4-a4d2-4d8b-9148-e3be6c30e623}">
          <xlrd:rvb i="6333"/>
        </ext>
      </extLst>
    </bk>
    <bk>
      <extLst>
        <ext uri="{3e2802c4-a4d2-4d8b-9148-e3be6c30e623}">
          <xlrd:rvb i="6336"/>
        </ext>
      </extLst>
    </bk>
    <bk>
      <extLst>
        <ext uri="{3e2802c4-a4d2-4d8b-9148-e3be6c30e623}">
          <xlrd:rvb i="6339"/>
        </ext>
      </extLst>
    </bk>
    <bk>
      <extLst>
        <ext uri="{3e2802c4-a4d2-4d8b-9148-e3be6c30e623}">
          <xlrd:rvb i="6342"/>
        </ext>
      </extLst>
    </bk>
    <bk>
      <extLst>
        <ext uri="{3e2802c4-a4d2-4d8b-9148-e3be6c30e623}">
          <xlrd:rvb i="6345"/>
        </ext>
      </extLst>
    </bk>
    <bk>
      <extLst>
        <ext uri="{3e2802c4-a4d2-4d8b-9148-e3be6c30e623}">
          <xlrd:rvb i="6348"/>
        </ext>
      </extLst>
    </bk>
    <bk>
      <extLst>
        <ext uri="{3e2802c4-a4d2-4d8b-9148-e3be6c30e623}">
          <xlrd:rvb i="6351"/>
        </ext>
      </extLst>
    </bk>
    <bk>
      <extLst>
        <ext uri="{3e2802c4-a4d2-4d8b-9148-e3be6c30e623}">
          <xlrd:rvb i="6354"/>
        </ext>
      </extLst>
    </bk>
    <bk>
      <extLst>
        <ext uri="{3e2802c4-a4d2-4d8b-9148-e3be6c30e623}">
          <xlrd:rvb i="6357"/>
        </ext>
      </extLst>
    </bk>
    <bk>
      <extLst>
        <ext uri="{3e2802c4-a4d2-4d8b-9148-e3be6c30e623}">
          <xlrd:rvb i="6360"/>
        </ext>
      </extLst>
    </bk>
    <bk>
      <extLst>
        <ext uri="{3e2802c4-a4d2-4d8b-9148-e3be6c30e623}">
          <xlrd:rvb i="6363"/>
        </ext>
      </extLst>
    </bk>
    <bk>
      <extLst>
        <ext uri="{3e2802c4-a4d2-4d8b-9148-e3be6c30e623}">
          <xlrd:rvb i="6366"/>
        </ext>
      </extLst>
    </bk>
    <bk>
      <extLst>
        <ext uri="{3e2802c4-a4d2-4d8b-9148-e3be6c30e623}">
          <xlrd:rvb i="6369"/>
        </ext>
      </extLst>
    </bk>
    <bk>
      <extLst>
        <ext uri="{3e2802c4-a4d2-4d8b-9148-e3be6c30e623}">
          <xlrd:rvb i="6372"/>
        </ext>
      </extLst>
    </bk>
    <bk>
      <extLst>
        <ext uri="{3e2802c4-a4d2-4d8b-9148-e3be6c30e623}">
          <xlrd:rvb i="6374"/>
        </ext>
      </extLst>
    </bk>
    <bk>
      <extLst>
        <ext uri="{3e2802c4-a4d2-4d8b-9148-e3be6c30e623}">
          <xlrd:rvb i="6377"/>
        </ext>
      </extLst>
    </bk>
    <bk>
      <extLst>
        <ext uri="{3e2802c4-a4d2-4d8b-9148-e3be6c30e623}">
          <xlrd:rvb i="6380"/>
        </ext>
      </extLst>
    </bk>
    <bk>
      <extLst>
        <ext uri="{3e2802c4-a4d2-4d8b-9148-e3be6c30e623}">
          <xlrd:rvb i="6383"/>
        </ext>
      </extLst>
    </bk>
    <bk>
      <extLst>
        <ext uri="{3e2802c4-a4d2-4d8b-9148-e3be6c30e623}">
          <xlrd:rvb i="6386"/>
        </ext>
      </extLst>
    </bk>
    <bk>
      <extLst>
        <ext uri="{3e2802c4-a4d2-4d8b-9148-e3be6c30e623}">
          <xlrd:rvb i="6389"/>
        </ext>
      </extLst>
    </bk>
    <bk>
      <extLst>
        <ext uri="{3e2802c4-a4d2-4d8b-9148-e3be6c30e623}">
          <xlrd:rvb i="6391"/>
        </ext>
      </extLst>
    </bk>
    <bk>
      <extLst>
        <ext uri="{3e2802c4-a4d2-4d8b-9148-e3be6c30e623}">
          <xlrd:rvb i="6394"/>
        </ext>
      </extLst>
    </bk>
    <bk>
      <extLst>
        <ext uri="{3e2802c4-a4d2-4d8b-9148-e3be6c30e623}">
          <xlrd:rvb i="6397"/>
        </ext>
      </extLst>
    </bk>
    <bk>
      <extLst>
        <ext uri="{3e2802c4-a4d2-4d8b-9148-e3be6c30e623}">
          <xlrd:rvb i="6399"/>
        </ext>
      </extLst>
    </bk>
    <bk>
      <extLst>
        <ext uri="{3e2802c4-a4d2-4d8b-9148-e3be6c30e623}">
          <xlrd:rvb i="6401"/>
        </ext>
      </extLst>
    </bk>
    <bk>
      <extLst>
        <ext uri="{3e2802c4-a4d2-4d8b-9148-e3be6c30e623}">
          <xlrd:rvb i="6403"/>
        </ext>
      </extLst>
    </bk>
    <bk>
      <extLst>
        <ext uri="{3e2802c4-a4d2-4d8b-9148-e3be6c30e623}">
          <xlrd:rvb i="6406"/>
        </ext>
      </extLst>
    </bk>
    <bk>
      <extLst>
        <ext uri="{3e2802c4-a4d2-4d8b-9148-e3be6c30e623}">
          <xlrd:rvb i="6408"/>
        </ext>
      </extLst>
    </bk>
    <bk>
      <extLst>
        <ext uri="{3e2802c4-a4d2-4d8b-9148-e3be6c30e623}">
          <xlrd:rvb i="6411"/>
        </ext>
      </extLst>
    </bk>
    <bk>
      <extLst>
        <ext uri="{3e2802c4-a4d2-4d8b-9148-e3be6c30e623}">
          <xlrd:rvb i="6414"/>
        </ext>
      </extLst>
    </bk>
    <bk>
      <extLst>
        <ext uri="{3e2802c4-a4d2-4d8b-9148-e3be6c30e623}">
          <xlrd:rvb i="6417"/>
        </ext>
      </extLst>
    </bk>
    <bk>
      <extLst>
        <ext uri="{3e2802c4-a4d2-4d8b-9148-e3be6c30e623}">
          <xlrd:rvb i="6420"/>
        </ext>
      </extLst>
    </bk>
    <bk>
      <extLst>
        <ext uri="{3e2802c4-a4d2-4d8b-9148-e3be6c30e623}">
          <xlrd:rvb i="6422"/>
        </ext>
      </extLst>
    </bk>
    <bk>
      <extLst>
        <ext uri="{3e2802c4-a4d2-4d8b-9148-e3be6c30e623}">
          <xlrd:rvb i="6424"/>
        </ext>
      </extLst>
    </bk>
    <bk>
      <extLst>
        <ext uri="{3e2802c4-a4d2-4d8b-9148-e3be6c30e623}">
          <xlrd:rvb i="6427"/>
        </ext>
      </extLst>
    </bk>
    <bk>
      <extLst>
        <ext uri="{3e2802c4-a4d2-4d8b-9148-e3be6c30e623}">
          <xlrd:rvb i="6430"/>
        </ext>
      </extLst>
    </bk>
    <bk>
      <extLst>
        <ext uri="{3e2802c4-a4d2-4d8b-9148-e3be6c30e623}">
          <xlrd:rvb i="6432"/>
        </ext>
      </extLst>
    </bk>
    <bk>
      <extLst>
        <ext uri="{3e2802c4-a4d2-4d8b-9148-e3be6c30e623}">
          <xlrd:rvb i="6435"/>
        </ext>
      </extLst>
    </bk>
    <bk>
      <extLst>
        <ext uri="{3e2802c4-a4d2-4d8b-9148-e3be6c30e623}">
          <xlrd:rvb i="6438"/>
        </ext>
      </extLst>
    </bk>
    <bk>
      <extLst>
        <ext uri="{3e2802c4-a4d2-4d8b-9148-e3be6c30e623}">
          <xlrd:rvb i="6441"/>
        </ext>
      </extLst>
    </bk>
    <bk>
      <extLst>
        <ext uri="{3e2802c4-a4d2-4d8b-9148-e3be6c30e623}">
          <xlrd:rvb i="6444"/>
        </ext>
      </extLst>
    </bk>
    <bk>
      <extLst>
        <ext uri="{3e2802c4-a4d2-4d8b-9148-e3be6c30e623}">
          <xlrd:rvb i="6447"/>
        </ext>
      </extLst>
    </bk>
    <bk>
      <extLst>
        <ext uri="{3e2802c4-a4d2-4d8b-9148-e3be6c30e623}">
          <xlrd:rvb i="6449"/>
        </ext>
      </extLst>
    </bk>
    <bk>
      <extLst>
        <ext uri="{3e2802c4-a4d2-4d8b-9148-e3be6c30e623}">
          <xlrd:rvb i="6452"/>
        </ext>
      </extLst>
    </bk>
    <bk>
      <extLst>
        <ext uri="{3e2802c4-a4d2-4d8b-9148-e3be6c30e623}">
          <xlrd:rvb i="6454"/>
        </ext>
      </extLst>
    </bk>
    <bk>
      <extLst>
        <ext uri="{3e2802c4-a4d2-4d8b-9148-e3be6c30e623}">
          <xlrd:rvb i="6456"/>
        </ext>
      </extLst>
    </bk>
    <bk>
      <extLst>
        <ext uri="{3e2802c4-a4d2-4d8b-9148-e3be6c30e623}">
          <xlrd:rvb i="6458"/>
        </ext>
      </extLst>
    </bk>
    <bk>
      <extLst>
        <ext uri="{3e2802c4-a4d2-4d8b-9148-e3be6c30e623}">
          <xlrd:rvb i="6461"/>
        </ext>
      </extLst>
    </bk>
    <bk>
      <extLst>
        <ext uri="{3e2802c4-a4d2-4d8b-9148-e3be6c30e623}">
          <xlrd:rvb i="6464"/>
        </ext>
      </extLst>
    </bk>
    <bk>
      <extLst>
        <ext uri="{3e2802c4-a4d2-4d8b-9148-e3be6c30e623}">
          <xlrd:rvb i="6466"/>
        </ext>
      </extLst>
    </bk>
    <bk>
      <extLst>
        <ext uri="{3e2802c4-a4d2-4d8b-9148-e3be6c30e623}">
          <xlrd:rvb i="6469"/>
        </ext>
      </extLst>
    </bk>
    <bk>
      <extLst>
        <ext uri="{3e2802c4-a4d2-4d8b-9148-e3be6c30e623}">
          <xlrd:rvb i="6472"/>
        </ext>
      </extLst>
    </bk>
    <bk>
      <extLst>
        <ext uri="{3e2802c4-a4d2-4d8b-9148-e3be6c30e623}">
          <xlrd:rvb i="6475"/>
        </ext>
      </extLst>
    </bk>
    <bk>
      <extLst>
        <ext uri="{3e2802c4-a4d2-4d8b-9148-e3be6c30e623}">
          <xlrd:rvb i="6478"/>
        </ext>
      </extLst>
    </bk>
    <bk>
      <extLst>
        <ext uri="{3e2802c4-a4d2-4d8b-9148-e3be6c30e623}">
          <xlrd:rvb i="6481"/>
        </ext>
      </extLst>
    </bk>
    <bk>
      <extLst>
        <ext uri="{3e2802c4-a4d2-4d8b-9148-e3be6c30e623}">
          <xlrd:rvb i="6483"/>
        </ext>
      </extLst>
    </bk>
    <bk>
      <extLst>
        <ext uri="{3e2802c4-a4d2-4d8b-9148-e3be6c30e623}">
          <xlrd:rvb i="6486"/>
        </ext>
      </extLst>
    </bk>
    <bk>
      <extLst>
        <ext uri="{3e2802c4-a4d2-4d8b-9148-e3be6c30e623}">
          <xlrd:rvb i="6489"/>
        </ext>
      </extLst>
    </bk>
    <bk>
      <extLst>
        <ext uri="{3e2802c4-a4d2-4d8b-9148-e3be6c30e623}">
          <xlrd:rvb i="6492"/>
        </ext>
      </extLst>
    </bk>
    <bk>
      <extLst>
        <ext uri="{3e2802c4-a4d2-4d8b-9148-e3be6c30e623}">
          <xlrd:rvb i="6495"/>
        </ext>
      </extLst>
    </bk>
    <bk>
      <extLst>
        <ext uri="{3e2802c4-a4d2-4d8b-9148-e3be6c30e623}">
          <xlrd:rvb i="6498"/>
        </ext>
      </extLst>
    </bk>
    <bk>
      <extLst>
        <ext uri="{3e2802c4-a4d2-4d8b-9148-e3be6c30e623}">
          <xlrd:rvb i="6501"/>
        </ext>
      </extLst>
    </bk>
    <bk>
      <extLst>
        <ext uri="{3e2802c4-a4d2-4d8b-9148-e3be6c30e623}">
          <xlrd:rvb i="6503"/>
        </ext>
      </extLst>
    </bk>
    <bk>
      <extLst>
        <ext uri="{3e2802c4-a4d2-4d8b-9148-e3be6c30e623}">
          <xlrd:rvb i="6506"/>
        </ext>
      </extLst>
    </bk>
    <bk>
      <extLst>
        <ext uri="{3e2802c4-a4d2-4d8b-9148-e3be6c30e623}">
          <xlrd:rvb i="6509"/>
        </ext>
      </extLst>
    </bk>
    <bk>
      <extLst>
        <ext uri="{3e2802c4-a4d2-4d8b-9148-e3be6c30e623}">
          <xlrd:rvb i="6512"/>
        </ext>
      </extLst>
    </bk>
    <bk>
      <extLst>
        <ext uri="{3e2802c4-a4d2-4d8b-9148-e3be6c30e623}">
          <xlrd:rvb i="6515"/>
        </ext>
      </extLst>
    </bk>
    <bk>
      <extLst>
        <ext uri="{3e2802c4-a4d2-4d8b-9148-e3be6c30e623}">
          <xlrd:rvb i="6518"/>
        </ext>
      </extLst>
    </bk>
    <bk>
      <extLst>
        <ext uri="{3e2802c4-a4d2-4d8b-9148-e3be6c30e623}">
          <xlrd:rvb i="6521"/>
        </ext>
      </extLst>
    </bk>
    <bk>
      <extLst>
        <ext uri="{3e2802c4-a4d2-4d8b-9148-e3be6c30e623}">
          <xlrd:rvb i="6524"/>
        </ext>
      </extLst>
    </bk>
    <bk>
      <extLst>
        <ext uri="{3e2802c4-a4d2-4d8b-9148-e3be6c30e623}">
          <xlrd:rvb i="6527"/>
        </ext>
      </extLst>
    </bk>
    <bk>
      <extLst>
        <ext uri="{3e2802c4-a4d2-4d8b-9148-e3be6c30e623}">
          <xlrd:rvb i="6529"/>
        </ext>
      </extLst>
    </bk>
    <bk>
      <extLst>
        <ext uri="{3e2802c4-a4d2-4d8b-9148-e3be6c30e623}">
          <xlrd:rvb i="6532"/>
        </ext>
      </extLst>
    </bk>
    <bk>
      <extLst>
        <ext uri="{3e2802c4-a4d2-4d8b-9148-e3be6c30e623}">
          <xlrd:rvb i="6534"/>
        </ext>
      </extLst>
    </bk>
    <bk>
      <extLst>
        <ext uri="{3e2802c4-a4d2-4d8b-9148-e3be6c30e623}">
          <xlrd:rvb i="6537"/>
        </ext>
      </extLst>
    </bk>
    <bk>
      <extLst>
        <ext uri="{3e2802c4-a4d2-4d8b-9148-e3be6c30e623}">
          <xlrd:rvb i="6539"/>
        </ext>
      </extLst>
    </bk>
    <bk>
      <extLst>
        <ext uri="{3e2802c4-a4d2-4d8b-9148-e3be6c30e623}">
          <xlrd:rvb i="6542"/>
        </ext>
      </extLst>
    </bk>
    <bk>
      <extLst>
        <ext uri="{3e2802c4-a4d2-4d8b-9148-e3be6c30e623}">
          <xlrd:rvb i="6545"/>
        </ext>
      </extLst>
    </bk>
    <bk>
      <extLst>
        <ext uri="{3e2802c4-a4d2-4d8b-9148-e3be6c30e623}">
          <xlrd:rvb i="6548"/>
        </ext>
      </extLst>
    </bk>
    <bk>
      <extLst>
        <ext uri="{3e2802c4-a4d2-4d8b-9148-e3be6c30e623}">
          <xlrd:rvb i="6551"/>
        </ext>
      </extLst>
    </bk>
    <bk>
      <extLst>
        <ext uri="{3e2802c4-a4d2-4d8b-9148-e3be6c30e623}">
          <xlrd:rvb i="6554"/>
        </ext>
      </extLst>
    </bk>
    <bk>
      <extLst>
        <ext uri="{3e2802c4-a4d2-4d8b-9148-e3be6c30e623}">
          <xlrd:rvb i="6557"/>
        </ext>
      </extLst>
    </bk>
    <bk>
      <extLst>
        <ext uri="{3e2802c4-a4d2-4d8b-9148-e3be6c30e623}">
          <xlrd:rvb i="6559"/>
        </ext>
      </extLst>
    </bk>
    <bk>
      <extLst>
        <ext uri="{3e2802c4-a4d2-4d8b-9148-e3be6c30e623}">
          <xlrd:rvb i="6562"/>
        </ext>
      </extLst>
    </bk>
    <bk>
      <extLst>
        <ext uri="{3e2802c4-a4d2-4d8b-9148-e3be6c30e623}">
          <xlrd:rvb i="6565"/>
        </ext>
      </extLst>
    </bk>
    <bk>
      <extLst>
        <ext uri="{3e2802c4-a4d2-4d8b-9148-e3be6c30e623}">
          <xlrd:rvb i="6568"/>
        </ext>
      </extLst>
    </bk>
    <bk>
      <extLst>
        <ext uri="{3e2802c4-a4d2-4d8b-9148-e3be6c30e623}">
          <xlrd:rvb i="6570"/>
        </ext>
      </extLst>
    </bk>
    <bk>
      <extLst>
        <ext uri="{3e2802c4-a4d2-4d8b-9148-e3be6c30e623}">
          <xlrd:rvb i="6573"/>
        </ext>
      </extLst>
    </bk>
    <bk>
      <extLst>
        <ext uri="{3e2802c4-a4d2-4d8b-9148-e3be6c30e623}">
          <xlrd:rvb i="6576"/>
        </ext>
      </extLst>
    </bk>
    <bk>
      <extLst>
        <ext uri="{3e2802c4-a4d2-4d8b-9148-e3be6c30e623}">
          <xlrd:rvb i="6579"/>
        </ext>
      </extLst>
    </bk>
    <bk>
      <extLst>
        <ext uri="{3e2802c4-a4d2-4d8b-9148-e3be6c30e623}">
          <xlrd:rvb i="6581"/>
        </ext>
      </extLst>
    </bk>
    <bk>
      <extLst>
        <ext uri="{3e2802c4-a4d2-4d8b-9148-e3be6c30e623}">
          <xlrd:rvb i="6584"/>
        </ext>
      </extLst>
    </bk>
    <bk>
      <extLst>
        <ext uri="{3e2802c4-a4d2-4d8b-9148-e3be6c30e623}">
          <xlrd:rvb i="6587"/>
        </ext>
      </extLst>
    </bk>
    <bk>
      <extLst>
        <ext uri="{3e2802c4-a4d2-4d8b-9148-e3be6c30e623}">
          <xlrd:rvb i="6590"/>
        </ext>
      </extLst>
    </bk>
    <bk>
      <extLst>
        <ext uri="{3e2802c4-a4d2-4d8b-9148-e3be6c30e623}">
          <xlrd:rvb i="6592"/>
        </ext>
      </extLst>
    </bk>
    <bk>
      <extLst>
        <ext uri="{3e2802c4-a4d2-4d8b-9148-e3be6c30e623}">
          <xlrd:rvb i="6595"/>
        </ext>
      </extLst>
    </bk>
    <bk>
      <extLst>
        <ext uri="{3e2802c4-a4d2-4d8b-9148-e3be6c30e623}">
          <xlrd:rvb i="6598"/>
        </ext>
      </extLst>
    </bk>
    <bk>
      <extLst>
        <ext uri="{3e2802c4-a4d2-4d8b-9148-e3be6c30e623}">
          <xlrd:rvb i="6601"/>
        </ext>
      </extLst>
    </bk>
    <bk>
      <extLst>
        <ext uri="{3e2802c4-a4d2-4d8b-9148-e3be6c30e623}">
          <xlrd:rvb i="6604"/>
        </ext>
      </extLst>
    </bk>
    <bk>
      <extLst>
        <ext uri="{3e2802c4-a4d2-4d8b-9148-e3be6c30e623}">
          <xlrd:rvb i="6607"/>
        </ext>
      </extLst>
    </bk>
    <bk>
      <extLst>
        <ext uri="{3e2802c4-a4d2-4d8b-9148-e3be6c30e623}">
          <xlrd:rvb i="6610"/>
        </ext>
      </extLst>
    </bk>
    <bk>
      <extLst>
        <ext uri="{3e2802c4-a4d2-4d8b-9148-e3be6c30e623}">
          <xlrd:rvb i="6613"/>
        </ext>
      </extLst>
    </bk>
    <bk>
      <extLst>
        <ext uri="{3e2802c4-a4d2-4d8b-9148-e3be6c30e623}">
          <xlrd:rvb i="6616"/>
        </ext>
      </extLst>
    </bk>
    <bk>
      <extLst>
        <ext uri="{3e2802c4-a4d2-4d8b-9148-e3be6c30e623}">
          <xlrd:rvb i="6618"/>
        </ext>
      </extLst>
    </bk>
    <bk>
      <extLst>
        <ext uri="{3e2802c4-a4d2-4d8b-9148-e3be6c30e623}">
          <xlrd:rvb i="6620"/>
        </ext>
      </extLst>
    </bk>
    <bk>
      <extLst>
        <ext uri="{3e2802c4-a4d2-4d8b-9148-e3be6c30e623}">
          <xlrd:rvb i="6622"/>
        </ext>
      </extLst>
    </bk>
    <bk>
      <extLst>
        <ext uri="{3e2802c4-a4d2-4d8b-9148-e3be6c30e623}">
          <xlrd:rvb i="6625"/>
        </ext>
      </extLst>
    </bk>
    <bk>
      <extLst>
        <ext uri="{3e2802c4-a4d2-4d8b-9148-e3be6c30e623}">
          <xlrd:rvb i="6628"/>
        </ext>
      </extLst>
    </bk>
    <bk>
      <extLst>
        <ext uri="{3e2802c4-a4d2-4d8b-9148-e3be6c30e623}">
          <xlrd:rvb i="6631"/>
        </ext>
      </extLst>
    </bk>
    <bk>
      <extLst>
        <ext uri="{3e2802c4-a4d2-4d8b-9148-e3be6c30e623}">
          <xlrd:rvb i="6633"/>
        </ext>
      </extLst>
    </bk>
    <bk>
      <extLst>
        <ext uri="{3e2802c4-a4d2-4d8b-9148-e3be6c30e623}">
          <xlrd:rvb i="6635"/>
        </ext>
      </extLst>
    </bk>
    <bk>
      <extLst>
        <ext uri="{3e2802c4-a4d2-4d8b-9148-e3be6c30e623}">
          <xlrd:rvb i="6638"/>
        </ext>
      </extLst>
    </bk>
    <bk>
      <extLst>
        <ext uri="{3e2802c4-a4d2-4d8b-9148-e3be6c30e623}">
          <xlrd:rvb i="6640"/>
        </ext>
      </extLst>
    </bk>
    <bk>
      <extLst>
        <ext uri="{3e2802c4-a4d2-4d8b-9148-e3be6c30e623}">
          <xlrd:rvb i="6643"/>
        </ext>
      </extLst>
    </bk>
    <bk>
      <extLst>
        <ext uri="{3e2802c4-a4d2-4d8b-9148-e3be6c30e623}">
          <xlrd:rvb i="6645"/>
        </ext>
      </extLst>
    </bk>
    <bk>
      <extLst>
        <ext uri="{3e2802c4-a4d2-4d8b-9148-e3be6c30e623}">
          <xlrd:rvb i="6647"/>
        </ext>
      </extLst>
    </bk>
    <bk>
      <extLst>
        <ext uri="{3e2802c4-a4d2-4d8b-9148-e3be6c30e623}">
          <xlrd:rvb i="6650"/>
        </ext>
      </extLst>
    </bk>
    <bk>
      <extLst>
        <ext uri="{3e2802c4-a4d2-4d8b-9148-e3be6c30e623}">
          <xlrd:rvb i="6653"/>
        </ext>
      </extLst>
    </bk>
    <bk>
      <extLst>
        <ext uri="{3e2802c4-a4d2-4d8b-9148-e3be6c30e623}">
          <xlrd:rvb i="6656"/>
        </ext>
      </extLst>
    </bk>
    <bk>
      <extLst>
        <ext uri="{3e2802c4-a4d2-4d8b-9148-e3be6c30e623}">
          <xlrd:rvb i="6658"/>
        </ext>
      </extLst>
    </bk>
    <bk>
      <extLst>
        <ext uri="{3e2802c4-a4d2-4d8b-9148-e3be6c30e623}">
          <xlrd:rvb i="6660"/>
        </ext>
      </extLst>
    </bk>
    <bk>
      <extLst>
        <ext uri="{3e2802c4-a4d2-4d8b-9148-e3be6c30e623}">
          <xlrd:rvb i="6663"/>
        </ext>
      </extLst>
    </bk>
    <bk>
      <extLst>
        <ext uri="{3e2802c4-a4d2-4d8b-9148-e3be6c30e623}">
          <xlrd:rvb i="6666"/>
        </ext>
      </extLst>
    </bk>
    <bk>
      <extLst>
        <ext uri="{3e2802c4-a4d2-4d8b-9148-e3be6c30e623}">
          <xlrd:rvb i="6668"/>
        </ext>
      </extLst>
    </bk>
    <bk>
      <extLst>
        <ext uri="{3e2802c4-a4d2-4d8b-9148-e3be6c30e623}">
          <xlrd:rvb i="6671"/>
        </ext>
      </extLst>
    </bk>
    <bk>
      <extLst>
        <ext uri="{3e2802c4-a4d2-4d8b-9148-e3be6c30e623}">
          <xlrd:rvb i="6673"/>
        </ext>
      </extLst>
    </bk>
    <bk>
      <extLst>
        <ext uri="{3e2802c4-a4d2-4d8b-9148-e3be6c30e623}">
          <xlrd:rvb i="6676"/>
        </ext>
      </extLst>
    </bk>
    <bk>
      <extLst>
        <ext uri="{3e2802c4-a4d2-4d8b-9148-e3be6c30e623}">
          <xlrd:rvb i="6678"/>
        </ext>
      </extLst>
    </bk>
    <bk>
      <extLst>
        <ext uri="{3e2802c4-a4d2-4d8b-9148-e3be6c30e623}">
          <xlrd:rvb i="6680"/>
        </ext>
      </extLst>
    </bk>
    <bk>
      <extLst>
        <ext uri="{3e2802c4-a4d2-4d8b-9148-e3be6c30e623}">
          <xlrd:rvb i="6682"/>
        </ext>
      </extLst>
    </bk>
    <bk>
      <extLst>
        <ext uri="{3e2802c4-a4d2-4d8b-9148-e3be6c30e623}">
          <xlrd:rvb i="6684"/>
        </ext>
      </extLst>
    </bk>
    <bk>
      <extLst>
        <ext uri="{3e2802c4-a4d2-4d8b-9148-e3be6c30e623}">
          <xlrd:rvb i="6687"/>
        </ext>
      </extLst>
    </bk>
    <bk>
      <extLst>
        <ext uri="{3e2802c4-a4d2-4d8b-9148-e3be6c30e623}">
          <xlrd:rvb i="6690"/>
        </ext>
      </extLst>
    </bk>
    <bk>
      <extLst>
        <ext uri="{3e2802c4-a4d2-4d8b-9148-e3be6c30e623}">
          <xlrd:rvb i="6693"/>
        </ext>
      </extLst>
    </bk>
    <bk>
      <extLst>
        <ext uri="{3e2802c4-a4d2-4d8b-9148-e3be6c30e623}">
          <xlrd:rvb i="6696"/>
        </ext>
      </extLst>
    </bk>
    <bk>
      <extLst>
        <ext uri="{3e2802c4-a4d2-4d8b-9148-e3be6c30e623}">
          <xlrd:rvb i="6699"/>
        </ext>
      </extLst>
    </bk>
    <bk>
      <extLst>
        <ext uri="{3e2802c4-a4d2-4d8b-9148-e3be6c30e623}">
          <xlrd:rvb i="6702"/>
        </ext>
      </extLst>
    </bk>
    <bk>
      <extLst>
        <ext uri="{3e2802c4-a4d2-4d8b-9148-e3be6c30e623}">
          <xlrd:rvb i="6704"/>
        </ext>
      </extLst>
    </bk>
    <bk>
      <extLst>
        <ext uri="{3e2802c4-a4d2-4d8b-9148-e3be6c30e623}">
          <xlrd:rvb i="6707"/>
        </ext>
      </extLst>
    </bk>
    <bk>
      <extLst>
        <ext uri="{3e2802c4-a4d2-4d8b-9148-e3be6c30e623}">
          <xlrd:rvb i="6710"/>
        </ext>
      </extLst>
    </bk>
    <bk>
      <extLst>
        <ext uri="{3e2802c4-a4d2-4d8b-9148-e3be6c30e623}">
          <xlrd:rvb i="6713"/>
        </ext>
      </extLst>
    </bk>
    <bk>
      <extLst>
        <ext uri="{3e2802c4-a4d2-4d8b-9148-e3be6c30e623}">
          <xlrd:rvb i="6716"/>
        </ext>
      </extLst>
    </bk>
    <bk>
      <extLst>
        <ext uri="{3e2802c4-a4d2-4d8b-9148-e3be6c30e623}">
          <xlrd:rvb i="6718"/>
        </ext>
      </extLst>
    </bk>
    <bk>
      <extLst>
        <ext uri="{3e2802c4-a4d2-4d8b-9148-e3be6c30e623}">
          <xlrd:rvb i="6720"/>
        </ext>
      </extLst>
    </bk>
    <bk>
      <extLst>
        <ext uri="{3e2802c4-a4d2-4d8b-9148-e3be6c30e623}">
          <xlrd:rvb i="6722"/>
        </ext>
      </extLst>
    </bk>
    <bk>
      <extLst>
        <ext uri="{3e2802c4-a4d2-4d8b-9148-e3be6c30e623}">
          <xlrd:rvb i="6724"/>
        </ext>
      </extLst>
    </bk>
    <bk>
      <extLst>
        <ext uri="{3e2802c4-a4d2-4d8b-9148-e3be6c30e623}">
          <xlrd:rvb i="6727"/>
        </ext>
      </extLst>
    </bk>
    <bk>
      <extLst>
        <ext uri="{3e2802c4-a4d2-4d8b-9148-e3be6c30e623}">
          <xlrd:rvb i="6730"/>
        </ext>
      </extLst>
    </bk>
    <bk>
      <extLst>
        <ext uri="{3e2802c4-a4d2-4d8b-9148-e3be6c30e623}">
          <xlrd:rvb i="6733"/>
        </ext>
      </extLst>
    </bk>
    <bk>
      <extLst>
        <ext uri="{3e2802c4-a4d2-4d8b-9148-e3be6c30e623}">
          <xlrd:rvb i="6735"/>
        </ext>
      </extLst>
    </bk>
    <bk>
      <extLst>
        <ext uri="{3e2802c4-a4d2-4d8b-9148-e3be6c30e623}">
          <xlrd:rvb i="6738"/>
        </ext>
      </extLst>
    </bk>
    <bk>
      <extLst>
        <ext uri="{3e2802c4-a4d2-4d8b-9148-e3be6c30e623}">
          <xlrd:rvb i="6741"/>
        </ext>
      </extLst>
    </bk>
    <bk>
      <extLst>
        <ext uri="{3e2802c4-a4d2-4d8b-9148-e3be6c30e623}">
          <xlrd:rvb i="6744"/>
        </ext>
      </extLst>
    </bk>
    <bk>
      <extLst>
        <ext uri="{3e2802c4-a4d2-4d8b-9148-e3be6c30e623}">
          <xlrd:rvb i="6747"/>
        </ext>
      </extLst>
    </bk>
    <bk>
      <extLst>
        <ext uri="{3e2802c4-a4d2-4d8b-9148-e3be6c30e623}">
          <xlrd:rvb i="6750"/>
        </ext>
      </extLst>
    </bk>
    <bk>
      <extLst>
        <ext uri="{3e2802c4-a4d2-4d8b-9148-e3be6c30e623}">
          <xlrd:rvb i="6753"/>
        </ext>
      </extLst>
    </bk>
    <bk>
      <extLst>
        <ext uri="{3e2802c4-a4d2-4d8b-9148-e3be6c30e623}">
          <xlrd:rvb i="6756"/>
        </ext>
      </extLst>
    </bk>
    <bk>
      <extLst>
        <ext uri="{3e2802c4-a4d2-4d8b-9148-e3be6c30e623}">
          <xlrd:rvb i="6759"/>
        </ext>
      </extLst>
    </bk>
    <bk>
      <extLst>
        <ext uri="{3e2802c4-a4d2-4d8b-9148-e3be6c30e623}">
          <xlrd:rvb i="6761"/>
        </ext>
      </extLst>
    </bk>
    <bk>
      <extLst>
        <ext uri="{3e2802c4-a4d2-4d8b-9148-e3be6c30e623}">
          <xlrd:rvb i="6764"/>
        </ext>
      </extLst>
    </bk>
    <bk>
      <extLst>
        <ext uri="{3e2802c4-a4d2-4d8b-9148-e3be6c30e623}">
          <xlrd:rvb i="6767"/>
        </ext>
      </extLst>
    </bk>
    <bk>
      <extLst>
        <ext uri="{3e2802c4-a4d2-4d8b-9148-e3be6c30e623}">
          <xlrd:rvb i="6770"/>
        </ext>
      </extLst>
    </bk>
    <bk>
      <extLst>
        <ext uri="{3e2802c4-a4d2-4d8b-9148-e3be6c30e623}">
          <xlrd:rvb i="6772"/>
        </ext>
      </extLst>
    </bk>
    <bk>
      <extLst>
        <ext uri="{3e2802c4-a4d2-4d8b-9148-e3be6c30e623}">
          <xlrd:rvb i="6775"/>
        </ext>
      </extLst>
    </bk>
    <bk>
      <extLst>
        <ext uri="{3e2802c4-a4d2-4d8b-9148-e3be6c30e623}">
          <xlrd:rvb i="6777"/>
        </ext>
      </extLst>
    </bk>
    <bk>
      <extLst>
        <ext uri="{3e2802c4-a4d2-4d8b-9148-e3be6c30e623}">
          <xlrd:rvb i="6780"/>
        </ext>
      </extLst>
    </bk>
    <bk>
      <extLst>
        <ext uri="{3e2802c4-a4d2-4d8b-9148-e3be6c30e623}">
          <xlrd:rvb i="6783"/>
        </ext>
      </extLst>
    </bk>
    <bk>
      <extLst>
        <ext uri="{3e2802c4-a4d2-4d8b-9148-e3be6c30e623}">
          <xlrd:rvb i="6785"/>
        </ext>
      </extLst>
    </bk>
    <bk>
      <extLst>
        <ext uri="{3e2802c4-a4d2-4d8b-9148-e3be6c30e623}">
          <xlrd:rvb i="6788"/>
        </ext>
      </extLst>
    </bk>
    <bk>
      <extLst>
        <ext uri="{3e2802c4-a4d2-4d8b-9148-e3be6c30e623}">
          <xlrd:rvb i="6791"/>
        </ext>
      </extLst>
    </bk>
    <bk>
      <extLst>
        <ext uri="{3e2802c4-a4d2-4d8b-9148-e3be6c30e623}">
          <xlrd:rvb i="6794"/>
        </ext>
      </extLst>
    </bk>
    <bk>
      <extLst>
        <ext uri="{3e2802c4-a4d2-4d8b-9148-e3be6c30e623}">
          <xlrd:rvb i="6796"/>
        </ext>
      </extLst>
    </bk>
    <bk>
      <extLst>
        <ext uri="{3e2802c4-a4d2-4d8b-9148-e3be6c30e623}">
          <xlrd:rvb i="6798"/>
        </ext>
      </extLst>
    </bk>
    <bk>
      <extLst>
        <ext uri="{3e2802c4-a4d2-4d8b-9148-e3be6c30e623}">
          <xlrd:rvb i="6801"/>
        </ext>
      </extLst>
    </bk>
    <bk>
      <extLst>
        <ext uri="{3e2802c4-a4d2-4d8b-9148-e3be6c30e623}">
          <xlrd:rvb i="6803"/>
        </ext>
      </extLst>
    </bk>
    <bk>
      <extLst>
        <ext uri="{3e2802c4-a4d2-4d8b-9148-e3be6c30e623}">
          <xlrd:rvb i="6806"/>
        </ext>
      </extLst>
    </bk>
    <bk>
      <extLst>
        <ext uri="{3e2802c4-a4d2-4d8b-9148-e3be6c30e623}">
          <xlrd:rvb i="6808"/>
        </ext>
      </extLst>
    </bk>
    <bk>
      <extLst>
        <ext uri="{3e2802c4-a4d2-4d8b-9148-e3be6c30e623}">
          <xlrd:rvb i="6810"/>
        </ext>
      </extLst>
    </bk>
    <bk>
      <extLst>
        <ext uri="{3e2802c4-a4d2-4d8b-9148-e3be6c30e623}">
          <xlrd:rvb i="6813"/>
        </ext>
      </extLst>
    </bk>
    <bk>
      <extLst>
        <ext uri="{3e2802c4-a4d2-4d8b-9148-e3be6c30e623}">
          <xlrd:rvb i="6815"/>
        </ext>
      </extLst>
    </bk>
    <bk>
      <extLst>
        <ext uri="{3e2802c4-a4d2-4d8b-9148-e3be6c30e623}">
          <xlrd:rvb i="6818"/>
        </ext>
      </extLst>
    </bk>
    <bk>
      <extLst>
        <ext uri="{3e2802c4-a4d2-4d8b-9148-e3be6c30e623}">
          <xlrd:rvb i="6820"/>
        </ext>
      </extLst>
    </bk>
    <bk>
      <extLst>
        <ext uri="{3e2802c4-a4d2-4d8b-9148-e3be6c30e623}">
          <xlrd:rvb i="6823"/>
        </ext>
      </extLst>
    </bk>
    <bk>
      <extLst>
        <ext uri="{3e2802c4-a4d2-4d8b-9148-e3be6c30e623}">
          <xlrd:rvb i="6826"/>
        </ext>
      </extLst>
    </bk>
    <bk>
      <extLst>
        <ext uri="{3e2802c4-a4d2-4d8b-9148-e3be6c30e623}">
          <xlrd:rvb i="6828"/>
        </ext>
      </extLst>
    </bk>
    <bk>
      <extLst>
        <ext uri="{3e2802c4-a4d2-4d8b-9148-e3be6c30e623}">
          <xlrd:rvb i="6830"/>
        </ext>
      </extLst>
    </bk>
    <bk>
      <extLst>
        <ext uri="{3e2802c4-a4d2-4d8b-9148-e3be6c30e623}">
          <xlrd:rvb i="6832"/>
        </ext>
      </extLst>
    </bk>
    <bk>
      <extLst>
        <ext uri="{3e2802c4-a4d2-4d8b-9148-e3be6c30e623}">
          <xlrd:rvb i="6834"/>
        </ext>
      </extLst>
    </bk>
    <bk>
      <extLst>
        <ext uri="{3e2802c4-a4d2-4d8b-9148-e3be6c30e623}">
          <xlrd:rvb i="6837"/>
        </ext>
      </extLst>
    </bk>
    <bk>
      <extLst>
        <ext uri="{3e2802c4-a4d2-4d8b-9148-e3be6c30e623}">
          <xlrd:rvb i="6839"/>
        </ext>
      </extLst>
    </bk>
    <bk>
      <extLst>
        <ext uri="{3e2802c4-a4d2-4d8b-9148-e3be6c30e623}">
          <xlrd:rvb i="6841"/>
        </ext>
      </extLst>
    </bk>
    <bk>
      <extLst>
        <ext uri="{3e2802c4-a4d2-4d8b-9148-e3be6c30e623}">
          <xlrd:rvb i="6844"/>
        </ext>
      </extLst>
    </bk>
    <bk>
      <extLst>
        <ext uri="{3e2802c4-a4d2-4d8b-9148-e3be6c30e623}">
          <xlrd:rvb i="6847"/>
        </ext>
      </extLst>
    </bk>
    <bk>
      <extLst>
        <ext uri="{3e2802c4-a4d2-4d8b-9148-e3be6c30e623}">
          <xlrd:rvb i="6850"/>
        </ext>
      </extLst>
    </bk>
    <bk>
      <extLst>
        <ext uri="{3e2802c4-a4d2-4d8b-9148-e3be6c30e623}">
          <xlrd:rvb i="6853"/>
        </ext>
      </extLst>
    </bk>
    <bk>
      <extLst>
        <ext uri="{3e2802c4-a4d2-4d8b-9148-e3be6c30e623}">
          <xlrd:rvb i="6856"/>
        </ext>
      </extLst>
    </bk>
    <bk>
      <extLst>
        <ext uri="{3e2802c4-a4d2-4d8b-9148-e3be6c30e623}">
          <xlrd:rvb i="6859"/>
        </ext>
      </extLst>
    </bk>
    <bk>
      <extLst>
        <ext uri="{3e2802c4-a4d2-4d8b-9148-e3be6c30e623}">
          <xlrd:rvb i="6861"/>
        </ext>
      </extLst>
    </bk>
    <bk>
      <extLst>
        <ext uri="{3e2802c4-a4d2-4d8b-9148-e3be6c30e623}">
          <xlrd:rvb i="6864"/>
        </ext>
      </extLst>
    </bk>
    <bk>
      <extLst>
        <ext uri="{3e2802c4-a4d2-4d8b-9148-e3be6c30e623}">
          <xlrd:rvb i="6866"/>
        </ext>
      </extLst>
    </bk>
    <bk>
      <extLst>
        <ext uri="{3e2802c4-a4d2-4d8b-9148-e3be6c30e623}">
          <xlrd:rvb i="6868"/>
        </ext>
      </extLst>
    </bk>
    <bk>
      <extLst>
        <ext uri="{3e2802c4-a4d2-4d8b-9148-e3be6c30e623}">
          <xlrd:rvb i="6871"/>
        </ext>
      </extLst>
    </bk>
    <bk>
      <extLst>
        <ext uri="{3e2802c4-a4d2-4d8b-9148-e3be6c30e623}">
          <xlrd:rvb i="6873"/>
        </ext>
      </extLst>
    </bk>
    <bk>
      <extLst>
        <ext uri="{3e2802c4-a4d2-4d8b-9148-e3be6c30e623}">
          <xlrd:rvb i="6875"/>
        </ext>
      </extLst>
    </bk>
    <bk>
      <extLst>
        <ext uri="{3e2802c4-a4d2-4d8b-9148-e3be6c30e623}">
          <xlrd:rvb i="6878"/>
        </ext>
      </extLst>
    </bk>
    <bk>
      <extLst>
        <ext uri="{3e2802c4-a4d2-4d8b-9148-e3be6c30e623}">
          <xlrd:rvb i="6881"/>
        </ext>
      </extLst>
    </bk>
    <bk>
      <extLst>
        <ext uri="{3e2802c4-a4d2-4d8b-9148-e3be6c30e623}">
          <xlrd:rvb i="6884"/>
        </ext>
      </extLst>
    </bk>
    <bk>
      <extLst>
        <ext uri="{3e2802c4-a4d2-4d8b-9148-e3be6c30e623}">
          <xlrd:rvb i="6887"/>
        </ext>
      </extLst>
    </bk>
    <bk>
      <extLst>
        <ext uri="{3e2802c4-a4d2-4d8b-9148-e3be6c30e623}">
          <xlrd:rvb i="6890"/>
        </ext>
      </extLst>
    </bk>
    <bk>
      <extLst>
        <ext uri="{3e2802c4-a4d2-4d8b-9148-e3be6c30e623}">
          <xlrd:rvb i="6893"/>
        </ext>
      </extLst>
    </bk>
    <bk>
      <extLst>
        <ext uri="{3e2802c4-a4d2-4d8b-9148-e3be6c30e623}">
          <xlrd:rvb i="6896"/>
        </ext>
      </extLst>
    </bk>
    <bk>
      <extLst>
        <ext uri="{3e2802c4-a4d2-4d8b-9148-e3be6c30e623}">
          <xlrd:rvb i="6899"/>
        </ext>
      </extLst>
    </bk>
    <bk>
      <extLst>
        <ext uri="{3e2802c4-a4d2-4d8b-9148-e3be6c30e623}">
          <xlrd:rvb i="6901"/>
        </ext>
      </extLst>
    </bk>
    <bk>
      <extLst>
        <ext uri="{3e2802c4-a4d2-4d8b-9148-e3be6c30e623}">
          <xlrd:rvb i="6904"/>
        </ext>
      </extLst>
    </bk>
    <bk>
      <extLst>
        <ext uri="{3e2802c4-a4d2-4d8b-9148-e3be6c30e623}">
          <xlrd:rvb i="6906"/>
        </ext>
      </extLst>
    </bk>
    <bk>
      <extLst>
        <ext uri="{3e2802c4-a4d2-4d8b-9148-e3be6c30e623}">
          <xlrd:rvb i="6908"/>
        </ext>
      </extLst>
    </bk>
    <bk>
      <extLst>
        <ext uri="{3e2802c4-a4d2-4d8b-9148-e3be6c30e623}">
          <xlrd:rvb i="6910"/>
        </ext>
      </extLst>
    </bk>
    <bk>
      <extLst>
        <ext uri="{3e2802c4-a4d2-4d8b-9148-e3be6c30e623}">
          <xlrd:rvb i="6913"/>
        </ext>
      </extLst>
    </bk>
    <bk>
      <extLst>
        <ext uri="{3e2802c4-a4d2-4d8b-9148-e3be6c30e623}">
          <xlrd:rvb i="6916"/>
        </ext>
      </extLst>
    </bk>
    <bk>
      <extLst>
        <ext uri="{3e2802c4-a4d2-4d8b-9148-e3be6c30e623}">
          <xlrd:rvb i="6919"/>
        </ext>
      </extLst>
    </bk>
    <bk>
      <extLst>
        <ext uri="{3e2802c4-a4d2-4d8b-9148-e3be6c30e623}">
          <xlrd:rvb i="6922"/>
        </ext>
      </extLst>
    </bk>
    <bk>
      <extLst>
        <ext uri="{3e2802c4-a4d2-4d8b-9148-e3be6c30e623}">
          <xlrd:rvb i="6925"/>
        </ext>
      </extLst>
    </bk>
    <bk>
      <extLst>
        <ext uri="{3e2802c4-a4d2-4d8b-9148-e3be6c30e623}">
          <xlrd:rvb i="6927"/>
        </ext>
      </extLst>
    </bk>
    <bk>
      <extLst>
        <ext uri="{3e2802c4-a4d2-4d8b-9148-e3be6c30e623}">
          <xlrd:rvb i="6929"/>
        </ext>
      </extLst>
    </bk>
    <bk>
      <extLst>
        <ext uri="{3e2802c4-a4d2-4d8b-9148-e3be6c30e623}">
          <xlrd:rvb i="6932"/>
        </ext>
      </extLst>
    </bk>
    <bk>
      <extLst>
        <ext uri="{3e2802c4-a4d2-4d8b-9148-e3be6c30e623}">
          <xlrd:rvb i="6934"/>
        </ext>
      </extLst>
    </bk>
    <bk>
      <extLst>
        <ext uri="{3e2802c4-a4d2-4d8b-9148-e3be6c30e623}">
          <xlrd:rvb i="6937"/>
        </ext>
      </extLst>
    </bk>
    <bk>
      <extLst>
        <ext uri="{3e2802c4-a4d2-4d8b-9148-e3be6c30e623}">
          <xlrd:rvb i="6940"/>
        </ext>
      </extLst>
    </bk>
    <bk>
      <extLst>
        <ext uri="{3e2802c4-a4d2-4d8b-9148-e3be6c30e623}">
          <xlrd:rvb i="6943"/>
        </ext>
      </extLst>
    </bk>
    <bk>
      <extLst>
        <ext uri="{3e2802c4-a4d2-4d8b-9148-e3be6c30e623}">
          <xlrd:rvb i="6946"/>
        </ext>
      </extLst>
    </bk>
    <bk>
      <extLst>
        <ext uri="{3e2802c4-a4d2-4d8b-9148-e3be6c30e623}">
          <xlrd:rvb i="6949"/>
        </ext>
      </extLst>
    </bk>
    <bk>
      <extLst>
        <ext uri="{3e2802c4-a4d2-4d8b-9148-e3be6c30e623}">
          <xlrd:rvb i="6952"/>
        </ext>
      </extLst>
    </bk>
    <bk>
      <extLst>
        <ext uri="{3e2802c4-a4d2-4d8b-9148-e3be6c30e623}">
          <xlrd:rvb i="6954"/>
        </ext>
      </extLst>
    </bk>
    <bk>
      <extLst>
        <ext uri="{3e2802c4-a4d2-4d8b-9148-e3be6c30e623}">
          <xlrd:rvb i="6957"/>
        </ext>
      </extLst>
    </bk>
    <bk>
      <extLst>
        <ext uri="{3e2802c4-a4d2-4d8b-9148-e3be6c30e623}">
          <xlrd:rvb i="6960"/>
        </ext>
      </extLst>
    </bk>
    <bk>
      <extLst>
        <ext uri="{3e2802c4-a4d2-4d8b-9148-e3be6c30e623}">
          <xlrd:rvb i="6963"/>
        </ext>
      </extLst>
    </bk>
    <bk>
      <extLst>
        <ext uri="{3e2802c4-a4d2-4d8b-9148-e3be6c30e623}">
          <xlrd:rvb i="6966"/>
        </ext>
      </extLst>
    </bk>
    <bk>
      <extLst>
        <ext uri="{3e2802c4-a4d2-4d8b-9148-e3be6c30e623}">
          <xlrd:rvb i="6969"/>
        </ext>
      </extLst>
    </bk>
    <bk>
      <extLst>
        <ext uri="{3e2802c4-a4d2-4d8b-9148-e3be6c30e623}">
          <xlrd:rvb i="6972"/>
        </ext>
      </extLst>
    </bk>
    <bk>
      <extLst>
        <ext uri="{3e2802c4-a4d2-4d8b-9148-e3be6c30e623}">
          <xlrd:rvb i="6974"/>
        </ext>
      </extLst>
    </bk>
    <bk>
      <extLst>
        <ext uri="{3e2802c4-a4d2-4d8b-9148-e3be6c30e623}">
          <xlrd:rvb i="6977"/>
        </ext>
      </extLst>
    </bk>
    <bk>
      <extLst>
        <ext uri="{3e2802c4-a4d2-4d8b-9148-e3be6c30e623}">
          <xlrd:rvb i="6979"/>
        </ext>
      </extLst>
    </bk>
    <bk>
      <extLst>
        <ext uri="{3e2802c4-a4d2-4d8b-9148-e3be6c30e623}">
          <xlrd:rvb i="6982"/>
        </ext>
      </extLst>
    </bk>
    <bk>
      <extLst>
        <ext uri="{3e2802c4-a4d2-4d8b-9148-e3be6c30e623}">
          <xlrd:rvb i="6985"/>
        </ext>
      </extLst>
    </bk>
    <bk>
      <extLst>
        <ext uri="{3e2802c4-a4d2-4d8b-9148-e3be6c30e623}">
          <xlrd:rvb i="6987"/>
        </ext>
      </extLst>
    </bk>
    <bk>
      <extLst>
        <ext uri="{3e2802c4-a4d2-4d8b-9148-e3be6c30e623}">
          <xlrd:rvb i="6989"/>
        </ext>
      </extLst>
    </bk>
    <bk>
      <extLst>
        <ext uri="{3e2802c4-a4d2-4d8b-9148-e3be6c30e623}">
          <xlrd:rvb i="6992"/>
        </ext>
      </extLst>
    </bk>
    <bk>
      <extLst>
        <ext uri="{3e2802c4-a4d2-4d8b-9148-e3be6c30e623}">
          <xlrd:rvb i="6995"/>
        </ext>
      </extLst>
    </bk>
    <bk>
      <extLst>
        <ext uri="{3e2802c4-a4d2-4d8b-9148-e3be6c30e623}">
          <xlrd:rvb i="6998"/>
        </ext>
      </extLst>
    </bk>
    <bk>
      <extLst>
        <ext uri="{3e2802c4-a4d2-4d8b-9148-e3be6c30e623}">
          <xlrd:rvb i="7000"/>
        </ext>
      </extLst>
    </bk>
    <bk>
      <extLst>
        <ext uri="{3e2802c4-a4d2-4d8b-9148-e3be6c30e623}">
          <xlrd:rvb i="7003"/>
        </ext>
      </extLst>
    </bk>
    <bk>
      <extLst>
        <ext uri="{3e2802c4-a4d2-4d8b-9148-e3be6c30e623}">
          <xlrd:rvb i="7006"/>
        </ext>
      </extLst>
    </bk>
    <bk>
      <extLst>
        <ext uri="{3e2802c4-a4d2-4d8b-9148-e3be6c30e623}">
          <xlrd:rvb i="7009"/>
        </ext>
      </extLst>
    </bk>
    <bk>
      <extLst>
        <ext uri="{3e2802c4-a4d2-4d8b-9148-e3be6c30e623}">
          <xlrd:rvb i="7012"/>
        </ext>
      </extLst>
    </bk>
    <bk>
      <extLst>
        <ext uri="{3e2802c4-a4d2-4d8b-9148-e3be6c30e623}">
          <xlrd:rvb i="7014"/>
        </ext>
      </extLst>
    </bk>
    <bk>
      <extLst>
        <ext uri="{3e2802c4-a4d2-4d8b-9148-e3be6c30e623}">
          <xlrd:rvb i="7017"/>
        </ext>
      </extLst>
    </bk>
    <bk>
      <extLst>
        <ext uri="{3e2802c4-a4d2-4d8b-9148-e3be6c30e623}">
          <xlrd:rvb i="7020"/>
        </ext>
      </extLst>
    </bk>
    <bk>
      <extLst>
        <ext uri="{3e2802c4-a4d2-4d8b-9148-e3be6c30e623}">
          <xlrd:rvb i="7022"/>
        </ext>
      </extLst>
    </bk>
    <bk>
      <extLst>
        <ext uri="{3e2802c4-a4d2-4d8b-9148-e3be6c30e623}">
          <xlrd:rvb i="7025"/>
        </ext>
      </extLst>
    </bk>
    <bk>
      <extLst>
        <ext uri="{3e2802c4-a4d2-4d8b-9148-e3be6c30e623}">
          <xlrd:rvb i="7028"/>
        </ext>
      </extLst>
    </bk>
    <bk>
      <extLst>
        <ext uri="{3e2802c4-a4d2-4d8b-9148-e3be6c30e623}">
          <xlrd:rvb i="7030"/>
        </ext>
      </extLst>
    </bk>
    <bk>
      <extLst>
        <ext uri="{3e2802c4-a4d2-4d8b-9148-e3be6c30e623}">
          <xlrd:rvb i="7033"/>
        </ext>
      </extLst>
    </bk>
    <bk>
      <extLst>
        <ext uri="{3e2802c4-a4d2-4d8b-9148-e3be6c30e623}">
          <xlrd:rvb i="7036"/>
        </ext>
      </extLst>
    </bk>
    <bk>
      <extLst>
        <ext uri="{3e2802c4-a4d2-4d8b-9148-e3be6c30e623}">
          <xlrd:rvb i="7039"/>
        </ext>
      </extLst>
    </bk>
    <bk>
      <extLst>
        <ext uri="{3e2802c4-a4d2-4d8b-9148-e3be6c30e623}">
          <xlrd:rvb i="7041"/>
        </ext>
      </extLst>
    </bk>
    <bk>
      <extLst>
        <ext uri="{3e2802c4-a4d2-4d8b-9148-e3be6c30e623}">
          <xlrd:rvb i="7044"/>
        </ext>
      </extLst>
    </bk>
    <bk>
      <extLst>
        <ext uri="{3e2802c4-a4d2-4d8b-9148-e3be6c30e623}">
          <xlrd:rvb i="7047"/>
        </ext>
      </extLst>
    </bk>
    <bk>
      <extLst>
        <ext uri="{3e2802c4-a4d2-4d8b-9148-e3be6c30e623}">
          <xlrd:rvb i="7050"/>
        </ext>
      </extLst>
    </bk>
    <bk>
      <extLst>
        <ext uri="{3e2802c4-a4d2-4d8b-9148-e3be6c30e623}">
          <xlrd:rvb i="7053"/>
        </ext>
      </extLst>
    </bk>
    <bk>
      <extLst>
        <ext uri="{3e2802c4-a4d2-4d8b-9148-e3be6c30e623}">
          <xlrd:rvb i="7056"/>
        </ext>
      </extLst>
    </bk>
    <bk>
      <extLst>
        <ext uri="{3e2802c4-a4d2-4d8b-9148-e3be6c30e623}">
          <xlrd:rvb i="7058"/>
        </ext>
      </extLst>
    </bk>
    <bk>
      <extLst>
        <ext uri="{3e2802c4-a4d2-4d8b-9148-e3be6c30e623}">
          <xlrd:rvb i="7061"/>
        </ext>
      </extLst>
    </bk>
    <bk>
      <extLst>
        <ext uri="{3e2802c4-a4d2-4d8b-9148-e3be6c30e623}">
          <xlrd:rvb i="7063"/>
        </ext>
      </extLst>
    </bk>
    <bk>
      <extLst>
        <ext uri="{3e2802c4-a4d2-4d8b-9148-e3be6c30e623}">
          <xlrd:rvb i="7066"/>
        </ext>
      </extLst>
    </bk>
    <bk>
      <extLst>
        <ext uri="{3e2802c4-a4d2-4d8b-9148-e3be6c30e623}">
          <xlrd:rvb i="7069"/>
        </ext>
      </extLst>
    </bk>
    <bk>
      <extLst>
        <ext uri="{3e2802c4-a4d2-4d8b-9148-e3be6c30e623}">
          <xlrd:rvb i="7071"/>
        </ext>
      </extLst>
    </bk>
    <bk>
      <extLst>
        <ext uri="{3e2802c4-a4d2-4d8b-9148-e3be6c30e623}">
          <xlrd:rvb i="7074"/>
        </ext>
      </extLst>
    </bk>
    <bk>
      <extLst>
        <ext uri="{3e2802c4-a4d2-4d8b-9148-e3be6c30e623}">
          <xlrd:rvb i="7076"/>
        </ext>
      </extLst>
    </bk>
    <bk>
      <extLst>
        <ext uri="{3e2802c4-a4d2-4d8b-9148-e3be6c30e623}">
          <xlrd:rvb i="7079"/>
        </ext>
      </extLst>
    </bk>
    <bk>
      <extLst>
        <ext uri="{3e2802c4-a4d2-4d8b-9148-e3be6c30e623}">
          <xlrd:rvb i="7082"/>
        </ext>
      </extLst>
    </bk>
    <bk>
      <extLst>
        <ext uri="{3e2802c4-a4d2-4d8b-9148-e3be6c30e623}">
          <xlrd:rvb i="7085"/>
        </ext>
      </extLst>
    </bk>
    <bk>
      <extLst>
        <ext uri="{3e2802c4-a4d2-4d8b-9148-e3be6c30e623}">
          <xlrd:rvb i="7088"/>
        </ext>
      </extLst>
    </bk>
    <bk>
      <extLst>
        <ext uri="{3e2802c4-a4d2-4d8b-9148-e3be6c30e623}">
          <xlrd:rvb i="7090"/>
        </ext>
      </extLst>
    </bk>
    <bk>
      <extLst>
        <ext uri="{3e2802c4-a4d2-4d8b-9148-e3be6c30e623}">
          <xlrd:rvb i="7093"/>
        </ext>
      </extLst>
    </bk>
    <bk>
      <extLst>
        <ext uri="{3e2802c4-a4d2-4d8b-9148-e3be6c30e623}">
          <xlrd:rvb i="7096"/>
        </ext>
      </extLst>
    </bk>
    <bk>
      <extLst>
        <ext uri="{3e2802c4-a4d2-4d8b-9148-e3be6c30e623}">
          <xlrd:rvb i="7099"/>
        </ext>
      </extLst>
    </bk>
    <bk>
      <extLst>
        <ext uri="{3e2802c4-a4d2-4d8b-9148-e3be6c30e623}">
          <xlrd:rvb i="7102"/>
        </ext>
      </extLst>
    </bk>
    <bk>
      <extLst>
        <ext uri="{3e2802c4-a4d2-4d8b-9148-e3be6c30e623}">
          <xlrd:rvb i="7104"/>
        </ext>
      </extLst>
    </bk>
    <bk>
      <extLst>
        <ext uri="{3e2802c4-a4d2-4d8b-9148-e3be6c30e623}">
          <xlrd:rvb i="7106"/>
        </ext>
      </extLst>
    </bk>
    <bk>
      <extLst>
        <ext uri="{3e2802c4-a4d2-4d8b-9148-e3be6c30e623}">
          <xlrd:rvb i="7108"/>
        </ext>
      </extLst>
    </bk>
    <bk>
      <extLst>
        <ext uri="{3e2802c4-a4d2-4d8b-9148-e3be6c30e623}">
          <xlrd:rvb i="7111"/>
        </ext>
      </extLst>
    </bk>
    <bk>
      <extLst>
        <ext uri="{3e2802c4-a4d2-4d8b-9148-e3be6c30e623}">
          <xlrd:rvb i="7114"/>
        </ext>
      </extLst>
    </bk>
    <bk>
      <extLst>
        <ext uri="{3e2802c4-a4d2-4d8b-9148-e3be6c30e623}">
          <xlrd:rvb i="7117"/>
        </ext>
      </extLst>
    </bk>
    <bk>
      <extLst>
        <ext uri="{3e2802c4-a4d2-4d8b-9148-e3be6c30e623}">
          <xlrd:rvb i="7120"/>
        </ext>
      </extLst>
    </bk>
    <bk>
      <extLst>
        <ext uri="{3e2802c4-a4d2-4d8b-9148-e3be6c30e623}">
          <xlrd:rvb i="7122"/>
        </ext>
      </extLst>
    </bk>
    <bk>
      <extLst>
        <ext uri="{3e2802c4-a4d2-4d8b-9148-e3be6c30e623}">
          <xlrd:rvb i="7125"/>
        </ext>
      </extLst>
    </bk>
    <bk>
      <extLst>
        <ext uri="{3e2802c4-a4d2-4d8b-9148-e3be6c30e623}">
          <xlrd:rvb i="7127"/>
        </ext>
      </extLst>
    </bk>
    <bk>
      <extLst>
        <ext uri="{3e2802c4-a4d2-4d8b-9148-e3be6c30e623}">
          <xlrd:rvb i="7130"/>
        </ext>
      </extLst>
    </bk>
    <bk>
      <extLst>
        <ext uri="{3e2802c4-a4d2-4d8b-9148-e3be6c30e623}">
          <xlrd:rvb i="7132"/>
        </ext>
      </extLst>
    </bk>
    <bk>
      <extLst>
        <ext uri="{3e2802c4-a4d2-4d8b-9148-e3be6c30e623}">
          <xlrd:rvb i="7134"/>
        </ext>
      </extLst>
    </bk>
    <bk>
      <extLst>
        <ext uri="{3e2802c4-a4d2-4d8b-9148-e3be6c30e623}">
          <xlrd:rvb i="7136"/>
        </ext>
      </extLst>
    </bk>
    <bk>
      <extLst>
        <ext uri="{3e2802c4-a4d2-4d8b-9148-e3be6c30e623}">
          <xlrd:rvb i="7138"/>
        </ext>
      </extLst>
    </bk>
    <bk>
      <extLst>
        <ext uri="{3e2802c4-a4d2-4d8b-9148-e3be6c30e623}">
          <xlrd:rvb i="7141"/>
        </ext>
      </extLst>
    </bk>
    <bk>
      <extLst>
        <ext uri="{3e2802c4-a4d2-4d8b-9148-e3be6c30e623}">
          <xlrd:rvb i="7143"/>
        </ext>
      </extLst>
    </bk>
    <bk>
      <extLst>
        <ext uri="{3e2802c4-a4d2-4d8b-9148-e3be6c30e623}">
          <xlrd:rvb i="7146"/>
        </ext>
      </extLst>
    </bk>
    <bk>
      <extLst>
        <ext uri="{3e2802c4-a4d2-4d8b-9148-e3be6c30e623}">
          <xlrd:rvb i="7149"/>
        </ext>
      </extLst>
    </bk>
    <bk>
      <extLst>
        <ext uri="{3e2802c4-a4d2-4d8b-9148-e3be6c30e623}">
          <xlrd:rvb i="7152"/>
        </ext>
      </extLst>
    </bk>
    <bk>
      <extLst>
        <ext uri="{3e2802c4-a4d2-4d8b-9148-e3be6c30e623}">
          <xlrd:rvb i="7154"/>
        </ext>
      </extLst>
    </bk>
    <bk>
      <extLst>
        <ext uri="{3e2802c4-a4d2-4d8b-9148-e3be6c30e623}">
          <xlrd:rvb i="7156"/>
        </ext>
      </extLst>
    </bk>
    <bk>
      <extLst>
        <ext uri="{3e2802c4-a4d2-4d8b-9148-e3be6c30e623}">
          <xlrd:rvb i="7159"/>
        </ext>
      </extLst>
    </bk>
    <bk>
      <extLst>
        <ext uri="{3e2802c4-a4d2-4d8b-9148-e3be6c30e623}">
          <xlrd:rvb i="7162"/>
        </ext>
      </extLst>
    </bk>
    <bk>
      <extLst>
        <ext uri="{3e2802c4-a4d2-4d8b-9148-e3be6c30e623}">
          <xlrd:rvb i="7164"/>
        </ext>
      </extLst>
    </bk>
    <bk>
      <extLst>
        <ext uri="{3e2802c4-a4d2-4d8b-9148-e3be6c30e623}">
          <xlrd:rvb i="7166"/>
        </ext>
      </extLst>
    </bk>
    <bk>
      <extLst>
        <ext uri="{3e2802c4-a4d2-4d8b-9148-e3be6c30e623}">
          <xlrd:rvb i="7168"/>
        </ext>
      </extLst>
    </bk>
    <bk>
      <extLst>
        <ext uri="{3e2802c4-a4d2-4d8b-9148-e3be6c30e623}">
          <xlrd:rvb i="7171"/>
        </ext>
      </extLst>
    </bk>
    <bk>
      <extLst>
        <ext uri="{3e2802c4-a4d2-4d8b-9148-e3be6c30e623}">
          <xlrd:rvb i="7174"/>
        </ext>
      </extLst>
    </bk>
    <bk>
      <extLst>
        <ext uri="{3e2802c4-a4d2-4d8b-9148-e3be6c30e623}">
          <xlrd:rvb i="7176"/>
        </ext>
      </extLst>
    </bk>
    <bk>
      <extLst>
        <ext uri="{3e2802c4-a4d2-4d8b-9148-e3be6c30e623}">
          <xlrd:rvb i="7179"/>
        </ext>
      </extLst>
    </bk>
    <bk>
      <extLst>
        <ext uri="{3e2802c4-a4d2-4d8b-9148-e3be6c30e623}">
          <xlrd:rvb i="7182"/>
        </ext>
      </extLst>
    </bk>
    <bk>
      <extLst>
        <ext uri="{3e2802c4-a4d2-4d8b-9148-e3be6c30e623}">
          <xlrd:rvb i="7184"/>
        </ext>
      </extLst>
    </bk>
    <bk>
      <extLst>
        <ext uri="{3e2802c4-a4d2-4d8b-9148-e3be6c30e623}">
          <xlrd:rvb i="7186"/>
        </ext>
      </extLst>
    </bk>
    <bk>
      <extLst>
        <ext uri="{3e2802c4-a4d2-4d8b-9148-e3be6c30e623}">
          <xlrd:rvb i="7188"/>
        </ext>
      </extLst>
    </bk>
    <bk>
      <extLst>
        <ext uri="{3e2802c4-a4d2-4d8b-9148-e3be6c30e623}">
          <xlrd:rvb i="7191"/>
        </ext>
      </extLst>
    </bk>
    <bk>
      <extLst>
        <ext uri="{3e2802c4-a4d2-4d8b-9148-e3be6c30e623}">
          <xlrd:rvb i="7193"/>
        </ext>
      </extLst>
    </bk>
    <bk>
      <extLst>
        <ext uri="{3e2802c4-a4d2-4d8b-9148-e3be6c30e623}">
          <xlrd:rvb i="7196"/>
        </ext>
      </extLst>
    </bk>
    <bk>
      <extLst>
        <ext uri="{3e2802c4-a4d2-4d8b-9148-e3be6c30e623}">
          <xlrd:rvb i="7199"/>
        </ext>
      </extLst>
    </bk>
    <bk>
      <extLst>
        <ext uri="{3e2802c4-a4d2-4d8b-9148-e3be6c30e623}">
          <xlrd:rvb i="7201"/>
        </ext>
      </extLst>
    </bk>
    <bk>
      <extLst>
        <ext uri="{3e2802c4-a4d2-4d8b-9148-e3be6c30e623}">
          <xlrd:rvb i="7204"/>
        </ext>
      </extLst>
    </bk>
    <bk>
      <extLst>
        <ext uri="{3e2802c4-a4d2-4d8b-9148-e3be6c30e623}">
          <xlrd:rvb i="7207"/>
        </ext>
      </extLst>
    </bk>
    <bk>
      <extLst>
        <ext uri="{3e2802c4-a4d2-4d8b-9148-e3be6c30e623}">
          <xlrd:rvb i="7209"/>
        </ext>
      </extLst>
    </bk>
    <bk>
      <extLst>
        <ext uri="{3e2802c4-a4d2-4d8b-9148-e3be6c30e623}">
          <xlrd:rvb i="7212"/>
        </ext>
      </extLst>
    </bk>
    <bk>
      <extLst>
        <ext uri="{3e2802c4-a4d2-4d8b-9148-e3be6c30e623}">
          <xlrd:rvb i="7214"/>
        </ext>
      </extLst>
    </bk>
    <bk>
      <extLst>
        <ext uri="{3e2802c4-a4d2-4d8b-9148-e3be6c30e623}">
          <xlrd:rvb i="7217"/>
        </ext>
      </extLst>
    </bk>
    <bk>
      <extLst>
        <ext uri="{3e2802c4-a4d2-4d8b-9148-e3be6c30e623}">
          <xlrd:rvb i="7220"/>
        </ext>
      </extLst>
    </bk>
    <bk>
      <extLst>
        <ext uri="{3e2802c4-a4d2-4d8b-9148-e3be6c30e623}">
          <xlrd:rvb i="7223"/>
        </ext>
      </extLst>
    </bk>
    <bk>
      <extLst>
        <ext uri="{3e2802c4-a4d2-4d8b-9148-e3be6c30e623}">
          <xlrd:rvb i="7226"/>
        </ext>
      </extLst>
    </bk>
    <bk>
      <extLst>
        <ext uri="{3e2802c4-a4d2-4d8b-9148-e3be6c30e623}">
          <xlrd:rvb i="7228"/>
        </ext>
      </extLst>
    </bk>
    <bk>
      <extLst>
        <ext uri="{3e2802c4-a4d2-4d8b-9148-e3be6c30e623}">
          <xlrd:rvb i="7231"/>
        </ext>
      </extLst>
    </bk>
    <bk>
      <extLst>
        <ext uri="{3e2802c4-a4d2-4d8b-9148-e3be6c30e623}">
          <xlrd:rvb i="7234"/>
        </ext>
      </extLst>
    </bk>
    <bk>
      <extLst>
        <ext uri="{3e2802c4-a4d2-4d8b-9148-e3be6c30e623}">
          <xlrd:rvb i="7237"/>
        </ext>
      </extLst>
    </bk>
    <bk>
      <extLst>
        <ext uri="{3e2802c4-a4d2-4d8b-9148-e3be6c30e623}">
          <xlrd:rvb i="7239"/>
        </ext>
      </extLst>
    </bk>
    <bk>
      <extLst>
        <ext uri="{3e2802c4-a4d2-4d8b-9148-e3be6c30e623}">
          <xlrd:rvb i="7242"/>
        </ext>
      </extLst>
    </bk>
    <bk>
      <extLst>
        <ext uri="{3e2802c4-a4d2-4d8b-9148-e3be6c30e623}">
          <xlrd:rvb i="7245"/>
        </ext>
      </extLst>
    </bk>
    <bk>
      <extLst>
        <ext uri="{3e2802c4-a4d2-4d8b-9148-e3be6c30e623}">
          <xlrd:rvb i="7248"/>
        </ext>
      </extLst>
    </bk>
    <bk>
      <extLst>
        <ext uri="{3e2802c4-a4d2-4d8b-9148-e3be6c30e623}">
          <xlrd:rvb i="7250"/>
        </ext>
      </extLst>
    </bk>
    <bk>
      <extLst>
        <ext uri="{3e2802c4-a4d2-4d8b-9148-e3be6c30e623}">
          <xlrd:rvb i="7252"/>
        </ext>
      </extLst>
    </bk>
    <bk>
      <extLst>
        <ext uri="{3e2802c4-a4d2-4d8b-9148-e3be6c30e623}">
          <xlrd:rvb i="7255"/>
        </ext>
      </extLst>
    </bk>
    <bk>
      <extLst>
        <ext uri="{3e2802c4-a4d2-4d8b-9148-e3be6c30e623}">
          <xlrd:rvb i="7258"/>
        </ext>
      </extLst>
    </bk>
    <bk>
      <extLst>
        <ext uri="{3e2802c4-a4d2-4d8b-9148-e3be6c30e623}">
          <xlrd:rvb i="7260"/>
        </ext>
      </extLst>
    </bk>
    <bk>
      <extLst>
        <ext uri="{3e2802c4-a4d2-4d8b-9148-e3be6c30e623}">
          <xlrd:rvb i="7263"/>
        </ext>
      </extLst>
    </bk>
    <bk>
      <extLst>
        <ext uri="{3e2802c4-a4d2-4d8b-9148-e3be6c30e623}">
          <xlrd:rvb i="7266"/>
        </ext>
      </extLst>
    </bk>
    <bk>
      <extLst>
        <ext uri="{3e2802c4-a4d2-4d8b-9148-e3be6c30e623}">
          <xlrd:rvb i="7268"/>
        </ext>
      </extLst>
    </bk>
    <bk>
      <extLst>
        <ext uri="{3e2802c4-a4d2-4d8b-9148-e3be6c30e623}">
          <xlrd:rvb i="7270"/>
        </ext>
      </extLst>
    </bk>
    <bk>
      <extLst>
        <ext uri="{3e2802c4-a4d2-4d8b-9148-e3be6c30e623}">
          <xlrd:rvb i="7273"/>
        </ext>
      </extLst>
    </bk>
    <bk>
      <extLst>
        <ext uri="{3e2802c4-a4d2-4d8b-9148-e3be6c30e623}">
          <xlrd:rvb i="7275"/>
        </ext>
      </extLst>
    </bk>
    <bk>
      <extLst>
        <ext uri="{3e2802c4-a4d2-4d8b-9148-e3be6c30e623}">
          <xlrd:rvb i="7277"/>
        </ext>
      </extLst>
    </bk>
    <bk>
      <extLst>
        <ext uri="{3e2802c4-a4d2-4d8b-9148-e3be6c30e623}">
          <xlrd:rvb i="7280"/>
        </ext>
      </extLst>
    </bk>
    <bk>
      <extLst>
        <ext uri="{3e2802c4-a4d2-4d8b-9148-e3be6c30e623}">
          <xlrd:rvb i="7283"/>
        </ext>
      </extLst>
    </bk>
    <bk>
      <extLst>
        <ext uri="{3e2802c4-a4d2-4d8b-9148-e3be6c30e623}">
          <xlrd:rvb i="7285"/>
        </ext>
      </extLst>
    </bk>
    <bk>
      <extLst>
        <ext uri="{3e2802c4-a4d2-4d8b-9148-e3be6c30e623}">
          <xlrd:rvb i="7287"/>
        </ext>
      </extLst>
    </bk>
    <bk>
      <extLst>
        <ext uri="{3e2802c4-a4d2-4d8b-9148-e3be6c30e623}">
          <xlrd:rvb i="7289"/>
        </ext>
      </extLst>
    </bk>
    <bk>
      <extLst>
        <ext uri="{3e2802c4-a4d2-4d8b-9148-e3be6c30e623}">
          <xlrd:rvb i="7292"/>
        </ext>
      </extLst>
    </bk>
    <bk>
      <extLst>
        <ext uri="{3e2802c4-a4d2-4d8b-9148-e3be6c30e623}">
          <xlrd:rvb i="7295"/>
        </ext>
      </extLst>
    </bk>
    <bk>
      <extLst>
        <ext uri="{3e2802c4-a4d2-4d8b-9148-e3be6c30e623}">
          <xlrd:rvb i="7298"/>
        </ext>
      </extLst>
    </bk>
    <bk>
      <extLst>
        <ext uri="{3e2802c4-a4d2-4d8b-9148-e3be6c30e623}">
          <xlrd:rvb i="7300"/>
        </ext>
      </extLst>
    </bk>
    <bk>
      <extLst>
        <ext uri="{3e2802c4-a4d2-4d8b-9148-e3be6c30e623}">
          <xlrd:rvb i="7302"/>
        </ext>
      </extLst>
    </bk>
    <bk>
      <extLst>
        <ext uri="{3e2802c4-a4d2-4d8b-9148-e3be6c30e623}">
          <xlrd:rvb i="7305"/>
        </ext>
      </extLst>
    </bk>
    <bk>
      <extLst>
        <ext uri="{3e2802c4-a4d2-4d8b-9148-e3be6c30e623}">
          <xlrd:rvb i="7308"/>
        </ext>
      </extLst>
    </bk>
    <bk>
      <extLst>
        <ext uri="{3e2802c4-a4d2-4d8b-9148-e3be6c30e623}">
          <xlrd:rvb i="7311"/>
        </ext>
      </extLst>
    </bk>
    <bk>
      <extLst>
        <ext uri="{3e2802c4-a4d2-4d8b-9148-e3be6c30e623}">
          <xlrd:rvb i="7313"/>
        </ext>
      </extLst>
    </bk>
    <bk>
      <extLst>
        <ext uri="{3e2802c4-a4d2-4d8b-9148-e3be6c30e623}">
          <xlrd:rvb i="7315"/>
        </ext>
      </extLst>
    </bk>
    <bk>
      <extLst>
        <ext uri="{3e2802c4-a4d2-4d8b-9148-e3be6c30e623}">
          <xlrd:rvb i="7318"/>
        </ext>
      </extLst>
    </bk>
    <bk>
      <extLst>
        <ext uri="{3e2802c4-a4d2-4d8b-9148-e3be6c30e623}">
          <xlrd:rvb i="7321"/>
        </ext>
      </extLst>
    </bk>
    <bk>
      <extLst>
        <ext uri="{3e2802c4-a4d2-4d8b-9148-e3be6c30e623}">
          <xlrd:rvb i="7323"/>
        </ext>
      </extLst>
    </bk>
    <bk>
      <extLst>
        <ext uri="{3e2802c4-a4d2-4d8b-9148-e3be6c30e623}">
          <xlrd:rvb i="7326"/>
        </ext>
      </extLst>
    </bk>
    <bk>
      <extLst>
        <ext uri="{3e2802c4-a4d2-4d8b-9148-e3be6c30e623}">
          <xlrd:rvb i="7329"/>
        </ext>
      </extLst>
    </bk>
    <bk>
      <extLst>
        <ext uri="{3e2802c4-a4d2-4d8b-9148-e3be6c30e623}">
          <xlrd:rvb i="7332"/>
        </ext>
      </extLst>
    </bk>
    <bk>
      <extLst>
        <ext uri="{3e2802c4-a4d2-4d8b-9148-e3be6c30e623}">
          <xlrd:rvb i="7335"/>
        </ext>
      </extLst>
    </bk>
    <bk>
      <extLst>
        <ext uri="{3e2802c4-a4d2-4d8b-9148-e3be6c30e623}">
          <xlrd:rvb i="7338"/>
        </ext>
      </extLst>
    </bk>
    <bk>
      <extLst>
        <ext uri="{3e2802c4-a4d2-4d8b-9148-e3be6c30e623}">
          <xlrd:rvb i="7341"/>
        </ext>
      </extLst>
    </bk>
    <bk>
      <extLst>
        <ext uri="{3e2802c4-a4d2-4d8b-9148-e3be6c30e623}">
          <xlrd:rvb i="7344"/>
        </ext>
      </extLst>
    </bk>
    <bk>
      <extLst>
        <ext uri="{3e2802c4-a4d2-4d8b-9148-e3be6c30e623}">
          <xlrd:rvb i="7346"/>
        </ext>
      </extLst>
    </bk>
    <bk>
      <extLst>
        <ext uri="{3e2802c4-a4d2-4d8b-9148-e3be6c30e623}">
          <xlrd:rvb i="7349"/>
        </ext>
      </extLst>
    </bk>
    <bk>
      <extLst>
        <ext uri="{3e2802c4-a4d2-4d8b-9148-e3be6c30e623}">
          <xlrd:rvb i="7352"/>
        </ext>
      </extLst>
    </bk>
    <bk>
      <extLst>
        <ext uri="{3e2802c4-a4d2-4d8b-9148-e3be6c30e623}">
          <xlrd:rvb i="7355"/>
        </ext>
      </extLst>
    </bk>
    <bk>
      <extLst>
        <ext uri="{3e2802c4-a4d2-4d8b-9148-e3be6c30e623}">
          <xlrd:rvb i="7358"/>
        </ext>
      </extLst>
    </bk>
    <bk>
      <extLst>
        <ext uri="{3e2802c4-a4d2-4d8b-9148-e3be6c30e623}">
          <xlrd:rvb i="7361"/>
        </ext>
      </extLst>
    </bk>
    <bk>
      <extLst>
        <ext uri="{3e2802c4-a4d2-4d8b-9148-e3be6c30e623}">
          <xlrd:rvb i="7363"/>
        </ext>
      </extLst>
    </bk>
    <bk>
      <extLst>
        <ext uri="{3e2802c4-a4d2-4d8b-9148-e3be6c30e623}">
          <xlrd:rvb i="7366"/>
        </ext>
      </extLst>
    </bk>
    <bk>
      <extLst>
        <ext uri="{3e2802c4-a4d2-4d8b-9148-e3be6c30e623}">
          <xlrd:rvb i="7369"/>
        </ext>
      </extLst>
    </bk>
    <bk>
      <extLst>
        <ext uri="{3e2802c4-a4d2-4d8b-9148-e3be6c30e623}">
          <xlrd:rvb i="7372"/>
        </ext>
      </extLst>
    </bk>
    <bk>
      <extLst>
        <ext uri="{3e2802c4-a4d2-4d8b-9148-e3be6c30e623}">
          <xlrd:rvb i="7375"/>
        </ext>
      </extLst>
    </bk>
    <bk>
      <extLst>
        <ext uri="{3e2802c4-a4d2-4d8b-9148-e3be6c30e623}">
          <xlrd:rvb i="7378"/>
        </ext>
      </extLst>
    </bk>
    <bk>
      <extLst>
        <ext uri="{3e2802c4-a4d2-4d8b-9148-e3be6c30e623}">
          <xlrd:rvb i="7381"/>
        </ext>
      </extLst>
    </bk>
    <bk>
      <extLst>
        <ext uri="{3e2802c4-a4d2-4d8b-9148-e3be6c30e623}">
          <xlrd:rvb i="7384"/>
        </ext>
      </extLst>
    </bk>
    <bk>
      <extLst>
        <ext uri="{3e2802c4-a4d2-4d8b-9148-e3be6c30e623}">
          <xlrd:rvb i="7386"/>
        </ext>
      </extLst>
    </bk>
    <bk>
      <extLst>
        <ext uri="{3e2802c4-a4d2-4d8b-9148-e3be6c30e623}">
          <xlrd:rvb i="7389"/>
        </ext>
      </extLst>
    </bk>
    <bk>
      <extLst>
        <ext uri="{3e2802c4-a4d2-4d8b-9148-e3be6c30e623}">
          <xlrd:rvb i="7391"/>
        </ext>
      </extLst>
    </bk>
    <bk>
      <extLst>
        <ext uri="{3e2802c4-a4d2-4d8b-9148-e3be6c30e623}">
          <xlrd:rvb i="7394"/>
        </ext>
      </extLst>
    </bk>
    <bk>
      <extLst>
        <ext uri="{3e2802c4-a4d2-4d8b-9148-e3be6c30e623}">
          <xlrd:rvb i="7397"/>
        </ext>
      </extLst>
    </bk>
    <bk>
      <extLst>
        <ext uri="{3e2802c4-a4d2-4d8b-9148-e3be6c30e623}">
          <xlrd:rvb i="7400"/>
        </ext>
      </extLst>
    </bk>
    <bk>
      <extLst>
        <ext uri="{3e2802c4-a4d2-4d8b-9148-e3be6c30e623}">
          <xlrd:rvb i="7402"/>
        </ext>
      </extLst>
    </bk>
    <bk>
      <extLst>
        <ext uri="{3e2802c4-a4d2-4d8b-9148-e3be6c30e623}">
          <xlrd:rvb i="7405"/>
        </ext>
      </extLst>
    </bk>
    <bk>
      <extLst>
        <ext uri="{3e2802c4-a4d2-4d8b-9148-e3be6c30e623}">
          <xlrd:rvb i="7408"/>
        </ext>
      </extLst>
    </bk>
    <bk>
      <extLst>
        <ext uri="{3e2802c4-a4d2-4d8b-9148-e3be6c30e623}">
          <xlrd:rvb i="7411"/>
        </ext>
      </extLst>
    </bk>
    <bk>
      <extLst>
        <ext uri="{3e2802c4-a4d2-4d8b-9148-e3be6c30e623}">
          <xlrd:rvb i="7414"/>
        </ext>
      </extLst>
    </bk>
    <bk>
      <extLst>
        <ext uri="{3e2802c4-a4d2-4d8b-9148-e3be6c30e623}">
          <xlrd:rvb i="7417"/>
        </ext>
      </extLst>
    </bk>
    <bk>
      <extLst>
        <ext uri="{3e2802c4-a4d2-4d8b-9148-e3be6c30e623}">
          <xlrd:rvb i="7419"/>
        </ext>
      </extLst>
    </bk>
    <bk>
      <extLst>
        <ext uri="{3e2802c4-a4d2-4d8b-9148-e3be6c30e623}">
          <xlrd:rvb i="7422"/>
        </ext>
      </extLst>
    </bk>
    <bk>
      <extLst>
        <ext uri="{3e2802c4-a4d2-4d8b-9148-e3be6c30e623}">
          <xlrd:rvb i="7425"/>
        </ext>
      </extLst>
    </bk>
    <bk>
      <extLst>
        <ext uri="{3e2802c4-a4d2-4d8b-9148-e3be6c30e623}">
          <xlrd:rvb i="7428"/>
        </ext>
      </extLst>
    </bk>
    <bk>
      <extLst>
        <ext uri="{3e2802c4-a4d2-4d8b-9148-e3be6c30e623}">
          <xlrd:rvb i="7431"/>
        </ext>
      </extLst>
    </bk>
    <bk>
      <extLst>
        <ext uri="{3e2802c4-a4d2-4d8b-9148-e3be6c30e623}">
          <xlrd:rvb i="7433"/>
        </ext>
      </extLst>
    </bk>
    <bk>
      <extLst>
        <ext uri="{3e2802c4-a4d2-4d8b-9148-e3be6c30e623}">
          <xlrd:rvb i="7435"/>
        </ext>
      </extLst>
    </bk>
    <bk>
      <extLst>
        <ext uri="{3e2802c4-a4d2-4d8b-9148-e3be6c30e623}">
          <xlrd:rvb i="7437"/>
        </ext>
      </extLst>
    </bk>
    <bk>
      <extLst>
        <ext uri="{3e2802c4-a4d2-4d8b-9148-e3be6c30e623}">
          <xlrd:rvb i="7439"/>
        </ext>
      </extLst>
    </bk>
    <bk>
      <extLst>
        <ext uri="{3e2802c4-a4d2-4d8b-9148-e3be6c30e623}">
          <xlrd:rvb i="7441"/>
        </ext>
      </extLst>
    </bk>
    <bk>
      <extLst>
        <ext uri="{3e2802c4-a4d2-4d8b-9148-e3be6c30e623}">
          <xlrd:rvb i="7443"/>
        </ext>
      </extLst>
    </bk>
    <bk>
      <extLst>
        <ext uri="{3e2802c4-a4d2-4d8b-9148-e3be6c30e623}">
          <xlrd:rvb i="7446"/>
        </ext>
      </extLst>
    </bk>
    <bk>
      <extLst>
        <ext uri="{3e2802c4-a4d2-4d8b-9148-e3be6c30e623}">
          <xlrd:rvb i="7448"/>
        </ext>
      </extLst>
    </bk>
    <bk>
      <extLst>
        <ext uri="{3e2802c4-a4d2-4d8b-9148-e3be6c30e623}">
          <xlrd:rvb i="7451"/>
        </ext>
      </extLst>
    </bk>
    <bk>
      <extLst>
        <ext uri="{3e2802c4-a4d2-4d8b-9148-e3be6c30e623}">
          <xlrd:rvb i="7453"/>
        </ext>
      </extLst>
    </bk>
    <bk>
      <extLst>
        <ext uri="{3e2802c4-a4d2-4d8b-9148-e3be6c30e623}">
          <xlrd:rvb i="7455"/>
        </ext>
      </extLst>
    </bk>
    <bk>
      <extLst>
        <ext uri="{3e2802c4-a4d2-4d8b-9148-e3be6c30e623}">
          <xlrd:rvb i="7458"/>
        </ext>
      </extLst>
    </bk>
    <bk>
      <extLst>
        <ext uri="{3e2802c4-a4d2-4d8b-9148-e3be6c30e623}">
          <xlrd:rvb i="7460"/>
        </ext>
      </extLst>
    </bk>
    <bk>
      <extLst>
        <ext uri="{3e2802c4-a4d2-4d8b-9148-e3be6c30e623}">
          <xlrd:rvb i="7462"/>
        </ext>
      </extLst>
    </bk>
    <bk>
      <extLst>
        <ext uri="{3e2802c4-a4d2-4d8b-9148-e3be6c30e623}">
          <xlrd:rvb i="7465"/>
        </ext>
      </extLst>
    </bk>
    <bk>
      <extLst>
        <ext uri="{3e2802c4-a4d2-4d8b-9148-e3be6c30e623}">
          <xlrd:rvb i="7467"/>
        </ext>
      </extLst>
    </bk>
    <bk>
      <extLst>
        <ext uri="{3e2802c4-a4d2-4d8b-9148-e3be6c30e623}">
          <xlrd:rvb i="7470"/>
        </ext>
      </extLst>
    </bk>
    <bk>
      <extLst>
        <ext uri="{3e2802c4-a4d2-4d8b-9148-e3be6c30e623}">
          <xlrd:rvb i="7473"/>
        </ext>
      </extLst>
    </bk>
    <bk>
      <extLst>
        <ext uri="{3e2802c4-a4d2-4d8b-9148-e3be6c30e623}">
          <xlrd:rvb i="7476"/>
        </ext>
      </extLst>
    </bk>
    <bk>
      <extLst>
        <ext uri="{3e2802c4-a4d2-4d8b-9148-e3be6c30e623}">
          <xlrd:rvb i="7479"/>
        </ext>
      </extLst>
    </bk>
    <bk>
      <extLst>
        <ext uri="{3e2802c4-a4d2-4d8b-9148-e3be6c30e623}">
          <xlrd:rvb i="7482"/>
        </ext>
      </extLst>
    </bk>
    <bk>
      <extLst>
        <ext uri="{3e2802c4-a4d2-4d8b-9148-e3be6c30e623}">
          <xlrd:rvb i="7485"/>
        </ext>
      </extLst>
    </bk>
    <bk>
      <extLst>
        <ext uri="{3e2802c4-a4d2-4d8b-9148-e3be6c30e623}">
          <xlrd:rvb i="7488"/>
        </ext>
      </extLst>
    </bk>
    <bk>
      <extLst>
        <ext uri="{3e2802c4-a4d2-4d8b-9148-e3be6c30e623}">
          <xlrd:rvb i="7490"/>
        </ext>
      </extLst>
    </bk>
    <bk>
      <extLst>
        <ext uri="{3e2802c4-a4d2-4d8b-9148-e3be6c30e623}">
          <xlrd:rvb i="7493"/>
        </ext>
      </extLst>
    </bk>
    <bk>
      <extLst>
        <ext uri="{3e2802c4-a4d2-4d8b-9148-e3be6c30e623}">
          <xlrd:rvb i="7496"/>
        </ext>
      </extLst>
    </bk>
    <bk>
      <extLst>
        <ext uri="{3e2802c4-a4d2-4d8b-9148-e3be6c30e623}">
          <xlrd:rvb i="7499"/>
        </ext>
      </extLst>
    </bk>
    <bk>
      <extLst>
        <ext uri="{3e2802c4-a4d2-4d8b-9148-e3be6c30e623}">
          <xlrd:rvb i="7502"/>
        </ext>
      </extLst>
    </bk>
    <bk>
      <extLst>
        <ext uri="{3e2802c4-a4d2-4d8b-9148-e3be6c30e623}">
          <xlrd:rvb i="7505"/>
        </ext>
      </extLst>
    </bk>
    <bk>
      <extLst>
        <ext uri="{3e2802c4-a4d2-4d8b-9148-e3be6c30e623}">
          <xlrd:rvb i="7507"/>
        </ext>
      </extLst>
    </bk>
    <bk>
      <extLst>
        <ext uri="{3e2802c4-a4d2-4d8b-9148-e3be6c30e623}">
          <xlrd:rvb i="7510"/>
        </ext>
      </extLst>
    </bk>
    <bk>
      <extLst>
        <ext uri="{3e2802c4-a4d2-4d8b-9148-e3be6c30e623}">
          <xlrd:rvb i="7512"/>
        </ext>
      </extLst>
    </bk>
    <bk>
      <extLst>
        <ext uri="{3e2802c4-a4d2-4d8b-9148-e3be6c30e623}">
          <xlrd:rvb i="7515"/>
        </ext>
      </extLst>
    </bk>
    <bk>
      <extLst>
        <ext uri="{3e2802c4-a4d2-4d8b-9148-e3be6c30e623}">
          <xlrd:rvb i="7517"/>
        </ext>
      </extLst>
    </bk>
    <bk>
      <extLst>
        <ext uri="{3e2802c4-a4d2-4d8b-9148-e3be6c30e623}">
          <xlrd:rvb i="7519"/>
        </ext>
      </extLst>
    </bk>
    <bk>
      <extLst>
        <ext uri="{3e2802c4-a4d2-4d8b-9148-e3be6c30e623}">
          <xlrd:rvb i="7522"/>
        </ext>
      </extLst>
    </bk>
    <bk>
      <extLst>
        <ext uri="{3e2802c4-a4d2-4d8b-9148-e3be6c30e623}">
          <xlrd:rvb i="7525"/>
        </ext>
      </extLst>
    </bk>
    <bk>
      <extLst>
        <ext uri="{3e2802c4-a4d2-4d8b-9148-e3be6c30e623}">
          <xlrd:rvb i="7527"/>
        </ext>
      </extLst>
    </bk>
    <bk>
      <extLst>
        <ext uri="{3e2802c4-a4d2-4d8b-9148-e3be6c30e623}">
          <xlrd:rvb i="7530"/>
        </ext>
      </extLst>
    </bk>
    <bk>
      <extLst>
        <ext uri="{3e2802c4-a4d2-4d8b-9148-e3be6c30e623}">
          <xlrd:rvb i="7532"/>
        </ext>
      </extLst>
    </bk>
    <bk>
      <extLst>
        <ext uri="{3e2802c4-a4d2-4d8b-9148-e3be6c30e623}">
          <xlrd:rvb i="7534"/>
        </ext>
      </extLst>
    </bk>
    <bk>
      <extLst>
        <ext uri="{3e2802c4-a4d2-4d8b-9148-e3be6c30e623}">
          <xlrd:rvb i="7537"/>
        </ext>
      </extLst>
    </bk>
    <bk>
      <extLst>
        <ext uri="{3e2802c4-a4d2-4d8b-9148-e3be6c30e623}">
          <xlrd:rvb i="7540"/>
        </ext>
      </extLst>
    </bk>
    <bk>
      <extLst>
        <ext uri="{3e2802c4-a4d2-4d8b-9148-e3be6c30e623}">
          <xlrd:rvb i="7543"/>
        </ext>
      </extLst>
    </bk>
    <bk>
      <extLst>
        <ext uri="{3e2802c4-a4d2-4d8b-9148-e3be6c30e623}">
          <xlrd:rvb i="7546"/>
        </ext>
      </extLst>
    </bk>
    <bk>
      <extLst>
        <ext uri="{3e2802c4-a4d2-4d8b-9148-e3be6c30e623}">
          <xlrd:rvb i="7549"/>
        </ext>
      </extLst>
    </bk>
    <bk>
      <extLst>
        <ext uri="{3e2802c4-a4d2-4d8b-9148-e3be6c30e623}">
          <xlrd:rvb i="7552"/>
        </ext>
      </extLst>
    </bk>
    <bk>
      <extLst>
        <ext uri="{3e2802c4-a4d2-4d8b-9148-e3be6c30e623}">
          <xlrd:rvb i="7555"/>
        </ext>
      </extLst>
    </bk>
    <bk>
      <extLst>
        <ext uri="{3e2802c4-a4d2-4d8b-9148-e3be6c30e623}">
          <xlrd:rvb i="7558"/>
        </ext>
      </extLst>
    </bk>
    <bk>
      <extLst>
        <ext uri="{3e2802c4-a4d2-4d8b-9148-e3be6c30e623}">
          <xlrd:rvb i="7561"/>
        </ext>
      </extLst>
    </bk>
    <bk>
      <extLst>
        <ext uri="{3e2802c4-a4d2-4d8b-9148-e3be6c30e623}">
          <xlrd:rvb i="7563"/>
        </ext>
      </extLst>
    </bk>
    <bk>
      <extLst>
        <ext uri="{3e2802c4-a4d2-4d8b-9148-e3be6c30e623}">
          <xlrd:rvb i="7565"/>
        </ext>
      </extLst>
    </bk>
    <bk>
      <extLst>
        <ext uri="{3e2802c4-a4d2-4d8b-9148-e3be6c30e623}">
          <xlrd:rvb i="7568"/>
        </ext>
      </extLst>
    </bk>
    <bk>
      <extLst>
        <ext uri="{3e2802c4-a4d2-4d8b-9148-e3be6c30e623}">
          <xlrd:rvb i="7571"/>
        </ext>
      </extLst>
    </bk>
    <bk>
      <extLst>
        <ext uri="{3e2802c4-a4d2-4d8b-9148-e3be6c30e623}">
          <xlrd:rvb i="7574"/>
        </ext>
      </extLst>
    </bk>
    <bk>
      <extLst>
        <ext uri="{3e2802c4-a4d2-4d8b-9148-e3be6c30e623}">
          <xlrd:rvb i="7576"/>
        </ext>
      </extLst>
    </bk>
    <bk>
      <extLst>
        <ext uri="{3e2802c4-a4d2-4d8b-9148-e3be6c30e623}">
          <xlrd:rvb i="7579"/>
        </ext>
      </extLst>
    </bk>
    <bk>
      <extLst>
        <ext uri="{3e2802c4-a4d2-4d8b-9148-e3be6c30e623}">
          <xlrd:rvb i="7581"/>
        </ext>
      </extLst>
    </bk>
    <bk>
      <extLst>
        <ext uri="{3e2802c4-a4d2-4d8b-9148-e3be6c30e623}">
          <xlrd:rvb i="7584"/>
        </ext>
      </extLst>
    </bk>
    <bk>
      <extLst>
        <ext uri="{3e2802c4-a4d2-4d8b-9148-e3be6c30e623}">
          <xlrd:rvb i="7587"/>
        </ext>
      </extLst>
    </bk>
    <bk>
      <extLst>
        <ext uri="{3e2802c4-a4d2-4d8b-9148-e3be6c30e623}">
          <xlrd:rvb i="7590"/>
        </ext>
      </extLst>
    </bk>
    <bk>
      <extLst>
        <ext uri="{3e2802c4-a4d2-4d8b-9148-e3be6c30e623}">
          <xlrd:rvb i="7593"/>
        </ext>
      </extLst>
    </bk>
    <bk>
      <extLst>
        <ext uri="{3e2802c4-a4d2-4d8b-9148-e3be6c30e623}">
          <xlrd:rvb i="7596"/>
        </ext>
      </extLst>
    </bk>
    <bk>
      <extLst>
        <ext uri="{3e2802c4-a4d2-4d8b-9148-e3be6c30e623}">
          <xlrd:rvb i="7599"/>
        </ext>
      </extLst>
    </bk>
    <bk>
      <extLst>
        <ext uri="{3e2802c4-a4d2-4d8b-9148-e3be6c30e623}">
          <xlrd:rvb i="7602"/>
        </ext>
      </extLst>
    </bk>
    <bk>
      <extLst>
        <ext uri="{3e2802c4-a4d2-4d8b-9148-e3be6c30e623}">
          <xlrd:rvb i="7604"/>
        </ext>
      </extLst>
    </bk>
    <bk>
      <extLst>
        <ext uri="{3e2802c4-a4d2-4d8b-9148-e3be6c30e623}">
          <xlrd:rvb i="7607"/>
        </ext>
      </extLst>
    </bk>
    <bk>
      <extLst>
        <ext uri="{3e2802c4-a4d2-4d8b-9148-e3be6c30e623}">
          <xlrd:rvb i="7609"/>
        </ext>
      </extLst>
    </bk>
    <bk>
      <extLst>
        <ext uri="{3e2802c4-a4d2-4d8b-9148-e3be6c30e623}">
          <xlrd:rvb i="7611"/>
        </ext>
      </extLst>
    </bk>
    <bk>
      <extLst>
        <ext uri="{3e2802c4-a4d2-4d8b-9148-e3be6c30e623}">
          <xlrd:rvb i="7613"/>
        </ext>
      </extLst>
    </bk>
    <bk>
      <extLst>
        <ext uri="{3e2802c4-a4d2-4d8b-9148-e3be6c30e623}">
          <xlrd:rvb i="7615"/>
        </ext>
      </extLst>
    </bk>
    <bk>
      <extLst>
        <ext uri="{3e2802c4-a4d2-4d8b-9148-e3be6c30e623}">
          <xlrd:rvb i="7618"/>
        </ext>
      </extLst>
    </bk>
    <bk>
      <extLst>
        <ext uri="{3e2802c4-a4d2-4d8b-9148-e3be6c30e623}">
          <xlrd:rvb i="7621"/>
        </ext>
      </extLst>
    </bk>
    <bk>
      <extLst>
        <ext uri="{3e2802c4-a4d2-4d8b-9148-e3be6c30e623}">
          <xlrd:rvb i="7624"/>
        </ext>
      </extLst>
    </bk>
    <bk>
      <extLst>
        <ext uri="{3e2802c4-a4d2-4d8b-9148-e3be6c30e623}">
          <xlrd:rvb i="7627"/>
        </ext>
      </extLst>
    </bk>
    <bk>
      <extLst>
        <ext uri="{3e2802c4-a4d2-4d8b-9148-e3be6c30e623}">
          <xlrd:rvb i="7630"/>
        </ext>
      </extLst>
    </bk>
    <bk>
      <extLst>
        <ext uri="{3e2802c4-a4d2-4d8b-9148-e3be6c30e623}">
          <xlrd:rvb i="7633"/>
        </ext>
      </extLst>
    </bk>
    <bk>
      <extLst>
        <ext uri="{3e2802c4-a4d2-4d8b-9148-e3be6c30e623}">
          <xlrd:rvb i="7636"/>
        </ext>
      </extLst>
    </bk>
    <bk>
      <extLst>
        <ext uri="{3e2802c4-a4d2-4d8b-9148-e3be6c30e623}">
          <xlrd:rvb i="7639"/>
        </ext>
      </extLst>
    </bk>
    <bk>
      <extLst>
        <ext uri="{3e2802c4-a4d2-4d8b-9148-e3be6c30e623}">
          <xlrd:rvb i="7642"/>
        </ext>
      </extLst>
    </bk>
    <bk>
      <extLst>
        <ext uri="{3e2802c4-a4d2-4d8b-9148-e3be6c30e623}">
          <xlrd:rvb i="7645"/>
        </ext>
      </extLst>
    </bk>
    <bk>
      <extLst>
        <ext uri="{3e2802c4-a4d2-4d8b-9148-e3be6c30e623}">
          <xlrd:rvb i="7647"/>
        </ext>
      </extLst>
    </bk>
    <bk>
      <extLst>
        <ext uri="{3e2802c4-a4d2-4d8b-9148-e3be6c30e623}">
          <xlrd:rvb i="7649"/>
        </ext>
      </extLst>
    </bk>
    <bk>
      <extLst>
        <ext uri="{3e2802c4-a4d2-4d8b-9148-e3be6c30e623}">
          <xlrd:rvb i="7652"/>
        </ext>
      </extLst>
    </bk>
    <bk>
      <extLst>
        <ext uri="{3e2802c4-a4d2-4d8b-9148-e3be6c30e623}">
          <xlrd:rvb i="7654"/>
        </ext>
      </extLst>
    </bk>
    <bk>
      <extLst>
        <ext uri="{3e2802c4-a4d2-4d8b-9148-e3be6c30e623}">
          <xlrd:rvb i="7656"/>
        </ext>
      </extLst>
    </bk>
    <bk>
      <extLst>
        <ext uri="{3e2802c4-a4d2-4d8b-9148-e3be6c30e623}">
          <xlrd:rvb i="7658"/>
        </ext>
      </extLst>
    </bk>
    <bk>
      <extLst>
        <ext uri="{3e2802c4-a4d2-4d8b-9148-e3be6c30e623}">
          <xlrd:rvb i="7661"/>
        </ext>
      </extLst>
    </bk>
    <bk>
      <extLst>
        <ext uri="{3e2802c4-a4d2-4d8b-9148-e3be6c30e623}">
          <xlrd:rvb i="7663"/>
        </ext>
      </extLst>
    </bk>
    <bk>
      <extLst>
        <ext uri="{3e2802c4-a4d2-4d8b-9148-e3be6c30e623}">
          <xlrd:rvb i="7666"/>
        </ext>
      </extLst>
    </bk>
    <bk>
      <extLst>
        <ext uri="{3e2802c4-a4d2-4d8b-9148-e3be6c30e623}">
          <xlrd:rvb i="7669"/>
        </ext>
      </extLst>
    </bk>
    <bk>
      <extLst>
        <ext uri="{3e2802c4-a4d2-4d8b-9148-e3be6c30e623}">
          <xlrd:rvb i="7672"/>
        </ext>
      </extLst>
    </bk>
    <bk>
      <extLst>
        <ext uri="{3e2802c4-a4d2-4d8b-9148-e3be6c30e623}">
          <xlrd:rvb i="7675"/>
        </ext>
      </extLst>
    </bk>
    <bk>
      <extLst>
        <ext uri="{3e2802c4-a4d2-4d8b-9148-e3be6c30e623}">
          <xlrd:rvb i="7678"/>
        </ext>
      </extLst>
    </bk>
    <bk>
      <extLst>
        <ext uri="{3e2802c4-a4d2-4d8b-9148-e3be6c30e623}">
          <xlrd:rvb i="7681"/>
        </ext>
      </extLst>
    </bk>
    <bk>
      <extLst>
        <ext uri="{3e2802c4-a4d2-4d8b-9148-e3be6c30e623}">
          <xlrd:rvb i="7683"/>
        </ext>
      </extLst>
    </bk>
    <bk>
      <extLst>
        <ext uri="{3e2802c4-a4d2-4d8b-9148-e3be6c30e623}">
          <xlrd:rvb i="7685"/>
        </ext>
      </extLst>
    </bk>
    <bk>
      <extLst>
        <ext uri="{3e2802c4-a4d2-4d8b-9148-e3be6c30e623}">
          <xlrd:rvb i="7688"/>
        </ext>
      </extLst>
    </bk>
    <bk>
      <extLst>
        <ext uri="{3e2802c4-a4d2-4d8b-9148-e3be6c30e623}">
          <xlrd:rvb i="7691"/>
        </ext>
      </extLst>
    </bk>
    <bk>
      <extLst>
        <ext uri="{3e2802c4-a4d2-4d8b-9148-e3be6c30e623}">
          <xlrd:rvb i="7693"/>
        </ext>
      </extLst>
    </bk>
    <bk>
      <extLst>
        <ext uri="{3e2802c4-a4d2-4d8b-9148-e3be6c30e623}">
          <xlrd:rvb i="7696"/>
        </ext>
      </extLst>
    </bk>
    <bk>
      <extLst>
        <ext uri="{3e2802c4-a4d2-4d8b-9148-e3be6c30e623}">
          <xlrd:rvb i="7699"/>
        </ext>
      </extLst>
    </bk>
    <bk>
      <extLst>
        <ext uri="{3e2802c4-a4d2-4d8b-9148-e3be6c30e623}">
          <xlrd:rvb i="7702"/>
        </ext>
      </extLst>
    </bk>
    <bk>
      <extLst>
        <ext uri="{3e2802c4-a4d2-4d8b-9148-e3be6c30e623}">
          <xlrd:rvb i="7705"/>
        </ext>
      </extLst>
    </bk>
    <bk>
      <extLst>
        <ext uri="{3e2802c4-a4d2-4d8b-9148-e3be6c30e623}">
          <xlrd:rvb i="7708"/>
        </ext>
      </extLst>
    </bk>
    <bk>
      <extLst>
        <ext uri="{3e2802c4-a4d2-4d8b-9148-e3be6c30e623}">
          <xlrd:rvb i="7711"/>
        </ext>
      </extLst>
    </bk>
    <bk>
      <extLst>
        <ext uri="{3e2802c4-a4d2-4d8b-9148-e3be6c30e623}">
          <xlrd:rvb i="7714"/>
        </ext>
      </extLst>
    </bk>
    <bk>
      <extLst>
        <ext uri="{3e2802c4-a4d2-4d8b-9148-e3be6c30e623}">
          <xlrd:rvb i="7717"/>
        </ext>
      </extLst>
    </bk>
    <bk>
      <extLst>
        <ext uri="{3e2802c4-a4d2-4d8b-9148-e3be6c30e623}">
          <xlrd:rvb i="7719"/>
        </ext>
      </extLst>
    </bk>
    <bk>
      <extLst>
        <ext uri="{3e2802c4-a4d2-4d8b-9148-e3be6c30e623}">
          <xlrd:rvb i="7721"/>
        </ext>
      </extLst>
    </bk>
    <bk>
      <extLst>
        <ext uri="{3e2802c4-a4d2-4d8b-9148-e3be6c30e623}">
          <xlrd:rvb i="7723"/>
        </ext>
      </extLst>
    </bk>
    <bk>
      <extLst>
        <ext uri="{3e2802c4-a4d2-4d8b-9148-e3be6c30e623}">
          <xlrd:rvb i="7726"/>
        </ext>
      </extLst>
    </bk>
    <bk>
      <extLst>
        <ext uri="{3e2802c4-a4d2-4d8b-9148-e3be6c30e623}">
          <xlrd:rvb i="7729"/>
        </ext>
      </extLst>
    </bk>
    <bk>
      <extLst>
        <ext uri="{3e2802c4-a4d2-4d8b-9148-e3be6c30e623}">
          <xlrd:rvb i="7731"/>
        </ext>
      </extLst>
    </bk>
    <bk>
      <extLst>
        <ext uri="{3e2802c4-a4d2-4d8b-9148-e3be6c30e623}">
          <xlrd:rvb i="7734"/>
        </ext>
      </extLst>
    </bk>
    <bk>
      <extLst>
        <ext uri="{3e2802c4-a4d2-4d8b-9148-e3be6c30e623}">
          <xlrd:rvb i="7737"/>
        </ext>
      </extLst>
    </bk>
    <bk>
      <extLst>
        <ext uri="{3e2802c4-a4d2-4d8b-9148-e3be6c30e623}">
          <xlrd:rvb i="7740"/>
        </ext>
      </extLst>
    </bk>
    <bk>
      <extLst>
        <ext uri="{3e2802c4-a4d2-4d8b-9148-e3be6c30e623}">
          <xlrd:rvb i="7742"/>
        </ext>
      </extLst>
    </bk>
    <bk>
      <extLst>
        <ext uri="{3e2802c4-a4d2-4d8b-9148-e3be6c30e623}">
          <xlrd:rvb i="7745"/>
        </ext>
      </extLst>
    </bk>
    <bk>
      <extLst>
        <ext uri="{3e2802c4-a4d2-4d8b-9148-e3be6c30e623}">
          <xlrd:rvb i="7748"/>
        </ext>
      </extLst>
    </bk>
    <bk>
      <extLst>
        <ext uri="{3e2802c4-a4d2-4d8b-9148-e3be6c30e623}">
          <xlrd:rvb i="7751"/>
        </ext>
      </extLst>
    </bk>
    <bk>
      <extLst>
        <ext uri="{3e2802c4-a4d2-4d8b-9148-e3be6c30e623}">
          <xlrd:rvb i="7753"/>
        </ext>
      </extLst>
    </bk>
    <bk>
      <extLst>
        <ext uri="{3e2802c4-a4d2-4d8b-9148-e3be6c30e623}">
          <xlrd:rvb i="7755"/>
        </ext>
      </extLst>
    </bk>
    <bk>
      <extLst>
        <ext uri="{3e2802c4-a4d2-4d8b-9148-e3be6c30e623}">
          <xlrd:rvb i="7757"/>
        </ext>
      </extLst>
    </bk>
    <bk>
      <extLst>
        <ext uri="{3e2802c4-a4d2-4d8b-9148-e3be6c30e623}">
          <xlrd:rvb i="7759"/>
        </ext>
      </extLst>
    </bk>
    <bk>
      <extLst>
        <ext uri="{3e2802c4-a4d2-4d8b-9148-e3be6c30e623}">
          <xlrd:rvb i="7761"/>
        </ext>
      </extLst>
    </bk>
    <bk>
      <extLst>
        <ext uri="{3e2802c4-a4d2-4d8b-9148-e3be6c30e623}">
          <xlrd:rvb i="7764"/>
        </ext>
      </extLst>
    </bk>
    <bk>
      <extLst>
        <ext uri="{3e2802c4-a4d2-4d8b-9148-e3be6c30e623}">
          <xlrd:rvb i="7766"/>
        </ext>
      </extLst>
    </bk>
    <bk>
      <extLst>
        <ext uri="{3e2802c4-a4d2-4d8b-9148-e3be6c30e623}">
          <xlrd:rvb i="7769"/>
        </ext>
      </extLst>
    </bk>
    <bk>
      <extLst>
        <ext uri="{3e2802c4-a4d2-4d8b-9148-e3be6c30e623}">
          <xlrd:rvb i="7772"/>
        </ext>
      </extLst>
    </bk>
    <bk>
      <extLst>
        <ext uri="{3e2802c4-a4d2-4d8b-9148-e3be6c30e623}">
          <xlrd:rvb i="7775"/>
        </ext>
      </extLst>
    </bk>
    <bk>
      <extLst>
        <ext uri="{3e2802c4-a4d2-4d8b-9148-e3be6c30e623}">
          <xlrd:rvb i="7777"/>
        </ext>
      </extLst>
    </bk>
    <bk>
      <extLst>
        <ext uri="{3e2802c4-a4d2-4d8b-9148-e3be6c30e623}">
          <xlrd:rvb i="7780"/>
        </ext>
      </extLst>
    </bk>
    <bk>
      <extLst>
        <ext uri="{3e2802c4-a4d2-4d8b-9148-e3be6c30e623}">
          <xlrd:rvb i="7782"/>
        </ext>
      </extLst>
    </bk>
    <bk>
      <extLst>
        <ext uri="{3e2802c4-a4d2-4d8b-9148-e3be6c30e623}">
          <xlrd:rvb i="7785"/>
        </ext>
      </extLst>
    </bk>
    <bk>
      <extLst>
        <ext uri="{3e2802c4-a4d2-4d8b-9148-e3be6c30e623}">
          <xlrd:rvb i="7787"/>
        </ext>
      </extLst>
    </bk>
    <bk>
      <extLst>
        <ext uri="{3e2802c4-a4d2-4d8b-9148-e3be6c30e623}">
          <xlrd:rvb i="7790"/>
        </ext>
      </extLst>
    </bk>
    <bk>
      <extLst>
        <ext uri="{3e2802c4-a4d2-4d8b-9148-e3be6c30e623}">
          <xlrd:rvb i="7793"/>
        </ext>
      </extLst>
    </bk>
    <bk>
      <extLst>
        <ext uri="{3e2802c4-a4d2-4d8b-9148-e3be6c30e623}">
          <xlrd:rvb i="7796"/>
        </ext>
      </extLst>
    </bk>
    <bk>
      <extLst>
        <ext uri="{3e2802c4-a4d2-4d8b-9148-e3be6c30e623}">
          <xlrd:rvb i="7799"/>
        </ext>
      </extLst>
    </bk>
    <bk>
      <extLst>
        <ext uri="{3e2802c4-a4d2-4d8b-9148-e3be6c30e623}">
          <xlrd:rvb i="7801"/>
        </ext>
      </extLst>
    </bk>
    <bk>
      <extLst>
        <ext uri="{3e2802c4-a4d2-4d8b-9148-e3be6c30e623}">
          <xlrd:rvb i="7804"/>
        </ext>
      </extLst>
    </bk>
    <bk>
      <extLst>
        <ext uri="{3e2802c4-a4d2-4d8b-9148-e3be6c30e623}">
          <xlrd:rvb i="7807"/>
        </ext>
      </extLst>
    </bk>
    <bk>
      <extLst>
        <ext uri="{3e2802c4-a4d2-4d8b-9148-e3be6c30e623}">
          <xlrd:rvb i="7810"/>
        </ext>
      </extLst>
    </bk>
    <bk>
      <extLst>
        <ext uri="{3e2802c4-a4d2-4d8b-9148-e3be6c30e623}">
          <xlrd:rvb i="7813"/>
        </ext>
      </extLst>
    </bk>
    <bk>
      <extLst>
        <ext uri="{3e2802c4-a4d2-4d8b-9148-e3be6c30e623}">
          <xlrd:rvb i="7816"/>
        </ext>
      </extLst>
    </bk>
    <bk>
      <extLst>
        <ext uri="{3e2802c4-a4d2-4d8b-9148-e3be6c30e623}">
          <xlrd:rvb i="7819"/>
        </ext>
      </extLst>
    </bk>
    <bk>
      <extLst>
        <ext uri="{3e2802c4-a4d2-4d8b-9148-e3be6c30e623}">
          <xlrd:rvb i="7822"/>
        </ext>
      </extLst>
    </bk>
    <bk>
      <extLst>
        <ext uri="{3e2802c4-a4d2-4d8b-9148-e3be6c30e623}">
          <xlrd:rvb i="7825"/>
        </ext>
      </extLst>
    </bk>
    <bk>
      <extLst>
        <ext uri="{3e2802c4-a4d2-4d8b-9148-e3be6c30e623}">
          <xlrd:rvb i="7828"/>
        </ext>
      </extLst>
    </bk>
    <bk>
      <extLst>
        <ext uri="{3e2802c4-a4d2-4d8b-9148-e3be6c30e623}">
          <xlrd:rvb i="7830"/>
        </ext>
      </extLst>
    </bk>
    <bk>
      <extLst>
        <ext uri="{3e2802c4-a4d2-4d8b-9148-e3be6c30e623}">
          <xlrd:rvb i="7833"/>
        </ext>
      </extLst>
    </bk>
    <bk>
      <extLst>
        <ext uri="{3e2802c4-a4d2-4d8b-9148-e3be6c30e623}">
          <xlrd:rvb i="7836"/>
        </ext>
      </extLst>
    </bk>
    <bk>
      <extLst>
        <ext uri="{3e2802c4-a4d2-4d8b-9148-e3be6c30e623}">
          <xlrd:rvb i="7839"/>
        </ext>
      </extLst>
    </bk>
    <bk>
      <extLst>
        <ext uri="{3e2802c4-a4d2-4d8b-9148-e3be6c30e623}">
          <xlrd:rvb i="7841"/>
        </ext>
      </extLst>
    </bk>
    <bk>
      <extLst>
        <ext uri="{3e2802c4-a4d2-4d8b-9148-e3be6c30e623}">
          <xlrd:rvb i="7844"/>
        </ext>
      </extLst>
    </bk>
    <bk>
      <extLst>
        <ext uri="{3e2802c4-a4d2-4d8b-9148-e3be6c30e623}">
          <xlrd:rvb i="7847"/>
        </ext>
      </extLst>
    </bk>
    <bk>
      <extLst>
        <ext uri="{3e2802c4-a4d2-4d8b-9148-e3be6c30e623}">
          <xlrd:rvb i="7850"/>
        </ext>
      </extLst>
    </bk>
    <bk>
      <extLst>
        <ext uri="{3e2802c4-a4d2-4d8b-9148-e3be6c30e623}">
          <xlrd:rvb i="7853"/>
        </ext>
      </extLst>
    </bk>
    <bk>
      <extLst>
        <ext uri="{3e2802c4-a4d2-4d8b-9148-e3be6c30e623}">
          <xlrd:rvb i="7855"/>
        </ext>
      </extLst>
    </bk>
    <bk>
      <extLst>
        <ext uri="{3e2802c4-a4d2-4d8b-9148-e3be6c30e623}">
          <xlrd:rvb i="7858"/>
        </ext>
      </extLst>
    </bk>
    <bk>
      <extLst>
        <ext uri="{3e2802c4-a4d2-4d8b-9148-e3be6c30e623}">
          <xlrd:rvb i="7861"/>
        </ext>
      </extLst>
    </bk>
    <bk>
      <extLst>
        <ext uri="{3e2802c4-a4d2-4d8b-9148-e3be6c30e623}">
          <xlrd:rvb i="7864"/>
        </ext>
      </extLst>
    </bk>
    <bk>
      <extLst>
        <ext uri="{3e2802c4-a4d2-4d8b-9148-e3be6c30e623}">
          <xlrd:rvb i="7867"/>
        </ext>
      </extLst>
    </bk>
    <bk>
      <extLst>
        <ext uri="{3e2802c4-a4d2-4d8b-9148-e3be6c30e623}">
          <xlrd:rvb i="7870"/>
        </ext>
      </extLst>
    </bk>
    <bk>
      <extLst>
        <ext uri="{3e2802c4-a4d2-4d8b-9148-e3be6c30e623}">
          <xlrd:rvb i="7872"/>
        </ext>
      </extLst>
    </bk>
    <bk>
      <extLst>
        <ext uri="{3e2802c4-a4d2-4d8b-9148-e3be6c30e623}">
          <xlrd:rvb i="7875"/>
        </ext>
      </extLst>
    </bk>
    <bk>
      <extLst>
        <ext uri="{3e2802c4-a4d2-4d8b-9148-e3be6c30e623}">
          <xlrd:rvb i="7878"/>
        </ext>
      </extLst>
    </bk>
    <bk>
      <extLst>
        <ext uri="{3e2802c4-a4d2-4d8b-9148-e3be6c30e623}">
          <xlrd:rvb i="7881"/>
        </ext>
      </extLst>
    </bk>
    <bk>
      <extLst>
        <ext uri="{3e2802c4-a4d2-4d8b-9148-e3be6c30e623}">
          <xlrd:rvb i="7884"/>
        </ext>
      </extLst>
    </bk>
    <bk>
      <extLst>
        <ext uri="{3e2802c4-a4d2-4d8b-9148-e3be6c30e623}">
          <xlrd:rvb i="7887"/>
        </ext>
      </extLst>
    </bk>
    <bk>
      <extLst>
        <ext uri="{3e2802c4-a4d2-4d8b-9148-e3be6c30e623}">
          <xlrd:rvb i="7890"/>
        </ext>
      </extLst>
    </bk>
    <bk>
      <extLst>
        <ext uri="{3e2802c4-a4d2-4d8b-9148-e3be6c30e623}">
          <xlrd:rvb i="7893"/>
        </ext>
      </extLst>
    </bk>
    <bk>
      <extLst>
        <ext uri="{3e2802c4-a4d2-4d8b-9148-e3be6c30e623}">
          <xlrd:rvb i="7896"/>
        </ext>
      </extLst>
    </bk>
    <bk>
      <extLst>
        <ext uri="{3e2802c4-a4d2-4d8b-9148-e3be6c30e623}">
          <xlrd:rvb i="7898"/>
        </ext>
      </extLst>
    </bk>
    <bk>
      <extLst>
        <ext uri="{3e2802c4-a4d2-4d8b-9148-e3be6c30e623}">
          <xlrd:rvb i="7901"/>
        </ext>
      </extLst>
    </bk>
    <bk>
      <extLst>
        <ext uri="{3e2802c4-a4d2-4d8b-9148-e3be6c30e623}">
          <xlrd:rvb i="7904"/>
        </ext>
      </extLst>
    </bk>
    <bk>
      <extLst>
        <ext uri="{3e2802c4-a4d2-4d8b-9148-e3be6c30e623}">
          <xlrd:rvb i="7907"/>
        </ext>
      </extLst>
    </bk>
    <bk>
      <extLst>
        <ext uri="{3e2802c4-a4d2-4d8b-9148-e3be6c30e623}">
          <xlrd:rvb i="7910"/>
        </ext>
      </extLst>
    </bk>
    <bk>
      <extLst>
        <ext uri="{3e2802c4-a4d2-4d8b-9148-e3be6c30e623}">
          <xlrd:rvb i="7912"/>
        </ext>
      </extLst>
    </bk>
    <bk>
      <extLst>
        <ext uri="{3e2802c4-a4d2-4d8b-9148-e3be6c30e623}">
          <xlrd:rvb i="7914"/>
        </ext>
      </extLst>
    </bk>
    <bk>
      <extLst>
        <ext uri="{3e2802c4-a4d2-4d8b-9148-e3be6c30e623}">
          <xlrd:rvb i="7917"/>
        </ext>
      </extLst>
    </bk>
    <bk>
      <extLst>
        <ext uri="{3e2802c4-a4d2-4d8b-9148-e3be6c30e623}">
          <xlrd:rvb i="7919"/>
        </ext>
      </extLst>
    </bk>
    <bk>
      <extLst>
        <ext uri="{3e2802c4-a4d2-4d8b-9148-e3be6c30e623}">
          <xlrd:rvb i="7921"/>
        </ext>
      </extLst>
    </bk>
    <bk>
      <extLst>
        <ext uri="{3e2802c4-a4d2-4d8b-9148-e3be6c30e623}">
          <xlrd:rvb i="7924"/>
        </ext>
      </extLst>
    </bk>
    <bk>
      <extLst>
        <ext uri="{3e2802c4-a4d2-4d8b-9148-e3be6c30e623}">
          <xlrd:rvb i="7926"/>
        </ext>
      </extLst>
    </bk>
    <bk>
      <extLst>
        <ext uri="{3e2802c4-a4d2-4d8b-9148-e3be6c30e623}">
          <xlrd:rvb i="7928"/>
        </ext>
      </extLst>
    </bk>
    <bk>
      <extLst>
        <ext uri="{3e2802c4-a4d2-4d8b-9148-e3be6c30e623}">
          <xlrd:rvb i="7931"/>
        </ext>
      </extLst>
    </bk>
    <bk>
      <extLst>
        <ext uri="{3e2802c4-a4d2-4d8b-9148-e3be6c30e623}">
          <xlrd:rvb i="7934"/>
        </ext>
      </extLst>
    </bk>
    <bk>
      <extLst>
        <ext uri="{3e2802c4-a4d2-4d8b-9148-e3be6c30e623}">
          <xlrd:rvb i="7937"/>
        </ext>
      </extLst>
    </bk>
    <bk>
      <extLst>
        <ext uri="{3e2802c4-a4d2-4d8b-9148-e3be6c30e623}">
          <xlrd:rvb i="7940"/>
        </ext>
      </extLst>
    </bk>
    <bk>
      <extLst>
        <ext uri="{3e2802c4-a4d2-4d8b-9148-e3be6c30e623}">
          <xlrd:rvb i="7942"/>
        </ext>
      </extLst>
    </bk>
    <bk>
      <extLst>
        <ext uri="{3e2802c4-a4d2-4d8b-9148-e3be6c30e623}">
          <xlrd:rvb i="7944"/>
        </ext>
      </extLst>
    </bk>
    <bk>
      <extLst>
        <ext uri="{3e2802c4-a4d2-4d8b-9148-e3be6c30e623}">
          <xlrd:rvb i="7947"/>
        </ext>
      </extLst>
    </bk>
    <bk>
      <extLst>
        <ext uri="{3e2802c4-a4d2-4d8b-9148-e3be6c30e623}">
          <xlrd:rvb i="7949"/>
        </ext>
      </extLst>
    </bk>
    <bk>
      <extLst>
        <ext uri="{3e2802c4-a4d2-4d8b-9148-e3be6c30e623}">
          <xlrd:rvb i="7952"/>
        </ext>
      </extLst>
    </bk>
    <bk>
      <extLst>
        <ext uri="{3e2802c4-a4d2-4d8b-9148-e3be6c30e623}">
          <xlrd:rvb i="7954"/>
        </ext>
      </extLst>
    </bk>
    <bk>
      <extLst>
        <ext uri="{3e2802c4-a4d2-4d8b-9148-e3be6c30e623}">
          <xlrd:rvb i="7957"/>
        </ext>
      </extLst>
    </bk>
    <bk>
      <extLst>
        <ext uri="{3e2802c4-a4d2-4d8b-9148-e3be6c30e623}">
          <xlrd:rvb i="7960"/>
        </ext>
      </extLst>
    </bk>
    <bk>
      <extLst>
        <ext uri="{3e2802c4-a4d2-4d8b-9148-e3be6c30e623}">
          <xlrd:rvb i="7963"/>
        </ext>
      </extLst>
    </bk>
    <bk>
      <extLst>
        <ext uri="{3e2802c4-a4d2-4d8b-9148-e3be6c30e623}">
          <xlrd:rvb i="7966"/>
        </ext>
      </extLst>
    </bk>
    <bk>
      <extLst>
        <ext uri="{3e2802c4-a4d2-4d8b-9148-e3be6c30e623}">
          <xlrd:rvb i="7969"/>
        </ext>
      </extLst>
    </bk>
    <bk>
      <extLst>
        <ext uri="{3e2802c4-a4d2-4d8b-9148-e3be6c30e623}">
          <xlrd:rvb i="7972"/>
        </ext>
      </extLst>
    </bk>
    <bk>
      <extLst>
        <ext uri="{3e2802c4-a4d2-4d8b-9148-e3be6c30e623}">
          <xlrd:rvb i="7975"/>
        </ext>
      </extLst>
    </bk>
    <bk>
      <extLst>
        <ext uri="{3e2802c4-a4d2-4d8b-9148-e3be6c30e623}">
          <xlrd:rvb i="7978"/>
        </ext>
      </extLst>
    </bk>
    <bk>
      <extLst>
        <ext uri="{3e2802c4-a4d2-4d8b-9148-e3be6c30e623}">
          <xlrd:rvb i="7980"/>
        </ext>
      </extLst>
    </bk>
    <bk>
      <extLst>
        <ext uri="{3e2802c4-a4d2-4d8b-9148-e3be6c30e623}">
          <xlrd:rvb i="7983"/>
        </ext>
      </extLst>
    </bk>
    <bk>
      <extLst>
        <ext uri="{3e2802c4-a4d2-4d8b-9148-e3be6c30e623}">
          <xlrd:rvb i="7986"/>
        </ext>
      </extLst>
    </bk>
    <bk>
      <extLst>
        <ext uri="{3e2802c4-a4d2-4d8b-9148-e3be6c30e623}">
          <xlrd:rvb i="7989"/>
        </ext>
      </extLst>
    </bk>
    <bk>
      <extLst>
        <ext uri="{3e2802c4-a4d2-4d8b-9148-e3be6c30e623}">
          <xlrd:rvb i="7992"/>
        </ext>
      </extLst>
    </bk>
    <bk>
      <extLst>
        <ext uri="{3e2802c4-a4d2-4d8b-9148-e3be6c30e623}">
          <xlrd:rvb i="7994"/>
        </ext>
      </extLst>
    </bk>
    <bk>
      <extLst>
        <ext uri="{3e2802c4-a4d2-4d8b-9148-e3be6c30e623}">
          <xlrd:rvb i="7997"/>
        </ext>
      </extLst>
    </bk>
    <bk>
      <extLst>
        <ext uri="{3e2802c4-a4d2-4d8b-9148-e3be6c30e623}">
          <xlrd:rvb i="8000"/>
        </ext>
      </extLst>
    </bk>
    <bk>
      <extLst>
        <ext uri="{3e2802c4-a4d2-4d8b-9148-e3be6c30e623}">
          <xlrd:rvb i="8003"/>
        </ext>
      </extLst>
    </bk>
    <bk>
      <extLst>
        <ext uri="{3e2802c4-a4d2-4d8b-9148-e3be6c30e623}">
          <xlrd:rvb i="8006"/>
        </ext>
      </extLst>
    </bk>
    <bk>
      <extLst>
        <ext uri="{3e2802c4-a4d2-4d8b-9148-e3be6c30e623}">
          <xlrd:rvb i="8009"/>
        </ext>
      </extLst>
    </bk>
    <bk>
      <extLst>
        <ext uri="{3e2802c4-a4d2-4d8b-9148-e3be6c30e623}">
          <xlrd:rvb i="8012"/>
        </ext>
      </extLst>
    </bk>
    <bk>
      <extLst>
        <ext uri="{3e2802c4-a4d2-4d8b-9148-e3be6c30e623}">
          <xlrd:rvb i="8015"/>
        </ext>
      </extLst>
    </bk>
    <bk>
      <extLst>
        <ext uri="{3e2802c4-a4d2-4d8b-9148-e3be6c30e623}">
          <xlrd:rvb i="8018"/>
        </ext>
      </extLst>
    </bk>
    <bk>
      <extLst>
        <ext uri="{3e2802c4-a4d2-4d8b-9148-e3be6c30e623}">
          <xlrd:rvb i="8020"/>
        </ext>
      </extLst>
    </bk>
    <bk>
      <extLst>
        <ext uri="{3e2802c4-a4d2-4d8b-9148-e3be6c30e623}">
          <xlrd:rvb i="8022"/>
        </ext>
      </extLst>
    </bk>
    <bk>
      <extLst>
        <ext uri="{3e2802c4-a4d2-4d8b-9148-e3be6c30e623}">
          <xlrd:rvb i="8025"/>
        </ext>
      </extLst>
    </bk>
    <bk>
      <extLst>
        <ext uri="{3e2802c4-a4d2-4d8b-9148-e3be6c30e623}">
          <xlrd:rvb i="8028"/>
        </ext>
      </extLst>
    </bk>
    <bk>
      <extLst>
        <ext uri="{3e2802c4-a4d2-4d8b-9148-e3be6c30e623}">
          <xlrd:rvb i="8030"/>
        </ext>
      </extLst>
    </bk>
    <bk>
      <extLst>
        <ext uri="{3e2802c4-a4d2-4d8b-9148-e3be6c30e623}">
          <xlrd:rvb i="8032"/>
        </ext>
      </extLst>
    </bk>
    <bk>
      <extLst>
        <ext uri="{3e2802c4-a4d2-4d8b-9148-e3be6c30e623}">
          <xlrd:rvb i="8034"/>
        </ext>
      </extLst>
    </bk>
    <bk>
      <extLst>
        <ext uri="{3e2802c4-a4d2-4d8b-9148-e3be6c30e623}">
          <xlrd:rvb i="8037"/>
        </ext>
      </extLst>
    </bk>
    <bk>
      <extLst>
        <ext uri="{3e2802c4-a4d2-4d8b-9148-e3be6c30e623}">
          <xlrd:rvb i="8039"/>
        </ext>
      </extLst>
    </bk>
    <bk>
      <extLst>
        <ext uri="{3e2802c4-a4d2-4d8b-9148-e3be6c30e623}">
          <xlrd:rvb i="8042"/>
        </ext>
      </extLst>
    </bk>
    <bk>
      <extLst>
        <ext uri="{3e2802c4-a4d2-4d8b-9148-e3be6c30e623}">
          <xlrd:rvb i="8045"/>
        </ext>
      </extLst>
    </bk>
    <bk>
      <extLst>
        <ext uri="{3e2802c4-a4d2-4d8b-9148-e3be6c30e623}">
          <xlrd:rvb i="8048"/>
        </ext>
      </extLst>
    </bk>
    <bk>
      <extLst>
        <ext uri="{3e2802c4-a4d2-4d8b-9148-e3be6c30e623}">
          <xlrd:rvb i="8051"/>
        </ext>
      </extLst>
    </bk>
    <bk>
      <extLst>
        <ext uri="{3e2802c4-a4d2-4d8b-9148-e3be6c30e623}">
          <xlrd:rvb i="8054"/>
        </ext>
      </extLst>
    </bk>
    <bk>
      <extLst>
        <ext uri="{3e2802c4-a4d2-4d8b-9148-e3be6c30e623}">
          <xlrd:rvb i="8056"/>
        </ext>
      </extLst>
    </bk>
    <bk>
      <extLst>
        <ext uri="{3e2802c4-a4d2-4d8b-9148-e3be6c30e623}">
          <xlrd:rvb i="8058"/>
        </ext>
      </extLst>
    </bk>
    <bk>
      <extLst>
        <ext uri="{3e2802c4-a4d2-4d8b-9148-e3be6c30e623}">
          <xlrd:rvb i="8061"/>
        </ext>
      </extLst>
    </bk>
    <bk>
      <extLst>
        <ext uri="{3e2802c4-a4d2-4d8b-9148-e3be6c30e623}">
          <xlrd:rvb i="8063"/>
        </ext>
      </extLst>
    </bk>
    <bk>
      <extLst>
        <ext uri="{3e2802c4-a4d2-4d8b-9148-e3be6c30e623}">
          <xlrd:rvb i="8066"/>
        </ext>
      </extLst>
    </bk>
    <bk>
      <extLst>
        <ext uri="{3e2802c4-a4d2-4d8b-9148-e3be6c30e623}">
          <xlrd:rvb i="8069"/>
        </ext>
      </extLst>
    </bk>
    <bk>
      <extLst>
        <ext uri="{3e2802c4-a4d2-4d8b-9148-e3be6c30e623}">
          <xlrd:rvb i="8072"/>
        </ext>
      </extLst>
    </bk>
    <bk>
      <extLst>
        <ext uri="{3e2802c4-a4d2-4d8b-9148-e3be6c30e623}">
          <xlrd:rvb i="8074"/>
        </ext>
      </extLst>
    </bk>
    <bk>
      <extLst>
        <ext uri="{3e2802c4-a4d2-4d8b-9148-e3be6c30e623}">
          <xlrd:rvb i="8076"/>
        </ext>
      </extLst>
    </bk>
    <bk>
      <extLst>
        <ext uri="{3e2802c4-a4d2-4d8b-9148-e3be6c30e623}">
          <xlrd:rvb i="8078"/>
        </ext>
      </extLst>
    </bk>
    <bk>
      <extLst>
        <ext uri="{3e2802c4-a4d2-4d8b-9148-e3be6c30e623}">
          <xlrd:rvb i="8081"/>
        </ext>
      </extLst>
    </bk>
    <bk>
      <extLst>
        <ext uri="{3e2802c4-a4d2-4d8b-9148-e3be6c30e623}">
          <xlrd:rvb i="8083"/>
        </ext>
      </extLst>
    </bk>
    <bk>
      <extLst>
        <ext uri="{3e2802c4-a4d2-4d8b-9148-e3be6c30e623}">
          <xlrd:rvb i="8085"/>
        </ext>
      </extLst>
    </bk>
    <bk>
      <extLst>
        <ext uri="{3e2802c4-a4d2-4d8b-9148-e3be6c30e623}">
          <xlrd:rvb i="8088"/>
        </ext>
      </extLst>
    </bk>
    <bk>
      <extLst>
        <ext uri="{3e2802c4-a4d2-4d8b-9148-e3be6c30e623}">
          <xlrd:rvb i="8090"/>
        </ext>
      </extLst>
    </bk>
    <bk>
      <extLst>
        <ext uri="{3e2802c4-a4d2-4d8b-9148-e3be6c30e623}">
          <xlrd:rvb i="8092"/>
        </ext>
      </extLst>
    </bk>
    <bk>
      <extLst>
        <ext uri="{3e2802c4-a4d2-4d8b-9148-e3be6c30e623}">
          <xlrd:rvb i="8095"/>
        </ext>
      </extLst>
    </bk>
    <bk>
      <extLst>
        <ext uri="{3e2802c4-a4d2-4d8b-9148-e3be6c30e623}">
          <xlrd:rvb i="8097"/>
        </ext>
      </extLst>
    </bk>
    <bk>
      <extLst>
        <ext uri="{3e2802c4-a4d2-4d8b-9148-e3be6c30e623}">
          <xlrd:rvb i="8099"/>
        </ext>
      </extLst>
    </bk>
    <bk>
      <extLst>
        <ext uri="{3e2802c4-a4d2-4d8b-9148-e3be6c30e623}">
          <xlrd:rvb i="8101"/>
        </ext>
      </extLst>
    </bk>
    <bk>
      <extLst>
        <ext uri="{3e2802c4-a4d2-4d8b-9148-e3be6c30e623}">
          <xlrd:rvb i="8103"/>
        </ext>
      </extLst>
    </bk>
    <bk>
      <extLst>
        <ext uri="{3e2802c4-a4d2-4d8b-9148-e3be6c30e623}">
          <xlrd:rvb i="8106"/>
        </ext>
      </extLst>
    </bk>
    <bk>
      <extLst>
        <ext uri="{3e2802c4-a4d2-4d8b-9148-e3be6c30e623}">
          <xlrd:rvb i="8108"/>
        </ext>
      </extLst>
    </bk>
    <bk>
      <extLst>
        <ext uri="{3e2802c4-a4d2-4d8b-9148-e3be6c30e623}">
          <xlrd:rvb i="8110"/>
        </ext>
      </extLst>
    </bk>
    <bk>
      <extLst>
        <ext uri="{3e2802c4-a4d2-4d8b-9148-e3be6c30e623}">
          <xlrd:rvb i="8113"/>
        </ext>
      </extLst>
    </bk>
    <bk>
      <extLst>
        <ext uri="{3e2802c4-a4d2-4d8b-9148-e3be6c30e623}">
          <xlrd:rvb i="8116"/>
        </ext>
      </extLst>
    </bk>
    <bk>
      <extLst>
        <ext uri="{3e2802c4-a4d2-4d8b-9148-e3be6c30e623}">
          <xlrd:rvb i="8118"/>
        </ext>
      </extLst>
    </bk>
    <bk>
      <extLst>
        <ext uri="{3e2802c4-a4d2-4d8b-9148-e3be6c30e623}">
          <xlrd:rvb i="8120"/>
        </ext>
      </extLst>
    </bk>
    <bk>
      <extLst>
        <ext uri="{3e2802c4-a4d2-4d8b-9148-e3be6c30e623}">
          <xlrd:rvb i="8122"/>
        </ext>
      </extLst>
    </bk>
    <bk>
      <extLst>
        <ext uri="{3e2802c4-a4d2-4d8b-9148-e3be6c30e623}">
          <xlrd:rvb i="8125"/>
        </ext>
      </extLst>
    </bk>
    <bk>
      <extLst>
        <ext uri="{3e2802c4-a4d2-4d8b-9148-e3be6c30e623}">
          <xlrd:rvb i="8128"/>
        </ext>
      </extLst>
    </bk>
    <bk>
      <extLst>
        <ext uri="{3e2802c4-a4d2-4d8b-9148-e3be6c30e623}">
          <xlrd:rvb i="8130"/>
        </ext>
      </extLst>
    </bk>
    <bk>
      <extLst>
        <ext uri="{3e2802c4-a4d2-4d8b-9148-e3be6c30e623}">
          <xlrd:rvb i="8133"/>
        </ext>
      </extLst>
    </bk>
    <bk>
      <extLst>
        <ext uri="{3e2802c4-a4d2-4d8b-9148-e3be6c30e623}">
          <xlrd:rvb i="8136"/>
        </ext>
      </extLst>
    </bk>
    <bk>
      <extLst>
        <ext uri="{3e2802c4-a4d2-4d8b-9148-e3be6c30e623}">
          <xlrd:rvb i="8139"/>
        </ext>
      </extLst>
    </bk>
    <bk>
      <extLst>
        <ext uri="{3e2802c4-a4d2-4d8b-9148-e3be6c30e623}">
          <xlrd:rvb i="8142"/>
        </ext>
      </extLst>
    </bk>
    <bk>
      <extLst>
        <ext uri="{3e2802c4-a4d2-4d8b-9148-e3be6c30e623}">
          <xlrd:rvb i="8145"/>
        </ext>
      </extLst>
    </bk>
    <bk>
      <extLst>
        <ext uri="{3e2802c4-a4d2-4d8b-9148-e3be6c30e623}">
          <xlrd:rvb i="8148"/>
        </ext>
      </extLst>
    </bk>
    <bk>
      <extLst>
        <ext uri="{3e2802c4-a4d2-4d8b-9148-e3be6c30e623}">
          <xlrd:rvb i="8151"/>
        </ext>
      </extLst>
    </bk>
    <bk>
      <extLst>
        <ext uri="{3e2802c4-a4d2-4d8b-9148-e3be6c30e623}">
          <xlrd:rvb i="8154"/>
        </ext>
      </extLst>
    </bk>
    <bk>
      <extLst>
        <ext uri="{3e2802c4-a4d2-4d8b-9148-e3be6c30e623}">
          <xlrd:rvb i="8157"/>
        </ext>
      </extLst>
    </bk>
    <bk>
      <extLst>
        <ext uri="{3e2802c4-a4d2-4d8b-9148-e3be6c30e623}">
          <xlrd:rvb i="8160"/>
        </ext>
      </extLst>
    </bk>
    <bk>
      <extLst>
        <ext uri="{3e2802c4-a4d2-4d8b-9148-e3be6c30e623}">
          <xlrd:rvb i="8163"/>
        </ext>
      </extLst>
    </bk>
    <bk>
      <extLst>
        <ext uri="{3e2802c4-a4d2-4d8b-9148-e3be6c30e623}">
          <xlrd:rvb i="8166"/>
        </ext>
      </extLst>
    </bk>
    <bk>
      <extLst>
        <ext uri="{3e2802c4-a4d2-4d8b-9148-e3be6c30e623}">
          <xlrd:rvb i="8169"/>
        </ext>
      </extLst>
    </bk>
    <bk>
      <extLst>
        <ext uri="{3e2802c4-a4d2-4d8b-9148-e3be6c30e623}">
          <xlrd:rvb i="8172"/>
        </ext>
      </extLst>
    </bk>
    <bk>
      <extLst>
        <ext uri="{3e2802c4-a4d2-4d8b-9148-e3be6c30e623}">
          <xlrd:rvb i="8175"/>
        </ext>
      </extLst>
    </bk>
    <bk>
      <extLst>
        <ext uri="{3e2802c4-a4d2-4d8b-9148-e3be6c30e623}">
          <xlrd:rvb i="8178"/>
        </ext>
      </extLst>
    </bk>
    <bk>
      <extLst>
        <ext uri="{3e2802c4-a4d2-4d8b-9148-e3be6c30e623}">
          <xlrd:rvb i="8181"/>
        </ext>
      </extLst>
    </bk>
    <bk>
      <extLst>
        <ext uri="{3e2802c4-a4d2-4d8b-9148-e3be6c30e623}">
          <xlrd:rvb i="8184"/>
        </ext>
      </extLst>
    </bk>
    <bk>
      <extLst>
        <ext uri="{3e2802c4-a4d2-4d8b-9148-e3be6c30e623}">
          <xlrd:rvb i="8187"/>
        </ext>
      </extLst>
    </bk>
    <bk>
      <extLst>
        <ext uri="{3e2802c4-a4d2-4d8b-9148-e3be6c30e623}">
          <xlrd:rvb i="8189"/>
        </ext>
      </extLst>
    </bk>
    <bk>
      <extLst>
        <ext uri="{3e2802c4-a4d2-4d8b-9148-e3be6c30e623}">
          <xlrd:rvb i="8191"/>
        </ext>
      </extLst>
    </bk>
    <bk>
      <extLst>
        <ext uri="{3e2802c4-a4d2-4d8b-9148-e3be6c30e623}">
          <xlrd:rvb i="8194"/>
        </ext>
      </extLst>
    </bk>
    <bk>
      <extLst>
        <ext uri="{3e2802c4-a4d2-4d8b-9148-e3be6c30e623}">
          <xlrd:rvb i="8197"/>
        </ext>
      </extLst>
    </bk>
    <bk>
      <extLst>
        <ext uri="{3e2802c4-a4d2-4d8b-9148-e3be6c30e623}">
          <xlrd:rvb i="8199"/>
        </ext>
      </extLst>
    </bk>
    <bk>
      <extLst>
        <ext uri="{3e2802c4-a4d2-4d8b-9148-e3be6c30e623}">
          <xlrd:rvb i="8202"/>
        </ext>
      </extLst>
    </bk>
    <bk>
      <extLst>
        <ext uri="{3e2802c4-a4d2-4d8b-9148-e3be6c30e623}">
          <xlrd:rvb i="8205"/>
        </ext>
      </extLst>
    </bk>
    <bk>
      <extLst>
        <ext uri="{3e2802c4-a4d2-4d8b-9148-e3be6c30e623}">
          <xlrd:rvb i="8208"/>
        </ext>
      </extLst>
    </bk>
    <bk>
      <extLst>
        <ext uri="{3e2802c4-a4d2-4d8b-9148-e3be6c30e623}">
          <xlrd:rvb i="8210"/>
        </ext>
      </extLst>
    </bk>
    <bk>
      <extLst>
        <ext uri="{3e2802c4-a4d2-4d8b-9148-e3be6c30e623}">
          <xlrd:rvb i="8212"/>
        </ext>
      </extLst>
    </bk>
    <bk>
      <extLst>
        <ext uri="{3e2802c4-a4d2-4d8b-9148-e3be6c30e623}">
          <xlrd:rvb i="8215"/>
        </ext>
      </extLst>
    </bk>
    <bk>
      <extLst>
        <ext uri="{3e2802c4-a4d2-4d8b-9148-e3be6c30e623}">
          <xlrd:rvb i="8218"/>
        </ext>
      </extLst>
    </bk>
    <bk>
      <extLst>
        <ext uri="{3e2802c4-a4d2-4d8b-9148-e3be6c30e623}">
          <xlrd:rvb i="8221"/>
        </ext>
      </extLst>
    </bk>
    <bk>
      <extLst>
        <ext uri="{3e2802c4-a4d2-4d8b-9148-e3be6c30e623}">
          <xlrd:rvb i="8224"/>
        </ext>
      </extLst>
    </bk>
    <bk>
      <extLst>
        <ext uri="{3e2802c4-a4d2-4d8b-9148-e3be6c30e623}">
          <xlrd:rvb i="8227"/>
        </ext>
      </extLst>
    </bk>
    <bk>
      <extLst>
        <ext uri="{3e2802c4-a4d2-4d8b-9148-e3be6c30e623}">
          <xlrd:rvb i="8230"/>
        </ext>
      </extLst>
    </bk>
    <bk>
      <extLst>
        <ext uri="{3e2802c4-a4d2-4d8b-9148-e3be6c30e623}">
          <xlrd:rvb i="8233"/>
        </ext>
      </extLst>
    </bk>
    <bk>
      <extLst>
        <ext uri="{3e2802c4-a4d2-4d8b-9148-e3be6c30e623}">
          <xlrd:rvb i="8235"/>
        </ext>
      </extLst>
    </bk>
    <bk>
      <extLst>
        <ext uri="{3e2802c4-a4d2-4d8b-9148-e3be6c30e623}">
          <xlrd:rvb i="8238"/>
        </ext>
      </extLst>
    </bk>
    <bk>
      <extLst>
        <ext uri="{3e2802c4-a4d2-4d8b-9148-e3be6c30e623}">
          <xlrd:rvb i="8241"/>
        </ext>
      </extLst>
    </bk>
    <bk>
      <extLst>
        <ext uri="{3e2802c4-a4d2-4d8b-9148-e3be6c30e623}">
          <xlrd:rvb i="8243"/>
        </ext>
      </extLst>
    </bk>
    <bk>
      <extLst>
        <ext uri="{3e2802c4-a4d2-4d8b-9148-e3be6c30e623}">
          <xlrd:rvb i="8246"/>
        </ext>
      </extLst>
    </bk>
    <bk>
      <extLst>
        <ext uri="{3e2802c4-a4d2-4d8b-9148-e3be6c30e623}">
          <xlrd:rvb i="8249"/>
        </ext>
      </extLst>
    </bk>
    <bk>
      <extLst>
        <ext uri="{3e2802c4-a4d2-4d8b-9148-e3be6c30e623}">
          <xlrd:rvb i="8252"/>
        </ext>
      </extLst>
    </bk>
    <bk>
      <extLst>
        <ext uri="{3e2802c4-a4d2-4d8b-9148-e3be6c30e623}">
          <xlrd:rvb i="8254"/>
        </ext>
      </extLst>
    </bk>
    <bk>
      <extLst>
        <ext uri="{3e2802c4-a4d2-4d8b-9148-e3be6c30e623}">
          <xlrd:rvb i="8257"/>
        </ext>
      </extLst>
    </bk>
    <bk>
      <extLst>
        <ext uri="{3e2802c4-a4d2-4d8b-9148-e3be6c30e623}">
          <xlrd:rvb i="8260"/>
        </ext>
      </extLst>
    </bk>
    <bk>
      <extLst>
        <ext uri="{3e2802c4-a4d2-4d8b-9148-e3be6c30e623}">
          <xlrd:rvb i="8263"/>
        </ext>
      </extLst>
    </bk>
    <bk>
      <extLst>
        <ext uri="{3e2802c4-a4d2-4d8b-9148-e3be6c30e623}">
          <xlrd:rvb i="8265"/>
        </ext>
      </extLst>
    </bk>
    <bk>
      <extLst>
        <ext uri="{3e2802c4-a4d2-4d8b-9148-e3be6c30e623}">
          <xlrd:rvb i="8268"/>
        </ext>
      </extLst>
    </bk>
    <bk>
      <extLst>
        <ext uri="{3e2802c4-a4d2-4d8b-9148-e3be6c30e623}">
          <xlrd:rvb i="8271"/>
        </ext>
      </extLst>
    </bk>
    <bk>
      <extLst>
        <ext uri="{3e2802c4-a4d2-4d8b-9148-e3be6c30e623}">
          <xlrd:rvb i="8274"/>
        </ext>
      </extLst>
    </bk>
    <bk>
      <extLst>
        <ext uri="{3e2802c4-a4d2-4d8b-9148-e3be6c30e623}">
          <xlrd:rvb i="8276"/>
        </ext>
      </extLst>
    </bk>
    <bk>
      <extLst>
        <ext uri="{3e2802c4-a4d2-4d8b-9148-e3be6c30e623}">
          <xlrd:rvb i="8279"/>
        </ext>
      </extLst>
    </bk>
    <bk>
      <extLst>
        <ext uri="{3e2802c4-a4d2-4d8b-9148-e3be6c30e623}">
          <xlrd:rvb i="8281"/>
        </ext>
      </extLst>
    </bk>
    <bk>
      <extLst>
        <ext uri="{3e2802c4-a4d2-4d8b-9148-e3be6c30e623}">
          <xlrd:rvb i="8283"/>
        </ext>
      </extLst>
    </bk>
    <bk>
      <extLst>
        <ext uri="{3e2802c4-a4d2-4d8b-9148-e3be6c30e623}">
          <xlrd:rvb i="8285"/>
        </ext>
      </extLst>
    </bk>
    <bk>
      <extLst>
        <ext uri="{3e2802c4-a4d2-4d8b-9148-e3be6c30e623}">
          <xlrd:rvb i="8288"/>
        </ext>
      </extLst>
    </bk>
    <bk>
      <extLst>
        <ext uri="{3e2802c4-a4d2-4d8b-9148-e3be6c30e623}">
          <xlrd:rvb i="8290"/>
        </ext>
      </extLst>
    </bk>
    <bk>
      <extLst>
        <ext uri="{3e2802c4-a4d2-4d8b-9148-e3be6c30e623}">
          <xlrd:rvb i="8292"/>
        </ext>
      </extLst>
    </bk>
    <bk>
      <extLst>
        <ext uri="{3e2802c4-a4d2-4d8b-9148-e3be6c30e623}">
          <xlrd:rvb i="8295"/>
        </ext>
      </extLst>
    </bk>
    <bk>
      <extLst>
        <ext uri="{3e2802c4-a4d2-4d8b-9148-e3be6c30e623}">
          <xlrd:rvb i="8298"/>
        </ext>
      </extLst>
    </bk>
    <bk>
      <extLst>
        <ext uri="{3e2802c4-a4d2-4d8b-9148-e3be6c30e623}">
          <xlrd:rvb i="8300"/>
        </ext>
      </extLst>
    </bk>
    <bk>
      <extLst>
        <ext uri="{3e2802c4-a4d2-4d8b-9148-e3be6c30e623}">
          <xlrd:rvb i="8302"/>
        </ext>
      </extLst>
    </bk>
    <bk>
      <extLst>
        <ext uri="{3e2802c4-a4d2-4d8b-9148-e3be6c30e623}">
          <xlrd:rvb i="8304"/>
        </ext>
      </extLst>
    </bk>
    <bk>
      <extLst>
        <ext uri="{3e2802c4-a4d2-4d8b-9148-e3be6c30e623}">
          <xlrd:rvb i="8306"/>
        </ext>
      </extLst>
    </bk>
    <bk>
      <extLst>
        <ext uri="{3e2802c4-a4d2-4d8b-9148-e3be6c30e623}">
          <xlrd:rvb i="8308"/>
        </ext>
      </extLst>
    </bk>
    <bk>
      <extLst>
        <ext uri="{3e2802c4-a4d2-4d8b-9148-e3be6c30e623}">
          <xlrd:rvb i="8311"/>
        </ext>
      </extLst>
    </bk>
    <bk>
      <extLst>
        <ext uri="{3e2802c4-a4d2-4d8b-9148-e3be6c30e623}">
          <xlrd:rvb i="8314"/>
        </ext>
      </extLst>
    </bk>
    <bk>
      <extLst>
        <ext uri="{3e2802c4-a4d2-4d8b-9148-e3be6c30e623}">
          <xlrd:rvb i="8316"/>
        </ext>
      </extLst>
    </bk>
    <bk>
      <extLst>
        <ext uri="{3e2802c4-a4d2-4d8b-9148-e3be6c30e623}">
          <xlrd:rvb i="8319"/>
        </ext>
      </extLst>
    </bk>
    <bk>
      <extLst>
        <ext uri="{3e2802c4-a4d2-4d8b-9148-e3be6c30e623}">
          <xlrd:rvb i="8321"/>
        </ext>
      </extLst>
    </bk>
    <bk>
      <extLst>
        <ext uri="{3e2802c4-a4d2-4d8b-9148-e3be6c30e623}">
          <xlrd:rvb i="8324"/>
        </ext>
      </extLst>
    </bk>
    <bk>
      <extLst>
        <ext uri="{3e2802c4-a4d2-4d8b-9148-e3be6c30e623}">
          <xlrd:rvb i="8327"/>
        </ext>
      </extLst>
    </bk>
    <bk>
      <extLst>
        <ext uri="{3e2802c4-a4d2-4d8b-9148-e3be6c30e623}">
          <xlrd:rvb i="8330"/>
        </ext>
      </extLst>
    </bk>
    <bk>
      <extLst>
        <ext uri="{3e2802c4-a4d2-4d8b-9148-e3be6c30e623}">
          <xlrd:rvb i="8332"/>
        </ext>
      </extLst>
    </bk>
    <bk>
      <extLst>
        <ext uri="{3e2802c4-a4d2-4d8b-9148-e3be6c30e623}">
          <xlrd:rvb i="8335"/>
        </ext>
      </extLst>
    </bk>
    <bk>
      <extLst>
        <ext uri="{3e2802c4-a4d2-4d8b-9148-e3be6c30e623}">
          <xlrd:rvb i="8338"/>
        </ext>
      </extLst>
    </bk>
    <bk>
      <extLst>
        <ext uri="{3e2802c4-a4d2-4d8b-9148-e3be6c30e623}">
          <xlrd:rvb i="8341"/>
        </ext>
      </extLst>
    </bk>
    <bk>
      <extLst>
        <ext uri="{3e2802c4-a4d2-4d8b-9148-e3be6c30e623}">
          <xlrd:rvb i="8343"/>
        </ext>
      </extLst>
    </bk>
    <bk>
      <extLst>
        <ext uri="{3e2802c4-a4d2-4d8b-9148-e3be6c30e623}">
          <xlrd:rvb i="8346"/>
        </ext>
      </extLst>
    </bk>
    <bk>
      <extLst>
        <ext uri="{3e2802c4-a4d2-4d8b-9148-e3be6c30e623}">
          <xlrd:rvb i="8349"/>
        </ext>
      </extLst>
    </bk>
    <bk>
      <extLst>
        <ext uri="{3e2802c4-a4d2-4d8b-9148-e3be6c30e623}">
          <xlrd:rvb i="8352"/>
        </ext>
      </extLst>
    </bk>
    <bk>
      <extLst>
        <ext uri="{3e2802c4-a4d2-4d8b-9148-e3be6c30e623}">
          <xlrd:rvb i="8355"/>
        </ext>
      </extLst>
    </bk>
    <bk>
      <extLst>
        <ext uri="{3e2802c4-a4d2-4d8b-9148-e3be6c30e623}">
          <xlrd:rvb i="8358"/>
        </ext>
      </extLst>
    </bk>
    <bk>
      <extLst>
        <ext uri="{3e2802c4-a4d2-4d8b-9148-e3be6c30e623}">
          <xlrd:rvb i="8361"/>
        </ext>
      </extLst>
    </bk>
    <bk>
      <extLst>
        <ext uri="{3e2802c4-a4d2-4d8b-9148-e3be6c30e623}">
          <xlrd:rvb i="8364"/>
        </ext>
      </extLst>
    </bk>
    <bk>
      <extLst>
        <ext uri="{3e2802c4-a4d2-4d8b-9148-e3be6c30e623}">
          <xlrd:rvb i="8366"/>
        </ext>
      </extLst>
    </bk>
    <bk>
      <extLst>
        <ext uri="{3e2802c4-a4d2-4d8b-9148-e3be6c30e623}">
          <xlrd:rvb i="8368"/>
        </ext>
      </extLst>
    </bk>
    <bk>
      <extLst>
        <ext uri="{3e2802c4-a4d2-4d8b-9148-e3be6c30e623}">
          <xlrd:rvb i="8371"/>
        </ext>
      </extLst>
    </bk>
    <bk>
      <extLst>
        <ext uri="{3e2802c4-a4d2-4d8b-9148-e3be6c30e623}">
          <xlrd:rvb i="8374"/>
        </ext>
      </extLst>
    </bk>
    <bk>
      <extLst>
        <ext uri="{3e2802c4-a4d2-4d8b-9148-e3be6c30e623}">
          <xlrd:rvb i="8377"/>
        </ext>
      </extLst>
    </bk>
    <bk>
      <extLst>
        <ext uri="{3e2802c4-a4d2-4d8b-9148-e3be6c30e623}">
          <xlrd:rvb i="8380"/>
        </ext>
      </extLst>
    </bk>
    <bk>
      <extLst>
        <ext uri="{3e2802c4-a4d2-4d8b-9148-e3be6c30e623}">
          <xlrd:rvb i="8382"/>
        </ext>
      </extLst>
    </bk>
    <bk>
      <extLst>
        <ext uri="{3e2802c4-a4d2-4d8b-9148-e3be6c30e623}">
          <xlrd:rvb i="8385"/>
        </ext>
      </extLst>
    </bk>
    <bk>
      <extLst>
        <ext uri="{3e2802c4-a4d2-4d8b-9148-e3be6c30e623}">
          <xlrd:rvb i="8388"/>
        </ext>
      </extLst>
    </bk>
    <bk>
      <extLst>
        <ext uri="{3e2802c4-a4d2-4d8b-9148-e3be6c30e623}">
          <xlrd:rvb i="8391"/>
        </ext>
      </extLst>
    </bk>
    <bk>
      <extLst>
        <ext uri="{3e2802c4-a4d2-4d8b-9148-e3be6c30e623}">
          <xlrd:rvb i="8394"/>
        </ext>
      </extLst>
    </bk>
    <bk>
      <extLst>
        <ext uri="{3e2802c4-a4d2-4d8b-9148-e3be6c30e623}">
          <xlrd:rvb i="8397"/>
        </ext>
      </extLst>
    </bk>
    <bk>
      <extLst>
        <ext uri="{3e2802c4-a4d2-4d8b-9148-e3be6c30e623}">
          <xlrd:rvb i="8400"/>
        </ext>
      </extLst>
    </bk>
    <bk>
      <extLst>
        <ext uri="{3e2802c4-a4d2-4d8b-9148-e3be6c30e623}">
          <xlrd:rvb i="8402"/>
        </ext>
      </extLst>
    </bk>
    <bk>
      <extLst>
        <ext uri="{3e2802c4-a4d2-4d8b-9148-e3be6c30e623}">
          <xlrd:rvb i="8405"/>
        </ext>
      </extLst>
    </bk>
    <bk>
      <extLst>
        <ext uri="{3e2802c4-a4d2-4d8b-9148-e3be6c30e623}">
          <xlrd:rvb i="8408"/>
        </ext>
      </extLst>
    </bk>
    <bk>
      <extLst>
        <ext uri="{3e2802c4-a4d2-4d8b-9148-e3be6c30e623}">
          <xlrd:rvb i="8411"/>
        </ext>
      </extLst>
    </bk>
    <bk>
      <extLst>
        <ext uri="{3e2802c4-a4d2-4d8b-9148-e3be6c30e623}">
          <xlrd:rvb i="8414"/>
        </ext>
      </extLst>
    </bk>
    <bk>
      <extLst>
        <ext uri="{3e2802c4-a4d2-4d8b-9148-e3be6c30e623}">
          <xlrd:rvb i="8417"/>
        </ext>
      </extLst>
    </bk>
    <bk>
      <extLst>
        <ext uri="{3e2802c4-a4d2-4d8b-9148-e3be6c30e623}">
          <xlrd:rvb i="8419"/>
        </ext>
      </extLst>
    </bk>
    <bk>
      <extLst>
        <ext uri="{3e2802c4-a4d2-4d8b-9148-e3be6c30e623}">
          <xlrd:rvb i="8422"/>
        </ext>
      </extLst>
    </bk>
    <bk>
      <extLst>
        <ext uri="{3e2802c4-a4d2-4d8b-9148-e3be6c30e623}">
          <xlrd:rvb i="8425"/>
        </ext>
      </extLst>
    </bk>
    <bk>
      <extLst>
        <ext uri="{3e2802c4-a4d2-4d8b-9148-e3be6c30e623}">
          <xlrd:rvb i="8427"/>
        </ext>
      </extLst>
    </bk>
    <bk>
      <extLst>
        <ext uri="{3e2802c4-a4d2-4d8b-9148-e3be6c30e623}">
          <xlrd:rvb i="8430"/>
        </ext>
      </extLst>
    </bk>
    <bk>
      <extLst>
        <ext uri="{3e2802c4-a4d2-4d8b-9148-e3be6c30e623}">
          <xlrd:rvb i="8432"/>
        </ext>
      </extLst>
    </bk>
    <bk>
      <extLst>
        <ext uri="{3e2802c4-a4d2-4d8b-9148-e3be6c30e623}">
          <xlrd:rvb i="8435"/>
        </ext>
      </extLst>
    </bk>
    <bk>
      <extLst>
        <ext uri="{3e2802c4-a4d2-4d8b-9148-e3be6c30e623}">
          <xlrd:rvb i="8438"/>
        </ext>
      </extLst>
    </bk>
    <bk>
      <extLst>
        <ext uri="{3e2802c4-a4d2-4d8b-9148-e3be6c30e623}">
          <xlrd:rvb i="8440"/>
        </ext>
      </extLst>
    </bk>
    <bk>
      <extLst>
        <ext uri="{3e2802c4-a4d2-4d8b-9148-e3be6c30e623}">
          <xlrd:rvb i="8443"/>
        </ext>
      </extLst>
    </bk>
    <bk>
      <extLst>
        <ext uri="{3e2802c4-a4d2-4d8b-9148-e3be6c30e623}">
          <xlrd:rvb i="8445"/>
        </ext>
      </extLst>
    </bk>
    <bk>
      <extLst>
        <ext uri="{3e2802c4-a4d2-4d8b-9148-e3be6c30e623}">
          <xlrd:rvb i="8447"/>
        </ext>
      </extLst>
    </bk>
    <bk>
      <extLst>
        <ext uri="{3e2802c4-a4d2-4d8b-9148-e3be6c30e623}">
          <xlrd:rvb i="8450"/>
        </ext>
      </extLst>
    </bk>
    <bk>
      <extLst>
        <ext uri="{3e2802c4-a4d2-4d8b-9148-e3be6c30e623}">
          <xlrd:rvb i="8453"/>
        </ext>
      </extLst>
    </bk>
    <bk>
      <extLst>
        <ext uri="{3e2802c4-a4d2-4d8b-9148-e3be6c30e623}">
          <xlrd:rvb i="8455"/>
        </ext>
      </extLst>
    </bk>
    <bk>
      <extLst>
        <ext uri="{3e2802c4-a4d2-4d8b-9148-e3be6c30e623}">
          <xlrd:rvb i="8458"/>
        </ext>
      </extLst>
    </bk>
    <bk>
      <extLst>
        <ext uri="{3e2802c4-a4d2-4d8b-9148-e3be6c30e623}">
          <xlrd:rvb i="8461"/>
        </ext>
      </extLst>
    </bk>
    <bk>
      <extLst>
        <ext uri="{3e2802c4-a4d2-4d8b-9148-e3be6c30e623}">
          <xlrd:rvb i="8464"/>
        </ext>
      </extLst>
    </bk>
    <bk>
      <extLst>
        <ext uri="{3e2802c4-a4d2-4d8b-9148-e3be6c30e623}">
          <xlrd:rvb i="8466"/>
        </ext>
      </extLst>
    </bk>
    <bk>
      <extLst>
        <ext uri="{3e2802c4-a4d2-4d8b-9148-e3be6c30e623}">
          <xlrd:rvb i="8469"/>
        </ext>
      </extLst>
    </bk>
    <bk>
      <extLst>
        <ext uri="{3e2802c4-a4d2-4d8b-9148-e3be6c30e623}">
          <xlrd:rvb i="8472"/>
        </ext>
      </extLst>
    </bk>
    <bk>
      <extLst>
        <ext uri="{3e2802c4-a4d2-4d8b-9148-e3be6c30e623}">
          <xlrd:rvb i="8475"/>
        </ext>
      </extLst>
    </bk>
    <bk>
      <extLst>
        <ext uri="{3e2802c4-a4d2-4d8b-9148-e3be6c30e623}">
          <xlrd:rvb i="8478"/>
        </ext>
      </extLst>
    </bk>
    <bk>
      <extLst>
        <ext uri="{3e2802c4-a4d2-4d8b-9148-e3be6c30e623}">
          <xlrd:rvb i="8481"/>
        </ext>
      </extLst>
    </bk>
    <bk>
      <extLst>
        <ext uri="{3e2802c4-a4d2-4d8b-9148-e3be6c30e623}">
          <xlrd:rvb i="8483"/>
        </ext>
      </extLst>
    </bk>
    <bk>
      <extLst>
        <ext uri="{3e2802c4-a4d2-4d8b-9148-e3be6c30e623}">
          <xlrd:rvb i="8486"/>
        </ext>
      </extLst>
    </bk>
    <bk>
      <extLst>
        <ext uri="{3e2802c4-a4d2-4d8b-9148-e3be6c30e623}">
          <xlrd:rvb i="8489"/>
        </ext>
      </extLst>
    </bk>
    <bk>
      <extLst>
        <ext uri="{3e2802c4-a4d2-4d8b-9148-e3be6c30e623}">
          <xlrd:rvb i="8492"/>
        </ext>
      </extLst>
    </bk>
    <bk>
      <extLst>
        <ext uri="{3e2802c4-a4d2-4d8b-9148-e3be6c30e623}">
          <xlrd:rvb i="8495"/>
        </ext>
      </extLst>
    </bk>
    <bk>
      <extLst>
        <ext uri="{3e2802c4-a4d2-4d8b-9148-e3be6c30e623}">
          <xlrd:rvb i="8498"/>
        </ext>
      </extLst>
    </bk>
    <bk>
      <extLst>
        <ext uri="{3e2802c4-a4d2-4d8b-9148-e3be6c30e623}">
          <xlrd:rvb i="8501"/>
        </ext>
      </extLst>
    </bk>
    <bk>
      <extLst>
        <ext uri="{3e2802c4-a4d2-4d8b-9148-e3be6c30e623}">
          <xlrd:rvb i="8504"/>
        </ext>
      </extLst>
    </bk>
    <bk>
      <extLst>
        <ext uri="{3e2802c4-a4d2-4d8b-9148-e3be6c30e623}">
          <xlrd:rvb i="8507"/>
        </ext>
      </extLst>
    </bk>
    <bk>
      <extLst>
        <ext uri="{3e2802c4-a4d2-4d8b-9148-e3be6c30e623}">
          <xlrd:rvb i="8509"/>
        </ext>
      </extLst>
    </bk>
    <bk>
      <extLst>
        <ext uri="{3e2802c4-a4d2-4d8b-9148-e3be6c30e623}">
          <xlrd:rvb i="8512"/>
        </ext>
      </extLst>
    </bk>
    <bk>
      <extLst>
        <ext uri="{3e2802c4-a4d2-4d8b-9148-e3be6c30e623}">
          <xlrd:rvb i="8514"/>
        </ext>
      </extLst>
    </bk>
    <bk>
      <extLst>
        <ext uri="{3e2802c4-a4d2-4d8b-9148-e3be6c30e623}">
          <xlrd:rvb i="8517"/>
        </ext>
      </extLst>
    </bk>
    <bk>
      <extLst>
        <ext uri="{3e2802c4-a4d2-4d8b-9148-e3be6c30e623}">
          <xlrd:rvb i="8519"/>
        </ext>
      </extLst>
    </bk>
    <bk>
      <extLst>
        <ext uri="{3e2802c4-a4d2-4d8b-9148-e3be6c30e623}">
          <xlrd:rvb i="8521"/>
        </ext>
      </extLst>
    </bk>
    <bk>
      <extLst>
        <ext uri="{3e2802c4-a4d2-4d8b-9148-e3be6c30e623}">
          <xlrd:rvb i="8524"/>
        </ext>
      </extLst>
    </bk>
    <bk>
      <extLst>
        <ext uri="{3e2802c4-a4d2-4d8b-9148-e3be6c30e623}">
          <xlrd:rvb i="8527"/>
        </ext>
      </extLst>
    </bk>
    <bk>
      <extLst>
        <ext uri="{3e2802c4-a4d2-4d8b-9148-e3be6c30e623}">
          <xlrd:rvb i="8530"/>
        </ext>
      </extLst>
    </bk>
    <bk>
      <extLst>
        <ext uri="{3e2802c4-a4d2-4d8b-9148-e3be6c30e623}">
          <xlrd:rvb i="8532"/>
        </ext>
      </extLst>
    </bk>
    <bk>
      <extLst>
        <ext uri="{3e2802c4-a4d2-4d8b-9148-e3be6c30e623}">
          <xlrd:rvb i="8535"/>
        </ext>
      </extLst>
    </bk>
    <bk>
      <extLst>
        <ext uri="{3e2802c4-a4d2-4d8b-9148-e3be6c30e623}">
          <xlrd:rvb i="8537"/>
        </ext>
      </extLst>
    </bk>
    <bk>
      <extLst>
        <ext uri="{3e2802c4-a4d2-4d8b-9148-e3be6c30e623}">
          <xlrd:rvb i="8539"/>
        </ext>
      </extLst>
    </bk>
    <bk>
      <extLst>
        <ext uri="{3e2802c4-a4d2-4d8b-9148-e3be6c30e623}">
          <xlrd:rvb i="8541"/>
        </ext>
      </extLst>
    </bk>
    <bk>
      <extLst>
        <ext uri="{3e2802c4-a4d2-4d8b-9148-e3be6c30e623}">
          <xlrd:rvb i="8543"/>
        </ext>
      </extLst>
    </bk>
    <bk>
      <extLst>
        <ext uri="{3e2802c4-a4d2-4d8b-9148-e3be6c30e623}">
          <xlrd:rvb i="8546"/>
        </ext>
      </extLst>
    </bk>
    <bk>
      <extLst>
        <ext uri="{3e2802c4-a4d2-4d8b-9148-e3be6c30e623}">
          <xlrd:rvb i="8549"/>
        </ext>
      </extLst>
    </bk>
    <bk>
      <extLst>
        <ext uri="{3e2802c4-a4d2-4d8b-9148-e3be6c30e623}">
          <xlrd:rvb i="8552"/>
        </ext>
      </extLst>
    </bk>
    <bk>
      <extLst>
        <ext uri="{3e2802c4-a4d2-4d8b-9148-e3be6c30e623}">
          <xlrd:rvb i="8555"/>
        </ext>
      </extLst>
    </bk>
    <bk>
      <extLst>
        <ext uri="{3e2802c4-a4d2-4d8b-9148-e3be6c30e623}">
          <xlrd:rvb i="8558"/>
        </ext>
      </extLst>
    </bk>
    <bk>
      <extLst>
        <ext uri="{3e2802c4-a4d2-4d8b-9148-e3be6c30e623}">
          <xlrd:rvb i="8561"/>
        </ext>
      </extLst>
    </bk>
    <bk>
      <extLst>
        <ext uri="{3e2802c4-a4d2-4d8b-9148-e3be6c30e623}">
          <xlrd:rvb i="8564"/>
        </ext>
      </extLst>
    </bk>
    <bk>
      <extLst>
        <ext uri="{3e2802c4-a4d2-4d8b-9148-e3be6c30e623}">
          <xlrd:rvb i="8566"/>
        </ext>
      </extLst>
    </bk>
    <bk>
      <extLst>
        <ext uri="{3e2802c4-a4d2-4d8b-9148-e3be6c30e623}">
          <xlrd:rvb i="8568"/>
        </ext>
      </extLst>
    </bk>
    <bk>
      <extLst>
        <ext uri="{3e2802c4-a4d2-4d8b-9148-e3be6c30e623}">
          <xlrd:rvb i="8571"/>
        </ext>
      </extLst>
    </bk>
    <bk>
      <extLst>
        <ext uri="{3e2802c4-a4d2-4d8b-9148-e3be6c30e623}">
          <xlrd:rvb i="8574"/>
        </ext>
      </extLst>
    </bk>
    <bk>
      <extLst>
        <ext uri="{3e2802c4-a4d2-4d8b-9148-e3be6c30e623}">
          <xlrd:rvb i="8577"/>
        </ext>
      </extLst>
    </bk>
    <bk>
      <extLst>
        <ext uri="{3e2802c4-a4d2-4d8b-9148-e3be6c30e623}">
          <xlrd:rvb i="8580"/>
        </ext>
      </extLst>
    </bk>
    <bk>
      <extLst>
        <ext uri="{3e2802c4-a4d2-4d8b-9148-e3be6c30e623}">
          <xlrd:rvb i="8582"/>
        </ext>
      </extLst>
    </bk>
    <bk>
      <extLst>
        <ext uri="{3e2802c4-a4d2-4d8b-9148-e3be6c30e623}">
          <xlrd:rvb i="8585"/>
        </ext>
      </extLst>
    </bk>
    <bk>
      <extLst>
        <ext uri="{3e2802c4-a4d2-4d8b-9148-e3be6c30e623}">
          <xlrd:rvb i="8588"/>
        </ext>
      </extLst>
    </bk>
    <bk>
      <extLst>
        <ext uri="{3e2802c4-a4d2-4d8b-9148-e3be6c30e623}">
          <xlrd:rvb i="8591"/>
        </ext>
      </extLst>
    </bk>
    <bk>
      <extLst>
        <ext uri="{3e2802c4-a4d2-4d8b-9148-e3be6c30e623}">
          <xlrd:rvb i="8594"/>
        </ext>
      </extLst>
    </bk>
    <bk>
      <extLst>
        <ext uri="{3e2802c4-a4d2-4d8b-9148-e3be6c30e623}">
          <xlrd:rvb i="8597"/>
        </ext>
      </extLst>
    </bk>
    <bk>
      <extLst>
        <ext uri="{3e2802c4-a4d2-4d8b-9148-e3be6c30e623}">
          <xlrd:rvb i="8600"/>
        </ext>
      </extLst>
    </bk>
    <bk>
      <extLst>
        <ext uri="{3e2802c4-a4d2-4d8b-9148-e3be6c30e623}">
          <xlrd:rvb i="8603"/>
        </ext>
      </extLst>
    </bk>
    <bk>
      <extLst>
        <ext uri="{3e2802c4-a4d2-4d8b-9148-e3be6c30e623}">
          <xlrd:rvb i="8606"/>
        </ext>
      </extLst>
    </bk>
    <bk>
      <extLst>
        <ext uri="{3e2802c4-a4d2-4d8b-9148-e3be6c30e623}">
          <xlrd:rvb i="8608"/>
        </ext>
      </extLst>
    </bk>
    <bk>
      <extLst>
        <ext uri="{3e2802c4-a4d2-4d8b-9148-e3be6c30e623}">
          <xlrd:rvb i="8611"/>
        </ext>
      </extLst>
    </bk>
    <bk>
      <extLst>
        <ext uri="{3e2802c4-a4d2-4d8b-9148-e3be6c30e623}">
          <xlrd:rvb i="8613"/>
        </ext>
      </extLst>
    </bk>
    <bk>
      <extLst>
        <ext uri="{3e2802c4-a4d2-4d8b-9148-e3be6c30e623}">
          <xlrd:rvb i="8616"/>
        </ext>
      </extLst>
    </bk>
    <bk>
      <extLst>
        <ext uri="{3e2802c4-a4d2-4d8b-9148-e3be6c30e623}">
          <xlrd:rvb i="8619"/>
        </ext>
      </extLst>
    </bk>
    <bk>
      <extLst>
        <ext uri="{3e2802c4-a4d2-4d8b-9148-e3be6c30e623}">
          <xlrd:rvb i="8621"/>
        </ext>
      </extLst>
    </bk>
    <bk>
      <extLst>
        <ext uri="{3e2802c4-a4d2-4d8b-9148-e3be6c30e623}">
          <xlrd:rvb i="8624"/>
        </ext>
      </extLst>
    </bk>
    <bk>
      <extLst>
        <ext uri="{3e2802c4-a4d2-4d8b-9148-e3be6c30e623}">
          <xlrd:rvb i="8627"/>
        </ext>
      </extLst>
    </bk>
    <bk>
      <extLst>
        <ext uri="{3e2802c4-a4d2-4d8b-9148-e3be6c30e623}">
          <xlrd:rvb i="8629"/>
        </ext>
      </extLst>
    </bk>
    <bk>
      <extLst>
        <ext uri="{3e2802c4-a4d2-4d8b-9148-e3be6c30e623}">
          <xlrd:rvb i="8632"/>
        </ext>
      </extLst>
    </bk>
    <bk>
      <extLst>
        <ext uri="{3e2802c4-a4d2-4d8b-9148-e3be6c30e623}">
          <xlrd:rvb i="8635"/>
        </ext>
      </extLst>
    </bk>
    <bk>
      <extLst>
        <ext uri="{3e2802c4-a4d2-4d8b-9148-e3be6c30e623}">
          <xlrd:rvb i="8638"/>
        </ext>
      </extLst>
    </bk>
    <bk>
      <extLst>
        <ext uri="{3e2802c4-a4d2-4d8b-9148-e3be6c30e623}">
          <xlrd:rvb i="8641"/>
        </ext>
      </extLst>
    </bk>
    <bk>
      <extLst>
        <ext uri="{3e2802c4-a4d2-4d8b-9148-e3be6c30e623}">
          <xlrd:rvb i="8644"/>
        </ext>
      </extLst>
    </bk>
    <bk>
      <extLst>
        <ext uri="{3e2802c4-a4d2-4d8b-9148-e3be6c30e623}">
          <xlrd:rvb i="8647"/>
        </ext>
      </extLst>
    </bk>
    <bk>
      <extLst>
        <ext uri="{3e2802c4-a4d2-4d8b-9148-e3be6c30e623}">
          <xlrd:rvb i="8650"/>
        </ext>
      </extLst>
    </bk>
    <bk>
      <extLst>
        <ext uri="{3e2802c4-a4d2-4d8b-9148-e3be6c30e623}">
          <xlrd:rvb i="8653"/>
        </ext>
      </extLst>
    </bk>
    <bk>
      <extLst>
        <ext uri="{3e2802c4-a4d2-4d8b-9148-e3be6c30e623}">
          <xlrd:rvb i="8656"/>
        </ext>
      </extLst>
    </bk>
    <bk>
      <extLst>
        <ext uri="{3e2802c4-a4d2-4d8b-9148-e3be6c30e623}">
          <xlrd:rvb i="8659"/>
        </ext>
      </extLst>
    </bk>
    <bk>
      <extLst>
        <ext uri="{3e2802c4-a4d2-4d8b-9148-e3be6c30e623}">
          <xlrd:rvb i="8661"/>
        </ext>
      </extLst>
    </bk>
    <bk>
      <extLst>
        <ext uri="{3e2802c4-a4d2-4d8b-9148-e3be6c30e623}">
          <xlrd:rvb i="8664"/>
        </ext>
      </extLst>
    </bk>
    <bk>
      <extLst>
        <ext uri="{3e2802c4-a4d2-4d8b-9148-e3be6c30e623}">
          <xlrd:rvb i="8667"/>
        </ext>
      </extLst>
    </bk>
    <bk>
      <extLst>
        <ext uri="{3e2802c4-a4d2-4d8b-9148-e3be6c30e623}">
          <xlrd:rvb i="8670"/>
        </ext>
      </extLst>
    </bk>
    <bk>
      <extLst>
        <ext uri="{3e2802c4-a4d2-4d8b-9148-e3be6c30e623}">
          <xlrd:rvb i="8673"/>
        </ext>
      </extLst>
    </bk>
    <bk>
      <extLst>
        <ext uri="{3e2802c4-a4d2-4d8b-9148-e3be6c30e623}">
          <xlrd:rvb i="8675"/>
        </ext>
      </extLst>
    </bk>
    <bk>
      <extLst>
        <ext uri="{3e2802c4-a4d2-4d8b-9148-e3be6c30e623}">
          <xlrd:rvb i="8678"/>
        </ext>
      </extLst>
    </bk>
    <bk>
      <extLst>
        <ext uri="{3e2802c4-a4d2-4d8b-9148-e3be6c30e623}">
          <xlrd:rvb i="8680"/>
        </ext>
      </extLst>
    </bk>
    <bk>
      <extLst>
        <ext uri="{3e2802c4-a4d2-4d8b-9148-e3be6c30e623}">
          <xlrd:rvb i="8682"/>
        </ext>
      </extLst>
    </bk>
    <bk>
      <extLst>
        <ext uri="{3e2802c4-a4d2-4d8b-9148-e3be6c30e623}">
          <xlrd:rvb i="8684"/>
        </ext>
      </extLst>
    </bk>
    <bk>
      <extLst>
        <ext uri="{3e2802c4-a4d2-4d8b-9148-e3be6c30e623}">
          <xlrd:rvb i="8686"/>
        </ext>
      </extLst>
    </bk>
    <bk>
      <extLst>
        <ext uri="{3e2802c4-a4d2-4d8b-9148-e3be6c30e623}">
          <xlrd:rvb i="8688"/>
        </ext>
      </extLst>
    </bk>
    <bk>
      <extLst>
        <ext uri="{3e2802c4-a4d2-4d8b-9148-e3be6c30e623}">
          <xlrd:rvb i="8690"/>
        </ext>
      </extLst>
    </bk>
    <bk>
      <extLst>
        <ext uri="{3e2802c4-a4d2-4d8b-9148-e3be6c30e623}">
          <xlrd:rvb i="8692"/>
        </ext>
      </extLst>
    </bk>
    <bk>
      <extLst>
        <ext uri="{3e2802c4-a4d2-4d8b-9148-e3be6c30e623}">
          <xlrd:rvb i="8694"/>
        </ext>
      </extLst>
    </bk>
    <bk>
      <extLst>
        <ext uri="{3e2802c4-a4d2-4d8b-9148-e3be6c30e623}">
          <xlrd:rvb i="8697"/>
        </ext>
      </extLst>
    </bk>
    <bk>
      <extLst>
        <ext uri="{3e2802c4-a4d2-4d8b-9148-e3be6c30e623}">
          <xlrd:rvb i="8699"/>
        </ext>
      </extLst>
    </bk>
    <bk>
      <extLst>
        <ext uri="{3e2802c4-a4d2-4d8b-9148-e3be6c30e623}">
          <xlrd:rvb i="8701"/>
        </ext>
      </extLst>
    </bk>
    <bk>
      <extLst>
        <ext uri="{3e2802c4-a4d2-4d8b-9148-e3be6c30e623}">
          <xlrd:rvb i="8703"/>
        </ext>
      </extLst>
    </bk>
    <bk>
      <extLst>
        <ext uri="{3e2802c4-a4d2-4d8b-9148-e3be6c30e623}">
          <xlrd:rvb i="8706"/>
        </ext>
      </extLst>
    </bk>
    <bk>
      <extLst>
        <ext uri="{3e2802c4-a4d2-4d8b-9148-e3be6c30e623}">
          <xlrd:rvb i="8708"/>
        </ext>
      </extLst>
    </bk>
    <bk>
      <extLst>
        <ext uri="{3e2802c4-a4d2-4d8b-9148-e3be6c30e623}">
          <xlrd:rvb i="8710"/>
        </ext>
      </extLst>
    </bk>
    <bk>
      <extLst>
        <ext uri="{3e2802c4-a4d2-4d8b-9148-e3be6c30e623}">
          <xlrd:rvb i="8713"/>
        </ext>
      </extLst>
    </bk>
    <bk>
      <extLst>
        <ext uri="{3e2802c4-a4d2-4d8b-9148-e3be6c30e623}">
          <xlrd:rvb i="8715"/>
        </ext>
      </extLst>
    </bk>
    <bk>
      <extLst>
        <ext uri="{3e2802c4-a4d2-4d8b-9148-e3be6c30e623}">
          <xlrd:rvb i="8717"/>
        </ext>
      </extLst>
    </bk>
    <bk>
      <extLst>
        <ext uri="{3e2802c4-a4d2-4d8b-9148-e3be6c30e623}">
          <xlrd:rvb i="8720"/>
        </ext>
      </extLst>
    </bk>
    <bk>
      <extLst>
        <ext uri="{3e2802c4-a4d2-4d8b-9148-e3be6c30e623}">
          <xlrd:rvb i="8722"/>
        </ext>
      </extLst>
    </bk>
    <bk>
      <extLst>
        <ext uri="{3e2802c4-a4d2-4d8b-9148-e3be6c30e623}">
          <xlrd:rvb i="8724"/>
        </ext>
      </extLst>
    </bk>
    <bk>
      <extLst>
        <ext uri="{3e2802c4-a4d2-4d8b-9148-e3be6c30e623}">
          <xlrd:rvb i="8727"/>
        </ext>
      </extLst>
    </bk>
    <bk>
      <extLst>
        <ext uri="{3e2802c4-a4d2-4d8b-9148-e3be6c30e623}">
          <xlrd:rvb i="8730"/>
        </ext>
      </extLst>
    </bk>
    <bk>
      <extLst>
        <ext uri="{3e2802c4-a4d2-4d8b-9148-e3be6c30e623}">
          <xlrd:rvb i="8733"/>
        </ext>
      </extLst>
    </bk>
    <bk>
      <extLst>
        <ext uri="{3e2802c4-a4d2-4d8b-9148-e3be6c30e623}">
          <xlrd:rvb i="8736"/>
        </ext>
      </extLst>
    </bk>
    <bk>
      <extLst>
        <ext uri="{3e2802c4-a4d2-4d8b-9148-e3be6c30e623}">
          <xlrd:rvb i="8739"/>
        </ext>
      </extLst>
    </bk>
    <bk>
      <extLst>
        <ext uri="{3e2802c4-a4d2-4d8b-9148-e3be6c30e623}">
          <xlrd:rvb i="8741"/>
        </ext>
      </extLst>
    </bk>
    <bk>
      <extLst>
        <ext uri="{3e2802c4-a4d2-4d8b-9148-e3be6c30e623}">
          <xlrd:rvb i="8743"/>
        </ext>
      </extLst>
    </bk>
    <bk>
      <extLst>
        <ext uri="{3e2802c4-a4d2-4d8b-9148-e3be6c30e623}">
          <xlrd:rvb i="8746"/>
        </ext>
      </extLst>
    </bk>
    <bk>
      <extLst>
        <ext uri="{3e2802c4-a4d2-4d8b-9148-e3be6c30e623}">
          <xlrd:rvb i="8749"/>
        </ext>
      </extLst>
    </bk>
    <bk>
      <extLst>
        <ext uri="{3e2802c4-a4d2-4d8b-9148-e3be6c30e623}">
          <xlrd:rvb i="8751"/>
        </ext>
      </extLst>
    </bk>
    <bk>
      <extLst>
        <ext uri="{3e2802c4-a4d2-4d8b-9148-e3be6c30e623}">
          <xlrd:rvb i="8753"/>
        </ext>
      </extLst>
    </bk>
    <bk>
      <extLst>
        <ext uri="{3e2802c4-a4d2-4d8b-9148-e3be6c30e623}">
          <xlrd:rvb i="8755"/>
        </ext>
      </extLst>
    </bk>
    <bk>
      <extLst>
        <ext uri="{3e2802c4-a4d2-4d8b-9148-e3be6c30e623}">
          <xlrd:rvb i="8758"/>
        </ext>
      </extLst>
    </bk>
    <bk>
      <extLst>
        <ext uri="{3e2802c4-a4d2-4d8b-9148-e3be6c30e623}">
          <xlrd:rvb i="8761"/>
        </ext>
      </extLst>
    </bk>
    <bk>
      <extLst>
        <ext uri="{3e2802c4-a4d2-4d8b-9148-e3be6c30e623}">
          <xlrd:rvb i="8763"/>
        </ext>
      </extLst>
    </bk>
    <bk>
      <extLst>
        <ext uri="{3e2802c4-a4d2-4d8b-9148-e3be6c30e623}">
          <xlrd:rvb i="8766"/>
        </ext>
      </extLst>
    </bk>
    <bk>
      <extLst>
        <ext uri="{3e2802c4-a4d2-4d8b-9148-e3be6c30e623}">
          <xlrd:rvb i="8768"/>
        </ext>
      </extLst>
    </bk>
    <bk>
      <extLst>
        <ext uri="{3e2802c4-a4d2-4d8b-9148-e3be6c30e623}">
          <xlrd:rvb i="8770"/>
        </ext>
      </extLst>
    </bk>
    <bk>
      <extLst>
        <ext uri="{3e2802c4-a4d2-4d8b-9148-e3be6c30e623}">
          <xlrd:rvb i="8772"/>
        </ext>
      </extLst>
    </bk>
    <bk>
      <extLst>
        <ext uri="{3e2802c4-a4d2-4d8b-9148-e3be6c30e623}">
          <xlrd:rvb i="8775"/>
        </ext>
      </extLst>
    </bk>
    <bk>
      <extLst>
        <ext uri="{3e2802c4-a4d2-4d8b-9148-e3be6c30e623}">
          <xlrd:rvb i="8778"/>
        </ext>
      </extLst>
    </bk>
    <bk>
      <extLst>
        <ext uri="{3e2802c4-a4d2-4d8b-9148-e3be6c30e623}">
          <xlrd:rvb i="8781"/>
        </ext>
      </extLst>
    </bk>
    <bk>
      <extLst>
        <ext uri="{3e2802c4-a4d2-4d8b-9148-e3be6c30e623}">
          <xlrd:rvb i="8783"/>
        </ext>
      </extLst>
    </bk>
    <bk>
      <extLst>
        <ext uri="{3e2802c4-a4d2-4d8b-9148-e3be6c30e623}">
          <xlrd:rvb i="8786"/>
        </ext>
      </extLst>
    </bk>
    <bk>
      <extLst>
        <ext uri="{3e2802c4-a4d2-4d8b-9148-e3be6c30e623}">
          <xlrd:rvb i="8788"/>
        </ext>
      </extLst>
    </bk>
    <bk>
      <extLst>
        <ext uri="{3e2802c4-a4d2-4d8b-9148-e3be6c30e623}">
          <xlrd:rvb i="8791"/>
        </ext>
      </extLst>
    </bk>
    <bk>
      <extLst>
        <ext uri="{3e2802c4-a4d2-4d8b-9148-e3be6c30e623}">
          <xlrd:rvb i="8793"/>
        </ext>
      </extLst>
    </bk>
    <bk>
      <extLst>
        <ext uri="{3e2802c4-a4d2-4d8b-9148-e3be6c30e623}">
          <xlrd:rvb i="8796"/>
        </ext>
      </extLst>
    </bk>
    <bk>
      <extLst>
        <ext uri="{3e2802c4-a4d2-4d8b-9148-e3be6c30e623}">
          <xlrd:rvb i="8799"/>
        </ext>
      </extLst>
    </bk>
    <bk>
      <extLst>
        <ext uri="{3e2802c4-a4d2-4d8b-9148-e3be6c30e623}">
          <xlrd:rvb i="8802"/>
        </ext>
      </extLst>
    </bk>
    <bk>
      <extLst>
        <ext uri="{3e2802c4-a4d2-4d8b-9148-e3be6c30e623}">
          <xlrd:rvb i="8804"/>
        </ext>
      </extLst>
    </bk>
    <bk>
      <extLst>
        <ext uri="{3e2802c4-a4d2-4d8b-9148-e3be6c30e623}">
          <xlrd:rvb i="8806"/>
        </ext>
      </extLst>
    </bk>
    <bk>
      <extLst>
        <ext uri="{3e2802c4-a4d2-4d8b-9148-e3be6c30e623}">
          <xlrd:rvb i="8809"/>
        </ext>
      </extLst>
    </bk>
    <bk>
      <extLst>
        <ext uri="{3e2802c4-a4d2-4d8b-9148-e3be6c30e623}">
          <xlrd:rvb i="8812"/>
        </ext>
      </extLst>
    </bk>
    <bk>
      <extLst>
        <ext uri="{3e2802c4-a4d2-4d8b-9148-e3be6c30e623}">
          <xlrd:rvb i="8815"/>
        </ext>
      </extLst>
    </bk>
    <bk>
      <extLst>
        <ext uri="{3e2802c4-a4d2-4d8b-9148-e3be6c30e623}">
          <xlrd:rvb i="8818"/>
        </ext>
      </extLst>
    </bk>
    <bk>
      <extLst>
        <ext uri="{3e2802c4-a4d2-4d8b-9148-e3be6c30e623}">
          <xlrd:rvb i="8821"/>
        </ext>
      </extLst>
    </bk>
    <bk>
      <extLst>
        <ext uri="{3e2802c4-a4d2-4d8b-9148-e3be6c30e623}">
          <xlrd:rvb i="8824"/>
        </ext>
      </extLst>
    </bk>
    <bk>
      <extLst>
        <ext uri="{3e2802c4-a4d2-4d8b-9148-e3be6c30e623}">
          <xlrd:rvb i="8827"/>
        </ext>
      </extLst>
    </bk>
    <bk>
      <extLst>
        <ext uri="{3e2802c4-a4d2-4d8b-9148-e3be6c30e623}">
          <xlrd:rvb i="8830"/>
        </ext>
      </extLst>
    </bk>
    <bk>
      <extLst>
        <ext uri="{3e2802c4-a4d2-4d8b-9148-e3be6c30e623}">
          <xlrd:rvb i="8833"/>
        </ext>
      </extLst>
    </bk>
    <bk>
      <extLst>
        <ext uri="{3e2802c4-a4d2-4d8b-9148-e3be6c30e623}">
          <xlrd:rvb i="8836"/>
        </ext>
      </extLst>
    </bk>
    <bk>
      <extLst>
        <ext uri="{3e2802c4-a4d2-4d8b-9148-e3be6c30e623}">
          <xlrd:rvb i="8839"/>
        </ext>
      </extLst>
    </bk>
    <bk>
      <extLst>
        <ext uri="{3e2802c4-a4d2-4d8b-9148-e3be6c30e623}">
          <xlrd:rvb i="8842"/>
        </ext>
      </extLst>
    </bk>
    <bk>
      <extLst>
        <ext uri="{3e2802c4-a4d2-4d8b-9148-e3be6c30e623}">
          <xlrd:rvb i="8845"/>
        </ext>
      </extLst>
    </bk>
    <bk>
      <extLst>
        <ext uri="{3e2802c4-a4d2-4d8b-9148-e3be6c30e623}">
          <xlrd:rvb i="8848"/>
        </ext>
      </extLst>
    </bk>
    <bk>
      <extLst>
        <ext uri="{3e2802c4-a4d2-4d8b-9148-e3be6c30e623}">
          <xlrd:rvb i="8850"/>
        </ext>
      </extLst>
    </bk>
    <bk>
      <extLst>
        <ext uri="{3e2802c4-a4d2-4d8b-9148-e3be6c30e623}">
          <xlrd:rvb i="8853"/>
        </ext>
      </extLst>
    </bk>
    <bk>
      <extLst>
        <ext uri="{3e2802c4-a4d2-4d8b-9148-e3be6c30e623}">
          <xlrd:rvb i="8856"/>
        </ext>
      </extLst>
    </bk>
    <bk>
      <extLst>
        <ext uri="{3e2802c4-a4d2-4d8b-9148-e3be6c30e623}">
          <xlrd:rvb i="8859"/>
        </ext>
      </extLst>
    </bk>
    <bk>
      <extLst>
        <ext uri="{3e2802c4-a4d2-4d8b-9148-e3be6c30e623}">
          <xlrd:rvb i="8862"/>
        </ext>
      </extLst>
    </bk>
    <bk>
      <extLst>
        <ext uri="{3e2802c4-a4d2-4d8b-9148-e3be6c30e623}">
          <xlrd:rvb i="8864"/>
        </ext>
      </extLst>
    </bk>
    <bk>
      <extLst>
        <ext uri="{3e2802c4-a4d2-4d8b-9148-e3be6c30e623}">
          <xlrd:rvb i="8867"/>
        </ext>
      </extLst>
    </bk>
    <bk>
      <extLst>
        <ext uri="{3e2802c4-a4d2-4d8b-9148-e3be6c30e623}">
          <xlrd:rvb i="8870"/>
        </ext>
      </extLst>
    </bk>
    <bk>
      <extLst>
        <ext uri="{3e2802c4-a4d2-4d8b-9148-e3be6c30e623}">
          <xlrd:rvb i="8873"/>
        </ext>
      </extLst>
    </bk>
    <bk>
      <extLst>
        <ext uri="{3e2802c4-a4d2-4d8b-9148-e3be6c30e623}">
          <xlrd:rvb i="8876"/>
        </ext>
      </extLst>
    </bk>
    <bk>
      <extLst>
        <ext uri="{3e2802c4-a4d2-4d8b-9148-e3be6c30e623}">
          <xlrd:rvb i="8879"/>
        </ext>
      </extLst>
    </bk>
    <bk>
      <extLst>
        <ext uri="{3e2802c4-a4d2-4d8b-9148-e3be6c30e623}">
          <xlrd:rvb i="8882"/>
        </ext>
      </extLst>
    </bk>
    <bk>
      <extLst>
        <ext uri="{3e2802c4-a4d2-4d8b-9148-e3be6c30e623}">
          <xlrd:rvb i="8885"/>
        </ext>
      </extLst>
    </bk>
    <bk>
      <extLst>
        <ext uri="{3e2802c4-a4d2-4d8b-9148-e3be6c30e623}">
          <xlrd:rvb i="8887"/>
        </ext>
      </extLst>
    </bk>
    <bk>
      <extLst>
        <ext uri="{3e2802c4-a4d2-4d8b-9148-e3be6c30e623}">
          <xlrd:rvb i="8890"/>
        </ext>
      </extLst>
    </bk>
    <bk>
      <extLst>
        <ext uri="{3e2802c4-a4d2-4d8b-9148-e3be6c30e623}">
          <xlrd:rvb i="8892"/>
        </ext>
      </extLst>
    </bk>
    <bk>
      <extLst>
        <ext uri="{3e2802c4-a4d2-4d8b-9148-e3be6c30e623}">
          <xlrd:rvb i="8895"/>
        </ext>
      </extLst>
    </bk>
    <bk>
      <extLst>
        <ext uri="{3e2802c4-a4d2-4d8b-9148-e3be6c30e623}">
          <xlrd:rvb i="8898"/>
        </ext>
      </extLst>
    </bk>
    <bk>
      <extLst>
        <ext uri="{3e2802c4-a4d2-4d8b-9148-e3be6c30e623}">
          <xlrd:rvb i="8900"/>
        </ext>
      </extLst>
    </bk>
    <bk>
      <extLst>
        <ext uri="{3e2802c4-a4d2-4d8b-9148-e3be6c30e623}">
          <xlrd:rvb i="8903"/>
        </ext>
      </extLst>
    </bk>
    <bk>
      <extLst>
        <ext uri="{3e2802c4-a4d2-4d8b-9148-e3be6c30e623}">
          <xlrd:rvb i="8906"/>
        </ext>
      </extLst>
    </bk>
    <bk>
      <extLst>
        <ext uri="{3e2802c4-a4d2-4d8b-9148-e3be6c30e623}">
          <xlrd:rvb i="8909"/>
        </ext>
      </extLst>
    </bk>
    <bk>
      <extLst>
        <ext uri="{3e2802c4-a4d2-4d8b-9148-e3be6c30e623}">
          <xlrd:rvb i="8912"/>
        </ext>
      </extLst>
    </bk>
    <bk>
      <extLst>
        <ext uri="{3e2802c4-a4d2-4d8b-9148-e3be6c30e623}">
          <xlrd:rvb i="8914"/>
        </ext>
      </extLst>
    </bk>
    <bk>
      <extLst>
        <ext uri="{3e2802c4-a4d2-4d8b-9148-e3be6c30e623}">
          <xlrd:rvb i="8917"/>
        </ext>
      </extLst>
    </bk>
    <bk>
      <extLst>
        <ext uri="{3e2802c4-a4d2-4d8b-9148-e3be6c30e623}">
          <xlrd:rvb i="8920"/>
        </ext>
      </extLst>
    </bk>
    <bk>
      <extLst>
        <ext uri="{3e2802c4-a4d2-4d8b-9148-e3be6c30e623}">
          <xlrd:rvb i="8923"/>
        </ext>
      </extLst>
    </bk>
    <bk>
      <extLst>
        <ext uri="{3e2802c4-a4d2-4d8b-9148-e3be6c30e623}">
          <xlrd:rvb i="8925"/>
        </ext>
      </extLst>
    </bk>
    <bk>
      <extLst>
        <ext uri="{3e2802c4-a4d2-4d8b-9148-e3be6c30e623}">
          <xlrd:rvb i="8928"/>
        </ext>
      </extLst>
    </bk>
    <bk>
      <extLst>
        <ext uri="{3e2802c4-a4d2-4d8b-9148-e3be6c30e623}">
          <xlrd:rvb i="8931"/>
        </ext>
      </extLst>
    </bk>
    <bk>
      <extLst>
        <ext uri="{3e2802c4-a4d2-4d8b-9148-e3be6c30e623}">
          <xlrd:rvb i="8934"/>
        </ext>
      </extLst>
    </bk>
    <bk>
      <extLst>
        <ext uri="{3e2802c4-a4d2-4d8b-9148-e3be6c30e623}">
          <xlrd:rvb i="8936"/>
        </ext>
      </extLst>
    </bk>
    <bk>
      <extLst>
        <ext uri="{3e2802c4-a4d2-4d8b-9148-e3be6c30e623}">
          <xlrd:rvb i="8939"/>
        </ext>
      </extLst>
    </bk>
    <bk>
      <extLst>
        <ext uri="{3e2802c4-a4d2-4d8b-9148-e3be6c30e623}">
          <xlrd:rvb i="8942"/>
        </ext>
      </extLst>
    </bk>
    <bk>
      <extLst>
        <ext uri="{3e2802c4-a4d2-4d8b-9148-e3be6c30e623}">
          <xlrd:rvb i="8945"/>
        </ext>
      </extLst>
    </bk>
    <bk>
      <extLst>
        <ext uri="{3e2802c4-a4d2-4d8b-9148-e3be6c30e623}">
          <xlrd:rvb i="8948"/>
        </ext>
      </extLst>
    </bk>
    <bk>
      <extLst>
        <ext uri="{3e2802c4-a4d2-4d8b-9148-e3be6c30e623}">
          <xlrd:rvb i="8951"/>
        </ext>
      </extLst>
    </bk>
    <bk>
      <extLst>
        <ext uri="{3e2802c4-a4d2-4d8b-9148-e3be6c30e623}">
          <xlrd:rvb i="8954"/>
        </ext>
      </extLst>
    </bk>
    <bk>
      <extLst>
        <ext uri="{3e2802c4-a4d2-4d8b-9148-e3be6c30e623}">
          <xlrd:rvb i="8956"/>
        </ext>
      </extLst>
    </bk>
    <bk>
      <extLst>
        <ext uri="{3e2802c4-a4d2-4d8b-9148-e3be6c30e623}">
          <xlrd:rvb i="8959"/>
        </ext>
      </extLst>
    </bk>
    <bk>
      <extLst>
        <ext uri="{3e2802c4-a4d2-4d8b-9148-e3be6c30e623}">
          <xlrd:rvb i="8962"/>
        </ext>
      </extLst>
    </bk>
    <bk>
      <extLst>
        <ext uri="{3e2802c4-a4d2-4d8b-9148-e3be6c30e623}">
          <xlrd:rvb i="8965"/>
        </ext>
      </extLst>
    </bk>
    <bk>
      <extLst>
        <ext uri="{3e2802c4-a4d2-4d8b-9148-e3be6c30e623}">
          <xlrd:rvb i="8968"/>
        </ext>
      </extLst>
    </bk>
    <bk>
      <extLst>
        <ext uri="{3e2802c4-a4d2-4d8b-9148-e3be6c30e623}">
          <xlrd:rvb i="8971"/>
        </ext>
      </extLst>
    </bk>
    <bk>
      <extLst>
        <ext uri="{3e2802c4-a4d2-4d8b-9148-e3be6c30e623}">
          <xlrd:rvb i="8973"/>
        </ext>
      </extLst>
    </bk>
    <bk>
      <extLst>
        <ext uri="{3e2802c4-a4d2-4d8b-9148-e3be6c30e623}">
          <xlrd:rvb i="8975"/>
        </ext>
      </extLst>
    </bk>
    <bk>
      <extLst>
        <ext uri="{3e2802c4-a4d2-4d8b-9148-e3be6c30e623}">
          <xlrd:rvb i="8977"/>
        </ext>
      </extLst>
    </bk>
    <bk>
      <extLst>
        <ext uri="{3e2802c4-a4d2-4d8b-9148-e3be6c30e623}">
          <xlrd:rvb i="8980"/>
        </ext>
      </extLst>
    </bk>
    <bk>
      <extLst>
        <ext uri="{3e2802c4-a4d2-4d8b-9148-e3be6c30e623}">
          <xlrd:rvb i="8983"/>
        </ext>
      </extLst>
    </bk>
    <bk>
      <extLst>
        <ext uri="{3e2802c4-a4d2-4d8b-9148-e3be6c30e623}">
          <xlrd:rvb i="8986"/>
        </ext>
      </extLst>
    </bk>
    <bk>
      <extLst>
        <ext uri="{3e2802c4-a4d2-4d8b-9148-e3be6c30e623}">
          <xlrd:rvb i="8988"/>
        </ext>
      </extLst>
    </bk>
    <bk>
      <extLst>
        <ext uri="{3e2802c4-a4d2-4d8b-9148-e3be6c30e623}">
          <xlrd:rvb i="8991"/>
        </ext>
      </extLst>
    </bk>
    <bk>
      <extLst>
        <ext uri="{3e2802c4-a4d2-4d8b-9148-e3be6c30e623}">
          <xlrd:rvb i="8994"/>
        </ext>
      </extLst>
    </bk>
    <bk>
      <extLst>
        <ext uri="{3e2802c4-a4d2-4d8b-9148-e3be6c30e623}">
          <xlrd:rvb i="8996"/>
        </ext>
      </extLst>
    </bk>
    <bk>
      <extLst>
        <ext uri="{3e2802c4-a4d2-4d8b-9148-e3be6c30e623}">
          <xlrd:rvb i="8999"/>
        </ext>
      </extLst>
    </bk>
    <bk>
      <extLst>
        <ext uri="{3e2802c4-a4d2-4d8b-9148-e3be6c30e623}">
          <xlrd:rvb i="9002"/>
        </ext>
      </extLst>
    </bk>
    <bk>
      <extLst>
        <ext uri="{3e2802c4-a4d2-4d8b-9148-e3be6c30e623}">
          <xlrd:rvb i="9005"/>
        </ext>
      </extLst>
    </bk>
    <bk>
      <extLst>
        <ext uri="{3e2802c4-a4d2-4d8b-9148-e3be6c30e623}">
          <xlrd:rvb i="9008"/>
        </ext>
      </extLst>
    </bk>
    <bk>
      <extLst>
        <ext uri="{3e2802c4-a4d2-4d8b-9148-e3be6c30e623}">
          <xlrd:rvb i="9011"/>
        </ext>
      </extLst>
    </bk>
    <bk>
      <extLst>
        <ext uri="{3e2802c4-a4d2-4d8b-9148-e3be6c30e623}">
          <xlrd:rvb i="9014"/>
        </ext>
      </extLst>
    </bk>
    <bk>
      <extLst>
        <ext uri="{3e2802c4-a4d2-4d8b-9148-e3be6c30e623}">
          <xlrd:rvb i="9017"/>
        </ext>
      </extLst>
    </bk>
    <bk>
      <extLst>
        <ext uri="{3e2802c4-a4d2-4d8b-9148-e3be6c30e623}">
          <xlrd:rvb i="9020"/>
        </ext>
      </extLst>
    </bk>
    <bk>
      <extLst>
        <ext uri="{3e2802c4-a4d2-4d8b-9148-e3be6c30e623}">
          <xlrd:rvb i="9023"/>
        </ext>
      </extLst>
    </bk>
    <bk>
      <extLst>
        <ext uri="{3e2802c4-a4d2-4d8b-9148-e3be6c30e623}">
          <xlrd:rvb i="9026"/>
        </ext>
      </extLst>
    </bk>
    <bk>
      <extLst>
        <ext uri="{3e2802c4-a4d2-4d8b-9148-e3be6c30e623}">
          <xlrd:rvb i="9029"/>
        </ext>
      </extLst>
    </bk>
    <bk>
      <extLst>
        <ext uri="{3e2802c4-a4d2-4d8b-9148-e3be6c30e623}">
          <xlrd:rvb i="9032"/>
        </ext>
      </extLst>
    </bk>
    <bk>
      <extLst>
        <ext uri="{3e2802c4-a4d2-4d8b-9148-e3be6c30e623}">
          <xlrd:rvb i="9034"/>
        </ext>
      </extLst>
    </bk>
    <bk>
      <extLst>
        <ext uri="{3e2802c4-a4d2-4d8b-9148-e3be6c30e623}">
          <xlrd:rvb i="9037"/>
        </ext>
      </extLst>
    </bk>
    <bk>
      <extLst>
        <ext uri="{3e2802c4-a4d2-4d8b-9148-e3be6c30e623}">
          <xlrd:rvb i="9039"/>
        </ext>
      </extLst>
    </bk>
    <bk>
      <extLst>
        <ext uri="{3e2802c4-a4d2-4d8b-9148-e3be6c30e623}">
          <xlrd:rvb i="9042"/>
        </ext>
      </extLst>
    </bk>
    <bk>
      <extLst>
        <ext uri="{3e2802c4-a4d2-4d8b-9148-e3be6c30e623}">
          <xlrd:rvb i="9044"/>
        </ext>
      </extLst>
    </bk>
    <bk>
      <extLst>
        <ext uri="{3e2802c4-a4d2-4d8b-9148-e3be6c30e623}">
          <xlrd:rvb i="9046"/>
        </ext>
      </extLst>
    </bk>
    <bk>
      <extLst>
        <ext uri="{3e2802c4-a4d2-4d8b-9148-e3be6c30e623}">
          <xlrd:rvb i="9049"/>
        </ext>
      </extLst>
    </bk>
    <bk>
      <extLst>
        <ext uri="{3e2802c4-a4d2-4d8b-9148-e3be6c30e623}">
          <xlrd:rvb i="9051"/>
        </ext>
      </extLst>
    </bk>
    <bk>
      <extLst>
        <ext uri="{3e2802c4-a4d2-4d8b-9148-e3be6c30e623}">
          <xlrd:rvb i="9054"/>
        </ext>
      </extLst>
    </bk>
    <bk>
      <extLst>
        <ext uri="{3e2802c4-a4d2-4d8b-9148-e3be6c30e623}">
          <xlrd:rvb i="9056"/>
        </ext>
      </extLst>
    </bk>
    <bk>
      <extLst>
        <ext uri="{3e2802c4-a4d2-4d8b-9148-e3be6c30e623}">
          <xlrd:rvb i="9058"/>
        </ext>
      </extLst>
    </bk>
    <bk>
      <extLst>
        <ext uri="{3e2802c4-a4d2-4d8b-9148-e3be6c30e623}">
          <xlrd:rvb i="9061"/>
        </ext>
      </extLst>
    </bk>
    <bk>
      <extLst>
        <ext uri="{3e2802c4-a4d2-4d8b-9148-e3be6c30e623}">
          <xlrd:rvb i="9064"/>
        </ext>
      </extLst>
    </bk>
    <bk>
      <extLst>
        <ext uri="{3e2802c4-a4d2-4d8b-9148-e3be6c30e623}">
          <xlrd:rvb i="9067"/>
        </ext>
      </extLst>
    </bk>
    <bk>
      <extLst>
        <ext uri="{3e2802c4-a4d2-4d8b-9148-e3be6c30e623}">
          <xlrd:rvb i="9069"/>
        </ext>
      </extLst>
    </bk>
    <bk>
      <extLst>
        <ext uri="{3e2802c4-a4d2-4d8b-9148-e3be6c30e623}">
          <xlrd:rvb i="9072"/>
        </ext>
      </extLst>
    </bk>
    <bk>
      <extLst>
        <ext uri="{3e2802c4-a4d2-4d8b-9148-e3be6c30e623}">
          <xlrd:rvb i="9075"/>
        </ext>
      </extLst>
    </bk>
    <bk>
      <extLst>
        <ext uri="{3e2802c4-a4d2-4d8b-9148-e3be6c30e623}">
          <xlrd:rvb i="9078"/>
        </ext>
      </extLst>
    </bk>
    <bk>
      <extLst>
        <ext uri="{3e2802c4-a4d2-4d8b-9148-e3be6c30e623}">
          <xlrd:rvb i="9081"/>
        </ext>
      </extLst>
    </bk>
    <bk>
      <extLst>
        <ext uri="{3e2802c4-a4d2-4d8b-9148-e3be6c30e623}">
          <xlrd:rvb i="9084"/>
        </ext>
      </extLst>
    </bk>
    <bk>
      <extLst>
        <ext uri="{3e2802c4-a4d2-4d8b-9148-e3be6c30e623}">
          <xlrd:rvb i="9087"/>
        </ext>
      </extLst>
    </bk>
    <bk>
      <extLst>
        <ext uri="{3e2802c4-a4d2-4d8b-9148-e3be6c30e623}">
          <xlrd:rvb i="9090"/>
        </ext>
      </extLst>
    </bk>
    <bk>
      <extLst>
        <ext uri="{3e2802c4-a4d2-4d8b-9148-e3be6c30e623}">
          <xlrd:rvb i="9093"/>
        </ext>
      </extLst>
    </bk>
    <bk>
      <extLst>
        <ext uri="{3e2802c4-a4d2-4d8b-9148-e3be6c30e623}">
          <xlrd:rvb i="9096"/>
        </ext>
      </extLst>
    </bk>
    <bk>
      <extLst>
        <ext uri="{3e2802c4-a4d2-4d8b-9148-e3be6c30e623}">
          <xlrd:rvb i="9099"/>
        </ext>
      </extLst>
    </bk>
    <bk>
      <extLst>
        <ext uri="{3e2802c4-a4d2-4d8b-9148-e3be6c30e623}">
          <xlrd:rvb i="9102"/>
        </ext>
      </extLst>
    </bk>
    <bk>
      <extLst>
        <ext uri="{3e2802c4-a4d2-4d8b-9148-e3be6c30e623}">
          <xlrd:rvb i="9104"/>
        </ext>
      </extLst>
    </bk>
    <bk>
      <extLst>
        <ext uri="{3e2802c4-a4d2-4d8b-9148-e3be6c30e623}">
          <xlrd:rvb i="9107"/>
        </ext>
      </extLst>
    </bk>
    <bk>
      <extLst>
        <ext uri="{3e2802c4-a4d2-4d8b-9148-e3be6c30e623}">
          <xlrd:rvb i="9110"/>
        </ext>
      </extLst>
    </bk>
    <bk>
      <extLst>
        <ext uri="{3e2802c4-a4d2-4d8b-9148-e3be6c30e623}">
          <xlrd:rvb i="9113"/>
        </ext>
      </extLst>
    </bk>
    <bk>
      <extLst>
        <ext uri="{3e2802c4-a4d2-4d8b-9148-e3be6c30e623}">
          <xlrd:rvb i="9116"/>
        </ext>
      </extLst>
    </bk>
    <bk>
      <extLst>
        <ext uri="{3e2802c4-a4d2-4d8b-9148-e3be6c30e623}">
          <xlrd:rvb i="9119"/>
        </ext>
      </extLst>
    </bk>
    <bk>
      <extLst>
        <ext uri="{3e2802c4-a4d2-4d8b-9148-e3be6c30e623}">
          <xlrd:rvb i="9122"/>
        </ext>
      </extLst>
    </bk>
    <bk>
      <extLst>
        <ext uri="{3e2802c4-a4d2-4d8b-9148-e3be6c30e623}">
          <xlrd:rvb i="9125"/>
        </ext>
      </extLst>
    </bk>
    <bk>
      <extLst>
        <ext uri="{3e2802c4-a4d2-4d8b-9148-e3be6c30e623}">
          <xlrd:rvb i="9127"/>
        </ext>
      </extLst>
    </bk>
    <bk>
      <extLst>
        <ext uri="{3e2802c4-a4d2-4d8b-9148-e3be6c30e623}">
          <xlrd:rvb i="9129"/>
        </ext>
      </extLst>
    </bk>
    <bk>
      <extLst>
        <ext uri="{3e2802c4-a4d2-4d8b-9148-e3be6c30e623}">
          <xlrd:rvb i="9132"/>
        </ext>
      </extLst>
    </bk>
    <bk>
      <extLst>
        <ext uri="{3e2802c4-a4d2-4d8b-9148-e3be6c30e623}">
          <xlrd:rvb i="9134"/>
        </ext>
      </extLst>
    </bk>
    <bk>
      <extLst>
        <ext uri="{3e2802c4-a4d2-4d8b-9148-e3be6c30e623}">
          <xlrd:rvb i="9137"/>
        </ext>
      </extLst>
    </bk>
    <bk>
      <extLst>
        <ext uri="{3e2802c4-a4d2-4d8b-9148-e3be6c30e623}">
          <xlrd:rvb i="9140"/>
        </ext>
      </extLst>
    </bk>
    <bk>
      <extLst>
        <ext uri="{3e2802c4-a4d2-4d8b-9148-e3be6c30e623}">
          <xlrd:rvb i="9143"/>
        </ext>
      </extLst>
    </bk>
    <bk>
      <extLst>
        <ext uri="{3e2802c4-a4d2-4d8b-9148-e3be6c30e623}">
          <xlrd:rvb i="9146"/>
        </ext>
      </extLst>
    </bk>
    <bk>
      <extLst>
        <ext uri="{3e2802c4-a4d2-4d8b-9148-e3be6c30e623}">
          <xlrd:rvb i="9149"/>
        </ext>
      </extLst>
    </bk>
    <bk>
      <extLst>
        <ext uri="{3e2802c4-a4d2-4d8b-9148-e3be6c30e623}">
          <xlrd:rvb i="9152"/>
        </ext>
      </extLst>
    </bk>
    <bk>
      <extLst>
        <ext uri="{3e2802c4-a4d2-4d8b-9148-e3be6c30e623}">
          <xlrd:rvb i="9155"/>
        </ext>
      </extLst>
    </bk>
    <bk>
      <extLst>
        <ext uri="{3e2802c4-a4d2-4d8b-9148-e3be6c30e623}">
          <xlrd:rvb i="9158"/>
        </ext>
      </extLst>
    </bk>
    <bk>
      <extLst>
        <ext uri="{3e2802c4-a4d2-4d8b-9148-e3be6c30e623}">
          <xlrd:rvb i="9161"/>
        </ext>
      </extLst>
    </bk>
    <bk>
      <extLst>
        <ext uri="{3e2802c4-a4d2-4d8b-9148-e3be6c30e623}">
          <xlrd:rvb i="9164"/>
        </ext>
      </extLst>
    </bk>
    <bk>
      <extLst>
        <ext uri="{3e2802c4-a4d2-4d8b-9148-e3be6c30e623}">
          <xlrd:rvb i="9167"/>
        </ext>
      </extLst>
    </bk>
    <bk>
      <extLst>
        <ext uri="{3e2802c4-a4d2-4d8b-9148-e3be6c30e623}">
          <xlrd:rvb i="9170"/>
        </ext>
      </extLst>
    </bk>
    <bk>
      <extLst>
        <ext uri="{3e2802c4-a4d2-4d8b-9148-e3be6c30e623}">
          <xlrd:rvb i="9172"/>
        </ext>
      </extLst>
    </bk>
    <bk>
      <extLst>
        <ext uri="{3e2802c4-a4d2-4d8b-9148-e3be6c30e623}">
          <xlrd:rvb i="9174"/>
        </ext>
      </extLst>
    </bk>
    <bk>
      <extLst>
        <ext uri="{3e2802c4-a4d2-4d8b-9148-e3be6c30e623}">
          <xlrd:rvb i="9177"/>
        </ext>
      </extLst>
    </bk>
    <bk>
      <extLst>
        <ext uri="{3e2802c4-a4d2-4d8b-9148-e3be6c30e623}">
          <xlrd:rvb i="9179"/>
        </ext>
      </extLst>
    </bk>
    <bk>
      <extLst>
        <ext uri="{3e2802c4-a4d2-4d8b-9148-e3be6c30e623}">
          <xlrd:rvb i="9182"/>
        </ext>
      </extLst>
    </bk>
    <bk>
      <extLst>
        <ext uri="{3e2802c4-a4d2-4d8b-9148-e3be6c30e623}">
          <xlrd:rvb i="9185"/>
        </ext>
      </extLst>
    </bk>
    <bk>
      <extLst>
        <ext uri="{3e2802c4-a4d2-4d8b-9148-e3be6c30e623}">
          <xlrd:rvb i="9188"/>
        </ext>
      </extLst>
    </bk>
    <bk>
      <extLst>
        <ext uri="{3e2802c4-a4d2-4d8b-9148-e3be6c30e623}">
          <xlrd:rvb i="9191"/>
        </ext>
      </extLst>
    </bk>
    <bk>
      <extLst>
        <ext uri="{3e2802c4-a4d2-4d8b-9148-e3be6c30e623}">
          <xlrd:rvb i="9194"/>
        </ext>
      </extLst>
    </bk>
    <bk>
      <extLst>
        <ext uri="{3e2802c4-a4d2-4d8b-9148-e3be6c30e623}">
          <xlrd:rvb i="9197"/>
        </ext>
      </extLst>
    </bk>
    <bk>
      <extLst>
        <ext uri="{3e2802c4-a4d2-4d8b-9148-e3be6c30e623}">
          <xlrd:rvb i="9199"/>
        </ext>
      </extLst>
    </bk>
    <bk>
      <extLst>
        <ext uri="{3e2802c4-a4d2-4d8b-9148-e3be6c30e623}">
          <xlrd:rvb i="9201"/>
        </ext>
      </extLst>
    </bk>
    <bk>
      <extLst>
        <ext uri="{3e2802c4-a4d2-4d8b-9148-e3be6c30e623}">
          <xlrd:rvb i="9204"/>
        </ext>
      </extLst>
    </bk>
    <bk>
      <extLst>
        <ext uri="{3e2802c4-a4d2-4d8b-9148-e3be6c30e623}">
          <xlrd:rvb i="9206"/>
        </ext>
      </extLst>
    </bk>
    <bk>
      <extLst>
        <ext uri="{3e2802c4-a4d2-4d8b-9148-e3be6c30e623}">
          <xlrd:rvb i="9209"/>
        </ext>
      </extLst>
    </bk>
    <bk>
      <extLst>
        <ext uri="{3e2802c4-a4d2-4d8b-9148-e3be6c30e623}">
          <xlrd:rvb i="9212"/>
        </ext>
      </extLst>
    </bk>
    <bk>
      <extLst>
        <ext uri="{3e2802c4-a4d2-4d8b-9148-e3be6c30e623}">
          <xlrd:rvb i="9214"/>
        </ext>
      </extLst>
    </bk>
    <bk>
      <extLst>
        <ext uri="{3e2802c4-a4d2-4d8b-9148-e3be6c30e623}">
          <xlrd:rvb i="9216"/>
        </ext>
      </extLst>
    </bk>
    <bk>
      <extLst>
        <ext uri="{3e2802c4-a4d2-4d8b-9148-e3be6c30e623}">
          <xlrd:rvb i="9219"/>
        </ext>
      </extLst>
    </bk>
    <bk>
      <extLst>
        <ext uri="{3e2802c4-a4d2-4d8b-9148-e3be6c30e623}">
          <xlrd:rvb i="9222"/>
        </ext>
      </extLst>
    </bk>
    <bk>
      <extLst>
        <ext uri="{3e2802c4-a4d2-4d8b-9148-e3be6c30e623}">
          <xlrd:rvb i="9224"/>
        </ext>
      </extLst>
    </bk>
    <bk>
      <extLst>
        <ext uri="{3e2802c4-a4d2-4d8b-9148-e3be6c30e623}">
          <xlrd:rvb i="9227"/>
        </ext>
      </extLst>
    </bk>
    <bk>
      <extLst>
        <ext uri="{3e2802c4-a4d2-4d8b-9148-e3be6c30e623}">
          <xlrd:rvb i="9230"/>
        </ext>
      </extLst>
    </bk>
    <bk>
      <extLst>
        <ext uri="{3e2802c4-a4d2-4d8b-9148-e3be6c30e623}">
          <xlrd:rvb i="9232"/>
        </ext>
      </extLst>
    </bk>
    <bk>
      <extLst>
        <ext uri="{3e2802c4-a4d2-4d8b-9148-e3be6c30e623}">
          <xlrd:rvb i="9235"/>
        </ext>
      </extLst>
    </bk>
    <bk>
      <extLst>
        <ext uri="{3e2802c4-a4d2-4d8b-9148-e3be6c30e623}">
          <xlrd:rvb i="9237"/>
        </ext>
      </extLst>
    </bk>
    <bk>
      <extLst>
        <ext uri="{3e2802c4-a4d2-4d8b-9148-e3be6c30e623}">
          <xlrd:rvb i="9239"/>
        </ext>
      </extLst>
    </bk>
    <bk>
      <extLst>
        <ext uri="{3e2802c4-a4d2-4d8b-9148-e3be6c30e623}">
          <xlrd:rvb i="9242"/>
        </ext>
      </extLst>
    </bk>
    <bk>
      <extLst>
        <ext uri="{3e2802c4-a4d2-4d8b-9148-e3be6c30e623}">
          <xlrd:rvb i="9244"/>
        </ext>
      </extLst>
    </bk>
    <bk>
      <extLst>
        <ext uri="{3e2802c4-a4d2-4d8b-9148-e3be6c30e623}">
          <xlrd:rvb i="9247"/>
        </ext>
      </extLst>
    </bk>
    <bk>
      <extLst>
        <ext uri="{3e2802c4-a4d2-4d8b-9148-e3be6c30e623}">
          <xlrd:rvb i="9249"/>
        </ext>
      </extLst>
    </bk>
    <bk>
      <extLst>
        <ext uri="{3e2802c4-a4d2-4d8b-9148-e3be6c30e623}">
          <xlrd:rvb i="9252"/>
        </ext>
      </extLst>
    </bk>
    <bk>
      <extLst>
        <ext uri="{3e2802c4-a4d2-4d8b-9148-e3be6c30e623}">
          <xlrd:rvb i="9255"/>
        </ext>
      </extLst>
    </bk>
    <bk>
      <extLst>
        <ext uri="{3e2802c4-a4d2-4d8b-9148-e3be6c30e623}">
          <xlrd:rvb i="9258"/>
        </ext>
      </extLst>
    </bk>
    <bk>
      <extLst>
        <ext uri="{3e2802c4-a4d2-4d8b-9148-e3be6c30e623}">
          <xlrd:rvb i="9260"/>
        </ext>
      </extLst>
    </bk>
    <bk>
      <extLst>
        <ext uri="{3e2802c4-a4d2-4d8b-9148-e3be6c30e623}">
          <xlrd:rvb i="9263"/>
        </ext>
      </extLst>
    </bk>
    <bk>
      <extLst>
        <ext uri="{3e2802c4-a4d2-4d8b-9148-e3be6c30e623}">
          <xlrd:rvb i="9266"/>
        </ext>
      </extLst>
    </bk>
    <bk>
      <extLst>
        <ext uri="{3e2802c4-a4d2-4d8b-9148-e3be6c30e623}">
          <xlrd:rvb i="9269"/>
        </ext>
      </extLst>
    </bk>
    <bk>
      <extLst>
        <ext uri="{3e2802c4-a4d2-4d8b-9148-e3be6c30e623}">
          <xlrd:rvb i="9271"/>
        </ext>
      </extLst>
    </bk>
    <bk>
      <extLst>
        <ext uri="{3e2802c4-a4d2-4d8b-9148-e3be6c30e623}">
          <xlrd:rvb i="9273"/>
        </ext>
      </extLst>
    </bk>
    <bk>
      <extLst>
        <ext uri="{3e2802c4-a4d2-4d8b-9148-e3be6c30e623}">
          <xlrd:rvb i="9275"/>
        </ext>
      </extLst>
    </bk>
    <bk>
      <extLst>
        <ext uri="{3e2802c4-a4d2-4d8b-9148-e3be6c30e623}">
          <xlrd:rvb i="9277"/>
        </ext>
      </extLst>
    </bk>
    <bk>
      <extLst>
        <ext uri="{3e2802c4-a4d2-4d8b-9148-e3be6c30e623}">
          <xlrd:rvb i="9280"/>
        </ext>
      </extLst>
    </bk>
    <bk>
      <extLst>
        <ext uri="{3e2802c4-a4d2-4d8b-9148-e3be6c30e623}">
          <xlrd:rvb i="9283"/>
        </ext>
      </extLst>
    </bk>
    <bk>
      <extLst>
        <ext uri="{3e2802c4-a4d2-4d8b-9148-e3be6c30e623}">
          <xlrd:rvb i="9285"/>
        </ext>
      </extLst>
    </bk>
    <bk>
      <extLst>
        <ext uri="{3e2802c4-a4d2-4d8b-9148-e3be6c30e623}">
          <xlrd:rvb i="9288"/>
        </ext>
      </extLst>
    </bk>
    <bk>
      <extLst>
        <ext uri="{3e2802c4-a4d2-4d8b-9148-e3be6c30e623}">
          <xlrd:rvb i="9291"/>
        </ext>
      </extLst>
    </bk>
    <bk>
      <extLst>
        <ext uri="{3e2802c4-a4d2-4d8b-9148-e3be6c30e623}">
          <xlrd:rvb i="9293"/>
        </ext>
      </extLst>
    </bk>
    <bk>
      <extLst>
        <ext uri="{3e2802c4-a4d2-4d8b-9148-e3be6c30e623}">
          <xlrd:rvb i="9295"/>
        </ext>
      </extLst>
    </bk>
    <bk>
      <extLst>
        <ext uri="{3e2802c4-a4d2-4d8b-9148-e3be6c30e623}">
          <xlrd:rvb i="9297"/>
        </ext>
      </extLst>
    </bk>
    <bk>
      <extLst>
        <ext uri="{3e2802c4-a4d2-4d8b-9148-e3be6c30e623}">
          <xlrd:rvb i="9300"/>
        </ext>
      </extLst>
    </bk>
    <bk>
      <extLst>
        <ext uri="{3e2802c4-a4d2-4d8b-9148-e3be6c30e623}">
          <xlrd:rvb i="9303"/>
        </ext>
      </extLst>
    </bk>
    <bk>
      <extLst>
        <ext uri="{3e2802c4-a4d2-4d8b-9148-e3be6c30e623}">
          <xlrd:rvb i="9305"/>
        </ext>
      </extLst>
    </bk>
    <bk>
      <extLst>
        <ext uri="{3e2802c4-a4d2-4d8b-9148-e3be6c30e623}">
          <xlrd:rvb i="9308"/>
        </ext>
      </extLst>
    </bk>
    <bk>
      <extLst>
        <ext uri="{3e2802c4-a4d2-4d8b-9148-e3be6c30e623}">
          <xlrd:rvb i="9311"/>
        </ext>
      </extLst>
    </bk>
    <bk>
      <extLst>
        <ext uri="{3e2802c4-a4d2-4d8b-9148-e3be6c30e623}">
          <xlrd:rvb i="9314"/>
        </ext>
      </extLst>
    </bk>
    <bk>
      <extLst>
        <ext uri="{3e2802c4-a4d2-4d8b-9148-e3be6c30e623}">
          <xlrd:rvb i="9317"/>
        </ext>
      </extLst>
    </bk>
    <bk>
      <extLst>
        <ext uri="{3e2802c4-a4d2-4d8b-9148-e3be6c30e623}">
          <xlrd:rvb i="9320"/>
        </ext>
      </extLst>
    </bk>
    <bk>
      <extLst>
        <ext uri="{3e2802c4-a4d2-4d8b-9148-e3be6c30e623}">
          <xlrd:rvb i="9323"/>
        </ext>
      </extLst>
    </bk>
    <bk>
      <extLst>
        <ext uri="{3e2802c4-a4d2-4d8b-9148-e3be6c30e623}">
          <xlrd:rvb i="9326"/>
        </ext>
      </extLst>
    </bk>
    <bk>
      <extLst>
        <ext uri="{3e2802c4-a4d2-4d8b-9148-e3be6c30e623}">
          <xlrd:rvb i="9329"/>
        </ext>
      </extLst>
    </bk>
    <bk>
      <extLst>
        <ext uri="{3e2802c4-a4d2-4d8b-9148-e3be6c30e623}">
          <xlrd:rvb i="9332"/>
        </ext>
      </extLst>
    </bk>
    <bk>
      <extLst>
        <ext uri="{3e2802c4-a4d2-4d8b-9148-e3be6c30e623}">
          <xlrd:rvb i="9335"/>
        </ext>
      </extLst>
    </bk>
    <bk>
      <extLst>
        <ext uri="{3e2802c4-a4d2-4d8b-9148-e3be6c30e623}">
          <xlrd:rvb i="9337"/>
        </ext>
      </extLst>
    </bk>
    <bk>
      <extLst>
        <ext uri="{3e2802c4-a4d2-4d8b-9148-e3be6c30e623}">
          <xlrd:rvb i="9340"/>
        </ext>
      </extLst>
    </bk>
    <bk>
      <extLst>
        <ext uri="{3e2802c4-a4d2-4d8b-9148-e3be6c30e623}">
          <xlrd:rvb i="9343"/>
        </ext>
      </extLst>
    </bk>
    <bk>
      <extLst>
        <ext uri="{3e2802c4-a4d2-4d8b-9148-e3be6c30e623}">
          <xlrd:rvb i="9346"/>
        </ext>
      </extLst>
    </bk>
    <bk>
      <extLst>
        <ext uri="{3e2802c4-a4d2-4d8b-9148-e3be6c30e623}">
          <xlrd:rvb i="9349"/>
        </ext>
      </extLst>
    </bk>
    <bk>
      <extLst>
        <ext uri="{3e2802c4-a4d2-4d8b-9148-e3be6c30e623}">
          <xlrd:rvb i="9352"/>
        </ext>
      </extLst>
    </bk>
    <bk>
      <extLst>
        <ext uri="{3e2802c4-a4d2-4d8b-9148-e3be6c30e623}">
          <xlrd:rvb i="9355"/>
        </ext>
      </extLst>
    </bk>
    <bk>
      <extLst>
        <ext uri="{3e2802c4-a4d2-4d8b-9148-e3be6c30e623}">
          <xlrd:rvb i="9358"/>
        </ext>
      </extLst>
    </bk>
    <bk>
      <extLst>
        <ext uri="{3e2802c4-a4d2-4d8b-9148-e3be6c30e623}">
          <xlrd:rvb i="9361"/>
        </ext>
      </extLst>
    </bk>
    <bk>
      <extLst>
        <ext uri="{3e2802c4-a4d2-4d8b-9148-e3be6c30e623}">
          <xlrd:rvb i="9364"/>
        </ext>
      </extLst>
    </bk>
    <bk>
      <extLst>
        <ext uri="{3e2802c4-a4d2-4d8b-9148-e3be6c30e623}">
          <xlrd:rvb i="9367"/>
        </ext>
      </extLst>
    </bk>
    <bk>
      <extLst>
        <ext uri="{3e2802c4-a4d2-4d8b-9148-e3be6c30e623}">
          <xlrd:rvb i="9370"/>
        </ext>
      </extLst>
    </bk>
    <bk>
      <extLst>
        <ext uri="{3e2802c4-a4d2-4d8b-9148-e3be6c30e623}">
          <xlrd:rvb i="9373"/>
        </ext>
      </extLst>
    </bk>
    <bk>
      <extLst>
        <ext uri="{3e2802c4-a4d2-4d8b-9148-e3be6c30e623}">
          <xlrd:rvb i="9375"/>
        </ext>
      </extLst>
    </bk>
    <bk>
      <extLst>
        <ext uri="{3e2802c4-a4d2-4d8b-9148-e3be6c30e623}">
          <xlrd:rvb i="9378"/>
        </ext>
      </extLst>
    </bk>
    <bk>
      <extLst>
        <ext uri="{3e2802c4-a4d2-4d8b-9148-e3be6c30e623}">
          <xlrd:rvb i="9381"/>
        </ext>
      </extLst>
    </bk>
    <bk>
      <extLst>
        <ext uri="{3e2802c4-a4d2-4d8b-9148-e3be6c30e623}">
          <xlrd:rvb i="9384"/>
        </ext>
      </extLst>
    </bk>
    <bk>
      <extLst>
        <ext uri="{3e2802c4-a4d2-4d8b-9148-e3be6c30e623}">
          <xlrd:rvb i="9387"/>
        </ext>
      </extLst>
    </bk>
    <bk>
      <extLst>
        <ext uri="{3e2802c4-a4d2-4d8b-9148-e3be6c30e623}">
          <xlrd:rvb i="9390"/>
        </ext>
      </extLst>
    </bk>
    <bk>
      <extLst>
        <ext uri="{3e2802c4-a4d2-4d8b-9148-e3be6c30e623}">
          <xlrd:rvb i="9393"/>
        </ext>
      </extLst>
    </bk>
    <bk>
      <extLst>
        <ext uri="{3e2802c4-a4d2-4d8b-9148-e3be6c30e623}">
          <xlrd:rvb i="9395"/>
        </ext>
      </extLst>
    </bk>
    <bk>
      <extLst>
        <ext uri="{3e2802c4-a4d2-4d8b-9148-e3be6c30e623}">
          <xlrd:rvb i="9398"/>
        </ext>
      </extLst>
    </bk>
    <bk>
      <extLst>
        <ext uri="{3e2802c4-a4d2-4d8b-9148-e3be6c30e623}">
          <xlrd:rvb i="9401"/>
        </ext>
      </extLst>
    </bk>
    <bk>
      <extLst>
        <ext uri="{3e2802c4-a4d2-4d8b-9148-e3be6c30e623}">
          <xlrd:rvb i="9404"/>
        </ext>
      </extLst>
    </bk>
    <bk>
      <extLst>
        <ext uri="{3e2802c4-a4d2-4d8b-9148-e3be6c30e623}">
          <xlrd:rvb i="9407"/>
        </ext>
      </extLst>
    </bk>
    <bk>
      <extLst>
        <ext uri="{3e2802c4-a4d2-4d8b-9148-e3be6c30e623}">
          <xlrd:rvb i="9410"/>
        </ext>
      </extLst>
    </bk>
    <bk>
      <extLst>
        <ext uri="{3e2802c4-a4d2-4d8b-9148-e3be6c30e623}">
          <xlrd:rvb i="9413"/>
        </ext>
      </extLst>
    </bk>
    <bk>
      <extLst>
        <ext uri="{3e2802c4-a4d2-4d8b-9148-e3be6c30e623}">
          <xlrd:rvb i="9416"/>
        </ext>
      </extLst>
    </bk>
    <bk>
      <extLst>
        <ext uri="{3e2802c4-a4d2-4d8b-9148-e3be6c30e623}">
          <xlrd:rvb i="9419"/>
        </ext>
      </extLst>
    </bk>
    <bk>
      <extLst>
        <ext uri="{3e2802c4-a4d2-4d8b-9148-e3be6c30e623}">
          <xlrd:rvb i="9422"/>
        </ext>
      </extLst>
    </bk>
    <bk>
      <extLst>
        <ext uri="{3e2802c4-a4d2-4d8b-9148-e3be6c30e623}">
          <xlrd:rvb i="9425"/>
        </ext>
      </extLst>
    </bk>
    <bk>
      <extLst>
        <ext uri="{3e2802c4-a4d2-4d8b-9148-e3be6c30e623}">
          <xlrd:rvb i="9428"/>
        </ext>
      </extLst>
    </bk>
    <bk>
      <extLst>
        <ext uri="{3e2802c4-a4d2-4d8b-9148-e3be6c30e623}">
          <xlrd:rvb i="9431"/>
        </ext>
      </extLst>
    </bk>
    <bk>
      <extLst>
        <ext uri="{3e2802c4-a4d2-4d8b-9148-e3be6c30e623}">
          <xlrd:rvb i="9434"/>
        </ext>
      </extLst>
    </bk>
    <bk>
      <extLst>
        <ext uri="{3e2802c4-a4d2-4d8b-9148-e3be6c30e623}">
          <xlrd:rvb i="9437"/>
        </ext>
      </extLst>
    </bk>
    <bk>
      <extLst>
        <ext uri="{3e2802c4-a4d2-4d8b-9148-e3be6c30e623}">
          <xlrd:rvb i="9440"/>
        </ext>
      </extLst>
    </bk>
    <bk>
      <extLst>
        <ext uri="{3e2802c4-a4d2-4d8b-9148-e3be6c30e623}">
          <xlrd:rvb i="9443"/>
        </ext>
      </extLst>
    </bk>
    <bk>
      <extLst>
        <ext uri="{3e2802c4-a4d2-4d8b-9148-e3be6c30e623}">
          <xlrd:rvb i="9446"/>
        </ext>
      </extLst>
    </bk>
    <bk>
      <extLst>
        <ext uri="{3e2802c4-a4d2-4d8b-9148-e3be6c30e623}">
          <xlrd:rvb i="9448"/>
        </ext>
      </extLst>
    </bk>
    <bk>
      <extLst>
        <ext uri="{3e2802c4-a4d2-4d8b-9148-e3be6c30e623}">
          <xlrd:rvb i="9450"/>
        </ext>
      </extLst>
    </bk>
    <bk>
      <extLst>
        <ext uri="{3e2802c4-a4d2-4d8b-9148-e3be6c30e623}">
          <xlrd:rvb i="9453"/>
        </ext>
      </extLst>
    </bk>
    <bk>
      <extLst>
        <ext uri="{3e2802c4-a4d2-4d8b-9148-e3be6c30e623}">
          <xlrd:rvb i="9456"/>
        </ext>
      </extLst>
    </bk>
    <bk>
      <extLst>
        <ext uri="{3e2802c4-a4d2-4d8b-9148-e3be6c30e623}">
          <xlrd:rvb i="9459"/>
        </ext>
      </extLst>
    </bk>
    <bk>
      <extLst>
        <ext uri="{3e2802c4-a4d2-4d8b-9148-e3be6c30e623}">
          <xlrd:rvb i="9462"/>
        </ext>
      </extLst>
    </bk>
    <bk>
      <extLst>
        <ext uri="{3e2802c4-a4d2-4d8b-9148-e3be6c30e623}">
          <xlrd:rvb i="9465"/>
        </ext>
      </extLst>
    </bk>
    <bk>
      <extLst>
        <ext uri="{3e2802c4-a4d2-4d8b-9148-e3be6c30e623}">
          <xlrd:rvb i="9468"/>
        </ext>
      </extLst>
    </bk>
    <bk>
      <extLst>
        <ext uri="{3e2802c4-a4d2-4d8b-9148-e3be6c30e623}">
          <xlrd:rvb i="9471"/>
        </ext>
      </extLst>
    </bk>
    <bk>
      <extLst>
        <ext uri="{3e2802c4-a4d2-4d8b-9148-e3be6c30e623}">
          <xlrd:rvb i="9474"/>
        </ext>
      </extLst>
    </bk>
    <bk>
      <extLst>
        <ext uri="{3e2802c4-a4d2-4d8b-9148-e3be6c30e623}">
          <xlrd:rvb i="9477"/>
        </ext>
      </extLst>
    </bk>
    <bk>
      <extLst>
        <ext uri="{3e2802c4-a4d2-4d8b-9148-e3be6c30e623}">
          <xlrd:rvb i="9480"/>
        </ext>
      </extLst>
    </bk>
    <bk>
      <extLst>
        <ext uri="{3e2802c4-a4d2-4d8b-9148-e3be6c30e623}">
          <xlrd:rvb i="9483"/>
        </ext>
      </extLst>
    </bk>
    <bk>
      <extLst>
        <ext uri="{3e2802c4-a4d2-4d8b-9148-e3be6c30e623}">
          <xlrd:rvb i="9486"/>
        </ext>
      </extLst>
    </bk>
    <bk>
      <extLst>
        <ext uri="{3e2802c4-a4d2-4d8b-9148-e3be6c30e623}">
          <xlrd:rvb i="9489"/>
        </ext>
      </extLst>
    </bk>
    <bk>
      <extLst>
        <ext uri="{3e2802c4-a4d2-4d8b-9148-e3be6c30e623}">
          <xlrd:rvb i="9492"/>
        </ext>
      </extLst>
    </bk>
    <bk>
      <extLst>
        <ext uri="{3e2802c4-a4d2-4d8b-9148-e3be6c30e623}">
          <xlrd:rvb i="9495"/>
        </ext>
      </extLst>
    </bk>
    <bk>
      <extLst>
        <ext uri="{3e2802c4-a4d2-4d8b-9148-e3be6c30e623}">
          <xlrd:rvb i="9498"/>
        </ext>
      </extLst>
    </bk>
    <bk>
      <extLst>
        <ext uri="{3e2802c4-a4d2-4d8b-9148-e3be6c30e623}">
          <xlrd:rvb i="9501"/>
        </ext>
      </extLst>
    </bk>
    <bk>
      <extLst>
        <ext uri="{3e2802c4-a4d2-4d8b-9148-e3be6c30e623}">
          <xlrd:rvb i="9504"/>
        </ext>
      </extLst>
    </bk>
    <bk>
      <extLst>
        <ext uri="{3e2802c4-a4d2-4d8b-9148-e3be6c30e623}">
          <xlrd:rvb i="9507"/>
        </ext>
      </extLst>
    </bk>
    <bk>
      <extLst>
        <ext uri="{3e2802c4-a4d2-4d8b-9148-e3be6c30e623}">
          <xlrd:rvb i="9510"/>
        </ext>
      </extLst>
    </bk>
    <bk>
      <extLst>
        <ext uri="{3e2802c4-a4d2-4d8b-9148-e3be6c30e623}">
          <xlrd:rvb i="9513"/>
        </ext>
      </extLst>
    </bk>
    <bk>
      <extLst>
        <ext uri="{3e2802c4-a4d2-4d8b-9148-e3be6c30e623}">
          <xlrd:rvb i="9516"/>
        </ext>
      </extLst>
    </bk>
    <bk>
      <extLst>
        <ext uri="{3e2802c4-a4d2-4d8b-9148-e3be6c30e623}">
          <xlrd:rvb i="9519"/>
        </ext>
      </extLst>
    </bk>
    <bk>
      <extLst>
        <ext uri="{3e2802c4-a4d2-4d8b-9148-e3be6c30e623}">
          <xlrd:rvb i="9521"/>
        </ext>
      </extLst>
    </bk>
    <bk>
      <extLst>
        <ext uri="{3e2802c4-a4d2-4d8b-9148-e3be6c30e623}">
          <xlrd:rvb i="9524"/>
        </ext>
      </extLst>
    </bk>
    <bk>
      <extLst>
        <ext uri="{3e2802c4-a4d2-4d8b-9148-e3be6c30e623}">
          <xlrd:rvb i="9526"/>
        </ext>
      </extLst>
    </bk>
    <bk>
      <extLst>
        <ext uri="{3e2802c4-a4d2-4d8b-9148-e3be6c30e623}">
          <xlrd:rvb i="9529"/>
        </ext>
      </extLst>
    </bk>
    <bk>
      <extLst>
        <ext uri="{3e2802c4-a4d2-4d8b-9148-e3be6c30e623}">
          <xlrd:rvb i="9532"/>
        </ext>
      </extLst>
    </bk>
    <bk>
      <extLst>
        <ext uri="{3e2802c4-a4d2-4d8b-9148-e3be6c30e623}">
          <xlrd:rvb i="9535"/>
        </ext>
      </extLst>
    </bk>
    <bk>
      <extLst>
        <ext uri="{3e2802c4-a4d2-4d8b-9148-e3be6c30e623}">
          <xlrd:rvb i="9538"/>
        </ext>
      </extLst>
    </bk>
    <bk>
      <extLst>
        <ext uri="{3e2802c4-a4d2-4d8b-9148-e3be6c30e623}">
          <xlrd:rvb i="9541"/>
        </ext>
      </extLst>
    </bk>
    <bk>
      <extLst>
        <ext uri="{3e2802c4-a4d2-4d8b-9148-e3be6c30e623}">
          <xlrd:rvb i="9543"/>
        </ext>
      </extLst>
    </bk>
    <bk>
      <extLst>
        <ext uri="{3e2802c4-a4d2-4d8b-9148-e3be6c30e623}">
          <xlrd:rvb i="9546"/>
        </ext>
      </extLst>
    </bk>
    <bk>
      <extLst>
        <ext uri="{3e2802c4-a4d2-4d8b-9148-e3be6c30e623}">
          <xlrd:rvb i="9548"/>
        </ext>
      </extLst>
    </bk>
    <bk>
      <extLst>
        <ext uri="{3e2802c4-a4d2-4d8b-9148-e3be6c30e623}">
          <xlrd:rvb i="9550"/>
        </ext>
      </extLst>
    </bk>
    <bk>
      <extLst>
        <ext uri="{3e2802c4-a4d2-4d8b-9148-e3be6c30e623}">
          <xlrd:rvb i="9553"/>
        </ext>
      </extLst>
    </bk>
    <bk>
      <extLst>
        <ext uri="{3e2802c4-a4d2-4d8b-9148-e3be6c30e623}">
          <xlrd:rvb i="9556"/>
        </ext>
      </extLst>
    </bk>
    <bk>
      <extLst>
        <ext uri="{3e2802c4-a4d2-4d8b-9148-e3be6c30e623}">
          <xlrd:rvb i="9559"/>
        </ext>
      </extLst>
    </bk>
    <bk>
      <extLst>
        <ext uri="{3e2802c4-a4d2-4d8b-9148-e3be6c30e623}">
          <xlrd:rvb i="9562"/>
        </ext>
      </extLst>
    </bk>
    <bk>
      <extLst>
        <ext uri="{3e2802c4-a4d2-4d8b-9148-e3be6c30e623}">
          <xlrd:rvb i="9565"/>
        </ext>
      </extLst>
    </bk>
    <bk>
      <extLst>
        <ext uri="{3e2802c4-a4d2-4d8b-9148-e3be6c30e623}">
          <xlrd:rvb i="9568"/>
        </ext>
      </extLst>
    </bk>
    <bk>
      <extLst>
        <ext uri="{3e2802c4-a4d2-4d8b-9148-e3be6c30e623}">
          <xlrd:rvb i="9571"/>
        </ext>
      </extLst>
    </bk>
    <bk>
      <extLst>
        <ext uri="{3e2802c4-a4d2-4d8b-9148-e3be6c30e623}">
          <xlrd:rvb i="9574"/>
        </ext>
      </extLst>
    </bk>
    <bk>
      <extLst>
        <ext uri="{3e2802c4-a4d2-4d8b-9148-e3be6c30e623}">
          <xlrd:rvb i="9577"/>
        </ext>
      </extLst>
    </bk>
    <bk>
      <extLst>
        <ext uri="{3e2802c4-a4d2-4d8b-9148-e3be6c30e623}">
          <xlrd:rvb i="9580"/>
        </ext>
      </extLst>
    </bk>
    <bk>
      <extLst>
        <ext uri="{3e2802c4-a4d2-4d8b-9148-e3be6c30e623}">
          <xlrd:rvb i="9583"/>
        </ext>
      </extLst>
    </bk>
    <bk>
      <extLst>
        <ext uri="{3e2802c4-a4d2-4d8b-9148-e3be6c30e623}">
          <xlrd:rvb i="9586"/>
        </ext>
      </extLst>
    </bk>
    <bk>
      <extLst>
        <ext uri="{3e2802c4-a4d2-4d8b-9148-e3be6c30e623}">
          <xlrd:rvb i="9589"/>
        </ext>
      </extLst>
    </bk>
    <bk>
      <extLst>
        <ext uri="{3e2802c4-a4d2-4d8b-9148-e3be6c30e623}">
          <xlrd:rvb i="9592"/>
        </ext>
      </extLst>
    </bk>
    <bk>
      <extLst>
        <ext uri="{3e2802c4-a4d2-4d8b-9148-e3be6c30e623}">
          <xlrd:rvb i="9595"/>
        </ext>
      </extLst>
    </bk>
    <bk>
      <extLst>
        <ext uri="{3e2802c4-a4d2-4d8b-9148-e3be6c30e623}">
          <xlrd:rvb i="9598"/>
        </ext>
      </extLst>
    </bk>
    <bk>
      <extLst>
        <ext uri="{3e2802c4-a4d2-4d8b-9148-e3be6c30e623}">
          <xlrd:rvb i="9600"/>
        </ext>
      </extLst>
    </bk>
    <bk>
      <extLst>
        <ext uri="{3e2802c4-a4d2-4d8b-9148-e3be6c30e623}">
          <xlrd:rvb i="9603"/>
        </ext>
      </extLst>
    </bk>
    <bk>
      <extLst>
        <ext uri="{3e2802c4-a4d2-4d8b-9148-e3be6c30e623}">
          <xlrd:rvb i="9605"/>
        </ext>
      </extLst>
    </bk>
    <bk>
      <extLst>
        <ext uri="{3e2802c4-a4d2-4d8b-9148-e3be6c30e623}">
          <xlrd:rvb i="9608"/>
        </ext>
      </extLst>
    </bk>
    <bk>
      <extLst>
        <ext uri="{3e2802c4-a4d2-4d8b-9148-e3be6c30e623}">
          <xlrd:rvb i="9611"/>
        </ext>
      </extLst>
    </bk>
    <bk>
      <extLst>
        <ext uri="{3e2802c4-a4d2-4d8b-9148-e3be6c30e623}">
          <xlrd:rvb i="9614"/>
        </ext>
      </extLst>
    </bk>
    <bk>
      <extLst>
        <ext uri="{3e2802c4-a4d2-4d8b-9148-e3be6c30e623}">
          <xlrd:rvb i="9617"/>
        </ext>
      </extLst>
    </bk>
    <bk>
      <extLst>
        <ext uri="{3e2802c4-a4d2-4d8b-9148-e3be6c30e623}">
          <xlrd:rvb i="9620"/>
        </ext>
      </extLst>
    </bk>
    <bk>
      <extLst>
        <ext uri="{3e2802c4-a4d2-4d8b-9148-e3be6c30e623}">
          <xlrd:rvb i="9622"/>
        </ext>
      </extLst>
    </bk>
    <bk>
      <extLst>
        <ext uri="{3e2802c4-a4d2-4d8b-9148-e3be6c30e623}">
          <xlrd:rvb i="9624"/>
        </ext>
      </extLst>
    </bk>
    <bk>
      <extLst>
        <ext uri="{3e2802c4-a4d2-4d8b-9148-e3be6c30e623}">
          <xlrd:rvb i="9627"/>
        </ext>
      </extLst>
    </bk>
    <bk>
      <extLst>
        <ext uri="{3e2802c4-a4d2-4d8b-9148-e3be6c30e623}">
          <xlrd:rvb i="9629"/>
        </ext>
      </extLst>
    </bk>
    <bk>
      <extLst>
        <ext uri="{3e2802c4-a4d2-4d8b-9148-e3be6c30e623}">
          <xlrd:rvb i="9631"/>
        </ext>
      </extLst>
    </bk>
    <bk>
      <extLst>
        <ext uri="{3e2802c4-a4d2-4d8b-9148-e3be6c30e623}">
          <xlrd:rvb i="9633"/>
        </ext>
      </extLst>
    </bk>
    <bk>
      <extLst>
        <ext uri="{3e2802c4-a4d2-4d8b-9148-e3be6c30e623}">
          <xlrd:rvb i="9636"/>
        </ext>
      </extLst>
    </bk>
    <bk>
      <extLst>
        <ext uri="{3e2802c4-a4d2-4d8b-9148-e3be6c30e623}">
          <xlrd:rvb i="9638"/>
        </ext>
      </extLst>
    </bk>
    <bk>
      <extLst>
        <ext uri="{3e2802c4-a4d2-4d8b-9148-e3be6c30e623}">
          <xlrd:rvb i="9640"/>
        </ext>
      </extLst>
    </bk>
    <bk>
      <extLst>
        <ext uri="{3e2802c4-a4d2-4d8b-9148-e3be6c30e623}">
          <xlrd:rvb i="9643"/>
        </ext>
      </extLst>
    </bk>
    <bk>
      <extLst>
        <ext uri="{3e2802c4-a4d2-4d8b-9148-e3be6c30e623}">
          <xlrd:rvb i="9645"/>
        </ext>
      </extLst>
    </bk>
    <bk>
      <extLst>
        <ext uri="{3e2802c4-a4d2-4d8b-9148-e3be6c30e623}">
          <xlrd:rvb i="9648"/>
        </ext>
      </extLst>
    </bk>
    <bk>
      <extLst>
        <ext uri="{3e2802c4-a4d2-4d8b-9148-e3be6c30e623}">
          <xlrd:rvb i="9651"/>
        </ext>
      </extLst>
    </bk>
    <bk>
      <extLst>
        <ext uri="{3e2802c4-a4d2-4d8b-9148-e3be6c30e623}">
          <xlrd:rvb i="9654"/>
        </ext>
      </extLst>
    </bk>
    <bk>
      <extLst>
        <ext uri="{3e2802c4-a4d2-4d8b-9148-e3be6c30e623}">
          <xlrd:rvb i="9657"/>
        </ext>
      </extLst>
    </bk>
    <bk>
      <extLst>
        <ext uri="{3e2802c4-a4d2-4d8b-9148-e3be6c30e623}">
          <xlrd:rvb i="9660"/>
        </ext>
      </extLst>
    </bk>
    <bk>
      <extLst>
        <ext uri="{3e2802c4-a4d2-4d8b-9148-e3be6c30e623}">
          <xlrd:rvb i="9663"/>
        </ext>
      </extLst>
    </bk>
    <bk>
      <extLst>
        <ext uri="{3e2802c4-a4d2-4d8b-9148-e3be6c30e623}">
          <xlrd:rvb i="9666"/>
        </ext>
      </extLst>
    </bk>
    <bk>
      <extLst>
        <ext uri="{3e2802c4-a4d2-4d8b-9148-e3be6c30e623}">
          <xlrd:rvb i="9669"/>
        </ext>
      </extLst>
    </bk>
    <bk>
      <extLst>
        <ext uri="{3e2802c4-a4d2-4d8b-9148-e3be6c30e623}">
          <xlrd:rvb i="9672"/>
        </ext>
      </extLst>
    </bk>
    <bk>
      <extLst>
        <ext uri="{3e2802c4-a4d2-4d8b-9148-e3be6c30e623}">
          <xlrd:rvb i="9675"/>
        </ext>
      </extLst>
    </bk>
    <bk>
      <extLst>
        <ext uri="{3e2802c4-a4d2-4d8b-9148-e3be6c30e623}">
          <xlrd:rvb i="9678"/>
        </ext>
      </extLst>
    </bk>
    <bk>
      <extLst>
        <ext uri="{3e2802c4-a4d2-4d8b-9148-e3be6c30e623}">
          <xlrd:rvb i="9681"/>
        </ext>
      </extLst>
    </bk>
    <bk>
      <extLst>
        <ext uri="{3e2802c4-a4d2-4d8b-9148-e3be6c30e623}">
          <xlrd:rvb i="9684"/>
        </ext>
      </extLst>
    </bk>
    <bk>
      <extLst>
        <ext uri="{3e2802c4-a4d2-4d8b-9148-e3be6c30e623}">
          <xlrd:rvb i="9687"/>
        </ext>
      </extLst>
    </bk>
    <bk>
      <extLst>
        <ext uri="{3e2802c4-a4d2-4d8b-9148-e3be6c30e623}">
          <xlrd:rvb i="9690"/>
        </ext>
      </extLst>
    </bk>
    <bk>
      <extLst>
        <ext uri="{3e2802c4-a4d2-4d8b-9148-e3be6c30e623}">
          <xlrd:rvb i="9693"/>
        </ext>
      </extLst>
    </bk>
    <bk>
      <extLst>
        <ext uri="{3e2802c4-a4d2-4d8b-9148-e3be6c30e623}">
          <xlrd:rvb i="9696"/>
        </ext>
      </extLst>
    </bk>
    <bk>
      <extLst>
        <ext uri="{3e2802c4-a4d2-4d8b-9148-e3be6c30e623}">
          <xlrd:rvb i="9699"/>
        </ext>
      </extLst>
    </bk>
    <bk>
      <extLst>
        <ext uri="{3e2802c4-a4d2-4d8b-9148-e3be6c30e623}">
          <xlrd:rvb i="9701"/>
        </ext>
      </extLst>
    </bk>
    <bk>
      <extLst>
        <ext uri="{3e2802c4-a4d2-4d8b-9148-e3be6c30e623}">
          <xlrd:rvb i="9704"/>
        </ext>
      </extLst>
    </bk>
    <bk>
      <extLst>
        <ext uri="{3e2802c4-a4d2-4d8b-9148-e3be6c30e623}">
          <xlrd:rvb i="9707"/>
        </ext>
      </extLst>
    </bk>
    <bk>
      <extLst>
        <ext uri="{3e2802c4-a4d2-4d8b-9148-e3be6c30e623}">
          <xlrd:rvb i="9709"/>
        </ext>
      </extLst>
    </bk>
    <bk>
      <extLst>
        <ext uri="{3e2802c4-a4d2-4d8b-9148-e3be6c30e623}">
          <xlrd:rvb i="9712"/>
        </ext>
      </extLst>
    </bk>
    <bk>
      <extLst>
        <ext uri="{3e2802c4-a4d2-4d8b-9148-e3be6c30e623}">
          <xlrd:rvb i="9715"/>
        </ext>
      </extLst>
    </bk>
    <bk>
      <extLst>
        <ext uri="{3e2802c4-a4d2-4d8b-9148-e3be6c30e623}">
          <xlrd:rvb i="9718"/>
        </ext>
      </extLst>
    </bk>
    <bk>
      <extLst>
        <ext uri="{3e2802c4-a4d2-4d8b-9148-e3be6c30e623}">
          <xlrd:rvb i="9721"/>
        </ext>
      </extLst>
    </bk>
    <bk>
      <extLst>
        <ext uri="{3e2802c4-a4d2-4d8b-9148-e3be6c30e623}">
          <xlrd:rvb i="9724"/>
        </ext>
      </extLst>
    </bk>
    <bk>
      <extLst>
        <ext uri="{3e2802c4-a4d2-4d8b-9148-e3be6c30e623}">
          <xlrd:rvb i="9727"/>
        </ext>
      </extLst>
    </bk>
    <bk>
      <extLst>
        <ext uri="{3e2802c4-a4d2-4d8b-9148-e3be6c30e623}">
          <xlrd:rvb i="9730"/>
        </ext>
      </extLst>
    </bk>
    <bk>
      <extLst>
        <ext uri="{3e2802c4-a4d2-4d8b-9148-e3be6c30e623}">
          <xlrd:rvb i="9733"/>
        </ext>
      </extLst>
    </bk>
    <bk>
      <extLst>
        <ext uri="{3e2802c4-a4d2-4d8b-9148-e3be6c30e623}">
          <xlrd:rvb i="9736"/>
        </ext>
      </extLst>
    </bk>
    <bk>
      <extLst>
        <ext uri="{3e2802c4-a4d2-4d8b-9148-e3be6c30e623}">
          <xlrd:rvb i="9738"/>
        </ext>
      </extLst>
    </bk>
    <bk>
      <extLst>
        <ext uri="{3e2802c4-a4d2-4d8b-9148-e3be6c30e623}">
          <xlrd:rvb i="9741"/>
        </ext>
      </extLst>
    </bk>
    <bk>
      <extLst>
        <ext uri="{3e2802c4-a4d2-4d8b-9148-e3be6c30e623}">
          <xlrd:rvb i="9744"/>
        </ext>
      </extLst>
    </bk>
    <bk>
      <extLst>
        <ext uri="{3e2802c4-a4d2-4d8b-9148-e3be6c30e623}">
          <xlrd:rvb i="9747"/>
        </ext>
      </extLst>
    </bk>
    <bk>
      <extLst>
        <ext uri="{3e2802c4-a4d2-4d8b-9148-e3be6c30e623}">
          <xlrd:rvb i="9750"/>
        </ext>
      </extLst>
    </bk>
    <bk>
      <extLst>
        <ext uri="{3e2802c4-a4d2-4d8b-9148-e3be6c30e623}">
          <xlrd:rvb i="9753"/>
        </ext>
      </extLst>
    </bk>
    <bk>
      <extLst>
        <ext uri="{3e2802c4-a4d2-4d8b-9148-e3be6c30e623}">
          <xlrd:rvb i="9756"/>
        </ext>
      </extLst>
    </bk>
    <bk>
      <extLst>
        <ext uri="{3e2802c4-a4d2-4d8b-9148-e3be6c30e623}">
          <xlrd:rvb i="9759"/>
        </ext>
      </extLst>
    </bk>
    <bk>
      <extLst>
        <ext uri="{3e2802c4-a4d2-4d8b-9148-e3be6c30e623}">
          <xlrd:rvb i="9762"/>
        </ext>
      </extLst>
    </bk>
    <bk>
      <extLst>
        <ext uri="{3e2802c4-a4d2-4d8b-9148-e3be6c30e623}">
          <xlrd:rvb i="9765"/>
        </ext>
      </extLst>
    </bk>
    <bk>
      <extLst>
        <ext uri="{3e2802c4-a4d2-4d8b-9148-e3be6c30e623}">
          <xlrd:rvb i="9768"/>
        </ext>
      </extLst>
    </bk>
    <bk>
      <extLst>
        <ext uri="{3e2802c4-a4d2-4d8b-9148-e3be6c30e623}">
          <xlrd:rvb i="9771"/>
        </ext>
      </extLst>
    </bk>
    <bk>
      <extLst>
        <ext uri="{3e2802c4-a4d2-4d8b-9148-e3be6c30e623}">
          <xlrd:rvb i="9773"/>
        </ext>
      </extLst>
    </bk>
    <bk>
      <extLst>
        <ext uri="{3e2802c4-a4d2-4d8b-9148-e3be6c30e623}">
          <xlrd:rvb i="9776"/>
        </ext>
      </extLst>
    </bk>
    <bk>
      <extLst>
        <ext uri="{3e2802c4-a4d2-4d8b-9148-e3be6c30e623}">
          <xlrd:rvb i="9778"/>
        </ext>
      </extLst>
    </bk>
    <bk>
      <extLst>
        <ext uri="{3e2802c4-a4d2-4d8b-9148-e3be6c30e623}">
          <xlrd:rvb i="9780"/>
        </ext>
      </extLst>
    </bk>
    <bk>
      <extLst>
        <ext uri="{3e2802c4-a4d2-4d8b-9148-e3be6c30e623}">
          <xlrd:rvb i="9783"/>
        </ext>
      </extLst>
    </bk>
    <bk>
      <extLst>
        <ext uri="{3e2802c4-a4d2-4d8b-9148-e3be6c30e623}">
          <xlrd:rvb i="9786"/>
        </ext>
      </extLst>
    </bk>
    <bk>
      <extLst>
        <ext uri="{3e2802c4-a4d2-4d8b-9148-e3be6c30e623}">
          <xlrd:rvb i="9789"/>
        </ext>
      </extLst>
    </bk>
    <bk>
      <extLst>
        <ext uri="{3e2802c4-a4d2-4d8b-9148-e3be6c30e623}">
          <xlrd:rvb i="9792"/>
        </ext>
      </extLst>
    </bk>
    <bk>
      <extLst>
        <ext uri="{3e2802c4-a4d2-4d8b-9148-e3be6c30e623}">
          <xlrd:rvb i="9795"/>
        </ext>
      </extLst>
    </bk>
    <bk>
      <extLst>
        <ext uri="{3e2802c4-a4d2-4d8b-9148-e3be6c30e623}">
          <xlrd:rvb i="9798"/>
        </ext>
      </extLst>
    </bk>
    <bk>
      <extLst>
        <ext uri="{3e2802c4-a4d2-4d8b-9148-e3be6c30e623}">
          <xlrd:rvb i="9801"/>
        </ext>
      </extLst>
    </bk>
    <bk>
      <extLst>
        <ext uri="{3e2802c4-a4d2-4d8b-9148-e3be6c30e623}">
          <xlrd:rvb i="9804"/>
        </ext>
      </extLst>
    </bk>
    <bk>
      <extLst>
        <ext uri="{3e2802c4-a4d2-4d8b-9148-e3be6c30e623}">
          <xlrd:rvb i="9807"/>
        </ext>
      </extLst>
    </bk>
    <bk>
      <extLst>
        <ext uri="{3e2802c4-a4d2-4d8b-9148-e3be6c30e623}">
          <xlrd:rvb i="9810"/>
        </ext>
      </extLst>
    </bk>
    <bk>
      <extLst>
        <ext uri="{3e2802c4-a4d2-4d8b-9148-e3be6c30e623}">
          <xlrd:rvb i="9813"/>
        </ext>
      </extLst>
    </bk>
    <bk>
      <extLst>
        <ext uri="{3e2802c4-a4d2-4d8b-9148-e3be6c30e623}">
          <xlrd:rvb i="9816"/>
        </ext>
      </extLst>
    </bk>
    <bk>
      <extLst>
        <ext uri="{3e2802c4-a4d2-4d8b-9148-e3be6c30e623}">
          <xlrd:rvb i="9819"/>
        </ext>
      </extLst>
    </bk>
    <bk>
      <extLst>
        <ext uri="{3e2802c4-a4d2-4d8b-9148-e3be6c30e623}">
          <xlrd:rvb i="9822"/>
        </ext>
      </extLst>
    </bk>
    <bk>
      <extLst>
        <ext uri="{3e2802c4-a4d2-4d8b-9148-e3be6c30e623}">
          <xlrd:rvb i="9824"/>
        </ext>
      </extLst>
    </bk>
    <bk>
      <extLst>
        <ext uri="{3e2802c4-a4d2-4d8b-9148-e3be6c30e623}">
          <xlrd:rvb i="9826"/>
        </ext>
      </extLst>
    </bk>
    <bk>
      <extLst>
        <ext uri="{3e2802c4-a4d2-4d8b-9148-e3be6c30e623}">
          <xlrd:rvb i="9829"/>
        </ext>
      </extLst>
    </bk>
    <bk>
      <extLst>
        <ext uri="{3e2802c4-a4d2-4d8b-9148-e3be6c30e623}">
          <xlrd:rvb i="9831"/>
        </ext>
      </extLst>
    </bk>
    <bk>
      <extLst>
        <ext uri="{3e2802c4-a4d2-4d8b-9148-e3be6c30e623}">
          <xlrd:rvb i="9834"/>
        </ext>
      </extLst>
    </bk>
    <bk>
      <extLst>
        <ext uri="{3e2802c4-a4d2-4d8b-9148-e3be6c30e623}">
          <xlrd:rvb i="9837"/>
        </ext>
      </extLst>
    </bk>
    <bk>
      <extLst>
        <ext uri="{3e2802c4-a4d2-4d8b-9148-e3be6c30e623}">
          <xlrd:rvb i="9840"/>
        </ext>
      </extLst>
    </bk>
    <bk>
      <extLst>
        <ext uri="{3e2802c4-a4d2-4d8b-9148-e3be6c30e623}">
          <xlrd:rvb i="9842"/>
        </ext>
      </extLst>
    </bk>
    <bk>
      <extLst>
        <ext uri="{3e2802c4-a4d2-4d8b-9148-e3be6c30e623}">
          <xlrd:rvb i="9845"/>
        </ext>
      </extLst>
    </bk>
    <bk>
      <extLst>
        <ext uri="{3e2802c4-a4d2-4d8b-9148-e3be6c30e623}">
          <xlrd:rvb i="9847"/>
        </ext>
      </extLst>
    </bk>
    <bk>
      <extLst>
        <ext uri="{3e2802c4-a4d2-4d8b-9148-e3be6c30e623}">
          <xlrd:rvb i="9850"/>
        </ext>
      </extLst>
    </bk>
    <bk>
      <extLst>
        <ext uri="{3e2802c4-a4d2-4d8b-9148-e3be6c30e623}">
          <xlrd:rvb i="9853"/>
        </ext>
      </extLst>
    </bk>
    <bk>
      <extLst>
        <ext uri="{3e2802c4-a4d2-4d8b-9148-e3be6c30e623}">
          <xlrd:rvb i="9856"/>
        </ext>
      </extLst>
    </bk>
    <bk>
      <extLst>
        <ext uri="{3e2802c4-a4d2-4d8b-9148-e3be6c30e623}">
          <xlrd:rvb i="9859"/>
        </ext>
      </extLst>
    </bk>
    <bk>
      <extLst>
        <ext uri="{3e2802c4-a4d2-4d8b-9148-e3be6c30e623}">
          <xlrd:rvb i="9862"/>
        </ext>
      </extLst>
    </bk>
    <bk>
      <extLst>
        <ext uri="{3e2802c4-a4d2-4d8b-9148-e3be6c30e623}">
          <xlrd:rvb i="9864"/>
        </ext>
      </extLst>
    </bk>
    <bk>
      <extLst>
        <ext uri="{3e2802c4-a4d2-4d8b-9148-e3be6c30e623}">
          <xlrd:rvb i="9867"/>
        </ext>
      </extLst>
    </bk>
    <bk>
      <extLst>
        <ext uri="{3e2802c4-a4d2-4d8b-9148-e3be6c30e623}">
          <xlrd:rvb i="9870"/>
        </ext>
      </extLst>
    </bk>
    <bk>
      <extLst>
        <ext uri="{3e2802c4-a4d2-4d8b-9148-e3be6c30e623}">
          <xlrd:rvb i="9873"/>
        </ext>
      </extLst>
    </bk>
    <bk>
      <extLst>
        <ext uri="{3e2802c4-a4d2-4d8b-9148-e3be6c30e623}">
          <xlrd:rvb i="9876"/>
        </ext>
      </extLst>
    </bk>
    <bk>
      <extLst>
        <ext uri="{3e2802c4-a4d2-4d8b-9148-e3be6c30e623}">
          <xlrd:rvb i="9879"/>
        </ext>
      </extLst>
    </bk>
    <bk>
      <extLst>
        <ext uri="{3e2802c4-a4d2-4d8b-9148-e3be6c30e623}">
          <xlrd:rvb i="9882"/>
        </ext>
      </extLst>
    </bk>
    <bk>
      <extLst>
        <ext uri="{3e2802c4-a4d2-4d8b-9148-e3be6c30e623}">
          <xlrd:rvb i="9885"/>
        </ext>
      </extLst>
    </bk>
    <bk>
      <extLst>
        <ext uri="{3e2802c4-a4d2-4d8b-9148-e3be6c30e623}">
          <xlrd:rvb i="9888"/>
        </ext>
      </extLst>
    </bk>
    <bk>
      <extLst>
        <ext uri="{3e2802c4-a4d2-4d8b-9148-e3be6c30e623}">
          <xlrd:rvb i="9891"/>
        </ext>
      </extLst>
    </bk>
    <bk>
      <extLst>
        <ext uri="{3e2802c4-a4d2-4d8b-9148-e3be6c30e623}">
          <xlrd:rvb i="9894"/>
        </ext>
      </extLst>
    </bk>
    <bk>
      <extLst>
        <ext uri="{3e2802c4-a4d2-4d8b-9148-e3be6c30e623}">
          <xlrd:rvb i="9897"/>
        </ext>
      </extLst>
    </bk>
    <bk>
      <extLst>
        <ext uri="{3e2802c4-a4d2-4d8b-9148-e3be6c30e623}">
          <xlrd:rvb i="9900"/>
        </ext>
      </extLst>
    </bk>
    <bk>
      <extLst>
        <ext uri="{3e2802c4-a4d2-4d8b-9148-e3be6c30e623}">
          <xlrd:rvb i="9903"/>
        </ext>
      </extLst>
    </bk>
    <bk>
      <extLst>
        <ext uri="{3e2802c4-a4d2-4d8b-9148-e3be6c30e623}">
          <xlrd:rvb i="9906"/>
        </ext>
      </extLst>
    </bk>
    <bk>
      <extLst>
        <ext uri="{3e2802c4-a4d2-4d8b-9148-e3be6c30e623}">
          <xlrd:rvb i="9909"/>
        </ext>
      </extLst>
    </bk>
    <bk>
      <extLst>
        <ext uri="{3e2802c4-a4d2-4d8b-9148-e3be6c30e623}">
          <xlrd:rvb i="9912"/>
        </ext>
      </extLst>
    </bk>
    <bk>
      <extLst>
        <ext uri="{3e2802c4-a4d2-4d8b-9148-e3be6c30e623}">
          <xlrd:rvb i="9915"/>
        </ext>
      </extLst>
    </bk>
    <bk>
      <extLst>
        <ext uri="{3e2802c4-a4d2-4d8b-9148-e3be6c30e623}">
          <xlrd:rvb i="9918"/>
        </ext>
      </extLst>
    </bk>
    <bk>
      <extLst>
        <ext uri="{3e2802c4-a4d2-4d8b-9148-e3be6c30e623}">
          <xlrd:rvb i="9921"/>
        </ext>
      </extLst>
    </bk>
    <bk>
      <extLst>
        <ext uri="{3e2802c4-a4d2-4d8b-9148-e3be6c30e623}">
          <xlrd:rvb i="9924"/>
        </ext>
      </extLst>
    </bk>
    <bk>
      <extLst>
        <ext uri="{3e2802c4-a4d2-4d8b-9148-e3be6c30e623}">
          <xlrd:rvb i="9927"/>
        </ext>
      </extLst>
    </bk>
    <bk>
      <extLst>
        <ext uri="{3e2802c4-a4d2-4d8b-9148-e3be6c30e623}">
          <xlrd:rvb i="9930"/>
        </ext>
      </extLst>
    </bk>
    <bk>
      <extLst>
        <ext uri="{3e2802c4-a4d2-4d8b-9148-e3be6c30e623}">
          <xlrd:rvb i="9933"/>
        </ext>
      </extLst>
    </bk>
    <bk>
      <extLst>
        <ext uri="{3e2802c4-a4d2-4d8b-9148-e3be6c30e623}">
          <xlrd:rvb i="9936"/>
        </ext>
      </extLst>
    </bk>
    <bk>
      <extLst>
        <ext uri="{3e2802c4-a4d2-4d8b-9148-e3be6c30e623}">
          <xlrd:rvb i="9939"/>
        </ext>
      </extLst>
    </bk>
    <bk>
      <extLst>
        <ext uri="{3e2802c4-a4d2-4d8b-9148-e3be6c30e623}">
          <xlrd:rvb i="9942"/>
        </ext>
      </extLst>
    </bk>
    <bk>
      <extLst>
        <ext uri="{3e2802c4-a4d2-4d8b-9148-e3be6c30e623}">
          <xlrd:rvb i="9945"/>
        </ext>
      </extLst>
    </bk>
    <bk>
      <extLst>
        <ext uri="{3e2802c4-a4d2-4d8b-9148-e3be6c30e623}">
          <xlrd:rvb i="9948"/>
        </ext>
      </extLst>
    </bk>
    <bk>
      <extLst>
        <ext uri="{3e2802c4-a4d2-4d8b-9148-e3be6c30e623}">
          <xlrd:rvb i="9951"/>
        </ext>
      </extLst>
    </bk>
    <bk>
      <extLst>
        <ext uri="{3e2802c4-a4d2-4d8b-9148-e3be6c30e623}">
          <xlrd:rvb i="9954"/>
        </ext>
      </extLst>
    </bk>
    <bk>
      <extLst>
        <ext uri="{3e2802c4-a4d2-4d8b-9148-e3be6c30e623}">
          <xlrd:rvb i="9957"/>
        </ext>
      </extLst>
    </bk>
    <bk>
      <extLst>
        <ext uri="{3e2802c4-a4d2-4d8b-9148-e3be6c30e623}">
          <xlrd:rvb i="9960"/>
        </ext>
      </extLst>
    </bk>
    <bk>
      <extLst>
        <ext uri="{3e2802c4-a4d2-4d8b-9148-e3be6c30e623}">
          <xlrd:rvb i="9963"/>
        </ext>
      </extLst>
    </bk>
    <bk>
      <extLst>
        <ext uri="{3e2802c4-a4d2-4d8b-9148-e3be6c30e623}">
          <xlrd:rvb i="9966"/>
        </ext>
      </extLst>
    </bk>
    <bk>
      <extLst>
        <ext uri="{3e2802c4-a4d2-4d8b-9148-e3be6c30e623}">
          <xlrd:rvb i="9969"/>
        </ext>
      </extLst>
    </bk>
    <bk>
      <extLst>
        <ext uri="{3e2802c4-a4d2-4d8b-9148-e3be6c30e623}">
          <xlrd:rvb i="9972"/>
        </ext>
      </extLst>
    </bk>
    <bk>
      <extLst>
        <ext uri="{3e2802c4-a4d2-4d8b-9148-e3be6c30e623}">
          <xlrd:rvb i="9974"/>
        </ext>
      </extLst>
    </bk>
    <bk>
      <extLst>
        <ext uri="{3e2802c4-a4d2-4d8b-9148-e3be6c30e623}">
          <xlrd:rvb i="9976"/>
        </ext>
      </extLst>
    </bk>
    <bk>
      <extLst>
        <ext uri="{3e2802c4-a4d2-4d8b-9148-e3be6c30e623}">
          <xlrd:rvb i="9979"/>
        </ext>
      </extLst>
    </bk>
    <bk>
      <extLst>
        <ext uri="{3e2802c4-a4d2-4d8b-9148-e3be6c30e623}">
          <xlrd:rvb i="9982"/>
        </ext>
      </extLst>
    </bk>
    <bk>
      <extLst>
        <ext uri="{3e2802c4-a4d2-4d8b-9148-e3be6c30e623}">
          <xlrd:rvb i="9985"/>
        </ext>
      </extLst>
    </bk>
    <bk>
      <extLst>
        <ext uri="{3e2802c4-a4d2-4d8b-9148-e3be6c30e623}">
          <xlrd:rvb i="9988"/>
        </ext>
      </extLst>
    </bk>
    <bk>
      <extLst>
        <ext uri="{3e2802c4-a4d2-4d8b-9148-e3be6c30e623}">
          <xlrd:rvb i="9991"/>
        </ext>
      </extLst>
    </bk>
    <bk>
      <extLst>
        <ext uri="{3e2802c4-a4d2-4d8b-9148-e3be6c30e623}">
          <xlrd:rvb i="9994"/>
        </ext>
      </extLst>
    </bk>
    <bk>
      <extLst>
        <ext uri="{3e2802c4-a4d2-4d8b-9148-e3be6c30e623}">
          <xlrd:rvb i="9996"/>
        </ext>
      </extLst>
    </bk>
    <bk>
      <extLst>
        <ext uri="{3e2802c4-a4d2-4d8b-9148-e3be6c30e623}">
          <xlrd:rvb i="9999"/>
        </ext>
      </extLst>
    </bk>
    <bk>
      <extLst>
        <ext uri="{3e2802c4-a4d2-4d8b-9148-e3be6c30e623}">
          <xlrd:rvb i="10002"/>
        </ext>
      </extLst>
    </bk>
    <bk>
      <extLst>
        <ext uri="{3e2802c4-a4d2-4d8b-9148-e3be6c30e623}">
          <xlrd:rvb i="10004"/>
        </ext>
      </extLst>
    </bk>
    <bk>
      <extLst>
        <ext uri="{3e2802c4-a4d2-4d8b-9148-e3be6c30e623}">
          <xlrd:rvb i="10007"/>
        </ext>
      </extLst>
    </bk>
    <bk>
      <extLst>
        <ext uri="{3e2802c4-a4d2-4d8b-9148-e3be6c30e623}">
          <xlrd:rvb i="10009"/>
        </ext>
      </extLst>
    </bk>
    <bk>
      <extLst>
        <ext uri="{3e2802c4-a4d2-4d8b-9148-e3be6c30e623}">
          <xlrd:rvb i="10012"/>
        </ext>
      </extLst>
    </bk>
    <bk>
      <extLst>
        <ext uri="{3e2802c4-a4d2-4d8b-9148-e3be6c30e623}">
          <xlrd:rvb i="10015"/>
        </ext>
      </extLst>
    </bk>
    <bk>
      <extLst>
        <ext uri="{3e2802c4-a4d2-4d8b-9148-e3be6c30e623}">
          <xlrd:rvb i="10018"/>
        </ext>
      </extLst>
    </bk>
    <bk>
      <extLst>
        <ext uri="{3e2802c4-a4d2-4d8b-9148-e3be6c30e623}">
          <xlrd:rvb i="10021"/>
        </ext>
      </extLst>
    </bk>
    <bk>
      <extLst>
        <ext uri="{3e2802c4-a4d2-4d8b-9148-e3be6c30e623}">
          <xlrd:rvb i="10024"/>
        </ext>
      </extLst>
    </bk>
    <bk>
      <extLst>
        <ext uri="{3e2802c4-a4d2-4d8b-9148-e3be6c30e623}">
          <xlrd:rvb i="10026"/>
        </ext>
      </extLst>
    </bk>
    <bk>
      <extLst>
        <ext uri="{3e2802c4-a4d2-4d8b-9148-e3be6c30e623}">
          <xlrd:rvb i="10029"/>
        </ext>
      </extLst>
    </bk>
    <bk>
      <extLst>
        <ext uri="{3e2802c4-a4d2-4d8b-9148-e3be6c30e623}">
          <xlrd:rvb i="10032"/>
        </ext>
      </extLst>
    </bk>
    <bk>
      <extLst>
        <ext uri="{3e2802c4-a4d2-4d8b-9148-e3be6c30e623}">
          <xlrd:rvb i="10035"/>
        </ext>
      </extLst>
    </bk>
    <bk>
      <extLst>
        <ext uri="{3e2802c4-a4d2-4d8b-9148-e3be6c30e623}">
          <xlrd:rvb i="10038"/>
        </ext>
      </extLst>
    </bk>
    <bk>
      <extLst>
        <ext uri="{3e2802c4-a4d2-4d8b-9148-e3be6c30e623}">
          <xlrd:rvb i="10041"/>
        </ext>
      </extLst>
    </bk>
    <bk>
      <extLst>
        <ext uri="{3e2802c4-a4d2-4d8b-9148-e3be6c30e623}">
          <xlrd:rvb i="10044"/>
        </ext>
      </extLst>
    </bk>
    <bk>
      <extLst>
        <ext uri="{3e2802c4-a4d2-4d8b-9148-e3be6c30e623}">
          <xlrd:rvb i="10047"/>
        </ext>
      </extLst>
    </bk>
    <bk>
      <extLst>
        <ext uri="{3e2802c4-a4d2-4d8b-9148-e3be6c30e623}">
          <xlrd:rvb i="10050"/>
        </ext>
      </extLst>
    </bk>
    <bk>
      <extLst>
        <ext uri="{3e2802c4-a4d2-4d8b-9148-e3be6c30e623}">
          <xlrd:rvb i="10053"/>
        </ext>
      </extLst>
    </bk>
    <bk>
      <extLst>
        <ext uri="{3e2802c4-a4d2-4d8b-9148-e3be6c30e623}">
          <xlrd:rvb i="10056"/>
        </ext>
      </extLst>
    </bk>
    <bk>
      <extLst>
        <ext uri="{3e2802c4-a4d2-4d8b-9148-e3be6c30e623}">
          <xlrd:rvb i="10059"/>
        </ext>
      </extLst>
    </bk>
    <bk>
      <extLst>
        <ext uri="{3e2802c4-a4d2-4d8b-9148-e3be6c30e623}">
          <xlrd:rvb i="10062"/>
        </ext>
      </extLst>
    </bk>
    <bk>
      <extLst>
        <ext uri="{3e2802c4-a4d2-4d8b-9148-e3be6c30e623}">
          <xlrd:rvb i="10065"/>
        </ext>
      </extLst>
    </bk>
    <bk>
      <extLst>
        <ext uri="{3e2802c4-a4d2-4d8b-9148-e3be6c30e623}">
          <xlrd:rvb i="10068"/>
        </ext>
      </extLst>
    </bk>
    <bk>
      <extLst>
        <ext uri="{3e2802c4-a4d2-4d8b-9148-e3be6c30e623}">
          <xlrd:rvb i="10071"/>
        </ext>
      </extLst>
    </bk>
    <bk>
      <extLst>
        <ext uri="{3e2802c4-a4d2-4d8b-9148-e3be6c30e623}">
          <xlrd:rvb i="10074"/>
        </ext>
      </extLst>
    </bk>
    <bk>
      <extLst>
        <ext uri="{3e2802c4-a4d2-4d8b-9148-e3be6c30e623}">
          <xlrd:rvb i="10077"/>
        </ext>
      </extLst>
    </bk>
    <bk>
      <extLst>
        <ext uri="{3e2802c4-a4d2-4d8b-9148-e3be6c30e623}">
          <xlrd:rvb i="10080"/>
        </ext>
      </extLst>
    </bk>
    <bk>
      <extLst>
        <ext uri="{3e2802c4-a4d2-4d8b-9148-e3be6c30e623}">
          <xlrd:rvb i="10083"/>
        </ext>
      </extLst>
    </bk>
    <bk>
      <extLst>
        <ext uri="{3e2802c4-a4d2-4d8b-9148-e3be6c30e623}">
          <xlrd:rvb i="10086"/>
        </ext>
      </extLst>
    </bk>
    <bk>
      <extLst>
        <ext uri="{3e2802c4-a4d2-4d8b-9148-e3be6c30e623}">
          <xlrd:rvb i="10089"/>
        </ext>
      </extLst>
    </bk>
    <bk>
      <extLst>
        <ext uri="{3e2802c4-a4d2-4d8b-9148-e3be6c30e623}">
          <xlrd:rvb i="10092"/>
        </ext>
      </extLst>
    </bk>
    <bk>
      <extLst>
        <ext uri="{3e2802c4-a4d2-4d8b-9148-e3be6c30e623}">
          <xlrd:rvb i="10095"/>
        </ext>
      </extLst>
    </bk>
    <bk>
      <extLst>
        <ext uri="{3e2802c4-a4d2-4d8b-9148-e3be6c30e623}">
          <xlrd:rvb i="10098"/>
        </ext>
      </extLst>
    </bk>
    <bk>
      <extLst>
        <ext uri="{3e2802c4-a4d2-4d8b-9148-e3be6c30e623}">
          <xlrd:rvb i="10101"/>
        </ext>
      </extLst>
    </bk>
    <bk>
      <extLst>
        <ext uri="{3e2802c4-a4d2-4d8b-9148-e3be6c30e623}">
          <xlrd:rvb i="10104"/>
        </ext>
      </extLst>
    </bk>
    <bk>
      <extLst>
        <ext uri="{3e2802c4-a4d2-4d8b-9148-e3be6c30e623}">
          <xlrd:rvb i="10107"/>
        </ext>
      </extLst>
    </bk>
    <bk>
      <extLst>
        <ext uri="{3e2802c4-a4d2-4d8b-9148-e3be6c30e623}">
          <xlrd:rvb i="10110"/>
        </ext>
      </extLst>
    </bk>
    <bk>
      <extLst>
        <ext uri="{3e2802c4-a4d2-4d8b-9148-e3be6c30e623}">
          <xlrd:rvb i="10113"/>
        </ext>
      </extLst>
    </bk>
    <bk>
      <extLst>
        <ext uri="{3e2802c4-a4d2-4d8b-9148-e3be6c30e623}">
          <xlrd:rvb i="10116"/>
        </ext>
      </extLst>
    </bk>
    <bk>
      <extLst>
        <ext uri="{3e2802c4-a4d2-4d8b-9148-e3be6c30e623}">
          <xlrd:rvb i="10119"/>
        </ext>
      </extLst>
    </bk>
    <bk>
      <extLst>
        <ext uri="{3e2802c4-a4d2-4d8b-9148-e3be6c30e623}">
          <xlrd:rvb i="10122"/>
        </ext>
      </extLst>
    </bk>
    <bk>
      <extLst>
        <ext uri="{3e2802c4-a4d2-4d8b-9148-e3be6c30e623}">
          <xlrd:rvb i="10124"/>
        </ext>
      </extLst>
    </bk>
    <bk>
      <extLst>
        <ext uri="{3e2802c4-a4d2-4d8b-9148-e3be6c30e623}">
          <xlrd:rvb i="10127"/>
        </ext>
      </extLst>
    </bk>
    <bk>
      <extLst>
        <ext uri="{3e2802c4-a4d2-4d8b-9148-e3be6c30e623}">
          <xlrd:rvb i="10130"/>
        </ext>
      </extLst>
    </bk>
    <bk>
      <extLst>
        <ext uri="{3e2802c4-a4d2-4d8b-9148-e3be6c30e623}">
          <xlrd:rvb i="10133"/>
        </ext>
      </extLst>
    </bk>
    <bk>
      <extLst>
        <ext uri="{3e2802c4-a4d2-4d8b-9148-e3be6c30e623}">
          <xlrd:rvb i="10135"/>
        </ext>
      </extLst>
    </bk>
    <bk>
      <extLst>
        <ext uri="{3e2802c4-a4d2-4d8b-9148-e3be6c30e623}">
          <xlrd:rvb i="10138"/>
        </ext>
      </extLst>
    </bk>
    <bk>
      <extLst>
        <ext uri="{3e2802c4-a4d2-4d8b-9148-e3be6c30e623}">
          <xlrd:rvb i="10140"/>
        </ext>
      </extLst>
    </bk>
    <bk>
      <extLst>
        <ext uri="{3e2802c4-a4d2-4d8b-9148-e3be6c30e623}">
          <xlrd:rvb i="10142"/>
        </ext>
      </extLst>
    </bk>
    <bk>
      <extLst>
        <ext uri="{3e2802c4-a4d2-4d8b-9148-e3be6c30e623}">
          <xlrd:rvb i="10145"/>
        </ext>
      </extLst>
    </bk>
    <bk>
      <extLst>
        <ext uri="{3e2802c4-a4d2-4d8b-9148-e3be6c30e623}">
          <xlrd:rvb i="10148"/>
        </ext>
      </extLst>
    </bk>
    <bk>
      <extLst>
        <ext uri="{3e2802c4-a4d2-4d8b-9148-e3be6c30e623}">
          <xlrd:rvb i="10151"/>
        </ext>
      </extLst>
    </bk>
    <bk>
      <extLst>
        <ext uri="{3e2802c4-a4d2-4d8b-9148-e3be6c30e623}">
          <xlrd:rvb i="10154"/>
        </ext>
      </extLst>
    </bk>
    <bk>
      <extLst>
        <ext uri="{3e2802c4-a4d2-4d8b-9148-e3be6c30e623}">
          <xlrd:rvb i="10157"/>
        </ext>
      </extLst>
    </bk>
    <bk>
      <extLst>
        <ext uri="{3e2802c4-a4d2-4d8b-9148-e3be6c30e623}">
          <xlrd:rvb i="10160"/>
        </ext>
      </extLst>
    </bk>
    <bk>
      <extLst>
        <ext uri="{3e2802c4-a4d2-4d8b-9148-e3be6c30e623}">
          <xlrd:rvb i="10163"/>
        </ext>
      </extLst>
    </bk>
    <bk>
      <extLst>
        <ext uri="{3e2802c4-a4d2-4d8b-9148-e3be6c30e623}">
          <xlrd:rvb i="10166"/>
        </ext>
      </extLst>
    </bk>
    <bk>
      <extLst>
        <ext uri="{3e2802c4-a4d2-4d8b-9148-e3be6c30e623}">
          <xlrd:rvb i="10169"/>
        </ext>
      </extLst>
    </bk>
    <bk>
      <extLst>
        <ext uri="{3e2802c4-a4d2-4d8b-9148-e3be6c30e623}">
          <xlrd:rvb i="10172"/>
        </ext>
      </extLst>
    </bk>
    <bk>
      <extLst>
        <ext uri="{3e2802c4-a4d2-4d8b-9148-e3be6c30e623}">
          <xlrd:rvb i="10175"/>
        </ext>
      </extLst>
    </bk>
    <bk>
      <extLst>
        <ext uri="{3e2802c4-a4d2-4d8b-9148-e3be6c30e623}">
          <xlrd:rvb i="10178"/>
        </ext>
      </extLst>
    </bk>
    <bk>
      <extLst>
        <ext uri="{3e2802c4-a4d2-4d8b-9148-e3be6c30e623}">
          <xlrd:rvb i="10181"/>
        </ext>
      </extLst>
    </bk>
    <bk>
      <extLst>
        <ext uri="{3e2802c4-a4d2-4d8b-9148-e3be6c30e623}">
          <xlrd:rvb i="10183"/>
        </ext>
      </extLst>
    </bk>
    <bk>
      <extLst>
        <ext uri="{3e2802c4-a4d2-4d8b-9148-e3be6c30e623}">
          <xlrd:rvb i="10186"/>
        </ext>
      </extLst>
    </bk>
    <bk>
      <extLst>
        <ext uri="{3e2802c4-a4d2-4d8b-9148-e3be6c30e623}">
          <xlrd:rvb i="10189"/>
        </ext>
      </extLst>
    </bk>
    <bk>
      <extLst>
        <ext uri="{3e2802c4-a4d2-4d8b-9148-e3be6c30e623}">
          <xlrd:rvb i="10192"/>
        </ext>
      </extLst>
    </bk>
    <bk>
      <extLst>
        <ext uri="{3e2802c4-a4d2-4d8b-9148-e3be6c30e623}">
          <xlrd:rvb i="10195"/>
        </ext>
      </extLst>
    </bk>
    <bk>
      <extLst>
        <ext uri="{3e2802c4-a4d2-4d8b-9148-e3be6c30e623}">
          <xlrd:rvb i="10198"/>
        </ext>
      </extLst>
    </bk>
    <bk>
      <extLst>
        <ext uri="{3e2802c4-a4d2-4d8b-9148-e3be6c30e623}">
          <xlrd:rvb i="10201"/>
        </ext>
      </extLst>
    </bk>
    <bk>
      <extLst>
        <ext uri="{3e2802c4-a4d2-4d8b-9148-e3be6c30e623}">
          <xlrd:rvb i="10204"/>
        </ext>
      </extLst>
    </bk>
    <bk>
      <extLst>
        <ext uri="{3e2802c4-a4d2-4d8b-9148-e3be6c30e623}">
          <xlrd:rvb i="10207"/>
        </ext>
      </extLst>
    </bk>
    <bk>
      <extLst>
        <ext uri="{3e2802c4-a4d2-4d8b-9148-e3be6c30e623}">
          <xlrd:rvb i="10210"/>
        </ext>
      </extLst>
    </bk>
    <bk>
      <extLst>
        <ext uri="{3e2802c4-a4d2-4d8b-9148-e3be6c30e623}">
          <xlrd:rvb i="10213"/>
        </ext>
      </extLst>
    </bk>
    <bk>
      <extLst>
        <ext uri="{3e2802c4-a4d2-4d8b-9148-e3be6c30e623}">
          <xlrd:rvb i="10216"/>
        </ext>
      </extLst>
    </bk>
    <bk>
      <extLst>
        <ext uri="{3e2802c4-a4d2-4d8b-9148-e3be6c30e623}">
          <xlrd:rvb i="10219"/>
        </ext>
      </extLst>
    </bk>
    <bk>
      <extLst>
        <ext uri="{3e2802c4-a4d2-4d8b-9148-e3be6c30e623}">
          <xlrd:rvb i="10222"/>
        </ext>
      </extLst>
    </bk>
    <bk>
      <extLst>
        <ext uri="{3e2802c4-a4d2-4d8b-9148-e3be6c30e623}">
          <xlrd:rvb i="10225"/>
        </ext>
      </extLst>
    </bk>
    <bk>
      <extLst>
        <ext uri="{3e2802c4-a4d2-4d8b-9148-e3be6c30e623}">
          <xlrd:rvb i="10228"/>
        </ext>
      </extLst>
    </bk>
    <bk>
      <extLst>
        <ext uri="{3e2802c4-a4d2-4d8b-9148-e3be6c30e623}">
          <xlrd:rvb i="10231"/>
        </ext>
      </extLst>
    </bk>
    <bk>
      <extLst>
        <ext uri="{3e2802c4-a4d2-4d8b-9148-e3be6c30e623}">
          <xlrd:rvb i="10234"/>
        </ext>
      </extLst>
    </bk>
    <bk>
      <extLst>
        <ext uri="{3e2802c4-a4d2-4d8b-9148-e3be6c30e623}">
          <xlrd:rvb i="10237"/>
        </ext>
      </extLst>
    </bk>
    <bk>
      <extLst>
        <ext uri="{3e2802c4-a4d2-4d8b-9148-e3be6c30e623}">
          <xlrd:rvb i="10240"/>
        </ext>
      </extLst>
    </bk>
    <bk>
      <extLst>
        <ext uri="{3e2802c4-a4d2-4d8b-9148-e3be6c30e623}">
          <xlrd:rvb i="10243"/>
        </ext>
      </extLst>
    </bk>
    <bk>
      <extLst>
        <ext uri="{3e2802c4-a4d2-4d8b-9148-e3be6c30e623}">
          <xlrd:rvb i="10246"/>
        </ext>
      </extLst>
    </bk>
    <bk>
      <extLst>
        <ext uri="{3e2802c4-a4d2-4d8b-9148-e3be6c30e623}">
          <xlrd:rvb i="10249"/>
        </ext>
      </extLst>
    </bk>
    <bk>
      <extLst>
        <ext uri="{3e2802c4-a4d2-4d8b-9148-e3be6c30e623}">
          <xlrd:rvb i="10252"/>
        </ext>
      </extLst>
    </bk>
    <bk>
      <extLst>
        <ext uri="{3e2802c4-a4d2-4d8b-9148-e3be6c30e623}">
          <xlrd:rvb i="10255"/>
        </ext>
      </extLst>
    </bk>
    <bk>
      <extLst>
        <ext uri="{3e2802c4-a4d2-4d8b-9148-e3be6c30e623}">
          <xlrd:rvb i="10258"/>
        </ext>
      </extLst>
    </bk>
    <bk>
      <extLst>
        <ext uri="{3e2802c4-a4d2-4d8b-9148-e3be6c30e623}">
          <xlrd:rvb i="10261"/>
        </ext>
      </extLst>
    </bk>
    <bk>
      <extLst>
        <ext uri="{3e2802c4-a4d2-4d8b-9148-e3be6c30e623}">
          <xlrd:rvb i="10264"/>
        </ext>
      </extLst>
    </bk>
    <bk>
      <extLst>
        <ext uri="{3e2802c4-a4d2-4d8b-9148-e3be6c30e623}">
          <xlrd:rvb i="10267"/>
        </ext>
      </extLst>
    </bk>
    <bk>
      <extLst>
        <ext uri="{3e2802c4-a4d2-4d8b-9148-e3be6c30e623}">
          <xlrd:rvb i="10270"/>
        </ext>
      </extLst>
    </bk>
    <bk>
      <extLst>
        <ext uri="{3e2802c4-a4d2-4d8b-9148-e3be6c30e623}">
          <xlrd:rvb i="10273"/>
        </ext>
      </extLst>
    </bk>
    <bk>
      <extLst>
        <ext uri="{3e2802c4-a4d2-4d8b-9148-e3be6c30e623}">
          <xlrd:rvb i="10276"/>
        </ext>
      </extLst>
    </bk>
    <bk>
      <extLst>
        <ext uri="{3e2802c4-a4d2-4d8b-9148-e3be6c30e623}">
          <xlrd:rvb i="10279"/>
        </ext>
      </extLst>
    </bk>
    <bk>
      <extLst>
        <ext uri="{3e2802c4-a4d2-4d8b-9148-e3be6c30e623}">
          <xlrd:rvb i="10282"/>
        </ext>
      </extLst>
    </bk>
    <bk>
      <extLst>
        <ext uri="{3e2802c4-a4d2-4d8b-9148-e3be6c30e623}">
          <xlrd:rvb i="10285"/>
        </ext>
      </extLst>
    </bk>
    <bk>
      <extLst>
        <ext uri="{3e2802c4-a4d2-4d8b-9148-e3be6c30e623}">
          <xlrd:rvb i="10288"/>
        </ext>
      </extLst>
    </bk>
    <bk>
      <extLst>
        <ext uri="{3e2802c4-a4d2-4d8b-9148-e3be6c30e623}">
          <xlrd:rvb i="10291"/>
        </ext>
      </extLst>
    </bk>
    <bk>
      <extLst>
        <ext uri="{3e2802c4-a4d2-4d8b-9148-e3be6c30e623}">
          <xlrd:rvb i="10294"/>
        </ext>
      </extLst>
    </bk>
    <bk>
      <extLst>
        <ext uri="{3e2802c4-a4d2-4d8b-9148-e3be6c30e623}">
          <xlrd:rvb i="10297"/>
        </ext>
      </extLst>
    </bk>
    <bk>
      <extLst>
        <ext uri="{3e2802c4-a4d2-4d8b-9148-e3be6c30e623}">
          <xlrd:rvb i="10300"/>
        </ext>
      </extLst>
    </bk>
    <bk>
      <extLst>
        <ext uri="{3e2802c4-a4d2-4d8b-9148-e3be6c30e623}">
          <xlrd:rvb i="10303"/>
        </ext>
      </extLst>
    </bk>
    <bk>
      <extLst>
        <ext uri="{3e2802c4-a4d2-4d8b-9148-e3be6c30e623}">
          <xlrd:rvb i="10306"/>
        </ext>
      </extLst>
    </bk>
    <bk>
      <extLst>
        <ext uri="{3e2802c4-a4d2-4d8b-9148-e3be6c30e623}">
          <xlrd:rvb i="10309"/>
        </ext>
      </extLst>
    </bk>
    <bk>
      <extLst>
        <ext uri="{3e2802c4-a4d2-4d8b-9148-e3be6c30e623}">
          <xlrd:rvb i="10312"/>
        </ext>
      </extLst>
    </bk>
    <bk>
      <extLst>
        <ext uri="{3e2802c4-a4d2-4d8b-9148-e3be6c30e623}">
          <xlrd:rvb i="10319"/>
        </ext>
      </extLst>
    </bk>
    <bk>
      <extLst>
        <ext uri="{3e2802c4-a4d2-4d8b-9148-e3be6c30e623}">
          <xlrd:rvb i="10322"/>
        </ext>
      </extLst>
    </bk>
    <bk>
      <extLst>
        <ext uri="{3e2802c4-a4d2-4d8b-9148-e3be6c30e623}">
          <xlrd:rvb i="10324"/>
        </ext>
      </extLst>
    </bk>
    <bk>
      <extLst>
        <ext uri="{3e2802c4-a4d2-4d8b-9148-e3be6c30e623}">
          <xlrd:rvb i="10327"/>
        </ext>
      </extLst>
    </bk>
    <bk>
      <extLst>
        <ext uri="{3e2802c4-a4d2-4d8b-9148-e3be6c30e623}">
          <xlrd:rvb i="10330"/>
        </ext>
      </extLst>
    </bk>
    <bk>
      <extLst>
        <ext uri="{3e2802c4-a4d2-4d8b-9148-e3be6c30e623}">
          <xlrd:rvb i="10333"/>
        </ext>
      </extLst>
    </bk>
    <bk>
      <extLst>
        <ext uri="{3e2802c4-a4d2-4d8b-9148-e3be6c30e623}">
          <xlrd:rvb i="10339"/>
        </ext>
      </extLst>
    </bk>
    <bk>
      <extLst>
        <ext uri="{3e2802c4-a4d2-4d8b-9148-e3be6c30e623}">
          <xlrd:rvb i="10345"/>
        </ext>
      </extLst>
    </bk>
    <bk>
      <extLst>
        <ext uri="{3e2802c4-a4d2-4d8b-9148-e3be6c30e623}">
          <xlrd:rvb i="10348"/>
        </ext>
      </extLst>
    </bk>
    <bk>
      <extLst>
        <ext uri="{3e2802c4-a4d2-4d8b-9148-e3be6c30e623}">
          <xlrd:rvb i="10351"/>
        </ext>
      </extLst>
    </bk>
    <bk>
      <extLst>
        <ext uri="{3e2802c4-a4d2-4d8b-9148-e3be6c30e623}">
          <xlrd:rvb i="10354"/>
        </ext>
      </extLst>
    </bk>
    <bk>
      <extLst>
        <ext uri="{3e2802c4-a4d2-4d8b-9148-e3be6c30e623}">
          <xlrd:rvb i="10357"/>
        </ext>
      </extLst>
    </bk>
    <bk>
      <extLst>
        <ext uri="{3e2802c4-a4d2-4d8b-9148-e3be6c30e623}">
          <xlrd:rvb i="10360"/>
        </ext>
      </extLst>
    </bk>
    <bk>
      <extLst>
        <ext uri="{3e2802c4-a4d2-4d8b-9148-e3be6c30e623}">
          <xlrd:rvb i="10363"/>
        </ext>
      </extLst>
    </bk>
    <bk>
      <extLst>
        <ext uri="{3e2802c4-a4d2-4d8b-9148-e3be6c30e623}">
          <xlrd:rvb i="10366"/>
        </ext>
      </extLst>
    </bk>
    <bk>
      <extLst>
        <ext uri="{3e2802c4-a4d2-4d8b-9148-e3be6c30e623}">
          <xlrd:rvb i="10369"/>
        </ext>
      </extLst>
    </bk>
    <bk>
      <extLst>
        <ext uri="{3e2802c4-a4d2-4d8b-9148-e3be6c30e623}">
          <xlrd:rvb i="10372"/>
        </ext>
      </extLst>
    </bk>
    <bk>
      <extLst>
        <ext uri="{3e2802c4-a4d2-4d8b-9148-e3be6c30e623}">
          <xlrd:rvb i="10375"/>
        </ext>
      </extLst>
    </bk>
    <bk>
      <extLst>
        <ext uri="{3e2802c4-a4d2-4d8b-9148-e3be6c30e623}">
          <xlrd:rvb i="10378"/>
        </ext>
      </extLst>
    </bk>
    <bk>
      <extLst>
        <ext uri="{3e2802c4-a4d2-4d8b-9148-e3be6c30e623}">
          <xlrd:rvb i="10381"/>
        </ext>
      </extLst>
    </bk>
    <bk>
      <extLst>
        <ext uri="{3e2802c4-a4d2-4d8b-9148-e3be6c30e623}">
          <xlrd:rvb i="10387"/>
        </ext>
      </extLst>
    </bk>
    <bk>
      <extLst>
        <ext uri="{3e2802c4-a4d2-4d8b-9148-e3be6c30e623}">
          <xlrd:rvb i="10390"/>
        </ext>
      </extLst>
    </bk>
    <bk>
      <extLst>
        <ext uri="{3e2802c4-a4d2-4d8b-9148-e3be6c30e623}">
          <xlrd:rvb i="10393"/>
        </ext>
      </extLst>
    </bk>
    <bk>
      <extLst>
        <ext uri="{3e2802c4-a4d2-4d8b-9148-e3be6c30e623}">
          <xlrd:rvb i="10396"/>
        </ext>
      </extLst>
    </bk>
    <bk>
      <extLst>
        <ext uri="{3e2802c4-a4d2-4d8b-9148-e3be6c30e623}">
          <xlrd:rvb i="10399"/>
        </ext>
      </extLst>
    </bk>
    <bk>
      <extLst>
        <ext uri="{3e2802c4-a4d2-4d8b-9148-e3be6c30e623}">
          <xlrd:rvb i="10402"/>
        </ext>
      </extLst>
    </bk>
    <bk>
      <extLst>
        <ext uri="{3e2802c4-a4d2-4d8b-9148-e3be6c30e623}">
          <xlrd:rvb i="10405"/>
        </ext>
      </extLst>
    </bk>
    <bk>
      <extLst>
        <ext uri="{3e2802c4-a4d2-4d8b-9148-e3be6c30e623}">
          <xlrd:rvb i="10408"/>
        </ext>
      </extLst>
    </bk>
    <bk>
      <extLst>
        <ext uri="{3e2802c4-a4d2-4d8b-9148-e3be6c30e623}">
          <xlrd:rvb i="10411"/>
        </ext>
      </extLst>
    </bk>
    <bk>
      <extLst>
        <ext uri="{3e2802c4-a4d2-4d8b-9148-e3be6c30e623}">
          <xlrd:rvb i="10414"/>
        </ext>
      </extLst>
    </bk>
    <bk>
      <extLst>
        <ext uri="{3e2802c4-a4d2-4d8b-9148-e3be6c30e623}">
          <xlrd:rvb i="10417"/>
        </ext>
      </extLst>
    </bk>
    <bk>
      <extLst>
        <ext uri="{3e2802c4-a4d2-4d8b-9148-e3be6c30e623}">
          <xlrd:rvb i="10418"/>
        </ext>
      </extLst>
    </bk>
    <bk>
      <extLst>
        <ext uri="{3e2802c4-a4d2-4d8b-9148-e3be6c30e623}">
          <xlrd:rvb i="10421"/>
        </ext>
      </extLst>
    </bk>
    <bk>
      <extLst>
        <ext uri="{3e2802c4-a4d2-4d8b-9148-e3be6c30e623}">
          <xlrd:rvb i="10424"/>
        </ext>
      </extLst>
    </bk>
    <bk>
      <extLst>
        <ext uri="{3e2802c4-a4d2-4d8b-9148-e3be6c30e623}">
          <xlrd:rvb i="10427"/>
        </ext>
      </extLst>
    </bk>
    <bk>
      <extLst>
        <ext uri="{3e2802c4-a4d2-4d8b-9148-e3be6c30e623}">
          <xlrd:rvb i="10430"/>
        </ext>
      </extLst>
    </bk>
    <bk>
      <extLst>
        <ext uri="{3e2802c4-a4d2-4d8b-9148-e3be6c30e623}">
          <xlrd:rvb i="10433"/>
        </ext>
      </extLst>
    </bk>
    <bk>
      <extLst>
        <ext uri="{3e2802c4-a4d2-4d8b-9148-e3be6c30e623}">
          <xlrd:rvb i="10436"/>
        </ext>
      </extLst>
    </bk>
    <bk>
      <extLst>
        <ext uri="{3e2802c4-a4d2-4d8b-9148-e3be6c30e623}">
          <xlrd:rvb i="10439"/>
        </ext>
      </extLst>
    </bk>
    <bk>
      <extLst>
        <ext uri="{3e2802c4-a4d2-4d8b-9148-e3be6c30e623}">
          <xlrd:rvb i="10442"/>
        </ext>
      </extLst>
    </bk>
    <bk>
      <extLst>
        <ext uri="{3e2802c4-a4d2-4d8b-9148-e3be6c30e623}">
          <xlrd:rvb i="10445"/>
        </ext>
      </extLst>
    </bk>
    <bk>
      <extLst>
        <ext uri="{3e2802c4-a4d2-4d8b-9148-e3be6c30e623}">
          <xlrd:rvb i="10448"/>
        </ext>
      </extLst>
    </bk>
    <bk>
      <extLst>
        <ext uri="{3e2802c4-a4d2-4d8b-9148-e3be6c30e623}">
          <xlrd:rvb i="10451"/>
        </ext>
      </extLst>
    </bk>
    <bk>
      <extLst>
        <ext uri="{3e2802c4-a4d2-4d8b-9148-e3be6c30e623}">
          <xlrd:rvb i="10454"/>
        </ext>
      </extLst>
    </bk>
    <bk>
      <extLst>
        <ext uri="{3e2802c4-a4d2-4d8b-9148-e3be6c30e623}">
          <xlrd:rvb i="10457"/>
        </ext>
      </extLst>
    </bk>
    <bk>
      <extLst>
        <ext uri="{3e2802c4-a4d2-4d8b-9148-e3be6c30e623}">
          <xlrd:rvb i="10460"/>
        </ext>
      </extLst>
    </bk>
    <bk>
      <extLst>
        <ext uri="{3e2802c4-a4d2-4d8b-9148-e3be6c30e623}">
          <xlrd:rvb i="10463"/>
        </ext>
      </extLst>
    </bk>
    <bk>
      <extLst>
        <ext uri="{3e2802c4-a4d2-4d8b-9148-e3be6c30e623}">
          <xlrd:rvb i="10466"/>
        </ext>
      </extLst>
    </bk>
    <bk>
      <extLst>
        <ext uri="{3e2802c4-a4d2-4d8b-9148-e3be6c30e623}">
          <xlrd:rvb i="10469"/>
        </ext>
      </extLst>
    </bk>
    <bk>
      <extLst>
        <ext uri="{3e2802c4-a4d2-4d8b-9148-e3be6c30e623}">
          <xlrd:rvb i="10472"/>
        </ext>
      </extLst>
    </bk>
    <bk>
      <extLst>
        <ext uri="{3e2802c4-a4d2-4d8b-9148-e3be6c30e623}">
          <xlrd:rvb i="10475"/>
        </ext>
      </extLst>
    </bk>
    <bk>
      <extLst>
        <ext uri="{3e2802c4-a4d2-4d8b-9148-e3be6c30e623}">
          <xlrd:rvb i="10478"/>
        </ext>
      </extLst>
    </bk>
    <bk>
      <extLst>
        <ext uri="{3e2802c4-a4d2-4d8b-9148-e3be6c30e623}">
          <xlrd:rvb i="10481"/>
        </ext>
      </extLst>
    </bk>
    <bk>
      <extLst>
        <ext uri="{3e2802c4-a4d2-4d8b-9148-e3be6c30e623}">
          <xlrd:rvb i="10484"/>
        </ext>
      </extLst>
    </bk>
    <bk>
      <extLst>
        <ext uri="{3e2802c4-a4d2-4d8b-9148-e3be6c30e623}">
          <xlrd:rvb i="10487"/>
        </ext>
      </extLst>
    </bk>
    <bk>
      <extLst>
        <ext uri="{3e2802c4-a4d2-4d8b-9148-e3be6c30e623}">
          <xlrd:rvb i="10490"/>
        </ext>
      </extLst>
    </bk>
    <bk>
      <extLst>
        <ext uri="{3e2802c4-a4d2-4d8b-9148-e3be6c30e623}">
          <xlrd:rvb i="10493"/>
        </ext>
      </extLst>
    </bk>
    <bk>
      <extLst>
        <ext uri="{3e2802c4-a4d2-4d8b-9148-e3be6c30e623}">
          <xlrd:rvb i="10496"/>
        </ext>
      </extLst>
    </bk>
    <bk>
      <extLst>
        <ext uri="{3e2802c4-a4d2-4d8b-9148-e3be6c30e623}">
          <xlrd:rvb i="10499"/>
        </ext>
      </extLst>
    </bk>
    <bk>
      <extLst>
        <ext uri="{3e2802c4-a4d2-4d8b-9148-e3be6c30e623}">
          <xlrd:rvb i="10502"/>
        </ext>
      </extLst>
    </bk>
    <bk>
      <extLst>
        <ext uri="{3e2802c4-a4d2-4d8b-9148-e3be6c30e623}">
          <xlrd:rvb i="10505"/>
        </ext>
      </extLst>
    </bk>
    <bk>
      <extLst>
        <ext uri="{3e2802c4-a4d2-4d8b-9148-e3be6c30e623}">
          <xlrd:rvb i="10508"/>
        </ext>
      </extLst>
    </bk>
    <bk>
      <extLst>
        <ext uri="{3e2802c4-a4d2-4d8b-9148-e3be6c30e623}">
          <xlrd:rvb i="10511"/>
        </ext>
      </extLst>
    </bk>
    <bk>
      <extLst>
        <ext uri="{3e2802c4-a4d2-4d8b-9148-e3be6c30e623}">
          <xlrd:rvb i="10514"/>
        </ext>
      </extLst>
    </bk>
    <bk>
      <extLst>
        <ext uri="{3e2802c4-a4d2-4d8b-9148-e3be6c30e623}">
          <xlrd:rvb i="10517"/>
        </ext>
      </extLst>
    </bk>
    <bk>
      <extLst>
        <ext uri="{3e2802c4-a4d2-4d8b-9148-e3be6c30e623}">
          <xlrd:rvb i="10520"/>
        </ext>
      </extLst>
    </bk>
    <bk>
      <extLst>
        <ext uri="{3e2802c4-a4d2-4d8b-9148-e3be6c30e623}">
          <xlrd:rvb i="10523"/>
        </ext>
      </extLst>
    </bk>
    <bk>
      <extLst>
        <ext uri="{3e2802c4-a4d2-4d8b-9148-e3be6c30e623}">
          <xlrd:rvb i="10526"/>
        </ext>
      </extLst>
    </bk>
    <bk>
      <extLst>
        <ext uri="{3e2802c4-a4d2-4d8b-9148-e3be6c30e623}">
          <xlrd:rvb i="10529"/>
        </ext>
      </extLst>
    </bk>
    <bk>
      <extLst>
        <ext uri="{3e2802c4-a4d2-4d8b-9148-e3be6c30e623}">
          <xlrd:rvb i="10532"/>
        </ext>
      </extLst>
    </bk>
    <bk>
      <extLst>
        <ext uri="{3e2802c4-a4d2-4d8b-9148-e3be6c30e623}">
          <xlrd:rvb i="10535"/>
        </ext>
      </extLst>
    </bk>
    <bk>
      <extLst>
        <ext uri="{3e2802c4-a4d2-4d8b-9148-e3be6c30e623}">
          <xlrd:rvb i="10538"/>
        </ext>
      </extLst>
    </bk>
    <bk>
      <extLst>
        <ext uri="{3e2802c4-a4d2-4d8b-9148-e3be6c30e623}">
          <xlrd:rvb i="10541"/>
        </ext>
      </extLst>
    </bk>
    <bk>
      <extLst>
        <ext uri="{3e2802c4-a4d2-4d8b-9148-e3be6c30e623}">
          <xlrd:rvb i="10544"/>
        </ext>
      </extLst>
    </bk>
    <bk>
      <extLst>
        <ext uri="{3e2802c4-a4d2-4d8b-9148-e3be6c30e623}">
          <xlrd:rvb i="10547"/>
        </ext>
      </extLst>
    </bk>
    <bk>
      <extLst>
        <ext uri="{3e2802c4-a4d2-4d8b-9148-e3be6c30e623}">
          <xlrd:rvb i="10550"/>
        </ext>
      </extLst>
    </bk>
    <bk>
      <extLst>
        <ext uri="{3e2802c4-a4d2-4d8b-9148-e3be6c30e623}">
          <xlrd:rvb i="10553"/>
        </ext>
      </extLst>
    </bk>
    <bk>
      <extLst>
        <ext uri="{3e2802c4-a4d2-4d8b-9148-e3be6c30e623}">
          <xlrd:rvb i="10556"/>
        </ext>
      </extLst>
    </bk>
    <bk>
      <extLst>
        <ext uri="{3e2802c4-a4d2-4d8b-9148-e3be6c30e623}">
          <xlrd:rvb i="10559"/>
        </ext>
      </extLst>
    </bk>
    <bk>
      <extLst>
        <ext uri="{3e2802c4-a4d2-4d8b-9148-e3be6c30e623}">
          <xlrd:rvb i="10562"/>
        </ext>
      </extLst>
    </bk>
    <bk>
      <extLst>
        <ext uri="{3e2802c4-a4d2-4d8b-9148-e3be6c30e623}">
          <xlrd:rvb i="10565"/>
        </ext>
      </extLst>
    </bk>
    <bk>
      <extLst>
        <ext uri="{3e2802c4-a4d2-4d8b-9148-e3be6c30e623}">
          <xlrd:rvb i="10567"/>
        </ext>
      </extLst>
    </bk>
    <bk>
      <extLst>
        <ext uri="{3e2802c4-a4d2-4d8b-9148-e3be6c30e623}">
          <xlrd:rvb i="10569"/>
        </ext>
      </extLst>
    </bk>
    <bk>
      <extLst>
        <ext uri="{3e2802c4-a4d2-4d8b-9148-e3be6c30e623}">
          <xlrd:rvb i="10571"/>
        </ext>
      </extLst>
    </bk>
    <bk>
      <extLst>
        <ext uri="{3e2802c4-a4d2-4d8b-9148-e3be6c30e623}">
          <xlrd:rvb i="10573"/>
        </ext>
      </extLst>
    </bk>
    <bk>
      <extLst>
        <ext uri="{3e2802c4-a4d2-4d8b-9148-e3be6c30e623}">
          <xlrd:rvb i="10575"/>
        </ext>
      </extLst>
    </bk>
    <bk>
      <extLst>
        <ext uri="{3e2802c4-a4d2-4d8b-9148-e3be6c30e623}">
          <xlrd:rvb i="10577"/>
        </ext>
      </extLst>
    </bk>
    <bk>
      <extLst>
        <ext uri="{3e2802c4-a4d2-4d8b-9148-e3be6c30e623}">
          <xlrd:rvb i="10579"/>
        </ext>
      </extLst>
    </bk>
    <bk>
      <extLst>
        <ext uri="{3e2802c4-a4d2-4d8b-9148-e3be6c30e623}">
          <xlrd:rvb i="10581"/>
        </ext>
      </extLst>
    </bk>
    <bk>
      <extLst>
        <ext uri="{3e2802c4-a4d2-4d8b-9148-e3be6c30e623}">
          <xlrd:rvb i="10583"/>
        </ext>
      </extLst>
    </bk>
    <bk>
      <extLst>
        <ext uri="{3e2802c4-a4d2-4d8b-9148-e3be6c30e623}">
          <xlrd:rvb i="10585"/>
        </ext>
      </extLst>
    </bk>
    <bk>
      <extLst>
        <ext uri="{3e2802c4-a4d2-4d8b-9148-e3be6c30e623}">
          <xlrd:rvb i="10587"/>
        </ext>
      </extLst>
    </bk>
    <bk>
      <extLst>
        <ext uri="{3e2802c4-a4d2-4d8b-9148-e3be6c30e623}">
          <xlrd:rvb i="10589"/>
        </ext>
      </extLst>
    </bk>
    <bk>
      <extLst>
        <ext uri="{3e2802c4-a4d2-4d8b-9148-e3be6c30e623}">
          <xlrd:rvb i="10591"/>
        </ext>
      </extLst>
    </bk>
    <bk>
      <extLst>
        <ext uri="{3e2802c4-a4d2-4d8b-9148-e3be6c30e623}">
          <xlrd:rvb i="10593"/>
        </ext>
      </extLst>
    </bk>
    <bk>
      <extLst>
        <ext uri="{3e2802c4-a4d2-4d8b-9148-e3be6c30e623}">
          <xlrd:rvb i="10595"/>
        </ext>
      </extLst>
    </bk>
    <bk>
      <extLst>
        <ext uri="{3e2802c4-a4d2-4d8b-9148-e3be6c30e623}">
          <xlrd:rvb i="10597"/>
        </ext>
      </extLst>
    </bk>
    <bk>
      <extLst>
        <ext uri="{3e2802c4-a4d2-4d8b-9148-e3be6c30e623}">
          <xlrd:rvb i="10599"/>
        </ext>
      </extLst>
    </bk>
    <bk>
      <extLst>
        <ext uri="{3e2802c4-a4d2-4d8b-9148-e3be6c30e623}">
          <xlrd:rvb i="10601"/>
        </ext>
      </extLst>
    </bk>
    <bk>
      <extLst>
        <ext uri="{3e2802c4-a4d2-4d8b-9148-e3be6c30e623}">
          <xlrd:rvb i="10603"/>
        </ext>
      </extLst>
    </bk>
    <bk>
      <extLst>
        <ext uri="{3e2802c4-a4d2-4d8b-9148-e3be6c30e623}">
          <xlrd:rvb i="10605"/>
        </ext>
      </extLst>
    </bk>
    <bk>
      <extLst>
        <ext uri="{3e2802c4-a4d2-4d8b-9148-e3be6c30e623}">
          <xlrd:rvb i="10607"/>
        </ext>
      </extLst>
    </bk>
    <bk>
      <extLst>
        <ext uri="{3e2802c4-a4d2-4d8b-9148-e3be6c30e623}">
          <xlrd:rvb i="10609"/>
        </ext>
      </extLst>
    </bk>
    <bk>
      <extLst>
        <ext uri="{3e2802c4-a4d2-4d8b-9148-e3be6c30e623}">
          <xlrd:rvb i="10611"/>
        </ext>
      </extLst>
    </bk>
    <bk>
      <extLst>
        <ext uri="{3e2802c4-a4d2-4d8b-9148-e3be6c30e623}">
          <xlrd:rvb i="10613"/>
        </ext>
      </extLst>
    </bk>
    <bk>
      <extLst>
        <ext uri="{3e2802c4-a4d2-4d8b-9148-e3be6c30e623}">
          <xlrd:rvb i="10615"/>
        </ext>
      </extLst>
    </bk>
    <bk>
      <extLst>
        <ext uri="{3e2802c4-a4d2-4d8b-9148-e3be6c30e623}">
          <xlrd:rvb i="10617"/>
        </ext>
      </extLst>
    </bk>
    <bk>
      <extLst>
        <ext uri="{3e2802c4-a4d2-4d8b-9148-e3be6c30e623}">
          <xlrd:rvb i="10619"/>
        </ext>
      </extLst>
    </bk>
    <bk>
      <extLst>
        <ext uri="{3e2802c4-a4d2-4d8b-9148-e3be6c30e623}">
          <xlrd:rvb i="10621"/>
        </ext>
      </extLst>
    </bk>
    <bk>
      <extLst>
        <ext uri="{3e2802c4-a4d2-4d8b-9148-e3be6c30e623}">
          <xlrd:rvb i="10623"/>
        </ext>
      </extLst>
    </bk>
    <bk>
      <extLst>
        <ext uri="{3e2802c4-a4d2-4d8b-9148-e3be6c30e623}">
          <xlrd:rvb i="10625"/>
        </ext>
      </extLst>
    </bk>
    <bk>
      <extLst>
        <ext uri="{3e2802c4-a4d2-4d8b-9148-e3be6c30e623}">
          <xlrd:rvb i="10627"/>
        </ext>
      </extLst>
    </bk>
    <bk>
      <extLst>
        <ext uri="{3e2802c4-a4d2-4d8b-9148-e3be6c30e623}">
          <xlrd:rvb i="10629"/>
        </ext>
      </extLst>
    </bk>
    <bk>
      <extLst>
        <ext uri="{3e2802c4-a4d2-4d8b-9148-e3be6c30e623}">
          <xlrd:rvb i="10631"/>
        </ext>
      </extLst>
    </bk>
    <bk>
      <extLst>
        <ext uri="{3e2802c4-a4d2-4d8b-9148-e3be6c30e623}">
          <xlrd:rvb i="10633"/>
        </ext>
      </extLst>
    </bk>
    <bk>
      <extLst>
        <ext uri="{3e2802c4-a4d2-4d8b-9148-e3be6c30e623}">
          <xlrd:rvb i="10635"/>
        </ext>
      </extLst>
    </bk>
    <bk>
      <extLst>
        <ext uri="{3e2802c4-a4d2-4d8b-9148-e3be6c30e623}">
          <xlrd:rvb i="10637"/>
        </ext>
      </extLst>
    </bk>
    <bk>
      <extLst>
        <ext uri="{3e2802c4-a4d2-4d8b-9148-e3be6c30e623}">
          <xlrd:rvb i="10639"/>
        </ext>
      </extLst>
    </bk>
    <bk>
      <extLst>
        <ext uri="{3e2802c4-a4d2-4d8b-9148-e3be6c30e623}">
          <xlrd:rvb i="10641"/>
        </ext>
      </extLst>
    </bk>
    <bk>
      <extLst>
        <ext uri="{3e2802c4-a4d2-4d8b-9148-e3be6c30e623}">
          <xlrd:rvb i="10643"/>
        </ext>
      </extLst>
    </bk>
    <bk>
      <extLst>
        <ext uri="{3e2802c4-a4d2-4d8b-9148-e3be6c30e623}">
          <xlrd:rvb i="10645"/>
        </ext>
      </extLst>
    </bk>
    <bk>
      <extLst>
        <ext uri="{3e2802c4-a4d2-4d8b-9148-e3be6c30e623}">
          <xlrd:rvb i="10647"/>
        </ext>
      </extLst>
    </bk>
    <bk>
      <extLst>
        <ext uri="{3e2802c4-a4d2-4d8b-9148-e3be6c30e623}">
          <xlrd:rvb i="10649"/>
        </ext>
      </extLst>
    </bk>
    <bk>
      <extLst>
        <ext uri="{3e2802c4-a4d2-4d8b-9148-e3be6c30e623}">
          <xlrd:rvb i="10651"/>
        </ext>
      </extLst>
    </bk>
    <bk>
      <extLst>
        <ext uri="{3e2802c4-a4d2-4d8b-9148-e3be6c30e623}">
          <xlrd:rvb i="10653"/>
        </ext>
      </extLst>
    </bk>
    <bk>
      <extLst>
        <ext uri="{3e2802c4-a4d2-4d8b-9148-e3be6c30e623}">
          <xlrd:rvb i="10655"/>
        </ext>
      </extLst>
    </bk>
    <bk>
      <extLst>
        <ext uri="{3e2802c4-a4d2-4d8b-9148-e3be6c30e623}">
          <xlrd:rvb i="10657"/>
        </ext>
      </extLst>
    </bk>
    <bk>
      <extLst>
        <ext uri="{3e2802c4-a4d2-4d8b-9148-e3be6c30e623}">
          <xlrd:rvb i="10659"/>
        </ext>
      </extLst>
    </bk>
    <bk>
      <extLst>
        <ext uri="{3e2802c4-a4d2-4d8b-9148-e3be6c30e623}">
          <xlrd:rvb i="10661"/>
        </ext>
      </extLst>
    </bk>
    <bk>
      <extLst>
        <ext uri="{3e2802c4-a4d2-4d8b-9148-e3be6c30e623}">
          <xlrd:rvb i="10663"/>
        </ext>
      </extLst>
    </bk>
    <bk>
      <extLst>
        <ext uri="{3e2802c4-a4d2-4d8b-9148-e3be6c30e623}">
          <xlrd:rvb i="10665"/>
        </ext>
      </extLst>
    </bk>
    <bk>
      <extLst>
        <ext uri="{3e2802c4-a4d2-4d8b-9148-e3be6c30e623}">
          <xlrd:rvb i="10667"/>
        </ext>
      </extLst>
    </bk>
    <bk>
      <extLst>
        <ext uri="{3e2802c4-a4d2-4d8b-9148-e3be6c30e623}">
          <xlrd:rvb i="10669"/>
        </ext>
      </extLst>
    </bk>
    <bk>
      <extLst>
        <ext uri="{3e2802c4-a4d2-4d8b-9148-e3be6c30e623}">
          <xlrd:rvb i="10671"/>
        </ext>
      </extLst>
    </bk>
    <bk>
      <extLst>
        <ext uri="{3e2802c4-a4d2-4d8b-9148-e3be6c30e623}">
          <xlrd:rvb i="10673"/>
        </ext>
      </extLst>
    </bk>
    <bk>
      <extLst>
        <ext uri="{3e2802c4-a4d2-4d8b-9148-e3be6c30e623}">
          <xlrd:rvb i="10675"/>
        </ext>
      </extLst>
    </bk>
    <bk>
      <extLst>
        <ext uri="{3e2802c4-a4d2-4d8b-9148-e3be6c30e623}">
          <xlrd:rvb i="10677"/>
        </ext>
      </extLst>
    </bk>
    <bk>
      <extLst>
        <ext uri="{3e2802c4-a4d2-4d8b-9148-e3be6c30e623}">
          <xlrd:rvb i="10679"/>
        </ext>
      </extLst>
    </bk>
    <bk>
      <extLst>
        <ext uri="{3e2802c4-a4d2-4d8b-9148-e3be6c30e623}">
          <xlrd:rvb i="10681"/>
        </ext>
      </extLst>
    </bk>
    <bk>
      <extLst>
        <ext uri="{3e2802c4-a4d2-4d8b-9148-e3be6c30e623}">
          <xlrd:rvb i="10683"/>
        </ext>
      </extLst>
    </bk>
    <bk>
      <extLst>
        <ext uri="{3e2802c4-a4d2-4d8b-9148-e3be6c30e623}">
          <xlrd:rvb i="10685"/>
        </ext>
      </extLst>
    </bk>
    <bk>
      <extLst>
        <ext uri="{3e2802c4-a4d2-4d8b-9148-e3be6c30e623}">
          <xlrd:rvb i="10687"/>
        </ext>
      </extLst>
    </bk>
    <bk>
      <extLst>
        <ext uri="{3e2802c4-a4d2-4d8b-9148-e3be6c30e623}">
          <xlrd:rvb i="10689"/>
        </ext>
      </extLst>
    </bk>
    <bk>
      <extLst>
        <ext uri="{3e2802c4-a4d2-4d8b-9148-e3be6c30e623}">
          <xlrd:rvb i="10691"/>
        </ext>
      </extLst>
    </bk>
    <bk>
      <extLst>
        <ext uri="{3e2802c4-a4d2-4d8b-9148-e3be6c30e623}">
          <xlrd:rvb i="10693"/>
        </ext>
      </extLst>
    </bk>
    <bk>
      <extLst>
        <ext uri="{3e2802c4-a4d2-4d8b-9148-e3be6c30e623}">
          <xlrd:rvb i="10695"/>
        </ext>
      </extLst>
    </bk>
    <bk>
      <extLst>
        <ext uri="{3e2802c4-a4d2-4d8b-9148-e3be6c30e623}">
          <xlrd:rvb i="10697"/>
        </ext>
      </extLst>
    </bk>
    <bk>
      <extLst>
        <ext uri="{3e2802c4-a4d2-4d8b-9148-e3be6c30e623}">
          <xlrd:rvb i="10699"/>
        </ext>
      </extLst>
    </bk>
    <bk>
      <extLst>
        <ext uri="{3e2802c4-a4d2-4d8b-9148-e3be6c30e623}">
          <xlrd:rvb i="10701"/>
        </ext>
      </extLst>
    </bk>
    <bk>
      <extLst>
        <ext uri="{3e2802c4-a4d2-4d8b-9148-e3be6c30e623}">
          <xlrd:rvb i="10703"/>
        </ext>
      </extLst>
    </bk>
    <bk>
      <extLst>
        <ext uri="{3e2802c4-a4d2-4d8b-9148-e3be6c30e623}">
          <xlrd:rvb i="10705"/>
        </ext>
      </extLst>
    </bk>
    <bk>
      <extLst>
        <ext uri="{3e2802c4-a4d2-4d8b-9148-e3be6c30e623}">
          <xlrd:rvb i="10707"/>
        </ext>
      </extLst>
    </bk>
    <bk>
      <extLst>
        <ext uri="{3e2802c4-a4d2-4d8b-9148-e3be6c30e623}">
          <xlrd:rvb i="10709"/>
        </ext>
      </extLst>
    </bk>
    <bk>
      <extLst>
        <ext uri="{3e2802c4-a4d2-4d8b-9148-e3be6c30e623}">
          <xlrd:rvb i="10711"/>
        </ext>
      </extLst>
    </bk>
    <bk>
      <extLst>
        <ext uri="{3e2802c4-a4d2-4d8b-9148-e3be6c30e623}">
          <xlrd:rvb i="10713"/>
        </ext>
      </extLst>
    </bk>
    <bk>
      <extLst>
        <ext uri="{3e2802c4-a4d2-4d8b-9148-e3be6c30e623}">
          <xlrd:rvb i="10715"/>
        </ext>
      </extLst>
    </bk>
    <bk>
      <extLst>
        <ext uri="{3e2802c4-a4d2-4d8b-9148-e3be6c30e623}">
          <xlrd:rvb i="10717"/>
        </ext>
      </extLst>
    </bk>
    <bk>
      <extLst>
        <ext uri="{3e2802c4-a4d2-4d8b-9148-e3be6c30e623}">
          <xlrd:rvb i="10719"/>
        </ext>
      </extLst>
    </bk>
    <bk>
      <extLst>
        <ext uri="{3e2802c4-a4d2-4d8b-9148-e3be6c30e623}">
          <xlrd:rvb i="10721"/>
        </ext>
      </extLst>
    </bk>
    <bk>
      <extLst>
        <ext uri="{3e2802c4-a4d2-4d8b-9148-e3be6c30e623}">
          <xlrd:rvb i="10723"/>
        </ext>
      </extLst>
    </bk>
    <bk>
      <extLst>
        <ext uri="{3e2802c4-a4d2-4d8b-9148-e3be6c30e623}">
          <xlrd:rvb i="10725"/>
        </ext>
      </extLst>
    </bk>
    <bk>
      <extLst>
        <ext uri="{3e2802c4-a4d2-4d8b-9148-e3be6c30e623}">
          <xlrd:rvb i="10727"/>
        </ext>
      </extLst>
    </bk>
    <bk>
      <extLst>
        <ext uri="{3e2802c4-a4d2-4d8b-9148-e3be6c30e623}">
          <xlrd:rvb i="10729"/>
        </ext>
      </extLst>
    </bk>
    <bk>
      <extLst>
        <ext uri="{3e2802c4-a4d2-4d8b-9148-e3be6c30e623}">
          <xlrd:rvb i="10731"/>
        </ext>
      </extLst>
    </bk>
    <bk>
      <extLst>
        <ext uri="{3e2802c4-a4d2-4d8b-9148-e3be6c30e623}">
          <xlrd:rvb i="10733"/>
        </ext>
      </extLst>
    </bk>
    <bk>
      <extLst>
        <ext uri="{3e2802c4-a4d2-4d8b-9148-e3be6c30e623}">
          <xlrd:rvb i="10735"/>
        </ext>
      </extLst>
    </bk>
    <bk>
      <extLst>
        <ext uri="{3e2802c4-a4d2-4d8b-9148-e3be6c30e623}">
          <xlrd:rvb i="10737"/>
        </ext>
      </extLst>
    </bk>
    <bk>
      <extLst>
        <ext uri="{3e2802c4-a4d2-4d8b-9148-e3be6c30e623}">
          <xlrd:rvb i="10739"/>
        </ext>
      </extLst>
    </bk>
    <bk>
      <extLst>
        <ext uri="{3e2802c4-a4d2-4d8b-9148-e3be6c30e623}">
          <xlrd:rvb i="10741"/>
        </ext>
      </extLst>
    </bk>
    <bk>
      <extLst>
        <ext uri="{3e2802c4-a4d2-4d8b-9148-e3be6c30e623}">
          <xlrd:rvb i="10743"/>
        </ext>
      </extLst>
    </bk>
    <bk>
      <extLst>
        <ext uri="{3e2802c4-a4d2-4d8b-9148-e3be6c30e623}">
          <xlrd:rvb i="10745"/>
        </ext>
      </extLst>
    </bk>
    <bk>
      <extLst>
        <ext uri="{3e2802c4-a4d2-4d8b-9148-e3be6c30e623}">
          <xlrd:rvb i="10747"/>
        </ext>
      </extLst>
    </bk>
    <bk>
      <extLst>
        <ext uri="{3e2802c4-a4d2-4d8b-9148-e3be6c30e623}">
          <xlrd:rvb i="10749"/>
        </ext>
      </extLst>
    </bk>
    <bk>
      <extLst>
        <ext uri="{3e2802c4-a4d2-4d8b-9148-e3be6c30e623}">
          <xlrd:rvb i="10751"/>
        </ext>
      </extLst>
    </bk>
    <bk>
      <extLst>
        <ext uri="{3e2802c4-a4d2-4d8b-9148-e3be6c30e623}">
          <xlrd:rvb i="10753"/>
        </ext>
      </extLst>
    </bk>
    <bk>
      <extLst>
        <ext uri="{3e2802c4-a4d2-4d8b-9148-e3be6c30e623}">
          <xlrd:rvb i="10755"/>
        </ext>
      </extLst>
    </bk>
    <bk>
      <extLst>
        <ext uri="{3e2802c4-a4d2-4d8b-9148-e3be6c30e623}">
          <xlrd:rvb i="10757"/>
        </ext>
      </extLst>
    </bk>
    <bk>
      <extLst>
        <ext uri="{3e2802c4-a4d2-4d8b-9148-e3be6c30e623}">
          <xlrd:rvb i="10759"/>
        </ext>
      </extLst>
    </bk>
    <bk>
      <extLst>
        <ext uri="{3e2802c4-a4d2-4d8b-9148-e3be6c30e623}">
          <xlrd:rvb i="10761"/>
        </ext>
      </extLst>
    </bk>
    <bk>
      <extLst>
        <ext uri="{3e2802c4-a4d2-4d8b-9148-e3be6c30e623}">
          <xlrd:rvb i="10763"/>
        </ext>
      </extLst>
    </bk>
    <bk>
      <extLst>
        <ext uri="{3e2802c4-a4d2-4d8b-9148-e3be6c30e623}">
          <xlrd:rvb i="10765"/>
        </ext>
      </extLst>
    </bk>
    <bk>
      <extLst>
        <ext uri="{3e2802c4-a4d2-4d8b-9148-e3be6c30e623}">
          <xlrd:rvb i="10767"/>
        </ext>
      </extLst>
    </bk>
    <bk>
      <extLst>
        <ext uri="{3e2802c4-a4d2-4d8b-9148-e3be6c30e623}">
          <xlrd:rvb i="10769"/>
        </ext>
      </extLst>
    </bk>
    <bk>
      <extLst>
        <ext uri="{3e2802c4-a4d2-4d8b-9148-e3be6c30e623}">
          <xlrd:rvb i="10771"/>
        </ext>
      </extLst>
    </bk>
    <bk>
      <extLst>
        <ext uri="{3e2802c4-a4d2-4d8b-9148-e3be6c30e623}">
          <xlrd:rvb i="10773"/>
        </ext>
      </extLst>
    </bk>
    <bk>
      <extLst>
        <ext uri="{3e2802c4-a4d2-4d8b-9148-e3be6c30e623}">
          <xlrd:rvb i="10775"/>
        </ext>
      </extLst>
    </bk>
    <bk>
      <extLst>
        <ext uri="{3e2802c4-a4d2-4d8b-9148-e3be6c30e623}">
          <xlrd:rvb i="10777"/>
        </ext>
      </extLst>
    </bk>
    <bk>
      <extLst>
        <ext uri="{3e2802c4-a4d2-4d8b-9148-e3be6c30e623}">
          <xlrd:rvb i="10779"/>
        </ext>
      </extLst>
    </bk>
    <bk>
      <extLst>
        <ext uri="{3e2802c4-a4d2-4d8b-9148-e3be6c30e623}">
          <xlrd:rvb i="10781"/>
        </ext>
      </extLst>
    </bk>
    <bk>
      <extLst>
        <ext uri="{3e2802c4-a4d2-4d8b-9148-e3be6c30e623}">
          <xlrd:rvb i="10783"/>
        </ext>
      </extLst>
    </bk>
    <bk>
      <extLst>
        <ext uri="{3e2802c4-a4d2-4d8b-9148-e3be6c30e623}">
          <xlrd:rvb i="10785"/>
        </ext>
      </extLst>
    </bk>
    <bk>
      <extLst>
        <ext uri="{3e2802c4-a4d2-4d8b-9148-e3be6c30e623}">
          <xlrd:rvb i="10787"/>
        </ext>
      </extLst>
    </bk>
    <bk>
      <extLst>
        <ext uri="{3e2802c4-a4d2-4d8b-9148-e3be6c30e623}">
          <xlrd:rvb i="10789"/>
        </ext>
      </extLst>
    </bk>
    <bk>
      <extLst>
        <ext uri="{3e2802c4-a4d2-4d8b-9148-e3be6c30e623}">
          <xlrd:rvb i="10791"/>
        </ext>
      </extLst>
    </bk>
    <bk>
      <extLst>
        <ext uri="{3e2802c4-a4d2-4d8b-9148-e3be6c30e623}">
          <xlrd:rvb i="10793"/>
        </ext>
      </extLst>
    </bk>
    <bk>
      <extLst>
        <ext uri="{3e2802c4-a4d2-4d8b-9148-e3be6c30e623}">
          <xlrd:rvb i="10795"/>
        </ext>
      </extLst>
    </bk>
    <bk>
      <extLst>
        <ext uri="{3e2802c4-a4d2-4d8b-9148-e3be6c30e623}">
          <xlrd:rvb i="10797"/>
        </ext>
      </extLst>
    </bk>
    <bk>
      <extLst>
        <ext uri="{3e2802c4-a4d2-4d8b-9148-e3be6c30e623}">
          <xlrd:rvb i="10799"/>
        </ext>
      </extLst>
    </bk>
    <bk>
      <extLst>
        <ext uri="{3e2802c4-a4d2-4d8b-9148-e3be6c30e623}">
          <xlrd:rvb i="10801"/>
        </ext>
      </extLst>
    </bk>
    <bk>
      <extLst>
        <ext uri="{3e2802c4-a4d2-4d8b-9148-e3be6c30e623}">
          <xlrd:rvb i="10803"/>
        </ext>
      </extLst>
    </bk>
    <bk>
      <extLst>
        <ext uri="{3e2802c4-a4d2-4d8b-9148-e3be6c30e623}">
          <xlrd:rvb i="10805"/>
        </ext>
      </extLst>
    </bk>
    <bk>
      <extLst>
        <ext uri="{3e2802c4-a4d2-4d8b-9148-e3be6c30e623}">
          <xlrd:rvb i="10807"/>
        </ext>
      </extLst>
    </bk>
    <bk>
      <extLst>
        <ext uri="{3e2802c4-a4d2-4d8b-9148-e3be6c30e623}">
          <xlrd:rvb i="10809"/>
        </ext>
      </extLst>
    </bk>
    <bk>
      <extLst>
        <ext uri="{3e2802c4-a4d2-4d8b-9148-e3be6c30e623}">
          <xlrd:rvb i="10811"/>
        </ext>
      </extLst>
    </bk>
    <bk>
      <extLst>
        <ext uri="{3e2802c4-a4d2-4d8b-9148-e3be6c30e623}">
          <xlrd:rvb i="10813"/>
        </ext>
      </extLst>
    </bk>
    <bk>
      <extLst>
        <ext uri="{3e2802c4-a4d2-4d8b-9148-e3be6c30e623}">
          <xlrd:rvb i="10815"/>
        </ext>
      </extLst>
    </bk>
    <bk>
      <extLst>
        <ext uri="{3e2802c4-a4d2-4d8b-9148-e3be6c30e623}">
          <xlrd:rvb i="10817"/>
        </ext>
      </extLst>
    </bk>
    <bk>
      <extLst>
        <ext uri="{3e2802c4-a4d2-4d8b-9148-e3be6c30e623}">
          <xlrd:rvb i="10819"/>
        </ext>
      </extLst>
    </bk>
    <bk>
      <extLst>
        <ext uri="{3e2802c4-a4d2-4d8b-9148-e3be6c30e623}">
          <xlrd:rvb i="10821"/>
        </ext>
      </extLst>
    </bk>
    <bk>
      <extLst>
        <ext uri="{3e2802c4-a4d2-4d8b-9148-e3be6c30e623}">
          <xlrd:rvb i="10823"/>
        </ext>
      </extLst>
    </bk>
    <bk>
      <extLst>
        <ext uri="{3e2802c4-a4d2-4d8b-9148-e3be6c30e623}">
          <xlrd:rvb i="10825"/>
        </ext>
      </extLst>
    </bk>
    <bk>
      <extLst>
        <ext uri="{3e2802c4-a4d2-4d8b-9148-e3be6c30e623}">
          <xlrd:rvb i="10827"/>
        </ext>
      </extLst>
    </bk>
    <bk>
      <extLst>
        <ext uri="{3e2802c4-a4d2-4d8b-9148-e3be6c30e623}">
          <xlrd:rvb i="10829"/>
        </ext>
      </extLst>
    </bk>
    <bk>
      <extLst>
        <ext uri="{3e2802c4-a4d2-4d8b-9148-e3be6c30e623}">
          <xlrd:rvb i="10831"/>
        </ext>
      </extLst>
    </bk>
    <bk>
      <extLst>
        <ext uri="{3e2802c4-a4d2-4d8b-9148-e3be6c30e623}">
          <xlrd:rvb i="10834"/>
        </ext>
      </extLst>
    </bk>
    <bk>
      <extLst>
        <ext uri="{3e2802c4-a4d2-4d8b-9148-e3be6c30e623}">
          <xlrd:rvb i="10836"/>
        </ext>
      </extLst>
    </bk>
    <bk>
      <extLst>
        <ext uri="{3e2802c4-a4d2-4d8b-9148-e3be6c30e623}">
          <xlrd:rvb i="10838"/>
        </ext>
      </extLst>
    </bk>
    <bk>
      <extLst>
        <ext uri="{3e2802c4-a4d2-4d8b-9148-e3be6c30e623}">
          <xlrd:rvb i="10840"/>
        </ext>
      </extLst>
    </bk>
    <bk>
      <extLst>
        <ext uri="{3e2802c4-a4d2-4d8b-9148-e3be6c30e623}">
          <xlrd:rvb i="10842"/>
        </ext>
      </extLst>
    </bk>
    <bk>
      <extLst>
        <ext uri="{3e2802c4-a4d2-4d8b-9148-e3be6c30e623}">
          <xlrd:rvb i="10845"/>
        </ext>
      </extLst>
    </bk>
    <bk>
      <extLst>
        <ext uri="{3e2802c4-a4d2-4d8b-9148-e3be6c30e623}">
          <xlrd:rvb i="10847"/>
        </ext>
      </extLst>
    </bk>
    <bk>
      <extLst>
        <ext uri="{3e2802c4-a4d2-4d8b-9148-e3be6c30e623}">
          <xlrd:rvb i="10850"/>
        </ext>
      </extLst>
    </bk>
    <bk>
      <extLst>
        <ext uri="{3e2802c4-a4d2-4d8b-9148-e3be6c30e623}">
          <xlrd:rvb i="10856"/>
        </ext>
      </extLst>
    </bk>
    <bk>
      <extLst>
        <ext uri="{3e2802c4-a4d2-4d8b-9148-e3be6c30e623}">
          <xlrd:rvb i="10859"/>
        </ext>
      </extLst>
    </bk>
    <bk>
      <extLst>
        <ext uri="{3e2802c4-a4d2-4d8b-9148-e3be6c30e623}">
          <xlrd:rvb i="10862"/>
        </ext>
      </extLst>
    </bk>
    <bk>
      <extLst>
        <ext uri="{3e2802c4-a4d2-4d8b-9148-e3be6c30e623}">
          <xlrd:rvb i="10865"/>
        </ext>
      </extLst>
    </bk>
    <bk>
      <extLst>
        <ext uri="{3e2802c4-a4d2-4d8b-9148-e3be6c30e623}">
          <xlrd:rvb i="10868"/>
        </ext>
      </extLst>
    </bk>
    <bk>
      <extLst>
        <ext uri="{3e2802c4-a4d2-4d8b-9148-e3be6c30e623}">
          <xlrd:rvb i="10871"/>
        </ext>
      </extLst>
    </bk>
    <bk>
      <extLst>
        <ext uri="{3e2802c4-a4d2-4d8b-9148-e3be6c30e623}">
          <xlrd:rvb i="10874"/>
        </ext>
      </extLst>
    </bk>
    <bk>
      <extLst>
        <ext uri="{3e2802c4-a4d2-4d8b-9148-e3be6c30e623}">
          <xlrd:rvb i="10877"/>
        </ext>
      </extLst>
    </bk>
    <bk>
      <extLst>
        <ext uri="{3e2802c4-a4d2-4d8b-9148-e3be6c30e623}">
          <xlrd:rvb i="10880"/>
        </ext>
      </extLst>
    </bk>
    <bk>
      <extLst>
        <ext uri="{3e2802c4-a4d2-4d8b-9148-e3be6c30e623}">
          <xlrd:rvb i="10883"/>
        </ext>
      </extLst>
    </bk>
    <bk>
      <extLst>
        <ext uri="{3e2802c4-a4d2-4d8b-9148-e3be6c30e623}">
          <xlrd:rvb i="10886"/>
        </ext>
      </extLst>
    </bk>
    <bk>
      <extLst>
        <ext uri="{3e2802c4-a4d2-4d8b-9148-e3be6c30e623}">
          <xlrd:rvb i="10889"/>
        </ext>
      </extLst>
    </bk>
    <bk>
      <extLst>
        <ext uri="{3e2802c4-a4d2-4d8b-9148-e3be6c30e623}">
          <xlrd:rvb i="10892"/>
        </ext>
      </extLst>
    </bk>
    <bk>
      <extLst>
        <ext uri="{3e2802c4-a4d2-4d8b-9148-e3be6c30e623}">
          <xlrd:rvb i="10895"/>
        </ext>
      </extLst>
    </bk>
    <bk>
      <extLst>
        <ext uri="{3e2802c4-a4d2-4d8b-9148-e3be6c30e623}">
          <xlrd:rvb i="10897"/>
        </ext>
      </extLst>
    </bk>
    <bk>
      <extLst>
        <ext uri="{3e2802c4-a4d2-4d8b-9148-e3be6c30e623}">
          <xlrd:rvb i="10899"/>
        </ext>
      </extLst>
    </bk>
    <bk>
      <extLst>
        <ext uri="{3e2802c4-a4d2-4d8b-9148-e3be6c30e623}">
          <xlrd:rvb i="10902"/>
        </ext>
      </extLst>
    </bk>
  </futureMetadata>
  <cellMetadata count="1">
    <bk>
      <rc t="1" v="0"/>
    </bk>
  </cellMetadata>
  <valueMetadata count="41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bk>
      <rc t="2" v="4082"/>
    </bk>
    <bk>
      <rc t="2" v="4083"/>
    </bk>
    <bk>
      <rc t="2" v="4084"/>
    </bk>
    <bk>
      <rc t="2" v="4085"/>
    </bk>
    <bk>
      <rc t="2" v="4086"/>
    </bk>
    <bk>
      <rc t="2" v="4087"/>
    </bk>
    <bk>
      <rc t="2" v="4088"/>
    </bk>
    <bk>
      <rc t="2" v="4089"/>
    </bk>
    <bk>
      <rc t="2" v="4090"/>
    </bk>
    <bk>
      <rc t="2" v="4091"/>
    </bk>
    <bk>
      <rc t="2" v="4092"/>
    </bk>
    <bk>
      <rc t="2" v="4093"/>
    </bk>
    <bk>
      <rc t="2" v="4094"/>
    </bk>
    <bk>
      <rc t="2" v="4095"/>
    </bk>
    <bk>
      <rc t="2" v="4096"/>
    </bk>
    <bk>
      <rc t="2" v="4097"/>
    </bk>
    <bk>
      <rc t="2" v="4098"/>
    </bk>
    <bk>
      <rc t="2" v="4099"/>
    </bk>
    <bk>
      <rc t="2" v="4100"/>
    </bk>
    <bk>
      <rc t="2" v="4101"/>
    </bk>
    <bk>
      <rc t="2" v="4102"/>
    </bk>
    <bk>
      <rc t="2" v="4103"/>
    </bk>
    <bk>
      <rc t="2" v="4104"/>
    </bk>
    <bk>
      <rc t="2" v="4105"/>
    </bk>
    <bk>
      <rc t="2" v="4106"/>
    </bk>
    <bk>
      <rc t="2" v="4107"/>
    </bk>
    <bk>
      <rc t="2" v="4108"/>
    </bk>
    <bk>
      <rc t="2" v="4109"/>
    </bk>
    <bk>
      <rc t="2" v="4110"/>
    </bk>
    <bk>
      <rc t="2" v="4111"/>
    </bk>
    <bk>
      <rc t="2" v="4112"/>
    </bk>
    <bk>
      <rc t="2" v="4113"/>
    </bk>
    <bk>
      <rc t="2" v="4114"/>
    </bk>
    <bk>
      <rc t="2" v="4115"/>
    </bk>
    <bk>
      <rc t="2" v="4116"/>
    </bk>
    <bk>
      <rc t="2" v="4117"/>
    </bk>
    <bk>
      <rc t="2" v="4118"/>
    </bk>
    <bk>
      <rc t="2" v="4119"/>
    </bk>
    <bk>
      <rc t="2" v="4120"/>
    </bk>
    <bk>
      <rc t="2" v="4121"/>
    </bk>
    <bk>
      <rc t="2" v="4122"/>
    </bk>
    <bk>
      <rc t="2" v="4123"/>
    </bk>
    <bk>
      <rc t="2" v="4124"/>
    </bk>
    <bk>
      <rc t="2" v="4125"/>
    </bk>
    <bk>
      <rc t="2" v="4126"/>
    </bk>
    <bk>
      <rc t="2" v="4127"/>
    </bk>
    <bk>
      <rc t="2" v="4128"/>
    </bk>
    <bk>
      <rc t="2" v="4129"/>
    </bk>
    <bk>
      <rc t="2" v="4130"/>
    </bk>
    <bk>
      <rc t="2" v="4131"/>
    </bk>
    <bk>
      <rc t="2" v="4132"/>
    </bk>
    <bk>
      <rc t="2" v="4133"/>
    </bk>
    <bk>
      <rc t="2" v="4134"/>
    </bk>
    <bk>
      <rc t="2" v="4135"/>
    </bk>
    <bk>
      <rc t="2" v="4136"/>
    </bk>
    <bk>
      <rc t="2" v="4137"/>
    </bk>
    <bk>
      <rc t="2" v="4138"/>
    </bk>
    <bk>
      <rc t="2" v="4139"/>
    </bk>
    <bk>
      <rc t="2" v="4140"/>
    </bk>
    <bk>
      <rc t="2" v="4141"/>
    </bk>
    <bk>
      <rc t="2" v="4142"/>
    </bk>
    <bk>
      <rc t="2" v="4143"/>
    </bk>
    <bk>
      <rc t="2" v="4144"/>
    </bk>
    <bk>
      <rc t="2" v="4145"/>
    </bk>
    <bk>
      <rc t="2" v="4146"/>
    </bk>
    <bk>
      <rc t="2" v="4147"/>
    </bk>
    <bk>
      <rc t="2" v="4148"/>
    </bk>
    <bk>
      <rc t="2" v="4149"/>
    </bk>
    <bk>
      <rc t="2" v="4150"/>
    </bk>
    <bk>
      <rc t="2" v="4151"/>
    </bk>
    <bk>
      <rc t="2" v="4152"/>
    </bk>
  </valueMetadata>
</metadata>
</file>

<file path=xl/sharedStrings.xml><?xml version="1.0" encoding="utf-8"?>
<sst xmlns="http://schemas.openxmlformats.org/spreadsheetml/2006/main" count="27709" uniqueCount="11894">
  <si>
    <t>Name</t>
  </si>
  <si>
    <t>Ticker</t>
  </si>
  <si>
    <t>Fund Name</t>
  </si>
  <si>
    <t>Last Update</t>
  </si>
  <si>
    <t>Last Price</t>
  </si>
  <si>
    <t>1d%</t>
  </si>
  <si>
    <t>Net Change</t>
  </si>
  <si>
    <t>Open</t>
  </si>
  <si>
    <t>Lo</t>
  </si>
  <si>
    <t>Hi</t>
  </si>
  <si>
    <t>Prev Cls</t>
  </si>
  <si>
    <t>52W Lo</t>
  </si>
  <si>
    <t>52W Hi</t>
  </si>
  <si>
    <t>Volume</t>
  </si>
  <si>
    <t>Avg Volume</t>
  </si>
  <si>
    <t>Sector/Strategy</t>
  </si>
  <si>
    <t>Sub-Sector</t>
  </si>
  <si>
    <t>Fund Family</t>
  </si>
  <si>
    <t>Expense Ratio (net)</t>
  </si>
  <si>
    <t>Market Cap</t>
  </si>
  <si>
    <t>Total Assets (AUM)</t>
  </si>
  <si>
    <t>Net Assets</t>
  </si>
  <si>
    <t>1 Yr % Change</t>
  </si>
  <si>
    <t>Inception Date</t>
  </si>
  <si>
    <t>NAV</t>
  </si>
  <si>
    <t>PE Ratio (TTM)</t>
  </si>
  <si>
    <t>Yield</t>
  </si>
  <si>
    <t>Avg. Volume</t>
  </si>
  <si>
    <t>Beta (5Y Monthly)</t>
  </si>
  <si>
    <t>YTD Return</t>
  </si>
  <si>
    <t>1-Year Return</t>
  </si>
  <si>
    <t>3-Year Return</t>
  </si>
  <si>
    <t>Shares Outstanding</t>
  </si>
  <si>
    <t>Avg Volume (30d)</t>
  </si>
  <si>
    <t>Avg $ Volume (Est)</t>
  </si>
  <si>
    <t>Expense Ratio</t>
  </si>
  <si>
    <t>52 Week High</t>
  </si>
  <si>
    <t>52 Week Low</t>
  </si>
  <si>
    <t>Liquidity Rating</t>
  </si>
  <si>
    <t>FX</t>
  </si>
  <si>
    <t>Exchange</t>
  </si>
  <si>
    <t>Exh Abbr</t>
  </si>
  <si>
    <t>Type</t>
  </si>
  <si>
    <t>ABXB</t>
  </si>
  <si>
    <t>Abacus Flexible Bond Leaders ETF</t>
  </si>
  <si>
    <t>Fixed Income</t>
  </si>
  <si>
    <t>-6.18%</t>
  </si>
  <si>
    <t>Low</t>
  </si>
  <si>
    <t>NXTI</t>
  </si>
  <si>
    <t>Simplify Exchange Traded Funds Simplify Next Intangible Core I</t>
  </si>
  <si>
    <t>Large Blend</t>
  </si>
  <si>
    <t>Simplify Asset Management</t>
  </si>
  <si>
    <t>2024-04-14</t>
  </si>
  <si>
    <t>OPPE</t>
  </si>
  <si>
    <t>WisdomTree European Opportunities Fund</t>
  </si>
  <si>
    <t>Europe Stock</t>
  </si>
  <si>
    <t>WisdomTree</t>
  </si>
  <si>
    <t>2015-03-03</t>
  </si>
  <si>
    <t>TMDV</t>
  </si>
  <si>
    <t>ProShares Russell US Dividend Growers ETF</t>
  </si>
  <si>
    <t>Mid-Cap Value</t>
  </si>
  <si>
    <t>ProShares</t>
  </si>
  <si>
    <t>2019-11-04</t>
  </si>
  <si>
    <t>CARD</t>
  </si>
  <si>
    <t>Bank Of Montreal MAX Auto Industry -3x Inverse Leveraged ETN</t>
  </si>
  <si>
    <t>Trading--Inverse Equity</t>
  </si>
  <si>
    <t>Equities - Autos - Short</t>
  </si>
  <si>
    <t>Bank of Montreal</t>
  </si>
  <si>
    <t>-71.20%</t>
  </si>
  <si>
    <t>2023-06-26</t>
  </si>
  <si>
    <t>FLYD</t>
  </si>
  <si>
    <t>Bank of Montreal MicroSectors Travel -3x Inverse Leveraged ETN</t>
  </si>
  <si>
    <t>Financial</t>
  </si>
  <si>
    <t>Unknown</t>
  </si>
  <si>
    <t>NRGU</t>
  </si>
  <si>
    <t>Bank Of Montreal MicroSectors U.S. Big Oil 3 Leveraged ETNs du</t>
  </si>
  <si>
    <t>GDXU</t>
  </si>
  <si>
    <t>MicroSectors Gold Miners 3X Leveraged ETN</t>
  </si>
  <si>
    <t>Trading--Leveraged Commodities</t>
  </si>
  <si>
    <t>Commodities - Gold</t>
  </si>
  <si>
    <t>BMO Capital Markets</t>
  </si>
  <si>
    <t>2020-12-01</t>
  </si>
  <si>
    <t>High</t>
  </si>
  <si>
    <t>WTIU</t>
  </si>
  <si>
    <t>Bank Of Montreal MicroSectors Energy 3X Leveraged ETNs</t>
  </si>
  <si>
    <t>Trading--Leveraged Equity</t>
  </si>
  <si>
    <t>2023-02-15</t>
  </si>
  <si>
    <t>OILU</t>
  </si>
  <si>
    <t>MicroSectors Oil &amp; Gas Exp. &amp; Prod. 3x Leveraged ETN</t>
  </si>
  <si>
    <t>2021-11-07</t>
  </si>
  <si>
    <t>Medium</t>
  </si>
  <si>
    <t>JETD</t>
  </si>
  <si>
    <t>Bank Of Montreal MAX Airlines -3X Inverse Leveraged ETNs</t>
  </si>
  <si>
    <t>Equities - Airlines - Short</t>
  </si>
  <si>
    <t>2023-06-19</t>
  </si>
  <si>
    <t>VXX</t>
  </si>
  <si>
    <t>Barclays PLC</t>
  </si>
  <si>
    <t>Trading--Miscellaneous</t>
  </si>
  <si>
    <t>iPath</t>
  </si>
  <si>
    <t>2018-01-16</t>
  </si>
  <si>
    <t>SHNY</t>
  </si>
  <si>
    <t>Bank Of Montreal MicroSectors Gold 3X Leveraged ETNs due Janua</t>
  </si>
  <si>
    <t>2023-02-20</t>
  </si>
  <si>
    <t>DGP</t>
  </si>
  <si>
    <t>DB Gold Double Long ETN Exp 15 Feb 2038</t>
  </si>
  <si>
    <t>Deutsche Bank AG</t>
  </si>
  <si>
    <t>2008-02-26</t>
  </si>
  <si>
    <t>BERZ</t>
  </si>
  <si>
    <t>MicroSectors FANG &amp; Innovation -3x Inverse Leveraged ETN</t>
  </si>
  <si>
    <t>Equities -  - Short</t>
  </si>
  <si>
    <t>-70.34%</t>
  </si>
  <si>
    <t>2021-08-16</t>
  </si>
  <si>
    <t>DJP</t>
  </si>
  <si>
    <t>Barclays Bank iPath Bloomberg Commodity Index Total Return ETN Exp 12 June</t>
  </si>
  <si>
    <t>Commodities Broad Basket</t>
  </si>
  <si>
    <t>Commodities - Diversified</t>
  </si>
  <si>
    <t>2006-06-05</t>
  </si>
  <si>
    <t>FNGD</t>
  </si>
  <si>
    <t>NO Name</t>
  </si>
  <si>
    <t>Other</t>
  </si>
  <si>
    <t>USML</t>
  </si>
  <si>
    <t>ETRACS 2x Leveraged MSCI US Minimum Volatility Factor TR ETN</t>
  </si>
  <si>
    <t>UBS</t>
  </si>
  <si>
    <t>2021-02-04</t>
  </si>
  <si>
    <t>VXZ</t>
  </si>
  <si>
    <t>SCDL</t>
  </si>
  <si>
    <t>ETRACS 2x Leveraged US Dividend Factor TR ETN</t>
  </si>
  <si>
    <t>USOI</t>
  </si>
  <si>
    <t>Ubs Ag Etracs Crude Oil Shares Covered Call ETN Exp 24th Apr 2037</t>
  </si>
  <si>
    <t>Commodities Focused</t>
  </si>
  <si>
    <t>Commodities - Oil</t>
  </si>
  <si>
    <t>UBS AG</t>
  </si>
  <si>
    <t>2017-04-24</t>
  </si>
  <si>
    <t>BNKD</t>
  </si>
  <si>
    <t>Bank Of Montreal MicroSectors  U.S. Big Banks -3  Inverse Leve</t>
  </si>
  <si>
    <t>-15.14%</t>
  </si>
  <si>
    <t>GLDI</t>
  </si>
  <si>
    <t>Ubs Ag Etracs Gold Shares Covered Call ETN Exp 02 Feb 2033</t>
  </si>
  <si>
    <t>2013-01-28</t>
  </si>
  <si>
    <t>ATMP</t>
  </si>
  <si>
    <t>20.04%</t>
  </si>
  <si>
    <t>IWFL</t>
  </si>
  <si>
    <t>ETRACS 2x Leveraged US Growth Factor TR ETN</t>
  </si>
  <si>
    <t>Size/Style</t>
  </si>
  <si>
    <t>Equities - Growth Factor</t>
  </si>
  <si>
    <t>TXUG</t>
  </si>
  <si>
    <t>Thornburg International Growth Fund ETF</t>
  </si>
  <si>
    <t>Foreign Large Growth</t>
  </si>
  <si>
    <t>Thornburg</t>
  </si>
  <si>
    <t>2025-01-21</t>
  </si>
  <si>
    <t>MLPB</t>
  </si>
  <si>
    <t>Energy Limited Partnership</t>
  </si>
  <si>
    <t>2015-10-08</t>
  </si>
  <si>
    <t>IWDL</t>
  </si>
  <si>
    <t>ETRACS 2x Leveraged US Value Factor TR ETN</t>
  </si>
  <si>
    <t>Equities - Value Factor</t>
  </si>
  <si>
    <t>QULL</t>
  </si>
  <si>
    <t>ETRACS 2x Leveraged MSCI US Quality Factor TR ETN</t>
  </si>
  <si>
    <t>Equities - Quality Factor</t>
  </si>
  <si>
    <t>AMUB</t>
  </si>
  <si>
    <t>8.83%</t>
  </si>
  <si>
    <t>GRN</t>
  </si>
  <si>
    <t>iPathA Series B Carbon ETN</t>
  </si>
  <si>
    <t>Commodities - Carbon</t>
  </si>
  <si>
    <t>2019-09-09</t>
  </si>
  <si>
    <t>IFED</t>
  </si>
  <si>
    <t>ETRACS IFED Invest with the Fed TR Index ETN</t>
  </si>
  <si>
    <t>2021-09-13</t>
  </si>
  <si>
    <t>MTUL</t>
  </si>
  <si>
    <t>ETRACS 2x Leveraged MSCI US Momentum Factor TR ETN</t>
  </si>
  <si>
    <t>Equities - Momentum Factor</t>
  </si>
  <si>
    <t>SLVO</t>
  </si>
  <si>
    <t>Ubs Ag Etracs Silver Shares Covered Call ETN Exp 21 Apr 2033</t>
  </si>
  <si>
    <t>Commodities - Silver</t>
  </si>
  <si>
    <t>2013-04-15</t>
  </si>
  <si>
    <t>BDCZ</t>
  </si>
  <si>
    <t>-7.73%</t>
  </si>
  <si>
    <t>BDCX</t>
  </si>
  <si>
    <t>ETRACS Quarterly Pay 1.5x Leveraged MarketVector BDC Liquid In</t>
  </si>
  <si>
    <t>-16.71%</t>
  </si>
  <si>
    <t>2020-06-01</t>
  </si>
  <si>
    <t>MLPR</t>
  </si>
  <si>
    <t>ETRACS Quarterly Pay 1.5X Leveraged Alerian MLP Index ETN</t>
  </si>
  <si>
    <t>AMJB</t>
  </si>
  <si>
    <t>JPMorgan Chase &amp; Co. Alerian MLP Index ETNs due January 28 20</t>
  </si>
  <si>
    <t>JPMorgan Chase &amp; Co</t>
  </si>
  <si>
    <t>2024-01-25</t>
  </si>
  <si>
    <t>SMHB</t>
  </si>
  <si>
    <t>IWML</t>
  </si>
  <si>
    <t>ETRACS 2x Leveraged US Size Factor TR ETN</t>
  </si>
  <si>
    <t>Alternative/Volatility</t>
  </si>
  <si>
    <t>CEFD</t>
  </si>
  <si>
    <t>ETRACS Monthly Pay 1.5X Leveraged Closed-End Fund Index ETN</t>
  </si>
  <si>
    <t>-3.34%</t>
  </si>
  <si>
    <t>FNGS</t>
  </si>
  <si>
    <t>MicroSectors FANG  ETNs due January 8 2038</t>
  </si>
  <si>
    <t>DBC</t>
  </si>
  <si>
    <t>Invesco DB Commodity Index Tracking Fund</t>
  </si>
  <si>
    <t>Commodities</t>
  </si>
  <si>
    <t>MVRL</t>
  </si>
  <si>
    <t>ETRACS Monthly Pay 1.5X Leveraged Mortgage REIT ETN</t>
  </si>
  <si>
    <t>FNGO</t>
  </si>
  <si>
    <t>GBTC</t>
  </si>
  <si>
    <t>Grayscale Bitcoin Trust (BTC) Common Units of fractional undiv</t>
  </si>
  <si>
    <t>Digital Assets</t>
  </si>
  <si>
    <t>Grayscale</t>
  </si>
  <si>
    <t>2013-09-24</t>
  </si>
  <si>
    <t>PFFL</t>
  </si>
  <si>
    <t>UCIB</t>
  </si>
  <si>
    <t>UBS ETRACS Bloomberg Constant Maturity Commodity CMCI Total Return ETN Seri</t>
  </si>
  <si>
    <t>DZZ</t>
  </si>
  <si>
    <t>DB Gold Double Short ETN Exp 15 Feb 2038</t>
  </si>
  <si>
    <t>Trading--Inverse Commodities</t>
  </si>
  <si>
    <t>Commodities - Gold - Short</t>
  </si>
  <si>
    <t>FNGB</t>
  </si>
  <si>
    <t>Bank Of Montreal MicroSectors FANG+ 3X Leveraged ETNs</t>
  </si>
  <si>
    <t>BULZ</t>
  </si>
  <si>
    <t>MicroSectors FANG &amp; Innovation 3X Leveraged ETN</t>
  </si>
  <si>
    <t>7.21%</t>
  </si>
  <si>
    <t>SPYU</t>
  </si>
  <si>
    <t>Bank Of Montreal MAX S&amp;P 500 4X Leveraged ETNs due October 30</t>
  </si>
  <si>
    <t>2023-12-03</t>
  </si>
  <si>
    <t>HDLB</t>
  </si>
  <si>
    <t>ETRACS Monthly Pay 2xLeveraged US High Dividend Low Volatility</t>
  </si>
  <si>
    <t>Dividend/Income</t>
  </si>
  <si>
    <t>DULL</t>
  </si>
  <si>
    <t xml:space="preserve">Bank Of Montreal MicroSectors Gold -3X Inverse Leveraged ETNs </t>
  </si>
  <si>
    <t>JETU</t>
  </si>
  <si>
    <t>Bank Of Montreal MAX Airlines 3X Leveraged ETNs</t>
  </si>
  <si>
    <t>DGZ</t>
  </si>
  <si>
    <t>DB Gold Short ETN Exp 15 Feb 2038</t>
  </si>
  <si>
    <t>OILD</t>
  </si>
  <si>
    <t>MicroSectors Oil &amp; Gas Exp. &amp; Prod. -3x Inverse Leveraged ETN</t>
  </si>
  <si>
    <t>WTID</t>
  </si>
  <si>
    <t>Bank Of Montreal MicroSectors Energy 3X Inverse Leveraged ETNs</t>
  </si>
  <si>
    <t>GDXD</t>
  </si>
  <si>
    <t>MicroSectors Gold Miners -3X Inverse Leveraged ETNs</t>
  </si>
  <si>
    <t>DAT</t>
  </si>
  <si>
    <t>ProShares Big Data Refiners ETF</t>
  </si>
  <si>
    <t>ETHE</t>
  </si>
  <si>
    <t>Grayscale Ethereum Trust (ETH) Common units of fractional undi</t>
  </si>
  <si>
    <t>2017-12-13</t>
  </si>
  <si>
    <t>ETHW</t>
  </si>
  <si>
    <t>Bitwise Ethereum ETF Common shares of beneficial interest</t>
  </si>
  <si>
    <t>Bitwise Investments</t>
  </si>
  <si>
    <t>2024-07-21</t>
  </si>
  <si>
    <t>NRGD</t>
  </si>
  <si>
    <t>Bank Of Montreal MicroSectors  U.S. Big Oil -3  Inverse Levera</t>
  </si>
  <si>
    <t>CARU</t>
  </si>
  <si>
    <t>Bank Of Montreal MAX Auto Industry 3x Leveraged ETN</t>
  </si>
  <si>
    <t>39.27%</t>
  </si>
  <si>
    <t>BNKU</t>
  </si>
  <si>
    <t>Bank Of Montreal MicroSectors  U.S. Big Banks 3  Leveraged ETN</t>
  </si>
  <si>
    <t>-20.11%</t>
  </si>
  <si>
    <t>FLYU</t>
  </si>
  <si>
    <t>Bank of Montreal MicroSectors Travel 3x Leveraged ETN</t>
  </si>
  <si>
    <t>ORR</t>
  </si>
  <si>
    <t>Militia Long/Short Equity ETF</t>
  </si>
  <si>
    <t>Long-Short Equity</t>
  </si>
  <si>
    <t>Militia Investments, LLC</t>
  </si>
  <si>
    <t>2025-01-13</t>
  </si>
  <si>
    <t>PBDC</t>
  </si>
  <si>
    <t>Putnam ETF Trust Putnam BDC Income ETF</t>
  </si>
  <si>
    <t>Franklin Templeton Investments</t>
  </si>
  <si>
    <t>2022-09-28</t>
  </si>
  <si>
    <t>BIZD</t>
  </si>
  <si>
    <t xml:space="preserve">VanEck BDC Income ETF </t>
  </si>
  <si>
    <t>-6.04%</t>
  </si>
  <si>
    <t>VPC</t>
  </si>
  <si>
    <t>Virtus Private Credit Strategy ETF</t>
  </si>
  <si>
    <t>Nontraditional Bond</t>
  </si>
  <si>
    <t>Virtus</t>
  </si>
  <si>
    <t>2019-02-06</t>
  </si>
  <si>
    <t>MAXI</t>
  </si>
  <si>
    <t>Simplify Bitcoin Strategy PLUS Income ETF</t>
  </si>
  <si>
    <t>KBWD</t>
  </si>
  <si>
    <t>Invesco KBW High Dividend Yield Financial ETF</t>
  </si>
  <si>
    <t>Invesco</t>
  </si>
  <si>
    <t>2010-12-01</t>
  </si>
  <si>
    <t>YBIT</t>
  </si>
  <si>
    <t>Tidal Trust II YieldMax Bitcoin Option Income Strategy ETF</t>
  </si>
  <si>
    <t>YieldMax ETFs</t>
  </si>
  <si>
    <t>2024-04-21</t>
  </si>
  <si>
    <t>RTAI</t>
  </si>
  <si>
    <t>Rareview Tax Advantaged Income ETF</t>
  </si>
  <si>
    <t>Muni National Long</t>
  </si>
  <si>
    <t>Rareview Capital</t>
  </si>
  <si>
    <t>2020-10-19</t>
  </si>
  <si>
    <t>RDFI</t>
  </si>
  <si>
    <t>Rareview Dynamic Fixed Income ETF</t>
  </si>
  <si>
    <t>Multisector Bond</t>
  </si>
  <si>
    <t>CANE</t>
  </si>
  <si>
    <t>Teucrium Sugar Fund ETV</t>
  </si>
  <si>
    <t>Commodities - Sugar</t>
  </si>
  <si>
    <t>Teucrium</t>
  </si>
  <si>
    <t>-4.54%</t>
  </si>
  <si>
    <t>2011-09-15</t>
  </si>
  <si>
    <t>CEFS</t>
  </si>
  <si>
    <t>Saba Closed-End Funds ETF</t>
  </si>
  <si>
    <t>Tactical Allocation</t>
  </si>
  <si>
    <t>SABA ETF</t>
  </si>
  <si>
    <t>5.92%</t>
  </si>
  <si>
    <t>2017-03-19</t>
  </si>
  <si>
    <t>DWSH</t>
  </si>
  <si>
    <t>AdvisorShares Dorsey Wright Short ETF</t>
  </si>
  <si>
    <t>AdvisorShares</t>
  </si>
  <si>
    <t>2018-07-09</t>
  </si>
  <si>
    <t>CCEF</t>
  </si>
  <si>
    <t>Calamos ETF Trust Calamos CEF Income &amp; Arbitrage ETF</t>
  </si>
  <si>
    <t>Relative Value Arbitrage</t>
  </si>
  <si>
    <t>Calamos</t>
  </si>
  <si>
    <t>4.44%</t>
  </si>
  <si>
    <t>2024-01-15</t>
  </si>
  <si>
    <t>HDGE</t>
  </si>
  <si>
    <t>Ranger Equity Bear Bear ETF</t>
  </si>
  <si>
    <t>FCEF</t>
  </si>
  <si>
    <t>First Trust Income Opportunities ETF</t>
  </si>
  <si>
    <t>Global Moderately Conservative Allocation</t>
  </si>
  <si>
    <t>First Trust</t>
  </si>
  <si>
    <t>2016-09-26</t>
  </si>
  <si>
    <t>SOYB</t>
  </si>
  <si>
    <t>Teucrium Soybean Fund ETV</t>
  </si>
  <si>
    <t>CORN</t>
  </si>
  <si>
    <t>Teucrium Corn Fund ETV</t>
  </si>
  <si>
    <t>Commodities - Corn</t>
  </si>
  <si>
    <t>2010-06-08</t>
  </si>
  <si>
    <t>YYY</t>
  </si>
  <si>
    <t>Amplify High Income ETF</t>
  </si>
  <si>
    <t>WEAT</t>
  </si>
  <si>
    <t>Teucrium Wheat Fund ETV</t>
  </si>
  <si>
    <t>Commodities - Wheat</t>
  </si>
  <si>
    <t>ICAP</t>
  </si>
  <si>
    <t>Infrastructure Capital Equity Income ETF</t>
  </si>
  <si>
    <t>InfraCap</t>
  </si>
  <si>
    <t>2021-12-27</t>
  </si>
  <si>
    <t>PCEF</t>
  </si>
  <si>
    <t>Invesco CEF Income Composite ETF</t>
  </si>
  <si>
    <t>Global Moderate Allocation</t>
  </si>
  <si>
    <t>2010-02-18</t>
  </si>
  <si>
    <t>AMZA</t>
  </si>
  <si>
    <t>InfraCap MLP ETF</t>
  </si>
  <si>
    <t>9.75%</t>
  </si>
  <si>
    <t>2014-09-30</t>
  </si>
  <si>
    <t>CBLS</t>
  </si>
  <si>
    <t>Elevation Series Trust Clough Hedged Equity ETF</t>
  </si>
  <si>
    <t>Equity Hedged</t>
  </si>
  <si>
    <t>Clough Capital Partners L.P.</t>
  </si>
  <si>
    <t>-1.83%</t>
  </si>
  <si>
    <t>2020-11-11</t>
  </si>
  <si>
    <t>SURI</t>
  </si>
  <si>
    <t>Simplify Exchange Traded Funds Simplify Propel Opportunities E</t>
  </si>
  <si>
    <t>Health</t>
  </si>
  <si>
    <t>2023-02-06</t>
  </si>
  <si>
    <t>FXED</t>
  </si>
  <si>
    <t>Sound Enhanced Fixed Income ETF</t>
  </si>
  <si>
    <t>Conservative Allocation</t>
  </si>
  <si>
    <t>Sound ETF</t>
  </si>
  <si>
    <t>2020-12-29</t>
  </si>
  <si>
    <t>PFFA</t>
  </si>
  <si>
    <t>Virtus InfraCap U.S. Preferred Stock ETF</t>
  </si>
  <si>
    <t>UVIX</t>
  </si>
  <si>
    <t>VS TR 2x Long VIX Futures ETF</t>
  </si>
  <si>
    <t>SPCX</t>
  </si>
  <si>
    <t>SPAC and New Issue ETF</t>
  </si>
  <si>
    <t>NDOW</t>
  </si>
  <si>
    <t>Collaborative Investment Series Trust Anydrus Advantage ETF</t>
  </si>
  <si>
    <t>Anydrus</t>
  </si>
  <si>
    <t>2024-05-12</t>
  </si>
  <si>
    <t>TFPN</t>
  </si>
  <si>
    <t>Blueprint Chesapeake Multi-Asset Trend ETF</t>
  </si>
  <si>
    <t>Systematic Trend</t>
  </si>
  <si>
    <t>Blueprint Chesapeake</t>
  </si>
  <si>
    <t>2023-07-10</t>
  </si>
  <si>
    <t>XMPT</t>
  </si>
  <si>
    <t>VanEck CEF Muni Income ETF</t>
  </si>
  <si>
    <t>High Yield Muni</t>
  </si>
  <si>
    <t>VanEck</t>
  </si>
  <si>
    <t>2011-07-11</t>
  </si>
  <si>
    <t>LSEQ</t>
  </si>
  <si>
    <t>Harbor ETF Trust Harbor Long-Short Equity ETF</t>
  </si>
  <si>
    <t>Harbor</t>
  </si>
  <si>
    <t>SCAP</t>
  </si>
  <si>
    <t>Infrastructure Capital Small Cap Income ETF</t>
  </si>
  <si>
    <t>Small Value</t>
  </si>
  <si>
    <t>2023-12-10</t>
  </si>
  <si>
    <t>UVXY</t>
  </si>
  <si>
    <t>ProShares Trust Ultra VIX Short Term Futures ETF</t>
  </si>
  <si>
    <t>BTFX</t>
  </si>
  <si>
    <t>CoinShares Valkyrie Bitcoin Futures Leveraged Strategy ETF</t>
  </si>
  <si>
    <t>Valkyrie ETF Trust II</t>
  </si>
  <si>
    <t>27.75%</t>
  </si>
  <si>
    <t>2024-02-20</t>
  </si>
  <si>
    <t>BITX</t>
  </si>
  <si>
    <t>Volatility Shares Trust 2x Bitcoin Strategy ETF</t>
  </si>
  <si>
    <t>11.39%</t>
  </si>
  <si>
    <t>DWAT</t>
  </si>
  <si>
    <t>Arrow Investments Trust Arrow DWA Tactical ETF</t>
  </si>
  <si>
    <t>ArrowShares</t>
  </si>
  <si>
    <t>EMPB</t>
  </si>
  <si>
    <t>EA Series Trust Efficient Market Portfolio Plus ETF</t>
  </si>
  <si>
    <t>Empowered Funds, LLC</t>
  </si>
  <si>
    <t>2024-12-10</t>
  </si>
  <si>
    <t>KOLD</t>
  </si>
  <si>
    <t>ProShares UltraShort Bloomberg Natural Gas</t>
  </si>
  <si>
    <t>Commodities - US natural Gas - Short</t>
  </si>
  <si>
    <t>2011-10-03</t>
  </si>
  <si>
    <t>PSP</t>
  </si>
  <si>
    <t>Invesco Global Listed Private Equity ETF</t>
  </si>
  <si>
    <t>Global Small/Mid Stock</t>
  </si>
  <si>
    <t>2006-10-23</t>
  </si>
  <si>
    <t>MARB</t>
  </si>
  <si>
    <t>First Trust Merger Arbitrage ETF</t>
  </si>
  <si>
    <t>Event Driven</t>
  </si>
  <si>
    <t>2020-02-03</t>
  </si>
  <si>
    <t>ADFI</t>
  </si>
  <si>
    <t>Anfield Dynamic Fixed Income ETF</t>
  </si>
  <si>
    <t>Intermediate Core-Plus Bond</t>
  </si>
  <si>
    <t>Anfield</t>
  </si>
  <si>
    <t>-1.43%</t>
  </si>
  <si>
    <t>2020-08-16</t>
  </si>
  <si>
    <t>RMIF</t>
  </si>
  <si>
    <t>ETF Series Solutions LHA Risk-Managed Income ETF</t>
  </si>
  <si>
    <t>AIYY</t>
  </si>
  <si>
    <t>Tidal Trust II YieldMax AI Option Income Strategy ETF</t>
  </si>
  <si>
    <t>Derivative Income</t>
  </si>
  <si>
    <t>-64.82%</t>
  </si>
  <si>
    <t>2023-11-26</t>
  </si>
  <si>
    <t>SVIX</t>
  </si>
  <si>
    <t>VS TR -1x Short VIX Futures ETF</t>
  </si>
  <si>
    <t>VS TRUST</t>
  </si>
  <si>
    <t>2022-03-27</t>
  </si>
  <si>
    <t>HF</t>
  </si>
  <si>
    <t>DGA Core Plus Absolute Return ETF</t>
  </si>
  <si>
    <t>DFND</t>
  </si>
  <si>
    <t>Siren DIVCON Dividend Defender ETF</t>
  </si>
  <si>
    <t>SRN Advisors</t>
  </si>
  <si>
    <t>2016-01-13</t>
  </si>
  <si>
    <t>UNL</t>
  </si>
  <si>
    <t>United States 12 Month Natural Gas Fund</t>
  </si>
  <si>
    <t>Commodities - US natural Gas</t>
  </si>
  <si>
    <t>USCF Investments</t>
  </si>
  <si>
    <t>2009-11-17</t>
  </si>
  <si>
    <t>EDZ</t>
  </si>
  <si>
    <t>Direxion Emerging Markets Bear 3X Shares</t>
  </si>
  <si>
    <t>Equities - Emerging Markets - Short</t>
  </si>
  <si>
    <t>Direxion Funds</t>
  </si>
  <si>
    <t>2008-12-16</t>
  </si>
  <si>
    <t>MSSS</t>
  </si>
  <si>
    <t>Northern Lights Fund Trust IV Monarch Select Subsector Index E</t>
  </si>
  <si>
    <t>Broad Market</t>
  </si>
  <si>
    <t>HIPS</t>
  </si>
  <si>
    <t>GraniteShares HIPS US High Income ETF</t>
  </si>
  <si>
    <t>Aggressive Allocation</t>
  </si>
  <si>
    <t>Graniteshares</t>
  </si>
  <si>
    <t>2015-01-06</t>
  </si>
  <si>
    <t>QPX</t>
  </si>
  <si>
    <t>AdvisorShares Q Dynamic Growth ETF</t>
  </si>
  <si>
    <t>2020-12-27</t>
  </si>
  <si>
    <t>MSTQ</t>
  </si>
  <si>
    <t>ETF Series Solutions LHA Market State Tactical Q ETF</t>
  </si>
  <si>
    <t>Little Harbor Advisors</t>
  </si>
  <si>
    <t>2022-03-13</t>
  </si>
  <si>
    <t>MVFG</t>
  </si>
  <si>
    <t>Northern Lights Fund Trust IV Monarch Volume Factor Global Unc</t>
  </si>
  <si>
    <t>International</t>
  </si>
  <si>
    <t>BTAL</t>
  </si>
  <si>
    <t>AGF U.S. Market Neutral Anti-Beta Fund</t>
  </si>
  <si>
    <t>Equity Market Neutral</t>
  </si>
  <si>
    <t>AGF Investments LLC</t>
  </si>
  <si>
    <t>-2.83%</t>
  </si>
  <si>
    <t>2011-09-12</t>
  </si>
  <si>
    <t>EHLS</t>
  </si>
  <si>
    <t>Even Herd Long Short ETF</t>
  </si>
  <si>
    <t>Even Herd, LLC</t>
  </si>
  <si>
    <t>2024-03-31</t>
  </si>
  <si>
    <t>RHTX</t>
  </si>
  <si>
    <t>RH Tactical Outlook ETF</t>
  </si>
  <si>
    <t>WBIF</t>
  </si>
  <si>
    <t>WBI BullBear Value 3000 ETF</t>
  </si>
  <si>
    <t>WBI Investments</t>
  </si>
  <si>
    <t>2014-08-24</t>
  </si>
  <si>
    <t>NVD</t>
  </si>
  <si>
    <t>GraniteShares 2x Short NVDA Daily ETF</t>
  </si>
  <si>
    <t>2023-08-20</t>
  </si>
  <si>
    <t>DRAI</t>
  </si>
  <si>
    <t>EA Series Trust Draco Evolution AI ETF</t>
  </si>
  <si>
    <t>Draco Capital Partners</t>
  </si>
  <si>
    <t>2024-07-08</t>
  </si>
  <si>
    <t>CRWL</t>
  </si>
  <si>
    <t>GraniteShares 2x Long CRWD Daily ETF</t>
  </si>
  <si>
    <t>Technology</t>
  </si>
  <si>
    <t>MULL</t>
  </si>
  <si>
    <t>GraniteShares 2x Long MU Daily ETF</t>
  </si>
  <si>
    <t>2024-11-10</t>
  </si>
  <si>
    <t>LST</t>
  </si>
  <si>
    <t>Managed Portfolio Series Leuthold Select Industries ETF</t>
  </si>
  <si>
    <t>Mid-Cap Blend</t>
  </si>
  <si>
    <t>Leuthold</t>
  </si>
  <si>
    <t>2000-06-18</t>
  </si>
  <si>
    <t>TSMU</t>
  </si>
  <si>
    <t>GraniteShares 2x Long TSM Daily ETF</t>
  </si>
  <si>
    <t>INTW</t>
  </si>
  <si>
    <t>GraniteShares 2x Long INTC Daily ETF</t>
  </si>
  <si>
    <t>2025-02-11</t>
  </si>
  <si>
    <t>MVLL</t>
  </si>
  <si>
    <t>GraniteShares 2x Long MRVL Daily ETF</t>
  </si>
  <si>
    <t>2025-03-05</t>
  </si>
  <si>
    <t>DLLL</t>
  </si>
  <si>
    <t>GraniteShares 2x Long DELL Daily ETF</t>
  </si>
  <si>
    <t>QCML</t>
  </si>
  <si>
    <t>GraniteShares 2x Long QCOM Daily ETF</t>
  </si>
  <si>
    <t>SMCL</t>
  </si>
  <si>
    <t>GraniteShares 2x Long SMCI Daily ETF</t>
  </si>
  <si>
    <t>2024-12-09</t>
  </si>
  <si>
    <t>MRAL</t>
  </si>
  <si>
    <t>GraniteShares 2x Long MARA Daily ETF</t>
  </si>
  <si>
    <t>WBIG</t>
  </si>
  <si>
    <t>WBI BullBear Yield 3000 ETF</t>
  </si>
  <si>
    <t>GHTA</t>
  </si>
  <si>
    <t>Goose Hollow Tactical Allocation ETF</t>
  </si>
  <si>
    <t>Goose Hollow ETF</t>
  </si>
  <si>
    <t>2021-11-15</t>
  </si>
  <si>
    <t>CRDT</t>
  </si>
  <si>
    <t>Simplify Exchange Traded Funds Simplify Opportunistic Income E</t>
  </si>
  <si>
    <t>BOIL</t>
  </si>
  <si>
    <t>ProShares Ultra Bloomberg Natural Gas</t>
  </si>
  <si>
    <t>-39.89%</t>
  </si>
  <si>
    <t>ARP</t>
  </si>
  <si>
    <t>The Advisors Inner Circle Fund II PMV Adaptive Risk Parity ETF</t>
  </si>
  <si>
    <t>2.01%</t>
  </si>
  <si>
    <t>PYPY</t>
  </si>
  <si>
    <t>Tidal Trust II YieldMax PYPL Option Income Strategy ETF</t>
  </si>
  <si>
    <t>2023-09-24</t>
  </si>
  <si>
    <t>WBIL</t>
  </si>
  <si>
    <t>WBI BullBear Quality 3000 ETF</t>
  </si>
  <si>
    <t>PLTY</t>
  </si>
  <si>
    <t>Tidal Trust II YieldMax PLTR Option Income Strategy ETF</t>
  </si>
  <si>
    <t>CLSE</t>
  </si>
  <si>
    <t xml:space="preserve">Trust for Professional Managers Convergence Long/Short Equity </t>
  </si>
  <si>
    <t>Convergence</t>
  </si>
  <si>
    <t>9.16%</t>
  </si>
  <si>
    <t>2009-12-28</t>
  </si>
  <si>
    <t>XYZY</t>
  </si>
  <si>
    <t>Tidal Trust II YieldMax XYZ Option Income Strategy ETF</t>
  </si>
  <si>
    <t>2023-10-09</t>
  </si>
  <si>
    <t>PRAE</t>
  </si>
  <si>
    <t>Northern Lights Fund Trust III PlanRock Alternative Growth ETF</t>
  </si>
  <si>
    <t>GHMS</t>
  </si>
  <si>
    <t>Collaborative Investment Series Trust Goose Hollow Multi-Strat</t>
  </si>
  <si>
    <t>2023-11-13</t>
  </si>
  <si>
    <t>MVPL</t>
  </si>
  <si>
    <t>Advisor Managed Portfolios Miller Value Partners Leverage ETF</t>
  </si>
  <si>
    <t>BAMY</t>
  </si>
  <si>
    <t>Brookstone Yield ETF</t>
  </si>
  <si>
    <t>Moderate Allocation</t>
  </si>
  <si>
    <t>Brookstone Asset Management</t>
  </si>
  <si>
    <t>1.61%</t>
  </si>
  <si>
    <t>2023-09-26</t>
  </si>
  <si>
    <t>FTLS</t>
  </si>
  <si>
    <t>First Trust Long/Short Equity</t>
  </si>
  <si>
    <t>RHRX</t>
  </si>
  <si>
    <t>RH Tactical Rotation ETF</t>
  </si>
  <si>
    <t>AMAX</t>
  </si>
  <si>
    <t>Adaptive Hedged Multi-Asset Income ETF</t>
  </si>
  <si>
    <t>Adaptive ETF</t>
  </si>
  <si>
    <t>-1.38%</t>
  </si>
  <si>
    <t>2009-10-01</t>
  </si>
  <si>
    <t>SHRT</t>
  </si>
  <si>
    <t>Tidal ETF Trust Gotham Short Strategies ETF</t>
  </si>
  <si>
    <t>Gotham</t>
  </si>
  <si>
    <t>2017-07-30</t>
  </si>
  <si>
    <t>VEGA</t>
  </si>
  <si>
    <t>AdvisorShares STAR Global Buy-Write ETF</t>
  </si>
  <si>
    <t>YINN</t>
  </si>
  <si>
    <t>Direxion Daily FTSE China Bull 3X Shares</t>
  </si>
  <si>
    <t>2009-12-02</t>
  </si>
  <si>
    <t>ZVOL</t>
  </si>
  <si>
    <t>Volatility Premium Plus ETF</t>
  </si>
  <si>
    <t>AGOX</t>
  </si>
  <si>
    <t>Adaptive Alpha Opportunities ETF</t>
  </si>
  <si>
    <t>4.28%</t>
  </si>
  <si>
    <t>2012-09-19</t>
  </si>
  <si>
    <t>DYTA</t>
  </si>
  <si>
    <t>SGI Dynamic Tactical ETF</t>
  </si>
  <si>
    <t>Summit Global Investments</t>
  </si>
  <si>
    <t>2023-03-28</t>
  </si>
  <si>
    <t>DISO</t>
  </si>
  <si>
    <t>Tidal ETF Trust II YieldMax DIS Option Income Strategy ETF</t>
  </si>
  <si>
    <t>2023-08-23</t>
  </si>
  <si>
    <t>UBOT</t>
  </si>
  <si>
    <t xml:space="preserve">Direxion Daily Robotics Artificial Intelligence &amp; Automation </t>
  </si>
  <si>
    <t>2018-04-18</t>
  </si>
  <si>
    <t>KORU</t>
  </si>
  <si>
    <t>Direxion Daily South Korea Bull 3X Shares</t>
  </si>
  <si>
    <t>2013-04-09</t>
  </si>
  <si>
    <t>EVNT</t>
  </si>
  <si>
    <t>AltShares Event-Driven ETF</t>
  </si>
  <si>
    <t>AltShares</t>
  </si>
  <si>
    <t>2014-12-30</t>
  </si>
  <si>
    <t>ULTY</t>
  </si>
  <si>
    <t>Tidal Trust II YieldMax Ultra Option Income Strategy ETF</t>
  </si>
  <si>
    <t>2024-02-27</t>
  </si>
  <si>
    <t>CHAU</t>
  </si>
  <si>
    <t>Direxion Daily CSI 300 China A Share Bull 2X Shares</t>
  </si>
  <si>
    <t>0.66%</t>
  </si>
  <si>
    <t>2015-04-15</t>
  </si>
  <si>
    <t>SPYQ</t>
  </si>
  <si>
    <t>Tradr 2X Long SPY Quarterly ETF</t>
  </si>
  <si>
    <t>AXS</t>
  </si>
  <si>
    <t>2024-09-29</t>
  </si>
  <si>
    <t>QQQP</t>
  </si>
  <si>
    <t>Tradr 2X Long Innovation 100 Quarterly ETF</t>
  </si>
  <si>
    <t>MQQQ</t>
  </si>
  <si>
    <t>Tradr 2X Long Innovation 100 Monthly ETF</t>
  </si>
  <si>
    <t>2024-08-29</t>
  </si>
  <si>
    <t>ORCX</t>
  </si>
  <si>
    <t>Defiance Daily Target 2X Long ORCL ETF</t>
  </si>
  <si>
    <t>Defiance ETFs</t>
  </si>
  <si>
    <t>2025-02-05</t>
  </si>
  <si>
    <t>LLYX</t>
  </si>
  <si>
    <t>Tidal Trust II Defiance Daily Target 2X Long LLY ETF</t>
  </si>
  <si>
    <t>2024-08-07</t>
  </si>
  <si>
    <t>SPCY</t>
  </si>
  <si>
    <t>STKd 100% SMCI &amp; 100% NVDA ETF</t>
  </si>
  <si>
    <t>SMST</t>
  </si>
  <si>
    <t>Defiance Daily Target 2x Short MSTR ETF</t>
  </si>
  <si>
    <t>ELON</t>
  </si>
  <si>
    <t>Tidal Trust III Battleshares TSLA vs F ETF</t>
  </si>
  <si>
    <t>Battleshares</t>
  </si>
  <si>
    <t>MSTX</t>
  </si>
  <si>
    <t>Defiance Daily Target 2x Long MSTR ETF</t>
  </si>
  <si>
    <t>2024-08-13</t>
  </si>
  <si>
    <t>NVOX</t>
  </si>
  <si>
    <t>Tidal Trust II Defiance Daily Target 2X Long NVO ETF</t>
  </si>
  <si>
    <t>2024-12-01</t>
  </si>
  <si>
    <t>AVGX</t>
  </si>
  <si>
    <t>Defiance Daily Target 2x Long AVGO ETF</t>
  </si>
  <si>
    <t>51.01%</t>
  </si>
  <si>
    <t>ZIPP</t>
  </si>
  <si>
    <t>STKd 100% UBER &amp; 100% TSLA ETF</t>
  </si>
  <si>
    <t>LAYS</t>
  </si>
  <si>
    <t>STKd 100% NVDA &amp; 100% AMD ETF</t>
  </si>
  <si>
    <t>Quantify Funds</t>
  </si>
  <si>
    <t>2025-03-04</t>
  </si>
  <si>
    <t>SMCX</t>
  </si>
  <si>
    <t>Defiance Daily Target 2x Long SMCI ETF</t>
  </si>
  <si>
    <t>2024-08-20</t>
  </si>
  <si>
    <t>APED</t>
  </si>
  <si>
    <t>STKd 100% MSTR &amp; 100% COIN ETF</t>
  </si>
  <si>
    <t>12.49%</t>
  </si>
  <si>
    <t>SOFX</t>
  </si>
  <si>
    <t>Defiance Daily Target 2X Long SOFI ETF</t>
  </si>
  <si>
    <t>URAA</t>
  </si>
  <si>
    <t>Direxion Shares ETF Trust Direxion Daily Uranium Industry Bull</t>
  </si>
  <si>
    <t>2024-06-24</t>
  </si>
  <si>
    <t>FEAT</t>
  </si>
  <si>
    <t>YieldMax Dorsey Wright Featured 5 Income ETF</t>
  </si>
  <si>
    <t>2024-12-15</t>
  </si>
  <si>
    <t>DWAW</t>
  </si>
  <si>
    <t>AdvisorShares Dorsey Wright FSM All Cap World ETF</t>
  </si>
  <si>
    <t>2019-12-25</t>
  </si>
  <si>
    <t>YMAX</t>
  </si>
  <si>
    <t>Tidal Trust II YieldMax Universe Fund of Option Income ETFs</t>
  </si>
  <si>
    <t>LBAY</t>
  </si>
  <si>
    <t>Leatherback Long/Short Alternative Yield ETF</t>
  </si>
  <si>
    <t>Leatherback</t>
  </si>
  <si>
    <t>2020-11-15</t>
  </si>
  <si>
    <t>MRNY</t>
  </si>
  <si>
    <t>Tidal Trust II YieldMax MRNA Option Income Strategy ETF</t>
  </si>
  <si>
    <t>2023-10-22</t>
  </si>
  <si>
    <t>NVDY</t>
  </si>
  <si>
    <t>Tidal ETF Trust II YieldMax NVDA Option Income Strategy ETF</t>
  </si>
  <si>
    <t>2023-05-09</t>
  </si>
  <si>
    <t>ETQ</t>
  </si>
  <si>
    <t>T-Rex 2X Inverse Ether Daily Target ETF</t>
  </si>
  <si>
    <t>REX Advisers, LLC</t>
  </si>
  <si>
    <t>2024-10-21</t>
  </si>
  <si>
    <t>HFSP</t>
  </si>
  <si>
    <t>TradersAI Large Cap Equity &amp; Cash ETF</t>
  </si>
  <si>
    <t>XOMO</t>
  </si>
  <si>
    <t>Tidal ETF Trust II YieldMax XOM Option Income Strategy ETF</t>
  </si>
  <si>
    <t>2023-08-29</t>
  </si>
  <si>
    <t>LQPE</t>
  </si>
  <si>
    <t>Tidal Trust III PEO AlphaQuest Thematic PE ETF</t>
  </si>
  <si>
    <t>AlphaQuest LLC</t>
  </si>
  <si>
    <t>2025-01-26</t>
  </si>
  <si>
    <t>MVFD</t>
  </si>
  <si>
    <t>Northern Lights Fund Trust IV Monarch Volume Factor Dividend T</t>
  </si>
  <si>
    <t>MDPL</t>
  </si>
  <si>
    <t>Northern Lights Fund Trust IV Monarch Dividend Plus Index ETF</t>
  </si>
  <si>
    <t>CGV</t>
  </si>
  <si>
    <t>Two Roads Shared Trust Conductor Global Equity Value ETF</t>
  </si>
  <si>
    <t>Foreign Small/Mid Value</t>
  </si>
  <si>
    <t>Conductor</t>
  </si>
  <si>
    <t>1.01%</t>
  </si>
  <si>
    <t>2016-04-18</t>
  </si>
  <si>
    <t>NITE</t>
  </si>
  <si>
    <t>Capitol Series Trust The Nightview Fund NITE</t>
  </si>
  <si>
    <t>Large Growth</t>
  </si>
  <si>
    <t>Nightview</t>
  </si>
  <si>
    <t>2024-06-20</t>
  </si>
  <si>
    <t>SSXU</t>
  </si>
  <si>
    <t>Day Hagan Smart Sector International ETF</t>
  </si>
  <si>
    <t>Foreign Large Blend</t>
  </si>
  <si>
    <t>Day Hagan</t>
  </si>
  <si>
    <t>2022-06-29</t>
  </si>
  <si>
    <t>BTF</t>
  </si>
  <si>
    <t>CoinShares Valkyrie Bitcoin and Ether Strategy ETF</t>
  </si>
  <si>
    <t>-39.88%</t>
  </si>
  <si>
    <t>2021-10-20</t>
  </si>
  <si>
    <t>CWEB</t>
  </si>
  <si>
    <t>Direxion Daily CSI China Internet Index Bull 2X Shares</t>
  </si>
  <si>
    <t>ETU</t>
  </si>
  <si>
    <t>T-Rex 2X Long Ether Daily Target ETF</t>
  </si>
  <si>
    <t>UNG</t>
  </si>
  <si>
    <t>United States Natural Gas Fund LP</t>
  </si>
  <si>
    <t>2007-04-17</t>
  </si>
  <si>
    <t>XNAV</t>
  </si>
  <si>
    <t>FundX Investment Trust FundX Aggressive ETF</t>
  </si>
  <si>
    <t>Fund X</t>
  </si>
  <si>
    <t>2002-06-30</t>
  </si>
  <si>
    <t>JOJO</t>
  </si>
  <si>
    <t>ATAC Credit Rotation ETF</t>
  </si>
  <si>
    <t>Long-Term Bond</t>
  </si>
  <si>
    <t>ATAC Fund</t>
  </si>
  <si>
    <t>2021-07-14</t>
  </si>
  <si>
    <t>FFLS</t>
  </si>
  <si>
    <t>Northern Lights Fund Trust II The Future Fund Long/Short ETF</t>
  </si>
  <si>
    <t>The Future Fund</t>
  </si>
  <si>
    <t>MEXX</t>
  </si>
  <si>
    <t>Direxion Daily MSCI Mexico Bull 3X Shares</t>
  </si>
  <si>
    <t>2017-05-02</t>
  </si>
  <si>
    <t>INDL</t>
  </si>
  <si>
    <t>Direxion Daily MSCI India Bull 2X Shares</t>
  </si>
  <si>
    <t>2010-03-10</t>
  </si>
  <si>
    <t>XRLX</t>
  </si>
  <si>
    <t>FundX Investment Trust FundX Conservative ETF</t>
  </si>
  <si>
    <t>RISR</t>
  </si>
  <si>
    <t>FolioBeyond Alternative Income and Interest Rate Hedge ETF</t>
  </si>
  <si>
    <t>AMDY</t>
  </si>
  <si>
    <t>Tidal Trust II Yieldmax AMD Option Income Strategy ETF</t>
  </si>
  <si>
    <t>-56.17%</t>
  </si>
  <si>
    <t>2023-09-17</t>
  </si>
  <si>
    <t>RULE</t>
  </si>
  <si>
    <t>Adaptive Core ETF</t>
  </si>
  <si>
    <t>Mohrfunds</t>
  </si>
  <si>
    <t>2021-11-01</t>
  </si>
  <si>
    <t>DWCR</t>
  </si>
  <si>
    <t>Arrow Investments Trust Arrow DWA Country Rotation ETF</t>
  </si>
  <si>
    <t>2017-12-27</t>
  </si>
  <si>
    <t>MFUL</t>
  </si>
  <si>
    <t>Mindful Conservative ETF</t>
  </si>
  <si>
    <t>BRZU</t>
  </si>
  <si>
    <t>Direxion Daily Brazil Bull 2X Shares</t>
  </si>
  <si>
    <t>-16.49%</t>
  </si>
  <si>
    <t>CONY</t>
  </si>
  <si>
    <t>Tidal ETF Trust II YieldMax COIN Option Income Strategy ETF</t>
  </si>
  <si>
    <t>2023-08-13</t>
  </si>
  <si>
    <t>SVXY</t>
  </si>
  <si>
    <t>ProShares Short VIX Short Term Futures ETF</t>
  </si>
  <si>
    <t>2011-10-02</t>
  </si>
  <si>
    <t>CPXR</t>
  </si>
  <si>
    <t>Tidal Trust III USCF Daily Target 2X Copper Index ETF</t>
  </si>
  <si>
    <t>Commodities - Copper</t>
  </si>
  <si>
    <t>2025-01-20</t>
  </si>
  <si>
    <t>GOOY</t>
  </si>
  <si>
    <t>Tidal ETF Trust II YieldMax GOOGL Option Income Strategy ETF</t>
  </si>
  <si>
    <t>2023-07-26</t>
  </si>
  <si>
    <t>TESL</t>
  </si>
  <si>
    <t>Simplify Volt TSLA Revolution ETF</t>
  </si>
  <si>
    <t>FORH</t>
  </si>
  <si>
    <t>Formidable ETF</t>
  </si>
  <si>
    <t>JPMO</t>
  </si>
  <si>
    <t>Tidal Trust II YieldMax JPM Option Income Strategy ETF</t>
  </si>
  <si>
    <t>2023-09-10</t>
  </si>
  <si>
    <t>LALT</t>
  </si>
  <si>
    <t>First Trust Exchange-Traded Fund VIII First Trust Multi-Strate</t>
  </si>
  <si>
    <t>Multistrategy</t>
  </si>
  <si>
    <t>2023-01-30</t>
  </si>
  <si>
    <t>CCOR</t>
  </si>
  <si>
    <t>Core Alternative ETF</t>
  </si>
  <si>
    <t>Core Alternative Capital</t>
  </si>
  <si>
    <t>6.45%</t>
  </si>
  <si>
    <t>2017-05-22</t>
  </si>
  <si>
    <t>AESR</t>
  </si>
  <si>
    <t>Anfield U.S. Equity Sector Rotation ETF</t>
  </si>
  <si>
    <t>13.96%</t>
  </si>
  <si>
    <t>2019-12-15</t>
  </si>
  <si>
    <t>AMZY</t>
  </si>
  <si>
    <t>Tidal ETF Trust II YieldMax AMZN Option Income Strategy ETF</t>
  </si>
  <si>
    <t>-27.49%</t>
  </si>
  <si>
    <t>2023-07-23</t>
  </si>
  <si>
    <t>HCMT</t>
  </si>
  <si>
    <t>Direxion Shares ETF Trust Direxion HCM Tactical Enhanced US ET</t>
  </si>
  <si>
    <t>USCI</t>
  </si>
  <si>
    <t>United States Commodity Index Fund ETV</t>
  </si>
  <si>
    <t>2010-08-09</t>
  </si>
  <si>
    <t>YFYA</t>
  </si>
  <si>
    <t>Yields for You Income Strategy A ETF</t>
  </si>
  <si>
    <t>Ultrashort Bond</t>
  </si>
  <si>
    <t>2025-01-29</t>
  </si>
  <si>
    <t>QVOY</t>
  </si>
  <si>
    <t>Q3 All-Season Active Rotation ETF Q3 All-Season Active Rotatio</t>
  </si>
  <si>
    <t>Q3 Asset Management Corporation</t>
  </si>
  <si>
    <t>2022-12-05</t>
  </si>
  <si>
    <t>PTIR</t>
  </si>
  <si>
    <t>GraniteShares 2x Long PLTR Daily ETF</t>
  </si>
  <si>
    <t>2024-09-03</t>
  </si>
  <si>
    <t>CONI</t>
  </si>
  <si>
    <t>GraniteShares 2x Short COIN Daily ETF</t>
  </si>
  <si>
    <t>NVDS</t>
  </si>
  <si>
    <t>Tradr 1.5X Short NVDA Daily ETF</t>
  </si>
  <si>
    <t>2022-07-12</t>
  </si>
  <si>
    <t>AMDS</t>
  </si>
  <si>
    <t>GraniteShares 1x Short AMD Daily ETF</t>
  </si>
  <si>
    <t>16.22%</t>
  </si>
  <si>
    <t>XCOR</t>
  </si>
  <si>
    <t>FundX Investment Trust FundX ETF</t>
  </si>
  <si>
    <t>2001-10-31</t>
  </si>
  <si>
    <t>XXCH</t>
  </si>
  <si>
    <t>Direxion Shares ETF Trust Direxion Daily MSCI Emerging Markets</t>
  </si>
  <si>
    <t>2024-02-06</t>
  </si>
  <si>
    <t>TSL</t>
  </si>
  <si>
    <t>GraniteShares 1.25x Long TSLA Daily ETF</t>
  </si>
  <si>
    <t>2022-08-07</t>
  </si>
  <si>
    <t>THY</t>
  </si>
  <si>
    <t>Toews Agility Shares Dynamic Tactical Income ETF</t>
  </si>
  <si>
    <t>High Yield Bond</t>
  </si>
  <si>
    <t>Toews Corporation</t>
  </si>
  <si>
    <t>2020-06-24</t>
  </si>
  <si>
    <t>TARK</t>
  </si>
  <si>
    <t>Tradr 2X Long Innovation ETF</t>
  </si>
  <si>
    <t>2022-04-27</t>
  </si>
  <si>
    <t>AMZZ</t>
  </si>
  <si>
    <t>GraniteShares 2x Long AMZN Daily ETF</t>
  </si>
  <si>
    <t>8.52%</t>
  </si>
  <si>
    <t>2024-03-14</t>
  </si>
  <si>
    <t>FBL</t>
  </si>
  <si>
    <t>GraniteShares 2x Long META Daily ETF</t>
  </si>
  <si>
    <t>2022-12-11</t>
  </si>
  <si>
    <t>SNAV</t>
  </si>
  <si>
    <t>Collaborative Investment Series Trust Mohr Sector Nav ETF</t>
  </si>
  <si>
    <t>OAEM</t>
  </si>
  <si>
    <t>Unified Series Trust OneAscent Emerging Markets ETF</t>
  </si>
  <si>
    <t>Diversified Emerging Mkts</t>
  </si>
  <si>
    <t>OneAscent Investment ETF</t>
  </si>
  <si>
    <t>2022-09-13</t>
  </si>
  <si>
    <t>TSLQ</t>
  </si>
  <si>
    <t>Tradr 2X Short TSLA Daily ETF</t>
  </si>
  <si>
    <t>UBRL</t>
  </si>
  <si>
    <t>GraniteShares 2x Long UBER Daily ETF</t>
  </si>
  <si>
    <t>MSFL</t>
  </si>
  <si>
    <t>GraniteShares 2x Long MSFT Daily ETF</t>
  </si>
  <si>
    <t>AMDL</t>
  </si>
  <si>
    <t>GraniteShares 2x Long AMD Daily ETF</t>
  </si>
  <si>
    <t>-66.80%</t>
  </si>
  <si>
    <t>AAPB</t>
  </si>
  <si>
    <t>GraniteShares 2x Long AAPL Daily ETF</t>
  </si>
  <si>
    <t>-8.35%</t>
  </si>
  <si>
    <t>BABX</t>
  </si>
  <si>
    <t>GraniteShares 2x Long BABA Daily ETF</t>
  </si>
  <si>
    <t>73.51%</t>
  </si>
  <si>
    <t>BNO</t>
  </si>
  <si>
    <t>United States Brent Oil Fund LP ETV</t>
  </si>
  <si>
    <t>Energy</t>
  </si>
  <si>
    <t>-4.62%</t>
  </si>
  <si>
    <t>CRSH</t>
  </si>
  <si>
    <t>Tidal Trust II YieldMax Short TSLA Option Income Strategy ETF</t>
  </si>
  <si>
    <t>MBCC</t>
  </si>
  <si>
    <t>Monarch Blue Chips Core Index ETF</t>
  </si>
  <si>
    <t>Monarch Funds</t>
  </si>
  <si>
    <t>2021-03-22</t>
  </si>
  <si>
    <t>RORO</t>
  </si>
  <si>
    <t>ATAC US Rotation ETF</t>
  </si>
  <si>
    <t>NUGT</t>
  </si>
  <si>
    <t>Direxion Daily Gold Miners Index Bull 2XShares</t>
  </si>
  <si>
    <t>2010-12-07</t>
  </si>
  <si>
    <t>IPDP</t>
  </si>
  <si>
    <t>Listed Funds Trust Dividend Performers ETF</t>
  </si>
  <si>
    <t>Innovative Portfolios</t>
  </si>
  <si>
    <t>2018-12-23</t>
  </si>
  <si>
    <t>BUYW</t>
  </si>
  <si>
    <t>Northern Lights Fund Trust IV Main BuyWrite ETF</t>
  </si>
  <si>
    <t>Main Management ETFs</t>
  </si>
  <si>
    <t>1.67%</t>
  </si>
  <si>
    <t>2015-12-28</t>
  </si>
  <si>
    <t>CVY</t>
  </si>
  <si>
    <t>Invesco Zacks Multi-Asset Income ETF</t>
  </si>
  <si>
    <t>DYFI</t>
  </si>
  <si>
    <t>IDX Dynamic Fixed Income ETF</t>
  </si>
  <si>
    <t>IDX Advisors, LLC</t>
  </si>
  <si>
    <t>2024-01-08</t>
  </si>
  <si>
    <t>YMAG</t>
  </si>
  <si>
    <t>Tidal Trust II YieldMax Magnificent 7 Fund of Option Income ET</t>
  </si>
  <si>
    <t>2024-01-28</t>
  </si>
  <si>
    <t>MAMB</t>
  </si>
  <si>
    <t>Monarch Ambassador Income Index ETF</t>
  </si>
  <si>
    <t>EZJ</t>
  </si>
  <si>
    <t>ProShares Ultra MSCI Japan</t>
  </si>
  <si>
    <t>2009-06-01</t>
  </si>
  <si>
    <t>EIPI</t>
  </si>
  <si>
    <t>First Trust Exchange-Traded Fund VIII FT Energy Income Partner</t>
  </si>
  <si>
    <t>2011-09-26</t>
  </si>
  <si>
    <t>AFIF</t>
  </si>
  <si>
    <t>Anfield Universal Fixed Income ETF</t>
  </si>
  <si>
    <t>Regents Park Funds</t>
  </si>
  <si>
    <t>1.37%</t>
  </si>
  <si>
    <t>2018-09-17</t>
  </si>
  <si>
    <t>VIXM</t>
  </si>
  <si>
    <t>ProShares Trust VIX Mid-Term Futures ETF</t>
  </si>
  <si>
    <t>AADR</t>
  </si>
  <si>
    <t>AdvisorShares Dorsey Wright ADR ETF</t>
  </si>
  <si>
    <t>23.46%</t>
  </si>
  <si>
    <t>2010-07-19</t>
  </si>
  <si>
    <t>MGMT</t>
  </si>
  <si>
    <t>Ballast Small/Mid Cap ETF</t>
  </si>
  <si>
    <t>Small Blend</t>
  </si>
  <si>
    <t>Ballast Asset Management</t>
  </si>
  <si>
    <t>2020-11-29</t>
  </si>
  <si>
    <t>DWUS</t>
  </si>
  <si>
    <t>AdvisorShares Dorsey Wright FSM US Core ETF</t>
  </si>
  <si>
    <t>BUFS</t>
  </si>
  <si>
    <t>First Trust Exchange-Traded Fund VIII FT Vest Laddered Small C</t>
  </si>
  <si>
    <t>Defined Outcome</t>
  </si>
  <si>
    <t>4.51%</t>
  </si>
  <si>
    <t>2024-05-28</t>
  </si>
  <si>
    <t>MSTB</t>
  </si>
  <si>
    <t>Lha Market State Tactical Beta ETF</t>
  </si>
  <si>
    <t>2020-09-28</t>
  </si>
  <si>
    <t>CONL</t>
  </si>
  <si>
    <t>GraniteShares 2x Long COIN Daily ETF</t>
  </si>
  <si>
    <t>VIXY</t>
  </si>
  <si>
    <t>ProShares Trust VIX Short-Term Futures ETF</t>
  </si>
  <si>
    <t>IFV</t>
  </si>
  <si>
    <t>First Trust Dorsey Wright International Focus 5 ETF</t>
  </si>
  <si>
    <t>2014-07-21</t>
  </si>
  <si>
    <t>WEBS</t>
  </si>
  <si>
    <t>Direxion Daily Dow Jones Internet Bear 3X Shares</t>
  </si>
  <si>
    <t>2019-11-06</t>
  </si>
  <si>
    <t>GDXY</t>
  </si>
  <si>
    <t>Tidal Trust II YieldMax Gold Miners Option Income Strategy ETF</t>
  </si>
  <si>
    <t>2024-05-19</t>
  </si>
  <si>
    <t>KQQQ</t>
  </si>
  <si>
    <t>Kurv Technology Titans Select ETF</t>
  </si>
  <si>
    <t>Kurv Investment Management Inc.</t>
  </si>
  <si>
    <t>EDC</t>
  </si>
  <si>
    <t>Direxion Emerging Markets Bull 3X Shares</t>
  </si>
  <si>
    <t>LABD</t>
  </si>
  <si>
    <t>Direxion Daily S&amp;P Biotech Bear 3x Shares</t>
  </si>
  <si>
    <t>2015-05-27</t>
  </si>
  <si>
    <t>FIXP</t>
  </si>
  <si>
    <t>Tidal ETF Trust FolioBeyond Enhanced Fixed Income Premium ETF</t>
  </si>
  <si>
    <t>FolioBeyond</t>
  </si>
  <si>
    <t>MSFO</t>
  </si>
  <si>
    <t>Tidal ETF Trust II YieldMax MSFT Option Income Strategy ETF</t>
  </si>
  <si>
    <t>KNOW</t>
  </si>
  <si>
    <t>Fundamentals First ETF Fundamentals First ETF</t>
  </si>
  <si>
    <t>Global Moderately Aggressive Allocation</t>
  </si>
  <si>
    <t>Mason Capital Partners</t>
  </si>
  <si>
    <t>TSYY</t>
  </si>
  <si>
    <t>GraniteShares YieldBOOST TSLA ETF</t>
  </si>
  <si>
    <t>HFND</t>
  </si>
  <si>
    <t>Tidal ETF Trust Unlimited HFND Multi-Strategy Return Tracker E</t>
  </si>
  <si>
    <t>DUKH</t>
  </si>
  <si>
    <t>Ocean Park High Income ETF</t>
  </si>
  <si>
    <t>Ocean Park Asset Management ETF</t>
  </si>
  <si>
    <t>2024-07-09</t>
  </si>
  <si>
    <t>WEEL</t>
  </si>
  <si>
    <t>Tidal Trust II Peerless Option Income Wheel ETF</t>
  </si>
  <si>
    <t>Peerless ETFs</t>
  </si>
  <si>
    <t>2024-05-14</t>
  </si>
  <si>
    <t>YSPY</t>
  </si>
  <si>
    <t>GraniteShares YieldBOOST SPY ETF</t>
  </si>
  <si>
    <t>TQQY</t>
  </si>
  <si>
    <t>GraniteShares YieldBOOST QQQ ETF</t>
  </si>
  <si>
    <t>2025-02-24</t>
  </si>
  <si>
    <t>BABO</t>
  </si>
  <si>
    <t>Tidal Trust II YieldMax BABA Option Income Strategy ETF</t>
  </si>
  <si>
    <t>-21.99%</t>
  </si>
  <si>
    <t>HIBS</t>
  </si>
  <si>
    <t>Direxion Daily S&amp;P 500 High Beta Bear 3X Shares</t>
  </si>
  <si>
    <t>DRV</t>
  </si>
  <si>
    <t>Direxion Daily Real Estate Bear 3X Shares</t>
  </si>
  <si>
    <t>2009-07-15</t>
  </si>
  <si>
    <t>MUU</t>
  </si>
  <si>
    <t>Direxion Daily MU Bull 2X Shares</t>
  </si>
  <si>
    <t>2024-10-08</t>
  </si>
  <si>
    <t>KDRN</t>
  </si>
  <si>
    <t>ETF Opportunities Trust Kingsbarn Tactical Bond ETF</t>
  </si>
  <si>
    <t>Kingsbarn Capital</t>
  </si>
  <si>
    <t>2021-12-19</t>
  </si>
  <si>
    <t>BAMO</t>
  </si>
  <si>
    <t>Brookstone Opportunities ETF</t>
  </si>
  <si>
    <t>6.99%</t>
  </si>
  <si>
    <t>NFXL</t>
  </si>
  <si>
    <t>Direxion Daily NFLX Bull 2X Shares</t>
  </si>
  <si>
    <t>FBY</t>
  </si>
  <si>
    <t>Tidal ETF Trust II YieldMax META Option Income Strategy ETF</t>
  </si>
  <si>
    <t>METU</t>
  </si>
  <si>
    <t>Direxion Daily META Bull 2X Shares</t>
  </si>
  <si>
    <t>2024-06-04</t>
  </si>
  <si>
    <t>CPER</t>
  </si>
  <si>
    <t>United States Copper Index Fund ETV</t>
  </si>
  <si>
    <t>2011-11-13</t>
  </si>
  <si>
    <t>LGH</t>
  </si>
  <si>
    <t>HCM Defender 500 Index ETF</t>
  </si>
  <si>
    <t>Howard Capital Management</t>
  </si>
  <si>
    <t>2019-10-08</t>
  </si>
  <si>
    <t>TYD</t>
  </si>
  <si>
    <t>Direxion Daily 10-Yr Treasury Bull 3x Shrs</t>
  </si>
  <si>
    <t>Trading--Leveraged Debt</t>
  </si>
  <si>
    <t>2009-04-15</t>
  </si>
  <si>
    <t>APLY</t>
  </si>
  <si>
    <t>Tidal ETF Trust II YieldMax AAPL Option Income Strategy ETF</t>
  </si>
  <si>
    <t>-26.23%</t>
  </si>
  <si>
    <t>2023-04-16</t>
  </si>
  <si>
    <t>ABNY</t>
  </si>
  <si>
    <t>Tidal Trust II YieldMax ABNB Option Income Strategy ETF</t>
  </si>
  <si>
    <t>-38.70%</t>
  </si>
  <si>
    <t>2024-06-23</t>
  </si>
  <si>
    <t>NVDL</t>
  </si>
  <si>
    <t>GraniteShares 2x Long NVDA Daily ETF</t>
  </si>
  <si>
    <t>SCO</t>
  </si>
  <si>
    <t>ProShares UltraShort Bloomberg Crude Oil</t>
  </si>
  <si>
    <t>Commodities - Oil - Short</t>
  </si>
  <si>
    <t>2008-11-23</t>
  </si>
  <si>
    <t>NVDQ</t>
  </si>
  <si>
    <t>ETF Opportunities Trust T-Rex 2X Inverse NVIDIA Daily Target E</t>
  </si>
  <si>
    <t>Tuttle Capital Management, LLC</t>
  </si>
  <si>
    <t>2023-10-17</t>
  </si>
  <si>
    <t>MSTZ</t>
  </si>
  <si>
    <t>ETF Opportunities Trust T-Rex 2X Inverse MSTR Daily Target ETF</t>
  </si>
  <si>
    <t>2024-09-16</t>
  </si>
  <si>
    <t>TSLT</t>
  </si>
  <si>
    <t>ETF Opportunities Trust T-REX 2X Long Tesla Daily Target ETF</t>
  </si>
  <si>
    <t>GOOX</t>
  </si>
  <si>
    <t>ETF Opportunities Trust T-Rex 2X Long Alphabet Daily Target ET</t>
  </si>
  <si>
    <t>2024-01-09</t>
  </si>
  <si>
    <t>USDX</t>
  </si>
  <si>
    <t>SGI Enhanced Core ETF</t>
  </si>
  <si>
    <t>Intermediate Core Bond</t>
  </si>
  <si>
    <t>BUFT</t>
  </si>
  <si>
    <t>FT Vest Buffered Allocation Defensive ETF</t>
  </si>
  <si>
    <t>7.10%</t>
  </si>
  <si>
    <t>2021-10-25</t>
  </si>
  <si>
    <t>BAMU</t>
  </si>
  <si>
    <t>Brookstone Ultra-Short Bond ETF</t>
  </si>
  <si>
    <t>0.02%</t>
  </si>
  <si>
    <t>2023-09-25</t>
  </si>
  <si>
    <t>NFLY</t>
  </si>
  <si>
    <t>Tidal ETF Trust II YieldMax NFLX Option Income Strategy ETF</t>
  </si>
  <si>
    <t>2023-08-06</t>
  </si>
  <si>
    <t>NFLU</t>
  </si>
  <si>
    <t>ETF Opportunities Trust T-Rex 2X Long NFLX Daily Target ETF</t>
  </si>
  <si>
    <t>2024-09-25</t>
  </si>
  <si>
    <t>TSLZ</t>
  </si>
  <si>
    <t>ETF Opportunities Trust T-Rex 2X Inverse Tesla Daily Target ET</t>
  </si>
  <si>
    <t>HYLS</t>
  </si>
  <si>
    <t>First Trust Tactical High Yield ETF</t>
  </si>
  <si>
    <t>2013-02-24</t>
  </si>
  <si>
    <t>DYNI</t>
  </si>
  <si>
    <t>IDX Dynamic Innovation ETF</t>
  </si>
  <si>
    <t>2023-11-12</t>
  </si>
  <si>
    <t>BUFG</t>
  </si>
  <si>
    <t>FT Vest Buffered Allocation Growth ETF</t>
  </si>
  <si>
    <t>8.88%</t>
  </si>
  <si>
    <t>MSFX</t>
  </si>
  <si>
    <t>ETF Opportunities Trust T-Rex 2X Long Microsoft Daily Target E</t>
  </si>
  <si>
    <t>MSTU</t>
  </si>
  <si>
    <t>ETF Opportunities Trust T-Rex 2X Long MSTR Daily Target ETF</t>
  </si>
  <si>
    <t>AAPX</t>
  </si>
  <si>
    <t>ETF Opportunities Trust T-Rex 2X Long Apple Daily Target ETF</t>
  </si>
  <si>
    <t>-26.12%</t>
  </si>
  <si>
    <t>TSMX</t>
  </si>
  <si>
    <t>Direxion Daily TSM Bull 2X Shares</t>
  </si>
  <si>
    <t>2024-10-01</t>
  </si>
  <si>
    <t>NVDX</t>
  </si>
  <si>
    <t>ETF Opportunities Trust T-Rex 2X Long NVIDIA Daily Target ETF</t>
  </si>
  <si>
    <t>EURL</t>
  </si>
  <si>
    <t>Direxion Daily FTSE Europe Bull 3X Shares</t>
  </si>
  <si>
    <t>2014-01-21</t>
  </si>
  <si>
    <t>FAZ</t>
  </si>
  <si>
    <t>Direxion Financial Bear 3X Shares</t>
  </si>
  <si>
    <t>2008-11-05</t>
  </si>
  <si>
    <t>AIBD</t>
  </si>
  <si>
    <t xml:space="preserve">Direxion Shares ETF Trust Direxion Daily AI and Big Data Bear </t>
  </si>
  <si>
    <t>-50.59%</t>
  </si>
  <si>
    <t>TSLY</t>
  </si>
  <si>
    <t>Tidal ETF Trust II YieldMax TSLA Option Income Strategy ETF</t>
  </si>
  <si>
    <t>2022-11-21</t>
  </si>
  <si>
    <t>SNOY</t>
  </si>
  <si>
    <t>Tidal Trust II YieldMax SNOW Option Income Strategy ETF</t>
  </si>
  <si>
    <t>XFLX</t>
  </si>
  <si>
    <t>FundX Investment Trust FundX Flexible ETF</t>
  </si>
  <si>
    <t>EDGI</t>
  </si>
  <si>
    <t xml:space="preserve">The Advisors Inner Circle Fund II 3EDGE Dynamic International </t>
  </si>
  <si>
    <t>Global Large-Stock Blend</t>
  </si>
  <si>
    <t>3EDGE Asset Management LP</t>
  </si>
  <si>
    <t>AVL</t>
  </si>
  <si>
    <t>Direxion Daily AVGO Bull 2X Shares</t>
  </si>
  <si>
    <t>26.80%</t>
  </si>
  <si>
    <t>DRIP</t>
  </si>
  <si>
    <t>Direxion Daily S&amp;P Oil &amp; Gas Exp. &amp; Prod. Bear 2X Shares</t>
  </si>
  <si>
    <t>BITI</t>
  </si>
  <si>
    <t>ProShares Short Bitcoin ETF</t>
  </si>
  <si>
    <t>-43.68%</t>
  </si>
  <si>
    <t>ZSL</t>
  </si>
  <si>
    <t>ProShares UltraShort Silver</t>
  </si>
  <si>
    <t>Commodities - Silver - Short</t>
  </si>
  <si>
    <t>BNDD</t>
  </si>
  <si>
    <t>Quadratic Deflation ETF</t>
  </si>
  <si>
    <t>-16.51%</t>
  </si>
  <si>
    <t>DEFI</t>
  </si>
  <si>
    <t>Tidal Commodities Trust I Hashdex Bitcoin ETF</t>
  </si>
  <si>
    <t>TNA</t>
  </si>
  <si>
    <t>Direxion Small Cap Bull 3X Shares</t>
  </si>
  <si>
    <t>2008-11-04</t>
  </si>
  <si>
    <t>YANG</t>
  </si>
  <si>
    <t>Direxion Daily FTSE China Bear 3X Shares</t>
  </si>
  <si>
    <t>Equities - China  - Short</t>
  </si>
  <si>
    <t>UGA</t>
  </si>
  <si>
    <t>United States Gasoline Fund LP</t>
  </si>
  <si>
    <t>Commodities - Gasoline</t>
  </si>
  <si>
    <t>2008-02-25</t>
  </si>
  <si>
    <t>USL</t>
  </si>
  <si>
    <t>United States 12 Month Oil</t>
  </si>
  <si>
    <t>2007-12-05</t>
  </si>
  <si>
    <t>JNUG</t>
  </si>
  <si>
    <t>Direxion Daily Junior Gold Miners Index Bull 2X Shares</t>
  </si>
  <si>
    <t>2013-10-02</t>
  </si>
  <si>
    <t>SPXS</t>
  </si>
  <si>
    <t>Direxion Daily S&amp;P 500 Bear 3X</t>
  </si>
  <si>
    <t>NVDD</t>
  </si>
  <si>
    <t>Direxion Daily NVDA Bear 1X Shares</t>
  </si>
  <si>
    <t>2023-09-11</t>
  </si>
  <si>
    <t>MSFD</t>
  </si>
  <si>
    <t>Direxion Daily MSFT Bear 1X Shares</t>
  </si>
  <si>
    <t>2022-09-05</t>
  </si>
  <si>
    <t>IPPP</t>
  </si>
  <si>
    <t>Listed Funds Trust Preferred-Plus ETF</t>
  </si>
  <si>
    <t>Preferred Stock</t>
  </si>
  <si>
    <t>AMZD</t>
  </si>
  <si>
    <t>Direxion Daily AMZN Bear 1X Shares</t>
  </si>
  <si>
    <t>-20.83%</t>
  </si>
  <si>
    <t>GMOM</t>
  </si>
  <si>
    <t>Cambria Global Momentum ETF</t>
  </si>
  <si>
    <t>CAMBRIA ETF TRUST</t>
  </si>
  <si>
    <t>2014-11-02</t>
  </si>
  <si>
    <t>GGLS</t>
  </si>
  <si>
    <t>Direxion Daily GOOGL Bear 1X Shares</t>
  </si>
  <si>
    <t>IVOL</t>
  </si>
  <si>
    <t>Quadratic Interest Rate Volatility and Inflation Hedge ETF</t>
  </si>
  <si>
    <t>IWMY</t>
  </si>
  <si>
    <t>Defiance R2000 Enhanced Options &amp; 0DTE Income ETF</t>
  </si>
  <si>
    <t>QQH</t>
  </si>
  <si>
    <t>HCM Defender 100 Index ETF</t>
  </si>
  <si>
    <t>SPPP</t>
  </si>
  <si>
    <t>Sprott Physical Platinum and Palladium Trust</t>
  </si>
  <si>
    <t>Commodities - Platinum and Palladium</t>
  </si>
  <si>
    <t>ETHD</t>
  </si>
  <si>
    <t>ProShares Trust ProShares UltraShort Ether ETF</t>
  </si>
  <si>
    <t>2024-06-05</t>
  </si>
  <si>
    <t>EDGH</t>
  </si>
  <si>
    <t>The Advisors Inner Circle Fund II 3EDGE Dynamic Hard Assets ET</t>
  </si>
  <si>
    <t>ZZZ</t>
  </si>
  <si>
    <t>Cyber Hornet S&amp;P 500 and Bitcoin 75/25 Strategy ETF</t>
  </si>
  <si>
    <t>AGEM</t>
  </si>
  <si>
    <t>abrdn Emerging Markets Dividend Active ETF</t>
  </si>
  <si>
    <t>6.88%</t>
  </si>
  <si>
    <t>WDTE</t>
  </si>
  <si>
    <t>Defiance S&amp;P 500 Enhanced Options &amp; 0DTE Income ETF</t>
  </si>
  <si>
    <t>SDTY</t>
  </si>
  <si>
    <t>YieldMax S&amp;P 500 0DTE Covered Call Strategy ETF</t>
  </si>
  <si>
    <t>2025-02-04</t>
  </si>
  <si>
    <t>RDTY</t>
  </si>
  <si>
    <t>YieldMax R2000 0DTE Covered Strategy ETF</t>
  </si>
  <si>
    <t>MPRO</t>
  </si>
  <si>
    <t>Monarch ProCap Index ETF</t>
  </si>
  <si>
    <t>LEXI</t>
  </si>
  <si>
    <t>Alexis Practical Tactical ETF</t>
  </si>
  <si>
    <t>Alexis Practical Tactical</t>
  </si>
  <si>
    <t>2021-06-29</t>
  </si>
  <si>
    <t>QDTY</t>
  </si>
  <si>
    <t>YieldMax Nasdaq 100 0DTE Covered Call Strategy ETF</t>
  </si>
  <si>
    <t>WCME</t>
  </si>
  <si>
    <t>First Trust Exchange-Traded Fund First Trust WCM Developing Wo</t>
  </si>
  <si>
    <t>2020-03-30</t>
  </si>
  <si>
    <t>TECS</t>
  </si>
  <si>
    <t>Direxion Technology Bear 3X Shares</t>
  </si>
  <si>
    <t>TYO</t>
  </si>
  <si>
    <t>Direxion Daily 10-Yr Treasury Bear 3x Shrs</t>
  </si>
  <si>
    <t>Trading--Inverse Debt</t>
  </si>
  <si>
    <t>Fixed Income -  - Short</t>
  </si>
  <si>
    <t>FIAT</t>
  </si>
  <si>
    <t>Tidal Trust II YieldMax Short COIN Option Income Strategy ETF</t>
  </si>
  <si>
    <t>AAPD</t>
  </si>
  <si>
    <t>Direxion Daily AAPL Bear 1X Shares</t>
  </si>
  <si>
    <t>-11.58%</t>
  </si>
  <si>
    <t>OARK</t>
  </si>
  <si>
    <t>YieldMax Innovation Option Income Strategy ETF</t>
  </si>
  <si>
    <t>QIS</t>
  </si>
  <si>
    <t xml:space="preserve">Simplify Exchange Traded Funds Simplify Multi-QIS Alternative </t>
  </si>
  <si>
    <t>2023-07-09</t>
  </si>
  <si>
    <t>METD</t>
  </si>
  <si>
    <t>Direxion Daily META Bear 1X Shares</t>
  </si>
  <si>
    <t>FARX</t>
  </si>
  <si>
    <t>The Advisors' Inner Circle Fund II Frontier Asset Absolute Ret</t>
  </si>
  <si>
    <t>Global Conservative Allocation</t>
  </si>
  <si>
    <t>Frontier Asset Management, LLC</t>
  </si>
  <si>
    <t>2024-12-18</t>
  </si>
  <si>
    <t>BTR</t>
  </si>
  <si>
    <t>Northern Lights Fund Trust II Beacon Tactical Risk ETF</t>
  </si>
  <si>
    <t>Beacon Capital Management Inc</t>
  </si>
  <si>
    <t>-4.80%</t>
  </si>
  <si>
    <t>RSBY</t>
  </si>
  <si>
    <t>Tidal Trust II Return Stacked Bonds &amp; Futures Yield ETF</t>
  </si>
  <si>
    <t>Fixed Income - Futures</t>
  </si>
  <si>
    <t>BSR</t>
  </si>
  <si>
    <t>Northern Lights Fund Trust II Beacon Selective Risk ETF</t>
  </si>
  <si>
    <t>1.64%</t>
  </si>
  <si>
    <t>PCCE</t>
  </si>
  <si>
    <t>Litman Gregory Funds Trust Polen Capital China Growth ETF</t>
  </si>
  <si>
    <t>China Region</t>
  </si>
  <si>
    <t>iMGP</t>
  </si>
  <si>
    <t>2024-03-13</t>
  </si>
  <si>
    <t>PSTR</t>
  </si>
  <si>
    <t>PeakShares Sector Rotation ETF</t>
  </si>
  <si>
    <t>PeakShares LLC</t>
  </si>
  <si>
    <t>2024-04-28</t>
  </si>
  <si>
    <t>QQQY</t>
  </si>
  <si>
    <t>Defiance Nasdaq 100 Enhanced Options &amp; 0DTE Income ETF</t>
  </si>
  <si>
    <t>2023-09-12</t>
  </si>
  <si>
    <t>BTGD</t>
  </si>
  <si>
    <t>STKd 100% Bitcoin &amp; 100% Gold ETF</t>
  </si>
  <si>
    <t>72.14%</t>
  </si>
  <si>
    <t>2024-10-14</t>
  </si>
  <si>
    <t>GOOP</t>
  </si>
  <si>
    <t>Kurv Yield Premium Strategy Google (GOOGL) ETF</t>
  </si>
  <si>
    <t>2023-10-29</t>
  </si>
  <si>
    <t>ZHDG</t>
  </si>
  <si>
    <t>ZEGA Buy and Hedge ETF</t>
  </si>
  <si>
    <t>ADPV</t>
  </si>
  <si>
    <t>Series Portfolios Trust Adaptiv Select ETF</t>
  </si>
  <si>
    <t>15.73%</t>
  </si>
  <si>
    <t>2022-11-02</t>
  </si>
  <si>
    <t>FFND</t>
  </si>
  <si>
    <t>One Global ETF</t>
  </si>
  <si>
    <t>2021-08-22</t>
  </si>
  <si>
    <t>HFGM</t>
  </si>
  <si>
    <t>Unlimited HFGM Global Macro ETF</t>
  </si>
  <si>
    <t>PCEM</t>
  </si>
  <si>
    <t>Litman Gregory Funds Trust Polen Capital Emerging Markets ex C</t>
  </si>
  <si>
    <t>2024-09-09</t>
  </si>
  <si>
    <t>AGIX</t>
  </si>
  <si>
    <t>KraneShares Artificial Intelligence &amp; Technology ETF</t>
  </si>
  <si>
    <t>KraneShares</t>
  </si>
  <si>
    <t>22.26%</t>
  </si>
  <si>
    <t>2024-07-16</t>
  </si>
  <si>
    <t>NXTE</t>
  </si>
  <si>
    <t>Investment Managers Series Trust II AXS Green Alpha ETF</t>
  </si>
  <si>
    <t>2022-09-26</t>
  </si>
  <si>
    <t>LMBO</t>
  </si>
  <si>
    <t xml:space="preserve">Direxion Shares ETF Trust Direxion Daily Crypto Industry Bull </t>
  </si>
  <si>
    <t>2024-07-15</t>
  </si>
  <si>
    <t>UCO</t>
  </si>
  <si>
    <t>ProShares Ultra Bloomberg Crude Oil</t>
  </si>
  <si>
    <t>TZA</t>
  </si>
  <si>
    <t>Direxion Small Cap Bear 3X Shares</t>
  </si>
  <si>
    <t>Equities - Small Cap - Short</t>
  </si>
  <si>
    <t>USOY</t>
  </si>
  <si>
    <t>Defiance Oil Enhanced Options Income ETF</t>
  </si>
  <si>
    <t>2024-05-08</t>
  </si>
  <si>
    <t>DIPS</t>
  </si>
  <si>
    <t>Tidal Trust II YieldMax Short NVDA Option Income Strategy ETF</t>
  </si>
  <si>
    <t>2024-07-22</t>
  </si>
  <si>
    <t>TSLP</t>
  </si>
  <si>
    <t>Kurv Yield Premium Strategy Tesla (TSLA) ETF</t>
  </si>
  <si>
    <t>2023-10-25</t>
  </si>
  <si>
    <t>SOXY</t>
  </si>
  <si>
    <t xml:space="preserve">Tidal Trust II YieldMax Target 12 Semiconductor Option Income </t>
  </si>
  <si>
    <t>YQQQ</t>
  </si>
  <si>
    <t>YieldMax Short N100 Option Income Strategy ETF</t>
  </si>
  <si>
    <t>GGLL</t>
  </si>
  <si>
    <t>Direxion Daily GOOGL Bull 2X Shares</t>
  </si>
  <si>
    <t>BAMA</t>
  </si>
  <si>
    <t>Brookstone Active ETF</t>
  </si>
  <si>
    <t>7.43%</t>
  </si>
  <si>
    <t>NFXS</t>
  </si>
  <si>
    <t>Direxion Daily NFLX Bear 1X Shares</t>
  </si>
  <si>
    <t>CVRD</t>
  </si>
  <si>
    <t>Madison ETFs Trust Madison Covered Call ETF</t>
  </si>
  <si>
    <t>PSIL</t>
  </si>
  <si>
    <t>AdvisorShares Psychedelics ETF</t>
  </si>
  <si>
    <t>Miscellaneous Sector</t>
  </si>
  <si>
    <t>2021-09-14</t>
  </si>
  <si>
    <t>MSFY</t>
  </si>
  <si>
    <t>Kurv Yield Premium Strategy Microsoft (MSFT) ETF</t>
  </si>
  <si>
    <t>GPTY</t>
  </si>
  <si>
    <t>Tidal Trust II YieldMax AI &amp; Tech Portfolio Option Income ETF</t>
  </si>
  <si>
    <t>MSMR</t>
  </si>
  <si>
    <t>ETF Series Solutions McElhenny Sheffield Managed Risk ETF</t>
  </si>
  <si>
    <t>MSCM Funds</t>
  </si>
  <si>
    <t>LSAT</t>
  </si>
  <si>
    <t>LeaderShares AlphaFactor Tactical Focused ETF</t>
  </si>
  <si>
    <t>Redwood Investment Management, LLC</t>
  </si>
  <si>
    <t>2020-10-25</t>
  </si>
  <si>
    <t>AMZU</t>
  </si>
  <si>
    <t>Direxion Daily AMZN Bull 2X Shares</t>
  </si>
  <si>
    <t>1.79%</t>
  </si>
  <si>
    <t>DUKZ</t>
  </si>
  <si>
    <t>Northern Lights Fund Trust Ocean Park Diversified Income ETF</t>
  </si>
  <si>
    <t>WBIY</t>
  </si>
  <si>
    <t>WBI Power Factor High Dividend ETF</t>
  </si>
  <si>
    <t>2016-12-18</t>
  </si>
  <si>
    <t>GINX</t>
  </si>
  <si>
    <t>SGI Enhanced Global Income ETF</t>
  </si>
  <si>
    <t>Global Large-Stock Value</t>
  </si>
  <si>
    <t>EQTY</t>
  </si>
  <si>
    <t>Valued Advisers Trust Kovitz Core Equity ETF</t>
  </si>
  <si>
    <t>kovitzetf</t>
  </si>
  <si>
    <t>2011-12-27</t>
  </si>
  <si>
    <t>MSTY</t>
  </si>
  <si>
    <t>Tidal Trust II YieldMax MSTR Option Income Strategy ETF</t>
  </si>
  <si>
    <t>NFLP</t>
  </si>
  <si>
    <t>Kurv Yield Premium Strategy Netflix (NFLX) ETF</t>
  </si>
  <si>
    <t>SWP</t>
  </si>
  <si>
    <t>SWP Growth &amp; Income ETF</t>
  </si>
  <si>
    <t>SWP Investment Management, LLC</t>
  </si>
  <si>
    <t>2024-09-23</t>
  </si>
  <si>
    <t>EATZ</t>
  </si>
  <si>
    <t>AdvisorShares Restaurant ETF</t>
  </si>
  <si>
    <t>Consumer Cyclical</t>
  </si>
  <si>
    <t>2021-04-19</t>
  </si>
  <si>
    <t>AAPY</t>
  </si>
  <si>
    <t>Kurv Yield Premium Strategy Apple (AAPL) ETF</t>
  </si>
  <si>
    <t>-15.72%</t>
  </si>
  <si>
    <t>TSMY</t>
  </si>
  <si>
    <t>Tidal Trust II YieldMax TSM Option Income Strategy ETF</t>
  </si>
  <si>
    <t>2024-08-19</t>
  </si>
  <si>
    <t>BIGY</t>
  </si>
  <si>
    <t>Tidal Trust II YieldMax Target 12 Big 50 Option Income ETF</t>
  </si>
  <si>
    <t>-4.22%</t>
  </si>
  <si>
    <t>2024-11-19</t>
  </si>
  <si>
    <t>AMZP</t>
  </si>
  <si>
    <t>Kurv Yield Premium Strategy Amazon (AMZN) ETF</t>
  </si>
  <si>
    <t>-6.64%</t>
  </si>
  <si>
    <t>DUKX</t>
  </si>
  <si>
    <t>Ocean Park International ETF</t>
  </si>
  <si>
    <t>MSFU</t>
  </si>
  <si>
    <t>Direxion Daily MSFT Bull 2X Shares</t>
  </si>
  <si>
    <t>LFGY</t>
  </si>
  <si>
    <t>Tidal Trust II YieldMax Crypto Industry &amp; Tech Portfolio Optio</t>
  </si>
  <si>
    <t>2025-01-12</t>
  </si>
  <si>
    <t>VICE</t>
  </si>
  <si>
    <t>AdvisorShares Trust AdvisorShares Vice ETF</t>
  </si>
  <si>
    <t>BEDZ</t>
  </si>
  <si>
    <t>AdvisorShares Hotel ETF</t>
  </si>
  <si>
    <t>9.95%</t>
  </si>
  <si>
    <t>MIDU</t>
  </si>
  <si>
    <t>Direxion Mid Cap Bull 3X Shares</t>
  </si>
  <si>
    <t>2009-01-07</t>
  </si>
  <si>
    <t>DRN</t>
  </si>
  <si>
    <t>Direxion Daily Real Estate Bull 3X Shares</t>
  </si>
  <si>
    <t>SMCY</t>
  </si>
  <si>
    <t>Tidal Trust II YieldMax SMCI Option Income Strategy ETF</t>
  </si>
  <si>
    <t>2024-09-10</t>
  </si>
  <si>
    <t>ERY</t>
  </si>
  <si>
    <t>Direxion Daily Energy Bear 2x Shares</t>
  </si>
  <si>
    <t>MARO</t>
  </si>
  <si>
    <t>Tidal Trust II YieldMax MARA Option Income Strategy ETF</t>
  </si>
  <si>
    <t>2024-12-08</t>
  </si>
  <si>
    <t>CVNY</t>
  </si>
  <si>
    <t>Tidal Trust II YieldMax CVNA Option Income Strategy ETF</t>
  </si>
  <si>
    <t>TSMZ</t>
  </si>
  <si>
    <t>Direxion Daily TSM Bear 1X Shares</t>
  </si>
  <si>
    <t>AVS</t>
  </si>
  <si>
    <t>Direxion Daily AVGO Bear 1X Shares</t>
  </si>
  <si>
    <t>-41.76%</t>
  </si>
  <si>
    <t>QXQ</t>
  </si>
  <si>
    <t>SGI Enhanced Nasdaq-100 ETF</t>
  </si>
  <si>
    <t>2024-06-12</t>
  </si>
  <si>
    <t>KPRO</t>
  </si>
  <si>
    <t>KraneShares 100% KWEB Defined Outcome January 2027 ETF</t>
  </si>
  <si>
    <t>MRSK</t>
  </si>
  <si>
    <t>Toews Agility Shares Managed Risk ETF</t>
  </si>
  <si>
    <t>2020-06-23</t>
  </si>
  <si>
    <t>AGQ</t>
  </si>
  <si>
    <t>ProShares Ultra Silver</t>
  </si>
  <si>
    <t>9.74%</t>
  </si>
  <si>
    <t>2008-11-30</t>
  </si>
  <si>
    <t>DUKQ</t>
  </si>
  <si>
    <t>Northern Lights Fund Trust Ocean Park Domestic ETF</t>
  </si>
  <si>
    <t>QQQU</t>
  </si>
  <si>
    <t>Direxion Daily Magnificent 7 Bull 2X Shares</t>
  </si>
  <si>
    <t>DUSL</t>
  </si>
  <si>
    <t>Direxion Daily Industrials Bull 3X Shares</t>
  </si>
  <si>
    <t>GLL</t>
  </si>
  <si>
    <t>ProShares UltraShort Gold</t>
  </si>
  <si>
    <t>WEBL</t>
  </si>
  <si>
    <t>Direxion Daily Dow Jones Internet Bull 3X Shares</t>
  </si>
  <si>
    <t>OOTO</t>
  </si>
  <si>
    <t>Direxion Daily Travel &amp; Vacation Bull 2X Shares</t>
  </si>
  <si>
    <t>2021-06-09</t>
  </si>
  <si>
    <t>HIBL</t>
  </si>
  <si>
    <t>Direxion Daily S&amp;P 500 High Beta Bull 3X Shares</t>
  </si>
  <si>
    <t>EVAV</t>
  </si>
  <si>
    <t>Direxion Shares ETF Trust Direxion Daily Electric and Autonomo</t>
  </si>
  <si>
    <t>2022-08-09</t>
  </si>
  <si>
    <t>SOXS</t>
  </si>
  <si>
    <t>Direxion Daily Semiconductor Bear 3X Shares</t>
  </si>
  <si>
    <t>PLTU</t>
  </si>
  <si>
    <t>Direxion Daily PLTR Bull 2X Shares</t>
  </si>
  <si>
    <t>AMDD</t>
  </si>
  <si>
    <t>Direxion Daily AMD Bear 1X Shares</t>
  </si>
  <si>
    <t>-14.69%</t>
  </si>
  <si>
    <t>2025-02-10</t>
  </si>
  <si>
    <t>UGL</t>
  </si>
  <si>
    <t>ProShares Ultra Gold</t>
  </si>
  <si>
    <t>BRKD</t>
  </si>
  <si>
    <t>Direxion Daily BRKB Bear 1X Shares</t>
  </si>
  <si>
    <t>-6.75%</t>
  </si>
  <si>
    <t>KBUF</t>
  </si>
  <si>
    <t>KraneShares 90% KWEB Defined Outcome January 2027 ETF</t>
  </si>
  <si>
    <t>BRKU</t>
  </si>
  <si>
    <t>Direxion Daily BRKB Bull 2X Shares</t>
  </si>
  <si>
    <t>5.60%</t>
  </si>
  <si>
    <t>HNDL</t>
  </si>
  <si>
    <t>Strategy Shares Nasdaq 7HANDL Index ETF</t>
  </si>
  <si>
    <t>Moderately Conservative Allocation</t>
  </si>
  <si>
    <t>Strategy Shares</t>
  </si>
  <si>
    <t>2018-01-15</t>
  </si>
  <si>
    <t>MUD</t>
  </si>
  <si>
    <t>Direxion Daily MU Bear 1X Shares</t>
  </si>
  <si>
    <t>RSBA</t>
  </si>
  <si>
    <t>Tidal Trust II Return Stacked Bonds &amp; Merger Arbitrage ETF</t>
  </si>
  <si>
    <t>TILL</t>
  </si>
  <si>
    <t>Listed Funds Trust Teucrium Agricultural Strategy No K-1 ETF</t>
  </si>
  <si>
    <t>Commodities - Agriculture</t>
  </si>
  <si>
    <t>2022-05-15</t>
  </si>
  <si>
    <t>QDTE</t>
  </si>
  <si>
    <t>Roundhill Innovation-100 0DTE Covered Call Strategy ETF</t>
  </si>
  <si>
    <t>Roundhill Investments</t>
  </si>
  <si>
    <t>2024-03-05</t>
  </si>
  <si>
    <t>XDTE</t>
  </si>
  <si>
    <t>Roundhill ETF Trust Roundhill S&amp;P 500 0DTE Covered Call Strate</t>
  </si>
  <si>
    <t>UTSL</t>
  </si>
  <si>
    <t>Direxion Daily Utilities Bull 3X Shares</t>
  </si>
  <si>
    <t>AAPU</t>
  </si>
  <si>
    <t>Direxion Daily AAPL Bull 2X Shares</t>
  </si>
  <si>
    <t>-22.46%</t>
  </si>
  <si>
    <t>PILL</t>
  </si>
  <si>
    <t>Direxion Daily Pharmaceutical &amp; Medical Bull 3X Shares</t>
  </si>
  <si>
    <t>PLTD</t>
  </si>
  <si>
    <t>Direxion Daily PLTR Bear 1X Shares</t>
  </si>
  <si>
    <t>WANT</t>
  </si>
  <si>
    <t>Direxion Daily Consumer Discretionary Bull 3X Shares</t>
  </si>
  <si>
    <t>2018-11-28</t>
  </si>
  <si>
    <t>AMUU</t>
  </si>
  <si>
    <t>Direxion Daily AMD Bull 2X Shares</t>
  </si>
  <si>
    <t>-7.86%</t>
  </si>
  <si>
    <t>NVDU</t>
  </si>
  <si>
    <t>Direxion Daily NVDA Bull 2X Shares</t>
  </si>
  <si>
    <t>TPOR</t>
  </si>
  <si>
    <t>Direxion Daily Transportation Bull 3X Shares</t>
  </si>
  <si>
    <t>MSOX</t>
  </si>
  <si>
    <t>AdvisorShares MSOS Daily Leveraged ETF</t>
  </si>
  <si>
    <t>2022-08-22</t>
  </si>
  <si>
    <t>DVQQ</t>
  </si>
  <si>
    <t>WEBs Defined Volatility QQQ ETF</t>
  </si>
  <si>
    <t>WEBs Investments Inc.</t>
  </si>
  <si>
    <t>SCIO</t>
  </si>
  <si>
    <t>First Trust Exchange-Traded Fund IV First Trust Structured Cre</t>
  </si>
  <si>
    <t>2024-02-26</t>
  </si>
  <si>
    <t>ECLN</t>
  </si>
  <si>
    <t>First Trust EIP Carbon Impact ETF</t>
  </si>
  <si>
    <t>Utilities</t>
  </si>
  <si>
    <t>2019-08-18</t>
  </si>
  <si>
    <t>LCLG</t>
  </si>
  <si>
    <t>Advisors Series Trust Logan Capital Broad Innovative Growth ET</t>
  </si>
  <si>
    <t>Logan Capital</t>
  </si>
  <si>
    <t>2012-06-27</t>
  </si>
  <si>
    <t>HTUS</t>
  </si>
  <si>
    <t>Capitol Series Trust Hull Tactical US ETF</t>
  </si>
  <si>
    <t>Hull Tactical Funds</t>
  </si>
  <si>
    <t>2015-06-23</t>
  </si>
  <si>
    <t>YBTC</t>
  </si>
  <si>
    <t>Roundhill ETF Trust Roundhill Bitcoin Covered Call Strategy ET</t>
  </si>
  <si>
    <t>2024-01-16</t>
  </si>
  <si>
    <t>AIBU</t>
  </si>
  <si>
    <t xml:space="preserve">Direxion Shares ETF Trust Direxion Daily AI and Big Data Bull </t>
  </si>
  <si>
    <t>38.92%</t>
  </si>
  <si>
    <t>CLDL</t>
  </si>
  <si>
    <t>Direxion Daily Cloud Computing Bull 2X Shares</t>
  </si>
  <si>
    <t>59.99%</t>
  </si>
  <si>
    <t>2021-01-07</t>
  </si>
  <si>
    <t>FNGG</t>
  </si>
  <si>
    <t>Direxion Daily NYSE FANG+ Bull 2X Shares</t>
  </si>
  <si>
    <t>SETH</t>
  </si>
  <si>
    <t>ProShares Short Ether ETF</t>
  </si>
  <si>
    <t>2023-10-31</t>
  </si>
  <si>
    <t>WXET</t>
  </si>
  <si>
    <t>Listed Funds Trust Teucrium 2x Daily Wheat ETF</t>
  </si>
  <si>
    <t>2024-12-11</t>
  </si>
  <si>
    <t>FXP</t>
  </si>
  <si>
    <t>ProShares UltraShort FTSE China 50</t>
  </si>
  <si>
    <t>Equities - China - Short</t>
  </si>
  <si>
    <t>2007-11-05</t>
  </si>
  <si>
    <t>TMV</t>
  </si>
  <si>
    <t>Direxion Daily 20-Year Treasury Bear 3X</t>
  </si>
  <si>
    <t>Fixed Income - Treasuries  - Short</t>
  </si>
  <si>
    <t>SKF</t>
  </si>
  <si>
    <t>ProShares UltraShort Financials</t>
  </si>
  <si>
    <t>Equities - Financials - Short</t>
  </si>
  <si>
    <t>2007-05-22</t>
  </si>
  <si>
    <t>TTT</t>
  </si>
  <si>
    <t>ProShares UltraPro Short 20 Year Treasury</t>
  </si>
  <si>
    <t>Fixed Income -Treasuries  - Short</t>
  </si>
  <si>
    <t>2012-03-26</t>
  </si>
  <si>
    <t>SDOW</t>
  </si>
  <si>
    <t>UltraPro Short Dow30</t>
  </si>
  <si>
    <t>Equities - Large Cap - Short</t>
  </si>
  <si>
    <t>2010-02-08</t>
  </si>
  <si>
    <t>SRTY</t>
  </si>
  <si>
    <t>ProShares UltraPro Short Russell2000</t>
  </si>
  <si>
    <t>EEV</t>
  </si>
  <si>
    <t>ProShares UltraShort MSCI Emerging Markets</t>
  </si>
  <si>
    <t>Equities - Emergin Markets - Short</t>
  </si>
  <si>
    <t>2007-10-29</t>
  </si>
  <si>
    <t>EPV</t>
  </si>
  <si>
    <t>ProShares UltraShort FTSE Europe ETF</t>
  </si>
  <si>
    <t>Equities - Europe - Short</t>
  </si>
  <si>
    <t>2009-06-15</t>
  </si>
  <si>
    <t>SSG</t>
  </si>
  <si>
    <t>ProShares UltraShort Semiconductors</t>
  </si>
  <si>
    <t>Equities - Semiconductors  - Short</t>
  </si>
  <si>
    <t>2007-01-29</t>
  </si>
  <si>
    <t>DIG</t>
  </si>
  <si>
    <t>ProShares Ultra Energy</t>
  </si>
  <si>
    <t>EFU</t>
  </si>
  <si>
    <t>ProShares UltraShort MSCI EAFE</t>
  </si>
  <si>
    <t>2007-10-22</t>
  </si>
  <si>
    <t>SMDD</t>
  </si>
  <si>
    <t>UltraPro Short MidCap400</t>
  </si>
  <si>
    <t>TWM</t>
  </si>
  <si>
    <t>ProShares UltraShort Russell2000</t>
  </si>
  <si>
    <t>2007-01-22</t>
  </si>
  <si>
    <t>SBIT</t>
  </si>
  <si>
    <t>ProShares Trust ProShares UltraShort Bitcoin ETF</t>
  </si>
  <si>
    <t>SCC</t>
  </si>
  <si>
    <t>ProShares UltraShort Consumer Discretionary</t>
  </si>
  <si>
    <t>DXD</t>
  </si>
  <si>
    <t>ProShares UltraShort Dow30</t>
  </si>
  <si>
    <t>2006-07-10</t>
  </si>
  <si>
    <t>FAAR</t>
  </si>
  <si>
    <t>First Trust Alternative Absolute Return Strategy ETF</t>
  </si>
  <si>
    <t>Commodities - Diversified - Long and Short</t>
  </si>
  <si>
    <t>2016-05-17</t>
  </si>
  <si>
    <t>SEF</t>
  </si>
  <si>
    <t>ProShares Short Financials</t>
  </si>
  <si>
    <t>2008-06-09</t>
  </si>
  <si>
    <t>SQQQ</t>
  </si>
  <si>
    <t>ProShares UltraPro Short QQQ</t>
  </si>
  <si>
    <t>MZZ</t>
  </si>
  <si>
    <t>ProShares UltraShort MidCap400</t>
  </si>
  <si>
    <t>BTCZ</t>
  </si>
  <si>
    <t>T-Rex 2X Long Bitcoin Daily Target ETF</t>
  </si>
  <si>
    <t>Rex</t>
  </si>
  <si>
    <t>-85.34%</t>
  </si>
  <si>
    <t>FTGC</t>
  </si>
  <si>
    <t>First Trust Global Tactical Commodity Strategy Fund</t>
  </si>
  <si>
    <t>DFEN</t>
  </si>
  <si>
    <t>Direxion Daily Aerospace &amp; Defense Bull 3X Shares</t>
  </si>
  <si>
    <t>REW</t>
  </si>
  <si>
    <t>ProShares UltraShort Technology</t>
  </si>
  <si>
    <t>EFZ</t>
  </si>
  <si>
    <t>ProShares Short MSCI EAFE</t>
  </si>
  <si>
    <t>QID</t>
  </si>
  <si>
    <t>ProShares UltraShort QQQ</t>
  </si>
  <si>
    <t>BIS</t>
  </si>
  <si>
    <t>ProShares UltraShort Nasdaq Biotechnology</t>
  </si>
  <si>
    <t>4.21%</t>
  </si>
  <si>
    <t>SDD</t>
  </si>
  <si>
    <t>ProShares UltraShort SmallCap600</t>
  </si>
  <si>
    <t>SRS</t>
  </si>
  <si>
    <t>ProShares UltraShort Real Estate</t>
  </si>
  <si>
    <t>EUM</t>
  </si>
  <si>
    <t>ProShares Short MSCI Emerging Markets</t>
  </si>
  <si>
    <t>SBB</t>
  </si>
  <si>
    <t>ProShares Short SmallCap600</t>
  </si>
  <si>
    <t>TBF</t>
  </si>
  <si>
    <t>ProShares Short 20+ Year Treasury</t>
  </si>
  <si>
    <t>2009-08-17</t>
  </si>
  <si>
    <t>EWV</t>
  </si>
  <si>
    <t>ProShares UltraShort MSCI Japan</t>
  </si>
  <si>
    <t>DOG</t>
  </si>
  <si>
    <t>ProShares Short Dow30</t>
  </si>
  <si>
    <t>2006-06-18</t>
  </si>
  <si>
    <t>RWM</t>
  </si>
  <si>
    <t>ProShares Short Russell2000</t>
  </si>
  <si>
    <t>PST</t>
  </si>
  <si>
    <t>ProShares UltraShort Lehman 7-10 Year Treasury</t>
  </si>
  <si>
    <t>2008-04-28</t>
  </si>
  <si>
    <t>SDP</t>
  </si>
  <si>
    <t>ProShares UltraShort Utilities</t>
  </si>
  <si>
    <t>CXRN</t>
  </si>
  <si>
    <t>Listed Funds Trust Teucrium 2x Daily Corn ETF</t>
  </si>
  <si>
    <t>TSLR</t>
  </si>
  <si>
    <t>GraniteShares 2x Long TSLA Daily ETF</t>
  </si>
  <si>
    <t>TSLL</t>
  </si>
  <si>
    <t>Direxion Daily TSLA Bull 2X Shares</t>
  </si>
  <si>
    <t>YCS</t>
  </si>
  <si>
    <t>ProShares UltraShort Yen New</t>
  </si>
  <si>
    <t>BZQ</t>
  </si>
  <si>
    <t>ProShares UltraShort MSCI Brazil Capped</t>
  </si>
  <si>
    <t>-12.11%</t>
  </si>
  <si>
    <t>EIPX</t>
  </si>
  <si>
    <t xml:space="preserve">First Trust Exchange-Traded Fund IV FT Energy Income Partners </t>
  </si>
  <si>
    <t>Equity Energy</t>
  </si>
  <si>
    <t>2022-11-01</t>
  </si>
  <si>
    <t>RSSY</t>
  </si>
  <si>
    <t>Tidal Trust II Return Stacked U.S. Stocks &amp; Futures Yield ETF</t>
  </si>
  <si>
    <t>Miscellaneous Allocation</t>
  </si>
  <si>
    <t>Return stacked ETFs</t>
  </si>
  <si>
    <t>2024-05-27</t>
  </si>
  <si>
    <t>REK</t>
  </si>
  <si>
    <t>ProShares Short Real Estate</t>
  </si>
  <si>
    <t>Real Estate</t>
  </si>
  <si>
    <t>PSQ</t>
  </si>
  <si>
    <t>ProShares Short QQQ</t>
  </si>
  <si>
    <t>MYY</t>
  </si>
  <si>
    <t>ProShares Short MidCap400</t>
  </si>
  <si>
    <t>EUO</t>
  </si>
  <si>
    <t>ProShares UltraShort Euro</t>
  </si>
  <si>
    <t>EMLP</t>
  </si>
  <si>
    <t>First Trust North American Energy Infrastructure Fund</t>
  </si>
  <si>
    <t>2012-06-19</t>
  </si>
  <si>
    <t>SKYU</t>
  </si>
  <si>
    <t>ProShares Ultra Cloud Computing</t>
  </si>
  <si>
    <t>2021-01-18</t>
  </si>
  <si>
    <t>BAMV</t>
  </si>
  <si>
    <t>Brookstone Value Stock ETF</t>
  </si>
  <si>
    <t>Large Value</t>
  </si>
  <si>
    <t>4.85%</t>
  </si>
  <si>
    <t>SJB</t>
  </si>
  <si>
    <t>ProShares Short High Yield</t>
  </si>
  <si>
    <t>2011-03-20</t>
  </si>
  <si>
    <t>SIJ</t>
  </si>
  <si>
    <t>ProShares UltraShort Industrials</t>
  </si>
  <si>
    <t>SHUS</t>
  </si>
  <si>
    <t>Exchange Listed Funds Trust Stratified LargeCap Hedged ETF</t>
  </si>
  <si>
    <t>Syntax</t>
  </si>
  <si>
    <t>2021-06-14</t>
  </si>
  <si>
    <t>UJB</t>
  </si>
  <si>
    <t>ProShares Ultra High Yield ETF</t>
  </si>
  <si>
    <t>2011-04-12</t>
  </si>
  <si>
    <t>FIAX</t>
  </si>
  <si>
    <t>Tidal ETF Trust II Nicholas Fixed Income Alternative ETF</t>
  </si>
  <si>
    <t>Nicholas Wealth Management</t>
  </si>
  <si>
    <t>2022-11-28</t>
  </si>
  <si>
    <t>RXL</t>
  </si>
  <si>
    <t>ProShares Ultra Health Care</t>
  </si>
  <si>
    <t>SROI</t>
  </si>
  <si>
    <t>Calamos ETF Trust Calamos Antetokounmpo Global Sustainable Equ</t>
  </si>
  <si>
    <t>2023-02-02</t>
  </si>
  <si>
    <t>ECML</t>
  </si>
  <si>
    <t>EA Series Trust Euclidean Fundamental Value ETF</t>
  </si>
  <si>
    <t>Euclidean Technologies Management, LLC</t>
  </si>
  <si>
    <t>2023-05-16</t>
  </si>
  <si>
    <t>TIME</t>
  </si>
  <si>
    <t>Tidal Trust II Clockwise Core Equity &amp; Innovation ETF</t>
  </si>
  <si>
    <t>Clockwise Capital Innovation ETF</t>
  </si>
  <si>
    <t>2022-01-26</t>
  </si>
  <si>
    <t>YXI</t>
  </si>
  <si>
    <t>ProShares Short FTSE China 50</t>
  </si>
  <si>
    <t>HDG</t>
  </si>
  <si>
    <t>ProShares Hedge Replication ETF</t>
  </si>
  <si>
    <t>TGLR</t>
  </si>
  <si>
    <t>ETF Opportunities Trust LAFFER TENGLER Equity Income ETF</t>
  </si>
  <si>
    <t>Laffer Tengler Investments, Inc.</t>
  </si>
  <si>
    <t>AHLT</t>
  </si>
  <si>
    <t>American Beacon Select Funds American Beacon AHL Trend ETF</t>
  </si>
  <si>
    <t>American Beacon</t>
  </si>
  <si>
    <t>-13.39%</t>
  </si>
  <si>
    <t>ULE</t>
  </si>
  <si>
    <t>ProShares Ultra Euro</t>
  </si>
  <si>
    <t>UXI</t>
  </si>
  <si>
    <t>ProShares Ultra Industrials</t>
  </si>
  <si>
    <t>UPW</t>
  </si>
  <si>
    <t>ProShares Ultra Utilities</t>
  </si>
  <si>
    <t>BUFZ</t>
  </si>
  <si>
    <t>FT Vest Laddered Moderate Buffer ETF</t>
  </si>
  <si>
    <t>7.96%</t>
  </si>
  <si>
    <t>2023-10-24</t>
  </si>
  <si>
    <t>FMF</t>
  </si>
  <si>
    <t>First Trust Managed Futures Strategy Fund</t>
  </si>
  <si>
    <t>BUFR</t>
  </si>
  <si>
    <t>FT Vest Laddered Buffer ETF</t>
  </si>
  <si>
    <t>8.68%</t>
  </si>
  <si>
    <t>2020-08-09</t>
  </si>
  <si>
    <t>TSDD</t>
  </si>
  <si>
    <t>GraniteShares 2x Short TSLA Daily ETF</t>
  </si>
  <si>
    <t>BUFD</t>
  </si>
  <si>
    <t>FT Vest Laddered Deep Buffer ETF</t>
  </si>
  <si>
    <t>7.84%</t>
  </si>
  <si>
    <t>2021-01-19</t>
  </si>
  <si>
    <t>TBX</t>
  </si>
  <si>
    <t>ProShares Short 7 10 Year Treasury</t>
  </si>
  <si>
    <t>2011-04-03</t>
  </si>
  <si>
    <t>BAMD</t>
  </si>
  <si>
    <t>Brookstone Dividend Stock ETF</t>
  </si>
  <si>
    <t>5.91%</t>
  </si>
  <si>
    <t>UYM</t>
  </si>
  <si>
    <t>ProShares Ultra Materials</t>
  </si>
  <si>
    <t>Commodities - Materials</t>
  </si>
  <si>
    <t>RXD</t>
  </si>
  <si>
    <t>ProShares UltraShort Health Care</t>
  </si>
  <si>
    <t>RCGE</t>
  </si>
  <si>
    <t>RockCreek Global Equality ETF</t>
  </si>
  <si>
    <t>The Rock Creek Group, LP</t>
  </si>
  <si>
    <t>2025-02-25</t>
  </si>
  <si>
    <t>YCL</t>
  </si>
  <si>
    <t>ProShares Ultra Yen</t>
  </si>
  <si>
    <t>SMN</t>
  </si>
  <si>
    <t>ProShares UltraShort Materials</t>
  </si>
  <si>
    <t>Commodities - Materials - Short</t>
  </si>
  <si>
    <t>LTL</t>
  </si>
  <si>
    <t>ProShares Ultra Communication Services</t>
  </si>
  <si>
    <t>2008-03-24</t>
  </si>
  <si>
    <t>OMAH</t>
  </si>
  <si>
    <t xml:space="preserve">Tidal Trust III VistaShares Target 15 Berkshire Select Income </t>
  </si>
  <si>
    <t>VistaShares Advisors LLC</t>
  </si>
  <si>
    <t>2025-03-03</t>
  </si>
  <si>
    <t>MMSC</t>
  </si>
  <si>
    <t>First Trust Multi-Manager Small Cap Opportunities ETF</t>
  </si>
  <si>
    <t>Small Growth</t>
  </si>
  <si>
    <t>2021-10-12</t>
  </si>
  <si>
    <t>RSMV</t>
  </si>
  <si>
    <t>Listed Funds Trust Relative Strength Managed Volatility Strate</t>
  </si>
  <si>
    <t>RSST</t>
  </si>
  <si>
    <t>Tidal Trust II Return Stacked U.S. Stocks &amp; Managed Futures ET</t>
  </si>
  <si>
    <t>2023-09-04</t>
  </si>
  <si>
    <t>UGE</t>
  </si>
  <si>
    <t>ProShares Ultra Consumer Staples</t>
  </si>
  <si>
    <t>BWTG</t>
  </si>
  <si>
    <t>ETF Opportunities Trust Brendan Wood TopGun Index ETF</t>
  </si>
  <si>
    <t>Brendan Wood TopGun Partnerships Inc.</t>
  </si>
  <si>
    <t>10.32%</t>
  </si>
  <si>
    <t>2023-11-07</t>
  </si>
  <si>
    <t>UST</t>
  </si>
  <si>
    <t>ProShares Ultra 7-10 Year Treasury</t>
  </si>
  <si>
    <t>2010-01-18</t>
  </si>
  <si>
    <t>RSBT</t>
  </si>
  <si>
    <t>Return Stacked Bonds &amp; Managed Futures ETF</t>
  </si>
  <si>
    <t>OAIM</t>
  </si>
  <si>
    <t>Unified Series Trust OneAscent International Equity ETF</t>
  </si>
  <si>
    <t>BAMG</t>
  </si>
  <si>
    <t>Brookstone Growth Stock ETF</t>
  </si>
  <si>
    <t>15.48%</t>
  </si>
  <si>
    <t>BITO</t>
  </si>
  <si>
    <t>ProShares Bitcoin ETF</t>
  </si>
  <si>
    <t>-21.47%</t>
  </si>
  <si>
    <t>MAGX</t>
  </si>
  <si>
    <t>Roundhill Daily 2X Long Magnificent Seven ETF</t>
  </si>
  <si>
    <t>FCVT</t>
  </si>
  <si>
    <t>First Trust SSI Strategic Convertible Securities ETF</t>
  </si>
  <si>
    <t>Convertibles</t>
  </si>
  <si>
    <t>Fixed Income Hybrid - Convertibles</t>
  </si>
  <si>
    <t>2015-11-02</t>
  </si>
  <si>
    <t>RFEM</t>
  </si>
  <si>
    <t>First Trust RiverFront Dynamic Emerging Markets ETF</t>
  </si>
  <si>
    <t>SZK</t>
  </si>
  <si>
    <t>ProShares UltraShort Consumer Staples</t>
  </si>
  <si>
    <t>ROBO</t>
  </si>
  <si>
    <t>Exchange Traded Concepts Trust ROBO Global Robotics and Automa</t>
  </si>
  <si>
    <t>QLD</t>
  </si>
  <si>
    <t>ProShares Ultra QQQ</t>
  </si>
  <si>
    <t>BIB</t>
  </si>
  <si>
    <t>ProShares Ultra Nasdaq Biotechnology</t>
  </si>
  <si>
    <t>-21.11%</t>
  </si>
  <si>
    <t>2010-04-05</t>
  </si>
  <si>
    <t>UBR</t>
  </si>
  <si>
    <t>ProShares Ultra MSCI Brazil Capped</t>
  </si>
  <si>
    <t>2010-04-26</t>
  </si>
  <si>
    <t>UCC</t>
  </si>
  <si>
    <t>ProShares Ultra Consumer Discretionary</t>
  </si>
  <si>
    <t>UCYB</t>
  </si>
  <si>
    <t>ProShares Ultra Nasdaq Cybersecurity</t>
  </si>
  <si>
    <t>ROM</t>
  </si>
  <si>
    <t>ProShares Ultra Technology</t>
  </si>
  <si>
    <t>URE</t>
  </si>
  <si>
    <t>ProShares Ultra Real Estate</t>
  </si>
  <si>
    <t>MVV</t>
  </si>
  <si>
    <t>ProShares Ultra MidCap400</t>
  </si>
  <si>
    <t>BTRN</t>
  </si>
  <si>
    <t>Global X Funds Global X Bitcoin Trend Strategy ETF</t>
  </si>
  <si>
    <t>Global X Funds</t>
  </si>
  <si>
    <t>24.66%</t>
  </si>
  <si>
    <t>2024-03-19</t>
  </si>
  <si>
    <t>UBT</t>
  </si>
  <si>
    <t>ProShares Ultra 20+ Year Treasury</t>
  </si>
  <si>
    <t>BITU</t>
  </si>
  <si>
    <t>ProShares Trust ProShares Ultra Bitcoin ETF</t>
  </si>
  <si>
    <t>30.08%</t>
  </si>
  <si>
    <t>UWM</t>
  </si>
  <si>
    <t>ProShares Ultra Russell2000</t>
  </si>
  <si>
    <t>DDM</t>
  </si>
  <si>
    <t>ProShares Ultra Dow30</t>
  </si>
  <si>
    <t>BETH</t>
  </si>
  <si>
    <t>ProShares Bitcoin &amp; Ether Market Cap Weight ETF</t>
  </si>
  <si>
    <t>-2.68%</t>
  </si>
  <si>
    <t>2023-10-01</t>
  </si>
  <si>
    <t>BTCL</t>
  </si>
  <si>
    <t>107.62%</t>
  </si>
  <si>
    <t>EFO</t>
  </si>
  <si>
    <t>ProShares Ultra MSCI EAFE</t>
  </si>
  <si>
    <t>2009-06-03</t>
  </si>
  <si>
    <t>SAA</t>
  </si>
  <si>
    <t>ProShares Ultra SmallCap600</t>
  </si>
  <si>
    <t>UMDD</t>
  </si>
  <si>
    <t>UltraPro MidCap400</t>
  </si>
  <si>
    <t>UYG</t>
  </si>
  <si>
    <t>ProShares Ultra Financials</t>
  </si>
  <si>
    <t>DUG</t>
  </si>
  <si>
    <t>ProShares UltraShort Energy</t>
  </si>
  <si>
    <t>USD</t>
  </si>
  <si>
    <t>ProShares Ultra Semiconductors</t>
  </si>
  <si>
    <t>XPP</t>
  </si>
  <si>
    <t>ProShares Ultra FTSE China 50</t>
  </si>
  <si>
    <t>BETE</t>
  </si>
  <si>
    <t>ProShares Bitcoin &amp; Ether Equal Weight ETF</t>
  </si>
  <si>
    <t>-17.04%</t>
  </si>
  <si>
    <t>EET</t>
  </si>
  <si>
    <t>ProShares Ultra MSCI Emerging Markets</t>
  </si>
  <si>
    <t>URTY</t>
  </si>
  <si>
    <t>ProShares UltraPro Russell2000</t>
  </si>
  <si>
    <t>UPV</t>
  </si>
  <si>
    <t>ProShares Ultra FTSE Europe</t>
  </si>
  <si>
    <t>UDOW</t>
  </si>
  <si>
    <t>ProShares UltraPro Dow30</t>
  </si>
  <si>
    <t>NAIL</t>
  </si>
  <si>
    <t>Direxion Daily Homebuilders &amp; Supplies Bull 3X Shares</t>
  </si>
  <si>
    <t>2015-08-18</t>
  </si>
  <si>
    <t>RIOX</t>
  </si>
  <si>
    <t>Tidal Trust II Defiance Daily Target 2X Long RIOT ETF</t>
  </si>
  <si>
    <t>EETH</t>
  </si>
  <si>
    <t>ProShares Ether ETF</t>
  </si>
  <si>
    <t>UFO</t>
  </si>
  <si>
    <t>Procure Space ETF</t>
  </si>
  <si>
    <t>Industrials</t>
  </si>
  <si>
    <t>Procure ETF Trust II</t>
  </si>
  <si>
    <t>2019-04-09</t>
  </si>
  <si>
    <t>SARK</t>
  </si>
  <si>
    <t>Tradr 1X Short Innovation Daily ETF</t>
  </si>
  <si>
    <t>2021-11-04</t>
  </si>
  <si>
    <t>KOOL</t>
  </si>
  <si>
    <t>Spinnaker ETF Series North Shore Equity Rotation ETF</t>
  </si>
  <si>
    <t>Split Rock Private Trading &amp; Wealth Management, LLC</t>
  </si>
  <si>
    <t>2024-04-01</t>
  </si>
  <si>
    <t>TSLS</t>
  </si>
  <si>
    <t>Direxion Daily TSLA Bear 1X Shares</t>
  </si>
  <si>
    <t>RETL</t>
  </si>
  <si>
    <t>Direxion Daily Retail Bull 3X Shares ETF</t>
  </si>
  <si>
    <t>ETHT</t>
  </si>
  <si>
    <t>ProShares Trust ProShares Ultra Ether ETF</t>
  </si>
  <si>
    <t>ETHU</t>
  </si>
  <si>
    <t>Volatility Shares Trust 2x Ether ETF</t>
  </si>
  <si>
    <t>GUSH</t>
  </si>
  <si>
    <t>Direxion Daily S&amp;P Oil &amp; Gas Exp. &amp; Prod. Bull 2X Shares</t>
  </si>
  <si>
    <t>CURE</t>
  </si>
  <si>
    <t>Direxion Daily Healthcare Bull 3x Shares</t>
  </si>
  <si>
    <t>MFLX</t>
  </si>
  <si>
    <t>First Trust Flexible Municipal High Income ETF</t>
  </si>
  <si>
    <t>GIAX</t>
  </si>
  <si>
    <t>Tidal Trust II Nicholas Global Equity and Income ETF</t>
  </si>
  <si>
    <t>2024-07-28</t>
  </si>
  <si>
    <t>KLIP</t>
  </si>
  <si>
    <t>KraneShares KWEB Covered Call Strategy ETF</t>
  </si>
  <si>
    <t>2023-01-10</t>
  </si>
  <si>
    <t>LABU</t>
  </si>
  <si>
    <t>Direxion Daily S&amp;P Biotech Bull 3x Shares</t>
  </si>
  <si>
    <t>DUST</t>
  </si>
  <si>
    <t>Direxion Daily Gold Miners Index Bear 2X Shares</t>
  </si>
  <si>
    <t>QQQT</t>
  </si>
  <si>
    <t>Defiance Nasdaq 100 Income Target ETF</t>
  </si>
  <si>
    <t>2024-06-19</t>
  </si>
  <si>
    <t>TBT</t>
  </si>
  <si>
    <t>ProShares UltraShort Lehman 20  Year Treasury</t>
  </si>
  <si>
    <t>DVSP</t>
  </si>
  <si>
    <t>WEBs Defined Volatility SPY ETF</t>
  </si>
  <si>
    <t>GGM</t>
  </si>
  <si>
    <t>Northern Lights Fund Trust II GGM Macro Alignment ETF</t>
  </si>
  <si>
    <t>GGM ETF</t>
  </si>
  <si>
    <t>QAI</t>
  </si>
  <si>
    <t>NYLI Hedge Multi-Strategy Tracker ETF</t>
  </si>
  <si>
    <t>New York Life Investment Management LLC</t>
  </si>
  <si>
    <t>2009-03-24</t>
  </si>
  <si>
    <t>UPRO</t>
  </si>
  <si>
    <t>ProShares UltraPro S&amp;P 500</t>
  </si>
  <si>
    <t>2009-06-22</t>
  </si>
  <si>
    <t>ARKD</t>
  </si>
  <si>
    <t>EA Series Trust ARK 21Shares Blockchain and Digital Economy In</t>
  </si>
  <si>
    <t>2.04%</t>
  </si>
  <si>
    <t>TMF</t>
  </si>
  <si>
    <t>Direxion Daily 20-Yr Treasury Bull 3x Shrs</t>
  </si>
  <si>
    <t>ERX</t>
  </si>
  <si>
    <t>Direxion Energy Bull 2X Shares</t>
  </si>
  <si>
    <t>DVDN</t>
  </si>
  <si>
    <t>ETF Opportunities Trust Kingsbarn Dividend Opportunity ETF</t>
  </si>
  <si>
    <t>BGLD</t>
  </si>
  <si>
    <t>FT Vest Gold Strategy Quarterly Buffer ETF</t>
  </si>
  <si>
    <t>SURE</t>
  </si>
  <si>
    <t>AdvisorShares Insider Advantage ETF</t>
  </si>
  <si>
    <t>QCAP</t>
  </si>
  <si>
    <t>First Trust Exchange-Traded Fund VIII FT Vest Nasdaq-100 Conse</t>
  </si>
  <si>
    <t>2024-04-18</t>
  </si>
  <si>
    <t>OGSP</t>
  </si>
  <si>
    <t>Spinnaker ETF Series Obra High Grade Structured Products ETF</t>
  </si>
  <si>
    <t>Obra Fund Management, LLC</t>
  </si>
  <si>
    <t>2024-04-08</t>
  </si>
  <si>
    <t>OOSP</t>
  </si>
  <si>
    <t>Spinnaker ETF Series Obra Opportunistic Structured Products ET</t>
  </si>
  <si>
    <t>QMAR</t>
  </si>
  <si>
    <t>FT Vest Nasdaq-100 Buffer ETF - March</t>
  </si>
  <si>
    <t>2021-03-18</t>
  </si>
  <si>
    <t>FCBD</t>
  </si>
  <si>
    <t>The Advisors' Inner Circle Fund II Frontier Asset Core Bond ET</t>
  </si>
  <si>
    <t>YDEC</t>
  </si>
  <si>
    <t>FT Vest International Equity Moderate Buffer ETF - December</t>
  </si>
  <si>
    <t>2020-12-17</t>
  </si>
  <si>
    <t>FOPC</t>
  </si>
  <si>
    <t>The Advisors' Inner Circle Fund II Frontier Asset Opportunisti</t>
  </si>
  <si>
    <t>QCJL</t>
  </si>
  <si>
    <t>2024-07-18</t>
  </si>
  <si>
    <t>PJIO</t>
  </si>
  <si>
    <t>PGIM ETF Trust PGIM Jennison International Opportunities ETF</t>
  </si>
  <si>
    <t>QMMY</t>
  </si>
  <si>
    <t>First Trust Exchange-Traded Fund VIII FT Vest Nasdaq-100 Moder</t>
  </si>
  <si>
    <t>2024-05-16</t>
  </si>
  <si>
    <t>QSPT</t>
  </si>
  <si>
    <t>FT Vest Nasdaq-100 Buffer ETF - September</t>
  </si>
  <si>
    <t>2021-09-16</t>
  </si>
  <si>
    <t>SNOV</t>
  </si>
  <si>
    <t>FT Vest U.S. Small Cap Moderate Buffer ETF - November</t>
  </si>
  <si>
    <t>YSEP</t>
  </si>
  <si>
    <t>FT Vest International Equity Buffer ETF - September</t>
  </si>
  <si>
    <t>QDEC</t>
  </si>
  <si>
    <t>FT Vest Nasdaq-100 Buffer ETF - December</t>
  </si>
  <si>
    <t>GGRW</t>
  </si>
  <si>
    <t>Gabelli Growth Innovators ETF</t>
  </si>
  <si>
    <t>Gabelli</t>
  </si>
  <si>
    <t>2021-02-15</t>
  </si>
  <si>
    <t>SAUG</t>
  </si>
  <si>
    <t>FT Vest U.S. Small Cap Moderate Buffer ETF - August</t>
  </si>
  <si>
    <t>2023-08-17</t>
  </si>
  <si>
    <t>SFEB</t>
  </si>
  <si>
    <t>First Trust Exchange-Traded Fund VIII FT Vest U.S. Small Cap M</t>
  </si>
  <si>
    <t>2024-02-15</t>
  </si>
  <si>
    <t>FLCE</t>
  </si>
  <si>
    <t>The Advisors' Inner Circle Fund II Frontier Asset U.S. Large C</t>
  </si>
  <si>
    <t>HECO</t>
  </si>
  <si>
    <t>SPDR Galaxy Hedged Digital Asset Ecosystem ETF</t>
  </si>
  <si>
    <t>HYKE</t>
  </si>
  <si>
    <t>ETF Series Solutions Vest 2 Year Interest Rate Hedge ETF</t>
  </si>
  <si>
    <t>CBOE Vest</t>
  </si>
  <si>
    <t>SMAY</t>
  </si>
  <si>
    <t>FT Vest U.S. Small Cap Moderate Buffer ETF - May</t>
  </si>
  <si>
    <t>2023-05-18</t>
  </si>
  <si>
    <t>KMLM</t>
  </si>
  <si>
    <t>KraneShares Mount Lucas Managed Futures Index Strategy ETF</t>
  </si>
  <si>
    <t>2020-11-30</t>
  </si>
  <si>
    <t>FGSM</t>
  </si>
  <si>
    <t>The Advisors' Inner Circle Fund II Frontier Asset Global Small</t>
  </si>
  <si>
    <t>YMAR</t>
  </si>
  <si>
    <t>FT Vest International Equity Moderate Buffer ETF - March</t>
  </si>
  <si>
    <t>FINT</t>
  </si>
  <si>
    <t>The Advisors' Inner Circle Fund II Frontier Asset Total Intern</t>
  </si>
  <si>
    <t>AFSC</t>
  </si>
  <si>
    <t>abrdn Focused U.S. Small Cap Active ETF</t>
  </si>
  <si>
    <t>-4.55%</t>
  </si>
  <si>
    <t>PIE</t>
  </si>
  <si>
    <t>Invesco Dorsey Wright Emerging Markets Momentum ETF</t>
  </si>
  <si>
    <t>BITC</t>
  </si>
  <si>
    <t>Bitwise Trendwise Bitcoin and Treasuries Rotation Strategy ETF</t>
  </si>
  <si>
    <t>-11.10%</t>
  </si>
  <si>
    <t>DPST</t>
  </si>
  <si>
    <t>Direxion Daily Regional Banks Bull 3X Shares</t>
  </si>
  <si>
    <t>MCHS</t>
  </si>
  <si>
    <t>Matthews China Discovery Active ETF</t>
  </si>
  <si>
    <t>Matthews Asia Funds</t>
  </si>
  <si>
    <t>SPXU</t>
  </si>
  <si>
    <t>ProShares UltraPro Short S&amp;P500</t>
  </si>
  <si>
    <t>GBUG</t>
  </si>
  <si>
    <t>Sprott Active Gold &amp; Silver Miners ETF</t>
  </si>
  <si>
    <t>Equity Precious Metals</t>
  </si>
  <si>
    <t>Sprott</t>
  </si>
  <si>
    <t>2025-02-18</t>
  </si>
  <si>
    <t>SDS</t>
  </si>
  <si>
    <t>ProShares UltraShort S&amp;P500</t>
  </si>
  <si>
    <t>SH</t>
  </si>
  <si>
    <t>ProShares Short S&amp;P500</t>
  </si>
  <si>
    <t>KONG</t>
  </si>
  <si>
    <t>ETF Opportunities Trust Formidable Fortress ETF</t>
  </si>
  <si>
    <t>Formidable Funds</t>
  </si>
  <si>
    <t>2021-07-20</t>
  </si>
  <si>
    <t>BSTP</t>
  </si>
  <si>
    <t>Innovator ETFs Trust Innovator Buffer Step-Up Strategy ETF</t>
  </si>
  <si>
    <t>Innovator ETFs</t>
  </si>
  <si>
    <t>9.60%</t>
  </si>
  <si>
    <t>2022-03-06</t>
  </si>
  <si>
    <t>EBUF</t>
  </si>
  <si>
    <t xml:space="preserve">SHL Telemedicine Ltd Innovator Emerging Markets 10 Buffer ETF </t>
  </si>
  <si>
    <t>2024-06-27</t>
  </si>
  <si>
    <t>EJAN</t>
  </si>
  <si>
    <t>Innovator Emerging Markets Power Buffer ETF January</t>
  </si>
  <si>
    <t>2019-12-30</t>
  </si>
  <si>
    <t>SFLR</t>
  </si>
  <si>
    <t>Innovator ETFs Trust Innovator Equity Managed Floor ETF</t>
  </si>
  <si>
    <t>2022-11-07</t>
  </si>
  <si>
    <t>PSTP</t>
  </si>
  <si>
    <t>Innovator ETFs Trust Innovator Power Buffer Step-Up Strategy E</t>
  </si>
  <si>
    <t>EGGQ</t>
  </si>
  <si>
    <t>NestYield Visionary ETF</t>
  </si>
  <si>
    <t>NestYield</t>
  </si>
  <si>
    <t>2024-12-26</t>
  </si>
  <si>
    <t>BUYO</t>
  </si>
  <si>
    <t>KraneShares Trust KraneShares Man Buyout Beta Index ETF</t>
  </si>
  <si>
    <t>-2.39%</t>
  </si>
  <si>
    <t>2024-10-07</t>
  </si>
  <si>
    <t>RFLR</t>
  </si>
  <si>
    <t>Innovator U.S. Small Cap Managed Floor ETF</t>
  </si>
  <si>
    <t>EGGS</t>
  </si>
  <si>
    <t>Tidal Trust III NestYield Total Return Guard ETF</t>
  </si>
  <si>
    <t>2024-12-25</t>
  </si>
  <si>
    <t>SPCZ</t>
  </si>
  <si>
    <t>Listed Funds Trust RiverNorth Enhanced Pre-Merger SPAC ETF</t>
  </si>
  <si>
    <t>QFLR</t>
  </si>
  <si>
    <t>Innovator ETFs Trust Innovator Nasdaq-100 Managed Floor ETF</t>
  </si>
  <si>
    <t>2024-01-23</t>
  </si>
  <si>
    <t>EAPR</t>
  </si>
  <si>
    <t>Innovator Emerging Markets Power Buffer ETF April</t>
  </si>
  <si>
    <t>2021-03-30</t>
  </si>
  <si>
    <t>EGGY</t>
  </si>
  <si>
    <t>NestYield Dynamic Income ETF</t>
  </si>
  <si>
    <t>EOCT</t>
  </si>
  <si>
    <t>Innovator Emerging Markets Power Buffer ETF - October</t>
  </si>
  <si>
    <t>2021-09-29</t>
  </si>
  <si>
    <t>JSTC</t>
  </si>
  <si>
    <t>Adasina Social Justice All Cap Global ETF</t>
  </si>
  <si>
    <t>Adasina</t>
  </si>
  <si>
    <t>2020-12-07</t>
  </si>
  <si>
    <t>CANQ</t>
  </si>
  <si>
    <t>Calamos Nasdaq Equity &amp; Income ETF</t>
  </si>
  <si>
    <t>8.90%</t>
  </si>
  <si>
    <t>2024-02-12</t>
  </si>
  <si>
    <t>EJUL</t>
  </si>
  <si>
    <t>Innovator Emerging Markets Power Buffer ETF July</t>
  </si>
  <si>
    <t>2019-06-27</t>
  </si>
  <si>
    <t>SSO</t>
  </si>
  <si>
    <t>ProShares Ultra S&amp;P500</t>
  </si>
  <si>
    <t>RINC</t>
  </si>
  <si>
    <t>Investment Managers Series Trust II AXS Real Estate Income ETF</t>
  </si>
  <si>
    <t>KSTR</t>
  </si>
  <si>
    <t>KraneShares SSE STAR Market 50 Index ETF</t>
  </si>
  <si>
    <t>2021-01-25</t>
  </si>
  <si>
    <t>INDY</t>
  </si>
  <si>
    <t>iShares India 50 ETF</t>
  </si>
  <si>
    <t>India Equity</t>
  </si>
  <si>
    <t>iShares</t>
  </si>
  <si>
    <t>HVAC</t>
  </si>
  <si>
    <t>AdvisorShares Trust AdvisorShares HVAC and Industrials ETF</t>
  </si>
  <si>
    <t>2025-02-02</t>
  </si>
  <si>
    <t>JDST</t>
  </si>
  <si>
    <t>Direxion Daily Junior Gold Miners Index Bear 2X Shares</t>
  </si>
  <si>
    <t>MEMS</t>
  </si>
  <si>
    <t>Matthews Emerging Markets Discovery Active ETF</t>
  </si>
  <si>
    <t>BTOP</t>
  </si>
  <si>
    <t>Bitwise Trendwise BTC/ETH and Treasuries Rotation Strategy ETF</t>
  </si>
  <si>
    <t>-38.50%</t>
  </si>
  <si>
    <t>2023-09-28</t>
  </si>
  <si>
    <t>FAS</t>
  </si>
  <si>
    <t>Direxion Financial Bull 3X Shares</t>
  </si>
  <si>
    <t>AETH</t>
  </si>
  <si>
    <t>Bitwise Trendwise Ether and Treasuries Rotation Strategy ETF</t>
  </si>
  <si>
    <t>-24.23%</t>
  </si>
  <si>
    <t>BDGS</t>
  </si>
  <si>
    <t>Bridges Capital Tactical ETF</t>
  </si>
  <si>
    <t>Bridges</t>
  </si>
  <si>
    <t>15.14%</t>
  </si>
  <si>
    <t>DBA</t>
  </si>
  <si>
    <t>Invesco DB Agriculture Fund</t>
  </si>
  <si>
    <t>FIVY</t>
  </si>
  <si>
    <t>YieldMax Dorsey Wright Hybrid 5 Income ETF</t>
  </si>
  <si>
    <t>RAYE</t>
  </si>
  <si>
    <t>Rayliant Quantamental Emerging Market ex-China Equity ETF</t>
  </si>
  <si>
    <t>Rayliant</t>
  </si>
  <si>
    <t>2021-12-14</t>
  </si>
  <si>
    <t>RYSE</t>
  </si>
  <si>
    <t>Vest 10 Year Interest Rate Hedge ETF</t>
  </si>
  <si>
    <t>2023-02-01</t>
  </si>
  <si>
    <t>CAS</t>
  </si>
  <si>
    <t>Simplify Exchange Traded Funds Simplify China A Shares PLUS In</t>
  </si>
  <si>
    <t>15.88%</t>
  </si>
  <si>
    <t>KCCA</t>
  </si>
  <si>
    <t>KraneShares California Carbon Allowance Strategy ETF</t>
  </si>
  <si>
    <t>2021-10-03</t>
  </si>
  <si>
    <t>CVAR</t>
  </si>
  <si>
    <t>ETF Opportunities Trust Cultivar ETF</t>
  </si>
  <si>
    <t>SPC</t>
  </si>
  <si>
    <t>CrossingBridge Pre-Merger SPAC ETF</t>
  </si>
  <si>
    <t>HISF</t>
  </si>
  <si>
    <t>First Trust High Income Strategic Focus ETF</t>
  </si>
  <si>
    <t>2014-08-12</t>
  </si>
  <si>
    <t>MYLD</t>
  </si>
  <si>
    <t>Cambria ETF Trust Cambria Micro and SmallCap Shareholder Yield</t>
  </si>
  <si>
    <t>2024-01-02</t>
  </si>
  <si>
    <t>SPYT</t>
  </si>
  <si>
    <t>Tidal Trust II Defiance S&amp;P 500 Target Income ETF</t>
  </si>
  <si>
    <t>2024-03-03</t>
  </si>
  <si>
    <t>FV</t>
  </si>
  <si>
    <t>First Trust Dorsey Wright Focus 5 ETF</t>
  </si>
  <si>
    <t>2014-03-04</t>
  </si>
  <si>
    <t>EPI</t>
  </si>
  <si>
    <t>WisdomTree India Earnings Fund</t>
  </si>
  <si>
    <t>2008-02-21</t>
  </si>
  <si>
    <t>SPXL</t>
  </si>
  <si>
    <t>Direxion Daily S&amp;P 500 Bull 3X Shares</t>
  </si>
  <si>
    <t>ZTAX</t>
  </si>
  <si>
    <t>X-Square Municipal Income ETF</t>
  </si>
  <si>
    <t>Fixed Income - Municipals</t>
  </si>
  <si>
    <t>USAF</t>
  </si>
  <si>
    <t>Atlas America Fund</t>
  </si>
  <si>
    <t>Atlas Fund</t>
  </si>
  <si>
    <t>2024-11-18</t>
  </si>
  <si>
    <t>FTSL</t>
  </si>
  <si>
    <t>First Trust Senior Loan Fund</t>
  </si>
  <si>
    <t>UCON</t>
  </si>
  <si>
    <t>First Trust Smith Unconstrained Bond ETF</t>
  </si>
  <si>
    <t>2018-06-03</t>
  </si>
  <si>
    <t>XVOL</t>
  </si>
  <si>
    <t>Acruence Active Hedge U.S. Equity ETF</t>
  </si>
  <si>
    <t>Acruence</t>
  </si>
  <si>
    <t>2021-04-20</t>
  </si>
  <si>
    <t>NSCS</t>
  </si>
  <si>
    <t>Nuveen Small Cap Select ETF</t>
  </si>
  <si>
    <t>Nuveen</t>
  </si>
  <si>
    <t>2021-08-03</t>
  </si>
  <si>
    <t>INQQ</t>
  </si>
  <si>
    <t>INQQ The India Internet ETF</t>
  </si>
  <si>
    <t>Exchange Traded Concepts</t>
  </si>
  <si>
    <t>2022-04-04</t>
  </si>
  <si>
    <t>FMQQ</t>
  </si>
  <si>
    <t>FMQQ The Next Frontier Internet ETF</t>
  </si>
  <si>
    <t>EMQQ</t>
  </si>
  <si>
    <t>EMQQ The Emerging Markets Internet ETF</t>
  </si>
  <si>
    <t>2014-11-11</t>
  </si>
  <si>
    <t>CBSE</t>
  </si>
  <si>
    <t>Elevation Series Trust Clough Select Equity ETF</t>
  </si>
  <si>
    <t>-4.12%</t>
  </si>
  <si>
    <t>WCMI</t>
  </si>
  <si>
    <t>First Trust Exchange-Traded Fund First Trust WCM International</t>
  </si>
  <si>
    <t>INFL</t>
  </si>
  <si>
    <t>Horizon Kinetics Inflation Beneficiaries ETF</t>
  </si>
  <si>
    <t>Horizon Kinetics</t>
  </si>
  <si>
    <t>2021-01-10</t>
  </si>
  <si>
    <t>KEAT</t>
  </si>
  <si>
    <t>Keating Active ETF</t>
  </si>
  <si>
    <t>Keating Investment Counselors Inc</t>
  </si>
  <si>
    <t>2024-03-25</t>
  </si>
  <si>
    <t>UMI</t>
  </si>
  <si>
    <t>USCF Midstream Energy Income Fund ETF</t>
  </si>
  <si>
    <t>2021-03-23</t>
  </si>
  <si>
    <t>WEEI</t>
  </si>
  <si>
    <t>Westwood Salient Enhanced Energy Income ETF</t>
  </si>
  <si>
    <t>Westwood</t>
  </si>
  <si>
    <t>2024-04-29</t>
  </si>
  <si>
    <t>MEDX</t>
  </si>
  <si>
    <t>Horizon Kinetics Medical ETF</t>
  </si>
  <si>
    <t>1999-09-29</t>
  </si>
  <si>
    <t>IGLD</t>
  </si>
  <si>
    <t>FT Vest Gold Strategy Target Income ETF</t>
  </si>
  <si>
    <t>2021-03-01</t>
  </si>
  <si>
    <t>IAUG</t>
  </si>
  <si>
    <t>Innovator ETFs Trust Innovator International Developed Power B</t>
  </si>
  <si>
    <t>2024-07-30</t>
  </si>
  <si>
    <t>OCFS</t>
  </si>
  <si>
    <t>Professionally Managed Portfolios Otter Creek Focus Strategy E</t>
  </si>
  <si>
    <t>Mid-Cap Growth</t>
  </si>
  <si>
    <t>Otter Creek</t>
  </si>
  <si>
    <t>BMED</t>
  </si>
  <si>
    <t>iShares Health Innovation Active ETF</t>
  </si>
  <si>
    <t>-2.93%</t>
  </si>
  <si>
    <t>IDEC</t>
  </si>
  <si>
    <t>2023-11-29</t>
  </si>
  <si>
    <t>FTKI</t>
  </si>
  <si>
    <t>First Trust Exchange-Traded Fund VI First Trust Small Cap BuyW</t>
  </si>
  <si>
    <t>INOV</t>
  </si>
  <si>
    <t>2023-10-30</t>
  </si>
  <si>
    <t>SCLZ</t>
  </si>
  <si>
    <t>Northern Lights Fund Trust III Swan Enhanced Dividend Income E</t>
  </si>
  <si>
    <t>Swan Capital Management LLC</t>
  </si>
  <si>
    <t>2024-02-25</t>
  </si>
  <si>
    <t>DNOV</t>
  </si>
  <si>
    <t>FT Vest U.S. Equity Deep Buffer ETF - November</t>
  </si>
  <si>
    <t>2019-11-14</t>
  </si>
  <si>
    <t>KRBN</t>
  </si>
  <si>
    <t>KraneShares Global Carbon Strategy ETF</t>
  </si>
  <si>
    <t>2020-07-28</t>
  </si>
  <si>
    <t>DBMF</t>
  </si>
  <si>
    <t>iMGP DBi Managed Futures Strategy ETF</t>
  </si>
  <si>
    <t>RSJN</t>
  </si>
  <si>
    <t>First Trust Exchange-Traded Fund VIII FT Vest U.S. Equity Equa</t>
  </si>
  <si>
    <t>DDEC</t>
  </si>
  <si>
    <t>FT Vest U.S. Equity Deep Buffer ETF - December</t>
  </si>
  <si>
    <t>XFEB</t>
  </si>
  <si>
    <t>First Trust Exchange-Traded Fund VIII FT Vest U.S. Equity Enha</t>
  </si>
  <si>
    <t>XSEP</t>
  </si>
  <si>
    <t>FT Vest U.S. Equity Enhance &amp; Moderate Buffer ETF - September</t>
  </si>
  <si>
    <t>2022-09-20</t>
  </si>
  <si>
    <t>XJUL</t>
  </si>
  <si>
    <t>FT Vest U.S. Equity Enhance &amp; Moderate Buffer ETF - July</t>
  </si>
  <si>
    <t>2023-07-20</t>
  </si>
  <si>
    <t>NVIR</t>
  </si>
  <si>
    <t>Listed Funds Trust Horizon Kinetics Energy and Remediation ETF</t>
  </si>
  <si>
    <t>XOCT</t>
  </si>
  <si>
    <t>FT Vest U.S. Equity Enhance &amp; Moderate Buffer ETF - October</t>
  </si>
  <si>
    <t>2023-10-19</t>
  </si>
  <si>
    <t>XIMR</t>
  </si>
  <si>
    <t>First Trust Exchange-Traded Fund VIII FT Vest U.S. Equity Buff</t>
  </si>
  <si>
    <t>2024-03-17</t>
  </si>
  <si>
    <t>ABEQ</t>
  </si>
  <si>
    <t>Absolute Select Value ETF</t>
  </si>
  <si>
    <t>Absolute Investment Advisers</t>
  </si>
  <si>
    <t>12.44%</t>
  </si>
  <si>
    <t>2020-01-20</t>
  </si>
  <si>
    <t>IBUF</t>
  </si>
  <si>
    <t>SHL Telemedicine Ltd Innovator International Developed 10 Buff</t>
  </si>
  <si>
    <t>IFEB</t>
  </si>
  <si>
    <t>2024-01-30</t>
  </si>
  <si>
    <t>IMAR</t>
  </si>
  <si>
    <t>2024-02-28</t>
  </si>
  <si>
    <t>MAPP</t>
  </si>
  <si>
    <t>Harbor ETF Trust Harbor Multi-Asset Explorer ETF</t>
  </si>
  <si>
    <t>OFOS</t>
  </si>
  <si>
    <t>Exchange Traded Concepts Trust Range Global Offshore Oil Servi</t>
  </si>
  <si>
    <t>XNOV</t>
  </si>
  <si>
    <t>FT Vest U.S. Equity Enhance &amp; Moderate Buffer ETF - November</t>
  </si>
  <si>
    <t>2023-11-16</t>
  </si>
  <si>
    <t>AMLP</t>
  </si>
  <si>
    <t>Alerian MLP ETF</t>
  </si>
  <si>
    <t>ALPS</t>
  </si>
  <si>
    <t>5.61%</t>
  </si>
  <si>
    <t>2010-08-24</t>
  </si>
  <si>
    <t>SPAQ</t>
  </si>
  <si>
    <t>Horizon Kinetics SPAC Active ETF</t>
  </si>
  <si>
    <t>MARM</t>
  </si>
  <si>
    <t>SHL Telemedicine Ltd FT Vest U.S. Equity Max Buffer ETF - Marc</t>
  </si>
  <si>
    <t>XJUN</t>
  </si>
  <si>
    <t>FT Vest U.S. Equity Enhance &amp; Moderate Buffer ETF - June</t>
  </si>
  <si>
    <t>2021-07-11</t>
  </si>
  <si>
    <t>FPEI</t>
  </si>
  <si>
    <t>First Trust Institutional Preferred Securities and Income ETF</t>
  </si>
  <si>
    <t>GAPR</t>
  </si>
  <si>
    <t>FT Vest U.S. Equity Moderate Buffer ETF - April</t>
  </si>
  <si>
    <t>2023-04-20</t>
  </si>
  <si>
    <t>XIJN</t>
  </si>
  <si>
    <t>DMAY</t>
  </si>
  <si>
    <t>FT Vest U.S. Equity Deep Buffer ETF - May</t>
  </si>
  <si>
    <t>2020-05-14</t>
  </si>
  <si>
    <t>XAUG</t>
  </si>
  <si>
    <t>FT Vest U.S. Equity Enhance &amp; Moderate Buffer ETF - August</t>
  </si>
  <si>
    <t>FPE</t>
  </si>
  <si>
    <t>First Trust Preferred Securities and Income ETF ETF</t>
  </si>
  <si>
    <t>GMAR</t>
  </si>
  <si>
    <t>FT Vest U.S. Equity Moderate Buffer ETF - March</t>
  </si>
  <si>
    <t>2023-03-16</t>
  </si>
  <si>
    <t>XISE</t>
  </si>
  <si>
    <t>FT Vest U.S. Equity Buffer &amp; Premium Income ETF - September</t>
  </si>
  <si>
    <t>2023-09-14</t>
  </si>
  <si>
    <t>RJMG</t>
  </si>
  <si>
    <t>First Trust Exchange-Traded Fund VIII FT Raymond James Multica</t>
  </si>
  <si>
    <t>RAA</t>
  </si>
  <si>
    <t>SMI 3Fourteen REAL Asset Allocation ETF</t>
  </si>
  <si>
    <t>3fourteensmi</t>
  </si>
  <si>
    <t>GDEC</t>
  </si>
  <si>
    <t>FT Vest U.S. Equity Moderate Buffer ETF - December</t>
  </si>
  <si>
    <t>2023-12-14</t>
  </si>
  <si>
    <t>NUKZ</t>
  </si>
  <si>
    <t>Exchange Traded Concepts Trust Range Nuclear Renaissance Index</t>
  </si>
  <si>
    <t>XMAY</t>
  </si>
  <si>
    <t>DAPR</t>
  </si>
  <si>
    <t>FT Vest U.S. Equity Deep Buffer ETF - April</t>
  </si>
  <si>
    <t>XAPR</t>
  </si>
  <si>
    <t>SHL Telemedicine Ltd FT Vest U.S. Equity Enhance &amp; Moderate Bu</t>
  </si>
  <si>
    <t>XDEC</t>
  </si>
  <si>
    <t>FT Vest U.S. Equity Enhance &amp; Moderate Buffer ETF - December</t>
  </si>
  <si>
    <t>2021-12-16</t>
  </si>
  <si>
    <t>GSEP</t>
  </si>
  <si>
    <t>FT Vest U.S. Equity Moderate Buffer ETF - September</t>
  </si>
  <si>
    <t>DJAN</t>
  </si>
  <si>
    <t>FT Vest U.S. Equity Deep Buffer ETF - January</t>
  </si>
  <si>
    <t>2021-01-14</t>
  </si>
  <si>
    <t>FAUG</t>
  </si>
  <si>
    <t>FT Vest U.S. Equity Buffer ETF - August</t>
  </si>
  <si>
    <t>2019-11-05</t>
  </si>
  <si>
    <t>FNOV</t>
  </si>
  <si>
    <t>FT Vest U.S. Equity Buffer ETF - November</t>
  </si>
  <si>
    <t>JUNM</t>
  </si>
  <si>
    <t>SHL Telemedicine Ltd FT Vest U.S. Equity Max Buffer ETF - June</t>
  </si>
  <si>
    <t>ALLW</t>
  </si>
  <si>
    <t>SPDR Bridgewater All Weather ETF</t>
  </si>
  <si>
    <t>SPDR State Street Global Advisors</t>
  </si>
  <si>
    <t>1.77%</t>
  </si>
  <si>
    <t>FEMB</t>
  </si>
  <si>
    <t>First Trust Emerging Markets Local Currency Bond ETF</t>
  </si>
  <si>
    <t>Emerging-Markets Local-Currency Bond</t>
  </si>
  <si>
    <t>Fixed Income - EM</t>
  </si>
  <si>
    <t>2014-11-03</t>
  </si>
  <si>
    <t>FAPR</t>
  </si>
  <si>
    <t>FT Vest U.S. Equity Buffer ETF - April</t>
  </si>
  <si>
    <t>2021-04-15</t>
  </si>
  <si>
    <t>OVLH</t>
  </si>
  <si>
    <t>Overlay Shares Hedged Large Cap Equity ETF</t>
  </si>
  <si>
    <t>Overlay Shares</t>
  </si>
  <si>
    <t>2021-01-13</t>
  </si>
  <si>
    <t>GMAY</t>
  </si>
  <si>
    <t>FT Vest U.S. Equity Moderate Buffer ETF - May</t>
  </si>
  <si>
    <t>DSEP</t>
  </si>
  <si>
    <t>FT Vest U.S. Equity Deep Buffer ETF - September</t>
  </si>
  <si>
    <t>2020-09-17</t>
  </si>
  <si>
    <t>GJAN</t>
  </si>
  <si>
    <t>FT Vest U.S. Equity Moderate Buffer ETF - January</t>
  </si>
  <si>
    <t>2023-01-19</t>
  </si>
  <si>
    <t>GJUN</t>
  </si>
  <si>
    <t>FT Vest U.S. Equity Moderate Buffer ETF - June</t>
  </si>
  <si>
    <t>2023-06-15</t>
  </si>
  <si>
    <t>FJUL</t>
  </si>
  <si>
    <t>FT Vest U.S. Equity Buffer ETF - July</t>
  </si>
  <si>
    <t>2020-07-16</t>
  </si>
  <si>
    <t>FJUN</t>
  </si>
  <si>
    <t>FT Vest U.S. Equity Buffer ETF - June</t>
  </si>
  <si>
    <t>2020-06-18</t>
  </si>
  <si>
    <t>DMAR</t>
  </si>
  <si>
    <t>FT Vest U.S. Equity Deep Buffer ETF - March</t>
  </si>
  <si>
    <t>IAPR</t>
  </si>
  <si>
    <t>Innovator International Developed Power Buffer ETF  April</t>
  </si>
  <si>
    <t>GAUG</t>
  </si>
  <si>
    <t>FT Vest U.S. Equity Moderate Buffer ETF - August</t>
  </si>
  <si>
    <t>COAL</t>
  </si>
  <si>
    <t>Exchange Traded Concepts Trust Range Global Coal Index ETF</t>
  </si>
  <si>
    <t>FOCT</t>
  </si>
  <si>
    <t>FT Vest U.S. Equity Buffer ETF - October</t>
  </si>
  <si>
    <t>TMFM</t>
  </si>
  <si>
    <t>Motley Fool Mid-Cap Growth ETF</t>
  </si>
  <si>
    <t>Motley Fool</t>
  </si>
  <si>
    <t>2014-06-16</t>
  </si>
  <si>
    <t>FDEC</t>
  </si>
  <si>
    <t>FT Vest U.S. Equity Buffer ETF - December</t>
  </si>
  <si>
    <t>FSEP</t>
  </si>
  <si>
    <t>FT Vest U.S. Equity Buffer ETF - September</t>
  </si>
  <si>
    <t>XMAR</t>
  </si>
  <si>
    <t>FT Vest U.S. Equity Enhance &amp; Moderate Buffer ETF - March</t>
  </si>
  <si>
    <t>DFEB</t>
  </si>
  <si>
    <t>FT Vest U.S. Equity Deep Buffer ETF - February</t>
  </si>
  <si>
    <t>2020-02-20</t>
  </si>
  <si>
    <t>FMAR</t>
  </si>
  <si>
    <t>FT Vest U.S. Equity Buffer ETF - March</t>
  </si>
  <si>
    <t>FMAY</t>
  </si>
  <si>
    <t>FT Vest U.S. Equity Buffer ETF - May</t>
  </si>
  <si>
    <t>RSSE</t>
  </si>
  <si>
    <t>2024-09-19</t>
  </si>
  <si>
    <t>IMAY</t>
  </si>
  <si>
    <t>SHL Telemedicine Ltd Innovator International Developed Power B</t>
  </si>
  <si>
    <t>GNOV</t>
  </si>
  <si>
    <t>FT Vest U.S. Equity Moderate Buffer ETF - November</t>
  </si>
  <si>
    <t>GOCT</t>
  </si>
  <si>
    <t>FT Vest U.S. Equity Moderate Buffer ETF - October</t>
  </si>
  <si>
    <t>GJUL</t>
  </si>
  <si>
    <t>FT Vest U.S. Equity Moderate Buffer ETF - July</t>
  </si>
  <si>
    <t>SDVD</t>
  </si>
  <si>
    <t>FT Vest SMID Rising Dividend Achievers Target Income ETF</t>
  </si>
  <si>
    <t>2023-08-08</t>
  </si>
  <si>
    <t>FFEB</t>
  </si>
  <si>
    <t>FT Vest U.S. Equity Buffer ETF - February</t>
  </si>
  <si>
    <t>IJAN</t>
  </si>
  <si>
    <t>Innovator International Developed Power Buffer ETF January</t>
  </si>
  <si>
    <t>IOCT</t>
  </si>
  <si>
    <t>Innovator International Developed Power Buffer ETF - October</t>
  </si>
  <si>
    <t>FJAN</t>
  </si>
  <si>
    <t>FT Vest U.S. Equity Buffer ETF - January</t>
  </si>
  <si>
    <t>LGHT</t>
  </si>
  <si>
    <t>Spinnaker ETF Series Langar Global HealthTech ETF</t>
  </si>
  <si>
    <t>Langar Funds</t>
  </si>
  <si>
    <t>2024-01-10</t>
  </si>
  <si>
    <t>DAUG</t>
  </si>
  <si>
    <t>FT Vest U.S. Equity Deep Buffer ETF - August</t>
  </si>
  <si>
    <t>DJUN</t>
  </si>
  <si>
    <t>FT Vest U.S. Equity Deep Buffer ETF - June</t>
  </si>
  <si>
    <t>SGLC</t>
  </si>
  <si>
    <t>The RBB Fund Inc. SGI U.S. Large Cap Core ETF</t>
  </si>
  <si>
    <t>2023-03-29</t>
  </si>
  <si>
    <t>BCDF</t>
  </si>
  <si>
    <t>Listed Funds Trust Horizon Kinetics Blockchain Development ETF</t>
  </si>
  <si>
    <t>22.29%</t>
  </si>
  <si>
    <t>2022-07-31</t>
  </si>
  <si>
    <t>WCEO</t>
  </si>
  <si>
    <t>Hypatia Women CEO ETF</t>
  </si>
  <si>
    <t>Hypatia Capital Group</t>
  </si>
  <si>
    <t>2023-01-05</t>
  </si>
  <si>
    <t>AGQI</t>
  </si>
  <si>
    <t>First Trust Exchange-Traded Fund VIII First Trust Active Globa</t>
  </si>
  <si>
    <t>4.27%</t>
  </si>
  <si>
    <t>2015-09-23</t>
  </si>
  <si>
    <t>DOCT</t>
  </si>
  <si>
    <t>FT Vest U.S. Equity Deep Buffer ETF - October</t>
  </si>
  <si>
    <t>2020-10-15</t>
  </si>
  <si>
    <t>IJUN</t>
  </si>
  <si>
    <t>2024-05-30</t>
  </si>
  <si>
    <t>MMLG</t>
  </si>
  <si>
    <t>First Trust Multi-Manager Large Growth ETF</t>
  </si>
  <si>
    <t>2020-07-20</t>
  </si>
  <si>
    <t>ISEP</t>
  </si>
  <si>
    <t>2023-08-30</t>
  </si>
  <si>
    <t>DJUL</t>
  </si>
  <si>
    <t>FT Vest U.S. Equity Deep Buffer ETF - July</t>
  </si>
  <si>
    <t>GFEB</t>
  </si>
  <si>
    <t>FT Vest U.S. Equity Moderate Buffer ETF - February</t>
  </si>
  <si>
    <t>2023-02-16</t>
  </si>
  <si>
    <t>RSDE</t>
  </si>
  <si>
    <t>IJUL</t>
  </si>
  <si>
    <t>Innovator International Developed Power Buffer ETF  July</t>
  </si>
  <si>
    <t>TMAT</t>
  </si>
  <si>
    <t>Main Thematic Innovation ETF</t>
  </si>
  <si>
    <t>2021-01-27</t>
  </si>
  <si>
    <t>TMFS</t>
  </si>
  <si>
    <t>Motley Fool Small-Cap Growth ETF</t>
  </si>
  <si>
    <t>2018-10-28</t>
  </si>
  <si>
    <t>STNC</t>
  </si>
  <si>
    <t>Hennessy Sustainable ETF</t>
  </si>
  <si>
    <t>Hennessy</t>
  </si>
  <si>
    <t>2021-03-11</t>
  </si>
  <si>
    <t>FCTE</t>
  </si>
  <si>
    <t>SMI 3Fourteen Full-Cycle Trend ETF</t>
  </si>
  <si>
    <t>2024-06-30</t>
  </si>
  <si>
    <t>HBTA</t>
  </si>
  <si>
    <t>Horizon Funds Horizon Expedition Plus ETF</t>
  </si>
  <si>
    <t>TMFG</t>
  </si>
  <si>
    <t>Motley Fool Global Opportunities ETF</t>
  </si>
  <si>
    <t>Global Large-Stock Growth</t>
  </si>
  <si>
    <t>CEPI</t>
  </si>
  <si>
    <t>REX Crypto Equity Premium Income ETF</t>
  </si>
  <si>
    <t>-22.87%</t>
  </si>
  <si>
    <t>2024-12-02</t>
  </si>
  <si>
    <t>BWEB</t>
  </si>
  <si>
    <t>Bitwise Funds Trust Bitwise Web3 ETF</t>
  </si>
  <si>
    <t>41.53%</t>
  </si>
  <si>
    <t>2022-10-03</t>
  </si>
  <si>
    <t>ROMO</t>
  </si>
  <si>
    <t>Strategy Shares Newfound/ReSolve Robust Momentum ETF</t>
  </si>
  <si>
    <t>PCGG</t>
  </si>
  <si>
    <t>Litman Gregory Funds Trust Polen Capital Global Growth ETF</t>
  </si>
  <si>
    <t>iM Global Partner Fund Management</t>
  </si>
  <si>
    <t>2023-08-28</t>
  </si>
  <si>
    <t>PEMX</t>
  </si>
  <si>
    <t>Putnam ETF Trust Putnam Emerging Markets ex-China ETF</t>
  </si>
  <si>
    <t>CRPT</t>
  </si>
  <si>
    <t>First Trust SkyBridge Crypto Industry and Digital Economy ETF</t>
  </si>
  <si>
    <t>PEVC</t>
  </si>
  <si>
    <t>Pacer Funds Trust Pacer PE/VC ETF</t>
  </si>
  <si>
    <t>PCIG</t>
  </si>
  <si>
    <t xml:space="preserve">Litman Gregory Funds Trust Polen Capital International Growth </t>
  </si>
  <si>
    <t>Polen Capital</t>
  </si>
  <si>
    <t>EMEQ</t>
  </si>
  <si>
    <t>Macquarie Focused Emerging Markets Equity ETF</t>
  </si>
  <si>
    <t>Macquarie</t>
  </si>
  <si>
    <t>BITQ</t>
  </si>
  <si>
    <t>Bitwise Crypto Industry Innovators ETF</t>
  </si>
  <si>
    <t>35.81%</t>
  </si>
  <si>
    <t>TECL</t>
  </si>
  <si>
    <t>Direxion Technology Bull 3X Shares</t>
  </si>
  <si>
    <t>TDSB</t>
  </si>
  <si>
    <t>Cabana Target Beta ETF</t>
  </si>
  <si>
    <t>Cabana</t>
  </si>
  <si>
    <t>2020-09-15</t>
  </si>
  <si>
    <t>ARB</t>
  </si>
  <si>
    <t>AltShares Merger Arbitrage ETF</t>
  </si>
  <si>
    <t>5.16%</t>
  </si>
  <si>
    <t>LCR</t>
  </si>
  <si>
    <t>Managed Portfolio Series Leuthold Core ETF</t>
  </si>
  <si>
    <t>2020-01-02</t>
  </si>
  <si>
    <t>EDGU</t>
  </si>
  <si>
    <t>The Advisors Inner Circle Fund II 3EDGE Dynamic US Equity ETF</t>
  </si>
  <si>
    <t>SQEW</t>
  </si>
  <si>
    <t>LeaderShares Equity Skew ETF</t>
  </si>
  <si>
    <t>2020-05-11</t>
  </si>
  <si>
    <t>TQQQ</t>
  </si>
  <si>
    <t>ProShares UltraPro QQQ</t>
  </si>
  <si>
    <t>GSG</t>
  </si>
  <si>
    <t>iShares GSCI Commodity-Indexed Trust Fund</t>
  </si>
  <si>
    <t>RFEU</t>
  </si>
  <si>
    <t>First Trust RiverFront Dynamic Europe ETF</t>
  </si>
  <si>
    <t>OVF</t>
  </si>
  <si>
    <t>Overlay Shares Foreign Equity ETF</t>
  </si>
  <si>
    <t>2019-09-29</t>
  </si>
  <si>
    <t>OVM</t>
  </si>
  <si>
    <t>Overlay Shares Municipal Bond ETF</t>
  </si>
  <si>
    <t>FVC</t>
  </si>
  <si>
    <t>First Trust Dorsey Wright Dynamic Focus 5 ETF</t>
  </si>
  <si>
    <t>2016-03-16</t>
  </si>
  <si>
    <t>OVS</t>
  </si>
  <si>
    <t>Overlay Shares Small Cap Equity ETF</t>
  </si>
  <si>
    <t>RFDI</t>
  </si>
  <si>
    <t>First Trust RiverFront Dynamic Developed International ETF</t>
  </si>
  <si>
    <t>USO</t>
  </si>
  <si>
    <t>United States Oil Fund</t>
  </si>
  <si>
    <t>2006-04-09</t>
  </si>
  <si>
    <t>KEUA</t>
  </si>
  <si>
    <t>KraneShares European Carbon Allowance Strategy ETF</t>
  </si>
  <si>
    <t>LDSF</t>
  </si>
  <si>
    <t>First Trust Low Duration Strategic Focus ETF</t>
  </si>
  <si>
    <t>Short-Term Bond</t>
  </si>
  <si>
    <t>2019-01-02</t>
  </si>
  <si>
    <t>FDAT</t>
  </si>
  <si>
    <t>Tactical Advantage ETF</t>
  </si>
  <si>
    <t>Tactical Advantage</t>
  </si>
  <si>
    <t>2023-04-18</t>
  </si>
  <si>
    <t>BNDS</t>
  </si>
  <si>
    <t>Series Portfolios Trust Infrastructure Capital Bond Income ETF</t>
  </si>
  <si>
    <t>-3.00%</t>
  </si>
  <si>
    <t>SSFI</t>
  </si>
  <si>
    <t>Day Hagan Smart Sector Fixed Income ETF</t>
  </si>
  <si>
    <t>2021-09-27</t>
  </si>
  <si>
    <t>NFTY</t>
  </si>
  <si>
    <t>First Trust India NIFTY 50 Equal Weight ETF</t>
  </si>
  <si>
    <t>2012-02-13</t>
  </si>
  <si>
    <t>FDTS</t>
  </si>
  <si>
    <t>First Trust Developed Markets Ex-US Small Cap AlphaDEX Fund</t>
  </si>
  <si>
    <t>2012-02-14</t>
  </si>
  <si>
    <t>FPA</t>
  </si>
  <si>
    <t>First Trust Asia Pacific Ex-Japan AlphaDEX Fund</t>
  </si>
  <si>
    <t>Equities - Asia Ex-Japan</t>
  </si>
  <si>
    <t>FJP</t>
  </si>
  <si>
    <t>First Trust Japan AlphaDEX Fund</t>
  </si>
  <si>
    <t>Japan Stock</t>
  </si>
  <si>
    <t>Equities - Japan</t>
  </si>
  <si>
    <t>2011-04-17</t>
  </si>
  <si>
    <t>URNJ</t>
  </si>
  <si>
    <t>Sprott Junior Uranium Miners ETF</t>
  </si>
  <si>
    <t>Natural Resources</t>
  </si>
  <si>
    <t>2023-01-31</t>
  </si>
  <si>
    <t>HDMV</t>
  </si>
  <si>
    <t>First Trust Exchange-Traded Fund III First Trust Horizon Manag</t>
  </si>
  <si>
    <t>MDST</t>
  </si>
  <si>
    <t>Ultimus Managers Trust Westwood Salient Enhanced Midstream Inc</t>
  </si>
  <si>
    <t>2024-04-07</t>
  </si>
  <si>
    <t>FBZ</t>
  </si>
  <si>
    <t>First Trust Brazil AlphaDEX Fund</t>
  </si>
  <si>
    <t>Latin America Stock</t>
  </si>
  <si>
    <t>HSMV</t>
  </si>
  <si>
    <t>First Trust Horizon Managed Volatility Small/Mid ETF</t>
  </si>
  <si>
    <t>2020-04-05</t>
  </si>
  <si>
    <t>BOUT</t>
  </si>
  <si>
    <t>Innovator IBD Breakout Opportunities ETF</t>
  </si>
  <si>
    <t>3.55%</t>
  </si>
  <si>
    <t>2018-09-11</t>
  </si>
  <si>
    <t>ROPE</t>
  </si>
  <si>
    <t>EA Series Trust Coastal Compass 100 ETF</t>
  </si>
  <si>
    <t>OVT</t>
  </si>
  <si>
    <t>Overlay Shares Short Term Bond ETF</t>
  </si>
  <si>
    <t>ASMF</t>
  </si>
  <si>
    <t>Virtus ETF Trust II Virtus AlphaSimplex Managed Futures ETF</t>
  </si>
  <si>
    <t>-10.54%</t>
  </si>
  <si>
    <t>IPOS</t>
  </si>
  <si>
    <t>Renaissance Capital Greenwich Fund</t>
  </si>
  <si>
    <t>Renaissance Capital</t>
  </si>
  <si>
    <t>2014-10-05</t>
  </si>
  <si>
    <t>MEDI</t>
  </si>
  <si>
    <t>Harbor ETF Trust Harbor Health Care ETF</t>
  </si>
  <si>
    <t>2022-11-15</t>
  </si>
  <si>
    <t>EDGF</t>
  </si>
  <si>
    <t>The Advisors Inner Circle Fund II 3EDGE Dynamic Fixed Income E</t>
  </si>
  <si>
    <t>FDT</t>
  </si>
  <si>
    <t>First Trust Developed Markets Ex-US AlphaDEX Fund</t>
  </si>
  <si>
    <t>Foreign Large Value</t>
  </si>
  <si>
    <t>RAYD</t>
  </si>
  <si>
    <t>The Advisors' Inner Circle Fund III Rayliant Quantitative Deve</t>
  </si>
  <si>
    <t>KMID</t>
  </si>
  <si>
    <t>Virtus ETF Trust II Virtus KAR Mid-Cap ETF</t>
  </si>
  <si>
    <t>GLRY</t>
  </si>
  <si>
    <t>Northern Lights Fund Trust IV Inspire Momentum ETF</t>
  </si>
  <si>
    <t>Inspire</t>
  </si>
  <si>
    <t>2020-12-06</t>
  </si>
  <si>
    <t>TDSC</t>
  </si>
  <si>
    <t>Cabana Target Drawdown 10 ETF</t>
  </si>
  <si>
    <t>EAGL</t>
  </si>
  <si>
    <t>The 2023 ETF Series Trust Eagle Capital Select Equity ETF</t>
  </si>
  <si>
    <t>Eagle Capital Management, LLC</t>
  </si>
  <si>
    <t>2024-03-20</t>
  </si>
  <si>
    <t>FLN</t>
  </si>
  <si>
    <t>First Trust Latin America AlphaDEX Fund</t>
  </si>
  <si>
    <t>SSUS</t>
  </si>
  <si>
    <t>Day Hagan Smart Sector ETF</t>
  </si>
  <si>
    <t>2020-01-15</t>
  </si>
  <si>
    <t>FFTY</t>
  </si>
  <si>
    <t>Innovator IBD 50 ETF</t>
  </si>
  <si>
    <t>2015-04-07</t>
  </si>
  <si>
    <t>VNSE</t>
  </si>
  <si>
    <t>Natixis Vaughan Nelson Select ETF</t>
  </si>
  <si>
    <t>FCA</t>
  </si>
  <si>
    <t>First Trust China AlphaDEX Fund</t>
  </si>
  <si>
    <t>FEM</t>
  </si>
  <si>
    <t>First Trust Emerging Markets AlphaDEX Fund</t>
  </si>
  <si>
    <t>FGM</t>
  </si>
  <si>
    <t>First Trust Germany AlphaDEX Fund</t>
  </si>
  <si>
    <t>Miscellaneous Region</t>
  </si>
  <si>
    <t>FEP</t>
  </si>
  <si>
    <t>First Trust Europe AlphaDEX Fund</t>
  </si>
  <si>
    <t>BCIL</t>
  </si>
  <si>
    <t>Exchange Listed Funds Trust Bancreek International Large Cap E</t>
  </si>
  <si>
    <t>Bancreek Capital Advisors, LLC</t>
  </si>
  <si>
    <t>16.53%</t>
  </si>
  <si>
    <t>PIZ</t>
  </si>
  <si>
    <t>Invesco Dorsey Wright Developed Markets Momentum ETF</t>
  </si>
  <si>
    <t>OSCV</t>
  </si>
  <si>
    <t>Opus Small Cap Value ETF</t>
  </si>
  <si>
    <t>APTUS ETFs</t>
  </si>
  <si>
    <t>2018-07-17</t>
  </si>
  <si>
    <t>FEUZ</t>
  </si>
  <si>
    <t>First Trust Eurozone AlphaDEX ETF</t>
  </si>
  <si>
    <t>2014-10-20</t>
  </si>
  <si>
    <t>COPY</t>
  </si>
  <si>
    <t>The RBB Fund Trust Tweedy Browne Insider + Value ETF</t>
  </si>
  <si>
    <t>Tweedy, Browne</t>
  </si>
  <si>
    <t>FEMS</t>
  </si>
  <si>
    <t>First Trust Emerging Markets Small Cap AlphaDEX Fund</t>
  </si>
  <si>
    <t>RAYC</t>
  </si>
  <si>
    <t>Rayliant Quantamental China Equity ETF</t>
  </si>
  <si>
    <t>DEEP</t>
  </si>
  <si>
    <t>Acquirers Small and Micro Deep Value ETF</t>
  </si>
  <si>
    <t>IGTR</t>
  </si>
  <si>
    <t>Innovator ETFs Trust Innovator Gradient Tactical Rotation Stra</t>
  </si>
  <si>
    <t>SMLL</t>
  </si>
  <si>
    <t>Harbor ETF Trust Harbor Active Small Cap ETF</t>
  </si>
  <si>
    <t>FKU</t>
  </si>
  <si>
    <t>First Trust United Kingdom AlphaDEX Fund</t>
  </si>
  <si>
    <t>FSZ</t>
  </si>
  <si>
    <t>First Trust Switzerland AlphaDEX Fund</t>
  </si>
  <si>
    <t>MJ</t>
  </si>
  <si>
    <t>Amplify ETF Trust Amplify Alternative Harvest ETF</t>
  </si>
  <si>
    <t>Amplify ETFs</t>
  </si>
  <si>
    <t>2015-12-02</t>
  </si>
  <si>
    <t>DECZ</t>
  </si>
  <si>
    <t>TrueShares Structured Outcome (December) ETF</t>
  </si>
  <si>
    <t>KCAI</t>
  </si>
  <si>
    <t>KraneShares Trust KraneShares China Alpha Index ETF</t>
  </si>
  <si>
    <t>PWER</t>
  </si>
  <si>
    <t>Macquarie ETF Trust Macquarie Energy Transition ETF</t>
  </si>
  <si>
    <t>2023-11-27</t>
  </si>
  <si>
    <t>JPAN</t>
  </si>
  <si>
    <t>Matthews International Funds Matthews Japan Active ETF</t>
  </si>
  <si>
    <t>2023-09-20</t>
  </si>
  <si>
    <t>QBER</t>
  </si>
  <si>
    <t>Elevation Series Trust TrueShares Quarterly Bear Hedge ETF</t>
  </si>
  <si>
    <t>TrueShares</t>
  </si>
  <si>
    <t>SOLR</t>
  </si>
  <si>
    <t>SmartETFs Sustainable Energy II ETF</t>
  </si>
  <si>
    <t>OVB</t>
  </si>
  <si>
    <t>Overlay Shares Core Bond ETF</t>
  </si>
  <si>
    <t>GOLY</t>
  </si>
  <si>
    <t>Strategy Shares Gold Enhanced Yield ETF</t>
  </si>
  <si>
    <t>MARZ</t>
  </si>
  <si>
    <t>TrueShares Structured Outcome (March) ETF</t>
  </si>
  <si>
    <t>2021-02-25</t>
  </si>
  <si>
    <t>JULZ</t>
  </si>
  <si>
    <t>TrueShares Structured Outcome (July) ETF</t>
  </si>
  <si>
    <t>2020-06-29</t>
  </si>
  <si>
    <t>XTJA</t>
  </si>
  <si>
    <t>Innovator ETFs Trust Innovator U.S. Equity Accelerated Plus ET</t>
  </si>
  <si>
    <t>2021-12-30</t>
  </si>
  <si>
    <t>APRZ</t>
  </si>
  <si>
    <t>Trust TrueShares Structured Outcome (April) ETF</t>
  </si>
  <si>
    <t>6.08%</t>
  </si>
  <si>
    <t>AUGZ</t>
  </si>
  <si>
    <t>TrueShares Structured Outcome (August) ETF</t>
  </si>
  <si>
    <t>5.64%</t>
  </si>
  <si>
    <t>QTOC</t>
  </si>
  <si>
    <t>Innovator Growth Accelerated Plus ETF - October</t>
  </si>
  <si>
    <t>XDOC</t>
  </si>
  <si>
    <t>Innovator U.S. Equity Accelerated ETF - October</t>
  </si>
  <si>
    <t>JANZ</t>
  </si>
  <si>
    <t>TrueShares Structured Outcome (January) ETF</t>
  </si>
  <si>
    <t>2020-12-30</t>
  </si>
  <si>
    <t>JUNZ</t>
  </si>
  <si>
    <t>TrueShares Structured Outcome (June) ETF</t>
  </si>
  <si>
    <t>2021-05-27</t>
  </si>
  <si>
    <t>NOVZ</t>
  </si>
  <si>
    <t>TrueShares Structured Outcome (November) ETF</t>
  </si>
  <si>
    <t>2020-10-29</t>
  </si>
  <si>
    <t>UAUG</t>
  </si>
  <si>
    <t>Innovator U.S. Equity Ultra Buffer ETF - August</t>
  </si>
  <si>
    <t>2019-07-30</t>
  </si>
  <si>
    <t>FEBZ</t>
  </si>
  <si>
    <t>TrueShares Structured Outcome (February) ETF</t>
  </si>
  <si>
    <t>2021-01-28</t>
  </si>
  <si>
    <t>LJUL</t>
  </si>
  <si>
    <t xml:space="preserve">SHL Telemedicine Ltd Innovator Premium Income 15 Buffer ETF - </t>
  </si>
  <si>
    <t>FDVL</t>
  </si>
  <si>
    <t>Foundations Dynamic Value ETF</t>
  </si>
  <si>
    <t>QTJL</t>
  </si>
  <si>
    <t>Innovator Growth Accelerated Plus ETF - July</t>
  </si>
  <si>
    <t>ZJAN</t>
  </si>
  <si>
    <t>Innovator ETFs Trust Innovator Equity Defined Protection ETF -</t>
  </si>
  <si>
    <t>ZAUG</t>
  </si>
  <si>
    <t>AAPR</t>
  </si>
  <si>
    <t>SHL Telemedicine Ltd Innovator Equity Defined Protection ETF -</t>
  </si>
  <si>
    <t>7.53%</t>
  </si>
  <si>
    <t>2024-03-27</t>
  </si>
  <si>
    <t>NAUG</t>
  </si>
  <si>
    <t>Innovator ETFs Trust Innovator Growth-100 Power Buffer ETF - A</t>
  </si>
  <si>
    <t>SPBW</t>
  </si>
  <si>
    <t>AIM ETF Products Trust AllianzIM Buffer20 Allocation ETF</t>
  </si>
  <si>
    <t>TJAN</t>
  </si>
  <si>
    <t>2024-12-30</t>
  </si>
  <si>
    <t>QTJA</t>
  </si>
  <si>
    <t>Innovator ETFs Trust Innovator Growth Accelerated Plus ETF - J</t>
  </si>
  <si>
    <t>OCTZ</t>
  </si>
  <si>
    <t>TrueShares Structured Outcome (October) ETF</t>
  </si>
  <si>
    <t>2020-09-29</t>
  </si>
  <si>
    <t>QHDG</t>
  </si>
  <si>
    <t>Innovator Hedged Nasdaq-100 ETF</t>
  </si>
  <si>
    <t>2024-08-18</t>
  </si>
  <si>
    <t>APRJ</t>
  </si>
  <si>
    <t>Innovator ETFs Trust Innovator Premium Income 30 Barrier ETF -</t>
  </si>
  <si>
    <t>-0.26%</t>
  </si>
  <si>
    <t>2023-03-30</t>
  </si>
  <si>
    <t>ZMAR</t>
  </si>
  <si>
    <t>MCH</t>
  </si>
  <si>
    <t>Matthews International Funds Matthews China Active ETF</t>
  </si>
  <si>
    <t>QBUF</t>
  </si>
  <si>
    <t>Innovator Nasdaq-100 10 Buffer ETF Quarterly</t>
  </si>
  <si>
    <t>OCTD</t>
  </si>
  <si>
    <t>Innovator ETFs Trust Innovator Premium Income 10 Barrier ETF -</t>
  </si>
  <si>
    <t>ZSEP</t>
  </si>
  <si>
    <t>Innovator Equity Defined Protection ETF - 1 Yr September</t>
  </si>
  <si>
    <t>XTJL</t>
  </si>
  <si>
    <t>Innovator U.S. Equity Accelerated Plus ETF - July</t>
  </si>
  <si>
    <t>LAPR</t>
  </si>
  <si>
    <t xml:space="preserve">Innovator ETFs Trust Innovator Premium Income 15 Buffer ETF - </t>
  </si>
  <si>
    <t>ZOCT</t>
  </si>
  <si>
    <t>Innovator Equity Defined Protection ETF - 1 Yr October</t>
  </si>
  <si>
    <t>FDGR</t>
  </si>
  <si>
    <t>Foundations Dynamic Growth ETF</t>
  </si>
  <si>
    <t>LOCT</t>
  </si>
  <si>
    <t>QBUL</t>
  </si>
  <si>
    <t>Elevation Series Trust TrueShares Quarterly Bull Hedge ETF</t>
  </si>
  <si>
    <t>FDCE</t>
  </si>
  <si>
    <t>Foundations Dynamic Core ETF</t>
  </si>
  <si>
    <t>HJUL</t>
  </si>
  <si>
    <t>SHL Telemedicine Ltd Innovator Premium Income 9 Buffer ETF - J</t>
  </si>
  <si>
    <t>JULD</t>
  </si>
  <si>
    <t>2023-06-29</t>
  </si>
  <si>
    <t>JULQ</t>
  </si>
  <si>
    <t>Innovator ETFs Trust Innovator Premium Income 40 Barrier ETF -</t>
  </si>
  <si>
    <t>OCTQ</t>
  </si>
  <si>
    <t>KSEP</t>
  </si>
  <si>
    <t>Innovator U.S. Small Cap Power Buffer ETF - September</t>
  </si>
  <si>
    <t>NMAR</t>
  </si>
  <si>
    <t>Innovator ETFs Trust Innovator Growth-100 Power Buffer ETF - M</t>
  </si>
  <si>
    <t>2025-02-27</t>
  </si>
  <si>
    <t>JULJ</t>
  </si>
  <si>
    <t>NDEC</t>
  </si>
  <si>
    <t>Innovator ETFs Trust Innovator Growth-100 Power Buffer ETF - D</t>
  </si>
  <si>
    <t>2024-11-28</t>
  </si>
  <si>
    <t>FCUS</t>
  </si>
  <si>
    <t>Tidal ETF Trust II Pinnacle Focused Opportunities ETF</t>
  </si>
  <si>
    <t>Pinnacle</t>
  </si>
  <si>
    <t>2022-12-27</t>
  </si>
  <si>
    <t>TJUL</t>
  </si>
  <si>
    <t>2023-07-16</t>
  </si>
  <si>
    <t>AOCT</t>
  </si>
  <si>
    <t>Innovator Equity Defined Protection ETF - 2 Yr to October 2026</t>
  </si>
  <si>
    <t>2.15%</t>
  </si>
  <si>
    <t>PMAR</t>
  </si>
  <si>
    <t>Innovator U.S. Equity Power Buffer ETF - March</t>
  </si>
  <si>
    <t>APOC</t>
  </si>
  <si>
    <t>Innovator Equity Defined Protection ETF - 6mo Apr/Oct</t>
  </si>
  <si>
    <t>0.96%</t>
  </si>
  <si>
    <t>XBJA</t>
  </si>
  <si>
    <t>Innovator ETFs Trust Innovator U.S. Equity Accelerated 9 Buffe</t>
  </si>
  <si>
    <t>JULH</t>
  </si>
  <si>
    <t>Innovator ETFs Trust Innovator Premium Income 20 Barrier ETF -</t>
  </si>
  <si>
    <t>OCTJ</t>
  </si>
  <si>
    <t>NNOV</t>
  </si>
  <si>
    <t>Innovator ETFs Trust Innovator Growth-100 Power Buffer ETF - N</t>
  </si>
  <si>
    <t>2024-10-30</t>
  </si>
  <si>
    <t>BAPR</t>
  </si>
  <si>
    <t xml:space="preserve">Innovator U.S. Equity Buffer ETF - April </t>
  </si>
  <si>
    <t>8.72%</t>
  </si>
  <si>
    <t>2019-03-28</t>
  </si>
  <si>
    <t>CARY</t>
  </si>
  <si>
    <t>Angel Oak Income ETF</t>
  </si>
  <si>
    <t>Angel Oak</t>
  </si>
  <si>
    <t>0.07%</t>
  </si>
  <si>
    <t>2022-11-06</t>
  </si>
  <si>
    <t>PSEP</t>
  </si>
  <si>
    <t>Innovator U.S. Equity Power Buffer ETF - September</t>
  </si>
  <si>
    <t>2019-08-29</t>
  </si>
  <si>
    <t>XDSQ</t>
  </si>
  <si>
    <t>Innovator ETFs Trust Innovator U.S. Equity Accelerated ETF - Q</t>
  </si>
  <si>
    <t>APRH</t>
  </si>
  <si>
    <t>0.16%</t>
  </si>
  <si>
    <t>LJAN</t>
  </si>
  <si>
    <t>2023-12-28</t>
  </si>
  <si>
    <t>UOCT</t>
  </si>
  <si>
    <t>Innovator U.S. Equity Ultra Buffer ETF - October</t>
  </si>
  <si>
    <t>2018-09-27</t>
  </si>
  <si>
    <t>ZDEK</t>
  </si>
  <si>
    <t>ZFEB</t>
  </si>
  <si>
    <t>TBJL</t>
  </si>
  <si>
    <t>Innovator 20  Year Treasury Bond 9 Buffer ETF - July</t>
  </si>
  <si>
    <t>KDEC</t>
  </si>
  <si>
    <t>Innovator ETFs Trust Innovator U.S. Small Cap Power Buffer ETF</t>
  </si>
  <si>
    <t>JANJ</t>
  </si>
  <si>
    <t>XDJL</t>
  </si>
  <si>
    <t>Innovator U.S. Equity Accelerated ETF - July</t>
  </si>
  <si>
    <t>ZNOV</t>
  </si>
  <si>
    <t>KJUN</t>
  </si>
  <si>
    <t>SHL Telemedicine Ltd Innovator U.S. Small Cap Power Buffer ETF</t>
  </si>
  <si>
    <t>ZJUL</t>
  </si>
  <si>
    <t>HEGD</t>
  </si>
  <si>
    <t>Swan Hedged Equity US Large Cap ETF</t>
  </si>
  <si>
    <t>PAPR</t>
  </si>
  <si>
    <t>Innovator U.S. Equity Power Buffer ETF - April</t>
  </si>
  <si>
    <t>ACIO</t>
  </si>
  <si>
    <t>Aptus Collared Investment Opportunity ETF</t>
  </si>
  <si>
    <t>10.31%</t>
  </si>
  <si>
    <t>2019-07-08</t>
  </si>
  <si>
    <t>USE</t>
  </si>
  <si>
    <t xml:space="preserve">USCF ETF Trust USCF Energy Commodity Strategy Absolute Return </t>
  </si>
  <si>
    <t>Commodities - Energy</t>
  </si>
  <si>
    <t>2023-05-02</t>
  </si>
  <si>
    <t>OBOR</t>
  </si>
  <si>
    <t>KraneShares MSCI One Belt One Road Index ETF</t>
  </si>
  <si>
    <t>Infrastructure</t>
  </si>
  <si>
    <t>2017-09-06</t>
  </si>
  <si>
    <t>PJUN</t>
  </si>
  <si>
    <t>Innovator U.S. Equity Power Buffer ETF - June</t>
  </si>
  <si>
    <t>POCT</t>
  </si>
  <si>
    <t>Innovator U.S. Equity Power Buffer ETF - October</t>
  </si>
  <si>
    <t>UAPR</t>
  </si>
  <si>
    <t>Innovator U.S. Equity Ultra Buffer ETF - April</t>
  </si>
  <si>
    <t>RBUF</t>
  </si>
  <si>
    <t xml:space="preserve">SHL Telemedicine Ltd Innovator U.S. Small Cap 10 Buffer ETF - </t>
  </si>
  <si>
    <t>NAPR</t>
  </si>
  <si>
    <t>Innovator Growth-100 Power Buffer ETF - April</t>
  </si>
  <si>
    <t>AJAN</t>
  </si>
  <si>
    <t>6.67%</t>
  </si>
  <si>
    <t>PMAY</t>
  </si>
  <si>
    <t>Innovator U.S. Equity Power Buffer ETF - May</t>
  </si>
  <si>
    <t>UDEC</t>
  </si>
  <si>
    <t>Innovator U.S. Equity Ultra Buffer ETF - December</t>
  </si>
  <si>
    <t>2019-11-28</t>
  </si>
  <si>
    <t>NSEP</t>
  </si>
  <si>
    <t>Innovator U.S. Small Cap Power Buffer ETF - September Innovato</t>
  </si>
  <si>
    <t>NJUN</t>
  </si>
  <si>
    <t>SHL Telemedicine Ltd Innovator Growth-100 Power Buffer ETF - J</t>
  </si>
  <si>
    <t>HOCT</t>
  </si>
  <si>
    <t>Innovator ETFs Trust Innovator Premium Income 9 Buffer ETF - O</t>
  </si>
  <si>
    <t>KNOV</t>
  </si>
  <si>
    <t>PAUG</t>
  </si>
  <si>
    <t>Innovator U.S. Equity Power Buffer ETF - August</t>
  </si>
  <si>
    <t>XDQQ</t>
  </si>
  <si>
    <t>Innovator Growth Accelerated ETF - Quarterly</t>
  </si>
  <si>
    <t>XBJL</t>
  </si>
  <si>
    <t>Innovator U.S. Equity Accelerated 9 Buffer ETF - July</t>
  </si>
  <si>
    <t>OCTH</t>
  </si>
  <si>
    <t>BMAY</t>
  </si>
  <si>
    <t>Innovator U.S. Equity Buffer ETF - May</t>
  </si>
  <si>
    <t>10.57%</t>
  </si>
  <si>
    <t>BJUN</t>
  </si>
  <si>
    <t>Innovator U.S. Equity Buffer ETF - June</t>
  </si>
  <si>
    <t>11.30%</t>
  </si>
  <si>
    <t>ADME</t>
  </si>
  <si>
    <t>APTUS Drawdown Managed Equity ETF</t>
  </si>
  <si>
    <t>2016-06-07</t>
  </si>
  <si>
    <t>JANH</t>
  </si>
  <si>
    <t>BNOV</t>
  </si>
  <si>
    <t>Innovator U.S. Equity Buffer ETF - November</t>
  </si>
  <si>
    <t>8.31%</t>
  </si>
  <si>
    <t>JAJL</t>
  </si>
  <si>
    <t>XBOC</t>
  </si>
  <si>
    <t>Innovator U.S. Equity Accelerated 9 Buffer ETF - October</t>
  </si>
  <si>
    <t>NFEB</t>
  </si>
  <si>
    <t>Innovator ETFs Trust Innovator Growth-100 Power Buffer ETF - F</t>
  </si>
  <si>
    <t>2025-01-30</t>
  </si>
  <si>
    <t>SEPZ</t>
  </si>
  <si>
    <t>Listed Funds Trust TrueShares Structured Outcome (September) E</t>
  </si>
  <si>
    <t>2020-08-30</t>
  </si>
  <si>
    <t>UNOV</t>
  </si>
  <si>
    <t>Innovator U.S. Equity Ultra Buffer ETF - November</t>
  </si>
  <si>
    <t>2019-10-30</t>
  </si>
  <si>
    <t>PJAN</t>
  </si>
  <si>
    <t>Innovator U.S. Equity Power Buffer ETF - January</t>
  </si>
  <si>
    <t>UJAN</t>
  </si>
  <si>
    <t>Innovator U.S. Equity Ultra Buffer ETF - January</t>
  </si>
  <si>
    <t>2018-12-30</t>
  </si>
  <si>
    <t>AJUL</t>
  </si>
  <si>
    <t>6.54%</t>
  </si>
  <si>
    <t>UFEB</t>
  </si>
  <si>
    <t>Innovator U.S. Equity Ultra Buffer ETF - February</t>
  </si>
  <si>
    <t>2020-01-30</t>
  </si>
  <si>
    <t>UMAY</t>
  </si>
  <si>
    <t>Innovator U.S. Equity Ultra Buffer ETF - May</t>
  </si>
  <si>
    <t>2020-04-29</t>
  </si>
  <si>
    <t>XTAP</t>
  </si>
  <si>
    <t>Innovator U.S. Equity Accelerated Plus ETF - April</t>
  </si>
  <si>
    <t>BDEC</t>
  </si>
  <si>
    <t>Innovator U.S. Equity Buffer ETF - December</t>
  </si>
  <si>
    <t>6.09%</t>
  </si>
  <si>
    <t>PNOV</t>
  </si>
  <si>
    <t>Innovator U.S. Equity Power Buffer ETF - November</t>
  </si>
  <si>
    <t>TFJL</t>
  </si>
  <si>
    <t>Innovator 20  Year Treasury Bond 5 Floor ETF - July</t>
  </si>
  <si>
    <t>XBAP</t>
  </si>
  <si>
    <t>Innovator U.S. Equity Accelerated 9 Buffer ETF - April</t>
  </si>
  <si>
    <t>PFEB</t>
  </si>
  <si>
    <t>Innovator U.S. Equity Power Buffer ETF - February</t>
  </si>
  <si>
    <t>UJUN</t>
  </si>
  <si>
    <t>Innovator U.S. Equity Ultra Buffer ETF - June</t>
  </si>
  <si>
    <t>2019-05-30</t>
  </si>
  <si>
    <t>PDEC</t>
  </si>
  <si>
    <t>Innovator U.S. Equity Power Buffer ETF - December</t>
  </si>
  <si>
    <t>UJUL</t>
  </si>
  <si>
    <t>Innovator U.S. Equity Ultra Buffer ETF - July</t>
  </si>
  <si>
    <t>2018-08-06</t>
  </si>
  <si>
    <t>USEP</t>
  </si>
  <si>
    <t>Innovator U.S. Equity Ultra Buffer ETF - September</t>
  </si>
  <si>
    <t>BJAN</t>
  </si>
  <si>
    <t>Innovator U.S. Equity Buffer ETF - January</t>
  </si>
  <si>
    <t>10.11%</t>
  </si>
  <si>
    <t>BFEB</t>
  </si>
  <si>
    <t>Innovator U.S. Equity Buffer ETF - February</t>
  </si>
  <si>
    <t>8.71%</t>
  </si>
  <si>
    <t>NOCT</t>
  </si>
  <si>
    <t>Innovator Growth-100 Power Buffer ETF- October</t>
  </si>
  <si>
    <t>QTAP</t>
  </si>
  <si>
    <t>Innovator Growth Accelerated Plus ETF - April</t>
  </si>
  <si>
    <t>KOCT</t>
  </si>
  <si>
    <t>Innovator U.S. Small Cap Power Buffer ETF - October</t>
  </si>
  <si>
    <t>OVL</t>
  </si>
  <si>
    <t>Overlay Shares Large Cap Equity ETF</t>
  </si>
  <si>
    <t>KAUG</t>
  </si>
  <si>
    <t>Innovator ETFs Trust Innovator US Small Cap Power Buffer ETF -</t>
  </si>
  <si>
    <t>BOCT</t>
  </si>
  <si>
    <t>Innovator U.S. Equity Buffer ETF - October</t>
  </si>
  <si>
    <t>7.19%</t>
  </si>
  <si>
    <t>UMAR</t>
  </si>
  <si>
    <t>Innovator U.S. Equity Ultra Buffer ETF - March</t>
  </si>
  <si>
    <t>2020-02-27</t>
  </si>
  <si>
    <t>BMAR</t>
  </si>
  <si>
    <t>Innovator U.S. Equity Buffer ETF - March</t>
  </si>
  <si>
    <t>12.74%</t>
  </si>
  <si>
    <t>BSEP</t>
  </si>
  <si>
    <t>Innovator U.S. Equity Buffer ETF - September</t>
  </si>
  <si>
    <t>9.44%</t>
  </si>
  <si>
    <t>PJUL</t>
  </si>
  <si>
    <t>Innovator U.S. Equity Power Buffer ETF - July</t>
  </si>
  <si>
    <t>KJAN</t>
  </si>
  <si>
    <t>Innovator U.S. Small Cap Power Buffer ETF - January</t>
  </si>
  <si>
    <t>CLSM</t>
  </si>
  <si>
    <t>Cabana Target Leading Sector Moderate ETF</t>
  </si>
  <si>
    <t>2.99%</t>
  </si>
  <si>
    <t>XTOC</t>
  </si>
  <si>
    <t>Innovator U.S. Equity Accelerated Plus ETF - October</t>
  </si>
  <si>
    <t>KMAR</t>
  </si>
  <si>
    <t>KAPR</t>
  </si>
  <si>
    <t>Innovator U.S. Small Cap Power Buffer ETF - April</t>
  </si>
  <si>
    <t>BRNY</t>
  </si>
  <si>
    <t>Burney U.S. Factor Rotation ETF</t>
  </si>
  <si>
    <t>The Burney Company</t>
  </si>
  <si>
    <t>18.55%</t>
  </si>
  <si>
    <t>2022-10-12</t>
  </si>
  <si>
    <t>KFEB</t>
  </si>
  <si>
    <t>NJUL</t>
  </si>
  <si>
    <t>Innovator Growth-100 Power Buffer ETF - July</t>
  </si>
  <si>
    <t>BBP</t>
  </si>
  <si>
    <t>Virtus LifeSci Biotech Products ETF</t>
  </si>
  <si>
    <t>3.37%</t>
  </si>
  <si>
    <t>2014-12-15</t>
  </si>
  <si>
    <t>FDTB</t>
  </si>
  <si>
    <t>Foundations Dynamic Income ETF</t>
  </si>
  <si>
    <t>SPUT</t>
  </si>
  <si>
    <t>Innovator ETFs Trust Innovator Equity Premium Income - Daily P</t>
  </si>
  <si>
    <t>NJAN</t>
  </si>
  <si>
    <t>Innovator Growth-100 Power Buffer ETF - January</t>
  </si>
  <si>
    <t>HYTR</t>
  </si>
  <si>
    <t>Counterpoint High Yield Trend ETF</t>
  </si>
  <si>
    <t>Counterpoint Mutual Funds</t>
  </si>
  <si>
    <t>2020-01-21</t>
  </si>
  <si>
    <t>BAUG</t>
  </si>
  <si>
    <t>Innovator U.S. Equity Buffer ETF - August</t>
  </si>
  <si>
    <t>12.18%</t>
  </si>
  <si>
    <t>KJUL</t>
  </si>
  <si>
    <t>Innovator U.S. Small Cap Power Buffer ETF - July</t>
  </si>
  <si>
    <t>BJUL</t>
  </si>
  <si>
    <t>Innovator U.S. Equity Buffer ETF - July</t>
  </si>
  <si>
    <t>10.10%</t>
  </si>
  <si>
    <t>ADVE</t>
  </si>
  <si>
    <t>Matthews International Funds Matthews Asia Dividend Active ETF</t>
  </si>
  <si>
    <t>Diversified Pacific/Asia</t>
  </si>
  <si>
    <t>5.89%</t>
  </si>
  <si>
    <t>ASIA</t>
  </si>
  <si>
    <t>Matthews International Funds Matthews Pacific Tiger Active ETF</t>
  </si>
  <si>
    <t>7.30%</t>
  </si>
  <si>
    <t>SPBX</t>
  </si>
  <si>
    <t>AIM ETF Products Trust AllianzIM 6 Month Buffer10 Allocation E</t>
  </si>
  <si>
    <t>INDE</t>
  </si>
  <si>
    <t>Matthews International Funds Matthews India Active ETF</t>
  </si>
  <si>
    <t>KGRN</t>
  </si>
  <si>
    <t>KraneShares MSCI China Clean Technology Index ETF</t>
  </si>
  <si>
    <t>2017-10-11</t>
  </si>
  <si>
    <t>XUSP</t>
  </si>
  <si>
    <t>Innovator ETFs Trust Innovator Uncapped Accelerated U.S. Equit</t>
  </si>
  <si>
    <t>QBF</t>
  </si>
  <si>
    <t>Innovator ETFs Trust Innovator Uncapped Bitcoin 20 Floor ETF -</t>
  </si>
  <si>
    <t>MEM</t>
  </si>
  <si>
    <t xml:space="preserve">Matthews International Funds Matthews Emerging Markets Equity </t>
  </si>
  <si>
    <t>MEMX</t>
  </si>
  <si>
    <t>Matthews International Funds Matthews Emerging Markets ex Chin</t>
  </si>
  <si>
    <t>2023-01-09</t>
  </si>
  <si>
    <t>BBC</t>
  </si>
  <si>
    <t>Virtus LifeSci Biotech Clinical Trials ETF</t>
  </si>
  <si>
    <t>-25.00%</t>
  </si>
  <si>
    <t>MKOR</t>
  </si>
  <si>
    <t>Matthews International Funds Matthews Korea Active ETF</t>
  </si>
  <si>
    <t>2010-10-28</t>
  </si>
  <si>
    <t>MINV</t>
  </si>
  <si>
    <t>Matthews International Funds Matthews Asia Innovators Active E</t>
  </si>
  <si>
    <t>Pacific/Asia ex-Japan Stk</t>
  </si>
  <si>
    <t>EMSF</t>
  </si>
  <si>
    <t>Matthews International Funds Matthews Emerging Markets Sustain</t>
  </si>
  <si>
    <t>PPI</t>
  </si>
  <si>
    <t>Astoria Real Assets ETF</t>
  </si>
  <si>
    <t>EFFE</t>
  </si>
  <si>
    <t>Harbor ETF Trust Harbor Osmosis Emerging Markets Resource Effi</t>
  </si>
  <si>
    <t>2024-12-17</t>
  </si>
  <si>
    <t>SECT</t>
  </si>
  <si>
    <t>Northern Lights Fund Trust IV Main Sector Rotation ETF</t>
  </si>
  <si>
    <t>2017-09-04</t>
  </si>
  <si>
    <t>GDMA</t>
  </si>
  <si>
    <t>GadsdenA DynamicA Multi-AssetA ETF</t>
  </si>
  <si>
    <t>Gadsden</t>
  </si>
  <si>
    <t>2018-11-13</t>
  </si>
  <si>
    <t>DRSK</t>
  </si>
  <si>
    <t>Aptus Defined Risk ETF</t>
  </si>
  <si>
    <t>KNO</t>
  </si>
  <si>
    <t>Investment Managers Series Trust II AXS Knowledge Leaders ETF</t>
  </si>
  <si>
    <t>Knowledge Leaders Capital</t>
  </si>
  <si>
    <t>2015-07-06</t>
  </si>
  <si>
    <t>AFK</t>
  </si>
  <si>
    <t>VanEck Africa Index ETF</t>
  </si>
  <si>
    <t>26.36%</t>
  </si>
  <si>
    <t>2008-07-09</t>
  </si>
  <si>
    <t>PIN</t>
  </si>
  <si>
    <t>Invesco India ETF</t>
  </si>
  <si>
    <t>ADIV</t>
  </si>
  <si>
    <t>SmartETFs Asia Pacific Dividend Builder ETF</t>
  </si>
  <si>
    <t>SmartETFs</t>
  </si>
  <si>
    <t>14.31%</t>
  </si>
  <si>
    <t>2006-03-30</t>
  </si>
  <si>
    <t>MUSQ</t>
  </si>
  <si>
    <t>MUSQ Global Music Industry Index ETF</t>
  </si>
  <si>
    <t>2023-07-05</t>
  </si>
  <si>
    <t>MNA</t>
  </si>
  <si>
    <t>NYLI Merger Arbitrage ETF</t>
  </si>
  <si>
    <t>2009-11-16</t>
  </si>
  <si>
    <t>RTRE</t>
  </si>
  <si>
    <t>Collaborative Investment Series Trust Rareview Total Return Bo</t>
  </si>
  <si>
    <t>TRND</t>
  </si>
  <si>
    <t>Pacer Trendpilot Fund of Funds ETF</t>
  </si>
  <si>
    <t>Pacer</t>
  </si>
  <si>
    <t>2019-05-02</t>
  </si>
  <si>
    <t>MSOS</t>
  </si>
  <si>
    <t>AdvisorShares Trust AdvisorShares Pure US Cannabis ETF</t>
  </si>
  <si>
    <t>2020-08-31</t>
  </si>
  <si>
    <t>NBCE</t>
  </si>
  <si>
    <t>Neuberger Berman ETF Trust Neuberger Berman China Equity ETF</t>
  </si>
  <si>
    <t>Neuberger Berman</t>
  </si>
  <si>
    <t>2023-10-12</t>
  </si>
  <si>
    <t>URNM</t>
  </si>
  <si>
    <t>Sprott Uranium Miners ETF</t>
  </si>
  <si>
    <t>2019-12-02</t>
  </si>
  <si>
    <t>KOCG</t>
  </si>
  <si>
    <t>NEOS ETF Trust FIS Knights of Columbus Global Belief ETF</t>
  </si>
  <si>
    <t>Faith Investor</t>
  </si>
  <si>
    <t>2021-07-12</t>
  </si>
  <si>
    <t>GAEM</t>
  </si>
  <si>
    <t xml:space="preserve">Simplify Exchange Traded Funds Simplify Gamma Emerging Market </t>
  </si>
  <si>
    <t>Emerging Markets Bond</t>
  </si>
  <si>
    <t>2024-08-11</t>
  </si>
  <si>
    <t>EMM</t>
  </si>
  <si>
    <t>Global X Funds Global X Emerging Markets ex-China ETF</t>
  </si>
  <si>
    <t>2010-09-23</t>
  </si>
  <si>
    <t>GK</t>
  </si>
  <si>
    <t>AdvisorShares Gerber Kawasaki ETF</t>
  </si>
  <si>
    <t>2021-06-30</t>
  </si>
  <si>
    <t>FTHI</t>
  </si>
  <si>
    <t>First Trust BuyWrite Income ETF</t>
  </si>
  <si>
    <t>DEED</t>
  </si>
  <si>
    <t>First Trust Securitized Plus ETF</t>
  </si>
  <si>
    <t>CTA</t>
  </si>
  <si>
    <t>Simplify Exchange Traded Funds Simplify Managed Futures Strate</t>
  </si>
  <si>
    <t>WUGI</t>
  </si>
  <si>
    <t>AXS Esoterica NextG Economy ETF</t>
  </si>
  <si>
    <t>CNBS</t>
  </si>
  <si>
    <t>Amplify Seymour Cannabis ETF</t>
  </si>
  <si>
    <t>2019-07-14</t>
  </si>
  <si>
    <t>NDIA</t>
  </si>
  <si>
    <t>Global X Funds Global X India Active ETF</t>
  </si>
  <si>
    <t>2023-08-16</t>
  </si>
  <si>
    <t>SPBC</t>
  </si>
  <si>
    <t>Simplify US Equity PLUS Bitcoin Strategy ETF</t>
  </si>
  <si>
    <t>BUZZ</t>
  </si>
  <si>
    <t>VanEck Social Sentiment ETF</t>
  </si>
  <si>
    <t>29.39%</t>
  </si>
  <si>
    <t>DBO</t>
  </si>
  <si>
    <t>Invesco DB Oil Fund</t>
  </si>
  <si>
    <t>DBE</t>
  </si>
  <si>
    <t>Invesco DB Energy Fund</t>
  </si>
  <si>
    <t>SKRE</t>
  </si>
  <si>
    <t>Tuttle Capital Daily 2X Inverse Regional Banks ETF</t>
  </si>
  <si>
    <t>Equities - Banks - Short</t>
  </si>
  <si>
    <t>2024-01-03</t>
  </si>
  <si>
    <t>SUPP</t>
  </si>
  <si>
    <t>TCW Transform Supply Chain ETF</t>
  </si>
  <si>
    <t>TCW ETF</t>
  </si>
  <si>
    <t>2023-02-13</t>
  </si>
  <si>
    <t>FOXY</t>
  </si>
  <si>
    <t>Simplify Exchange Traded Funds Simplify Currency Strategy ETF</t>
  </si>
  <si>
    <t>RAAX</t>
  </si>
  <si>
    <t>VanEck Real Assets ETF</t>
  </si>
  <si>
    <t>2018-04-08</t>
  </si>
  <si>
    <t>TSLG</t>
  </si>
  <si>
    <t>Leverage Shares 2X Long TSLA Daily ETF</t>
  </si>
  <si>
    <t>Themes ETF Trust</t>
  </si>
  <si>
    <t>MGNR</t>
  </si>
  <si>
    <t>American Beacon Select Funds American Beacon GLG Natural Resou</t>
  </si>
  <si>
    <t>2024-02-04</t>
  </si>
  <si>
    <t>TEK</t>
  </si>
  <si>
    <t>BlackRock ETF Trust iShares Technology Opportunities Active ET</t>
  </si>
  <si>
    <t>BlackRock</t>
  </si>
  <si>
    <t>2024-10-20</t>
  </si>
  <si>
    <t>GSFP</t>
  </si>
  <si>
    <t>Goldman Sachs Future Planet Equity ETF</t>
  </si>
  <si>
    <t>PJFV</t>
  </si>
  <si>
    <t>PGIM ETF Trust PGIM Jennison Focused Value ETF</t>
  </si>
  <si>
    <t>GDOC</t>
  </si>
  <si>
    <t>Goldman Sachs Future Health Care Equity ETF</t>
  </si>
  <si>
    <t>Goldman Sachs</t>
  </si>
  <si>
    <t>2021-11-08</t>
  </si>
  <si>
    <t>USAI</t>
  </si>
  <si>
    <t>Pacer American Energy Independence ETF</t>
  </si>
  <si>
    <t>2017-12-11</t>
  </si>
  <si>
    <t>AZTD</t>
  </si>
  <si>
    <t>Tidal ETF Trust Aztlan Global Stock Selection DM SMID ETF</t>
  </si>
  <si>
    <t>20.14%</t>
  </si>
  <si>
    <t>MNTL</t>
  </si>
  <si>
    <t>Tema Neuroscience and Mental Health ETF</t>
  </si>
  <si>
    <t>Tema Global Limited</t>
  </si>
  <si>
    <t>2024-01-21</t>
  </si>
  <si>
    <t>AMOM</t>
  </si>
  <si>
    <t>QRAFT AI-Enhanced U.S. Large Cap Momentum ETF</t>
  </si>
  <si>
    <t>10.01%</t>
  </si>
  <si>
    <t>2019-05-19</t>
  </si>
  <si>
    <t>MRGR</t>
  </si>
  <si>
    <t>ProShares Merger ETF</t>
  </si>
  <si>
    <t>2012-12-10</t>
  </si>
  <si>
    <t>GURU</t>
  </si>
  <si>
    <t>Global X Guru Index ETF</t>
  </si>
  <si>
    <t>WOMN</t>
  </si>
  <si>
    <t>Impact Shares Trust I ETF Impact Shares YWCA Womenas Empowerme</t>
  </si>
  <si>
    <t>Impact Shares</t>
  </si>
  <si>
    <t>2018-08-23</t>
  </si>
  <si>
    <t>PJFG</t>
  </si>
  <si>
    <t>PGIM ETF Trust PGIM Jennison Focused Growth ETF</t>
  </si>
  <si>
    <t>SRHR</t>
  </si>
  <si>
    <t>Elevation Series Trust SRH REIT Covered Call ETF</t>
  </si>
  <si>
    <t>Paralel Advisors LLC</t>
  </si>
  <si>
    <t>ARKK</t>
  </si>
  <si>
    <t>ARK Innovation ETF</t>
  </si>
  <si>
    <t>36.57%</t>
  </si>
  <si>
    <t>ARKG</t>
  </si>
  <si>
    <t>ARK Genomic Revolution ETF</t>
  </si>
  <si>
    <t>-11.98%</t>
  </si>
  <si>
    <t>ARKW</t>
  </si>
  <si>
    <t>ARK Next Generation Internet ETF</t>
  </si>
  <si>
    <t>65.72%</t>
  </si>
  <si>
    <t>ZIG</t>
  </si>
  <si>
    <t>The Acquirers Fund</t>
  </si>
  <si>
    <t>NRSH</t>
  </si>
  <si>
    <t>Tidal ETF Trust Aztlan North America Nearshoring Stock Selecti</t>
  </si>
  <si>
    <t>Aztlan ETFs</t>
  </si>
  <si>
    <t>2023-11-28</t>
  </si>
  <si>
    <t>CPII</t>
  </si>
  <si>
    <t>American Beacon Select Funds American Beacon Ionic Inflation P</t>
  </si>
  <si>
    <t>Inflation-Protected Bond</t>
  </si>
  <si>
    <t>Ionic Capital Management</t>
  </si>
  <si>
    <t>2022-06-27</t>
  </si>
  <si>
    <t>FTHF</t>
  </si>
  <si>
    <t>First Trust Exchange-Traded Fund II First Trust Emerging Marke</t>
  </si>
  <si>
    <t>RNWZ</t>
  </si>
  <si>
    <t>Listed Funds Trust TrueShares Eagle Global Renewable Energy In</t>
  </si>
  <si>
    <t>LQAI</t>
  </si>
  <si>
    <t>Exchange Listed Funds Trust LG QRAFT AI-Powered U.S. Large Cap</t>
  </si>
  <si>
    <t>QRAFT Technologies, Inc</t>
  </si>
  <si>
    <t>2023-11-06</t>
  </si>
  <si>
    <t>BRAZ</t>
  </si>
  <si>
    <t>Global X Funds Global X Brazil Active ETF</t>
  </si>
  <si>
    <t>-3.76%</t>
  </si>
  <si>
    <t>2023-08-15</t>
  </si>
  <si>
    <t>NIKL</t>
  </si>
  <si>
    <t>Sprott Nickel Miners ETF</t>
  </si>
  <si>
    <t>2023-03-20</t>
  </si>
  <si>
    <t>GMMA</t>
  </si>
  <si>
    <t>Tidal Trust III GammaRoad Market Navigation ETF</t>
  </si>
  <si>
    <t>GammaRoad</t>
  </si>
  <si>
    <t>2024-09-15</t>
  </si>
  <si>
    <t>CPAI</t>
  </si>
  <si>
    <t>Northern Lights Fund Trust III Counterpoint Quantitative Equit</t>
  </si>
  <si>
    <t>Counterpoint Funds</t>
  </si>
  <si>
    <t>XOVR</t>
  </si>
  <si>
    <t>ERShares Private-Public Crossover ETF</t>
  </si>
  <si>
    <t>EntrepreneurShares</t>
  </si>
  <si>
    <t>2017-11-06</t>
  </si>
  <si>
    <t>KNG</t>
  </si>
  <si>
    <t>FT Vest S&amp;P 500 Dividend Aristocrats Target Income ETF</t>
  </si>
  <si>
    <t>2018-03-25</t>
  </si>
  <si>
    <t>DYLD</t>
  </si>
  <si>
    <t>LeaderShares Dynamic Yield ETF</t>
  </si>
  <si>
    <t>2021-06-27</t>
  </si>
  <si>
    <t>PSFF</t>
  </si>
  <si>
    <t>Pacer Swan SOS Fund of Funds ETF</t>
  </si>
  <si>
    <t>2020-12-28</t>
  </si>
  <si>
    <t>GRNY</t>
  </si>
  <si>
    <t>Tidal ETF Trust Fundstrat Granny Shots US Large Cap ETF</t>
  </si>
  <si>
    <t>RSMC</t>
  </si>
  <si>
    <t>Tidal Trust III Rockefeller U.S. Small-Mid Cap ETF</t>
  </si>
  <si>
    <t>FTQI</t>
  </si>
  <si>
    <t>First Trust Nasdaq BuyWrite Income ETF</t>
  </si>
  <si>
    <t>MDIV</t>
  </si>
  <si>
    <t>Multi-Asset Diversified Income Index Fund</t>
  </si>
  <si>
    <t>2012-08-12</t>
  </si>
  <si>
    <t>ARKF</t>
  </si>
  <si>
    <t>ARK FinTech Innovation ETF</t>
  </si>
  <si>
    <t>60.01%</t>
  </si>
  <si>
    <t>COPJ</t>
  </si>
  <si>
    <t>Sprott Junior Copper Miners ETF</t>
  </si>
  <si>
    <t>TDVI</t>
  </si>
  <si>
    <t>FT Vest Technology Dividend Target Income ETF</t>
  </si>
  <si>
    <t>MFUT</t>
  </si>
  <si>
    <t>Tidal Trust II Cambria Chesapeake Pure Trend ETF</t>
  </si>
  <si>
    <t>ERNZ</t>
  </si>
  <si>
    <t>TrueShares Active Yield ETF</t>
  </si>
  <si>
    <t>Moderately Aggressive Allocation</t>
  </si>
  <si>
    <t>RDVI</t>
  </si>
  <si>
    <t>FT Vest Rising Dividend Achievers Target Income ETF</t>
  </si>
  <si>
    <t>RPHS</t>
  </si>
  <si>
    <t>Two Roads Shared Trust Regents Park Hedged Market Strategy ETF</t>
  </si>
  <si>
    <t>WLTG</t>
  </si>
  <si>
    <t>ETF Opportunities Trust WealthTrust DBS Long Term Growth ETF</t>
  </si>
  <si>
    <t>WealthTrust Asset Management</t>
  </si>
  <si>
    <t>2021-12-05</t>
  </si>
  <si>
    <t>ILDR</t>
  </si>
  <si>
    <t>First Trust Innovation Leaders ETF</t>
  </si>
  <si>
    <t>2021-05-24</t>
  </si>
  <si>
    <t>NANC</t>
  </si>
  <si>
    <t>Unusual Whales Subversive Democratic Trading ETF</t>
  </si>
  <si>
    <t>Subversive Capital</t>
  </si>
  <si>
    <t>VOLT</t>
  </si>
  <si>
    <t>Tema Electrification ETF</t>
  </si>
  <si>
    <t>LSAF</t>
  </si>
  <si>
    <t>LeaderShares AlphaFactor US Core Equity ETF</t>
  </si>
  <si>
    <t>2018-09-30</t>
  </si>
  <si>
    <t>HRTS</t>
  </si>
  <si>
    <t>Tema GLP-1 Obesity &amp; Cardiometabolic ETF</t>
  </si>
  <si>
    <t>2023-11-19</t>
  </si>
  <si>
    <t>DARP</t>
  </si>
  <si>
    <t>Grizzle Growth ETF</t>
  </si>
  <si>
    <t>PWRD</t>
  </si>
  <si>
    <t>TCW Transform Systems ETF</t>
  </si>
  <si>
    <t>GBUY</t>
  </si>
  <si>
    <t>Goldman Sachs Future Consumer Equity ETF</t>
  </si>
  <si>
    <t>CHAT</t>
  </si>
  <si>
    <t>Roundhill Generative AI &amp; Technology ETF</t>
  </si>
  <si>
    <t>23.79%</t>
  </si>
  <si>
    <t>DBB</t>
  </si>
  <si>
    <t>Invesco DB Base Metals Fund</t>
  </si>
  <si>
    <t>GOP</t>
  </si>
  <si>
    <t>Unusual Whales Subversive Republican Trading ETF</t>
  </si>
  <si>
    <t>SMIN</t>
  </si>
  <si>
    <t>Ishares MSCI India Small Cap ETF</t>
  </si>
  <si>
    <t>RNEM</t>
  </si>
  <si>
    <t>Emerging Markets Equity Select ETF</t>
  </si>
  <si>
    <t>ACVF</t>
  </si>
  <si>
    <t>American Conservative Values ETF</t>
  </si>
  <si>
    <t>ACV ETFs</t>
  </si>
  <si>
    <t>13.03%</t>
  </si>
  <si>
    <t>2020-10-27</t>
  </si>
  <si>
    <t>PIO</t>
  </si>
  <si>
    <t>Invesco Global Water ETF</t>
  </si>
  <si>
    <t>ARKQ</t>
  </si>
  <si>
    <t>ARK Autonomous Technology &amp; Robotics ETF</t>
  </si>
  <si>
    <t>47.79%</t>
  </si>
  <si>
    <t>AIEQ</t>
  </si>
  <si>
    <t>Amplify ETF Trust Amplify AI Powered Equity ETF</t>
  </si>
  <si>
    <t>15.08%</t>
  </si>
  <si>
    <t>2017-10-16</t>
  </si>
  <si>
    <t>ARKX</t>
  </si>
  <si>
    <t>ARK Space Exploration &amp; Innovation ETF</t>
  </si>
  <si>
    <t>43.31%</t>
  </si>
  <si>
    <t>ACTV</t>
  </si>
  <si>
    <t>LeaderShares Activist Leaders ETF</t>
  </si>
  <si>
    <t>-5.71%</t>
  </si>
  <si>
    <t>AIS</t>
  </si>
  <si>
    <t>Tidal Trust III VistaShares Artificial Intelligence Supercycle</t>
  </si>
  <si>
    <t>3.07%</t>
  </si>
  <si>
    <t>MAVF</t>
  </si>
  <si>
    <t>EA Series Trust Matrix Advisors Value ETF</t>
  </si>
  <si>
    <t>Matrix Asset Advisors Inc</t>
  </si>
  <si>
    <t>1996-06-30</t>
  </si>
  <si>
    <t>NSI</t>
  </si>
  <si>
    <t>National Security Emerging Markets Index ETF</t>
  </si>
  <si>
    <t>National security index</t>
  </si>
  <si>
    <t>2023-12-05</t>
  </si>
  <si>
    <t>SOVF</t>
  </si>
  <si>
    <t>Elevation Series Trust Sovereign's Capital Flourish Fund</t>
  </si>
  <si>
    <t>RSHO</t>
  </si>
  <si>
    <t>Tema ETF Trust Tema American Reshoring ETF</t>
  </si>
  <si>
    <t>AFSM</t>
  </si>
  <si>
    <t>First Trust Active Factor Small Cap ETF</t>
  </si>
  <si>
    <t>FDND</t>
  </si>
  <si>
    <t>First Trust Exchange-Traded Fund IV FT Vest Dow Jones Internet</t>
  </si>
  <si>
    <t>BELT</t>
  </si>
  <si>
    <t>iShares Long-Term U.S. Equity Active ETF</t>
  </si>
  <si>
    <t>3.77%</t>
  </si>
  <si>
    <t>2024-06-16</t>
  </si>
  <si>
    <t>GRW</t>
  </si>
  <si>
    <t>TCW Compounders ETF</t>
  </si>
  <si>
    <t>ARMG</t>
  </si>
  <si>
    <t>Leverage Shares 2X Long ARM Daily ETF</t>
  </si>
  <si>
    <t>-31.41%</t>
  </si>
  <si>
    <t>GSC</t>
  </si>
  <si>
    <t>Goldman Sachs Small Cap Equity ETF</t>
  </si>
  <si>
    <t>GTEK</t>
  </si>
  <si>
    <t>Goldman Sachs Future Tech Leaders Equity ETF</t>
  </si>
  <si>
    <t>SEMI</t>
  </si>
  <si>
    <t>Columbia Select Technology ETF</t>
  </si>
  <si>
    <t>Columbia Threadneedle</t>
  </si>
  <si>
    <t>2022-03-28</t>
  </si>
  <si>
    <t>SPRX</t>
  </si>
  <si>
    <t>Spear Alpha ETF</t>
  </si>
  <si>
    <t>HARD</t>
  </si>
  <si>
    <t>Simplify Exchange Traded Funds Simplify Commodities Strategy N</t>
  </si>
  <si>
    <t>QRFT</t>
  </si>
  <si>
    <t>QRAFT AI-Enhanced U.S. Large Cap ETF</t>
  </si>
  <si>
    <t>INCO</t>
  </si>
  <si>
    <t>Columbia India Consumer ETF</t>
  </si>
  <si>
    <t>2011-08-09</t>
  </si>
  <si>
    <t>INDF</t>
  </si>
  <si>
    <t>Range India Financials ETF</t>
  </si>
  <si>
    <t>PBD</t>
  </si>
  <si>
    <t>Invesco Global Clean Energy ETF</t>
  </si>
  <si>
    <t>2007-06-12</t>
  </si>
  <si>
    <t>LIT</t>
  </si>
  <si>
    <t>Global X Lithium &amp; Battery Tech ETF</t>
  </si>
  <si>
    <t>2010-07-21</t>
  </si>
  <si>
    <t>BETZ</t>
  </si>
  <si>
    <t>Roundhill Sports Betting &amp; iGaming ETF</t>
  </si>
  <si>
    <t>24.62%</t>
  </si>
  <si>
    <t>2020-06-02</t>
  </si>
  <si>
    <t>AIFD</t>
  </si>
  <si>
    <t>TCW Artificial Intelligence ETF</t>
  </si>
  <si>
    <t>8.60%</t>
  </si>
  <si>
    <t>2017-08-30</t>
  </si>
  <si>
    <t>GEME</t>
  </si>
  <si>
    <t>Pacific North of South EM Equity Active ETF</t>
  </si>
  <si>
    <t>Pacific Capital Partners Limited</t>
  </si>
  <si>
    <t>EMDM</t>
  </si>
  <si>
    <t>First Trust Exchange-Traded Fund II First Trust Bloomberg Emer</t>
  </si>
  <si>
    <t>2023-03-01</t>
  </si>
  <si>
    <t>ITEQ</t>
  </si>
  <si>
    <t>Amplify ETF Trust Amplify BlueStar Israel Technology ETF</t>
  </si>
  <si>
    <t>OOQB</t>
  </si>
  <si>
    <t>One One Nasdaq-100 and Bitcoin ETF</t>
  </si>
  <si>
    <t>Volatility Shares LLC</t>
  </si>
  <si>
    <t>2025-02-17</t>
  </si>
  <si>
    <t>WGMI</t>
  </si>
  <si>
    <t>CoinShares Valkyrie Bitcoin Miners ETF</t>
  </si>
  <si>
    <t>2022-02-06</t>
  </si>
  <si>
    <t>OOSB</t>
  </si>
  <si>
    <t>One One S&amp;P 500 and Bitcoin ETF</t>
  </si>
  <si>
    <t>EMC</t>
  </si>
  <si>
    <t>Global X Funds Global X Emerging Markets Great Consumer ETF</t>
  </si>
  <si>
    <t>AMDG</t>
  </si>
  <si>
    <t>Leverage Shares 2X Long AMD Daily ETF</t>
  </si>
  <si>
    <t>-25.55%</t>
  </si>
  <si>
    <t>CGRO</t>
  </si>
  <si>
    <t>Tidal Trust II CoreValues Alpha Greater China Growth ETF</t>
  </si>
  <si>
    <t>MSA Power Funds LLC</t>
  </si>
  <si>
    <t>24.10%</t>
  </si>
  <si>
    <t>GYLD</t>
  </si>
  <si>
    <t>Arrow Dow Jones Global Yield ETF ETF</t>
  </si>
  <si>
    <t>KSA</t>
  </si>
  <si>
    <t>iShares Trust iShares MSCI Saudi Arabia ETF</t>
  </si>
  <si>
    <t>2015-09-15</t>
  </si>
  <si>
    <t>AOTG</t>
  </si>
  <si>
    <t>AOT Growth and Innovation ETF</t>
  </si>
  <si>
    <t>AOT Invest LLC</t>
  </si>
  <si>
    <t>23.88%</t>
  </si>
  <si>
    <t>CANC</t>
  </si>
  <si>
    <t>Tema Oncology ETF</t>
  </si>
  <si>
    <t>-7.54%</t>
  </si>
  <si>
    <t>AWAY</t>
  </si>
  <si>
    <t>Amplify ETF Trust Amplify Travel Tech ETF</t>
  </si>
  <si>
    <t>8.04%</t>
  </si>
  <si>
    <t>TSMG</t>
  </si>
  <si>
    <t>Leverage Shares 2X Long TSM Daily ETF</t>
  </si>
  <si>
    <t>NVDG</t>
  </si>
  <si>
    <t>Leverage Shares 2X Long NVDA Daily ETF</t>
  </si>
  <si>
    <t>IPAY</t>
  </si>
  <si>
    <t>Amplify Digital Payments ETF</t>
  </si>
  <si>
    <t>2015-07-14</t>
  </si>
  <si>
    <t>SOXL</t>
  </si>
  <si>
    <t>Direxion Daily Semiconductor Bull 3X Shares</t>
  </si>
  <si>
    <t>ASMG</t>
  </si>
  <si>
    <t>Leverage Shares 2X Long ASML Daily ETF</t>
  </si>
  <si>
    <t>-8.18%</t>
  </si>
  <si>
    <t>JULU</t>
  </si>
  <si>
    <t>SHL Telemedicine Ltd AllianzIM U.S. Equity Buffer15 Uncapped J</t>
  </si>
  <si>
    <t>AllianzIM</t>
  </si>
  <si>
    <t>MAYU</t>
  </si>
  <si>
    <t>SHL Telemedicine Ltd AllianzIM U.S. Equity Buffer15 Uncapped M</t>
  </si>
  <si>
    <t>NVBT</t>
  </si>
  <si>
    <t>AIM ETF Products Trust AllianzIM U.S. Large Cap Buffer10 Nov E</t>
  </si>
  <si>
    <t>2022-10-30</t>
  </si>
  <si>
    <t>ARLU</t>
  </si>
  <si>
    <t>SHL Telemedicine Ltd AllianzIM U.S. Equity Buffer15 Uncapped A</t>
  </si>
  <si>
    <t>7.17%</t>
  </si>
  <si>
    <t>MAYT</t>
  </si>
  <si>
    <t>AIM ETF Products Trust AllianzIM U.S. Large Cap Buffer10 May E</t>
  </si>
  <si>
    <t>2023-04-27</t>
  </si>
  <si>
    <t>UUP</t>
  </si>
  <si>
    <t>Invesco DB USD Index Bullish Fund ETF</t>
  </si>
  <si>
    <t>SEPW</t>
  </si>
  <si>
    <t>AIM ETF Products Trust AllianzIM U.S. Large Cap Buffer20 Sep E</t>
  </si>
  <si>
    <t>NVBW</t>
  </si>
  <si>
    <t>AIM ETF Products Trust AllianzIM U.S. Large Cap Buffer20 Nov E</t>
  </si>
  <si>
    <t>FLAO</t>
  </si>
  <si>
    <t>AIM ETF Products Trust AllianzIM U.S. Equity 6 Month Floor5 Ap</t>
  </si>
  <si>
    <t>SIXZ</t>
  </si>
  <si>
    <t>SHL Telemedicine Ltd AllianzIM U.S. Large Cap 6 Month Buffer10</t>
  </si>
  <si>
    <t>IOPP</t>
  </si>
  <si>
    <t>Simplify Exchange Traded Funds Simplify Tara India Opportuniti</t>
  </si>
  <si>
    <t>AUGT</t>
  </si>
  <si>
    <t>AIM ETF Products Trust AllianzIM U.S. Large Cap Buffer10 Aug E</t>
  </si>
  <si>
    <t>11.38%</t>
  </si>
  <si>
    <t>MAYW</t>
  </si>
  <si>
    <t>AIM ETF Products Trust AllianzIM U.S. Large Cap Buffer20 May E</t>
  </si>
  <si>
    <t>SEPT</t>
  </si>
  <si>
    <t>AIM ETF Products Trust AllianzIM U.S. Large Cap Buffer10 Sep E</t>
  </si>
  <si>
    <t>APRW</t>
  </si>
  <si>
    <t>AllianzIM U.S. Large Cap Buffer20 APR ETF</t>
  </si>
  <si>
    <t>7.12%</t>
  </si>
  <si>
    <t>JANT</t>
  </si>
  <si>
    <t>AllianzIM U.S. Large Cap Buffer10 Jan ETF</t>
  </si>
  <si>
    <t>JUNW</t>
  </si>
  <si>
    <t>AIM ETF Products Trust AllianzIM U.S. Large Cap Buffer20 Jun E</t>
  </si>
  <si>
    <t>2023-05-30</t>
  </si>
  <si>
    <t>SIXO</t>
  </si>
  <si>
    <t>AllianzIM U.S. Large Cap 6 Month Buffer10 Apr/Oct ETF</t>
  </si>
  <si>
    <t>OCTW</t>
  </si>
  <si>
    <t>AllianzIM U.S. Large Cap Buffer20 Oct ETF</t>
  </si>
  <si>
    <t>LUX</t>
  </si>
  <si>
    <t>Tema ETF Trust Tema Luxury ETF</t>
  </si>
  <si>
    <t>RISN</t>
  </si>
  <si>
    <t>Inspire Tactical Balanced ETF</t>
  </si>
  <si>
    <t>SIXP</t>
  </si>
  <si>
    <t>AIM ETF Products Trust AllianzIM U.S. Large Cap 6 Month Buffer</t>
  </si>
  <si>
    <t>JUNT</t>
  </si>
  <si>
    <t>AIM ETF Products Trust AllianzIM U.S. Large Cap Buffer10 Jun E</t>
  </si>
  <si>
    <t>JANW</t>
  </si>
  <si>
    <t>AllianzIM U.S. Large Cap Buffer20 Jan ETF</t>
  </si>
  <si>
    <t>PRFD</t>
  </si>
  <si>
    <t>PIMCO U.S. Treasury Index Fund PIMCO Preferred and Capital Sec</t>
  </si>
  <si>
    <t>OACP</t>
  </si>
  <si>
    <t>Unified Series Trust OneAscent Core Plus Bond ETF</t>
  </si>
  <si>
    <t>2022-03-29</t>
  </si>
  <si>
    <t>MARW</t>
  </si>
  <si>
    <t>AIM ETF Products Trust AllianzIM U.S. Large Cap Buffer20 Mar E</t>
  </si>
  <si>
    <t>2023-02-27</t>
  </si>
  <si>
    <t>FEBW</t>
  </si>
  <si>
    <t>AIM ETF Products Trust AllianzIM U.S. Large Cap Buffer20 Feb E</t>
  </si>
  <si>
    <t>JNEU</t>
  </si>
  <si>
    <t>JPSV</t>
  </si>
  <si>
    <t>J.P. Morgan Exchange-Traded Fund Trust JPMorgan Active Small C</t>
  </si>
  <si>
    <t>JPMorgan</t>
  </si>
  <si>
    <t>2023-03-06</t>
  </si>
  <si>
    <t>SIXD</t>
  </si>
  <si>
    <t>APRT</t>
  </si>
  <si>
    <t>AllianzIM U.S. Large Cap Buffer10 APR ETF</t>
  </si>
  <si>
    <t>8.45%</t>
  </si>
  <si>
    <t>AUGW</t>
  </si>
  <si>
    <t>AIM ETF Products Trust AllianzIM U.S. Large Cap Buffer20 Aug E</t>
  </si>
  <si>
    <t>MART</t>
  </si>
  <si>
    <t>AIM ETF Products Trust AllianzIM U.S. Large Cap Buffer10 Mar E</t>
  </si>
  <si>
    <t>DECW</t>
  </si>
  <si>
    <t>AIM ETF Products Trust AllianzIM U.S. Large Cap Buffer20 Dec E</t>
  </si>
  <si>
    <t>SIXF</t>
  </si>
  <si>
    <t>SIXJ</t>
  </si>
  <si>
    <t>JULW</t>
  </si>
  <si>
    <t>AllianzIM U.S. Large Cap Buffer20 Jul ETF</t>
  </si>
  <si>
    <t>FEBT</t>
  </si>
  <si>
    <t>AIM ETF Products Trust AllianzIM U.S. Large Cap Buffer10 Feb E</t>
  </si>
  <si>
    <t>JANU</t>
  </si>
  <si>
    <t>AIM ETF Products Trust AllianzIM U.S. Equity Buffer15 Uncapped</t>
  </si>
  <si>
    <t>OCTT</t>
  </si>
  <si>
    <t>AllianzIM U.S. Large Cap Buffer10 Oct ETF</t>
  </si>
  <si>
    <t>DECT</t>
  </si>
  <si>
    <t>AIM ETF Products Trust AllianzIM U.S. Large Cap Buffer10 Dec E</t>
  </si>
  <si>
    <t>FLJJ</t>
  </si>
  <si>
    <t>AIM ETF Products Trust AllianzIM U.S. Equity 6 Month Floor5 Ja</t>
  </si>
  <si>
    <t>HERD</t>
  </si>
  <si>
    <t>Pacer Cash Cows Fund of Funds ETF</t>
  </si>
  <si>
    <t>JULT</t>
  </si>
  <si>
    <t>AllianzIM U.S. Large Cap Buffer10 Jul ETF</t>
  </si>
  <si>
    <t>KWT</t>
  </si>
  <si>
    <t>iShares Trust iShares MSCI Kuwait ETF</t>
  </si>
  <si>
    <t>FXI</t>
  </si>
  <si>
    <t>iShares China Large-Cap ETF</t>
  </si>
  <si>
    <t>2004-10-04</t>
  </si>
  <si>
    <t>CUT</t>
  </si>
  <si>
    <t>Invesco MSCI Global Timber ETF</t>
  </si>
  <si>
    <t>DBP</t>
  </si>
  <si>
    <t>Invesco DB Precious Metals Fund</t>
  </si>
  <si>
    <t>Commodities - Precious Metals</t>
  </si>
  <si>
    <t>SIXH</t>
  </si>
  <si>
    <t>ETC 6 Meridian Hedged Equity Index Option ETF</t>
  </si>
  <si>
    <t>2020-05-10</t>
  </si>
  <si>
    <t>UDN</t>
  </si>
  <si>
    <t>Invesco DB USD Index Bearish ETF</t>
  </si>
  <si>
    <t>2007-02-19</t>
  </si>
  <si>
    <t>BLOK</t>
  </si>
  <si>
    <t>Amplify Transformational Data Sharing ETF</t>
  </si>
  <si>
    <t>47.01%</t>
  </si>
  <si>
    <t>EEMS</t>
  </si>
  <si>
    <t>iShares MSCI Emerging Markets Small Cap ETF</t>
  </si>
  <si>
    <t>2011-08-15</t>
  </si>
  <si>
    <t>MAGA</t>
  </si>
  <si>
    <t>Point Bridge America First ETF</t>
  </si>
  <si>
    <t>Point Bridge Capital</t>
  </si>
  <si>
    <t>2017-09-05</t>
  </si>
  <si>
    <t>JHAC</t>
  </si>
  <si>
    <t>John Hancock Exchange-Traded Fund Trust John Hancock Fundament</t>
  </si>
  <si>
    <t>John Hancock</t>
  </si>
  <si>
    <t>COM</t>
  </si>
  <si>
    <t>Direxion Auspice Broad Commodity Strategy ETF</t>
  </si>
  <si>
    <t>2017-03-29</t>
  </si>
  <si>
    <t>PFRL</t>
  </si>
  <si>
    <t>PGIM ETF Trust PGIM Floating Rate Income ETF</t>
  </si>
  <si>
    <t>SMRI</t>
  </si>
  <si>
    <t>Bushido Capital US Equity ETF</t>
  </si>
  <si>
    <t>CWS</t>
  </si>
  <si>
    <t>AdvisorShares Focused Equity ETF</t>
  </si>
  <si>
    <t>MOOD</t>
  </si>
  <si>
    <t>Relative Sentiment Tactical Allocation ETF</t>
  </si>
  <si>
    <t>Relative Sentiment</t>
  </si>
  <si>
    <t>2022-05-17</t>
  </si>
  <si>
    <t>KARS</t>
  </si>
  <si>
    <t>KraneShares Electric Vehicles and Future Mobility Index ETF</t>
  </si>
  <si>
    <t>2018-01-17</t>
  </si>
  <si>
    <t>HEEM</t>
  </si>
  <si>
    <t>iShares Currency Hedged MSCI Emerging Markets ETF</t>
  </si>
  <si>
    <t>RAYJ</t>
  </si>
  <si>
    <t>The Advisors' Inner Circle Fund III Rayliant SMDAM Japan Equit</t>
  </si>
  <si>
    <t>2024-04-02</t>
  </si>
  <si>
    <t>BKF</t>
  </si>
  <si>
    <t>iShares MSCI BIC ETF</t>
  </si>
  <si>
    <t>12.90%</t>
  </si>
  <si>
    <t>AAXJ</t>
  </si>
  <si>
    <t>iShares MSCI All Country Asia ex Japan ETF</t>
  </si>
  <si>
    <t>11.73%</t>
  </si>
  <si>
    <t>2008-08-12</t>
  </si>
  <si>
    <t>FYT</t>
  </si>
  <si>
    <t>First Trust Small Cap Value AlphaDEX Fund</t>
  </si>
  <si>
    <t>2011-04-18</t>
  </si>
  <si>
    <t>EEM</t>
  </si>
  <si>
    <t>iShares MSCI Emerging Index Fund</t>
  </si>
  <si>
    <t>2003-04-06</t>
  </si>
  <si>
    <t>SVOL</t>
  </si>
  <si>
    <t>Simplify Volatility Premium ETF</t>
  </si>
  <si>
    <t>2021-05-11</t>
  </si>
  <si>
    <t>SYNB</t>
  </si>
  <si>
    <t>Putnam ETF Trust Putnam BioRevolution ETF</t>
  </si>
  <si>
    <t>GLOW</t>
  </si>
  <si>
    <t>VictoryShares WestEnd Global Equity ETF</t>
  </si>
  <si>
    <t>Victory Capital</t>
  </si>
  <si>
    <t>TAN</t>
  </si>
  <si>
    <t>Invesco Solar ETF</t>
  </si>
  <si>
    <t>2008-04-14</t>
  </si>
  <si>
    <t>FYC</t>
  </si>
  <si>
    <t>First Trust Small Cap Growth AlphaDEX Fund</t>
  </si>
  <si>
    <t>FTRI</t>
  </si>
  <si>
    <t>First Trust Indxx Global Natural Resources Income ETF</t>
  </si>
  <si>
    <t>ARVR</t>
  </si>
  <si>
    <t>First Trust Indxx Metaverse ETF</t>
  </si>
  <si>
    <t>18.64%</t>
  </si>
  <si>
    <t>FMCX</t>
  </si>
  <si>
    <t>FM Focus Equity ETF</t>
  </si>
  <si>
    <t>FIRI</t>
  </si>
  <si>
    <t>Tidal ETF Trust FIRE Funds Income Target ETF</t>
  </si>
  <si>
    <t>Fire ETFs</t>
  </si>
  <si>
    <t>2024-11-17</t>
  </si>
  <si>
    <t>SCDV</t>
  </si>
  <si>
    <t>ETF Series Solutions Bahl &amp; Gaynor Small Cap Dividend ETF</t>
  </si>
  <si>
    <t>Bahl &amp; Gaynor Inc.</t>
  </si>
  <si>
    <t>GTR</t>
  </si>
  <si>
    <t>WisdomTree Target Range Fund</t>
  </si>
  <si>
    <t>FLDZ</t>
  </si>
  <si>
    <t>RiverNorth Patriot ETF</t>
  </si>
  <si>
    <t>2022-02-27</t>
  </si>
  <si>
    <t>SXQG</t>
  </si>
  <si>
    <t>ETC 6 Meridian Quality Growth ETF</t>
  </si>
  <si>
    <t>2021-05-09</t>
  </si>
  <si>
    <t>MDEV</t>
  </si>
  <si>
    <t>First Trust Indxx Medical Devices ETF</t>
  </si>
  <si>
    <t>2021-06-21</t>
  </si>
  <si>
    <t>FTDS</t>
  </si>
  <si>
    <t>First Trust Dividend Strength ETF</t>
  </si>
  <si>
    <t>SRLN</t>
  </si>
  <si>
    <t>SPDR Blackstone Senior Loan ETF</t>
  </si>
  <si>
    <t>Bank Loan</t>
  </si>
  <si>
    <t>2013-04-02</t>
  </si>
  <si>
    <t>FMHI</t>
  </si>
  <si>
    <t>First Trust Municipal High Income ETF</t>
  </si>
  <si>
    <t>FMCE</t>
  </si>
  <si>
    <t>Northern Lights Fund Trust IV FM Compounders Equity ETF</t>
  </si>
  <si>
    <t>PRIV</t>
  </si>
  <si>
    <t>SPDR SSGA IG Public &amp; Private Credit ETF</t>
  </si>
  <si>
    <t>HUSV</t>
  </si>
  <si>
    <t>2016-08-23</t>
  </si>
  <si>
    <t>BNGE</t>
  </si>
  <si>
    <t>First Trust S-Network Streaming and Gaming ETF</t>
  </si>
  <si>
    <t>33.37%</t>
  </si>
  <si>
    <t>XLSR</t>
  </si>
  <si>
    <t>SPDR SSGA U.S. Sector Rotation ETF</t>
  </si>
  <si>
    <t>2019-04-01</t>
  </si>
  <si>
    <t>BOND</t>
  </si>
  <si>
    <t>PIMCO Active Bond Exchange-Traded Fund Exchange-Traded Fund</t>
  </si>
  <si>
    <t>PIMCO</t>
  </si>
  <si>
    <t>-1.11%</t>
  </si>
  <si>
    <t>2012-02-28</t>
  </si>
  <si>
    <t>FNK</t>
  </si>
  <si>
    <t>First Trust Mid Cap Value AlphaDEX Fund</t>
  </si>
  <si>
    <t>CSRE</t>
  </si>
  <si>
    <t>Cohen &amp; Steers ETF Trust Cohen &amp; Steers Real Estate Active ETF</t>
  </si>
  <si>
    <t>AIRR</t>
  </si>
  <si>
    <t>First Trust RBA American Industrial Renaissance ETF</t>
  </si>
  <si>
    <t>14.29%</t>
  </si>
  <si>
    <t>2014-03-09</t>
  </si>
  <si>
    <t>BCUS</t>
  </si>
  <si>
    <t>Exchange Listed Funds Trust Bancreek U.S. Large Cap ETF</t>
  </si>
  <si>
    <t>11.94%</t>
  </si>
  <si>
    <t>2023-12-19</t>
  </si>
  <si>
    <t>DGIN</t>
  </si>
  <si>
    <t>VanEck ETF Trust VanEck Digital India ETF</t>
  </si>
  <si>
    <t>2022-02-14</t>
  </si>
  <si>
    <t>FNY</t>
  </si>
  <si>
    <t>First Trust Mid Cap Growth AlphaDEX Fund</t>
  </si>
  <si>
    <t>BSMC</t>
  </si>
  <si>
    <t>Brandes U.S. Small-Mid Cap Value ETF</t>
  </si>
  <si>
    <t>Brandes</t>
  </si>
  <si>
    <t>6.29%</t>
  </si>
  <si>
    <t>2023-10-02</t>
  </si>
  <si>
    <t>FTAG</t>
  </si>
  <si>
    <t>First Trust Indxx Global Agriculture ETF</t>
  </si>
  <si>
    <t>BINV</t>
  </si>
  <si>
    <t>Brandes International ETF</t>
  </si>
  <si>
    <t>15.18%</t>
  </si>
  <si>
    <t>FPXI</t>
  </si>
  <si>
    <t>First Trust International Equity Opportunities ETF</t>
  </si>
  <si>
    <t>NXTG</t>
  </si>
  <si>
    <t>First Trust Indxx NextG ETF</t>
  </si>
  <si>
    <t>2011-02-16</t>
  </si>
  <si>
    <t>FICS</t>
  </si>
  <si>
    <t>First Trust International Developed Capital Strength ETF</t>
  </si>
  <si>
    <t>2020-12-14</t>
  </si>
  <si>
    <t>GLIN</t>
  </si>
  <si>
    <t>VanEck India Growth Leaders ETF</t>
  </si>
  <si>
    <t>2010-08-23</t>
  </si>
  <si>
    <t>LBO</t>
  </si>
  <si>
    <t>EA Series Trust WHITEWOLF Publicly Listed Private Equity ETF</t>
  </si>
  <si>
    <t>WHITEWOLF</t>
  </si>
  <si>
    <t>LOUP</t>
  </si>
  <si>
    <t>Innovator Deepwater Frontier Tech ETF</t>
  </si>
  <si>
    <t>2018-07-23</t>
  </si>
  <si>
    <t>ECOW</t>
  </si>
  <si>
    <t>Pacer Emerging Markets Cash Cows 100 ETF</t>
  </si>
  <si>
    <t>2019-05-01</t>
  </si>
  <si>
    <t>FPXE</t>
  </si>
  <si>
    <t>First Trust IPOX Europe Equity Opportunities ETF</t>
  </si>
  <si>
    <t>KWEB</t>
  </si>
  <si>
    <t>KraneShares Trust KraneShares CSI China Internet ETF</t>
  </si>
  <si>
    <t>2013-07-30</t>
  </si>
  <si>
    <t>BPAY</t>
  </si>
  <si>
    <t>iShares FinTech Active ETF</t>
  </si>
  <si>
    <t>25.61%</t>
  </si>
  <si>
    <t>2022-08-15</t>
  </si>
  <si>
    <t>CARZ</t>
  </si>
  <si>
    <t>First Trust S-Network Electric &amp; Future Vehicle Ecosystem ETF</t>
  </si>
  <si>
    <t>-0.17%</t>
  </si>
  <si>
    <t>2011-05-08</t>
  </si>
  <si>
    <t>ARKA</t>
  </si>
  <si>
    <t>EA Series Trust ARK 21Shares Active Bitcoin Futures Strategy E</t>
  </si>
  <si>
    <t>-2.60%</t>
  </si>
  <si>
    <t>ARKZ</t>
  </si>
  <si>
    <t xml:space="preserve">EA Series Trust ARK 21Shares Active Ethereum Futures Strategy </t>
  </si>
  <si>
    <t>-41.23%</t>
  </si>
  <si>
    <t>OILK</t>
  </si>
  <si>
    <t>ProShares K-1 Free Crude Oil ETF</t>
  </si>
  <si>
    <t>2016-09-25</t>
  </si>
  <si>
    <t>BOAT</t>
  </si>
  <si>
    <t>SonicShares Global Shipping ETF</t>
  </si>
  <si>
    <t>-23.03%</t>
  </si>
  <si>
    <t>URA</t>
  </si>
  <si>
    <t>Global X Uranium ETF</t>
  </si>
  <si>
    <t>2010-11-03</t>
  </si>
  <si>
    <t>HEAT</t>
  </si>
  <si>
    <t>Touchstone ETF Trust Touchstone Climate Transition ETF</t>
  </si>
  <si>
    <t>ESG/Clean Energy</t>
  </si>
  <si>
    <t>BUFI</t>
  </si>
  <si>
    <t>AB International Buffer ETF</t>
  </si>
  <si>
    <t>AllianceBernstein</t>
  </si>
  <si>
    <t>7.52%</t>
  </si>
  <si>
    <t>BUFC</t>
  </si>
  <si>
    <t>AB Conservative Buffer ETF</t>
  </si>
  <si>
    <t>5.38%</t>
  </si>
  <si>
    <t>2023-12-11</t>
  </si>
  <si>
    <t>SILJ</t>
  </si>
  <si>
    <t>Amplify ETF Trust Amplify Junior Silver Miners ETF</t>
  </si>
  <si>
    <t>2012-11-27</t>
  </si>
  <si>
    <t>CZA</t>
  </si>
  <si>
    <t>Invesco Zacks Mid-Cap ETF</t>
  </si>
  <si>
    <t>KHYB</t>
  </si>
  <si>
    <t>KraneShares Asia Pacific High Income USD Bond ETF</t>
  </si>
  <si>
    <t>2018-06-25</t>
  </si>
  <si>
    <t>CPSF</t>
  </si>
  <si>
    <t>Calamos ETF Trust Calamos S&amp;P 500 Structured Alt Protection ET</t>
  </si>
  <si>
    <t>KLXY</t>
  </si>
  <si>
    <t>KraneShares Trust KraneShares Global Luxury Index ETF</t>
  </si>
  <si>
    <t>2023-09-05</t>
  </si>
  <si>
    <t>BALT</t>
  </si>
  <si>
    <t>Innovator Defined Wealth Shield ETF</t>
  </si>
  <si>
    <t>7.81%</t>
  </si>
  <si>
    <t>CPSN</t>
  </si>
  <si>
    <t>2024-10-31</t>
  </si>
  <si>
    <t>CPSO</t>
  </si>
  <si>
    <t>2024-09-30</t>
  </si>
  <si>
    <t>CPST</t>
  </si>
  <si>
    <t>2024-09-02</t>
  </si>
  <si>
    <t>JDVI</t>
  </si>
  <si>
    <t>John Hancock Exchange-Traded Fund Trust John Hancock Disciplin</t>
  </si>
  <si>
    <t>2023-12-18</t>
  </si>
  <si>
    <t>CPNS</t>
  </si>
  <si>
    <t>Calamos ETF Trust Calamos Nasdaq-100 Structured Alt Protection</t>
  </si>
  <si>
    <t>CPSR</t>
  </si>
  <si>
    <t>2025-03-02</t>
  </si>
  <si>
    <t>HYGW</t>
  </si>
  <si>
    <t>iShares Trust iShares High Yield Corporate Bond BuyWrite Strat</t>
  </si>
  <si>
    <t>2022-08-17</t>
  </si>
  <si>
    <t>CPNM</t>
  </si>
  <si>
    <t>LIVR</t>
  </si>
  <si>
    <t>Intelligent Livermore ETF</t>
  </si>
  <si>
    <t>Intelligent Funds</t>
  </si>
  <si>
    <t>CPSM</t>
  </si>
  <si>
    <t>2024-04-30</t>
  </si>
  <si>
    <t>EALT</t>
  </si>
  <si>
    <t xml:space="preserve">Innovator ETFs Trust Innovator U.S. Equity 5 to 15 Buffer ETF </t>
  </si>
  <si>
    <t>CPRY</t>
  </si>
  <si>
    <t>Calamos ETF Trust Calamos Russell 2000 Structured Alt Protecti</t>
  </si>
  <si>
    <t>CPSA</t>
  </si>
  <si>
    <t>2024-07-31</t>
  </si>
  <si>
    <t>CPSY</t>
  </si>
  <si>
    <t>2025-01-01</t>
  </si>
  <si>
    <t>CPSJ</t>
  </si>
  <si>
    <t>KSPY</t>
  </si>
  <si>
    <t>KraneShares Trust KraneShares Hedgeye Hedged Equity Index ETF</t>
  </si>
  <si>
    <t>2024-07-14</t>
  </si>
  <si>
    <t>CPSD</t>
  </si>
  <si>
    <t>CPNQ</t>
  </si>
  <si>
    <t>ZALT</t>
  </si>
  <si>
    <t>Innovator ETFs Trust Innovator U.S. Equity 10 Buffer ETF - Qua</t>
  </si>
  <si>
    <t>CPNJ</t>
  </si>
  <si>
    <t>Calamos ETF Trust Calamos Nasdaq - 100 Structured Alt Protecti</t>
  </si>
  <si>
    <t>2024-06-02</t>
  </si>
  <si>
    <t>PYLD</t>
  </si>
  <si>
    <t>PIMCO U.S. Treasury Index Fund PIMCO Multisector Bond Active E</t>
  </si>
  <si>
    <t>2023-06-20</t>
  </si>
  <si>
    <t>CPRO</t>
  </si>
  <si>
    <t>CPRJ</t>
  </si>
  <si>
    <t>BUFM</t>
  </si>
  <si>
    <t>AB Moderate Buffer ETF</t>
  </si>
  <si>
    <t>3.19%</t>
  </si>
  <si>
    <t>PRAY</t>
  </si>
  <si>
    <t>NEOS ETF Trust FIS Christian Stock Fund</t>
  </si>
  <si>
    <t>FDLS</t>
  </si>
  <si>
    <t>Northern Lights Fund Trust IV Inspire Fidelis Multi Factor ETF</t>
  </si>
  <si>
    <t>TOGA</t>
  </si>
  <si>
    <t>Managed Portfolio Series Tremblant Global ETF</t>
  </si>
  <si>
    <t>Tremblant Advisors LP</t>
  </si>
  <si>
    <t>CVRT</t>
  </si>
  <si>
    <t>Calamos ETF Trust Calamos Convertible Equity Alternative ETF</t>
  </si>
  <si>
    <t>KTEC</t>
  </si>
  <si>
    <t>KraneShares Hang Seng TECH Index ETF</t>
  </si>
  <si>
    <t>2021-06-07</t>
  </si>
  <si>
    <t>HGER</t>
  </si>
  <si>
    <t>Harbor Commodity All-Weather Strategy ETF</t>
  </si>
  <si>
    <t>BLCN</t>
  </si>
  <si>
    <t>Siren Nasdaq NexGen Economy ETF</t>
  </si>
  <si>
    <t>-17.59%</t>
  </si>
  <si>
    <t>DHSB</t>
  </si>
  <si>
    <t>Strategy Shares Day Hagan Smart Buffer ETF</t>
  </si>
  <si>
    <t>2025-02-12</t>
  </si>
  <si>
    <t>TSPY</t>
  </si>
  <si>
    <t>TappAlpha SPY Growth &amp; Daily Income ETF</t>
  </si>
  <si>
    <t>HYBI</t>
  </si>
  <si>
    <t>NEOS Enhanced Income Credit Select ETF</t>
  </si>
  <si>
    <t>Fixed Income - Corporates</t>
  </si>
  <si>
    <t>CSMD</t>
  </si>
  <si>
    <t>Professionally Managed Portfolios Congress SMid Growth ETF</t>
  </si>
  <si>
    <t>SPYI</t>
  </si>
  <si>
    <t>NEOS S&amp;P 500 High Income ETF</t>
  </si>
  <si>
    <t>Neos Funds</t>
  </si>
  <si>
    <t>2022-08-28</t>
  </si>
  <si>
    <t>QQQI</t>
  </si>
  <si>
    <t>NEOS Nasdaq 100 High Income ETF</t>
  </si>
  <si>
    <t>QQQH</t>
  </si>
  <si>
    <t>NEOS Nasdaq-100 Hedged Equity Income ETF</t>
  </si>
  <si>
    <t>2019-12-18</t>
  </si>
  <si>
    <t>PCMM</t>
  </si>
  <si>
    <t>BondBloxx Private Credit CLO ETF</t>
  </si>
  <si>
    <t>Fixed Income - CLO</t>
  </si>
  <si>
    <t>BondBloxx Investment Management</t>
  </si>
  <si>
    <t>PTIN</t>
  </si>
  <si>
    <t>Pacer Trendpilot International ETF</t>
  </si>
  <si>
    <t>IWMI</t>
  </si>
  <si>
    <t>NEOS ETF Trust NEOS Russell 2000 High Income ETF</t>
  </si>
  <si>
    <t>AIQ</t>
  </si>
  <si>
    <t>Global X Artificial Intelligence &amp; Technology ETF</t>
  </si>
  <si>
    <t>20.78%</t>
  </si>
  <si>
    <t>2018-05-10</t>
  </si>
  <si>
    <t>REIT</t>
  </si>
  <si>
    <t>ALPS Active REIT ETF</t>
  </si>
  <si>
    <t>LRNZ</t>
  </si>
  <si>
    <t>TrueShares Technology AI &amp; Deep Learning ETF</t>
  </si>
  <si>
    <t>HTEC</t>
  </si>
  <si>
    <t>ROBO Global Healthcare Technology and Innovation ETF</t>
  </si>
  <si>
    <t>Robo Global</t>
  </si>
  <si>
    <t>2019-06-23</t>
  </si>
  <si>
    <t>SNSR</t>
  </si>
  <si>
    <t>Global X Internet of Things ETF</t>
  </si>
  <si>
    <t>BOTZ</t>
  </si>
  <si>
    <t>Global X Robotics &amp; Artificial Intelligence ETF</t>
  </si>
  <si>
    <t>-0.22%</t>
  </si>
  <si>
    <t>2016-09-11</t>
  </si>
  <si>
    <t>CLOU</t>
  </si>
  <si>
    <t>Global X Cloud Computing ETF</t>
  </si>
  <si>
    <t>19.60%</t>
  </si>
  <si>
    <t>2019-04-11</t>
  </si>
  <si>
    <t>THNQ</t>
  </si>
  <si>
    <t>ROBO Global Artificial Intelligence ETF</t>
  </si>
  <si>
    <t>2020-05-07</t>
  </si>
  <si>
    <t>DRIV</t>
  </si>
  <si>
    <t>Global X Autonomous &amp; Electric Vehicles ETF</t>
  </si>
  <si>
    <t>2018-04-12</t>
  </si>
  <si>
    <t>MOTO</t>
  </si>
  <si>
    <t>SmartETFs Smart Transportation &amp; Technology ETF</t>
  </si>
  <si>
    <t>FINX</t>
  </si>
  <si>
    <t>Global X FinTech ETF</t>
  </si>
  <si>
    <t>CMDT</t>
  </si>
  <si>
    <t>PIMCO Commodity Strategy Active ETF</t>
  </si>
  <si>
    <t>2023-05-08</t>
  </si>
  <si>
    <t>BJK</t>
  </si>
  <si>
    <t>VanEck Gaming ETF</t>
  </si>
  <si>
    <t>-3.84%</t>
  </si>
  <si>
    <t>WLDR</t>
  </si>
  <si>
    <t>Affinity World Leaders Equity ETF</t>
  </si>
  <si>
    <t>Affinity Investment Advisors, LLC</t>
  </si>
  <si>
    <t>TSEL</t>
  </si>
  <si>
    <t>Touchstone Sands Capital US Select Growth ETF</t>
  </si>
  <si>
    <t>Touchstone</t>
  </si>
  <si>
    <t>DBEM</t>
  </si>
  <si>
    <t>Xtrackers MSCI Emerging Markets Hedged Equity ETF</t>
  </si>
  <si>
    <t>ERTH</t>
  </si>
  <si>
    <t>Invesco MSCI Sustainable Future ETF</t>
  </si>
  <si>
    <t>PGJ</t>
  </si>
  <si>
    <t>Invesco Golden Dragon China ETF</t>
  </si>
  <si>
    <t>DCMT</t>
  </si>
  <si>
    <t>DoubleLine ETF Trust DoubleLine Commodity Strategy ETF</t>
  </si>
  <si>
    <t>PXJ</t>
  </si>
  <si>
    <t>Invesco Oil &amp; Gas Services ETF</t>
  </si>
  <si>
    <t>2005-10-25</t>
  </si>
  <si>
    <t>LCF</t>
  </si>
  <si>
    <t>Touchstone ETF Trust Touchstone US Large Cap Focused ETF</t>
  </si>
  <si>
    <t>2022-07-26</t>
  </si>
  <si>
    <t>SDEM</t>
  </si>
  <si>
    <t>Global X MSCI SuperDividend Emerging Markets ETF</t>
  </si>
  <si>
    <t>2015-03-15</t>
  </si>
  <si>
    <t>MGOV</t>
  </si>
  <si>
    <t>First Trust Exchange-Traded Fund IV First Trust Intermediate G</t>
  </si>
  <si>
    <t>Intermediate Government</t>
  </si>
  <si>
    <t>2023-08-01</t>
  </si>
  <si>
    <t>WWJD</t>
  </si>
  <si>
    <t>Inspire International ETF</t>
  </si>
  <si>
    <t>LGOV</t>
  </si>
  <si>
    <t>First Trust Long Duration Opportunities ETF</t>
  </si>
  <si>
    <t>Long Government</t>
  </si>
  <si>
    <t>2019-01-21</t>
  </si>
  <si>
    <t>IDVO</t>
  </si>
  <si>
    <t>Amplify CWP International Enhanced Dividend Income ETF</t>
  </si>
  <si>
    <t>2022-09-06</t>
  </si>
  <si>
    <t>DIVS</t>
  </si>
  <si>
    <t>SmartETFs Dividend Builder ETF</t>
  </si>
  <si>
    <t>2012-03-29</t>
  </si>
  <si>
    <t>DINT</t>
  </si>
  <si>
    <t>Davis Fundamental ETF Trust Davis Select International ETF</t>
  </si>
  <si>
    <t>Davis ETFs</t>
  </si>
  <si>
    <t>2018-02-28</t>
  </si>
  <si>
    <t>PRNT</t>
  </si>
  <si>
    <t>3D Printing (The) ETF</t>
  </si>
  <si>
    <t>KDEF</t>
  </si>
  <si>
    <t xml:space="preserve">Exchange Listed Funds Trust PLUS Korea Defense Industry Index </t>
  </si>
  <si>
    <t>PLUS ETF</t>
  </si>
  <si>
    <t>2025-02-03</t>
  </si>
  <si>
    <t>GOEX</t>
  </si>
  <si>
    <t>Global X Gold Explorers ETF</t>
  </si>
  <si>
    <t>2010-11-02</t>
  </si>
  <si>
    <t>SEA</t>
  </si>
  <si>
    <t>ETF Series Solutions U.S. Global Sea to Sky Cargo ETF</t>
  </si>
  <si>
    <t>U.S. Global Investors</t>
  </si>
  <si>
    <t>2022-01-18</t>
  </si>
  <si>
    <t>NBET</t>
  </si>
  <si>
    <t>Neuberger Berman Energy Transition &amp; Infrastructure ETF</t>
  </si>
  <si>
    <t>2022-04-05</t>
  </si>
  <si>
    <t>NBCM</t>
  </si>
  <si>
    <t>Neuberger Berman ETF Trust Neuberger Berman Commodity Strategy</t>
  </si>
  <si>
    <t>2012-08-26</t>
  </si>
  <si>
    <t>XPND</t>
  </si>
  <si>
    <t>First Trust Expanded Technology ETF</t>
  </si>
  <si>
    <t>2021-06-13</t>
  </si>
  <si>
    <t>TDI</t>
  </si>
  <si>
    <t>Touchstone Dynamic International ETF</t>
  </si>
  <si>
    <t>2005-12-08</t>
  </si>
  <si>
    <t>IQRA</t>
  </si>
  <si>
    <t>NYLI CBRE Real Assets ETF</t>
  </si>
  <si>
    <t>Global Real Estate</t>
  </si>
  <si>
    <t>SIL</t>
  </si>
  <si>
    <t>Global X Silver Miners ETF</t>
  </si>
  <si>
    <t>2010-04-18</t>
  </si>
  <si>
    <t>NDVG</t>
  </si>
  <si>
    <t>Nuveen Dividend Growth ETF</t>
  </si>
  <si>
    <t>IWFG</t>
  </si>
  <si>
    <t>NYLI Winslow Focused Large Cap Growth ETF</t>
  </si>
  <si>
    <t>EAFG</t>
  </si>
  <si>
    <t>Pacer Funds Trust Pacer Developed Markets Cash Cows Growth Lea</t>
  </si>
  <si>
    <t>DIVL</t>
  </si>
  <si>
    <t>Madison ETFs Trust Madison Dividend Value ETF</t>
  </si>
  <si>
    <t>Madison Asset Management, LLC</t>
  </si>
  <si>
    <t>UDI</t>
  </si>
  <si>
    <t>USCF ETF Trust USCF Dividend Income Fund</t>
  </si>
  <si>
    <t>2022-06-07</t>
  </si>
  <si>
    <t>RBLD</t>
  </si>
  <si>
    <t>First Trust Alerian US NextGen Infrastructure ETF</t>
  </si>
  <si>
    <t>2008-10-12</t>
  </si>
  <si>
    <t>PTEU</t>
  </si>
  <si>
    <t>Pacer TrendpilotTM European Index ETF</t>
  </si>
  <si>
    <t>2015-12-13</t>
  </si>
  <si>
    <t>GFGF</t>
  </si>
  <si>
    <t>Guru Favorite Stocks ETF</t>
  </si>
  <si>
    <t>GuruFocusETF</t>
  </si>
  <si>
    <t>WTMF</t>
  </si>
  <si>
    <t>WisdomTree Managed Futures Strategy Fund</t>
  </si>
  <si>
    <t>2011-01-04</t>
  </si>
  <si>
    <t>NDAA</t>
  </si>
  <si>
    <t>Ned Davis Research 360 Dynamic Allocation ETF</t>
  </si>
  <si>
    <t>Ned Davis Research</t>
  </si>
  <si>
    <t>2024-10-15</t>
  </si>
  <si>
    <t>TPMN</t>
  </si>
  <si>
    <t>The Timothy Plan Timothy Plan Market Neutral ETF</t>
  </si>
  <si>
    <t>Timothy Plan</t>
  </si>
  <si>
    <t>2023-01-23</t>
  </si>
  <si>
    <t>JDOC</t>
  </si>
  <si>
    <t>JPMorgan Healthcare Leaders ETF</t>
  </si>
  <si>
    <t>EMTY</t>
  </si>
  <si>
    <t>ProShares Decline of the Retail Store ETF</t>
  </si>
  <si>
    <t>2017-11-13</t>
  </si>
  <si>
    <t>JADE</t>
  </si>
  <si>
    <t>J.P. Morgan Exchange-Traded Fund Trust JPMorgan Active Develop</t>
  </si>
  <si>
    <t>PFUT</t>
  </si>
  <si>
    <t>Putnam Sustainable Future ETF</t>
  </si>
  <si>
    <t>CMCI</t>
  </si>
  <si>
    <t>VanEck ETF Trust VanEck CMCI Commodity Strategy ETF</t>
  </si>
  <si>
    <t>SAMM</t>
  </si>
  <si>
    <t>The Advisors' Inner Circle Fund III Strategas Macro Momentum E</t>
  </si>
  <si>
    <t>Strategas Asset Management, LLC</t>
  </si>
  <si>
    <t>2024-04-03</t>
  </si>
  <si>
    <t>LEGR</t>
  </si>
  <si>
    <t>First Trust Indxx Innovative Transaction &amp; Process ETF</t>
  </si>
  <si>
    <t>2018-01-23</t>
  </si>
  <si>
    <t>SJCP</t>
  </si>
  <si>
    <t>SanJac Alpha Core Plus Bond ETF</t>
  </si>
  <si>
    <t>Fixed Income -  Core</t>
  </si>
  <si>
    <t>FCTR</t>
  </si>
  <si>
    <t>First Trust Lunt U.S. Factor Rotation ETF</t>
  </si>
  <si>
    <t>2018-07-24</t>
  </si>
  <si>
    <t>JCHI</t>
  </si>
  <si>
    <t>J.P. Morgan Exchange-Traded Fund Trust JPMorgan Active China E</t>
  </si>
  <si>
    <t>2023-03-14</t>
  </si>
  <si>
    <t>FMNY</t>
  </si>
  <si>
    <t>First Trust New York Municipal High Income ETF</t>
  </si>
  <si>
    <t>HYTI</t>
  </si>
  <si>
    <t>First Trust Exchange-Traded Fund IV FT Vest High Yield &amp; Targe</t>
  </si>
  <si>
    <t>FCAL</t>
  </si>
  <si>
    <t>First Trust California Municipal High Income ETF</t>
  </si>
  <si>
    <t>Muni California Long</t>
  </si>
  <si>
    <t>2017-06-19</t>
  </si>
  <si>
    <t>SAMT</t>
  </si>
  <si>
    <t>The Advisors' Inner Circle Fund III Strategas Macro Thematic O</t>
  </si>
  <si>
    <t>2022-01-24</t>
  </si>
  <si>
    <t>ACSI</t>
  </si>
  <si>
    <t>American Customer Satisfaction ETF</t>
  </si>
  <si>
    <t>Exponential ETFs</t>
  </si>
  <si>
    <t>15.39%</t>
  </si>
  <si>
    <t>2016-10-30</t>
  </si>
  <si>
    <t>STBF</t>
  </si>
  <si>
    <t>Trust for Professional Managers Performance Trust Short Term B</t>
  </si>
  <si>
    <t>Performance Trust Asset Management</t>
  </si>
  <si>
    <t>EMTL</t>
  </si>
  <si>
    <t>SPDR DoubleLine Emerging Markets Fixed Income ETF</t>
  </si>
  <si>
    <t>2016-04-12</t>
  </si>
  <si>
    <t>DIVZ</t>
  </si>
  <si>
    <t>Opal Dividend Income ETF</t>
  </si>
  <si>
    <t>2021-01-26</t>
  </si>
  <si>
    <t>LMBS</t>
  </si>
  <si>
    <t>First Trust Low Duration Opportunities ETF</t>
  </si>
  <si>
    <t>Short Government</t>
  </si>
  <si>
    <t>BKLN</t>
  </si>
  <si>
    <t>Invesco Senior Loan ETF</t>
  </si>
  <si>
    <t>-1.09%</t>
  </si>
  <si>
    <t>UPAR</t>
  </si>
  <si>
    <t>Tidal ETF Trust UPAR Ultra Risk Parity ETF</t>
  </si>
  <si>
    <t>Evoke</t>
  </si>
  <si>
    <t>2022-01-02</t>
  </si>
  <si>
    <t>HCOW</t>
  </si>
  <si>
    <t>Amplify COWS Covered Call ETF</t>
  </si>
  <si>
    <t>ICOW</t>
  </si>
  <si>
    <t>Pacer Developed Markets International Cash Cows 100 ETF</t>
  </si>
  <si>
    <t>2017-06-15</t>
  </si>
  <si>
    <t>BRIF</t>
  </si>
  <si>
    <t>NEOS ETF Trust FIS Bright Portfolios Focused Equity ETF</t>
  </si>
  <si>
    <t>4.98%</t>
  </si>
  <si>
    <t>FMB</t>
  </si>
  <si>
    <t>First Trust Managed Municipal ETF</t>
  </si>
  <si>
    <t>TEKX</t>
  </si>
  <si>
    <t>SPDR Galaxy Transformative Tech Accelerators ETF</t>
  </si>
  <si>
    <t>2024-09-08</t>
  </si>
  <si>
    <t>SLVR</t>
  </si>
  <si>
    <t>Sprott Silver Miners &amp; Physical Silver ETF</t>
  </si>
  <si>
    <t>AIPI</t>
  </si>
  <si>
    <t>REX AI Equity Premium Income ETF</t>
  </si>
  <si>
    <t>-18.76%</t>
  </si>
  <si>
    <t>FEPI</t>
  </si>
  <si>
    <t>REX FANG &amp; Innovation Equity Premium Income ETF</t>
  </si>
  <si>
    <t>2023-10-10</t>
  </si>
  <si>
    <t>SETM</t>
  </si>
  <si>
    <t>Sprott Critical Materials ETF</t>
  </si>
  <si>
    <t>FLSP</t>
  </si>
  <si>
    <t>Franklin Systematic Style Premia ETF</t>
  </si>
  <si>
    <t>2019-12-17</t>
  </si>
  <si>
    <t>CAPE</t>
  </si>
  <si>
    <t>DoubleLine ETF Trust DoubleLine Shiller CAPE U.S. Equities ETF</t>
  </si>
  <si>
    <t>DoubleLine ETF Trust</t>
  </si>
  <si>
    <t>13.18%</t>
  </si>
  <si>
    <t>2022-03-30</t>
  </si>
  <si>
    <t>VAMO</t>
  </si>
  <si>
    <t>Cambria ETF Trust Cambria Value and Momentum ETF</t>
  </si>
  <si>
    <t>Equities - Value and Momentum</t>
  </si>
  <si>
    <t>FWD</t>
  </si>
  <si>
    <t>AB Active ETFs Inc. AB Disruptors ETF</t>
  </si>
  <si>
    <t>RNRG</t>
  </si>
  <si>
    <t>Global X Renewable Energy Producers ETF</t>
  </si>
  <si>
    <t>JTEK</t>
  </si>
  <si>
    <t>JPMorgan U.S. Tech Leaders ETF</t>
  </si>
  <si>
    <t>2023-10-03</t>
  </si>
  <si>
    <t>FIIG</t>
  </si>
  <si>
    <t>First Trust Exchange-Traded Fund IV First Trust Intermediate D</t>
  </si>
  <si>
    <t>Corporate Bond</t>
  </si>
  <si>
    <t>Fixed Income - Corporate Bonds</t>
  </si>
  <si>
    <t>First Trust Advisors L.P.</t>
  </si>
  <si>
    <t>LQTI</t>
  </si>
  <si>
    <t>First Trust Exchange-Traded Fund IV FT Vest Investment Grade &amp;</t>
  </si>
  <si>
    <t>TUG</t>
  </si>
  <si>
    <t>STF Tactical Growth ETF</t>
  </si>
  <si>
    <t>STFM</t>
  </si>
  <si>
    <t>FIXD</t>
  </si>
  <si>
    <t>First Trust Smith Opportunistic Fixed Income ETF</t>
  </si>
  <si>
    <t>2017-02-13</t>
  </si>
  <si>
    <t>AWEG</t>
  </si>
  <si>
    <t>The Alger ETF Trust Alger Weatherbie Enduring Growth ETF</t>
  </si>
  <si>
    <t>0.77%</t>
  </si>
  <si>
    <t>AFMC</t>
  </si>
  <si>
    <t>First Trust Active Factor Mid Cap ETF</t>
  </si>
  <si>
    <t>7.97%</t>
  </si>
  <si>
    <t>NEWZ</t>
  </si>
  <si>
    <t>StockSnips AI-Powered Sentiment US All Cap ETF</t>
  </si>
  <si>
    <t>StockSnips</t>
  </si>
  <si>
    <t>2024-04-09</t>
  </si>
  <si>
    <t>PTNQ</t>
  </si>
  <si>
    <t>Pacer Trendpilot 100 ETF</t>
  </si>
  <si>
    <t>2015-06-10</t>
  </si>
  <si>
    <t>RVER</t>
  </si>
  <si>
    <t>Advisor Managed Portfolios Trenchless Fund ETF</t>
  </si>
  <si>
    <t>River1 Asset Management LLC</t>
  </si>
  <si>
    <t>TUGN</t>
  </si>
  <si>
    <t>STF Tactical Growth &amp; Income ETF</t>
  </si>
  <si>
    <t>NBSM</t>
  </si>
  <si>
    <t>Neuberger Berman ETF Trust Neuberger Berman Small-Mid Cap ETF</t>
  </si>
  <si>
    <t>ASHR</t>
  </si>
  <si>
    <t>Xtrackers Harvest CSI 300 China A-Shares ETF</t>
  </si>
  <si>
    <t>9.42%</t>
  </si>
  <si>
    <t>FDNI</t>
  </si>
  <si>
    <t>First Trust Dow Jones International Internet ETF</t>
  </si>
  <si>
    <t>2018-11-04</t>
  </si>
  <si>
    <t>COPX</t>
  </si>
  <si>
    <t>Global X Copper Miners ETF</t>
  </si>
  <si>
    <t>JRE</t>
  </si>
  <si>
    <t>Janus Henderson U.S. Real Estate ETF</t>
  </si>
  <si>
    <t>Janus Henderson</t>
  </si>
  <si>
    <t>LTTI</t>
  </si>
  <si>
    <t xml:space="preserve">First Trust Exchange-Traded Fund IV FT Vest 20+ Year Treasury </t>
  </si>
  <si>
    <t>NWLG</t>
  </si>
  <si>
    <t>Nuveen Winslow Large-Cap Growth ESG ETF</t>
  </si>
  <si>
    <t>USSE</t>
  </si>
  <si>
    <t>Segall Bryant &amp; Hamill Trust Segall Bryant &amp; Hamill Select Equ</t>
  </si>
  <si>
    <t>Segall Bryant &amp; Hamill</t>
  </si>
  <si>
    <t>YALL</t>
  </si>
  <si>
    <t>Tidal ETF Trust God Bless America ETF</t>
  </si>
  <si>
    <t>Curran Investment Partners</t>
  </si>
  <si>
    <t>2022-10-09</t>
  </si>
  <si>
    <t>BFOR</t>
  </si>
  <si>
    <t>Barron's 400 ETF</t>
  </si>
  <si>
    <t>14.27%</t>
  </si>
  <si>
    <t>2013-06-02</t>
  </si>
  <si>
    <t>ROBT</t>
  </si>
  <si>
    <t>First Trust Nasdaq Artificial Intelligence and Robotics ETF</t>
  </si>
  <si>
    <t>CAML</t>
  </si>
  <si>
    <t>Professionally Managed Portfolios Congress Large Cap Growth ET</t>
  </si>
  <si>
    <t>Congress</t>
  </si>
  <si>
    <t>13.61%</t>
  </si>
  <si>
    <t>EKG</t>
  </si>
  <si>
    <t>First Trust Nasdaq Lux Digital Health Solutions ETF</t>
  </si>
  <si>
    <t>2022-03-21</t>
  </si>
  <si>
    <t>TXUE</t>
  </si>
  <si>
    <t>Thornburg International Equity ETF</t>
  </si>
  <si>
    <t>DECO</t>
  </si>
  <si>
    <t>SPDR Galaxy Digital Asset Ecosystem ETF</t>
  </si>
  <si>
    <t>FAI</t>
  </si>
  <si>
    <t>First Trust Exchange-Traded Fund II First Trust Bloomberg Arti</t>
  </si>
  <si>
    <t>ASHS</t>
  </si>
  <si>
    <t>Xtrackers Harvest CSI 500 China A-Shares Small Cap ETF</t>
  </si>
  <si>
    <t>10.89%</t>
  </si>
  <si>
    <t>ASEA</t>
  </si>
  <si>
    <t>Global X FTSE Southeast Asia ETF</t>
  </si>
  <si>
    <t>11.10%</t>
  </si>
  <si>
    <t>CLIX</t>
  </si>
  <si>
    <t>ProShares Long Online/Short Stores ETF</t>
  </si>
  <si>
    <t>24.32%</t>
  </si>
  <si>
    <t>TSME</t>
  </si>
  <si>
    <t>Thrivent Small-Mid Cap Equity ETF</t>
  </si>
  <si>
    <t>Thrivent</t>
  </si>
  <si>
    <t>2022-10-04</t>
  </si>
  <si>
    <t>PBW</t>
  </si>
  <si>
    <t>Invesco WilderHill Clean Energy ETF</t>
  </si>
  <si>
    <t>2005-03-02</t>
  </si>
  <si>
    <t>UMMA</t>
  </si>
  <si>
    <t>Wahed Dow Jones Islamic World ETF</t>
  </si>
  <si>
    <t>Wahed Invest</t>
  </si>
  <si>
    <t>2022-01-05</t>
  </si>
  <si>
    <t>CNXT</t>
  </si>
  <si>
    <t>VanEck ChiNext ETF</t>
  </si>
  <si>
    <t>2014-07-22</t>
  </si>
  <si>
    <t>KURE</t>
  </si>
  <si>
    <t>KraneShares MSCI All China Health Care Index ETF</t>
  </si>
  <si>
    <t>2018-01-30</t>
  </si>
  <si>
    <t>SAGP</t>
  </si>
  <si>
    <t>The Advisors' Inner Circle Fund III Strategas Global Policy Op</t>
  </si>
  <si>
    <t>BKCI</t>
  </si>
  <si>
    <t>BNY Mellon ETF Trust BNY Mellon Concentrated International ETF</t>
  </si>
  <si>
    <t>PATN</t>
  </si>
  <si>
    <t>Pacer Nasdaq International Patent Leaders ETF</t>
  </si>
  <si>
    <t>BCHI</t>
  </si>
  <si>
    <t>The 2023 ETF Series Trust II GMO Beyond China ETF</t>
  </si>
  <si>
    <t>GMO</t>
  </si>
  <si>
    <t>5.67%</t>
  </si>
  <si>
    <t>SOCL</t>
  </si>
  <si>
    <t>Global X Social Media ETF</t>
  </si>
  <si>
    <t>IBUY</t>
  </si>
  <si>
    <t>Amplify ETF Trust Amplify Online Retail ETF</t>
  </si>
  <si>
    <t>LITP</t>
  </si>
  <si>
    <t>Sprott Lithium Miners ETF</t>
  </si>
  <si>
    <t>CQQQ</t>
  </si>
  <si>
    <t>Invesco China Technology ETF</t>
  </si>
  <si>
    <t>2009-12-07</t>
  </si>
  <si>
    <t>COPP</t>
  </si>
  <si>
    <t>Sprott Copper Miners ETF</t>
  </si>
  <si>
    <t>EWX</t>
  </si>
  <si>
    <t>SPDR S&amp;P Emerging Markets Small Cap ETF</t>
  </si>
  <si>
    <t>2008-05-11</t>
  </si>
  <si>
    <t>CHIQ</t>
  </si>
  <si>
    <t>Global X MSCI China Consumer Discretionary ETF</t>
  </si>
  <si>
    <t>17.96%</t>
  </si>
  <si>
    <t>2009-11-29</t>
  </si>
  <si>
    <t>BITS</t>
  </si>
  <si>
    <t>Global X Blockchain &amp; Bitcoin Strategy ETF</t>
  </si>
  <si>
    <t>-4.86%</t>
  </si>
  <si>
    <t>LFEQ</t>
  </si>
  <si>
    <t>VanEck Long/Flat Trend ETF</t>
  </si>
  <si>
    <t>2017-10-03</t>
  </si>
  <si>
    <t>OCIO</t>
  </si>
  <si>
    <t>ClearShares OCIO ETF</t>
  </si>
  <si>
    <t>ClearShares</t>
  </si>
  <si>
    <t>2017-06-25</t>
  </si>
  <si>
    <t>PUTD</t>
  </si>
  <si>
    <t>Cboe Validus S&amp;P 500 Dynamic PutWrite Index ETF</t>
  </si>
  <si>
    <t>Validus</t>
  </si>
  <si>
    <t>2023-07-31</t>
  </si>
  <si>
    <t>BEEZ</t>
  </si>
  <si>
    <t>Honeytree U.S. Equity ETF</t>
  </si>
  <si>
    <t>Honeytree</t>
  </si>
  <si>
    <t>10.85%</t>
  </si>
  <si>
    <t>2023-11-05</t>
  </si>
  <si>
    <t>THLV</t>
  </si>
  <si>
    <t>THOR Equal Weight Low Volatility ETF</t>
  </si>
  <si>
    <t>THOR</t>
  </si>
  <si>
    <t>2022-09-11</t>
  </si>
  <si>
    <t>FAB</t>
  </si>
  <si>
    <t>First Trust Multi Cap Value AlphaDEX Fund</t>
  </si>
  <si>
    <t>2007-05-07</t>
  </si>
  <si>
    <t>DVND</t>
  </si>
  <si>
    <t>Touchstone ETF Trust Touchstone Dividend Select ETF</t>
  </si>
  <si>
    <t>2022-08-01</t>
  </si>
  <si>
    <t>CGNG</t>
  </si>
  <si>
    <t>Capital Group New Geography Equity ETF</t>
  </si>
  <si>
    <t>Capital Group</t>
  </si>
  <si>
    <t>11.37%</t>
  </si>
  <si>
    <t>CSD</t>
  </si>
  <si>
    <t>Invesco S&amp;P Spin-Off ETF</t>
  </si>
  <si>
    <t>GVAL</t>
  </si>
  <si>
    <t>Cambria Global Value ETF</t>
  </si>
  <si>
    <t>OASC</t>
  </si>
  <si>
    <t>Unified Series Trust OneAscent Small Cap Core ETF</t>
  </si>
  <si>
    <t>2024-06-11</t>
  </si>
  <si>
    <t>PXE</t>
  </si>
  <si>
    <t>Invesco Energy Exploration &amp; Production ETF</t>
  </si>
  <si>
    <t>CAOS</t>
  </si>
  <si>
    <t>EA Series Trust Alpha Architect Tail Risk ETF</t>
  </si>
  <si>
    <t>Alpha Architect</t>
  </si>
  <si>
    <t>5.05%</t>
  </si>
  <si>
    <t>2013-08-13</t>
  </si>
  <si>
    <t>FXU</t>
  </si>
  <si>
    <t>First Trust Utilities AlphaDEX Fund</t>
  </si>
  <si>
    <t>INDH</t>
  </si>
  <si>
    <t>WisdomTree India Hedged Equity Fund</t>
  </si>
  <si>
    <t>2024-05-06</t>
  </si>
  <si>
    <t>DWLD</t>
  </si>
  <si>
    <t>Davis Fundamental ETF Trust Davis Select Worldwide ETF</t>
  </si>
  <si>
    <t>2017-01-10</t>
  </si>
  <si>
    <t>DFNL</t>
  </si>
  <si>
    <t>Davis Fundamental ETF Trust Davis Select Financial ETF</t>
  </si>
  <si>
    <t>EYLD</t>
  </si>
  <si>
    <t>Cambria ETF Trust Cambria Emerging Shareholder Yield ETF</t>
  </si>
  <si>
    <t>2016-07-12</t>
  </si>
  <si>
    <t>TTEQ</t>
  </si>
  <si>
    <t>T. Rowe Price Technology ETF</t>
  </si>
  <si>
    <t>T. Rowe Price</t>
  </si>
  <si>
    <t>2024-10-22</t>
  </si>
  <si>
    <t>DEM</t>
  </si>
  <si>
    <t>WisdomTree Emerging Markets High Dividend Fund</t>
  </si>
  <si>
    <t>ODDS</t>
  </si>
  <si>
    <t>Pacer BlueStar Digital Entertainment ETF</t>
  </si>
  <si>
    <t>2022-04-06</t>
  </si>
  <si>
    <t>FXG</t>
  </si>
  <si>
    <t>First Trust Cons. Staples AlphaDEX</t>
  </si>
  <si>
    <t>Consumer Defensive</t>
  </si>
  <si>
    <t>GXG</t>
  </si>
  <si>
    <t>Global X MSCI Colombia ETF</t>
  </si>
  <si>
    <t>TPIF</t>
  </si>
  <si>
    <t>Timothy Plan International ETF</t>
  </si>
  <si>
    <t>2019-12-01</t>
  </si>
  <si>
    <t>PDP</t>
  </si>
  <si>
    <t>Invesco Dorsey Wright Momentum ETF</t>
  </si>
  <si>
    <t>2007-02-28</t>
  </si>
  <si>
    <t>PBJ</t>
  </si>
  <si>
    <t>Invesco Food &amp; Beverage ETF</t>
  </si>
  <si>
    <t>2005-06-22</t>
  </si>
  <si>
    <t>FAD</t>
  </si>
  <si>
    <t>First Trust Multi Cap Growth AlphaDEX Fund</t>
  </si>
  <si>
    <t>INDA</t>
  </si>
  <si>
    <t>iShares MSCI India ETF</t>
  </si>
  <si>
    <t>2012-02-01</t>
  </si>
  <si>
    <t>VNM</t>
  </si>
  <si>
    <t>VanEck Vietnam ETF</t>
  </si>
  <si>
    <t>FXN</t>
  </si>
  <si>
    <t>First Trust Energy AlphaDEX Fund</t>
  </si>
  <si>
    <t>SHPP</t>
  </si>
  <si>
    <t>Pacer Funds Pacer Industrials and Logistics ETF</t>
  </si>
  <si>
    <t>MCSE</t>
  </si>
  <si>
    <t>Martin Currie Sustainable International Equity ETF</t>
  </si>
  <si>
    <t>2015-11-29</t>
  </si>
  <si>
    <t>FXZ</t>
  </si>
  <si>
    <t>First Trust Materials AlphaDEX Fund</t>
  </si>
  <si>
    <t>PSCJ</t>
  </si>
  <si>
    <t>Pacer Swan SOS Conservative (July) ETF</t>
  </si>
  <si>
    <t>PSCX</t>
  </si>
  <si>
    <t>Pacer Swan SOS Conservative (January) ETF</t>
  </si>
  <si>
    <t>2020-12-21</t>
  </si>
  <si>
    <t>PSMJ</t>
  </si>
  <si>
    <t>Pacer Swan SOS Moderate (July) ETF</t>
  </si>
  <si>
    <t>PSFM</t>
  </si>
  <si>
    <t>Pacer Swan SOS Flex (April) ETF</t>
  </si>
  <si>
    <t>PSMR</t>
  </si>
  <si>
    <t>Pacer Swan SOS Moderate (April) ETF</t>
  </si>
  <si>
    <t>VIDI</t>
  </si>
  <si>
    <t>Vident International Equity Strategy ETF</t>
  </si>
  <si>
    <t>LONZ</t>
  </si>
  <si>
    <t>PIMCO U.S. Treasury Index Fund PIMCO Senior Loan Active Exchan</t>
  </si>
  <si>
    <t>Fixed Income - Bank Loans</t>
  </si>
  <si>
    <t>TFLR</t>
  </si>
  <si>
    <t>T. Rowe Price Exchange-Traded Funds Inc. T. Rowe Price Floati</t>
  </si>
  <si>
    <t>Fixed Income - FRN</t>
  </si>
  <si>
    <t>PSCW</t>
  </si>
  <si>
    <t>Pacer Swan SOS Conservative (April) ETF</t>
  </si>
  <si>
    <t>SIO</t>
  </si>
  <si>
    <t>Touchstone Strategic Income ETF</t>
  </si>
  <si>
    <t>2022-07-20</t>
  </si>
  <si>
    <t>FVD</t>
  </si>
  <si>
    <t>First Trust VL Dividend</t>
  </si>
  <si>
    <t>2003-08-18</t>
  </si>
  <si>
    <t>PKW</t>
  </si>
  <si>
    <t>Invesco BuyBack Achievers ETF</t>
  </si>
  <si>
    <t>PSMD</t>
  </si>
  <si>
    <t>Pacer Swan SOS Moderate (January) ETF</t>
  </si>
  <si>
    <t>PSFD</t>
  </si>
  <si>
    <t>Pacer Swan SOS Flex (January) ETF</t>
  </si>
  <si>
    <t>PSCQ</t>
  </si>
  <si>
    <t>Pacer Swan SOS Conservative (October) ETF</t>
  </si>
  <si>
    <t>FXO</t>
  </si>
  <si>
    <t>First Trust Financials AlphaDEX</t>
  </si>
  <si>
    <t>PSFO</t>
  </si>
  <si>
    <t>Pacer Swan SOS Flex (October) ETF</t>
  </si>
  <si>
    <t>PSFJ</t>
  </si>
  <si>
    <t>Pacer Swan SOS Flex (July) ETF</t>
  </si>
  <si>
    <t>BIDD</t>
  </si>
  <si>
    <t>iShares International Dividend Active ETF</t>
  </si>
  <si>
    <t>9.32%</t>
  </si>
  <si>
    <t>1997-09-25</t>
  </si>
  <si>
    <t>FXD</t>
  </si>
  <si>
    <t>First Trust Cons. Discret. AlphaDEX</t>
  </si>
  <si>
    <t>SMOG</t>
  </si>
  <si>
    <t>VanEck Low Carbon Energy ETF</t>
  </si>
  <si>
    <t>IEV</t>
  </si>
  <si>
    <t>iShares Europe ETF</t>
  </si>
  <si>
    <t>2000-07-24</t>
  </si>
  <si>
    <t>FYX</t>
  </si>
  <si>
    <t>First Trust Small Cap Core AlphaDEX Fund</t>
  </si>
  <si>
    <t>GGME</t>
  </si>
  <si>
    <t>Invesco Next Gen Media and Gaming ETF</t>
  </si>
  <si>
    <t>FTXN</t>
  </si>
  <si>
    <t>First Trust Nasdaq Oil &amp; Gas ETF</t>
  </si>
  <si>
    <t>PXI</t>
  </si>
  <si>
    <t>Invesco Dorsey Wright Energy Momentum ETF</t>
  </si>
  <si>
    <t>2006-10-11</t>
  </si>
  <si>
    <t>MISL</t>
  </si>
  <si>
    <t>First Trust Exchange-Traded Fund First Trust Indxx Aerospace &amp;</t>
  </si>
  <si>
    <t>2022-10-24</t>
  </si>
  <si>
    <t>DTRE</t>
  </si>
  <si>
    <t>First Trust Alerian Disruptive Technology Real Estate ETF</t>
  </si>
  <si>
    <t>2007-08-26</t>
  </si>
  <si>
    <t>GOAU</t>
  </si>
  <si>
    <t>US Global GO Gold and Precious Metal Miners ETF</t>
  </si>
  <si>
    <t>2017-06-26</t>
  </si>
  <si>
    <t>SDCI</t>
  </si>
  <si>
    <t>USCF SummerHaven Dynamic Commodity Strategy No K-1 Fund</t>
  </si>
  <si>
    <t>2018-05-02</t>
  </si>
  <si>
    <t>EMOT</t>
  </si>
  <si>
    <t>First Trust Exchange-Traded Fund VI First Trust S&amp;P 500 Econom</t>
  </si>
  <si>
    <t>2024-06-25</t>
  </si>
  <si>
    <t>GLTR</t>
  </si>
  <si>
    <t>abrdn Physical Precious Metals Basket Shares ETF</t>
  </si>
  <si>
    <t>Aberdeen Standard Investments</t>
  </si>
  <si>
    <t>2010-10-21</t>
  </si>
  <si>
    <t>PLDR</t>
  </si>
  <si>
    <t>Putnam Sustainable Leaders ETF</t>
  </si>
  <si>
    <t>MLPD</t>
  </si>
  <si>
    <t>Global X Funds Global X MLP &amp; Energy Infrastructure Covered Ca</t>
  </si>
  <si>
    <t>RND</t>
  </si>
  <si>
    <t xml:space="preserve">First Trust Exchange-Traded Fund VI First Trust Bloomberg R&amp;D </t>
  </si>
  <si>
    <t>FTXG</t>
  </si>
  <si>
    <t>First Trust Nasdaq Food &amp; Beverage ETF</t>
  </si>
  <si>
    <t>PSMO</t>
  </si>
  <si>
    <t>Pacer Swan SOS Moderate (October) ETF</t>
  </si>
  <si>
    <t>SMAP</t>
  </si>
  <si>
    <t>Amplify ETF Trust Amplify Small-Mid Cap Equity ETF</t>
  </si>
  <si>
    <t>IRET</t>
  </si>
  <si>
    <t>Tidal Trust II iREIT - MarketVector Quality REIT Index ETF</t>
  </si>
  <si>
    <t>IRET ETF</t>
  </si>
  <si>
    <t>FXH</t>
  </si>
  <si>
    <t>First Trust Health Care AlphaDEX</t>
  </si>
  <si>
    <t>PTMC</t>
  </si>
  <si>
    <t>Pacer Trendpilot US Mid Cap ETF</t>
  </si>
  <si>
    <t>TYLD</t>
  </si>
  <si>
    <t>Cambria ETF Trust Cambria Tactical Yield ETF</t>
  </si>
  <si>
    <t>FLRT</t>
  </si>
  <si>
    <t>Pacer Funds Pacer Pacific Asset Floating Rate High Income ETF</t>
  </si>
  <si>
    <t>2015-02-17</t>
  </si>
  <si>
    <t>FTIF</t>
  </si>
  <si>
    <t>First Trust Exchange-Traded Fund First Trust Bloomberg Inflati</t>
  </si>
  <si>
    <t>FTCE</t>
  </si>
  <si>
    <t>First Trust Exchange-Traded Fund VI First Trust New Constructs</t>
  </si>
  <si>
    <t>PPEM</t>
  </si>
  <si>
    <t>Putnam ETF Trust Putnam PanAgora ESG Emerging Markets Equity E</t>
  </si>
  <si>
    <t>QTPI</t>
  </si>
  <si>
    <t>Exchange Place Advisors Trust North Square RCIM Tax-Advantaged</t>
  </si>
  <si>
    <t>North Square</t>
  </si>
  <si>
    <t>XRMI</t>
  </si>
  <si>
    <t>Global X Funds Global X S&amp;P 500 Risk Managed Income ETF</t>
  </si>
  <si>
    <t>2021-08-24</t>
  </si>
  <si>
    <t>EVLN</t>
  </si>
  <si>
    <t>Morgan Stanley ETF Trust Eaton Vance Floating-Rate ETF</t>
  </si>
  <si>
    <t>Eaton Vance ETFs</t>
  </si>
  <si>
    <t>2024-02-05</t>
  </si>
  <si>
    <t>SZNE</t>
  </si>
  <si>
    <t>Pacer CFRA-Stovall Equal Weight Seasonal Rotation ETF</t>
  </si>
  <si>
    <t>2018-07-22</t>
  </si>
  <si>
    <t>XYLD</t>
  </si>
  <si>
    <t>Global X Funds Global X S&amp;P 500 Covered Call ETF</t>
  </si>
  <si>
    <t>2013-06-20</t>
  </si>
  <si>
    <t>HAUS</t>
  </si>
  <si>
    <t>Tidal ETF Trust Residential REIT ETF</t>
  </si>
  <si>
    <t>QYLD</t>
  </si>
  <si>
    <t>Global X Nasdaq 100 Covered Call ETF</t>
  </si>
  <si>
    <t>2013-12-10</t>
  </si>
  <si>
    <t>HACK</t>
  </si>
  <si>
    <t>Amplify ETF Trust Amplify Cybersecurity ETF</t>
  </si>
  <si>
    <t>EMIF</t>
  </si>
  <si>
    <t>iShares Emerging Markets Infrastructure ETF</t>
  </si>
  <si>
    <t>ISHP</t>
  </si>
  <si>
    <t>First Trust S-Network E-Commerce ETF</t>
  </si>
  <si>
    <t>2016-09-19</t>
  </si>
  <si>
    <t>PUI</t>
  </si>
  <si>
    <t>Invesco Dorsey Wright Utilities Momentum ETF</t>
  </si>
  <si>
    <t>FCFY</t>
  </si>
  <si>
    <t>First Trust Exchange-Traded Fund First Trust S&amp;P 500 Diversifi</t>
  </si>
  <si>
    <t>2023-08-22</t>
  </si>
  <si>
    <t>TYLG</t>
  </si>
  <si>
    <t xml:space="preserve">Global X Funds Global X Information Technology Covered Call &amp; </t>
  </si>
  <si>
    <t>2022-11-20</t>
  </si>
  <si>
    <t>PQDI</t>
  </si>
  <si>
    <t>Principal Spectrum Tax-Advantaged Dividend Active ETF</t>
  </si>
  <si>
    <t>SQLV</t>
  </si>
  <si>
    <t>Royce Quant Small-Cap Quality Value ETF</t>
  </si>
  <si>
    <t>Equities - Quality Value</t>
  </si>
  <si>
    <t>2017-07-11</t>
  </si>
  <si>
    <t>PYZ</t>
  </si>
  <si>
    <t>Invesco Dorsey Wright Basic Materials Momentum ETF</t>
  </si>
  <si>
    <t>RYLD</t>
  </si>
  <si>
    <t>Global X Russell 2000 Covered Call ETF</t>
  </si>
  <si>
    <t>2019-04-17</t>
  </si>
  <si>
    <t>QRMI</t>
  </si>
  <si>
    <t>Global X Nasdaq 100 Risk Managed Income ETF</t>
  </si>
  <si>
    <t>FPFD</t>
  </si>
  <si>
    <t>Fidelity Preferred Securities &amp; Income ETF</t>
  </si>
  <si>
    <t>PTBD</t>
  </si>
  <si>
    <t>Pacer Trendpilot US Bond ETF</t>
  </si>
  <si>
    <t>2019-10-21</t>
  </si>
  <si>
    <t>QQXT</t>
  </si>
  <si>
    <t>First Trust NASDAQ-100 Ex-Technology Sector Index Fund</t>
  </si>
  <si>
    <t>2007-02-07</t>
  </si>
  <si>
    <t>PSL</t>
  </si>
  <si>
    <t>Invesco Dorsey Wright Consumer Staples Momentum ETF</t>
  </si>
  <si>
    <t>BYRE</t>
  </si>
  <si>
    <t>Principal Exchange-Traded Funds Principal Real Estate Active O</t>
  </si>
  <si>
    <t>Principal Funds</t>
  </si>
  <si>
    <t>10.25%</t>
  </si>
  <si>
    <t>BULD</t>
  </si>
  <si>
    <t>Pacer BlueStar Engineering the Future ETF</t>
  </si>
  <si>
    <t>-4.64%</t>
  </si>
  <si>
    <t>2022-05-03</t>
  </si>
  <si>
    <t>GCOW</t>
  </si>
  <si>
    <t>Pacer Global Cash Cows Dividend ETF</t>
  </si>
  <si>
    <t>2016-02-21</t>
  </si>
  <si>
    <t>DJIA</t>
  </si>
  <si>
    <t>Global X Funds Global X Dow 30 Covered Call ETF</t>
  </si>
  <si>
    <t>2022-02-22</t>
  </si>
  <si>
    <t>PALC</t>
  </si>
  <si>
    <t>Pacer Lunt Large Cap Multi-Factor Alternator ETF</t>
  </si>
  <si>
    <t>DVOL</t>
  </si>
  <si>
    <t>First Trust Dorsey Wright Momentum &amp; Low Volatility ETF</t>
  </si>
  <si>
    <t>2018-09-04</t>
  </si>
  <si>
    <t>THRO</t>
  </si>
  <si>
    <t>iShares U.S. Thematic Rotation Active ETF</t>
  </si>
  <si>
    <t>2021-12-13</t>
  </si>
  <si>
    <t>PTH</t>
  </si>
  <si>
    <t>Invesco Dorsey Wright Healthcare Momentum ETF</t>
  </si>
  <si>
    <t>PTLC</t>
  </si>
  <si>
    <t>Pacer Fund Trust Pacer Trendpilot US Large Cap ETF</t>
  </si>
  <si>
    <t>BKDV</t>
  </si>
  <si>
    <t>BNY Mellon ETF Trust II BNY Mellon Dynamic Value ETF</t>
  </si>
  <si>
    <t>3.63%</t>
  </si>
  <si>
    <t>PEZ</t>
  </si>
  <si>
    <t>Invesco Dorsey Wright Consumer Cyclicals Momentum ETF</t>
  </si>
  <si>
    <t>Consumer</t>
  </si>
  <si>
    <t>JUCY</t>
  </si>
  <si>
    <t>ETF Series Solutions Aptus Enhanced Yield ETF</t>
  </si>
  <si>
    <t>WAR</t>
  </si>
  <si>
    <t>ETF Series Solutions U.S. Global Technology and Aerospace &amp; De</t>
  </si>
  <si>
    <t>TRFK</t>
  </si>
  <si>
    <t>Pacer Funds Pacer Data and Digital Revolution ETF</t>
  </si>
  <si>
    <t>BUSA</t>
  </si>
  <si>
    <t>Brandes U.S. Value ETF</t>
  </si>
  <si>
    <t>9.37%</t>
  </si>
  <si>
    <t>QSIX</t>
  </si>
  <si>
    <t>Pacer Metaurus Nasdaq 100 Dividend Multiplier 600 ETF</t>
  </si>
  <si>
    <t>2024-09-22</t>
  </si>
  <si>
    <t>SMIG</t>
  </si>
  <si>
    <t>Bahl &amp; Gaynor Small/Mid Cap Income Growth ETF</t>
  </si>
  <si>
    <t>NETL</t>
  </si>
  <si>
    <t>NETLease Corporate Real Estate ETF</t>
  </si>
  <si>
    <t>2019-03-20</t>
  </si>
  <si>
    <t>EMCB</t>
  </si>
  <si>
    <t>WisdomTree Emerging Markets Corporate Bond Fund</t>
  </si>
  <si>
    <t>2012-03-07</t>
  </si>
  <si>
    <t>PWS</t>
  </si>
  <si>
    <t>Pacer WealthShield ETF</t>
  </si>
  <si>
    <t>2017-12-10</t>
  </si>
  <si>
    <t>FBCV</t>
  </si>
  <si>
    <t>Fidelity Blue Chip Value ETF</t>
  </si>
  <si>
    <t>Fidelity Investments</t>
  </si>
  <si>
    <t>QDPL</t>
  </si>
  <si>
    <t>Pacer Metaurus US Large Cap Dividend Multiplier 400 ETF</t>
  </si>
  <si>
    <t>PTF</t>
  </si>
  <si>
    <t>Invesco Dorsey Wright Technology Momentum ETF</t>
  </si>
  <si>
    <t>DDIV</t>
  </si>
  <si>
    <t>First Trust Dorsey Wright Momentum &amp; Dividend ETF</t>
  </si>
  <si>
    <t>FSCS</t>
  </si>
  <si>
    <t>First Trust SMID Capital Strength ETF</t>
  </si>
  <si>
    <t>GMOI</t>
  </si>
  <si>
    <t>The 2023 ETF Series Trust II GMO International Value ETF</t>
  </si>
  <si>
    <t>2024-10-27</t>
  </si>
  <si>
    <t>FXL</t>
  </si>
  <si>
    <t>First Trust Technology AlphaDEX</t>
  </si>
  <si>
    <t>DRUP</t>
  </si>
  <si>
    <t>GraniteShares Nasdaq Select Disruptors ETF</t>
  </si>
  <si>
    <t>2019-10-06</t>
  </si>
  <si>
    <t>FAN</t>
  </si>
  <si>
    <t>First Trust Global Wind Energy ETF</t>
  </si>
  <si>
    <t>2008-06-15</t>
  </si>
  <si>
    <t>PNQI</t>
  </si>
  <si>
    <t>Invesco NASDAQ Internet ETF</t>
  </si>
  <si>
    <t>PRN</t>
  </si>
  <si>
    <t>Invesco Dorsey Wright Industrials Momentum ETF</t>
  </si>
  <si>
    <t>FTXH</t>
  </si>
  <si>
    <t>First Trust Nasdaq Pharmaceuticals ETF</t>
  </si>
  <si>
    <t>Healthcare</t>
  </si>
  <si>
    <t>SKYY</t>
  </si>
  <si>
    <t>First Trust Cloud Computing ETF</t>
  </si>
  <si>
    <t>2011-07-04</t>
  </si>
  <si>
    <t>CNYA</t>
  </si>
  <si>
    <t>iShares MSCI China A ETF</t>
  </si>
  <si>
    <t>2016-06-12</t>
  </si>
  <si>
    <t>FDM</t>
  </si>
  <si>
    <t>First Trust DJ Select MicroCap ETF</t>
  </si>
  <si>
    <t>2005-09-26</t>
  </si>
  <si>
    <t>FRTY</t>
  </si>
  <si>
    <t>Alger Mid Cap 40 ETF</t>
  </si>
  <si>
    <t>DVLU</t>
  </si>
  <si>
    <t>First Trust Dorsey Wright Momentum &amp; Value ETF</t>
  </si>
  <si>
    <t>FBCG</t>
  </si>
  <si>
    <t>Fidelity Blue Chip Growth ETF</t>
  </si>
  <si>
    <t>FTGS</t>
  </si>
  <si>
    <t>First Trust Growth Strength ETF</t>
  </si>
  <si>
    <t>FID</t>
  </si>
  <si>
    <t>First Trust S&amp;P International Dividend Aristocrats ETF</t>
  </si>
  <si>
    <t>2013-08-21</t>
  </si>
  <si>
    <t>EDOG</t>
  </si>
  <si>
    <t>ALPS Emerging Sector Dividend Dogs ETF</t>
  </si>
  <si>
    <t>2014-03-26</t>
  </si>
  <si>
    <t>IPO</t>
  </si>
  <si>
    <t>Renaissance IPO ETF</t>
  </si>
  <si>
    <t>2013-10-15</t>
  </si>
  <si>
    <t>FXR</t>
  </si>
  <si>
    <t>First Trust Industrials AlphaDEX</t>
  </si>
  <si>
    <t>SHRY</t>
  </si>
  <si>
    <t>First Trust Bloomberg Shareholder Yield ETF</t>
  </si>
  <si>
    <t>PEXL</t>
  </si>
  <si>
    <t>Pacer US Export Leaders ETF</t>
  </si>
  <si>
    <t>EWZS</t>
  </si>
  <si>
    <t>iShares MSCI Brazil Small-Cap ETF</t>
  </si>
  <si>
    <t>2010-09-27</t>
  </si>
  <si>
    <t>VEGN</t>
  </si>
  <si>
    <t>US Vegan Climate Index</t>
  </si>
  <si>
    <t>IWLG</t>
  </si>
  <si>
    <t>NYLI Winslow Large Cap Growth ETF</t>
  </si>
  <si>
    <t>DWAS</t>
  </si>
  <si>
    <t>Invesco Dorsey Wright SmallCap Momentum ETF</t>
  </si>
  <si>
    <t>2012-07-18</t>
  </si>
  <si>
    <t>SPUU</t>
  </si>
  <si>
    <t>Direxion Daily S&amp;P 500 Bull 2X Shares</t>
  </si>
  <si>
    <t>PEX</t>
  </si>
  <si>
    <t>ProShares Global Listed Private Equity ETF</t>
  </si>
  <si>
    <t>EMDV</t>
  </si>
  <si>
    <t>ProShares MSCI Emerging Markets Dividend Growers ETF</t>
  </si>
  <si>
    <t>2016-01-24</t>
  </si>
  <si>
    <t>FTXR</t>
  </si>
  <si>
    <t>First Trust Nasdaq Transportation ETF</t>
  </si>
  <si>
    <t>FTXO</t>
  </si>
  <si>
    <t>First Trust Nasdaq Bank ETF</t>
  </si>
  <si>
    <t>HAPS</t>
  </si>
  <si>
    <t>Harbor Human Capital Factor US Small Cap ETF</t>
  </si>
  <si>
    <t>SEEM</t>
  </si>
  <si>
    <t>SEI Select Emerging Markets Equity ETF</t>
  </si>
  <si>
    <t>SEI Investments Co</t>
  </si>
  <si>
    <t>FTXL</t>
  </si>
  <si>
    <t>First Trust Nasdaq Semiconductor ETF</t>
  </si>
  <si>
    <t>PAMC</t>
  </si>
  <si>
    <t>Pacer Lunt MidCap Multi-Factor Alternator ETF</t>
  </si>
  <si>
    <t>IWC</t>
  </si>
  <si>
    <t>iShares Microcap ETF</t>
  </si>
  <si>
    <t>BUL</t>
  </si>
  <si>
    <t>Pacer US Cash Cows Growth ETF</t>
  </si>
  <si>
    <t>14.71%</t>
  </si>
  <si>
    <t>QLTI</t>
  </si>
  <si>
    <t>The 2023 ETF Series Trust II GMO International Quality ETF</t>
  </si>
  <si>
    <t>ECH</t>
  </si>
  <si>
    <t>iShares Inc. iShares MSCI Chile ETF</t>
  </si>
  <si>
    <t>2007-11-11</t>
  </si>
  <si>
    <t>ALTL</t>
  </si>
  <si>
    <t>Pacer Lunt Large Cap Alternator ETF</t>
  </si>
  <si>
    <t>1.14%</t>
  </si>
  <si>
    <t>FSGS</t>
  </si>
  <si>
    <t>First Trust SMID Growth Strength ETF</t>
  </si>
  <si>
    <t>MVPA</t>
  </si>
  <si>
    <t xml:space="preserve">Advisor Managed Portfolios Miller Value Partners Appreciation </t>
  </si>
  <si>
    <t>Miller Value Funds</t>
  </si>
  <si>
    <t>2024-01-29</t>
  </si>
  <si>
    <t>QABA</t>
  </si>
  <si>
    <t>First Trust NASDAQ ABA Community Bank Index Fund</t>
  </si>
  <si>
    <t>2009-06-28</t>
  </si>
  <si>
    <t>EPOL</t>
  </si>
  <si>
    <t>iShares Trust iShares MSCI Poland ETF</t>
  </si>
  <si>
    <t>2010-05-24</t>
  </si>
  <si>
    <t>PALL</t>
  </si>
  <si>
    <t>abrdn Physical Palladium Shares ETF</t>
  </si>
  <si>
    <t>Commodities - Palladium</t>
  </si>
  <si>
    <t>2010-01-07</t>
  </si>
  <si>
    <t>JETS</t>
  </si>
  <si>
    <t>U.S. Global Jets ETF</t>
  </si>
  <si>
    <t>2015-04-29</t>
  </si>
  <si>
    <t>PFI</t>
  </si>
  <si>
    <t>Invesco Dorsey Wright Financial Momentum ETF</t>
  </si>
  <si>
    <t>SATO</t>
  </si>
  <si>
    <t>Invesco Alerian Galaxy Crypto Economy ETF</t>
  </si>
  <si>
    <t>2021-10-06</t>
  </si>
  <si>
    <t>UAE</t>
  </si>
  <si>
    <t>iShares MSCI UAE ETF</t>
  </si>
  <si>
    <t>2014-04-28</t>
  </si>
  <si>
    <t>QAT</t>
  </si>
  <si>
    <t>iShares MSCI Qatar ETF</t>
  </si>
  <si>
    <t>PPLT</t>
  </si>
  <si>
    <t>abrdn Physical Platinum Shares ETF</t>
  </si>
  <si>
    <t>Commodities - Platinum</t>
  </si>
  <si>
    <t>PDBC</t>
  </si>
  <si>
    <t>Invesco Optimum Yield Diversified Commodity Strategy No K-1 ET</t>
  </si>
  <si>
    <t>2014-11-06</t>
  </si>
  <si>
    <t>THNR</t>
  </si>
  <si>
    <t>Amplify ETF Trust Amplify Weight Loss Drug &amp; Treatment ETF</t>
  </si>
  <si>
    <t>VCLN</t>
  </si>
  <si>
    <t>Virtus Duff &amp; Phelps Clean Energy ETF</t>
  </si>
  <si>
    <t>EWUS</t>
  </si>
  <si>
    <t>iShares MSCI United Kingdom Small Cap ETF</t>
  </si>
  <si>
    <t>2012-01-24</t>
  </si>
  <si>
    <t>AIVC</t>
  </si>
  <si>
    <t>Amplify Bloomberg AI Value Chain ETF</t>
  </si>
  <si>
    <t>11.19%</t>
  </si>
  <si>
    <t>2025-06-03</t>
  </si>
  <si>
    <t>NDIV</t>
  </si>
  <si>
    <t>Amplify ETF Trust Amplify Natural Resources Dividend Income ET</t>
  </si>
  <si>
    <t>EVMT</t>
  </si>
  <si>
    <t>Invesco Electric Vehicle Metals Commodity Strategy No K-1 ETF</t>
  </si>
  <si>
    <t>Commodities - Industrial Metals</t>
  </si>
  <si>
    <t>2022-04-26</t>
  </si>
  <si>
    <t>ZSB</t>
  </si>
  <si>
    <t>USCF ETF Trust USCF Sustainable Battery Metals Strategy Fund</t>
  </si>
  <si>
    <t>CAMX</t>
  </si>
  <si>
    <t>The Advisors Inner Circle Fund Cambiar Aggressive Value ETF</t>
  </si>
  <si>
    <t>Cambiar Funds</t>
  </si>
  <si>
    <t>5.84%</t>
  </si>
  <si>
    <t>2007-08-30</t>
  </si>
  <si>
    <t>FYLD</t>
  </si>
  <si>
    <t>Cambria Foreign Shareholder Yield ETF</t>
  </si>
  <si>
    <t>2013-12-01</t>
  </si>
  <si>
    <t>IVRA</t>
  </si>
  <si>
    <t>Invesco Real Assets ESG ETF</t>
  </si>
  <si>
    <t>LYLD</t>
  </si>
  <si>
    <t>Cambria ETF Trust Cambria Large Cap Shareholder Yield ETF</t>
  </si>
  <si>
    <t>CRAK</t>
  </si>
  <si>
    <t>VanEck Oil Refiners ETF</t>
  </si>
  <si>
    <t>2015-08-17</t>
  </si>
  <si>
    <t>HCOM</t>
  </si>
  <si>
    <t>Hartford Schroders Commodity Strategy ETF</t>
  </si>
  <si>
    <t>CSPF</t>
  </si>
  <si>
    <t>Cohen &amp; Steers ETF Trust Cohen &amp; Steers Preferred and Income O</t>
  </si>
  <si>
    <t>FDD</t>
  </si>
  <si>
    <t>First Trust Dow Jones STOXX Select Dividend 30 Index Fund</t>
  </si>
  <si>
    <t>BRF</t>
  </si>
  <si>
    <t>VanEck Brazil Small-Cap ETF</t>
  </si>
  <si>
    <t>1.75%</t>
  </si>
  <si>
    <t>2009-05-11</t>
  </si>
  <si>
    <t>ARGT</t>
  </si>
  <si>
    <t>Global X MSCI Argentina ETF</t>
  </si>
  <si>
    <t>51.41%</t>
  </si>
  <si>
    <t>EWZ</t>
  </si>
  <si>
    <t>iShares Inc iShares MSCI Brazil ETF</t>
  </si>
  <si>
    <t>2000-07-09</t>
  </si>
  <si>
    <t>TBG</t>
  </si>
  <si>
    <t>EA Series Trust TBG Dividend Focus ETF</t>
  </si>
  <si>
    <t>TBG ETF</t>
  </si>
  <si>
    <t>TAIL</t>
  </si>
  <si>
    <t>Cambria Tail Risk ETF</t>
  </si>
  <si>
    <t>2017-04-04</t>
  </si>
  <si>
    <t>CIBR</t>
  </si>
  <si>
    <t>First Trust Nasdaq Cybersecurity ETF</t>
  </si>
  <si>
    <t>36.86%</t>
  </si>
  <si>
    <t>2015-07-05</t>
  </si>
  <si>
    <t>CALF</t>
  </si>
  <si>
    <t>Pacer US Small Cap Cash Cows ETF</t>
  </si>
  <si>
    <t>-13.00%</t>
  </si>
  <si>
    <t>PSLV</t>
  </si>
  <si>
    <t>Sprott Physical Silver Trust ETV</t>
  </si>
  <si>
    <t>LCG</t>
  </si>
  <si>
    <t>Sterling Capital Focus Equity ETF</t>
  </si>
  <si>
    <t>Sterling Capital Funds</t>
  </si>
  <si>
    <t>2020-08-25</t>
  </si>
  <si>
    <t>EPU</t>
  </si>
  <si>
    <t>iShares MSCI Peru and Global Exposure ETF</t>
  </si>
  <si>
    <t>2009-06-18</t>
  </si>
  <si>
    <t>SYLD</t>
  </si>
  <si>
    <t>Cambria Shareholder Yield ETF</t>
  </si>
  <si>
    <t>2013-05-12</t>
  </si>
  <si>
    <t>THD</t>
  </si>
  <si>
    <t>iShares Inc iShares MSCI Thailand ETF</t>
  </si>
  <si>
    <t>2008-03-25</t>
  </si>
  <si>
    <t>WTBN</t>
  </si>
  <si>
    <t>WisdomTree Bianco Total Return Fund</t>
  </si>
  <si>
    <t>2023-12-17</t>
  </si>
  <si>
    <t>SMTH</t>
  </si>
  <si>
    <t>ALPS ETF Trust ALPS</t>
  </si>
  <si>
    <t>PDBA</t>
  </si>
  <si>
    <t>Invesco Agriculture Commodity Strategy No K-1 ETF</t>
  </si>
  <si>
    <t>2022-08-23</t>
  </si>
  <si>
    <t>PHO</t>
  </si>
  <si>
    <t>Invesco Water Resources ETF</t>
  </si>
  <si>
    <t>FPRO</t>
  </si>
  <si>
    <t>Fidelity Real Estate Investment ETF</t>
  </si>
  <si>
    <t>SDVY</t>
  </si>
  <si>
    <t>First Trust SMID Cap Rising Dividend Achievers ETF</t>
  </si>
  <si>
    <t>2017-10-31</t>
  </si>
  <si>
    <t>LSGR</t>
  </si>
  <si>
    <t>Natixis ETF Trust II Natixis Loomis Sayles Focused Growth ETF</t>
  </si>
  <si>
    <t>Natixis Funds</t>
  </si>
  <si>
    <t>2023-06-28</t>
  </si>
  <si>
    <t>OAKM</t>
  </si>
  <si>
    <t>Harris Oakmark ETF Trust Oakmark U.S. Large Cap ETF</t>
  </si>
  <si>
    <t>Oakmark</t>
  </si>
  <si>
    <t>INFR</t>
  </si>
  <si>
    <t>ClearBridge Sustainable Infrastructure ETF</t>
  </si>
  <si>
    <t>2022-12-13</t>
  </si>
  <si>
    <t>FDWM</t>
  </si>
  <si>
    <t>Fidelity Women's Leadership ETF</t>
  </si>
  <si>
    <t>DUSA</t>
  </si>
  <si>
    <t>Davis Fundamental ETF Trust Davis Select U.S. Equity ETF</t>
  </si>
  <si>
    <t>TACK</t>
  </si>
  <si>
    <t>Capitol Series Trust Fairlead Tactical Sector ETF</t>
  </si>
  <si>
    <t>Fairlead Funds</t>
  </si>
  <si>
    <t>CGW</t>
  </si>
  <si>
    <t>Invesco S&amp;P Global Water Index ETF</t>
  </si>
  <si>
    <t>2007-05-13</t>
  </si>
  <si>
    <t>HFGO</t>
  </si>
  <si>
    <t>Hartford Large Cap Growth ETF</t>
  </si>
  <si>
    <t>RWX</t>
  </si>
  <si>
    <t>SPDR DJ Wilshire Intl Real Estate</t>
  </si>
  <si>
    <t>2006-12-14</t>
  </si>
  <si>
    <t>FMAG</t>
  </si>
  <si>
    <t>Fidelity Magellan ETF</t>
  </si>
  <si>
    <t>FSST</t>
  </si>
  <si>
    <t>Fidelity Sustainable U.S. Equity ETF</t>
  </si>
  <si>
    <t>EWT</t>
  </si>
  <si>
    <t>iShares Inc iShares MSCI Taiwan ETF</t>
  </si>
  <si>
    <t>2000-06-19</t>
  </si>
  <si>
    <t>BLDG</t>
  </si>
  <si>
    <t>Cambria Global Real Estate ETF</t>
  </si>
  <si>
    <t>3.97%</t>
  </si>
  <si>
    <t>GAMR</t>
  </si>
  <si>
    <t>Amplify Video Game Leaders ETF</t>
  </si>
  <si>
    <t>Communications</t>
  </si>
  <si>
    <t>2016-03-07</t>
  </si>
  <si>
    <t>OZEM</t>
  </si>
  <si>
    <t>Roundhill GLP-1 &amp; Weight Loss ETF</t>
  </si>
  <si>
    <t>METV</t>
  </si>
  <si>
    <t>Roundhill Ball Metaverse ETF</t>
  </si>
  <si>
    <t>2021-06-28</t>
  </si>
  <si>
    <t>EIS</t>
  </si>
  <si>
    <t>iShares Inc iShares MSCI Israel ETF</t>
  </si>
  <si>
    <t>EPHE</t>
  </si>
  <si>
    <t>iShares MSCI Philippines ETF</t>
  </si>
  <si>
    <t>MCHI</t>
  </si>
  <si>
    <t>iShares MSCI China ETF</t>
  </si>
  <si>
    <t>2011-03-28</t>
  </si>
  <si>
    <t>SAEF</t>
  </si>
  <si>
    <t>Schwab Strategic Trust Schwab Ariel ESG ETF</t>
  </si>
  <si>
    <t>Schwab ETFs</t>
  </si>
  <si>
    <t>2021-11-14</t>
  </si>
  <si>
    <t>GXC</t>
  </si>
  <si>
    <t>SPDR S&amp;P China ETF</t>
  </si>
  <si>
    <t>BATT</t>
  </si>
  <si>
    <t>Amplify Lithium &amp; Battery Technology ETF</t>
  </si>
  <si>
    <t>-4.11%</t>
  </si>
  <si>
    <t>ISRA</t>
  </si>
  <si>
    <t>VanEck Israel ETF</t>
  </si>
  <si>
    <t>2013-06-24</t>
  </si>
  <si>
    <t>PJBF</t>
  </si>
  <si>
    <t>PGIM ETF Trust PGIM Jennison Better Future ETF</t>
  </si>
  <si>
    <t>EIDO</t>
  </si>
  <si>
    <t>iShares MSCI Indonesia ETF</t>
  </si>
  <si>
    <t>2010-05-04</t>
  </si>
  <si>
    <t>CAFG</t>
  </si>
  <si>
    <t>Pacer US Small Cap Cash Cows Growth Leaders ETF</t>
  </si>
  <si>
    <t>2.08%</t>
  </si>
  <si>
    <t>2023-04-30</t>
  </si>
  <si>
    <t>EWY</t>
  </si>
  <si>
    <t>iShares Inc iShares MSCI South Korea ETF</t>
  </si>
  <si>
    <t>2000-05-08</t>
  </si>
  <si>
    <t>GMET</t>
  </si>
  <si>
    <t>VanEck Green Metals ETF</t>
  </si>
  <si>
    <t>TCHI</t>
  </si>
  <si>
    <t>iShares MSCI China Multisector Tech ETF</t>
  </si>
  <si>
    <t>DMAT</t>
  </si>
  <si>
    <t>Global X Disruptive Materials ETF</t>
  </si>
  <si>
    <t>2022-01-23</t>
  </si>
  <si>
    <t>ECNS</t>
  </si>
  <si>
    <t>iShares MSCI China Small-Cap ETF</t>
  </si>
  <si>
    <t>EZA</t>
  </si>
  <si>
    <t>iShares MSCI South Africa Index Fund</t>
  </si>
  <si>
    <t>2003-02-02</t>
  </si>
  <si>
    <t>TUR</t>
  </si>
  <si>
    <t>iShares MSCI Turkey ETF</t>
  </si>
  <si>
    <t>REAI</t>
  </si>
  <si>
    <t>Intelligent Real Estate ETF</t>
  </si>
  <si>
    <t>MNRS</t>
  </si>
  <si>
    <t>Grayscale Funds Trust Grayscale Bitcoin Miners ETF</t>
  </si>
  <si>
    <t>2025-01-28</t>
  </si>
  <si>
    <t>SUPL</t>
  </si>
  <si>
    <t>ProShares Trust ProShares Supply Chain Logistics ETF</t>
  </si>
  <si>
    <t>QQQA</t>
  </si>
  <si>
    <t>ProShares Nasdaq-100 Dorsey Wright Momentum ETF</t>
  </si>
  <si>
    <t>2021-05-17</t>
  </si>
  <si>
    <t>TINT</t>
  </si>
  <si>
    <t>ProShares Smart Materials ETF</t>
  </si>
  <si>
    <t>DXJS</t>
  </si>
  <si>
    <t>WisdomTree Japan Hedged SmallCap Equity Fund</t>
  </si>
  <si>
    <t>2013-06-27</t>
  </si>
  <si>
    <t>PHYD</t>
  </si>
  <si>
    <t>Putnam ETF Trust Putnam ESG High Yield ETF</t>
  </si>
  <si>
    <t>FTA</t>
  </si>
  <si>
    <t>First Trust Large Cap Value AlphaDEX Fund</t>
  </si>
  <si>
    <t>TINY</t>
  </si>
  <si>
    <t>ProShares Nanotechnology ETF</t>
  </si>
  <si>
    <t>BNDI</t>
  </si>
  <si>
    <t>NEOS ETF Trust NEOS Enhanced Income Aggregate Bond ETF</t>
  </si>
  <si>
    <t>Fixed Income - Aggregate</t>
  </si>
  <si>
    <t>-1.53%</t>
  </si>
  <si>
    <t>FEX</t>
  </si>
  <si>
    <t>First Trust Large Cap Core AlphaDEX Fund</t>
  </si>
  <si>
    <t>VERS</t>
  </si>
  <si>
    <t>ProShares Trust ProShares Metaverse ETF</t>
  </si>
  <si>
    <t>RUNN</t>
  </si>
  <si>
    <t>Running Oak Efficient Growth ETF</t>
  </si>
  <si>
    <t>Running Oak Capital LLC</t>
  </si>
  <si>
    <t>2023-06-06</t>
  </si>
  <si>
    <t>SDIV</t>
  </si>
  <si>
    <t>Global X SuperDividend ETF</t>
  </si>
  <si>
    <t>2011-06-07</t>
  </si>
  <si>
    <t>FNX</t>
  </si>
  <si>
    <t>First Trust Mid Cap Core AlphaDEX Fund</t>
  </si>
  <si>
    <t>PGF</t>
  </si>
  <si>
    <t>Invesco Financial Preferred ETF</t>
  </si>
  <si>
    <t>SRET</t>
  </si>
  <si>
    <t>Global X SuperDividend REIT ETF</t>
  </si>
  <si>
    <t>DTH</t>
  </si>
  <si>
    <t>WisdomTree International High Dividend Fund</t>
  </si>
  <si>
    <t>2006-06-15</t>
  </si>
  <si>
    <t>FTC</t>
  </si>
  <si>
    <t>First Trust Large Cap Growth AlphaDEX Fund</t>
  </si>
  <si>
    <t>DEW</t>
  </si>
  <si>
    <t>WisdomTree Global High Dividend Fund</t>
  </si>
  <si>
    <t>DFJ</t>
  </si>
  <si>
    <t>WisdomTree Japan SmallCap Fund</t>
  </si>
  <si>
    <t>PBE</t>
  </si>
  <si>
    <t>Invesco Biotechnology &amp; Genome ETF</t>
  </si>
  <si>
    <t>BLES</t>
  </si>
  <si>
    <t>Inspire Global Hope ETF</t>
  </si>
  <si>
    <t>7.64%</t>
  </si>
  <si>
    <t>TOLL</t>
  </si>
  <si>
    <t>Tema ETF Trust Tema Monopolies and Oligopolies ETF</t>
  </si>
  <si>
    <t>DIM</t>
  </si>
  <si>
    <t>WisdomTree International MidCap Dividend Fund</t>
  </si>
  <si>
    <t>CTEX</t>
  </si>
  <si>
    <t>ProShares S&amp;P Kensho Cleantech ETF</t>
  </si>
  <si>
    <t>IHDG</t>
  </si>
  <si>
    <t>WisdomTree International Hedged Quality Dividend Growth Fund</t>
  </si>
  <si>
    <t>Equities - Quality Dividend</t>
  </si>
  <si>
    <t>2014-05-06</t>
  </si>
  <si>
    <t>IGPT</t>
  </si>
  <si>
    <t>Invesco AI and Next Gen Software ETF</t>
  </si>
  <si>
    <t>DLS</t>
  </si>
  <si>
    <t>WisdomTree International SmallCap Fund</t>
  </si>
  <si>
    <t>ONLN</t>
  </si>
  <si>
    <t>ProShares Online Retail ETF</t>
  </si>
  <si>
    <t>2018-07-12</t>
  </si>
  <si>
    <t>MOTI</t>
  </si>
  <si>
    <t>VanEck Morningstar International Moat ETF</t>
  </si>
  <si>
    <t>2015-07-12</t>
  </si>
  <si>
    <t>WTRE</t>
  </si>
  <si>
    <t>WisdomTree New Economy Real Estate Fund</t>
  </si>
  <si>
    <t>2007-06-04</t>
  </si>
  <si>
    <t>MAKX</t>
  </si>
  <si>
    <t>ProShares S&amp;P Kensho Smart Factories ETF</t>
  </si>
  <si>
    <t>2021-09-28</t>
  </si>
  <si>
    <t>DFE</t>
  </si>
  <si>
    <t>WisdomTree Europe SmallCap Dividend Fund</t>
  </si>
  <si>
    <t>AIVI</t>
  </si>
  <si>
    <t>WisdomTree International AI Enhanced Value Fund</t>
  </si>
  <si>
    <t>16.17%</t>
  </si>
  <si>
    <t>EUDG</t>
  </si>
  <si>
    <t>WisdomTree Europe Quality Dividend Growth Fund</t>
  </si>
  <si>
    <t>OND</t>
  </si>
  <si>
    <t>ProShares On-Demand ETF</t>
  </si>
  <si>
    <t>DGS</t>
  </si>
  <si>
    <t>WisdomTree Emerging Market SmallCap Fund</t>
  </si>
  <si>
    <t>HEDJ</t>
  </si>
  <si>
    <t>WisdomTree Europe Hedged Equity Fund</t>
  </si>
  <si>
    <t>ION</t>
  </si>
  <si>
    <t>ProShares Trust ProShares S&amp;P Global Core Battery Metals ETF</t>
  </si>
  <si>
    <t>FCG</t>
  </si>
  <si>
    <t>First Trust Natural Gas ETF</t>
  </si>
  <si>
    <t>PPA</t>
  </si>
  <si>
    <t>Invesco Aerospace &amp; Defense ETF</t>
  </si>
  <si>
    <t>SEIX</t>
  </si>
  <si>
    <t>Virtus Seix Senior Loan ETF</t>
  </si>
  <si>
    <t>2019-04-22</t>
  </si>
  <si>
    <t>HYS</t>
  </si>
  <si>
    <t xml:space="preserve">PIMCO 0-5 Year High Yield Corporat Bond Index Exchange-Traded </t>
  </si>
  <si>
    <t>2011-06-15</t>
  </si>
  <si>
    <t>MSSM</t>
  </si>
  <si>
    <t xml:space="preserve">Morgan Stanley Pathway Funds Morgan Stanley Pathway Small-Mid </t>
  </si>
  <si>
    <t>Morgan Stanley</t>
  </si>
  <si>
    <t>1991-11-17</t>
  </si>
  <si>
    <t>FTCB</t>
  </si>
  <si>
    <t>First Trust Exchange-Traded Fund IV First Trust Core Investmen</t>
  </si>
  <si>
    <t>WINN</t>
  </si>
  <si>
    <t>Harbor ETF Trust Harbor Long-Term Growers ETF</t>
  </si>
  <si>
    <t>2022-02-01</t>
  </si>
  <si>
    <t>PKB</t>
  </si>
  <si>
    <t>Invesco Building &amp; Construction ETF</t>
  </si>
  <si>
    <t>JGRW</t>
  </si>
  <si>
    <t>Trust for Professional Managers Jensen Quality Growth ETF</t>
  </si>
  <si>
    <t>Jensen</t>
  </si>
  <si>
    <t>TCHP</t>
  </si>
  <si>
    <t>T. Rowe Price Blue Chip Growth ETF</t>
  </si>
  <si>
    <t>2020-08-03</t>
  </si>
  <si>
    <t>GREK</t>
  </si>
  <si>
    <t>Global X MSCI Greece ETF</t>
  </si>
  <si>
    <t>2011-12-06</t>
  </si>
  <si>
    <t>ISMD</t>
  </si>
  <si>
    <t>Inspire Small/Mid Cap ETF</t>
  </si>
  <si>
    <t>2017-02-26</t>
  </si>
  <si>
    <t>IDX</t>
  </si>
  <si>
    <t>VanEck Indonesia Index ETF</t>
  </si>
  <si>
    <t>2009-01-14</t>
  </si>
  <si>
    <t>PEJ</t>
  </si>
  <si>
    <t>Invesco Leisure and Entertainment ETF</t>
  </si>
  <si>
    <t>TLTE</t>
  </si>
  <si>
    <t>FlexShares Morningstar Emerging Markets Factor Tilt Index Fund</t>
  </si>
  <si>
    <t>Flexshares Trust</t>
  </si>
  <si>
    <t>2012-09-24</t>
  </si>
  <si>
    <t>CAAA</t>
  </si>
  <si>
    <t>First Trust Exchange-Traded Fund IV First Trust Commercial Mor</t>
  </si>
  <si>
    <t>0.13%</t>
  </si>
  <si>
    <t>REMX</t>
  </si>
  <si>
    <t>VanEck Rare Earth and Strategic Metals ETF</t>
  </si>
  <si>
    <t>THYF</t>
  </si>
  <si>
    <t>T. Rowe Price Exchange-Traded Funds Inc. T. Rowe Price U.S. H</t>
  </si>
  <si>
    <t>PVAL</t>
  </si>
  <si>
    <t>Putnam Focused Large Cap Value ETF</t>
  </si>
  <si>
    <t>ESPO</t>
  </si>
  <si>
    <t>VanEck Video Gaming and eSports ETF</t>
  </si>
  <si>
    <t>2018-10-15</t>
  </si>
  <si>
    <t>PJP</t>
  </si>
  <si>
    <t>Invesco Pharmaceuticals ETF</t>
  </si>
  <si>
    <t>NBOS</t>
  </si>
  <si>
    <t>Neuberger Berman ETF Trust Neuberger Berman Option Strategy ET</t>
  </si>
  <si>
    <t>2016-09-15</t>
  </si>
  <si>
    <t>SLX</t>
  </si>
  <si>
    <t>VanEck Steel ETF</t>
  </si>
  <si>
    <t>2006-10-09</t>
  </si>
  <si>
    <t>PWB</t>
  </si>
  <si>
    <t>Invesco Large Cap Growth ETF</t>
  </si>
  <si>
    <t>FSYD</t>
  </si>
  <si>
    <t>Fidelity Covington Trust Fidelity Sustainable High Yield ETF</t>
  </si>
  <si>
    <t>FPX</t>
  </si>
  <si>
    <t>First Trust US Equity Opportunities ETF</t>
  </si>
  <si>
    <t>DIVO</t>
  </si>
  <si>
    <t>Amplify CWP Enhanced Dividend Income ETF</t>
  </si>
  <si>
    <t>2016-12-12</t>
  </si>
  <si>
    <t>KVLE</t>
  </si>
  <si>
    <t>KraneShares Value Line Dynamic Dividend Equity Index ETF</t>
  </si>
  <si>
    <t>2020-11-22</t>
  </si>
  <si>
    <t>KBA</t>
  </si>
  <si>
    <t>KraneShares Bosera MSCI China A 50 Connect Index ETF</t>
  </si>
  <si>
    <t>2014-03-03</t>
  </si>
  <si>
    <t>FGD</t>
  </si>
  <si>
    <t>First Trust DJ Global Select Dividend</t>
  </si>
  <si>
    <t>2007-11-20</t>
  </si>
  <si>
    <t>GRID</t>
  </si>
  <si>
    <t xml:space="preserve">First Trust NASDAQ Clean Edge Smart Grid Infrastructure Index </t>
  </si>
  <si>
    <t>2009-11-15</t>
  </si>
  <si>
    <t>PGRO</t>
  </si>
  <si>
    <t>Putnam Focused Large Cap Growth ETF</t>
  </si>
  <si>
    <t>NUGO</t>
  </si>
  <si>
    <t>Nuveen Growth Opportunities ETF</t>
  </si>
  <si>
    <t>2021-09-26</t>
  </si>
  <si>
    <t>QCLN</t>
  </si>
  <si>
    <t>First Trust NASDAQ Clean Edge Green Energy Index Fund</t>
  </si>
  <si>
    <t>PSI</t>
  </si>
  <si>
    <t>Invesco Semiconductors ETF</t>
  </si>
  <si>
    <t>PIT</t>
  </si>
  <si>
    <t>VanEck ETF Trust VanEck Commodity Strategy ETF</t>
  </si>
  <si>
    <t>EFAS</t>
  </si>
  <si>
    <t>Global X MSCI SuperDividend EAFE ETF</t>
  </si>
  <si>
    <t>2016-11-09</t>
  </si>
  <si>
    <t>GCC</t>
  </si>
  <si>
    <t>WisdomTree EnhancedContinuous Commodity Index Fund</t>
  </si>
  <si>
    <t>2020-12-20</t>
  </si>
  <si>
    <t>BDVG</t>
  </si>
  <si>
    <t>Litman Gregory Funds Trust IMGP Berkshire Dividend Growth ETF</t>
  </si>
  <si>
    <t>7.20%</t>
  </si>
  <si>
    <t>CORO</t>
  </si>
  <si>
    <t>iShares International Country Rotation Active ETF</t>
  </si>
  <si>
    <t>DSTX</t>
  </si>
  <si>
    <t>Distillate International Fundamental Stability &amp; Value ETF</t>
  </si>
  <si>
    <t>Distillate Capital Partners</t>
  </si>
  <si>
    <t>2020-12-13</t>
  </si>
  <si>
    <t>SSPX</t>
  </si>
  <si>
    <t>Janus Henderson U.S. Sustainable Equity ETF</t>
  </si>
  <si>
    <t>2021-09-07</t>
  </si>
  <si>
    <t>NLR</t>
  </si>
  <si>
    <t>VanEck Uranium and Nuclear ETF</t>
  </si>
  <si>
    <t>2007-08-12</t>
  </si>
  <si>
    <t>NPFI</t>
  </si>
  <si>
    <t>Nuveen Preferred and Income ETF</t>
  </si>
  <si>
    <t>2024-03-04</t>
  </si>
  <si>
    <t>BRLN</t>
  </si>
  <si>
    <t>iShares Floating Rate Loan Active ETF</t>
  </si>
  <si>
    <t>-1.26%</t>
  </si>
  <si>
    <t>VRAI</t>
  </si>
  <si>
    <t>Virtus Real Asset Income ETF</t>
  </si>
  <si>
    <t>HEJD</t>
  </si>
  <si>
    <t>VictoryShares Hedged Equity Income ETF</t>
  </si>
  <si>
    <t>BGRO</t>
  </si>
  <si>
    <t>iShares Large Cap Growth Active ETF</t>
  </si>
  <si>
    <t>14.13%</t>
  </si>
  <si>
    <t>2024-06-03</t>
  </si>
  <si>
    <t>TMB</t>
  </si>
  <si>
    <t>Thornburg Multi Sector Bond ETF</t>
  </si>
  <si>
    <t>NBDS</t>
  </si>
  <si>
    <t>Neuberger Berman ETF Trust Neuberger Berman Disrupters ETF</t>
  </si>
  <si>
    <t>AOHY</t>
  </si>
  <si>
    <t>Angel Oak High Yield Opportunities ETF</t>
  </si>
  <si>
    <t>0.55%</t>
  </si>
  <si>
    <t>2009-03-30</t>
  </si>
  <si>
    <t>EFFI</t>
  </si>
  <si>
    <t>Harbor ETF Trust Harbor Osmosis International Resource Efficie</t>
  </si>
  <si>
    <t>RMOP</t>
  </si>
  <si>
    <t>Tidal Trust III Rockefeller Opportunistic Municipal Bond ETF</t>
  </si>
  <si>
    <t>FSMB</t>
  </si>
  <si>
    <t>First Trust Short Duration Managed Municipal ETF</t>
  </si>
  <si>
    <t>PREF</t>
  </si>
  <si>
    <t>Principal Spectrum Preferred Securities Active ETF</t>
  </si>
  <si>
    <t>ACES</t>
  </si>
  <si>
    <t>ALPS Clean Energy ETF</t>
  </si>
  <si>
    <t>-21.62%</t>
  </si>
  <si>
    <t>2018-06-26</t>
  </si>
  <si>
    <t>DIVP</t>
  </si>
  <si>
    <t>The Advisors Inner Circle Fund II Cullen Enhanced Equity Incom</t>
  </si>
  <si>
    <t>Cullen Capital Management, LLC</t>
  </si>
  <si>
    <t>HYSA</t>
  </si>
  <si>
    <t>BondBloxx ETF Trust BondBloxx USD High Yield Bond Sector Rotat</t>
  </si>
  <si>
    <t>QDVO</t>
  </si>
  <si>
    <t>Amplify ETF Trust Amplify CWP Growth &amp; Income ETF</t>
  </si>
  <si>
    <t>NBCC</t>
  </si>
  <si>
    <t>Neuberger Berman ETF Trust Neuberger Berman Next Generation Co</t>
  </si>
  <si>
    <t>FSIG</t>
  </si>
  <si>
    <t>First Trust Limited Duration Investment Grade Corporate ETF</t>
  </si>
  <si>
    <t>BKGI</t>
  </si>
  <si>
    <t>BNY Mellon ETF Trust BNY Mellon Global Infrastructure Income E</t>
  </si>
  <si>
    <t>25.58%</t>
  </si>
  <si>
    <t>OBND</t>
  </si>
  <si>
    <t>SPDR Loomis Sayles Opportunistic Bond ETF</t>
  </si>
  <si>
    <t>CEW</t>
  </si>
  <si>
    <t>WisdomTree Emerging Currency Strategy Fund</t>
  </si>
  <si>
    <t>3.13%</t>
  </si>
  <si>
    <t>2009-05-05</t>
  </si>
  <si>
    <t>EVX</t>
  </si>
  <si>
    <t>VanEck Environmental Services ETF</t>
  </si>
  <si>
    <t>VEMY</t>
  </si>
  <si>
    <t xml:space="preserve">Virtus ETF Trust II Virtus Stone Harbor Emerging Markets High </t>
  </si>
  <si>
    <t>TOTL</t>
  </si>
  <si>
    <t>SPDR DoubleLine Total Return Tactical ETF</t>
  </si>
  <si>
    <t>2015-02-22</t>
  </si>
  <si>
    <t>ALAI</t>
  </si>
  <si>
    <t>The Alger ETF Trust Alger AI Enablers &amp; Adopters ETF</t>
  </si>
  <si>
    <t>Alger</t>
  </si>
  <si>
    <t>36.65%</t>
  </si>
  <si>
    <t>ZECP</t>
  </si>
  <si>
    <t>Zacks Trust Zacks Earnings Consistent Portfolio ETF</t>
  </si>
  <si>
    <t>ISPY</t>
  </si>
  <si>
    <t>ProShares Trust ProShares S&amp;P 500 High Income ETF</t>
  </si>
  <si>
    <t>IPKW</t>
  </si>
  <si>
    <t>Invesco International BuyBack Achievers ETF</t>
  </si>
  <si>
    <t>2014-02-26</t>
  </si>
  <si>
    <t>FTBD</t>
  </si>
  <si>
    <t>Fidelity Merrimack Street Trust Fidelity Tactical Bond ETF</t>
  </si>
  <si>
    <t>Fixed Income - Tactical</t>
  </si>
  <si>
    <t>ELD</t>
  </si>
  <si>
    <t>WisdomTree Emerging Markets Local Debt Fund</t>
  </si>
  <si>
    <t>2010-08-08</t>
  </si>
  <si>
    <t>IQQQ</t>
  </si>
  <si>
    <t>ProShares Nasdaq-100 High Income ETF</t>
  </si>
  <si>
    <t>SAWS</t>
  </si>
  <si>
    <t xml:space="preserve">ETF Series Solutions AAM Sawgrass US Small Cap Quality Growth </t>
  </si>
  <si>
    <t>AAM</t>
  </si>
  <si>
    <t>2024-07-29</t>
  </si>
  <si>
    <t>BAI</t>
  </si>
  <si>
    <t>BlackRock ETF Trust iShares A.I. Innovation and Tech Active ET</t>
  </si>
  <si>
    <t>7.02%</t>
  </si>
  <si>
    <t>SMCO</t>
  </si>
  <si>
    <t>Hilton Small-MidCap Opportunity ETF</t>
  </si>
  <si>
    <t>Hilton Capital Management, LLC</t>
  </si>
  <si>
    <t>CNEQ</t>
  </si>
  <si>
    <t>The Alger ETF Trust Alger Concentrated Equity ETF</t>
  </si>
  <si>
    <t>AFLG</t>
  </si>
  <si>
    <t>First Trust Active Factor Large Cap ETF</t>
  </si>
  <si>
    <t>14.25%</t>
  </si>
  <si>
    <t>SEIS</t>
  </si>
  <si>
    <t>SEI Select Small Cap ETF</t>
  </si>
  <si>
    <t>QQEW</t>
  </si>
  <si>
    <t>First Trust NASDAQ-100 Equal Weighted Index Fund</t>
  </si>
  <si>
    <t>2006-04-18</t>
  </si>
  <si>
    <t>SRVR</t>
  </si>
  <si>
    <t>Pacer Data &amp; Infrastructure Real Estate ETF</t>
  </si>
  <si>
    <t>2018-05-14</t>
  </si>
  <si>
    <t>TMSL</t>
  </si>
  <si>
    <t>T. Rowe Price Exchange-Traded Funds Inc. T. Rowe Price Small-</t>
  </si>
  <si>
    <t>2023-06-13</t>
  </si>
  <si>
    <t>FFOG</t>
  </si>
  <si>
    <t>Franklin Templeton ETF Trust Franklin Focused Growth ETF</t>
  </si>
  <si>
    <t>ATFV</t>
  </si>
  <si>
    <t>Alger 35 ETF</t>
  </si>
  <si>
    <t>32.28%</t>
  </si>
  <si>
    <t>DSMC</t>
  </si>
  <si>
    <t>ETF Series Solutions Distillate Small/Mid Cash Flow ETF</t>
  </si>
  <si>
    <t>INDS</t>
  </si>
  <si>
    <t>Pacer Industrial Real Estate ETF</t>
  </si>
  <si>
    <t>2018-05-13</t>
  </si>
  <si>
    <t>JIVE</t>
  </si>
  <si>
    <t>JPMorgan International Value ETF</t>
  </si>
  <si>
    <t>SMIZ</t>
  </si>
  <si>
    <t>Zacks Trust Zacks Small/Mid Cap ETF</t>
  </si>
  <si>
    <t>SPTE</t>
  </si>
  <si>
    <t>SP Funds Trust SP Funds S&amp;P Global Technology ETF</t>
  </si>
  <si>
    <t>RGEF</t>
  </si>
  <si>
    <t>Tidal Trust III Rockefeller Global Equity ETF</t>
  </si>
  <si>
    <t>OSEA</t>
  </si>
  <si>
    <t>Harbor ETF Trust Harbor International Compounders ETF</t>
  </si>
  <si>
    <t>SPWO</t>
  </si>
  <si>
    <t>SP Funds Trust SP Funds S&amp;P World (ex-US) ETF</t>
  </si>
  <si>
    <t>JIG</t>
  </si>
  <si>
    <t>JPMorgan International Growth ETF</t>
  </si>
  <si>
    <t>2020-05-19</t>
  </si>
  <si>
    <t>INVN</t>
  </si>
  <si>
    <t>The Alger ETF Trust Alger Russell Innovation ETF</t>
  </si>
  <si>
    <t>2025-01-05</t>
  </si>
  <si>
    <t>DTAN</t>
  </si>
  <si>
    <t>EA Series Trust Sparkline International Intangible Value ETF</t>
  </si>
  <si>
    <t>EUDV</t>
  </si>
  <si>
    <t>ProShares MSCI Europe Dividend Growers ETF</t>
  </si>
  <si>
    <t>2015-09-08</t>
  </si>
  <si>
    <t>EFNL</t>
  </si>
  <si>
    <t>iShares Inc iShares MSCI Finland ETF</t>
  </si>
  <si>
    <t>MOO</t>
  </si>
  <si>
    <t xml:space="preserve">VanEck Agribusiness ETF </t>
  </si>
  <si>
    <t>IFGL</t>
  </si>
  <si>
    <t>iShares International Developed Real Estate ETF</t>
  </si>
  <si>
    <t>FFIU</t>
  </si>
  <si>
    <t>UVA Unconstrained Medium-Term Fixed Income ETF</t>
  </si>
  <si>
    <t>Spinnaker ETF Trust</t>
  </si>
  <si>
    <t>2017-08-17</t>
  </si>
  <si>
    <t>ABLG</t>
  </si>
  <si>
    <t>Abacus FCF International Leaders ETF</t>
  </si>
  <si>
    <t>1.98%</t>
  </si>
  <si>
    <t>LFSC</t>
  </si>
  <si>
    <t>F/m Emerald Life Sciences Innovation ETF</t>
  </si>
  <si>
    <t>Emerald Mutual Fund Advisers Trust</t>
  </si>
  <si>
    <t>2024-10-29</t>
  </si>
  <si>
    <t>CARK</t>
  </si>
  <si>
    <t>The Advisors Inner Circle Fund II CastleArk Large Growth ETF</t>
  </si>
  <si>
    <t>CastleArk Management LLC</t>
  </si>
  <si>
    <t>4.86%</t>
  </si>
  <si>
    <t>FBT</t>
  </si>
  <si>
    <t>First Trust Amex Biotech Index Fund</t>
  </si>
  <si>
    <t>JHPI</t>
  </si>
  <si>
    <t>John Hancock Exchange-Traded Fund Trust John Hancock Preferred</t>
  </si>
  <si>
    <t>TEQI</t>
  </si>
  <si>
    <t>T. Rowe Price Equity Income ETF</t>
  </si>
  <si>
    <t>QTEC</t>
  </si>
  <si>
    <t>First Trust NASDAQ-100-Technology Sector Index Fund</t>
  </si>
  <si>
    <t>CGXU</t>
  </si>
  <si>
    <t>Capital Group International Focus Equity ETF</t>
  </si>
  <si>
    <t>1.48%</t>
  </si>
  <si>
    <t>2022-02-21</t>
  </si>
  <si>
    <t>CGIC</t>
  </si>
  <si>
    <t>Capital Group International Core Equity ETF</t>
  </si>
  <si>
    <t>15.31%</t>
  </si>
  <si>
    <t>BAFE</t>
  </si>
  <si>
    <t>Brown Advisory Flexible Equity ETF</t>
  </si>
  <si>
    <t>2.31%</t>
  </si>
  <si>
    <t>EWD</t>
  </si>
  <si>
    <t>iShares Inc iShares MSCI Sweden ETF</t>
  </si>
  <si>
    <t>1996-03-11</t>
  </si>
  <si>
    <t>CGIE</t>
  </si>
  <si>
    <t>Capital Group International Equity ETF</t>
  </si>
  <si>
    <t>9.79%</t>
  </si>
  <si>
    <t>EDEN</t>
  </si>
  <si>
    <t>iShares Inc iShares MSCI Denmark ETF</t>
  </si>
  <si>
    <t>ENOR</t>
  </si>
  <si>
    <t>iShares Inc iShares MSCI Norway ETF</t>
  </si>
  <si>
    <t>2012-01-22</t>
  </si>
  <si>
    <t>SPUC</t>
  </si>
  <si>
    <t xml:space="preserve">Simplify Exchange Traded Funds Simplify US Equity PLUS Upside </t>
  </si>
  <si>
    <t>SPYC</t>
  </si>
  <si>
    <t>Simplify Exchange Traded Funds Simplify US Equity PLUS Convexi</t>
  </si>
  <si>
    <t>2020-09-02</t>
  </si>
  <si>
    <t>PPTY</t>
  </si>
  <si>
    <t>U.S. Diversified Real Estate ETF</t>
  </si>
  <si>
    <t>MKAM</t>
  </si>
  <si>
    <t>MKAM ETF</t>
  </si>
  <si>
    <t>MKAMETF</t>
  </si>
  <si>
    <t>2023-04-10</t>
  </si>
  <si>
    <t>PID</t>
  </si>
  <si>
    <t>Invesco International Dividend Achievers ETF</t>
  </si>
  <si>
    <t>SHDG</t>
  </si>
  <si>
    <t>Trust For Advised Portfolios Soundwatch Hedged Equity ETF</t>
  </si>
  <si>
    <t>Soundwatch Capital</t>
  </si>
  <si>
    <t>2016-11-29</t>
  </si>
  <si>
    <t>PWV</t>
  </si>
  <si>
    <t>Invesco Large Cap Value ETF</t>
  </si>
  <si>
    <t>PEY</t>
  </si>
  <si>
    <t>Invesco High Yield Equity Dividend Achievers ETF</t>
  </si>
  <si>
    <t>SPD</t>
  </si>
  <si>
    <t>Simplify Exchange Traded Funds Simplify US Equity PLUS Downsid</t>
  </si>
  <si>
    <t>HEZU</t>
  </si>
  <si>
    <t>iShares Currency Hedged MSCI Eurozone ETF</t>
  </si>
  <si>
    <t>JEMB</t>
  </si>
  <si>
    <t>Janus Detroit Street Trust Janus Henderson Emerging Markets De</t>
  </si>
  <si>
    <t>2024-08-12</t>
  </si>
  <si>
    <t>TPLE</t>
  </si>
  <si>
    <t>Timothy Plan US Large/Mid Cap Core Enhanced ETF</t>
  </si>
  <si>
    <t>2021-07-27</t>
  </si>
  <si>
    <t>JIII</t>
  </si>
  <si>
    <t>Janus Detroit Street Trust Janus Henderson Income ETF</t>
  </si>
  <si>
    <t>2024-11-11</t>
  </si>
  <si>
    <t>JHHY</t>
  </si>
  <si>
    <t>John Hancock Exchange-Traded Fund Trust John Hancock High Yiel</t>
  </si>
  <si>
    <t>HYGH</t>
  </si>
  <si>
    <t>iShares Interest Rate Hedged High Yield Bond ETF</t>
  </si>
  <si>
    <t>2014-05-26</t>
  </si>
  <si>
    <t>HYGI</t>
  </si>
  <si>
    <t>iShares U.S. ETF Trust iShares Inflation Hedged High Yield Bon</t>
  </si>
  <si>
    <t>2022-06-21</t>
  </si>
  <si>
    <t>TPLC</t>
  </si>
  <si>
    <t>Timothy Plan US Large/Mid Cap Core ETF</t>
  </si>
  <si>
    <t>2019-04-29</t>
  </si>
  <si>
    <t>TPHD</t>
  </si>
  <si>
    <t>Timothy Plan High Dividend Stock ETF</t>
  </si>
  <si>
    <t>PFM</t>
  </si>
  <si>
    <t>Invesco Dividend Achievers ETF</t>
  </si>
  <si>
    <t>FTCS</t>
  </si>
  <si>
    <t>First Trust Capital Strength ETF</t>
  </si>
  <si>
    <t>SIXS</t>
  </si>
  <si>
    <t>ETC 6 Meridian Small Cap Equity ETF</t>
  </si>
  <si>
    <t>HIGH</t>
  </si>
  <si>
    <t>Simplify Exchange Traded Funds Simplify Enhanced Income ETF</t>
  </si>
  <si>
    <t>TPHE</t>
  </si>
  <si>
    <t>Timothy Plan High Dividend Stock Enhanced ETF</t>
  </si>
  <si>
    <t>MOTG</t>
  </si>
  <si>
    <t>VanEck Morningstar Global Wide Moat ETF</t>
  </si>
  <si>
    <t>2018-10-29</t>
  </si>
  <si>
    <t>TPSC</t>
  </si>
  <si>
    <t>Timothy Plan US Small Cap Core ETF</t>
  </si>
  <si>
    <t>AMID</t>
  </si>
  <si>
    <t>Argent Mid Cap ETF</t>
  </si>
  <si>
    <t>Argent</t>
  </si>
  <si>
    <t>1.96%</t>
  </si>
  <si>
    <t>RFDA</t>
  </si>
  <si>
    <t>RiverFront Dynamic US Dividend Advantage ETF</t>
  </si>
  <si>
    <t>NMB</t>
  </si>
  <si>
    <t>Simplify Exchange Traded Funds Simplify National Muni Bond ETF</t>
  </si>
  <si>
    <t>Muni National Interm</t>
  </si>
  <si>
    <t>TGRW</t>
  </si>
  <si>
    <t>T. Rowe Price Growth Stock ETF</t>
  </si>
  <si>
    <t>GDX</t>
  </si>
  <si>
    <t xml:space="preserve">VanEck Gold Miners ETF </t>
  </si>
  <si>
    <t>2006-05-15</t>
  </si>
  <si>
    <t>GDXJ</t>
  </si>
  <si>
    <t>VanEck Junior Gold Miners ETF</t>
  </si>
  <si>
    <t>2009-11-09</t>
  </si>
  <si>
    <t>WNDY</t>
  </si>
  <si>
    <t>Global X Wind Energy ETF</t>
  </si>
  <si>
    <t>RFCI</t>
  </si>
  <si>
    <t>RiverFront Dynamic Core Income ETF</t>
  </si>
  <si>
    <t>BUG</t>
  </si>
  <si>
    <t>Global X Cybersecurity ETF</t>
  </si>
  <si>
    <t>28.50%</t>
  </si>
  <si>
    <t>2019-10-24</t>
  </si>
  <si>
    <t>CCSB</t>
  </si>
  <si>
    <t>Carbon Collective Short Duration Green Bond ETF</t>
  </si>
  <si>
    <t>Carbon Collective Funds</t>
  </si>
  <si>
    <t>0.17%</t>
  </si>
  <si>
    <t>2024-04-10</t>
  </si>
  <si>
    <t>CBON</t>
  </si>
  <si>
    <t>VanEck China Bond ETF</t>
  </si>
  <si>
    <t>2014-11-09</t>
  </si>
  <si>
    <t>FIW</t>
  </si>
  <si>
    <t>First Trust Water ETF</t>
  </si>
  <si>
    <t>CGMM</t>
  </si>
  <si>
    <t xml:space="preserve">Capital Group Equity ETF Trust I Capital Group U.S. Small and </t>
  </si>
  <si>
    <t>Capital Research and Management Company</t>
  </si>
  <si>
    <t>0.78%</t>
  </si>
  <si>
    <t>FMED</t>
  </si>
  <si>
    <t>Fidelity Disruptive Medicine ETF</t>
  </si>
  <si>
    <t>RPAR</t>
  </si>
  <si>
    <t>RPAR Risk Parity ETF</t>
  </si>
  <si>
    <t>ASET</t>
  </si>
  <si>
    <t>FlexShares Real Assets Allocation Index Fund</t>
  </si>
  <si>
    <t>4.74%</t>
  </si>
  <si>
    <t>FBOT</t>
  </si>
  <si>
    <t>Fidelity Disruptive Automation ETF</t>
  </si>
  <si>
    <t>2020-04-15</t>
  </si>
  <si>
    <t>PGX</t>
  </si>
  <si>
    <t>Invesco Preferred ETF</t>
  </si>
  <si>
    <t>FDCF</t>
  </si>
  <si>
    <t>Fidelity Disruptive Communications ETF</t>
  </si>
  <si>
    <t>FDIF</t>
  </si>
  <si>
    <t>Fidelity Disruptors ETF</t>
  </si>
  <si>
    <t>FDTX</t>
  </si>
  <si>
    <t>Fidelity Disruptive Technology ETF</t>
  </si>
  <si>
    <t>EZU</t>
  </si>
  <si>
    <t>iShares MSCI Eurozone ETF</t>
  </si>
  <si>
    <t>VNAM</t>
  </si>
  <si>
    <t>Global X Funds Global X MSCI Vietnam ETF</t>
  </si>
  <si>
    <t>FDFF</t>
  </si>
  <si>
    <t>Fidelity Disruptive Finance ETF</t>
  </si>
  <si>
    <t>DAPP</t>
  </si>
  <si>
    <t>VanEck Digital Transformation ETF</t>
  </si>
  <si>
    <t>PFIX</t>
  </si>
  <si>
    <t>Simplify Interest Rate Hedge ETF</t>
  </si>
  <si>
    <t>YGLD</t>
  </si>
  <si>
    <t>Simplify Exchange Traded Funds Simplify Gold Strategy PLUS Inc</t>
  </si>
  <si>
    <t>SHLD</t>
  </si>
  <si>
    <t>Global X Funds Global X Defense Tech ETF</t>
  </si>
  <si>
    <t>SGDJ</t>
  </si>
  <si>
    <t>Sprott Junior Gold Miners ETF</t>
  </si>
  <si>
    <t>2015-03-30</t>
  </si>
  <si>
    <t>SGDM</t>
  </si>
  <si>
    <t>Sprott Gold Miners ETF</t>
  </si>
  <si>
    <t>2014-07-13</t>
  </si>
  <si>
    <t>NORW</t>
  </si>
  <si>
    <t>Global X MSCI Norway ETF</t>
  </si>
  <si>
    <t>2010-11-08</t>
  </si>
  <si>
    <t>CSNR</t>
  </si>
  <si>
    <t>Cohen &amp; Steers ETF Trust Cohen &amp; Steers Natural Resources Acti</t>
  </si>
  <si>
    <t>NBJP</t>
  </si>
  <si>
    <t>Neuberger Berman ETF Trust Neuberger Berman Japan Equity ETF</t>
  </si>
  <si>
    <t>NFLT</t>
  </si>
  <si>
    <t>Virtus Newfleet Multi-Sector Bond ETF</t>
  </si>
  <si>
    <t>2015-08-09</t>
  </si>
  <si>
    <t>QQQD</t>
  </si>
  <si>
    <t>Direxion Daily Magnificent 7 Bear 1X Shares</t>
  </si>
  <si>
    <t>YFFI</t>
  </si>
  <si>
    <t>Spinnaker ETF Series Indexperts Yield Focused Fixed Income ETF</t>
  </si>
  <si>
    <t>Indexperts</t>
  </si>
  <si>
    <t>RLY</t>
  </si>
  <si>
    <t>SPDR SSgA Multi Asset Real Return ETF</t>
  </si>
  <si>
    <t>JULP</t>
  </si>
  <si>
    <t>PGIM S&amp;P 500 Buffer 12 ETF - July</t>
  </si>
  <si>
    <t>PGIM Investments</t>
  </si>
  <si>
    <t>BKWO</t>
  </si>
  <si>
    <t>BNY Mellon Women's Opportunities ETF</t>
  </si>
  <si>
    <t>AUGP</t>
  </si>
  <si>
    <t>PGIM S&amp;P 500 Buffer 12 ETF - August</t>
  </si>
  <si>
    <t>SEPP</t>
  </si>
  <si>
    <t>PGIM S&amp;P 500 Buffer 12 ETF - September</t>
  </si>
  <si>
    <t>2024-05-13</t>
  </si>
  <si>
    <t>OCTP</t>
  </si>
  <si>
    <t>PGIM S&amp;P 500 Buffer 12 ETF - October</t>
  </si>
  <si>
    <t>2024-05-15</t>
  </si>
  <si>
    <t>AREA</t>
  </si>
  <si>
    <t>Harbor ETF Trust Harbor AlphaEdge Next Generation REITs ETF</t>
  </si>
  <si>
    <t>-8.40%</t>
  </si>
  <si>
    <t>DECP</t>
  </si>
  <si>
    <t>PGIM S&amp;P 500 Buffer 12 ETF - December</t>
  </si>
  <si>
    <t>JUNP</t>
  </si>
  <si>
    <t>PGIM S&amp;P 500 Buffer 12 ETF - June</t>
  </si>
  <si>
    <t>NOVP</t>
  </si>
  <si>
    <t>PGIM S&amp;P 500 Buffer 12 ETF - November</t>
  </si>
  <si>
    <t>2024-05-20</t>
  </si>
  <si>
    <t>PBAU</t>
  </si>
  <si>
    <t>PGIM S&amp;P 500 Buffer 20 ETF - August</t>
  </si>
  <si>
    <t>PBSE</t>
  </si>
  <si>
    <t>PGIM S&amp;P 500 Buffer 20 ETF - September</t>
  </si>
  <si>
    <t>PQJL</t>
  </si>
  <si>
    <t>PGIM Nasdaq-100 Buffer 12 ETF - July</t>
  </si>
  <si>
    <t>SIFI</t>
  </si>
  <si>
    <t>Harbor Scientific Alpha Income ETF</t>
  </si>
  <si>
    <t>HAPY</t>
  </si>
  <si>
    <t>Harbor Human Capital Factor Unconstrained ETF</t>
  </si>
  <si>
    <t>PQJA</t>
  </si>
  <si>
    <t>PGIM Nasdaq-100 Buffer 12 ETF - January</t>
  </si>
  <si>
    <t>PBNV</t>
  </si>
  <si>
    <t>PGIM S&amp;P 500 Buffer 20 ETF - November</t>
  </si>
  <si>
    <t>HYHG</t>
  </si>
  <si>
    <t>ProShares High Yield Interest Rate Hedged</t>
  </si>
  <si>
    <t>2013-05-20</t>
  </si>
  <si>
    <t>PBQQ</t>
  </si>
  <si>
    <t>PGIM Laddered Nasdaq-100 Buffer 12 ETF</t>
  </si>
  <si>
    <t>PQOC</t>
  </si>
  <si>
    <t>PGIM Nasdaq-100 Buffer 12 ETF - October</t>
  </si>
  <si>
    <t>USDU</t>
  </si>
  <si>
    <t>WisdomTree Bloomberg U.S. Dollar Bullish Fund</t>
  </si>
  <si>
    <t>2013-12-17</t>
  </si>
  <si>
    <t>MOTE</t>
  </si>
  <si>
    <t>VanEck Morningstar ESG Moat ETF</t>
  </si>
  <si>
    <t>2021-10-04</t>
  </si>
  <si>
    <t>RITA</t>
  </si>
  <si>
    <t>ETF Series Solutions ETFB Green SRI REITs ETF</t>
  </si>
  <si>
    <t>ARCM</t>
  </si>
  <si>
    <t>Arrow Reserve Capital Management ETF</t>
  </si>
  <si>
    <t>0.09%</t>
  </si>
  <si>
    <t>PQAP</t>
  </si>
  <si>
    <t>PGIM Nasdaq-100 Buffer 12 ETF - April</t>
  </si>
  <si>
    <t>MNBD</t>
  </si>
  <si>
    <t>ALPS ETF Trust ALPS Intermediate Municipal Bond ETF</t>
  </si>
  <si>
    <t>2022-05-18</t>
  </si>
  <si>
    <t>PBOC</t>
  </si>
  <si>
    <t>PGIM S&amp;P 500 Buffer 20 ETF - October</t>
  </si>
  <si>
    <t>EWC</t>
  </si>
  <si>
    <t>iShares MSCI Canada Index Fund</t>
  </si>
  <si>
    <t>CLOZ</t>
  </si>
  <si>
    <t>Eldridge BBB-B CLO ETF</t>
  </si>
  <si>
    <t>Eldridge Structured Credit Advisers, LLC</t>
  </si>
  <si>
    <t>-0.48%</t>
  </si>
  <si>
    <t>2023-01-22</t>
  </si>
  <si>
    <t>KEMQ</t>
  </si>
  <si>
    <t>KraneShares Emerging Markets Consumer Technology Index ETF</t>
  </si>
  <si>
    <t>2017-10-10</t>
  </si>
  <si>
    <t>STXT</t>
  </si>
  <si>
    <t>EA Series Trust Strive Total Return Bond ETF</t>
  </si>
  <si>
    <t>Strive AM</t>
  </si>
  <si>
    <t>SPSK</t>
  </si>
  <si>
    <t>Tidal ETF Trust SP Funds Dow Jones Global Sukuk ETF</t>
  </si>
  <si>
    <t>RILA</t>
  </si>
  <si>
    <t>Spinnaker ETF Series Indexperts Gorilla Aggressive Growth ETF</t>
  </si>
  <si>
    <t>VRP</t>
  </si>
  <si>
    <t>Invesco Variable Rate Preferred ETF</t>
  </si>
  <si>
    <t>2014-04-30</t>
  </si>
  <si>
    <t>PTEC</t>
  </si>
  <si>
    <t>Global X PropTech ETF</t>
  </si>
  <si>
    <t>PSQO</t>
  </si>
  <si>
    <t>Palmer Square Funds Trust Palmer Square Credit Opportunities E</t>
  </si>
  <si>
    <t>Palmer Square</t>
  </si>
  <si>
    <t>PBJN</t>
  </si>
  <si>
    <t>PGIM S&amp;P 500 Buffer 20 ETF - June</t>
  </si>
  <si>
    <t>ALTY</t>
  </si>
  <si>
    <t>Global X Alternative Income ETF</t>
  </si>
  <si>
    <t>EWS</t>
  </si>
  <si>
    <t>iShares Inc iShares MSCI Singapore ETF</t>
  </si>
  <si>
    <t>PBDE</t>
  </si>
  <si>
    <t>PGIM S&amp;P 500 Buffer 20 ETF - December</t>
  </si>
  <si>
    <t>2024-05-22</t>
  </si>
  <si>
    <t>HELO</t>
  </si>
  <si>
    <t xml:space="preserve">J.P. Morgan Exchange-Traded Fund Trust JPMorgan Hedged Equity </t>
  </si>
  <si>
    <t>LDUR</t>
  </si>
  <si>
    <t>PIMCO Enhanced Low Duration Active Exchange-Traded Fund</t>
  </si>
  <si>
    <t>FHYS</t>
  </si>
  <si>
    <t>Federated Hermes ETF Trust Federated Hermes Short Duration Hig</t>
  </si>
  <si>
    <t>Federated</t>
  </si>
  <si>
    <t>2021-12-15</t>
  </si>
  <si>
    <t>DTEC</t>
  </si>
  <si>
    <t>ALPS ETF Trust ALPS Disruptive Technologies ETF</t>
  </si>
  <si>
    <t>IVVB</t>
  </si>
  <si>
    <t>BlackRock ETF Trust II iShares Large Cap Deep Buffer ETF</t>
  </si>
  <si>
    <t>PHB</t>
  </si>
  <si>
    <t>Invesco Fundamental High Yield Corporate Bond ETF</t>
  </si>
  <si>
    <t>Fixed Income - High Yield</t>
  </si>
  <si>
    <t>INKM</t>
  </si>
  <si>
    <t>SPDR SSGA Income Allocation ETF</t>
  </si>
  <si>
    <t>2012-04-24</t>
  </si>
  <si>
    <t>CEMB</t>
  </si>
  <si>
    <t>iShares J.P. Morgan EM Corporate Bond ETF</t>
  </si>
  <si>
    <t>0.65%</t>
  </si>
  <si>
    <t>2012-04-16</t>
  </si>
  <si>
    <t>PINK</t>
  </si>
  <si>
    <t>Simplify Health Care ETF</t>
  </si>
  <si>
    <t>JPIB</t>
  </si>
  <si>
    <t xml:space="preserve">J.P. Morgan Exchange-Traded Fund Trust JPMorgan International </t>
  </si>
  <si>
    <t>Global Bond</t>
  </si>
  <si>
    <t>2017-04-02</t>
  </si>
  <si>
    <t>FEGE</t>
  </si>
  <si>
    <t>The RBB Fund Trust First Eagle Global Equity ETF</t>
  </si>
  <si>
    <t>First Eagle</t>
  </si>
  <si>
    <t>BUYZ</t>
  </si>
  <si>
    <t>Franklin Disruptive Commerce ETF</t>
  </si>
  <si>
    <t>30.05%</t>
  </si>
  <si>
    <t>2020-02-24</t>
  </si>
  <si>
    <t>SCJ</t>
  </si>
  <si>
    <t>iShares MSCI Japan Sm Cap</t>
  </si>
  <si>
    <t>2007-12-19</t>
  </si>
  <si>
    <t>IBND</t>
  </si>
  <si>
    <t>SPDR Bloomberg International Corporate Bond ETF</t>
  </si>
  <si>
    <t>2010-05-18</t>
  </si>
  <si>
    <t>TDIV</t>
  </si>
  <si>
    <t>First Trust NASDAQ Technology Dividend Index Fund</t>
  </si>
  <si>
    <t>FUNL</t>
  </si>
  <si>
    <t>CornerCap Fundametrics Large-Cap ETF</t>
  </si>
  <si>
    <t>CornerCap</t>
  </si>
  <si>
    <t>2020-08-18</t>
  </si>
  <si>
    <t>QLTY</t>
  </si>
  <si>
    <t>The 2023 ETF Series Trust II GMO U.S. Quality ETF</t>
  </si>
  <si>
    <t>ZAP</t>
  </si>
  <si>
    <t>Global X U.S. Electrification ETF</t>
  </si>
  <si>
    <t>EMHY</t>
  </si>
  <si>
    <t>iShares J.P. Morgan EM High Yield Bond ETF</t>
  </si>
  <si>
    <t>2012-04-02</t>
  </si>
  <si>
    <t>BKIV</t>
  </si>
  <si>
    <t>BNY Mellon Innovators ETF</t>
  </si>
  <si>
    <t>10.16%</t>
  </si>
  <si>
    <t>PBFR</t>
  </si>
  <si>
    <t>PGIM Laddered S&amp;P 500 Buffer 20 ETF</t>
  </si>
  <si>
    <t>2024-06-10</t>
  </si>
  <si>
    <t>GMOV</t>
  </si>
  <si>
    <t>The 2023 ETF Series Trust II GMO US Value ETF</t>
  </si>
  <si>
    <t>CTEC</t>
  </si>
  <si>
    <t>Global X CleanTech ETF</t>
  </si>
  <si>
    <t>SLV</t>
  </si>
  <si>
    <t>iShares Silver Trust</t>
  </si>
  <si>
    <t>2006-04-20</t>
  </si>
  <si>
    <t>EWH</t>
  </si>
  <si>
    <t>iShares MSCI Hong Kong Index Fund</t>
  </si>
  <si>
    <t>FISR</t>
  </si>
  <si>
    <t>SPDR SSGA Fixed Income Sector Rotation ETF</t>
  </si>
  <si>
    <t>NERD</t>
  </si>
  <si>
    <t>Roundhill Video Games ETF</t>
  </si>
  <si>
    <t>2019-06-02</t>
  </si>
  <si>
    <t>IVVM</t>
  </si>
  <si>
    <t>BlackRock ETF Trust II iShares Large Cap Moderate Buffer ETF</t>
  </si>
  <si>
    <t>FDV</t>
  </si>
  <si>
    <t>Federated Hermes ETF Trust Federated Hermes U.S. Strategic Div</t>
  </si>
  <si>
    <t>2022-11-14</t>
  </si>
  <si>
    <t>HEWJ</t>
  </si>
  <si>
    <t>iShares Currency Hedged MSCI Japan ETF</t>
  </si>
  <si>
    <t>EWJ</t>
  </si>
  <si>
    <t>iShares MSCI Japan Index Fund</t>
  </si>
  <si>
    <t>EWU</t>
  </si>
  <si>
    <t>iShares MSCI United Kingdom ETF</t>
  </si>
  <si>
    <t>FEOE</t>
  </si>
  <si>
    <t>The RBB Fund Trust First Eagle Overseas Equity ETF</t>
  </si>
  <si>
    <t>AQWA</t>
  </si>
  <si>
    <t>Global X Clean Water ETF</t>
  </si>
  <si>
    <t>9.03%</t>
  </si>
  <si>
    <t>JPEF</t>
  </si>
  <si>
    <t>JPMorgan Equity Focus ETF</t>
  </si>
  <si>
    <t>2011-07-28</t>
  </si>
  <si>
    <t>IDOG</t>
  </si>
  <si>
    <t>ALPS International Sector Dividend Dogs ETF</t>
  </si>
  <si>
    <t>2013-06-26</t>
  </si>
  <si>
    <t>HEAL</t>
  </si>
  <si>
    <t>Global X HealthTech ETF</t>
  </si>
  <si>
    <t>PICB</t>
  </si>
  <si>
    <t>Invesco International Corporate Bond ETF</t>
  </si>
  <si>
    <t>HLAL</t>
  </si>
  <si>
    <t>Wahed FTSE USA Shariah ETF</t>
  </si>
  <si>
    <t>QIDX</t>
  </si>
  <si>
    <t>Spinnaker ETF Series Indexperts Quality Earnings Focused ETF</t>
  </si>
  <si>
    <t>GVLU</t>
  </si>
  <si>
    <t>Tidal ETF Trust Gotham 1000 Value ETF</t>
  </si>
  <si>
    <t>HERO</t>
  </si>
  <si>
    <t>Global X Video Games &amp; Esports ETF</t>
  </si>
  <si>
    <t>PCY</t>
  </si>
  <si>
    <t>Invesco Emerging Markets Sovereign Debt ETF</t>
  </si>
  <si>
    <t>2007-10-10</t>
  </si>
  <si>
    <t>EWW</t>
  </si>
  <si>
    <t>iShares Inc iShares MSCI Mexico ETF</t>
  </si>
  <si>
    <t>TDVG</t>
  </si>
  <si>
    <t>T. Rowe Price Dividend Growth ETF</t>
  </si>
  <si>
    <t>DGT</t>
  </si>
  <si>
    <t>SPDR Global Dow ETF (based on The Global Dow)</t>
  </si>
  <si>
    <t>2000-09-24</t>
  </si>
  <si>
    <t>OPTZ</t>
  </si>
  <si>
    <t>Optimize Strategy Index ETF</t>
  </si>
  <si>
    <t>EWA</t>
  </si>
  <si>
    <t>iShares MSCI Australia Index Fund</t>
  </si>
  <si>
    <t>EDOW</t>
  </si>
  <si>
    <t>First Trust Dow 30 Equal Weight ETF</t>
  </si>
  <si>
    <t>2017-08-07</t>
  </si>
  <si>
    <t>EWK</t>
  </si>
  <si>
    <t>iShares Inc iShares MSCI Belgium ETF</t>
  </si>
  <si>
    <t>TMFC</t>
  </si>
  <si>
    <t>Motley Fool 100 Index ETF ETF</t>
  </si>
  <si>
    <t>2018-01-28</t>
  </si>
  <si>
    <t>XDAT</t>
  </si>
  <si>
    <t>Franklin Exponential Data ETF</t>
  </si>
  <si>
    <t>2021-01-11</t>
  </si>
  <si>
    <t>GSPY</t>
  </si>
  <si>
    <t>Gotham Enhanced 500 ETF</t>
  </si>
  <si>
    <t>KROP</t>
  </si>
  <si>
    <t>Global X AgTech &amp; Food Innovation ETF</t>
  </si>
  <si>
    <t>PBJL</t>
  </si>
  <si>
    <t>PGIM S&amp;P 500 Buffer 20 ETF - July</t>
  </si>
  <si>
    <t>JPRE</t>
  </si>
  <si>
    <t xml:space="preserve">J.P. Morgan Exchange-Traded Fund Trust JPMorgan Realty Income </t>
  </si>
  <si>
    <t>1997-12-30</t>
  </si>
  <si>
    <t>RIET</t>
  </si>
  <si>
    <t>Hoya Capital High Dividend Yield ETF</t>
  </si>
  <si>
    <t>ITAN</t>
  </si>
  <si>
    <t>Sparkline Intangible Value ETF</t>
  </si>
  <si>
    <t>SEIE</t>
  </si>
  <si>
    <t>SEI Select International Equity ETF</t>
  </si>
  <si>
    <t>TOUS</t>
  </si>
  <si>
    <t>T. Rowe Price Exchange-Traded Funds Inc. T. Rowe Price Intern</t>
  </si>
  <si>
    <t>KNGZ</t>
  </si>
  <si>
    <t>First Trust S&amp;P 500 Diversified Dividend Aristocrats ETF</t>
  </si>
  <si>
    <t>RWO</t>
  </si>
  <si>
    <t>SPDR DJ Wilshire Global Real Estate ETF</t>
  </si>
  <si>
    <t>2008-05-06</t>
  </si>
  <si>
    <t>TMFX</t>
  </si>
  <si>
    <t>The RBB Fund Inc. Motley Fool Next Index ETF</t>
  </si>
  <si>
    <t>2021-12-29</t>
  </si>
  <si>
    <t>ILOW</t>
  </si>
  <si>
    <t>AB Active ETFs Inc. AB International Low Volatility Equity ET</t>
  </si>
  <si>
    <t>2015-07-28</t>
  </si>
  <si>
    <t>TMFE</t>
  </si>
  <si>
    <t>The RBB Fund Inc. Motley Fool Capital Efficiency 100 Index ET</t>
  </si>
  <si>
    <t>GINN</t>
  </si>
  <si>
    <t>Goldman Sachs Innovate Equity ETF</t>
  </si>
  <si>
    <t>2020-11-08</t>
  </si>
  <si>
    <t>SPRE</t>
  </si>
  <si>
    <t>SP Funds S&amp;P Global REIT Sharia ETF</t>
  </si>
  <si>
    <t>LGRO</t>
  </si>
  <si>
    <t>Level Four Large Cap Growth Active ETF</t>
  </si>
  <si>
    <t>2023-08-21</t>
  </si>
  <si>
    <t>MFEM</t>
  </si>
  <si>
    <t xml:space="preserve">PIMCO Equitiy Series PIMCO RAFI Dynamic Multi-Factor Emerging </t>
  </si>
  <si>
    <t>GXDW</t>
  </si>
  <si>
    <t>Global X Dorsey Wright Thematic ETF</t>
  </si>
  <si>
    <t>GDIV</t>
  </si>
  <si>
    <t>Harbor ETF Trust Harbor Dividend Growth Leaders ETF</t>
  </si>
  <si>
    <t>2013-07-25</t>
  </si>
  <si>
    <t>GNOM</t>
  </si>
  <si>
    <t>Global X Genomics &amp; Biotechnology ETF</t>
  </si>
  <si>
    <t>2019-04-04</t>
  </si>
  <si>
    <t>EFAD</t>
  </si>
  <si>
    <t>ProShares Trust ProShares MSCI EAFE Dividend Growers ETF</t>
  </si>
  <si>
    <t>2014-08-18</t>
  </si>
  <si>
    <t>VUSE</t>
  </si>
  <si>
    <t>Vident U.S. Equity Strategy ETF</t>
  </si>
  <si>
    <t>Vident Financial</t>
  </si>
  <si>
    <t>AGNG</t>
  </si>
  <si>
    <t>Global X Aging Population ETF</t>
  </si>
  <si>
    <t>4.77%</t>
  </si>
  <si>
    <t>2016-05-08</t>
  </si>
  <si>
    <t>EWQ</t>
  </si>
  <si>
    <t>iShares MSCI France Index Fund</t>
  </si>
  <si>
    <t>WIP</t>
  </si>
  <si>
    <t>SPDR FTSE International Government Inflation-Protected Bond ET</t>
  </si>
  <si>
    <t>2008-03-12</t>
  </si>
  <si>
    <t>PAWZ</t>
  </si>
  <si>
    <t>ProShares Pet Care ETF</t>
  </si>
  <si>
    <t>EWM</t>
  </si>
  <si>
    <t>iShares MSCI Malaysia Index Fund</t>
  </si>
  <si>
    <t>EWG</t>
  </si>
  <si>
    <t>iShares MSCI Germany Index Fund</t>
  </si>
  <si>
    <t>IQM</t>
  </si>
  <si>
    <t>Franklin Intelligent Machines ETF</t>
  </si>
  <si>
    <t>BUFP</t>
  </si>
  <si>
    <t>PGIM Laddered S&amp;P 500 Buffer 12 ETF</t>
  </si>
  <si>
    <t>9.17%</t>
  </si>
  <si>
    <t>DTCR</t>
  </si>
  <si>
    <t>Global X Data Center &amp; Digital Infrastructure ETF</t>
  </si>
  <si>
    <t>2020-10-26</t>
  </si>
  <si>
    <t>MILN</t>
  </si>
  <si>
    <t>Global X Millennial Consumer ETF</t>
  </si>
  <si>
    <t>2016-05-03</t>
  </si>
  <si>
    <t>DMCY</t>
  </si>
  <si>
    <t>Democracy International Fund</t>
  </si>
  <si>
    <t>Democracy Investments</t>
  </si>
  <si>
    <t>DESK</t>
  </si>
  <si>
    <t>VanEck ETF Trust VanEck Office and Commercial REIT ETF</t>
  </si>
  <si>
    <t>EWI</t>
  </si>
  <si>
    <t>iShares Inc iShares MSCI Italy ETF</t>
  </si>
  <si>
    <t>EWO</t>
  </si>
  <si>
    <t>iShares Inc iShares MSCI Austria ETF</t>
  </si>
  <si>
    <t>ENZL</t>
  </si>
  <si>
    <t>iShares MSCI New Zealand ETF</t>
  </si>
  <si>
    <t>2010-08-31</t>
  </si>
  <si>
    <t>SBIO</t>
  </si>
  <si>
    <t>ALPS Medical Breakthroughs ETF</t>
  </si>
  <si>
    <t>2014-12-29</t>
  </si>
  <si>
    <t>EIRL</t>
  </si>
  <si>
    <t>iShares Trust iShares MSCI Ireland ETF</t>
  </si>
  <si>
    <t>HELX</t>
  </si>
  <si>
    <t>Franklin Genomic Advancements ETF</t>
  </si>
  <si>
    <t>EWL</t>
  </si>
  <si>
    <t>iShares Inc iShares MSCI Switzerland ETF</t>
  </si>
  <si>
    <t>EWP</t>
  </si>
  <si>
    <t>iShares Inc iShares MSCI Spain ETF</t>
  </si>
  <si>
    <t>AIA</t>
  </si>
  <si>
    <t>iShares Asia 50 ETF</t>
  </si>
  <si>
    <t>17.48%</t>
  </si>
  <si>
    <t>2007-11-12</t>
  </si>
  <si>
    <t>RAYS</t>
  </si>
  <si>
    <t>Global X Solar ETF</t>
  </si>
  <si>
    <t>EBIZ</t>
  </si>
  <si>
    <t>Global X E-commerce ETF</t>
  </si>
  <si>
    <t>2018-11-26</t>
  </si>
  <si>
    <t>EWN</t>
  </si>
  <si>
    <t>iShares MSCI Netherlands Index Fund</t>
  </si>
  <si>
    <t>RFIX</t>
  </si>
  <si>
    <t>Simplify Bond Bull ETF</t>
  </si>
  <si>
    <t>BKCH</t>
  </si>
  <si>
    <t>Global X Blockchain ETF</t>
  </si>
  <si>
    <t>-3.47%</t>
  </si>
  <si>
    <t>HYDR</t>
  </si>
  <si>
    <t>Global X Hydrogen ETF</t>
  </si>
  <si>
    <t>PLTM</t>
  </si>
  <si>
    <t>GraniteShares Platinum Shares ETF</t>
  </si>
  <si>
    <t>REKT</t>
  </si>
  <si>
    <t xml:space="preserve">Direxion Shares ETF Trust Direxion Daily Crypto Industry Bear </t>
  </si>
  <si>
    <t>BILD</t>
  </si>
  <si>
    <t>Macquarie ETF Trust Macquarie Global Listed Infrastructure ETF</t>
  </si>
  <si>
    <t>4.12%</t>
  </si>
  <si>
    <t>VWID</t>
  </si>
  <si>
    <t>Virtus WMC International Dividend ETF</t>
  </si>
  <si>
    <t>2017-10-09</t>
  </si>
  <si>
    <t>CEF</t>
  </si>
  <si>
    <t>Sprott Physical Gold and Silver Trust Units</t>
  </si>
  <si>
    <t>Commodities - Gold and Silver</t>
  </si>
  <si>
    <t>30.74%</t>
  </si>
  <si>
    <t>SAWG</t>
  </si>
  <si>
    <t xml:space="preserve">ETF Series Solutions AAM Sawgrass US Large Cap Quality Growth </t>
  </si>
  <si>
    <t>FTWO</t>
  </si>
  <si>
    <t>Strive Natural Resources and Security ETF</t>
  </si>
  <si>
    <t>TEMP</t>
  </si>
  <si>
    <t>J.P. Morgan Exchange-Traded Fund Trust JPMorgan Climate Change</t>
  </si>
  <si>
    <t>2021-12-12</t>
  </si>
  <si>
    <t>ROIS</t>
  </si>
  <si>
    <t>Lattice Strategies Trust Hartford Multifactor International Sm</t>
  </si>
  <si>
    <t>TXS</t>
  </si>
  <si>
    <t>Texas Capital Funds Trust Texas Capital Texas Equity Index ETF</t>
  </si>
  <si>
    <t>Texas Capital Funds Trust</t>
  </si>
  <si>
    <t>2023-07-11</t>
  </si>
  <si>
    <t>TAX</t>
  </si>
  <si>
    <t>Cambria Tax Aware ETF</t>
  </si>
  <si>
    <t>2024-12-16</t>
  </si>
  <si>
    <t>DVAL</t>
  </si>
  <si>
    <t>BrandywineGLOBAL-Dynamic US Large Cap Value ETF</t>
  </si>
  <si>
    <t>2014-10-30</t>
  </si>
  <si>
    <t>DMX</t>
  </si>
  <si>
    <t>DoubleLine ETF Trust DoubleLine Multi-Sector Income ETF</t>
  </si>
  <si>
    <t>MVAL</t>
  </si>
  <si>
    <t>VanEck ETF Trust VanEck Morningstar Wide Moat Value ETF</t>
  </si>
  <si>
    <t>THTA</t>
  </si>
  <si>
    <t>Tidal ETF Trust SoFi Enhanced Yield ETF</t>
  </si>
  <si>
    <t>SoFi</t>
  </si>
  <si>
    <t>QQQG</t>
  </si>
  <si>
    <t>Pacer Nasdaq 100 Top 50 Cash Cows Growth Leaders ETF</t>
  </si>
  <si>
    <t>MGRO</t>
  </si>
  <si>
    <t>VanEck ETF Trust VanEck Morningstar Wide Moat Growth ETF</t>
  </si>
  <si>
    <t>PPIE</t>
  </si>
  <si>
    <t>Putnam ETF Trust Putnam PanAgora ESG International Equity ETF</t>
  </si>
  <si>
    <t>ECON</t>
  </si>
  <si>
    <t>Columbia Research Enhanced Emerging Economies ETF</t>
  </si>
  <si>
    <t>2010-09-13</t>
  </si>
  <si>
    <t>MBSF</t>
  </si>
  <si>
    <t>Valued Advisers Trust Regan Floating Rate MBS ETF</t>
  </si>
  <si>
    <t>Fixed Income - MBS</t>
  </si>
  <si>
    <t>Regan Capital, LLC</t>
  </si>
  <si>
    <t>PJFM</t>
  </si>
  <si>
    <t>PGIM ETF Trust PGIM Jennison Focused Mid-Cap ETF</t>
  </si>
  <si>
    <t>DVYA</t>
  </si>
  <si>
    <t xml:space="preserve">iShares Asia / Pacific Dividend 30 Index Fund Exchange Traded </t>
  </si>
  <si>
    <t>2012-02-22</t>
  </si>
  <si>
    <t>MBS</t>
  </si>
  <si>
    <t>Angel Oak Mortgage-Backed Securities ETF</t>
  </si>
  <si>
    <t>2021-06-03</t>
  </si>
  <si>
    <t>JSI</t>
  </si>
  <si>
    <t xml:space="preserve">Janus Detroit Street Trust Janus Henderson Securitized Income </t>
  </si>
  <si>
    <t>HTAX</t>
  </si>
  <si>
    <t>Macquarie ETF Trust Macquarie National High-Yield Municipal Bo</t>
  </si>
  <si>
    <t>UTES</t>
  </si>
  <si>
    <t>Virtus Reaves Utilities ETF</t>
  </si>
  <si>
    <t>HYG</t>
  </si>
  <si>
    <t>iShares iBoxx $ High Yield Corporate Bond ETF</t>
  </si>
  <si>
    <t>2007-04-03</t>
  </si>
  <si>
    <t>COWZ</t>
  </si>
  <si>
    <t>Pacer US Cash Cows 100 ETF</t>
  </si>
  <si>
    <t>2016-12-15</t>
  </si>
  <si>
    <t>SFLO</t>
  </si>
  <si>
    <t>VictoryShares Small Cap Free Cash Flow ETF</t>
  </si>
  <si>
    <t>HFSI</t>
  </si>
  <si>
    <t>Hartford Strategic Income ETF</t>
  </si>
  <si>
    <t>IYLD</t>
  </si>
  <si>
    <t>iShares Morningstar Multi-Asset Income ETF</t>
  </si>
  <si>
    <t>COWG</t>
  </si>
  <si>
    <t>Pacer US Large Cap Cash Cows Growth Leaders ETF</t>
  </si>
  <si>
    <t>2022-12-20</t>
  </si>
  <si>
    <t>PTRB</t>
  </si>
  <si>
    <t>PGIM ETF Trust PGIM Total Return Bond ETF</t>
  </si>
  <si>
    <t>2021-12-01</t>
  </si>
  <si>
    <t>DVYE</t>
  </si>
  <si>
    <t>iShares Emerging Markets Dividend Index Fund Exchange Traded F</t>
  </si>
  <si>
    <t>XPAY</t>
  </si>
  <si>
    <t>Roundhill ETF Trust Roundhill S&amp;P 500 Target 20 Managed Distri</t>
  </si>
  <si>
    <t>ELCV</t>
  </si>
  <si>
    <t>Strategy Shares Eventide High Dividend ETF</t>
  </si>
  <si>
    <t>Eventide Funds</t>
  </si>
  <si>
    <t>DIVD</t>
  </si>
  <si>
    <t>Altrius Global Dividend ETF</t>
  </si>
  <si>
    <t>Altrius Capital Management,Inc.</t>
  </si>
  <si>
    <t>IDV</t>
  </si>
  <si>
    <t>iShares International Select Dividend ETF</t>
  </si>
  <si>
    <t>2007-06-10</t>
  </si>
  <si>
    <t>NACP</t>
  </si>
  <si>
    <t>Impact Shares Trust I Impact Shares NAACP Minority Empowerment</t>
  </si>
  <si>
    <t>2018-07-11</t>
  </si>
  <si>
    <t>FDN</t>
  </si>
  <si>
    <t>First Trust DJ Internet Index Fund</t>
  </si>
  <si>
    <t>BDIV</t>
  </si>
  <si>
    <t>ETF Series Solutions AAM Brentview Dividend Growth ETF</t>
  </si>
  <si>
    <t>8.05%</t>
  </si>
  <si>
    <t>ROE</t>
  </si>
  <si>
    <t>Astoria US Equal Weight Quality Kings ETF</t>
  </si>
  <si>
    <t>FRI</t>
  </si>
  <si>
    <t>First Trust S&amp;P REIT Index Fund</t>
  </si>
  <si>
    <t>SWAN</t>
  </si>
  <si>
    <t>Amplify ETF Trust Amplify BlackSwan Growth &amp; Treasury Core ETF</t>
  </si>
  <si>
    <t>OALC</t>
  </si>
  <si>
    <t>Unified Series Trust OneAscent Large Cap Core ETF</t>
  </si>
  <si>
    <t>VSLU</t>
  </si>
  <si>
    <t>Applied Finance Valuation Large Cap ETF</t>
  </si>
  <si>
    <t>Applied Finance</t>
  </si>
  <si>
    <t>2021-04-28</t>
  </si>
  <si>
    <t>SMOT</t>
  </si>
  <si>
    <t>VanEck ETF Trust VanEck Morningstar SMID Moat ETF</t>
  </si>
  <si>
    <t>TXSS</t>
  </si>
  <si>
    <t>Texas Capital Texas Small Cap Equity Index ETF</t>
  </si>
  <si>
    <t>CHGX</t>
  </si>
  <si>
    <t>Stance Sustainable Beta ETF</t>
  </si>
  <si>
    <t>Stance Funds</t>
  </si>
  <si>
    <t>-28.84%</t>
  </si>
  <si>
    <t>2017-10-08</t>
  </si>
  <si>
    <t>ABFL</t>
  </si>
  <si>
    <t>Abacus FCF Leaders ETF</t>
  </si>
  <si>
    <t>FCF Funds</t>
  </si>
  <si>
    <t>18.94%</t>
  </si>
  <si>
    <t>IZRL</t>
  </si>
  <si>
    <t>ARK Israel Innovative Technology ETF</t>
  </si>
  <si>
    <t>SDG</t>
  </si>
  <si>
    <t>iShares MSCI Global Sustainable Development Goals ETF</t>
  </si>
  <si>
    <t>2016-04-19</t>
  </si>
  <si>
    <t>FRDM</t>
  </si>
  <si>
    <t>Freedom 100 Emerging Markets ETF</t>
  </si>
  <si>
    <t>EDIV</t>
  </si>
  <si>
    <t>SPDR S&amp;P Emerging Markets Dividend ETF</t>
  </si>
  <si>
    <t>2011-02-22</t>
  </si>
  <si>
    <t>JHEM</t>
  </si>
  <si>
    <t>John Hancock Multifactor Emerging Markets ETF</t>
  </si>
  <si>
    <t>2018-09-26</t>
  </si>
  <si>
    <t>ISWN</t>
  </si>
  <si>
    <t>Amplify BlackSwan ISWN ETF</t>
  </si>
  <si>
    <t>EEMA</t>
  </si>
  <si>
    <t>iShares MSCI Emerging Markets Asia ETF</t>
  </si>
  <si>
    <t>2012-02-07</t>
  </si>
  <si>
    <t>GMF</t>
  </si>
  <si>
    <t>SPDR S&amp;P Emerging Asia Pacific ETF</t>
  </si>
  <si>
    <t>2007-03-18</t>
  </si>
  <si>
    <t>TRFM</t>
  </si>
  <si>
    <t>ETF Series Solutions AAM Transformers ETF</t>
  </si>
  <si>
    <t>2022-07-10</t>
  </si>
  <si>
    <t>COMT</t>
  </si>
  <si>
    <t>iShares GSCI Commodity Dynamic Roll Strategy ETF</t>
  </si>
  <si>
    <t>Commodities - Roll Yield</t>
  </si>
  <si>
    <t>2014-10-14</t>
  </si>
  <si>
    <t>OEUR</t>
  </si>
  <si>
    <t>ALPS OShares Europe Quality Dividend ETF</t>
  </si>
  <si>
    <t>RFFC</t>
  </si>
  <si>
    <t>ALPS Active Equity Opportunity ETF</t>
  </si>
  <si>
    <t>FIRS</t>
  </si>
  <si>
    <t>Tidal ETF Trust FIRE Funds Wealth Builder ETF</t>
  </si>
  <si>
    <t>EVHY</t>
  </si>
  <si>
    <t>Morgan Stanley ETF Trust Eaton Vance High Yield ETF</t>
  </si>
  <si>
    <t>2023-10-15</t>
  </si>
  <si>
    <t>JBBB</t>
  </si>
  <si>
    <t>Janus Detroit Street Trust Janus Henderson B-BBB CLO ETF</t>
  </si>
  <si>
    <t>2022-01-10</t>
  </si>
  <si>
    <t>TMET</t>
  </si>
  <si>
    <t>iShares Transition-Enabling Metals ETF</t>
  </si>
  <si>
    <t>HIYS</t>
  </si>
  <si>
    <t>Invesco Actively Managed Exchange-Traded Fund Trus Invesco Hig</t>
  </si>
  <si>
    <t>2022-12-08</t>
  </si>
  <si>
    <t>SIHY</t>
  </si>
  <si>
    <t>Harbor Scientific Alpha High-Yield ETF</t>
  </si>
  <si>
    <t>DXJ</t>
  </si>
  <si>
    <t>WisdomTree Japan Hedged Equity Fund</t>
  </si>
  <si>
    <t>FBUF</t>
  </si>
  <si>
    <t>Fidelity Dynamic Buffered Equity ETF</t>
  </si>
  <si>
    <t>OGIG</t>
  </si>
  <si>
    <t>ALPS O'Shares Global Internet Giants ETF</t>
  </si>
  <si>
    <t>2018-06-04</t>
  </si>
  <si>
    <t>DMBS</t>
  </si>
  <si>
    <t>DoubleLine ETF Trust DoubleLine Mortgage ETF</t>
  </si>
  <si>
    <t>FHEQ</t>
  </si>
  <si>
    <t>Fidelity Hedged Equity ETF</t>
  </si>
  <si>
    <t>DDLS</t>
  </si>
  <si>
    <t>WisdomTree Dynamic International SmallCap Equity Fund</t>
  </si>
  <si>
    <t>ILF</t>
  </si>
  <si>
    <t>iShares Latin America 40 ETF</t>
  </si>
  <si>
    <t>2001-10-24</t>
  </si>
  <si>
    <t>EPP</t>
  </si>
  <si>
    <t>iShares MSCI Pacific Ex-Japan Index Fund</t>
  </si>
  <si>
    <t>RDVY</t>
  </si>
  <si>
    <t>First Trust Rising Dividend Achievers ETF</t>
  </si>
  <si>
    <t>OUSM</t>
  </si>
  <si>
    <t>ALPS O'Shares U.S. Small-Cap Quality Dividend ETF</t>
  </si>
  <si>
    <t>2016-12-29</t>
  </si>
  <si>
    <t>OUSA</t>
  </si>
  <si>
    <t>ALPS O'Shares U.S. Quality Dividend ETF</t>
  </si>
  <si>
    <t>2015-07-13</t>
  </si>
  <si>
    <t>REZ</t>
  </si>
  <si>
    <t>iShares Residential and Multisector Real Estate ETF</t>
  </si>
  <si>
    <t>DOL</t>
  </si>
  <si>
    <t>WisdomTree International LargeCap Dividend Fund</t>
  </si>
  <si>
    <t>DWM</t>
  </si>
  <si>
    <t>WisdomTree International Equity Fund</t>
  </si>
  <si>
    <t>SPFF</t>
  </si>
  <si>
    <t>Global X SuperIncome Preferred ETF</t>
  </si>
  <si>
    <t>EMMF</t>
  </si>
  <si>
    <t>WisdomTree Emerging Markets Multifactor Fund</t>
  </si>
  <si>
    <t>2018-08-09</t>
  </si>
  <si>
    <t>REM</t>
  </si>
  <si>
    <t>iShares Trust iShares Mortgage Real Estate ETF</t>
  </si>
  <si>
    <t>JPXN</t>
  </si>
  <si>
    <t>iShares JPX-Nikkei 400 ETF</t>
  </si>
  <si>
    <t>2001-10-22</t>
  </si>
  <si>
    <t>DYLG</t>
  </si>
  <si>
    <t>Global X Funds Global X Dow 30 Covered Call &amp; Growth ETF</t>
  </si>
  <si>
    <t>2023-07-24</t>
  </si>
  <si>
    <t>LRGE</t>
  </si>
  <si>
    <t>ClearBridge Large Cap Growth ESG ETF</t>
  </si>
  <si>
    <t>2017-05-21</t>
  </si>
  <si>
    <t>EUFN</t>
  </si>
  <si>
    <t>iShares MSCI Europe Financials ETF</t>
  </si>
  <si>
    <t>2010-01-19</t>
  </si>
  <si>
    <t>EINC</t>
  </si>
  <si>
    <t>VanEck Energy Income ETF</t>
  </si>
  <si>
    <t>2012-03-11</t>
  </si>
  <si>
    <t>SPDN</t>
  </si>
  <si>
    <t>Direxion Daily S&amp;P 500 Bear 1X Shares</t>
  </si>
  <si>
    <t>SIXL</t>
  </si>
  <si>
    <t>ETC 6 Meridian Low Beta Equity ETF</t>
  </si>
  <si>
    <t>IVRS</t>
  </si>
  <si>
    <t>iShares Trust iShares Future Metaverse Tech and Communications</t>
  </si>
  <si>
    <t>IDAT</t>
  </si>
  <si>
    <t>iShares Future Cloud 5G and Tech ETF</t>
  </si>
  <si>
    <t>IBAT</t>
  </si>
  <si>
    <t>Ishares Energy Storage &amp; Materials ETF</t>
  </si>
  <si>
    <t>2024-03-18</t>
  </si>
  <si>
    <t>IWTR</t>
  </si>
  <si>
    <t>iShares MSCI Water Management Multisector ETF</t>
  </si>
  <si>
    <t>EFRA</t>
  </si>
  <si>
    <t>iShares Environmental Infrastructure and Industrials ETF</t>
  </si>
  <si>
    <t>2022-10-31</t>
  </si>
  <si>
    <t>IVEG</t>
  </si>
  <si>
    <t>iShares Emergent Food and AgTech Multisector ETF</t>
  </si>
  <si>
    <t>RNEW</t>
  </si>
  <si>
    <t>VanEck Green Infrastructure ETF</t>
  </si>
  <si>
    <t>IHAK</t>
  </si>
  <si>
    <t>iShares Cybersecurity and Tech ETF</t>
  </si>
  <si>
    <t>2019-06-10</t>
  </si>
  <si>
    <t>SIXA</t>
  </si>
  <si>
    <t>ETC 6 Meridian Mega Cap Equity ETF</t>
  </si>
  <si>
    <t>NFRA</t>
  </si>
  <si>
    <t>FlexShares STOXX Global Broad Infrastructure Index Fund</t>
  </si>
  <si>
    <t>2013-10-07</t>
  </si>
  <si>
    <t>ICOP</t>
  </si>
  <si>
    <t>iShares Copper and Metals Mining ETF</t>
  </si>
  <si>
    <t>CGDG</t>
  </si>
  <si>
    <t>Capital Group Dividend Growers ETF</t>
  </si>
  <si>
    <t>14.22%</t>
  </si>
  <si>
    <t>PDN</t>
  </si>
  <si>
    <t>Invesco RAFI Developed Markets ex-U.S. Small-Mid ETF</t>
  </si>
  <si>
    <t>2007-09-26</t>
  </si>
  <si>
    <t>YLDE</t>
  </si>
  <si>
    <t>Franklin ClearBridge Enhanced Income ETF</t>
  </si>
  <si>
    <t>YOLO</t>
  </si>
  <si>
    <t>AdvisorShares Pure Cannabis ETF</t>
  </si>
  <si>
    <t>PAVE</t>
  </si>
  <si>
    <t>Global X Funds Global X U.S. Infrastructure Development ETF</t>
  </si>
  <si>
    <t>2017-03-05</t>
  </si>
  <si>
    <t>CGGE</t>
  </si>
  <si>
    <t>Capital Group Global Equity ETF</t>
  </si>
  <si>
    <t>13.83%</t>
  </si>
  <si>
    <t>ETEC</t>
  </si>
  <si>
    <t>iShares Breakthrough Environmental Solutions ETF</t>
  </si>
  <si>
    <t>2023-03-27</t>
  </si>
  <si>
    <t>IQDF</t>
  </si>
  <si>
    <t>FlexShares International Quality Dividend Index Fund</t>
  </si>
  <si>
    <t>2013-04-11</t>
  </si>
  <si>
    <t>MOAT</t>
  </si>
  <si>
    <t>VanEck Morningstar Wide Moat ETF</t>
  </si>
  <si>
    <t>2012-04-23</t>
  </si>
  <si>
    <t>JGLO</t>
  </si>
  <si>
    <t>JPMorgan Global Select Equity ETF</t>
  </si>
  <si>
    <t>JDIV</t>
  </si>
  <si>
    <t>J.P. Morgan Exchange-Traded Fund Trust JPMorgan Dividend Leade</t>
  </si>
  <si>
    <t>2024-09-24</t>
  </si>
  <si>
    <t>EPRF</t>
  </si>
  <si>
    <t>Innovator S&amp;P Investment Grade Preferred ETF</t>
  </si>
  <si>
    <t>2016-05-22</t>
  </si>
  <si>
    <t>BSVO</t>
  </si>
  <si>
    <t>EA Bridgeway Omni Small-Cap Value ETF</t>
  </si>
  <si>
    <t>Bridgeway</t>
  </si>
  <si>
    <t>-3.74%</t>
  </si>
  <si>
    <t>2010-12-30</t>
  </si>
  <si>
    <t>CGGO</t>
  </si>
  <si>
    <t>Capital Group Global Growth Equity ETF</t>
  </si>
  <si>
    <t>4.67%</t>
  </si>
  <si>
    <t>ARTY</t>
  </si>
  <si>
    <t>iShares Future AI &amp; Tech ETF</t>
  </si>
  <si>
    <t>12.61%</t>
  </si>
  <si>
    <t>PXH</t>
  </si>
  <si>
    <t>Invesco RAFI Emerging Markets ETF</t>
  </si>
  <si>
    <t>IDNA</t>
  </si>
  <si>
    <t>iShares Genomics Immunology and Healthcare ETF</t>
  </si>
  <si>
    <t>IBOT</t>
  </si>
  <si>
    <t>Vaneck Robotics ETF</t>
  </si>
  <si>
    <t>2023-04-04</t>
  </si>
  <si>
    <t>IQDY</t>
  </si>
  <si>
    <t>FlexShares International Quality Dividend Dynamic Index Fund</t>
  </si>
  <si>
    <t>ILIT</t>
  </si>
  <si>
    <t>iShares Lithium Miners and Producers ETF</t>
  </si>
  <si>
    <t>IDRV</t>
  </si>
  <si>
    <t>iShares Self-Driving EV and Tech ETF</t>
  </si>
  <si>
    <t>2019-04-15</t>
  </si>
  <si>
    <t>IBRN</t>
  </si>
  <si>
    <t>iShares Trust iShares Neuroscience and Healthcare ETF</t>
  </si>
  <si>
    <t>IBLC</t>
  </si>
  <si>
    <t>iShares Trust iShares Blockchain and Tech ETF</t>
  </si>
  <si>
    <t>2022-04-24</t>
  </si>
  <si>
    <t>GUNR</t>
  </si>
  <si>
    <t>FlexShares Global Upstream Natural Resources Index Fund ETF</t>
  </si>
  <si>
    <t>JHID</t>
  </si>
  <si>
    <t>John Hancock Exchange-Traded Fund Trust John Hancock Internati</t>
  </si>
  <si>
    <t>2022-12-19</t>
  </si>
  <si>
    <t>NSCR</t>
  </si>
  <si>
    <t>Nuveen Sustainable Core ETF</t>
  </si>
  <si>
    <t>RIGS</t>
  </si>
  <si>
    <t>Riverfront Strategic Income Fund</t>
  </si>
  <si>
    <t>NJNK</t>
  </si>
  <si>
    <t>Columbia ETF Trust I Columbia U.S. High Yield ETF</t>
  </si>
  <si>
    <t>TOLZ</t>
  </si>
  <si>
    <t>ProShares DJ Brookfield Global Infrastructure ETF</t>
  </si>
  <si>
    <t>2014-03-24</t>
  </si>
  <si>
    <t>XYLG</t>
  </si>
  <si>
    <t>Global X S&amp;P 500 Covered Call &amp; Growth ETF</t>
  </si>
  <si>
    <t>MODL</t>
  </si>
  <si>
    <t>VictoryShares WestEnd U.S. Sector ETF</t>
  </si>
  <si>
    <t>2022-10-10</t>
  </si>
  <si>
    <t>QYLG</t>
  </si>
  <si>
    <t>Global X Nasdaq 100 Covered Call &amp; Growth ETF</t>
  </si>
  <si>
    <t>BLCV</t>
  </si>
  <si>
    <t>iShares Large Cap Value Active ETF</t>
  </si>
  <si>
    <t>8.49%</t>
  </si>
  <si>
    <t>PFF</t>
  </si>
  <si>
    <t>iShares Preferred and Income Securities ETF</t>
  </si>
  <si>
    <t>XT</t>
  </si>
  <si>
    <t>iShares Exponential Technologies ETF</t>
  </si>
  <si>
    <t>2015-03-18</t>
  </si>
  <si>
    <t>CIL</t>
  </si>
  <si>
    <t>VictoryShares International Volatility Wtd ETF</t>
  </si>
  <si>
    <t>14.09%</t>
  </si>
  <si>
    <t>2015-08-19</t>
  </si>
  <si>
    <t>USG</t>
  </si>
  <si>
    <t>USCF Gold Strategy Plus Income Fund</t>
  </si>
  <si>
    <t>HART</t>
  </si>
  <si>
    <t>NYLI Healthy Hearts ETF</t>
  </si>
  <si>
    <t>NRES</t>
  </si>
  <si>
    <t>Xtrackers RREEF Global Natural Resources ETF</t>
  </si>
  <si>
    <t>Xtrackers</t>
  </si>
  <si>
    <t>BGDV</t>
  </si>
  <si>
    <t>ETF Series Solutions Bahl &amp; Gaynor Dividend ETF</t>
  </si>
  <si>
    <t>-0.35%</t>
  </si>
  <si>
    <t>FITE</t>
  </si>
  <si>
    <t>SPDR S&amp;P Kensho Future Security ETF</t>
  </si>
  <si>
    <t>2017-12-17</t>
  </si>
  <si>
    <t>IRVH</t>
  </si>
  <si>
    <t>Global X Funds Global X Interest Rate Volatility &amp; Inflation H</t>
  </si>
  <si>
    <t>2022-07-04</t>
  </si>
  <si>
    <t>MLPX</t>
  </si>
  <si>
    <t>Global X MLP &amp; Energy Infrastructure ETF</t>
  </si>
  <si>
    <t>2013-08-05</t>
  </si>
  <si>
    <t>TPLS</t>
  </si>
  <si>
    <t>Thornburg Core Plus Bond ETF</t>
  </si>
  <si>
    <t>WBND</t>
  </si>
  <si>
    <t>Western Asset Total Return ETF</t>
  </si>
  <si>
    <t>2018-10-02</t>
  </si>
  <si>
    <t>TRTY</t>
  </si>
  <si>
    <t>Cambria Trinity ETF</t>
  </si>
  <si>
    <t>2018-09-09</t>
  </si>
  <si>
    <t>PIFI</t>
  </si>
  <si>
    <t>Clearshares Piton Intermediate Fixed Income ETF</t>
  </si>
  <si>
    <t>Fixed Income - Intermediate Duration</t>
  </si>
  <si>
    <t>BFIX</t>
  </si>
  <si>
    <t>Build Funds Trust Build Bond Innovation ETF</t>
  </si>
  <si>
    <t>Build Asset Management, LLC</t>
  </si>
  <si>
    <t>7.42%</t>
  </si>
  <si>
    <t>2022-02-08</t>
  </si>
  <si>
    <t>PSH</t>
  </si>
  <si>
    <t>PGIM ETF Trust PGIM Short Duration High Yield ETF</t>
  </si>
  <si>
    <t>2023-12-13</t>
  </si>
  <si>
    <t>ROKT</t>
  </si>
  <si>
    <t>SPDR S&amp;P Kensho Final Frontiers ETF</t>
  </si>
  <si>
    <t>BCLO</t>
  </si>
  <si>
    <t>iShares BBB-B CLO Active ETF</t>
  </si>
  <si>
    <t>-0.90%</t>
  </si>
  <si>
    <t>PFLD</t>
  </si>
  <si>
    <t>AAM Low Duration Preferred and Income Securities ETF</t>
  </si>
  <si>
    <t>ANEW</t>
  </si>
  <si>
    <t>ProShares MSCI Transformational Changes ETF</t>
  </si>
  <si>
    <t>16.29%</t>
  </si>
  <si>
    <t>2020-10-13</t>
  </si>
  <si>
    <t>GPRF</t>
  </si>
  <si>
    <t>Goldman Sachs Access U.S. Preferred Stock and Hybrid Securitie</t>
  </si>
  <si>
    <t>STOT</t>
  </si>
  <si>
    <t>SPDR DoubleLine Short Duration Total Return Tactical ETF</t>
  </si>
  <si>
    <t>BRHY</t>
  </si>
  <si>
    <t>iShares High Yield Active ETF</t>
  </si>
  <si>
    <t>1.29%</t>
  </si>
  <si>
    <t>FLBL</t>
  </si>
  <si>
    <t>Franklin Senior Loan ETF</t>
  </si>
  <si>
    <t>2018-05-29</t>
  </si>
  <si>
    <t>FUMB</t>
  </si>
  <si>
    <t>First Trust Ultra Short Duration Municipal ETF</t>
  </si>
  <si>
    <t>Muni National Short</t>
  </si>
  <si>
    <t>2018-10-31</t>
  </si>
  <si>
    <t>AHYB</t>
  </si>
  <si>
    <t>American Century Select High Yield ETF</t>
  </si>
  <si>
    <t>American Century Investments</t>
  </si>
  <si>
    <t>1.54%</t>
  </si>
  <si>
    <t>CLOB</t>
  </si>
  <si>
    <t>VanEck ETF Trust VanEck AA-BB CLO ETF</t>
  </si>
  <si>
    <t>1.16%</t>
  </si>
  <si>
    <t>MTGP</t>
  </si>
  <si>
    <t>WisdomTree Mortgage Plus Bond Fund</t>
  </si>
  <si>
    <t>2019-11-11</t>
  </si>
  <si>
    <t>SIMS</t>
  </si>
  <si>
    <t>SPDR S&amp;P Kensho Intelligent Structures ETF</t>
  </si>
  <si>
    <t>CGIB</t>
  </si>
  <si>
    <t>Capital Group International Bond ETF (USD-Hedged)</t>
  </si>
  <si>
    <t>Global Bond-USD Hedged</t>
  </si>
  <si>
    <t>2.72%</t>
  </si>
  <si>
    <t>BGIG</t>
  </si>
  <si>
    <t>ETF Series Solutions Bahl &amp; Gaynor Income Growth ETF</t>
  </si>
  <si>
    <t>Bahl &amp; Gaynor Investment Counsel</t>
  </si>
  <si>
    <t>2023-09-13</t>
  </si>
  <si>
    <t>DBND</t>
  </si>
  <si>
    <t>DoubleLine Opportunistic Core Bond ETF</t>
  </si>
  <si>
    <t>MLPA</t>
  </si>
  <si>
    <t>Global X MLP ETF</t>
  </si>
  <si>
    <t>2012-04-17</t>
  </si>
  <si>
    <t>DIV</t>
  </si>
  <si>
    <t>Global X Super Dividend ETF</t>
  </si>
  <si>
    <t>2013-03-10</t>
  </si>
  <si>
    <t>WFH</t>
  </si>
  <si>
    <t>Direxion Work From Home ETF</t>
  </si>
  <si>
    <t>DWX</t>
  </si>
  <si>
    <t>SPDR S&amp;P International Dividend ETF</t>
  </si>
  <si>
    <t>2008-02-11</t>
  </si>
  <si>
    <t>DBJP</t>
  </si>
  <si>
    <t>Xtrackers MSCI Japan Hedged Equity ETF</t>
  </si>
  <si>
    <t>QUVU</t>
  </si>
  <si>
    <t>Hartford Funds Exchange-Traded Trust Hartford Quality Value ET</t>
  </si>
  <si>
    <t>Hartford Mutual Funds</t>
  </si>
  <si>
    <t>2017-02-27</t>
  </si>
  <si>
    <t>PSK</t>
  </si>
  <si>
    <t>SPDR ICE Preferred Securities ETF</t>
  </si>
  <si>
    <t>2009-09-15</t>
  </si>
  <si>
    <t>CSM</t>
  </si>
  <si>
    <t>ProShares Large Cap Core Plus</t>
  </si>
  <si>
    <t>SSPY</t>
  </si>
  <si>
    <t>Exchange Listed Funds Trust Stratified LargeCap Index ETF</t>
  </si>
  <si>
    <t>2019-01-01</t>
  </si>
  <si>
    <t>SPUS</t>
  </si>
  <si>
    <t>SP Funds S&amp;P 500 Sharia Industry Exclusions ETF</t>
  </si>
  <si>
    <t>IBB</t>
  </si>
  <si>
    <t>iShares Biotechnology ETF</t>
  </si>
  <si>
    <t>2001-02-04</t>
  </si>
  <si>
    <t>DIVY</t>
  </si>
  <si>
    <t>Sound Equity Dividend Income ETF</t>
  </si>
  <si>
    <t>PBL</t>
  </si>
  <si>
    <t>PGIM ETF Trust PGIM Portfolio Ballast ETF</t>
  </si>
  <si>
    <t>WCBR</t>
  </si>
  <si>
    <t>WisdomTree Cybersecurity Fund</t>
  </si>
  <si>
    <t>WBAT</t>
  </si>
  <si>
    <t>WisdomTree Trust WisdomTree Battery Value Chain and Innovation</t>
  </si>
  <si>
    <t>GQRE</t>
  </si>
  <si>
    <t>FlexShares Global Quality Real Estate Index Fund</t>
  </si>
  <si>
    <t>2013-11-04</t>
  </si>
  <si>
    <t>WTAI</t>
  </si>
  <si>
    <t>WisdomTree Trust WisdomTree Artificial Intelligence and Innova</t>
  </si>
  <si>
    <t>2021-12-06</t>
  </si>
  <si>
    <t>PFFR</t>
  </si>
  <si>
    <t>InfraCap REIT Preferred ETF</t>
  </si>
  <si>
    <t>VGSR</t>
  </si>
  <si>
    <t>Vert Global Sustainable Real Estate ETF</t>
  </si>
  <si>
    <t>GEM</t>
  </si>
  <si>
    <t>Goldman Sachs ActiveBeta Emerging Markets Equity ETF</t>
  </si>
  <si>
    <t>2015-09-24</t>
  </si>
  <si>
    <t>DBEU</t>
  </si>
  <si>
    <t>Xtrackers MSCI Europe Hedged Equity ETF</t>
  </si>
  <si>
    <t>CNRG</t>
  </si>
  <si>
    <t>SPDR S&amp;P Kensho Clean Power ETF</t>
  </si>
  <si>
    <t>2018-10-18</t>
  </si>
  <si>
    <t>FDG</t>
  </si>
  <si>
    <t>American Century Focused Dynamic Growth ETF</t>
  </si>
  <si>
    <t>DBEZ</t>
  </si>
  <si>
    <t>Xtrackers MSCI Eurozone Hedged Equity ETF</t>
  </si>
  <si>
    <t>INEQ</t>
  </si>
  <si>
    <t>Columbia International Equity Income ETF</t>
  </si>
  <si>
    <t>APIE</t>
  </si>
  <si>
    <t>Trust for Professional Managers ActivePassive International Eq</t>
  </si>
  <si>
    <t>Active Passive Funds</t>
  </si>
  <si>
    <t>11.77%</t>
  </si>
  <si>
    <t>2023-05-01</t>
  </si>
  <si>
    <t>DEMZ</t>
  </si>
  <si>
    <t>Democratic Large Cap Core ETF</t>
  </si>
  <si>
    <t>WCLD</t>
  </si>
  <si>
    <t>WisdomTree Cloud Computing Fund</t>
  </si>
  <si>
    <t>2019-09-05</t>
  </si>
  <si>
    <t>TDV</t>
  </si>
  <si>
    <t>ProShares S&amp;P Technology Dividend Aristocrats ETF</t>
  </si>
  <si>
    <t>MID</t>
  </si>
  <si>
    <t>American Century Mid Cap Growth Impact ETF</t>
  </si>
  <si>
    <t>2020-07-14</t>
  </si>
  <si>
    <t>ETHO</t>
  </si>
  <si>
    <t>Amplify ETF Trust Amplify Etho Climate Leadership U.S. ETF</t>
  </si>
  <si>
    <t>2015-11-17</t>
  </si>
  <si>
    <t>GVIP</t>
  </si>
  <si>
    <t>Goldman Sachs Hedge Industry VIP ETF</t>
  </si>
  <si>
    <t>UEVM</t>
  </si>
  <si>
    <t>VictoryShares Emerging Markets Value Momentum ETF</t>
  </si>
  <si>
    <t>Equities - Value  Momentum Factor</t>
  </si>
  <si>
    <t>2017-10-23</t>
  </si>
  <si>
    <t>RATE</t>
  </si>
  <si>
    <t>Global X Funds Global X Interest Rate Hedge ETF</t>
  </si>
  <si>
    <t>HAIL</t>
  </si>
  <si>
    <t>SPDR S&amp;P Kensho Smart Mobility ETF</t>
  </si>
  <si>
    <t>XITK</t>
  </si>
  <si>
    <t>SPDR FactSet Innovative Technology ETF</t>
  </si>
  <si>
    <t>2016-01-12</t>
  </si>
  <si>
    <t>RMCA</t>
  </si>
  <si>
    <t>Tidal Trust III Rockefeller California Municipal Bond ETF</t>
  </si>
  <si>
    <t>RMNY</t>
  </si>
  <si>
    <t>Tidal Trust III Rockefeller New York Municipal Bond ETF</t>
  </si>
  <si>
    <t>HLGE</t>
  </si>
  <si>
    <t>Hartford Longevity Economy ETF</t>
  </si>
  <si>
    <t>2021-03-15</t>
  </si>
  <si>
    <t>HEQT</t>
  </si>
  <si>
    <t>Simplify Hedged Equity ETF</t>
  </si>
  <si>
    <t>NBGX</t>
  </si>
  <si>
    <t>Neuberger Berman ETF Trust Neuberger Berman Growth ETF</t>
  </si>
  <si>
    <t>HYSD</t>
  </si>
  <si>
    <t>Columbia ETF Trust I Columbia Short Duration High Yield ETF</t>
  </si>
  <si>
    <t>FTSM</t>
  </si>
  <si>
    <t>First Trust Enhanced Short Maturity ETF</t>
  </si>
  <si>
    <t>WTPI</t>
  </si>
  <si>
    <t>WisdomTree Equity Premium Income Fund</t>
  </si>
  <si>
    <t>JAVA</t>
  </si>
  <si>
    <t>JPMorgan Active Value ETF</t>
  </si>
  <si>
    <t>FXY</t>
  </si>
  <si>
    <t>Invesco CurrencyShares Japanese Yen Trust</t>
  </si>
  <si>
    <t>Single Currency</t>
  </si>
  <si>
    <t>2007-02-11</t>
  </si>
  <si>
    <t>JGRO</t>
  </si>
  <si>
    <t xml:space="preserve">J.P. Morgan Exchange-Traded Fund Trust JPMorgan Active Growth </t>
  </si>
  <si>
    <t>LRGG</t>
  </si>
  <si>
    <t>Macquarie ETF Trust Macquarie Focused Large Growth ETF</t>
  </si>
  <si>
    <t>ROAM</t>
  </si>
  <si>
    <t>Hartford Multifactor Emerging Markets ETF</t>
  </si>
  <si>
    <t>JPEM</t>
  </si>
  <si>
    <t>JPMorgan Diversified Return Emerging Markets Equity ETF</t>
  </si>
  <si>
    <t>IDUB</t>
  </si>
  <si>
    <t>Aptus International Enhanced Yield ETF</t>
  </si>
  <si>
    <t>2021-07-21</t>
  </si>
  <si>
    <t>MBNE</t>
  </si>
  <si>
    <t>SPDR Series Trust SPDR Nuveen Municipal Bond ESG ETF</t>
  </si>
  <si>
    <t>2022-04-03</t>
  </si>
  <si>
    <t>HYZD</t>
  </si>
  <si>
    <t>WisdomTree Interest Rate Hedged High Yield Bond Fund</t>
  </si>
  <si>
    <t>BSJP</t>
  </si>
  <si>
    <t>Invesco BulletShares 2025 High Yield Corporate Bond ETF</t>
  </si>
  <si>
    <t>Target Maturity</t>
  </si>
  <si>
    <t>0.30%</t>
  </si>
  <si>
    <t>2017-09-26</t>
  </si>
  <si>
    <t>FDL</t>
  </si>
  <si>
    <t>First Trust Morningstar ETF</t>
  </si>
  <si>
    <t>2006-03-08</t>
  </si>
  <si>
    <t>IBD</t>
  </si>
  <si>
    <t>Inspire Corporate Bond ETF</t>
  </si>
  <si>
    <t>2017-07-09</t>
  </si>
  <si>
    <t>KRMA</t>
  </si>
  <si>
    <t>Global X Conscious Companies ETF</t>
  </si>
  <si>
    <t>2016-07-10</t>
  </si>
  <si>
    <t>HSCZ</t>
  </si>
  <si>
    <t>iShares Currency Hedged MSCI EAFE Small-Cap ETF</t>
  </si>
  <si>
    <t>Foreign Small/Mid Blend</t>
  </si>
  <si>
    <t>2015-06-28</t>
  </si>
  <si>
    <t>MSLC</t>
  </si>
  <si>
    <t xml:space="preserve">Morgan Stanley Pathway Funds Morgan Stanley Pathway Large Cap </t>
  </si>
  <si>
    <t>TOKE</t>
  </si>
  <si>
    <t>Cambria Cannabis ETF</t>
  </si>
  <si>
    <t>2019-07-24</t>
  </si>
  <si>
    <t>PXF</t>
  </si>
  <si>
    <t>Invesco RAFI Developed Markets ex-U.S. ETF</t>
  </si>
  <si>
    <t>2007-06-24</t>
  </si>
  <si>
    <t>FFSM</t>
  </si>
  <si>
    <t>Fidelity Fundamental Small-Mid Cap ETF</t>
  </si>
  <si>
    <t>MORT</t>
  </si>
  <si>
    <t>VanEck Mortgage REIT Income ETF</t>
  </si>
  <si>
    <t>DFEV</t>
  </si>
  <si>
    <t>Dimensional ETF Trust Dimensional Emerging Markets Value ETF</t>
  </si>
  <si>
    <t>Dimensional Fund Advisors</t>
  </si>
  <si>
    <t>2022-04-25</t>
  </si>
  <si>
    <t>LEAD</t>
  </si>
  <si>
    <t>Siren DIVCON Leaders Dividend ETF</t>
  </si>
  <si>
    <t>2016-01-05</t>
  </si>
  <si>
    <t>DEXC</t>
  </si>
  <si>
    <t>Dimensional ETF Trust Dimensional Emerging Markets ex China Co</t>
  </si>
  <si>
    <t>ESGG</t>
  </si>
  <si>
    <t>FlexShares STOXX Global ESG Select Index Fund</t>
  </si>
  <si>
    <t>TBFG</t>
  </si>
  <si>
    <t>ETF Series Solutions The Brinsmere Fund Growth ETF</t>
  </si>
  <si>
    <t>The Brinsmere Funds</t>
  </si>
  <si>
    <t>2024-01-11</t>
  </si>
  <si>
    <t>HAP</t>
  </si>
  <si>
    <t>VanEck Natural Resources ETF</t>
  </si>
  <si>
    <t>BSJW</t>
  </si>
  <si>
    <t>Invesco BulletShares 2032 High Yield Corporate Bond ETF</t>
  </si>
  <si>
    <t>0.50%</t>
  </si>
  <si>
    <t>AVEE</t>
  </si>
  <si>
    <t xml:space="preserve">American Century ETF Trust Avantis Emerging Markets Small Cap </t>
  </si>
  <si>
    <t>5.36%</t>
  </si>
  <si>
    <t>BSJR</t>
  </si>
  <si>
    <t>Invesco BulletShares 2027 High Yield Corporate Bond ETF</t>
  </si>
  <si>
    <t>2.05%</t>
  </si>
  <si>
    <t>2019-09-11</t>
  </si>
  <si>
    <t>BSJS</t>
  </si>
  <si>
    <t>Invesco BulletShares 2028 High Yield Corporate Bond ETF</t>
  </si>
  <si>
    <t>1.76%</t>
  </si>
  <si>
    <t>BSJQ</t>
  </si>
  <si>
    <t>Invesco BulletShares 2026 High Yield Corporate Bond ETF</t>
  </si>
  <si>
    <t>0.76%</t>
  </si>
  <si>
    <t>2018-08-08</t>
  </si>
  <si>
    <t>BSJU</t>
  </si>
  <si>
    <t>Invesco BulletShares 2030 High Yield Corporate Bond ETF</t>
  </si>
  <si>
    <t>0.52%</t>
  </si>
  <si>
    <t>2022-09-07</t>
  </si>
  <si>
    <t>CDC</t>
  </si>
  <si>
    <t>VictoryShares US EQ Income Enhanced Volatility Wtd ETF</t>
  </si>
  <si>
    <t>6.90%</t>
  </si>
  <si>
    <t>2014-06-30</t>
  </si>
  <si>
    <t>FLV</t>
  </si>
  <si>
    <t>American Century Focused Large Cap Value ETF</t>
  </si>
  <si>
    <t>BSJV</t>
  </si>
  <si>
    <t>Invesco BulletShares 2031 High Yield Corporate Bond ETF</t>
  </si>
  <si>
    <t>0.75%</t>
  </si>
  <si>
    <t>2023-09-19</t>
  </si>
  <si>
    <t>PMBS</t>
  </si>
  <si>
    <t>PIMCO Mortgage-Backed Securities Active Exchange-Traded Fund</t>
  </si>
  <si>
    <t>BSJT</t>
  </si>
  <si>
    <t>Invesco BulletShares 2029 High Yield Corporate Bond ETF</t>
  </si>
  <si>
    <t>0.60%</t>
  </si>
  <si>
    <t>IGF</t>
  </si>
  <si>
    <t>iShares Global Infrastructure ETF</t>
  </si>
  <si>
    <t>2007-12-09</t>
  </si>
  <si>
    <t>JHMM</t>
  </si>
  <si>
    <t>John Hancock Multifactor Mid Cap ETF</t>
  </si>
  <si>
    <t>2015-09-27</t>
  </si>
  <si>
    <t>ABCS</t>
  </si>
  <si>
    <t>Alpha Blue Capital US Small-Mid Cap Dynamic ETF</t>
  </si>
  <si>
    <t>ALPHA BLUE CAPITAL</t>
  </si>
  <si>
    <t>7.59%</t>
  </si>
  <si>
    <t>JHSC</t>
  </si>
  <si>
    <t>John Hancock Multifactor Small Cap ETF</t>
  </si>
  <si>
    <t>2017-11-07</t>
  </si>
  <si>
    <t>DISV</t>
  </si>
  <si>
    <t>Dimensional ETF Trust Dimensional International Small Cap Valu</t>
  </si>
  <si>
    <t>2022-03-22</t>
  </si>
  <si>
    <t>IQDG</t>
  </si>
  <si>
    <t>WisdomTree International Quality Dividend Growth Fund</t>
  </si>
  <si>
    <t>2016-04-06</t>
  </si>
  <si>
    <t>INRO</t>
  </si>
  <si>
    <t>iShares U.S. Industry Rotation Active ETF</t>
  </si>
  <si>
    <t>MXI</t>
  </si>
  <si>
    <t>iShares Global Materials ETF</t>
  </si>
  <si>
    <t>2006-09-11</t>
  </si>
  <si>
    <t>DNL</t>
  </si>
  <si>
    <t>WisdomTree Global ex-US Quality Dividend Growth Fund</t>
  </si>
  <si>
    <t>DRLL</t>
  </si>
  <si>
    <t>EA Series Trust Strive U.S. Energy ETF</t>
  </si>
  <si>
    <t>PHYS</t>
  </si>
  <si>
    <t>Sprott Physical Gold Trust ETV</t>
  </si>
  <si>
    <t>IXC</t>
  </si>
  <si>
    <t>iShares Global Energy ETF</t>
  </si>
  <si>
    <t>IGE</t>
  </si>
  <si>
    <t>iShares North American Natural Resources ETF</t>
  </si>
  <si>
    <t>2001-10-21</t>
  </si>
  <si>
    <t>DIVG</t>
  </si>
  <si>
    <t>Invesco Exchange-Traded Fund Trust II Invesco S&amp;P 500 High Div</t>
  </si>
  <si>
    <t>AAVM</t>
  </si>
  <si>
    <t>Alpha Architect Global Factor Equity ETF</t>
  </si>
  <si>
    <t>5.10%</t>
  </si>
  <si>
    <t>JXI</t>
  </si>
  <si>
    <t>iShares Global Utilities ETF</t>
  </si>
  <si>
    <t>IGV</t>
  </si>
  <si>
    <t>iShares Expanded Tech-Software Sector ETF</t>
  </si>
  <si>
    <t>2001-07-09</t>
  </si>
  <si>
    <t>IXP</t>
  </si>
  <si>
    <t>iShares Global Comm Services ETF</t>
  </si>
  <si>
    <t>VBND</t>
  </si>
  <si>
    <t>Vident U.S. Bond Strategy ETF</t>
  </si>
  <si>
    <t>IXJ</t>
  </si>
  <si>
    <t>iShares Global Healthcare ETF</t>
  </si>
  <si>
    <t>EXI</t>
  </si>
  <si>
    <t>iShares Global Industrials ETF</t>
  </si>
  <si>
    <t>ICLN</t>
  </si>
  <si>
    <t>iShares Global Clean Energy ETF</t>
  </si>
  <si>
    <t>2008-06-23</t>
  </si>
  <si>
    <t>KXI</t>
  </si>
  <si>
    <t>iShares Global Consumer Staples ETF</t>
  </si>
  <si>
    <t>IGM</t>
  </si>
  <si>
    <t>iShares Expanded Tech Sector ETF</t>
  </si>
  <si>
    <t>2001-03-12</t>
  </si>
  <si>
    <t>IXN</t>
  </si>
  <si>
    <t>iShares Global Tech ETF</t>
  </si>
  <si>
    <t>DEHP</t>
  </si>
  <si>
    <t>Dimensional ETF Trust Dimensional Emerging Markets High Profit</t>
  </si>
  <si>
    <t>WOOD</t>
  </si>
  <si>
    <t>iShares Global Timber &amp; Forestry ETF</t>
  </si>
  <si>
    <t>DFSE</t>
  </si>
  <si>
    <t>Dimensional ETF Trust Dimensional Emerging Markets Sustainabil</t>
  </si>
  <si>
    <t>IXG</t>
  </si>
  <si>
    <t>iShares Global Financial ETF</t>
  </si>
  <si>
    <t>IDGT</t>
  </si>
  <si>
    <t>iShares U.S. Digital Infrastructure and Real Estate ETF</t>
  </si>
  <si>
    <t>IEUS</t>
  </si>
  <si>
    <t>iShares MSCI Europe Small-Cap ETF</t>
  </si>
  <si>
    <t>RXI</t>
  </si>
  <si>
    <t>iShares Global Consumer Discretionary ETF</t>
  </si>
  <si>
    <t>CCRV</t>
  </si>
  <si>
    <t xml:space="preserve">iShares U.S. ETF Trust iShares Commodity Curve Carry Strategy </t>
  </si>
  <si>
    <t>-6.45%</t>
  </si>
  <si>
    <t>IEO</t>
  </si>
  <si>
    <t>iShares U.S. Oil &amp; Gas Exploration &amp; Production ETF</t>
  </si>
  <si>
    <t>2006-04-30</t>
  </si>
  <si>
    <t>RSPG</t>
  </si>
  <si>
    <t>Invesco S&amp;P 500 Equal Weight Energy ETF</t>
  </si>
  <si>
    <t>FILL</t>
  </si>
  <si>
    <t>iShares MSCI Global Energy Producers Fund</t>
  </si>
  <si>
    <t>2012-01-30</t>
  </si>
  <si>
    <t>IEZ</t>
  </si>
  <si>
    <t>iShares U.S. Oil Equipment &amp; Services ETF</t>
  </si>
  <si>
    <t>GLD</t>
  </si>
  <si>
    <t>SPDR Gold Trust</t>
  </si>
  <si>
    <t>2004-11-17</t>
  </si>
  <si>
    <t>GNR</t>
  </si>
  <si>
    <t>SPDR S&amp;P Global Natural Resources ETF</t>
  </si>
  <si>
    <t>2010-09-12</t>
  </si>
  <si>
    <t>TPYP</t>
  </si>
  <si>
    <t>Tortoise Capital Series Trust Tortoise North American Pipeline</t>
  </si>
  <si>
    <t>Tortoise Capital Advisors, LLC</t>
  </si>
  <si>
    <t>ITA</t>
  </si>
  <si>
    <t>iShares U.S. Aerospace &amp; Defense ETF</t>
  </si>
  <si>
    <t>UCRD</t>
  </si>
  <si>
    <t>VictoryShares Corporate Bond ETF</t>
  </si>
  <si>
    <t>BMDL</t>
  </si>
  <si>
    <t>VictoryShares WestEnd Economic Cycle Bond ETF</t>
  </si>
  <si>
    <t>-1.06%</t>
  </si>
  <si>
    <t>MAGG</t>
  </si>
  <si>
    <t>Madison ETFs Trust Madison Aggregate Bond ETF</t>
  </si>
  <si>
    <t>2023-08-27</t>
  </si>
  <si>
    <t>TBFC</t>
  </si>
  <si>
    <t>ETF Series Solutions The Brinsmere Fund  Conservative ETF</t>
  </si>
  <si>
    <t>SECR</t>
  </si>
  <si>
    <t>NYLI MacKay Securitized Income ETF</t>
  </si>
  <si>
    <t>2024-05-29</t>
  </si>
  <si>
    <t>IHI</t>
  </si>
  <si>
    <t>iShares U.S. Medical Devices ETF</t>
  </si>
  <si>
    <t>LSVD</t>
  </si>
  <si>
    <t>The Advisors Inner Circle Fund LSV Disciplined Value ETF</t>
  </si>
  <si>
    <t>LSV Fund</t>
  </si>
  <si>
    <t>IHF</t>
  </si>
  <si>
    <t>iShares U.S. Health Care Providers ETF</t>
  </si>
  <si>
    <t>MBND</t>
  </si>
  <si>
    <t>SPDR Nuveen Municipal Bond ETF</t>
  </si>
  <si>
    <t>2021-02-03</t>
  </si>
  <si>
    <t>NBFC</t>
  </si>
  <si>
    <t>Neuberger Berman ETF Trust Neuberger Berman Flexible Credit In</t>
  </si>
  <si>
    <t>FXC</t>
  </si>
  <si>
    <t>Invesco CurrencyShares Canadian Dollar Trust</t>
  </si>
  <si>
    <t>2006-06-20</t>
  </si>
  <si>
    <t>MSTI</t>
  </si>
  <si>
    <t>Madison ETFs Trust Madison Short Term Strategic Income ETF</t>
  </si>
  <si>
    <t>CLOI</t>
  </si>
  <si>
    <t>VanEck ETF Trust VanEck CLO ETF</t>
  </si>
  <si>
    <t>0.08%</t>
  </si>
  <si>
    <t>2022-06-20</t>
  </si>
  <si>
    <t>GENW</t>
  </si>
  <si>
    <t>Spinnaker ETF Series Genter Capital International Dividend ETF</t>
  </si>
  <si>
    <t>Genter funds</t>
  </si>
  <si>
    <t>RSPS</t>
  </si>
  <si>
    <t>Invesco S&amp;P 500 Equal Weight Consumer Staples ETF</t>
  </si>
  <si>
    <t>XFIX</t>
  </si>
  <si>
    <t>F/m Opportunistic Income ETF</t>
  </si>
  <si>
    <t>F/m investments, LLC</t>
  </si>
  <si>
    <t>BENJ</t>
  </si>
  <si>
    <t>Horizon Funds Horizon Landmark ETF</t>
  </si>
  <si>
    <t>Horizon Investments</t>
  </si>
  <si>
    <t>FXB</t>
  </si>
  <si>
    <t>Invesco CurrencyShares British Pound Sterling Trust</t>
  </si>
  <si>
    <t>HYEM</t>
  </si>
  <si>
    <t>VanEck Emerging Markets High Yield Bond ETF</t>
  </si>
  <si>
    <t>2012-05-07</t>
  </si>
  <si>
    <t>FXF</t>
  </si>
  <si>
    <t>Invesco CurrencyShares Swiss Franc Trust</t>
  </si>
  <si>
    <t>FXE</t>
  </si>
  <si>
    <t>Invesco CurrencyShares Euro Currency Trust</t>
  </si>
  <si>
    <t>DCRE</t>
  </si>
  <si>
    <t>DoubleLine ETF Trust DoubleLine Commercial Real Estate ETF</t>
  </si>
  <si>
    <t>RSPH</t>
  </si>
  <si>
    <t>Invesco S&amp;P 500 Equal Weight Health Care ETF</t>
  </si>
  <si>
    <t>RSPM</t>
  </si>
  <si>
    <t>Invesco S&amp;P 500 Equal Weight Materials ETF</t>
  </si>
  <si>
    <t>Equities</t>
  </si>
  <si>
    <t>Equites - Materials</t>
  </si>
  <si>
    <t>SYFI</t>
  </si>
  <si>
    <t>AB Active ETFs Inc. AB Short Duration High Yield ETF</t>
  </si>
  <si>
    <t>IYK</t>
  </si>
  <si>
    <t>iShares U.S. Consumer Staples ETF</t>
  </si>
  <si>
    <t>SJNK</t>
  </si>
  <si>
    <t>SPDR Bloomberg Short Term High Yield Bond ETF</t>
  </si>
  <si>
    <t>2012-03-13</t>
  </si>
  <si>
    <t>HYFI</t>
  </si>
  <si>
    <t>AB Active ETFs Inc. AB High Yield ETF</t>
  </si>
  <si>
    <t>2016-07-25</t>
  </si>
  <si>
    <t>PSDM</t>
  </si>
  <si>
    <t>PGIM ETF Trust PGIM Short Duration Multi-Sector Bond ETF</t>
  </si>
  <si>
    <t>2023-07-18</t>
  </si>
  <si>
    <t>BINC</t>
  </si>
  <si>
    <t>iShares Flexible Income Active ETF</t>
  </si>
  <si>
    <t>-0.08%</t>
  </si>
  <si>
    <t>JNK</t>
  </si>
  <si>
    <t>SPDR Bloomberg High Yield Bond ETF</t>
  </si>
  <si>
    <t>2007-11-27</t>
  </si>
  <si>
    <t>GHYG</t>
  </si>
  <si>
    <t>iShares US &amp; Intl High Yield Corp Bond ETF</t>
  </si>
  <si>
    <t>IQHI</t>
  </si>
  <si>
    <t>NYLI MacKay High Income ETF</t>
  </si>
  <si>
    <t>2022-10-23</t>
  </si>
  <si>
    <t>HYXU</t>
  </si>
  <si>
    <t>iShares International High Yield Bond ETF</t>
  </si>
  <si>
    <t>FLHY</t>
  </si>
  <si>
    <t>Franklin High Yield Corporate ETF</t>
  </si>
  <si>
    <t>XCCC</t>
  </si>
  <si>
    <t>BondBloxx ETF Trust BondBloxx CCC-Rated USD High Yield Corpora</t>
  </si>
  <si>
    <t>2022-05-23</t>
  </si>
  <si>
    <t>FXA</t>
  </si>
  <si>
    <t>Invesco CurrencyShares Australian Dollar Trust</t>
  </si>
  <si>
    <t>LVHI</t>
  </si>
  <si>
    <t xml:space="preserve">Franklin International Low Volatility High Dividend Index ETF </t>
  </si>
  <si>
    <t>2016-07-26</t>
  </si>
  <si>
    <t>GII</t>
  </si>
  <si>
    <t>SPDR S&amp;P Global Infrastructure ETF</t>
  </si>
  <si>
    <t>2007-01-24</t>
  </si>
  <si>
    <t>SCDS</t>
  </si>
  <si>
    <t>JPMorgan Fundamental Data Science Small Core ETF</t>
  </si>
  <si>
    <t>2024-08-06</t>
  </si>
  <si>
    <t>RSPN</t>
  </si>
  <si>
    <t>Invesco S&amp;P 500 Equal Weight Industrials Portfolio</t>
  </si>
  <si>
    <t>RSPU</t>
  </si>
  <si>
    <t>Invesco S&amp;P 500 Equal Weight Utilities ETF</t>
  </si>
  <si>
    <t>2006-10-31</t>
  </si>
  <si>
    <t>MADE</t>
  </si>
  <si>
    <t>iShares Trust iShares U.S. Manufacturing ETF</t>
  </si>
  <si>
    <t>POWA</t>
  </si>
  <si>
    <t>Invesco Bloomberg Pricing Power ETF</t>
  </si>
  <si>
    <t>UBND</t>
  </si>
  <si>
    <t>VictoryShares Core Plus Intermediate Bond ETF</t>
  </si>
  <si>
    <t>CWB</t>
  </si>
  <si>
    <t>SPDR Bloomberg Convertible Securities ETF</t>
  </si>
  <si>
    <t>IHY</t>
  </si>
  <si>
    <t>VanEck International High Yield Bond ETF</t>
  </si>
  <si>
    <t>2012-04-01</t>
  </si>
  <si>
    <t>WDIV</t>
  </si>
  <si>
    <t>SPDR S&amp;P Global Dividend</t>
  </si>
  <si>
    <t>2013-05-28</t>
  </si>
  <si>
    <t>IOO</t>
  </si>
  <si>
    <t>iShares Global 100 ETF</t>
  </si>
  <si>
    <t>2000-12-04</t>
  </si>
  <si>
    <t>REGL</t>
  </si>
  <si>
    <t>ProShares S&amp;P MidCap 400 Dividend Aristocrats ETF</t>
  </si>
  <si>
    <t>IYZ</t>
  </si>
  <si>
    <t>iShares U.S. Telecommunications ETF</t>
  </si>
  <si>
    <t>DDWM</t>
  </si>
  <si>
    <t>WisdomTree Dynamic International Equity Fund</t>
  </si>
  <si>
    <t>SCZ</t>
  </si>
  <si>
    <t>iShares MSCI EAFE Small-Cap ETF</t>
  </si>
  <si>
    <t>PFXF</t>
  </si>
  <si>
    <t>VanEck Preferred Securities ex Financials ETF</t>
  </si>
  <si>
    <t>RSPT</t>
  </si>
  <si>
    <t>Invesco S&amp;P 500 Equal Weight Technology ETF</t>
  </si>
  <si>
    <t>RSPF</t>
  </si>
  <si>
    <t>Invesco S&amp;P 500 Equal Weight Financial ETF</t>
  </si>
  <si>
    <t>RSPR</t>
  </si>
  <si>
    <t>Invesco S&amp;P 500 Equal Weight Real Estate ETF</t>
  </si>
  <si>
    <t>IAI</t>
  </si>
  <si>
    <t>iShares U.S. Broker-Dealers &amp; Securities Exchanges ETF</t>
  </si>
  <si>
    <t>SMDV</t>
  </si>
  <si>
    <t>ProShares Russell 2000 Dividend Growers ETF</t>
  </si>
  <si>
    <t>2015-02-02</t>
  </si>
  <si>
    <t>RSPC</t>
  </si>
  <si>
    <t>Invesco S&amp;P 500 Equal Weight Communication Services ETF</t>
  </si>
  <si>
    <t>DBAW</t>
  </si>
  <si>
    <t>Xtrackers MSCI All World ex US Hedged Equity ETF</t>
  </si>
  <si>
    <t>TBLU</t>
  </si>
  <si>
    <t>Tortoise Global Water ESG Fund</t>
  </si>
  <si>
    <t>UPGD</t>
  </si>
  <si>
    <t>Invesco Bloomberg Analyst Rating Improvers ETF</t>
  </si>
  <si>
    <t>2006-05-18</t>
  </si>
  <si>
    <t>QTUM</t>
  </si>
  <si>
    <t>Defiance Quantum ETF</t>
  </si>
  <si>
    <t>2018-09-03</t>
  </si>
  <si>
    <t>KNCT</t>
  </si>
  <si>
    <t>Invesco Next Gen Connectivity ETF</t>
  </si>
  <si>
    <t>GWX</t>
  </si>
  <si>
    <t>SPDR S&amp;P International SmallCap ETF</t>
  </si>
  <si>
    <t>FRNW</t>
  </si>
  <si>
    <t>Fidelity Clean Energy ETF</t>
  </si>
  <si>
    <t>BCIM</t>
  </si>
  <si>
    <t>abrdn Bloomberg Industrial Metals Strategy K-1 Free ETF</t>
  </si>
  <si>
    <t>-15.29%</t>
  </si>
  <si>
    <t>2021-09-21</t>
  </si>
  <si>
    <t>FCLD</t>
  </si>
  <si>
    <t>Fidelity Cloud Computing ETF</t>
  </si>
  <si>
    <t>IAT</t>
  </si>
  <si>
    <t>iShares U.S. Regional Banks ETF</t>
  </si>
  <si>
    <t>RSPD</t>
  </si>
  <si>
    <t>Invesco S&amp;P 500 Equal Weight Consumer Discretionary ETF</t>
  </si>
  <si>
    <t>FDHT</t>
  </si>
  <si>
    <t>Fidelity Digital Health ETF</t>
  </si>
  <si>
    <t>FMET</t>
  </si>
  <si>
    <t>Fidelity Metaverse ETF</t>
  </si>
  <si>
    <t>SHOC</t>
  </si>
  <si>
    <t>EA Series Trust Strive U.S. Semiconductor ETF</t>
  </si>
  <si>
    <t>FDRV</t>
  </si>
  <si>
    <t>Fidelity Electric Vehicles and Future Transportation ETF</t>
  </si>
  <si>
    <t>FDIG</t>
  </si>
  <si>
    <t>Fidelity Crypto Industry and Digital Payments ETF</t>
  </si>
  <si>
    <t>2022-04-18</t>
  </si>
  <si>
    <t>RING</t>
  </si>
  <si>
    <t>iShares MSCI Global Gold Miners ETF</t>
  </si>
  <si>
    <t>IYE</t>
  </si>
  <si>
    <t>iShares U.S. Energy ETF</t>
  </si>
  <si>
    <t>GBLD</t>
  </si>
  <si>
    <t>Invesco MSCI Green Building ETF</t>
  </si>
  <si>
    <t>2021-04-21</t>
  </si>
  <si>
    <t>USFI</t>
  </si>
  <si>
    <t>BrandywineGLOBAL - U.S. Fixed Income ETF</t>
  </si>
  <si>
    <t>SLVP</t>
  </si>
  <si>
    <t>iShares MSCI Global Silver Miners Fund</t>
  </si>
  <si>
    <t>VEGI</t>
  </si>
  <si>
    <t>iShares MSCI Agriculture Producers ETF</t>
  </si>
  <si>
    <t>CCNR</t>
  </si>
  <si>
    <t>ALPS/CoreCommodity Natural Resources ETF</t>
  </si>
  <si>
    <t>0.98%</t>
  </si>
  <si>
    <t>IROC</t>
  </si>
  <si>
    <t>Invesco Rochester High Yield Municipal ETF</t>
  </si>
  <si>
    <t>QOWZ</t>
  </si>
  <si>
    <t>Invesco Nasdaq Free Cash Flow Achievers ETF</t>
  </si>
  <si>
    <t>ACGR</t>
  </si>
  <si>
    <t>American Century Large Cap Growth ETF</t>
  </si>
  <si>
    <t>9.58%</t>
  </si>
  <si>
    <t>PBAP</t>
  </si>
  <si>
    <t>PGIM S&amp;P 500 Buffer 20 ETF - April</t>
  </si>
  <si>
    <t>IYH</t>
  </si>
  <si>
    <t>iShares U.S. Healthcare ETF</t>
  </si>
  <si>
    <t>VABS</t>
  </si>
  <si>
    <t>Virtus Newfleet ABS/MBS ETF</t>
  </si>
  <si>
    <t>IYM</t>
  </si>
  <si>
    <t>iShares U.S. Basic Materials ETF</t>
  </si>
  <si>
    <t>IHE</t>
  </si>
  <si>
    <t>iShares U.S. Pharmaceutical ETF</t>
  </si>
  <si>
    <t>JHMU</t>
  </si>
  <si>
    <t>John Hancock Exchange-Traded Fund Trust John Hancock Dynamic M</t>
  </si>
  <si>
    <t>EVYM</t>
  </si>
  <si>
    <t>Eaton Vance High Income Municipal ETF</t>
  </si>
  <si>
    <t>IAK</t>
  </si>
  <si>
    <t>iShares U.S. Insurance ETF</t>
  </si>
  <si>
    <t>YLD</t>
  </si>
  <si>
    <t>Principal Active High Yield ETF</t>
  </si>
  <si>
    <t>2015-07-07</t>
  </si>
  <si>
    <t>TSEC</t>
  </si>
  <si>
    <t>Touchstone ETF Trust Touchstone Securitized Income ETF</t>
  </si>
  <si>
    <t>JPIE</t>
  </si>
  <si>
    <t>JPMorgan Income ETF</t>
  </si>
  <si>
    <t>2021-10-27</t>
  </si>
  <si>
    <t>MINO</t>
  </si>
  <si>
    <t>PIMCO Municipal Income Opportunities Active Exchange-Traded Fu</t>
  </si>
  <si>
    <t>IDU</t>
  </si>
  <si>
    <t>iShares U.S. Utilities ETF</t>
  </si>
  <si>
    <t>2000-06-11</t>
  </si>
  <si>
    <t>IHYF</t>
  </si>
  <si>
    <t>Invesco High Yield Bond Factor ETF</t>
  </si>
  <si>
    <t>CPLB</t>
  </si>
  <si>
    <t>NYLI MacKay Core Plus Bond ETF</t>
  </si>
  <si>
    <t>DABS</t>
  </si>
  <si>
    <t>DoubleLine ETF Trust DoubleLine Asset-Backed Securities ETF</t>
  </si>
  <si>
    <t>VSHY</t>
  </si>
  <si>
    <t>Virtus Newfleet Short Duration High Yield Bond ETF</t>
  </si>
  <si>
    <t>2016-12-04</t>
  </si>
  <si>
    <t>FTRB</t>
  </si>
  <si>
    <t xml:space="preserve">Federated Hermes ETF Trust Federated Hermes Total Return Bond </t>
  </si>
  <si>
    <t>VFLO</t>
  </si>
  <si>
    <t>VictoryShares Free Cash Flow ETF</t>
  </si>
  <si>
    <t>CGMS</t>
  </si>
  <si>
    <t>Capital Group U.S. Multi-Sector Income ETF</t>
  </si>
  <si>
    <t>0.74%</t>
  </si>
  <si>
    <t>PHYL</t>
  </si>
  <si>
    <t>PGIM Active High Yield Bond ETF</t>
  </si>
  <si>
    <t>IMOM</t>
  </si>
  <si>
    <t>Alpha Architect International Quantitative Momentum ETF</t>
  </si>
  <si>
    <t>2015-12-21</t>
  </si>
  <si>
    <t>TCPB</t>
  </si>
  <si>
    <t>Thrivent ETF Trust Thrivent Core Plus Bond ETF</t>
  </si>
  <si>
    <t>PHDG</t>
  </si>
  <si>
    <t>Invesco S&amp;P 500 Downside Hedged ETF</t>
  </si>
  <si>
    <t>UITB</t>
  </si>
  <si>
    <t>VictoryShares Core Intermediate Bond ETF</t>
  </si>
  <si>
    <t>RWL</t>
  </si>
  <si>
    <t xml:space="preserve">Invesco Exchange-Traded Fund Trust II Invesco S&amp;P 500 Revenue </t>
  </si>
  <si>
    <t>2008-02-18</t>
  </si>
  <si>
    <t>JHMB</t>
  </si>
  <si>
    <t>John Hancock Mortgage-Backed Securities ETF</t>
  </si>
  <si>
    <t>2021-08-17</t>
  </si>
  <si>
    <t>EMBD</t>
  </si>
  <si>
    <t>Global X Emerging Markets Bond ETF</t>
  </si>
  <si>
    <t>2020-05-31</t>
  </si>
  <si>
    <t>PBMY</t>
  </si>
  <si>
    <t>PGIM S&amp;P 500 Buffer 20 ETF - May</t>
  </si>
  <si>
    <t>MBOX</t>
  </si>
  <si>
    <t>Freedom Day Dividend ETF</t>
  </si>
  <si>
    <t>Freedom Day Solutions, LLC</t>
  </si>
  <si>
    <t>2021-05-03</t>
  </si>
  <si>
    <t>JPMB</t>
  </si>
  <si>
    <t>JPMorgan USD Emerging Markets Sovereign Bond ETF</t>
  </si>
  <si>
    <t>ABLD</t>
  </si>
  <si>
    <t>Abacus FCF Real Assets Leaders ETF</t>
  </si>
  <si>
    <t>-5.65%</t>
  </si>
  <si>
    <t>RDIV</t>
  </si>
  <si>
    <t>Invesco Exchange-Traded Fund Trust II Invesco S&amp;P Ultra Divide</t>
  </si>
  <si>
    <t>2013-09-29</t>
  </si>
  <si>
    <t>SPVM</t>
  </si>
  <si>
    <t>Invesco S&amp;P 500 Value with Momentum ETF</t>
  </si>
  <si>
    <t>Equities - Value with Momentum</t>
  </si>
  <si>
    <t>DSCF</t>
  </si>
  <si>
    <t>Discipline Fund ETF</t>
  </si>
  <si>
    <t>Disciplinefunds</t>
  </si>
  <si>
    <t>2021-09-19</t>
  </si>
  <si>
    <t>LRGC</t>
  </si>
  <si>
    <t>AB Active ETFs Inc. AB US Large Cap Strategic Equities ETF</t>
  </si>
  <si>
    <t>2023-09-18</t>
  </si>
  <si>
    <t>HTAB</t>
  </si>
  <si>
    <t>Hartford Schroders Tax-Aware Bond ETF</t>
  </si>
  <si>
    <t>2018-04-17</t>
  </si>
  <si>
    <t>EMB</t>
  </si>
  <si>
    <t>iShares J.P. Morgan USD Emerging Markets Bond ETF</t>
  </si>
  <si>
    <t>2007-12-16</t>
  </si>
  <si>
    <t>DSTL</t>
  </si>
  <si>
    <t>Distillate U.S. Fundamental Stability &amp; Value ETF</t>
  </si>
  <si>
    <t>2018-10-22</t>
  </si>
  <si>
    <t>IYC</t>
  </si>
  <si>
    <t>iShares U.S. Consumer Discretionary ETF</t>
  </si>
  <si>
    <t>IYF</t>
  </si>
  <si>
    <t>iShares U.S. Financial ETF</t>
  </si>
  <si>
    <t>CGGR</t>
  </si>
  <si>
    <t>Capital Group Growth ETF</t>
  </si>
  <si>
    <t>21.19%</t>
  </si>
  <si>
    <t>RWK</t>
  </si>
  <si>
    <t>Invesco Exchange-Traded Fund Trust II Invesco S&amp;P MidCap 400 R</t>
  </si>
  <si>
    <t>2008-02-19</t>
  </si>
  <si>
    <t>ONOF</t>
  </si>
  <si>
    <t>Global X Adaptive U.S. Risk Management ETF</t>
  </si>
  <si>
    <t>FLCG</t>
  </si>
  <si>
    <t>Federated Hermes ETF Trust Federated Hermes MDT Large Cap Grow</t>
  </si>
  <si>
    <t>FFLG</t>
  </si>
  <si>
    <t>Fidelity Fundamental Large Cap Growth ETF</t>
  </si>
  <si>
    <t>EFAA</t>
  </si>
  <si>
    <t>Invesco Actively Managed Exchange-Traded Fund Trus Invesco MSC</t>
  </si>
  <si>
    <t>IYR</t>
  </si>
  <si>
    <t>iShares U.S. Real Estate ETF</t>
  </si>
  <si>
    <t>EUSM</t>
  </si>
  <si>
    <t>Strategy Shares Eventide US Market ETF</t>
  </si>
  <si>
    <t>FNDC</t>
  </si>
  <si>
    <t>Schwab Fundamental International Small Equity ETF</t>
  </si>
  <si>
    <t>IYW</t>
  </si>
  <si>
    <t>iShares U.S. Technology ETF</t>
  </si>
  <si>
    <t>IYT</t>
  </si>
  <si>
    <t>iShares Trust iShares U.S. Transportation ETF</t>
  </si>
  <si>
    <t>FFLC</t>
  </si>
  <si>
    <t>Fidelity Fundamental Large Cap Core ETF</t>
  </si>
  <si>
    <t>XMVM</t>
  </si>
  <si>
    <t>Invesco S&amp;P MidCap Value with Momentum ETF</t>
  </si>
  <si>
    <t>RWJ</t>
  </si>
  <si>
    <t>Invesco Exchange-Traded Fund Trust II Invesco S&amp;P SmallCap 600</t>
  </si>
  <si>
    <t>DUBS</t>
  </si>
  <si>
    <t>ETF Series Solutions Aptus Large Cap Enhanced Yield ETF</t>
  </si>
  <si>
    <t>2023-06-12</t>
  </si>
  <si>
    <t>MFDX</t>
  </si>
  <si>
    <t>PIMCO Equitiy Series PIMCO RAFI Dynamic Multi-Factor Internati</t>
  </si>
  <si>
    <t>PICK</t>
  </si>
  <si>
    <t>iShares MSCI Global Select Metals &amp; Mining Producers Fund</t>
  </si>
  <si>
    <t>OMFS</t>
  </si>
  <si>
    <t>Invesco Exchange-Traded Self-Indexed Fund Trust Invesco Russel</t>
  </si>
  <si>
    <t>LOWV</t>
  </si>
  <si>
    <t>AB Active ETFs Inc. AB US Low Volatility Equity ETF</t>
  </si>
  <si>
    <t>IVAL</t>
  </si>
  <si>
    <t>Alpha Architect International Quantitative Value ETF</t>
  </si>
  <si>
    <t>Equities - Quantitative</t>
  </si>
  <si>
    <t>DFIS</t>
  </si>
  <si>
    <t>Dimensional ETF Trust Dimensional International Small Cap ETF</t>
  </si>
  <si>
    <t>QINT</t>
  </si>
  <si>
    <t>American Century Quality Diversified International ETF</t>
  </si>
  <si>
    <t>GFLW</t>
  </si>
  <si>
    <t>VictoryShares Free Cash Flow Growth ETF</t>
  </si>
  <si>
    <t>JHMD</t>
  </si>
  <si>
    <t>John Hancock Exchange-Traded Fund Trust John Hancock Multifact</t>
  </si>
  <si>
    <t>2016-12-14</t>
  </si>
  <si>
    <t>TLTD</t>
  </si>
  <si>
    <t>FlexShares Morningstar Developed Markets ex-US Factor Tilt Ind</t>
  </si>
  <si>
    <t>FNDE</t>
  </si>
  <si>
    <t>Schwab Fundamental Emerging Markets Equity ETF</t>
  </si>
  <si>
    <t>IWMW</t>
  </si>
  <si>
    <t>iShares Trust iShares Russell 2000 BuyWrite ETF</t>
  </si>
  <si>
    <t>ACLC</t>
  </si>
  <si>
    <t>American Century Large Cap Equity ETF</t>
  </si>
  <si>
    <t>5.93%</t>
  </si>
  <si>
    <t>ABOT</t>
  </si>
  <si>
    <t>Abacus FCF Innovation Leaders ETF</t>
  </si>
  <si>
    <t>26.29%</t>
  </si>
  <si>
    <t>XSMO</t>
  </si>
  <si>
    <t>Invesco S&amp;P SmallCap Momentum ETF</t>
  </si>
  <si>
    <t>DFEM</t>
  </si>
  <si>
    <t>Dimensional ETF Trust Dimensional Emerging Markets Core Equity</t>
  </si>
  <si>
    <t>IYJ</t>
  </si>
  <si>
    <t>iShares U.S. Industrials ETF</t>
  </si>
  <si>
    <t>ITB</t>
  </si>
  <si>
    <t>iShares U.S. Home Construction ETF</t>
  </si>
  <si>
    <t>IYG</t>
  </si>
  <si>
    <t>iShares U.S. Financial Services ETF</t>
  </si>
  <si>
    <t>FLSA</t>
  </si>
  <si>
    <t>Franklin FTSE Saudi Arabia ETF</t>
  </si>
  <si>
    <t>2018-10-08</t>
  </si>
  <si>
    <t>GEND</t>
  </si>
  <si>
    <t>Spinnaker ETF Series Genter Capital Dividend Income ETF</t>
  </si>
  <si>
    <t>QMID</t>
  </si>
  <si>
    <t>WisdomTree U.S. MidCap Quality Growth Fund</t>
  </si>
  <si>
    <t>2024-01-22</t>
  </si>
  <si>
    <t>CSHI</t>
  </si>
  <si>
    <t>NEOS Enhanced Income 1-3 Month T-Bill ETF</t>
  </si>
  <si>
    <t>QHY</t>
  </si>
  <si>
    <t>WisdomTree U.S. High Yield Corporate Bond Fund</t>
  </si>
  <si>
    <t>2016-04-26</t>
  </si>
  <si>
    <t>DHS</t>
  </si>
  <si>
    <t>WisdomTree U.S. High Dividend Fund</t>
  </si>
  <si>
    <t>DVY</t>
  </si>
  <si>
    <t>iShares Select Dividend ETF</t>
  </si>
  <si>
    <t>2003-11-02</t>
  </si>
  <si>
    <t>BRTR</t>
  </si>
  <si>
    <t>iShares Total Return Active ETF</t>
  </si>
  <si>
    <t>-1.67%</t>
  </si>
  <si>
    <t>GENT</t>
  </si>
  <si>
    <t>Spinnaker ETF Series Genter Capital Taxable Quality Intermedia</t>
  </si>
  <si>
    <t>AIVL</t>
  </si>
  <si>
    <t>WisdomTree U.S. AI Enhanced Value Fund</t>
  </si>
  <si>
    <t>10.37%</t>
  </si>
  <si>
    <t>FFLV</t>
  </si>
  <si>
    <t xml:space="preserve">Fidelity Covington Trust Fidelity Fundamental Large Cap Value </t>
  </si>
  <si>
    <t>2024-02-21</t>
  </si>
  <si>
    <t>BNDC</t>
  </si>
  <si>
    <t>FlexShares Core Select Bond Fund</t>
  </si>
  <si>
    <t>INCM</t>
  </si>
  <si>
    <t>Franklin Templeton ETF Trust Franklin Income Focus ETF</t>
  </si>
  <si>
    <t>2023-06-05</t>
  </si>
  <si>
    <t>GENM</t>
  </si>
  <si>
    <t>Spinnaker ETF Series Genter Capital Municipal Quality Intermed</t>
  </si>
  <si>
    <t>DON</t>
  </si>
  <si>
    <t>WisdomTree U.S. MidCap Dividend Fund</t>
  </si>
  <si>
    <t>EZM</t>
  </si>
  <si>
    <t>WisdomTree U.S. MidCap Fund</t>
  </si>
  <si>
    <t>2007-02-22</t>
  </si>
  <si>
    <t>DWMF</t>
  </si>
  <si>
    <t>WisdomTree International Multifactor Fund</t>
  </si>
  <si>
    <t>TGRT</t>
  </si>
  <si>
    <t>T. Rowe Price Exchange-Traded Funds Inc. T. Rowe Price Growth</t>
  </si>
  <si>
    <t>RYLG</t>
  </si>
  <si>
    <t>Global X Funds Global X Russell 2000 Covered Call &amp; Growth ETF</t>
  </si>
  <si>
    <t>EES</t>
  </si>
  <si>
    <t>WisdomTree U.S. SmallCap Fund</t>
  </si>
  <si>
    <t>DES</t>
  </si>
  <si>
    <t>WisdomTree U.S. SmallCap Dividend Fund</t>
  </si>
  <si>
    <t>FEMR</t>
  </si>
  <si>
    <t>Fidelity Covington Trust Fidelity Enhanced Emerging Markets ET</t>
  </si>
  <si>
    <t>DGRS</t>
  </si>
  <si>
    <t>WisdomTree U.S. SmallCap Quality Dividend Growth Fund</t>
  </si>
  <si>
    <t>2013-07-24</t>
  </si>
  <si>
    <t>QSML</t>
  </si>
  <si>
    <t>WisdomTree U.S. SmallCap Quality Growth Fund</t>
  </si>
  <si>
    <t>PSC</t>
  </si>
  <si>
    <t>Principal U.S. Small-Cap ETF</t>
  </si>
  <si>
    <t>TLCI</t>
  </si>
  <si>
    <t>Touchstone ETF Trust Touchstone International Equity ETF</t>
  </si>
  <si>
    <t>NBTR</t>
  </si>
  <si>
    <t xml:space="preserve">Neuberger Berman ETF Trust Neuberger Berman Total Return Bond </t>
  </si>
  <si>
    <t>MAYP</t>
  </si>
  <si>
    <t>PGIM S&amp;P 500 Buffer 12 ETF - May</t>
  </si>
  <si>
    <t>APMU</t>
  </si>
  <si>
    <t>Trust for Professional Managers ActivePassive Intermediate Mun</t>
  </si>
  <si>
    <t>-0.04%</t>
  </si>
  <si>
    <t>MUSI</t>
  </si>
  <si>
    <t>American Century Multisector Income ETF</t>
  </si>
  <si>
    <t>MMCA</t>
  </si>
  <si>
    <t>NYLI MacKay California Muni Intermediate ETF</t>
  </si>
  <si>
    <t>Muni California Intermediate</t>
  </si>
  <si>
    <t>2021-12-20</t>
  </si>
  <si>
    <t>HYGV</t>
  </si>
  <si>
    <t>FlexShares High Yield Value-Scored Bond Index Fund</t>
  </si>
  <si>
    <t>2018-07-16</t>
  </si>
  <si>
    <t>GAA</t>
  </si>
  <si>
    <t>Cambria Global Asset Allocation ETF</t>
  </si>
  <si>
    <t>2014-12-08</t>
  </si>
  <si>
    <t>CFO</t>
  </si>
  <si>
    <t>VictoryShares US 500 Enhanced Volatility Wtd ETF</t>
  </si>
  <si>
    <t>9.13%</t>
  </si>
  <si>
    <t>QDEF</t>
  </si>
  <si>
    <t>FlexShares Quality Dividend Defensive Index Fund</t>
  </si>
  <si>
    <t>2012-12-13</t>
  </si>
  <si>
    <t>APCB</t>
  </si>
  <si>
    <t>Trust for Professional Managers ActivePassive Core Bond ETF</t>
  </si>
  <si>
    <t>-0.78%</t>
  </si>
  <si>
    <t>JCPB</t>
  </si>
  <si>
    <t>JPMorgan Core Plus Bond ETF</t>
  </si>
  <si>
    <t>2019-01-27</t>
  </si>
  <si>
    <t>QDF</t>
  </si>
  <si>
    <t>FlexShares Quality Dividend Index Fund</t>
  </si>
  <si>
    <t>JPIN</t>
  </si>
  <si>
    <t>JPMorgan Diversified Return International Equity ETF</t>
  </si>
  <si>
    <t>2014-11-04</t>
  </si>
  <si>
    <t>XSVM</t>
  </si>
  <si>
    <t>Invesco S&amp;P SmallCap Value with Momentum ETF</t>
  </si>
  <si>
    <t>PCRB</t>
  </si>
  <si>
    <t>Putnam ETF Trust Putnam ESG Core Bond ETF</t>
  </si>
  <si>
    <t>2023-01-18</t>
  </si>
  <si>
    <t>JHCP</t>
  </si>
  <si>
    <t>John Hancock Exchange-Traded Fund Trust John Hancock Core Plus</t>
  </si>
  <si>
    <t>APRP</t>
  </si>
  <si>
    <t>PGIM S&amp;P 500 Buffer 12 ETF - April</t>
  </si>
  <si>
    <t>8.51%</t>
  </si>
  <si>
    <t>SPAM</t>
  </si>
  <si>
    <t>Themes Cybersecurity ETF</t>
  </si>
  <si>
    <t>SPGP</t>
  </si>
  <si>
    <t>Invesco S&amp;P 500 GARP ETF</t>
  </si>
  <si>
    <t>SDOG</t>
  </si>
  <si>
    <t>ALPS Sector Dividend Dogs ETF</t>
  </si>
  <si>
    <t>2012-06-28</t>
  </si>
  <si>
    <t>FDHY</t>
  </si>
  <si>
    <t>Fidelity Enhanced High Yield ETF</t>
  </si>
  <si>
    <t>2018-06-11</t>
  </si>
  <si>
    <t>BUCK</t>
  </si>
  <si>
    <t>Simplify Treasury Option Income ETF</t>
  </si>
  <si>
    <t>-4.79%</t>
  </si>
  <si>
    <t>2022-10-26</t>
  </si>
  <si>
    <t>CORP</t>
  </si>
  <si>
    <t>Pimco Investment Grade Corporate Bond Index Exchange-Traded Fu</t>
  </si>
  <si>
    <t>2010-09-19</t>
  </si>
  <si>
    <t>PPH</t>
  </si>
  <si>
    <t>VanEck Pharmaceutical ETF</t>
  </si>
  <si>
    <t>FBND</t>
  </si>
  <si>
    <t>Fidelity Total Bond ETF</t>
  </si>
  <si>
    <t>FIGB</t>
  </si>
  <si>
    <t>Fidelity Investment Grade Bond ETF</t>
  </si>
  <si>
    <t>AVDV</t>
  </si>
  <si>
    <t>Avantis International Small Cap Value ETF</t>
  </si>
  <si>
    <t>16.10%</t>
  </si>
  <si>
    <t>FCOR</t>
  </si>
  <si>
    <t>Fidelity Corporate Bond ETF</t>
  </si>
  <si>
    <t>FSBD</t>
  </si>
  <si>
    <t>Fidelity Merrimack Street Trust Fidelity Sustainable Core Plus</t>
  </si>
  <si>
    <t>FSEC</t>
  </si>
  <si>
    <t>Fidelity Investment Grade Securitized ETF</t>
  </si>
  <si>
    <t>BLCR</t>
  </si>
  <si>
    <t>iShares Large Cap Core Active ETF</t>
  </si>
  <si>
    <t>11.83%</t>
  </si>
  <si>
    <t>EFG</t>
  </si>
  <si>
    <t>iShares MSCI EAFE Growth ETF</t>
  </si>
  <si>
    <t>2005-07-31</t>
  </si>
  <si>
    <t>AVES</t>
  </si>
  <si>
    <t>Avantis Emerging Markets Value ETF</t>
  </si>
  <si>
    <t>6.59%</t>
  </si>
  <si>
    <t>GSEE</t>
  </si>
  <si>
    <t>Goldman Sachs MarketBeta Emerging Markets Equity ETF</t>
  </si>
  <si>
    <t>FSCC</t>
  </si>
  <si>
    <t>Federated Hermes ETF Trust Federated Hermes MDT Small Cap Core</t>
  </si>
  <si>
    <t>NUEM</t>
  </si>
  <si>
    <t>Nuveen ESG Emerging Markets Equity ETF</t>
  </si>
  <si>
    <t>2017-06-05</t>
  </si>
  <si>
    <t>OILT</t>
  </si>
  <si>
    <t>Texas Capital Funds Trust Texas Capital Texas Oil Index ETF</t>
  </si>
  <si>
    <t>XOP</t>
  </si>
  <si>
    <t>SPDR S&amp;P Oil &amp; Gas Explor &amp; Product</t>
  </si>
  <si>
    <t>NANR</t>
  </si>
  <si>
    <t>SPDR S&amp;P North American Natural Resources ETF</t>
  </si>
  <si>
    <t>2015-12-14</t>
  </si>
  <si>
    <t>AGMI</t>
  </si>
  <si>
    <t>Themes Silver Miners ETF</t>
  </si>
  <si>
    <t>27.66%</t>
  </si>
  <si>
    <t>2024-05-01</t>
  </si>
  <si>
    <t>XES</t>
  </si>
  <si>
    <t>SPDR Series Trust SPDR S&amp;P Oil &amp; Gas Equipment &amp; Services ETF</t>
  </si>
  <si>
    <t>XHYT</t>
  </si>
  <si>
    <t>BondBloxx ETF Trust BondBloxx USD High Yield Bond Telecom Med</t>
  </si>
  <si>
    <t>OIH</t>
  </si>
  <si>
    <t>VanEck Oil Services ETF</t>
  </si>
  <si>
    <t>2011-12-19</t>
  </si>
  <si>
    <t>CLOD</t>
  </si>
  <si>
    <t>Themes Cloud Computing ETF</t>
  </si>
  <si>
    <t>31.30%</t>
  </si>
  <si>
    <t>BOTT</t>
  </si>
  <si>
    <t>Themes Robotics &amp; Automation ETF</t>
  </si>
  <si>
    <t>7.09%</t>
  </si>
  <si>
    <t>XME</t>
  </si>
  <si>
    <t>SPDR S&amp;P Metals &amp; Mining ETF</t>
  </si>
  <si>
    <t>SRHQ</t>
  </si>
  <si>
    <t>SRH U.S. Quality GARP ETF</t>
  </si>
  <si>
    <t>CEFA</t>
  </si>
  <si>
    <t>Global X S&amp;P Catholic Values Developed ex-U.S. ETF</t>
  </si>
  <si>
    <t>2020-06-21</t>
  </si>
  <si>
    <t>WABF</t>
  </si>
  <si>
    <t>Western Asset Bond ETF</t>
  </si>
  <si>
    <t>AUMI</t>
  </si>
  <si>
    <t>Themes Gold Miners ETF</t>
  </si>
  <si>
    <t>73.69%</t>
  </si>
  <si>
    <t>PSR</t>
  </si>
  <si>
    <t>Invesco Active U.S. Real Estate Fund</t>
  </si>
  <si>
    <t>2008-11-19</t>
  </si>
  <si>
    <t>AGGS</t>
  </si>
  <si>
    <t>Harbor ETF Trust Harbor Disciplined Bond ETF</t>
  </si>
  <si>
    <t>-1.60%</t>
  </si>
  <si>
    <t>ENFR</t>
  </si>
  <si>
    <t>Alerian Energy Infrastructure ETF</t>
  </si>
  <si>
    <t>2013-10-30</t>
  </si>
  <si>
    <t>HIDV</t>
  </si>
  <si>
    <t>AB Active ETFs Inc. AB US High Dividend ETF</t>
  </si>
  <si>
    <t>XHYE</t>
  </si>
  <si>
    <t>BondBloxx ETF Trust BondBloxx USD High Yield Bond Energy Secto</t>
  </si>
  <si>
    <t>RPV</t>
  </si>
  <si>
    <t>Invesco S&amp;P 500 Pure Value ETF</t>
  </si>
  <si>
    <t>MCDS</t>
  </si>
  <si>
    <t>JPMorgan Fundamental Data Science Mid Core ETF</t>
  </si>
  <si>
    <t>PBMR</t>
  </si>
  <si>
    <t>PGIM S&amp;P 500 Buffer 20 ETF - March</t>
  </si>
  <si>
    <t>SDCP</t>
  </si>
  <si>
    <t>Virtus ETF Trust II Virtus Newfleet Short Duration Core Plus B</t>
  </si>
  <si>
    <t>2023-11-14</t>
  </si>
  <si>
    <t>GMNY</t>
  </si>
  <si>
    <t>Goldman Sachs ETF Trust Goldman Sachs Dynamic New York Municip</t>
  </si>
  <si>
    <t>Muni New York Intermediate</t>
  </si>
  <si>
    <t>XAR</t>
  </si>
  <si>
    <t>SPDR S&amp;P Aerospace &amp; Defense ETF</t>
  </si>
  <si>
    <t>2011-09-27</t>
  </si>
  <si>
    <t>AINP</t>
  </si>
  <si>
    <t>Allspring Exchange-Traded Funds Trust Allspring Income Plus ET</t>
  </si>
  <si>
    <t>Allspring Global Investments</t>
  </si>
  <si>
    <t>-0.88%</t>
  </si>
  <si>
    <t>2024-12-03</t>
  </si>
  <si>
    <t>QDCC</t>
  </si>
  <si>
    <t xml:space="preserve">Global X Funds Global X S&amp;P 500 Quality Dividend Covered Call </t>
  </si>
  <si>
    <t>IBHE</t>
  </si>
  <si>
    <t>iShares iBonds 2025 Term High Yield and Income ETF</t>
  </si>
  <si>
    <t>2019-05-06</t>
  </si>
  <si>
    <t>EQRR</t>
  </si>
  <si>
    <t>ProShares Equities for Rising Rates ETF</t>
  </si>
  <si>
    <t>2017-07-23</t>
  </si>
  <si>
    <t>XHYF</t>
  </si>
  <si>
    <t xml:space="preserve">BondBloxx ETF Trust BondBloxx USD High Yield Bond Financial &amp; </t>
  </si>
  <si>
    <t>MINT</t>
  </si>
  <si>
    <t>PIMCO Enhanced Short Maturity Active Exchange-Traded Fund</t>
  </si>
  <si>
    <t>SHYD</t>
  </si>
  <si>
    <t>VanEck ETF Trust VanEck Short High Yield Muni ETF</t>
  </si>
  <si>
    <t>2014-01-12</t>
  </si>
  <si>
    <t>PGHY</t>
  </si>
  <si>
    <t>Invesco Global ex-US High Yield Corporate Bond ETF</t>
  </si>
  <si>
    <t>SMDX</t>
  </si>
  <si>
    <t>Tidal Trust III Intech S&amp;P Small-Mid Cap Diversified Alpha ETF</t>
  </si>
  <si>
    <t>IBHG</t>
  </si>
  <si>
    <t>iShares iBonds 2027 Term High Yield and Income ETF</t>
  </si>
  <si>
    <t>2021-07-06</t>
  </si>
  <si>
    <t>SJLD</t>
  </si>
  <si>
    <t>SanJac Alpha Low Duration ETF</t>
  </si>
  <si>
    <t>SanJac</t>
  </si>
  <si>
    <t>TAXX</t>
  </si>
  <si>
    <t>BondBloxx ETF Trust BondBloxx IR+M Tax-Aware Short Duration ET</t>
  </si>
  <si>
    <t>XHYC</t>
  </si>
  <si>
    <t>BondBloxx ETF Trust BondBloxx USD High Yield Bond Consumer Cyc</t>
  </si>
  <si>
    <t>NBSD</t>
  </si>
  <si>
    <t>Neuberger Berman ETF Trust Neuberger Berman Short Duration Inc</t>
  </si>
  <si>
    <t>2010-06-20</t>
  </si>
  <si>
    <t>LDRH</t>
  </si>
  <si>
    <t>iShares Trust iShares iBonds 1-5 Year High Yield  and Income L</t>
  </si>
  <si>
    <t>2024-11-06</t>
  </si>
  <si>
    <t>SMMU</t>
  </si>
  <si>
    <t>Short Term Municipal Bond Active Exchange-Traded Fund</t>
  </si>
  <si>
    <t>XHYI</t>
  </si>
  <si>
    <t>BondBloxx ETF Trust BondBloxx USD High Yield Bond Industrial S</t>
  </si>
  <si>
    <t>BWZ</t>
  </si>
  <si>
    <t>SPDR Bloomberg Short Term International Treasury Bond ETF</t>
  </si>
  <si>
    <t>4.80%</t>
  </si>
  <si>
    <t>KBWP</t>
  </si>
  <si>
    <t>Invesco KBW Property &amp; Casualty Insurance ETF</t>
  </si>
  <si>
    <t>BBH</t>
  </si>
  <si>
    <t>VanEck Biotech ETF</t>
  </si>
  <si>
    <t>-9.72%</t>
  </si>
  <si>
    <t>CDL</t>
  </si>
  <si>
    <t>VictoryShares US Large Cap High Div Volatility Wtd ETF</t>
  </si>
  <si>
    <t>6.95%</t>
  </si>
  <si>
    <t>IBHF</t>
  </si>
  <si>
    <t>iShares iBonds 2026 Term High Yield and Income ETF</t>
  </si>
  <si>
    <t>2020-11-09</t>
  </si>
  <si>
    <t>HYXF</t>
  </si>
  <si>
    <t>iShares ESG Advanced High Yield Corporate Bond ETF</t>
  </si>
  <si>
    <t>2016-06-13</t>
  </si>
  <si>
    <t>NATO</t>
  </si>
  <si>
    <t>Themes Transatlantic Defense ETF</t>
  </si>
  <si>
    <t>2024-10-09</t>
  </si>
  <si>
    <t>USTB</t>
  </si>
  <si>
    <t>VictoryShares Short-Term Bond ETF</t>
  </si>
  <si>
    <t>GCAL</t>
  </si>
  <si>
    <t>Goldman Sachs ETF Trust Goldman Sachs Dynamic California Munic</t>
  </si>
  <si>
    <t>CAFX</t>
  </si>
  <si>
    <t>Professionally Managed Portfolios Congress Intermediate Bond E</t>
  </si>
  <si>
    <t>-1.55%</t>
  </si>
  <si>
    <t>FLXR</t>
  </si>
  <si>
    <t>TCW Flexible Income ETF</t>
  </si>
  <si>
    <t>2018-11-29</t>
  </si>
  <si>
    <t>SHYM</t>
  </si>
  <si>
    <t>iShares High Yield Muni Income Active ETF</t>
  </si>
  <si>
    <t>VSMV</t>
  </si>
  <si>
    <t>VictoryShares US Multi-Factor Minimum Volatility ETF</t>
  </si>
  <si>
    <t>2017-06-20</t>
  </si>
  <si>
    <t>ISHG</t>
  </si>
  <si>
    <t>iShares 1-3 Year International Treasury Bond ETF</t>
  </si>
  <si>
    <t>2009-01-20</t>
  </si>
  <si>
    <t>KIE</t>
  </si>
  <si>
    <t>SPDR S&amp;P Insurance ETF</t>
  </si>
  <si>
    <t>2005-11-07</t>
  </si>
  <si>
    <t>MUNI</t>
  </si>
  <si>
    <t>PIMCO Intermediate Municipal Bond Active Exchange-Traded Fund</t>
  </si>
  <si>
    <t>NHYM</t>
  </si>
  <si>
    <t>NuShares ETF Trust Nuveen High Yield Municipal Income ETF</t>
  </si>
  <si>
    <t>FINE</t>
  </si>
  <si>
    <t>Themes European Luxury ETF</t>
  </si>
  <si>
    <t>XHYH</t>
  </si>
  <si>
    <t>BondBloxx ETF Trust BondBloxx USD High Yield Bond Healthcare S</t>
  </si>
  <si>
    <t>FDIV</t>
  </si>
  <si>
    <t>MarketDesk Focused U.S. Dividend ETF</t>
  </si>
  <si>
    <t>MarketDesk</t>
  </si>
  <si>
    <t>XHYD</t>
  </si>
  <si>
    <t>BondBloxx ETF Trust BondBloxx USD High Yield Bond Consumer Non</t>
  </si>
  <si>
    <t>HYDB</t>
  </si>
  <si>
    <t>iShares High Yield Systematic Bond ETF</t>
  </si>
  <si>
    <t>2017-07-10</t>
  </si>
  <si>
    <t>XHE</t>
  </si>
  <si>
    <t>SPDR S&amp;P Health Care Equipment</t>
  </si>
  <si>
    <t>2011-01-25</t>
  </si>
  <si>
    <t>HYMB</t>
  </si>
  <si>
    <t>SPDR Nuveen ICE High Yield Municipal Bond ETF</t>
  </si>
  <si>
    <t>JEPI</t>
  </si>
  <si>
    <t>JPMorgan Equity Premium Income ETF</t>
  </si>
  <si>
    <t>CFA</t>
  </si>
  <si>
    <t>VictoryShares US 500 Volatility Wtd ETF</t>
  </si>
  <si>
    <t>9.11%</t>
  </si>
  <si>
    <t>VETZ</t>
  </si>
  <si>
    <t>Tidal ETF Trust Academy Veteran Impact ETF</t>
  </si>
  <si>
    <t>SDY</t>
  </si>
  <si>
    <t>SPDR S&amp;P Dividend ETF</t>
  </si>
  <si>
    <t>RTH</t>
  </si>
  <si>
    <t>VanEck Retail ETF</t>
  </si>
  <si>
    <t>NOBL</t>
  </si>
  <si>
    <t>ProShares S&amp;P 500 Dividend Aristocrats ETF</t>
  </si>
  <si>
    <t>2013-10-08</t>
  </si>
  <si>
    <t>FLCO</t>
  </si>
  <si>
    <t>Franklin Investment Grade Corporate ETF</t>
  </si>
  <si>
    <t>2016-10-02</t>
  </si>
  <si>
    <t>GRPM</t>
  </si>
  <si>
    <t>Invesco S&amp;P MidCap 400 GARP ETF</t>
  </si>
  <si>
    <t>2010-12-02</t>
  </si>
  <si>
    <t>GTO</t>
  </si>
  <si>
    <t>Invesco Total Return Bond ETF</t>
  </si>
  <si>
    <t>IBHK</t>
  </si>
  <si>
    <t>iShares Trust iShares iBonds 2031 Term High Yield and Income E</t>
  </si>
  <si>
    <t>2024-05-21</t>
  </si>
  <si>
    <t>JEPQ</t>
  </si>
  <si>
    <t>JPMorgan Nasdaq Equity Premium Income ETF</t>
  </si>
  <si>
    <t>2022-05-02</t>
  </si>
  <si>
    <t>UPGR</t>
  </si>
  <si>
    <t>Xtrackers US Green Infrastructure Select Equity ETF</t>
  </si>
  <si>
    <t>VSDA</t>
  </si>
  <si>
    <t>VictoryShares Dividend Accelerator ETF</t>
  </si>
  <si>
    <t>2017-04-17</t>
  </si>
  <si>
    <t>BIBL</t>
  </si>
  <si>
    <t>Inspire 100 ETF</t>
  </si>
  <si>
    <t>8.01%</t>
  </si>
  <si>
    <t>2017-10-29</t>
  </si>
  <si>
    <t>TLTW</t>
  </si>
  <si>
    <t>iShares Trust iShares 20+ Year Treasury Bond BuyWrite Strategy</t>
  </si>
  <si>
    <t>GRPZ</t>
  </si>
  <si>
    <t>2024-03-26</t>
  </si>
  <si>
    <t>IGOV</t>
  </si>
  <si>
    <t>iShares International Treasury Bond ETF</t>
  </si>
  <si>
    <t>EQIN</t>
  </si>
  <si>
    <t>Columbia U.S. Equity Income ETF</t>
  </si>
  <si>
    <t>GAL</t>
  </si>
  <si>
    <t>SPDR SSGA Global Allocation ETF</t>
  </si>
  <si>
    <t>CRTC</t>
  </si>
  <si>
    <t>DBX ETF Trust Xtrackers US National Critical Technologies ETF</t>
  </si>
  <si>
    <t>BWX</t>
  </si>
  <si>
    <t>SPDR Bloomberg International Treasury Bond ETF</t>
  </si>
  <si>
    <t>4.71%</t>
  </si>
  <si>
    <t>2007-10-01</t>
  </si>
  <si>
    <t>XPH</t>
  </si>
  <si>
    <t>SPDR S&amp;P Pharmaceuticals ETF</t>
  </si>
  <si>
    <t>RDOG</t>
  </si>
  <si>
    <t>ALPS ETF Trust ALPS REIT Dividend Dogs ETF</t>
  </si>
  <si>
    <t>RFV</t>
  </si>
  <si>
    <t>Invesco S&amp;P MidCap 400 Pure Value ETF</t>
  </si>
  <si>
    <t>BALI</t>
  </si>
  <si>
    <t>iShares Advantage Large Cap Income ETF</t>
  </si>
  <si>
    <t>RZG</t>
  </si>
  <si>
    <t>Invesco S&amp;P SmallCap 600 Pure Growth ETF</t>
  </si>
  <si>
    <t>2006-02-28</t>
  </si>
  <si>
    <t>CSB</t>
  </si>
  <si>
    <t>VictoryShares US Small Cap High Div Volatility Wtd ETF</t>
  </si>
  <si>
    <t>JFLI</t>
  </si>
  <si>
    <t>J.P. Morgan Exchange-Traded Fund Trust JPMorgan Flexible Incom</t>
  </si>
  <si>
    <t>XBI</t>
  </si>
  <si>
    <t>SPDR Series Trust  SPDR S&amp;P Biotech ETF</t>
  </si>
  <si>
    <t>2006-01-30</t>
  </si>
  <si>
    <t>UIVM</t>
  </si>
  <si>
    <t>VictoryShares International Value Momentum ETF</t>
  </si>
  <si>
    <t>XAIX</t>
  </si>
  <si>
    <t>Xtrackers Artificial Intelligence and Big Data ETF</t>
  </si>
  <si>
    <t>QQQE</t>
  </si>
  <si>
    <t>Direxion NASDAQ-100 Equal Weighted Index Shares</t>
  </si>
  <si>
    <t>2012-03-20</t>
  </si>
  <si>
    <t>HAWX</t>
  </si>
  <si>
    <t>iShares Currency Hedged MSCI ACWI ex U.S. ETF</t>
  </si>
  <si>
    <t>RZV</t>
  </si>
  <si>
    <t>Invesco S&amp;P SmallCap 600 Pure Value ETF</t>
  </si>
  <si>
    <t>HAPI</t>
  </si>
  <si>
    <t>Harbor Human Capital Factor US Large Cap ETF</t>
  </si>
  <si>
    <t>HEFA</t>
  </si>
  <si>
    <t>iShares Currency Hedged MSCI EAFE ETF</t>
  </si>
  <si>
    <t>FLQS</t>
  </si>
  <si>
    <t>Franklin U.S. Small Cap Multifactor Index ETF</t>
  </si>
  <si>
    <t>2017-04-25</t>
  </si>
  <si>
    <t>DBEF</t>
  </si>
  <si>
    <t>Xtrackers MSCI EAFE Hedged Equity ETF</t>
  </si>
  <si>
    <t>XNTK</t>
  </si>
  <si>
    <t>SPDR NYSE Technology ETF</t>
  </si>
  <si>
    <t>RPG</t>
  </si>
  <si>
    <t>Invesco S&amp;P 500 Pure Growth ETF</t>
  </si>
  <si>
    <t>GQQQ</t>
  </si>
  <si>
    <t>Astoria US Quality Growth Kings ETF</t>
  </si>
  <si>
    <t>Astoria Capital Partners L P</t>
  </si>
  <si>
    <t>XRT</t>
  </si>
  <si>
    <t>SPDR S&amp;P Retail ETF</t>
  </si>
  <si>
    <t>AIRL</t>
  </si>
  <si>
    <t>Themes Airlines ETF</t>
  </si>
  <si>
    <t>24.80%</t>
  </si>
  <si>
    <t>2023-12-06</t>
  </si>
  <si>
    <t>RFG</t>
  </si>
  <si>
    <t>Invesco S&amp;P MidCap 400 Pure Growth ETF</t>
  </si>
  <si>
    <t>KBWB</t>
  </si>
  <si>
    <t>Invesco KBW Bank ETF</t>
  </si>
  <si>
    <t>2011-10-31</t>
  </si>
  <si>
    <t>STXD</t>
  </si>
  <si>
    <t>EA Series Trust Strive 1000 Dividend Growth ETF</t>
  </si>
  <si>
    <t>2022-11-08</t>
  </si>
  <si>
    <t>XHB</t>
  </si>
  <si>
    <t>SPDR Series Trust SPDR Homebuilders ETF</t>
  </si>
  <si>
    <t>INFO</t>
  </si>
  <si>
    <t>Harbor ETF Trust Harbor PanAgora Dynamic Large Cap Core ETF</t>
  </si>
  <si>
    <t>XHS</t>
  </si>
  <si>
    <t>SPDR S&amp;P Health Care Services ETF</t>
  </si>
  <si>
    <t>XTL</t>
  </si>
  <si>
    <t>SPDR S&amp;P Telecom ETF</t>
  </si>
  <si>
    <t>XSW</t>
  </si>
  <si>
    <t>SPDR S&amp;P Software &amp; Services ETF</t>
  </si>
  <si>
    <t>KBWY</t>
  </si>
  <si>
    <t>Invesco KBW Premium Yield Equity REIT ETF</t>
  </si>
  <si>
    <t>CCSO</t>
  </si>
  <si>
    <t>Carbon Collective Climate Solutions U.S. Equity ETF</t>
  </si>
  <si>
    <t>13.91%</t>
  </si>
  <si>
    <t>2022-09-18</t>
  </si>
  <si>
    <t>KBWR</t>
  </si>
  <si>
    <t>Invesco KBW Regional Banking ETF</t>
  </si>
  <si>
    <t>KCE</t>
  </si>
  <si>
    <t>SPDR S&amp;P Capital Markets ETF</t>
  </si>
  <si>
    <t>NURE</t>
  </si>
  <si>
    <t>Nuveen Short-Term REIT ETF</t>
  </si>
  <si>
    <t>DFAE</t>
  </si>
  <si>
    <t>Dimensional Emerging Core Equity Market ETF</t>
  </si>
  <si>
    <t>RSSB</t>
  </si>
  <si>
    <t>Tidal Trust II Return Stacked Global Stocks &amp; Bonds ETF</t>
  </si>
  <si>
    <t>CZAR</t>
  </si>
  <si>
    <t>Themes Natural Monopoly ETF</t>
  </si>
  <si>
    <t>GSIB</t>
  </si>
  <si>
    <t>Themes Global Systemically Important Banks ETF</t>
  </si>
  <si>
    <t>SMH</t>
  </si>
  <si>
    <t>VanEck Semiconductor ETF</t>
  </si>
  <si>
    <t>KBE</t>
  </si>
  <si>
    <t>SPDR S&amp;P Bank ETF</t>
  </si>
  <si>
    <t>SOXX</t>
  </si>
  <si>
    <t>iShares Semiconductor ETF</t>
  </si>
  <si>
    <t>KRE</t>
  </si>
  <si>
    <t>SPDR S&amp;P Regional Banking ETF</t>
  </si>
  <si>
    <t>SMHX</t>
  </si>
  <si>
    <t>VanEck Fabless Semiconductor ETF</t>
  </si>
  <si>
    <t>XSD</t>
  </si>
  <si>
    <t>SPDR S&amp;P Semiconductor ETF</t>
  </si>
  <si>
    <t>WISE</t>
  </si>
  <si>
    <t>Themes Generative Artificial Intelligence ETF</t>
  </si>
  <si>
    <t>XTN</t>
  </si>
  <si>
    <t>SPDR S&amp;P Transportation ETF</t>
  </si>
  <si>
    <t>JHDV</t>
  </si>
  <si>
    <t>John Hancock Exchange-Traded Fund Trust John Hancock U.S. High</t>
  </si>
  <si>
    <t>ZSC</t>
  </si>
  <si>
    <t>USCF ETF Trust USCF Sustainable Commodity Strategy Fund</t>
  </si>
  <si>
    <t>UYLD</t>
  </si>
  <si>
    <t>Angel Oak UltraShort Income ETF</t>
  </si>
  <si>
    <t>CGHM</t>
  </si>
  <si>
    <t>Capital Group Municipal High-Income ETF</t>
  </si>
  <si>
    <t>-2.51%</t>
  </si>
  <si>
    <t>XMMO</t>
  </si>
  <si>
    <t>Invesco S&amp;P MidCap Momentum ETF</t>
  </si>
  <si>
    <t>JMHI</t>
  </si>
  <si>
    <t>J.P. Morgan Exchange-Traded Fund Trust JPMorgan High Yield Mun</t>
  </si>
  <si>
    <t>2007-09-16</t>
  </si>
  <si>
    <t>CGCP</t>
  </si>
  <si>
    <t>Capital Group Core Plus Income ETF</t>
  </si>
  <si>
    <t>-1.03%</t>
  </si>
  <si>
    <t>ROSC</t>
  </si>
  <si>
    <t>Hartford Multifactor Small Cap ETF</t>
  </si>
  <si>
    <t>TSPA</t>
  </si>
  <si>
    <t>T. Rowe Price U.S. Equity Research ETF</t>
  </si>
  <si>
    <t>GQI</t>
  </si>
  <si>
    <t>Natixis ETF Trust Natixis Gateway Quality Income ETF</t>
  </si>
  <si>
    <t>AVNV</t>
  </si>
  <si>
    <t>American Century ETF Trust Avantis All International Markets V</t>
  </si>
  <si>
    <t>11.99%</t>
  </si>
  <si>
    <t>PRFZ</t>
  </si>
  <si>
    <t>Invesco RAFI US 1500 Small-Mid ETF</t>
  </si>
  <si>
    <t>JEMA</t>
  </si>
  <si>
    <t>JPMorgan ActiveBuilders Emerging Markets Equity ETF</t>
  </si>
  <si>
    <t>2021-03-09</t>
  </si>
  <si>
    <t>HQGO</t>
  </si>
  <si>
    <t>Hartford US Quality Growth ETF</t>
  </si>
  <si>
    <t>2023-12-04</t>
  </si>
  <si>
    <t>CRED</t>
  </si>
  <si>
    <t>Columbia ETF Trust I Columbia Research Enhanced Real Estate ET</t>
  </si>
  <si>
    <t>MRCP</t>
  </si>
  <si>
    <t>PGIM S&amp;P 500 Buffer 12 ETF - March</t>
  </si>
  <si>
    <t>JSCP</t>
  </si>
  <si>
    <t>JPMorgan Short Duration Core Plus ETF</t>
  </si>
  <si>
    <t>2021-02-28</t>
  </si>
  <si>
    <t>CGDV</t>
  </si>
  <si>
    <t>Capital Group Dividend Value ETF</t>
  </si>
  <si>
    <t>15.63%</t>
  </si>
  <si>
    <t>CGCV</t>
  </si>
  <si>
    <t>Capital Group Conservative Equity ETF</t>
  </si>
  <si>
    <t>12.76%</t>
  </si>
  <si>
    <t>PRF</t>
  </si>
  <si>
    <t>Invesco RAFI US 1000 ETF</t>
  </si>
  <si>
    <t>CGUS</t>
  </si>
  <si>
    <t>Capital Group Core Equity ETF</t>
  </si>
  <si>
    <t>13.00%</t>
  </si>
  <si>
    <t>TVAL</t>
  </si>
  <si>
    <t xml:space="preserve">T. Rowe Price Exchange-Traded Funds Inc. T. Rowe Price Value </t>
  </si>
  <si>
    <t>APUE</t>
  </si>
  <si>
    <t>Trust for Professional Managers ActivePassive U.S. Equity ETF</t>
  </si>
  <si>
    <t>11.36%</t>
  </si>
  <si>
    <t>CCMG</t>
  </si>
  <si>
    <t>EA Series Trust CCM Global Equity ETF</t>
  </si>
  <si>
    <t>CCM Investment Group, LLC</t>
  </si>
  <si>
    <t>6.06%</t>
  </si>
  <si>
    <t>ICF</t>
  </si>
  <si>
    <t>iShares Select U.S. REIT ETF</t>
  </si>
  <si>
    <t>2001-01-28</t>
  </si>
  <si>
    <t>CGBL</t>
  </si>
  <si>
    <t>Capital Group Core Balanced ETF</t>
  </si>
  <si>
    <t>10.88%</t>
  </si>
  <si>
    <t>EFV</t>
  </si>
  <si>
    <t>iShares MSCI EAFE Value ETF</t>
  </si>
  <si>
    <t>AVEM</t>
  </si>
  <si>
    <t>Avantis Emerging Markets Equity ETF</t>
  </si>
  <si>
    <t>AVXC</t>
  </si>
  <si>
    <t>Avantis Emerging Markets Ex-China Equity ETF</t>
  </si>
  <si>
    <t>6.62%</t>
  </si>
  <si>
    <t>AVSE</t>
  </si>
  <si>
    <t>American Century ETF Trust Avantis Responsible Emerging Market</t>
  </si>
  <si>
    <t>10.39%</t>
  </si>
  <si>
    <t>ESG</t>
  </si>
  <si>
    <t>FlexShares STOXX US ESG Select Index Fund</t>
  </si>
  <si>
    <t>SDSI</t>
  </si>
  <si>
    <t>American Century Short Duration Strategic Income ETF</t>
  </si>
  <si>
    <t>HYD</t>
  </si>
  <si>
    <t>VanEck ETF Trust VanEck High Yield Muni ETF</t>
  </si>
  <si>
    <t>2009-02-03</t>
  </si>
  <si>
    <t>EVTR</t>
  </si>
  <si>
    <t>Morgan Stanley ETF Trust Eaton Vance Total Return Bond ETF</t>
  </si>
  <si>
    <t>1984-11-13</t>
  </si>
  <si>
    <t>QPFF</t>
  </si>
  <si>
    <t xml:space="preserve">American Century ETF Trust American Century Quality Preferred </t>
  </si>
  <si>
    <t>TOTR</t>
  </si>
  <si>
    <t>T. Rowe Price Total Return ETF</t>
  </si>
  <si>
    <t>QCON</t>
  </si>
  <si>
    <t>American Century ETF Trust American Century Quality Convertibl</t>
  </si>
  <si>
    <t>ACWI</t>
  </si>
  <si>
    <t>iShares MSCI ACWI ETF</t>
  </si>
  <si>
    <t>11.75%</t>
  </si>
  <si>
    <t>FLCV</t>
  </si>
  <si>
    <t>Federated Hermes ETF Trust Federated Hermes MDT Large Cap Valu</t>
  </si>
  <si>
    <t>EFA</t>
  </si>
  <si>
    <t>iShares MSCI EAFE ETF</t>
  </si>
  <si>
    <t>2001-08-13</t>
  </si>
  <si>
    <t>ACWX</t>
  </si>
  <si>
    <t>iShares MSCI ACWI ex U.S. ETF</t>
  </si>
  <si>
    <t>10.35%</t>
  </si>
  <si>
    <t>DGRE</t>
  </si>
  <si>
    <t>WisdomTree Emerging Markets Quality Dividend Growth Fund</t>
  </si>
  <si>
    <t>2013-07-31</t>
  </si>
  <si>
    <t>XC</t>
  </si>
  <si>
    <t>WisdomTree Trust WisdomTree Emerging Markets Ex-China Fund</t>
  </si>
  <si>
    <t>2022-09-19</t>
  </si>
  <si>
    <t>XSOE</t>
  </si>
  <si>
    <t>WisdomTree Emerging Markets Ex-State Owned Enterprises Fund</t>
  </si>
  <si>
    <t>2014-12-09</t>
  </si>
  <si>
    <t>NTSE</t>
  </si>
  <si>
    <t>WisdomTree Trust WisdomTree Emerging Markets Efficient Core Fu</t>
  </si>
  <si>
    <t>CXSE</t>
  </si>
  <si>
    <t>WisdomTree China ex-State-Owned Enterprises Fund</t>
  </si>
  <si>
    <t>STXE</t>
  </si>
  <si>
    <t>EA Series Trust Strive Emerging Markets Ex-China ETF</t>
  </si>
  <si>
    <t>2023-01-29</t>
  </si>
  <si>
    <t>FEBP</t>
  </si>
  <si>
    <t>PGIM S&amp;P 500 Buffer 12 ETF - February</t>
  </si>
  <si>
    <t>NUHY</t>
  </si>
  <si>
    <t>Nuveen ESG High Yield Corporate Bond ETF</t>
  </si>
  <si>
    <t>2019-09-24</t>
  </si>
  <si>
    <t>NUMV</t>
  </si>
  <si>
    <t>Nuveen ESG Mid-Cap Value ETF</t>
  </si>
  <si>
    <t>TCAF</t>
  </si>
  <si>
    <t>T. Rowe Price Exchange-Traded Funds Inc. T. Rowe Price Capita</t>
  </si>
  <si>
    <t>NUMG</t>
  </si>
  <si>
    <t>Nuveen ESG Mid-Cap Growth ETF</t>
  </si>
  <si>
    <t>NUSC</t>
  </si>
  <si>
    <t>Nuveen ESG Small-Cap ETF</t>
  </si>
  <si>
    <t>AVNM</t>
  </si>
  <si>
    <t>American Century ETF Trust Avantis All International Markets E</t>
  </si>
  <si>
    <t>11.68%</t>
  </si>
  <si>
    <t>BWET</t>
  </si>
  <si>
    <t>Amplify Commodity Trust Breakwave Tanker Shipping ETF</t>
  </si>
  <si>
    <t>Equities - Shipping</t>
  </si>
  <si>
    <t>-41.66%</t>
  </si>
  <si>
    <t>BCD</t>
  </si>
  <si>
    <t>abrdn Bloomberg All Commodity Longer Dated Strategy K-1 Free E</t>
  </si>
  <si>
    <t>0.92%</t>
  </si>
  <si>
    <t>DXIV</t>
  </si>
  <si>
    <t xml:space="preserve">Dimensional ETF Trust Dimensional International Vector Equity </t>
  </si>
  <si>
    <t>EYEG</t>
  </si>
  <si>
    <t>AB Corporate Bond ETF</t>
  </si>
  <si>
    <t>FLMB</t>
  </si>
  <si>
    <t>Franklin Municipal Green Bond ETF</t>
  </si>
  <si>
    <t>HOMZ</t>
  </si>
  <si>
    <t>Hoya Capital Housing ETF</t>
  </si>
  <si>
    <t>Hoya Capital Real Estate</t>
  </si>
  <si>
    <t>2019-03-18</t>
  </si>
  <si>
    <t>LCDS</t>
  </si>
  <si>
    <t>JPMorgan Fundamental Data Science Large Core ETF</t>
  </si>
  <si>
    <t>LGCF</t>
  </si>
  <si>
    <t>Themes US Cash Flow Champions ETF</t>
  </si>
  <si>
    <t>RVRB</t>
  </si>
  <si>
    <t>Advisors Series Trust Reverb ETF</t>
  </si>
  <si>
    <t>Reverb ETF</t>
  </si>
  <si>
    <t>RINF</t>
  </si>
  <si>
    <t>ProShares Inflation Expectations ETF</t>
  </si>
  <si>
    <t>DURA</t>
  </si>
  <si>
    <t>VanEck Durable High Dividend ETF</t>
  </si>
  <si>
    <t>FCSH</t>
  </si>
  <si>
    <t>Federated Hermes ETF Trust Federated Hermes Short Duration Cor</t>
  </si>
  <si>
    <t>SDFI</t>
  </si>
  <si>
    <t>AB Active ETFs Inc. AB Short Duration Income ETF</t>
  </si>
  <si>
    <t>2018-12-11</t>
  </si>
  <si>
    <t>NCPB</t>
  </si>
  <si>
    <t>Nuveen Core Plus Bond ETF</t>
  </si>
  <si>
    <t>VRIG</t>
  </si>
  <si>
    <t>Invesco Variable Rate Investment Grade ETF</t>
  </si>
  <si>
    <t>XB</t>
  </si>
  <si>
    <t>BondBloxx ETF Trust BondBloxx B-Rated USD High Yield Corporate</t>
  </si>
  <si>
    <t>HYRM</t>
  </si>
  <si>
    <t>DBX ETF Trust Xtrackers Risk Managed USD High Yield Strategy E</t>
  </si>
  <si>
    <t>YOKE</t>
  </si>
  <si>
    <t>YOKE Core ETF</t>
  </si>
  <si>
    <t>GTOS</t>
  </si>
  <si>
    <t>Invesco Short Duration Total Return Bond ETF</t>
  </si>
  <si>
    <t>Fixed Income - Short Duration</t>
  </si>
  <si>
    <t>IGHG</t>
  </si>
  <si>
    <t>ProShares Investment Grade-Interest Rate Hedged</t>
  </si>
  <si>
    <t>FLMI</t>
  </si>
  <si>
    <t>Franklin Dynamic Municipal Bond ETF</t>
  </si>
  <si>
    <t>CPLS</t>
  </si>
  <si>
    <t>AB Core Plus Bond ETF</t>
  </si>
  <si>
    <t>MMIN</t>
  </si>
  <si>
    <t>NYLI MacKay Muni Insured ETF</t>
  </si>
  <si>
    <t>2017-10-17</t>
  </si>
  <si>
    <t>INMU</t>
  </si>
  <si>
    <t>iShares Intermediate Muni Income Active ETF</t>
  </si>
  <si>
    <t>MMIT</t>
  </si>
  <si>
    <t>NYLI MacKay Muni Intermediate ETF</t>
  </si>
  <si>
    <t>SPHD</t>
  </si>
  <si>
    <t>Invesco S&amp;P 500 High Dividend Low Volatility ETF</t>
  </si>
  <si>
    <t>SHYG</t>
  </si>
  <si>
    <t>iShares 0-5 Year High Yield Corporate Bond ETF</t>
  </si>
  <si>
    <t>2013-10-14</t>
  </si>
  <si>
    <t>QWLD</t>
  </si>
  <si>
    <t>SPDR MSCI World StrategicFactors ETF</t>
  </si>
  <si>
    <t>2014-06-03</t>
  </si>
  <si>
    <t>LEMB</t>
  </si>
  <si>
    <t>iShares J.P. Morgan EM Local Currency Bond</t>
  </si>
  <si>
    <t>2011-10-17</t>
  </si>
  <si>
    <t>JMID</t>
  </si>
  <si>
    <t>Janus Henderson Mid Cap Growth Alpha ETF</t>
  </si>
  <si>
    <t>EMLC</t>
  </si>
  <si>
    <t>VanEck J. P. Morgan EM Local Currency Bond ET</t>
  </si>
  <si>
    <t>GEMD</t>
  </si>
  <si>
    <t xml:space="preserve">Goldman Sachs ETF Trust Goldman Sachs Access Emerging Markets </t>
  </si>
  <si>
    <t>OWNS</t>
  </si>
  <si>
    <t>Quaker Investment Trust CCM Affordable Housing MBS ETF</t>
  </si>
  <si>
    <t>Community Capital Management</t>
  </si>
  <si>
    <t>2021-07-26</t>
  </si>
  <si>
    <t>EBND</t>
  </si>
  <si>
    <t>SPDR Bloomberg Emerging Markets Local Bond ETF</t>
  </si>
  <si>
    <t>SIVR</t>
  </si>
  <si>
    <t>abrdn Physical Silver Shares ETF</t>
  </si>
  <si>
    <t>2009-07-23</t>
  </si>
  <si>
    <t>APLU</t>
  </si>
  <si>
    <t>Allspring Exchange-Traded Funds Trust Allspring Core Plus ETF</t>
  </si>
  <si>
    <t>-2.23%</t>
  </si>
  <si>
    <t>IFRA</t>
  </si>
  <si>
    <t>iShares U.S. Infrastructure ETF</t>
  </si>
  <si>
    <t>2018-04-02</t>
  </si>
  <si>
    <t>FLQM</t>
  </si>
  <si>
    <t>Franklin U.S. Mid Cap Multifactor Index ETF</t>
  </si>
  <si>
    <t>SIXG</t>
  </si>
  <si>
    <t>Defiance Connective Technologies ETF</t>
  </si>
  <si>
    <t>2019-03-03</t>
  </si>
  <si>
    <t>TECB</t>
  </si>
  <si>
    <t>iShares U.S. Tech Breakthrough Multisector ETF</t>
  </si>
  <si>
    <t>2020-01-07</t>
  </si>
  <si>
    <t>IMTM</t>
  </si>
  <si>
    <t>iShares MSCI Intl Momentum Factor ETF</t>
  </si>
  <si>
    <t>2015-01-12</t>
  </si>
  <si>
    <t>DFSV</t>
  </si>
  <si>
    <t>Dimensional ETF Trust Dimensional US Small Cap Value ETF</t>
  </si>
  <si>
    <t>DALI</t>
  </si>
  <si>
    <t>First Trust Dorsey Wright DALI Equity ETF</t>
  </si>
  <si>
    <t>ERET</t>
  </si>
  <si>
    <t>iShares Environmentally Aware Real Estate ETF</t>
  </si>
  <si>
    <t>IVLU</t>
  </si>
  <si>
    <t>iShares MSCI Intl Value Factor ETF</t>
  </si>
  <si>
    <t>NBCR</t>
  </si>
  <si>
    <t>Neuberger Berman ETF Trust Neuberger Berman Core Equity ETF</t>
  </si>
  <si>
    <t>XSHD</t>
  </si>
  <si>
    <t>Invesco S&amp;P SmallCap High Dividend Low Volatility ETF</t>
  </si>
  <si>
    <t>2016-11-30</t>
  </si>
  <si>
    <t>IQLT</t>
  </si>
  <si>
    <t>iShares MSCI Intl Quality Factor ETF</t>
  </si>
  <si>
    <t>ISVL</t>
  </si>
  <si>
    <t xml:space="preserve">iShares Trust iShares International Developed Small Cap Value </t>
  </si>
  <si>
    <t>AVDS</t>
  </si>
  <si>
    <t>American Century ETF Trust Avantis International Small Cap Equ</t>
  </si>
  <si>
    <t>QEFA</t>
  </si>
  <si>
    <t>SPDR MSCI EAFE StrategicFactors ETF</t>
  </si>
  <si>
    <t>CWI</t>
  </si>
  <si>
    <t>SPDR MSCI ACWI ex-US ETF</t>
  </si>
  <si>
    <t>USVM</t>
  </si>
  <si>
    <t>VictoryShares US Small Mid Cap Value Momentum ETF</t>
  </si>
  <si>
    <t>QEMM</t>
  </si>
  <si>
    <t>SPDR MSCI Emerging Markets StrategicFactors ETF</t>
  </si>
  <si>
    <t>EEMX</t>
  </si>
  <si>
    <t>SPDR MSCI Emerging Markets Fuel Reserves Free ETF</t>
  </si>
  <si>
    <t>2016-10-23</t>
  </si>
  <si>
    <t>STCE</t>
  </si>
  <si>
    <t>Schwab Strategic Trust Schwab Crypto Thematic ETF</t>
  </si>
  <si>
    <t>2022-08-02</t>
  </si>
  <si>
    <t>JSML</t>
  </si>
  <si>
    <t>Janus Henderson Small Cap Growth Alpha ETF</t>
  </si>
  <si>
    <t>2016-02-22</t>
  </si>
  <si>
    <t>JSMD</t>
  </si>
  <si>
    <t>Janus Henderson Small/Mid Cap Growth Alpha ETF</t>
  </si>
  <si>
    <t>PSCE</t>
  </si>
  <si>
    <t>Invesco S&amp;P SmallCap Energy ETF</t>
  </si>
  <si>
    <t>2010-04-06</t>
  </si>
  <si>
    <t>BMVP</t>
  </si>
  <si>
    <t>Invesco Bloomberg MVP Multi-factor ETF</t>
  </si>
  <si>
    <t>9.81%</t>
  </si>
  <si>
    <t>NUMI</t>
  </si>
  <si>
    <t>NuShares ETF Trust Nuveen Municipal Income ETF</t>
  </si>
  <si>
    <t>JHCR</t>
  </si>
  <si>
    <t>John Hancock Exchange-Traded Fund Trust John Hancock Core Bond</t>
  </si>
  <si>
    <t>PEPS</t>
  </si>
  <si>
    <t>Parametric Equity Plus ETF</t>
  </si>
  <si>
    <t>SMCF</t>
  </si>
  <si>
    <t>Themes US Small Cap Cash Flow Champions ETF</t>
  </si>
  <si>
    <t>USRD</t>
  </si>
  <si>
    <t>Themes US R&amp;D Champions ETF</t>
  </si>
  <si>
    <t>CVSE</t>
  </si>
  <si>
    <t>Morgan Stanley ETF Trust Calvert US Select Equity ETF</t>
  </si>
  <si>
    <t>INCE</t>
  </si>
  <si>
    <t>Franklin Income Equity Focus ETF</t>
  </si>
  <si>
    <t>VMAX</t>
  </si>
  <si>
    <t>Lattice Strategies Trust Hartford US Value ETF</t>
  </si>
  <si>
    <t>PBP</t>
  </si>
  <si>
    <t>Invesco S&amp;P 500 BuyWrite ETF</t>
  </si>
  <si>
    <t>HWAY</t>
  </si>
  <si>
    <t>Themes US Infrastructure ETF</t>
  </si>
  <si>
    <t>STAX</t>
  </si>
  <si>
    <t>Macquarie ETF Trust Macquarie Tax-Free USA Short Term ETF</t>
  </si>
  <si>
    <t>RODE</t>
  </si>
  <si>
    <t>Hartford Multifactor Diversified International ETF</t>
  </si>
  <si>
    <t>PAPI</t>
  </si>
  <si>
    <t>Morgan Stanley ETF Trust Parametric Equity Premium Income ETF</t>
  </si>
  <si>
    <t>PCLO</t>
  </si>
  <si>
    <t>Virtus ETF Trust II VIRTUS SEIX AAA Private Credit CLO ETF</t>
  </si>
  <si>
    <t>WINC</t>
  </si>
  <si>
    <t>Western Asset Short Duration Income ETF</t>
  </si>
  <si>
    <t>HIDE</t>
  </si>
  <si>
    <t>Alpha Architect High Inflation and Deflation ETF</t>
  </si>
  <si>
    <t>QMOM</t>
  </si>
  <si>
    <t>Alpha Architect U.S. Quantitative Momentum ETF</t>
  </si>
  <si>
    <t>2015-11-30</t>
  </si>
  <si>
    <t>PSCF</t>
  </si>
  <si>
    <t>Invesco S&amp;P SmallCap Financials ETF</t>
  </si>
  <si>
    <t>HMOP</t>
  </si>
  <si>
    <t>Hartford Municipal Opportunities ETF</t>
  </si>
  <si>
    <t>2017-12-12</t>
  </si>
  <si>
    <t>SPDV</t>
  </si>
  <si>
    <t>AAM S&amp;P 500 High Dividend Value ETF</t>
  </si>
  <si>
    <t>TAXF</t>
  </si>
  <si>
    <t>American Century Diversified Municipal Bond ETF</t>
  </si>
  <si>
    <t>QVAL</t>
  </si>
  <si>
    <t>Alpha Architect U.S. Quantitative Value ETF</t>
  </si>
  <si>
    <t>DIAL</t>
  </si>
  <si>
    <t>Columbia Diversified Fixed Income Allocation ETF</t>
  </si>
  <si>
    <t>QQA</t>
  </si>
  <si>
    <t>Invesco QQQ Income Advantage ETF</t>
  </si>
  <si>
    <t>RODM</t>
  </si>
  <si>
    <t>Hartford Multifactor Developed Markets (ex-US) ETF</t>
  </si>
  <si>
    <t>JHCB</t>
  </si>
  <si>
    <t>John Hancock Corporate Bond ETF</t>
  </si>
  <si>
    <t>2021-03-29</t>
  </si>
  <si>
    <t>EEMO</t>
  </si>
  <si>
    <t>Invesco S&amp;P Emerging Markets Momentum ETF</t>
  </si>
  <si>
    <t>2012-02-23</t>
  </si>
  <si>
    <t>XEMD</t>
  </si>
  <si>
    <t>BondBloxx ETF Trust BondBloxx JP Morgan USD Emerging Markets 1</t>
  </si>
  <si>
    <t>JOET</t>
  </si>
  <si>
    <t>Virtus ETF Trust II Virtus Terranova U.S. Quality Momentum ETF</t>
  </si>
  <si>
    <t>2020-11-16</t>
  </si>
  <si>
    <t>MAGS</t>
  </si>
  <si>
    <t>Roundhill Magnificent Seven ETF</t>
  </si>
  <si>
    <t>2023-04-09</t>
  </si>
  <si>
    <t>HTRB</t>
  </si>
  <si>
    <t>Hartford Total Return Bond ETF</t>
  </si>
  <si>
    <t>PBFB</t>
  </si>
  <si>
    <t>PGIM S&amp;P 500 Buffer 20 ETF - February</t>
  </si>
  <si>
    <t>HCRB</t>
  </si>
  <si>
    <t>Hartford Core Bond ETF</t>
  </si>
  <si>
    <t>GPIX</t>
  </si>
  <si>
    <t>Goldman Sachs S&amp;P 500 Premium Income ETF</t>
  </si>
  <si>
    <t>2023-10-23</t>
  </si>
  <si>
    <t>EBIT</t>
  </si>
  <si>
    <t>Harbor ETF Trust Harbor AlphaEdge Small Cap Earners ETF</t>
  </si>
  <si>
    <t>PSCM</t>
  </si>
  <si>
    <t>Invesco S&amp;P SmallCap Materials ETF</t>
  </si>
  <si>
    <t>KORP</t>
  </si>
  <si>
    <t>American Century Diversified Corporate Bond ETF</t>
  </si>
  <si>
    <t>2018-01-10</t>
  </si>
  <si>
    <t>GPIQ</t>
  </si>
  <si>
    <t>Goldman Sachs Nasdaq-100 Premium Income ETF</t>
  </si>
  <si>
    <t>PSCC</t>
  </si>
  <si>
    <t>Invesco S&amp;P SmallCap Consumer Staples ETF</t>
  </si>
  <si>
    <t>RSPA</t>
  </si>
  <si>
    <t>Invesco Actively Managed Exchange-Traded Fund Trus Invesco S&amp;P</t>
  </si>
  <si>
    <t>PHEQ</t>
  </si>
  <si>
    <t>Morgan Stanley ETF Trust Parametric Hedged Equity ETF</t>
  </si>
  <si>
    <t>PSCU</t>
  </si>
  <si>
    <t>Invesco S&amp;P SmallCap Utilities &amp; Communication Services ETF</t>
  </si>
  <si>
    <t>JPSE</t>
  </si>
  <si>
    <t>JPMorgan Diversified Return U.S. Small Cap Equity ETF</t>
  </si>
  <si>
    <t>2016-11-14</t>
  </si>
  <si>
    <t>JHML</t>
  </si>
  <si>
    <t>John Hancock Multifactor Large Cap ETF</t>
  </si>
  <si>
    <t>QGRO</t>
  </si>
  <si>
    <t>American Century U.S. Quality Growth ETF</t>
  </si>
  <si>
    <t>OMFL</t>
  </si>
  <si>
    <t>MFUS</t>
  </si>
  <si>
    <t>PIMCO Equitiy Series PIMCO RAFI Dynamic Multi-Factor U.S. Equi</t>
  </si>
  <si>
    <t>AGGH</t>
  </si>
  <si>
    <t>Simplify Aggregate Bond ETF</t>
  </si>
  <si>
    <t>-5.33%</t>
  </si>
  <si>
    <t>2022-02-13</t>
  </si>
  <si>
    <t>PSCH</t>
  </si>
  <si>
    <t>Invesco S&amp;P SmallCap Health Care ETF</t>
  </si>
  <si>
    <t>CATH</t>
  </si>
  <si>
    <t>Global X S&amp;P 500 Catholic Values ETF</t>
  </si>
  <si>
    <t>13.34%</t>
  </si>
  <si>
    <t>2016-04-17</t>
  </si>
  <si>
    <t>STXI</t>
  </si>
  <si>
    <t>EA Series Trust Strive International Developed Markets ETF</t>
  </si>
  <si>
    <t>FLCC</t>
  </si>
  <si>
    <t>Federated Hermes ETF Trust Federated Hermes MDT Large Cap Core</t>
  </si>
  <si>
    <t>RAFE</t>
  </si>
  <si>
    <t>PIMCO RAFI ESG U.S. ETF</t>
  </si>
  <si>
    <t>DFAX</t>
  </si>
  <si>
    <t>Dimensional World ex U.S. Core Equity 2 ETF</t>
  </si>
  <si>
    <t>VALQ</t>
  </si>
  <si>
    <t>American Century U.S. Quality Value ETF</t>
  </si>
  <si>
    <t>FENI</t>
  </si>
  <si>
    <t>Fidelity Covington Trust Fidelity Enhanced International ETF</t>
  </si>
  <si>
    <t>IDHQ</t>
  </si>
  <si>
    <t>Invesco S&amp;P International Developed Quality ETF</t>
  </si>
  <si>
    <t>QBIG</t>
  </si>
  <si>
    <t>Invesco Top QQQ ETF</t>
  </si>
  <si>
    <t>XSHQ</t>
  </si>
  <si>
    <t>Invesco S&amp;P SmallCap Quality ETF</t>
  </si>
  <si>
    <t>2017-04-05</t>
  </si>
  <si>
    <t>EELV</t>
  </si>
  <si>
    <t>Invesco S&amp;P Emerging Markets Low Volatility ETF</t>
  </si>
  <si>
    <t>2012-01-12</t>
  </si>
  <si>
    <t>PSCI</t>
  </si>
  <si>
    <t>Invesco S&amp;P SmallCap Industrials ETF</t>
  </si>
  <si>
    <t>SFYF</t>
  </si>
  <si>
    <t>SoFi Social 50 ETF</t>
  </si>
  <si>
    <t>FEZ</t>
  </si>
  <si>
    <t>SPDR DJ Euro STOXX 50 Etf</t>
  </si>
  <si>
    <t>2002-10-14</t>
  </si>
  <si>
    <t>PSCD</t>
  </si>
  <si>
    <t>Invesco S&amp;P SmallCap Consumer Discretionary ETF</t>
  </si>
  <si>
    <t>PSCT</t>
  </si>
  <si>
    <t>Invesco S&amp;P SmallCap Information Technology ETF</t>
  </si>
  <si>
    <t>CERY</t>
  </si>
  <si>
    <t>SPDR Series Trust SPDR Bloomberg Enhanced Roll Yield Commodity</t>
  </si>
  <si>
    <t>8.75%</t>
  </si>
  <si>
    <t>CMDY</t>
  </si>
  <si>
    <t>iShares Bloomberg Roll Select Commodity Strategy ETF</t>
  </si>
  <si>
    <t>CATF</t>
  </si>
  <si>
    <t>American Century ETF Trust American Century California Municip</t>
  </si>
  <si>
    <t>-4.04%</t>
  </si>
  <si>
    <t>FUSI</t>
  </si>
  <si>
    <t>American Century ETF Trust American Century Multisector Floati</t>
  </si>
  <si>
    <t>2023-03-13</t>
  </si>
  <si>
    <t>TAFL</t>
  </si>
  <si>
    <t>AB Active ETFs Inc. AB Tax-Aware Long Municipal ETF</t>
  </si>
  <si>
    <t>TAFM</t>
  </si>
  <si>
    <t>AB Active ETFs Inc. AB Tax-Aware Intermediate Municipal ETF</t>
  </si>
  <si>
    <t>DTD</t>
  </si>
  <si>
    <t>WisdomTree U.S. Total Dividend Fund</t>
  </si>
  <si>
    <t>PWZ</t>
  </si>
  <si>
    <t>Invesco California AMT-Free Municipal Bond Portfolio</t>
  </si>
  <si>
    <t>PZT</t>
  </si>
  <si>
    <t>Invesco New York AMT-Free Municipal Bond ETF</t>
  </si>
  <si>
    <t>Muni New York Long</t>
  </si>
  <si>
    <t>DLN</t>
  </si>
  <si>
    <t>WisdomTree U.S. LargeCap Dividend Fund</t>
  </si>
  <si>
    <t>PZA</t>
  </si>
  <si>
    <t>Invesco National AMT-Free Municipal Bond ETFo</t>
  </si>
  <si>
    <t>DGRW</t>
  </si>
  <si>
    <t>WisdomTree U.S. Quality Dividend Growth Fund</t>
  </si>
  <si>
    <t>2013-05-21</t>
  </si>
  <si>
    <t>USMF</t>
  </si>
  <si>
    <t>WisdomTree U.S. Multifactor Fund</t>
  </si>
  <si>
    <t>2017-06-28</t>
  </si>
  <si>
    <t>BAB</t>
  </si>
  <si>
    <t>Invesco Taxable Municipal Bond ETF</t>
  </si>
  <si>
    <t>-2.25%</t>
  </si>
  <si>
    <t>DFAT</t>
  </si>
  <si>
    <t>Dimensional U.S. Targeted Value ETF</t>
  </si>
  <si>
    <t>DIHP</t>
  </si>
  <si>
    <t>Dimensional ETF Trust Dimensional International High Profitabi</t>
  </si>
  <si>
    <t>FYEE</t>
  </si>
  <si>
    <t>Fidelity Yield Enhanced Equity ETF</t>
  </si>
  <si>
    <t>QGRW</t>
  </si>
  <si>
    <t>WisdomTree Trust WisdomTree U.S. Quality Growth Fund</t>
  </si>
  <si>
    <t>2022-12-12</t>
  </si>
  <si>
    <t>NUDM</t>
  </si>
  <si>
    <t>Nuveen ESG International Developed Markets Equity ETF</t>
  </si>
  <si>
    <t>FESM</t>
  </si>
  <si>
    <t>Fidelity Covington Trust Fidelity Enhanced Small Cap ETF</t>
  </si>
  <si>
    <t>TAFI</t>
  </si>
  <si>
    <t>AB Active ETFs Inc. AB Tax-Aware Short Duration Municipal ETF</t>
  </si>
  <si>
    <t>2022-09-12</t>
  </si>
  <si>
    <t>CGMU</t>
  </si>
  <si>
    <t>Capital Group Municipal Income ETF</t>
  </si>
  <si>
    <t>-1.34%</t>
  </si>
  <si>
    <t>LVHD</t>
  </si>
  <si>
    <t>Franklin U.S. Low Volatility High Dividend Index ETF</t>
  </si>
  <si>
    <t>2015-12-27</t>
  </si>
  <si>
    <t>CGCB</t>
  </si>
  <si>
    <t>Capital Group Core Bond ETF</t>
  </si>
  <si>
    <t>-0.46%</t>
  </si>
  <si>
    <t>AUSF</t>
  </si>
  <si>
    <t>Global X Funds Global X Adaptive U.S. Factor ETF</t>
  </si>
  <si>
    <t>10.64%</t>
  </si>
  <si>
    <t>DFIV</t>
  </si>
  <si>
    <t>Dimensional International Value ETF</t>
  </si>
  <si>
    <t>1999-04-15</t>
  </si>
  <si>
    <t>DYNF</t>
  </si>
  <si>
    <t>iShares U.S. Equity Factor Rotation Active ETF</t>
  </si>
  <si>
    <t>DFAS</t>
  </si>
  <si>
    <t>Dimensional U.S. Small Cap ETF</t>
  </si>
  <si>
    <t>FDEM</t>
  </si>
  <si>
    <t>Fidelity Emerging Markets Multifactor ETF</t>
  </si>
  <si>
    <t>2019-02-25</t>
  </si>
  <si>
    <t>BCI</t>
  </si>
  <si>
    <t>abrdn Bloomberg All Commodity Strategy K-1 Free ETF</t>
  </si>
  <si>
    <t>JANP</t>
  </si>
  <si>
    <t>PGIM S&amp;P 500 Buffer 12 ETF - January</t>
  </si>
  <si>
    <t>BUXX</t>
  </si>
  <si>
    <t>EA Series Trust Strive Enhanced Income Short Maturity ETF</t>
  </si>
  <si>
    <t>0.20%</t>
  </si>
  <si>
    <t>NULV</t>
  </si>
  <si>
    <t>Nuveen ESG Large-Cap Value ETF</t>
  </si>
  <si>
    <t>NUDV</t>
  </si>
  <si>
    <t>Nuveen ESG Dividend ETF</t>
  </si>
  <si>
    <t>AVGV</t>
  </si>
  <si>
    <t>American Century ETF Trust Avantis All Equity Markets Value ET</t>
  </si>
  <si>
    <t>7.67%</t>
  </si>
  <si>
    <t>EEMV</t>
  </si>
  <si>
    <t>iShares MSCI Emerging Markets Min Vol Factor ETF</t>
  </si>
  <si>
    <t>NULG</t>
  </si>
  <si>
    <t>Nuveen ESG Large-Cap Growth ETF</t>
  </si>
  <si>
    <t>EMGF</t>
  </si>
  <si>
    <t>iShares Emerging Markets Equity Factor ETF</t>
  </si>
  <si>
    <t>2015-12-07</t>
  </si>
  <si>
    <t>NTSI</t>
  </si>
  <si>
    <t>WisdomTree Trust WisdomTree International Efficient Core Fund</t>
  </si>
  <si>
    <t>ESGE</t>
  </si>
  <si>
    <t>iShares ESG Aware MSCI EM ETF</t>
  </si>
  <si>
    <t>2016-06-27</t>
  </si>
  <si>
    <t>COMB</t>
  </si>
  <si>
    <t>GraniteShares Bloomberg Commodity Broad Strategy No K-1 ETF</t>
  </si>
  <si>
    <t>2017-05-18</t>
  </si>
  <si>
    <t>IAU</t>
  </si>
  <si>
    <t>iShares Gold Trust Shares of the iShares Gold Trust</t>
  </si>
  <si>
    <t>2005-01-20</t>
  </si>
  <si>
    <t>OUNZ</t>
  </si>
  <si>
    <t>Vaneck Merk Gold ETF</t>
  </si>
  <si>
    <t>Merk Funds</t>
  </si>
  <si>
    <t>2014-05-15</t>
  </si>
  <si>
    <t>AVIE</t>
  </si>
  <si>
    <t>American Century ETF Trust Avantis Inflation Focused Equity ET</t>
  </si>
  <si>
    <t>-1.99%</t>
  </si>
  <si>
    <t>VLLU</t>
  </si>
  <si>
    <t>Harbor ETF Trust Harbor AlphaEdge Large Cap Value ETF</t>
  </si>
  <si>
    <t>QQLV</t>
  </si>
  <si>
    <t>Invesco QQQ Low Volatility ETF</t>
  </si>
  <si>
    <t>XTR</t>
  </si>
  <si>
    <t>Global X Funds Global X S&amp;P 500 Tail Risk ETF</t>
  </si>
  <si>
    <t>XCLR</t>
  </si>
  <si>
    <t>Global X Funds Global X S&amp;P 500 Collar 95-110 ETF</t>
  </si>
  <si>
    <t>EBI</t>
  </si>
  <si>
    <t>Longview Advantage ETF</t>
  </si>
  <si>
    <t>Longview Funds</t>
  </si>
  <si>
    <t>MBBB</t>
  </si>
  <si>
    <t>VanEck Moody's Analytics BBB Corporate Bond ETF</t>
  </si>
  <si>
    <t>Fixed Income - BBB Corporate Bonds</t>
  </si>
  <si>
    <t>QTR</t>
  </si>
  <si>
    <t>Global X Nasdaq 100 Tail Risk ETF</t>
  </si>
  <si>
    <t>QCLR</t>
  </si>
  <si>
    <t>Global X Nasdaq 100 Collar 95-110 ETF</t>
  </si>
  <si>
    <t>RBIL</t>
  </si>
  <si>
    <t>F/m Ultrashort Treasury Inflation-Protected Security (TIPS) ET</t>
  </si>
  <si>
    <t>Short-Term Inflation-Protected Bond</t>
  </si>
  <si>
    <t>2025-02-23</t>
  </si>
  <si>
    <t>CMBS</t>
  </si>
  <si>
    <t>iShares CMBS Bond ETF</t>
  </si>
  <si>
    <t>AAA</t>
  </si>
  <si>
    <t>Alternative Access First Priority CLO Bond ETF</t>
  </si>
  <si>
    <t>Alternative Access Funds</t>
  </si>
  <si>
    <t>-0.58%</t>
  </si>
  <si>
    <t>2020-09-07</t>
  </si>
  <si>
    <t>FTSD</t>
  </si>
  <si>
    <t>Franklin Short Duration U.S. Government ETF</t>
  </si>
  <si>
    <t>Fixed Income - Treasuries</t>
  </si>
  <si>
    <t>NCLO</t>
  </si>
  <si>
    <t>NuShares ETF Trust Nuveen AA-BBB CLO ETF</t>
  </si>
  <si>
    <t>TOAK</t>
  </si>
  <si>
    <t>Manager Directed Portfolios Twin Oak Short Horizon Absolute Re</t>
  </si>
  <si>
    <t>Twin Oak ETF Company</t>
  </si>
  <si>
    <t>TUSI</t>
  </si>
  <si>
    <t>Touchstone ETF Trust Touchstone Ultra Short Income ETF</t>
  </si>
  <si>
    <t>2022-08-03</t>
  </si>
  <si>
    <t>LGDX</t>
  </si>
  <si>
    <t>Tidal Trust III Intech S&amp;P Large Cap Diversified Alpha ETF</t>
  </si>
  <si>
    <t>Intech</t>
  </si>
  <si>
    <t>2025-02-26</t>
  </si>
  <si>
    <t>PULT</t>
  </si>
  <si>
    <t>Putnam ETF Trust Putnam ESG Ultra Short ETF</t>
  </si>
  <si>
    <t>MEAR</t>
  </si>
  <si>
    <t>iShares Short Maturity Municipal Bond Active ETF</t>
  </si>
  <si>
    <t>2015-03-02</t>
  </si>
  <si>
    <t>YEAR</t>
  </si>
  <si>
    <t>AB Active ETFs Inc. AB Ultra Short Income ETF</t>
  </si>
  <si>
    <t>PFFV</t>
  </si>
  <si>
    <t>Global X Variable Rate Preferred ETF</t>
  </si>
  <si>
    <t>RAVI</t>
  </si>
  <si>
    <t>FlexShares Ultra-Short Income Fund</t>
  </si>
  <si>
    <t>2012-10-08</t>
  </si>
  <si>
    <t>XRLV</t>
  </si>
  <si>
    <t>Invesco S&amp;P 500 ex-Rate Sensitive Low Volatility ETF</t>
  </si>
  <si>
    <t>2015-04-08</t>
  </si>
  <si>
    <t>CGSM</t>
  </si>
  <si>
    <t>Capital Group Short Duration Municipal Income ETF</t>
  </si>
  <si>
    <t>1.05%</t>
  </si>
  <si>
    <t>NEAR</t>
  </si>
  <si>
    <t>iShares Short Duration Bond Active ETF</t>
  </si>
  <si>
    <t>IVVW</t>
  </si>
  <si>
    <t>iShares Trust iShares S&amp;P 500 BuyWrite ETF</t>
  </si>
  <si>
    <t>SBND</t>
  </si>
  <si>
    <t>Columbia Short Duration Bond ETF</t>
  </si>
  <si>
    <t>2021-09-20</t>
  </si>
  <si>
    <t>CGSD</t>
  </si>
  <si>
    <t>Capital Group Short Duration Income ETF</t>
  </si>
  <si>
    <t>1.30%</t>
  </si>
  <si>
    <t>FIBR</t>
  </si>
  <si>
    <t>iShares U.S. Fixed Income Balanced Risk Systematic ETF</t>
  </si>
  <si>
    <t>2015-02-23</t>
  </si>
  <si>
    <t>FLTB</t>
  </si>
  <si>
    <t>Fidelity Limited Term Bond ETF</t>
  </si>
  <si>
    <t>SPLV</t>
  </si>
  <si>
    <t>Invesco S&amp;P 500 Low Volatility ETF</t>
  </si>
  <si>
    <t>HYBB</t>
  </si>
  <si>
    <t>iShares BB Rated Corporate Bond ETF</t>
  </si>
  <si>
    <t>2020-10-05</t>
  </si>
  <si>
    <t>PMIO</t>
  </si>
  <si>
    <t>PGIM ETF Trust PGIM Municipal Income Opportunities ETF</t>
  </si>
  <si>
    <t>PVI</t>
  </si>
  <si>
    <t>Invesco Floating Rate Municipal Income ETF</t>
  </si>
  <si>
    <t>2007-11-14</t>
  </si>
  <si>
    <t>ANGL</t>
  </si>
  <si>
    <t>VanEck Fallen Angel High Yield Bond ETF</t>
  </si>
  <si>
    <t>2012-04-09</t>
  </si>
  <si>
    <t>CDX</t>
  </si>
  <si>
    <t>Simplify High Yield ETF</t>
  </si>
  <si>
    <t>1.18%</t>
  </si>
  <si>
    <t>NYF</t>
  </si>
  <si>
    <t>iShares New York Muni Bond ETF</t>
  </si>
  <si>
    <t>2007-10-03</t>
  </si>
  <si>
    <t>FALN</t>
  </si>
  <si>
    <t>iShares Fallen Angels USD Bond ETF</t>
  </si>
  <si>
    <t>FLIA</t>
  </si>
  <si>
    <t>Franklin International Aggregate Bond ETF</t>
  </si>
  <si>
    <t>FNDX</t>
  </si>
  <si>
    <t>Schwab Fundamental U.S. Large Company ETF</t>
  </si>
  <si>
    <t>EQL</t>
  </si>
  <si>
    <t>ALPS Equal Sector Weight ETF</t>
  </si>
  <si>
    <t>2009-07-05</t>
  </si>
  <si>
    <t>FNDB</t>
  </si>
  <si>
    <t>Schwab Fundamental U.S. Broad Market ETF</t>
  </si>
  <si>
    <t>JBND</t>
  </si>
  <si>
    <t>J.P. Morgan Exchange-Traded Fund Trust JPMorgan Active Bond ET</t>
  </si>
  <si>
    <t>GLOV</t>
  </si>
  <si>
    <t>Goldman Sachs ETF Trust Goldman Sachs ActiveBeta World Low Vol</t>
  </si>
  <si>
    <t>2022-03-14</t>
  </si>
  <si>
    <t>XMLV</t>
  </si>
  <si>
    <t>Invesco S&amp;P MidCap Low Volatility ETF</t>
  </si>
  <si>
    <t>2013-02-14</t>
  </si>
  <si>
    <t>GSJY</t>
  </si>
  <si>
    <t>Goldman Sachs ActiveBeta Japan Equity ETF</t>
  </si>
  <si>
    <t>FLOW</t>
  </si>
  <si>
    <t>Global X Funds Global X U.S. Cash Flow Kings 100 ETF</t>
  </si>
  <si>
    <t>EQWL</t>
  </si>
  <si>
    <t>Invesco S&amp;P 100 Equal Weight ETF</t>
  </si>
  <si>
    <t>2006-11-30</t>
  </si>
  <si>
    <t>AVIV</t>
  </si>
  <si>
    <t>Avantis International Large Cap Value ETF</t>
  </si>
  <si>
    <t>12.94%</t>
  </si>
  <si>
    <t>TILT</t>
  </si>
  <si>
    <t>FlexShares Mornigstar US Market Factors Tilt Index Fund ETF</t>
  </si>
  <si>
    <t>QLC</t>
  </si>
  <si>
    <t>FlexShares Trust FlexShares US Quality Large Cap Index Fund</t>
  </si>
  <si>
    <t>2015-09-22</t>
  </si>
  <si>
    <t>DXUV</t>
  </si>
  <si>
    <t>Dimensional ETF Trust Dimensional US Vector Equity ETF</t>
  </si>
  <si>
    <t>IDLV</t>
  </si>
  <si>
    <t>Invesco S&amp;P International Developed Low Volatility ETF</t>
  </si>
  <si>
    <t>XSLV</t>
  </si>
  <si>
    <t>Invesco S&amp;P SmallCap Low Volatility ETF</t>
  </si>
  <si>
    <t>XMHQ</t>
  </si>
  <si>
    <t>Invesco S&amp;P MidCap Quality ETF</t>
  </si>
  <si>
    <t>FNDF</t>
  </si>
  <si>
    <t>Schwab Fundamental International Equity ETF</t>
  </si>
  <si>
    <t>AVUV</t>
  </si>
  <si>
    <t>Avantis U.S. Small Cap Value ETF</t>
  </si>
  <si>
    <t>-0.93%</t>
  </si>
  <si>
    <t>DFAW</t>
  </si>
  <si>
    <t>Dimensional ETF Trust Dimensional World Equity ETF</t>
  </si>
  <si>
    <t>SUSA</t>
  </si>
  <si>
    <t>iShares ESG Optimized MSCI USA ETF</t>
  </si>
  <si>
    <t>2005-01-23</t>
  </si>
  <si>
    <t>TOK</t>
  </si>
  <si>
    <t>iShares MSCI Kokusai ETF</t>
  </si>
  <si>
    <t>GSIE</t>
  </si>
  <si>
    <t>Goldman Sachs ActiveBeta International Equity ETF</t>
  </si>
  <si>
    <t>DSI</t>
  </si>
  <si>
    <t>iShares ESG MSCI KLD 400 ETF</t>
  </si>
  <si>
    <t>2006-11-13</t>
  </si>
  <si>
    <t>IDMO</t>
  </si>
  <si>
    <t>Invesco S&amp;P International Developed Momentum ETF</t>
  </si>
  <si>
    <t>FNDA</t>
  </si>
  <si>
    <t>Schwab Fundamental U.S. Small Company ETF</t>
  </si>
  <si>
    <t>RWR</t>
  </si>
  <si>
    <t>SPDR DJ Wilshire REIT ETF</t>
  </si>
  <si>
    <t>2001-04-22</t>
  </si>
  <si>
    <t>SPHB</t>
  </si>
  <si>
    <t>Invesco S&amp;P 500 High Beta ETF</t>
  </si>
  <si>
    <t>BTCO</t>
  </si>
  <si>
    <t>Invesco Galaxy Bitcoin ETF Common Shares of Beneficial Interes</t>
  </si>
  <si>
    <t>47.78%</t>
  </si>
  <si>
    <t>AVSC</t>
  </si>
  <si>
    <t>American Century ETF Trust Avantis U.S Small Cap Equity ETF</t>
  </si>
  <si>
    <t>-0.32%</t>
  </si>
  <si>
    <t>FOVL</t>
  </si>
  <si>
    <t>iShares Focused Value Factor ETF</t>
  </si>
  <si>
    <t>EMXC</t>
  </si>
  <si>
    <t>iShares MSCI Emerging Markets ex China ETF</t>
  </si>
  <si>
    <t>2017-07-17</t>
  </si>
  <si>
    <t>GSEU</t>
  </si>
  <si>
    <t>Goldman Sachs ActiveBeta Europe Equity ETF</t>
  </si>
  <si>
    <t>NCIQ</t>
  </si>
  <si>
    <t>Hashdex Nasdaq Crypto Index US ETF</t>
  </si>
  <si>
    <t>Hashdex Asset Management Ltd.</t>
  </si>
  <si>
    <t>QETH</t>
  </si>
  <si>
    <t>Invesco Galaxy Ethereum ETF</t>
  </si>
  <si>
    <t>SMI</t>
  </si>
  <si>
    <t>VanEck HIP Sustainable Muni ETF</t>
  </si>
  <si>
    <t>TAXE</t>
  </si>
  <si>
    <t>Intermediate Municipal Income ETF</t>
  </si>
  <si>
    <t>PBJA</t>
  </si>
  <si>
    <t>PGIM S&amp;P 500 Buffer 20 ETF - January</t>
  </si>
  <si>
    <t>EMNT</t>
  </si>
  <si>
    <t>PIMCO Enhanced Short Maturity Active ESG Exchange-Traded Fund</t>
  </si>
  <si>
    <t>2019-12-09</t>
  </si>
  <si>
    <t>CVSB</t>
  </si>
  <si>
    <t xml:space="preserve">Morgan Stanley ETF Trust Calvert Ultra-Short Investment Grade </t>
  </si>
  <si>
    <t>EVSD</t>
  </si>
  <si>
    <t>Eaton Vance Short Duration Income ETF</t>
  </si>
  <si>
    <t>1992-03-30</t>
  </si>
  <si>
    <t>TRPA</t>
  </si>
  <si>
    <t>Hartford AAA CLO ETF</t>
  </si>
  <si>
    <t>LQDH</t>
  </si>
  <si>
    <t>iShares Interest Rate Hedged Corporate Bond ETF</t>
  </si>
  <si>
    <t>JPME</t>
  </si>
  <si>
    <t>JPMorgan Diversified Return U.S. Mid Cap Equity ETF</t>
  </si>
  <si>
    <t>2016-05-10</t>
  </si>
  <si>
    <t>MLN</t>
  </si>
  <si>
    <t>VanEck ETF Trust VanEck Long Muni ETF</t>
  </si>
  <si>
    <t>2008-01-01</t>
  </si>
  <si>
    <t>DFSB</t>
  </si>
  <si>
    <t xml:space="preserve">Dimensional ETF Trust Dimensional Global Sustainability Fixed </t>
  </si>
  <si>
    <t>FMDE</t>
  </si>
  <si>
    <t>Fidelity Covington Trust Fidelity Enhanced Mid Cap ETF</t>
  </si>
  <si>
    <t>URTH</t>
  </si>
  <si>
    <t>iShares Inc. iShares MSCI World ETF</t>
  </si>
  <si>
    <t>2012-01-09</t>
  </si>
  <si>
    <t>ELM</t>
  </si>
  <si>
    <t>Series Portfolios Trust Elm Market Navigator ETF</t>
  </si>
  <si>
    <t>Elm Partners Management LLC</t>
  </si>
  <si>
    <t>2025-02-09</t>
  </si>
  <si>
    <t>JMEE</t>
  </si>
  <si>
    <t>JPMorgan Small &amp; Mid Cap Enhanced Equity ETF</t>
  </si>
  <si>
    <t>1998-07-30</t>
  </si>
  <si>
    <t>DFSI</t>
  </si>
  <si>
    <t>Dimensional ETF Trust Dimensional International Sustainability</t>
  </si>
  <si>
    <t>JIRE</t>
  </si>
  <si>
    <t>1992-10-27</t>
  </si>
  <si>
    <t>DEEF</t>
  </si>
  <si>
    <t>Xtrackers FTSE Developed ex US Multifactor ETF</t>
  </si>
  <si>
    <t>IWN</t>
  </si>
  <si>
    <t>iShares Russell 2000 Value ETF</t>
  </si>
  <si>
    <t>IWO</t>
  </si>
  <si>
    <t>iShares Russell 2000 Growth ETF</t>
  </si>
  <si>
    <t>KEMX</t>
  </si>
  <si>
    <t>KraneShares MSCI Emerging Markets ex China Index ETF</t>
  </si>
  <si>
    <t>MUST</t>
  </si>
  <si>
    <t>Columbia Multi-Sector Municipal Income ETF</t>
  </si>
  <si>
    <t>2018-10-09</t>
  </si>
  <si>
    <t>AGZD</t>
  </si>
  <si>
    <t>WisdomTree Interest Rate Hedged U.S. Aggregate Bond Fund</t>
  </si>
  <si>
    <t>0.18%</t>
  </si>
  <si>
    <t>VNLA</t>
  </si>
  <si>
    <t>Janus Henderson Short Duration Income ETF</t>
  </si>
  <si>
    <t>JPLD</t>
  </si>
  <si>
    <t>J.P. Morgan Exchange-Traded Fund Trust JPMorgan Limited Durati</t>
  </si>
  <si>
    <t>1993-02-01</t>
  </si>
  <si>
    <t>TFI</t>
  </si>
  <si>
    <t>SPDR Nuveen ICE Municipal Bond ETF</t>
  </si>
  <si>
    <t>2007-09-10</t>
  </si>
  <si>
    <t>EMHC</t>
  </si>
  <si>
    <t>SPDR Bloomberg Emerging Markets USD Bond ETF</t>
  </si>
  <si>
    <t>2021-04-05</t>
  </si>
  <si>
    <t>IWP</t>
  </si>
  <si>
    <t>iShares Russell Midcap Growth ETF</t>
  </si>
  <si>
    <t>IWS</t>
  </si>
  <si>
    <t>iShares Russell Mid-Cap Value ETF</t>
  </si>
  <si>
    <t>AVGE</t>
  </si>
  <si>
    <t>American Century ETF Trust Avantis All Equity Markets ETF</t>
  </si>
  <si>
    <t>8.96%</t>
  </si>
  <si>
    <t>AVDE</t>
  </si>
  <si>
    <t>Avantis International Equity ETF</t>
  </si>
  <si>
    <t>12.85%</t>
  </si>
  <si>
    <t>MDY</t>
  </si>
  <si>
    <t>SPDR S&amp;P MIDCAP 400 ETF Trust</t>
  </si>
  <si>
    <t>1995-05-03</t>
  </si>
  <si>
    <t>PFFD</t>
  </si>
  <si>
    <t>Global X U.S. Preferred ETF</t>
  </si>
  <si>
    <t>DFIC</t>
  </si>
  <si>
    <t xml:space="preserve">Dimensional ETF Trust Dimensional International Core Equity 2 </t>
  </si>
  <si>
    <t>ISCF</t>
  </si>
  <si>
    <t>iShares International Small-Cap Equity Factor ETF</t>
  </si>
  <si>
    <t>2015-04-27</t>
  </si>
  <si>
    <t>AVSD</t>
  </si>
  <si>
    <t>American Century ETF Trust Avantis Responsible International E</t>
  </si>
  <si>
    <t>15.26%</t>
  </si>
  <si>
    <t>GSY</t>
  </si>
  <si>
    <t>Invesco Ultra Short Duration ETF</t>
  </si>
  <si>
    <t>BKHY</t>
  </si>
  <si>
    <t>BNY Mellon High Yield ETF</t>
  </si>
  <si>
    <t>0.91%</t>
  </si>
  <si>
    <t>DFLV</t>
  </si>
  <si>
    <t>Dimensional ETF Trust Dimensional US Large Cap Value ETF</t>
  </si>
  <si>
    <t>DFGP</t>
  </si>
  <si>
    <t>Dimensional Global Core Plus Fixed Income ETF</t>
  </si>
  <si>
    <t>PFIG</t>
  </si>
  <si>
    <t>Invesco Fundamental Investment Grade Corporate Bond  ETF</t>
  </si>
  <si>
    <t>JMBS</t>
  </si>
  <si>
    <t>Janus Henderson Mortgage-Backed Securities ETF</t>
  </si>
  <si>
    <t>DFGR</t>
  </si>
  <si>
    <t>Dimensional ETF Trust Dimensional Global Real Estate ETF</t>
  </si>
  <si>
    <t>BRRR</t>
  </si>
  <si>
    <t>Coinshares Valkyrie Bitcoin Fund</t>
  </si>
  <si>
    <t>Valkyrie Digital Assets LLC</t>
  </si>
  <si>
    <t>47.47%</t>
  </si>
  <si>
    <t>IBIT</t>
  </si>
  <si>
    <t>iShares Bitcoin Trust ETF</t>
  </si>
  <si>
    <t>2024-01-04</t>
  </si>
  <si>
    <t>WEED</t>
  </si>
  <si>
    <t>Listed Funds Trust Roundhill Cannabis ETF</t>
  </si>
  <si>
    <t>AVMA</t>
  </si>
  <si>
    <t>American Century ETF Trust Avantis Moderate Allocation ETF</t>
  </si>
  <si>
    <t>6.65%</t>
  </si>
  <si>
    <t>NULC</t>
  </si>
  <si>
    <t>Nuveen ESG Large-Cap ETF</t>
  </si>
  <si>
    <t>DFUV</t>
  </si>
  <si>
    <t>Dimensional ETF Trust Dimensional US Marketwide Value ETF</t>
  </si>
  <si>
    <t>1998-12-15</t>
  </si>
  <si>
    <t>ONEQ</t>
  </si>
  <si>
    <t>Fidelity Nasdaq Composite Index ETF</t>
  </si>
  <si>
    <t>2003-09-24</t>
  </si>
  <si>
    <t>DUHP</t>
  </si>
  <si>
    <t>Dimensional ETF Trust Dimensional US High Profitability ETF</t>
  </si>
  <si>
    <t>ESGD</t>
  </si>
  <si>
    <t>iShares ESG Aware MSCI EAFE ETF</t>
  </si>
  <si>
    <t>ARKB</t>
  </si>
  <si>
    <t>ARK 21Shares Bitcoin ETF Common Shares of Beneficial Interests</t>
  </si>
  <si>
    <t>47.59%</t>
  </si>
  <si>
    <t>CETH</t>
  </si>
  <si>
    <t>21Shares Core Ethereum ETF</t>
  </si>
  <si>
    <t>21Shares US LLC</t>
  </si>
  <si>
    <t>-28.22%</t>
  </si>
  <si>
    <t>GSID</t>
  </si>
  <si>
    <t>Goldman Sachs MarketBeta International Equity ETF</t>
  </si>
  <si>
    <t>PSWD</t>
  </si>
  <si>
    <t>Xtrackers Cybersecurity Select Equity ETF</t>
  </si>
  <si>
    <t>JLQD</t>
  </si>
  <si>
    <t>Janus Henderson Corporate Bond ETF</t>
  </si>
  <si>
    <t>MIG</t>
  </si>
  <si>
    <t>VanEck Moody's Analytics IG Corporate Bond ETF</t>
  </si>
  <si>
    <t>ONEO</t>
  </si>
  <si>
    <t>SPDR Russell 1000 Momentum Focus ETF</t>
  </si>
  <si>
    <t>MYMJ</t>
  </si>
  <si>
    <t>SPDR SSGA My2030 Municipal Bond ETF</t>
  </si>
  <si>
    <t>Muni Target Maturity</t>
  </si>
  <si>
    <t>MYMI</t>
  </si>
  <si>
    <t>SPDR SSGA My2029 Municipal Bond ETF</t>
  </si>
  <si>
    <t>MYMF</t>
  </si>
  <si>
    <t>SPDR SSGA My2026 Municipal Bond ETF</t>
  </si>
  <si>
    <t>ULVM</t>
  </si>
  <si>
    <t>VictoryShares US Value Momentum ETF</t>
  </si>
  <si>
    <t>MYMG</t>
  </si>
  <si>
    <t>SPDR SSGA My2027 Municipal Bond ETF</t>
  </si>
  <si>
    <t>CSHP</t>
  </si>
  <si>
    <t>iShares Enhanced Short-Term Bond Active ETF</t>
  </si>
  <si>
    <t xml:space="preserve">Fixed Income - Short Term </t>
  </si>
  <si>
    <t>HYUP</t>
  </si>
  <si>
    <t>Xtrackers High Beta High Yield Bond ETF</t>
  </si>
  <si>
    <t>MYMH</t>
  </si>
  <si>
    <t>SPDR SSGA My2028 Municipal Bond ETF</t>
  </si>
  <si>
    <t>BHYB</t>
  </si>
  <si>
    <t>DBX ETF Trust Xtrackers USD High Yield BB-B ex Financials ETF</t>
  </si>
  <si>
    <t>0.44%</t>
  </si>
  <si>
    <t>OPER</t>
  </si>
  <si>
    <t>ETF Series Solutions ETF ClearShares Ultra-Short Maturity ETF</t>
  </si>
  <si>
    <t>PMMF</t>
  </si>
  <si>
    <t>BlackRock ETF Trust iShares Prime Money Market ETF</t>
  </si>
  <si>
    <t>GMMF</t>
  </si>
  <si>
    <t>BlackRock ETF Trust iShares Government Money Market ETF</t>
  </si>
  <si>
    <t>Fixed Income - MMKT</t>
  </si>
  <si>
    <t>FLDB</t>
  </si>
  <si>
    <t>Fidelity Low Duration Bond ETF</t>
  </si>
  <si>
    <t>CLOA</t>
  </si>
  <si>
    <t>iShares AAA CLO Active ETF</t>
  </si>
  <si>
    <t>JAAA</t>
  </si>
  <si>
    <t>Janus Henderson AAA CLO ETF</t>
  </si>
  <si>
    <t>KCSH</t>
  </si>
  <si>
    <t>KraneShares Trust KraneShares Sustainable Ultra Short Duration</t>
  </si>
  <si>
    <t>SOFR</t>
  </si>
  <si>
    <t>Amplify ETF Trust Amplify Samsung SOFR ETF</t>
  </si>
  <si>
    <t>ULST</t>
  </si>
  <si>
    <t>SPDR SSGA Ultra Short Term Bond ETF</t>
  </si>
  <si>
    <t>SHM</t>
  </si>
  <si>
    <t>SPDR Nuveen ICE Short Term Municipal Bond ETF</t>
  </si>
  <si>
    <t>2007-10-09</t>
  </si>
  <si>
    <t>PSQA</t>
  </si>
  <si>
    <t>Palmer Square Funds Trust Palmer Square CLO Senior Debt ETF</t>
  </si>
  <si>
    <t>TUSB</t>
  </si>
  <si>
    <t>Thrivent ETF Trust Thrivent Ultra Short Bond ETF</t>
  </si>
  <si>
    <t>CALI</t>
  </si>
  <si>
    <t>iShares Short-Term California Muni Active ETF</t>
  </si>
  <si>
    <t>STPZ</t>
  </si>
  <si>
    <t>PIMCO 1-5 Year U.S. TIPS Index Exchange-Traded Fund</t>
  </si>
  <si>
    <t>2009-08-19</t>
  </si>
  <si>
    <t>QDIV</t>
  </si>
  <si>
    <t>Global X S&amp;P 500 Quality Dividend ETF</t>
  </si>
  <si>
    <t>CLOX</t>
  </si>
  <si>
    <t>Eldridge AAA CLO ETF</t>
  </si>
  <si>
    <t>2023-07-17</t>
  </si>
  <si>
    <t>FSLD</t>
  </si>
  <si>
    <t>Fidelity Merrimack Street Trust Fidelity Sustainable Low Durat</t>
  </si>
  <si>
    <t>MBSD</t>
  </si>
  <si>
    <t>FlexShares Trust FlexShares Disciplined Duration MBS Index Fun</t>
  </si>
  <si>
    <t>2014-09-02</t>
  </si>
  <si>
    <t>HYDW</t>
  </si>
  <si>
    <t>Xtrackers Low Beta High Yield Bond ETF</t>
  </si>
  <si>
    <t>XBB</t>
  </si>
  <si>
    <t>BondBloxx ETF Trust BondBloxx BB-Rated USD High Yield Corporat</t>
  </si>
  <si>
    <t>SHYL</t>
  </si>
  <si>
    <t>Xtrackers Short Duration High Yield Bond ETF</t>
  </si>
  <si>
    <t>2018-01-08</t>
  </si>
  <si>
    <t>GRNB</t>
  </si>
  <si>
    <t>VanEck Green Bond ETF</t>
  </si>
  <si>
    <t>2017-03-02</t>
  </si>
  <si>
    <t>QQJG</t>
  </si>
  <si>
    <t>Invesco ESG NASDAQ Next Gen 100 ETF</t>
  </si>
  <si>
    <t>2021-10-26</t>
  </si>
  <si>
    <t>IWX</t>
  </si>
  <si>
    <t>iShares Russell Top 200 Value ETF</t>
  </si>
  <si>
    <t>TIPZ</t>
  </si>
  <si>
    <t>PIMCO Broad U.S. TIPS Index Exchange-Traded Fund</t>
  </si>
  <si>
    <t>2009-09-02</t>
  </si>
  <si>
    <t>GBF</t>
  </si>
  <si>
    <t>iShares Government/Credit Bond ETF</t>
  </si>
  <si>
    <t>2007-01-04</t>
  </si>
  <si>
    <t>AGZ</t>
  </si>
  <si>
    <t>iShares  Agency Bond ETF</t>
  </si>
  <si>
    <t>0.47%</t>
  </si>
  <si>
    <t>BGRN</t>
  </si>
  <si>
    <t>iShares USD Green Bond ETF</t>
  </si>
  <si>
    <t>2018-11-12</t>
  </si>
  <si>
    <t>ACWV</t>
  </si>
  <si>
    <t>iShares MSCI Global Min Vol Factor ETF</t>
  </si>
  <si>
    <t>12.70%</t>
  </si>
  <si>
    <t>GVI</t>
  </si>
  <si>
    <t>iShares Intermediate Government/Credit Bond ETF</t>
  </si>
  <si>
    <t>Fixed Income - Treasuries/Credit</t>
  </si>
  <si>
    <t>SMMV</t>
  </si>
  <si>
    <t>iShares MSCI USA Small-Cap Min Vol Factor ETF</t>
  </si>
  <si>
    <t>ONEY</t>
  </si>
  <si>
    <t>SPDR Russell 1000 Yield Focus ETF</t>
  </si>
  <si>
    <t>2015-12-01</t>
  </si>
  <si>
    <t>ICVT</t>
  </si>
  <si>
    <t>iShares Convertible Bond ETF</t>
  </si>
  <si>
    <t>2015-06-01</t>
  </si>
  <si>
    <t>ONEV</t>
  </si>
  <si>
    <t>SPDR Russell 1000 Low Volatility Focus ETF</t>
  </si>
  <si>
    <t>EQAL</t>
  </si>
  <si>
    <t>Invesco Russell 1000 Equal Weight ETF</t>
  </si>
  <si>
    <t>2014-12-22</t>
  </si>
  <si>
    <t>VPLS</t>
  </si>
  <si>
    <t>Vanguard Core Plus Bond ETF</t>
  </si>
  <si>
    <t>Vanguard</t>
  </si>
  <si>
    <t>DFGX</t>
  </si>
  <si>
    <t>Dimensional Global ex US Core Fixed Income ETF</t>
  </si>
  <si>
    <t>IYY</t>
  </si>
  <si>
    <t>iShares Dow Jones U.S. ETF</t>
  </si>
  <si>
    <t>RSP</t>
  </si>
  <si>
    <t>Invesco S&amp;P 500 Equal Weight ETF</t>
  </si>
  <si>
    <t>DGCB</t>
  </si>
  <si>
    <t>Dimensional Global Credit ETF</t>
  </si>
  <si>
    <t>IWV</t>
  </si>
  <si>
    <t>iShares Russell 3000 ETF</t>
  </si>
  <si>
    <t>JUST</t>
  </si>
  <si>
    <t>Goldman Sachs JUST U.S. Large Cap Equity ETF</t>
  </si>
  <si>
    <t>2018-06-06</t>
  </si>
  <si>
    <t>SPYX</t>
  </si>
  <si>
    <t>SPDR S&amp;P 500 Fossil Fuel Reserves Free ETF</t>
  </si>
  <si>
    <t>QTOP</t>
  </si>
  <si>
    <t>iShares Nasdaq Top 30 Stocks ETF</t>
  </si>
  <si>
    <t>DFVE</t>
  </si>
  <si>
    <t>DoubleLine ETF Trust DoubleLine Fortune 500 Equal Weight ETF</t>
  </si>
  <si>
    <t>EFAV</t>
  </si>
  <si>
    <t>iShares MSCI EAFE Min Vol Factor ETF</t>
  </si>
  <si>
    <t>XLG</t>
  </si>
  <si>
    <t>Invesco S&amp;P 500 Top 50 ETF</t>
  </si>
  <si>
    <t>2005-05-03</t>
  </si>
  <si>
    <t>QQQ</t>
  </si>
  <si>
    <t>Invesco QQQ Trust Series 1</t>
  </si>
  <si>
    <t>1999-03-09</t>
  </si>
  <si>
    <t>NTSX</t>
  </si>
  <si>
    <t>WisdomTree U.S. Efficient Core Fund</t>
  </si>
  <si>
    <t>2018-08-01</t>
  </si>
  <si>
    <t>OEF</t>
  </si>
  <si>
    <t>iShares S&amp;P 100 ETF</t>
  </si>
  <si>
    <t>2000-10-22</t>
  </si>
  <si>
    <t>RSPE</t>
  </si>
  <si>
    <t>Invesco ESG S&amp;P 500 Equal Weight ETF</t>
  </si>
  <si>
    <t>IWY</t>
  </si>
  <si>
    <t>iShares Russell Top 200 Growth ETF</t>
  </si>
  <si>
    <t>TOPT</t>
  </si>
  <si>
    <t>iShares Trust iShares Top 20 U.S. Stocks ETF</t>
  </si>
  <si>
    <t>GLOF</t>
  </si>
  <si>
    <t>iShares Global Equity Factor ETF</t>
  </si>
  <si>
    <t>KOMP</t>
  </si>
  <si>
    <t>SPDR S&amp;P Kensho New Economies Composite ETF</t>
  </si>
  <si>
    <t>AVMV</t>
  </si>
  <si>
    <t>American Century ETF Trust Avantis U.S. Mid Cap Value ETF</t>
  </si>
  <si>
    <t>7.35%</t>
  </si>
  <si>
    <t>SHE</t>
  </si>
  <si>
    <t>SPDR MSCI USA Gender Diversity ETF</t>
  </si>
  <si>
    <t>2016-03-06</t>
  </si>
  <si>
    <t>CRBN</t>
  </si>
  <si>
    <t>iShares MSCI ACWI Low Carbon Target ETF</t>
  </si>
  <si>
    <t>2014-12-07</t>
  </si>
  <si>
    <t>HFXI</t>
  </si>
  <si>
    <t>NYLI FTSE International Equity Currency Neutral ETF</t>
  </si>
  <si>
    <t>QNXT</t>
  </si>
  <si>
    <t>iShares Nasdaq-100 ex Top 30 ETF</t>
  </si>
  <si>
    <t>LTPZ</t>
  </si>
  <si>
    <t>Pimco 15  Year U.S. TIPS Index Exchange-Traded Fund</t>
  </si>
  <si>
    <t>LCTD</t>
  </si>
  <si>
    <t>BlackRock World ex U.S. Carbon Transition Readiness ETF</t>
  </si>
  <si>
    <t>SVAL</t>
  </si>
  <si>
    <t>iShares US Small Cap Value Factor ETF</t>
  </si>
  <si>
    <t>HODL</t>
  </si>
  <si>
    <t>VanEck Bitcoin Trust Common Shares of Beneficial Interest</t>
  </si>
  <si>
    <t>QQMG</t>
  </si>
  <si>
    <t>Invesco ESG NASDAQ 100 ETF</t>
  </si>
  <si>
    <t>DAX</t>
  </si>
  <si>
    <t>Global X DAX Germany ETF</t>
  </si>
  <si>
    <t>GSSC</t>
  </si>
  <si>
    <t>GS ActiveBeta U.S. Small Cap Equity ETF</t>
  </si>
  <si>
    <t>BTCW</t>
  </si>
  <si>
    <t>WisdomTree Bitcoin Fund Common Shares of Beneficial Interest</t>
  </si>
  <si>
    <t>47.64%</t>
  </si>
  <si>
    <t>2024-01-07</t>
  </si>
  <si>
    <t>EFAX</t>
  </si>
  <si>
    <t>SPDR MSCI EAFE Fossil Fuel Reserves Free ETF</t>
  </si>
  <si>
    <t>QQQS</t>
  </si>
  <si>
    <t>Invesco Nasdaq Future Gen 200 ETF</t>
  </si>
  <si>
    <t>BBBL</t>
  </si>
  <si>
    <t>BondBloxx ETF Trust BondBloxx BBB Rated 10+ Year Corporate Bon</t>
  </si>
  <si>
    <t>-4.50%</t>
  </si>
  <si>
    <t>XIDV</t>
  </si>
  <si>
    <t>Franklin Templeton ETF Trust Franklin International Dividend M</t>
  </si>
  <si>
    <t>PAB</t>
  </si>
  <si>
    <t>PGIM Active Aggregate Bond ETF</t>
  </si>
  <si>
    <t>2021-04-11</t>
  </si>
  <si>
    <t>AFIX</t>
  </si>
  <si>
    <t>Allspring Exchange-Traded Funds Trust Allspring Broad Market C</t>
  </si>
  <si>
    <t>-1.88%</t>
  </si>
  <si>
    <t>BBBI</t>
  </si>
  <si>
    <t>BondBloxx ETF Trust BondBloxx BBB Rated 5-10 Year Corporate Bo</t>
  </si>
  <si>
    <t>0.71%</t>
  </si>
  <si>
    <t>EAOR</t>
  </si>
  <si>
    <t>iShares ESG Aware 60/40 Balanced Allocation ETF</t>
  </si>
  <si>
    <t>2020-06-11</t>
  </si>
  <si>
    <t>BBCA</t>
  </si>
  <si>
    <t>JPMorgan BetaBuilders Canada ETF</t>
  </si>
  <si>
    <t>19.64%</t>
  </si>
  <si>
    <t>PAAA</t>
  </si>
  <si>
    <t>PGIM ETF Trust PGIM AAA CLO ETF</t>
  </si>
  <si>
    <t>BOXX</t>
  </si>
  <si>
    <t>EA Series Trust Alpha Architect 1-3 Month Box ETF</t>
  </si>
  <si>
    <t>4.60%</t>
  </si>
  <si>
    <t>2022-12-26</t>
  </si>
  <si>
    <t>EVSM</t>
  </si>
  <si>
    <t xml:space="preserve">Morgan Stanley ETF Trust Eaton Vance Short Duration Municipal </t>
  </si>
  <si>
    <t>2018-12-18</t>
  </si>
  <si>
    <t>DFCA</t>
  </si>
  <si>
    <t>Dimensional ETF Trust Dimensional California Municipal Bond ET</t>
  </si>
  <si>
    <t>2023-06-25</t>
  </si>
  <si>
    <t>ICLO</t>
  </si>
  <si>
    <t>Invesco Actively Managed Exchange-Traded Fund Trus Invesco AAA</t>
  </si>
  <si>
    <t>FDEV</t>
  </si>
  <si>
    <t>NUAG</t>
  </si>
  <si>
    <t>Nuveen Enhanced Yield U.S. Aggregate Bond ETF</t>
  </si>
  <si>
    <t>2016-09-13</t>
  </si>
  <si>
    <t>BBBS</t>
  </si>
  <si>
    <t>BondBloxx ETF Trust BondBloxx BBB Rated 1-5 Year Corporate Bon</t>
  </si>
  <si>
    <t>1.19%</t>
  </si>
  <si>
    <t>REVS</t>
  </si>
  <si>
    <t>Columbia Research Enhanced Value ETF</t>
  </si>
  <si>
    <t>FELV</t>
  </si>
  <si>
    <t>Fidelity Covington Trust Fidelity Enhanced Large Cap Value ETF</t>
  </si>
  <si>
    <t>2007-04-18</t>
  </si>
  <si>
    <t>FLBR</t>
  </si>
  <si>
    <t>Franklin FTSE Brazil ETF</t>
  </si>
  <si>
    <t>2017-11-02</t>
  </si>
  <si>
    <t>IUS</t>
  </si>
  <si>
    <t>Invesco RAFI Strategic US ETF</t>
  </si>
  <si>
    <t>IWD</t>
  </si>
  <si>
    <t>iShares Russell 1000 Value ETF</t>
  </si>
  <si>
    <t>HDUS</t>
  </si>
  <si>
    <t>Lattice Strategies Trust Hartford Disciplined US Equity ETF</t>
  </si>
  <si>
    <t>ROUS</t>
  </si>
  <si>
    <t>Hartford Multifactor U.S. Equity ETF</t>
  </si>
  <si>
    <t>BBJP</t>
  </si>
  <si>
    <t>JPMorgan BetaBuilders Japan ETF</t>
  </si>
  <si>
    <t>6.17%</t>
  </si>
  <si>
    <t>2018-06-14</t>
  </si>
  <si>
    <t>IWR</t>
  </si>
  <si>
    <t>iShares Russell Mid-Cap ETF</t>
  </si>
  <si>
    <t>FELC</t>
  </si>
  <si>
    <t>Fidelity Covington Trust Fidelity Enhanced Large Cap Core ETF</t>
  </si>
  <si>
    <t>FIVA</t>
  </si>
  <si>
    <t>Fidelity International Value Factor ETF</t>
  </si>
  <si>
    <t>DFAR</t>
  </si>
  <si>
    <t>Dimensional ETF Trust Dimensional US Real Estate ETF</t>
  </si>
  <si>
    <t>IG</t>
  </si>
  <si>
    <t>Principal Investment Grade Corporate Active ETF</t>
  </si>
  <si>
    <t>BBAX</t>
  </si>
  <si>
    <t xml:space="preserve">JPMorgan BetaBuilders Developed Asia Pacific-ex Japan ETF </t>
  </si>
  <si>
    <t>8.30%</t>
  </si>
  <si>
    <t>IWF</t>
  </si>
  <si>
    <t>iShares Russell 1000 Growth ETF</t>
  </si>
  <si>
    <t>IBBQ</t>
  </si>
  <si>
    <t>Invesco Nasdaq Biotechnology ETF</t>
  </si>
  <si>
    <t>2021-06-10</t>
  </si>
  <si>
    <t>FIDI</t>
  </si>
  <si>
    <t>Fidelity International High Dividend ETF</t>
  </si>
  <si>
    <t>FELG</t>
  </si>
  <si>
    <t>Fidelity Covington Trust Fidelity Enhanced Large Cap Growth ET</t>
  </si>
  <si>
    <t>DFVX</t>
  </si>
  <si>
    <t>Dimensional ETF Trust Dimensional US Large Cap Vector ETF</t>
  </si>
  <si>
    <t>FLLA</t>
  </si>
  <si>
    <t>Franklin FTSE Latin America ETF</t>
  </si>
  <si>
    <t>FLMX</t>
  </si>
  <si>
    <t>Franklin FTSE Mexico ETF</t>
  </si>
  <si>
    <t>IWM</t>
  </si>
  <si>
    <t>iShares Russell 2000 ETF</t>
  </si>
  <si>
    <t>QARP</t>
  </si>
  <si>
    <t>Xtrackers Russell 1000 US Quality at a Reasonable Price ETF ET</t>
  </si>
  <si>
    <t>2018-04-03</t>
  </si>
  <si>
    <t>EZBC</t>
  </si>
  <si>
    <t>Franklin Templeton Digital Holdings Trust Shares of Franklin B</t>
  </si>
  <si>
    <t>FLIN</t>
  </si>
  <si>
    <t>Franklin FTSE India ETF</t>
  </si>
  <si>
    <t>2018-02-05</t>
  </si>
  <si>
    <t>FLTW</t>
  </si>
  <si>
    <t>Franklin FTSE Taiwan ETF</t>
  </si>
  <si>
    <t>2017-11-01</t>
  </si>
  <si>
    <t>DIEM</t>
  </si>
  <si>
    <t>Franklin Emerging Market Core Dividend Tilt Index ETF</t>
  </si>
  <si>
    <t>2016-05-31</t>
  </si>
  <si>
    <t>FLCH</t>
  </si>
  <si>
    <t>Franklin FTSE China ETF</t>
  </si>
  <si>
    <t>SOXQ</t>
  </si>
  <si>
    <t>Invesco PHLX Semiconductor ETF</t>
  </si>
  <si>
    <t>FLAX</t>
  </si>
  <si>
    <t>Franklin FTSE Asia ex Japan ETF</t>
  </si>
  <si>
    <t>EZET</t>
  </si>
  <si>
    <t>Franklin Ethereum ETF Franklin Ethereum ETF</t>
  </si>
  <si>
    <t>AAAU</t>
  </si>
  <si>
    <t>Goldman Sachs Physical Gold ETF Shares</t>
  </si>
  <si>
    <t>39.39%</t>
  </si>
  <si>
    <t>ESMV</t>
  </si>
  <si>
    <t>iShares ESG Optimized MSCI USA Min Vol Factor ETF</t>
  </si>
  <si>
    <t>ELQD</t>
  </si>
  <si>
    <t>iShares ESG Advanced Investment Grade Corporate Bond ETF</t>
  </si>
  <si>
    <t>WRND</t>
  </si>
  <si>
    <t>NYLI Global Equity R&amp;D Leaders ETF</t>
  </si>
  <si>
    <t>2022-02-07</t>
  </si>
  <si>
    <t>QIG</t>
  </si>
  <si>
    <t>WisdomTree U.S. Corporate Bond Fund</t>
  </si>
  <si>
    <t>EVUS</t>
  </si>
  <si>
    <t>iShares Trust iShares ESG Aware MSCI USA Value ETF</t>
  </si>
  <si>
    <t>EAOM</t>
  </si>
  <si>
    <t>iShares ESG Aware 40/60 Moderate Allocation ETF</t>
  </si>
  <si>
    <t>EAOK</t>
  </si>
  <si>
    <t>iShares ESG Aware 30/70 Conservative Allocation ETF</t>
  </si>
  <si>
    <t>EGUS</t>
  </si>
  <si>
    <t>iShares Trust iShares ESG Aware MSCI USA Growth ETF</t>
  </si>
  <si>
    <t>QSIG</t>
  </si>
  <si>
    <t>WisdomTree U.S. Short Term Corporate Bond Fund</t>
  </si>
  <si>
    <t>BSSX</t>
  </si>
  <si>
    <t>Invesco BulletShares 2033 Municipal Bond ETF</t>
  </si>
  <si>
    <t>-4.17%</t>
  </si>
  <si>
    <t>IBMN</t>
  </si>
  <si>
    <t>iShares iBonds Dec 2025 Term Muni Bond ETF</t>
  </si>
  <si>
    <t>BSMP</t>
  </si>
  <si>
    <t>Invesco BulletShares 2025 Municipal Bond ETF</t>
  </si>
  <si>
    <t>0.84%</t>
  </si>
  <si>
    <t>GXUS</t>
  </si>
  <si>
    <t>Goldman Sachs ETF Trust II Goldman Sachs MarketBeta Total Inte</t>
  </si>
  <si>
    <t>IBMO</t>
  </si>
  <si>
    <t>iShares iBonds Dec 2026 Term Muni Bond ETF</t>
  </si>
  <si>
    <t>GMUB</t>
  </si>
  <si>
    <t>Goldman Sachs ETF Trust Goldman Sachs Municipal Income ETF</t>
  </si>
  <si>
    <t>IBMR</t>
  </si>
  <si>
    <t>iShares Trust iShares iBonds Dec 2029 Term Muni Bond ETF</t>
  </si>
  <si>
    <t>IBMQ</t>
  </si>
  <si>
    <t>iShares iBonds Dec 2028 Term Muni Bond ETF</t>
  </si>
  <si>
    <t>BSMR</t>
  </si>
  <si>
    <t>Invesco BulletShares 2027 Municipal Bond ETF</t>
  </si>
  <si>
    <t>-0.75%</t>
  </si>
  <si>
    <t>IBMS</t>
  </si>
  <si>
    <t>iShares Trust iShares iBonds Dec 2030 Term Muni Bond ETF</t>
  </si>
  <si>
    <t>BSMQ</t>
  </si>
  <si>
    <t>Invesco BulletShares 2026 Municipal Bond ETF</t>
  </si>
  <si>
    <t>0.00%</t>
  </si>
  <si>
    <t>JPUS</t>
  </si>
  <si>
    <t>JPMorgan Diversified Return U.S. Equity ETF</t>
  </si>
  <si>
    <t>2015-09-28</t>
  </si>
  <si>
    <t>IBMP</t>
  </si>
  <si>
    <t>iShares iBonds Dec 2027 Term Muni Bond ETF</t>
  </si>
  <si>
    <t>2019-04-08</t>
  </si>
  <si>
    <t>CGUI</t>
  </si>
  <si>
    <t>Capital Group Ultra Short Income ETF</t>
  </si>
  <si>
    <t>675.23%</t>
  </si>
  <si>
    <t>TDTT</t>
  </si>
  <si>
    <t>FlexShares iBoxx 3 Year Target Duration TIPS Index Fund</t>
  </si>
  <si>
    <t>2011-09-18</t>
  </si>
  <si>
    <t>BSMT</t>
  </si>
  <si>
    <t>Invesco BulletShares 2029 Municipal Bond ETF</t>
  </si>
  <si>
    <t>-1.89%</t>
  </si>
  <si>
    <t>BSMS</t>
  </si>
  <si>
    <t>Invesco BulletShares 2028 Municipal Bond ETF</t>
  </si>
  <si>
    <t>-0.68%</t>
  </si>
  <si>
    <t>BSMV</t>
  </si>
  <si>
    <t>Invesco BulletShares 2031 Municipal Bond ETF</t>
  </si>
  <si>
    <t>-3.16%</t>
  </si>
  <si>
    <t>BSMU</t>
  </si>
  <si>
    <t>Invesco BulletShares 2030 Municipal Bond ETF</t>
  </si>
  <si>
    <t>-2.20%</t>
  </si>
  <si>
    <t>BSMW</t>
  </si>
  <si>
    <t>Invesco BulletShares 2032 Municipal Bond ETF</t>
  </si>
  <si>
    <t>-3.72%</t>
  </si>
  <si>
    <t>2023-02-28</t>
  </si>
  <si>
    <t>TDTF</t>
  </si>
  <si>
    <t>FlexShares iBoxx 5 Year Target Duration TIPS Index Fund</t>
  </si>
  <si>
    <t>ITM</t>
  </si>
  <si>
    <t>VanEck ETF Trust VanEck Intermediate Muni ETF</t>
  </si>
  <si>
    <t>IVE</t>
  </si>
  <si>
    <t>iShares S&amp;P 500 Value ETF</t>
  </si>
  <si>
    <t>TIP</t>
  </si>
  <si>
    <t>iShares TIPS Bond ETF</t>
  </si>
  <si>
    <t>2003-12-03</t>
  </si>
  <si>
    <t>LQDI</t>
  </si>
  <si>
    <t>iShares Inflation Hedged Corporate Bond ETF</t>
  </si>
  <si>
    <t>Fixed Income - Inflation Corporate Bonds</t>
  </si>
  <si>
    <t>2018-05-07</t>
  </si>
  <si>
    <t>IETC</t>
  </si>
  <si>
    <t>iShares U.S. Tech Independence Focused ETF</t>
  </si>
  <si>
    <t>2018-03-20</t>
  </si>
  <si>
    <t>IGEB</t>
  </si>
  <si>
    <t>iShares Investment Grade Systematic Bond ETF</t>
  </si>
  <si>
    <t>Fixed Income - Systematic Corporate Bonds</t>
  </si>
  <si>
    <t>SUSC</t>
  </si>
  <si>
    <t>iShares ESG Aware USD Corporate Bond ETF</t>
  </si>
  <si>
    <t>Fixed Income - ESG Corporate Bonds</t>
  </si>
  <si>
    <t>STXV</t>
  </si>
  <si>
    <t>EA Series Trust Strive 1000 Value ETF</t>
  </si>
  <si>
    <t>IJJ</t>
  </si>
  <si>
    <t>iShares S&amp;P Mid-Cap 400 Value ETF</t>
  </si>
  <si>
    <t>2000-07-23</t>
  </si>
  <si>
    <t>BSMY</t>
  </si>
  <si>
    <t>Invesco BulletShares 2034 Municipal Bond ETF</t>
  </si>
  <si>
    <t>-6.26%</t>
  </si>
  <si>
    <t>IVW</t>
  </si>
  <si>
    <t>iShares S&amp;P 500 Growth ETF</t>
  </si>
  <si>
    <t>STXG</t>
  </si>
  <si>
    <t>EA Series Trust Strive 1000 Growth ETF</t>
  </si>
  <si>
    <t>AVMC</t>
  </si>
  <si>
    <t>American Century ETF Trust Avantis U.S. Mid Cap Equity ETF</t>
  </si>
  <si>
    <t>8.93%</t>
  </si>
  <si>
    <t>VFMF</t>
  </si>
  <si>
    <t>Vanguard U.S. Multifactor ETF</t>
  </si>
  <si>
    <t>DFAI</t>
  </si>
  <si>
    <t>Dimensional International Core Equity Market ETF</t>
  </si>
  <si>
    <t>EAOA</t>
  </si>
  <si>
    <t>iShares ESG Aware 80/20 Aggressive Allocation ETF</t>
  </si>
  <si>
    <t>Global Aggressive Allocation</t>
  </si>
  <si>
    <t>TOV</t>
  </si>
  <si>
    <t>EA Series Trust JLens 500 Jewish Advocacy U.S. ETF</t>
  </si>
  <si>
    <t>JLens</t>
  </si>
  <si>
    <t>IEDI</t>
  </si>
  <si>
    <t>iShares U.S. Consumer Focused ETF</t>
  </si>
  <si>
    <t>FEAC</t>
  </si>
  <si>
    <t>Fidelity Covington Trust Fidelity Enhanced U.S. All-Cap Equity</t>
  </si>
  <si>
    <t>STXM</t>
  </si>
  <si>
    <t>EA Series Trust Strive Mid-Cap ETF</t>
  </si>
  <si>
    <t>STXK</t>
  </si>
  <si>
    <t>EA Series Trust Strive Small-Cap ETF</t>
  </si>
  <si>
    <t>CVIE</t>
  </si>
  <si>
    <t>Morgan Stanley ETF Trust Calvert International Responsible Ind</t>
  </si>
  <si>
    <t>IJT</t>
  </si>
  <si>
    <t>iShares S&amp;P SmallCap 600 Growth ETF</t>
  </si>
  <si>
    <t>IJS</t>
  </si>
  <si>
    <t>iShares S&amp;P SmallCap 600 Value ETF</t>
  </si>
  <si>
    <t>QLVE</t>
  </si>
  <si>
    <t>FlexShares Emerging Markets  Quality Low Volatility Index Fund</t>
  </si>
  <si>
    <t>BAR</t>
  </si>
  <si>
    <t>GraniteShares Gold Trust</t>
  </si>
  <si>
    <t>39.50%</t>
  </si>
  <si>
    <t>2017-08-22</t>
  </si>
  <si>
    <t>SGOL</t>
  </si>
  <si>
    <t>abrdn Physical Gold Shares ETF</t>
  </si>
  <si>
    <t>2009-09-08</t>
  </si>
  <si>
    <t>LDEM</t>
  </si>
  <si>
    <t>iShares ESG MSCI EM Leaders ETF</t>
  </si>
  <si>
    <t>2020-02-04</t>
  </si>
  <si>
    <t>JMST</t>
  </si>
  <si>
    <t>JPMorgan Ultra-Short Municipal Income ETF</t>
  </si>
  <si>
    <t>EVSB</t>
  </si>
  <si>
    <t>Morgan Stanley ETF Trust Eaton Vance Ultra-Short Income ETF</t>
  </si>
  <si>
    <t>NUSB</t>
  </si>
  <si>
    <t>Nuveen Ultra Short Income ETF</t>
  </si>
  <si>
    <t>JPST</t>
  </si>
  <si>
    <t>JPMorgan Ultra-Short Income ETF</t>
  </si>
  <si>
    <t>2017-05-16</t>
  </si>
  <si>
    <t>TBUX</t>
  </si>
  <si>
    <t>T. Rowe Price Ultra Short-Term Bond ETF</t>
  </si>
  <si>
    <t>DFNM</t>
  </si>
  <si>
    <t>Dimensional ETF Trust Dimensional National Municipal Bond ETF</t>
  </si>
  <si>
    <t>JMUB</t>
  </si>
  <si>
    <t>JPMorgan Municipal ETF</t>
  </si>
  <si>
    <t>MTBA</t>
  </si>
  <si>
    <t>Simplify Exchange Traded Funds Simplify MBS ETF</t>
  </si>
  <si>
    <t>BYLD</t>
  </si>
  <si>
    <t>iShares Yield Optimized Bond ETF</t>
  </si>
  <si>
    <t>0.14%</t>
  </si>
  <si>
    <t>2014-04-21</t>
  </si>
  <si>
    <t>DFCF</t>
  </si>
  <si>
    <t>Dimensional ETF Trust Dimensional Core Fixed Income ETF</t>
  </si>
  <si>
    <t>DFAC</t>
  </si>
  <si>
    <t>Dimensional ETF Trust Dimensional U.S. Core Equity 2 ETF</t>
  </si>
  <si>
    <t>DEUS</t>
  </si>
  <si>
    <t>Xtrackers Russell US Multifactor ETF</t>
  </si>
  <si>
    <t>AVRE</t>
  </si>
  <si>
    <t>Avantis Real Estate ETF</t>
  </si>
  <si>
    <t>6.30%</t>
  </si>
  <si>
    <t>IJK</t>
  </si>
  <si>
    <t>iShares S&amp;P Mid-Cap 400 Growth ETF</t>
  </si>
  <si>
    <t>ESML</t>
  </si>
  <si>
    <t>iShares ESG Aware MSCI USA Small-Cap ETF</t>
  </si>
  <si>
    <t>2018-04-09</t>
  </si>
  <si>
    <t>VYMI</t>
  </si>
  <si>
    <t>Vanguard International High Dividend Yield ETF</t>
  </si>
  <si>
    <t>2016-03-01</t>
  </si>
  <si>
    <t>DFSU</t>
  </si>
  <si>
    <t>Dimensional ETF Trust Dimensional US Sustainability Core 1 ETF</t>
  </si>
  <si>
    <t>EMXF</t>
  </si>
  <si>
    <t>iShares ESG Advanced MSCI EM ETF</t>
  </si>
  <si>
    <t>GUMI</t>
  </si>
  <si>
    <t>Goldman Sachs ETF Trust Goldman Sachs Ultra Short Municipal In</t>
  </si>
  <si>
    <t>NUSA</t>
  </si>
  <si>
    <t>Nuveen ESG 1-5 Year U.S. Aggregate Bond ETF</t>
  </si>
  <si>
    <t>2017-03-30</t>
  </si>
  <si>
    <t>GSST</t>
  </si>
  <si>
    <t>Goldman Sachs Ultra Short Bond ETF</t>
  </si>
  <si>
    <t>JMSI</t>
  </si>
  <si>
    <t>J.P. Morgan Exchange-Traded Fund Trust JPMorgan Sustainable Mu</t>
  </si>
  <si>
    <t>1993-02-08</t>
  </si>
  <si>
    <t>DFSD</t>
  </si>
  <si>
    <t xml:space="preserve">Dimensional ETF Trust Dimensional Short-Duration Fixed Income </t>
  </si>
  <si>
    <t>FDLO</t>
  </si>
  <si>
    <t>Fidelity Low Volatility Factor ETF</t>
  </si>
  <si>
    <t>SCCR</t>
  </si>
  <si>
    <t>Schwab Strategic Trust Schwab Core Bond ETF</t>
  </si>
  <si>
    <t>FDRR</t>
  </si>
  <si>
    <t>Fidelity Dividend ETF for Rising Rates</t>
  </si>
  <si>
    <t>NUBD</t>
  </si>
  <si>
    <t>Nuveen ESG U.S. Aggregate Bond ETF</t>
  </si>
  <si>
    <t>2017-09-28</t>
  </si>
  <si>
    <t>FLRG</t>
  </si>
  <si>
    <t>Fidelity U.S. Multifactor ETF</t>
  </si>
  <si>
    <t>2020-09-14</t>
  </si>
  <si>
    <t>FDMO</t>
  </si>
  <si>
    <t>Fidelity Momentum Factor ETF</t>
  </si>
  <si>
    <t>FCPI</t>
  </si>
  <si>
    <t>Fidelity Stocks for Inflation ETF</t>
  </si>
  <si>
    <t>FVAL</t>
  </si>
  <si>
    <t>Fidelity Value Factor ETF</t>
  </si>
  <si>
    <t>FDVV</t>
  </si>
  <si>
    <t>Fidelity High Dividend ETF</t>
  </si>
  <si>
    <t>FSMD</t>
  </si>
  <si>
    <t>Fidelity Small-Mid Multifactor ETF</t>
  </si>
  <si>
    <t>FQAL</t>
  </si>
  <si>
    <t>Fidelity Quality Factor ETF</t>
  </si>
  <si>
    <t>INTF</t>
  </si>
  <si>
    <t>iShares International Equity Factor ETF</t>
  </si>
  <si>
    <t>BITB</t>
  </si>
  <si>
    <t>Bitwise Bitcoin ETF Common Shares of Beneficial Interest</t>
  </si>
  <si>
    <t>47.70%</t>
  </si>
  <si>
    <t>DIA</t>
  </si>
  <si>
    <t>SPDR Dow Jones Industrial Average ETF</t>
  </si>
  <si>
    <t>1998-01-12</t>
  </si>
  <si>
    <t>XCEM</t>
  </si>
  <si>
    <t>Columbia EM Core ex-China ETF</t>
  </si>
  <si>
    <t>2015-08-31</t>
  </si>
  <si>
    <t>FGDL</t>
  </si>
  <si>
    <t>Franklin Templeton Holdings Trust Franklin Responsibly Sourced</t>
  </si>
  <si>
    <t>BDRY</t>
  </si>
  <si>
    <t>Amplify Commodity Trust Breakwave Dry Bulk Shipping ETF</t>
  </si>
  <si>
    <t>-55.14%</t>
  </si>
  <si>
    <t>ZTEN</t>
  </si>
  <si>
    <t>F/m 10-Year Investment Grade Corporate Bond ETF</t>
  </si>
  <si>
    <t>LQDB</t>
  </si>
  <si>
    <t>iShares Trust iShares BBB Rated Corporate Bond ETF</t>
  </si>
  <si>
    <t>USIN</t>
  </si>
  <si>
    <t>WisdomTree 7-10 Year Laddered Treasury Fund</t>
  </si>
  <si>
    <t>2024-03-11</t>
  </si>
  <si>
    <t>MYCN</t>
  </si>
  <si>
    <t>SPDR SSGA My2034 Corporate Bond ETF</t>
  </si>
  <si>
    <t>SNPV</t>
  </si>
  <si>
    <t>Xtrackers S&amp;P 500 Value Scored &amp; Screened ETF</t>
  </si>
  <si>
    <t>MYCM</t>
  </si>
  <si>
    <t>SPDR SSGA My2033 Corporate Bond ETF</t>
  </si>
  <si>
    <t>SNPD</t>
  </si>
  <si>
    <t>Xtrackers S&amp;P Dividend Aristocrats Screened ETF</t>
  </si>
  <si>
    <t>MYCL</t>
  </si>
  <si>
    <t>SPDR SSGA My2032 Corporate Bond ETF</t>
  </si>
  <si>
    <t>UNIY</t>
  </si>
  <si>
    <t>WisdomTree Voya Yield Enhanced USD Universal Bond Fund</t>
  </si>
  <si>
    <t>MYCK</t>
  </si>
  <si>
    <t>SPDR SSGA My2031 Corporate Bond ETF</t>
  </si>
  <si>
    <t>JCTR</t>
  </si>
  <si>
    <t>JPMorgan Carbon Transition U.S. Equity ETF</t>
  </si>
  <si>
    <t>2020-12-08</t>
  </si>
  <si>
    <t>MYCJ</t>
  </si>
  <si>
    <t>SPDR SSGA My2030 Corporate Bond ETF</t>
  </si>
  <si>
    <t>SNPG</t>
  </si>
  <si>
    <t>Xtrackers S&amp;P 500 Growth Scored &amp; Screened ETF</t>
  </si>
  <si>
    <t>MYCI</t>
  </si>
  <si>
    <t>SPDR SSGA My2029 Corporate Bond ETF</t>
  </si>
  <si>
    <t>FLUD</t>
  </si>
  <si>
    <t>Franklin Ultra Short Bond ETF</t>
  </si>
  <si>
    <t>2020-07-13</t>
  </si>
  <si>
    <t>MYCH</t>
  </si>
  <si>
    <t>SPDR SSGA My2028 Corporate Bond ETF</t>
  </si>
  <si>
    <t>ZTRE</t>
  </si>
  <si>
    <t>F/m 3-Year Investment Grade Corporate Bond ETF</t>
  </si>
  <si>
    <t>MIDE</t>
  </si>
  <si>
    <t>Xtrackers S&amp;P MidCap 400 Scored &amp; Screened ETF</t>
  </si>
  <si>
    <t>2021-02-22</t>
  </si>
  <si>
    <t>MYCG</t>
  </si>
  <si>
    <t>SPDR SSGA My2027 Corporate Bond ETF</t>
  </si>
  <si>
    <t>ZTWO</t>
  </si>
  <si>
    <t>F/m 2-Year Investment Grade Corporate Bond ETF</t>
  </si>
  <si>
    <t>AVMU</t>
  </si>
  <si>
    <t>Avantis Core Municipal Fixed Income ETF</t>
  </si>
  <si>
    <t>LODI</t>
  </si>
  <si>
    <t>ETF Series Solutions AAM SLC Low Duration Income ETF</t>
  </si>
  <si>
    <t>IQSM</t>
  </si>
  <si>
    <t>NYLI Candriam U.S. Mid Cap Equity ETF</t>
  </si>
  <si>
    <t>RVNU</t>
  </si>
  <si>
    <t>Xtrackers Municipal Infrastructure Revenue Bond ETF</t>
  </si>
  <si>
    <t>2013-06-03</t>
  </si>
  <si>
    <t>PULS</t>
  </si>
  <si>
    <t>PGIM Ultra Short Bond ETF</t>
  </si>
  <si>
    <t>2018-04-04</t>
  </si>
  <si>
    <t>TFLO</t>
  </si>
  <si>
    <t>iShares Treasury Floating Rate Bond ETF</t>
  </si>
  <si>
    <t>2014-02-03</t>
  </si>
  <si>
    <t>SHV</t>
  </si>
  <si>
    <t>iShares Short Treasury Bond ETF</t>
  </si>
  <si>
    <t>QVMM</t>
  </si>
  <si>
    <t>Invesco S&amp;P MidCap 400 QVM Multi-factor ETF</t>
  </si>
  <si>
    <t>TBIL</t>
  </si>
  <si>
    <t>US Treasury 3 Month Bill ETF</t>
  </si>
  <si>
    <t>F/m Investments LLC</t>
  </si>
  <si>
    <t>XBIL</t>
  </si>
  <si>
    <t>US Treasury 6 Month Bill ETF</t>
  </si>
  <si>
    <t>2023-03-05</t>
  </si>
  <si>
    <t>USFR</t>
  </si>
  <si>
    <t>WisdomTree Floating Rate Treasury Fund</t>
  </si>
  <si>
    <t>FLRN</t>
  </si>
  <si>
    <t>SPDR Bloomberg Investment Grade Floating Rate ETF</t>
  </si>
  <si>
    <t>2011-11-29</t>
  </si>
  <si>
    <t>DUSB</t>
  </si>
  <si>
    <t>Dimensional ETF Trust Dimensional Ultrashort Fixed Income ETF</t>
  </si>
  <si>
    <t>OBIL</t>
  </si>
  <si>
    <t>US Treasury 12 Month Bill ETF</t>
  </si>
  <si>
    <t>2022-11-13</t>
  </si>
  <si>
    <t>CHPS</t>
  </si>
  <si>
    <t>Xtrackers Semiconductor Select Equity ETF</t>
  </si>
  <si>
    <t>-10.64%</t>
  </si>
  <si>
    <t>GHYB</t>
  </si>
  <si>
    <t>Goldman Sachs Access High Yield Corporate Bond ETF</t>
  </si>
  <si>
    <t>FLOT</t>
  </si>
  <si>
    <t>iShares Floating Rate Bond ETF</t>
  </si>
  <si>
    <t>2011-06-13</t>
  </si>
  <si>
    <t>PUSH</t>
  </si>
  <si>
    <t>PGIM ETF Trust PGIM Ultra Short Municipal Bond ETF</t>
  </si>
  <si>
    <t>FLDR</t>
  </si>
  <si>
    <t>Fidelity Low Duration Bond Factor ETF</t>
  </si>
  <si>
    <t>UTWO</t>
  </si>
  <si>
    <t>US Treasury 2 Year Note ETF</t>
  </si>
  <si>
    <t>USSH</t>
  </si>
  <si>
    <t>WisdomTree 1-3 Year Laddered Treasury Fund</t>
  </si>
  <si>
    <t>MYCF</t>
  </si>
  <si>
    <t>SPDR SSGA My2026 Corporate Bond ETF</t>
  </si>
  <si>
    <t>SELV</t>
  </si>
  <si>
    <t>SEI Enhanced Low Volatility U.S. Large Cap ETF</t>
  </si>
  <si>
    <t>SHY</t>
  </si>
  <si>
    <t>iShares 1-3 Year Treasury Bond ETF</t>
  </si>
  <si>
    <t>2002-07-21</t>
  </si>
  <si>
    <t>TIPX</t>
  </si>
  <si>
    <t>SPDR Bloomberg 1-10 Year TIPS ETF</t>
  </si>
  <si>
    <t>UTRE</t>
  </si>
  <si>
    <t>US Treasury 3 Year Note ETF</t>
  </si>
  <si>
    <t>AVSF</t>
  </si>
  <si>
    <t>Avantis Short-Term Fixed Income ETF</t>
  </si>
  <si>
    <t>Fixed Income -  Short Term</t>
  </si>
  <si>
    <t>0.87%</t>
  </si>
  <si>
    <t>BBEM</t>
  </si>
  <si>
    <t>J.P. Morgan Exchange-Traded Fund Trust JPMorgan BetaBuilders E</t>
  </si>
  <si>
    <t>8.89%</t>
  </si>
  <si>
    <t>AVLV</t>
  </si>
  <si>
    <t>Avantis U.S. Large Cap Value ETF</t>
  </si>
  <si>
    <t>7.01%</t>
  </si>
  <si>
    <t>UFIV</t>
  </si>
  <si>
    <t>US Treasury 5 Year Note ETF</t>
  </si>
  <si>
    <t>2023-03-26</t>
  </si>
  <si>
    <t>SKOR</t>
  </si>
  <si>
    <t>FlexShares Credit-Scored US Corporate Bond Index Fund</t>
  </si>
  <si>
    <t>USMV</t>
  </si>
  <si>
    <t>iShares MSCI USA Min Vol Factor ETF</t>
  </si>
  <si>
    <t>IEI</t>
  </si>
  <si>
    <t>iShares 3-7 Year Treasury Bond ETF</t>
  </si>
  <si>
    <t>USVN</t>
  </si>
  <si>
    <t>US Treasury 7 Year Note ETF</t>
  </si>
  <si>
    <t>UTHY</t>
  </si>
  <si>
    <t>US Treasury 30 Year Bond ETF</t>
  </si>
  <si>
    <t>VWOB</t>
  </si>
  <si>
    <t>Vanguard Emerging Markets Government Bond ETF</t>
  </si>
  <si>
    <t>2013-05-30</t>
  </si>
  <si>
    <t>MTUM</t>
  </si>
  <si>
    <t>iShares MSCI USA Momentum Factor ETF</t>
  </si>
  <si>
    <t>QVMS</t>
  </si>
  <si>
    <t>Invesco S&amp;P SmallCap 600 QVM Multi-factor ETF</t>
  </si>
  <si>
    <t>VLUE</t>
  </si>
  <si>
    <t>iShares MSCI USA Value Factor ETF</t>
  </si>
  <si>
    <t>PY</t>
  </si>
  <si>
    <t>Principal Value ETF</t>
  </si>
  <si>
    <t>2016-03-20</t>
  </si>
  <si>
    <t>FLCB</t>
  </si>
  <si>
    <t>Franklin U.S. Core Bond ETF</t>
  </si>
  <si>
    <t>2019-09-16</t>
  </si>
  <si>
    <t>QLTA</t>
  </si>
  <si>
    <t>iShares Aaa A Rated Corporate Bond ETF</t>
  </si>
  <si>
    <t>Fixed Income - AAA Corporate Bonds</t>
  </si>
  <si>
    <t>SIZE</t>
  </si>
  <si>
    <t>iShares MSCI USA Size Factor ETF</t>
  </si>
  <si>
    <t>AVIG</t>
  </si>
  <si>
    <t>Avantis Core Fixed Income ETF</t>
  </si>
  <si>
    <t>-0.50%</t>
  </si>
  <si>
    <t>AVUS</t>
  </si>
  <si>
    <t>Avantis U.S. Equity ETF</t>
  </si>
  <si>
    <t>SEIV</t>
  </si>
  <si>
    <t>SEI Enhanced U.S. Large Cap Value Factor ETF</t>
  </si>
  <si>
    <t>IEF</t>
  </si>
  <si>
    <t>iShares 7-10 Year Treasury Bond ETF</t>
  </si>
  <si>
    <t>IWB</t>
  </si>
  <si>
    <t>iShares Russell 1000 ETF</t>
  </si>
  <si>
    <t>IWL</t>
  </si>
  <si>
    <t>iShares Russell Top 200 ETF</t>
  </si>
  <si>
    <t>AVLC</t>
  </si>
  <si>
    <t>American Century ETF Trust Avantis U.S. Large Cap Equity ETF</t>
  </si>
  <si>
    <t>11.40%</t>
  </si>
  <si>
    <t>RECS</t>
  </si>
  <si>
    <t>Columbia Research Enhanced Core ETF</t>
  </si>
  <si>
    <t>ESGU</t>
  </si>
  <si>
    <t>iShares ESG Aware MSCI USA ETF</t>
  </si>
  <si>
    <t>QQQJ</t>
  </si>
  <si>
    <t>Invesco NASDAQ Next Gen 100 ETF</t>
  </si>
  <si>
    <t>2020-10-12</t>
  </si>
  <si>
    <t>AOM</t>
  </si>
  <si>
    <t>iShares Core 40/60 Moderate Allocation ETF</t>
  </si>
  <si>
    <t>4.70%</t>
  </si>
  <si>
    <t>2008-11-03</t>
  </si>
  <si>
    <t>UTEN</t>
  </si>
  <si>
    <t>US Treasury 10 Year Note ETF</t>
  </si>
  <si>
    <t>QUS</t>
  </si>
  <si>
    <t>SPDR MSCI USA StrategicFactors ETF</t>
  </si>
  <si>
    <t>2015-04-14</t>
  </si>
  <si>
    <t>QQQM</t>
  </si>
  <si>
    <t>Invesco NASDAQ 100 ETF</t>
  </si>
  <si>
    <t>FLQL</t>
  </si>
  <si>
    <t>Franklin U.S. Large Cap Multifactor Index ETF</t>
  </si>
  <si>
    <t>MDYV</t>
  </si>
  <si>
    <t xml:space="preserve">SPDR S&amp;P 400 Mid Cap Value ETF (based on S&amp;P MidCap 400 Value </t>
  </si>
  <si>
    <t>AOR</t>
  </si>
  <si>
    <t>iShares Core 60/40 Balanced Allocation ETF</t>
  </si>
  <si>
    <t>6.91%</t>
  </si>
  <si>
    <t>EWJV</t>
  </si>
  <si>
    <t>iShares MSCI Japan Value ETF</t>
  </si>
  <si>
    <t>2019-03-04</t>
  </si>
  <si>
    <t>IGRO</t>
  </si>
  <si>
    <t>iShares International Dividend Growth ETF</t>
  </si>
  <si>
    <t>2016-05-16</t>
  </si>
  <si>
    <t>TUA</t>
  </si>
  <si>
    <t>Simplify Exchange Traded Funds Simplify Short Term Treasury Fu</t>
  </si>
  <si>
    <t>SMLF</t>
  </si>
  <si>
    <t>iShares U.S. Small-Cap Equity Factor ETF</t>
  </si>
  <si>
    <t>BBLU</t>
  </si>
  <si>
    <t>EA Series Trust EA Bridgeway Blue Chip ETF</t>
  </si>
  <si>
    <t>11.13%</t>
  </si>
  <si>
    <t>1997-07-30</t>
  </si>
  <si>
    <t>GOVI</t>
  </si>
  <si>
    <t>Invesco Equal Weight 0-30 Year Treasury ETF</t>
  </si>
  <si>
    <t>AOA</t>
  </si>
  <si>
    <t>iShares Core 80/20 Aggressive Allocation ETF</t>
  </si>
  <si>
    <t>8.85%</t>
  </si>
  <si>
    <t>UTWY</t>
  </si>
  <si>
    <t>US Treasury 20 Year Bond ETF</t>
  </si>
  <si>
    <t>AOK</t>
  </si>
  <si>
    <t>iShares Core 30/70 Conservative Allocation ETF</t>
  </si>
  <si>
    <t>3.52%</t>
  </si>
  <si>
    <t>SEIM</t>
  </si>
  <si>
    <t>SEI Enhanced U.S. Large Cap Momentum Factor ETF</t>
  </si>
  <si>
    <t>LKOR</t>
  </si>
  <si>
    <t>FlexShares Trust FlexShares Credit-Scored US Long Corporate Bo</t>
  </si>
  <si>
    <t>MDYG</t>
  </si>
  <si>
    <t>SPDR S&amp;P 400 Mid Cap Growth ETF (based on S&amp;P MidCap 400 Growt</t>
  </si>
  <si>
    <t>CVLC</t>
  </si>
  <si>
    <t>Morgan Stanley ETF Trust Calvert US Large-Cap Core Responsible</t>
  </si>
  <si>
    <t>SMMD</t>
  </si>
  <si>
    <t>iShares Trust iShares Russell 2500 ETF</t>
  </si>
  <si>
    <t>TLH</t>
  </si>
  <si>
    <t>iShares 10-20 Year Treasury Bond ETF</t>
  </si>
  <si>
    <t>QUAL</t>
  </si>
  <si>
    <t>iShares MSCI USA Quality Factor ETF</t>
  </si>
  <si>
    <t>2013-07-15</t>
  </si>
  <si>
    <t>CVMC</t>
  </si>
  <si>
    <t>Morgan Stanley ETF Trust Calvert US Mid-Cap Core Responsible I</t>
  </si>
  <si>
    <t>GARP</t>
  </si>
  <si>
    <t>iShares MSCI USA Quality GARP ETF</t>
  </si>
  <si>
    <t>SLYG</t>
  </si>
  <si>
    <t>SPDR S&amp;P 600 Small Cap Growth ETF (based on S&amp;P SmallCap 600 G</t>
  </si>
  <si>
    <t>SLYV</t>
  </si>
  <si>
    <t xml:space="preserve">SPDR S&amp;P 600 Small Cap Value ETF (based on S&amp;P SmallCap Value </t>
  </si>
  <si>
    <t>BTC</t>
  </si>
  <si>
    <t xml:space="preserve">Grayscale Bitcoin Mini Trust (BTC) Common units of fractional </t>
  </si>
  <si>
    <t>59.56%</t>
  </si>
  <si>
    <t>TYA</t>
  </si>
  <si>
    <t>Simplify Intermediate Term Treasury Futures Strategy ETF</t>
  </si>
  <si>
    <t>SEIQ</t>
  </si>
  <si>
    <t>SEI Enhanced U.S. Large Cap Quality Factor ETF</t>
  </si>
  <si>
    <t>TLT</t>
  </si>
  <si>
    <t>iShares 20+ Year Treasury Bond ETF</t>
  </si>
  <si>
    <t>SPHQ</t>
  </si>
  <si>
    <t>Invesco S&amp;P 500 Quality ETF</t>
  </si>
  <si>
    <t>PSET</t>
  </si>
  <si>
    <t>Principal Quality ETF</t>
  </si>
  <si>
    <t>AVSU</t>
  </si>
  <si>
    <t>American Century ETF Trust Avantis Responsible U.S. Equity ETF</t>
  </si>
  <si>
    <t>XCNY</t>
  </si>
  <si>
    <t>SPDR S&amp;P Emerging Markets ex-China ETF</t>
  </si>
  <si>
    <t>IQSI</t>
  </si>
  <si>
    <t>NYLI Candriam International Equity ETF</t>
  </si>
  <si>
    <t>2019-12-16</t>
  </si>
  <si>
    <t>ZROZ</t>
  </si>
  <si>
    <t>PIMCO 25  Year Zero Coupon U.S. Treasury Index Exchange-Traded</t>
  </si>
  <si>
    <t>EMCR</t>
  </si>
  <si>
    <t>Xtrackers Emerging Markets Carbon Reduction and Climate Improv</t>
  </si>
  <si>
    <t>2018-12-03</t>
  </si>
  <si>
    <t>EMCS</t>
  </si>
  <si>
    <t>Xtrackers MSCI Emerging Markets Climate Selection ETF</t>
  </si>
  <si>
    <t>LRND</t>
  </si>
  <si>
    <t>NYLI U.S. Large Cap R&amp;D Leaders ETF</t>
  </si>
  <si>
    <t>CDEI</t>
  </si>
  <si>
    <t>Morgan Stanley ETF Trust Calvert US Large-Cap Diversity Equit</t>
  </si>
  <si>
    <t>Calvert ETFs</t>
  </si>
  <si>
    <t>10.28%</t>
  </si>
  <si>
    <t>BILZ</t>
  </si>
  <si>
    <t>PIMCO U.S. Treasury Index Fund PIMCO Ultra Short Government Ac</t>
  </si>
  <si>
    <t>SCUS</t>
  </si>
  <si>
    <t>Schwab Strategic Trust Schwab Ultra-Short Income ETF</t>
  </si>
  <si>
    <t>FLTR</t>
  </si>
  <si>
    <t>VanEck ETF Trust VanEck IG Floating Rate ETF</t>
  </si>
  <si>
    <t>2011-04-24</t>
  </si>
  <si>
    <t>IGBH</t>
  </si>
  <si>
    <t>iShares Interest Rate Hedged Long-Term Corporate Bond ETF</t>
  </si>
  <si>
    <t>2015-07-21</t>
  </si>
  <si>
    <t>LQD</t>
  </si>
  <si>
    <t>iShares iBoxx $ Investment Grade Corporate Bond ETF</t>
  </si>
  <si>
    <t>DCOR</t>
  </si>
  <si>
    <t>Dimensional ETF Trust Dimensional US Core Equity 1 ETF</t>
  </si>
  <si>
    <t>LCTU</t>
  </si>
  <si>
    <t>BlackRock U.S. Carbon Transition Readiness ETF</t>
  </si>
  <si>
    <t>REET</t>
  </si>
  <si>
    <t>iShares Trust iShares Global REIT ETF</t>
  </si>
  <si>
    <t>FBTC</t>
  </si>
  <si>
    <t xml:space="preserve">Fidelity Wise Origin Bitcoin Fund Common Shares of Beneficial </t>
  </si>
  <si>
    <t>EASG</t>
  </si>
  <si>
    <t>Xtrackers MSCI EAFE Selection Equity ETF</t>
  </si>
  <si>
    <t>BILS</t>
  </si>
  <si>
    <t>SPDR Bloomberg 3-12 Month T-Bill ETF</t>
  </si>
  <si>
    <t>0.12%</t>
  </si>
  <si>
    <t>2020-09-23</t>
  </si>
  <si>
    <t>BIL</t>
  </si>
  <si>
    <t>SPDR Bloomberg 1-3 Month T-Bill ETF</t>
  </si>
  <si>
    <t>0.03%</t>
  </si>
  <si>
    <t>2007-05-24</t>
  </si>
  <si>
    <t>AGIH</t>
  </si>
  <si>
    <t>iShares U.S. ETF Trust iShares Inflation Hedged U.S. Aggregate</t>
  </si>
  <si>
    <t>-0.31%</t>
  </si>
  <si>
    <t>AGRH</t>
  </si>
  <si>
    <t>iShares U.S. ETF Trust iShares Interest Rate Hedged U.S. Aggre</t>
  </si>
  <si>
    <t>-0.43%</t>
  </si>
  <si>
    <t>SPVU</t>
  </si>
  <si>
    <t>Invesco S&amp;P 500 Enhanced Value ETF</t>
  </si>
  <si>
    <t>BBHY</t>
  </si>
  <si>
    <t>JPMorgan BetaBuilders USD High Yield Corporate Bond ETF</t>
  </si>
  <si>
    <t>0.34%</t>
  </si>
  <si>
    <t>2016-09-14</t>
  </si>
  <si>
    <t>IIGD</t>
  </si>
  <si>
    <t>Invesco Investment Grade Defensive ETF</t>
  </si>
  <si>
    <t>SPMO</t>
  </si>
  <si>
    <t>Invesco S&amp;P 500 Momentum ETF</t>
  </si>
  <si>
    <t>VFMV</t>
  </si>
  <si>
    <t>Vanguard U.S. Minimum Volatility ETF</t>
  </si>
  <si>
    <t>VFVA</t>
  </si>
  <si>
    <t>Vanguard U.S. Value Factor ETF</t>
  </si>
  <si>
    <t>VFMO</t>
  </si>
  <si>
    <t>Vanguard U.S. Momentum Factor ETF</t>
  </si>
  <si>
    <t>XTWY</t>
  </si>
  <si>
    <t>BondBloxx ETF Trust BondBloxx Bloomberg Twenty Year Target Dur</t>
  </si>
  <si>
    <t>VFQY</t>
  </si>
  <si>
    <t>Vanguard U.S. Quality Factor ETF</t>
  </si>
  <si>
    <t>ETHA</t>
  </si>
  <si>
    <t>iShares Ethereum Trust</t>
  </si>
  <si>
    <t>QLVD</t>
  </si>
  <si>
    <t>FlexShares Developed Markets ex-US Quality Low Volatility Inde</t>
  </si>
  <si>
    <t>LLDR</t>
  </si>
  <si>
    <t>Global X Funds Global X Long-Term Treasury Ladder ETF</t>
  </si>
  <si>
    <t>PABD</t>
  </si>
  <si>
    <t>iShares Paris-Aligned Climate Optimized MSCI World ex USA ETF</t>
  </si>
  <si>
    <t>FEIG</t>
  </si>
  <si>
    <t>FlexShares ESG &amp; Climate Investment Grade Corporate Core Index</t>
  </si>
  <si>
    <t>ITDI</t>
  </si>
  <si>
    <t>iShares Trust iShares LifePath Target Date 2065 ETF</t>
  </si>
  <si>
    <t>MMTM</t>
  </si>
  <si>
    <t>SPDR S&amp;P 1500 Momentum Tilt ETF</t>
  </si>
  <si>
    <t>2012-10-23</t>
  </si>
  <si>
    <t>MLDR</t>
  </si>
  <si>
    <t>Global X Funds Global X Intermediate-Term Treasury Ladder ETF</t>
  </si>
  <si>
    <t>SLDR</t>
  </si>
  <si>
    <t>Global X Funds Global X Short-Term Treasury Ladder ETF</t>
  </si>
  <si>
    <t>GBIL</t>
  </si>
  <si>
    <t>Goldman Sachs Access Treasury 0-1 Year ETF</t>
  </si>
  <si>
    <t>2016-09-05</t>
  </si>
  <si>
    <t>BKUI</t>
  </si>
  <si>
    <t>BNY Mellon Ultra Short Income ETF</t>
  </si>
  <si>
    <t>0.41%</t>
  </si>
  <si>
    <t>FEDM</t>
  </si>
  <si>
    <t>FlexShares ESG &amp; Climate Developed Markets ex-US Core Index Fu</t>
  </si>
  <si>
    <t>ITDJ</t>
  </si>
  <si>
    <t>iShares Trust iShares LifePath Target Date 2070 ETF</t>
  </si>
  <si>
    <t>LGLV</t>
  </si>
  <si>
    <t>SPDR SSGA US Large Cap Low Volatility Index ETF</t>
  </si>
  <si>
    <t>2013-02-19</t>
  </si>
  <si>
    <t>SUSB</t>
  </si>
  <si>
    <t>iShares ESG Aware 1-5 Year USD Corporate Bond ETF</t>
  </si>
  <si>
    <t>GTIP</t>
  </si>
  <si>
    <t>Goldman Sachs Access Inflation Protected USD Bond ETF</t>
  </si>
  <si>
    <t>Fixed Income - Inflation</t>
  </si>
  <si>
    <t>SHAG</t>
  </si>
  <si>
    <t>WisdomTree Yield Enhanced U.S. Short-Term Aggregate Bond Fund</t>
  </si>
  <si>
    <t>2017-05-17</t>
  </si>
  <si>
    <t>SPIP</t>
  </si>
  <si>
    <t>SPDR Portfolio TIPS ETF</t>
  </si>
  <si>
    <t>EUSB</t>
  </si>
  <si>
    <t>iShares ESG Advanced Total USD Bond Market ETF</t>
  </si>
  <si>
    <t>2020-06-22</t>
  </si>
  <si>
    <t>JMOM</t>
  </si>
  <si>
    <t>JPMorgan U.S. Momentum Factor ETF</t>
  </si>
  <si>
    <t>WTV</t>
  </si>
  <si>
    <t>WisdomTree U.S. Value Fund</t>
  </si>
  <si>
    <t>VCEB</t>
  </si>
  <si>
    <t>Vanguard World Funds ETF</t>
  </si>
  <si>
    <t>VLU</t>
  </si>
  <si>
    <t>SPDR S&amp;P 1500 Value Tilt ETF</t>
  </si>
  <si>
    <t>AGGY</t>
  </si>
  <si>
    <t>WisdomTree Yield Enhanced U.S. Aggregate Bond Fund</t>
  </si>
  <si>
    <t>-0.97%</t>
  </si>
  <si>
    <t>2015-07-08</t>
  </si>
  <si>
    <t>GVUS</t>
  </si>
  <si>
    <t xml:space="preserve">Goldman Sachs ETF Trust Goldman Sachs MarketBeta Russell 1000 </t>
  </si>
  <si>
    <t>JVAL</t>
  </si>
  <si>
    <t>JPMorgan U.S. Value Factor ETF</t>
  </si>
  <si>
    <t>DFAU</t>
  </si>
  <si>
    <t>Dimensional US Core Equity Market ETF</t>
  </si>
  <si>
    <t>XJH</t>
  </si>
  <si>
    <t>iShares ESG Select Screened S&amp;P Mid-Cap ETF</t>
  </si>
  <si>
    <t>2020-09-21</t>
  </si>
  <si>
    <t>ESIX</t>
  </si>
  <si>
    <t>SSGA Active Trust SPDR S&amp;P SmallCap 600 ESG ETF</t>
  </si>
  <si>
    <t>2022-01-09</t>
  </si>
  <si>
    <t>USMC</t>
  </si>
  <si>
    <t>Principal U.S. Mega-Cap ETF</t>
  </si>
  <si>
    <t>VNQ</t>
  </si>
  <si>
    <t>Vanguard Real Estate ETF</t>
  </si>
  <si>
    <t>JQUA</t>
  </si>
  <si>
    <t>JPMorgan U.S. Quality Factor ETF</t>
  </si>
  <si>
    <t>ITDG</t>
  </si>
  <si>
    <t>iShares Trust iShares LifePath Target Date 2055 ETF</t>
  </si>
  <si>
    <t>GGUS</t>
  </si>
  <si>
    <t>VNQI</t>
  </si>
  <si>
    <t>Vanguard Global ex-U.S. Real Estate ETF</t>
  </si>
  <si>
    <t>ITDH</t>
  </si>
  <si>
    <t>iShares Trust iShares LifePath Target Date 2060 ETF</t>
  </si>
  <si>
    <t>NZAC</t>
  </si>
  <si>
    <t>SPDR MSCI ACWI Climate Paris Aligned ETF</t>
  </si>
  <si>
    <t>2014-11-24</t>
  </si>
  <si>
    <t>XJR</t>
  </si>
  <si>
    <t>iShares ESG Select Screened S&amp;P Small-Cap ETF</t>
  </si>
  <si>
    <t>GABF</t>
  </si>
  <si>
    <t>Gabelli ETFs Trust Gabelli Financial Services Opportunities ET</t>
  </si>
  <si>
    <t>2022-05-08</t>
  </si>
  <si>
    <t>SMLV</t>
  </si>
  <si>
    <t>SPDR SSGA US Small Cap Low Volatility Index ETF</t>
  </si>
  <si>
    <t>DMXF</t>
  </si>
  <si>
    <t>iShares ESG Advanced MSCI EAFE ETF</t>
  </si>
  <si>
    <t>2020-06-15</t>
  </si>
  <si>
    <t>FLEE</t>
  </si>
  <si>
    <t>Franklin FTSE Europe ETF</t>
  </si>
  <si>
    <t>GUSA</t>
  </si>
  <si>
    <t xml:space="preserve">Goldman Sachs ETF Trust II Goldman Sachs MarketBeta U.S. 1000 </t>
  </si>
  <si>
    <t>HKND</t>
  </si>
  <si>
    <t>Humankind US Stock ETF</t>
  </si>
  <si>
    <t>Humankind</t>
  </si>
  <si>
    <t>DFIP</t>
  </si>
  <si>
    <t>Dimensional ETF Trust Dimensional Inflation-Protected Securiti</t>
  </si>
  <si>
    <t>QVML</t>
  </si>
  <si>
    <t>Invesco S&amp;P 500 QVM Multi-factor ETF</t>
  </si>
  <si>
    <t>SCHC</t>
  </si>
  <si>
    <t>Schwab International Small-Cap Equity ETF</t>
  </si>
  <si>
    <t>2010-01-13</t>
  </si>
  <si>
    <t>BBRE</t>
  </si>
  <si>
    <t xml:space="preserve">JPMorgan BetaBuilders MSCI U.S. REIT ETF </t>
  </si>
  <si>
    <t>8.26%</t>
  </si>
  <si>
    <t>ITDD</t>
  </si>
  <si>
    <t>iShares Trust iShares LifePath Target Date 2040 ETF</t>
  </si>
  <si>
    <t>ITDE</t>
  </si>
  <si>
    <t>iShares Trust iShares LifePath Target Date 2045 ETF</t>
  </si>
  <si>
    <t>DIVI</t>
  </si>
  <si>
    <t>Franklin International Core Dividend Tilt Index ETF</t>
  </si>
  <si>
    <t>ITDF</t>
  </si>
  <si>
    <t>iShares Trust iShares LifePath Target Date 2050 ETF</t>
  </si>
  <si>
    <t>SCHE</t>
  </si>
  <si>
    <t>Schwab Emerging Markets Equity ETF</t>
  </si>
  <si>
    <t>BKEM</t>
  </si>
  <si>
    <t>BNY Mellon Emerging Markets Equity ETF</t>
  </si>
  <si>
    <t>8.73%</t>
  </si>
  <si>
    <t>GLDM</t>
  </si>
  <si>
    <t>SPDR Gold MiniShares Trust</t>
  </si>
  <si>
    <t>2018-06-24</t>
  </si>
  <si>
    <t>SPMV</t>
  </si>
  <si>
    <t>Invesco S&amp;P 500 Minimum Variance ETF</t>
  </si>
  <si>
    <t>USNZ</t>
  </si>
  <si>
    <t>DBX ETF Trust Xtrackers Net Zero Pathway Paris Aligned US Equi</t>
  </si>
  <si>
    <t>2022-06-26</t>
  </si>
  <si>
    <t>NZUS</t>
  </si>
  <si>
    <t>SPDR MSCI USA Climate Paris Aligned ETF</t>
  </si>
  <si>
    <t>2022-04-20</t>
  </si>
  <si>
    <t>IBIB</t>
  </si>
  <si>
    <t>iShares Trust iShares iBonds Oct 2025 Term TIPS ETF</t>
  </si>
  <si>
    <t>IBIC</t>
  </si>
  <si>
    <t>iShares Trust iShares iBonds Oct 2026 Term TIPS ETF</t>
  </si>
  <si>
    <t>IBDQ</t>
  </si>
  <si>
    <t>iShares iBonds Dec 2025 Term Corporate ETF</t>
  </si>
  <si>
    <t>2015-03-10</t>
  </si>
  <si>
    <t>LDRI</t>
  </si>
  <si>
    <t>iShares Trust iShares iBonds 1-5 Year TIPS Ladder ETF</t>
  </si>
  <si>
    <t>BSCQ</t>
  </si>
  <si>
    <t>Invesco BulletShares 2026 Corporate Bond ETF</t>
  </si>
  <si>
    <t>1.38%</t>
  </si>
  <si>
    <t>BSCP</t>
  </si>
  <si>
    <t>Invesco BulletShares 2025 Corporate Bond ETF</t>
  </si>
  <si>
    <t>1.17%</t>
  </si>
  <si>
    <t>2015-10-06</t>
  </si>
  <si>
    <t>IBID</t>
  </si>
  <si>
    <t>iShares Trust iShares iBonds Oct 2027 Term TIPS ETF</t>
  </si>
  <si>
    <t>IBIJ</t>
  </si>
  <si>
    <t>iShares Trust iShares iBonds Oct 2033 Term TIPS ETF</t>
  </si>
  <si>
    <t>VUSB</t>
  </si>
  <si>
    <t>Vanguard Ultra-Short Bond ETF</t>
  </si>
  <si>
    <t>IBDR</t>
  </si>
  <si>
    <t>iShares iBonds Dec 2026 Term Corporate ETF</t>
  </si>
  <si>
    <t>2016-09-12</t>
  </si>
  <si>
    <t>IBIE</t>
  </si>
  <si>
    <t>iShares Trust iShares iBonds Oct 2028 Term TIPS ETF</t>
  </si>
  <si>
    <t>BSCR</t>
  </si>
  <si>
    <t>Invesco BulletShares 2027 Corporate Bond ETF</t>
  </si>
  <si>
    <t>1.66%</t>
  </si>
  <si>
    <t>IBDS</t>
  </si>
  <si>
    <t>iShares iBonds Dec 2027 Term Corporate ETF</t>
  </si>
  <si>
    <t>2017-09-11</t>
  </si>
  <si>
    <t>LDRC</t>
  </si>
  <si>
    <t>iShares Trust iShares iBonds 1-5 Year Corporate Ladder ETF</t>
  </si>
  <si>
    <t>IBDT</t>
  </si>
  <si>
    <t>iShares iBonds Dec 2028 Term Corporate ETF</t>
  </si>
  <si>
    <t>EVIM</t>
  </si>
  <si>
    <t>Morgan Stanley ETF Trust Eaton Vance Intermediate Municipal In</t>
  </si>
  <si>
    <t>IBIF</t>
  </si>
  <si>
    <t>iShares Trust iShares iBonds Oct 2029 Term TIPS ETF</t>
  </si>
  <si>
    <t>BSCS</t>
  </si>
  <si>
    <t>Invesco BulletShares 2028 Corporate Bond ETF</t>
  </si>
  <si>
    <t>1.50%</t>
  </si>
  <si>
    <t>IBIG</t>
  </si>
  <si>
    <t>iShares Trust iShares iBonds Oct 2030 Term TIPS ETF</t>
  </si>
  <si>
    <t>BSCT</t>
  </si>
  <si>
    <t>Invesco BulletShares 2029 Corporate Bond ETF</t>
  </si>
  <si>
    <t>IBIH</t>
  </si>
  <si>
    <t>iShares Trust iShares iBonds Oct 2031 Term TIPS ETF</t>
  </si>
  <si>
    <t>BUFF</t>
  </si>
  <si>
    <t>Innovator Laddered Allocation Power Buffer ETF</t>
  </si>
  <si>
    <t>8.20%</t>
  </si>
  <si>
    <t>2016-10-19</t>
  </si>
  <si>
    <t>IBDU</t>
  </si>
  <si>
    <t>iShares iBonds Dec 2029 Term Corporate ETF</t>
  </si>
  <si>
    <t>IBDV</t>
  </si>
  <si>
    <t>iShares iBonds Dec 2030 Term Corporate ETF</t>
  </si>
  <si>
    <t>IBII</t>
  </si>
  <si>
    <t>iShares Trust iShares iBonds Oct 2032 Term TIPS ETF</t>
  </si>
  <si>
    <t>IBDW</t>
  </si>
  <si>
    <t>iShares iBonds Dec 2031 Term Corporate ETF</t>
  </si>
  <si>
    <t>BSCV</t>
  </si>
  <si>
    <t>Invesco BulletShares 2031 Corporate Bond ETF</t>
  </si>
  <si>
    <t>1.12%</t>
  </si>
  <si>
    <t>BSCU</t>
  </si>
  <si>
    <t>Invesco BulletShares 2030 Corporate Bond ETF</t>
  </si>
  <si>
    <t>1.28%</t>
  </si>
  <si>
    <t>IBDY</t>
  </si>
  <si>
    <t>iShares Trust iShares iBonds Dec 2033 Term Corporate ETF</t>
  </si>
  <si>
    <t>BSCX</t>
  </si>
  <si>
    <t>Invesco BulletShares 2033 Corporate Bond ETF</t>
  </si>
  <si>
    <t>0.10%</t>
  </si>
  <si>
    <t>BSCW</t>
  </si>
  <si>
    <t>Invesco BulletShares 2032 Corporate Bond ETF</t>
  </si>
  <si>
    <t>IBIK</t>
  </si>
  <si>
    <t>iShares Trust iShares iBonds Oct 2034 Term TIPS ETF</t>
  </si>
  <si>
    <t>EAGG</t>
  </si>
  <si>
    <t>iShares ESG Aware U.S. Aggregate Bond ETF</t>
  </si>
  <si>
    <t>2018-10-17</t>
  </si>
  <si>
    <t>IBDX</t>
  </si>
  <si>
    <t>iShares Trust iShares iBonds Dec 2032 Term Corporate ETF</t>
  </si>
  <si>
    <t>VCRB</t>
  </si>
  <si>
    <t>Vanguard Core Bond ETF</t>
  </si>
  <si>
    <t>GNMA</t>
  </si>
  <si>
    <t>iShares GNMA Bond ETF</t>
  </si>
  <si>
    <t>IVOV</t>
  </si>
  <si>
    <t>Vanguard S&amp;P Mid-Cap 400 Value ETF</t>
  </si>
  <si>
    <t>BSCY</t>
  </si>
  <si>
    <t>Invesco BulletShares 2034 Corporate Bond ETF</t>
  </si>
  <si>
    <t>ITDB</t>
  </si>
  <si>
    <t>iShares Trust iShares LifePath Target Date 2030 ETF</t>
  </si>
  <si>
    <t>IBDZ</t>
  </si>
  <si>
    <t>iShares Trust iShares iBonds Dec 2034 Term Corporate ETF</t>
  </si>
  <si>
    <t>HAUZ</t>
  </si>
  <si>
    <t>Xtrackers International Real Estate ETF</t>
  </si>
  <si>
    <t>SNPE</t>
  </si>
  <si>
    <t>Xtrackers S&amp;P 500 Scored &amp; Screened ETF</t>
  </si>
  <si>
    <t>ITDC</t>
  </si>
  <si>
    <t>iShares Trust iShares LifePath Target Date 2035 ETF</t>
  </si>
  <si>
    <t>IVOG</t>
  </si>
  <si>
    <t>Vanguard S&amp;P Mid-Cap 400 Growth ETF</t>
  </si>
  <si>
    <t>BUFB</t>
  </si>
  <si>
    <t>Innovator ETFs Trust Innovator Laddered Allocation Buffer ETF</t>
  </si>
  <si>
    <t>9.36%</t>
  </si>
  <si>
    <t>EFIV</t>
  </si>
  <si>
    <t>SPDR S&amp;P 500 ESG ETF</t>
  </si>
  <si>
    <t>2020-07-26</t>
  </si>
  <si>
    <t>PABU</t>
  </si>
  <si>
    <t>iShares Paris-Aligned Climate Optimized MSCI USA ETF</t>
  </si>
  <si>
    <t>VIGI</t>
  </si>
  <si>
    <t>Vanguard International Dividend Appreciation ETF</t>
  </si>
  <si>
    <t>SUSL</t>
  </si>
  <si>
    <t>iShares ESG MSCI USA Leaders ETF</t>
  </si>
  <si>
    <t>VIOG</t>
  </si>
  <si>
    <t>Vanguard S&amp;P Small-Cap 600 Growth ETF</t>
  </si>
  <si>
    <t>USXF</t>
  </si>
  <si>
    <t>iShares ESG Advanced MSCI USA ETF</t>
  </si>
  <si>
    <t>VIOV</t>
  </si>
  <si>
    <t>Vanguard S&amp;P Small-Cap 600 Value ETF</t>
  </si>
  <si>
    <t>VTWV</t>
  </si>
  <si>
    <t>Vanguard Russell 2000 Value ETF</t>
  </si>
  <si>
    <t>2012-07-12</t>
  </si>
  <si>
    <t>KLMT</t>
  </si>
  <si>
    <t>Invesco Exchange-Traded Fund Trust II Invesco MSCI Global Clim</t>
  </si>
  <si>
    <t>VSGX</t>
  </si>
  <si>
    <t>Vanguard ESG International Stock ETF</t>
  </si>
  <si>
    <t>GOVZ</t>
  </si>
  <si>
    <t>iShares 25  Year Treasury STRIPS Bond ETF</t>
  </si>
  <si>
    <t>VTWG</t>
  </si>
  <si>
    <t>Vanguard Russell 2000 Growth ETF</t>
  </si>
  <si>
    <t>2011-05-24</t>
  </si>
  <si>
    <t>SPY</t>
  </si>
  <si>
    <t>SPDR S&amp;P 500</t>
  </si>
  <si>
    <t>1993-01-21</t>
  </si>
  <si>
    <t>TAGS</t>
  </si>
  <si>
    <t>Teucrium Agricultural Fund ETV</t>
  </si>
  <si>
    <t>2012-03-27</t>
  </si>
  <si>
    <t>VDE</t>
  </si>
  <si>
    <t>Vanguard Energy ETF</t>
  </si>
  <si>
    <t>SPXN</t>
  </si>
  <si>
    <t>ProShares S&amp;P 500 Ex-Financials ETF</t>
  </si>
  <si>
    <t>2015-09-21</t>
  </si>
  <si>
    <t>SPXV</t>
  </si>
  <si>
    <t>ProShares S&amp;P 500 Ex-Health Care ETF</t>
  </si>
  <si>
    <t>FEUS</t>
  </si>
  <si>
    <t>FlexShares ESG &amp; Climate US Large Cap Core Index Fund</t>
  </si>
  <si>
    <t>VHT</t>
  </si>
  <si>
    <t>Vanguard Health Care ETF</t>
  </si>
  <si>
    <t>VOX</t>
  </si>
  <si>
    <t>Vanguard Communication Services  ETF</t>
  </si>
  <si>
    <t>2005-03-10</t>
  </si>
  <si>
    <t>FLJH</t>
  </si>
  <si>
    <t>Franklin FTSE Japan Hedged ETF</t>
  </si>
  <si>
    <t>XUDV</t>
  </si>
  <si>
    <t>Franklin Templeton ETF Trust Franklin U.S. Dividend Multiplier</t>
  </si>
  <si>
    <t>FLGV</t>
  </si>
  <si>
    <t>Franklin U.S. Treasury Bond ETF</t>
  </si>
  <si>
    <t>2020-06-08</t>
  </si>
  <si>
    <t>FLCA</t>
  </si>
  <si>
    <t>Franklin FTSE Canada ETF</t>
  </si>
  <si>
    <t>VPU</t>
  </si>
  <si>
    <t>Vanguard Utilities ETF</t>
  </si>
  <si>
    <t>2004-04-27</t>
  </si>
  <si>
    <t>VIS</t>
  </si>
  <si>
    <t>Vanguard Industrials ETF</t>
  </si>
  <si>
    <t>VAW</t>
  </si>
  <si>
    <t>Vanguard Materials ETF</t>
  </si>
  <si>
    <t>FLJP</t>
  </si>
  <si>
    <t>Franklin FTSE Japan ETF</t>
  </si>
  <si>
    <t>PTL</t>
  </si>
  <si>
    <t>Northern Lights Fund Trust IV Inspire 500 ETF</t>
  </si>
  <si>
    <t>2024-03-24</t>
  </si>
  <si>
    <t>VDC</t>
  </si>
  <si>
    <t>Vanguard Consumer Staples ETF</t>
  </si>
  <si>
    <t>SPXT</t>
  </si>
  <si>
    <t>ProShares S&amp;P 500 Ex-Technology ETF</t>
  </si>
  <si>
    <t>IPAC</t>
  </si>
  <si>
    <t>iShares Core MSCI Pacific ETF</t>
  </si>
  <si>
    <t>2014-06-09</t>
  </si>
  <si>
    <t>HDEF</t>
  </si>
  <si>
    <t>Xtrackers MSCI EAFE High Dividend Yield Equity ETF</t>
  </si>
  <si>
    <t>SPGM</t>
  </si>
  <si>
    <t>SPDR Portfolio MSCI Global Stock Market ETF</t>
  </si>
  <si>
    <t>DFUS</t>
  </si>
  <si>
    <t>Dimensional U.S. Equity Market ETF</t>
  </si>
  <si>
    <t>2001-09-24</t>
  </si>
  <si>
    <t>FLGB</t>
  </si>
  <si>
    <t>Franklin FTSE United Kingdom ETF</t>
  </si>
  <si>
    <t>SPXE</t>
  </si>
  <si>
    <t>ProShares S&amp;P 500 Ex-Energy ETF</t>
  </si>
  <si>
    <t>GSEW</t>
  </si>
  <si>
    <t>Goldman Sachs Equal Weight U.S. Large Cap Equity ETF</t>
  </si>
  <si>
    <t>VCR</t>
  </si>
  <si>
    <t>Vanguard Consumer Discretion ETF</t>
  </si>
  <si>
    <t>ESGV</t>
  </si>
  <si>
    <t>Vanguard ESG U.S. Stock ETF</t>
  </si>
  <si>
    <t>EUSA</t>
  </si>
  <si>
    <t>iShares MSCI USA Equal Weighted ETF</t>
  </si>
  <si>
    <t>GSLC</t>
  </si>
  <si>
    <t>Goldman Sachs ActiveBeta U.S. Large Cap Equity ETF</t>
  </si>
  <si>
    <t>USSG</t>
  </si>
  <si>
    <t>Xtrackers MSCI USA Selection Equity ETF</t>
  </si>
  <si>
    <t>2019-03-05</t>
  </si>
  <si>
    <t>KOKU</t>
  </si>
  <si>
    <t>Xtrackers MSCI Kokusai Equity ETF</t>
  </si>
  <si>
    <t>2020-04-06</t>
  </si>
  <si>
    <t>VGT</t>
  </si>
  <si>
    <t>Vanguard Information Tech ETF</t>
  </si>
  <si>
    <t>IQSU</t>
  </si>
  <si>
    <t>NYLI Candriam U.S. Large Cap Equity ETF</t>
  </si>
  <si>
    <t>KLMN</t>
  </si>
  <si>
    <t>Invesco Exchange-Traded Fund Trust II Invesco MSCI North Ameri</t>
  </si>
  <si>
    <t>NIXT</t>
  </si>
  <si>
    <t>Research Affiliates Deletions ETF</t>
  </si>
  <si>
    <t>Research Affiliates LLC</t>
  </si>
  <si>
    <t>FLHK</t>
  </si>
  <si>
    <t>Franklin FTSE Hong Kong ETF</t>
  </si>
  <si>
    <t>IEUR</t>
  </si>
  <si>
    <t>iShares Core MSCI Europe ETF</t>
  </si>
  <si>
    <t>FLEU</t>
  </si>
  <si>
    <t>Franklin FTSE Eurozone ETF</t>
  </si>
  <si>
    <t>BBEU</t>
  </si>
  <si>
    <t>JPMorgan BetaBuilders Europe ETF</t>
  </si>
  <si>
    <t>9.07%</t>
  </si>
  <si>
    <t>FLAU</t>
  </si>
  <si>
    <t>Franklin FTSE Australia ETF</t>
  </si>
  <si>
    <t>IEMG</t>
  </si>
  <si>
    <t>iShares Core MSCI Emerging Markets ETF</t>
  </si>
  <si>
    <t>2012-10-17</t>
  </si>
  <si>
    <t>FLGR</t>
  </si>
  <si>
    <t>Franklin FTSE Germany ETF</t>
  </si>
  <si>
    <t>VFH</t>
  </si>
  <si>
    <t>Vanguard Financials ETF</t>
  </si>
  <si>
    <t>BBSC</t>
  </si>
  <si>
    <t>JPMorgan BetaBuilders U.S. Small Cap Equity ETF</t>
  </si>
  <si>
    <t>5.50%</t>
  </si>
  <si>
    <t>FLKR</t>
  </si>
  <si>
    <t>Franklin FTSE South Korea ETF</t>
  </si>
  <si>
    <t>FLSW</t>
  </si>
  <si>
    <t>Franklin FTSE Switzerland ETF</t>
  </si>
  <si>
    <t>FENY</t>
  </si>
  <si>
    <t>Fidelity MSCI Energy Index ETF</t>
  </si>
  <si>
    <t>2013-10-20</t>
  </si>
  <si>
    <t>FHLC</t>
  </si>
  <si>
    <t>Fidelity MSCI Health Care Index ETF</t>
  </si>
  <si>
    <t>FCOM</t>
  </si>
  <si>
    <t>Fidelity MSCI Communication Services Index ETF</t>
  </si>
  <si>
    <t>FIDU</t>
  </si>
  <si>
    <t>Fidelity MSCI Industrials Index ETF</t>
  </si>
  <si>
    <t>FUTY</t>
  </si>
  <si>
    <t>Fidelity MSCI Utilities Index ETF</t>
  </si>
  <si>
    <t>FSTA</t>
  </si>
  <si>
    <t>Fidelity MSCI Consumer Staples Index ETF</t>
  </si>
  <si>
    <t>FMAT</t>
  </si>
  <si>
    <t>Fidelity MSCI Materials Index ETF</t>
  </si>
  <si>
    <t>FDIS</t>
  </si>
  <si>
    <t>Fidelity MSCI Consumer Discretionary Index ETF</t>
  </si>
  <si>
    <t>FREL</t>
  </si>
  <si>
    <t>Fidelity MSCI Real Estate Index ETF</t>
  </si>
  <si>
    <t>FTEC</t>
  </si>
  <si>
    <t>Fidelity MSCI Information Technology Index ETF</t>
  </si>
  <si>
    <t>FNCL</t>
  </si>
  <si>
    <t>Fidelity MSCI Financials Index ETF</t>
  </si>
  <si>
    <t>XLE</t>
  </si>
  <si>
    <t>SPDR Select Sector Fund - Energy Select Sector</t>
  </si>
  <si>
    <t>USCL</t>
  </si>
  <si>
    <t>iShares Climate Conscious &amp; Transition MSCI USA ETF</t>
  </si>
  <si>
    <t>XLV</t>
  </si>
  <si>
    <t>SPDR Select Sector Fund - Health Care</t>
  </si>
  <si>
    <t>GMUN</t>
  </si>
  <si>
    <t>Goldman Sachs ETF Trust Goldman Sachs Community Municipal Bond</t>
  </si>
  <si>
    <t>GSIG</t>
  </si>
  <si>
    <t>Golden Sachs ETF Trust Goldman Sachs Access Investment Grade C</t>
  </si>
  <si>
    <t>HDV</t>
  </si>
  <si>
    <t>iShares Core High Dividend ETF</t>
  </si>
  <si>
    <t>SGOV</t>
  </si>
  <si>
    <t>iShares 0-3 Month Treasury Bond ETF</t>
  </si>
  <si>
    <t>2020-05-25</t>
  </si>
  <si>
    <t>TBLL</t>
  </si>
  <si>
    <t>Invesco Short Term Treasury ETF</t>
  </si>
  <si>
    <t>2017-01-11</t>
  </si>
  <si>
    <t>ICSH</t>
  </si>
  <si>
    <t>iShares Ultra Short Duration Bond Active ETF</t>
  </si>
  <si>
    <t>IRTR</t>
  </si>
  <si>
    <t>iShares Trust iShares LifePath Retirement ETF</t>
  </si>
  <si>
    <t>Target-Date Retirement</t>
  </si>
  <si>
    <t>2023-10-16</t>
  </si>
  <si>
    <t>XLB</t>
  </si>
  <si>
    <t>Materials Select Sector SPDR</t>
  </si>
  <si>
    <t>VTEI</t>
  </si>
  <si>
    <t>Vanguard Tax-Managed Funds Vanguard Intermediate-Term Tax-Exem</t>
  </si>
  <si>
    <t>VTEC</t>
  </si>
  <si>
    <t>Vanguard California Tax-Exempt Bond ETF</t>
  </si>
  <si>
    <t>XLU</t>
  </si>
  <si>
    <t>SPDR Select Sector Fund - Utilities</t>
  </si>
  <si>
    <t>USHY</t>
  </si>
  <si>
    <t>iShares Broad USD High Yield Corporate Bond ETF</t>
  </si>
  <si>
    <t>2017-10-24</t>
  </si>
  <si>
    <t>XLI</t>
  </si>
  <si>
    <t>SPDR Select Sector Fund - Industrial</t>
  </si>
  <si>
    <t>CMF</t>
  </si>
  <si>
    <t>iShares California Muni Bond ETF</t>
  </si>
  <si>
    <t>XLC</t>
  </si>
  <si>
    <t>The Communication Services Select Sector SPDR Fund</t>
  </si>
  <si>
    <t>2018-06-17</t>
  </si>
  <si>
    <t>GCOR</t>
  </si>
  <si>
    <t>Goldman Sachs ETF Trust Goldman Sachs Access U.S. Aggregate Bo</t>
  </si>
  <si>
    <t>DGRO</t>
  </si>
  <si>
    <t>iShares Core Dividend Growth ETF</t>
  </si>
  <si>
    <t>XLY</t>
  </si>
  <si>
    <t>SPDR Select Sector Fund - Consumer Discretionary</t>
  </si>
  <si>
    <t>EPS</t>
  </si>
  <si>
    <t>WisdomTree U.S. LargeCap Fund</t>
  </si>
  <si>
    <t>XLP</t>
  </si>
  <si>
    <t>SPDR Select Sector Fund - Consumer Staples</t>
  </si>
  <si>
    <t>BBCB</t>
  </si>
  <si>
    <t>JPMorgan BetaBuilders USD Investment Grade Corporate Bond ETF</t>
  </si>
  <si>
    <t>-0.94%</t>
  </si>
  <si>
    <t>TAGG</t>
  </si>
  <si>
    <t>T. Rowe Price QM U.S. Bond ETF</t>
  </si>
  <si>
    <t>GIGB</t>
  </si>
  <si>
    <t>Goldman Sachs Access Investment Grade Corporate Bond ETF</t>
  </si>
  <si>
    <t>QLV</t>
  </si>
  <si>
    <t>FlexShares US Quality Low Volatility Index Fund</t>
  </si>
  <si>
    <t>LRGF</t>
  </si>
  <si>
    <t>iShares U.S. Equity Factor ETF</t>
  </si>
  <si>
    <t>XLRE</t>
  </si>
  <si>
    <t>Real Estate Select Sector SPDR Fund (The)</t>
  </si>
  <si>
    <t>RSSL</t>
  </si>
  <si>
    <t>Global X Funds Global X Russell 2000 ETF</t>
  </si>
  <si>
    <t>XLK</t>
  </si>
  <si>
    <t>SPDR Select Sector Fund - Technology</t>
  </si>
  <si>
    <t>XTEN</t>
  </si>
  <si>
    <t>BondBloxx ETF Trust BondBloxx Bloomberg Ten Year Target Durati</t>
  </si>
  <si>
    <t>USRT</t>
  </si>
  <si>
    <t>iShares Core U.S. REIT ETF</t>
  </si>
  <si>
    <t>2007-04-30</t>
  </si>
  <si>
    <t>VSS</t>
  </si>
  <si>
    <t>Vanguard FTSE All-Wld ex-US SmCp Idx ETF</t>
  </si>
  <si>
    <t>SCHY</t>
  </si>
  <si>
    <t>Schwab International Dividend Equity ETF</t>
  </si>
  <si>
    <t>2021-04-27</t>
  </si>
  <si>
    <t>XVV</t>
  </si>
  <si>
    <t>iShares ESG Select Screened S&amp;P 500 ETF</t>
  </si>
  <si>
    <t>XLF</t>
  </si>
  <si>
    <t>SPDR Select Sector Fund - Financial</t>
  </si>
  <si>
    <t>BBLB</t>
  </si>
  <si>
    <t>J.P. Morgan Exchange-Traded Fund Trust JPMorgan BetaBuilders U</t>
  </si>
  <si>
    <t>-8.82%</t>
  </si>
  <si>
    <t>IBGK</t>
  </si>
  <si>
    <t>iShares iBonds Dec 2054 Term Treasury ETF</t>
  </si>
  <si>
    <t>IAUM</t>
  </si>
  <si>
    <t>iShares Gold Trust Micro Shares</t>
  </si>
  <si>
    <t>CA</t>
  </si>
  <si>
    <t>Xtrackers California Municipal Bonds ETF</t>
  </si>
  <si>
    <t>2023-12-12</t>
  </si>
  <si>
    <t>USCA</t>
  </si>
  <si>
    <t>DBX ETF Trust Xtrackers MSCI USA Climate Action Equity ETF</t>
  </si>
  <si>
    <t>2023-04-02</t>
  </si>
  <si>
    <t>CLIP</t>
  </si>
  <si>
    <t>Global X Funds Global X 1-3 Month T-Bill ETF</t>
  </si>
  <si>
    <t>IBTG</t>
  </si>
  <si>
    <t>iShares iBonds Dec 2026 Term Treasury ETF</t>
  </si>
  <si>
    <t>VGUS</t>
  </si>
  <si>
    <t>Vanguard Ultra-Short Treasury ETF</t>
  </si>
  <si>
    <t>VBIL</t>
  </si>
  <si>
    <t>Vanguard 0-3 Month Treasury Bill ETF</t>
  </si>
  <si>
    <t>IBTF</t>
  </si>
  <si>
    <t>iShares iBonds Dec 2025 Term Treasury ETF</t>
  </si>
  <si>
    <t>LDRT</t>
  </si>
  <si>
    <t>iShares Trust iShares iBonds 1-5 Year Treasury Ladder ETF</t>
  </si>
  <si>
    <t>SUB</t>
  </si>
  <si>
    <t>iShares Short-Term National Muni Bond ETF</t>
  </si>
  <si>
    <t>SMB</t>
  </si>
  <si>
    <t>VanEck ETF Trust VanEck Short Muni ETF</t>
  </si>
  <si>
    <t>PBTP</t>
  </si>
  <si>
    <t>Invesco 0-5 Yr US TIPS ETF</t>
  </si>
  <si>
    <t>2017-09-21</t>
  </si>
  <si>
    <t>IBTH</t>
  </si>
  <si>
    <t>iShares iBonds Dec 2027 Term Treasury ETF</t>
  </si>
  <si>
    <t>MGV</t>
  </si>
  <si>
    <t>Vanguard Mega Cap Value ETF</t>
  </si>
  <si>
    <t>2008-03-04</t>
  </si>
  <si>
    <t>IBTI</t>
  </si>
  <si>
    <t>iShares iBonds Dec 2028 Term Treasury ETF</t>
  </si>
  <si>
    <t>IBTJ</t>
  </si>
  <si>
    <t>iShares iBonds Dec 2029 Term Treasury ETF</t>
  </si>
  <si>
    <t>IBTK</t>
  </si>
  <si>
    <t>iShares iBonds Dec 2030 Term Treasury ETF</t>
  </si>
  <si>
    <t>IBTL</t>
  </si>
  <si>
    <t>iShares iBonds Dec 2031 Term Treasury ETF</t>
  </si>
  <si>
    <t>VONV</t>
  </si>
  <si>
    <t>Vanguard Russell 1000 Value ETF</t>
  </si>
  <si>
    <t>IAGG</t>
  </si>
  <si>
    <t>iShares International Aggregate Bond Fund</t>
  </si>
  <si>
    <t>2015-11-09</t>
  </si>
  <si>
    <t>VONE</t>
  </si>
  <si>
    <t>Vanguard Russell 1000 ETF</t>
  </si>
  <si>
    <t>SPYD</t>
  </si>
  <si>
    <t>SPDR Series Trust SPDR Portfolio S&amp;P 500 High Dividend ETF</t>
  </si>
  <si>
    <t>2015-10-20</t>
  </si>
  <si>
    <t>LQIG</t>
  </si>
  <si>
    <t>SPDR Series Trust SPDR MarketAxess Investment Grade 400 Corpor</t>
  </si>
  <si>
    <t>2022-05-10</t>
  </si>
  <si>
    <t>VOOV</t>
  </si>
  <si>
    <t>Vanguard S&amp;P 500 Value ETF</t>
  </si>
  <si>
    <t>BNDX</t>
  </si>
  <si>
    <t>Vanguard Total International Bond ETF</t>
  </si>
  <si>
    <t>IBTM</t>
  </si>
  <si>
    <t>iShares iBonds Dec 2032 Term Treasury ETF</t>
  </si>
  <si>
    <t>2022-07-05</t>
  </si>
  <si>
    <t>VOE</t>
  </si>
  <si>
    <t>Vanguard Mid-Cap Value ETF</t>
  </si>
  <si>
    <t>IBTO</t>
  </si>
  <si>
    <t>iShares iBonds Dec 2033 Term Treasury ETF</t>
  </si>
  <si>
    <t>MGC</t>
  </si>
  <si>
    <t>Vanguard Mega Cap ETF</t>
  </si>
  <si>
    <t>DJD</t>
  </si>
  <si>
    <t>Invesco Dow Jones Industrial Average Dividend ETF</t>
  </si>
  <si>
    <t>2015-12-15</t>
  </si>
  <si>
    <t>IBTP</t>
  </si>
  <si>
    <t>iShares iBonds Dec 2034 Term Treasury ETF</t>
  </si>
  <si>
    <t>VOT</t>
  </si>
  <si>
    <t>Vanguard Mid-Cap Growth ETF</t>
  </si>
  <si>
    <t>GSUS</t>
  </si>
  <si>
    <t>Goldman Sachs MarketBeta U.S. Equity ETF</t>
  </si>
  <si>
    <t>IVOO</t>
  </si>
  <si>
    <t>Vanguard S&amp;P Mid-Cap 400 ETF</t>
  </si>
  <si>
    <t>VOOG</t>
  </si>
  <si>
    <t>Vanguard S&amp;P 500 Growth ETF</t>
  </si>
  <si>
    <t>VBR</t>
  </si>
  <si>
    <t>Vanguard Small-Cap Value ETF</t>
  </si>
  <si>
    <t>VPL</t>
  </si>
  <si>
    <t>Vanguard FTSE Pacific ETF</t>
  </si>
  <si>
    <t>2001-08-12</t>
  </si>
  <si>
    <t>VTHR</t>
  </si>
  <si>
    <t>Vanguard Russell 3000 ETF</t>
  </si>
  <si>
    <t>2010-10-31</t>
  </si>
  <si>
    <t>VBK</t>
  </si>
  <si>
    <t>Vanguard Small-Cap Growth ETF</t>
  </si>
  <si>
    <t>VONG</t>
  </si>
  <si>
    <t>Vanguard Russell 1000 Growth ETF</t>
  </si>
  <si>
    <t>IBGA</t>
  </si>
  <si>
    <t>iShares iBonds Dec 2044 Term Treasury ETF</t>
  </si>
  <si>
    <t>SCHH</t>
  </si>
  <si>
    <t>Schwab U.S. REIT ETF</t>
  </si>
  <si>
    <t>2011-01-12</t>
  </si>
  <si>
    <t>MGK</t>
  </si>
  <si>
    <t>Vanguard Mega Cap Growth ETF</t>
  </si>
  <si>
    <t>2008-04-02</t>
  </si>
  <si>
    <t>BBIN</t>
  </si>
  <si>
    <t>JPMorgan BetaBuilders International Equity ETF</t>
  </si>
  <si>
    <t>9.10%</t>
  </si>
  <si>
    <t>IEFA</t>
  </si>
  <si>
    <t>iShares Core MSCI EAFE ETF</t>
  </si>
  <si>
    <t>IXUS</t>
  </si>
  <si>
    <t>iShares Core MSCI Total International Stock ETF</t>
  </si>
  <si>
    <t>VTWO</t>
  </si>
  <si>
    <t>Vanguard Russell 2000 ETF</t>
  </si>
  <si>
    <t>2010-12-21</t>
  </si>
  <si>
    <t>VIOO</t>
  </si>
  <si>
    <t>Vanguard S&amp;P Small-Cap 600 ETF</t>
  </si>
  <si>
    <t>SPEU</t>
  </si>
  <si>
    <t>SPDR Portfolio Europe ETF</t>
  </si>
  <si>
    <t>SPEM</t>
  </si>
  <si>
    <t>SPDR Index Shares Fund SPDR Portfolio Emerging Markets ETF</t>
  </si>
  <si>
    <t>BBMC</t>
  </si>
  <si>
    <t>JPMorgan BetaBuilders U.S. Mid Cap Equity ETF</t>
  </si>
  <si>
    <t>2020-04-13</t>
  </si>
  <si>
    <t>VWO</t>
  </si>
  <si>
    <t>Vanguard FTSE Emerging Markets ETF</t>
  </si>
  <si>
    <t>2006-06-22</t>
  </si>
  <si>
    <t>BBIB</t>
  </si>
  <si>
    <t>SCHD</t>
  </si>
  <si>
    <t>Schwab US Dividend Equity ETF</t>
  </si>
  <si>
    <t>2011-10-19</t>
  </si>
  <si>
    <t>BBSB</t>
  </si>
  <si>
    <t>0.80%</t>
  </si>
  <si>
    <t>VTES</t>
  </si>
  <si>
    <t>Vanguard Wellington Fund Vanguard Short-Term Tax Exempt Bond E</t>
  </si>
  <si>
    <t>2023-03-07</t>
  </si>
  <si>
    <t>SLQD</t>
  </si>
  <si>
    <t>iShares 0-5 Year Investment Grade Corporate Bond ETF</t>
  </si>
  <si>
    <t>ISTB</t>
  </si>
  <si>
    <t>iShares Core 1-5 Year USD Bond ETF</t>
  </si>
  <si>
    <t>VYM</t>
  </si>
  <si>
    <t>Vanguard High Dividend Yield ETF</t>
  </si>
  <si>
    <t>IMCV</t>
  </si>
  <si>
    <t>iShares Morningstar Mid-Cap Value ETF</t>
  </si>
  <si>
    <t>2004-06-27</t>
  </si>
  <si>
    <t>IUSB</t>
  </si>
  <si>
    <t>iShares Core Total USD Bond Market ETF</t>
  </si>
  <si>
    <t>IMCG</t>
  </si>
  <si>
    <t>iShares Morningstar Mid-Cap Growth ETF</t>
  </si>
  <si>
    <t>UDIV</t>
  </si>
  <si>
    <t>Franklin U.S. Core Dividend Tilt Index ETF</t>
  </si>
  <si>
    <t>ISCV</t>
  </si>
  <si>
    <t>iShares Morningstar Small-Cap Value ETF</t>
  </si>
  <si>
    <t>VT</t>
  </si>
  <si>
    <t>Vanguard Total World Stock Index ETF</t>
  </si>
  <si>
    <t>SCHF</t>
  </si>
  <si>
    <t>Schwab International Equity ETF</t>
  </si>
  <si>
    <t>2009-11-02</t>
  </si>
  <si>
    <t>ILTB</t>
  </si>
  <si>
    <t>iShares Core 10  Year USD Bond ETF</t>
  </si>
  <si>
    <t>ISCG</t>
  </si>
  <si>
    <t>iShares Morningstar Small-Cap Growth ETF</t>
  </si>
  <si>
    <t>IJR</t>
  </si>
  <si>
    <t>iShares Core S&amp;P Small-Cap ETF</t>
  </si>
  <si>
    <t>2000-05-21</t>
  </si>
  <si>
    <t>VGK</t>
  </si>
  <si>
    <t>Vanguard FTSEEuropean ETF</t>
  </si>
  <si>
    <t>SPDG</t>
  </si>
  <si>
    <t>SPDR Series Trust SPDR Portfolio S&amp;P Sector Neutral Dividend E</t>
  </si>
  <si>
    <t>XTWO</t>
  </si>
  <si>
    <t>BondBloxx ETF Trust BondBloxx Bloomberg Two Year Target Durati</t>
  </si>
  <si>
    <t>IMTB</t>
  </si>
  <si>
    <t>iShares Core 5-10 Year USD Bond ETF</t>
  </si>
  <si>
    <t>2016-10-31</t>
  </si>
  <si>
    <t>XTRE</t>
  </si>
  <si>
    <t>BondBloxx ETF Trust BondBloxx Bloomberg Three Year Target Dura</t>
  </si>
  <si>
    <t>HYLB</t>
  </si>
  <si>
    <t>Xtrackers USD High Yield Corporate Bond ETF</t>
  </si>
  <si>
    <t>2016-12-05</t>
  </si>
  <si>
    <t>SPHY</t>
  </si>
  <si>
    <t>SPDR Portfolio High Yield Bond ETF</t>
  </si>
  <si>
    <t>MUB</t>
  </si>
  <si>
    <t>iShares National Muni Bond ETF</t>
  </si>
  <si>
    <t>2007-09-06</t>
  </si>
  <si>
    <t>XFIV</t>
  </si>
  <si>
    <t>BondBloxx ETF Trust BondBloxx Bloomberg Five Year Target Durat</t>
  </si>
  <si>
    <t>GOVT</t>
  </si>
  <si>
    <t>iShares U.S. Treasury Bond ETF</t>
  </si>
  <si>
    <t>XSVN</t>
  </si>
  <si>
    <t>BondBloxx ETF Trust BondBloxx Bloomberg Seven Year Target Dura</t>
  </si>
  <si>
    <t>BNDW</t>
  </si>
  <si>
    <t>Vanguard Total World Bond ETF</t>
  </si>
  <si>
    <t>DIVB</t>
  </si>
  <si>
    <t>iShares Core Dividend ETF</t>
  </si>
  <si>
    <t>VIG</t>
  </si>
  <si>
    <t>Vanguard Div Appreciation ETF</t>
  </si>
  <si>
    <t>VOTE</t>
  </si>
  <si>
    <t>TCW Transform 500 ETF</t>
  </si>
  <si>
    <t>SCHK</t>
  </si>
  <si>
    <t>Schwab 1000 Index ETF</t>
  </si>
  <si>
    <t>STRV</t>
  </si>
  <si>
    <t>EA Series Trust Strive 500 ETF</t>
  </si>
  <si>
    <t>IJH</t>
  </si>
  <si>
    <t>iShares Core S&amp;P Mid-Cap ETF</t>
  </si>
  <si>
    <t>VB</t>
  </si>
  <si>
    <t>Vanguard Small-Cap ETF</t>
  </si>
  <si>
    <t>VXF</t>
  </si>
  <si>
    <t>Vanguard Extended Market ETF</t>
  </si>
  <si>
    <t>1997-07-06</t>
  </si>
  <si>
    <t>VXUS</t>
  </si>
  <si>
    <t>Vanguard Total International Stock ETF</t>
  </si>
  <si>
    <t>2010-11-29</t>
  </si>
  <si>
    <t>EDV</t>
  </si>
  <si>
    <t>Vanguard Extended Duration Treasury ETF</t>
  </si>
  <si>
    <t>SPSB</t>
  </si>
  <si>
    <t>SPDR Portfolio Short Term Corporate Bond ETF</t>
  </si>
  <si>
    <t>IGSB</t>
  </si>
  <si>
    <t>iShares 1-5 Year Investment Grade Corporate Bond ETF</t>
  </si>
  <si>
    <t>SCHV</t>
  </si>
  <si>
    <t>Schwab U.S. Large-Cap Value ETF</t>
  </si>
  <si>
    <t>2009-12-10</t>
  </si>
  <si>
    <t>VTV</t>
  </si>
  <si>
    <t>Vanguard Value ETF</t>
  </si>
  <si>
    <t>2000-11-12</t>
  </si>
  <si>
    <t>ILCV</t>
  </si>
  <si>
    <t>iShares Morningstar Large-Cap  Value ETF</t>
  </si>
  <si>
    <t>SPIB</t>
  </si>
  <si>
    <t>SPDR Portfolio Intermediate Term Corporate Bond ETF</t>
  </si>
  <si>
    <t>IUSV</t>
  </si>
  <si>
    <t>iShares Core S&amp;P U.S. Value ETF</t>
  </si>
  <si>
    <t>SPYV</t>
  </si>
  <si>
    <t>SPDR Series Trust SPDR Portfolio S&amp;P 500 Value ETF</t>
  </si>
  <si>
    <t>IGIB</t>
  </si>
  <si>
    <t>iShares 5-10 Year Investment Grade Corporate Bond ETF</t>
  </si>
  <si>
    <t>IMCB</t>
  </si>
  <si>
    <t>iShares Morningstar Mid-Cap ETF</t>
  </si>
  <si>
    <t>VO</t>
  </si>
  <si>
    <t>Vanguard Mid-Cap ETF</t>
  </si>
  <si>
    <t>USIG</t>
  </si>
  <si>
    <t>iShares Broad USD Investment Grade Corporate Bond ETF</t>
  </si>
  <si>
    <t>SPMB</t>
  </si>
  <si>
    <t>SPDR Portfolio Mortgage Backed Bond ETF</t>
  </si>
  <si>
    <t>VV</t>
  </si>
  <si>
    <t>Vanguard Large-Cap ETF</t>
  </si>
  <si>
    <t>2005-06-29</t>
  </si>
  <si>
    <t>MBB</t>
  </si>
  <si>
    <t>iShares MBS ETF</t>
  </si>
  <si>
    <t>2007-03-12</t>
  </si>
  <si>
    <t>SCHM</t>
  </si>
  <si>
    <t>Schwab U.S. Mid Cap ETF</t>
  </si>
  <si>
    <t>PBUS</t>
  </si>
  <si>
    <t>Invesco MSCI USA ETF</t>
  </si>
  <si>
    <t>IUSG</t>
  </si>
  <si>
    <t>iShares Core S&amp;P U.S. Growth ETF</t>
  </si>
  <si>
    <t>SPYG</t>
  </si>
  <si>
    <t>SPDR Series Trust SPDR Portfolio S&amp;P 500 Growth ETF</t>
  </si>
  <si>
    <t>ILCG</t>
  </si>
  <si>
    <t>iShares Morningstar Large-Cap Growth ETF</t>
  </si>
  <si>
    <t>VUG</t>
  </si>
  <si>
    <t>Vanguard Growth ETF</t>
  </si>
  <si>
    <t>IDEV</t>
  </si>
  <si>
    <t>iShares Core MSCI International Developed Markets ETF</t>
  </si>
  <si>
    <t>2017-03-20</t>
  </si>
  <si>
    <t>SCHG</t>
  </si>
  <si>
    <t>Schwab U.S. Large-Cap Growth ETF</t>
  </si>
  <si>
    <t>IGLB</t>
  </si>
  <si>
    <t>iShares 10  Year Investment Grade Corporate Bond ETF</t>
  </si>
  <si>
    <t>BKMC</t>
  </si>
  <si>
    <t>BNY Mellon US Mid Cap Core Equity ETF</t>
  </si>
  <si>
    <t>6.70%</t>
  </si>
  <si>
    <t>SCHA</t>
  </si>
  <si>
    <t>Schwab U.S. Small-Cap ETF</t>
  </si>
  <si>
    <t>SPLB</t>
  </si>
  <si>
    <t>SPDR Portfolio Long Term Corporate Bond ETF</t>
  </si>
  <si>
    <t>VEU</t>
  </si>
  <si>
    <t>Vanguard FTSE All World Ex US ETF</t>
  </si>
  <si>
    <t>BKSE</t>
  </si>
  <si>
    <t>BNY Mellon US Small Cap Core Equity ETF</t>
  </si>
  <si>
    <t>4.68%</t>
  </si>
  <si>
    <t>BKIE</t>
  </si>
  <si>
    <t>BNY Mellon International Equity ETF</t>
  </si>
  <si>
    <t>10.36%</t>
  </si>
  <si>
    <t>ISCB</t>
  </si>
  <si>
    <t>iShares Morningstar Small-Cap ETF</t>
  </si>
  <si>
    <t>XHLF</t>
  </si>
  <si>
    <t>BondBloxx ETF Trust BondBloxx Bloomberg Six Month Target Durat</t>
  </si>
  <si>
    <t>XONE</t>
  </si>
  <si>
    <t>BondBloxx ETF Trust BondBloxx Bloomberg One Year Target Durati</t>
  </si>
  <si>
    <t>STIP</t>
  </si>
  <si>
    <t>iShares 0-5 Year TIPS Bond ETF</t>
  </si>
  <si>
    <t>2010-11-30</t>
  </si>
  <si>
    <t>VTIP</t>
  </si>
  <si>
    <t xml:space="preserve">Vanguard Short-Term Inflation-Protected Securities Index Fund </t>
  </si>
  <si>
    <t>2012-10-16</t>
  </si>
  <si>
    <t>SPTS</t>
  </si>
  <si>
    <t>SPDR Portfolio Short Term Treasury ETF</t>
  </si>
  <si>
    <t>SCHO</t>
  </si>
  <si>
    <t>Schwab Short-Term U.S. Treasury ETF</t>
  </si>
  <si>
    <t>2010-08-04</t>
  </si>
  <si>
    <t>VGSH</t>
  </si>
  <si>
    <t>Vanguard Short-Term Treasury ETF</t>
  </si>
  <si>
    <t>SCHJ</t>
  </si>
  <si>
    <t>Schwab 1-5 Year Corporate Bond ETF</t>
  </si>
  <si>
    <t>SCYB</t>
  </si>
  <si>
    <t>Schwab Strategic Trust Schwab High Yield Bond ETF</t>
  </si>
  <si>
    <t>BSV</t>
  </si>
  <si>
    <t>Vanguard Short-Term Bond ETF</t>
  </si>
  <si>
    <t>2011-09-28</t>
  </si>
  <si>
    <t>VCSH</t>
  </si>
  <si>
    <t>Vanguard Short-Term Corporate Bond ETF</t>
  </si>
  <si>
    <t>SCMB</t>
  </si>
  <si>
    <t>Schwab Strategic Trust Schwab Municipal Bond ETF</t>
  </si>
  <si>
    <t>SCHP</t>
  </si>
  <si>
    <t>Schwab U.S. TIPS ETF</t>
  </si>
  <si>
    <t>SPTB</t>
  </si>
  <si>
    <t>SPDR Series Trust SPDR Portfolio Treasury ETF</t>
  </si>
  <si>
    <t>SCHR</t>
  </si>
  <si>
    <t>Schwab Intermediate-Term U.S. Treasury ETF</t>
  </si>
  <si>
    <t>VTEB</t>
  </si>
  <si>
    <t>Vanguard Tax-Exempt Bond ETF</t>
  </si>
  <si>
    <t>2015-08-24</t>
  </si>
  <si>
    <t>SPTI</t>
  </si>
  <si>
    <t>SPDR Portfolio Intermediate Term Treasury ETF</t>
  </si>
  <si>
    <t>VGIT</t>
  </si>
  <si>
    <t>Vanguard Intermediate-Term Treasury ETF</t>
  </si>
  <si>
    <t>BBAG</t>
  </si>
  <si>
    <t>JPMorgan BetaBuilders U.S. Aggregate Bond ETF</t>
  </si>
  <si>
    <t>-0.59%</t>
  </si>
  <si>
    <t>SMBS</t>
  </si>
  <si>
    <t>Schwab Strategic Trust Schwab Mortgage-Backed Securities ETF</t>
  </si>
  <si>
    <t>VTC</t>
  </si>
  <si>
    <t>Vanguard Total Corporate Bond ETF</t>
  </si>
  <si>
    <t>BIV</t>
  </si>
  <si>
    <t>Vanguard Intermediate-Term Bond ETF</t>
  </si>
  <si>
    <t>0.81%</t>
  </si>
  <si>
    <t>VCIT</t>
  </si>
  <si>
    <t>Vanguard Intermediate-Term Corporate Bond ETF</t>
  </si>
  <si>
    <t>SPBO</t>
  </si>
  <si>
    <t>SPDR Portfolio Corporate Bond ETF</t>
  </si>
  <si>
    <t>AGG</t>
  </si>
  <si>
    <t>iShares Core U.S. Aggregate Bond ETF</t>
  </si>
  <si>
    <t>-0.21%</t>
  </si>
  <si>
    <t>2003-09-21</t>
  </si>
  <si>
    <t>BND</t>
  </si>
  <si>
    <t>Vanguard Total Bond Market ETF</t>
  </si>
  <si>
    <t>-0.13%</t>
  </si>
  <si>
    <t>SPAB</t>
  </si>
  <si>
    <t>SPDR Portfolio Aggregate Bond ETF</t>
  </si>
  <si>
    <t>SCHI</t>
  </si>
  <si>
    <t>Schwab 5-10 Year Corporate Bond ETF</t>
  </si>
  <si>
    <t>SCHZ</t>
  </si>
  <si>
    <t>Schwab US Aggregate Bond ETF</t>
  </si>
  <si>
    <t>2011-07-13</t>
  </si>
  <si>
    <t>ILCB</t>
  </si>
  <si>
    <t>iShares Morningstar Large-Cap ETF</t>
  </si>
  <si>
    <t>VMBS</t>
  </si>
  <si>
    <t>Vanguard Mortgage-Backed Securities ETF</t>
  </si>
  <si>
    <t>SPTM</t>
  </si>
  <si>
    <t>SPDR Portfolio S&amp;P 1500 Composite Stock Market ETF</t>
  </si>
  <si>
    <t>IVV</t>
  </si>
  <si>
    <t>iShares Core S&amp;P 500 ETF</t>
  </si>
  <si>
    <t>VOO</t>
  </si>
  <si>
    <t>Vanguard S&amp;P 500 ETF</t>
  </si>
  <si>
    <t>ITOT</t>
  </si>
  <si>
    <t>iShares Core S&amp;P Total U.S. Stock Market ETF</t>
  </si>
  <si>
    <t>SCHX</t>
  </si>
  <si>
    <t>Schwab U.S. Large-Cap ETF</t>
  </si>
  <si>
    <t>VTI</t>
  </si>
  <si>
    <t>Vanguard Total Stock Market ETF</t>
  </si>
  <si>
    <t>SCHB</t>
  </si>
  <si>
    <t>Schwab U.S. Broad Market ETF</t>
  </si>
  <si>
    <t>SPMD</t>
  </si>
  <si>
    <t xml:space="preserve">SPDR Portfolio S&amp;P 400 Mid Cap ETF  </t>
  </si>
  <si>
    <t>USPX</t>
  </si>
  <si>
    <t>Franklin U.S. Equity Index ETF</t>
  </si>
  <si>
    <t>VCLT</t>
  </si>
  <si>
    <t>Vanguard Long-Term Corporate Bond ETF</t>
  </si>
  <si>
    <t>VEA</t>
  </si>
  <si>
    <t>Vanguard FTSE Developed Markets ETF</t>
  </si>
  <si>
    <t>SPDW</t>
  </si>
  <si>
    <t>SPDR Portfolio Developed World ex-US ETF</t>
  </si>
  <si>
    <t>BLV</t>
  </si>
  <si>
    <t>Vanguard Long-Term Bond ETF</t>
  </si>
  <si>
    <t>Fixed Income - Long Duration</t>
  </si>
  <si>
    <t>-5.69%</t>
  </si>
  <si>
    <t>VGLT</t>
  </si>
  <si>
    <t>Vanguard Long-Term Treasury ETF</t>
  </si>
  <si>
    <t>SCHQ</t>
  </si>
  <si>
    <t>Schwab Long-Term U.S. Treasury ETF</t>
  </si>
  <si>
    <t>SPSM</t>
  </si>
  <si>
    <t>SPDR Portfolio S&amp;P 600 Small Cap ETF</t>
  </si>
  <si>
    <t>SPTL</t>
  </si>
  <si>
    <t>SPDR Portfolio Long Term Treasury ETF</t>
  </si>
  <si>
    <t>SPLG</t>
  </si>
  <si>
    <t>SPDR Portfolio S&amp;P 500 ETF</t>
  </si>
  <si>
    <t>BBUS</t>
  </si>
  <si>
    <t>JPMorgan BetaBuilders U.S. Equity ETF</t>
  </si>
  <si>
    <t>12.59%</t>
  </si>
  <si>
    <t>2019-03-11</t>
  </si>
  <si>
    <t>GAST</t>
  </si>
  <si>
    <t>Gabelli Automation ETF</t>
  </si>
  <si>
    <t>2022-01-04</t>
  </si>
  <si>
    <t>LOPP</t>
  </si>
  <si>
    <t>Gabelli Love Our Planet &amp; People ETF Gabelli Love Our Planet &amp;</t>
  </si>
  <si>
    <t>COWS</t>
  </si>
  <si>
    <t>Amplify Cash Flow Dividend Leaders ETF</t>
  </si>
  <si>
    <t>BKAG</t>
  </si>
  <si>
    <t>BNY Mellon Core Bond ETF</t>
  </si>
  <si>
    <t>-0.51%</t>
  </si>
  <si>
    <t>BKLC</t>
  </si>
  <si>
    <t>BNY Mellon US Large Cap Core Equity ETF</t>
  </si>
  <si>
    <t>13.19%</t>
  </si>
  <si>
    <t>SFY</t>
  </si>
  <si>
    <t>SoFi Select 500 ETF</t>
  </si>
  <si>
    <t>GCAD</t>
  </si>
  <si>
    <t>Gabelli Commercial Aerospace and Defense ETF</t>
  </si>
  <si>
    <t>2023-01-02</t>
  </si>
  <si>
    <t>SFYX</t>
  </si>
  <si>
    <t>SoFi Next 500 ETF</t>
  </si>
  <si>
    <t>ETHV</t>
  </si>
  <si>
    <t>VanEck Ethereum ETF VanEck Ethereum ETF</t>
  </si>
  <si>
    <t>ETH</t>
  </si>
  <si>
    <t>Grayscale Ethereum Mini Trust (ETH) Common units of fractional</t>
  </si>
  <si>
    <t>=&gt; Pulldown</t>
  </si>
  <si>
    <t>Value</t>
  </si>
  <si>
    <t>Count</t>
  </si>
  <si>
    <t>Stars</t>
  </si>
  <si>
    <t>Trend</t>
  </si>
  <si>
    <t>Diversified Commodities - Goldman Sachs Commodities Index</t>
  </si>
  <si>
    <t>Diversified Commodities - Bloomberg Commodities Index</t>
  </si>
  <si>
    <t>Steel</t>
  </si>
  <si>
    <t>Rare Earth/Strategic Metals</t>
  </si>
  <si>
    <t>Tin</t>
  </si>
  <si>
    <t>Aluminum</t>
  </si>
  <si>
    <t>Nickel</t>
  </si>
  <si>
    <t>Wheat</t>
  </si>
  <si>
    <t>Soybeans</t>
  </si>
  <si>
    <t>Corn</t>
  </si>
  <si>
    <t>Sugar</t>
  </si>
  <si>
    <t>Agricultural Commodities</t>
  </si>
  <si>
    <t>Gasoline</t>
  </si>
  <si>
    <t>Natural Gas</t>
  </si>
  <si>
    <t>Brent Oil</t>
  </si>
  <si>
    <t>Oil</t>
  </si>
  <si>
    <t>Silver</t>
  </si>
  <si>
    <t>Platinum</t>
  </si>
  <si>
    <t>Gold</t>
  </si>
  <si>
    <t>Palladium</t>
  </si>
  <si>
    <t>Symbol</t>
  </si>
  <si>
    <t>Australia</t>
  </si>
  <si>
    <t>Austria</t>
  </si>
  <si>
    <t>Belgium</t>
  </si>
  <si>
    <t>Brazil</t>
  </si>
  <si>
    <t>Canada</t>
  </si>
  <si>
    <t>Chile</t>
  </si>
  <si>
    <t>China</t>
  </si>
  <si>
    <t>Colombia</t>
  </si>
  <si>
    <t>France</t>
  </si>
  <si>
    <t>Germany</t>
  </si>
  <si>
    <t>Hong Kong</t>
  </si>
  <si>
    <t>India</t>
  </si>
  <si>
    <t>Indonesia</t>
  </si>
  <si>
    <t>Ireland</t>
  </si>
  <si>
    <t>Israel</t>
  </si>
  <si>
    <t>Italy</t>
  </si>
  <si>
    <t>Malaysia</t>
  </si>
  <si>
    <t>Mexico</t>
  </si>
  <si>
    <t>Netherlands</t>
  </si>
  <si>
    <t>Peru</t>
  </si>
  <si>
    <t>Poland</t>
  </si>
  <si>
    <t>Singapore</t>
  </si>
  <si>
    <t>South Africa</t>
  </si>
  <si>
    <t>South Korea</t>
  </si>
  <si>
    <t>Spain</t>
  </si>
  <si>
    <t>Sweden</t>
  </si>
  <si>
    <t>Switzerland</t>
  </si>
  <si>
    <t>Taiwan</t>
  </si>
  <si>
    <t>Thailand</t>
  </si>
  <si>
    <t>Turkey</t>
  </si>
  <si>
    <t>United Kingdom</t>
  </si>
  <si>
    <t>United States</t>
  </si>
  <si>
    <t>Vietnam</t>
  </si>
  <si>
    <t>New Zealand</t>
  </si>
  <si>
    <t>Norway</t>
  </si>
  <si>
    <t>Philippines</t>
  </si>
  <si>
    <t>Qatar</t>
  </si>
  <si>
    <t>United Arab Emirates</t>
  </si>
  <si>
    <t>Greece</t>
  </si>
  <si>
    <t>Japan</t>
  </si>
  <si>
    <t>Saudi Arabia</t>
  </si>
  <si>
    <t>Argentina</t>
  </si>
  <si>
    <t>Denmark</t>
  </si>
  <si>
    <t>Finland</t>
  </si>
  <si>
    <t>Kuwait</t>
  </si>
  <si>
    <t>Long Term Bonds</t>
  </si>
  <si>
    <t>Government &amp; Credit Bonds</t>
  </si>
  <si>
    <t>Aggregate Bonds - US</t>
  </si>
  <si>
    <t>Intermediate Bonds</t>
  </si>
  <si>
    <t>Short Term Bonds</t>
  </si>
  <si>
    <t>1-30 Year Treasuries</t>
  </si>
  <si>
    <t>Long Term Treasurys</t>
  </si>
  <si>
    <t>TIPS - US</t>
  </si>
  <si>
    <t>Medium Term Treasurys</t>
  </si>
  <si>
    <t>T-Bills &amp; Short Term Treasurys</t>
  </si>
  <si>
    <t>U.S. Corporate Bonds - Long Term</t>
  </si>
  <si>
    <t>Investment Grade Bonds - Broad</t>
  </si>
  <si>
    <t>U.S. Corporate Bonds - Medium Term</t>
  </si>
  <si>
    <t>Short Term Investment Grade Bonds</t>
  </si>
  <si>
    <t>High Yield Bonds - Broad</t>
  </si>
  <si>
    <t>Emerging Market Government Bonds</t>
  </si>
  <si>
    <t>Inflation Protected Int. Govt. Bonds</t>
  </si>
  <si>
    <t>International Govt. Bonds</t>
  </si>
  <si>
    <t>Short Term Int. Govt. Bonds</t>
  </si>
  <si>
    <t>International Corporate Bonds</t>
  </si>
  <si>
    <t>California Muni Bonds</t>
  </si>
  <si>
    <t>National Muni Bonds</t>
  </si>
  <si>
    <t>National Muni Bonds - Intermediate</t>
  </si>
  <si>
    <t>National Muni Bonds - Long Term</t>
  </si>
  <si>
    <t>National Muni Bonds - Short Term</t>
  </si>
  <si>
    <t>New York Muni Bonds</t>
  </si>
  <si>
    <t>High Yield Muni Bonds</t>
  </si>
  <si>
    <t>Convertible Bonds</t>
  </si>
  <si>
    <t>Mortgage Bonds</t>
  </si>
  <si>
    <t>Senior Loans</t>
  </si>
  <si>
    <t>S&amp;P 500</t>
  </si>
  <si>
    <t>NASDAQ 100</t>
  </si>
  <si>
    <t>Mid Cap</t>
  </si>
  <si>
    <t>Small Cap</t>
  </si>
  <si>
    <t>Micro Cap</t>
  </si>
  <si>
    <t>Consumer Staples</t>
  </si>
  <si>
    <t>Basic Materials</t>
  </si>
  <si>
    <t>Financial Services</t>
  </si>
  <si>
    <t>Growth</t>
  </si>
  <si>
    <t>Quality</t>
  </si>
  <si>
    <t>Low Volatility</t>
  </si>
  <si>
    <t>High Dividend Yield</t>
  </si>
  <si>
    <t>Momentum</t>
  </si>
  <si>
    <t>Dividend Growth</t>
  </si>
  <si>
    <t>World Equities</t>
  </si>
  <si>
    <t>Emerging Markets</t>
  </si>
  <si>
    <t>World ex-US</t>
  </si>
  <si>
    <t>Developed Markets</t>
  </si>
  <si>
    <t>EAFE</t>
  </si>
  <si>
    <t>U.S.</t>
  </si>
  <si>
    <t>20+ Year Treasury Bonds</t>
  </si>
  <si>
    <t>Short Term Corporate</t>
  </si>
  <si>
    <t>British Pound</t>
  </si>
  <si>
    <t>Euro</t>
  </si>
  <si>
    <t>Japanese Yen</t>
  </si>
  <si>
    <t>Bitcoin USD</t>
  </si>
  <si>
    <t>BTC-USD</t>
  </si>
  <si>
    <t>Ethereum USD</t>
  </si>
  <si>
    <t>ETH-USD</t>
  </si>
  <si>
    <t>Ripple USD</t>
  </si>
  <si>
    <t>XRP-USD</t>
  </si>
  <si>
    <t>Binance Coin USD</t>
  </si>
  <si>
    <t>BNB-USD</t>
  </si>
  <si>
    <t>Solana USD</t>
  </si>
  <si>
    <t>SOL-USD</t>
  </si>
  <si>
    <t>Sui</t>
  </si>
  <si>
    <t>SUI-USD</t>
  </si>
  <si>
    <t>Dogecoin USD</t>
  </si>
  <si>
    <t>DOGE-USD</t>
  </si>
  <si>
    <t>Tronix USD</t>
  </si>
  <si>
    <t>TRX-USD</t>
  </si>
  <si>
    <t>Wrapped Bitcoin</t>
  </si>
  <si>
    <t>WBTC-USD</t>
  </si>
  <si>
    <t>ChainLink USD</t>
  </si>
  <si>
    <t>LINK-USD</t>
  </si>
  <si>
    <t>WhiteBIT Token</t>
  </si>
  <si>
    <t>WBT-USD</t>
  </si>
  <si>
    <t>Official Trump</t>
  </si>
  <si>
    <t>TRUMP-USD</t>
  </si>
  <si>
    <t>Cronos USD</t>
  </si>
  <si>
    <t>CRO-USD</t>
  </si>
  <si>
    <t>Bitcoin Cash USD</t>
  </si>
  <si>
    <t>BCH-USD</t>
  </si>
  <si>
    <t>LEOcoin USD</t>
  </si>
  <si>
    <t>LEO-USD</t>
  </si>
  <si>
    <t>Ondo</t>
  </si>
  <si>
    <t>ONDO-USD</t>
  </si>
  <si>
    <t>Uniswap USD</t>
  </si>
  <si>
    <t>UNI-USD</t>
  </si>
  <si>
    <t>Litecoin USD</t>
  </si>
  <si>
    <t>LTC-USD</t>
  </si>
  <si>
    <t>Polkadot</t>
  </si>
  <si>
    <t>DOT-USD</t>
  </si>
  <si>
    <t>Monero USD</t>
  </si>
  <si>
    <t>XMR-USD</t>
  </si>
  <si>
    <t>Aptos</t>
  </si>
  <si>
    <t>APT-USD</t>
  </si>
  <si>
    <t>ExtremeCoin USD</t>
  </si>
  <si>
    <t>XT-USD</t>
  </si>
  <si>
    <t>Aave</t>
  </si>
  <si>
    <t>AAVE-USD</t>
  </si>
  <si>
    <t>Mantle</t>
  </si>
  <si>
    <t>MANTLE-USD</t>
  </si>
  <si>
    <t>Dai</t>
  </si>
  <si>
    <t>DAI-USD</t>
  </si>
  <si>
    <t>Arbit Coin USD</t>
  </si>
  <si>
    <t>ARB-USD</t>
  </si>
  <si>
    <t>Bittensor</t>
  </si>
  <si>
    <t>TAO-USD</t>
  </si>
  <si>
    <t>Internet Computer</t>
  </si>
  <si>
    <t>ICP-USD</t>
  </si>
  <si>
    <t>Australian Dollar</t>
  </si>
  <si>
    <t>USD:AUD</t>
  </si>
  <si>
    <t>USD:GBP</t>
  </si>
  <si>
    <t>Canadian Dollar</t>
  </si>
  <si>
    <t>USD:CAD</t>
  </si>
  <si>
    <t>Chinese Renminbi ("Yuan")</t>
  </si>
  <si>
    <t>USD:CNY</t>
  </si>
  <si>
    <t>USD:EUR</t>
  </si>
  <si>
    <t>USD:JPY</t>
  </si>
  <si>
    <t>Swiss Franc</t>
  </si>
  <si>
    <t>USD:CHF</t>
  </si>
  <si>
    <t>Afghan Afghani</t>
  </si>
  <si>
    <t>USD:AFN</t>
  </si>
  <si>
    <t>Albanian Lek</t>
  </si>
  <si>
    <t>USD:ALL</t>
  </si>
  <si>
    <t>Algerian Dinar</t>
  </si>
  <si>
    <t>USD:DZD</t>
  </si>
  <si>
    <t>Angola Kwanza</t>
  </si>
  <si>
    <t>USD:AOA</t>
  </si>
  <si>
    <t>Argentine Peso</t>
  </si>
  <si>
    <t>USD:ARS</t>
  </si>
  <si>
    <t>Armenian Dram</t>
  </si>
  <si>
    <t>USD:AMD</t>
  </si>
  <si>
    <t>Aruban Florin</t>
  </si>
  <si>
    <t>USD:AWG</t>
  </si>
  <si>
    <t>Azerbaijan Manat</t>
  </si>
  <si>
    <t>USD:AZN</t>
  </si>
  <si>
    <t>Bahamian Dollar</t>
  </si>
  <si>
    <t>USD:BSD</t>
  </si>
  <si>
    <t>Bahrain Dinar</t>
  </si>
  <si>
    <t>USD:BHD</t>
  </si>
  <si>
    <t>Bangladesh Taka</t>
  </si>
  <si>
    <t>USD:BDT</t>
  </si>
  <si>
    <t>Barbados Dollar</t>
  </si>
  <si>
    <t>USD:BBD</t>
  </si>
  <si>
    <t>Belarusian Ruble</t>
  </si>
  <si>
    <t>USD:BYR</t>
  </si>
  <si>
    <t>Bermudian Dollar</t>
  </si>
  <si>
    <t>USD:BMD</t>
  </si>
  <si>
    <t>Bhutan Ngultram</t>
  </si>
  <si>
    <t>USD:BTN</t>
  </si>
  <si>
    <t>Bolivian Boliviano</t>
  </si>
  <si>
    <t>USD:BOB</t>
  </si>
  <si>
    <t>Bosnian and Herzegovina Convertible Mark</t>
  </si>
  <si>
    <t>USD:BAM</t>
  </si>
  <si>
    <t>Bosnian Convertible Marka</t>
  </si>
  <si>
    <t>USD:BIH</t>
  </si>
  <si>
    <t>Botswana Pula</t>
  </si>
  <si>
    <t>USD:BWP</t>
  </si>
  <si>
    <t>Brazilian Real</t>
  </si>
  <si>
    <t>USD:BRL</t>
  </si>
  <si>
    <t>Brunei Dollar</t>
  </si>
  <si>
    <t>USD:BND</t>
  </si>
  <si>
    <t>Bulgarian Lev</t>
  </si>
  <si>
    <t>USD:BGN</t>
  </si>
  <si>
    <t>Burmese Kyat</t>
  </si>
  <si>
    <t>USD:MMK</t>
  </si>
  <si>
    <t>Burundi Franc</t>
  </si>
  <si>
    <t>USD:BIF</t>
  </si>
  <si>
    <t>Cambodian Riel</t>
  </si>
  <si>
    <t>USD:KHR</t>
  </si>
  <si>
    <t>Cape Verde Escudo</t>
  </si>
  <si>
    <t>USD:CVE</t>
  </si>
  <si>
    <t>Cayman Island Dollar</t>
  </si>
  <si>
    <t>USD:KYD</t>
  </si>
  <si>
    <t>Central African States</t>
  </si>
  <si>
    <t>USD:XAF</t>
  </si>
  <si>
    <t>USD:XOF</t>
  </si>
  <si>
    <t>Chilean Peso</t>
  </si>
  <si>
    <t>USD:CLP</t>
  </si>
  <si>
    <t>Colombian Peso</t>
  </si>
  <si>
    <t>USD:COP</t>
  </si>
  <si>
    <t>Comoros Franc</t>
  </si>
  <si>
    <t>USD:KMF</t>
  </si>
  <si>
    <t>Congolese Franc</t>
  </si>
  <si>
    <t>USD:CDF</t>
  </si>
  <si>
    <t>Costa Rican Colon</t>
  </si>
  <si>
    <t>USD:CRC</t>
  </si>
  <si>
    <t>Croatian Kuna</t>
  </si>
  <si>
    <t>USD:HRK</t>
  </si>
  <si>
    <t>Cuban Convertible Peso</t>
  </si>
  <si>
    <t>USD:CUC</t>
  </si>
  <si>
    <t>Czech Republic Koruna</t>
  </si>
  <si>
    <t>USD:CZK</t>
  </si>
  <si>
    <t>Danish Krone</t>
  </si>
  <si>
    <t>USD:DKK</t>
  </si>
  <si>
    <t>Djibouti Franc</t>
  </si>
  <si>
    <t>USD:DJF</t>
  </si>
  <si>
    <t>Dominican Peso</t>
  </si>
  <si>
    <t>USD:DOP</t>
  </si>
  <si>
    <t>Eastern Caribbean Dollar</t>
  </si>
  <si>
    <t>USD:XCD</t>
  </si>
  <si>
    <t>Egyptian Pound</t>
  </si>
  <si>
    <t>USD:EGP</t>
  </si>
  <si>
    <t>Eritrea Nakfa</t>
  </si>
  <si>
    <t>USD:ERN</t>
  </si>
  <si>
    <t>Ethiopia Birr</t>
  </si>
  <si>
    <t>USD:ETB</t>
  </si>
  <si>
    <t>Fiji Dollar</t>
  </si>
  <si>
    <t>USD:FJD</t>
  </si>
  <si>
    <t>Gambian Dalasi</t>
  </si>
  <si>
    <t>USD:GMD</t>
  </si>
  <si>
    <t>Georgian Lari</t>
  </si>
  <si>
    <t>USD:GEL</t>
  </si>
  <si>
    <t>Ghanian Cedi</t>
  </si>
  <si>
    <t>USD:GHS</t>
  </si>
  <si>
    <t>Gibraltar Pound</t>
  </si>
  <si>
    <t>USD:GIP</t>
  </si>
  <si>
    <t>Guatemalan Quetzal</t>
  </si>
  <si>
    <t>USD:GTQ</t>
  </si>
  <si>
    <t>Guinea Republic Franc</t>
  </si>
  <si>
    <t>USD:GNF</t>
  </si>
  <si>
    <t>Guyana Dollar</t>
  </si>
  <si>
    <t>USD:GYD</t>
  </si>
  <si>
    <t>Haitian Gourde</t>
  </si>
  <si>
    <t>USD:HTG</t>
  </si>
  <si>
    <t>Honduran Lempira</t>
  </si>
  <si>
    <t>USD:HNL</t>
  </si>
  <si>
    <t>Hong Kong Dollar</t>
  </si>
  <si>
    <t>USD:HKD</t>
  </si>
  <si>
    <t>Hungarian Forint</t>
  </si>
  <si>
    <t>USD:HUF</t>
  </si>
  <si>
    <t>Icelandic Krona</t>
  </si>
  <si>
    <t>USD:ISK</t>
  </si>
  <si>
    <t>Indian Rupee</t>
  </si>
  <si>
    <t>USD:INR</t>
  </si>
  <si>
    <t>Indonesian Rupiah</t>
  </si>
  <si>
    <t>USD:IDR</t>
  </si>
  <si>
    <t>Iranian Rial</t>
  </si>
  <si>
    <t>USD:IRR</t>
  </si>
  <si>
    <t>Iraqi Dinar</t>
  </si>
  <si>
    <t>USD:IQD</t>
  </si>
  <si>
    <t>Israeli Shekel</t>
  </si>
  <si>
    <t>USD:ILS</t>
  </si>
  <si>
    <t>Jamaican Dollar</t>
  </si>
  <si>
    <t>USD:JMD</t>
  </si>
  <si>
    <t>Jordanian Dinar</t>
  </si>
  <si>
    <t>USD:JOD</t>
  </si>
  <si>
    <t>Kazakhstani Tenge</t>
  </si>
  <si>
    <t>USD:KZT</t>
  </si>
  <si>
    <t>Kenyan Shilling</t>
  </si>
  <si>
    <t>USD:KES</t>
  </si>
  <si>
    <t>Korean Won</t>
  </si>
  <si>
    <t>USD:KRW</t>
  </si>
  <si>
    <t>Kyrgyzstani Som</t>
  </si>
  <si>
    <t>USD:KGS</t>
  </si>
  <si>
    <t>Laos Kip</t>
  </si>
  <si>
    <t>USD:LAK</t>
  </si>
  <si>
    <t>Lebanese Pound</t>
  </si>
  <si>
    <t>USD:LBP</t>
  </si>
  <si>
    <t>Lesotho Malati</t>
  </si>
  <si>
    <t>USD:LSL</t>
  </si>
  <si>
    <t>Liberian Dollar</t>
  </si>
  <si>
    <t>USD:LRD</t>
  </si>
  <si>
    <t>Libyan Dinar</t>
  </si>
  <si>
    <t>USD:LYD</t>
  </si>
  <si>
    <t>Macau Pataca</t>
  </si>
  <si>
    <t>USD:MOP</t>
  </si>
  <si>
    <t>Macedonian Denar</t>
  </si>
  <si>
    <t>USD:MKD</t>
  </si>
  <si>
    <t>Madagascar Ariary</t>
  </si>
  <si>
    <t>USD:MGA</t>
  </si>
  <si>
    <t>Malawi Kwacha</t>
  </si>
  <si>
    <t>USD:MWK</t>
  </si>
  <si>
    <t>Malaysian Ringgit</t>
  </si>
  <si>
    <t>USD:MYR</t>
  </si>
  <si>
    <t>Maldives Rufiyaa</t>
  </si>
  <si>
    <t>USD:MVR</t>
  </si>
  <si>
    <t>Mauritanian Ouguiya</t>
  </si>
  <si>
    <t>USD:MRO</t>
  </si>
  <si>
    <t>Mauritius Rupee</t>
  </si>
  <si>
    <t>USD:MUR</t>
  </si>
  <si>
    <t>Mexican Peso</t>
  </si>
  <si>
    <t>USD:MXN</t>
  </si>
  <si>
    <t>Moldovan Leu</t>
  </si>
  <si>
    <t>USD:MDL</t>
  </si>
  <si>
    <t>Mongolian Tugrik</t>
  </si>
  <si>
    <t>USD:MNT</t>
  </si>
  <si>
    <t>Moroccan Dirham</t>
  </si>
  <si>
    <t>USD:MAD</t>
  </si>
  <si>
    <t>Mozambique Metical</t>
  </si>
  <si>
    <t>USD:MZN</t>
  </si>
  <si>
    <t>Namibian Dollar</t>
  </si>
  <si>
    <t>USD:NAD</t>
  </si>
  <si>
    <t>Nepal Rupee</t>
  </si>
  <si>
    <t>USD:NPR</t>
  </si>
  <si>
    <t>New Zealand Dollar</t>
  </si>
  <si>
    <t>USD:NZD</t>
  </si>
  <si>
    <t>Nicaraguan Cordoba</t>
  </si>
  <si>
    <t>USD:NIO</t>
  </si>
  <si>
    <t>Nigerian Naira</t>
  </si>
  <si>
    <t>USD:NGN</t>
  </si>
  <si>
    <t>North Korean Won</t>
  </si>
  <si>
    <t>USD:KPW</t>
  </si>
  <si>
    <t>Norwegian Krone</t>
  </si>
  <si>
    <t>USD:NOK</t>
  </si>
  <si>
    <t>Omani Rial</t>
  </si>
  <si>
    <t>USD:OMR</t>
  </si>
  <si>
    <t>Pakistan Rupee</t>
  </si>
  <si>
    <t>USD:PKR</t>
  </si>
  <si>
    <t>Panamanian Balboa</t>
  </si>
  <si>
    <t>USD:PAB</t>
  </si>
  <si>
    <t>Papua New Guinea Kina</t>
  </si>
  <si>
    <t>USD:PGK</t>
  </si>
  <si>
    <t>Paraguay Guarani</t>
  </si>
  <si>
    <t>USD:PYG</t>
  </si>
  <si>
    <t>Peruvian Nuevo Sol</t>
  </si>
  <si>
    <t>USD:PEN</t>
  </si>
  <si>
    <t>Philippine Peso</t>
  </si>
  <si>
    <t>USD:PHP</t>
  </si>
  <si>
    <t>Polish Zloty</t>
  </si>
  <si>
    <t>USD:PLN</t>
  </si>
  <si>
    <t>Qatari Rial</t>
  </si>
  <si>
    <t>USD:QAR</t>
  </si>
  <si>
    <t>Romanian Leu</t>
  </si>
  <si>
    <t>USD:RON</t>
  </si>
  <si>
    <t>Russian Ruble</t>
  </si>
  <si>
    <t>USD:RUB</t>
  </si>
  <si>
    <t>Rwandan Franc</t>
  </si>
  <si>
    <t>USD:RWF</t>
  </si>
  <si>
    <t>Salvadoran Colon</t>
  </si>
  <si>
    <t>USD:SVC</t>
  </si>
  <si>
    <t>Sao Tome and Principe Dobra</t>
  </si>
  <si>
    <t>USD:STD</t>
  </si>
  <si>
    <t>Saudi Arabian Riyal</t>
  </si>
  <si>
    <t>USD:SAR</t>
  </si>
  <si>
    <t>Serbian Dinar</t>
  </si>
  <si>
    <t>USD:RSD</t>
  </si>
  <si>
    <t>Seychelles Rupee</t>
  </si>
  <si>
    <t>USD:SCR</t>
  </si>
  <si>
    <t>Sierra Leone Leone</t>
  </si>
  <si>
    <t>USD:SLL</t>
  </si>
  <si>
    <t>Singapore Dollar</t>
  </si>
  <si>
    <t>USD:SGD</t>
  </si>
  <si>
    <t>Solomon Islands Dollar</t>
  </si>
  <si>
    <t>USD:SBD</t>
  </si>
  <si>
    <t>Somali Shilling</t>
  </si>
  <si>
    <t>USD:SOS</t>
  </si>
  <si>
    <t>South African Rand</t>
  </si>
  <si>
    <t>USD:ZAR</t>
  </si>
  <si>
    <t>South Sudanese Pound</t>
  </si>
  <si>
    <t>USD:SSP</t>
  </si>
  <si>
    <t>Special Drawing Rights (SDR)</t>
  </si>
  <si>
    <t>USD:XDR</t>
  </si>
  <si>
    <t>Sri Lanka Rupee</t>
  </si>
  <si>
    <t>USD:LKR</t>
  </si>
  <si>
    <t>Sudanese Pound</t>
  </si>
  <si>
    <t>USD:SDG</t>
  </si>
  <si>
    <t>Suriname Dollar</t>
  </si>
  <si>
    <t>USD:SRD</t>
  </si>
  <si>
    <t>Swaziland Lilangeni</t>
  </si>
  <si>
    <t>USD:SZL</t>
  </si>
  <si>
    <t>Swedish Krona</t>
  </si>
  <si>
    <t>USD:SEK</t>
  </si>
  <si>
    <t>Syrian Pound</t>
  </si>
  <si>
    <t>USD:SYP</t>
  </si>
  <si>
    <t>Tahitian Franc (Central Polynesian) Franc</t>
  </si>
  <si>
    <t>USD:XPF</t>
  </si>
  <si>
    <t>Taiwanese Dollar</t>
  </si>
  <si>
    <t>USD:TWD</t>
  </si>
  <si>
    <t>Tajikistani Somoni</t>
  </si>
  <si>
    <t>USD:TJS</t>
  </si>
  <si>
    <t>Tanzanian Shilling</t>
  </si>
  <si>
    <t>USD:TZS</t>
  </si>
  <si>
    <t>Thai Baht</t>
  </si>
  <si>
    <t>USD:THB</t>
  </si>
  <si>
    <t>Trinidad and Tobago Dollar</t>
  </si>
  <si>
    <t>USD:TTD</t>
  </si>
  <si>
    <t>Tunisian Dinar</t>
  </si>
  <si>
    <t>USD:TND</t>
  </si>
  <si>
    <t>Turkish Lira</t>
  </si>
  <si>
    <t>USD:TRY</t>
  </si>
  <si>
    <t>Turkmenistan Manat</t>
  </si>
  <si>
    <t>USD:TMT</t>
  </si>
  <si>
    <t>UAE Dirham</t>
  </si>
  <si>
    <t>USD:AED</t>
  </si>
  <si>
    <t>Ugandan Shilling</t>
  </si>
  <si>
    <t>USD:UGX</t>
  </si>
  <si>
    <t>Ukrainian Hryvnia</t>
  </si>
  <si>
    <t>USD:UAH</t>
  </si>
  <si>
    <t>Uruguayan Peso</t>
  </si>
  <si>
    <t>USD:URY</t>
  </si>
  <si>
    <t>Uzbekistan Sum</t>
  </si>
  <si>
    <t>USD:UZS</t>
  </si>
  <si>
    <t>Vanuatu Vatu</t>
  </si>
  <si>
    <t>USD:VUV</t>
  </si>
  <si>
    <t>Vietnamese Dong</t>
  </si>
  <si>
    <t>USD:VND</t>
  </si>
  <si>
    <t>Yemeni Rial</t>
  </si>
  <si>
    <t>USD:YER</t>
  </si>
  <si>
    <t>Zambian Kwacha</t>
  </si>
  <si>
    <t>USD:ZMW</t>
  </si>
  <si>
    <t>Dividend Aristocrats</t>
  </si>
  <si>
    <t>Companies in the S&amp;P 500 that have increased their dividends for at least 25 consecutive years. They must have a minimum market cap of $3 billion, and an average daily trading volume of at least $5 million. To find more dividend stocks, check out the Top Dividend Stocks screener.</t>
  </si>
  <si>
    <t>Sector</t>
  </si>
  <si>
    <t>Franklin Resources, Inc.</t>
  </si>
  <si>
    <t>BEN</t>
  </si>
  <si>
    <t>Financials</t>
  </si>
  <si>
    <t>Realty Income Corporation</t>
  </si>
  <si>
    <t>O</t>
  </si>
  <si>
    <t>Amcor plc</t>
  </si>
  <si>
    <t>AMCR</t>
  </si>
  <si>
    <t>T. Rowe Price Group, Inc.</t>
  </si>
  <si>
    <t>TROW</t>
  </si>
  <si>
    <t>Stanley Black &amp; Decker, Inc.</t>
  </si>
  <si>
    <t>SWK</t>
  </si>
  <si>
    <t>Chevron Corporation</t>
  </si>
  <si>
    <t>CVX</t>
  </si>
  <si>
    <t>Eversource Energy</t>
  </si>
  <si>
    <t>ES</t>
  </si>
  <si>
    <t>Federal Realty Investment Trust</t>
  </si>
  <si>
    <t>FRT</t>
  </si>
  <si>
    <t>Target Corporation</t>
  </si>
  <si>
    <t>TGT</t>
  </si>
  <si>
    <t>The J. M. Smucker Company</t>
  </si>
  <si>
    <t>SJM</t>
  </si>
  <si>
    <t>PepsiCo, Inc.</t>
  </si>
  <si>
    <t>PEP</t>
  </si>
  <si>
    <t>Archer-Daniels-Midland Company</t>
  </si>
  <si>
    <t>ADM</t>
  </si>
  <si>
    <t>The Clorox Company</t>
  </si>
  <si>
    <t>CLX</t>
  </si>
  <si>
    <t>Kimberly-Clark Corporation</t>
  </si>
  <si>
    <t>KMB</t>
  </si>
  <si>
    <t>Hormel Foods Corporation</t>
  </si>
  <si>
    <t>HRL</t>
  </si>
  <si>
    <t>Kenvue Inc.</t>
  </si>
  <si>
    <t>KVUE</t>
  </si>
  <si>
    <t>Exxon Mobil Corporation</t>
  </si>
  <si>
    <t>XOM</t>
  </si>
  <si>
    <t>Essex Property Trust, Inc.</t>
  </si>
  <si>
    <t>ESS</t>
  </si>
  <si>
    <t>AbbVie Inc.</t>
  </si>
  <si>
    <t>ABBV</t>
  </si>
  <si>
    <t>Genuine Parts Company</t>
  </si>
  <si>
    <t>GPC</t>
  </si>
  <si>
    <t>Consumer Discretionary</t>
  </si>
  <si>
    <t>Brown-Forman Corporation</t>
  </si>
  <si>
    <t>BF.B</t>
  </si>
  <si>
    <t>Johnson &amp; Johnson</t>
  </si>
  <si>
    <t>JNJ</t>
  </si>
  <si>
    <t>Consolidated Edison, Inc.</t>
  </si>
  <si>
    <t>ED</t>
  </si>
  <si>
    <t>Medtronic plc</t>
  </si>
  <si>
    <t>MDT</t>
  </si>
  <si>
    <t>NextEra Energy, Inc.</t>
  </si>
  <si>
    <t>NEE</t>
  </si>
  <si>
    <t>Sysco Corporation</t>
  </si>
  <si>
    <t>SYY</t>
  </si>
  <si>
    <t>The Coca-Cola Company</t>
  </si>
  <si>
    <t>KO</t>
  </si>
  <si>
    <t>C.H. Robinson Worldwide, Inc.</t>
  </si>
  <si>
    <t>CHRW</t>
  </si>
  <si>
    <t>Albemarle Corporation</t>
  </si>
  <si>
    <t>ALB</t>
  </si>
  <si>
    <t>The Procter &amp; Gamble Company</t>
  </si>
  <si>
    <t>PG</t>
  </si>
  <si>
    <t>Air Products and Chemicals, Inc.</t>
  </si>
  <si>
    <t>APD</t>
  </si>
  <si>
    <t>Illinois Tool Works Inc.</t>
  </si>
  <si>
    <t>ITW</t>
  </si>
  <si>
    <t>PPG Industries, Inc.</t>
  </si>
  <si>
    <t>PPG</t>
  </si>
  <si>
    <t>International Business Machines Corporation</t>
  </si>
  <si>
    <t>IBM</t>
  </si>
  <si>
    <t>Becton, Dickinson and Company</t>
  </si>
  <si>
    <t>BDX</t>
  </si>
  <si>
    <t>McCormick &amp; Company, Incorporated</t>
  </si>
  <si>
    <t>MKC</t>
  </si>
  <si>
    <t>Cincinnati Financial Corporation</t>
  </si>
  <si>
    <t>CINF</t>
  </si>
  <si>
    <t>McDonald's Corporation</t>
  </si>
  <si>
    <t>MCD</t>
  </si>
  <si>
    <t>Aflac Incorporated</t>
  </si>
  <si>
    <t>AFL</t>
  </si>
  <si>
    <t>Atmos Energy Corporation</t>
  </si>
  <si>
    <t>ATO</t>
  </si>
  <si>
    <t>Colgate-Palmolive Company</t>
  </si>
  <si>
    <t>CL</t>
  </si>
  <si>
    <t>Lowe's Companies, Inc.</t>
  </si>
  <si>
    <t>LOW</t>
  </si>
  <si>
    <t>General Dynamics Corporation</t>
  </si>
  <si>
    <t>GD</t>
  </si>
  <si>
    <t>A. O. Smith Corporation</t>
  </si>
  <si>
    <t>AOS</t>
  </si>
  <si>
    <t>Fastenal Company</t>
  </si>
  <si>
    <t>FAST</t>
  </si>
  <si>
    <t>Automatic Data Processing, Inc.</t>
  </si>
  <si>
    <t>ADP</t>
  </si>
  <si>
    <t>Nucor Corporation</t>
  </si>
  <si>
    <t>NUE</t>
  </si>
  <si>
    <t>Abbott Laboratories</t>
  </si>
  <si>
    <t>ABT</t>
  </si>
  <si>
    <t>Emerson Electric Co.</t>
  </si>
  <si>
    <t>EMR</t>
  </si>
  <si>
    <t>Caterpillar Inc.</t>
  </si>
  <si>
    <t>CAT</t>
  </si>
  <si>
    <t>Erie Indemnity Company</t>
  </si>
  <si>
    <t>ERIE</t>
  </si>
  <si>
    <t>Nordson Corporation</t>
  </si>
  <si>
    <t>NDSN</t>
  </si>
  <si>
    <t>Expeditors International of Washington, Inc.</t>
  </si>
  <si>
    <t>EXPD</t>
  </si>
  <si>
    <t>Chubb Limited</t>
  </si>
  <si>
    <t>CB</t>
  </si>
  <si>
    <t>Linde plc</t>
  </si>
  <si>
    <t>LIN</t>
  </si>
  <si>
    <t>Cardinal Health, Inc.</t>
  </si>
  <si>
    <t>CAH</t>
  </si>
  <si>
    <t>Church &amp; Dwight Co., Inc.</t>
  </si>
  <si>
    <t>CHD</t>
  </si>
  <si>
    <t>Dover Corporation</t>
  </si>
  <si>
    <t>DOV</t>
  </si>
  <si>
    <t>FactSet Research Systems Inc.</t>
  </si>
  <si>
    <t>FDS</t>
  </si>
  <si>
    <t>Pentair plc</t>
  </si>
  <si>
    <t>PNR</t>
  </si>
  <si>
    <t>Walmart Inc.</t>
  </si>
  <si>
    <t>WMT</t>
  </si>
  <si>
    <t>Ecolab Inc.</t>
  </si>
  <si>
    <t>ECL</t>
  </si>
  <si>
    <t>The Sherwin-Williams Company</t>
  </si>
  <si>
    <t>SHW</t>
  </si>
  <si>
    <t>W.W. Grainger, Inc.</t>
  </si>
  <si>
    <t>GWW</t>
  </si>
  <si>
    <t>S&amp;P Global Inc.</t>
  </si>
  <si>
    <t>SPGI</t>
  </si>
  <si>
    <t>Cintas Corporation</t>
  </si>
  <si>
    <t>CTAS</t>
  </si>
  <si>
    <t>Roper Technologies, Inc.</t>
  </si>
  <si>
    <t>ROP</t>
  </si>
  <si>
    <t>Brown &amp; Brown, Inc.</t>
  </si>
  <si>
    <t>BRO</t>
  </si>
  <si>
    <t>West Pharmaceutical Services, Inc.</t>
  </si>
  <si>
    <t>WST</t>
  </si>
  <si>
    <t>Dividend Champions are stocks whose dividends have increased for at least 25 consecutive years. To find more dividend stocks, check out the Top Dividend Stocks screener.</t>
  </si>
  <si>
    <t>Altria Group, Inc.</t>
  </si>
  <si>
    <t>MO</t>
  </si>
  <si>
    <t>Enterprise Products Partners L.P. Common Units</t>
  </si>
  <si>
    <t>EPD</t>
  </si>
  <si>
    <t>Polaris Inc.</t>
  </si>
  <si>
    <t>PII</t>
  </si>
  <si>
    <t>NNN REIT, Inc.</t>
  </si>
  <si>
    <t>NNN</t>
  </si>
  <si>
    <t>Northwest Natural Holding Company</t>
  </si>
  <si>
    <t>NWN</t>
  </si>
  <si>
    <t>Black Hills Corporation</t>
  </si>
  <si>
    <t>BKH</t>
  </si>
  <si>
    <t>Sonoco Products Company</t>
  </si>
  <si>
    <t>SON</t>
  </si>
  <si>
    <t>Matthews International Corporation</t>
  </si>
  <si>
    <t>MATW</t>
  </si>
  <si>
    <t>Eagle Financial Services, Inc.</t>
  </si>
  <si>
    <t>EFSI</t>
  </si>
  <si>
    <t>UGI Corporation</t>
  </si>
  <si>
    <t>UGI</t>
  </si>
  <si>
    <t>United Bankshares, Inc.</t>
  </si>
  <si>
    <t>UBSI</t>
  </si>
  <si>
    <t>New Jersey Resources Corporation</t>
  </si>
  <si>
    <t>NJR</t>
  </si>
  <si>
    <t>Alerus Financial Corporation</t>
  </si>
  <si>
    <t>ALRS</t>
  </si>
  <si>
    <t>First Financial Corporation</t>
  </si>
  <si>
    <t>THFF</t>
  </si>
  <si>
    <t>Westamerica Bancorporation</t>
  </si>
  <si>
    <t>WABC</t>
  </si>
  <si>
    <t>Bank OZK</t>
  </si>
  <si>
    <t>OZK</t>
  </si>
  <si>
    <t>John Wiley &amp; Sons, Inc.</t>
  </si>
  <si>
    <t>WLY</t>
  </si>
  <si>
    <t>Communication Services</t>
  </si>
  <si>
    <t>Artesian Resources Corporation</t>
  </si>
  <si>
    <t>ARTNA</t>
  </si>
  <si>
    <t>Essential Utilities, Inc.</t>
  </si>
  <si>
    <t>WTRG</t>
  </si>
  <si>
    <t>Community Financial System, Inc.</t>
  </si>
  <si>
    <t>CBU</t>
  </si>
  <si>
    <t>Cullen/Frost Bankers, Inc.</t>
  </si>
  <si>
    <t>CFR</t>
  </si>
  <si>
    <t>H2O America</t>
  </si>
  <si>
    <t>HTO</t>
  </si>
  <si>
    <t>Old Republic International Corporation</t>
  </si>
  <si>
    <t>ORI</t>
  </si>
  <si>
    <t>Stepan Company</t>
  </si>
  <si>
    <t>SCL</t>
  </si>
  <si>
    <t>The York Water Company</t>
  </si>
  <si>
    <t>YORW</t>
  </si>
  <si>
    <t>Republic Bancorp, Inc.</t>
  </si>
  <si>
    <t>RBCAA</t>
  </si>
  <si>
    <t>California Water Service Group</t>
  </si>
  <si>
    <t>CWT</t>
  </si>
  <si>
    <t>Canadian National Railway Company</t>
  </si>
  <si>
    <t>CNI</t>
  </si>
  <si>
    <t>National Fuel Gas Company</t>
  </si>
  <si>
    <t>NFG</t>
  </si>
  <si>
    <t>American States Water Company</t>
  </si>
  <si>
    <t>AWR</t>
  </si>
  <si>
    <t>ABM Industries Incorporated</t>
  </si>
  <si>
    <t>ABM</t>
  </si>
  <si>
    <t>Lancaster Colony Corporation</t>
  </si>
  <si>
    <t>LANC</t>
  </si>
  <si>
    <t>MGE Energy, Inc.</t>
  </si>
  <si>
    <t>MGEE</t>
  </si>
  <si>
    <t>RTX Corporation</t>
  </si>
  <si>
    <t>RTX</t>
  </si>
  <si>
    <t>RPM International Inc.</t>
  </si>
  <si>
    <t>RPM</t>
  </si>
  <si>
    <t>Donaldson Company, Inc.</t>
  </si>
  <si>
    <t>DCI</t>
  </si>
  <si>
    <t>H.B. Fuller Company</t>
  </si>
  <si>
    <t>FUL</t>
  </si>
  <si>
    <t>McGrath RentCorp</t>
  </si>
  <si>
    <t>MGRC</t>
  </si>
  <si>
    <t>Tennant Company</t>
  </si>
  <si>
    <t>TNC</t>
  </si>
  <si>
    <t>BancFirst Corporation</t>
  </si>
  <si>
    <t>BANF</t>
  </si>
  <si>
    <t>Lincoln Electric Holdings, Inc.</t>
  </si>
  <si>
    <t>LECO</t>
  </si>
  <si>
    <t>Brady Corporation</t>
  </si>
  <si>
    <t>BRC</t>
  </si>
  <si>
    <t>The TJX Companies, Inc.</t>
  </si>
  <si>
    <t>TJX</t>
  </si>
  <si>
    <t>Franklin Electric Co., Inc.</t>
  </si>
  <si>
    <t>FELE</t>
  </si>
  <si>
    <t>AptarGroup, Inc.</t>
  </si>
  <si>
    <t>ATR</t>
  </si>
  <si>
    <t>SEI Investments Company</t>
  </si>
  <si>
    <t>SEIC</t>
  </si>
  <si>
    <t>Carlisle Companies Incorporated</t>
  </si>
  <si>
    <t>CSL</t>
  </si>
  <si>
    <t>Stryker Corporation</t>
  </si>
  <si>
    <t>SYK</t>
  </si>
  <si>
    <t>RenaissanceRe Holdings Ltd.</t>
  </si>
  <si>
    <t>RNR</t>
  </si>
  <si>
    <t>Casey's General Stores, Inc.</t>
  </si>
  <si>
    <t>CASY</t>
  </si>
  <si>
    <t>U.S. Large Cap</t>
  </si>
  <si>
    <t>U.S. Mid Cap</t>
  </si>
  <si>
    <t>U.S. Small Cap</t>
  </si>
  <si>
    <t>U.S. Total Market</t>
  </si>
  <si>
    <t>U.S. Total ex-Financials</t>
  </si>
  <si>
    <t>Global Dividends</t>
  </si>
  <si>
    <t>International High Yield, Rising Dividends</t>
  </si>
  <si>
    <t>World ex-U.S.</t>
  </si>
  <si>
    <t>World ex-U.S. ex-Financials</t>
  </si>
  <si>
    <t>World ex-U.S. Large Cap</t>
  </si>
  <si>
    <t>World ex-U.S. Mid Cap</t>
  </si>
  <si>
    <t>World ex-U.S. Small Cap</t>
  </si>
  <si>
    <t>Emerging Markets Small Caps</t>
  </si>
  <si>
    <t>Europe</t>
  </si>
  <si>
    <t>Europe Small Caps</t>
  </si>
  <si>
    <t>Japan Small Caps</t>
  </si>
  <si>
    <t>Dividend Equity</t>
  </si>
  <si>
    <t>Dividend Appreciation</t>
  </si>
  <si>
    <t>Financial Preferred Stocks</t>
  </si>
  <si>
    <t>High Yield, Rising Dividends</t>
  </si>
  <si>
    <t>Rising Dividends</t>
  </si>
  <si>
    <t>Value Line Dividend Index</t>
  </si>
  <si>
    <t>Buybacks</t>
  </si>
  <si>
    <t>Brazil, Russia, India, China</t>
  </si>
  <si>
    <t>Emerging Asia Pacific</t>
  </si>
  <si>
    <t>Emerging Markets ex-China</t>
  </si>
  <si>
    <t>Africa</t>
  </si>
  <si>
    <t>Latin America</t>
  </si>
  <si>
    <t>ASEAN</t>
  </si>
  <si>
    <t>China A-Shares</t>
  </si>
  <si>
    <t>EM Tech</t>
  </si>
  <si>
    <t>China Healthcare</t>
  </si>
  <si>
    <t>EM Consumer</t>
  </si>
  <si>
    <t>EM Infrastructure</t>
  </si>
  <si>
    <t>China Internet</t>
  </si>
  <si>
    <t>China Consumer</t>
  </si>
  <si>
    <t>China Tech</t>
  </si>
  <si>
    <t>India Consumer</t>
  </si>
  <si>
    <t>Quality Dividend Growth</t>
  </si>
  <si>
    <t>China Small Cap</t>
  </si>
  <si>
    <t>Brazil Small Cap</t>
  </si>
  <si>
    <t>Brazil Mid Cap</t>
  </si>
  <si>
    <t>India Small Cap</t>
  </si>
  <si>
    <t>Buy-Write</t>
  </si>
  <si>
    <t>Closed-End Funds</t>
  </si>
  <si>
    <t>Wide Moat</t>
  </si>
  <si>
    <t>Equal Weight Sectors</t>
  </si>
  <si>
    <t>Merger Arbitrage</t>
  </si>
  <si>
    <t>Spin-Offs</t>
  </si>
  <si>
    <t>Strong Buy Rated Stocks</t>
  </si>
  <si>
    <t>U.S. IPOs</t>
  </si>
  <si>
    <t>International Buybacks</t>
  </si>
  <si>
    <t>Guru Picks</t>
  </si>
  <si>
    <t>Hedged Equity</t>
  </si>
  <si>
    <t>Int. Hedged Equity</t>
  </si>
  <si>
    <t>Volatility - short term</t>
  </si>
  <si>
    <t>Volatility - mid-term</t>
  </si>
  <si>
    <t>Social</t>
  </si>
  <si>
    <t>ESG - U.S.</t>
  </si>
  <si>
    <t>ESG - Global</t>
  </si>
  <si>
    <t>Women in Leadership</t>
  </si>
  <si>
    <t>Environmental</t>
  </si>
  <si>
    <t>Aggressive Asset Allocation</t>
  </si>
  <si>
    <t>Conservative Asset Allocation</t>
  </si>
  <si>
    <t>Growth Asset Allocation</t>
  </si>
  <si>
    <t>Moderate Asset Allocation</t>
  </si>
  <si>
    <t>World</t>
  </si>
  <si>
    <t>Global 50</t>
  </si>
  <si>
    <t>Global 100</t>
  </si>
  <si>
    <t>International Small Caps</t>
  </si>
  <si>
    <t>Developed Market Value</t>
  </si>
  <si>
    <t>Asia</t>
  </si>
  <si>
    <t>European Monetary Zone</t>
  </si>
  <si>
    <t>Europe - Large Caps</t>
  </si>
  <si>
    <t>Euro Zone - Large Caps</t>
  </si>
  <si>
    <t>Pacific ex-Japan</t>
  </si>
  <si>
    <t>Developed Markets Small Caps</t>
  </si>
  <si>
    <t>Developed Markets Growth</t>
  </si>
  <si>
    <t>Large Cap Growth</t>
  </si>
  <si>
    <t>Large Cap Value</t>
  </si>
  <si>
    <t>Mid Cap Growth</t>
  </si>
  <si>
    <t>Mid Cap Value</t>
  </si>
  <si>
    <t>Small Cap Growth</t>
  </si>
  <si>
    <t>Small Cap Value</t>
  </si>
  <si>
    <t>Large Cap</t>
  </si>
  <si>
    <t>U.S. Small Caps</t>
  </si>
  <si>
    <t>U.S. Microcaps</t>
  </si>
  <si>
    <t>Nasdaq 100</t>
  </si>
  <si>
    <t>Developed (ex-U.S.)</t>
  </si>
  <si>
    <t>US</t>
  </si>
  <si>
    <t>Industrial</t>
  </si>
  <si>
    <t>Mortgage</t>
  </si>
  <si>
    <t>Residential</t>
  </si>
  <si>
    <t>Net-Lease</t>
  </si>
  <si>
    <t>Homebuilders</t>
  </si>
  <si>
    <t>Total U.S. Housing Market</t>
  </si>
  <si>
    <t>Short-Term REITs</t>
  </si>
  <si>
    <t>Telecommunications</t>
  </si>
  <si>
    <t>S&amp;P 400</t>
  </si>
  <si>
    <t>S&amp;P 600</t>
  </si>
  <si>
    <t>Russell 1000</t>
  </si>
  <si>
    <t>Russell 2000</t>
  </si>
  <si>
    <t>Broad</t>
  </si>
  <si>
    <t>Small/Mid Cap</t>
  </si>
  <si>
    <t>Total Market</t>
  </si>
  <si>
    <t>Russell 200</t>
  </si>
  <si>
    <t>Russell Mid Cap</t>
  </si>
  <si>
    <t>S&amp;P 1500</t>
  </si>
  <si>
    <t>Quality - Large Cap</t>
  </si>
  <si>
    <t>High Beta - Large Cap</t>
  </si>
  <si>
    <t>Global Markets</t>
  </si>
  <si>
    <t>Developed Markets - Small/Mid Cap</t>
  </si>
  <si>
    <t>Environmental Services</t>
  </si>
  <si>
    <t>Nuclear</t>
  </si>
  <si>
    <t>Solar</t>
  </si>
  <si>
    <t>Wind</t>
  </si>
  <si>
    <t>Clean Energy</t>
  </si>
  <si>
    <t>Gaming</t>
  </si>
  <si>
    <t>Food &amp; Beverage</t>
  </si>
  <si>
    <t>Retail</t>
  </si>
  <si>
    <t>Online Retail</t>
  </si>
  <si>
    <t>Liesure &amp; Entertainment</t>
  </si>
  <si>
    <t>Media</t>
  </si>
  <si>
    <t>Vice Stocks</t>
  </si>
  <si>
    <t>Oil &amp; Gas Exploration &amp; Production</t>
  </si>
  <si>
    <t>Oil &amp; Gas Equip. &amp; Services</t>
  </si>
  <si>
    <t>Natural Gas Producers</t>
  </si>
  <si>
    <t>Uranium</t>
  </si>
  <si>
    <t>Broker Dealers</t>
  </si>
  <si>
    <t>Private Equity</t>
  </si>
  <si>
    <t>Property &amp; Casualty Insurance</t>
  </si>
  <si>
    <t>Capital Markets</t>
  </si>
  <si>
    <t>Insurance</t>
  </si>
  <si>
    <t>Banks</t>
  </si>
  <si>
    <t>Regional Banks</t>
  </si>
  <si>
    <t>Biotech</t>
  </si>
  <si>
    <t>Pharmaceuticals</t>
  </si>
  <si>
    <t>Healthcare Providers</t>
  </si>
  <si>
    <t>Medical Devices</t>
  </si>
  <si>
    <t>Medical Equipment</t>
  </si>
  <si>
    <t>Cancer</t>
  </si>
  <si>
    <t>Transport</t>
  </si>
  <si>
    <t>Aerospace &amp; Defense</t>
  </si>
  <si>
    <t>Global Infrastructure</t>
  </si>
  <si>
    <t>Global Water Resources</t>
  </si>
  <si>
    <t>Shipping</t>
  </si>
  <si>
    <t>Airlines</t>
  </si>
  <si>
    <t>Auto Manufacturers</t>
  </si>
  <si>
    <t>Autonomous Vehicles</t>
  </si>
  <si>
    <t>Gold Miners</t>
  </si>
  <si>
    <t>Hard Assets Producers</t>
  </si>
  <si>
    <t>Junior Gold Miners</t>
  </si>
  <si>
    <t>Metals &amp; Mining</t>
  </si>
  <si>
    <t>Silver Miners</t>
  </si>
  <si>
    <t>Timber</t>
  </si>
  <si>
    <t>Semiconductors</t>
  </si>
  <si>
    <t>Networking</t>
  </si>
  <si>
    <t>Software</t>
  </si>
  <si>
    <t>Internet</t>
  </si>
  <si>
    <t>Cloud Computing</t>
  </si>
  <si>
    <t>Smartphones</t>
  </si>
  <si>
    <t>Social Media</t>
  </si>
  <si>
    <t>Robotics</t>
  </si>
  <si>
    <t>Blockchain Technology</t>
  </si>
  <si>
    <t>Big Data</t>
  </si>
  <si>
    <t>Cybersecurity</t>
  </si>
  <si>
    <t>Gaming &amp; eSports</t>
  </si>
  <si>
    <t>Smart Grid</t>
  </si>
  <si>
    <t>Alternatives</t>
  </si>
  <si>
    <t>First Trust Long/Short Equity ETF</t>
  </si>
  <si>
    <t>SPDR SSgA Multi-Asset Real Return ETF</t>
  </si>
  <si>
    <t>Proshares Merger ETF</t>
  </si>
  <si>
    <t>KFA Mount Lucas Managed Futures Index Strategy ETF</t>
  </si>
  <si>
    <t>Cambria Value &amp; Momentum ETF</t>
  </si>
  <si>
    <t>Clough Hedged Equity ETF</t>
  </si>
  <si>
    <t>FLAG</t>
  </si>
  <si>
    <t>Global X S&amp;P 500 U.S. Market Leaders Top 50 ETF</t>
  </si>
  <si>
    <t>UPAR Ultra Risk Parity ETF</t>
  </si>
  <si>
    <t>Convergence Long/Short Equity ETF</t>
  </si>
  <si>
    <t>Simplify Managed Futures Strategy ETF</t>
  </si>
  <si>
    <t>Global X Interest Rate Hedge ETF</t>
  </si>
  <si>
    <t>USCF Energy Commodity Strategy Absolute Return Fund</t>
  </si>
  <si>
    <t>Vest 2 Year Interest Rate Hedge ETF</t>
  </si>
  <si>
    <t>iShares Preferred &amp; Income Securities ETF</t>
  </si>
  <si>
    <t>First Trust Preferred Securities &amp; Income ETF</t>
  </si>
  <si>
    <t>Principal Spectrum Preferred Secs Active ETF</t>
  </si>
  <si>
    <t>ETRACS 2xMonthly Pay Leveraged Preferred Stock Index ETN</t>
  </si>
  <si>
    <t>American Century Quality Preferred ETF</t>
  </si>
  <si>
    <t>John Hancock Preferred Income ETF</t>
  </si>
  <si>
    <t>Preferred-Plus ETF</t>
  </si>
  <si>
    <t>Names</t>
  </si>
  <si>
    <t>Crypto</t>
  </si>
  <si>
    <t>FX - USD vs. Major Currencies</t>
  </si>
  <si>
    <t>FX - USD vs. All Currencies</t>
  </si>
  <si>
    <t>Equities - Dividend - Old Timers</t>
  </si>
  <si>
    <t xml:space="preserve">Grayscale Bitcoin Mini Trust </t>
  </si>
  <si>
    <t xml:space="preserve">Franklin Templeton Digital Holdings Trust </t>
  </si>
  <si>
    <t xml:space="preserve">Bitwise Bitcoin ETF </t>
  </si>
  <si>
    <t xml:space="preserve">VanEck Bitcoin Trust </t>
  </si>
  <si>
    <t xml:space="preserve">Ark 21Shares Bitcoin ETF </t>
  </si>
  <si>
    <t xml:space="preserve">iShares Bitcoin Trust </t>
  </si>
  <si>
    <t xml:space="preserve">Fidelity Wise Origin Bitcoin Fund </t>
  </si>
  <si>
    <t xml:space="preserve">WisdomTree Bitcoin Fund </t>
  </si>
  <si>
    <t xml:space="preserve">Invesco Galaxy Bitcoin ETF </t>
  </si>
  <si>
    <t xml:space="preserve">CoinShares Valkyrie Bitcoin Fund </t>
  </si>
  <si>
    <t xml:space="preserve">Hashdex Bitcoin ETF </t>
  </si>
  <si>
    <t xml:space="preserve">Grayscale Bitcoin Trust </t>
  </si>
  <si>
    <t xml:space="preserve">Global X Copper Miners ETF </t>
  </si>
  <si>
    <t xml:space="preserve">United States Copper Index Fund </t>
  </si>
  <si>
    <t>JJC</t>
  </si>
  <si>
    <t xml:space="preserve">SPDR S&amp;P Global Natural Resources ETF </t>
  </si>
  <si>
    <t xml:space="preserve">iShares MSCI Global Metals &amp; Mining Producers ETF </t>
  </si>
  <si>
    <t>TINM</t>
  </si>
  <si>
    <t>ALUM</t>
  </si>
  <si>
    <t>Base metals</t>
  </si>
  <si>
    <t>Industrial metals</t>
  </si>
  <si>
    <t>NICK</t>
  </si>
  <si>
    <t xml:space="preserve">Sprott Critical Mats </t>
  </si>
  <si>
    <t xml:space="preserve">Sprott Uranium Miners </t>
  </si>
  <si>
    <t>Sprott Junior Uranm Mnrs</t>
  </si>
  <si>
    <t>Sprott Copper Miners</t>
  </si>
  <si>
    <t>Sprott Junior Copp Mnrs</t>
  </si>
  <si>
    <t xml:space="preserve">Sprott Lithium Miners </t>
  </si>
  <si>
    <t xml:space="preserve">Sprott Nickel Miners </t>
  </si>
  <si>
    <t xml:space="preserve">Sprott Active Au &amp; Ag </t>
  </si>
  <si>
    <t xml:space="preserve">Sprott Gold Miners </t>
  </si>
  <si>
    <t>Sprott Junior Gold Mnrs</t>
  </si>
  <si>
    <t xml:space="preserve">Sprott Sil Min &amp; Ph Sil </t>
  </si>
  <si>
    <t xml:space="preserve">Invesco DB U.S. Dollar Index Bullish Fund </t>
  </si>
  <si>
    <t xml:space="preserve">WisdomTree Bloomberg U.S. Dollar Bullish Fund </t>
  </si>
  <si>
    <t xml:space="preserve">Invesco CurrencyShares Euro Trust </t>
  </si>
  <si>
    <t xml:space="preserve">Invesco CurrencyShares Japanese Yen Trust </t>
  </si>
  <si>
    <t xml:space="preserve">Invesco CurrencyShares British Pound Sterling Trust </t>
  </si>
  <si>
    <t>iShares Ethereum Trust ETF</t>
  </si>
  <si>
    <t>Invesco DB US Dollar Index Bearish Fund</t>
  </si>
  <si>
    <t>PMV Adaptive Risk Parity ETF</t>
  </si>
  <si>
    <t>Subsector</t>
  </si>
  <si>
    <t>Tickers</t>
  </si>
  <si>
    <t>alternative_etfs</t>
  </si>
  <si>
    <t>private_equity_exposure_etfs</t>
  </si>
  <si>
    <t>BIZD, PSP</t>
  </si>
  <si>
    <t>business_development_companies</t>
  </si>
  <si>
    <t>HTGC, TPVG, TSLX</t>
  </si>
  <si>
    <t>closed_end_funds_that_hold_private_equity_late_sta</t>
  </si>
  <si>
    <t>SSSS, SVVC</t>
  </si>
  <si>
    <t>equity_selection_hedge_fund_holding_clones</t>
  </si>
  <si>
    <t>hedge_funds</t>
  </si>
  <si>
    <t>BXMDX, HDG, MNA, QAI, RCIWX</t>
  </si>
  <si>
    <t>ipo_focused_etfs_late_stage_tech_pre_ipo_th</t>
  </si>
  <si>
    <t>ARKK, FPX, IPO, PEX</t>
  </si>
  <si>
    <t>commodity_etfs</t>
  </si>
  <si>
    <t>softs</t>
  </si>
  <si>
    <t>BAL, CANE, DBA, JO, NIB, SGG</t>
  </si>
  <si>
    <t>broad_commodity_etfs</t>
  </si>
  <si>
    <t>COMT, DBC, GSG, USCI</t>
  </si>
  <si>
    <t>energy_focused_etfs</t>
  </si>
  <si>
    <t>BNO, UNG, USO</t>
  </si>
  <si>
    <t>grains</t>
  </si>
  <si>
    <t>CORN, DBA, SOYB, TAGS, WEAT</t>
  </si>
  <si>
    <t>industrial_metals</t>
  </si>
  <si>
    <t>CPER, DBB, FOIL, JJC</t>
  </si>
  <si>
    <t>livestock</t>
  </si>
  <si>
    <t>COW</t>
  </si>
  <si>
    <t>precious_metals_etfs</t>
  </si>
  <si>
    <t>GLD, IAU, PALL, PPLT, SLV</t>
  </si>
  <si>
    <t>equity_etfs</t>
  </si>
  <si>
    <t>single_country_and_regional_etfs_in_emerging_marke</t>
  </si>
  <si>
    <t>EWT, EWY, EWZ, INDA, MCHI</t>
  </si>
  <si>
    <t>sector_specific_etfs</t>
  </si>
  <si>
    <t>XLB, XLC, XLE, XLF, XLI, XLK, XLP, XLRE, XLU, XLV, XLY</t>
  </si>
  <si>
    <t>barra_styleetfs</t>
  </si>
  <si>
    <t>IVW, IWF, IWO, IWP, JHMS, MTUM, PDP, QUAL, RFG, RPG, SPHD, SPHQ, SPLV, SPYG, USMV, VBK, VFMF, VFMO, VFMV, VFQY, VFVA, VLUE, VOT, VUG</t>
  </si>
  <si>
    <t>broad_us_market</t>
  </si>
  <si>
    <t>ITOT, IWM, QQQ, SPY, VTI</t>
  </si>
  <si>
    <t>broad_based_emerging_market_equity_etfs</t>
  </si>
  <si>
    <t>EEM, IEMG, SCHE, VWO</t>
  </si>
  <si>
    <t>factor_style_and_specialized_em_etfs</t>
  </si>
  <si>
    <t>EEMV, KWEB, VMMSX</t>
  </si>
  <si>
    <t>global_international_etfs</t>
  </si>
  <si>
    <t>ACWI, EZU, FXI, IEFA, IEMG, VEA, VGK, VT, VWO</t>
  </si>
  <si>
    <t>fixed_income_etfs</t>
  </si>
  <si>
    <t>convertible_bonds</t>
  </si>
  <si>
    <t>high_yield_junk_bond_etfs</t>
  </si>
  <si>
    <t>ANGL, FALN, HYG, JNK</t>
  </si>
  <si>
    <t>investment_grade_corporate_bond_etfs</t>
  </si>
  <si>
    <t>IGSB, LQD, SPBO, VCIT, VTC</t>
  </si>
  <si>
    <t>treasury_and_inflation_bond_etfs</t>
  </si>
  <si>
    <t>IEF, SCHP, SHY, TLT, VGIT</t>
  </si>
  <si>
    <t xml:space="preserve"> PSP</t>
  </si>
  <si>
    <t>HTGC</t>
  </si>
  <si>
    <t xml:space="preserve"> TPVG</t>
  </si>
  <si>
    <t xml:space="preserve"> TSLX</t>
  </si>
  <si>
    <t>SSSS</t>
  </si>
  <si>
    <t xml:space="preserve"> SVVC</t>
  </si>
  <si>
    <t>BXMDX</t>
  </si>
  <si>
    <t xml:space="preserve"> HDG</t>
  </si>
  <si>
    <t xml:space="preserve"> MNA</t>
  </si>
  <si>
    <t xml:space="preserve"> QAI</t>
  </si>
  <si>
    <t xml:space="preserve"> RCIWX</t>
  </si>
  <si>
    <t xml:space="preserve"> FPX</t>
  </si>
  <si>
    <t xml:space="preserve"> IPO</t>
  </si>
  <si>
    <t xml:space="preserve"> PEX</t>
  </si>
  <si>
    <t>BAL</t>
  </si>
  <si>
    <t xml:space="preserve"> CANE</t>
  </si>
  <si>
    <t xml:space="preserve"> DBA</t>
  </si>
  <si>
    <t xml:space="preserve"> JO</t>
  </si>
  <si>
    <t xml:space="preserve"> NIB</t>
  </si>
  <si>
    <t xml:space="preserve"> SGG</t>
  </si>
  <si>
    <t xml:space="preserve"> DBC</t>
  </si>
  <si>
    <t xml:space="preserve"> GSG</t>
  </si>
  <si>
    <t xml:space="preserve"> USCI</t>
  </si>
  <si>
    <t xml:space="preserve"> UNG</t>
  </si>
  <si>
    <t xml:space="preserve"> USO</t>
  </si>
  <si>
    <t xml:space="preserve"> SOYB</t>
  </si>
  <si>
    <t xml:space="preserve"> TAGS</t>
  </si>
  <si>
    <t xml:space="preserve"> WEAT</t>
  </si>
  <si>
    <t xml:space="preserve"> DBB</t>
  </si>
  <si>
    <t xml:space="preserve"> FOIL</t>
  </si>
  <si>
    <t xml:space="preserve"> JJC</t>
  </si>
  <si>
    <t xml:space="preserve"> IAU</t>
  </si>
  <si>
    <t xml:space="preserve"> PALL</t>
  </si>
  <si>
    <t xml:space="preserve"> PPLT</t>
  </si>
  <si>
    <t xml:space="preserve"> SLV</t>
  </si>
  <si>
    <t xml:space="preserve"> EWY</t>
  </si>
  <si>
    <t xml:space="preserve"> EWZ</t>
  </si>
  <si>
    <t xml:space="preserve"> INDA</t>
  </si>
  <si>
    <t xml:space="preserve"> MCHI</t>
  </si>
  <si>
    <t xml:space="preserve"> XLC</t>
  </si>
  <si>
    <t xml:space="preserve"> XLE</t>
  </si>
  <si>
    <t xml:space="preserve"> XLF</t>
  </si>
  <si>
    <t xml:space="preserve"> XLI</t>
  </si>
  <si>
    <t xml:space="preserve"> XLK</t>
  </si>
  <si>
    <t xml:space="preserve"> XLP</t>
  </si>
  <si>
    <t xml:space="preserve"> XLRE</t>
  </si>
  <si>
    <t xml:space="preserve"> XLU</t>
  </si>
  <si>
    <t xml:space="preserve"> XLV</t>
  </si>
  <si>
    <t xml:space="preserve"> XLY</t>
  </si>
  <si>
    <t xml:space="preserve"> IWF</t>
  </si>
  <si>
    <t xml:space="preserve"> IWO</t>
  </si>
  <si>
    <t xml:space="preserve"> IWP</t>
  </si>
  <si>
    <t xml:space="preserve"> JHMS</t>
  </si>
  <si>
    <t xml:space="preserve"> MTUM</t>
  </si>
  <si>
    <t xml:space="preserve"> PDP</t>
  </si>
  <si>
    <t xml:space="preserve"> QUAL</t>
  </si>
  <si>
    <t xml:space="preserve"> RFG</t>
  </si>
  <si>
    <t xml:space="preserve"> RPG</t>
  </si>
  <si>
    <t xml:space="preserve"> SPHD</t>
  </si>
  <si>
    <t xml:space="preserve"> SPHQ</t>
  </si>
  <si>
    <t xml:space="preserve"> SPLV</t>
  </si>
  <si>
    <t xml:space="preserve"> SPYG</t>
  </si>
  <si>
    <t xml:space="preserve"> USMV</t>
  </si>
  <si>
    <t xml:space="preserve"> VBK</t>
  </si>
  <si>
    <t xml:space="preserve"> VFMF</t>
  </si>
  <si>
    <t xml:space="preserve"> VFMO</t>
  </si>
  <si>
    <t xml:space="preserve"> VFMV</t>
  </si>
  <si>
    <t xml:space="preserve"> VFQY</t>
  </si>
  <si>
    <t xml:space="preserve"> VFVA</t>
  </si>
  <si>
    <t xml:space="preserve"> VLUE</t>
  </si>
  <si>
    <t xml:space="preserve"> VOT</t>
  </si>
  <si>
    <t xml:space="preserve"> VUG</t>
  </si>
  <si>
    <t xml:space="preserve"> IWM</t>
  </si>
  <si>
    <t xml:space="preserve"> QQQ</t>
  </si>
  <si>
    <t xml:space="preserve"> SPY</t>
  </si>
  <si>
    <t xml:space="preserve"> VTI</t>
  </si>
  <si>
    <t xml:space="preserve"> IEMG</t>
  </si>
  <si>
    <t xml:space="preserve"> SCHE</t>
  </si>
  <si>
    <t xml:space="preserve"> VWO</t>
  </si>
  <si>
    <t xml:space="preserve"> KWEB</t>
  </si>
  <si>
    <t xml:space="preserve"> VMMSX</t>
  </si>
  <si>
    <t xml:space="preserve"> EZU</t>
  </si>
  <si>
    <t xml:space="preserve"> FXI</t>
  </si>
  <si>
    <t xml:space="preserve"> IEFA</t>
  </si>
  <si>
    <t xml:space="preserve"> VEA</t>
  </si>
  <si>
    <t xml:space="preserve"> VGK</t>
  </si>
  <si>
    <t xml:space="preserve"> VT</t>
  </si>
  <si>
    <t xml:space="preserve"> FALN</t>
  </si>
  <si>
    <t xml:space="preserve"> HYG</t>
  </si>
  <si>
    <t xml:space="preserve"> JNK</t>
  </si>
  <si>
    <t xml:space="preserve"> LQD</t>
  </si>
  <si>
    <t xml:space="preserve"> SPBO</t>
  </si>
  <si>
    <t xml:space="preserve"> VCIT</t>
  </si>
  <si>
    <t xml:space="preserve"> VTC</t>
  </si>
  <si>
    <t xml:space="preserve"> SCHP</t>
  </si>
  <si>
    <t xml:space="preserve"> SHY</t>
  </si>
  <si>
    <t xml:space="preserve"> TLT</t>
  </si>
  <si>
    <t xml:space="preserve"> VGIT</t>
  </si>
  <si>
    <t>TPVG</t>
  </si>
  <si>
    <t>TSLX</t>
  </si>
  <si>
    <t>SVVC</t>
  </si>
  <si>
    <t>RCIWX</t>
  </si>
  <si>
    <t>JO</t>
  </si>
  <si>
    <t>NIB</t>
  </si>
  <si>
    <t>SGG</t>
  </si>
  <si>
    <t>FOIL</t>
  </si>
  <si>
    <t>JHMS</t>
  </si>
  <si>
    <t>VMMSX</t>
  </si>
  <si>
    <t>COFF</t>
  </si>
  <si>
    <t>WT Coffee (XLON:COFF)</t>
  </si>
  <si>
    <t>VanEck:BDC Income (ARCX:BIZD)</t>
  </si>
  <si>
    <t>HERCULES CAPITAL, INC. (XNYS:HTGC)</t>
  </si>
  <si>
    <t>TRIPLEPOINT VENTURE GROWTH BDC CORP. (XNYS:TPVG)</t>
  </si>
  <si>
    <t>SIXTH STREET SPECIALTY LENDING, INC. (XNYS:TSLX)</t>
  </si>
  <si>
    <t>SURO CAPITAL CORP. (XNAS:SSSS)</t>
  </si>
  <si>
    <t>Firsthand Technology Val (OTCM:SVVC)</t>
  </si>
  <si>
    <t>Blackstone Alternative Multi-Strategy Fund;D</t>
  </si>
  <si>
    <t>Resource Credit Income Fund;W</t>
  </si>
  <si>
    <t>ARK Innovation (BATS:ARKK)</t>
  </si>
  <si>
    <t>Renaissance IPO (ARCX:IPO)</t>
  </si>
  <si>
    <t>ProShares:Gl Lstd Prv Eq (BATS:PEX)</t>
  </si>
  <si>
    <t>BAL Germany AG (XWBO:BAL)</t>
  </si>
  <si>
    <t>NIB HOLDINGS LTD (XASX:NHF)</t>
  </si>
  <si>
    <t>Sensys Gatso Group AB (XSTO:SGG)</t>
  </si>
  <si>
    <t>iShares:GSCI Comm Dyn RS (XNAS:COMT)</t>
  </si>
  <si>
    <t>Invesco DB Cm Idx (ARCX:DBC)</t>
  </si>
  <si>
    <t>United States Comdty Idx (ARCX:USCI)</t>
  </si>
  <si>
    <t>Teucrium:Agricultural (ARCX:TAGS)</t>
  </si>
  <si>
    <t>JJC FI Multimercado Credito Privado</t>
  </si>
  <si>
    <t>iShares Global Agri Idx ETF (NEOE:COW)</t>
  </si>
  <si>
    <t>IShares:Gold Trust (ARCX:IAU)</t>
  </si>
  <si>
    <t>iShares:MSCI India (BATS:INDA)</t>
  </si>
  <si>
    <t>iShares:S&amp;P 500 Gro (ARCX:IVW)</t>
  </si>
  <si>
    <t>Invesco S&amp;P MC400 PG (ARCX:RFG)</t>
  </si>
  <si>
    <t>Invesco S&amp;P500 Pr Gr (ARCX:RPG)</t>
  </si>
  <si>
    <t>Invesco S&amp;P500 HD LV (ARCX:SPHD)</t>
  </si>
  <si>
    <t>Vanguard SC G Id;ETF (ARCX:VBK)</t>
  </si>
  <si>
    <t>Vanguard US Multifactor (BATS:VFMF)</t>
  </si>
  <si>
    <t>Vanguard US Momentum Ftr (BATS:VFMO)</t>
  </si>
  <si>
    <t>Vanguard US Minimum Vol (BATS:VFMV)</t>
  </si>
  <si>
    <t>Vanguard US Quality Ftr (BATS:VFQY)</t>
  </si>
  <si>
    <t>Vanguard US Value Factor (BATS:VFVA)</t>
  </si>
  <si>
    <t>iShares:MSCI USA Val Fct (BATS:VLUE)</t>
  </si>
  <si>
    <t>Vanguard MC G I;ETF (ARCX:VOT)</t>
  </si>
  <si>
    <t>Vanguard Gro Idx;ETF (ARCX:VUG)</t>
  </si>
  <si>
    <t>iShares:Core S&amp;P Tot USM (ARCX:ITOT)</t>
  </si>
  <si>
    <t>iShares:MSCI Em Mkts (ARCX:EEM)</t>
  </si>
  <si>
    <t>Schwab Str:EM Eqty (ARCX:SCHE)</t>
  </si>
  <si>
    <t>iShares:MSCI EM MV F (BATS:EEMV)</t>
  </si>
  <si>
    <t>Vanguard Emerging Markets Select Stock;Investor</t>
  </si>
  <si>
    <t>iShares:China Large Cp (ARCX:FXI)</t>
  </si>
  <si>
    <t>Vanguard T WldStk;ETF (ARCX:VT)</t>
  </si>
  <si>
    <t>iShares:Convertible Bond (BATS:ICVT)</t>
  </si>
  <si>
    <t>VanEck:FA High Yld Bond (XNAS:ANGL)</t>
  </si>
  <si>
    <t>iShares:Fall Ang USD Bd (XNAS:FALN)</t>
  </si>
  <si>
    <t>iShares:iBoxx $HY Corp (ARCX:HYG)</t>
  </si>
  <si>
    <t>SPDR Bbg High Yield Bd (ARCX:JNK)</t>
  </si>
  <si>
    <t>iShares:iBoxx $IG Corp (ARCX:LQD)</t>
  </si>
  <si>
    <t>SPDR Ptf Corp Bd (ARCX:SPBO)</t>
  </si>
  <si>
    <t>Vanguard Int Crp Bd;ETF (XNAS:VCIT)</t>
  </si>
  <si>
    <t>Vanguard Total Corp Bond (XNAS:VTC)</t>
  </si>
  <si>
    <t>iShares:7-10 Trs Bd (XNAS:IEF)</t>
  </si>
  <si>
    <t>Schwab Str:US TIPS (ARCX:SCHP)</t>
  </si>
  <si>
    <t>iShares:1-3 Trs Bd ETF (XNAS:SHY)</t>
  </si>
  <si>
    <t>Vanguard Int Trs;ETF (XNAS:VGIT)</t>
  </si>
  <si>
    <t>Description</t>
  </si>
  <si>
    <t>Attempts to replicate merger arbitrage strategies</t>
  </si>
  <si>
    <t>Long-short equity strategy targeting value stocks</t>
  </si>
  <si>
    <t>Currency hedged international equity exposure</t>
  </si>
  <si>
    <t>Euro hedged European equity index</t>
  </si>
  <si>
    <t>Hedged equity strategy with downside protection</t>
  </si>
  <si>
    <t>High yield corporate bond ETF</t>
  </si>
  <si>
    <t>Inflation-protected securities with variable duration</t>
  </si>
  <si>
    <t>Multi-alternative strategies replication</t>
  </si>
  <si>
    <t>Interest rate hedged high yield bonds</t>
  </si>
  <si>
    <t>Real return asset allocation for inflation protection</t>
  </si>
  <si>
    <t>Strategic beta equity factor rotation</t>
  </si>
  <si>
    <t>Risk parity asset allocation strategy</t>
  </si>
  <si>
    <t>Equity momentum and mean reversion strategies</t>
  </si>
  <si>
    <t>Multi-asset momentum strategy</t>
  </si>
  <si>
    <t>Short-term VIX futures (volatility exposure)</t>
  </si>
  <si>
    <t>Mid-term VIX futures exposure</t>
  </si>
  <si>
    <t>Managed futures and trend following strategies</t>
  </si>
  <si>
    <t>Managed futures multi-strategy approach</t>
  </si>
  <si>
    <t>Multi-manager alternative strategies</t>
  </si>
  <si>
    <t>Alternative risk premia capture</t>
  </si>
  <si>
    <t>WisdomTree managed futures strategy</t>
  </si>
  <si>
    <t>Risk parity balanced asset allocation</t>
  </si>
  <si>
    <t>All weather risk parity strategy</t>
  </si>
  <si>
    <t>Alternative risk premia multi-factor</t>
  </si>
  <si>
    <t>20+ year Treasury bonds</t>
  </si>
  <si>
    <t>Short-term corporate bonds</t>
  </si>
  <si>
    <t>MSCI EAFE growth stocks</t>
  </si>
  <si>
    <t>MSCI EAFE small-cap stocks</t>
  </si>
  <si>
    <t>Crude oil futures tracking</t>
  </si>
  <si>
    <t>Sugar futures exposure</t>
  </si>
  <si>
    <t>Corn futures tracking</t>
  </si>
  <si>
    <t>Soybean futures exposure</t>
  </si>
  <si>
    <t>Wheat futures tracking</t>
  </si>
  <si>
    <t>Base metals futures basket</t>
  </si>
  <si>
    <t>Commodity index exposure</t>
  </si>
  <si>
    <t>Agricultural commodity futures</t>
  </si>
  <si>
    <t>Energy commodity futures</t>
  </si>
  <si>
    <t>Broad commodities index</t>
  </si>
  <si>
    <t>Brent crude oil futures</t>
  </si>
  <si>
    <t>Gasoline futures tracking</t>
  </si>
  <si>
    <t>Natural gas futures exposure</t>
  </si>
  <si>
    <t>WTI crude oil futures</t>
  </si>
  <si>
    <t>Aluminum futures tracking</t>
  </si>
  <si>
    <t>Commodity momentum strategy</t>
  </si>
  <si>
    <t>Copper futures exposure</t>
  </si>
  <si>
    <t>Nickel futures tracking</t>
  </si>
  <si>
    <t>Rare earth metals mining</t>
  </si>
  <si>
    <t>Tin futures exposure</t>
  </si>
  <si>
    <t>Gold bullion tracking</t>
  </si>
  <si>
    <t>Palladium futures exposure</t>
  </si>
  <si>
    <t>Platinum futures tracking</t>
  </si>
  <si>
    <t>Silver bullion exposure</t>
  </si>
  <si>
    <t>Gaming and casino stocks</t>
  </si>
  <si>
    <t>Video game industry exposure</t>
  </si>
  <si>
    <t>Online retail and e-commerce</t>
  </si>
  <si>
    <t>Food and beverage industry</t>
  </si>
  <si>
    <t>Leisure and entertainment stocks</t>
  </si>
  <si>
    <t>Vice industry stocks (alcohol, tobacco, gaming)</t>
  </si>
  <si>
    <t>China large-cap equity</t>
  </si>
  <si>
    <t>Total US stock market</t>
  </si>
  <si>
    <t>Bitcoin ETF exposure</t>
  </si>
  <si>
    <t>Bitcoin futures tracking</t>
  </si>
  <si>
    <t>Bitcoin strategy ETF</t>
  </si>
  <si>
    <t>Bitcoin and crypto exposure</t>
  </si>
  <si>
    <t>Bitcoin direct exposure</t>
  </si>
  <si>
    <t>Bitcoin mining and crypto</t>
  </si>
  <si>
    <t>Bitcoin futures strategy</t>
  </si>
  <si>
    <t>Decentralized finance exposure</t>
  </si>
  <si>
    <t>Ethereum futures tracking</t>
  </si>
  <si>
    <t>Bitcoin and blockchain</t>
  </si>
  <si>
    <t>Bitcoin spot ETF</t>
  </si>
  <si>
    <t>Bitcoin investment trust</t>
  </si>
  <si>
    <t>Bitcoin and crypto strategy</t>
  </si>
  <si>
    <t>Bitcoin spot exposure</t>
  </si>
  <si>
    <t>Emerging markets equity</t>
  </si>
  <si>
    <t>Enhanced financials sector</t>
  </si>
  <si>
    <t>Natural gas industry</t>
  </si>
  <si>
    <t>Energy exploration and production</t>
  </si>
  <si>
    <t>Oil and gas equipment services</t>
  </si>
  <si>
    <t>Uranium and nuclear energy</t>
  </si>
  <si>
    <t>Denmark equity exposure</t>
  </si>
  <si>
    <t>Finland equity market</t>
  </si>
  <si>
    <t>Ireland equity exposure</t>
  </si>
  <si>
    <t>New Zealand equity market</t>
  </si>
  <si>
    <t>Poland equity exposure</t>
  </si>
  <si>
    <t>European equity allocation</t>
  </si>
  <si>
    <t>Australia equity market</t>
  </si>
  <si>
    <t>Canada equity exposure</t>
  </si>
  <si>
    <t>Sweden equity market</t>
  </si>
  <si>
    <t>Germany equity exposure</t>
  </si>
  <si>
    <t>Italy equity market</t>
  </si>
  <si>
    <t>Japan equity exposure</t>
  </si>
  <si>
    <t>Belgium equity market</t>
  </si>
  <si>
    <t>Switzerland equity exposure</t>
  </si>
  <si>
    <t>Netherlands equity market</t>
  </si>
  <si>
    <t>Austria equity exposure</t>
  </si>
  <si>
    <t>Spain equity market</t>
  </si>
  <si>
    <t>France equity exposure</t>
  </si>
  <si>
    <t>United Kingdom equity</t>
  </si>
  <si>
    <t>Norway equity market</t>
  </si>
  <si>
    <t>Israel equity exposure</t>
  </si>
  <si>
    <t>Philippines equity market</t>
  </si>
  <si>
    <t>Saudi Arabia equity</t>
  </si>
  <si>
    <t>Kuwait equity exposure</t>
  </si>
  <si>
    <t>Developed markets ex-US</t>
  </si>
  <si>
    <t>US minimum volatility</t>
  </si>
  <si>
    <t>US high beta stocks</t>
  </si>
  <si>
    <t>US quality factor</t>
  </si>
  <si>
    <t>US low volatility</t>
  </si>
  <si>
    <t>Environmental services</t>
  </si>
  <si>
    <t>Wind energy industry</t>
  </si>
  <si>
    <t>Nuclear energy and uranium</t>
  </si>
  <si>
    <t>Clean energy infrastructure</t>
  </si>
  <si>
    <t>Solar energy industry</t>
  </si>
  <si>
    <t>Conservative asset allocation</t>
  </si>
  <si>
    <t>Conservative balanced allocation</t>
  </si>
  <si>
    <t>Moderate asset allocation</t>
  </si>
  <si>
    <t>Growth asset allocation</t>
  </si>
  <si>
    <t>Global water infrastructure</t>
  </si>
  <si>
    <t>Copper mining industry</t>
  </si>
  <si>
    <t>Copper producers exposure</t>
  </si>
  <si>
    <t>Gold mining and precious metals</t>
  </si>
  <si>
    <t>Global natural resources</t>
  </si>
  <si>
    <t>Basic materials sector</t>
  </si>
  <si>
    <t>Lithium and battery technology</t>
  </si>
  <si>
    <t>Nickel mining industry</t>
  </si>
  <si>
    <t>Metals and mining sector</t>
  </si>
  <si>
    <t>Sustainable materials</t>
  </si>
  <si>
    <t>Junior gold miners</t>
  </si>
  <si>
    <t>Gold mining companies</t>
  </si>
  <si>
    <t>Silver mining industry</t>
  </si>
  <si>
    <t>Junior uranium miners</t>
  </si>
  <si>
    <t>Uranium mining companies</t>
  </si>
  <si>
    <t>Copper miners index</t>
  </si>
  <si>
    <t>Steel industry exposure</t>
  </si>
  <si>
    <t>Timber and forestry</t>
  </si>
  <si>
    <t>Dividend growth stocks</t>
  </si>
  <si>
    <t>US dividend appreciation</t>
  </si>
  <si>
    <t>Dividend aristocrats</t>
  </si>
  <si>
    <t>Premium dividend stocks</t>
  </si>
  <si>
    <t>International dividend</t>
  </si>
  <si>
    <t>US dividend equity</t>
  </si>
  <si>
    <t>High dividend yield</t>
  </si>
  <si>
    <t>Dividend appreciation</t>
  </si>
  <si>
    <t>EAFE value stocks</t>
  </si>
  <si>
    <t>Argentina equity market</t>
  </si>
  <si>
    <t>China A-shares</t>
  </si>
  <si>
    <t>Chile equity exposure</t>
  </si>
  <si>
    <t>Peru equity market</t>
  </si>
  <si>
    <t>Hong Kong equity</t>
  </si>
  <si>
    <t>Malaysia equity market</t>
  </si>
  <si>
    <t>Singapore equity exposure</t>
  </si>
  <si>
    <t>Taiwan equity market</t>
  </si>
  <si>
    <t>Mexico equity exposure</t>
  </si>
  <si>
    <t>South Korea equity</t>
  </si>
  <si>
    <t>Brazil equity market</t>
  </si>
  <si>
    <t>South Africa equity</t>
  </si>
  <si>
    <t>Greece equity exposure</t>
  </si>
  <si>
    <t>Colombia equity market</t>
  </si>
  <si>
    <t>Indonesia equity exposure</t>
  </si>
  <si>
    <t>India equity market</t>
  </si>
  <si>
    <t>Qatar equity exposure</t>
  </si>
  <si>
    <t>Thailand equity market</t>
  </si>
  <si>
    <t>Turkey equity exposure</t>
  </si>
  <si>
    <t>UAE equity market</t>
  </si>
  <si>
    <t>Vietnam equity exposure</t>
  </si>
  <si>
    <t>Emerging markets ex-China</t>
  </si>
  <si>
    <t>Emerging markets small-cap</t>
  </si>
  <si>
    <t>Africa equity exposure</t>
  </si>
  <si>
    <t>Southeast Asia equity</t>
  </si>
  <si>
    <t>BRIC countries equity</t>
  </si>
  <si>
    <t>SPDR emerging markets</t>
  </si>
  <si>
    <t>Core emerging markets</t>
  </si>
  <si>
    <t>Latin America equity</t>
  </si>
  <si>
    <t>China internet and technology</t>
  </si>
  <si>
    <t>China technology stocks</t>
  </si>
  <si>
    <t>China consumer discretionary</t>
  </si>
  <si>
    <t>Emerging markets internet</t>
  </si>
  <si>
    <t>India consumer stocks</t>
  </si>
  <si>
    <t>Korean equity exposure</t>
  </si>
  <si>
    <t>China internet stocks</t>
  </si>
  <si>
    <t>KLD 400 Social Index</t>
  </si>
  <si>
    <t>ESG broad market</t>
  </si>
  <si>
    <t>Climate change ETF</t>
  </si>
  <si>
    <t>SPDR SSGA Gender Diversity</t>
  </si>
  <si>
    <t>ESG US large-cap</t>
  </si>
  <si>
    <t>Gender diversity index</t>
  </si>
  <si>
    <t>Equal weight S&amp;P 500</t>
  </si>
  <si>
    <t>SPDR S&amp;P 500 Growth</t>
  </si>
  <si>
    <t>Nasdaq 100 equal weight</t>
  </si>
  <si>
    <t>Pharma and healthcare</t>
  </si>
  <si>
    <t>HealthCare Select Sector</t>
  </si>
  <si>
    <t>Financial services sector</t>
  </si>
  <si>
    <t>Fundamental index bonds</t>
  </si>
  <si>
    <t>FTSE RAFI US 1000</t>
  </si>
  <si>
    <t>FTSE RAFI US 1500</t>
  </si>
  <si>
    <t>AI and robotics</t>
  </si>
  <si>
    <t>WisdomTree international MidCap</t>
  </si>
  <si>
    <t>WisdomTree international SmallCap</t>
  </si>
  <si>
    <t>WisdomTree international LargeCap</t>
  </si>
  <si>
    <t>WisdomTree DEFA equity</t>
  </si>
  <si>
    <t>All Country World Index</t>
  </si>
  <si>
    <t>Developed markets equity</t>
  </si>
  <si>
    <t>WisdomTree Europe equity</t>
  </si>
  <si>
    <t>WisdomTree Japan equity</t>
  </si>
  <si>
    <t>WisdomTree Japan hedged</t>
  </si>
  <si>
    <t>First Trust developed markets</t>
  </si>
  <si>
    <t>Invesco emerging markets momentum</t>
  </si>
  <si>
    <t>Invesco developed markets momentum</t>
  </si>
  <si>
    <t>Global minimum volatility</t>
  </si>
  <si>
    <t>Emerging markets low volatility</t>
  </si>
  <si>
    <t>Developed markets low volatility</t>
  </si>
  <si>
    <t>Global low volatility</t>
  </si>
  <si>
    <t>US small-cap low volatility</t>
  </si>
  <si>
    <t>Invesco S&amp;P MidCap low vol</t>
  </si>
  <si>
    <t>PowerShares DWA Emerging Markets</t>
  </si>
  <si>
    <t>PowerShares DWA Developed Markets</t>
  </si>
  <si>
    <t>DWA SmallCap Technical Leaders</t>
  </si>
  <si>
    <t>Multi-manager technology</t>
  </si>
  <si>
    <t>PowerShares DWA Technical Leaders</t>
  </si>
  <si>
    <t>PowerShares S&amp;P 500 Momentum</t>
  </si>
  <si>
    <t>Preferred stock index</t>
  </si>
  <si>
    <t>PowerShares Financial Preferred</t>
  </si>
  <si>
    <t>Goldman Sachs ActiveBeta EM</t>
  </si>
  <si>
    <t>FlexShares quality dividend</t>
  </si>
  <si>
    <t>iShares quality factor</t>
  </si>
  <si>
    <t>SPDR World ex-US quality</t>
  </si>
  <si>
    <t>S&amp;P 500 equal weight</t>
  </si>
  <si>
    <t>Materials Select Sector</t>
  </si>
  <si>
    <t>Communication Services Select</t>
  </si>
  <si>
    <t>Consumer Discretionary Select</t>
  </si>
  <si>
    <t>Consumer Staples Select</t>
  </si>
  <si>
    <t>Energy Select Sector</t>
  </si>
  <si>
    <t>Financial Select Sector</t>
  </si>
  <si>
    <t>Health Care Select</t>
  </si>
  <si>
    <t>Homebuilders ETF</t>
  </si>
  <si>
    <t>Industrial Select Sector</t>
  </si>
  <si>
    <t>Metals and mining</t>
  </si>
  <si>
    <t>Health care equipment</t>
  </si>
  <si>
    <t>Real Estate Select Sector</t>
  </si>
  <si>
    <t>Retail ETF</t>
  </si>
  <si>
    <t>Technology Select Sector</t>
  </si>
  <si>
    <t>Utilities Select Sector</t>
  </si>
  <si>
    <t>VanEck Vectors Brazil Small-Cap</t>
  </si>
  <si>
    <t>iShares MSCI China small-cap</t>
  </si>
  <si>
    <t>iShares MSCI Brazil small-cap</t>
  </si>
  <si>
    <t>iShares MSCI India small-cap</t>
  </si>
  <si>
    <t>Invesco DB Silver Fund</t>
  </si>
  <si>
    <t>Closed-end fund ETF</t>
  </si>
  <si>
    <t>Invesco S&amp;P Spin-Off</t>
  </si>
  <si>
    <t>Invesco Russell 1000 Equal Weight</t>
  </si>
  <si>
    <t>First Trust Aerospace &amp; Defense</t>
  </si>
  <si>
    <t>Global Gurus equity</t>
  </si>
  <si>
    <t>Invesco International BuyWrite</t>
  </si>
  <si>
    <t>VanEck Vectors Wide Moat</t>
  </si>
  <si>
    <t>Invesco S&amp;P 500 BuyWrite</t>
  </si>
  <si>
    <t>Invesco S&amp;P 500 Downside Hedged</t>
  </si>
  <si>
    <t>Invesco BuyBack Achievers</t>
  </si>
  <si>
    <t>Invesco Bloomberg Analyst Rating</t>
  </si>
  <si>
    <t>IQ Merger Arbitrage</t>
  </si>
  <si>
    <t>AGFiQ US Market Neutral Anti-Beta</t>
  </si>
  <si>
    <t>AltShares Event-Driven</t>
  </si>
  <si>
    <t>Convergence Long/Short Equity</t>
  </si>
  <si>
    <t>Leatherback Long/Short Alternative</t>
  </si>
  <si>
    <t>First Trust Developed Markets ex-US AlphaDEX</t>
  </si>
  <si>
    <t>AltShares Merger Arbitrage</t>
  </si>
  <si>
    <t>First Trust Merger Arbitrage</t>
  </si>
  <si>
    <t>ProShares Long Online/Short Stores</t>
  </si>
  <si>
    <t>Franklin Liberty Systematic Style Premia</t>
  </si>
  <si>
    <t>AI Value-Land ETF</t>
  </si>
  <si>
    <t>WisdomTree U.S. SmallCap Dividend</t>
  </si>
  <si>
    <t>WisdomTree US LargeCap Dividend</t>
  </si>
  <si>
    <t>WisdomTree U.S. MidCap Dividend</t>
  </si>
  <si>
    <t>WisdomTree U.S. Total Dividend</t>
  </si>
  <si>
    <t>WisdomTree U.S. SmallCap Earnings</t>
  </si>
  <si>
    <t>WisdomTree U.S. LargeCap Earnings</t>
  </si>
  <si>
    <t>WisdomTree U.S. MidCap Earnings</t>
  </si>
  <si>
    <t>S&amp;P 500 ETF</t>
  </si>
  <si>
    <t>Core S&amp;P Small-Cap</t>
  </si>
  <si>
    <t>Core S&amp;P U.S. Growth</t>
  </si>
  <si>
    <t>Core S&amp;P U.S. Value</t>
  </si>
  <si>
    <t>Quality factor ETF</t>
  </si>
  <si>
    <t>U.S. Broker-Dealers ETF</t>
  </si>
  <si>
    <t>Bank ETF</t>
  </si>
  <si>
    <t>Regional Banking ETF</t>
  </si>
  <si>
    <t>Capital Markets ETF</t>
  </si>
  <si>
    <t>Insurance ETF</t>
  </si>
  <si>
    <t>Global Ex-U.S. Real Estate</t>
  </si>
  <si>
    <t>Total Bond Market</t>
  </si>
  <si>
    <t>Short-Term Bond ETF</t>
  </si>
  <si>
    <t>Government Bond ETF</t>
  </si>
  <si>
    <t>Intermediate-Term Bond</t>
  </si>
  <si>
    <t>Long-Term Bond ETF</t>
  </si>
  <si>
    <t>Intermediate Credit Bond</t>
  </si>
  <si>
    <t>Long Credit Bond</t>
  </si>
  <si>
    <t>Short Credit Bond</t>
  </si>
  <si>
    <t>Invesco Fundamental IG Corporate Bond</t>
  </si>
  <si>
    <t>Invesco International Corporate Bond</t>
  </si>
  <si>
    <t>SPDR Dow Jones Global Real Estate</t>
  </si>
  <si>
    <t>Real Estate ETF</t>
  </si>
  <si>
    <t>Global ex-U.S. Real Estate</t>
  </si>
  <si>
    <t>PowerShares High Yield Corporate Bond</t>
  </si>
  <si>
    <t>SPDR Barclays International Treasury Bond</t>
  </si>
  <si>
    <t>SPDR Barclays Short Term International Treasury</t>
  </si>
  <si>
    <t>PowerShares Emerging Markets Sovereign Debt</t>
  </si>
  <si>
    <t>PowerShares International Corporate Bond</t>
  </si>
  <si>
    <t>SPDR DB International Government Inflation-Protected Bond</t>
  </si>
  <si>
    <t>PowerShares Senior Loan Portfolio</t>
  </si>
  <si>
    <t>SPDR Barclays Convertible Securities</t>
  </si>
  <si>
    <t>SPDR Portfolio Mortgage Backed Bond</t>
  </si>
  <si>
    <t>NuShares Short-Term REIT</t>
  </si>
  <si>
    <t>SPDR Barclays 1-3 Month T-Bill</t>
  </si>
  <si>
    <t>Government bonds 0-3 years</t>
  </si>
  <si>
    <t>SPDR Portfolio Intermediate Term Treasury</t>
  </si>
  <si>
    <t>SPDR Portfolio Long Term Treasury</t>
  </si>
  <si>
    <t>Treasury Inflation-Protected Securities</t>
  </si>
  <si>
    <t>California AMT-Free Municipal Bond</t>
  </si>
  <si>
    <t>VanEck Vectors High Yield Municipal Index</t>
  </si>
  <si>
    <t>VanEck Vectors AMT-Free Intermediate Municipal Index</t>
  </si>
  <si>
    <t>VanEck Vectors AMT-Free Long Municipal Index</t>
  </si>
  <si>
    <t>VanEck Vectors AMT-Free New York Municipal Index</t>
  </si>
  <si>
    <t>SPDR Nuveen Barclays Short Term Municipal Bond</t>
  </si>
  <si>
    <t>SPDR Nuveen Barclays Municipal Bond</t>
  </si>
  <si>
    <t>SPDR S&amp;P Kensho Industrials</t>
  </si>
  <si>
    <t>NETLease Corporate Real Estate</t>
  </si>
  <si>
    <t>iShares Mortgage Real Estate</t>
  </si>
  <si>
    <t>iShares Residential Real Estate Capped</t>
  </si>
  <si>
    <t>CurrencyShares Swiss Franc Trust</t>
  </si>
  <si>
    <t>CurrencyShares Euro Trust</t>
  </si>
  <si>
    <t>CurrencyShares British Pound Sterling Trust</t>
  </si>
  <si>
    <t>CurrencyShares Japanese Yen Trust</t>
  </si>
  <si>
    <t>PowerShares DB US Dollar Index Bearish</t>
  </si>
  <si>
    <t>WisdomTree Bloomberg US Dollar Bullish</t>
  </si>
  <si>
    <t>PowerShares DB US Dollar Index Bullish</t>
  </si>
  <si>
    <t>Core MSCI EAFE IMI Index</t>
  </si>
  <si>
    <t>iShares Global Industrials</t>
  </si>
  <si>
    <t>iShares Global Energy</t>
  </si>
  <si>
    <t>iShares Global Financials</t>
  </si>
  <si>
    <t>iShares Global Healthcare</t>
  </si>
  <si>
    <t>iShares Global Tech</t>
  </si>
  <si>
    <t>iShares Global Telecom</t>
  </si>
  <si>
    <t>iShares Global Utilities</t>
  </si>
  <si>
    <t>iShares Global Consumer Staples</t>
  </si>
  <si>
    <t>iShares Global Materials</t>
  </si>
  <si>
    <t>iShares Global Consumer Discretionary</t>
  </si>
  <si>
    <t>Cancer research and treatment</t>
  </si>
  <si>
    <t>iShares US Healthcare Providers</t>
  </si>
  <si>
    <t>iShares US Medical Devices</t>
  </si>
  <si>
    <t>PowerShares Dynamic Biotech &amp; Genome</t>
  </si>
  <si>
    <t>PowerShares Dynamic Pharmaceuticals</t>
  </si>
  <si>
    <t>First Trust NASDAQ Global Auto Index</t>
  </si>
  <si>
    <t>SPDR S&amp;P Global Infrastructure</t>
  </si>
  <si>
    <t>iShares Self-Driving EV and Tech</t>
  </si>
  <si>
    <t>iShares Transportation Average</t>
  </si>
  <si>
    <t>US Global Jets ETF</t>
  </si>
  <si>
    <t>PowerShares Global Water Portfolio</t>
  </si>
  <si>
    <t>PowerShares Aerospace &amp; Defense Portfolio</t>
  </si>
  <si>
    <t>US Global Sea to Sky ETF</t>
  </si>
  <si>
    <t>Gold Miners ETF</t>
  </si>
  <si>
    <t>VanEck Vectors Hard Assets Producers</t>
  </si>
  <si>
    <t>Global X Silver Miners</t>
  </si>
  <si>
    <t>PowerShares Fundamental High Yield Corporate Bond</t>
  </si>
  <si>
    <t>First Trust Preferred Securities and Income</t>
  </si>
  <si>
    <t>Invesco Intermediate Term Preferred &amp; Income Securities</t>
  </si>
  <si>
    <t>John Hancock Preferred Income</t>
  </si>
  <si>
    <t>Virtus InfraCap US Preferred Stock</t>
  </si>
  <si>
    <t>Invesco Preferred</t>
  </si>
  <si>
    <t>InfraCap REIT Preferred</t>
  </si>
  <si>
    <t>Global X Variable Rate Preferred</t>
  </si>
  <si>
    <t>VanEck Vectors Preferred Securities ex Financials</t>
  </si>
  <si>
    <t>PowerShares Preferred Portfolio</t>
  </si>
  <si>
    <t>Principal Spectrum Preferred Securities Active</t>
  </si>
  <si>
    <t>SPDR Wells Fargo Preferred Stock</t>
  </si>
  <si>
    <t>Invesco Quality Preferred</t>
  </si>
  <si>
    <t>Global X SuperDividend Preferred</t>
  </si>
  <si>
    <t>iShares Asia 50</t>
  </si>
  <si>
    <t>iShares Pacific ex-Japan</t>
  </si>
  <si>
    <t>iShares Europe</t>
  </si>
  <si>
    <t>SPDR Euro Stoxx 50</t>
  </si>
  <si>
    <t>SPDR Portfolio Europe</t>
  </si>
  <si>
    <t>Vanguard European Stock</t>
  </si>
  <si>
    <t>Global X Artificial Intelligence &amp; Technology</t>
  </si>
  <si>
    <t>Amplify Transformational Data Sharing</t>
  </si>
  <si>
    <t>First Trust NASDAQ Cybersecurity</t>
  </si>
  <si>
    <t>VanEck Vectors Video Gaming and eSports</t>
  </si>
  <si>
    <t>iShares Exponential Technologies</t>
  </si>
  <si>
    <t>Invesco Next Gen Connectivity</t>
  </si>
  <si>
    <t>First Trust Indxx NextG</t>
  </si>
  <si>
    <t>PowerShares Nasdaq Internet</t>
  </si>
  <si>
    <t>Invesco Dynamic Semiconductors</t>
  </si>
  <si>
    <t>ROBO Global Robotics and Automation Index</t>
  </si>
  <si>
    <t>First Trust Cloud Computing</t>
  </si>
  <si>
    <t>Global X Social Media</t>
  </si>
  <si>
    <t>Dow Jones Industrial Average</t>
  </si>
  <si>
    <t>Nasdaq 100 Index</t>
  </si>
  <si>
    <t>S&amp;P MidCap 400</t>
  </si>
  <si>
    <t>iShares Core S&amp;P Total US Stock Market</t>
  </si>
  <si>
    <t>iShares Core S&amp;P Total US Stock Market Growth</t>
  </si>
  <si>
    <t>iShares Core S&amp;P Total US Stock Market Value</t>
  </si>
  <si>
    <t>iShares Core S&amp;P Mid-Cap</t>
  </si>
  <si>
    <t>iShares Core S&amp;P Mid-Cap Growth</t>
  </si>
  <si>
    <t>iShares Core S&amp;P Mid-Cap Value</t>
  </si>
  <si>
    <t>iShares Core S&amp;P Small-Cap</t>
  </si>
  <si>
    <t>iShares Core S&amp;P Small-Cap Growth</t>
  </si>
  <si>
    <t>iShares Core S&amp;P Small-Cap Value</t>
  </si>
  <si>
    <t>iShares Russell 1000</t>
  </si>
  <si>
    <t>iShares Russell Microcap</t>
  </si>
  <si>
    <t>iShares Russell 1000 Value</t>
  </si>
  <si>
    <t>iShares Russell 1000 Growth</t>
  </si>
  <si>
    <t>iShares Russell 2000</t>
  </si>
  <si>
    <t>iShares Russell 2000 Value</t>
  </si>
  <si>
    <t>iShares Russell 2000 Growth</t>
  </si>
  <si>
    <t>iShares Russell Mid-Cap Growth</t>
  </si>
  <si>
    <t>iShares Russell Mid-Cap</t>
  </si>
  <si>
    <t>iShares Russell Mid-Cap Value</t>
  </si>
  <si>
    <t>First Trust Dow Jones Select MicroCap</t>
  </si>
  <si>
    <t>SPDR S&amp;P 400 Mid Cap Growth</t>
  </si>
  <si>
    <t>SPDR S&amp;P 400 Mid Cap Value</t>
  </si>
  <si>
    <t>Schwab US Small-Cap</t>
  </si>
  <si>
    <t>Schwab US Mid-Cap</t>
  </si>
  <si>
    <t>Schwab US Large-Cap</t>
  </si>
  <si>
    <t>SPDR S&amp;P 600 Small Cap Growth</t>
  </si>
  <si>
    <t>SPDR S&amp;P 600 Small Cap Value</t>
  </si>
  <si>
    <t>SPDR Portfolio S&amp;P 500 Growth</t>
  </si>
  <si>
    <t>SPDR Portfolio S&amp;P 500 Value</t>
  </si>
  <si>
    <t>PowerShares S&amp;P SmallCap Consumer Staples</t>
  </si>
  <si>
    <t>PowerShares S&amp;P SmallCap Consumer Discretionary</t>
  </si>
  <si>
    <t>PowerShares S&amp;P SmallCap Energy</t>
  </si>
  <si>
    <t>PowerShares S&amp;P SmallCap Financials</t>
  </si>
  <si>
    <t>PowerShares S&amp;P SmallCap Health Care</t>
  </si>
  <si>
    <t>PowerShares S&amp;P SmallCap Industrials</t>
  </si>
  <si>
    <t>PowerShares S&amp;P SmallCap Materials</t>
  </si>
  <si>
    <t>PowerShares S&amp;P SmallCap Technology</t>
  </si>
  <si>
    <t>PowerShares S&amp;P SmallCap Utilities</t>
  </si>
  <si>
    <t>Momentum Factor ETF</t>
  </si>
  <si>
    <t>High Dividend Yield ETF</t>
  </si>
  <si>
    <t>First Trust NASDAQ Clean Edge Smart Grid Infrastructure Index</t>
  </si>
  <si>
    <t>SPDR Global Dow ETF</t>
  </si>
  <si>
    <t>Additional ETF Ticker Descriptions</t>
  </si>
  <si>
    <t>Coffee futures exposure</t>
  </si>
  <si>
    <t>Sixth Street Specialty Lending</t>
  </si>
  <si>
    <t>Stronghold Digital Mining</t>
  </si>
  <si>
    <t>BlackRock Multi-Asset Income Fund</t>
  </si>
  <si>
    <t>American Funds Capital Income Builder</t>
  </si>
  <si>
    <t>Innovation ETF (disruptive technology)</t>
  </si>
  <si>
    <t>ProShares Global Listed Private Equity</t>
  </si>
  <si>
    <t>iPath Bloomberg Cocoa Subindex</t>
  </si>
  <si>
    <t>iPath Bloomberg Sugar Subindex</t>
  </si>
  <si>
    <t>iShares Commodities Select Strategy</t>
  </si>
  <si>
    <t>PowerShares DB Commodity Index Tracking</t>
  </si>
  <si>
    <t>US Commodity Index Fund</t>
  </si>
  <si>
    <t>Teucrium Agricultural Fund</t>
  </si>
  <si>
    <t>iPath Bloomberg Copper Subindex</t>
  </si>
  <si>
    <t>iPath Bloomberg Livestock Subindex</t>
  </si>
  <si>
    <t>Gold Trust ETF</t>
  </si>
  <si>
    <t>India 50 ETF</t>
  </si>
  <si>
    <t>S&amp;P 500 Growth ETF</t>
  </si>
  <si>
    <t>John Hancock Multifactor Mid Cap</t>
  </si>
  <si>
    <t>Guggenheim S&amp;P Midcap 400 Pure Growth</t>
  </si>
  <si>
    <t>Guggenheim S&amp;P 500 Pure Growth</t>
  </si>
  <si>
    <t>S&amp;P 500 High Dividend Low Volatility</t>
  </si>
  <si>
    <t>Small-Cap Growth ETF</t>
  </si>
  <si>
    <t>Multifactor ETF</t>
  </si>
  <si>
    <t>Multifactor Momentum ETF</t>
  </si>
  <si>
    <t>Multifactor Minimum Volatility</t>
  </si>
  <si>
    <t>Multifactor Quality ETF</t>
  </si>
  <si>
    <t>Multifactor Value ETF</t>
  </si>
  <si>
    <t>Value Factor ETF</t>
  </si>
  <si>
    <t>Mid-Cap Growth ETF</t>
  </si>
  <si>
    <t>Growth ETF</t>
  </si>
  <si>
    <t>Core S&amp;P Total US Stock Market</t>
  </si>
  <si>
    <t>Emerging Markets ETF</t>
  </si>
  <si>
    <t>Emerging Markets Equity ETF</t>
  </si>
  <si>
    <t>Emerging Markets Minimum Volatility</t>
  </si>
  <si>
    <t>China Large-Cap ETF</t>
  </si>
  <si>
    <t>Total World Stock ETF</t>
  </si>
  <si>
    <t>Fallen Angels USD Bond ETF</t>
  </si>
  <si>
    <t>Fallen Angel High Yield Bond</t>
  </si>
  <si>
    <t>High Yield Corporate Bond ETF</t>
  </si>
  <si>
    <t>High Yield Bond ETF</t>
  </si>
  <si>
    <t>Investment Grade Corporate Bond</t>
  </si>
  <si>
    <t>Corporate Bond ETF</t>
  </si>
  <si>
    <t>Intermediate-Term Corporate Bond</t>
  </si>
  <si>
    <t>Total Corporate Bond ETF</t>
  </si>
  <si>
    <t>7-10 Year Treasury Bond</t>
  </si>
  <si>
    <t>1-3 Year Treasury Bond</t>
  </si>
  <si>
    <t>Intermediate-Term Treasury ETF</t>
  </si>
  <si>
    <t>ETF Ticker Descriptions</t>
  </si>
  <si>
    <t>Strategy Description</t>
  </si>
  <si>
    <t>Government bonds 0-30 years</t>
  </si>
  <si>
    <t>US Factors</t>
  </si>
  <si>
    <t>Size</t>
  </si>
  <si>
    <t>Broad Bond Index ETFs</t>
  </si>
  <si>
    <t>Specialty Lending</t>
  </si>
  <si>
    <t>Dividend Strategies</t>
  </si>
  <si>
    <t>Corporates</t>
  </si>
  <si>
    <t>Investment Grade</t>
  </si>
  <si>
    <t>large Caps</t>
  </si>
  <si>
    <t>Sectors</t>
  </si>
  <si>
    <t>Corporate Bond ETFs</t>
  </si>
  <si>
    <t>Global Equities ex US</t>
  </si>
  <si>
    <t>Small cap</t>
  </si>
  <si>
    <t>California</t>
  </si>
  <si>
    <t>Sovereign</t>
  </si>
  <si>
    <t>U.S. Treasury Bills</t>
  </si>
  <si>
    <t>US Major Index</t>
  </si>
  <si>
    <t>Dow Jones</t>
  </si>
  <si>
    <t>Global Equities</t>
  </si>
  <si>
    <t>Small caps</t>
  </si>
  <si>
    <t>20+ Year Treasuries</t>
  </si>
  <si>
    <t>Treasuries</t>
  </si>
  <si>
    <t>1-3 Year</t>
  </si>
  <si>
    <t>Precious Metals</t>
  </si>
  <si>
    <t>Regions</t>
  </si>
  <si>
    <t>Euro Zone</t>
  </si>
  <si>
    <t>Large Caps</t>
  </si>
  <si>
    <t>Commodity Basket</t>
  </si>
  <si>
    <t>Global/International</t>
  </si>
  <si>
    <t>Broad Markets</t>
  </si>
  <si>
    <t>U.S. Municipal Bond ETFs</t>
  </si>
  <si>
    <t>High Yield</t>
  </si>
  <si>
    <t>Strategies</t>
  </si>
  <si>
    <t>7-10 year</t>
  </si>
  <si>
    <t>U.S. Dividends</t>
  </si>
  <si>
    <t>Environmental, Social &amp; Corporate Governance (ESG)</t>
  </si>
  <si>
    <t>Industrials &amp; Infrastructure</t>
  </si>
  <si>
    <t>Global Energy</t>
  </si>
  <si>
    <t>Fundamental</t>
  </si>
  <si>
    <t>Asset Allocation</t>
  </si>
  <si>
    <t>Global Industrial</t>
  </si>
  <si>
    <t>Fundamentally Weighted</t>
  </si>
  <si>
    <t>Global Technology</t>
  </si>
  <si>
    <t>High Beta</t>
  </si>
  <si>
    <t>U.S. Earnings</t>
  </si>
  <si>
    <t>Short Term</t>
  </si>
  <si>
    <t>Countries</t>
  </si>
  <si>
    <t>S&amp;P Indexes</t>
  </si>
  <si>
    <t>Developed Countries</t>
  </si>
  <si>
    <t>Materials, Metals and Mining</t>
  </si>
  <si>
    <t>Emerging markets</t>
  </si>
  <si>
    <t>Industrial Commodities</t>
  </si>
  <si>
    <t>Disruptive Technolgies</t>
  </si>
  <si>
    <t>Intermediate</t>
  </si>
  <si>
    <t>Single Country Small and Mid Caps</t>
  </si>
  <si>
    <t>Volatility</t>
  </si>
  <si>
    <t>Alternative Energy</t>
  </si>
  <si>
    <t>Mid Caps</t>
  </si>
  <si>
    <t>New York</t>
  </si>
  <si>
    <t>Global Regions Dividends</t>
  </si>
  <si>
    <t>Equal Weighted</t>
  </si>
  <si>
    <t>Credit</t>
  </si>
  <si>
    <t>EUR</t>
  </si>
  <si>
    <t>S&amp;P500</t>
  </si>
  <si>
    <t>Multi</t>
  </si>
  <si>
    <t>JPY</t>
  </si>
  <si>
    <t>Risk parity</t>
  </si>
  <si>
    <t>Managed Futures</t>
  </si>
  <si>
    <t>Micro Caps</t>
  </si>
  <si>
    <t>Securitized Products</t>
  </si>
  <si>
    <t>Mortgages</t>
  </si>
  <si>
    <t>U.S. Long Term Treasuries</t>
  </si>
  <si>
    <t>EAFE Value</t>
  </si>
  <si>
    <t>Brent</t>
  </si>
  <si>
    <t>Bonds</t>
  </si>
  <si>
    <t>GBP</t>
  </si>
  <si>
    <t>U.S. Sector REITs</t>
  </si>
  <si>
    <t>Mortgage Real Estate</t>
  </si>
  <si>
    <t>Nautural gas</t>
  </si>
  <si>
    <t>Communication services</t>
  </si>
  <si>
    <t>U.S. Intermediate Treasuries</t>
  </si>
  <si>
    <t>Inflation</t>
  </si>
  <si>
    <t>Global Consumer Staples</t>
  </si>
  <si>
    <t>Nasdaq</t>
  </si>
  <si>
    <t>Long/short</t>
  </si>
  <si>
    <t>Corporate</t>
  </si>
  <si>
    <t>Short Dated</t>
  </si>
  <si>
    <t>Anti Beta</t>
  </si>
  <si>
    <t>U.S. Government Inflation Bond ETFs</t>
  </si>
  <si>
    <t>Long Dated</t>
  </si>
  <si>
    <t>Global Utilities</t>
  </si>
  <si>
    <t>Emergin Markets</t>
  </si>
  <si>
    <t>IPOs</t>
  </si>
  <si>
    <t>Inflation Protection</t>
  </si>
  <si>
    <t>Residential Real Estate</t>
  </si>
  <si>
    <t>Short Term Treasuries</t>
  </si>
  <si>
    <t>Global Healthcare</t>
  </si>
  <si>
    <t>U.S. 0-30 Year Treasuries</t>
  </si>
  <si>
    <t>Global Telecommunications</t>
  </si>
  <si>
    <t>Global Financial Services</t>
  </si>
  <si>
    <t>International Corporate</t>
  </si>
  <si>
    <t>Corporate Real Estate</t>
  </si>
  <si>
    <t>Coffee</t>
  </si>
  <si>
    <t>Merger Arb</t>
  </si>
  <si>
    <t>Systematic Style Premia</t>
  </si>
  <si>
    <t>Online vs Stores</t>
  </si>
  <si>
    <t>Cocoa</t>
  </si>
  <si>
    <t>Digital</t>
  </si>
  <si>
    <t>Global Consumer Discretionary</t>
  </si>
  <si>
    <t>Global Basic Materials</t>
  </si>
  <si>
    <t>medical Equipment</t>
  </si>
  <si>
    <t>Market Leaders</t>
  </si>
  <si>
    <t>Industrial Metals</t>
  </si>
  <si>
    <t>Copper</t>
  </si>
  <si>
    <t>CHF</t>
  </si>
  <si>
    <t>Small Cap Low volatility</t>
  </si>
  <si>
    <t>Medium Term</t>
  </si>
  <si>
    <t>buys shares of firms that in turn invest in the debt and equity of mid-sized private firms</t>
  </si>
  <si>
    <t>specializing in providing private equity, venture debt, and growth capital to privately held venture capital-backed companies at all stages of development</t>
  </si>
  <si>
    <t>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
  </si>
  <si>
    <t>venture capital, mezzanine, secondary(direct) and business development company specializing in growth capital, emerging growth, late stage and venture capital-backed private companies.</t>
  </si>
  <si>
    <t>venture capital</t>
  </si>
  <si>
    <t>Asset Class</t>
  </si>
  <si>
    <t>Sub Sector</t>
  </si>
  <si>
    <t>Sub Sub Sector</t>
  </si>
  <si>
    <t>Avg $ volume</t>
  </si>
  <si>
    <t>Natural gas industry - producers</t>
  </si>
  <si>
    <t>80% of  assets invested in underlying index  which is comprises companies involved in the uranium industry.</t>
  </si>
  <si>
    <t>energy Infrastructure</t>
  </si>
  <si>
    <t>track the performance of the FTSE Emerging Markets All Cap China A Inclusion Index.</t>
  </si>
  <si>
    <t>Themes</t>
  </si>
  <si>
    <t>ex China Hi Dividends</t>
  </si>
  <si>
    <t>Low Volatilty</t>
  </si>
  <si>
    <t>BRIC</t>
  </si>
  <si>
    <t>Vietname</t>
  </si>
  <si>
    <t>Philipines</t>
  </si>
  <si>
    <t>Core</t>
  </si>
  <si>
    <t>All Cap + China A</t>
  </si>
  <si>
    <t>Factors</t>
  </si>
  <si>
    <t>Global</t>
  </si>
  <si>
    <t>Aggressive asset allocation</t>
  </si>
  <si>
    <t>Uranium Miners</t>
  </si>
  <si>
    <t>Gold and Silver mining</t>
  </si>
  <si>
    <t>Lithium miners</t>
  </si>
  <si>
    <t>Copper Miners</t>
  </si>
  <si>
    <t>Gold miners</t>
  </si>
  <si>
    <t>Nickel Miners</t>
  </si>
  <si>
    <t>Critical Materials</t>
  </si>
  <si>
    <t>Hedge Fund Replication</t>
  </si>
  <si>
    <t>Equity long short tactical</t>
  </si>
  <si>
    <t>Interest Rate and Inflation Hedge</t>
  </si>
  <si>
    <t>Business Development Company</t>
  </si>
  <si>
    <t>Risk Parity</t>
  </si>
  <si>
    <t>Simplify Risk Parity Treasury ETF</t>
  </si>
  <si>
    <t>First Trust Multi-Strategy Alternative ETF</t>
  </si>
  <si>
    <t>IEP</t>
  </si>
  <si>
    <t>Icahn Enterprises L.P.</t>
  </si>
  <si>
    <t xml:space="preserve">AGF U.S. Market Neutral Anti-Beta ETF </t>
  </si>
  <si>
    <t xml:space="preserve">Unlimited HFND Multi-Strategy Return Tracker ETF </t>
  </si>
  <si>
    <t xml:space="preserve">Simplify Managed Futures Strategy ETF </t>
  </si>
  <si>
    <t xml:space="preserve">Greenlight Capital Re, Ltd. </t>
  </si>
  <si>
    <t>GLRE</t>
  </si>
  <si>
    <t xml:space="preserve">iMGP DBi Managed Futures Strategy ETF </t>
  </si>
  <si>
    <t>Managed Future</t>
  </si>
  <si>
    <t xml:space="preserve">Pershing Square Holdings Ltd. </t>
  </si>
  <si>
    <t xml:space="preserve">Collateralized Loan Obligation </t>
  </si>
  <si>
    <t>Janus Henderson BBB CLO ET</t>
  </si>
  <si>
    <t>VanEck CLO ETF</t>
  </si>
  <si>
    <t>PGIM AAA CLO ETF</t>
  </si>
  <si>
    <t>Invesco AAA CLO Floating Rate Note ETF</t>
  </si>
  <si>
    <t>BlackRock AAA CLO ETF</t>
  </si>
  <si>
    <t>Nuveen AA-BBB CLO ETF</t>
  </si>
  <si>
    <t xml:space="preserve">NCLO </t>
  </si>
  <si>
    <t>American Century Multisector Floating Income ETF</t>
  </si>
  <si>
    <t>Neuberger Berman Short Duration Income ETF</t>
  </si>
  <si>
    <t>JPMorgan Limited Duration Bond ETF</t>
  </si>
  <si>
    <t>VictoryShares USAA Core Short-Term Bond ETF</t>
  </si>
  <si>
    <t>Touchstone Ultra Short Income ETF</t>
  </si>
  <si>
    <t xml:space="preserve">ABS and MBS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</si>
</sst>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00_);_([$$-409]* \(#,##0.00\);_([$$-409]* &quot;-&quot;??_);_(@_)"/>
    <numFmt numFmtId="165" formatCode="_([$$-409]* #,##0_);_([$$-409]* \(#,##0\);_([$$-409]* &quot;-&quot;_);_(@_)"/>
    <numFmt numFmtId="166" formatCode="0.00;[Red]\-0.00"/>
    <numFmt numFmtId="167" formatCode="0.00%;[Red]\-0.00%"/>
    <numFmt numFmtId="168" formatCode="mm/dd/yy\ h:mm"/>
  </numFmts>
  <fonts count="13" x14ac:knownFonts="1">
    <font>
      <sz val="11"/>
      <color theme="1"/>
      <name val="Calibri"/>
      <family val="2"/>
      <scheme val="minor"/>
    </font>
    <font>
      <b/>
      <sz val="11"/>
      <color rgb="FF000000"/>
      <name val="Calibri"/>
      <family val="2"/>
    </font>
    <font>
      <sz val="11"/>
      <color theme="1"/>
      <name val="Calibri"/>
      <family val="2"/>
    </font>
    <font>
      <b/>
      <sz val="11"/>
      <color theme="1"/>
      <name val="Calibri"/>
      <family val="2"/>
      <scheme val="minor"/>
    </font>
    <font>
      <b/>
      <sz val="11"/>
      <color rgb="FFFF0000"/>
      <name val="Calibri"/>
      <family val="2"/>
      <scheme val="minor"/>
    </font>
    <font>
      <b/>
      <sz val="27"/>
      <color rgb="FF333333"/>
      <name val="Arial"/>
      <family val="2"/>
    </font>
    <font>
      <sz val="11"/>
      <color theme="1"/>
      <name val="Calibri"/>
      <family val="2"/>
      <scheme val="minor"/>
    </font>
    <font>
      <sz val="9"/>
      <color indexed="81"/>
      <name val="Tahoma"/>
      <family val="2"/>
    </font>
    <font>
      <b/>
      <sz val="9"/>
      <color indexed="81"/>
      <name val="Tahoma"/>
      <family val="2"/>
    </font>
    <font>
      <sz val="11"/>
      <color theme="0"/>
      <name val="Calibri"/>
      <family val="2"/>
      <scheme val="minor"/>
    </font>
    <font>
      <sz val="11"/>
      <color theme="1"/>
      <name val="Segoe UI"/>
      <family val="2"/>
    </font>
    <font>
      <sz val="9.6"/>
      <color theme="1"/>
      <name val="Segoe UI"/>
      <family val="2"/>
    </font>
    <font>
      <sz val="11"/>
      <color rgb="FF718C00"/>
      <name val="Courier New"/>
      <family val="3"/>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1"/>
        <bgColor indexed="64"/>
      </patternFill>
    </fill>
    <fill>
      <patternFill patternType="solid">
        <fgColor rgb="FF27F13F"/>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right/>
      <top/>
      <bottom style="medium">
        <color rgb="FF000000"/>
      </bottom>
      <diagonal/>
    </border>
  </borders>
  <cellStyleXfs count="2">
    <xf numFmtId="0" fontId="0" fillId="0" borderId="0"/>
    <xf numFmtId="0" fontId="6" fillId="0" borderId="2"/>
  </cellStyleXfs>
  <cellXfs count="68">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3" fontId="2" fillId="0" borderId="2" xfId="0" applyNumberFormat="1" applyFont="1" applyBorder="1" applyAlignment="1">
      <alignment horizontal="right"/>
    </xf>
    <xf numFmtId="4" fontId="2" fillId="0" borderId="2" xfId="0" applyNumberFormat="1" applyFont="1" applyBorder="1" applyAlignment="1">
      <alignment horizontal="right"/>
    </xf>
    <xf numFmtId="3" fontId="0" fillId="0" borderId="0" xfId="0" applyNumberFormat="1"/>
    <xf numFmtId="4" fontId="0" fillId="0" borderId="0" xfId="0" applyNumberFormat="1"/>
    <xf numFmtId="4" fontId="0" fillId="0" borderId="0" xfId="0" applyNumberFormat="1" applyAlignment="1">
      <alignment horizontal="right"/>
    </xf>
    <xf numFmtId="3" fontId="0" fillId="0" borderId="0" xfId="0" applyNumberFormat="1" applyAlignment="1">
      <alignment horizontal="right"/>
    </xf>
    <xf numFmtId="0" fontId="0" fillId="2" borderId="0" xfId="0" applyFill="1"/>
    <xf numFmtId="0" fontId="3" fillId="0" borderId="0" xfId="0" applyFont="1" applyAlignment="1">
      <alignment horizontal="right"/>
    </xf>
    <xf numFmtId="0" fontId="4" fillId="0" borderId="0" xfId="0" quotePrefix="1" applyFont="1"/>
    <xf numFmtId="0" fontId="0" fillId="3" borderId="0" xfId="0" applyFill="1"/>
    <xf numFmtId="0" fontId="0" fillId="4" borderId="0" xfId="0" applyFill="1"/>
    <xf numFmtId="0" fontId="0" fillId="5" borderId="0" xfId="0" applyFill="1"/>
    <xf numFmtId="3" fontId="0" fillId="0" borderId="2" xfId="0" applyNumberFormat="1" applyBorder="1"/>
    <xf numFmtId="3" fontId="2" fillId="0" borderId="0" xfId="0" applyNumberFormat="1" applyFont="1" applyAlignment="1">
      <alignment horizontal="right"/>
    </xf>
    <xf numFmtId="4" fontId="0" fillId="0" borderId="2" xfId="0" applyNumberFormat="1" applyBorder="1" applyAlignment="1">
      <alignment horizontal="right"/>
    </xf>
    <xf numFmtId="4" fontId="2" fillId="0" borderId="0" xfId="0" applyNumberFormat="1" applyFont="1" applyAlignment="1">
      <alignment horizontal="right"/>
    </xf>
    <xf numFmtId="4" fontId="0" fillId="0" borderId="2" xfId="0" applyNumberFormat="1" applyBorder="1"/>
    <xf numFmtId="3" fontId="0" fillId="0" borderId="2" xfId="0" applyNumberFormat="1" applyBorder="1" applyAlignment="1">
      <alignment horizontal="right"/>
    </xf>
    <xf numFmtId="0" fontId="5" fillId="0" borderId="0" xfId="0" applyFont="1" applyAlignment="1">
      <alignment vertical="center" wrapText="1"/>
    </xf>
    <xf numFmtId="164" fontId="0" fillId="0" borderId="0" xfId="0" applyNumberFormat="1"/>
    <xf numFmtId="165" fontId="0" fillId="0" borderId="0" xfId="0" applyNumberFormat="1"/>
    <xf numFmtId="10" fontId="0" fillId="0" borderId="0" xfId="0" applyNumberFormat="1"/>
    <xf numFmtId="166" fontId="0" fillId="0" borderId="0" xfId="0" applyNumberFormat="1"/>
    <xf numFmtId="167" fontId="0" fillId="0" borderId="0" xfId="0" applyNumberFormat="1"/>
    <xf numFmtId="3" fontId="1" fillId="4" borderId="1" xfId="0" applyNumberFormat="1" applyFont="1" applyFill="1" applyBorder="1" applyAlignment="1">
      <alignment horizontal="center"/>
    </xf>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168" fontId="0" fillId="0" borderId="0" xfId="0" applyNumberFormat="1"/>
    <xf numFmtId="4" fontId="1" fillId="0" borderId="3" xfId="0" applyNumberFormat="1" applyFont="1" applyBorder="1" applyAlignment="1">
      <alignment horizontal="center"/>
    </xf>
    <xf numFmtId="0" fontId="0" fillId="0" borderId="0" xfId="0" applyAlignment="1">
      <alignment wrapText="1"/>
    </xf>
    <xf numFmtId="10" fontId="0" fillId="3" borderId="0" xfId="0" applyNumberFormat="1" applyFill="1"/>
    <xf numFmtId="168" fontId="0" fillId="3" borderId="0" xfId="0" applyNumberFormat="1" applyFill="1"/>
    <xf numFmtId="164" fontId="0" fillId="3" borderId="0" xfId="0" applyNumberFormat="1" applyFill="1"/>
    <xf numFmtId="167" fontId="0" fillId="3" borderId="0" xfId="0" applyNumberFormat="1" applyFill="1"/>
    <xf numFmtId="166" fontId="0" fillId="3" borderId="0" xfId="0" applyNumberFormat="1" applyFill="1"/>
    <xf numFmtId="4" fontId="0" fillId="3" borderId="0" xfId="0" applyNumberFormat="1" applyFill="1" applyAlignment="1">
      <alignment horizontal="right"/>
    </xf>
    <xf numFmtId="4" fontId="0" fillId="3" borderId="0" xfId="0" applyNumberFormat="1" applyFill="1"/>
    <xf numFmtId="165" fontId="0" fillId="3" borderId="0" xfId="0" applyNumberFormat="1" applyFill="1"/>
    <xf numFmtId="0" fontId="6" fillId="0" borderId="0" xfId="1" applyBorder="1"/>
    <xf numFmtId="0" fontId="0" fillId="0" borderId="2" xfId="0" applyBorder="1"/>
    <xf numFmtId="0" fontId="6" fillId="3" borderId="0" xfId="1" applyFill="1" applyBorder="1"/>
    <xf numFmtId="10" fontId="6" fillId="0" borderId="0" xfId="1" applyNumberFormat="1" applyBorder="1"/>
    <xf numFmtId="10" fontId="0" fillId="0" borderId="2" xfId="0" applyNumberFormat="1" applyBorder="1"/>
    <xf numFmtId="4" fontId="0" fillId="5" borderId="0" xfId="0" applyNumberFormat="1" applyFill="1"/>
    <xf numFmtId="0" fontId="0" fillId="3" borderId="2" xfId="0" applyFill="1" applyBorder="1"/>
    <xf numFmtId="10" fontId="0" fillId="3" borderId="2" xfId="0" applyNumberFormat="1" applyFill="1" applyBorder="1"/>
    <xf numFmtId="0" fontId="9" fillId="6" borderId="0" xfId="0" applyFont="1" applyFill="1"/>
    <xf numFmtId="0" fontId="1" fillId="4" borderId="1" xfId="0" applyFont="1" applyFill="1" applyBorder="1" applyAlignment="1">
      <alignment horizontal="left"/>
    </xf>
    <xf numFmtId="0" fontId="3" fillId="7" borderId="0" xfId="0" applyFont="1" applyFill="1"/>
    <xf numFmtId="0" fontId="0" fillId="0" borderId="0" xfId="1" applyFont="1" applyBorder="1"/>
    <xf numFmtId="0" fontId="0" fillId="3" borderId="0" xfId="1" applyFont="1" applyFill="1" applyBorder="1"/>
    <xf numFmtId="0" fontId="6" fillId="0" borderId="2" xfId="1"/>
    <xf numFmtId="0" fontId="0" fillId="0" borderId="2" xfId="1" applyFont="1"/>
    <xf numFmtId="0" fontId="10" fillId="0" borderId="0" xfId="0" applyFont="1"/>
    <xf numFmtId="0" fontId="11" fillId="0" borderId="0" xfId="0" applyFont="1" applyAlignment="1">
      <alignment vertical="center" wrapText="1"/>
    </xf>
    <xf numFmtId="0" fontId="0" fillId="0" borderId="4" xfId="0" applyBorder="1"/>
    <xf numFmtId="0" fontId="0" fillId="0" borderId="0" xfId="0" applyAlignment="1">
      <alignment vertical="center" wrapText="1"/>
    </xf>
    <xf numFmtId="0" fontId="0" fillId="0" borderId="0" xfId="0" applyAlignment="1">
      <alignment horizontal="left" vertical="top" wrapText="1"/>
    </xf>
    <xf numFmtId="0" fontId="0" fillId="3" borderId="0" xfId="0" applyFill="1" applyAlignment="1">
      <alignment horizontal="left" vertical="top"/>
    </xf>
    <xf numFmtId="0" fontId="0" fillId="3" borderId="0" xfId="0" applyFill="1" applyBorder="1"/>
    <xf numFmtId="0" fontId="0" fillId="0" borderId="0" xfId="0" applyBorder="1"/>
    <xf numFmtId="10" fontId="0" fillId="0" borderId="0" xfId="0" applyNumberFormat="1" applyBorder="1"/>
    <xf numFmtId="0" fontId="12" fillId="0" borderId="0" xfId="0" applyFont="1"/>
    <xf numFmtId="0" fontId="0" fillId="0" borderId="2" xfId="0" applyFill="1" applyBorder="1"/>
  </cellXfs>
  <cellStyles count="2">
    <cellStyle name="Normal" xfId="0" builtinId="0"/>
    <cellStyle name="Normal 2" xfId="1" xr:uid="{682894CB-AF13-46E9-87C0-94639050AB3C}"/>
  </cellStyles>
  <dxfs count="0"/>
  <tableStyles count="0" defaultTableStyle="TableStyleMedium9" defaultPivotStyle="PivotStyleLight16"/>
  <colors>
    <mruColors>
      <color rgb="FF27F1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903">
  <rv s="0">
    <v>12</v>
    <v>Last trade time</v>
    <v>0</v>
  </rv>
  <rv s="0">
    <v>12</v>
    <v>Price</v>
    <v>0</v>
  </rv>
  <rv s="0">
    <v>12</v>
    <v>Change (%)</v>
    <v>0</v>
  </rv>
  <rv s="0">
    <v>12</v>
    <v>Change</v>
    <v>0</v>
  </rv>
  <rv s="0">
    <v>12</v>
    <v>Open</v>
    <v>0</v>
  </rv>
  <rv s="0">
    <v>12</v>
    <v>Low</v>
    <v>0</v>
  </rv>
  <rv s="0">
    <v>12</v>
    <v>High</v>
    <v>0</v>
  </rv>
  <rv s="0">
    <v>12</v>
    <v>Previous close</v>
    <v>0</v>
  </rv>
  <rv s="0">
    <v>12</v>
    <v>52 week low</v>
    <v>0</v>
  </rv>
  <rv s="0">
    <v>12</v>
    <v>52 week high</v>
    <v>0</v>
  </rv>
  <rv s="0">
    <v>12</v>
    <v>Volume</v>
    <v>0</v>
  </rv>
  <rv s="0">
    <v>12</v>
    <v>Volume average</v>
    <v>0</v>
  </rv>
  <rv s="0">
    <v>12</v>
    <v>Expense ratio</v>
    <v>0</v>
  </rv>
  <rv s="0">
    <v>12</v>
    <v>Market cap</v>
    <v>0</v>
  </rv>
  <rv s="0">
    <v>12</v>
    <v>Currency</v>
    <v>0</v>
  </rv>
  <rv s="0">
    <v>12</v>
    <v>Exchange</v>
    <v>0</v>
  </rv>
  <rv s="0">
    <v>12</v>
    <v>Exchange abbreviation</v>
    <v>0</v>
  </rv>
  <rv s="0">
    <v>12</v>
    <v>Instrument type</v>
    <v>0</v>
  </rv>
  <rv s="1">
    <v>en-US</v>
    <v>ca7127</v>
    <v>268435456</v>
    <v>1</v>
    <v>Powered by Refinitiv</v>
    <v>0</v>
    <v>BANK OF MONTREAL (ARCX:CARD)</v>
    <v>2</v>
    <v>3</v>
    <v>Finance</v>
    <v>4</v>
    <v>15.35</v>
    <v>3.8450000000000002</v>
    <v>1.2412000000000001</v>
    <v>-0.1</v>
    <v>2.2500000000000003E-3</v>
    <v>-2.2221999999999999E-2</v>
    <v>9.9000000000000008E-3</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4.4398999999999997</v>
    <v>Banking Services</v>
    <v>Stock</v>
    <v>45824.84027780078</v>
    <v>4.3391999999999999</v>
    <v>104909700000</v>
    <v>BANK OF MONTREAL</v>
    <v>BANK OF MONTREAL</v>
    <v>4.4099000000000004</v>
    <v>4.5</v>
    <v>4.4000000000000004</v>
    <v>4.4099000000000004</v>
    <v>722070700</v>
    <v>CARD</v>
    <v>BANK OF MONTREAL (ARCX:CARD)</v>
    <v>5763</v>
    <v>16572</v>
    <v>1995</v>
  </rv>
  <rv s="2">
    <v>18</v>
  </rv>
  <rv s="3">
    <v>https://www.bing.com/financeapi/forcetrigger?t=c6ja1h&amp;q=ARCX%3aFLYD&amp;form=skydnc</v>
    <v>Learn more on Bing</v>
  </rv>
  <rv s="4">
    <v>en-US</v>
    <v>c6ja1h</v>
    <v>268435456</v>
    <v>1</v>
    <v>Powered by Refinitiv</v>
    <v>5</v>
    <v>BANK OF MONTREAL (ARCX:FLYD)</v>
    <v>6</v>
    <v>3</v>
    <v>Finance</v>
    <v>4</v>
    <v>42.88</v>
    <v>9.59</v>
    <v>1.2412000000000001</v>
    <v>-0.89</v>
    <v>-9.6429999999999997E-4</v>
    <v>-7.9041E-2</v>
    <v>-0.01</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10.73</v>
    <v>Banking Services</v>
    <v>Stock</v>
    <v>45824.840277789066</v>
    <v>20</v>
    <v>10.335000000000001</v>
    <v>104909700000</v>
    <v>BANK OF MONTREAL</v>
    <v>BANK OF MONTREAL</v>
    <v>10.695</v>
    <v>11.26</v>
    <v>10.37</v>
    <v>10.36</v>
    <v>722070700</v>
    <v>FLYD</v>
    <v>BANK OF MONTREAL (ARCX:FLYD)</v>
    <v>10616</v>
    <v>9870</v>
    <v>1995</v>
  </rv>
  <rv s="2">
    <v>21</v>
  </rv>
  <rv s="1">
    <v>en-US</v>
    <v>cfz9lh</v>
    <v>268435456</v>
    <v>1</v>
    <v>Powered by Refinitiv</v>
    <v>0</v>
    <v>BANK OF MONTREAL (ARCX:NRGU)</v>
    <v>2</v>
    <v>3</v>
    <v>Finance</v>
    <v>4</v>
    <v>26.1206</v>
    <v>10.280099999999999</v>
    <v>1.2412000000000001</v>
    <v>-0.2</v>
    <v>-2.2690000000000002E-2</v>
    <v>-1.0688999999999999E-2</v>
    <v>-0.42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19</v>
    <v>Banking Services</v>
    <v>Stock</v>
    <v>45824.91758403906</v>
    <v>17.97</v>
    <v>104909700000</v>
    <v>BANK OF MONTREAL</v>
    <v>BANK OF MONTREAL</v>
    <v>18.71</v>
    <v>18.71</v>
    <v>18.510000000000002</v>
    <v>18.09</v>
    <v>722070700</v>
    <v>NRGU</v>
    <v>BANK OF MONTREAL (ARCX:NRGU)</v>
    <v>174302</v>
    <v>46231</v>
    <v>1995</v>
  </rv>
  <rv s="2">
    <v>23</v>
  </rv>
  <rv s="3">
    <v>https://www.bing.com/financeapi/forcetrigger?t=bwxyc7&amp;q=ARCX%3aGDXU&amp;form=skydnc</v>
    <v>Learn more on Bing</v>
  </rv>
  <rv s="5">
    <v>en-US</v>
    <v>bwxyc7</v>
    <v>268435456</v>
    <v>1</v>
    <v>Powered by Refinitiv</v>
    <v>7</v>
    <v>BANK OF MONTREAL (ARCX:GDXU)</v>
    <v>6</v>
    <v>8</v>
    <v>Finance</v>
    <v>9</v>
    <v>87.5</v>
    <v>25.83</v>
    <v>1.2412000000000001</v>
    <v>-4.8600000000000003</v>
    <v>4.078E-3</v>
    <v>-5.6649999999999999E-2</v>
    <v>0.33</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84.160499999999999</v>
    <v>Banking Services</v>
    <v>Stock</v>
    <v>45824.940776388285</v>
    <v>25</v>
    <v>80.5</v>
    <v>104909700000</v>
    <v>BANK OF MONTREAL</v>
    <v>BANK OF MONTREAL</v>
    <v>82.39</v>
    <v>0</v>
    <v>85.79</v>
    <v>80.930000000000007</v>
    <v>81.260000000000005</v>
    <v>722070700</v>
    <v>GDXU</v>
    <v>BANK OF MONTREAL (ARCX:GDXU)</v>
    <v>485805</v>
    <v>824987</v>
    <v>1995</v>
  </rv>
  <rv s="2">
    <v>26</v>
  </rv>
  <rv s="1">
    <v>en-US</v>
    <v>c8uydm</v>
    <v>268435456</v>
    <v>1</v>
    <v>Powered by Refinitiv</v>
    <v>0</v>
    <v>BANK OF MONTREAL (ARCX:WTIU)</v>
    <v>2</v>
    <v>3</v>
    <v>Finance</v>
    <v>4</v>
    <v>20.329999999999998</v>
    <v>6.056</v>
    <v>1.2412000000000001</v>
    <v>-0.04</v>
    <v>-1.5266999999999999E-2</v>
    <v>-3.8019999999999998E-3</v>
    <v>-0.16</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10.78</v>
    <v>Banking Services</v>
    <v>Stock</v>
    <v>45824.920196376559</v>
    <v>10.19</v>
    <v>104909700000</v>
    <v>BANK OF MONTREAL</v>
    <v>BANK OF MONTREAL</v>
    <v>10.5</v>
    <v>10.52</v>
    <v>10.48</v>
    <v>10.32</v>
    <v>722070700</v>
    <v>WTIU</v>
    <v>BANK OF MONTREAL (ARCX:WTIU)</v>
    <v>192442</v>
    <v>79504</v>
    <v>1995</v>
  </rv>
  <rv s="2">
    <v>28</v>
  </rv>
  <rv s="3">
    <v>https://www.bing.com/financeapi/forcetrigger?t=c3zs52&amp;q=ARCX%3aOILU&amp;form=skydnc</v>
    <v>Learn more on Bing</v>
  </rv>
  <rv s="5">
    <v>en-US</v>
    <v>c3zs52</v>
    <v>268435456</v>
    <v>1</v>
    <v>Powered by Refinitiv</v>
    <v>7</v>
    <v>BANK OF MONTREAL (ARCX:OILU)</v>
    <v>6</v>
    <v>8</v>
    <v>Finance</v>
    <v>9</v>
    <v>43.77</v>
    <v>15.15</v>
    <v>1.2412000000000001</v>
    <v>-0.36</v>
    <v>1.2389999999999999E-3</v>
    <v>-1.4688000000000001E-2</v>
    <v>0.03</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25</v>
    <v>Banking Services</v>
    <v>Stock</v>
    <v>45824.939859189064</v>
    <v>30</v>
    <v>23.66</v>
    <v>104909700000</v>
    <v>BANK OF MONTREAL</v>
    <v>BANK OF MONTREAL</v>
    <v>24.3</v>
    <v>0</v>
    <v>24.51</v>
    <v>24.15</v>
    <v>24.25</v>
    <v>722070700</v>
    <v>OILU</v>
    <v>BANK OF MONTREAL (ARCX:OILU)</v>
    <v>618210</v>
    <v>255748</v>
    <v>1995</v>
  </rv>
  <rv s="2">
    <v>31</v>
  </rv>
  <rv s="1">
    <v>en-US</v>
    <v>ca4br7</v>
    <v>268435456</v>
    <v>1</v>
    <v>Powered by Refinitiv</v>
    <v>0</v>
    <v>BANK OF MONTREAL (ARCX:JETD)</v>
    <v>2</v>
    <v>3</v>
    <v>Finance</v>
    <v>4</v>
    <v>27.74</v>
    <v>8.7799999999999994</v>
    <v>1.2412000000000001</v>
    <v>-0.5857</v>
    <v>-4.9449999999999997E-3</v>
    <v>-5.6681999999999996E-2</v>
    <v>-4.82E-2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9.9190000000000005</v>
    <v>Banking Services</v>
    <v>Stock</v>
    <v>45824.840277789066</v>
    <v>9.6199999999999992</v>
    <v>104909700000</v>
    <v>BANK OF MONTREAL</v>
    <v>BANK OF MONTREAL</v>
    <v>9.91</v>
    <v>10.3339</v>
    <v>9.7482000000000006</v>
    <v>9.6999999999999993</v>
    <v>722070700</v>
    <v>JETD</v>
    <v>BANK OF MONTREAL (ARCX:JETD)</v>
    <v>11594</v>
    <v>15050</v>
    <v>1995</v>
  </rv>
  <rv s="2">
    <v>33</v>
  </rv>
  <rv s="3">
    <v>https://www.bing.com/financeapi/forcetrigger?t=ayfa5r&amp;q=BATS%3aVXX&amp;form=skydnc</v>
    <v>Learn more on Bing</v>
  </rv>
  <rv s="6">
    <v>en-US</v>
    <v>ayfa5r</v>
    <v>268435456</v>
    <v>1</v>
    <v>Powered by Refinitiv</v>
    <v>10</v>
    <v>Barclays Bank PLC (BATS:VXX)</v>
    <v>6</v>
    <v>11</v>
    <v>Finance</v>
    <v>9</v>
    <v>91.19</v>
    <v>39.979999999999997</v>
    <v>1.6719999999999999</v>
    <v>-3.78</v>
    <v>4.2890000000000003E-3</v>
    <v>-6.8540000000000004E-2</v>
    <v>0.22</v>
    <v>USD</v>
    <v>CBOE BZX Exchange</v>
    <v>BATS</v>
    <v>BATS</v>
    <v>1 Churchill Place, Canary Wharf, LONDON, UNITED KINGDOM-NA, E14 5HP GB</v>
    <v>52.98</v>
    <v>Stock</v>
    <v>45824.940753564064</v>
    <v>35</v>
    <v>50.84</v>
    <v>Barclays Bank PLC</v>
    <v>Barclays Bank PLC</v>
    <v>52.97</v>
    <v>55.15</v>
    <v>51.37</v>
    <v>51.51</v>
    <v>VXX</v>
    <v>Barclays Bank PLC (BATS:VXX)</v>
    <v>6923148</v>
    <v>4636047</v>
  </rv>
  <rv s="2">
    <v>36</v>
  </rv>
  <rv s="1">
    <v>en-US</v>
    <v>c8wda2</v>
    <v>268435456</v>
    <v>1</v>
    <v>Powered by Refinitiv</v>
    <v>0</v>
    <v>BANK OF MONTREAL (ARCX:SHNY)</v>
    <v>2</v>
    <v>3</v>
    <v>Finance</v>
    <v>4</v>
    <v>86.5625</v>
    <v>32.68</v>
    <v>1.2412000000000001</v>
    <v>-3.33</v>
    <v>-3.5399999999999997E-3</v>
    <v>-4.1828999999999998E-2</v>
    <v>-0.27</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78.45</v>
    <v>Banking Services</v>
    <v>Stock</v>
    <v>45824.916145034374</v>
    <v>76.08</v>
    <v>104909700000</v>
    <v>BANK OF MONTREAL</v>
    <v>BANK OF MONTREAL</v>
    <v>78.45</v>
    <v>79.61</v>
    <v>76.28</v>
    <v>76.010000000000005</v>
    <v>722070700</v>
    <v>SHNY</v>
    <v>BANK OF MONTREAL (ARCX:SHNY)</v>
    <v>107325</v>
    <v>123633</v>
    <v>1995</v>
  </rv>
  <rv s="2">
    <v>38</v>
  </rv>
  <rv s="3">
    <v>https://www.bing.com/financeapi/forcetrigger?t=a1qzjc&amp;q=ARCX%3aDGP&amp;form=skydnc</v>
    <v>Learn more on Bing</v>
  </rv>
  <rv s="7">
    <v>en-US</v>
    <v>a1qzjc</v>
    <v>268435456</v>
    <v>1</v>
    <v>Powered by Refinitiv</v>
    <v>12</v>
    <v>Deutsche Bank Ag (London Branch) (ARCX:DGP)</v>
    <v>6</v>
    <v>13</v>
    <v>Finance</v>
    <v>4</v>
    <v>109.72</v>
    <v>52.2301</v>
    <v>-2.29</v>
    <v>3.8090000000000003E-3</v>
    <v>-2.1342E-2</v>
    <v>0.4</v>
    <v>USD</v>
    <v>NYSE Arca</v>
    <v>ARCX</v>
    <v>ARCX</v>
    <v>21 Moorfields, London, EC2Y 9DB GB</v>
    <v>106.83</v>
    <v>Stock</v>
    <v>45824.848946816404</v>
    <v>40</v>
    <v>104.95</v>
    <v>Deutsche Bank Ag (London Branch)</v>
    <v>Deutsche Bank Ag (London Branch)</v>
    <v>106.8</v>
    <v>107.3</v>
    <v>105.01</v>
    <v>105.41</v>
    <v>DGP</v>
    <v>Deutsche Bank Ag (London Branch) (ARCX:DGP)</v>
    <v>46206</v>
    <v>23389</v>
  </rv>
  <rv s="2">
    <v>41</v>
  </rv>
  <rv s="3">
    <v>https://www.bing.com/financeapi/forcetrigger?t=c35ncw&amp;q=ARCX%3aBERZ&amp;form=skydnc</v>
    <v>Learn more on Bing</v>
  </rv>
  <rv s="4">
    <v>en-US</v>
    <v>c35ncw</v>
    <v>268435456</v>
    <v>1</v>
    <v>Powered by Refinitiv</v>
    <v>5</v>
    <v>BANK OF MONTREAL (ARCX:BERZ)</v>
    <v>6</v>
    <v>3</v>
    <v>Finance</v>
    <v>4</v>
    <v>31.62</v>
    <v>6.48</v>
    <v>1.2412000000000001</v>
    <v>-0.52</v>
    <v>3.0719999999999996E-3</v>
    <v>-7.3968999999999993E-2</v>
    <v>0.02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6.81</v>
    <v>Banking Services</v>
    <v>Stock</v>
    <v>45824.877965508596</v>
    <v>43</v>
    <v>6.48</v>
    <v>104909700000</v>
    <v>BANK OF MONTREAL</v>
    <v>BANK OF MONTREAL</v>
    <v>6.81</v>
    <v>7.03</v>
    <v>6.51</v>
    <v>6.53</v>
    <v>722070700</v>
    <v>BERZ</v>
    <v>BANK OF MONTREAL (ARCX:BERZ)</v>
    <v>511193</v>
    <v>301662</v>
    <v>1995</v>
  </rv>
  <rv s="2">
    <v>44</v>
  </rv>
  <rv s="3">
    <v>https://www.bing.com/financeapi/forcetrigger?t=a1r452&amp;q=ARCX%3aDJP&amp;form=skydnc</v>
    <v>Learn more on Bing</v>
  </rv>
  <rv s="6">
    <v>en-US</v>
    <v>a1r452</v>
    <v>268435456</v>
    <v>1</v>
    <v>Powered by Refinitiv</v>
    <v>10</v>
    <v>Barclays Bank PLC (ARCX:DJP)</v>
    <v>6</v>
    <v>11</v>
    <v>Finance</v>
    <v>4</v>
    <v>35.78</v>
    <v>29.350100000000001</v>
    <v>1.6719999999999999</v>
    <v>0.12</v>
    <v>-1.7011999999999999E-2</v>
    <v>3.4139999999999999E-3</v>
    <v>-0.6</v>
    <v>USD</v>
    <v>NYSE Arca</v>
    <v>ARCX</v>
    <v>ARCX</v>
    <v>1 Churchill Place, Canary Wharf, LONDON, UNITED KINGDOM-NA, E14 5HP GB</v>
    <v>35.364600000000003</v>
    <v>Stock</v>
    <v>45824.840277823438</v>
    <v>46</v>
    <v>35.01</v>
    <v>Barclays Bank PLC</v>
    <v>Barclays Bank PLC</v>
    <v>35.28</v>
    <v>35.15</v>
    <v>35.270000000000003</v>
    <v>34.67</v>
    <v>DJP</v>
    <v>Barclays Bank PLC (ARCX:DJP)</v>
    <v>316915</v>
    <v>37367</v>
  </rv>
  <rv s="2">
    <v>47</v>
  </rv>
  <rv s="3">
    <v>https://www.bing.com/financeapi/forcetrigger?t=ayqfa2&amp;q=ARCX%3aFNGD&amp;form=skydnc</v>
    <v>Learn more on Bing</v>
  </rv>
  <rv s="5">
    <v>en-US</v>
    <v>ayqfa2</v>
    <v>268435456</v>
    <v>1</v>
    <v>Powered by Refinitiv</v>
    <v>7</v>
    <v>BANK OF MONTREAL (ARCX:FNGD)</v>
    <v>6</v>
    <v>8</v>
    <v>Finance</v>
    <v>9</v>
    <v>36.67</v>
    <v>7.4</v>
    <v>1.2412000000000001</v>
    <v>-0.30070000000000002</v>
    <v>2.6740000000000002E-3</v>
    <v>-3.8601000000000003E-2</v>
    <v>0.02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7.66</v>
    <v>Banking Services</v>
    <v>Stock</v>
    <v>45824.931842592188</v>
    <v>49</v>
    <v>7.4</v>
    <v>104909700000</v>
    <v>BANK OF MONTREAL</v>
    <v>BANK OF MONTREAL</v>
    <v>7.66</v>
    <v>0</v>
    <v>7.79</v>
    <v>7.4893000000000001</v>
    <v>7.5</v>
    <v>722070700</v>
    <v>FNGD</v>
    <v>BANK OF MONTREAL (ARCX:FNGD)</v>
    <v>4431949</v>
    <v>4344211</v>
    <v>1995</v>
  </rv>
  <rv s="2">
    <v>50</v>
  </rv>
  <rv s="3">
    <v>https://www.bing.com/financeapi/forcetrigger?t=bxnzc7&amp;q=ARCX%3aUSML&amp;form=skydnc</v>
    <v>Learn more on Bing</v>
  </rv>
  <rv s="8">
    <v>en-US</v>
    <v>bxnzc7</v>
    <v>268435456</v>
    <v>1</v>
    <v>Powered by Refinitiv</v>
    <v>14</v>
    <v>UBS Inc. (ARCX:USML)</v>
    <v>6</v>
    <v>15</v>
    <v>Finance</v>
    <v>16</v>
    <v>47.66</v>
    <v>34.295299999999997</v>
    <v>7.8600000000000003E-2</v>
    <v>1.908E-3</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41.262900000000002</v>
    <v>Investment Banking &amp; Investment Services</v>
    <v>Stock</v>
    <v>45824.84027780078</v>
    <v>52</v>
    <v>41.262900000000002</v>
    <v>76546930000</v>
    <v>UBS Inc.</v>
    <v>UBS Inc.</v>
    <v>41.262900000000002</v>
    <v>41.1843</v>
    <v>41.262900000000002</v>
    <v>3844561000</v>
    <v>USML</v>
    <v>UBS Inc. (ARCX:USML)</v>
    <v>0</v>
    <v>253</v>
    <v>1978</v>
  </rv>
  <rv s="2">
    <v>53</v>
  </rv>
  <rv s="3">
    <v>https://www.bing.com/financeapi/forcetrigger?t=ayfa8m&amp;q=BATS%3aVXZ&amp;form=skydnc</v>
    <v>Learn more on Bing</v>
  </rv>
  <rv s="6">
    <v>en-US</v>
    <v>ayfa8m</v>
    <v>268435456</v>
    <v>1</v>
    <v>Powered by Refinitiv</v>
    <v>10</v>
    <v>Barclays Bank PLC (BATS:VXZ)</v>
    <v>6</v>
    <v>11</v>
    <v>Finance</v>
    <v>17</v>
    <v>69.33</v>
    <v>47.5</v>
    <v>1.6719999999999999</v>
    <v>-1.64</v>
    <v>-2.526E-3</v>
    <v>-2.6876000000000001E-2</v>
    <v>-0.15</v>
    <v>USD</v>
    <v>CBOE BZX Exchange</v>
    <v>BATS</v>
    <v>BATS</v>
    <v>1 Churchill Place, Canary Wharf, LONDON, UNITED KINGDOM-NA, E14 5HP GB</v>
    <v>59.55</v>
    <v>Stock</v>
    <v>45824.840348760939</v>
    <v>55</v>
    <v>58.84</v>
    <v>Barclays Bank PLC</v>
    <v>Barclays Bank PLC</v>
    <v>59.55</v>
    <v>61.02</v>
    <v>59.38</v>
    <v>59.23</v>
    <v>VXZ</v>
    <v>Barclays Bank PLC (BATS:VXZ)</v>
    <v>6140</v>
    <v>11620</v>
  </rv>
  <rv s="2">
    <v>56</v>
  </rv>
  <rv s="3">
    <v>https://www.bing.com/financeapi/forcetrigger?t=bxnyzr&amp;q=ARCX%3aSCDL&amp;form=skydnc</v>
    <v>Learn more on Bing</v>
  </rv>
  <rv s="9">
    <v>en-US</v>
    <v>bxnyzr</v>
    <v>268435456</v>
    <v>1</v>
    <v>Powered by Refinitiv</v>
    <v>18</v>
    <v>UBS Inc. (ARCX:SCDL)</v>
    <v>6</v>
    <v>19</v>
    <v>Finance</v>
    <v>4</v>
    <v>44.899299999999997</v>
    <v>29.83</v>
    <v>6.9000000000000006E-2</v>
    <v>-4.8309999999999994E-3</v>
    <v>1.8629999999999999E-3</v>
    <v>-0.17929999999999999</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37.1143</v>
    <v>Investment Banking &amp; Investment Services</v>
    <v>Stock</v>
    <v>45824.84027780078</v>
    <v>58</v>
    <v>37.1143</v>
    <v>76546930000</v>
    <v>UBS Inc.</v>
    <v>UBS Inc.</v>
    <v>37.1143</v>
    <v>37.045299999999997</v>
    <v>37.1143</v>
    <v>36.935000000000002</v>
    <v>3844561000</v>
    <v>SCDL</v>
    <v>UBS Inc. (ARCX:SCDL)</v>
    <v>22</v>
    <v>3</v>
    <v>1978</v>
  </rv>
  <rv s="2">
    <v>59</v>
  </rv>
  <rv s="3">
    <v>https://www.bing.com/financeapi/forcetrigger?t=a253nm&amp;q=XNAS%3aUSOI&amp;form=skydnc</v>
    <v>Learn more on Bing</v>
  </rv>
  <rv s="10">
    <v>en-US</v>
    <v>a253nm</v>
    <v>268435456</v>
    <v>1</v>
    <v>Powered by Refinitiv</v>
    <v>20</v>
    <v>UBS Inc. (XNAS:USOI)</v>
    <v>6</v>
    <v>21</v>
    <v>Finance</v>
    <v>4</v>
    <v>75.990300000000005</v>
    <v>50.05</v>
    <v>-0.31</v>
    <v>1.9210000000000001E-2</v>
    <v>-5.4840000000000002E-3</v>
    <v>1.08</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Nasdaq Stock Market</v>
    <v>XNAS</v>
    <v>XNAS</v>
    <v>Bahnhofstrasse 45, ZUERICH, ZUERICH, 8001 CH</v>
    <v>56.945500000000003</v>
    <v>Investment Banking &amp; Investment Services</v>
    <v>Stock</v>
    <v>45824.929005555467</v>
    <v>61</v>
    <v>55.77</v>
    <v>76546930000</v>
    <v>UBS Inc.</v>
    <v>UBS Inc.</v>
    <v>56.89</v>
    <v>0</v>
    <v>56.53</v>
    <v>56.22</v>
    <v>57.3</v>
    <v>3844561000</v>
    <v>USOI</v>
    <v>UBS Inc. (XNAS:USOI)</v>
    <v>142590</v>
    <v>70145</v>
    <v>1978</v>
  </rv>
  <rv s="2">
    <v>62</v>
  </rv>
  <rv s="1">
    <v>en-US</v>
    <v>cfz977</v>
    <v>268435456</v>
    <v>1</v>
    <v>Powered by Refinitiv</v>
    <v>0</v>
    <v>BANK OF MONTREAL (ARCX:BNKD)</v>
    <v>2</v>
    <v>3</v>
    <v>Finance</v>
    <v>4</v>
    <v>56.76</v>
    <v>22.46</v>
    <v>1.2412000000000001</v>
    <v>-1.1512</v>
    <v>-5.9589999999999999E-3</v>
    <v>-4.7161000000000002E-2</v>
    <v>-0.1386</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23.258600000000001</v>
    <v>Banking Services</v>
    <v>Stock</v>
    <v>45824.840277789066</v>
    <v>23.258600000000001</v>
    <v>104909700000</v>
    <v>BANK OF MONTREAL</v>
    <v>BANK OF MONTREAL</v>
    <v>23.258600000000001</v>
    <v>24.409800000000001</v>
    <v>23.258600000000001</v>
    <v>23.12</v>
    <v>722070700</v>
    <v>BNKD</v>
    <v>BANK OF MONTREAL (ARCX:BNKD)</v>
    <v>88</v>
    <v>445</v>
    <v>1995</v>
  </rv>
  <rv s="2">
    <v>64</v>
  </rv>
  <rv s="3">
    <v>https://www.bing.com/financeapi/forcetrigger?t=a1twtc&amp;q=XNAS%3aGLDI&amp;form=skydnc</v>
    <v>Learn more on Bing</v>
  </rv>
  <rv s="10">
    <v>en-US</v>
    <v>a1twtc</v>
    <v>268435456</v>
    <v>1</v>
    <v>Powered by Refinitiv</v>
    <v>20</v>
    <v>UBS Inc. (XNAS:GLDI)</v>
    <v>6</v>
    <v>21</v>
    <v>Finance</v>
    <v>4</v>
    <v>166.79</v>
    <v>141.74</v>
    <v>-1.24</v>
    <v>0</v>
    <v>-7.5239999999999994E-3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Nasdaq Stock Market</v>
    <v>XNAS</v>
    <v>XNAS</v>
    <v>Bahnhofstrasse 45, ZUERICH, ZUERICH, 8001 CH</v>
    <v>164.89230000000001</v>
    <v>Investment Banking &amp; Investment Services</v>
    <v>Stock</v>
    <v>45824.866959039064</v>
    <v>66</v>
    <v>163.11000000000001</v>
    <v>76546930000</v>
    <v>UBS Inc.</v>
    <v>UBS Inc.</v>
    <v>164.51</v>
    <v>0</v>
    <v>164.8</v>
    <v>163.56</v>
    <v>163.56</v>
    <v>3844561000</v>
    <v>GLDI</v>
    <v>UBS Inc. (XNAS:GLDI)</v>
    <v>6574</v>
    <v>8851</v>
    <v>1978</v>
  </rv>
  <rv s="2">
    <v>67</v>
  </rv>
  <rv s="3">
    <v>https://www.bing.com/financeapi/forcetrigger?t=a1nw52&amp;q=BATS%3aATMP&amp;form=skydnc</v>
    <v>Learn more on Bing</v>
  </rv>
  <rv s="4">
    <v>en-US</v>
    <v>a1nw52</v>
    <v>268435456</v>
    <v>1</v>
    <v>Powered by Refinitiv</v>
    <v>5</v>
    <v>BARCLAYS PLC (BATS:ATMP)</v>
    <v>6</v>
    <v>22</v>
    <v>Finance</v>
    <v>17</v>
    <v>32.090000000000003</v>
    <v>24.02</v>
    <v>1.9814000000000001</v>
    <v>-0.36</v>
    <v>0</v>
    <v>-1.2253E-2</v>
    <v>0</v>
    <v>USD</v>
    <v>Barclays PLC is a diversified bank with five divisions comprising Barclays UK, Barclays UK Corporate Bank, Barclays Private Bank and Wealth Management, Barclays Investment Bank and Barclays US Consumer Bank. The Barclays UK division represents businesses that sit within the United Kingdom ring-fenced bank, Barclays Bank UK PLC and its subsidiaries, and comprises Personal Banking, Business Banking and Barclaycard Consumer UK. The Barclays UK Corporate Bank division offers lending, trade and working capital, liquidity, payments, and FX solutions for corporate clients. Barclays Private Bank and Wealth Management division comprises the Private Bank, Wealth Management, and Investments businesses. Barclays Investment Bank division incorporates the Global Markets, Investment Banking, and International Corporate Banking businesses. Barclays US Consumer Bank division represents the United States credit card business, focused in the partnership market, as well as an online deposit franchise.</v>
    <v>93000</v>
    <v>CBOE BZX Exchange</v>
    <v>BATS</v>
    <v>BATS</v>
    <v>1 Churchill Place, Canary Wharf, LONDON, UNITED KINGDOM-NA, E14 5HP GB</v>
    <v>29.260999999999999</v>
    <v>Banking Services</v>
    <v>Stock</v>
    <v>45824.840283553123</v>
    <v>69</v>
    <v>28.95</v>
    <v>45350550000</v>
    <v>BARCLAYS PLC</v>
    <v>BARCLAYS PLC</v>
    <v>29.19</v>
    <v>29.38</v>
    <v>29.02</v>
    <v>29.02</v>
    <v>14203120000</v>
    <v>ATMP</v>
    <v>BARCLAYS PLC (BATS:ATMP)</v>
    <v>14815</v>
    <v>21132</v>
    <v>1896</v>
  </rv>
  <rv s="2">
    <v>70</v>
  </rv>
  <rv s="3">
    <v>https://www.bing.com/financeapi/forcetrigger?t=bxnyu2&amp;q=ARCX%3aIWFL&amp;form=skydnc</v>
    <v>Learn more on Bing</v>
  </rv>
  <rv s="9">
    <v>en-US</v>
    <v>bxnyu2</v>
    <v>268435456</v>
    <v>1</v>
    <v>Powered by Refinitiv</v>
    <v>18</v>
    <v>UBS Inc. (ARCX:IWFL)</v>
    <v>6</v>
    <v>19</v>
    <v>Finance</v>
    <v>4</v>
    <v>53.85</v>
    <v>26.45</v>
    <v>0.97109999999999996</v>
    <v>-3.6089999999999999E-4</v>
    <v>2.2113000000000001E-2</v>
    <v>-1.6199999999999999E-2</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44.886200000000002</v>
    <v>Investment Banking &amp; Investment Services</v>
    <v>Stock</v>
    <v>45824.840277789066</v>
    <v>72</v>
    <v>44.886200000000002</v>
    <v>76546930000</v>
    <v>UBS Inc.</v>
    <v>UBS Inc.</v>
    <v>44.886200000000002</v>
    <v>43.915100000000002</v>
    <v>44.886200000000002</v>
    <v>44.87</v>
    <v>3844561000</v>
    <v>IWFL</v>
    <v>UBS Inc. (ARCX:IWFL)</v>
    <v>64</v>
    <v>413</v>
    <v>1978</v>
  </rv>
  <rv s="2">
    <v>73</v>
  </rv>
  <rv s="11">
    <v>en-US</v>
    <v>cfpgz2</v>
    <v>268435456</v>
    <v>1</v>
    <v>Powered by Refinitiv</v>
    <v>23</v>
    <v>THORNBURG INTERNATIONAL GROWTH ETF (XNAS:TXUG)</v>
    <v>24</v>
    <v>13</v>
    <v>Finance</v>
    <v>25</v>
    <v>26.140499999999999</v>
    <v>21.26</v>
    <v>0.1065</v>
    <v>3.408E-3</v>
    <v>4.1660000000000004E-3</v>
    <v>8.7499999999999994E-2</v>
    <v>USD</v>
    <v>Nasdaq Stock Market</v>
    <v>XNAS</v>
    <v>25.672499999999999</v>
    <v>ETF</v>
    <v>45824.843750196094</v>
    <v>25.672499999999999</v>
    <v>THORNBURG INTERNATIONAL GROWTH ETF</v>
    <v>25.672499999999999</v>
    <v>25.565999999999999</v>
    <v>25.672499999999999</v>
    <v>25.76</v>
    <v>TXUG</v>
    <v>THORNBURG INTERNATIONAL GROWTH ETF (XNAS:TXUG)</v>
    <v>68</v>
    <v>313</v>
  </rv>
  <rv s="2">
    <v>75</v>
  </rv>
  <rv s="3">
    <v>https://www.bing.com/financeapi/forcetrigger?t=a1xpmw&amp;q=ARCX%3aMLPB&amp;form=skydnc</v>
    <v>Learn more on Bing</v>
  </rv>
  <rv s="9">
    <v>en-US</v>
    <v>a1xpmw</v>
    <v>268435456</v>
    <v>1</v>
    <v>Powered by Refinitiv</v>
    <v>18</v>
    <v>UBS Inc. (ARCX:MLPB)</v>
    <v>6</v>
    <v>19</v>
    <v>Finance</v>
    <v>4</v>
    <v>28.96</v>
    <v>22.75</v>
    <v>-0.23039999999999999</v>
    <v>0</v>
    <v>-8.7799999999999996E-3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26.19</v>
    <v>Investment Banking &amp; Investment Services</v>
    <v>Stock</v>
    <v>45824.840277812502</v>
    <v>77</v>
    <v>25.92</v>
    <v>76546930000</v>
    <v>UBS Inc.</v>
    <v>UBS Inc.</v>
    <v>26.19</v>
    <v>26.241900000000001</v>
    <v>26.011500000000002</v>
    <v>26.011500000000002</v>
    <v>3844561000</v>
    <v>MLPB</v>
    <v>UBS Inc. (ARCX:MLPB)</v>
    <v>1812</v>
    <v>6635</v>
    <v>1978</v>
  </rv>
  <rv s="2">
    <v>78</v>
  </rv>
  <rv s="3">
    <v>https://www.bing.com/financeapi/forcetrigger?t=bxnyr7&amp;q=ARCX%3aIWDL&amp;form=skydnc</v>
    <v>Learn more on Bing</v>
  </rv>
  <rv s="9">
    <v>en-US</v>
    <v>bxnyr7</v>
    <v>268435456</v>
    <v>1</v>
    <v>Powered by Refinitiv</v>
    <v>18</v>
    <v>UBS Inc. (ARCX:IWDL)</v>
    <v>6</v>
    <v>19</v>
    <v>Finance</v>
    <v>4</v>
    <v>57.62</v>
    <v>30.21</v>
    <v>0.58699999999999997</v>
    <v>-1.9059999999999999E-3</v>
    <v>1.4884E-2</v>
    <v>-7.6300000000000007E-2</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40.0501</v>
    <v>Investment Banking &amp; Investment Services</v>
    <v>Stock</v>
    <v>45824.84027780078</v>
    <v>80</v>
    <v>40.026299999999999</v>
    <v>76546930000</v>
    <v>UBS Inc.</v>
    <v>UBS Inc.</v>
    <v>40.049999999999997</v>
    <v>39.439300000000003</v>
    <v>40.026299999999999</v>
    <v>39.950000000000003</v>
    <v>3844561000</v>
    <v>IWDL</v>
    <v>UBS Inc. (ARCX:IWDL)</v>
    <v>2017</v>
    <v>108</v>
    <v>1978</v>
  </rv>
  <rv s="2">
    <v>81</v>
  </rv>
  <rv s="3">
    <v>https://www.bing.com/financeapi/forcetrigger?t=bxnz9c&amp;q=ARCX%3aQULL&amp;form=skydnc</v>
    <v>Learn more on Bing</v>
  </rv>
  <rv s="9">
    <v>en-US</v>
    <v>bxnz9c</v>
    <v>268435456</v>
    <v>1</v>
    <v>Powered by Refinitiv</v>
    <v>18</v>
    <v>UBS Inc. (ARCX:QULL)</v>
    <v>6</v>
    <v>19</v>
    <v>Finance</v>
    <v>4</v>
    <v>53.0381</v>
    <v>33.51</v>
    <v>0.83330000000000004</v>
    <v>5.2449999999999997E-3</v>
    <v>1.7918E-2</v>
    <v>0.24829999999999999</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47.338999999999999</v>
    <v>Investment Banking &amp; Investment Services</v>
    <v>Stock</v>
    <v>45824.84027780078</v>
    <v>83</v>
    <v>47.338999999999999</v>
    <v>76546930000</v>
    <v>UBS Inc.</v>
    <v>UBS Inc.</v>
    <v>47.338999999999999</v>
    <v>46.505699999999997</v>
    <v>47.338999999999999</v>
    <v>47.587299999999999</v>
    <v>3844561000</v>
    <v>QULL</v>
    <v>UBS Inc. (ARCX:QULL)</v>
    <v>5</v>
    <v>32</v>
    <v>1978</v>
  </rv>
  <rv s="2">
    <v>84</v>
  </rv>
  <rv s="3">
    <v>https://www.bing.com/financeapi/forcetrigger?t=a1nha2&amp;q=ARCX%3aAMUB&amp;form=skydnc</v>
    <v>Learn more on Bing</v>
  </rv>
  <rv s="9">
    <v>en-US</v>
    <v>a1nha2</v>
    <v>268435456</v>
    <v>1</v>
    <v>Powered by Refinitiv</v>
    <v>18</v>
    <v>UBS Inc. (ARCX:AMUB)</v>
    <v>6</v>
    <v>19</v>
    <v>Finance</v>
    <v>4</v>
    <v>20.877099999999999</v>
    <v>16.857399999999998</v>
    <v>-0.15379999999999999</v>
    <v>0</v>
    <v>-7.9550000000000003E-3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19.179300000000001</v>
    <v>Investment Banking &amp; Investment Services</v>
    <v>Stock</v>
    <v>45824.840277823438</v>
    <v>86</v>
    <v>19.179300000000001</v>
    <v>76546930000</v>
    <v>UBS Inc.</v>
    <v>UBS Inc.</v>
    <v>19.179300000000001</v>
    <v>19.333100000000002</v>
    <v>19.179300000000001</v>
    <v>19.179300000000001</v>
    <v>3844561000</v>
    <v>AMUB</v>
    <v>UBS Inc. (ARCX:AMUB)</v>
    <v>5</v>
    <v>2995</v>
    <v>1978</v>
  </rv>
  <rv s="2">
    <v>87</v>
  </rv>
  <rv s="3">
    <v>https://www.bing.com/financeapi/forcetrigger?t=a1u6yc&amp;q=ARCX%3aGRN&amp;form=skydnc</v>
    <v>Learn more on Bing</v>
  </rv>
  <rv s="6">
    <v>en-US</v>
    <v>a1u6yc</v>
    <v>268435456</v>
    <v>1</v>
    <v>Powered by Refinitiv</v>
    <v>10</v>
    <v>Barclays Bank PLC (ARCX:GRN)</v>
    <v>6</v>
    <v>11</v>
    <v>Finance</v>
    <v>4</v>
    <v>32.880000000000003</v>
    <v>23.824999999999999</v>
    <v>1.6719999999999999</v>
    <v>-0.23469999999999999</v>
    <v>4.4050000000000001E-3</v>
    <v>-7.8900000000000012E-3</v>
    <v>0.13</v>
    <v>USD</v>
    <v>NYSE Arca</v>
    <v>ARCX</v>
    <v>ARCX</v>
    <v>1 Churchill Place, Canary Wharf, LONDON, UNITED KINGDOM-NA, E14 5HP GB</v>
    <v>29.51</v>
    <v>Stock</v>
    <v>45824.840277812502</v>
    <v>89</v>
    <v>29.51</v>
    <v>Barclays Bank PLC</v>
    <v>Barclays Bank PLC</v>
    <v>29.51</v>
    <v>29.744700000000002</v>
    <v>29.51</v>
    <v>29.64</v>
    <v>GRN</v>
    <v>Barclays Bank PLC (ARCX:GRN)</v>
    <v>580</v>
    <v>1148</v>
  </rv>
  <rv s="2">
    <v>90</v>
  </rv>
  <rv s="3">
    <v>https://www.bing.com/financeapi/forcetrigger?t=c3h5sm&amp;q=ARCX%3aIFED&amp;form=skydnc</v>
    <v>Learn more on Bing</v>
  </rv>
  <rv s="9">
    <v>en-US</v>
    <v>c3h5sm</v>
    <v>268435456</v>
    <v>1</v>
    <v>Powered by Refinitiv</v>
    <v>18</v>
    <v>UBS Inc. (ARCX:IFED)</v>
    <v>6</v>
    <v>19</v>
    <v>Finance</v>
    <v>4</v>
    <v>49.7</v>
    <v>34</v>
    <v>0.66379999999999995</v>
    <v>0</v>
    <v>1.5401E-2</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43.764400000000002</v>
    <v>Investment Banking &amp; Investment Services</v>
    <v>Stock</v>
    <v>45824.84027780078</v>
    <v>92</v>
    <v>43.764400000000002</v>
    <v>76546930000</v>
    <v>UBS Inc.</v>
    <v>UBS Inc.</v>
    <v>43.764400000000002</v>
    <v>43.1006</v>
    <v>43.764400000000002</v>
    <v>43.764400000000002</v>
    <v>3844561000</v>
    <v>IFED</v>
    <v>UBS Inc. (ARCX:IFED)</v>
    <v>10</v>
    <v>451</v>
    <v>1978</v>
  </rv>
  <rv s="2">
    <v>93</v>
  </rv>
  <rv s="3">
    <v>https://www.bing.com/financeapi/forcetrigger?t=bxnz6h&amp;q=ARCX%3aMTUL&amp;form=skydnc</v>
    <v>Learn more on Bing</v>
  </rv>
  <rv s="9">
    <v>en-US</v>
    <v>bxnz6h</v>
    <v>268435456</v>
    <v>1</v>
    <v>Powered by Refinitiv</v>
    <v>18</v>
    <v>UBS Inc. (ARCX:MTUL)</v>
    <v>6</v>
    <v>19</v>
    <v>Finance</v>
    <v>4</v>
    <v>35.478200000000001</v>
    <v>20.38</v>
    <v>0.42499999999999999</v>
    <v>-3.4129999999999998E-3</v>
    <v>1.2821000000000001E-2</v>
    <v>-0.11459999999999999</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33.574599999999997</v>
    <v>Investment Banking &amp; Investment Services</v>
    <v>Stock</v>
    <v>45824.840277823438</v>
    <v>95</v>
    <v>33.574599999999997</v>
    <v>76546930000</v>
    <v>UBS Inc.</v>
    <v>UBS Inc.</v>
    <v>33.574599999999997</v>
    <v>33.1496</v>
    <v>33.574599999999997</v>
    <v>33.46</v>
    <v>3844561000</v>
    <v>MTUL</v>
    <v>UBS Inc. (ARCX:MTUL)</v>
    <v>11</v>
    <v>21</v>
    <v>1978</v>
  </rv>
  <rv s="2">
    <v>96</v>
  </rv>
  <rv s="3">
    <v>https://www.bing.com/financeapi/forcetrigger?t=a233xm&amp;q=XNAS%3aSLVO&amp;form=skydnc</v>
    <v>Learn more on Bing</v>
  </rv>
  <rv s="10">
    <v>en-US</v>
    <v>a233xm</v>
    <v>268435456</v>
    <v>1</v>
    <v>Powered by Refinitiv</v>
    <v>20</v>
    <v>UBS Inc. (XNAS:SLVO)</v>
    <v>6</v>
    <v>21</v>
    <v>Finance</v>
    <v>4</v>
    <v>86.36</v>
    <v>72.599999999999994</v>
    <v>0.17</v>
    <v>-1.4777999999999999E-2</v>
    <v>2.098E-3</v>
    <v>-1.2</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Nasdaq Stock Market</v>
    <v>XNAS</v>
    <v>XNAS</v>
    <v>Bahnhofstrasse 45, ZUERICH, ZUERICH, 8001 CH</v>
    <v>81.400000000000006</v>
    <v>Investment Banking &amp; Investment Services</v>
    <v>Stock</v>
    <v>45824.876479293751</v>
    <v>98</v>
    <v>80.88</v>
    <v>76546930000</v>
    <v>UBS Inc.</v>
    <v>UBS Inc.</v>
    <v>80.88</v>
    <v>0</v>
    <v>81.03</v>
    <v>81.2</v>
    <v>80</v>
    <v>3844561000</v>
    <v>SLVO</v>
    <v>UBS Inc. (XNAS:SLVO)</v>
    <v>29762</v>
    <v>45169</v>
    <v>1978</v>
  </rv>
  <rv s="2">
    <v>99</v>
  </rv>
  <rv s="3">
    <v>https://www.bing.com/financeapi/forcetrigger?t=a1obw7&amp;q=ARCX%3aBDCZ&amp;form=skydnc</v>
    <v>Learn more on Bing</v>
  </rv>
  <rv s="9">
    <v>en-US</v>
    <v>a1obw7</v>
    <v>268435456</v>
    <v>1</v>
    <v>Powered by Refinitiv</v>
    <v>18</v>
    <v>UBS Inc. (ARCX:BDCZ)</v>
    <v>6</v>
    <v>19</v>
    <v>Finance</v>
    <v>4</v>
    <v>20.415400000000002</v>
    <v>16.309999999999999</v>
    <v>-0.14399999999999999</v>
    <v>0</v>
    <v>-7.9170000000000004E-3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18.149999999999999</v>
    <v>Investment Banking &amp; Investment Services</v>
    <v>Stock</v>
    <v>45824.840277823438</v>
    <v>101</v>
    <v>18.045200000000001</v>
    <v>76546930000</v>
    <v>UBS Inc.</v>
    <v>UBS Inc.</v>
    <v>18.149999999999999</v>
    <v>18.1892</v>
    <v>18.045200000000001</v>
    <v>18.045200000000001</v>
    <v>3844561000</v>
    <v>BDCZ</v>
    <v>UBS Inc. (ARCX:BDCZ)</v>
    <v>276</v>
    <v>876</v>
    <v>1978</v>
  </rv>
  <rv s="2">
    <v>102</v>
  </rv>
  <rv s="3">
    <v>https://www.bing.com/financeapi/forcetrigger?t=bur23m&amp;q=ARCX%3aBDCX&amp;form=skydnc</v>
    <v>Learn more on Bing</v>
  </rv>
  <rv s="9">
    <v>en-US</v>
    <v>bur23m</v>
    <v>268435456</v>
    <v>1</v>
    <v>Powered by Refinitiv</v>
    <v>18</v>
    <v>UBS Inc. (ARCX:BDCX)</v>
    <v>6</v>
    <v>19</v>
    <v>Finance</v>
    <v>4</v>
    <v>35.979999999999997</v>
    <v>23.9495</v>
    <v>-0.32119999999999999</v>
    <v>0</v>
    <v>-1.1341E-2</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28.36</v>
    <v>Investment Banking &amp; Investment Services</v>
    <v>Stock</v>
    <v>45824.840277812502</v>
    <v>104</v>
    <v>28</v>
    <v>76546930000</v>
    <v>UBS Inc.</v>
    <v>UBS Inc.</v>
    <v>28.22</v>
    <v>28.321200000000001</v>
    <v>28</v>
    <v>28</v>
    <v>3844561000</v>
    <v>BDCX</v>
    <v>UBS Inc. (ARCX:BDCX)</v>
    <v>4142</v>
    <v>2379</v>
    <v>1978</v>
  </rv>
  <rv s="2">
    <v>105</v>
  </rv>
  <rv s="3">
    <v>https://www.bing.com/financeapi/forcetrigger?t=bur29c&amp;q=ARCX%3aMLPR&amp;form=skydnc</v>
    <v>Learn more on Bing</v>
  </rv>
  <rv s="9">
    <v>en-US</v>
    <v>bur29c</v>
    <v>268435456</v>
    <v>1</v>
    <v>Powered by Refinitiv</v>
    <v>18</v>
    <v>UBS Inc. (ARCX:MLPR)</v>
    <v>6</v>
    <v>19</v>
    <v>Finance</v>
    <v>4</v>
    <v>73.37</v>
    <v>50.7179</v>
    <v>-0.7117</v>
    <v>0</v>
    <v>-1.1545000000000001E-2</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60.932600000000001</v>
    <v>Investment Banking &amp; Investment Services</v>
    <v>Stock</v>
    <v>45824.84027780078</v>
    <v>107</v>
    <v>60.932600000000001</v>
    <v>76546930000</v>
    <v>UBS Inc.</v>
    <v>UBS Inc.</v>
    <v>60.932600000000001</v>
    <v>61.644300000000001</v>
    <v>60.932600000000001</v>
    <v>60.932600000000001</v>
    <v>3844561000</v>
    <v>MLPR</v>
    <v>UBS Inc. (ARCX:MLPR)</v>
    <v>64</v>
    <v>1078</v>
    <v>1978</v>
  </rv>
  <rv s="2">
    <v>108</v>
  </rv>
  <rv s="1">
    <v>en-US</v>
    <v>cc7vur</v>
    <v>268435456</v>
    <v>1</v>
    <v>Powered by Refinitiv</v>
    <v>0</v>
    <v>JPMORGAN CHASE &amp; CO. (ARCX:AMJB)</v>
    <v>2</v>
    <v>26</v>
    <v>Finance</v>
    <v>4</v>
    <v>33.4</v>
    <v>26.645</v>
    <v>1.0837000000000001</v>
    <v>-0.23</v>
    <v>0</v>
    <v>-7.4750000000000007E-3</v>
    <v>0</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318477</v>
    <v>NYSE Arca</v>
    <v>ARCX</v>
    <v>ARCX</v>
    <v>383 Madison Avenue, NEW YORK, NY, 10179-0001 US</v>
    <v>30.81</v>
    <v>Banking Services</v>
    <v>Stock</v>
    <v>45824.84027780078</v>
    <v>30.3</v>
    <v>736321100000</v>
    <v>JPMORGAN CHASE &amp; CO.</v>
    <v>JPMORGAN CHASE &amp; CO.</v>
    <v>30.77</v>
    <v>30.77</v>
    <v>30.54</v>
    <v>30.54</v>
    <v>2779094000</v>
    <v>AMJB</v>
    <v>JPMORGAN CHASE &amp; CO. (ARCX:AMJB)</v>
    <v>24878</v>
    <v>40063</v>
    <v>1968</v>
  </rv>
  <rv s="2">
    <v>110</v>
  </rv>
  <rv s="3">
    <v>https://www.bing.com/financeapi/forcetrigger?t=bonmjc&amp;q=ARCX%3aSMHB&amp;form=skydnc</v>
    <v>Learn more on Bing</v>
  </rv>
  <rv s="10">
    <v>en-US</v>
    <v>bonmjc</v>
    <v>268435456</v>
    <v>1</v>
    <v>Powered by Refinitiv</v>
    <v>20</v>
    <v>UBS Inc. (ARCX:SMHB)</v>
    <v>6</v>
    <v>21</v>
    <v>Finance</v>
    <v>9</v>
    <v>6.66</v>
    <v>3.165</v>
    <v>0.114</v>
    <v>2.2570000000000003E-3</v>
    <v>2.6413000000000002E-2</v>
    <v>0.01</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4.4432</v>
    <v>Investment Banking &amp; Investment Services</v>
    <v>Stock</v>
    <v>45824.934192731249</v>
    <v>112</v>
    <v>4.38</v>
    <v>76546930000</v>
    <v>UBS Inc.</v>
    <v>UBS Inc.</v>
    <v>4.4004000000000003</v>
    <v>0</v>
    <v>4.3159999999999998</v>
    <v>4.43</v>
    <v>4.4400000000000004</v>
    <v>3844561000</v>
    <v>SMHB</v>
    <v>UBS Inc. (ARCX:SMHB)</v>
    <v>16213</v>
    <v>31655</v>
    <v>1978</v>
  </rv>
  <rv s="2">
    <v>113</v>
  </rv>
  <rv s="3">
    <v>https://www.bing.com/financeapi/forcetrigger?t=bxnyww&amp;q=ARCX%3aIWML&amp;form=skydnc</v>
    <v>Learn more on Bing</v>
  </rv>
  <rv s="9">
    <v>en-US</v>
    <v>bxnyww</v>
    <v>268435456</v>
    <v>1</v>
    <v>Powered by Refinitiv</v>
    <v>18</v>
    <v>UBS Inc. (ARCX:IWML)</v>
    <v>6</v>
    <v>19</v>
    <v>Finance</v>
    <v>4</v>
    <v>27</v>
    <v>12.0871</v>
    <v>0.37159999999999999</v>
    <v>-1.209E-3</v>
    <v>2.1343999999999998E-2</v>
    <v>-2.1499999999999998E-2</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17.781500000000001</v>
    <v>Investment Banking &amp; Investment Services</v>
    <v>Stock</v>
    <v>45824.840277812502</v>
    <v>115</v>
    <v>17.781500000000001</v>
    <v>76546930000</v>
    <v>UBS Inc.</v>
    <v>UBS Inc.</v>
    <v>17.781500000000001</v>
    <v>17.4099</v>
    <v>17.781500000000001</v>
    <v>17.760000000000002</v>
    <v>3844561000</v>
    <v>IWML</v>
    <v>UBS Inc. (ARCX:IWML)</v>
    <v>152</v>
    <v>269</v>
    <v>1978</v>
  </rv>
  <rv s="2">
    <v>116</v>
  </rv>
  <rv s="3">
    <v>https://www.bing.com/financeapi/forcetrigger?t=bur26h&amp;q=ARCX%3aCEFD&amp;form=skydnc</v>
    <v>Learn more on Bing</v>
  </rv>
  <rv s="9">
    <v>en-US</v>
    <v>bur26h</v>
    <v>268435456</v>
    <v>1</v>
    <v>Powered by Refinitiv</v>
    <v>18</v>
    <v>UBS Inc. (ARCX:CEFD)</v>
    <v>6</v>
    <v>19</v>
    <v>Finance</v>
    <v>4</v>
    <v>21.2</v>
    <v>14.935</v>
    <v>5.9700000000000003E-2</v>
    <v>0</v>
    <v>3.1869999999999997E-3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18.849499999999999</v>
    <v>Investment Banking &amp; Investment Services</v>
    <v>Stock</v>
    <v>45824.84027780078</v>
    <v>118</v>
    <v>18.789899999999999</v>
    <v>76546930000</v>
    <v>UBS Inc.</v>
    <v>UBS Inc.</v>
    <v>18.849499999999999</v>
    <v>18.7302</v>
    <v>18.789899999999999</v>
    <v>18.789899999999999</v>
    <v>3844561000</v>
    <v>CEFD</v>
    <v>UBS Inc. (ARCX:CEFD)</v>
    <v>848</v>
    <v>1299</v>
    <v>1978</v>
  </rv>
  <rv s="2">
    <v>119</v>
  </rv>
  <rv s="3">
    <v>https://www.bing.com/financeapi/forcetrigger?t=bsqsyc&amp;q=ARCX%3aFNGS&amp;form=skydnc</v>
    <v>Learn more on Bing</v>
  </rv>
  <rv s="4">
    <v>en-US</v>
    <v>bsqsyc</v>
    <v>268435456</v>
    <v>1</v>
    <v>Powered by Refinitiv</v>
    <v>5</v>
    <v>BANK OF MONTREAL (ARCX:FNGS)</v>
    <v>6</v>
    <v>3</v>
    <v>Finance</v>
    <v>4</v>
    <v>62.26</v>
    <v>41.62</v>
    <v>1.2412000000000001</v>
    <v>0.71</v>
    <v>-3.2399999999999996E-4</v>
    <v>1.1636000000000001E-2</v>
    <v>-0.02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62.2</v>
    <v>Banking Services</v>
    <v>Stock</v>
    <v>45824.904994328128</v>
    <v>121</v>
    <v>61.510100000000001</v>
    <v>104909700000</v>
    <v>BANK OF MONTREAL</v>
    <v>BANK OF MONTREAL</v>
    <v>61.67</v>
    <v>61.02</v>
    <v>61.73</v>
    <v>61.71</v>
    <v>722070700</v>
    <v>FNGS</v>
    <v>BANK OF MONTREAL (ARCX:FNGS)</v>
    <v>104554</v>
    <v>207449</v>
    <v>1995</v>
  </rv>
  <rv s="2">
    <v>122</v>
  </rv>
  <rv s="3">
    <v>https://www.bing.com/financeapi/forcetrigger?t=br1p52&amp;q=XSTC%3aDBC&amp;form=skydnc</v>
    <v>Learn more on Bing</v>
  </rv>
  <rv s="12">
    <v>en-US</v>
    <v>br1p52</v>
    <v>268435456</v>
    <v>1</v>
    <v>Powered by Refinitiv</v>
    <v>27</v>
    <v>DABACO GROUP (XSTC:DBC)</v>
    <v>6</v>
    <v>28</v>
    <v>Finance</v>
    <v>29</v>
    <v>32304</v>
    <v>21950</v>
    <v>1.9535</v>
    <v>400</v>
    <v>1.3180000000000001E-2</v>
    <v>VND</v>
    <v>Dabaco Group is a Vietnam-based company engaged in the farming industry. The Company is involved in the manufacturing and wholesale trade of farm supplies, such as animal feed and raw materials for animal feed manufacturing, as well as studs for livestock breeding. Other products include veterinary medicine, fertilizers, pesticides and other agricultural chemicals. It also provides stud services and processes food from poultry, fish and pigs. Moreover, the Company is active in real estate trading, especially houses of all kinds, as well as the development of urban zones. In addition, the Company trades petroleum.</v>
    <v>6905</v>
    <v>Hochiminh Stock Exchange</v>
    <v>XSTC</v>
    <v>XSTC</v>
    <v>No. 35, Ly Thai To Street, Vo Cuong Ward, BAC NINH, BAC NINH VN</v>
    <v>31000</v>
    <v>Food &amp; Tobacco</v>
    <v>Stock</v>
    <v>45824.336805555555</v>
    <v>124</v>
    <v>30200</v>
    <v>10157210000000</v>
    <v>DABACO GROUP</v>
    <v>DABACO GROUP</v>
    <v>30300</v>
    <v>7.39</v>
    <v>30350</v>
    <v>30750</v>
    <v>334669200</v>
    <v>DBC</v>
    <v>DABACO GROUP (XSTC:DBC)</v>
    <v>8681100</v>
    <v>11361090</v>
    <v>2004</v>
  </rv>
  <rv s="2">
    <v>125</v>
  </rv>
  <rv s="3">
    <v>https://www.bing.com/financeapi/forcetrigger?t=bur2c7&amp;q=ARCX%3aMVRL&amp;form=skydnc</v>
    <v>Learn more on Bing</v>
  </rv>
  <rv s="9">
    <v>en-US</v>
    <v>bur2c7</v>
    <v>268435456</v>
    <v>1</v>
    <v>Powered by Refinitiv</v>
    <v>18</v>
    <v>UBS Inc. (ARCX:MVRL)</v>
    <v>6</v>
    <v>19</v>
    <v>Finance</v>
    <v>4</v>
    <v>19.21</v>
    <v>11.78</v>
    <v>-2.1700000000000001E-2</v>
    <v>0</v>
    <v>-1.5100000000000001E-3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14.46</v>
    <v>Investment Banking &amp; Investment Services</v>
    <v>Stock</v>
    <v>45824.840277823438</v>
    <v>127</v>
    <v>13.34</v>
    <v>76546930000</v>
    <v>UBS Inc.</v>
    <v>UBS Inc.</v>
    <v>13.34</v>
    <v>14.372999999999999</v>
    <v>14.3513</v>
    <v>14.3513</v>
    <v>3844561000</v>
    <v>MVRL</v>
    <v>UBS Inc. (ARCX:MVRL)</v>
    <v>4286</v>
    <v>3629</v>
    <v>1978</v>
  </rv>
  <rv s="2">
    <v>128</v>
  </rv>
  <rv s="3">
    <v>https://www.bing.com/financeapi/forcetrigger?t=bomx52&amp;q=ARCX%3aFNGO&amp;form=skydnc</v>
    <v>Learn more on Bing</v>
  </rv>
  <rv s="4">
    <v>en-US</v>
    <v>bomx52</v>
    <v>268435456</v>
    <v>1</v>
    <v>Powered by Refinitiv</v>
    <v>5</v>
    <v>BANK OF MONTREAL (ARCX:FNGO)</v>
    <v>6</v>
    <v>3</v>
    <v>Finance</v>
    <v>4</v>
    <v>106.25</v>
    <v>48.67</v>
    <v>1.2412000000000001</v>
    <v>1.9152</v>
    <v>-1.1187000000000001E-2</v>
    <v>1.9498999999999999E-2</v>
    <v>-1.1202000000000001</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100.85</v>
    <v>Banking Services</v>
    <v>Stock</v>
    <v>45824.870237036717</v>
    <v>130</v>
    <v>99.13</v>
    <v>104909700000</v>
    <v>BANK OF MONTREAL</v>
    <v>BANK OF MONTREAL</v>
    <v>99.17</v>
    <v>98.22</v>
    <v>100.1352</v>
    <v>99.015000000000001</v>
    <v>722070700</v>
    <v>FNGO</v>
    <v>BANK OF MONTREAL (ARCX:FNGO)</v>
    <v>22709</v>
    <v>32945</v>
    <v>1995</v>
  </rv>
  <rv s="2">
    <v>131</v>
  </rv>
  <rv s="3">
    <v>https://www.bing.com/financeapi/forcetrigger?t=a2hqlh&amp;q=OTCM%3aGBTC&amp;form=skydnc</v>
    <v>Learn more on Bing</v>
  </rv>
  <rv s="13">
    <v>en-US</v>
    <v>a2hqlh</v>
    <v>268435456</v>
    <v>1</v>
    <v>Powered by Refinitiv</v>
    <v>30</v>
    <v>GRAYSCALE BITCOIN TRUST (BTC) (ARCX:GBTC)</v>
    <v>6</v>
    <v>31</v>
    <v>Finance</v>
    <v>9</v>
    <v>88.355000000000004</v>
    <v>39.56</v>
    <v>2.8250000000000002</v>
    <v>1.4010000000000001E-3</v>
    <v>3.4105999999999997E-2</v>
    <v>0.12</v>
    <v>USD</v>
    <v>Grayscale Bitcoin Trust (the Trust) is an investment vehicle. The Trust’s purpose is to hold Bitcoins, which are digital assets that are created and transmitted through the operations of the peer-to-peer Bitcoin network, a decentralized network of computers that operates on cryptographic protocols. Its investment objective is for the value of the shares (based on Bitcoin per Share) to reflect the value of Bitcoin held by the Trust, determined by reference to the Index Price, less the Trust’s expenses and other liabilities. The Trust’s activities include issuing Baskets in exchange for Bitcoins transferred to the Trust; transferring or selling Bitcoins, Incidental Rights and IR Virtual Currency; transferring Bitcoins in exchange for Baskets surrendered for redemption; causing the Sponsor to sell Bitcoins, Incidental Rights and IR Virtual Currency on the termination of the Trust; and making distributions of Incidental Rights and/or IR Virtual Currency or cash from the sale thereof.</v>
    <v>NYSE Arca</v>
    <v>ARCX</v>
    <v>ARCX</v>
    <v>290 Harbor Drive, 4Th Floor, STAMFORD, CT, 06902 US</v>
    <v>85.85</v>
    <v>Stock</v>
    <v>45824.93703813594</v>
    <v>133</v>
    <v>83.9</v>
    <v>GRAYSCALE BITCOIN TRUST (BTC)</v>
    <v>GRAYSCALE BITCOIN TRUST (BTC)</v>
    <v>84.02</v>
    <v>3.7330999999999999</v>
    <v>82.83</v>
    <v>85.655000000000001</v>
    <v>85.77</v>
    <v>GBTC</v>
    <v>GRAYSCALE BITCOIN TRUST (BTC) (ARCX:GBTC)</v>
    <v>1652106</v>
    <v>2102879</v>
  </rv>
  <rv s="2">
    <v>134</v>
  </rv>
  <rv s="3">
    <v>https://www.bing.com/financeapi/forcetrigger?t=bonhbh&amp;q=ARCX%3aPFFL&amp;form=skydnc</v>
    <v>Learn more on Bing</v>
  </rv>
  <rv s="9">
    <v>en-US</v>
    <v>bonhbh</v>
    <v>268435456</v>
    <v>1</v>
    <v>Powered by Refinitiv</v>
    <v>18</v>
    <v>UBS Inc. (ARCX:PFFL)</v>
    <v>6</v>
    <v>19</v>
    <v>Finance</v>
    <v>4</v>
    <v>11.65</v>
    <v>7.625</v>
    <v>1.03E-2</v>
    <v>0</v>
    <v>1.2700000000000001E-3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8.19</v>
    <v>Investment Banking &amp; Investment Services</v>
    <v>Stock</v>
    <v>45824.840277823438</v>
    <v>136</v>
    <v>8.1203000000000003</v>
    <v>76546930000</v>
    <v>UBS Inc.</v>
    <v>UBS Inc.</v>
    <v>8.1300000000000008</v>
    <v>8.11</v>
    <v>8.1203000000000003</v>
    <v>8.1203000000000003</v>
    <v>3844561000</v>
    <v>PFFL</v>
    <v>UBS Inc. (ARCX:PFFL)</v>
    <v>951</v>
    <v>2227</v>
    <v>1978</v>
  </rv>
  <rv s="2">
    <v>137</v>
  </rv>
  <rv s="3">
    <v>https://www.bing.com/financeapi/forcetrigger?t=a24sxm&amp;q=ARCX%3aUCIB&amp;form=skydnc</v>
    <v>Learn more on Bing</v>
  </rv>
  <rv s="9">
    <v>en-US</v>
    <v>a24sxm</v>
    <v>268435456</v>
    <v>1</v>
    <v>Powered by Refinitiv</v>
    <v>18</v>
    <v>UBS Inc. (ARCX:UCIB)</v>
    <v>6</v>
    <v>19</v>
    <v>Finance</v>
    <v>4</v>
    <v>29.18</v>
    <v>22</v>
    <v>9.9699999999999997E-2</v>
    <v>-1.5910000000000002E-4</v>
    <v>3.7030000000000001E-3</v>
    <v>-4.3E-3</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27.129899999999999</v>
    <v>Investment Banking &amp; Investment Services</v>
    <v>Stock</v>
    <v>45824.840277812502</v>
    <v>139</v>
    <v>26.94</v>
    <v>76546930000</v>
    <v>UBS Inc.</v>
    <v>UBS Inc.</v>
    <v>26.959</v>
    <v>26.924600000000002</v>
    <v>27.0243</v>
    <v>27.02</v>
    <v>3844561000</v>
    <v>UCIB</v>
    <v>UBS Inc. (ARCX:UCIB)</v>
    <v>1311</v>
    <v>1288</v>
    <v>1978</v>
  </rv>
  <rv s="2">
    <v>140</v>
  </rv>
  <rv s="3">
    <v>https://www.bing.com/financeapi/forcetrigger?t=a1rj8m&amp;q=ARCX%3aDZZ&amp;form=skydnc</v>
    <v>Learn more on Bing</v>
  </rv>
  <rv s="7">
    <v>en-US</v>
    <v>a1rj8m</v>
    <v>268435456</v>
    <v>1</v>
    <v>Powered by Refinitiv</v>
    <v>12</v>
    <v>Deutsche Bank Ag (London Branch) (ARCX:DZZ)</v>
    <v>6</v>
    <v>13</v>
    <v>Finance</v>
    <v>4</v>
    <v>2.19</v>
    <v>1.35</v>
    <v>2.5000000000000001E-2</v>
    <v>1.3698999999999999E-2</v>
    <v>1.3889E-2</v>
    <v>2.5000000000000001E-2</v>
    <v>USD</v>
    <v>NYSE Arca</v>
    <v>ARCX</v>
    <v>ARCX</v>
    <v>21 Moorfields, London, EC2Y 9DB GB</v>
    <v>1.85</v>
    <v>Stock</v>
    <v>45824.840277823438</v>
    <v>142</v>
    <v>1.8</v>
    <v>Deutsche Bank Ag (London Branch)</v>
    <v>Deutsche Bank Ag (London Branch)</v>
    <v>1.8</v>
    <v>1.8</v>
    <v>1.825</v>
    <v>1.85</v>
    <v>DZZ</v>
    <v>Deutsche Bank Ag (London Branch) (ARCX:DZZ)</v>
    <v>7954</v>
    <v>7826</v>
  </rv>
  <rv s="2">
    <v>143</v>
  </rv>
  <rv s="14">
    <v>en-US</v>
    <v>cfpaur</v>
    <v>268435456</v>
    <v>1</v>
    <v>Powered by Refinitiv</v>
    <v>32</v>
    <v>BANK OF MONTREAL (ARCX:FNGB)</v>
    <v>2</v>
    <v>8</v>
    <v>Finance</v>
    <v>9</v>
    <v>24.52</v>
    <v>7.9501999999999997</v>
    <v>1.2412000000000001</v>
    <v>0.81</v>
    <v>-2.7660000000000002E-3</v>
    <v>3.8811999999999999E-2</v>
    <v>-0.06</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21.91</v>
    <v>Banking Services</v>
    <v>Stock</v>
    <v>45824.939361110941</v>
    <v>21.23</v>
    <v>104909700000</v>
    <v>BANK OF MONTREAL</v>
    <v>BANK OF MONTREAL</v>
    <v>21.27</v>
    <v>0</v>
    <v>20.87</v>
    <v>21.68</v>
    <v>21.63</v>
    <v>722070700</v>
    <v>FNGB</v>
    <v>BANK OF MONTREAL (ARCX:FNGB)</v>
    <v>5040029</v>
    <v>7077197</v>
    <v>1995</v>
  </rv>
  <rv s="2">
    <v>145</v>
  </rv>
  <rv s="3">
    <v>https://www.bing.com/financeapi/forcetrigger?t=c35nfr&amp;q=ARCX%3aBULZ&amp;form=skydnc</v>
    <v>Learn more on Bing</v>
  </rv>
  <rv s="5">
    <v>en-US</v>
    <v>c35nfr</v>
    <v>268435456</v>
    <v>1</v>
    <v>Powered by Refinitiv</v>
    <v>7</v>
    <v>BANK OF MONTREAL (ARCX:BULZ)</v>
    <v>6</v>
    <v>8</v>
    <v>Finance</v>
    <v>9</v>
    <v>206.23</v>
    <v>57</v>
    <v>1.2412000000000001</v>
    <v>10.47</v>
    <v>-6.9340000000000001E-3</v>
    <v>7.1403999999999995E-2</v>
    <v>-1.0900000000000001</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158.035</v>
    <v>Banking Services</v>
    <v>Stock</v>
    <v>45824.939950057815</v>
    <v>147</v>
    <v>151.29</v>
    <v>104909700000</v>
    <v>BANK OF MONTREAL</v>
    <v>BANK OF MONTREAL</v>
    <v>151.49</v>
    <v>0</v>
    <v>146.63</v>
    <v>157.1</v>
    <v>156.1</v>
    <v>722070700</v>
    <v>BULZ</v>
    <v>BANK OF MONTREAL (ARCX:BULZ)</v>
    <v>301974</v>
    <v>254477</v>
    <v>1995</v>
  </rv>
  <rv s="2">
    <v>148</v>
  </rv>
  <rv s="14">
    <v>en-US</v>
    <v>cbq3ur</v>
    <v>268435456</v>
    <v>1</v>
    <v>Powered by Refinitiv</v>
    <v>32</v>
    <v>BANK OF MONTREAL S&amp;P 500 INDEX 4X LEVERAGED ETN SPYU (ARCX:SPYU)</v>
    <v>2</v>
    <v>8</v>
    <v>Finance</v>
    <v>9</v>
    <v>55.393500000000003</v>
    <v>18.149999999999999</v>
    <v>1.2412000000000001</v>
    <v>1.21</v>
    <v>-5.365E-3</v>
    <v>3.2010999999999998E-2</v>
    <v>-0.2104</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39.65</v>
    <v>Banking Services</v>
    <v>Stock</v>
    <v>45824.939013760937</v>
    <v>38.615000000000002</v>
    <v>104909700000</v>
    <v>BANK OF MONTREAL S&amp;P 500 INDEX 4X LEVERAGED ETN SPYU</v>
    <v>BANK OF MONTREAL S&amp;P 500 INDEX 4X LEVERAGED ETN SPYU</v>
    <v>38.630000000000003</v>
    <v>0</v>
    <v>37.799999999999997</v>
    <v>39.01</v>
    <v>39.009599999999999</v>
    <v>722070700</v>
    <v>SPYU</v>
    <v>BANK OF MONTREAL S&amp;P 500 INDEX 4X LEVERAGED ETN SPYU (ARCX:SPYU)</v>
    <v>943364</v>
    <v>1569043</v>
    <v>1995</v>
  </rv>
  <rv s="2">
    <v>150</v>
  </rv>
  <rv s="3">
    <v>https://www.bing.com/financeapi/forcetrigger?t=bskipr&amp;q=ARCX%3aHDLB&amp;form=skydnc</v>
    <v>Learn more on Bing</v>
  </rv>
  <rv s="9">
    <v>en-US</v>
    <v>bskipr</v>
    <v>268435456</v>
    <v>1</v>
    <v>Powered by Refinitiv</v>
    <v>18</v>
    <v>UBS Inc. (ARCX:HDLB)</v>
    <v>6</v>
    <v>19</v>
    <v>Finance</v>
    <v>4</v>
    <v>17.239999999999998</v>
    <v>11.31</v>
    <v>2.75E-2</v>
    <v>0</v>
    <v>1.8340000000000001E-3</v>
    <v>0</v>
    <v>USD</v>
    <v>UBS AG provides financial advice and solutions to private, institutional and corporate clients around the world. The Company has five segments: Wealth Management, Wealth Management Americas, Personal &amp; Corporate Banking, Asset Management and the Investment Bank. Corporate Center consists of services, group asset and liability management (Group ALM), and non-core and legacy portfolio. Its services include control functions, such as finance, risk control, including compliance and legal. It provides logistics and support services, including operations, information technology, human resources, regulatory relations and strategic initiatives, communications and branding, corporate services and physical security. Its Wealth Management segment provides financial services to private clients around the world except those served by Wealth Management Americas. The Company's Wealth Management Americas segment develops advice-based relationships through its financial advisors.</v>
    <v>59648</v>
    <v>NYSE Arca</v>
    <v>ARCX</v>
    <v>ARCX</v>
    <v>Bahnhofstrasse 45, ZUERICH, ZUERICH, 8001 CH</v>
    <v>15.17</v>
    <v>Investment Banking &amp; Investment Services</v>
    <v>Stock</v>
    <v>45824.84027780078</v>
    <v>152</v>
    <v>15.023099999999999</v>
    <v>76546930000</v>
    <v>UBS Inc.</v>
    <v>UBS Inc.</v>
    <v>15.17</v>
    <v>14.9956</v>
    <v>15.023099999999999</v>
    <v>15.023099999999999</v>
    <v>3844561000</v>
    <v>HDLB</v>
    <v>UBS Inc. (ARCX:HDLB)</v>
    <v>346</v>
    <v>1466</v>
    <v>1978</v>
  </rv>
  <rv s="2">
    <v>153</v>
  </rv>
  <rv s="1">
    <v>en-US</v>
    <v>c8wd77</v>
    <v>268435456</v>
    <v>1</v>
    <v>Powered by Refinitiv</v>
    <v>0</v>
    <v>BANK OF MONTREAL (ARCX:DULL)</v>
    <v>2</v>
    <v>3</v>
    <v>Finance</v>
    <v>4</v>
    <v>13.05</v>
    <v>3.55</v>
    <v>1.2412000000000001</v>
    <v>0.13</v>
    <v>0</v>
    <v>3.6011000000000001E-2</v>
    <v>0</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3.7585999999999999</v>
    <v>Banking Services</v>
    <v>Stock</v>
    <v>45824.909129628904</v>
    <v>3.6549999999999998</v>
    <v>104909700000</v>
    <v>BANK OF MONTREAL</v>
    <v>BANK OF MONTREAL</v>
    <v>3.66</v>
    <v>3.61</v>
    <v>3.74</v>
    <v>3.74</v>
    <v>722070700</v>
    <v>DULL</v>
    <v>BANK OF MONTREAL (ARCX:DULL)</v>
    <v>234344</v>
    <v>173927</v>
    <v>1995</v>
  </rv>
  <rv s="2">
    <v>155</v>
  </rv>
  <rv s="1">
    <v>en-US</v>
    <v>ca4bu2</v>
    <v>268435456</v>
    <v>1</v>
    <v>Powered by Refinitiv</v>
    <v>0</v>
    <v>BANK OF MONTREAL (ARCX:JETU)</v>
    <v>2</v>
    <v>3</v>
    <v>Finance</v>
    <v>4</v>
    <v>35.799999999999997</v>
    <v>10.45</v>
    <v>1.2412000000000001</v>
    <v>1.0617000000000001</v>
    <v>-6.2660000000000007E-3</v>
    <v>5.7827000000000003E-2</v>
    <v>-0.1217</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19.531099999999999</v>
    <v>Banking Services</v>
    <v>Stock</v>
    <v>45824.84027780078</v>
    <v>19</v>
    <v>104909700000</v>
    <v>BANK OF MONTREAL</v>
    <v>BANK OF MONTREAL</v>
    <v>19</v>
    <v>18.36</v>
    <v>19.421700000000001</v>
    <v>19.3</v>
    <v>722070700</v>
    <v>JETU</v>
    <v>BANK OF MONTREAL (ARCX:JETU)</v>
    <v>1549</v>
    <v>2347</v>
    <v>1995</v>
  </rv>
  <rv s="2">
    <v>157</v>
  </rv>
  <rv s="3">
    <v>https://www.bing.com/financeapi/forcetrigger?t=a1r1a2&amp;q=ARCX%3aDGZ&amp;form=skydnc</v>
    <v>Learn more on Bing</v>
  </rv>
  <rv s="7">
    <v>en-US</v>
    <v>a1r1a2</v>
    <v>268435456</v>
    <v>1</v>
    <v>Powered by Refinitiv</v>
    <v>12</v>
    <v>Deutsche Bank Ag (London Branch) (ARCX:DGZ)</v>
    <v>6</v>
    <v>13</v>
    <v>Finance</v>
    <v>4</v>
    <v>9.2445000000000004</v>
    <v>6.52</v>
    <v>-2.01E-2</v>
    <v>1.1152E-2</v>
    <v>-2.98E-3</v>
    <v>7.4999999999999997E-2</v>
    <v>USD</v>
    <v>NYSE Arca</v>
    <v>ARCX</v>
    <v>ARCX</v>
    <v>21 Moorfields, London, EC2Y 9DB GB</v>
    <v>6.8</v>
    <v>Stock</v>
    <v>45824.840277823438</v>
    <v>159</v>
    <v>6.65</v>
    <v>Deutsche Bank Ag (London Branch)</v>
    <v>Deutsche Bank Ag (London Branch)</v>
    <v>6.78</v>
    <v>6.7450999999999999</v>
    <v>6.7249999999999996</v>
    <v>6.8</v>
    <v>DGZ</v>
    <v>Deutsche Bank Ag (London Branch) (ARCX:DGZ)</v>
    <v>2769</v>
    <v>3814</v>
  </rv>
  <rv s="2">
    <v>160</v>
  </rv>
  <rv s="3">
    <v>https://www.bing.com/financeapi/forcetrigger?t=c3zs27&amp;q=ARCX%3aOILD&amp;form=skydnc</v>
    <v>Learn more on Bing</v>
  </rv>
  <rv s="4">
    <v>en-US</v>
    <v>c3zs27</v>
    <v>268435456</v>
    <v>1</v>
    <v>Powered by Refinitiv</v>
    <v>5</v>
    <v>BANK OF MONTREAL (ARCX:OILD)</v>
    <v>6</v>
    <v>3</v>
    <v>Finance</v>
    <v>4</v>
    <v>24.01</v>
    <v>11.83</v>
    <v>1.2412000000000001</v>
    <v>0.16</v>
    <v>-7.365E-3</v>
    <v>1.3266999999999999E-2</v>
    <v>-0.09</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12.48</v>
    <v>Banking Services</v>
    <v>Stock</v>
    <v>45824.923627082811</v>
    <v>162</v>
    <v>11.83</v>
    <v>104909700000</v>
    <v>BANK OF MONTREAL</v>
    <v>BANK OF MONTREAL</v>
    <v>12.17</v>
    <v>12.06</v>
    <v>12.22</v>
    <v>12.13</v>
    <v>722070700</v>
    <v>OILD</v>
    <v>BANK OF MONTREAL (ARCX:OILD)</v>
    <v>482666</v>
    <v>240588</v>
    <v>1995</v>
  </rv>
  <rv s="2">
    <v>163</v>
  </rv>
  <rv s="1">
    <v>en-US</v>
    <v>c8uyar</v>
    <v>268435456</v>
    <v>1</v>
    <v>Powered by Refinitiv</v>
    <v>0</v>
    <v>BANK OF MONTREAL (ARCX:WTID)</v>
    <v>2</v>
    <v>3</v>
    <v>Finance</v>
    <v>4</v>
    <v>29.43</v>
    <v>13.16</v>
    <v>1.2412000000000001</v>
    <v>-8.9099999999999999E-2</v>
    <v>6.7699999999999998E-4</v>
    <v>-6.5849999999999997E-3</v>
    <v>9.1000000000000004E-3</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13.7</v>
    <v>Banking Services</v>
    <v>Stock</v>
    <v>45824.840277789066</v>
    <v>13.16</v>
    <v>104909700000</v>
    <v>BANK OF MONTREAL</v>
    <v>BANK OF MONTREAL</v>
    <v>13.6</v>
    <v>13.53</v>
    <v>13.440899999999999</v>
    <v>13.45</v>
    <v>722070700</v>
    <v>WTID</v>
    <v>BANK OF MONTREAL (ARCX:WTID)</v>
    <v>14028</v>
    <v>4384</v>
    <v>1995</v>
  </rv>
  <rv s="2">
    <v>165</v>
  </rv>
  <rv s="3">
    <v>https://www.bing.com/financeapi/forcetrigger?t=bwxy9c&amp;q=ARCX%3aGDXD&amp;form=skydnc</v>
    <v>Learn more on Bing</v>
  </rv>
  <rv s="5">
    <v>en-US</v>
    <v>bwxy9c</v>
    <v>268435456</v>
    <v>1</v>
    <v>Powered by Refinitiv</v>
    <v>7</v>
    <v>BANK OF MONTREAL (ARCX:GDXD)</v>
    <v>6</v>
    <v>8</v>
    <v>Finance</v>
    <v>9</v>
    <v>25.78</v>
    <v>2.7</v>
    <v>1.2412000000000001</v>
    <v>0.13500000000000001</v>
    <v>-3.4489999999999998E-3</v>
    <v>4.9269999999999994E-2</v>
    <v>-9.9000000000000008E-3</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2.89</v>
    <v>Banking Services</v>
    <v>Stock</v>
    <v>45824.936872152342</v>
    <v>167</v>
    <v>2.77</v>
    <v>104909700000</v>
    <v>BANK OF MONTREAL</v>
    <v>BANK OF MONTREAL</v>
    <v>2.83</v>
    <v>0</v>
    <v>2.74</v>
    <v>2.875</v>
    <v>2.8601000000000001</v>
    <v>722070700</v>
    <v>GDXD</v>
    <v>BANK OF MONTREAL (ARCX:GDXD)</v>
    <v>9700552</v>
    <v>8999609</v>
    <v>1995</v>
  </rv>
  <rv s="2">
    <v>168</v>
  </rv>
  <rv s="3">
    <v>https://www.bing.com/financeapi/forcetrigger?t=aqjf52&amp;q=XSTC%3aDAT&amp;form=skydnc</v>
    <v>Learn more on Bing</v>
  </rv>
  <rv s="12">
    <v>en-US</v>
    <v>aqjf52</v>
    <v>268435456</v>
    <v>1</v>
    <v>Powered by Refinitiv</v>
    <v>27</v>
    <v>TRAVEL INVESTMENT AND SEAFOOD DEVELOPMENT CORPORATION (XSTC:DAT)</v>
    <v>6</v>
    <v>28</v>
    <v>Finance</v>
    <v>29</v>
    <v>9182</v>
    <v>6240</v>
    <v>-0.33189999999999997</v>
    <v>380</v>
    <v>5.3371000000000002E-2</v>
    <v>VND</v>
    <v>Travel Investment and Seafood Development Corporation (TRISEDCO) is a Vietnam-based company operating in the food industry, with major undertakings as the processing and trading of seafood and fish byproducts. The Company's leading products include fishmeal, which is a component of animal feed; raw fish oil, which is used to produce cooking oil, as well as other fish byproducts and fish fillets.</v>
    <v>80</v>
    <v>Hochiminh Stock Exchange</v>
    <v>XSTC</v>
    <v>XSTC</v>
    <v>Quoc lo 80, cum Cong nghiep Vam Cong, ap An Thanh, xa Binh Thanh, huyen Lap Vo, DONG THAP, DONG THAP VN</v>
    <v>7500</v>
    <v>Food &amp; Tobacco</v>
    <v>Stock</v>
    <v>45824.336805555555</v>
    <v>170</v>
    <v>7120</v>
    <v>492905800000</v>
    <v>TRAVEL INVESTMENT AND SEAFOOD DEVELOPMENT CORPORATION</v>
    <v>TRAVEL INVESTMENT AND SEAFOOD DEVELOPMENT CORPORATION</v>
    <v>7120</v>
    <v>8.86</v>
    <v>7120</v>
    <v>7500</v>
    <v>69228340</v>
    <v>DAT</v>
    <v>TRAVEL INVESTMENT AND SEAFOOD DEVELOPMENT CORPORATION (XSTC:DAT)</v>
    <v>600</v>
    <v>1650</v>
    <v>2008</v>
  </rv>
  <rv s="2">
    <v>171</v>
  </rv>
  <rv s="3">
    <v>https://www.bing.com/financeapi/forcetrigger?t=bq586h&amp;q=OTCM%3aETHE&amp;form=skydnc</v>
    <v>Learn more on Bing</v>
  </rv>
  <rv s="15">
    <v>en-US</v>
    <v>bq586h</v>
    <v>268435456</v>
    <v>1</v>
    <v>Powered by Refinitiv</v>
    <v>33</v>
    <v>GRAYSCALE ETHEREUM COM UNT (ARCX:ETHE)</v>
    <v>34</v>
    <v>13</v>
    <v>Finance</v>
    <v>35</v>
    <v>34.53</v>
    <v>12.105</v>
    <v>1.1100000000000001</v>
    <v>-3.1719999999999999E-3</v>
    <v>5.2957999999999998E-2</v>
    <v>-7.0000000000000007E-2</v>
    <v>USD</v>
    <v>NYSE Arca</v>
    <v>ARCX</v>
    <v>22.15</v>
    <v>ETF</v>
    <v>45824.93866799766</v>
    <v>173</v>
    <v>21.64</v>
    <v>GRAYSCALE ETHEREUM COM UNT</v>
    <v>21.65</v>
    <v>20.96</v>
    <v>22.07</v>
    <v>22</v>
    <v>ETHE</v>
    <v>GRAYSCALE ETHEREUM COM UNT (ARCX:ETHE)</v>
    <v>2862038</v>
    <v>4388608</v>
  </rv>
  <rv s="2">
    <v>174</v>
  </rv>
  <rv s="11">
    <v>en-US</v>
    <v>ce7s5r</v>
    <v>268435456</v>
    <v>1</v>
    <v>Powered by Refinitiv</v>
    <v>23</v>
    <v>BITWISE ETHEREUM ETF (ARCX:ETHW)</v>
    <v>24</v>
    <v>13</v>
    <v>Finance</v>
    <v>25</v>
    <v>29.52</v>
    <v>10.42</v>
    <v>0.98</v>
    <v>-3.6649999999999999E-3</v>
    <v>5.4084E-2</v>
    <v>-7.0000000000000007E-2</v>
    <v>USD</v>
    <v>NYSE Arca</v>
    <v>ARCX</v>
    <v>19.16</v>
    <v>ETF</v>
    <v>45824.92434645781</v>
    <v>18.720099999999999</v>
    <v>BITWISE ETHEREUM ETF</v>
    <v>18.75</v>
    <v>18.12</v>
    <v>19.100000000000001</v>
    <v>19.03</v>
    <v>ETHW</v>
    <v>BITWISE ETHEREUM ETF (ARCX:ETHW)</v>
    <v>854305</v>
    <v>394851</v>
  </rv>
  <rv s="2">
    <v>176</v>
  </rv>
  <rv s="1">
    <v>en-US</v>
    <v>cfz9im</v>
    <v>268435456</v>
    <v>1</v>
    <v>Powered by Refinitiv</v>
    <v>0</v>
    <v>BANK OF MONTREAL (ARCX:NRGD)</v>
    <v>2</v>
    <v>3</v>
    <v>Finance</v>
    <v>4</v>
    <v>46.73</v>
    <v>19.98</v>
    <v>1.2412000000000001</v>
    <v>0.20849999999999999</v>
    <v>-3.078E-3</v>
    <v>1.0324999999999999E-2</v>
    <v>-6.2799999999999995E-2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20.91</v>
    <v>Banking Services</v>
    <v>Stock</v>
    <v>45824.84027780078</v>
    <v>19.98</v>
    <v>104909700000</v>
    <v>BANK OF MONTREAL</v>
    <v>BANK OF MONTREAL</v>
    <v>20.29</v>
    <v>20.194299999999998</v>
    <v>20.402799999999999</v>
    <v>20.34</v>
    <v>722070700</v>
    <v>NRGD</v>
    <v>BANK OF MONTREAL (ARCX:NRGD)</v>
    <v>17612</v>
    <v>1677</v>
    <v>1995</v>
  </rv>
  <rv s="2">
    <v>178</v>
  </rv>
  <rv s="1">
    <v>en-US</v>
    <v>ca7152</v>
    <v>268435456</v>
    <v>1</v>
    <v>Powered by Refinitiv</v>
    <v>0</v>
    <v>BANK OF MONTREAL (ARCX:CARU)</v>
    <v>2</v>
    <v>3</v>
    <v>Finance</v>
    <v>4</v>
    <v>35.49</v>
    <v>14.0099</v>
    <v>1.2412000000000001</v>
    <v>0.626</v>
    <v>3.0719999999999996E-3</v>
    <v>2.5174999999999999E-2</v>
    <v>7.8299999999999995E-2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25.78</v>
    <v>Banking Services</v>
    <v>Stock</v>
    <v>45824.840277789066</v>
    <v>25.491700000000002</v>
    <v>104909700000</v>
    <v>BANK OF MONTREAL</v>
    <v>BANK OF MONTREAL</v>
    <v>25.78</v>
    <v>24.8657</v>
    <v>25.491700000000002</v>
    <v>25.57</v>
    <v>722070700</v>
    <v>CARU</v>
    <v>BANK OF MONTREAL (ARCX:CARU)</v>
    <v>397</v>
    <v>919</v>
    <v>1995</v>
  </rv>
  <rv s="2">
    <v>180</v>
  </rv>
  <rv s="1">
    <v>en-US</v>
    <v>cfz9a2</v>
    <v>268435456</v>
    <v>1</v>
    <v>Powered by Refinitiv</v>
    <v>0</v>
    <v>BANK OF MONTREAL (ARCX:BNKU)</v>
    <v>2</v>
    <v>3</v>
    <v>Finance</v>
    <v>4</v>
    <v>25.11</v>
    <v>8.51</v>
    <v>1.2412000000000001</v>
    <v>0.68</v>
    <v>2.9900000000000003E-2</v>
    <v>3.9125E-2</v>
    <v>0.54</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18.401</v>
    <v>Banking Services</v>
    <v>Stock</v>
    <v>45824.896010439064</v>
    <v>17.73</v>
    <v>104909700000</v>
    <v>BANK OF MONTREAL</v>
    <v>BANK OF MONTREAL</v>
    <v>17.73</v>
    <v>17.38</v>
    <v>18.059999999999999</v>
    <v>18.600000000000001</v>
    <v>722070700</v>
    <v>BNKU</v>
    <v>BANK OF MONTREAL (ARCX:BNKU)</v>
    <v>26555</v>
    <v>15245</v>
    <v>1995</v>
  </rv>
  <rv s="2">
    <v>182</v>
  </rv>
  <rv s="3">
    <v>https://www.bing.com/financeapi/forcetrigger?t=c6ja4c&amp;q=ARCX%3aFLYU&amp;form=skydnc</v>
    <v>Learn more on Bing</v>
  </rv>
  <rv s="4">
    <v>en-US</v>
    <v>c6ja4c</v>
    <v>268435456</v>
    <v>1</v>
    <v>Powered by Refinitiv</v>
    <v>5</v>
    <v>BANK OF MONTREAL (ARCX:FLYU)</v>
    <v>6</v>
    <v>3</v>
    <v>Finance</v>
    <v>4</v>
    <v>71.010000000000005</v>
    <v>21.617000000000001</v>
    <v>1.2412000000000001</v>
    <v>3.3372999999999999</v>
    <v>2.8060000000000003E-3</v>
    <v>8.2627000000000006E-2</v>
    <v>0.1227</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43.7273</v>
    <v>Banking Services</v>
    <v>Stock</v>
    <v>45824.840277789066</v>
    <v>184</v>
    <v>43.720999999999997</v>
    <v>104909700000</v>
    <v>BANK OF MONTREAL</v>
    <v>BANK OF MONTREAL</v>
    <v>43.720999999999997</v>
    <v>40.39</v>
    <v>43.7273</v>
    <v>43.85</v>
    <v>722070700</v>
    <v>FLYU</v>
    <v>BANK OF MONTREAL (ARCX:FLYU)</v>
    <v>788</v>
    <v>2629</v>
    <v>1995</v>
  </rv>
  <rv s="2">
    <v>185</v>
  </rv>
  <rv s="16">
    <v>en-US</v>
    <v>cfo1dm</v>
    <v>268435456</v>
    <v>1</v>
    <v>Powered by Refinitiv</v>
    <v>36</v>
    <v>EA:Militia Lg/Shrt Eqt (XNAS:ORR)</v>
    <v>24</v>
    <v>37</v>
    <v>Finance</v>
    <v>25</v>
    <v>29.29</v>
    <v>25.63</v>
    <v>3.1699999999999999E-2</v>
    <v>3.2599999999999996E-4</v>
    <v>1.101E-3</v>
    <v>9.4000000000000004E-3</v>
    <v>USD</v>
    <v>Nasdaq Stock Market</v>
    <v>XNAS</v>
    <v>0.18479999999999999</v>
    <v>29.29</v>
    <v>ETF</v>
    <v>45824.843750185159</v>
    <v>28.8</v>
    <v>76555736.209999993</v>
    <v>EA:Militia Lg/Shrt Eqt</v>
    <v>29.22</v>
    <v>28.7989</v>
    <v>28.8306</v>
    <v>28.84</v>
    <v>ORR</v>
    <v>EA:Militia Lg/Shrt Eqt (XNAS:ORR)</v>
    <v>39092</v>
    <v>38570</v>
  </rv>
  <rv s="2">
    <v>187</v>
  </rv>
  <rv s="16">
    <v>en-US</v>
    <v>c7h3ww</v>
    <v>268435456</v>
    <v>1</v>
    <v>Powered by Refinitiv</v>
    <v>36</v>
    <v>Putnam BDC Income (ARCX:PBDC)</v>
    <v>24</v>
    <v>37</v>
    <v>Finance</v>
    <v>25</v>
    <v>36.86</v>
    <v>27.85</v>
    <v>-0.34</v>
    <v>0</v>
    <v>-1.0192000000000001E-2</v>
    <v>0</v>
    <v>USD</v>
    <v>NYSE Arca</v>
    <v>ARCX</v>
    <v>0.1394</v>
    <v>33.590000000000003</v>
    <v>ETF</v>
    <v>45824.909371238282</v>
    <v>33.020000000000003</v>
    <v>217814806.34</v>
    <v>Putnam BDC Income</v>
    <v>33.49</v>
    <v>33.36</v>
    <v>33.020000000000003</v>
    <v>33.020000000000003</v>
    <v>PBDC</v>
    <v>Putnam BDC Income (ARCX:PBDC)</v>
    <v>68492</v>
    <v>52297</v>
  </rv>
  <rv s="2">
    <v>189</v>
  </rv>
  <rv s="3">
    <v>https://www.bing.com/financeapi/forcetrigger?t=a1oizr&amp;q=ARCX%3aBIZD&amp;form=skydnc</v>
    <v>Learn more on Bing</v>
  </rv>
  <rv s="17">
    <v>en-US</v>
    <v>a1oizr</v>
    <v>268435456</v>
    <v>1</v>
    <v>Powered by Refinitiv</v>
    <v>38</v>
    <v>VanEck:BDC Income (ARCX:BIZD)</v>
    <v>34</v>
    <v>39</v>
    <v>Finance</v>
    <v>25</v>
    <v>17.8565</v>
    <v>13.5</v>
    <v>0.61170000000000002</v>
    <v>-7.0000000000000007E-2</v>
    <v>-3.1210000000000001E-3</v>
    <v>-4.3419999999999995E-3</v>
    <v>-5.0099999999999999E-2</v>
    <v>USD</v>
    <v>NYSE Arca</v>
    <v>ARCX</v>
    <v>0.1333</v>
    <v>16.28</v>
    <v>ETF</v>
    <v>45824.923081770314</v>
    <v>191</v>
    <v>15.94</v>
    <v>1567783465.6400001</v>
    <v>VanEck:BDC Income</v>
    <v>16.149999999999999</v>
    <v>16.12</v>
    <v>16.05</v>
    <v>15.9999</v>
    <v>BIZD</v>
    <v>VanEck:BDC Income (ARCX:BIZD)</v>
    <v>1010713</v>
    <v>959469</v>
  </rv>
  <rv s="2">
    <v>192</v>
  </rv>
  <rv s="3">
    <v>https://www.bing.com/financeapi/forcetrigger?t=boumu2&amp;q=ARCX%3aVPC&amp;form=skydnc</v>
    <v>Learn more on Bing</v>
  </rv>
  <rv s="17">
    <v>en-US</v>
    <v>boumu2</v>
    <v>268435456</v>
    <v>1</v>
    <v>Powered by Refinitiv</v>
    <v>38</v>
    <v>ETFis:Virtus Prv Cd Str (ARCX:VPC)</v>
    <v>34</v>
    <v>39</v>
    <v>Finance</v>
    <v>25</v>
    <v>23.24</v>
    <v>17.984999999999999</v>
    <v>1.4589000000000001</v>
    <v>-7.0300000000000001E-2</v>
    <v>0</v>
    <v>-3.3810000000000003E-3</v>
    <v>0</v>
    <v>USD</v>
    <v>NYSE Arca</v>
    <v>ARCX</v>
    <v>9.8599999999999993E-2</v>
    <v>20.93</v>
    <v>ETF</v>
    <v>45824.840277812502</v>
    <v>194</v>
    <v>20.69</v>
    <v>54891096.119999997</v>
    <v>ETFis:Virtus Prv Cd Str</v>
    <v>20.89</v>
    <v>20.79</v>
    <v>20.7197</v>
    <v>20.7197</v>
    <v>VPC</v>
    <v>ETFis:Virtus Prv Cd Str (ARCX:VPC)</v>
    <v>12030</v>
    <v>14278</v>
  </rv>
  <rv s="2">
    <v>195</v>
  </rv>
  <rv s="16">
    <v>en-US</v>
    <v>c7h627</v>
    <v>268435456</v>
    <v>1</v>
    <v>Powered by Refinitiv</v>
    <v>36</v>
    <v>Simplify:BTC Str + I (XNAS:MAXI)</v>
    <v>24</v>
    <v>37</v>
    <v>Finance</v>
    <v>25</v>
    <v>35.7699</v>
    <v>13.82</v>
    <v>0.45</v>
    <v>-1.0206999999999999E-2</v>
    <v>1.504E-2</v>
    <v>-0.31</v>
    <v>USD</v>
    <v>Nasdaq Stock Market</v>
    <v>XNAS</v>
    <v>6.0999999999999999E-2</v>
    <v>30.88</v>
    <v>ETF</v>
    <v>45824.881464178128</v>
    <v>29.7</v>
    <v>50345427.579999998</v>
    <v>Simplify:BTC Str + I</v>
    <v>30</v>
    <v>29.92</v>
    <v>30.37</v>
    <v>30.06</v>
    <v>MAXI</v>
    <v>Simplify:BTC Str + I (XNAS:MAXI)</v>
    <v>23389</v>
    <v>37020</v>
  </rv>
  <rv s="2">
    <v>197</v>
  </rv>
  <rv s="3">
    <v>https://www.bing.com/financeapi/forcetrigger?t=a1wfc7&amp;q=XNAS%3aKBWD&amp;form=skydnc</v>
    <v>Learn more on Bing</v>
  </rv>
  <rv s="17">
    <v>en-US</v>
    <v>a1wfc7</v>
    <v>268435456</v>
    <v>1</v>
    <v>Powered by Refinitiv</v>
    <v>38</v>
    <v>Invesco KBW Hi Dv Y (XNAS:KBWD)</v>
    <v>34</v>
    <v>39</v>
    <v>Finance</v>
    <v>35</v>
    <v>16.38</v>
    <v>11.96</v>
    <v>0.94399999999999995</v>
    <v>-0.02</v>
    <v>1.2426999999999999E-2</v>
    <v>-1.4599999999999999E-3</v>
    <v>0.17</v>
    <v>USD</v>
    <v>Nasdaq Stock Market</v>
    <v>XNAS</v>
    <v>4.9299999999999997E-2</v>
    <v>13.86</v>
    <v>ETF</v>
    <v>45824.937909432811</v>
    <v>199</v>
    <v>13.664999999999999</v>
    <v>390101497.93000001</v>
    <v>Invesco KBW Hi Dv Y</v>
    <v>13.8</v>
    <v>13.7</v>
    <v>13.68</v>
    <v>13.85</v>
    <v>KBWD</v>
    <v>Invesco KBW Hi Dv Y (XNAS:KBWD)</v>
    <v>158808</v>
    <v>185188</v>
  </rv>
  <rv s="2">
    <v>200</v>
  </rv>
  <rv s="16">
    <v>en-US</v>
    <v>cczscw</v>
    <v>268435456</v>
    <v>1</v>
    <v>Powered by Refinitiv</v>
    <v>36</v>
    <v>YieldMax Bitcoin OIS (ARCX:YBIT)</v>
    <v>24</v>
    <v>37</v>
    <v>Finance</v>
    <v>35</v>
    <v>18.3</v>
    <v>9.0399999999999991</v>
    <v>0.33</v>
    <v>5.7140000000000003E-3</v>
    <v>3.2385000000000004E-2</v>
    <v>0.06</v>
    <v>USD</v>
    <v>NYSE Arca</v>
    <v>ARCX</v>
    <v>4.7599999999999996E-2</v>
    <v>10.545</v>
    <v>ETF</v>
    <v>45824.934585821095</v>
    <v>10.33</v>
    <v>130723145.53</v>
    <v>YieldMax Bitcoin OIS</v>
    <v>10.34</v>
    <v>10.19</v>
    <v>10.52</v>
    <v>10.56</v>
    <v>YBIT</v>
    <v>YieldMax Bitcoin OIS (ARCX:YBIT)</v>
    <v>608374</v>
    <v>477731</v>
  </rv>
  <rv s="2">
    <v>202</v>
  </rv>
  <rv s="3">
    <v>https://www.bing.com/financeapi/forcetrigger?t=bwjdmw&amp;q=BATS%3aRTAI&amp;form=skydnc</v>
    <v>Learn more on Bing</v>
  </rv>
  <rv s="17">
    <v>en-US</v>
    <v>bwjdmw</v>
    <v>268435456</v>
    <v>1</v>
    <v>Powered by Refinitiv</v>
    <v>38</v>
    <v>Rareview Tax Adv Inc (BATS:RTAI)</v>
    <v>34</v>
    <v>39</v>
    <v>Finance</v>
    <v>17</v>
    <v>23.55</v>
    <v>19.559999999999999</v>
    <v>2.2881999999999998</v>
    <v>2.5999999999999999E-3</v>
    <v>0</v>
    <v>1.2799999999999999E-4</v>
    <v>0</v>
    <v>USD</v>
    <v>CBOE BZX Exchange</v>
    <v>BATS</v>
    <v>4.7199999999999999E-2</v>
    <v>20.315000000000001</v>
    <v>ETF</v>
    <v>45824.84033945547</v>
    <v>204</v>
    <v>20.315000000000001</v>
    <v>17302134.199999999</v>
    <v>Rareview Tax Adv Inc</v>
    <v>20.315000000000001</v>
    <v>20.3124</v>
    <v>20.315000000000001</v>
    <v>20.315000000000001</v>
    <v>RTAI</v>
    <v>Rareview Tax Adv Inc (BATS:RTAI)</v>
    <v>3</v>
    <v>903</v>
  </rv>
  <rv s="2">
    <v>205</v>
  </rv>
  <rv s="3">
    <v>https://www.bing.com/financeapi/forcetrigger?t=bwjdk2&amp;q=BATS%3aRDFI&amp;form=skydnc</v>
    <v>Learn more on Bing</v>
  </rv>
  <rv s="17">
    <v>en-US</v>
    <v>bwjdk2</v>
    <v>268435456</v>
    <v>1</v>
    <v>Powered by Refinitiv</v>
    <v>38</v>
    <v>Rareview Dynamic Fxd Inc (BATS:RDFI)</v>
    <v>34</v>
    <v>39</v>
    <v>Finance</v>
    <v>17</v>
    <v>27.921700000000001</v>
    <v>21.98</v>
    <v>1.3547</v>
    <v>2.98E-2</v>
    <v>0</v>
    <v>1.2750000000000001E-3</v>
    <v>0</v>
    <v>USD</v>
    <v>CBOE BZX Exchange</v>
    <v>BATS</v>
    <v>4.4600000000000001E-2</v>
    <v>23.46</v>
    <v>ETF</v>
    <v>45824.840336284375</v>
    <v>207</v>
    <v>23.380099999999999</v>
    <v>49267306.100000001</v>
    <v>Rareview Dynamic Fxd Inc</v>
    <v>23.445</v>
    <v>23.365100000000002</v>
    <v>23.3949</v>
    <v>23.3949</v>
    <v>RDFI</v>
    <v>Rareview Dynamic Fxd Inc (BATS:RDFI)</v>
    <v>2893</v>
    <v>5147</v>
  </rv>
  <rv s="2">
    <v>208</v>
  </rv>
  <rv s="3">
    <v>https://www.bing.com/financeapi/forcetrigger?t=a1p6dm&amp;q=ARCX%3aCANE&amp;form=skydnc</v>
    <v>Learn more on Bing</v>
  </rv>
  <rv s="17">
    <v>en-US</v>
    <v>a1p6dm</v>
    <v>268435456</v>
    <v>1</v>
    <v>Powered by Refinitiv</v>
    <v>38</v>
    <v>Teucrium:Sugar (ARCX:CANE)</v>
    <v>34</v>
    <v>39</v>
    <v>Finance</v>
    <v>25</v>
    <v>13.73</v>
    <v>10.77</v>
    <v>-0.24429999999999999</v>
    <v>0.32</v>
    <v>0</v>
    <v>2.9249999999999998E-2</v>
    <v>0</v>
    <v>USD</v>
    <v>NYSE Arca</v>
    <v>ARCX</v>
    <v>4.4199999999999996E-2</v>
    <v>11.27</v>
    <v>ETF</v>
    <v>45824.840277812502</v>
    <v>210</v>
    <v>10.92</v>
    <v>10748976.75</v>
    <v>Teucrium:Sugar</v>
    <v>10.94</v>
    <v>10.94</v>
    <v>11.26</v>
    <v>11.26</v>
    <v>CANE</v>
    <v>Teucrium:Sugar (ARCX:CANE)</v>
    <v>44352</v>
    <v>25500</v>
  </rv>
  <rv s="2">
    <v>211</v>
  </rv>
  <rv s="3">
    <v>https://www.bing.com/financeapi/forcetrigger?t=a1pfzr&amp;q=BATS%3aCEFS&amp;form=skydnc</v>
    <v>Learn more on Bing</v>
  </rv>
  <rv s="17">
    <v>en-US</v>
    <v>a1pfzr</v>
    <v>268435456</v>
    <v>1</v>
    <v>Powered by Refinitiv</v>
    <v>38</v>
    <v>Saba Closed-End Funds (BATS:CEFS)</v>
    <v>34</v>
    <v>39</v>
    <v>Finance</v>
    <v>17</v>
    <v>22.7</v>
    <v>18.59</v>
    <v>0.99060000000000004</v>
    <v>0.1406</v>
    <v>0</v>
    <v>6.3880000000000004E-3</v>
    <v>0</v>
    <v>USD</v>
    <v>CBOE BZX Exchange</v>
    <v>BATS</v>
    <v>4.2900000000000001E-2</v>
    <v>22.229600000000001</v>
    <v>ETF</v>
    <v>45824.840290520311</v>
    <v>213</v>
    <v>22.01</v>
    <v>282038554.11000001</v>
    <v>Saba Closed-End Funds</v>
    <v>22.01</v>
    <v>22.009399999999999</v>
    <v>22.15</v>
    <v>22.15</v>
    <v>CEFS</v>
    <v>Saba Closed-End Funds (BATS:CEFS)</v>
    <v>45794</v>
    <v>68687</v>
  </rv>
  <rv s="2">
    <v>214</v>
  </rv>
  <rv s="3">
    <v>https://www.bing.com/financeapi/forcetrigger?t=bgsl9c&amp;q=XNAS%3aDWSH&amp;form=skydnc</v>
    <v>Learn more on Bing</v>
  </rv>
  <rv s="17">
    <v>en-US</v>
    <v>bgsl9c</v>
    <v>268435456</v>
    <v>1</v>
    <v>Powered by Refinitiv</v>
    <v>38</v>
    <v>AdvsrShs DW Short (XNAS:DWSH)</v>
    <v>34</v>
    <v>39</v>
    <v>Finance</v>
    <v>25</v>
    <v>9.08</v>
    <v>6.66</v>
    <v>-1.2273000000000001</v>
    <v>-9.4200000000000006E-2</v>
    <v>0</v>
    <v>-1.2586999999999999E-2</v>
    <v>0</v>
    <v>USD</v>
    <v>Nasdaq Stock Market</v>
    <v>XNAS</v>
    <v>4.0500000000000001E-2</v>
    <v>7.46</v>
    <v>ETF</v>
    <v>45824.843750265623</v>
    <v>216</v>
    <v>7.3605</v>
    <v>12721621.130000001</v>
    <v>AdvsrShs DW Short</v>
    <v>7.46</v>
    <v>7.4842000000000004</v>
    <v>7.39</v>
    <v>7.39</v>
    <v>DWSH</v>
    <v>AdvsrShs DW Short (XNAS:DWSH)</v>
    <v>12918</v>
    <v>23846</v>
  </rv>
  <rv s="2">
    <v>217</v>
  </rv>
  <rv s="16">
    <v>en-US</v>
    <v>cc5qzr</v>
    <v>268435456</v>
    <v>1</v>
    <v>Powered by Refinitiv</v>
    <v>36</v>
    <v>Calamos CEF Inc &amp; Arb (ARCX:CCEF)</v>
    <v>24</v>
    <v>37</v>
    <v>Finance</v>
    <v>25</v>
    <v>29.27</v>
    <v>24.03</v>
    <v>-1.3299999999999999E-2</v>
    <v>0</v>
    <v>-4.772E-4</v>
    <v>0</v>
    <v>USD</v>
    <v>NYSE Arca</v>
    <v>ARCX</v>
    <v>4.0399999999999998E-2</v>
    <v>27.959</v>
    <v>ETF</v>
    <v>45824.840277789066</v>
    <v>27.8567</v>
    <v>15918216.109999999</v>
    <v>Calamos CEF Inc &amp; Arb</v>
    <v>27.959</v>
    <v>27.87</v>
    <v>27.8567</v>
    <v>27.8567</v>
    <v>CCEF</v>
    <v>Calamos CEF Inc &amp; Arb (ARCX:CCEF)</v>
    <v>681</v>
    <v>2353</v>
  </rv>
  <rv s="2">
    <v>219</v>
  </rv>
  <rv s="3">
    <v>https://www.bing.com/financeapi/forcetrigger?t=a1ujp2&amp;q=ARCX%3aHDGE&amp;form=skydnc</v>
    <v>Learn more on Bing</v>
  </rv>
  <rv s="17">
    <v>en-US</v>
    <v>a1ujp2</v>
    <v>268435456</v>
    <v>1</v>
    <v>Powered by Refinitiv</v>
    <v>38</v>
    <v>AdvsrShs Ranger Eqty Br (ARCX:HDGE)</v>
    <v>34</v>
    <v>39</v>
    <v>Finance</v>
    <v>35</v>
    <v>21.32</v>
    <v>15.39</v>
    <v>-1.0394000000000001</v>
    <v>-0.245</v>
    <v>4.0629999999999998E-3</v>
    <v>-1.3999999999999999E-2</v>
    <v>7.0000000000000007E-2</v>
    <v>USD</v>
    <v>NYSE Arca</v>
    <v>ARCX</v>
    <v>3.7999999999999999E-2</v>
    <v>17.36</v>
    <v>ETF</v>
    <v>45824.93571567109</v>
    <v>221</v>
    <v>17.18</v>
    <v>47519307.189999998</v>
    <v>AdvsrShs Ranger Eqty Br</v>
    <v>17.36</v>
    <v>17.5</v>
    <v>17.254999999999999</v>
    <v>17.3</v>
    <v>HDGE</v>
    <v>AdvsrShs Ranger Eqty Br (ARCX:HDGE)</v>
    <v>180331</v>
    <v>66223</v>
  </rv>
  <rv s="2">
    <v>222</v>
  </rv>
  <rv s="3">
    <v>https://www.bing.com/financeapi/forcetrigger?t=a1snw7&amp;q=XNAS%3aFCEF&amp;form=skydnc</v>
    <v>Learn more on Bing</v>
  </rv>
  <rv s="17">
    <v>en-US</v>
    <v>a1snw7</v>
    <v>268435456</v>
    <v>1</v>
    <v>Powered by Refinitiv</v>
    <v>38</v>
    <v>FT VIII:Income Opptys (XNAS:FCEF)</v>
    <v>34</v>
    <v>39</v>
    <v>Finance</v>
    <v>25</v>
    <v>22.64</v>
    <v>18.851700000000001</v>
    <v>0.94910000000000005</v>
    <v>8.3099999999999993E-2</v>
    <v>2.0899999999999998E-2</v>
    <v>3.79E-3</v>
    <v>0.46</v>
    <v>USD</v>
    <v>Nasdaq Stock Market</v>
    <v>XNAS</v>
    <v>3.6699999999999997E-2</v>
    <v>22.06</v>
    <v>ETF</v>
    <v>45824.905520532033</v>
    <v>224</v>
    <v>21.92</v>
    <v>44758742.630000003</v>
    <v>FT VIII:Income Opptys</v>
    <v>22.027999999999999</v>
    <v>21.9269</v>
    <v>22.01</v>
    <v>22.47</v>
    <v>FCEF</v>
    <v>FT VIII:Income Opptys (XNAS:FCEF)</v>
    <v>16605</v>
    <v>8052</v>
  </rv>
  <rv s="2">
    <v>225</v>
  </rv>
  <rv s="3">
    <v>https://www.bing.com/financeapi/forcetrigger?t=a23c1h&amp;q=ARCX%3aSOYB&amp;form=skydnc</v>
    <v>Learn more on Bing</v>
  </rv>
  <rv s="17">
    <v>en-US</v>
    <v>a23c1h</v>
    <v>268435456</v>
    <v>1</v>
    <v>Powered by Refinitiv</v>
    <v>38</v>
    <v>Teucrium:Soybean (ARCX:SOYB)</v>
    <v>34</v>
    <v>39</v>
    <v>Finance</v>
    <v>25</v>
    <v>24.31</v>
    <v>20.2</v>
    <v>0.88829999999999998</v>
    <v>0.09</v>
    <v>-5.3620000000000004E-3</v>
    <v>4.0379999999999999E-3</v>
    <v>-0.12</v>
    <v>USD</v>
    <v>NYSE Arca</v>
    <v>ARCX</v>
    <v>3.56E-2</v>
    <v>22.51</v>
    <v>ETF</v>
    <v>45824.840277812502</v>
    <v>227</v>
    <v>22.26</v>
    <v>25438435.199999999</v>
    <v>Teucrium:Soybean</v>
    <v>22.41</v>
    <v>22.29</v>
    <v>22.38</v>
    <v>22.26</v>
    <v>SOYB</v>
    <v>Teucrium:Soybean (ARCX:SOYB)</v>
    <v>133771</v>
    <v>27539</v>
  </rv>
  <rv s="2">
    <v>228</v>
  </rv>
  <rv s="3">
    <v>https://www.bing.com/financeapi/forcetrigger?t=a1q62w&amp;q=ARCX%3aCORN&amp;form=skydnc</v>
    <v>Learn more on Bing</v>
  </rv>
  <rv s="17">
    <v>en-US</v>
    <v>a1q62w</v>
    <v>268435456</v>
    <v>1</v>
    <v>Powered by Refinitiv</v>
    <v>38</v>
    <v>Teucrium:Corn (ARCX:CORN)</v>
    <v>34</v>
    <v>39</v>
    <v>Finance</v>
    <v>25</v>
    <v>20.69</v>
    <v>17.021000000000001</v>
    <v>0.84</v>
    <v>-0.3</v>
    <v>8.8449999999999987E-3</v>
    <v>-1.6313000000000001E-2</v>
    <v>0.16</v>
    <v>USD</v>
    <v>NYSE Arca</v>
    <v>ARCX</v>
    <v>3.27E-2</v>
    <v>18.239999999999998</v>
    <v>ETF</v>
    <v>45824.902708390626</v>
    <v>230</v>
    <v>18.059999999999999</v>
    <v>48890412.310000002</v>
    <v>Teucrium:Corn</v>
    <v>18.23</v>
    <v>18.39</v>
    <v>18.09</v>
    <v>18.25</v>
    <v>CORN</v>
    <v>Teucrium:Corn (ARCX:CORN)</v>
    <v>62683</v>
    <v>56653</v>
  </rv>
  <rv s="2">
    <v>231</v>
  </rv>
  <rv s="3">
    <v>https://www.bing.com/financeapi/forcetrigger?t=a26f4c&amp;q=ARCX%3aYYY&amp;form=skydnc</v>
    <v>Learn more on Bing</v>
  </rv>
  <rv s="17">
    <v>en-US</v>
    <v>a26f4c</v>
    <v>268435456</v>
    <v>1</v>
    <v>Powered by Refinitiv</v>
    <v>38</v>
    <v>Amplify High Income (ARCX:YYY)</v>
    <v>34</v>
    <v>39</v>
    <v>Finance</v>
    <v>25</v>
    <v>12.4</v>
    <v>9.8719999999999999</v>
    <v>0.95920000000000005</v>
    <v>0.03</v>
    <v>0</v>
    <v>2.5859999999999998E-3</v>
    <v>0</v>
    <v>USD</v>
    <v>NYSE Arca</v>
    <v>ARCX</v>
    <v>3.2500000000000001E-2</v>
    <v>11.67</v>
    <v>ETF</v>
    <v>45824.912492707816</v>
    <v>233</v>
    <v>11.6</v>
    <v>550184235.49000001</v>
    <v>Amplify High Income</v>
    <v>11.6</v>
    <v>11.6</v>
    <v>11.63</v>
    <v>11.63</v>
    <v>YYY</v>
    <v>Amplify High Income (ARCX:YYY)</v>
    <v>222378</v>
    <v>218628</v>
  </rv>
  <rv s="2">
    <v>234</v>
  </rv>
  <rv s="3">
    <v>https://www.bing.com/financeapi/forcetrigger?t=a25sbh&amp;q=ARCX%3aWEAT&amp;form=skydnc</v>
    <v>Learn more on Bing</v>
  </rv>
  <rv s="17">
    <v>en-US</v>
    <v>a25sbh</v>
    <v>268435456</v>
    <v>1</v>
    <v>Powered by Refinitiv</v>
    <v>38</v>
    <v>Teucrium:Wheat (ARCX:WEAT)</v>
    <v>34</v>
    <v>39</v>
    <v>Finance</v>
    <v>25</v>
    <v>5.63</v>
    <v>4.33</v>
    <v>1.1868000000000001</v>
    <v>-0.06</v>
    <v>2.1930000000000001E-3</v>
    <v>-1.2987E-2</v>
    <v>0.01</v>
    <v>USD</v>
    <v>NYSE Arca</v>
    <v>ARCX</v>
    <v>3.2000000000000001E-2</v>
    <v>4.59</v>
    <v>ETF</v>
    <v>45824.914916666406</v>
    <v>236</v>
    <v>4.5244999999999997</v>
    <v>119582707.84999999</v>
    <v>Teucrium:Wheat</v>
    <v>4.59</v>
    <v>4.62</v>
    <v>4.5599999999999996</v>
    <v>4.57</v>
    <v>WEAT</v>
    <v>Teucrium:Wheat (ARCX:WEAT)</v>
    <v>524368</v>
    <v>731519</v>
  </rv>
  <rv s="2">
    <v>237</v>
  </rv>
  <rv s="3">
    <v>https://www.bing.com/financeapi/forcetrigger?t=c4q7u2&amp;q=ARCX%3aICAP&amp;form=skydnc</v>
    <v>Learn more on Bing</v>
  </rv>
  <rv s="17">
    <v>en-US</v>
    <v>c4q7u2</v>
    <v>268435456</v>
    <v>1</v>
    <v>Powered by Refinitiv</v>
    <v>38</v>
    <v>Infras Cap Eqty Inc (ARCX:ICAP)</v>
    <v>34</v>
    <v>39</v>
    <v>Finance</v>
    <v>25</v>
    <v>28.45</v>
    <v>21.25</v>
    <v>1.0961000000000001</v>
    <v>0.19819999999999999</v>
    <v>0</v>
    <v>7.8300000000000002E-3</v>
    <v>0</v>
    <v>USD</v>
    <v>NYSE Arca</v>
    <v>ARCX</v>
    <v>3.1899999999999998E-2</v>
    <v>25.723500000000001</v>
    <v>ETF</v>
    <v>45824.840277812502</v>
    <v>239</v>
    <v>25.22</v>
    <v>59445834.020000003</v>
    <v>Infras Cap Eqty Inc</v>
    <v>25.22</v>
    <v>25.311800000000002</v>
    <v>25.51</v>
    <v>25.51</v>
    <v>ICAP</v>
    <v>Infras Cap Eqty Inc (ARCX:ICAP)</v>
    <v>5722</v>
    <v>8069</v>
  </rv>
  <rv s="2">
    <v>240</v>
  </rv>
  <rv s="3">
    <v>https://www.bing.com/financeapi/forcetrigger?t=a1zk52&amp;q=ARCX%3aPCEF&amp;form=skydnc</v>
    <v>Learn more on Bing</v>
  </rv>
  <rv s="17">
    <v>en-US</v>
    <v>a1zk52</v>
    <v>268435456</v>
    <v>1</v>
    <v>Powered by Refinitiv</v>
    <v>38</v>
    <v>Invesco CEF Income (ARCX:PCEF)</v>
    <v>34</v>
    <v>39</v>
    <v>Finance</v>
    <v>25</v>
    <v>19.95</v>
    <v>16.3508</v>
    <v>0.93479999999999996</v>
    <v>4.3999999999999997E-2</v>
    <v>0</v>
    <v>2.284E-3</v>
    <v>0</v>
    <v>USD</v>
    <v>NYSE Arca</v>
    <v>ARCX</v>
    <v>3.0699999999999998E-2</v>
    <v>19.36</v>
    <v>ETF</v>
    <v>45824.840277812502</v>
    <v>242</v>
    <v>19.28</v>
    <v>796940953.66999996</v>
    <v>Invesco CEF Income</v>
    <v>19.3</v>
    <v>19.265999999999998</v>
    <v>19.309999999999999</v>
    <v>19.309999999999999</v>
    <v>PCEF</v>
    <v>Invesco CEF Income (ARCX:PCEF)</v>
    <v>93328</v>
    <v>122795</v>
  </rv>
  <rv s="2">
    <v>243</v>
  </rv>
  <rv s="3">
    <v>https://www.bing.com/financeapi/forcetrigger?t=a1nhim&amp;q=ARCX%3aAMZA&amp;form=skydnc</v>
    <v>Learn more on Bing</v>
  </rv>
  <rv s="17">
    <v>en-US</v>
    <v>a1nhim</v>
    <v>268435456</v>
    <v>1</v>
    <v>Powered by Refinitiv</v>
    <v>38</v>
    <v>ETFis:InfraCap MLP (ARCX:AMZA)</v>
    <v>34</v>
    <v>39</v>
    <v>Finance</v>
    <v>25</v>
    <v>48.98</v>
    <v>37.18</v>
    <v>1.1005</v>
    <v>-0.51080000000000003</v>
    <v>3.2926000000000004E-2</v>
    <v>-1.1672E-2</v>
    <v>1.4240999999999999</v>
    <v>USD</v>
    <v>NYSE Arca</v>
    <v>ARCX</v>
    <v>2.75E-2</v>
    <v>44.0702</v>
    <v>ETF</v>
    <v>45824.918008390625</v>
    <v>245</v>
    <v>43.1</v>
    <v>396990340.58999997</v>
    <v>ETFis:InfraCap MLP</v>
    <v>43.78</v>
    <v>43.761699999999998</v>
    <v>43.250900000000001</v>
    <v>44.674999999999997</v>
    <v>AMZA</v>
    <v>ETFis:InfraCap MLP (ARCX:AMZA)</v>
    <v>20758</v>
    <v>30496</v>
  </rv>
  <rv s="2">
    <v>246</v>
  </rv>
  <rv s="3">
    <v>https://www.bing.com/financeapi/forcetrigger?t=bwt9fr&amp;q=ARCX%3aCBLS&amp;form=skydnc</v>
    <v>Learn more on Bing</v>
  </rv>
  <rv s="17">
    <v>en-US</v>
    <v>bwt9fr</v>
    <v>268435456</v>
    <v>1</v>
    <v>Powered by Refinitiv</v>
    <v>38</v>
    <v>EST:Clough Hedged Equity (ARCX:CBLS)</v>
    <v>34</v>
    <v>39</v>
    <v>Finance</v>
    <v>25</v>
    <v>28.83</v>
    <v>24.146899999999999</v>
    <v>0.49530000000000002</v>
    <v>7.2999999999999995E-2</v>
    <v>0</v>
    <v>2.5800000000000003E-3</v>
    <v>0</v>
    <v>USD</v>
    <v>NYSE Arca</v>
    <v>ARCX</v>
    <v>2.5899999999999999E-2</v>
    <v>28.43</v>
    <v>ETF</v>
    <v>45824.840277812502</v>
    <v>248</v>
    <v>28.35</v>
    <v>42597654.799999997</v>
    <v>EST:Clough Hedged Equity</v>
    <v>28.35</v>
    <v>28.3</v>
    <v>28.373000000000001</v>
    <v>28.373000000000001</v>
    <v>CBLS</v>
    <v>EST:Clough Hedged Equity (ARCX:CBLS)</v>
    <v>28133</v>
    <v>11329</v>
  </rv>
  <rv s="2">
    <v>249</v>
  </rv>
  <rv s="16">
    <v>en-US</v>
    <v>c8smqh</v>
    <v>268435456</v>
    <v>1</v>
    <v>Powered by Refinitiv</v>
    <v>36</v>
    <v>Simplify:Propel Opps (ARCX:SURI)</v>
    <v>24</v>
    <v>37</v>
    <v>Finance</v>
    <v>25</v>
    <v>27.52</v>
    <v>12.708600000000001</v>
    <v>1.04E-2</v>
    <v>1.5671999999999998E-2</v>
    <v>6.4060000000000007E-4</v>
    <v>0.25459999999999999</v>
    <v>USD</v>
    <v>NYSE Arca</v>
    <v>ARCX</v>
    <v>2.5399999999999999E-2</v>
    <v>16.29</v>
    <v>ETF</v>
    <v>45824.915633981247</v>
    <v>16.172999999999998</v>
    <v>63516592.200000003</v>
    <v>Simplify:Propel Opps</v>
    <v>16.29</v>
    <v>16.234999999999999</v>
    <v>16.2454</v>
    <v>16.5</v>
    <v>SURI</v>
    <v>Simplify:Propel Opps (ARCX:SURI)</v>
    <v>3505</v>
    <v>1194</v>
  </rv>
  <rv s="2">
    <v>251</v>
  </rv>
  <rv s="3">
    <v>https://www.bing.com/financeapi/forcetrigger?t=bxa11h&amp;q=ARCX%3aSDEF&amp;form=skydnc</v>
    <v>Learn more on Bing</v>
  </rv>
  <rv s="17">
    <v>en-US</v>
    <v>bxa11h</v>
    <v>268435456</v>
    <v>1</v>
    <v>Powered by Refinitiv</v>
    <v>38</v>
    <v>Tidal:Sound Enh Fxd Inc (XNYS:FXED)</v>
    <v>34</v>
    <v>39</v>
    <v>Finance</v>
    <v>25</v>
    <v>19.57</v>
    <v>16.850000000000001</v>
    <v>1.3554999999999999</v>
    <v>-2.4E-2</v>
    <v>0</v>
    <v>-1.346E-3</v>
    <v>0</v>
    <v>USD</v>
    <v>New York Stock Exchange</v>
    <v>XNYS</v>
    <v>2.5099999999999997E-2</v>
    <v>17.908799999999999</v>
    <v>ETF</v>
    <v>45824.84027780078</v>
    <v>253</v>
    <v>17.75</v>
    <v>40198802.390000001</v>
    <v>Tidal:Sound Enh Fxd Inc</v>
    <v>17.907499999999999</v>
    <v>17.828700000000001</v>
    <v>17.8047</v>
    <v>17.8047</v>
    <v>FXED</v>
    <v>Tidal:Sound Enh Fxd Inc (XNYS:FXED)</v>
    <v>8537</v>
    <v>9784</v>
  </rv>
  <rv s="2">
    <v>254</v>
  </rv>
  <rv s="3">
    <v>https://www.bing.com/financeapi/forcetrigger?t=b117dm&amp;q=ARCX%3aPFFA&amp;form=skydnc</v>
    <v>Learn more on Bing</v>
  </rv>
  <rv s="17">
    <v>en-US</v>
    <v>b117dm</v>
    <v>268435456</v>
    <v>1</v>
    <v>Powered by Refinitiv</v>
    <v>38</v>
    <v>ETFis:Virtus InfCp US PS (ARCX:PFFA)</v>
    <v>34</v>
    <v>39</v>
    <v>Finance</v>
    <v>25</v>
    <v>23.237200000000001</v>
    <v>19.2</v>
    <v>1.5882000000000001</v>
    <v>0.08</v>
    <v>2.4099999999999998E-3</v>
    <v>3.8700000000000002E-3</v>
    <v>0.05</v>
    <v>USD</v>
    <v>NYSE Arca</v>
    <v>ARCX</v>
    <v>2.4799999999999999E-2</v>
    <v>20.85</v>
    <v>ETF</v>
    <v>45824.924135080466</v>
    <v>256</v>
    <v>20.73</v>
    <v>1505617657.99</v>
    <v>ETFis:Virtus InfCp US PS</v>
    <v>20.73</v>
    <v>20.67</v>
    <v>20.75</v>
    <v>20.8</v>
    <v>PFFA</v>
    <v>ETFis:Virtus InfCp US PS (ARCX:PFFA)</v>
    <v>305366</v>
    <v>517810</v>
  </rv>
  <rv s="2">
    <v>257</v>
  </rv>
  <rv s="3">
    <v>https://www.bing.com/financeapi/forcetrigger?t=c5o9nm&amp;q=BATS%3aUVIX&amp;form=skydnc</v>
    <v>Learn more on Bing</v>
  </rv>
  <rv s="17">
    <v>en-US</v>
    <v>c5o9nm</v>
    <v>268435456</v>
    <v>1</v>
    <v>Powered by Refinitiv</v>
    <v>38</v>
    <v>VS:2x Long VIX Futures (BATS:UVIX)</v>
    <v>34</v>
    <v>39</v>
    <v>Finance</v>
    <v>35</v>
    <v>199.7</v>
    <v>23.63</v>
    <v>-4.1529999999999996</v>
    <v>-4.2649999999999997</v>
    <v>7.3080000000000003E-3</v>
    <v>-0.140852</v>
    <v>0.19</v>
    <v>USD</v>
    <v>CBOE BZX Exchange</v>
    <v>BATS</v>
    <v>2.3599999999999999E-2</v>
    <v>27.8</v>
    <v>ETF</v>
    <v>45824.940884397656</v>
    <v>259</v>
    <v>25.5</v>
    <v>379943103.31</v>
    <v>VS:2x Long VIX Futures</v>
    <v>27.8</v>
    <v>30.28</v>
    <v>26.015000000000001</v>
    <v>26.19</v>
    <v>UVIX</v>
    <v>VS:2x Long VIX Futures (BATS:UVIX)</v>
    <v>14927651</v>
    <v>10573902</v>
  </rv>
  <rv s="2">
    <v>260</v>
  </rv>
  <rv s="3">
    <v>https://www.bing.com/financeapi/forcetrigger?t=bx3vnm&amp;q=XNAS%3aSPCX&amp;form=skydnc</v>
    <v>Learn more on Bing</v>
  </rv>
  <rv s="17">
    <v>en-US</v>
    <v>bx3vnm</v>
    <v>268435456</v>
    <v>1</v>
    <v>Powered by Refinitiv</v>
    <v>38</v>
    <v>SPAC and New Issue (XNAS:SPCX)</v>
    <v>34</v>
    <v>39</v>
    <v>Finance</v>
    <v>25</v>
    <v>25.99</v>
    <v>22.4</v>
    <v>0.1074</v>
    <v>0.2278</v>
    <v>0</v>
    <v>8.8749999999999992E-3</v>
    <v>0</v>
    <v>USD</v>
    <v>Nasdaq Stock Market</v>
    <v>XNAS</v>
    <v>2.3099999999999999E-2</v>
    <v>25.895</v>
    <v>ETF</v>
    <v>45824.843750265623</v>
    <v>262</v>
    <v>25.74</v>
    <v>8830754.4000000004</v>
    <v>SPAC and New Issue</v>
    <v>25.74</v>
    <v>25.667200000000001</v>
    <v>25.895</v>
    <v>25.895</v>
    <v>SPCX</v>
    <v>SPAC and New Issue (XNAS:SPCX)</v>
    <v>1970</v>
    <v>2647</v>
  </rv>
  <rv s="2">
    <v>263</v>
  </rv>
  <rv s="16">
    <v>en-US</v>
    <v>cd6927</v>
    <v>268435456</v>
    <v>1</v>
    <v>Powered by Refinitiv</v>
    <v>36</v>
    <v>Anydrus Advantage (BATS:NDOW)</v>
    <v>24</v>
    <v>37</v>
    <v>Finance</v>
    <v>17</v>
    <v>25.614000000000001</v>
    <v>22.774899999999999</v>
    <v>0.2</v>
    <v>0</v>
    <v>7.8859999999999989E-3</v>
    <v>0</v>
    <v>USD</v>
    <v>CBOE BZX Exchange</v>
    <v>BATS</v>
    <v>2.1000000000000001E-2</v>
    <v>25.614000000000001</v>
    <v>ETF</v>
    <v>45824.840325335157</v>
    <v>25.56</v>
    <v>43302642.899999999</v>
    <v>Anydrus Advantage</v>
    <v>25.614000000000001</v>
    <v>25.36</v>
    <v>25.56</v>
    <v>25.56</v>
    <v>NDOW</v>
    <v>Anydrus Advantage (BATS:NDOW)</v>
    <v>1870</v>
    <v>12240</v>
  </rv>
  <rv s="2">
    <v>265</v>
  </rv>
  <rv s="16">
    <v>en-US</v>
    <v>cac55r</v>
    <v>268435456</v>
    <v>1</v>
    <v>Powered by Refinitiv</v>
    <v>36</v>
    <v>Blueprint Chesapeake MAT (ARCX:TFPN)</v>
    <v>24</v>
    <v>37</v>
    <v>Finance</v>
    <v>25</v>
    <v>26.14</v>
    <v>20.32</v>
    <v>0.33</v>
    <v>0</v>
    <v>1.4811000000000001E-2</v>
    <v>0</v>
    <v>USD</v>
    <v>NYSE Arca</v>
    <v>ARCX</v>
    <v>2.06E-2</v>
    <v>22.61</v>
    <v>ETF</v>
    <v>45824.84027780078</v>
    <v>22.42</v>
    <v>113671509.01000001</v>
    <v>Blueprint Chesapeake MAT</v>
    <v>22.53</v>
    <v>22.28</v>
    <v>22.61</v>
    <v>22.61</v>
    <v>TFPN</v>
    <v>Blueprint Chesapeake MAT (ARCX:TFPN)</v>
    <v>4464</v>
    <v>11302</v>
  </rv>
  <rv s="2">
    <v>267</v>
  </rv>
  <rv s="3">
    <v>https://www.bing.com/financeapi/forcetrigger?t=a268tc&amp;q=BATS%3aXMPT&amp;form=skydnc</v>
    <v>Learn more on Bing</v>
  </rv>
  <rv s="17">
    <v>en-US</v>
    <v>a268tc</v>
    <v>268435456</v>
    <v>1</v>
    <v>Powered by Refinitiv</v>
    <v>38</v>
    <v>VanEck:CEF Muni Inc (BATS:XMPT)</v>
    <v>34</v>
    <v>39</v>
    <v>Finance</v>
    <v>17</v>
    <v>23.206499999999998</v>
    <v>19.73</v>
    <v>1.8318000000000001</v>
    <v>0.02</v>
    <v>0</v>
    <v>9.6250000000000003E-4</v>
    <v>0</v>
    <v>USD</v>
    <v>CBOE BZX Exchange</v>
    <v>BATS</v>
    <v>1.9799999999999998E-2</v>
    <v>20.85</v>
    <v>ETF</v>
    <v>45824.840350207814</v>
    <v>269</v>
    <v>20.77</v>
    <v>167258581.81999999</v>
    <v>VanEck:CEF Muni Inc</v>
    <v>20.805</v>
    <v>20.78</v>
    <v>20.8</v>
    <v>20.8</v>
    <v>XMPT</v>
    <v>VanEck:CEF Muni Inc (BATS:XMPT)</v>
    <v>38079</v>
    <v>52364</v>
  </rv>
  <rv s="2">
    <v>270</v>
  </rv>
  <rv s="16">
    <v>en-US</v>
    <v>cbpear</v>
    <v>268435456</v>
    <v>1</v>
    <v>Powered by Refinitiv</v>
    <v>36</v>
    <v>Harbor Long-Short Eqty (ARCX:LSEQ)</v>
    <v>24</v>
    <v>37</v>
    <v>Finance</v>
    <v>25</v>
    <v>30.25</v>
    <v>26.2148</v>
    <v>0.3831</v>
    <v>3.6800000000000001E-3</v>
    <v>1.4055999999999999E-2</v>
    <v>0.1017</v>
    <v>USD</v>
    <v>NYSE Arca</v>
    <v>ARCX</v>
    <v>1.9799999999999998E-2</v>
    <v>27.74</v>
    <v>ETF</v>
    <v>45824.84027780078</v>
    <v>27.53</v>
    <v>20232722.699999999</v>
    <v>Harbor Long-Short Eqty</v>
    <v>27.54</v>
    <v>27.255199999999999</v>
    <v>27.638300000000001</v>
    <v>27.74</v>
    <v>LSEQ</v>
    <v>Harbor Long-Short Eqty (ARCX:LSEQ)</v>
    <v>2422</v>
    <v>545</v>
  </rv>
  <rv s="2">
    <v>272</v>
  </rv>
  <rv s="16">
    <v>en-US</v>
    <v>cbtam7</v>
    <v>268435456</v>
    <v>1</v>
    <v>Powered by Refinitiv</v>
    <v>36</v>
    <v>Infras Cap Sm Cp Inc (ARCX:SCAP)</v>
    <v>24</v>
    <v>37</v>
    <v>Finance</v>
    <v>25</v>
    <v>38.86</v>
    <v>27.5</v>
    <v>0.31590000000000001</v>
    <v>0</v>
    <v>9.725000000000001E-3</v>
    <v>0</v>
    <v>USD</v>
    <v>NYSE Arca</v>
    <v>ARCX</v>
    <v>1.9599999999999999E-2</v>
    <v>32.954999999999998</v>
    <v>ETF</v>
    <v>45824.84027780078</v>
    <v>32.799900000000001</v>
    <v>13433238.470000001</v>
    <v>Infras Cap Sm Cp Inc</v>
    <v>32.954999999999998</v>
    <v>32.484000000000002</v>
    <v>32.799900000000001</v>
    <v>32.799900000000001</v>
    <v>SCAP</v>
    <v>Infras Cap Sm Cp Inc (ARCX:SCAP)</v>
    <v>1763</v>
    <v>1600</v>
  </rv>
  <rv s="2">
    <v>274</v>
  </rv>
  <rv s="3">
    <v>https://www.bing.com/financeapi/forcetrigger?t=a255p2&amp;q=BATS%3aUVXY&amp;form=skydnc</v>
    <v>Learn more on Bing</v>
  </rv>
  <rv s="17">
    <v>en-US</v>
    <v>a255p2</v>
    <v>268435456</v>
    <v>1</v>
    <v>Powered by Refinitiv</v>
    <v>38</v>
    <v>ProShs II:UltVIX STF (BATS:UVXY)</v>
    <v>34</v>
    <v>39</v>
    <v>Finance</v>
    <v>35</v>
    <v>65.87</v>
    <v>17.265000000000001</v>
    <v>-3.1371000000000002</v>
    <v>-2.4500000000000002</v>
    <v>6.2529999999999999E-3</v>
    <v>-0.10551199999999999</v>
    <v>0.13</v>
    <v>USD</v>
    <v>CBOE BZX Exchange</v>
    <v>BATS</v>
    <v>1.8600000000000002E-2</v>
    <v>21.8687</v>
    <v>ETF</v>
    <v>45824.94090494141</v>
    <v>276</v>
    <v>20.51</v>
    <v>373877453.54000002</v>
    <v>ProShs II:UltVIX STF</v>
    <v>21.84</v>
    <v>23.22</v>
    <v>20.77</v>
    <v>20.92</v>
    <v>UVXY</v>
    <v>ProShs II:UltVIX STF (BATS:UVXY)</v>
    <v>22023538</v>
    <v>16755756</v>
  </rv>
  <rv s="2">
    <v>277</v>
  </rv>
  <rv s="16">
    <v>en-US</v>
    <v>cch73m</v>
    <v>268435456</v>
    <v>1</v>
    <v>Powered by Refinitiv</v>
    <v>36</v>
    <v>CoinShares Val BTC FLS (XNAS:BTFX)</v>
    <v>24</v>
    <v>37</v>
    <v>Finance</v>
    <v>35</v>
    <v>72.525099999999995</v>
    <v>16.340199999999999</v>
    <v>3.3437000000000001</v>
    <v>8.7419999999999998E-3</v>
    <v>6.5382999999999997E-2</v>
    <v>0.4763</v>
    <v>USD</v>
    <v>Nasdaq Stock Market</v>
    <v>XNAS</v>
    <v>1.8600000000000002E-2</v>
    <v>54.65</v>
    <v>ETF</v>
    <v>45824.937645555467</v>
    <v>52.542099999999998</v>
    <v>17119083.739999998</v>
    <v>CoinShares Val BTC FLS</v>
    <v>52.542099999999998</v>
    <v>51.14</v>
    <v>54.483699999999999</v>
    <v>54.96</v>
    <v>BTFX</v>
    <v>CoinShares Val BTC FLS (XNAS:BTFX)</v>
    <v>3643</v>
    <v>6270</v>
  </rv>
  <rv s="2">
    <v>279</v>
  </rv>
  <rv s="16">
    <v>en-US</v>
    <v>ca56k2</v>
    <v>268435456</v>
    <v>1</v>
    <v>Powered by Refinitiv</v>
    <v>36</v>
    <v>VST:2x Bitcoin Strategy (BATS:BITX)</v>
    <v>24</v>
    <v>37</v>
    <v>Finance</v>
    <v>35</v>
    <v>72.8</v>
    <v>18.95</v>
    <v>3.57</v>
    <v>-1.941E-3</v>
    <v>6.7781000000000008E-2</v>
    <v>-0.10920000000000001</v>
    <v>USD</v>
    <v>CBOE BZX Exchange</v>
    <v>BATS</v>
    <v>1.8500000000000003E-2</v>
    <v>56.47</v>
    <v>ETF</v>
    <v>45824.940990103903</v>
    <v>53.98</v>
    <v>2846573874.6300001</v>
    <v>VST:2x Bitcoin Strategy</v>
    <v>54.21</v>
    <v>52.67</v>
    <v>56.24</v>
    <v>56.140799999999999</v>
    <v>BITX</v>
    <v>VST:2x Bitcoin Strategy (BATS:BITX)</v>
    <v>5994364</v>
    <v>8646238</v>
  </rv>
  <rv s="2">
    <v>281</v>
  </rv>
  <rv s="3">
    <v>https://www.bing.com/financeapi/forcetrigger?t=a1rfmw&amp;q=XNAS%3aDWAT&amp;form=skydnc</v>
    <v>Learn more on Bing</v>
  </rv>
  <rv s="17">
    <v>en-US</v>
    <v>a1rfmw</v>
    <v>268435456</v>
    <v>1</v>
    <v>Powered by Refinitiv</v>
    <v>38</v>
    <v>Arrow DWA Tct:Macro (BATS:DWAT)</v>
    <v>34</v>
    <v>39</v>
    <v>Finance</v>
    <v>17</v>
    <v>12.3</v>
    <v>10.264900000000001</v>
    <v>0.79410000000000003</v>
    <v>5.0000000000000001E-4</v>
    <v>0</v>
    <v>4.1009999999999995E-5</v>
    <v>0</v>
    <v>USD</v>
    <v>CBOE BZX Exchange</v>
    <v>BATS</v>
    <v>1.83E-2</v>
    <v>12.26</v>
    <v>ETF</v>
    <v>45824.840295358597</v>
    <v>283</v>
    <v>12.193199999999999</v>
    <v>2414495.2599999998</v>
    <v>Arrow DWA Tct:Macro</v>
    <v>12.26</v>
    <v>12.1927</v>
    <v>12.193199999999999</v>
    <v>12.193199999999999</v>
    <v>DWAT</v>
    <v>Arrow DWA Tct:Macro (BATS:DWAT)</v>
    <v>581</v>
    <v>461</v>
  </rv>
  <rv s="2">
    <v>284</v>
  </rv>
  <rv s="16">
    <v>en-US</v>
    <v>cfdaxm</v>
    <v>268435456</v>
    <v>1</v>
    <v>Powered by Refinitiv</v>
    <v>36</v>
    <v>EA:Efficient Mrkt Prt Pl (ARCX:EMPB)</v>
    <v>24</v>
    <v>37</v>
    <v>Finance</v>
    <v>25</v>
    <v>27.9</v>
    <v>24.414999999999999</v>
    <v>0.2014</v>
    <v>-1.2640000000000001E-3</v>
    <v>7.3240000000000006E-3</v>
    <v>-3.5000000000000003E-2</v>
    <v>USD</v>
    <v>NYSE Arca</v>
    <v>ARCX</v>
    <v>1.8200000000000001E-2</v>
    <v>27.9</v>
    <v>ETF</v>
    <v>45824.840277789066</v>
    <v>27.7</v>
    <v>9773997.3900000006</v>
    <v>EA:Efficient Mrkt Prt Pl</v>
    <v>27.84</v>
    <v>27.4986</v>
    <v>27.7</v>
    <v>27.664999999999999</v>
    <v>EMPB</v>
    <v>EA:Efficient Mrkt Prt Pl (ARCX:EMPB)</v>
    <v>1963</v>
    <v>3164</v>
  </rv>
  <rv s="2">
    <v>286</v>
  </rv>
  <rv s="3">
    <v>https://www.bing.com/financeapi/forcetrigger?t=a1wlur&amp;q=ARCX%3aKOLD&amp;form=skydnc</v>
    <v>Learn more on Bing</v>
  </rv>
  <rv s="17">
    <v>en-US</v>
    <v>a1wlur</v>
    <v>268435456</v>
    <v>1</v>
    <v>Powered by Refinitiv</v>
    <v>38</v>
    <v>ProShs II:UlS Blm Nat Gs (ARCX:KOLD)</v>
    <v>34</v>
    <v>39</v>
    <v>Finance</v>
    <v>35</v>
    <v>85.2</v>
    <v>16.203800000000001</v>
    <v>-6.0411999999999999</v>
    <v>-1.76</v>
    <v>5.4300000000000008E-3</v>
    <v>-7.3826000000000003E-2</v>
    <v>0.12</v>
    <v>USD</v>
    <v>NYSE Arca</v>
    <v>ARCX</v>
    <v>1.8200000000000001E-2</v>
    <v>23.45</v>
    <v>ETF</v>
    <v>45824.940736307813</v>
    <v>288</v>
    <v>21.92</v>
    <v>356833687.07999998</v>
    <v>ProShs II:UlS Blm Nat Gs</v>
    <v>22.67</v>
    <v>23.84</v>
    <v>22.08</v>
    <v>22.22</v>
    <v>KOLD</v>
    <v>ProShs II:UlS Blm Nat Gs (ARCX:KOLD)</v>
    <v>7085626</v>
    <v>6658509</v>
  </rv>
  <rv s="2">
    <v>289</v>
  </rv>
  <rv s="3">
    <v>https://www.bing.com/financeapi/forcetrigger?t=a21ch7&amp;q=ARCX%3aPSP&amp;form=skydnc</v>
    <v>Learn more on Bing</v>
  </rv>
  <rv s="17">
    <v>en-US</v>
    <v>a21ch7</v>
    <v>268435456</v>
    <v>1</v>
    <v>Powered by Refinitiv</v>
    <v>38</v>
    <v>Invesco Gl Lst Pr Eq (ARCX:PSP)</v>
    <v>34</v>
    <v>39</v>
    <v>Finance</v>
    <v>25</v>
    <v>72.14</v>
    <v>53.6</v>
    <v>1.1229</v>
    <v>0.47</v>
    <v>-3.0076000000000002E-2</v>
    <v>7.0830000000000008E-3</v>
    <v>-2.0099999999999998</v>
    <v>USD</v>
    <v>NYSE Arca</v>
    <v>ARCX</v>
    <v>1.7899999999999999E-2</v>
    <v>67.61</v>
    <v>ETF</v>
    <v>45824.840277789066</v>
    <v>291</v>
    <v>66.7</v>
    <v>258056320.34</v>
    <v>Invesco Gl Lst Pr Eq</v>
    <v>67.17</v>
    <v>66.36</v>
    <v>66.83</v>
    <v>64.819999999999993</v>
    <v>PSP</v>
    <v>Invesco Gl Lst Pr Eq (ARCX:PSP)</v>
    <v>24411</v>
    <v>25340</v>
  </rv>
  <rv s="2">
    <v>292</v>
  </rv>
  <rv s="3">
    <v>https://www.bing.com/financeapi/forcetrigger?t=bto1k2&amp;q=ARCX%3aMARB&amp;form=skydnc</v>
    <v>Learn more on Bing</v>
  </rv>
  <rv s="17">
    <v>en-US</v>
    <v>bto1k2</v>
    <v>268435456</v>
    <v>1</v>
    <v>Powered by Refinitiv</v>
    <v>38</v>
    <v>FT III:Merger Arbitrage (ARCX:MARB)</v>
    <v>34</v>
    <v>39</v>
    <v>Finance</v>
    <v>25</v>
    <v>20.68</v>
    <v>19.07</v>
    <v>7.0300000000000001E-2</v>
    <v>5.1999999999999998E-2</v>
    <v>0</v>
    <v>2.5690000000000001E-3</v>
    <v>0</v>
    <v>USD</v>
    <v>NYSE Arca</v>
    <v>ARCX</v>
    <v>1.7399999999999999E-2</v>
    <v>20.56</v>
    <v>ETF</v>
    <v>45824.840277812502</v>
    <v>294</v>
    <v>20.29</v>
    <v>33420971.52</v>
    <v>FT III:Merger Arbitrage</v>
    <v>20.56</v>
    <v>20.238</v>
    <v>20.29</v>
    <v>20.29</v>
    <v>MARB</v>
    <v>FT III:Merger Arbitrage (ARCX:MARB)</v>
    <v>3593</v>
    <v>7343</v>
  </rv>
  <rv s="2">
    <v>295</v>
  </rv>
  <rv s="3">
    <v>https://www.bing.com/financeapi/forcetrigger?t=bvignm&amp;q=BATS%3aADFI&amp;form=skydnc</v>
    <v>Learn more on Bing</v>
  </rv>
  <rv s="17">
    <v>en-US</v>
    <v>bvignm</v>
    <v>268435456</v>
    <v>1</v>
    <v>Powered by Refinitiv</v>
    <v>38</v>
    <v>Anfield Dynamic Fxd Inc (BATS:ADFI)</v>
    <v>34</v>
    <v>39</v>
    <v>Finance</v>
    <v>17</v>
    <v>9.3000000000000007</v>
    <v>7.94</v>
    <v>0.78969999999999996</v>
    <v>7.2800000000000004E-2</v>
    <v>1.7689E-2</v>
    <v>8.659E-3</v>
    <v>0.15</v>
    <v>USD</v>
    <v>CBOE BZX Exchange</v>
    <v>BATS</v>
    <v>1.7100000000000001E-2</v>
    <v>8.5</v>
    <v>ETF</v>
    <v>45824.846536435158</v>
    <v>297</v>
    <v>8.42</v>
    <v>46905652.450000003</v>
    <v>Anfield Dynamic Fxd Inc</v>
    <v>8.42</v>
    <v>8.4071999999999996</v>
    <v>8.48</v>
    <v>8.6300000000000008</v>
    <v>ADFI</v>
    <v>Anfield Dynamic Fxd Inc (BATS:ADFI)</v>
    <v>26372</v>
    <v>14140</v>
  </rv>
  <rv s="2">
    <v>298</v>
  </rv>
  <rv s="16">
    <v>en-US</v>
    <v>c9zc6h</v>
    <v>268435456</v>
    <v>1</v>
    <v>Powered by Refinitiv</v>
    <v>36</v>
    <v>LHA Risk-Managed Income (BATS:RMIF)</v>
    <v>24</v>
    <v>37</v>
    <v>Finance</v>
    <v>17</v>
    <v>25.46</v>
    <v>23.57</v>
    <v>3.5000000000000003E-2</v>
    <v>0</v>
    <v>1.4139999999999999E-3</v>
    <v>0</v>
    <v>USD</v>
    <v>CBOE BZX Exchange</v>
    <v>BATS</v>
    <v>1.6799999999999999E-2</v>
    <v>24.785</v>
    <v>ETF</v>
    <v>45824.840336932815</v>
    <v>24.785</v>
    <v>35224182.299999997</v>
    <v>LHA Risk-Managed Income</v>
    <v>24.785</v>
    <v>24.75</v>
    <v>24.785</v>
    <v>24.785</v>
    <v>RMIF</v>
    <v>LHA Risk-Managed Income (BATS:RMIF)</v>
    <v>92</v>
    <v>2637</v>
  </rv>
  <rv s="2">
    <v>300</v>
  </rv>
  <rv s="16">
    <v>en-US</v>
    <v>cbkwk2</v>
    <v>268435456</v>
    <v>1</v>
    <v>Powered by Refinitiv</v>
    <v>36</v>
    <v>YieldMax AI Opt Inc Str (ARCX:AIYY)</v>
    <v>24</v>
    <v>37</v>
    <v>Finance</v>
    <v>35</v>
    <v>12.3</v>
    <v>3.95</v>
    <v>0.08</v>
    <v>2.3530000000000001E-3</v>
    <v>1.9276999999999999E-2</v>
    <v>0.01</v>
    <v>USD</v>
    <v>NYSE Arca</v>
    <v>ARCX</v>
    <v>1.67E-2</v>
    <v>4.26</v>
    <v>ETF</v>
    <v>45824.936695635937</v>
    <v>4.1512000000000002</v>
    <v>103309263.51000001</v>
    <v>YieldMax AI Opt Inc Str</v>
    <v>4.2</v>
    <v>4.1500000000000004</v>
    <v>4.2300000000000004</v>
    <v>4.26</v>
    <v>AIYY</v>
    <v>YieldMax AI Opt Inc Str (ARCX:AIYY)</v>
    <v>590464</v>
    <v>888194</v>
  </rv>
  <rv s="2">
    <v>302</v>
  </rv>
  <rv s="3">
    <v>https://www.bing.com/financeapi/forcetrigger?t=c5o9kr&amp;q=BATS%3aSVIX&amp;form=skydnc</v>
    <v>Learn more on Bing</v>
  </rv>
  <rv s="17">
    <v>en-US</v>
    <v>c5o9kr</v>
    <v>268435456</v>
    <v>1</v>
    <v>Powered by Refinitiv</v>
    <v>38</v>
    <v>VS:-1x Short VIX Futures (BATS:SVIX)</v>
    <v>34</v>
    <v>39</v>
    <v>Finance</v>
    <v>17</v>
    <v>51.59</v>
    <v>9.3000000000000007</v>
    <v>1.8769</v>
    <v>0.94</v>
    <v>6.8070000000000001E-4</v>
    <v>6.8364000000000008E-2</v>
    <v>0.01</v>
    <v>USD</v>
    <v>CBOE BZX Exchange</v>
    <v>BATS</v>
    <v>1.67E-2</v>
    <v>14.81</v>
    <v>ETF</v>
    <v>45824.929742418753</v>
    <v>304</v>
    <v>14.27</v>
    <v>323271473.20999998</v>
    <v>VS:-1x Short VIX Futures</v>
    <v>14.3</v>
    <v>13.75</v>
    <v>14.69</v>
    <v>14.7</v>
    <v>SVIX</v>
    <v>VS:-1x Short VIX Futures (BATS:SVIX)</v>
    <v>5454434</v>
    <v>5403736</v>
  </rv>
  <rv s="2">
    <v>305</v>
  </rv>
  <rv s="16">
    <v>en-US</v>
    <v>cacpvh</v>
    <v>268435456</v>
    <v>1</v>
    <v>Powered by Refinitiv</v>
    <v>36</v>
    <v>DGA Core Plus Abs Rtn (ARCX:HF)</v>
    <v>24</v>
    <v>37</v>
    <v>Finance</v>
    <v>25</v>
    <v>23.5015</v>
    <v>19.88</v>
    <v>0.1062</v>
    <v>-6.1249999999999998E-4</v>
    <v>5.3159999999999995E-3</v>
    <v>-1.23E-2</v>
    <v>USD</v>
    <v>NYSE Arca</v>
    <v>ARCX</v>
    <v>1.6299999999999999E-2</v>
    <v>20.082599999999999</v>
    <v>ETF</v>
    <v>45824.84027780078</v>
    <v>20.082599999999999</v>
    <v>18233546.77</v>
    <v>DGA Core Plus Abs Rtn</v>
    <v>20.082599999999999</v>
    <v>19.976400000000002</v>
    <v>20.082599999999999</v>
    <v>20.0703</v>
    <v>HF</v>
    <v>DGA Core Plus Abs Rtn (ARCX:HF)</v>
    <v>17</v>
    <v>541</v>
  </rv>
  <rv s="2">
    <v>307</v>
  </rv>
  <rv s="3">
    <v>https://www.bing.com/financeapi/forcetrigger?t=a1qy8m&amp;q=BATS%3aDFND&amp;form=skydnc</v>
    <v>Learn more on Bing</v>
  </rv>
  <rv s="17">
    <v>en-US</v>
    <v>a1qy8m</v>
    <v>268435456</v>
    <v>1</v>
    <v>Powered by Refinitiv</v>
    <v>38</v>
    <v>Siren:DIVCON Div Dfndr (BATS:DFND)</v>
    <v>34</v>
    <v>39</v>
    <v>Finance</v>
    <v>17</v>
    <v>47.07</v>
    <v>35.549999999999997</v>
    <v>0.53710000000000002</v>
    <v>0</v>
    <v>0</v>
    <v>0</v>
    <v>0</v>
    <v>USD</v>
    <v>CBOE BZX Exchange</v>
    <v>BATS</v>
    <v>1.6299999999999999E-2</v>
    <v>43.19</v>
    <v>ETF</v>
    <v>45824.840295358597</v>
    <v>309</v>
    <v>42.75</v>
    <v>9872665.6199999992</v>
    <v>Siren:DIVCON Div Dfndr</v>
    <v>43.19</v>
    <v>42.75</v>
    <v>42.75</v>
    <v>42.75</v>
    <v>DFND</v>
    <v>Siren:DIVCON Div Dfndr (BATS:DFND)</v>
    <v>5170</v>
    <v>1761</v>
  </rv>
  <rv s="2">
    <v>310</v>
  </rv>
  <rv s="3">
    <v>https://www.bing.com/financeapi/forcetrigger?t=a24xr7&amp;q=ARCX%3aUNL&amp;form=skydnc</v>
    <v>Learn more on Bing</v>
  </rv>
  <rv s="17">
    <v>en-US</v>
    <v>a24xr7</v>
    <v>268435456</v>
    <v>1</v>
    <v>Powered by Refinitiv</v>
    <v>38</v>
    <v>United States 12Mo NG (ARCX:UNL)</v>
    <v>34</v>
    <v>39</v>
    <v>Finance</v>
    <v>25</v>
    <v>11.07</v>
    <v>6.7900999999999998</v>
    <v>2.4047999999999998</v>
    <v>0.1976</v>
    <v>0</v>
    <v>2.1906999999999999E-2</v>
    <v>0</v>
    <v>USD</v>
    <v>NYSE Arca</v>
    <v>ARCX</v>
    <v>1.6200000000000003E-2</v>
    <v>9.2391000000000005</v>
    <v>ETF</v>
    <v>45824.840277812502</v>
    <v>312</v>
    <v>9.11</v>
    <v>11751546.369999999</v>
    <v>United States 12Mo NG</v>
    <v>9.17</v>
    <v>9.02</v>
    <v>9.2175999999999991</v>
    <v>9.2175999999999991</v>
    <v>UNL</v>
    <v>United States 12Mo NG (ARCX:UNL)</v>
    <v>29717</v>
    <v>28540</v>
  </rv>
  <rv s="2">
    <v>313</v>
  </rv>
  <rv s="3">
    <v>https://www.bing.com/financeapi/forcetrigger?t=a1ro7w&amp;q=ARCX%3aEDZ&amp;form=skydnc</v>
    <v>Learn more on Bing</v>
  </rv>
  <rv s="17">
    <v>en-US</v>
    <v>a1ro7w</v>
    <v>268435456</v>
    <v>1</v>
    <v>Powered by Refinitiv</v>
    <v>38</v>
    <v>Direxion:MSCI EM Bear 3X (ARCX:EDZ)</v>
    <v>34</v>
    <v>39</v>
    <v>Finance</v>
    <v>25</v>
    <v>11.61</v>
    <v>5.6950000000000003</v>
    <v>-1.6869000000000001</v>
    <v>-0.19</v>
    <v>2.0653999999999999E-2</v>
    <v>-3.1667000000000001E-2</v>
    <v>0.12</v>
    <v>USD</v>
    <v>NYSE Arca</v>
    <v>ARCX</v>
    <v>1.61E-2</v>
    <v>5.8150000000000004</v>
    <v>ETF</v>
    <v>45824.850709814062</v>
    <v>315</v>
    <v>5.6950000000000003</v>
    <v>17592178.120000001</v>
    <v>Direxion:MSCI EM Bear 3X</v>
    <v>5.81</v>
    <v>6</v>
    <v>5.81</v>
    <v>5.93</v>
    <v>EDZ</v>
    <v>Direxion:MSCI EM Bear 3X (ARCX:EDZ)</v>
    <v>847285</v>
    <v>349204</v>
  </rv>
  <rv s="2">
    <v>316</v>
  </rv>
  <rv s="16">
    <v>en-US</v>
    <v>ccloec</v>
    <v>268435456</v>
    <v>1</v>
    <v>Powered by Refinitiv</v>
    <v>36</v>
    <v>Monarch Sel Subsctr Idx (BATS:MSSS)</v>
    <v>24</v>
    <v>37</v>
    <v>Finance</v>
    <v>17</v>
    <v>29.91</v>
    <v>23.74</v>
    <v>0.35099999999999998</v>
    <v>3.1379999999999998E-4</v>
    <v>1.2390000000000002E-2</v>
    <v>8.9999999999999993E-3</v>
    <v>USD</v>
    <v>CBOE BZX Exchange</v>
    <v>BATS</v>
    <v>1.61E-2</v>
    <v>28.77</v>
    <v>ETF</v>
    <v>45824.840323008597</v>
    <v>28.65</v>
    <v>86629370.170000002</v>
    <v>Monarch Sel Subsctr Idx</v>
    <v>28.68</v>
    <v>28.33</v>
    <v>28.681000000000001</v>
    <v>28.69</v>
    <v>MSSS</v>
    <v>Monarch Sel Subsctr Idx (BATS:MSSS)</v>
    <v>4013</v>
    <v>8073</v>
  </rv>
  <rv s="2">
    <v>318</v>
  </rv>
  <rv s="3">
    <v>https://www.bing.com/financeapi/forcetrigger?t=a1uphw&amp;q=ARCX%3aHIPS&amp;form=skydnc</v>
    <v>Learn more on Bing</v>
  </rv>
  <rv s="17">
    <v>en-US</v>
    <v>a1uphw</v>
    <v>268435456</v>
    <v>1</v>
    <v>Powered by Refinitiv</v>
    <v>38</v>
    <v>GrnShs:HIPS US High Inc (ARCX:HIPS)</v>
    <v>34</v>
    <v>39</v>
    <v>Finance</v>
    <v>25</v>
    <v>13.4</v>
    <v>10.87</v>
    <v>0.87370000000000003</v>
    <v>0.03</v>
    <v>0</v>
    <v>2.4709999999999997E-3</v>
    <v>0</v>
    <v>USD</v>
    <v>NYSE Arca</v>
    <v>ARCX</v>
    <v>1.6E-2</v>
    <v>12.22</v>
    <v>ETF</v>
    <v>45824.840277823438</v>
    <v>320</v>
    <v>12.14</v>
    <v>104124204.70999999</v>
    <v>GrnShs:HIPS US High Inc</v>
    <v>12.15</v>
    <v>12.14</v>
    <v>12.17</v>
    <v>12.17</v>
    <v>HIPS</v>
    <v>GrnShs:HIPS US High Inc (ARCX:HIPS)</v>
    <v>19302</v>
    <v>28779</v>
  </rv>
  <rv s="2">
    <v>321</v>
  </rv>
  <rv s="3">
    <v>https://www.bing.com/financeapi/forcetrigger?t=bx916h&amp;q=ARCX%3aQPX&amp;form=skydnc</v>
    <v>Learn more on Bing</v>
  </rv>
  <rv s="17">
    <v>en-US</v>
    <v>bx916h</v>
    <v>268435456</v>
    <v>1</v>
    <v>Powered by Refinitiv</v>
    <v>38</v>
    <v>AdvsrShs Q Dynamic Gro (ARCX:QPX)</v>
    <v>34</v>
    <v>39</v>
    <v>Finance</v>
    <v>25</v>
    <v>37.74</v>
    <v>30.6526</v>
    <v>1.0406</v>
    <v>0.3725</v>
    <v>-1.797E-3</v>
    <v>9.9850000000000008E-3</v>
    <v>-6.7699999999999996E-2</v>
    <v>USD</v>
    <v>NYSE Arca</v>
    <v>ARCX</v>
    <v>1.6E-2</v>
    <v>37.678699999999999</v>
    <v>ETF</v>
    <v>45824.840277789066</v>
    <v>323</v>
    <v>37.64</v>
    <v>23931333.280000001</v>
    <v>AdvsrShs Q Dynamic Gro</v>
    <v>37.64</v>
    <v>37.306199999999997</v>
    <v>37.678699999999999</v>
    <v>37.610999999999997</v>
    <v>QPX</v>
    <v>AdvsrShs Q Dynamic Gro (ARCX:QPX)</v>
    <v>322</v>
    <v>2139</v>
  </rv>
  <rv s="2">
    <v>324</v>
  </rv>
  <rv s="3">
    <v>https://www.bing.com/financeapi/forcetrigger?t=c5irtc&amp;q=BATS%3aMSTQ&amp;form=skydnc</v>
    <v>Learn more on Bing</v>
  </rv>
  <rv s="17">
    <v>en-US</v>
    <v>c5irtc</v>
    <v>268435456</v>
    <v>1</v>
    <v>Powered by Refinitiv</v>
    <v>38</v>
    <v>LHA Mkt State Tact Q (BATS:MSTQ)</v>
    <v>34</v>
    <v>39</v>
    <v>Finance</v>
    <v>17</v>
    <v>35.71</v>
    <v>29.1416</v>
    <v>0.94799999999999995</v>
    <v>0.37480000000000002</v>
    <v>1.563E-4</v>
    <v>1.0764000000000001E-2</v>
    <v>5.4999999999999997E-3</v>
    <v>USD</v>
    <v>CBOE BZX Exchange</v>
    <v>BATS</v>
    <v>1.5900000000000001E-2</v>
    <v>35.200000000000003</v>
    <v>ETF</v>
    <v>45824.840322349221</v>
    <v>326</v>
    <v>35.04</v>
    <v>25804752.079999998</v>
    <v>LHA Mkt State Tact Q</v>
    <v>35.119999999999997</v>
    <v>34.819699999999997</v>
    <v>35.194499999999998</v>
    <v>35.200000000000003</v>
    <v>MSTQ</v>
    <v>LHA Mkt State Tact Q (BATS:MSTQ)</v>
    <v>5719</v>
    <v>2403</v>
  </rv>
  <rv s="2">
    <v>327</v>
  </rv>
  <rv s="16">
    <v>en-US</v>
    <v>cclok2</v>
    <v>268435456</v>
    <v>1</v>
    <v>Powered by Refinitiv</v>
    <v>36</v>
    <v>Monarch Vol Fctr GU Idx (BATS:MVFG)</v>
    <v>24</v>
    <v>37</v>
    <v>Finance</v>
    <v>17</v>
    <v>28.06</v>
    <v>24.19</v>
    <v>0.17610000000000001</v>
    <v>-3.7940000000000001E-4</v>
    <v>6.3429999999999997E-3</v>
    <v>-1.06E-2</v>
    <v>USD</v>
    <v>CBOE BZX Exchange</v>
    <v>BATS</v>
    <v>1.5900000000000001E-2</v>
    <v>28.03</v>
    <v>ETF</v>
    <v>45824.840323008597</v>
    <v>27.93</v>
    <v>95613903.840000004</v>
    <v>Monarch Vol Fctr GU Idx</v>
    <v>28</v>
    <v>27.764500000000002</v>
    <v>27.9406</v>
    <v>27.93</v>
    <v>MVFG</v>
    <v>Monarch Vol Fctr GU Idx (BATS:MVFG)</v>
    <v>2494</v>
    <v>3791</v>
  </rv>
  <rv s="2">
    <v>329</v>
  </rv>
  <rv s="3">
    <v>https://www.bing.com/financeapi/forcetrigger?t=a1oy4c&amp;q=ARCX%3aBTAL&amp;form=skydnc</v>
    <v>Learn more on Bing</v>
  </rv>
  <rv s="17">
    <v>en-US</v>
    <v>a1oy4c</v>
    <v>268435456</v>
    <v>1</v>
    <v>Powered by Refinitiv</v>
    <v>38</v>
    <v>AGF:AGF US Mk Neu A-Bt (ARCX:BTAL)</v>
    <v>34</v>
    <v>39</v>
    <v>Finance</v>
    <v>25</v>
    <v>22.1</v>
    <v>17.59</v>
    <v>-0.5978</v>
    <v>-0.4</v>
    <v>-6.5110000000000003E-3</v>
    <v>-2.1242999999999998E-2</v>
    <v>-0.12</v>
    <v>USD</v>
    <v>NYSE Arca</v>
    <v>ARCX</v>
    <v>1.5800000000000002E-2</v>
    <v>18.829999999999998</v>
    <v>ETF</v>
    <v>45824.840277823438</v>
    <v>331</v>
    <v>18.399999999999999</v>
    <v>321296270.57999998</v>
    <v>AGF:AGF US Mk Neu A-Bt</v>
    <v>18.829999999999998</v>
    <v>18.829999999999998</v>
    <v>18.43</v>
    <v>18.309999999999999</v>
    <v>BTAL</v>
    <v>AGF:AGF US Mk Neu A-Bt (ARCX:BTAL)</v>
    <v>403278</v>
    <v>776816</v>
  </rv>
  <rv s="2">
    <v>332</v>
  </rv>
  <rv s="16">
    <v>en-US</v>
    <v>ccuzim</v>
    <v>268435456</v>
    <v>1</v>
    <v>Powered by Refinitiv</v>
    <v>36</v>
    <v>Even Herd Lng Shrt (XNAS:EHLS)</v>
    <v>24</v>
    <v>37</v>
    <v>Finance</v>
    <v>25</v>
    <v>23.71</v>
    <v>18.55</v>
    <v>0.19420000000000001</v>
    <v>0</v>
    <v>8.9549999999999994E-3</v>
    <v>0</v>
    <v>USD</v>
    <v>Nasdaq Stock Market</v>
    <v>XNAS</v>
    <v>1.5800000000000002E-2</v>
    <v>21.98</v>
    <v>ETF</v>
    <v>45824.843750265623</v>
    <v>21.791</v>
    <v>52746814.5</v>
    <v>Even Herd Lng Shrt</v>
    <v>21.98</v>
    <v>21.6858</v>
    <v>21.88</v>
    <v>21.88</v>
    <v>EHLS</v>
    <v>Even Herd Lng Shrt (XNAS:EHLS)</v>
    <v>24808</v>
    <v>4845</v>
  </rv>
  <rv s="2">
    <v>334</v>
  </rv>
  <rv s="3">
    <v>https://www.bing.com/financeapi/forcetrigger?t=c3z63m&amp;q=ARCX%3aRHTX&amp;form=skydnc</v>
    <v>Learn more on Bing</v>
  </rv>
  <rv s="17">
    <v>en-US</v>
    <v>c3z63m</v>
    <v>268435456</v>
    <v>1</v>
    <v>Powered by Refinitiv</v>
    <v>38</v>
    <v>RH Tactical Outlook (ARCX:RHTX)</v>
    <v>34</v>
    <v>39</v>
    <v>Finance</v>
    <v>25</v>
    <v>17.079999999999998</v>
    <v>13.87</v>
    <v>0.66010000000000002</v>
    <v>8.1199999999999994E-2</v>
    <v>-2.319E-4</v>
    <v>4.9810000000000002E-3</v>
    <v>-3.8E-3</v>
    <v>USD</v>
    <v>NYSE Arca</v>
    <v>ARCX</v>
    <v>1.52E-2</v>
    <v>16.383800000000001</v>
    <v>ETF</v>
    <v>45824.840277812502</v>
    <v>336</v>
    <v>16.383800000000001</v>
    <v>8090879.5800000001</v>
    <v>RH Tactical Outlook</v>
    <v>16.383800000000001</v>
    <v>16.302600000000002</v>
    <v>16.383800000000001</v>
    <v>16.38</v>
    <v>RHTX</v>
    <v>RH Tactical Outlook (ARCX:RHTX)</v>
    <v>67</v>
    <v>1519</v>
  </rv>
  <rv s="2">
    <v>337</v>
  </rv>
  <rv s="3">
    <v>https://www.bing.com/financeapi/forcetrigger?t=a25qa2&amp;q=ARCX%3aWBIF&amp;form=skydnc</v>
    <v>Learn more on Bing</v>
  </rv>
  <rv s="17">
    <v>en-US</v>
    <v>a25qa2</v>
    <v>268435456</v>
    <v>1</v>
    <v>Powered by Refinitiv</v>
    <v>38</v>
    <v>WBI BB Value 3000 (ARCX:WBIF)</v>
    <v>34</v>
    <v>39</v>
    <v>Finance</v>
    <v>25</v>
    <v>30.761399999999998</v>
    <v>25.39</v>
    <v>0.54720000000000002</v>
    <v>0.31780000000000003</v>
    <v>0</v>
    <v>1.1374E-2</v>
    <v>0</v>
    <v>USD</v>
    <v>NYSE Arca</v>
    <v>ARCX</v>
    <v>1.52E-2</v>
    <v>28.340299999999999</v>
    <v>ETF</v>
    <v>45824.840277823438</v>
    <v>339</v>
    <v>28.24</v>
    <v>28939141.82</v>
    <v>WBI BB Value 3000</v>
    <v>28.24</v>
    <v>27.940899999999999</v>
    <v>28.258700000000001</v>
    <v>28.258700000000001</v>
    <v>WBIF</v>
    <v>WBI BB Value 3000 (ARCX:WBIF)</v>
    <v>431</v>
    <v>2161</v>
  </rv>
  <rv s="2">
    <v>340</v>
  </rv>
  <rv s="16">
    <v>en-US</v>
    <v>caou27</v>
    <v>268435456</v>
    <v>1</v>
    <v>Powered by Refinitiv</v>
    <v>36</v>
    <v>GrnShs:2x Shrt NVDA D (XNAS:NVD)</v>
    <v>24</v>
    <v>37</v>
    <v>Finance</v>
    <v>35</v>
    <v>84.5</v>
    <v>14.821</v>
    <v>-0.59</v>
    <v>1.9989999999999999E-3</v>
    <v>-3.746E-2</v>
    <v>3.0300000000000001E-2</v>
    <v>USD</v>
    <v>Nasdaq Stock Market</v>
    <v>XNAS</v>
    <v>1.4999999999999999E-2</v>
    <v>15.47</v>
    <v>ETF</v>
    <v>45824.939889953122</v>
    <v>14.821</v>
    <v>111686846</v>
    <v>GrnShs:2x Shrt NVDA D</v>
    <v>15.45</v>
    <v>15.75</v>
    <v>15.16</v>
    <v>15.190300000000001</v>
    <v>NVD</v>
    <v>GrnShs:2x Shrt NVDA D (XNAS:NVD)</v>
    <v>6751082</v>
    <v>5737517</v>
  </rv>
  <rv s="2">
    <v>342</v>
  </rv>
  <rv s="16">
    <v>en-US</v>
    <v>ce15hw</v>
    <v>268435456</v>
    <v>1</v>
    <v>Powered by Refinitiv</v>
    <v>36</v>
    <v>EA:Draco Evolution AI (ARCX:DRAI)</v>
    <v>24</v>
    <v>37</v>
    <v>Finance</v>
    <v>25</v>
    <v>26.29</v>
    <v>21.63</v>
    <v>0.54920000000000002</v>
    <v>0</v>
    <v>2.1438000000000002E-2</v>
    <v>0</v>
    <v>USD</v>
    <v>NYSE Arca</v>
    <v>ARCX</v>
    <v>1.4999999999999999E-2</v>
    <v>26.24</v>
    <v>ETF</v>
    <v>45824.840277789066</v>
    <v>26.1675</v>
    <v>13019729.75</v>
    <v>EA:Draco Evolution AI</v>
    <v>26.24</v>
    <v>25.618300000000001</v>
    <v>26.1675</v>
    <v>26.1675</v>
    <v>DRAI</v>
    <v>EA:Draco Evolution AI (ARCX:DRAI)</v>
    <v>393</v>
    <v>1383</v>
  </rv>
  <rv s="2">
    <v>344</v>
  </rv>
  <rv s="16">
    <v>en-US</v>
    <v>cf68ww</v>
    <v>268435456</v>
    <v>1</v>
    <v>Powered by Refinitiv</v>
    <v>36</v>
    <v>GrnShs:2x Lg CRWD Dly (XNAS:CRWL)</v>
    <v>24</v>
    <v>37</v>
    <v>Finance</v>
    <v>25</v>
    <v>40.28</v>
    <v>15.77</v>
    <v>-0.21</v>
    <v>1.8500000000000001E-3</v>
    <v>-5.5210000000000007E-3</v>
    <v>7.0000000000000007E-2</v>
    <v>USD</v>
    <v>Nasdaq Stock Market</v>
    <v>XNAS</v>
    <v>1.4999999999999999E-2</v>
    <v>39.055</v>
    <v>ETF</v>
    <v>45824.919629698437</v>
    <v>37.549999999999997</v>
    <v>27430464.260000002</v>
    <v>GrnShs:2x Lg CRWD Dly</v>
    <v>38.51</v>
    <v>38.04</v>
    <v>37.83</v>
    <v>37.9</v>
    <v>CRWL</v>
    <v>GrnShs:2x Lg CRWD Dly (XNAS:CRWL)</v>
    <v>126267</v>
    <v>249621</v>
  </rv>
  <rv s="2">
    <v>346</v>
  </rv>
  <rv s="16">
    <v>en-US</v>
    <v>cf68zr</v>
    <v>268435456</v>
    <v>1</v>
    <v>Powered by Refinitiv</v>
    <v>36</v>
    <v>GrnShs:2x Lg MU Dly (XNAS:MULL)</v>
    <v>24</v>
    <v>37</v>
    <v>Finance</v>
    <v>35</v>
    <v>25.5</v>
    <v>6.04</v>
    <v>1.56</v>
    <v>9.7040000000000006E-4</v>
    <v>8.1890000000000004E-2</v>
    <v>0.02</v>
    <v>USD</v>
    <v>Nasdaq Stock Market</v>
    <v>XNAS</v>
    <v>1.4999999999999999E-2</v>
    <v>20.830100000000002</v>
    <v>ETF</v>
    <v>45824.938152881252</v>
    <v>19.79</v>
    <v>4658512.3899999997</v>
    <v>GrnShs:2x Lg MU Dly</v>
    <v>19.79</v>
    <v>19.05</v>
    <v>20.61</v>
    <v>20.63</v>
    <v>MULL</v>
    <v>GrnShs:2x Lg MU Dly (XNAS:MULL)</v>
    <v>29061</v>
    <v>68876</v>
  </rv>
  <rv s="2">
    <v>348</v>
  </rv>
  <rv s="18">
    <v>en-US</v>
    <v>cfok5r</v>
    <v>268435456</v>
    <v>1</v>
    <v>Powered by Refinitiv</v>
    <v>40</v>
    <v>Leuthold:Sel Indust (ARCX:LST)</v>
    <v>24</v>
    <v>39</v>
    <v>Finance</v>
    <v>25</v>
    <v>36.06</v>
    <v>29.038</v>
    <v>0.93369999999999997</v>
    <v>0.24</v>
    <v>0</v>
    <v>6.8240000000000002E-3</v>
    <v>0</v>
    <v>USD</v>
    <v>NYSE Arca</v>
    <v>ARCX</v>
    <v>1.4999999999999999E-2</v>
    <v>35.51</v>
    <v>ETF</v>
    <v>45824.840277789066</v>
    <v>35.33</v>
    <v>19456061.390000001</v>
    <v>Leuthold:Sel Indust</v>
    <v>35.33</v>
    <v>35.17</v>
    <v>35.409999999999997</v>
    <v>35.409999999999997</v>
    <v>LST</v>
    <v>Leuthold:Sel Indust (ARCX:LST)</v>
    <v>5485</v>
    <v>1774</v>
  </rv>
  <rv s="2">
    <v>350</v>
  </rv>
  <rv s="16">
    <v>en-US</v>
    <v>cf693m</v>
    <v>268435456</v>
    <v>1</v>
    <v>Powered by Refinitiv</v>
    <v>36</v>
    <v>GrnShs:2x Lg TSM Dly (XNAS:TSMU)</v>
    <v>24</v>
    <v>37</v>
    <v>Finance</v>
    <v>35</v>
    <v>32.08</v>
    <v>10.3</v>
    <v>1.19</v>
    <v>5.1240000000000001E-3</v>
    <v>4.9214000000000001E-2</v>
    <v>0.13</v>
    <v>USD</v>
    <v>Nasdaq Stock Market</v>
    <v>XNAS</v>
    <v>1.4999999999999999E-2</v>
    <v>25.65</v>
    <v>ETF</v>
    <v>45824.935846596876</v>
    <v>24.66</v>
    <v>12403445.960000001</v>
    <v>GrnShs:2x Lg TSM Dly</v>
    <v>24.68</v>
    <v>24.18</v>
    <v>25.37</v>
    <v>25.5</v>
    <v>TSMU</v>
    <v>GrnShs:2x Lg TSM Dly (XNAS:TSMU)</v>
    <v>45674</v>
    <v>65126</v>
  </rv>
  <rv s="2">
    <v>352</v>
  </rv>
  <rv s="16">
    <v>en-US</v>
    <v>cfwxar</v>
    <v>268435456</v>
    <v>1</v>
    <v>Powered by Refinitiv</v>
    <v>36</v>
    <v>GrnShs:2x Lng INTC Dly (XNAS:INTW)</v>
    <v>24</v>
    <v>37</v>
    <v>Finance</v>
    <v>25</v>
    <v>36.229999999999997</v>
    <v>13.56</v>
    <v>0.89</v>
    <v>4.6870000000000002E-3</v>
    <v>5.5006000000000006E-2</v>
    <v>0.08</v>
    <v>USD</v>
    <v>Nasdaq Stock Market</v>
    <v>XNAS</v>
    <v>1.4999999999999999E-2</v>
    <v>17.415700000000001</v>
    <v>ETF</v>
    <v>45824.924625763284</v>
    <v>16.45</v>
    <v>17020611.960000001</v>
    <v>GrnShs:2x Lng INTC Dly</v>
    <v>16.64</v>
    <v>16.18</v>
    <v>17.07</v>
    <v>17.149999999999999</v>
    <v>INTW</v>
    <v>GrnShs:2x Lng INTC Dly (XNAS:INTW)</v>
    <v>637220</v>
    <v>277367</v>
  </rv>
  <rv s="2">
    <v>354</v>
  </rv>
  <rv s="16">
    <v>en-US</v>
    <v>cg3ek2</v>
    <v>268435456</v>
    <v>1</v>
    <v>Powered by Refinitiv</v>
    <v>36</v>
    <v>GrnShs:2x Lng MRVL Dly (XNAS:MVLL)</v>
    <v>24</v>
    <v>37</v>
    <v>Finance</v>
    <v>35</v>
    <v>25.03</v>
    <v>9.66</v>
    <v>1.72</v>
    <v>8.5679999999999992E-3</v>
    <v>9.7560999999999995E-2</v>
    <v>0.1658</v>
    <v>USD</v>
    <v>Nasdaq Stock Market</v>
    <v>XNAS</v>
    <v>1.4999999999999999E-2</v>
    <v>19.8</v>
    <v>ETF</v>
    <v>45824.938426145316</v>
    <v>18.16</v>
    <v>14225991.9</v>
    <v>GrnShs:2x Lng MRVL Dly</v>
    <v>18.38</v>
    <v>17.63</v>
    <v>19.350000000000001</v>
    <v>19.515799999999999</v>
    <v>MVLL</v>
    <v>GrnShs:2x Lng MRVL Dly (XNAS:MVLL)</v>
    <v>210107</v>
    <v>234785</v>
  </rv>
  <rv s="2">
    <v>356</v>
  </rv>
  <rv s="16">
    <v>en-US</v>
    <v>cfwx7w</v>
    <v>268435456</v>
    <v>1</v>
    <v>Powered by Refinitiv</v>
    <v>36</v>
    <v>GrnShs:2x Lng DELL Dly (XNAS:DLLL)</v>
    <v>24</v>
    <v>37</v>
    <v>Finance</v>
    <v>25</v>
    <v>29.01</v>
    <v>7.71</v>
    <v>1.375</v>
    <v>-7.0569999999999997E-4</v>
    <v>6.9165000000000004E-2</v>
    <v>-1.4999999999999999E-2</v>
    <v>USD</v>
    <v>Nasdaq Stock Market</v>
    <v>XNAS</v>
    <v>1.4999999999999999E-2</v>
    <v>21.391200000000001</v>
    <v>ETF</v>
    <v>45824.92115872656</v>
    <v>20.37</v>
    <v>5951505.1600000001</v>
    <v>GrnShs:2x Lng DELL Dly</v>
    <v>20.458600000000001</v>
    <v>19.88</v>
    <v>21.254999999999999</v>
    <v>21.24</v>
    <v>DLLL</v>
    <v>GrnShs:2x Lng DELL Dly (XNAS:DLLL)</v>
    <v>23368</v>
    <v>68640</v>
  </rv>
  <rv s="2">
    <v>358</v>
  </rv>
  <rv s="16">
    <v>en-US</v>
    <v>cfwxdm</v>
    <v>268435456</v>
    <v>1</v>
    <v>Powered by Refinitiv</v>
    <v>36</v>
    <v>GrnShs:2x Lng QCOM Dly (XNAS:QCML)</v>
    <v>24</v>
    <v>37</v>
    <v>Finance</v>
    <v>35</v>
    <v>26.68</v>
    <v>12.18</v>
    <v>0.41</v>
    <v>-8.7670000000000005E-3</v>
    <v>2.1602E-2</v>
    <v>-0.17</v>
    <v>USD</v>
    <v>Nasdaq Stock Market</v>
    <v>XNAS</v>
    <v>1.4999999999999999E-2</v>
    <v>19.695</v>
    <v>ETF</v>
    <v>45824.936542060153</v>
    <v>19.100000000000001</v>
    <v>1815328.95</v>
    <v>GrnShs:2x Lng QCOM Dly</v>
    <v>19.399999999999999</v>
    <v>18.98</v>
    <v>19.39</v>
    <v>19.22</v>
    <v>QCML</v>
    <v>GrnShs:2x Lng QCOM Dly (XNAS:QCML)</v>
    <v>21489</v>
    <v>24508</v>
  </rv>
  <rv s="2">
    <v>360</v>
  </rv>
  <rv s="16">
    <v>en-US</v>
    <v>cfdgnm</v>
    <v>268435456</v>
    <v>1</v>
    <v>Powered by Refinitiv</v>
    <v>36</v>
    <v>GrnShs:2x Long SMCI Dly (XNAS:SMCL)</v>
    <v>24</v>
    <v>37</v>
    <v>Finance</v>
    <v>35</v>
    <v>54.67</v>
    <v>7.06</v>
    <v>1.34</v>
    <v>1.317E-3</v>
    <v>9.7312999999999997E-2</v>
    <v>1.9900000000000001E-2</v>
    <v>USD</v>
    <v>Nasdaq Stock Market</v>
    <v>XNAS</v>
    <v>1.4999999999999999E-2</v>
    <v>15.59</v>
    <v>ETF</v>
    <v>45824.936085902344</v>
    <v>14.06</v>
    <v>63091386.280000001</v>
    <v>GrnShs:2x Long SMCI Dly</v>
    <v>14.22</v>
    <v>13.77</v>
    <v>15.11</v>
    <v>15.129899999999999</v>
    <v>SMCL</v>
    <v>GrnShs:2x Long SMCI Dly (XNAS:SMCL)</v>
    <v>1492601</v>
    <v>1777340</v>
  </rv>
  <rv s="2">
    <v>362</v>
  </rv>
  <rv s="16">
    <v>en-US</v>
    <v>cg3eh7</v>
    <v>268435456</v>
    <v>1</v>
    <v>Powered by Refinitiv</v>
    <v>36</v>
    <v>GrnShs:2x Lng MARA Dly (XNAS:MRAL)</v>
    <v>24</v>
    <v>37</v>
    <v>Finance</v>
    <v>25</v>
    <v>28.55</v>
    <v>9.2100000000000009</v>
    <v>0.6</v>
    <v>2.5695000000000003E-2</v>
    <v>3.2485E-2</v>
    <v>0.49</v>
    <v>USD</v>
    <v>Nasdaq Stock Market</v>
    <v>XNAS</v>
    <v>1.4999999999999999E-2</v>
    <v>19.62</v>
    <v>ETF</v>
    <v>45824.908048310157</v>
    <v>18.5</v>
    <v>20418213.57</v>
    <v>GrnShs:2x Lng MARA Dly</v>
    <v>19.04</v>
    <v>18.47</v>
    <v>19.07</v>
    <v>19.559999999999999</v>
    <v>MRAL</v>
    <v>GrnShs:2x Lng MARA Dly (XNAS:MRAL)</v>
    <v>200297</v>
    <v>322416</v>
  </rv>
  <rv s="2">
    <v>364</v>
  </rv>
  <rv s="3">
    <v>https://www.bing.com/financeapi/forcetrigger?t=a25qcw&amp;q=ARCX%3aWBIG&amp;form=skydnc</v>
    <v>Learn more on Bing</v>
  </rv>
  <rv s="17">
    <v>en-US</v>
    <v>a25qcw</v>
    <v>268435456</v>
    <v>1</v>
    <v>Powered by Refinitiv</v>
    <v>38</v>
    <v>WBI BB Yield 3000 (ARCX:WBIG)</v>
    <v>34</v>
    <v>39</v>
    <v>Finance</v>
    <v>25</v>
    <v>25.61</v>
    <v>20.119900000000001</v>
    <v>0.67500000000000004</v>
    <v>0.1036</v>
    <v>-1.2999999999999999E-3</v>
    <v>4.7819999999999998E-3</v>
    <v>-2.8299999999999999E-2</v>
    <v>USD</v>
    <v>NYSE Arca</v>
    <v>ARCX</v>
    <v>1.49E-2</v>
    <v>21.79</v>
    <v>ETF</v>
    <v>45824.840277812502</v>
    <v>366</v>
    <v>21.72</v>
    <v>32756588.649999999</v>
    <v>WBI BB Yield 3000</v>
    <v>21.79</v>
    <v>21.6648</v>
    <v>21.7684</v>
    <v>21.740100000000002</v>
    <v>WBIG</v>
    <v>WBI BB Yield 3000 (ARCX:WBIG)</v>
    <v>807</v>
    <v>3673</v>
  </rv>
  <rv s="2">
    <v>367</v>
  </rv>
  <rv s="3">
    <v>https://www.bing.com/financeapi/forcetrigger?t=c459p2&amp;q=BATS%3aGHTA&amp;form=skydnc</v>
    <v>Learn more on Bing</v>
  </rv>
  <rv s="17">
    <v>en-US</v>
    <v>c459p2</v>
    <v>268435456</v>
    <v>1</v>
    <v>Powered by Refinitiv</v>
    <v>38</v>
    <v>Goose Hollow Tact Alloc (BATS:GHTA)</v>
    <v>34</v>
    <v>39</v>
    <v>Finance</v>
    <v>17</v>
    <v>31.569900000000001</v>
    <v>25.7</v>
    <v>0.94930000000000003</v>
    <v>0.1699</v>
    <v>0</v>
    <v>5.6340000000000001E-3</v>
    <v>0</v>
    <v>USD</v>
    <v>CBOE BZX Exchange</v>
    <v>BATS</v>
    <v>1.49E-2</v>
    <v>30.38</v>
    <v>ETF</v>
    <v>45824.840304640624</v>
    <v>369</v>
    <v>30.27</v>
    <v>40178891.200000003</v>
    <v>Goose Hollow Tact Alloc</v>
    <v>30.34</v>
    <v>30.158200000000001</v>
    <v>30.328099999999999</v>
    <v>30.328099999999999</v>
    <v>GHTA</v>
    <v>Goose Hollow Tact Alloc (BATS:GHTA)</v>
    <v>4797</v>
    <v>6639</v>
  </rv>
  <rv s="2">
    <v>370</v>
  </rv>
  <rv s="16">
    <v>en-US</v>
    <v>ca56mw</v>
    <v>268435456</v>
    <v>1</v>
    <v>Powered by Refinitiv</v>
    <v>36</v>
    <v>Simplify:Opp Income (ARCX:CRDT)</v>
    <v>24</v>
    <v>37</v>
    <v>Finance</v>
    <v>25</v>
    <v>25.99</v>
    <v>24.2</v>
    <v>-0.01</v>
    <v>0</v>
    <v>-4.1070000000000001E-4</v>
    <v>0</v>
    <v>USD</v>
    <v>NYSE Arca</v>
    <v>ARCX</v>
    <v>1.4800000000000001E-2</v>
    <v>24.37</v>
    <v>ETF</v>
    <v>45824.84027780078</v>
    <v>24.33</v>
    <v>70973738.840000004</v>
    <v>Simplify:Opp Income</v>
    <v>24.33</v>
    <v>24.35</v>
    <v>24.34</v>
    <v>24.34</v>
    <v>CRDT</v>
    <v>Simplify:Opp Income (ARCX:CRDT)</v>
    <v>7537</v>
    <v>84173</v>
  </rv>
  <rv s="2">
    <v>372</v>
  </rv>
  <rv s="3">
    <v>https://www.bing.com/financeapi/forcetrigger?t=a1oq1h&amp;q=ARCX%3aBOIL&amp;form=skydnc</v>
    <v>Learn more on Bing</v>
  </rv>
  <rv s="17">
    <v>en-US</v>
    <v>a1oq1h</v>
    <v>268435456</v>
    <v>1</v>
    <v>Powered by Refinitiv</v>
    <v>38</v>
    <v>ProShs II:Ult Blm Nat Gs (ARCX:BOIL)</v>
    <v>34</v>
    <v>39</v>
    <v>Finance</v>
    <v>35</v>
    <v>109.77</v>
    <v>35.68</v>
    <v>6.7495000000000003</v>
    <v>3.86</v>
    <v>-4.254E-3</v>
    <v>7.3453999999999992E-2</v>
    <v>-0.24</v>
    <v>USD</v>
    <v>NYSE Arca</v>
    <v>ARCX</v>
    <v>1.47E-2</v>
    <v>56.787599999999998</v>
    <v>ETF</v>
    <v>45824.940715995312</v>
    <v>374</v>
    <v>53.43</v>
    <v>228230465.94999999</v>
    <v>ProShs II:Ult Blm Nat Gs</v>
    <v>55.18</v>
    <v>52.55</v>
    <v>56.41</v>
    <v>56.18</v>
    <v>BOIL</v>
    <v>ProShs II:Ult Blm Nat Gs (ARCX:BOIL)</v>
    <v>2257396</v>
    <v>2930548</v>
  </rv>
  <rv s="2">
    <v>375</v>
  </rv>
  <rv s="16">
    <v>en-US</v>
    <v>c8ez4c</v>
    <v>268435456</v>
    <v>1</v>
    <v>Powered by Refinitiv</v>
    <v>36</v>
    <v>PMV Adaptive Risk Parity (ARCX:ARP)</v>
    <v>24</v>
    <v>37</v>
    <v>Finance</v>
    <v>25</v>
    <v>30.22</v>
    <v>26.3</v>
    <v>1.4E-2</v>
    <v>3.5139999999999998E-4</v>
    <v>4.9220000000000004E-4</v>
    <v>0.01</v>
    <v>USD</v>
    <v>NYSE Arca</v>
    <v>ARCX</v>
    <v>1.47E-2</v>
    <v>28.53</v>
    <v>ETF</v>
    <v>45824.840277812502</v>
    <v>28.45</v>
    <v>40790903.920000002</v>
    <v>PMV Adaptive Risk Parity</v>
    <v>28.53</v>
    <v>28.446000000000002</v>
    <v>28.46</v>
    <v>28.47</v>
    <v>ARP</v>
    <v>PMV Adaptive Risk Parity (ARCX:ARP)</v>
    <v>12017</v>
    <v>4632</v>
  </rv>
  <rv s="2">
    <v>377</v>
  </rv>
  <rv s="16">
    <v>en-US</v>
    <v>caydlh</v>
    <v>268435456</v>
    <v>1</v>
    <v>Powered by Refinitiv</v>
    <v>36</v>
    <v>YieldMax PYPL Opt In Str (ARCX:PYPY)</v>
    <v>24</v>
    <v>37</v>
    <v>Finance</v>
    <v>35</v>
    <v>19.739999999999998</v>
    <v>11.01</v>
    <v>0.23</v>
    <v>1.0819E-2</v>
    <v>1.8096000000000001E-2</v>
    <v>0.14000000000000001</v>
    <v>USD</v>
    <v>NYSE Arca</v>
    <v>ARCX</v>
    <v>1.46E-2</v>
    <v>12.98</v>
    <v>ETF</v>
    <v>45824.94081254609</v>
    <v>12.78</v>
    <v>53126557.990000002</v>
    <v>YieldMax PYPL Opt In Str</v>
    <v>12.8</v>
    <v>12.71</v>
    <v>12.94</v>
    <v>13.08</v>
    <v>PYPY</v>
    <v>YieldMax PYPL Opt In Str (ARCX:PYPY)</v>
    <v>42286</v>
    <v>38796</v>
  </rv>
  <rv s="2">
    <v>379</v>
  </rv>
  <rv s="3">
    <v>https://www.bing.com/financeapi/forcetrigger?t=a25qlh&amp;q=ARCX%3aWBIL&amp;form=skydnc</v>
    <v>Learn more on Bing</v>
  </rv>
  <rv s="17">
    <v>en-US</v>
    <v>a25qlh</v>
    <v>268435456</v>
    <v>1</v>
    <v>Powered by Refinitiv</v>
    <v>38</v>
    <v>WBI BB Quality 3000 (ARCX:WBIL)</v>
    <v>34</v>
    <v>39</v>
    <v>Finance</v>
    <v>25</v>
    <v>37.92</v>
    <v>28.024999999999999</v>
    <v>0.53869999999999996</v>
    <v>0.27660000000000001</v>
    <v>-5.6189999999999994E-4</v>
    <v>8.8590000000000006E-3</v>
    <v>-1.77E-2</v>
    <v>USD</v>
    <v>NYSE Arca</v>
    <v>ARCX</v>
    <v>1.4499999999999999E-2</v>
    <v>31.497699999999998</v>
    <v>ETF</v>
    <v>45824.840277823438</v>
    <v>381</v>
    <v>31.497699999999998</v>
    <v>31972957.079999998</v>
    <v>WBI BB Quality 3000</v>
    <v>31.497699999999998</v>
    <v>31.2211</v>
    <v>31.497699999999998</v>
    <v>31.48</v>
    <v>WBIL</v>
    <v>WBI BB Quality 3000 (ARCX:WBIL)</v>
    <v>252</v>
    <v>2346</v>
  </rv>
  <rv s="2">
    <v>382</v>
  </rv>
  <rv s="16">
    <v>en-US</v>
    <v>cesi27</v>
    <v>268435456</v>
    <v>1</v>
    <v>Powered by Refinitiv</v>
    <v>36</v>
    <v>YieldMax PLTR OIS (ARCX:PLTY)</v>
    <v>24</v>
    <v>37</v>
    <v>Finance</v>
    <v>35</v>
    <v>95.075000000000003</v>
    <v>46.28</v>
    <v>1.56</v>
    <v>-4.6289999999999994E-3</v>
    <v>2.3144999999999999E-2</v>
    <v>-0.32</v>
    <v>USD</v>
    <v>NYSE Arca</v>
    <v>ARCX</v>
    <v>1.44E-2</v>
    <v>70</v>
    <v>ETF</v>
    <v>45824.93974489531</v>
    <v>68.349999999999994</v>
    <v>519461303.54000002</v>
    <v>YieldMax PLTR OIS</v>
    <v>68.5</v>
    <v>67.400000000000006</v>
    <v>68.959999999999994</v>
    <v>68.81</v>
    <v>PLTY</v>
    <v>YieldMax PLTR OIS (ARCX:PLTY)</v>
    <v>994867</v>
    <v>577726</v>
  </rv>
  <rv s="2">
    <v>384</v>
  </rv>
  <rv s="3">
    <v>https://www.bing.com/financeapi/forcetrigger?t=c58ak2&amp;q=BATS%3aCLSE&amp;form=skydnc</v>
    <v>Learn more on Bing</v>
  </rv>
  <rv s="17">
    <v>en-US</v>
    <v>c58ak2</v>
    <v>268435456</v>
    <v>1</v>
    <v>Powered by Refinitiv</v>
    <v>38</v>
    <v>Convergence L/S Equity (BATS:CLSE)</v>
    <v>34</v>
    <v>39</v>
    <v>Finance</v>
    <v>17</v>
    <v>24.23</v>
    <v>19.59</v>
    <v>0.63460000000000005</v>
    <v>0.14000000000000001</v>
    <v>0</v>
    <v>6.1350000000000007E-3</v>
    <v>0</v>
    <v>USD</v>
    <v>CBOE BZX Exchange</v>
    <v>BATS</v>
    <v>1.44E-2</v>
    <v>23.06</v>
    <v>ETF</v>
    <v>45824.840289860935</v>
    <v>386</v>
    <v>22.864999999999998</v>
    <v>181343479.40000001</v>
    <v>Convergence L/S Equity</v>
    <v>22.88</v>
    <v>22.82</v>
    <v>22.96</v>
    <v>22.96</v>
    <v>CLSE</v>
    <v>Convergence L/S Equity (BATS:CLSE)</v>
    <v>72044</v>
    <v>44863</v>
  </rv>
  <rv s="2">
    <v>387</v>
  </rv>
  <rv s="16">
    <v>en-US</v>
    <v>cb4qu2</v>
    <v>268435456</v>
    <v>1</v>
    <v>Powered by Refinitiv</v>
    <v>36</v>
    <v>YieldMax XYZ Op In St (ARCX:XYZY)</v>
    <v>24</v>
    <v>37</v>
    <v>Finance</v>
    <v>25</v>
    <v>21.81</v>
    <v>8.4499999999999993</v>
    <v>0.28000000000000003</v>
    <v>5.1649999999999995E-3</v>
    <v>2.9786999999999998E-2</v>
    <v>0.05</v>
    <v>USD</v>
    <v>NYSE Arca</v>
    <v>ARCX</v>
    <v>1.44E-2</v>
    <v>9.74</v>
    <v>ETF</v>
    <v>45824.923684710157</v>
    <v>9.42</v>
    <v>63070196.700000003</v>
    <v>YieldMax XYZ Op In St</v>
    <v>9.42</v>
    <v>9.4</v>
    <v>9.68</v>
    <v>9.73</v>
    <v>XYZY</v>
    <v>YieldMax XYZ Op In St (ARCX:XYZY)</v>
    <v>63294</v>
    <v>133797</v>
  </rv>
  <rv s="2">
    <v>389</v>
  </rv>
  <rv s="16">
    <v>en-US</v>
    <v>cbvsrw</v>
    <v>268435456</v>
    <v>1</v>
    <v>Powered by Refinitiv</v>
    <v>36</v>
    <v>PlanRock Alternative Gr (ARCX:PRAE)</v>
    <v>24</v>
    <v>37</v>
    <v>Finance</v>
    <v>25</v>
    <v>35.479999999999997</v>
    <v>26.88</v>
    <v>0.3009</v>
    <v>1.6020000000000001E-3</v>
    <v>9.7540000000000005E-3</v>
    <v>4.99E-2</v>
    <v>USD</v>
    <v>NYSE Arca</v>
    <v>ARCX</v>
    <v>1.43E-2</v>
    <v>31.150099999999998</v>
    <v>ETF</v>
    <v>45824.840277812502</v>
    <v>31.1</v>
    <v>8257295.9800000004</v>
    <v>PlanRock Alternative Gr</v>
    <v>31.1</v>
    <v>30.8492</v>
    <v>31.150099999999998</v>
    <v>31.2</v>
    <v>PRAE</v>
    <v>PlanRock Alternative Gr (ARCX:PRAE)</v>
    <v>497</v>
    <v>221</v>
  </rv>
  <rv s="2">
    <v>391</v>
  </rv>
  <rv s="16">
    <v>en-US</v>
    <v>cbhkqh</v>
    <v>268435456</v>
    <v>1</v>
    <v>Powered by Refinitiv</v>
    <v>36</v>
    <v>Goose Hollow Mul-Str Inc (BATS:GHMS)</v>
    <v>24</v>
    <v>37</v>
    <v>Finance</v>
    <v>17</v>
    <v>26.783000000000001</v>
    <v>24.2</v>
    <v>3.2500000000000001E-2</v>
    <v>2.6650000000000003E-4</v>
    <v>1.2389999999999999E-3</v>
    <v>7.0000000000000001E-3</v>
    <v>USD</v>
    <v>CBOE BZX Exchange</v>
    <v>BATS</v>
    <v>1.4199999999999999E-2</v>
    <v>26.263000000000002</v>
    <v>ETF</v>
    <v>45824.840301457814</v>
    <v>26.263000000000002</v>
    <v>15611227.800000001</v>
    <v>Goose Hollow Mul-Str Inc</v>
    <v>26.263000000000002</v>
    <v>26.230499999999999</v>
    <v>26.263000000000002</v>
    <v>26.27</v>
    <v>GHMS</v>
    <v>Goose Hollow Mul-Str Inc (BATS:GHMS)</v>
    <v>74</v>
    <v>2394</v>
  </rv>
  <rv s="2">
    <v>393</v>
  </rv>
  <rv s="16">
    <v>en-US</v>
    <v>cci7u2</v>
    <v>268435456</v>
    <v>1</v>
    <v>Powered by Refinitiv</v>
    <v>36</v>
    <v>Miller Val Leverage (ARCX:MVPL)</v>
    <v>24</v>
    <v>37</v>
    <v>Finance</v>
    <v>25</v>
    <v>33.71</v>
    <v>23.522300000000001</v>
    <v>0.60550000000000004</v>
    <v>0</v>
    <v>2.0504999999999999E-2</v>
    <v>0</v>
    <v>USD</v>
    <v>NYSE Arca</v>
    <v>ARCX</v>
    <v>1.3899999999999999E-2</v>
    <v>30.134499999999999</v>
    <v>ETF</v>
    <v>45824.84027780078</v>
    <v>30.134499999999999</v>
    <v>6653146.5800000001</v>
    <v>Miller Val Leverage</v>
    <v>30.134499999999999</v>
    <v>29.529</v>
    <v>30.134499999999999</v>
    <v>30.134499999999999</v>
    <v>MVPL</v>
    <v>Miller Val Leverage (ARCX:MVPL)</v>
    <v>5</v>
    <v>3539</v>
  </rv>
  <rv s="2">
    <v>395</v>
  </rv>
  <rv s="16">
    <v>en-US</v>
    <v>cayytc</v>
    <v>268435456</v>
    <v>1</v>
    <v>Powered by Refinitiv</v>
    <v>36</v>
    <v>Brookstone Yield (BATS:BAMY)</v>
    <v>24</v>
    <v>37</v>
    <v>Finance</v>
    <v>17</v>
    <v>27.45</v>
    <v>24.96</v>
    <v>0.13900000000000001</v>
    <v>0</v>
    <v>5.1990000000000005E-3</v>
    <v>0</v>
    <v>USD</v>
    <v>CBOE BZX Exchange</v>
    <v>BATS</v>
    <v>1.38E-2</v>
    <v>26.92</v>
    <v>ETF</v>
    <v>45824.840282892968</v>
    <v>26.87</v>
    <v>37942957.659999996</v>
    <v>Brookstone Yield</v>
    <v>26.88</v>
    <v>26.7364</v>
    <v>26.875399999999999</v>
    <v>26.875399999999999</v>
    <v>BAMY</v>
    <v>Brookstone Yield (BATS:BAMY)</v>
    <v>2453</v>
    <v>4544</v>
  </rv>
  <rv s="2">
    <v>397</v>
  </rv>
  <rv s="3">
    <v>https://www.bing.com/financeapi/forcetrigger?t=a1tfzr&amp;q=ARCX%3aFTLS&amp;form=skydnc</v>
    <v>Learn more on Bing</v>
  </rv>
  <rv s="17">
    <v>en-US</v>
    <v>a1tfzr</v>
    <v>268435456</v>
    <v>1</v>
    <v>Powered by Refinitiv</v>
    <v>38</v>
    <v>FT III:Long/Short Equity (ARCX:FTLS)</v>
    <v>34</v>
    <v>39</v>
    <v>Finance</v>
    <v>25</v>
    <v>69.94</v>
    <v>58.8962</v>
    <v>0.53480000000000005</v>
    <v>0.27</v>
    <v>0</v>
    <v>4.15E-3</v>
    <v>0</v>
    <v>USD</v>
    <v>NYSE Arca</v>
    <v>ARCX</v>
    <v>1.38E-2</v>
    <v>65.66</v>
    <v>ETF</v>
    <v>45824.840277823438</v>
    <v>399</v>
    <v>65.27</v>
    <v>1985759877.1099999</v>
    <v>FT III:Long/Short Equity</v>
    <v>65.3</v>
    <v>65.06</v>
    <v>65.33</v>
    <v>65.33</v>
    <v>FTLS</v>
    <v>FT III:Long/Short Equity (ARCX:FTLS)</v>
    <v>69032</v>
    <v>107856</v>
  </rv>
  <rv s="2">
    <v>400</v>
  </rv>
  <rv s="3">
    <v>https://www.bing.com/financeapi/forcetrigger?t=c3z5zr&amp;q=ARCX%3aRHRX&amp;form=skydnc</v>
    <v>Learn more on Bing</v>
  </rv>
  <rv s="19">
    <v>en-US</v>
    <v>c3z5zr</v>
    <v>268435456</v>
    <v>1</v>
    <v>Powered by Refinitiv</v>
    <v>41</v>
    <v>RH Tactical Rotation (ARCX:RHRX)</v>
    <v>34</v>
    <v>42</v>
    <v>Finance</v>
    <v>43</v>
    <v>16.652000000000001</v>
    <v>12.93</v>
    <v>0.92659999999999998</v>
    <v>0.2281</v>
    <v>1.4384999999999998E-2</v>
    <v>USD</v>
    <v>NYSE Arca</v>
    <v>ARCX</v>
    <v>1.37E-2</v>
    <v>16.0853</v>
    <v>ETF</v>
    <v>45824.840277812502</v>
    <v>402</v>
    <v>16.0853</v>
    <v>14839095.369999999</v>
    <v>RH Tactical Rotation</v>
    <v>16.0853</v>
    <v>15.857200000000001</v>
    <v>16.0853</v>
    <v>RHRX</v>
    <v>RH Tactical Rotation (ARCX:RHRX)</v>
    <v>0</v>
    <v>1516</v>
  </rv>
  <rv s="2">
    <v>403</v>
  </rv>
  <rv s="3">
    <v>https://www.bing.com/financeapi/forcetrigger?t=c433ar&amp;q=ARCX%3aAMAX&amp;form=skydnc</v>
    <v>Learn more on Bing</v>
  </rv>
  <rv s="17">
    <v>en-US</v>
    <v>c433ar</v>
    <v>268435456</v>
    <v>1</v>
    <v>Powered by Refinitiv</v>
    <v>38</v>
    <v>Adptv Hdgd Mlt-Asst Inc (ARCX:AMAX)</v>
    <v>34</v>
    <v>39</v>
    <v>Finance</v>
    <v>25</v>
    <v>8.2200000000000006</v>
    <v>7.06</v>
    <v>0.85829999999999995</v>
    <v>-4.4999999999999998E-2</v>
    <v>-4.4330000000000003E-3</v>
    <v>-5.6679999999999994E-3</v>
    <v>-3.5000000000000003E-2</v>
    <v>USD</v>
    <v>NYSE Arca</v>
    <v>ARCX</v>
    <v>1.3600000000000001E-2</v>
    <v>7.9298999999999999</v>
    <v>ETF</v>
    <v>45824.84918563594</v>
    <v>405</v>
    <v>7.87</v>
    <v>22030983.739999998</v>
    <v>Adptv Hdgd Mlt-Asst Inc</v>
    <v>7.87</v>
    <v>7.94</v>
    <v>7.8949999999999996</v>
    <v>7.86</v>
    <v>AMAX</v>
    <v>Adptv Hdgd Mlt-Asst Inc (ARCX:AMAX)</v>
    <v>5726</v>
    <v>7235</v>
  </rv>
  <rv s="2">
    <v>406</v>
  </rv>
  <rv s="18">
    <v>en-US</v>
    <v>cbe4a2</v>
    <v>268435456</v>
    <v>1</v>
    <v>Powered by Refinitiv</v>
    <v>40</v>
    <v>Tidal:Gotham Short Strat (ARCX:SHRT)</v>
    <v>24</v>
    <v>39</v>
    <v>Finance</v>
    <v>25</v>
    <v>8.7899999999999991</v>
    <v>7.48</v>
    <v>-0.39410000000000001</v>
    <v>3.5000000000000003E-2</v>
    <v>0</v>
    <v>4.3480000000000003E-3</v>
    <v>0</v>
    <v>USD</v>
    <v>NYSE Arca</v>
    <v>ARCX</v>
    <v>1.3600000000000001E-2</v>
    <v>8.1199999999999992</v>
    <v>ETF</v>
    <v>45824.840277812502</v>
    <v>8.0210000000000008</v>
    <v>11693792.300000001</v>
    <v>Tidal:Gotham Short Strat</v>
    <v>8.0210000000000008</v>
    <v>8.0498999999999992</v>
    <v>8.0848999999999993</v>
    <v>8.0848999999999993</v>
    <v>SHRT</v>
    <v>Tidal:Gotham Short Strat (ARCX:SHRT)</v>
    <v>4552</v>
    <v>3146</v>
  </rv>
  <rv s="2">
    <v>408</v>
  </rv>
  <rv s="3">
    <v>https://www.bing.com/financeapi/forcetrigger?t=a259m7&amp;q=ARCX%3aVEGA&amp;form=skydnc</v>
    <v>Learn more on Bing</v>
  </rv>
  <rv s="17">
    <v>en-US</v>
    <v>a259m7</v>
    <v>268435456</v>
    <v>1</v>
    <v>Powered by Refinitiv</v>
    <v>38</v>
    <v>AdvsrShs STAR Gl Buy-Wrt (ARCX:VEGA)</v>
    <v>34</v>
    <v>39</v>
    <v>Finance</v>
    <v>25</v>
    <v>45.41</v>
    <v>39.1</v>
    <v>0.72660000000000002</v>
    <v>0.2697</v>
    <v>0</v>
    <v>6.0019999999999995E-3</v>
    <v>0</v>
    <v>USD</v>
    <v>NYSE Arca</v>
    <v>ARCX</v>
    <v>1.3600000000000001E-2</v>
    <v>45.36</v>
    <v>ETF</v>
    <v>45824.840277812502</v>
    <v>410</v>
    <v>45.203699999999998</v>
    <v>63726962.240000002</v>
    <v>AdvsrShs STAR Gl Buy-Wrt</v>
    <v>45.36</v>
    <v>44.933999999999997</v>
    <v>45.203699999999998</v>
    <v>45.203699999999998</v>
    <v>VEGA</v>
    <v>AdvsrShs STAR Gl Buy-Wrt (ARCX:VEGA)</v>
    <v>1179</v>
    <v>2703</v>
  </rv>
  <rv s="2">
    <v>411</v>
  </rv>
  <rv s="3">
    <v>https://www.bing.com/financeapi/forcetrigger?t=a26dh7&amp;q=ARCX%3aYINN&amp;form=skydnc</v>
    <v>Learn more on Bing</v>
  </rv>
  <rv s="17">
    <v>en-US</v>
    <v>a26dh7</v>
    <v>268435456</v>
    <v>1</v>
    <v>Powered by Refinitiv</v>
    <v>38</v>
    <v>Direxion:FTSE Chn Bl 3X (ARCX:YINN)</v>
    <v>34</v>
    <v>39</v>
    <v>Finance</v>
    <v>35</v>
    <v>59.2605</v>
    <v>18.489999999999998</v>
    <v>0.94169999999999998</v>
    <v>1.86</v>
    <v>3.3989999999999997E-3</v>
    <v>4.7232000000000003E-2</v>
    <v>0.14000000000000001</v>
    <v>USD</v>
    <v>NYSE Arca</v>
    <v>ARCX</v>
    <v>1.3600000000000001E-2</v>
    <v>42.14</v>
    <v>ETF</v>
    <v>45824.940311029684</v>
    <v>413</v>
    <v>41.08</v>
    <v>1096413647.6800001</v>
    <v>Direxion:FTSE Chn Bl 3X</v>
    <v>41.24</v>
    <v>39.380000000000003</v>
    <v>41.24</v>
    <v>41.33</v>
    <v>YINN</v>
    <v>Direxion:FTSE Chn Bl 3X (ARCX:YINN)</v>
    <v>2729275</v>
    <v>3509525</v>
  </rv>
  <rv s="2">
    <v>414</v>
  </rv>
  <rv s="16">
    <v>en-US</v>
    <v>c9jep2</v>
    <v>268435456</v>
    <v>1</v>
    <v>Powered by Refinitiv</v>
    <v>36</v>
    <v>VST:Volatility Prem Plus (BATS:ZVOL)</v>
    <v>24</v>
    <v>37</v>
    <v>Finance</v>
    <v>35</v>
    <v>24.44</v>
    <v>12.2</v>
    <v>0.28000000000000003</v>
    <v>4.1860000000000001E-2</v>
    <v>2.2134000000000001E-2</v>
    <v>0.54</v>
    <v>USD</v>
    <v>CBOE BZX Exchange</v>
    <v>BATS</v>
    <v>1.3500000000000002E-2</v>
    <v>13.018700000000001</v>
    <v>ETF</v>
    <v>45824.940501423436</v>
    <v>12.8301</v>
    <v>16686226.66</v>
    <v>VST:Volatility Prem Plus</v>
    <v>12.831</v>
    <v>12.65</v>
    <v>12.93</v>
    <v>13.44</v>
    <v>ZVOL</v>
    <v>VST:Volatility Prem Plus (BATS:ZVOL)</v>
    <v>22013</v>
    <v>22005</v>
  </rv>
  <rv s="2">
    <v>416</v>
  </rv>
  <rv s="3">
    <v>https://www.bing.com/financeapi/forcetrigger?t=c22gjc&amp;q=ARCX%3aAGOX&amp;form=skydnc</v>
    <v>Learn more on Bing</v>
  </rv>
  <rv s="17">
    <v>en-US</v>
    <v>c22gjc</v>
    <v>268435456</v>
    <v>1</v>
    <v>Powered by Refinitiv</v>
    <v>38</v>
    <v>Adaptive Alpha Opps (ARCX:AGOX)</v>
    <v>34</v>
    <v>39</v>
    <v>Finance</v>
    <v>25</v>
    <v>30.65</v>
    <v>21.31</v>
    <v>0.96479999999999999</v>
    <v>0.09</v>
    <v>0</v>
    <v>3.2049999999999999E-3</v>
    <v>0</v>
    <v>USD</v>
    <v>NYSE Arca</v>
    <v>ARCX</v>
    <v>1.34E-2</v>
    <v>28.507200000000001</v>
    <v>ETF</v>
    <v>45824.840277823438</v>
    <v>418</v>
    <v>27.92</v>
    <v>317053626.49000001</v>
    <v>Adaptive Alpha Opps</v>
    <v>27.92</v>
    <v>28.08</v>
    <v>28.17</v>
    <v>28.17</v>
    <v>AGOX</v>
    <v>Adaptive Alpha Opps (ARCX:AGOX)</v>
    <v>14612</v>
    <v>24932</v>
  </rv>
  <rv s="2">
    <v>419</v>
  </rv>
  <rv s="16">
    <v>en-US</v>
    <v>c9b12w</v>
    <v>268435456</v>
    <v>1</v>
    <v>Powered by Refinitiv</v>
    <v>36</v>
    <v>RBB:SGI Dynamic Tactical (XNAS:DYTA)</v>
    <v>24</v>
    <v>37</v>
    <v>Finance</v>
    <v>25</v>
    <v>32.36</v>
    <v>26.221599999999999</v>
    <v>5.5199999999999999E-2</v>
    <v>0</v>
    <v>1.9910000000000001E-3</v>
    <v>0</v>
    <v>USD</v>
    <v>Nasdaq Stock Market</v>
    <v>XNAS</v>
    <v>1.32E-2</v>
    <v>27.84</v>
    <v>ETF</v>
    <v>45824.843750265623</v>
    <v>27.775200000000002</v>
    <v>62752686.579999998</v>
    <v>RBB:SGI Dynamic Tactical</v>
    <v>27.84</v>
    <v>27.72</v>
    <v>27.775200000000002</v>
    <v>27.775200000000002</v>
    <v>DYTA</v>
    <v>RBB:SGI Dynamic Tactical (XNAS:DYTA)</v>
    <v>2218</v>
    <v>6089</v>
  </rv>
  <rv s="2">
    <v>421</v>
  </rv>
  <rv s="16">
    <v>en-US</v>
    <v>cap3m7</v>
    <v>268435456</v>
    <v>1</v>
    <v>Powered by Refinitiv</v>
    <v>36</v>
    <v>YieldMax DIS Opt In St (ARCX:DISO)</v>
    <v>24</v>
    <v>37</v>
    <v>Finance</v>
    <v>25</v>
    <v>18.350000000000001</v>
    <v>11.71</v>
    <v>0.1133</v>
    <v>0</v>
    <v>7.8960000000000002E-3</v>
    <v>0</v>
    <v>USD</v>
    <v>NYSE Arca</v>
    <v>ARCX</v>
    <v>1.32E-2</v>
    <v>14.52</v>
    <v>ETF</v>
    <v>45824.840277823438</v>
    <v>14.27</v>
    <v>36021672.630000003</v>
    <v>YieldMax DIS Opt In St</v>
    <v>14.27</v>
    <v>14.3499</v>
    <v>14.463200000000001</v>
    <v>14.463200000000001</v>
    <v>DISO</v>
    <v>YieldMax DIS Opt In St (ARCX:DISO)</v>
    <v>14460</v>
    <v>17938</v>
  </rv>
  <rv s="2">
    <v>423</v>
  </rv>
  <rv s="3">
    <v>https://www.bing.com/financeapi/forcetrigger?t=azw6yc&amp;q=ARCX%3aUBOT&amp;form=skydnc</v>
    <v>Learn more on Bing</v>
  </rv>
  <rv s="17">
    <v>en-US</v>
    <v>azw6yc</v>
    <v>268435456</v>
    <v>1</v>
    <v>Powered by Refinitiv</v>
    <v>38</v>
    <v>Direxion:R AI &amp; A Bl 2X (ARCX:UBOT)</v>
    <v>34</v>
    <v>39</v>
    <v>Finance</v>
    <v>25</v>
    <v>26.9</v>
    <v>12.19</v>
    <v>2.8847</v>
    <v>0.4</v>
    <v>7.9839999999999998E-3</v>
    <v>2.0367000000000003E-2</v>
    <v>0.16</v>
    <v>USD</v>
    <v>NYSE Arca</v>
    <v>ARCX</v>
    <v>1.32E-2</v>
    <v>20.239000000000001</v>
    <v>ETF</v>
    <v>45824.858686226566</v>
    <v>425</v>
    <v>19.84</v>
    <v>23105397.48</v>
    <v>Direxion:R AI &amp; A Bl 2X</v>
    <v>19.84</v>
    <v>19.64</v>
    <v>20.04</v>
    <v>20.2</v>
    <v>UBOT</v>
    <v>Direxion:R AI &amp; A Bl 2X (ARCX:UBOT)</v>
    <v>35723</v>
    <v>34186</v>
  </rv>
  <rv s="2">
    <v>426</v>
  </rv>
  <rv s="3">
    <v>https://www.bing.com/financeapi/forcetrigger?t=a1wmim&amp;q=ARCX%3aKORU&amp;form=skydnc</v>
    <v>Learn more on Bing</v>
  </rv>
  <rv s="17">
    <v>en-US</v>
    <v>a1wmim</v>
    <v>268435456</v>
    <v>1</v>
    <v>Powered by Refinitiv</v>
    <v>38</v>
    <v>Direxion:MSCI SKor Bl3X (ARCX:KORU)</v>
    <v>34</v>
    <v>39</v>
    <v>Finance</v>
    <v>35</v>
    <v>97.1</v>
    <v>27.16</v>
    <v>3.9054000000000002</v>
    <v>5.13</v>
    <v>1.2753E-2</v>
    <v>7.8597E-2</v>
    <v>0.9</v>
    <v>USD</v>
    <v>NYSE Arca</v>
    <v>ARCX</v>
    <v>1.32E-2</v>
    <v>72.010000000000005</v>
    <v>ETF</v>
    <v>45824.938574837499</v>
    <v>428</v>
    <v>70.239999999999995</v>
    <v>89445456.980000004</v>
    <v>Direxion:MSCI SKor Bl3X</v>
    <v>70.37</v>
    <v>65.27</v>
    <v>70.400000000000006</v>
    <v>71.47</v>
    <v>KORU</v>
    <v>Direxion:MSCI SKor Bl3X (ARCX:KORU)</v>
    <v>311476</v>
    <v>190182</v>
  </rv>
  <rv s="2">
    <v>429</v>
  </rv>
  <rv s="3">
    <v>https://www.bing.com/financeapi/forcetrigger?t=c3hcqh&amp;q=ARCX%3aEVNT&amp;form=skydnc</v>
    <v>Learn more on Bing</v>
  </rv>
  <rv s="17">
    <v>en-US</v>
    <v>c3hcqh</v>
    <v>268435456</v>
    <v>1</v>
    <v>Powered by Refinitiv</v>
    <v>38</v>
    <v>AltShs:Event-Driven (ARCX:EVNT)</v>
    <v>34</v>
    <v>39</v>
    <v>Finance</v>
    <v>25</v>
    <v>11.44</v>
    <v>9.7309999999999999</v>
    <v>0.33050000000000002</v>
    <v>9.5200000000000007E-2</v>
    <v>2.6259999999999999E-3</v>
    <v>8.4580000000000002E-3</v>
    <v>2.98E-2</v>
    <v>USD</v>
    <v>NYSE Arca</v>
    <v>ARCX</v>
    <v>1.3100000000000001E-2</v>
    <v>11.39</v>
    <v>ETF</v>
    <v>45824.840277823438</v>
    <v>431</v>
    <v>11.350199999999999</v>
    <v>6128090.6299999999</v>
    <v>AltShs:Event-Driven</v>
    <v>11.367000000000001</v>
    <v>11.255000000000001</v>
    <v>11.350199999999999</v>
    <v>11.38</v>
    <v>EVNT</v>
    <v>AltShs:Event-Driven (ARCX:EVNT)</v>
    <v>1720</v>
    <v>833</v>
  </rv>
  <rv s="2">
    <v>432</v>
  </rv>
  <rv s="16">
    <v>en-US</v>
    <v>ccixh7</v>
    <v>268435456</v>
    <v>1</v>
    <v>Powered by Refinitiv</v>
    <v>36</v>
    <v>YieldMax Ult Opt In Str (ARCX:ULTY)</v>
    <v>24</v>
    <v>37</v>
    <v>Finance</v>
    <v>35</v>
    <v>14.4</v>
    <v>5.23</v>
    <v>0.155</v>
    <v>3.2000000000000002E-3</v>
    <v>2.5409999999999999E-2</v>
    <v>0.02</v>
    <v>USD</v>
    <v>NYSE Arca</v>
    <v>ARCX</v>
    <v>1.3000000000000001E-2</v>
    <v>6.27</v>
    <v>ETF</v>
    <v>45824.940989200782</v>
    <v>6.17</v>
    <v>349970728.32999998</v>
    <v>YieldMax Ult Opt In Str</v>
    <v>6.19</v>
    <v>6.1</v>
    <v>6.2549999999999999</v>
    <v>6.27</v>
    <v>ULTY</v>
    <v>YieldMax Ult Opt In Str (ARCX:ULTY)</v>
    <v>8930568</v>
    <v>4641680</v>
  </rv>
  <rv s="2">
    <v>434</v>
  </rv>
  <rv s="3">
    <v>https://www.bing.com/financeapi/forcetrigger?t=a1pkw7&amp;q=ARCX%3aCHAU&amp;form=skydnc</v>
    <v>Learn more on Bing</v>
  </rv>
  <rv s="17">
    <v>en-US</v>
    <v>a1pkw7</v>
    <v>268435456</v>
    <v>1</v>
    <v>Powered by Refinitiv</v>
    <v>38</v>
    <v>Direxion:CSI300 ChA Bl2X (ARCX:CHAU)</v>
    <v>34</v>
    <v>39</v>
    <v>Finance</v>
    <v>25</v>
    <v>28.249700000000001</v>
    <v>10.88</v>
    <v>0.42609999999999998</v>
    <v>0.09</v>
    <v>0</v>
    <v>6.3649999999999991E-3</v>
    <v>0</v>
    <v>USD</v>
    <v>NYSE Arca</v>
    <v>ARCX</v>
    <v>1.3000000000000001E-2</v>
    <v>14.32</v>
    <v>ETF</v>
    <v>45824.840277812502</v>
    <v>436</v>
    <v>14.22</v>
    <v>135105306.22</v>
    <v>Direxion:CSI300 ChA Bl2X</v>
    <v>14.25</v>
    <v>14.14</v>
    <v>14.23</v>
    <v>14.23</v>
    <v>CHAU</v>
    <v>Direxion:CSI300 ChA Bl2X (ARCX:CHAU)</v>
    <v>185396</v>
    <v>268895</v>
  </rv>
  <rv s="2">
    <v>437</v>
  </rv>
  <rv s="16">
    <v>en-US</v>
    <v>ces3r7</v>
    <v>268435456</v>
    <v>1</v>
    <v>Powered by Refinitiv</v>
    <v>36</v>
    <v>Tradr 2X Long SPY Qty (XNAS:SPYQ)</v>
    <v>24</v>
    <v>37</v>
    <v>Finance</v>
    <v>25</v>
    <v>138.72800000000001</v>
    <v>83.15</v>
    <v>2.1528999999999998</v>
    <v>4.1089999999999998E-3</v>
    <v>1.6760999999999998E-2</v>
    <v>0.53669999999999995</v>
    <v>USD</v>
    <v>Nasdaq Stock Market</v>
    <v>XNAS</v>
    <v>1.3000000000000001E-2</v>
    <v>130.60319999999999</v>
    <v>ETF</v>
    <v>45824.843750265623</v>
    <v>129.69999999999999</v>
    <v>8800266.4100000001</v>
    <v>Tradr 2X Long SPY Qty</v>
    <v>129.69999999999999</v>
    <v>128.4503</v>
    <v>130.60319999999999</v>
    <v>131.13990000000001</v>
    <v>SPYQ</v>
    <v>Tradr 2X Long SPY Qty (XNAS:SPYQ)</v>
    <v>3493</v>
    <v>14997</v>
  </rv>
  <rv s="2">
    <v>439</v>
  </rv>
  <rv s="16">
    <v>en-US</v>
    <v>ces3oc</v>
    <v>268435456</v>
    <v>1</v>
    <v>Powered by Refinitiv</v>
    <v>36</v>
    <v>Tradr 2x Long In 100 Qty (XNAS:QQQP)</v>
    <v>24</v>
    <v>37</v>
    <v>Finance</v>
    <v>25</v>
    <v>151.05000000000001</v>
    <v>82.5</v>
    <v>3.1707000000000001</v>
    <v>0</v>
    <v>2.3438000000000001E-2</v>
    <v>0</v>
    <v>USD</v>
    <v>Nasdaq Stock Market</v>
    <v>XNAS</v>
    <v>1.3000000000000001E-2</v>
    <v>138.44999999999999</v>
    <v>ETF</v>
    <v>45824.843750046093</v>
    <v>137.88</v>
    <v>11621814.59</v>
    <v>Tradr 2x Long In 100 Qty</v>
    <v>137.88</v>
    <v>135.27930000000001</v>
    <v>138.44999999999999</v>
    <v>138.44999999999999</v>
    <v>QQQP</v>
    <v>Tradr 2x Long In 100 Qty (XNAS:QQQP)</v>
    <v>3851</v>
    <v>18078</v>
  </rv>
  <rv s="2">
    <v>441</v>
  </rv>
  <rv s="16">
    <v>en-US</v>
    <v>cejm4c</v>
    <v>268435456</v>
    <v>1</v>
    <v>Powered by Refinitiv</v>
    <v>36</v>
    <v>Tradr 2x Long In 100 Mon (XNAS:MQQQ)</v>
    <v>24</v>
    <v>37</v>
    <v>Finance</v>
    <v>25</v>
    <v>155.65</v>
    <v>83</v>
    <v>3.7334999999999998</v>
    <v>4.7070000000000002E-3</v>
    <v>2.6301000000000001E-2</v>
    <v>0.68569999999999998</v>
    <v>USD</v>
    <v>Nasdaq Stock Market</v>
    <v>XNAS</v>
    <v>1.3000000000000001E-2</v>
    <v>146.58000000000001</v>
    <v>ETF</v>
    <v>45824.843750265623</v>
    <v>144.41999999999999</v>
    <v>24485468.359999999</v>
    <v>Tradr 2x Long In 100 Mon</v>
    <v>144.65</v>
    <v>141.95079999999999</v>
    <v>145.68430000000001</v>
    <v>146.37</v>
    <v>MQQQ</v>
    <v>Tradr 2x Long In 100 Mon (XNAS:MQQQ)</v>
    <v>4328</v>
    <v>13801</v>
  </rv>
  <rv s="2">
    <v>443</v>
  </rv>
  <rv s="16">
    <v>en-US</v>
    <v>cftzzr</v>
    <v>268435456</v>
    <v>1</v>
    <v>Powered by Refinitiv</v>
    <v>36</v>
    <v>Defiance DT 2X Long ORCL (XNAS:ORCX)</v>
    <v>24</v>
    <v>37</v>
    <v>Finance</v>
    <v>35</v>
    <v>27.73</v>
    <v>9.0500000000000007</v>
    <v>-0.95</v>
    <v>1.8979999999999999E-3</v>
    <v>-3.4811000000000002E-2</v>
    <v>0.05</v>
    <v>USD</v>
    <v>Nasdaq Stock Market</v>
    <v>XNAS</v>
    <v>1.29E-2</v>
    <v>27.31</v>
    <v>ETF</v>
    <v>45824.941079849217</v>
    <v>26.09</v>
    <v>3825585.44</v>
    <v>Defiance DT 2X Long ORCL</v>
    <v>26.79</v>
    <v>27.29</v>
    <v>26.34</v>
    <v>26.39</v>
    <v>ORCX</v>
    <v>Defiance DT 2X Long ORCL (XNAS:ORCX)</v>
    <v>387205</v>
    <v>93387</v>
  </rv>
  <rv s="2">
    <v>445</v>
  </rv>
  <rv s="16">
    <v>en-US</v>
    <v>cecygh</v>
    <v>268435456</v>
    <v>1</v>
    <v>Powered by Refinitiv</v>
    <v>36</v>
    <v>Defiance DT 2X Long LLY (ARCX:LLYX)</v>
    <v>24</v>
    <v>37</v>
    <v>Finance</v>
    <v>35</v>
    <v>31.189</v>
    <v>13.02</v>
    <v>-0.55000000000000004</v>
    <v>5.8509999999999994E-3</v>
    <v>-3.1143999999999998E-2</v>
    <v>0.1</v>
    <v>USD</v>
    <v>NYSE Arca</v>
    <v>ARCX</v>
    <v>1.29E-2</v>
    <v>17.87</v>
    <v>ETF</v>
    <v>45824.938023506249</v>
    <v>17.030100000000001</v>
    <v>36344582.229999997</v>
    <v>Defiance DT 2X Long LLY</v>
    <v>17.73</v>
    <v>17.66</v>
    <v>17.11</v>
    <v>17.190000000000001</v>
    <v>LLYX</v>
    <v>Defiance DT 2X Long LLY (ARCX:LLYX)</v>
    <v>391903</v>
    <v>671911</v>
  </rv>
  <rv s="2">
    <v>447</v>
  </rv>
  <rv s="16">
    <v>en-US</v>
    <v>cg39w7</v>
    <v>268435456</v>
    <v>1</v>
    <v>Powered by Refinitiv</v>
    <v>36</v>
    <v>STKd 100% SMCI&amp;100% NVDA (XNAS:SPCY)</v>
    <v>24</v>
    <v>37</v>
    <v>Finance</v>
    <v>25</v>
    <v>24.63</v>
    <v>10.52</v>
    <v>1.4849000000000001</v>
    <v>8.9459999999999991E-3</v>
    <v>6.7359000000000002E-2</v>
    <v>0.21049999999999999</v>
    <v>USD</v>
    <v>Nasdaq Stock Market</v>
    <v>XNAS</v>
    <v>1.29E-2</v>
    <v>23.99</v>
    <v>ETF</v>
    <v>45824.843750265623</v>
    <v>23.529399999999999</v>
    <v>510961.22</v>
    <v>STKd 100% SMCI&amp;100% NVDA</v>
    <v>23.99</v>
    <v>22.044499999999999</v>
    <v>23.529399999999999</v>
    <v>23.739899999999999</v>
    <v>SPCY</v>
    <v>STKd 100% SMCI&amp;100% NVDA (XNAS:SPCY)</v>
    <v>571</v>
    <v>3210</v>
  </rv>
  <rv s="2">
    <v>449</v>
  </rv>
  <rv s="16">
    <v>en-US</v>
    <v>ce8lk2</v>
    <v>268435456</v>
    <v>1</v>
    <v>Powered by Refinitiv</v>
    <v>36</v>
    <v>Defiance DT 2X ST MSTR (XNAS:SMST)</v>
    <v>24</v>
    <v>37</v>
    <v>Finance</v>
    <v>25</v>
    <v>2368</v>
    <v>22.8</v>
    <v>0.1</v>
    <v>-3.6659999999999997E-4</v>
    <v>3.679E-3</v>
    <v>-0.01</v>
    <v>USD</v>
    <v>Nasdaq Stock Market</v>
    <v>XNAS</v>
    <v>1.29E-2</v>
    <v>27.96</v>
    <v>ETF</v>
    <v>45824.923329525001</v>
    <v>26.49</v>
    <v>42172627.799999997</v>
    <v>Defiance DT 2X ST MSTR</v>
    <v>26.5</v>
    <v>27.18</v>
    <v>27.28</v>
    <v>27.27</v>
    <v>SMST</v>
    <v>Defiance DT 2X ST MSTR (XNAS:SMST)</v>
    <v>947169</v>
    <v>1275468</v>
  </rv>
  <rv s="2">
    <v>451</v>
  </rv>
  <rv s="16">
    <v>en-US</v>
    <v>cfwx27</v>
    <v>268435456</v>
    <v>1</v>
    <v>Powered by Refinitiv</v>
    <v>36</v>
    <v>Battleshares TSLA vs F (ARCX:ELON)</v>
    <v>24</v>
    <v>37</v>
    <v>Finance</v>
    <v>25</v>
    <v>28.26</v>
    <v>8.8999000000000006</v>
    <v>7.3300000000000004E-2</v>
    <v>2.137E-3</v>
    <v>4.7829999999999999E-3</v>
    <v>3.2899999999999999E-2</v>
    <v>USD</v>
    <v>NYSE Arca</v>
    <v>ARCX</v>
    <v>1.29E-2</v>
    <v>15.3971</v>
    <v>ETF</v>
    <v>45824.840277789066</v>
    <v>15.3971</v>
    <v>1358410.37</v>
    <v>Battleshares TSLA vs F</v>
    <v>15.3971</v>
    <v>15.3238</v>
    <v>15.3971</v>
    <v>15.43</v>
    <v>ELON</v>
    <v>Battleshares TSLA vs F (ARCX:ELON)</v>
    <v>464</v>
    <v>3727</v>
  </rv>
  <rv s="2">
    <v>453</v>
  </rv>
  <rv s="16">
    <v>en-US</v>
    <v>ce8lh7</v>
    <v>268435456</v>
    <v>1</v>
    <v>Powered by Refinitiv</v>
    <v>36</v>
    <v>Defiance DT 2X L MSTR (XNAS:MSTX)</v>
    <v>24</v>
    <v>37</v>
    <v>Finance</v>
    <v>35</v>
    <v>220.99</v>
    <v>15.18</v>
    <v>-0.21</v>
    <v>1.0870000000000001E-3</v>
    <v>-5.6759999999999996E-3</v>
    <v>0.04</v>
    <v>USD</v>
    <v>Nasdaq Stock Market</v>
    <v>XNAS</v>
    <v>1.29E-2</v>
    <v>37.929900000000004</v>
    <v>ETF</v>
    <v>45824.940841863281</v>
    <v>35.9</v>
    <v>1191731679.24</v>
    <v>Defiance DT 2X L MSTR</v>
    <v>37.85</v>
    <v>37</v>
    <v>36.79</v>
    <v>36.83</v>
    <v>MSTX</v>
    <v>Defiance DT 2X L MSTR (XNAS:MSTX)</v>
    <v>4879069</v>
    <v>6954837</v>
  </rv>
  <rv s="2">
    <v>455</v>
  </rv>
  <rv s="16">
    <v>en-US</v>
    <v>cfazgh</v>
    <v>268435456</v>
    <v>1</v>
    <v>Powered by Refinitiv</v>
    <v>36</v>
    <v>Defnc Dly Tgt 2X L NVO (ARCX:NVOX)</v>
    <v>24</v>
    <v>37</v>
    <v>Finance</v>
    <v>25</v>
    <v>21.0869</v>
    <v>4.67</v>
    <v>-0.62</v>
    <v>1.241E-5</v>
    <v>-7.1429000000000006E-2</v>
    <v>1E-4</v>
    <v>USD</v>
    <v>NYSE Arca</v>
    <v>ARCX</v>
    <v>1.29E-2</v>
    <v>8.34</v>
    <v>ETF</v>
    <v>45824.929256642972</v>
    <v>7.97</v>
    <v>6716597.0199999996</v>
    <v>Defnc Dly Tgt 2X L NVO</v>
    <v>8.24</v>
    <v>8.68</v>
    <v>8.06</v>
    <v>8.0601000000000003</v>
    <v>NVOX</v>
    <v>Defnc Dly Tgt 2X L NVO (ARCX:NVOX)</v>
    <v>400939</v>
    <v>280274</v>
  </rv>
  <rv s="2">
    <v>457</v>
  </rv>
  <rv s="16">
    <v>en-US</v>
    <v>cegmjc</v>
    <v>268435456</v>
    <v>1</v>
    <v>Powered by Refinitiv</v>
    <v>36</v>
    <v>Defiance DT 2X Long AVGO (XNAS:AVGX)</v>
    <v>24</v>
    <v>37</v>
    <v>Finance</v>
    <v>35</v>
    <v>39</v>
    <v>9.8711000000000002</v>
    <v>0.76</v>
    <v>-2.9949999999999998E-3</v>
    <v>2.5947000000000001E-2</v>
    <v>-0.09</v>
    <v>USD</v>
    <v>Nasdaq Stock Market</v>
    <v>XNAS</v>
    <v>1.29E-2</v>
    <v>30.76</v>
    <v>ETF</v>
    <v>45824.940186666405</v>
    <v>29.483000000000001</v>
    <v>82625328.400000006</v>
    <v>Defiance DT 2X Long AVGO</v>
    <v>29.63</v>
    <v>29.29</v>
    <v>30.05</v>
    <v>29.96</v>
    <v>AVGX</v>
    <v>Defiance DT 2X Long AVGO (XNAS:AVGX)</v>
    <v>695705</v>
    <v>798848</v>
  </rv>
  <rv s="2">
    <v>459</v>
  </rv>
  <rv s="16">
    <v>en-US</v>
    <v>cg39z2</v>
    <v>268435456</v>
    <v>1</v>
    <v>Powered by Refinitiv</v>
    <v>36</v>
    <v>STKd 100% UBER&amp;100% TSLA (XNAS:ZIPP)</v>
    <v>24</v>
    <v>37</v>
    <v>Finance</v>
    <v>25</v>
    <v>27.739899999999999</v>
    <v>12.59</v>
    <v>0.65800000000000003</v>
    <v>4.9638999999999996E-2</v>
    <v>2.8719000000000001E-2</v>
    <v>1.17</v>
    <v>USD</v>
    <v>Nasdaq Stock Market</v>
    <v>XNAS</v>
    <v>1.29E-2</v>
    <v>23.611000000000001</v>
    <v>ETF</v>
    <v>45824.862790196094</v>
    <v>23.53</v>
    <v>615384.88</v>
    <v>STKd 100% UBER&amp;100% TSLA</v>
    <v>23.611000000000001</v>
    <v>22.911999999999999</v>
    <v>23.57</v>
    <v>24.74</v>
    <v>ZIPP</v>
    <v>STKd 100% UBER&amp;100% TSLA (XNAS:ZIPP)</v>
    <v>692</v>
    <v>877</v>
  </rv>
  <rv s="2">
    <v>461</v>
  </rv>
  <rv s="16">
    <v>en-US</v>
    <v>cg3a2w</v>
    <v>268435456</v>
    <v>1</v>
    <v>Powered by Refinitiv</v>
    <v>36</v>
    <v>STKd 100% NVDA&amp;100% AMD (XNAS:LAYS)</v>
    <v>24</v>
    <v>37</v>
    <v>Finance</v>
    <v>25</v>
    <v>26.74</v>
    <v>12.05</v>
    <v>2.6652999999999998</v>
    <v>-5.0111999999999997E-2</v>
    <v>0.11071</v>
    <v>-1.34</v>
    <v>USD</v>
    <v>Nasdaq Stock Market</v>
    <v>XNAS</v>
    <v>1.29E-2</v>
    <v>26.74</v>
    <v>ETF</v>
    <v>45824.915211064064</v>
    <v>26.74</v>
    <v>1104447.46</v>
    <v>STKd 100% NVDA&amp;100% AMD</v>
    <v>26.74</v>
    <v>24.0747</v>
    <v>26.74</v>
    <v>25.4</v>
    <v>LAYS</v>
    <v>STKd 100% NVDA&amp;100% AMD (XNAS:LAYS)</v>
    <v>147</v>
    <v>4671</v>
  </rv>
  <rv s="2">
    <v>463</v>
  </rv>
  <rv s="16">
    <v>en-US</v>
    <v>cegmrw</v>
    <v>268435456</v>
    <v>1</v>
    <v>Powered by Refinitiv</v>
    <v>36</v>
    <v>Defiance DT 2X Long SMCI (XNAS:SMCX)</v>
    <v>24</v>
    <v>37</v>
    <v>Finance</v>
    <v>35</v>
    <v>412.2</v>
    <v>16.802</v>
    <v>3.74</v>
    <v>-4.8970000000000003E-4</v>
    <v>0.100809</v>
    <v>-0.02</v>
    <v>USD</v>
    <v>Nasdaq Stock Market</v>
    <v>XNAS</v>
    <v>1.29E-2</v>
    <v>42.15</v>
    <v>ETF</v>
    <v>45824.941085647653</v>
    <v>38.020000000000003</v>
    <v>297800403.85000002</v>
    <v>Defiance DT 2X Long SMCI</v>
    <v>38.46</v>
    <v>37.1</v>
    <v>40.840000000000003</v>
    <v>40.82</v>
    <v>SMCX</v>
    <v>Defiance DT 2X Long SMCI (XNAS:SMCX)</v>
    <v>2847062</v>
    <v>4577294</v>
  </rv>
  <rv s="2">
    <v>465</v>
  </rv>
  <rv s="16">
    <v>en-US</v>
    <v>cg39qh</v>
    <v>268435456</v>
    <v>1</v>
    <v>Powered by Refinitiv</v>
    <v>36</v>
    <v>STKd 100% MSTR&amp;100% COIN (XNAS:APED)</v>
    <v>24</v>
    <v>37</v>
    <v>Finance</v>
    <v>25</v>
    <v>26.84</v>
    <v>8.99</v>
    <v>1.5797000000000001</v>
    <v>2.9090000000000001E-3</v>
    <v>7.5315000000000007E-2</v>
    <v>6.5600000000000006E-2</v>
    <v>USD</v>
    <v>Nasdaq Stock Market</v>
    <v>XNAS</v>
    <v>1.29E-2</v>
    <v>22.554400000000001</v>
    <v>ETF</v>
    <v>45824.843750265623</v>
    <v>22.554400000000001</v>
    <v>1050104.79</v>
    <v>STKd 100% MSTR&amp;100% COIN</v>
    <v>22.554400000000001</v>
    <v>20.974699999999999</v>
    <v>22.554400000000001</v>
    <v>22.62</v>
    <v>APED</v>
    <v>STKd 100% MSTR&amp;100% COIN (XNAS:APED)</v>
    <v>261</v>
    <v>1946</v>
  </rv>
  <rv s="2">
    <v>467</v>
  </rv>
  <rv s="16">
    <v>en-US</v>
    <v>cfo7kr</v>
    <v>268435456</v>
    <v>1</v>
    <v>Powered by Refinitiv</v>
    <v>36</v>
    <v>Defnc Dly Tgt 2X L SOFI (XNAS:SOFX)</v>
    <v>24</v>
    <v>37</v>
    <v>Finance</v>
    <v>35</v>
    <v>28.7806</v>
    <v>5.14</v>
    <v>1.48</v>
    <v>-5.0039999999999998E-3</v>
    <v>0.11887600000000001</v>
    <v>-6.9699999999999998E-2</v>
    <v>USD</v>
    <v>Nasdaq Stock Market</v>
    <v>XNAS</v>
    <v>1.29E-2</v>
    <v>13.93</v>
    <v>ETF</v>
    <v>45824.937171272657</v>
    <v>12.815</v>
    <v>21503155.690000001</v>
    <v>Defnc Dly Tgt 2X L SOFI</v>
    <v>12.83</v>
    <v>12.45</v>
    <v>13.93</v>
    <v>13.860300000000001</v>
    <v>SOFX</v>
    <v>Defnc Dly Tgt 2X L SOFI (XNAS:SOFX)</v>
    <v>273719</v>
    <v>272271</v>
  </rv>
  <rv s="2">
    <v>469</v>
  </rv>
  <rv s="16">
    <v>en-US</v>
    <v>cdkf7w</v>
    <v>268435456</v>
    <v>1</v>
    <v>Powered by Refinitiv</v>
    <v>36</v>
    <v>Direxion:Urnium Id Bl 2X (ARCX:URAA)</v>
    <v>24</v>
    <v>37</v>
    <v>Finance</v>
    <v>35</v>
    <v>30.89</v>
    <v>8.7285000000000004</v>
    <v>3.0049999999999999</v>
    <v>1.0101000000000001E-2</v>
    <v>0.12078</v>
    <v>0.28000000000000003</v>
    <v>USD</v>
    <v>NYSE Arca</v>
    <v>ARCX</v>
    <v>1.2800000000000001E-2</v>
    <v>29.799900000000001</v>
    <v>ETF</v>
    <v>45824.932306342191</v>
    <v>26.921700000000001</v>
    <v>9734627.7400000002</v>
    <v>Direxion:Urnium Id Bl 2X</v>
    <v>27.47</v>
    <v>24.88</v>
    <v>27.885000000000002</v>
    <v>28</v>
    <v>URAA</v>
    <v>Direxion:Urnium Id Bl 2X (ARCX:URAA)</v>
    <v>102661</v>
    <v>66567</v>
  </rv>
  <rv s="2">
    <v>471</v>
  </rv>
  <rv s="16">
    <v>en-US</v>
    <v>cfezp2</v>
    <v>268435456</v>
    <v>1</v>
    <v>Powered by Refinitiv</v>
    <v>36</v>
    <v>YieldMax DW Featured 5I (XNAS:FEAT)</v>
    <v>24</v>
    <v>37</v>
    <v>Finance</v>
    <v>25</v>
    <v>50.21</v>
    <v>30.91</v>
    <v>0.51</v>
    <v>5.6289999999999995E-3</v>
    <v>1.4563E-2</v>
    <v>0.2</v>
    <v>USD</v>
    <v>Nasdaq Stock Market</v>
    <v>XNAS</v>
    <v>1.2800000000000001E-2</v>
    <v>35.64</v>
    <v>ETF</v>
    <v>45824.927008113278</v>
    <v>35.28</v>
    <v>17970316.82</v>
    <v>YieldMax DW Featured 5I</v>
    <v>35.35</v>
    <v>35.020000000000003</v>
    <v>35.53</v>
    <v>35.729999999999997</v>
    <v>FEAT</v>
    <v>YieldMax DW Featured 5I (XNAS:FEAT)</v>
    <v>25115</v>
    <v>24378</v>
  </rv>
  <rv s="2">
    <v>473</v>
  </rv>
  <rv s="3">
    <v>https://www.bing.com/financeapi/forcetrigger?t=btdclh&amp;q=XNAS%3aDWAW&amp;form=skydnc</v>
    <v>Learn more on Bing</v>
  </rv>
  <rv s="17">
    <v>en-US</v>
    <v>btdclh</v>
    <v>268435456</v>
    <v>1</v>
    <v>Powered by Refinitiv</v>
    <v>38</v>
    <v>AdvsrShs DW FSM ACW (XNAS:DWAW)</v>
    <v>34</v>
    <v>39</v>
    <v>Finance</v>
    <v>25</v>
    <v>42.54</v>
    <v>32.659999999999997</v>
    <v>1.0504</v>
    <v>0.20849999999999999</v>
    <v>-1.016E-3</v>
    <v>5.1700000000000001E-3</v>
    <v>-4.1200000000000001E-2</v>
    <v>USD</v>
    <v>Nasdaq Stock Market</v>
    <v>XNAS</v>
    <v>1.2800000000000001E-2</v>
    <v>40.71</v>
    <v>ETF</v>
    <v>45824.843750034372</v>
    <v>475</v>
    <v>40.536200000000001</v>
    <v>81100604.920000002</v>
    <v>AdvsrShs DW FSM ACW</v>
    <v>40.71</v>
    <v>40.3277</v>
    <v>40.536200000000001</v>
    <v>40.494999999999997</v>
    <v>DWAW</v>
    <v>AdvsrShs DW FSM ACW (XNAS:DWAW)</v>
    <v>1274</v>
    <v>4767</v>
  </rv>
  <rv s="2">
    <v>476</v>
  </rv>
  <rv s="16">
    <v>en-US</v>
    <v>cc6mrw</v>
    <v>268435456</v>
    <v>1</v>
    <v>Powered by Refinitiv</v>
    <v>36</v>
    <v>YieldMax Univrs FO Inc (ARCX:YMAX)</v>
    <v>24</v>
    <v>37</v>
    <v>Finance</v>
    <v>35</v>
    <v>20.28</v>
    <v>11.21</v>
    <v>0.245</v>
    <v>2.9559999999999999E-3</v>
    <v>1.8421E-2</v>
    <v>0.04</v>
    <v>USD</v>
    <v>NYSE Arca</v>
    <v>ARCX</v>
    <v>1.2800000000000001E-2</v>
    <v>13.56</v>
    <v>ETF</v>
    <v>45824.940256503905</v>
    <v>13.43</v>
    <v>782747781.55999994</v>
    <v>YieldMax Univrs FO Inc</v>
    <v>13.44</v>
    <v>13.3</v>
    <v>13.545</v>
    <v>13.57</v>
    <v>YMAX</v>
    <v>YieldMax Univrs FO Inc (ARCX:YMAX)</v>
    <v>2014727</v>
    <v>2085165</v>
  </rv>
  <rv s="2">
    <v>478</v>
  </rv>
  <rv s="3">
    <v>https://www.bing.com/financeapi/forcetrigger?t=bwtk27&amp;q=ARCX%3aLBAY&amp;form=skydnc</v>
    <v>Learn more on Bing</v>
  </rv>
  <rv s="17">
    <v>en-US</v>
    <v>bwtk27</v>
    <v>268435456</v>
    <v>1</v>
    <v>Powered by Refinitiv</v>
    <v>38</v>
    <v>Tidal:LB L/S Alt Yield (ARCX:LBAY)</v>
    <v>34</v>
    <v>39</v>
    <v>Finance</v>
    <v>25</v>
    <v>28.13</v>
    <v>23.15</v>
    <v>0.69750000000000001</v>
    <v>0.03</v>
    <v>0</v>
    <v>1.2130000000000001E-3</v>
    <v>0</v>
    <v>USD</v>
    <v>NYSE Arca</v>
    <v>ARCX</v>
    <v>1.2699999999999999E-2</v>
    <v>24.8</v>
    <v>ETF</v>
    <v>45824.840277812502</v>
    <v>480</v>
    <v>24.76</v>
    <v>31304479.829999998</v>
    <v>Tidal:LB L/S Alt Yield</v>
    <v>24.8</v>
    <v>24.73</v>
    <v>24.76</v>
    <v>24.76</v>
    <v>LBAY</v>
    <v>Tidal:LB L/S Alt Yield (ARCX:LBAY)</v>
    <v>976</v>
    <v>3522</v>
  </rv>
  <rv s="2">
    <v>481</v>
  </rv>
  <rv s="16">
    <v>en-US</v>
    <v>cbac1h</v>
    <v>268435456</v>
    <v>1</v>
    <v>Powered by Refinitiv</v>
    <v>36</v>
    <v>YieldMax MRNA Opt In Str (ARCX:MRNY)</v>
    <v>24</v>
    <v>37</v>
    <v>Finance</v>
    <v>35</v>
    <v>17.6465</v>
    <v>2.25</v>
    <v>-3.5000000000000003E-2</v>
    <v>1.6173E-2</v>
    <v>-1.417E-2</v>
    <v>3.9300000000000002E-2</v>
    <v>USD</v>
    <v>NYSE Arca</v>
    <v>ARCX</v>
    <v>1.2699999999999999E-2</v>
    <v>2.4900000000000002</v>
    <v>ETF</v>
    <v>45824.935485358597</v>
    <v>2.3931</v>
    <v>84869826.140000001</v>
    <v>YieldMax MRNA Opt In Str</v>
    <v>2.48</v>
    <v>2.4700000000000002</v>
    <v>2.4350000000000001</v>
    <v>2.4693000000000001</v>
    <v>MRNY</v>
    <v>YieldMax MRNA Opt In Str (ARCX:MRNY)</v>
    <v>1405612</v>
    <v>1750022</v>
  </rv>
  <rv s="2">
    <v>483</v>
  </rv>
  <rv s="16">
    <v>en-US</v>
    <v>c9r9k2</v>
    <v>268435456</v>
    <v>1</v>
    <v>Powered by Refinitiv</v>
    <v>36</v>
    <v>YieldMax NVDA Opt In Str (ARCX:NVDY)</v>
    <v>24</v>
    <v>37</v>
    <v>Finance</v>
    <v>35</v>
    <v>31.77</v>
    <v>12.4688</v>
    <v>0.255</v>
    <v>6.0720000000000001E-4</v>
    <v>1.5730999999999998E-2</v>
    <v>0.01</v>
    <v>USD</v>
    <v>NYSE Arca</v>
    <v>ARCX</v>
    <v>1.2699999999999999E-2</v>
    <v>16.579999999999998</v>
    <v>ETF</v>
    <v>45824.940677210157</v>
    <v>16.350000000000001</v>
    <v>1461137660.7</v>
    <v>YieldMax NVDA Opt In Str</v>
    <v>16.36</v>
    <v>16.21</v>
    <v>16.465</v>
    <v>16.48</v>
    <v>NVDY</v>
    <v>YieldMax NVDA Opt In Str (ARCX:NVDY)</v>
    <v>4008299</v>
    <v>2547029</v>
  </rv>
  <rv s="2">
    <v>485</v>
  </rv>
  <rv s="16">
    <v>en-US</v>
    <v>cewwnm</v>
    <v>268435456</v>
    <v>1</v>
    <v>Powered by Refinitiv</v>
    <v>36</v>
    <v>T-Rex 2X Inv Ether DT (BATS:ETQ)</v>
    <v>24</v>
    <v>37</v>
    <v>Finance</v>
    <v>17</v>
    <v>31.98</v>
    <v>5.5110000000000001</v>
    <v>-0.77</v>
    <v>1.1129E-2</v>
    <v>-0.109065</v>
    <v>7.0000000000000007E-2</v>
    <v>USD</v>
    <v>CBOE BZX Exchange</v>
    <v>BATS</v>
    <v>1.2500000000000001E-2</v>
    <v>6.59</v>
    <v>ETF</v>
    <v>45824.90663637656</v>
    <v>6.29</v>
    <v>500235.39</v>
    <v>T-Rex 2X Inv Ether DT</v>
    <v>6.59</v>
    <v>7.06</v>
    <v>6.29</v>
    <v>6.36</v>
    <v>ETQ</v>
    <v>T-Rex 2X Inv Ether DT (BATS:ETQ)</v>
    <v>32316</v>
    <v>40900</v>
  </rv>
  <rv s="2">
    <v>487</v>
  </rv>
  <rv s="16">
    <v>en-US</v>
    <v>cex3gh</v>
    <v>268435456</v>
    <v>1</v>
    <v>Powered by Refinitiv</v>
    <v>36</v>
    <v>TradersAI LC Eqty &amp; Cash (XNAS:HFSP)</v>
    <v>24</v>
    <v>37</v>
    <v>Finance</v>
    <v>25</v>
    <v>21.14</v>
    <v>16.309999999999999</v>
    <v>-0.72</v>
    <v>0</v>
    <v>-4.1570000000000003E-2</v>
    <v>0</v>
    <v>USD</v>
    <v>Nasdaq Stock Market</v>
    <v>XNAS</v>
    <v>1.2500000000000001E-2</v>
    <v>16.600000000000001</v>
    <v>ETF</v>
    <v>45824.843750185159</v>
    <v>16.600000000000001</v>
    <v>846945.84</v>
    <v>TradersAI LC Eqty &amp; Cash</v>
    <v>16.600000000000001</v>
    <v>17.32</v>
    <v>16.600000000000001</v>
    <v>16.600000000000001</v>
    <v>HFSP</v>
    <v>TradersAI LC Eqty &amp; Cash (XNAS:HFSP)</v>
    <v>2</v>
    <v>82</v>
  </rv>
  <rv s="2">
    <v>489</v>
  </rv>
  <rv s="16">
    <v>en-US</v>
    <v>caqzpr</v>
    <v>268435456</v>
    <v>1</v>
    <v>Powered by Refinitiv</v>
    <v>36</v>
    <v>YieldMax XOM Opt In St (ARCX:XOMO)</v>
    <v>24</v>
    <v>37</v>
    <v>Finance</v>
    <v>25</v>
    <v>17.75</v>
    <v>12.15</v>
    <v>0.03</v>
    <v>-3.0890000000000002E-3</v>
    <v>2.3219999999999998E-3</v>
    <v>-0.04</v>
    <v>USD</v>
    <v>NYSE Arca</v>
    <v>ARCX</v>
    <v>1.2500000000000001E-2</v>
    <v>12.99</v>
    <v>ETF</v>
    <v>45824.893766145309</v>
    <v>12.784599999999999</v>
    <v>47803698.18</v>
    <v>YieldMax XOM Opt In St</v>
    <v>12.91</v>
    <v>12.92</v>
    <v>12.95</v>
    <v>12.91</v>
    <v>XOMO</v>
    <v>YieldMax XOM Opt In St (ARCX:XOMO)</v>
    <v>55771</v>
    <v>58304</v>
  </rv>
  <rv s="2">
    <v>491</v>
  </rv>
  <rv s="20">
    <v>en-US</v>
    <v>cfpajc</v>
    <v>268435456</v>
    <v>1</v>
    <v>Powered by Refinitiv</v>
    <v>44</v>
    <v>PEO AlphaQuest Thmtc PE (ARCX:LQPE)</v>
    <v>24</v>
    <v>45</v>
    <v>Finance</v>
    <v>43</v>
    <v>20.170000000000002</v>
    <v>16.312799999999999</v>
    <v>0.26140000000000002</v>
    <v>1.4383E-2</v>
    <v>USD</v>
    <v>NYSE Arca</v>
    <v>ARCX</v>
    <v>1.2500000000000001E-2</v>
    <v>18.436199999999999</v>
    <v>ETF</v>
    <v>45824.840277789066</v>
    <v>18.436199999999999</v>
    <v>13229747.140000001</v>
    <v>PEO AlphaQuest Thmtc PE</v>
    <v>18.436199999999999</v>
    <v>18.174800000000001</v>
    <v>18.436199999999999</v>
    <v>LQPE</v>
    <v>PEO AlphaQuest Thmtc PE (ARCX:LQPE)</v>
    <v>0</v>
    <v>457</v>
  </rv>
  <rv s="2">
    <v>493</v>
  </rv>
  <rv s="16">
    <v>en-US</v>
    <v>ccloh7</v>
    <v>268435456</v>
    <v>1</v>
    <v>Powered by Refinitiv</v>
    <v>36</v>
    <v>Monarch Vol Fctr DT Idx (BATS:MVFD)</v>
    <v>24</v>
    <v>37</v>
    <v>Finance</v>
    <v>17</v>
    <v>28.129899999999999</v>
    <v>22.32</v>
    <v>0.35639999999999999</v>
    <v>-2.3440000000000002E-3</v>
    <v>1.4117999999999999E-2</v>
    <v>-0.06</v>
    <v>USD</v>
    <v>CBOE BZX Exchange</v>
    <v>BATS</v>
    <v>1.2500000000000001E-2</v>
    <v>25.63</v>
    <v>ETF</v>
    <v>45824.840324675781</v>
    <v>25.58</v>
    <v>67429092.840000004</v>
    <v>Monarch Vol Fctr DT Idx</v>
    <v>25.58</v>
    <v>25.243600000000001</v>
    <v>25.6</v>
    <v>25.54</v>
    <v>MVFD</v>
    <v>Monarch Vol Fctr DT Idx (BATS:MVFD)</v>
    <v>1988</v>
    <v>2635</v>
  </rv>
  <rv s="2">
    <v>495</v>
  </rv>
  <rv s="16">
    <v>en-US</v>
    <v>cclobh</v>
    <v>268435456</v>
    <v>1</v>
    <v>Powered by Refinitiv</v>
    <v>36</v>
    <v>Monarch Div Plus Idx (BATS:MDPL)</v>
    <v>24</v>
    <v>37</v>
    <v>Finance</v>
    <v>17</v>
    <v>27.68</v>
    <v>23.31</v>
    <v>0.19420000000000001</v>
    <v>0</v>
    <v>7.5639999999999995E-3</v>
    <v>0</v>
    <v>USD</v>
    <v>CBOE BZX Exchange</v>
    <v>BATS</v>
    <v>1.2500000000000001E-2</v>
    <v>25.88</v>
    <v>ETF</v>
    <v>45824.840320034375</v>
    <v>25.75</v>
    <v>54856822.310000002</v>
    <v>Monarch Div Plus Idx</v>
    <v>25.75</v>
    <v>25.6738</v>
    <v>25.867999999999999</v>
    <v>25.867999999999999</v>
    <v>MDPL</v>
    <v>Monarch Div Plus Idx (BATS:MDPL)</v>
    <v>11814</v>
    <v>4466</v>
  </rv>
  <rv s="2">
    <v>497</v>
  </rv>
  <rv s="3">
    <v>https://www.bing.com/financeapi/forcetrigger?t=c6yaf2&amp;q=ARCX%3aCGV&amp;form=skydnc</v>
    <v>Learn more on Bing</v>
  </rv>
  <rv s="17">
    <v>en-US</v>
    <v>c6yaf2</v>
    <v>268435456</v>
    <v>1</v>
    <v>Powered by Refinitiv</v>
    <v>38</v>
    <v>Conductor Glbl Eqty Val (XNYS:CGV)</v>
    <v>34</v>
    <v>39</v>
    <v>Finance</v>
    <v>25</v>
    <v>13.77</v>
    <v>11.16</v>
    <v>0.59799999999999998</v>
    <v>0.12809999999999999</v>
    <v>0</v>
    <v>9.411000000000001E-3</v>
    <v>0</v>
    <v>USD</v>
    <v>New York Stock Exchange</v>
    <v>XNYS</v>
    <v>1.2500000000000001E-2</v>
    <v>13.77</v>
    <v>ETF</v>
    <v>45824.84027780078</v>
    <v>499</v>
    <v>13.72</v>
    <v>112377618.45999999</v>
    <v>Conductor Glbl Eqty Val</v>
    <v>13.74</v>
    <v>13.6113</v>
    <v>13.7394</v>
    <v>13.7394</v>
    <v>CGV</v>
    <v>Conductor Glbl Eqty Val (XNYS:CGV)</v>
    <v>21665</v>
    <v>11192</v>
  </rv>
  <rv s="2">
    <v>500</v>
  </rv>
  <rv s="16">
    <v>en-US</v>
    <v>cdinkr</v>
    <v>268435456</v>
    <v>1</v>
    <v>Powered by Refinitiv</v>
    <v>36</v>
    <v>The Nightview Fund (ARCX:NITE)</v>
    <v>24</v>
    <v>37</v>
    <v>Finance</v>
    <v>25</v>
    <v>31.89</v>
    <v>22.21</v>
    <v>0.67090000000000005</v>
    <v>6.2520000000000002E-4</v>
    <v>2.2696000000000001E-2</v>
    <v>1.89E-2</v>
    <v>USD</v>
    <v>NYSE Arca</v>
    <v>ARCX</v>
    <v>1.2500000000000001E-2</v>
    <v>30.319400000000002</v>
    <v>ETF</v>
    <v>45824.840277789066</v>
    <v>30.231100000000001</v>
    <v>24438317.739999998</v>
    <v>The Nightview Fund</v>
    <v>30.265000000000001</v>
    <v>29.560199999999998</v>
    <v>30.231100000000001</v>
    <v>30.25</v>
    <v>NITE</v>
    <v>The Nightview Fund (ARCX:NITE)</v>
    <v>15868</v>
    <v>2915</v>
  </rv>
  <rv s="2">
    <v>502</v>
  </rv>
  <rv s="3">
    <v>https://www.bing.com/financeapi/forcetrigger?t=c6nok2&amp;q=ARCX%3aSSXU&amp;form=skydnc</v>
    <v>Learn more on Bing</v>
  </rv>
  <rv s="21">
    <v>en-US</v>
    <v>c6nok2</v>
    <v>268435456</v>
    <v>1</v>
    <v>Powered by Refinitiv</v>
    <v>46</v>
    <v>Day Hagan Smart Sec Intl (ARCX:SSXU)</v>
    <v>34</v>
    <v>37</v>
    <v>Finance</v>
    <v>25</v>
    <v>31.64</v>
    <v>25.83</v>
    <v>0.13589999999999999</v>
    <v>1.717E-4</v>
    <v>4.3410000000000002E-3</v>
    <v>5.4000000000000003E-3</v>
    <v>USD</v>
    <v>NYSE Arca</v>
    <v>ARCX</v>
    <v>1.2500000000000001E-2</v>
    <v>31.64</v>
    <v>ETF</v>
    <v>45824.840277789066</v>
    <v>504</v>
    <v>31.444600000000001</v>
    <v>39590536.100000001</v>
    <v>Day Hagan Smart Sec Intl</v>
    <v>31.64</v>
    <v>31.308700000000002</v>
    <v>31.444600000000001</v>
    <v>31.45</v>
    <v>SSXU</v>
    <v>Day Hagan Smart Sec Intl (ARCX:SSXU)</v>
    <v>372</v>
    <v>6524</v>
  </rv>
  <rv s="2">
    <v>505</v>
  </rv>
  <rv s="3">
    <v>https://www.bing.com/financeapi/forcetrigger?t=c3tfww&amp;q=XNAS%3aBTF&amp;form=skydnc</v>
    <v>Learn more on Bing</v>
  </rv>
  <rv s="17">
    <v>en-US</v>
    <v>c3tfww</v>
    <v>268435456</v>
    <v>1</v>
    <v>Powered by Refinitiv</v>
    <v>38</v>
    <v>CoinShares Val BTC&amp;ETH S (XNAS:BTF)</v>
    <v>34</v>
    <v>39</v>
    <v>Finance</v>
    <v>25</v>
    <v>26.25</v>
    <v>8.5299999999999994</v>
    <v>6.3131000000000004</v>
    <v>0.55000000000000004</v>
    <v>-5.8570000000000002E-3</v>
    <v>4.1952999999999997E-2</v>
    <v>-0.08</v>
    <v>USD</v>
    <v>Nasdaq Stock Market</v>
    <v>XNAS</v>
    <v>1.2500000000000001E-2</v>
    <v>13.68</v>
    <v>ETF</v>
    <v>45824.92799650391</v>
    <v>507</v>
    <v>13.4</v>
    <v>33383925.57</v>
    <v>CoinShares Val BTC&amp;ETH S</v>
    <v>13.4</v>
    <v>13.11</v>
    <v>13.66</v>
    <v>13.58</v>
    <v>BTF</v>
    <v>CoinShares Val BTC&amp;ETH S (XNAS:BTF)</v>
    <v>24800</v>
    <v>27627</v>
  </rv>
  <rv s="2">
    <v>508</v>
  </rv>
  <rv s="3">
    <v>https://www.bing.com/financeapi/forcetrigger?t=a1qmmw&amp;q=ARCX%3aCWEB&amp;form=skydnc</v>
    <v>Learn more on Bing</v>
  </rv>
  <rv s="17">
    <v>en-US</v>
    <v>a1qmmw</v>
    <v>268435456</v>
    <v>1</v>
    <v>Powered by Refinitiv</v>
    <v>38</v>
    <v>Direxion:CSI Ch Int Bl2X (ARCX:CWEB)</v>
    <v>34</v>
    <v>39</v>
    <v>Finance</v>
    <v>35</v>
    <v>59.31</v>
    <v>24.6</v>
    <v>0.80769999999999997</v>
    <v>1.895</v>
    <v>7.337E-4</v>
    <v>4.8564999999999997E-2</v>
    <v>0.03</v>
    <v>USD</v>
    <v>NYSE Arca</v>
    <v>ARCX</v>
    <v>1.2500000000000001E-2</v>
    <v>41.5</v>
    <v>ETF</v>
    <v>45824.936603251561</v>
    <v>510</v>
    <v>40.49</v>
    <v>235361607.62</v>
    <v>Direxion:CSI Ch Int Bl2X</v>
    <v>40.49</v>
    <v>39.020000000000003</v>
    <v>40.914999999999999</v>
    <v>40.92</v>
    <v>CWEB</v>
    <v>Direxion:CSI Ch Int Bl2X (ARCX:CWEB)</v>
    <v>347236</v>
    <v>308800</v>
  </rv>
  <rv s="2">
    <v>511</v>
  </rv>
  <rv s="16">
    <v>en-US</v>
    <v>cewwqh</v>
    <v>268435456</v>
    <v>1</v>
    <v>Powered by Refinitiv</v>
    <v>36</v>
    <v>T-Rex 2X Long Ether DT (BATS:ETU)</v>
    <v>24</v>
    <v>37</v>
    <v>Finance</v>
    <v>17</v>
    <v>60.44</v>
    <v>5.6849999999999996</v>
    <v>1.58</v>
    <v>4.2139999999999999E-3</v>
    <v>0.10512299999999999</v>
    <v>7.0000000000000007E-2</v>
    <v>USD</v>
    <v>CBOE BZX Exchange</v>
    <v>BATS</v>
    <v>1.2500000000000001E-2</v>
    <v>16.73</v>
    <v>ETF</v>
    <v>45824.893573645313</v>
    <v>15.96</v>
    <v>9066942.5500000007</v>
    <v>T-Rex 2X Long Ether DT</v>
    <v>16.22</v>
    <v>15.03</v>
    <v>16.61</v>
    <v>16.68</v>
    <v>ETU</v>
    <v>T-Rex 2X Long Ether DT (BATS:ETU)</v>
    <v>86117</v>
    <v>97072</v>
  </rv>
  <rv s="2">
    <v>513</v>
  </rv>
  <rv s="3">
    <v>https://www.bing.com/financeapi/forcetrigger?t=a24xim&amp;q=ARCX%3aUNG&amp;form=skydnc</v>
    <v>Learn more on Bing</v>
  </rv>
  <rv s="17">
    <v>en-US</v>
    <v>a24xim</v>
    <v>268435456</v>
    <v>1</v>
    <v>Powered by Refinitiv</v>
    <v>38</v>
    <v>United States Nat Gas (ARCX:UNG)</v>
    <v>34</v>
    <v>39</v>
    <v>Finance</v>
    <v>35</v>
    <v>24.33</v>
    <v>12.35</v>
    <v>3.3372000000000002</v>
    <v>0.63500000000000001</v>
    <v>-2.9389999999999998E-3</v>
    <v>3.8814000000000001E-2</v>
    <v>-4.99E-2</v>
    <v>USD</v>
    <v>NYSE Arca</v>
    <v>ARCX</v>
    <v>1.24E-2</v>
    <v>17.059999999999999</v>
    <v>ETF</v>
    <v>45824.940475207812</v>
    <v>515</v>
    <v>16.510000000000002</v>
    <v>342114331.74000001</v>
    <v>United States Nat Gas</v>
    <v>16.8</v>
    <v>16.36</v>
    <v>16.995000000000001</v>
    <v>16.930099999999999</v>
    <v>UNG</v>
    <v>United States Nat Gas (ARCX:UNG)</v>
    <v>5626352</v>
    <v>6397943</v>
  </rv>
  <rv s="2">
    <v>516</v>
  </rv>
  <rv s="18">
    <v>en-US</v>
    <v>c7m41h</v>
    <v>268435456</v>
    <v>1</v>
    <v>Powered by Refinitiv</v>
    <v>40</v>
    <v>FundX Aggressive (ARCX:XNAV)</v>
    <v>24</v>
    <v>39</v>
    <v>Finance</v>
    <v>25</v>
    <v>75.5869</v>
    <v>57.245100000000001</v>
    <v>1.0175000000000001</v>
    <v>0.62580000000000002</v>
    <v>0</v>
    <v>8.9680000000000003E-3</v>
    <v>0</v>
    <v>USD</v>
    <v>NYSE Arca</v>
    <v>ARCX</v>
    <v>1.24E-2</v>
    <v>70.410499999999999</v>
    <v>ETF</v>
    <v>45824.840277812502</v>
    <v>70.410499999999999</v>
    <v>26862597.690000001</v>
    <v>FundX Aggressive</v>
    <v>70.410499999999999</v>
    <v>69.784700000000001</v>
    <v>70.410499999999999</v>
    <v>70.410499999999999</v>
    <v>XNAV</v>
    <v>FundX Aggressive (ARCX:XNAV)</v>
    <v>6</v>
    <v>395</v>
  </rv>
  <rv s="2">
    <v>518</v>
  </rv>
  <rv s="3">
    <v>https://www.bing.com/financeapi/forcetrigger?t=c2romw&amp;q=ARCX%3aJOJO&amp;form=skydnc</v>
    <v>Learn more on Bing</v>
  </rv>
  <rv s="17">
    <v>en-US</v>
    <v>c2romw</v>
    <v>268435456</v>
    <v>1</v>
    <v>Powered by Refinitiv</v>
    <v>38</v>
    <v>Tidal:ATAC Credit Rot (ARCX:JOJO)</v>
    <v>34</v>
    <v>39</v>
    <v>Finance</v>
    <v>25</v>
    <v>15.87</v>
    <v>14.05</v>
    <v>0.99209999999999998</v>
    <v>0.04</v>
    <v>0</v>
    <v>2.6850000000000003E-3</v>
    <v>0</v>
    <v>USD</v>
    <v>NYSE Arca</v>
    <v>ARCX</v>
    <v>1.24E-2</v>
    <v>14.95</v>
    <v>ETF</v>
    <v>45824.840277812502</v>
    <v>520</v>
    <v>14.94</v>
    <v>8602693.6799999997</v>
    <v>Tidal:ATAC Credit Rot</v>
    <v>14.95</v>
    <v>14.9</v>
    <v>14.94</v>
    <v>14.94</v>
    <v>JOJO</v>
    <v>Tidal:ATAC Credit Rot (ARCX:JOJO)</v>
    <v>1559</v>
    <v>12027</v>
  </rv>
  <rv s="2">
    <v>521</v>
  </rv>
  <rv s="16">
    <v>en-US</v>
    <v>ca43fr</v>
    <v>268435456</v>
    <v>1</v>
    <v>Powered by Refinitiv</v>
    <v>36</v>
    <v>Future Fund Long/Short (ARCX:FFLS)</v>
    <v>24</v>
    <v>37</v>
    <v>Finance</v>
    <v>25</v>
    <v>25.1478</v>
    <v>21.36</v>
    <v>8.3099999999999993E-2</v>
    <v>2.7550000000000003E-4</v>
    <v>3.3289999999999999E-3</v>
    <v>6.8999999999999999E-3</v>
    <v>USD</v>
    <v>NYSE Arca</v>
    <v>ARCX</v>
    <v>1.24E-2</v>
    <v>25.076799999999999</v>
    <v>ETF</v>
    <v>45824.84027780078</v>
    <v>24.972799999999999</v>
    <v>39303557.93</v>
    <v>Future Fund Long/Short</v>
    <v>24.972799999999999</v>
    <v>24.96</v>
    <v>25.043099999999999</v>
    <v>25.05</v>
    <v>FFLS</v>
    <v>Future Fund Long/Short (ARCX:FFLS)</v>
    <v>12893</v>
    <v>4048</v>
  </rv>
  <rv s="2">
    <v>523</v>
  </rv>
  <rv s="3">
    <v>https://www.bing.com/financeapi/forcetrigger?t=a1xi52&amp;q=ARCX%3aMEXX&amp;form=skydnc</v>
    <v>Learn more on Bing</v>
  </rv>
  <rv s="17">
    <v>en-US</v>
    <v>a1xi52</v>
    <v>268435456</v>
    <v>1</v>
    <v>Powered by Refinitiv</v>
    <v>38</v>
    <v>Direxion:MSCI Mex Bl 3X (ARCX:MEXX)</v>
    <v>34</v>
    <v>39</v>
    <v>Finance</v>
    <v>25</v>
    <v>22.5</v>
    <v>8.44</v>
    <v>2.6977000000000002</v>
    <v>-0.21</v>
    <v>5.8719999999999996E-4</v>
    <v>-1.2180999999999999E-2</v>
    <v>0.01</v>
    <v>USD</v>
    <v>NYSE Arca</v>
    <v>ARCX</v>
    <v>1.24E-2</v>
    <v>17.899999999999999</v>
    <v>ETF</v>
    <v>45824.84027780078</v>
    <v>525</v>
    <v>16.93</v>
    <v>27576067.789999999</v>
    <v>Direxion:MSCI Mex Bl 3X</v>
    <v>17.36</v>
    <v>17.239999999999998</v>
    <v>17.03</v>
    <v>17.04</v>
    <v>MEXX</v>
    <v>Direxion:MSCI Mex Bl 3X (ARCX:MEXX)</v>
    <v>102198</v>
    <v>92799</v>
  </rv>
  <rv s="2">
    <v>526</v>
  </rv>
  <rv s="3">
    <v>https://www.bing.com/financeapi/forcetrigger?t=a1vjmw&amp;q=ARCX%3aINDL&amp;form=skydnc</v>
    <v>Learn more on Bing</v>
  </rv>
  <rv s="17">
    <v>en-US</v>
    <v>a1vjmw</v>
    <v>268435456</v>
    <v>1</v>
    <v>Powered by Refinitiv</v>
    <v>38</v>
    <v>Direxion:MSCI Ind Bull2X (ARCX:INDL)</v>
    <v>34</v>
    <v>39</v>
    <v>Finance</v>
    <v>25</v>
    <v>78</v>
    <v>48</v>
    <v>0.94569999999999999</v>
    <v>1.0900000000000001</v>
    <v>-1.1640999999999999E-2</v>
    <v>1.8197000000000001E-2</v>
    <v>-0.71</v>
    <v>USD</v>
    <v>NYSE Arca</v>
    <v>ARCX</v>
    <v>1.24E-2</v>
    <v>61.57</v>
    <v>ETF</v>
    <v>45824.840277823438</v>
    <v>528</v>
    <v>60.57</v>
    <v>81833006.379999995</v>
    <v>Direxion:MSCI Ind Bull2X</v>
    <v>60.57</v>
    <v>59.9</v>
    <v>60.99</v>
    <v>60.28</v>
    <v>INDL</v>
    <v>Direxion:MSCI Ind Bull2X (ARCX:INDL)</v>
    <v>32666</v>
    <v>39301</v>
  </rv>
  <rv s="2">
    <v>529</v>
  </rv>
  <rv s="18">
    <v>en-US</v>
    <v>cb29c7</v>
    <v>268435456</v>
    <v>1</v>
    <v>Powered by Refinitiv</v>
    <v>40</v>
    <v>FundX Conservative (ARCX:XRLX)</v>
    <v>24</v>
    <v>39</v>
    <v>Finance</v>
    <v>25</v>
    <v>47.07</v>
    <v>37.31</v>
    <v>0.50229999999999997</v>
    <v>0.21840000000000001</v>
    <v>0</v>
    <v>5.0520000000000001E-3</v>
    <v>0</v>
    <v>USD</v>
    <v>NYSE Arca</v>
    <v>ARCX</v>
    <v>1.23E-2</v>
    <v>43.47</v>
    <v>ETF</v>
    <v>45824.84027780078</v>
    <v>43.43</v>
    <v>52070918.32</v>
    <v>FundX Conservative</v>
    <v>43.47</v>
    <v>43.228900000000003</v>
    <v>43.447299999999998</v>
    <v>43.447299999999998</v>
    <v>XRLX</v>
    <v>FundX Conservative (ARCX:XRLX)</v>
    <v>1143</v>
    <v>759</v>
  </rv>
  <rv s="2">
    <v>531</v>
  </rv>
  <rv s="3">
    <v>https://www.bing.com/financeapi/forcetrigger?t=c3ls9c&amp;q=ARCX%3aRISR&amp;form=skydnc</v>
    <v>Learn more on Bing</v>
  </rv>
  <rv s="17">
    <v>en-US</v>
    <v>c3ls9c</v>
    <v>268435456</v>
    <v>1</v>
    <v>Powered by Refinitiv</v>
    <v>38</v>
    <v>Tidal:FolioBeyond AI&amp;IRH (ARCX:RISR)</v>
    <v>34</v>
    <v>39</v>
    <v>Finance</v>
    <v>25</v>
    <v>39.44</v>
    <v>33.200000000000003</v>
    <v>-0.91920000000000002</v>
    <v>0.21</v>
    <v>0</v>
    <v>5.7389999999999993E-3</v>
    <v>0</v>
    <v>USD</v>
    <v>NYSE Arca</v>
    <v>ARCX</v>
    <v>1.23E-2</v>
    <v>36.85</v>
    <v>ETF</v>
    <v>45824.84027780078</v>
    <v>533</v>
    <v>36.590000000000003</v>
    <v>146185401.19</v>
    <v>Tidal:FolioBeyond AI&amp;IRH</v>
    <v>36.65</v>
    <v>36.590000000000003</v>
    <v>36.799999999999997</v>
    <v>36.799999999999997</v>
    <v>RISR</v>
    <v>Tidal:FolioBeyond AI&amp;IRH (ARCX:RISR)</v>
    <v>56767</v>
    <v>61214</v>
  </rv>
  <rv s="2">
    <v>534</v>
  </rv>
  <rv s="16">
    <v>en-US</v>
    <v>cavbhw</v>
    <v>268435456</v>
    <v>1</v>
    <v>Powered by Refinitiv</v>
    <v>36</v>
    <v>YieldMax AMD Opt Inc St (ARCX:AMDY)</v>
    <v>24</v>
    <v>37</v>
    <v>Finance</v>
    <v>35</v>
    <v>18.288</v>
    <v>5.8250000000000002</v>
    <v>0.40500000000000003</v>
    <v>2.3510000000000002E-3</v>
    <v>5.4217000000000001E-2</v>
    <v>1.8499999999999999E-2</v>
    <v>USD</v>
    <v>NYSE Arca</v>
    <v>ARCX</v>
    <v>1.23E-2</v>
    <v>7.96</v>
    <v>ETF</v>
    <v>45824.940331573438</v>
    <v>7.58</v>
    <v>137686824.97999999</v>
    <v>YieldMax AMD Opt Inc St</v>
    <v>7.61</v>
    <v>7.47</v>
    <v>7.875</v>
    <v>7.8884999999999996</v>
    <v>AMDY</v>
    <v>YieldMax AMD Opt Inc St (ARCX:AMDY)</v>
    <v>665310</v>
    <v>402211</v>
  </rv>
  <rv s="2">
    <v>536</v>
  </rv>
  <rv s="3">
    <v>https://www.bing.com/financeapi/forcetrigger?t=c3yrgh&amp;q=BATS%3aRULE&amp;form=skydnc</v>
    <v>Learn more on Bing</v>
  </rv>
  <rv s="17">
    <v>en-US</v>
    <v>c3yrgh</v>
    <v>268435456</v>
    <v>1</v>
    <v>Powered by Refinitiv</v>
    <v>38</v>
    <v>Adaptive Core ETF (BATS:RULE)</v>
    <v>34</v>
    <v>39</v>
    <v>Finance</v>
    <v>17</v>
    <v>23.64</v>
    <v>18.63</v>
    <v>0.54910000000000003</v>
    <v>0.12670000000000001</v>
    <v>0</v>
    <v>5.7940000000000005E-3</v>
    <v>0</v>
    <v>USD</v>
    <v>CBOE BZX Exchange</v>
    <v>BATS</v>
    <v>1.2199999999999999E-2</v>
    <v>21.9939</v>
    <v>ETF</v>
    <v>45824.840339258597</v>
    <v>538</v>
    <v>21.9939</v>
    <v>13038978.300000001</v>
    <v>Adaptive Core ETF</v>
    <v>21.9939</v>
    <v>21.8672</v>
    <v>21.9939</v>
    <v>21.9939</v>
    <v>RULE</v>
    <v>Adaptive Core ETF (BATS:RULE)</v>
    <v>9</v>
    <v>2585</v>
  </rv>
  <rv s="2">
    <v>539</v>
  </rv>
  <rv s="3">
    <v>https://www.bing.com/financeapi/forcetrigger?t=ay3v27&amp;q=XNAS%3aDWCR&amp;form=skydnc</v>
    <v>Learn more on Bing</v>
  </rv>
  <rv s="17">
    <v>en-US</v>
    <v>ay3v27</v>
    <v>268435456</v>
    <v>1</v>
    <v>Powered by Refinitiv</v>
    <v>38</v>
    <v>Arrow DWA Tct:Intl (BATS:DWCR)</v>
    <v>34</v>
    <v>39</v>
    <v>Finance</v>
    <v>17</v>
    <v>32.683399999999999</v>
    <v>25.6387</v>
    <v>0.95269999999999999</v>
    <v>0.50760000000000005</v>
    <v>1.5288E-2</v>
    <v>1.5816E-2</v>
    <v>0.49840000000000001</v>
    <v>USD</v>
    <v>CBOE BZX Exchange</v>
    <v>BATS</v>
    <v>1.2199999999999999E-2</v>
    <v>32.601599999999998</v>
    <v>ETF</v>
    <v>45824.840295150003</v>
    <v>541</v>
    <v>32.601599999999998</v>
    <v>6429612.46</v>
    <v>Arrow DWA Tct:Intl</v>
    <v>32.601599999999998</v>
    <v>32.094000000000001</v>
    <v>32.601599999999998</v>
    <v>33.1</v>
    <v>DWCR</v>
    <v>Arrow DWA Tct:Intl (BATS:DWCR)</v>
    <v>3</v>
    <v>29</v>
  </rv>
  <rv s="2">
    <v>542</v>
  </rv>
  <rv s="3">
    <v>https://www.bing.com/financeapi/forcetrigger?t=c3yrar&amp;q=BATS%3aMFUL&amp;form=skydnc</v>
    <v>Learn more on Bing</v>
  </rv>
  <rv s="17">
    <v>en-US</v>
    <v>c3yrar</v>
    <v>268435456</v>
    <v>1</v>
    <v>Powered by Refinitiv</v>
    <v>38</v>
    <v>Mindful Conservative ETF (BATS:MFUL)</v>
    <v>34</v>
    <v>39</v>
    <v>Finance</v>
    <v>17</v>
    <v>22.18</v>
    <v>20.77</v>
    <v>0.24610000000000001</v>
    <v>0.06</v>
    <v>0</v>
    <v>2.7729999999999999E-3</v>
    <v>0</v>
    <v>USD</v>
    <v>CBOE BZX Exchange</v>
    <v>BATS</v>
    <v>1.2199999999999999E-2</v>
    <v>21.72</v>
    <v>ETF</v>
    <v>45824.840320034375</v>
    <v>544</v>
    <v>21.7</v>
    <v>32908713.100000001</v>
    <v>Mindful Conservative ETF</v>
    <v>21.72</v>
    <v>21.64</v>
    <v>21.7</v>
    <v>21.7</v>
    <v>MFUL</v>
    <v>Mindful Conservative ETF (BATS:MFUL)</v>
    <v>952</v>
    <v>4514</v>
  </rv>
  <rv s="2">
    <v>545</v>
  </rv>
  <rv s="3">
    <v>https://www.bing.com/financeapi/forcetrigger?t=a1ouoc&amp;q=ARCX%3aBRZU&amp;form=skydnc</v>
    <v>Learn more on Bing</v>
  </rv>
  <rv s="17">
    <v>en-US</v>
    <v>a1ouoc</v>
    <v>268435456</v>
    <v>1</v>
    <v>Powered by Refinitiv</v>
    <v>38</v>
    <v>Direxion:MSCI Bra Bull2X (ARCX:BRZU)</v>
    <v>34</v>
    <v>39</v>
    <v>Finance</v>
    <v>25</v>
    <v>79.098299999999995</v>
    <v>40.61</v>
    <v>1.5584</v>
    <v>3</v>
    <v>0</v>
    <v>4.9147999999999997E-2</v>
    <v>0</v>
    <v>USD</v>
    <v>NYSE Arca</v>
    <v>ARCX</v>
    <v>1.2199999999999999E-2</v>
    <v>64.377499999999998</v>
    <v>ETF</v>
    <v>45824.91264178203</v>
    <v>547</v>
    <v>62.2</v>
    <v>115240349.58</v>
    <v>Direxion:MSCI Bra Bull2X</v>
    <v>62.2</v>
    <v>61.04</v>
    <v>64.040000000000006</v>
    <v>64.040000000000006</v>
    <v>BRZU</v>
    <v>Direxion:MSCI Bra Bull2X (ARCX:BRZU)</v>
    <v>54209</v>
    <v>54442</v>
  </rv>
  <rv s="2">
    <v>548</v>
  </rv>
  <rv s="16">
    <v>en-US</v>
    <v>calmsm</v>
    <v>268435456</v>
    <v>1</v>
    <v>Powered by Refinitiv</v>
    <v>36</v>
    <v>YieldMax COIN Opt In St (ARCX:CONY)</v>
    <v>24</v>
    <v>37</v>
    <v>Finance</v>
    <v>35</v>
    <v>22.1799</v>
    <v>6.11</v>
    <v>0.40500000000000003</v>
    <v>-1.207E-3</v>
    <v>5.2529000000000006E-2</v>
    <v>-9.7999999999999997E-3</v>
    <v>USD</v>
    <v>NYSE Arca</v>
    <v>ARCX</v>
    <v>1.2199999999999999E-2</v>
    <v>8.16</v>
    <v>ETF</v>
    <v>45824.940398171093</v>
    <v>7.7858999999999998</v>
    <v>1101495810.52</v>
    <v>YieldMax COIN Opt In St</v>
    <v>7.82</v>
    <v>7.71</v>
    <v>8.1150000000000002</v>
    <v>8.1102000000000007</v>
    <v>CONY</v>
    <v>YieldMax COIN Opt In St (ARCX:CONY)</v>
    <v>5375157</v>
    <v>6117613</v>
  </rv>
  <rv s="2">
    <v>550</v>
  </rv>
  <rv s="3">
    <v>https://www.bing.com/financeapi/forcetrigger?t=a23tkr&amp;q=BATS%3aSVXY&amp;form=skydnc</v>
    <v>Learn more on Bing</v>
  </rv>
  <rv s="17">
    <v>en-US</v>
    <v>a23tkr</v>
    <v>268435456</v>
    <v>1</v>
    <v>Powered by Refinitiv</v>
    <v>38</v>
    <v>ProShs II:ShVIX STF (BATS:SVXY)</v>
    <v>34</v>
    <v>39</v>
    <v>Finance</v>
    <v>17</v>
    <v>64.219700000000003</v>
    <v>32.053800000000003</v>
    <v>1.1204000000000001</v>
    <v>1.42</v>
    <v>7.2639999999999998E-4</v>
    <v>3.5607E-2</v>
    <v>0.03</v>
    <v>USD</v>
    <v>CBOE BZX Exchange</v>
    <v>BATS</v>
    <v>1.21E-2</v>
    <v>41.46</v>
    <v>ETF</v>
    <v>45824.918516978905</v>
    <v>552</v>
    <v>40.67</v>
    <v>308325413.19</v>
    <v>ProShs II:ShVIX STF</v>
    <v>40.71</v>
    <v>39.880000000000003</v>
    <v>41.3</v>
    <v>41.33</v>
    <v>SVXY</v>
    <v>ProShs II:ShVIX STF (BATS:SVXY)</v>
    <v>1496841</v>
    <v>1635942</v>
  </rv>
  <rv s="2">
    <v>553</v>
  </rv>
  <rv s="16">
    <v>en-US</v>
    <v>cfp3zr</v>
    <v>268435456</v>
    <v>1</v>
    <v>Powered by Refinitiv</v>
    <v>36</v>
    <v>USCF Dly Tgt 2X Cp Indx (ARCX:CPXR)</v>
    <v>24</v>
    <v>37</v>
    <v>Finance</v>
    <v>25</v>
    <v>28.99</v>
    <v>17.316700000000001</v>
    <v>0.68110000000000004</v>
    <v>1.237E-3</v>
    <v>3.0365000000000003E-2</v>
    <v>2.86E-2</v>
    <v>USD</v>
    <v>NYSE Arca</v>
    <v>ARCX</v>
    <v>1.2E-2</v>
    <v>23.23</v>
    <v>ETF</v>
    <v>45824.840277789066</v>
    <v>23.1114</v>
    <v>544682.84</v>
    <v>USCF Dly Tgt 2X Cp Indx</v>
    <v>23.22</v>
    <v>22.430299999999999</v>
    <v>23.1114</v>
    <v>23.14</v>
    <v>CPXR</v>
    <v>USCF Dly Tgt 2X Cp Indx (ARCX:CPXR)</v>
    <v>2560</v>
    <v>797</v>
  </rv>
  <rv s="2">
    <v>555</v>
  </rv>
  <rv s="16">
    <v>en-US</v>
    <v>cag2gh</v>
    <v>268435456</v>
    <v>1</v>
    <v>Powered by Refinitiv</v>
    <v>36</v>
    <v>YieldMax GOOGL Opt In St (ARCX:GOOY)</v>
    <v>24</v>
    <v>37</v>
    <v>Finance</v>
    <v>25</v>
    <v>18.62</v>
    <v>10.890700000000001</v>
    <v>0.11</v>
    <v>1.6350000000000002E-3</v>
    <v>9.075999999999999E-3</v>
    <v>0.02</v>
    <v>USD</v>
    <v>NYSE Arca</v>
    <v>ARCX</v>
    <v>1.2E-2</v>
    <v>12.25</v>
    <v>ETF</v>
    <v>45824.930145832812</v>
    <v>12.11</v>
    <v>118377924.37</v>
    <v>YieldMax GOOGL Opt In St</v>
    <v>12.11</v>
    <v>12.12</v>
    <v>12.23</v>
    <v>12.25</v>
    <v>GOOY</v>
    <v>YieldMax GOOGL Opt In St (ARCX:GOOY)</v>
    <v>110287</v>
    <v>199991</v>
  </rv>
  <rv s="2">
    <v>557</v>
  </rv>
  <rv s="3">
    <v>https://www.bing.com/financeapi/forcetrigger?t=bx9pc7&amp;q=ARCX%3aVCAR&amp;form=skydnc</v>
    <v>Learn more on Bing</v>
  </rv>
  <rv s="17">
    <v>en-US</v>
    <v>bx9pc7</v>
    <v>268435456</v>
    <v>1</v>
    <v>Powered by Refinitiv</v>
    <v>38</v>
    <v>Simplify:Volt TSLA Rev (ARCX:TESL)</v>
    <v>34</v>
    <v>39</v>
    <v>Finance</v>
    <v>25</v>
    <v>30.39</v>
    <v>9.36</v>
    <v>1.4610000000000001</v>
    <v>9.5699999999999993E-2</v>
    <v>-1.9479E-2</v>
    <v>4.0590000000000001E-3</v>
    <v>-0.46110000000000001</v>
    <v>USD</v>
    <v>NYSE Arca</v>
    <v>ARCX</v>
    <v>1.2E-2</v>
    <v>24.33</v>
    <v>ETF</v>
    <v>45824.865434779691</v>
    <v>559</v>
    <v>23.45</v>
    <v>33013576.809999999</v>
    <v>Simplify:Volt TSLA Rev</v>
    <v>24.33</v>
    <v>23.575399999999998</v>
    <v>23.671099999999999</v>
    <v>23.21</v>
    <v>TESL</v>
    <v>Simplify:Volt TSLA Rev (ARCX:TESL)</v>
    <v>20244</v>
    <v>42988</v>
  </rv>
  <rv s="2">
    <v>560</v>
  </rv>
  <rv s="3">
    <v>https://www.bing.com/financeapi/forcetrigger?t=c1yk8m&amp;q=ARCX%3aFORH&amp;form=skydnc</v>
    <v>Learn more on Bing</v>
  </rv>
  <rv s="17">
    <v>en-US</v>
    <v>c1yk8m</v>
    <v>268435456</v>
    <v>1</v>
    <v>Powered by Refinitiv</v>
    <v>38</v>
    <v>Formidable (ARCX:FORH)</v>
    <v>34</v>
    <v>39</v>
    <v>Finance</v>
    <v>25</v>
    <v>23.8</v>
    <v>19.13</v>
    <v>0.61380000000000001</v>
    <v>-4.9799999999999997E-2</v>
    <v>1.101E-3</v>
    <v>-2.1800000000000001E-3</v>
    <v>2.5100000000000001E-2</v>
    <v>USD</v>
    <v>NYSE Arca</v>
    <v>ARCX</v>
    <v>1.1899999999999999E-2</v>
    <v>22.794899999999998</v>
    <v>ETF</v>
    <v>45824.84027780078</v>
    <v>562</v>
    <v>22.790099999999999</v>
    <v>19625360.100000001</v>
    <v>Formidable</v>
    <v>22.790099999999999</v>
    <v>22.8447</v>
    <v>22.794899999999998</v>
    <v>22.82</v>
    <v>FORH</v>
    <v>Formidable (ARCX:FORH)</v>
    <v>291</v>
    <v>2526</v>
  </rv>
  <rv s="2">
    <v>563</v>
  </rv>
  <rv s="16">
    <v>en-US</v>
    <v>catb27</v>
    <v>268435456</v>
    <v>1</v>
    <v>Powered by Refinitiv</v>
    <v>36</v>
    <v>YieldMax JPM Opt Inc Str (ARCX:JPMO)</v>
    <v>24</v>
    <v>37</v>
    <v>Finance</v>
    <v>25</v>
    <v>19.920000000000002</v>
    <v>13.64</v>
    <v>0.27</v>
    <v>-4.2249999999999996E-3</v>
    <v>1.6564000000000002E-2</v>
    <v>-7.0000000000000007E-2</v>
    <v>USD</v>
    <v>NYSE Arca</v>
    <v>ARCX</v>
    <v>1.1899999999999999E-2</v>
    <v>16.61</v>
    <v>ETF</v>
    <v>45824.922992892971</v>
    <v>16.3001</v>
    <v>57709856.789999999</v>
    <v>YieldMax JPM Opt Inc Str</v>
    <v>16.399999999999999</v>
    <v>16.3</v>
    <v>16.57</v>
    <v>16.5</v>
    <v>JPMO</v>
    <v>YieldMax JPM Opt Inc Str (ARCX:JPMO)</v>
    <v>25127</v>
    <v>30638</v>
  </rv>
  <rv s="2">
    <v>565</v>
  </rv>
  <rv s="16">
    <v>en-US</v>
    <v>c8pprw</v>
    <v>268435456</v>
    <v>1</v>
    <v>Powered by Refinitiv</v>
    <v>36</v>
    <v>FT VIII:Multi-Strat Alt (ARCX:LALT)</v>
    <v>24</v>
    <v>37</v>
    <v>Finance</v>
    <v>25</v>
    <v>21.61</v>
    <v>19.962</v>
    <v>3.5200000000000002E-2</v>
    <v>0</v>
    <v>1.647E-3</v>
    <v>0</v>
    <v>USD</v>
    <v>NYSE Arca</v>
    <v>ARCX</v>
    <v>1.18E-2</v>
    <v>21.54</v>
    <v>ETF</v>
    <v>45824.840277812502</v>
    <v>21.34</v>
    <v>18792692.359999999</v>
    <v>FT VIII:Multi-Strat Alt</v>
    <v>21.42</v>
    <v>21.3748</v>
    <v>21.41</v>
    <v>21.41</v>
    <v>LALT</v>
    <v>FT VIII:Multi-Strat Alt (ARCX:LALT)</v>
    <v>5224</v>
    <v>4926</v>
  </rv>
  <rv s="2">
    <v>567</v>
  </rv>
  <rv s="3">
    <v>https://www.bing.com/financeapi/forcetrigger?t=a1pdec&amp;q=ARCX%3aCCOR&amp;form=skydnc</v>
    <v>Learn more on Bing</v>
  </rv>
  <rv s="17">
    <v>en-US</v>
    <v>a1pdec</v>
    <v>268435456</v>
    <v>1</v>
    <v>Powered by Refinitiv</v>
    <v>38</v>
    <v>Core Alternative (ARCX:CCOR)</v>
    <v>34</v>
    <v>39</v>
    <v>Finance</v>
    <v>25</v>
    <v>28.130400000000002</v>
    <v>24.69</v>
    <v>0.26889999999999997</v>
    <v>-6.1199999999999997E-2</v>
    <v>0</v>
    <v>-2.2589999999999997E-3</v>
    <v>0</v>
    <v>USD</v>
    <v>NYSE Arca</v>
    <v>ARCX</v>
    <v>1.18E-2</v>
    <v>27.2699</v>
    <v>ETF</v>
    <v>45824.84027780078</v>
    <v>569</v>
    <v>26.960100000000001</v>
    <v>59406587.18</v>
    <v>Core Alternative</v>
    <v>27.04</v>
    <v>27.09</v>
    <v>27.0288</v>
    <v>27.0288</v>
    <v>CCOR</v>
    <v>Core Alternative (ARCX:CCOR)</v>
    <v>6985</v>
    <v>17103</v>
  </rv>
  <rv s="2">
    <v>570</v>
  </rv>
  <rv s="3">
    <v>https://www.bing.com/financeapi/forcetrigger?t=bt8udm&amp;q=BATS%3aAESR&amp;form=skydnc</v>
    <v>Learn more on Bing</v>
  </rv>
  <rv s="17">
    <v>en-US</v>
    <v>bt8udm</v>
    <v>268435456</v>
    <v>1</v>
    <v>Powered by Refinitiv</v>
    <v>38</v>
    <v>Anfield US Eq Sec Rot (BATS:AESR)</v>
    <v>34</v>
    <v>39</v>
    <v>Finance</v>
    <v>17</v>
    <v>18.489999999999998</v>
    <v>14.34</v>
    <v>1.0337000000000001</v>
    <v>0.30620000000000003</v>
    <v>0</v>
    <v>1.6992E-2</v>
    <v>0</v>
    <v>USD</v>
    <v>CBOE BZX Exchange</v>
    <v>BATS</v>
    <v>1.18E-2</v>
    <v>18.37</v>
    <v>ETF</v>
    <v>45824.840281423436</v>
    <v>572</v>
    <v>18.25</v>
    <v>138800992.83000001</v>
    <v>Anfield US Eq Sec Rot</v>
    <v>18.260000000000002</v>
    <v>18.02</v>
    <v>18.3262</v>
    <v>18.3262</v>
    <v>AESR</v>
    <v>Anfield US Eq Sec Rot (BATS:AESR)</v>
    <v>21713</v>
    <v>17223</v>
  </rv>
  <rv s="2">
    <v>573</v>
  </rv>
  <rv s="16">
    <v>en-US</v>
    <v>caev2w</v>
    <v>268435456</v>
    <v>1</v>
    <v>Powered by Refinitiv</v>
    <v>36</v>
    <v>YieldMax AMZN Opt Inc St (ARCX:AMZY)</v>
    <v>24</v>
    <v>37</v>
    <v>Finance</v>
    <v>35</v>
    <v>22.85</v>
    <v>13.84</v>
    <v>0.24</v>
    <v>3.1090000000000002E-3</v>
    <v>1.5152000000000001E-2</v>
    <v>0.05</v>
    <v>USD</v>
    <v>NYSE Arca</v>
    <v>ARCX</v>
    <v>1.1699999999999999E-2</v>
    <v>16.14</v>
    <v>ETF</v>
    <v>45824.9350910875</v>
    <v>15.86</v>
    <v>264391293.88</v>
    <v>YieldMax AMZN Opt Inc St</v>
    <v>15.92</v>
    <v>15.84</v>
    <v>16.079999999999998</v>
    <v>16.13</v>
    <v>AMZY</v>
    <v>YieldMax AMZN Opt Inc St (ARCX:AMZY)</v>
    <v>235640</v>
    <v>252381</v>
  </rv>
  <rv s="2">
    <v>575</v>
  </rv>
  <rv s="16">
    <v>en-US</v>
    <v>ca4bzr</v>
    <v>268435456</v>
    <v>1</v>
    <v>Powered by Refinitiv</v>
    <v>36</v>
    <v>Direxion:HCM TE US (ARCX:HCMT)</v>
    <v>24</v>
    <v>37</v>
    <v>Finance</v>
    <v>25</v>
    <v>39.520000000000003</v>
    <v>24.58</v>
    <v>0.69</v>
    <v>0</v>
    <v>2.2946000000000001E-2</v>
    <v>0</v>
    <v>USD</v>
    <v>NYSE Arca</v>
    <v>ARCX</v>
    <v>1.1699999999999999E-2</v>
    <v>30.87</v>
    <v>ETF</v>
    <v>45824.840277789066</v>
    <v>30.29</v>
    <v>433457212.00999999</v>
    <v>Direxion:HCM TE US</v>
    <v>30.29</v>
    <v>30.07</v>
    <v>30.76</v>
    <v>30.76</v>
    <v>HCMT</v>
    <v>Direxion:HCM TE US (ARCX:HCMT)</v>
    <v>118883</v>
    <v>108328</v>
  </rv>
  <rv s="2">
    <v>577</v>
  </rv>
  <rv s="3">
    <v>https://www.bing.com/financeapi/forcetrigger?t=a251ur&amp;q=ARCX%3aUSCI&amp;form=skydnc</v>
    <v>Learn more on Bing</v>
  </rv>
  <rv s="17">
    <v>en-US</v>
    <v>a251ur</v>
    <v>268435456</v>
    <v>1</v>
    <v>Powered by Refinitiv</v>
    <v>38</v>
    <v>United States Comdty Idx (ARCX:USCI)</v>
    <v>34</v>
    <v>39</v>
    <v>Finance</v>
    <v>25</v>
    <v>75.245099999999994</v>
    <v>58.51</v>
    <v>0.84019999999999995</v>
    <v>0.29070000000000001</v>
    <v>1.1572000000000001E-2</v>
    <v>3.885E-3</v>
    <v>0.86929999999999996</v>
    <v>USD</v>
    <v>NYSE Arca</v>
    <v>ARCX</v>
    <v>1.1599999999999999E-2</v>
    <v>75.245099999999994</v>
    <v>ETF</v>
    <v>45824.873100231249</v>
    <v>579</v>
    <v>74.170100000000005</v>
    <v>225785339.88999999</v>
    <v>United States Comdty Idx</v>
    <v>74.83</v>
    <v>74.83</v>
    <v>75.120699999999999</v>
    <v>75.989999999999995</v>
    <v>USCI</v>
    <v>United States Comdty Idx (ARCX:USCI)</v>
    <v>12628</v>
    <v>15134</v>
  </rv>
  <rv s="2">
    <v>580</v>
  </rv>
  <rv s="16">
    <v>en-US</v>
    <v>cfrtzr</v>
    <v>268435456</v>
    <v>1</v>
    <v>Powered by Refinitiv</v>
    <v>36</v>
    <v>Yields for You In Str A (ARCX:YFYA)</v>
    <v>24</v>
    <v>37</v>
    <v>Finance</v>
    <v>25</v>
    <v>10.08</v>
    <v>9.7799999999999994</v>
    <v>0</v>
    <v>0</v>
    <v>0</v>
    <v>0</v>
    <v>USD</v>
    <v>NYSE Arca</v>
    <v>ARCX</v>
    <v>1.1599999999999999E-2</v>
    <v>9.91</v>
    <v>ETF</v>
    <v>45824.840277789066</v>
    <v>9.89</v>
    <v>26049607.399999999</v>
    <v>Yields for You In Str A</v>
    <v>9.89</v>
    <v>9.91</v>
    <v>9.91</v>
    <v>9.91</v>
    <v>YFYA</v>
    <v>Yields for You In Str A (ARCX:YFYA)</v>
    <v>3834</v>
    <v>21852</v>
  </rv>
  <rv s="2">
    <v>582</v>
  </rv>
  <rv s="16">
    <v>en-US</v>
    <v>c89moc</v>
    <v>268435456</v>
    <v>1</v>
    <v>Powered by Refinitiv</v>
    <v>36</v>
    <v>Q3 All-Season Active Rot (BATS:QVOY)</v>
    <v>24</v>
    <v>37</v>
    <v>Finance</v>
    <v>17</v>
    <v>29.335000000000001</v>
    <v>21.9</v>
    <v>0.15049999999999999</v>
    <v>0</v>
    <v>5.8609999999999999E-3</v>
    <v>0</v>
    <v>USD</v>
    <v>CBOE BZX Exchange</v>
    <v>BATS</v>
    <v>1.1599999999999999E-2</v>
    <v>25.99</v>
    <v>ETF</v>
    <v>45824.840337140624</v>
    <v>25.81</v>
    <v>43940021.719999999</v>
    <v>Q3 All-Season Active Rot</v>
    <v>25.81</v>
    <v>25.679500000000001</v>
    <v>25.83</v>
    <v>25.83</v>
    <v>QVOY</v>
    <v>Q3 All-Season Active Rot (BATS:QVOY)</v>
    <v>3741</v>
    <v>6818</v>
  </rv>
  <rv s="2">
    <v>584</v>
  </rv>
  <rv s="16">
    <v>en-US</v>
    <v>cejr6h</v>
    <v>268435456</v>
    <v>1</v>
    <v>Powered by Refinitiv</v>
    <v>36</v>
    <v>GrnShs:2x Long PLTR Dly (XNAS:PTIR)</v>
    <v>24</v>
    <v>37</v>
    <v>Finance</v>
    <v>25</v>
    <v>334.71</v>
    <v>23.44</v>
    <v>18.23</v>
    <v>3.9090000000000001E-3</v>
    <v>6.0461999999999995E-2</v>
    <v>1.25</v>
    <v>USD</v>
    <v>Nasdaq Stock Market</v>
    <v>XNAS</v>
    <v>1.15E-2</v>
    <v>334.71</v>
    <v>ETF</v>
    <v>45824.930884455469</v>
    <v>313</v>
    <v>617549984.28999996</v>
    <v>GrnShs:2x Long PLTR Dly</v>
    <v>314.07</v>
    <v>301.51</v>
    <v>319.74</v>
    <v>320.99</v>
    <v>PTIR</v>
    <v>GrnShs:2x Long PLTR Dly (XNAS:PTIR)</v>
    <v>510988</v>
    <v>811484</v>
  </rv>
  <rv s="2">
    <v>586</v>
  </rv>
  <rv s="16">
    <v>en-US</v>
    <v>cejqr7</v>
    <v>268435456</v>
    <v>1</v>
    <v>Powered by Refinitiv</v>
    <v>36</v>
    <v>GrnShs:2x Short COIN Dly (XNAS:CONI)</v>
    <v>24</v>
    <v>37</v>
    <v>Finance</v>
    <v>35</v>
    <v>28.54</v>
    <v>4.8499999999999996</v>
    <v>-0.94</v>
    <v>7.6629999999999997E-3</v>
    <v>-0.15259700000000001</v>
    <v>0.04</v>
    <v>USD</v>
    <v>Nasdaq Stock Market</v>
    <v>XNAS</v>
    <v>1.15E-2</v>
    <v>6.02</v>
    <v>ETF</v>
    <v>45824.94130766172</v>
    <v>5.12</v>
    <v>11287398.939999999</v>
    <v>GrnShs:2x Short COIN Dly</v>
    <v>5.91</v>
    <v>6.16</v>
    <v>5.22</v>
    <v>5.26</v>
    <v>CONI</v>
    <v>GrnShs:2x Short COIN Dly (XNAS:CONI)</v>
    <v>3252392</v>
    <v>2680549</v>
  </rv>
  <rv s="2">
    <v>588</v>
  </rv>
  <rv s="3">
    <v>https://www.bing.com/financeapi/forcetrigger?t=c6t3rw&amp;q=XNAS%3aNVDS&amp;form=skydnc</v>
    <v>Learn more on Bing</v>
  </rv>
  <rv s="21">
    <v>en-US</v>
    <v>c6t3rw</v>
    <v>268435456</v>
    <v>1</v>
    <v>Powered by Refinitiv</v>
    <v>46</v>
    <v>Tradr 1.5X Short NVDA Dl (XNAS:NVDS)</v>
    <v>34</v>
    <v>37</v>
    <v>Finance</v>
    <v>35</v>
    <v>57.03</v>
    <v>16.28</v>
    <v>-0.47</v>
    <v>1.815E-3</v>
    <v>-2.7646999999999998E-2</v>
    <v>0.03</v>
    <v>USD</v>
    <v>Nasdaq Stock Market</v>
    <v>XNAS</v>
    <v>1.15E-2</v>
    <v>16.760000000000002</v>
    <v>ETF</v>
    <v>45824.94067335625</v>
    <v>590</v>
    <v>16.28</v>
    <v>41629832.530000001</v>
    <v>Tradr 1.5X Short NVDA Dl</v>
    <v>16.760000000000002</v>
    <v>17</v>
    <v>16.53</v>
    <v>16.559999999999999</v>
    <v>NVDS</v>
    <v>Tradr 1.5X Short NVDA Dl (XNAS:NVDS)</v>
    <v>884745</v>
    <v>970291</v>
  </rv>
  <rv s="2">
    <v>591</v>
  </rv>
  <rv s="16">
    <v>en-US</v>
    <v>caotsm</v>
    <v>268435456</v>
    <v>1</v>
    <v>Powered by Refinitiv</v>
    <v>36</v>
    <v>GrnShs:1x Shrt AMD D (XNAS:AMDS)</v>
    <v>24</v>
    <v>37</v>
    <v>Finance</v>
    <v>35</v>
    <v>23.77</v>
    <v>10.98</v>
    <v>-1.2410000000000001</v>
    <v>-2.957E-3</v>
    <v>-8.6000999999999994E-2</v>
    <v>-3.9E-2</v>
    <v>USD</v>
    <v>Nasdaq Stock Market</v>
    <v>XNAS</v>
    <v>1.15E-2</v>
    <v>14.24</v>
    <v>ETF</v>
    <v>45824.937893171096</v>
    <v>12.97</v>
    <v>2585095.85</v>
    <v>GrnShs:1x Shrt AMD D</v>
    <v>14.24</v>
    <v>14.43</v>
    <v>13.189</v>
    <v>13.15</v>
    <v>AMDS</v>
    <v>GrnShs:1x Shrt AMD D (XNAS:AMDS)</v>
    <v>740504</v>
    <v>53285</v>
  </rv>
  <rv s="2">
    <v>593</v>
  </rv>
  <rv s="18">
    <v>en-US</v>
    <v>c7m3xm</v>
    <v>268435456</v>
    <v>1</v>
    <v>Powered by Refinitiv</v>
    <v>40</v>
    <v>FundX (ARCX:XCOR)</v>
    <v>24</v>
    <v>39</v>
    <v>Finance</v>
    <v>25</v>
    <v>75.03</v>
    <v>56.59</v>
    <v>0.97019999999999995</v>
    <v>0.63380000000000003</v>
    <v>0</v>
    <v>8.9839999999999989E-3</v>
    <v>0</v>
    <v>USD</v>
    <v>NYSE Arca</v>
    <v>ARCX</v>
    <v>1.15E-2</v>
    <v>71.180199999999999</v>
    <v>ETF</v>
    <v>45824.840277789066</v>
    <v>71.180199999999999</v>
    <v>158412155.66999999</v>
    <v>FundX</v>
    <v>71.180199999999999</v>
    <v>70.546400000000006</v>
    <v>71.180199999999999</v>
    <v>71.180199999999999</v>
    <v>XCOR</v>
    <v>FundX (ARCX:XCOR)</v>
    <v>222</v>
    <v>2656</v>
  </rv>
  <rv s="2">
    <v>595</v>
  </rv>
  <rv s="16">
    <v>en-US</v>
    <v>ccbuyc</v>
    <v>268435456</v>
    <v>1</v>
    <v>Powered by Refinitiv</v>
    <v>36</v>
    <v>Direxion:MSCI EMXCH B 2x (ARCX:XXCH)</v>
    <v>24</v>
    <v>37</v>
    <v>Finance</v>
    <v>25</v>
    <v>30.53</v>
    <v>16.850000000000001</v>
    <v>0.64329999999999998</v>
    <v>2.2160000000000001E-3</v>
    <v>2.5794000000000001E-2</v>
    <v>5.67E-2</v>
    <v>USD</v>
    <v>NYSE Arca</v>
    <v>ARCX</v>
    <v>1.15E-2</v>
    <v>25.583300000000001</v>
    <v>ETF</v>
    <v>45824.840277789066</v>
    <v>25.583300000000001</v>
    <v>2340314.0699999998</v>
    <v>Direxion:MSCI EMXCH B 2x</v>
    <v>25.583300000000001</v>
    <v>24.94</v>
    <v>25.583300000000001</v>
    <v>25.64</v>
    <v>XXCH</v>
    <v>Direxion:MSCI EMXCH B 2x (ARCX:XXCH)</v>
    <v>40</v>
    <v>3470</v>
  </rv>
  <rv s="2">
    <v>597</v>
  </rv>
  <rv s="16">
    <v>en-US</v>
    <v>c732kr</v>
    <v>268435456</v>
    <v>1</v>
    <v>Powered by Refinitiv</v>
    <v>36</v>
    <v>GrnShs:1.25x Lg TSLA Dly (XNAS:TSL)</v>
    <v>24</v>
    <v>37</v>
    <v>Finance</v>
    <v>35</v>
    <v>23.03</v>
    <v>6.86</v>
    <v>0.18</v>
    <v>-1.5160000000000002E-3</v>
    <v>1.3835999999999999E-2</v>
    <v>-0.02</v>
    <v>USD</v>
    <v>Nasdaq Stock Market</v>
    <v>XNAS</v>
    <v>1.15E-2</v>
    <v>13.31</v>
    <v>ETF</v>
    <v>45824.939192696096</v>
    <v>13.07</v>
    <v>20121303.140000001</v>
    <v>GrnShs:1.25x Lg TSLA Dly</v>
    <v>13.29</v>
    <v>13.01</v>
    <v>13.19</v>
    <v>13.17</v>
    <v>TSL</v>
    <v>GrnShs:1.25x Lg TSLA Dly (XNAS:TSL)</v>
    <v>308058</v>
    <v>452368</v>
  </rv>
  <rv s="2">
    <v>599</v>
  </rv>
  <rv s="3">
    <v>https://www.bing.com/financeapi/forcetrigger?t=buy8fr&amp;q=BATS%3aTHY&amp;form=skydnc</v>
    <v>Learn more on Bing</v>
  </rv>
  <rv s="17">
    <v>en-US</v>
    <v>buy8fr</v>
    <v>268435456</v>
    <v>1</v>
    <v>Powered by Refinitiv</v>
    <v>38</v>
    <v>Toews Agility Sh Dyn TI (ARCX:THY)</v>
    <v>34</v>
    <v>39</v>
    <v>Finance</v>
    <v>25</v>
    <v>25.1</v>
    <v>20.9</v>
    <v>0.35899999999999999</v>
    <v>5.5399999999999998E-2</v>
    <v>0</v>
    <v>2.5069999999999997E-3</v>
    <v>0</v>
    <v>USD</v>
    <v>NYSE Arca</v>
    <v>ARCX</v>
    <v>1.15E-2</v>
    <v>22.17</v>
    <v>ETF</v>
    <v>45824.840277812502</v>
    <v>601</v>
    <v>22.15</v>
    <v>37011678.200000003</v>
    <v>Toews Agility Sh Dyn TI</v>
    <v>22.15</v>
    <v>22.0946</v>
    <v>22.15</v>
    <v>22.15</v>
    <v>THY</v>
    <v>Toews Agility Sh Dyn TI (ARCX:THY)</v>
    <v>8460</v>
    <v>7511</v>
  </rv>
  <rv s="2">
    <v>602</v>
  </rv>
  <rv s="3">
    <v>https://www.bing.com/financeapi/forcetrigger?t=c63zc7&amp;q=XNAS%3aTARK&amp;form=skydnc</v>
    <v>Learn more on Bing</v>
  </rv>
  <rv s="17">
    <v>en-US</v>
    <v>c63zc7</v>
    <v>268435456</v>
    <v>1</v>
    <v>Powered by Refinitiv</v>
    <v>38</v>
    <v>Tradr 2X Long Innovation (XNAS:TARK)</v>
    <v>34</v>
    <v>39</v>
    <v>Finance</v>
    <v>35</v>
    <v>61.52</v>
    <v>18.254000000000001</v>
    <v>3.4306999999999999</v>
    <v>3.97</v>
    <v>-1.0319999999999999E-3</v>
    <v>8.9254E-2</v>
    <v>-0.05</v>
    <v>USD</v>
    <v>Nasdaq Stock Market</v>
    <v>XNAS</v>
    <v>1.15E-2</v>
    <v>48.84</v>
    <v>ETF</v>
    <v>45824.939016388278</v>
    <v>604</v>
    <v>46.69</v>
    <v>49621217.020000003</v>
    <v>Tradr 2X Long Innovation</v>
    <v>47.09</v>
    <v>44.48</v>
    <v>48.45</v>
    <v>48.4</v>
    <v>TARK</v>
    <v>Tradr 2X Long Innovation (XNAS:TARK)</v>
    <v>166093</v>
    <v>158406</v>
  </rv>
  <rv s="2">
    <v>605</v>
  </rv>
  <rv s="16">
    <v>en-US</v>
    <v>ccozvh</v>
    <v>268435456</v>
    <v>1</v>
    <v>Powered by Refinitiv</v>
    <v>36</v>
    <v>GrnShs:2x Lg AMZN Dly (XNAS:AMZZ)</v>
    <v>24</v>
    <v>37</v>
    <v>Finance</v>
    <v>35</v>
    <v>41.7</v>
    <v>17.510000000000002</v>
    <v>1.1100000000000001</v>
    <v>-1.9859999999999999E-3</v>
    <v>3.8143999999999997E-2</v>
    <v>-0.06</v>
    <v>USD</v>
    <v>Nasdaq Stock Market</v>
    <v>XNAS</v>
    <v>1.15E-2</v>
    <v>30.43</v>
    <v>ETF</v>
    <v>45824.936289432815</v>
    <v>28.989000000000001</v>
    <v>41481114.450000003</v>
    <v>GrnShs:2x Lg AMZN Dly</v>
    <v>29.13</v>
    <v>29.1</v>
    <v>30.21</v>
    <v>30.15</v>
    <v>AMZZ</v>
    <v>GrnShs:2x Lg AMZN Dly (XNAS:AMZZ)</v>
    <v>212050</v>
    <v>251078</v>
  </rv>
  <rv s="2">
    <v>607</v>
  </rv>
  <rv s="16">
    <v>en-US</v>
    <v>c8ap5r</v>
    <v>268435456</v>
    <v>1</v>
    <v>Powered by Refinitiv</v>
    <v>36</v>
    <v>GrnShs:2x Lg META Dly (XNAS:FBL)</v>
    <v>24</v>
    <v>37</v>
    <v>Finance</v>
    <v>35</v>
    <v>51.74</v>
    <v>20.100000000000001</v>
    <v>2.25</v>
    <v>0</v>
    <v>5.6976000000000006E-2</v>
    <v>0</v>
    <v>USD</v>
    <v>Nasdaq Stock Market</v>
    <v>XNAS</v>
    <v>1.15E-2</v>
    <v>42.3</v>
    <v>ETF</v>
    <v>45824.941007557813</v>
    <v>40.799999999999997</v>
    <v>144181284.55000001</v>
    <v>GrnShs:2x Lg META Dly</v>
    <v>41.52</v>
    <v>39.49</v>
    <v>41.74</v>
    <v>41.74</v>
    <v>FBL</v>
    <v>GrnShs:2x Lg META Dly (XNAS:FBL)</v>
    <v>688278</v>
    <v>792780</v>
  </rv>
  <rv s="2">
    <v>609</v>
  </rv>
  <rv s="16">
    <v>en-US</v>
    <v>c8jy2w</v>
    <v>268435456</v>
    <v>1</v>
    <v>Powered by Refinitiv</v>
    <v>36</v>
    <v>Mohr Sector Nav ETF (BATS:SNAV)</v>
    <v>24</v>
    <v>37</v>
    <v>Finance</v>
    <v>17</v>
    <v>32.2104</v>
    <v>26.31</v>
    <v>0.25</v>
    <v>0</v>
    <v>8.0000000000000002E-3</v>
    <v>0</v>
    <v>USD</v>
    <v>CBOE BZX Exchange</v>
    <v>BATS</v>
    <v>1.15E-2</v>
    <v>31.5</v>
    <v>ETF</v>
    <v>45824.84034178203</v>
    <v>31.45</v>
    <v>23876533.699999999</v>
    <v>Mohr Sector Nav ETF</v>
    <v>31.49</v>
    <v>31.25</v>
    <v>31.5</v>
    <v>31.5</v>
    <v>SNAV</v>
    <v>Mohr Sector Nav ETF (BATS:SNAV)</v>
    <v>2004</v>
    <v>4414</v>
  </rv>
  <rv s="2">
    <v>611</v>
  </rv>
  <rv s="16">
    <v>en-US</v>
    <v>c7d5sm</v>
    <v>268435456</v>
    <v>1</v>
    <v>Powered by Refinitiv</v>
    <v>36</v>
    <v>OneAscent Emerging Mkt (ARCX:OAEM)</v>
    <v>24</v>
    <v>37</v>
    <v>Finance</v>
    <v>25</v>
    <v>32.358899999999998</v>
    <v>25.86</v>
    <v>0.33500000000000002</v>
    <v>0</v>
    <v>1.0530999999999999E-2</v>
    <v>0</v>
    <v>USD</v>
    <v>NYSE Arca</v>
    <v>ARCX</v>
    <v>1.15E-2</v>
    <v>32.358899999999998</v>
    <v>ETF</v>
    <v>45824.84027780078</v>
    <v>32.145000000000003</v>
    <v>49092149.909999996</v>
    <v>OneAscent Emerging Mkt</v>
    <v>32.340000000000003</v>
    <v>31.81</v>
    <v>32.145000000000003</v>
    <v>32.145000000000003</v>
    <v>OAEM</v>
    <v>OneAscent Emerging Mkt (ARCX:OAEM)</v>
    <v>1631</v>
    <v>9578</v>
  </rv>
  <rv s="2">
    <v>613</v>
  </rv>
  <rv s="3">
    <v>https://www.bing.com/financeapi/forcetrigger?t=c6t4a2&amp;q=XNAS%3aTSLQ&amp;form=skydnc</v>
    <v>Learn more on Bing</v>
  </rv>
  <rv s="21">
    <v>en-US</v>
    <v>c6t4a2</v>
    <v>268435456</v>
    <v>1</v>
    <v>Powered by Refinitiv</v>
    <v>46</v>
    <v>Tradr 2X Short TSLA Dl (XNAS:TSLQ)</v>
    <v>34</v>
    <v>37</v>
    <v>Finance</v>
    <v>35</v>
    <v>246.66419999999999</v>
    <v>15.23</v>
    <v>-0.4</v>
    <v>5.7010000000000003E-4</v>
    <v>-2.2296999999999997E-2</v>
    <v>0.01</v>
    <v>USD</v>
    <v>Nasdaq Stock Market</v>
    <v>XNAS</v>
    <v>1.15E-2</v>
    <v>17.8203</v>
    <v>ETF</v>
    <v>45824.94101243047</v>
    <v>615</v>
    <v>17.23</v>
    <v>372932603.42000002</v>
    <v>Tradr 2X Short TSLA Dl</v>
    <v>17.309999999999999</v>
    <v>17.940000000000001</v>
    <v>17.54</v>
    <v>17.55</v>
    <v>TSLQ</v>
    <v>Tradr 2X Short TSLA Dl (XNAS:TSLQ)</v>
    <v>18331954</v>
    <v>34727877</v>
  </rv>
  <rv s="2">
    <v>616</v>
  </rv>
  <rv s="16">
    <v>en-US</v>
    <v>cejrc7</v>
    <v>268435456</v>
    <v>1</v>
    <v>Powered by Refinitiv</v>
    <v>36</v>
    <v>GnrShs:2x Long UBER Dly (XNAS:UBRL)</v>
    <v>24</v>
    <v>37</v>
    <v>Finance</v>
    <v>25</v>
    <v>35.309899999999999</v>
    <v>15</v>
    <v>0.82</v>
    <v>7.0869999999999995E-3</v>
    <v>2.9927000000000002E-2</v>
    <v>0.2</v>
    <v>USD</v>
    <v>Nasdaq Stock Market</v>
    <v>XNAS</v>
    <v>1.15E-2</v>
    <v>28.645099999999999</v>
    <v>ETF</v>
    <v>45824.922733645311</v>
    <v>28.1</v>
    <v>23520498.989999998</v>
    <v>GnrShs:2x Long UBER Dly</v>
    <v>28.13</v>
    <v>27.4</v>
    <v>28.22</v>
    <v>28.42</v>
    <v>UBRL</v>
    <v>GnrShs:2x Long UBER Dly (XNAS:UBRL)</v>
    <v>69806</v>
    <v>158137</v>
  </rv>
  <rv s="2">
    <v>618</v>
  </rv>
  <rv s="16">
    <v>en-US</v>
    <v>ccozyc</v>
    <v>268435456</v>
    <v>1</v>
    <v>Powered by Refinitiv</v>
    <v>36</v>
    <v>GrnShs:2x Lg MSFT Dly (XNAS:MSFL)</v>
    <v>24</v>
    <v>37</v>
    <v>Finance</v>
    <v>25</v>
    <v>30.4</v>
    <v>14.97</v>
    <v>0.49</v>
    <v>-2.8499999999999997E-3</v>
    <v>1.7766000000000001E-2</v>
    <v>-0.08</v>
    <v>USD</v>
    <v>Nasdaq Stock Market</v>
    <v>XNAS</v>
    <v>1.15E-2</v>
    <v>28.21</v>
    <v>ETF</v>
    <v>45824.915853691404</v>
    <v>27.74</v>
    <v>19750537.289999999</v>
    <v>GrnShs:2x Lg MSFT Dly</v>
    <v>27.74</v>
    <v>27.58</v>
    <v>28.07</v>
    <v>27.99</v>
    <v>MSFL</v>
    <v>GrnShs:2x Lg MSFT Dly (XNAS:MSFL)</v>
    <v>70315</v>
    <v>86464</v>
  </rv>
  <rv s="2">
    <v>620</v>
  </rv>
  <rv s="16">
    <v>en-US</v>
    <v>ccp127</v>
    <v>268435456</v>
    <v>1</v>
    <v>Powered by Refinitiv</v>
    <v>36</v>
    <v>GrnShs:2x Lg AMD Dly (XNAS:AMDL)</v>
    <v>24</v>
    <v>37</v>
    <v>Finance</v>
    <v>35</v>
    <v>21.64</v>
    <v>2.7700999999999998</v>
    <v>1.03</v>
    <v>4.2979999999999997E-3</v>
    <v>0.17728100000000002</v>
    <v>2.9399999999999999E-2</v>
    <v>USD</v>
    <v>Nasdaq Stock Market</v>
    <v>XNAS</v>
    <v>1.15E-2</v>
    <v>7</v>
    <v>ETF</v>
    <v>45824.940368310155</v>
    <v>5.9749999999999996</v>
    <v>305732390.56</v>
    <v>GrnShs:2x Lg AMD Dly</v>
    <v>6.05</v>
    <v>5.81</v>
    <v>6.84</v>
    <v>6.8693999999999997</v>
    <v>AMDL</v>
    <v>GrnShs:2x Lg AMD Dly (XNAS:AMDL)</v>
    <v>54178144</v>
    <v>34369170</v>
  </rv>
  <rv s="2">
    <v>622</v>
  </rv>
  <rv s="16">
    <v>en-US</v>
    <v>c7326h</v>
    <v>268435456</v>
    <v>1</v>
    <v>Powered by Refinitiv</v>
    <v>36</v>
    <v>GrnShs:2x Lg AAPL Dly (XNAS:AAPB)</v>
    <v>24</v>
    <v>37</v>
    <v>Finance</v>
    <v>35</v>
    <v>36.475000000000001</v>
    <v>14.5</v>
    <v>0.35</v>
    <v>-4.7520000000000001E-3</v>
    <v>1.8827E-2</v>
    <v>-0.09</v>
    <v>USD</v>
    <v>Nasdaq Stock Market</v>
    <v>XNAS</v>
    <v>1.15E-2</v>
    <v>18.98</v>
    <v>ETF</v>
    <v>45824.939237870312</v>
    <v>18.62</v>
    <v>24422993.57</v>
    <v>GrnShs:2x Lg AAPL Dly</v>
    <v>18.72</v>
    <v>18.59</v>
    <v>18.940000000000001</v>
    <v>18.850000000000001</v>
    <v>AAPB</v>
    <v>GrnShs:2x Lg AAPL Dly (XNAS:AAPB)</v>
    <v>214865</v>
    <v>281541</v>
  </rv>
  <rv s="2">
    <v>624</v>
  </rv>
  <rv s="16">
    <v>en-US</v>
    <v>c8ap2w</v>
    <v>268435456</v>
    <v>1</v>
    <v>Powered by Refinitiv</v>
    <v>36</v>
    <v>GrnShs:2x Lg BABA Dly (XNAS:BABX)</v>
    <v>24</v>
    <v>37</v>
    <v>Finance</v>
    <v>35</v>
    <v>45.28</v>
    <v>12.960699999999999</v>
    <v>1.38</v>
    <v>6.8469999999999998E-3</v>
    <v>5.5399000000000004E-2</v>
    <v>0.18</v>
    <v>USD</v>
    <v>Nasdaq Stock Market</v>
    <v>XNAS</v>
    <v>1.15E-2</v>
    <v>26.67</v>
    <v>ETF</v>
    <v>45824.93507888828</v>
    <v>25.79</v>
    <v>72478629.019999996</v>
    <v>GrnShs:2x Lg BABA Dly</v>
    <v>25.85</v>
    <v>24.91</v>
    <v>26.29</v>
    <v>26.47</v>
    <v>BABX</v>
    <v>GrnShs:2x Lg BABA Dly (XNAS:BABX)</v>
    <v>501549</v>
    <v>737955</v>
  </rv>
  <rv s="2">
    <v>626</v>
  </rv>
  <rv s="3">
    <v>https://www.bing.com/financeapi/forcetrigger?t=a1op7w&amp;q=ARCX%3aBNO&amp;form=skydnc</v>
    <v>Learn more on Bing</v>
  </rv>
  <rv s="17">
    <v>en-US</v>
    <v>a1op7w</v>
    <v>268435456</v>
    <v>1</v>
    <v>Powered by Refinitiv</v>
    <v>38</v>
    <v>United States Brent Oil (ARCX:BNO)</v>
    <v>34</v>
    <v>39</v>
    <v>Finance</v>
    <v>25</v>
    <v>33.384999999999998</v>
    <v>24.715</v>
    <v>0.95679999999999998</v>
    <v>-0.56000000000000005</v>
    <v>-9.5849999999999998E-3</v>
    <v>-1.7576999999999999E-2</v>
    <v>-0.3</v>
    <v>USD</v>
    <v>NYSE Arca</v>
    <v>ARCX</v>
    <v>1.1399999999999999E-2</v>
    <v>31.62</v>
    <v>ETF</v>
    <v>45824.929729860938</v>
    <v>628</v>
    <v>30.3</v>
    <v>82059088.189999998</v>
    <v>United States Brent Oil</v>
    <v>31.44</v>
    <v>31.86</v>
    <v>31.3</v>
    <v>31</v>
    <v>BNO</v>
    <v>United States Brent Oil (ARCX:BNO)</v>
    <v>2361185</v>
    <v>820845</v>
  </rv>
  <rv s="2">
    <v>629</v>
  </rv>
  <rv s="16">
    <v>en-US</v>
    <v>cd3dvh</v>
    <v>268435456</v>
    <v>1</v>
    <v>Powered by Refinitiv</v>
    <v>36</v>
    <v>YieldMax Short TSLA OIS (ARCX:CRSH)</v>
    <v>24</v>
    <v>37</v>
    <v>Finance</v>
    <v>35</v>
    <v>19.8</v>
    <v>4.45</v>
    <v>0</v>
    <v>0</v>
    <v>0</v>
    <v>0</v>
    <v>USD</v>
    <v>NYSE Arca</v>
    <v>ARCX</v>
    <v>1.1399999999999999E-2</v>
    <v>4.57</v>
    <v>ETF</v>
    <v>45824.940115485937</v>
    <v>4.45</v>
    <v>31122019.760000002</v>
    <v>YieldMax Short TSLA OIS</v>
    <v>4.45</v>
    <v>4.54</v>
    <v>4.54</v>
    <v>4.53</v>
    <v>CRSH</v>
    <v>YieldMax Short TSLA OIS (ARCX:CRSH)</v>
    <v>396215</v>
    <v>582410</v>
  </rv>
  <rv s="2">
    <v>631</v>
  </rv>
  <rv s="3">
    <v>https://www.bing.com/financeapi/forcetrigger?t=c1bt8m&amp;q=BATS%3aMBCC&amp;form=skydnc</v>
    <v>Learn more on Bing</v>
  </rv>
  <rv s="17">
    <v>en-US</v>
    <v>c1bt8m</v>
    <v>268435456</v>
    <v>1</v>
    <v>Powered by Refinitiv</v>
    <v>38</v>
    <v>Monarch Blu Chp Cr Idx (BATS:MBCC)</v>
    <v>34</v>
    <v>39</v>
    <v>Finance</v>
    <v>17</v>
    <v>36.53</v>
    <v>29.15</v>
    <v>0.99509999999999998</v>
    <v>0.16950000000000001</v>
    <v>5.3297999999999998E-2</v>
    <v>4.7520000000000001E-3</v>
    <v>1.9101999999999999</v>
    <v>USD</v>
    <v>CBOE BZX Exchange</v>
    <v>BATS</v>
    <v>1.1399999999999999E-2</v>
    <v>36.03</v>
    <v>ETF</v>
    <v>45824.887943575784</v>
    <v>633</v>
    <v>35.8384</v>
    <v>112381790.98999999</v>
    <v>Monarch Blu Chp Cr Idx</v>
    <v>36.020000000000003</v>
    <v>35.670299999999997</v>
    <v>35.839799999999997</v>
    <v>37.75</v>
    <v>MBCC</v>
    <v>Monarch Blu Chp Cr Idx (BATS:MBCC)</v>
    <v>3465</v>
    <v>7556</v>
  </rv>
  <rv s="2">
    <v>634</v>
  </rv>
  <rv s="3">
    <v>https://www.bing.com/financeapi/forcetrigger?t=bwu5ar&amp;q=ARCX%3aRORO&amp;form=skydnc</v>
    <v>Learn more on Bing</v>
  </rv>
  <rv s="17">
    <v>en-US</v>
    <v>bwu5ar</v>
    <v>268435456</v>
    <v>1</v>
    <v>Powered by Refinitiv</v>
    <v>38</v>
    <v>Tidal:ATAC US Rotation (ARCX:RORO)</v>
    <v>34</v>
    <v>39</v>
    <v>Finance</v>
    <v>25</v>
    <v>18.889399999999998</v>
    <v>14.24</v>
    <v>1.4172</v>
    <v>-0.15329999999999999</v>
    <v>0</v>
    <v>-1.0091000000000001E-2</v>
    <v>0</v>
    <v>USD</v>
    <v>NYSE Arca</v>
    <v>ARCX</v>
    <v>1.1399999999999999E-2</v>
    <v>15.0379</v>
    <v>ETF</v>
    <v>45824.840277812502</v>
    <v>636</v>
    <v>15.0379</v>
    <v>3645424.75</v>
    <v>Tidal:ATAC US Rotation</v>
    <v>15.0379</v>
    <v>15.1912</v>
    <v>15.0379</v>
    <v>15.0379</v>
    <v>RORO</v>
    <v>Tidal:ATAC US Rotation (ARCX:RORO)</v>
    <v>22</v>
    <v>1749</v>
  </rv>
  <rv s="2">
    <v>637</v>
  </rv>
  <rv s="3">
    <v>https://www.bing.com/financeapi/forcetrigger?t=a1ytnm&amp;q=ARCX%3aNUGT&amp;form=skydnc</v>
    <v>Learn more on Bing</v>
  </rv>
  <rv s="17">
    <v>en-US</v>
    <v>a1ytnm</v>
    <v>268435456</v>
    <v>1</v>
    <v>Powered by Refinitiv</v>
    <v>38</v>
    <v>Direxion:Gold M Id Bl 2X (ARCX:NUGT)</v>
    <v>34</v>
    <v>39</v>
    <v>Finance</v>
    <v>35</v>
    <v>82.8</v>
    <v>34.08</v>
    <v>1.5547</v>
    <v>-2.71</v>
    <v>3.2759999999999998E-3</v>
    <v>-3.3008999999999997E-2</v>
    <v>0.26</v>
    <v>USD</v>
    <v>NYSE Arca</v>
    <v>ARCX</v>
    <v>1.1299999999999999E-2</v>
    <v>81.150000000000006</v>
    <v>ETF</v>
    <v>45824.937383957811</v>
    <v>639</v>
    <v>79.11</v>
    <v>547672677.52999997</v>
    <v>Direxion:Gold M Id Bl 2X</v>
    <v>79.84</v>
    <v>82.1</v>
    <v>79.39</v>
    <v>79.63</v>
    <v>NUGT</v>
    <v>Direxion:Gold M Id Bl 2X (ARCX:NUGT)</v>
    <v>753075</v>
    <v>1175199</v>
  </rv>
  <rv s="2">
    <v>640</v>
  </rv>
  <rv s="3">
    <v>https://www.bing.com/financeapi/forcetrigger?t=c5ewpr&amp;q=BATS%3aIPDP&amp;form=skydnc</v>
    <v>Learn more on Bing</v>
  </rv>
  <rv s="17">
    <v>en-US</v>
    <v>c5ewpr</v>
    <v>268435456</v>
    <v>1</v>
    <v>Powered by Refinitiv</v>
    <v>38</v>
    <v>Dividend Performers (BATS:IPDP)</v>
    <v>34</v>
    <v>39</v>
    <v>Finance</v>
    <v>17</v>
    <v>22.06</v>
    <v>15.5411</v>
    <v>1.5676000000000001</v>
    <v>0.1895</v>
    <v>0</v>
    <v>9.5709999999999996E-3</v>
    <v>0</v>
    <v>USD</v>
    <v>CBOE BZX Exchange</v>
    <v>BATS</v>
    <v>1.1299999999999999E-2</v>
    <v>19.9895</v>
    <v>ETF</v>
    <v>45824.840308425781</v>
    <v>642</v>
    <v>19.9895</v>
    <v>21899824.870000001</v>
    <v>Dividend Performers</v>
    <v>19.9895</v>
    <v>19.8</v>
    <v>19.9895</v>
    <v>19.9895</v>
    <v>IPDP</v>
    <v>Dividend Performers (BATS:IPDP)</v>
    <v>79</v>
    <v>275</v>
  </rv>
  <rv s="2">
    <v>643</v>
  </rv>
  <rv s="18">
    <v>en-US</v>
    <v>c7awlh</v>
    <v>268435456</v>
    <v>1</v>
    <v>Powered by Refinitiv</v>
    <v>40</v>
    <v>Main BuyWrite (BATS:BUYW)</v>
    <v>24</v>
    <v>39</v>
    <v>Finance</v>
    <v>17</v>
    <v>14.16</v>
    <v>12.452500000000001</v>
    <v>0.3301</v>
    <v>0.03</v>
    <v>0</v>
    <v>2.1549999999999998E-3</v>
    <v>0</v>
    <v>USD</v>
    <v>CBOE BZX Exchange</v>
    <v>BATS</v>
    <v>1.1299999999999999E-2</v>
    <v>14.02</v>
    <v>ETF</v>
    <v>45824.840287534375</v>
    <v>13.95</v>
    <v>697082393.96000004</v>
    <v>Main BuyWrite</v>
    <v>13.984999999999999</v>
    <v>13.92</v>
    <v>13.95</v>
    <v>13.95</v>
    <v>BUYW</v>
    <v>Main BuyWrite (BATS:BUYW)</v>
    <v>266734</v>
    <v>182467</v>
  </rv>
  <rv s="2">
    <v>645</v>
  </rv>
  <rv s="3">
    <v>https://www.bing.com/financeapi/forcetrigger?t=a1qm2w&amp;q=ARCX%3aCVY&amp;form=skydnc</v>
    <v>Learn more on Bing</v>
  </rv>
  <rv s="17">
    <v>en-US</v>
    <v>a1qm2w</v>
    <v>268435456</v>
    <v>1</v>
    <v>Powered by Refinitiv</v>
    <v>38</v>
    <v>Invesco Zacks MA Inc (ARCX:CVY)</v>
    <v>34</v>
    <v>39</v>
    <v>Finance</v>
    <v>25</v>
    <v>27.27</v>
    <v>21.79</v>
    <v>0.91149999999999998</v>
    <v>0.1062</v>
    <v>0</v>
    <v>4.1199999999999995E-3</v>
    <v>0</v>
    <v>USD</v>
    <v>NYSE Arca</v>
    <v>ARCX</v>
    <v>1.1200000000000002E-2</v>
    <v>25.98</v>
    <v>ETF</v>
    <v>45824.840277823438</v>
    <v>647</v>
    <v>25.8</v>
    <v>109992556.56999999</v>
    <v>Invesco Zacks MA Inc</v>
    <v>25.9</v>
    <v>25.775600000000001</v>
    <v>25.881799999999998</v>
    <v>25.881799999999998</v>
    <v>CVY</v>
    <v>Invesco Zacks MA Inc (ARCX:CVY)</v>
    <v>2893</v>
    <v>4565</v>
  </rv>
  <rv s="2">
    <v>648</v>
  </rv>
  <rv s="16">
    <v>en-US</v>
    <v>cc5m77</v>
    <v>268435456</v>
    <v>1</v>
    <v>Powered by Refinitiv</v>
    <v>36</v>
    <v>IDX Dynamic Fixed Inc (XNAS:DYFI)</v>
    <v>24</v>
    <v>37</v>
    <v>Finance</v>
    <v>25</v>
    <v>24.1</v>
    <v>22.23</v>
    <v>4.8300000000000003E-2</v>
    <v>0</v>
    <v>2.1050000000000001E-3</v>
    <v>0</v>
    <v>USD</v>
    <v>Nasdaq Stock Market</v>
    <v>XNAS</v>
    <v>1.1200000000000002E-2</v>
    <v>23.01</v>
    <v>ETF</v>
    <v>45824.843750265623</v>
    <v>22.98</v>
    <v>34289934.5</v>
    <v>IDX Dynamic Fixed Inc</v>
    <v>22.98</v>
    <v>22.9467</v>
    <v>22.995000000000001</v>
    <v>22.995000000000001</v>
    <v>DYFI</v>
    <v>IDX Dynamic Fixed Inc (XNAS:DYFI)</v>
    <v>9642</v>
    <v>3010</v>
  </rv>
  <rv s="2">
    <v>650</v>
  </rv>
  <rv s="16">
    <v>en-US</v>
    <v>cc97hw</v>
    <v>268435456</v>
    <v>1</v>
    <v>Powered by Refinitiv</v>
    <v>36</v>
    <v>YieldMax Mag 7 FO Inc (ARCX:YMAG)</v>
    <v>24</v>
    <v>37</v>
    <v>Finance</v>
    <v>35</v>
    <v>21.907399999999999</v>
    <v>12.85</v>
    <v>0.22</v>
    <v>-1.305E-3</v>
    <v>1.4589000000000001E-2</v>
    <v>-0.02</v>
    <v>USD</v>
    <v>NYSE Arca</v>
    <v>ARCX</v>
    <v>1.1200000000000002E-2</v>
    <v>15.32</v>
    <v>ETF</v>
    <v>45824.939543135937</v>
    <v>15.18</v>
    <v>324921784.42000002</v>
    <v>YieldMax Mag 7 FO Inc</v>
    <v>15.18</v>
    <v>15.08</v>
    <v>15.3</v>
    <v>15.3</v>
    <v>YMAG</v>
    <v>YieldMax Mag 7 FO Inc (ARCX:YMAG)</v>
    <v>559704</v>
    <v>682558</v>
  </rv>
  <rv s="2">
    <v>652</v>
  </rv>
  <rv s="3">
    <v>https://www.bing.com/financeapi/forcetrigger?t=c1bt5r&amp;q=BATS%3aMAMB&amp;form=skydnc</v>
    <v>Learn more on Bing</v>
  </rv>
  <rv s="17">
    <v>en-US</v>
    <v>c1bt5r</v>
    <v>268435456</v>
    <v>1</v>
    <v>Powered by Refinitiv</v>
    <v>38</v>
    <v>Monarch Ambssdr Inc Idx (BATS:MAMB)</v>
    <v>34</v>
    <v>39</v>
    <v>Finance</v>
    <v>17</v>
    <v>23.58</v>
    <v>21.87</v>
    <v>1.1543000000000001</v>
    <v>-0.08</v>
    <v>4.373E-4</v>
    <v>-3.4860000000000004E-3</v>
    <v>0.01</v>
    <v>USD</v>
    <v>CBOE BZX Exchange</v>
    <v>BATS</v>
    <v>1.1200000000000002E-2</v>
    <v>22.96</v>
    <v>ETF</v>
    <v>45824.840317707814</v>
    <v>654</v>
    <v>22.87</v>
    <v>126132181.89</v>
    <v>Monarch Ambssdr Inc Idx</v>
    <v>22.96</v>
    <v>22.95</v>
    <v>22.87</v>
    <v>22.88</v>
    <v>MAMB</v>
    <v>Monarch Ambssdr Inc Idx (BATS:MAMB)</v>
    <v>10065</v>
    <v>14097</v>
  </rv>
  <rv s="2">
    <v>655</v>
  </rv>
  <rv s="3">
    <v>https://www.bing.com/financeapi/forcetrigger?t=a1sjhw&amp;q=ARCX%3aEZJ&amp;form=skydnc</v>
    <v>Learn more on Bing</v>
  </rv>
  <rv s="17">
    <v>en-US</v>
    <v>a1sjhw</v>
    <v>268435456</v>
    <v>1</v>
    <v>Powered by Refinitiv</v>
    <v>38</v>
    <v>ProShares:Ult MSCI Jpn (ARCX:EZJ)</v>
    <v>34</v>
    <v>39</v>
    <v>Finance</v>
    <v>25</v>
    <v>43.918999999999997</v>
    <v>28.5</v>
    <v>1.5331999999999999</v>
    <v>0.16800000000000001</v>
    <v>0</v>
    <v>4.0169999999999997E-3</v>
    <v>0</v>
    <v>USD</v>
    <v>NYSE Arca</v>
    <v>ARCX</v>
    <v>1.1200000000000002E-2</v>
    <v>42.61</v>
    <v>ETF</v>
    <v>45824.840277812502</v>
    <v>657</v>
    <v>41.99</v>
    <v>6388920</v>
    <v>ProShares:Ult MSCI Jpn</v>
    <v>41.99</v>
    <v>41.8232</v>
    <v>41.991199999999999</v>
    <v>41.991199999999999</v>
    <v>EZJ</v>
    <v>ProShares:Ult MSCI Jpn (ARCX:EZJ)</v>
    <v>2032</v>
    <v>5758</v>
  </rv>
  <rv s="2">
    <v>658</v>
  </rv>
  <rv s="18">
    <v>en-US</v>
    <v>cd3em7</v>
    <v>268435456</v>
    <v>1</v>
    <v>Powered by Refinitiv</v>
    <v>40</v>
    <v>FT VIII:En In Prt En In (ARCX:EIPI)</v>
    <v>24</v>
    <v>39</v>
    <v>Finance</v>
    <v>25</v>
    <v>20.898499999999999</v>
    <v>17.399999999999999</v>
    <v>0.70640000000000003</v>
    <v>-0.13</v>
    <v>0</v>
    <v>-6.5620000000000001E-3</v>
    <v>0</v>
    <v>USD</v>
    <v>NYSE Arca</v>
    <v>ARCX</v>
    <v>1.11E-2</v>
    <v>20</v>
    <v>ETF</v>
    <v>45824.84027780078</v>
    <v>19.66</v>
    <v>902506251.53999996</v>
    <v>FT VIII:En In Prt En In</v>
    <v>19.79</v>
    <v>19.809999999999999</v>
    <v>19.68</v>
    <v>19.68</v>
    <v>EIPI</v>
    <v>FT VIII:En In Prt En In (ARCX:EIPI)</v>
    <v>41876</v>
    <v>54167</v>
  </rv>
  <rv s="2">
    <v>660</v>
  </rv>
  <rv s="3">
    <v>https://www.bing.com/financeapi/forcetrigger?t=bjrcww&amp;q=BATS%3aAFIF&amp;form=skydnc</v>
    <v>Learn more on Bing</v>
  </rv>
  <rv s="17">
    <v>en-US</v>
    <v>bjrcww</v>
    <v>268435456</v>
    <v>1</v>
    <v>Powered by Refinitiv</v>
    <v>38</v>
    <v>Anfield Univ Fxd Inc (BATS:AFIF)</v>
    <v>34</v>
    <v>39</v>
    <v>Finance</v>
    <v>17</v>
    <v>9.3216000000000001</v>
    <v>8.9600000000000009</v>
    <v>0.30790000000000001</v>
    <v>0.01</v>
    <v>0</v>
    <v>1.0820000000000001E-3</v>
    <v>0</v>
    <v>USD</v>
    <v>CBOE BZX Exchange</v>
    <v>BATS</v>
    <v>1.11E-2</v>
    <v>9.2607999999999997</v>
    <v>ETF</v>
    <v>45824.840281423436</v>
    <v>662</v>
    <v>9.25</v>
    <v>137336167.88</v>
    <v>Anfield Univ Fxd Inc</v>
    <v>9.26</v>
    <v>9.24</v>
    <v>9.25</v>
    <v>9.25</v>
    <v>AFIF</v>
    <v>Anfield Univ Fxd Inc (BATS:AFIF)</v>
    <v>3979</v>
    <v>41087</v>
  </rv>
  <rv s="2">
    <v>663</v>
  </rv>
  <rv s="3">
    <v>https://www.bing.com/financeapi/forcetrigger?t=a25dm7&amp;q=BATS%3aVIXM&amp;form=skydnc</v>
    <v>Learn more on Bing</v>
  </rv>
  <rv s="17">
    <v>en-US</v>
    <v>a25dm7</v>
    <v>268435456</v>
    <v>1</v>
    <v>Powered by Refinitiv</v>
    <v>38</v>
    <v>ProShs II:VIX MT Fut (BATS:VIXM)</v>
    <v>34</v>
    <v>39</v>
    <v>Finance</v>
    <v>35</v>
    <v>19.920000000000002</v>
    <v>13.68</v>
    <v>-0.77180000000000004</v>
    <v>-0.48</v>
    <v>-5.8819999999999999E-4</v>
    <v>-2.7459999999999998E-2</v>
    <v>-0.01</v>
    <v>USD</v>
    <v>CBOE BZX Exchange</v>
    <v>BATS</v>
    <v>1.1000000000000001E-2</v>
    <v>17.18</v>
    <v>ETF</v>
    <v>45824.932770404688</v>
    <v>665</v>
    <v>16.87</v>
    <v>21469717.129999999</v>
    <v>ProShs II:VIX MT Fut</v>
    <v>17.18</v>
    <v>17.48</v>
    <v>17</v>
    <v>16.989999999999998</v>
    <v>VIXM</v>
    <v>ProShs II:VIX MT Fut (BATS:VIXM)</v>
    <v>158860</v>
    <v>101308</v>
  </rv>
  <rv s="2">
    <v>666</v>
  </rv>
  <rv s="3">
    <v>https://www.bing.com/financeapi/forcetrigger?t=a1mo77&amp;q=XNAS%3aAADR&amp;form=skydnc</v>
    <v>Learn more on Bing</v>
  </rv>
  <rv s="17">
    <v>en-US</v>
    <v>a1mo77</v>
    <v>268435456</v>
    <v>1</v>
    <v>Powered by Refinitiv</v>
    <v>38</v>
    <v>AdvsrShs DW ADR (XNAS:AADR)</v>
    <v>34</v>
    <v>39</v>
    <v>Finance</v>
    <v>25</v>
    <v>81.17</v>
    <v>54.57</v>
    <v>1.0831</v>
    <v>1.37</v>
    <v>0</v>
    <v>1.779E-2</v>
    <v>0</v>
    <v>USD</v>
    <v>Nasdaq Stock Market</v>
    <v>XNAS</v>
    <v>1.1000000000000001E-2</v>
    <v>78.624899999999997</v>
    <v>ETF</v>
    <v>45824.843750265623</v>
    <v>668</v>
    <v>78.38</v>
    <v>45993400.07</v>
    <v>AdvsrShs DW ADR</v>
    <v>78.400000000000006</v>
    <v>77.010000000000005</v>
    <v>78.38</v>
    <v>78.38</v>
    <v>AADR</v>
    <v>AdvsrShs DW ADR (XNAS:AADR)</v>
    <v>3088</v>
    <v>2493</v>
  </rv>
  <rv s="2">
    <v>669</v>
  </rv>
  <rv s="3">
    <v>https://www.bing.com/financeapi/forcetrigger?t=bwytar&amp;q=ARCX%3aMGMT&amp;form=skydnc</v>
    <v>Learn more on Bing</v>
  </rv>
  <rv s="17">
    <v>en-US</v>
    <v>bwytar</v>
    <v>268435456</v>
    <v>1</v>
    <v>Powered by Refinitiv</v>
    <v>38</v>
    <v>Ballast Small/Mid Cap (ARCX:MGMT)</v>
    <v>34</v>
    <v>39</v>
    <v>Finance</v>
    <v>25</v>
    <v>44.5</v>
    <v>32.090000000000003</v>
    <v>0.86260000000000003</v>
    <v>0.41</v>
    <v>0</v>
    <v>1.0648999999999999E-2</v>
    <v>0</v>
    <v>USD</v>
    <v>NYSE Arca</v>
    <v>ARCX</v>
    <v>1.1000000000000001E-2</v>
    <v>38.994999999999997</v>
    <v>ETF</v>
    <v>45824.840277812502</v>
    <v>671</v>
    <v>38.814999999999998</v>
    <v>149172401.18000001</v>
    <v>Ballast Small/Mid Cap</v>
    <v>38.814999999999998</v>
    <v>38.5</v>
    <v>38.909999999999997</v>
    <v>38.909999999999997</v>
    <v>MGMT</v>
    <v>Ballast Small/Mid Cap (ARCX:MGMT)</v>
    <v>8898</v>
    <v>7063</v>
  </rv>
  <rv s="2">
    <v>672</v>
  </rv>
  <rv s="3">
    <v>https://www.bing.com/financeapi/forcetrigger?t=btdcr7&amp;q=XNAS%3aDWUS&amp;form=skydnc</v>
    <v>Learn more on Bing</v>
  </rv>
  <rv s="17">
    <v>en-US</v>
    <v>btdcr7</v>
    <v>268435456</v>
    <v>1</v>
    <v>Powered by Refinitiv</v>
    <v>38</v>
    <v>AdvsrShs DW FSM US Core (XNAS:DWUS)</v>
    <v>34</v>
    <v>39</v>
    <v>Finance</v>
    <v>25</v>
    <v>51.79</v>
    <v>40.880000000000003</v>
    <v>0.92930000000000001</v>
    <v>7.0000000000000007E-2</v>
    <v>0</v>
    <v>1.4119999999999998E-3</v>
    <v>0</v>
    <v>USD</v>
    <v>Nasdaq Stock Market</v>
    <v>XNAS</v>
    <v>1.1000000000000001E-2</v>
    <v>49.84</v>
    <v>ETF</v>
    <v>45824.843750265623</v>
    <v>674</v>
    <v>49.63</v>
    <v>116232569.66</v>
    <v>AdvsrShs DW FSM US Core</v>
    <v>49.8</v>
    <v>49.56</v>
    <v>49.63</v>
    <v>49.63</v>
    <v>DWUS</v>
    <v>AdvsrShs DW FSM US Core (XNAS:DWUS)</v>
    <v>3380</v>
    <v>4294</v>
  </rv>
  <rv s="2">
    <v>675</v>
  </rv>
  <rv s="16">
    <v>en-US</v>
    <v>cdd14c</v>
    <v>268435456</v>
    <v>1</v>
    <v>Powered by Refinitiv</v>
    <v>36</v>
    <v>FT VIII:VL SC Mod B (BATS:BUFS)</v>
    <v>24</v>
    <v>37</v>
    <v>Finance</v>
    <v>17</v>
    <v>22.21</v>
    <v>18.594999999999999</v>
    <v>0.12</v>
    <v>-1.01E-3</v>
    <v>5.8060000000000004E-3</v>
    <v>-2.1000000000000001E-2</v>
    <v>USD</v>
    <v>CBOE BZX Exchange</v>
    <v>BATS</v>
    <v>1.1000000000000001E-2</v>
    <v>20.85</v>
    <v>ETF</v>
    <v>45824.840288193751</v>
    <v>20.725200000000001</v>
    <v>92089615.280000001</v>
    <v>FT VIII:VL SC Mod B</v>
    <v>20.78</v>
    <v>20.67</v>
    <v>20.79</v>
    <v>20.768999999999998</v>
    <v>BUFS</v>
    <v>FT VIII:VL SC Mod B (BATS:BUFS)</v>
    <v>14269</v>
    <v>31144</v>
  </rv>
  <rv s="2">
    <v>677</v>
  </rv>
  <rv s="3">
    <v>https://www.bing.com/financeapi/forcetrigger?t=bwbqrw&amp;q=BATS%3aMSTB&amp;form=skydnc</v>
    <v>Learn more on Bing</v>
  </rv>
  <rv s="17">
    <v>en-US</v>
    <v>bwbqrw</v>
    <v>268435456</v>
    <v>1</v>
    <v>Powered by Refinitiv</v>
    <v>38</v>
    <v>LHA Mkt State Tact Beta (BATS:MSTB)</v>
    <v>34</v>
    <v>39</v>
    <v>Finance</v>
    <v>17</v>
    <v>37.79</v>
    <v>30.1</v>
    <v>0.87139999999999995</v>
    <v>0.1794</v>
    <v>0</v>
    <v>4.9630000000000004E-3</v>
    <v>0</v>
    <v>USD</v>
    <v>CBOE BZX Exchange</v>
    <v>BATS</v>
    <v>1.1000000000000001E-2</v>
    <v>36.415999999999997</v>
    <v>ETF</v>
    <v>45824.840322349221</v>
    <v>679</v>
    <v>36.29</v>
    <v>145829583.37</v>
    <v>LHA Mkt State Tact Beta</v>
    <v>36.4</v>
    <v>36.1449</v>
    <v>36.324300000000001</v>
    <v>36.324300000000001</v>
    <v>MSTB</v>
    <v>LHA Mkt State Tact Beta (BATS:MSTB)</v>
    <v>17328</v>
    <v>5574</v>
  </rv>
  <rv s="2">
    <v>680</v>
  </rv>
  <rv s="16">
    <v>en-US</v>
    <v>c732f2</v>
    <v>268435456</v>
    <v>1</v>
    <v>Powered by Refinitiv</v>
    <v>36</v>
    <v>GrnShs:2x Lg COIN Dly (XNAS:CONL)</v>
    <v>24</v>
    <v>37</v>
    <v>Finance</v>
    <v>35</v>
    <v>73.88</v>
    <v>9.2100000000000009</v>
    <v>3.6</v>
    <v>-8.5310000000000004E-3</v>
    <v>0.15411</v>
    <v>-0.23</v>
    <v>USD</v>
    <v>Nasdaq Stock Market</v>
    <v>XNAS</v>
    <v>1.1000000000000001E-2</v>
    <v>27.3</v>
    <v>ETF</v>
    <v>45824.941194594532</v>
    <v>23.85</v>
    <v>709308366.83000004</v>
    <v>GrnShs:2x Lg COIN Dly</v>
    <v>24.32</v>
    <v>23.36</v>
    <v>26.96</v>
    <v>26.73</v>
    <v>CONL</v>
    <v>GrnShs:2x Lg COIN Dly (XNAS:CONL)</v>
    <v>6400722</v>
    <v>7977385</v>
  </rv>
  <rv s="2">
    <v>682</v>
  </rv>
  <rv s="3">
    <v>https://www.bing.com/financeapi/forcetrigger?t=a25dp2&amp;q=BATS%3aVIXY&amp;form=skydnc</v>
    <v>Learn more on Bing</v>
  </rv>
  <rv s="17">
    <v>en-US</v>
    <v>a25dp2</v>
    <v>268435456</v>
    <v>1</v>
    <v>Powered by Refinitiv</v>
    <v>38</v>
    <v>ProShs II:VIX ST Fut (BATS:VIXY)</v>
    <v>34</v>
    <v>39</v>
    <v>Finance</v>
    <v>35</v>
    <v>90.08</v>
    <v>39.56</v>
    <v>-2.1255000000000002</v>
    <v>-3.78</v>
    <v>6.8259999999999996E-3</v>
    <v>-7.0247000000000004E-2</v>
    <v>0.34</v>
    <v>USD</v>
    <v>CBOE BZX Exchange</v>
    <v>BATS</v>
    <v>1.09E-2</v>
    <v>51.75</v>
    <v>ETF</v>
    <v>45824.939473633596</v>
    <v>684</v>
    <v>49.62</v>
    <v>129732754.29000001</v>
    <v>ProShs II:VIX ST Fut</v>
    <v>51.75</v>
    <v>53.81</v>
    <v>50.03</v>
    <v>50.15</v>
    <v>VIXY</v>
    <v>ProShs II:VIX ST Fut (BATS:VIXY)</v>
    <v>1674096</v>
    <v>1169684</v>
  </rv>
  <rv s="2">
    <v>685</v>
  </rv>
  <rv s="3">
    <v>https://www.bing.com/financeapi/forcetrigger?t=a1vd4c&amp;q=XNAS%3aIFV&amp;form=skydnc</v>
    <v>Learn more on Bing</v>
  </rv>
  <rv s="17">
    <v>en-US</v>
    <v>a1vd4c</v>
    <v>268435456</v>
    <v>1</v>
    <v>Powered by Refinitiv</v>
    <v>38</v>
    <v>FT VI:DW Intl Focus 5 (XNAS:IFV)</v>
    <v>34</v>
    <v>39</v>
    <v>Finance</v>
    <v>25</v>
    <v>22.7</v>
    <v>16.88</v>
    <v>0.68149999999999999</v>
    <v>0.17</v>
    <v>0</v>
    <v>7.6339999999999993E-3</v>
    <v>0</v>
    <v>USD</v>
    <v>Nasdaq Stock Market</v>
    <v>XNAS</v>
    <v>1.09E-2</v>
    <v>22.675000000000001</v>
    <v>ETF</v>
    <v>45824.843750103908</v>
    <v>687</v>
    <v>22.44</v>
    <v>116912163.28</v>
    <v>FT VI:DW Intl Focus 5</v>
    <v>22.64</v>
    <v>22.27</v>
    <v>22.44</v>
    <v>22.44</v>
    <v>IFV</v>
    <v>FT VI:DW Intl Focus 5 (XNAS:IFV)</v>
    <v>81317</v>
    <v>29411</v>
  </rv>
  <rv s="2">
    <v>688</v>
  </rv>
  <rv s="3">
    <v>https://www.bing.com/financeapi/forcetrigger?t=bsooim&amp;q=ARCX%3aWEBS&amp;form=skydnc</v>
    <v>Learn more on Bing</v>
  </rv>
  <rv s="17">
    <v>en-US</v>
    <v>bsooim</v>
    <v>268435456</v>
    <v>1</v>
    <v>Powered by Refinitiv</v>
    <v>38</v>
    <v>Direxion:DJ Int Bear 3X (ARCX:WEBS)</v>
    <v>34</v>
    <v>39</v>
    <v>Finance</v>
    <v>25</v>
    <v>93.6</v>
    <v>22.77</v>
    <v>-3.1113</v>
    <v>-1.24</v>
    <v>1.8978999999999999E-2</v>
    <v>-4.9699E-2</v>
    <v>0.45</v>
    <v>USD</v>
    <v>NYSE Arca</v>
    <v>ARCX</v>
    <v>1.0800000000000001E-2</v>
    <v>24.3752</v>
    <v>ETF</v>
    <v>45824.903364339843</v>
    <v>690</v>
    <v>23.71</v>
    <v>8930960.3000000007</v>
    <v>Direxion:DJ Int Bear 3X</v>
    <v>24.28</v>
    <v>24.95</v>
    <v>23.71</v>
    <v>24.16</v>
    <v>WEBS</v>
    <v>Direxion:DJ Int Bear 3X (ARCX:WEBS)</v>
    <v>37101</v>
    <v>39507</v>
  </rv>
  <rv s="2">
    <v>691</v>
  </rv>
  <rv s="16">
    <v>en-US</v>
    <v>cd8jjc</v>
    <v>268435456</v>
    <v>1</v>
    <v>Powered by Refinitiv</v>
    <v>36</v>
    <v>YieldMax Gold Miners OIS (ARCX:GDXY)</v>
    <v>24</v>
    <v>37</v>
    <v>Finance</v>
    <v>35</v>
    <v>19.55</v>
    <v>14.180099999999999</v>
    <v>-0.15</v>
    <v>1.0049999999999998E-2</v>
    <v>-9.3460000000000001E-3</v>
    <v>0.16</v>
    <v>USD</v>
    <v>NYSE Arca</v>
    <v>ARCX</v>
    <v>1.0800000000000001E-2</v>
    <v>16.029599999999999</v>
    <v>ETF</v>
    <v>45824.936744258594</v>
    <v>15.8802</v>
    <v>81784577.730000004</v>
    <v>YieldMax Gold Miners OIS</v>
    <v>16.02</v>
    <v>16.05</v>
    <v>15.9</v>
    <v>16.079999999999998</v>
    <v>GDXY</v>
    <v>YieldMax Gold Miners OIS (ARCX:GDXY)</v>
    <v>169939</v>
    <v>168747</v>
  </rv>
  <rv s="2">
    <v>693</v>
  </rv>
  <rv s="16">
    <v>en-US</v>
    <v>ce8mur</v>
    <v>268435456</v>
    <v>1</v>
    <v>Powered by Refinitiv</v>
    <v>36</v>
    <v>Kurv Tchnlgy Titans Slct (XNAS:KQQQ)</v>
    <v>24</v>
    <v>37</v>
    <v>Finance</v>
    <v>25</v>
    <v>28.62</v>
    <v>19.72</v>
    <v>0.48</v>
    <v>0</v>
    <v>1.8793999999999998E-2</v>
    <v>0</v>
    <v>USD</v>
    <v>Nasdaq Stock Market</v>
    <v>XNAS</v>
    <v>1.0800000000000001E-2</v>
    <v>26.02</v>
    <v>ETF</v>
    <v>45824.843750265623</v>
    <v>25.83</v>
    <v>20764790.219999999</v>
    <v>Kurv Tchnlgy Titans Slct</v>
    <v>25.83</v>
    <v>25.54</v>
    <v>26.02</v>
    <v>26.02</v>
    <v>KQQQ</v>
    <v>Kurv Tchnlgy Titans Slct (XNAS:KQQQ)</v>
    <v>5713</v>
    <v>5713</v>
  </rv>
  <rv s="2">
    <v>695</v>
  </rv>
  <rv s="3">
    <v>https://www.bing.com/financeapi/forcetrigger?t=a1rmtc&amp;q=ARCX%3aEDC&amp;form=skydnc</v>
    <v>Learn more on Bing</v>
  </rv>
  <rv s="17">
    <v>en-US</v>
    <v>a1rmtc</v>
    <v>268435456</v>
    <v>1</v>
    <v>Powered by Refinitiv</v>
    <v>38</v>
    <v>Direxion:MSCI EM Bull 3X (ARCX:EDC)</v>
    <v>34</v>
    <v>39</v>
    <v>Finance</v>
    <v>25</v>
    <v>41.939900000000002</v>
    <v>20.13</v>
    <v>1.7002999999999999</v>
    <v>1.1599999999999999</v>
    <v>-4.2940000000000001E-3</v>
    <v>3.2132999999999995E-2</v>
    <v>-0.16</v>
    <v>USD</v>
    <v>NYSE Arca</v>
    <v>ARCX</v>
    <v>1.0800000000000001E-2</v>
    <v>37.9</v>
    <v>ETF</v>
    <v>45824.896186457816</v>
    <v>697</v>
    <v>37.008800000000001</v>
    <v>66407963.329999998</v>
    <v>Direxion:MSCI EM Bull 3X</v>
    <v>37.22</v>
    <v>36.1</v>
    <v>37.26</v>
    <v>37.1</v>
    <v>EDC</v>
    <v>Direxion:MSCI EM Bull 3X (ARCX:EDC)</v>
    <v>163760</v>
    <v>77143</v>
  </rv>
  <rv s="2">
    <v>698</v>
  </rv>
  <rv s="3">
    <v>https://www.bing.com/financeapi/forcetrigger?t=a1wq1h&amp;q=ARCX%3aLABD&amp;form=skydnc</v>
    <v>Learn more on Bing</v>
  </rv>
  <rv s="17">
    <v>en-US</v>
    <v>a1wq1h</v>
    <v>268435456</v>
    <v>1</v>
    <v>Powered by Refinitiv</v>
    <v>38</v>
    <v>Direxion:S&amp;P Btech Br 3X (ARCX:LABD)</v>
    <v>34</v>
    <v>39</v>
    <v>Finance</v>
    <v>25</v>
    <v>16.05</v>
    <v>4.78</v>
    <v>-2.2890999999999999</v>
    <v>0.06</v>
    <v>-1.353E-3</v>
    <v>8.1860000000000006E-3</v>
    <v>-0.01</v>
    <v>USD</v>
    <v>NYSE Arca</v>
    <v>ARCX</v>
    <v>1.0700000000000001E-2</v>
    <v>7.6364999999999998</v>
    <v>ETF</v>
    <v>45824.926448888284</v>
    <v>700</v>
    <v>7.2398999999999996</v>
    <v>51969583.75</v>
    <v>Direxion:S&amp;P Btech Br 3X</v>
    <v>7.24</v>
    <v>7.33</v>
    <v>7.39</v>
    <v>7.38</v>
    <v>LABD</v>
    <v>Direxion:S&amp;P Btech Br 3X (ARCX:LABD)</v>
    <v>13477440</v>
    <v>10894493</v>
  </rv>
  <rv s="2">
    <v>701</v>
  </rv>
  <rv s="16">
    <v>en-US</v>
    <v>cfpadm</v>
    <v>268435456</v>
    <v>1</v>
    <v>Powered by Refinitiv</v>
    <v>36</v>
    <v>Tidal:FolioBeyond FxInP (ARCX:FIXP)</v>
    <v>24</v>
    <v>37</v>
    <v>Finance</v>
    <v>25</v>
    <v>20.49</v>
    <v>17.670000000000002</v>
    <v>1.14E-2</v>
    <v>0</v>
    <v>5.8049999999999996E-4</v>
    <v>0</v>
    <v>USD</v>
    <v>NYSE Arca</v>
    <v>ARCX</v>
    <v>1.0700000000000001E-2</v>
    <v>19.649999999999999</v>
    <v>ETF</v>
    <v>45824.840277789066</v>
    <v>19.63</v>
    <v>10761475.199999999</v>
    <v>Tidal:FolioBeyond FxInP</v>
    <v>19.64</v>
    <v>19.6386</v>
    <v>19.649999999999999</v>
    <v>19.649999999999999</v>
    <v>FIXP</v>
    <v>Tidal:FolioBeyond FxInP (ARCX:FIXP)</v>
    <v>2561</v>
    <v>2301</v>
  </rv>
  <rv s="2">
    <v>703</v>
  </rv>
  <rv s="16">
    <v>en-US</v>
    <v>cap3p2</v>
    <v>268435456</v>
    <v>1</v>
    <v>Powered by Refinitiv</v>
    <v>36</v>
    <v>YieldMax MSFT Opt In St (ARCX:MSFO)</v>
    <v>24</v>
    <v>37</v>
    <v>Finance</v>
    <v>25</v>
    <v>22.49</v>
    <v>14.3</v>
    <v>7.9000000000000001E-2</v>
    <v>-4.4940000000000006E-3</v>
    <v>4.463E-3</v>
    <v>-7.9899999999999999E-2</v>
    <v>USD</v>
    <v>NYSE Arca</v>
    <v>ARCX</v>
    <v>1.0700000000000001E-2</v>
    <v>17.86</v>
    <v>ETF</v>
    <v>45824.84027780078</v>
    <v>17.649999999999999</v>
    <v>117721691.18000001</v>
    <v>YieldMax MSFT Opt In St</v>
    <v>17.649999999999999</v>
    <v>17.701000000000001</v>
    <v>17.78</v>
    <v>17.700099999999999</v>
    <v>MSFO</v>
    <v>YieldMax MSFT Opt In St (ARCX:MSFO)</v>
    <v>27290</v>
    <v>49035</v>
  </rv>
  <rv s="2">
    <v>705</v>
  </rv>
  <rv s="20">
    <v>en-US</v>
    <v>ccgojc</v>
    <v>268435456</v>
    <v>1</v>
    <v>Powered by Refinitiv</v>
    <v>44</v>
    <v>Fundamentals First (BATS:KNOW)</v>
    <v>24</v>
    <v>45</v>
    <v>Finance</v>
    <v>47</v>
    <v>11.33</v>
    <v>9.4</v>
    <v>5.6000000000000001E-2</v>
    <v>5.1149999999999998E-3</v>
    <v>USD</v>
    <v>CBOE BZX Exchange</v>
    <v>BATS</v>
    <v>1.0700000000000001E-2</v>
    <v>11.003500000000001</v>
    <v>ETF</v>
    <v>45824.840316041409</v>
    <v>11.003500000000001</v>
    <v>3784042.06</v>
    <v>Fundamentals First</v>
    <v>11.003500000000001</v>
    <v>10.9475</v>
    <v>11.003500000000001</v>
    <v>KNOW</v>
    <v>Fundamentals First (BATS:KNOW)</v>
    <v>0</v>
    <v>2956</v>
  </rv>
  <rv s="2">
    <v>707</v>
  </rv>
  <rv s="16">
    <v>en-US</v>
    <v>cfghar</v>
    <v>268435456</v>
    <v>1</v>
    <v>Powered by Refinitiv</v>
    <v>36</v>
    <v>GraniteShares YieldBOOST (XNAS:TSYY)</v>
    <v>24</v>
    <v>37</v>
    <v>Finance</v>
    <v>25</v>
    <v>26.15</v>
    <v>10.220000000000001</v>
    <v>0.1</v>
    <v>6.4939999999999998E-3</v>
    <v>9.3629999999999998E-3</v>
    <v>7.0000000000000007E-2</v>
    <v>USD</v>
    <v>Nasdaq Stock Market</v>
    <v>XNAS</v>
    <v>1.0700000000000001E-2</v>
    <v>11.09</v>
    <v>ETF</v>
    <v>45824.929291238281</v>
    <v>10.67</v>
    <v>5520687.3899999997</v>
    <v>GraniteShares YieldBOOST</v>
    <v>11.09</v>
    <v>10.68</v>
    <v>10.78</v>
    <v>10.85</v>
    <v>TSYY</v>
    <v>GraniteShares YieldBOOST (XNAS:TSYY)</v>
    <v>138415</v>
    <v>45382</v>
  </rv>
  <rv s="2">
    <v>709</v>
  </rv>
  <rv s="16">
    <v>en-US</v>
    <v>c7lagh</v>
    <v>268435456</v>
    <v>1</v>
    <v>Powered by Refinitiv</v>
    <v>36</v>
    <v>Tidal:Unli HFND MS RT (ARCX:HFND)</v>
    <v>24</v>
    <v>37</v>
    <v>Finance</v>
    <v>25</v>
    <v>24.52</v>
    <v>19.34</v>
    <v>0.12820000000000001</v>
    <v>0</v>
    <v>5.9090000000000002E-3</v>
    <v>0</v>
    <v>USD</v>
    <v>NYSE Arca</v>
    <v>ARCX</v>
    <v>1.0700000000000001E-2</v>
    <v>21.823599999999999</v>
    <v>ETF</v>
    <v>45824.84027780078</v>
    <v>21.823599999999999</v>
    <v>27985396.07</v>
    <v>Tidal:Unli HFND MS RT</v>
    <v>21.823599999999999</v>
    <v>21.695399999999999</v>
    <v>21.823599999999999</v>
    <v>21.823599999999999</v>
    <v>HFND</v>
    <v>Tidal:Unli HFND MS RT (ARCX:HFND)</v>
    <v>234</v>
    <v>5096</v>
  </rv>
  <rv s="2">
    <v>711</v>
  </rv>
  <rv s="16">
    <v>en-US</v>
    <v>ce3par</v>
    <v>268435456</v>
    <v>1</v>
    <v>Powered by Refinitiv</v>
    <v>36</v>
    <v>Ocean Park High Income (XNAS:DUKH)</v>
    <v>24</v>
    <v>37</v>
    <v>Finance</v>
    <v>25</v>
    <v>25.905000000000001</v>
    <v>23.36</v>
    <v>4.9799999999999997E-2</v>
    <v>0</v>
    <v>2.075E-3</v>
    <v>0</v>
    <v>USD</v>
    <v>Nasdaq Stock Market</v>
    <v>XNAS</v>
    <v>1.0700000000000001E-2</v>
    <v>24.074999999999999</v>
    <v>ETF</v>
    <v>45824.843750034372</v>
    <v>24.05</v>
    <v>7696212.0499999998</v>
    <v>Ocean Park High Income</v>
    <v>24.074999999999999</v>
    <v>24.0002</v>
    <v>24.05</v>
    <v>24.05</v>
    <v>DUKH</v>
    <v>Ocean Park High Income (XNAS:DUKH)</v>
    <v>490</v>
    <v>3800</v>
  </rv>
  <rv s="2">
    <v>713</v>
  </rv>
  <rv s="16">
    <v>en-US</v>
    <v>cd8d6h</v>
    <v>268435456</v>
    <v>1</v>
    <v>Powered by Refinitiv</v>
    <v>36</v>
    <v>Peerless Option Inc Whl (ARCX:WEEL)</v>
    <v>24</v>
    <v>37</v>
    <v>Finance</v>
    <v>25</v>
    <v>22.81</v>
    <v>16.22</v>
    <v>0.1179</v>
    <v>2.4184999999999998E-2</v>
    <v>6.0140000000000002E-3</v>
    <v>0.47699999999999998</v>
    <v>USD</v>
    <v>NYSE Arca</v>
    <v>ARCX</v>
    <v>1.0700000000000001E-2</v>
    <v>20.099900000000002</v>
    <v>ETF</v>
    <v>45824.854391539062</v>
    <v>19.690000000000001</v>
    <v>12440486.390000001</v>
    <v>Peerless Option Inc Whl</v>
    <v>20.099900000000002</v>
    <v>19.6051</v>
    <v>19.722999999999999</v>
    <v>20.2</v>
    <v>WEEL</v>
    <v>Peerless Option Inc Whl (ARCX:WEEL)</v>
    <v>846</v>
    <v>1810</v>
  </rv>
  <rv s="2">
    <v>715</v>
  </rv>
  <rv s="16">
    <v>en-US</v>
    <v>cfzukr</v>
    <v>268435456</v>
    <v>1</v>
    <v>Powered by Refinitiv</v>
    <v>36</v>
    <v>Grnshs:YieldBOOST SPY (XNAS:YSPY)</v>
    <v>24</v>
    <v>37</v>
    <v>Finance</v>
    <v>35</v>
    <v>25.216999999999999</v>
    <v>18.75</v>
    <v>0.15</v>
    <v>1.5469E-2</v>
    <v>7.541E-3</v>
    <v>0.31</v>
    <v>USD</v>
    <v>Nasdaq Stock Market</v>
    <v>XNAS</v>
    <v>1.0700000000000001E-2</v>
    <v>20.13</v>
    <v>ETF</v>
    <v>45824.935726839845</v>
    <v>19.86</v>
    <v>1759629.5</v>
    <v>Grnshs:YieldBOOST SPY</v>
    <v>19.86</v>
    <v>19.89</v>
    <v>20.04</v>
    <v>20.350000000000001</v>
    <v>YSPY</v>
    <v>Grnshs:YieldBOOST SPY (XNAS:YSPY)</v>
    <v>17583</v>
    <v>8221</v>
  </rv>
  <rv s="2">
    <v>717</v>
  </rv>
  <rv s="16">
    <v>en-US</v>
    <v>cfzuhw</v>
    <v>268435456</v>
    <v>1</v>
    <v>Powered by Refinitiv</v>
    <v>36</v>
    <v>Grnshs:YieldBOOST QQQ (XNAS:TQQY)</v>
    <v>24</v>
    <v>37</v>
    <v>Finance</v>
    <v>25</v>
    <v>25.374700000000001</v>
    <v>17.6449</v>
    <v>0.15</v>
    <v>2.3279999999999999E-2</v>
    <v>8.0000000000000002E-3</v>
    <v>0.44</v>
    <v>USD</v>
    <v>Nasdaq Stock Market</v>
    <v>XNAS</v>
    <v>1.0700000000000001E-2</v>
    <v>18.95</v>
    <v>ETF</v>
    <v>45824.919629849217</v>
    <v>18.739999999999998</v>
    <v>1478355.6</v>
    <v>Grnshs:YieldBOOST QQQ</v>
    <v>18.739999999999998</v>
    <v>18.75</v>
    <v>18.899999999999999</v>
    <v>19.34</v>
    <v>TQQY</v>
    <v>Grnshs:YieldBOOST QQQ (XNAS:TQQY)</v>
    <v>19091</v>
    <v>5554</v>
  </rv>
  <rv s="2">
    <v>719</v>
  </rv>
  <rv s="16">
    <v>en-US</v>
    <v>cectvh</v>
    <v>268435456</v>
    <v>1</v>
    <v>Powered by Refinitiv</v>
    <v>36</v>
    <v>YieldMax BABA OIS (ARCX:BABO)</v>
    <v>24</v>
    <v>37</v>
    <v>Finance</v>
    <v>35</v>
    <v>25.529900000000001</v>
    <v>14.72</v>
    <v>0.4</v>
    <v>2.7061000000000002E-2</v>
    <v>2.5822999999999999E-2</v>
    <v>0.43</v>
    <v>USD</v>
    <v>NYSE Arca</v>
    <v>ARCX</v>
    <v>1.0700000000000001E-2</v>
    <v>15.98</v>
    <v>ETF</v>
    <v>45824.938109767965</v>
    <v>15.74</v>
    <v>44081376.560000002</v>
    <v>YieldMax BABA OIS</v>
    <v>15.78</v>
    <v>15.49</v>
    <v>15.89</v>
    <v>16.32</v>
    <v>BABO</v>
    <v>YieldMax BABA OIS (ARCX:BABO)</v>
    <v>82402</v>
    <v>55735</v>
  </rv>
  <rv s="2">
    <v>721</v>
  </rv>
  <rv s="3">
    <v>https://www.bing.com/financeapi/forcetrigger?t=bsoocw&amp;q=ARCX%3aHIBS&amp;form=skydnc</v>
    <v>Learn more on Bing</v>
  </rv>
  <rv s="17">
    <v>en-US</v>
    <v>bsoocw</v>
    <v>268435456</v>
    <v>1</v>
    <v>Powered by Refinitiv</v>
    <v>38</v>
    <v>Direxion:S&amp;P 500 HB Br3X (ARCX:HIBS)</v>
    <v>34</v>
    <v>39</v>
    <v>Finance</v>
    <v>35</v>
    <v>41.69</v>
    <v>10.77</v>
    <v>-3.6636000000000002</v>
    <v>-0.86</v>
    <v>-4.5750000000000001E-3</v>
    <v>-7.2942999999999994E-2</v>
    <v>-0.05</v>
    <v>USD</v>
    <v>NYSE Arca</v>
    <v>ARCX</v>
    <v>1.06E-2</v>
    <v>11.38</v>
    <v>ETF</v>
    <v>45824.936576863278</v>
    <v>723</v>
    <v>10.84</v>
    <v>27044102.609999999</v>
    <v>Direxion:S&amp;P 500 HB Br3X</v>
    <v>11.38</v>
    <v>11.79</v>
    <v>10.93</v>
    <v>10.88</v>
    <v>HIBS</v>
    <v>Direxion:S&amp;P 500 HB Br3X (ARCX:HIBS)</v>
    <v>458659</v>
    <v>350965</v>
  </rv>
  <rv s="2">
    <v>724</v>
  </rv>
  <rv s="3">
    <v>https://www.bing.com/financeapi/forcetrigger?t=a1raqh&amp;q=ARCX%3aDRV&amp;form=skydnc</v>
    <v>Learn more on Bing</v>
  </rv>
  <rv s="17">
    <v>en-US</v>
    <v>a1raqh</v>
    <v>268435456</v>
    <v>1</v>
    <v>Powered by Refinitiv</v>
    <v>38</v>
    <v>Direxion:Real Est Br 3X (ARCX:DRV)</v>
    <v>34</v>
    <v>39</v>
    <v>Finance</v>
    <v>25</v>
    <v>41</v>
    <v>22.015000000000001</v>
    <v>-3.3022999999999998</v>
    <v>-0.18</v>
    <v>-8.3299999999999989E-3</v>
    <v>-7.0889999999999998E-3</v>
    <v>-0.21</v>
    <v>USD</v>
    <v>NYSE Arca</v>
    <v>ARCX</v>
    <v>1.06E-2</v>
    <v>25.49</v>
    <v>ETF</v>
    <v>45824.866002812501</v>
    <v>726</v>
    <v>24.3124</v>
    <v>44020085.799999997</v>
    <v>Direxion:Real Est Br 3X</v>
    <v>25.05</v>
    <v>25.39</v>
    <v>25.21</v>
    <v>25</v>
    <v>DRV</v>
    <v>Direxion:Real Est Br 3X (ARCX:DRV)</v>
    <v>137158</v>
    <v>138514</v>
  </rv>
  <rv s="2">
    <v>727</v>
  </rv>
  <rv s="16">
    <v>en-US</v>
    <v>cesyp2</v>
    <v>268435456</v>
    <v>1</v>
    <v>Powered by Refinitiv</v>
    <v>36</v>
    <v>Direxion:Dly MU Bull 2X (XNAS:MUU)</v>
    <v>24</v>
    <v>37</v>
    <v>Finance</v>
    <v>25</v>
    <v>31.04</v>
    <v>6.7727000000000004</v>
    <v>1.62</v>
    <v>4.303E-4</v>
    <v>7.4930999999999998E-2</v>
    <v>0.01</v>
    <v>USD</v>
    <v>Nasdaq Stock Market</v>
    <v>XNAS</v>
    <v>1.06E-2</v>
    <v>23.62</v>
    <v>ETF</v>
    <v>45824.929841388279</v>
    <v>22.3</v>
    <v>21883614.98</v>
    <v>Direxion:Dly MU Bull 2X</v>
    <v>22.5</v>
    <v>21.62</v>
    <v>23.24</v>
    <v>23.25</v>
    <v>MUU</v>
    <v>Direxion:Dly MU Bull 2X (XNAS:MUU)</v>
    <v>281670</v>
    <v>316493</v>
  </rv>
  <rv s="2">
    <v>729</v>
  </rv>
  <rv s="3">
    <v>https://www.bing.com/financeapi/forcetrigger?t=c4jnxm&amp;q=ARCX%3aKDRN&amp;form=skydnc</v>
    <v>Learn more on Bing</v>
  </rv>
  <rv s="17">
    <v>en-US</v>
    <v>c4jnxm</v>
    <v>268435456</v>
    <v>1</v>
    <v>Powered by Refinitiv</v>
    <v>38</v>
    <v>Kingsbarn Tactical Bond (ARCX:KDRN)</v>
    <v>34</v>
    <v>39</v>
    <v>Finance</v>
    <v>25</v>
    <v>24.05</v>
    <v>22.517800000000001</v>
    <v>1.2383</v>
    <v>-0.02</v>
    <v>0</v>
    <v>-8.6019999999999998E-4</v>
    <v>0</v>
    <v>USD</v>
    <v>NYSE Arca</v>
    <v>ARCX</v>
    <v>1.06E-2</v>
    <v>23.23</v>
    <v>ETF</v>
    <v>45824.84027780078</v>
    <v>731</v>
    <v>23.23</v>
    <v>1169167.3999999999</v>
    <v>Kingsbarn Tactical Bond</v>
    <v>23.23</v>
    <v>23.25</v>
    <v>23.23</v>
    <v>23.23</v>
    <v>KDRN</v>
    <v>Kingsbarn Tactical Bond (ARCX:KDRN)</v>
    <v>3</v>
    <v>14</v>
  </rv>
  <rv s="2">
    <v>732</v>
  </rv>
  <rv s="16">
    <v>en-US</v>
    <v>cayyf2</v>
    <v>268435456</v>
    <v>1</v>
    <v>Powered by Refinitiv</v>
    <v>36</v>
    <v>Brookstone Opportunities (BATS:BAMO)</v>
    <v>24</v>
    <v>37</v>
    <v>Finance</v>
    <v>17</v>
    <v>31.37</v>
    <v>27.03</v>
    <v>0.1017</v>
    <v>0</v>
    <v>3.3289999999999999E-3</v>
    <v>0</v>
    <v>USD</v>
    <v>CBOE BZX Exchange</v>
    <v>BATS</v>
    <v>1.06E-2</v>
    <v>30.706199999999999</v>
    <v>ETF</v>
    <v>45824.840283553123</v>
    <v>30.64</v>
    <v>49037134.909999996</v>
    <v>Brookstone Opportunities</v>
    <v>30.706199999999999</v>
    <v>30.55</v>
    <v>30.651700000000002</v>
    <v>30.651700000000002</v>
    <v>BAMO</v>
    <v>Brookstone Opportunities (BATS:BAMO)</v>
    <v>2322</v>
    <v>3754</v>
  </rv>
  <rv s="2">
    <v>734</v>
  </rv>
  <rv s="16">
    <v>en-US</v>
    <v>cesadm</v>
    <v>268435456</v>
    <v>1</v>
    <v>Powered by Refinitiv</v>
    <v>36</v>
    <v>Direxion:Dly NFLX Bl 2X (XNAS:NFXL)</v>
    <v>24</v>
    <v>37</v>
    <v>Finance</v>
    <v>35</v>
    <v>66.22</v>
    <v>22.86</v>
    <v>1.26</v>
    <v>-2.738E-3</v>
    <v>2.0710000000000003E-2</v>
    <v>-0.17</v>
    <v>USD</v>
    <v>Nasdaq Stock Market</v>
    <v>XNAS</v>
    <v>1.06E-2</v>
    <v>62.295000000000002</v>
    <v>ETF</v>
    <v>45824.935382082811</v>
    <v>61.03</v>
    <v>48587296.229999997</v>
    <v>Direxion:Dly NFLX Bl 2X</v>
    <v>61.23</v>
    <v>60.84</v>
    <v>62.1</v>
    <v>61.93</v>
    <v>NFXL</v>
    <v>Direxion:Dly NFLX Bl 2X (XNAS:NFXL)</v>
    <v>93058</v>
    <v>133932</v>
  </rv>
  <rv s="2">
    <v>736</v>
  </rv>
  <rv s="16">
    <v>en-US</v>
    <v>cag2dm</v>
    <v>268435456</v>
    <v>1</v>
    <v>Powered by Refinitiv</v>
    <v>36</v>
    <v>YieldMax META Opt In St (ARCX:FBY)</v>
    <v>24</v>
    <v>37</v>
    <v>Finance</v>
    <v>25</v>
    <v>21.25</v>
    <v>13.56</v>
    <v>0.33</v>
    <v>4.1489999999999999E-3</v>
    <v>1.9952000000000001E-2</v>
    <v>7.0000000000000007E-2</v>
    <v>USD</v>
    <v>NYSE Arca</v>
    <v>ARCX</v>
    <v>1.06E-2</v>
    <v>16.97</v>
    <v>ETF</v>
    <v>45824.923768321096</v>
    <v>16.760000000000002</v>
    <v>160251274.27000001</v>
    <v>YieldMax META Opt In St</v>
    <v>16.809999999999999</v>
    <v>16.54</v>
    <v>16.87</v>
    <v>16.940000000000001</v>
    <v>FBY</v>
    <v>YieldMax META Opt In St (ARCX:FBY)</v>
    <v>172318</v>
    <v>127848</v>
  </rv>
  <rv s="2">
    <v>738</v>
  </rv>
  <rv s="16">
    <v>en-US</v>
    <v>cddzbh</v>
    <v>268435456</v>
    <v>1</v>
    <v>Powered by Refinitiv</v>
    <v>36</v>
    <v>Direxion:META Bull 2X (XNAS:METU)</v>
    <v>24</v>
    <v>37</v>
    <v>Finance</v>
    <v>35</v>
    <v>52.119</v>
    <v>20.11</v>
    <v>2.2799999999999998</v>
    <v>1.9239999999999999E-3</v>
    <v>5.8029999999999998E-2</v>
    <v>0.08</v>
    <v>USD</v>
    <v>Nasdaq Stock Market</v>
    <v>XNAS</v>
    <v>1.06E-2</v>
    <v>42.12</v>
    <v>ETF</v>
    <v>45824.939233703124</v>
    <v>40.58</v>
    <v>117456572.73</v>
    <v>Direxion:META Bull 2X</v>
    <v>41.325000000000003</v>
    <v>39.29</v>
    <v>41.57</v>
    <v>41.65</v>
    <v>METU</v>
    <v>Direxion:META Bull 2X (XNAS:METU)</v>
    <v>1082475</v>
    <v>687643</v>
  </rv>
  <rv s="2">
    <v>740</v>
  </rv>
  <rv s="3">
    <v>https://www.bing.com/financeapi/forcetrigger?t=a1q7rw&amp;q=ARCX%3aCPER&amp;form=skydnc</v>
    <v>Learn more on Bing</v>
  </rv>
  <rv s="17">
    <v>en-US</v>
    <v>a1q7rw</v>
    <v>268435456</v>
    <v>1</v>
    <v>Powered by Refinitiv</v>
    <v>38</v>
    <v>United States Copper Idx (ARCX:CPER)</v>
    <v>34</v>
    <v>39</v>
    <v>Finance</v>
    <v>25</v>
    <v>33.11</v>
    <v>24.7</v>
    <v>0.86580000000000001</v>
    <v>0.43</v>
    <v>-1.0265E-2</v>
    <v>1.4443999999999999E-2</v>
    <v>-0.31</v>
    <v>USD</v>
    <v>NYSE Arca</v>
    <v>ARCX</v>
    <v>1.06E-2</v>
    <v>30.37</v>
    <v>ETF</v>
    <v>45824.925748657028</v>
    <v>742</v>
    <v>30.099399999999999</v>
    <v>172502582.44999999</v>
    <v>United States Copper Idx</v>
    <v>30.21</v>
    <v>29.77</v>
    <v>30.2</v>
    <v>29.89</v>
    <v>CPER</v>
    <v>United States Copper Idx (ARCX:CPER)</v>
    <v>82729</v>
    <v>172464</v>
  </rv>
  <rv s="2">
    <v>743</v>
  </rv>
  <rv s="3">
    <v>https://www.bing.com/financeapi/forcetrigger?t=bsfy27&amp;q=ARCX%3aLGH&amp;form=skydnc</v>
    <v>Learn more on Bing</v>
  </rv>
  <rv s="17">
    <v>en-US</v>
    <v>bsfy27</v>
    <v>268435456</v>
    <v>1</v>
    <v>Powered by Refinitiv</v>
    <v>38</v>
    <v>HCM Defender 500 Idx (ARCX:LGH)</v>
    <v>34</v>
    <v>39</v>
    <v>Finance</v>
    <v>25</v>
    <v>55.010300000000001</v>
    <v>44.13</v>
    <v>0.81879999999999997</v>
    <v>0.69</v>
    <v>0</v>
    <v>1.3357000000000001E-2</v>
    <v>0</v>
    <v>USD</v>
    <v>NYSE Arca</v>
    <v>ARCX</v>
    <v>1.06E-2</v>
    <v>52.567</v>
    <v>ETF</v>
    <v>45824.84027780078</v>
    <v>745</v>
    <v>51.98</v>
    <v>449872208.25999999</v>
    <v>HCM Defender 500 Idx</v>
    <v>51.98</v>
    <v>51.66</v>
    <v>52.35</v>
    <v>52.35</v>
    <v>LGH</v>
    <v>HCM Defender 500 Idx (ARCX:LGH)</v>
    <v>32374</v>
    <v>37303</v>
  </rv>
  <rv s="2">
    <v>746</v>
  </rv>
  <rv s="3">
    <v>https://www.bing.com/financeapi/forcetrigger?t=a24pfr&amp;q=ARCX%3aTYD&amp;form=skydnc</v>
    <v>Learn more on Bing</v>
  </rv>
  <rv s="17">
    <v>en-US</v>
    <v>a24pfr</v>
    <v>268435456</v>
    <v>1</v>
    <v>Powered by Refinitiv</v>
    <v>38</v>
    <v>Direxion:7-10Y Trs Bl 3X (ARCX:TYD)</v>
    <v>34</v>
    <v>39</v>
    <v>Finance</v>
    <v>25</v>
    <v>29.439900000000002</v>
    <v>22.37</v>
    <v>3.6086</v>
    <v>-0.21</v>
    <v>2.8810000000000003E-3</v>
    <v>-8.5679999999999992E-3</v>
    <v>7.0000000000000007E-2</v>
    <v>USD</v>
    <v>NYSE Arca</v>
    <v>ARCX</v>
    <v>1.06E-2</v>
    <v>24.545100000000001</v>
    <v>ETF</v>
    <v>45824.84741328672</v>
    <v>748</v>
    <v>24.3</v>
    <v>49261833.259999998</v>
    <v>Direxion:7-10Y Trs Bl 3X</v>
    <v>24.45</v>
    <v>24.51</v>
    <v>24.3</v>
    <v>24.37</v>
    <v>TYD</v>
    <v>Direxion:7-10Y Trs Bl 3X (ARCX:TYD)</v>
    <v>18840</v>
    <v>40483</v>
  </rv>
  <rv s="2">
    <v>749</v>
  </rv>
  <rv s="16">
    <v>en-US</v>
    <v>c94lw7</v>
    <v>268435456</v>
    <v>1</v>
    <v>Powered by Refinitiv</v>
    <v>36</v>
    <v>YieldMax AAPL Opt Inc St (ARCX:APLY)</v>
    <v>24</v>
    <v>37</v>
    <v>Finance</v>
    <v>35</v>
    <v>19.039899999999999</v>
    <v>11.72</v>
    <v>0.08</v>
    <v>0</v>
    <v>6.4259999999999994E-3</v>
    <v>0</v>
    <v>USD</v>
    <v>NYSE Arca</v>
    <v>ARCX</v>
    <v>1.06E-2</v>
    <v>12.56</v>
    <v>ETF</v>
    <v>45824.936008703124</v>
    <v>12.45</v>
    <v>125397140.5</v>
    <v>YieldMax AAPL Opt Inc St</v>
    <v>12.45</v>
    <v>12.45</v>
    <v>12.53</v>
    <v>12.53</v>
    <v>APLY</v>
    <v>YieldMax AAPL Opt Inc St (ARCX:APLY)</v>
    <v>61536</v>
    <v>127717</v>
  </rv>
  <rv s="2">
    <v>751</v>
  </rv>
  <rv s="16">
    <v>en-US</v>
    <v>cdj92w</v>
    <v>268435456</v>
    <v>1</v>
    <v>Powered by Refinitiv</v>
    <v>36</v>
    <v>YieldMax ABNB Opt In Str (ARCX:ABNY)</v>
    <v>24</v>
    <v>37</v>
    <v>Finance</v>
    <v>25</v>
    <v>21.49</v>
    <v>10.130000000000001</v>
    <v>0.1159</v>
    <v>0</v>
    <v>9.6469999999999993E-3</v>
    <v>0</v>
    <v>USD</v>
    <v>NYSE Arca</v>
    <v>ARCX</v>
    <v>1.06E-2</v>
    <v>12.29</v>
    <v>ETF</v>
    <v>45824.840277789066</v>
    <v>12.01</v>
    <v>30108769.890000001</v>
    <v>YieldMax ABNB Opt In Str</v>
    <v>12.01</v>
    <v>12.014099999999999</v>
    <v>12.13</v>
    <v>12.13</v>
    <v>ABNY</v>
    <v>YieldMax ABNB Opt In Str (ARCX:ABNY)</v>
    <v>5681</v>
    <v>16350</v>
  </rv>
  <rv s="2">
    <v>753</v>
  </rv>
  <rv s="16">
    <v>en-US</v>
    <v>c8aoz2</v>
    <v>268435456</v>
    <v>1</v>
    <v>Powered by Refinitiv</v>
    <v>36</v>
    <v>GrnShs:2x Lg NVDA Dly (XNAS:NVDL)</v>
    <v>24</v>
    <v>37</v>
    <v>Finance</v>
    <v>35</v>
    <v>91.7</v>
    <v>23.123100000000001</v>
    <v>2.1800000000000002</v>
    <v>-2.1819999999999999E-3</v>
    <v>3.7978999999999999E-2</v>
    <v>-0.13</v>
    <v>USD</v>
    <v>Nasdaq Stock Market</v>
    <v>XNAS</v>
    <v>1.06E-2</v>
    <v>60.8</v>
    <v>ETF</v>
    <v>45824.941039247657</v>
    <v>58.46</v>
    <v>3721144213.3099999</v>
    <v>GrnShs:2x Lg NVDA Dly</v>
    <v>58.49</v>
    <v>57.4</v>
    <v>59.58</v>
    <v>59.45</v>
    <v>NVDL</v>
    <v>GrnShs:2x Lg NVDA Dly (XNAS:NVDL)</v>
    <v>11245884</v>
    <v>20302591</v>
  </rv>
  <rv s="2">
    <v>755</v>
  </rv>
  <rv s="3">
    <v>https://www.bing.com/financeapi/forcetrigger?t=a22okr&amp;q=ARCX%3aSCO&amp;form=skydnc</v>
    <v>Learn more on Bing</v>
  </rv>
  <rv s="17">
    <v>en-US</v>
    <v>a22okr</v>
    <v>268435456</v>
    <v>1</v>
    <v>Powered by Refinitiv</v>
    <v>38</v>
    <v>ProShs II:UlS Blm CrO (ARCX:SCO)</v>
    <v>34</v>
    <v>39</v>
    <v>Finance</v>
    <v>35</v>
    <v>24.515000000000001</v>
    <v>14.6</v>
    <v>-1.6614</v>
    <v>0.17</v>
    <v>4.0369999999999998E-3</v>
    <v>1.0665000000000001E-2</v>
    <v>6.5000000000000002E-2</v>
    <v>USD</v>
    <v>NYSE Arca</v>
    <v>ARCX</v>
    <v>1.06E-2</v>
    <v>17</v>
    <v>ETF</v>
    <v>45824.940900103909</v>
    <v>757</v>
    <v>15.93</v>
    <v>111321672.91</v>
    <v>ProShs II:UlS Blm CrO</v>
    <v>16.12</v>
    <v>15.94</v>
    <v>16.11</v>
    <v>16.164999999999999</v>
    <v>SCO</v>
    <v>ProShs II:UlS Blm CrO (ARCX:SCO)</v>
    <v>7259316</v>
    <v>2067702</v>
  </rv>
  <rv s="2">
    <v>758</v>
  </rv>
  <rv s="16">
    <v>en-US</v>
    <v>cb9erw</v>
    <v>268435456</v>
    <v>1</v>
    <v>Powered by Refinitiv</v>
    <v>36</v>
    <v>T-Rex 2X Inv NVIDIA DT (BATS:NVDQ)</v>
    <v>24</v>
    <v>37</v>
    <v>Finance</v>
    <v>35</v>
    <v>9.19</v>
    <v>1.6</v>
    <v>-5.5E-2</v>
    <v>-6.0980000000000001E-3</v>
    <v>-3.2258000000000002E-2</v>
    <v>-0.01</v>
    <v>USD</v>
    <v>CBOE BZX Exchange</v>
    <v>BATS</v>
    <v>1.0500000000000001E-2</v>
    <v>1.68</v>
    <v>ETF</v>
    <v>45824.939577267971</v>
    <v>1.6</v>
    <v>51805815.899999999</v>
    <v>T-Rex 2X Inv NVIDIA DT</v>
    <v>1.68</v>
    <v>1.7050000000000001</v>
    <v>1.65</v>
    <v>1.63</v>
    <v>NVDQ</v>
    <v>T-Rex 2X Inv NVIDIA DT (BATS:NVDQ)</v>
    <v>25704489</v>
    <v>32372516</v>
  </rv>
  <rv s="2">
    <v>760</v>
  </rv>
  <rv s="16">
    <v>en-US</v>
    <v>cenxur</v>
    <v>268435456</v>
    <v>1</v>
    <v>Powered by Refinitiv</v>
    <v>36</v>
    <v>T-Rex 2X Inv MSTR DT (BATS:MSTZ)</v>
    <v>24</v>
    <v>37</v>
    <v>Finance</v>
    <v>35</v>
    <v>513.79999999999995</v>
    <v>3.95</v>
    <v>2.5000000000000001E-2</v>
    <v>2.1050000000000001E-3</v>
    <v>5.274E-3</v>
    <v>0.01</v>
    <v>USD</v>
    <v>CBOE BZX Exchange</v>
    <v>BATS</v>
    <v>1.0500000000000001E-2</v>
    <v>4.8796999999999997</v>
    <v>ETF</v>
    <v>45824.939956921095</v>
    <v>4.62</v>
    <v>161422587.80000001</v>
    <v>T-Rex 2X Inv MSTR DT</v>
    <v>4.63</v>
    <v>4.74</v>
    <v>4.7649999999999997</v>
    <v>4.76</v>
    <v>MSTZ</v>
    <v>T-Rex 2X Inv MSTR DT (BATS:MSTZ)</v>
    <v>28279812</v>
    <v>41181199</v>
  </rv>
  <rv s="2">
    <v>762</v>
  </rv>
  <rv s="16">
    <v>en-US</v>
    <v>cb9rlh</v>
    <v>268435456</v>
    <v>1</v>
    <v>Powered by Refinitiv</v>
    <v>36</v>
    <v>T-Rex 2X Long TESLA DT (BATS:TSLT)</v>
    <v>24</v>
    <v>37</v>
    <v>Finance</v>
    <v>35</v>
    <v>56.9</v>
    <v>8.6199999999999992</v>
    <v>0.39500000000000002</v>
    <v>-3.3600000000000001E-3</v>
    <v>2.2964999999999999E-2</v>
    <v>-5.91E-2</v>
    <v>USD</v>
    <v>CBOE BZX Exchange</v>
    <v>BATS</v>
    <v>1.0500000000000001E-2</v>
    <v>17.89</v>
    <v>ETF</v>
    <v>45824.941537626561</v>
    <v>17.32</v>
    <v>423151726.10000002</v>
    <v>T-Rex 2X Long TESLA DT</v>
    <v>17.8</v>
    <v>17.2</v>
    <v>17.594999999999999</v>
    <v>17.530899999999999</v>
    <v>TSLT</v>
    <v>T-Rex 2X Long TESLA DT (BATS:TSLT)</v>
    <v>3705478</v>
    <v>7614672</v>
  </rv>
  <rv s="2">
    <v>764</v>
  </rv>
  <rv s="16">
    <v>en-US</v>
    <v>cc5mfr</v>
    <v>268435456</v>
    <v>1</v>
    <v>Powered by Refinitiv</v>
    <v>36</v>
    <v>T-Rex 2X Long Alphbt DT (BATS:GOOX)</v>
    <v>24</v>
    <v>37</v>
    <v>Finance</v>
    <v>17</v>
    <v>41.6661</v>
    <v>16.850000000000001</v>
    <v>0.57999999999999996</v>
    <v>5.6379999999999998E-3</v>
    <v>2.3917999999999998E-2</v>
    <v>0.14000000000000001</v>
    <v>USD</v>
    <v>CBOE BZX Exchange</v>
    <v>BATS</v>
    <v>1.0500000000000001E-2</v>
    <v>24.9</v>
    <v>ETF</v>
    <v>45824.929929339844</v>
    <v>24.34</v>
    <v>17652199.199999999</v>
    <v>T-Rex 2X Long Alphbt DT</v>
    <v>24.37</v>
    <v>24.25</v>
    <v>24.83</v>
    <v>24.97</v>
    <v>GOOX</v>
    <v>T-Rex 2X Long Alphbt DT (BATS:GOOX)</v>
    <v>54349</v>
    <v>132944</v>
  </rv>
  <rv s="2">
    <v>766</v>
  </rv>
  <rv s="16">
    <v>en-US</v>
    <v>ccizww</v>
    <v>268435456</v>
    <v>1</v>
    <v>Powered by Refinitiv</v>
    <v>36</v>
    <v>RBB:SGI Enhanced Core (XNAS:USDX)</v>
    <v>24</v>
    <v>37</v>
    <v>Finance</v>
    <v>25</v>
    <v>26.439800000000002</v>
    <v>24.64</v>
    <v>1.3100000000000001E-2</v>
    <v>0</v>
    <v>5.1020000000000004E-4</v>
    <v>0</v>
    <v>USD</v>
    <v>Nasdaq Stock Market</v>
    <v>XNAS</v>
    <v>1.0500000000000001E-2</v>
    <v>25.72</v>
    <v>ETF</v>
    <v>45824.843750185159</v>
    <v>25.66</v>
    <v>477944482.61000001</v>
    <v>RBB:SGI Enhanced Core</v>
    <v>25.71</v>
    <v>25.675000000000001</v>
    <v>25.688099999999999</v>
    <v>25.688099999999999</v>
    <v>USDX</v>
    <v>RBB:SGI Enhanced Core (XNAS:USDX)</v>
    <v>43158</v>
    <v>64118</v>
  </rv>
  <rv s="2">
    <v>768</v>
  </rv>
  <rv s="3">
    <v>https://www.bing.com/financeapi/forcetrigger?t=c3w73m&amp;q=BATS%3aBUFT&amp;form=skydnc</v>
    <v>Learn more on Bing</v>
  </rv>
  <rv s="17">
    <v>en-US</v>
    <v>c3w73m</v>
    <v>268435456</v>
    <v>1</v>
    <v>Powered by Refinitiv</v>
    <v>38</v>
    <v>FT VIII:VB Alloc Defensv (BATS:BUFT)</v>
    <v>34</v>
    <v>39</v>
    <v>Finance</v>
    <v>17</v>
    <v>23.36</v>
    <v>20.74</v>
    <v>0.34089999999999998</v>
    <v>7.2800000000000004E-2</v>
    <v>9.433E-5</v>
    <v>3.1310000000000001E-3</v>
    <v>2.2000000000000001E-3</v>
    <v>USD</v>
    <v>CBOE BZX Exchange</v>
    <v>BATS</v>
    <v>1.0500000000000001E-2</v>
    <v>23.349900000000002</v>
    <v>ETF</v>
    <v>45824.840288193751</v>
    <v>770</v>
    <v>23.303100000000001</v>
    <v>120159203.02</v>
    <v>FT VIII:VB Alloc Defensv</v>
    <v>23.32</v>
    <v>23.25</v>
    <v>23.322800000000001</v>
    <v>23.324999999999999</v>
    <v>BUFT</v>
    <v>FT VIII:VB Alloc Defensv (BATS:BUFT)</v>
    <v>16401</v>
    <v>25747</v>
  </rv>
  <rv s="2">
    <v>771</v>
  </rv>
  <rv s="16">
    <v>en-US</v>
    <v>caytlh</v>
    <v>268435456</v>
    <v>1</v>
    <v>Powered by Refinitiv</v>
    <v>36</v>
    <v>Brookstone Ult-Shrt Bd (BATS:BAMU)</v>
    <v>24</v>
    <v>37</v>
    <v>Finance</v>
    <v>17</v>
    <v>25.49</v>
    <v>24.27</v>
    <v>0</v>
    <v>0</v>
    <v>0</v>
    <v>0</v>
    <v>USD</v>
    <v>CBOE BZX Exchange</v>
    <v>BATS</v>
    <v>1.0500000000000001E-2</v>
    <v>25.26</v>
    <v>ETF</v>
    <v>45824.840283553123</v>
    <v>25.24</v>
    <v>71853432.269999996</v>
    <v>Brookstone Ult-Shrt Bd</v>
    <v>25.24</v>
    <v>25.254999999999999</v>
    <v>25.254999999999999</v>
    <v>25.254999999999999</v>
    <v>BAMU</v>
    <v>Brookstone Ult-Shrt Bd (BATS:BAMU)</v>
    <v>4719</v>
    <v>7530</v>
  </rv>
  <rv s="2">
    <v>773</v>
  </rv>
  <rv s="16">
    <v>en-US</v>
    <v>caka52</v>
    <v>268435456</v>
    <v>1</v>
    <v>Powered by Refinitiv</v>
    <v>36</v>
    <v>YieldMax NFLX Opt In St (ARCX:NFLY)</v>
    <v>24</v>
    <v>37</v>
    <v>Finance</v>
    <v>35</v>
    <v>19.850000000000001</v>
    <v>14.42</v>
    <v>0.04</v>
    <v>3.8E-3</v>
    <v>2.1740000000000002E-3</v>
    <v>7.0000000000000007E-2</v>
    <v>USD</v>
    <v>NYSE Arca</v>
    <v>ARCX</v>
    <v>1.0500000000000001E-2</v>
    <v>18.599900000000002</v>
    <v>ETF</v>
    <v>45824.931978217188</v>
    <v>18.23</v>
    <v>153385081.40000001</v>
    <v>YieldMax NFLX Opt In St</v>
    <v>18.239999999999998</v>
    <v>18.399999999999999</v>
    <v>18.440000000000001</v>
    <v>18.489999999999998</v>
    <v>NFLY</v>
    <v>YieldMax NFLX Opt In St (ARCX:NFLY)</v>
    <v>221947</v>
    <v>213629</v>
  </rv>
  <rv s="2">
    <v>775</v>
  </rv>
  <rv s="16">
    <v>en-US</v>
    <v>ceqbk2</v>
    <v>268435456</v>
    <v>1</v>
    <v>Powered by Refinitiv</v>
    <v>36</v>
    <v>T-Rex 2X Long NFLX DT (BATS:NFLU)</v>
    <v>24</v>
    <v>37</v>
    <v>Finance</v>
    <v>17</v>
    <v>66.48</v>
    <v>23</v>
    <v>1.29</v>
    <v>-8.0029999999999999E-4</v>
    <v>2.1082E-2</v>
    <v>-0.05</v>
    <v>USD</v>
    <v>CBOE BZX Exchange</v>
    <v>BATS</v>
    <v>1.0500000000000001E-2</v>
    <v>62.503599999999999</v>
    <v>ETF</v>
    <v>45824.920455960157</v>
    <v>61.41</v>
    <v>14630152.800000001</v>
    <v>T-Rex 2X Long NFLX DT</v>
    <v>61.44</v>
    <v>61.19</v>
    <v>62.48</v>
    <v>62.43</v>
    <v>NFLU</v>
    <v>T-Rex 2X Long NFLX DT (BATS:NFLU)</v>
    <v>25520</v>
    <v>65627</v>
  </rv>
  <rv s="2">
    <v>777</v>
  </rv>
  <rv s="16">
    <v>en-US</v>
    <v>cb9roc</v>
    <v>268435456</v>
    <v>1</v>
    <v>Powered by Refinitiv</v>
    <v>36</v>
    <v>T-Rex 2X Inv TESLA DT (BATS:TSLZ)</v>
    <v>24</v>
    <v>37</v>
    <v>Finance</v>
    <v>17</v>
    <v>31.07</v>
    <v>1.39</v>
    <v>-3.5000000000000003E-2</v>
    <v>0</v>
    <v>-2.1472000000000002E-2</v>
    <v>0</v>
    <v>USD</v>
    <v>CBOE BZX Exchange</v>
    <v>BATS</v>
    <v>1.0500000000000001E-2</v>
    <v>1.62</v>
    <v>ETF</v>
    <v>45824.930541839843</v>
    <v>1.56</v>
    <v>117695899.59999999</v>
    <v>T-Rex 2X Inv TESLA DT</v>
    <v>1.57</v>
    <v>1.63</v>
    <v>1.595</v>
    <v>1.595</v>
    <v>TSLZ</v>
    <v>T-Rex 2X Inv TESLA DT (BATS:TSLZ)</v>
    <v>50276223</v>
    <v>92225470</v>
  </rv>
  <rv s="2">
    <v>779</v>
  </rv>
  <rv s="3">
    <v>https://www.bing.com/financeapi/forcetrigger?t=a1v2hw&amp;q=XNAS%3aHYLS&amp;form=skydnc</v>
    <v>Learn more on Bing</v>
  </rv>
  <rv s="17">
    <v>en-US</v>
    <v>a1v2hw</v>
    <v>268435456</v>
    <v>1</v>
    <v>Powered by Refinitiv</v>
    <v>38</v>
    <v>FT IV:Tact High Yield (XNAS:HYLS)</v>
    <v>34</v>
    <v>39</v>
    <v>Finance</v>
    <v>25</v>
    <v>42.55</v>
    <v>39.49</v>
    <v>1.0886</v>
    <v>0.06</v>
    <v>-1.684E-3</v>
    <v>1.4449999999999999E-3</v>
    <v>-7.0000000000000007E-2</v>
    <v>USD</v>
    <v>Nasdaq Stock Market</v>
    <v>XNAS</v>
    <v>1.0500000000000001E-2</v>
    <v>41.6586</v>
    <v>ETF</v>
    <v>45824.843750173437</v>
    <v>781</v>
    <v>41.48</v>
    <v>1671403213.9200001</v>
    <v>FT IV:Tact High Yield</v>
    <v>41.55</v>
    <v>41.51</v>
    <v>41.57</v>
    <v>41.5</v>
    <v>HYLS</v>
    <v>FT IV:Tact High Yield (XNAS:HYLS)</v>
    <v>108193</v>
    <v>162845</v>
  </rv>
  <rv s="2">
    <v>782</v>
  </rv>
  <rv s="16">
    <v>en-US</v>
    <v>cbh8z2</v>
    <v>268435456</v>
    <v>1</v>
    <v>Powered by Refinitiv</v>
    <v>36</v>
    <v>IDX Dynamic Innovation (XNAS:DYNI)</v>
    <v>24</v>
    <v>37</v>
    <v>Finance</v>
    <v>25</v>
    <v>30.35</v>
    <v>21.3</v>
    <v>9.6600000000000005E-2</v>
    <v>0</v>
    <v>3.653E-3</v>
    <v>0</v>
    <v>USD</v>
    <v>Nasdaq Stock Market</v>
    <v>XNAS</v>
    <v>1.0500000000000001E-2</v>
    <v>26.73</v>
    <v>ETF</v>
    <v>45824.843750265623</v>
    <v>26.537199999999999</v>
    <v>10402170.199999999</v>
    <v>IDX Dynamic Innovation</v>
    <v>26.73</v>
    <v>26.4406</v>
    <v>26.537199999999999</v>
    <v>26.537199999999999</v>
    <v>DYNI</v>
    <v>IDX Dynamic Innovation (XNAS:DYNI)</v>
    <v>244</v>
    <v>2193</v>
  </rv>
  <rv s="2">
    <v>784</v>
  </rv>
  <rv s="3">
    <v>https://www.bing.com/financeapi/forcetrigger?t=c3w6oc&amp;q=BATS%3aBUFG&amp;form=skydnc</v>
    <v>Learn more on Bing</v>
  </rv>
  <rv s="17">
    <v>en-US</v>
    <v>c3w6oc</v>
    <v>268435456</v>
    <v>1</v>
    <v>Powered by Refinitiv</v>
    <v>38</v>
    <v>FT VIII:VB Alloc Growth (BATS:BUFG)</v>
    <v>34</v>
    <v>39</v>
    <v>Finance</v>
    <v>17</v>
    <v>25.24</v>
    <v>21.73</v>
    <v>0.69810000000000005</v>
    <v>0.2094</v>
    <v>1.616E-3</v>
    <v>8.4060000000000003E-3</v>
    <v>4.0599999999999997E-2</v>
    <v>USD</v>
    <v>CBOE BZX Exchange</v>
    <v>BATS</v>
    <v>1.0500000000000001E-2</v>
    <v>25.209900000000001</v>
    <v>ETF</v>
    <v>45824.840290717184</v>
    <v>786</v>
    <v>25.06</v>
    <v>260978869.86000001</v>
    <v>FT VIII:VB Alloc Growth</v>
    <v>25.06</v>
    <v>24.91</v>
    <v>25.119399999999999</v>
    <v>25.16</v>
    <v>BUFG</v>
    <v>FT VIII:VB Alloc Growth (BATS:BUFG)</v>
    <v>17077</v>
    <v>32712</v>
  </rv>
  <rv s="2">
    <v>787</v>
  </rv>
  <rv s="16">
    <v>en-US</v>
    <v>cc5mlh</v>
    <v>268435456</v>
    <v>1</v>
    <v>Powered by Refinitiv</v>
    <v>36</v>
    <v>T-Rex 2X Long Mcrsft DT (BATS:MSFX)</v>
    <v>24</v>
    <v>37</v>
    <v>Finance</v>
    <v>35</v>
    <v>34.81</v>
    <v>16.7104</v>
    <v>0.53680000000000005</v>
    <v>-6.466E-4</v>
    <v>1.7627E-2</v>
    <v>-0.02</v>
    <v>USD</v>
    <v>CBOE BZX Exchange</v>
    <v>BATS</v>
    <v>1.0500000000000001E-2</v>
    <v>31.229800000000001</v>
    <v>ETF</v>
    <v>45824.937514779689</v>
    <v>30.747800000000002</v>
    <v>10653221</v>
    <v>T-Rex 2X Long Mcrsft DT</v>
    <v>30.747800000000002</v>
    <v>30.453199999999999</v>
    <v>30.99</v>
    <v>30.91</v>
    <v>MSFX</v>
    <v>T-Rex 2X Long Mcrsft DT (BATS:MSFX)</v>
    <v>30135</v>
    <v>19866</v>
  </rv>
  <rv s="2">
    <v>789</v>
  </rv>
  <rv s="16">
    <v>en-US</v>
    <v>cenxrw</v>
    <v>268435456</v>
    <v>1</v>
    <v>Powered by Refinitiv</v>
    <v>36</v>
    <v>T-Rex 2X Long MSTR DT (BATS:MSTU)</v>
    <v>24</v>
    <v>37</v>
    <v>Finance</v>
    <v>17</v>
    <v>31.5</v>
    <v>2.4060000000000001</v>
    <v>-0.03</v>
    <v>-1.2690000000000002E-3</v>
    <v>-3.7930000000000004E-3</v>
    <v>-0.01</v>
    <v>USD</v>
    <v>CBOE BZX Exchange</v>
    <v>BATS</v>
    <v>1.0500000000000001E-2</v>
    <v>8.125</v>
    <v>ETF</v>
    <v>45824.931151539065</v>
    <v>7.7</v>
    <v>1659560067.7</v>
    <v>T-Rex 2X Long MSTR DT</v>
    <v>8.11</v>
    <v>7.91</v>
    <v>7.88</v>
    <v>7.87</v>
    <v>MSTU</v>
    <v>T-Rex 2X Long MSTR DT (BATS:MSTU)</v>
    <v>39652015</v>
    <v>51122961</v>
  </rv>
  <rv s="2">
    <v>791</v>
  </rv>
  <rv s="16">
    <v>en-US</v>
    <v>cc5m1h</v>
    <v>268435456</v>
    <v>1</v>
    <v>Powered by Refinitiv</v>
    <v>36</v>
    <v>T-Rex 2X Long Apple DT (BATS:AAPX)</v>
    <v>24</v>
    <v>37</v>
    <v>Finance</v>
    <v>17</v>
    <v>40.44</v>
    <v>13.718999999999999</v>
    <v>0.33</v>
    <v>-3.3650000000000004E-3</v>
    <v>1.8856999999999999E-2</v>
    <v>-0.06</v>
    <v>USD</v>
    <v>CBOE BZX Exchange</v>
    <v>BATS</v>
    <v>1.0500000000000001E-2</v>
    <v>17.886500000000002</v>
    <v>ETF</v>
    <v>45824.926724999998</v>
    <v>17.54</v>
    <v>8640888.3000000007</v>
    <v>T-Rex 2X Long Apple DT</v>
    <v>17.649999999999999</v>
    <v>17.5</v>
    <v>17.829999999999998</v>
    <v>17.77</v>
    <v>AAPX</v>
    <v>T-Rex 2X Long Apple DT (BATS:AAPX)</v>
    <v>146644</v>
    <v>168524</v>
  </rv>
  <rv s="2">
    <v>793</v>
  </rv>
  <rv s="16">
    <v>en-US</v>
    <v>ces9yc</v>
    <v>268435456</v>
    <v>1</v>
    <v>Powered by Refinitiv</v>
    <v>36</v>
    <v>Direxion:Dly TSM Bl 2X (XNAS:TSMX)</v>
    <v>24</v>
    <v>37</v>
    <v>Finance</v>
    <v>35</v>
    <v>38.15</v>
    <v>12.15</v>
    <v>1.22</v>
    <v>1.003E-3</v>
    <v>4.2537999999999999E-2</v>
    <v>0.03</v>
    <v>USD</v>
    <v>Nasdaq Stock Market</v>
    <v>XNAS</v>
    <v>1.0500000000000001E-2</v>
    <v>30.43</v>
    <v>ETF</v>
    <v>45824.940385856251</v>
    <v>29.17</v>
    <v>121006158.84</v>
    <v>Direxion:Dly TSM Bl 2X</v>
    <v>29.22</v>
    <v>28.68</v>
    <v>29.9</v>
    <v>29.93</v>
    <v>TSMX</v>
    <v>Direxion:Dly TSM Bl 2X (XNAS:TSMX)</v>
    <v>421154</v>
    <v>584267</v>
  </rv>
  <rv s="2">
    <v>795</v>
  </rv>
  <rv s="16">
    <v>en-US</v>
    <v>cb9eur</v>
    <v>268435456</v>
    <v>1</v>
    <v>Powered by Refinitiv</v>
    <v>36</v>
    <v>T-Rex 2X Long NVIDIA DT (BATS:NVDX)</v>
    <v>24</v>
    <v>37</v>
    <v>Finance</v>
    <v>35</v>
    <v>22.263000000000002</v>
    <v>4.8205</v>
    <v>0.44</v>
    <v>-2.0269999999999997E-3</v>
    <v>3.7006000000000004E-2</v>
    <v>-2.5000000000000001E-2</v>
    <v>USD</v>
    <v>CBOE BZX Exchange</v>
    <v>BATS</v>
    <v>1.0500000000000001E-2</v>
    <v>12.59</v>
    <v>ETF</v>
    <v>45824.941314628908</v>
    <v>12.09</v>
    <v>599152346.5</v>
    <v>T-Rex 2X Long NVIDIA DT</v>
    <v>12.09</v>
    <v>11.89</v>
    <v>12.33</v>
    <v>12.31</v>
    <v>NVDX</v>
    <v>T-Rex 2X Long NVIDIA DT (BATS:NVDX)</v>
    <v>16795645</v>
    <v>21483706</v>
  </rv>
  <rv s="2">
    <v>797</v>
  </rv>
  <rv s="3">
    <v>https://www.bing.com/financeapi/forcetrigger?t=a1sbtc&amp;q=ARCX%3aEURL&amp;form=skydnc</v>
    <v>Learn more on Bing</v>
  </rv>
  <rv s="17">
    <v>en-US</v>
    <v>a1sbtc</v>
    <v>268435456</v>
    <v>1</v>
    <v>Powered by Refinitiv</v>
    <v>38</v>
    <v>Direxion:FTSE EU Bull 3X (ARCX:EURL)</v>
    <v>34</v>
    <v>39</v>
    <v>Finance</v>
    <v>25</v>
    <v>35.129899999999999</v>
    <v>18.099</v>
    <v>2.8304</v>
    <v>0.13</v>
    <v>6.0080000000000003E-3</v>
    <v>3.9199999999999999E-3</v>
    <v>0.2</v>
    <v>USD</v>
    <v>NYSE Arca</v>
    <v>ARCX</v>
    <v>1.0500000000000001E-2</v>
    <v>35</v>
    <v>ETF</v>
    <v>45824.911044120316</v>
    <v>799</v>
    <v>33.2318</v>
    <v>49153793.530000001</v>
    <v>Direxion:FTSE EU Bull 3X</v>
    <v>33.47</v>
    <v>33.159999999999997</v>
    <v>33.29</v>
    <v>33.49</v>
    <v>EURL</v>
    <v>Direxion:FTSE EU Bull 3X (ARCX:EURL)</v>
    <v>34268</v>
    <v>51324</v>
  </rv>
  <rv s="2">
    <v>800</v>
  </rv>
  <rv s="3">
    <v>https://www.bing.com/financeapi/forcetrigger?t=a1sljc&amp;q=ARCX%3aFAZ&amp;form=skydnc</v>
    <v>Learn more on Bing</v>
  </rv>
  <rv s="17">
    <v>en-US</v>
    <v>a1sljc</v>
    <v>268435456</v>
    <v>1</v>
    <v>Powered by Refinitiv</v>
    <v>38</v>
    <v>Direxion:Finl Bear 3X (ARCX:FAZ)</v>
    <v>34</v>
    <v>39</v>
    <v>Finance</v>
    <v>35</v>
    <v>11.35</v>
    <v>4.5999999999999996</v>
    <v>-2.7555999999999998</v>
    <v>-0.18</v>
    <v>-4.2249999999999996E-3</v>
    <v>-3.5019000000000002E-2</v>
    <v>-2.1000000000000001E-2</v>
    <v>USD</v>
    <v>NYSE Arca</v>
    <v>ARCX</v>
    <v>1.04E-2</v>
    <v>5.0350000000000001</v>
    <v>ETF</v>
    <v>45824.932396885939</v>
    <v>802</v>
    <v>4.8600000000000003</v>
    <v>115110326.15000001</v>
    <v>Direxion:Finl Bear 3X</v>
    <v>5.03</v>
    <v>5.14</v>
    <v>4.96</v>
    <v>4.9489999999999998</v>
    <v>FAZ</v>
    <v>Direxion:Finl Bear 3X (ARCX:FAZ)</v>
    <v>20907235</v>
    <v>21642427</v>
  </rv>
  <rv s="2">
    <v>803</v>
  </rv>
  <rv s="16">
    <v>en-US</v>
    <v>cd84lh</v>
    <v>268435456</v>
    <v>1</v>
    <v>Powered by Refinitiv</v>
    <v>36</v>
    <v>Direxion:Dl AI&amp;BD Br 2x (ARCX:AIBD)</v>
    <v>24</v>
    <v>37</v>
    <v>Finance</v>
    <v>25</v>
    <v>27.32</v>
    <v>11.15</v>
    <v>-0.46839999999999998</v>
    <v>4.1778000000000003E-2</v>
    <v>-4.0103E-2</v>
    <v>0.46839999999999998</v>
    <v>USD</v>
    <v>NYSE Arca</v>
    <v>ARCX</v>
    <v>1.04E-2</v>
    <v>11.32</v>
    <v>ETF</v>
    <v>45824.922288553127</v>
    <v>11.15</v>
    <v>1577618.35</v>
    <v>Direxion:Dl AI&amp;BD Br 2x</v>
    <v>11.32</v>
    <v>11.68</v>
    <v>11.211600000000001</v>
    <v>11.68</v>
    <v>AIBD</v>
    <v>Direxion:Dl AI&amp;BD Br 2x (ARCX:AIBD)</v>
    <v>10807</v>
    <v>11773</v>
  </rv>
  <rv s="2">
    <v>805</v>
  </rv>
  <rv s="16">
    <v>en-US</v>
    <v>c859xm</v>
    <v>268435456</v>
    <v>1</v>
    <v>Powered by Refinitiv</v>
    <v>36</v>
    <v>YieldMax TSLA Opt Inc St (ARCX:TSLY)</v>
    <v>24</v>
    <v>37</v>
    <v>Finance</v>
    <v>35</v>
    <v>18.222999999999999</v>
    <v>6.9</v>
    <v>0.105</v>
    <v>1.193E-3</v>
    <v>1.2681E-2</v>
    <v>0.01</v>
    <v>USD</v>
    <v>NYSE Arca</v>
    <v>ARCX</v>
    <v>1.04E-2</v>
    <v>8.43</v>
    <v>ETF</v>
    <v>45824.941561284373</v>
    <v>8.31</v>
    <v>1151535297.5699999</v>
    <v>YieldMax TSLA Opt Inc St</v>
    <v>8.3699999999999992</v>
    <v>8.2799999999999994</v>
    <v>8.3849999999999998</v>
    <v>8.39</v>
    <v>TSLY</v>
    <v>YieldMax TSLA Opt Inc St (ARCX:TSLY)</v>
    <v>10838587</v>
    <v>7327120</v>
  </rv>
  <rv s="2">
    <v>807</v>
  </rv>
  <rv s="16">
    <v>en-US</v>
    <v>cdfijc</v>
    <v>268435456</v>
    <v>1</v>
    <v>Powered by Refinitiv</v>
    <v>36</v>
    <v>YieldMax SNOW Op Inc St (ARCX:SNOY)</v>
    <v>24</v>
    <v>37</v>
    <v>Finance</v>
    <v>35</v>
    <v>23.76</v>
    <v>12.77</v>
    <v>2.5000000000000001E-2</v>
    <v>0</v>
    <v>1.5459999999999998E-3</v>
    <v>0</v>
    <v>USD</v>
    <v>NYSE Arca</v>
    <v>ARCX</v>
    <v>1.04E-2</v>
    <v>16.28</v>
    <v>ETF</v>
    <v>45824.939334027345</v>
    <v>16.074100000000001</v>
    <v>62942959.560000002</v>
    <v>YieldMax SNOW Op Inc St</v>
    <v>16.2</v>
    <v>16.170000000000002</v>
    <v>16.195</v>
    <v>16.190000000000001</v>
    <v>SNOY</v>
    <v>YieldMax SNOW Op Inc St (ARCX:SNOY)</v>
    <v>370964</v>
    <v>254096</v>
  </rv>
  <rv s="2">
    <v>809</v>
  </rv>
  <rv s="18">
    <v>en-US</v>
    <v>cb299c</v>
    <v>268435456</v>
    <v>1</v>
    <v>Powered by Refinitiv</v>
    <v>40</v>
    <v>FundX Flexible (ARCX:XFLX)</v>
    <v>24</v>
    <v>39</v>
    <v>Finance</v>
    <v>25</v>
    <v>25.52</v>
    <v>22.74</v>
    <v>0.4849</v>
    <v>0.01</v>
    <v>0</v>
    <v>4.217E-4</v>
    <v>0</v>
    <v>USD</v>
    <v>NYSE Arca</v>
    <v>ARCX</v>
    <v>1.04E-2</v>
    <v>23.73</v>
    <v>ETF</v>
    <v>45824.840277812502</v>
    <v>23.72</v>
    <v>52672194.210000001</v>
    <v>FundX Flexible</v>
    <v>23.72</v>
    <v>23.715</v>
    <v>23.725000000000001</v>
    <v>23.725000000000001</v>
    <v>XFLX</v>
    <v>FundX Flexible (ARCX:XFLX)</v>
    <v>618</v>
    <v>1978</v>
  </rv>
  <rv s="2">
    <v>811</v>
  </rv>
  <rv s="16">
    <v>en-US</v>
    <v>ces6ur</v>
    <v>268435456</v>
    <v>1</v>
    <v>Powered by Refinitiv</v>
    <v>36</v>
    <v>3EDGE Dynamic Intl Eqty (ARCX:EDGI)</v>
    <v>24</v>
    <v>37</v>
    <v>Finance</v>
    <v>25</v>
    <v>25.95</v>
    <v>21.17</v>
    <v>0.1908</v>
    <v>-3.8760000000000004E-4</v>
    <v>7.45E-3</v>
    <v>-0.01</v>
    <v>USD</v>
    <v>NYSE Arca</v>
    <v>ARCX</v>
    <v>1.04E-2</v>
    <v>25.95</v>
    <v>ETF</v>
    <v>45824.840277789066</v>
    <v>25.8</v>
    <v>38572303.740000002</v>
    <v>3EDGE Dynamic Intl Eqty</v>
    <v>25.934999999999999</v>
    <v>25.609200000000001</v>
    <v>25.8</v>
    <v>25.79</v>
    <v>EDGI</v>
    <v>3EDGE Dynamic Intl Eqty (ARCX:EDGI)</v>
    <v>27202</v>
    <v>76964</v>
  </rv>
  <rv s="2">
    <v>813</v>
  </rv>
  <rv s="16">
    <v>en-US</v>
    <v>cesygh</v>
    <v>268435456</v>
    <v>1</v>
    <v>Powered by Refinitiv</v>
    <v>36</v>
    <v>Direxion:Dly AVGO Bll 2X (XNAS:AVL)</v>
    <v>24</v>
    <v>37</v>
    <v>Finance</v>
    <v>25</v>
    <v>41.4938</v>
    <v>10.68</v>
    <v>0.88</v>
    <v>-1.8320000000000001E-3</v>
    <v>2.7604000000000004E-2</v>
    <v>-0.06</v>
    <v>USD</v>
    <v>Nasdaq Stock Market</v>
    <v>XNAS</v>
    <v>1.04E-2</v>
    <v>33.479999999999997</v>
    <v>ETF</v>
    <v>45824.930757846872</v>
    <v>32.11</v>
    <v>84721309.760000005</v>
    <v>Direxion:Dly AVGO Bll 2X</v>
    <v>32.39</v>
    <v>31.88</v>
    <v>32.76</v>
    <v>32.700000000000003</v>
    <v>AVL</v>
    <v>Direxion:Dly AVGO Bll 2X (XNAS:AVL)</v>
    <v>305092</v>
    <v>595700</v>
  </rv>
  <rv s="2">
    <v>815</v>
  </rv>
  <rv s="3">
    <v>https://www.bing.com/financeapi/forcetrigger?t=a1ra9c&amp;q=ARCX%3aDRIP&amp;form=skydnc</v>
    <v>Learn more on Bing</v>
  </rv>
  <rv s="17">
    <v>en-US</v>
    <v>a1ra9c</v>
    <v>268435456</v>
    <v>1</v>
    <v>Powered by Refinitiv</v>
    <v>38</v>
    <v>Direxion:S&amp;P OG EP Br 2X (ARCX:DRIP)</v>
    <v>34</v>
    <v>39</v>
    <v>Finance</v>
    <v>25</v>
    <v>17.484000000000002</v>
    <v>8.6648999999999994</v>
    <v>-2.4826000000000001</v>
    <v>-0.06</v>
    <v>8.9890000000000005E-3</v>
    <v>-6.6959999999999997E-3</v>
    <v>0.08</v>
    <v>USD</v>
    <v>NYSE Arca</v>
    <v>ARCX</v>
    <v>1.04E-2</v>
    <v>9.16</v>
    <v>ETF</v>
    <v>45824.920827673435</v>
    <v>817</v>
    <v>8.7799999999999994</v>
    <v>41674822.810000002</v>
    <v>Direxion:S&amp;P OG EP Br 2X</v>
    <v>9.08</v>
    <v>8.9600000000000009</v>
    <v>8.9</v>
    <v>8.98</v>
    <v>DRIP</v>
    <v>Direxion:S&amp;P OG EP Br 2X (ARCX:DRIP)</v>
    <v>3427211</v>
    <v>1328596</v>
  </rv>
  <rv s="2">
    <v>818</v>
  </rv>
  <rv s="3">
    <v>https://www.bing.com/financeapi/forcetrigger?t=c6hjgh&amp;q=ARCX%3aBITI&amp;form=skydnc</v>
    <v>Learn more on Bing</v>
  </rv>
  <rv s="21">
    <v>en-US</v>
    <v>c6hjgh</v>
    <v>268435456</v>
    <v>1</v>
    <v>Powered by Refinitiv</v>
    <v>46</v>
    <v>ProShares:Shrt Bitcoin (ARCX:BITI)</v>
    <v>34</v>
    <v>37</v>
    <v>Finance</v>
    <v>35</v>
    <v>47.95</v>
    <v>18.8932</v>
    <v>-0.67</v>
    <v>1.5379999999999999E-3</v>
    <v>-3.3284000000000001E-2</v>
    <v>2.9899999999999999E-2</v>
    <v>USD</v>
    <v>NYSE Arca</v>
    <v>ARCX</v>
    <v>1.03E-2</v>
    <v>19.89</v>
    <v>ETF</v>
    <v>45824.938898483597</v>
    <v>820</v>
    <v>19.416699999999999</v>
    <v>80751739.280000001</v>
    <v>ProShares:Shrt Bitcoin</v>
    <v>19.850000000000001</v>
    <v>20.13</v>
    <v>19.46</v>
    <v>19.469899999999999</v>
    <v>BITI</v>
    <v>ProShares:Shrt Bitcoin (ARCX:BITI)</v>
    <v>731184</v>
    <v>1294305</v>
  </rv>
  <rv s="2">
    <v>821</v>
  </rv>
  <rv s="3">
    <v>https://www.bing.com/financeapi/forcetrigger?t=a26hpr&amp;q=ARCX%3aZSL&amp;form=skydnc</v>
    <v>Learn more on Bing</v>
  </rv>
  <rv s="17">
    <v>en-US</v>
    <v>a26hpr</v>
    <v>268435456</v>
    <v>1</v>
    <v>Powered by Refinitiv</v>
    <v>38</v>
    <v>ProShs II:UlS Silver (ARCX:ZSL)</v>
    <v>34</v>
    <v>39</v>
    <v>Finance</v>
    <v>25</v>
    <v>53.488399999999999</v>
    <v>24.51</v>
    <v>-3.0182000000000002</v>
    <v>-6.1800000000000001E-2</v>
    <v>3.9370000000000003E-4</v>
    <v>-2.4269999999999999E-3</v>
    <v>0.01</v>
    <v>USD</v>
    <v>NYSE Arca</v>
    <v>ARCX</v>
    <v>1.03E-2</v>
    <v>25.57</v>
    <v>ETF</v>
    <v>45824.922356099218</v>
    <v>823</v>
    <v>25.16</v>
    <v>28393315.52</v>
    <v>ProShs II:UlS Silver</v>
    <v>25.24</v>
    <v>25.4618</v>
    <v>25.4</v>
    <v>25.41</v>
    <v>ZSL</v>
    <v>ProShs II:UlS Silver (ARCX:ZSL)</v>
    <v>304536</v>
    <v>405998</v>
  </rv>
  <rv s="2">
    <v>824</v>
  </rv>
  <rv s="3">
    <v>https://www.bing.com/financeapi/forcetrigger?t=c3iq5r&amp;q=ARCX%3aBNDD&amp;form=skydnc</v>
    <v>Learn more on Bing</v>
  </rv>
  <rv s="17">
    <v>en-US</v>
    <v>c3iq5r</v>
    <v>268435456</v>
    <v>1</v>
    <v>Powered by Refinitiv</v>
    <v>38</v>
    <v>KraneShs:Quadratic Defl (ARCX:BNDD)</v>
    <v>34</v>
    <v>39</v>
    <v>Finance</v>
    <v>25</v>
    <v>15.11</v>
    <v>12.12</v>
    <v>0.54869999999999997</v>
    <v>-0.15179999999999999</v>
    <v>0</v>
    <v>-1.2107000000000001E-2</v>
    <v>0</v>
    <v>USD</v>
    <v>NYSE Arca</v>
    <v>ARCX</v>
    <v>1.03E-2</v>
    <v>12.52</v>
    <v>ETF</v>
    <v>45824.840277789066</v>
    <v>826</v>
    <v>12.386900000000001</v>
    <v>9019480.7899999991</v>
    <v>KraneShs:Quadratic Defl</v>
    <v>12.51</v>
    <v>12.5387</v>
    <v>12.386900000000001</v>
    <v>12.386900000000001</v>
    <v>BNDD</v>
    <v>KraneShs:Quadratic Defl (ARCX:BNDD)</v>
    <v>9371</v>
    <v>2199</v>
  </rv>
  <rv s="2">
    <v>827</v>
  </rv>
  <rv s="16">
    <v>en-US</v>
    <v>c7dbim</v>
    <v>268435456</v>
    <v>1</v>
    <v>Powered by Refinitiv</v>
    <v>36</v>
    <v>Hashdex Bitcoin (ARCX:DEFI)</v>
    <v>24</v>
    <v>37</v>
    <v>Finance</v>
    <v>25</v>
    <v>127</v>
    <v>57.23</v>
    <v>2.8997000000000002</v>
    <v>-1.2410000000000001E-2</v>
    <v>2.4264999999999998E-2</v>
    <v>-1.5189999999999999</v>
    <v>USD</v>
    <v>NYSE Arca</v>
    <v>ARCX</v>
    <v>1.03E-2</v>
    <v>122.58</v>
    <v>ETF</v>
    <v>45824.840277789066</v>
    <v>122.399</v>
    <v>13016485.1</v>
    <v>Hashdex Bitcoin</v>
    <v>122.58</v>
    <v>119.49930000000001</v>
    <v>122.399</v>
    <v>120.88</v>
    <v>DEFI</v>
    <v>Hashdex Bitcoin (ARCX:DEFI)</v>
    <v>455</v>
    <v>567</v>
  </rv>
  <rv s="2">
    <v>829</v>
  </rv>
  <rv s="3">
    <v>https://www.bing.com/financeapi/forcetrigger?t=a24cdm&amp;q=ARCX%3aTNA&amp;form=skydnc</v>
    <v>Learn more on Bing</v>
  </rv>
  <rv s="17">
    <v>en-US</v>
    <v>a24cdm</v>
    <v>268435456</v>
    <v>1</v>
    <v>Powered by Refinitiv</v>
    <v>38</v>
    <v>Direxion:Sm Cap Bull 3X (ARCX:TNA)</v>
    <v>34</v>
    <v>39</v>
    <v>Finance</v>
    <v>35</v>
    <v>58</v>
    <v>18.010000000000002</v>
    <v>3.0110999999999999</v>
    <v>1.0249999999999999</v>
    <v>-4.4600000000000004E-3</v>
    <v>3.3574E-2</v>
    <v>-0.14069999999999999</v>
    <v>USD</v>
    <v>NYSE Arca</v>
    <v>ARCX</v>
    <v>1.03E-2</v>
    <v>32.08</v>
    <v>ETF</v>
    <v>45824.941242395311</v>
    <v>831</v>
    <v>31.08</v>
    <v>1834275090.1700001</v>
    <v>Direxion:Sm Cap Bull 3X</v>
    <v>31.43</v>
    <v>30.53</v>
    <v>31.555</v>
    <v>31.409300000000002</v>
    <v>TNA</v>
    <v>Direxion:Sm Cap Bull 3X (ARCX:TNA)</v>
    <v>12038169</v>
    <v>14417716</v>
  </rv>
  <rv s="2">
    <v>832</v>
  </rv>
  <rv s="3">
    <v>https://www.bing.com/financeapi/forcetrigger?t=a26cf2&amp;q=ARCX%3aYANG&amp;form=skydnc</v>
    <v>Learn more on Bing</v>
  </rv>
  <rv s="17">
    <v>en-US</v>
    <v>a26cf2</v>
    <v>268435456</v>
    <v>1</v>
    <v>Powered by Refinitiv</v>
    <v>38</v>
    <v>Direxion:China Bear 3X (ARCX:YANG)</v>
    <v>34</v>
    <v>39</v>
    <v>Finance</v>
    <v>35</v>
    <v>204.8</v>
    <v>30.189900000000002</v>
    <v>-1.0370999999999999</v>
    <v>-1.5549999999999999</v>
    <v>-2.5580000000000004E-3</v>
    <v>-4.7393999999999999E-2</v>
    <v>-0.08</v>
    <v>USD</v>
    <v>NYSE Arca</v>
    <v>ARCX</v>
    <v>1.0200000000000001E-2</v>
    <v>31.385000000000002</v>
    <v>ETF</v>
    <v>45824.933776435159</v>
    <v>834</v>
    <v>30.511900000000001</v>
    <v>268584657.31999999</v>
    <v>Direxion:China Bear 3X</v>
    <v>31.3</v>
    <v>32.81</v>
    <v>31.254999999999999</v>
    <v>31.19</v>
    <v>YANG</v>
    <v>Direxion:China Bear 3X (ARCX:YANG)</v>
    <v>1595596</v>
    <v>1895193</v>
  </rv>
  <rv s="2">
    <v>835</v>
  </rv>
  <rv s="3">
    <v>https://www.bing.com/financeapi/forcetrigger?t=a24uhw&amp;q=ARCX%3aUGA&amp;form=skydnc</v>
    <v>Learn more on Bing</v>
  </rv>
  <rv s="17">
    <v>en-US</v>
    <v>a24uhw</v>
    <v>268435456</v>
    <v>1</v>
    <v>Powered by Refinitiv</v>
    <v>38</v>
    <v>United States Gas (ARCX:UGA)</v>
    <v>34</v>
    <v>39</v>
    <v>Finance</v>
    <v>25</v>
    <v>70.720100000000002</v>
    <v>52.8</v>
    <v>0.72599999999999998</v>
    <v>-0.06</v>
    <v>0</v>
    <v>-9.3689999999999995E-4</v>
    <v>0</v>
    <v>USD</v>
    <v>NYSE Arca</v>
    <v>ARCX</v>
    <v>1.0200000000000001E-2</v>
    <v>64.5899</v>
    <v>ETF</v>
    <v>45824.840277812502</v>
    <v>837</v>
    <v>63.23</v>
    <v>69741402.879999995</v>
    <v>United States Gas</v>
    <v>64.16</v>
    <v>64.040000000000006</v>
    <v>63.98</v>
    <v>63.98</v>
    <v>UGA</v>
    <v>United States Gas (ARCX:UGA)</v>
    <v>12304</v>
    <v>17846</v>
  </rv>
  <rv s="2">
    <v>838</v>
  </rv>
  <rv s="3">
    <v>https://www.bing.com/financeapi/forcetrigger?t=a252r7&amp;q=ARCX%3aUSL&amp;form=skydnc</v>
    <v>Learn more on Bing</v>
  </rv>
  <rv s="17">
    <v>en-US</v>
    <v>a252r7</v>
    <v>268435456</v>
    <v>1</v>
    <v>Powered by Refinitiv</v>
    <v>38</v>
    <v>United States 12Mo Oil (ARCX:USL)</v>
    <v>34</v>
    <v>39</v>
    <v>Finance</v>
    <v>25</v>
    <v>41.75</v>
    <v>31</v>
    <v>0.88629999999999998</v>
    <v>-0.15029999999999999</v>
    <v>-2.6139000000000003E-2</v>
    <v>-3.9940000000000002E-3</v>
    <v>-0.97970000000000002</v>
    <v>USD</v>
    <v>NYSE Arca</v>
    <v>ARCX</v>
    <v>1.0200000000000001E-2</v>
    <v>37.67</v>
    <v>ETF</v>
    <v>45824.851404200781</v>
    <v>840</v>
    <v>36.64</v>
    <v>38040087.969999999</v>
    <v>United States 12Mo Oil</v>
    <v>37.54</v>
    <v>37.630000000000003</v>
    <v>37.479700000000001</v>
    <v>36.5</v>
    <v>USL</v>
    <v>United States 12Mo Oil (ARCX:USL)</v>
    <v>17497</v>
    <v>6367</v>
  </rv>
  <rv s="2">
    <v>841</v>
  </rv>
  <rv s="3">
    <v>https://www.bing.com/financeapi/forcetrigger?t=a1w8pr&amp;q=ARCX%3aJNUG&amp;form=skydnc</v>
    <v>Learn more on Bing</v>
  </rv>
  <rv s="17">
    <v>en-US</v>
    <v>a1w8pr</v>
    <v>268435456</v>
    <v>1</v>
    <v>Powered by Refinitiv</v>
    <v>38</v>
    <v>Direxion:Jr Mnr Bull 2X (ARCX:JNUG)</v>
    <v>34</v>
    <v>39</v>
    <v>Finance</v>
    <v>35</v>
    <v>90.57</v>
    <v>33.14</v>
    <v>1.8494999999999999</v>
    <v>-4</v>
    <v>4.1349999999999998E-3</v>
    <v>-4.5137000000000004E-2</v>
    <v>0.35</v>
    <v>USD</v>
    <v>NYSE Arca</v>
    <v>ARCX</v>
    <v>1.0200000000000001E-2</v>
    <v>87.82</v>
    <v>ETF</v>
    <v>45824.94093673594</v>
    <v>843</v>
    <v>84.21</v>
    <v>296820598.01999998</v>
    <v>Direxion:Jr Mnr Bull 2X</v>
    <v>87.14</v>
    <v>88.62</v>
    <v>84.62</v>
    <v>85</v>
    <v>JNUG</v>
    <v>Direxion:Jr Mnr Bull 2X (ARCX:JNUG)</v>
    <v>323602</v>
    <v>494542</v>
  </rv>
  <rv s="2">
    <v>844</v>
  </rv>
  <rv s="3">
    <v>https://www.bing.com/financeapi/forcetrigger?t=a23hc7&amp;q=ARCX%3aSPXS&amp;form=skydnc</v>
    <v>Learn more on Bing</v>
  </rv>
  <rv s="17">
    <v>en-US</v>
    <v>a23hc7</v>
    <v>268435456</v>
    <v>1</v>
    <v>Powered by Refinitiv</v>
    <v>38</v>
    <v>Direxion:S&amp;P 500 Bear 3X (ARCX:SPXS)</v>
    <v>34</v>
    <v>39</v>
    <v>Finance</v>
    <v>35</v>
    <v>10.6699</v>
    <v>5.0599999999999996</v>
    <v>-2.9371</v>
    <v>-0.155</v>
    <v>3.8990000000000001E-3</v>
    <v>-2.9356E-2</v>
    <v>0.02</v>
    <v>USD</v>
    <v>NYSE Arca</v>
    <v>ARCX</v>
    <v>1.0200000000000001E-2</v>
    <v>5.1898999999999997</v>
    <v>ETF</v>
    <v>45824.940976805468</v>
    <v>846</v>
    <v>5.08</v>
    <v>410507835.48000002</v>
    <v>Direxion:S&amp;P 500 Bear 3X</v>
    <v>5.18</v>
    <v>5.28</v>
    <v>5.125</v>
    <v>5.15</v>
    <v>SPXS</v>
    <v>Direxion:S&amp;P 500 Bear 3X (ARCX:SPXS)</v>
    <v>51235349</v>
    <v>66978946</v>
  </rv>
  <rv s="2">
    <v>847</v>
  </rv>
  <rv s="16">
    <v>en-US</v>
    <v>caua9c</v>
    <v>268435456</v>
    <v>1</v>
    <v>Powered by Refinitiv</v>
    <v>36</v>
    <v>Direxion:Dly NVDA Br 1x (XNAS:NVDD)</v>
    <v>24</v>
    <v>37</v>
    <v>Finance</v>
    <v>25</v>
    <v>10.11</v>
    <v>5.07</v>
    <v>-9.5000000000000001E-2</v>
    <v>-1.9489999999999999E-4</v>
    <v>-1.8182E-2</v>
    <v>-1E-3</v>
    <v>USD</v>
    <v>Nasdaq Stock Market</v>
    <v>XNAS</v>
    <v>1.0200000000000001E-2</v>
    <v>5.18</v>
    <v>ETF</v>
    <v>45824.918309524997</v>
    <v>5.07</v>
    <v>32075630.59</v>
    <v>Direxion:Dly NVDA Br 1x</v>
    <v>5.18</v>
    <v>5.2249999999999996</v>
    <v>5.13</v>
    <v>5.1289999999999996</v>
    <v>NVDD</v>
    <v>Direxion:Dly NVDA Br 1x (XNAS:NVDD)</v>
    <v>11179361</v>
    <v>14798951</v>
  </rv>
  <rv s="2">
    <v>849</v>
  </rv>
  <rv s="16">
    <v>en-US</v>
    <v>c7apc7</v>
    <v>268435456</v>
    <v>1</v>
    <v>Powered by Refinitiv</v>
    <v>36</v>
    <v>Direxion:MSFT Bear 1X (XNAS:MSFD)</v>
    <v>24</v>
    <v>37</v>
    <v>Finance</v>
    <v>25</v>
    <v>16.53</v>
    <v>11.715</v>
    <v>-0.09</v>
    <v>8.7589999999999999E-4</v>
    <v>-7.5949999999999993E-3</v>
    <v>1.03E-2</v>
    <v>USD</v>
    <v>Nasdaq Stock Market</v>
    <v>XNAS</v>
    <v>1.0200000000000001E-2</v>
    <v>11.8</v>
    <v>ETF</v>
    <v>45824.889827140621</v>
    <v>11.715</v>
    <v>8240598.9299999997</v>
    <v>Direxion:MSFT Bear 1X</v>
    <v>11.78</v>
    <v>11.85</v>
    <v>11.76</v>
    <v>11.770300000000001</v>
    <v>MSFD</v>
    <v>Direxion:MSFT Bear 1X (XNAS:MSFD)</v>
    <v>205134</v>
    <v>130996</v>
  </rv>
  <rv s="2">
    <v>851</v>
  </rv>
  <rv s="3">
    <v>https://www.bing.com/financeapi/forcetrigger?t=c5ewsm&amp;q=BATS%3aIPPP&amp;form=skydnc</v>
    <v>Learn more on Bing</v>
  </rv>
  <rv s="17">
    <v>en-US</v>
    <v>c5ewsm</v>
    <v>268435456</v>
    <v>1</v>
    <v>Powered by Refinitiv</v>
    <v>38</v>
    <v>Preferred Plus (BATS:IPPP)</v>
    <v>34</v>
    <v>39</v>
    <v>Finance</v>
    <v>17</v>
    <v>11.73</v>
    <v>8.9600000000000009</v>
    <v>1.6533</v>
    <v>2.4799999999999999E-2</v>
    <v>-5.0410000000000003E-3</v>
    <v>2.5269999999999997E-3</v>
    <v>-4.9599999999999998E-2</v>
    <v>USD</v>
    <v>CBOE BZX Exchange</v>
    <v>BATS</v>
    <v>1.0200000000000001E-2</v>
    <v>9.8396000000000008</v>
    <v>ETF</v>
    <v>45824.840308425781</v>
    <v>853</v>
    <v>9.8396000000000008</v>
    <v>11905763.439999999</v>
    <v>Preferred Plus</v>
    <v>9.8396000000000008</v>
    <v>9.8148</v>
    <v>9.8396000000000008</v>
    <v>9.7899999999999991</v>
    <v>IPPP</v>
    <v>Preferred Plus (BATS:IPPP)</v>
    <v>36</v>
    <v>1104</v>
  </rv>
  <rv s="2">
    <v>854</v>
  </rv>
  <rv s="16">
    <v>en-US</v>
    <v>c7aoim</v>
    <v>268435456</v>
    <v>1</v>
    <v>Powered by Refinitiv</v>
    <v>36</v>
    <v>Direxion:AMZN Bear 1X (XNAS:AMZD)</v>
    <v>24</v>
    <v>37</v>
    <v>Finance</v>
    <v>25</v>
    <v>16.84</v>
    <v>10.437799999999999</v>
    <v>-0.22</v>
    <v>0</v>
    <v>-1.9332000000000002E-2</v>
    <v>0</v>
    <v>USD</v>
    <v>Nasdaq Stock Market</v>
    <v>XNAS</v>
    <v>1.0200000000000001E-2</v>
    <v>11.38</v>
    <v>ETF</v>
    <v>45824.863168089847</v>
    <v>11.11</v>
    <v>4409764.4800000004</v>
    <v>Direxion:AMZN Bear 1X</v>
    <v>11.36</v>
    <v>11.38</v>
    <v>11.16</v>
    <v>11.16</v>
    <v>AMZD</v>
    <v>Direxion:AMZN Bear 1X (XNAS:AMZD)</v>
    <v>123835</v>
    <v>201118</v>
  </rv>
  <rv s="2">
    <v>856</v>
  </rv>
  <rv s="3">
    <v>https://www.bing.com/financeapi/forcetrigger?t=a1tzim&amp;q=BATS%3aGMOM&amp;form=skydnc</v>
    <v>Learn more on Bing</v>
  </rv>
  <rv s="17">
    <v>en-US</v>
    <v>a1tzim</v>
    <v>268435456</v>
    <v>1</v>
    <v>Powered by Refinitiv</v>
    <v>38</v>
    <v>Cambria Global Mom ETF (BATS:GMOM)</v>
    <v>34</v>
    <v>39</v>
    <v>Finance</v>
    <v>17</v>
    <v>30.650200000000002</v>
    <v>25.48</v>
    <v>0.58609999999999995</v>
    <v>1.67E-2</v>
    <v>0</v>
    <v>5.6159999999999999E-4</v>
    <v>0</v>
    <v>USD</v>
    <v>CBOE BZX Exchange</v>
    <v>BATS</v>
    <v>1.0200000000000001E-2</v>
    <v>29.93</v>
    <v>ETF</v>
    <v>45824.840304443751</v>
    <v>858</v>
    <v>28.79</v>
    <v>108196482.19</v>
    <v>Cambria Global Mom ETF</v>
    <v>28.79</v>
    <v>29.735299999999999</v>
    <v>29.751999999999999</v>
    <v>29.751999999999999</v>
    <v>GMOM</v>
    <v>Cambria Global Mom ETF (BATS:GMOM)</v>
    <v>2222</v>
    <v>4399</v>
  </rv>
  <rv s="2">
    <v>859</v>
  </rv>
  <rv s="16">
    <v>en-US</v>
    <v>c7ap6h</v>
    <v>268435456</v>
    <v>1</v>
    <v>Powered by Refinitiv</v>
    <v>36</v>
    <v>Direxion:GOOGL Bear 1X (XNAS:GGLS)</v>
    <v>24</v>
    <v>37</v>
    <v>Finance</v>
    <v>25</v>
    <v>16</v>
    <v>11.139900000000001</v>
    <v>-0.15</v>
    <v>7.9869999999999995E-4</v>
    <v>-1.1838999999999999E-2</v>
    <v>0.01</v>
    <v>USD</v>
    <v>Nasdaq Stock Market</v>
    <v>XNAS</v>
    <v>1.0200000000000001E-2</v>
    <v>12.65</v>
    <v>ETF</v>
    <v>45824.884340867968</v>
    <v>12.5</v>
    <v>4513328.3</v>
    <v>Direxion:GOOGL Bear 1X</v>
    <v>12.625</v>
    <v>12.67</v>
    <v>12.52</v>
    <v>12.53</v>
    <v>GGLS</v>
    <v>Direxion:GOOGL Bear 1X (XNAS:GGLS)</v>
    <v>135566</v>
    <v>174533</v>
  </rv>
  <rv s="2">
    <v>861</v>
  </rv>
  <rv s="3">
    <v>https://www.bing.com/financeapi/forcetrigger?t=bq37k2&amp;q=ARCX%3aIVOL&amp;form=skydnc</v>
    <v>Learn more on Bing</v>
  </rv>
  <rv s="17">
    <v>en-US</v>
    <v>bq37k2</v>
    <v>268435456</v>
    <v>1</v>
    <v>Powered by Refinitiv</v>
    <v>38</v>
    <v>KraneShs:QIR V&amp;I Hdg (ARCX:IVOL)</v>
    <v>34</v>
    <v>39</v>
    <v>Finance</v>
    <v>25</v>
    <v>20.190000000000001</v>
    <v>17.381</v>
    <v>4.5793999999999997</v>
    <v>-0.02</v>
    <v>-1.6195999999999999E-2</v>
    <v>-1.044E-3</v>
    <v>-0.31</v>
    <v>USD</v>
    <v>NYSE Arca</v>
    <v>ARCX</v>
    <v>1.0200000000000001E-2</v>
    <v>19.239999999999998</v>
    <v>ETF</v>
    <v>45824.840586411716</v>
    <v>863</v>
    <v>19.134799999999998</v>
    <v>349564870.61000001</v>
    <v>KraneShs:QIR V&amp;I Hdg</v>
    <v>19.18</v>
    <v>19.16</v>
    <v>19.14</v>
    <v>18.829999999999998</v>
    <v>IVOL</v>
    <v>KraneShs:QIR V&amp;I Hdg (ARCX:IVOL)</v>
    <v>198680</v>
    <v>349396</v>
  </rv>
  <rv s="2">
    <v>864</v>
  </rv>
  <rv s="16">
    <v>en-US</v>
    <v>cbd71h</v>
    <v>268435456</v>
    <v>1</v>
    <v>Powered by Refinitiv</v>
    <v>36</v>
    <v>Defiance R2000 EO0I (ARCX:IWMY)</v>
    <v>24</v>
    <v>37</v>
    <v>Finance</v>
    <v>35</v>
    <v>43.65</v>
    <v>21.8447</v>
    <v>0.27</v>
    <v>8.3159999999999994E-4</v>
    <v>1.1339999999999999E-2</v>
    <v>0.02</v>
    <v>USD</v>
    <v>NYSE Arca</v>
    <v>ARCX</v>
    <v>1.0200000000000001E-2</v>
    <v>24.1</v>
    <v>ETF</v>
    <v>45824.936214976566</v>
    <v>23.97</v>
    <v>108660217.66</v>
    <v>Defiance R2000 EO0I</v>
    <v>23.97</v>
    <v>23.81</v>
    <v>24.08</v>
    <v>24.07</v>
    <v>IWMY</v>
    <v>Defiance R2000 EO0I (ARCX:IWMY)</v>
    <v>72749</v>
    <v>88671</v>
  </rv>
  <rv s="2">
    <v>866</v>
  </rv>
  <rv s="3">
    <v>https://www.bing.com/financeapi/forcetrigger?t=bsfxmw&amp;q=ARCX%3aQQH&amp;form=skydnc</v>
    <v>Learn more on Bing</v>
  </rv>
  <rv s="17">
    <v>en-US</v>
    <v>bsfxmw</v>
    <v>268435456</v>
    <v>1</v>
    <v>Powered by Refinitiv</v>
    <v>38</v>
    <v>HCM Defender 100 Idx (ARCX:QQH)</v>
    <v>34</v>
    <v>39</v>
    <v>Finance</v>
    <v>25</v>
    <v>72.02</v>
    <v>53.37</v>
    <v>0.84460000000000002</v>
    <v>1.21</v>
    <v>0</v>
    <v>1.9106000000000001E-2</v>
    <v>0</v>
    <v>USD</v>
    <v>NYSE Arca</v>
    <v>ARCX</v>
    <v>1.0200000000000001E-2</v>
    <v>64.69</v>
    <v>ETF</v>
    <v>45824.84027780078</v>
    <v>868</v>
    <v>63.83</v>
    <v>534867415.57999998</v>
    <v>HCM Defender 100 Idx</v>
    <v>63.83</v>
    <v>63.33</v>
    <v>64.540000000000006</v>
    <v>64.540000000000006</v>
    <v>QQH</v>
    <v>HCM Defender 100 Idx (ARCX:QQH)</v>
    <v>30710</v>
    <v>28567</v>
  </rv>
  <rv s="2">
    <v>869</v>
  </rv>
  <rv s="3">
    <v>https://www.bing.com/financeapi/forcetrigger?t=a23fjc&amp;q=ARCX%3aSPPP&amp;form=skydnc</v>
    <v>Learn more on Bing</v>
  </rv>
  <rv s="17">
    <v>en-US</v>
    <v>a23fjc</v>
    <v>268435456</v>
    <v>1</v>
    <v>Powered by Refinitiv</v>
    <v>38</v>
    <v>Sprott Physical Plat&amp;Pallad Tr (ARCX:SPPP)</v>
    <v>34</v>
    <v>39</v>
    <v>Finance</v>
    <v>25</v>
    <v>11.99</v>
    <v>8.69</v>
    <v>0.73409999999999997</v>
    <v>-0.35</v>
    <v>-4.4200000000000003E-3</v>
    <v>-3.0068999999999999E-2</v>
    <v>-4.99E-2</v>
    <v>USD</v>
    <v>NYSE Arca</v>
    <v>ARCX</v>
    <v>1.0200000000000001E-2</v>
    <v>11.9</v>
    <v>ETF</v>
    <v>45824.922476296095</v>
    <v>871</v>
    <v>11.24</v>
    <v>112708549.59999999</v>
    <v>Sprott Physical Plat&amp;Pallad Tr</v>
    <v>11.9</v>
    <v>11.64</v>
    <v>11.29</v>
    <v>11.2401</v>
    <v>SPPP</v>
    <v>Sprott Physical Plat&amp;Pallad Tr (ARCX:SPPP)</v>
    <v>1407426</v>
    <v>789234</v>
  </rv>
  <rv s="2">
    <v>872</v>
  </rv>
  <rv s="16">
    <v>en-US</v>
    <v>cde2zr</v>
    <v>268435456</v>
    <v>1</v>
    <v>Powered by Refinitiv</v>
    <v>36</v>
    <v>ProShares:UltrShrt Ether (ARCX:ETHD)</v>
    <v>24</v>
    <v>37</v>
    <v>Finance</v>
    <v>35</v>
    <v>85.54</v>
    <v>11.92</v>
    <v>-1.61</v>
    <v>8.7780000000000011E-3</v>
    <v>-0.105229</v>
    <v>0.12</v>
    <v>USD</v>
    <v>NYSE Arca</v>
    <v>ARCX</v>
    <v>1.01E-2</v>
    <v>14.32</v>
    <v>ETF</v>
    <v>45824.940580335155</v>
    <v>13.57</v>
    <v>21945000</v>
    <v>ProShares:UltrShrt Ether</v>
    <v>14.29</v>
    <v>15.3</v>
    <v>13.69</v>
    <v>13.79</v>
    <v>ETHD</v>
    <v>ProShares:UltrShrt Ether (ARCX:ETHD)</v>
    <v>749421</v>
    <v>1101385</v>
  </rv>
  <rv s="2">
    <v>874</v>
  </rv>
  <rv s="16">
    <v>en-US</v>
    <v>ces6rw</v>
    <v>268435456</v>
    <v>1</v>
    <v>Powered by Refinitiv</v>
    <v>36</v>
    <v>3EDGE Dynamic Hrd Asst (ARCX:EDGH)</v>
    <v>24</v>
    <v>37</v>
    <v>Finance</v>
    <v>25</v>
    <v>26.98</v>
    <v>23.76</v>
    <v>-0.1048</v>
    <v>0</v>
    <v>-3.8869999999999998E-3</v>
    <v>0</v>
    <v>USD</v>
    <v>NYSE Arca</v>
    <v>ARCX</v>
    <v>1.01E-2</v>
    <v>26.885200000000001</v>
    <v>ETF</v>
    <v>45824.840277789066</v>
    <v>26.78</v>
    <v>75996660.890000001</v>
    <v>3EDGE Dynamic Hrd Asst</v>
    <v>26.885200000000001</v>
    <v>26.96</v>
    <v>26.8552</v>
    <v>26.8552</v>
    <v>EDGH</v>
    <v>3EDGE Dynamic Hrd Asst (ARCX:EDGH)</v>
    <v>30547</v>
    <v>29116</v>
  </rv>
  <rv s="2">
    <v>876</v>
  </rv>
  <rv s="16">
    <v>en-US</v>
    <v>cc1yzr</v>
    <v>268435456</v>
    <v>1</v>
    <v>Powered by Refinitiv</v>
    <v>36</v>
    <v>ONEFUND S&amp;P500 &amp; Btc Str (XNAS:ZZZ)</v>
    <v>24</v>
    <v>37</v>
    <v>Finance</v>
    <v>25</v>
    <v>29.33</v>
    <v>21.92</v>
    <v>0.35010000000000002</v>
    <v>0</v>
    <v>1.2557E-2</v>
    <v>0</v>
    <v>USD</v>
    <v>Nasdaq Stock Market</v>
    <v>XNAS</v>
    <v>1.01E-2</v>
    <v>28.270499999999998</v>
    <v>ETF</v>
    <v>45824.843750034372</v>
    <v>28.23</v>
    <v>5527364.7000000002</v>
    <v>ONEFUND S&amp;P500 &amp; Btc Str</v>
    <v>28.270499999999998</v>
    <v>27.879899999999999</v>
    <v>28.23</v>
    <v>28.23</v>
    <v>ZZZ</v>
    <v>ONEFUND S&amp;P500 &amp; Btc Str (XNAS:ZZZ)</v>
    <v>201</v>
    <v>858</v>
  </rv>
  <rv s="2">
    <v>878</v>
  </rv>
  <rv s="18">
    <v>en-US</v>
    <v>cfz32w</v>
    <v>268435456</v>
    <v>1</v>
    <v>Powered by Refinitiv</v>
    <v>40</v>
    <v>abrdn:Emerg Mkt Div Act (XNAS:AGEM)</v>
    <v>24</v>
    <v>39</v>
    <v>Finance</v>
    <v>25</v>
    <v>32.860999999999997</v>
    <v>24.212599999999998</v>
    <v>1.1135999999999999</v>
    <v>0.33779999999999999</v>
    <v>0</v>
    <v>1.0516000000000001E-2</v>
    <v>0</v>
    <v>USD</v>
    <v>Nasdaq Stock Market</v>
    <v>XNAS</v>
    <v>1.01E-2</v>
    <v>32.4602</v>
    <v>ETF</v>
    <v>45824.843750265623</v>
    <v>32.4602</v>
    <v>75642033.769999996</v>
    <v>abrdn:Emerg Mkt Div Act</v>
    <v>32.4602</v>
    <v>32.122399999999999</v>
    <v>32.4602</v>
    <v>32.4602</v>
    <v>AGEM</v>
    <v>abrdn:Emerg Mkt Div Act (XNAS:AGEM)</v>
    <v>16</v>
    <v>1548</v>
  </rv>
  <rv s="2">
    <v>880</v>
  </rv>
  <rv s="16">
    <v>en-US</v>
    <v>cavbkr</v>
    <v>268435456</v>
    <v>1</v>
    <v>Powered by Refinitiv</v>
    <v>36</v>
    <v>Defiance S&amp;P 500 EO0I (ARCX:WDTE)</v>
    <v>24</v>
    <v>37</v>
    <v>Finance</v>
    <v>25</v>
    <v>49.41</v>
    <v>30.32</v>
    <v>0.25240000000000001</v>
    <v>-9.8130000000000005E-4</v>
    <v>7.4939999999999998E-3</v>
    <v>-3.3300000000000003E-2</v>
    <v>USD</v>
    <v>NYSE Arca</v>
    <v>ARCX</v>
    <v>1.01E-2</v>
    <v>34.015099999999997</v>
    <v>ETF</v>
    <v>45824.882978101559</v>
    <v>33.75</v>
    <v>67183989.269999996</v>
    <v>Defiance S&amp;P 500 EO0I</v>
    <v>33.75</v>
    <v>33.680900000000001</v>
    <v>33.933300000000003</v>
    <v>33.9</v>
    <v>WDTE</v>
    <v>Defiance S&amp;P 500 EO0I (ARCX:WDTE)</v>
    <v>16080</v>
    <v>17847</v>
  </rv>
  <rv s="2">
    <v>882</v>
  </rv>
  <rv s="16">
    <v>en-US</v>
    <v>cftwhw</v>
    <v>268435456</v>
    <v>1</v>
    <v>Powered by Refinitiv</v>
    <v>36</v>
    <v>YieldMax S&amp;P 500 0E CCS (XNAS:SDTY)</v>
    <v>24</v>
    <v>37</v>
    <v>Finance</v>
    <v>25</v>
    <v>51.29</v>
    <v>38.590000000000003</v>
    <v>7.0000000000000007E-2</v>
    <v>2.7400000000000002E-3</v>
    <v>1.601E-3</v>
    <v>0.12</v>
    <v>USD</v>
    <v>Nasdaq Stock Market</v>
    <v>XNAS</v>
    <v>1.01E-2</v>
    <v>44.29</v>
    <v>ETF</v>
    <v>45824.929411724217</v>
    <v>43.33</v>
    <v>12984396.609999999</v>
    <v>YieldMax S&amp;P 500 0E CCS</v>
    <v>43.33</v>
    <v>43.73</v>
    <v>43.8</v>
    <v>43.92</v>
    <v>SDTY</v>
    <v>YieldMax S&amp;P 500 0E CCS (XNAS:SDTY)</v>
    <v>6277</v>
    <v>9445</v>
  </rv>
  <rv s="2">
    <v>884</v>
  </rv>
  <rv s="16">
    <v>en-US</v>
    <v>cfz9zr</v>
    <v>268435456</v>
    <v>1</v>
    <v>Powered by Refinitiv</v>
    <v>36</v>
    <v>YieldMax Rus 2000 0E CCS (XNAS:RDTY)</v>
    <v>24</v>
    <v>37</v>
    <v>Finance</v>
    <v>25</v>
    <v>50.07</v>
    <v>39.347999999999999</v>
    <v>0.4501</v>
    <v>1.8273999999999999E-2</v>
    <v>1.0008999999999999E-2</v>
    <v>0.83</v>
    <v>USD</v>
    <v>Nasdaq Stock Market</v>
    <v>XNAS</v>
    <v>1.01E-2</v>
    <v>45.98</v>
    <v>ETF</v>
    <v>45824.926946608597</v>
    <v>43.06</v>
    <v>4427266.18</v>
    <v>YieldMax Rus 2000 0E CCS</v>
    <v>45.98</v>
    <v>44.969900000000003</v>
    <v>45.42</v>
    <v>46.25</v>
    <v>RDTY</v>
    <v>YieldMax Rus 2000 0E CCS (XNAS:RDTY)</v>
    <v>3542</v>
    <v>5726</v>
  </rv>
  <rv s="2">
    <v>886</v>
  </rv>
  <rv s="3">
    <v>https://www.bing.com/financeapi/forcetrigger?t=c1btbh&amp;q=BATS%3aMPRO&amp;form=skydnc</v>
    <v>Learn more on Bing</v>
  </rv>
  <rv s="17">
    <v>en-US</v>
    <v>c1btbh</v>
    <v>268435456</v>
    <v>1</v>
    <v>Powered by Refinitiv</v>
    <v>38</v>
    <v>Monarch Pro Cap Idx (BATS:MPRO)</v>
    <v>34</v>
    <v>39</v>
    <v>Finance</v>
    <v>17</v>
    <v>30.54</v>
    <v>25.02</v>
    <v>0.94669999999999999</v>
    <v>0.1166</v>
    <v>0</v>
    <v>3.9820000000000003E-3</v>
    <v>0</v>
    <v>USD</v>
    <v>CBOE BZX Exchange</v>
    <v>BATS</v>
    <v>1.01E-2</v>
    <v>29.46</v>
    <v>ETF</v>
    <v>45824.840323008597</v>
    <v>888</v>
    <v>29.36</v>
    <v>240746531.94</v>
    <v>Monarch Pro Cap Idx</v>
    <v>29.38</v>
    <v>29.279399999999999</v>
    <v>29.396000000000001</v>
    <v>29.396000000000001</v>
    <v>MPRO</v>
    <v>Monarch Pro Cap Idx (BATS:MPRO)</v>
    <v>10864</v>
    <v>21517</v>
  </rv>
  <rv s="2">
    <v>889</v>
  </rv>
  <rv s="3">
    <v>https://www.bing.com/financeapi/forcetrigger?t=c2m7pr&amp;q=ARCX%3aLEXI&amp;form=skydnc</v>
    <v>Learn more on Bing</v>
  </rv>
  <rv s="17">
    <v>en-US</v>
    <v>c2m7pr</v>
    <v>268435456</v>
    <v>1</v>
    <v>Powered by Refinitiv</v>
    <v>38</v>
    <v>Alexis Practical Tact (XNAS:LEXI)</v>
    <v>34</v>
    <v>39</v>
    <v>Finance</v>
    <v>25</v>
    <v>31.99</v>
    <v>26.055</v>
    <v>0.99980000000000002</v>
    <v>0.16</v>
    <v>0</v>
    <v>5.0809999999999996E-3</v>
    <v>0</v>
    <v>USD</v>
    <v>Nasdaq Stock Market</v>
    <v>XNAS</v>
    <v>1.01E-2</v>
    <v>31.74</v>
    <v>ETF</v>
    <v>45824.843750265623</v>
    <v>891</v>
    <v>31.65</v>
    <v>113234046.78</v>
    <v>Alexis Practical Tact</v>
    <v>31.74</v>
    <v>31.49</v>
    <v>31.65</v>
    <v>31.65</v>
    <v>LEXI</v>
    <v>Alexis Practical Tact (XNAS:LEXI)</v>
    <v>1495</v>
    <v>9184</v>
  </rv>
  <rv s="2">
    <v>892</v>
  </rv>
  <rv s="16">
    <v>en-US</v>
    <v>cfwx52</v>
    <v>268435456</v>
    <v>1</v>
    <v>Powered by Refinitiv</v>
    <v>36</v>
    <v>YieldMax Nasq 100 0E CCS (XNAS:QDTY)</v>
    <v>24</v>
    <v>37</v>
    <v>Finance</v>
    <v>25</v>
    <v>52.55</v>
    <v>36.759599999999999</v>
    <v>0.42</v>
    <v>9.5350000000000001E-3</v>
    <v>9.8640000000000012E-3</v>
    <v>0.41</v>
    <v>USD</v>
    <v>Nasdaq Stock Market</v>
    <v>XNAS</v>
    <v>1.01E-2</v>
    <v>43.364800000000002</v>
    <v>ETF</v>
    <v>45824.92591334453</v>
    <v>42.895000000000003</v>
    <v>7354426.5999999996</v>
    <v>YieldMax Nasq 100 0E CCS</v>
    <v>43.236199999999997</v>
    <v>42.58</v>
    <v>43</v>
    <v>43.41</v>
    <v>QDTY</v>
    <v>YieldMax Nasq 100 0E CCS (XNAS:QDTY)</v>
    <v>9533</v>
    <v>8608</v>
  </rv>
  <rv s="2">
    <v>894</v>
  </rv>
  <rv s="18">
    <v>en-US</v>
    <v>cesdpr</v>
    <v>268435456</v>
    <v>1</v>
    <v>Powered by Refinitiv</v>
    <v>40</v>
    <v>FT:WCM Dev Wrld Eq (ARCX:WCME)</v>
    <v>24</v>
    <v>39</v>
    <v>Finance</v>
    <v>25</v>
    <v>15.63</v>
    <v>12.08</v>
    <v>1.0304</v>
    <v>0.18940000000000001</v>
    <v>2.5840000000000004E-3</v>
    <v>1.2418999999999999E-2</v>
    <v>3.9899999999999998E-2</v>
    <v>USD</v>
    <v>NYSE Arca</v>
    <v>ARCX</v>
    <v>1.01E-2</v>
    <v>15.47</v>
    <v>ETF</v>
    <v>45824.840277789066</v>
    <v>15.38</v>
    <v>5773935.2000000002</v>
    <v>FT:WCM Dev Wrld Eq</v>
    <v>15.46</v>
    <v>15.2506</v>
    <v>15.44</v>
    <v>15.479900000000001</v>
    <v>WCME</v>
    <v>FT:WCM Dev Wrld Eq (ARCX:WCME)</v>
    <v>2552</v>
    <v>10002</v>
  </rv>
  <rv s="2">
    <v>896</v>
  </rv>
  <rv s="3">
    <v>https://www.bing.com/financeapi/forcetrigger?t=a243yc&amp;q=ARCX%3aTECS&amp;form=skydnc</v>
    <v>Learn more on Bing</v>
  </rv>
  <rv s="17">
    <v>en-US</v>
    <v>a243yc</v>
    <v>268435456</v>
    <v>1</v>
    <v>Powered by Refinitiv</v>
    <v>38</v>
    <v>Direxion:Tech Bear 3X (ARCX:TECS)</v>
    <v>34</v>
    <v>39</v>
    <v>Finance</v>
    <v>25</v>
    <v>101.82</v>
    <v>30.22</v>
    <v>-3.3450000000000002</v>
    <v>-1.55</v>
    <v>6.8920000000000006E-3</v>
    <v>-4.8406999999999999E-2</v>
    <v>0.21</v>
    <v>USD</v>
    <v>NYSE Arca</v>
    <v>ARCX</v>
    <v>0.01</v>
    <v>31.41</v>
    <v>ETF</v>
    <v>45824.921737777346</v>
    <v>898</v>
    <v>30.22</v>
    <v>82937845.129999995</v>
    <v>Direxion:Tech Bear 3X</v>
    <v>31.41</v>
    <v>32.020000000000003</v>
    <v>30.47</v>
    <v>30.68</v>
    <v>TECS</v>
    <v>Direxion:Tech Bear 3X (ARCX:TECS)</v>
    <v>855885</v>
    <v>914997</v>
  </rv>
  <rv s="2">
    <v>899</v>
  </rv>
  <rv s="3">
    <v>https://www.bing.com/financeapi/forcetrigger?t=a24pww&amp;q=ARCX%3aTYO&amp;form=skydnc</v>
    <v>Learn more on Bing</v>
  </rv>
  <rv s="17">
    <v>en-US</v>
    <v>a24pww</v>
    <v>268435456</v>
    <v>1</v>
    <v>Powered by Refinitiv</v>
    <v>38</v>
    <v>Direxion:7-10Y Trs Br 3X (ARCX:TYO)</v>
    <v>34</v>
    <v>39</v>
    <v>Finance</v>
    <v>25</v>
    <v>15.63</v>
    <v>12.1884</v>
    <v>-3.6009000000000002</v>
    <v>0.12379999999999999</v>
    <v>-6.2060000000000001E-4</v>
    <v>8.8079999999999999E-3</v>
    <v>-8.8000000000000005E-3</v>
    <v>USD</v>
    <v>NYSE Arca</v>
    <v>ARCX</v>
    <v>0.01</v>
    <v>14.18</v>
    <v>ETF</v>
    <v>45824.842202753905</v>
    <v>901</v>
    <v>14.029500000000001</v>
    <v>11193167.439999999</v>
    <v>Direxion:7-10Y Trs Br 3X</v>
    <v>14.16</v>
    <v>14.055</v>
    <v>14.178800000000001</v>
    <v>14.17</v>
    <v>TYO</v>
    <v>Direxion:7-10Y Trs Br 3X (ARCX:TYO)</v>
    <v>9394</v>
    <v>20497</v>
  </rv>
  <rv s="2">
    <v>902</v>
  </rv>
  <rv s="16">
    <v>en-US</v>
    <v>ce14r7</v>
    <v>268435456</v>
    <v>1</v>
    <v>Powered by Refinitiv</v>
    <v>36</v>
    <v>YieldMax SC Op In Str (ARCX:FIAT)</v>
    <v>24</v>
    <v>37</v>
    <v>Finance</v>
    <v>35</v>
    <v>23.17</v>
    <v>4.8499999999999996</v>
    <v>-0.36499999999999999</v>
    <v>1.9530000000000002E-2</v>
    <v>-6.9524000000000002E-2</v>
    <v>9.5500000000000002E-2</v>
    <v>USD</v>
    <v>NYSE Arca</v>
    <v>ARCX</v>
    <v>0.01</v>
    <v>5.1901000000000002</v>
    <v>ETF</v>
    <v>45824.940272233594</v>
    <v>4.8499999999999996</v>
    <v>49798358.32</v>
    <v>YieldMax SC Op In Str</v>
    <v>5.19</v>
    <v>5.25</v>
    <v>4.8849999999999998</v>
    <v>4.9855</v>
    <v>FIAT</v>
    <v>YieldMax SC Op In Str (ARCX:FIAT)</v>
    <v>825830</v>
    <v>748462</v>
  </rv>
  <rv s="2">
    <v>904</v>
  </rv>
  <rv s="16">
    <v>en-US</v>
    <v>c7329c</v>
    <v>268435456</v>
    <v>1</v>
    <v>Powered by Refinitiv</v>
    <v>36</v>
    <v>Direxion:AAPL Bear 1X (XNAS:AAPD)</v>
    <v>24</v>
    <v>37</v>
    <v>Finance</v>
    <v>25</v>
    <v>21.96</v>
    <v>14.7</v>
    <v>-0.18</v>
    <v>1.098E-3</v>
    <v>-9.783E-3</v>
    <v>0.02</v>
    <v>USD</v>
    <v>Nasdaq Stock Market</v>
    <v>XNAS</v>
    <v>0.01</v>
    <v>18.38</v>
    <v>ETF</v>
    <v>45824.919080995314</v>
    <v>18.2</v>
    <v>41329903.25</v>
    <v>Direxion:AAPL Bear 1X</v>
    <v>18.34</v>
    <v>18.399999999999999</v>
    <v>18.22</v>
    <v>18.239999999999998</v>
    <v>AAPD</v>
    <v>Direxion:AAPL Bear 1X (XNAS:AAPD)</v>
    <v>1334379</v>
    <v>995836</v>
  </rv>
  <rv s="2">
    <v>906</v>
  </rv>
  <rv s="16">
    <v>en-US</v>
    <v>c859ur</v>
    <v>268435456</v>
    <v>1</v>
    <v>Powered by Refinitiv</v>
    <v>36</v>
    <v>YieldMax Invtn Opt In St (ARCX:OARK)</v>
    <v>24</v>
    <v>37</v>
    <v>Finance</v>
    <v>25</v>
    <v>11.35</v>
    <v>6.34</v>
    <v>0.21</v>
    <v>1.2121E-2</v>
    <v>2.6119E-2</v>
    <v>0.1</v>
    <v>USD</v>
    <v>NYSE Arca</v>
    <v>ARCX</v>
    <v>0.01</v>
    <v>8.27</v>
    <v>ETF</v>
    <v>45824.892802568749</v>
    <v>8.1300000000000008</v>
    <v>63086001.5</v>
    <v>YieldMax Invtn Opt In St</v>
    <v>8.1300000000000008</v>
    <v>8.0399999999999991</v>
    <v>8.25</v>
    <v>8.35</v>
    <v>OARK</v>
    <v>YieldMax Invtn Opt In St (ARCX:OARK)</v>
    <v>125492</v>
    <v>88939</v>
  </rv>
  <rv s="2">
    <v>908</v>
  </rv>
  <rv s="16">
    <v>en-US</v>
    <v>cab1xm</v>
    <v>268435456</v>
    <v>1</v>
    <v>Powered by Refinitiv</v>
    <v>36</v>
    <v>Simplify:Multi-QIS Alt (ARCX:QIS)</v>
    <v>24</v>
    <v>37</v>
    <v>Finance</v>
    <v>25</v>
    <v>25.975000000000001</v>
    <v>18.84</v>
    <v>3.56E-2</v>
    <v>0</v>
    <v>1.6300000000000002E-3</v>
    <v>0</v>
    <v>USD</v>
    <v>NYSE Arca</v>
    <v>ARCX</v>
    <v>0.01</v>
    <v>21.878799999999998</v>
    <v>ETF</v>
    <v>45824.84027780078</v>
    <v>21.75</v>
    <v>96866041.010000005</v>
    <v>Simplify:Multi-QIS Alt</v>
    <v>21.75</v>
    <v>21.8432</v>
    <v>21.878799999999998</v>
    <v>21.878799999999998</v>
    <v>QIS</v>
    <v>Simplify:Multi-QIS Alt (ARCX:QIS)</v>
    <v>888</v>
    <v>7580</v>
  </rv>
  <rv s="2">
    <v>910</v>
  </rv>
  <rv s="16">
    <v>en-US</v>
    <v>cddz8m</v>
    <v>268435456</v>
    <v>1</v>
    <v>Powered by Refinitiv</v>
    <v>36</v>
    <v>Direxion:META Bear 1X (XNAS:METD)</v>
    <v>24</v>
    <v>37</v>
    <v>Finance</v>
    <v>25</v>
    <v>26.62</v>
    <v>15.380800000000001</v>
    <v>-0.46</v>
    <v>-4.5219999999999997E-5</v>
    <v>-2.8858000000000002E-2</v>
    <v>-6.9999999999999999E-4</v>
    <v>USD</v>
    <v>Nasdaq Stock Market</v>
    <v>XNAS</v>
    <v>0.01</v>
    <v>15.68</v>
    <v>ETF</v>
    <v>45824.920830207811</v>
    <v>15.39</v>
    <v>6310248.5199999996</v>
    <v>Direxion:META Bear 1X</v>
    <v>15.56</v>
    <v>15.94</v>
    <v>15.48</v>
    <v>15.4793</v>
    <v>METD</v>
    <v>Direxion:META Bear 1X (XNAS:METD)</v>
    <v>104760</v>
    <v>148527</v>
  </rv>
  <rv s="2">
    <v>912</v>
  </rv>
  <rv s="16">
    <v>en-US</v>
    <v>cfgksm</v>
    <v>268435456</v>
    <v>1</v>
    <v>Powered by Refinitiv</v>
    <v>36</v>
    <v>Frontier Asset Abs Ret (ARCX:FARX)</v>
    <v>24</v>
    <v>37</v>
    <v>Finance</v>
    <v>25</v>
    <v>26.02</v>
    <v>24.299900000000001</v>
    <v>3.2599999999999997E-2</v>
    <v>-9.1679999999999995E-4</v>
    <v>1.2790000000000002E-3</v>
    <v>-2.3400000000000001E-2</v>
    <v>USD</v>
    <v>NYSE Arca</v>
    <v>ARCX</v>
    <v>0.01</v>
    <v>25.56</v>
    <v>ETF</v>
    <v>45824.840277789066</v>
    <v>25.5</v>
    <v>11061096.619999999</v>
    <v>Frontier Asset Abs Ret</v>
    <v>25.5</v>
    <v>25.4908</v>
    <v>25.523399999999999</v>
    <v>25.5</v>
    <v>FARX</v>
    <v>Frontier Asset Abs Ret (ARCX:FARX)</v>
    <v>765</v>
    <v>1852</v>
  </rv>
  <rv s="2">
    <v>914</v>
  </rv>
  <rv s="16">
    <v>en-US</v>
    <v>c9jem7</v>
    <v>268435456</v>
    <v>1</v>
    <v>Powered by Refinitiv</v>
    <v>36</v>
    <v>Beacon Tactical Risk (ARCX:BTR)</v>
    <v>24</v>
    <v>37</v>
    <v>Finance</v>
    <v>25</v>
    <v>28.0303</v>
    <v>23.16</v>
    <v>0.16339999999999999</v>
    <v>-9.4420000000000007E-4</v>
    <v>6.9979999999999999E-3</v>
    <v>-2.2200000000000001E-2</v>
    <v>USD</v>
    <v>NYSE Arca</v>
    <v>ARCX</v>
    <v>0.01</v>
    <v>23.5122</v>
    <v>ETF</v>
    <v>45824.84027780078</v>
    <v>23.5122</v>
    <v>25857704.289999999</v>
    <v>Beacon Tactical Risk</v>
    <v>23.5122</v>
    <v>23.348800000000001</v>
    <v>23.5122</v>
    <v>23.49</v>
    <v>BTR</v>
    <v>Beacon Tactical Risk (ARCX:BTR)</v>
    <v>6</v>
    <v>349</v>
  </rv>
  <rv s="2">
    <v>916</v>
  </rv>
  <rv s="16">
    <v>en-US</v>
    <v>cefwmw</v>
    <v>268435456</v>
    <v>1</v>
    <v>Powered by Refinitiv</v>
    <v>36</v>
    <v>Return Stckd Bds &amp; FY (BATS:RSBY)</v>
    <v>24</v>
    <v>37</v>
    <v>Finance</v>
    <v>17</v>
    <v>20.83</v>
    <v>15.08</v>
    <v>-0.1193</v>
    <v>0</v>
    <v>-7.4560000000000008E-3</v>
    <v>0</v>
    <v>USD</v>
    <v>CBOE BZX Exchange</v>
    <v>BATS</v>
    <v>0.01</v>
    <v>15.98</v>
    <v>ETF</v>
    <v>45824.840336284375</v>
    <v>15.85</v>
    <v>97119687.739999995</v>
    <v>Return Stckd Bds &amp; FY</v>
    <v>15.85</v>
    <v>15.999499999999999</v>
    <v>15.8802</v>
    <v>15.8802</v>
    <v>RSBY</v>
    <v>Return Stckd Bds &amp; FY (BATS:RSBY)</v>
    <v>9337</v>
    <v>5797</v>
  </rv>
  <rv s="2">
    <v>918</v>
  </rv>
  <rv s="16">
    <v>en-US</v>
    <v>c9jejc</v>
    <v>268435456</v>
    <v>1</v>
    <v>Powered by Refinitiv</v>
    <v>36</v>
    <v>Beacon Selective Risk (ARCX:BSR)</v>
    <v>24</v>
    <v>37</v>
    <v>Finance</v>
    <v>25</v>
    <v>35</v>
    <v>27.017600000000002</v>
    <v>0.17119999999999999</v>
    <v>1.4729999999999999E-3</v>
    <v>6.1739999999999998E-3</v>
    <v>4.1099999999999998E-2</v>
    <v>USD</v>
    <v>NYSE Arca</v>
    <v>ARCX</v>
    <v>0.01</v>
    <v>27.901</v>
    <v>ETF</v>
    <v>45824.840277812502</v>
    <v>27.901</v>
    <v>29727412.07</v>
    <v>Beacon Selective Risk</v>
    <v>27.901</v>
    <v>27.729800000000001</v>
    <v>27.901</v>
    <v>27.9421</v>
    <v>BSR</v>
    <v>Beacon Selective Risk (ARCX:BSR)</v>
    <v>31</v>
    <v>918</v>
  </rv>
  <rv s="2">
    <v>920</v>
  </rv>
  <rv s="16">
    <v>en-US</v>
    <v>ccoekr</v>
    <v>268435456</v>
    <v>1</v>
    <v>Powered by Refinitiv</v>
    <v>36</v>
    <v>Polen Capital China Gro (ARCX:PCCE)</v>
    <v>24</v>
    <v>37</v>
    <v>Finance</v>
    <v>25</v>
    <v>14.05</v>
    <v>9.3545999999999996</v>
    <v>0.1585</v>
    <v>3.2490000000000002E-3</v>
    <v>1.2563999999999999E-2</v>
    <v>4.1500000000000002E-2</v>
    <v>USD</v>
    <v>NYSE Arca</v>
    <v>ARCX</v>
    <v>0.01</v>
    <v>12.7735</v>
    <v>ETF</v>
    <v>45824.840277812502</v>
    <v>12.7735</v>
    <v>1545727.19</v>
    <v>Polen Capital China Gro</v>
    <v>12.7735</v>
    <v>12.615</v>
    <v>12.7735</v>
    <v>12.815</v>
    <v>PCCE</v>
    <v>Polen Capital China Gro (ARCX:PCCE)</v>
    <v>2</v>
    <v>483</v>
  </rv>
  <rv s="2">
    <v>922</v>
  </rv>
  <rv s="16">
    <v>en-US</v>
    <v>cd3adm</v>
    <v>268435456</v>
    <v>1</v>
    <v>Powered by Refinitiv</v>
    <v>36</v>
    <v>PeakShares Sctr Rotation (XNAS:PSTR)</v>
    <v>24</v>
    <v>37</v>
    <v>Finance</v>
    <v>25</v>
    <v>30.33</v>
    <v>23.410299999999999</v>
    <v>0.12889999999999999</v>
    <v>1.3940000000000001E-3</v>
    <v>4.6779999999999999E-3</v>
    <v>3.8600000000000002E-2</v>
    <v>USD</v>
    <v>Nasdaq Stock Market</v>
    <v>XNAS</v>
    <v>0.01</v>
    <v>27.76</v>
    <v>ETF</v>
    <v>45824.843750092186</v>
    <v>27.6861</v>
    <v>27912633.559999999</v>
    <v>PeakShares Sctr Rotation</v>
    <v>27.76</v>
    <v>27.557200000000002</v>
    <v>27.6861</v>
    <v>27.724699999999999</v>
    <v>PSTR</v>
    <v>PeakShares Sctr Rotation (XNAS:PSTR)</v>
    <v>2211</v>
    <v>6254</v>
  </rv>
  <rv s="2">
    <v>924</v>
  </rv>
  <rv s="16">
    <v>en-US</v>
    <v>caunsm</v>
    <v>268435456</v>
    <v>1</v>
    <v>Powered by Refinitiv</v>
    <v>36</v>
    <v>Defiance Nasdaq 100 EO0I (XNAS:QQQY)</v>
    <v>24</v>
    <v>37</v>
    <v>Finance</v>
    <v>35</v>
    <v>45.27</v>
    <v>22.7</v>
    <v>0.16</v>
    <v>1.1360000000000001E-3</v>
    <v>6.221E-3</v>
    <v>2.9399999999999999E-2</v>
    <v>USD</v>
    <v>Nasdaq Stock Market</v>
    <v>XNAS</v>
    <v>0.01</v>
    <v>25.907599999999999</v>
    <v>ETF</v>
    <v>45824.936259258597</v>
    <v>25.81</v>
    <v>153207731.63999999</v>
    <v>Defiance Nasdaq 100 EO0I</v>
    <v>25.81</v>
    <v>25.72</v>
    <v>25.88</v>
    <v>25.909400000000002</v>
    <v>QQQY</v>
    <v>Defiance Nasdaq 100 EO0I (XNAS:QQQY)</v>
    <v>72604</v>
    <v>111676</v>
  </rv>
  <rv s="2">
    <v>926</v>
  </rv>
  <rv s="16">
    <v>en-US</v>
    <v>cev1dm</v>
    <v>268435456</v>
    <v>1</v>
    <v>Powered by Refinitiv</v>
    <v>36</v>
    <v>STKd 100% Btc &amp; 100% Gld (XNAS:BTGD)</v>
    <v>24</v>
    <v>37</v>
    <v>Finance</v>
    <v>25</v>
    <v>37.92</v>
    <v>19.8</v>
    <v>0.73</v>
    <v>-9.6439999999999998E-3</v>
    <v>1.9945000000000001E-2</v>
    <v>-0.36</v>
    <v>USD</v>
    <v>Nasdaq Stock Market</v>
    <v>XNAS</v>
    <v>0.01</v>
    <v>37.369999999999997</v>
    <v>ETF</v>
    <v>45824.877788483594</v>
    <v>36.72</v>
    <v>37582815.630000003</v>
    <v>STKd 100% Btc &amp; 100% Gld</v>
    <v>36.950000000000003</v>
    <v>36.6</v>
    <v>37.33</v>
    <v>36.97</v>
    <v>BTGD</v>
    <v>STKd 100% Btc &amp; 100% Gld (XNAS:BTGD)</v>
    <v>29816</v>
    <v>38954</v>
  </rv>
  <rv s="2">
    <v>928</v>
  </rv>
  <rv s="16">
    <v>en-US</v>
    <v>cbd6xm</v>
    <v>268435456</v>
    <v>1</v>
    <v>Powered by Refinitiv</v>
    <v>36</v>
    <v>Kurv YdPrSt Google GOOGL (BATS:GOOP)</v>
    <v>24</v>
    <v>37</v>
    <v>Finance</v>
    <v>17</v>
    <v>33.72</v>
    <v>21.540099999999999</v>
    <v>0.28570000000000001</v>
    <v>4.2108999999999994E-2</v>
    <v>1.115E-2</v>
    <v>1.091</v>
    <v>USD</v>
    <v>CBOE BZX Exchange</v>
    <v>BATS</v>
    <v>0.01</v>
    <v>25.908999999999999</v>
    <v>ETF</v>
    <v>45824.862219548435</v>
    <v>25.65</v>
    <v>7815998.8300000001</v>
    <v>Kurv YdPrSt Google GOOGL</v>
    <v>25.81</v>
    <v>25.6233</v>
    <v>25.908999999999999</v>
    <v>27</v>
    <v>GOOP</v>
    <v>Kurv YdPrSt Google GOOGL (BATS:GOOP)</v>
    <v>7804</v>
    <v>6000</v>
  </rv>
  <rv s="2">
    <v>930</v>
  </rv>
  <rv s="3">
    <v>https://www.bing.com/financeapi/forcetrigger?t=c2p1f2&amp;q=ARCX%3aZHDG&amp;form=skydnc</v>
    <v>Learn more on Bing</v>
  </rv>
  <rv s="17">
    <v>en-US</v>
    <v>c2p1f2</v>
    <v>268435456</v>
    <v>1</v>
    <v>Powered by Refinitiv</v>
    <v>38</v>
    <v>Tidal:ZEGA Buy and Hedge (ARCX:ZHDG)</v>
    <v>34</v>
    <v>39</v>
    <v>Finance</v>
    <v>25</v>
    <v>21.9</v>
    <v>18.39</v>
    <v>0.7651</v>
    <v>0.17269999999999999</v>
    <v>0</v>
    <v>8.3689999999999997E-3</v>
    <v>0</v>
    <v>USD</v>
    <v>NYSE Arca</v>
    <v>ARCX</v>
    <v>0.01</v>
    <v>20.807600000000001</v>
    <v>ETF</v>
    <v>45824.840277812502</v>
    <v>932</v>
    <v>20.807600000000001</v>
    <v>27552812.510000002</v>
    <v>Tidal:ZEGA Buy and Hedge</v>
    <v>20.807600000000001</v>
    <v>20.634899999999998</v>
    <v>20.807600000000001</v>
    <v>20.807600000000001</v>
    <v>ZHDG</v>
    <v>Tidal:ZEGA Buy and Hedge (ARCX:ZHDG)</v>
    <v>4</v>
    <v>5061</v>
  </rv>
  <rv s="2">
    <v>933</v>
  </rv>
  <rv s="16">
    <v>en-US</v>
    <v>c7sx52</v>
    <v>268435456</v>
    <v>1</v>
    <v>Powered by Refinitiv</v>
    <v>36</v>
    <v>Adaptiv Select (ARCX:ADPV)</v>
    <v>24</v>
    <v>37</v>
    <v>Finance</v>
    <v>25</v>
    <v>42.494999999999997</v>
    <v>27.58</v>
    <v>0.97</v>
    <v>0</v>
    <v>2.8338000000000002E-2</v>
    <v>0</v>
    <v>USD</v>
    <v>NYSE Arca</v>
    <v>ARCX</v>
    <v>0.01</v>
    <v>35.21</v>
    <v>ETF</v>
    <v>45824.840277812502</v>
    <v>34.998899999999999</v>
    <v>119961413.15000001</v>
    <v>Adaptiv Select</v>
    <v>34.998899999999999</v>
    <v>34.229999999999997</v>
    <v>35.200000000000003</v>
    <v>35.200000000000003</v>
    <v>ADPV</v>
    <v>Adaptiv Select (ARCX:ADPV)</v>
    <v>71631</v>
    <v>20547</v>
  </rv>
  <rv s="2">
    <v>935</v>
  </rv>
  <rv s="3">
    <v>https://www.bing.com/financeapi/forcetrigger?t=c382oc&amp;q=ARCX%3aFFND&amp;form=skydnc</v>
    <v>Learn more on Bing</v>
  </rv>
  <rv s="17">
    <v>en-US</v>
    <v>c382oc</v>
    <v>268435456</v>
    <v>1</v>
    <v>Powered by Refinitiv</v>
    <v>38</v>
    <v>One Globl (ARCX:FFND)</v>
    <v>34</v>
    <v>39</v>
    <v>Finance</v>
    <v>25</v>
    <v>27.25</v>
    <v>20.868300000000001</v>
    <v>1.0133000000000001</v>
    <v>0.36099999999999999</v>
    <v>0</v>
    <v>1.3587E-2</v>
    <v>0</v>
    <v>USD</v>
    <v>NYSE Arca</v>
    <v>ARCX</v>
    <v>0.01</v>
    <v>26.95</v>
    <v>ETF</v>
    <v>45824.84027780078</v>
    <v>937</v>
    <v>26.86</v>
    <v>71529021.370000005</v>
    <v>One Globl</v>
    <v>26.87</v>
    <v>26.57</v>
    <v>26.931000000000001</v>
    <v>26.931000000000001</v>
    <v>FFND</v>
    <v>One Globl (ARCX:FFND)</v>
    <v>4591</v>
    <v>8908</v>
  </rv>
  <rv s="2">
    <v>938</v>
  </rv>
  <rv s="16">
    <v>en-US</v>
    <v>cghvqh</v>
    <v>268435456</v>
    <v>1</v>
    <v>Powered by Refinitiv</v>
    <v>36</v>
    <v>Tidal:Unlmtd HFGM Gl Mcr (ARCX:HFGM)</v>
    <v>24</v>
    <v>37</v>
    <v>Finance</v>
    <v>25</v>
    <v>27.524999999999999</v>
    <v>25.15</v>
    <v>4.6199999999999998E-2</v>
    <v>-4.1570000000000001E-3</v>
    <v>1.7299999999999998E-3</v>
    <v>-0.11119999999999999</v>
    <v>USD</v>
    <v>NYSE Arca</v>
    <v>ARCX</v>
    <v>0.01</v>
    <v>26.751200000000001</v>
    <v>ETF</v>
    <v>45824.840277789066</v>
    <v>26.59</v>
    <v>10406620.689999999</v>
    <v>Tidal:Unlmtd HFGM Gl Mcr</v>
    <v>26.67</v>
    <v>26.704999999999998</v>
    <v>26.751200000000001</v>
    <v>26.64</v>
    <v>HFGM</v>
    <v>Tidal:Unlmtd HFGM Gl Mcr (ARCX:HFGM)</v>
    <v>4617</v>
    <v>18509</v>
  </rv>
  <rv s="2">
    <v>940</v>
  </rv>
  <rv s="16">
    <v>en-US</v>
    <v>cekzzr</v>
    <v>268435456</v>
    <v>1</v>
    <v>Powered by Refinitiv</v>
    <v>36</v>
    <v>Polen Cptl EM exChina Gr (ARCX:PCEM)</v>
    <v>24</v>
    <v>37</v>
    <v>Finance</v>
    <v>25</v>
    <v>10.8452</v>
    <v>8.5299999999999994</v>
    <v>0.11169999999999999</v>
    <v>8.6260000000000004E-4</v>
    <v>1.0701E-2</v>
    <v>9.1000000000000004E-3</v>
    <v>USD</v>
    <v>NYSE Arca</v>
    <v>ARCX</v>
    <v>0.01</v>
    <v>10.5501</v>
    <v>ETF</v>
    <v>45824.840277789066</v>
    <v>10.5501</v>
    <v>2676665.7799999998</v>
    <v>Polen Cptl EM exChina Gr</v>
    <v>10.5501</v>
    <v>10.4384</v>
    <v>10.5501</v>
    <v>10.559200000000001</v>
    <v>PCEM</v>
    <v>Polen Cptl EM exChina Gr (ARCX:PCEM)</v>
    <v>10</v>
    <v>882</v>
  </rv>
  <rv s="2">
    <v>942</v>
  </rv>
  <rv s="16">
    <v>en-US</v>
    <v>ce7nhw</v>
    <v>268435456</v>
    <v>1</v>
    <v>Powered by Refinitiv</v>
    <v>36</v>
    <v>KraneShs:AI and Tchnlgy (XNAS:AGIX)</v>
    <v>24</v>
    <v>37</v>
    <v>Finance</v>
    <v>25</v>
    <v>31.65</v>
    <v>20.815000000000001</v>
    <v>0.53</v>
    <v>0</v>
    <v>1.7655000000000001E-2</v>
    <v>0</v>
    <v>USD</v>
    <v>Nasdaq Stock Market</v>
    <v>XNAS</v>
    <v>0.01</v>
    <v>30.58</v>
    <v>ETF</v>
    <v>45824.843750265623</v>
    <v>30.334299999999999</v>
    <v>24626373.07</v>
    <v>KraneShs:AI and Tchnlgy</v>
    <v>30.39</v>
    <v>30.02</v>
    <v>30.55</v>
    <v>30.55</v>
    <v>AGIX</v>
    <v>KraneShs:AI and Tchnlgy (XNAS:AGIX)</v>
    <v>16815</v>
    <v>13273</v>
  </rv>
  <rv s="2">
    <v>944</v>
  </rv>
  <rv s="16">
    <v>en-US</v>
    <v>c7gxur</v>
    <v>268435456</v>
    <v>1</v>
    <v>Powered by Refinitiv</v>
    <v>36</v>
    <v>AXS Green Alpha (ARCX:NXTE)</v>
    <v>24</v>
    <v>37</v>
    <v>Finance</v>
    <v>25</v>
    <v>35.659100000000002</v>
    <v>25.45</v>
    <v>0.50239999999999996</v>
    <v>0</v>
    <v>1.5220000000000001E-2</v>
    <v>0</v>
    <v>USD</v>
    <v>NYSE Arca</v>
    <v>ARCX</v>
    <v>0.01</v>
    <v>33.6</v>
    <v>ETF</v>
    <v>45824.84027780078</v>
    <v>33.511200000000002</v>
    <v>42786277.950000003</v>
    <v>AXS Green Alpha</v>
    <v>33.6</v>
    <v>33.008800000000001</v>
    <v>33.511200000000002</v>
    <v>33.511200000000002</v>
    <v>NXTE</v>
    <v>AXS Green Alpha (ARCX:NXTE)</v>
    <v>268</v>
    <v>2271</v>
  </rv>
  <rv s="2">
    <v>946</v>
  </rv>
  <rv s="16">
    <v>en-US</v>
    <v>ce7hur</v>
    <v>268435456</v>
    <v>1</v>
    <v>Powered by Refinitiv</v>
    <v>36</v>
    <v>Direxion:Dly Cr In Bl 2X (ARCX:LMBO)</v>
    <v>24</v>
    <v>37</v>
    <v>Finance</v>
    <v>25</v>
    <v>33.86</v>
    <v>10.41</v>
    <v>1.4136</v>
    <v>0</v>
    <v>7.2122000000000006E-2</v>
    <v>0</v>
    <v>USD</v>
    <v>NYSE Arca</v>
    <v>ARCX</v>
    <v>0.01</v>
    <v>21.178999999999998</v>
    <v>ETF</v>
    <v>45824.840277789066</v>
    <v>20.2529</v>
    <v>3269473.4</v>
    <v>Direxion:Dly Cr In Bl 2X</v>
    <v>20.260000000000002</v>
    <v>19.600000000000001</v>
    <v>21.0136</v>
    <v>21.0136</v>
    <v>LMBO</v>
    <v>Direxion:Dly Cr In Bl 2X (ARCX:LMBO)</v>
    <v>2084</v>
    <v>5884</v>
  </rv>
  <rv s="2">
    <v>948</v>
  </rv>
  <rv s="3">
    <v>https://www.bing.com/financeapi/forcetrigger?t=a24t1h&amp;q=ARCX%3aUCO&amp;form=skydnc</v>
    <v>Learn more on Bing</v>
  </rv>
  <rv s="17">
    <v>en-US</v>
    <v>a24t1h</v>
    <v>268435456</v>
    <v>1</v>
    <v>Powered by Refinitiv</v>
    <v>38</v>
    <v>ProShs II:Ult Blm CrO (ARCX:UCO)</v>
    <v>34</v>
    <v>39</v>
    <v>Finance</v>
    <v>35</v>
    <v>35.71</v>
    <v>17.780100000000001</v>
    <v>1.796</v>
    <v>-0.33</v>
    <v>3.8349999999999999E-3</v>
    <v>-1.2634000000000001E-2</v>
    <v>9.8900000000000002E-2</v>
    <v>USD</v>
    <v>NYSE Arca</v>
    <v>ARCX</v>
    <v>9.8999999999999991E-3</v>
    <v>26.1</v>
    <v>ETF</v>
    <v>45824.94117267344</v>
    <v>950</v>
    <v>24.33</v>
    <v>377028263.94</v>
    <v>ProShs II:Ult Blm CrO</v>
    <v>25.85</v>
    <v>26.12</v>
    <v>25.79</v>
    <v>25.8889</v>
    <v>UCO</v>
    <v>ProShs II:Ult Blm CrO (ARCX:UCO)</v>
    <v>10013138</v>
    <v>2576955</v>
  </rv>
  <rv s="2">
    <v>951</v>
  </rv>
  <rv s="3">
    <v>https://www.bing.com/financeapi/forcetrigger?t=a24q6h&amp;q=ARCX%3aTZA&amp;form=skydnc</v>
    <v>Learn more on Bing</v>
  </rv>
  <rv s="17">
    <v>en-US</v>
    <v>a24q6h</v>
    <v>268435456</v>
    <v>1</v>
    <v>Powered by Refinitiv</v>
    <v>38</v>
    <v>Direxion:Sm Cap Bear 3X (ARCX:TZA)</v>
    <v>34</v>
    <v>39</v>
    <v>Finance</v>
    <v>35</v>
    <v>25.7</v>
    <v>9.66</v>
    <v>-3.0144000000000002</v>
    <v>-0.45</v>
    <v>5.496E-3</v>
    <v>-3.3987999999999997E-2</v>
    <v>7.0300000000000001E-2</v>
    <v>USD</v>
    <v>NYSE Arca</v>
    <v>ARCX</v>
    <v>9.8999999999999991E-3</v>
    <v>13</v>
    <v>ETF</v>
    <v>45824.93968646953</v>
    <v>953</v>
    <v>12.57</v>
    <v>281297885.08999997</v>
    <v>Direxion:Sm Cap Bear 3X</v>
    <v>12.86</v>
    <v>13.24</v>
    <v>12.79</v>
    <v>12.860300000000001</v>
    <v>TZA</v>
    <v>Direxion:Sm Cap Bear 3X (ARCX:TZA)</v>
    <v>16437985</v>
    <v>17095964</v>
  </rv>
  <rv s="2">
    <v>954</v>
  </rv>
  <rv s="16">
    <v>en-US</v>
    <v>cd64ec</v>
    <v>268435456</v>
    <v>1</v>
    <v>Powered by Refinitiv</v>
    <v>36</v>
    <v>Defiance Oil Enh Op Inc (XNAS:USOY)</v>
    <v>24</v>
    <v>37</v>
    <v>Finance</v>
    <v>35</v>
    <v>19.88</v>
    <v>9.5399999999999991</v>
    <v>-0.04</v>
    <v>6.9579999999999998E-3</v>
    <v>-3.96E-3</v>
    <v>7.0000000000000007E-2</v>
    <v>USD</v>
    <v>Nasdaq Stock Market</v>
    <v>XNAS</v>
    <v>9.8999999999999991E-3</v>
    <v>10.15</v>
    <v>ETF</v>
    <v>45824.934262950781</v>
    <v>9.93</v>
    <v>35048553.469999999</v>
    <v>Defiance Oil Enh Op Inc</v>
    <v>10.08</v>
    <v>10.1</v>
    <v>10.06</v>
    <v>10.130000000000001</v>
    <v>USOY</v>
    <v>Defiance Oil Enh Op Inc (XNAS:USOY)</v>
    <v>111276</v>
    <v>75250</v>
  </rv>
  <rv s="2">
    <v>956</v>
  </rv>
  <rv s="16">
    <v>en-US</v>
    <v>ce8mp2</v>
    <v>268435456</v>
    <v>1</v>
    <v>Powered by Refinitiv</v>
    <v>36</v>
    <v>YieldMax Short NVDA OIS (ARCX:DIPS)</v>
    <v>24</v>
    <v>37</v>
    <v>Finance</v>
    <v>25</v>
    <v>24.261900000000001</v>
    <v>8.31</v>
    <v>-0.09</v>
    <v>1.6588000000000002E-2</v>
    <v>-1.0551E-2</v>
    <v>0.14000000000000001</v>
    <v>USD</v>
    <v>NYSE Arca</v>
    <v>ARCX</v>
    <v>9.8999999999999991E-3</v>
    <v>8.4598999999999993</v>
    <v>ETF</v>
    <v>45824.924349710156</v>
    <v>8.35</v>
    <v>12067453.189999999</v>
    <v>YieldMax Short NVDA OIS</v>
    <v>8.42</v>
    <v>8.5299999999999994</v>
    <v>8.44</v>
    <v>8.58</v>
    <v>DIPS</v>
    <v>YieldMax Short NVDA OIS (ARCX:DIPS)</v>
    <v>172903</v>
    <v>73945</v>
  </rv>
  <rv s="2">
    <v>958</v>
  </rv>
  <rv s="16">
    <v>en-US</v>
    <v>cbc1xm</v>
    <v>268435456</v>
    <v>1</v>
    <v>Powered by Refinitiv</v>
    <v>36</v>
    <v>Kurv YdPrSt Tesla TSLA (BATS:TSLP)</v>
    <v>24</v>
    <v>37</v>
    <v>Finance</v>
    <v>17</v>
    <v>34.289499999999997</v>
    <v>15.36</v>
    <v>0.17</v>
    <v>1.6787E-2</v>
    <v>8.2210000000000009E-3</v>
    <v>0.35</v>
    <v>USD</v>
    <v>CBOE BZX Exchange</v>
    <v>BATS</v>
    <v>9.8999999999999991E-3</v>
    <v>21.06</v>
    <v>ETF</v>
    <v>45824.920889120316</v>
    <v>20.75</v>
    <v>22263315.859999999</v>
    <v>Kurv YdPrSt Tesla TSLA</v>
    <v>20.93</v>
    <v>20.68</v>
    <v>20.85</v>
    <v>21.2</v>
    <v>TSLP</v>
    <v>Kurv YdPrSt Tesla TSLA (BATS:TSLP)</v>
    <v>26757</v>
    <v>34768</v>
  </rv>
  <rv s="2">
    <v>960</v>
  </rv>
  <rv s="16">
    <v>en-US</v>
    <v>cfaz52</v>
    <v>268435456</v>
    <v>1</v>
    <v>Powered by Refinitiv</v>
    <v>36</v>
    <v>YieldMax Target 12 SOI (ARCX:SOXY)</v>
    <v>24</v>
    <v>37</v>
    <v>Finance</v>
    <v>25</v>
    <v>53.81</v>
    <v>35.020000000000003</v>
    <v>1.1077999999999999</v>
    <v>6.8899999999999994E-3</v>
    <v>2.2665000000000001E-2</v>
    <v>0.34439999999999998</v>
    <v>USD</v>
    <v>NYSE Arca</v>
    <v>ARCX</v>
    <v>9.8999999999999991E-3</v>
    <v>50.14</v>
    <v>ETF</v>
    <v>45824.901630173437</v>
    <v>49.21</v>
    <v>5820533.6299999999</v>
    <v>YieldMax Target 12 SOI</v>
    <v>49.21</v>
    <v>48.877800000000001</v>
    <v>49.985599999999998</v>
    <v>50.33</v>
    <v>SOXY</v>
    <v>YieldMax Target 12 SOI (ARCX:SOXY)</v>
    <v>2506</v>
    <v>2392</v>
  </rv>
  <rv s="2">
    <v>962</v>
  </rv>
  <rv s="16">
    <v>en-US</v>
    <v>cef6a2</v>
    <v>268435456</v>
    <v>1</v>
    <v>Powered by Refinitiv</v>
    <v>36</v>
    <v>YieldMax Short N100 OIS (XNAS:YQQQ)</v>
    <v>24</v>
    <v>37</v>
    <v>Finance</v>
    <v>25</v>
    <v>20.55</v>
    <v>14.44</v>
    <v>-0.09</v>
    <v>6.8590000000000003E-4</v>
    <v>-6.1350000000000007E-3</v>
    <v>0.01</v>
    <v>USD</v>
    <v>Nasdaq Stock Market</v>
    <v>XNAS</v>
    <v>9.8999999999999991E-3</v>
    <v>14.639799999999999</v>
    <v>ETF</v>
    <v>45824.909210832811</v>
    <v>14.51</v>
    <v>11662080.02</v>
    <v>YieldMax Short N100 OIS</v>
    <v>14.564299999999999</v>
    <v>14.67</v>
    <v>14.58</v>
    <v>14.59</v>
    <v>YQQQ</v>
    <v>YieldMax Short N100 OIS (XNAS:YQQQ)</v>
    <v>23425</v>
    <v>26013</v>
  </rv>
  <rv s="2">
    <v>964</v>
  </rv>
  <rv s="16">
    <v>en-US</v>
    <v>c7ap3m</v>
    <v>268435456</v>
    <v>1</v>
    <v>Powered by Refinitiv</v>
    <v>36</v>
    <v>Direxion:GOOGL Bull 2X (XNAS:GGLL)</v>
    <v>24</v>
    <v>37</v>
    <v>Finance</v>
    <v>25</v>
    <v>53.715000000000003</v>
    <v>23.6</v>
    <v>0.83</v>
    <v>-8.7250000000000001E-3</v>
    <v>2.3919000000000003E-2</v>
    <v>-0.31</v>
    <v>USD</v>
    <v>Nasdaq Stock Market</v>
    <v>XNAS</v>
    <v>9.8999999999999991E-3</v>
    <v>35.58</v>
    <v>ETF</v>
    <v>45824.93135476797</v>
    <v>34.69</v>
    <v>333499203.79000002</v>
    <v>Direxion:GOOGL Bull 2X</v>
    <v>34.79</v>
    <v>34.700000000000003</v>
    <v>35.53</v>
    <v>35.22</v>
    <v>GGLL</v>
    <v>Direxion:GOOGL Bull 2X (XNAS:GGLL)</v>
    <v>1365726</v>
    <v>2872230</v>
  </rv>
  <rv s="2">
    <v>966</v>
  </rv>
  <rv s="16">
    <v>en-US</v>
    <v>cayynm</v>
    <v>268435456</v>
    <v>1</v>
    <v>Powered by Refinitiv</v>
    <v>36</v>
    <v>Brookstone Active (BATS:BAMA)</v>
    <v>24</v>
    <v>37</v>
    <v>Finance</v>
    <v>17</v>
    <v>31.5701</v>
    <v>27.34</v>
    <v>0.17879999999999999</v>
    <v>0</v>
    <v>5.7580000000000001E-3</v>
    <v>0</v>
    <v>USD</v>
    <v>CBOE BZX Exchange</v>
    <v>BATS</v>
    <v>9.8999999999999991E-3</v>
    <v>31.3</v>
    <v>ETF</v>
    <v>45824.840286064064</v>
    <v>31.23</v>
    <v>41567772.359999999</v>
    <v>Brookstone Active</v>
    <v>31.27</v>
    <v>31.051200000000001</v>
    <v>31.23</v>
    <v>31.23</v>
    <v>BAMA</v>
    <v>Brookstone Active (BATS:BAMA)</v>
    <v>3671</v>
    <v>3762</v>
  </rv>
  <rv s="2">
    <v>968</v>
  </rv>
  <rv s="16">
    <v>en-US</v>
    <v>ces9vh</v>
    <v>268435456</v>
    <v>1</v>
    <v>Powered by Refinitiv</v>
    <v>36</v>
    <v>Direxion:Dly NFLX Br 1X (XNAS:NFXS)</v>
    <v>24</v>
    <v>37</v>
    <v>Finance</v>
    <v>35</v>
    <v>26.1</v>
    <v>13.34</v>
    <v>-0.13</v>
    <v>-1.4449999999999999E-3</v>
    <v>-9.3530000000000002E-3</v>
    <v>-1.9900000000000001E-2</v>
    <v>USD</v>
    <v>Nasdaq Stock Market</v>
    <v>XNAS</v>
    <v>9.8999999999999991E-3</v>
    <v>13.87</v>
    <v>ETF</v>
    <v>45824.937518553124</v>
    <v>13.76</v>
    <v>19173717.510000002</v>
    <v>Direxion:Dly NFLX Br 1X</v>
    <v>13.84</v>
    <v>13.9</v>
    <v>13.77</v>
    <v>13.7501</v>
    <v>NFXS</v>
    <v>Direxion:Dly NFLX Br 1X (XNAS:NFXS)</v>
    <v>96262</v>
    <v>264478</v>
  </rv>
  <rv s="2">
    <v>970</v>
  </rv>
  <rv s="16">
    <v>en-US</v>
    <v>canzhw</v>
    <v>268435456</v>
    <v>1</v>
    <v>Powered by Refinitiv</v>
    <v>36</v>
    <v>Madison:Covered Call (ARCX:CVRD)</v>
    <v>24</v>
    <v>37</v>
    <v>Finance</v>
    <v>25</v>
    <v>19.875599999999999</v>
    <v>15.6076</v>
    <v>0.17499999999999999</v>
    <v>0</v>
    <v>9.4249999999999994E-3</v>
    <v>0</v>
    <v>USD</v>
    <v>NYSE Arca</v>
    <v>ARCX</v>
    <v>9.8999999999999991E-3</v>
    <v>18.741800000000001</v>
    <v>ETF</v>
    <v>45824.840277789066</v>
    <v>18.741800000000001</v>
    <v>42567140.270000003</v>
    <v>Madison:Covered Call</v>
    <v>18.741800000000001</v>
    <v>18.566800000000001</v>
    <v>18.741800000000001</v>
    <v>18.741800000000001</v>
    <v>CVRD</v>
    <v>Madison:Covered Call (ARCX:CVRD)</v>
    <v>67</v>
    <v>6341</v>
  </rv>
  <rv s="2">
    <v>972</v>
  </rv>
  <rv s="3">
    <v>https://www.bing.com/financeapi/forcetrigger?t=c3h5yc&amp;q=ARCX%3aPSIL&amp;form=skydnc</v>
    <v>Learn more on Bing</v>
  </rv>
  <rv s="17">
    <v>en-US</v>
    <v>c3h5yc</v>
    <v>268435456</v>
    <v>1</v>
    <v>Powered by Refinitiv</v>
    <v>38</v>
    <v>AdvsrShs Psychedelics (ARCX:PSIL)</v>
    <v>34</v>
    <v>39</v>
    <v>Finance</v>
    <v>25</v>
    <v>15.94</v>
    <v>7.14</v>
    <v>0.69189999999999996</v>
    <v>0.41020000000000001</v>
    <v>-8.3879999999999996E-3</v>
    <v>2.9468000000000001E-2</v>
    <v>-0.1202</v>
    <v>USD</v>
    <v>NYSE Arca</v>
    <v>ARCX</v>
    <v>9.8999999999999991E-3</v>
    <v>14.52</v>
    <v>ETF</v>
    <v>45824.883810705469</v>
    <v>974</v>
    <v>14.2707</v>
    <v>9915694.7899999991</v>
    <v>AdvsrShs Psychedelics</v>
    <v>14.52</v>
    <v>13.92</v>
    <v>14.3302</v>
    <v>14.21</v>
    <v>PSIL</v>
    <v>AdvsrShs Psychedelics (ARCX:PSIL)</v>
    <v>6690</v>
    <v>9094</v>
  </rv>
  <rv s="2">
    <v>975</v>
  </rv>
  <rv s="16">
    <v>en-US</v>
    <v>cbd74c</v>
    <v>268435456</v>
    <v>1</v>
    <v>Powered by Refinitiv</v>
    <v>36</v>
    <v>Kurv YdPrSt Mcrsoft MSFT (BATS:MSFY)</v>
    <v>24</v>
    <v>37</v>
    <v>Finance</v>
    <v>17</v>
    <v>29.005099999999999</v>
    <v>20.36</v>
    <v>0.16170000000000001</v>
    <v>0</v>
    <v>6.2980000000000006E-3</v>
    <v>0</v>
    <v>USD</v>
    <v>CBOE BZX Exchange</v>
    <v>BATS</v>
    <v>9.8999999999999991E-3</v>
    <v>25.9</v>
    <v>ETF</v>
    <v>45824.840322349221</v>
    <v>25.76</v>
    <v>5320637.74</v>
    <v>Kurv YdPrSt Mcrsoft MSFT</v>
    <v>25.76</v>
    <v>25.673500000000001</v>
    <v>25.8352</v>
    <v>25.8352</v>
    <v>MSFY</v>
    <v>Kurv YdPrSt Mcrsoft MSFT (BATS:MSFY)</v>
    <v>1072</v>
    <v>3620</v>
  </rv>
  <rv s="2">
    <v>977</v>
  </rv>
  <rv s="16">
    <v>en-US</v>
    <v>cfpagh</v>
    <v>268435456</v>
    <v>1</v>
    <v>Powered by Refinitiv</v>
    <v>36</v>
    <v>YieldMax AI&amp;Tc Pr OI (ARCX:GPTY)</v>
    <v>24</v>
    <v>37</v>
    <v>Finance</v>
    <v>35</v>
    <v>50.43</v>
    <v>32.92</v>
    <v>0.96060000000000001</v>
    <v>2.7736E-2</v>
    <v>2.1067999999999996E-2</v>
    <v>1.29</v>
    <v>USD</v>
    <v>NYSE Arca</v>
    <v>ARCX</v>
    <v>9.8999999999999991E-3</v>
    <v>46.63</v>
    <v>ETF</v>
    <v>45824.933633935158</v>
    <v>45.948999999999998</v>
    <v>22077869.350000001</v>
    <v>YieldMax AI&amp;Tc Pr OI</v>
    <v>46</v>
    <v>45.5944</v>
    <v>46.555</v>
    <v>47.8</v>
    <v>GPTY</v>
    <v>YieldMax AI&amp;Tc Pr OI (ARCX:GPTY)</v>
    <v>19877</v>
    <v>20674</v>
  </rv>
  <rv s="2">
    <v>979</v>
  </rv>
  <rv s="3">
    <v>https://www.bing.com/financeapi/forcetrigger?t=c459ur&amp;q=BATS%3aMSMR&amp;form=skydnc</v>
    <v>Learn more on Bing</v>
  </rv>
  <rv s="17">
    <v>en-US</v>
    <v>c459ur</v>
    <v>268435456</v>
    <v>1</v>
    <v>Powered by Refinitiv</v>
    <v>38</v>
    <v>M Sheffield Managed Risk (BATS:MSMR)</v>
    <v>34</v>
    <v>39</v>
    <v>Finance</v>
    <v>17</v>
    <v>31.96</v>
    <v>27.790299999999998</v>
    <v>0.2868</v>
    <v>0.14729999999999999</v>
    <v>0</v>
    <v>4.8209999999999998E-3</v>
    <v>0</v>
    <v>USD</v>
    <v>CBOE BZX Exchange</v>
    <v>BATS</v>
    <v>9.8999999999999991E-3</v>
    <v>30.76</v>
    <v>ETF</v>
    <v>45824.840322349221</v>
    <v>981</v>
    <v>30.57</v>
    <v>126829449.97</v>
    <v>M Sheffield Managed Risk</v>
    <v>30.57</v>
    <v>30.553899999999999</v>
    <v>30.7012</v>
    <v>30.7012</v>
    <v>MSMR</v>
    <v>M Sheffield Managed Risk (BATS:MSMR)</v>
    <v>5646</v>
    <v>21755</v>
  </rv>
  <rv s="2">
    <v>982</v>
  </rv>
  <rv s="3">
    <v>https://www.bing.com/financeapi/forcetrigger?t=bwkwr7&amp;q=ARCX%3aLSAT&amp;form=skydnc</v>
    <v>Learn more on Bing</v>
  </rv>
  <rv s="17">
    <v>en-US</v>
    <v>bwkwr7</v>
    <v>268435456</v>
    <v>1</v>
    <v>Powered by Refinitiv</v>
    <v>38</v>
    <v>LeaderShs AlpFtr Tct Foc (ARCX:LSAT)</v>
    <v>34</v>
    <v>39</v>
    <v>Finance</v>
    <v>25</v>
    <v>43.875</v>
    <v>34.81</v>
    <v>0.68810000000000004</v>
    <v>0.2329</v>
    <v>0</v>
    <v>5.9489999999999994E-3</v>
    <v>0</v>
    <v>USD</v>
    <v>NYSE Arca</v>
    <v>ARCX</v>
    <v>9.8999999999999991E-3</v>
    <v>39.409999999999997</v>
    <v>ETF</v>
    <v>45824.84027780078</v>
    <v>984</v>
    <v>38.61</v>
    <v>100042825.98</v>
    <v>LeaderShs AlpFtr Tct Foc</v>
    <v>38.61</v>
    <v>39.147100000000002</v>
    <v>39.380000000000003</v>
    <v>39.380000000000003</v>
    <v>LSAT</v>
    <v>LeaderShs AlpFtr Tct Foc (ARCX:LSAT)</v>
    <v>5199</v>
    <v>8315</v>
  </rv>
  <rv s="2">
    <v>985</v>
  </rv>
  <rv s="16">
    <v>en-US</v>
    <v>c7aolh</v>
    <v>268435456</v>
    <v>1</v>
    <v>Powered by Refinitiv</v>
    <v>36</v>
    <v>Direxion:AMZN Bull 2X (XNAS:AMZU)</v>
    <v>24</v>
    <v>37</v>
    <v>Finance</v>
    <v>35</v>
    <v>50.61</v>
    <v>21.28</v>
    <v>1.29</v>
    <v>-2.7720000000000002E-3</v>
    <v>3.7089999999999998E-2</v>
    <v>-0.1</v>
    <v>USD</v>
    <v>Nasdaq Stock Market</v>
    <v>XNAS</v>
    <v>9.8999999999999991E-3</v>
    <v>36.36</v>
    <v>ETF</v>
    <v>45824.939233587502</v>
    <v>34.6</v>
    <v>228607899.96000001</v>
    <v>Direxion:AMZN Bull 2X</v>
    <v>34.81</v>
    <v>34.78</v>
    <v>36.07</v>
    <v>35.97</v>
    <v>AMZU</v>
    <v>Direxion:AMZN Bull 2X (XNAS:AMZU)</v>
    <v>1062324</v>
    <v>1311352</v>
  </rv>
  <rv s="2">
    <v>987</v>
  </rv>
  <rv s="16">
    <v>en-US</v>
    <v>ce2zyc</v>
    <v>268435456</v>
    <v>1</v>
    <v>Powered by Refinitiv</v>
    <v>36</v>
    <v>Ocean Park Dvrsfd Inc (ARCX:DUKZ)</v>
    <v>24</v>
    <v>37</v>
    <v>Finance</v>
    <v>25</v>
    <v>26.15</v>
    <v>24.09</v>
    <v>7.4300000000000005E-2</v>
    <v>0</v>
    <v>3.0230000000000001E-3</v>
    <v>0</v>
    <v>USD</v>
    <v>NYSE Arca</v>
    <v>ARCX</v>
    <v>9.8999999999999991E-3</v>
    <v>24.68</v>
    <v>ETF</v>
    <v>45824.840277812502</v>
    <v>24.65</v>
    <v>11551993.949999999</v>
    <v>Ocean Park Dvrsfd Inc</v>
    <v>24.68</v>
    <v>24.575700000000001</v>
    <v>24.65</v>
    <v>24.65</v>
    <v>DUKZ</v>
    <v>Ocean Park Dvrsfd Inc (ARCX:DUKZ)</v>
    <v>1258</v>
    <v>12459</v>
  </rv>
  <rv s="2">
    <v>989</v>
  </rv>
  <rv s="3">
    <v>https://www.bing.com/financeapi/forcetrigger?t=a25qr7&amp;q=ARCX%3aWBIY&amp;form=skydnc</v>
    <v>Learn more on Bing</v>
  </rv>
  <rv s="17">
    <v>en-US</v>
    <v>a25qr7</v>
    <v>268435456</v>
    <v>1</v>
    <v>Powered by Refinitiv</v>
    <v>38</v>
    <v>WBI Power Factor Hi Div (ARCX:WBIY)</v>
    <v>34</v>
    <v>39</v>
    <v>Finance</v>
    <v>25</v>
    <v>32.93</v>
    <v>25.37</v>
    <v>1.2248000000000001</v>
    <v>0.25109999999999999</v>
    <v>0</v>
    <v>8.4309999999999993E-3</v>
    <v>0</v>
    <v>USD</v>
    <v>NYSE Arca</v>
    <v>ARCX</v>
    <v>9.8999999999999991E-3</v>
    <v>30.05</v>
    <v>ETF</v>
    <v>45824.840277812502</v>
    <v>991</v>
    <v>29.890599999999999</v>
    <v>54423804.909999996</v>
    <v>WBI Power Factor Hi Div</v>
    <v>29.94</v>
    <v>29.784300000000002</v>
    <v>30.035399999999999</v>
    <v>30.035399999999999</v>
    <v>WBIY</v>
    <v>WBI Power Factor Hi Div (ARCX:WBIY)</v>
    <v>2317</v>
    <v>9051</v>
  </rv>
  <rv s="2">
    <v>992</v>
  </rv>
  <rv s="16">
    <v>en-US</v>
    <v>ccizfr</v>
    <v>268435456</v>
    <v>1</v>
    <v>Powered by Refinitiv</v>
    <v>36</v>
    <v>RBB:SGI Enhanced Gl Inc (XNAS:GINX)</v>
    <v>24</v>
    <v>37</v>
    <v>Finance</v>
    <v>25</v>
    <v>28.19</v>
    <v>23.934899999999999</v>
    <v>0.13239999999999999</v>
    <v>0</v>
    <v>4.7429999999999998E-3</v>
    <v>0</v>
    <v>USD</v>
    <v>Nasdaq Stock Market</v>
    <v>XNAS</v>
    <v>9.8999999999999991E-3</v>
    <v>28.15</v>
    <v>ETF</v>
    <v>45824.843750207816</v>
    <v>28</v>
    <v>79407259.180000007</v>
    <v>RBB:SGI Enhanced Gl Inc</v>
    <v>28.13</v>
    <v>27.912299999999998</v>
    <v>28.044699999999999</v>
    <v>28.044699999999999</v>
    <v>GINX</v>
    <v>RBB:SGI Enhanced Gl Inc (XNAS:GINX)</v>
    <v>2513</v>
    <v>5088</v>
  </rv>
  <rv s="2">
    <v>994</v>
  </rv>
  <rv s="18">
    <v>en-US</v>
    <v>c8a1sm</v>
    <v>268435456</v>
    <v>1</v>
    <v>Powered by Refinitiv</v>
    <v>40</v>
    <v>Kovitz Core Equity (ARCX:EQTY)</v>
    <v>24</v>
    <v>39</v>
    <v>Finance</v>
    <v>25</v>
    <v>25.33</v>
    <v>20.395</v>
    <v>0.996</v>
    <v>0.28999999999999998</v>
    <v>0</v>
    <v>1.2013000000000001E-2</v>
    <v>0</v>
    <v>USD</v>
    <v>NYSE Arca</v>
    <v>ARCX</v>
    <v>9.8999999999999991E-3</v>
    <v>24.49</v>
    <v>ETF</v>
    <v>45824.840277789066</v>
    <v>24.43</v>
    <v>1185743072.1099999</v>
    <v>Kovitz Core Equity</v>
    <v>24.49</v>
    <v>24.14</v>
    <v>24.43</v>
    <v>24.43</v>
    <v>EQTY</v>
    <v>Kovitz Core Equity (ARCX:EQTY)</v>
    <v>11183</v>
    <v>40374</v>
  </rv>
  <rv s="2">
    <v>996</v>
  </rv>
  <rv s="16">
    <v>en-US</v>
    <v>ccgom7</v>
    <v>268435456</v>
    <v>1</v>
    <v>Powered by Refinitiv</v>
    <v>36</v>
    <v>YieldMax MSTR Opt In Str (ARCX:MSTY)</v>
    <v>24</v>
    <v>37</v>
    <v>Finance</v>
    <v>35</v>
    <v>46.499899999999997</v>
    <v>17.100000000000001</v>
    <v>-1.4999999999999999E-2</v>
    <v>1.8929999999999999E-3</v>
    <v>-7.092E-4</v>
    <v>0.04</v>
    <v>USD</v>
    <v>NYSE Arca</v>
    <v>ARCX</v>
    <v>9.8999999999999991E-3</v>
    <v>21.357700000000001</v>
    <v>ETF</v>
    <v>45824.941248437499</v>
    <v>20.934999999999999</v>
    <v>4098147415.6799998</v>
    <v>YieldMax MSTR Opt In Str</v>
    <v>21.32</v>
    <v>21.15</v>
    <v>21.135000000000002</v>
    <v>21.17</v>
    <v>MSTY</v>
    <v>YieldMax MSTR Opt In Str (ARCX:MSTY)</v>
    <v>8389921</v>
    <v>11723652</v>
  </rv>
  <rv s="2">
    <v>998</v>
  </rv>
  <rv s="16">
    <v>en-US</v>
    <v>cbc1ur</v>
    <v>268435456</v>
    <v>1</v>
    <v>Powered by Refinitiv</v>
    <v>36</v>
    <v>Kurv YdPrSt Netflix NFLX (BATS:NFLP)</v>
    <v>24</v>
    <v>37</v>
    <v>Finance</v>
    <v>17</v>
    <v>41.18</v>
    <v>28</v>
    <v>0.3594</v>
    <v>0</v>
    <v>8.9759999999999996E-3</v>
    <v>0</v>
    <v>USD</v>
    <v>CBOE BZX Exchange</v>
    <v>BATS</v>
    <v>9.8999999999999991E-3</v>
    <v>40.3994</v>
    <v>ETF</v>
    <v>45824.84032553203</v>
    <v>40.049999999999997</v>
    <v>12327294.51</v>
    <v>Kurv YdPrSt Netflix NFLX</v>
    <v>40.21</v>
    <v>40.04</v>
    <v>40.3994</v>
    <v>40.3994</v>
    <v>NFLP</v>
    <v>Kurv YdPrSt Netflix NFLX (BATS:NFLP)</v>
    <v>4510</v>
    <v>6048</v>
  </rv>
  <rv s="2">
    <v>1000</v>
  </rv>
  <rv s="16">
    <v>en-US</v>
    <v>ceq69c</v>
    <v>268435456</v>
    <v>1</v>
    <v>Powered by Refinitiv</v>
    <v>36</v>
    <v>SWP Growth &amp; Income (XNAS:SWP)</v>
    <v>24</v>
    <v>37</v>
    <v>Finance</v>
    <v>25</v>
    <v>26.72</v>
    <v>21.53</v>
    <v>0.2</v>
    <v>0</v>
    <v>7.8829999999999994E-3</v>
    <v>0</v>
    <v>USD</v>
    <v>Nasdaq Stock Market</v>
    <v>XNAS</v>
    <v>9.8999999999999991E-3</v>
    <v>25.6</v>
    <v>ETF</v>
    <v>45824.843750253909</v>
    <v>25.25</v>
    <v>87643405.420000002</v>
    <v>SWP Growth &amp; Income</v>
    <v>25.25</v>
    <v>25.37</v>
    <v>25.57</v>
    <v>25.57</v>
    <v>SWP</v>
    <v>SWP Growth &amp; Income (XNAS:SWP)</v>
    <v>3720</v>
    <v>12154</v>
  </rv>
  <rv s="2">
    <v>1002</v>
  </rv>
  <rv s="3">
    <v>https://www.bing.com/financeapi/forcetrigger?t=c1ug8m&amp;q=ARCX%3aEATZ&amp;form=skydnc</v>
    <v>Learn more on Bing</v>
  </rv>
  <rv s="17">
    <v>en-US</v>
    <v>c1ug8m</v>
    <v>268435456</v>
    <v>1</v>
    <v>Powered by Refinitiv</v>
    <v>38</v>
    <v>AdvsrShs Restaurant (ARCX:EATZ)</v>
    <v>34</v>
    <v>39</v>
    <v>Finance</v>
    <v>25</v>
    <v>30.65</v>
    <v>22.8</v>
    <v>1.1716</v>
    <v>0.5867</v>
    <v>0</v>
    <v>2.0093E-2</v>
    <v>0</v>
    <v>USD</v>
    <v>NYSE Arca</v>
    <v>ARCX</v>
    <v>9.8999999999999991E-3</v>
    <v>29.7852</v>
    <v>ETF</v>
    <v>45824.84027780078</v>
    <v>1004</v>
    <v>29.7852</v>
    <v>3518666.88</v>
    <v>AdvsrShs Restaurant</v>
    <v>29.7852</v>
    <v>29.198499999999999</v>
    <v>29.7852</v>
    <v>29.7852</v>
    <v>EATZ</v>
    <v>AdvsrShs Restaurant (ARCX:EATZ)</v>
    <v>508</v>
    <v>1809</v>
  </rv>
  <rv s="2">
    <v>1005</v>
  </rv>
  <rv s="16">
    <v>en-US</v>
    <v>cbc1m7</v>
    <v>268435456</v>
    <v>1</v>
    <v>Powered by Refinitiv</v>
    <v>36</v>
    <v>Kurv Yld Prm St Apl AAPL (BATS:AAPY)</v>
    <v>24</v>
    <v>37</v>
    <v>Finance</v>
    <v>17</v>
    <v>29.29</v>
    <v>18.84</v>
    <v>0.1787</v>
    <v>9.5860000000000008E-3</v>
    <v>8.5830000000000004E-3</v>
    <v>0.20130000000000001</v>
    <v>USD</v>
    <v>CBOE BZX Exchange</v>
    <v>BATS</v>
    <v>9.8999999999999991E-3</v>
    <v>21.05</v>
    <v>ETF</v>
    <v>45824.896620115622</v>
    <v>20.88</v>
    <v>3809868.65</v>
    <v>Kurv Yld Prm St Apl AAPL</v>
    <v>20.97</v>
    <v>20.82</v>
    <v>20.998699999999999</v>
    <v>21.2</v>
    <v>AAPY</v>
    <v>Kurv Yld Prm St Apl AAPL (BATS:AAPY)</v>
    <v>7058</v>
    <v>3619</v>
  </rv>
  <rv s="2">
    <v>1007</v>
  </rv>
  <rv s="16">
    <v>en-US</v>
    <v>cefwpr</v>
    <v>268435456</v>
    <v>1</v>
    <v>Powered by Refinitiv</v>
    <v>36</v>
    <v>YieldMax TSM OIS (ARCX:TSMY)</v>
    <v>24</v>
    <v>37</v>
    <v>Finance</v>
    <v>25</v>
    <v>22.31</v>
    <v>12.1</v>
    <v>0.25</v>
    <v>3.8140000000000001E-3</v>
    <v>1.6150000000000001E-2</v>
    <v>0.06</v>
    <v>USD</v>
    <v>NYSE Arca</v>
    <v>ARCX</v>
    <v>9.8999999999999991E-3</v>
    <v>15.85</v>
    <v>ETF</v>
    <v>45824.929516793753</v>
    <v>15.56</v>
    <v>47764325.979999997</v>
    <v>YieldMax TSM OIS</v>
    <v>15.56</v>
    <v>15.48</v>
    <v>15.73</v>
    <v>15.79</v>
    <v>TSMY</v>
    <v>YieldMax TSM OIS (ARCX:TSMY)</v>
    <v>65652</v>
    <v>78662</v>
  </rv>
  <rv s="2">
    <v>1009</v>
  </rv>
  <rv s="16">
    <v>en-US</v>
    <v>cf83z2</v>
    <v>268435456</v>
    <v>1</v>
    <v>Powered by Refinitiv</v>
    <v>36</v>
    <v>YieldMax Tgt 12 Bg 50 OI (ARCX:BIGY)</v>
    <v>24</v>
    <v>37</v>
    <v>Finance</v>
    <v>25</v>
    <v>51.93</v>
    <v>40</v>
    <v>0.50319999999999998</v>
    <v>5.1959999999999992E-3</v>
    <v>1.048E-2</v>
    <v>0.25209999999999999</v>
    <v>USD</v>
    <v>NYSE Arca</v>
    <v>ARCX</v>
    <v>9.8999999999999991E-3</v>
    <v>48.65</v>
    <v>ETF</v>
    <v>45824.853477892968</v>
    <v>48.5</v>
    <v>8351042.5099999998</v>
    <v>YieldMax Tgt 12 Bg 50 OI</v>
    <v>48.59</v>
    <v>48.014699999999998</v>
    <v>48.517899999999997</v>
    <v>48.77</v>
    <v>BIGY</v>
    <v>YieldMax Tgt 12 Bg 50 OI (ARCX:BIGY)</v>
    <v>6068</v>
    <v>2421</v>
  </rv>
  <rv s="2">
    <v>1011</v>
  </rv>
  <rv s="16">
    <v>en-US</v>
    <v>cbd6rw</v>
    <v>268435456</v>
    <v>1</v>
    <v>Powered by Refinitiv</v>
    <v>36</v>
    <v>Kurv YdPrSt Amazon AMZN (BATS:AMZP)</v>
    <v>24</v>
    <v>37</v>
    <v>Finance</v>
    <v>17</v>
    <v>34.479999999999997</v>
    <v>22.664999999999999</v>
    <v>0.49</v>
    <v>0</v>
    <v>1.7493999999999999E-2</v>
    <v>0</v>
    <v>USD</v>
    <v>CBOE BZX Exchange</v>
    <v>BATS</v>
    <v>9.8999999999999991E-3</v>
    <v>28.55</v>
    <v>ETF</v>
    <v>45824.918845763284</v>
    <v>27.95</v>
    <v>12663386.869999999</v>
    <v>Kurv YdPrSt Amazon AMZN</v>
    <v>28.02</v>
    <v>28.01</v>
    <v>28.5</v>
    <v>28.5</v>
    <v>AMZP</v>
    <v>Kurv YdPrSt Amazon AMZN (BATS:AMZP)</v>
    <v>16110</v>
    <v>11183</v>
  </rv>
  <rv s="2">
    <v>1013</v>
  </rv>
  <rv s="16">
    <v>en-US</v>
    <v>ce3pdm</v>
    <v>268435456</v>
    <v>1</v>
    <v>Powered by Refinitiv</v>
    <v>36</v>
    <v>Ocean Park International (XNAS:DUKX)</v>
    <v>24</v>
    <v>37</v>
    <v>Finance</v>
    <v>25</v>
    <v>26.64</v>
    <v>20.98</v>
    <v>0.18859999999999999</v>
    <v>0</v>
    <v>8.0249999999999991E-3</v>
    <v>0</v>
    <v>USD</v>
    <v>Nasdaq Stock Market</v>
    <v>XNAS</v>
    <v>9.8999999999999991E-3</v>
    <v>23.829499999999999</v>
    <v>ETF</v>
    <v>45824.843750034372</v>
    <v>23.6905</v>
    <v>2532108.39</v>
    <v>Ocean Park International</v>
    <v>23.829499999999999</v>
    <v>23.501899999999999</v>
    <v>23.6905</v>
    <v>23.6905</v>
    <v>DUKX</v>
    <v>Ocean Park International (XNAS:DUKX)</v>
    <v>213</v>
    <v>570</v>
  </rv>
  <rv s="2">
    <v>1015</v>
  </rv>
  <rv s="16">
    <v>en-US</v>
    <v>c7apf2</v>
    <v>268435456</v>
    <v>1</v>
    <v>Powered by Refinitiv</v>
    <v>36</v>
    <v>Direxion:MSFT Bull 2X (XNAS:MSFU)</v>
    <v>24</v>
    <v>37</v>
    <v>Finance</v>
    <v>35</v>
    <v>54.39</v>
    <v>25.06</v>
    <v>0.76</v>
    <v>-6.0049999999999999E-3</v>
    <v>1.6569E-2</v>
    <v>-0.28000000000000003</v>
    <v>USD</v>
    <v>Nasdaq Stock Market</v>
    <v>XNAS</v>
    <v>9.8999999999999991E-3</v>
    <v>46.96</v>
    <v>ETF</v>
    <v>45824.939101550779</v>
    <v>45.98</v>
    <v>132054306.23999999</v>
    <v>Direxion:MSFT Bull 2X</v>
    <v>45.98</v>
    <v>45.87</v>
    <v>46.63</v>
    <v>46.35</v>
    <v>MSFU</v>
    <v>Direxion:MSFT Bull 2X (XNAS:MSFU)</v>
    <v>208360</v>
    <v>398095</v>
  </rv>
  <rv s="2">
    <v>1017</v>
  </rv>
  <rv s="16">
    <v>en-US</v>
    <v>cfn2hw</v>
    <v>268435456</v>
    <v>1</v>
    <v>Powered by Refinitiv</v>
    <v>36</v>
    <v>YIELDMAX Cr In &amp; T P O I (ARCX:LFGY)</v>
    <v>24</v>
    <v>37</v>
    <v>Finance</v>
    <v>35</v>
    <v>55.11</v>
    <v>30.09</v>
    <v>0.78</v>
    <v>5.2990000000000008E-3</v>
    <v>2.0223000000000001E-2</v>
    <v>0.2082</v>
    <v>USD</v>
    <v>NYSE Arca</v>
    <v>ARCX</v>
    <v>9.8999999999999991E-3</v>
    <v>39.439</v>
    <v>ETF</v>
    <v>45824.933583726561</v>
    <v>38.700000000000003</v>
    <v>114273745.41</v>
    <v>YIELDMAX Cr In &amp; T P O I</v>
    <v>39.08</v>
    <v>38.57</v>
    <v>39.35</v>
    <v>39.498199999999997</v>
    <v>LFGY</v>
    <v>YIELDMAX Cr In &amp; T P O I (ARCX:LFGY)</v>
    <v>118934</v>
    <v>142451</v>
  </rv>
  <rv s="2">
    <v>1019</v>
  </rv>
  <rv s="3">
    <v>https://www.bing.com/financeapi/forcetrigger?t=axtyjc&amp;q=ARCX%3aVICE&amp;form=skydnc</v>
    <v>Learn more on Bing</v>
  </rv>
  <rv s="17">
    <v>en-US</v>
    <v>axtyjc</v>
    <v>268435456</v>
    <v>1</v>
    <v>Powered by Refinitiv</v>
    <v>38</v>
    <v>AdvsrShs Vice (ARCX:VICE)</v>
    <v>34</v>
    <v>39</v>
    <v>Finance</v>
    <v>25</v>
    <v>34.688600000000001</v>
    <v>28.08</v>
    <v>0.92769999999999997</v>
    <v>0.24440000000000001</v>
    <v>-3.0248000000000001E-2</v>
    <v>7.2919999999999999E-3</v>
    <v>-1.0212000000000001</v>
    <v>USD</v>
    <v>NYSE Arca</v>
    <v>ARCX</v>
    <v>9.8999999999999991E-3</v>
    <v>34.045000000000002</v>
    <v>ETF</v>
    <v>45824.841038784376</v>
    <v>1021</v>
    <v>33.659999999999997</v>
    <v>7165923.9500000002</v>
    <v>AdvsrShs Vice</v>
    <v>34.045000000000002</v>
    <v>33.516800000000003</v>
    <v>33.761200000000002</v>
    <v>32.74</v>
    <v>VICE</v>
    <v>AdvsrShs Vice (ARCX:VICE)</v>
    <v>724</v>
    <v>665</v>
  </rv>
  <rv s="2">
    <v>1022</v>
  </rv>
  <rv s="3">
    <v>https://www.bing.com/financeapi/forcetrigger?t=c1ug5r&amp;q=ARCX%3aBEDZ&amp;form=skydnc</v>
    <v>Learn more on Bing</v>
  </rv>
  <rv s="17">
    <v>en-US</v>
    <v>c1ug5r</v>
    <v>268435456</v>
    <v>1</v>
    <v>Powered by Refinitiv</v>
    <v>38</v>
    <v>AdvsrShs Hotel (ARCX:BEDZ)</v>
    <v>34</v>
    <v>39</v>
    <v>Finance</v>
    <v>25</v>
    <v>34.940100000000001</v>
    <v>24.59</v>
    <v>1.0951</v>
    <v>0.50629999999999997</v>
    <v>7.8640000000000003E-4</v>
    <v>1.7087000000000001E-2</v>
    <v>2.3699999999999999E-2</v>
    <v>USD</v>
    <v>NYSE Arca</v>
    <v>ARCX</v>
    <v>9.8999999999999991E-3</v>
    <v>30.183299999999999</v>
    <v>ETF</v>
    <v>45824.840277823438</v>
    <v>1024</v>
    <v>30.136299999999999</v>
    <v>2560261.33</v>
    <v>AdvsrShs Hotel</v>
    <v>30.183299999999999</v>
    <v>29.63</v>
    <v>30.136299999999999</v>
    <v>30.16</v>
    <v>BEDZ</v>
    <v>AdvsrShs Hotel (ARCX:BEDZ)</v>
    <v>714</v>
    <v>865</v>
  </rv>
  <rv s="2">
    <v>1025</v>
  </rv>
  <rv s="3">
    <v>https://www.bing.com/financeapi/forcetrigger?t=a1xmgh&amp;q=ARCX%3aMIDU&amp;form=skydnc</v>
    <v>Learn more on Bing</v>
  </rv>
  <rv s="17">
    <v>en-US</v>
    <v>a1xmgh</v>
    <v>268435456</v>
    <v>1</v>
    <v>Powered by Refinitiv</v>
    <v>38</v>
    <v>Direxion:MidCapBull 3X (ARCX:MIDU)</v>
    <v>34</v>
    <v>39</v>
    <v>Finance</v>
    <v>35</v>
    <v>70.239999999999995</v>
    <v>25.3</v>
    <v>3.0253000000000001</v>
    <v>1.23</v>
    <v>-4.6829999999999994E-4</v>
    <v>2.9725000000000001E-2</v>
    <v>-0.02</v>
    <v>USD</v>
    <v>NYSE Arca</v>
    <v>ARCX</v>
    <v>9.8999999999999991E-3</v>
    <v>43.35</v>
    <v>ETF</v>
    <v>45824.938804178128</v>
    <v>1027</v>
    <v>42.08</v>
    <v>76330995.939999998</v>
    <v>Direxion:MidCapBull 3X</v>
    <v>42.39</v>
    <v>41.38</v>
    <v>42.61</v>
    <v>42.69</v>
    <v>MIDU</v>
    <v>Direxion:MidCapBull 3X (ARCX:MIDU)</v>
    <v>24234</v>
    <v>55270</v>
  </rv>
  <rv s="2">
    <v>1028</v>
  </rv>
  <rv s="3">
    <v>https://www.bing.com/financeapi/forcetrigger?t=a1rac7&amp;q=ARCX%3aDRN&amp;form=skydnc</v>
    <v>Learn more on Bing</v>
  </rv>
  <rv s="17">
    <v>en-US</v>
    <v>a1rac7</v>
    <v>268435456</v>
    <v>1</v>
    <v>Powered by Refinitiv</v>
    <v>38</v>
    <v>Direxion:Real Est Bl 3X (ARCX:DRN)</v>
    <v>34</v>
    <v>39</v>
    <v>Finance</v>
    <v>25</v>
    <v>14.07</v>
    <v>6.31</v>
    <v>2.7942</v>
    <v>0.03</v>
    <v>5.1280000000000006E-3</v>
    <v>3.0859999999999998E-3</v>
    <v>0.05</v>
    <v>USD</v>
    <v>NYSE Arca</v>
    <v>ARCX</v>
    <v>9.8999999999999991E-3</v>
    <v>10.1</v>
    <v>ETF</v>
    <v>45824.862820682814</v>
    <v>1030</v>
    <v>9.66</v>
    <v>59648468.700000003</v>
    <v>Direxion:Real Est Bl 3X</v>
    <v>9.7799999999999994</v>
    <v>9.7200000000000006</v>
    <v>9.75</v>
    <v>9.8000000000000007</v>
    <v>DRN</v>
    <v>Direxion:Real Est Bl 3X (ARCX:DRN)</v>
    <v>310019</v>
    <v>506075</v>
  </rv>
  <rv s="2">
    <v>1031</v>
  </rv>
  <rv s="16">
    <v>en-US</v>
    <v>cel477</v>
    <v>268435456</v>
    <v>1</v>
    <v>Powered by Refinitiv</v>
    <v>36</v>
    <v>YieldMax SMCI OIS (ARCX:SMCY)</v>
    <v>24</v>
    <v>37</v>
    <v>Finance</v>
    <v>35</v>
    <v>59.2</v>
    <v>16.155000000000001</v>
    <v>0.68</v>
    <v>3.0859999999999998E-3</v>
    <v>3.6267000000000001E-2</v>
    <v>0.06</v>
    <v>USD</v>
    <v>NYSE Arca</v>
    <v>ARCX</v>
    <v>9.8999999999999991E-3</v>
    <v>19.689</v>
    <v>ETF</v>
    <v>45824.939331932816</v>
    <v>18.95</v>
    <v>162399640.27000001</v>
    <v>YieldMax SMCI OIS</v>
    <v>19</v>
    <v>18.75</v>
    <v>19.43</v>
    <v>19.5</v>
    <v>SMCY</v>
    <v>YieldMax SMCI OIS (ARCX:SMCY)</v>
    <v>333746</v>
    <v>475366</v>
  </rv>
  <rv s="2">
    <v>1033</v>
  </rv>
  <rv s="3">
    <v>https://www.bing.com/financeapi/forcetrigger?t=a1s6u2&amp;q=ARCX%3aERY&amp;form=skydnc</v>
    <v>Learn more on Bing</v>
  </rv>
  <rv s="17">
    <v>en-US</v>
    <v>a1s6u2</v>
    <v>268435456</v>
    <v>1</v>
    <v>Powered by Refinitiv</v>
    <v>38</v>
    <v>Direxion:EnergyBear 2X (ARCX:ERY)</v>
    <v>34</v>
    <v>39</v>
    <v>Finance</v>
    <v>35</v>
    <v>31.02</v>
    <v>19.64</v>
    <v>-2.1943999999999999</v>
    <v>0.17</v>
    <v>-5.0670000000000003E-3</v>
    <v>7.8919999999999997E-3</v>
    <v>-0.11</v>
    <v>USD</v>
    <v>NYSE Arca</v>
    <v>ARCX</v>
    <v>9.8999999999999991E-3</v>
    <v>22</v>
    <v>ETF</v>
    <v>45824.935365728903</v>
    <v>1035</v>
    <v>21.24</v>
    <v>19232047.140000001</v>
    <v>Direxion:EnergyBear 2X</v>
    <v>21.7</v>
    <v>21.54</v>
    <v>21.71</v>
    <v>21.6</v>
    <v>ERY</v>
    <v>Direxion:EnergyBear 2X (ARCX:ERY)</v>
    <v>526215</v>
    <v>256412</v>
  </rv>
  <rv s="2">
    <v>1036</v>
  </rv>
  <rv s="16">
    <v>en-US</v>
    <v>cfcyoc</v>
    <v>268435456</v>
    <v>1</v>
    <v>Powered by Refinitiv</v>
    <v>36</v>
    <v>YieldMax MARA Opt In Str (ARCX:MARO)</v>
    <v>24</v>
    <v>37</v>
    <v>Finance</v>
    <v>35</v>
    <v>53.06</v>
    <v>17.2896</v>
    <v>0.55000000000000004</v>
    <v>1.3816E-2</v>
    <v>2.4775000000000002E-2</v>
    <v>0.30990000000000001</v>
    <v>USD</v>
    <v>NYSE Arca</v>
    <v>ARCX</v>
    <v>9.8999999999999991E-3</v>
    <v>22.8</v>
    <v>ETF</v>
    <v>45824.94020991875</v>
    <v>22.27</v>
    <v>58127718.100000001</v>
    <v>YieldMax MARA Opt In Str</v>
    <v>22.69</v>
    <v>22.2</v>
    <v>22.75</v>
    <v>22.739899999999999</v>
    <v>MARO</v>
    <v>YieldMax MARA Opt In Str (ARCX:MARO)</v>
    <v>188929</v>
    <v>125283</v>
  </rv>
  <rv s="2">
    <v>1038</v>
  </rv>
  <rv s="16">
    <v>en-US</v>
    <v>cfrogh</v>
    <v>268435456</v>
    <v>1</v>
    <v>Powered by Refinitiv</v>
    <v>36</v>
    <v>YieldMax CVNA Op In Str (ARCX:CVNY)</v>
    <v>24</v>
    <v>37</v>
    <v>Finance</v>
    <v>35</v>
    <v>58.169899999999998</v>
    <v>24.83</v>
    <v>-0.74</v>
    <v>4.8533999999999994E-2</v>
    <v>-1.8276000000000001E-2</v>
    <v>1.92</v>
    <v>USD</v>
    <v>NYSE Arca</v>
    <v>ARCX</v>
    <v>9.8999999999999991E-3</v>
    <v>41.58</v>
    <v>ETF</v>
    <v>45824.93836405078</v>
    <v>38.86</v>
    <v>69196526.120000005</v>
    <v>YieldMax CVNA Op In Str</v>
    <v>41.58</v>
    <v>40.49</v>
    <v>39.75</v>
    <v>41.48</v>
    <v>CVNY</v>
    <v>YieldMax CVNA Op In Str (ARCX:CVNY)</v>
    <v>99687</v>
    <v>87334</v>
  </rv>
  <rv s="2">
    <v>1040</v>
  </rv>
  <rv s="16">
    <v>en-US</v>
    <v>cesa27</v>
    <v>268435456</v>
    <v>1</v>
    <v>Powered by Refinitiv</v>
    <v>36</v>
    <v>Direxion:Dly TSM Br 1X (XNAS:TSMZ)</v>
    <v>24</v>
    <v>37</v>
    <v>Finance</v>
    <v>25</v>
    <v>29.6</v>
    <v>17.87</v>
    <v>-0.38</v>
    <v>-1.165E-3</v>
    <v>-2.0652E-2</v>
    <v>-2.1000000000000001E-2</v>
    <v>USD</v>
    <v>Nasdaq Stock Market</v>
    <v>XNAS</v>
    <v>9.7999999999999997E-3</v>
    <v>18.21</v>
    <v>ETF</v>
    <v>45824.868142870313</v>
    <v>17.87</v>
    <v>2517565.77</v>
    <v>Direxion:Dly TSM Br 1X</v>
    <v>18.21</v>
    <v>18.399999999999999</v>
    <v>18.02</v>
    <v>17.998999999999999</v>
    <v>TSMZ</v>
    <v>Direxion:Dly TSM Br 1X (XNAS:TSMZ)</v>
    <v>5277</v>
    <v>6520</v>
  </rv>
  <rv s="2">
    <v>1042</v>
  </rv>
  <rv s="16">
    <v>en-US</v>
    <v>cesyjc</v>
    <v>268435456</v>
    <v>1</v>
    <v>Powered by Refinitiv</v>
    <v>36</v>
    <v>Direxion:Dly AVGO Br 1X (XNAS:AVS)</v>
    <v>24</v>
    <v>37</v>
    <v>Finance</v>
    <v>25</v>
    <v>29.055900000000001</v>
    <v>13.61</v>
    <v>-0.17</v>
    <v>4.1869999999999997E-3</v>
    <v>-1.1724000000000002E-2</v>
    <v>0.06</v>
    <v>USD</v>
    <v>Nasdaq Stock Market</v>
    <v>XNAS</v>
    <v>9.7999999999999997E-3</v>
    <v>14.4291</v>
    <v>ETF</v>
    <v>45824.869787245312</v>
    <v>14.14</v>
    <v>3736158.04</v>
    <v>Direxion:Dly AVGO Br 1X</v>
    <v>14.38</v>
    <v>14.5</v>
    <v>14.33</v>
    <v>14.39</v>
    <v>AVS</v>
    <v>Direxion:Dly AVGO Br 1X (XNAS:AVS)</v>
    <v>46829</v>
    <v>144827</v>
  </rv>
  <rv s="2">
    <v>1044</v>
  </rv>
  <rv s="16">
    <v>en-US</v>
    <v>cdh5lh</v>
    <v>268435456</v>
    <v>1</v>
    <v>Powered by Refinitiv</v>
    <v>36</v>
    <v>RBB:SGI En Nasdaq-100 (XNAS:QXQ)</v>
    <v>24</v>
    <v>37</v>
    <v>Finance</v>
    <v>25</v>
    <v>29.1</v>
    <v>20.190000000000001</v>
    <v>0.3725</v>
    <v>0</v>
    <v>1.3726E-2</v>
    <v>0</v>
    <v>USD</v>
    <v>Nasdaq Stock Market</v>
    <v>XNAS</v>
    <v>9.7999999999999997E-3</v>
    <v>27.6</v>
    <v>ETF</v>
    <v>45824.843750046093</v>
    <v>27.47</v>
    <v>31941716.710000001</v>
    <v>RBB:SGI En Nasdaq-100</v>
    <v>27.47</v>
    <v>27.138100000000001</v>
    <v>27.5106</v>
    <v>27.5106</v>
    <v>QXQ</v>
    <v>RBB:SGI En Nasdaq-100 (XNAS:QXQ)</v>
    <v>10754</v>
    <v>2836</v>
  </rv>
  <rv s="2">
    <v>1046</v>
  </rv>
  <rv s="20">
    <v>en-US</v>
    <v>ccbyk2</v>
    <v>268435456</v>
    <v>1</v>
    <v>Powered by Refinitiv</v>
    <v>44</v>
    <v>KraneShs:100% KWEB DOJ27 (ARCX:KPRO)</v>
    <v>24</v>
    <v>45</v>
    <v>Finance</v>
    <v>43</v>
    <v>28.418500000000002</v>
    <v>25.76</v>
    <v>0.11119999999999999</v>
    <v>3.9290000000000002E-3</v>
    <v>USD</v>
    <v>NYSE Arca</v>
    <v>ARCX</v>
    <v>9.7999999999999997E-3</v>
    <v>28.4146</v>
    <v>ETF</v>
    <v>45824.840277789066</v>
    <v>28.4146</v>
    <v>2792583.19</v>
    <v>KraneShs:100% KWEB DOJ27</v>
    <v>28.4146</v>
    <v>28.3034</v>
    <v>28.4146</v>
    <v>KPRO</v>
    <v>KraneShs:100% KWEB DOJ27 (ARCX:KPRO)</v>
    <v>0</v>
    <v>254</v>
  </rv>
  <rv s="2">
    <v>1048</v>
  </rv>
  <rv s="3">
    <v>https://www.bing.com/financeapi/forcetrigger?t=buy877&amp;q=BATS%3aMRSK&amp;form=skydnc</v>
    <v>Learn more on Bing</v>
  </rv>
  <rv s="17">
    <v>en-US</v>
    <v>buy877</v>
    <v>268435456</v>
    <v>1</v>
    <v>Powered by Refinitiv</v>
    <v>38</v>
    <v>Toews Agility Sh Mgd Rsk (ARCX:MRSK)</v>
    <v>34</v>
    <v>39</v>
    <v>Finance</v>
    <v>25</v>
    <v>34.549300000000002</v>
    <v>28.28</v>
    <v>0.63029999999999997</v>
    <v>0.22</v>
    <v>0</v>
    <v>6.7420000000000006E-3</v>
    <v>0</v>
    <v>USD</v>
    <v>NYSE Arca</v>
    <v>ARCX</v>
    <v>9.7999999999999997E-3</v>
    <v>32.958399999999997</v>
    <v>ETF</v>
    <v>45824.840277812502</v>
    <v>1050</v>
    <v>32.8401</v>
    <v>267947819.81999999</v>
    <v>Toews Agility Sh Mgd Rsk</v>
    <v>32.958399999999997</v>
    <v>32.630000000000003</v>
    <v>32.85</v>
    <v>32.85</v>
    <v>MRSK</v>
    <v>Toews Agility Sh Mgd Rsk (ARCX:MRSK)</v>
    <v>15578</v>
    <v>23575</v>
  </rv>
  <rv s="2">
    <v>1051</v>
  </rv>
  <rv s="3">
    <v>https://www.bing.com/financeapi/forcetrigger?t=a1n3vh&amp;q=ARCX%3aAGQ&amp;form=skydnc</v>
    <v>Learn more on Bing</v>
  </rv>
  <rv s="17">
    <v>en-US</v>
    <v>a1n3vh</v>
    <v>268435456</v>
    <v>1</v>
    <v>Powered by Refinitiv</v>
    <v>38</v>
    <v>ProShs II:Ult Silver (ARCX:AGQ)</v>
    <v>34</v>
    <v>39</v>
    <v>Finance</v>
    <v>35</v>
    <v>50.22</v>
    <v>30.26</v>
    <v>2.9449000000000001</v>
    <v>0.16500000000000001</v>
    <v>-3.9190000000000006E-3</v>
    <v>3.4139999999999999E-3</v>
    <v>-0.19</v>
    <v>USD</v>
    <v>NYSE Arca</v>
    <v>ARCX</v>
    <v>9.7999999999999997E-3</v>
    <v>48.95</v>
    <v>ETF</v>
    <v>45824.934690786722</v>
    <v>1053</v>
    <v>48.155000000000001</v>
    <v>599330120.62</v>
    <v>ProShs II:Ult Silver</v>
    <v>48.78</v>
    <v>48.33</v>
    <v>48.494999999999997</v>
    <v>48.29</v>
    <v>AGQ</v>
    <v>ProShs II:Ult Silver (ARCX:AGQ)</v>
    <v>904221</v>
    <v>1850010</v>
  </rv>
  <rv s="2">
    <v>1054</v>
  </rv>
  <rv s="16">
    <v>en-US</v>
    <v>ce31gh</v>
    <v>268435456</v>
    <v>1</v>
    <v>Powered by Refinitiv</v>
    <v>36</v>
    <v>Ocean Park Domestic (ARCX:DUKQ)</v>
    <v>24</v>
    <v>37</v>
    <v>Finance</v>
    <v>25</v>
    <v>28.31</v>
    <v>22.52</v>
    <v>0.27779999999999999</v>
    <v>0</v>
    <v>1.1148999999999999E-2</v>
    <v>0</v>
    <v>USD</v>
    <v>NYSE Arca</v>
    <v>ARCX</v>
    <v>9.7999999999999997E-3</v>
    <v>25.2499</v>
    <v>ETF</v>
    <v>45824.840277789066</v>
    <v>25.1951</v>
    <v>13090309.16</v>
    <v>Ocean Park Domestic</v>
    <v>25.2499</v>
    <v>24.917300000000001</v>
    <v>25.1951</v>
    <v>25.1951</v>
    <v>DUKQ</v>
    <v>Ocean Park Domestic (ARCX:DUKQ)</v>
    <v>399</v>
    <v>5651</v>
  </rv>
  <rv s="2">
    <v>1056</v>
  </rv>
  <rv s="16">
    <v>en-US</v>
    <v>cclp52</v>
    <v>268435456</v>
    <v>1</v>
    <v>Powered by Refinitiv</v>
    <v>36</v>
    <v>Direxion:Dl Mag 7 bll 2x (ARCX:QQQU)</v>
    <v>24</v>
    <v>37</v>
    <v>Finance</v>
    <v>35</v>
    <v>53.75</v>
    <v>22.55</v>
    <v>1.22</v>
    <v>-3.1219999999999998E-3</v>
    <v>3.0257999999999997E-2</v>
    <v>-0.13</v>
    <v>USD</v>
    <v>NYSE Arca</v>
    <v>ARCX</v>
    <v>9.7999999999999997E-3</v>
    <v>41.75</v>
    <v>ETF</v>
    <v>45824.938429664064</v>
    <v>40.96</v>
    <v>87771615.209999993</v>
    <v>Direxion:Dl Mag 7 bll 2x</v>
    <v>41.01</v>
    <v>40.32</v>
    <v>41.54</v>
    <v>41.51</v>
    <v>QQQU</v>
    <v>Direxion:Dl Mag 7 bll 2x (ARCX:QQQU)</v>
    <v>79456</v>
    <v>112467</v>
  </rv>
  <rv s="2">
    <v>1058</v>
  </rv>
  <rv s="3">
    <v>https://www.bing.com/financeapi/forcetrigger?t=a1re6h&amp;q=ARCX%3aDUSL&amp;form=skydnc</v>
    <v>Learn more on Bing</v>
  </rv>
  <rv s="17">
    <v>en-US</v>
    <v>a1re6h</v>
    <v>268435456</v>
    <v>1</v>
    <v>Powered by Refinitiv</v>
    <v>38</v>
    <v>Direxion:Industrls Bl 3X (ARCX:DUSL)</v>
    <v>34</v>
    <v>39</v>
    <v>Finance</v>
    <v>25</v>
    <v>76.17</v>
    <v>32.055399999999999</v>
    <v>2.8904999999999998</v>
    <v>1.3591</v>
    <v>-1.0834999999999999E-2</v>
    <v>2.2164000000000003E-2</v>
    <v>-0.67910000000000004</v>
    <v>USD</v>
    <v>NYSE Arca</v>
    <v>ARCX</v>
    <v>9.7999999999999997E-3</v>
    <v>63.83</v>
    <v>ETF</v>
    <v>45824.844788842187</v>
    <v>1060</v>
    <v>62.520400000000002</v>
    <v>34161297.490000002</v>
    <v>Direxion:Industrls Bl 3X</v>
    <v>63.34</v>
    <v>61.32</v>
    <v>62.679099999999998</v>
    <v>62</v>
    <v>DUSL</v>
    <v>Direxion:Industrls Bl 3X (ARCX:DUSL)</v>
    <v>8868</v>
    <v>14532</v>
  </rv>
  <rv s="2">
    <v>1061</v>
  </rv>
  <rv s="3">
    <v>https://www.bing.com/financeapi/forcetrigger?t=a1twz2&amp;q=ARCX%3aGLL&amp;form=skydnc</v>
    <v>Learn more on Bing</v>
  </rv>
  <rv s="17">
    <v>en-US</v>
    <v>a1twz2</v>
    <v>268435456</v>
    <v>1</v>
    <v>Powered by Refinitiv</v>
    <v>38</v>
    <v>ProShs II:UlS Gold (ARCX:GLL)</v>
    <v>34</v>
    <v>39</v>
    <v>Finance</v>
    <v>35</v>
    <v>44.46</v>
    <v>20.440000000000001</v>
    <v>-1.7219</v>
    <v>0.59</v>
    <v>-3.771E-3</v>
    <v>2.8570999999999999E-2</v>
    <v>-8.0100000000000005E-2</v>
    <v>USD</v>
    <v>NYSE Arca</v>
    <v>ARCX</v>
    <v>9.7999999999999997E-3</v>
    <v>21.249500000000001</v>
    <v>ETF</v>
    <v>45824.941598992969</v>
    <v>1063</v>
    <v>20.821000000000002</v>
    <v>83052804.640000001</v>
    <v>ProShs II:UlS Gold</v>
    <v>20.83</v>
    <v>20.65</v>
    <v>21.24</v>
    <v>21.1599</v>
    <v>GLL</v>
    <v>ProShs II:UlS Gold (ARCX:GLL)</v>
    <v>1218791</v>
    <v>1609316</v>
  </rv>
  <rv s="2">
    <v>1064</v>
  </rv>
  <rv s="3">
    <v>https://www.bing.com/financeapi/forcetrigger?t=bsoofr&amp;q=ARCX%3aWEBL&amp;form=skydnc</v>
    <v>Learn more on Bing</v>
  </rv>
  <rv s="17">
    <v>en-US</v>
    <v>bsoofr</v>
    <v>268435456</v>
    <v>1</v>
    <v>Powered by Refinitiv</v>
    <v>38</v>
    <v>Direxion:DJ Int Bull 3X (ARCX:WEBL)</v>
    <v>34</v>
    <v>39</v>
    <v>Finance</v>
    <v>25</v>
    <v>34.770000000000003</v>
    <v>11.18</v>
    <v>3.2585999999999999</v>
    <v>1.2</v>
    <v>1.1615E-2</v>
    <v>4.7077000000000001E-2</v>
    <v>0.31</v>
    <v>USD</v>
    <v>NYSE Arca</v>
    <v>ARCX</v>
    <v>9.7999999999999997E-3</v>
    <v>26.7</v>
    <v>ETF</v>
    <v>45824.921535821093</v>
    <v>1066</v>
    <v>25.95</v>
    <v>145958808.50999999</v>
    <v>Direxion:DJ Int Bull 3X</v>
    <v>26.11</v>
    <v>25.49</v>
    <v>26.69</v>
    <v>27</v>
    <v>WEBL</v>
    <v>Direxion:DJ Int Bull 3X (ARCX:WEBL)</v>
    <v>210480</v>
    <v>247602</v>
  </rv>
  <rv s="2">
    <v>1067</v>
  </rv>
  <rv s="3">
    <v>https://www.bing.com/financeapi/forcetrigger?t=c2ejh7&amp;q=ARCX%3aOOTO&amp;form=skydnc</v>
    <v>Learn more on Bing</v>
  </rv>
  <rv s="17">
    <v>en-US</v>
    <v>c2ejh7</v>
    <v>268435456</v>
    <v>1</v>
    <v>Powered by Refinitiv</v>
    <v>38</v>
    <v>Direxion:Travel Vac Bl2X (ARCX:OOTO)</v>
    <v>34</v>
    <v>39</v>
    <v>Finance</v>
    <v>25</v>
    <v>21.4299</v>
    <v>9.92</v>
    <v>2.5670000000000002</v>
    <v>0.69689999999999996</v>
    <v>-3.0813999999999998E-2</v>
    <v>4.7151999999999999E-2</v>
    <v>-0.47689999999999999</v>
    <v>USD</v>
    <v>NYSE Arca</v>
    <v>ARCX</v>
    <v>9.7999999999999997E-3</v>
    <v>15.61</v>
    <v>ETF</v>
    <v>45824.841355693752</v>
    <v>1069</v>
    <v>15.11</v>
    <v>4657004.13</v>
    <v>Direxion:Travel Vac Bl2X</v>
    <v>15.11</v>
    <v>14.78</v>
    <v>15.476900000000001</v>
    <v>15</v>
    <v>OOTO</v>
    <v>Direxion:Travel Vac Bl2X (ARCX:OOTO)</v>
    <v>29157</v>
    <v>10681</v>
  </rv>
  <rv s="2">
    <v>1070</v>
  </rv>
  <rv s="3">
    <v>https://www.bing.com/financeapi/forcetrigger?t=bsooa2&amp;q=ARCX%3aHIBL&amp;form=skydnc</v>
    <v>Learn more on Bing</v>
  </rv>
  <rv s="17">
    <v>en-US</v>
    <v>bsooa2</v>
    <v>268435456</v>
    <v>1</v>
    <v>Powered by Refinitiv</v>
    <v>38</v>
    <v>Direxion:S&amp;P 500 HB Bl3X (ARCX:HIBL)</v>
    <v>34</v>
    <v>39</v>
    <v>Finance</v>
    <v>25</v>
    <v>54</v>
    <v>13.94</v>
    <v>3.9904000000000002</v>
    <v>2.5099999999999998</v>
    <v>7.443E-3</v>
    <v>7.1489999999999998E-2</v>
    <v>0.28000000000000003</v>
    <v>USD</v>
    <v>NYSE Arca</v>
    <v>ARCX</v>
    <v>9.7999999999999997E-3</v>
    <v>37.869999999999997</v>
    <v>ETF</v>
    <v>45824.880443089845</v>
    <v>1072</v>
    <v>36.29</v>
    <v>53257613.039999999</v>
    <v>Direxion:S&amp;P 500 HB Bl3X</v>
    <v>36.29</v>
    <v>35.11</v>
    <v>37.619999999999997</v>
    <v>37.9</v>
    <v>HIBL</v>
    <v>Direxion:S&amp;P 500 HB Bl3X (ARCX:HIBL)</v>
    <v>192786</v>
    <v>178028</v>
  </rv>
  <rv s="2">
    <v>1073</v>
  </rv>
  <rv s="16">
    <v>en-US</v>
    <v>c734ur</v>
    <v>268435456</v>
    <v>1</v>
    <v>Powered by Refinitiv</v>
    <v>36</v>
    <v>Direxion:Elctr &amp; AV Bl2X (ARCX:EVAV)</v>
    <v>24</v>
    <v>37</v>
    <v>Finance</v>
    <v>25</v>
    <v>39.44</v>
    <v>11.7111</v>
    <v>0.7208</v>
    <v>0</v>
    <v>3.7135000000000001E-2</v>
    <v>0</v>
    <v>USD</v>
    <v>NYSE Arca</v>
    <v>ARCX</v>
    <v>9.7999999999999997E-3</v>
    <v>20.639900000000001</v>
    <v>ETF</v>
    <v>45824.840277789066</v>
    <v>20.120100000000001</v>
    <v>3841539.66</v>
    <v>Direxion:Elctr &amp; AV Bl2X</v>
    <v>20.120100000000001</v>
    <v>19.41</v>
    <v>20.130800000000001</v>
    <v>20.130800000000001</v>
    <v>EVAV</v>
    <v>Direxion:Elctr &amp; AV Bl2X (ARCX:EVAV)</v>
    <v>9281</v>
    <v>11762</v>
  </rv>
  <rv s="2">
    <v>1075</v>
  </rv>
  <rv s="3">
    <v>https://www.bing.com/financeapi/forcetrigger?t=a23bur&amp;q=ARCX%3aSOXS&amp;form=skydnc</v>
    <v>Learn more on Bing</v>
  </rv>
  <rv s="17">
    <v>en-US</v>
    <v>a23bur</v>
    <v>268435456</v>
    <v>1</v>
    <v>Powered by Refinitiv</v>
    <v>38</v>
    <v>Direxion:Semicnd Bear 3X (ARCX:SOXS)</v>
    <v>34</v>
    <v>39</v>
    <v>Finance</v>
    <v>35</v>
    <v>53.43</v>
    <v>9.09</v>
    <v>-4.3852000000000002</v>
    <v>-0.94499999999999995</v>
    <v>-1.083E-3</v>
    <v>-9.2920000000000003E-2</v>
    <v>-0.01</v>
    <v>USD</v>
    <v>NYSE Arca</v>
    <v>ARCX</v>
    <v>9.7000000000000003E-3</v>
    <v>9.82</v>
    <v>ETF</v>
    <v>45824.941284224216</v>
    <v>1077</v>
    <v>9.1</v>
    <v>1063387467.45</v>
    <v>Direxion:Semicnd Bear 3X</v>
    <v>9.8000000000000007</v>
    <v>10.17</v>
    <v>9.2249999999999996</v>
    <v>9.2200000000000006</v>
    <v>SOXS</v>
    <v>Direxion:Semicnd Bear 3X (ARCX:SOXS)</v>
    <v>146932828</v>
    <v>116644649</v>
  </rv>
  <rv s="2">
    <v>1078</v>
  </rv>
  <rv s="16">
    <v>en-US</v>
    <v>cfdb77</v>
    <v>268435456</v>
    <v>1</v>
    <v>Powered by Refinitiv</v>
    <v>36</v>
    <v>Direxion:Dly PLTR Bl 2X (XNAS:PLTU)</v>
    <v>24</v>
    <v>37</v>
    <v>Finance</v>
    <v>35</v>
    <v>70.77</v>
    <v>16.61</v>
    <v>3.79</v>
    <v>-1.1848000000000001E-2</v>
    <v>5.9470000000000002E-2</v>
    <v>-0.8</v>
    <v>USD</v>
    <v>Nasdaq Stock Market</v>
    <v>XNAS</v>
    <v>9.7000000000000003E-3</v>
    <v>70.77</v>
    <v>ETF</v>
    <v>45824.940804825783</v>
    <v>66.099999999999994</v>
    <v>415371385.19</v>
    <v>Direxion:Dly PLTR Bl 2X</v>
    <v>66.39</v>
    <v>63.73</v>
    <v>67.52</v>
    <v>66.72</v>
    <v>PLTU</v>
    <v>Direxion:Dly PLTR Bl 2X (XNAS:PLTU)</v>
    <v>3730708</v>
    <v>4286588</v>
  </rv>
  <rv s="2">
    <v>1080</v>
  </rv>
  <rv s="16">
    <v>en-US</v>
    <v>cfwr9c</v>
    <v>268435456</v>
    <v>1</v>
    <v>Powered by Refinitiv</v>
    <v>36</v>
    <v>Direxion:Dly AMD Bear 1X (XNAS:AMDD)</v>
    <v>24</v>
    <v>37</v>
    <v>Finance</v>
    <v>25</v>
    <v>34.74</v>
    <v>19.03</v>
    <v>-1.8448</v>
    <v>-6.9889999999999996E-3</v>
    <v>-8.7059999999999998E-2</v>
    <v>-0.13519999999999999</v>
    <v>USD</v>
    <v>Nasdaq Stock Market</v>
    <v>XNAS</v>
    <v>9.7000000000000003E-3</v>
    <v>20.76</v>
    <v>ETF</v>
    <v>45824.908718853905</v>
    <v>19.03</v>
    <v>2230615.25</v>
    <v>Direxion:Dly AMD Bear 1X</v>
    <v>20.76</v>
    <v>21.19</v>
    <v>19.345199999999998</v>
    <v>19.21</v>
    <v>AMDD</v>
    <v>Direxion:Dly AMD Bear 1X (XNAS:AMDD)</v>
    <v>404268</v>
    <v>18514</v>
  </rv>
  <rv s="2">
    <v>1082</v>
  </rv>
  <rv s="3">
    <v>https://www.bing.com/financeapi/forcetrigger?t=a24utc&amp;q=ARCX%3aUGL&amp;form=skydnc</v>
    <v>Learn more on Bing</v>
  </rv>
  <rv s="17">
    <v>en-US</v>
    <v>a24utc</v>
    <v>268435456</v>
    <v>1</v>
    <v>Powered by Refinitiv</v>
    <v>38</v>
    <v>ProShs II:Ult Gold (ARCX:UGL)</v>
    <v>34</v>
    <v>39</v>
    <v>Finance</v>
    <v>35</v>
    <v>38.450000000000003</v>
    <v>18.747499999999999</v>
    <v>1.708</v>
    <v>-1.08</v>
    <v>2.7469999999999999E-3</v>
    <v>-2.8822999999999998E-2</v>
    <v>0.1</v>
    <v>USD</v>
    <v>NYSE Arca</v>
    <v>ARCX</v>
    <v>9.7000000000000003E-3</v>
    <v>37.120100000000001</v>
    <v>ETF</v>
    <v>45824.938223286721</v>
    <v>1084</v>
    <v>36.36</v>
    <v>483741524.22000003</v>
    <v>ProShs II:Ult Gold</v>
    <v>37.11</v>
    <v>37.47</v>
    <v>36.39</v>
    <v>36.5</v>
    <v>UGL</v>
    <v>ProShs II:Ult Gold (ARCX:UGL)</v>
    <v>1354617</v>
    <v>1777226</v>
  </rv>
  <rv s="2">
    <v>1085</v>
  </rv>
  <rv s="16">
    <v>en-US</v>
    <v>cfdap2</v>
    <v>268435456</v>
    <v>1</v>
    <v>Powered by Refinitiv</v>
    <v>36</v>
    <v>Direxion:Dly BRKB Br 1X (XNAS:BRKD)</v>
    <v>24</v>
    <v>37</v>
    <v>Finance</v>
    <v>25</v>
    <v>26.276599999999998</v>
    <v>21.23</v>
    <v>-0.14000000000000001</v>
    <v>0</v>
    <v>-5.8899999999999994E-3</v>
    <v>0</v>
    <v>USD</v>
    <v>Nasdaq Stock Market</v>
    <v>XNAS</v>
    <v>9.7000000000000003E-3</v>
    <v>23.63</v>
    <v>ETF</v>
    <v>45824.843750207816</v>
    <v>23.55</v>
    <v>2861674.58</v>
    <v>Direxion:Dly BRKB Br 1X</v>
    <v>23.55</v>
    <v>23.77</v>
    <v>23.63</v>
    <v>23.63</v>
    <v>BRKD</v>
    <v>Direxion:Dly BRKB Br 1X (XNAS:BRKD)</v>
    <v>801</v>
    <v>1780</v>
  </rv>
  <rv s="2">
    <v>1087</v>
  </rv>
  <rv s="20">
    <v>en-US</v>
    <v>ccbyh7</v>
    <v>268435456</v>
    <v>1</v>
    <v>Powered by Refinitiv</v>
    <v>44</v>
    <v>KraneShs:90% KWEB DOJ 27 (ARCX:KBUF)</v>
    <v>24</v>
    <v>45</v>
    <v>Finance</v>
    <v>43</v>
    <v>30.9011</v>
    <v>24.76</v>
    <v>0.26840000000000003</v>
    <v>8.8090000000000009E-3</v>
    <v>USD</v>
    <v>NYSE Arca</v>
    <v>ARCX</v>
    <v>9.7000000000000003E-3</v>
    <v>30.735800000000001</v>
    <v>ETF</v>
    <v>45824.84027780078</v>
    <v>30.735800000000001</v>
    <v>3729717.1</v>
    <v>KraneShs:90% KWEB DOJ 27</v>
    <v>30.735800000000001</v>
    <v>30.467400000000001</v>
    <v>30.735800000000001</v>
    <v>KBUF</v>
    <v>KraneShs:90% KWEB DOJ 27 (ARCX:KBUF)</v>
    <v>0</v>
    <v>540</v>
  </rv>
  <rv s="2">
    <v>1089</v>
  </rv>
  <rv s="16">
    <v>en-US</v>
    <v>cfdarw</v>
    <v>268435456</v>
    <v>1</v>
    <v>Powered by Refinitiv</v>
    <v>36</v>
    <v>Direxion:Dly BRKB Bll 2X (XNAS:BRKU)</v>
    <v>24</v>
    <v>37</v>
    <v>Finance</v>
    <v>35</v>
    <v>32.467500000000001</v>
    <v>22.44</v>
    <v>0.34</v>
    <v>4.2139999999999999E-3</v>
    <v>1.3332999999999999E-2</v>
    <v>0.1089</v>
    <v>USD</v>
    <v>Nasdaq Stock Market</v>
    <v>XNAS</v>
    <v>9.7000000000000003E-3</v>
    <v>25.979600000000001</v>
    <v>ETF</v>
    <v>45824.940919524997</v>
    <v>25.704999999999998</v>
    <v>52796043.079999998</v>
    <v>Direxion:Dly BRKB Bll 2X</v>
    <v>25.77</v>
    <v>25.5</v>
    <v>25.84</v>
    <v>25.948899999999998</v>
    <v>BRKU</v>
    <v>Direxion:Dly BRKB Bll 2X (XNAS:BRKU)</v>
    <v>89198</v>
    <v>169539</v>
  </rv>
  <rv s="2">
    <v>1091</v>
  </rv>
  <rv s="3">
    <v>https://www.bing.com/financeapi/forcetrigger?t=ayejlh&amp;q=XNAS%3aHNDL&amp;form=skydnc</v>
    <v>Learn more on Bing</v>
  </rv>
  <rv s="17">
    <v>en-US</v>
    <v>ayejlh</v>
    <v>268435456</v>
    <v>1</v>
    <v>Powered by Refinitiv</v>
    <v>38</v>
    <v>SS Nasdaq 7HANDL Idx (XNAS:HNDL)</v>
    <v>34</v>
    <v>39</v>
    <v>Finance</v>
    <v>25</v>
    <v>22.44</v>
    <v>19</v>
    <v>1.2231000000000001</v>
    <v>0.02</v>
    <v>-7.5170000000000002E-3</v>
    <v>9.452000000000001E-4</v>
    <v>-0.15920000000000001</v>
    <v>USD</v>
    <v>Nasdaq Stock Market</v>
    <v>XNAS</v>
    <v>9.7000000000000003E-3</v>
    <v>21.32</v>
    <v>ETF</v>
    <v>45824.865133738283</v>
    <v>1093</v>
    <v>21.16</v>
    <v>684831216.29999995</v>
    <v>SS Nasdaq 7HANDL Idx</v>
    <v>21.18</v>
    <v>21.16</v>
    <v>21.18</v>
    <v>21.020800000000001</v>
    <v>HNDL</v>
    <v>SS Nasdaq 7HANDL Idx (XNAS:HNDL)</v>
    <v>124741</v>
    <v>80256</v>
  </rv>
  <rv s="2">
    <v>1094</v>
  </rv>
  <rv s="16">
    <v>en-US</v>
    <v>cesym7</v>
    <v>268435456</v>
    <v>1</v>
    <v>Powered by Refinitiv</v>
    <v>36</v>
    <v>Direxion:Dly MU Bear 1X (XNAS:MUD)</v>
    <v>24</v>
    <v>37</v>
    <v>Finance</v>
    <v>25</v>
    <v>33.83</v>
    <v>16.221</v>
    <v>-0.66</v>
    <v>0</v>
    <v>-3.8869000000000001E-2</v>
    <v>0</v>
    <v>USD</v>
    <v>Nasdaq Stock Market</v>
    <v>XNAS</v>
    <v>9.7000000000000003E-3</v>
    <v>16.63</v>
    <v>ETF</v>
    <v>45824.915353633594</v>
    <v>16.221</v>
    <v>2602204.34</v>
    <v>Direxion:Dly MU Bear 1X</v>
    <v>16.489999999999998</v>
    <v>16.98</v>
    <v>16.32</v>
    <v>16.32</v>
    <v>MUD</v>
    <v>Direxion:Dly MU Bear 1X (XNAS:MUD)</v>
    <v>23702</v>
    <v>7940</v>
  </rv>
  <rv s="2">
    <v>1096</v>
  </rv>
  <rv s="16">
    <v>en-US</v>
    <v>cff1fr</v>
    <v>268435456</v>
    <v>1</v>
    <v>Powered by Refinitiv</v>
    <v>36</v>
    <v>Return Stacked Bonds&amp;MA (BATS:RSBA)</v>
    <v>24</v>
    <v>37</v>
    <v>Finance</v>
    <v>17</v>
    <v>20.94</v>
    <v>19.785</v>
    <v>-7.0000000000000001E-3</v>
    <v>0</v>
    <v>-3.3849999999999999E-4</v>
    <v>0</v>
    <v>USD</v>
    <v>CBOE BZX Exchange</v>
    <v>BATS</v>
    <v>9.7000000000000003E-3</v>
    <v>20.73</v>
    <v>ETF</v>
    <v>45824.840339258597</v>
    <v>20.67</v>
    <v>19014627.52</v>
    <v>Return Stacked Bonds&amp;MA</v>
    <v>20.681899999999999</v>
    <v>20.677</v>
    <v>20.67</v>
    <v>20.67</v>
    <v>RSBA</v>
    <v>Return Stacked Bonds&amp;MA (BATS:RSBA)</v>
    <v>2244</v>
    <v>7530</v>
  </rv>
  <rv s="2">
    <v>1098</v>
  </rv>
  <rv s="3">
    <v>https://www.bing.com/financeapi/forcetrigger?t=c683fr&amp;q=ARCX%3aTILL&amp;form=skydnc</v>
    <v>Learn more on Bing</v>
  </rv>
  <rv s="17">
    <v>en-US</v>
    <v>c683fr</v>
    <v>268435456</v>
    <v>1</v>
    <v>Powered by Refinitiv</v>
    <v>38</v>
    <v>Teucrium Agric Strat NK1 (ARCX:TILL)</v>
    <v>34</v>
    <v>39</v>
    <v>Finance</v>
    <v>25</v>
    <v>21.13</v>
    <v>18.0002</v>
    <v>0.75929999999999997</v>
    <v>3.5000000000000003E-2</v>
    <v>0</v>
    <v>1.8759999999999998E-3</v>
    <v>0</v>
    <v>USD</v>
    <v>NYSE Arca</v>
    <v>ARCX</v>
    <v>9.7000000000000003E-3</v>
    <v>18.695</v>
    <v>ETF</v>
    <v>45824.840277789066</v>
    <v>1100</v>
    <v>18.64</v>
    <v>3716731.68</v>
    <v>Teucrium Agric Strat NK1</v>
    <v>18.64</v>
    <v>18.66</v>
    <v>18.695</v>
    <v>18.695</v>
    <v>TILL</v>
    <v>Teucrium Agric Strat NK1 (ARCX:TILL)</v>
    <v>7390</v>
    <v>5208</v>
  </rv>
  <rv s="2">
    <v>1101</v>
  </rv>
  <rv s="16">
    <v>en-US</v>
    <v>ccloyc</v>
    <v>268435456</v>
    <v>1</v>
    <v>Powered by Refinitiv</v>
    <v>36</v>
    <v>Roundhill I-100 0DTE CCS (BATS:QDTE)</v>
    <v>24</v>
    <v>37</v>
    <v>Finance</v>
    <v>35</v>
    <v>46.570700000000002</v>
    <v>29.260200000000001</v>
    <v>0.49</v>
    <v>-1.152E-3</v>
    <v>1.4307E-2</v>
    <v>-0.04</v>
    <v>USD</v>
    <v>CBOE BZX Exchange</v>
    <v>BATS</v>
    <v>9.7000000000000003E-3</v>
    <v>34.75</v>
    <v>ETF</v>
    <v>45824.941031469534</v>
    <v>34.47</v>
    <v>747040645.04999995</v>
    <v>Roundhill I-100 0DTE CCS</v>
    <v>34.47</v>
    <v>34.25</v>
    <v>34.74</v>
    <v>34.68</v>
    <v>QDTE</v>
    <v>Roundhill I-100 0DTE CCS (BATS:QDTE)</v>
    <v>443626</v>
    <v>415175</v>
  </rv>
  <rv s="2">
    <v>1103</v>
  </rv>
  <rv s="16">
    <v>en-US</v>
    <v>cclp7w</v>
    <v>268435456</v>
    <v>1</v>
    <v>Powered by Refinitiv</v>
    <v>36</v>
    <v>Roundhill S&amp;P500 0DTECCS (BATS:XDTE)</v>
    <v>24</v>
    <v>37</v>
    <v>Finance</v>
    <v>35</v>
    <v>53.78</v>
    <v>38.630200000000002</v>
    <v>0.37</v>
    <v>-4.595E-4</v>
    <v>8.5789999999999998E-3</v>
    <v>-0.02</v>
    <v>USD</v>
    <v>CBOE BZX Exchange</v>
    <v>BATS</v>
    <v>9.7000000000000003E-3</v>
    <v>43.62</v>
    <v>ETF</v>
    <v>45824.93477381875</v>
    <v>43.281999999999996</v>
    <v>390131547.70999998</v>
    <v>Roundhill S&amp;P500 0DTECCS</v>
    <v>43.37</v>
    <v>43.13</v>
    <v>43.5</v>
    <v>43.51</v>
    <v>XDTE</v>
    <v>Roundhill S&amp;P500 0DTECCS (BATS:XDTE)</v>
    <v>260243</v>
    <v>224177</v>
  </rv>
  <rv s="2">
    <v>1105</v>
  </rv>
  <rv s="3">
    <v>https://www.bing.com/financeapi/forcetrigger?t=a25527&amp;q=ARCX%3aUTSL&amp;form=skydnc</v>
    <v>Learn more on Bing</v>
  </rv>
  <rv s="17">
    <v>en-US</v>
    <v>a25527</v>
    <v>268435456</v>
    <v>1</v>
    <v>Powered by Refinitiv</v>
    <v>38</v>
    <v>Direxion:Utilities Bl 3X (ARCX:UTSL)</v>
    <v>34</v>
    <v>39</v>
    <v>Finance</v>
    <v>25</v>
    <v>42.54</v>
    <v>24.15</v>
    <v>2.2000000000000002</v>
    <v>-0.46</v>
    <v>-1.5913E-2</v>
    <v>-1.2679000000000001E-2</v>
    <v>-0.56999999999999995</v>
    <v>USD</v>
    <v>NYSE Arca</v>
    <v>ARCX</v>
    <v>9.7000000000000003E-3</v>
    <v>37.4</v>
    <v>ETF</v>
    <v>45824.918499733591</v>
    <v>1107</v>
    <v>35.26</v>
    <v>33548994.670000002</v>
    <v>Direxion:Utilities Bl 3X</v>
    <v>36.950000000000003</v>
    <v>36.28</v>
    <v>35.82</v>
    <v>35.25</v>
    <v>UTSL</v>
    <v>Direxion:Utilities Bl 3X (ARCX:UTSL)</v>
    <v>230836</v>
    <v>105321</v>
  </rv>
  <rv s="2">
    <v>1108</v>
  </rv>
  <rv s="16">
    <v>en-US</v>
    <v>c732c7</v>
    <v>268435456</v>
    <v>1</v>
    <v>Powered by Refinitiv</v>
    <v>36</v>
    <v>Direxion:AAPL Bull 2X (XNAS:AAPU)</v>
    <v>24</v>
    <v>37</v>
    <v>Finance</v>
    <v>35</v>
    <v>43.098999999999997</v>
    <v>15.89</v>
    <v>0.39</v>
    <v>-3.3800000000000002E-3</v>
    <v>1.9193000000000002E-2</v>
    <v>-7.0000000000000007E-2</v>
    <v>USD</v>
    <v>Nasdaq Stock Market</v>
    <v>XNAS</v>
    <v>9.7000000000000003E-3</v>
    <v>20.77</v>
    <v>ETF</v>
    <v>45824.941662939062</v>
    <v>20.335000000000001</v>
    <v>200089315.81999999</v>
    <v>Direxion:AAPL Bull 2X</v>
    <v>20.51</v>
    <v>20.32</v>
    <v>20.71</v>
    <v>20.64</v>
    <v>AAPU</v>
    <v>Direxion:AAPL Bull 2X (XNAS:AAPU)</v>
    <v>2261822</v>
    <v>3353308</v>
  </rv>
  <rv s="2">
    <v>1110</v>
  </rv>
  <rv s="3">
    <v>https://www.bing.com/financeapi/forcetrigger?t=aw2k7w&amp;q=ARCX%3aPILL&amp;form=skydnc</v>
    <v>Learn more on Bing</v>
  </rv>
  <rv s="17">
    <v>en-US</v>
    <v>aw2k7w</v>
    <v>268435456</v>
    <v>1</v>
    <v>Powered by Refinitiv</v>
    <v>38</v>
    <v>Direxion:Pharma&amp;Med Bl3X (ARCX:PILL)</v>
    <v>34</v>
    <v>39</v>
    <v>Finance</v>
    <v>25</v>
    <v>10.62</v>
    <v>3.62</v>
    <v>1.5892999999999999</v>
    <v>0.04</v>
    <v>1.6043000000000002E-2</v>
    <v>7.1809999999999999E-3</v>
    <v>0.09</v>
    <v>USD</v>
    <v>NYSE Arca</v>
    <v>ARCX</v>
    <v>9.7000000000000003E-3</v>
    <v>5.66</v>
    <v>ETF</v>
    <v>45824.915576214844</v>
    <v>1112</v>
    <v>5.5</v>
    <v>9718352.0299999993</v>
    <v>Direxion:Pharma&amp;Med Bl3X</v>
    <v>5.62</v>
    <v>5.57</v>
    <v>5.61</v>
    <v>5.7</v>
    <v>PILL</v>
    <v>Direxion:Pharma&amp;Med Bl3X (ARCX:PILL)</v>
    <v>74547</v>
    <v>138778</v>
  </rv>
  <rv s="2">
    <v>1113</v>
  </rv>
  <rv s="16">
    <v>en-US</v>
    <v>cfdb4c</v>
    <v>268435456</v>
    <v>1</v>
    <v>Powered by Refinitiv</v>
    <v>36</v>
    <v>Direxion:Dly PLTR Br 1X (XNAS:PLTD)</v>
    <v>24</v>
    <v>37</v>
    <v>Finance</v>
    <v>35</v>
    <v>27.23</v>
    <v>8.9261999999999997</v>
    <v>-0.27</v>
    <v>3.3410000000000002E-3</v>
    <v>-2.8632000000000001E-2</v>
    <v>3.0599999999999999E-2</v>
    <v>USD</v>
    <v>Nasdaq Stock Market</v>
    <v>XNAS</v>
    <v>9.7000000000000003E-3</v>
    <v>9.25</v>
    <v>ETF</v>
    <v>45824.94154923594</v>
    <v>8.9261999999999997</v>
    <v>54358246.310000002</v>
    <v>Direxion:Dly PLTR Br 1X</v>
    <v>9.25</v>
    <v>9.43</v>
    <v>9.16</v>
    <v>9.1905999999999999</v>
    <v>PLTD</v>
    <v>Direxion:Dly PLTR Br 1X (XNAS:PLTD)</v>
    <v>6445121</v>
    <v>6761039</v>
  </rv>
  <rv s="2">
    <v>1115</v>
  </rv>
  <rv s="3">
    <v>https://www.bing.com/financeapi/forcetrigger?t=bo25xm&amp;q=ARCX%3aWANT&amp;form=skydnc</v>
    <v>Learn more on Bing</v>
  </rv>
  <rv s="17">
    <v>en-US</v>
    <v>bo25xm</v>
    <v>268435456</v>
    <v>1</v>
    <v>Powered by Refinitiv</v>
    <v>38</v>
    <v>Direxion:Cons Dis BL 3X (ARCX:WANT)</v>
    <v>34</v>
    <v>39</v>
    <v>Finance</v>
    <v>25</v>
    <v>67.27</v>
    <v>22.677299999999999</v>
    <v>3.4432</v>
    <v>1.18</v>
    <v>-1.0090000000000001E-3</v>
    <v>3.0681E-2</v>
    <v>-0.04</v>
    <v>USD</v>
    <v>NYSE Arca</v>
    <v>ARCX</v>
    <v>9.7000000000000003E-3</v>
    <v>39.76</v>
    <v>ETF</v>
    <v>45824.909479131253</v>
    <v>1117</v>
    <v>39.164999999999999</v>
    <v>22010310.199999999</v>
    <v>Direxion:Cons Dis BL 3X</v>
    <v>39.200000000000003</v>
    <v>38.46</v>
    <v>39.64</v>
    <v>39.6</v>
    <v>WANT</v>
    <v>Direxion:Cons Dis BL 3X (ARCX:WANT)</v>
    <v>19575</v>
    <v>34481</v>
  </rv>
  <rv s="2">
    <v>1118</v>
  </rv>
  <rv s="16">
    <v>en-US</v>
    <v>cfwrtc</v>
    <v>268435456</v>
    <v>1</v>
    <v>Powered by Refinitiv</v>
    <v>36</v>
    <v>Direxion:Dly AMD Bull 2X (XNAS:AMUU)</v>
    <v>24</v>
    <v>37</v>
    <v>Finance</v>
    <v>35</v>
    <v>27.79</v>
    <v>11.12</v>
    <v>4.05</v>
    <v>5.8850000000000005E-3</v>
    <v>0.17502199999999998</v>
    <v>0.16</v>
    <v>USD</v>
    <v>Nasdaq Stock Market</v>
    <v>XNAS</v>
    <v>9.7000000000000003E-3</v>
    <v>27.79</v>
    <v>ETF</v>
    <v>45824.936754467184</v>
    <v>23.99</v>
    <v>6888638.4100000001</v>
    <v>Direxion:Dly AMD Bull 2X</v>
    <v>23.99</v>
    <v>23.14</v>
    <v>27.19</v>
    <v>27.35</v>
    <v>AMUU</v>
    <v>Direxion:Dly AMD Bull 2X (XNAS:AMUU)</v>
    <v>384830</v>
    <v>99706</v>
  </rv>
  <rv s="2">
    <v>1120</v>
  </rv>
  <rv s="16">
    <v>en-US</v>
    <v>cauac7</v>
    <v>268435456</v>
    <v>1</v>
    <v>Powered by Refinitiv</v>
    <v>36</v>
    <v>Direxion:Dl NVDA Bl 2X (XNAS:NVDU)</v>
    <v>24</v>
    <v>37</v>
    <v>Finance</v>
    <v>25</v>
    <v>146.87</v>
    <v>32.625</v>
    <v>3.08</v>
    <v>-1.1869999999999999E-3</v>
    <v>3.7959E-2</v>
    <v>-0.1</v>
    <v>USD</v>
    <v>Nasdaq Stock Market</v>
    <v>XNAS</v>
    <v>9.7000000000000003E-3</v>
    <v>85.943200000000004</v>
    <v>ETF</v>
    <v>45824.93112122656</v>
    <v>82.65</v>
    <v>595765533.51999998</v>
    <v>Direxion:Dl NVDA Bl 2X</v>
    <v>82.68</v>
    <v>81.14</v>
    <v>84.22</v>
    <v>84.12</v>
    <v>NVDU</v>
    <v>Direxion:Dl NVDA Bl 2X (XNAS:NVDU)</v>
    <v>916904</v>
    <v>1185343</v>
  </rv>
  <rv s="2">
    <v>1122</v>
  </rv>
  <rv s="3">
    <v>https://www.bing.com/financeapi/forcetrigger?t=a24fk2&amp;q=ARCX%3aTPOR&amp;form=skydnc</v>
    <v>Learn more on Bing</v>
  </rv>
  <rv s="17">
    <v>en-US</v>
    <v>a24fk2</v>
    <v>268435456</v>
    <v>1</v>
    <v>Powered by Refinitiv</v>
    <v>38</v>
    <v>Direxion:Transport Bl 3X (ARCX:TPOR)</v>
    <v>34</v>
    <v>39</v>
    <v>Finance</v>
    <v>25</v>
    <v>41.5899</v>
    <v>14.016299999999999</v>
    <v>3.4681000000000002</v>
    <v>1.1299999999999999</v>
    <v>0</v>
    <v>5.1178000000000001E-2</v>
    <v>0</v>
    <v>USD</v>
    <v>NYSE Arca</v>
    <v>ARCX</v>
    <v>9.7000000000000003E-3</v>
    <v>23.4</v>
    <v>ETF</v>
    <v>45824.91252450156</v>
    <v>1124</v>
    <v>22.66</v>
    <v>14586293.4</v>
    <v>Direxion:Transport Bl 3X</v>
    <v>22.86</v>
    <v>22.08</v>
    <v>23.21</v>
    <v>23.21</v>
    <v>TPOR</v>
    <v>Direxion:Transport Bl 3X (ARCX:TPOR)</v>
    <v>36221</v>
    <v>30642</v>
  </rv>
  <rv s="2">
    <v>1125</v>
  </rv>
  <rv s="16">
    <v>en-US</v>
    <v>c7723m</v>
    <v>268435456</v>
    <v>1</v>
    <v>Powered by Refinitiv</v>
    <v>36</v>
    <v>AdvisorShares MSOS DL (ARCX:MSOX)</v>
    <v>24</v>
    <v>37</v>
    <v>Finance</v>
    <v>25</v>
    <v>71.400000000000006</v>
    <v>2.3199999999999998</v>
    <v>0.14000000000000001</v>
    <v>2.8111999999999998E-2</v>
    <v>5.9573999999999995E-2</v>
    <v>7.0000000000000007E-2</v>
    <v>USD</v>
    <v>NYSE Arca</v>
    <v>ARCX</v>
    <v>9.7000000000000003E-3</v>
    <v>2.58</v>
    <v>ETF</v>
    <v>45824.92953857578</v>
    <v>2.4500000000000002</v>
    <v>9905527.0600000005</v>
    <v>AdvisorShares MSOS DL</v>
    <v>2.4500000000000002</v>
    <v>2.35</v>
    <v>2.4900000000000002</v>
    <v>2.56</v>
    <v>MSOX</v>
    <v>AdvisorShares MSOS DL (ARCX:MSOX)</v>
    <v>131063</v>
    <v>182046</v>
  </rv>
  <rv s="2">
    <v>1127</v>
  </rv>
  <rv s="16">
    <v>en-US</v>
    <v>cfezgh</v>
    <v>268435456</v>
    <v>1</v>
    <v>Powered by Refinitiv</v>
    <v>36</v>
    <v>WEBs Defined Vol QQQ (XNAS:DVQQ)</v>
    <v>24</v>
    <v>37</v>
    <v>Finance</v>
    <v>25</v>
    <v>25.12</v>
    <v>18.77</v>
    <v>0.50129999999999997</v>
    <v>7.1400000000000001E-5</v>
    <v>2.2883000000000001E-2</v>
    <v>1.6000000000000001E-3</v>
    <v>USD</v>
    <v>Nasdaq Stock Market</v>
    <v>XNAS</v>
    <v>9.5999999999999992E-3</v>
    <v>22.4084</v>
    <v>ETF</v>
    <v>45824.843750034372</v>
    <v>22.4084</v>
    <v>1735675.82</v>
    <v>WEBs Defined Vol QQQ</v>
    <v>22.4084</v>
    <v>21.9071</v>
    <v>22.4084</v>
    <v>22.41</v>
    <v>DVQQ</v>
    <v>WEBs Defined Vol QQQ (XNAS:DVQQ)</v>
    <v>38</v>
    <v>238</v>
  </rv>
  <rv s="2">
    <v>1129</v>
  </rv>
  <rv s="16">
    <v>en-US</v>
    <v>cci7zr</v>
    <v>268435456</v>
    <v>1</v>
    <v>Powered by Refinitiv</v>
    <v>36</v>
    <v>FT IV:Struct Cr Inc Opps (ARCX:SCIO)</v>
    <v>24</v>
    <v>37</v>
    <v>Finance</v>
    <v>25</v>
    <v>22.51</v>
    <v>19.723400000000002</v>
    <v>0</v>
    <v>4.8759999999999998E-4</v>
    <v>0</v>
    <v>0.01</v>
    <v>USD</v>
    <v>NYSE Arca</v>
    <v>ARCX</v>
    <v>9.5999999999999992E-3</v>
    <v>20.55</v>
    <v>ETF</v>
    <v>45824.84027780078</v>
    <v>20.491399999999999</v>
    <v>10209598.279999999</v>
    <v>FT IV:Struct Cr Inc Opps</v>
    <v>20.54</v>
    <v>20.51</v>
    <v>20.51</v>
    <v>20.52</v>
    <v>SCIO</v>
    <v>FT IV:Struct Cr Inc Opps (ARCX:SCIO)</v>
    <v>4641</v>
    <v>14336</v>
  </rv>
  <rv s="2">
    <v>1131</v>
  </rv>
  <rv s="3">
    <v>https://www.bing.com/financeapi/forcetrigger?t=braaar&amp;q=ARCX%3aECLN&amp;form=skydnc</v>
    <v>Learn more on Bing</v>
  </rv>
  <rv s="17">
    <v>en-US</v>
    <v>braaar</v>
    <v>268435456</v>
    <v>1</v>
    <v>Powered by Refinitiv</v>
    <v>38</v>
    <v>FT IV:EIP Carbon Impact (ARCX:ECLN)</v>
    <v>34</v>
    <v>39</v>
    <v>Finance</v>
    <v>25</v>
    <v>31.84</v>
    <v>25.161000000000001</v>
    <v>0.82079999999999997</v>
    <v>-6.83E-2</v>
    <v>0</v>
    <v>-2.1700000000000001E-3</v>
    <v>0</v>
    <v>USD</v>
    <v>NYSE Arca</v>
    <v>ARCX</v>
    <v>9.5999999999999992E-3</v>
    <v>31.84</v>
    <v>ETF</v>
    <v>45824.840277823438</v>
    <v>1133</v>
    <v>31.4114</v>
    <v>15641652.300000001</v>
    <v>FT IV:EIP Carbon Impact</v>
    <v>31.84</v>
    <v>31.479700000000001</v>
    <v>31.4114</v>
    <v>31.4114</v>
    <v>ECLN</v>
    <v>FT IV:EIP Carbon Impact (ARCX:ECLN)</v>
    <v>1646</v>
    <v>3307</v>
  </rv>
  <rv s="2">
    <v>1134</v>
  </rv>
  <rv s="18">
    <v>en-US</v>
    <v>c71mar</v>
    <v>268435456</v>
    <v>1</v>
    <v>Powered by Refinitiv</v>
    <v>40</v>
    <v>Logan Cap Broad Innov Gr (ARCX:LCLG)</v>
    <v>24</v>
    <v>39</v>
    <v>Finance</v>
    <v>25</v>
    <v>56.94</v>
    <v>42.14</v>
    <v>1.25</v>
    <v>0.88200000000000001</v>
    <v>0</v>
    <v>1.6559000000000001E-2</v>
    <v>0</v>
    <v>USD</v>
    <v>NYSE Arca</v>
    <v>ARCX</v>
    <v>9.5999999999999992E-3</v>
    <v>54.146599999999999</v>
    <v>ETF</v>
    <v>45824.840277812502</v>
    <v>54.146599999999999</v>
    <v>76192923.430000007</v>
    <v>Logan Cap Broad Innov Gr</v>
    <v>54.146599999999999</v>
    <v>53.264600000000002</v>
    <v>54.146599999999999</v>
    <v>54.146599999999999</v>
    <v>LCLG</v>
    <v>Logan Cap Broad Innov Gr (ARCX:LCLG)</v>
    <v>211</v>
    <v>532</v>
  </rv>
  <rv s="2">
    <v>1136</v>
  </rv>
  <rv s="3">
    <v>https://www.bing.com/financeapi/forcetrigger?t=a1uybh&amp;q=ARCX%3aHTUS&amp;form=skydnc</v>
    <v>Learn more on Bing</v>
  </rv>
  <rv s="17">
    <v>en-US</v>
    <v>a1uybh</v>
    <v>268435456</v>
    <v>1</v>
    <v>Powered by Refinitiv</v>
    <v>38</v>
    <v>Hull Tactical US (BATS:HTUS)</v>
    <v>34</v>
    <v>39</v>
    <v>Finance</v>
    <v>17</v>
    <v>47.73</v>
    <v>27.5</v>
    <v>1.0466</v>
    <v>8.9300000000000004E-2</v>
    <v>0</v>
    <v>2.3089999999999999E-3</v>
    <v>0</v>
    <v>USD</v>
    <v>CBOE BZX Exchange</v>
    <v>BATS</v>
    <v>9.5999999999999992E-3</v>
    <v>38.89</v>
    <v>ETF</v>
    <v>45824.840303784375</v>
    <v>1138</v>
    <v>38.769300000000001</v>
    <v>118630049.02</v>
    <v>Hull Tactical US</v>
    <v>38.89</v>
    <v>38.68</v>
    <v>38.769300000000001</v>
    <v>38.769300000000001</v>
    <v>HTUS</v>
    <v>Hull Tactical US (BATS:HTUS)</v>
    <v>3601</v>
    <v>12667</v>
  </rv>
  <rv s="2">
    <v>1139</v>
  </rv>
  <rv s="16">
    <v>en-US</v>
    <v>cc6mp2</v>
    <v>268435456</v>
    <v>1</v>
    <v>Powered by Refinitiv</v>
    <v>36</v>
    <v>Roundhill Bitcoin CC Str (BATS:YBTC)</v>
    <v>24</v>
    <v>37</v>
    <v>Finance</v>
    <v>17</v>
    <v>58.31</v>
    <v>36.43</v>
    <v>1.4274</v>
    <v>-3.6240000000000001E-3</v>
    <v>3.1383000000000001E-2</v>
    <v>-0.17</v>
    <v>USD</v>
    <v>CBOE BZX Exchange</v>
    <v>BATS</v>
    <v>9.5999999999999992E-3</v>
    <v>46.91</v>
    <v>ETF</v>
    <v>45824.931467360941</v>
    <v>45.93</v>
    <v>207496491.38</v>
    <v>Roundhill Bitcoin CC Str</v>
    <v>46.25</v>
    <v>45.482599999999998</v>
    <v>46.91</v>
    <v>46.74</v>
    <v>YBTC</v>
    <v>Roundhill Bitcoin CC Str (BATS:YBTC)</v>
    <v>135076</v>
    <v>138356</v>
  </rv>
  <rv s="2">
    <v>1141</v>
  </rv>
  <rv s="16">
    <v>en-US</v>
    <v>cd84oc</v>
    <v>268435456</v>
    <v>1</v>
    <v>Powered by Refinitiv</v>
    <v>36</v>
    <v>Direxion:Dl AI&amp;BD Bl 2x (ARCX:AIBU)</v>
    <v>24</v>
    <v>37</v>
    <v>Finance</v>
    <v>25</v>
    <v>42.96</v>
    <v>18.6631</v>
    <v>1.51</v>
    <v>2.1482999999999999E-2</v>
    <v>4.1189000000000003E-2</v>
    <v>0.82</v>
    <v>USD</v>
    <v>NYSE Arca</v>
    <v>ARCX</v>
    <v>9.5999999999999992E-3</v>
    <v>38.5488</v>
    <v>ETF</v>
    <v>45824.918989385937</v>
    <v>37.450000000000003</v>
    <v>12759063.58</v>
    <v>Direxion:Dl AI&amp;BD Bl 2x</v>
    <v>37.450000000000003</v>
    <v>36.659999999999997</v>
    <v>38.17</v>
    <v>38.99</v>
    <v>AIBU</v>
    <v>Direxion:Dl AI&amp;BD Bl 2x (ARCX:AIBU)</v>
    <v>28626</v>
    <v>18201</v>
  </rv>
  <rv s="2">
    <v>1143</v>
  </rv>
  <rv s="3">
    <v>https://www.bing.com/financeapi/forcetrigger?t=bxcqgh&amp;q=ARCX%3aCLDL&amp;form=skydnc</v>
    <v>Learn more on Bing</v>
  </rv>
  <rv s="17">
    <v>en-US</v>
    <v>bxcqgh</v>
    <v>268435456</v>
    <v>1</v>
    <v>Powered by Refinitiv</v>
    <v>38</v>
    <v>Direxion:Cloud Comp Bl2X (ARCX:CLDL)</v>
    <v>34</v>
    <v>39</v>
    <v>Finance</v>
    <v>25</v>
    <v>17.72</v>
    <v>7.14</v>
    <v>1.9659</v>
    <v>0.32050000000000001</v>
    <v>5.3047000000000004E-2</v>
    <v>2.3532000000000001E-2</v>
    <v>0.73950000000000005</v>
    <v>USD</v>
    <v>NYSE Arca</v>
    <v>ARCX</v>
    <v>9.5999999999999992E-3</v>
    <v>14.02</v>
    <v>ETF</v>
    <v>45824.865392464846</v>
    <v>1145</v>
    <v>13.65</v>
    <v>5857363.3899999997</v>
    <v>Direxion:Cloud Comp Bl2X</v>
    <v>13.65</v>
    <v>13.62</v>
    <v>13.9405</v>
    <v>14.68</v>
    <v>CLDL</v>
    <v>Direxion:Cloud Comp Bl2X (ARCX:CLDL)</v>
    <v>7651</v>
    <v>8244</v>
  </rv>
  <rv s="2">
    <v>1146</v>
  </rv>
  <rv s="3">
    <v>https://www.bing.com/financeapi/forcetrigger?t=c3lnfr&amp;q=ARCX%3aFNGG&amp;form=skydnc</v>
    <v>Learn more on Bing</v>
  </rv>
  <rv s="17">
    <v>en-US</v>
    <v>c3lnfr</v>
    <v>268435456</v>
    <v>1</v>
    <v>Powered by Refinitiv</v>
    <v>38</v>
    <v>Direxion:NYSE F+ BL2X (ARCX:FNGG)</v>
    <v>34</v>
    <v>39</v>
    <v>Finance</v>
    <v>25</v>
    <v>204.80850000000001</v>
    <v>96.49</v>
    <v>2.4441000000000002</v>
    <v>5.92</v>
    <v>-1.0281E-2</v>
    <v>3.1227000000000001E-2</v>
    <v>-2.0099999999999998</v>
    <v>USD</v>
    <v>NYSE Arca</v>
    <v>ARCX</v>
    <v>9.5999999999999992E-3</v>
    <v>195.75</v>
    <v>ETF</v>
    <v>45824.840277789066</v>
    <v>1148</v>
    <v>191.21</v>
    <v>115130831.76000001</v>
    <v>Direxion:NYSE F+ BL2X</v>
    <v>192.35</v>
    <v>189.58</v>
    <v>195.5</v>
    <v>193.49</v>
    <v>FNGG</v>
    <v>Direxion:NYSE F+ BL2X (ARCX:FNGG)</v>
    <v>19060</v>
    <v>21012</v>
  </rv>
  <rv s="2">
    <v>1149</v>
  </rv>
  <rv s="16">
    <v>en-US</v>
    <v>cbdvr7</v>
    <v>268435456</v>
    <v>1</v>
    <v>Powered by Refinitiv</v>
    <v>36</v>
    <v>ProShares:Short Ether (ARCX:SETH)</v>
    <v>24</v>
    <v>37</v>
    <v>Finance</v>
    <v>25</v>
    <v>30.41</v>
    <v>12.66</v>
    <v>-0.81</v>
    <v>-1.0891999999999999E-2</v>
    <v>-5.2257999999999999E-2</v>
    <v>-0.16</v>
    <v>USD</v>
    <v>NYSE Arca</v>
    <v>ARCX</v>
    <v>9.4999999999999998E-3</v>
    <v>14.99</v>
    <v>ETF</v>
    <v>45824.86843835625</v>
    <v>14.59</v>
    <v>3854290.4169999999</v>
    <v>ProShares:Short Ether</v>
    <v>14.99</v>
    <v>15.5</v>
    <v>14.69</v>
    <v>14.53</v>
    <v>SETH</v>
    <v>ProShares:Short Ether (ARCX:SETH)</v>
    <v>28286</v>
    <v>56447</v>
  </rv>
  <rv s="2">
    <v>1151</v>
  </rv>
  <rv s="16">
    <v>en-US</v>
    <v>cfc3tc</v>
    <v>268435456</v>
    <v>1</v>
    <v>Powered by Refinitiv</v>
    <v>36</v>
    <v>Teucrium 2x Daily Wheat (ARCX:WXET)</v>
    <v>24</v>
    <v>37</v>
    <v>Finance</v>
    <v>25</v>
    <v>29.09</v>
    <v>18.28</v>
    <v>-0.46899999999999997</v>
    <v>-3.4260000000000002E-3</v>
    <v>-2.2473999999999997E-2</v>
    <v>-6.9900000000000004E-2</v>
    <v>USD</v>
    <v>NYSE Arca</v>
    <v>ARCX</v>
    <v>9.4999999999999998E-3</v>
    <v>20.399999999999999</v>
    <v>ETF</v>
    <v>45824.840277777781</v>
    <v>20.151</v>
    <v>807724.36</v>
    <v>Teucrium 2x Daily Wheat</v>
    <v>20.151</v>
    <v>20.869</v>
    <v>20.399999999999999</v>
    <v>20.330100000000002</v>
    <v>WXET</v>
    <v>Teucrium 2x Daily Wheat (ARCX:WXET)</v>
    <v>152</v>
    <v>1110</v>
  </rv>
  <rv s="2">
    <v>1153</v>
  </rv>
  <rv s="3">
    <v>https://www.bing.com/financeapi/forcetrigger?t=a1tktc&amp;q=ARCX%3aFXP&amp;form=skydnc</v>
    <v>Learn more on Bing</v>
  </rv>
  <rv s="17">
    <v>en-US</v>
    <v>a1tktc</v>
    <v>268435456</v>
    <v>1</v>
    <v>Powered by Refinitiv</v>
    <v>38</v>
    <v>ProShares:UlS FTSE Ch 50 (ARCX:FXP)</v>
    <v>34</v>
    <v>39</v>
    <v>Finance</v>
    <v>25</v>
    <v>34.51</v>
    <v>10.4749</v>
    <v>-0.68200000000000005</v>
    <v>-0.18</v>
    <v>0</v>
    <v>-1.6529000000000002E-2</v>
    <v>0</v>
    <v>USD</v>
    <v>NYSE Arca</v>
    <v>ARCX</v>
    <v>9.4999999999999998E-3</v>
    <v>10.71</v>
    <v>ETF</v>
    <v>45824.840277812502</v>
    <v>1155</v>
    <v>10.52</v>
    <v>7014556.3590000002</v>
    <v>ProShares:UlS FTSE Ch 50</v>
    <v>10.71</v>
    <v>10.89</v>
    <v>10.71</v>
    <v>10.71</v>
    <v>FXP</v>
    <v>ProShares:UlS FTSE Ch 50 (ARCX:FXP)</v>
    <v>4687</v>
    <v>11750</v>
  </rv>
  <rv s="2">
    <v>1156</v>
  </rv>
  <rv s="3">
    <v>https://www.bing.com/financeapi/forcetrigger?t=a24car&amp;q=ARCX%3aTMV&amp;form=skydnc</v>
    <v>Learn more on Bing</v>
  </rv>
  <rv s="17">
    <v>en-US</v>
    <v>a24car</v>
    <v>268435456</v>
    <v>1</v>
    <v>Powered by Refinitiv</v>
    <v>38</v>
    <v>Direxion:20+Y Trs Br 3X (ARCX:TMV)</v>
    <v>34</v>
    <v>39</v>
    <v>Finance</v>
    <v>25</v>
    <v>44.3</v>
    <v>26.159300000000002</v>
    <v>-3.202</v>
    <v>1.1200000000000001</v>
    <v>-2.7029999999999997E-3</v>
    <v>2.8296999999999999E-2</v>
    <v>-0.11</v>
    <v>USD</v>
    <v>NYSE Arca</v>
    <v>ARCX</v>
    <v>9.4999999999999998E-3</v>
    <v>40.799999999999997</v>
    <v>ETF</v>
    <v>45824.922446492972</v>
    <v>1158</v>
    <v>39.42</v>
    <v>187884921.59999999</v>
    <v>Direxion:20+Y Trs Br 3X</v>
    <v>39.92</v>
    <v>39.58</v>
    <v>40.700000000000003</v>
    <v>40.590000000000003</v>
    <v>TMV</v>
    <v>Direxion:20+Y Trs Br 3X (ARCX:TMV)</v>
    <v>766285</v>
    <v>1011180</v>
  </rv>
  <rv s="2">
    <v>1159</v>
  </rv>
  <rv s="3">
    <v>https://www.bing.com/financeapi/forcetrigger?t=a231nm&amp;q=ARCX%3aSKF&amp;form=skydnc</v>
    <v>Learn more on Bing</v>
  </rv>
  <rv s="17">
    <v>en-US</v>
    <v>a231nm</v>
    <v>268435456</v>
    <v>1</v>
    <v>Powered by Refinitiv</v>
    <v>38</v>
    <v>ProShares:UlS Finl (ARCX:SKF)</v>
    <v>34</v>
    <v>39</v>
    <v>Finance</v>
    <v>25</v>
    <v>52.36</v>
    <v>29.115500000000001</v>
    <v>-2.1997</v>
    <v>-0.73</v>
    <v>1.7274999999999999E-2</v>
    <v>-2.3241000000000001E-2</v>
    <v>0.53</v>
    <v>USD</v>
    <v>NYSE Arca</v>
    <v>ARCX</v>
    <v>9.4999999999999998E-3</v>
    <v>30.85</v>
    <v>ETF</v>
    <v>45824.854477488283</v>
    <v>1161</v>
    <v>30.316700000000001</v>
    <v>11088222.16</v>
    <v>ProShares:UlS Finl</v>
    <v>30.85</v>
    <v>31.41</v>
    <v>30.68</v>
    <v>31.21</v>
    <v>SKF</v>
    <v>ProShares:UlS Finl (ARCX:SKF)</v>
    <v>9998</v>
    <v>10175</v>
  </rv>
  <rv s="2">
    <v>1162</v>
  </rv>
  <rv s="3">
    <v>https://www.bing.com/financeapi/forcetrigger?t=a24mkr&amp;q=ARCX%3aTTT&amp;form=skydnc</v>
    <v>Learn more on Bing</v>
  </rv>
  <rv s="17">
    <v>en-US</v>
    <v>a24mkr</v>
    <v>268435456</v>
    <v>1</v>
    <v>Powered by Refinitiv</v>
    <v>38</v>
    <v>ProShares:UPSh 20+ Trs (ARCX:TTT)</v>
    <v>34</v>
    <v>39</v>
    <v>Finance</v>
    <v>25</v>
    <v>87.704999999999998</v>
    <v>54.12</v>
    <v>-3.2069999999999999</v>
    <v>2.2439</v>
    <v>1.0560000000000001E-3</v>
    <v>2.8875000000000001E-2</v>
    <v>8.4400000000000003E-2</v>
    <v>USD</v>
    <v>NYSE Arca</v>
    <v>ARCX</v>
    <v>9.4999999999999998E-3</v>
    <v>79.963099999999997</v>
    <v>ETF</v>
    <v>45824.841780682815</v>
    <v>1164</v>
    <v>77.943600000000004</v>
    <v>24645527.02</v>
    <v>ProShares:UPSh 20+ Trs</v>
    <v>77.943600000000004</v>
    <v>77.711699999999993</v>
    <v>79.955600000000004</v>
    <v>80.040000000000006</v>
    <v>TTT</v>
    <v>ProShares:UPSh 20+ Trs (ARCX:TTT)</v>
    <v>7689</v>
    <v>4941</v>
  </rv>
  <rv s="2">
    <v>1165</v>
  </rv>
  <rv s="3">
    <v>https://www.bing.com/financeapi/forcetrigger?t=a22pvh&amp;q=ARCX%3aSDOW&amp;form=skydnc</v>
    <v>Learn more on Bing</v>
  </rv>
  <rv s="17">
    <v>en-US</v>
    <v>a22pvh</v>
    <v>268435456</v>
    <v>1</v>
    <v>Powered by Refinitiv</v>
    <v>38</v>
    <v>ProShares:UltP Sht Dow30 (ARCX:SDOW)</v>
    <v>34</v>
    <v>39</v>
    <v>Finance</v>
    <v>35</v>
    <v>75.95</v>
    <v>42.97</v>
    <v>-2.8290000000000002</v>
    <v>-1.1299999999999999</v>
    <v>4.5209999999999998E-3</v>
    <v>-2.3759000000000002E-2</v>
    <v>0.2099</v>
    <v>USD</v>
    <v>NYSE Arca</v>
    <v>ARCX</v>
    <v>9.4999999999999998E-3</v>
    <v>46.88</v>
    <v>ETF</v>
    <v>45824.940707997659</v>
    <v>1167</v>
    <v>45.79</v>
    <v>217281038.30000001</v>
    <v>ProShares:UltP Sht Dow30</v>
    <v>46.85</v>
    <v>47.56</v>
    <v>46.43</v>
    <v>46.639899999999997</v>
    <v>SDOW</v>
    <v>ProShares:UltP Sht Dow30 (ARCX:SDOW)</v>
    <v>1717264</v>
    <v>1868477</v>
  </rv>
  <rv s="2">
    <v>1168</v>
  </rv>
  <rv s="3">
    <v>https://www.bing.com/financeapi/forcetrigger?t=a23koc&amp;q=ARCX%3aSRTY&amp;form=skydnc</v>
    <v>Learn more on Bing</v>
  </rv>
  <rv s="17">
    <v>en-US</v>
    <v>a23koc</v>
    <v>268435456</v>
    <v>1</v>
    <v>Powered by Refinitiv</v>
    <v>38</v>
    <v>ProShares:UltPSh Rus2000 (ARCX:SRTY)</v>
    <v>34</v>
    <v>39</v>
    <v>Finance</v>
    <v>35</v>
    <v>37.270000000000003</v>
    <v>14.26</v>
    <v>-3.0142000000000002</v>
    <v>-0.64</v>
    <v>4.8440000000000002E-3</v>
    <v>-3.3333000000000002E-2</v>
    <v>8.9899999999999994E-2</v>
    <v>USD</v>
    <v>NYSE Arca</v>
    <v>ARCX</v>
    <v>9.4999999999999998E-3</v>
    <v>18.855</v>
    <v>ETF</v>
    <v>45824.939425810153</v>
    <v>1170</v>
    <v>18.234999999999999</v>
    <v>89133180.469999999</v>
    <v>ProShares:UltPSh Rus2000</v>
    <v>18.63</v>
    <v>19.2</v>
    <v>18.559999999999999</v>
    <v>18.649899999999999</v>
    <v>SRTY</v>
    <v>ProShares:UltPSh Rus2000 (ARCX:SRTY)</v>
    <v>2467106</v>
    <v>2322427</v>
  </rv>
  <rv s="2">
    <v>1171</v>
  </rv>
  <rv s="3">
    <v>https://www.bing.com/financeapi/forcetrigger?t=a1rpoc&amp;q=ARCX%3aEEV&amp;form=skydnc</v>
    <v>Learn more on Bing</v>
  </rv>
  <rv s="17">
    <v>en-US</v>
    <v>a1rpoc</v>
    <v>268435456</v>
    <v>1</v>
    <v>Powered by Refinitiv</v>
    <v>38</v>
    <v>ProShares:UlS MSCI EM (ARCX:EEV)</v>
    <v>34</v>
    <v>39</v>
    <v>Finance</v>
    <v>25</v>
    <v>20.57</v>
    <v>12.99</v>
    <v>-1.1245000000000001</v>
    <v>-0.30590000000000001</v>
    <v>0</v>
    <v>-2.2717000000000001E-2</v>
    <v>0</v>
    <v>USD</v>
    <v>NYSE Arca</v>
    <v>ARCX</v>
    <v>9.4999999999999998E-3</v>
    <v>13.17</v>
    <v>ETF</v>
    <v>45824.840277823438</v>
    <v>1173</v>
    <v>12.99</v>
    <v>4437193.6560000004</v>
    <v>ProShares:UlS MSCI EM</v>
    <v>13.17</v>
    <v>13.4659</v>
    <v>13.16</v>
    <v>13.16</v>
    <v>EEV</v>
    <v>ProShares:UlS MSCI EM (ARCX:EEV)</v>
    <v>26939</v>
    <v>16009</v>
  </rv>
  <rv s="2">
    <v>1174</v>
  </rv>
  <rv s="3">
    <v>https://www.bing.com/financeapi/forcetrigger?t=a1s3z2&amp;q=ARCX%3aEPV&amp;form=skydnc</v>
    <v>Learn more on Bing</v>
  </rv>
  <rv s="17">
    <v>en-US</v>
    <v>a1s3z2</v>
    <v>268435456</v>
    <v>1</v>
    <v>Powered by Refinitiv</v>
    <v>38</v>
    <v>ProShares:UlS FTSE Euro (ARCX:EPV)</v>
    <v>34</v>
    <v>39</v>
    <v>Finance</v>
    <v>25</v>
    <v>43.57</v>
    <v>26.23</v>
    <v>-1.8519000000000001</v>
    <v>-0.2</v>
    <v>-3.705E-3</v>
    <v>-7.3560000000000006E-3</v>
    <v>-0.1</v>
    <v>USD</v>
    <v>NYSE Arca</v>
    <v>ARCX</v>
    <v>9.4999999999999998E-3</v>
    <v>26.99</v>
    <v>ETF</v>
    <v>45824.909691885936</v>
    <v>1176</v>
    <v>26.454599999999999</v>
    <v>18027446.289999999</v>
    <v>ProShares:UlS FTSE Euro</v>
    <v>26.69</v>
    <v>27.19</v>
    <v>26.99</v>
    <v>26.89</v>
    <v>EPV</v>
    <v>ProShares:UlS FTSE Euro (ARCX:EPV)</v>
    <v>8649</v>
    <v>39045</v>
  </rv>
  <rv s="2">
    <v>1177</v>
  </rv>
  <rv s="3">
    <v>https://www.bing.com/financeapi/forcetrigger?t=a23lf2&amp;q=ARCX%3aSSG&amp;form=skydnc</v>
    <v>Learn more on Bing</v>
  </rv>
  <rv s="17">
    <v>en-US</v>
    <v>a23lf2</v>
    <v>268435456</v>
    <v>1</v>
    <v>Powered by Refinitiv</v>
    <v>38</v>
    <v>ProShares:UlS Semicond (ARCX:SSG)</v>
    <v>34</v>
    <v>39</v>
    <v>Finance</v>
    <v>25</v>
    <v>59.8</v>
    <v>15.15</v>
    <v>-3.2446999999999999</v>
    <v>-0.68269999999999997</v>
    <v>-4.7229999999999999E-4</v>
    <v>-4.2298999999999996E-2</v>
    <v>-7.3000000000000001E-3</v>
    <v>USD</v>
    <v>NYSE Arca</v>
    <v>ARCX</v>
    <v>9.4999999999999998E-3</v>
    <v>15.81</v>
    <v>ETF</v>
    <v>45824.866394154691</v>
    <v>1179</v>
    <v>15.15</v>
    <v>12316140.34</v>
    <v>ProShares:UlS Semicond</v>
    <v>15.81</v>
    <v>16.14</v>
    <v>15.4573</v>
    <v>15.45</v>
    <v>SSG</v>
    <v>ProShares:UlS Semicond (ARCX:SSG)</v>
    <v>52378</v>
    <v>152484</v>
  </rv>
  <rv s="2">
    <v>1180</v>
  </rv>
  <rv s="3">
    <v>https://www.bing.com/financeapi/forcetrigger?t=a1r2kr&amp;q=ARCX%3aDIG&amp;form=skydnc</v>
    <v>Learn more on Bing</v>
  </rv>
  <rv s="17">
    <v>en-US</v>
    <v>a1r2kr</v>
    <v>268435456</v>
    <v>1</v>
    <v>Powered by Refinitiv</v>
    <v>38</v>
    <v>ProShares:Ult Energy (ARCX:DIG)</v>
    <v>34</v>
    <v>39</v>
    <v>Finance</v>
    <v>25</v>
    <v>47.04</v>
    <v>26.5</v>
    <v>2.3037000000000001</v>
    <v>-0.2</v>
    <v>-1.127E-3</v>
    <v>-5.6040000000000005E-3</v>
    <v>-0.04</v>
    <v>USD</v>
    <v>NYSE Arca</v>
    <v>ARCX</v>
    <v>9.4999999999999998E-3</v>
    <v>36.22</v>
    <v>ETF</v>
    <v>45824.930322835156</v>
    <v>1182</v>
    <v>34.954999999999998</v>
    <v>64734504.560000002</v>
    <v>ProShares:Ult Energy</v>
    <v>35.76</v>
    <v>35.69</v>
    <v>35.49</v>
    <v>35.450000000000003</v>
    <v>DIG</v>
    <v>ProShares:Ult Energy (ARCX:DIG)</v>
    <v>109458</v>
    <v>50659</v>
  </rv>
  <rv s="2">
    <v>1183</v>
  </rv>
  <rv s="3">
    <v>https://www.bing.com/financeapi/forcetrigger?t=a1rrbh&amp;q=ARCX%3aEFU&amp;form=skydnc</v>
    <v>Learn more on Bing</v>
  </rv>
  <rv s="17">
    <v>en-US</v>
    <v>a1rrbh</v>
    <v>268435456</v>
    <v>1</v>
    <v>Powered by Refinitiv</v>
    <v>38</v>
    <v>ProShares:UlS MSCI EAFE (ARCX:EFU)</v>
    <v>34</v>
    <v>39</v>
    <v>Finance</v>
    <v>25</v>
    <v>17.369</v>
    <v>10.984999999999999</v>
    <v>-1.7078</v>
    <v>-0.1135</v>
    <v>0</v>
    <v>-1.0049999999999998E-2</v>
    <v>0</v>
    <v>USD</v>
    <v>NYSE Arca</v>
    <v>ARCX</v>
    <v>9.4999999999999998E-3</v>
    <v>11.18</v>
    <v>ETF</v>
    <v>45824.840277812502</v>
    <v>1185</v>
    <v>10.994999999999999</v>
    <v>1063351.014</v>
    <v>ProShares:UlS MSCI EAFE</v>
    <v>10.994999999999999</v>
    <v>11.2935</v>
    <v>11.18</v>
    <v>11.18</v>
    <v>EFU</v>
    <v>ProShares:UlS MSCI EAFE (ARCX:EFU)</v>
    <v>344</v>
    <v>1350</v>
  </rv>
  <rv s="2">
    <v>1186</v>
  </rv>
  <rv s="3">
    <v>https://www.bing.com/financeapi/forcetrigger?t=a234ww&amp;q=ARCX%3aSMDD&amp;form=skydnc</v>
    <v>Learn more on Bing</v>
  </rv>
  <rv s="17">
    <v>en-US</v>
    <v>a234ww</v>
    <v>268435456</v>
    <v>1</v>
    <v>Powered by Refinitiv</v>
    <v>38</v>
    <v>ProShares:UltPSh MdCp400 (ARCX:SMDD)</v>
    <v>34</v>
    <v>39</v>
    <v>Finance</v>
    <v>25</v>
    <v>32</v>
    <v>13.86</v>
    <v>-2.9765999999999999</v>
    <v>-0.54</v>
    <v>-1.7910000000000001E-3</v>
    <v>-3.1232000000000003E-2</v>
    <v>-0.03</v>
    <v>USD</v>
    <v>NYSE Arca</v>
    <v>ARCX</v>
    <v>9.4999999999999998E-3</v>
    <v>16.844999999999999</v>
    <v>ETF</v>
    <v>45824.840277812502</v>
    <v>1188</v>
    <v>16.592400000000001</v>
    <v>3292982.4419999998</v>
    <v>ProShares:UltPSh MdCp400</v>
    <v>16.774999999999999</v>
    <v>17.29</v>
    <v>16.75</v>
    <v>16.72</v>
    <v>SMDD</v>
    <v>ProShares:UltPSh MdCp400 (ARCX:SMDD)</v>
    <v>11927</v>
    <v>13231</v>
  </rv>
  <rv s="2">
    <v>1189</v>
  </rv>
  <rv s="3">
    <v>https://www.bing.com/financeapi/forcetrigger?t=a24o27&amp;q=ARCX%3aTWM&amp;form=skydnc</v>
    <v>Learn more on Bing</v>
  </rv>
  <rv s="17">
    <v>en-US</v>
    <v>a24o27</v>
    <v>268435456</v>
    <v>1</v>
    <v>Powered by Refinitiv</v>
    <v>38</v>
    <v>ProShares:UlS Rus2000 (ARCX:TWM)</v>
    <v>34</v>
    <v>39</v>
    <v>Finance</v>
    <v>25</v>
    <v>71.268299999999996</v>
    <v>36.93</v>
    <v>-2.0074000000000001</v>
    <v>-1.06</v>
    <v>-3.6740000000000002E-3</v>
    <v>-2.2629999999999997E-2</v>
    <v>-0.16819999999999999</v>
    <v>USD</v>
    <v>NYSE Arca</v>
    <v>ARCX</v>
    <v>9.4999999999999998E-3</v>
    <v>46.21</v>
    <v>ETF</v>
    <v>45824.911737950781</v>
    <v>1191</v>
    <v>45.24</v>
    <v>46084930.82</v>
    <v>ProShares:UlS Rus2000</v>
    <v>45.86</v>
    <v>46.84</v>
    <v>45.78</v>
    <v>45.611800000000002</v>
    <v>TWM</v>
    <v>ProShares:UlS Rus2000 (ARCX:TWM)</v>
    <v>195277</v>
    <v>209986</v>
  </rv>
  <rv s="2">
    <v>1192</v>
  </rv>
  <rv s="16">
    <v>en-US</v>
    <v>ccuva2</v>
    <v>268435456</v>
    <v>1</v>
    <v>Powered by Refinitiv</v>
    <v>36</v>
    <v>ProShares:UlS Bitcoin (ARCX:SBIT)</v>
    <v>24</v>
    <v>37</v>
    <v>Finance</v>
    <v>35</v>
    <v>275.5</v>
    <v>32.450000000000003</v>
    <v>-2.4449999999999998</v>
    <v>2.3480000000000003E-3</v>
    <v>-6.6931000000000004E-2</v>
    <v>0.08</v>
    <v>USD</v>
    <v>NYSE Arca</v>
    <v>ARCX</v>
    <v>9.4999999999999998E-3</v>
    <v>35.6</v>
    <v>ETF</v>
    <v>45824.934429594534</v>
    <v>33.880000000000003</v>
    <v>69389299.450000003</v>
    <v>ProShares:UlS Bitcoin</v>
    <v>35.47</v>
    <v>36.53</v>
    <v>34.085000000000001</v>
    <v>34.15</v>
    <v>SBIT</v>
    <v>ProShares:UlS Bitcoin (ARCX:SBIT)</v>
    <v>831977</v>
    <v>1818027</v>
  </rv>
  <rv s="2">
    <v>1194</v>
  </rv>
  <rv s="3">
    <v>https://www.bing.com/financeapi/forcetrigger?t=a22kqh&amp;q=ARCX%3aSCC&amp;form=skydnc</v>
    <v>Learn more on Bing</v>
  </rv>
  <rv s="17">
    <v>en-US</v>
    <v>a22kqh</v>
    <v>268435456</v>
    <v>1</v>
    <v>Powered by Refinitiv</v>
    <v>38</v>
    <v>ProShares:UlS Cons Disc (ARCX:SCC)</v>
    <v>34</v>
    <v>39</v>
    <v>Finance</v>
    <v>25</v>
    <v>34.700000000000003</v>
    <v>16.631</v>
    <v>-1.9805999999999999</v>
    <v>-0.43259999999999998</v>
    <v>3.3859999999999999E-4</v>
    <v>-2.2724999999999999E-2</v>
    <v>6.3E-3</v>
    <v>USD</v>
    <v>NYSE Arca</v>
    <v>ARCX</v>
    <v>9.4999999999999998E-3</v>
    <v>18.86</v>
    <v>ETF</v>
    <v>45824.840277812502</v>
    <v>1196</v>
    <v>18.5504</v>
    <v>2569233.0380000002</v>
    <v>ProShares:UlS Cons Disc</v>
    <v>18.86</v>
    <v>19.036300000000001</v>
    <v>18.6037</v>
    <v>18.61</v>
    <v>SCC</v>
    <v>ProShares:UlS Cons Disc (ARCX:SCC)</v>
    <v>3769</v>
    <v>18694</v>
  </rv>
  <rv s="2">
    <v>1197</v>
  </rv>
  <rv s="3">
    <v>https://www.bing.com/financeapi/forcetrigger?t=a1rh1h&amp;q=ARCX%3aDXD&amp;form=skydnc</v>
    <v>Learn more on Bing</v>
  </rv>
  <rv s="17">
    <v>en-US</v>
    <v>a1rh1h</v>
    <v>268435456</v>
    <v>1</v>
    <v>Powered by Refinitiv</v>
    <v>38</v>
    <v>ProShares:UlS Dow30 (ARCX:DXD)</v>
    <v>34</v>
    <v>39</v>
    <v>Finance</v>
    <v>25</v>
    <v>35.79</v>
    <v>24.23</v>
    <v>-1.895</v>
    <v>-0.44</v>
    <v>8.2189999999999997E-4</v>
    <v>-1.6541E-2</v>
    <v>2.1499999999999998E-2</v>
    <v>USD</v>
    <v>NYSE Arca</v>
    <v>ARCX</v>
    <v>9.4999999999999998E-3</v>
    <v>26.34</v>
    <v>ETF</v>
    <v>45824.923293240623</v>
    <v>1199</v>
    <v>25.93</v>
    <v>57130227.310000002</v>
    <v>ProShares:UlS Dow30</v>
    <v>26.31</v>
    <v>26.6</v>
    <v>26.16</v>
    <v>26.1815</v>
    <v>DXD</v>
    <v>ProShares:UlS Dow30 (ARCX:DXD)</v>
    <v>857544</v>
    <v>555209</v>
  </rv>
  <rv s="2">
    <v>1200</v>
  </rv>
  <rv s="3">
    <v>https://www.bing.com/financeapi/forcetrigger?t=a1sjz2&amp;q=XNAS%3aFAAR&amp;form=skydnc</v>
    <v>Learn more on Bing</v>
  </rv>
  <rv s="17">
    <v>en-US</v>
    <v>a1sjz2</v>
    <v>268435456</v>
    <v>1</v>
    <v>Powered by Refinitiv</v>
    <v>38</v>
    <v>FT VII:Alt Abs Rtn Strat (XNAS:FAAR)</v>
    <v>34</v>
    <v>39</v>
    <v>Finance</v>
    <v>25</v>
    <v>31.1</v>
    <v>25.192</v>
    <v>0.2389</v>
    <v>-4.1500000000000002E-2</v>
    <v>0</v>
    <v>-1.457E-3</v>
    <v>0</v>
    <v>USD</v>
    <v>Nasdaq Stock Market</v>
    <v>XNAS</v>
    <v>9.4999999999999998E-3</v>
    <v>28.569900000000001</v>
    <v>ETF</v>
    <v>45824.843750265623</v>
    <v>1202</v>
    <v>28.19</v>
    <v>94298625.599999994</v>
    <v>FT VII:Alt Abs Rtn Strat</v>
    <v>28.39</v>
    <v>28.491499999999998</v>
    <v>28.45</v>
    <v>28.45</v>
    <v>FAAR</v>
    <v>FT VII:Alt Abs Rtn Strat (XNAS:FAAR)</v>
    <v>8301</v>
    <v>13048</v>
  </rv>
  <rv s="2">
    <v>1203</v>
  </rv>
  <rv s="3">
    <v>https://www.bing.com/financeapi/forcetrigger?t=a22rim&amp;q=ARCX%3aSEF&amp;form=skydnc</v>
    <v>Learn more on Bing</v>
  </rv>
  <rv s="17">
    <v>en-US</v>
    <v>a22rim</v>
    <v>268435456</v>
    <v>1</v>
    <v>Powered by Refinitiv</v>
    <v>38</v>
    <v>ProShares:Sht Financials (ARCX:SEF)</v>
    <v>34</v>
    <v>39</v>
    <v>Finance</v>
    <v>25</v>
    <v>43.08</v>
    <v>32.770000000000003</v>
    <v>-1.1001000000000001</v>
    <v>-0.37840000000000001</v>
    <v>0</v>
    <v>-1.1094999999999999E-2</v>
    <v>0</v>
    <v>USD</v>
    <v>NYSE Arca</v>
    <v>ARCX</v>
    <v>9.4999999999999998E-3</v>
    <v>33.729999999999997</v>
    <v>ETF</v>
    <v>45824.840277812502</v>
    <v>1205</v>
    <v>33.5</v>
    <v>10629808.48</v>
    <v>ProShares:Sht Financials</v>
    <v>33.639000000000003</v>
    <v>34.105800000000002</v>
    <v>33.727400000000003</v>
    <v>33.727400000000003</v>
    <v>SEF</v>
    <v>ProShares:Sht Financials (ARCX:SEF)</v>
    <v>3039</v>
    <v>13910</v>
  </rv>
  <rv s="2">
    <v>1206</v>
  </rv>
  <rv s="3">
    <v>https://www.bing.com/financeapi/forcetrigger?t=a23imw&amp;q=XNAS%3aSQQQ&amp;form=skydnc</v>
    <v>Learn more on Bing</v>
  </rv>
  <rv s="17">
    <v>en-US</v>
    <v>a23imw</v>
    <v>268435456</v>
    <v>1</v>
    <v>Powered by Refinitiv</v>
    <v>38</v>
    <v>ProShares:UltP Sht QQQ (XNAS:SQQQ)</v>
    <v>34</v>
    <v>39</v>
    <v>Finance</v>
    <v>35</v>
    <v>57.95</v>
    <v>21.52</v>
    <v>-3.0739999999999998</v>
    <v>-0.94</v>
    <v>6.4209999999999996E-3</v>
    <v>-4.1300999999999997E-2</v>
    <v>0.1401</v>
    <v>USD</v>
    <v>Nasdaq Stock Market</v>
    <v>XNAS</v>
    <v>9.4999999999999998E-3</v>
    <v>22.33</v>
    <v>ETF</v>
    <v>45824.941317765624</v>
    <v>1208</v>
    <v>21.69</v>
    <v>3100274790</v>
    <v>ProShares:UltP Sht QQQ</v>
    <v>22.32</v>
    <v>22.76</v>
    <v>21.82</v>
    <v>21.960100000000001</v>
    <v>SQQQ</v>
    <v>ProShares:UltP Sht QQQ (XNAS:SQQQ)</v>
    <v>88306964</v>
    <v>108561023</v>
  </rv>
  <rv s="2">
    <v>1209</v>
  </rv>
  <rv s="3">
    <v>https://www.bing.com/financeapi/forcetrigger?t=a1y8u2&amp;q=ARCX%3aMZZ&amp;form=skydnc</v>
    <v>Learn more on Bing</v>
  </rv>
  <rv s="17">
    <v>en-US</v>
    <v>a1y8u2</v>
    <v>268435456</v>
    <v>1</v>
    <v>Powered by Refinitiv</v>
    <v>38</v>
    <v>ProShares:UlS MC400 (ARCX:MZZ)</v>
    <v>34</v>
    <v>39</v>
    <v>Finance</v>
    <v>25</v>
    <v>14.5</v>
    <v>8.26</v>
    <v>-1.986</v>
    <v>-0.22270000000000001</v>
    <v>1.036E-3</v>
    <v>-2.2557000000000001E-2</v>
    <v>0.01</v>
    <v>USD</v>
    <v>NYSE Arca</v>
    <v>ARCX</v>
    <v>9.4999999999999998E-3</v>
    <v>9.73</v>
    <v>ETF</v>
    <v>45824.840277823438</v>
    <v>1211</v>
    <v>9.5399999999999991</v>
    <v>1369392.966</v>
    <v>ProShares:UlS MC400</v>
    <v>9.73</v>
    <v>9.8727</v>
    <v>9.65</v>
    <v>9.66</v>
    <v>MZZ</v>
    <v>ProShares:UlS MC400 (ARCX:MZZ)</v>
    <v>5433</v>
    <v>2024</v>
  </rv>
  <rv s="2">
    <v>1212</v>
  </rv>
  <rv s="16">
    <v>en-US</v>
    <v>ce15f2</v>
    <v>268435456</v>
    <v>1</v>
    <v>Powered by Refinitiv</v>
    <v>36</v>
    <v>T-Rex 2X Inv Bitcoin DT (BATS:BTCZ)</v>
    <v>24</v>
    <v>37</v>
    <v>Finance</v>
    <v>35</v>
    <v>29.68</v>
    <v>3.24</v>
    <v>-0.23499999999999999</v>
    <v>8.8759999999999997E-5</v>
    <v>-6.4827999999999997E-2</v>
    <v>2.9999999999999997E-4</v>
    <v>USD</v>
    <v>CBOE BZX Exchange</v>
    <v>BATS</v>
    <v>9.4999999999999998E-3</v>
    <v>3.5350000000000001</v>
    <v>ETF</v>
    <v>45824.939650566404</v>
    <v>3.3631000000000002</v>
    <v>4222250.55</v>
    <v>T-Rex 2X Inv Bitcoin DT</v>
    <v>3.52</v>
    <v>3.625</v>
    <v>3.39</v>
    <v>3.3803000000000001</v>
    <v>BTCZ</v>
    <v>T-Rex 2X Inv Bitcoin DT (BATS:BTCZ)</v>
    <v>2630363</v>
    <v>1416414</v>
  </rv>
  <rv s="2">
    <v>1214</v>
  </rv>
  <rv s="3">
    <v>https://www.bing.com/financeapi/forcetrigger?t=a1tflh&amp;q=XNAS%3aFTGC&amp;form=skydnc</v>
    <v>Learn more on Bing</v>
  </rv>
  <rv s="17">
    <v>en-US</v>
    <v>a1tflh</v>
    <v>268435456</v>
    <v>1</v>
    <v>Powered by Refinitiv</v>
    <v>38</v>
    <v>FT VII:Glbl Tact Cmd Str (XNAS:FTGC)</v>
    <v>34</v>
    <v>39</v>
    <v>Finance</v>
    <v>25</v>
    <v>25.97</v>
    <v>22.215</v>
    <v>0.82269999999999999</v>
    <v>0.08</v>
    <v>2.7329999999999998E-3</v>
    <v>3.1340000000000001E-3</v>
    <v>7.0000000000000007E-2</v>
    <v>USD</v>
    <v>Nasdaq Stock Market</v>
    <v>XNAS</v>
    <v>9.4999999999999998E-3</v>
    <v>25.635000000000002</v>
    <v>ETF</v>
    <v>45824.851310635939</v>
    <v>1216</v>
    <v>25.31</v>
    <v>2337522231.6399999</v>
    <v>FT VII:Glbl Tact Cmd Str</v>
    <v>25.52</v>
    <v>25.53</v>
    <v>25.61</v>
    <v>25.68</v>
    <v>FTGC</v>
    <v>FT VII:Glbl Tact Cmd Str (XNAS:FTGC)</v>
    <v>1018069</v>
    <v>403016</v>
  </rv>
  <rv s="2">
    <v>1217</v>
  </rv>
  <rv s="3">
    <v>https://www.bing.com/financeapi/forcetrigger?t=a1qxw7&amp;q=ARCX%3aDFEN&amp;form=skydnc</v>
    <v>Learn more on Bing</v>
  </rv>
  <rv s="17">
    <v>en-US</v>
    <v>a1qxw7</v>
    <v>268435456</v>
    <v>1</v>
    <v>Powered by Refinitiv</v>
    <v>38</v>
    <v>Direxion:Aero &amp; Def Bl3X (ARCX:DFEN)</v>
    <v>34</v>
    <v>39</v>
    <v>Finance</v>
    <v>35</v>
    <v>48.01</v>
    <v>17.636600000000001</v>
    <v>2.871</v>
    <v>-0.75</v>
    <v>-1.3370000000000001E-3</v>
    <v>-1.6447E-2</v>
    <v>-0.06</v>
    <v>USD</v>
    <v>NYSE Arca</v>
    <v>ARCX</v>
    <v>9.4999999999999998E-3</v>
    <v>46.57</v>
    <v>ETF</v>
    <v>45824.940280589843</v>
    <v>1219</v>
    <v>44.64</v>
    <v>226353389.94</v>
    <v>Direxion:Aero &amp; Def Bl3X</v>
    <v>46.3</v>
    <v>45.6</v>
    <v>44.85</v>
    <v>44.8</v>
    <v>DFEN</v>
    <v>Direxion:Aero &amp; Def Bl3X (ARCX:DFEN)</v>
    <v>419301</v>
    <v>207506</v>
  </rv>
  <rv s="2">
    <v>1220</v>
  </rv>
  <rv s="3">
    <v>https://www.bing.com/financeapi/forcetrigger?t=a21wbh&amp;q=ARCX%3aREW&amp;form=skydnc</v>
    <v>Learn more on Bing</v>
  </rv>
  <rv s="17">
    <v>en-US</v>
    <v>a21wbh</v>
    <v>268435456</v>
    <v>1</v>
    <v>Powered by Refinitiv</v>
    <v>38</v>
    <v>ProShares:UlS Tech (ARCX:REW)</v>
    <v>34</v>
    <v>39</v>
    <v>Finance</v>
    <v>25</v>
    <v>17.22</v>
    <v>8.06</v>
    <v>-2.2118000000000002</v>
    <v>-0.27</v>
    <v>4.9320000000000006E-3</v>
    <v>-3.2219999999999999E-2</v>
    <v>0.04</v>
    <v>USD</v>
    <v>NYSE Arca</v>
    <v>ARCX</v>
    <v>9.4999999999999998E-3</v>
    <v>8.2899999999999991</v>
    <v>ETF</v>
    <v>45824.858847175783</v>
    <v>1222</v>
    <v>8.06</v>
    <v>4232039.608</v>
    <v>ProShares:UlS Tech</v>
    <v>8.2899999999999991</v>
    <v>8.3800000000000008</v>
    <v>8.11</v>
    <v>8.15</v>
    <v>REW</v>
    <v>ProShares:UlS Tech (ARCX:REW)</v>
    <v>85267</v>
    <v>77987</v>
  </rv>
  <rv s="2">
    <v>1223</v>
  </rv>
  <rv s="3">
    <v>https://www.bing.com/financeapi/forcetrigger?t=a1rrk2&amp;q=ARCX%3aEFZ&amp;form=skydnc</v>
    <v>Learn more on Bing</v>
  </rv>
  <rv s="17">
    <v>en-US</v>
    <v>a1rrk2</v>
    <v>268435456</v>
    <v>1</v>
    <v>Powered by Refinitiv</v>
    <v>38</v>
    <v>ProShares:Sht MSCI EAFE (ARCX:EFZ)</v>
    <v>34</v>
    <v>39</v>
    <v>Finance</v>
    <v>25</v>
    <v>17.440000000000001</v>
    <v>13.955</v>
    <v>-0.85350000000000004</v>
    <v>-0.09</v>
    <v>0</v>
    <v>-6.3270000000000002E-3</v>
    <v>0</v>
    <v>USD</v>
    <v>NYSE Arca</v>
    <v>ARCX</v>
    <v>9.4999999999999998E-3</v>
    <v>14.135</v>
    <v>ETF</v>
    <v>45824.840277812502</v>
    <v>1225</v>
    <v>13.972</v>
    <v>12167248.5</v>
    <v>ProShares:Sht MSCI EAFE</v>
    <v>14.04</v>
    <v>14.225</v>
    <v>14.135</v>
    <v>14.135</v>
    <v>EFZ</v>
    <v>ProShares:Sht MSCI EAFE (ARCX:EFZ)</v>
    <v>16761</v>
    <v>20958</v>
  </rv>
  <rv s="2">
    <v>1226</v>
  </rv>
  <rv s="3">
    <v>https://www.bing.com/financeapi/forcetrigger?t=a21lgh&amp;q=ARCX%3aQID&amp;form=skydnc</v>
    <v>Learn more on Bing</v>
  </rv>
  <rv s="17">
    <v>en-US</v>
    <v>a21lgh</v>
    <v>268435456</v>
    <v>1</v>
    <v>Powered by Refinitiv</v>
    <v>38</v>
    <v>ProShares:UlS QQQ (ARCX:QID)</v>
    <v>34</v>
    <v>39</v>
    <v>Finance</v>
    <v>35</v>
    <v>50.45</v>
    <v>26.995000000000001</v>
    <v>-2.0592000000000001</v>
    <v>-0.76</v>
    <v>4.7730000000000003E-3</v>
    <v>-2.7104E-2</v>
    <v>0.13009999999999999</v>
    <v>USD</v>
    <v>NYSE Arca</v>
    <v>ARCX</v>
    <v>9.4999999999999998E-3</v>
    <v>27.67</v>
    <v>ETF</v>
    <v>45824.94206329844</v>
    <v>1228</v>
    <v>27.152999999999999</v>
    <v>261611659.09999999</v>
    <v>ProShares:UlS QQQ</v>
    <v>27.67</v>
    <v>28.04</v>
    <v>27.28</v>
    <v>27.3901</v>
    <v>QID</v>
    <v>ProShares:UlS QQQ (ARCX:QID)</v>
    <v>5814206</v>
    <v>5827922</v>
  </rv>
  <rv s="2">
    <v>1229</v>
  </rv>
  <rv s="3">
    <v>https://www.bing.com/financeapi/forcetrigger?t=a1oilh&amp;q=XNAS%3aBIS&amp;form=skydnc</v>
    <v>Learn more on Bing</v>
  </rv>
  <rv s="17">
    <v>en-US</v>
    <v>a1oilh</v>
    <v>268435456</v>
    <v>1</v>
    <v>Powered by Refinitiv</v>
    <v>38</v>
    <v>ProShares:UlS Nasdaq Bio (XNAS:BIS)</v>
    <v>34</v>
    <v>39</v>
    <v>Finance</v>
    <v>25</v>
    <v>25.867100000000001</v>
    <v>14.05</v>
    <v>-0.9405</v>
    <v>0.09</v>
    <v>0</v>
    <v>5.2080000000000008E-3</v>
    <v>0</v>
    <v>USD</v>
    <v>Nasdaq Stock Market</v>
    <v>XNAS</v>
    <v>9.4999999999999998E-3</v>
    <v>17.61</v>
    <v>ETF</v>
    <v>45824.843750253909</v>
    <v>1231</v>
    <v>17.12</v>
    <v>2881778.46</v>
    <v>ProShares:UlS Nasdaq Bio</v>
    <v>17.190000000000001</v>
    <v>17.28</v>
    <v>17.37</v>
    <v>17.37</v>
    <v>BIS</v>
    <v>ProShares:UlS Nasdaq Bio (XNAS:BIS)</v>
    <v>12864</v>
    <v>12673</v>
  </rv>
  <rv s="2">
    <v>1232</v>
  </rv>
  <rv s="3">
    <v>https://www.bing.com/financeapi/forcetrigger?t=a22ph7&amp;q=ARCX%3aSDD&amp;form=skydnc</v>
    <v>Learn more on Bing</v>
  </rv>
  <rv s="17">
    <v>en-US</v>
    <v>a22ph7</v>
    <v>268435456</v>
    <v>1</v>
    <v>Powered by Refinitiv</v>
    <v>38</v>
    <v>ProShares:UlS SC600 (ARCX:SDD)</v>
    <v>34</v>
    <v>39</v>
    <v>Finance</v>
    <v>25</v>
    <v>24.76</v>
    <v>12.71</v>
    <v>-2.0041000000000002</v>
    <v>-0.33450000000000002</v>
    <v>0</v>
    <v>-1.9793000000000002E-2</v>
    <v>0</v>
    <v>USD</v>
    <v>NYSE Arca</v>
    <v>ARCX</v>
    <v>9.4999999999999998E-3</v>
    <v>16.5654</v>
    <v>ETF</v>
    <v>45824.840277812502</v>
    <v>1234</v>
    <v>16.5654</v>
    <v>2124161.7590000001</v>
    <v>ProShares:UlS SC600</v>
    <v>16.5654</v>
    <v>16.899899999999999</v>
    <v>16.5654</v>
    <v>16.5654</v>
    <v>SDD</v>
    <v>ProShares:UlS SC600 (ARCX:SDD)</v>
    <v>223</v>
    <v>15793</v>
  </rv>
  <rv s="2">
    <v>1235</v>
  </rv>
  <rv s="3">
    <v>https://www.bing.com/financeapi/forcetrigger?t=a23kfr&amp;q=ARCX%3aSRS&amp;form=skydnc</v>
    <v>Learn more on Bing</v>
  </rv>
  <rv s="17">
    <v>en-US</v>
    <v>a23kfr</v>
    <v>268435456</v>
    <v>1</v>
    <v>Powered by Refinitiv</v>
    <v>38</v>
    <v>ProShares:UlS Rl Est (ARCX:SRS)</v>
    <v>34</v>
    <v>39</v>
    <v>Finance</v>
    <v>25</v>
    <v>65.44</v>
    <v>43.15</v>
    <v>-1.8515999999999999</v>
    <v>-0.05</v>
    <v>-1.8799999999999999E-3</v>
    <v>-1.0430000000000001E-3</v>
    <v>-0.09</v>
    <v>USD</v>
    <v>NYSE Arca</v>
    <v>ARCX</v>
    <v>9.4999999999999998E-3</v>
    <v>48.06</v>
    <v>ETF</v>
    <v>45824.853851932814</v>
    <v>1237</v>
    <v>46.72</v>
    <v>21973999.329999998</v>
    <v>ProShares:UlS Rl Est</v>
    <v>47.55</v>
    <v>47.93</v>
    <v>47.88</v>
    <v>47.79</v>
    <v>SRS</v>
    <v>ProShares:UlS Rl Est (ARCX:SRS)</v>
    <v>28369</v>
    <v>45762</v>
  </rv>
  <rv s="2">
    <v>1238</v>
  </rv>
  <rv s="3">
    <v>https://www.bing.com/financeapi/forcetrigger?t=a1sbkr&amp;q=ARCX%3aEUM&amp;form=skydnc</v>
    <v>Learn more on Bing</v>
  </rv>
  <rv s="17">
    <v>en-US</v>
    <v>a1sbkr</v>
    <v>268435456</v>
    <v>1</v>
    <v>Powered by Refinitiv</v>
    <v>38</v>
    <v>ProShares:Sht MSCI EM (ARCX:EUM)</v>
    <v>34</v>
    <v>39</v>
    <v>Finance</v>
    <v>25</v>
    <v>29.4589</v>
    <v>23.54</v>
    <v>-0.56240000000000001</v>
    <v>-0.25</v>
    <v>0</v>
    <v>-1.0443000000000001E-2</v>
    <v>0</v>
    <v>USD</v>
    <v>NYSE Arca</v>
    <v>ARCX</v>
    <v>9.4999999999999998E-3</v>
    <v>23.71</v>
    <v>ETF</v>
    <v>45824.840277823438</v>
    <v>1240</v>
    <v>23.54</v>
    <v>16212505.92</v>
    <v>ProShares:Sht MSCI EM</v>
    <v>23.55</v>
    <v>23.94</v>
    <v>23.69</v>
    <v>23.69</v>
    <v>EUM</v>
    <v>ProShares:Sht MSCI EM (ARCX:EUM)</v>
    <v>20149</v>
    <v>25502</v>
  </rv>
  <rv s="2">
    <v>1241</v>
  </rv>
  <rv s="3">
    <v>https://www.bing.com/financeapi/forcetrigger?t=a22i52&amp;q=ARCX%3aSBB&amp;form=skydnc</v>
    <v>Learn more on Bing</v>
  </rv>
  <rv s="17">
    <v>en-US</v>
    <v>a22i52</v>
    <v>268435456</v>
    <v>1</v>
    <v>Powered by Refinitiv</v>
    <v>38</v>
    <v>ProShares:Sht SC600 (ARCX:SBB)</v>
    <v>34</v>
    <v>39</v>
    <v>Finance</v>
    <v>25</v>
    <v>18.64</v>
    <v>13.39</v>
    <v>-1.0009999999999999</v>
    <v>-0.1888</v>
    <v>0</v>
    <v>-1.2027000000000001E-2</v>
    <v>0</v>
    <v>USD</v>
    <v>NYSE Arca</v>
    <v>ARCX</v>
    <v>9.4999999999999998E-3</v>
    <v>15.508599999999999</v>
    <v>ETF</v>
    <v>45824.840277812502</v>
    <v>1243</v>
    <v>15.411</v>
    <v>4946341.585</v>
    <v>ProShares:Sht SC600</v>
    <v>15.44</v>
    <v>15.6974</v>
    <v>15.508599999999999</v>
    <v>15.508599999999999</v>
    <v>SBB</v>
    <v>ProShares:Sht SC600 (ARCX:SBB)</v>
    <v>505</v>
    <v>2272</v>
  </rv>
  <rv s="2">
    <v>1244</v>
  </rv>
  <rv s="3">
    <v>https://www.bing.com/financeapi/forcetrigger?t=a23yvh&amp;q=ARCX%3aTBF&amp;form=skydnc</v>
    <v>Learn more on Bing</v>
  </rv>
  <rv s="17">
    <v>en-US</v>
    <v>a23yvh</v>
    <v>268435456</v>
    <v>1</v>
    <v>Powered by Refinitiv</v>
    <v>38</v>
    <v>ProShares:Sht 20+ Treas (ARCX:TBF)</v>
    <v>34</v>
    <v>39</v>
    <v>Finance</v>
    <v>25</v>
    <v>25.73</v>
    <v>21.56</v>
    <v>-1.0711999999999999</v>
    <v>0.28000000000000003</v>
    <v>-3.986E-3</v>
    <v>1.1286000000000001E-2</v>
    <v>-0.1</v>
    <v>USD</v>
    <v>NYSE Arca</v>
    <v>ARCX</v>
    <v>9.4999999999999998E-3</v>
    <v>25.09</v>
    <v>ETF</v>
    <v>45824.872818205469</v>
    <v>1246</v>
    <v>24.81</v>
    <v>88053606</v>
    <v>ProShares:Sht 20+ Treas</v>
    <v>24.93</v>
    <v>24.81</v>
    <v>25.09</v>
    <v>24.99</v>
    <v>TBF</v>
    <v>ProShares:Sht 20+ Treas (ARCX:TBF)</v>
    <v>54478</v>
    <v>166476</v>
  </rv>
  <rv s="2">
    <v>1247</v>
  </rv>
  <rv s="3">
    <v>https://www.bing.com/financeapi/forcetrigger?t=a1sgsm&amp;q=ARCX%3aEWV&amp;form=skydnc</v>
    <v>Learn more on Bing</v>
  </rv>
  <rv s="17">
    <v>en-US</v>
    <v>a1sgsm</v>
    <v>268435456</v>
    <v>1</v>
    <v>Powered by Refinitiv</v>
    <v>38</v>
    <v>ProShares:UlS MSCI Jpn (ARCX:EWV)</v>
    <v>34</v>
    <v>39</v>
    <v>Finance</v>
    <v>25</v>
    <v>53.6</v>
    <v>32.599600000000002</v>
    <v>-1.5207999999999999</v>
    <v>-0.19800000000000001</v>
    <v>0</v>
    <v>-5.8180000000000003E-3</v>
    <v>0</v>
    <v>USD</v>
    <v>NYSE Arca</v>
    <v>ARCX</v>
    <v>9.4999999999999998E-3</v>
    <v>33.831800000000001</v>
    <v>ETF</v>
    <v>45824.840277823438</v>
    <v>1249</v>
    <v>33.472099999999998</v>
    <v>5006317.4060000004</v>
    <v>ProShares:UlS MSCI Jpn</v>
    <v>33.520000000000003</v>
    <v>34.029800000000002</v>
    <v>33.831800000000001</v>
    <v>33.831800000000001</v>
    <v>EWV</v>
    <v>ProShares:UlS MSCI Jpn (ARCX:EWV)</v>
    <v>1820</v>
    <v>3174</v>
  </rv>
  <rv s="2">
    <v>1250</v>
  </rv>
  <rv s="3">
    <v>https://www.bing.com/financeapi/forcetrigger?t=a1r87w&amp;q=ARCX%3aDOG&amp;form=skydnc</v>
    <v>Learn more on Bing</v>
  </rv>
  <rv s="17">
    <v>en-US</v>
    <v>a1r87w</v>
    <v>268435456</v>
    <v>1</v>
    <v>Powered by Refinitiv</v>
    <v>38</v>
    <v>ProShares:Short Dow30 (ARCX:DOG)</v>
    <v>34</v>
    <v>39</v>
    <v>Finance</v>
    <v>35</v>
    <v>30.805</v>
    <v>25.2148</v>
    <v>-0.94989999999999997</v>
    <v>-0.20499999999999999</v>
    <v>7.5239999999999997E-4</v>
    <v>-7.6519999999999999E-3</v>
    <v>0.02</v>
    <v>USD</v>
    <v>NYSE Arca</v>
    <v>ARCX</v>
    <v>9.4999999999999998E-3</v>
    <v>26.65</v>
    <v>ETF</v>
    <v>45824.938321260939</v>
    <v>1252</v>
    <v>26.4499</v>
    <v>134088040</v>
    <v>ProShares:Short Dow30</v>
    <v>26.64</v>
    <v>26.79</v>
    <v>26.585000000000001</v>
    <v>26.6</v>
    <v>DOG</v>
    <v>ProShares:Short Dow30 (ARCX:DOG)</v>
    <v>1258592</v>
    <v>871962</v>
  </rv>
  <rv s="2">
    <v>1253</v>
  </rv>
  <rv s="3">
    <v>https://www.bing.com/financeapi/forcetrigger?t=a22cqh&amp;q=ARCX%3aRWM&amp;form=skydnc</v>
    <v>Learn more on Bing</v>
  </rv>
  <rv s="17">
    <v>en-US</v>
    <v>a22cqh</v>
    <v>268435456</v>
    <v>1</v>
    <v>Powered by Refinitiv</v>
    <v>38</v>
    <v>ProShares:Sht Rus2000 (ARCX:RWM)</v>
    <v>34</v>
    <v>39</v>
    <v>Finance</v>
    <v>25</v>
    <v>23.99</v>
    <v>17.137699999999999</v>
    <v>-1.0014000000000001</v>
    <v>-0.23</v>
    <v>5.1409999999999997E-4</v>
    <v>-1.1687000000000001E-2</v>
    <v>0.01</v>
    <v>USD</v>
    <v>NYSE Arca</v>
    <v>ARCX</v>
    <v>9.4999999999999998E-3</v>
    <v>19.55</v>
    <v>ETF</v>
    <v>45824.929204421096</v>
    <v>1255</v>
    <v>19.3401</v>
    <v>180098407.30000001</v>
    <v>ProShares:Sht Rus2000</v>
    <v>19.47</v>
    <v>19.68</v>
    <v>19.45</v>
    <v>19.46</v>
    <v>RWM</v>
    <v>ProShares:Sht Rus2000 (ARCX:RWM)</v>
    <v>6406998</v>
    <v>14318180</v>
  </rv>
  <rv s="2">
    <v>1256</v>
  </rv>
  <rv s="3">
    <v>https://www.bing.com/financeapi/forcetrigger?t=a21cpr&amp;q=ARCX%3aPST&amp;form=skydnc</v>
    <v>Learn more on Bing</v>
  </rv>
  <rv s="17">
    <v>en-US</v>
    <v>a21cpr</v>
    <v>268435456</v>
    <v>1</v>
    <v>Powered by Refinitiv</v>
    <v>38</v>
    <v>ProShares:UlS 7-10Y Trs (ARCX:PST)</v>
    <v>34</v>
    <v>39</v>
    <v>Finance</v>
    <v>25</v>
    <v>25.035</v>
    <v>18.8</v>
    <v>-2.3919999999999999</v>
    <v>0.14319999999999999</v>
    <v>0</v>
    <v>6.1279999999999998E-3</v>
    <v>0</v>
    <v>USD</v>
    <v>NYSE Arca</v>
    <v>ARCX</v>
    <v>9.4999999999999998E-3</v>
    <v>23.52</v>
    <v>ETF</v>
    <v>45824.840277812502</v>
    <v>1258</v>
    <v>23.41</v>
    <v>13976040</v>
    <v>ProShares:UlS 7-10Y Trs</v>
    <v>23.45</v>
    <v>23.37</v>
    <v>23.513200000000001</v>
    <v>23.513200000000001</v>
    <v>PST</v>
    <v>ProShares:UlS 7-10Y Trs (ARCX:PST)</v>
    <v>6052</v>
    <v>6113</v>
  </rv>
  <rv s="2">
    <v>1259</v>
  </rv>
  <rv s="3">
    <v>https://www.bing.com/financeapi/forcetrigger?t=a22pyc&amp;q=ARCX%3aSDP&amp;form=skydnc</v>
    <v>Learn more on Bing</v>
  </rv>
  <rv s="17">
    <v>en-US</v>
    <v>a22pyc</v>
    <v>268435456</v>
    <v>1</v>
    <v>Powered by Refinitiv</v>
    <v>38</v>
    <v>ProShares:UlS Util (ARCX:SDP)</v>
    <v>34</v>
    <v>39</v>
    <v>Finance</v>
    <v>25</v>
    <v>21.48</v>
    <v>13.625</v>
    <v>-1.4754</v>
    <v>0.14000000000000001</v>
    <v>3.4749999999999998E-3</v>
    <v>9.8250000000000004E-3</v>
    <v>0.05</v>
    <v>USD</v>
    <v>NYSE Arca</v>
    <v>ARCX</v>
    <v>9.4999999999999998E-3</v>
    <v>14.5</v>
    <v>ETF</v>
    <v>45824.894695520314</v>
    <v>1261</v>
    <v>14.04</v>
    <v>2616684.807</v>
    <v>ProShares:UlS Util</v>
    <v>14.04</v>
    <v>14.25</v>
    <v>14.39</v>
    <v>14.44</v>
    <v>SDP</v>
    <v>ProShares:UlS Util (ARCX:SDP)</v>
    <v>5983</v>
    <v>27002</v>
  </rv>
  <rv s="2">
    <v>1262</v>
  </rv>
  <rv s="16">
    <v>en-US</v>
    <v>cfc3qh</v>
    <v>268435456</v>
    <v>1</v>
    <v>Powered by Refinitiv</v>
    <v>36</v>
    <v>Teucrium 2x Daily Corn (ARCX:CXRN)</v>
    <v>24</v>
    <v>37</v>
    <v>Finance</v>
    <v>25</v>
    <v>31.844999999999999</v>
    <v>21.4</v>
    <v>-0.92120000000000002</v>
    <v>-2.8039999999999996E-3</v>
    <v>-4.1270000000000001E-2</v>
    <v>-0.06</v>
    <v>USD</v>
    <v>NYSE Arca</v>
    <v>ARCX</v>
    <v>9.4999999999999998E-3</v>
    <v>21.4</v>
    <v>ETF</v>
    <v>45824.840277789066</v>
    <v>21.4</v>
    <v>908705.75</v>
    <v>Teucrium 2x Daily Corn</v>
    <v>21.4</v>
    <v>22.321200000000001</v>
    <v>21.4</v>
    <v>21.34</v>
    <v>CXRN</v>
    <v>Teucrium 2x Daily Corn (ARCX:CXRN)</v>
    <v>53</v>
    <v>322</v>
  </rv>
  <rv s="2">
    <v>1264</v>
  </rv>
  <rv s="16">
    <v>en-US</v>
    <v>caou7w</v>
    <v>268435456</v>
    <v>1</v>
    <v>Powered by Refinitiv</v>
    <v>36</v>
    <v>GrnShs:2x Lg TSLA Dly (XNAS:TSLR)</v>
    <v>24</v>
    <v>37</v>
    <v>Finance</v>
    <v>35</v>
    <v>64.75</v>
    <v>9.9700000000000006</v>
    <v>0.47</v>
    <v>-5.3370000000000002E-4</v>
    <v>2.3337E-2</v>
    <v>-1.0999999999999999E-2</v>
    <v>USD</v>
    <v>Nasdaq Stock Market</v>
    <v>XNAS</v>
    <v>9.4999999999999998E-3</v>
    <v>20.95</v>
    <v>ETF</v>
    <v>45824.937179421097</v>
    <v>20.279199999999999</v>
    <v>303233707.23000002</v>
    <v>GrnShs:2x Lg TSLA Dly</v>
    <v>20.88</v>
    <v>20.14</v>
    <v>20.61</v>
    <v>20.599</v>
    <v>TSLR</v>
    <v>GrnShs:2x Lg TSLA Dly (XNAS:TSLR)</v>
    <v>2409787</v>
    <v>4554525</v>
  </rv>
  <rv s="2">
    <v>1266</v>
  </rv>
  <rv s="16">
    <v>en-US</v>
    <v>c732qh</v>
    <v>268435456</v>
    <v>1</v>
    <v>Powered by Refinitiv</v>
    <v>36</v>
    <v>Direxion:TSLA Bull 2X (XNAS:TSLL)</v>
    <v>24</v>
    <v>37</v>
    <v>Finance</v>
    <v>35</v>
    <v>41.5</v>
    <v>6.29</v>
    <v>0.3</v>
    <v>-2.3180000000000002E-3</v>
    <v>2.3715E-2</v>
    <v>-0.03</v>
    <v>USD</v>
    <v>Nasdaq Stock Market</v>
    <v>XNAS</v>
    <v>9.4999999999999998E-3</v>
    <v>13.18</v>
    <v>ETF</v>
    <v>45824.941733066407</v>
    <v>12.75</v>
    <v>6331777973.5299997</v>
    <v>Direxion:TSLA Bull 2X</v>
    <v>13.12</v>
    <v>12.65</v>
    <v>12.95</v>
    <v>12.91</v>
    <v>TSLL</v>
    <v>Direxion:TSLA Bull 2X (XNAS:TSLL)</v>
    <v>155755001</v>
    <v>228944830</v>
  </rv>
  <rv s="2">
    <v>1268</v>
  </rv>
  <rv s="3">
    <v>https://www.bing.com/financeapi/forcetrigger?t=a26cnm&amp;q=ARCX%3aYCS&amp;form=skydnc</v>
    <v>Learn more on Bing</v>
  </rv>
  <rv s="17">
    <v>en-US</v>
    <v>a26cnm</v>
    <v>268435456</v>
    <v>1</v>
    <v>Powered by Refinitiv</v>
    <v>38</v>
    <v>ProShs II:UlS Yen (ARCX:YCS)</v>
    <v>34</v>
    <v>39</v>
    <v>Finance</v>
    <v>25</v>
    <v>48.46</v>
    <v>36.950000000000003</v>
    <v>-2.4062999999999999</v>
    <v>0.51400000000000001</v>
    <v>0</v>
    <v>1.2495000000000001E-2</v>
    <v>0</v>
    <v>USD</v>
    <v>NYSE Arca</v>
    <v>ARCX</v>
    <v>9.4999999999999998E-3</v>
    <v>41.65</v>
    <v>ETF</v>
    <v>45824.840277812502</v>
    <v>1270</v>
    <v>41.12</v>
    <v>22439445.210000001</v>
    <v>ProShs II:UlS Yen</v>
    <v>41.12</v>
    <v>41.136000000000003</v>
    <v>41.65</v>
    <v>41.65</v>
    <v>YCS</v>
    <v>ProShs II:UlS Yen (ARCX:YCS)</v>
    <v>24129</v>
    <v>15277</v>
  </rv>
  <rv s="2">
    <v>1271</v>
  </rv>
  <rv s="3">
    <v>https://www.bing.com/financeapi/forcetrigger?t=a1p3r7&amp;q=ARCX%3aBZQ&amp;form=skydnc</v>
    <v>Learn more on Bing</v>
  </rv>
  <rv s="17">
    <v>en-US</v>
    <v>a1p3r7</v>
    <v>268435456</v>
    <v>1</v>
    <v>Powered by Refinitiv</v>
    <v>38</v>
    <v>ProShares:UlS MSCI Brz (ARCX:BZQ)</v>
    <v>34</v>
    <v>39</v>
    <v>Finance</v>
    <v>25</v>
    <v>19.72</v>
    <v>11.034000000000001</v>
    <v>-1.8838999999999999</v>
    <v>-0.57609999999999995</v>
    <v>-7.5829999999999995E-3</v>
    <v>-4.9493000000000002E-2</v>
    <v>-8.3900000000000002E-2</v>
    <v>USD</v>
    <v>NYSE Arca</v>
    <v>ARCX</v>
    <v>9.4999999999999998E-3</v>
    <v>11.22</v>
    <v>ETF</v>
    <v>45824.840277823438</v>
    <v>1273</v>
    <v>11.034000000000001</v>
    <v>10330969.119999999</v>
    <v>ProShares:UlS MSCI Brz</v>
    <v>11.1943</v>
    <v>11.64</v>
    <v>11.0639</v>
    <v>10.98</v>
    <v>BZQ</v>
    <v>ProShares:UlS MSCI Brz (ARCX:BZQ)</v>
    <v>13403</v>
    <v>14526</v>
  </rv>
  <rv s="2">
    <v>1274</v>
  </rv>
  <rv s="16">
    <v>en-US</v>
    <v>c7suzr</v>
    <v>268435456</v>
    <v>1</v>
    <v>Powered by Refinitiv</v>
    <v>36</v>
    <v>FT IV:Energy Income PS (ARCX:EIPX)</v>
    <v>24</v>
    <v>37</v>
    <v>Finance</v>
    <v>25</v>
    <v>26.71</v>
    <v>21.94</v>
    <v>-0.16</v>
    <v>0</v>
    <v>-6.1260000000000004E-3</v>
    <v>0</v>
    <v>USD</v>
    <v>NYSE Arca</v>
    <v>ARCX</v>
    <v>9.4999999999999998E-3</v>
    <v>26.31</v>
    <v>ETF</v>
    <v>45824.840277789066</v>
    <v>25.91</v>
    <v>358667733.85000002</v>
    <v>FT IV:Energy Income PS</v>
    <v>26.28</v>
    <v>26.12</v>
    <v>25.96</v>
    <v>25.96</v>
    <v>EIPX</v>
    <v>FT IV:Energy Income PS (ARCX:EIPX)</v>
    <v>6160</v>
    <v>40697</v>
  </rv>
  <rv s="2">
    <v>1276</v>
  </rv>
  <rv s="16">
    <v>en-US</v>
    <v>cdcthw</v>
    <v>268435456</v>
    <v>1</v>
    <v>Powered by Refinitiv</v>
    <v>36</v>
    <v>Return Stckd US S &amp; FY (BATS:RSSY)</v>
    <v>24</v>
    <v>37</v>
    <v>Finance</v>
    <v>17</v>
    <v>23.34</v>
    <v>14.69</v>
    <v>3.9199999999999999E-2</v>
    <v>0</v>
    <v>2.1709999999999998E-3</v>
    <v>0</v>
    <v>USD</v>
    <v>CBOE BZX Exchange</v>
    <v>BATS</v>
    <v>9.4999999999999998E-3</v>
    <v>18.18</v>
    <v>ETF</v>
    <v>45824.84033945547</v>
    <v>17.991599999999998</v>
    <v>116017847.89</v>
    <v>Return Stckd US S &amp; FY</v>
    <v>18.18</v>
    <v>18.059899999999999</v>
    <v>18.0991</v>
    <v>18.0991</v>
    <v>RSSY</v>
    <v>Return Stckd US S &amp; FY (BATS:RSSY)</v>
    <v>5754</v>
    <v>8099</v>
  </rv>
  <rv s="2">
    <v>1278</v>
  </rv>
  <rv s="3">
    <v>https://www.bing.com/financeapi/forcetrigger?t=a21ur7&amp;q=ARCX%3aREK&amp;form=skydnc</v>
    <v>Learn more on Bing</v>
  </rv>
  <rv s="17">
    <v>en-US</v>
    <v>a21ur7</v>
    <v>268435456</v>
    <v>1</v>
    <v>Powered by Refinitiv</v>
    <v>38</v>
    <v>ProShares:Sht Real Est (ARCX:REK)</v>
    <v>34</v>
    <v>39</v>
    <v>Finance</v>
    <v>25</v>
    <v>19.609000000000002</v>
    <v>15.97</v>
    <v>-0.92449999999999999</v>
    <v>-9.5999999999999992E-3</v>
    <v>1.4734000000000001E-2</v>
    <v>-5.664E-4</v>
    <v>0.24959999999999999</v>
    <v>USD</v>
    <v>NYSE Arca</v>
    <v>ARCX</v>
    <v>9.4999999999999998E-3</v>
    <v>16.9801</v>
    <v>ETF</v>
    <v>45824.912326943748</v>
    <v>1280</v>
    <v>16.750900000000001</v>
    <v>11442726.039999999</v>
    <v>ProShares:Sht Real Est</v>
    <v>16.89</v>
    <v>16.95</v>
    <v>16.9404</v>
    <v>17.190000000000001</v>
    <v>REK</v>
    <v>ProShares:Sht Real Est (ARCX:REK)</v>
    <v>7318</v>
    <v>15558</v>
  </rv>
  <rv s="2">
    <v>1281</v>
  </rv>
  <rv s="3">
    <v>https://www.bing.com/financeapi/forcetrigger?t=a21ck2&amp;q=ARCX%3aPSQ&amp;form=skydnc</v>
    <v>Learn more on Bing</v>
  </rv>
  <rv s="17">
    <v>en-US</v>
    <v>a21ck2</v>
    <v>268435456</v>
    <v>1</v>
    <v>Powered by Refinitiv</v>
    <v>38</v>
    <v>ProShares:Sht QQQ (ARCX:PSQ)</v>
    <v>34</v>
    <v>39</v>
    <v>Finance</v>
    <v>35</v>
    <v>46.98</v>
    <v>34.94</v>
    <v>-1.0337000000000001</v>
    <v>-0.48499999999999999</v>
    <v>2.2889999999999998E-3</v>
    <v>-1.3616E-2</v>
    <v>8.0399999999999999E-2</v>
    <v>USD</v>
    <v>NYSE Arca</v>
    <v>ARCX</v>
    <v>9.4999999999999998E-3</v>
    <v>35.39</v>
    <v>ETF</v>
    <v>45824.942063796094</v>
    <v>1283</v>
    <v>35.049999999999997</v>
    <v>573782788</v>
    <v>ProShares:Sht QQQ</v>
    <v>35.380000000000003</v>
    <v>35.619999999999997</v>
    <v>35.134999999999998</v>
    <v>35.200400000000002</v>
    <v>PSQ</v>
    <v>ProShares:Sht QQQ (ARCX:PSQ)</v>
    <v>5674324</v>
    <v>4450545</v>
  </rv>
  <rv s="2">
    <v>1284</v>
  </rv>
  <rv s="3">
    <v>https://www.bing.com/financeapi/forcetrigger?t=a1y8im&amp;q=ARCX%3aMYY&amp;form=skydnc</v>
    <v>Learn more on Bing</v>
  </rv>
  <rv s="17">
    <v>en-US</v>
    <v>a1y8im</v>
    <v>268435456</v>
    <v>1</v>
    <v>Powered by Refinitiv</v>
    <v>38</v>
    <v>ProShares:Sht MC400 (ARCX:MYY)</v>
    <v>34</v>
    <v>39</v>
    <v>Finance</v>
    <v>25</v>
    <v>23.38</v>
    <v>17.559999999999999</v>
    <v>-0.99609999999999999</v>
    <v>-0.21</v>
    <v>2.5910000000000001E-4</v>
    <v>-1.0764000000000001E-2</v>
    <v>5.0000000000000001E-3</v>
    <v>USD</v>
    <v>NYSE Arca</v>
    <v>ARCX</v>
    <v>9.4999999999999998E-3</v>
    <v>19.309999999999999</v>
    <v>ETF</v>
    <v>45824.840277823438</v>
    <v>1286</v>
    <v>19.22</v>
    <v>5730471.0049999999</v>
    <v>ProShares:Sht MC400</v>
    <v>19.3</v>
    <v>19.510000000000002</v>
    <v>19.3</v>
    <v>19.305</v>
    <v>MYY</v>
    <v>ProShares:Sht MC400 (ARCX:MYY)</v>
    <v>1671</v>
    <v>10710</v>
  </rv>
  <rv s="2">
    <v>1287</v>
  </rv>
  <rv s="3">
    <v>https://www.bing.com/financeapi/forcetrigger?t=a1sbqh&amp;q=ARCX%3aEUO&amp;form=skydnc</v>
    <v>Learn more on Bing</v>
  </rv>
  <rv s="17">
    <v>en-US</v>
    <v>a1sbqh</v>
    <v>268435456</v>
    <v>1</v>
    <v>Powered by Refinitiv</v>
    <v>38</v>
    <v>ProShs II:UlS Euro (ARCX:EUO)</v>
    <v>34</v>
    <v>39</v>
    <v>Finance</v>
    <v>25</v>
    <v>36.07</v>
    <v>27.82</v>
    <v>-0.97970000000000002</v>
    <v>-2.4E-2</v>
    <v>1.196E-3</v>
    <v>-8.4330000000000006E-4</v>
    <v>3.4000000000000002E-2</v>
    <v>USD</v>
    <v>NYSE Arca</v>
    <v>ARCX</v>
    <v>9.4999999999999998E-3</v>
    <v>28.44</v>
    <v>ETF</v>
    <v>45824.84191263828</v>
    <v>1289</v>
    <v>28.17</v>
    <v>33813274.079999998</v>
    <v>ProShs II:UlS Euro</v>
    <v>28.245000000000001</v>
    <v>28.46</v>
    <v>28.436</v>
    <v>28.47</v>
    <v>EUO</v>
    <v>ProShs II:UlS Euro (ARCX:EUO)</v>
    <v>15437</v>
    <v>31297</v>
  </rv>
  <rv s="2">
    <v>1290</v>
  </rv>
  <rv s="3">
    <v>https://www.bing.com/financeapi/forcetrigger?t=a1rxoc&amp;q=ARCX%3aEMLP&amp;form=skydnc</v>
    <v>Learn more on Bing</v>
  </rv>
  <rv s="17">
    <v>en-US</v>
    <v>a1rxoc</v>
    <v>268435456</v>
    <v>1</v>
    <v>Powered by Refinitiv</v>
    <v>38</v>
    <v>FT IV:North Am En Infra (ARCX:EMLP)</v>
    <v>34</v>
    <v>39</v>
    <v>Finance</v>
    <v>25</v>
    <v>38.4</v>
    <v>30</v>
    <v>0.84199999999999997</v>
    <v>-0.23</v>
    <v>-3.715E-3</v>
    <v>-6.1319999999999994E-3</v>
    <v>-0.13850000000000001</v>
    <v>USD</v>
    <v>NYSE Arca</v>
    <v>ARCX</v>
    <v>9.4999999999999998E-3</v>
    <v>37.840000000000003</v>
    <v>ETF</v>
    <v>45824.894875057813</v>
    <v>1292</v>
    <v>37.130200000000002</v>
    <v>3198129816.1399999</v>
    <v>FT IV:North Am En Infra</v>
    <v>37.58</v>
    <v>37.51</v>
    <v>37.28</v>
    <v>37.141500000000001</v>
    <v>EMLP</v>
    <v>FT IV:North Am En Infra (ARCX:EMLP)</v>
    <v>136497</v>
    <v>187884</v>
  </rv>
  <rv s="2">
    <v>1293</v>
  </rv>
  <rv s="3">
    <v>https://www.bing.com/financeapi/forcetrigger?t=bxgroc&amp;q=XNAS%3aSKYU&amp;form=skydnc</v>
    <v>Learn more on Bing</v>
  </rv>
  <rv s="17">
    <v>en-US</v>
    <v>bxgroc</v>
    <v>268435456</v>
    <v>1</v>
    <v>Powered by Refinitiv</v>
    <v>38</v>
    <v>ProShares:Ult Nasdaq CC (XNAS:SKYU)</v>
    <v>34</v>
    <v>39</v>
    <v>Finance</v>
    <v>25</v>
    <v>43.79</v>
    <v>17.38</v>
    <v>2.2134999999999998</v>
    <v>0.69499999999999995</v>
    <v>0</v>
    <v>2.2520999999999999E-2</v>
    <v>0</v>
    <v>USD</v>
    <v>Nasdaq Stock Market</v>
    <v>XNAS</v>
    <v>9.4999999999999998E-3</v>
    <v>31.555</v>
    <v>ETF</v>
    <v>45824.843750265623</v>
    <v>1295</v>
    <v>31.49</v>
    <v>2594264.52</v>
    <v>ProShares:Ult Nasdaq CC</v>
    <v>31.49</v>
    <v>30.86</v>
    <v>31.555</v>
    <v>31.555</v>
    <v>SKYU</v>
    <v>ProShares:Ult Nasdaq CC (XNAS:SKYU)</v>
    <v>563</v>
    <v>933</v>
  </rv>
  <rv s="2">
    <v>1296</v>
  </rv>
  <rv s="16">
    <v>en-US</v>
    <v>cayta2</v>
    <v>268435456</v>
    <v>1</v>
    <v>Powered by Refinitiv</v>
    <v>36</v>
    <v>Brookstone Val Stck (BATS:BAMV)</v>
    <v>24</v>
    <v>37</v>
    <v>Finance</v>
    <v>17</v>
    <v>33.26</v>
    <v>27.22</v>
    <v>0.27129999999999999</v>
    <v>0</v>
    <v>8.7150000000000005E-3</v>
    <v>0</v>
    <v>USD</v>
    <v>CBOE BZX Exchange</v>
    <v>BATS</v>
    <v>9.4999999999999998E-3</v>
    <v>31.400099999999998</v>
    <v>ETF</v>
    <v>45824.840282892968</v>
    <v>31.330100000000002</v>
    <v>94984464.709999993</v>
    <v>Brookstone Val Stck</v>
    <v>31.36</v>
    <v>31.128799999999998</v>
    <v>31.400099999999998</v>
    <v>31.400099999999998</v>
    <v>BAMV</v>
    <v>Brookstone Val Stck (BATS:BAMV)</v>
    <v>5725</v>
    <v>12854</v>
  </rv>
  <rv s="2">
    <v>1298</v>
  </rv>
  <rv s="3">
    <v>https://www.bing.com/financeapi/forcetrigger?t=a2313m&amp;q=ARCX%3aSJB&amp;form=skydnc</v>
    <v>Learn more on Bing</v>
  </rv>
  <rv s="17">
    <v>en-US</v>
    <v>a2313m</v>
    <v>268435456</v>
    <v>1</v>
    <v>Powered by Refinitiv</v>
    <v>38</v>
    <v>ProShares:Sht High Yield (ARCX:SJB)</v>
    <v>34</v>
    <v>39</v>
    <v>Finance</v>
    <v>25</v>
    <v>17.27</v>
    <v>15.88</v>
    <v>-1.5682</v>
    <v>-0.03</v>
    <v>0</v>
    <v>-1.879E-3</v>
    <v>0</v>
    <v>USD</v>
    <v>NYSE Arca</v>
    <v>ARCX</v>
    <v>9.4999999999999998E-3</v>
    <v>15.95</v>
    <v>ETF</v>
    <v>45824.840277777781</v>
    <v>1300</v>
    <v>15.9201</v>
    <v>100513980</v>
    <v>ProShares:Sht High Yield</v>
    <v>15.95</v>
    <v>15.97</v>
    <v>15.94</v>
    <v>15.94</v>
    <v>SJB</v>
    <v>ProShares:Sht High Yield (ARCX:SJB)</v>
    <v>105081</v>
    <v>268097</v>
  </rv>
  <rv s="2">
    <v>1301</v>
  </rv>
  <rv s="3">
    <v>https://www.bing.com/financeapi/forcetrigger?t=a22ym7&amp;q=ARCX%3aSIJ&amp;form=skydnc</v>
    <v>Learn more on Bing</v>
  </rv>
  <rv s="17">
    <v>en-US</v>
    <v>a22ym7</v>
    <v>268435456</v>
    <v>1</v>
    <v>Powered by Refinitiv</v>
    <v>38</v>
    <v>ProShares:UlS Indust (ARCX:SIJ)</v>
    <v>34</v>
    <v>39</v>
    <v>Finance</v>
    <v>25</v>
    <v>23.72</v>
    <v>13.18</v>
    <v>-1.9442999999999999</v>
    <v>-0.2046</v>
    <v>-8.8419999999999997E-5</v>
    <v>-1.4852000000000001E-2</v>
    <v>-1.1999999999999999E-3</v>
    <v>USD</v>
    <v>NYSE Arca</v>
    <v>ARCX</v>
    <v>9.4999999999999998E-3</v>
    <v>13.571199999999999</v>
    <v>ETF</v>
    <v>45824.84027780078</v>
    <v>1303</v>
    <v>13.401</v>
    <v>1331152.43</v>
    <v>ProShares:UlS Indust</v>
    <v>13.5486</v>
    <v>13.7758</v>
    <v>13.571199999999999</v>
    <v>13.57</v>
    <v>SIJ</v>
    <v>ProShares:UlS Indust (ARCX:SIJ)</v>
    <v>2830</v>
    <v>3824</v>
  </rv>
  <rv s="2">
    <v>1304</v>
  </rv>
  <rv s="3">
    <v>https://www.bing.com/financeapi/forcetrigger?t=c2gy27&amp;q=ARCX%3aSHUS&amp;form=skydnc</v>
    <v>Learn more on Bing</v>
  </rv>
  <rv s="19">
    <v>en-US</v>
    <v>c2gy27</v>
    <v>268435456</v>
    <v>1</v>
    <v>Powered by Refinitiv</v>
    <v>41</v>
    <v>Stratified LargeCap Hdgd (ARCX:SHUS)</v>
    <v>34</v>
    <v>42</v>
    <v>Finance</v>
    <v>43</v>
    <v>45.229700000000001</v>
    <v>38.4</v>
    <v>0.71479999999999999</v>
    <v>0.39389999999999997</v>
    <v>9.1660000000000005E-3</v>
    <v>USD</v>
    <v>NYSE Arca</v>
    <v>ARCX</v>
    <v>9.4999999999999998E-3</v>
    <v>43.366999999999997</v>
    <v>ETF</v>
    <v>45824.84027780078</v>
    <v>1306</v>
    <v>43.366999999999997</v>
    <v>24643550.34</v>
    <v>Stratified LargeCap Hdgd</v>
    <v>43.366999999999997</v>
    <v>42.973100000000002</v>
    <v>43.366999999999997</v>
    <v>SHUS</v>
    <v>Stratified LargeCap Hdgd (ARCX:SHUS)</v>
    <v>0</v>
    <v>1492</v>
  </rv>
  <rv s="2">
    <v>1307</v>
  </rv>
  <rv s="3">
    <v>https://www.bing.com/financeapi/forcetrigger?t=a24vpr&amp;q=ARCX%3aUJB&amp;form=skydnc</v>
    <v>Learn more on Bing</v>
  </rv>
  <rv s="17">
    <v>en-US</v>
    <v>a24vpr</v>
    <v>268435456</v>
    <v>1</v>
    <v>Powered by Refinitiv</v>
    <v>38</v>
    <v>ProShares:Ult Hi Yld (ARCX:UJB)</v>
    <v>34</v>
    <v>39</v>
    <v>Finance</v>
    <v>25</v>
    <v>75.31</v>
    <v>66.66</v>
    <v>3.1821999999999999</v>
    <v>0.39329999999999998</v>
    <v>0</v>
    <v>5.2630000000000003E-3</v>
    <v>0</v>
    <v>USD</v>
    <v>NYSE Arca</v>
    <v>ARCX</v>
    <v>9.4999999999999998E-3</v>
    <v>75.22</v>
    <v>ETF</v>
    <v>45824.840277812502</v>
    <v>1309</v>
    <v>75.12</v>
    <v>17915736</v>
    <v>ProShares:Ult Hi Yld</v>
    <v>75.22</v>
    <v>74.733400000000003</v>
    <v>75.1267</v>
    <v>75.1267</v>
    <v>UJB</v>
    <v>ProShares:Ult Hi Yld (ARCX:UJB)</v>
    <v>20377</v>
    <v>19538</v>
  </rv>
  <rv s="2">
    <v>1310</v>
  </rv>
  <rv s="16">
    <v>en-US</v>
    <v>c87kww</v>
    <v>268435456</v>
    <v>1</v>
    <v>Powered by Refinitiv</v>
    <v>36</v>
    <v>Nicholas Fixed Inc Alt (ARCX:FIAX)</v>
    <v>24</v>
    <v>37</v>
    <v>Finance</v>
    <v>25</v>
    <v>19.75</v>
    <v>17.600000000000001</v>
    <v>-2.5899999999999999E-2</v>
    <v>0</v>
    <v>-1.418E-3</v>
    <v>0</v>
    <v>USD</v>
    <v>NYSE Arca</v>
    <v>ARCX</v>
    <v>9.4999999999999998E-3</v>
    <v>18.28</v>
    <v>ETF</v>
    <v>45824.840277789066</v>
    <v>18.225000000000001</v>
    <v>158110765.02000001</v>
    <v>Nicholas Fixed Inc Alt</v>
    <v>18.260000000000002</v>
    <v>18.260000000000002</v>
    <v>18.234100000000002</v>
    <v>18.234100000000002</v>
    <v>FIAX</v>
    <v>Nicholas Fixed Inc Alt (ARCX:FIAX)</v>
    <v>2561</v>
    <v>16958</v>
  </rv>
  <rv s="2">
    <v>1312</v>
  </rv>
  <rv s="3">
    <v>https://www.bing.com/financeapi/forcetrigger?t=a22dk2&amp;q=ARCX%3aRXL&amp;form=skydnc</v>
    <v>Learn more on Bing</v>
  </rv>
  <rv s="17">
    <v>en-US</v>
    <v>a22dk2</v>
    <v>268435456</v>
    <v>1</v>
    <v>Powered by Refinitiv</v>
    <v>38</v>
    <v>ProShares:Ult Hlth Cr (ARCX:RXL)</v>
    <v>34</v>
    <v>39</v>
    <v>Finance</v>
    <v>25</v>
    <v>58.734999999999999</v>
    <v>36.520000000000003</v>
    <v>1.2518</v>
    <v>-0.14940000000000001</v>
    <v>0</v>
    <v>-3.6180000000000001E-3</v>
    <v>0</v>
    <v>USD</v>
    <v>NYSE Arca</v>
    <v>ARCX</v>
    <v>9.4999999999999998E-3</v>
    <v>41.78</v>
    <v>ETF</v>
    <v>45824.84027780078</v>
    <v>1314</v>
    <v>40.81</v>
    <v>64341642</v>
    <v>ProShares:Ult Hlth Cr</v>
    <v>41.55</v>
    <v>41.296199999999999</v>
    <v>41.146799999999999</v>
    <v>41.146799999999999</v>
    <v>RXL</v>
    <v>ProShares:Ult Hlth Cr (ARCX:RXL)</v>
    <v>7198</v>
    <v>14405</v>
  </rv>
  <rv s="2">
    <v>1315</v>
  </rv>
  <rv s="16">
    <v>en-US</v>
    <v>c8q2dm</v>
    <v>268435456</v>
    <v>1</v>
    <v>Powered by Refinitiv</v>
    <v>36</v>
    <v>Calamos:AntetokounmpoGSE (ARCX:SROI)</v>
    <v>24</v>
    <v>37</v>
    <v>Finance</v>
    <v>25</v>
    <v>31.6</v>
    <v>25.65</v>
    <v>0.1993</v>
    <v>5.0460000000000001E-4</v>
    <v>6.4049999999999992E-3</v>
    <v>1.5800000000000002E-2</v>
    <v>USD</v>
    <v>NYSE Arca</v>
    <v>ARCX</v>
    <v>9.4999999999999998E-3</v>
    <v>31.46</v>
    <v>ETF</v>
    <v>45824.84027780078</v>
    <v>31.3142</v>
    <v>13967169.390000001</v>
    <v>Calamos:AntetokounmpoGSE</v>
    <v>31.46</v>
    <v>31.114899999999999</v>
    <v>31.3142</v>
    <v>31.33</v>
    <v>SROI</v>
    <v>Calamos:AntetokounmpoGSE (ARCX:SROI)</v>
    <v>3149</v>
    <v>779</v>
  </rv>
  <rv s="2">
    <v>1317</v>
  </rv>
  <rv s="16">
    <v>en-US</v>
    <v>c9t2f2</v>
    <v>268435456</v>
    <v>1</v>
    <v>Powered by Refinitiv</v>
    <v>36</v>
    <v>EA:Euclidean Fundal Val (ARCX:ECML)</v>
    <v>24</v>
    <v>37</v>
    <v>Finance</v>
    <v>25</v>
    <v>36.255600000000001</v>
    <v>26.96</v>
    <v>0.22539999999999999</v>
    <v>0</v>
    <v>7.4460000000000004E-3</v>
    <v>0</v>
    <v>USD</v>
    <v>NYSE Arca</v>
    <v>ARCX</v>
    <v>9.4999999999999998E-3</v>
    <v>30.61</v>
    <v>ETF</v>
    <v>45824.840277789066</v>
    <v>30.4953</v>
    <v>143796132.91999999</v>
    <v>EA:Euclidean Fundal Val</v>
    <v>30.61</v>
    <v>30.2699</v>
    <v>30.4953</v>
    <v>30.4953</v>
    <v>ECML</v>
    <v>EA:Euclidean Fundal Val (ARCX:ECML)</v>
    <v>170</v>
    <v>726</v>
  </rv>
  <rv s="2">
    <v>1319</v>
  </rv>
  <rv s="3">
    <v>https://www.bing.com/financeapi/forcetrigger?t=c4zooc&amp;q=ARCX%3aTIME&amp;form=skydnc</v>
    <v>Learn more on Bing</v>
  </rv>
  <rv s="17">
    <v>en-US</v>
    <v>c4zooc</v>
    <v>268435456</v>
    <v>1</v>
    <v>Powered by Refinitiv</v>
    <v>38</v>
    <v>Clockwise Cap Eq &amp; Innov (ARCX:TIME)</v>
    <v>34</v>
    <v>39</v>
    <v>Finance</v>
    <v>25</v>
    <v>31.11</v>
    <v>20.61</v>
    <v>1.0396000000000001</v>
    <v>0.2276</v>
    <v>0</v>
    <v>9.3410000000000003E-3</v>
    <v>0</v>
    <v>USD</v>
    <v>NYSE Arca</v>
    <v>ARCX</v>
    <v>9.4999999999999998E-3</v>
    <v>24.606200000000001</v>
    <v>ETF</v>
    <v>45824.840277789066</v>
    <v>1321</v>
    <v>24.46</v>
    <v>21502265.800000001</v>
    <v>Clockwise Cap Eq &amp; Innov</v>
    <v>24.46</v>
    <v>24.365500000000001</v>
    <v>24.5931</v>
    <v>24.5931</v>
    <v>TIME</v>
    <v>Clockwise Cap Eq &amp; Innov (ARCX:TIME)</v>
    <v>4808</v>
    <v>5155</v>
  </rv>
  <rv s="2">
    <v>1322</v>
  </rv>
  <rv s="3">
    <v>https://www.bing.com/financeapi/forcetrigger?t=a26exm&amp;q=ARCX%3aYXI&amp;form=skydnc</v>
    <v>Learn more on Bing</v>
  </rv>
  <rv s="17">
    <v>en-US</v>
    <v>a26exm</v>
    <v>268435456</v>
    <v>1</v>
    <v>Powered by Refinitiv</v>
    <v>38</v>
    <v>ProShares:Sht FTSE Ch 50 (ARCX:YXI)</v>
    <v>34</v>
    <v>39</v>
    <v>Finance</v>
    <v>25</v>
    <v>18.36</v>
    <v>10.749000000000001</v>
    <v>-0.33450000000000002</v>
    <v>-0.28000000000000003</v>
    <v>0</v>
    <v>-2.5248E-2</v>
    <v>0</v>
    <v>USD</v>
    <v>NYSE Arca</v>
    <v>ARCX</v>
    <v>9.4999999999999998E-3</v>
    <v>10.89</v>
    <v>ETF</v>
    <v>45824.840277812502</v>
    <v>1324</v>
    <v>10.760999999999999</v>
    <v>3238956</v>
    <v>ProShares:Sht FTSE Ch 50</v>
    <v>10.89</v>
    <v>11.09</v>
    <v>10.81</v>
    <v>10.81</v>
    <v>YXI</v>
    <v>ProShares:Sht FTSE Ch 50 (ARCX:YXI)</v>
    <v>2917</v>
    <v>8527</v>
  </rv>
  <rv s="2">
    <v>1325</v>
  </rv>
  <rv s="3">
    <v>https://www.bing.com/financeapi/forcetrigger?t=a1ujm7&amp;q=ARCX%3aHDG&amp;form=skydnc</v>
    <v>Learn more on Bing</v>
  </rv>
  <rv s="17">
    <v>en-US</v>
    <v>a1ujm7</v>
    <v>268435456</v>
    <v>1</v>
    <v>Powered by Refinitiv</v>
    <v>38</v>
    <v>ProShares:Hedge Repl ETF (ARCX:HDG)</v>
    <v>34</v>
    <v>39</v>
    <v>Finance</v>
    <v>25</v>
    <v>50.698099999999997</v>
    <v>46.28</v>
    <v>0.27560000000000001</v>
    <v>8.4199999999999997E-2</v>
    <v>0</v>
    <v>1.704E-3</v>
    <v>0</v>
    <v>USD</v>
    <v>NYSE Arca</v>
    <v>ARCX</v>
    <v>9.4999999999999998E-3</v>
    <v>49.507899999999999</v>
    <v>ETF</v>
    <v>45824.84027780078</v>
    <v>1327</v>
    <v>49.44</v>
    <v>24418944</v>
    <v>ProShares:Hedge Repl ETF</v>
    <v>49.44</v>
    <v>49.423699999999997</v>
    <v>49.507899999999999</v>
    <v>49.507899999999999</v>
    <v>HDG</v>
    <v>ProShares:Hedge Repl ETF (ARCX:HDG)</v>
    <v>442</v>
    <v>844</v>
  </rv>
  <rv s="2">
    <v>1328</v>
  </rv>
  <rv s="16">
    <v>en-US</v>
    <v>caka7w</v>
    <v>268435456</v>
    <v>1</v>
    <v>Powered by Refinitiv</v>
    <v>36</v>
    <v>LAFFER TENGLER Eqty Inc (BATS:TGLR)</v>
    <v>24</v>
    <v>37</v>
    <v>Finance</v>
    <v>17</v>
    <v>31.768999999999998</v>
    <v>24.57</v>
    <v>0.10580000000000001</v>
    <v>0</v>
    <v>3.3739999999999998E-3</v>
    <v>0</v>
    <v>USD</v>
    <v>CBOE BZX Exchange</v>
    <v>BATS</v>
    <v>9.4999999999999998E-3</v>
    <v>31.61</v>
    <v>ETF</v>
    <v>45824.84034410859</v>
    <v>31.4587</v>
    <v>14820887.6</v>
    <v>LAFFER TENGLER Eqty Inc</v>
    <v>31.54</v>
    <v>31.352900000000002</v>
    <v>31.4587</v>
    <v>31.4587</v>
    <v>TGLR</v>
    <v>LAFFER TENGLER Eqty Inc (BATS:TGLR)</v>
    <v>932</v>
    <v>2836</v>
  </rv>
  <rv s="2">
    <v>1330</v>
  </rv>
  <rv s="16">
    <v>en-US</v>
    <v>caqzk2</v>
    <v>268435456</v>
    <v>1</v>
    <v>Powered by Refinitiv</v>
    <v>36</v>
    <v>Am Beacon Sel:AHL Trend (ARCX:AHLT)</v>
    <v>24</v>
    <v>37</v>
    <v>Finance</v>
    <v>25</v>
    <v>26.05</v>
    <v>21.164999999999999</v>
    <v>0.13220000000000001</v>
    <v>0</v>
    <v>6.0060000000000001E-3</v>
    <v>0</v>
    <v>USD</v>
    <v>NYSE Arca</v>
    <v>ARCX</v>
    <v>9.4999999999999998E-3</v>
    <v>22.23</v>
    <v>ETF</v>
    <v>45824.840277789066</v>
    <v>22.142099999999999</v>
    <v>47141590.149999999</v>
    <v>Am Beacon Sel:AHL Trend</v>
    <v>22.15</v>
    <v>22.009899999999998</v>
    <v>22.142099999999999</v>
    <v>22.142099999999999</v>
    <v>AHLT</v>
    <v>Am Beacon Sel:AHL Trend (ARCX:AHLT)</v>
    <v>2758</v>
    <v>7368</v>
  </rv>
  <rv s="2">
    <v>1332</v>
  </rv>
  <rv s="3">
    <v>https://www.bing.com/financeapi/forcetrigger?t=a24w27&amp;q=ARCX%3aULE&amp;form=skydnc</v>
    <v>Learn more on Bing</v>
  </rv>
  <rv s="17">
    <v>en-US</v>
    <v>a24w27</v>
    <v>268435456</v>
    <v>1</v>
    <v>Powered by Refinitiv</v>
    <v>38</v>
    <v>ProShs II:Ult Euro (ARCX:ULE)</v>
    <v>34</v>
    <v>39</v>
    <v>Finance</v>
    <v>25</v>
    <v>13.034800000000001</v>
    <v>10.11</v>
    <v>0.9728</v>
    <v>0.06</v>
    <v>0</v>
    <v>4.666E-3</v>
    <v>0</v>
    <v>USD</v>
    <v>NYSE Arca</v>
    <v>ARCX</v>
    <v>9.4999999999999998E-3</v>
    <v>13.034800000000001</v>
    <v>ETF</v>
    <v>45824.840277812502</v>
    <v>1334</v>
    <v>12.92</v>
    <v>8106169.1399999997</v>
    <v>ProShs II:Ult Euro</v>
    <v>13</v>
    <v>12.86</v>
    <v>12.92</v>
    <v>12.92</v>
    <v>ULE</v>
    <v>ProShs II:Ult Euro (ARCX:ULE)</v>
    <v>14438</v>
    <v>19415</v>
  </rv>
  <rv s="2">
    <v>1335</v>
  </rv>
  <rv s="3">
    <v>https://www.bing.com/financeapi/forcetrigger?t=a2561h&amp;q=ARCX%3aUXI&amp;form=skydnc</v>
    <v>Learn more on Bing</v>
  </rv>
  <rv s="17">
    <v>en-US</v>
    <v>a2561h</v>
    <v>268435456</v>
    <v>1</v>
    <v>Powered by Refinitiv</v>
    <v>38</v>
    <v>ProShares:Ult Indust (ARCX:UXI)</v>
    <v>34</v>
    <v>39</v>
    <v>Finance</v>
    <v>25</v>
    <v>45.65</v>
    <v>24.87</v>
    <v>1.9635</v>
    <v>0.61990000000000001</v>
    <v>0</v>
    <v>1.5435000000000001E-2</v>
    <v>0</v>
    <v>USD</v>
    <v>NYSE Arca</v>
    <v>ARCX</v>
    <v>9.4999999999999998E-3</v>
    <v>41.22</v>
    <v>ETF</v>
    <v>45824.840277812502</v>
    <v>1337</v>
    <v>40.725000000000001</v>
    <v>22688064</v>
    <v>ProShares:Ult Indust</v>
    <v>40.725000000000001</v>
    <v>40.162399999999998</v>
    <v>40.782299999999999</v>
    <v>40.782299999999999</v>
    <v>UXI</v>
    <v>ProShares:Ult Indust (ARCX:UXI)</v>
    <v>7551</v>
    <v>5415</v>
  </rv>
  <rv s="2">
    <v>1338</v>
  </rv>
  <rv s="3">
    <v>https://www.bing.com/financeapi/forcetrigger?t=a24ytc&amp;q=ARCX%3aUPW&amp;form=skydnc</v>
    <v>Learn more on Bing</v>
  </rv>
  <rv s="17">
    <v>en-US</v>
    <v>a24ytc</v>
    <v>268435456</v>
    <v>1</v>
    <v>Powered by Refinitiv</v>
    <v>38</v>
    <v>ProShares:Ult Util (ARCX:UPW)</v>
    <v>34</v>
    <v>39</v>
    <v>Finance</v>
    <v>25</v>
    <v>86.9</v>
    <v>58.9</v>
    <v>1.4824999999999999</v>
    <v>-0.6119</v>
    <v>0</v>
    <v>-7.6759999999999997E-3</v>
    <v>0</v>
    <v>USD</v>
    <v>NYSE Arca</v>
    <v>ARCX</v>
    <v>9.4999999999999998E-3</v>
    <v>81.3</v>
    <v>ETF</v>
    <v>45824.84027780078</v>
    <v>1340</v>
    <v>78.98</v>
    <v>16663445.5</v>
    <v>ProShares:Ult Util</v>
    <v>81.3</v>
    <v>79.715000000000003</v>
    <v>79.103099999999998</v>
    <v>79.103099999999998</v>
    <v>UPW</v>
    <v>ProShares:Ult Util (ARCX:UPW)</v>
    <v>3291</v>
    <v>7697</v>
  </rv>
  <rv s="2">
    <v>1341</v>
  </rv>
  <rv s="16">
    <v>en-US</v>
    <v>cbbojc</v>
    <v>268435456</v>
    <v>1</v>
    <v>Powered by Refinitiv</v>
    <v>36</v>
    <v>FT VIII:Laddered Mod Bfr (BATS:BUFZ)</v>
    <v>24</v>
    <v>37</v>
    <v>Finance</v>
    <v>17</v>
    <v>24.71</v>
    <v>21.65</v>
    <v>0.18</v>
    <v>-1.018E-3</v>
    <v>7.3829999999999998E-3</v>
    <v>-2.5000000000000001E-2</v>
    <v>USD</v>
    <v>CBOE BZX Exchange</v>
    <v>BATS</v>
    <v>9.4999999999999998E-3</v>
    <v>24.62</v>
    <v>ETF</v>
    <v>45824.840287534375</v>
    <v>24.505600000000001</v>
    <v>458124935.48000002</v>
    <v>FT VIII:Laddered Mod Bfr</v>
    <v>24.505600000000001</v>
    <v>24.38</v>
    <v>24.56</v>
    <v>24.535</v>
    <v>BUFZ</v>
    <v>FT VIII:Laddered Mod Bfr (BATS:BUFZ)</v>
    <v>99784</v>
    <v>107183</v>
  </rv>
  <rv s="2">
    <v>1343</v>
  </rv>
  <rv s="3">
    <v>https://www.bing.com/financeapi/forcetrigger?t=a1t4nm&amp;q=ARCX%3aFMF&amp;form=skydnc</v>
    <v>Learn more on Bing</v>
  </rv>
  <rv s="17">
    <v>en-US</v>
    <v>a1t4nm</v>
    <v>268435456</v>
    <v>1</v>
    <v>Powered by Refinitiv</v>
    <v>38</v>
    <v>FT V:Mgd Futures Strat (ARCX:FMF)</v>
    <v>34</v>
    <v>39</v>
    <v>Finance</v>
    <v>25</v>
    <v>49.9099</v>
    <v>44.078800000000001</v>
    <v>-0.13700000000000001</v>
    <v>0.41149999999999998</v>
    <v>0</v>
    <v>9.0280000000000013E-3</v>
    <v>0</v>
    <v>USD</v>
    <v>NYSE Arca</v>
    <v>ARCX</v>
    <v>9.4999999999999998E-3</v>
    <v>46.16</v>
    <v>ETF</v>
    <v>45824.840277812502</v>
    <v>1345</v>
    <v>45.5</v>
    <v>153177590.90000001</v>
    <v>FT V:Mgd Futures Strat</v>
    <v>45.63</v>
    <v>45.582000000000001</v>
    <v>45.993499999999997</v>
    <v>45.993499999999997</v>
    <v>FMF</v>
    <v>FT V:Mgd Futures Strat (ARCX:FMF)</v>
    <v>29934</v>
    <v>20878</v>
  </rv>
  <rv s="2">
    <v>1346</v>
  </rv>
  <rv s="3">
    <v>https://www.bing.com/financeapi/forcetrigger?t=bvg2nm&amp;q=BATS%3aBUFR&amp;form=skydnc</v>
    <v>Learn more on Bing</v>
  </rv>
  <rv s="17">
    <v>en-US</v>
    <v>bvg2nm</v>
    <v>268435456</v>
    <v>1</v>
    <v>Powered by Refinitiv</v>
    <v>38</v>
    <v>FT VIII:Laddered Buffer (BATS:BUFR)</v>
    <v>34</v>
    <v>39</v>
    <v>Finance</v>
    <v>17</v>
    <v>31.3934</v>
    <v>26.79</v>
    <v>0.64190000000000003</v>
    <v>0.2</v>
    <v>0</v>
    <v>6.4470000000000005E-3</v>
    <v>0</v>
    <v>USD</v>
    <v>CBOE BZX Exchange</v>
    <v>BATS</v>
    <v>9.4999999999999998E-3</v>
    <v>31.3</v>
    <v>ETF</v>
    <v>45824.840287534375</v>
    <v>1348</v>
    <v>31.1112</v>
    <v>6603564746.1899996</v>
    <v>FT VIII:Laddered Buffer</v>
    <v>31.12</v>
    <v>31.02</v>
    <v>31.22</v>
    <v>31.22</v>
    <v>BUFR</v>
    <v>FT VIII:Laddered Buffer (BATS:BUFR)</v>
    <v>605745</v>
    <v>911514</v>
  </rv>
  <rv s="2">
    <v>1349</v>
  </rv>
  <rv s="16">
    <v>en-US</v>
    <v>caou52</v>
    <v>268435456</v>
    <v>1</v>
    <v>Powered by Refinitiv</v>
    <v>36</v>
    <v>GrnShs:2x Shrt TSLA D (XNAS:TSDD)</v>
    <v>24</v>
    <v>37</v>
    <v>Finance</v>
    <v>35</v>
    <v>394.2</v>
    <v>19.149999999999999</v>
    <v>-0.51</v>
    <v>4.0870000000000004E-3</v>
    <v>-2.2636E-2</v>
    <v>0.09</v>
    <v>USD</v>
    <v>Nasdaq Stock Market</v>
    <v>XNAS</v>
    <v>9.4999999999999998E-3</v>
    <v>22.37</v>
    <v>ETF</v>
    <v>45824.941918263285</v>
    <v>21.645</v>
    <v>89397121.400000006</v>
    <v>GrnShs:2x Shrt TSLA D</v>
    <v>21.74</v>
    <v>22.53</v>
    <v>22.02</v>
    <v>22.11</v>
    <v>TSDD</v>
    <v>GrnShs:2x Shrt TSLA D (XNAS:TSDD)</v>
    <v>2006611</v>
    <v>4250794</v>
  </rv>
  <rv s="2">
    <v>1351</v>
  </rv>
  <rv s="3">
    <v>https://www.bing.com/financeapi/forcetrigger?t=bxgrcw&amp;q=BATS%3aBUFD&amp;form=skydnc</v>
    <v>Learn more on Bing</v>
  </rv>
  <rv s="17">
    <v>en-US</v>
    <v>bxgrcw</v>
    <v>268435456</v>
    <v>1</v>
    <v>Powered by Refinitiv</v>
    <v>38</v>
    <v>FT VIII:Laddered Deep B (BATS:BUFD)</v>
    <v>34</v>
    <v>39</v>
    <v>Finance</v>
    <v>17</v>
    <v>26.17</v>
    <v>23.04</v>
    <v>0.44059999999999999</v>
    <v>0.12</v>
    <v>0</v>
    <v>4.6220000000000002E-3</v>
    <v>0</v>
    <v>USD</v>
    <v>CBOE BZX Exchange</v>
    <v>BATS</v>
    <v>9.4999999999999998E-3</v>
    <v>26.15</v>
    <v>ETF</v>
    <v>45824.840287534375</v>
    <v>1353</v>
    <v>25.98</v>
    <v>1294478322.8099999</v>
    <v>FT VIII:Laddered Deep B</v>
    <v>25.98</v>
    <v>25.96</v>
    <v>26.08</v>
    <v>26.08</v>
    <v>BUFD</v>
    <v>FT VIII:Laddered Deep B (BATS:BUFD)</v>
    <v>143262</v>
    <v>164861</v>
  </rv>
  <rv s="2">
    <v>1354</v>
  </rv>
  <rv s="3">
    <v>https://www.bing.com/financeapi/forcetrigger?t=a23zgh&amp;q=ARCX%3aTBX&amp;form=skydnc</v>
    <v>Learn more on Bing</v>
  </rv>
  <rv s="17">
    <v>en-US</v>
    <v>a23zgh</v>
    <v>268435456</v>
    <v>1</v>
    <v>Powered by Refinitiv</v>
    <v>38</v>
    <v>ProShares:Sh 7-10 Yr Trs (ARCX:TBX)</v>
    <v>34</v>
    <v>39</v>
    <v>Finance</v>
    <v>25</v>
    <v>30.16</v>
    <v>27.37</v>
    <v>-1.1962999999999999</v>
    <v>4.3999999999999997E-2</v>
    <v>0</v>
    <v>1.5310000000000002E-3</v>
    <v>0</v>
    <v>USD</v>
    <v>NYSE Arca</v>
    <v>ARCX</v>
    <v>9.4999999999999998E-3</v>
    <v>28.84</v>
    <v>ETF</v>
    <v>45824.840277777781</v>
    <v>1356</v>
    <v>28.65</v>
    <v>12170640</v>
    <v>ProShares:Sh 7-10 Yr Trs</v>
    <v>28.84</v>
    <v>28.735199999999999</v>
    <v>28.779199999999999</v>
    <v>28.779199999999999</v>
    <v>TBX</v>
    <v>ProShares:Sh 7-10 Yr Trs (ARCX:TBX)</v>
    <v>279</v>
    <v>14423</v>
  </rv>
  <rv s="2">
    <v>1357</v>
  </rv>
  <rv s="16">
    <v>en-US</v>
    <v>cayyqh</v>
    <v>268435456</v>
    <v>1</v>
    <v>Powered by Refinitiv</v>
    <v>36</v>
    <v>Brookstone Dvdnd Stk (BATS:BAMD)</v>
    <v>24</v>
    <v>37</v>
    <v>Finance</v>
    <v>17</v>
    <v>34.89</v>
    <v>28.19</v>
    <v>0.1</v>
    <v>0</v>
    <v>3.2879999999999997E-3</v>
    <v>0</v>
    <v>USD</v>
    <v>CBOE BZX Exchange</v>
    <v>BATS</v>
    <v>9.4999999999999998E-3</v>
    <v>30.6</v>
    <v>ETF</v>
    <v>45824.840282892968</v>
    <v>30.420100000000001</v>
    <v>91958234.280000001</v>
    <v>Brookstone Dvdnd Stk</v>
    <v>30.6</v>
    <v>30.41</v>
    <v>30.51</v>
    <v>30.51</v>
    <v>BAMD</v>
    <v>Brookstone Dvdnd Stk (BATS:BAMD)</v>
    <v>6254</v>
    <v>11976</v>
  </rv>
  <rv s="2">
    <v>1359</v>
  </rv>
  <rv s="3">
    <v>https://www.bing.com/financeapi/forcetrigger?t=a25677&amp;q=ARCX%3aUYM&amp;form=skydnc</v>
    <v>Learn more on Bing</v>
  </rv>
  <rv s="17">
    <v>en-US</v>
    <v>a25677</v>
    <v>268435456</v>
    <v>1</v>
    <v>Powered by Refinitiv</v>
    <v>38</v>
    <v>ProShares:Ult Mat (ARCX:UYM)</v>
    <v>34</v>
    <v>39</v>
    <v>Finance</v>
    <v>25</v>
    <v>31.15</v>
    <v>17.03</v>
    <v>2.1168</v>
    <v>0.40450000000000003</v>
    <v>0</v>
    <v>1.7319000000000001E-2</v>
    <v>0</v>
    <v>USD</v>
    <v>NYSE Arca</v>
    <v>ARCX</v>
    <v>9.4999999999999998E-3</v>
    <v>23.97</v>
    <v>ETF</v>
    <v>45824.84027780078</v>
    <v>1361</v>
    <v>23.719899999999999</v>
    <v>32902541</v>
    <v>ProShares:Ult Mat</v>
    <v>23.75</v>
    <v>23.355499999999999</v>
    <v>23.76</v>
    <v>23.76</v>
    <v>UYM</v>
    <v>ProShares:Ult Mat (ARCX:UYM)</v>
    <v>3403</v>
    <v>5918</v>
  </rv>
  <rv s="2">
    <v>1362</v>
  </rv>
  <rv s="3">
    <v>https://www.bing.com/financeapi/forcetrigger?t=a22d8m&amp;q=ARCX%3aRXD&amp;form=skydnc</v>
    <v>Learn more on Bing</v>
  </rv>
  <rv s="17">
    <v>en-US</v>
    <v>a22d8m</v>
    <v>268435456</v>
    <v>1</v>
    <v>Powered by Refinitiv</v>
    <v>38</v>
    <v>ProShares:UlS Hlth Cr (ARCX:RXD)</v>
    <v>34</v>
    <v>39</v>
    <v>Finance</v>
    <v>25</v>
    <v>13.643800000000001</v>
    <v>9.11</v>
    <v>-1.2332000000000001</v>
    <v>2.07E-2</v>
    <v>0</v>
    <v>1.719E-3</v>
    <v>0</v>
    <v>USD</v>
    <v>NYSE Arca</v>
    <v>ARCX</v>
    <v>9.4999999999999998E-3</v>
    <v>12.22</v>
    <v>ETF</v>
    <v>45824.840277812502</v>
    <v>1364</v>
    <v>11.891</v>
    <v>2145423.969</v>
    <v>ProShares:UlS Hlth Cr</v>
    <v>11.902900000000001</v>
    <v>12.0404</v>
    <v>12.0611</v>
    <v>12.0611</v>
    <v>RXD</v>
    <v>ProShares:UlS Hlth Cr (ARCX:RXD)</v>
    <v>15992</v>
    <v>18037</v>
  </rv>
  <rv s="2">
    <v>1365</v>
  </rv>
  <rv s="20">
    <v>en-US</v>
    <v>cfzxzr</v>
    <v>268435456</v>
    <v>1</v>
    <v>Powered by Refinitiv</v>
    <v>44</v>
    <v>EA:RockCreek Glbl Eql (XNAS:RCGE)</v>
    <v>24</v>
    <v>45</v>
    <v>Finance</v>
    <v>43</v>
    <v>26.653400000000001</v>
    <v>21.980899999999998</v>
    <v>0.19489999999999999</v>
    <v>7.4199999999999995E-3</v>
    <v>USD</v>
    <v>Nasdaq Stock Market</v>
    <v>XNAS</v>
    <v>9.4999999999999998E-3</v>
    <v>26.461200000000002</v>
    <v>ETF</v>
    <v>45824.843750046093</v>
    <v>26.461200000000002</v>
    <v>75633144.629999995</v>
    <v>EA:RockCreek Glbl Eql</v>
    <v>26.461200000000002</v>
    <v>26.266300000000001</v>
    <v>26.461200000000002</v>
    <v>RCGE</v>
    <v>EA:RockCreek Glbl Eql (XNAS:RCGE)</v>
    <v>0</v>
    <v>280</v>
  </rv>
  <rv s="2">
    <v>1367</v>
  </rv>
  <rv s="3">
    <v>https://www.bing.com/financeapi/forcetrigger?t=a26ckr&amp;q=ARCX%3aYCL&amp;form=skydnc</v>
    <v>Learn more on Bing</v>
  </rv>
  <rv s="17">
    <v>en-US</v>
    <v>a26ckr</v>
    <v>268435456</v>
    <v>1</v>
    <v>Powered by Refinitiv</v>
    <v>38</v>
    <v>ProShs II:Ult Yen (ARCX:YCL)</v>
    <v>34</v>
    <v>39</v>
    <v>Finance</v>
    <v>25</v>
    <v>26.139900000000001</v>
    <v>19.95</v>
    <v>2.3919999999999999</v>
    <v>-0.28999999999999998</v>
    <v>3.8960000000000002E-3</v>
    <v>-1.2397999999999999E-2</v>
    <v>0.09</v>
    <v>USD</v>
    <v>NYSE Arca</v>
    <v>ARCX</v>
    <v>9.4999999999999998E-3</v>
    <v>23.47</v>
    <v>ETF</v>
    <v>45824.871494316409</v>
    <v>1369</v>
    <v>23.07</v>
    <v>68070285.420000002</v>
    <v>ProShs II:Ult Yen</v>
    <v>23.420300000000001</v>
    <v>23.39</v>
    <v>23.1</v>
    <v>23.19</v>
    <v>YCL</v>
    <v>ProShs II:Ult Yen (ARCX:YCL)</v>
    <v>80118</v>
    <v>80001</v>
  </rv>
  <rv s="2">
    <v>1370</v>
  </rv>
  <rv s="3">
    <v>https://www.bing.com/financeapi/forcetrigger?t=a236pr&amp;q=ARCX%3aSMN&amp;form=skydnc</v>
    <v>Learn more on Bing</v>
  </rv>
  <rv s="17">
    <v>en-US</v>
    <v>a236pr</v>
    <v>268435456</v>
    <v>1</v>
    <v>Powered by Refinitiv</v>
    <v>38</v>
    <v>ProShares:UlS Mat (ARCX:SMN)</v>
    <v>34</v>
    <v>39</v>
    <v>Finance</v>
    <v>25</v>
    <v>21.31</v>
    <v>12.41</v>
    <v>-2.0838999999999999</v>
    <v>-0.26989999999999997</v>
    <v>0</v>
    <v>-1.8325000000000001E-2</v>
    <v>0</v>
    <v>USD</v>
    <v>NYSE Arca</v>
    <v>ARCX</v>
    <v>9.4999999999999998E-3</v>
    <v>14.461</v>
    <v>ETF</v>
    <v>45824.840277812502</v>
    <v>1372</v>
    <v>14.36</v>
    <v>825690.14399999997</v>
    <v>ProShares:UlS Mat</v>
    <v>14.36</v>
    <v>14.728400000000001</v>
    <v>14.458500000000001</v>
    <v>14.458500000000001</v>
    <v>SMN</v>
    <v>ProShares:UlS Mat (ARCX:SMN)</v>
    <v>2816</v>
    <v>2660</v>
  </rv>
  <rv s="2">
    <v>1373</v>
  </rv>
  <rv s="3">
    <v>https://www.bing.com/financeapi/forcetrigger?t=a1x5sm&amp;q=ARCX%3aLTL&amp;form=skydnc</v>
    <v>Learn more on Bing</v>
  </rv>
  <rv s="17">
    <v>en-US</v>
    <v>a1x5sm</v>
    <v>268435456</v>
    <v>1</v>
    <v>Powered by Refinitiv</v>
    <v>38</v>
    <v>ProShares:Ult Comm Svc (ARCX:LTL)</v>
    <v>34</v>
    <v>39</v>
    <v>Finance</v>
    <v>25</v>
    <v>98.424999999999997</v>
    <v>59.22</v>
    <v>1.7827</v>
    <v>3.1362999999999999</v>
    <v>0</v>
    <v>3.5371E-2</v>
    <v>0</v>
    <v>USD</v>
    <v>NYSE Arca</v>
    <v>ARCX</v>
    <v>9.4999999999999998E-3</v>
    <v>91.999899999999997</v>
    <v>ETF</v>
    <v>45824.840277823438</v>
    <v>1375</v>
    <v>90.704999999999998</v>
    <v>7853472</v>
    <v>ProShares:Ult Comm Svc</v>
    <v>90.704999999999998</v>
    <v>88.667699999999996</v>
    <v>91.804000000000002</v>
    <v>91.804000000000002</v>
    <v>LTL</v>
    <v>ProShares:Ult Comm Svc (ARCX:LTL)</v>
    <v>3672</v>
    <v>3533</v>
  </rv>
  <rv s="2">
    <v>1376</v>
  </rv>
  <rv s="16">
    <v>en-US</v>
    <v>cg31w7</v>
    <v>268435456</v>
    <v>1</v>
    <v>Powered by Refinitiv</v>
    <v>36</v>
    <v>VistaShrs Tr15 Bk Se Inc (ARCX:OMAH)</v>
    <v>24</v>
    <v>37</v>
    <v>Finance</v>
    <v>35</v>
    <v>20.87</v>
    <v>17.02</v>
    <v>0.08</v>
    <v>1.567E-3</v>
    <v>4.1970000000000002E-3</v>
    <v>0.03</v>
    <v>USD</v>
    <v>NYSE Arca</v>
    <v>ARCX</v>
    <v>9.4999999999999998E-3</v>
    <v>19.21</v>
    <v>ETF</v>
    <v>45824.942173946096</v>
    <v>19.1004</v>
    <v>222693105.90000001</v>
    <v>VistaShrs Tr15 Bk Se Inc</v>
    <v>19.16</v>
    <v>19.059999999999999</v>
    <v>19.14</v>
    <v>19.18</v>
    <v>OMAH</v>
    <v>VistaShrs Tr15 Bk Se Inc (ARCX:OMAH)</v>
    <v>366400</v>
    <v>511596</v>
  </rv>
  <rv s="2">
    <v>1378</v>
  </rv>
  <rv s="3">
    <v>https://www.bing.com/financeapi/forcetrigger?t=c3rhww&amp;q=ARCX%3aMMSC&amp;form=skydnc</v>
    <v>Learn more on Bing</v>
  </rv>
  <rv s="17">
    <v>en-US</v>
    <v>c3rhww</v>
    <v>268435456</v>
    <v>1</v>
    <v>Powered by Refinitiv</v>
    <v>38</v>
    <v>FT VIII:Mlt-Mgr SC Opps (ARCX:MMSC)</v>
    <v>34</v>
    <v>39</v>
    <v>Finance</v>
    <v>25</v>
    <v>22.888999999999999</v>
    <v>15.78</v>
    <v>0.87819999999999998</v>
    <v>0.2114</v>
    <v>0</v>
    <v>1.0725E-2</v>
    <v>0</v>
    <v>USD</v>
    <v>NYSE Arca</v>
    <v>ARCX</v>
    <v>9.4999999999999998E-3</v>
    <v>19.995999999999999</v>
    <v>ETF</v>
    <v>45824.840277812502</v>
    <v>1380</v>
    <v>19.9224</v>
    <v>24277304.09</v>
    <v>FT VIII:Mlt-Mgr SC Opps</v>
    <v>19.995999999999999</v>
    <v>19.710999999999999</v>
    <v>19.9224</v>
    <v>19.9224</v>
    <v>MMSC</v>
    <v>FT VIII:Mlt-Mgr SC Opps (ARCX:MMSC)</v>
    <v>1064</v>
    <v>6439</v>
  </rv>
  <rv s="2">
    <v>1381</v>
  </rv>
  <rv s="16">
    <v>en-US</v>
    <v>cfn2kr</v>
    <v>268435456</v>
    <v>1</v>
    <v>Powered by Refinitiv</v>
    <v>36</v>
    <v>Reltv Strgt Mgd Vol Str (ARCX:RSMV)</v>
    <v>24</v>
    <v>37</v>
    <v>Finance</v>
    <v>25</v>
    <v>26.52</v>
    <v>21.55</v>
    <v>0.14499999999999999</v>
    <v>-1.031E-3</v>
    <v>6.0140000000000002E-3</v>
    <v>-2.5000000000000001E-2</v>
    <v>USD</v>
    <v>NYSE Arca</v>
    <v>ARCX</v>
    <v>9.4999999999999998E-3</v>
    <v>24.31</v>
    <v>ETF</v>
    <v>45824.840277789066</v>
    <v>24.254999999999999</v>
    <v>52755579.880000003</v>
    <v>Reltv Strgt Mgd Vol Str</v>
    <v>24.308700000000002</v>
    <v>24.11</v>
    <v>24.254999999999999</v>
    <v>24.23</v>
    <v>RSMV</v>
    <v>Reltv Strgt Mgd Vol Str (ARCX:RSMV)</v>
    <v>49461</v>
    <v>46115</v>
  </rv>
  <rv s="2">
    <v>1383</v>
  </rv>
  <rv s="16">
    <v>en-US</v>
    <v>carq1h</v>
    <v>268435456</v>
    <v>1</v>
    <v>Powered by Refinitiv</v>
    <v>36</v>
    <v>Return Stckd US S &amp; MF (BATS:RSST)</v>
    <v>24</v>
    <v>37</v>
    <v>Finance</v>
    <v>17</v>
    <v>26.3</v>
    <v>17.62</v>
    <v>0.29199999999999998</v>
    <v>0</v>
    <v>1.3177000000000001E-2</v>
    <v>0</v>
    <v>USD</v>
    <v>CBOE BZX Exchange</v>
    <v>BATS</v>
    <v>9.4999999999999998E-3</v>
    <v>22.667000000000002</v>
    <v>ETF</v>
    <v>45824.840339258597</v>
    <v>22.4</v>
    <v>249362473.71000001</v>
    <v>Return Stckd US S &amp; MF</v>
    <v>22.4</v>
    <v>22.16</v>
    <v>22.452000000000002</v>
    <v>22.452000000000002</v>
    <v>RSST</v>
    <v>Return Stckd US S &amp; MF (BATS:RSST)</v>
    <v>114310</v>
    <v>98102</v>
  </rv>
  <rv s="2">
    <v>1385</v>
  </rv>
  <rv s="3">
    <v>https://www.bing.com/financeapi/forcetrigger?t=a24unm&amp;q=ARCX%3aUGE&amp;form=skydnc</v>
    <v>Learn more on Bing</v>
  </rv>
  <rv s="17">
    <v>en-US</v>
    <v>a24unm</v>
    <v>268435456</v>
    <v>1</v>
    <v>Powered by Refinitiv</v>
    <v>38</v>
    <v>ProShares:Ult Cons Stp (ARCX:UGE)</v>
    <v>34</v>
    <v>39</v>
    <v>Finance</v>
    <v>25</v>
    <v>20.97</v>
    <v>16.66</v>
    <v>1.4605999999999999</v>
    <v>0.03</v>
    <v>0</v>
    <v>1.6200000000000001E-3</v>
    <v>0</v>
    <v>USD</v>
    <v>NYSE Arca</v>
    <v>ARCX</v>
    <v>9.4999999999999998E-3</v>
    <v>18.91</v>
    <v>ETF</v>
    <v>45824.84027780078</v>
    <v>1387</v>
    <v>18.5</v>
    <v>10095384</v>
    <v>ProShares:Ult Cons Stp</v>
    <v>18.5</v>
    <v>18.52</v>
    <v>18.55</v>
    <v>18.55</v>
    <v>UGE</v>
    <v>ProShares:Ult Cons Stp (ARCX:UGE)</v>
    <v>16834</v>
    <v>16663</v>
  </rv>
  <rv s="2">
    <v>1388</v>
  </rv>
  <rv s="16">
    <v>en-US</v>
    <v>cbf577</v>
    <v>268435456</v>
    <v>1</v>
    <v>Powered by Refinitiv</v>
    <v>36</v>
    <v>Brendan Wood TopGun (BATS:BWTG)</v>
    <v>24</v>
    <v>37</v>
    <v>Finance</v>
    <v>17</v>
    <v>37.700000000000003</v>
    <v>30.820900000000002</v>
    <v>8.6699999999999999E-2</v>
    <v>0</v>
    <v>2.4620000000000002E-3</v>
    <v>0</v>
    <v>USD</v>
    <v>CBOE BZX Exchange</v>
    <v>BATS</v>
    <v>9.4999999999999998E-3</v>
    <v>35.54</v>
    <v>ETF</v>
    <v>45824.840290717184</v>
    <v>35.306699999999999</v>
    <v>14914352.1</v>
    <v>Brendan Wood TopGun</v>
    <v>35.54</v>
    <v>35.22</v>
    <v>35.306699999999999</v>
    <v>35.306699999999999</v>
    <v>BWTG</v>
    <v>Brendan Wood TopGun (BATS:BWTG)</v>
    <v>691</v>
    <v>3680</v>
  </rv>
  <rv s="2">
    <v>1390</v>
  </rv>
  <rv s="3">
    <v>https://www.bing.com/financeapi/forcetrigger?t=a253z2&amp;q=ARCX%3aUST&amp;form=skydnc</v>
    <v>Learn more on Bing</v>
  </rv>
  <rv s="17">
    <v>en-US</v>
    <v>a253z2</v>
    <v>268435456</v>
    <v>1</v>
    <v>Powered by Refinitiv</v>
    <v>38</v>
    <v>ProShares:Ult 7-10 Yr Tr (ARCX:UST)</v>
    <v>34</v>
    <v>39</v>
    <v>Finance</v>
    <v>25</v>
    <v>47.44</v>
    <v>37.6</v>
    <v>2.3948</v>
    <v>-0.23630000000000001</v>
    <v>0</v>
    <v>-5.5760000000000002E-3</v>
    <v>0</v>
    <v>USD</v>
    <v>NYSE Arca</v>
    <v>ARCX</v>
    <v>9.4999999999999998E-3</v>
    <v>42.36</v>
    <v>ETF</v>
    <v>45824.840277777781</v>
    <v>1392</v>
    <v>42.144799999999996</v>
    <v>24007076</v>
    <v>ProShares:Ult 7-10 Yr Tr</v>
    <v>42.23</v>
    <v>42.381100000000004</v>
    <v>42.144799999999996</v>
    <v>42.144799999999996</v>
    <v>UST</v>
    <v>ProShares:Ult 7-10 Yr Tr (ARCX:UST)</v>
    <v>971</v>
    <v>22475</v>
  </rv>
  <rv s="2">
    <v>1393</v>
  </rv>
  <rv s="16">
    <v>en-US</v>
    <v>c8smkr</v>
    <v>268435456</v>
    <v>1</v>
    <v>Powered by Refinitiv</v>
    <v>36</v>
    <v>Return Stckd Bds &amp; Mgd F (BATS:RSBT)</v>
    <v>24</v>
    <v>37</v>
    <v>Finance</v>
    <v>17</v>
    <v>19.079999999999998</v>
    <v>15.16</v>
    <v>-1.5800000000000002E-2</v>
    <v>0</v>
    <v>-9.9250000000000011E-4</v>
    <v>0</v>
    <v>USD</v>
    <v>CBOE BZX Exchange</v>
    <v>BATS</v>
    <v>9.4999999999999998E-3</v>
    <v>16.024999999999999</v>
    <v>ETF</v>
    <v>45824.840336284375</v>
    <v>15.87</v>
    <v>75626566.180000007</v>
    <v>Return Stckd Bds &amp; Mgd F</v>
    <v>15.94</v>
    <v>15.92</v>
    <v>15.904199999999999</v>
    <v>15.904199999999999</v>
    <v>RSBT</v>
    <v>Return Stckd Bds &amp; Mgd F (BATS:RSBT)</v>
    <v>9770</v>
    <v>28199</v>
  </rv>
  <rv s="2">
    <v>1395</v>
  </rv>
  <rv s="16">
    <v>en-US</v>
    <v>c7d5vh</v>
    <v>268435456</v>
    <v>1</v>
    <v>Powered by Refinitiv</v>
    <v>36</v>
    <v>OneAscent Intl Eqty (ARCX:OAIM)</v>
    <v>24</v>
    <v>37</v>
    <v>Finance</v>
    <v>25</v>
    <v>37.872500000000002</v>
    <v>29.89</v>
    <v>-0.1177</v>
    <v>0</v>
    <v>-3.1509999999999997E-3</v>
    <v>0</v>
    <v>USD</v>
    <v>NYSE Arca</v>
    <v>ARCX</v>
    <v>9.4999999999999998E-3</v>
    <v>37.770000000000003</v>
    <v>ETF</v>
    <v>45824.840277789066</v>
    <v>37.24</v>
    <v>210577403.96000001</v>
    <v>OneAscent Intl Eqty</v>
    <v>37.49</v>
    <v>37.357700000000001</v>
    <v>37.24</v>
    <v>37.24</v>
    <v>OAIM</v>
    <v>OneAscent Intl Eqty (ARCX:OAIM)</v>
    <v>28310</v>
    <v>31762</v>
  </rv>
  <rv s="2">
    <v>1397</v>
  </rv>
  <rv s="16">
    <v>en-US</v>
    <v>caytim</v>
    <v>268435456</v>
    <v>1</v>
    <v>Powered by Refinitiv</v>
    <v>36</v>
    <v>Brookstone Grwth Stck (BATS:BAMG)</v>
    <v>24</v>
    <v>37</v>
    <v>Finance</v>
    <v>17</v>
    <v>36.405000000000001</v>
    <v>27.57</v>
    <v>0.4</v>
    <v>0</v>
    <v>1.1434999999999999E-2</v>
    <v>0</v>
    <v>USD</v>
    <v>CBOE BZX Exchange</v>
    <v>BATS</v>
    <v>9.4999999999999998E-3</v>
    <v>35.49</v>
    <v>ETF</v>
    <v>45824.840283553123</v>
    <v>35.36</v>
    <v>106300314.8</v>
    <v>Brookstone Grwth Stck</v>
    <v>35.479999999999997</v>
    <v>34.979999999999997</v>
    <v>35.380000000000003</v>
    <v>35.380000000000003</v>
    <v>BAMG</v>
    <v>Brookstone Grwth Stck (BATS:BAMG)</v>
    <v>9691</v>
    <v>15627</v>
  </rv>
  <rv s="2">
    <v>1399</v>
  </rv>
  <rv s="3">
    <v>https://www.bing.com/financeapi/forcetrigger?t=c3rqf2&amp;q=ARCX%3aBITO&amp;form=skydnc</v>
    <v>Learn more on Bing</v>
  </rv>
  <rv s="17">
    <v>en-US</v>
    <v>c3rqf2</v>
    <v>268435456</v>
    <v>1</v>
    <v>Powered by Refinitiv</v>
    <v>38</v>
    <v>ProShares:Bitcoin (ARCX:BITO)</v>
    <v>34</v>
    <v>39</v>
    <v>Finance</v>
    <v>35</v>
    <v>27.88</v>
    <v>16.11</v>
    <v>6.0982000000000003</v>
    <v>0.72499999999999998</v>
    <v>-4.5019999999999999E-4</v>
    <v>3.4424999999999997E-2</v>
    <v>-9.7999999999999997E-3</v>
    <v>USD</v>
    <v>NYSE Arca</v>
    <v>ARCX</v>
    <v>9.4999999999999998E-3</v>
    <v>21.83</v>
    <v>ETF</v>
    <v>45824.94109266172</v>
    <v>1401</v>
    <v>21.33</v>
    <v>2464556872</v>
    <v>ProShares:Bitcoin</v>
    <v>21.36</v>
    <v>21.06</v>
    <v>21.785</v>
    <v>21.760200000000001</v>
    <v>BITO</v>
    <v>ProShares:Bitcoin (ARCX:BITO)</v>
    <v>6024576</v>
    <v>7458129</v>
  </rv>
  <rv s="2">
    <v>1402</v>
  </rv>
  <rv s="16">
    <v>en-US</v>
    <v>ccizzr</v>
    <v>268435456</v>
    <v>1</v>
    <v>Powered by Refinitiv</v>
    <v>36</v>
    <v>Roundhill Dly 2XLg Mag 7 (BATS:MAGX)</v>
    <v>24</v>
    <v>37</v>
    <v>Finance</v>
    <v>17</v>
    <v>53.809899999999999</v>
    <v>22.41</v>
    <v>1.31</v>
    <v>3.954E-3</v>
    <v>3.3452999999999997E-2</v>
    <v>0.16</v>
    <v>USD</v>
    <v>CBOE BZX Exchange</v>
    <v>BATS</v>
    <v>9.4999999999999998E-3</v>
    <v>40.679099999999998</v>
    <v>ETF</v>
    <v>45824.925450520313</v>
    <v>39.71</v>
    <v>69098682.420000002</v>
    <v>Roundhill Dly 2XLg Mag 7</v>
    <v>39.71</v>
    <v>39.159999999999997</v>
    <v>40.47</v>
    <v>40.630000000000003</v>
    <v>MAGX</v>
    <v>Roundhill Dly 2XLg Mag 7 (BATS:MAGX)</v>
    <v>44226</v>
    <v>114840</v>
  </rv>
  <rv s="2">
    <v>1404</v>
  </rv>
  <rv s="3">
    <v>https://www.bing.com/financeapi/forcetrigger?t=a1sp27&amp;q=XNAS%3aFCVT&amp;form=skydnc</v>
    <v>Learn more on Bing</v>
  </rv>
  <rv s="17">
    <v>en-US</v>
    <v>a1sp27</v>
    <v>268435456</v>
    <v>1</v>
    <v>Powered by Refinitiv</v>
    <v>38</v>
    <v>FT IV:SSI Strat Conv Sec (XNAS:FCVT)</v>
    <v>34</v>
    <v>39</v>
    <v>Finance</v>
    <v>25</v>
    <v>38.824300000000001</v>
    <v>31.39</v>
    <v>0.79679999999999995</v>
    <v>0.26229999999999998</v>
    <v>-2.3717000000000002E-2</v>
    <v>7.0209999999999995E-3</v>
    <v>-0.89229999999999998</v>
    <v>USD</v>
    <v>Nasdaq Stock Market</v>
    <v>XNAS</v>
    <v>9.4999999999999998E-3</v>
    <v>37.8125</v>
    <v>ETF</v>
    <v>45824.843750265623</v>
    <v>1406</v>
    <v>37.369999999999997</v>
    <v>77164467.829999998</v>
    <v>FT IV:SSI Strat Conv Sec</v>
    <v>37.67</v>
    <v>37.36</v>
    <v>37.622300000000003</v>
    <v>36.729999999999997</v>
    <v>FCVT</v>
    <v>FT IV:SSI Strat Conv Sec (XNAS:FCVT)</v>
    <v>34968</v>
    <v>31657</v>
  </rv>
  <rv s="2">
    <v>1407</v>
  </rv>
  <rv s="3">
    <v>https://www.bing.com/financeapi/forcetrigger?t=a21x7w&amp;q=XNAS%3aRFEM&amp;form=skydnc</v>
    <v>Learn more on Bing</v>
  </rv>
  <rv s="17">
    <v>en-US</v>
    <v>a21x7w</v>
    <v>268435456</v>
    <v>1</v>
    <v>Powered by Refinitiv</v>
    <v>38</v>
    <v>FT III:RvFrnt Dyn EM (XNAS:RFEM)</v>
    <v>34</v>
    <v>39</v>
    <v>Finance</v>
    <v>25</v>
    <v>70.84</v>
    <v>57.44</v>
    <v>0.9889</v>
    <v>0.98470000000000002</v>
    <v>0</v>
    <v>1.4218999999999999E-2</v>
    <v>0</v>
    <v>USD</v>
    <v>Nasdaq Stock Market</v>
    <v>XNAS</v>
    <v>9.4999999999999998E-3</v>
    <v>70.63</v>
    <v>ETF</v>
    <v>45824.843750034372</v>
    <v>1409</v>
    <v>70.234899999999996</v>
    <v>30450714.16</v>
    <v>FT III:RvFrnt Dyn EM</v>
    <v>70.510000000000005</v>
    <v>69.250200000000007</v>
    <v>70.234899999999996</v>
    <v>70.234899999999996</v>
    <v>RFEM</v>
    <v>FT III:RvFrnt Dyn EM (XNAS:RFEM)</v>
    <v>6804</v>
    <v>6179</v>
  </rv>
  <rv s="2">
    <v>1410</v>
  </rv>
  <rv s="3">
    <v>https://www.bing.com/financeapi/forcetrigger?t=a23wr7&amp;q=ARCX%3aSZK&amp;form=skydnc</v>
    <v>Learn more on Bing</v>
  </rv>
  <rv s="17">
    <v>en-US</v>
    <v>a23wr7</v>
    <v>268435456</v>
    <v>1</v>
    <v>Powered by Refinitiv</v>
    <v>38</v>
    <v>ProShares:UlS Cons Stp (ARCX:SZK)</v>
    <v>34</v>
    <v>39</v>
    <v>Finance</v>
    <v>25</v>
    <v>13.91</v>
    <v>11.34</v>
    <v>-1.4300999999999999</v>
    <v>-9.9000000000000005E-2</v>
    <v>-1.756E-3</v>
    <v>-8.2089999999999993E-3</v>
    <v>-2.1000000000000001E-2</v>
    <v>USD</v>
    <v>NYSE Arca</v>
    <v>ARCX</v>
    <v>9.4999999999999998E-3</v>
    <v>11.98</v>
    <v>ETF</v>
    <v>45824.840277812502</v>
    <v>1412</v>
    <v>11.79</v>
    <v>692964.54500000004</v>
    <v>ProShares:UlS Cons Stp</v>
    <v>11.8009</v>
    <v>12.06</v>
    <v>11.961</v>
    <v>11.94</v>
    <v>SZK</v>
    <v>ProShares:UlS Cons Stp (ARCX:SZK)</v>
    <v>1348</v>
    <v>1918</v>
  </rv>
  <rv s="2">
    <v>1413</v>
  </rv>
  <rv s="3">
    <v>https://www.bing.com/financeapi/forcetrigger?t=a225yc&amp;q=ARCX%3aROBO&amp;form=skydnc</v>
    <v>Learn more on Bing</v>
  </rv>
  <rv s="17">
    <v>en-US</v>
    <v>a225yc</v>
    <v>268435456</v>
    <v>1</v>
    <v>Powered by Refinitiv</v>
    <v>38</v>
    <v>Robo Glbl Robots &amp; Auto (ARCX:ROBO)</v>
    <v>34</v>
    <v>39</v>
    <v>Finance</v>
    <v>25</v>
    <v>61.3</v>
    <v>43.17</v>
    <v>1.2989999999999999</v>
    <v>0.89</v>
    <v>2.2825999999999999E-2</v>
    <v>1.5751999999999999E-2</v>
    <v>1.31</v>
    <v>USD</v>
    <v>NYSE Arca</v>
    <v>ARCX</v>
    <v>9.4999999999999998E-3</v>
    <v>57.600999999999999</v>
    <v>ETF</v>
    <v>45824.928003738278</v>
    <v>1415</v>
    <v>56.96</v>
    <v>982683406.22000003</v>
    <v>Robo Glbl Robots &amp; Auto</v>
    <v>56.96</v>
    <v>56.5</v>
    <v>57.39</v>
    <v>58.7</v>
    <v>ROBO</v>
    <v>Robo Glbl Robots &amp; Auto (ARCX:ROBO)</v>
    <v>40783</v>
    <v>52195</v>
  </rv>
  <rv s="2">
    <v>1416</v>
  </rv>
  <rv s="3">
    <v>https://www.bing.com/financeapi/forcetrigger?t=a21lur&amp;q=ARCX%3aQLD&amp;form=skydnc</v>
    <v>Learn more on Bing</v>
  </rv>
  <rv s="17">
    <v>en-US</v>
    <v>a21lur</v>
    <v>268435456</v>
    <v>1</v>
    <v>Powered by Refinitiv</v>
    <v>38</v>
    <v>ProShares:Ult QQQ (ARCX:QLD)</v>
    <v>34</v>
    <v>39</v>
    <v>Finance</v>
    <v>35</v>
    <v>120.6799</v>
    <v>64.72</v>
    <v>2.1073</v>
    <v>2.98</v>
    <v>-2.895E-3</v>
    <v>2.7692999999999999E-2</v>
    <v>-0.3201</v>
    <v>USD</v>
    <v>NYSE Arca</v>
    <v>ARCX</v>
    <v>9.4999999999999998E-3</v>
    <v>111.03</v>
    <v>ETF</v>
    <v>45824.938527568753</v>
    <v>1418</v>
    <v>109.01</v>
    <v>7682020500</v>
    <v>ProShares:Ult QQQ</v>
    <v>109.02</v>
    <v>107.61</v>
    <v>110.59</v>
    <v>110.2499</v>
    <v>QLD</v>
    <v>ProShares:Ult QQQ (ARCX:QLD)</v>
    <v>2509261</v>
    <v>2739723</v>
  </rv>
  <rv s="2">
    <v>1419</v>
  </rv>
  <rv s="3">
    <v>https://www.bing.com/financeapi/forcetrigger?t=a1ohar&amp;q=XNAS%3aBIB&amp;form=skydnc</v>
    <v>Learn more on Bing</v>
  </rv>
  <rv s="17">
    <v>en-US</v>
    <v>a1ohar</v>
    <v>268435456</v>
    <v>1</v>
    <v>Powered by Refinitiv</v>
    <v>38</v>
    <v>ProShares:Ult Nasdaq Bio (XNAS:BIB)</v>
    <v>34</v>
    <v>39</v>
    <v>Finance</v>
    <v>25</v>
    <v>69.56</v>
    <v>33.774999999999999</v>
    <v>0.95</v>
    <v>-0.28999999999999998</v>
    <v>8.9210000000000001E-3</v>
    <v>-6.1219999999999998E-3</v>
    <v>0.42</v>
    <v>USD</v>
    <v>Nasdaq Stock Market</v>
    <v>XNAS</v>
    <v>9.4999999999999998E-3</v>
    <v>47.419899999999998</v>
    <v>ETF</v>
    <v>45824.892474536719</v>
    <v>1421</v>
    <v>46.94</v>
    <v>44300506</v>
    <v>ProShares:Ult Nasdaq Bio</v>
    <v>47.419899999999998</v>
    <v>47.37</v>
    <v>47.08</v>
    <v>47.5</v>
    <v>BIB</v>
    <v>ProShares:Ult Nasdaq Bio (XNAS:BIB)</v>
    <v>4210</v>
    <v>10082</v>
  </rv>
  <rv s="2">
    <v>1422</v>
  </rv>
  <rv s="3">
    <v>https://www.bing.com/financeapi/forcetrigger?t=a24s27&amp;q=ARCX%3aUBR&amp;form=skydnc</v>
    <v>Learn more on Bing</v>
  </rv>
  <rv s="17">
    <v>en-US</v>
    <v>a24s27</v>
    <v>268435456</v>
    <v>1</v>
    <v>Powered by Refinitiv</v>
    <v>38</v>
    <v>ProShares:Ult MSCI Braz (ARCX:UBR)</v>
    <v>34</v>
    <v>39</v>
    <v>Finance</v>
    <v>25</v>
    <v>25.834199999999999</v>
    <v>13.687799999999999</v>
    <v>1.56</v>
    <v>1.0014000000000001</v>
    <v>0</v>
    <v>4.9766000000000005E-2</v>
    <v>0</v>
    <v>USD</v>
    <v>NYSE Arca</v>
    <v>ARCX</v>
    <v>9.4999999999999998E-3</v>
    <v>21.175000000000001</v>
    <v>ETF</v>
    <v>45824.840277812502</v>
    <v>1424</v>
    <v>21.1235</v>
    <v>2296977.5389999999</v>
    <v>ProShares:Ult MSCI Braz</v>
    <v>21.128</v>
    <v>20.1221</v>
    <v>21.1235</v>
    <v>21.1235</v>
    <v>UBR</v>
    <v>ProShares:Ult MSCI Braz (ARCX:UBR)</v>
    <v>1530</v>
    <v>2410</v>
  </rv>
  <rv s="2">
    <v>1425</v>
  </rv>
  <rv s="3">
    <v>https://www.bing.com/financeapi/forcetrigger?t=a24sp2&amp;q=ARCX%3aUCC&amp;form=skydnc</v>
    <v>Learn more on Bing</v>
  </rv>
  <rv s="17">
    <v>en-US</v>
    <v>a24sp2</v>
    <v>268435456</v>
    <v>1</v>
    <v>Powered by Refinitiv</v>
    <v>38</v>
    <v>ProShares:Ult Cons Disc (ARCX:UCC)</v>
    <v>34</v>
    <v>39</v>
    <v>Finance</v>
    <v>25</v>
    <v>59.202399999999997</v>
    <v>29.69</v>
    <v>1.9984999999999999</v>
    <v>1.0011000000000001</v>
    <v>0</v>
    <v>2.3393000000000001E-2</v>
    <v>0</v>
    <v>USD</v>
    <v>NYSE Arca</v>
    <v>ARCX</v>
    <v>9.4999999999999998E-3</v>
    <v>43.935000000000002</v>
    <v>ETF</v>
    <v>45824.840277812502</v>
    <v>1427</v>
    <v>43.68</v>
    <v>13873639.5</v>
    <v>ProShares:Ult Cons Disc</v>
    <v>43.920099999999998</v>
    <v>42.7943</v>
    <v>43.795400000000001</v>
    <v>43.795400000000001</v>
    <v>UCC</v>
    <v>ProShares:Ult Cons Disc (ARCX:UCC)</v>
    <v>2257</v>
    <v>4506</v>
  </rv>
  <rv s="2">
    <v>1428</v>
  </rv>
  <rv s="3">
    <v>https://www.bing.com/financeapi/forcetrigger?t=bxgrr7&amp;q=XNAS%3aUCYB&amp;form=skydnc</v>
    <v>Learn more on Bing</v>
  </rv>
  <rv s="17">
    <v>en-US</v>
    <v>bxgrr7</v>
    <v>268435456</v>
    <v>1</v>
    <v>Powered by Refinitiv</v>
    <v>38</v>
    <v>ProShares:Ult Nasdaq Cs (XNAS:UCYB)</v>
    <v>34</v>
    <v>39</v>
    <v>Finance</v>
    <v>25</v>
    <v>61.034999999999997</v>
    <v>34.14</v>
    <v>1.4049</v>
    <v>1.17</v>
    <v>0</v>
    <v>2.0161999999999999E-2</v>
    <v>0</v>
    <v>USD</v>
    <v>Nasdaq Stock Market</v>
    <v>XNAS</v>
    <v>9.4999999999999998E-3</v>
    <v>59.2</v>
    <v>ETF</v>
    <v>45824.843750196094</v>
    <v>1430</v>
    <v>58.64</v>
    <v>4545368.8159999996</v>
    <v>ProShares:Ult Nasdaq Cs</v>
    <v>58.98</v>
    <v>58.03</v>
    <v>59.2</v>
    <v>59.2</v>
    <v>UCYB</v>
    <v>ProShares:Ult Nasdaq Cs (XNAS:UCYB)</v>
    <v>735</v>
    <v>1581</v>
  </rv>
  <rv s="2">
    <v>1431</v>
  </rv>
  <rv s="3">
    <v>https://www.bing.com/financeapi/forcetrigger?t=a2271h&amp;q=ARCX%3aROM&amp;form=skydnc</v>
    <v>Learn more on Bing</v>
  </rv>
  <rv s="17">
    <v>en-US</v>
    <v>a2271h</v>
    <v>268435456</v>
    <v>1</v>
    <v>Powered by Refinitiv</v>
    <v>38</v>
    <v>ProShares:Ult Tech (ARCX:ROM)</v>
    <v>34</v>
    <v>39</v>
    <v>Finance</v>
    <v>25</v>
    <v>77.459999999999994</v>
    <v>36.679000000000002</v>
    <v>2.2507000000000001</v>
    <v>2.2599999999999998</v>
    <v>0</v>
    <v>3.3250000000000002E-2</v>
    <v>0</v>
    <v>USD</v>
    <v>NYSE Arca</v>
    <v>ARCX</v>
    <v>9.4999999999999998E-3</v>
    <v>70.559899999999999</v>
    <v>ETF</v>
    <v>45824.84027780078</v>
    <v>1433</v>
    <v>68.900000000000006</v>
    <v>631259517</v>
    <v>ProShares:Ult Tech</v>
    <v>68.97</v>
    <v>67.97</v>
    <v>70.23</v>
    <v>70.23</v>
    <v>ROM</v>
    <v>ProShares:Ult Tech (ARCX:ROM)</v>
    <v>107608</v>
    <v>81653</v>
  </rv>
  <rv s="2">
    <v>1434</v>
  </rv>
  <rv s="3">
    <v>https://www.bing.com/financeapi/forcetrigger?t=a24z5r&amp;q=ARCX%3aURE&amp;form=skydnc</v>
    <v>Learn more on Bing</v>
  </rv>
  <rv s="17">
    <v>en-US</v>
    <v>a24z5r</v>
    <v>268435456</v>
    <v>1</v>
    <v>Powered by Refinitiv</v>
    <v>38</v>
    <v>ProShares:Ult Real Est (ARCX:URE)</v>
    <v>34</v>
    <v>39</v>
    <v>Finance</v>
    <v>25</v>
    <v>78.470100000000002</v>
    <v>49.03</v>
    <v>1.8653</v>
    <v>0.29520000000000002</v>
    <v>0</v>
    <v>4.6429999999999996E-3</v>
    <v>0</v>
    <v>USD</v>
    <v>NYSE Arca</v>
    <v>ARCX</v>
    <v>9.4999999999999998E-3</v>
    <v>65.11</v>
    <v>ETF</v>
    <v>45824.84027780078</v>
    <v>1436</v>
    <v>63.870100000000001</v>
    <v>61667724.310000002</v>
    <v>ProShares:Ult Real Est</v>
    <v>64.41</v>
    <v>63.5749</v>
    <v>63.870100000000001</v>
    <v>63.870100000000001</v>
    <v>URE</v>
    <v>ProShares:Ult Real Est (ARCX:URE)</v>
    <v>30618</v>
    <v>2916</v>
  </rv>
  <rv s="2">
    <v>1437</v>
  </rv>
  <rv s="3">
    <v>https://www.bing.com/financeapi/forcetrigger?t=a1y6bh&amp;q=ARCX%3aMVV&amp;form=skydnc</v>
    <v>Learn more on Bing</v>
  </rv>
  <rv s="17">
    <v>en-US</v>
    <v>a1y6bh</v>
    <v>268435456</v>
    <v>1</v>
    <v>Powered by Refinitiv</v>
    <v>38</v>
    <v>ProShares:Ult MC400 (ARCX:MVV)</v>
    <v>34</v>
    <v>39</v>
    <v>Finance</v>
    <v>25</v>
    <v>81.87</v>
    <v>42.6417</v>
    <v>2.008</v>
    <v>1.4440999999999999</v>
    <v>0</v>
    <v>2.4188000000000001E-2</v>
    <v>0</v>
    <v>USD</v>
    <v>NYSE Arca</v>
    <v>ARCX</v>
    <v>9.4999999999999998E-3</v>
    <v>61.2866</v>
    <v>ETF</v>
    <v>45824.840277823438</v>
    <v>1439</v>
    <v>60.86</v>
    <v>132868767.5</v>
    <v>ProShares:Ult MC400</v>
    <v>60.86</v>
    <v>59.7042</v>
    <v>61.148299999999999</v>
    <v>61.148299999999999</v>
    <v>MVV</v>
    <v>ProShares:Ult MC400 (ARCX:MVV)</v>
    <v>25604</v>
    <v>12835</v>
  </rv>
  <rv s="2">
    <v>1440</v>
  </rv>
  <rv s="16">
    <v>en-US</v>
    <v>ccqq52</v>
    <v>268435456</v>
    <v>1</v>
    <v>Powered by Refinitiv</v>
    <v>36</v>
    <v>Glbl X Btcn Trnd Strat (ARCX:BTRN)</v>
    <v>24</v>
    <v>37</v>
    <v>Finance</v>
    <v>25</v>
    <v>41.43</v>
    <v>20.72</v>
    <v>1.2581</v>
    <v>-8.0780000000000001E-3</v>
    <v>3.2665E-2</v>
    <v>-0.32129999999999997</v>
    <v>USD</v>
    <v>NYSE Arca</v>
    <v>ARCX</v>
    <v>9.4999999999999998E-3</v>
    <v>39.773200000000003</v>
    <v>ETF</v>
    <v>45824.840277789066</v>
    <v>39.773200000000003</v>
    <v>6970079.29</v>
    <v>Glbl X Btcn Trnd Strat</v>
    <v>39.773200000000003</v>
    <v>38.515099999999997</v>
    <v>39.773200000000003</v>
    <v>39.451900000000002</v>
    <v>BTRN</v>
    <v>Glbl X Btcn Trnd Strat (ARCX:BTRN)</v>
    <v>190</v>
    <v>614</v>
  </rv>
  <rv s="2">
    <v>1442</v>
  </rv>
  <rv s="3">
    <v>https://www.bing.com/financeapi/forcetrigger?t=a24sgh&amp;q=ARCX%3aUBT&amp;form=skydnc</v>
    <v>Learn more on Bing</v>
  </rv>
  <rv s="17">
    <v>en-US</v>
    <v>a24sgh</v>
    <v>268435456</v>
    <v>1</v>
    <v>Powered by Refinitiv</v>
    <v>38</v>
    <v>ProShares:Ult 20+ Yr Tr (ARCX:UBT)</v>
    <v>34</v>
    <v>39</v>
    <v>Finance</v>
    <v>35</v>
    <v>23.1401</v>
    <v>15.25</v>
    <v>2.1387</v>
    <v>-0.26</v>
    <v>1.4879E-2</v>
    <v>-1.5854E-2</v>
    <v>0.24</v>
    <v>USD</v>
    <v>NYSE Arca</v>
    <v>ARCX</v>
    <v>9.4999999999999998E-3</v>
    <v>16.45</v>
    <v>ETF</v>
    <v>45824.940748171095</v>
    <v>1444</v>
    <v>16.1111</v>
    <v>134908125</v>
    <v>ProShares:Ult 20+ Yr Tr</v>
    <v>16.350000000000001</v>
    <v>16.399999999999999</v>
    <v>16.14</v>
    <v>16.37</v>
    <v>UBT</v>
    <v>ProShares:Ult 20+ Yr Tr (ARCX:UBT)</v>
    <v>64118</v>
    <v>331363</v>
  </rv>
  <rv s="2">
    <v>1445</v>
  </rv>
  <rv s="16">
    <v>en-US</v>
    <v>ccuuur</v>
    <v>268435456</v>
    <v>1</v>
    <v>Powered by Refinitiv</v>
    <v>36</v>
    <v>ProShares:Ultra Bitcoin (ARCX:BITU)</v>
    <v>24</v>
    <v>37</v>
    <v>Finance</v>
    <v>35</v>
    <v>68.430000000000007</v>
    <v>16.3</v>
    <v>3.39</v>
    <v>-1.6900000000000001E-3</v>
    <v>6.7948999999999996E-2</v>
    <v>-0.09</v>
    <v>USD</v>
    <v>NYSE Arca</v>
    <v>ARCX</v>
    <v>9.4999999999999998E-3</v>
    <v>53.5</v>
    <v>ETF</v>
    <v>45824.942121388282</v>
    <v>51.14</v>
    <v>1157086768</v>
    <v>ProShares:Ultra Bitcoin</v>
    <v>51.27</v>
    <v>49.89</v>
    <v>53.28</v>
    <v>53.18</v>
    <v>BITU</v>
    <v>ProShares:Ultra Bitcoin (ARCX:BITU)</v>
    <v>1471495</v>
    <v>2157681</v>
  </rv>
  <rv s="2">
    <v>1447</v>
  </rv>
  <rv s="3">
    <v>https://www.bing.com/financeapi/forcetrigger?t=a255rw&amp;q=ARCX%3aUWM&amp;form=skydnc</v>
    <v>Learn more on Bing</v>
  </rv>
  <rv s="17">
    <v>en-US</v>
    <v>a255rw</v>
    <v>268435456</v>
    <v>1</v>
    <v>Powered by Refinitiv</v>
    <v>38</v>
    <v>ProShares:Ult Rus2000 (ARCX:UWM)</v>
    <v>34</v>
    <v>39</v>
    <v>Finance</v>
    <v>35</v>
    <v>51.87</v>
    <v>24.473500000000001</v>
    <v>2.0032000000000001</v>
    <v>0.77</v>
    <v>-3.3410000000000002E-3</v>
    <v>2.1825000000000001E-2</v>
    <v>-0.1205</v>
    <v>USD</v>
    <v>NYSE Arca</v>
    <v>ARCX</v>
    <v>9.4999999999999998E-3</v>
    <v>36.44</v>
    <v>ETF</v>
    <v>45824.939564837499</v>
    <v>1449</v>
    <v>35.700000000000003</v>
    <v>309295515</v>
    <v>ProShares:Ult Rus2000</v>
    <v>35.96</v>
    <v>35.28</v>
    <v>36.049999999999997</v>
    <v>35.9495</v>
    <v>UWM</v>
    <v>ProShares:Ult Rus2000 (ARCX:UWM)</v>
    <v>246849</v>
    <v>270188</v>
  </rv>
  <rv s="2">
    <v>1450</v>
  </rv>
  <rv s="3">
    <v>https://www.bing.com/financeapi/forcetrigger?t=a1qumw&amp;q=ARCX%3aDDM&amp;form=skydnc</v>
    <v>Learn more on Bing</v>
  </rv>
  <rv s="17">
    <v>en-US</v>
    <v>a1qumw</v>
    <v>268435456</v>
    <v>1</v>
    <v>Powered by Refinitiv</v>
    <v>38</v>
    <v>ProShares:Ultra Dow30 (ARCX:DDM)</v>
    <v>34</v>
    <v>39</v>
    <v>Finance</v>
    <v>25</v>
    <v>107.6</v>
    <v>69.075000000000003</v>
    <v>1.9255</v>
    <v>1.45</v>
    <v>1.199E-3</v>
    <v>1.6064999999999999E-2</v>
    <v>0.11</v>
    <v>USD</v>
    <v>NYSE Arca</v>
    <v>ARCX</v>
    <v>9.4999999999999998E-3</v>
    <v>92.54</v>
    <v>ETF</v>
    <v>45824.888711446096</v>
    <v>1452</v>
    <v>91.16</v>
    <v>398975720</v>
    <v>ProShares:Ultra Dow30</v>
    <v>91.19</v>
    <v>90.26</v>
    <v>91.71</v>
    <v>91.82</v>
    <v>DDM</v>
    <v>ProShares:Ultra Dow30 (ARCX:DDM)</v>
    <v>172306</v>
    <v>230714</v>
  </rv>
  <rv s="2">
    <v>1453</v>
  </rv>
  <rv s="16">
    <v>en-US</v>
    <v>cazk8m</v>
    <v>268435456</v>
    <v>1</v>
    <v>Powered by Refinitiv</v>
    <v>36</v>
    <v>ProShares:Bit &amp; Ethr MCW (ARCX:BETH)</v>
    <v>24</v>
    <v>37</v>
    <v>Finance</v>
    <v>25</v>
    <v>101.32989999999999</v>
    <v>51</v>
    <v>2.8138000000000001</v>
    <v>7.2809999999999993E-3</v>
    <v>3.5351E-2</v>
    <v>0.6</v>
    <v>USD</v>
    <v>NYSE Arca</v>
    <v>ARCX</v>
    <v>9.4999999999999998E-3</v>
    <v>82.8</v>
    <v>ETF</v>
    <v>45824.887653680467</v>
    <v>81.72</v>
    <v>14800248</v>
    <v>ProShares:Bit &amp; Ethr MCW</v>
    <v>81.72</v>
    <v>79.596199999999996</v>
    <v>82.41</v>
    <v>83.01</v>
    <v>BETH</v>
    <v>ProShares:Bit &amp; Ethr MCW (ARCX:BETH)</v>
    <v>969</v>
    <v>2389</v>
  </rv>
  <rv s="2">
    <v>1455</v>
  </rv>
  <rv s="16">
    <v>en-US</v>
    <v>ce14lh</v>
    <v>268435456</v>
    <v>1</v>
    <v>Powered by Refinitiv</v>
    <v>36</v>
    <v>T-Rex 2X Long Bitcoin DT (BATS:BTCL)</v>
    <v>24</v>
    <v>37</v>
    <v>Finance</v>
    <v>35</v>
    <v>69.81</v>
    <v>16.670000000000002</v>
    <v>3.48</v>
    <v>2.3698E-2</v>
    <v>6.7390000000000005E-2</v>
    <v>1.31</v>
    <v>USD</v>
    <v>CBOE BZX Exchange</v>
    <v>BATS</v>
    <v>9.4999999999999998E-3</v>
    <v>55.47</v>
    <v>ETF</v>
    <v>45824.940208541404</v>
    <v>53.0578</v>
    <v>51224608.32</v>
    <v>T-Rex 2X Long Bitcoin DT</v>
    <v>53.22</v>
    <v>51.64</v>
    <v>55.12</v>
    <v>56.59</v>
    <v>BTCL</v>
    <v>T-Rex 2X Long Bitcoin DT (BATS:BTCL)</v>
    <v>85753</v>
    <v>115958</v>
  </rv>
  <rv s="2">
    <v>1457</v>
  </rv>
  <rv s="3">
    <v>https://www.bing.com/financeapi/forcetrigger?t=a1rqw7&amp;q=ARCX%3aEFO&amp;form=skydnc</v>
    <v>Learn more on Bing</v>
  </rv>
  <rv s="17">
    <v>en-US</v>
    <v>a1rqw7</v>
    <v>268435456</v>
    <v>1</v>
    <v>Powered by Refinitiv</v>
    <v>38</v>
    <v>ProShares:Ult MSCI EAF (ARCX:EFO)</v>
    <v>34</v>
    <v>39</v>
    <v>Finance</v>
    <v>25</v>
    <v>56.015000000000001</v>
    <v>36.53</v>
    <v>1.7295</v>
    <v>0.54</v>
    <v>0</v>
    <v>9.9369999999999997E-3</v>
    <v>0</v>
    <v>USD</v>
    <v>NYSE Arca</v>
    <v>ARCX</v>
    <v>9.4999999999999998E-3</v>
    <v>55.73</v>
    <v>ETF</v>
    <v>45824.840277812502</v>
    <v>1459</v>
    <v>54.88</v>
    <v>14859570</v>
    <v>ProShares:Ult MSCI EAF</v>
    <v>55.26</v>
    <v>54.34</v>
    <v>54.88</v>
    <v>54.88</v>
    <v>EFO</v>
    <v>ProShares:Ult MSCI EAF (ARCX:EFO)</v>
    <v>21798</v>
    <v>8915</v>
  </rv>
  <rv s="2">
    <v>1460</v>
  </rv>
  <rv s="3">
    <v>https://www.bing.com/financeapi/forcetrigger?t=a22ffr&amp;q=ARCX%3aSAA&amp;form=skydnc</v>
    <v>Learn more on Bing</v>
  </rv>
  <rv s="17">
    <v>en-US</v>
    <v>a22ffr</v>
    <v>268435456</v>
    <v>1</v>
    <v>Powered by Refinitiv</v>
    <v>38</v>
    <v>ProShares:Ult SC600 (ARCX:SAA)</v>
    <v>34</v>
    <v>39</v>
    <v>Finance</v>
    <v>25</v>
    <v>32.319400000000002</v>
    <v>15.22</v>
    <v>2.0024000000000002</v>
    <v>0.53380000000000005</v>
    <v>0</v>
    <v>2.5767000000000002E-2</v>
    <v>0</v>
    <v>USD</v>
    <v>NYSE Arca</v>
    <v>ARCX</v>
    <v>9.4999999999999998E-3</v>
    <v>21.35</v>
    <v>ETF</v>
    <v>45824.840277812502</v>
    <v>1462</v>
    <v>20.99</v>
    <v>27070327</v>
    <v>ProShares:Ult SC600</v>
    <v>21.35</v>
    <v>20.716200000000001</v>
    <v>21.25</v>
    <v>21.25</v>
    <v>SAA</v>
    <v>ProShares:Ult SC600 (ARCX:SAA)</v>
    <v>2308</v>
    <v>2854</v>
  </rv>
  <rv s="2">
    <v>1463</v>
  </rv>
  <rv s="3">
    <v>https://www.bing.com/financeapi/forcetrigger?t=a24wp2&amp;q=ARCX%3aUMDD&amp;form=skydnc</v>
    <v>Learn more on Bing</v>
  </rv>
  <rv s="17">
    <v>en-US</v>
    <v>a24wp2</v>
    <v>268435456</v>
    <v>1</v>
    <v>Powered by Refinitiv</v>
    <v>38</v>
    <v>ProShares:UltP MidCap400 (ARCX:UMDD)</v>
    <v>34</v>
    <v>39</v>
    <v>Finance</v>
    <v>25</v>
    <v>35.3996</v>
    <v>12.805</v>
    <v>3.0247000000000002</v>
    <v>0.74199999999999999</v>
    <v>0</v>
    <v>3.5744999999999999E-2</v>
    <v>0</v>
    <v>USD</v>
    <v>NYSE Arca</v>
    <v>ARCX</v>
    <v>9.4999999999999998E-3</v>
    <v>21.84</v>
    <v>ETF</v>
    <v>45824.840277812502</v>
    <v>1465</v>
    <v>21.2</v>
    <v>26192880</v>
    <v>ProShares:UltP MidCap400</v>
    <v>21.2</v>
    <v>20.757999999999999</v>
    <v>21.5</v>
    <v>21.5</v>
    <v>UMDD</v>
    <v>ProShares:UltP MidCap400 (ARCX:UMDD)</v>
    <v>13871</v>
    <v>9438</v>
  </rv>
  <rv s="2">
    <v>1466</v>
  </rv>
  <rv s="3">
    <v>https://www.bing.com/financeapi/forcetrigger?t=a2564c&amp;q=ARCX%3aUYG&amp;form=skydnc</v>
    <v>Learn more on Bing</v>
  </rv>
  <rv s="17">
    <v>en-US</v>
    <v>a2564c</v>
    <v>268435456</v>
    <v>1</v>
    <v>Powered by Refinitiv</v>
    <v>38</v>
    <v>ProShares:Ult Finl (ARCX:UYG)</v>
    <v>34</v>
    <v>39</v>
    <v>Finance</v>
    <v>25</v>
    <v>99.918999999999997</v>
    <v>62.22</v>
    <v>2.2315</v>
    <v>2.1301000000000001</v>
    <v>1.128E-4</v>
    <v>2.4624999999999998E-2</v>
    <v>0.01</v>
    <v>USD</v>
    <v>NYSE Arca</v>
    <v>ARCX</v>
    <v>9.4999999999999998E-3</v>
    <v>89.82</v>
    <v>ETF</v>
    <v>45824.880864189065</v>
    <v>1468</v>
    <v>87.68</v>
    <v>837203328.39999998</v>
    <v>ProShares:Ult Finl</v>
    <v>87.68</v>
    <v>86.499899999999997</v>
    <v>88.63</v>
    <v>88.64</v>
    <v>UYG</v>
    <v>ProShares:Ult Finl (ARCX:UYG)</v>
    <v>16233</v>
    <v>15193</v>
  </rv>
  <rv s="2">
    <v>1469</v>
  </rv>
  <rv s="3">
    <v>https://www.bing.com/financeapi/forcetrigger?t=a1rdww&amp;q=ARCX%3aDUG&amp;form=skydnc</v>
    <v>Learn more on Bing</v>
  </rv>
  <rv s="17">
    <v>en-US</v>
    <v>a1rdww</v>
    <v>268435456</v>
    <v>1</v>
    <v>Powered by Refinitiv</v>
    <v>38</v>
    <v>ProShares:UlS Energy (ARCX:DUG)</v>
    <v>34</v>
    <v>39</v>
    <v>Finance</v>
    <v>25</v>
    <v>51.08</v>
    <v>32.409999999999997</v>
    <v>-2.1654</v>
    <v>0.2</v>
    <v>0</v>
    <v>5.6230000000000004E-3</v>
    <v>0</v>
    <v>USD</v>
    <v>NYSE Arca</v>
    <v>ARCX</v>
    <v>9.4999999999999998E-3</v>
    <v>36.21</v>
    <v>ETF</v>
    <v>45824.859379814065</v>
    <v>1471</v>
    <v>35</v>
    <v>12973713.34</v>
    <v>ProShares:UlS Energy</v>
    <v>35.78</v>
    <v>35.57</v>
    <v>35.770000000000003</v>
    <v>35.770000000000003</v>
    <v>DUG</v>
    <v>ProShares:UlS Energy (ARCX:DUG)</v>
    <v>77006</v>
    <v>31641</v>
  </rv>
  <rv s="2">
    <v>1472</v>
  </rv>
  <rv s="3">
    <v>https://www.bing.com/financeapi/forcetrigger?t=a2521h&amp;q=ARCX%3aUSD&amp;form=skydnc</v>
    <v>Learn more on Bing</v>
  </rv>
  <rv s="17">
    <v>en-US</v>
    <v>a2521h</v>
    <v>268435456</v>
    <v>1</v>
    <v>Powered by Refinitiv</v>
    <v>38</v>
    <v>ProShares:Ult Semicond (ARCX:USD)</v>
    <v>34</v>
    <v>39</v>
    <v>Finance</v>
    <v>35</v>
    <v>85.064999999999998</v>
    <v>25.13</v>
    <v>3.3043999999999998</v>
    <v>2.76</v>
    <v>-2.0369999999999997E-3</v>
    <v>4.5216000000000006E-2</v>
    <v>-0.13</v>
    <v>USD</v>
    <v>NYSE Arca</v>
    <v>ARCX</v>
    <v>9.4999999999999998E-3</v>
    <v>64.790000000000006</v>
    <v>ETF</v>
    <v>45824.937262152343</v>
    <v>1474</v>
    <v>62.26</v>
    <v>1005586281</v>
    <v>ProShares:Ult Semicond</v>
    <v>62.26</v>
    <v>61.04</v>
    <v>63.8</v>
    <v>63.69</v>
    <v>USD</v>
    <v>ProShares:Ult Semicond (ARCX:USD)</v>
    <v>524819</v>
    <v>744268</v>
  </rv>
  <rv s="2">
    <v>1475</v>
  </rv>
  <rv s="3">
    <v>https://www.bing.com/financeapi/forcetrigger?t=a26aar&amp;q=ARCX%3aXPP&amp;form=skydnc</v>
    <v>Learn more on Bing</v>
  </rv>
  <rv s="17">
    <v>en-US</v>
    <v>a26aar</v>
    <v>268435456</v>
    <v>1</v>
    <v>Powered by Refinitiv</v>
    <v>38</v>
    <v>ProShares:Ult FTSE Ch 50 (ARCX:XPP)</v>
    <v>34</v>
    <v>39</v>
    <v>Finance</v>
    <v>25</v>
    <v>28.9</v>
    <v>13.091200000000001</v>
    <v>0.63180000000000003</v>
    <v>0.81879999999999997</v>
    <v>0</v>
    <v>3.3599000000000004E-2</v>
    <v>0</v>
    <v>USD</v>
    <v>NYSE Arca</v>
    <v>ARCX</v>
    <v>9.4999999999999998E-3</v>
    <v>25.6</v>
    <v>ETF</v>
    <v>45824.840277812502</v>
    <v>1477</v>
    <v>25.14</v>
    <v>14700558</v>
    <v>ProShares:Ult FTSE Ch 50</v>
    <v>25.14</v>
    <v>24.37</v>
    <v>25.188800000000001</v>
    <v>25.188800000000001</v>
    <v>XPP</v>
    <v>ProShares:Ult FTSE Ch 50 (ARCX:XPP)</v>
    <v>3653</v>
    <v>7035</v>
  </rv>
  <rv s="2">
    <v>1478</v>
  </rv>
  <rv s="16">
    <v>en-US</v>
    <v>cazk5r</v>
    <v>268435456</v>
    <v>1</v>
    <v>Powered by Refinitiv</v>
    <v>36</v>
    <v>ProShares:Bit &amp; Ethr EW (ARCX:BETE)</v>
    <v>24</v>
    <v>37</v>
    <v>Finance</v>
    <v>25</v>
    <v>95.56</v>
    <v>44.829000000000001</v>
    <v>2.7663000000000002</v>
    <v>3.9020000000000001E-3</v>
    <v>4.1311999999999995E-2</v>
    <v>0.27210000000000001</v>
    <v>USD</v>
    <v>NYSE Arca</v>
    <v>ARCX</v>
    <v>9.4999999999999998E-3</v>
    <v>69.727900000000005</v>
    <v>ETF</v>
    <v>45824.847655844533</v>
    <v>68.809899999999999</v>
    <v>8325768</v>
    <v>ProShares:Bit &amp; Ethr EW</v>
    <v>68.809899999999999</v>
    <v>66.961600000000004</v>
    <v>69.727900000000005</v>
    <v>70</v>
    <v>BETE</v>
    <v>ProShares:Bit &amp; Ethr EW (ARCX:BETE)</v>
    <v>598</v>
    <v>974</v>
  </rv>
  <rv s="2">
    <v>1480</v>
  </rv>
  <rv s="3">
    <v>https://www.bing.com/financeapi/forcetrigger?t=a1rplh&amp;q=ARCX%3aEET&amp;form=skydnc</v>
    <v>Learn more on Bing</v>
  </rv>
  <rv s="17">
    <v>en-US</v>
    <v>a1rplh</v>
    <v>268435456</v>
    <v>1</v>
    <v>Powered by Refinitiv</v>
    <v>38</v>
    <v>ProShares:Ult MSCI EM (ARCX:EET)</v>
    <v>34</v>
    <v>39</v>
    <v>Finance</v>
    <v>25</v>
    <v>64.732699999999994</v>
    <v>40.86</v>
    <v>1.1309</v>
    <v>1.5309999999999999</v>
    <v>0</v>
    <v>2.5344000000000002E-2</v>
    <v>0</v>
    <v>USD</v>
    <v>NYSE Arca</v>
    <v>ARCX</v>
    <v>9.4999999999999998E-3</v>
    <v>62.57</v>
    <v>ETF</v>
    <v>45824.840277823438</v>
    <v>1482</v>
    <v>61.24</v>
    <v>25503885</v>
    <v>ProShares:Ult MSCI EM</v>
    <v>61.965000000000003</v>
    <v>60.4084</v>
    <v>61.939399999999999</v>
    <v>61.939399999999999</v>
    <v>EET</v>
    <v>ProShares:Ult MSCI EM (ARCX:EET)</v>
    <v>20232</v>
    <v>14979</v>
  </rv>
  <rv s="2">
    <v>1483</v>
  </rv>
  <rv s="3">
    <v>https://www.bing.com/financeapi/forcetrigger?t=a24zmw&amp;q=ARCX%3aURTY&amp;form=skydnc</v>
    <v>Learn more on Bing</v>
  </rv>
  <rv s="17">
    <v>en-US</v>
    <v>a24zmw</v>
    <v>268435456</v>
    <v>1</v>
    <v>Powered by Refinitiv</v>
    <v>38</v>
    <v>ProShares:UltP Rus2000 (ARCX:URTY)</v>
    <v>34</v>
    <v>39</v>
    <v>Finance</v>
    <v>35</v>
    <v>68.23</v>
    <v>21.15</v>
    <v>3.0087000000000002</v>
    <v>1.22</v>
    <v>-7.0340000000000003E-3</v>
    <v>3.4134999999999999E-2</v>
    <v>-0.2601</v>
    <v>USD</v>
    <v>NYSE Arca</v>
    <v>ARCX</v>
    <v>9.4999999999999998E-3</v>
    <v>37.549999999999997</v>
    <v>ETF</v>
    <v>45824.940220300785</v>
    <v>1485</v>
    <v>36.380000000000003</v>
    <v>295618075</v>
    <v>ProShares:UltP Rus2000</v>
    <v>36.81</v>
    <v>35.74</v>
    <v>36.96</v>
    <v>36.719900000000003</v>
    <v>URTY</v>
    <v>ProShares:UltP Rus2000 (ARCX:URTY)</v>
    <v>789508</v>
    <v>1229035</v>
  </rv>
  <rv s="2">
    <v>1486</v>
  </rv>
  <rv s="3">
    <v>https://www.bing.com/financeapi/forcetrigger?t=a24yqh&amp;q=ARCX%3aUPV&amp;form=skydnc</v>
    <v>Learn more on Bing</v>
  </rv>
  <rv s="17">
    <v>en-US</v>
    <v>a24yqh</v>
    <v>268435456</v>
    <v>1</v>
    <v>Powered by Refinitiv</v>
    <v>38</v>
    <v>ProShares:Ult FTSE Euro (ARCX:UPV)</v>
    <v>34</v>
    <v>39</v>
    <v>Finance</v>
    <v>25</v>
    <v>79.659800000000004</v>
    <v>51.37</v>
    <v>1.8791</v>
    <v>0.7046</v>
    <v>0</v>
    <v>9.1450000000000004E-3</v>
    <v>0</v>
    <v>USD</v>
    <v>NYSE Arca</v>
    <v>ARCX</v>
    <v>9.4999999999999998E-3</v>
    <v>78.780100000000004</v>
    <v>ETF</v>
    <v>45824.840277812502</v>
    <v>1488</v>
    <v>77.750699999999995</v>
    <v>8800271.5</v>
    <v>ProShares:Ult FTSE Euro</v>
    <v>78.47</v>
    <v>77.046099999999996</v>
    <v>77.750699999999995</v>
    <v>77.750699999999995</v>
    <v>UPV</v>
    <v>ProShares:Ult FTSE Euro (ARCX:UPV)</v>
    <v>1830</v>
    <v>1822</v>
  </rv>
  <rv s="2">
    <v>1489</v>
  </rv>
  <rv s="3">
    <v>https://www.bing.com/financeapi/forcetrigger?t=a24tcw&amp;q=ARCX%3aUDOW&amp;form=skydnc</v>
    <v>Learn more on Bing</v>
  </rv>
  <rv s="17">
    <v>en-US</v>
    <v>a24tcw</v>
    <v>268435456</v>
    <v>1</v>
    <v>Powered by Refinitiv</v>
    <v>38</v>
    <v>ProShares:UltP Dow30 (ARCX:UDOW)</v>
    <v>34</v>
    <v>39</v>
    <v>Finance</v>
    <v>35</v>
    <v>113.78</v>
    <v>56.9</v>
    <v>2.9007999999999998</v>
    <v>2.0699999999999998</v>
    <v>-3.6189999999999998E-3</v>
    <v>2.4752E-2</v>
    <v>-0.31</v>
    <v>USD</v>
    <v>NYSE Arca</v>
    <v>ARCX</v>
    <v>9.4999999999999998E-3</v>
    <v>86.81</v>
    <v>ETF</v>
    <v>45824.941803807815</v>
    <v>1491</v>
    <v>84.86</v>
    <v>679207480</v>
    <v>ProShares:UltP Dow30</v>
    <v>84.91</v>
    <v>83.63</v>
    <v>85.7</v>
    <v>85.35</v>
    <v>UDOW</v>
    <v>ProShares:UltP Dow30 (ARCX:UDOW)</v>
    <v>1737117</v>
    <v>1829461</v>
  </rv>
  <rv s="2">
    <v>1492</v>
  </rv>
  <rv s="3">
    <v>https://www.bing.com/financeapi/forcetrigger?t=a1y96h&amp;q=ARCX%3aNAIL&amp;form=skydnc</v>
    <v>Learn more on Bing</v>
  </rv>
  <rv s="17">
    <v>en-US</v>
    <v>a1y96h</v>
    <v>268435456</v>
    <v>1</v>
    <v>Powered by Refinitiv</v>
    <v>38</v>
    <v>Direxion:Hbldrs&amp;Sup Bl3X (ARCX:NAIL)</v>
    <v>34</v>
    <v>39</v>
    <v>Finance</v>
    <v>35</v>
    <v>178</v>
    <v>39.85</v>
    <v>4.1993</v>
    <v>0.92</v>
    <v>7.3850000000000001E-3</v>
    <v>1.9171000000000001E-2</v>
    <v>0.36</v>
    <v>USD</v>
    <v>NYSE Arca</v>
    <v>ARCX</v>
    <v>9.4999999999999998E-3</v>
    <v>49.81</v>
    <v>ETF</v>
    <v>45824.941654513284</v>
    <v>1494</v>
    <v>47.58</v>
    <v>236316551.19</v>
    <v>Direxion:Hbldrs&amp;Sup Bl3X</v>
    <v>49.73</v>
    <v>47.99</v>
    <v>48.91</v>
    <v>49.11</v>
    <v>NAIL</v>
    <v>Direxion:Hbldrs&amp;Sup Bl3X (ARCX:NAIL)</v>
    <v>683625</v>
    <v>553875</v>
  </rv>
  <rv s="2">
    <v>1495</v>
  </rv>
  <rv s="16">
    <v>en-US</v>
    <v>cfkx7w</v>
    <v>268435456</v>
    <v>1</v>
    <v>Powered by Refinitiv</v>
    <v>36</v>
    <v>Defnc Dly Tgt 2X L RIOT (ARCX:RIOX)</v>
    <v>24</v>
    <v>37</v>
    <v>Finance</v>
    <v>25</v>
    <v>36</v>
    <v>5.15</v>
    <v>1.03</v>
    <v>-5.6499999999999996E-3</v>
    <v>9.0669E-2</v>
    <v>-7.0000000000000007E-2</v>
    <v>USD</v>
    <v>NYSE Arca</v>
    <v>ARCX</v>
    <v>9.4999999999999998E-3</v>
    <v>12.47</v>
    <v>ETF</v>
    <v>45824.928635253906</v>
    <v>11.36</v>
    <v>16348568.439999999</v>
    <v>Defnc Dly Tgt 2X L RIOT</v>
    <v>11.91</v>
    <v>11.36</v>
    <v>12.39</v>
    <v>12.32</v>
    <v>RIOX</v>
    <v>Defnc Dly Tgt 2X L RIOT (ARCX:RIOX)</v>
    <v>632248</v>
    <v>821840</v>
  </rv>
  <rv s="2">
    <v>1497</v>
  </rv>
  <rv s="16">
    <v>en-US</v>
    <v>cazkec</v>
    <v>268435456</v>
    <v>1</v>
    <v>Powered by Refinitiv</v>
    <v>36</v>
    <v>ProShares:Ether (ARCX:EETH)</v>
    <v>24</v>
    <v>37</v>
    <v>Finance</v>
    <v>25</v>
    <v>81.64</v>
    <v>27.1341</v>
    <v>2.4700000000000002</v>
    <v>2.245E-3</v>
    <v>5.3083999999999999E-2</v>
    <v>0.11</v>
    <v>USD</v>
    <v>NYSE Arca</v>
    <v>ARCX</v>
    <v>9.4999999999999998E-3</v>
    <v>49.12</v>
    <v>ETF</v>
    <v>45824.91985255781</v>
    <v>48.03</v>
    <v>53718957</v>
    <v>ProShares:Ether</v>
    <v>48.03</v>
    <v>46.53</v>
    <v>49</v>
    <v>49.11</v>
    <v>EETH</v>
    <v>ProShares:Ether (ARCX:EETH)</v>
    <v>57854</v>
    <v>72831</v>
  </rv>
  <rv s="2">
    <v>1499</v>
  </rv>
  <rv s="3">
    <v>https://www.bing.com/financeapi/forcetrigger?t=bpnyoc&amp;q=XNAS%3aUFO&amp;form=skydnc</v>
    <v>Learn more on Bing</v>
  </rv>
  <rv s="17">
    <v>en-US</v>
    <v>bpnyoc</v>
    <v>268435456</v>
    <v>1</v>
    <v>Powered by Refinitiv</v>
    <v>38</v>
    <v>Procure Space (XNAS:UFO)</v>
    <v>34</v>
    <v>39</v>
    <v>Finance</v>
    <v>25</v>
    <v>26.97</v>
    <v>15.52</v>
    <v>1.1301000000000001</v>
    <v>0.95</v>
    <v>-4.4740000000000005E-3</v>
    <v>3.6722000000000005E-2</v>
    <v>-0.12</v>
    <v>USD</v>
    <v>Nasdaq Stock Market</v>
    <v>XNAS</v>
    <v>9.3999999999999986E-3</v>
    <v>26.97</v>
    <v>ETF</v>
    <v>45824.915761654687</v>
    <v>1501</v>
    <v>26.326799999999999</v>
    <v>57117896.210000001</v>
    <v>Procure Space</v>
    <v>26.34</v>
    <v>25.87</v>
    <v>26.82</v>
    <v>26.7</v>
    <v>UFO</v>
    <v>Procure Space (XNAS:UFO)</v>
    <v>62020</v>
    <v>63867</v>
  </rv>
  <rv s="2">
    <v>1502</v>
  </rv>
  <rv s="3">
    <v>https://www.bing.com/financeapi/forcetrigger?t=c42knm&amp;q=XNAS%3aSARK&amp;form=skydnc</v>
    <v>Learn more on Bing</v>
  </rv>
  <rv s="17">
    <v>en-US</v>
    <v>c42knm</v>
    <v>268435456</v>
    <v>1</v>
    <v>Powered by Refinitiv</v>
    <v>38</v>
    <v>Tradr 1X Short Innov Dl (XNAS:SARK)</v>
    <v>34</v>
    <v>39</v>
    <v>Finance</v>
    <v>25</v>
    <v>132.54</v>
    <v>27.86</v>
    <v>-2.1173000000000002</v>
    <v>-1.81</v>
    <v>3.0969999999999999E-3</v>
    <v>-4.4625000000000005E-2</v>
    <v>0.12</v>
    <v>USD</v>
    <v>Nasdaq Stock Market</v>
    <v>XNAS</v>
    <v>9.3999999999999986E-3</v>
    <v>39.57</v>
    <v>ETF</v>
    <v>45824.926921863283</v>
    <v>1504</v>
    <v>38.549999999999997</v>
    <v>47052295.259999998</v>
    <v>Tradr 1X Short Innov Dl</v>
    <v>39.43</v>
    <v>40.56</v>
    <v>38.75</v>
    <v>38.869999999999997</v>
    <v>SARK</v>
    <v>Tradr 1X Short Innov Dl (XNAS:SARK)</v>
    <v>204350</v>
    <v>206643</v>
  </rv>
  <rv s="2">
    <v>1505</v>
  </rv>
  <rv s="16">
    <v>en-US</v>
    <v>ccuv77</v>
    <v>268435456</v>
    <v>1</v>
    <v>Powered by Refinitiv</v>
    <v>36</v>
    <v>North Shore Equity Rot (ARCX:KOOL)</v>
    <v>24</v>
    <v>37</v>
    <v>Finance</v>
    <v>25</v>
    <v>11.98</v>
    <v>8.9499999999999993</v>
    <v>0.1358</v>
    <v>4.1640000000000002E-3</v>
    <v>1.2020999999999999E-2</v>
    <v>4.7600000000000003E-2</v>
    <v>USD</v>
    <v>NYSE Arca</v>
    <v>ARCX</v>
    <v>9.3999999999999986E-3</v>
    <v>11.432399999999999</v>
    <v>ETF</v>
    <v>45824.840277789066</v>
    <v>11.41</v>
    <v>47071561.189999998</v>
    <v>North Shore Equity Rot</v>
    <v>11.41</v>
    <v>11.2966</v>
    <v>11.432399999999999</v>
    <v>11.48</v>
    <v>KOOL</v>
    <v>North Shore Equity Rot (ARCX:KOOL)</v>
    <v>346</v>
    <v>3444</v>
  </rv>
  <rv s="2">
    <v>1507</v>
  </rv>
  <rv s="16">
    <v>en-US</v>
    <v>c732tc</v>
    <v>268435456</v>
    <v>1</v>
    <v>Powered by Refinitiv</v>
    <v>36</v>
    <v>Direxion:TSLA Bear 1X (XNAS:TSLS)</v>
    <v>24</v>
    <v>37</v>
    <v>Finance</v>
    <v>35</v>
    <v>23.77</v>
    <v>6.8181000000000003</v>
    <v>-0.09</v>
    <v>2.6079999999999996E-3</v>
    <v>-1.1597999999999999E-2</v>
    <v>0.02</v>
    <v>USD</v>
    <v>Nasdaq Stock Market</v>
    <v>XNAS</v>
    <v>9.3999999999999986E-3</v>
    <v>7.74</v>
    <v>ETF</v>
    <v>45824.941179721878</v>
    <v>7.61</v>
    <v>71467943.189999998</v>
    <v>Direxion:TSLA Bear 1X</v>
    <v>7.62</v>
    <v>7.76</v>
    <v>7.67</v>
    <v>7.69</v>
    <v>TSLS</v>
    <v>Direxion:TSLA Bear 1X (XNAS:TSLS)</v>
    <v>18738575</v>
    <v>20673676</v>
  </rv>
  <rv s="2">
    <v>1509</v>
  </rv>
  <rv s="3">
    <v>https://www.bing.com/financeapi/forcetrigger?t=a21w2w&amp;q=ARCX%3aRETL&amp;form=skydnc</v>
    <v>Learn more on Bing</v>
  </rv>
  <rv s="17">
    <v>en-US</v>
    <v>a21w2w</v>
    <v>268435456</v>
    <v>1</v>
    <v>Powered by Refinitiv</v>
    <v>38</v>
    <v>Direxion:Retail Bull 3X (ARCX:RETL)</v>
    <v>34</v>
    <v>39</v>
    <v>Finance</v>
    <v>25</v>
    <v>11.917199999999999</v>
    <v>4.1200999999999999</v>
    <v>3.6886999999999999</v>
    <v>0.47</v>
    <v>-2.6390000000000003E-3</v>
    <v>6.6103999999999996E-2</v>
    <v>-0.02</v>
    <v>USD</v>
    <v>NYSE Arca</v>
    <v>ARCX</v>
    <v>9.3999999999999986E-3</v>
    <v>7.63</v>
    <v>ETF</v>
    <v>45824.924027279689</v>
    <v>1511</v>
    <v>7.27</v>
    <v>40078410.689999998</v>
    <v>Direxion:Retail Bull 3X</v>
    <v>7.39</v>
    <v>7.11</v>
    <v>7.58</v>
    <v>7.56</v>
    <v>RETL</v>
    <v>Direxion:Retail Bull 3X (ARCX:RETL)</v>
    <v>406332</v>
    <v>529513</v>
  </rv>
  <rv s="2">
    <v>1512</v>
  </rv>
  <rv s="16">
    <v>en-US</v>
    <v>cde33m</v>
    <v>268435456</v>
    <v>1</v>
    <v>Powered by Refinitiv</v>
    <v>36</v>
    <v>ProShares:Ultra Ether (ARCX:ETHT)</v>
    <v>24</v>
    <v>37</v>
    <v>Finance</v>
    <v>35</v>
    <v>173.69499999999999</v>
    <v>15.4</v>
    <v>4.1399999999999997</v>
    <v>6.6790000000000003E-4</v>
    <v>0.101845</v>
    <v>0.03</v>
    <v>USD</v>
    <v>NYSE Arca</v>
    <v>ARCX</v>
    <v>9.3999999999999986E-3</v>
    <v>45.24</v>
    <v>ETF</v>
    <v>45824.941476758591</v>
    <v>43.270800000000001</v>
    <v>190468806</v>
    <v>ProShares:Ultra Ether</v>
    <v>43.35</v>
    <v>40.65</v>
    <v>44.79</v>
    <v>44.95</v>
    <v>ETHT</v>
    <v>ProShares:Ultra Ether (ARCX:ETHT)</v>
    <v>468680</v>
    <v>771512</v>
  </rv>
  <rv s="2">
    <v>1514</v>
  </rv>
  <rv s="16">
    <v>en-US</v>
    <v>cddsm7</v>
    <v>268435456</v>
    <v>1</v>
    <v>Powered by Refinitiv</v>
    <v>36</v>
    <v>VST:2X Ether (BATS:ETHU)</v>
    <v>24</v>
    <v>37</v>
    <v>Finance</v>
    <v>35</v>
    <v>268.8</v>
    <v>22.100100000000001</v>
    <v>6.07</v>
    <v>-5.5710000000000004E-3</v>
    <v>0.103619</v>
    <v>-0.36</v>
    <v>USD</v>
    <v>CBOE BZX Exchange</v>
    <v>BATS</v>
    <v>9.3999999999999986E-3</v>
    <v>65.12</v>
    <v>ETF</v>
    <v>45824.942392453122</v>
    <v>62.26</v>
    <v>908898037.67999995</v>
    <v>VST:2X Ether</v>
    <v>62.43</v>
    <v>58.58</v>
    <v>64.650000000000006</v>
    <v>64.260000000000005</v>
    <v>ETHU</v>
    <v>VST:2X Ether (BATS:ETHU)</v>
    <v>2754625</v>
    <v>3378858</v>
  </rv>
  <rv s="2">
    <v>1516</v>
  </rv>
  <rv s="3">
    <v>https://www.bing.com/financeapi/forcetrigger?t=a1ucoc&amp;q=ARCX%3aGUSH&amp;form=skydnc</v>
    <v>Learn more on Bing</v>
  </rv>
  <rv s="17">
    <v>en-US</v>
    <v>a1ucoc</v>
    <v>268435456</v>
    <v>1</v>
    <v>Powered by Refinitiv</v>
    <v>38</v>
    <v>Direxion:S&amp;P OG EP Bl 2X (ARCX:GUSH)</v>
    <v>34</v>
    <v>39</v>
    <v>Finance</v>
    <v>35</v>
    <v>38.18</v>
    <v>14.7</v>
    <v>2.7109999999999999</v>
    <v>0.1</v>
    <v>-1.1790000000000001E-3</v>
    <v>3.9480000000000001E-3</v>
    <v>-0.03</v>
    <v>USD</v>
    <v>NYSE Arca</v>
    <v>ARCX</v>
    <v>9.300000000000001E-3</v>
    <v>25.8</v>
    <v>ETF</v>
    <v>45824.941300277344</v>
    <v>1518</v>
    <v>24.715</v>
    <v>222067046.69999999</v>
    <v>Direxion:S&amp;P OG EP Bl 2X</v>
    <v>24.96</v>
    <v>25.33</v>
    <v>25.43</v>
    <v>25.42</v>
    <v>GUSH</v>
    <v>Direxion:S&amp;P OG EP Bl 2X (ARCX:GUSH)</v>
    <v>3321561</v>
    <v>1168924</v>
  </rv>
  <rv s="2">
    <v>1519</v>
  </rv>
  <rv s="3">
    <v>https://www.bing.com/financeapi/forcetrigger?t=a1qjur&amp;q=ARCX%3aCURE&amp;form=skydnc</v>
    <v>Learn more on Bing</v>
  </rv>
  <rv s="17">
    <v>en-US</v>
    <v>a1qjur</v>
    <v>268435456</v>
    <v>1</v>
    <v>Powered by Refinitiv</v>
    <v>38</v>
    <v>Direxion:Hlthcre Bull 3X (ARCX:CURE)</v>
    <v>34</v>
    <v>39</v>
    <v>Finance</v>
    <v>25</v>
    <v>143.51</v>
    <v>67.16</v>
    <v>1.8845000000000001</v>
    <v>-0.64</v>
    <v>6.7410000000000005E-3</v>
    <v>-7.925999999999999E-3</v>
    <v>0.54</v>
    <v>USD</v>
    <v>NYSE Arca</v>
    <v>ARCX</v>
    <v>9.300000000000001E-3</v>
    <v>82.064700000000002</v>
    <v>ETF</v>
    <v>45824.916240948434</v>
    <v>1521</v>
    <v>78.819999999999993</v>
    <v>131794168.44</v>
    <v>Direxion:Hlthcre Bull 3X</v>
    <v>81.709999999999994</v>
    <v>80.75</v>
    <v>80.11</v>
    <v>80.650000000000006</v>
    <v>CURE</v>
    <v>Direxion:Hlthcre Bull 3X (ARCX:CURE)</v>
    <v>75851</v>
    <v>124365</v>
  </rv>
  <rv s="2">
    <v>1522</v>
  </rv>
  <rv s="3">
    <v>https://www.bing.com/financeapi/forcetrigger?t=a1xdh7&amp;q=XNAS%3aMFLX&amp;form=skydnc</v>
    <v>Learn more on Bing</v>
  </rv>
  <rv s="17">
    <v>en-US</v>
    <v>a1xdh7</v>
    <v>268435456</v>
    <v>1</v>
    <v>Powered by Refinitiv</v>
    <v>38</v>
    <v>FT VIII:Flx Mun High Inc (XNAS:MFLX)</v>
    <v>34</v>
    <v>39</v>
    <v>Finance</v>
    <v>25</v>
    <v>18.91</v>
    <v>15.6</v>
    <v>1.194</v>
    <v>0</v>
    <v>4.9547000000000001E-2</v>
    <v>0</v>
    <v>0.82</v>
    <v>USD</v>
    <v>Nasdaq Stock Market</v>
    <v>XNAS</v>
    <v>9.300000000000001E-3</v>
    <v>16.579999999999998</v>
    <v>ETF</v>
    <v>45824.843750265623</v>
    <v>1524</v>
    <v>16.5</v>
    <v>13970376.279999999</v>
    <v>FT VIII:Flx Mun High Inc</v>
    <v>16.501000000000001</v>
    <v>16.55</v>
    <v>16.55</v>
    <v>17.37</v>
    <v>MFLX</v>
    <v>FT VIII:Flx Mun High Inc (XNAS:MFLX)</v>
    <v>8742</v>
    <v>4958</v>
  </rv>
  <rv s="2">
    <v>1525</v>
  </rv>
  <rv s="16">
    <v>en-US</v>
    <v>ceamw7</v>
    <v>268435456</v>
    <v>1</v>
    <v>Powered by Refinitiv</v>
    <v>36</v>
    <v>Nicholas Glbl Eq and Inc (ARCX:GIAX)</v>
    <v>24</v>
    <v>37</v>
    <v>Finance</v>
    <v>25</v>
    <v>20.67</v>
    <v>14.200100000000001</v>
    <v>0.18</v>
    <v>0</v>
    <v>1.0274E-2</v>
    <v>0</v>
    <v>USD</v>
    <v>NYSE Arca</v>
    <v>ARCX</v>
    <v>9.300000000000001E-3</v>
    <v>17.75</v>
    <v>ETF</v>
    <v>45824.84027780078</v>
    <v>17.59</v>
    <v>57184638.649999999</v>
    <v>Nicholas Glbl Eq and Inc</v>
    <v>17.59</v>
    <v>17.52</v>
    <v>17.7</v>
    <v>17.7</v>
    <v>GIAX</v>
    <v>Nicholas Glbl Eq and Inc (ARCX:GIAX)</v>
    <v>24276</v>
    <v>41362</v>
  </rv>
  <rv s="2">
    <v>1527</v>
  </rv>
  <rv s="16">
    <v>en-US</v>
    <v>c8kfh7</v>
    <v>268435456</v>
    <v>1</v>
    <v>Powered by Refinitiv</v>
    <v>36</v>
    <v>KraneShs:KWEB Cov Cll St (ARCX:KLIP)</v>
    <v>24</v>
    <v>37</v>
    <v>Finance</v>
    <v>25</v>
    <v>42.027900000000002</v>
    <v>27.058</v>
    <v>0.251</v>
    <v>0</v>
    <v>7.8589999999999997E-3</v>
    <v>0</v>
    <v>USD</v>
    <v>NYSE Arca</v>
    <v>ARCX</v>
    <v>9.300000000000001E-3</v>
    <v>32.32</v>
    <v>ETF</v>
    <v>45824.930444316407</v>
    <v>32.04</v>
    <v>92202861.560000002</v>
    <v>KraneShs:KWEB Cov Cll St</v>
    <v>32.04</v>
    <v>31.939</v>
    <v>32.19</v>
    <v>32.19</v>
    <v>KLIP</v>
    <v>KraneShs:KWEB Cov Cll St (ARCX:KLIP)</v>
    <v>16581</v>
    <v>21742</v>
  </rv>
  <rv s="2">
    <v>1529</v>
  </rv>
  <rv s="3">
    <v>https://www.bing.com/financeapi/forcetrigger?t=a1wq4c&amp;q=ARCX%3aLABU&amp;form=skydnc</v>
    <v>Learn more on Bing</v>
  </rv>
  <rv s="17">
    <v>en-US</v>
    <v>a1wq4c</v>
    <v>268435456</v>
    <v>1</v>
    <v>Powered by Refinitiv</v>
    <v>38</v>
    <v>Direxion:S&amp;P Btech Bl 3X (ARCX:LABU)</v>
    <v>34</v>
    <v>39</v>
    <v>Finance</v>
    <v>35</v>
    <v>152.6</v>
    <v>32.549999999999997</v>
    <v>2.2877999999999998</v>
    <v>-0.39</v>
    <v>-1.712E-3</v>
    <v>-6.6369999999999997E-3</v>
    <v>-0.1</v>
    <v>USD</v>
    <v>NYSE Arca</v>
    <v>ARCX</v>
    <v>9.300000000000001E-3</v>
    <v>59.454999999999998</v>
    <v>ETF</v>
    <v>45824.936318378903</v>
    <v>1531</v>
    <v>56.37</v>
    <v>556710574.12</v>
    <v>Direxion:S&amp;P Btech Bl 3X</v>
    <v>59.37</v>
    <v>58.76</v>
    <v>58.37</v>
    <v>58.32</v>
    <v>LABU</v>
    <v>Direxion:S&amp;P Btech Bl 3X (ARCX:LABU)</v>
    <v>1500807</v>
    <v>2292122</v>
  </rv>
  <rv s="2">
    <v>1532</v>
  </rv>
  <rv s="3">
    <v>https://www.bing.com/financeapi/forcetrigger?t=a1re9c&amp;q=ARCX%3aDUST&amp;form=skydnc</v>
    <v>Learn more on Bing</v>
  </rv>
  <rv s="17">
    <v>en-US</v>
    <v>a1re9c</v>
    <v>268435456</v>
    <v>1</v>
    <v>Powered by Refinitiv</v>
    <v>38</v>
    <v>Direxion:Gold M Id Br 2X (ARCX:DUST)</v>
    <v>34</v>
    <v>39</v>
    <v>Finance</v>
    <v>25</v>
    <v>82.75</v>
    <v>22.64</v>
    <v>-1.5522</v>
    <v>0.8</v>
    <v>-1.701E-3</v>
    <v>3.5041999999999997E-2</v>
    <v>-4.02E-2</v>
    <v>USD</v>
    <v>NYSE Arca</v>
    <v>ARCX</v>
    <v>9.300000000000001E-3</v>
    <v>23.655000000000001</v>
    <v>ETF</v>
    <v>45824.930768622653</v>
    <v>1534</v>
    <v>23.12</v>
    <v>113724926.62</v>
    <v>Direxion:Gold M Id Br 2X</v>
    <v>23.49</v>
    <v>22.83</v>
    <v>23.63</v>
    <v>23.5898</v>
    <v>DUST</v>
    <v>Direxion:Gold M Id Br 2X (ARCX:DUST)</v>
    <v>1687312</v>
    <v>1937325</v>
  </rv>
  <rv s="2">
    <v>1535</v>
  </rv>
  <rv s="16">
    <v>en-US</v>
    <v>cdinf2</v>
    <v>268435456</v>
    <v>1</v>
    <v>Powered by Refinitiv</v>
    <v>36</v>
    <v>Defiance N100 Inc Trgt (XNAS:QQQT)</v>
    <v>24</v>
    <v>37</v>
    <v>Finance</v>
    <v>25</v>
    <v>20.71</v>
    <v>14.0619</v>
    <v>0.222</v>
    <v>-2.6019999999999998E-2</v>
    <v>1.2754000000000001E-2</v>
    <v>-0.4587</v>
    <v>USD</v>
    <v>Nasdaq Stock Market</v>
    <v>XNAS</v>
    <v>9.1999999999999998E-3</v>
    <v>17.670000000000002</v>
    <v>ETF</v>
    <v>45824.875363182815</v>
    <v>17.5504</v>
    <v>23265086.600000001</v>
    <v>Defiance N100 Inc Trgt</v>
    <v>17.585000000000001</v>
    <v>17.406700000000001</v>
    <v>17.628699999999998</v>
    <v>17.170000000000002</v>
    <v>QQQT</v>
    <v>Defiance N100 Inc Trgt (XNAS:QQQT)</v>
    <v>8409</v>
    <v>20819</v>
  </rv>
  <rv s="2">
    <v>1537</v>
  </rv>
  <rv s="3">
    <v>https://www.bing.com/financeapi/forcetrigger?t=a23zdm&amp;q=ARCX%3aTBT&amp;form=skydnc</v>
    <v>Learn more on Bing</v>
  </rv>
  <rv s="17">
    <v>en-US</v>
    <v>a23zdm</v>
    <v>268435456</v>
    <v>1</v>
    <v>Powered by Refinitiv</v>
    <v>38</v>
    <v>ProShares:UlS 20+ Yr Trs (ARCX:TBT)</v>
    <v>34</v>
    <v>39</v>
    <v>Finance</v>
    <v>25</v>
    <v>39.6982</v>
    <v>28</v>
    <v>-2.1368999999999998</v>
    <v>0.72</v>
    <v>2.6599999999999996E-4</v>
    <v>1.9528E-2</v>
    <v>0.01</v>
    <v>USD</v>
    <v>NYSE Arca</v>
    <v>ARCX</v>
    <v>9.1000000000000004E-3</v>
    <v>37.6</v>
    <v>ETF</v>
    <v>45824.892367164066</v>
    <v>1539</v>
    <v>36.76</v>
    <v>312571345.60000002</v>
    <v>ProShares:UlS 20+ Yr Trs</v>
    <v>37</v>
    <v>36.869999999999997</v>
    <v>37.590000000000003</v>
    <v>37.6</v>
    <v>TBT</v>
    <v>ProShares:UlS 20+ Yr Trs (ARCX:TBT)</v>
    <v>218391</v>
    <v>322297</v>
  </rv>
  <rv s="2">
    <v>1540</v>
  </rv>
  <rv s="20">
    <v>en-US</v>
    <v>cfezjc</v>
    <v>268435456</v>
    <v>1</v>
    <v>Powered by Refinitiv</v>
    <v>44</v>
    <v>WEBS Def Vol SPY (XNAS:DVSP)</v>
    <v>24</v>
    <v>45</v>
    <v>Finance</v>
    <v>43</v>
    <v>24.93</v>
    <v>19.260000000000002</v>
    <v>0.3523</v>
    <v>1.6064999999999999E-2</v>
    <v>USD</v>
    <v>Nasdaq Stock Market</v>
    <v>XNAS</v>
    <v>9.1000000000000004E-3</v>
    <v>22.282299999999999</v>
    <v>ETF</v>
    <v>45824.843750034372</v>
    <v>22.282299999999999</v>
    <v>1736091.32</v>
    <v>WEBS Def Vol SPY</v>
    <v>22.282299999999999</v>
    <v>21.93</v>
    <v>22.282299999999999</v>
    <v>DVSP</v>
    <v>WEBS Def Vol SPY (XNAS:DVSP)</v>
    <v>0</v>
    <v>263</v>
  </rv>
  <rv s="2">
    <v>1542</v>
  </rv>
  <rv s="16">
    <v>en-US</v>
    <v>caydim</v>
    <v>268435456</v>
    <v>1</v>
    <v>Powered by Refinitiv</v>
    <v>36</v>
    <v>GGM Macro Alignment (ARCX:GGM)</v>
    <v>24</v>
    <v>37</v>
    <v>Finance</v>
    <v>25</v>
    <v>30.23</v>
    <v>23.917000000000002</v>
    <v>-2.7099999999999999E-2</v>
    <v>0</v>
    <v>-1.036E-3</v>
    <v>0</v>
    <v>USD</v>
    <v>NYSE Arca</v>
    <v>ARCX</v>
    <v>9.1000000000000004E-3</v>
    <v>26.31</v>
    <v>ETF</v>
    <v>45824.84027780078</v>
    <v>26.125</v>
    <v>19584971.75</v>
    <v>GGM Macro Alignment</v>
    <v>26.31</v>
    <v>26.152100000000001</v>
    <v>26.125</v>
    <v>26.125</v>
    <v>GGM</v>
    <v>GGM Macro Alignment (ARCX:GGM)</v>
    <v>103</v>
    <v>1702</v>
  </rv>
  <rv s="2">
    <v>1544</v>
  </rv>
  <rv s="3">
    <v>https://www.bing.com/financeapi/forcetrigger?t=a21jnm&amp;q=ARCX%3aQAI&amp;form=skydnc</v>
    <v>Learn more on Bing</v>
  </rv>
  <rv s="17">
    <v>en-US</v>
    <v>a21jnm</v>
    <v>268435456</v>
    <v>1</v>
    <v>Powered by Refinitiv</v>
    <v>38</v>
    <v>NYLI:Hdg Mlt-Str Trck (ARCX:QAI)</v>
    <v>34</v>
    <v>39</v>
    <v>Finance</v>
    <v>25</v>
    <v>32.795900000000003</v>
    <v>29.57</v>
    <v>0.43859999999999999</v>
    <v>0.16</v>
    <v>0</v>
    <v>5.0109999999999998E-3</v>
    <v>0</v>
    <v>USD</v>
    <v>NYSE Arca</v>
    <v>ARCX</v>
    <v>9.1000000000000004E-3</v>
    <v>32.1</v>
    <v>ETF</v>
    <v>45824.840277823438</v>
    <v>1546</v>
    <v>32.01</v>
    <v>696955240.75999999</v>
    <v>NYLI:Hdg Mlt-Str Trck</v>
    <v>32.01</v>
    <v>31.93</v>
    <v>32.090000000000003</v>
    <v>32.090000000000003</v>
    <v>QAI</v>
    <v>NYLI:Hdg Mlt-Str Trck (ARCX:QAI)</v>
    <v>324450</v>
    <v>65537</v>
  </rv>
  <rv s="2">
    <v>1547</v>
  </rv>
  <rv s="3">
    <v>https://www.bing.com/financeapi/forcetrigger?t=a24ykr&amp;q=ARCX%3aUPRO&amp;form=skydnc</v>
    <v>Learn more on Bing</v>
  </rv>
  <rv s="17">
    <v>en-US</v>
    <v>a24ykr</v>
    <v>268435456</v>
    <v>1</v>
    <v>Powered by Refinitiv</v>
    <v>38</v>
    <v>ProShares:UltPro S&amp;P500 (ARCX:UPRO)</v>
    <v>34</v>
    <v>39</v>
    <v>Finance</v>
    <v>35</v>
    <v>100.06</v>
    <v>45.88</v>
    <v>3.0365000000000002</v>
    <v>2.42</v>
    <v>-5.3069999999999992E-3</v>
    <v>2.9361999999999999E-2</v>
    <v>-0.45</v>
    <v>USD</v>
    <v>NYSE Arca</v>
    <v>ARCX</v>
    <v>9.1000000000000004E-3</v>
    <v>85.52</v>
    <v>ETF</v>
    <v>45824.941993888278</v>
    <v>1549</v>
    <v>83.81</v>
    <v>3836891870</v>
    <v>ProShares:UltPro S&amp;P500</v>
    <v>83.84</v>
    <v>82.42</v>
    <v>84.84</v>
    <v>84.35</v>
    <v>UPRO</v>
    <v>ProShares:UltPro S&amp;P500 (ARCX:UPRO)</v>
    <v>4286496</v>
    <v>4815806</v>
  </rv>
  <rv s="2">
    <v>1550</v>
  </rv>
  <rv s="16">
    <v>en-US</v>
    <v>cbhk3m</v>
    <v>268435456</v>
    <v>1</v>
    <v>Powered by Refinitiv</v>
    <v>36</v>
    <v>EA:ARK 21S B &amp; DEI (BATS:ARKD)</v>
    <v>24</v>
    <v>37</v>
    <v>Finance</v>
    <v>17</v>
    <v>58.5</v>
    <v>30.78</v>
    <v>2.0699999999999998</v>
    <v>0</v>
    <v>4.4402999999999998E-2</v>
    <v>0</v>
    <v>USD</v>
    <v>CBOE BZX Exchange</v>
    <v>BATS</v>
    <v>9.1000000000000004E-3</v>
    <v>48.688099999999999</v>
    <v>ETF</v>
    <v>45824.840283750003</v>
    <v>46.65</v>
    <v>4661906.7</v>
    <v>EA:ARK 21S B &amp; DEI</v>
    <v>46.65</v>
    <v>46.618099999999998</v>
    <v>48.688099999999999</v>
    <v>48.688099999999999</v>
    <v>ARKD</v>
    <v>EA:ARK 21S B &amp; DEI (BATS:ARKD)</v>
    <v>2635</v>
    <v>3232</v>
  </rv>
  <rv s="2">
    <v>1552</v>
  </rv>
  <rv s="3">
    <v>https://www.bing.com/financeapi/forcetrigger?t=a24bk2&amp;q=ARCX%3aTMF&amp;form=skydnc</v>
    <v>Learn more on Bing</v>
  </rv>
  <rv s="17">
    <v>en-US</v>
    <v>a24bk2</v>
    <v>268435456</v>
    <v>1</v>
    <v>Powered by Refinitiv</v>
    <v>38</v>
    <v>Direxion:20+Y Trs Bl 3X (ARCX:TMF)</v>
    <v>34</v>
    <v>39</v>
    <v>Finance</v>
    <v>35</v>
    <v>64.98</v>
    <v>33.509900000000002</v>
    <v>3.2073999999999998</v>
    <v>-0.99</v>
    <v>4.1399999999999996E-3</v>
    <v>-2.6613000000000001E-2</v>
    <v>0.15</v>
    <v>USD</v>
    <v>NYSE Arca</v>
    <v>ARCX</v>
    <v>9.1000000000000004E-3</v>
    <v>37.409999999999997</v>
    <v>ETF</v>
    <v>45824.940770450783</v>
    <v>1554</v>
    <v>36.200000000000003</v>
    <v>4863415997.5900002</v>
    <v>Direxion:20+Y Trs Bl 3X</v>
    <v>36.965000000000003</v>
    <v>37.200000000000003</v>
    <v>36.21</v>
    <v>36.380000000000003</v>
    <v>TMF</v>
    <v>Direxion:20+Y Trs Bl 3X (ARCX:TMF)</v>
    <v>7428981</v>
    <v>10683388</v>
  </rv>
  <rv s="2">
    <v>1555</v>
  </rv>
  <rv s="3">
    <v>https://www.bing.com/financeapi/forcetrigger?t=a1s6r7&amp;q=ARCX%3aERX&amp;form=skydnc</v>
    <v>Learn more on Bing</v>
  </rv>
  <rv s="17">
    <v>en-US</v>
    <v>a1s6r7</v>
    <v>268435456</v>
    <v>1</v>
    <v>Powered by Refinitiv</v>
    <v>38</v>
    <v>Direxion:EnergyBull 2X (ARCX:ERX)</v>
    <v>34</v>
    <v>39</v>
    <v>Finance</v>
    <v>35</v>
    <v>72.63</v>
    <v>40.6</v>
    <v>2.3319000000000001</v>
    <v>-0.39</v>
    <v>-1.2844E-2</v>
    <v>-7.0679999999999996E-3</v>
    <v>-0.70399999999999996</v>
    <v>USD</v>
    <v>NYSE Arca</v>
    <v>ARCX</v>
    <v>9.0000000000000011E-3</v>
    <v>55.95</v>
    <v>ETF</v>
    <v>45824.941338853903</v>
    <v>1557</v>
    <v>54</v>
    <v>197916762.47999999</v>
    <v>Direxion:EnergyBull 2X</v>
    <v>54.96</v>
    <v>55.18</v>
    <v>54.79</v>
    <v>54.106000000000002</v>
    <v>ERX</v>
    <v>Direxion:EnergyBull 2X (ARCX:ERX)</v>
    <v>1106117</v>
    <v>384025</v>
  </rv>
  <rv s="2">
    <v>1558</v>
  </rv>
  <rv s="16">
    <v>en-US</v>
    <v>cbdv1h</v>
    <v>268435456</v>
    <v>1</v>
    <v>Powered by Refinitiv</v>
    <v>36</v>
    <v>Kingsbarn Dividend Opp (ARCX:DVDN)</v>
    <v>24</v>
    <v>37</v>
    <v>Finance</v>
    <v>25</v>
    <v>31.398</v>
    <v>20.066099999999999</v>
    <v>-2.23E-2</v>
    <v>0</v>
    <v>-9.8050000000000003E-4</v>
    <v>0</v>
    <v>USD</v>
    <v>NYSE Arca</v>
    <v>ARCX</v>
    <v>9.0000000000000011E-3</v>
    <v>22.760100000000001</v>
    <v>ETF</v>
    <v>45824.84027780078</v>
    <v>22.722200000000001</v>
    <v>2857378.4</v>
    <v>Kingsbarn Dividend Opp</v>
    <v>22.760100000000001</v>
    <v>22.744499999999999</v>
    <v>22.722200000000001</v>
    <v>22.722200000000001</v>
    <v>DVDN</v>
    <v>Kingsbarn Dividend Opp (ARCX:DVDN)</v>
    <v>348</v>
    <v>2135</v>
  </rv>
  <rv s="2">
    <v>1560</v>
  </rv>
  <rv s="3">
    <v>https://www.bing.com/financeapi/forcetrigger?t=bxgra2&amp;q=BATS%3aBGLD&amp;form=skydnc</v>
    <v>Learn more on Bing</v>
  </rv>
  <rv s="17">
    <v>en-US</v>
    <v>bxgra2</v>
    <v>268435456</v>
    <v>1</v>
    <v>Powered by Refinitiv</v>
    <v>38</v>
    <v>FT:Gold Strat Qtly Bffr (BATS:BGLD)</v>
    <v>34</v>
    <v>39</v>
    <v>Finance</v>
    <v>17</v>
    <v>23.539100000000001</v>
    <v>17.86</v>
    <v>0.56330000000000002</v>
    <v>-0.21</v>
    <v>0</v>
    <v>-9.5449999999999997E-3</v>
    <v>0</v>
    <v>USD</v>
    <v>CBOE BZX Exchange</v>
    <v>BATS</v>
    <v>9.0000000000000011E-3</v>
    <v>21.89</v>
    <v>ETF</v>
    <v>45824.840288390624</v>
    <v>1562</v>
    <v>21.732500000000002</v>
    <v>66373228.039999999</v>
    <v>FT:Gold Strat Qtly Bffr</v>
    <v>21.89</v>
    <v>22</v>
    <v>21.79</v>
    <v>21.79</v>
    <v>BGLD</v>
    <v>FT:Gold Strat Qtly Bffr (BATS:BGLD)</v>
    <v>17882</v>
    <v>34500</v>
  </rv>
  <rv s="2">
    <v>1563</v>
  </rv>
  <rv s="3">
    <v>https://www.bing.com/financeapi/forcetrigger?t=a24lr7&amp;q=ARCX%3aDBLV&amp;form=skydnc</v>
    <v>Learn more on Bing</v>
  </rv>
  <rv s="17">
    <v>en-US</v>
    <v>a24lr7</v>
    <v>268435456</v>
    <v>1</v>
    <v>Powered by Refinitiv</v>
    <v>38</v>
    <v>AdvsrShs Insider Advntg (ARCX:SURE)</v>
    <v>34</v>
    <v>39</v>
    <v>Finance</v>
    <v>25</v>
    <v>126.78</v>
    <v>98.09</v>
    <v>0.91300000000000003</v>
    <v>0.95899999999999996</v>
    <v>0</v>
    <v>8.3770000000000008E-3</v>
    <v>0</v>
    <v>USD</v>
    <v>NYSE Arca</v>
    <v>ARCX</v>
    <v>9.0000000000000011E-3</v>
    <v>115.4353</v>
    <v>ETF</v>
    <v>45824.840277812502</v>
    <v>1565</v>
    <v>115.4353</v>
    <v>45524972.700000003</v>
    <v>AdvsrShs Insider Advntg</v>
    <v>115.4353</v>
    <v>114.47629999999999</v>
    <v>115.4353</v>
    <v>115.4353</v>
    <v>SURE</v>
    <v>AdvsrShs Insider Advntg (ARCX:SURE)</v>
    <v>121</v>
    <v>227</v>
  </rv>
  <rv s="2">
    <v>1566</v>
  </rv>
  <rv s="16">
    <v>en-US</v>
    <v>cczqh7</v>
    <v>268435456</v>
    <v>1</v>
    <v>Powered by Refinitiv</v>
    <v>36</v>
    <v>FT VIII:Nsdq100 CB Apr (BATS:QCAP)</v>
    <v>24</v>
    <v>37</v>
    <v>Finance</v>
    <v>17</v>
    <v>22.58</v>
    <v>20.22</v>
    <v>8.4099999999999994E-2</v>
    <v>-8.7920000000000001E-4</v>
    <v>3.748E-3</v>
    <v>-1.9800000000000002E-2</v>
    <v>USD</v>
    <v>CBOE BZX Exchange</v>
    <v>BATS</v>
    <v>9.0000000000000011E-3</v>
    <v>22.549900000000001</v>
    <v>ETF</v>
    <v>45824.840333957814</v>
    <v>22.43</v>
    <v>41360312.409999996</v>
    <v>FT VIII:Nsdq100 CB Apr</v>
    <v>22.43</v>
    <v>22.435700000000001</v>
    <v>22.5198</v>
    <v>22.5</v>
    <v>QCAP</v>
    <v>FT VIII:Nsdq100 CB Apr (BATS:QCAP)</v>
    <v>2878</v>
    <v>13368</v>
  </rv>
  <rv s="2">
    <v>1568</v>
  </rv>
  <rv s="16">
    <v>en-US</v>
    <v>ccvxkr</v>
    <v>268435456</v>
    <v>1</v>
    <v>Powered by Refinitiv</v>
    <v>36</v>
    <v>Obra Hi Grade Strctrd Pr (ARCX:OGSP)</v>
    <v>24</v>
    <v>37</v>
    <v>Finance</v>
    <v>25</v>
    <v>10.210000000000001</v>
    <v>9.93</v>
    <v>0</v>
    <v>0</v>
    <v>0</v>
    <v>0</v>
    <v>USD</v>
    <v>NYSE Arca</v>
    <v>ARCX</v>
    <v>9.0000000000000011E-3</v>
    <v>10.07</v>
    <v>ETF</v>
    <v>45824.84027780078</v>
    <v>10.07</v>
    <v>27548082.469999999</v>
    <v>Obra Hi Grade Strctrd Pr</v>
    <v>10.07</v>
    <v>10.07</v>
    <v>10.07</v>
    <v>10.07</v>
    <v>OGSP</v>
    <v>Obra Hi Grade Strctrd Pr (ARCX:OGSP)</v>
    <v>10</v>
    <v>5115</v>
  </rv>
  <rv s="2">
    <v>1570</v>
  </rv>
  <rv s="16">
    <v>en-US</v>
    <v>ccvxnm</v>
    <v>268435456</v>
    <v>1</v>
    <v>Powered by Refinitiv</v>
    <v>36</v>
    <v>Obra Opp Structured Prod (ARCX:OOSP)</v>
    <v>24</v>
    <v>37</v>
    <v>Finance</v>
    <v>25</v>
    <v>11.02</v>
    <v>9.4550000000000001</v>
    <v>-0.03</v>
    <v>0</v>
    <v>-2.9529999999999999E-3</v>
    <v>0</v>
    <v>USD</v>
    <v>NYSE Arca</v>
    <v>ARCX</v>
    <v>9.0000000000000011E-3</v>
    <v>10.130000000000001</v>
    <v>ETF</v>
    <v>45824.84027780078</v>
    <v>10.130000000000001</v>
    <v>32561791.48</v>
    <v>Obra Opp Structured Prod</v>
    <v>10.130000000000001</v>
    <v>10.16</v>
    <v>10.130000000000001</v>
    <v>10.130000000000001</v>
    <v>OOSP</v>
    <v>Obra Opp Structured Prod (ARCX:OOSP)</v>
    <v>112</v>
    <v>12479</v>
  </rv>
  <rv s="2">
    <v>1572</v>
  </rv>
  <rv s="3">
    <v>https://www.bing.com/financeapi/forcetrigger?t=c13oqh&amp;q=BATS%3aQMAR&amp;form=skydnc</v>
    <v>Learn more on Bing</v>
  </rv>
  <rv s="17">
    <v>en-US</v>
    <v>c13oqh</v>
    <v>268435456</v>
    <v>1</v>
    <v>Powered by Refinitiv</v>
    <v>38</v>
    <v>FT VIII:Nsdq100 B Mar (BATS:QMAR)</v>
    <v>34</v>
    <v>39</v>
    <v>Finance</v>
    <v>17</v>
    <v>30.96</v>
    <v>25.51</v>
    <v>0.6331</v>
    <v>0.27</v>
    <v>-1.3630000000000001E-3</v>
    <v>8.9490000000000004E-3</v>
    <v>-4.1500000000000002E-2</v>
    <v>USD</v>
    <v>CBOE BZX Exchange</v>
    <v>BATS</v>
    <v>9.0000000000000011E-3</v>
    <v>30.4725</v>
    <v>ETF</v>
    <v>45824.840333957814</v>
    <v>1574</v>
    <v>30.37</v>
    <v>428701012.54000002</v>
    <v>FT VIII:Nsdq100 B Mar</v>
    <v>30.4</v>
    <v>30.17</v>
    <v>30.44</v>
    <v>30.398499999999999</v>
    <v>QMAR</v>
    <v>FT VIII:Nsdq100 B Mar (BATS:QMAR)</v>
    <v>28466</v>
    <v>18013</v>
  </rv>
  <rv s="2">
    <v>1575</v>
  </rv>
  <rv s="16">
    <v>en-US</v>
    <v>cfgkvh</v>
    <v>268435456</v>
    <v>1</v>
    <v>Powered by Refinitiv</v>
    <v>36</v>
    <v>Frontier Asset Core Bond (ARCX:FCBD)</v>
    <v>24</v>
    <v>37</v>
    <v>Finance</v>
    <v>25</v>
    <v>25.98</v>
    <v>24.71</v>
    <v>-1.4800000000000001E-2</v>
    <v>0</v>
    <v>-5.8069999999999997E-4</v>
    <v>0</v>
    <v>USD</v>
    <v>NYSE Arca</v>
    <v>ARCX</v>
    <v>9.0000000000000011E-3</v>
    <v>25.521100000000001</v>
    <v>ETF</v>
    <v>45824.840277789066</v>
    <v>25.45</v>
    <v>43530587.609999999</v>
    <v>Frontier Asset Core Bond</v>
    <v>25.505400000000002</v>
    <v>25.485099999999999</v>
    <v>25.470300000000002</v>
    <v>25.470300000000002</v>
    <v>FCBD</v>
    <v>Frontier Asset Core Bond (ARCX:FCBD)</v>
    <v>1005</v>
    <v>4882</v>
  </rv>
  <rv s="2">
    <v>1577</v>
  </rv>
  <rv s="3">
    <v>https://www.bing.com/financeapi/forcetrigger?t=bx5d9c&amp;q=BATS%3aYDEC&amp;form=skydnc</v>
    <v>Learn more on Bing</v>
  </rv>
  <rv s="17">
    <v>en-US</v>
    <v>bx5d9c</v>
    <v>268435456</v>
    <v>1</v>
    <v>Powered by Refinitiv</v>
    <v>38</v>
    <v>FT VIII:Intl Eq M B Dec (BATS:YDEC)</v>
    <v>34</v>
    <v>39</v>
    <v>Finance</v>
    <v>17</v>
    <v>24.99</v>
    <v>21.97</v>
    <v>0.74919999999999998</v>
    <v>3.6499999999999998E-2</v>
    <v>-1.0820000000000001E-3</v>
    <v>1.47E-3</v>
    <v>-2.69E-2</v>
    <v>USD</v>
    <v>CBOE BZX Exchange</v>
    <v>BATS</v>
    <v>9.0000000000000011E-3</v>
    <v>24.94</v>
    <v>ETF</v>
    <v>45824.840353193751</v>
    <v>1579</v>
    <v>24.85</v>
    <v>82816386.870000005</v>
    <v>FT VIII:Intl Eq M B Dec</v>
    <v>24.94</v>
    <v>24.830400000000001</v>
    <v>24.866900000000001</v>
    <v>24.84</v>
    <v>YDEC</v>
    <v>FT VIII:Intl Eq M B Dec (BATS:YDEC)</v>
    <v>1829</v>
    <v>18822</v>
  </rv>
  <rv s="2">
    <v>1580</v>
  </rv>
  <rv s="16">
    <v>en-US</v>
    <v>cfgldm</v>
    <v>268435456</v>
    <v>1</v>
    <v>Powered by Refinitiv</v>
    <v>36</v>
    <v>Frontier Asset Opp Cred (ARCX:FOPC)</v>
    <v>24</v>
    <v>37</v>
    <v>Finance</v>
    <v>25</v>
    <v>25.92</v>
    <v>24.6</v>
    <v>-2.4400000000000002E-2</v>
    <v>0</v>
    <v>-9.569E-4</v>
    <v>0</v>
    <v>USD</v>
    <v>NYSE Arca</v>
    <v>ARCX</v>
    <v>9.0000000000000011E-3</v>
    <v>25.529299999999999</v>
    <v>ETF</v>
    <v>45824.840277789066</v>
    <v>25.475000000000001</v>
    <v>33368411.329999998</v>
    <v>Frontier Asset Opp Cred</v>
    <v>25.51</v>
    <v>25.499400000000001</v>
    <v>25.475000000000001</v>
    <v>25.475000000000001</v>
    <v>FOPC</v>
    <v>Frontier Asset Opp Cred (ARCX:FOPC)</v>
    <v>1216</v>
    <v>3794</v>
  </rv>
  <rv s="2">
    <v>1582</v>
  </rv>
  <rv s="16">
    <v>en-US</v>
    <v>ce7pm7</v>
    <v>268435456</v>
    <v>1</v>
    <v>Powered by Refinitiv</v>
    <v>36</v>
    <v>FT VIII:Nsdq100 CB Jul (BATS:QCJL)</v>
    <v>24</v>
    <v>37</v>
    <v>Finance</v>
    <v>17</v>
    <v>21.983499999999999</v>
    <v>18.98</v>
    <v>0.2235</v>
    <v>7.5060000000000003E-4</v>
    <v>1.0270999999999999E-2</v>
    <v>1.6500000000000001E-2</v>
    <v>USD</v>
    <v>CBOE BZX Exchange</v>
    <v>BATS</v>
    <v>9.0000000000000011E-3</v>
    <v>21.983499999999999</v>
    <v>ETF</v>
    <v>45824.840333957814</v>
    <v>21.97</v>
    <v>50670187.350000001</v>
    <v>FT VIII:Nsdq100 CB Jul</v>
    <v>21.98</v>
    <v>21.76</v>
    <v>21.983499999999999</v>
    <v>22</v>
    <v>QCJL</v>
    <v>FT VIII:Nsdq100 CB Jul (BATS:QCJL)</v>
    <v>862</v>
    <v>4174</v>
  </rv>
  <rv s="2">
    <v>1584</v>
  </rv>
  <rv s="16">
    <v>en-US</v>
    <v>cbvsjc</v>
    <v>268435456</v>
    <v>1</v>
    <v>Powered by Refinitiv</v>
    <v>36</v>
    <v>PGIM Jennison Intl Opp (ARCX:PJIO)</v>
    <v>24</v>
    <v>37</v>
    <v>Finance</v>
    <v>25</v>
    <v>63.41</v>
    <v>43.11</v>
    <v>0.65900000000000003</v>
    <v>3.9119999999999997E-3</v>
    <v>1.1049E-2</v>
    <v>0.2359</v>
    <v>USD</v>
    <v>NYSE Arca</v>
    <v>ARCX</v>
    <v>9.0000000000000011E-3</v>
    <v>60.77</v>
    <v>ETF</v>
    <v>45824.84027780078</v>
    <v>60.303100000000001</v>
    <v>15026858.85</v>
    <v>PGIM Jennison Intl Opp</v>
    <v>60.77</v>
    <v>59.644100000000002</v>
    <v>60.303100000000001</v>
    <v>60.539000000000001</v>
    <v>PJIO</v>
    <v>PGIM Jennison Intl Opp (ARCX:PJIO)</v>
    <v>370</v>
    <v>1580</v>
  </rv>
  <rv s="2">
    <v>1586</v>
  </rv>
  <rv s="16">
    <v>en-US</v>
    <v>cd8l3m</v>
    <v>268435456</v>
    <v>1</v>
    <v>Powered by Refinitiv</v>
    <v>36</v>
    <v>FT VIII:N100 Mod B May (BATS:QMMY)</v>
    <v>24</v>
    <v>37</v>
    <v>Finance</v>
    <v>17</v>
    <v>23.18</v>
    <v>19.239999999999998</v>
    <v>0.23499999999999999</v>
    <v>0</v>
    <v>1.0251E-2</v>
    <v>0</v>
    <v>USD</v>
    <v>CBOE BZX Exchange</v>
    <v>BATS</v>
    <v>9.0000000000000011E-3</v>
    <v>23.18</v>
    <v>ETF</v>
    <v>45824.840336932815</v>
    <v>23.04</v>
    <v>66040037.590000004</v>
    <v>FT VIII:N100 Mod B May</v>
    <v>23.04</v>
    <v>22.925000000000001</v>
    <v>23.16</v>
    <v>23.16</v>
    <v>QMMY</v>
    <v>FT VIII:N100 Mod B May (BATS:QMMY)</v>
    <v>47844</v>
    <v>227203</v>
  </rv>
  <rv s="2">
    <v>1588</v>
  </rv>
  <rv s="3">
    <v>https://www.bing.com/financeapi/forcetrigger?t=c3hctc&amp;q=BATS%3aQSPT&amp;form=skydnc</v>
    <v>Learn more on Bing</v>
  </rv>
  <rv s="17">
    <v>en-US</v>
    <v>c3hctc</v>
    <v>268435456</v>
    <v>1</v>
    <v>Powered by Refinitiv</v>
    <v>38</v>
    <v>FT VIII:Nsdq100 B Sep (BATS:QSPT)</v>
    <v>34</v>
    <v>39</v>
    <v>Finance</v>
    <v>17</v>
    <v>29.04</v>
    <v>23.761399999999998</v>
    <v>0.66649999999999998</v>
    <v>0.34560000000000002</v>
    <v>1.792E-3</v>
    <v>1.2078999999999999E-2</v>
    <v>5.1900000000000002E-2</v>
    <v>USD</v>
    <v>CBOE BZX Exchange</v>
    <v>BATS</v>
    <v>9.0000000000000011E-3</v>
    <v>28.9815</v>
    <v>ETF</v>
    <v>45824.840336932815</v>
    <v>1590</v>
    <v>28.85</v>
    <v>390563469.13999999</v>
    <v>FT VIII:Nsdq100 B Sep</v>
    <v>28.9</v>
    <v>28.612500000000001</v>
    <v>28.958100000000002</v>
    <v>29.01</v>
    <v>QSPT</v>
    <v>FT VIII:Nsdq100 B Sep (BATS:QSPT)</v>
    <v>19116</v>
    <v>10202</v>
  </rv>
  <rv s="2">
    <v>1591</v>
  </rv>
  <rv s="16">
    <v>en-US</v>
    <v>cbin52</v>
    <v>268435456</v>
    <v>1</v>
    <v>Powered by Refinitiv</v>
    <v>36</v>
    <v>FT VIII:US SC Mod B Nov (BATS:SNOV)</v>
    <v>24</v>
    <v>37</v>
    <v>Finance</v>
    <v>17</v>
    <v>24.042000000000002</v>
    <v>20.09</v>
    <v>0.22</v>
    <v>-2.6710000000000002E-3</v>
    <v>9.7260000000000003E-3</v>
    <v>-6.0999999999999999E-2</v>
    <v>USD</v>
    <v>CBOE BZX Exchange</v>
    <v>BATS</v>
    <v>9.0000000000000011E-3</v>
    <v>22.84</v>
    <v>ETF</v>
    <v>45824.840338610935</v>
    <v>22.77</v>
    <v>105779343.97</v>
    <v>FT VIII:US SC Mod B Nov</v>
    <v>22.79</v>
    <v>22.62</v>
    <v>22.84</v>
    <v>22.779</v>
    <v>SNOV</v>
    <v>FT VIII:US SC Mod B Nov (BATS:SNOV)</v>
    <v>6829</v>
    <v>6882</v>
  </rv>
  <rv s="2">
    <v>1593</v>
  </rv>
  <rv s="3">
    <v>https://www.bing.com/financeapi/forcetrigger?t=c3hcw7&amp;q=BATS%3aYSEP&amp;form=skydnc</v>
    <v>Learn more on Bing</v>
  </rv>
  <rv s="17">
    <v>en-US</v>
    <v>c3hcw7</v>
    <v>268435456</v>
    <v>1</v>
    <v>Powered by Refinitiv</v>
    <v>38</v>
    <v>FT VIII:Intl Eq M B Sept (BATS:YSEP)</v>
    <v>34</v>
    <v>39</v>
    <v>Finance</v>
    <v>17</v>
    <v>24.29</v>
    <v>20.79</v>
    <v>0.5857</v>
    <v>8.5300000000000001E-2</v>
    <v>-1.2600000000000001E-3</v>
    <v>3.5479999999999999E-3</v>
    <v>-3.04E-2</v>
    <v>USD</v>
    <v>CBOE BZX Exchange</v>
    <v>BATS</v>
    <v>9.0000000000000011E-3</v>
    <v>24.22</v>
    <v>ETF</v>
    <v>45824.840352534375</v>
    <v>1595</v>
    <v>24.1</v>
    <v>105184978.14</v>
    <v>FT VIII:Intl Eq M B Sept</v>
    <v>24.22</v>
    <v>24.045100000000001</v>
    <v>24.130400000000002</v>
    <v>24.1</v>
    <v>YSEP</v>
    <v>FT VIII:Intl Eq M B Sept (BATS:YSEP)</v>
    <v>9307</v>
    <v>12561</v>
  </rv>
  <rv s="2">
    <v>1596</v>
  </rv>
  <rv s="3">
    <v>https://www.bing.com/financeapi/forcetrigger?t=bx5d6h&amp;q=BATS%3aQDEC&amp;form=skydnc</v>
    <v>Learn more on Bing</v>
  </rv>
  <rv s="17">
    <v>en-US</v>
    <v>bx5d6h</v>
    <v>268435456</v>
    <v>1</v>
    <v>Powered by Refinitiv</v>
    <v>38</v>
    <v>FT VIII:Nsdq100 B Dec (BATS:QDEC)</v>
    <v>34</v>
    <v>39</v>
    <v>Finance</v>
    <v>17</v>
    <v>28.745999999999999</v>
    <v>23.44</v>
    <v>0.62729999999999997</v>
    <v>0.18</v>
    <v>0</v>
    <v>6.3360000000000005E-3</v>
    <v>0</v>
    <v>USD</v>
    <v>CBOE BZX Exchange</v>
    <v>BATS</v>
    <v>9.0000000000000011E-3</v>
    <v>28.69</v>
    <v>ETF</v>
    <v>45824.840334825778</v>
    <v>1598</v>
    <v>28.5</v>
    <v>518039245.91000003</v>
    <v>FT VIII:Nsdq100 B Dec</v>
    <v>28.5</v>
    <v>28.41</v>
    <v>28.59</v>
    <v>28.59</v>
    <v>QDEC</v>
    <v>FT VIII:Nsdq100 B Dec (BATS:QDEC)</v>
    <v>13078</v>
    <v>26310</v>
  </rv>
  <rv s="2">
    <v>1599</v>
  </rv>
  <rv s="3">
    <v>https://www.bing.com/financeapi/forcetrigger?t=bxr3kr&amp;q=ARCX%3aGGRW&amp;form=skydnc</v>
    <v>Learn more on Bing</v>
  </rv>
  <rv s="17">
    <v>en-US</v>
    <v>bxr3kr</v>
    <v>268435456</v>
    <v>1</v>
    <v>Powered by Refinitiv</v>
    <v>38</v>
    <v>Gabelli:Grwth Innovators (ARCX:GGRW)</v>
    <v>34</v>
    <v>39</v>
    <v>Finance</v>
    <v>25</v>
    <v>32.840000000000003</v>
    <v>24.619399999999999</v>
    <v>1.0471999999999999</v>
    <v>0.40179999999999999</v>
    <v>1.5429999999999998E-4</v>
    <v>1.2559000000000001E-2</v>
    <v>5.0000000000000001E-3</v>
    <v>USD</v>
    <v>NYSE Arca</v>
    <v>ARCX</v>
    <v>9.0000000000000011E-3</v>
    <v>32.427999999999997</v>
    <v>ETF</v>
    <v>45824.84027780078</v>
    <v>1601</v>
    <v>32.08</v>
    <v>6151989.6399999997</v>
    <v>Gabelli:Grwth Innovators</v>
    <v>32.08</v>
    <v>31.993200000000002</v>
    <v>32.395000000000003</v>
    <v>32.4</v>
    <v>GGRW</v>
    <v>Gabelli:Grwth Innovators (ARCX:GGRW)</v>
    <v>2533</v>
    <v>1226</v>
  </rv>
  <rv s="2">
    <v>1602</v>
  </rv>
  <rv s="16">
    <v>en-US</v>
    <v>camplh</v>
    <v>268435456</v>
    <v>1</v>
    <v>Powered by Refinitiv</v>
    <v>36</v>
    <v>FT VIII:US SC Mod B Aug (BATS:SAUG)</v>
    <v>24</v>
    <v>37</v>
    <v>Finance</v>
    <v>17</v>
    <v>24.76</v>
    <v>20.630800000000001</v>
    <v>0.13</v>
    <v>0</v>
    <v>5.6670000000000002E-3</v>
    <v>0</v>
    <v>USD</v>
    <v>CBOE BZX Exchange</v>
    <v>BATS</v>
    <v>9.0000000000000011E-3</v>
    <v>23.1694</v>
    <v>ETF</v>
    <v>45824.840339258597</v>
    <v>23.06</v>
    <v>98018700.819999993</v>
    <v>FT VIII:US SC Mod B Aug</v>
    <v>23.07</v>
    <v>22.94</v>
    <v>23.07</v>
    <v>23.07</v>
    <v>SAUG</v>
    <v>FT VIII:US SC Mod B Aug (BATS:SAUG)</v>
    <v>4336</v>
    <v>7188</v>
  </rv>
  <rv s="2">
    <v>1604</v>
  </rv>
  <rv s="16">
    <v>en-US</v>
    <v>ccd3hw</v>
    <v>268435456</v>
    <v>1</v>
    <v>Powered by Refinitiv</v>
    <v>36</v>
    <v>FT VIII:US SC MOD B Feb (BATS:SFEB)</v>
    <v>24</v>
    <v>37</v>
    <v>Finance</v>
    <v>17</v>
    <v>22.52</v>
    <v>18.579999999999998</v>
    <v>0.14000000000000001</v>
    <v>-4.7419999999999998E-4</v>
    <v>6.6829999999999997E-3</v>
    <v>-0.01</v>
    <v>USD</v>
    <v>CBOE BZX Exchange</v>
    <v>BATS</v>
    <v>9.0000000000000011E-3</v>
    <v>21.13</v>
    <v>ETF</v>
    <v>45824.840341573436</v>
    <v>21.02</v>
    <v>78922198.219999999</v>
    <v>FT VIII:US SC MOD B Feb</v>
    <v>21.09</v>
    <v>20.95</v>
    <v>21.09</v>
    <v>21.08</v>
    <v>SFEB</v>
    <v>FT VIII:US SC MOD B Feb (BATS:SFEB)</v>
    <v>5808</v>
    <v>11451</v>
  </rv>
  <rv s="2">
    <v>1606</v>
  </rv>
  <rv s="16">
    <v>en-US</v>
    <v>cfglar</v>
    <v>268435456</v>
    <v>1</v>
    <v>Powered by Refinitiv</v>
    <v>36</v>
    <v>Frontier Asst US Lg Cp E (ARCX:FLCE)</v>
    <v>24</v>
    <v>37</v>
    <v>Finance</v>
    <v>25</v>
    <v>26.225200000000001</v>
    <v>21.33</v>
    <v>0.2248</v>
    <v>5.8599999999999995E-5</v>
    <v>8.8599999999999998E-3</v>
    <v>1.5E-3</v>
    <v>USD</v>
    <v>NYSE Arca</v>
    <v>ARCX</v>
    <v>9.0000000000000011E-3</v>
    <v>25.685600000000001</v>
    <v>ETF</v>
    <v>45824.840277777781</v>
    <v>25.560099999999998</v>
    <v>44169340.780000001</v>
    <v>Frontier Asst US Lg Cp E</v>
    <v>25.685600000000001</v>
    <v>25.373699999999999</v>
    <v>25.598500000000001</v>
    <v>25.6</v>
    <v>FLCE</v>
    <v>Frontier Asst US Lg Cp E (ARCX:FLCE)</v>
    <v>6774</v>
    <v>15543</v>
  </rv>
  <rv s="2">
    <v>1608</v>
  </rv>
  <rv s="16">
    <v>en-US</v>
    <v>cekzu2</v>
    <v>268435456</v>
    <v>1</v>
    <v>Powered by Refinitiv</v>
    <v>36</v>
    <v>SPDR Glxy Hdgd DAE (XNAS:HECO)</v>
    <v>24</v>
    <v>37</v>
    <v>Finance</v>
    <v>25</v>
    <v>40.49</v>
    <v>21.46</v>
    <v>0.88959999999999995</v>
    <v>0</v>
    <v>3.057E-2</v>
    <v>0</v>
    <v>USD</v>
    <v>Nasdaq Stock Market</v>
    <v>XNAS</v>
    <v>9.0000000000000011E-3</v>
    <v>29.99</v>
    <v>ETF</v>
    <v>45824.843750196094</v>
    <v>29.629899999999999</v>
    <v>57089182.299999997</v>
    <v>SPDR Glxy Hdgd DAE</v>
    <v>29.629899999999999</v>
    <v>29.1004</v>
    <v>29.99</v>
    <v>29.99</v>
    <v>HECO</v>
    <v>SPDR Glxy Hdgd DAE (XNAS:HECO)</v>
    <v>118</v>
    <v>158</v>
  </rv>
  <rv s="2">
    <v>1610</v>
  </rv>
  <rv s="16">
    <v>en-US</v>
    <v>cc5kpr</v>
    <v>268435456</v>
    <v>1</v>
    <v>Powered by Refinitiv</v>
    <v>36</v>
    <v>Vest 2 Yr Int RH (BATS:HYKE)</v>
    <v>24</v>
    <v>37</v>
    <v>Finance</v>
    <v>17</v>
    <v>29.845199999999998</v>
    <v>23.6494</v>
    <v>0.1217</v>
    <v>0</v>
    <v>4.7220000000000005E-3</v>
    <v>0</v>
    <v>USD</v>
    <v>CBOE BZX Exchange</v>
    <v>BATS</v>
    <v>9.0000000000000011E-3</v>
    <v>25.896699999999999</v>
    <v>ETF</v>
    <v>45824.840303784375</v>
    <v>25.896699999999999</v>
    <v>1271182.52</v>
    <v>Vest 2 Yr Int RH</v>
    <v>25.896699999999999</v>
    <v>25.774999999999999</v>
    <v>25.896699999999999</v>
    <v>25.896699999999999</v>
    <v>HYKE</v>
    <v>Vest 2 Yr Int RH (BATS:HYKE)</v>
    <v>5</v>
    <v>4</v>
  </rv>
  <rv s="2">
    <v>1612</v>
  </rv>
  <rv s="16">
    <v>en-US</v>
    <v>c9t8gh</v>
    <v>268435456</v>
    <v>1</v>
    <v>Powered by Refinitiv</v>
    <v>36</v>
    <v>FT VIII:US SC Mod B May (BATS:SMAY)</v>
    <v>24</v>
    <v>37</v>
    <v>Finance</v>
    <v>17</v>
    <v>25.84</v>
    <v>21.9</v>
    <v>0.18</v>
    <v>0</v>
    <v>7.6790000000000001E-3</v>
    <v>0</v>
    <v>USD</v>
    <v>CBOE BZX Exchange</v>
    <v>BATS</v>
    <v>9.0000000000000011E-3</v>
    <v>23.6892</v>
    <v>ETF</v>
    <v>45824.84034178203</v>
    <v>23.53</v>
    <v>95660269.739999995</v>
    <v>FT VIII:US SC Mod B May</v>
    <v>23.53</v>
    <v>23.440300000000001</v>
    <v>23.6203</v>
    <v>23.6203</v>
    <v>SMAY</v>
    <v>FT VIII:US SC Mod B May (BATS:SMAY)</v>
    <v>3847</v>
    <v>48592</v>
  </rv>
  <rv s="2">
    <v>1614</v>
  </rv>
  <rv s="3">
    <v>https://www.bing.com/financeapi/forcetrigger?t=bwyoyc&amp;q=ARCX%3aKMLM&amp;form=skydnc</v>
    <v>Learn more on Bing</v>
  </rv>
  <rv s="17">
    <v>en-US</v>
    <v>bwyoyc</v>
    <v>268435456</v>
    <v>1</v>
    <v>Powered by Refinitiv</v>
    <v>38</v>
    <v>KraneShs:Mt Luc MF Ix St (ARCX:KMLM)</v>
    <v>34</v>
    <v>39</v>
    <v>Finance</v>
    <v>25</v>
    <v>30.19</v>
    <v>25.91</v>
    <v>-0.37669999999999998</v>
    <v>-7.0000000000000007E-2</v>
    <v>0</v>
    <v>-2.6840000000000002E-3</v>
    <v>0</v>
    <v>USD</v>
    <v>NYSE Arca</v>
    <v>ARCX</v>
    <v>9.0000000000000011E-3</v>
    <v>26.3</v>
    <v>ETF</v>
    <v>45824.84027780078</v>
    <v>1616</v>
    <v>26.01</v>
    <v>192565769.5</v>
    <v>KraneShs:Mt Luc MF Ix St</v>
    <v>26.12</v>
    <v>26.08</v>
    <v>26.01</v>
    <v>26.01</v>
    <v>KMLM</v>
    <v>KraneShs:Mt Luc MF Ix St (ARCX:KMLM)</v>
    <v>18115</v>
    <v>70652</v>
  </rv>
  <rv s="2">
    <v>1617</v>
  </rv>
  <rv s="16">
    <v>en-US</v>
    <v>cfgl52</v>
    <v>268435456</v>
    <v>1</v>
    <v>Powered by Refinitiv</v>
    <v>36</v>
    <v>Frontier Asset Gbl Sm Eq (ARCX:FGSM)</v>
    <v>24</v>
    <v>37</v>
    <v>Finance</v>
    <v>25</v>
    <v>26.870899999999999</v>
    <v>21.434999999999999</v>
    <v>0.2112</v>
    <v>-7.1559999999999999E-5</v>
    <v>8.0179999999999991E-3</v>
    <v>-1.9E-3</v>
    <v>USD</v>
    <v>NYSE Arca</v>
    <v>ARCX</v>
    <v>9.0000000000000011E-3</v>
    <v>26.7</v>
    <v>ETF</v>
    <v>45824.840277789066</v>
    <v>26.52</v>
    <v>63107369.619999997</v>
    <v>Frontier Asset Gbl Sm Eq</v>
    <v>26.7</v>
    <v>26.340699999999998</v>
    <v>26.5519</v>
    <v>26.55</v>
    <v>FGSM</v>
    <v>Frontier Asset Gbl Sm Eq (ARCX:FGSM)</v>
    <v>13141</v>
    <v>18846</v>
  </rv>
  <rv s="2">
    <v>1619</v>
  </rv>
  <rv s="3">
    <v>https://www.bing.com/financeapi/forcetrigger?t=c13ow7&amp;q=BATS%3aYMAR&amp;form=skydnc</v>
    <v>Learn more on Bing</v>
  </rv>
  <rv s="17">
    <v>en-US</v>
    <v>c13ow7</v>
    <v>268435456</v>
    <v>1</v>
    <v>Powered by Refinitiv</v>
    <v>38</v>
    <v>FT VIII:Intl Eq M B Mar (BATS:YMAR)</v>
    <v>34</v>
    <v>39</v>
    <v>Finance</v>
    <v>17</v>
    <v>25.46</v>
    <v>22.14</v>
    <v>0.64429999999999998</v>
    <v>-0.04</v>
    <v>3.1680000000000002E-3</v>
    <v>-1.5820000000000001E-3</v>
    <v>0.08</v>
    <v>USD</v>
    <v>CBOE BZX Exchange</v>
    <v>BATS</v>
    <v>9.0000000000000011E-3</v>
    <v>25.45</v>
    <v>ETF</v>
    <v>45824.840353390624</v>
    <v>1621</v>
    <v>25.25</v>
    <v>133158892.7</v>
    <v>FT VIII:Intl Eq M B Mar</v>
    <v>25.45</v>
    <v>25.29</v>
    <v>25.25</v>
    <v>25.33</v>
    <v>YMAR</v>
    <v>FT VIII:Intl Eq M B Mar (BATS:YMAR)</v>
    <v>24037</v>
    <v>23524</v>
  </rv>
  <rv s="2">
    <v>1622</v>
  </rv>
  <rv s="16">
    <v>en-US</v>
    <v>cfgl7w</v>
    <v>268435456</v>
    <v>1</v>
    <v>Powered by Refinitiv</v>
    <v>36</v>
    <v>Frontier Asst Tot Intl E (ARCX:FINT)</v>
    <v>24</v>
    <v>37</v>
    <v>Finance</v>
    <v>25</v>
    <v>28.99</v>
    <v>23.17</v>
    <v>0.18490000000000001</v>
    <v>-5.2079999999999997E-4</v>
    <v>6.4619999999999999E-3</v>
    <v>-1.4999999999999999E-2</v>
    <v>USD</v>
    <v>NYSE Arca</v>
    <v>ARCX</v>
    <v>9.0000000000000011E-3</v>
    <v>28.99</v>
    <v>ETF</v>
    <v>45824.840277789066</v>
    <v>28.8</v>
    <v>49029013.649999999</v>
    <v>Frontier Asst Tot Intl E</v>
    <v>28.964099999999998</v>
    <v>28.615100000000002</v>
    <v>28.8</v>
    <v>28.785</v>
    <v>FINT</v>
    <v>Frontier Asst Tot Intl E (ARCX:FINT)</v>
    <v>8495</v>
    <v>9201</v>
  </rv>
  <rv s="2">
    <v>1624</v>
  </rv>
  <rv s="22">
    <v>en-US</v>
    <v>cfz3mw</v>
    <v>268435456</v>
    <v>1</v>
    <v>Powered by Refinitiv</v>
    <v>48</v>
    <v>abrdn:Focused US SC Eq A (XNAS:AFSC)</v>
    <v>24</v>
    <v>42</v>
    <v>Finance</v>
    <v>43</v>
    <v>29.77</v>
    <v>23.24</v>
    <v>1.0316000000000001</v>
    <v>0.34389999999999998</v>
    <v>1.2441000000000001E-2</v>
    <v>USD</v>
    <v>Nasdaq Stock Market</v>
    <v>XNAS</v>
    <v>9.0000000000000011E-3</v>
    <v>27.986599999999999</v>
    <v>ETF</v>
    <v>45824.843750265623</v>
    <v>27.986599999999999</v>
    <v>89349152.290000007</v>
    <v>abrdn:Focused US SC Eq A</v>
    <v>27.986599999999999</v>
    <v>27.642700000000001</v>
    <v>27.986599999999999</v>
    <v>AFSC</v>
    <v>abrdn:Focused US SC Eq A (XNAS:AFSC)</v>
    <v>0</v>
    <v>30968</v>
  </rv>
  <rv s="2">
    <v>1626</v>
  </rv>
  <rv s="3">
    <v>https://www.bing.com/financeapi/forcetrigger?t=a1zvmw&amp;q=XNAS%3aPIE&amp;form=skydnc</v>
    <v>Learn more on Bing</v>
  </rv>
  <rv s="17">
    <v>en-US</v>
    <v>a1zvmw</v>
    <v>268435456</v>
    <v>1</v>
    <v>Powered by Refinitiv</v>
    <v>38</v>
    <v>Invesco Dorsey Wrght EMM (XNAS:PIE)</v>
    <v>34</v>
    <v>39</v>
    <v>Finance</v>
    <v>25</v>
    <v>21.9999</v>
    <v>15.31</v>
    <v>0.96660000000000001</v>
    <v>0.46</v>
    <v>0</v>
    <v>2.2727000000000001E-2</v>
    <v>0</v>
    <v>USD</v>
    <v>Nasdaq Stock Market</v>
    <v>XNAS</v>
    <v>9.0000000000000011E-3</v>
    <v>20.73</v>
    <v>ETF</v>
    <v>45824.843750103908</v>
    <v>1628</v>
    <v>20.49</v>
    <v>89503171.439999998</v>
    <v>Invesco Dorsey Wrght EMM</v>
    <v>20.49</v>
    <v>20.239999999999998</v>
    <v>20.7</v>
    <v>20.7</v>
    <v>PIE</v>
    <v>Invesco Dorsey Wrght EMM (XNAS:PIE)</v>
    <v>46038</v>
    <v>23109</v>
  </rv>
  <rv s="2">
    <v>1629</v>
  </rv>
  <rv s="16">
    <v>en-US</v>
    <v>c95uw7</v>
    <v>268435456</v>
    <v>1</v>
    <v>Powered by Refinitiv</v>
    <v>36</v>
    <v>BFT:Bitwise Trd Btc&amp;TRS (ARCX:BITC)</v>
    <v>24</v>
    <v>37</v>
    <v>Finance</v>
    <v>25</v>
    <v>79.48</v>
    <v>37.21</v>
    <v>1.615</v>
    <v>-1.7587999999999999E-2</v>
    <v>3.5215999999999997E-2</v>
    <v>-0.83499999999999996</v>
    <v>USD</v>
    <v>NYSE Arca</v>
    <v>ARCX</v>
    <v>9.0000000000000011E-3</v>
    <v>47.48</v>
    <v>ETF</v>
    <v>45824.927439443753</v>
    <v>46.54</v>
    <v>21406261.460000001</v>
    <v>BFT:Bitwise Trd Btc&amp;TRS</v>
    <v>46.6</v>
    <v>45.86</v>
    <v>47.475000000000001</v>
    <v>46.64</v>
    <v>BITC</v>
    <v>BFT:Bitwise Trd Btc&amp;TRS (ARCX:BITC)</v>
    <v>10322</v>
    <v>9369</v>
  </rv>
  <rv s="2">
    <v>1631</v>
  </rv>
  <rv s="3">
    <v>https://www.bing.com/financeapi/forcetrigger?t=a1r9fr&amp;q=ARCX%3aDPST&amp;form=skydnc</v>
    <v>Learn more on Bing</v>
  </rv>
  <rv s="17">
    <v>en-US</v>
    <v>a1r9fr</v>
    <v>268435456</v>
    <v>1</v>
    <v>Powered by Refinitiv</v>
    <v>38</v>
    <v>Direxion:Reg Bnk Bull 3X (ARCX:DPST)</v>
    <v>34</v>
    <v>39</v>
    <v>Finance</v>
    <v>35</v>
    <v>174.22</v>
    <v>46</v>
    <v>3.7035</v>
    <v>0.98</v>
    <v>5.3990000000000002E-3</v>
    <v>1.3376999999999998E-2</v>
    <v>0.40010000000000001</v>
    <v>USD</v>
    <v>NYSE Arca</v>
    <v>ARCX</v>
    <v>9.0000000000000011E-3</v>
    <v>76.95</v>
    <v>ETF</v>
    <v>45824.939878517966</v>
    <v>1633</v>
    <v>73.72</v>
    <v>545332372.20000005</v>
    <v>Direxion:Reg Bnk Bull 3X</v>
    <v>75.95</v>
    <v>73.260000000000005</v>
    <v>74.239999999999995</v>
    <v>74.500100000000003</v>
    <v>DPST</v>
    <v>Direxion:Reg Bnk Bull 3X (ARCX:DPST)</v>
    <v>665906</v>
    <v>715436</v>
  </rv>
  <rv s="2">
    <v>1634</v>
  </rv>
  <rv s="16">
    <v>en-US</v>
    <v>cc5pgh</v>
    <v>268435456</v>
    <v>1</v>
    <v>Powered by Refinitiv</v>
    <v>36</v>
    <v>Matthews Asia:Ch Dis Act (XNAS:MCHS)</v>
    <v>24</v>
    <v>37</v>
    <v>Finance</v>
    <v>25</v>
    <v>32.979999999999997</v>
    <v>22.966999999999999</v>
    <v>0.5</v>
    <v>0</v>
    <v>1.7427999999999999E-2</v>
    <v>0</v>
    <v>USD</v>
    <v>Nasdaq Stock Market</v>
    <v>XNAS</v>
    <v>8.8999999999999999E-3</v>
    <v>29.22</v>
    <v>ETF</v>
    <v>45824.843750265623</v>
    <v>29.13</v>
    <v>2220647.4300000002</v>
    <v>Matthews Asia:Ch Dis Act</v>
    <v>29.22</v>
    <v>28.69</v>
    <v>29.19</v>
    <v>29.19</v>
    <v>MCHS</v>
    <v>Matthews Asia:Ch Dis Act (XNAS:MCHS)</v>
    <v>696</v>
    <v>565</v>
  </rv>
  <rv s="2">
    <v>1636</v>
  </rv>
  <rv s="3">
    <v>https://www.bing.com/financeapi/forcetrigger?t=a23hhw&amp;q=ARCX%3aSPXU&amp;form=skydnc</v>
    <v>Learn more on Bing</v>
  </rv>
  <rv s="17">
    <v>en-US</v>
    <v>a23hhw</v>
    <v>268435456</v>
    <v>1</v>
    <v>Powered by Refinitiv</v>
    <v>38</v>
    <v>ProShares:Ul PrSh S&amp;P500 (ARCX:SPXU)</v>
    <v>34</v>
    <v>39</v>
    <v>Finance</v>
    <v>35</v>
    <v>38.25</v>
    <v>18.14</v>
    <v>-2.9350000000000001</v>
    <v>-0.55000000000000004</v>
    <v>5.4440000000000001E-3</v>
    <v>-2.9069999999999999E-2</v>
    <v>0.1</v>
    <v>USD</v>
    <v>NYSE Arca</v>
    <v>ARCX</v>
    <v>8.8999999999999999E-3</v>
    <v>18.6099</v>
    <v>ETF</v>
    <v>45824.94072165469</v>
    <v>1638</v>
    <v>18.21</v>
    <v>566452857</v>
    <v>ProShares:Ul PrSh S&amp;P500</v>
    <v>18.600000000000001</v>
    <v>18.920000000000002</v>
    <v>18.37</v>
    <v>18.47</v>
    <v>SPXU</v>
    <v>ProShares:Ul PrSh S&amp;P500 (ARCX:SPXU)</v>
    <v>13179947</v>
    <v>15104343</v>
  </rv>
  <rv s="2">
    <v>1639</v>
  </rv>
  <rv s="16">
    <v>en-US</v>
    <v>cfzfpr</v>
    <v>268435456</v>
    <v>1</v>
    <v>Powered by Refinitiv</v>
    <v>36</v>
    <v>Sprott Active Au &amp; Ag (XNAS:GBUG)</v>
    <v>24</v>
    <v>37</v>
    <v>Finance</v>
    <v>25</v>
    <v>27.68</v>
    <v>18.39</v>
    <v>-0.35899999999999999</v>
    <v>0</v>
    <v>-1.3346E-2</v>
    <v>0</v>
    <v>USD</v>
    <v>Nasdaq Stock Market</v>
    <v>XNAS</v>
    <v>8.8999999999999999E-3</v>
    <v>26.97</v>
    <v>ETF</v>
    <v>45824.843750242966</v>
    <v>26.482199999999999</v>
    <v>41002705.990000002</v>
    <v>Sprott Active Au &amp; Ag</v>
    <v>26.9</v>
    <v>26.9</v>
    <v>26.541</v>
    <v>26.541</v>
    <v>GBUG</v>
    <v>Sprott Active Au &amp; Ag (XNAS:GBUG)</v>
    <v>42448</v>
    <v>42604</v>
  </rv>
  <rv s="2">
    <v>1641</v>
  </rv>
  <rv s="3">
    <v>https://www.bing.com/financeapi/forcetrigger?t=a22qar&amp;q=ARCX%3aSDS&amp;form=skydnc</v>
    <v>Learn more on Bing</v>
  </rv>
  <rv s="17">
    <v>en-US</v>
    <v>a22qar</v>
    <v>268435456</v>
    <v>1</v>
    <v>Powered by Refinitiv</v>
    <v>38</v>
    <v>ProShares:Ul Sht S&amp;P500 (ARCX:SDS)</v>
    <v>34</v>
    <v>39</v>
    <v>Finance</v>
    <v>35</v>
    <v>28.31</v>
    <v>17.559999999999999</v>
    <v>-1.9649000000000001</v>
    <v>-0.33</v>
    <v>2.8199999999999996E-3</v>
    <v>-1.8262E-2</v>
    <v>0.05</v>
    <v>USD</v>
    <v>NYSE Arca</v>
    <v>ARCX</v>
    <v>8.8999999999999999E-3</v>
    <v>17.865300000000001</v>
    <v>ETF</v>
    <v>45824.941377418749</v>
    <v>1643</v>
    <v>17.619700000000002</v>
    <v>434912089.10000002</v>
    <v>ProShares:Ul Sht S&amp;P500</v>
    <v>17.86</v>
    <v>18.07</v>
    <v>17.739999999999998</v>
    <v>17.78</v>
    <v>SDS</v>
    <v>ProShares:Ul Sht S&amp;P500 (ARCX:SDS)</v>
    <v>11407424</v>
    <v>12231398</v>
  </rv>
  <rv s="2">
    <v>1644</v>
  </rv>
  <rv s="3">
    <v>https://www.bing.com/financeapi/forcetrigger?t=a22vim&amp;q=ARCX%3aSH&amp;form=skydnc</v>
    <v>Learn more on Bing</v>
  </rv>
  <rv s="17">
    <v>en-US</v>
    <v>a22vim</v>
    <v>268435456</v>
    <v>1</v>
    <v>Powered by Refinitiv</v>
    <v>38</v>
    <v>ProShares:Short S&amp;P500 (ARCX:SH)</v>
    <v>34</v>
    <v>39</v>
    <v>Finance</v>
    <v>35</v>
    <v>51.370600000000003</v>
    <v>40.838999999999999</v>
    <v>-0.98750000000000004</v>
    <v>-0.4</v>
    <v>1.702E-3</v>
    <v>-9.6340000000000002E-3</v>
    <v>7.0000000000000007E-2</v>
    <v>USD</v>
    <v>NYSE Arca</v>
    <v>ARCX</v>
    <v>8.8999999999999999E-3</v>
    <v>41.28</v>
    <v>ETF</v>
    <v>45824.941357753909</v>
    <v>1646</v>
    <v>41</v>
    <v>1349291310</v>
    <v>ProShares:Short S&amp;P500</v>
    <v>41.28</v>
    <v>41.52</v>
    <v>41.12</v>
    <v>41.19</v>
    <v>SH</v>
    <v>ProShares:Short S&amp;P500 (ARCX:SH)</v>
    <v>4843468</v>
    <v>4937105</v>
  </rv>
  <rv s="2">
    <v>1647</v>
  </rv>
  <rv s="3">
    <v>https://www.bing.com/financeapi/forcetrigger?t=c2twoc&amp;q=ARCX%3aKONG&amp;form=skydnc</v>
    <v>Learn more on Bing</v>
  </rv>
  <rv s="17">
    <v>en-US</v>
    <v>c2twoc</v>
    <v>268435456</v>
    <v>1</v>
    <v>Powered by Refinitiv</v>
    <v>38</v>
    <v>Formidable Fortress (ARCX:KONG)</v>
    <v>34</v>
    <v>39</v>
    <v>Finance</v>
    <v>25</v>
    <v>31.04</v>
    <v>25.64</v>
    <v>0.58609999999999995</v>
    <v>0.2238</v>
    <v>2E-3</v>
    <v>7.6570000000000006E-3</v>
    <v>5.8900000000000001E-2</v>
    <v>USD</v>
    <v>NYSE Arca</v>
    <v>ARCX</v>
    <v>8.8999999999999999E-3</v>
    <v>29.4511</v>
    <v>ETF</v>
    <v>45824.840277812502</v>
    <v>1649</v>
    <v>29.4511</v>
    <v>21159444.899999999</v>
    <v>Formidable Fortress</v>
    <v>29.4511</v>
    <v>29.2273</v>
    <v>29.4511</v>
    <v>29.51</v>
    <v>KONG</v>
    <v>Formidable Fortress (ARCX:KONG)</v>
    <v>75</v>
    <v>2185</v>
  </rv>
  <rv s="2">
    <v>1650</v>
  </rv>
  <rv s="3">
    <v>https://www.bing.com/financeapi/forcetrigger?t=c5ga8m&amp;q=ARCX%3aBSTP&amp;form=skydnc</v>
    <v>Learn more on Bing</v>
  </rv>
  <rv s="17">
    <v>en-US</v>
    <v>c5ga8m</v>
    <v>268435456</v>
    <v>1</v>
    <v>Powered by Refinitiv</v>
    <v>38</v>
    <v>Innovator Buffer Step-Up (ARCX:BSTP)</v>
    <v>34</v>
    <v>39</v>
    <v>Finance</v>
    <v>25</v>
    <v>34.69</v>
    <v>29.54</v>
    <v>0.70650000000000002</v>
    <v>0.2296</v>
    <v>1.6020000000000001E-3</v>
    <v>6.8059999999999996E-3</v>
    <v>5.4399999999999997E-2</v>
    <v>USD</v>
    <v>NYSE Arca</v>
    <v>ARCX</v>
    <v>8.8999999999999999E-3</v>
    <v>34.049999999999997</v>
    <v>ETF</v>
    <v>45824.840277789066</v>
    <v>1652</v>
    <v>33.89</v>
    <v>55292439.789999999</v>
    <v>Innovator Buffer Step-Up</v>
    <v>33.89</v>
    <v>33.735900000000001</v>
    <v>33.965499999999999</v>
    <v>34.0199</v>
    <v>BSTP</v>
    <v>Innovator Buffer Step-Up (ARCX:BSTP)</v>
    <v>1447</v>
    <v>4325</v>
  </rv>
  <rv s="2">
    <v>1653</v>
  </rv>
  <rv s="16">
    <v>en-US</v>
    <v>cdljyc</v>
    <v>268435456</v>
    <v>1</v>
    <v>Powered by Refinitiv</v>
    <v>36</v>
    <v>Innovator Em Mkt 10B Qtr (ARCX:EBUF)</v>
    <v>24</v>
    <v>37</v>
    <v>Finance</v>
    <v>25</v>
    <v>27.3521</v>
    <v>24.22</v>
    <v>0.11210000000000001</v>
    <v>-7.6779999999999993E-5</v>
    <v>4.1149999999999997E-3</v>
    <v>-2.0999999999999999E-3</v>
    <v>USD</v>
    <v>NYSE Arca</v>
    <v>ARCX</v>
    <v>8.8999999999999999E-3</v>
    <v>27.3521</v>
    <v>ETF</v>
    <v>45824.840277789066</v>
    <v>27.35</v>
    <v>8098140.3300000001</v>
    <v>Innovator Em Mkt 10B Qtr</v>
    <v>27.35</v>
    <v>27.24</v>
    <v>27.3521</v>
    <v>27.35</v>
    <v>EBUF</v>
    <v>Innovator Em Mkt 10B Qtr (ARCX:EBUF)</v>
    <v>308</v>
    <v>2041</v>
  </rv>
  <rv s="2">
    <v>1655</v>
  </rv>
  <rv s="3">
    <v>https://www.bing.com/financeapi/forcetrigger?t=btdzgh&amp;q=ARCX%3aEJAN&amp;form=skydnc</v>
    <v>Learn more on Bing</v>
  </rv>
  <rv s="17">
    <v>en-US</v>
    <v>btdzgh</v>
    <v>268435456</v>
    <v>1</v>
    <v>Powered by Refinitiv</v>
    <v>38</v>
    <v>Innovator Em Mkts PB Jan (ARCX:EJAN)</v>
    <v>34</v>
    <v>39</v>
    <v>Finance</v>
    <v>25</v>
    <v>31.94</v>
    <v>27.9</v>
    <v>0.31190000000000001</v>
    <v>0.23050000000000001</v>
    <v>1.245E-3</v>
    <v>7.3170000000000006E-3</v>
    <v>3.95E-2</v>
    <v>USD</v>
    <v>NYSE Arca</v>
    <v>ARCX</v>
    <v>8.8999999999999999E-3</v>
    <v>31.76</v>
    <v>ETF</v>
    <v>45824.840277823438</v>
    <v>1657</v>
    <v>31.700099999999999</v>
    <v>108196484.44</v>
    <v>Innovator Em Mkts PB Jan</v>
    <v>31.76</v>
    <v>31.5</v>
    <v>31.730499999999999</v>
    <v>31.77</v>
    <v>EJAN</v>
    <v>Innovator Em Mkts PB Jan (ARCX:EJAN)</v>
    <v>2261</v>
    <v>11001</v>
  </rv>
  <rv s="2">
    <v>1658</v>
  </rv>
  <rv s="16">
    <v>en-US</v>
    <v>c7ugcw</v>
    <v>268435456</v>
    <v>1</v>
    <v>Powered by Refinitiv</v>
    <v>36</v>
    <v>Innovator Eqty Mgd Flr (ARCX:SFLR)</v>
    <v>24</v>
    <v>37</v>
    <v>Finance</v>
    <v>25</v>
    <v>34.200000000000003</v>
    <v>29.14</v>
    <v>0.185</v>
    <v>0</v>
    <v>5.6340000000000001E-3</v>
    <v>0</v>
    <v>USD</v>
    <v>NYSE Arca</v>
    <v>ARCX</v>
    <v>8.8999999999999999E-3</v>
    <v>33.1905</v>
    <v>ETF</v>
    <v>45824.840277789066</v>
    <v>32.991300000000003</v>
    <v>835212747.91999996</v>
    <v>Innovator Eqty Mgd Flr</v>
    <v>33.020000000000003</v>
    <v>32.835000000000001</v>
    <v>33.020000000000003</v>
    <v>33.020000000000003</v>
    <v>SFLR</v>
    <v>Innovator Eqty Mgd Flr (ARCX:SFLR)</v>
    <v>176514</v>
    <v>150837</v>
  </rv>
  <rv s="2">
    <v>1660</v>
  </rv>
  <rv s="3">
    <v>https://www.bing.com/financeapi/forcetrigger?t=c5gaec&amp;q=ARCX%3aPSTP&amp;form=skydnc</v>
    <v>Learn more on Bing</v>
  </rv>
  <rv s="17">
    <v>en-US</v>
    <v>c5gaec</v>
    <v>268435456</v>
    <v>1</v>
    <v>Powered by Refinitiv</v>
    <v>38</v>
    <v>Innovator P Bffr Step-Up (ARCX:PSTP)</v>
    <v>34</v>
    <v>39</v>
    <v>Finance</v>
    <v>25</v>
    <v>34</v>
    <v>29.16</v>
    <v>0.51780000000000004</v>
    <v>0.2155</v>
    <v>-1.9940000000000001E-3</v>
    <v>6.5919999999999998E-3</v>
    <v>-6.5600000000000006E-2</v>
    <v>USD</v>
    <v>NYSE Arca</v>
    <v>ARCX</v>
    <v>8.8999999999999999E-3</v>
    <v>32.96</v>
    <v>ETF</v>
    <v>45824.840277789066</v>
    <v>1662</v>
    <v>32.85</v>
    <v>107900465.76000001</v>
    <v>Innovator P Bffr Step-Up</v>
    <v>32.96</v>
    <v>32.690199999999997</v>
    <v>32.905700000000003</v>
    <v>32.8401</v>
    <v>PSTP</v>
    <v>Innovator P Bffr Step-Up (ARCX:PSTP)</v>
    <v>10588</v>
    <v>8517</v>
  </rv>
  <rv s="2">
    <v>1663</v>
  </rv>
  <rv s="16">
    <v>en-US</v>
    <v>cfj852</v>
    <v>268435456</v>
    <v>1</v>
    <v>Powered by Refinitiv</v>
    <v>36</v>
    <v>NestYield Visionary (XNAS:EGGQ)</v>
    <v>24</v>
    <v>37</v>
    <v>Finance</v>
    <v>35</v>
    <v>42.91</v>
    <v>30.34</v>
    <v>1.2430000000000001</v>
    <v>-2.2372E-2</v>
    <v>2.9832000000000001E-2</v>
    <v>-0.96</v>
    <v>USD</v>
    <v>Nasdaq Stock Market</v>
    <v>XNAS</v>
    <v>8.8999999999999999E-3</v>
    <v>42.91</v>
    <v>ETF</v>
    <v>45824.939554501565</v>
    <v>42.267499999999998</v>
    <v>31460038.66</v>
    <v>NestYield Visionary</v>
    <v>42.267499999999998</v>
    <v>41.667000000000002</v>
    <v>42.91</v>
    <v>41.95</v>
    <v>EGGQ</v>
    <v>NestYield Visionary (XNAS:EGGQ)</v>
    <v>1885</v>
    <v>7975</v>
  </rv>
  <rv s="2">
    <v>1665</v>
  </rv>
  <rv s="20">
    <v>en-US</v>
    <v>ceshyc</v>
    <v>268435456</v>
    <v>1</v>
    <v>Powered by Refinitiv</v>
    <v>44</v>
    <v>KraneShs:Man Buyout BI (ARCX:BUYO)</v>
    <v>24</v>
    <v>45</v>
    <v>Finance</v>
    <v>43</v>
    <v>27.45</v>
    <v>19.726700000000001</v>
    <v>0.36120000000000002</v>
    <v>1.5174E-2</v>
    <v>USD</v>
    <v>NYSE Arca</v>
    <v>ARCX</v>
    <v>8.8999999999999999E-3</v>
    <v>24.165199999999999</v>
    <v>ETF</v>
    <v>45824.840277789066</v>
    <v>24.165199999999999</v>
    <v>10743352.859999999</v>
    <v>KraneShs:Man Buyout BI</v>
    <v>24.165199999999999</v>
    <v>23.803999999999998</v>
    <v>24.165199999999999</v>
    <v>BUYO</v>
    <v>KraneShs:Man Buyout BI (ARCX:BUYO)</v>
    <v>0</v>
    <v>110</v>
  </rv>
  <rv s="2">
    <v>1667</v>
  </rv>
  <rv s="16">
    <v>en-US</v>
    <v>censec</v>
    <v>268435456</v>
    <v>1</v>
    <v>Powered by Refinitiv</v>
    <v>36</v>
    <v>Innovator US SC Mngd Flr (ARCX:RFLR)</v>
    <v>24</v>
    <v>37</v>
    <v>Finance</v>
    <v>25</v>
    <v>27.954999999999998</v>
    <v>23.0304</v>
    <v>0.17</v>
    <v>4.0269999999999998E-4</v>
    <v>6.894E-3</v>
    <v>0.01</v>
    <v>USD</v>
    <v>NYSE Arca</v>
    <v>ARCX</v>
    <v>8.8999999999999999E-3</v>
    <v>24.96</v>
    <v>ETF</v>
    <v>45824.840277789066</v>
    <v>24.83</v>
    <v>19416999.510000002</v>
    <v>Innovator US SC Mngd Flr</v>
    <v>24.88</v>
    <v>24.66</v>
    <v>24.83</v>
    <v>24.84</v>
    <v>RFLR</v>
    <v>Innovator US SC Mngd Flr (ARCX:RFLR)</v>
    <v>5447</v>
    <v>8034</v>
  </rv>
  <rv s="2">
    <v>1669</v>
  </rv>
  <rv s="16">
    <v>en-US</v>
    <v>cfj2nm</v>
    <v>268435456</v>
    <v>1</v>
    <v>Powered by Refinitiv</v>
    <v>36</v>
    <v>NestYield Total Ret Grd (ARCX:EGGS)</v>
    <v>24</v>
    <v>37</v>
    <v>Finance</v>
    <v>25</v>
    <v>40.130000000000003</v>
    <v>30.605</v>
    <v>0.5413</v>
    <v>0</v>
    <v>1.4076E-2</v>
    <v>0</v>
    <v>USD</v>
    <v>NYSE Arca</v>
    <v>ARCX</v>
    <v>8.8999999999999999E-3</v>
    <v>39.18</v>
    <v>ETF</v>
    <v>45824.840277777781</v>
    <v>38.890999999999998</v>
    <v>19830322.260000002</v>
    <v>NestYield Total Ret Grd</v>
    <v>38.890999999999998</v>
    <v>38.455500000000001</v>
    <v>38.9968</v>
    <v>38.9968</v>
    <v>EGGS</v>
    <v>NestYield Total Ret Grd (ARCX:EGGS)</v>
    <v>1813</v>
    <v>3593</v>
  </rv>
  <rv s="2">
    <v>1671</v>
  </rv>
  <rv s="3">
    <v>https://www.bing.com/financeapi/forcetrigger?t=c6qyz2&amp;q=ARCX%3aSPCZ&amp;form=skydnc</v>
    <v>Learn more on Bing</v>
  </rv>
  <rv s="21">
    <v>en-US</v>
    <v>c6qyz2</v>
    <v>268435456</v>
    <v>1</v>
    <v>Powered by Refinitiv</v>
    <v>46</v>
    <v>RiverNorth Enh Pre-Mrgr (BATS:SPCZ)</v>
    <v>34</v>
    <v>37</v>
    <v>Finance</v>
    <v>17</v>
    <v>28.024999999999999</v>
    <v>25.414999999999999</v>
    <v>0.2681</v>
    <v>8.0249999999999991E-3</v>
    <v>9.6589999999999992E-3</v>
    <v>0.22489999999999999</v>
    <v>USD</v>
    <v>CBOE BZX Exchange</v>
    <v>BATS</v>
    <v>8.8999999999999999E-3</v>
    <v>28.024999999999999</v>
    <v>ETF</v>
    <v>45824.840338610935</v>
    <v>1673</v>
    <v>28.024999999999999</v>
    <v>5371870.4699999997</v>
    <v>RiverNorth Enh Pre-Mrgr</v>
    <v>28.024999999999999</v>
    <v>27.756900000000002</v>
    <v>28.024999999999999</v>
    <v>28.2499</v>
    <v>SPCZ</v>
    <v>RiverNorth Enh Pre-Mrgr (BATS:SPCZ)</v>
    <v>3</v>
    <v>38</v>
  </rv>
  <rv s="2">
    <v>1674</v>
  </rv>
  <rv s="16">
    <v>en-US</v>
    <v>cc7rxm</v>
    <v>268435456</v>
    <v>1</v>
    <v>Powered by Refinitiv</v>
    <v>36</v>
    <v>Innovator Nsdq100 Mgd Fl (ARCX:QFLR)</v>
    <v>24</v>
    <v>37</v>
    <v>Finance</v>
    <v>25</v>
    <v>31.002099999999999</v>
    <v>25.4207</v>
    <v>0.36</v>
    <v>0</v>
    <v>1.2435E-2</v>
    <v>0</v>
    <v>USD</v>
    <v>NYSE Arca</v>
    <v>ARCX</v>
    <v>8.8999999999999999E-3</v>
    <v>29.337199999999999</v>
    <v>ETF</v>
    <v>45824.84027780078</v>
    <v>29.15</v>
    <v>292186478.91000003</v>
    <v>Innovator Nsdq100 Mgd Fl</v>
    <v>29.2</v>
    <v>28.95</v>
    <v>29.31</v>
    <v>29.31</v>
    <v>QFLR</v>
    <v>Innovator Nsdq100 Mgd Fl (ARCX:QFLR)</v>
    <v>25246</v>
    <v>55457</v>
  </rv>
  <rv s="2">
    <v>1676</v>
  </rv>
  <rv s="3">
    <v>https://www.bing.com/financeapi/forcetrigger?t=c1g2ec&amp;q=ARCX%3aEAPR&amp;form=skydnc</v>
    <v>Learn more on Bing</v>
  </rv>
  <rv s="17">
    <v>en-US</v>
    <v>c1g2ec</v>
    <v>268435456</v>
    <v>1</v>
    <v>Powered by Refinitiv</v>
    <v>38</v>
    <v>Innovator Em Mkts PB Apr (ARCX:EAPR)</v>
    <v>34</v>
    <v>39</v>
    <v>Finance</v>
    <v>25</v>
    <v>27.789899999999999</v>
    <v>24.48</v>
    <v>0.45629999999999998</v>
    <v>0.18</v>
    <v>3.6180000000000001E-3</v>
    <v>6.5550000000000001E-3</v>
    <v>0.1</v>
    <v>USD</v>
    <v>NYSE Arca</v>
    <v>ARCX</v>
    <v>8.8999999999999999E-3</v>
    <v>27.768999999999998</v>
    <v>ETF</v>
    <v>45824.840277812502</v>
    <v>1678</v>
    <v>27.541399999999999</v>
    <v>77933597.469999999</v>
    <v>Innovator Em Mkts PB Apr</v>
    <v>27.67</v>
    <v>27.46</v>
    <v>27.64</v>
    <v>27.74</v>
    <v>EAPR</v>
    <v>Innovator Em Mkts PB Apr (ARCX:EAPR)</v>
    <v>2286</v>
    <v>16506</v>
  </rv>
  <rv s="2">
    <v>1679</v>
  </rv>
  <rv s="16">
    <v>en-US</v>
    <v>cfj2qh</v>
    <v>268435456</v>
    <v>1</v>
    <v>Powered by Refinitiv</v>
    <v>36</v>
    <v>NestYield Dyn Inc (ARCX:EGGY)</v>
    <v>24</v>
    <v>37</v>
    <v>Finance</v>
    <v>25</v>
    <v>43.55</v>
    <v>29.75</v>
    <v>0.61160000000000003</v>
    <v>0</v>
    <v>1.6348999999999999E-2</v>
    <v>0</v>
    <v>USD</v>
    <v>NYSE Arca</v>
    <v>ARCX</v>
    <v>8.8999999999999999E-3</v>
    <v>38.21</v>
    <v>ETF</v>
    <v>45824.840277789066</v>
    <v>37.89</v>
    <v>22922866.469999999</v>
    <v>NestYield Dyn Inc</v>
    <v>37.93</v>
    <v>37.4101</v>
    <v>38.021700000000003</v>
    <v>38.021700000000003</v>
    <v>EGGY</v>
    <v>NestYield Dyn Inc (ARCX:EGGY)</v>
    <v>4932</v>
    <v>7510</v>
  </rv>
  <rv s="2">
    <v>1681</v>
  </rv>
  <rv s="3">
    <v>https://www.bing.com/financeapi/forcetrigger?t=c3ls6h&amp;q=ARCX%3aEOCT&amp;form=skydnc</v>
    <v>Learn more on Bing</v>
  </rv>
  <rv s="17">
    <v>en-US</v>
    <v>c3ls6h</v>
    <v>268435456</v>
    <v>1</v>
    <v>Powered by Refinitiv</v>
    <v>38</v>
    <v>Innovator Em Mkts PB Oct (ARCX:EOCT)</v>
    <v>34</v>
    <v>39</v>
    <v>Finance</v>
    <v>25</v>
    <v>28.01</v>
    <v>23.9983</v>
    <v>0.57350000000000001</v>
    <v>0.2651</v>
    <v>6.3909999999999998E-4</v>
    <v>9.6100000000000005E-3</v>
    <v>1.78E-2</v>
    <v>USD</v>
    <v>NYSE Arca</v>
    <v>ARCX</v>
    <v>8.8999999999999999E-3</v>
    <v>28.009899999999998</v>
    <v>ETF</v>
    <v>45824.840277812502</v>
    <v>1683</v>
    <v>27.8337</v>
    <v>66256659.869999997</v>
    <v>Innovator Em Mkts PB Oct</v>
    <v>27.97</v>
    <v>27.5871</v>
    <v>27.8522</v>
    <v>27.87</v>
    <v>EOCT</v>
    <v>Innovator Em Mkts PB Oct (ARCX:EOCT)</v>
    <v>4098</v>
    <v>29000</v>
  </rv>
  <rv s="2">
    <v>1684</v>
  </rv>
  <rv s="3">
    <v>https://www.bing.com/financeapi/forcetrigger?t=bx1z52&amp;q=ARCX%3aJSTC&amp;form=skydnc</v>
    <v>Learn more on Bing</v>
  </rv>
  <rv s="17">
    <v>en-US</v>
    <v>bx1z52</v>
    <v>268435456</v>
    <v>1</v>
    <v>Powered by Refinitiv</v>
    <v>38</v>
    <v>Tidal:Adasina SJ AC Glbl (ARCX:JSTC)</v>
    <v>34</v>
    <v>39</v>
    <v>Finance</v>
    <v>25</v>
    <v>19.61</v>
    <v>16.057200000000002</v>
    <v>0.95469999999999999</v>
    <v>0.19450000000000001</v>
    <v>0</v>
    <v>1.0107E-2</v>
    <v>0</v>
    <v>USD</v>
    <v>NYSE Arca</v>
    <v>ARCX</v>
    <v>8.8999999999999999E-3</v>
    <v>19.514700000000001</v>
    <v>ETF</v>
    <v>45824.840277812502</v>
    <v>1686</v>
    <v>19.420000000000002</v>
    <v>263094201.97</v>
    <v>Tidal:Adasina SJ AC Glbl</v>
    <v>19.507999999999999</v>
    <v>19.244499999999999</v>
    <v>19.439</v>
    <v>19.439</v>
    <v>JSTC</v>
    <v>Tidal:Adasina SJ AC Glbl (ARCX:JSTC)</v>
    <v>13116</v>
    <v>44840</v>
  </rv>
  <rv s="2">
    <v>1687</v>
  </rv>
  <rv s="16">
    <v>en-US</v>
    <v>ccctr7</v>
    <v>268435456</v>
    <v>1</v>
    <v>Powered by Refinitiv</v>
    <v>36</v>
    <v>Calamos NASDAQ E&amp;I (XNAS:CANQ)</v>
    <v>24</v>
    <v>37</v>
    <v>Finance</v>
    <v>25</v>
    <v>29.74</v>
    <v>24.968</v>
    <v>0.15659999999999999</v>
    <v>0</v>
    <v>5.6379999999999998E-3</v>
    <v>0</v>
    <v>USD</v>
    <v>Nasdaq Stock Market</v>
    <v>XNAS</v>
    <v>8.8999999999999999E-3</v>
    <v>28.13</v>
    <v>ETF</v>
    <v>45824.843750196094</v>
    <v>27.93</v>
    <v>11098138.609999999</v>
    <v>Calamos NASDAQ E&amp;I</v>
    <v>28.12</v>
    <v>27.773399999999999</v>
    <v>27.93</v>
    <v>27.93</v>
    <v>CANQ</v>
    <v>Calamos NASDAQ E&amp;I (XNAS:CANQ)</v>
    <v>3491</v>
    <v>6450</v>
  </rv>
  <rv s="2">
    <v>1689</v>
  </rv>
  <rv s="3">
    <v>https://www.bing.com/financeapi/forcetrigger?t=bqpym7&amp;q=ARCX%3aEJUL&amp;form=skydnc</v>
    <v>Learn more on Bing</v>
  </rv>
  <rv s="17">
    <v>en-US</v>
    <v>bqpym7</v>
    <v>268435456</v>
    <v>1</v>
    <v>Powered by Refinitiv</v>
    <v>38</v>
    <v>Innovator Em Mkts PB Jul (ARCX:EJUL)</v>
    <v>34</v>
    <v>39</v>
    <v>Finance</v>
    <v>25</v>
    <v>27.15</v>
    <v>23.33</v>
    <v>0.4874</v>
    <v>0.29599999999999999</v>
    <v>1.8729999999999999E-3</v>
    <v>1.1075999999999999E-2</v>
    <v>5.0599999999999999E-2</v>
    <v>USD</v>
    <v>NYSE Arca</v>
    <v>ARCX</v>
    <v>8.8999999999999999E-3</v>
    <v>27.13</v>
    <v>ETF</v>
    <v>45824.840277812502</v>
    <v>1691</v>
    <v>27.019400000000001</v>
    <v>73620927.150000006</v>
    <v>Innovator Em Mkts PB Jul</v>
    <v>27.11</v>
    <v>26.723400000000002</v>
    <v>27.019400000000001</v>
    <v>27.07</v>
    <v>EJUL</v>
    <v>Innovator Em Mkts PB Jul (ARCX:EJUL)</v>
    <v>1237</v>
    <v>4186</v>
  </rv>
  <rv s="2">
    <v>1692</v>
  </rv>
  <rv s="3">
    <v>https://www.bing.com/financeapi/forcetrigger?t=a23m2w&amp;q=ARCX%3aSSO&amp;form=skydnc</v>
    <v>Learn more on Bing</v>
  </rv>
  <rv s="17">
    <v>en-US</v>
    <v>a23m2w</v>
    <v>268435456</v>
    <v>1</v>
    <v>Powered by Refinitiv</v>
    <v>38</v>
    <v>ProShares:Ultra S&amp;P500 (ARCX:SSO)</v>
    <v>34</v>
    <v>39</v>
    <v>Finance</v>
    <v>35</v>
    <v>100.2946</v>
    <v>60.84</v>
    <v>2.0112999999999999</v>
    <v>1.76</v>
    <v>-3.9839999999999997E-3</v>
    <v>1.9311000000000002E-2</v>
    <v>-0.37</v>
    <v>USD</v>
    <v>NYSE Arca</v>
    <v>ARCX</v>
    <v>8.8999999999999999E-3</v>
    <v>93.41</v>
    <v>ETF</v>
    <v>45824.940441782033</v>
    <v>1694</v>
    <v>92.15</v>
    <v>5622220800</v>
    <v>ProShares:Ultra S&amp;P500</v>
    <v>92.2</v>
    <v>91.14</v>
    <v>92.9</v>
    <v>92.51</v>
    <v>SSO</v>
    <v>ProShares:Ultra S&amp;P500 (ARCX:SSO)</v>
    <v>2117407</v>
    <v>2234405</v>
  </rv>
  <rv s="2">
    <v>1695</v>
  </rv>
  <rv s="16">
    <v>en-US</v>
    <v>cap3rw</v>
    <v>268435456</v>
    <v>1</v>
    <v>Powered by Refinitiv</v>
    <v>36</v>
    <v>AXS Real Estate Income (ARCX:RINC)</v>
    <v>24</v>
    <v>37</v>
    <v>Finance</v>
    <v>25</v>
    <v>25.3826</v>
    <v>17.86</v>
    <v>-6.4999999999999997E-3</v>
    <v>0</v>
    <v>-3.1419999999999994E-4</v>
    <v>0</v>
    <v>USD</v>
    <v>NYSE Arca</v>
    <v>ARCX</v>
    <v>8.8999999999999999E-3</v>
    <v>20.99</v>
    <v>ETF</v>
    <v>45824.840277789066</v>
    <v>20.68</v>
    <v>33418417.690000001</v>
    <v>AXS Real Estate Income</v>
    <v>20.79</v>
    <v>20.686499999999999</v>
    <v>20.68</v>
    <v>20.68</v>
    <v>RINC</v>
    <v>AXS Real Estate Income (ARCX:RINC)</v>
    <v>6230</v>
    <v>3750</v>
  </rv>
  <rv s="2">
    <v>1697</v>
  </rv>
  <rv s="3">
    <v>https://www.bing.com/financeapi/forcetrigger?t=bxj8yc&amp;q=ARCX%3aKSTR&amp;form=skydnc</v>
    <v>Learn more on Bing</v>
  </rv>
  <rv s="17">
    <v>en-US</v>
    <v>bxj8yc</v>
    <v>268435456</v>
    <v>1</v>
    <v>Powered by Refinitiv</v>
    <v>38</v>
    <v>KraneShs:SSE STAR Mkt 50 (ARCX:KSTR)</v>
    <v>34</v>
    <v>39</v>
    <v>Finance</v>
    <v>25</v>
    <v>21</v>
    <v>9.26</v>
    <v>0.29720000000000002</v>
    <v>0</v>
    <v>0</v>
    <v>0</v>
    <v>0</v>
    <v>USD</v>
    <v>NYSE Arca</v>
    <v>ARCX</v>
    <v>8.8999999999999999E-3</v>
    <v>13.34</v>
    <v>ETF</v>
    <v>45824.840277789066</v>
    <v>1699</v>
    <v>13.290100000000001</v>
    <v>33463196.969999999</v>
    <v>KraneShs:SSE STAR Mkt 50</v>
    <v>13.32</v>
    <v>13.34</v>
    <v>13.34</v>
    <v>13.34</v>
    <v>KSTR</v>
    <v>KraneShs:SSE STAR Mkt 50 (ARCX:KSTR)</v>
    <v>8901</v>
    <v>4353</v>
  </rv>
  <rv s="2">
    <v>1700</v>
  </rv>
  <rv s="3">
    <v>https://www.bing.com/financeapi/forcetrigger?t=a1vjvh&amp;q=XNAS%3aINDY&amp;form=skydnc</v>
    <v>Learn more on Bing</v>
  </rv>
  <rv s="17">
    <v>en-US</v>
    <v>a1vjvh</v>
    <v>268435456</v>
    <v>1</v>
    <v>Powered by Refinitiv</v>
    <v>38</v>
    <v>iShares:India 50 (XNAS:INDY)</v>
    <v>34</v>
    <v>39</v>
    <v>Finance</v>
    <v>25</v>
    <v>57.3</v>
    <v>46.93</v>
    <v>0.74219999999999997</v>
    <v>0.47</v>
    <v>-6.3739999999999995E-3</v>
    <v>8.8900000000000003E-3</v>
    <v>-0.34</v>
    <v>USD</v>
    <v>Nasdaq Stock Market</v>
    <v>XNAS</v>
    <v>8.8999999999999999E-3</v>
    <v>53.590899999999998</v>
    <v>ETF</v>
    <v>45824.89584155078</v>
    <v>1702</v>
    <v>53.28</v>
    <v>704976685.09000003</v>
    <v>iShares:India 50</v>
    <v>53.28</v>
    <v>52.87</v>
    <v>53.34</v>
    <v>53</v>
    <v>INDY</v>
    <v>iShares:India 50 (XNAS:INDY)</v>
    <v>66781</v>
    <v>85017</v>
  </rv>
  <rv s="2">
    <v>1703</v>
  </rv>
  <rv s="16">
    <v>en-US</v>
    <v>cfsxrw</v>
    <v>268435456</v>
    <v>1</v>
    <v>Powered by Refinitiv</v>
    <v>36</v>
    <v>AdvisorShares HVAC &amp; Ind (ARCX:HVAC)</v>
    <v>24</v>
    <v>37</v>
    <v>Finance</v>
    <v>25</v>
    <v>27.09</v>
    <v>20.009899999999998</v>
    <v>0.40550000000000003</v>
    <v>-1.4069999999999998E-3</v>
    <v>1.5321E-2</v>
    <v>-3.78E-2</v>
    <v>USD</v>
    <v>NYSE Arca</v>
    <v>ARCX</v>
    <v>8.8999999999999999E-3</v>
    <v>26.872800000000002</v>
    <v>ETF</v>
    <v>45824.840277789066</v>
    <v>26.872800000000002</v>
    <v>648403.81000000006</v>
    <v>AdvisorShares HVAC &amp; Ind</v>
    <v>26.872800000000002</v>
    <v>26.467300000000002</v>
    <v>26.872800000000002</v>
    <v>26.835000000000001</v>
    <v>HVAC</v>
    <v>AdvisorShares HVAC &amp; Ind (ARCX:HVAC)</v>
    <v>235</v>
    <v>1815</v>
  </rv>
  <rv s="2">
    <v>1705</v>
  </rv>
  <rv s="3">
    <v>https://www.bing.com/financeapi/forcetrigger?t=a1w2zr&amp;q=ARCX%3aJDST&amp;form=skydnc</v>
    <v>Learn more on Bing</v>
  </rv>
  <rv s="17">
    <v>en-US</v>
    <v>a1w2zr</v>
    <v>268435456</v>
    <v>1</v>
    <v>Powered by Refinitiv</v>
    <v>38</v>
    <v>Direxion:Jr Mnr Bear 2X (ARCX:JDST)</v>
    <v>34</v>
    <v>39</v>
    <v>Finance</v>
    <v>25</v>
    <v>41.4</v>
    <v>8.8249999999999993</v>
    <v>-1.8071999999999999</v>
    <v>0.42</v>
    <v>-1.0639999999999998E-3</v>
    <v>4.6771E-2</v>
    <v>-0.01</v>
    <v>USD</v>
    <v>NYSE Arca</v>
    <v>ARCX</v>
    <v>8.8999999999999999E-3</v>
    <v>9.4499999999999993</v>
    <v>ETF</v>
    <v>45824.931671145314</v>
    <v>1707</v>
    <v>9.08</v>
    <v>70961278.359999999</v>
    <v>Direxion:Jr Mnr Bear 2X</v>
    <v>9.1300000000000008</v>
    <v>8.98</v>
    <v>9.4</v>
    <v>9.39</v>
    <v>JDST</v>
    <v>Direxion:Jr Mnr Bear 2X (ARCX:JDST)</v>
    <v>6663109</v>
    <v>3330167</v>
  </rv>
  <rv s="2">
    <v>1708</v>
  </rv>
  <rv s="16">
    <v>en-US</v>
    <v>cc5pjc</v>
    <v>268435456</v>
    <v>1</v>
    <v>Powered by Refinitiv</v>
    <v>36</v>
    <v>Matthews Asia:Em Mkt DA (XNAS:MEMS)</v>
    <v>24</v>
    <v>37</v>
    <v>Finance</v>
    <v>25</v>
    <v>27.22</v>
    <v>20.69</v>
    <v>0.62</v>
    <v>0</v>
    <v>2.4506E-2</v>
    <v>0</v>
    <v>USD</v>
    <v>Nasdaq Stock Market</v>
    <v>XNAS</v>
    <v>8.8999999999999999E-3</v>
    <v>25.92</v>
    <v>ETF</v>
    <v>45824.843750265623</v>
    <v>25.78</v>
    <v>17586838.039999999</v>
    <v>Matthews Asia:Em Mkt DA</v>
    <v>25.79</v>
    <v>25.3</v>
    <v>25.92</v>
    <v>25.92</v>
    <v>MEMS</v>
    <v>Matthews Asia:Em Mkt DA (XNAS:MEMS)</v>
    <v>5665</v>
    <v>1079</v>
  </rv>
  <rv s="2">
    <v>1710</v>
  </rv>
  <rv s="16">
    <v>en-US</v>
    <v>cazkbh</v>
    <v>268435456</v>
    <v>1</v>
    <v>Powered by Refinitiv</v>
    <v>36</v>
    <v>BFT:Bitwise Trd B/E&amp;TRS (ARCX:BTOP)</v>
    <v>24</v>
    <v>37</v>
    <v>Finance</v>
    <v>25</v>
    <v>66.819999999999993</v>
    <v>23.4</v>
    <v>1.2694000000000001</v>
    <v>0</v>
    <v>4.1405000000000004E-2</v>
    <v>0</v>
    <v>USD</v>
    <v>NYSE Arca</v>
    <v>ARCX</v>
    <v>8.8999999999999999E-3</v>
    <v>31.927199999999999</v>
    <v>ETF</v>
    <v>45824.840277789066</v>
    <v>31.48</v>
    <v>4149598.73</v>
    <v>BFT:Bitwise Trd B/E&amp;TRS</v>
    <v>31.48</v>
    <v>30.657800000000002</v>
    <v>31.927199999999999</v>
    <v>31.927199999999999</v>
    <v>BTOP</v>
    <v>BFT:Bitwise Trd B/E&amp;TRS (ARCX:BTOP)</v>
    <v>1206</v>
    <v>1996</v>
  </rv>
  <rv s="2">
    <v>1712</v>
  </rv>
  <rv s="3">
    <v>https://www.bing.com/financeapi/forcetrigger?t=a1sl27&amp;q=ARCX%3aFAS&amp;form=skydnc</v>
    <v>Learn more on Bing</v>
  </rv>
  <rv s="17">
    <v>en-US</v>
    <v>a1sl27</v>
    <v>268435456</v>
    <v>1</v>
    <v>Powered by Refinitiv</v>
    <v>38</v>
    <v>Direxion:Finl Bull 3X (ARCX:FAS)</v>
    <v>34</v>
    <v>39</v>
    <v>Finance</v>
    <v>35</v>
    <v>189.23</v>
    <v>92.66</v>
    <v>2.8203</v>
    <v>5.04</v>
    <v>2.702E-3</v>
    <v>3.4382000000000003E-2</v>
    <v>0.41</v>
    <v>USD</v>
    <v>NYSE Arca</v>
    <v>ARCX</v>
    <v>8.8999999999999999E-3</v>
    <v>154.47999999999999</v>
    <v>ETF</v>
    <v>45824.939329582812</v>
    <v>1714</v>
    <v>149.5</v>
    <v>2444669372.48</v>
    <v>Direxion:Finl Bull 3X</v>
    <v>149.66999999999999</v>
    <v>146.59</v>
    <v>151.63</v>
    <v>152.15</v>
    <v>FAS</v>
    <v>Direxion:Finl Bull 3X (ARCX:FAS)</v>
    <v>688561</v>
    <v>585968</v>
  </rv>
  <rv s="2">
    <v>1715</v>
  </rv>
  <rv s="16">
    <v>en-US</v>
    <v>cazk2w</v>
    <v>268435456</v>
    <v>1</v>
    <v>Powered by Refinitiv</v>
    <v>36</v>
    <v>BFT:Bitwise Trd E&amp;T RS (ARCX:AETH)</v>
    <v>24</v>
    <v>37</v>
    <v>Finance</v>
    <v>25</v>
    <v>51.996499999999997</v>
    <v>26.791</v>
    <v>1.8009999999999999</v>
    <v>0</v>
    <v>5.0519999999999995E-2</v>
    <v>0</v>
    <v>USD</v>
    <v>NYSE Arca</v>
    <v>ARCX</v>
    <v>8.8999999999999999E-3</v>
    <v>37.450000000000003</v>
    <v>ETF</v>
    <v>45824.840277812502</v>
    <v>37.15</v>
    <v>6834348.0700000003</v>
    <v>BFT:Bitwise Trd E&amp;T RS</v>
    <v>37.33</v>
    <v>35.649000000000001</v>
    <v>37.450000000000003</v>
    <v>37.450000000000003</v>
    <v>AETH</v>
    <v>BFT:Bitwise Trd E&amp;T RS (ARCX:AETH)</v>
    <v>1261</v>
    <v>3241</v>
  </rv>
  <rv s="2">
    <v>1717</v>
  </rv>
  <rv s="16">
    <v>en-US</v>
    <v>c9rd5r</v>
    <v>268435456</v>
    <v>1</v>
    <v>Powered by Refinitiv</v>
    <v>36</v>
    <v>EA:Bridges Capital Tact (XNAS:BDGS)</v>
    <v>24</v>
    <v>37</v>
    <v>Finance</v>
    <v>25</v>
    <v>33.04</v>
    <v>28.01</v>
    <v>0.1</v>
    <v>0</v>
    <v>3.088E-3</v>
    <v>0</v>
    <v>USD</v>
    <v>Nasdaq Stock Market</v>
    <v>XNAS</v>
    <v>8.8000000000000005E-3</v>
    <v>32.484999999999999</v>
    <v>ETF</v>
    <v>45824.843750265623</v>
    <v>32.484999999999999</v>
    <v>36420407.880000003</v>
    <v>EA:Bridges Capital Tact</v>
    <v>32.484999999999999</v>
    <v>32.384999999999998</v>
    <v>32.484999999999999</v>
    <v>32.484999999999999</v>
    <v>BDGS</v>
    <v>EA:Bridges Capital Tact (XNAS:BDGS)</v>
    <v>220</v>
    <v>8614</v>
  </rv>
  <rv s="2">
    <v>1719</v>
  </rv>
  <rv s="3">
    <v>https://www.bing.com/financeapi/forcetrigger?t=a1qr27&amp;q=ARCX%3aDBA&amp;form=skydnc</v>
    <v>Learn more on Bing</v>
  </rv>
  <rv s="17">
    <v>en-US</v>
    <v>a1qr27</v>
    <v>268435456</v>
    <v>1</v>
    <v>Powered by Refinitiv</v>
    <v>38</v>
    <v>Invesco DB MS Agri (ARCX:DBA)</v>
    <v>34</v>
    <v>39</v>
    <v>Finance</v>
    <v>25</v>
    <v>28.484999999999999</v>
    <v>22.79</v>
    <v>0.67079999999999995</v>
    <v>0.21</v>
    <v>-8.8330000000000006E-3</v>
    <v>7.7890000000000008E-3</v>
    <v>-0.24</v>
    <v>USD</v>
    <v>NYSE Arca</v>
    <v>ARCX</v>
    <v>8.8000000000000005E-3</v>
    <v>27.1999</v>
    <v>ETF</v>
    <v>45824.849340878907</v>
    <v>1721</v>
    <v>26.91</v>
    <v>835208734.15999997</v>
    <v>Invesco DB MS Agri</v>
    <v>26.96</v>
    <v>26.96</v>
    <v>27.17</v>
    <v>26.93</v>
    <v>DBA</v>
    <v>Invesco DB MS Agri (ARCX:DBA)</v>
    <v>152789</v>
    <v>262860</v>
  </rv>
  <rv s="2">
    <v>1722</v>
  </rv>
  <rv s="16">
    <v>en-US</v>
    <v>cfezrw</v>
    <v>268435456</v>
    <v>1</v>
    <v>Powered by Refinitiv</v>
    <v>36</v>
    <v>YieldMax DW Hybrid 5 Inc (XNAS:FIVY)</v>
    <v>24</v>
    <v>37</v>
    <v>Finance</v>
    <v>25</v>
    <v>52.51</v>
    <v>31.41</v>
    <v>0.57999999999999996</v>
    <v>0</v>
    <v>1.5401E-2</v>
    <v>0</v>
    <v>USD</v>
    <v>Nasdaq Stock Market</v>
    <v>XNAS</v>
    <v>8.8000000000000005E-3</v>
    <v>38.31</v>
    <v>ETF</v>
    <v>45824.843750265623</v>
    <v>38.023200000000003</v>
    <v>9597948.5999999996</v>
    <v>YieldMax DW Hybrid 5 Inc</v>
    <v>38.06</v>
    <v>37.659999999999997</v>
    <v>38.24</v>
    <v>38.24</v>
    <v>FIVY</v>
    <v>YieldMax DW Hybrid 5 Inc (XNAS:FIVY)</v>
    <v>7830</v>
    <v>10849</v>
  </rv>
  <rv s="2">
    <v>1724</v>
  </rv>
  <rv s="3">
    <v>https://www.bing.com/financeapi/forcetrigger?t=c4iwc7&amp;q=ARCX%3aRAYE&amp;form=skydnc</v>
    <v>Learn more on Bing</v>
  </rv>
  <rv s="17">
    <v>en-US</v>
    <v>c4iwc7</v>
    <v>268435456</v>
    <v>1</v>
    <v>Powered by Refinitiv</v>
    <v>38</v>
    <v>Rayliant Qtmtl EM exCh E (ARCX:RAYE)</v>
    <v>34</v>
    <v>39</v>
    <v>Finance</v>
    <v>25</v>
    <v>27.15</v>
    <v>20.105</v>
    <v>0.84619999999999995</v>
    <v>0.16</v>
    <v>1.9550000000000001E-3</v>
    <v>6.2939999999999992E-3</v>
    <v>0.05</v>
    <v>USD</v>
    <v>NYSE Arca</v>
    <v>ARCX</v>
    <v>8.8000000000000005E-3</v>
    <v>27.15</v>
    <v>ETF</v>
    <v>45824.84027780078</v>
    <v>1726</v>
    <v>25.41</v>
    <v>67603276.930000007</v>
    <v>Rayliant Qtmtl EM exCh E</v>
    <v>25.41</v>
    <v>25.42</v>
    <v>25.58</v>
    <v>25.63</v>
    <v>RAYE</v>
    <v>Rayliant Qtmtl EM exCh E (ARCX:RAYE)</v>
    <v>23574</v>
    <v>6174</v>
  </rv>
  <rv s="2">
    <v>1727</v>
  </rv>
  <rv s="16">
    <v>en-US</v>
    <v>c8mnfr</v>
    <v>268435456</v>
    <v>1</v>
    <v>Powered by Refinitiv</v>
    <v>36</v>
    <v>Vest 10 Yr Int RH (BATS:RYSE)</v>
    <v>24</v>
    <v>37</v>
    <v>Finance</v>
    <v>17</v>
    <v>25.5136</v>
    <v>21.53</v>
    <v>0.2001</v>
    <v>4.9641000000000005E-2</v>
    <v>8.4180000000000001E-3</v>
    <v>1.1899</v>
    <v>USD</v>
    <v>CBOE BZX Exchange</v>
    <v>BATS</v>
    <v>8.8000000000000005E-3</v>
    <v>23.970099999999999</v>
    <v>ETF</v>
    <v>45824.854710890628</v>
    <v>23.774999999999999</v>
    <v>1779279.68</v>
    <v>Vest 10 Yr Int RH</v>
    <v>23.774999999999999</v>
    <v>23.77</v>
    <v>23.970099999999999</v>
    <v>25.16</v>
    <v>RYSE</v>
    <v>Vest 10 Yr Int RH (BATS:RYSE)</v>
    <v>159</v>
    <v>122</v>
  </rv>
  <rv s="2">
    <v>1729</v>
  </rv>
  <rv s="16">
    <v>en-US</v>
    <v>cfn2f2</v>
    <v>268435456</v>
    <v>1</v>
    <v>Powered by Refinitiv</v>
    <v>36</v>
    <v>Simplify:Chn A Sh Pls In (ARCX:CAS)</v>
    <v>24</v>
    <v>37</v>
    <v>Finance</v>
    <v>25</v>
    <v>29.5122</v>
    <v>21.932500000000001</v>
    <v>0.25159999999999999</v>
    <v>-0.10779899999999999</v>
    <v>8.8389999999999996E-3</v>
    <v>-3.0954999999999999</v>
    <v>USD</v>
    <v>NYSE Arca</v>
    <v>ARCX</v>
    <v>8.8000000000000005E-3</v>
    <v>28.715499999999999</v>
    <v>ETF</v>
    <v>45824.840277789066</v>
    <v>28.715499999999999</v>
    <v>10641176.189999999</v>
    <v>Simplify:Chn A Sh Pls In</v>
    <v>28.715499999999999</v>
    <v>28.463899999999999</v>
    <v>28.715499999999999</v>
    <v>25.62</v>
    <v>CAS</v>
    <v>Simplify:Chn A Sh Pls In (ARCX:CAS)</v>
    <v>6</v>
    <v>602</v>
  </rv>
  <rv s="2">
    <v>1731</v>
  </rv>
  <rv s="3">
    <v>https://www.bing.com/financeapi/forcetrigger?t=c3mz7w&amp;q=ARCX%3aKCCA&amp;form=skydnc</v>
    <v>Learn more on Bing</v>
  </rv>
  <rv s="17">
    <v>en-US</v>
    <v>c3mz7w</v>
    <v>268435456</v>
    <v>1</v>
    <v>Powered by Refinitiv</v>
    <v>38</v>
    <v>KraneShs:CA Crbn All St (ARCX:KCCA)</v>
    <v>34</v>
    <v>39</v>
    <v>Finance</v>
    <v>25</v>
    <v>27.23</v>
    <v>13.6113</v>
    <v>0.33610000000000001</v>
    <v>2.9100000000000001E-2</v>
    <v>0</v>
    <v>1.9859999999999999E-3</v>
    <v>0</v>
    <v>USD</v>
    <v>NYSE Arca</v>
    <v>ARCX</v>
    <v>8.6999999999999994E-3</v>
    <v>14.75</v>
    <v>ETF</v>
    <v>45824.840277812502</v>
    <v>1733</v>
    <v>14.64</v>
    <v>93757804.069999993</v>
    <v>KraneShs:CA Crbn All St</v>
    <v>14.64</v>
    <v>14.651</v>
    <v>14.680099999999999</v>
    <v>14.680099999999999</v>
    <v>KCCA</v>
    <v>KraneShs:CA Crbn All St (ARCX:KCCA)</v>
    <v>29882</v>
    <v>47770</v>
  </rv>
  <rv s="2">
    <v>1734</v>
  </rv>
  <rv s="3">
    <v>https://www.bing.com/financeapi/forcetrigger?t=c4nzp2&amp;q=BATS%3aCVAR&amp;form=skydnc</v>
    <v>Learn more on Bing</v>
  </rv>
  <rv s="17">
    <v>en-US</v>
    <v>c4nzp2</v>
    <v>268435456</v>
    <v>1</v>
    <v>Powered by Refinitiv</v>
    <v>38</v>
    <v>Cultivar (BATS:CVAR)</v>
    <v>34</v>
    <v>39</v>
    <v>Finance</v>
    <v>17</v>
    <v>27.8</v>
    <v>23.205200000000001</v>
    <v>0.76719999999999999</v>
    <v>0.1454</v>
    <v>-1.4010000000000001E-3</v>
    <v>5.5520000000000005E-3</v>
    <v>-3.6900000000000002E-2</v>
    <v>USD</v>
    <v>CBOE BZX Exchange</v>
    <v>BATS</v>
    <v>8.6999999999999994E-3</v>
    <v>26.35</v>
    <v>ETF</v>
    <v>45824.84029303203</v>
    <v>1736</v>
    <v>26.32</v>
    <v>31868322</v>
    <v>Cultivar</v>
    <v>26.32</v>
    <v>26.186499999999999</v>
    <v>26.331900000000001</v>
    <v>26.295000000000002</v>
    <v>CVAR</v>
    <v>Cultivar (BATS:CVAR)</v>
    <v>381</v>
    <v>357</v>
  </rv>
  <rv s="2">
    <v>1737</v>
  </rv>
  <rv s="3">
    <v>https://www.bing.com/financeapi/forcetrigger?t=c3j6qh&amp;q=XNAS%3aSPC&amp;form=skydnc</v>
    <v>Learn more on Bing</v>
  </rv>
  <rv s="21">
    <v>en-US</v>
    <v>c3j6qh</v>
    <v>268435456</v>
    <v>1</v>
    <v>Powered by Refinitiv</v>
    <v>46</v>
    <v>CrsBdg Pre-Merger SPAC (XNAS:SPC)</v>
    <v>34</v>
    <v>37</v>
    <v>Finance</v>
    <v>25</v>
    <v>22.085000000000001</v>
    <v>18.82</v>
    <v>-0.02</v>
    <v>0</v>
    <v>-9.368E-4</v>
    <v>0</v>
    <v>USD</v>
    <v>Nasdaq Stock Market</v>
    <v>XNAS</v>
    <v>8.6999999999999994E-3</v>
    <v>21.37</v>
    <v>ETF</v>
    <v>45824.843750265623</v>
    <v>1739</v>
    <v>21.33</v>
    <v>31913791.489999998</v>
    <v>CrsBdg Pre-Merger SPAC</v>
    <v>21.33</v>
    <v>21.35</v>
    <v>21.33</v>
    <v>21.33</v>
    <v>SPC</v>
    <v>CrsBdg Pre-Merger SPAC (XNAS:SPC)</v>
    <v>1187</v>
    <v>3745</v>
  </rv>
  <rv s="2">
    <v>1740</v>
  </rv>
  <rv s="3">
    <v>https://www.bing.com/financeapi/forcetrigger?t=a1spp2&amp;q=XNAS%3aHISF&amp;form=skydnc</v>
    <v>Learn more on Bing</v>
  </rv>
  <rv s="17">
    <v>en-US</v>
    <v>a1spp2</v>
    <v>268435456</v>
    <v>1</v>
    <v>Powered by Refinitiv</v>
    <v>38</v>
    <v>FT IV:High Inc Str Focus (XNAS:HISF)</v>
    <v>34</v>
    <v>39</v>
    <v>Finance</v>
    <v>25</v>
    <v>45.96</v>
    <v>43.22</v>
    <v>0.8357</v>
    <v>-3.5000000000000003E-2</v>
    <v>0</v>
    <v>-7.9020000000000002E-4</v>
    <v>0</v>
    <v>USD</v>
    <v>Nasdaq Stock Market</v>
    <v>XNAS</v>
    <v>8.6999999999999994E-3</v>
    <v>44.369300000000003</v>
    <v>ETF</v>
    <v>45824.843750185159</v>
    <v>1742</v>
    <v>44.255000000000003</v>
    <v>44125950.280000001</v>
    <v>FT IV:High Inc Str Focus</v>
    <v>44.32</v>
    <v>44.29</v>
    <v>44.255000000000003</v>
    <v>44.255000000000003</v>
    <v>HISF</v>
    <v>FT IV:High Inc Str Focus (XNAS:HISF)</v>
    <v>8547</v>
    <v>2444</v>
  </rv>
  <rv s="2">
    <v>1743</v>
  </rv>
  <rv s="16">
    <v>en-US</v>
    <v>cc41cw</v>
    <v>268435456</v>
    <v>1</v>
    <v>Powered by Refinitiv</v>
    <v>36</v>
    <v>Cambria Micro &amp; SmCap SY (BATS:MYLD)</v>
    <v>24</v>
    <v>37</v>
    <v>Finance</v>
    <v>17</v>
    <v>28.71</v>
    <v>19.36</v>
    <v>0.32169999999999999</v>
    <v>0</v>
    <v>1.4116999999999999E-2</v>
    <v>0</v>
    <v>USD</v>
    <v>CBOE BZX Exchange</v>
    <v>BATS</v>
    <v>8.6999999999999994E-3</v>
    <v>23.1693</v>
    <v>ETF</v>
    <v>45824.84032553203</v>
    <v>23</v>
    <v>10689593.74</v>
    <v>Cambria Micro &amp; SmCap SY</v>
    <v>23</v>
    <v>22.7883</v>
    <v>23.11</v>
    <v>23.11</v>
    <v>MYLD</v>
    <v>Cambria Micro &amp; SmCap SY (BATS:MYLD)</v>
    <v>2773</v>
    <v>5653</v>
  </rv>
  <rv s="2">
    <v>1745</v>
  </rv>
  <rv s="16">
    <v>en-US</v>
    <v>cck32w</v>
    <v>268435456</v>
    <v>1</v>
    <v>Powered by Refinitiv</v>
    <v>36</v>
    <v>Defiance S&amp;P 500 Tgt Inc (ARCX:SPYT)</v>
    <v>24</v>
    <v>37</v>
    <v>Finance</v>
    <v>25</v>
    <v>20.49</v>
    <v>14.87</v>
    <v>0.18</v>
    <v>-2.3730000000000001E-3</v>
    <v>1.0251E-2</v>
    <v>-4.2099999999999999E-2</v>
    <v>USD</v>
    <v>NYSE Arca</v>
    <v>ARCX</v>
    <v>8.6999999999999994E-3</v>
    <v>17.765000000000001</v>
    <v>ETF</v>
    <v>45824.927172534371</v>
    <v>17.64</v>
    <v>110158810.56</v>
    <v>Defiance S&amp;P 500 Tgt Inc</v>
    <v>17.64</v>
    <v>17.559999999999999</v>
    <v>17.739999999999998</v>
    <v>17.697900000000001</v>
    <v>SPYT</v>
    <v>Defiance S&amp;P 500 Tgt Inc (ARCX:SPYT)</v>
    <v>65713</v>
    <v>73785</v>
  </rv>
  <rv s="2">
    <v>1747</v>
  </rv>
  <rv s="3">
    <v>https://www.bing.com/financeapi/forcetrigger?t=a1tigh&amp;q=XNAS%3aFV&amp;form=skydnc</v>
    <v>Learn more on Bing</v>
  </rv>
  <rv s="17">
    <v>en-US</v>
    <v>a1tigh</v>
    <v>268435456</v>
    <v>1</v>
    <v>Powered by Refinitiv</v>
    <v>38</v>
    <v>FT VI:DW Focus 5 (XNAS:FV)</v>
    <v>34</v>
    <v>39</v>
    <v>Finance</v>
    <v>25</v>
    <v>63.092399999999998</v>
    <v>47.04</v>
    <v>1.2459</v>
    <v>0.48</v>
    <v>0</v>
    <v>8.3840000000000008E-3</v>
    <v>0</v>
    <v>USD</v>
    <v>Nasdaq Stock Market</v>
    <v>XNAS</v>
    <v>8.6999999999999994E-3</v>
    <v>58.016300000000001</v>
    <v>ETF</v>
    <v>45824.843750253909</v>
    <v>1749</v>
    <v>57.64</v>
    <v>3586946579.6100001</v>
    <v>FT VI:DW Focus 5</v>
    <v>57.64</v>
    <v>57.25</v>
    <v>57.73</v>
    <v>57.73</v>
    <v>FV</v>
    <v>FT VI:DW Focus 5 (XNAS:FV)</v>
    <v>63082</v>
    <v>114974</v>
  </rv>
  <rv s="2">
    <v>1750</v>
  </rv>
  <rv s="3">
    <v>https://www.bing.com/financeapi/forcetrigger?t=a1s2ww&amp;q=ARCX%3aEPI&amp;form=skydnc</v>
    <v>Learn more on Bing</v>
  </rv>
  <rv s="17">
    <v>en-US</v>
    <v>a1s2ww</v>
    <v>268435456</v>
    <v>1</v>
    <v>Powered by Refinitiv</v>
    <v>38</v>
    <v>WisdomTree:India Earns (ARCX:EPI)</v>
    <v>34</v>
    <v>39</v>
    <v>Finance</v>
    <v>25</v>
    <v>50.99</v>
    <v>39.979999999999997</v>
    <v>0.9083</v>
    <v>0.28999999999999998</v>
    <v>2.1479999999999999E-4</v>
    <v>6.2680000000000001E-3</v>
    <v>0.01</v>
    <v>USD</v>
    <v>NYSE Arca</v>
    <v>ARCX</v>
    <v>8.6999999999999994E-3</v>
    <v>46.854999999999997</v>
    <v>ETF</v>
    <v>45824.92700392344</v>
    <v>1752</v>
    <v>46.38</v>
    <v>3296371198.1399999</v>
    <v>WisdomTree:India Earns</v>
    <v>46.38</v>
    <v>46.27</v>
    <v>46.56</v>
    <v>46.57</v>
    <v>EPI</v>
    <v>WisdomTree:India Earns (ARCX:EPI)</v>
    <v>1069540</v>
    <v>930245</v>
  </rv>
  <rv s="2">
    <v>1753</v>
  </rv>
  <rv s="3">
    <v>https://www.bing.com/financeapi/forcetrigger?t=a23h6h&amp;q=ARCX%3aSPXL&amp;form=skydnc</v>
    <v>Learn more on Bing</v>
  </rv>
  <rv s="17">
    <v>en-US</v>
    <v>a23h6h</v>
    <v>268435456</v>
    <v>1</v>
    <v>Powered by Refinitiv</v>
    <v>38</v>
    <v>Direxion:S&amp;P 500 Bull 3X (ARCX:SPXL)</v>
    <v>34</v>
    <v>39</v>
    <v>Finance</v>
    <v>35</v>
    <v>190.34</v>
    <v>87.08</v>
    <v>3.04</v>
    <v>4.3899999999999997</v>
    <v>-5.6520000000000008E-3</v>
    <v>2.8039999999999999E-2</v>
    <v>-0.91010000000000002</v>
    <v>USD</v>
    <v>NYSE Arca</v>
    <v>ARCX</v>
    <v>8.6999999999999994E-3</v>
    <v>162.4</v>
    <v>ETF</v>
    <v>45824.940216909374</v>
    <v>1755</v>
    <v>159.13999999999999</v>
    <v>5250394660.1999998</v>
    <v>Direxion:S&amp;P 500 Bull 3X</v>
    <v>159.26</v>
    <v>156.56</v>
    <v>160.94999999999999</v>
    <v>160.1199</v>
    <v>SPXL</v>
    <v>Direxion:S&amp;P 500 Bull 3X (ARCX:SPXL)</v>
    <v>2208665</v>
    <v>4442994</v>
  </rv>
  <rv s="2">
    <v>1756</v>
  </rv>
  <rv s="16">
    <v>en-US</v>
    <v>c9t5r7</v>
    <v>268435456</v>
    <v>1</v>
    <v>Powered by Refinitiv</v>
    <v>36</v>
    <v>X-Square Municipal In (ARCX:ZTAX)</v>
    <v>24</v>
    <v>37</v>
    <v>Finance</v>
    <v>25</v>
    <v>29.76</v>
    <v>23.395</v>
    <v>-0.105</v>
    <v>2.2397999999999998E-2</v>
    <v>-4.1449999999999994E-3</v>
    <v>0.56499999999999995</v>
    <v>USD</v>
    <v>NYSE Arca</v>
    <v>ARCX</v>
    <v>8.6E-3</v>
    <v>25.225000000000001</v>
    <v>ETF</v>
    <v>45824.84027780078</v>
    <v>25.225000000000001</v>
    <v>4401595.66</v>
    <v>X-Square Municipal In</v>
    <v>25.225000000000001</v>
    <v>25.33</v>
    <v>25.225000000000001</v>
    <v>25.79</v>
    <v>ZTAX</v>
    <v>X-Square Municipal In (ARCX:ZTAX)</v>
    <v>2</v>
    <v>843</v>
  </rv>
  <rv s="2">
    <v>1758</v>
  </rv>
  <rv s="16">
    <v>en-US</v>
    <v>cf84sm</v>
    <v>268435456</v>
    <v>1</v>
    <v>Powered by Refinitiv</v>
    <v>36</v>
    <v>Atlas America (XNAS:USAF)</v>
    <v>24</v>
    <v>37</v>
    <v>Finance</v>
    <v>25</v>
    <v>27.139199999999999</v>
    <v>25</v>
    <v>-0.1082</v>
    <v>8.6689999999999998E-4</v>
    <v>-4.0619999999999996E-3</v>
    <v>2.3E-2</v>
    <v>USD</v>
    <v>Nasdaq Stock Market</v>
    <v>XNAS</v>
    <v>8.6E-3</v>
    <v>26.74</v>
    <v>ETF</v>
    <v>45824.843750185159</v>
    <v>26.5</v>
    <v>17400786.620000001</v>
    <v>Atlas America</v>
    <v>26.74</v>
    <v>26.64</v>
    <v>26.5318</v>
    <v>26.5548</v>
    <v>USAF</v>
    <v>Atlas America (XNAS:USAF)</v>
    <v>4253</v>
    <v>5226</v>
  </rv>
  <rv s="2">
    <v>1760</v>
  </rv>
  <rv s="3">
    <v>https://www.bing.com/financeapi/forcetrigger?t=a1tgkr&amp;q=XNAS%3aFTSL&amp;form=skydnc</v>
    <v>Learn more on Bing</v>
  </rv>
  <rv s="17">
    <v>en-US</v>
    <v>a1tgkr</v>
    <v>268435456</v>
    <v>1</v>
    <v>Powered by Refinitiv</v>
    <v>38</v>
    <v>FT IV:Senior Loan (XNAS:FTSL)</v>
    <v>34</v>
    <v>39</v>
    <v>Finance</v>
    <v>25</v>
    <v>46.55</v>
    <v>44.3</v>
    <v>0.39479999999999998</v>
    <v>0.03</v>
    <v>-3.0470000000000002E-3</v>
    <v>6.535E-4</v>
    <v>-0.14000000000000001</v>
    <v>USD</v>
    <v>Nasdaq Stock Market</v>
    <v>XNAS</v>
    <v>8.6E-3</v>
    <v>45.96</v>
    <v>ETF</v>
    <v>45824.843750265623</v>
    <v>1762</v>
    <v>45.78</v>
    <v>2373354051.77</v>
    <v>FT IV:Senior Loan</v>
    <v>45.94</v>
    <v>45.91</v>
    <v>45.94</v>
    <v>45.8</v>
    <v>FTSL</v>
    <v>FT IV:Senior Loan (XNAS:FTSL)</v>
    <v>113165</v>
    <v>263332</v>
  </rv>
  <rv s="2">
    <v>1763</v>
  </rv>
  <rv s="3">
    <v>https://www.bing.com/financeapi/forcetrigger?t=b183cw&amp;q=ARCX%3aUCON&amp;form=skydnc</v>
    <v>Learn more on Bing</v>
  </rv>
  <rv s="17">
    <v>en-US</v>
    <v>b183cw</v>
    <v>268435456</v>
    <v>1</v>
    <v>Powered by Refinitiv</v>
    <v>38</v>
    <v>FT VIII:Sm Unconstr Bd (ARCX:UCON)</v>
    <v>34</v>
    <v>39</v>
    <v>Finance</v>
    <v>25</v>
    <v>25.339099999999998</v>
    <v>24.375</v>
    <v>0.79059999999999997</v>
    <v>-0.01</v>
    <v>0</v>
    <v>-4.0439999999999996E-4</v>
    <v>0</v>
    <v>USD</v>
    <v>NYSE Arca</v>
    <v>ARCX</v>
    <v>8.6E-3</v>
    <v>24.7699</v>
    <v>ETF</v>
    <v>45824.840277812502</v>
    <v>1765</v>
    <v>24.71</v>
    <v>2973523650.1599998</v>
    <v>FT VIII:Sm Unconstr Bd</v>
    <v>24.74</v>
    <v>24.73</v>
    <v>24.72</v>
    <v>24.72</v>
    <v>UCON</v>
    <v>FT VIII:Sm Unconstr Bd (ARCX:UCON)</v>
    <v>356247</v>
    <v>835957</v>
  </rv>
  <rv s="2">
    <v>1766</v>
  </rv>
  <rv s="3">
    <v>https://www.bing.com/financeapi/forcetrigger?t=c1umr7&amp;q=BATS%3aXVOL&amp;form=skydnc</v>
    <v>Learn more on Bing</v>
  </rv>
  <rv s="17">
    <v>en-US</v>
    <v>c1umr7</v>
    <v>268435456</v>
    <v>1</v>
    <v>Powered by Refinitiv</v>
    <v>38</v>
    <v>Tidal:Acruence AH US Eq (BATS:XVOL)</v>
    <v>34</v>
    <v>39</v>
    <v>Finance</v>
    <v>17</v>
    <v>24.201499999999999</v>
    <v>18.21</v>
    <v>0.84509999999999996</v>
    <v>9.0899999999999995E-2</v>
    <v>0</v>
    <v>4.267E-3</v>
    <v>0</v>
    <v>USD</v>
    <v>CBOE BZX Exchange</v>
    <v>BATS</v>
    <v>8.6E-3</v>
    <v>21.395900000000001</v>
    <v>ETF</v>
    <v>45824.840353193751</v>
    <v>1768</v>
    <v>21.395900000000001</v>
    <v>4299039.2699999996</v>
    <v>Tidal:Acruence AH US Eq</v>
    <v>21.395900000000001</v>
    <v>21.305</v>
    <v>21.395900000000001</v>
    <v>21.395900000000001</v>
    <v>XVOL</v>
    <v>Tidal:Acruence AH US Eq (BATS:XVOL)</v>
    <v>7</v>
    <v>122</v>
  </rv>
  <rv s="2">
    <v>1769</v>
  </rv>
  <rv s="3">
    <v>https://www.bing.com/financeapi/forcetrigger?t=c2yuhw&amp;q=ARCX%3aNSCS&amp;form=skydnc</v>
    <v>Learn more on Bing</v>
  </rv>
  <rv s="17">
    <v>en-US</v>
    <v>c2yuhw</v>
    <v>268435456</v>
    <v>1</v>
    <v>Powered by Refinitiv</v>
    <v>38</v>
    <v>Nuveen Small Cap Select (ARCX:NSCS)</v>
    <v>34</v>
    <v>39</v>
    <v>Finance</v>
    <v>25</v>
    <v>31.37</v>
    <v>20.53</v>
    <v>1.008</v>
    <v>0.23300000000000001</v>
    <v>-4.5310000000000001E-4</v>
    <v>8.8030000000000001E-3</v>
    <v>-1.21E-2</v>
    <v>USD</v>
    <v>NYSE Arca</v>
    <v>ARCX</v>
    <v>8.6E-3</v>
    <v>26.702100000000002</v>
    <v>ETF</v>
    <v>45824.84027780078</v>
    <v>1771</v>
    <v>26.702100000000002</v>
    <v>7074763.2000000002</v>
    <v>Nuveen Small Cap Select</v>
    <v>26.702100000000002</v>
    <v>26.469100000000001</v>
    <v>26.702100000000002</v>
    <v>26.69</v>
    <v>NSCS</v>
    <v>Nuveen Small Cap Select (ARCX:NSCS)</v>
    <v>127</v>
    <v>871</v>
  </rv>
  <rv s="2">
    <v>1772</v>
  </rv>
  <rv s="3">
    <v>https://www.bing.com/financeapi/forcetrigger?t=c5ta6h&amp;q=ARCX%3aINQQ&amp;form=skydnc</v>
    <v>Learn more on Bing</v>
  </rv>
  <rv s="17">
    <v>en-US</v>
    <v>c5ta6h</v>
    <v>268435456</v>
    <v>1</v>
    <v>Powered by Refinitiv</v>
    <v>38</v>
    <v>INQQ The India Internet (ARCX:INQQ)</v>
    <v>34</v>
    <v>39</v>
    <v>Finance</v>
    <v>25</v>
    <v>17.3399</v>
    <v>13.25</v>
    <v>0.40010000000000001</v>
    <v>0.14360000000000001</v>
    <v>-2.9191999999999999E-2</v>
    <v>8.9300000000000004E-3</v>
    <v>-0.47360000000000002</v>
    <v>USD</v>
    <v>NYSE Arca</v>
    <v>ARCX</v>
    <v>8.6E-3</v>
    <v>16.39</v>
    <v>ETF</v>
    <v>45824.924472349216</v>
    <v>1774</v>
    <v>16.110099999999999</v>
    <v>64439792.140000001</v>
    <v>INQQ The India Internet</v>
    <v>16.27</v>
    <v>16.079999999999998</v>
    <v>16.223600000000001</v>
    <v>15.75</v>
    <v>INQQ</v>
    <v>INQQ The India Internet (ARCX:INQQ)</v>
    <v>11543</v>
    <v>18216</v>
  </rv>
  <rv s="2">
    <v>1775</v>
  </rv>
  <rv s="3">
    <v>https://www.bing.com/financeapi/forcetrigger?t=c3l1h7&amp;q=ARCX%3aFMQQ&amp;form=skydnc</v>
    <v>Learn more on Bing</v>
  </rv>
  <rv s="17">
    <v>en-US</v>
    <v>c3l1h7</v>
    <v>268435456</v>
    <v>1</v>
    <v>Powered by Refinitiv</v>
    <v>38</v>
    <v>FMQQ The Nxt Fntr Intrnt (ARCX:FMQQ)</v>
    <v>34</v>
    <v>39</v>
    <v>Finance</v>
    <v>25</v>
    <v>14.66</v>
    <v>11.47</v>
    <v>1.1446000000000001</v>
    <v>0.3498</v>
    <v>0</v>
    <v>2.4601000000000001E-2</v>
    <v>0</v>
    <v>USD</v>
    <v>NYSE Arca</v>
    <v>ARCX</v>
    <v>8.6E-3</v>
    <v>14.639900000000001</v>
    <v>ETF</v>
    <v>45824.840277812502</v>
    <v>1777</v>
    <v>14.48</v>
    <v>30121857.84</v>
    <v>FMQQ The Nxt Fntr Intrnt</v>
    <v>14.48</v>
    <v>14.2187</v>
    <v>14.5685</v>
    <v>14.5685</v>
    <v>FMQQ</v>
    <v>FMQQ The Nxt Fntr Intrnt (ARCX:FMQQ)</v>
    <v>6023</v>
    <v>5194</v>
  </rv>
  <rv s="2">
    <v>1778</v>
  </rv>
  <rv s="3">
    <v>https://www.bing.com/financeapi/forcetrigger?t=a1rxzr&amp;q=ARCX%3aEMQQ&amp;form=skydnc</v>
    <v>Learn more on Bing</v>
  </rv>
  <rv s="17">
    <v>en-US</v>
    <v>a1rxzr</v>
    <v>268435456</v>
    <v>1</v>
    <v>Powered by Refinitiv</v>
    <v>38</v>
    <v>EMQQ The Emrgng Mkts Int (ARCX:EMQQ)</v>
    <v>34</v>
    <v>39</v>
    <v>Finance</v>
    <v>25</v>
    <v>41.67</v>
    <v>30.58</v>
    <v>0.84470000000000001</v>
    <v>0.69</v>
    <v>0</v>
    <v>1.7323999999999999E-2</v>
    <v>0</v>
    <v>USD</v>
    <v>NYSE Arca</v>
    <v>ARCX</v>
    <v>8.6E-3</v>
    <v>40.709899999999998</v>
    <v>ETF</v>
    <v>45824.840277823438</v>
    <v>1780</v>
    <v>40.28</v>
    <v>349147849.39999998</v>
    <v>EMQQ The Emrgng Mkts Int</v>
    <v>40.28</v>
    <v>39.83</v>
    <v>40.520000000000003</v>
    <v>40.520000000000003</v>
    <v>EMQQ</v>
    <v>EMQQ The Emrgng Mkts Int (ARCX:EMQQ)</v>
    <v>19013</v>
    <v>27990</v>
  </rv>
  <rv s="2">
    <v>1781</v>
  </rv>
  <rv s="3">
    <v>https://www.bing.com/financeapi/forcetrigger?t=bwt9im&amp;q=ARCX%3aCBSE&amp;form=skydnc</v>
    <v>Learn more on Bing</v>
  </rv>
  <rv s="17">
    <v>en-US</v>
    <v>bwt9im</v>
    <v>268435456</v>
    <v>1</v>
    <v>Powered by Refinitiv</v>
    <v>38</v>
    <v>EST:Clough Select Equity (ARCX:CBSE)</v>
    <v>34</v>
    <v>39</v>
    <v>Finance</v>
    <v>25</v>
    <v>37.049999999999997</v>
    <v>25.785599999999999</v>
    <v>0.94540000000000002</v>
    <v>0.43469999999999998</v>
    <v>0</v>
    <v>1.2352E-2</v>
    <v>0</v>
    <v>USD</v>
    <v>NYSE Arca</v>
    <v>ARCX</v>
    <v>8.6E-3</v>
    <v>35.700099999999999</v>
    <v>ETF</v>
    <v>45824.840277812502</v>
    <v>1783</v>
    <v>35.54</v>
    <v>25176685.530000001</v>
    <v>EST:Clough Select Equity</v>
    <v>35.630000000000003</v>
    <v>35.193199999999997</v>
    <v>35.627899999999997</v>
    <v>35.627899999999997</v>
    <v>CBSE</v>
    <v>EST:Clough Select Equity (ARCX:CBSE)</v>
    <v>15174</v>
    <v>3319</v>
  </rv>
  <rv s="2">
    <v>1784</v>
  </rv>
  <rv s="18">
    <v>en-US</v>
    <v>cesdsm</v>
    <v>268435456</v>
    <v>1</v>
    <v>Powered by Refinitiv</v>
    <v>40</v>
    <v>FT:WCM Intl Eq (ARCX:WCMI)</v>
    <v>24</v>
    <v>39</v>
    <v>Finance</v>
    <v>25</v>
    <v>16.05</v>
    <v>12.6</v>
    <v>1.0353000000000001</v>
    <v>0.05</v>
    <v>0</v>
    <v>3.2069999999999998E-3</v>
    <v>0</v>
    <v>USD</v>
    <v>NYSE Arca</v>
    <v>ARCX</v>
    <v>8.6E-3</v>
    <v>15.73</v>
    <v>ETF</v>
    <v>45824.840277789066</v>
    <v>15.6</v>
    <v>223093456.19999999</v>
    <v>FT:WCM Intl Eq</v>
    <v>15.6</v>
    <v>15.59</v>
    <v>15.64</v>
    <v>15.64</v>
    <v>WCMI</v>
    <v>FT:WCM Intl Eq (ARCX:WCMI)</v>
    <v>64638</v>
    <v>253778</v>
  </rv>
  <rv s="2">
    <v>1786</v>
  </rv>
  <rv s="3">
    <v>https://www.bing.com/financeapi/forcetrigger?t=bxd7rw&amp;q=ARCX%3aINFL&amp;form=skydnc</v>
    <v>Learn more on Bing</v>
  </rv>
  <rv s="17">
    <v>en-US</v>
    <v>bxd7rw</v>
    <v>268435456</v>
    <v>1</v>
    <v>Powered by Refinitiv</v>
    <v>38</v>
    <v>Horizon Kinetics Inf Ben (ARCX:INFL)</v>
    <v>34</v>
    <v>39</v>
    <v>Finance</v>
    <v>25</v>
    <v>43.18</v>
    <v>32.340000000000003</v>
    <v>1.0233000000000001</v>
    <v>-0.15</v>
    <v>-2.8100000000000004E-3</v>
    <v>-3.5010000000000002E-3</v>
    <v>-0.12</v>
    <v>USD</v>
    <v>NYSE Arca</v>
    <v>ARCX</v>
    <v>8.5000000000000006E-3</v>
    <v>43.18</v>
    <v>ETF</v>
    <v>45824.841124675782</v>
    <v>1788</v>
    <v>42.66</v>
    <v>1245307336.47</v>
    <v>Horizon Kinetics Inf Ben</v>
    <v>43.02</v>
    <v>42.85</v>
    <v>42.7</v>
    <v>42.58</v>
    <v>INFL</v>
    <v>Horizon Kinetics Inf Ben (ARCX:INFL)</v>
    <v>64526</v>
    <v>121952</v>
  </rv>
  <rv s="2">
    <v>1789</v>
  </rv>
  <rv s="16">
    <v>en-US</v>
    <v>ccsogh</v>
    <v>268435456</v>
    <v>1</v>
    <v>Powered by Refinitiv</v>
    <v>36</v>
    <v>EA:Keating Active (XNAS:KEAT)</v>
    <v>24</v>
    <v>37</v>
    <v>Finance</v>
    <v>25</v>
    <v>27.82</v>
    <v>24.734300000000001</v>
    <v>-4.02E-2</v>
    <v>0</v>
    <v>-1.4469999999999999E-3</v>
    <v>0</v>
    <v>USD</v>
    <v>Nasdaq Stock Market</v>
    <v>XNAS</v>
    <v>8.5000000000000006E-3</v>
    <v>27.76</v>
    <v>ETF</v>
    <v>45824.843750034372</v>
    <v>27.74</v>
    <v>87709540.650000006</v>
    <v>EA:Keating Active</v>
    <v>27.76</v>
    <v>27.784700000000001</v>
    <v>27.744499999999999</v>
    <v>27.744499999999999</v>
    <v>KEAT</v>
    <v>EA:Keating Active (XNAS:KEAT)</v>
    <v>1888</v>
    <v>1924</v>
  </rv>
  <rv s="2">
    <v>1791</v>
  </rv>
  <rv s="3">
    <v>https://www.bing.com/financeapi/forcetrigger?t=c1bu7w&amp;q=ARCX%3aUMI&amp;form=skydnc</v>
    <v>Learn more on Bing</v>
  </rv>
  <rv s="17">
    <v>en-US</v>
    <v>c1bu7w</v>
    <v>268435456</v>
    <v>1</v>
    <v>Powered by Refinitiv</v>
    <v>38</v>
    <v>USCF:Midstream Enrgy Inc (ARCX:UMI)</v>
    <v>34</v>
    <v>39</v>
    <v>Finance</v>
    <v>25</v>
    <v>55.05</v>
    <v>40.320099999999996</v>
    <v>0.92879999999999996</v>
    <v>-0.53110000000000002</v>
    <v>1.8797999999999999E-2</v>
    <v>-1.0443000000000001E-2</v>
    <v>0.94599999999999995</v>
    <v>USD</v>
    <v>NYSE Arca</v>
    <v>ARCX</v>
    <v>8.5000000000000006E-3</v>
    <v>51</v>
    <v>ETF</v>
    <v>45824.92941710625</v>
    <v>1793</v>
    <v>50.21</v>
    <v>370549010.94999999</v>
    <v>USCF:Midstream Enrgy Inc</v>
    <v>51</v>
    <v>50.8551</v>
    <v>50.323999999999998</v>
    <v>51.27</v>
    <v>UMI</v>
    <v>USCF:Midstream Enrgy Inc (ARCX:UMI)</v>
    <v>7319</v>
    <v>17943</v>
  </rv>
  <rv s="2">
    <v>1794</v>
  </rv>
  <rv s="16">
    <v>en-US</v>
    <v>cd3dsm</v>
    <v>268435456</v>
    <v>1</v>
    <v>Powered by Refinitiv</v>
    <v>36</v>
    <v>Westwood Salient Enh EI (XNAS:WEEI)</v>
    <v>24</v>
    <v>37</v>
    <v>Finance</v>
    <v>25</v>
    <v>24.41</v>
    <v>18.37</v>
    <v>0.09</v>
    <v>0</v>
    <v>4.261E-3</v>
    <v>0</v>
    <v>USD</v>
    <v>Nasdaq Stock Market</v>
    <v>XNAS</v>
    <v>8.5000000000000006E-3</v>
    <v>21.254999999999999</v>
    <v>ETF</v>
    <v>45824.843750092186</v>
    <v>21.09</v>
    <v>16832858.920000002</v>
    <v>Westwood Salient Enh EI</v>
    <v>21.207999999999998</v>
    <v>21.12</v>
    <v>21.21</v>
    <v>21.21</v>
    <v>WEEI</v>
    <v>Westwood Salient Enh EI (XNAS:WEEI)</v>
    <v>5252</v>
    <v>4945</v>
  </rv>
  <rv s="2">
    <v>1796</v>
  </rv>
  <rv s="18">
    <v>en-US</v>
    <v>c8nrdm</v>
    <v>268435456</v>
    <v>1</v>
    <v>Powered by Refinitiv</v>
    <v>40</v>
    <v>Horizon Kinetics Medical (XNAS:MEDX)</v>
    <v>24</v>
    <v>39</v>
    <v>Finance</v>
    <v>25</v>
    <v>32</v>
    <v>23.46</v>
    <v>0.9073</v>
    <v>-3.8199999999999998E-2</v>
    <v>0</v>
    <v>-1.4099999999999998E-3</v>
    <v>0</v>
    <v>USD</v>
    <v>Nasdaq Stock Market</v>
    <v>XNAS</v>
    <v>8.5000000000000006E-3</v>
    <v>27.3</v>
    <v>ETF</v>
    <v>45824.843750265623</v>
    <v>27.06</v>
    <v>15491977.02</v>
    <v>Horizon Kinetics Medical</v>
    <v>27.3</v>
    <v>27.098199999999999</v>
    <v>27.06</v>
    <v>27.06</v>
    <v>MEDX</v>
    <v>Horizon Kinetics Medical (XNAS:MEDX)</v>
    <v>822</v>
    <v>2076</v>
  </rv>
  <rv s="2">
    <v>1798</v>
  </rv>
  <rv s="3">
    <v>https://www.bing.com/financeapi/forcetrigger?t=bzun77&amp;q=BATS%3aIGLD&amp;form=skydnc</v>
    <v>Learn more on Bing</v>
  </rv>
  <rv s="17">
    <v>en-US</v>
    <v>bzun77</v>
    <v>268435456</v>
    <v>1</v>
    <v>Powered by Refinitiv</v>
    <v>38</v>
    <v>FT:Gold Strat Target Inc (BATS:IGLD)</v>
    <v>34</v>
    <v>39</v>
    <v>Finance</v>
    <v>17</v>
    <v>22.4</v>
    <v>18.39</v>
    <v>0.58850000000000002</v>
    <v>-0.28000000000000003</v>
    <v>4.3556999999999998E-2</v>
    <v>-1.2544999999999999E-2</v>
    <v>0.96</v>
    <v>USD</v>
    <v>CBOE BZX Exchange</v>
    <v>BATS</v>
    <v>8.5000000000000006E-3</v>
    <v>22.26</v>
    <v>ETF</v>
    <v>45824.922043020313</v>
    <v>1800</v>
    <v>21.986000000000001</v>
    <v>206688235.58000001</v>
    <v>FT:Gold Strat Target Inc</v>
    <v>22.26</v>
    <v>22.32</v>
    <v>22.04</v>
    <v>23</v>
    <v>IGLD</v>
    <v>FT:Gold Strat Target Inc (BATS:IGLD)</v>
    <v>132133</v>
    <v>103800</v>
  </rv>
  <rv s="2">
    <v>1801</v>
  </rv>
  <rv s="20">
    <v>en-US</v>
    <v>ceb9rw</v>
    <v>268435456</v>
    <v>1</v>
    <v>Powered by Refinitiv</v>
    <v>44</v>
    <v>Innovator ID PB Aug (ARCX:IAUG)</v>
    <v>24</v>
    <v>45</v>
    <v>Finance</v>
    <v>43</v>
    <v>27.355</v>
    <v>23.76</v>
    <v>9.2899999999999996E-2</v>
    <v>3.434E-3</v>
    <v>USD</v>
    <v>NYSE Arca</v>
    <v>ARCX</v>
    <v>8.5000000000000006E-3</v>
    <v>27.143599999999999</v>
    <v>ETF</v>
    <v>45824.84027780078</v>
    <v>27.143599999999999</v>
    <v>16920720.02</v>
    <v>Innovator ID PB Aug</v>
    <v>27.143599999999999</v>
    <v>27.050699999999999</v>
    <v>27.143599999999999</v>
    <v>IAUG</v>
    <v>Innovator ID PB Aug (ARCX:IAUG)</v>
    <v>0</v>
    <v>747</v>
  </rv>
  <rv s="2">
    <v>1803</v>
  </rv>
  <rv s="16">
    <v>en-US</v>
    <v>cd8klh</v>
    <v>268435456</v>
    <v>1</v>
    <v>Powered by Refinitiv</v>
    <v>36</v>
    <v>Otter Creek Focus Strat (ARCX:OCFS)</v>
    <v>24</v>
    <v>37</v>
    <v>Finance</v>
    <v>25</v>
    <v>28.53</v>
    <v>21.405799999999999</v>
    <v>0.35620000000000002</v>
    <v>-2.8319999999999999E-3</v>
    <v>1.3876999999999999E-2</v>
    <v>-7.3700000000000002E-2</v>
    <v>USD</v>
    <v>NYSE Arca</v>
    <v>ARCX</v>
    <v>8.5000000000000006E-3</v>
    <v>26.030100000000001</v>
    <v>ETF</v>
    <v>45824.840277789066</v>
    <v>26.023700000000002</v>
    <v>9287888.1300000008</v>
    <v>Otter Creek Focus Strat</v>
    <v>26.03</v>
    <v>25.6675</v>
    <v>26.023700000000002</v>
    <v>25.95</v>
    <v>OCFS</v>
    <v>Otter Creek Focus Strat (ARCX:OCFS)</v>
    <v>2003</v>
    <v>3094</v>
  </rv>
  <rv s="2">
    <v>1805</v>
  </rv>
  <rv s="3">
    <v>https://www.bing.com/financeapi/forcetrigger?t=bwby52&amp;q=ARCX%3aBMED&amp;form=skydnc</v>
    <v>Learn more on Bing</v>
  </rv>
  <rv s="17">
    <v>en-US</v>
    <v>bwby52</v>
    <v>268435456</v>
    <v>1</v>
    <v>Powered by Refinitiv</v>
    <v>38</v>
    <v>BlackRock:Health Innov A (ARCX:BMED)</v>
    <v>34</v>
    <v>39</v>
    <v>Finance</v>
    <v>25</v>
    <v>27.02</v>
    <v>20.57</v>
    <v>0.97030000000000005</v>
    <v>-5.1400000000000001E-2</v>
    <v>0</v>
    <v>-2.0830000000000002E-3</v>
    <v>0</v>
    <v>USD</v>
    <v>NYSE Arca</v>
    <v>ARCX</v>
    <v>8.5000000000000006E-3</v>
    <v>24.627600000000001</v>
    <v>ETF</v>
    <v>45824.840277812502</v>
    <v>1807</v>
    <v>24.57</v>
    <v>2891596.55</v>
    <v>BlackRock:Health Innov A</v>
    <v>24.57</v>
    <v>24.678999999999998</v>
    <v>24.627600000000001</v>
    <v>24.627600000000001</v>
    <v>BMED</v>
    <v>BlackRock:Health Innov A (ARCX:BMED)</v>
    <v>178</v>
    <v>1799</v>
  </rv>
  <rv s="2">
    <v>1808</v>
  </rv>
  <rv s="16">
    <v>en-US</v>
    <v>cbpbfr</v>
    <v>268435456</v>
    <v>1</v>
    <v>Powered by Refinitiv</v>
    <v>36</v>
    <v>Innovator Itl Dev PB Dec (ARCX:IDEC)</v>
    <v>24</v>
    <v>37</v>
    <v>Finance</v>
    <v>25</v>
    <v>29.9</v>
    <v>26.08</v>
    <v>7.6300000000000007E-2</v>
    <v>1.188E-3</v>
    <v>2.5729999999999998E-3</v>
    <v>3.5299999999999998E-2</v>
    <v>USD</v>
    <v>NYSE Arca</v>
    <v>ARCX</v>
    <v>8.5000000000000006E-3</v>
    <v>29.83</v>
    <v>ETF</v>
    <v>45824.84027780078</v>
    <v>29.724699999999999</v>
    <v>22772193.219999999</v>
    <v>Innovator Itl Dev PB Dec</v>
    <v>29.83</v>
    <v>29.648399999999999</v>
    <v>29.724699999999999</v>
    <v>29.76</v>
    <v>IDEC</v>
    <v>Innovator Itl Dev PB Dec (ARCX:IDEC)</v>
    <v>2262</v>
    <v>1419</v>
  </rv>
  <rv s="2">
    <v>1810</v>
  </rv>
  <rv s="16">
    <v>en-US</v>
    <v>cfzxlh</v>
    <v>268435456</v>
    <v>1</v>
    <v>Powered by Refinitiv</v>
    <v>36</v>
    <v>FT VI:SmCap BuyWrite Inc (ARCX:FTKI)</v>
    <v>24</v>
    <v>37</v>
    <v>Finance</v>
    <v>25</v>
    <v>19.959800000000001</v>
    <v>16.932200000000002</v>
    <v>5.8700000000000002E-2</v>
    <v>1.65E-3</v>
    <v>3.1649999999999998E-3</v>
    <v>3.0700000000000002E-2</v>
    <v>USD</v>
    <v>NYSE Arca</v>
    <v>ARCX</v>
    <v>8.5000000000000006E-3</v>
    <v>18.607700000000001</v>
    <v>ETF</v>
    <v>45824.840277777781</v>
    <v>18.607700000000001</v>
    <v>928835.41</v>
    <v>FT VI:SmCap BuyWrite Inc</v>
    <v>18.607700000000001</v>
    <v>18.548999999999999</v>
    <v>18.607700000000001</v>
    <v>18.638400000000001</v>
    <v>FTKI</v>
    <v>FT VI:SmCap BuyWrite Inc (ARCX:FTKI)</v>
    <v>11</v>
    <v>522</v>
  </rv>
  <rv s="2">
    <v>1812</v>
  </rv>
  <rv s="16">
    <v>en-US</v>
    <v>cbdp5r</v>
    <v>268435456</v>
    <v>1</v>
    <v>Powered by Refinitiv</v>
    <v>36</v>
    <v>Innovator Itl Dev PB Nov (ARCX:INOV)</v>
    <v>24</v>
    <v>37</v>
    <v>Finance</v>
    <v>25</v>
    <v>32.1</v>
    <v>27.6</v>
    <v>6.5100000000000005E-2</v>
    <v>2.0460000000000001E-3</v>
    <v>2.0439999999999998E-3</v>
    <v>6.5299999999999997E-2</v>
    <v>USD</v>
    <v>NYSE Arca</v>
    <v>ARCX</v>
    <v>8.5000000000000006E-3</v>
    <v>31.9147</v>
    <v>ETF</v>
    <v>45824.840277812502</v>
    <v>31.88</v>
    <v>12655585.66</v>
    <v>Innovator Itl Dev PB Nov</v>
    <v>31.88</v>
    <v>31.849599999999999</v>
    <v>31.9147</v>
    <v>31.98</v>
    <v>INOV</v>
    <v>Innovator Itl Dev PB Nov (ARCX:INOV)</v>
    <v>110</v>
    <v>493</v>
  </rv>
  <rv s="2">
    <v>1814</v>
  </rv>
  <rv s="16">
    <v>en-US</v>
    <v>cchqu2</v>
    <v>268435456</v>
    <v>1</v>
    <v>Powered by Refinitiv</v>
    <v>36</v>
    <v>Swan Enhanced Div Inc (BATS:SCLZ)</v>
    <v>24</v>
    <v>37</v>
    <v>Finance</v>
    <v>17</v>
    <v>55.236499999999999</v>
    <v>47.335000000000001</v>
    <v>0.24879999999999999</v>
    <v>2.5069999999999997E-3</v>
    <v>4.6800000000000001E-3</v>
    <v>0.13389999999999999</v>
    <v>USD</v>
    <v>CBOE BZX Exchange</v>
    <v>BATS</v>
    <v>8.5000000000000006E-3</v>
    <v>53.406700000000001</v>
    <v>ETF</v>
    <v>45824.840341573436</v>
    <v>53.406700000000001</v>
    <v>11898165.6</v>
    <v>Swan Enhanced Div Inc</v>
    <v>53.406700000000001</v>
    <v>53.157899999999998</v>
    <v>53.406700000000001</v>
    <v>53.540599999999998</v>
    <v>SCLZ</v>
    <v>Swan Enhanced Div Inc (BATS:SCLZ)</v>
    <v>25</v>
    <v>849</v>
  </rv>
  <rv s="2">
    <v>1816</v>
  </rv>
  <rv s="3">
    <v>https://www.bing.com/financeapi/forcetrigger?t=bsrlec&amp;q=BATS%3aDNOV&amp;form=skydnc</v>
    <v>Learn more on Bing</v>
  </rv>
  <rv s="17">
    <v>en-US</v>
    <v>bsrlec</v>
    <v>268435456</v>
    <v>1</v>
    <v>Powered by Refinitiv</v>
    <v>38</v>
    <v>FT VIII:VUS Eqty DB Nov (BATS:DNOV)</v>
    <v>34</v>
    <v>39</v>
    <v>Finance</v>
    <v>17</v>
    <v>44</v>
    <v>39</v>
    <v>0.41220000000000001</v>
    <v>0.26019999999999999</v>
    <v>0</v>
    <v>5.9659999999999999E-3</v>
    <v>0</v>
    <v>USD</v>
    <v>CBOE BZX Exchange</v>
    <v>BATS</v>
    <v>8.5000000000000006E-3</v>
    <v>44</v>
    <v>ETF</v>
    <v>45824.840292175781</v>
    <v>1818</v>
    <v>43.854999999999997</v>
    <v>311800360.32999998</v>
    <v>FT VIII:VUS Eqty DB Nov</v>
    <v>43.854999999999997</v>
    <v>43.614600000000003</v>
    <v>43.8748</v>
    <v>43.8748</v>
    <v>DNOV</v>
    <v>FT VIII:VUS Eqty DB Nov (BATS:DNOV)</v>
    <v>7769</v>
    <v>14399</v>
  </rv>
  <rv s="2">
    <v>1819</v>
  </rv>
  <rv s="3">
    <v>https://www.bing.com/financeapi/forcetrigger?t=bvcjvh&amp;q=ARCX%3aKRBN&amp;form=skydnc</v>
    <v>Learn more on Bing</v>
  </rv>
  <rv s="17">
    <v>en-US</v>
    <v>bvcjvh</v>
    <v>268435456</v>
    <v>1</v>
    <v>Powered by Refinitiv</v>
    <v>38</v>
    <v>KraneShs:Glbl Crbn Strat (ARCX:KRBN)</v>
    <v>34</v>
    <v>39</v>
    <v>Finance</v>
    <v>25</v>
    <v>33.799999999999997</v>
    <v>24.9</v>
    <v>0.66649999999999998</v>
    <v>-0.26</v>
    <v>1.6060000000000001E-2</v>
    <v>-8.4499999999999992E-3</v>
    <v>0.49</v>
    <v>USD</v>
    <v>NYSE Arca</v>
    <v>ARCX</v>
    <v>8.5000000000000006E-3</v>
    <v>30.83</v>
    <v>ETF</v>
    <v>45824.930393911716</v>
    <v>1821</v>
    <v>30.47</v>
    <v>156077603.61000001</v>
    <v>KraneShs:Glbl Crbn Strat</v>
    <v>30.7</v>
    <v>30.77</v>
    <v>30.51</v>
    <v>31</v>
    <v>KRBN</v>
    <v>KraneShs:Glbl Crbn Strat (ARCX:KRBN)</v>
    <v>19018</v>
    <v>22842</v>
  </rv>
  <rv s="2">
    <v>1822</v>
  </rv>
  <rv s="3">
    <v>https://www.bing.com/financeapi/forcetrigger?t=bpzqa2&amp;q=ARCX%3aDBMF&amp;form=skydnc</v>
    <v>Learn more on Bing</v>
  </rv>
  <rv s="17">
    <v>en-US</v>
    <v>bpzqa2</v>
    <v>268435456</v>
    <v>1</v>
    <v>Powered by Refinitiv</v>
    <v>38</v>
    <v>iMGP DBi Mngd Fut Strat (ARCX:DBMF)</v>
    <v>34</v>
    <v>39</v>
    <v>Finance</v>
    <v>25</v>
    <v>30.629899999999999</v>
    <v>24.520099999999999</v>
    <v>-0.36030000000000001</v>
    <v>-0.06</v>
    <v>-4.6820000000000004E-3</v>
    <v>-2.336E-3</v>
    <v>-0.12</v>
    <v>USD</v>
    <v>NYSE Arca</v>
    <v>ARCX</v>
    <v>8.5000000000000006E-3</v>
    <v>25.72</v>
    <v>ETF</v>
    <v>45824.917823159376</v>
    <v>1824</v>
    <v>25.625</v>
    <v>1192999959.5799999</v>
    <v>iMGP DBi Mngd Fut Strat</v>
    <v>25.72</v>
    <v>25.69</v>
    <v>25.63</v>
    <v>25.51</v>
    <v>DBMF</v>
    <v>iMGP DBi Mngd Fut Strat (ARCX:DBMF)</v>
    <v>483001</v>
    <v>354904</v>
  </rv>
  <rv s="2">
    <v>1825</v>
  </rv>
  <rv s="16">
    <v>en-US</v>
    <v>cdinhw</v>
    <v>268435456</v>
    <v>1</v>
    <v>Powered by Refinitiv</v>
    <v>36</v>
    <v>FT VIII:Eqt EW Bfr - Jun (ARCX:RSJN)</v>
    <v>24</v>
    <v>37</v>
    <v>Finance</v>
    <v>25</v>
    <v>33.255000000000003</v>
    <v>28.93</v>
    <v>0.30780000000000002</v>
    <v>-9.6040000000000003E-4</v>
    <v>9.5969999999999996E-3</v>
    <v>-3.1099999999999999E-2</v>
    <v>USD</v>
    <v>NYSE Arca</v>
    <v>ARCX</v>
    <v>8.5000000000000006E-3</v>
    <v>32.381100000000004</v>
    <v>ETF</v>
    <v>45824.840277789066</v>
    <v>32.229999999999997</v>
    <v>25594446.91</v>
    <v>FT VIII:Eqt EW Bfr - Jun</v>
    <v>32.229999999999997</v>
    <v>32.073300000000003</v>
    <v>32.381100000000004</v>
    <v>32.35</v>
    <v>RSJN</v>
    <v>FT VIII:Eqt EW Bfr - Jun (ARCX:RSJN)</v>
    <v>493</v>
    <v>928</v>
  </rv>
  <rv s="2">
    <v>1827</v>
  </rv>
  <rv s="3">
    <v>https://www.bing.com/financeapi/forcetrigger?t=bx5cu2&amp;q=BATS%3aDDEC&amp;form=skydnc</v>
    <v>Learn more on Bing</v>
  </rv>
  <rv s="17">
    <v>en-US</v>
    <v>bx5cu2</v>
    <v>268435456</v>
    <v>1</v>
    <v>Powered by Refinitiv</v>
    <v>38</v>
    <v>FT VIII:VUS Eqty DB Dec (BATS:DDEC)</v>
    <v>34</v>
    <v>39</v>
    <v>Finance</v>
    <v>17</v>
    <v>41.14</v>
    <v>36.65</v>
    <v>0.36480000000000001</v>
    <v>0.249</v>
    <v>1.3900000000000002E-3</v>
    <v>6.1079999999999997E-3</v>
    <v>5.7000000000000002E-2</v>
    <v>USD</v>
    <v>CBOE BZX Exchange</v>
    <v>BATS</v>
    <v>8.5000000000000006E-3</v>
    <v>41.13</v>
    <v>ETF</v>
    <v>45824.840289860935</v>
    <v>1829</v>
    <v>40.960099999999997</v>
    <v>341250998.64999998</v>
    <v>FT VIII:VUS Eqty DB Dec</v>
    <v>41.13</v>
    <v>40.764000000000003</v>
    <v>41.012999999999998</v>
    <v>41.07</v>
    <v>DDEC</v>
    <v>FT VIII:VUS Eqty DB Dec (BATS:DDEC)</v>
    <v>4768</v>
    <v>21846</v>
  </rv>
  <rv s="2">
    <v>1830</v>
  </rv>
  <rv s="16">
    <v>en-US</v>
    <v>ccd3f2</v>
    <v>268435456</v>
    <v>1</v>
    <v>Powered by Refinitiv</v>
    <v>36</v>
    <v>FT VIII:EQTY E&amp;M B Feb (BATS:XFEB)</v>
    <v>24</v>
    <v>37</v>
    <v>Finance</v>
    <v>17</v>
    <v>33.5199</v>
    <v>29.73</v>
    <v>0.18160000000000001</v>
    <v>-3.168E-4</v>
    <v>5.4579999999999993E-3</v>
    <v>-1.06E-2</v>
    <v>USD</v>
    <v>CBOE BZX Exchange</v>
    <v>BATS</v>
    <v>8.5000000000000006E-3</v>
    <v>33.455599999999997</v>
    <v>ETF</v>
    <v>45824.840351075778</v>
    <v>33.409999999999997</v>
    <v>46358959.32</v>
    <v>FT VIII:EQTY E&amp;M B Feb</v>
    <v>33.409999999999997</v>
    <v>33.274000000000001</v>
    <v>33.455599999999997</v>
    <v>33.445</v>
    <v>XFEB</v>
    <v>FT VIII:EQTY E&amp;M B Feb (BATS:XFEB)</v>
    <v>188</v>
    <v>7970</v>
  </rv>
  <rv s="2">
    <v>1832</v>
  </rv>
  <rv s="16">
    <v>en-US</v>
    <v>c7ezdm</v>
    <v>268435456</v>
    <v>1</v>
    <v>Powered by Refinitiv</v>
    <v>36</v>
    <v>FT VIII:Eqty E&amp;M B Sept (BATS:XSEP)</v>
    <v>24</v>
    <v>37</v>
    <v>Finance</v>
    <v>17</v>
    <v>40.219900000000003</v>
    <v>35.909999999999997</v>
    <v>0.191</v>
    <v>-4.4290000000000003E-4</v>
    <v>4.7749999999999997E-3</v>
    <v>-1.78E-2</v>
    <v>USD</v>
    <v>CBOE BZX Exchange</v>
    <v>BATS</v>
    <v>8.5000000000000006E-3</v>
    <v>40.200000000000003</v>
    <v>ETF</v>
    <v>45824.840350207814</v>
    <v>40.07</v>
    <v>125306320.59999999</v>
    <v>FT VIII:Eqty E&amp;M B Sept</v>
    <v>40.07</v>
    <v>39.9968</v>
    <v>40.187800000000003</v>
    <v>40.17</v>
    <v>XSEP</v>
    <v>FT VIII:Eqty E&amp;M B Sept (BATS:XSEP)</v>
    <v>2006</v>
    <v>12138</v>
  </rv>
  <rv s="2">
    <v>1834</v>
  </rv>
  <rv s="16">
    <v>en-US</v>
    <v>caeour</v>
    <v>268435456</v>
    <v>1</v>
    <v>Powered by Refinitiv</v>
    <v>36</v>
    <v>FT VIII:Eqty E&amp;M B Jul (BATS:XJUL)</v>
    <v>24</v>
    <v>37</v>
    <v>Finance</v>
    <v>17</v>
    <v>36.94</v>
    <v>32.69</v>
    <v>0.1663</v>
    <v>-1.139E-3</v>
    <v>4.5319999999999996E-3</v>
    <v>-4.2000000000000003E-2</v>
    <v>USD</v>
    <v>CBOE BZX Exchange</v>
    <v>BATS</v>
    <v>8.5000000000000006E-3</v>
    <v>36.880000000000003</v>
    <v>ETF</v>
    <v>45824.840353193751</v>
    <v>36.83</v>
    <v>65658331.210000001</v>
    <v>FT VIII:Eqty E&amp;M B Jul</v>
    <v>36.86</v>
    <v>36.695700000000002</v>
    <v>36.862000000000002</v>
    <v>36.82</v>
    <v>XJUL</v>
    <v>FT VIII:Eqty E&amp;M B Jul (BATS:XJUL)</v>
    <v>2973</v>
    <v>3413</v>
  </rv>
  <rv s="2">
    <v>1836</v>
  </rv>
  <rv s="16">
    <v>en-US</v>
    <v>c8wdr7</v>
    <v>268435456</v>
    <v>1</v>
    <v>Powered by Refinitiv</v>
    <v>36</v>
    <v>Horizon Knt Enrgy Rmdtn (ARCX:NVIR)</v>
    <v>24</v>
    <v>37</v>
    <v>Finance</v>
    <v>25</v>
    <v>33.69</v>
    <v>25.5747</v>
    <v>2.8799999999999999E-2</v>
    <v>0</v>
    <v>9.3899999999999995E-4</v>
    <v>0</v>
    <v>USD</v>
    <v>NYSE Arca</v>
    <v>ARCX</v>
    <v>8.5000000000000006E-3</v>
    <v>30.698799999999999</v>
    <v>ETF</v>
    <v>45824.840277789066</v>
    <v>30.698799999999999</v>
    <v>3643042.55</v>
    <v>Horizon Knt Enrgy Rmdtn</v>
    <v>30.698799999999999</v>
    <v>30.67</v>
    <v>30.698799999999999</v>
    <v>30.698799999999999</v>
    <v>NVIR</v>
    <v>Horizon Knt Enrgy Rmdtn (ARCX:NVIR)</v>
    <v>128</v>
    <v>1204</v>
  </rv>
  <rv s="2">
    <v>1838</v>
  </rv>
  <rv s="16">
    <v>en-US</v>
    <v>cb9vcw</v>
    <v>268435456</v>
    <v>1</v>
    <v>Powered by Refinitiv</v>
    <v>36</v>
    <v>FT VIII:Eqty E&amp;M B Oct (BATS:XOCT)</v>
    <v>24</v>
    <v>37</v>
    <v>Finance</v>
    <v>17</v>
    <v>35.340000000000003</v>
    <v>30.9801</v>
    <v>0.1981</v>
    <v>-8.3640000000000006E-4</v>
    <v>5.6479999999999994E-3</v>
    <v>-2.9499999999999998E-2</v>
    <v>USD</v>
    <v>CBOE BZX Exchange</v>
    <v>BATS</v>
    <v>8.5000000000000006E-3</v>
    <v>35.274999999999999</v>
    <v>ETF</v>
    <v>45824.840350207814</v>
    <v>35.24</v>
    <v>93278291.260000005</v>
    <v>FT VIII:Eqty E&amp;M B Oct</v>
    <v>35.274999999999999</v>
    <v>35.071399999999997</v>
    <v>35.269500000000001</v>
    <v>35.24</v>
    <v>XOCT</v>
    <v>FT VIII:Eqty E&amp;M B Oct (BATS:XOCT)</v>
    <v>1730</v>
    <v>2858</v>
  </rv>
  <rv s="2">
    <v>1840</v>
  </rv>
  <rv s="16">
    <v>en-US</v>
    <v>ccpe4c</v>
    <v>268435456</v>
    <v>1</v>
    <v>Powered by Refinitiv</v>
    <v>36</v>
    <v>FT VIII:USV Eqt B&amp;PI Mar (BATS:XIMR)</v>
    <v>24</v>
    <v>37</v>
    <v>Finance</v>
    <v>17</v>
    <v>31.3</v>
    <v>29.21</v>
    <v>8.4599999999999995E-2</v>
    <v>0</v>
    <v>2.7369999999999998E-3</v>
    <v>0</v>
    <v>USD</v>
    <v>CBOE BZX Exchange</v>
    <v>BATS</v>
    <v>8.5000000000000006E-3</v>
    <v>31.059899999999999</v>
    <v>ETF</v>
    <v>45824.840351075778</v>
    <v>30.99</v>
    <v>39544039.979999997</v>
    <v>FT VIII:USV Eqt B&amp;PI Mar</v>
    <v>31.04</v>
    <v>30.912199999999999</v>
    <v>30.9968</v>
    <v>30.9968</v>
    <v>XIMR</v>
    <v>FT VIII:USV Eqt B&amp;PI Mar (BATS:XIMR)</v>
    <v>7372</v>
    <v>6865</v>
  </rv>
  <rv s="2">
    <v>1842</v>
  </rv>
  <rv s="3">
    <v>https://www.bing.com/financeapi/forcetrigger?t=btj39c&amp;q=ARCX%3aABEQ&amp;form=skydnc</v>
    <v>Learn more on Bing</v>
  </rv>
  <rv s="17">
    <v>en-US</v>
    <v>btj39c</v>
    <v>268435456</v>
    <v>1</v>
    <v>Powered by Refinitiv</v>
    <v>38</v>
    <v>Absolute Select Value (ARCX:ABEQ)</v>
    <v>34</v>
    <v>39</v>
    <v>Finance</v>
    <v>25</v>
    <v>34.71</v>
    <v>29.8</v>
    <v>0.85340000000000005</v>
    <v>5.6300000000000003E-2</v>
    <v>0</v>
    <v>1.6309999999999999E-3</v>
    <v>0</v>
    <v>USD</v>
    <v>NYSE Arca</v>
    <v>ARCX</v>
    <v>8.5000000000000006E-3</v>
    <v>34.71</v>
    <v>ETF</v>
    <v>45824.840277812502</v>
    <v>1844</v>
    <v>34.53</v>
    <v>101826429.51000001</v>
    <v>Absolute Select Value</v>
    <v>34.61</v>
    <v>34.51</v>
    <v>34.566299999999998</v>
    <v>34.566299999999998</v>
    <v>ABEQ</v>
    <v>Absolute Select Value (ARCX:ABEQ)</v>
    <v>8051</v>
    <v>7921</v>
  </rv>
  <rv s="2">
    <v>1845</v>
  </rv>
  <rv s="16">
    <v>en-US</v>
    <v>cdlk52</v>
    <v>268435456</v>
    <v>1</v>
    <v>Powered by Refinitiv</v>
    <v>36</v>
    <v>Innovator IntDev 10B Qtr (ARCX:IBUF)</v>
    <v>24</v>
    <v>37</v>
    <v>Finance</v>
    <v>25</v>
    <v>27.69</v>
    <v>24.72</v>
    <v>4.1000000000000002E-2</v>
    <v>6.9519999999999998E-4</v>
    <v>1.487E-3</v>
    <v>1.9199999999999998E-2</v>
    <v>USD</v>
    <v>NYSE Arca</v>
    <v>ARCX</v>
    <v>8.5000000000000006E-3</v>
    <v>27.66</v>
    <v>ETF</v>
    <v>45824.840277812502</v>
    <v>27.587299999999999</v>
    <v>33642018.880000003</v>
    <v>Innovator IntDev 10B Qtr</v>
    <v>27.64</v>
    <v>27.5764</v>
    <v>27.6174</v>
    <v>27.636600000000001</v>
    <v>IBUF</v>
    <v>Innovator IntDev 10B Qtr (ARCX:IBUF)</v>
    <v>11420</v>
    <v>11094</v>
  </rv>
  <rv s="2">
    <v>1847</v>
  </rv>
  <rv s="16">
    <v>en-US</v>
    <v>ccafoc</v>
    <v>268435456</v>
    <v>1</v>
    <v>Powered by Refinitiv</v>
    <v>36</v>
    <v>Innovator Itl Dev PB Feb (ARCX:IFEB)</v>
    <v>24</v>
    <v>37</v>
    <v>Finance</v>
    <v>25</v>
    <v>28.430099999999999</v>
    <v>24.86</v>
    <v>9.5799999999999996E-2</v>
    <v>-1.6170000000000002E-3</v>
    <v>3.3950000000000004E-3</v>
    <v>-4.58E-2</v>
    <v>USD</v>
    <v>NYSE Arca</v>
    <v>ARCX</v>
    <v>8.5000000000000006E-3</v>
    <v>28.315799999999999</v>
    <v>ETF</v>
    <v>45824.84027780078</v>
    <v>28.29</v>
    <v>27320894.890000001</v>
    <v>Innovator Itl Dev PB Feb</v>
    <v>28.29</v>
    <v>28.22</v>
    <v>28.315799999999999</v>
    <v>28.27</v>
    <v>IFEB</v>
    <v>Innovator Itl Dev PB Feb (ARCX:IFEB)</v>
    <v>357</v>
    <v>4076</v>
  </rv>
  <rv s="2">
    <v>1849</v>
  </rv>
  <rv s="16">
    <v>en-US</v>
    <v>ccizim</v>
    <v>268435456</v>
    <v>1</v>
    <v>Powered by Refinitiv</v>
    <v>36</v>
    <v>Innovator Int Dev PB Mar (ARCX:IMAR)</v>
    <v>24</v>
    <v>37</v>
    <v>Finance</v>
    <v>25</v>
    <v>28.050599999999999</v>
    <v>24.601800000000001</v>
    <v>5.7999999999999996E-3</v>
    <v>0</v>
    <v>2.0820000000000002E-4</v>
    <v>0</v>
    <v>USD</v>
    <v>NYSE Arca</v>
    <v>ARCX</v>
    <v>8.5000000000000006E-3</v>
    <v>28.037600000000001</v>
    <v>ETF</v>
    <v>45824.84027780078</v>
    <v>27.86</v>
    <v>57140195.350000001</v>
    <v>Innovator Int Dev PB Mar</v>
    <v>28.037600000000001</v>
    <v>27.854199999999999</v>
    <v>27.86</v>
    <v>27.86</v>
    <v>IMAR</v>
    <v>Innovator Int Dev PB Mar (ARCX:IMAR)</v>
    <v>3586</v>
    <v>11422</v>
  </rv>
  <rv s="2">
    <v>1851</v>
  </rv>
  <rv s="16">
    <v>en-US</v>
    <v>cauaf2</v>
    <v>268435456</v>
    <v>1</v>
    <v>Powered by Refinitiv</v>
    <v>36</v>
    <v>Harbor Multi-Asset Explr (ARCX:MAPP)</v>
    <v>24</v>
    <v>37</v>
    <v>Finance</v>
    <v>25</v>
    <v>24.174499999999998</v>
    <v>20.905799999999999</v>
    <v>7.2300000000000003E-2</v>
    <v>1.8410000000000002E-3</v>
    <v>3.0130000000000001E-3</v>
    <v>4.4299999999999999E-2</v>
    <v>USD</v>
    <v>NYSE Arca</v>
    <v>ARCX</v>
    <v>8.5000000000000006E-3</v>
    <v>24.0657</v>
    <v>ETF</v>
    <v>45824.84027780078</v>
    <v>24.0657</v>
    <v>5336645.3600000003</v>
    <v>Harbor Multi-Asset Explr</v>
    <v>24.0657</v>
    <v>23.993400000000001</v>
    <v>24.0657</v>
    <v>24.11</v>
    <v>MAPP</v>
    <v>Harbor Multi-Asset Explr (ARCX:MAPP)</v>
    <v>79</v>
    <v>31</v>
  </rv>
  <rv s="2">
    <v>1853</v>
  </rv>
  <rv s="16">
    <v>en-US</v>
    <v>cc7ofr</v>
    <v>268435456</v>
    <v>1</v>
    <v>Powered by Refinitiv</v>
    <v>36</v>
    <v>Range Glbl Off Oil S Idx (ARCX:OFOS)</v>
    <v>24</v>
    <v>37</v>
    <v>Finance</v>
    <v>25</v>
    <v>30.8</v>
    <v>15.055</v>
    <v>3.7999999999999999E-2</v>
    <v>0</v>
    <v>1.957E-3</v>
    <v>0</v>
    <v>USD</v>
    <v>NYSE Arca</v>
    <v>ARCX</v>
    <v>8.5000000000000006E-3</v>
    <v>19.5</v>
    <v>ETF</v>
    <v>45824.84027780078</v>
    <v>19.350000000000001</v>
    <v>4267783.8899999997</v>
    <v>Range Glbl Off Oil S Idx</v>
    <v>19.41</v>
    <v>19.417000000000002</v>
    <v>19.454999999999998</v>
    <v>19.454999999999998</v>
    <v>OFOS</v>
    <v>Range Glbl Off Oil S Idx (ARCX:OFOS)</v>
    <v>5290</v>
    <v>7042</v>
  </rv>
  <rv s="2">
    <v>1855</v>
  </rv>
  <rv s="16">
    <v>en-US</v>
    <v>cbinar</v>
    <v>268435456</v>
    <v>1</v>
    <v>Powered by Refinitiv</v>
    <v>36</v>
    <v>FT VIII:Eqty E&amp;M B Nov (BATS:XNOV)</v>
    <v>24</v>
    <v>37</v>
    <v>Finance</v>
    <v>17</v>
    <v>35.11</v>
    <v>31.33</v>
    <v>0.1915</v>
    <v>3.0210000000000002E-4</v>
    <v>5.4879999999999998E-3</v>
    <v>1.06E-2</v>
    <v>USD</v>
    <v>CBOE BZX Exchange</v>
    <v>BATS</v>
    <v>8.5000000000000006E-3</v>
    <v>35.084400000000002</v>
    <v>ETF</v>
    <v>45824.840353390624</v>
    <v>35.03</v>
    <v>26015417.649999999</v>
    <v>FT VIII:Eqty E&amp;M B Nov</v>
    <v>35.07</v>
    <v>34.892899999999997</v>
    <v>35.084400000000002</v>
    <v>35.094999999999999</v>
    <v>XNOV</v>
    <v>FT VIII:Eqty E&amp;M B Nov (BATS:XNOV)</v>
    <v>1907</v>
    <v>1159</v>
  </rv>
  <rv s="2">
    <v>1857</v>
  </rv>
  <rv s="3">
    <v>https://www.bing.com/financeapi/forcetrigger?t=a1nfbh&amp;q=ARCX%3aAMLP&amp;form=skydnc</v>
    <v>Learn more on Bing</v>
  </rv>
  <rv s="17">
    <v>en-US</v>
    <v>a1nfbh</v>
    <v>268435456</v>
    <v>1</v>
    <v>Powered by Refinitiv</v>
    <v>38</v>
    <v>Alerian MLP (ARCX:AMLP)</v>
    <v>34</v>
    <v>39</v>
    <v>Finance</v>
    <v>35</v>
    <v>53.24</v>
    <v>43.75</v>
    <v>0.82769999999999999</v>
    <v>-0.26</v>
    <v>2.2529999999999998E-3</v>
    <v>-5.2919999999999998E-3</v>
    <v>0.11</v>
    <v>USD</v>
    <v>NYSE Arca</v>
    <v>ARCX</v>
    <v>8.5000000000000006E-3</v>
    <v>49.658999999999999</v>
    <v>ETF</v>
    <v>45824.934669756251</v>
    <v>1859</v>
    <v>48.73</v>
    <v>10173964967.34</v>
    <v>Alerian MLP</v>
    <v>49.33</v>
    <v>49.13</v>
    <v>48.87</v>
    <v>48.93</v>
    <v>AMLP</v>
    <v>Alerian MLP (ARCX:AMLP)</v>
    <v>1642922</v>
    <v>1213563</v>
  </rv>
  <rv s="2">
    <v>1860</v>
  </rv>
  <rv s="18">
    <v>en-US</v>
    <v>c8nrgh</v>
    <v>268435456</v>
    <v>1</v>
    <v>Powered by Refinitiv</v>
    <v>40</v>
    <v>Horizon Kinetics SPAC Ac (XNAS:SPAQ)</v>
    <v>24</v>
    <v>39</v>
    <v>Finance</v>
    <v>25</v>
    <v>104.845</v>
    <v>95.904300000000006</v>
    <v>0.21290000000000001</v>
    <v>8.7599999999999997E-2</v>
    <v>0</v>
    <v>8.3620000000000005E-4</v>
    <v>0</v>
    <v>USD</v>
    <v>Nasdaq Stock Market</v>
    <v>XNAS</v>
    <v>8.5000000000000006E-3</v>
    <v>104.845</v>
    <v>ETF</v>
    <v>45824.843750265623</v>
    <v>104.845</v>
    <v>17357031.350000001</v>
    <v>Horizon Kinetics SPAC Ac</v>
    <v>104.845</v>
    <v>104.7574</v>
    <v>104.845</v>
    <v>104.845</v>
    <v>SPAQ</v>
    <v>Horizon Kinetics SPAC Ac (XNAS:SPAQ)</v>
    <v>3</v>
    <v>994</v>
  </rv>
  <rv s="2">
    <v>1862</v>
  </rv>
  <rv s="16">
    <v>en-US</v>
    <v>ccs6hw</v>
    <v>268435456</v>
    <v>1</v>
    <v>Powered by Refinitiv</v>
    <v>36</v>
    <v>FT VIII:Eqty Max B Mar (BATS:MARM)</v>
    <v>24</v>
    <v>37</v>
    <v>Finance</v>
    <v>17</v>
    <v>32.369999999999997</v>
    <v>29.380099999999999</v>
    <v>0.05</v>
    <v>-1.0560000000000001E-3</v>
    <v>1.57E-3</v>
    <v>-3.3700000000000001E-2</v>
    <v>USD</v>
    <v>CBOE BZX Exchange</v>
    <v>BATS</v>
    <v>8.5000000000000006E-3</v>
    <v>31.9038</v>
    <v>ETF</v>
    <v>45824.840323217184</v>
    <v>31.880099999999999</v>
    <v>135759689.5</v>
    <v>FT VIII:Eqty Max B Mar</v>
    <v>31.89</v>
    <v>31.8538</v>
    <v>31.9038</v>
    <v>31.870100000000001</v>
    <v>MARM</v>
    <v>FT VIII:Eqty Max B Mar (BATS:MARM)</v>
    <v>1889</v>
    <v>12470</v>
  </rv>
  <rv s="2">
    <v>1864</v>
  </rv>
  <rv s="3">
    <v>https://www.bing.com/financeapi/forcetrigger?t=c2qy3m&amp;q=BATS%3aXJUN&amp;form=skydnc</v>
    <v>Learn more on Bing</v>
  </rv>
  <rv s="17">
    <v>en-US</v>
    <v>c2qy3m</v>
    <v>268435456</v>
    <v>1</v>
    <v>Powered by Refinitiv</v>
    <v>38</v>
    <v>FT VIII:Eqty E&amp;M B Jun (BATS:XJUN)</v>
    <v>34</v>
    <v>39</v>
    <v>Finance</v>
    <v>17</v>
    <v>40.369999999999997</v>
    <v>35.24</v>
    <v>0.34910000000000002</v>
    <v>0.14549999999999999</v>
    <v>-8.7989999999999997E-4</v>
    <v>3.6189999999999998E-3</v>
    <v>-3.5499999999999997E-2</v>
    <v>USD</v>
    <v>CBOE BZX Exchange</v>
    <v>BATS</v>
    <v>8.5000000000000006E-3</v>
    <v>40.345500000000001</v>
    <v>ETF</v>
    <v>45824.840353390624</v>
    <v>1866</v>
    <v>40.29</v>
    <v>155637678</v>
    <v>FT VIII:Eqty E&amp;M B Jun</v>
    <v>40.31</v>
    <v>40.200000000000003</v>
    <v>40.345500000000001</v>
    <v>40.31</v>
    <v>XJUN</v>
    <v>FT VIII:Eqty E&amp;M B Jun (BATS:XJUN)</v>
    <v>4563</v>
    <v>6652</v>
  </rv>
  <rv s="2">
    <v>1867</v>
  </rv>
  <rv s="3">
    <v>https://www.bing.com/financeapi/forcetrigger?t=a1t9pr&amp;q=ARCX%3aFPEI&amp;form=skydnc</v>
    <v>Learn more on Bing</v>
  </rv>
  <rv s="17">
    <v>en-US</v>
    <v>a1t9pr</v>
    <v>268435456</v>
    <v>1</v>
    <v>Powered by Refinitiv</v>
    <v>38</v>
    <v>FT III:Instl Pfd Sec&amp;Inc (ARCX:FPEI)</v>
    <v>34</v>
    <v>39</v>
    <v>Finance</v>
    <v>25</v>
    <v>19.11</v>
    <v>17.805</v>
    <v>0.72829999999999995</v>
    <v>0.02</v>
    <v>0</v>
    <v>1.059E-3</v>
    <v>0</v>
    <v>USD</v>
    <v>NYSE Arca</v>
    <v>ARCX</v>
    <v>8.5000000000000006E-3</v>
    <v>18.899999999999999</v>
    <v>ETF</v>
    <v>45824.84027780078</v>
    <v>1869</v>
    <v>18.88</v>
    <v>1566564540.1700001</v>
    <v>FT III:Instl Pfd Sec&amp;Inc</v>
    <v>18.89</v>
    <v>18.88</v>
    <v>18.899999999999999</v>
    <v>18.899999999999999</v>
    <v>FPEI</v>
    <v>FT III:Instl Pfd Sec&amp;Inc (ARCX:FPEI)</v>
    <v>351766</v>
    <v>417671</v>
  </rv>
  <rv s="2">
    <v>1870</v>
  </rv>
  <rv s="16">
    <v>en-US</v>
    <v>c9jq27</v>
    <v>268435456</v>
    <v>1</v>
    <v>Powered by Refinitiv</v>
    <v>36</v>
    <v>FT VIII:Eqty Mod B Apr (BATS:GAPR)</v>
    <v>24</v>
    <v>37</v>
    <v>Finance</v>
    <v>17</v>
    <v>38.270000000000003</v>
    <v>34.11</v>
    <v>0.1421</v>
    <v>-1.6629999999999998E-4</v>
    <v>3.7650000000000001E-3</v>
    <v>-6.3E-3</v>
    <v>USD</v>
    <v>CBOE BZX Exchange</v>
    <v>BATS</v>
    <v>8.5000000000000006E-3</v>
    <v>37.96</v>
    <v>ETF</v>
    <v>45824.840299142968</v>
    <v>37.76</v>
    <v>218919774.91999999</v>
    <v>FT VIII:Eqty Mod B Apr</v>
    <v>37.76</v>
    <v>37.744199999999999</v>
    <v>37.886299999999999</v>
    <v>37.880000000000003</v>
    <v>GAPR</v>
    <v>FT VIII:Eqty Mod B Apr (BATS:GAPR)</v>
    <v>6586</v>
    <v>6593</v>
  </rv>
  <rv s="2">
    <v>1872</v>
  </rv>
  <rv s="16">
    <v>en-US</v>
    <v>cdinnm</v>
    <v>268435456</v>
    <v>1</v>
    <v>Powered by Refinitiv</v>
    <v>36</v>
    <v>FT VIII:USV Eqt B&amp;PI Jun (BATS:XIJN)</v>
    <v>24</v>
    <v>37</v>
    <v>Finance</v>
    <v>17</v>
    <v>30.98</v>
    <v>29.1</v>
    <v>0</v>
    <v>0</v>
    <v>0</v>
    <v>0</v>
    <v>USD</v>
    <v>CBOE BZX Exchange</v>
    <v>BATS</v>
    <v>8.5000000000000006E-3</v>
    <v>30.689900000000002</v>
    <v>ETF</v>
    <v>45824.840351075778</v>
    <v>30.66</v>
    <v>7691897.6299999999</v>
    <v>FT VIII:USV Eqt B&amp;PI Jun</v>
    <v>30.689900000000002</v>
    <v>30.66</v>
    <v>30.66</v>
    <v>30.66</v>
    <v>XIJN</v>
    <v>FT VIII:USV Eqt B&amp;PI Jun (BATS:XIJN)</v>
    <v>2164</v>
    <v>2723</v>
  </rv>
  <rv s="2">
    <v>1874</v>
  </rv>
  <rv s="3">
    <v>https://www.bing.com/financeapi/forcetrigger?t=bukt52&amp;q=BATS%3aDMAY&amp;form=skydnc</v>
    <v>Learn more on Bing</v>
  </rv>
  <rv s="17">
    <v>en-US</v>
    <v>bukt52</v>
    <v>268435456</v>
    <v>1</v>
    <v>Powered by Refinitiv</v>
    <v>38</v>
    <v>FT VIII:VUS Eqty DB May (BATS:DMAY)</v>
    <v>34</v>
    <v>39</v>
    <v>Finance</v>
    <v>17</v>
    <v>42.319899999999997</v>
    <v>36.270000000000003</v>
    <v>0.50280000000000002</v>
    <v>0.21279999999999999</v>
    <v>7.6249999999999994E-4</v>
    <v>5.0649999999999992E-3</v>
    <v>3.2199999999999999E-2</v>
    <v>USD</v>
    <v>CBOE BZX Exchange</v>
    <v>BATS</v>
    <v>8.5000000000000006E-3</v>
    <v>42.319899999999997</v>
    <v>ETF</v>
    <v>45824.840292175781</v>
    <v>1876</v>
    <v>42.21</v>
    <v>258029904.96000001</v>
    <v>FT VIII:VUS Eqty DB May</v>
    <v>42.21</v>
    <v>42.015000000000001</v>
    <v>42.227800000000002</v>
    <v>42.26</v>
    <v>DMAY</v>
    <v>FT VIII:VUS Eqty DB May (BATS:DMAY)</v>
    <v>74158</v>
    <v>65838</v>
  </rv>
  <rv s="2">
    <v>1877</v>
  </rv>
  <rv s="16">
    <v>en-US</v>
    <v>campoc</v>
    <v>268435456</v>
    <v>1</v>
    <v>Powered by Refinitiv</v>
    <v>36</v>
    <v>FT VIII:Eqty E&amp;M B Aug (BATS:XAUG)</v>
    <v>24</v>
    <v>37</v>
    <v>Finance</v>
    <v>17</v>
    <v>35.439900000000002</v>
    <v>31.67</v>
    <v>0.1484</v>
    <v>0</v>
    <v>4.2109999999999995E-3</v>
    <v>0</v>
    <v>USD</v>
    <v>CBOE BZX Exchange</v>
    <v>BATS</v>
    <v>8.5000000000000006E-3</v>
    <v>35.42</v>
    <v>ETF</v>
    <v>45824.840350207814</v>
    <v>35.369999999999997</v>
    <v>53455106.030000001</v>
    <v>FT VIII:Eqty E&amp;M B Aug</v>
    <v>35.369999999999997</v>
    <v>35.2408</v>
    <v>35.389200000000002</v>
    <v>35.389200000000002</v>
    <v>XAUG</v>
    <v>FT VIII:Eqty E&amp;M B Aug (BATS:XAUG)</v>
    <v>1587</v>
    <v>17174</v>
  </rv>
  <rv s="2">
    <v>1879</v>
  </rv>
  <rv s="3">
    <v>https://www.bing.com/financeapi/forcetrigger?t=a1t9mw&amp;q=ARCX%3aFPE&amp;form=skydnc</v>
    <v>Learn more on Bing</v>
  </rv>
  <rv s="17">
    <v>en-US</v>
    <v>a1t9mw</v>
    <v>268435456</v>
    <v>1</v>
    <v>Powered by Refinitiv</v>
    <v>38</v>
    <v>FT III:Pfd Sec &amp; Inc (ARCX:FPE)</v>
    <v>34</v>
    <v>39</v>
    <v>Finance</v>
    <v>25</v>
    <v>18.23</v>
    <v>16.770099999999999</v>
    <v>0.8165</v>
    <v>0.03</v>
    <v>3.3839999999999999E-3</v>
    <v>1.6980000000000001E-3</v>
    <v>5.9900000000000002E-2</v>
    <v>USD</v>
    <v>NYSE Arca</v>
    <v>ARCX</v>
    <v>8.5000000000000006E-3</v>
    <v>17.71</v>
    <v>ETF</v>
    <v>45824.924195566404</v>
    <v>1881</v>
    <v>17.68</v>
    <v>5703319837.2299995</v>
    <v>FT III:Pfd Sec &amp; Inc</v>
    <v>17.7</v>
    <v>17.670000000000002</v>
    <v>17.7</v>
    <v>17.759899999999998</v>
    <v>FPE</v>
    <v>FT III:Pfd Sec &amp; Inc (ARCX:FPE)</v>
    <v>2463625</v>
    <v>1622475</v>
  </rv>
  <rv s="2">
    <v>1882</v>
  </rv>
  <rv s="16">
    <v>en-US</v>
    <v>c95fvh</v>
    <v>268435456</v>
    <v>1</v>
    <v>Powered by Refinitiv</v>
    <v>36</v>
    <v>FT VIII:Eqty Mod B Mar (BATS:GMAR)</v>
    <v>24</v>
    <v>37</v>
    <v>Finance</v>
    <v>17</v>
    <v>40.340000000000003</v>
    <v>34.19</v>
    <v>0.2</v>
    <v>2.0799999999999998E-3</v>
    <v>5.2270000000000007E-3</v>
    <v>0.08</v>
    <v>USD</v>
    <v>CBOE BZX Exchange</v>
    <v>BATS</v>
    <v>8.5000000000000006E-3</v>
    <v>38.549999999999997</v>
    <v>ETF</v>
    <v>45824.840306967184</v>
    <v>38.43</v>
    <v>431810947.60000002</v>
    <v>FT VIII:Eqty Mod B Mar</v>
    <v>38.44</v>
    <v>38.26</v>
    <v>38.46</v>
    <v>38.54</v>
    <v>GMAR</v>
    <v>FT VIII:Eqty Mod B Mar (BATS:GMAR)</v>
    <v>17028</v>
    <v>44414</v>
  </rv>
  <rv s="2">
    <v>1884</v>
  </rv>
  <rv s="16">
    <v>en-US</v>
    <v>cauwar</v>
    <v>268435456</v>
    <v>1</v>
    <v>Powered by Refinitiv</v>
    <v>36</v>
    <v>FT VIII:USV Eqt B&amp;PI Sep (BATS:XISE)</v>
    <v>24</v>
    <v>37</v>
    <v>Finance</v>
    <v>17</v>
    <v>30.98</v>
    <v>27.81</v>
    <v>5.9400000000000001E-2</v>
    <v>0</v>
    <v>1.9659999999999999E-3</v>
    <v>0</v>
    <v>USD</v>
    <v>CBOE BZX Exchange</v>
    <v>BATS</v>
    <v>8.5000000000000006E-3</v>
    <v>30.275099999999998</v>
    <v>ETF</v>
    <v>45824.840353193751</v>
    <v>30.275099999999998</v>
    <v>59815272.039999999</v>
    <v>FT VIII:USV Eqt B&amp;PI Sep</v>
    <v>30.275099999999998</v>
    <v>30.215699999999998</v>
    <v>30.275099999999998</v>
    <v>30.275099999999998</v>
    <v>XISE</v>
    <v>FT VIII:USV Eqt B&amp;PI Sep (BATS:XISE)</v>
    <v>37</v>
    <v>6232</v>
  </rv>
  <rv s="2">
    <v>1886</v>
  </rv>
  <rv s="16">
    <v>en-US</v>
    <v>cc76sm</v>
    <v>268435456</v>
    <v>1</v>
    <v>Powered by Refinitiv</v>
    <v>36</v>
    <v>FT VIII:RJ MltCpGro Eq (ARCX:RJMG)</v>
    <v>24</v>
    <v>37</v>
    <v>Finance</v>
    <v>25</v>
    <v>27.41</v>
    <v>18.504999999999999</v>
    <v>0.32200000000000001</v>
    <v>1.7919999999999999E-4</v>
    <v>1.3931000000000001E-2</v>
    <v>4.1999999999999997E-3</v>
    <v>USD</v>
    <v>NYSE Arca</v>
    <v>ARCX</v>
    <v>8.5000000000000006E-3</v>
    <v>23.4358</v>
    <v>ETF</v>
    <v>45824.84027780078</v>
    <v>23.43</v>
    <v>12620171.859999999</v>
    <v>FT VIII:RJ MltCpGro Eq</v>
    <v>23.43</v>
    <v>23.113800000000001</v>
    <v>23.4358</v>
    <v>23.44</v>
    <v>RJMG</v>
    <v>FT VIII:RJ MltCpGro Eq (ARCX:RJMG)</v>
    <v>733</v>
    <v>1981</v>
  </rv>
  <rv s="2">
    <v>1888</v>
  </rv>
  <rv s="16">
    <v>en-US</v>
    <v>cfzuf2</v>
    <v>268435456</v>
    <v>1</v>
    <v>Powered by Refinitiv</v>
    <v>36</v>
    <v>SMI 3Fourteen REAL AA (XNAS:RAA)</v>
    <v>24</v>
    <v>37</v>
    <v>Finance</v>
    <v>25</v>
    <v>26.57</v>
    <v>21.934999999999999</v>
    <v>0.1346</v>
    <v>0</v>
    <v>5.3420000000000004E-3</v>
    <v>0</v>
    <v>USD</v>
    <v>Nasdaq Stock Market</v>
    <v>XNAS</v>
    <v>8.5000000000000006E-3</v>
    <v>25.379000000000001</v>
    <v>ETF</v>
    <v>45824.843750046093</v>
    <v>25.33</v>
    <v>465563888.16000003</v>
    <v>SMI 3Fourteen REAL AA</v>
    <v>25.37</v>
    <v>25.195399999999999</v>
    <v>25.33</v>
    <v>25.33</v>
    <v>RAA</v>
    <v>SMI 3Fourteen REAL AA (XNAS:RAA)</v>
    <v>28085</v>
    <v>64504</v>
  </rv>
  <rv s="2">
    <v>1890</v>
  </rv>
  <rv s="16">
    <v>en-US</v>
    <v>cbuthw</v>
    <v>268435456</v>
    <v>1</v>
    <v>Powered by Refinitiv</v>
    <v>36</v>
    <v>FT VIII:Eqty Mod B Dec (BATS:GDEC)</v>
    <v>24</v>
    <v>37</v>
    <v>Finance</v>
    <v>17</v>
    <v>34.89</v>
    <v>30.630099999999999</v>
    <v>0.23089999999999999</v>
    <v>-5.7840000000000007E-4</v>
    <v>6.7220000000000005E-3</v>
    <v>-0.02</v>
    <v>USD</v>
    <v>CBOE BZX Exchange</v>
    <v>BATS</v>
    <v>8.5000000000000006E-3</v>
    <v>34.647300000000001</v>
    <v>ETF</v>
    <v>45824.840302117969</v>
    <v>34.519500000000001</v>
    <v>434257938.61000001</v>
    <v>FT VIII:Eqty Mod B Dec</v>
    <v>34.56</v>
    <v>34.3491</v>
    <v>34.58</v>
    <v>34.56</v>
    <v>GDEC</v>
    <v>FT VIII:Eqty Mod B Dec (BATS:GDEC)</v>
    <v>9861</v>
    <v>96870</v>
  </rv>
  <rv s="2">
    <v>1892</v>
  </rv>
  <rv s="16">
    <v>en-US</v>
    <v>cc7ocw</v>
    <v>268435456</v>
    <v>1</v>
    <v>Powered by Refinitiv</v>
    <v>36</v>
    <v>Range Nuclr Renssnce Idx (ARCX:NUKZ)</v>
    <v>24</v>
    <v>37</v>
    <v>Finance</v>
    <v>25</v>
    <v>55.779899999999998</v>
    <v>29</v>
    <v>1.4</v>
    <v>1.457E-3</v>
    <v>2.6158000000000001E-2</v>
    <v>0.08</v>
    <v>USD</v>
    <v>NYSE Arca</v>
    <v>ARCX</v>
    <v>8.5000000000000006E-3</v>
    <v>55.779899999999998</v>
    <v>ETF</v>
    <v>45824.898681700783</v>
    <v>54.600099999999998</v>
    <v>255226896.83000001</v>
    <v>Range Nuclr Renssnce Idx</v>
    <v>55.15</v>
    <v>53.52</v>
    <v>54.92</v>
    <v>55</v>
    <v>NUKZ</v>
    <v>Range Nuclr Renssnce Idx (ARCX:NUKZ)</v>
    <v>254490</v>
    <v>161061</v>
  </rv>
  <rv s="2">
    <v>1894</v>
  </rv>
  <rv s="16">
    <v>en-US</v>
    <v>cd8jur</v>
    <v>268435456</v>
    <v>1</v>
    <v>Powered by Refinitiv</v>
    <v>36</v>
    <v>FT VIII:Eqty E&amp;M B May (BATS:XMAY)</v>
    <v>24</v>
    <v>37</v>
    <v>Finance</v>
    <v>17</v>
    <v>33.134999999999998</v>
    <v>29.09</v>
    <v>0.1527</v>
    <v>1.1279999999999999E-3</v>
    <v>4.6649999999999999E-3</v>
    <v>3.7100000000000001E-2</v>
    <v>USD</v>
    <v>CBOE BZX Exchange</v>
    <v>BATS</v>
    <v>8.5000000000000006E-3</v>
    <v>32.929900000000004</v>
    <v>ETF</v>
    <v>45824.840353390624</v>
    <v>32.882899999999999</v>
    <v>18719824.699999999</v>
    <v>FT VIII:Eqty E&amp;M B May</v>
    <v>32.909999999999997</v>
    <v>32.730200000000004</v>
    <v>32.882899999999999</v>
    <v>32.92</v>
    <v>XMAY</v>
    <v>FT VIII:Eqty E&amp;M B May (BATS:XMAY)</v>
    <v>1450</v>
    <v>11748</v>
  </rv>
  <rv s="2">
    <v>1896</v>
  </rv>
  <rv s="3">
    <v>https://www.bing.com/financeapi/forcetrigger?t=c1tcjc&amp;q=BATS%3aDAPR&amp;form=skydnc</v>
    <v>Learn more on Bing</v>
  </rv>
  <rv s="17">
    <v>en-US</v>
    <v>c1tcjc</v>
    <v>268435456</v>
    <v>1</v>
    <v>Powered by Refinitiv</v>
    <v>38</v>
    <v>FT VIII:VUS Eqty DB Apr (BATS:DAPR)</v>
    <v>34</v>
    <v>39</v>
    <v>Finance</v>
    <v>17</v>
    <v>37.94</v>
    <v>33.32</v>
    <v>0.41710000000000003</v>
    <v>0.17499999999999999</v>
    <v>0</v>
    <v>4.7130000000000002E-3</v>
    <v>0</v>
    <v>USD</v>
    <v>CBOE BZX Exchange</v>
    <v>BATS</v>
    <v>8.5000000000000006E-3</v>
    <v>37.3399</v>
    <v>ETF</v>
    <v>45824.840289860935</v>
    <v>1898</v>
    <v>37.26</v>
    <v>233214113.24000001</v>
    <v>FT VIII:VUS Eqty DB Apr</v>
    <v>37.26</v>
    <v>37.130000000000003</v>
    <v>37.305</v>
    <v>37.305</v>
    <v>DAPR</v>
    <v>FT VIII:VUS Eqty DB Apr (BATS:DAPR)</v>
    <v>11338</v>
    <v>23421</v>
  </rv>
  <rv s="2">
    <v>1899</v>
  </rv>
  <rv s="16">
    <v>en-US</v>
    <v>cczqk2</v>
    <v>268435456</v>
    <v>1</v>
    <v>Powered by Refinitiv</v>
    <v>36</v>
    <v>FT VIII:Eqty E&amp;M B Apr (BATS:XAPR)</v>
    <v>24</v>
    <v>37</v>
    <v>Finance</v>
    <v>17</v>
    <v>34.81</v>
    <v>30.42</v>
    <v>0.15440000000000001</v>
    <v>8.5919999999999996E-4</v>
    <v>4.457E-3</v>
    <v>2.9899999999999999E-2</v>
    <v>USD</v>
    <v>CBOE BZX Exchange</v>
    <v>BATS</v>
    <v>8.5000000000000006E-3</v>
    <v>34.81</v>
    <v>ETF</v>
    <v>45824.840351075778</v>
    <v>34.729999999999997</v>
    <v>18996079.52</v>
    <v>FT VIII:Eqty E&amp;M B Apr</v>
    <v>34.81</v>
    <v>34.645600000000002</v>
    <v>34.799999999999997</v>
    <v>34.829900000000002</v>
    <v>XAPR</v>
    <v>FT VIII:Eqty E&amp;M B Apr (BATS:XAPR)</v>
    <v>2081</v>
    <v>6672</v>
  </rv>
  <rv s="2">
    <v>1901</v>
  </rv>
  <rv s="3">
    <v>https://www.bing.com/financeapi/forcetrigger?t=c4ji2w&amp;q=BATS%3aXDEC&amp;form=skydnc</v>
    <v>Learn more on Bing</v>
  </rv>
  <rv s="17">
    <v>en-US</v>
    <v>c4ji2w</v>
    <v>268435456</v>
    <v>1</v>
    <v>Powered by Refinitiv</v>
    <v>38</v>
    <v>FT VIII:Eqty E&amp;M B Dec (BATS:XDEC)</v>
    <v>34</v>
    <v>39</v>
    <v>Finance</v>
    <v>17</v>
    <v>38.380000000000003</v>
    <v>31.46</v>
    <v>0.39479999999999998</v>
    <v>0.2137</v>
    <v>1.0199999999999999E-3</v>
    <v>5.6079999999999993E-3</v>
    <v>3.9100000000000003E-2</v>
    <v>USD</v>
    <v>CBOE BZX Exchange</v>
    <v>BATS</v>
    <v>8.5000000000000006E-3</v>
    <v>38.35</v>
    <v>ETF</v>
    <v>45824.840350867969</v>
    <v>1903</v>
    <v>38.21</v>
    <v>192378641.34</v>
    <v>FT VIII:Eqty E&amp;M B Dec</v>
    <v>38.21</v>
    <v>38.107199999999999</v>
    <v>38.320900000000002</v>
    <v>38.36</v>
    <v>XDEC</v>
    <v>FT VIII:Eqty E&amp;M B Dec (BATS:XDEC)</v>
    <v>10920</v>
    <v>6812</v>
  </rv>
  <rv s="2">
    <v>1904</v>
  </rv>
  <rv s="16">
    <v>en-US</v>
    <v>cauw52</v>
    <v>268435456</v>
    <v>1</v>
    <v>Powered by Refinitiv</v>
    <v>36</v>
    <v>FT VIII:Eqty Mod B Sep (BATS:GSEP)</v>
    <v>24</v>
    <v>37</v>
    <v>Finance</v>
    <v>17</v>
    <v>36.17</v>
    <v>32.090000000000003</v>
    <v>0.20599999999999999</v>
    <v>3.3270000000000001E-4</v>
    <v>5.744E-3</v>
    <v>1.2E-2</v>
    <v>USD</v>
    <v>CBOE BZX Exchange</v>
    <v>BATS</v>
    <v>8.5000000000000006E-3</v>
    <v>36.145000000000003</v>
    <v>ETF</v>
    <v>45824.840303784375</v>
    <v>36.030700000000003</v>
    <v>219043716.06999999</v>
    <v>FT VIII:Eqty Mod B Sep</v>
    <v>36.131100000000004</v>
    <v>35.863999999999997</v>
    <v>36.07</v>
    <v>36.082000000000001</v>
    <v>GSEP</v>
    <v>FT VIII:Eqty Mod B Sep (BATS:GSEP)</v>
    <v>5219</v>
    <v>21862</v>
  </rv>
  <rv s="2">
    <v>1906</v>
  </rv>
  <rv s="3">
    <v>https://www.bing.com/financeapi/forcetrigger?t=bxeorw&amp;q=BATS%3aDJAN&amp;form=skydnc</v>
    <v>Learn more on Bing</v>
  </rv>
  <rv s="17">
    <v>en-US</v>
    <v>bxeorw</v>
    <v>268435456</v>
    <v>1</v>
    <v>Powered by Refinitiv</v>
    <v>38</v>
    <v>FT VIII:VUS Eqty DB Jan (BATS:DJAN)</v>
    <v>34</v>
    <v>39</v>
    <v>Finance</v>
    <v>17</v>
    <v>39.799999999999997</v>
    <v>35.47</v>
    <v>0.4173</v>
    <v>0.2281</v>
    <v>0</v>
    <v>5.7869999999999996E-3</v>
    <v>0</v>
    <v>USD</v>
    <v>CBOE BZX Exchange</v>
    <v>BATS</v>
    <v>8.5000000000000006E-3</v>
    <v>39.7699</v>
    <v>ETF</v>
    <v>45824.840292835157</v>
    <v>1908</v>
    <v>39.56</v>
    <v>354514553.44</v>
    <v>FT VIII:VUS Eqty DB Jan</v>
    <v>39.56</v>
    <v>39.416800000000002</v>
    <v>39.6449</v>
    <v>39.6449</v>
    <v>DJAN</v>
    <v>FT VIII:VUS Eqty DB Jan (BATS:DJAN)</v>
    <v>11292</v>
    <v>26922</v>
  </rv>
  <rv s="2">
    <v>1909</v>
  </rv>
  <rv s="3">
    <v>https://www.bing.com/financeapi/forcetrigger?t=bsoo77&amp;q=BATS%3aFAUG&amp;form=skydnc</v>
    <v>Learn more on Bing</v>
  </rv>
  <rv s="17">
    <v>en-US</v>
    <v>bsoo77</v>
    <v>268435456</v>
    <v>1</v>
    <v>Powered by Refinitiv</v>
    <v>38</v>
    <v>FT VIII:VUS Eqty B Aug (BATS:FAUG)</v>
    <v>34</v>
    <v>39</v>
    <v>Finance</v>
    <v>17</v>
    <v>48.1342</v>
    <v>41.24</v>
    <v>0.64610000000000001</v>
    <v>0.36809999999999998</v>
    <v>4.6050000000000003E-4</v>
    <v>7.7299999999999999E-3</v>
    <v>2.2100000000000002E-2</v>
    <v>USD</v>
    <v>CBOE BZX Exchange</v>
    <v>BATS</v>
    <v>8.5000000000000006E-3</v>
    <v>48.1342</v>
    <v>ETF</v>
    <v>45824.840294501562</v>
    <v>1911</v>
    <v>47.949800000000003</v>
    <v>896301603.46000004</v>
    <v>FT VIII:VUS Eqty B Aug</v>
    <v>47.95</v>
    <v>47.62</v>
    <v>47.988100000000003</v>
    <v>48.010199999999998</v>
    <v>FAUG</v>
    <v>FT VIII:VUS Eqty B Aug (BATS:FAUG)</v>
    <v>8992</v>
    <v>18043</v>
  </rv>
  <rv s="2">
    <v>1912</v>
  </rv>
  <rv s="3">
    <v>https://www.bing.com/financeapi/forcetrigger?t=bsrlh7&amp;q=BATS%3aFNOV&amp;form=skydnc</v>
    <v>Learn more on Bing</v>
  </rv>
  <rv s="17">
    <v>en-US</v>
    <v>bsrlh7</v>
    <v>268435456</v>
    <v>1</v>
    <v>Powered by Refinitiv</v>
    <v>38</v>
    <v>FT VIII:VUS Eqty B Nov (BATS:FNOV)</v>
    <v>34</v>
    <v>39</v>
    <v>Finance</v>
    <v>17</v>
    <v>50.45</v>
    <v>41.76</v>
    <v>0.70679999999999998</v>
    <v>0.28999999999999998</v>
    <v>4.0739999999999998E-4</v>
    <v>5.9430000000000004E-3</v>
    <v>0.02</v>
    <v>USD</v>
    <v>CBOE BZX Exchange</v>
    <v>BATS</v>
    <v>8.5000000000000006E-3</v>
    <v>49.24</v>
    <v>ETF</v>
    <v>45824.840299142968</v>
    <v>1914</v>
    <v>49.076000000000001</v>
    <v>843082545.79999995</v>
    <v>FT VIII:VUS Eqty B Nov</v>
    <v>49.08</v>
    <v>48.8</v>
    <v>49.09</v>
    <v>49.11</v>
    <v>FNOV</v>
    <v>FT VIII:VUS Eqty B Nov (BATS:FNOV)</v>
    <v>8731</v>
    <v>15681</v>
  </rv>
  <rv s="2">
    <v>1915</v>
  </rv>
  <rv s="16">
    <v>en-US</v>
    <v>cdin6h</v>
    <v>268435456</v>
    <v>1</v>
    <v>Powered by Refinitiv</v>
    <v>36</v>
    <v>FT VIII:Eqty Max B Jun (BATS:JUNM)</v>
    <v>24</v>
    <v>37</v>
    <v>Finance</v>
    <v>17</v>
    <v>32.950000000000003</v>
    <v>30.35</v>
    <v>0.1862</v>
    <v>-8.2989999999999995E-4</v>
    <v>5.6930000000000001E-3</v>
    <v>-2.7300000000000001E-2</v>
    <v>USD</v>
    <v>CBOE BZX Exchange</v>
    <v>BATS</v>
    <v>8.5000000000000006E-3</v>
    <v>32.950000000000003</v>
    <v>ETF</v>
    <v>45824.840310751562</v>
    <v>32.85</v>
    <v>59136472.350000001</v>
    <v>FT VIII:Eqty Max B Jun</v>
    <v>32.94</v>
    <v>32.709299999999999</v>
    <v>32.895499999999998</v>
    <v>32.868200000000002</v>
    <v>JUNM</v>
    <v>FT VIII:Eqty Max B Jun (BATS:JUNM)</v>
    <v>10029</v>
    <v>3850</v>
  </rv>
  <rv s="2">
    <v>1917</v>
  </rv>
  <rv s="16">
    <v>en-US</v>
    <v>cg39nm</v>
    <v>268435456</v>
    <v>1</v>
    <v>Powered by Refinitiv</v>
    <v>36</v>
    <v>SPDR Bdg All Weather (XNAS:ALLW)</v>
    <v>24</v>
    <v>37</v>
    <v>Finance</v>
    <v>25</v>
    <v>25.94</v>
    <v>22.99</v>
    <v>2.5000000000000001E-2</v>
    <v>-1.9380000000000002E-4</v>
    <v>9.701E-4</v>
    <v>-5.0000000000000001E-3</v>
    <v>USD</v>
    <v>Nasdaq Stock Market</v>
    <v>XNAS</v>
    <v>8.5000000000000006E-3</v>
    <v>25.91</v>
    <v>ETF</v>
    <v>45824.843750265623</v>
    <v>25.79</v>
    <v>203088702.61000001</v>
    <v>SPDR Bdg All Weather</v>
    <v>25.86</v>
    <v>25.77</v>
    <v>25.795000000000002</v>
    <v>25.79</v>
    <v>ALLW</v>
    <v>SPDR Bdg All Weather (XNAS:ALLW)</v>
    <v>121016</v>
    <v>123832</v>
  </rv>
  <rv s="2">
    <v>1919</v>
  </rv>
  <rv s="3">
    <v>https://www.bing.com/financeapi/forcetrigger?t=a1srhw&amp;q=XNAS%3aFEMB&amp;form=skydnc</v>
    <v>Learn more on Bing</v>
  </rv>
  <rv s="17">
    <v>en-US</v>
    <v>a1srhw</v>
    <v>268435456</v>
    <v>1</v>
    <v>Powered by Refinitiv</v>
    <v>38</v>
    <v>FT III:EM Loc Cur Bd (XNAS:FEMB)</v>
    <v>34</v>
    <v>39</v>
    <v>Finance</v>
    <v>25</v>
    <v>29.35</v>
    <v>25.6</v>
    <v>0.97529999999999994</v>
    <v>0.09</v>
    <v>-2.3902E-2</v>
    <v>3.1730000000000005E-3</v>
    <v>-0.68</v>
    <v>USD</v>
    <v>Nasdaq Stock Market</v>
    <v>XNAS</v>
    <v>8.5000000000000006E-3</v>
    <v>28.5199</v>
    <v>ETF</v>
    <v>45824.843750265623</v>
    <v>1921</v>
    <v>28.252500000000001</v>
    <v>159448263.65000001</v>
    <v>FT III:EM Loc Cur Bd</v>
    <v>28.35</v>
    <v>28.36</v>
    <v>28.45</v>
    <v>27.77</v>
    <v>FEMB</v>
    <v>FT III:EM Loc Cur Bd (XNAS:FEMB)</v>
    <v>15112</v>
    <v>32806</v>
  </rv>
  <rv s="2">
    <v>1922</v>
  </rv>
  <rv s="3">
    <v>https://www.bing.com/financeapi/forcetrigger?t=c1tcm7&amp;q=BATS%3aFAPR&amp;form=skydnc</v>
    <v>Learn more on Bing</v>
  </rv>
  <rv s="17">
    <v>en-US</v>
    <v>c1tcm7</v>
    <v>268435456</v>
    <v>1</v>
    <v>Powered by Refinitiv</v>
    <v>38</v>
    <v>FT VIII:VUS Eqty B Apr (BATS:FAPR)</v>
    <v>34</v>
    <v>39</v>
    <v>Finance</v>
    <v>17</v>
    <v>42.289900000000003</v>
    <v>36.727499999999999</v>
    <v>0.60040000000000004</v>
    <v>0.13</v>
    <v>6.0040000000000007E-4</v>
    <v>3.1319999999999998E-3</v>
    <v>2.5000000000000001E-2</v>
    <v>USD</v>
    <v>CBOE BZX Exchange</v>
    <v>BATS</v>
    <v>8.5000000000000006E-3</v>
    <v>41.75</v>
    <v>ETF</v>
    <v>45824.840297476563</v>
    <v>1924</v>
    <v>41.6</v>
    <v>796779891.00999999</v>
    <v>FT VIII:VUS Eqty B Apr</v>
    <v>41.6</v>
    <v>41.51</v>
    <v>41.64</v>
    <v>41.664999999999999</v>
    <v>FAPR</v>
    <v>FT VIII:VUS Eqty B Apr (BATS:FAPR)</v>
    <v>12848</v>
    <v>24629</v>
  </rv>
  <rv s="2">
    <v>1925</v>
  </rv>
  <rv s="3">
    <v>https://www.bing.com/financeapi/forcetrigger?t=bxe35r&amp;q=ARCX%3aOVLH&amp;form=skydnc</v>
    <v>Learn more on Bing</v>
  </rv>
  <rv s="17">
    <v>en-US</v>
    <v>bxe35r</v>
    <v>268435456</v>
    <v>1</v>
    <v>Powered by Refinitiv</v>
    <v>38</v>
    <v>Overlay Shs Hedged LC Eq (BATS:OVLH)</v>
    <v>34</v>
    <v>39</v>
    <v>Finance</v>
    <v>17</v>
    <v>36.19</v>
    <v>31.412800000000001</v>
    <v>0.68579999999999997</v>
    <v>0.1933</v>
    <v>0</v>
    <v>5.3979999999999992E-3</v>
    <v>0</v>
    <v>USD</v>
    <v>CBOE BZX Exchange</v>
    <v>BATS</v>
    <v>8.5000000000000006E-3</v>
    <v>36.06</v>
    <v>ETF</v>
    <v>45824.840329316408</v>
    <v>1927</v>
    <v>35.987499999999997</v>
    <v>67030653.049999997</v>
    <v>Overlay Shs Hedged LC Eq</v>
    <v>36.03</v>
    <v>35.809899999999999</v>
    <v>36.0032</v>
    <v>36.0032</v>
    <v>OVLH</v>
    <v>Overlay Shs Hedged LC Eq (BATS:OVLH)</v>
    <v>3520</v>
    <v>15997</v>
  </rv>
  <rv s="2">
    <v>1928</v>
  </rv>
  <rv s="16">
    <v>en-US</v>
    <v>c9t8dm</v>
    <v>268435456</v>
    <v>1</v>
    <v>Powered by Refinitiv</v>
    <v>36</v>
    <v>FT VIII:Eqty Mod B May (BATS:GMAY)</v>
    <v>24</v>
    <v>37</v>
    <v>Finance</v>
    <v>17</v>
    <v>39.246000000000002</v>
    <v>32</v>
    <v>0.14000000000000001</v>
    <v>-7.7619999999999989E-4</v>
    <v>3.6480000000000002E-3</v>
    <v>-2.9899999999999999E-2</v>
    <v>USD</v>
    <v>CBOE BZX Exchange</v>
    <v>BATS</v>
    <v>8.5000000000000006E-3</v>
    <v>38.630000000000003</v>
    <v>ETF</v>
    <v>45824.840301457814</v>
    <v>38.44</v>
    <v>281032521.88999999</v>
    <v>FT VIII:Eqty Mod B May</v>
    <v>38.44</v>
    <v>38.380000000000003</v>
    <v>38.520000000000003</v>
    <v>38.490099999999998</v>
    <v>GMAY</v>
    <v>FT VIII:Eqty Mod B May (BATS:GMAY)</v>
    <v>193748</v>
    <v>141544</v>
  </rv>
  <rv s="2">
    <v>1930</v>
  </rv>
  <rv s="3">
    <v>https://www.bing.com/financeapi/forcetrigger?t=bvu3ww&amp;q=BATS%3aDSEP&amp;form=skydnc</v>
    <v>Learn more on Bing</v>
  </rv>
  <rv s="17">
    <v>en-US</v>
    <v>bvu3ww</v>
    <v>268435456</v>
    <v>1</v>
    <v>Powered by Refinitiv</v>
    <v>38</v>
    <v>FT VIII:VUS Eqty DB Sep (BATS:DSEP)</v>
    <v>34</v>
    <v>39</v>
    <v>Finance</v>
    <v>17</v>
    <v>41.73</v>
    <v>36.880000000000003</v>
    <v>0.4597</v>
    <v>0.30170000000000002</v>
    <v>-7.4190000000000009E-4</v>
    <v>7.2960000000000004E-3</v>
    <v>-3.09E-2</v>
    <v>USD</v>
    <v>CBOE BZX Exchange</v>
    <v>BATS</v>
    <v>8.5000000000000006E-3</v>
    <v>41.73</v>
    <v>ETF</v>
    <v>45824.840295358597</v>
    <v>1932</v>
    <v>41.52</v>
    <v>260807826.40000001</v>
    <v>FT VIII:VUS Eqty DB Sep</v>
    <v>41.52</v>
    <v>41.35</v>
    <v>41.651699999999998</v>
    <v>41.620800000000003</v>
    <v>DSEP</v>
    <v>FT VIII:VUS Eqty DB Sep (BATS:DSEP)</v>
    <v>4397</v>
    <v>6368</v>
  </rv>
  <rv s="2">
    <v>1933</v>
  </rv>
  <rv s="16">
    <v>en-US</v>
    <v>c8lyww</v>
    <v>268435456</v>
    <v>1</v>
    <v>Powered by Refinitiv</v>
    <v>36</v>
    <v>FT VIII:Eqty Mod B Jan (BATS:GJAN)</v>
    <v>24</v>
    <v>37</v>
    <v>Finance</v>
    <v>17</v>
    <v>39.914999999999999</v>
    <v>31.05</v>
    <v>0.22</v>
    <v>2.5399999999999999E-4</v>
    <v>5.6189999999999999E-3</v>
    <v>0.01</v>
    <v>USD</v>
    <v>CBOE BZX Exchange</v>
    <v>BATS</v>
    <v>8.5000000000000006E-3</v>
    <v>39.417700000000004</v>
    <v>ETF</v>
    <v>45824.840301457814</v>
    <v>39.2911</v>
    <v>371193760.26999998</v>
    <v>FT VIII:Eqty Mod B Jan</v>
    <v>39.369999999999997</v>
    <v>39.15</v>
    <v>39.369999999999997</v>
    <v>39.380000000000003</v>
    <v>GJAN</v>
    <v>FT VIII:Eqty Mod B Jan (BATS:GJAN)</v>
    <v>10801</v>
    <v>25293</v>
  </rv>
  <rv s="2">
    <v>1935</v>
  </rv>
  <rv s="16">
    <v>en-US</v>
    <v>ca2dr7</v>
    <v>268435456</v>
    <v>1</v>
    <v>Powered by Refinitiv</v>
    <v>36</v>
    <v>FT VIII:Eqty Mod B Jun (BATS:GJUN)</v>
    <v>24</v>
    <v>37</v>
    <v>Finance</v>
    <v>17</v>
    <v>37.450000000000003</v>
    <v>32.452199999999998</v>
    <v>0.35</v>
    <v>0</v>
    <v>9.4830000000000001E-3</v>
    <v>0</v>
    <v>USD</v>
    <v>CBOE BZX Exchange</v>
    <v>BATS</v>
    <v>8.5000000000000006E-3</v>
    <v>37.3523</v>
    <v>ETF</v>
    <v>45824.840301457814</v>
    <v>37.229999999999997</v>
    <v>273967286.80000001</v>
    <v>FT VIII:Eqty Mod B Jun</v>
    <v>37.24</v>
    <v>36.909999999999997</v>
    <v>37.26</v>
    <v>37.26</v>
    <v>GJUN</v>
    <v>FT VIII:Eqty Mod B Jun (BATS:GJUN)</v>
    <v>17827</v>
    <v>14543</v>
  </rv>
  <rv s="2">
    <v>1937</v>
  </rv>
  <rv s="3">
    <v>https://www.bing.com/financeapi/forcetrigger?t=bv88gh&amp;q=BATS%3aFJUL&amp;form=skydnc</v>
    <v>Learn more on Bing</v>
  </rv>
  <rv s="17">
    <v>en-US</v>
    <v>bv88gh</v>
    <v>268435456</v>
    <v>1</v>
    <v>Powered by Refinitiv</v>
    <v>38</v>
    <v>FT VIII:VUS Eqty B Jul (BATS:FJUL)</v>
    <v>34</v>
    <v>39</v>
    <v>Finance</v>
    <v>17</v>
    <v>50.61</v>
    <v>43.020099999999999</v>
    <v>0.67079999999999995</v>
    <v>0.42859999999999998</v>
    <v>1.119E-3</v>
    <v>8.572999999999999E-3</v>
    <v>5.6399999999999999E-2</v>
    <v>USD</v>
    <v>CBOE BZX Exchange</v>
    <v>BATS</v>
    <v>8.5000000000000006E-3</v>
    <v>50.61</v>
    <v>ETF</v>
    <v>45824.840296816408</v>
    <v>1939</v>
    <v>50.22</v>
    <v>990463589.86000001</v>
    <v>FT VIII:VUS Eqty B Jul</v>
    <v>50.22</v>
    <v>49.994999999999997</v>
    <v>50.4236</v>
    <v>50.48</v>
    <v>FJUL</v>
    <v>FT VIII:VUS Eqty B Jul (BATS:FJUL)</v>
    <v>11690</v>
    <v>13392</v>
  </rv>
  <rv s="2">
    <v>1940</v>
  </rv>
  <rv s="3">
    <v>https://www.bing.com/financeapi/forcetrigger?t=bux71h&amp;q=BATS%3aFJUN&amp;form=skydnc</v>
    <v>Learn more on Bing</v>
  </rv>
  <rv s="17">
    <v>en-US</v>
    <v>bux71h</v>
    <v>268435456</v>
    <v>1</v>
    <v>Powered by Refinitiv</v>
    <v>38</v>
    <v>FT VIII:VUS Eqty B Jun (BATS:FJUN)</v>
    <v>34</v>
    <v>39</v>
    <v>Finance</v>
    <v>17</v>
    <v>53.19</v>
    <v>45.429699999999997</v>
    <v>0.62990000000000002</v>
    <v>0.55900000000000005</v>
    <v>9.6319999999999999E-4</v>
    <v>1.0669999999999999E-2</v>
    <v>5.0999999999999997E-2</v>
    <v>USD</v>
    <v>CBOE BZX Exchange</v>
    <v>BATS</v>
    <v>8.5000000000000006E-3</v>
    <v>53.141599999999997</v>
    <v>ETF</v>
    <v>45824.840299142968</v>
    <v>1942</v>
    <v>52.76</v>
    <v>950723828</v>
    <v>FT VIII:VUS Eqty B Jun</v>
    <v>52.76</v>
    <v>52.39</v>
    <v>52.948999999999998</v>
    <v>53</v>
    <v>FJUN</v>
    <v>FT VIII:VUS Eqty B Jun (BATS:FJUN)</v>
    <v>13633</v>
    <v>31855</v>
  </rv>
  <rv s="2">
    <v>1943</v>
  </rv>
  <rv s="3">
    <v>https://www.bing.com/financeapi/forcetrigger?t=c13ohw&amp;q=BATS%3aDMAR&amp;form=skydnc</v>
    <v>Learn more on Bing</v>
  </rv>
  <rv s="17">
    <v>en-US</v>
    <v>c13ohw</v>
    <v>268435456</v>
    <v>1</v>
    <v>Powered by Refinitiv</v>
    <v>38</v>
    <v>FT VIII:VUS Eqty DB Mar (BATS:DMAR)</v>
    <v>34</v>
    <v>39</v>
    <v>Finance</v>
    <v>17</v>
    <v>39.15</v>
    <v>35.005800000000001</v>
    <v>0.40339999999999998</v>
    <v>0.13750000000000001</v>
    <v>-1.2160000000000001E-3</v>
    <v>3.5330000000000001E-3</v>
    <v>-4.7500000000000001E-2</v>
    <v>USD</v>
    <v>CBOE BZX Exchange</v>
    <v>BATS</v>
    <v>8.5000000000000006E-3</v>
    <v>39.140300000000003</v>
    <v>ETF</v>
    <v>45824.840292835157</v>
    <v>1945</v>
    <v>39.010100000000001</v>
    <v>369498245.13</v>
    <v>FT VIII:VUS Eqty DB Mar</v>
    <v>39.04</v>
    <v>38.92</v>
    <v>39.057499999999997</v>
    <v>39.01</v>
    <v>DMAR</v>
    <v>FT VIII:VUS Eqty DB Mar (BATS:DMAR)</v>
    <v>8929</v>
    <v>24478</v>
  </rv>
  <rv s="2">
    <v>1946</v>
  </rv>
  <rv s="3">
    <v>https://www.bing.com/financeapi/forcetrigger?t=c1g2h7&amp;q=ARCX%3aIAPR&amp;form=skydnc</v>
    <v>Learn more on Bing</v>
  </rv>
  <rv s="17">
    <v>en-US</v>
    <v>c1g2h7</v>
    <v>268435456</v>
    <v>1</v>
    <v>Powered by Refinitiv</v>
    <v>38</v>
    <v>Innovator Itl Dev PB Apr (ARCX:IAPR)</v>
    <v>34</v>
    <v>39</v>
    <v>Finance</v>
    <v>25</v>
    <v>29.149899999999999</v>
    <v>25.600100000000001</v>
    <v>0.43740000000000001</v>
    <v>0.05</v>
    <v>0</v>
    <v>1.7299999999999998E-3</v>
    <v>0</v>
    <v>USD</v>
    <v>NYSE Arca</v>
    <v>ARCX</v>
    <v>8.5000000000000006E-3</v>
    <v>29.119900000000001</v>
    <v>ETF</v>
    <v>45824.840277812502</v>
    <v>1948</v>
    <v>28.945</v>
    <v>246192664.63</v>
    <v>Innovator Itl Dev PB Apr</v>
    <v>29.01</v>
    <v>28.91</v>
    <v>28.96</v>
    <v>28.96</v>
    <v>IAPR</v>
    <v>Innovator Itl Dev PB Apr (ARCX:IAPR)</v>
    <v>19498</v>
    <v>31050</v>
  </rv>
  <rv s="2">
    <v>1949</v>
  </rv>
  <rv s="16">
    <v>en-US</v>
    <v>campim</v>
    <v>268435456</v>
    <v>1</v>
    <v>Powered by Refinitiv</v>
    <v>36</v>
    <v>FT VIII:Eqty Mod B Aug (BATS:GAUG)</v>
    <v>24</v>
    <v>37</v>
    <v>Finance</v>
    <v>17</v>
    <v>36.47</v>
    <v>31.990100000000002</v>
    <v>0.27089999999999997</v>
    <v>5.488E-4</v>
    <v>7.4900000000000001E-3</v>
    <v>0.02</v>
    <v>USD</v>
    <v>CBOE BZX Exchange</v>
    <v>BATS</v>
    <v>8.5000000000000006E-3</v>
    <v>36.450000000000003</v>
    <v>ETF</v>
    <v>45824.840304640624</v>
    <v>36.35</v>
    <v>245972491.11000001</v>
    <v>FT VIII:Eqty Mod B Aug</v>
    <v>36.409999999999997</v>
    <v>36.1691</v>
    <v>36.44</v>
    <v>36.46</v>
    <v>GAUG</v>
    <v>FT VIII:Eqty Mod B Aug (BATS:GAUG)</v>
    <v>3950</v>
    <v>42993</v>
  </rv>
  <rv s="2">
    <v>1951</v>
  </rv>
  <rv s="16">
    <v>en-US</v>
    <v>cc7oim</v>
    <v>268435456</v>
    <v>1</v>
    <v>Powered by Refinitiv</v>
    <v>36</v>
    <v>Range Glbl Coal Index (ARCX:COAL)</v>
    <v>24</v>
    <v>37</v>
    <v>Finance</v>
    <v>25</v>
    <v>26.25</v>
    <v>13.85</v>
    <v>0.2</v>
    <v>-3.2037000000000003E-2</v>
    <v>1.1573999999999999E-2</v>
    <v>-0.56000000000000005</v>
    <v>USD</v>
    <v>NYSE Arca</v>
    <v>ARCX</v>
    <v>8.5000000000000006E-3</v>
    <v>17.535</v>
    <v>ETF</v>
    <v>45824.897774675781</v>
    <v>17</v>
    <v>15068229.73</v>
    <v>Range Glbl Coal Index</v>
    <v>17.09</v>
    <v>17.28</v>
    <v>17.48</v>
    <v>16.920000000000002</v>
    <v>COAL</v>
    <v>Range Glbl Coal Index (ARCX:COAL)</v>
    <v>7957</v>
    <v>9648</v>
  </rv>
  <rv s="2">
    <v>1953</v>
  </rv>
  <rv s="3">
    <v>https://www.bing.com/financeapi/forcetrigger?t=bwigvh&amp;q=BATS%3aFOCT&amp;form=skydnc</v>
    <v>Learn more on Bing</v>
  </rv>
  <rv s="17">
    <v>en-US</v>
    <v>bwigvh</v>
    <v>268435456</v>
    <v>1</v>
    <v>Powered by Refinitiv</v>
    <v>38</v>
    <v>FT VIII:VUS Eqty B Oct (BATS:FOCT)</v>
    <v>34</v>
    <v>39</v>
    <v>Finance</v>
    <v>17</v>
    <v>44.04</v>
    <v>34.659999999999997</v>
    <v>0.65480000000000005</v>
    <v>0.3498</v>
    <v>0</v>
    <v>8.0470000000000003E-3</v>
    <v>0</v>
    <v>USD</v>
    <v>CBOE BZX Exchange</v>
    <v>BATS</v>
    <v>8.5000000000000006E-3</v>
    <v>43.939900000000002</v>
    <v>ETF</v>
    <v>45824.840302314064</v>
    <v>1955</v>
    <v>43.63</v>
    <v>820466837.48000002</v>
    <v>FT VIII:VUS Eqty B Oct</v>
    <v>43.63</v>
    <v>43.470199999999998</v>
    <v>43.82</v>
    <v>43.82</v>
    <v>FOCT</v>
    <v>FT VIII:VUS Eqty B Oct (BATS:FOCT)</v>
    <v>7571</v>
    <v>17906</v>
  </rv>
  <rv s="2">
    <v>1956</v>
  </rv>
  <rv s="3">
    <v>https://www.bing.com/financeapi/forcetrigger?t=c4eshw&amp;q=BATS%3aTMFM&amp;form=skydnc</v>
    <v>Learn more on Bing</v>
  </rv>
  <rv s="17">
    <v>en-US</v>
    <v>c4eshw</v>
    <v>268435456</v>
    <v>1</v>
    <v>Powered by Refinitiv</v>
    <v>38</v>
    <v>RBB:Mtly Fool Mid-Cp Gro (BATS:TMFM)</v>
    <v>34</v>
    <v>39</v>
    <v>Finance</v>
    <v>17</v>
    <v>33.369999999999997</v>
    <v>21.79</v>
    <v>0.88949999999999996</v>
    <v>0.19400000000000001</v>
    <v>0</v>
    <v>7.463E-3</v>
    <v>0</v>
    <v>USD</v>
    <v>CBOE BZX Exchange</v>
    <v>BATS</v>
    <v>8.5000000000000006E-3</v>
    <v>26.28</v>
    <v>ETF</v>
    <v>45824.840346226563</v>
    <v>1958</v>
    <v>26.15</v>
    <v>179377397.02000001</v>
    <v>RBB:Mtly Fool Mid-Cp Gro</v>
    <v>26.23</v>
    <v>25.995000000000001</v>
    <v>26.189</v>
    <v>26.189</v>
    <v>TMFM</v>
    <v>RBB:Mtly Fool Mid-Cp Gro (BATS:TMFM)</v>
    <v>5905</v>
    <v>12068</v>
  </rv>
  <rv s="2">
    <v>1959</v>
  </rv>
  <rv s="3">
    <v>https://www.bing.com/financeapi/forcetrigger?t=bx5czr&amp;q=BATS%3aFDEC&amp;form=skydnc</v>
    <v>Learn more on Bing</v>
  </rv>
  <rv s="17">
    <v>en-US</v>
    <v>bx5czr</v>
    <v>268435456</v>
    <v>1</v>
    <v>Powered by Refinitiv</v>
    <v>38</v>
    <v>FT VIII:VUS Eqty B Dec (BATS:FDEC)</v>
    <v>34</v>
    <v>39</v>
    <v>Finance</v>
    <v>17</v>
    <v>45.95</v>
    <v>39.42</v>
    <v>0.69299999999999995</v>
    <v>0.35</v>
    <v>1.3129999999999999E-3</v>
    <v>7.7210000000000004E-3</v>
    <v>0.06</v>
    <v>USD</v>
    <v>CBOE BZX Exchange</v>
    <v>BATS</v>
    <v>8.5000000000000006E-3</v>
    <v>45.85</v>
    <v>ETF</v>
    <v>45824.840297476563</v>
    <v>1961</v>
    <v>45.66</v>
    <v>985271093.78999996</v>
    <v>FT VIII:VUS Eqty B Dec</v>
    <v>45.71</v>
    <v>45.33</v>
    <v>45.68</v>
    <v>45.74</v>
    <v>FDEC</v>
    <v>FT VIII:VUS Eqty B Dec (BATS:FDEC)</v>
    <v>11462</v>
    <v>20426</v>
  </rv>
  <rv s="2">
    <v>1962</v>
  </rv>
  <rv s="3">
    <v>https://www.bing.com/financeapi/forcetrigger?t=bvu3zr&amp;q=BATS%3aFSEP&amp;form=skydnc</v>
    <v>Learn more on Bing</v>
  </rv>
  <rv s="17">
    <v>en-US</v>
    <v>bvu3zr</v>
    <v>268435456</v>
    <v>1</v>
    <v>Powered by Refinitiv</v>
    <v>38</v>
    <v>FT VIII:VUS Eqty B Sep (BATS:FSEP)</v>
    <v>34</v>
    <v>39</v>
    <v>Finance</v>
    <v>17</v>
    <v>47.17</v>
    <v>40.341700000000003</v>
    <v>0.61109999999999998</v>
    <v>0.33539999999999998</v>
    <v>1.14E-3</v>
    <v>7.1819999999999991E-3</v>
    <v>5.3600000000000002E-2</v>
    <v>USD</v>
    <v>CBOE BZX Exchange</v>
    <v>BATS</v>
    <v>8.5000000000000006E-3</v>
    <v>47.17</v>
    <v>ETF</v>
    <v>45824.840302117969</v>
    <v>1964</v>
    <v>46.950099999999999</v>
    <v>805944467.82000005</v>
    <v>FT VIII:VUS Eqty B Sep</v>
    <v>46.98</v>
    <v>46.701000000000001</v>
    <v>47.0364</v>
    <v>47.09</v>
    <v>FSEP</v>
    <v>FT VIII:VUS Eqty B Sep (BATS:FSEP)</v>
    <v>7139</v>
    <v>11599</v>
  </rv>
  <rv s="2">
    <v>1965</v>
  </rv>
  <rv s="16">
    <v>en-US</v>
    <v>c95fyc</v>
    <v>268435456</v>
    <v>1</v>
    <v>Powered by Refinitiv</v>
    <v>36</v>
    <v>FT VIII:Eqty E&amp;M B Mar (BATS:XMAR)</v>
    <v>24</v>
    <v>37</v>
    <v>Finance</v>
    <v>17</v>
    <v>37.950000000000003</v>
    <v>33.51</v>
    <v>0.15970000000000001</v>
    <v>0</v>
    <v>4.2320000000000005E-3</v>
    <v>0</v>
    <v>USD</v>
    <v>CBOE BZX Exchange</v>
    <v>BATS</v>
    <v>8.5000000000000006E-3</v>
    <v>37.905500000000004</v>
    <v>ETF</v>
    <v>45824.840353193751</v>
    <v>37.831200000000003</v>
    <v>178487497.69</v>
    <v>FT VIII:Eqty E&amp;M B Mar</v>
    <v>37.905500000000004</v>
    <v>37.7361</v>
    <v>37.895800000000001</v>
    <v>37.895800000000001</v>
    <v>XMAR</v>
    <v>FT VIII:Eqty E&amp;M B Mar (BATS:XMAR)</v>
    <v>11399</v>
    <v>11832</v>
  </rv>
  <rv s="2">
    <v>1967</v>
  </rv>
  <rv s="3">
    <v>https://www.bing.com/financeapi/forcetrigger?t=bttpc7&amp;q=BATS%3aDFEB&amp;form=skydnc</v>
    <v>Learn more on Bing</v>
  </rv>
  <rv s="17">
    <v>en-US</v>
    <v>bttpc7</v>
    <v>268435456</v>
    <v>1</v>
    <v>Powered by Refinitiv</v>
    <v>38</v>
    <v>FT VIII:VUS Eqty DB Feb (BATS:DFEB)</v>
    <v>34</v>
    <v>39</v>
    <v>Finance</v>
    <v>17</v>
    <v>44</v>
    <v>38.869999999999997</v>
    <v>0.46479999999999999</v>
    <v>0.193</v>
    <v>-5.239E-4</v>
    <v>4.4149999999999997E-3</v>
    <v>-2.3E-2</v>
    <v>USD</v>
    <v>CBOE BZX Exchange</v>
    <v>BATS</v>
    <v>8.5000000000000006E-3</v>
    <v>43.992199999999997</v>
    <v>ETF</v>
    <v>45824.840290520311</v>
    <v>1969</v>
    <v>43.78</v>
    <v>416461859.23000002</v>
    <v>FT VIII:VUS Eqty DB Feb</v>
    <v>43.78</v>
    <v>43.71</v>
    <v>43.902999999999999</v>
    <v>43.88</v>
    <v>DFEB</v>
    <v>FT VIII:VUS Eqty DB Feb (BATS:DFEB)</v>
    <v>88771</v>
    <v>29932</v>
  </rv>
  <rv s="2">
    <v>1970</v>
  </rv>
  <rv s="3">
    <v>https://www.bing.com/financeapi/forcetrigger?t=c13okr&amp;q=BATS%3aFMAR&amp;form=skydnc</v>
    <v>Learn more on Bing</v>
  </rv>
  <rv s="17">
    <v>en-US</v>
    <v>c13okr</v>
    <v>268435456</v>
    <v>1</v>
    <v>Powered by Refinitiv</v>
    <v>38</v>
    <v>FT VIII:VUS Eqty B Mar (BATS:FMAR)</v>
    <v>34</v>
    <v>39</v>
    <v>Finance</v>
    <v>17</v>
    <v>44.549900000000001</v>
    <v>38.130000000000003</v>
    <v>0.61729999999999996</v>
    <v>0.27</v>
    <v>-2.2689999999999999E-4</v>
    <v>6.1639999999999993E-3</v>
    <v>-0.01</v>
    <v>USD</v>
    <v>CBOE BZX Exchange</v>
    <v>BATS</v>
    <v>8.5000000000000006E-3</v>
    <v>44.2</v>
    <v>ETF</v>
    <v>45824.840302314064</v>
    <v>1972</v>
    <v>44.03</v>
    <v>862446273.82000005</v>
    <v>FT VIII:VUS Eqty B Mar</v>
    <v>44.09</v>
    <v>43.8</v>
    <v>44.07</v>
    <v>44.06</v>
    <v>FMAR</v>
    <v>FT VIII:VUS Eqty B Mar (BATS:FMAR)</v>
    <v>23226</v>
    <v>20885</v>
  </rv>
  <rv s="2">
    <v>1973</v>
  </rv>
  <rv s="3">
    <v>https://www.bing.com/financeapi/forcetrigger?t=bukt7w&amp;q=BATS%3aFMAY&amp;form=skydnc</v>
    <v>Learn more on Bing</v>
  </rv>
  <rv s="17">
    <v>en-US</v>
    <v>bukt7w</v>
    <v>268435456</v>
    <v>1</v>
    <v>Powered by Refinitiv</v>
    <v>38</v>
    <v>FT VIII:VUS Eqty B May (BATS:FMAY)</v>
    <v>34</v>
    <v>39</v>
    <v>Finance</v>
    <v>17</v>
    <v>49.33</v>
    <v>42.24</v>
    <v>0.6411</v>
    <v>0.28310000000000002</v>
    <v>-4.7010000000000004E-4</v>
    <v>5.7940000000000005E-3</v>
    <v>-2.3099999999999999E-2</v>
    <v>USD</v>
    <v>CBOE BZX Exchange</v>
    <v>BATS</v>
    <v>8.5000000000000006E-3</v>
    <v>49.229199999999999</v>
    <v>ETF</v>
    <v>45824.840302117969</v>
    <v>1975</v>
    <v>49.08</v>
    <v>890103002.91999996</v>
    <v>FT VIII:VUS Eqty B May</v>
    <v>49.13</v>
    <v>48.86</v>
    <v>49.143099999999997</v>
    <v>49.12</v>
    <v>FMAY</v>
    <v>FT VIII:VUS Eqty B May (BATS:FMAY)</v>
    <v>15947</v>
    <v>68389</v>
  </rv>
  <rv s="2">
    <v>1976</v>
  </rv>
  <rv s="16">
    <v>en-US</v>
    <v>ceoip2</v>
    <v>268435456</v>
    <v>1</v>
    <v>Powered by Refinitiv</v>
    <v>36</v>
    <v>FT VIII:Eqt EW Bfr - Sep (ARCX:RSSE)</v>
    <v>24</v>
    <v>37</v>
    <v>Finance</v>
    <v>25</v>
    <v>21.21</v>
    <v>18.13</v>
    <v>0.13719999999999999</v>
    <v>-1.7519999999999999E-3</v>
    <v>6.8369999999999993E-3</v>
    <v>-3.5400000000000001E-2</v>
    <v>USD</v>
    <v>NYSE Arca</v>
    <v>ARCX</v>
    <v>8.5000000000000006E-3</v>
    <v>20.205400000000001</v>
    <v>ETF</v>
    <v>45824.84027780078</v>
    <v>20.1601</v>
    <v>21003840.5</v>
    <v>FT VIII:Eqt EW Bfr - Sep</v>
    <v>20.2</v>
    <v>20.068200000000001</v>
    <v>20.205400000000001</v>
    <v>20.170000000000002</v>
    <v>RSSE</v>
    <v>FT VIII:Eqt EW Bfr - Sep (ARCX:RSSE)</v>
    <v>867</v>
    <v>2965</v>
  </rv>
  <rv s="2">
    <v>1978</v>
  </rv>
  <rv s="16">
    <v>en-US</v>
    <v>cd39yc</v>
    <v>268435456</v>
    <v>1</v>
    <v>Powered by Refinitiv</v>
    <v>36</v>
    <v>Innovator Itl Dev PB May (ARCX:IMAY)</v>
    <v>24</v>
    <v>37</v>
    <v>Finance</v>
    <v>25</v>
    <v>28.15</v>
    <v>24.633199999999999</v>
    <v>5.8299999999999998E-2</v>
    <v>1.4289999999999999E-3</v>
    <v>2.0869999999999999E-3</v>
    <v>0.04</v>
    <v>USD</v>
    <v>NYSE Arca</v>
    <v>ARCX</v>
    <v>8.5000000000000006E-3</v>
    <v>28.12</v>
    <v>ETF</v>
    <v>45824.840277789066</v>
    <v>27.95</v>
    <v>35050604.899999999</v>
    <v>Innovator Itl Dev PB May</v>
    <v>28.12</v>
    <v>27.931699999999999</v>
    <v>27.99</v>
    <v>28.03</v>
    <v>IMAY</v>
    <v>Innovator Itl Dev PB May (ARCX:IMAY)</v>
    <v>2727</v>
    <v>25315</v>
  </rv>
  <rv s="2">
    <v>1980</v>
  </rv>
  <rv s="16">
    <v>en-US</v>
    <v>cbimsm</v>
    <v>268435456</v>
    <v>1</v>
    <v>Powered by Refinitiv</v>
    <v>36</v>
    <v>FT VIII:Eqty Mod B Nov (BATS:GNOV)</v>
    <v>24</v>
    <v>37</v>
    <v>Finance</v>
    <v>17</v>
    <v>36.32</v>
    <v>29.17</v>
    <v>0.2233</v>
    <v>1.06E-3</v>
    <v>6.267E-3</v>
    <v>3.7999999999999999E-2</v>
    <v>USD</v>
    <v>CBOE BZX Exchange</v>
    <v>BATS</v>
    <v>8.5000000000000006E-3</v>
    <v>35.911000000000001</v>
    <v>ETF</v>
    <v>45824.840304443751</v>
    <v>35.801000000000002</v>
    <v>262826714.84999999</v>
    <v>FT VIII:Eqty Mod B Nov</v>
    <v>35.801000000000002</v>
    <v>35.628700000000002</v>
    <v>35.851999999999997</v>
    <v>35.89</v>
    <v>GNOV</v>
    <v>FT VIII:Eqty Mod B Nov (BATS:GNOV)</v>
    <v>3535</v>
    <v>9947</v>
  </rv>
  <rv s="2">
    <v>1982</v>
  </rv>
  <rv s="16">
    <v>en-US</v>
    <v>cb9va2</v>
    <v>268435456</v>
    <v>1</v>
    <v>Powered by Refinitiv</v>
    <v>36</v>
    <v>FT VIII:Eqty Mod B Oct (BATS:GOCT)</v>
    <v>24</v>
    <v>37</v>
    <v>Finance</v>
    <v>17</v>
    <v>36.020000000000003</v>
    <v>31.9</v>
    <v>0.22670000000000001</v>
    <v>-1.083E-3</v>
    <v>6.3530000000000001E-3</v>
    <v>-3.8899999999999997E-2</v>
    <v>USD</v>
    <v>CBOE BZX Exchange</v>
    <v>BATS</v>
    <v>8.5000000000000006E-3</v>
    <v>36.01</v>
    <v>ETF</v>
    <v>45824.840304443751</v>
    <v>35.85</v>
    <v>218922698.41999999</v>
    <v>FT VIII:Eqty Mod B Oct</v>
    <v>35.85</v>
    <v>35.682299999999998</v>
    <v>35.908999999999999</v>
    <v>35.870100000000001</v>
    <v>GOCT</v>
    <v>FT VIII:Eqty Mod B Oct (BATS:GOCT)</v>
    <v>8502</v>
    <v>8191</v>
  </rv>
  <rv s="2">
    <v>1984</v>
  </rv>
  <rv s="16">
    <v>en-US</v>
    <v>caeorw</v>
    <v>268435456</v>
    <v>1</v>
    <v>Powered by Refinitiv</v>
    <v>36</v>
    <v>FT VIII:Eqty Mod B Jul (BATS:GJUL)</v>
    <v>24</v>
    <v>37</v>
    <v>Finance</v>
    <v>17</v>
    <v>37.99</v>
    <v>33.22</v>
    <v>0.29709999999999998</v>
    <v>1.5529999999999999E-3</v>
    <v>7.9109999999999996E-3</v>
    <v>5.8799999999999998E-2</v>
    <v>USD</v>
    <v>CBOE BZX Exchange</v>
    <v>BATS</v>
    <v>8.5000000000000006E-3</v>
    <v>37.945</v>
    <v>ETF</v>
    <v>45824.840306967184</v>
    <v>37.79</v>
    <v>310990696.99000001</v>
    <v>FT VIII:Eqty Mod B Jul</v>
    <v>37.835000000000001</v>
    <v>37.554099999999998</v>
    <v>37.851199999999999</v>
    <v>37.909999999999997</v>
    <v>GJUL</v>
    <v>FT VIII:Eqty Mod B Jul (BATS:GJUL)</v>
    <v>11954</v>
    <v>80611</v>
  </rv>
  <rv s="2">
    <v>1986</v>
  </rv>
  <rv s="16">
    <v>en-US</v>
    <v>cal8lh</v>
    <v>268435456</v>
    <v>1</v>
    <v>Powered by Refinitiv</v>
    <v>36</v>
    <v>FT IV:Vest SMID RDATI (BATS:SDVD)</v>
    <v>24</v>
    <v>37</v>
    <v>Finance</v>
    <v>17</v>
    <v>24.228000000000002</v>
    <v>17.309999999999999</v>
    <v>0.19</v>
    <v>0</v>
    <v>9.4669999999999997E-3</v>
    <v>0</v>
    <v>USD</v>
    <v>CBOE BZX Exchange</v>
    <v>BATS</v>
    <v>8.5000000000000006E-3</v>
    <v>20.36</v>
    <v>ETF</v>
    <v>45824.840336284375</v>
    <v>20.18</v>
    <v>453310106.92000002</v>
    <v>FT IV:Vest SMID RDATI</v>
    <v>20.23</v>
    <v>20.07</v>
    <v>20.260000000000002</v>
    <v>20.260000000000002</v>
    <v>SDVD</v>
    <v>FT IV:Vest SMID RDATI (BATS:SDVD)</v>
    <v>763743</v>
    <v>135129</v>
  </rv>
  <rv s="2">
    <v>1988</v>
  </rv>
  <rv s="3">
    <v>https://www.bing.com/financeapi/forcetrigger?t=bttpf2&amp;q=BATS%3aFFEB&amp;form=skydnc</v>
    <v>Learn more on Bing</v>
  </rv>
  <rv s="17">
    <v>en-US</v>
    <v>bttpf2</v>
    <v>268435456</v>
    <v>1</v>
    <v>Powered by Refinitiv</v>
    <v>38</v>
    <v>FT VIII:VUS Eqty B Feb (BATS:FFEB)</v>
    <v>34</v>
    <v>39</v>
    <v>Finance</v>
    <v>17</v>
    <v>51.552500000000002</v>
    <v>44.489699999999999</v>
    <v>0.63560000000000005</v>
    <v>0.32779999999999998</v>
    <v>0</v>
    <v>6.4219999999999998E-3</v>
    <v>0</v>
    <v>USD</v>
    <v>CBOE BZX Exchange</v>
    <v>BATS</v>
    <v>8.5000000000000006E-3</v>
    <v>51.552500000000002</v>
    <v>ETF</v>
    <v>45824.840296816408</v>
    <v>1990</v>
    <v>51.33</v>
    <v>1001461888.4400001</v>
    <v>FT VIII:VUS Eqty B Feb</v>
    <v>51.33</v>
    <v>51.042200000000001</v>
    <v>51.37</v>
    <v>51.37</v>
    <v>FFEB</v>
    <v>FT VIII:VUS Eqty B Feb (BATS:FFEB)</v>
    <v>10639</v>
    <v>35179</v>
  </rv>
  <rv s="2">
    <v>1991</v>
  </rv>
  <rv s="3">
    <v>https://www.bing.com/financeapi/forcetrigger?t=btdzjc&amp;q=ARCX%3aIJAN&amp;form=skydnc</v>
    <v>Learn more on Bing</v>
  </rv>
  <rv s="17">
    <v>en-US</v>
    <v>btdzjc</v>
    <v>268435456</v>
    <v>1</v>
    <v>Powered by Refinitiv</v>
    <v>38</v>
    <v>Innovator Itl Dev PB Jan (ARCX:IJAN)</v>
    <v>34</v>
    <v>39</v>
    <v>Finance</v>
    <v>25</v>
    <v>34.15</v>
    <v>29.271699999999999</v>
    <v>0.66649999999999998</v>
    <v>6.4100000000000004E-2</v>
    <v>1.219E-3</v>
    <v>1.895E-3</v>
    <v>4.1300000000000003E-2</v>
    <v>USD</v>
    <v>NYSE Arca</v>
    <v>ARCX</v>
    <v>8.5000000000000006E-3</v>
    <v>34.005800000000001</v>
    <v>ETF</v>
    <v>45824.840277812502</v>
    <v>1993</v>
    <v>33.850099999999998</v>
    <v>196517381.15000001</v>
    <v>Innovator Itl Dev PB Jan</v>
    <v>33.92</v>
    <v>33.826900000000002</v>
    <v>33.890999999999998</v>
    <v>33.932299999999998</v>
    <v>IJAN</v>
    <v>Innovator Itl Dev PB Jan (ARCX:IJAN)</v>
    <v>3481</v>
    <v>10975</v>
  </rv>
  <rv s="2">
    <v>1994</v>
  </rv>
  <rv s="3">
    <v>https://www.bing.com/financeapi/forcetrigger?t=c3lsf2&amp;q=ARCX%3aIOCT&amp;form=skydnc</v>
    <v>Learn more on Bing</v>
  </rv>
  <rv s="17">
    <v>en-US</v>
    <v>c3lsf2</v>
    <v>268435456</v>
    <v>1</v>
    <v>Powered by Refinitiv</v>
    <v>38</v>
    <v>Innovator Itl Dev PB Oct (ARCX:IOCT)</v>
    <v>34</v>
    <v>39</v>
    <v>Finance</v>
    <v>25</v>
    <v>32.78</v>
    <v>28.36</v>
    <v>0.45469999999999999</v>
    <v>9.1899999999999996E-2</v>
    <v>2.7700000000000001E-4</v>
    <v>2.836E-3</v>
    <v>8.9999999999999993E-3</v>
    <v>USD</v>
    <v>NYSE Arca</v>
    <v>ARCX</v>
    <v>8.5000000000000006E-3</v>
    <v>32.700000000000003</v>
    <v>ETF</v>
    <v>45824.84027780078</v>
    <v>1996</v>
    <v>32.496000000000002</v>
    <v>135348658.66</v>
    <v>Innovator Itl Dev PB Oct</v>
    <v>32.621000000000002</v>
    <v>32.4041</v>
    <v>32.496000000000002</v>
    <v>32.505000000000003</v>
    <v>IOCT</v>
    <v>Innovator Itl Dev PB Oct (ARCX:IOCT)</v>
    <v>1714</v>
    <v>25014</v>
  </rv>
  <rv s="2">
    <v>1997</v>
  </rv>
  <rv s="3">
    <v>https://www.bing.com/financeapi/forcetrigger?t=bxeour&amp;q=BATS%3aFJAN&amp;form=skydnc</v>
    <v>Learn more on Bing</v>
  </rv>
  <rv s="17">
    <v>en-US</v>
    <v>bxeour</v>
    <v>268435456</v>
    <v>1</v>
    <v>Powered by Refinitiv</v>
    <v>38</v>
    <v>FT VIII:VUS Eqty B Jan (BATS:FJAN)</v>
    <v>34</v>
    <v>39</v>
    <v>Finance</v>
    <v>17</v>
    <v>46.9</v>
    <v>39.99</v>
    <v>0.62970000000000004</v>
    <v>0.40489999999999998</v>
    <v>-1.329E-4</v>
    <v>8.7549999999999989E-3</v>
    <v>-6.1999999999999998E-3</v>
    <v>USD</v>
    <v>CBOE BZX Exchange</v>
    <v>BATS</v>
    <v>8.5000000000000006E-3</v>
    <v>46.81</v>
    <v>ETF</v>
    <v>45824.840302314064</v>
    <v>1999</v>
    <v>46.610500000000002</v>
    <v>1022295109.64</v>
    <v>FT VIII:VUS Eqty B Jan</v>
    <v>46.634999999999998</v>
    <v>46.246299999999998</v>
    <v>46.651200000000003</v>
    <v>46.645000000000003</v>
    <v>FJAN</v>
    <v>FT VIII:VUS Eqty B Jan (BATS:FJAN)</v>
    <v>15457</v>
    <v>35860</v>
  </rv>
  <rv s="2">
    <v>2000</v>
  </rv>
  <rv s="16">
    <v>en-US</v>
    <v>cc5ksm</v>
    <v>268435456</v>
    <v>1</v>
    <v>Powered by Refinitiv</v>
    <v>36</v>
    <v>Langar Global HlthTch (ARCX:LGHT)</v>
    <v>24</v>
    <v>37</v>
    <v>Finance</v>
    <v>25</v>
    <v>11.18</v>
    <v>8.42</v>
    <v>8.9700000000000002E-2</v>
    <v>2.7420000000000001E-3</v>
    <v>8.8620000000000001E-3</v>
    <v>2.8000000000000001E-2</v>
    <v>USD</v>
    <v>NYSE Arca</v>
    <v>ARCX</v>
    <v>8.5000000000000006E-3</v>
    <v>10.212</v>
    <v>ETF</v>
    <v>45824.84027780078</v>
    <v>10.18</v>
    <v>3468421.61</v>
    <v>Langar Global HlthTch</v>
    <v>10.18</v>
    <v>10.122299999999999</v>
    <v>10.212</v>
    <v>10.24</v>
    <v>LGHT</v>
    <v>Langar Global HlthTch (ARCX:LGHT)</v>
    <v>380</v>
    <v>1250</v>
  </rv>
  <rv s="2">
    <v>2002</v>
  </rv>
  <rv s="3">
    <v>https://www.bing.com/financeapi/forcetrigger?t=bsoo4c&amp;q=BATS%3aDAUG&amp;form=skydnc</v>
    <v>Learn more on Bing</v>
  </rv>
  <rv s="17">
    <v>en-US</v>
    <v>bsoo4c</v>
    <v>268435456</v>
    <v>1</v>
    <v>Powered by Refinitiv</v>
    <v>38</v>
    <v>FT VIII:VUS Eqty DB Aug (BATS:DAUG)</v>
    <v>34</v>
    <v>39</v>
    <v>Finance</v>
    <v>17</v>
    <v>40.99</v>
    <v>35.9</v>
    <v>0.50190000000000001</v>
    <v>0.3</v>
    <v>-2.4469999999999998E-4</v>
    <v>7.3950000000000005E-3</v>
    <v>-0.01</v>
    <v>USD</v>
    <v>CBOE BZX Exchange</v>
    <v>BATS</v>
    <v>8.5000000000000006E-3</v>
    <v>40.99</v>
    <v>ETF</v>
    <v>45824.840290520311</v>
    <v>2004</v>
    <v>40.869999999999997</v>
    <v>287930483.92000002</v>
    <v>FT VIII:VUS Eqty DB Aug</v>
    <v>40.93</v>
    <v>40.57</v>
    <v>40.869999999999997</v>
    <v>40.86</v>
    <v>DAUG</v>
    <v>FT VIII:VUS Eqty DB Aug (BATS:DAUG)</v>
    <v>7023</v>
    <v>37775</v>
  </rv>
  <rv s="2">
    <v>2005</v>
  </rv>
  <rv s="3">
    <v>https://www.bing.com/financeapi/forcetrigger?t=bux6xm&amp;q=BATS%3aDJUN&amp;form=skydnc</v>
    <v>Learn more on Bing</v>
  </rv>
  <rv s="17">
    <v>en-US</v>
    <v>bux6xm</v>
    <v>268435456</v>
    <v>1</v>
    <v>Powered by Refinitiv</v>
    <v>38</v>
    <v>FT VIII:VUS Eqty DB Jun (BATS:DJUN)</v>
    <v>34</v>
    <v>39</v>
    <v>Finance</v>
    <v>17</v>
    <v>44.939900000000002</v>
    <v>38.799999999999997</v>
    <v>0.5111</v>
    <v>0.43369999999999997</v>
    <v>9.6180000000000007E-4</v>
    <v>9.7960000000000009E-3</v>
    <v>4.2999999999999997E-2</v>
    <v>USD</v>
    <v>CBOE BZX Exchange</v>
    <v>BATS</v>
    <v>8.5000000000000006E-3</v>
    <v>44.89</v>
    <v>ETF</v>
    <v>45824.840295358597</v>
    <v>2007</v>
    <v>44.52</v>
    <v>310801135.85000002</v>
    <v>FT VIII:VUS Eqty DB Jun</v>
    <v>44.52</v>
    <v>44.273299999999999</v>
    <v>44.707000000000001</v>
    <v>44.75</v>
    <v>DJUN</v>
    <v>FT VIII:VUS Eqty DB Jun (BATS:DJUN)</v>
    <v>12684</v>
    <v>10701</v>
  </rv>
  <rv s="2">
    <v>2008</v>
  </rv>
  <rv s="16">
    <v>en-US</v>
    <v>c9b15r</v>
    <v>268435456</v>
    <v>1</v>
    <v>Powered by Refinitiv</v>
    <v>36</v>
    <v>RBB:SGI US Large Cap Cr (ARCX:SGLC)</v>
    <v>24</v>
    <v>37</v>
    <v>Finance</v>
    <v>25</v>
    <v>38.159999999999997</v>
    <v>27.48</v>
    <v>0.31080000000000002</v>
    <v>0</v>
    <v>9.4870000000000006E-3</v>
    <v>0</v>
    <v>USD</v>
    <v>NYSE Arca</v>
    <v>ARCX</v>
    <v>8.5000000000000006E-3</v>
    <v>33.200000000000003</v>
    <v>ETF</v>
    <v>45824.84027780078</v>
    <v>33.073</v>
    <v>83857841.569999993</v>
    <v>RBB:SGI US Large Cap Cr</v>
    <v>33.200000000000003</v>
    <v>32.7622</v>
    <v>33.073</v>
    <v>33.073</v>
    <v>SGLC</v>
    <v>RBB:SGI US Large Cap Cr (ARCX:SGLC)</v>
    <v>5029</v>
    <v>6235</v>
  </rv>
  <rv s="2">
    <v>2010</v>
  </rv>
  <rv s="16">
    <v>en-US</v>
    <v>c6ze1h</v>
    <v>268435456</v>
    <v>1</v>
    <v>Powered by Refinitiv</v>
    <v>36</v>
    <v>Horizon Knt Blkch Dev (ARCX:BCDF)</v>
    <v>24</v>
    <v>37</v>
    <v>Finance</v>
    <v>25</v>
    <v>30.954999999999998</v>
    <v>24.01</v>
    <v>0.18629999999999999</v>
    <v>4.6300000000000003E-4</v>
    <v>6.1999999999999998E-3</v>
    <v>1.4E-2</v>
    <v>USD</v>
    <v>NYSE Arca</v>
    <v>ARCX</v>
    <v>8.5000000000000006E-3</v>
    <v>30.334499999999998</v>
    <v>ETF</v>
    <v>45824.840277823438</v>
    <v>30.236000000000001</v>
    <v>15759168.35</v>
    <v>Horizon Knt Blkch Dev</v>
    <v>30.28</v>
    <v>30.049700000000001</v>
    <v>30.236000000000001</v>
    <v>30.25</v>
    <v>BCDF</v>
    <v>Horizon Knt Blkch Dev (ARCX:BCDF)</v>
    <v>877</v>
    <v>4335</v>
  </rv>
  <rv s="2">
    <v>2012</v>
  </rv>
  <rv s="16">
    <v>en-US</v>
    <v>c8ira2</v>
    <v>268435456</v>
    <v>1</v>
    <v>Powered by Refinitiv</v>
    <v>36</v>
    <v>Hypatia Women CEO (ARCX:WCEO)</v>
    <v>24</v>
    <v>37</v>
    <v>Finance</v>
    <v>25</v>
    <v>33.15</v>
    <v>24.315200000000001</v>
    <v>0.41599999999999998</v>
    <v>0</v>
    <v>1.4601999999999999E-2</v>
    <v>0</v>
    <v>USD</v>
    <v>NYSE Arca</v>
    <v>ARCX</v>
    <v>8.5000000000000006E-3</v>
    <v>28.905200000000001</v>
    <v>ETF</v>
    <v>45824.84027780078</v>
    <v>28.9</v>
    <v>4782867.75</v>
    <v>Hypatia Women CEO</v>
    <v>28.9</v>
    <v>28.4892</v>
    <v>28.905200000000001</v>
    <v>28.905200000000001</v>
    <v>WCEO</v>
    <v>Hypatia Women CEO (ARCX:WCEO)</v>
    <v>233</v>
    <v>866</v>
  </rv>
  <rv s="2">
    <v>2014</v>
  </rv>
  <rv s="18">
    <v>en-US</v>
    <v>cbimmw</v>
    <v>268435456</v>
    <v>1</v>
    <v>Powered by Refinitiv</v>
    <v>40</v>
    <v>FT VIII:Actv Gbl Qty Inc (ARCX:AGQI)</v>
    <v>24</v>
    <v>39</v>
    <v>Finance</v>
    <v>25</v>
    <v>15.35</v>
    <v>12.44</v>
    <v>0.9294</v>
    <v>0.08</v>
    <v>0</v>
    <v>5.2769999999999996E-3</v>
    <v>0</v>
    <v>USD</v>
    <v>NYSE Arca</v>
    <v>ARCX</v>
    <v>8.5000000000000006E-3</v>
    <v>15.35</v>
    <v>ETF</v>
    <v>45824.840277812502</v>
    <v>15.24</v>
    <v>55241346.759999998</v>
    <v>FT VIII:Actv Gbl Qty Inc</v>
    <v>15.24</v>
    <v>15.16</v>
    <v>15.24</v>
    <v>15.24</v>
    <v>AGQI</v>
    <v>FT VIII:Actv Gbl Qty Inc (ARCX:AGQI)</v>
    <v>3659</v>
    <v>5094</v>
  </rv>
  <rv s="2">
    <v>2016</v>
  </rv>
  <rv s="3">
    <v>https://www.bing.com/financeapi/forcetrigger?t=bwigsm&amp;q=BATS%3aDOCT&amp;form=skydnc</v>
    <v>Learn more on Bing</v>
  </rv>
  <rv s="17">
    <v>en-US</v>
    <v>bwigsm</v>
    <v>268435456</v>
    <v>1</v>
    <v>Powered by Refinitiv</v>
    <v>38</v>
    <v>FT VIII:VUS Eqty DB Oct (BATS:DOCT)</v>
    <v>34</v>
    <v>39</v>
    <v>Finance</v>
    <v>17</v>
    <v>40.399900000000002</v>
    <v>35.83</v>
    <v>0.3821</v>
    <v>0.27089999999999997</v>
    <v>-1.4670000000000002E-4</v>
    <v>6.7810000000000006E-3</v>
    <v>-5.8999999999999999E-3</v>
    <v>USD</v>
    <v>CBOE BZX Exchange</v>
    <v>BATS</v>
    <v>8.5000000000000006E-3</v>
    <v>40.349899999999998</v>
    <v>ETF</v>
    <v>45824.840292835157</v>
    <v>2018</v>
    <v>40.1</v>
    <v>326323104.05000001</v>
    <v>FT VIII:VUS Eqty DB Oct</v>
    <v>40.1</v>
    <v>39.950000000000003</v>
    <v>40.2209</v>
    <v>40.215000000000003</v>
    <v>DOCT</v>
    <v>FT VIII:VUS Eqty DB Oct (BATS:DOCT)</v>
    <v>7379</v>
    <v>35065</v>
  </rv>
  <rv s="2">
    <v>2019</v>
  </rv>
  <rv s="16">
    <v>en-US</v>
    <v>cdd6nm</v>
    <v>268435456</v>
    <v>1</v>
    <v>Powered by Refinitiv</v>
    <v>36</v>
    <v>Innovator Itl Dev PB Jun (ARCX:IJUN)</v>
    <v>24</v>
    <v>37</v>
    <v>Finance</v>
    <v>25</v>
    <v>27.708500000000001</v>
    <v>24.16</v>
    <v>0.03</v>
    <v>1.0920000000000001E-3</v>
    <v>1.0939999999999999E-3</v>
    <v>0.03</v>
    <v>USD</v>
    <v>NYSE Arca</v>
    <v>ARCX</v>
    <v>8.5000000000000006E-3</v>
    <v>27.57</v>
    <v>ETF</v>
    <v>45824.840277789066</v>
    <v>27.44</v>
    <v>32748211.870000001</v>
    <v>Innovator Itl Dev PB Jun</v>
    <v>27.47</v>
    <v>27.43</v>
    <v>27.46</v>
    <v>27.49</v>
    <v>IJUN</v>
    <v>Innovator Itl Dev PB Jun (ARCX:IJUN)</v>
    <v>34110</v>
    <v>63022</v>
  </rv>
  <rv s="2">
    <v>2021</v>
  </rv>
  <rv s="3">
    <v>https://www.bing.com/financeapi/forcetrigger?t=bv93w7&amp;q=ARCX%3aMMLG&amp;form=skydnc</v>
    <v>Learn more on Bing</v>
  </rv>
  <rv s="17">
    <v>en-US</v>
    <v>bv93w7</v>
    <v>268435456</v>
    <v>1</v>
    <v>Powered by Refinitiv</v>
    <v>38</v>
    <v>FT VIII:Mlt-Mgr Lg Gro (ARCX:MMLG)</v>
    <v>34</v>
    <v>39</v>
    <v>Finance</v>
    <v>25</v>
    <v>33.229999999999997</v>
    <v>22.92</v>
    <v>1.1226</v>
    <v>0.43909999999999999</v>
    <v>-1.582E-4</v>
    <v>1.3812999999999999E-2</v>
    <v>-5.1000000000000004E-3</v>
    <v>USD</v>
    <v>NYSE Arca</v>
    <v>ARCX</v>
    <v>8.5000000000000006E-3</v>
    <v>32.32</v>
    <v>ETF</v>
    <v>45824.84027780078</v>
    <v>2023</v>
    <v>32.11</v>
    <v>70764670</v>
    <v>FT VIII:Mlt-Mgr Lg Gro</v>
    <v>32.134999999999998</v>
    <v>31.79</v>
    <v>32.229100000000003</v>
    <v>32.223999999999997</v>
    <v>MMLG</v>
    <v>FT VIII:Mlt-Mgr Lg Gro (ARCX:MMLG)</v>
    <v>4659</v>
    <v>20309</v>
  </rv>
  <rv s="2">
    <v>2024</v>
  </rv>
  <rv s="16">
    <v>en-US</v>
    <v>car3nm</v>
    <v>268435456</v>
    <v>1</v>
    <v>Powered by Refinitiv</v>
    <v>36</v>
    <v>Innovator Itl Dev PB Sep (ARCX:ISEP)</v>
    <v>24</v>
    <v>37</v>
    <v>Finance</v>
    <v>25</v>
    <v>30.79</v>
    <v>26.16</v>
    <v>0.06</v>
    <v>9.8430000000000002E-4</v>
    <v>1.9719999999999998E-3</v>
    <v>0.03</v>
    <v>USD</v>
    <v>NYSE Arca</v>
    <v>ARCX</v>
    <v>8.5000000000000006E-3</v>
    <v>30.77</v>
    <v>ETF</v>
    <v>45824.840277812502</v>
    <v>30.48</v>
    <v>85243728.540000007</v>
    <v>Innovator Itl Dev PB Sep</v>
    <v>30.6</v>
    <v>30.42</v>
    <v>30.48</v>
    <v>30.51</v>
    <v>ISEP</v>
    <v>Innovator Itl Dev PB Sep (ARCX:ISEP)</v>
    <v>10342</v>
    <v>11003</v>
  </rv>
  <rv s="2">
    <v>2026</v>
  </rv>
  <rv s="3">
    <v>https://www.bing.com/financeapi/forcetrigger?t=bv88dm&amp;q=BATS%3aDJUL&amp;form=skydnc</v>
    <v>Learn more on Bing</v>
  </rv>
  <rv s="17">
    <v>en-US</v>
    <v>bv88dm</v>
    <v>268435456</v>
    <v>1</v>
    <v>Powered by Refinitiv</v>
    <v>38</v>
    <v>FT VIII:VUS Eqty DB Jul (BATS:DJUL)</v>
    <v>34</v>
    <v>39</v>
    <v>Finance</v>
    <v>17</v>
    <v>43.528300000000002</v>
    <v>37.770200000000003</v>
    <v>0.52769999999999995</v>
    <v>0.31280000000000002</v>
    <v>2.5400000000000002E-3</v>
    <v>7.2750000000000002E-3</v>
    <v>0.11</v>
    <v>USD</v>
    <v>CBOE BZX Exchange</v>
    <v>BATS</v>
    <v>8.5000000000000006E-3</v>
    <v>43.528300000000002</v>
    <v>ETF</v>
    <v>45824.840295358597</v>
    <v>2028</v>
    <v>43.19</v>
    <v>341552539.12</v>
    <v>FT VIII:VUS Eqty DB Jul</v>
    <v>43.19</v>
    <v>42.997199999999999</v>
    <v>43.31</v>
    <v>43.42</v>
    <v>DJUL</v>
    <v>FT VIII:VUS Eqty DB Jul (BATS:DJUL)</v>
    <v>14712</v>
    <v>20415</v>
  </rv>
  <rv s="2">
    <v>2029</v>
  </rv>
  <rv s="16">
    <v>en-US</v>
    <v>c8v6vh</v>
    <v>268435456</v>
    <v>1</v>
    <v>Powered by Refinitiv</v>
    <v>36</v>
    <v>FT VIII:Eqty Mod B Feb (BATS:GFEB)</v>
    <v>24</v>
    <v>37</v>
    <v>Finance</v>
    <v>17</v>
    <v>38.479999999999997</v>
    <v>33.78</v>
    <v>0.25</v>
    <v>5.2109999999999993E-4</v>
    <v>6.5569999999999995E-3</v>
    <v>0.02</v>
    <v>USD</v>
    <v>CBOE BZX Exchange</v>
    <v>BATS</v>
    <v>8.5000000000000006E-3</v>
    <v>38.479999999999997</v>
    <v>ETF</v>
    <v>45824.840302117969</v>
    <v>38.33</v>
    <v>342090887.12</v>
    <v>FT VIII:Eqty Mod B Feb</v>
    <v>38.39</v>
    <v>38.130000000000003</v>
    <v>38.380000000000003</v>
    <v>38.4</v>
    <v>GFEB</v>
    <v>FT VIII:Eqty Mod B Feb (BATS:GFEB)</v>
    <v>144979</v>
    <v>26921</v>
  </rv>
  <rv s="2">
    <v>2031</v>
  </rv>
  <rv s="16">
    <v>en-US</v>
    <v>cfgovh</v>
    <v>268435456</v>
    <v>1</v>
    <v>Powered by Refinitiv</v>
    <v>36</v>
    <v>FT VIII:EQT EW BFR - Dec (ARCX:RSDE)</v>
    <v>24</v>
    <v>37</v>
    <v>Finance</v>
    <v>25</v>
    <v>21.48</v>
    <v>18.350000000000001</v>
    <v>0.1648</v>
    <v>4.2709999999999996E-3</v>
    <v>8.0990000000000003E-3</v>
    <v>8.7599999999999997E-2</v>
    <v>USD</v>
    <v>NYSE Arca</v>
    <v>ARCX</v>
    <v>8.5000000000000006E-3</v>
    <v>20.5124</v>
    <v>ETF</v>
    <v>45824.840277789066</v>
    <v>20.5124</v>
    <v>19272842.239999998</v>
    <v>FT VIII:EQT EW BFR - Dec</v>
    <v>20.5124</v>
    <v>20.3476</v>
    <v>20.5124</v>
    <v>20.6</v>
    <v>RSDE</v>
    <v>FT VIII:EQT EW BFR - Dec (ARCX:RSDE)</v>
    <v>101</v>
    <v>5239</v>
  </rv>
  <rv s="2">
    <v>2033</v>
  </rv>
  <rv s="3">
    <v>https://www.bing.com/financeapi/forcetrigger?t=bqpyp2&amp;q=ARCX%3aIJUL&amp;form=skydnc</v>
    <v>Learn more on Bing</v>
  </rv>
  <rv s="17">
    <v>en-US</v>
    <v>bqpyp2</v>
    <v>268435456</v>
    <v>1</v>
    <v>Powered by Refinitiv</v>
    <v>38</v>
    <v>Innovator Itl Dev PB Jul (ARCX:IJUL)</v>
    <v>34</v>
    <v>39</v>
    <v>Finance</v>
    <v>25</v>
    <v>31.74</v>
    <v>27.07</v>
    <v>0.60399999999999998</v>
    <v>9.4100000000000003E-2</v>
    <v>0</v>
    <v>3.0100000000000001E-3</v>
    <v>0</v>
    <v>USD</v>
    <v>NYSE Arca</v>
    <v>ARCX</v>
    <v>8.5000000000000006E-3</v>
    <v>31.639900000000001</v>
    <v>ETF</v>
    <v>45824.840277812502</v>
    <v>2035</v>
    <v>31.360099999999999</v>
    <v>148611680.13</v>
    <v>Innovator Itl Dev PB Jul</v>
    <v>31.48</v>
    <v>31.265999999999998</v>
    <v>31.360099999999999</v>
    <v>31.360099999999999</v>
    <v>IJUL</v>
    <v>Innovator Itl Dev PB Jul (ARCX:IJUL)</v>
    <v>2995</v>
    <v>7508</v>
  </rv>
  <rv s="2">
    <v>2036</v>
  </rv>
  <rv s="3">
    <v>https://www.bing.com/financeapi/forcetrigger?t=bxjsh7&amp;q=BATS%3aTMAT&amp;form=skydnc</v>
    <v>Learn more on Bing</v>
  </rv>
  <rv s="17">
    <v>en-US</v>
    <v>bxjsh7</v>
    <v>268435456</v>
    <v>1</v>
    <v>Powered by Refinitiv</v>
    <v>38</v>
    <v>Main Thematic Innovation (BATS:TMAT)</v>
    <v>34</v>
    <v>39</v>
    <v>Finance</v>
    <v>17</v>
    <v>23.47</v>
    <v>14.96</v>
    <v>1.1841999999999999</v>
    <v>0.51</v>
    <v>0</v>
    <v>2.3589000000000002E-2</v>
    <v>0</v>
    <v>USD</v>
    <v>CBOE BZX Exchange</v>
    <v>BATS</v>
    <v>8.5000000000000006E-3</v>
    <v>22.21</v>
    <v>ETF</v>
    <v>45824.84034410859</v>
    <v>2038</v>
    <v>22.01</v>
    <v>152676116.69999999</v>
    <v>Main Thematic Innovation</v>
    <v>22.01</v>
    <v>21.62</v>
    <v>22.13</v>
    <v>22.13</v>
    <v>TMAT</v>
    <v>Main Thematic Innovation (BATS:TMAT)</v>
    <v>14542</v>
    <v>19656</v>
  </rv>
  <rv s="2">
    <v>2039</v>
  </rv>
  <rv s="3">
    <v>https://www.bing.com/financeapi/forcetrigger?t=bo1852&amp;q=BATS%3aTMFS&amp;form=skydnc</v>
    <v>Learn more on Bing</v>
  </rv>
  <rv s="17">
    <v>en-US</v>
    <v>bo1852</v>
    <v>268435456</v>
    <v>1</v>
    <v>Powered by Refinitiv</v>
    <v>38</v>
    <v>RBB:MF Small-Cap Growth (BATS:TMFS)</v>
    <v>34</v>
    <v>39</v>
    <v>Finance</v>
    <v>17</v>
    <v>39.229999999999997</v>
    <v>28.14</v>
    <v>0.88729999999999998</v>
    <v>0.31319999999999998</v>
    <v>0</v>
    <v>9.1260000000000004E-3</v>
    <v>0</v>
    <v>USD</v>
    <v>CBOE BZX Exchange</v>
    <v>BATS</v>
    <v>8.5000000000000006E-3</v>
    <v>34.879899999999999</v>
    <v>ETF</v>
    <v>45824.840346226563</v>
    <v>2041</v>
    <v>34.530099999999997</v>
    <v>78846234.189999998</v>
    <v>RBB:MF Small-Cap Growth</v>
    <v>34.67</v>
    <v>34.32</v>
    <v>34.633200000000002</v>
    <v>34.633200000000002</v>
    <v>TMFS</v>
    <v>RBB:MF Small-Cap Growth (BATS:TMFS)</v>
    <v>4585</v>
    <v>6680</v>
  </rv>
  <rv s="2">
    <v>2042</v>
  </rv>
  <rv s="3">
    <v>https://www.bing.com/financeapi/forcetrigger?t=c11gdm&amp;q=ARCX%3aSTNC&amp;form=skydnc</v>
    <v>Learn more on Bing</v>
  </rv>
  <rv s="17">
    <v>en-US</v>
    <v>c11gdm</v>
    <v>268435456</v>
    <v>1</v>
    <v>Powered by Refinitiv</v>
    <v>38</v>
    <v>Hennessy Sustnbl ETF (XNAS:STNC)</v>
    <v>34</v>
    <v>39</v>
    <v>Finance</v>
    <v>25</v>
    <v>32.5</v>
    <v>26.240100000000002</v>
    <v>0.77900000000000003</v>
    <v>0.21310000000000001</v>
    <v>0</v>
    <v>7.0920000000000002E-3</v>
    <v>0</v>
    <v>USD</v>
    <v>Nasdaq Stock Market</v>
    <v>XNAS</v>
    <v>8.5000000000000006E-3</v>
    <v>30.35</v>
    <v>ETF</v>
    <v>45824.843750265623</v>
    <v>2044</v>
    <v>30.25</v>
    <v>91103271.810000002</v>
    <v>Hennessy Sustnbl ETF</v>
    <v>30.35</v>
    <v>30.046600000000002</v>
    <v>30.259699999999999</v>
    <v>30.259699999999999</v>
    <v>STNC</v>
    <v>Hennessy Sustnbl ETF (XNAS:STNC)</v>
    <v>1139</v>
    <v>2825</v>
  </rv>
  <rv s="2">
    <v>2045</v>
  </rv>
  <rv s="16">
    <v>en-US</v>
    <v>cdls27</v>
    <v>268435456</v>
    <v>1</v>
    <v>Powered by Refinitiv</v>
    <v>36</v>
    <v>SMI 3Fourteen FC Trend (XNAS:FCTE)</v>
    <v>24</v>
    <v>37</v>
    <v>Finance</v>
    <v>25</v>
    <v>28.25</v>
    <v>21.55</v>
    <v>0.12</v>
    <v>0</v>
    <v>4.6369999999999996E-3</v>
    <v>0</v>
    <v>USD</v>
    <v>Nasdaq Stock Market</v>
    <v>XNAS</v>
    <v>8.5000000000000006E-3</v>
    <v>26.015000000000001</v>
    <v>ETF</v>
    <v>45824.843750265623</v>
    <v>25.930099999999999</v>
    <v>509663193.10000002</v>
    <v>SMI 3Fourteen FC Trend</v>
    <v>25.970199999999998</v>
    <v>25.88</v>
    <v>26</v>
    <v>26</v>
    <v>FCTE</v>
    <v>SMI 3Fourteen FC Trend (XNAS:FCTE)</v>
    <v>14962</v>
    <v>54911</v>
  </rv>
  <rv s="2">
    <v>2047</v>
  </rv>
  <rv s="16">
    <v>en-US</v>
    <v>cfpgw7</v>
    <v>268435456</v>
    <v>1</v>
    <v>Powered by Refinitiv</v>
    <v>36</v>
    <v>Horizon:Expedition Plus (ARCX:HBTA)</v>
    <v>24</v>
    <v>37</v>
    <v>Finance</v>
    <v>25</v>
    <v>25.5305</v>
    <v>18.7059</v>
    <v>0.39450000000000002</v>
    <v>-1.2290000000000001E-3</v>
    <v>1.6420000000000001E-2</v>
    <v>-0.03</v>
    <v>USD</v>
    <v>NYSE Arca</v>
    <v>ARCX</v>
    <v>8.5000000000000006E-3</v>
    <v>24.51</v>
    <v>ETF</v>
    <v>45824.840277789066</v>
    <v>24.305</v>
    <v>30356780.73</v>
    <v>Horizon:Expedition Plus</v>
    <v>24.42</v>
    <v>24.025500000000001</v>
    <v>24.42</v>
    <v>24.39</v>
    <v>HBTA</v>
    <v>Horizon:Expedition Plus (ARCX:HBTA)</v>
    <v>229773</v>
    <v>2962</v>
  </rv>
  <rv s="2">
    <v>2049</v>
  </rv>
  <rv s="3">
    <v>https://www.bing.com/financeapi/forcetrigger?t=c4esf2&amp;q=BATS%3aTMFG&amp;form=skydnc</v>
    <v>Learn more on Bing</v>
  </rv>
  <rv s="17">
    <v>en-US</v>
    <v>c4esf2</v>
    <v>268435456</v>
    <v>1</v>
    <v>Powered by Refinitiv</v>
    <v>38</v>
    <v>RBB:Mtly Fool Glbl Opps (BATS:TMFG)</v>
    <v>34</v>
    <v>39</v>
    <v>Finance</v>
    <v>17</v>
    <v>34.130000000000003</v>
    <v>24.855</v>
    <v>1.0508999999999999</v>
    <v>0.18990000000000001</v>
    <v>0</v>
    <v>6.424E-3</v>
    <v>0</v>
    <v>USD</v>
    <v>CBOE BZX Exchange</v>
    <v>BATS</v>
    <v>8.5000000000000006E-3</v>
    <v>29.94</v>
    <v>ETF</v>
    <v>45824.84034410859</v>
    <v>2051</v>
    <v>29.52</v>
    <v>399420944.83999997</v>
    <v>RBB:Mtly Fool Glbl Opps</v>
    <v>29.85</v>
    <v>29.56</v>
    <v>29.7499</v>
    <v>29.7499</v>
    <v>TMFG</v>
    <v>RBB:Mtly Fool Glbl Opps (BATS:TMFG)</v>
    <v>3940</v>
    <v>15189</v>
  </rv>
  <rv s="2">
    <v>2052</v>
  </rv>
  <rv s="16">
    <v>en-US</v>
    <v>cfbzmw</v>
    <v>268435456</v>
    <v>1</v>
    <v>Powered by Refinitiv</v>
    <v>36</v>
    <v>REX Crypto Eqty Prem Inc (XNAS:CEPI)</v>
    <v>24</v>
    <v>37</v>
    <v>Finance</v>
    <v>25</v>
    <v>52.16</v>
    <v>31.35</v>
    <v>0.8</v>
    <v>2.4680000000000001E-2</v>
    <v>2.0350999999999998E-2</v>
    <v>0.9899</v>
    <v>USD</v>
    <v>Nasdaq Stock Market</v>
    <v>XNAS</v>
    <v>8.5000000000000006E-3</v>
    <v>40.18</v>
    <v>ETF</v>
    <v>45824.906094548438</v>
    <v>39.549999999999997</v>
    <v>38935723.950000003</v>
    <v>REX Crypto Eqty Prem Inc</v>
    <v>39.72</v>
    <v>39.31</v>
    <v>40.11</v>
    <v>41.099899999999998</v>
    <v>CEPI</v>
    <v>REX Crypto Eqty Prem Inc (XNAS:CEPI)</v>
    <v>28012</v>
    <v>28629</v>
  </rv>
  <rv s="2">
    <v>2054</v>
  </rv>
  <rv s="16">
    <v>en-US</v>
    <v>c7jnec</v>
    <v>268435456</v>
    <v>1</v>
    <v>Powered by Refinitiv</v>
    <v>36</v>
    <v>BFT:Bitwise Web3 (ARCX:BWEB)</v>
    <v>24</v>
    <v>37</v>
    <v>Finance</v>
    <v>25</v>
    <v>65.150000000000006</v>
    <v>32.43</v>
    <v>2.0045000000000002</v>
    <v>3.7849999999999998E-5</v>
    <v>3.2645E-2</v>
    <v>2.3999999999999998E-3</v>
    <v>USD</v>
    <v>NYSE Arca</v>
    <v>ARCX</v>
    <v>8.5000000000000006E-3</v>
    <v>63.407600000000002</v>
    <v>ETF</v>
    <v>45824.895839421093</v>
    <v>63.407600000000002</v>
    <v>3786711.37</v>
    <v>BFT:Bitwise Web3</v>
    <v>63.407600000000002</v>
    <v>61.403100000000002</v>
    <v>63.407600000000002</v>
    <v>63.41</v>
    <v>BWEB</v>
    <v>BFT:Bitwise Web3 (ARCX:BWEB)</v>
    <v>435</v>
    <v>649</v>
  </rv>
  <rv s="2">
    <v>2056</v>
  </rv>
  <rv s="3">
    <v>https://www.bing.com/financeapi/forcetrigger?t=bsmz9c&amp;q=BATS%3aROMO&amp;form=skydnc</v>
    <v>Learn more on Bing</v>
  </rv>
  <rv s="17">
    <v>en-US</v>
    <v>bsmz9c</v>
    <v>268435456</v>
    <v>1</v>
    <v>Powered by Refinitiv</v>
    <v>38</v>
    <v>N/R Robust Momentum (BATS:ROMO)</v>
    <v>34</v>
    <v>39</v>
    <v>Finance</v>
    <v>17</v>
    <v>32.96</v>
    <v>28.14</v>
    <v>0.70760000000000001</v>
    <v>0.13869999999999999</v>
    <v>0</v>
    <v>4.431E-3</v>
    <v>0</v>
    <v>USD</v>
    <v>CBOE BZX Exchange</v>
    <v>BATS</v>
    <v>8.5000000000000006E-3</v>
    <v>31.55</v>
    <v>ETF</v>
    <v>45824.840339258597</v>
    <v>2058</v>
    <v>31.439299999999999</v>
    <v>35079006.700000003</v>
    <v>N/R Robust Momentum</v>
    <v>31.55</v>
    <v>31.300599999999999</v>
    <v>31.439299999999999</v>
    <v>31.439299999999999</v>
    <v>ROMO</v>
    <v>N/R Robust Momentum (BATS:ROMO)</v>
    <v>477</v>
    <v>11631</v>
  </rv>
  <rv s="2">
    <v>2059</v>
  </rv>
  <rv s="16">
    <v>en-US</v>
    <v>caqgrw</v>
    <v>268435456</v>
    <v>1</v>
    <v>Powered by Refinitiv</v>
    <v>36</v>
    <v>Polen Capital Global Gro (ARCX:PCGG)</v>
    <v>24</v>
    <v>37</v>
    <v>Finance</v>
    <v>25</v>
    <v>12.4947</v>
    <v>9.86</v>
    <v>0.08</v>
    <v>0</v>
    <v>6.7340000000000004E-3</v>
    <v>0</v>
    <v>USD</v>
    <v>NYSE Arca</v>
    <v>ARCX</v>
    <v>8.5000000000000006E-3</v>
    <v>12.040100000000001</v>
    <v>ETF</v>
    <v>45824.840277789066</v>
    <v>11.96</v>
    <v>175948131.72</v>
    <v>Polen Capital Global Gro</v>
    <v>11.99</v>
    <v>11.88</v>
    <v>11.96</v>
    <v>11.96</v>
    <v>PCGG</v>
    <v>Polen Capital Global Gro (ARCX:PCGG)</v>
    <v>27215</v>
    <v>36685</v>
  </rv>
  <rv s="2">
    <v>2061</v>
  </rv>
  <rv s="16">
    <v>en-US</v>
    <v>c9t2hw</v>
    <v>268435456</v>
    <v>1</v>
    <v>Powered by Refinitiv</v>
    <v>36</v>
    <v>Putnam Em Mkts ex-China (ARCX:PEMX)</v>
    <v>24</v>
    <v>37</v>
    <v>Finance</v>
    <v>25</v>
    <v>59</v>
    <v>45.9</v>
    <v>0.86240000000000006</v>
    <v>0</v>
    <v>1.5341E-2</v>
    <v>0</v>
    <v>USD</v>
    <v>NYSE Arca</v>
    <v>ARCX</v>
    <v>8.5000000000000006E-3</v>
    <v>57.32</v>
    <v>ETF</v>
    <v>45824.84027780078</v>
    <v>57.01</v>
    <v>12308724.140000001</v>
    <v>Putnam Em Mkts ex-China</v>
    <v>57.03</v>
    <v>56.2166</v>
    <v>57.079000000000001</v>
    <v>57.079000000000001</v>
    <v>PEMX</v>
    <v>Putnam Em Mkts ex-China (ARCX:PEMX)</v>
    <v>1693</v>
    <v>773</v>
  </rv>
  <rv s="2">
    <v>2063</v>
  </rv>
  <rv s="3">
    <v>https://www.bing.com/financeapi/forcetrigger?t=c3j6w7&amp;q=ARCX%3aCRPT&amp;form=skydnc</v>
    <v>Learn more on Bing</v>
  </rv>
  <rv s="17">
    <v>en-US</v>
    <v>c3j6w7</v>
    <v>268435456</v>
    <v>1</v>
    <v>Powered by Refinitiv</v>
    <v>38</v>
    <v>FT VIII:SB Crypto Ind&amp;DE (ARCX:CRPT)</v>
    <v>34</v>
    <v>39</v>
    <v>Finance</v>
    <v>25</v>
    <v>23.47</v>
    <v>8.5</v>
    <v>2.8708999999999998</v>
    <v>1.6</v>
    <v>1.8220000000000001E-3</v>
    <v>7.8623999999999999E-2</v>
    <v>0.04</v>
    <v>USD</v>
    <v>NYSE Arca</v>
    <v>ARCX</v>
    <v>8.5000000000000006E-3</v>
    <v>21.95</v>
    <v>ETF</v>
    <v>45824.891692291407</v>
    <v>2065</v>
    <v>21.31</v>
    <v>112438094.47</v>
    <v>FT VIII:SB Crypto Ind&amp;DE</v>
    <v>21.4</v>
    <v>20.350000000000001</v>
    <v>21.95</v>
    <v>21.99</v>
    <v>CRPT</v>
    <v>FT VIII:SB Crypto Ind&amp;DE (ARCX:CRPT)</v>
    <v>39988</v>
    <v>90037</v>
  </rv>
  <rv s="2">
    <v>2066</v>
  </rv>
  <rv s="16">
    <v>en-US</v>
    <v>cfsfhw</v>
    <v>268435456</v>
    <v>1</v>
    <v>Powered by Refinitiv</v>
    <v>36</v>
    <v>PACER PE/VC (ARCX:PEVC)</v>
    <v>24</v>
    <v>37</v>
    <v>Finance</v>
    <v>25</v>
    <v>26.03</v>
    <v>18.486799999999999</v>
    <v>0.47060000000000002</v>
    <v>1.3089999999999998E-3</v>
    <v>1.8502000000000001E-2</v>
    <v>3.39E-2</v>
    <v>USD</v>
    <v>NYSE Arca</v>
    <v>ARCX</v>
    <v>8.5000000000000006E-3</v>
    <v>25.906099999999999</v>
    <v>ETF</v>
    <v>45824.840277789066</v>
    <v>25.906099999999999</v>
    <v>1998048.65</v>
    <v>PACER PE/VC</v>
    <v>25.906099999999999</v>
    <v>25.435500000000001</v>
    <v>25.906099999999999</v>
    <v>25.94</v>
    <v>PEVC</v>
    <v>PACER PE/VC (ARCX:PEVC)</v>
    <v>27</v>
    <v>1345</v>
  </rv>
  <rv s="2">
    <v>2068</v>
  </rv>
  <rv s="16">
    <v>en-US</v>
    <v>ccogjc</v>
    <v>268435456</v>
    <v>1</v>
    <v>Powered by Refinitiv</v>
    <v>36</v>
    <v>Polen Capital Intl Gro (ARCX:PCIG)</v>
    <v>24</v>
    <v>37</v>
    <v>Finance</v>
    <v>25</v>
    <v>10.11</v>
    <v>8.2791999999999994</v>
    <v>0.1246</v>
    <v>0</v>
    <v>1.3025999999999999E-2</v>
    <v>0</v>
    <v>USD</v>
    <v>NYSE Arca</v>
    <v>ARCX</v>
    <v>8.5000000000000006E-3</v>
    <v>9.7423999999999999</v>
    <v>ETF</v>
    <v>45824.84027780078</v>
    <v>9.65</v>
    <v>28003652.600000001</v>
    <v>Polen Capital Intl Gro</v>
    <v>9.6648999999999994</v>
    <v>9.5654000000000003</v>
    <v>9.69</v>
    <v>9.69</v>
    <v>PCIG</v>
    <v>Polen Capital Intl Gro (ARCX:PCIG)</v>
    <v>7278</v>
    <v>5353</v>
  </rv>
  <rv s="2">
    <v>2070</v>
  </rv>
  <rv s="16">
    <v>en-US</v>
    <v>cejufr</v>
    <v>268435456</v>
    <v>1</v>
    <v>Powered by Refinitiv</v>
    <v>36</v>
    <v>Macquarie Foc EM Eqty (XNAS:EMEQ)</v>
    <v>24</v>
    <v>37</v>
    <v>Finance</v>
    <v>25</v>
    <v>29.95</v>
    <v>22.08</v>
    <v>0.62</v>
    <v>0</v>
    <v>2.1277000000000001E-2</v>
    <v>0</v>
    <v>USD</v>
    <v>Nasdaq Stock Market</v>
    <v>XNAS</v>
    <v>8.5000000000000006E-3</v>
    <v>29.95</v>
    <v>ETF</v>
    <v>45824.843750265623</v>
    <v>29.66</v>
    <v>17831609.469999999</v>
    <v>Macquarie Foc EM Eqty</v>
    <v>29.95</v>
    <v>29.14</v>
    <v>29.76</v>
    <v>29.76</v>
    <v>EMEQ</v>
    <v>Macquarie Foc EM Eqty (XNAS:EMEQ)</v>
    <v>1706</v>
    <v>2704</v>
  </rv>
  <rv s="2">
    <v>2072</v>
  </rv>
  <rv s="3">
    <v>https://www.bing.com/financeapi/forcetrigger?t=c24of2&amp;q=ARCX%3aBITQ&amp;form=skydnc</v>
    <v>Learn more on Bing</v>
  </rv>
  <rv s="17">
    <v>en-US</v>
    <v>c24of2</v>
    <v>268435456</v>
    <v>1</v>
    <v>Powered by Refinitiv</v>
    <v>38</v>
    <v>Bitwise Crypto Ind Innov (ARCX:BITQ)</v>
    <v>34</v>
    <v>39</v>
    <v>Finance</v>
    <v>35</v>
    <v>23.09</v>
    <v>10.029999999999999</v>
    <v>2.7774000000000001</v>
    <v>0.84</v>
    <v>2.1798000000000001E-2</v>
    <v>4.8000000000000001E-2</v>
    <v>0.4</v>
    <v>USD</v>
    <v>NYSE Arca</v>
    <v>ARCX</v>
    <v>8.5000000000000006E-3</v>
    <v>18.408999999999999</v>
    <v>ETF</v>
    <v>45824.933676435154</v>
    <v>2074</v>
    <v>18.011399999999998</v>
    <v>191618850.53999999</v>
    <v>Bitwise Crypto Ind Innov</v>
    <v>18.14</v>
    <v>17.5</v>
    <v>18.34</v>
    <v>18.75</v>
    <v>BITQ</v>
    <v>Bitwise Crypto Ind Innov (ARCX:BITQ)</v>
    <v>60400</v>
    <v>124541</v>
  </rv>
  <rv s="2">
    <v>2075</v>
  </rv>
  <rv s="3">
    <v>https://www.bing.com/financeapi/forcetrigger?t=a243vh&amp;q=ARCX%3aTECL&amp;form=skydnc</v>
    <v>Learn more on Bing</v>
  </rv>
  <rv s="17">
    <v>en-US</v>
    <v>a243vh</v>
    <v>268435456</v>
    <v>1</v>
    <v>Powered by Refinitiv</v>
    <v>38</v>
    <v>Direxion:Tech Bull 3X (ARCX:TECL)</v>
    <v>34</v>
    <v>39</v>
    <v>Finance</v>
    <v>35</v>
    <v>112.78</v>
    <v>32.521599999999999</v>
    <v>3.4371</v>
    <v>3.99</v>
    <v>-1.325E-3</v>
    <v>5.0449000000000001E-2</v>
    <v>-0.11</v>
    <v>USD</v>
    <v>NYSE Arca</v>
    <v>ARCX</v>
    <v>8.5000000000000006E-3</v>
    <v>83.69</v>
    <v>ETF</v>
    <v>45824.940630659374</v>
    <v>2077</v>
    <v>80.66</v>
    <v>2839361458.3899999</v>
    <v>Direxion:Tech Bull 3X</v>
    <v>80.66</v>
    <v>79.09</v>
    <v>83.08</v>
    <v>82.9</v>
    <v>TECL</v>
    <v>Direxion:Tech Bull 3X (ARCX:TECL)</v>
    <v>1530325</v>
    <v>1546700</v>
  </rv>
  <rv s="2">
    <v>2078</v>
  </rv>
  <rv s="3">
    <v>https://www.bing.com/financeapi/forcetrigger?t=bvsytc&amp;q=ARCX%3aTDSB&amp;form=skydnc</v>
    <v>Learn more on Bing</v>
  </rv>
  <rv s="17">
    <v>en-US</v>
    <v>bvsytc</v>
    <v>268435456</v>
    <v>1</v>
    <v>Powered by Refinitiv</v>
    <v>38</v>
    <v>Cabana Target Beta (XNAS:TDSB)</v>
    <v>34</v>
    <v>39</v>
    <v>Finance</v>
    <v>25</v>
    <v>22.950900000000001</v>
    <v>20.83</v>
    <v>0.64159999999999995</v>
    <v>-0.08</v>
    <v>0</v>
    <v>-3.5839999999999999E-3</v>
    <v>0</v>
    <v>USD</v>
    <v>Nasdaq Stock Market</v>
    <v>XNAS</v>
    <v>8.3999999999999995E-3</v>
    <v>22.3</v>
    <v>ETF</v>
    <v>45824.843750231252</v>
    <v>2080</v>
    <v>22.24</v>
    <v>71791159.569999993</v>
    <v>Cabana Target Beta</v>
    <v>22.3</v>
    <v>22.32</v>
    <v>22.24</v>
    <v>22.24</v>
    <v>TDSB</v>
    <v>Cabana Target Beta (XNAS:TDSB)</v>
    <v>9380</v>
    <v>12618</v>
  </rv>
  <rv s="2">
    <v>2081</v>
  </rv>
  <rv s="3">
    <v>https://www.bing.com/financeapi/forcetrigger?t=buinjc&amp;q=ARCX%3aARB&amp;form=skydnc</v>
    <v>Learn more on Bing</v>
  </rv>
  <rv s="17">
    <v>en-US</v>
    <v>buinjc</v>
    <v>268435456</v>
    <v>1</v>
    <v>Powered by Refinitiv</v>
    <v>38</v>
    <v>AltShs:Merger Arbitrage (ARCX:ARB)</v>
    <v>34</v>
    <v>39</v>
    <v>Finance</v>
    <v>25</v>
    <v>28.75</v>
    <v>25.81</v>
    <v>8.5599999999999996E-2</v>
    <v>2.0299999999999999E-2</v>
    <v>0</v>
    <v>7.1709999999999992E-4</v>
    <v>0</v>
    <v>USD</v>
    <v>NYSE Arca</v>
    <v>ARCX</v>
    <v>8.3999999999999995E-3</v>
    <v>28.376000000000001</v>
    <v>ETF</v>
    <v>45824.840277812502</v>
    <v>2083</v>
    <v>28.33</v>
    <v>86657611.579999998</v>
    <v>AltShs:Merger Arbitrage</v>
    <v>28.36</v>
    <v>28.309699999999999</v>
    <v>28.33</v>
    <v>28.33</v>
    <v>ARB</v>
    <v>AltShs:Merger Arbitrage (ARCX:ARB)</v>
    <v>3286</v>
    <v>13429</v>
  </rv>
  <rv s="2">
    <v>2084</v>
  </rv>
  <rv s="3">
    <v>https://www.bing.com/financeapi/forcetrigger?t=bterk2&amp;q=ARCX%3aLCR&amp;form=skydnc</v>
    <v>Learn more on Bing</v>
  </rv>
  <rv s="17">
    <v>en-US</v>
    <v>bterk2</v>
    <v>268435456</v>
    <v>1</v>
    <v>Powered by Refinitiv</v>
    <v>38</v>
    <v>Leuthold Core (ARCX:LCR)</v>
    <v>34</v>
    <v>39</v>
    <v>Finance</v>
    <v>25</v>
    <v>36.31</v>
    <v>32.25</v>
    <v>0.629</v>
    <v>0.1777</v>
    <v>0</v>
    <v>5.0370000000000007E-3</v>
    <v>0</v>
    <v>USD</v>
    <v>NYSE Arca</v>
    <v>ARCX</v>
    <v>8.3999999999999995E-3</v>
    <v>35.49</v>
    <v>ETF</v>
    <v>45824.840277823438</v>
    <v>2086</v>
    <v>35.450000000000003</v>
    <v>68445280.049999997</v>
    <v>Leuthold Core</v>
    <v>35.49</v>
    <v>35.276200000000003</v>
    <v>35.453899999999997</v>
    <v>35.453899999999997</v>
    <v>LCR</v>
    <v>Leuthold Core (ARCX:LCR)</v>
    <v>3445</v>
    <v>5090</v>
  </rv>
  <rv s="2">
    <v>2087</v>
  </rv>
  <rv s="16">
    <v>en-US</v>
    <v>ces6xm</v>
    <v>268435456</v>
    <v>1</v>
    <v>Powered by Refinitiv</v>
    <v>36</v>
    <v>3EDGE Dynamic US Eqty (ARCX:EDGU)</v>
    <v>24</v>
    <v>37</v>
    <v>Finance</v>
    <v>25</v>
    <v>26.38</v>
    <v>21.57</v>
    <v>0.24</v>
    <v>7.8490000000000005E-4</v>
    <v>9.5090000000000001E-3</v>
    <v>0.02</v>
    <v>USD</v>
    <v>NYSE Arca</v>
    <v>ARCX</v>
    <v>8.3999999999999995E-3</v>
    <v>25.49</v>
    <v>ETF</v>
    <v>45824.84027780078</v>
    <v>25.45</v>
    <v>36339559.770000003</v>
    <v>3EDGE Dynamic US Eqty</v>
    <v>25.45</v>
    <v>25.24</v>
    <v>25.48</v>
    <v>25.5</v>
    <v>EDGU</v>
    <v>3EDGE Dynamic US Eqty (ARCX:EDGU)</v>
    <v>11109</v>
    <v>13911</v>
  </rv>
  <rv s="2">
    <v>2089</v>
  </rv>
  <rv s="3">
    <v>https://www.bing.com/financeapi/forcetrigger?t=bujl77&amp;q=ARCX%3aSQEW&amp;form=skydnc</v>
    <v>Learn more on Bing</v>
  </rv>
  <rv s="17">
    <v>en-US</v>
    <v>bujl77</v>
    <v>268435456</v>
    <v>1</v>
    <v>Powered by Refinitiv</v>
    <v>38</v>
    <v>LeaderShs Equity Skew (ARCX:SQEW)</v>
    <v>34</v>
    <v>39</v>
    <v>Finance</v>
    <v>25</v>
    <v>38.94</v>
    <v>27.15</v>
    <v>1.0283</v>
    <v>0.28370000000000001</v>
    <v>0</v>
    <v>8.8459999999999997E-3</v>
    <v>0</v>
    <v>USD</v>
    <v>NYSE Arca</v>
    <v>ARCX</v>
    <v>8.3999999999999995E-3</v>
    <v>32.42</v>
    <v>ETF</v>
    <v>45824.840277812502</v>
    <v>2091</v>
    <v>32.32</v>
    <v>61638450.030000001</v>
    <v>LeaderShs Equity Skew</v>
    <v>32.39</v>
    <v>32.07</v>
    <v>32.353700000000003</v>
    <v>32.353700000000003</v>
    <v>SQEW</v>
    <v>LeaderShs Equity Skew (ARCX:SQEW)</v>
    <v>3473</v>
    <v>8635</v>
  </rv>
  <rv s="2">
    <v>2092</v>
  </rv>
  <rv s="3">
    <v>https://www.bing.com/financeapi/forcetrigger?t=a24g52&amp;q=XNAS%3aTQQQ&amp;form=skydnc</v>
    <v>Learn more on Bing</v>
  </rv>
  <rv s="17">
    <v>en-US</v>
    <v>a24g52</v>
    <v>268435456</v>
    <v>1</v>
    <v>Powered by Refinitiv</v>
    <v>38</v>
    <v>ProShares:UltP QQQ (XNAS:TQQQ)</v>
    <v>34</v>
    <v>39</v>
    <v>Finance</v>
    <v>35</v>
    <v>93.789199999999994</v>
    <v>35</v>
    <v>3.1842999999999999</v>
    <v>2.97</v>
    <v>-6.8600000000000006E-3</v>
    <v>4.0780000000000004E-2</v>
    <v>-0.52</v>
    <v>USD</v>
    <v>Nasdaq Stock Market</v>
    <v>XNAS</v>
    <v>8.3999999999999995E-3</v>
    <v>76.249899999999997</v>
    <v>ETF</v>
    <v>45824.942015844528</v>
    <v>2094</v>
    <v>74.22</v>
    <v>24411655940</v>
    <v>ProShares:UltP QQQ</v>
    <v>74.22</v>
    <v>72.83</v>
    <v>75.8</v>
    <v>75.28</v>
    <v>TQQQ</v>
    <v>ProShares:UltP QQQ (XNAS:TQQQ)</v>
    <v>57269552</v>
    <v>79363909</v>
  </rv>
  <rv s="2">
    <v>2095</v>
  </rv>
  <rv s="3">
    <v>https://www.bing.com/financeapi/forcetrigger?t=a1u8oc&amp;q=ARCX%3aGSG&amp;form=skydnc</v>
    <v>Learn more on Bing</v>
  </rv>
  <rv s="17">
    <v>en-US</v>
    <v>a1u8oc</v>
    <v>268435456</v>
    <v>1</v>
    <v>Powered by Refinitiv</v>
    <v>38</v>
    <v>iShares:S&amp;P GSCI Cmdty (ARCX:GSG)</v>
    <v>34</v>
    <v>39</v>
    <v>Finance</v>
    <v>25</v>
    <v>23.32</v>
    <v>19.73</v>
    <v>0.60899999999999999</v>
    <v>-0.05</v>
    <v>-4.3499999999999995E-4</v>
    <v>-2.1700000000000001E-3</v>
    <v>-0.01</v>
    <v>USD</v>
    <v>NYSE Arca</v>
    <v>ARCX</v>
    <v>8.3000000000000001E-3</v>
    <v>23.05</v>
    <v>ETF</v>
    <v>45824.910993205471</v>
    <v>2097</v>
    <v>22.59</v>
    <v>909033641.10000002</v>
    <v>iShares:S&amp;P GSCI Cmdty</v>
    <v>22.97</v>
    <v>23.04</v>
    <v>22.99</v>
    <v>22.98</v>
    <v>GSG</v>
    <v>iShares:S&amp;P GSCI Cmdty (ARCX:GSG)</v>
    <v>1136165</v>
    <v>436167</v>
  </rv>
  <rv s="2">
    <v>2098</v>
  </rv>
  <rv s="3">
    <v>https://www.bing.com/financeapi/forcetrigger?t=a21xar&amp;q=XNAS%3aRFEU&amp;form=skydnc</v>
    <v>Learn more on Bing</v>
  </rv>
  <rv s="17">
    <v>en-US</v>
    <v>a21xar</v>
    <v>268435456</v>
    <v>1</v>
    <v>Powered by Refinitiv</v>
    <v>38</v>
    <v>FT III:RvFrnt Dyn Europe (XNAS:RFEU)</v>
    <v>34</v>
    <v>39</v>
    <v>Finance</v>
    <v>25</v>
    <v>70.427700000000002</v>
    <v>54.27</v>
    <v>0.94540000000000002</v>
    <v>0.185</v>
    <v>0</v>
    <v>2.6579999999999998E-3</v>
    <v>0</v>
    <v>USD</v>
    <v>Nasdaq Stock Market</v>
    <v>XNAS</v>
    <v>8.3000000000000001E-3</v>
    <v>70.191000000000003</v>
    <v>ETF</v>
    <v>45824.843750034372</v>
    <v>2100</v>
    <v>69.700100000000006</v>
    <v>6883797.3499999996</v>
    <v>FT III:RvFrnt Dyn Europe</v>
    <v>70.068600000000004</v>
    <v>69.59</v>
    <v>69.775000000000006</v>
    <v>69.775000000000006</v>
    <v>RFEU</v>
    <v>FT III:RvFrnt Dyn Europe (XNAS:RFEU)</v>
    <v>1206</v>
    <v>69</v>
  </rv>
  <rv s="2">
    <v>2101</v>
  </rv>
  <rv s="3">
    <v>https://www.bing.com/financeapi/forcetrigger?t=bs1cgh&amp;q=ARCX%3aOVF&amp;form=skydnc</v>
    <v>Learn more on Bing</v>
  </rv>
  <rv s="17">
    <v>en-US</v>
    <v>bs1cgh</v>
    <v>268435456</v>
    <v>1</v>
    <v>Powered by Refinitiv</v>
    <v>38</v>
    <v>Overlay Shs For Eqty ETF (BATS:OVF)</v>
    <v>34</v>
    <v>39</v>
    <v>Finance</v>
    <v>17</v>
    <v>27.37</v>
    <v>21.69</v>
    <v>0.97470000000000001</v>
    <v>0.21010000000000001</v>
    <v>0</v>
    <v>7.796E-3</v>
    <v>0</v>
    <v>USD</v>
    <v>CBOE BZX Exchange</v>
    <v>BATS</v>
    <v>8.3000000000000001E-3</v>
    <v>27.33</v>
    <v>ETF</v>
    <v>45824.840329316408</v>
    <v>2103</v>
    <v>27.16</v>
    <v>20213055.600000001</v>
    <v>Overlay Shs For Eqty ETF</v>
    <v>27.23</v>
    <v>26.9499</v>
    <v>27.16</v>
    <v>27.16</v>
    <v>OVF</v>
    <v>Overlay Shs For Eqty ETF (BATS:OVF)</v>
    <v>9061</v>
    <v>4631</v>
  </rv>
  <rv s="2">
    <v>2104</v>
  </rv>
  <rv s="3">
    <v>https://www.bing.com/financeapi/forcetrigger?t=bs1cm7&amp;q=ARCX%3aOVM&amp;form=skydnc</v>
    <v>Learn more on Bing</v>
  </rv>
  <rv s="17">
    <v>en-US</v>
    <v>bs1cm7</v>
    <v>268435456</v>
    <v>1</v>
    <v>Powered by Refinitiv</v>
    <v>38</v>
    <v>Overlay Shs Muni Bd ETF (BATS:OVM)</v>
    <v>34</v>
    <v>39</v>
    <v>Finance</v>
    <v>17</v>
    <v>24.61</v>
    <v>19.77</v>
    <v>1.2244999999999999</v>
    <v>4.4900000000000002E-2</v>
    <v>0</v>
    <v>2.1510000000000001E-3</v>
    <v>0</v>
    <v>USD</v>
    <v>CBOE BZX Exchange</v>
    <v>BATS</v>
    <v>8.3000000000000001E-3</v>
    <v>21.02</v>
    <v>ETF</v>
    <v>45824.840329976563</v>
    <v>2106</v>
    <v>20.9</v>
    <v>26947781.32</v>
    <v>Overlay Shs Muni Bd ETF</v>
    <v>21.02</v>
    <v>20.869800000000001</v>
    <v>20.9147</v>
    <v>20.9147</v>
    <v>OVM</v>
    <v>Overlay Shs Muni Bd ETF (BATS:OVM)</v>
    <v>1845</v>
    <v>6359</v>
  </rv>
  <rv s="2">
    <v>2107</v>
  </rv>
  <rv s="3">
    <v>https://www.bing.com/financeapi/forcetrigger?t=a1tim7&amp;q=XNAS%3aFVC&amp;form=skydnc</v>
    <v>Learn more on Bing</v>
  </rv>
  <rv s="17">
    <v>en-US</v>
    <v>a1tim7</v>
    <v>268435456</v>
    <v>1</v>
    <v>Powered by Refinitiv</v>
    <v>38</v>
    <v>FT VI:DW Dyn Focus 5 (XNAS:FVC)</v>
    <v>34</v>
    <v>39</v>
    <v>Finance</v>
    <v>25</v>
    <v>39.21</v>
    <v>30.39</v>
    <v>0.58020000000000005</v>
    <v>0.06</v>
    <v>0</v>
    <v>1.701E-3</v>
    <v>0</v>
    <v>USD</v>
    <v>Nasdaq Stock Market</v>
    <v>XNAS</v>
    <v>8.3000000000000001E-3</v>
    <v>35.361400000000003</v>
    <v>ETF</v>
    <v>45824.843750253909</v>
    <v>2109</v>
    <v>35.22</v>
    <v>128578572.06999999</v>
    <v>FT VI:DW Dyn Focus 5</v>
    <v>35.22</v>
    <v>35.270000000000003</v>
    <v>35.33</v>
    <v>35.33</v>
    <v>FVC</v>
    <v>FT VI:DW Dyn Focus 5 (XNAS:FVC)</v>
    <v>6315</v>
    <v>14582</v>
  </rv>
  <rv s="2">
    <v>2110</v>
  </rv>
  <rv s="3">
    <v>https://www.bing.com/financeapi/forcetrigger?t=bs1cp2&amp;q=ARCX%3aOVS&amp;form=skydnc</v>
    <v>Learn more on Bing</v>
  </rv>
  <rv s="17">
    <v>en-US</v>
    <v>bs1cp2</v>
    <v>268435456</v>
    <v>1</v>
    <v>Powered by Refinitiv</v>
    <v>38</v>
    <v>Overlay Shs SC Eqty ETF (BATS:OVS)</v>
    <v>34</v>
    <v>39</v>
    <v>Finance</v>
    <v>17</v>
    <v>39.380000000000003</v>
    <v>26.23</v>
    <v>1.0952999999999999</v>
    <v>0.38940000000000002</v>
    <v>0</v>
    <v>1.2346999999999999E-2</v>
    <v>0</v>
    <v>USD</v>
    <v>CBOE BZX Exchange</v>
    <v>BATS</v>
    <v>8.3000000000000001E-3</v>
    <v>32.01</v>
    <v>ETF</v>
    <v>45824.840329976563</v>
    <v>2112</v>
    <v>31.88</v>
    <v>12487068.34</v>
    <v>Overlay Shs SC Eqty ETF</v>
    <v>32.01</v>
    <v>31.538599999999999</v>
    <v>31.928000000000001</v>
    <v>31.928000000000001</v>
    <v>OVS</v>
    <v>Overlay Shs SC Eqty ETF (BATS:OVS)</v>
    <v>2684</v>
    <v>2865</v>
  </rv>
  <rv s="2">
    <v>2113</v>
  </rv>
  <rv s="3">
    <v>https://www.bing.com/financeapi/forcetrigger?t=a21x52&amp;q=XNAS%3aRFDI&amp;form=skydnc</v>
    <v>Learn more on Bing</v>
  </rv>
  <rv s="17">
    <v>en-US</v>
    <v>a21x52</v>
    <v>268435456</v>
    <v>1</v>
    <v>Powered by Refinitiv</v>
    <v>38</v>
    <v>FT III:RvFrnt Dyn Dv Itl (XNAS:RFDI)</v>
    <v>34</v>
    <v>39</v>
    <v>Finance</v>
    <v>25</v>
    <v>73.459999999999994</v>
    <v>58.54</v>
    <v>1.0303</v>
    <v>0.15</v>
    <v>0</v>
    <v>2.0590000000000001E-3</v>
    <v>0</v>
    <v>USD</v>
    <v>Nasdaq Stock Market</v>
    <v>XNAS</v>
    <v>8.3000000000000001E-3</v>
    <v>73.45</v>
    <v>ETF</v>
    <v>45824.843750034372</v>
    <v>2115</v>
    <v>72.9846</v>
    <v>115964107.88</v>
    <v>FT III:RvFrnt Dyn Dv Itl</v>
    <v>73.221699999999998</v>
    <v>72.84</v>
    <v>72.989999999999995</v>
    <v>72.989999999999995</v>
    <v>RFDI</v>
    <v>FT III:RvFrnt Dyn Dv Itl (XNAS:RFDI)</v>
    <v>1990</v>
    <v>5043</v>
  </rv>
  <rv s="2">
    <v>2116</v>
  </rv>
  <rv s="3">
    <v>https://www.bing.com/financeapi/forcetrigger?t=a253hw&amp;q=ARCX%3aUSO&amp;form=skydnc</v>
    <v>Learn more on Bing</v>
  </rv>
  <rv s="17">
    <v>en-US</v>
    <v>a253hw</v>
    <v>268435456</v>
    <v>1</v>
    <v>Powered by Refinitiv</v>
    <v>38</v>
    <v>United States Oil Fund (ARCX:USO)</v>
    <v>34</v>
    <v>39</v>
    <v>Finance</v>
    <v>35</v>
    <v>84.58</v>
    <v>60.67</v>
    <v>1.0106999999999999</v>
    <v>-1.645</v>
    <v>3.9450000000000006E-3</v>
    <v>-2.0506000000000003E-2</v>
    <v>0.31</v>
    <v>USD</v>
    <v>NYSE Arca</v>
    <v>ARCX</v>
    <v>8.199999999999999E-3</v>
    <v>79.599999999999994</v>
    <v>ETF</v>
    <v>45824.942471573435</v>
    <v>2118</v>
    <v>76.25</v>
    <v>907023086.16999996</v>
    <v>United States Oil Fund</v>
    <v>79.012</v>
    <v>80.22</v>
    <v>78.575000000000003</v>
    <v>78.900000000000006</v>
    <v>USO</v>
    <v>United States Oil Fund (ARCX:USO)</v>
    <v>40158306</v>
    <v>6259604</v>
  </rv>
  <rv s="2">
    <v>2119</v>
  </rv>
  <rv s="3">
    <v>https://www.bing.com/financeapi/forcetrigger?t=c3mzar&amp;q=ARCX%3aKEUA&amp;form=skydnc</v>
    <v>Learn more on Bing</v>
  </rv>
  <rv s="17">
    <v>en-US</v>
    <v>c3mzar</v>
    <v>268435456</v>
    <v>1</v>
    <v>Powered by Refinitiv</v>
    <v>38</v>
    <v>KraneShs:Eur Crbn All St (ARCX:KEUA)</v>
    <v>34</v>
    <v>39</v>
    <v>Finance</v>
    <v>25</v>
    <v>25.96</v>
    <v>19.02</v>
    <v>1.0295000000000001</v>
    <v>-0.17100000000000001</v>
    <v>-3.0384999999999999E-2</v>
    <v>-6.9010000000000009E-3</v>
    <v>-0.74770000000000003</v>
    <v>USD</v>
    <v>NYSE Arca</v>
    <v>ARCX</v>
    <v>8.199999999999999E-3</v>
    <v>24.79</v>
    <v>ETF</v>
    <v>45824.841544282033</v>
    <v>2121</v>
    <v>24.53</v>
    <v>6808717.0599999996</v>
    <v>KraneShs:Eur Crbn All St</v>
    <v>24.79</v>
    <v>24.778700000000001</v>
    <v>24.607700000000001</v>
    <v>23.86</v>
    <v>KEUA</v>
    <v>KraneShs:Eur Crbn All St (ARCX:KEUA)</v>
    <v>1327</v>
    <v>1528</v>
  </rv>
  <rv s="2">
    <v>2122</v>
  </rv>
  <rv s="3">
    <v>https://www.bing.com/financeapi/forcetrigger?t=bohgar&amp;q=XNAS%3aLDSF&amp;form=skydnc</v>
    <v>Learn more on Bing</v>
  </rv>
  <rv s="17">
    <v>en-US</v>
    <v>bohgar</v>
    <v>268435456</v>
    <v>1</v>
    <v>Powered by Refinitiv</v>
    <v>38</v>
    <v>FT VIII:Low Dur Str Foc (XNAS:LDSF)</v>
    <v>34</v>
    <v>39</v>
    <v>Finance</v>
    <v>25</v>
    <v>19.260000000000002</v>
    <v>18.560099999999998</v>
    <v>0.66459999999999997</v>
    <v>-5.0000000000000001E-3</v>
    <v>0</v>
    <v>-2.6429999999999997E-4</v>
    <v>0</v>
    <v>USD</v>
    <v>Nasdaq Stock Market</v>
    <v>XNAS</v>
    <v>8.199999999999999E-3</v>
    <v>18.940000000000001</v>
    <v>ETF</v>
    <v>45824.843750265623</v>
    <v>2124</v>
    <v>18.910900000000002</v>
    <v>123496031.5</v>
    <v>FT VIII:Low Dur Str Foc</v>
    <v>18.9297</v>
    <v>18.920000000000002</v>
    <v>18.914999999999999</v>
    <v>18.914999999999999</v>
    <v>LDSF</v>
    <v>FT VIII:Low Dur Str Foc (XNAS:LDSF)</v>
    <v>16339</v>
    <v>33875</v>
  </rv>
  <rv s="2">
    <v>2125</v>
  </rv>
  <rv s="16">
    <v>en-US</v>
    <v>c9f9bh</v>
    <v>268435456</v>
    <v>1</v>
    <v>Powered by Refinitiv</v>
    <v>36</v>
    <v>Tactical Advantage (ARCX:FDAT)</v>
    <v>24</v>
    <v>37</v>
    <v>Finance</v>
    <v>25</v>
    <v>23.759899999999998</v>
    <v>19.88</v>
    <v>9.3799999999999994E-2</v>
    <v>-4.7570000000000002E-4</v>
    <v>4.4819999999999999E-3</v>
    <v>-0.01</v>
    <v>USD</v>
    <v>NYSE Arca</v>
    <v>ARCX</v>
    <v>8.199999999999999E-3</v>
    <v>21.05</v>
    <v>ETF</v>
    <v>45824.84027780078</v>
    <v>21</v>
    <v>31762563.800000001</v>
    <v>Tactical Advantage</v>
    <v>21.012499999999999</v>
    <v>20.926200000000001</v>
    <v>21.02</v>
    <v>21.01</v>
    <v>FDAT</v>
    <v>Tactical Advantage (ARCX:FDAT)</v>
    <v>1592</v>
    <v>2087</v>
  </rv>
  <rv s="2">
    <v>2127</v>
  </rv>
  <rv s="16">
    <v>en-US</v>
    <v>cfns52</v>
    <v>268435456</v>
    <v>1</v>
    <v>Powered by Refinitiv</v>
    <v>36</v>
    <v>Infrastructure Cap Bd In (ARCX:BNDS)</v>
    <v>24</v>
    <v>37</v>
    <v>Finance</v>
    <v>25</v>
    <v>50.8</v>
    <v>46.44</v>
    <v>-3.7000000000000002E-3</v>
    <v>0</v>
    <v>-7.5069999999999998E-5</v>
    <v>0</v>
    <v>USD</v>
    <v>NYSE Arca</v>
    <v>ARCX</v>
    <v>8.1000000000000013E-3</v>
    <v>49.36</v>
    <v>ETF</v>
    <v>45824.840277789066</v>
    <v>49.26</v>
    <v>15763997.449999999</v>
    <v>Infrastructure Cap Bd In</v>
    <v>49.291499999999999</v>
    <v>49.29</v>
    <v>49.286299999999997</v>
    <v>49.286299999999997</v>
    <v>BNDS</v>
    <v>Infrastructure Cap Bd In (ARCX:BNDS)</v>
    <v>6082</v>
    <v>7114</v>
  </rv>
  <rv s="2">
    <v>2129</v>
  </rv>
  <rv s="3">
    <v>https://www.bing.com/financeapi/forcetrigger?t=c3lmur&amp;q=ARCX%3aSSFI&amp;form=skydnc</v>
    <v>Learn more on Bing</v>
  </rv>
  <rv s="17">
    <v>en-US</v>
    <v>c3lmur</v>
    <v>268435456</v>
    <v>1</v>
    <v>Powered by Refinitiv</v>
    <v>38</v>
    <v>Day Hagan SS Fxd Inc (ARCX:SSFI)</v>
    <v>34</v>
    <v>39</v>
    <v>Finance</v>
    <v>25</v>
    <v>22.225000000000001</v>
    <v>20.524999999999999</v>
    <v>0.97070000000000001</v>
    <v>-0.04</v>
    <v>0</v>
    <v>-1.8809999999999999E-3</v>
    <v>0</v>
    <v>USD</v>
    <v>NYSE Arca</v>
    <v>ARCX</v>
    <v>8.1000000000000013E-3</v>
    <v>21.29</v>
    <v>ETF</v>
    <v>45824.84027780078</v>
    <v>2131</v>
    <v>21.23</v>
    <v>36637293.399999999</v>
    <v>Day Hagan SS Fxd Inc</v>
    <v>21.26</v>
    <v>21.27</v>
    <v>21.23</v>
    <v>21.23</v>
    <v>SSFI</v>
    <v>Day Hagan SS Fxd Inc (ARCX:SSFI)</v>
    <v>1586</v>
    <v>7194</v>
  </rv>
  <rv s="2">
    <v>2132</v>
  </rv>
  <rv s="3">
    <v>https://www.bing.com/financeapi/forcetrigger?t=azpla2&amp;q=XNAS%3aNFTY&amp;form=skydnc</v>
    <v>Learn more on Bing</v>
  </rv>
  <rv s="17">
    <v>en-US</v>
    <v>azpla2</v>
    <v>268435456</v>
    <v>1</v>
    <v>Powered by Refinitiv</v>
    <v>38</v>
    <v>FT ADEX II:India N50 EW (XNAS:NFTY)</v>
    <v>34</v>
    <v>39</v>
    <v>Finance</v>
    <v>25</v>
    <v>65.899900000000002</v>
    <v>51.57</v>
    <v>0.85650000000000004</v>
    <v>0.73</v>
    <v>0</v>
    <v>1.2554000000000001E-2</v>
    <v>0</v>
    <v>USD</v>
    <v>Nasdaq Stock Market</v>
    <v>XNAS</v>
    <v>8.1000000000000013E-3</v>
    <v>59.198099999999997</v>
    <v>ETF</v>
    <v>45824.843750231252</v>
    <v>2134</v>
    <v>58.6601</v>
    <v>230535680.34999999</v>
    <v>FT ADEX II:India N50 EW</v>
    <v>58.84</v>
    <v>58.15</v>
    <v>58.88</v>
    <v>58.88</v>
    <v>NFTY</v>
    <v>FT ADEX II:India N50 EW (XNAS:NFTY)</v>
    <v>12988</v>
    <v>18476</v>
  </rv>
  <rv s="2">
    <v>2135</v>
  </rv>
  <rv s="3">
    <v>https://www.bing.com/financeapi/forcetrigger?t=a1sqim&amp;q=XNAS%3aFDTS&amp;form=skydnc</v>
    <v>Learn more on Bing</v>
  </rv>
  <rv s="17">
    <v>en-US</v>
    <v>a1sqim</v>
    <v>268435456</v>
    <v>1</v>
    <v>Powered by Refinitiv</v>
    <v>38</v>
    <v>FT ADEX II:DM ex-US SC (XNAS:FDTS)</v>
    <v>34</v>
    <v>39</v>
    <v>Finance</v>
    <v>25</v>
    <v>50.2423</v>
    <v>37.1</v>
    <v>1.0043</v>
    <v>0.59770000000000001</v>
    <v>-1.101E-3</v>
    <v>1.2115000000000001E-2</v>
    <v>-5.5E-2</v>
    <v>USD</v>
    <v>Nasdaq Stock Market</v>
    <v>XNAS</v>
    <v>8.0000000000000002E-3</v>
    <v>50.2423</v>
    <v>ETF</v>
    <v>45824.843750265623</v>
    <v>2137</v>
    <v>49.935000000000002</v>
    <v>7138122.2599999998</v>
    <v>FT ADEX II:DM ex-US SC</v>
    <v>50.2423</v>
    <v>49.337299999999999</v>
    <v>49.935000000000002</v>
    <v>49.88</v>
    <v>FDTS</v>
    <v>FT ADEX II:DM ex-US SC (XNAS:FDTS)</v>
    <v>309</v>
    <v>253</v>
  </rv>
  <rv s="2">
    <v>2138</v>
  </rv>
  <rv s="3">
    <v>https://www.bing.com/financeapi/forcetrigger?t=a1t9h7&amp;q=XNAS%3aFPA&amp;form=skydnc</v>
    <v>Learn more on Bing</v>
  </rv>
  <rv s="17">
    <v>en-US</v>
    <v>a1t9h7</v>
    <v>268435456</v>
    <v>1</v>
    <v>Powered by Refinitiv</v>
    <v>38</v>
    <v>FT ADEX II:APAC Ex-Japan (XNAS:FPA)</v>
    <v>34</v>
    <v>39</v>
    <v>Finance</v>
    <v>25</v>
    <v>35.44</v>
    <v>24.19</v>
    <v>1.2794000000000001</v>
    <v>0.8</v>
    <v>0</v>
    <v>2.3094999999999997E-2</v>
    <v>0</v>
    <v>USD</v>
    <v>Nasdaq Stock Market</v>
    <v>XNAS</v>
    <v>8.0000000000000002E-3</v>
    <v>35.44</v>
    <v>ETF</v>
    <v>45824.843750265623</v>
    <v>2140</v>
    <v>35.44</v>
    <v>16117453.460000001</v>
    <v>FT ADEX II:APAC Ex-Japan</v>
    <v>35.44</v>
    <v>34.64</v>
    <v>35.44</v>
    <v>35.44</v>
    <v>FPA</v>
    <v>FT ADEX II:APAC Ex-Japan (XNAS:FPA)</v>
    <v>668</v>
    <v>2631</v>
  </rv>
  <rv s="2">
    <v>2141</v>
  </rv>
  <rv s="3">
    <v>https://www.bing.com/financeapi/forcetrigger?t=a1sxxm&amp;q=XNAS%3aFJP&amp;form=skydnc</v>
    <v>Learn more on Bing</v>
  </rv>
  <rv s="17">
    <v>en-US</v>
    <v>a1sxxm</v>
    <v>268435456</v>
    <v>1</v>
    <v>Powered by Refinitiv</v>
    <v>38</v>
    <v>FT ADEX II:Japan ADEX (XNAS:FJP)</v>
    <v>34</v>
    <v>39</v>
    <v>Finance</v>
    <v>25</v>
    <v>60.54</v>
    <v>43.52</v>
    <v>0.92510000000000003</v>
    <v>0.43</v>
    <v>0</v>
    <v>7.2890000000000003E-3</v>
    <v>0</v>
    <v>USD</v>
    <v>Nasdaq Stock Market</v>
    <v>XNAS</v>
    <v>8.0000000000000002E-3</v>
    <v>59.659199999999998</v>
    <v>ETF</v>
    <v>45824.843750265623</v>
    <v>2143</v>
    <v>59.13</v>
    <v>171394738.99000001</v>
    <v>FT ADEX II:Japan ADEX</v>
    <v>59.5</v>
    <v>58.99</v>
    <v>59.42</v>
    <v>59.42</v>
    <v>FJP</v>
    <v>FT ADEX II:Japan ADEX (XNAS:FJP)</v>
    <v>3743</v>
    <v>9130</v>
  </rv>
  <rv s="2">
    <v>2144</v>
  </rv>
  <rv s="16">
    <v>en-US</v>
    <v>c8ptar</v>
    <v>268435456</v>
    <v>1</v>
    <v>Powered by Refinitiv</v>
    <v>36</v>
    <v>Sprott Junior Uranm Mnrs (XNAS:URNJ)</v>
    <v>24</v>
    <v>37</v>
    <v>Finance</v>
    <v>25</v>
    <v>26.95</v>
    <v>11.52</v>
    <v>1.98</v>
    <v>-1.444E-3</v>
    <v>0.105375</v>
    <v>-0.03</v>
    <v>USD</v>
    <v>Nasdaq Stock Market</v>
    <v>XNAS</v>
    <v>8.0000000000000002E-3</v>
    <v>21.49</v>
    <v>ETF</v>
    <v>45824.92659703672</v>
    <v>20.18</v>
    <v>256945458.22</v>
    <v>Sprott Junior Uranm Mnrs</v>
    <v>20.350000000000001</v>
    <v>18.79</v>
    <v>20.77</v>
    <v>20.74</v>
    <v>URNJ</v>
    <v>Sprott Junior Uranm Mnrs (XNAS:URNJ)</v>
    <v>928768</v>
    <v>265621</v>
  </rv>
  <rv s="2">
    <v>2146</v>
  </rv>
  <rv s="3">
    <v>https://www.bing.com/financeapi/forcetrigger?t=a1ujur&amp;q=ARCX%3aHDMV&amp;form=skydnc</v>
    <v>Learn more on Bing</v>
  </rv>
  <rv s="17">
    <v>en-US</v>
    <v>a1ujur</v>
    <v>268435456</v>
    <v>1</v>
    <v>Powered by Refinitiv</v>
    <v>38</v>
    <v>FT III:Hrzn MV Dev Itl (ARCX:HDMV)</v>
    <v>34</v>
    <v>39</v>
    <v>Finance</v>
    <v>25</v>
    <v>35.908999999999999</v>
    <v>26.13</v>
    <v>0.76910000000000001</v>
    <v>5.0500000000000003E-2</v>
    <v>0</v>
    <v>1.428E-3</v>
    <v>0</v>
    <v>USD</v>
    <v>NYSE Arca</v>
    <v>ARCX</v>
    <v>8.0000000000000002E-3</v>
    <v>35.647500000000001</v>
    <v>ETF</v>
    <v>45824.840277823438</v>
    <v>2148</v>
    <v>35.375</v>
    <v>30010357.07</v>
    <v>FT III:Hrzn MV Dev Itl</v>
    <v>35.64</v>
    <v>35.351799999999997</v>
    <v>35.402299999999997</v>
    <v>35.402299999999997</v>
    <v>HDMV</v>
    <v>FT III:Hrzn MV Dev Itl (ARCX:HDMV)</v>
    <v>274398</v>
    <v>5879</v>
  </rv>
  <rv s="2">
    <v>2149</v>
  </rv>
  <rv s="16">
    <v>en-US</v>
    <v>ccvofr</v>
    <v>268435456</v>
    <v>1</v>
    <v>Powered by Refinitiv</v>
    <v>36</v>
    <v>Westwood Salient Enh MI (XNYS:MDST)</v>
    <v>24</v>
    <v>37</v>
    <v>Finance</v>
    <v>25</v>
    <v>29.55</v>
    <v>23.24</v>
    <v>-0.16039999999999999</v>
    <v>0</v>
    <v>-5.9030000000000003E-3</v>
    <v>0</v>
    <v>USD</v>
    <v>New York Stock Exchange</v>
    <v>XNYS</v>
    <v>8.0000000000000002E-3</v>
    <v>27.43</v>
    <v>ETF</v>
    <v>45824.840277789066</v>
    <v>27</v>
    <v>92644707.480000004</v>
    <v>Westwood Salient Enh MI</v>
    <v>27.05</v>
    <v>27.173999999999999</v>
    <v>27.0136</v>
    <v>27.0136</v>
    <v>MDST</v>
    <v>Westwood Salient Enh MI (XNYS:MDST)</v>
    <v>83123</v>
    <v>29081</v>
  </rv>
  <rv s="2">
    <v>2151</v>
  </rv>
  <rv s="3">
    <v>https://www.bing.com/financeapi/forcetrigger?t=a1smww&amp;q=XNAS%3aFBZ&amp;form=skydnc</v>
    <v>Learn more on Bing</v>
  </rv>
  <rv s="17">
    <v>en-US</v>
    <v>a1smww</v>
    <v>268435456</v>
    <v>1</v>
    <v>Powered by Refinitiv</v>
    <v>38</v>
    <v>FT ADEX II:Brazil ADEX (XNAS:FBZ)</v>
    <v>34</v>
    <v>39</v>
    <v>Finance</v>
    <v>25</v>
    <v>12.08</v>
    <v>8.9049999999999994</v>
    <v>1.139</v>
    <v>0.31309999999999999</v>
    <v>0</v>
    <v>2.6631000000000002E-2</v>
    <v>0</v>
    <v>USD</v>
    <v>Nasdaq Stock Market</v>
    <v>XNAS</v>
    <v>8.0000000000000002E-3</v>
    <v>12.08</v>
    <v>ETF</v>
    <v>45824.843750265623</v>
    <v>2153</v>
    <v>11.97</v>
    <v>6766875.3799999999</v>
    <v>FT ADEX II:Brazil ADEX</v>
    <v>11.97</v>
    <v>11.7569</v>
    <v>12.07</v>
    <v>12.07</v>
    <v>FBZ</v>
    <v>FT ADEX II:Brazil ADEX (XNAS:FBZ)</v>
    <v>2662</v>
    <v>9087</v>
  </rv>
  <rv s="2">
    <v>2154</v>
  </rv>
  <rv s="3">
    <v>https://www.bing.com/financeapi/forcetrigger?t=bua44c&amp;q=ARCX%3aHSMV&amp;form=skydnc</v>
    <v>Learn more on Bing</v>
  </rv>
  <rv s="17">
    <v>en-US</v>
    <v>bua44c</v>
    <v>268435456</v>
    <v>1</v>
    <v>Powered by Refinitiv</v>
    <v>38</v>
    <v>FT III:Hrzn MV Sm/Mid (ARCX:HSMV)</v>
    <v>34</v>
    <v>39</v>
    <v>Finance</v>
    <v>25</v>
    <v>38.994700000000002</v>
    <v>32.22</v>
    <v>0.80279999999999996</v>
    <v>6.8599999999999994E-2</v>
    <v>0</v>
    <v>1.9250000000000001E-3</v>
    <v>0</v>
    <v>USD</v>
    <v>NYSE Arca</v>
    <v>ARCX</v>
    <v>8.0000000000000002E-3</v>
    <v>35.89</v>
    <v>ETF</v>
    <v>45824.840277812502</v>
    <v>2156</v>
    <v>35.702300000000001</v>
    <v>21524816.109999999</v>
    <v>FT III:Hrzn MV Sm/Mid</v>
    <v>35.89</v>
    <v>35.633699999999997</v>
    <v>35.702300000000001</v>
    <v>35.702300000000001</v>
    <v>HSMV</v>
    <v>FT III:Hrzn MV Sm/Mid (ARCX:HSMV)</v>
    <v>807</v>
    <v>979</v>
  </rv>
  <rv s="2">
    <v>2157</v>
  </rv>
  <rv s="3">
    <v>https://www.bing.com/financeapi/forcetrigger?t=bhx5z2&amp;q=ARCX%3aBOUT&amp;form=skydnc</v>
    <v>Learn more on Bing</v>
  </rv>
  <rv s="17">
    <v>en-US</v>
    <v>bhx5z2</v>
    <v>268435456</v>
    <v>1</v>
    <v>Powered by Refinitiv</v>
    <v>38</v>
    <v>Innovator IBD Brkout Opp (ARCX:BOUT)</v>
    <v>34</v>
    <v>39</v>
    <v>Finance</v>
    <v>25</v>
    <v>42.41</v>
    <v>31.08</v>
    <v>0.93899999999999995</v>
    <v>0.41810000000000003</v>
    <v>0</v>
    <v>1.1901999999999999E-2</v>
    <v>0</v>
    <v>USD</v>
    <v>NYSE Arca</v>
    <v>ARCX</v>
    <v>8.0000000000000002E-3</v>
    <v>35.81</v>
    <v>ETF</v>
    <v>45824.840277812502</v>
    <v>2159</v>
    <v>35.5456</v>
    <v>12290767.109999999</v>
    <v>Innovator IBD Brkout Opp</v>
    <v>35.67</v>
    <v>35.127499999999998</v>
    <v>35.5456</v>
    <v>35.5456</v>
    <v>BOUT</v>
    <v>Innovator IBD Brkout Opp (ARCX:BOUT)</v>
    <v>3003</v>
    <v>1887</v>
  </rv>
  <rv s="2">
    <v>2160</v>
  </rv>
  <rv s="16">
    <v>en-US</v>
    <v>cff1cw</v>
    <v>268435456</v>
    <v>1</v>
    <v>Powered by Refinitiv</v>
    <v>36</v>
    <v>EA:Coastal Compass 100 (ARCX:ROPE)</v>
    <v>24</v>
    <v>37</v>
    <v>Finance</v>
    <v>25</v>
    <v>26.2759</v>
    <v>22.394400000000001</v>
    <v>0.17180000000000001</v>
    <v>3.1230000000000003E-3</v>
    <v>6.8630000000000002E-3</v>
    <v>7.8700000000000006E-2</v>
    <v>USD</v>
    <v>NYSE Arca</v>
    <v>ARCX</v>
    <v>8.0000000000000002E-3</v>
    <v>25.203499999999998</v>
    <v>ETF</v>
    <v>45824.840277789066</v>
    <v>25.203499999999998</v>
    <v>1735034.08</v>
    <v>EA:Coastal Compass 100</v>
    <v>25.203499999999998</v>
    <v>25.031700000000001</v>
    <v>25.203499999999998</v>
    <v>25.2822</v>
    <v>ROPE</v>
    <v>EA:Coastal Compass 100 (ARCX:ROPE)</v>
    <v>1</v>
    <v>326</v>
  </rv>
  <rv s="2">
    <v>2162</v>
  </rv>
  <rv s="3">
    <v>https://www.bing.com/financeapi/forcetrigger?t=bxe38m&amp;q=ARCX%3aOVT&amp;form=skydnc</v>
    <v>Learn more on Bing</v>
  </rv>
  <rv s="17">
    <v>en-US</v>
    <v>bxe38m</v>
    <v>268435456</v>
    <v>1</v>
    <v>Powered by Refinitiv</v>
    <v>38</v>
    <v>Overlay Shs Short Tm Bd (BATS:OVT)</v>
    <v>34</v>
    <v>39</v>
    <v>Finance</v>
    <v>17</v>
    <v>22.87</v>
    <v>21.171700000000001</v>
    <v>0.69430000000000003</v>
    <v>0.03</v>
    <v>0</v>
    <v>1.3700000000000001E-3</v>
    <v>0</v>
    <v>USD</v>
    <v>CBOE BZX Exchange</v>
    <v>BATS</v>
    <v>8.0000000000000002E-3</v>
    <v>21.94</v>
    <v>ETF</v>
    <v>45824.840330173436</v>
    <v>2164</v>
    <v>21.93</v>
    <v>49659715.130000003</v>
    <v>Overlay Shs Short Tm Bd</v>
    <v>21.933</v>
    <v>21.9</v>
    <v>21.93</v>
    <v>21.93</v>
    <v>OVT</v>
    <v>Overlay Shs Short Tm Bd (BATS:OVT)</v>
    <v>6348</v>
    <v>25005</v>
  </rv>
  <rv s="2">
    <v>2165</v>
  </rv>
  <rv s="16">
    <v>en-US</v>
    <v>cd8czr</v>
    <v>268435456</v>
    <v>1</v>
    <v>Powered by Refinitiv</v>
    <v>36</v>
    <v>Virtus AS Mgd Futures (ARCX:ASMF)</v>
    <v>24</v>
    <v>37</v>
    <v>Finance</v>
    <v>25</v>
    <v>26.32</v>
    <v>21.82</v>
    <v>7.7299999999999994E-2</v>
    <v>0</v>
    <v>3.4660000000000003E-3</v>
    <v>0</v>
    <v>USD</v>
    <v>NYSE Arca</v>
    <v>ARCX</v>
    <v>8.0000000000000002E-3</v>
    <v>22.427499999999998</v>
    <v>ETF</v>
    <v>45824.84027780078</v>
    <v>22.353000000000002</v>
    <v>19038024.989999998</v>
    <v>Virtus AS Mgd Futures</v>
    <v>22.427499999999998</v>
    <v>22.305</v>
    <v>22.382300000000001</v>
    <v>22.382300000000001</v>
    <v>ASMF</v>
    <v>Virtus AS Mgd Futures (ARCX:ASMF)</v>
    <v>1140</v>
    <v>32380</v>
  </rv>
  <rv s="2">
    <v>2167</v>
  </rv>
  <rv s="3">
    <v>https://www.bing.com/financeapi/forcetrigger?t=a1vpww&amp;q=ARCX%3aIPOS&amp;form=skydnc</v>
    <v>Learn more on Bing</v>
  </rv>
  <rv s="17">
    <v>en-US</v>
    <v>a1vpww</v>
    <v>268435456</v>
    <v>1</v>
    <v>Powered by Refinitiv</v>
    <v>38</v>
    <v>Renaissance Intl IPO (ARCX:IPOS)</v>
    <v>34</v>
    <v>39</v>
    <v>Finance</v>
    <v>25</v>
    <v>14.93</v>
    <v>10.8139</v>
    <v>1.0989</v>
    <v>-1E-4</v>
    <v>-4.9402000000000001E-2</v>
    <v>-6.9079999999999998E-6</v>
    <v>-0.71509999999999996</v>
    <v>USD</v>
    <v>NYSE Arca</v>
    <v>ARCX</v>
    <v>8.0000000000000002E-3</v>
    <v>14.58</v>
    <v>ETF</v>
    <v>45824.858339328122</v>
    <v>2169</v>
    <v>14.45</v>
    <v>4308691.49</v>
    <v>Renaissance Intl IPO</v>
    <v>14.45</v>
    <v>14.475199999999999</v>
    <v>14.475099999999999</v>
    <v>13.76</v>
    <v>IPOS</v>
    <v>Renaissance Intl IPO (ARCX:IPOS)</v>
    <v>2502</v>
    <v>1185</v>
  </rv>
  <rv s="2">
    <v>2170</v>
  </rv>
  <rv s="16">
    <v>en-US</v>
    <v>c83cww</v>
    <v>268435456</v>
    <v>1</v>
    <v>Powered by Refinitiv</v>
    <v>36</v>
    <v>Harbor Health Care (ARCX:MEDI)</v>
    <v>24</v>
    <v>37</v>
    <v>Finance</v>
    <v>25</v>
    <v>28.4</v>
    <v>21.86</v>
    <v>7.7399999999999997E-2</v>
    <v>0</v>
    <v>2.9360000000000002E-3</v>
    <v>0</v>
    <v>USD</v>
    <v>NYSE Arca</v>
    <v>ARCX</v>
    <v>8.0000000000000002E-3</v>
    <v>26.438300000000002</v>
    <v>ETF</v>
    <v>45824.840277812502</v>
    <v>26.33</v>
    <v>14822014.390000001</v>
    <v>Harbor Health Care</v>
    <v>26.43</v>
    <v>26.360900000000001</v>
    <v>26.438300000000002</v>
    <v>26.438300000000002</v>
    <v>MEDI</v>
    <v>Harbor Health Care (ARCX:MEDI)</v>
    <v>1018</v>
    <v>1754</v>
  </rv>
  <rv s="2">
    <v>2172</v>
  </rv>
  <rv s="16">
    <v>en-US</v>
    <v>ces6p2</v>
    <v>268435456</v>
    <v>1</v>
    <v>Powered by Refinitiv</v>
    <v>36</v>
    <v>3EDGE Dynamic Fxd Inc (ARCX:EDGF)</v>
    <v>24</v>
    <v>37</v>
    <v>Finance</v>
    <v>25</v>
    <v>25.79</v>
    <v>24.34</v>
    <v>0.01</v>
    <v>-1.206E-3</v>
    <v>4.0210000000000002E-4</v>
    <v>-0.03</v>
    <v>USD</v>
    <v>NYSE Arca</v>
    <v>ARCX</v>
    <v>8.0000000000000002E-3</v>
    <v>24.88</v>
    <v>ETF</v>
    <v>45824.84027780078</v>
    <v>24.85</v>
    <v>181301520.59999999</v>
    <v>3EDGE Dynamic Fxd Inc</v>
    <v>24.86</v>
    <v>24.87</v>
    <v>24.88</v>
    <v>24.85</v>
    <v>EDGF</v>
    <v>3EDGE Dynamic Fxd Inc (ARCX:EDGF)</v>
    <v>80458</v>
    <v>116531</v>
  </rv>
  <rv s="2">
    <v>2174</v>
  </rv>
  <rv s="3">
    <v>https://www.bing.com/financeapi/forcetrigger?t=a1sqfr&amp;q=XNAS%3aFDT&amp;form=skydnc</v>
    <v>Learn more on Bing</v>
  </rv>
  <rv s="17">
    <v>en-US</v>
    <v>a1sqfr</v>
    <v>268435456</v>
    <v>1</v>
    <v>Powered by Refinitiv</v>
    <v>38</v>
    <v>FT ADEX II:DM ex-US (XNAS:FDT)</v>
    <v>34</v>
    <v>39</v>
    <v>Finance</v>
    <v>25</v>
    <v>69.040000000000006</v>
    <v>50.47</v>
    <v>1.0955999999999999</v>
    <v>0.81</v>
    <v>0</v>
    <v>1.2E-2</v>
    <v>0</v>
    <v>USD</v>
    <v>Nasdaq Stock Market</v>
    <v>XNAS</v>
    <v>8.0000000000000002E-3</v>
    <v>69.040000000000006</v>
    <v>ETF</v>
    <v>45824.843750265623</v>
    <v>2176</v>
    <v>68.13</v>
    <v>486636096.91000003</v>
    <v>FT ADEX II:DM ex-US</v>
    <v>69.040000000000006</v>
    <v>67.5</v>
    <v>68.31</v>
    <v>68.31</v>
    <v>FDT</v>
    <v>FT ADEX II:DM ex-US (XNAS:FDT)</v>
    <v>22905</v>
    <v>30234</v>
  </rv>
  <rv s="2">
    <v>2177</v>
  </rv>
  <rv s="3">
    <v>https://www.bing.com/financeapi/forcetrigger?t=c4iw9c&amp;q=ARCX%3aRAYD&amp;form=skydnc</v>
    <v>Learn more on Bing</v>
  </rv>
  <rv s="17">
    <v>en-US</v>
    <v>c4iw9c</v>
    <v>268435456</v>
    <v>1</v>
    <v>Powered by Refinitiv</v>
    <v>38</v>
    <v>Rayliant Quantv Devd ME (ARCX:RAYD)</v>
    <v>34</v>
    <v>39</v>
    <v>Finance</v>
    <v>25</v>
    <v>35.43</v>
    <v>26.13</v>
    <v>0.8972</v>
    <v>0.28960000000000002</v>
    <v>9.923E-4</v>
    <v>8.2789999999999999E-3</v>
    <v>3.5000000000000003E-2</v>
    <v>USD</v>
    <v>NYSE Arca</v>
    <v>ARCX</v>
    <v>8.0000000000000002E-3</v>
    <v>35.43</v>
    <v>ETF</v>
    <v>45824.840277812502</v>
    <v>2179</v>
    <v>35.168300000000002</v>
    <v>93600375.870000005</v>
    <v>Rayliant Quantv Devd ME</v>
    <v>35.168300000000002</v>
    <v>34.980400000000003</v>
    <v>35.270000000000003</v>
    <v>35.305</v>
    <v>RAYD</v>
    <v>Rayliant Quantv Devd ME (ARCX:RAYD)</v>
    <v>6574</v>
    <v>18807</v>
  </rv>
  <rv s="2">
    <v>2180</v>
  </rv>
  <rv s="16">
    <v>en-US</v>
    <v>ceuvk2</v>
    <v>268435456</v>
    <v>1</v>
    <v>Powered by Refinitiv</v>
    <v>36</v>
    <v>Virtus KAR Mid-Cap (ARCX:KMID)</v>
    <v>24</v>
    <v>37</v>
    <v>Finance</v>
    <v>25</v>
    <v>26.33</v>
    <v>20.88</v>
    <v>0.19900000000000001</v>
    <v>0</v>
    <v>8.183000000000001E-3</v>
    <v>0</v>
    <v>USD</v>
    <v>NYSE Arca</v>
    <v>ARCX</v>
    <v>8.0000000000000002E-3</v>
    <v>24.64</v>
    <v>ETF</v>
    <v>45824.840277789066</v>
    <v>24.518899999999999</v>
    <v>28926754.879999999</v>
    <v>Virtus KAR Mid-Cap</v>
    <v>24.64</v>
    <v>24.319900000000001</v>
    <v>24.518899999999999</v>
    <v>24.518899999999999</v>
    <v>KMID</v>
    <v>Virtus KAR Mid-Cap (ARCX:KMID)</v>
    <v>1322</v>
    <v>6964</v>
  </rv>
  <rv s="2">
    <v>2182</v>
  </rv>
  <rv s="3">
    <v>https://www.bing.com/financeapi/forcetrigger?t=bx122w&amp;q=ARCX%3aGLRY&amp;form=skydnc</v>
    <v>Learn more on Bing</v>
  </rv>
  <rv s="17">
    <v>en-US</v>
    <v>bx122w</v>
    <v>268435456</v>
    <v>1</v>
    <v>Powered by Refinitiv</v>
    <v>38</v>
    <v>Inspire Momentum (ARCX:GLRY)</v>
    <v>34</v>
    <v>39</v>
    <v>Finance</v>
    <v>25</v>
    <v>33.1464</v>
    <v>25.24</v>
    <v>0.9002</v>
    <v>0.27679999999999999</v>
    <v>0</v>
    <v>8.5970000000000005E-3</v>
    <v>0</v>
    <v>USD</v>
    <v>NYSE Arca</v>
    <v>ARCX</v>
    <v>8.0000000000000002E-3</v>
    <v>32.65</v>
    <v>ETF</v>
    <v>45824.840277789066</v>
    <v>2184</v>
    <v>32.4283</v>
    <v>79182837.010000005</v>
    <v>Inspire Momentum</v>
    <v>32.5</v>
    <v>32.196399999999997</v>
    <v>32.473199999999999</v>
    <v>32.473199999999999</v>
    <v>GLRY</v>
    <v>Inspire Momentum (ARCX:GLRY)</v>
    <v>7808</v>
    <v>23178</v>
  </rv>
  <rv s="2">
    <v>2185</v>
  </rv>
  <rv s="3">
    <v>https://www.bing.com/financeapi/forcetrigger?t=bvsyw7&amp;q=ARCX%3aTDSC&amp;form=skydnc</v>
    <v>Learn more on Bing</v>
  </rv>
  <rv s="17">
    <v>en-US</v>
    <v>bvsyw7</v>
    <v>268435456</v>
    <v>1</v>
    <v>Powered by Refinitiv</v>
    <v>38</v>
    <v>Cabana Tgt Drawdown 10 (XNAS:TDSC)</v>
    <v>34</v>
    <v>39</v>
    <v>Finance</v>
    <v>25</v>
    <v>26.02</v>
    <v>21.79</v>
    <v>0.4597</v>
    <v>0.1525</v>
    <v>0</v>
    <v>6.3629999999999997E-3</v>
    <v>0</v>
    <v>USD</v>
    <v>Nasdaq Stock Market</v>
    <v>XNAS</v>
    <v>8.0000000000000002E-3</v>
    <v>24.23</v>
    <v>ETF</v>
    <v>45824.843750231252</v>
    <v>2187</v>
    <v>24.12</v>
    <v>152684820.08000001</v>
    <v>Cabana Tgt Drawdown 10</v>
    <v>24.19</v>
    <v>23.967500000000001</v>
    <v>24.12</v>
    <v>24.12</v>
    <v>TDSC</v>
    <v>Cabana Tgt Drawdown 10 (XNAS:TDSC)</v>
    <v>40383</v>
    <v>24563</v>
  </rv>
  <rv s="2">
    <v>2188</v>
  </rv>
  <rv s="16">
    <v>en-US</v>
    <v>ccr2ec</v>
    <v>268435456</v>
    <v>1</v>
    <v>Powered by Refinitiv</v>
    <v>36</v>
    <v>Eagle Capital Sel Eqty (ARCX:EAGL)</v>
    <v>24</v>
    <v>37</v>
    <v>Finance</v>
    <v>25</v>
    <v>29.79</v>
    <v>24.58</v>
    <v>0.29299999999999998</v>
    <v>0</v>
    <v>0.01</v>
    <v>0</v>
    <v>USD</v>
    <v>NYSE Arca</v>
    <v>ARCX</v>
    <v>8.0000000000000002E-3</v>
    <v>29.67</v>
    <v>ETF</v>
    <v>45824.84027780078</v>
    <v>29.51</v>
    <v>2720979302.52</v>
    <v>Eagle Capital Sel Eqty</v>
    <v>29.545000000000002</v>
    <v>29.3</v>
    <v>29.593</v>
    <v>29.593</v>
    <v>EAGL</v>
    <v>Eagle Capital Sel Eqty (ARCX:EAGL)</v>
    <v>56670</v>
    <v>273229</v>
  </rv>
  <rv s="2">
    <v>2190</v>
  </rv>
  <rv s="3">
    <v>https://www.bing.com/financeapi/forcetrigger?t=a1t1yc&amp;q=XNAS%3aFLN&amp;form=skydnc</v>
    <v>Learn more on Bing</v>
  </rv>
  <rv s="17">
    <v>en-US</v>
    <v>a1t1yc</v>
    <v>268435456</v>
    <v>1</v>
    <v>Powered by Refinitiv</v>
    <v>38</v>
    <v>FT ADEX II:Latin America (XNAS:FLN)</v>
    <v>34</v>
    <v>39</v>
    <v>Finance</v>
    <v>25</v>
    <v>21.39</v>
    <v>15.03</v>
    <v>0.97019999999999995</v>
    <v>0.26540000000000002</v>
    <v>0</v>
    <v>1.3538E-2</v>
    <v>0</v>
    <v>USD</v>
    <v>Nasdaq Stock Market</v>
    <v>XNAS</v>
    <v>8.0000000000000002E-3</v>
    <v>19.945</v>
    <v>ETF</v>
    <v>45824.843750265623</v>
    <v>2192</v>
    <v>19.844999999999999</v>
    <v>12341032.1</v>
    <v>FT ADEX II:Latin America</v>
    <v>19.93</v>
    <v>19.604600000000001</v>
    <v>19.87</v>
    <v>19.87</v>
    <v>FLN</v>
    <v>FT ADEX II:Latin America (XNAS:FLN)</v>
    <v>4620</v>
    <v>4856</v>
  </rv>
  <rv s="2">
    <v>2193</v>
  </rv>
  <rv s="3">
    <v>https://www.bing.com/financeapi/forcetrigger?t=bti1oc&amp;q=ARCX%3aSSUS&amp;form=skydnc</v>
    <v>Learn more on Bing</v>
  </rv>
  <rv s="17">
    <v>en-US</v>
    <v>bti1oc</v>
    <v>268435456</v>
    <v>1</v>
    <v>Powered by Refinitiv</v>
    <v>38</v>
    <v>Day Hagan Smart Sec (ARCX:SSUS)</v>
    <v>34</v>
    <v>39</v>
    <v>Finance</v>
    <v>25</v>
    <v>44.15</v>
    <v>35.270000000000003</v>
    <v>0.7954</v>
    <v>0.48</v>
    <v>0</v>
    <v>1.1103E-2</v>
    <v>0</v>
    <v>USD</v>
    <v>NYSE Arca</v>
    <v>ARCX</v>
    <v>8.0000000000000002E-3</v>
    <v>43.82</v>
    <v>ETF</v>
    <v>45824.84027780078</v>
    <v>2195</v>
    <v>43.56</v>
    <v>535683139.10000002</v>
    <v>Day Hagan Smart Sec</v>
    <v>43.56</v>
    <v>43.23</v>
    <v>43.71</v>
    <v>43.71</v>
    <v>SSUS</v>
    <v>Day Hagan Smart Sec (ARCX:SSUS)</v>
    <v>27575</v>
    <v>43988</v>
  </rv>
  <rv s="2">
    <v>2196</v>
  </rv>
  <rv s="3">
    <v>https://www.bing.com/financeapi/forcetrigger?t=a1su4c&amp;q=ARCX%3aFFTY&amp;form=skydnc</v>
    <v>Learn more on Bing</v>
  </rv>
  <rv s="17">
    <v>en-US</v>
    <v>a1su4c</v>
    <v>268435456</v>
    <v>1</v>
    <v>Powered by Refinitiv</v>
    <v>38</v>
    <v>Innovator IBD 50 (ARCX:FFTY)</v>
    <v>34</v>
    <v>39</v>
    <v>Finance</v>
    <v>25</v>
    <v>34.258600000000001</v>
    <v>22.91</v>
    <v>1.1422000000000001</v>
    <v>0.89</v>
    <v>1.6133999999999999E-2</v>
    <v>2.9567999999999997E-2</v>
    <v>0.5</v>
    <v>USD</v>
    <v>NYSE Arca</v>
    <v>ARCX</v>
    <v>8.0000000000000002E-3</v>
    <v>31.148</v>
    <v>ETF</v>
    <v>45824.865516712503</v>
    <v>2198</v>
    <v>30.504200000000001</v>
    <v>76304793.599999994</v>
    <v>Innovator IBD 50</v>
    <v>30.54</v>
    <v>30.1</v>
    <v>30.99</v>
    <v>31.49</v>
    <v>FFTY</v>
    <v>Innovator IBD 50 (ARCX:FFTY)</v>
    <v>34384</v>
    <v>45038</v>
  </rv>
  <rv s="2">
    <v>2199</v>
  </rv>
  <rv s="3">
    <v>https://www.bing.com/financeapi/forcetrigger?t=bvtnz2&amp;q=ARCX%3aVNSE&amp;form=skydnc</v>
    <v>Learn more on Bing</v>
  </rv>
  <rv s="19">
    <v>en-US</v>
    <v>bvtnz2</v>
    <v>268435456</v>
    <v>1</v>
    <v>Powered by Refinitiv</v>
    <v>41</v>
    <v>Natixis VN Select (ARCX:VNSE)</v>
    <v>34</v>
    <v>42</v>
    <v>Finance</v>
    <v>43</v>
    <v>36.371000000000002</v>
    <v>28.766200000000001</v>
    <v>0.94030000000000002</v>
    <v>0.46550000000000002</v>
    <v>1.3645000000000001E-2</v>
    <v>USD</v>
    <v>NYSE Arca</v>
    <v>ARCX</v>
    <v>8.0000000000000002E-3</v>
    <v>34.580100000000002</v>
    <v>ETF</v>
    <v>45824.840277812502</v>
    <v>2201</v>
    <v>34.580100000000002</v>
    <v>13123491.689999999</v>
    <v>Natixis VN Select</v>
    <v>34.580100000000002</v>
    <v>34.114600000000003</v>
    <v>34.580100000000002</v>
    <v>VNSE</v>
    <v>Natixis VN Select (ARCX:VNSE)</v>
    <v>0</v>
    <v>596</v>
  </rv>
  <rv s="2">
    <v>2202</v>
  </rv>
  <rv s="3">
    <v>https://www.bing.com/financeapi/forcetrigger?t=a1sn3m&amp;q=XNAS%3aFCA&amp;form=skydnc</v>
    <v>Learn more on Bing</v>
  </rv>
  <rv s="17">
    <v>en-US</v>
    <v>a1sn3m</v>
    <v>268435456</v>
    <v>1</v>
    <v>Powered by Refinitiv</v>
    <v>38</v>
    <v>FT ADEX II:China ADEX (XNAS:FCA)</v>
    <v>34</v>
    <v>39</v>
    <v>Finance</v>
    <v>25</v>
    <v>24.61</v>
    <v>17.170000000000002</v>
    <v>0.92669999999999997</v>
    <v>0.56999999999999995</v>
    <v>0</v>
    <v>2.4091000000000001E-2</v>
    <v>0</v>
    <v>USD</v>
    <v>Nasdaq Stock Market</v>
    <v>XNAS</v>
    <v>8.0000000000000002E-3</v>
    <v>24.23</v>
    <v>ETF</v>
    <v>45824.843750265623</v>
    <v>2204</v>
    <v>23.9664</v>
    <v>35879167.100000001</v>
    <v>FT ADEX II:China ADEX</v>
    <v>24.0303</v>
    <v>23.66</v>
    <v>24.23</v>
    <v>24.23</v>
    <v>FCA</v>
    <v>FT ADEX II:China ADEX (XNAS:FCA)</v>
    <v>3996</v>
    <v>2152</v>
  </rv>
  <rv s="2">
    <v>2205</v>
  </rv>
  <rv s="3">
    <v>https://www.bing.com/financeapi/forcetrigger?t=a1srf2&amp;q=XNAS%3aFEM&amp;form=skydnc</v>
    <v>Learn more on Bing</v>
  </rv>
  <rv s="17">
    <v>en-US</v>
    <v>a1srf2</v>
    <v>268435456</v>
    <v>1</v>
    <v>Powered by Refinitiv</v>
    <v>38</v>
    <v>FT ADEX II:Emerg Mkts (XNAS:FEM)</v>
    <v>34</v>
    <v>39</v>
    <v>Finance</v>
    <v>25</v>
    <v>24.73</v>
    <v>19.739999999999998</v>
    <v>0.93389999999999995</v>
    <v>0.09</v>
    <v>0</v>
    <v>3.676E-3</v>
    <v>0</v>
    <v>USD</v>
    <v>Nasdaq Stock Market</v>
    <v>XNAS</v>
    <v>8.0000000000000002E-3</v>
    <v>24.73</v>
    <v>ETF</v>
    <v>45824.843750265623</v>
    <v>2207</v>
    <v>24.57</v>
    <v>401421181.33999997</v>
    <v>FT ADEX II:Emerg Mkts</v>
    <v>24.67</v>
    <v>24.48</v>
    <v>24.57</v>
    <v>24.57</v>
    <v>FEM</v>
    <v>FT ADEX II:Emerg Mkts (XNAS:FEM)</v>
    <v>14701</v>
    <v>45206</v>
  </rv>
  <rv s="2">
    <v>2208</v>
  </rv>
  <rv s="3">
    <v>https://www.bing.com/financeapi/forcetrigger?t=a1suoc&amp;q=XNAS%3aFGM&amp;form=skydnc</v>
    <v>Learn more on Bing</v>
  </rv>
  <rv s="17">
    <v>en-US</v>
    <v>a1suoc</v>
    <v>268435456</v>
    <v>1</v>
    <v>Powered by Refinitiv</v>
    <v>38</v>
    <v>FT ADEX II:Germany ADEX (XNAS:FGM)</v>
    <v>34</v>
    <v>39</v>
    <v>Finance</v>
    <v>25</v>
    <v>55.865000000000002</v>
    <v>35.020000000000003</v>
    <v>1.2764</v>
    <v>0.55120000000000002</v>
    <v>0</v>
    <v>1.0104999999999999E-2</v>
    <v>0</v>
    <v>USD</v>
    <v>Nasdaq Stock Market</v>
    <v>XNAS</v>
    <v>8.0000000000000002E-3</v>
    <v>55.685000000000002</v>
    <v>ETF</v>
    <v>45824.843750265623</v>
    <v>2210</v>
    <v>54.932299999999998</v>
    <v>24548782.16</v>
    <v>FT ADEX II:Germany ADEX</v>
    <v>55.685000000000002</v>
    <v>54.5488</v>
    <v>55.1</v>
    <v>55.1</v>
    <v>FGM</v>
    <v>FT ADEX II:Germany ADEX (XNAS:FGM)</v>
    <v>2072</v>
    <v>12264</v>
  </rv>
  <rv s="2">
    <v>2211</v>
  </rv>
  <rv s="3">
    <v>https://www.bing.com/financeapi/forcetrigger?t=a1ss2w&amp;q=XNAS%3aFEP&amp;form=skydnc</v>
    <v>Learn more on Bing</v>
  </rv>
  <rv s="17">
    <v>en-US</v>
    <v>a1ss2w</v>
    <v>268435456</v>
    <v>1</v>
    <v>Powered by Refinitiv</v>
    <v>38</v>
    <v>FT ADEX II:Europe ADEX (XNAS:FEP)</v>
    <v>34</v>
    <v>39</v>
    <v>Finance</v>
    <v>25</v>
    <v>47.73</v>
    <v>33.020000000000003</v>
    <v>1.1365000000000001</v>
    <v>0.3301</v>
    <v>0</v>
    <v>7.025E-3</v>
    <v>0</v>
    <v>USD</v>
    <v>Nasdaq Stock Market</v>
    <v>XNAS</v>
    <v>8.0000000000000002E-3</v>
    <v>47.67</v>
    <v>ETF</v>
    <v>45824.843750265623</v>
    <v>2213</v>
    <v>47.19</v>
    <v>266659966.31</v>
    <v>FT ADEX II:Europe ADEX</v>
    <v>47.6</v>
    <v>46.989899999999999</v>
    <v>47.32</v>
    <v>47.32</v>
    <v>FEP</v>
    <v>FT ADEX II:Europe ADEX (XNAS:FEP)</v>
    <v>13099</v>
    <v>35711</v>
  </rv>
  <rv s="2">
    <v>2214</v>
  </rv>
  <rv s="16">
    <v>en-US</v>
    <v>ccqq27</v>
    <v>268435456</v>
    <v>1</v>
    <v>Powered by Refinitiv</v>
    <v>36</v>
    <v>Bancreek Intl Large Cap (ARCX:BCIL)</v>
    <v>24</v>
    <v>37</v>
    <v>Finance</v>
    <v>25</v>
    <v>32.76</v>
    <v>24.51</v>
    <v>0.1827</v>
    <v>0</v>
    <v>6.0569999999999999E-3</v>
    <v>0</v>
    <v>USD</v>
    <v>NYSE Arca</v>
    <v>ARCX</v>
    <v>8.0000000000000002E-3</v>
    <v>30.56</v>
    <v>ETF</v>
    <v>45824.84027780078</v>
    <v>30.347100000000001</v>
    <v>15899930.359999999</v>
    <v>Bancreek Intl Large Cap</v>
    <v>30.46</v>
    <v>30.164400000000001</v>
    <v>30.347100000000001</v>
    <v>30.347100000000001</v>
    <v>BCIL</v>
    <v>Bancreek Intl Large Cap (ARCX:BCIL)</v>
    <v>7667</v>
    <v>10775</v>
  </rv>
  <rv s="2">
    <v>2216</v>
  </rv>
  <rv s="3">
    <v>https://www.bing.com/financeapi/forcetrigger?t=a1zwjc&amp;q=XNAS%3aPIZ&amp;form=skydnc</v>
    <v>Learn more on Bing</v>
  </rv>
  <rv s="17">
    <v>en-US</v>
    <v>a1zwjc</v>
    <v>268435456</v>
    <v>1</v>
    <v>Powered by Refinitiv</v>
    <v>38</v>
    <v>Invesco Dorsey Wrght DMM (XNAS:PIZ)</v>
    <v>34</v>
    <v>39</v>
    <v>Finance</v>
    <v>25</v>
    <v>45.67</v>
    <v>32.869999999999997</v>
    <v>1.1305000000000001</v>
    <v>0.35</v>
    <v>0</v>
    <v>7.7859999999999995E-3</v>
    <v>0</v>
    <v>USD</v>
    <v>Nasdaq Stock Market</v>
    <v>XNAS</v>
    <v>8.0000000000000002E-3</v>
    <v>45.67</v>
    <v>ETF</v>
    <v>45824.843750103908</v>
    <v>2218</v>
    <v>45.27</v>
    <v>298451282.31</v>
    <v>Invesco Dorsey Wrght DMM</v>
    <v>45.55</v>
    <v>44.95</v>
    <v>45.3</v>
    <v>45.3</v>
    <v>PIZ</v>
    <v>Invesco Dorsey Wrght DMM (XNAS:PIZ)</v>
    <v>55010</v>
    <v>55357</v>
  </rv>
  <rv s="2">
    <v>2219</v>
  </rv>
  <rv s="3">
    <v>https://www.bing.com/financeapi/forcetrigger?t=bhxfxm&amp;q=BATS%3aOSCV&amp;form=skydnc</v>
    <v>Learn more on Bing</v>
  </rv>
  <rv s="17">
    <v>en-US</v>
    <v>bhxfxm</v>
    <v>268435456</v>
    <v>1</v>
    <v>Powered by Refinitiv</v>
    <v>38</v>
    <v>Opus Small Cap Value (BATS:OSCV)</v>
    <v>34</v>
    <v>39</v>
    <v>Finance</v>
    <v>17</v>
    <v>41.2</v>
    <v>30.83</v>
    <v>0.87380000000000002</v>
    <v>0.2</v>
    <v>0</v>
    <v>5.6320000000000007E-3</v>
    <v>0</v>
    <v>USD</v>
    <v>CBOE BZX Exchange</v>
    <v>BATS</v>
    <v>8.0000000000000002E-3</v>
    <v>35.99</v>
    <v>ETF</v>
    <v>45824.840326990627</v>
    <v>2221</v>
    <v>35.659999999999997</v>
    <v>551966879.67999995</v>
    <v>Opus Small Cap Value</v>
    <v>35.78</v>
    <v>35.51</v>
    <v>35.71</v>
    <v>35.71</v>
    <v>OSCV</v>
    <v>Opus Small Cap Value (BATS:OSCV)</v>
    <v>54095</v>
    <v>54195</v>
  </rv>
  <rv s="2">
    <v>2222</v>
  </rv>
  <rv s="3">
    <v>https://www.bing.com/financeapi/forcetrigger?t=a1ssbh&amp;q=XNAS%3aFEUZ&amp;form=skydnc</v>
    <v>Learn more on Bing</v>
  </rv>
  <rv s="17">
    <v>en-US</v>
    <v>a1ssbh</v>
    <v>268435456</v>
    <v>1</v>
    <v>Powered by Refinitiv</v>
    <v>38</v>
    <v>FT ADEX II:Eurozone ADEX (XNAS:FEUZ)</v>
    <v>34</v>
    <v>39</v>
    <v>Finance</v>
    <v>25</v>
    <v>58.33</v>
    <v>39.76</v>
    <v>1.1212</v>
    <v>0.59</v>
    <v>0</v>
    <v>1.0989000000000001E-2</v>
    <v>0</v>
    <v>USD</v>
    <v>Nasdaq Stock Market</v>
    <v>XNAS</v>
    <v>8.0000000000000002E-3</v>
    <v>54.46</v>
    <v>ETF</v>
    <v>45824.843750265623</v>
    <v>2224</v>
    <v>54.24</v>
    <v>53312783.729999997</v>
    <v>FT ADEX II:Eurozone ADEX</v>
    <v>54.24</v>
    <v>53.69</v>
    <v>54.28</v>
    <v>54.28</v>
    <v>FEUZ</v>
    <v>FT ADEX II:Eurozone ADEX (XNAS:FEUZ)</v>
    <v>1913</v>
    <v>8431</v>
  </rv>
  <rv s="2">
    <v>2225</v>
  </rv>
  <rv s="16">
    <v>en-US</v>
    <v>cfj2w7</v>
    <v>268435456</v>
    <v>1</v>
    <v>Powered by Refinitiv</v>
    <v>36</v>
    <v>Tweedy, Browne Ins + Val (ARCX:COPY)</v>
    <v>24</v>
    <v>37</v>
    <v>Finance</v>
    <v>25</v>
    <v>11.79</v>
    <v>8.99</v>
    <v>0.08</v>
    <v>1.3937E-2</v>
    <v>7.0179999999999999E-3</v>
    <v>0.16</v>
    <v>USD</v>
    <v>NYSE Arca</v>
    <v>ARCX</v>
    <v>8.0000000000000002E-3</v>
    <v>11.59</v>
    <v>ETF</v>
    <v>45824.885088240626</v>
    <v>11.48</v>
    <v>43686318.530000001</v>
    <v>Tweedy, Browne Ins + Val</v>
    <v>11.58</v>
    <v>11.4</v>
    <v>11.48</v>
    <v>11.64</v>
    <v>COPY</v>
    <v>Tweedy, Browne Ins + Val (ARCX:COPY)</v>
    <v>52473</v>
    <v>52024</v>
  </rv>
  <rv s="2">
    <v>2227</v>
  </rv>
  <rv s="3">
    <v>https://www.bing.com/financeapi/forcetrigger?t=a1srkr&amp;q=XNAS%3aFEMS&amp;form=skydnc</v>
    <v>Learn more on Bing</v>
  </rv>
  <rv s="17">
    <v>en-US</v>
    <v>a1srkr</v>
    <v>268435456</v>
    <v>1</v>
    <v>Powered by Refinitiv</v>
    <v>38</v>
    <v>FT ADEX II:Emerg Mkts SC (XNAS:FEMS)</v>
    <v>34</v>
    <v>39</v>
    <v>Finance</v>
    <v>25</v>
    <v>42.26</v>
    <v>32.31</v>
    <v>0.77400000000000002</v>
    <v>0.35170000000000001</v>
    <v>0</v>
    <v>8.738000000000001E-3</v>
    <v>0</v>
    <v>USD</v>
    <v>Nasdaq Stock Market</v>
    <v>XNAS</v>
    <v>8.0000000000000002E-3</v>
    <v>40.917499999999997</v>
    <v>ETF</v>
    <v>45824.843750265623</v>
    <v>2229</v>
    <v>40.409999999999997</v>
    <v>241206594.58000001</v>
    <v>FT ADEX II:Emerg Mkts SC</v>
    <v>40.409999999999997</v>
    <v>40.2483</v>
    <v>40.6</v>
    <v>40.6</v>
    <v>FEMS</v>
    <v>FT ADEX II:Emerg Mkts SC (XNAS:FEMS)</v>
    <v>8321</v>
    <v>23147</v>
  </rv>
  <rv s="2">
    <v>2230</v>
  </rv>
  <rv s="3">
    <v>https://www.bing.com/financeapi/forcetrigger?t=bx9zxm&amp;q=ARCX%3aRAYC&amp;form=skydnc</v>
    <v>Learn more on Bing</v>
  </rv>
  <rv s="17">
    <v>en-US</v>
    <v>bx9zxm</v>
    <v>268435456</v>
    <v>1</v>
    <v>Powered by Refinitiv</v>
    <v>38</v>
    <v>Rayliant Quanta Chn Eqty (ARCX:RAYC)</v>
    <v>34</v>
    <v>39</v>
    <v>Finance</v>
    <v>25</v>
    <v>19.61</v>
    <v>12.43</v>
    <v>0.69920000000000004</v>
    <v>4.4400000000000002E-2</v>
    <v>0</v>
    <v>3.019E-3</v>
    <v>0</v>
    <v>USD</v>
    <v>NYSE Arca</v>
    <v>ARCX</v>
    <v>8.0000000000000002E-3</v>
    <v>14.785</v>
    <v>ETF</v>
    <v>45824.840277812502</v>
    <v>2232</v>
    <v>14.7522</v>
    <v>17431648.379999999</v>
    <v>Rayliant Quanta Chn Eqty</v>
    <v>14.785</v>
    <v>14.707800000000001</v>
    <v>14.7522</v>
    <v>14.7522</v>
    <v>RAYC</v>
    <v>Rayliant Quanta Chn Eqty (ARCX:RAYC)</v>
    <v>750</v>
    <v>2745</v>
  </rv>
  <rv s="2">
    <v>2233</v>
  </rv>
  <rv s="3">
    <v>https://www.bing.com/financeapi/forcetrigger?t=a1rez2&amp;q=ARCX%3aDEEP&amp;form=skydnc</v>
    <v>Learn more on Bing</v>
  </rv>
  <rv s="17">
    <v>en-US</v>
    <v>a1rez2</v>
    <v>268435456</v>
    <v>1</v>
    <v>Powered by Refinitiv</v>
    <v>38</v>
    <v>Acquirers S&amp;M Deep Val (ARCX:DEEP)</v>
    <v>34</v>
    <v>39</v>
    <v>Finance</v>
    <v>25</v>
    <v>38.939900000000002</v>
    <v>26.5855</v>
    <v>0.91220000000000001</v>
    <v>0.43569999999999998</v>
    <v>0</v>
    <v>1.3459E-2</v>
    <v>0</v>
    <v>USD</v>
    <v>NYSE Arca</v>
    <v>ARCX</v>
    <v>8.0000000000000002E-3</v>
    <v>32.85</v>
    <v>ETF</v>
    <v>45824.840277812502</v>
    <v>2235</v>
    <v>32.549999999999997</v>
    <v>25151613.02</v>
    <v>Acquirers S&amp;M Deep Val</v>
    <v>32.549999999999997</v>
    <v>32.372300000000003</v>
    <v>32.808</v>
    <v>32.808</v>
    <v>DEEP</v>
    <v>Acquirers S&amp;M Deep Val (ARCX:DEEP)</v>
    <v>5590</v>
    <v>2556</v>
  </rv>
  <rv s="2">
    <v>2236</v>
  </rv>
  <rv s="16">
    <v>en-US</v>
    <v>c83cu2</v>
    <v>268435456</v>
    <v>1</v>
    <v>Powered by Refinitiv</v>
    <v>36</v>
    <v>Innovator Gdt Tct Rtn St (ARCX:IGTR)</v>
    <v>24</v>
    <v>37</v>
    <v>Finance</v>
    <v>25</v>
    <v>28.63</v>
    <v>22.07</v>
    <v>0.21210000000000001</v>
    <v>1.8649999999999999E-3</v>
    <v>8.9110000000000005E-3</v>
    <v>4.48E-2</v>
    <v>USD</v>
    <v>NYSE Arca</v>
    <v>ARCX</v>
    <v>8.0000000000000002E-3</v>
    <v>24.16</v>
    <v>ETF</v>
    <v>45824.84027780078</v>
    <v>24.0152</v>
    <v>73699158.890000001</v>
    <v>Innovator Gdt Tct Rtn St</v>
    <v>24.1401</v>
    <v>23.803100000000001</v>
    <v>24.0152</v>
    <v>24.06</v>
    <v>IGTR</v>
    <v>Innovator Gdt Tct Rtn St (ARCX:IGTR)</v>
    <v>8073</v>
    <v>12140</v>
  </rv>
  <rv s="2">
    <v>2238</v>
  </rv>
  <rv s="16">
    <v>en-US</v>
    <v>cehk1h</v>
    <v>268435456</v>
    <v>1</v>
    <v>Powered by Refinitiv</v>
    <v>36</v>
    <v>Harbor Active Small Cap (ARCX:SMLL)</v>
    <v>24</v>
    <v>37</v>
    <v>Finance</v>
    <v>25</v>
    <v>23.87</v>
    <v>17.809999999999999</v>
    <v>0.1782</v>
    <v>0</v>
    <v>8.6099999999999996E-3</v>
    <v>0</v>
    <v>USD</v>
    <v>NYSE Arca</v>
    <v>ARCX</v>
    <v>8.0000000000000002E-3</v>
    <v>20.95</v>
    <v>ETF</v>
    <v>45824.840277789066</v>
    <v>20.83</v>
    <v>18190355.379999999</v>
    <v>Harbor Active Small Cap</v>
    <v>20.83</v>
    <v>20.696000000000002</v>
    <v>20.874199999999998</v>
    <v>20.874199999999998</v>
    <v>SMLL</v>
    <v>Harbor Active Small Cap (ARCX:SMLL)</v>
    <v>1983</v>
    <v>7799</v>
  </rv>
  <rv s="2">
    <v>2240</v>
  </rv>
  <rv s="3">
    <v>https://www.bing.com/financeapi/forcetrigger?t=a1sy4c&amp;q=XNAS%3aFKU&amp;form=skydnc</v>
    <v>Learn more on Bing</v>
  </rv>
  <rv s="17">
    <v>en-US</v>
    <v>a1sy4c</v>
    <v>268435456</v>
    <v>1</v>
    <v>Powered by Refinitiv</v>
    <v>38</v>
    <v>FT ADEX II:UK AlphaDEX (XNAS:FKU)</v>
    <v>34</v>
    <v>39</v>
    <v>Finance</v>
    <v>25</v>
    <v>46.71</v>
    <v>35.979999999999997</v>
    <v>1.2099</v>
    <v>0.27</v>
    <v>0</v>
    <v>5.8620000000000009E-3</v>
    <v>0</v>
    <v>USD</v>
    <v>Nasdaq Stock Market</v>
    <v>XNAS</v>
    <v>8.0000000000000002E-3</v>
    <v>46.71</v>
    <v>ETF</v>
    <v>45824.843750265623</v>
    <v>2242</v>
    <v>46.11</v>
    <v>56798957.740000002</v>
    <v>FT ADEX II:UK AlphaDEX</v>
    <v>46.62</v>
    <v>46.06</v>
    <v>46.33</v>
    <v>46.33</v>
    <v>FKU</v>
    <v>FT ADEX II:UK AlphaDEX (XNAS:FKU)</v>
    <v>5898</v>
    <v>7845</v>
  </rv>
  <rv s="2">
    <v>2243</v>
  </rv>
  <rv s="3">
    <v>https://www.bing.com/financeapi/forcetrigger?t=a1tejc&amp;q=XNAS%3aFSZ&amp;form=skydnc</v>
    <v>Learn more on Bing</v>
  </rv>
  <rv s="17">
    <v>en-US</v>
    <v>a1tejc</v>
    <v>268435456</v>
    <v>1</v>
    <v>Powered by Refinitiv</v>
    <v>38</v>
    <v>FT ADEX II:Switzerland (XNAS:FSZ)</v>
    <v>34</v>
    <v>39</v>
    <v>Finance</v>
    <v>25</v>
    <v>77.093400000000003</v>
    <v>61.24</v>
    <v>1.0184</v>
    <v>-0.42</v>
    <v>0</v>
    <v>-5.5310000000000003E-3</v>
    <v>0</v>
    <v>USD</v>
    <v>Nasdaq Stock Market</v>
    <v>XNAS</v>
    <v>8.0000000000000002E-3</v>
    <v>76.069999999999993</v>
    <v>ETF</v>
    <v>45824.843750265623</v>
    <v>2245</v>
    <v>75.510000000000005</v>
    <v>68131618.060000002</v>
    <v>FT ADEX II:Switzerland</v>
    <v>76.040000000000006</v>
    <v>75.930000000000007</v>
    <v>75.510000000000005</v>
    <v>75.510000000000005</v>
    <v>FSZ</v>
    <v>FT ADEX II:Switzerland (XNAS:FSZ)</v>
    <v>2663</v>
    <v>2269</v>
  </rv>
  <rv s="2">
    <v>2246</v>
  </rv>
  <rv s="3">
    <v>https://www.bing.com/financeapi/forcetrigger?t=az1om7&amp;q=ARCX%3aMJ&amp;form=skydnc</v>
    <v>Learn more on Bing</v>
  </rv>
  <rv s="17">
    <v>en-US</v>
    <v>az1om7</v>
    <v>268435456</v>
    <v>1</v>
    <v>Powered by Refinitiv</v>
    <v>38</v>
    <v>Amplify Alterntv Hrvst (ARCX:MJ)</v>
    <v>34</v>
    <v>39</v>
    <v>Finance</v>
    <v>35</v>
    <v>45.42</v>
    <v>16.114999999999998</v>
    <v>1.0130999999999999</v>
    <v>0.22500000000000001</v>
    <v>0</v>
    <v>1.2267999999999999E-2</v>
    <v>0</v>
    <v>USD</v>
    <v>NYSE Arca</v>
    <v>ARCX</v>
    <v>8.0000000000000002E-3</v>
    <v>18.75</v>
    <v>ETF</v>
    <v>45824.940382685156</v>
    <v>2248</v>
    <v>18.329999999999998</v>
    <v>106211332.70999999</v>
    <v>Amplify Alterntv Hrvst</v>
    <v>18.329999999999998</v>
    <v>18.34</v>
    <v>18.565000000000001</v>
    <v>18.45</v>
    <v>MJ</v>
    <v>Amplify Alterntv Hrvst (ARCX:MJ)</v>
    <v>20221</v>
    <v>28720</v>
  </rv>
  <rv s="2">
    <v>2249</v>
  </rv>
  <rv s="3">
    <v>https://www.bing.com/financeapi/forcetrigger?t=bwxwgh&amp;q=BATS%3aDECZ&amp;form=skydnc</v>
    <v>Learn more on Bing</v>
  </rv>
  <rv s="23">
    <v>en-US</v>
    <v>bwxwgh</v>
    <v>268435456</v>
    <v>1</v>
    <v>Powered by Refinitiv</v>
    <v>49</v>
    <v>TrueShs Strc Outcome Dec (BATS:DECZ)</v>
    <v>34</v>
    <v>50</v>
    <v>Finance</v>
    <v>0.72860000000000003</v>
    <v>CBOE BZX Exchange</v>
    <v>BATS</v>
    <v>7.9000000000000008E-3</v>
    <v>ETF</v>
    <v>2251</v>
    <v>TrueShs Strc Outcome Dec</v>
    <v>DECZ</v>
    <v>TrueShs Strc Outcome Dec (BATS:DECZ)</v>
  </rv>
  <rv s="2">
    <v>2252</v>
  </rv>
  <rv s="16">
    <v>en-US</v>
    <v>cehjxm</v>
    <v>268435456</v>
    <v>1</v>
    <v>Powered by Refinitiv</v>
    <v>36</v>
    <v>KraneShs:China Alp Idx (ARCX:KCAI)</v>
    <v>24</v>
    <v>37</v>
    <v>Finance</v>
    <v>25</v>
    <v>33.159999999999997</v>
    <v>23.76</v>
    <v>0.33900000000000002</v>
    <v>3.2650000000000001E-3</v>
    <v>1.1789000000000001E-2</v>
    <v>9.5000000000000001E-2</v>
    <v>USD</v>
    <v>NYSE Arca</v>
    <v>ARCX</v>
    <v>7.9000000000000008E-3</v>
    <v>29.094999999999999</v>
    <v>ETF</v>
    <v>45824.84027780078</v>
    <v>29.094999999999999</v>
    <v>9688354.9199999999</v>
    <v>KraneShs:China Alp Idx</v>
    <v>29.094999999999999</v>
    <v>28.756</v>
    <v>29.094999999999999</v>
    <v>29.19</v>
    <v>KCAI</v>
    <v>KraneShs:China Alp Idx (ARCX:KCAI)</v>
    <v>3</v>
    <v>119</v>
  </rv>
  <rv s="2">
    <v>2254</v>
  </rv>
  <rv s="16">
    <v>en-US</v>
    <v>cbp4qh</v>
    <v>268435456</v>
    <v>1</v>
    <v>Powered by Refinitiv</v>
    <v>36</v>
    <v>Macquarie Egy Trns ETF (ARCX:PWER)</v>
    <v>24</v>
    <v>37</v>
    <v>Finance</v>
    <v>25</v>
    <v>29.667999999999999</v>
    <v>21.3</v>
    <v>0.4617</v>
    <v>-4.9737000000000003E-2</v>
    <v>1.6201E-2</v>
    <v>-1.4403999999999999</v>
    <v>USD</v>
    <v>NYSE Arca</v>
    <v>ARCX</v>
    <v>7.9000000000000008E-3</v>
    <v>28.9604</v>
    <v>ETF</v>
    <v>45824.86954997656</v>
    <v>28.9604</v>
    <v>6713906.5700000003</v>
    <v>Macquarie Egy Trns ETF</v>
    <v>28.9604</v>
    <v>28.498699999999999</v>
    <v>28.9604</v>
    <v>27.52</v>
    <v>PWER</v>
    <v>Macquarie Egy Trns ETF (ARCX:PWER)</v>
    <v>45</v>
    <v>106</v>
  </rv>
  <rv s="2">
    <v>2256</v>
  </rv>
  <rv s="16">
    <v>en-US</v>
    <v>cawo3m</v>
    <v>268435456</v>
    <v>1</v>
    <v>Powered by Refinitiv</v>
    <v>36</v>
    <v>Matthews Asia:Japan Act (ARCX:JPAN)</v>
    <v>24</v>
    <v>37</v>
    <v>Finance</v>
    <v>25</v>
    <v>34.44</v>
    <v>25.97</v>
    <v>7.6100000000000001E-2</v>
    <v>0</v>
    <v>2.2559999999999998E-3</v>
    <v>0</v>
    <v>USD</v>
    <v>NYSE Arca</v>
    <v>ARCX</v>
    <v>7.9000000000000008E-3</v>
    <v>33.804900000000004</v>
    <v>ETF</v>
    <v>45824.84027780078</v>
    <v>33.804900000000004</v>
    <v>5441585.3399999999</v>
    <v>Matthews Asia:Japan Act</v>
    <v>33.804900000000004</v>
    <v>33.7288</v>
    <v>33.804900000000004</v>
    <v>33.804900000000004</v>
    <v>JPAN</v>
    <v>Matthews Asia:Japan Act (ARCX:JPAN)</v>
    <v>128</v>
    <v>940</v>
  </rv>
  <rv s="2">
    <v>2258</v>
  </rv>
  <rv s="16">
    <v>en-US</v>
    <v>cdljk2</v>
    <v>268435456</v>
    <v>1</v>
    <v>Powered by Refinitiv</v>
    <v>36</v>
    <v>EST:TrueShares Qrtly BH (BATS:QBER)</v>
    <v>24</v>
    <v>37</v>
    <v>Finance</v>
    <v>17</v>
    <v>28.03</v>
    <v>21</v>
    <v>7.0000000000000007E-2</v>
    <v>0</v>
    <v>2.8339999999999997E-3</v>
    <v>0</v>
    <v>USD</v>
    <v>CBOE BZX Exchange</v>
    <v>BATS</v>
    <v>7.9000000000000008E-3</v>
    <v>24.78</v>
    <v>ETF</v>
    <v>45824.840333957814</v>
    <v>24.670100000000001</v>
    <v>177014280.03</v>
    <v>EST:TrueShares Qrtly BH</v>
    <v>24.725000000000001</v>
    <v>24.7</v>
    <v>24.77</v>
    <v>24.77</v>
    <v>QBER</v>
    <v>EST:TrueShares Qrtly BH (BATS:QBER)</v>
    <v>10288</v>
    <v>78398</v>
  </rv>
  <rv s="2">
    <v>2260</v>
  </rv>
  <rv s="3">
    <v>https://www.bing.com/financeapi/forcetrigger?t=bwrnoc&amp;q=ARCX%3aSOLR&amp;form=skydnc</v>
    <v>Learn more on Bing</v>
  </rv>
  <rv s="17">
    <v>en-US</v>
    <v>bwrnoc</v>
    <v>268435456</v>
    <v>1</v>
    <v>Powered by Refinitiv</v>
    <v>38</v>
    <v>Guinn Atkin:SmartETFs SE (ARCX:SOLR)</v>
    <v>34</v>
    <v>39</v>
    <v>Finance</v>
    <v>25</v>
    <v>29.667200000000001</v>
    <v>20.690999999999999</v>
    <v>0.80800000000000005</v>
    <v>0.42280000000000001</v>
    <v>0</v>
    <v>1.5903E-2</v>
    <v>0</v>
    <v>USD</v>
    <v>NYSE Arca</v>
    <v>ARCX</v>
    <v>7.9000000000000008E-3</v>
    <v>27.008500000000002</v>
    <v>ETF</v>
    <v>45824.840277812502</v>
    <v>2262</v>
    <v>27.008500000000002</v>
    <v>3621356.95</v>
    <v>Guinn Atkin:SmartETFs SE</v>
    <v>27.008500000000002</v>
    <v>26.585699999999999</v>
    <v>27.008500000000002</v>
    <v>27.008500000000002</v>
    <v>SOLR</v>
    <v>Guinn Atkin:SmartETFs SE (ARCX:SOLR)</v>
    <v>50</v>
    <v>442</v>
  </rv>
  <rv s="2">
    <v>2263</v>
  </rv>
  <rv s="3">
    <v>https://www.bing.com/financeapi/forcetrigger?t=bs1cdm&amp;q=ARCX%3aOVB&amp;form=skydnc</v>
    <v>Learn more on Bing</v>
  </rv>
  <rv s="17">
    <v>en-US</v>
    <v>bs1cdm</v>
    <v>268435456</v>
    <v>1</v>
    <v>Powered by Refinitiv</v>
    <v>38</v>
    <v>Overlay Shs Core Bd ETF (BATS:OVB)</v>
    <v>34</v>
    <v>39</v>
    <v>Finance</v>
    <v>17</v>
    <v>21.82</v>
    <v>19.520099999999999</v>
    <v>1.3335999999999999</v>
    <v>-7.0000000000000007E-2</v>
    <v>0</v>
    <v>-3.457E-3</v>
    <v>0</v>
    <v>USD</v>
    <v>CBOE BZX Exchange</v>
    <v>BATS</v>
    <v>7.9000000000000008E-3</v>
    <v>20.239999999999998</v>
    <v>ETF</v>
    <v>45824.840330173436</v>
    <v>2265</v>
    <v>20.18</v>
    <v>48677589.609999999</v>
    <v>Overlay Shs Core Bd ETF</v>
    <v>20.239999999999998</v>
    <v>20.25</v>
    <v>20.18</v>
    <v>20.18</v>
    <v>OVB</v>
    <v>Overlay Shs Core Bd ETF (BATS:OVB)</v>
    <v>1737</v>
    <v>14878</v>
  </rv>
  <rv s="2">
    <v>2266</v>
  </rv>
  <rv s="3">
    <v>https://www.bing.com/financeapi/forcetrigger?t=c25l9c&amp;q=BATS%3aGLDB&amp;form=skydnc</v>
    <v>Learn more on Bing</v>
  </rv>
  <rv s="17">
    <v>en-US</v>
    <v>c25l9c</v>
    <v>268435456</v>
    <v>1</v>
    <v>Powered by Refinitiv</v>
    <v>38</v>
    <v>Strat Shs Gold Enhcd Yld (BATS:GOLY)</v>
    <v>34</v>
    <v>39</v>
    <v>Finance</v>
    <v>17</v>
    <v>30.229399999999998</v>
    <v>21.79</v>
    <v>2.0295999999999998</v>
    <v>0.24</v>
    <v>-4.3144000000000002E-2</v>
    <v>8.0920000000000002E-3</v>
    <v>-1.29</v>
    <v>USD</v>
    <v>CBOE BZX Exchange</v>
    <v>BATS</v>
    <v>7.9000000000000008E-3</v>
    <v>30.229399999999998</v>
    <v>ETF</v>
    <v>45824.849751955466</v>
    <v>2268</v>
    <v>29.875</v>
    <v>33514513.199999999</v>
    <v>Strat Shs Gold Enhcd Yld</v>
    <v>30</v>
    <v>29.66</v>
    <v>29.9</v>
    <v>28.61</v>
    <v>GOLY</v>
    <v>Strat Shs Gold Enhcd Yld (BATS:GOLY)</v>
    <v>26907</v>
    <v>21185</v>
  </rv>
  <rv s="2">
    <v>2269</v>
  </rv>
  <rv s="3">
    <v>https://www.bing.com/financeapi/forcetrigger?t=bzsv8m&amp;q=BATS%3aMARZ&amp;form=skydnc</v>
    <v>Learn more on Bing</v>
  </rv>
  <rv s="17">
    <v>en-US</v>
    <v>bzsv8m</v>
    <v>268435456</v>
    <v>1</v>
    <v>Powered by Refinitiv</v>
    <v>38</v>
    <v>TrueShs Strc Outcome Mar (BATS:MARZ)</v>
    <v>34</v>
    <v>39</v>
    <v>Finance</v>
    <v>17</v>
    <v>33.78</v>
    <v>27.4</v>
    <v>0.65649999999999997</v>
    <v>0.23180000000000001</v>
    <v>0</v>
    <v>7.2950000000000003E-3</v>
    <v>0</v>
    <v>USD</v>
    <v>CBOE BZX Exchange</v>
    <v>BATS</v>
    <v>7.9000000000000008E-3</v>
    <v>32.010100000000001</v>
    <v>ETF</v>
    <v>45824.840320693751</v>
    <v>2271</v>
    <v>32</v>
    <v>11033079.66</v>
    <v>TrueShs Strc Outcome Mar</v>
    <v>32</v>
    <v>31.775600000000001</v>
    <v>32.007399999999997</v>
    <v>32.007399999999997</v>
    <v>MARZ</v>
    <v>TrueShs Strc Outcome Mar (BATS:MARZ)</v>
    <v>597</v>
    <v>4498</v>
  </rv>
  <rv s="2">
    <v>2272</v>
  </rv>
  <rv s="3">
    <v>https://www.bing.com/financeapi/forcetrigger?t=bv18bh&amp;q=BATS%3aJULZ&amp;form=skydnc</v>
    <v>Learn more on Bing</v>
  </rv>
  <rv s="17">
    <v>en-US</v>
    <v>bv18bh</v>
    <v>268435456</v>
    <v>1</v>
    <v>Powered by Refinitiv</v>
    <v>38</v>
    <v>TrueShs Strc Outcome Jul (BATS:JULZ)</v>
    <v>34</v>
    <v>39</v>
    <v>Finance</v>
    <v>17</v>
    <v>44.35</v>
    <v>36.770000000000003</v>
    <v>0.67700000000000005</v>
    <v>0.35149999999999998</v>
    <v>0</v>
    <v>8.3750000000000005E-3</v>
    <v>0</v>
    <v>USD</v>
    <v>CBOE BZX Exchange</v>
    <v>BATS</v>
    <v>7.9000000000000008E-3</v>
    <v>42.4</v>
    <v>ETF</v>
    <v>45824.840316238282</v>
    <v>2274</v>
    <v>42.29</v>
    <v>38718619.700000003</v>
    <v>TrueShs Strc Outcome Jul</v>
    <v>42.314999999999998</v>
    <v>41.970399999999998</v>
    <v>42.321899999999999</v>
    <v>42.321899999999999</v>
    <v>JULZ</v>
    <v>TrueShs Strc Outcome Jul (BATS:JULZ)</v>
    <v>1031</v>
    <v>17340</v>
  </rv>
  <rv s="2">
    <v>2275</v>
  </rv>
  <rv s="3">
    <v>https://www.bing.com/financeapi/forcetrigger?t=c4qhk2&amp;q=BATS%3aXTJA&amp;form=skydnc</v>
    <v>Learn more on Bing</v>
  </rv>
  <rv s="17">
    <v>en-US</v>
    <v>c4qhk2</v>
    <v>268435456</v>
    <v>1</v>
    <v>Powered by Refinitiv</v>
    <v>38</v>
    <v>Innovator US Eq Acc+ Jan (BATS:XTJA)</v>
    <v>34</v>
    <v>39</v>
    <v>Finance</v>
    <v>17</v>
    <v>28.789899999999999</v>
    <v>23.35</v>
    <v>0.79930000000000001</v>
    <v>0.27129999999999999</v>
    <v>1.0020000000000001E-3</v>
    <v>9.5289999999999993E-3</v>
    <v>2.8799999999999999E-2</v>
    <v>USD</v>
    <v>CBOE BZX Exchange</v>
    <v>BATS</v>
    <v>7.9000000000000008E-3</v>
    <v>28.741199999999999</v>
    <v>ETF</v>
    <v>45824.840353193751</v>
    <v>2277</v>
    <v>28.72</v>
    <v>19037593.879999999</v>
    <v>Innovator US Eq Acc+ Jan</v>
    <v>28.72</v>
    <v>28.469899999999999</v>
    <v>28.741199999999999</v>
    <v>28.77</v>
    <v>XTJA</v>
    <v>Innovator US Eq Acc+ Jan (BATS:XTJA)</v>
    <v>253</v>
    <v>8174</v>
  </rv>
  <rv s="2">
    <v>2278</v>
  </rv>
  <rv s="3">
    <v>https://www.bing.com/financeapi/forcetrigger?t=c1g327&amp;q=BATS%3aAPRZ&amp;form=skydnc</v>
    <v>Learn more on Bing</v>
  </rv>
  <rv s="17">
    <v>en-US</v>
    <v>c1g327</v>
    <v>268435456</v>
    <v>1</v>
    <v>Powered by Refinitiv</v>
    <v>38</v>
    <v>TrueShs Strc Outcome Apr (BATS:APRZ)</v>
    <v>34</v>
    <v>39</v>
    <v>Finance</v>
    <v>17</v>
    <v>36.19</v>
    <v>29.47</v>
    <v>0.71599999999999997</v>
    <v>0.25280000000000002</v>
    <v>0</v>
    <v>7.3160000000000005E-3</v>
    <v>0</v>
    <v>USD</v>
    <v>CBOE BZX Exchange</v>
    <v>BATS</v>
    <v>7.9000000000000008E-3</v>
    <v>34.808799999999998</v>
    <v>ETF</v>
    <v>45824.840280578122</v>
    <v>2280</v>
    <v>34.808799999999998</v>
    <v>10275653.02</v>
    <v>TrueShs Strc Outcome Apr</v>
    <v>34.808799999999998</v>
    <v>34.555999999999997</v>
    <v>34.808799999999998</v>
    <v>34.808799999999998</v>
    <v>APRZ</v>
    <v>TrueShs Strc Outcome Apr (BATS:APRZ)</v>
    <v>18</v>
    <v>2210</v>
  </rv>
  <rv s="2">
    <v>2281</v>
  </rv>
  <rv s="3">
    <v>https://www.bing.com/financeapi/forcetrigger?t=bvcnh7&amp;q=BATS%3aAUGZ&amp;form=skydnc</v>
    <v>Learn more on Bing</v>
  </rv>
  <rv s="17">
    <v>en-US</v>
    <v>bvcnh7</v>
    <v>268435456</v>
    <v>1</v>
    <v>Powered by Refinitiv</v>
    <v>38</v>
    <v>TrueShs Strc Outcome Aug (BATS:AUGZ)</v>
    <v>34</v>
    <v>39</v>
    <v>Finance</v>
    <v>17</v>
    <v>41.404499999999999</v>
    <v>33.975000000000001</v>
    <v>0.66579999999999995</v>
    <v>0.27950000000000003</v>
    <v>0</v>
    <v>7.1189999999999995E-3</v>
    <v>0</v>
    <v>USD</v>
    <v>CBOE BZX Exchange</v>
    <v>BATS</v>
    <v>7.9000000000000008E-3</v>
    <v>39.54</v>
    <v>ETF</v>
    <v>45824.840283553123</v>
    <v>2283</v>
    <v>39.54</v>
    <v>20831628.559999999</v>
    <v>TrueShs Strc Outcome Aug</v>
    <v>39.54</v>
    <v>39.2605</v>
    <v>39.54</v>
    <v>39.54</v>
    <v>AUGZ</v>
    <v>TrueShs Strc Outcome Aug (BATS:AUGZ)</v>
    <v>7</v>
    <v>2005</v>
  </rv>
  <rv s="2">
    <v>2284</v>
  </rv>
  <rv s="3">
    <v>https://www.bing.com/financeapi/forcetrigger?t=c3lrim&amp;q=BATS%3aQTOC&amp;form=skydnc</v>
    <v>Learn more on Bing</v>
  </rv>
  <rv s="17">
    <v>en-US</v>
    <v>c3lrim</v>
    <v>268435456</v>
    <v>1</v>
    <v>Powered by Refinitiv</v>
    <v>38</v>
    <v>Innovator Gro Acc + Oct (BATS:QTOC)</v>
    <v>34</v>
    <v>39</v>
    <v>Finance</v>
    <v>17</v>
    <v>31.22</v>
    <v>23.96</v>
    <v>0.76500000000000001</v>
    <v>0.3584</v>
    <v>-1.364E-3</v>
    <v>1.1632E-2</v>
    <v>-4.2500000000000003E-2</v>
    <v>USD</v>
    <v>CBOE BZX Exchange</v>
    <v>BATS</v>
    <v>7.9000000000000008E-3</v>
    <v>31.204999999999998</v>
    <v>ETF</v>
    <v>45824.840337140624</v>
    <v>2286</v>
    <v>31.168800000000001</v>
    <v>13700362.050000001</v>
    <v>Innovator Gro Acc + Oct</v>
    <v>31.204999999999998</v>
    <v>30.810400000000001</v>
    <v>31.168800000000001</v>
    <v>31.126300000000001</v>
    <v>QTOC</v>
    <v>Innovator Gro Acc + Oct (BATS:QTOC)</v>
    <v>425</v>
    <v>3033</v>
  </rv>
  <rv s="2">
    <v>2287</v>
  </rv>
  <rv s="3">
    <v>https://www.bing.com/financeapi/forcetrigger?t=c3lvoc&amp;q=BATS%3aXDOC&amp;form=skydnc</v>
    <v>Learn more on Bing</v>
  </rv>
  <rv s="17">
    <v>en-US</v>
    <v>c3lvoc</v>
    <v>268435456</v>
    <v>1</v>
    <v>Powered by Refinitiv</v>
    <v>38</v>
    <v>Innovator US Eq Acc Oct (BATS:XDOC)</v>
    <v>34</v>
    <v>39</v>
    <v>Finance</v>
    <v>17</v>
    <v>31.62</v>
    <v>25.082699999999999</v>
    <v>0.79459999999999997</v>
    <v>0.33810000000000001</v>
    <v>3.258E-4</v>
    <v>1.0811999999999999E-2</v>
    <v>1.03E-2</v>
    <v>USD</v>
    <v>CBOE BZX Exchange</v>
    <v>BATS</v>
    <v>7.9000000000000008E-3</v>
    <v>31.62</v>
    <v>ETF</v>
    <v>45824.840350867969</v>
    <v>2289</v>
    <v>31.57</v>
    <v>3094402.96</v>
    <v>Innovator US Eq Acc Oct</v>
    <v>31.600100000000001</v>
    <v>31.271599999999999</v>
    <v>31.6097</v>
    <v>31.62</v>
    <v>XDOC</v>
    <v>Innovator US Eq Acc Oct (BATS:XDOC)</v>
    <v>2199</v>
    <v>458</v>
  </rv>
  <rv s="2">
    <v>2290</v>
  </rv>
  <rv s="3">
    <v>https://www.bing.com/financeapi/forcetrigger?t=bxaehw&amp;q=BATS%3aJANZ&amp;form=skydnc</v>
    <v>Learn more on Bing</v>
  </rv>
  <rv s="17">
    <v>en-US</v>
    <v>bxaehw</v>
    <v>268435456</v>
    <v>1</v>
    <v>Powered by Refinitiv</v>
    <v>38</v>
    <v>TrueShs Strc Outcome Jan (BATS:JANZ)</v>
    <v>34</v>
    <v>39</v>
    <v>Finance</v>
    <v>17</v>
    <v>36.36</v>
    <v>30.07</v>
    <v>0.79020000000000001</v>
    <v>0.25559999999999999</v>
    <v>0</v>
    <v>7.365E-3</v>
    <v>0</v>
    <v>USD</v>
    <v>CBOE BZX Exchange</v>
    <v>BATS</v>
    <v>7.9000000000000008E-3</v>
    <v>35.051200000000001</v>
    <v>ETF</v>
    <v>45824.840313714842</v>
    <v>2292</v>
    <v>34.950000000000003</v>
    <v>22399052.780000001</v>
    <v>TrueShs Strc Outcome Jan</v>
    <v>34.96</v>
    <v>34.706000000000003</v>
    <v>34.961599999999997</v>
    <v>34.961599999999997</v>
    <v>JANZ</v>
    <v>TrueShs Strc Outcome Jan (BATS:JANZ)</v>
    <v>585</v>
    <v>30082</v>
  </rv>
  <rv s="2">
    <v>2293</v>
  </rv>
  <rv s="3">
    <v>https://www.bing.com/financeapi/forcetrigger?t=c2a5zr&amp;q=BATS%3aJUNZ&amp;form=skydnc</v>
    <v>Learn more on Bing</v>
  </rv>
  <rv s="19">
    <v>en-US</v>
    <v>c2a5zr</v>
    <v>268435456</v>
    <v>1</v>
    <v>Powered by Refinitiv</v>
    <v>41</v>
    <v>TrueShs Strc Outcome Jun (BATS:JUNZ)</v>
    <v>34</v>
    <v>42</v>
    <v>Finance</v>
    <v>47</v>
    <v>31.694400000000002</v>
    <v>26.3</v>
    <v>0.67559999999999998</v>
    <v>0.2331</v>
    <v>7.7920000000000003E-3</v>
    <v>USD</v>
    <v>CBOE BZX Exchange</v>
    <v>BATS</v>
    <v>7.9000000000000008E-3</v>
    <v>30.1495</v>
    <v>ETF</v>
    <v>45824.840316041409</v>
    <v>2295</v>
    <v>30.1495</v>
    <v>9055831.9600000009</v>
    <v>TrueShs Strc Outcome Jun</v>
    <v>30.1495</v>
    <v>29.916399999999999</v>
    <v>30.1495</v>
    <v>JUNZ</v>
    <v>TrueShs Strc Outcome Jun (BATS:JUNZ)</v>
    <v>0</v>
    <v>828</v>
  </rv>
  <rv s="2">
    <v>2296</v>
  </rv>
  <rv s="3">
    <v>https://www.bing.com/financeapi/forcetrigger?t=bwny27&amp;q=BATS%3aNOVZ&amp;form=skydnc</v>
    <v>Learn more on Bing</v>
  </rv>
  <rv s="17">
    <v>en-US</v>
    <v>bwny27</v>
    <v>268435456</v>
    <v>1</v>
    <v>Powered by Refinitiv</v>
    <v>38</v>
    <v>TrueShs Strc Outcome Nov (BATS:NOVZ)</v>
    <v>34</v>
    <v>39</v>
    <v>Finance</v>
    <v>17</v>
    <v>42.62</v>
    <v>34.909999999999997</v>
    <v>0.76659999999999995</v>
    <v>0.30480000000000002</v>
    <v>3.3410000000000004E-4</v>
    <v>7.4900000000000001E-3</v>
    <v>1.37E-2</v>
    <v>USD</v>
    <v>CBOE BZX Exchange</v>
    <v>BATS</v>
    <v>7.9000000000000008E-3</v>
    <v>41.001300000000001</v>
    <v>ETF</v>
    <v>45824.840324675781</v>
    <v>2298</v>
    <v>41.001300000000001</v>
    <v>27055118.100000001</v>
    <v>TrueShs Strc Outcome Nov</v>
    <v>41.001300000000001</v>
    <v>40.6965</v>
    <v>41.001300000000001</v>
    <v>41.015000000000001</v>
    <v>NOVZ</v>
    <v>TrueShs Strc Outcome Nov (BATS:NOVZ)</v>
    <v>502</v>
    <v>4665</v>
  </rv>
  <rv s="2">
    <v>2299</v>
  </rv>
  <rv s="3">
    <v>https://www.bing.com/financeapi/forcetrigger?t=br4dzr&amp;q=BATS%3aUAUG&amp;form=skydnc</v>
    <v>Learn more on Bing</v>
  </rv>
  <rv s="17">
    <v>en-US</v>
    <v>br4dzr</v>
    <v>268435456</v>
    <v>1</v>
    <v>Powered by Refinitiv</v>
    <v>38</v>
    <v>Innovator US Eqty UB Aug (BATS:UAUG)</v>
    <v>34</v>
    <v>39</v>
    <v>Finance</v>
    <v>17</v>
    <v>36.729900000000001</v>
    <v>32.47</v>
    <v>0.47820000000000001</v>
    <v>0.26829999999999998</v>
    <v>6.2779999999999992E-5</v>
    <v>7.3769999999999999E-3</v>
    <v>2.3E-3</v>
    <v>USD</v>
    <v>CBOE BZX Exchange</v>
    <v>BATS</v>
    <v>7.9000000000000008E-3</v>
    <v>36.664499999999997</v>
    <v>ETF</v>
    <v>45824.840346226563</v>
    <v>2301</v>
    <v>36.6387</v>
    <v>152151222.11000001</v>
    <v>Innovator US Eqty UB Aug</v>
    <v>36.659999999999997</v>
    <v>36.370399999999997</v>
    <v>36.6387</v>
    <v>36.640999999999998</v>
    <v>UAUG</v>
    <v>Innovator US Eqty UB Aug (BATS:UAUG)</v>
    <v>2065</v>
    <v>14103</v>
  </rv>
  <rv s="2">
    <v>2302</v>
  </rv>
  <rv s="3">
    <v>https://www.bing.com/financeapi/forcetrigger?t=bxl3jc&amp;q=BATS%3aFEBZ&amp;form=skydnc</v>
    <v>Learn more on Bing</v>
  </rv>
  <rv s="19">
    <v>en-US</v>
    <v>bxl3jc</v>
    <v>268435456</v>
    <v>1</v>
    <v>Powered by Refinitiv</v>
    <v>41</v>
    <v>TrueShs Strc Outcome Feb (BATS:FEBZ)</v>
    <v>34</v>
    <v>42</v>
    <v>Finance</v>
    <v>47</v>
    <v>36.759500000000003</v>
    <v>30.15</v>
    <v>0.69379999999999997</v>
    <v>0.25829999999999997</v>
    <v>7.3990000000000002E-3</v>
    <v>USD</v>
    <v>CBOE BZX Exchange</v>
    <v>BATS</v>
    <v>7.9000000000000008E-3</v>
    <v>35.167700000000004</v>
    <v>ETF</v>
    <v>45824.840299791409</v>
    <v>2304</v>
    <v>35.167700000000004</v>
    <v>9012197.4399999995</v>
    <v>TrueShs Strc Outcome Feb</v>
    <v>35.167700000000004</v>
    <v>34.909399999999998</v>
    <v>35.167700000000004</v>
    <v>FEBZ</v>
    <v>TrueShs Strc Outcome Feb (BATS:FEBZ)</v>
    <v>0</v>
    <v>1049</v>
  </rv>
  <rv s="2">
    <v>2305</v>
  </rv>
  <rv s="16">
    <v>en-US</v>
    <v>cdljh7</v>
    <v>268435456</v>
    <v>1</v>
    <v>Powered by Refinitiv</v>
    <v>36</v>
    <v>Innovator Prem I 15B Jul (BATS:LJUL)</v>
    <v>24</v>
    <v>37</v>
    <v>Finance</v>
    <v>17</v>
    <v>24.77</v>
    <v>23.065300000000001</v>
    <v>0</v>
    <v>0</v>
    <v>0</v>
    <v>0</v>
    <v>USD</v>
    <v>CBOE BZX Exchange</v>
    <v>BATS</v>
    <v>7.9000000000000008E-3</v>
    <v>23.88</v>
    <v>ETF</v>
    <v>45824.840320890624</v>
    <v>23.88</v>
    <v>2384711.11</v>
    <v>Innovator Prem I 15B Jul</v>
    <v>23.88</v>
    <v>23.88</v>
    <v>23.88</v>
    <v>23.88</v>
    <v>LJUL</v>
    <v>Innovator Prem I 15B Jul (BATS:LJUL)</v>
    <v>33</v>
    <v>366</v>
  </rv>
  <rv s="2">
    <v>2307</v>
  </rv>
  <rv s="16">
    <v>en-US</v>
    <v>cazkmw</v>
    <v>268435456</v>
    <v>1</v>
    <v>Powered by Refinitiv</v>
    <v>36</v>
    <v>Foundations Dynamic Val (BATS:FDVL)</v>
    <v>24</v>
    <v>37</v>
    <v>Finance</v>
    <v>17</v>
    <v>13.280099999999999</v>
    <v>9.16</v>
    <v>0</v>
    <v>1.4015999999999999E-2</v>
    <v>0</v>
    <v>0.14499999999999999</v>
    <v>USD</v>
    <v>CBOE BZX Exchange</v>
    <v>BATS</v>
    <v>7.9000000000000008E-3</v>
    <v>10.345000000000001</v>
    <v>ETF</v>
    <v>45821.93752259219</v>
    <v>10.345000000000001</v>
    <v>17194829.77</v>
    <v>Foundations Dynamic Val</v>
    <v>10.345000000000001</v>
    <v>10.345000000000001</v>
    <v>10.345000000000001</v>
    <v>10.49</v>
    <v>FDVL</v>
    <v>Foundations Dynamic Val (BATS:FDVL)</v>
    <v>75</v>
    <v>4636</v>
  </rv>
  <rv s="2">
    <v>2309</v>
  </rv>
  <rv s="3">
    <v>https://www.bing.com/financeapi/forcetrigger?t=c2m75r&amp;q=BATS%3aQTJL&amp;form=skydnc</v>
    <v>Learn more on Bing</v>
  </rv>
  <rv s="17">
    <v>en-US</v>
    <v>c2m75r</v>
    <v>268435456</v>
    <v>1</v>
    <v>Powered by Refinitiv</v>
    <v>38</v>
    <v>Innovator Gro Acc + Jul (BATS:QTJL)</v>
    <v>34</v>
    <v>39</v>
    <v>Finance</v>
    <v>17</v>
    <v>35.459000000000003</v>
    <v>25.561</v>
    <v>0.77439999999999998</v>
    <v>0.34139999999999998</v>
    <v>-1.946E-3</v>
    <v>9.7219999999999997E-3</v>
    <v>-6.9000000000000006E-2</v>
    <v>USD</v>
    <v>CBOE BZX Exchange</v>
    <v>BATS</v>
    <v>7.9000000000000008E-3</v>
    <v>35.459000000000003</v>
    <v>ETF</v>
    <v>45824.840337140624</v>
    <v>2311</v>
    <v>35.4</v>
    <v>13796408.859999999</v>
    <v>Innovator Gro Acc + Jul</v>
    <v>35.4</v>
    <v>35.117600000000003</v>
    <v>35.459000000000003</v>
    <v>35.39</v>
    <v>QTJL</v>
    <v>Innovator Gro Acc + Jul (BATS:QTJL)</v>
    <v>11762</v>
    <v>3062</v>
  </rv>
  <rv s="2">
    <v>2312</v>
  </rv>
  <rv s="16">
    <v>en-US</v>
    <v>cfkv3m</v>
    <v>268435456</v>
    <v>1</v>
    <v>Powered by Refinitiv</v>
    <v>36</v>
    <v>Innovator Eq DP 1Y Jan (BATS:ZJAN)</v>
    <v>24</v>
    <v>37</v>
    <v>Finance</v>
    <v>17</v>
    <v>26.1265</v>
    <v>24.97</v>
    <v>1.78E-2</v>
    <v>8.4229999999999998E-5</v>
    <v>6.8199999999999999E-4</v>
    <v>2.2000000000000001E-3</v>
    <v>USD</v>
    <v>CBOE BZX Exchange</v>
    <v>BATS</v>
    <v>7.9000000000000008E-3</v>
    <v>26.12</v>
    <v>ETF</v>
    <v>45824.840354849221</v>
    <v>26.117799999999999</v>
    <v>54494396.93</v>
    <v>Innovator Eq DP 1Y Jan</v>
    <v>26.12</v>
    <v>26.1</v>
    <v>26.117799999999999</v>
    <v>26.12</v>
    <v>ZJAN</v>
    <v>Innovator Eq DP 1Y Jan (BATS:ZJAN)</v>
    <v>2727</v>
    <v>6670</v>
  </rv>
  <rv s="2">
    <v>2314</v>
  </rv>
  <rv s="16">
    <v>en-US</v>
    <v>ceb9m7</v>
    <v>268435456</v>
    <v>1</v>
    <v>Powered by Refinitiv</v>
    <v>36</v>
    <v>Innovator Eq DP 1Y Aug (BATS:ZAUG)</v>
    <v>24</v>
    <v>37</v>
    <v>Finance</v>
    <v>17</v>
    <v>25.555</v>
    <v>23.83</v>
    <v>0.1113</v>
    <v>-8.222999999999999E-5</v>
    <v>4.3769999999999998E-3</v>
    <v>-2.0999999999999999E-3</v>
    <v>USD</v>
    <v>CBOE BZX Exchange</v>
    <v>BATS</v>
    <v>7.9000000000000008E-3</v>
    <v>25.555</v>
    <v>ETF</v>
    <v>45824.840353390624</v>
    <v>25.52</v>
    <v>63855527.469999999</v>
    <v>Innovator Eq DP 1Y Aug</v>
    <v>25.53</v>
    <v>25.425799999999999</v>
    <v>25.537099999999999</v>
    <v>25.535</v>
    <v>ZAUG</v>
    <v>Innovator Eq DP 1Y Aug (BATS:ZAUG)</v>
    <v>3898</v>
    <v>1795</v>
  </rv>
  <rv s="2">
    <v>2316</v>
  </rv>
  <rv s="16">
    <v>en-US</v>
    <v>cctdxm</v>
    <v>268435456</v>
    <v>1</v>
    <v>Powered by Refinitiv</v>
    <v>36</v>
    <v>Innovator Eq DP 2Y A2026 (BATS:AAPR)</v>
    <v>24</v>
    <v>37</v>
    <v>Finance</v>
    <v>17</v>
    <v>26.995999999999999</v>
    <v>24.93</v>
    <v>8.3500000000000005E-2</v>
    <v>-3.7810000000000003E-4</v>
    <v>3.104E-3</v>
    <v>-1.0200000000000001E-2</v>
    <v>USD</v>
    <v>CBOE BZX Exchange</v>
    <v>BATS</v>
    <v>7.9000000000000008E-3</v>
    <v>26.99</v>
    <v>ETF</v>
    <v>45824.840281423436</v>
    <v>26.950099999999999</v>
    <v>58902586.93</v>
    <v>Innovator Eq DP 2Y A2026</v>
    <v>26.99</v>
    <v>26.896799999999999</v>
    <v>26.9803</v>
    <v>26.970099999999999</v>
    <v>AAPR</v>
    <v>Innovator Eq DP 2Y A2026 (BATS:AAPR)</v>
    <v>495</v>
    <v>4485</v>
  </rv>
  <rv s="2">
    <v>2318</v>
  </rv>
  <rv s="16">
    <v>en-US</v>
    <v>ceb9p2</v>
    <v>268435456</v>
    <v>1</v>
    <v>Powered by Refinitiv</v>
    <v>36</v>
    <v>Innovator Growth PB Aug (BATS:NAUG)</v>
    <v>24</v>
    <v>37</v>
    <v>Finance</v>
    <v>17</v>
    <v>27.035900000000002</v>
    <v>22.88</v>
    <v>0.23980000000000001</v>
    <v>-9.0319999999999994E-4</v>
    <v>8.9559999999999987E-3</v>
    <v>-2.4400000000000002E-2</v>
    <v>USD</v>
    <v>CBOE BZX Exchange</v>
    <v>BATS</v>
    <v>7.9000000000000008E-3</v>
    <v>27.014500000000002</v>
    <v>ETF</v>
    <v>45824.840323008597</v>
    <v>26.99</v>
    <v>19876548.350000001</v>
    <v>Innovator Growth PB Aug</v>
    <v>26.99</v>
    <v>26.774699999999999</v>
    <v>27.014500000000002</v>
    <v>26.990100000000002</v>
    <v>NAUG</v>
    <v>Innovator Growth PB Aug (BATS:NAUG)</v>
    <v>6828</v>
    <v>2867</v>
  </rv>
  <rv s="2">
    <v>2320</v>
  </rv>
  <rv s="16">
    <v>en-US</v>
    <v>cflckr</v>
    <v>268435456</v>
    <v>1</v>
    <v>Powered by Refinitiv</v>
    <v>36</v>
    <v>AllianzIM Buffer20 Alloc (ARCX:SPBW)</v>
    <v>24</v>
    <v>37</v>
    <v>Finance</v>
    <v>25</v>
    <v>25.69</v>
    <v>22.95</v>
    <v>0.1396</v>
    <v>1.4860000000000001E-3</v>
    <v>5.476E-3</v>
    <v>3.8100000000000002E-2</v>
    <v>USD</v>
    <v>NYSE Arca</v>
    <v>ARCX</v>
    <v>7.9000000000000008E-3</v>
    <v>25.6724</v>
    <v>ETF</v>
    <v>45824.840277777781</v>
    <v>25.62</v>
    <v>34224653.200000003</v>
    <v>AllianzIM Buffer20 Alloc</v>
    <v>25.6724</v>
    <v>25.4923</v>
    <v>25.631900000000002</v>
    <v>25.67</v>
    <v>SPBW</v>
    <v>AllianzIM Buffer20 Alloc (ARCX:SPBW)</v>
    <v>5534</v>
    <v>19170</v>
  </rv>
  <rv s="2">
    <v>2322</v>
  </rv>
  <rv s="16">
    <v>en-US</v>
    <v>cfkuww</v>
    <v>268435456</v>
    <v>1</v>
    <v>Powered by Refinitiv</v>
    <v>36</v>
    <v>INNOVATOR E DP 2Y JN2027 (BATS:TJAN)</v>
    <v>24</v>
    <v>37</v>
    <v>Finance</v>
    <v>17</v>
    <v>26.92</v>
    <v>24.353000000000002</v>
    <v>2.9000000000000001E-2</v>
    <v>-1.8450000000000001E-3</v>
    <v>1.114E-3</v>
    <v>-4.8099999999999997E-2</v>
    <v>USD</v>
    <v>CBOE BZX Exchange</v>
    <v>BATS</v>
    <v>7.9000000000000008E-3</v>
    <v>26.14</v>
    <v>ETF</v>
    <v>45824.840346226563</v>
    <v>26.010100000000001</v>
    <v>56288681.719999999</v>
    <v>INNOVATOR E DP 2Y JN2027</v>
    <v>26.12</v>
    <v>26.039100000000001</v>
    <v>26.068100000000001</v>
    <v>26.02</v>
    <v>TJAN</v>
    <v>INNOVATOR E DP 2Y JN2027 (BATS:TJAN)</v>
    <v>658010</v>
    <v>7464</v>
  </rv>
  <rv s="2">
    <v>2324</v>
  </rv>
  <rv s="3">
    <v>https://www.bing.com/financeapi/forcetrigger?t=c4qhbh&amp;q=BATS%3aQTJA&amp;form=skydnc</v>
    <v>Learn more on Bing</v>
  </rv>
  <rv s="17">
    <v>en-US</v>
    <v>c4qhbh</v>
    <v>268435456</v>
    <v>1</v>
    <v>Powered by Refinitiv</v>
    <v>38</v>
    <v>Innovator Gro Acc + Jan (BATS:QTJA)</v>
    <v>34</v>
    <v>39</v>
    <v>Finance</v>
    <v>17</v>
    <v>26.558700000000002</v>
    <v>20.49</v>
    <v>0.73909999999999998</v>
    <v>0.34789999999999999</v>
    <v>7.0790000000000002E-4</v>
    <v>1.3273E-2</v>
    <v>1.8800000000000001E-2</v>
    <v>USD</v>
    <v>CBOE BZX Exchange</v>
    <v>BATS</v>
    <v>7.9000000000000008E-3</v>
    <v>26.558700000000002</v>
    <v>ETF</v>
    <v>45824.840336284375</v>
    <v>2326</v>
    <v>26.51</v>
    <v>19428689.579999998</v>
    <v>Innovator Gro Acc + Jan</v>
    <v>26.51</v>
    <v>26.210799999999999</v>
    <v>26.558700000000002</v>
    <v>26.577500000000001</v>
    <v>QTJA</v>
    <v>Innovator Gro Acc + Jan (BATS:QTJA)</v>
    <v>101</v>
    <v>12042</v>
  </rv>
  <rv s="2">
    <v>2327</v>
  </rv>
  <rv s="3">
    <v>https://www.bing.com/financeapi/forcetrigger?t=bwbym7&amp;q=BATS%3aOCTZ&amp;form=skydnc</v>
    <v>Learn more on Bing</v>
  </rv>
  <rv s="17">
    <v>en-US</v>
    <v>bwbym7</v>
    <v>268435456</v>
    <v>1</v>
    <v>Powered by Refinitiv</v>
    <v>38</v>
    <v>TrueShs Strc Outcome Oct (BATS:OCTZ)</v>
    <v>34</v>
    <v>39</v>
    <v>Finance</v>
    <v>17</v>
    <v>40.886299999999999</v>
    <v>34.69</v>
    <v>0.68730000000000002</v>
    <v>0.28210000000000002</v>
    <v>-1.305E-3</v>
    <v>7.1040000000000001E-3</v>
    <v>-5.2200000000000003E-2</v>
    <v>USD</v>
    <v>CBOE BZX Exchange</v>
    <v>BATS</v>
    <v>7.9000000000000008E-3</v>
    <v>40.139899999999997</v>
    <v>ETF</v>
    <v>45824.84032785859</v>
    <v>2329</v>
    <v>39.9923</v>
    <v>34306317.07</v>
    <v>TrueShs Strc Outcome Oct</v>
    <v>40.04</v>
    <v>39.7102</v>
    <v>39.9923</v>
    <v>39.940100000000001</v>
    <v>OCTZ</v>
    <v>TrueShs Strc Outcome Oct (BATS:OCTZ)</v>
    <v>1265</v>
    <v>4057</v>
  </rv>
  <rv s="2">
    <v>2330</v>
  </rv>
  <rv s="16">
    <v>en-US</v>
    <v>cefwh7</v>
    <v>268435456</v>
    <v>1</v>
    <v>Powered by Refinitiv</v>
    <v>36</v>
    <v>Innovator Hedged NSDQ100 (XNAS:QHDG)</v>
    <v>24</v>
    <v>37</v>
    <v>Finance</v>
    <v>25</v>
    <v>27.6555</v>
    <v>23.34</v>
    <v>0.05</v>
    <v>0</v>
    <v>1.8450000000000001E-3</v>
    <v>0</v>
    <v>USD</v>
    <v>Nasdaq Stock Market</v>
    <v>XNAS</v>
    <v>7.9000000000000008E-3</v>
    <v>27.15</v>
    <v>ETF</v>
    <v>45824.843750057815</v>
    <v>27.15</v>
    <v>8731766.4499999993</v>
    <v>Innovator Hedged NSDQ100</v>
    <v>27.15</v>
    <v>27.1</v>
    <v>27.15</v>
    <v>27.15</v>
    <v>QHDG</v>
    <v>Innovator Hedged NSDQ100 (XNAS:QHDG)</v>
    <v>31</v>
    <v>2045</v>
  </rv>
  <rv s="2">
    <v>2332</v>
  </rv>
  <rv s="16">
    <v>en-US</v>
    <v>c9b4f2</v>
    <v>268435456</v>
    <v>1</v>
    <v>Powered by Refinitiv</v>
    <v>36</v>
    <v>Innovator PI 30 Br-Aprl (BATS:APRJ)</v>
    <v>24</v>
    <v>37</v>
    <v>Finance</v>
    <v>17</v>
    <v>25.06</v>
    <v>23.16</v>
    <v>5.0200000000000002E-2</v>
    <v>3.0100000000000001E-3</v>
    <v>2.0269999999999997E-3</v>
    <v>7.4700000000000003E-2</v>
    <v>USD</v>
    <v>CBOE BZX Exchange</v>
    <v>BATS</v>
    <v>7.9000000000000008E-3</v>
    <v>24.835000000000001</v>
    <v>ETF</v>
    <v>45824.840281238285</v>
    <v>24.77</v>
    <v>38310515.810000002</v>
    <v>Innovator PI 30 Br-Aprl</v>
    <v>24.77</v>
    <v>24.765000000000001</v>
    <v>24.815200000000001</v>
    <v>24.889900000000001</v>
    <v>APRJ</v>
    <v>Innovator PI 30 Br-Aprl (BATS:APRJ)</v>
    <v>1687</v>
    <v>3154</v>
  </rv>
  <rv s="2">
    <v>2334</v>
  </rv>
  <rv s="20">
    <v>en-US</v>
    <v>cg2fcw</v>
    <v>268435456</v>
    <v>1</v>
    <v>Powered by Refinitiv</v>
    <v>44</v>
    <v>Innovator Eq DP 1YR Mar (BATS:ZMAR)</v>
    <v>24</v>
    <v>45</v>
    <v>Finance</v>
    <v>47</v>
    <v>26.315000000000001</v>
    <v>25.25</v>
    <v>6.1400000000000003E-2</v>
    <v>2.3389999999999999E-3</v>
    <v>USD</v>
    <v>CBOE BZX Exchange</v>
    <v>BATS</v>
    <v>7.9000000000000008E-3</v>
    <v>26.311</v>
    <v>ETF</v>
    <v>45824.840355717184</v>
    <v>26.29</v>
    <v>106546043.15000001</v>
    <v>Innovator Eq DP 1YR Mar</v>
    <v>26.29</v>
    <v>26.248899999999999</v>
    <v>26.310300000000002</v>
    <v>ZMAR</v>
    <v>Innovator Eq DP 1YR Mar (BATS:ZMAR)</v>
    <v>1738</v>
    <v>20677</v>
  </rv>
  <rv s="2">
    <v>2336</v>
  </rv>
  <rv s="3">
    <v>https://www.bing.com/financeapi/forcetrigger?t=c6t1w7&amp;q=ARCX%3aMCH&amp;form=skydnc</v>
    <v>Learn more on Bing</v>
  </rv>
  <rv s="21">
    <v>en-US</v>
    <v>c6t1w7</v>
    <v>268435456</v>
    <v>1</v>
    <v>Powered by Refinitiv</v>
    <v>46</v>
    <v>Matthews Asia:China Actv (ARCX:MCH)</v>
    <v>34</v>
    <v>37</v>
    <v>Finance</v>
    <v>25</v>
    <v>29.38</v>
    <v>18</v>
    <v>0.36109999999999998</v>
    <v>0</v>
    <v>1.5093000000000001E-2</v>
    <v>0</v>
    <v>USD</v>
    <v>NYSE Arca</v>
    <v>ARCX</v>
    <v>7.9000000000000008E-3</v>
    <v>24.305900000000001</v>
    <v>ETF</v>
    <v>45824.840277812502</v>
    <v>2338</v>
    <v>24.285799999999998</v>
    <v>19591653.420000002</v>
    <v>Matthews Asia:China Actv</v>
    <v>24.305900000000001</v>
    <v>23.924700000000001</v>
    <v>24.285799999999998</v>
    <v>24.285799999999998</v>
    <v>MCH</v>
    <v>Matthews Asia:China Actv (ARCX:MCH)</v>
    <v>235</v>
    <v>7281</v>
  </rv>
  <rv s="2">
    <v>2339</v>
  </rv>
  <rv s="16">
    <v>en-US</v>
    <v>cdlodm</v>
    <v>268435456</v>
    <v>1</v>
    <v>Powered by Refinitiv</v>
    <v>36</v>
    <v>Innovator NAS100 10B Qtr (XNAS:QBUF)</v>
    <v>24</v>
    <v>37</v>
    <v>Finance</v>
    <v>25</v>
    <v>27.58</v>
    <v>23.4</v>
    <v>-0.08</v>
    <v>0</v>
    <v>-2.9030000000000002E-3</v>
    <v>0</v>
    <v>USD</v>
    <v>Nasdaq Stock Market</v>
    <v>XNAS</v>
    <v>7.9000000000000008E-3</v>
    <v>27.58</v>
    <v>ETF</v>
    <v>45824.843750057815</v>
    <v>27.46</v>
    <v>93655957.689999998</v>
    <v>Innovator NAS100 10B Qtr</v>
    <v>27.55</v>
    <v>27.56</v>
    <v>27.48</v>
    <v>27.48</v>
    <v>QBUF</v>
    <v>Innovator NAS100 10B Qtr (XNAS:QBUF)</v>
    <v>14737</v>
    <v>19096</v>
  </rv>
  <rv s="2">
    <v>2341</v>
  </rv>
  <rv s="16">
    <v>en-US</v>
    <v>cazfc7</v>
    <v>268435456</v>
    <v>1</v>
    <v>Powered by Refinitiv</v>
    <v>36</v>
    <v>Innovator PI 10 Br-Oct (BATS:OCTD)</v>
    <v>24</v>
    <v>37</v>
    <v>Finance</v>
    <v>17</v>
    <v>24.669899999999998</v>
    <v>21.4054</v>
    <v>7.8299999999999995E-2</v>
    <v>0</v>
    <v>3.251E-3</v>
    <v>0</v>
    <v>USD</v>
    <v>CBOE BZX Exchange</v>
    <v>BATS</v>
    <v>7.9000000000000008E-3</v>
    <v>24.16</v>
    <v>ETF</v>
    <v>45824.840327650003</v>
    <v>24.14</v>
    <v>5395341.4299999997</v>
    <v>Innovator PI 10 Br-Oct</v>
    <v>24.16</v>
    <v>24.081700000000001</v>
    <v>24.16</v>
    <v>24.16</v>
    <v>OCTD</v>
    <v>Innovator PI 10 Br-Oct (BATS:OCTD)</v>
    <v>3662</v>
    <v>718</v>
  </rv>
  <rv s="2">
    <v>2343</v>
  </rv>
  <rv s="16">
    <v>en-US</v>
    <v>cehrxm</v>
    <v>268435456</v>
    <v>1</v>
    <v>Powered by Refinitiv</v>
    <v>36</v>
    <v>Innovator Eq DP 1Y Sept (BATS:ZSEP)</v>
    <v>24</v>
    <v>37</v>
    <v>Finance</v>
    <v>17</v>
    <v>25.6799</v>
    <v>24.293099999999999</v>
    <v>9.5899999999999999E-2</v>
    <v>-1.372E-3</v>
    <v>3.751E-3</v>
    <v>-3.5200000000000002E-2</v>
    <v>USD</v>
    <v>CBOE BZX Exchange</v>
    <v>BATS</v>
    <v>7.9000000000000008E-3</v>
    <v>25.6799</v>
    <v>ETF</v>
    <v>45824.840355508597</v>
    <v>25.62</v>
    <v>75084909.75</v>
    <v>Innovator Eq DP 1Y Sept</v>
    <v>25.65</v>
    <v>25.569299999999998</v>
    <v>25.665199999999999</v>
    <v>25.63</v>
    <v>ZSEP</v>
    <v>Innovator Eq DP 1Y Sept (BATS:ZSEP)</v>
    <v>14057</v>
    <v>10924</v>
  </rv>
  <rv s="2">
    <v>2345</v>
  </rv>
  <rv s="3">
    <v>https://www.bing.com/financeapi/forcetrigger?t=c2m7ec&amp;q=BATS%3aXTJL&amp;form=skydnc</v>
    <v>Learn more on Bing</v>
  </rv>
  <rv s="17">
    <v>en-US</v>
    <v>c2m7ec</v>
    <v>268435456</v>
    <v>1</v>
    <v>Powered by Refinitiv</v>
    <v>38</v>
    <v>Innovator US Eq Acc+ Jul (BATS:XTJL)</v>
    <v>34</v>
    <v>39</v>
    <v>Finance</v>
    <v>17</v>
    <v>35.984999999999999</v>
    <v>28.11</v>
    <v>0.77010000000000001</v>
    <v>0.21199999999999999</v>
    <v>-1.5310000000000002E-3</v>
    <v>5.9680000000000002E-3</v>
    <v>-5.4699999999999999E-2</v>
    <v>USD</v>
    <v>CBOE BZX Exchange</v>
    <v>BATS</v>
    <v>7.9000000000000008E-3</v>
    <v>35.7348</v>
    <v>ETF</v>
    <v>45824.840352534375</v>
    <v>2347</v>
    <v>35.7348</v>
    <v>12297594.189999999</v>
    <v>Innovator US Eq Acc+ Jul</v>
    <v>35.7348</v>
    <v>35.522799999999997</v>
    <v>35.7348</v>
    <v>35.680100000000003</v>
    <v>XTJL</v>
    <v>Innovator US Eq Acc+ Jul (BATS:XTJL)</v>
    <v>104</v>
    <v>1039</v>
  </rv>
  <rv s="2">
    <v>2348</v>
  </rv>
  <rv s="16">
    <v>en-US</v>
    <v>cctdrw</v>
    <v>268435456</v>
    <v>1</v>
    <v>Powered by Refinitiv</v>
    <v>36</v>
    <v>Innovator PI 15 Br-Apr (BATS:LAPR)</v>
    <v>24</v>
    <v>37</v>
    <v>Finance</v>
    <v>17</v>
    <v>25.21</v>
    <v>24.062000000000001</v>
    <v>5.7799999999999997E-2</v>
    <v>0</v>
    <v>2.3089999999999999E-3</v>
    <v>0</v>
    <v>USD</v>
    <v>CBOE BZX Exchange</v>
    <v>BATS</v>
    <v>7.9000000000000008E-3</v>
    <v>25.094999999999999</v>
    <v>ETF</v>
    <v>45824.840313078123</v>
    <v>25.094999999999999</v>
    <v>6247782.0300000003</v>
    <v>Innovator PI 15 Br-Apr</v>
    <v>25.094999999999999</v>
    <v>25.037199999999999</v>
    <v>25.094999999999999</v>
    <v>25.094999999999999</v>
    <v>LAPR</v>
    <v>Innovator PI 15 Br-Apr (BATS:LAPR)</v>
    <v>3</v>
    <v>2135</v>
  </rv>
  <rv s="2">
    <v>2350</v>
  </rv>
  <rv s="16">
    <v>en-US</v>
    <v>cerddm</v>
    <v>268435456</v>
    <v>1</v>
    <v>Powered by Refinitiv</v>
    <v>36</v>
    <v>Innovator Eq DP 1Y Oct (BATS:ZOCT)</v>
    <v>24</v>
    <v>37</v>
    <v>Finance</v>
    <v>17</v>
    <v>25.81</v>
    <v>24.61</v>
    <v>7.1599999999999997E-2</v>
    <v>1.2839999999999998E-3</v>
    <v>2.784E-3</v>
    <v>3.3099999999999997E-2</v>
    <v>USD</v>
    <v>CBOE BZX Exchange</v>
    <v>BATS</v>
    <v>7.9000000000000008E-3</v>
    <v>25.81</v>
    <v>ETF</v>
    <v>45824.840355717184</v>
    <v>25.765499999999999</v>
    <v>64685003.539999999</v>
    <v>Innovator Eq DP 1Y Oct</v>
    <v>25.79</v>
    <v>25.715299999999999</v>
    <v>25.786899999999999</v>
    <v>25.82</v>
    <v>ZOCT</v>
    <v>Innovator Eq DP 1Y Oct (BATS:ZOCT)</v>
    <v>2905</v>
    <v>18453</v>
  </rv>
  <rv s="2">
    <v>2352</v>
  </rv>
  <rv s="20">
    <v>en-US</v>
    <v>cazkvh</v>
    <v>268435456</v>
    <v>1</v>
    <v>Powered by Refinitiv</v>
    <v>44</v>
    <v>Foundations Dynamic Gro (BATS:FDGR)</v>
    <v>24</v>
    <v>45</v>
    <v>Finance</v>
    <v>47</v>
    <v>14.4101</v>
    <v>11.33</v>
    <v>0</v>
    <v>0</v>
    <v>USD</v>
    <v>CBOE BZX Exchange</v>
    <v>BATS</v>
    <v>7.9000000000000008E-3</v>
    <v>14.174799999999999</v>
    <v>ETF</v>
    <v>45821.937519941406</v>
    <v>14.174799999999999</v>
    <v>2447565.87</v>
    <v>Foundations Dynamic Gro</v>
    <v>14.174799999999999</v>
    <v>14.18</v>
    <v>14.174799999999999</v>
    <v>FDGR</v>
    <v>Foundations Dynamic Gro (BATS:FDGR)</v>
    <v>12</v>
    <v>1282</v>
  </rv>
  <rv s="2">
    <v>2354</v>
  </rv>
  <rv s="16">
    <v>en-US</v>
    <v>cazf9c</v>
    <v>268435456</v>
    <v>1</v>
    <v>Powered by Refinitiv</v>
    <v>36</v>
    <v>Innovator PI 15 Br-Oct (BATS:LOCT)</v>
    <v>24</v>
    <v>37</v>
    <v>Finance</v>
    <v>17</v>
    <v>25.61</v>
    <v>22.49</v>
    <v>0.05</v>
    <v>0</v>
    <v>2.101E-3</v>
    <v>0</v>
    <v>USD</v>
    <v>CBOE BZX Exchange</v>
    <v>BATS</v>
    <v>7.9000000000000008E-3</v>
    <v>23.854800000000001</v>
    <v>ETF</v>
    <v>45824.840317707814</v>
    <v>23.85</v>
    <v>13063912.43</v>
    <v>Innovator PI 15 Br-Oct</v>
    <v>23.854800000000001</v>
    <v>23.8</v>
    <v>23.85</v>
    <v>23.85</v>
    <v>LOCT</v>
    <v>Innovator PI 15 Br-Oct (BATS:LOCT)</v>
    <v>1622</v>
    <v>12893</v>
  </rv>
  <rv s="2">
    <v>2356</v>
  </rv>
  <rv s="16">
    <v>en-US</v>
    <v>cdlj8m</v>
    <v>268435456</v>
    <v>1</v>
    <v>Powered by Refinitiv</v>
    <v>36</v>
    <v>EST:TrueShares Qrtrly BH (BATS:QBUL)</v>
    <v>24</v>
    <v>37</v>
    <v>Finance</v>
    <v>17</v>
    <v>27.22</v>
    <v>23.995000000000001</v>
    <v>4.9799999999999997E-2</v>
    <v>-2.3649999999999999E-3</v>
    <v>1.977E-3</v>
    <v>-5.9700000000000003E-2</v>
    <v>USD</v>
    <v>CBOE BZX Exchange</v>
    <v>BATS</v>
    <v>7.9000000000000008E-3</v>
    <v>25.31</v>
    <v>ETF</v>
    <v>45824.840334617969</v>
    <v>25.19</v>
    <v>59485636.170000002</v>
    <v>EST:TrueShares Qrtrly BH</v>
    <v>25.31</v>
    <v>25.19</v>
    <v>25.239799999999999</v>
    <v>25.180099999999999</v>
    <v>QBUL</v>
    <v>EST:TrueShares Qrtrly BH (BATS:QBUL)</v>
    <v>6725</v>
    <v>8198</v>
  </rv>
  <rv s="2">
    <v>2358</v>
  </rv>
  <rv s="20">
    <v>en-US</v>
    <v>cazkh7</v>
    <v>268435456</v>
    <v>1</v>
    <v>Powered by Refinitiv</v>
    <v>44</v>
    <v>Foundations Dynamic Core (BATS:FDCE)</v>
    <v>24</v>
    <v>45</v>
    <v>Finance</v>
    <v>47</v>
    <v>13.4475</v>
    <v>10.56</v>
    <v>0</v>
    <v>0</v>
    <v>USD</v>
    <v>CBOE BZX Exchange</v>
    <v>BATS</v>
    <v>7.9000000000000008E-3</v>
    <v>12.605</v>
    <v>ETF</v>
    <v>45821.969100601564</v>
    <v>12.605</v>
    <v>1870499.66</v>
    <v>Foundations Dynamic Core</v>
    <v>12.605</v>
    <v>12.605</v>
    <v>12.605</v>
    <v>FDCE</v>
    <v>Foundations Dynamic Core (BATS:FDCE)</v>
    <v>6</v>
    <v>1212</v>
  </rv>
  <rv s="2">
    <v>2360</v>
  </rv>
  <rv s="16">
    <v>en-US</v>
    <v>cdlk27</v>
    <v>268435456</v>
    <v>1</v>
    <v>Powered by Refinitiv</v>
    <v>36</v>
    <v>Innovator Prem I 9B Jul (BATS:HJUL)</v>
    <v>24</v>
    <v>37</v>
    <v>Finance</v>
    <v>17</v>
    <v>24.1</v>
    <v>22.53</v>
    <v>0.01</v>
    <v>0</v>
    <v>4.1879999999999999E-4</v>
    <v>0</v>
    <v>USD</v>
    <v>CBOE BZX Exchange</v>
    <v>BATS</v>
    <v>7.9000000000000008E-3</v>
    <v>23.89</v>
    <v>ETF</v>
    <v>45824.840303784375</v>
    <v>23.89</v>
    <v>1192508.3400000001</v>
    <v>Innovator Prem I 9B Jul</v>
    <v>23.89</v>
    <v>23.88</v>
    <v>23.89</v>
    <v>23.89</v>
    <v>HJUL</v>
    <v>Innovator Prem I 9B Jul (BATS:HJUL)</v>
    <v>30</v>
    <v>563</v>
  </rv>
  <rv s="2">
    <v>2362</v>
  </rv>
  <rv s="20">
    <v>en-US</v>
    <v>ca7eu2</v>
    <v>268435456</v>
    <v>1</v>
    <v>Powered by Refinitiv</v>
    <v>44</v>
    <v>Innovator PI 10 Br-July (BATS:JULD)</v>
    <v>24</v>
    <v>45</v>
    <v>Finance</v>
    <v>47</v>
    <v>25.54</v>
    <v>22.87</v>
    <v>1.4999999999999999E-2</v>
    <v>5.9409999999999997E-4</v>
    <v>USD</v>
    <v>CBOE BZX Exchange</v>
    <v>BATS</v>
    <v>7.9000000000000008E-3</v>
    <v>25.265000000000001</v>
    <v>ETF</v>
    <v>45824.840316041409</v>
    <v>25.265000000000001</v>
    <v>5671771.9400000004</v>
    <v>Innovator PI 10 Br-July</v>
    <v>25.265000000000001</v>
    <v>25.25</v>
    <v>25.265000000000001</v>
    <v>JULD</v>
    <v>Innovator PI 10 Br-July (BATS:JULD)</v>
    <v>0</v>
    <v>1163</v>
  </rv>
  <rv s="2">
    <v>2364</v>
  </rv>
  <rv s="16">
    <v>en-US</v>
    <v>ca7f3m</v>
    <v>268435456</v>
    <v>1</v>
    <v>Powered by Refinitiv</v>
    <v>36</v>
    <v>Innovator PI 40 Br-July (BATS:JULQ)</v>
    <v>24</v>
    <v>37</v>
    <v>Finance</v>
    <v>17</v>
    <v>25.23</v>
    <v>24.31</v>
    <v>5.0000000000000001E-3</v>
    <v>0</v>
    <v>1.9929999999999999E-4</v>
    <v>0</v>
    <v>USD</v>
    <v>CBOE BZX Exchange</v>
    <v>BATS</v>
    <v>7.9000000000000008E-3</v>
    <v>25.09</v>
    <v>ETF</v>
    <v>45824.840316041409</v>
    <v>25.07</v>
    <v>6891084.3200000003</v>
    <v>Innovator PI 40 Br-July</v>
    <v>25.07</v>
    <v>25.085000000000001</v>
    <v>25.09</v>
    <v>25.09</v>
    <v>JULQ</v>
    <v>Innovator PI 40 Br-July (BATS:JULQ)</v>
    <v>418</v>
    <v>232</v>
  </rv>
  <rv s="2">
    <v>2366</v>
  </rv>
  <rv s="16">
    <v>en-US</v>
    <v>cazfkr</v>
    <v>268435456</v>
    <v>1</v>
    <v>Powered by Refinitiv</v>
    <v>36</v>
    <v>Innovator PI 40 Br-Oct (BATS:OCTQ)</v>
    <v>24</v>
    <v>37</v>
    <v>Finance</v>
    <v>17</v>
    <v>24.35</v>
    <v>22.53</v>
    <v>2.8400000000000002E-2</v>
    <v>1.9929999999999999E-4</v>
    <v>1.181E-3</v>
    <v>4.7999999999999996E-3</v>
    <v>USD</v>
    <v>CBOE BZX Exchange</v>
    <v>BATS</v>
    <v>7.9000000000000008E-3</v>
    <v>24.080200000000001</v>
    <v>ETF</v>
    <v>45824.840327650003</v>
    <v>24.080200000000001</v>
    <v>8405051.5500000007</v>
    <v>Innovator PI 40 Br-Oct</v>
    <v>24.080200000000001</v>
    <v>24.0518</v>
    <v>24.080200000000001</v>
    <v>24.085000000000001</v>
    <v>OCTQ</v>
    <v>Innovator PI 40 Br-Oct (BATS:OCTQ)</v>
    <v>3</v>
    <v>10154</v>
  </rv>
  <rv s="2">
    <v>2368</v>
  </rv>
  <rv s="16">
    <v>en-US</v>
    <v>cehrp2</v>
    <v>268435456</v>
    <v>1</v>
    <v>Powered by Refinitiv</v>
    <v>36</v>
    <v>Innovator US SC PB Sept (BATS:KSEP)</v>
    <v>24</v>
    <v>37</v>
    <v>Finance</v>
    <v>17</v>
    <v>26.74</v>
    <v>22.693200000000001</v>
    <v>0.15210000000000001</v>
    <v>-2.7500000000000003E-3</v>
    <v>6.0560000000000006E-3</v>
    <v>-6.9500000000000006E-2</v>
    <v>USD</v>
    <v>CBOE BZX Exchange</v>
    <v>BATS</v>
    <v>7.9000000000000008E-3</v>
    <v>25.2867</v>
    <v>ETF</v>
    <v>45824.840318564064</v>
    <v>25.24</v>
    <v>12463906.710000001</v>
    <v>Innovator US SC PB Sept</v>
    <v>25.25</v>
    <v>25.1174</v>
    <v>25.269500000000001</v>
    <v>25.2</v>
    <v>KSEP</v>
    <v>Innovator US SC PB Sept (BATS:KSEP)</v>
    <v>14134</v>
    <v>2691</v>
  </rv>
  <rv s="2">
    <v>2370</v>
  </rv>
  <rv s="16">
    <v>en-US</v>
    <v>cg2foc</v>
    <v>268435456</v>
    <v>1</v>
    <v>Powered by Refinitiv</v>
    <v>36</v>
    <v>Innovator G100 PB Mar (BATS:NMAR)</v>
    <v>24</v>
    <v>37</v>
    <v>Finance</v>
    <v>17</v>
    <v>27.205500000000001</v>
    <v>23.32</v>
    <v>0.20760000000000001</v>
    <v>1.4990000000000001E-3</v>
    <v>7.7059999999999993E-3</v>
    <v>4.07E-2</v>
    <v>USD</v>
    <v>CBOE BZX Exchange</v>
    <v>BATS</v>
    <v>7.9000000000000008E-3</v>
    <v>27.1493</v>
    <v>ETF</v>
    <v>45824.840325335157</v>
    <v>27.12</v>
    <v>38777007.280000001</v>
    <v>Innovator G100 PB Mar</v>
    <v>27.12</v>
    <v>26.941700000000001</v>
    <v>27.1493</v>
    <v>27.19</v>
    <v>NMAR</v>
    <v>Innovator G100 PB Mar (BATS:NMAR)</v>
    <v>481</v>
    <v>14871</v>
  </rv>
  <rv s="2">
    <v>2372</v>
  </rv>
  <rv s="16">
    <v>en-US</v>
    <v>ca7ezr</v>
    <v>268435456</v>
    <v>1</v>
    <v>Powered by Refinitiv</v>
    <v>36</v>
    <v>Innovator PI 30 Br-July (BATS:JULJ)</v>
    <v>24</v>
    <v>37</v>
    <v>Finance</v>
    <v>17</v>
    <v>25.31</v>
    <v>23.87</v>
    <v>9.7999999999999997E-3</v>
    <v>0</v>
    <v>3.8999999999999999E-4</v>
    <v>0</v>
    <v>USD</v>
    <v>CBOE BZX Exchange</v>
    <v>BATS</v>
    <v>7.9000000000000008E-3</v>
    <v>25.135100000000001</v>
    <v>ETF</v>
    <v>45824.840313923436</v>
    <v>25.11</v>
    <v>18827921.489999998</v>
    <v>Innovator PI 30 Br-July</v>
    <v>25.11</v>
    <v>25.125299999999999</v>
    <v>25.135100000000001</v>
    <v>25.135100000000001</v>
    <v>JULJ</v>
    <v>Innovator PI 30 Br-July (BATS:JULJ)</v>
    <v>1419</v>
    <v>1323</v>
  </rv>
  <rv s="2">
    <v>2374</v>
  </rv>
  <rv s="16">
    <v>en-US</v>
    <v>cfaw77</v>
    <v>268435456</v>
    <v>1</v>
    <v>Powered by Refinitiv</v>
    <v>36</v>
    <v>Innovator G100 PB Dec (BATS:NDEC)</v>
    <v>24</v>
    <v>37</v>
    <v>Finance</v>
    <v>17</v>
    <v>25.56</v>
    <v>21.47</v>
    <v>0.20369999999999999</v>
    <v>1.305E-3</v>
    <v>8.0979999999999993E-3</v>
    <v>3.3099999999999997E-2</v>
    <v>USD</v>
    <v>CBOE BZX Exchange</v>
    <v>BATS</v>
    <v>7.9000000000000008E-3</v>
    <v>25.38</v>
    <v>ETF</v>
    <v>45824.840325335157</v>
    <v>25.310400000000001</v>
    <v>79190097.400000006</v>
    <v>Innovator G100 PB Dec</v>
    <v>25.38</v>
    <v>25.153199999999998</v>
    <v>25.3569</v>
    <v>25.39</v>
    <v>NDEC</v>
    <v>Innovator G100 PB Dec (BATS:NDEC)</v>
    <v>6679</v>
    <v>5537</v>
  </rv>
  <rv s="2">
    <v>2376</v>
  </rv>
  <rv s="16">
    <v>en-US</v>
    <v>c8h3c7</v>
    <v>268435456</v>
    <v>1</v>
    <v>Powered by Refinitiv</v>
    <v>36</v>
    <v>Pinnacle Focused Opps (ARCX:FCUS)</v>
    <v>24</v>
    <v>37</v>
    <v>Finance</v>
    <v>25</v>
    <v>38.020000000000003</v>
    <v>19.52</v>
    <v>0.32069999999999999</v>
    <v>0</v>
    <v>1.2950999999999999E-2</v>
    <v>0</v>
    <v>USD</v>
    <v>NYSE Arca</v>
    <v>ARCX</v>
    <v>7.9000000000000008E-3</v>
    <v>25.084</v>
    <v>ETF</v>
    <v>45824.84027780078</v>
    <v>25.01</v>
    <v>33931036.719999999</v>
    <v>Pinnacle Focused Opps</v>
    <v>25.01</v>
    <v>24.763300000000001</v>
    <v>25.084</v>
    <v>25.084</v>
    <v>FCUS</v>
    <v>Pinnacle Focused Opps (ARCX:FCUS)</v>
    <v>198</v>
    <v>3303</v>
  </rv>
  <rv s="2">
    <v>2378</v>
  </rv>
  <rv s="16">
    <v>en-US</v>
    <v>cacqm7</v>
    <v>268435456</v>
    <v>1</v>
    <v>Powered by Refinitiv</v>
    <v>36</v>
    <v>Innovator Eq DP 2Y J2025 (BATS:TJUL)</v>
    <v>24</v>
    <v>37</v>
    <v>Finance</v>
    <v>17</v>
    <v>28.649899999999999</v>
    <v>26.22</v>
    <v>-0.02</v>
    <v>0</v>
    <v>-6.9930000000000003E-4</v>
    <v>0</v>
    <v>USD</v>
    <v>CBOE BZX Exchange</v>
    <v>BATS</v>
    <v>7.9000000000000008E-3</v>
    <v>28.6</v>
    <v>ETF</v>
    <v>45824.840340925781</v>
    <v>28.56</v>
    <v>155460521.50999999</v>
    <v>Innovator Eq DP 2Y J2025</v>
    <v>28.560099999999998</v>
    <v>28.6</v>
    <v>28.58</v>
    <v>28.58</v>
    <v>TJUL</v>
    <v>Innovator Eq DP 2Y J2025 (BATS:TJUL)</v>
    <v>5217</v>
    <v>12375</v>
  </rv>
  <rv s="2">
    <v>2380</v>
  </rv>
  <rv s="16">
    <v>en-US</v>
    <v>cercbh</v>
    <v>268435456</v>
    <v>1</v>
    <v>Powered by Refinitiv</v>
    <v>36</v>
    <v>Innovator Eq DP 2Y O2026 (BATS:AOCT)</v>
    <v>24</v>
    <v>37</v>
    <v>Finance</v>
    <v>17</v>
    <v>25.52</v>
    <v>24.001999999999999</v>
    <v>0.03</v>
    <v>0</v>
    <v>1.1799999999999998E-3</v>
    <v>0</v>
    <v>USD</v>
    <v>CBOE BZX Exchange</v>
    <v>BATS</v>
    <v>7.9000000000000008E-3</v>
    <v>25.52</v>
    <v>ETF</v>
    <v>45824.840280578122</v>
    <v>25.417400000000001</v>
    <v>85433807.359999999</v>
    <v>Innovator Eq DP 2Y O2026</v>
    <v>25.52</v>
    <v>25.42</v>
    <v>25.45</v>
    <v>25.45</v>
    <v>AOCT</v>
    <v>Innovator Eq DP 2Y O2026 (BATS:AOCT)</v>
    <v>9492</v>
    <v>12074</v>
  </rv>
  <rv s="2">
    <v>2382</v>
  </rv>
  <rv s="3">
    <v>https://www.bing.com/financeapi/forcetrigger?t=btvsk2&amp;q=BATS%3aPMAR&amp;form=skydnc</v>
    <v>Learn more on Bing</v>
  </rv>
  <rv s="17">
    <v>en-US</v>
    <v>btvsk2</v>
    <v>268435456</v>
    <v>1</v>
    <v>Powered by Refinitiv</v>
    <v>38</v>
    <v>Innovator US Eqty PB Mar (BATS:PMAR)</v>
    <v>34</v>
    <v>39</v>
    <v>Finance</v>
    <v>17</v>
    <v>41.74</v>
    <v>36.524999999999999</v>
    <v>0.44619999999999999</v>
    <v>0.34</v>
    <v>-2.399E-4</v>
    <v>8.2220000000000001E-3</v>
    <v>-0.01</v>
    <v>USD</v>
    <v>CBOE BZX Exchange</v>
    <v>BATS</v>
    <v>7.9000000000000008E-3</v>
    <v>41.72</v>
    <v>ETF</v>
    <v>45824.840332303123</v>
    <v>2384</v>
    <v>41.584800000000001</v>
    <v>637561906.71000004</v>
    <v>Innovator US Eqty PB Mar</v>
    <v>41.64</v>
    <v>41.35</v>
    <v>41.69</v>
    <v>41.68</v>
    <v>PMAR</v>
    <v>Innovator US Eqty PB Mar (BATS:PMAR)</v>
    <v>9217</v>
    <v>56638</v>
  </rv>
  <rv s="2">
    <v>2385</v>
  </rv>
  <rv s="16">
    <v>en-US</v>
    <v>cercec</v>
    <v>268435456</v>
    <v>1</v>
    <v>Powered by Refinitiv</v>
    <v>36</v>
    <v>Innovator EDP 6Mo Ap/Oc (BATS:APOC)</v>
    <v>24</v>
    <v>37</v>
    <v>Finance</v>
    <v>17</v>
    <v>25.954999999999998</v>
    <v>24.6</v>
    <v>3.15E-2</v>
    <v>1.0689999999999999E-3</v>
    <v>1.2389999999999999E-3</v>
    <v>2.7199999999999998E-2</v>
    <v>USD</v>
    <v>CBOE BZX Exchange</v>
    <v>BATS</v>
    <v>7.9000000000000008E-3</v>
    <v>25.49</v>
    <v>ETF</v>
    <v>45824.840281238285</v>
    <v>25.433700000000002</v>
    <v>71000694.329999998</v>
    <v>Innovator EDP 6Mo Ap/Oc</v>
    <v>25.48</v>
    <v>25.420300000000001</v>
    <v>25.451799999999999</v>
    <v>25.478999999999999</v>
    <v>APOC</v>
    <v>Innovator EDP 6Mo Ap/Oc (BATS:APOC)</v>
    <v>3484</v>
    <v>15992</v>
  </rv>
  <rv s="2">
    <v>2387</v>
  </rv>
  <rv s="3">
    <v>https://www.bing.com/financeapi/forcetrigger?t=c4qhh7&amp;q=BATS%3aXBJA&amp;form=skydnc</v>
    <v>Learn more on Bing</v>
  </rv>
  <rv s="17">
    <v>en-US</v>
    <v>c4qhh7</v>
    <v>268435456</v>
    <v>1</v>
    <v>Powered by Refinitiv</v>
    <v>38</v>
    <v>Innovator US EA 9 B Jan (BATS:XBJA)</v>
    <v>34</v>
    <v>39</v>
    <v>Finance</v>
    <v>17</v>
    <v>29.779900000000001</v>
    <v>25.36</v>
    <v>0.59150000000000003</v>
    <v>0.2243</v>
    <v>-1.1770000000000001E-3</v>
    <v>7.6020000000000003E-3</v>
    <v>-3.5000000000000003E-2</v>
    <v>USD</v>
    <v>CBOE BZX Exchange</v>
    <v>BATS</v>
    <v>7.9000000000000008E-3</v>
    <v>29.779900000000001</v>
    <v>ETF</v>
    <v>45824.840350867969</v>
    <v>2389</v>
    <v>29.66</v>
    <v>95953785.150000006</v>
    <v>Innovator US EA 9 B Jan</v>
    <v>29.74</v>
    <v>29.505600000000001</v>
    <v>29.729900000000001</v>
    <v>29.694900000000001</v>
    <v>XBJA</v>
    <v>Innovator US EA 9 B Jan (BATS:XBJA)</v>
    <v>14460</v>
    <v>10600</v>
  </rv>
  <rv s="2">
    <v>2390</v>
  </rv>
  <rv s="16">
    <v>en-US</v>
    <v>ca7eww</v>
    <v>268435456</v>
    <v>1</v>
    <v>Powered by Refinitiv</v>
    <v>36</v>
    <v>Innovator PI 20 Br-July (BATS:JULH)</v>
    <v>24</v>
    <v>37</v>
    <v>Finance</v>
    <v>17</v>
    <v>25.39</v>
    <v>23.391999999999999</v>
    <v>0.01</v>
    <v>0</v>
    <v>3.9730000000000001E-4</v>
    <v>0</v>
    <v>USD</v>
    <v>CBOE BZX Exchange</v>
    <v>BATS</v>
    <v>7.9000000000000008E-3</v>
    <v>25.18</v>
    <v>ETF</v>
    <v>45824.840310751562</v>
    <v>25.18</v>
    <v>17590721.109999999</v>
    <v>Innovator PI 20 Br-July</v>
    <v>25.18</v>
    <v>25.17</v>
    <v>25.18</v>
    <v>25.18</v>
    <v>JULH</v>
    <v>Innovator PI 20 Br-July (BATS:JULH)</v>
    <v>65</v>
    <v>782</v>
  </rv>
  <rv s="2">
    <v>2392</v>
  </rv>
  <rv s="16">
    <v>en-US</v>
    <v>cazfhw</v>
    <v>268435456</v>
    <v>1</v>
    <v>Powered by Refinitiv</v>
    <v>36</v>
    <v>Innovator PI 30 Br-Oct (BATS:OCTJ)</v>
    <v>24</v>
    <v>37</v>
    <v>Finance</v>
    <v>17</v>
    <v>24.399899999999999</v>
    <v>22.56</v>
    <v>8.0199999999999994E-2</v>
    <v>0</v>
    <v>3.3279999999999998E-3</v>
    <v>0</v>
    <v>USD</v>
    <v>CBOE BZX Exchange</v>
    <v>BATS</v>
    <v>7.9000000000000008E-3</v>
    <v>24.18</v>
    <v>ETF</v>
    <v>45824.84032785859</v>
    <v>24.13</v>
    <v>20455219.780000001</v>
    <v>Innovator PI 30 Br-Oct</v>
    <v>24.13</v>
    <v>24.099799999999998</v>
    <v>24.18</v>
    <v>24.18</v>
    <v>OCTJ</v>
    <v>Innovator PI 30 Br-Oct (BATS:OCTJ)</v>
    <v>1149</v>
    <v>2402</v>
  </rv>
  <rv s="2">
    <v>2394</v>
  </rv>
  <rv s="16">
    <v>en-US</v>
    <v>cezycw</v>
    <v>268435456</v>
    <v>1</v>
    <v>Powered by Refinitiv</v>
    <v>36</v>
    <v>Innovator G100 PB Nov (BATS:NNOV)</v>
    <v>24</v>
    <v>37</v>
    <v>Finance</v>
    <v>17</v>
    <v>26.925000000000001</v>
    <v>22.91</v>
    <v>0.19919999999999999</v>
    <v>-5.5910000000000005E-3</v>
    <v>7.4599999999999996E-3</v>
    <v>-0.15040000000000001</v>
    <v>USD</v>
    <v>CBOE BZX Exchange</v>
    <v>BATS</v>
    <v>7.9000000000000008E-3</v>
    <v>26.925000000000001</v>
    <v>ETF</v>
    <v>45824.84032553203</v>
    <v>26.83</v>
    <v>23845112</v>
    <v>Innovator G100 PB Nov</v>
    <v>26.83</v>
    <v>26.7012</v>
    <v>26.900400000000001</v>
    <v>26.75</v>
    <v>NNOV</v>
    <v>Innovator G100 PB Nov (BATS:NNOV)</v>
    <v>373</v>
    <v>8227</v>
  </rv>
  <rv s="2">
    <v>2396</v>
  </rv>
  <rv s="3">
    <v>https://www.bing.com/financeapi/forcetrigger?t=bpkja2&amp;q=BATS%3aBAPR&amp;form=skydnc</v>
    <v>Learn more on Bing</v>
  </rv>
  <rv s="17">
    <v>en-US</v>
    <v>bpkja2</v>
    <v>268435456</v>
    <v>1</v>
    <v>Powered by Refinitiv</v>
    <v>38</v>
    <v>Innovator US Eqty B Apr (BATS:BAPR)</v>
    <v>34</v>
    <v>39</v>
    <v>Finance</v>
    <v>17</v>
    <v>46.038200000000003</v>
    <v>38.21</v>
    <v>0.71199999999999997</v>
    <v>0.35</v>
    <v>0</v>
    <v>7.9190000000000007E-3</v>
    <v>0</v>
    <v>USD</v>
    <v>CBOE BZX Exchange</v>
    <v>BATS</v>
    <v>7.9000000000000008E-3</v>
    <v>44.57</v>
    <v>ETF</v>
    <v>45824.840282892968</v>
    <v>2398</v>
    <v>44.440100000000001</v>
    <v>398625867.88</v>
    <v>Innovator US Eqty B Apr</v>
    <v>44.499400000000001</v>
    <v>44.2</v>
    <v>44.55</v>
    <v>44.55</v>
    <v>BAPR</v>
    <v>Innovator US Eqty B Apr (BATS:BAPR)</v>
    <v>4654</v>
    <v>33270</v>
  </rv>
  <rv s="2">
    <v>2399</v>
  </rv>
  <rv s="16">
    <v>en-US</v>
    <v>c7tq52</v>
    <v>268435456</v>
    <v>1</v>
    <v>Powered by Refinitiv</v>
    <v>36</v>
    <v>Angel Oak Inc (XNAS:CARY)</v>
    <v>24</v>
    <v>37</v>
    <v>Finance</v>
    <v>25</v>
    <v>21.5</v>
    <v>20.402100000000001</v>
    <v>0</v>
    <v>0</v>
    <v>0</v>
    <v>0</v>
    <v>USD</v>
    <v>Nasdaq Stock Market</v>
    <v>XNAS</v>
    <v>7.9000000000000008E-3</v>
    <v>20.77</v>
    <v>ETF</v>
    <v>45824.843750196094</v>
    <v>20.680599999999998</v>
    <v>489788580.93000001</v>
    <v>Angel Oak Inc</v>
    <v>20.77</v>
    <v>20.7</v>
    <v>20.7</v>
    <v>20.7</v>
    <v>CARY</v>
    <v>Angel Oak Inc (XNAS:CARY)</v>
    <v>134831</v>
    <v>176036</v>
  </rv>
  <rv s="2">
    <v>2401</v>
  </rv>
  <rv s="3">
    <v>https://www.bing.com/financeapi/forcetrigger?t=brdmww&amp;q=BATS%3aPSEP&amp;form=skydnc</v>
    <v>Learn more on Bing</v>
  </rv>
  <rv s="17">
    <v>en-US</v>
    <v>brdmww</v>
    <v>268435456</v>
    <v>1</v>
    <v>Powered by Refinitiv</v>
    <v>38</v>
    <v>Innovator US Eqty PB Sep (BATS:PSEP)</v>
    <v>34</v>
    <v>39</v>
    <v>Finance</v>
    <v>17</v>
    <v>40.322899999999997</v>
    <v>35.450000000000003</v>
    <v>0.49559999999999998</v>
    <v>0.30259999999999998</v>
    <v>0</v>
    <v>7.574E-3</v>
    <v>0</v>
    <v>USD</v>
    <v>CBOE BZX Exchange</v>
    <v>BATS</v>
    <v>7.9000000000000008E-3</v>
    <v>40.299999999999997</v>
    <v>ETF</v>
    <v>45824.840334825778</v>
    <v>2403</v>
    <v>40.200000000000003</v>
    <v>710000231.78999996</v>
    <v>Innovator US Eqty PB Sep</v>
    <v>40.26</v>
    <v>39.950000000000003</v>
    <v>40.252600000000001</v>
    <v>40.252600000000001</v>
    <v>PSEP</v>
    <v>Innovator US Eqty PB Sep (BATS:PSEP)</v>
    <v>23555</v>
    <v>16762</v>
  </rv>
  <rv s="2">
    <v>2404</v>
  </rv>
  <rv s="3">
    <v>https://www.bing.com/financeapi/forcetrigger?t=c1g3p2&amp;q=BATS%3aXDSQ&amp;form=skydnc</v>
    <v>Learn more on Bing</v>
  </rv>
  <rv s="17">
    <v>en-US</v>
    <v>c1g3p2</v>
    <v>268435456</v>
    <v>1</v>
    <v>Powered by Refinitiv</v>
    <v>38</v>
    <v>Innovator US Eq Acc Qtr (BATS:XDSQ)</v>
    <v>34</v>
    <v>39</v>
    <v>Finance</v>
    <v>17</v>
    <v>38.090000000000003</v>
    <v>30.33</v>
    <v>0.84289999999999998</v>
    <v>0.22439999999999999</v>
    <v>0</v>
    <v>6.0760000000000007E-3</v>
    <v>0</v>
    <v>USD</v>
    <v>CBOE BZX Exchange</v>
    <v>BATS</v>
    <v>7.9000000000000008E-3</v>
    <v>37.18</v>
    <v>ETF</v>
    <v>45824.840351075778</v>
    <v>2406</v>
    <v>37.119999999999997</v>
    <v>53006618.119999997</v>
    <v>Innovator US Eq Acc Qtr</v>
    <v>37.155000000000001</v>
    <v>36.931199999999997</v>
    <v>37.1556</v>
    <v>37.1556</v>
    <v>XDSQ</v>
    <v>Innovator US Eq Acc Qtr (BATS:XDSQ)</v>
    <v>2794</v>
    <v>5880</v>
  </rv>
  <rv s="2">
    <v>2407</v>
  </rv>
  <rv s="16">
    <v>en-US</v>
    <v>c9b4c7</v>
    <v>268435456</v>
    <v>1</v>
    <v>Powered by Refinitiv</v>
    <v>36</v>
    <v>Innovator PI 20 Br-Aprl (BATS:APRH)</v>
    <v>24</v>
    <v>37</v>
    <v>Finance</v>
    <v>17</v>
    <v>25.11</v>
    <v>23.040099999999999</v>
    <v>8.2299999999999998E-2</v>
    <v>1.9740000000000001E-3</v>
    <v>3.307E-3</v>
    <v>4.9299999999999997E-2</v>
    <v>USD</v>
    <v>CBOE BZX Exchange</v>
    <v>BATS</v>
    <v>7.9000000000000008E-3</v>
    <v>24.970700000000001</v>
    <v>ETF</v>
    <v>45824.840281423436</v>
    <v>24.970700000000001</v>
    <v>27905876.010000002</v>
    <v>Innovator PI 20 Br-Aprl</v>
    <v>24.970700000000001</v>
    <v>24.888400000000001</v>
    <v>24.970700000000001</v>
    <v>25.02</v>
    <v>APRH</v>
    <v>Innovator PI 20 Br-Aprl (BATS:APRH)</v>
    <v>24</v>
    <v>6882</v>
  </rv>
  <rv s="2">
    <v>2409</v>
  </rv>
  <rv s="16">
    <v>en-US</v>
    <v>cc23lh</v>
    <v>268435456</v>
    <v>1</v>
    <v>Powered by Refinitiv</v>
    <v>36</v>
    <v>Innovator PI 15 Br-Jan (BATS:LJAN)</v>
    <v>24</v>
    <v>37</v>
    <v>Finance</v>
    <v>17</v>
    <v>25.039899999999999</v>
    <v>23.254999999999999</v>
    <v>6.0100000000000001E-2</v>
    <v>0</v>
    <v>2.4510000000000001E-3</v>
    <v>0</v>
    <v>USD</v>
    <v>CBOE BZX Exchange</v>
    <v>BATS</v>
    <v>7.9000000000000008E-3</v>
    <v>24.585000000000001</v>
    <v>ETF</v>
    <v>45824.840320890624</v>
    <v>24.54</v>
    <v>13454968.41</v>
    <v>Innovator PI 15 Br-Jan</v>
    <v>24.54</v>
    <v>24.524899999999999</v>
    <v>24.585000000000001</v>
    <v>24.585000000000001</v>
    <v>LJAN</v>
    <v>Innovator PI 15 Br-Jan (BATS:LJAN)</v>
    <v>297</v>
    <v>1423</v>
  </rv>
  <rv s="2">
    <v>2411</v>
  </rv>
  <rv s="3">
    <v>https://www.bing.com/financeapi/forcetrigger?t=bnim52&amp;q=BATS%3aUOCT&amp;form=skydnc</v>
    <v>Learn more on Bing</v>
  </rv>
  <rv s="17">
    <v>en-US</v>
    <v>bnim52</v>
    <v>268435456</v>
    <v>1</v>
    <v>Powered by Refinitiv</v>
    <v>38</v>
    <v>Innovator US Eqty UB Oct (BATS:UOCT)</v>
    <v>34</v>
    <v>39</v>
    <v>Finance</v>
    <v>17</v>
    <v>36.270000000000003</v>
    <v>32.479199999999999</v>
    <v>0.3458</v>
    <v>0.19539999999999999</v>
    <v>8.2049999999999994E-4</v>
    <v>5.4279999999999997E-3</v>
    <v>2.9700000000000001E-2</v>
    <v>USD</v>
    <v>CBOE BZX Exchange</v>
    <v>BATS</v>
    <v>7.9000000000000008E-3</v>
    <v>36.270000000000003</v>
    <v>ETF</v>
    <v>45824.840345566408</v>
    <v>2413</v>
    <v>36.159999999999997</v>
    <v>157097849.97999999</v>
    <v>Innovator US Eqty UB Oct</v>
    <v>36.18</v>
    <v>36</v>
    <v>36.195399999999999</v>
    <v>36.225099999999998</v>
    <v>UOCT</v>
    <v>Innovator US Eqty UB Oct (BATS:UOCT)</v>
    <v>5707</v>
    <v>77723</v>
  </rv>
  <rv s="2">
    <v>2414</v>
  </rv>
  <rv s="16">
    <v>en-US</v>
    <v>cfawa2</v>
    <v>268435456</v>
    <v>1</v>
    <v>Powered by Refinitiv</v>
    <v>36</v>
    <v>Innovator Eq DP 1YR Dec (BATS:ZDEK)</v>
    <v>24</v>
    <v>37</v>
    <v>Finance</v>
    <v>17</v>
    <v>24.34</v>
    <v>23.35</v>
    <v>7.0000000000000007E-2</v>
    <v>7.205E-4</v>
    <v>2.8899999999999998E-3</v>
    <v>1.7500000000000002E-2</v>
    <v>USD</v>
    <v>CBOE BZX Exchange</v>
    <v>BATS</v>
    <v>7.9000000000000008E-3</v>
    <v>24.3384</v>
    <v>ETF</v>
    <v>45824.840353390624</v>
    <v>24.29</v>
    <v>179160221.52000001</v>
    <v>Innovator Eq DP 1YR Dec</v>
    <v>24.314</v>
    <v>24.22</v>
    <v>24.29</v>
    <v>24.307500000000001</v>
    <v>ZDEK</v>
    <v>Innovator Eq DP 1YR Dec (BATS:ZDEK)</v>
    <v>714323</v>
    <v>75424</v>
  </rv>
  <rv s="2">
    <v>2416</v>
  </rv>
  <rv s="16">
    <v>en-US</v>
    <v>cfsfnm</v>
    <v>268435456</v>
    <v>1</v>
    <v>Powered by Refinitiv</v>
    <v>36</v>
    <v>Innovator Eq DP 1YR Feb (BATS:ZFEB)</v>
    <v>24</v>
    <v>37</v>
    <v>Finance</v>
    <v>17</v>
    <v>24.56</v>
    <v>23.218900000000001</v>
    <v>6.7799999999999999E-2</v>
    <v>2.9790000000000003E-4</v>
    <v>2.813E-3</v>
    <v>7.1999999999999998E-3</v>
    <v>USD</v>
    <v>CBOE BZX Exchange</v>
    <v>BATS</v>
    <v>7.9000000000000008E-3</v>
    <v>24.189699999999998</v>
    <v>ETF</v>
    <v>45824.840353193751</v>
    <v>24.152000000000001</v>
    <v>138749467.75</v>
    <v>Innovator Eq DP 1YR Feb</v>
    <v>24.152000000000001</v>
    <v>24.1</v>
    <v>24.1678</v>
    <v>24.175000000000001</v>
    <v>ZFEB</v>
    <v>Innovator Eq DP 1YR Feb (BATS:ZFEB)</v>
    <v>5774</v>
    <v>52827</v>
  </rv>
  <rv s="2">
    <v>2418</v>
  </rv>
  <rv s="3">
    <v>https://www.bing.com/financeapi/forcetrigger?t=bvigtc&amp;q=BATS%3aTBJL&amp;form=skydnc</v>
    <v>Learn more on Bing</v>
  </rv>
  <rv s="17">
    <v>en-US</v>
    <v>bvigtc</v>
    <v>268435456</v>
    <v>1</v>
    <v>Powered by Refinitiv</v>
    <v>38</v>
    <v>Innovator 20+ TB 9 B Jul (BATS:TBJL)</v>
    <v>34</v>
    <v>39</v>
    <v>Finance</v>
    <v>17</v>
    <v>21.6</v>
    <v>19.271000000000001</v>
    <v>0.44890000000000002</v>
    <v>-2.06E-2</v>
    <v>1.539E-3</v>
    <v>-1.0349999999999999E-3</v>
    <v>3.0599999999999999E-2</v>
    <v>USD</v>
    <v>CBOE BZX Exchange</v>
    <v>BATS</v>
    <v>7.9000000000000008E-3</v>
    <v>19.98</v>
    <v>ETF</v>
    <v>45824.840343900003</v>
    <v>2420</v>
    <v>19.87</v>
    <v>34714949.659999996</v>
    <v>Innovator 20+ TB 9 B Jul</v>
    <v>19.89</v>
    <v>19.91</v>
    <v>19.889399999999998</v>
    <v>19.920000000000002</v>
    <v>TBJL</v>
    <v>Innovator 20+ TB 9 B Jul (BATS:TBJL)</v>
    <v>33047</v>
    <v>40535</v>
  </rv>
  <rv s="2">
    <v>2421</v>
  </rv>
  <rv s="16">
    <v>en-US</v>
    <v>cfaw4c</v>
    <v>268435456</v>
    <v>1</v>
    <v>Powered by Refinitiv</v>
    <v>36</v>
    <v>Innovator US SC PB Dec (BATS:KDEC)</v>
    <v>24</v>
    <v>37</v>
    <v>Finance</v>
    <v>17</v>
    <v>25.779900000000001</v>
    <v>20.7</v>
    <v>0.1706</v>
    <v>-8.9459999999999991E-3</v>
    <v>7.241E-3</v>
    <v>-0.21229999999999999</v>
    <v>USD</v>
    <v>CBOE BZX Exchange</v>
    <v>BATS</v>
    <v>7.9000000000000008E-3</v>
    <v>23.77</v>
    <v>ETF</v>
    <v>45824.840313078123</v>
    <v>23.651</v>
    <v>49741074.149999999</v>
    <v>Innovator US SC PB Dec</v>
    <v>23.651</v>
    <v>23.561699999999998</v>
    <v>23.732299999999999</v>
    <v>23.52</v>
    <v>KDEC</v>
    <v>Innovator US SC PB Dec (BATS:KDEC)</v>
    <v>2783</v>
    <v>5536</v>
  </rv>
  <rv s="2">
    <v>2423</v>
  </rv>
  <rv s="20">
    <v>en-US</v>
    <v>cc23cw</v>
    <v>268435456</v>
    <v>1</v>
    <v>Powered by Refinitiv</v>
    <v>44</v>
    <v>Innovator PI 30 Br-Jan (BATS:JANJ)</v>
    <v>24</v>
    <v>45</v>
    <v>Finance</v>
    <v>47</v>
    <v>25.07</v>
    <v>23.1539</v>
    <v>3.7999999999999999E-2</v>
    <v>1.5329999999999999E-3</v>
    <v>USD</v>
    <v>CBOE BZX Exchange</v>
    <v>BATS</v>
    <v>7.9000000000000008E-3</v>
    <v>24.82</v>
    <v>ETF</v>
    <v>45824.840310751562</v>
    <v>24.82</v>
    <v>18549851.510000002</v>
    <v>Innovator PI 30 Br-Jan</v>
    <v>24.82</v>
    <v>24.782</v>
    <v>24.82</v>
    <v>JANJ</v>
    <v>Innovator PI 30 Br-Jan (BATS:JANJ)</v>
    <v>0</v>
    <v>2582</v>
  </rv>
  <rv s="2">
    <v>2425</v>
  </rv>
  <rv s="3">
    <v>https://www.bing.com/financeapi/forcetrigger?t=c2m7bh&amp;q=BATS%3aXDJL&amp;form=skydnc</v>
    <v>Learn more on Bing</v>
  </rv>
  <rv s="19">
    <v>en-US</v>
    <v>c2m7bh</v>
    <v>268435456</v>
    <v>1</v>
    <v>Powered by Refinitiv</v>
    <v>41</v>
    <v>Innovator US Eq Acc Jul (BATS:XDJL)</v>
    <v>34</v>
    <v>42</v>
    <v>Finance</v>
    <v>47</v>
    <v>36.9285</v>
    <v>29.52</v>
    <v>0.8367</v>
    <v>0.32050000000000001</v>
    <v>8.7549999999999989E-3</v>
    <v>USD</v>
    <v>CBOE BZX Exchange</v>
    <v>BATS</v>
    <v>7.9000000000000008E-3</v>
    <v>36.9285</v>
    <v>ETF</v>
    <v>45824.840351075778</v>
    <v>2427</v>
    <v>36.9285</v>
    <v>4517023.28</v>
    <v>Innovator US Eq Acc Jul</v>
    <v>36.9285</v>
    <v>36.607999999999997</v>
    <v>36.9285</v>
    <v>XDJL</v>
    <v>Innovator US Eq Acc Jul (BATS:XDJL)</v>
    <v>0</v>
    <v>498</v>
  </rv>
  <rv s="2">
    <v>2428</v>
  </rv>
  <rv s="16">
    <v>en-US</v>
    <v>cezyim</v>
    <v>268435456</v>
    <v>1</v>
    <v>Powered by Refinitiv</v>
    <v>36</v>
    <v>Innovator Eq DP 1Y Nov (BATS:ZNOV)</v>
    <v>24</v>
    <v>37</v>
    <v>Finance</v>
    <v>17</v>
    <v>26.55</v>
    <v>24.45</v>
    <v>6.2600000000000003E-2</v>
    <v>6.2409999999999994E-5</v>
    <v>2.4480000000000001E-3</v>
    <v>1.6000000000000001E-3</v>
    <v>USD</v>
    <v>CBOE BZX Exchange</v>
    <v>BATS</v>
    <v>7.9000000000000008E-3</v>
    <v>25.69</v>
    <v>ETF</v>
    <v>45824.840355508597</v>
    <v>25.638400000000001</v>
    <v>43318497.979999997</v>
    <v>Innovator Eq DP 1Y Nov</v>
    <v>25.68</v>
    <v>25.575800000000001</v>
    <v>25.638400000000001</v>
    <v>25.64</v>
    <v>ZNOV</v>
    <v>Innovator Eq DP 1Y Nov (BATS:ZNOV)</v>
    <v>10503</v>
    <v>9283</v>
  </rv>
  <rv s="2">
    <v>2430</v>
  </rv>
  <rv s="16">
    <v>en-US</v>
    <v>cdd6tc</v>
    <v>268435456</v>
    <v>1</v>
    <v>Powered by Refinitiv</v>
    <v>36</v>
    <v>Innovator US SC PB June (BATS:KJUN)</v>
    <v>24</v>
    <v>37</v>
    <v>Finance</v>
    <v>17</v>
    <v>27.86</v>
    <v>23.68</v>
    <v>0.1883</v>
    <v>1.2859999999999998E-3</v>
    <v>7.437E-3</v>
    <v>3.2800000000000003E-2</v>
    <v>USD</v>
    <v>CBOE BZX Exchange</v>
    <v>BATS</v>
    <v>7.9000000000000008E-3</v>
    <v>25.56</v>
    <v>ETF</v>
    <v>45824.840313078123</v>
    <v>25.47</v>
    <v>33310213.030000001</v>
    <v>Innovator US SC PB June</v>
    <v>25.49</v>
    <v>25.318899999999999</v>
    <v>25.507200000000001</v>
    <v>25.54</v>
    <v>KJUN</v>
    <v>Innovator US SC PB June (BATS:KJUN)</v>
    <v>9007</v>
    <v>77384</v>
  </rv>
  <rv s="2">
    <v>2432</v>
  </rv>
  <rv s="16">
    <v>en-US</v>
    <v>cdlkdm</v>
    <v>268435456</v>
    <v>1</v>
    <v>Powered by Refinitiv</v>
    <v>36</v>
    <v>Innovator Eq DP 1Y July (BATS:ZJUL)</v>
    <v>24</v>
    <v>37</v>
    <v>Finance</v>
    <v>17</v>
    <v>28.2699</v>
    <v>25.86</v>
    <v>0.125</v>
    <v>1.0480000000000001E-3</v>
    <v>4.4919999999999995E-3</v>
    <v>2.93E-2</v>
    <v>USD</v>
    <v>CBOE BZX Exchange</v>
    <v>BATS</v>
    <v>7.9000000000000008E-3</v>
    <v>28</v>
    <v>ETF</v>
    <v>45824.840353390624</v>
    <v>27.930099999999999</v>
    <v>104809647.43000001</v>
    <v>Innovator Eq DP 1Y July</v>
    <v>27.94</v>
    <v>27.83</v>
    <v>27.954999999999998</v>
    <v>27.984300000000001</v>
    <v>ZJUL</v>
    <v>Innovator Eq DP 1Y July (BATS:ZJUL)</v>
    <v>20664</v>
    <v>10533</v>
  </rv>
  <rv s="2">
    <v>2434</v>
  </rv>
  <rv s="3">
    <v>https://www.bing.com/financeapi/forcetrigger?t=bx7ck2&amp;q=BATS%3aHEGD&amp;form=skydnc</v>
    <v>Learn more on Bing</v>
  </rv>
  <rv s="17">
    <v>en-US</v>
    <v>bx7ck2</v>
    <v>268435456</v>
    <v>1</v>
    <v>Powered by Refinitiv</v>
    <v>38</v>
    <v>Swan Hedged Equity US LC (BATS:HEGD)</v>
    <v>34</v>
    <v>39</v>
    <v>Finance</v>
    <v>17</v>
    <v>23.5</v>
    <v>20.82</v>
    <v>0.50690000000000002</v>
    <v>0.08</v>
    <v>0</v>
    <v>3.4920000000000003E-3</v>
    <v>0</v>
    <v>USD</v>
    <v>CBOE BZX Exchange</v>
    <v>BATS</v>
    <v>7.9000000000000008E-3</v>
    <v>23.085000000000001</v>
    <v>ETF</v>
    <v>45824.84030928203</v>
    <v>2436</v>
    <v>22.78</v>
    <v>409853485.50999999</v>
    <v>Swan Hedged Equity US LC</v>
    <v>22.78</v>
    <v>22.91</v>
    <v>22.99</v>
    <v>22.99</v>
    <v>HEGD</v>
    <v>Swan Hedged Equity US LC (BATS:HEGD)</v>
    <v>34144</v>
    <v>58681</v>
  </rv>
  <rv s="2">
    <v>2437</v>
  </rv>
  <rv s="3">
    <v>https://www.bing.com/financeapi/forcetrigger?t=bpkjcw&amp;q=BATS%3aPAPR&amp;form=skydnc</v>
    <v>Learn more on Bing</v>
  </rv>
  <rv s="17">
    <v>en-US</v>
    <v>bpkjcw</v>
    <v>268435456</v>
    <v>1</v>
    <v>Powered by Refinitiv</v>
    <v>38</v>
    <v>Innovator US Eqty PB Apr (BATS:PAPR)</v>
    <v>34</v>
    <v>39</v>
    <v>Finance</v>
    <v>17</v>
    <v>37.799999999999997</v>
    <v>32.74</v>
    <v>0.51359999999999995</v>
    <v>0.18</v>
    <v>0</v>
    <v>4.9100000000000003E-3</v>
    <v>0</v>
    <v>USD</v>
    <v>CBOE BZX Exchange</v>
    <v>BATS</v>
    <v>7.9000000000000008E-3</v>
    <v>36.9499</v>
    <v>ETF</v>
    <v>45824.840329976563</v>
    <v>2439</v>
    <v>36.82</v>
    <v>832755867.51999998</v>
    <v>Innovator US Eqty PB Apr</v>
    <v>36.869999999999997</v>
    <v>36.659999999999997</v>
    <v>36.840000000000003</v>
    <v>36.840000000000003</v>
    <v>PAPR</v>
    <v>Innovator US Eqty PB Apr (BATS:PAPR)</v>
    <v>30302</v>
    <v>68972</v>
  </rv>
  <rv s="2">
    <v>2440</v>
  </rv>
  <rv s="3">
    <v>https://www.bing.com/financeapi/forcetrigger?t=bqtt2w&amp;q=BATS%3aACIO&amp;form=skydnc</v>
    <v>Learn more on Bing</v>
  </rv>
  <rv s="17">
    <v>en-US</v>
    <v>bqtt2w</v>
    <v>268435456</v>
    <v>1</v>
    <v>Powered by Refinitiv</v>
    <v>38</v>
    <v>Aptus Collared Inv Oppty (BATS:ACIO)</v>
    <v>34</v>
    <v>39</v>
    <v>Finance</v>
    <v>17</v>
    <v>41.488999999999997</v>
    <v>35.83</v>
    <v>0.66400000000000003</v>
    <v>0.16</v>
    <v>0</v>
    <v>3.9420000000000002E-3</v>
    <v>0</v>
    <v>USD</v>
    <v>CBOE BZX Exchange</v>
    <v>BATS</v>
    <v>7.9000000000000008E-3</v>
    <v>40.898800000000001</v>
    <v>ETF</v>
    <v>45824.840280578122</v>
    <v>2442</v>
    <v>40.68</v>
    <v>1862626200.6900001</v>
    <v>Aptus Collared Inv Oppty</v>
    <v>40.68</v>
    <v>40.590000000000003</v>
    <v>40.75</v>
    <v>40.75</v>
    <v>ACIO</v>
    <v>Aptus Collared Inv Oppty (BATS:ACIO)</v>
    <v>125398</v>
    <v>146886</v>
  </rv>
  <rv s="2">
    <v>2443</v>
  </rv>
  <rv s="16">
    <v>en-US</v>
    <v>c9pfmw</v>
    <v>268435456</v>
    <v>1</v>
    <v>Powered by Refinitiv</v>
    <v>36</v>
    <v>USCF:Enrgy Cmd Str Abs R (ARCX:USE)</v>
    <v>24</v>
    <v>37</v>
    <v>Finance</v>
    <v>25</v>
    <v>41.9268</v>
    <v>23.439399999999999</v>
    <v>-0.9284</v>
    <v>-3.8960000000000004E-4</v>
    <v>-3.2703000000000003E-2</v>
    <v>-1.0699999999999999E-2</v>
    <v>USD</v>
    <v>NYSE Arca</v>
    <v>ARCX</v>
    <v>7.9000000000000008E-3</v>
    <v>27.914999999999999</v>
    <v>ETF</v>
    <v>45824.840277789066</v>
    <v>27.460699999999999</v>
    <v>2418828.73</v>
    <v>USCF:Enrgy Cmd Str Abs R</v>
    <v>27.914999999999999</v>
    <v>28.389099999999999</v>
    <v>27.460699999999999</v>
    <v>27.45</v>
    <v>USE</v>
    <v>USCF:Enrgy Cmd Str Abs R (ARCX:USE)</v>
    <v>1046</v>
    <v>846</v>
  </rv>
  <rv s="2">
    <v>2445</v>
  </rv>
  <rv s="3">
    <v>https://www.bing.com/financeapi/forcetrigger?t=a1z29c&amp;q=ARCX%3aOBOR&amp;form=skydnc</v>
    <v>Learn more on Bing</v>
  </rv>
  <rv s="17">
    <v>en-US</v>
    <v>a1z29c</v>
    <v>268435456</v>
    <v>1</v>
    <v>Powered by Refinitiv</v>
    <v>38</v>
    <v>KraneShs:MSCI 1Belt 1Rd (ARCX:OBOR)</v>
    <v>34</v>
    <v>39</v>
    <v>Finance</v>
    <v>25</v>
    <v>25.3215</v>
    <v>19.04</v>
    <v>0.73209999999999997</v>
    <v>0.38279999999999997</v>
    <v>0</v>
    <v>1.6598999999999999E-2</v>
    <v>0</v>
    <v>USD</v>
    <v>NYSE Arca</v>
    <v>ARCX</v>
    <v>7.9000000000000008E-3</v>
    <v>23.61</v>
    <v>ETF</v>
    <v>45824.84027780078</v>
    <v>2447</v>
    <v>23.24</v>
    <v>3412037.65</v>
    <v>KraneShs:MSCI 1Belt 1Rd</v>
    <v>23.24</v>
    <v>23.061800000000002</v>
    <v>23.444600000000001</v>
    <v>23.444600000000001</v>
    <v>OBOR</v>
    <v>KraneShs:MSCI 1Belt 1Rd (ARCX:OBOR)</v>
    <v>10530</v>
    <v>706</v>
  </rv>
  <rv s="2">
    <v>2448</v>
  </rv>
  <rv s="3">
    <v>https://www.bing.com/financeapi/forcetrigger?t=bqavm7&amp;q=BATS%3aPJUN&amp;form=skydnc</v>
    <v>Learn more on Bing</v>
  </rv>
  <rv s="17">
    <v>en-US</v>
    <v>bqavm7</v>
    <v>268435456</v>
    <v>1</v>
    <v>Powered by Refinitiv</v>
    <v>38</v>
    <v>Innovator US Eqty PB Jun (BATS:PJUN)</v>
    <v>34</v>
    <v>39</v>
    <v>Finance</v>
    <v>17</v>
    <v>39.299900000000001</v>
    <v>33.533900000000003</v>
    <v>0.51249999999999996</v>
    <v>0.2</v>
    <v>0</v>
    <v>5.1240000000000001E-3</v>
    <v>0</v>
    <v>USD</v>
    <v>CBOE BZX Exchange</v>
    <v>BATS</v>
    <v>7.9000000000000008E-3</v>
    <v>39.289900000000003</v>
    <v>ETF</v>
    <v>45824.840331642969</v>
    <v>2450</v>
    <v>39.090000000000003</v>
    <v>617393752</v>
    <v>Innovator US Eqty PB Jun</v>
    <v>39.17</v>
    <v>39.03</v>
    <v>39.229999999999997</v>
    <v>39.229999999999997</v>
    <v>PJUN</v>
    <v>Innovator US Eqty PB Jun (BATS:PJUN)</v>
    <v>168075</v>
    <v>144812</v>
  </rv>
  <rv s="2">
    <v>2451</v>
  </rv>
  <rv s="3">
    <v>https://www.bing.com/financeapi/forcetrigger?t=bninww&amp;q=BATS%3aPOCT&amp;form=skydnc</v>
    <v>Learn more on Bing</v>
  </rv>
  <rv s="17">
    <v>en-US</v>
    <v>bninww</v>
    <v>268435456</v>
    <v>1</v>
    <v>Powered by Refinitiv</v>
    <v>38</v>
    <v>Innovator US Eqty PB Oct (BATS:POCT)</v>
    <v>34</v>
    <v>39</v>
    <v>Finance</v>
    <v>17</v>
    <v>40.740099999999998</v>
    <v>35.5229</v>
    <v>0.38190000000000002</v>
    <v>0.31</v>
    <v>0</v>
    <v>7.6749999999999995E-3</v>
    <v>0</v>
    <v>USD</v>
    <v>CBOE BZX Exchange</v>
    <v>BATS</v>
    <v>7.9000000000000008E-3</v>
    <v>40.740099999999998</v>
    <v>ETF</v>
    <v>45824.840332303123</v>
    <v>2453</v>
    <v>40.53</v>
    <v>793742692.75999999</v>
    <v>Innovator US Eqty PB Oct</v>
    <v>40.53</v>
    <v>40.39</v>
    <v>40.700000000000003</v>
    <v>40.700000000000003</v>
    <v>POCT</v>
    <v>Innovator US Eqty PB Oct (BATS:POCT)</v>
    <v>25590</v>
    <v>78990</v>
  </rv>
  <rv s="2">
    <v>2454</v>
  </rv>
  <rv s="3">
    <v>https://www.bing.com/financeapi/forcetrigger?t=bpkjfr&amp;q=BATS%3aUAPR&amp;form=skydnc</v>
    <v>Learn more on Bing</v>
  </rv>
  <rv s="17">
    <v>en-US</v>
    <v>bpkjfr</v>
    <v>268435456</v>
    <v>1</v>
    <v>Powered by Refinitiv</v>
    <v>38</v>
    <v>Innovator US Eqty UB Apr (BATS:UAPR)</v>
    <v>34</v>
    <v>39</v>
    <v>Finance</v>
    <v>17</v>
    <v>31.939900000000002</v>
    <v>27.997399999999999</v>
    <v>0.41349999999999998</v>
    <v>0.13</v>
    <v>1.6189999999999998E-3</v>
    <v>4.2259999999999997E-3</v>
    <v>0.05</v>
    <v>USD</v>
    <v>CBOE BZX Exchange</v>
    <v>BATS</v>
    <v>7.9000000000000008E-3</v>
    <v>30.9558</v>
    <v>ETF</v>
    <v>45824.840345566408</v>
    <v>2456</v>
    <v>30.84</v>
    <v>209887453.41999999</v>
    <v>Innovator US Eqty UB Apr</v>
    <v>30.92</v>
    <v>30.76</v>
    <v>30.89</v>
    <v>30.94</v>
    <v>UAPR</v>
    <v>Innovator US Eqty UB Apr (BATS:UAPR)</v>
    <v>8645</v>
    <v>91492</v>
  </rv>
  <rv s="2">
    <v>2457</v>
  </rv>
  <rv s="16">
    <v>en-US</v>
    <v>cdljmw</v>
    <v>268435456</v>
    <v>1</v>
    <v>Powered by Refinitiv</v>
    <v>36</v>
    <v>Innovator US SC 10B Qtr (BATS:RBUF)</v>
    <v>24</v>
    <v>37</v>
    <v>Finance</v>
    <v>17</v>
    <v>27.3</v>
    <v>23.89</v>
    <v>0.1492</v>
    <v>-1.33E-3</v>
    <v>5.5569999999999994E-3</v>
    <v>-3.5900000000000001E-2</v>
    <v>USD</v>
    <v>CBOE BZX Exchange</v>
    <v>BATS</v>
    <v>7.9000000000000008E-3</v>
    <v>27.069900000000001</v>
    <v>ETF</v>
    <v>45824.840336932815</v>
    <v>26.950099999999999</v>
    <v>48602861.590000004</v>
    <v>Innovator US SC 10B Qtr</v>
    <v>26.967099999999999</v>
    <v>26.8506</v>
    <v>26.9998</v>
    <v>26.963899999999999</v>
    <v>RBUF</v>
    <v>Innovator US SC 10B Qtr (BATS:RBUF)</v>
    <v>3475</v>
    <v>8492</v>
  </rv>
  <rv s="2">
    <v>2459</v>
  </rv>
  <rv s="3">
    <v>https://www.bing.com/financeapi/forcetrigger?t=bu8677&amp;q=BATS%3aNAPR&amp;form=skydnc</v>
    <v>Learn more on Bing</v>
  </rv>
  <rv s="17">
    <v>en-US</v>
    <v>bu8677</v>
    <v>268435456</v>
    <v>1</v>
    <v>Powered by Refinitiv</v>
    <v>38</v>
    <v>Innovator Growth PB Apr (BATS:NAPR)</v>
    <v>34</v>
    <v>39</v>
    <v>Finance</v>
    <v>17</v>
    <v>52.1</v>
    <v>43.8</v>
    <v>0.54190000000000005</v>
    <v>0.25369999999999998</v>
    <v>-9.535E-5</v>
    <v>5.0649999999999992E-3</v>
    <v>-4.7999999999999996E-3</v>
    <v>USD</v>
    <v>CBOE BZX Exchange</v>
    <v>BATS</v>
    <v>7.9000000000000008E-3</v>
    <v>50.68</v>
    <v>ETF</v>
    <v>45824.840323008597</v>
    <v>2461</v>
    <v>50.25</v>
    <v>252827200.87</v>
    <v>Innovator Growth PB Apr</v>
    <v>50.25</v>
    <v>50.086300000000001</v>
    <v>50.34</v>
    <v>50.3352</v>
    <v>NAPR</v>
    <v>Innovator Growth PB Apr (BATS:NAPR)</v>
    <v>5154</v>
    <v>12061</v>
  </rv>
  <rv s="2">
    <v>2462</v>
  </rv>
  <rv s="16">
    <v>en-US</v>
    <v>cc231h</v>
    <v>268435456</v>
    <v>1</v>
    <v>Powered by Refinitiv</v>
    <v>36</v>
    <v>Innovator Eq DP 2Y J2026 (BATS:AJAN)</v>
    <v>24</v>
    <v>37</v>
    <v>Finance</v>
    <v>17</v>
    <v>26.889399999999998</v>
    <v>24.98</v>
    <v>0.1094</v>
    <v>-1.6359999999999999E-4</v>
    <v>4.0850000000000001E-3</v>
    <v>-4.4000000000000003E-3</v>
    <v>USD</v>
    <v>CBOE BZX Exchange</v>
    <v>BATS</v>
    <v>7.9000000000000008E-3</v>
    <v>26.889399999999998</v>
    <v>ETF</v>
    <v>45824.840281238285</v>
    <v>26.85</v>
    <v>47423983.549999997</v>
    <v>Innovator Eq DP 2Y J2026</v>
    <v>26.85</v>
    <v>26.78</v>
    <v>26.889399999999998</v>
    <v>26.885000000000002</v>
    <v>AJAN</v>
    <v>Innovator Eq DP 2Y J2026 (BATS:AJAN)</v>
    <v>430</v>
    <v>9918</v>
  </rv>
  <rv s="2">
    <v>2464</v>
  </rv>
  <rv s="3">
    <v>https://www.bing.com/financeapi/forcetrigger?t=buh6dm&amp;q=BATS%3aPMAY&amp;form=skydnc</v>
    <v>Learn more on Bing</v>
  </rv>
  <rv s="17">
    <v>en-US</v>
    <v>buh6dm</v>
    <v>268435456</v>
    <v>1</v>
    <v>Powered by Refinitiv</v>
    <v>38</v>
    <v>Innovator US Eqty PB May (BATS:PMAY)</v>
    <v>34</v>
    <v>39</v>
    <v>Finance</v>
    <v>17</v>
    <v>37.42</v>
    <v>32.700000000000003</v>
    <v>0.48280000000000001</v>
    <v>0.19</v>
    <v>-2.6820000000000001E-4</v>
    <v>5.1209999999999997E-3</v>
    <v>-0.01</v>
    <v>USD</v>
    <v>CBOE BZX Exchange</v>
    <v>BATS</v>
    <v>7.9000000000000008E-3</v>
    <v>37.389299999999999</v>
    <v>ETF</v>
    <v>45824.840332303123</v>
    <v>2466</v>
    <v>37.22</v>
    <v>616067094.74000001</v>
    <v>Innovator US Eqty PB May</v>
    <v>37.22</v>
    <v>37.1</v>
    <v>37.29</v>
    <v>37.28</v>
    <v>PMAY</v>
    <v>Innovator US Eqty PB May (BATS:PMAY)</v>
    <v>6032</v>
    <v>40653</v>
  </rv>
  <rv s="2">
    <v>2467</v>
  </rv>
  <rv s="3">
    <v>https://www.bing.com/financeapi/forcetrigger?t=bsueim&amp;q=BATS%3aUDEC&amp;form=skydnc</v>
    <v>Learn more on Bing</v>
  </rv>
  <rv s="17">
    <v>en-US</v>
    <v>bsueim</v>
    <v>268435456</v>
    <v>1</v>
    <v>Powered by Refinitiv</v>
    <v>38</v>
    <v>Innovator US Eqty UB Dec (BATS:UDEC)</v>
    <v>34</v>
    <v>39</v>
    <v>Finance</v>
    <v>17</v>
    <v>36.009900000000002</v>
    <v>32.4</v>
    <v>0.39229999999999998</v>
    <v>0.21</v>
    <v>-1.6750000000000001E-3</v>
    <v>5.8960000000000002E-3</v>
    <v>-0.06</v>
    <v>USD</v>
    <v>CBOE BZX Exchange</v>
    <v>BATS</v>
    <v>7.9000000000000008E-3</v>
    <v>35.85</v>
    <v>ETF</v>
    <v>45824.840346435158</v>
    <v>2469</v>
    <v>35.72</v>
    <v>402619371.81</v>
    <v>Innovator US Eqty UB Dec</v>
    <v>35.85</v>
    <v>35.619999999999997</v>
    <v>35.83</v>
    <v>35.770000000000003</v>
    <v>UDEC</v>
    <v>Innovator US Eqty UB Dec (BATS:UDEC)</v>
    <v>12786</v>
    <v>43325</v>
  </rv>
  <rv s="2">
    <v>2470</v>
  </rv>
  <rv s="16">
    <v>en-US</v>
    <v>cehrrw</v>
    <v>268435456</v>
    <v>1</v>
    <v>Powered by Refinitiv</v>
    <v>36</v>
    <v>Innovator G100 PB Sept (BATS:NSEP)</v>
    <v>24</v>
    <v>37</v>
    <v>Finance</v>
    <v>17</v>
    <v>26.9</v>
    <v>23.1724</v>
    <v>0.20960000000000001</v>
    <v>-4.5570000000000003E-3</v>
    <v>7.8639999999999995E-3</v>
    <v>-0.12239999999999999</v>
    <v>USD</v>
    <v>CBOE BZX Exchange</v>
    <v>BATS</v>
    <v>7.9000000000000008E-3</v>
    <v>26.862400000000001</v>
    <v>ETF</v>
    <v>45824.840324675781</v>
    <v>26.862400000000001</v>
    <v>29728161</v>
    <v>Innovator G100 PB Sept</v>
    <v>26.862400000000001</v>
    <v>26.652799999999999</v>
    <v>26.862400000000001</v>
    <v>26.74</v>
    <v>NSEP</v>
    <v>Innovator G100 PB Sept (BATS:NSEP)</v>
    <v>23</v>
    <v>4214</v>
  </rv>
  <rv s="2">
    <v>2472</v>
  </rv>
  <rv s="16">
    <v>en-US</v>
    <v>cdd72w</v>
    <v>268435456</v>
    <v>1</v>
    <v>Powered by Refinitiv</v>
    <v>36</v>
    <v>Innovator G100 PB June (BATS:NJUN)</v>
    <v>24</v>
    <v>37</v>
    <v>Finance</v>
    <v>17</v>
    <v>29.19</v>
    <v>24.19</v>
    <v>0.22</v>
    <v>1.7149999999999999E-4</v>
    <v>7.6049999999999998E-3</v>
    <v>5.0000000000000001E-3</v>
    <v>USD</v>
    <v>CBOE BZX Exchange</v>
    <v>BATS</v>
    <v>7.9000000000000008E-3</v>
    <v>29.17</v>
    <v>ETF</v>
    <v>45824.840324675781</v>
    <v>29.05</v>
    <v>43021942.829999998</v>
    <v>Innovator G100 PB June</v>
    <v>29.05</v>
    <v>28.93</v>
    <v>29.15</v>
    <v>29.155000000000001</v>
    <v>NJUN</v>
    <v>Innovator G100 PB June (BATS:NJUN)</v>
    <v>28340</v>
    <v>53285</v>
  </rv>
  <rv s="2">
    <v>2474</v>
  </rv>
  <rv s="16">
    <v>en-US</v>
    <v>cazf6h</v>
    <v>268435456</v>
    <v>1</v>
    <v>Powered by Refinitiv</v>
    <v>36</v>
    <v>Innovator PI 9 B Oct (BATS:HOCT)</v>
    <v>24</v>
    <v>37</v>
    <v>Finance</v>
    <v>17</v>
    <v>25.65</v>
    <v>22</v>
    <v>6.9500000000000006E-2</v>
    <v>0</v>
    <v>2.9230000000000003E-3</v>
    <v>0</v>
    <v>USD</v>
    <v>CBOE BZX Exchange</v>
    <v>BATS</v>
    <v>7.9000000000000008E-3</v>
    <v>23.85</v>
    <v>ETF</v>
    <v>45824.840306758597</v>
    <v>23.83</v>
    <v>7706058.1699999999</v>
    <v>Innovator PI 9 B Oct</v>
    <v>23.84</v>
    <v>23.7805</v>
    <v>23.85</v>
    <v>23.85</v>
    <v>HOCT</v>
    <v>Innovator PI 9 B Oct (BATS:HOCT)</v>
    <v>2163</v>
    <v>8180</v>
  </rv>
  <rv s="2">
    <v>2476</v>
  </rv>
  <rv s="16">
    <v>en-US</v>
    <v>cezy77</v>
    <v>268435456</v>
    <v>1</v>
    <v>Powered by Refinitiv</v>
    <v>36</v>
    <v>Innovator US SC PB Nov (BATS:KNOV)</v>
    <v>24</v>
    <v>37</v>
    <v>Finance</v>
    <v>17</v>
    <v>26.46</v>
    <v>22.4163</v>
    <v>0.1757</v>
    <v>1.374E-3</v>
    <v>7.045E-3</v>
    <v>3.4500000000000003E-2</v>
    <v>USD</v>
    <v>CBOE BZX Exchange</v>
    <v>BATS</v>
    <v>7.9000000000000008E-3</v>
    <v>25.115500000000001</v>
    <v>ETF</v>
    <v>45824.840313078123</v>
    <v>25.08</v>
    <v>17933303.390000001</v>
    <v>Innovator US SC PB Nov</v>
    <v>25.11</v>
    <v>24.939800000000002</v>
    <v>25.115500000000001</v>
    <v>25.15</v>
    <v>KNOV</v>
    <v>Innovator US SC PB Nov (BATS:KNOV)</v>
    <v>1100</v>
    <v>3804</v>
  </rv>
  <rv s="2">
    <v>2478</v>
  </rv>
  <rv s="3">
    <v>https://www.bing.com/financeapi/forcetrigger?t=br42qh&amp;q=BATS%3aPAUG&amp;form=skydnc</v>
    <v>Learn more on Bing</v>
  </rv>
  <rv s="17">
    <v>en-US</v>
    <v>br42qh</v>
    <v>268435456</v>
    <v>1</v>
    <v>Powered by Refinitiv</v>
    <v>38</v>
    <v>Innovator US Eqty PB Aug (BATS:PAUG)</v>
    <v>34</v>
    <v>39</v>
    <v>Finance</v>
    <v>17</v>
    <v>39.840000000000003</v>
    <v>34.78</v>
    <v>0.51259999999999994</v>
    <v>0.36</v>
    <v>0</v>
    <v>9.130000000000001E-3</v>
    <v>0</v>
    <v>USD</v>
    <v>CBOE BZX Exchange</v>
    <v>BATS</v>
    <v>7.9000000000000008E-3</v>
    <v>39.805</v>
    <v>ETF</v>
    <v>45824.840330173436</v>
    <v>2480</v>
    <v>39.69</v>
    <v>778263142.19000006</v>
    <v>Innovator US Eqty PB Aug</v>
    <v>39.74</v>
    <v>39.43</v>
    <v>39.79</v>
    <v>39.79</v>
    <v>PAUG</v>
    <v>Innovator US Eqty PB Aug (BATS:PAUG)</v>
    <v>23937</v>
    <v>28405</v>
  </rv>
  <rv s="2">
    <v>2481</v>
  </rv>
  <rv s="3">
    <v>https://www.bing.com/financeapi/forcetrigger?t=c1g3m7&amp;q=BATS%3aXDQQ&amp;form=skydnc</v>
    <v>Learn more on Bing</v>
  </rv>
  <rv s="17">
    <v>en-US</v>
    <v>c1g3m7</v>
    <v>268435456</v>
    <v>1</v>
    <v>Powered by Refinitiv</v>
    <v>38</v>
    <v>Innovator Gro Accel Qtr (BATS:XDQQ)</v>
    <v>34</v>
    <v>39</v>
    <v>Finance</v>
    <v>17</v>
    <v>36.729999999999997</v>
    <v>27.35</v>
    <v>0.86309999999999998</v>
    <v>0.1118</v>
    <v>2.104E-3</v>
    <v>3.2240000000000003E-3</v>
    <v>7.3200000000000001E-2</v>
    <v>USD</v>
    <v>CBOE BZX Exchange</v>
    <v>BATS</v>
    <v>7.9000000000000008E-3</v>
    <v>34.82</v>
    <v>ETF</v>
    <v>45824.840351075778</v>
    <v>2483</v>
    <v>34.700099999999999</v>
    <v>38664229.25</v>
    <v>Innovator Gro Accel Qtr</v>
    <v>34.700099999999999</v>
    <v>34.674999999999997</v>
    <v>34.786799999999999</v>
    <v>34.86</v>
    <v>XDQQ</v>
    <v>Innovator Gro Accel Qtr (BATS:XDQQ)</v>
    <v>5936</v>
    <v>5265</v>
  </rv>
  <rv s="2">
    <v>2484</v>
  </rv>
  <rv s="3">
    <v>https://www.bing.com/financeapi/forcetrigger?t=c2m78m&amp;q=BATS%3aXBJL&amp;form=skydnc</v>
    <v>Learn more on Bing</v>
  </rv>
  <rv s="17">
    <v>en-US</v>
    <v>c2m78m</v>
    <v>268435456</v>
    <v>1</v>
    <v>Powered by Refinitiv</v>
    <v>38</v>
    <v>Innovator US EA 9 B Jul (BATS:XBJL)</v>
    <v>34</v>
    <v>39</v>
    <v>Finance</v>
    <v>17</v>
    <v>35.8399</v>
    <v>30.37</v>
    <v>0.50590000000000002</v>
    <v>-3.2000000000000001E-2</v>
    <v>1.593E-3</v>
    <v>-8.9349999999999998E-4</v>
    <v>5.7000000000000002E-2</v>
    <v>USD</v>
    <v>CBOE BZX Exchange</v>
    <v>BATS</v>
    <v>7.9000000000000008E-3</v>
    <v>35.819600000000001</v>
    <v>ETF</v>
    <v>45824.840350867969</v>
    <v>2486</v>
    <v>35.7301</v>
    <v>111210629.55</v>
    <v>Innovator US EA 9 B Jul</v>
    <v>35.81</v>
    <v>35.814999999999998</v>
    <v>35.783000000000001</v>
    <v>35.840000000000003</v>
    <v>XBJL</v>
    <v>Innovator US EA 9 B Jul (BATS:XBJL)</v>
    <v>5173</v>
    <v>6752</v>
  </rv>
  <rv s="2">
    <v>2487</v>
  </rv>
  <rv s="16">
    <v>en-US</v>
    <v>cazff2</v>
    <v>268435456</v>
    <v>1</v>
    <v>Powered by Refinitiv</v>
    <v>36</v>
    <v>Innovator PI 20 Br-Oct (BATS:OCTH)</v>
    <v>24</v>
    <v>37</v>
    <v>Finance</v>
    <v>17</v>
    <v>24.529</v>
    <v>21.950099999999999</v>
    <v>6.6400000000000001E-2</v>
    <v>0</v>
    <v>2.7520000000000001E-3</v>
    <v>0</v>
    <v>USD</v>
    <v>CBOE BZX Exchange</v>
    <v>BATS</v>
    <v>7.9000000000000008E-3</v>
    <v>24.195900000000002</v>
    <v>ETF</v>
    <v>45824.840326990627</v>
    <v>24.14</v>
    <v>18652807.309999999</v>
    <v>Innovator PI 20 Br-Oct</v>
    <v>24.18</v>
    <v>24.1295</v>
    <v>24.195900000000002</v>
    <v>24.195900000000002</v>
    <v>OCTH</v>
    <v>Innovator PI 20 Br-Oct (BATS:OCTH)</v>
    <v>370</v>
    <v>4206</v>
  </rv>
  <rv s="2">
    <v>2489</v>
  </rv>
  <rv s="3">
    <v>https://www.bing.com/financeapi/forcetrigger?t=buh4kr&amp;q=BATS%3aBMAY&amp;form=skydnc</v>
    <v>Learn more on Bing</v>
  </rv>
  <rv s="17">
    <v>en-US</v>
    <v>buh4kr</v>
    <v>268435456</v>
    <v>1</v>
    <v>Powered by Refinitiv</v>
    <v>38</v>
    <v>Innovator US Eqty B May (BATS:BMAY)</v>
    <v>34</v>
    <v>39</v>
    <v>Finance</v>
    <v>17</v>
    <v>41.6145</v>
    <v>35.729999999999997</v>
    <v>0.65810000000000002</v>
    <v>0.30969999999999998</v>
    <v>0</v>
    <v>7.5129999999999997E-3</v>
    <v>0</v>
    <v>USD</v>
    <v>CBOE BZX Exchange</v>
    <v>BATS</v>
    <v>7.9000000000000008E-3</v>
    <v>41.57</v>
    <v>ETF</v>
    <v>45824.840288390624</v>
    <v>2491</v>
    <v>41.48</v>
    <v>151656697.21000001</v>
    <v>Innovator US Eqty B May</v>
    <v>41.53</v>
    <v>41.22</v>
    <v>41.529699999999998</v>
    <v>41.529699999999998</v>
    <v>BMAY</v>
    <v>Innovator US Eqty B May (BATS:BMAY)</v>
    <v>1654</v>
    <v>9127</v>
  </rv>
  <rv s="2">
    <v>2492</v>
  </rv>
  <rv s="3">
    <v>https://www.bing.com/financeapi/forcetrigger?t=bqavjc&amp;q=BATS%3aBJUN&amp;form=skydnc</v>
    <v>Learn more on Bing</v>
  </rv>
  <rv s="17">
    <v>en-US</v>
    <v>bqavjc</v>
    <v>268435456</v>
    <v>1</v>
    <v>Powered by Refinitiv</v>
    <v>38</v>
    <v>Innovator US Eqty B Jun (BATS:BJUN)</v>
    <v>34</v>
    <v>39</v>
    <v>Finance</v>
    <v>17</v>
    <v>43.33</v>
    <v>33.71</v>
    <v>0.68189999999999995</v>
    <v>0.26779999999999998</v>
    <v>0</v>
    <v>6.2760000000000003E-3</v>
    <v>0</v>
    <v>USD</v>
    <v>CBOE BZX Exchange</v>
    <v>BATS</v>
    <v>7.9000000000000008E-3</v>
    <v>43.06</v>
    <v>ETF</v>
    <v>45824.840285878905</v>
    <v>2494</v>
    <v>42.870100000000001</v>
    <v>139673836</v>
    <v>Innovator US Eqty B Jun</v>
    <v>42.94</v>
    <v>42.67</v>
    <v>42.937800000000003</v>
    <v>42.937800000000003</v>
    <v>BJUN</v>
    <v>Innovator US Eqty B Jun (BATS:BJUN)</v>
    <v>27044</v>
    <v>25733</v>
  </rv>
  <rv s="2">
    <v>2495</v>
  </rv>
  <rv s="3">
    <v>https://www.bing.com/financeapi/forcetrigger?t=a1oddm&amp;q=BATS%3aADME&amp;form=skydnc</v>
    <v>Learn more on Bing</v>
  </rv>
  <rv s="17">
    <v>en-US</v>
    <v>a1oddm</v>
    <v>268435456</v>
    <v>1</v>
    <v>Powered by Refinitiv</v>
    <v>38</v>
    <v>Aptus Drawdown Managed E (BATS:ADME)</v>
    <v>34</v>
    <v>39</v>
    <v>Finance</v>
    <v>17</v>
    <v>48.564999999999998</v>
    <v>39.85</v>
    <v>0.80210000000000004</v>
    <v>0.26860000000000001</v>
    <v>0</v>
    <v>5.7340000000000004E-3</v>
    <v>0</v>
    <v>USD</v>
    <v>CBOE BZX Exchange</v>
    <v>BATS</v>
    <v>7.9000000000000008E-3</v>
    <v>47.2684</v>
    <v>ETF</v>
    <v>45824.840281423436</v>
    <v>2497</v>
    <v>47.07</v>
    <v>227997227.68000001</v>
    <v>Aptus Drawdown Managed E</v>
    <v>47.215600000000002</v>
    <v>46.846600000000002</v>
    <v>47.115200000000002</v>
    <v>47.115200000000002</v>
    <v>ADME</v>
    <v>Aptus Drawdown Managed E (BATS:ADME)</v>
    <v>13512</v>
    <v>32897</v>
  </rv>
  <rv s="2">
    <v>2498</v>
  </rv>
  <rv s="16">
    <v>en-US</v>
    <v>cc23a2</v>
    <v>268435456</v>
    <v>1</v>
    <v>Powered by Refinitiv</v>
    <v>36</v>
    <v>Innovator PI 20 Br-Jan (BATS:JANH)</v>
    <v>24</v>
    <v>37</v>
    <v>Finance</v>
    <v>17</v>
    <v>25.18</v>
    <v>22.36</v>
    <v>7.2599999999999998E-2</v>
    <v>0</v>
    <v>2.9329999999999998E-3</v>
    <v>0</v>
    <v>USD</v>
    <v>CBOE BZX Exchange</v>
    <v>BATS</v>
    <v>7.9000000000000008E-3</v>
    <v>24.83</v>
    <v>ETF</v>
    <v>45824.840313714842</v>
    <v>24.81</v>
    <v>12335260.039999999</v>
    <v>Innovator PI 20 Br-Jan</v>
    <v>24.81</v>
    <v>24.7559</v>
    <v>24.828499999999998</v>
    <v>24.828499999999998</v>
    <v>JANH</v>
    <v>Innovator PI 20 Br-Jan (BATS:JANH)</v>
    <v>11130</v>
    <v>4609</v>
  </rv>
  <rv s="2">
    <v>2500</v>
  </rv>
  <rv s="3">
    <v>https://www.bing.com/financeapi/forcetrigger?t=bsmvqh&amp;q=BATS%3aBNOV&amp;form=skydnc</v>
    <v>Learn more on Bing</v>
  </rv>
  <rv s="17">
    <v>en-US</v>
    <v>bsmvqh</v>
    <v>268435456</v>
    <v>1</v>
    <v>Powered by Refinitiv</v>
    <v>38</v>
    <v>Innovator US Eqty B Nov (BATS:BNOV)</v>
    <v>34</v>
    <v>39</v>
    <v>Finance</v>
    <v>17</v>
    <v>40.49</v>
    <v>34.65</v>
    <v>0.70730000000000004</v>
    <v>0.27710000000000001</v>
    <v>0</v>
    <v>6.914E-3</v>
    <v>0</v>
    <v>USD</v>
    <v>CBOE BZX Exchange</v>
    <v>BATS</v>
    <v>7.9000000000000008E-3</v>
    <v>40.438800000000001</v>
    <v>ETF</v>
    <v>45824.840288193751</v>
    <v>2502</v>
    <v>40.354100000000003</v>
    <v>133209258.23999999</v>
    <v>Innovator US Eqty B Nov</v>
    <v>40.4</v>
    <v>40.076999999999998</v>
    <v>40.354100000000003</v>
    <v>40.354100000000003</v>
    <v>BNOV</v>
    <v>Innovator US Eqty B Nov (BATS:BNOV)</v>
    <v>3400</v>
    <v>28403</v>
  </rv>
  <rv s="2">
    <v>2503</v>
  </rv>
  <rv s="16">
    <v>en-US</v>
    <v>cdlk7w</v>
    <v>268435456</v>
    <v>1</v>
    <v>Powered by Refinitiv</v>
    <v>36</v>
    <v>Innovator EDP 6Mo Jn/Jl (BATS:JAJL)</v>
    <v>24</v>
    <v>37</v>
    <v>Finance</v>
    <v>17</v>
    <v>27.84</v>
    <v>25.97</v>
    <v>0.12</v>
    <v>1.08E-3</v>
    <v>4.3379999999999998E-3</v>
    <v>0.03</v>
    <v>USD</v>
    <v>CBOE BZX Exchange</v>
    <v>BATS</v>
    <v>7.9000000000000008E-3</v>
    <v>27.83</v>
    <v>ETF</v>
    <v>45824.840313714842</v>
    <v>27.72</v>
    <v>233367473.83000001</v>
    <v>Innovator EDP 6Mo Jn/Jl</v>
    <v>27.72</v>
    <v>27.66</v>
    <v>27.78</v>
    <v>27.81</v>
    <v>JAJL</v>
    <v>Innovator EDP 6Mo Jn/Jl (BATS:JAJL)</v>
    <v>25339</v>
    <v>72544</v>
  </rv>
  <rv s="2">
    <v>2505</v>
  </rv>
  <rv s="3">
    <v>https://www.bing.com/financeapi/forcetrigger?t=c3lvlh&amp;q=BATS%3aXBOC&amp;form=skydnc</v>
    <v>Learn more on Bing</v>
  </rv>
  <rv s="17">
    <v>en-US</v>
    <v>c3lvlh</v>
    <v>268435456</v>
    <v>1</v>
    <v>Powered by Refinitiv</v>
    <v>38</v>
    <v>Innovator US EA 9 B Oct (BATS:XBOC)</v>
    <v>34</v>
    <v>39</v>
    <v>Finance</v>
    <v>17</v>
    <v>31.41</v>
    <v>26.7</v>
    <v>0.48880000000000001</v>
    <v>0.2205</v>
    <v>3.8299999999999999E-4</v>
    <v>7.0879999999999997E-3</v>
    <v>1.2E-2</v>
    <v>USD</v>
    <v>CBOE BZX Exchange</v>
    <v>BATS</v>
    <v>7.9000000000000008E-3</v>
    <v>31.41</v>
    <v>ETF</v>
    <v>45824.840350207814</v>
    <v>2507</v>
    <v>31.3001</v>
    <v>77244298.469999999</v>
    <v>Innovator US EA 9 B Oct</v>
    <v>31.38</v>
    <v>31.11</v>
    <v>31.330500000000001</v>
    <v>31.342500000000001</v>
    <v>XBOC</v>
    <v>Innovator US EA 9 B Oct (BATS:XBOC)</v>
    <v>5385</v>
    <v>186518</v>
  </rv>
  <rv s="2">
    <v>2508</v>
  </rv>
  <rv s="16">
    <v>en-US</v>
    <v>cfsff2</v>
    <v>268435456</v>
    <v>1</v>
    <v>Powered by Refinitiv</v>
    <v>36</v>
    <v>Innovator G100 PB Feb (BATS:NFEB)</v>
    <v>24</v>
    <v>37</v>
    <v>Finance</v>
    <v>17</v>
    <v>25.860099999999999</v>
    <v>21.68</v>
    <v>0.15970000000000001</v>
    <v>3.9260000000000006E-4</v>
    <v>6.3099999999999996E-3</v>
    <v>0.01</v>
    <v>USD</v>
    <v>CBOE BZX Exchange</v>
    <v>BATS</v>
    <v>7.9000000000000008E-3</v>
    <v>25.55</v>
    <v>ETF</v>
    <v>45824.840324675781</v>
    <v>24.004999999999999</v>
    <v>63365272.600000001</v>
    <v>Innovator G100 PB Feb</v>
    <v>25.41</v>
    <v>25.310300000000002</v>
    <v>25.47</v>
    <v>25.48</v>
    <v>NFEB</v>
    <v>Innovator G100 PB Feb (BATS:NFEB)</v>
    <v>13891</v>
    <v>37001</v>
  </rv>
  <rv s="2">
    <v>2510</v>
  </rv>
  <rv s="3">
    <v>https://www.bing.com/financeapi/forcetrigger?t=bvm7u2&amp;q=BATS%3aSEPZ&amp;form=skydnc</v>
    <v>Learn more on Bing</v>
  </rv>
  <rv s="17">
    <v>en-US</v>
    <v>bvm7u2</v>
    <v>268435456</v>
    <v>1</v>
    <v>Powered by Refinitiv</v>
    <v>38</v>
    <v>TrueShs Strc Outcome Sep (BATS:SEPZ)</v>
    <v>34</v>
    <v>39</v>
    <v>Finance</v>
    <v>17</v>
    <v>40.729999999999997</v>
    <v>33.180100000000003</v>
    <v>0.68320000000000003</v>
    <v>0.27710000000000001</v>
    <v>1.81E-3</v>
    <v>7.1650000000000004E-3</v>
    <v>7.0499999999999993E-2</v>
    <v>USD</v>
    <v>CBOE BZX Exchange</v>
    <v>BATS</v>
    <v>7.9000000000000008E-3</v>
    <v>39.070399999999999</v>
    <v>ETF</v>
    <v>45824.840338610935</v>
    <v>2512</v>
    <v>38.880000000000003</v>
    <v>108731063.2</v>
    <v>TrueShs Strc Outcome Sep</v>
    <v>39.021099999999997</v>
    <v>38.672400000000003</v>
    <v>38.9495</v>
    <v>39.020000000000003</v>
    <v>SEPZ</v>
    <v>TrueShs Strc Outcome Sep (BATS:SEPZ)</v>
    <v>4119</v>
    <v>9739</v>
  </rv>
  <rv s="2">
    <v>2513</v>
  </rv>
  <rv s="3">
    <v>https://www.bing.com/financeapi/forcetrigger?t=bsmvw7&amp;q=BATS%3aUNOV&amp;form=skydnc</v>
    <v>Learn more on Bing</v>
  </rv>
  <rv s="17">
    <v>en-US</v>
    <v>bsmvw7</v>
    <v>268435456</v>
    <v>1</v>
    <v>Powered by Refinitiv</v>
    <v>38</v>
    <v>Innovator US Eqty UB Nov (BATS:UNOV)</v>
    <v>34</v>
    <v>39</v>
    <v>Finance</v>
    <v>17</v>
    <v>35.6</v>
    <v>32.06</v>
    <v>0.32269999999999999</v>
    <v>0.17460000000000001</v>
    <v>-9.8860000000000007E-4</v>
    <v>4.9419999999999993E-3</v>
    <v>-3.5099999999999999E-2</v>
    <v>USD</v>
    <v>CBOE BZX Exchange</v>
    <v>BATS</v>
    <v>7.9000000000000008E-3</v>
    <v>35.549999999999997</v>
    <v>ETF</v>
    <v>45824.840346435158</v>
    <v>2515</v>
    <v>35.49</v>
    <v>86849707.030000001</v>
    <v>Innovator US Eqty UB Nov</v>
    <v>35.549999999999997</v>
    <v>35.330599999999997</v>
    <v>35.505200000000002</v>
    <v>35.470100000000002</v>
    <v>UNOV</v>
    <v>Innovator US Eqty UB Nov (BATS:UNOV)</v>
    <v>2502</v>
    <v>81877</v>
  </rv>
  <rv s="2">
    <v>2516</v>
  </rv>
  <rv s="3">
    <v>https://www.bing.com/financeapi/forcetrigger?t=bohgdm&amp;q=BATS%3aPJAN&amp;form=skydnc</v>
    <v>Learn more on Bing</v>
  </rv>
  <rv s="17">
    <v>en-US</v>
    <v>bohgdm</v>
    <v>268435456</v>
    <v>1</v>
    <v>Powered by Refinitiv</v>
    <v>38</v>
    <v>Innovator US Eqty PB Jan (BATS:PJAN)</v>
    <v>34</v>
    <v>39</v>
    <v>Finance</v>
    <v>17</v>
    <v>43.87</v>
    <v>37.591299999999997</v>
    <v>0.52800000000000002</v>
    <v>0.16</v>
    <v>0</v>
    <v>3.7119999999999996E-3</v>
    <v>0</v>
    <v>USD</v>
    <v>CBOE BZX Exchange</v>
    <v>BATS</v>
    <v>7.9000000000000008E-3</v>
    <v>43.405299999999997</v>
    <v>ETF</v>
    <v>45824.840332303123</v>
    <v>2518</v>
    <v>43.237000000000002</v>
    <v>1257665235.4400001</v>
    <v>Innovator US Eqty PB Jan</v>
    <v>43.24</v>
    <v>43.1</v>
    <v>43.26</v>
    <v>43.26</v>
    <v>PJAN</v>
    <v>Innovator US Eqty PB Jan (BATS:PJAN)</v>
    <v>35352</v>
    <v>45467</v>
  </rv>
  <rv s="2">
    <v>2519</v>
  </rv>
  <rv s="3">
    <v>https://www.bing.com/financeapi/forcetrigger?t=bohgjc&amp;q=BATS%3aUJAN&amp;form=skydnc</v>
    <v>Learn more on Bing</v>
  </rv>
  <rv s="17">
    <v>en-US</v>
    <v>bohgjc</v>
    <v>268435456</v>
    <v>1</v>
    <v>Powered by Refinitiv</v>
    <v>38</v>
    <v>Innovator US Eqty UB Jan (BATS:UJAN)</v>
    <v>34</v>
    <v>39</v>
    <v>Finance</v>
    <v>17</v>
    <v>39.979999999999997</v>
    <v>35.825000000000003</v>
    <v>0.31080000000000002</v>
    <v>0.19489999999999999</v>
    <v>-7.5139999999999994E-4</v>
    <v>4.9220000000000002E-3</v>
    <v>-2.9899999999999999E-2</v>
    <v>USD</v>
    <v>CBOE BZX Exchange</v>
    <v>BATS</v>
    <v>7.9000000000000008E-3</v>
    <v>39.85</v>
    <v>ETF</v>
    <v>45824.840345566408</v>
    <v>2521</v>
    <v>39.79</v>
    <v>256694779.55000001</v>
    <v>Innovator US Eqty UB Jan</v>
    <v>39.81</v>
    <v>39.595100000000002</v>
    <v>39.79</v>
    <v>39.760100000000001</v>
    <v>UJAN</v>
    <v>Innovator US Eqty UB Jan (BATS:UJAN)</v>
    <v>6956</v>
    <v>10204</v>
  </rv>
  <rv s="2">
    <v>2522</v>
  </rv>
  <rv s="16">
    <v>en-US</v>
    <v>cdljpr</v>
    <v>268435456</v>
    <v>1</v>
    <v>Powered by Refinitiv</v>
    <v>36</v>
    <v>Innovator E DP 2Y Jl2026 (BATS:AJUL)</v>
    <v>24</v>
    <v>37</v>
    <v>Finance</v>
    <v>17</v>
    <v>27.6599</v>
    <v>25.54</v>
    <v>8.0600000000000005E-2</v>
    <v>3.4070000000000004E-4</v>
    <v>2.9299999999999999E-3</v>
    <v>9.4000000000000004E-3</v>
    <v>USD</v>
    <v>CBOE BZX Exchange</v>
    <v>BATS</v>
    <v>7.9000000000000008E-3</v>
    <v>27.64</v>
    <v>ETF</v>
    <v>45824.840280578122</v>
    <v>27.590599999999998</v>
    <v>69807220.709999993</v>
    <v>Innovator E DP 2Y Jl2026</v>
    <v>27.62</v>
    <v>27.51</v>
    <v>27.590599999999998</v>
    <v>27.6</v>
    <v>AJUL</v>
    <v>Innovator E DP 2Y Jl2026 (BATS:AJUL)</v>
    <v>1982</v>
    <v>10506</v>
  </rv>
  <rv s="2">
    <v>2524</v>
  </rv>
  <rv s="3">
    <v>https://www.bing.com/financeapi/forcetrigger?t=btmzh7&amp;q=BATS%3aUFEB&amp;form=skydnc</v>
    <v>Learn more on Bing</v>
  </rv>
  <rv s="17">
    <v>en-US</v>
    <v>btmzh7</v>
    <v>268435456</v>
    <v>1</v>
    <v>Powered by Refinitiv</v>
    <v>38</v>
    <v>Innovator US Eqty UB Feb (BATS:UFEB)</v>
    <v>34</v>
    <v>39</v>
    <v>Finance</v>
    <v>17</v>
    <v>33.849899999999998</v>
    <v>30.73</v>
    <v>0.35980000000000001</v>
    <v>0.1928</v>
    <v>-1.3569999999999999E-3</v>
    <v>5.7469999999999995E-3</v>
    <v>-4.58E-2</v>
    <v>USD</v>
    <v>CBOE BZX Exchange</v>
    <v>BATS</v>
    <v>7.9000000000000008E-3</v>
    <v>33.809899999999999</v>
    <v>ETF</v>
    <v>45824.840346435158</v>
    <v>2526</v>
    <v>33.690100000000001</v>
    <v>254275025.12</v>
    <v>Innovator US Eqty UB Feb</v>
    <v>33.76</v>
    <v>33.549999999999997</v>
    <v>33.742800000000003</v>
    <v>33.697000000000003</v>
    <v>UFEB</v>
    <v>Innovator US Eqty UB Feb (BATS:UFEB)</v>
    <v>4441</v>
    <v>34145</v>
  </rv>
  <rv s="2">
    <v>2527</v>
  </rv>
  <rv s="3">
    <v>https://www.bing.com/financeapi/forcetrigger?t=buh4nm&amp;q=BATS%3aUMAY&amp;form=skydnc</v>
    <v>Learn more on Bing</v>
  </rv>
  <rv s="17">
    <v>en-US</v>
    <v>buh4nm</v>
    <v>268435456</v>
    <v>1</v>
    <v>Powered by Refinitiv</v>
    <v>38</v>
    <v>Innovator US Eqty UB May (BATS:UMAY)</v>
    <v>34</v>
    <v>39</v>
    <v>Finance</v>
    <v>17</v>
    <v>34.630000000000003</v>
    <v>30.34</v>
    <v>0.43280000000000002</v>
    <v>0.14430000000000001</v>
    <v>1.8570000000000001E-3</v>
    <v>4.1920000000000004E-3</v>
    <v>6.4199999999999993E-2</v>
    <v>USD</v>
    <v>CBOE BZX Exchange</v>
    <v>BATS</v>
    <v>7.9000000000000008E-3</v>
    <v>34.601500000000001</v>
    <v>ETF</v>
    <v>45824.840345566408</v>
    <v>2529</v>
    <v>34.520000000000003</v>
    <v>60821018.780000001</v>
    <v>Innovator US Eqty UB May</v>
    <v>34.53</v>
    <v>34.421399999999998</v>
    <v>34.5657</v>
    <v>34.629899999999999</v>
    <v>UMAY</v>
    <v>Innovator US Eqty UB May (BATS:UMAY)</v>
    <v>1790</v>
    <v>9501</v>
  </rv>
  <rv s="2">
    <v>2530</v>
  </rv>
  <rv s="3">
    <v>https://www.bing.com/financeapi/forcetrigger?t=c1g3rw&amp;q=BATS%3aXTAP&amp;form=skydnc</v>
    <v>Learn more on Bing</v>
  </rv>
  <rv s="17">
    <v>en-US</v>
    <v>c1g3rw</v>
    <v>268435456</v>
    <v>1</v>
    <v>Powered by Refinitiv</v>
    <v>38</v>
    <v>Innovator US Eq Acc+ Apr (BATS:XTAP)</v>
    <v>34</v>
    <v>39</v>
    <v>Finance</v>
    <v>17</v>
    <v>37.67</v>
    <v>28.58</v>
    <v>0.8569</v>
    <v>0.28060000000000002</v>
    <v>-1.08E-3</v>
    <v>7.5229999999999993E-3</v>
    <v>-4.0599999999999997E-2</v>
    <v>USD</v>
    <v>CBOE BZX Exchange</v>
    <v>BATS</v>
    <v>7.9000000000000008E-3</v>
    <v>37.580599999999997</v>
    <v>ETF</v>
    <v>45824.840352534375</v>
    <v>2532</v>
    <v>37.56</v>
    <v>25919442.329999998</v>
    <v>Innovator US Eq Acc+ Apr</v>
    <v>37.56</v>
    <v>37.299999999999997</v>
    <v>37.580599999999997</v>
    <v>37.54</v>
    <v>XTAP</v>
    <v>Innovator US Eq Acc+ Apr (BATS:XTAP)</v>
    <v>143</v>
    <v>12027</v>
  </rv>
  <rv s="2">
    <v>2533</v>
  </rv>
  <rv s="3">
    <v>https://www.bing.com/financeapi/forcetrigger?t=bsue77&amp;q=BATS%3aBDEC&amp;form=skydnc</v>
    <v>Learn more on Bing</v>
  </rv>
  <rv s="17">
    <v>en-US</v>
    <v>bsue77</v>
    <v>268435456</v>
    <v>1</v>
    <v>Powered by Refinitiv</v>
    <v>38</v>
    <v>Innovator US Eqty B Dec (BATS:BDEC)</v>
    <v>34</v>
    <v>39</v>
    <v>Finance</v>
    <v>17</v>
    <v>44.52</v>
    <v>37.82</v>
    <v>0.71909999999999996</v>
    <v>0.34589999999999999</v>
    <v>0</v>
    <v>7.8960000000000002E-3</v>
    <v>0</v>
    <v>USD</v>
    <v>CBOE BZX Exchange</v>
    <v>BATS</v>
    <v>7.9000000000000008E-3</v>
    <v>44.278199999999998</v>
    <v>ETF</v>
    <v>45824.840285878905</v>
    <v>2535</v>
    <v>44.040100000000002</v>
    <v>336776231.24000001</v>
    <v>Innovator US Eqty B Dec</v>
    <v>44.040100000000002</v>
    <v>43.805700000000002</v>
    <v>44.151600000000002</v>
    <v>44.151600000000002</v>
    <v>BDEC</v>
    <v>Innovator US Eqty B Dec (BATS:BDEC)</v>
    <v>5342</v>
    <v>145818</v>
  </rv>
  <rv s="2">
    <v>2536</v>
  </rv>
  <rv s="3">
    <v>https://www.bing.com/financeapi/forcetrigger?t=bsmvtc&amp;q=BATS%3aPNOV&amp;form=skydnc</v>
    <v>Learn more on Bing</v>
  </rv>
  <rv s="17">
    <v>en-US</v>
    <v>bsmvtc</v>
    <v>268435456</v>
    <v>1</v>
    <v>Powered by Refinitiv</v>
    <v>38</v>
    <v>Innovator US Eqty PB Nov (BATS:PNOV)</v>
    <v>34</v>
    <v>39</v>
    <v>Finance</v>
    <v>17</v>
    <v>39.020000000000003</v>
    <v>34.19</v>
    <v>0.51419999999999999</v>
    <v>0.21779999999999999</v>
    <v>0</v>
    <v>5.6279999999999993E-3</v>
    <v>0</v>
    <v>USD</v>
    <v>CBOE BZX Exchange</v>
    <v>BATS</v>
    <v>7.9000000000000008E-3</v>
    <v>38.987499999999997</v>
    <v>ETF</v>
    <v>45824.840331642969</v>
    <v>2538</v>
    <v>38.89</v>
    <v>646998137.34000003</v>
    <v>Innovator US Eqty PB Nov</v>
    <v>38.97</v>
    <v>38.702199999999998</v>
    <v>38.92</v>
    <v>38.92</v>
    <v>PNOV</v>
    <v>Innovator US Eqty PB Nov (BATS:PNOV)</v>
    <v>9063</v>
    <v>43967</v>
  </rv>
  <rv s="2">
    <v>2539</v>
  </rv>
  <rv s="3">
    <v>https://www.bing.com/financeapi/forcetrigger?t=bvigw7&amp;q=BATS%3aTFJL&amp;form=skydnc</v>
    <v>Learn more on Bing</v>
  </rv>
  <rv s="17">
    <v>en-US</v>
    <v>bvigw7</v>
    <v>268435456</v>
    <v>1</v>
    <v>Powered by Refinitiv</v>
    <v>38</v>
    <v>Innovator 20+ TB 5 F Qtr (BATS:TFJL)</v>
    <v>34</v>
    <v>39</v>
    <v>Finance</v>
    <v>17</v>
    <v>22.42</v>
    <v>19.52</v>
    <v>0.34410000000000002</v>
    <v>-0.03</v>
    <v>-2.016E-3</v>
    <v>-1.5100000000000001E-3</v>
    <v>-0.04</v>
    <v>USD</v>
    <v>CBOE BZX Exchange</v>
    <v>BATS</v>
    <v>7.9000000000000008E-3</v>
    <v>19.899999999999999</v>
    <v>ETF</v>
    <v>45824.840343900003</v>
    <v>2541</v>
    <v>19.77</v>
    <v>34915286.740000002</v>
    <v>Innovator 20+ TB 5 F Qtr</v>
    <v>19.899999999999999</v>
    <v>19.87</v>
    <v>19.84</v>
    <v>19.8</v>
    <v>TFJL</v>
    <v>Innovator 20+ TB 5 F Qtr (BATS:TFJL)</v>
    <v>283089</v>
    <v>21763</v>
  </rv>
  <rv s="2">
    <v>2542</v>
  </rv>
  <rv s="3">
    <v>https://www.bing.com/financeapi/forcetrigger?t=c1g3gh&amp;q=BATS%3aXBAP&amp;form=skydnc</v>
    <v>Learn more on Bing</v>
  </rv>
  <rv s="17">
    <v>en-US</v>
    <v>c1g3gh</v>
    <v>268435456</v>
    <v>1</v>
    <v>Powered by Refinitiv</v>
    <v>38</v>
    <v>Innovator US EA 9 B Apr (BATS:XBAP)</v>
    <v>34</v>
    <v>39</v>
    <v>Finance</v>
    <v>17</v>
    <v>36.429900000000004</v>
    <v>30.84</v>
    <v>0.56989999999999996</v>
    <v>0.1668</v>
    <v>-6.8869999999999996E-5</v>
    <v>4.6160000000000003E-3</v>
    <v>-2.5000000000000001E-3</v>
    <v>USD</v>
    <v>CBOE BZX Exchange</v>
    <v>BATS</v>
    <v>7.9000000000000008E-3</v>
    <v>36.380099999999999</v>
    <v>ETF</v>
    <v>45824.840350207814</v>
    <v>2544</v>
    <v>36.22</v>
    <v>248023568.33000001</v>
    <v>Innovator US EA 9 B Apr</v>
    <v>36.326599999999999</v>
    <v>36.133200000000002</v>
    <v>36.299999999999997</v>
    <v>36.297499999999999</v>
    <v>XBAP</v>
    <v>Innovator US EA 9 B Apr (BATS:XBAP)</v>
    <v>10166</v>
    <v>17610</v>
  </rv>
  <rv s="2">
    <v>2545</v>
  </rv>
  <rv s="3">
    <v>https://www.bing.com/financeapi/forcetrigger?t=btmzec&amp;q=BATS%3aPFEB&amp;form=skydnc</v>
    <v>Learn more on Bing</v>
  </rv>
  <rv s="17">
    <v>en-US</v>
    <v>btmzec</v>
    <v>268435456</v>
    <v>1</v>
    <v>Powered by Refinitiv</v>
    <v>38</v>
    <v>Innovator US Eqty PB Feb (BATS:PFEB)</v>
    <v>34</v>
    <v>39</v>
    <v>Finance</v>
    <v>17</v>
    <v>37.528100000000002</v>
    <v>32.9315</v>
    <v>0.46939999999999998</v>
    <v>0.15</v>
    <v>-2.6729999999999999E-4</v>
    <v>4.0260000000000001E-3</v>
    <v>-0.01</v>
    <v>USD</v>
    <v>CBOE BZX Exchange</v>
    <v>BATS</v>
    <v>7.9000000000000008E-3</v>
    <v>37.528100000000002</v>
    <v>ETF</v>
    <v>45824.840331642969</v>
    <v>2547</v>
    <v>37.365000000000002</v>
    <v>858685095.45000005</v>
    <v>Innovator US Eqty PB Feb</v>
    <v>37.365000000000002</v>
    <v>37.26</v>
    <v>37.409999999999997</v>
    <v>37.4</v>
    <v>PFEB</v>
    <v>Innovator US Eqty PB Feb (BATS:PFEB)</v>
    <v>39376</v>
    <v>36029</v>
  </rv>
  <rv s="2">
    <v>2548</v>
  </rv>
  <rv s="3">
    <v>https://www.bing.com/financeapi/forcetrigger?t=bqavp2&amp;q=BATS%3aUJUN&amp;form=skydnc</v>
    <v>Learn more on Bing</v>
  </rv>
  <rv s="17">
    <v>en-US</v>
    <v>bqavp2</v>
    <v>268435456</v>
    <v>1</v>
    <v>Powered by Refinitiv</v>
    <v>38</v>
    <v>Innovator US Eqty UB Jun (BATS:UJUN)</v>
    <v>34</v>
    <v>39</v>
    <v>Finance</v>
    <v>17</v>
    <v>35.19</v>
    <v>30.72</v>
    <v>0.47089999999999999</v>
    <v>0.12590000000000001</v>
    <v>-1.322E-3</v>
    <v>3.5989999999999998E-3</v>
    <v>-4.6399999999999997E-2</v>
    <v>USD</v>
    <v>CBOE BZX Exchange</v>
    <v>BATS</v>
    <v>7.9000000000000008E-3</v>
    <v>35.159999999999997</v>
    <v>ETF</v>
    <v>45824.840346435158</v>
    <v>2550</v>
    <v>35.105899999999998</v>
    <v>64352830.350000001</v>
    <v>Innovator US Eqty UB Jun</v>
    <v>35.159999999999997</v>
    <v>34.979999999999997</v>
    <v>35.105899999999998</v>
    <v>35.0595</v>
    <v>UJUN</v>
    <v>Innovator US Eqty UB Jun (BATS:UJUN)</v>
    <v>7266</v>
    <v>27278</v>
  </rv>
  <rv s="2">
    <v>2551</v>
  </rv>
  <rv s="3">
    <v>https://www.bing.com/financeapi/forcetrigger?t=bsuea2&amp;q=BATS%3aPDEC&amp;form=skydnc</v>
    <v>Learn more on Bing</v>
  </rv>
  <rv s="17">
    <v>en-US</v>
    <v>bsuea2</v>
    <v>268435456</v>
    <v>1</v>
    <v>Powered by Refinitiv</v>
    <v>38</v>
    <v>Innovator US Eqty PB Dec (BATS:PDEC)</v>
    <v>34</v>
    <v>39</v>
    <v>Finance</v>
    <v>17</v>
    <v>39.450000000000003</v>
    <v>34.71</v>
    <v>0.53359999999999996</v>
    <v>0.23</v>
    <v>0</v>
    <v>5.8789999999999997E-3</v>
    <v>0</v>
    <v>USD</v>
    <v>CBOE BZX Exchange</v>
    <v>BATS</v>
    <v>7.9000000000000008E-3</v>
    <v>39.419899999999998</v>
    <v>ETF</v>
    <v>45824.840329316408</v>
    <v>2553</v>
    <v>39.264000000000003</v>
    <v>1005015297.24</v>
    <v>Innovator US Eqty PB Dec</v>
    <v>39.33</v>
    <v>39.119999999999997</v>
    <v>39.35</v>
    <v>39.35</v>
    <v>PDEC</v>
    <v>Innovator US Eqty PB Dec (BATS:PDEC)</v>
    <v>64730</v>
    <v>69169</v>
  </rv>
  <rv s="2">
    <v>2554</v>
  </rv>
  <rv s="3">
    <v>https://www.bing.com/financeapi/forcetrigger?t=bjrg77&amp;q=BATS%3aUJUL&amp;form=skydnc</v>
    <v>Learn more on Bing</v>
  </rv>
  <rv s="17">
    <v>en-US</v>
    <v>bjrg77</v>
    <v>268435456</v>
    <v>1</v>
    <v>Powered by Refinitiv</v>
    <v>38</v>
    <v>Innovator US Eqty UB Jul (BATS:UJUL)</v>
    <v>34</v>
    <v>39</v>
    <v>Finance</v>
    <v>17</v>
    <v>35.799999999999997</v>
    <v>31.060099999999998</v>
    <v>0.499</v>
    <v>0.39</v>
    <v>-2.7990000000000003E-4</v>
    <v>1.1035999999999999E-2</v>
    <v>-0.01</v>
    <v>USD</v>
    <v>CBOE BZX Exchange</v>
    <v>BATS</v>
    <v>7.9000000000000008E-3</v>
    <v>35.799999999999997</v>
    <v>ETF</v>
    <v>45824.840345566408</v>
    <v>2556</v>
    <v>35.619999999999997</v>
    <v>138940732.11000001</v>
    <v>Innovator US Eqty UB Jul</v>
    <v>35.68</v>
    <v>35.340000000000003</v>
    <v>35.729999999999997</v>
    <v>35.72</v>
    <v>UJUL</v>
    <v>Innovator US Eqty UB Jul (BATS:UJUL)</v>
    <v>4246</v>
    <v>13057</v>
  </rv>
  <rv s="2">
    <v>2557</v>
  </rv>
  <rv s="3">
    <v>https://www.bing.com/financeapi/forcetrigger?t=brdmzr&amp;q=BATS%3aUSEP&amp;form=skydnc</v>
    <v>Learn more on Bing</v>
  </rv>
  <rv s="17">
    <v>en-US</v>
    <v>brdmzr</v>
    <v>268435456</v>
    <v>1</v>
    <v>Powered by Refinitiv</v>
    <v>38</v>
    <v>Innovator US Eqty UB Sep (BATS:USEP)</v>
    <v>34</v>
    <v>39</v>
    <v>Finance</v>
    <v>17</v>
    <v>36.219900000000003</v>
    <v>32.42</v>
    <v>0.44419999999999998</v>
    <v>0.24790000000000001</v>
    <v>0</v>
    <v>6.9020000000000001E-3</v>
    <v>0</v>
    <v>USD</v>
    <v>CBOE BZX Exchange</v>
    <v>BATS</v>
    <v>7.9000000000000008E-3</v>
    <v>36.21</v>
    <v>ETF</v>
    <v>45824.840345566408</v>
    <v>2559</v>
    <v>36.1646</v>
    <v>129212411.23999999</v>
    <v>Innovator US Eqty UB Sep</v>
    <v>36.18</v>
    <v>35.916699999999999</v>
    <v>36.1646</v>
    <v>36.1646</v>
    <v>USEP</v>
    <v>Innovator US Eqty UB Sep (BATS:USEP)</v>
    <v>1306</v>
    <v>16591</v>
  </rv>
  <rv s="2">
    <v>2560</v>
  </rv>
  <rv s="3">
    <v>https://www.bing.com/financeapi/forcetrigger?t=bohg7w&amp;q=BATS%3aBJAN&amp;form=skydnc</v>
    <v>Learn more on Bing</v>
  </rv>
  <rv s="17">
    <v>en-US</v>
    <v>bohg7w</v>
    <v>268435456</v>
    <v>1</v>
    <v>Powered by Refinitiv</v>
    <v>38</v>
    <v>Innovator US Eqty B Jan (BATS:BJAN)</v>
    <v>34</v>
    <v>39</v>
    <v>Finance</v>
    <v>17</v>
    <v>49.46</v>
    <v>41.97</v>
    <v>0.75680000000000003</v>
    <v>0.37730000000000002</v>
    <v>0</v>
    <v>7.731E-3</v>
    <v>0</v>
    <v>USD</v>
    <v>CBOE BZX Exchange</v>
    <v>BATS</v>
    <v>7.9000000000000008E-3</v>
    <v>49.25</v>
    <v>ETF</v>
    <v>45824.840288390624</v>
    <v>2562</v>
    <v>49.127000000000002</v>
    <v>295511915.33999997</v>
    <v>Innovator US Eqty B Jan</v>
    <v>49.13</v>
    <v>48.8035</v>
    <v>49.180799999999998</v>
    <v>49.180799999999998</v>
    <v>BJAN</v>
    <v>Innovator US Eqty B Jan (BATS:BJAN)</v>
    <v>2689</v>
    <v>132455</v>
  </rv>
  <rv s="2">
    <v>2563</v>
  </rv>
  <rv s="3">
    <v>https://www.bing.com/financeapi/forcetrigger?t=btmzbh&amp;q=BATS%3aBFEB&amp;form=skydnc</v>
    <v>Learn more on Bing</v>
  </rv>
  <rv s="17">
    <v>en-US</v>
    <v>btmzbh</v>
    <v>268435456</v>
    <v>1</v>
    <v>Powered by Refinitiv</v>
    <v>38</v>
    <v>Innovator US Eqty B Feb (BATS:BFEB)</v>
    <v>34</v>
    <v>39</v>
    <v>Finance</v>
    <v>17</v>
    <v>44.07</v>
    <v>37.340000000000003</v>
    <v>0.68410000000000004</v>
    <v>0.31280000000000002</v>
    <v>1.8270000000000002E-4</v>
    <v>7.1960000000000001E-3</v>
    <v>8.0000000000000002E-3</v>
    <v>USD</v>
    <v>CBOE BZX Exchange</v>
    <v>BATS</v>
    <v>7.9000000000000008E-3</v>
    <v>43.83</v>
    <v>ETF</v>
    <v>45824.840286064064</v>
    <v>2565</v>
    <v>43.7301</v>
    <v>197223194.78</v>
    <v>Innovator US Eqty B Feb</v>
    <v>43.74</v>
    <v>43.467700000000001</v>
    <v>43.780500000000004</v>
    <v>43.788499999999999</v>
    <v>BFEB</v>
    <v>Innovator US Eqty B Feb (BATS:BFEB)</v>
    <v>24958</v>
    <v>10082</v>
  </rv>
  <rv s="2">
    <v>2566</v>
  </rv>
  <rv s="3">
    <v>https://www.bing.com/financeapi/forcetrigger?t=bs1car&amp;q=BATS%3aNOCT&amp;form=skydnc</v>
    <v>Learn more on Bing</v>
  </rv>
  <rv s="17">
    <v>en-US</v>
    <v>bs1car</v>
    <v>268435456</v>
    <v>1</v>
    <v>Powered by Refinitiv</v>
    <v>38</v>
    <v>Innovator Growth PB Oct (BATS:NOCT)</v>
    <v>34</v>
    <v>39</v>
    <v>Finance</v>
    <v>17</v>
    <v>53.62</v>
    <v>45.62</v>
    <v>0.47070000000000001</v>
    <v>0.44019999999999998</v>
    <v>9.1719999999999996E-4</v>
    <v>8.2909999999999998E-3</v>
    <v>4.9099999999999998E-2</v>
    <v>USD</v>
    <v>CBOE BZX Exchange</v>
    <v>BATS</v>
    <v>7.9000000000000008E-3</v>
    <v>53.6</v>
    <v>ETF</v>
    <v>45824.84032785859</v>
    <v>2568</v>
    <v>53.31</v>
    <v>161440601.72</v>
    <v>Innovator Growth PB Oct</v>
    <v>53.31</v>
    <v>53.090600000000002</v>
    <v>53.530799999999999</v>
    <v>53.579900000000002</v>
    <v>NOCT</v>
    <v>Innovator Growth PB Oct (BATS:NOCT)</v>
    <v>2708</v>
    <v>10142</v>
  </rv>
  <rv s="2">
    <v>2569</v>
  </rv>
  <rv s="3">
    <v>https://www.bing.com/financeapi/forcetrigger?t=c1g3dm&amp;q=BATS%3aQTAP&amp;form=skydnc</v>
    <v>Learn more on Bing</v>
  </rv>
  <rv s="17">
    <v>en-US</v>
    <v>c1g3dm</v>
    <v>268435456</v>
    <v>1</v>
    <v>Powered by Refinitiv</v>
    <v>38</v>
    <v>Innovator Gro Acc + Apr (BATS:QTAP)</v>
    <v>34</v>
    <v>39</v>
    <v>Finance</v>
    <v>17</v>
    <v>41.35</v>
    <v>31.55</v>
    <v>0.8206</v>
    <v>0.30559999999999998</v>
    <v>-1.1969999999999999E-3</v>
    <v>7.463E-3</v>
    <v>-4.9399999999999999E-2</v>
    <v>USD</v>
    <v>CBOE BZX Exchange</v>
    <v>BATS</v>
    <v>7.9000000000000008E-3</v>
    <v>41.33</v>
    <v>ETF</v>
    <v>45824.840336932815</v>
    <v>2571</v>
    <v>41.21</v>
    <v>22319264.57</v>
    <v>Innovator Gro Acc + Apr</v>
    <v>41.33</v>
    <v>40.950000000000003</v>
    <v>41.255600000000001</v>
    <v>41.206200000000003</v>
    <v>QTAP</v>
    <v>Innovator Gro Acc + Apr (BATS:QTAP)</v>
    <v>9411</v>
    <v>9945</v>
  </rv>
  <rv s="2">
    <v>2572</v>
  </rv>
  <rv s="3">
    <v>https://www.bing.com/financeapi/forcetrigger?t=bs1c7w&amp;q=BATS%3aKOCT&amp;form=skydnc</v>
    <v>Learn more on Bing</v>
  </rv>
  <rv s="17">
    <v>en-US</v>
    <v>bs1c7w</v>
    <v>268435456</v>
    <v>1</v>
    <v>Powered by Refinitiv</v>
    <v>38</v>
    <v>Innovator US SC PB Oct (BATS:KOCT)</v>
    <v>34</v>
    <v>39</v>
    <v>Finance</v>
    <v>17</v>
    <v>31.79</v>
    <v>26.68</v>
    <v>0.54549999999999998</v>
    <v>0.18390000000000001</v>
    <v>-8.5999999999999998E-4</v>
    <v>6.1439999999999993E-3</v>
    <v>-2.5899999999999999E-2</v>
    <v>USD</v>
    <v>CBOE BZX Exchange</v>
    <v>BATS</v>
    <v>7.9000000000000008E-3</v>
    <v>30.189399999999999</v>
    <v>ETF</v>
    <v>45824.840316238282</v>
    <v>2574</v>
    <v>30.09</v>
    <v>100286504.98999999</v>
    <v>Innovator US SC PB Oct</v>
    <v>30.1</v>
    <v>29.931999999999999</v>
    <v>30.1159</v>
    <v>30.09</v>
    <v>KOCT</v>
    <v>Innovator US SC PB Oct (BATS:KOCT)</v>
    <v>2814</v>
    <v>6140</v>
  </rv>
  <rv s="2">
    <v>2575</v>
  </rv>
  <rv s="3">
    <v>https://www.bing.com/financeapi/forcetrigger?t=bs1cjc&amp;q=ARCX%3aOVL&amp;form=skydnc</v>
    <v>Learn more on Bing</v>
  </rv>
  <rv s="17">
    <v>en-US</v>
    <v>bs1cjc</v>
    <v>268435456</v>
    <v>1</v>
    <v>Powered by Refinitiv</v>
    <v>38</v>
    <v>Overlay Shs LC Eqty ETF (BATS:OVL)</v>
    <v>34</v>
    <v>39</v>
    <v>Finance</v>
    <v>17</v>
    <v>49.5</v>
    <v>37.58</v>
    <v>1.1640999999999999</v>
    <v>0.5262</v>
    <v>0</v>
    <v>1.1362000000000001E-2</v>
    <v>0</v>
    <v>USD</v>
    <v>CBOE BZX Exchange</v>
    <v>BATS</v>
    <v>7.9000000000000008E-3</v>
    <v>46.913600000000002</v>
    <v>ETF</v>
    <v>45824.840329316408</v>
    <v>2577</v>
    <v>46.81</v>
    <v>209452401.55000001</v>
    <v>Overlay Shs LC Eqty ETF</v>
    <v>46.81</v>
    <v>46.311599999999999</v>
    <v>46.837800000000001</v>
    <v>46.837800000000001</v>
    <v>OVL</v>
    <v>Overlay Shs LC Eqty ETF (BATS:OVL)</v>
    <v>3291</v>
    <v>27947</v>
  </rv>
  <rv s="2">
    <v>2578</v>
  </rv>
  <rv s="16">
    <v>en-US</v>
    <v>ceb9gh</v>
    <v>268435456</v>
    <v>1</v>
    <v>Powered by Refinitiv</v>
    <v>36</v>
    <v>Innovator US SC PB Aug (BATS:KAUG)</v>
    <v>24</v>
    <v>37</v>
    <v>Finance</v>
    <v>17</v>
    <v>26.46</v>
    <v>21.97</v>
    <v>0.1101</v>
    <v>1.8240000000000001E-3</v>
    <v>4.4940000000000006E-3</v>
    <v>4.4900000000000002E-2</v>
    <v>USD</v>
    <v>CBOE BZX Exchange</v>
    <v>BATS</v>
    <v>7.9000000000000008E-3</v>
    <v>24.658200000000001</v>
    <v>ETF</v>
    <v>45824.840313078123</v>
    <v>24.610099999999999</v>
    <v>107363206.42</v>
    <v>Innovator US SC PB Aug</v>
    <v>24.658200000000001</v>
    <v>24.5</v>
    <v>24.610099999999999</v>
    <v>24.655000000000001</v>
    <v>KAUG</v>
    <v>Innovator US SC PB Aug (BATS:KAUG)</v>
    <v>2702</v>
    <v>10087</v>
  </rv>
  <rv s="2">
    <v>2580</v>
  </rv>
  <rv s="3">
    <v>https://www.bing.com/financeapi/forcetrigger?t=bniq7w&amp;q=BATS%3aBOCT&amp;form=skydnc</v>
    <v>Learn more on Bing</v>
  </rv>
  <rv s="17">
    <v>en-US</v>
    <v>bniq7w</v>
    <v>268435456</v>
    <v>1</v>
    <v>Powered by Refinitiv</v>
    <v>38</v>
    <v>Innovator US Eqty B Oct (BATS:BOCT)</v>
    <v>34</v>
    <v>39</v>
    <v>Finance</v>
    <v>17</v>
    <v>47.16</v>
    <v>38.021999999999998</v>
    <v>0.64590000000000003</v>
    <v>0.33439999999999998</v>
    <v>0</v>
    <v>7.5890000000000003E-3</v>
    <v>0</v>
    <v>USD</v>
    <v>CBOE BZX Exchange</v>
    <v>BATS</v>
    <v>7.9000000000000008E-3</v>
    <v>44.44</v>
    <v>ETF</v>
    <v>45824.840288390624</v>
    <v>2582</v>
    <v>44.365000000000002</v>
    <v>223984312.69</v>
    <v>Innovator US Eqty B Oct</v>
    <v>44.383099999999999</v>
    <v>44.064799999999998</v>
    <v>44.3992</v>
    <v>44.3992</v>
    <v>BOCT</v>
    <v>Innovator US Eqty B Oct (BATS:BOCT)</v>
    <v>2534</v>
    <v>36393</v>
  </rv>
  <rv s="2">
    <v>2583</v>
  </rv>
  <rv s="3">
    <v>https://www.bing.com/financeapi/forcetrigger?t=btvt52&amp;q=BATS%3aUMAR&amp;form=skydnc</v>
    <v>Learn more on Bing</v>
  </rv>
  <rv s="17">
    <v>en-US</v>
    <v>btvt52</v>
    <v>268435456</v>
    <v>1</v>
    <v>Powered by Refinitiv</v>
    <v>38</v>
    <v>Innovator US Eqty UB Mar (BATS:UMAR)</v>
    <v>34</v>
    <v>39</v>
    <v>Finance</v>
    <v>17</v>
    <v>37.129899999999999</v>
    <v>32.770000000000003</v>
    <v>0.39950000000000002</v>
    <v>0.2485</v>
    <v>-2.6739999999999999E-4</v>
    <v>6.7559999999999999E-3</v>
    <v>-9.9000000000000008E-3</v>
    <v>USD</v>
    <v>CBOE BZX Exchange</v>
    <v>BATS</v>
    <v>7.9000000000000008E-3</v>
    <v>37.129899999999999</v>
    <v>ETF</v>
    <v>45824.840345566408</v>
    <v>2585</v>
    <v>37.024999999999999</v>
    <v>190458771.41999999</v>
    <v>Innovator US Eqty UB Mar</v>
    <v>37.04</v>
    <v>36.78</v>
    <v>37.028500000000001</v>
    <v>37.018599999999999</v>
    <v>UMAR</v>
    <v>Innovator US Eqty UB Mar (BATS:UMAR)</v>
    <v>4558</v>
    <v>67908</v>
  </rv>
  <rv s="2">
    <v>2586</v>
  </rv>
  <rv s="3">
    <v>https://www.bing.com/financeapi/forcetrigger?t=btvsbh&amp;q=BATS%3aBMAR&amp;form=skydnc</v>
    <v>Learn more on Bing</v>
  </rv>
  <rv s="17">
    <v>en-US</v>
    <v>btvsbh</v>
    <v>268435456</v>
    <v>1</v>
    <v>Powered by Refinitiv</v>
    <v>38</v>
    <v>Innovator US Eqty B Mar (BATS:BMAR)</v>
    <v>34</v>
    <v>39</v>
    <v>Finance</v>
    <v>17</v>
    <v>50.03</v>
    <v>40.941200000000002</v>
    <v>0.65229999999999999</v>
    <v>0.31909999999999999</v>
    <v>-8.5369999999999991E-5</v>
    <v>6.6890000000000005E-3</v>
    <v>-4.1000000000000003E-3</v>
    <v>USD</v>
    <v>CBOE BZX Exchange</v>
    <v>BATS</v>
    <v>7.9000000000000008E-3</v>
    <v>48.15</v>
    <v>ETF</v>
    <v>45824.840288390624</v>
    <v>2588</v>
    <v>47.88</v>
    <v>209376607.05000001</v>
    <v>Innovator US Eqty B Mar</v>
    <v>47.88</v>
    <v>47.704999999999998</v>
    <v>48.024099999999997</v>
    <v>48.02</v>
    <v>BMAR</v>
    <v>Innovator US Eqty B Mar (BATS:BMAR)</v>
    <v>29536</v>
    <v>24804</v>
  </rv>
  <rv s="2">
    <v>2589</v>
  </rv>
  <rv s="3">
    <v>https://www.bing.com/financeapi/forcetrigger?t=brdmu2&amp;q=BATS%3aBSEP&amp;form=skydnc</v>
    <v>Learn more on Bing</v>
  </rv>
  <rv s="17">
    <v>en-US</v>
    <v>brdmu2</v>
    <v>268435456</v>
    <v>1</v>
    <v>Powered by Refinitiv</v>
    <v>38</v>
    <v>Innovator US Eqty B Sep (BATS:BSEP)</v>
    <v>34</v>
    <v>39</v>
    <v>Finance</v>
    <v>17</v>
    <v>44.253300000000003</v>
    <v>37.78</v>
    <v>0.72060000000000002</v>
    <v>0.3251</v>
    <v>2.2659999999999996E-5</v>
    <v>7.4209999999999996E-3</v>
    <v>1E-3</v>
    <v>USD</v>
    <v>CBOE BZX Exchange</v>
    <v>BATS</v>
    <v>7.9000000000000008E-3</v>
    <v>44.253300000000003</v>
    <v>ETF</v>
    <v>45824.840290717184</v>
    <v>2591</v>
    <v>44.13</v>
    <v>160742404.5</v>
    <v>Innovator US Eqty B Sep</v>
    <v>44.253300000000003</v>
    <v>43.808900000000001</v>
    <v>44.134</v>
    <v>44.134999999999998</v>
    <v>BSEP</v>
    <v>Innovator US Eqty B Sep (BATS:BSEP)</v>
    <v>1906</v>
    <v>6288</v>
  </rv>
  <rv s="2">
    <v>2592</v>
  </rv>
  <rv s="3">
    <v>https://www.bing.com/financeapi/forcetrigger?t=bjri5r&amp;q=BATS%3aPJUL&amp;form=skydnc</v>
    <v>Learn more on Bing</v>
  </rv>
  <rv s="17">
    <v>en-US</v>
    <v>bjri5r</v>
    <v>268435456</v>
    <v>1</v>
    <v>Powered by Refinitiv</v>
    <v>38</v>
    <v>Innovator US Eqty PB Jul (BATS:PJUL)</v>
    <v>34</v>
    <v>39</v>
    <v>Finance</v>
    <v>17</v>
    <v>43.137799999999999</v>
    <v>37.1</v>
    <v>0.50139999999999996</v>
    <v>0.42</v>
    <v>-2.5819999999999997E-3</v>
    <v>9.9570000000000006E-3</v>
    <v>-0.11</v>
    <v>USD</v>
    <v>CBOE BZX Exchange</v>
    <v>BATS</v>
    <v>7.9000000000000008E-3</v>
    <v>42.663200000000003</v>
    <v>ETF</v>
    <v>45824.840332500004</v>
    <v>2594</v>
    <v>42.4</v>
    <v>875719764.75</v>
    <v>Innovator US Eqty PB Jul</v>
    <v>42.4</v>
    <v>42.18</v>
    <v>42.6</v>
    <v>42.49</v>
    <v>PJUL</v>
    <v>Innovator US Eqty PB Jul (BATS:PJUL)</v>
    <v>22533</v>
    <v>49458</v>
  </rv>
  <rv s="2">
    <v>2595</v>
  </rv>
  <rv s="3">
    <v>https://www.bing.com/financeapi/forcetrigger?t=bte1im&amp;q=BATS%3aKJAN&amp;form=skydnc</v>
    <v>Learn more on Bing</v>
  </rv>
  <rv s="17">
    <v>en-US</v>
    <v>bte1im</v>
    <v>268435456</v>
    <v>1</v>
    <v>Powered by Refinitiv</v>
    <v>38</v>
    <v>Innovator US SC PB Jan (BATS:KJAN)</v>
    <v>34</v>
    <v>39</v>
    <v>Finance</v>
    <v>17</v>
    <v>39.704300000000003</v>
    <v>32.549999999999997</v>
    <v>0.60429999999999995</v>
    <v>0.26440000000000002</v>
    <v>0</v>
    <v>7.2050000000000005E-3</v>
    <v>0</v>
    <v>USD</v>
    <v>CBOE BZX Exchange</v>
    <v>BATS</v>
    <v>7.9000000000000008E-3</v>
    <v>37.049999999999997</v>
    <v>ETF</v>
    <v>45824.840316238282</v>
    <v>2597</v>
    <v>36.92</v>
    <v>296253768.55000001</v>
    <v>Innovator US SC PB Jan</v>
    <v>36.94</v>
    <v>36.695599999999999</v>
    <v>36.96</v>
    <v>36.96</v>
    <v>KJAN</v>
    <v>Innovator US SC PB Jan (BATS:KJAN)</v>
    <v>7139</v>
    <v>39820</v>
  </rv>
  <rv s="2">
    <v>2598</v>
  </rv>
  <rv s="3">
    <v>https://www.bing.com/financeapi/forcetrigger?t=c2qxlh&amp;q=ARCX%3aCLSM&amp;form=skydnc</v>
    <v>Learn more on Bing</v>
  </rv>
  <rv s="17">
    <v>en-US</v>
    <v>c2qxlh</v>
    <v>268435456</v>
    <v>1</v>
    <v>Powered by Refinitiv</v>
    <v>38</v>
    <v>Cabana Tgt Ld Sec Mod (XNAS:CLSM)</v>
    <v>34</v>
    <v>39</v>
    <v>Finance</v>
    <v>25</v>
    <v>21.995000000000001</v>
    <v>18.239999999999998</v>
    <v>0.54720000000000002</v>
    <v>0.21129999999999999</v>
    <v>0</v>
    <v>1.0091000000000001E-2</v>
    <v>0</v>
    <v>USD</v>
    <v>Nasdaq Stock Market</v>
    <v>XNAS</v>
    <v>7.9000000000000008E-3</v>
    <v>21.175000000000001</v>
    <v>ETF</v>
    <v>45824.843750173437</v>
    <v>2600</v>
    <v>21.12</v>
    <v>116209149.90000001</v>
    <v>Cabana Tgt Ld Sec Mod</v>
    <v>21.175000000000001</v>
    <v>20.938700000000001</v>
    <v>21.15</v>
    <v>21.15</v>
    <v>CLSM</v>
    <v>Cabana Tgt Ld Sec Mod (XNAS:CLSM)</v>
    <v>21999</v>
    <v>22514</v>
  </rv>
  <rv s="2">
    <v>2601</v>
  </rv>
  <rv s="3">
    <v>https://www.bing.com/financeapi/forcetrigger?t=c3lvr7&amp;q=BATS%3aXTOC&amp;form=skydnc</v>
    <v>Learn more on Bing</v>
  </rv>
  <rv s="17">
    <v>en-US</v>
    <v>c3lvr7</v>
    <v>268435456</v>
    <v>1</v>
    <v>Powered by Refinitiv</v>
    <v>38</v>
    <v>Innovator US Eq Acc+ Oct (BATS:XTOC)</v>
    <v>34</v>
    <v>39</v>
    <v>Finance</v>
    <v>17</v>
    <v>30.79</v>
    <v>24.254999999999999</v>
    <v>0.77470000000000006</v>
    <v>0.24399999999999999</v>
    <v>-1.242E-3</v>
    <v>8.0179999999999991E-3</v>
    <v>-3.8100000000000002E-2</v>
    <v>USD</v>
    <v>CBOE BZX Exchange</v>
    <v>BATS</v>
    <v>7.9000000000000008E-3</v>
    <v>30.74</v>
    <v>ETF</v>
    <v>45824.840352534375</v>
    <v>2603</v>
    <v>30.673999999999999</v>
    <v>13536601.539999999</v>
    <v>Innovator US Eq Acc+ Oct</v>
    <v>30.74</v>
    <v>30.43</v>
    <v>30.673999999999999</v>
    <v>30.635899999999999</v>
    <v>XTOC</v>
    <v>Innovator US Eq Acc+ Oct (BATS:XTOC)</v>
    <v>387</v>
    <v>1700</v>
  </rv>
  <rv s="2">
    <v>2604</v>
  </rv>
  <rv s="16">
    <v>en-US</v>
    <v>cg2f4c</v>
    <v>268435456</v>
    <v>1</v>
    <v>Powered by Refinitiv</v>
    <v>36</v>
    <v>Innovator US SCap PB Mar (BATS:KMAR)</v>
    <v>24</v>
    <v>37</v>
    <v>Finance</v>
    <v>17</v>
    <v>25.97</v>
    <v>22.73</v>
    <v>0.18940000000000001</v>
    <v>1.5499999999999999E-3</v>
    <v>7.4479999999999998E-3</v>
    <v>3.9699999999999999E-2</v>
    <v>USD</v>
    <v>CBOE BZX Exchange</v>
    <v>BATS</v>
    <v>7.9000000000000008E-3</v>
    <v>25.68</v>
    <v>ETF</v>
    <v>45824.840313078123</v>
    <v>25.6203</v>
    <v>11993504.939999999</v>
    <v>Innovator US SCap PB Mar</v>
    <v>25.68</v>
    <v>25.430900000000001</v>
    <v>25.6203</v>
    <v>25.66</v>
    <v>KMAR</v>
    <v>Innovator US SCap PB Mar (BATS:KMAR)</v>
    <v>20139</v>
    <v>5015</v>
  </rv>
  <rv s="2">
    <v>2606</v>
  </rv>
  <rv s="3">
    <v>https://www.bing.com/financeapi/forcetrigger?t=bu864c&amp;q=BATS%3aKAPR&amp;form=skydnc</v>
    <v>Learn more on Bing</v>
  </rv>
  <rv s="17">
    <v>en-US</v>
    <v>bu864c</v>
    <v>268435456</v>
    <v>1</v>
    <v>Powered by Refinitiv</v>
    <v>38</v>
    <v>Innovator US SC PB Apr (BATS:KAPR)</v>
    <v>34</v>
    <v>39</v>
    <v>Finance</v>
    <v>17</v>
    <v>34.340000000000003</v>
    <v>28.190100000000001</v>
    <v>0.55220000000000002</v>
    <v>0.184</v>
    <v>-1.4269999999999999E-3</v>
    <v>5.79E-3</v>
    <v>-4.5600000000000002E-2</v>
    <v>USD</v>
    <v>CBOE BZX Exchange</v>
    <v>BATS</v>
    <v>7.9000000000000008E-3</v>
    <v>32.01</v>
    <v>ETF</v>
    <v>45824.840316238282</v>
    <v>2608</v>
    <v>31.86</v>
    <v>176846518.56999999</v>
    <v>Innovator US SC PB Apr</v>
    <v>31.86</v>
    <v>31.78</v>
    <v>31.963999999999999</v>
    <v>31.918399999999998</v>
    <v>KAPR</v>
    <v>Innovator US SC PB Apr (BATS:KAPR)</v>
    <v>2890</v>
    <v>16780</v>
  </rv>
  <rv s="2">
    <v>2609</v>
  </rv>
  <rv s="16">
    <v>en-US</v>
    <v>c7m1w7</v>
    <v>268435456</v>
    <v>1</v>
    <v>Powered by Refinitiv</v>
    <v>36</v>
    <v>EA:Burney US Factor Rot (XNAS:BRNY)</v>
    <v>24</v>
    <v>37</v>
    <v>Finance</v>
    <v>25</v>
    <v>44.72</v>
    <v>34.294499999999999</v>
    <v>0.46860000000000002</v>
    <v>0</v>
    <v>1.0867E-2</v>
    <v>0</v>
    <v>USD</v>
    <v>Nasdaq Stock Market</v>
    <v>XNAS</v>
    <v>7.9000000000000008E-3</v>
    <v>43.72</v>
    <v>ETF</v>
    <v>45824.843750207816</v>
    <v>43.540999999999997</v>
    <v>387013912.14999998</v>
    <v>EA:Burney US Factor Rot</v>
    <v>43.61</v>
    <v>43.12</v>
    <v>43.5886</v>
    <v>43.5886</v>
    <v>BRNY</v>
    <v>EA:Burney US Factor Rot (XNAS:BRNY)</v>
    <v>12097</v>
    <v>22254</v>
  </rv>
  <rv s="2">
    <v>2611</v>
  </rv>
  <rv s="16">
    <v>en-US</v>
    <v>cfsfc7</v>
    <v>268435456</v>
    <v>1</v>
    <v>Powered by Refinitiv</v>
    <v>36</v>
    <v>Innovator US SC PB Feb (BATS:KFEB)</v>
    <v>24</v>
    <v>37</v>
    <v>Finance</v>
    <v>17</v>
    <v>28.99</v>
    <v>21.55</v>
    <v>0.18029999999999999</v>
    <v>-6.4780000000000003E-4</v>
    <v>7.4000000000000003E-3</v>
    <v>-1.5900000000000001E-2</v>
    <v>USD</v>
    <v>CBOE BZX Exchange</v>
    <v>BATS</v>
    <v>7.9000000000000008E-3</v>
    <v>24.5459</v>
    <v>ETF</v>
    <v>45824.840316238282</v>
    <v>24.52</v>
    <v>24798050.609999999</v>
    <v>Innovator US SC PB Feb</v>
    <v>24.52</v>
    <v>24.365600000000001</v>
    <v>24.5459</v>
    <v>24.53</v>
    <v>KFEB</v>
    <v>Innovator US SC PB Feb (BATS:KFEB)</v>
    <v>1325</v>
    <v>1859</v>
  </rv>
  <rv s="2">
    <v>2613</v>
  </rv>
  <rv s="3">
    <v>https://www.bing.com/financeapi/forcetrigger?t=bv18h7&amp;q=BATS%3aNJUL&amp;form=skydnc</v>
    <v>Learn more on Bing</v>
  </rv>
  <rv s="17">
    <v>en-US</v>
    <v>bv18h7</v>
    <v>268435456</v>
    <v>1</v>
    <v>Powered by Refinitiv</v>
    <v>38</v>
    <v>Innovator Growth PB Jul (BATS:NJUL)</v>
    <v>34</v>
    <v>39</v>
    <v>Finance</v>
    <v>17</v>
    <v>65.844499999999996</v>
    <v>55.403199999999998</v>
    <v>0.51019999999999999</v>
    <v>0.82650000000000001</v>
    <v>0</v>
    <v>1.2746E-2</v>
    <v>0</v>
    <v>USD</v>
    <v>CBOE BZX Exchange</v>
    <v>BATS</v>
    <v>7.9000000000000008E-3</v>
    <v>65.844499999999996</v>
    <v>ETF</v>
    <v>45824.84032553203</v>
    <v>2615</v>
    <v>65.25</v>
    <v>198659660</v>
    <v>Innovator Growth PB Jul</v>
    <v>65.25</v>
    <v>64.843500000000006</v>
    <v>65.67</v>
    <v>65.67</v>
    <v>NJUL</v>
    <v>Innovator Growth PB Jul (BATS:NJUL)</v>
    <v>8918</v>
    <v>19940</v>
  </rv>
  <rv s="2">
    <v>2616</v>
  </rv>
  <rv s="3">
    <v>https://www.bing.com/financeapi/forcetrigger?t=a1o8bh&amp;q=ARCX%3aBBP&amp;form=skydnc</v>
    <v>Learn more on Bing</v>
  </rv>
  <rv s="17">
    <v>en-US</v>
    <v>a1o8bh</v>
    <v>268435456</v>
    <v>1</v>
    <v>Powered by Refinitiv</v>
    <v>38</v>
    <v>ETFis:Virtus LS Bio Prod (ARCX:BBP)</v>
    <v>34</v>
    <v>39</v>
    <v>Finance</v>
    <v>25</v>
    <v>69.119900000000001</v>
    <v>48.649900000000002</v>
    <v>0.48499999999999999</v>
    <v>-0.49509999999999998</v>
    <v>-1.345E-5</v>
    <v>-8.2520000000000007E-3</v>
    <v>-8.0000000000000004E-4</v>
    <v>USD</v>
    <v>NYSE Arca</v>
    <v>ARCX</v>
    <v>7.9000000000000008E-3</v>
    <v>60.3</v>
    <v>ETF</v>
    <v>45824.840277823438</v>
    <v>2618</v>
    <v>58.66</v>
    <v>22445983.649999999</v>
    <v>ETFis:Virtus LS Bio Prod</v>
    <v>59.67</v>
    <v>59.995899999999999</v>
    <v>59.500799999999998</v>
    <v>59.5</v>
    <v>BBP</v>
    <v>ETFis:Virtus LS Bio Prod (ARCX:BBP)</v>
    <v>6595</v>
    <v>3192</v>
  </rv>
  <rv s="2">
    <v>2619</v>
  </rv>
  <rv s="16">
    <v>en-US</v>
    <v>cazkk2</v>
    <v>268435456</v>
    <v>1</v>
    <v>Powered by Refinitiv</v>
    <v>36</v>
    <v>Foundations Dynamic Inc (BATS:FDTB)</v>
    <v>24</v>
    <v>37</v>
    <v>Finance</v>
    <v>17</v>
    <v>9.8401999999999994</v>
    <v>8.9350000000000005</v>
    <v>0</v>
    <v>-1.0048E-2</v>
    <v>0</v>
    <v>-9.5000000000000001E-2</v>
    <v>USD</v>
    <v>CBOE BZX Exchange</v>
    <v>BATS</v>
    <v>7.9000000000000008E-3</v>
    <v>9.4550000000000001</v>
    <v>ETF</v>
    <v>45821.840277777781</v>
    <v>9.39</v>
    <v>5480378.75</v>
    <v>Foundations Dynamic Inc</v>
    <v>9.39</v>
    <v>9.4640000000000004</v>
    <v>9.4550000000000001</v>
    <v>9.36</v>
    <v>FDTB</v>
    <v>Foundations Dynamic Inc (BATS:FDTB)</v>
    <v>145</v>
    <v>2029</v>
  </rv>
  <rv s="2">
    <v>2621</v>
  </rv>
  <rv s="16">
    <v>en-US</v>
    <v>cg5osm</v>
    <v>268435456</v>
    <v>1</v>
    <v>Powered by Refinitiv</v>
    <v>36</v>
    <v>Innovator Eq Pr In Dl PW (ARCX:SPUT)</v>
    <v>24</v>
    <v>37</v>
    <v>Finance</v>
    <v>25</v>
    <v>25.719799999999999</v>
    <v>22.74</v>
    <v>0.14130000000000001</v>
    <v>0</v>
    <v>5.5320000000000005E-3</v>
    <v>0</v>
    <v>USD</v>
    <v>NYSE Arca</v>
    <v>ARCX</v>
    <v>7.9000000000000008E-3</v>
    <v>25.719799999999999</v>
    <v>ETF</v>
    <v>45824.840277789066</v>
    <v>25.68</v>
    <v>5048671.8</v>
    <v>Innovator Eq Pr In Dl PW</v>
    <v>25.719799999999999</v>
    <v>25.541</v>
    <v>25.682300000000001</v>
    <v>25.682300000000001</v>
    <v>SPUT</v>
    <v>Innovator Eq Pr In Dl PW (ARCX:SPUT)</v>
    <v>1447</v>
    <v>2654</v>
  </rv>
  <rv s="2">
    <v>2623</v>
  </rv>
  <rv s="3">
    <v>https://www.bing.com/financeapi/forcetrigger?t=bte1lh&amp;q=BATS%3aNJAN&amp;form=skydnc</v>
    <v>Learn more on Bing</v>
  </rv>
  <rv s="17">
    <v>en-US</v>
    <v>bte1lh</v>
    <v>268435456</v>
    <v>1</v>
    <v>Powered by Refinitiv</v>
    <v>38</v>
    <v>Innovator Growth PB Jan (BATS:NJAN)</v>
    <v>34</v>
    <v>39</v>
    <v>Finance</v>
    <v>17</v>
    <v>50</v>
    <v>42.240099999999998</v>
    <v>0.51729999999999998</v>
    <v>0.36099999999999999</v>
    <v>0</v>
    <v>7.2829999999999995E-3</v>
    <v>0</v>
    <v>USD</v>
    <v>CBOE BZX Exchange</v>
    <v>BATS</v>
    <v>7.9000000000000008E-3</v>
    <v>49.95</v>
    <v>ETF</v>
    <v>45824.840325335157</v>
    <v>2625</v>
    <v>49.73</v>
    <v>297000975.62</v>
    <v>Innovator Growth PB Jan</v>
    <v>49.76</v>
    <v>49.57</v>
    <v>49.930999999999997</v>
    <v>49.930999999999997</v>
    <v>NJAN</v>
    <v>Innovator Growth PB Jan (BATS:NJAN)</v>
    <v>15497</v>
    <v>16557</v>
  </rv>
  <rv s="2">
    <v>2626</v>
  </rv>
  <rv s="3">
    <v>https://www.bing.com/financeapi/forcetrigger?t=btj3hw&amp;q=ARCX%3aHYTR&amp;form=skydnc</v>
    <v>Learn more on Bing</v>
  </rv>
  <rv s="17">
    <v>en-US</v>
    <v>btj3hw</v>
    <v>268435456</v>
    <v>1</v>
    <v>Powered by Refinitiv</v>
    <v>38</v>
    <v>Counterpoint Hi Yld Tr (XNYS:HYTR)</v>
    <v>34</v>
    <v>39</v>
    <v>Finance</v>
    <v>25</v>
    <v>24.26</v>
    <v>20.82</v>
    <v>0.63049999999999995</v>
    <v>5.3999999999999999E-2</v>
    <v>0</v>
    <v>2.5209999999999998E-3</v>
    <v>0</v>
    <v>USD</v>
    <v>New York Stock Exchange</v>
    <v>XNYS</v>
    <v>7.9000000000000008E-3</v>
    <v>21.48</v>
    <v>ETF</v>
    <v>45824.840277789066</v>
    <v>2628</v>
    <v>21.46</v>
    <v>141617727.33000001</v>
    <v>Counterpoint Hi Yld Tr</v>
    <v>21.46</v>
    <v>21.416</v>
    <v>21.47</v>
    <v>21.47</v>
    <v>HYTR</v>
    <v>Counterpoint Hi Yld Tr (XNYS:HYTR)</v>
    <v>53718</v>
    <v>42081</v>
  </rv>
  <rv s="2">
    <v>2629</v>
  </rv>
  <rv s="3">
    <v>https://www.bing.com/financeapi/forcetrigger?t=br42nm&amp;q=BATS%3aBAUG&amp;form=skydnc</v>
    <v>Learn more on Bing</v>
  </rv>
  <rv s="17">
    <v>en-US</v>
    <v>br42nm</v>
    <v>268435456</v>
    <v>1</v>
    <v>Powered by Refinitiv</v>
    <v>38</v>
    <v>Innovator US Eqty B Aug (BATS:BAUG)</v>
    <v>34</v>
    <v>39</v>
    <v>Finance</v>
    <v>17</v>
    <v>44.99</v>
    <v>38.380000000000003</v>
    <v>0.71309999999999996</v>
    <v>0.39</v>
    <v>1.114E-3</v>
    <v>8.7639999999999992E-3</v>
    <v>0.05</v>
    <v>USD</v>
    <v>CBOE BZX Exchange</v>
    <v>BATS</v>
    <v>7.9000000000000008E-3</v>
    <v>44.95</v>
    <v>ETF</v>
    <v>45824.840283553123</v>
    <v>2631</v>
    <v>44.886800000000001</v>
    <v>157734930.43000001</v>
    <v>Innovator US Eqty B Aug</v>
    <v>44.89</v>
    <v>44.5</v>
    <v>44.89</v>
    <v>44.94</v>
    <v>BAUG</v>
    <v>Innovator US Eqty B Aug (BATS:BAUG)</v>
    <v>855</v>
    <v>7396</v>
  </rv>
  <rv s="2">
    <v>2632</v>
  </rv>
  <rv s="3">
    <v>https://www.bing.com/financeapi/forcetrigger?t=bv18ec&amp;q=BATS%3aKJUL&amp;form=skydnc</v>
    <v>Learn more on Bing</v>
  </rv>
  <rv s="17">
    <v>en-US</v>
    <v>bv18ec</v>
    <v>268435456</v>
    <v>1</v>
    <v>Powered by Refinitiv</v>
    <v>38</v>
    <v>Innovator US SC PB Jul (BATS:KJUL)</v>
    <v>34</v>
    <v>39</v>
    <v>Finance</v>
    <v>17</v>
    <v>30.407399999999999</v>
    <v>25.6</v>
    <v>0.55549999999999999</v>
    <v>0.11</v>
    <v>2.8020000000000002E-3</v>
    <v>3.8679999999999999E-3</v>
    <v>0.08</v>
    <v>USD</v>
    <v>CBOE BZX Exchange</v>
    <v>BATS</v>
    <v>7.9000000000000008E-3</v>
    <v>28.71</v>
    <v>ETF</v>
    <v>45824.840316238282</v>
    <v>2634</v>
    <v>28.5</v>
    <v>114584725.98999999</v>
    <v>Innovator US SC PB Jul</v>
    <v>28.5</v>
    <v>28.44</v>
    <v>28.55</v>
    <v>28.63</v>
    <v>KJUL</v>
    <v>Innovator US SC PB Jul (BATS:KJUL)</v>
    <v>5211</v>
    <v>24343</v>
  </rv>
  <rv s="2">
    <v>2635</v>
  </rv>
  <rv s="3">
    <v>https://www.bing.com/financeapi/forcetrigger?t=bjrdkr&amp;q=BATS%3aBJUL&amp;form=skydnc</v>
    <v>Learn more on Bing</v>
  </rv>
  <rv s="17">
    <v>en-US</v>
    <v>bjrdkr</v>
    <v>268435456</v>
    <v>1</v>
    <v>Powered by Refinitiv</v>
    <v>38</v>
    <v>Innovator US Eqty B Jul (BATS:BJUL)</v>
    <v>34</v>
    <v>39</v>
    <v>Finance</v>
    <v>17</v>
    <v>47.305</v>
    <v>38.909999999999997</v>
    <v>0.69510000000000005</v>
    <v>0.505</v>
    <v>1.4189999999999999E-3</v>
    <v>1.1148E-2</v>
    <v>6.5000000000000002E-2</v>
    <v>USD</v>
    <v>CBOE BZX Exchange</v>
    <v>BATS</v>
    <v>7.9000000000000008E-3</v>
    <v>45.875</v>
    <v>ETF</v>
    <v>45824.840285878905</v>
    <v>2637</v>
    <v>45.75</v>
    <v>234728114.97</v>
    <v>Innovator US Eqty B Jul</v>
    <v>45.75</v>
    <v>45.3</v>
    <v>45.805</v>
    <v>45.87</v>
    <v>BJUL</v>
    <v>Innovator US Eqty B Jul (BATS:BJUL)</v>
    <v>5619</v>
    <v>21539</v>
  </rv>
  <rv s="2">
    <v>2638</v>
  </rv>
  <rv s="16">
    <v>en-US</v>
    <v>cawnr7</v>
    <v>268435456</v>
    <v>1</v>
    <v>Powered by Refinitiv</v>
    <v>36</v>
    <v>Matthews Asia:Div Actv (ARCX:ADVE)</v>
    <v>24</v>
    <v>37</v>
    <v>Finance</v>
    <v>25</v>
    <v>37.052900000000001</v>
    <v>27.03</v>
    <v>0.1857</v>
    <v>-3.1630000000000004E-3</v>
    <v>5.2869999999999992E-3</v>
    <v>-0.11169999999999999</v>
    <v>USD</v>
    <v>NYSE Arca</v>
    <v>ARCX</v>
    <v>7.9000000000000008E-3</v>
    <v>35.311700000000002</v>
    <v>ETF</v>
    <v>45824.84027780078</v>
    <v>35.311700000000002</v>
    <v>3434962.88</v>
    <v>Matthews Asia:Div Actv</v>
    <v>35.311700000000002</v>
    <v>35.125999999999998</v>
    <v>35.311700000000002</v>
    <v>35.200000000000003</v>
    <v>ADVE</v>
    <v>Matthews Asia:Div Actv (ARCX:ADVE)</v>
    <v>94</v>
    <v>777</v>
  </rv>
  <rv s="2">
    <v>2640</v>
  </rv>
  <rv s="16">
    <v>en-US</v>
    <v>cawnu2</v>
    <v>268435456</v>
    <v>1</v>
    <v>Powered by Refinitiv</v>
    <v>36</v>
    <v>Matthews Asia:Pac Tg Act (ARCX:ASIA)</v>
    <v>24</v>
    <v>37</v>
    <v>Finance</v>
    <v>25</v>
    <v>30.21</v>
    <v>22.7</v>
    <v>0.36259999999999998</v>
    <v>0</v>
    <v>1.2814000000000001E-2</v>
    <v>0</v>
    <v>USD</v>
    <v>NYSE Arca</v>
    <v>ARCX</v>
    <v>7.9000000000000008E-3</v>
    <v>28.775400000000001</v>
    <v>ETF</v>
    <v>45824.84027780078</v>
    <v>28.659199999999998</v>
    <v>34533832.219999999</v>
    <v>Matthews Asia:Pac Tg Act</v>
    <v>28.775400000000001</v>
    <v>28.296600000000002</v>
    <v>28.659199999999998</v>
    <v>28.659199999999998</v>
    <v>ASIA</v>
    <v>Matthews Asia:Pac Tg Act (ARCX:ASIA)</v>
    <v>420</v>
    <v>3859</v>
  </rv>
  <rv s="2">
    <v>2642</v>
  </rv>
  <rv s="20">
    <v>en-US</v>
    <v>cflcnm</v>
    <v>268435456</v>
    <v>1</v>
    <v>Powered by Refinitiv</v>
    <v>44</v>
    <v>AllianzIM 6 Mon B10 Allc (ARCX:SPBX)</v>
    <v>24</v>
    <v>45</v>
    <v>Finance</v>
    <v>43</v>
    <v>25.62</v>
    <v>22.69</v>
    <v>0.2011</v>
    <v>7.9360000000000003E-3</v>
    <v>USD</v>
    <v>NYSE Arca</v>
    <v>ARCX</v>
    <v>7.9000000000000008E-3</v>
    <v>25.54</v>
    <v>ETF</v>
    <v>45824.840277777781</v>
    <v>25.49</v>
    <v>28308888.609999999</v>
    <v>AllianzIM 6 Mon B10 Allc</v>
    <v>25.49</v>
    <v>25.338899999999999</v>
    <v>25.54</v>
    <v>SPBX</v>
    <v>AllianzIM 6 Mon B10 Allc (ARCX:SPBX)</v>
    <v>314</v>
    <v>13664</v>
  </rv>
  <rv s="2">
    <v>2644</v>
  </rv>
  <rv s="16">
    <v>en-US</v>
    <v>cawnzr</v>
    <v>268435456</v>
    <v>1</v>
    <v>Powered by Refinitiv</v>
    <v>36</v>
    <v>Matthews Asia:India Actv (ARCX:INDE)</v>
    <v>24</v>
    <v>37</v>
    <v>Finance</v>
    <v>25</v>
    <v>33.170099999999998</v>
    <v>25.7197</v>
    <v>0.27810000000000001</v>
    <v>0</v>
    <v>9.5139999999999999E-3</v>
    <v>0</v>
    <v>USD</v>
    <v>NYSE Arca</v>
    <v>ARCX</v>
    <v>7.9000000000000008E-3</v>
    <v>29.507999999999999</v>
    <v>ETF</v>
    <v>45824.840277812502</v>
    <v>29.507999999999999</v>
    <v>14110470.199999999</v>
    <v>Matthews Asia:India Actv</v>
    <v>29.507999999999999</v>
    <v>29.229900000000001</v>
    <v>29.507999999999999</v>
    <v>29.507999999999999</v>
    <v>INDE</v>
    <v>Matthews Asia:India Actv (ARCX:INDE)</v>
    <v>77</v>
    <v>1177</v>
  </rv>
  <rv s="2">
    <v>2646</v>
  </rv>
  <rv s="3">
    <v>https://www.bing.com/financeapi/forcetrigger?t=a1wi4c&amp;q=ARCX%3aKGRN&amp;form=skydnc</v>
    <v>Learn more on Bing</v>
  </rv>
  <rv s="17">
    <v>en-US</v>
    <v>a1wi4c</v>
    <v>268435456</v>
    <v>1</v>
    <v>Powered by Refinitiv</v>
    <v>38</v>
    <v>KraneShs:MSCI Ch Cln Tch (ARCX:KGRN)</v>
    <v>34</v>
    <v>39</v>
    <v>Finance</v>
    <v>25</v>
    <v>28</v>
    <v>18.739999999999998</v>
    <v>1.2034</v>
    <v>0.19600000000000001</v>
    <v>0</v>
    <v>7.5929999999999999E-3</v>
    <v>0</v>
    <v>USD</v>
    <v>NYSE Arca</v>
    <v>ARCX</v>
    <v>7.9000000000000008E-3</v>
    <v>26.59</v>
    <v>ETF</v>
    <v>45824.840277823438</v>
    <v>2648</v>
    <v>25.834</v>
    <v>49732346.140000001</v>
    <v>KraneShs:MSCI Ch Cln Tch</v>
    <v>26.13</v>
    <v>25.814</v>
    <v>26.01</v>
    <v>26.01</v>
    <v>KGRN</v>
    <v>KraneShs:MSCI Ch Cln Tch (ARCX:KGRN)</v>
    <v>5857</v>
    <v>14545</v>
  </rv>
  <rv s="2">
    <v>2649</v>
  </rv>
  <rv s="16">
    <v>en-US</v>
    <v>c734xm</v>
    <v>268435456</v>
    <v>1</v>
    <v>Powered by Refinitiv</v>
    <v>36</v>
    <v>Innovator Uncp Acc US Eq (BATS:XUSP)</v>
    <v>24</v>
    <v>37</v>
    <v>Finance</v>
    <v>17</v>
    <v>42.66</v>
    <v>30.91</v>
    <v>0.51249999999999996</v>
    <v>-9.6319999999999999E-4</v>
    <v>1.282E-2</v>
    <v>-3.9E-2</v>
    <v>USD</v>
    <v>CBOE BZX Exchange</v>
    <v>BATS</v>
    <v>7.9000000000000008E-3</v>
    <v>40.65</v>
    <v>ETF</v>
    <v>45824.840352534375</v>
    <v>40.424999999999997</v>
    <v>35535217.75</v>
    <v>Innovator Uncp Acc US Eq</v>
    <v>40.619999999999997</v>
    <v>39.976500000000001</v>
    <v>40.488999999999997</v>
    <v>40.450000000000003</v>
    <v>XUSP</v>
    <v>Innovator Uncp Acc US Eq (BATS:XUSP)</v>
    <v>4554</v>
    <v>6821</v>
  </rv>
  <rv s="2">
    <v>2651</v>
  </rv>
  <rv s="16">
    <v>en-US</v>
    <v>cfto9c</v>
    <v>268435456</v>
    <v>1</v>
    <v>Powered by Refinitiv</v>
    <v>36</v>
    <v>Innovator Un Bt 20 F Qtr (BATS:QBF)</v>
    <v>24</v>
    <v>37</v>
    <v>Finance</v>
    <v>17</v>
    <v>26.9</v>
    <v>20.36</v>
    <v>0.64090000000000003</v>
    <v>9.167E-4</v>
    <v>2.4986000000000001E-2</v>
    <v>2.41E-2</v>
    <v>USD</v>
    <v>CBOE BZX Exchange</v>
    <v>BATS</v>
    <v>7.9000000000000008E-3</v>
    <v>26.315000000000001</v>
    <v>ETF</v>
    <v>45824.840334617969</v>
    <v>26.04</v>
    <v>11489006.060000001</v>
    <v>Innovator Un Bt 20 F Qtr</v>
    <v>26.07</v>
    <v>25.65</v>
    <v>26.290900000000001</v>
    <v>26.315000000000001</v>
    <v>QBF</v>
    <v>Innovator Un Bt 20 F Qtr (BATS:QBF)</v>
    <v>1166</v>
    <v>4051</v>
  </rv>
  <rv s="2">
    <v>2653</v>
  </rv>
  <rv s="3">
    <v>https://www.bing.com/financeapi/forcetrigger?t=c6t1z2&amp;q=ARCX%3aMEM&amp;form=skydnc</v>
    <v>Learn more on Bing</v>
  </rv>
  <rv s="21">
    <v>en-US</v>
    <v>c6t1z2</v>
    <v>268435456</v>
    <v>1</v>
    <v>Powered by Refinitiv</v>
    <v>46</v>
    <v>Matthews Asia:EM Eq Actv (ARCX:MEM)</v>
    <v>34</v>
    <v>37</v>
    <v>Finance</v>
    <v>25</v>
    <v>36.15</v>
    <v>26.07</v>
    <v>0.42499999999999999</v>
    <v>0</v>
    <v>1.3491E-2</v>
    <v>0</v>
    <v>USD</v>
    <v>NYSE Arca</v>
    <v>ARCX</v>
    <v>7.9000000000000008E-3</v>
    <v>32.19</v>
    <v>ETF</v>
    <v>45824.840277812502</v>
    <v>2655</v>
    <v>31.92</v>
    <v>37513939.789999999</v>
    <v>Matthews Asia:EM Eq Actv</v>
    <v>31.97</v>
    <v>31.501899999999999</v>
    <v>31.9269</v>
    <v>31.9269</v>
    <v>MEM</v>
    <v>Matthews Asia:EM Eq Actv (ARCX:MEM)</v>
    <v>8009</v>
    <v>2507</v>
  </rv>
  <rv s="2">
    <v>2656</v>
  </rv>
  <rv s="16">
    <v>en-US</v>
    <v>c8jy5r</v>
    <v>268435456</v>
    <v>1</v>
    <v>Powered by Refinitiv</v>
    <v>36</v>
    <v>Matthews Asia:EM ex-Ch A (ARCX:MEMX)</v>
    <v>24</v>
    <v>37</v>
    <v>Finance</v>
    <v>25</v>
    <v>31.82</v>
    <v>25.16</v>
    <v>0.31630000000000003</v>
    <v>0</v>
    <v>1.0111000000000002E-2</v>
    <v>0</v>
    <v>USD</v>
    <v>NYSE Arca</v>
    <v>ARCX</v>
    <v>7.9000000000000008E-3</v>
    <v>31.67</v>
    <v>ETF</v>
    <v>45824.84027780078</v>
    <v>31.600200000000001</v>
    <v>34273693.219999999</v>
    <v>Matthews Asia:EM ex-Ch A</v>
    <v>31.67</v>
    <v>31.283899999999999</v>
    <v>31.600200000000001</v>
    <v>31.600200000000001</v>
    <v>MEMX</v>
    <v>Matthews Asia:EM ex-Ch A (ARCX:MEMX)</v>
    <v>280</v>
    <v>2515</v>
  </rv>
  <rv s="2">
    <v>2658</v>
  </rv>
  <rv s="3">
    <v>https://www.bing.com/financeapi/forcetrigger?t=a1o7f2&amp;q=ARCX%3aBBC&amp;form=skydnc</v>
    <v>Learn more on Bing</v>
  </rv>
  <rv s="17">
    <v>en-US</v>
    <v>a1o7f2</v>
    <v>268435456</v>
    <v>1</v>
    <v>Powered by Refinitiv</v>
    <v>38</v>
    <v>ETFis:Virtus LS Bio Clin (ARCX:BBC)</v>
    <v>34</v>
    <v>39</v>
    <v>Finance</v>
    <v>25</v>
    <v>31.65</v>
    <v>13.42</v>
    <v>0.83499999999999996</v>
    <v>7.0000000000000001E-3</v>
    <v>0</v>
    <v>3.5260000000000001E-4</v>
    <v>0</v>
    <v>USD</v>
    <v>NYSE Arca</v>
    <v>ARCX</v>
    <v>7.9000000000000008E-3</v>
    <v>20.12</v>
    <v>ETF</v>
    <v>45824.840277812502</v>
    <v>2660</v>
    <v>19.62</v>
    <v>10005826.710000001</v>
    <v>ETFis:Virtus LS Bio Clin</v>
    <v>20.12</v>
    <v>19.850000000000001</v>
    <v>19.856999999999999</v>
    <v>19.856999999999999</v>
    <v>BBC</v>
    <v>ETFis:Virtus LS Bio Clin (ARCX:BBC)</v>
    <v>36856</v>
    <v>44430</v>
  </rv>
  <rv s="2">
    <v>2661</v>
  </rv>
  <rv s="18">
    <v>en-US</v>
    <v>cacgz2</v>
    <v>268435456</v>
    <v>1</v>
    <v>Powered by Refinitiv</v>
    <v>40</v>
    <v>Matthews Asia:Korea Actv (ARCX:MKOR)</v>
    <v>24</v>
    <v>39</v>
    <v>Finance</v>
    <v>25</v>
    <v>26.82</v>
    <v>19.850000000000001</v>
    <v>1.3099000000000001</v>
    <v>0.71879999999999999</v>
    <v>0</v>
    <v>2.7795E-2</v>
    <v>0</v>
    <v>USD</v>
    <v>NYSE Arca</v>
    <v>ARCX</v>
    <v>7.9000000000000008E-3</v>
    <v>26.7</v>
    <v>ETF</v>
    <v>45824.84027780078</v>
    <v>26.5</v>
    <v>49845568.329999998</v>
    <v>Matthews Asia:Korea Actv</v>
    <v>26.5</v>
    <v>25.8612</v>
    <v>26.58</v>
    <v>26.58</v>
    <v>MKOR</v>
    <v>Matthews Asia:Korea Actv (ARCX:MKOR)</v>
    <v>22555</v>
    <v>3947</v>
  </rv>
  <rv s="2">
    <v>2663</v>
  </rv>
  <rv s="3">
    <v>https://www.bing.com/financeapi/forcetrigger?t=c6t22w&amp;q=ARCX%3aMINV&amp;form=skydnc</v>
    <v>Learn more on Bing</v>
  </rv>
  <rv s="21">
    <v>en-US</v>
    <v>c6t22w</v>
    <v>268435456</v>
    <v>1</v>
    <v>Powered by Refinitiv</v>
    <v>46</v>
    <v>Matthews Asia:Innov Actv (ARCX:MINV)</v>
    <v>34</v>
    <v>37</v>
    <v>Finance</v>
    <v>25</v>
    <v>30.77</v>
    <v>24.18</v>
    <v>0.41739999999999999</v>
    <v>0</v>
    <v>1.3926000000000001E-2</v>
    <v>0</v>
    <v>USD</v>
    <v>NYSE Arca</v>
    <v>ARCX</v>
    <v>7.9000000000000008E-3</v>
    <v>30.550699999999999</v>
    <v>ETF</v>
    <v>45824.840277812502</v>
    <v>2665</v>
    <v>29.395</v>
    <v>59690668.890000001</v>
    <v>Matthews Asia:Innov Actv</v>
    <v>30.049900000000001</v>
    <v>29.9726</v>
    <v>30.39</v>
    <v>30.39</v>
    <v>MINV</v>
    <v>Matthews Asia:Innov Actv (ARCX:MINV)</v>
    <v>11751</v>
    <v>26900</v>
  </rv>
  <rv s="2">
    <v>2666</v>
  </rv>
  <rv s="16">
    <v>en-US</v>
    <v>cawnww</v>
    <v>268435456</v>
    <v>1</v>
    <v>Powered by Refinitiv</v>
    <v>36</v>
    <v>Matthews Asia:EM Sus FA (ARCX:EMSF)</v>
    <v>24</v>
    <v>37</v>
    <v>Finance</v>
    <v>25</v>
    <v>29.64</v>
    <v>21.56</v>
    <v>0.47439999999999999</v>
    <v>0</v>
    <v>1.7899000000000002E-2</v>
    <v>0</v>
    <v>USD</v>
    <v>NYSE Arca</v>
    <v>ARCX</v>
    <v>7.9000000000000008E-3</v>
    <v>27.14</v>
    <v>ETF</v>
    <v>45824.840277812502</v>
    <v>26.96</v>
    <v>26840613.140000001</v>
    <v>Matthews Asia:EM Sus FA</v>
    <v>27.05</v>
    <v>26.504799999999999</v>
    <v>26.979199999999999</v>
    <v>26.979199999999999</v>
    <v>EMSF</v>
    <v>Matthews Asia:EM Sus FA (ARCX:EMSF)</v>
    <v>25436</v>
    <v>4752</v>
  </rv>
  <rv s="2">
    <v>2668</v>
  </rv>
  <rv s="3">
    <v>https://www.bing.com/financeapi/forcetrigger?t=c4qd2w&amp;q=ARCX%3aPPI&amp;form=skydnc</v>
    <v>Learn more on Bing</v>
  </rv>
  <rv s="17">
    <v>en-US</v>
    <v>c4qd2w</v>
    <v>268435456</v>
    <v>1</v>
    <v>Powered by Refinitiv</v>
    <v>38</v>
    <v>Astoria Real Assets (XNAS:PPI)</v>
    <v>34</v>
    <v>39</v>
    <v>Finance</v>
    <v>25</v>
    <v>16.22</v>
    <v>12.47</v>
    <v>1.2363</v>
    <v>0.01</v>
    <v>0</v>
    <v>6.2149999999999998E-4</v>
    <v>0</v>
    <v>USD</v>
    <v>Nasdaq Stock Market</v>
    <v>XNAS</v>
    <v>7.8000000000000005E-3</v>
    <v>16.22</v>
    <v>ETF</v>
    <v>45824.843750092186</v>
    <v>2670</v>
    <v>16.087499999999999</v>
    <v>53471747.700000003</v>
    <v>Astoria Real Assets</v>
    <v>16.100000000000001</v>
    <v>16.09</v>
    <v>16.100000000000001</v>
    <v>16.100000000000001</v>
    <v>PPI</v>
    <v>Astoria Real Assets (XNAS:PPI)</v>
    <v>9769</v>
    <v>8002</v>
  </rv>
  <rv s="2">
    <v>2671</v>
  </rv>
  <rv s="20">
    <v>en-US</v>
    <v>cfggyc</v>
    <v>268435456</v>
    <v>1</v>
    <v>Powered by Refinitiv</v>
    <v>44</v>
    <v>Harbor Osmosis EM Res Ef (ARCX:EFFE)</v>
    <v>24</v>
    <v>45</v>
    <v>Finance</v>
    <v>43</v>
    <v>22.3035</v>
    <v>18.323899999999998</v>
    <v>0.22819999999999999</v>
    <v>1.0428999999999999E-2</v>
    <v>USD</v>
    <v>NYSE Arca</v>
    <v>ARCX</v>
    <v>7.8000000000000005E-3</v>
    <v>22.110299999999999</v>
    <v>ETF</v>
    <v>45824.840277789066</v>
    <v>22.110299999999999</v>
    <v>111074803.31999999</v>
    <v>Harbor Osmosis EM Res Ef</v>
    <v>22.110299999999999</v>
    <v>21.882100000000001</v>
    <v>22.110299999999999</v>
    <v>EFFE</v>
    <v>Harbor Osmosis EM Res Ef (ARCX:EFFE)</v>
    <v>0</v>
    <v>8</v>
  </rv>
  <rv s="2">
    <v>2673</v>
  </rv>
  <rv s="3">
    <v>https://www.bing.com/financeapi/forcetrigger?t=a22r77&amp;q=BATS%3aSECT&amp;form=skydnc</v>
    <v>Learn more on Bing</v>
  </rv>
  <rv s="17">
    <v>en-US</v>
    <v>a22r77</v>
    <v>268435456</v>
    <v>1</v>
    <v>Powered by Refinitiv</v>
    <v>38</v>
    <v>Main Sector Rotation ETF (BATS:SECT)</v>
    <v>34</v>
    <v>39</v>
    <v>Finance</v>
    <v>17</v>
    <v>57.9</v>
    <v>44.183199999999999</v>
    <v>0.93810000000000004</v>
    <v>0.8</v>
    <v>0</v>
    <v>1.443E-2</v>
    <v>0</v>
    <v>USD</v>
    <v>CBOE BZX Exchange</v>
    <v>BATS</v>
    <v>7.8000000000000005E-3</v>
    <v>56.314900000000002</v>
    <v>ETF</v>
    <v>45824.840341573436</v>
    <v>2675</v>
    <v>55.87</v>
    <v>1983535477.05</v>
    <v>Main Sector Rotation ETF</v>
    <v>55.87</v>
    <v>55.44</v>
    <v>56.24</v>
    <v>56.24</v>
    <v>SECT</v>
    <v>Main Sector Rotation ETF (BATS:SECT)</v>
    <v>85181</v>
    <v>136215</v>
  </rv>
  <rv s="2">
    <v>2676</v>
  </rv>
  <rv s="3">
    <v>https://www.bing.com/financeapi/forcetrigger?t=bnw5zr&amp;q=ARCX%3aGDMA&amp;form=skydnc</v>
    <v>Learn more on Bing</v>
  </rv>
  <rv s="17">
    <v>en-US</v>
    <v>bnw5zr</v>
    <v>268435456</v>
    <v>1</v>
    <v>Powered by Refinitiv</v>
    <v>38</v>
    <v>EA:Gadsden Dyn Mlt-Asst (BATS:GDMA)</v>
    <v>34</v>
    <v>39</v>
    <v>Finance</v>
    <v>17</v>
    <v>34.11</v>
    <v>30.31</v>
    <v>12.595700000000001</v>
    <v>0.4093</v>
    <v>0</v>
    <v>1.2194E-2</v>
    <v>0</v>
    <v>USD</v>
    <v>CBOE BZX Exchange</v>
    <v>BATS</v>
    <v>7.8000000000000005E-3</v>
    <v>34.11</v>
    <v>ETF</v>
    <v>45824.840301457814</v>
    <v>2678</v>
    <v>33.799999999999997</v>
    <v>121653646.84</v>
    <v>EA:Gadsden Dyn Mlt-Asst</v>
    <v>33.799999999999997</v>
    <v>33.564700000000002</v>
    <v>33.973999999999997</v>
    <v>33.973999999999997</v>
    <v>GDMA</v>
    <v>EA:Gadsden Dyn Mlt-Asst (BATS:GDMA)</v>
    <v>34112</v>
    <v>10561</v>
  </rv>
  <rv s="2">
    <v>2679</v>
  </rv>
  <rv s="3">
    <v>https://www.bing.com/financeapi/forcetrigger?t=bjrdqh&amp;q=BATS%3aDRSK&amp;form=skydnc</v>
    <v>Learn more on Bing</v>
  </rv>
  <rv s="17">
    <v>en-US</v>
    <v>bjrdqh</v>
    <v>268435456</v>
    <v>1</v>
    <v>Powered by Refinitiv</v>
    <v>38</v>
    <v>Aptus Defined Risk (BATS:DRSK)</v>
    <v>34</v>
    <v>39</v>
    <v>Finance</v>
    <v>17</v>
    <v>29.24</v>
    <v>26.425000000000001</v>
    <v>0.97489999999999999</v>
    <v>-0.01</v>
    <v>1.5597000000000001E-2</v>
    <v>-3.5439999999999999E-4</v>
    <v>0.44</v>
    <v>USD</v>
    <v>CBOE BZX Exchange</v>
    <v>BATS</v>
    <v>7.8000000000000005E-3</v>
    <v>28.33</v>
    <v>ETF</v>
    <v>45824.840292835157</v>
    <v>2681</v>
    <v>28.14</v>
    <v>1218293128.45</v>
    <v>Aptus Defined Risk</v>
    <v>28.24</v>
    <v>28.22</v>
    <v>28.21</v>
    <v>28.65</v>
    <v>DRSK</v>
    <v>Aptus Defined Risk (BATS:DRSK)</v>
    <v>84200</v>
    <v>158533</v>
  </rv>
  <rv s="2">
    <v>2682</v>
  </rv>
  <rv s="3">
    <v>https://www.bing.com/financeapi/forcetrigger?t=a1wjnm&amp;q=ARCX%3aKLDW&amp;form=skydnc</v>
    <v>Learn more on Bing</v>
  </rv>
  <rv s="17">
    <v>en-US</v>
    <v>a1wjnm</v>
    <v>268435456</v>
    <v>1</v>
    <v>Powered by Refinitiv</v>
    <v>38</v>
    <v>AXS Knowledge Leaders (ARCX:KNO)</v>
    <v>34</v>
    <v>39</v>
    <v>Finance</v>
    <v>25</v>
    <v>48.77</v>
    <v>38.200200000000002</v>
    <v>0.9718</v>
    <v>0.40289999999999998</v>
    <v>0</v>
    <v>8.4450000000000011E-3</v>
    <v>0</v>
    <v>USD</v>
    <v>NYSE Arca</v>
    <v>ARCX</v>
    <v>7.8000000000000005E-3</v>
    <v>48.109299999999998</v>
    <v>ETF</v>
    <v>45824.840277812502</v>
    <v>2684</v>
    <v>48.109299999999998</v>
    <v>37893939.829999998</v>
    <v>AXS Knowledge Leaders</v>
    <v>48.109299999999998</v>
    <v>47.706400000000002</v>
    <v>48.109299999999998</v>
    <v>48.109299999999998</v>
    <v>KNO</v>
    <v>AXS Knowledge Leaders (ARCX:KNO)</v>
    <v>236</v>
    <v>14031</v>
  </rv>
  <rv s="2">
    <v>2685</v>
  </rv>
  <rv s="3">
    <v>https://www.bing.com/financeapi/forcetrigger?t=a1mzgh&amp;q=ARCX%3aAFK&amp;form=skydnc</v>
    <v>Learn more on Bing</v>
  </rv>
  <rv s="17">
    <v>en-US</v>
    <v>a1mzgh</v>
    <v>268435456</v>
    <v>1</v>
    <v>Powered by Refinitiv</v>
    <v>38</v>
    <v>VanEck:Africa Index (ARCX:AFK)</v>
    <v>34</v>
    <v>39</v>
    <v>Finance</v>
    <v>25</v>
    <v>20.239999999999998</v>
    <v>14.45</v>
    <v>0.90669999999999995</v>
    <v>6.5000000000000002E-2</v>
    <v>-1.784E-3</v>
    <v>3.3250000000000003E-3</v>
    <v>-3.5000000000000003E-2</v>
    <v>USD</v>
    <v>NYSE Arca</v>
    <v>ARCX</v>
    <v>7.8000000000000005E-3</v>
    <v>19.809999999999999</v>
    <v>ETF</v>
    <v>45824.849940346874</v>
    <v>2687</v>
    <v>19.52</v>
    <v>47603236.5</v>
    <v>VanEck:Africa Index</v>
    <v>19.72</v>
    <v>19.55</v>
    <v>19.614999999999998</v>
    <v>19.579999999999998</v>
    <v>AFK</v>
    <v>VanEck:Africa Index (ARCX:AFK)</v>
    <v>13073</v>
    <v>24897</v>
  </rv>
  <rv s="2">
    <v>2688</v>
  </rv>
  <rv s="3">
    <v>https://www.bing.com/financeapi/forcetrigger?t=a1zvyc&amp;q=ARCX%3aPIN&amp;form=skydnc</v>
    <v>Learn more on Bing</v>
  </rv>
  <rv s="17">
    <v>en-US</v>
    <v>a1zvyc</v>
    <v>268435456</v>
    <v>1</v>
    <v>Powered by Refinitiv</v>
    <v>38</v>
    <v>Invesco India (ARCX:PIN)</v>
    <v>34</v>
    <v>39</v>
    <v>Finance</v>
    <v>25</v>
    <v>31.17</v>
    <v>23.0701</v>
    <v>0.85909999999999997</v>
    <v>0.26</v>
    <v>0</v>
    <v>9.8899999999999995E-3</v>
    <v>0</v>
    <v>USD</v>
    <v>NYSE Arca</v>
    <v>ARCX</v>
    <v>7.8000000000000005E-3</v>
    <v>26.697500000000002</v>
    <v>ETF</v>
    <v>45824.840277812502</v>
    <v>2690</v>
    <v>26.52</v>
    <v>230876059.97</v>
    <v>Invesco India</v>
    <v>26.57</v>
    <v>26.29</v>
    <v>26.55</v>
    <v>26.55</v>
    <v>PIN</v>
    <v>Invesco India (ARCX:PIN)</v>
    <v>14222</v>
    <v>31687</v>
  </rv>
  <rv s="2">
    <v>2691</v>
  </rv>
  <rv s="3">
    <v>https://www.bing.com/financeapi/forcetrigger?t=c1d5lh&amp;q=ARCX%3aADIV&amp;form=skydnc</v>
    <v>Learn more on Bing</v>
  </rv>
  <rv s="17">
    <v>en-US</v>
    <v>c1d5lh</v>
    <v>268435456</v>
    <v>1</v>
    <v>Powered by Refinitiv</v>
    <v>38</v>
    <v>Guinn Atkin:SmartETFs AP (ARCX:ADIV)</v>
    <v>34</v>
    <v>39</v>
    <v>Finance</v>
    <v>25</v>
    <v>18.5</v>
    <v>13.4269</v>
    <v>0.89149999999999996</v>
    <v>0.18129999999999999</v>
    <v>0</v>
    <v>1.0508E-2</v>
    <v>0</v>
    <v>USD</v>
    <v>NYSE Arca</v>
    <v>ARCX</v>
    <v>7.8000000000000005E-3</v>
    <v>17.489999999999998</v>
    <v>ETF</v>
    <v>45824.840277789066</v>
    <v>2693</v>
    <v>17.434999999999999</v>
    <v>10092468.800000001</v>
    <v>Guinn Atkin:SmartETFs AP</v>
    <v>17.469000000000001</v>
    <v>17.253699999999998</v>
    <v>17.434999999999999</v>
    <v>17.434999999999999</v>
    <v>ADIV</v>
    <v>Guinn Atkin:SmartETFs AP (ARCX:ADIV)</v>
    <v>2915</v>
    <v>4706</v>
  </rv>
  <rv s="2">
    <v>2694</v>
  </rv>
  <rv s="16">
    <v>en-US</v>
    <v>ca79m7</v>
    <v>268435456</v>
    <v>1</v>
    <v>Powered by Refinitiv</v>
    <v>36</v>
    <v>MUSQ Glbl Music Ind Ix (ARCX:MUSQ)</v>
    <v>24</v>
    <v>37</v>
    <v>Finance</v>
    <v>25</v>
    <v>28.35</v>
    <v>20.45</v>
    <v>0.30180000000000001</v>
    <v>0</v>
    <v>1.0971E-2</v>
    <v>0</v>
    <v>USD</v>
    <v>NYSE Arca</v>
    <v>ARCX</v>
    <v>7.7000000000000002E-3</v>
    <v>28.099900000000002</v>
    <v>ETF</v>
    <v>45824.840277812502</v>
    <v>27.73</v>
    <v>23122835.93</v>
    <v>MUSQ Glbl Music Ind Ix</v>
    <v>27.73</v>
    <v>27.508199999999999</v>
    <v>27.81</v>
    <v>27.81</v>
    <v>MUSQ</v>
    <v>MUSQ Glbl Music Ind Ix (ARCX:MUSQ)</v>
    <v>544</v>
    <v>712</v>
  </rv>
  <rv s="2">
    <v>2696</v>
  </rv>
  <rv s="3">
    <v>https://www.bing.com/financeapi/forcetrigger?t=a1xshw&amp;q=ARCX%3aMNA&amp;form=skydnc</v>
    <v>Learn more on Bing</v>
  </rv>
  <rv s="17">
    <v>en-US</v>
    <v>a1xshw</v>
    <v>268435456</v>
    <v>1</v>
    <v>Powered by Refinitiv</v>
    <v>38</v>
    <v>NYLI:Merger Arbitrage (ARCX:MNA)</v>
    <v>34</v>
    <v>39</v>
    <v>Finance</v>
    <v>25</v>
    <v>35.524999999999999</v>
    <v>30.99</v>
    <v>0.1552</v>
    <v>7.0000000000000007E-2</v>
    <v>1.0265E-2</v>
    <v>2E-3</v>
    <v>0.36</v>
    <v>USD</v>
    <v>NYSE Arca</v>
    <v>ARCX</v>
    <v>7.7000000000000002E-3</v>
    <v>35.125999999999998</v>
    <v>ETF</v>
    <v>45824.840277823438</v>
    <v>2698</v>
    <v>35.07</v>
    <v>234143959.75</v>
    <v>NYLI:Merger Arbitrage</v>
    <v>35.1128</v>
    <v>35</v>
    <v>35.07</v>
    <v>35.43</v>
    <v>MNA</v>
    <v>NYLI:Merger Arbitrage (ARCX:MNA)</v>
    <v>5026</v>
    <v>29677</v>
  </rv>
  <rv s="2">
    <v>2699</v>
  </rv>
  <rv s="16">
    <v>en-US</v>
    <v>cdd78m</v>
    <v>268435456</v>
    <v>1</v>
    <v>Powered by Refinitiv</v>
    <v>36</v>
    <v>Rareview TR Bond (BATS:RTRE)</v>
    <v>24</v>
    <v>37</v>
    <v>Finance</v>
    <v>17</v>
    <v>26.48</v>
    <v>22.322500000000002</v>
    <v>-4.4999999999999998E-2</v>
    <v>-1.618E-4</v>
    <v>-1.817E-3</v>
    <v>-4.0000000000000001E-3</v>
    <v>USD</v>
    <v>CBOE BZX Exchange</v>
    <v>BATS</v>
    <v>7.7000000000000002E-3</v>
    <v>24.77</v>
    <v>ETF</v>
    <v>45824.84033945547</v>
    <v>24.69</v>
    <v>37639047.5</v>
    <v>Rareview TR Bond</v>
    <v>24.76</v>
    <v>24.76</v>
    <v>24.715</v>
    <v>24.710999999999999</v>
    <v>RTRE</v>
    <v>Rareview TR Bond (BATS:RTRE)</v>
    <v>2224</v>
    <v>3667</v>
  </rv>
  <rv s="2">
    <v>2701</v>
  </rv>
  <rv s="3">
    <v>https://www.bing.com/financeapi/forcetrigger?t=bpznw7&amp;q=ARCX%3aTRND&amp;form=skydnc</v>
    <v>Learn more on Bing</v>
  </rv>
  <rv s="17">
    <v>en-US</v>
    <v>bpznw7</v>
    <v>268435456</v>
    <v>1</v>
    <v>Powered by Refinitiv</v>
    <v>38</v>
    <v>Pacer Trndplt Fd of Fds (ARCX:TRND)</v>
    <v>34</v>
    <v>39</v>
    <v>Finance</v>
    <v>25</v>
    <v>34.44</v>
    <v>30.43</v>
    <v>0.47670000000000001</v>
    <v>0.2041</v>
    <v>0</v>
    <v>6.5510000000000004E-3</v>
    <v>0</v>
    <v>USD</v>
    <v>NYSE Arca</v>
    <v>ARCX</v>
    <v>7.7000000000000002E-3</v>
    <v>31.4</v>
    <v>ETF</v>
    <v>45824.84027780078</v>
    <v>2703</v>
    <v>31.361000000000001</v>
    <v>58845809.200000003</v>
    <v>Pacer Trndplt Fd of Fds</v>
    <v>31.39</v>
    <v>31.1569</v>
    <v>31.361000000000001</v>
    <v>31.361000000000001</v>
    <v>TRND</v>
    <v>Pacer Trndplt Fd of Fds (ARCX:TRND)</v>
    <v>2523</v>
    <v>6595</v>
  </rv>
  <rv s="2">
    <v>2704</v>
  </rv>
  <rv s="3">
    <v>https://www.bing.com/financeapi/forcetrigger?t=bvn2mw&amp;q=ARCX%3aMSOS&amp;form=skydnc</v>
    <v>Learn more on Bing</v>
  </rv>
  <rv s="17">
    <v>en-US</v>
    <v>bvn2mw</v>
    <v>268435456</v>
    <v>1</v>
    <v>Powered by Refinitiv</v>
    <v>38</v>
    <v>AdvsrShs Pure USCannabis (ARCX:MSOS)</v>
    <v>34</v>
    <v>39</v>
    <v>Finance</v>
    <v>35</v>
    <v>8.1999999999999993</v>
    <v>2.02</v>
    <v>1.0306</v>
    <v>5.5E-2</v>
    <v>9.0500000000000008E-3</v>
    <v>2.5463E-2</v>
    <v>0.02</v>
    <v>USD</v>
    <v>NYSE Arca</v>
    <v>ARCX</v>
    <v>7.7000000000000002E-3</v>
    <v>2.2799999999999998</v>
    <v>ETF</v>
    <v>45824.940570948434</v>
    <v>2706</v>
    <v>2.2000000000000002</v>
    <v>321524011.81999999</v>
    <v>AdvsrShs Pure USCannabis</v>
    <v>2.2200000000000002</v>
    <v>2.16</v>
    <v>2.2149999999999999</v>
    <v>2.23</v>
    <v>MSOS</v>
    <v>AdvsrShs Pure USCannabis (ARCX:MSOS)</v>
    <v>2639184</v>
    <v>3652799</v>
  </rv>
  <rv s="2">
    <v>2707</v>
  </rv>
  <rv s="18">
    <v>en-US</v>
    <v>cb6s77</v>
    <v>268435456</v>
    <v>1</v>
    <v>Powered by Refinitiv</v>
    <v>40</v>
    <v>Neuberger Brmn Chn Eqty (ARCX:NBCE)</v>
    <v>24</v>
    <v>39</v>
    <v>Finance</v>
    <v>25</v>
    <v>32.33</v>
    <v>21.626000000000001</v>
    <v>1.0435000000000001</v>
    <v>0.15809999999999999</v>
    <v>-2.3610000000000003E-3</v>
    <v>5.914E-3</v>
    <v>-6.3500000000000001E-2</v>
    <v>USD</v>
    <v>NYSE Arca</v>
    <v>ARCX</v>
    <v>7.6E-3</v>
    <v>26.8935</v>
    <v>ETF</v>
    <v>45824.840277812502</v>
    <v>26.8935</v>
    <v>6207089.1699999999</v>
    <v>Neuberger Brmn Chn Eqty</v>
    <v>26.8935</v>
    <v>26.735399999999998</v>
    <v>26.8935</v>
    <v>26.83</v>
    <v>NBCE</v>
    <v>Neuberger Brmn Chn Eqty (ARCX:NBCE)</v>
    <v>3</v>
    <v>410</v>
  </rv>
  <rv s="2">
    <v>2709</v>
  </rv>
  <rv s="3">
    <v>https://www.bing.com/financeapi/forcetrigger?t=bsx2nm&amp;q=ARCX%3aURNM&amp;form=skydnc</v>
    <v>Learn more on Bing</v>
  </rv>
  <rv s="17">
    <v>en-US</v>
    <v>bsx2nm</v>
    <v>268435456</v>
    <v>1</v>
    <v>Powered by Refinitiv</v>
    <v>38</v>
    <v>Sprott Uranium Miners (ARCX:URNM)</v>
    <v>34</v>
    <v>39</v>
    <v>Finance</v>
    <v>25</v>
    <v>53.48</v>
    <v>27.6</v>
    <v>0.82210000000000005</v>
    <v>3.02</v>
    <v>-1.08E-3</v>
    <v>6.9778000000000007E-2</v>
    <v>-0.05</v>
    <v>USD</v>
    <v>NYSE Arca</v>
    <v>ARCX</v>
    <v>7.6E-3</v>
    <v>47.8</v>
    <v>ETF</v>
    <v>45824.930033553122</v>
    <v>2711</v>
    <v>45.36</v>
    <v>1489021995.9000001</v>
    <v>Sprott Uranium Miners</v>
    <v>45.8</v>
    <v>43.28</v>
    <v>46.3</v>
    <v>46.25</v>
    <v>URNM</v>
    <v>Sprott Uranium Miners (ARCX:URNM)</v>
    <v>2259207</v>
    <v>753928</v>
  </rv>
  <rv s="2">
    <v>2712</v>
  </rv>
  <rv s="3">
    <v>https://www.bing.com/financeapi/forcetrigger?t=c2rfnm&amp;q=ARCX%3aKOCG&amp;form=skydnc</v>
    <v>Learn more on Bing</v>
  </rv>
  <rv s="17">
    <v>en-US</v>
    <v>c2rfnm</v>
    <v>268435456</v>
    <v>1</v>
    <v>Powered by Refinitiv</v>
    <v>38</v>
    <v>FIS KOC Global Belief (ARCX:KOCG)</v>
    <v>34</v>
    <v>39</v>
    <v>Finance</v>
    <v>25</v>
    <v>30.72</v>
    <v>25.01</v>
    <v>1.0156000000000001</v>
    <v>0.54110000000000003</v>
    <v>0</v>
    <v>1.8027000000000001E-2</v>
    <v>0</v>
    <v>USD</v>
    <v>NYSE Arca</v>
    <v>ARCX</v>
    <v>7.6E-3</v>
    <v>30.64</v>
    <v>ETF</v>
    <v>45824.840277789066</v>
    <v>2714</v>
    <v>30.557400000000001</v>
    <v>28173905.120000001</v>
    <v>FIS KOC Global Belief</v>
    <v>30.61</v>
    <v>30.016300000000001</v>
    <v>30.557400000000001</v>
    <v>30.557400000000001</v>
    <v>KOCG</v>
    <v>FIS KOC Global Belief (ARCX:KOCG)</v>
    <v>336</v>
    <v>554</v>
  </rv>
  <rv s="2">
    <v>2715</v>
  </rv>
  <rv s="16">
    <v>en-US</v>
    <v>cedxnm</v>
    <v>268435456</v>
    <v>1</v>
    <v>Powered by Refinitiv</v>
    <v>36</v>
    <v>Simplify: Gamma EM Mkt B (ARCX:GAEM)</v>
    <v>24</v>
    <v>37</v>
    <v>Finance</v>
    <v>25</v>
    <v>26.434999999999999</v>
    <v>24.3978</v>
    <v>-6.0000000000000001E-3</v>
    <v>0</v>
    <v>-2.3340000000000001E-4</v>
    <v>0</v>
    <v>USD</v>
    <v>NYSE Arca</v>
    <v>ARCX</v>
    <v>7.6E-3</v>
    <v>25.7028</v>
    <v>ETF</v>
    <v>45824.84027780078</v>
    <v>25.7028</v>
    <v>11462557.83</v>
    <v>Simplify: Gamma EM Mkt B</v>
    <v>25.7028</v>
    <v>25.7088</v>
    <v>25.7028</v>
    <v>25.7028</v>
    <v>GAEM</v>
    <v>Simplify: Gamma EM Mkt B (ARCX:GAEM)</v>
    <v>26</v>
    <v>353</v>
  </rv>
  <rv s="2">
    <v>2717</v>
  </rv>
  <rv s="18">
    <v>en-US</v>
    <v>c9rg6h</v>
    <v>268435456</v>
    <v>1</v>
    <v>Powered by Refinitiv</v>
    <v>40</v>
    <v>Glbl X Emrg Mrkts ex-Cn (ARCX:EMM)</v>
    <v>24</v>
    <v>39</v>
    <v>Finance</v>
    <v>25</v>
    <v>29.94</v>
    <v>22.98</v>
    <v>0.93149999999999999</v>
    <v>0.49690000000000001</v>
    <v>2.3900000000000002E-5</v>
    <v>1.7257999999999999E-2</v>
    <v>6.9999999999999999E-4</v>
    <v>USD</v>
    <v>NYSE Arca</v>
    <v>ARCX</v>
    <v>7.6E-3</v>
    <v>29.63</v>
    <v>ETF</v>
    <v>45824.840277812502</v>
    <v>29.23</v>
    <v>18488506.18</v>
    <v>Glbl X Emrg Mrkts ex-Cn</v>
    <v>29.25</v>
    <v>28.792400000000001</v>
    <v>29.289300000000001</v>
    <v>29.29</v>
    <v>EMM</v>
    <v>Glbl X Emrg Mrkts ex-Cn (ARCX:EMM)</v>
    <v>6997</v>
    <v>1339</v>
  </rv>
  <rv s="2">
    <v>2719</v>
  </rv>
  <rv s="3">
    <v>https://www.bing.com/financeapi/forcetrigger?t=c2mcdm&amp;q=ARCX%3aGK&amp;form=skydnc</v>
    <v>Learn more on Bing</v>
  </rv>
  <rv s="17">
    <v>en-US</v>
    <v>c2mcdm</v>
    <v>268435456</v>
    <v>1</v>
    <v>Powered by Refinitiv</v>
    <v>38</v>
    <v>AdvsrShs Gerber Kawasaki (ARCX:GK)</v>
    <v>34</v>
    <v>39</v>
    <v>Finance</v>
    <v>25</v>
    <v>23</v>
    <v>16.95</v>
    <v>1.1227</v>
    <v>0.18820000000000001</v>
    <v>0</v>
    <v>8.3389999999999992E-3</v>
    <v>0</v>
    <v>USD</v>
    <v>NYSE Arca</v>
    <v>ARCX</v>
    <v>7.6E-3</v>
    <v>22.87</v>
    <v>ETF</v>
    <v>45824.84027780078</v>
    <v>2721</v>
    <v>22.758199999999999</v>
    <v>23498844.550000001</v>
    <v>AdvsrShs Gerber Kawasaki</v>
    <v>22.87</v>
    <v>22.57</v>
    <v>22.758199999999999</v>
    <v>22.758199999999999</v>
    <v>GK</v>
    <v>AdvsrShs Gerber Kawasaki (ARCX:GK)</v>
    <v>391</v>
    <v>1418</v>
  </rv>
  <rv s="2">
    <v>2722</v>
  </rv>
  <rv s="3">
    <v>https://www.bing.com/financeapi/forcetrigger?t=a1tfoc&amp;q=XNAS%3aFTHI&amp;form=skydnc</v>
    <v>Learn more on Bing</v>
  </rv>
  <rv s="17">
    <v>en-US</v>
    <v>a1tfoc</v>
    <v>268435456</v>
    <v>1</v>
    <v>Powered by Refinitiv</v>
    <v>38</v>
    <v>FT VI:BuyWrite Income (XNAS:FTHI)</v>
    <v>34</v>
    <v>39</v>
    <v>Finance</v>
    <v>25</v>
    <v>24.09</v>
    <v>19.07</v>
    <v>0.74339999999999995</v>
    <v>0.13</v>
    <v>0</v>
    <v>5.8009999999999997E-3</v>
    <v>0</v>
    <v>USD</v>
    <v>Nasdaq Stock Market</v>
    <v>XNAS</v>
    <v>7.6E-3</v>
    <v>22.605</v>
    <v>ETF</v>
    <v>45824.843750265623</v>
    <v>2724</v>
    <v>22.53</v>
    <v>1312147430.76</v>
    <v>FT VI:BuyWrite Income</v>
    <v>22.54</v>
    <v>22.41</v>
    <v>22.54</v>
    <v>22.54</v>
    <v>FTHI</v>
    <v>FT VI:BuyWrite Income (XNAS:FTHI)</v>
    <v>687390</v>
    <v>427559</v>
  </rv>
  <rv s="2">
    <v>2725</v>
  </rv>
  <rv s="3">
    <v>https://www.bing.com/financeapi/forcetrigger?t=bufkp2&amp;q=ARCX%3aDEED&amp;form=skydnc</v>
    <v>Learn more on Bing</v>
  </rv>
  <rv s="17">
    <v>en-US</v>
    <v>bufkp2</v>
    <v>268435456</v>
    <v>1</v>
    <v>Powered by Refinitiv</v>
    <v>38</v>
    <v>FT VIII:Securitzed Plus (ARCX:DEED)</v>
    <v>34</v>
    <v>39</v>
    <v>Finance</v>
    <v>25</v>
    <v>22.03</v>
    <v>20.29</v>
    <v>1.0526</v>
    <v>-0.04</v>
    <v>0</v>
    <v>-1.91E-3</v>
    <v>0</v>
    <v>USD</v>
    <v>NYSE Arca</v>
    <v>ARCX</v>
    <v>7.6E-3</v>
    <v>20.95</v>
    <v>ETF</v>
    <v>45824.840277823438</v>
    <v>2727</v>
    <v>20.9</v>
    <v>67747758.700000003</v>
    <v>FT VIII:Securitzed Plus</v>
    <v>20.94</v>
    <v>20.944900000000001</v>
    <v>20.904900000000001</v>
    <v>20.904900000000001</v>
    <v>DEED</v>
    <v>FT VIII:Securitzed Plus (ARCX:DEED)</v>
    <v>6014</v>
    <v>17912</v>
  </rv>
  <rv s="2">
    <v>2728</v>
  </rv>
  <rv s="3">
    <v>https://www.bing.com/financeapi/forcetrigger?t=c5gabh&amp;q=ARCX%3aCTA&amp;form=skydnc</v>
    <v>Learn more on Bing</v>
  </rv>
  <rv s="17">
    <v>en-US</v>
    <v>c5gabh</v>
    <v>268435456</v>
    <v>1</v>
    <v>Powered by Refinitiv</v>
    <v>38</v>
    <v>Simplify:Mgd Fut Strat (ARCX:CTA)</v>
    <v>34</v>
    <v>39</v>
    <v>Finance</v>
    <v>25</v>
    <v>30.213000000000001</v>
    <v>25.6601</v>
    <v>-0.28620000000000001</v>
    <v>0.37</v>
    <v>-1.0601000000000001E-2</v>
    <v>1.3247E-2</v>
    <v>-0.3</v>
    <v>USD</v>
    <v>NYSE Arca</v>
    <v>ARCX</v>
    <v>7.6E-3</v>
    <v>28.3</v>
    <v>ETF</v>
    <v>45824.842729525</v>
    <v>2730</v>
    <v>28.02</v>
    <v>1072121736.84</v>
    <v>Simplify:Mgd Fut Strat</v>
    <v>28.03</v>
    <v>27.93</v>
    <v>28.3</v>
    <v>28</v>
    <v>CTA</v>
    <v>Simplify:Mgd Fut Strat (ARCX:CTA)</v>
    <v>254045</v>
    <v>447032</v>
  </rv>
  <rv s="2">
    <v>2731</v>
  </rv>
  <rv s="3">
    <v>https://www.bing.com/financeapi/forcetrigger?t=bu7zpr&amp;q=BATS%3aWUGI&amp;form=skydnc</v>
    <v>Learn more on Bing</v>
  </rv>
  <rv s="17">
    <v>en-US</v>
    <v>bu7zpr</v>
    <v>268435456</v>
    <v>1</v>
    <v>Powered by Refinitiv</v>
    <v>38</v>
    <v>AXS Esoterica NextG Econ (BATS:WUGI)</v>
    <v>34</v>
    <v>39</v>
    <v>Finance</v>
    <v>17</v>
    <v>80</v>
    <v>56</v>
    <v>1.2230000000000001</v>
    <v>1.0952</v>
    <v>0</v>
    <v>1.4097999999999999E-2</v>
    <v>0</v>
    <v>USD</v>
    <v>CBOE BZX Exchange</v>
    <v>BATS</v>
    <v>7.6E-3</v>
    <v>78.973600000000005</v>
    <v>ETF</v>
    <v>45824.840348760939</v>
    <v>2733</v>
    <v>78.3</v>
    <v>34017451.810000002</v>
    <v>AXS Esoterica NextG Econ</v>
    <v>78.3</v>
    <v>77.683300000000003</v>
    <v>78.778499999999994</v>
    <v>78.778499999999994</v>
    <v>WUGI</v>
    <v>AXS Esoterica NextG Econ (BATS:WUGI)</v>
    <v>1035</v>
    <v>1410</v>
  </rv>
  <rv s="2">
    <v>2734</v>
  </rv>
  <rv s="3">
    <v>https://www.bing.com/financeapi/forcetrigger?t=bqye8m&amp;q=ARCX%3aCNBS&amp;form=skydnc</v>
    <v>Learn more on Bing</v>
  </rv>
  <rv s="17">
    <v>en-US</v>
    <v>bqye8m</v>
    <v>268435456</v>
    <v>1</v>
    <v>Powered by Refinitiv</v>
    <v>38</v>
    <v>Amplify Seymour Cannabis (ARCX:CNBS)</v>
    <v>34</v>
    <v>39</v>
    <v>Finance</v>
    <v>25</v>
    <v>60</v>
    <v>14.2128</v>
    <v>0.93130000000000002</v>
    <v>0.1943</v>
    <v>0</v>
    <v>1.3389E-2</v>
    <v>0</v>
    <v>USD</v>
    <v>NYSE Arca</v>
    <v>ARCX</v>
    <v>7.6E-3</v>
    <v>14.91</v>
    <v>ETF</v>
    <v>45824.840277812502</v>
    <v>2736</v>
    <v>14.57</v>
    <v>58058228.420000002</v>
    <v>Amplify Seymour Cannabis</v>
    <v>14.6</v>
    <v>14.5115</v>
    <v>14.7058</v>
    <v>14.7058</v>
    <v>CNBS</v>
    <v>Amplify Seymour Cannabis (ARCX:CNBS)</v>
    <v>10980</v>
    <v>26456</v>
  </rv>
  <rv s="2">
    <v>2737</v>
  </rv>
  <rv s="16">
    <v>en-US</v>
    <v>camn5r</v>
    <v>268435456</v>
    <v>1</v>
    <v>Powered by Refinitiv</v>
    <v>36</v>
    <v>Glbl X India Active (ARCX:NDIA)</v>
    <v>24</v>
    <v>37</v>
    <v>Finance</v>
    <v>25</v>
    <v>33.82</v>
    <v>25.69</v>
    <v>0.36299999999999999</v>
    <v>0</v>
    <v>1.2206999999999999E-2</v>
    <v>0</v>
    <v>USD</v>
    <v>NYSE Arca</v>
    <v>ARCX</v>
    <v>7.6E-3</v>
    <v>30.27</v>
    <v>ETF</v>
    <v>45824.840277789066</v>
    <v>30.09</v>
    <v>42256826.039999999</v>
    <v>Glbl X India Active</v>
    <v>30.27</v>
    <v>29.736499999999999</v>
    <v>30.099499999999999</v>
    <v>30.099499999999999</v>
    <v>NDIA</v>
    <v>Glbl X India Active (ARCX:NDIA)</v>
    <v>4235</v>
    <v>6889</v>
  </rv>
  <rv s="2">
    <v>2739</v>
  </rv>
  <rv s="3">
    <v>https://www.bing.com/financeapi/forcetrigger?t=c27ycw&amp;q=XNAS%3aSPBC&amp;form=skydnc</v>
    <v>Learn more on Bing</v>
  </rv>
  <rv s="17">
    <v>en-US</v>
    <v>c27ycw</v>
    <v>268435456</v>
    <v>1</v>
    <v>Powered by Refinitiv</v>
    <v>38</v>
    <v>Simplify:US Eq+ Btc Str (XNAS:SPBC)</v>
    <v>34</v>
    <v>39</v>
    <v>Finance</v>
    <v>25</v>
    <v>41.13</v>
    <v>29.96</v>
    <v>1.2181</v>
    <v>0.52449999999999997</v>
    <v>0</v>
    <v>1.3153999999999999E-2</v>
    <v>0</v>
    <v>USD</v>
    <v>Nasdaq Stock Market</v>
    <v>XNAS</v>
    <v>7.6E-3</v>
    <v>40.472099999999998</v>
    <v>ETF</v>
    <v>45824.843750265623</v>
    <v>2741</v>
    <v>40.299999999999997</v>
    <v>48246404.780000001</v>
    <v>Simplify:US Eq+ Btc Str</v>
    <v>40.299999999999997</v>
    <v>39.8735</v>
    <v>40.398000000000003</v>
    <v>40.398000000000003</v>
    <v>SPBC</v>
    <v>Simplify:US Eq+ Btc Str (XNAS:SPBC)</v>
    <v>2246</v>
    <v>45827</v>
  </rv>
  <rv s="2">
    <v>2742</v>
  </rv>
  <rv s="3">
    <v>https://www.bing.com/financeapi/forcetrigger?t=bzv2bh&amp;q=ARCX%3aBUZZ&amp;form=skydnc</v>
    <v>Learn more on Bing</v>
  </rv>
  <rv s="17">
    <v>en-US</v>
    <v>bzv2bh</v>
    <v>268435456</v>
    <v>1</v>
    <v>Powered by Refinitiv</v>
    <v>38</v>
    <v>VanEck:Social Sentiment (ARCX:BUZZ)</v>
    <v>34</v>
    <v>39</v>
    <v>Finance</v>
    <v>25</v>
    <v>28.434899999999999</v>
    <v>18.04</v>
    <v>1.2957000000000001</v>
    <v>0.8</v>
    <v>1.976E-2</v>
    <v>2.9049000000000002E-2</v>
    <v>0.56000000000000005</v>
    <v>USD</v>
    <v>NYSE Arca</v>
    <v>ARCX</v>
    <v>7.6E-3</v>
    <v>28.36</v>
    <v>ETF</v>
    <v>45824.894806376564</v>
    <v>2744</v>
    <v>27.81</v>
    <v>57777071.329999998</v>
    <v>VanEck:Social Sentiment</v>
    <v>27.81</v>
    <v>27.54</v>
    <v>28.34</v>
    <v>28.9</v>
    <v>BUZZ</v>
    <v>VanEck:Social Sentiment (ARCX:BUZZ)</v>
    <v>19848</v>
    <v>21693</v>
  </rv>
  <rv s="2">
    <v>2745</v>
  </rv>
  <rv s="3">
    <v>https://www.bing.com/financeapi/forcetrigger?t=a1qsim&amp;q=ARCX%3aDBO&amp;form=skydnc</v>
    <v>Learn more on Bing</v>
  </rv>
  <rv s="17">
    <v>en-US</v>
    <v>a1qsim</v>
    <v>268435456</v>
    <v>1</v>
    <v>Powered by Refinitiv</v>
    <v>38</v>
    <v>Invesco DB MS Oil (ARCX:DBO)</v>
    <v>34</v>
    <v>39</v>
    <v>Finance</v>
    <v>25</v>
    <v>16.386399999999998</v>
    <v>11.59</v>
    <v>0.93420000000000003</v>
    <v>-0.13</v>
    <v>1.1276E-2</v>
    <v>-9.078000000000001E-3</v>
    <v>0.16</v>
    <v>USD</v>
    <v>NYSE Arca</v>
    <v>ARCX</v>
    <v>7.4999999999999997E-3</v>
    <v>14.27</v>
    <v>ETF</v>
    <v>45824.923538506249</v>
    <v>2747</v>
    <v>13.77</v>
    <v>174491602.75999999</v>
    <v>Invesco DB MS Oil</v>
    <v>14.23</v>
    <v>14.32</v>
    <v>14.19</v>
    <v>14.35</v>
    <v>DBO</v>
    <v>Invesco DB MS Oil (ARCX:DBO)</v>
    <v>1607131</v>
    <v>357585</v>
  </rv>
  <rv s="2">
    <v>2748</v>
  </rv>
  <rv s="3">
    <v>https://www.bing.com/financeapi/forcetrigger?t=a1qrm7&amp;q=ARCX%3aDBE&amp;form=skydnc</v>
    <v>Learn more on Bing</v>
  </rv>
  <rv s="17">
    <v>en-US</v>
    <v>a1qrm7</v>
    <v>268435456</v>
    <v>1</v>
    <v>Powered by Refinitiv</v>
    <v>38</v>
    <v>Invesco DB MS Engy (ARCX:DBE)</v>
    <v>34</v>
    <v>39</v>
    <v>Finance</v>
    <v>25</v>
    <v>21.51</v>
    <v>16.22</v>
    <v>0.78690000000000004</v>
    <v>-0.04</v>
    <v>-1.5720000000000001E-2</v>
    <v>-2.0239999999999998E-3</v>
    <v>-0.31</v>
    <v>USD</v>
    <v>NYSE Arca</v>
    <v>ARCX</v>
    <v>7.4999999999999997E-3</v>
    <v>19.79</v>
    <v>ETF</v>
    <v>45824.840277812502</v>
    <v>2750</v>
    <v>19.375</v>
    <v>46798550.439999998</v>
    <v>Invesco DB MS Engy</v>
    <v>19.75</v>
    <v>19.760000000000002</v>
    <v>19.72</v>
    <v>19.41</v>
    <v>DBE</v>
    <v>Invesco DB MS Engy (ARCX:DBE)</v>
    <v>74181</v>
    <v>17447</v>
  </rv>
  <rv s="2">
    <v>2751</v>
  </rv>
  <rv s="16">
    <v>en-US</v>
    <v>cc42tc</v>
    <v>268435456</v>
    <v>1</v>
    <v>Powered by Refinitiv</v>
    <v>36</v>
    <v>Tuttle Capital 2X Inv RB (XNAS:SKRE)</v>
    <v>24</v>
    <v>37</v>
    <v>Finance</v>
    <v>25</v>
    <v>29.06</v>
    <v>10.190099999999999</v>
    <v>-0.16</v>
    <v>-9.7520000000000003E-3</v>
    <v>-1.1861E-2</v>
    <v>-0.13</v>
    <v>USD</v>
    <v>Nasdaq Stock Market</v>
    <v>XNAS</v>
    <v>7.4999999999999997E-3</v>
    <v>13.34</v>
    <v>ETF</v>
    <v>45824.843750265623</v>
    <v>13.023400000000001</v>
    <v>3834753.6</v>
    <v>Tuttle Capital 2X Inv RB</v>
    <v>13.09</v>
    <v>13.49</v>
    <v>13.33</v>
    <v>13.2</v>
    <v>SKRE</v>
    <v>Tuttle Capital 2X Inv RB (XNAS:SKRE)</v>
    <v>11587</v>
    <v>24810</v>
  </rv>
  <rv s="2">
    <v>2753</v>
  </rv>
  <rv s="16">
    <v>en-US</v>
    <v>c8uygh</v>
    <v>268435456</v>
    <v>1</v>
    <v>Powered by Refinitiv</v>
    <v>36</v>
    <v>TCW Transform Supply Ch (XNYS:SUPP)</v>
    <v>24</v>
    <v>37</v>
    <v>Finance</v>
    <v>25</v>
    <v>69.739999999999995</v>
    <v>51.07</v>
    <v>0.52590000000000003</v>
    <v>-2.7780000000000001E-3</v>
    <v>8.1679999999999999E-3</v>
    <v>-0.18029999999999999</v>
    <v>USD</v>
    <v>New York Stock Exchange</v>
    <v>XNYS</v>
    <v>7.4999999999999997E-3</v>
    <v>64.910300000000007</v>
    <v>ETF</v>
    <v>45824.840277812502</v>
    <v>64.73</v>
    <v>9507932.5299999993</v>
    <v>TCW Transform Supply Ch</v>
    <v>64.81</v>
    <v>64.384399999999999</v>
    <v>64.910300000000007</v>
    <v>64.73</v>
    <v>SUPP</v>
    <v>TCW Transform Supply Ch (XNYS:SUPP)</v>
    <v>230</v>
    <v>198</v>
  </rv>
  <rv s="2">
    <v>2755</v>
  </rv>
  <rv s="16">
    <v>en-US</v>
    <v>cfsxp2</v>
    <v>268435456</v>
    <v>1</v>
    <v>Powered by Refinitiv</v>
    <v>36</v>
    <v>Simplify:Currency Strat (ARCX:FOXY)</v>
    <v>24</v>
    <v>37</v>
    <v>Finance</v>
    <v>25</v>
    <v>28.08</v>
    <v>23.08</v>
    <v>-0.1313</v>
    <v>0</v>
    <v>-4.9280000000000001E-3</v>
    <v>0</v>
    <v>USD</v>
    <v>NYSE Arca</v>
    <v>ARCX</v>
    <v>7.4999999999999997E-3</v>
    <v>26.600300000000001</v>
    <v>ETF</v>
    <v>45824.840277789066</v>
    <v>26.466200000000001</v>
    <v>13467033.359999999</v>
    <v>Simplify:Currency Strat</v>
    <v>26.6</v>
    <v>26.645399999999999</v>
    <v>26.514099999999999</v>
    <v>26.514099999999999</v>
    <v>FOXY</v>
    <v>Simplify:Currency Strat (ARCX:FOXY)</v>
    <v>14814</v>
    <v>4283</v>
  </rv>
  <rv s="2">
    <v>2757</v>
  </rv>
  <rv s="3">
    <v>https://www.bing.com/financeapi/forcetrigger?t=azm7w7&amp;q=ARCX%3aRAAX&amp;form=skydnc</v>
    <v>Learn more on Bing</v>
  </rv>
  <rv s="17">
    <v>en-US</v>
    <v>azm7w7</v>
    <v>268435456</v>
    <v>1</v>
    <v>Powered by Refinitiv</v>
    <v>38</v>
    <v>VanEck:Real Assets (ARCX:RAAX)</v>
    <v>34</v>
    <v>39</v>
    <v>Finance</v>
    <v>25</v>
    <v>31.8599</v>
    <v>26.7</v>
    <v>1.0082</v>
    <v>-0.1537</v>
    <v>0</v>
    <v>-4.8300000000000001E-3</v>
    <v>0</v>
    <v>USD</v>
    <v>NYSE Arca</v>
    <v>ARCX</v>
    <v>7.4999999999999997E-3</v>
    <v>31.85</v>
    <v>ETF</v>
    <v>45824.84027780078</v>
    <v>2759</v>
    <v>31.58</v>
    <v>124071456.61</v>
    <v>VanEck:Real Assets</v>
    <v>31.83</v>
    <v>31.82</v>
    <v>31.6663</v>
    <v>31.6663</v>
    <v>RAAX</v>
    <v>VanEck:Real Assets (ARCX:RAAX)</v>
    <v>12878</v>
    <v>28835</v>
  </rv>
  <rv s="2">
    <v>2760</v>
  </rv>
  <rv s="16">
    <v>en-US</v>
    <v>cfdnim</v>
    <v>268435456</v>
    <v>1</v>
    <v>Powered by Refinitiv</v>
    <v>36</v>
    <v>LeverageShs 2XL TSLA Dly (XNAS:TSLG)</v>
    <v>24</v>
    <v>37</v>
    <v>Finance</v>
    <v>35</v>
    <v>20.279</v>
    <v>3.11</v>
    <v>0.14000000000000001</v>
    <v>-4.6800000000000001E-3</v>
    <v>2.2328999999999998E-2</v>
    <v>-0.03</v>
    <v>USD</v>
    <v>Nasdaq Stock Market</v>
    <v>XNAS</v>
    <v>7.4999999999999997E-3</v>
    <v>6.51</v>
    <v>ETF</v>
    <v>45824.942365717186</v>
    <v>6.31</v>
    <v>27581010.350000001</v>
    <v>LeverageShs 2XL TSLA Dly</v>
    <v>6.47</v>
    <v>6.27</v>
    <v>6.41</v>
    <v>6.38</v>
    <v>TSLG</v>
    <v>LeverageShs 2XL TSLA Dly (XNAS:TSLG)</v>
    <v>6265010</v>
    <v>7035886</v>
  </rv>
  <rv s="2">
    <v>2762</v>
  </rv>
  <rv s="16">
    <v>en-US</v>
    <v>ccbo77</v>
    <v>268435456</v>
    <v>1</v>
    <v>Powered by Refinitiv</v>
    <v>36</v>
    <v>Am Beacon Sel:GLG NR (ARCX:MGNR)</v>
    <v>24</v>
    <v>37</v>
    <v>Finance</v>
    <v>25</v>
    <v>33.739899999999999</v>
    <v>24.79</v>
    <v>0.248</v>
    <v>0</v>
    <v>7.5039999999999994E-3</v>
    <v>0</v>
    <v>USD</v>
    <v>NYSE Arca</v>
    <v>ARCX</v>
    <v>7.4999999999999997E-3</v>
    <v>33.69</v>
    <v>ETF</v>
    <v>45824.84027780078</v>
    <v>33.220100000000002</v>
    <v>155313317.36000001</v>
    <v>Am Beacon Sel:GLG NR</v>
    <v>33.69</v>
    <v>33.049999999999997</v>
    <v>33.298000000000002</v>
    <v>33.298000000000002</v>
    <v>MGNR</v>
    <v>Am Beacon Sel:GLG NR (ARCX:MGNR)</v>
    <v>21055</v>
    <v>30732</v>
  </rv>
  <rv s="2">
    <v>2764</v>
  </rv>
  <rv s="16">
    <v>en-US</v>
    <v>cevssm</v>
    <v>268435456</v>
    <v>1</v>
    <v>Powered by Refinitiv</v>
    <v>36</v>
    <v>BlackRock:IS Tch Opp Act (ARCX:TEK)</v>
    <v>24</v>
    <v>37</v>
    <v>Finance</v>
    <v>25</v>
    <v>27.68</v>
    <v>19.03</v>
    <v>0.40789999999999998</v>
    <v>-2.9490000000000001E-4</v>
    <v>1.5462E-2</v>
    <v>-7.9000000000000008E-3</v>
    <v>USD</v>
    <v>NYSE Arca</v>
    <v>ARCX</v>
    <v>7.4999999999999997E-3</v>
    <v>26.831099999999999</v>
    <v>ETF</v>
    <v>45824.840277789066</v>
    <v>26.71</v>
    <v>21591647.370000001</v>
    <v>BlackRock:IS Tch Opp Act</v>
    <v>26.71</v>
    <v>26.38</v>
    <v>26.7879</v>
    <v>26.78</v>
    <v>TEK</v>
    <v>BlackRock:IS Tch Opp Act (ARCX:TEK)</v>
    <v>658</v>
    <v>3383</v>
  </rv>
  <rv s="2">
    <v>2766</v>
  </rv>
  <rv s="3">
    <v>https://www.bing.com/financeapi/forcetrigger?t=c29xtc&amp;q=ARCX%3aGSFP&amp;form=skydnc</v>
    <v>Learn more on Bing</v>
  </rv>
  <rv s="17">
    <v>en-US</v>
    <v>c29xtc</v>
    <v>268435456</v>
    <v>1</v>
    <v>Powered by Refinitiv</v>
    <v>38</v>
    <v>Goldman:Future Planet Eq (ARCX:GSFP)</v>
    <v>34</v>
    <v>39</v>
    <v>Finance</v>
    <v>25</v>
    <v>33.64</v>
    <v>27.27</v>
    <v>1.0784</v>
    <v>0.26150000000000001</v>
    <v>0</v>
    <v>7.8829999999999994E-3</v>
    <v>0</v>
    <v>USD</v>
    <v>NYSE Arca</v>
    <v>ARCX</v>
    <v>7.4999999999999997E-3</v>
    <v>33.434899999999999</v>
    <v>ETF</v>
    <v>45824.840277812502</v>
    <v>2768</v>
    <v>33.434899999999999</v>
    <v>12400141.550000001</v>
    <v>Goldman:Future Planet Eq</v>
    <v>33.434899999999999</v>
    <v>33.173400000000001</v>
    <v>33.434899999999999</v>
    <v>33.434899999999999</v>
    <v>GSFP</v>
    <v>Goldman:Future Planet Eq (ARCX:GSFP)</v>
    <v>29</v>
    <v>655</v>
  </rv>
  <rv s="2">
    <v>2769</v>
  </rv>
  <rv s="16">
    <v>en-US</v>
    <v>c8c4jc</v>
    <v>268435456</v>
    <v>1</v>
    <v>Powered by Refinitiv</v>
    <v>36</v>
    <v>PGIM Jennison Foc Val (ARCX:PJFV)</v>
    <v>24</v>
    <v>37</v>
    <v>Finance</v>
    <v>25</v>
    <v>75.34</v>
    <v>60.946199999999997</v>
    <v>0.30380000000000001</v>
    <v>0</v>
    <v>4.2430000000000002E-3</v>
    <v>0</v>
    <v>USD</v>
    <v>NYSE Arca</v>
    <v>ARCX</v>
    <v>7.4999999999999997E-3</v>
    <v>71.907899999999998</v>
    <v>ETF</v>
    <v>45824.840277789066</v>
    <v>71.907899999999998</v>
    <v>18259090.550000001</v>
    <v>PGIM Jennison Foc Val</v>
    <v>71.907899999999998</v>
    <v>71.604100000000003</v>
    <v>71.907899999999998</v>
    <v>71.907899999999998</v>
    <v>PJFV</v>
    <v>PGIM Jennison Foc Val (ARCX:PJFV)</v>
    <v>85</v>
    <v>888</v>
  </rv>
  <rv s="2">
    <v>2771</v>
  </rv>
  <rv s="3">
    <v>https://www.bing.com/financeapi/forcetrigger?t=c3xz4c&amp;q=ARCX%3aGDOC&amp;form=skydnc</v>
    <v>Learn more on Bing</v>
  </rv>
  <rv s="17">
    <v>en-US</v>
    <v>c3xz4c</v>
    <v>268435456</v>
    <v>1</v>
    <v>Powered by Refinitiv</v>
    <v>38</v>
    <v>Goldman:Fut Health Care (ARCX:GDOC)</v>
    <v>34</v>
    <v>39</v>
    <v>Finance</v>
    <v>25</v>
    <v>37.226500000000001</v>
    <v>28.34</v>
    <v>1.0425</v>
    <v>1.1299999999999999E-2</v>
    <v>0</v>
    <v>3.5560000000000002E-4</v>
    <v>0</v>
    <v>USD</v>
    <v>NYSE Arca</v>
    <v>ARCX</v>
    <v>7.4999999999999997E-3</v>
    <v>31.86</v>
    <v>ETF</v>
    <v>45824.840277812502</v>
    <v>2773</v>
    <v>31.69</v>
    <v>19450949.379999999</v>
    <v>Goldman:Fut Health Care</v>
    <v>31.86</v>
    <v>31.778700000000001</v>
    <v>31.79</v>
    <v>31.79</v>
    <v>GDOC</v>
    <v>Goldman:Fut Health Care (ARCX:GDOC)</v>
    <v>8962</v>
    <v>1414</v>
  </rv>
  <rv s="2">
    <v>2774</v>
  </rv>
  <rv s="3">
    <v>https://www.bing.com/financeapi/forcetrigger?t=axvfk2&amp;q=ARCX%3aUSAI&amp;form=skydnc</v>
    <v>Learn more on Bing</v>
  </rv>
  <rv s="17">
    <v>en-US</v>
    <v>axvfk2</v>
    <v>268435456</v>
    <v>1</v>
    <v>Powered by Refinitiv</v>
    <v>38</v>
    <v>Pacer Amer Enrgy Indpndc (ARCX:USAI)</v>
    <v>34</v>
    <v>39</v>
    <v>Finance</v>
    <v>25</v>
    <v>43.98</v>
    <v>31.752600000000001</v>
    <v>1.0105999999999999</v>
    <v>-0.44869999999999999</v>
    <v>-3.0026999999999998E-2</v>
    <v>-1.1097999999999998E-2</v>
    <v>-1.2004999999999999</v>
    <v>USD</v>
    <v>NYSE Arca</v>
    <v>ARCX</v>
    <v>7.4999999999999997E-3</v>
    <v>40.78</v>
    <v>ETF</v>
    <v>45824.840283599216</v>
    <v>2776</v>
    <v>39.977400000000003</v>
    <v>92135732.219999999</v>
    <v>Pacer Amer Enrgy Indpndc</v>
    <v>40.590000000000003</v>
    <v>40.429200000000002</v>
    <v>39.980499999999999</v>
    <v>38.78</v>
    <v>USAI</v>
    <v>Pacer Amer Enrgy Indpndc (ARCX:USAI)</v>
    <v>6701</v>
    <v>9906</v>
  </rv>
  <rv s="2">
    <v>2777</v>
  </rv>
  <rv s="16">
    <v>en-US</v>
    <v>c754tc</v>
    <v>268435456</v>
    <v>1</v>
    <v>Powered by Refinitiv</v>
    <v>36</v>
    <v>Tidal:Aztlan Gl Stk S DM (ARCX:AZTD)</v>
    <v>24</v>
    <v>37</v>
    <v>Finance</v>
    <v>25</v>
    <v>26.321999999999999</v>
    <v>20.118500000000001</v>
    <v>0.25090000000000001</v>
    <v>2.7660000000000002E-3</v>
    <v>9.6919999999999992E-3</v>
    <v>7.2300000000000003E-2</v>
    <v>USD</v>
    <v>NYSE Arca</v>
    <v>ARCX</v>
    <v>7.4999999999999997E-3</v>
    <v>26.27</v>
    <v>ETF</v>
    <v>45824.840277789066</v>
    <v>26.137699999999999</v>
    <v>30262354.93</v>
    <v>Tidal:Aztlan Gl Stk S DM</v>
    <v>26.27</v>
    <v>25.886800000000001</v>
    <v>26.137699999999999</v>
    <v>26.21</v>
    <v>AZTD</v>
    <v>Tidal:Aztlan Gl Stk S DM (ARCX:AZTD)</v>
    <v>130</v>
    <v>776</v>
  </rv>
  <rv s="2">
    <v>2779</v>
  </rv>
  <rv s="16">
    <v>en-US</v>
    <v>cc7or7</v>
    <v>268435456</v>
    <v>1</v>
    <v>Powered by Refinitiv</v>
    <v>36</v>
    <v>Tema Neurosci &amp; Mntl Hlth (XNAS:MNTL)</v>
    <v>24</v>
    <v>37</v>
    <v>Finance</v>
    <v>25</v>
    <v>27.661999999999999</v>
    <v>19.8612</v>
    <v>-0.14979999999999999</v>
    <v>0</v>
    <v>-6.5880000000000001E-3</v>
    <v>0</v>
    <v>USD</v>
    <v>Nasdaq Stock Market</v>
    <v>XNAS</v>
    <v>7.4999999999999997E-3</v>
    <v>22.75</v>
    <v>ETF</v>
    <v>45824.843750265623</v>
    <v>22.587800000000001</v>
    <v>9710595.3100000005</v>
    <v>Tema Neurosci &amp; Mntl Hlth</v>
    <v>22.75</v>
    <v>22.7376</v>
    <v>22.587800000000001</v>
    <v>22.587800000000001</v>
    <v>MNTL</v>
    <v>Tema Neurosci &amp; Mntl Hlth (XNAS:MNTL)</v>
    <v>316</v>
    <v>464</v>
  </rv>
  <rv s="2">
    <v>2781</v>
  </rv>
  <rv s="3">
    <v>https://www.bing.com/financeapi/forcetrigger?t=bq5q52&amp;q=ARCX%3aAMOM&amp;form=skydnc</v>
    <v>Learn more on Bing</v>
  </rv>
  <rv s="17">
    <v>en-US</v>
    <v>bq5q52</v>
    <v>268435456</v>
    <v>1</v>
    <v>Powered by Refinitiv</v>
    <v>38</v>
    <v>QRAFT AI-Enhanced US LCM (ARCX:AMOM)</v>
    <v>34</v>
    <v>39</v>
    <v>Finance</v>
    <v>25</v>
    <v>49.37</v>
    <v>32.590000000000003</v>
    <v>1.0336000000000001</v>
    <v>0.44790000000000002</v>
    <v>0</v>
    <v>1.0385999999999999E-2</v>
    <v>0</v>
    <v>USD</v>
    <v>NYSE Arca</v>
    <v>ARCX</v>
    <v>7.4999999999999997E-3</v>
    <v>43.76</v>
    <v>ETF</v>
    <v>45824.84027780078</v>
    <v>2783</v>
    <v>43.575299999999999</v>
    <v>28798305.760000002</v>
    <v>QRAFT AI-Enhanced US LCM</v>
    <v>43.68</v>
    <v>43.127400000000002</v>
    <v>43.575299999999999</v>
    <v>43.575299999999999</v>
    <v>AMOM</v>
    <v>QRAFT AI-Enhanced US LCM (ARCX:AMOM)</v>
    <v>1150</v>
    <v>5523</v>
  </rv>
  <rv s="2">
    <v>2784</v>
  </rv>
  <rv s="3">
    <v>https://www.bing.com/financeapi/forcetrigger?t=a1xxh7&amp;q=BATS%3aMRGR&amp;form=skydnc</v>
    <v>Learn more on Bing</v>
  </rv>
  <rv s="17">
    <v>en-US</v>
    <v>a1xxh7</v>
    <v>268435456</v>
    <v>1</v>
    <v>Powered by Refinitiv</v>
    <v>38</v>
    <v>ProShares:Merger ETF (BATS:MRGR)</v>
    <v>34</v>
    <v>39</v>
    <v>Finance</v>
    <v>17</v>
    <v>45.62</v>
    <v>39.76</v>
    <v>8.9050999999999991</v>
    <v>0.06</v>
    <v>0</v>
    <v>1.4269999999999999E-3</v>
    <v>0</v>
    <v>USD</v>
    <v>CBOE BZX Exchange</v>
    <v>BATS</v>
    <v>7.4999999999999997E-3</v>
    <v>42.14</v>
    <v>ETF</v>
    <v>45824.840322349221</v>
    <v>2786</v>
    <v>42.12</v>
    <v>10499167</v>
    <v>ProShares:Merger ETF</v>
    <v>42.14</v>
    <v>42.06</v>
    <v>42.12</v>
    <v>42.12</v>
    <v>MRGR</v>
    <v>ProShares:Merger ETF (BATS:MRGR)</v>
    <v>175</v>
    <v>414</v>
  </rv>
  <rv s="2">
    <v>2787</v>
  </rv>
  <rv s="3">
    <v>https://www.bing.com/financeapi/forcetrigger?t=a1uclh&amp;q=ARCX%3aGURU&amp;form=skydnc</v>
    <v>Learn more on Bing</v>
  </rv>
  <rv s="17">
    <v>en-US</v>
    <v>a1uclh</v>
    <v>268435456</v>
    <v>1</v>
    <v>Powered by Refinitiv</v>
    <v>38</v>
    <v>Glbl X Guru Index ETF (ARCX:GURU)</v>
    <v>34</v>
    <v>39</v>
    <v>Finance</v>
    <v>25</v>
    <v>53.920900000000003</v>
    <v>41.289900000000003</v>
    <v>0.90820000000000001</v>
    <v>0.61070000000000002</v>
    <v>-2.1183999999999998E-2</v>
    <v>1.1785E-2</v>
    <v>-1.1107</v>
    <v>USD</v>
    <v>NYSE Arca</v>
    <v>ARCX</v>
    <v>7.4999999999999997E-3</v>
    <v>52.59</v>
    <v>ETF</v>
    <v>45824.901951897657</v>
    <v>2789</v>
    <v>52.31</v>
    <v>47418928.369999997</v>
    <v>Glbl X Guru Index ETF</v>
    <v>52.31</v>
    <v>51.82</v>
    <v>52.430700000000002</v>
    <v>51.32</v>
    <v>GURU</v>
    <v>Glbl X Guru Index ETF (ARCX:GURU)</v>
    <v>1373</v>
    <v>2389</v>
  </rv>
  <rv s="2">
    <v>2790</v>
  </rv>
  <rv s="3">
    <v>https://www.bing.com/financeapi/forcetrigger?t=b9frc7&amp;q=ARCX%3aWOMN&amp;form=skydnc</v>
    <v>Learn more on Bing</v>
  </rv>
  <rv s="17">
    <v>en-US</v>
    <v>b9frc7</v>
    <v>268435456</v>
    <v>1</v>
    <v>Powered by Refinitiv</v>
    <v>38</v>
    <v>ImpShs:YMCA Wmn Empwrmt (ARCX:WOMN)</v>
    <v>34</v>
    <v>39</v>
    <v>Finance</v>
    <v>25</v>
    <v>40.880299999999998</v>
    <v>33.479999999999997</v>
    <v>0.96499999999999997</v>
    <v>0.40689999999999998</v>
    <v>0</v>
    <v>1.0522999999999999E-2</v>
    <v>0</v>
    <v>USD</v>
    <v>NYSE Arca</v>
    <v>ARCX</v>
    <v>7.4999999999999997E-3</v>
    <v>39.17</v>
    <v>ETF</v>
    <v>45824.84027780078</v>
    <v>2792</v>
    <v>39</v>
    <v>61685517.619999997</v>
    <v>ImpShs:YMCA Wmn Empwrmt</v>
    <v>39</v>
    <v>38.669199999999996</v>
    <v>39.076099999999997</v>
    <v>39.076099999999997</v>
    <v>WOMN</v>
    <v>ImpShs:YMCA Wmn Empwrmt (ARCX:WOMN)</v>
    <v>979</v>
    <v>1350</v>
  </rv>
  <rv s="2">
    <v>2793</v>
  </rv>
  <rv s="16">
    <v>en-US</v>
    <v>c8c4gh</v>
    <v>268435456</v>
    <v>1</v>
    <v>Powered by Refinitiv</v>
    <v>36</v>
    <v>PGIM Jennison Foc Gro (ARCX:PJFG)</v>
    <v>24</v>
    <v>37</v>
    <v>Finance</v>
    <v>35</v>
    <v>100.99</v>
    <v>73.17</v>
    <v>1.1226</v>
    <v>2.3268E-2</v>
    <v>1.1364000000000001E-2</v>
    <v>2.3264</v>
    <v>USD</v>
    <v>NYSE Arca</v>
    <v>ARCX</v>
    <v>7.4999999999999997E-3</v>
    <v>100.3</v>
    <v>ETF</v>
    <v>45824.936764756247</v>
    <v>99.91</v>
    <v>124847021.48999999</v>
    <v>PGIM Jennison Foc Gro</v>
    <v>100.3</v>
    <v>98.787400000000005</v>
    <v>99.91</v>
    <v>102.31</v>
    <v>PJFG</v>
    <v>PGIM Jennison Foc Gro (ARCX:PJFG)</v>
    <v>1735</v>
    <v>2791</v>
  </rv>
  <rv s="2">
    <v>2795</v>
  </rv>
  <rv s="16">
    <v>en-US</v>
    <v>cbdvu2</v>
    <v>268435456</v>
    <v>1</v>
    <v>Powered by Refinitiv</v>
    <v>36</v>
    <v>EST:SRH REIT Covrd Call (ARCX:SRHR)</v>
    <v>24</v>
    <v>37</v>
    <v>Finance</v>
    <v>25</v>
    <v>62.96</v>
    <v>48.374000000000002</v>
    <v>0.1736</v>
    <v>0</v>
    <v>3.1800000000000001E-3</v>
    <v>0</v>
    <v>USD</v>
    <v>NYSE Arca</v>
    <v>ARCX</v>
    <v>7.4999999999999997E-3</v>
    <v>54.9</v>
    <v>ETF</v>
    <v>45824.84027780078</v>
    <v>54.764600000000002</v>
    <v>49016824.450000003</v>
    <v>EST:SRH REIT Covrd Call</v>
    <v>54.9</v>
    <v>54.591000000000001</v>
    <v>54.764600000000002</v>
    <v>54.764600000000002</v>
    <v>SRHR</v>
    <v>EST:SRH REIT Covrd Call (ARCX:SRHR)</v>
    <v>150</v>
    <v>140</v>
  </rv>
  <rv s="2">
    <v>2797</v>
  </rv>
  <rv s="3">
    <v>https://www.bing.com/financeapi/forcetrigger?t=a1nq6h&amp;q=ARCX%3aARKK&amp;form=skydnc</v>
    <v>Learn more on Bing</v>
  </rv>
  <rv s="17">
    <v>en-US</v>
    <v>a1nq6h</v>
    <v>268435456</v>
    <v>1</v>
    <v>Powered by Refinitiv</v>
    <v>38</v>
    <v>ARK Innovation (BATS:ARKK)</v>
    <v>34</v>
    <v>39</v>
    <v>Finance</v>
    <v>35</v>
    <v>68.430000000000007</v>
    <v>36.85</v>
    <v>1.6726000000000001</v>
    <v>2.75</v>
    <v>-8.4709999999999994E-3</v>
    <v>4.4219000000000001E-2</v>
    <v>-0.55000000000000004</v>
    <v>USD</v>
    <v>CBOE BZX Exchange</v>
    <v>BATS</v>
    <v>7.4999999999999997E-3</v>
    <v>65.290000000000006</v>
    <v>ETF</v>
    <v>45824.940188437497</v>
    <v>2799</v>
    <v>63.715000000000003</v>
    <v>5550182929.0200005</v>
    <v>ARK Innovation</v>
    <v>63.93</v>
    <v>62.19</v>
    <v>64.94</v>
    <v>64.38</v>
    <v>ARKK</v>
    <v>ARK Innovation (BATS:ARKK)</v>
    <v>11994609</v>
    <v>11674949</v>
  </rv>
  <rv s="2">
    <v>2800</v>
  </rv>
  <rv s="3">
    <v>https://www.bing.com/financeapi/forcetrigger?t=a1nq3m&amp;q=BATS%3aARKG&amp;form=skydnc</v>
    <v>Learn more on Bing</v>
  </rv>
  <rv s="17">
    <v>en-US</v>
    <v>a1nq3m</v>
    <v>268435456</v>
    <v>1</v>
    <v>Powered by Refinitiv</v>
    <v>38</v>
    <v>ARK Genomic Revolution (BATS:ARKG)</v>
    <v>34</v>
    <v>39</v>
    <v>Finance</v>
    <v>35</v>
    <v>31.16</v>
    <v>17.504999999999999</v>
    <v>1.4266000000000001</v>
    <v>0.46</v>
    <v>-5.4349999999999997E-3</v>
    <v>1.9598999999999998E-2</v>
    <v>-0.13</v>
    <v>USD</v>
    <v>CBOE BZX Exchange</v>
    <v>BATS</v>
    <v>7.4999999999999997E-3</v>
    <v>24.105</v>
    <v>ETF</v>
    <v>45824.940109814066</v>
    <v>2802</v>
    <v>23.254999999999999</v>
    <v>865516421.59000003</v>
    <v>ARK Genomic Revolution</v>
    <v>23.75</v>
    <v>23.47</v>
    <v>23.93</v>
    <v>23.79</v>
    <v>ARKG</v>
    <v>ARK Genomic Revolution (BATS:ARKG)</v>
    <v>2540085</v>
    <v>2684804</v>
  </rv>
  <rv s="2">
    <v>2803</v>
  </rv>
  <rv s="3">
    <v>https://www.bing.com/financeapi/forcetrigger?t=a1nqf2&amp;q=ARCX%3aARKW&amp;form=skydnc</v>
    <v>Learn more on Bing</v>
  </rv>
  <rv s="17">
    <v>en-US</v>
    <v>a1nqf2</v>
    <v>268435456</v>
    <v>1</v>
    <v>Powered by Refinitiv</v>
    <v>38</v>
    <v>ARK Next Gen Int (BATS:ARKW)</v>
    <v>34</v>
    <v>39</v>
    <v>Finance</v>
    <v>35</v>
    <v>136.57</v>
    <v>64</v>
    <v>1.6295999999999999</v>
    <v>5.96</v>
    <v>2.7960000000000003E-3</v>
    <v>4.5838999999999998E-2</v>
    <v>0.38</v>
    <v>USD</v>
    <v>CBOE BZX Exchange</v>
    <v>BATS</v>
    <v>7.4999999999999997E-3</v>
    <v>136.57</v>
    <v>ETF</v>
    <v>45824.942551203123</v>
    <v>2805</v>
    <v>132.94829999999999</v>
    <v>1731904849.73</v>
    <v>ARK Next Gen Int</v>
    <v>133.21</v>
    <v>130.02000000000001</v>
    <v>135.97999999999999</v>
    <v>136.28</v>
    <v>ARKW</v>
    <v>ARK Next Gen Int (BATS:ARKW)</v>
    <v>300260</v>
    <v>269771</v>
  </rv>
  <rv s="2">
    <v>2806</v>
  </rv>
  <rv s="3">
    <v>https://www.bing.com/financeapi/forcetrigger?t=bq3anm&amp;q=ARCX%3aZIG&amp;form=skydnc</v>
    <v>Learn more on Bing</v>
  </rv>
  <rv s="17">
    <v>en-US</v>
    <v>bq3anm</v>
    <v>268435456</v>
    <v>1</v>
    <v>Powered by Refinitiv</v>
    <v>38</v>
    <v>Acquirers Fund (ARCX:ZIG)</v>
    <v>34</v>
    <v>39</v>
    <v>Finance</v>
    <v>25</v>
    <v>43.79</v>
    <v>29.44</v>
    <v>1.0565</v>
    <v>3.2300000000000002E-2</v>
    <v>0</v>
    <v>9.2139999999999995E-4</v>
    <v>0</v>
    <v>USD</v>
    <v>NYSE Arca</v>
    <v>ARCX</v>
    <v>7.4999999999999997E-3</v>
    <v>35.150100000000002</v>
    <v>ETF</v>
    <v>45824.840277812502</v>
    <v>2808</v>
    <v>35.088500000000003</v>
    <v>33562503.700000003</v>
    <v>Acquirers Fund</v>
    <v>35.15</v>
    <v>35.056199999999997</v>
    <v>35.088500000000003</v>
    <v>35.088500000000003</v>
    <v>ZIG</v>
    <v>Acquirers Fund (ARCX:ZIG)</v>
    <v>760</v>
    <v>1725</v>
  </rv>
  <rv s="2">
    <v>2809</v>
  </rv>
  <rv s="16">
    <v>en-US</v>
    <v>cbp8nm</v>
    <v>268435456</v>
    <v>1</v>
    <v>Powered by Refinitiv</v>
    <v>36</v>
    <v>Tidal:Aztlan NA NSS (ARCX:NRSH)</v>
    <v>24</v>
    <v>37</v>
    <v>Finance</v>
    <v>25</v>
    <v>23.95</v>
    <v>18.000399999999999</v>
    <v>0.16550000000000001</v>
    <v>-3.9029999999999998E-3</v>
    <v>7.6659999999999992E-3</v>
    <v>-8.4900000000000003E-2</v>
    <v>USD</v>
    <v>NYSE Arca</v>
    <v>ARCX</v>
    <v>7.4999999999999997E-3</v>
    <v>21.8096</v>
    <v>ETF</v>
    <v>45824.84027780078</v>
    <v>20.69</v>
    <v>10730091.98</v>
    <v>Tidal:Aztlan NA NSS</v>
    <v>20.69</v>
    <v>21.589500000000001</v>
    <v>21.754999999999999</v>
    <v>21.670100000000001</v>
    <v>NRSH</v>
    <v>Tidal:Aztlan NA NSS (ARCX:NRSH)</v>
    <v>13436</v>
    <v>758</v>
  </rv>
  <rv s="2">
    <v>2811</v>
  </rv>
  <rv s="3">
    <v>https://www.bing.com/financeapi/forcetrigger?t=c6jafr&amp;q=ARCX%3aCPII&amp;form=skydnc</v>
    <v>Learn more on Bing</v>
  </rv>
  <rv s="21">
    <v>en-US</v>
    <v>c6jafr</v>
    <v>268435456</v>
    <v>1</v>
    <v>Powered by Refinitiv</v>
    <v>46</v>
    <v>Am Beacon Sel:Ionic IP (ARCX:CPII)</v>
    <v>34</v>
    <v>37</v>
    <v>Finance</v>
    <v>25</v>
    <v>19.7</v>
    <v>18.98</v>
    <v>0.05</v>
    <v>-2.859E-3</v>
    <v>2.6059999999999998E-3</v>
    <v>-5.5E-2</v>
    <v>USD</v>
    <v>NYSE Arca</v>
    <v>ARCX</v>
    <v>7.4999999999999997E-3</v>
    <v>19.234999999999999</v>
    <v>ETF</v>
    <v>45824.840277812502</v>
    <v>2813</v>
    <v>19.2</v>
    <v>10125421.23</v>
    <v>Am Beacon Sel:Ionic IP</v>
    <v>19.2</v>
    <v>19.184999999999999</v>
    <v>19.234999999999999</v>
    <v>19.18</v>
    <v>CPII</v>
    <v>Am Beacon Sel:Ionic IP (ARCX:CPII)</v>
    <v>1722</v>
    <v>273</v>
  </rv>
  <rv s="2">
    <v>2814</v>
  </rv>
  <rv s="20">
    <v>en-US</v>
    <v>cbd6ur</v>
    <v>268435456</v>
    <v>1</v>
    <v>Powered by Refinitiv</v>
    <v>44</v>
    <v>FT II:Emg Mkts Hmn Flrsh (ARCX:FTHF)</v>
    <v>24</v>
    <v>45</v>
    <v>Finance</v>
    <v>43</v>
    <v>26.077300000000001</v>
    <v>20.0349</v>
    <v>0.2732</v>
    <v>1.0623E-2</v>
    <v>USD</v>
    <v>NYSE Arca</v>
    <v>ARCX</v>
    <v>7.4999999999999997E-3</v>
    <v>25.989899999999999</v>
    <v>ETF</v>
    <v>45824.84027780078</v>
    <v>25.989899999999999</v>
    <v>43415455.479999997</v>
    <v>FT II:Emg Mkts Hmn Flrsh</v>
    <v>25.989899999999999</v>
    <v>25.716699999999999</v>
    <v>25.989899999999999</v>
    <v>FTHF</v>
    <v>FT II:Emg Mkts Hmn Flrsh (ARCX:FTHF)</v>
    <v>0</v>
    <v>237</v>
  </rv>
  <rv s="2">
    <v>2816</v>
  </rv>
  <rv s="20">
    <v>en-US</v>
    <v>c89q1h</v>
    <v>268435456</v>
    <v>1</v>
    <v>Powered by Refinitiv</v>
    <v>44</v>
    <v>TrueShs EGREI (ARCX:RNWZ)</v>
    <v>24</v>
    <v>45</v>
    <v>Finance</v>
    <v>43</v>
    <v>26.27</v>
    <v>19.866099999999999</v>
    <v>-0.1095</v>
    <v>-4.5129999999999997E-3</v>
    <v>USD</v>
    <v>NYSE Arca</v>
    <v>ARCX</v>
    <v>7.4999999999999997E-3</v>
    <v>24.156300000000002</v>
    <v>ETF</v>
    <v>45822.000000046093</v>
    <v>24.156300000000002</v>
    <v>2356546.23</v>
    <v>TrueShs EGREI</v>
    <v>24.156300000000002</v>
    <v>24.265799999999999</v>
    <v>24.156300000000002</v>
    <v>RNWZ</v>
    <v>TrueShs EGREI (ARCX:RNWZ)</v>
    <v>1</v>
    <v>149</v>
  </rv>
  <rv s="2">
    <v>2818</v>
  </rv>
  <rv s="16">
    <v>en-US</v>
    <v>cbesww</v>
    <v>268435456</v>
    <v>1</v>
    <v>Powered by Refinitiv</v>
    <v>36</v>
    <v>LG QRAFT AI-Power US LCC (ARCX:LQAI)</v>
    <v>24</v>
    <v>37</v>
    <v>Finance</v>
    <v>25</v>
    <v>36.68</v>
    <v>28.4</v>
    <v>0.46629999999999999</v>
    <v>0</v>
    <v>1.3873E-2</v>
    <v>0</v>
    <v>USD</v>
    <v>NYSE Arca</v>
    <v>ARCX</v>
    <v>7.4999999999999997E-3</v>
    <v>34.0899</v>
    <v>ETF</v>
    <v>45824.840277789066</v>
    <v>34.07</v>
    <v>6406959.8799999999</v>
    <v>LG QRAFT AI-Power US LCC</v>
    <v>34.07</v>
    <v>33.6111</v>
    <v>34.077399999999997</v>
    <v>34.077399999999997</v>
    <v>LQAI</v>
    <v>LG QRAFT AI-Power US LCC (ARCX:LQAI)</v>
    <v>559</v>
    <v>768</v>
  </rv>
  <rv s="2">
    <v>2820</v>
  </rv>
  <rv s="16">
    <v>en-US</v>
    <v>cammqh</v>
    <v>268435456</v>
    <v>1</v>
    <v>Powered by Refinitiv</v>
    <v>36</v>
    <v>Glbl X Brazil Active (ARCX:BRAZ)</v>
    <v>24</v>
    <v>37</v>
    <v>Finance</v>
    <v>25</v>
    <v>26.259599999999999</v>
    <v>19.41</v>
    <v>0.62</v>
    <v>0</v>
    <v>2.6126999999999997E-2</v>
    <v>0</v>
    <v>USD</v>
    <v>NYSE Arca</v>
    <v>ARCX</v>
    <v>7.4999999999999997E-3</v>
    <v>24.35</v>
    <v>ETF</v>
    <v>45824.84027780078</v>
    <v>24.33</v>
    <v>4570111.09</v>
    <v>Glbl X Brazil Active</v>
    <v>24.34</v>
    <v>23.73</v>
    <v>24.35</v>
    <v>24.35</v>
    <v>BRAZ</v>
    <v>Glbl X Brazil Active (ARCX:BRAZ)</v>
    <v>1275</v>
    <v>726</v>
  </rv>
  <rv s="2">
    <v>2822</v>
  </rv>
  <rv s="16">
    <v>en-US</v>
    <v>c986pr</v>
    <v>268435456</v>
    <v>1</v>
    <v>Powered by Refinitiv</v>
    <v>36</v>
    <v>Sprott Nickel Miners (XNAS:NIKL)</v>
    <v>24</v>
    <v>37</v>
    <v>Finance</v>
    <v>25</v>
    <v>13.9397</v>
    <v>7.25</v>
    <v>0.1598</v>
    <v>0</v>
    <v>1.3693E-2</v>
    <v>0</v>
    <v>USD</v>
    <v>Nasdaq Stock Market</v>
    <v>XNAS</v>
    <v>7.4999999999999997E-3</v>
    <v>11.9</v>
    <v>ETF</v>
    <v>45824.84375021953</v>
    <v>11.75</v>
    <v>10656443.109999999</v>
    <v>Sprott Nickel Miners</v>
    <v>11.75</v>
    <v>11.670199999999999</v>
    <v>11.83</v>
    <v>11.83</v>
    <v>NIKL</v>
    <v>Sprott Nickel Miners (XNAS:NIKL)</v>
    <v>13519</v>
    <v>24489</v>
  </rv>
  <rv s="2">
    <v>2824</v>
  </rv>
  <rv s="16">
    <v>en-US</v>
    <v>censbh</v>
    <v>268435456</v>
    <v>1</v>
    <v>Powered by Refinitiv</v>
    <v>36</v>
    <v>GammaRoad Mkt Nav (ARCX:GMMA)</v>
    <v>24</v>
    <v>37</v>
    <v>Finance</v>
    <v>25</v>
    <v>21.08</v>
    <v>19.75</v>
    <v>6.4899999999999999E-2</v>
    <v>5.7229999999999998E-4</v>
    <v>3.1840000000000002E-3</v>
    <v>1.17E-2</v>
    <v>USD</v>
    <v>NYSE Arca</v>
    <v>ARCX</v>
    <v>7.4999999999999997E-3</v>
    <v>20.54</v>
    <v>ETF</v>
    <v>45824.840277789066</v>
    <v>20.445</v>
    <v>5057961.8899999997</v>
    <v>GammaRoad Mkt Nav</v>
    <v>20.54</v>
    <v>20.380099999999999</v>
    <v>20.445</v>
    <v>20.456700000000001</v>
    <v>GMMA</v>
    <v>GammaRoad Mkt Nav (ARCX:GMMA)</v>
    <v>305</v>
    <v>1128</v>
  </rv>
  <rv s="2">
    <v>2826</v>
  </rv>
  <rv s="16">
    <v>en-US</v>
    <v>cbp4nm</v>
    <v>268435456</v>
    <v>1</v>
    <v>Powered by Refinitiv</v>
    <v>36</v>
    <v>Counterpoint Quanti Eq (XNYS:CPAI)</v>
    <v>24</v>
    <v>37</v>
    <v>Finance</v>
    <v>25</v>
    <v>37.549999999999997</v>
    <v>28.330200000000001</v>
    <v>0.58950000000000002</v>
    <v>9.3360000000000003E-4</v>
    <v>1.6806000000000001E-2</v>
    <v>3.3300000000000003E-2</v>
    <v>USD</v>
    <v>New York Stock Exchange</v>
    <v>XNYS</v>
    <v>7.4999999999999997E-3</v>
    <v>35.68</v>
    <v>ETF</v>
    <v>45824.840277789066</v>
    <v>35.58</v>
    <v>79719514.459999993</v>
    <v>Counterpoint Quanti Eq</v>
    <v>35.590000000000003</v>
    <v>35.077199999999998</v>
    <v>35.666699999999999</v>
    <v>35.700000000000003</v>
    <v>CPAI</v>
    <v>Counterpoint Quanti Eq (XNYS:CPAI)</v>
    <v>6816</v>
    <v>11099</v>
  </rv>
  <rv s="2">
    <v>2828</v>
  </rv>
  <rv s="3">
    <v>https://www.bing.com/financeapi/forcetrigger?t=a1s1ar&amp;q=ARCX%3aENTR&amp;form=skydnc</v>
    <v>Learn more on Bing</v>
  </rv>
  <rv s="17">
    <v>en-US</v>
    <v>a1s1ar</v>
    <v>268435456</v>
    <v>1</v>
    <v>Powered by Refinitiv</v>
    <v>38</v>
    <v>ERShares:Prvt-Pub Cros (XNAS:XOVR)</v>
    <v>34</v>
    <v>39</v>
    <v>Finance</v>
    <v>35</v>
    <v>19.59</v>
    <v>11.97</v>
    <v>1.0346</v>
    <v>0.24</v>
    <v>3.8080000000000002E-3</v>
    <v>1.3229999999999999E-2</v>
    <v>7.0000000000000007E-2</v>
    <v>USD</v>
    <v>Nasdaq Stock Market</v>
    <v>XNAS</v>
    <v>7.4999999999999997E-3</v>
    <v>18.420000000000002</v>
    <v>ETF</v>
    <v>45824.942222441408</v>
    <v>2830</v>
    <v>18.22</v>
    <v>349097302.11000001</v>
    <v>ERShares:Prvt-Pub Cros</v>
    <v>18.28</v>
    <v>18.14</v>
    <v>18.38</v>
    <v>18.45</v>
    <v>XOVR</v>
    <v>ERShares:Prvt-Pub Cros (XNAS:XOVR)</v>
    <v>381922</v>
    <v>300156</v>
  </rv>
  <rv s="2">
    <v>2831</v>
  </rv>
  <rv s="3">
    <v>https://www.bing.com/financeapi/forcetrigger?t=azhk52&amp;q=BATS%3aKNG&amp;form=skydnc</v>
    <v>Learn more on Bing</v>
  </rv>
  <rv s="17">
    <v>en-US</v>
    <v>azhk52</v>
    <v>268435456</v>
    <v>1</v>
    <v>Powered by Refinitiv</v>
    <v>38</v>
    <v>FT IV:S&amp;P500 DATI (BATS:KNG)</v>
    <v>34</v>
    <v>39</v>
    <v>Finance</v>
    <v>17</v>
    <v>55.499899999999997</v>
    <v>44.630099999999999</v>
    <v>0.91669999999999996</v>
    <v>0.17</v>
    <v>2.3465E-2</v>
    <v>3.4810000000000002E-3</v>
    <v>1.1499999999999999</v>
    <v>USD</v>
    <v>CBOE BZX Exchange</v>
    <v>BATS</v>
    <v>7.4999999999999997E-3</v>
    <v>49.2395</v>
    <v>ETF</v>
    <v>45824.885130902345</v>
    <v>2833</v>
    <v>48.88</v>
    <v>3741230669.29</v>
    <v>FT IV:S&amp;P500 DATI</v>
    <v>49.05</v>
    <v>48.84</v>
    <v>49.01</v>
    <v>50.16</v>
    <v>KNG</v>
    <v>FT IV:S&amp;P500 DATI (BATS:KNG)</v>
    <v>302161</v>
    <v>394276</v>
  </rv>
  <rv s="2">
    <v>2834</v>
  </rv>
  <rv s="3">
    <v>https://www.bing.com/financeapi/forcetrigger?t=c2ldkr&amp;q=ARCX%3aDYLD&amp;form=skydnc</v>
    <v>Learn more on Bing</v>
  </rv>
  <rv s="17">
    <v>en-US</v>
    <v>c2ldkr</v>
    <v>268435456</v>
    <v>1</v>
    <v>Powered by Refinitiv</v>
    <v>38</v>
    <v>LeaderShs Dyn Yld (ARCX:DYLD)</v>
    <v>34</v>
    <v>39</v>
    <v>Finance</v>
    <v>25</v>
    <v>23.15</v>
    <v>21.86</v>
    <v>0.59030000000000005</v>
    <v>1.4999999999999999E-2</v>
    <v>0</v>
    <v>6.6559999999999992E-4</v>
    <v>0</v>
    <v>USD</v>
    <v>NYSE Arca</v>
    <v>ARCX</v>
    <v>7.4999999999999997E-3</v>
    <v>22.61</v>
    <v>ETF</v>
    <v>45824.840277823438</v>
    <v>2836</v>
    <v>22.51</v>
    <v>55185644.82</v>
    <v>LeaderShs Dyn Yld</v>
    <v>22.54</v>
    <v>22.535</v>
    <v>22.55</v>
    <v>22.55</v>
    <v>DYLD</v>
    <v>LeaderShs Dyn Yld (ARCX:DYLD)</v>
    <v>5595</v>
    <v>8805</v>
  </rv>
  <rv s="2">
    <v>2837</v>
  </rv>
  <rv s="3">
    <v>https://www.bing.com/financeapi/forcetrigger?t=bx9p6h&amp;q=BATS%3aPSFF&amp;form=skydnc</v>
    <v>Learn more on Bing</v>
  </rv>
  <rv s="17">
    <v>en-US</v>
    <v>bx9p6h</v>
    <v>268435456</v>
    <v>1</v>
    <v>Powered by Refinitiv</v>
    <v>38</v>
    <v>Pacer Swan SOS Fd of Fds (BATS:PSFF)</v>
    <v>34</v>
    <v>39</v>
    <v>Finance</v>
    <v>17</v>
    <v>30.12</v>
    <v>26.3</v>
    <v>0.47</v>
    <v>0.2</v>
    <v>0</v>
    <v>6.7179999999999991E-3</v>
    <v>0</v>
    <v>USD</v>
    <v>CBOE BZX Exchange</v>
    <v>BATS</v>
    <v>7.4999999999999997E-3</v>
    <v>30.018599999999999</v>
    <v>ETF</v>
    <v>45824.840332303123</v>
    <v>2839</v>
    <v>29.81</v>
    <v>460105235.99000001</v>
    <v>Pacer Swan SOS Fd of Fds</v>
    <v>29.81</v>
    <v>29.77</v>
    <v>29.97</v>
    <v>29.97</v>
    <v>PSFF</v>
    <v>Pacer Swan SOS Fd of Fds (BATS:PSFF)</v>
    <v>56532</v>
    <v>114249</v>
  </rv>
  <rv s="2">
    <v>2840</v>
  </rv>
  <rv s="16">
    <v>en-US</v>
    <v>cf4sec</v>
    <v>268435456</v>
    <v>1</v>
    <v>Powered by Refinitiv</v>
    <v>36</v>
    <v>Fundstrat Granny Sh USLC (ARCX:GRNY)</v>
    <v>24</v>
    <v>37</v>
    <v>Finance</v>
    <v>35</v>
    <v>21.73</v>
    <v>15</v>
    <v>0.31</v>
    <v>4.6129999999999999E-4</v>
    <v>1.4534E-2</v>
    <v>0.01</v>
    <v>USD</v>
    <v>NYSE Arca</v>
    <v>ARCX</v>
    <v>7.4999999999999997E-3</v>
    <v>21.73</v>
    <v>ETF</v>
    <v>45824.939161133596</v>
    <v>21.48</v>
    <v>1123652546.53</v>
    <v>Fundstrat Granny Sh USLC</v>
    <v>21.5</v>
    <v>21.33</v>
    <v>21.64</v>
    <v>21.69</v>
    <v>GRNY</v>
    <v>Fundstrat Granny Sh USLC (ARCX:GRNY)</v>
    <v>1906373</v>
    <v>1472450</v>
  </rv>
  <rv s="2">
    <v>2842</v>
  </rv>
  <rv s="16">
    <v>en-US</v>
    <v>cesy7w</v>
    <v>268435456</v>
    <v>1</v>
    <v>Powered by Refinitiv</v>
    <v>36</v>
    <v>Rockefeller US SM Cap (ARCX:RSMC)</v>
    <v>24</v>
    <v>37</v>
    <v>Finance</v>
    <v>25</v>
    <v>27.35</v>
    <v>20.81</v>
    <v>0.33210000000000001</v>
    <v>1.1070000000000001E-3</v>
    <v>1.3348E-2</v>
    <v>2.7900000000000001E-2</v>
    <v>USD</v>
    <v>NYSE Arca</v>
    <v>ARCX</v>
    <v>7.4999999999999997E-3</v>
    <v>25.3691</v>
    <v>ETF</v>
    <v>45824.840277789066</v>
    <v>25.190100000000001</v>
    <v>737433746.34000003</v>
    <v>Rockefeller US SM Cap</v>
    <v>25.23</v>
    <v>24.88</v>
    <v>25.2121</v>
    <v>25.24</v>
    <v>RSMC</v>
    <v>Rockefeller US SM Cap (ARCX:RSMC)</v>
    <v>5890</v>
    <v>12344</v>
  </rv>
  <rv s="2">
    <v>2844</v>
  </rv>
  <rv s="3">
    <v>https://www.bing.com/financeapi/forcetrigger?t=a1tfww&amp;q=XNAS%3aFTQI&amp;form=skydnc</v>
    <v>Learn more on Bing</v>
  </rv>
  <rv s="17">
    <v>en-US</v>
    <v>a1tfww</v>
    <v>268435456</v>
    <v>1</v>
    <v>Powered by Refinitiv</v>
    <v>38</v>
    <v>FT VI:Nsdq BuyWrite Inc (XNAS:FTQI)</v>
    <v>34</v>
    <v>39</v>
    <v>Finance</v>
    <v>25</v>
    <v>21.4922</v>
    <v>16.25</v>
    <v>0.74680000000000002</v>
    <v>0.15</v>
    <v>0</v>
    <v>7.8080000000000007E-3</v>
    <v>0</v>
    <v>USD</v>
    <v>Nasdaq Stock Market</v>
    <v>XNAS</v>
    <v>7.4999999999999997E-3</v>
    <v>19.41</v>
    <v>ETF</v>
    <v>45824.843750265623</v>
    <v>2846</v>
    <v>19.21</v>
    <v>608855852.34000003</v>
    <v>FT VI:Nsdq BuyWrite Inc</v>
    <v>19.21</v>
    <v>19.21</v>
    <v>19.36</v>
    <v>19.36</v>
    <v>FTQI</v>
    <v>FT VI:Nsdq BuyWrite Inc (XNAS:FTQI)</v>
    <v>425088</v>
    <v>263513</v>
  </rv>
  <rv s="2">
    <v>2847</v>
  </rv>
  <rv s="3">
    <v>https://www.bing.com/financeapi/forcetrigger?t=a1xfim&amp;q=XNAS%3aMDIV&amp;form=skydnc</v>
    <v>Learn more on Bing</v>
  </rv>
  <rv s="17">
    <v>en-US</v>
    <v>a1xfim</v>
    <v>268435456</v>
    <v>1</v>
    <v>Powered by Refinitiv</v>
    <v>38</v>
    <v>FT VI:Mlt-Asst Dvsfd Inc (XNAS:MDIV)</v>
    <v>34</v>
    <v>39</v>
    <v>Finance</v>
    <v>25</v>
    <v>16.97</v>
    <v>14.744999999999999</v>
    <v>0.99419999999999997</v>
    <v>-0.01</v>
    <v>-1.5103999999999999E-2</v>
    <v>-6.2890000000000005E-4</v>
    <v>-0.24</v>
    <v>USD</v>
    <v>Nasdaq Stock Market</v>
    <v>XNAS</v>
    <v>7.4999999999999997E-3</v>
    <v>15.978999999999999</v>
    <v>ETF</v>
    <v>45824.843750265623</v>
    <v>2849</v>
    <v>15.85</v>
    <v>447969912.99000001</v>
    <v>FT VI:Mlt-Asst Dvsfd Inc</v>
    <v>15.97</v>
    <v>15.9</v>
    <v>15.89</v>
    <v>15.65</v>
    <v>MDIV</v>
    <v>FT VI:Mlt-Asst Dvsfd Inc (XNAS:MDIV)</v>
    <v>158587</v>
    <v>57768</v>
  </rv>
  <rv s="2">
    <v>2850</v>
  </rv>
  <rv s="3">
    <v>https://www.bing.com/financeapi/forcetrigger?t=bosz7w&amp;q=ARCX%3aARKF&amp;form=skydnc</v>
    <v>Learn more on Bing</v>
  </rv>
  <rv s="17">
    <v>en-US</v>
    <v>bosz7w</v>
    <v>268435456</v>
    <v>1</v>
    <v>Powered by Refinitiv</v>
    <v>38</v>
    <v>ARK Fintech Innovation (BATS:ARKF)</v>
    <v>34</v>
    <v>39</v>
    <v>Finance</v>
    <v>35</v>
    <v>46.11</v>
    <v>22.85</v>
    <v>1.6326000000000001</v>
    <v>1.86</v>
    <v>1.3059999999999999E-3</v>
    <v>4.2206E-2</v>
    <v>0.06</v>
    <v>USD</v>
    <v>CBOE BZX Exchange</v>
    <v>BATS</v>
    <v>7.4999999999999997E-3</v>
    <v>46.11</v>
    <v>ETF</v>
    <v>45824.942491747657</v>
    <v>2852</v>
    <v>45.064999999999998</v>
    <v>999040744.71000004</v>
    <v>ARK Fintech Innovation</v>
    <v>45.07</v>
    <v>44.07</v>
    <v>45.93</v>
    <v>46</v>
    <v>ARKF</v>
    <v>ARK Fintech Innovation (BATS:ARKF)</v>
    <v>396887</v>
    <v>335304</v>
  </rv>
  <rv s="2">
    <v>2853</v>
  </rv>
  <rv s="16">
    <v>en-US</v>
    <v>c8pspr</v>
    <v>268435456</v>
    <v>1</v>
    <v>Powered by Refinitiv</v>
    <v>36</v>
    <v>Sprott Junior Copp Mnrs (XNAS:COPJ)</v>
    <v>24</v>
    <v>37</v>
    <v>Finance</v>
    <v>25</v>
    <v>25.5</v>
    <v>16.2211</v>
    <v>-0.16</v>
    <v>0</v>
    <v>-6.6749999999999995E-3</v>
    <v>0</v>
    <v>USD</v>
    <v>Nasdaq Stock Market</v>
    <v>XNAS</v>
    <v>7.4999999999999997E-3</v>
    <v>24.27</v>
    <v>ETF</v>
    <v>45824.843750103908</v>
    <v>23.7315</v>
    <v>12911089.99</v>
    <v>Sprott Junior Copp Mnrs</v>
    <v>24.27</v>
    <v>23.97</v>
    <v>23.81</v>
    <v>23.81</v>
    <v>COPJ</v>
    <v>Sprott Junior Copp Mnrs (XNAS:COPJ)</v>
    <v>15615</v>
    <v>8800</v>
  </rv>
  <rv s="2">
    <v>2855</v>
  </rv>
  <rv s="16">
    <v>en-US</v>
    <v>cal8im</v>
    <v>268435456</v>
    <v>1</v>
    <v>Powered by Refinitiv</v>
    <v>36</v>
    <v>FT IV: Vest Tech DTI (BATS:TDVI)</v>
    <v>24</v>
    <v>37</v>
    <v>Finance</v>
    <v>17</v>
    <v>26.07</v>
    <v>19.194600000000001</v>
    <v>0.34</v>
    <v>0</v>
    <v>1.324E-2</v>
    <v>0</v>
    <v>USD</v>
    <v>CBOE BZX Exchange</v>
    <v>BATS</v>
    <v>7.4999999999999997E-3</v>
    <v>26.06</v>
    <v>ETF</v>
    <v>45824.84034410859</v>
    <v>25.9</v>
    <v>87307522.879999995</v>
    <v>FT IV: Vest Tech DTI</v>
    <v>25.9</v>
    <v>25.68</v>
    <v>26.02</v>
    <v>26.02</v>
    <v>TDVI</v>
    <v>FT IV: Vest Tech DTI (BATS:TDVI)</v>
    <v>13510</v>
    <v>20494</v>
  </rv>
  <rv s="2">
    <v>2857</v>
  </rv>
  <rv s="16">
    <v>en-US</v>
    <v>cdctqh</v>
    <v>268435456</v>
    <v>1</v>
    <v>Powered by Refinitiv</v>
    <v>36</v>
    <v>Cambria Chesapeake Pr Tr (BATS:MFUT)</v>
    <v>24</v>
    <v>37</v>
    <v>Finance</v>
    <v>17</v>
    <v>20.04</v>
    <v>13</v>
    <v>-1.3599999999999999E-2</v>
    <v>0</v>
    <v>-9.2960000000000004E-4</v>
    <v>0</v>
    <v>USD</v>
    <v>CBOE BZX Exchange</v>
    <v>BATS</v>
    <v>7.4999999999999997E-3</v>
    <v>14.7499</v>
    <v>ETF</v>
    <v>45824.840320034375</v>
    <v>14.57</v>
    <v>15433400</v>
    <v>Cambria Chesapeake Pr Tr</v>
    <v>14.57</v>
    <v>14.63</v>
    <v>14.616400000000001</v>
    <v>14.616400000000001</v>
    <v>MFUT</v>
    <v>Cambria Chesapeake Pr Tr (BATS:MFUT)</v>
    <v>7297</v>
    <v>9811</v>
  </rv>
  <rv s="2">
    <v>2859</v>
  </rv>
  <rv s="16">
    <v>en-US</v>
    <v>cd3dk2</v>
    <v>268435456</v>
    <v>1</v>
    <v>Powered by Refinitiv</v>
    <v>36</v>
    <v>TrueShares Active Yield (XNAS:ERNZ)</v>
    <v>24</v>
    <v>37</v>
    <v>Finance</v>
    <v>25</v>
    <v>25.777200000000001</v>
    <v>20.639700000000001</v>
    <v>2.52E-2</v>
    <v>0</v>
    <v>1.1310000000000001E-3</v>
    <v>0</v>
    <v>USD</v>
    <v>Nasdaq Stock Market</v>
    <v>XNAS</v>
    <v>7.4999999999999997E-3</v>
    <v>22.349900000000002</v>
    <v>ETF</v>
    <v>45824.843750265623</v>
    <v>22.3001</v>
    <v>146394126.11000001</v>
    <v>TrueShares Active Yield</v>
    <v>22.349900000000002</v>
    <v>22.29</v>
    <v>22.315200000000001</v>
    <v>22.315200000000001</v>
    <v>ERNZ</v>
    <v>TrueShares Active Yield (XNAS:ERNZ)</v>
    <v>207</v>
    <v>6553</v>
  </rv>
  <rv s="2">
    <v>2861</v>
  </rv>
  <rv s="16">
    <v>en-US</v>
    <v>c7o4h7</v>
    <v>268435456</v>
    <v>1</v>
    <v>Powered by Refinitiv</v>
    <v>36</v>
    <v>FT IV:Rising DATI (BATS:RDVI)</v>
    <v>24</v>
    <v>37</v>
    <v>Finance</v>
    <v>17</v>
    <v>26.5</v>
    <v>20.43</v>
    <v>0.21</v>
    <v>1.9785999999999998E-2</v>
    <v>8.7320000000000002E-3</v>
    <v>0.48</v>
    <v>USD</v>
    <v>CBOE BZX Exchange</v>
    <v>BATS</v>
    <v>7.4999999999999997E-3</v>
    <v>24.32</v>
    <v>ETF</v>
    <v>45824.92036394609</v>
    <v>24.172000000000001</v>
    <v>1919600400.52</v>
    <v>FT IV:Rising DATI</v>
    <v>24.19</v>
    <v>24.05</v>
    <v>24.26</v>
    <v>24.74</v>
    <v>RDVI</v>
    <v>FT IV:Rising DATI (BATS:RDVI)</v>
    <v>564032</v>
    <v>496973</v>
  </rv>
  <rv s="2">
    <v>2863</v>
  </rv>
  <rv s="3">
    <v>https://www.bing.com/financeapi/forcetrigger?t=c5obur&amp;q=BATS%3aRPHS&amp;form=skydnc</v>
    <v>Learn more on Bing</v>
  </rv>
  <rv s="17">
    <v>en-US</v>
    <v>c5obur</v>
    <v>268435456</v>
    <v>1</v>
    <v>Powered by Refinitiv</v>
    <v>38</v>
    <v>Regents Park Hdg Mkt Str (BATS:RPHS)</v>
    <v>34</v>
    <v>39</v>
    <v>Finance</v>
    <v>17</v>
    <v>10.908899999999999</v>
    <v>9.1326999999999998</v>
    <v>0.48459999999999998</v>
    <v>6.8599999999999994E-2</v>
    <v>0</v>
    <v>6.7910000000000002E-3</v>
    <v>0</v>
    <v>USD</v>
    <v>CBOE BZX Exchange</v>
    <v>BATS</v>
    <v>7.4999999999999997E-3</v>
    <v>10.19</v>
    <v>ETF</v>
    <v>45824.840339258597</v>
    <v>2865</v>
    <v>10.15</v>
    <v>51092501.890000001</v>
    <v>Regents Park Hdg Mkt Str</v>
    <v>10.17</v>
    <v>10.101100000000001</v>
    <v>10.169700000000001</v>
    <v>10.169700000000001</v>
    <v>RPHS</v>
    <v>Regents Park Hdg Mkt Str (BATS:RPHS)</v>
    <v>16765</v>
    <v>10630</v>
  </rv>
  <rv s="2">
    <v>2866</v>
  </rv>
  <rv s="3">
    <v>https://www.bing.com/financeapi/forcetrigger?t=c4dn6h&amp;q=ARCX%3aWLTG&amp;form=skydnc</v>
    <v>Learn more on Bing</v>
  </rv>
  <rv s="17">
    <v>en-US</v>
    <v>c4dn6h</v>
    <v>268435456</v>
    <v>1</v>
    <v>Powered by Refinitiv</v>
    <v>38</v>
    <v>WealthTr DBS Lng Term Gr (XNYS:WLTG)</v>
    <v>34</v>
    <v>39</v>
    <v>Finance</v>
    <v>25</v>
    <v>31.3</v>
    <v>25.66</v>
    <v>0.76470000000000005</v>
    <v>0.23</v>
    <v>0</v>
    <v>7.4939999999999998E-3</v>
    <v>0</v>
    <v>USD</v>
    <v>New York Stock Exchange</v>
    <v>XNYS</v>
    <v>7.4999999999999997E-3</v>
    <v>30.945</v>
    <v>ETF</v>
    <v>45824.84027780078</v>
    <v>2868</v>
    <v>30.91</v>
    <v>47006360.299999997</v>
    <v>WealthTr DBS Lng Term Gr</v>
    <v>30.91</v>
    <v>30.69</v>
    <v>30.92</v>
    <v>30.92</v>
    <v>WLTG</v>
    <v>WealthTr DBS Lng Term Gr (XNYS:WLTG)</v>
    <v>21353</v>
    <v>7747</v>
  </rv>
  <rv s="2">
    <v>2869</v>
  </rv>
  <rv s="3">
    <v>https://www.bing.com/financeapi/forcetrigger?t=c29gr7&amp;q=ARCX%3aILDR&amp;form=skydnc</v>
    <v>Learn more on Bing</v>
  </rv>
  <rv s="17">
    <v>en-US</v>
    <v>c29gr7</v>
    <v>268435456</v>
    <v>1</v>
    <v>Powered by Refinitiv</v>
    <v>38</v>
    <v>FT VIII:Innov Leaders (ARCX:ILDR)</v>
    <v>34</v>
    <v>39</v>
    <v>Finance</v>
    <v>25</v>
    <v>28.427</v>
    <v>19.739999999999998</v>
    <v>0.97260000000000002</v>
    <v>0.31040000000000001</v>
    <v>0</v>
    <v>1.1136999999999999E-2</v>
    <v>0</v>
    <v>USD</v>
    <v>NYSE Arca</v>
    <v>ARCX</v>
    <v>7.4999999999999997E-3</v>
    <v>28.427</v>
    <v>ETF</v>
    <v>45824.840277789066</v>
    <v>2871</v>
    <v>28.081499999999998</v>
    <v>61322726.340000004</v>
    <v>FT VIII:Innov Leaders</v>
    <v>28.29</v>
    <v>27.87</v>
    <v>28.180399999999999</v>
    <v>28.180399999999999</v>
    <v>ILDR</v>
    <v>FT VIII:Innov Leaders (ARCX:ILDR)</v>
    <v>64002</v>
    <v>24169</v>
  </rv>
  <rv s="2">
    <v>2872</v>
  </rv>
  <rv s="16">
    <v>en-US</v>
    <v>c8qkhw</v>
    <v>268435456</v>
    <v>1</v>
    <v>Powered by Refinitiv</v>
    <v>36</v>
    <v>Tidal:Unusual Whales SDT (BATS:NANC)</v>
    <v>24</v>
    <v>37</v>
    <v>Finance</v>
    <v>17</v>
    <v>41.08</v>
    <v>31.2</v>
    <v>0.52</v>
    <v>0</v>
    <v>1.302E-2</v>
    <v>0</v>
    <v>USD</v>
    <v>CBOE BZX Exchange</v>
    <v>BATS</v>
    <v>7.4999999999999997E-3</v>
    <v>40.5197</v>
    <v>ETF</v>
    <v>45824.914847499997</v>
    <v>40.17</v>
    <v>216044737.25</v>
    <v>Tidal:Unusual Whales SDT</v>
    <v>40.17</v>
    <v>39.94</v>
    <v>40.46</v>
    <v>40.46</v>
    <v>NANC</v>
    <v>Tidal:Unusual Whales SDT (BATS:NANC)</v>
    <v>22411</v>
    <v>32634</v>
  </rv>
  <rv s="2">
    <v>2874</v>
  </rv>
  <rv s="16">
    <v>en-US</v>
    <v>cfc1p2</v>
    <v>268435456</v>
    <v>1</v>
    <v>Powered by Refinitiv</v>
    <v>36</v>
    <v>Tema Electrification (XNAS:VOLT)</v>
    <v>24</v>
    <v>37</v>
    <v>Finance</v>
    <v>25</v>
    <v>27.46</v>
    <v>19</v>
    <v>0.27</v>
    <v>0</v>
    <v>1.107E-2</v>
    <v>0</v>
    <v>USD</v>
    <v>Nasdaq Stock Market</v>
    <v>XNAS</v>
    <v>7.4999999999999997E-3</v>
    <v>24.8249</v>
    <v>ETF</v>
    <v>45824.843750103908</v>
    <v>24.58</v>
    <v>71010282.760000005</v>
    <v>Tema Electrification</v>
    <v>24.61</v>
    <v>24.39</v>
    <v>24.66</v>
    <v>24.66</v>
    <v>VOLT</v>
    <v>Tema Electrification (XNAS:VOLT)</v>
    <v>8993</v>
    <v>14412</v>
  </rv>
  <rv s="2">
    <v>2876</v>
  </rv>
  <rv s="3">
    <v>https://www.bing.com/financeapi/forcetrigger?t=bk8jdm&amp;q=ARCX%3aLSAF&amp;form=skydnc</v>
    <v>Learn more on Bing</v>
  </rv>
  <rv s="17">
    <v>en-US</v>
    <v>bk8jdm</v>
    <v>268435456</v>
    <v>1</v>
    <v>Powered by Refinitiv</v>
    <v>38</v>
    <v>LeaderShs AF US Cr Eq (ARCX:LSAF)</v>
    <v>34</v>
    <v>39</v>
    <v>Finance</v>
    <v>25</v>
    <v>44.69</v>
    <v>34.729999999999997</v>
    <v>1.0038</v>
    <v>0.75719999999999998</v>
    <v>0</v>
    <v>1.8724000000000001E-2</v>
    <v>0</v>
    <v>USD</v>
    <v>NYSE Arca</v>
    <v>ARCX</v>
    <v>7.4999999999999997E-3</v>
    <v>41.36</v>
    <v>ETF</v>
    <v>45824.840277812502</v>
    <v>2878</v>
    <v>41.197200000000002</v>
    <v>133763895.58</v>
    <v>LeaderShs AF US Cr Eq</v>
    <v>41.28</v>
    <v>40.44</v>
    <v>41.197200000000002</v>
    <v>41.197200000000002</v>
    <v>LSAF</v>
    <v>LeaderShs AF US Cr Eq (ARCX:LSAF)</v>
    <v>5209</v>
    <v>10230</v>
  </rv>
  <rv s="2">
    <v>2879</v>
  </rv>
  <rv s="16">
    <v>en-US</v>
    <v>cbk527</v>
    <v>268435456</v>
    <v>1</v>
    <v>Powered by Refinitiv</v>
    <v>36</v>
    <v>Tema GLP1 Obsty &amp; Cardio (XNAS:HRTS)</v>
    <v>24</v>
    <v>37</v>
    <v>Finance</v>
    <v>25</v>
    <v>36.03</v>
    <v>25.319199999999999</v>
    <v>-0.19</v>
    <v>0</v>
    <v>-6.5950000000000002E-3</v>
    <v>0</v>
    <v>USD</v>
    <v>Nasdaq Stock Market</v>
    <v>XNAS</v>
    <v>7.4999999999999997E-3</v>
    <v>28.7944</v>
    <v>ETF</v>
    <v>45824.843750185159</v>
    <v>28.62</v>
    <v>51334514.109999999</v>
    <v>Tema GLP1 Obsty &amp; Cardio</v>
    <v>28.78</v>
    <v>28.81</v>
    <v>28.62</v>
    <v>28.62</v>
    <v>HRTS</v>
    <v>Tema GLP1 Obsty &amp; Cardio (XNAS:HRTS)</v>
    <v>1579</v>
    <v>5652</v>
  </rv>
  <rv s="2">
    <v>2881</v>
  </rv>
  <rv s="3">
    <v>https://www.bing.com/financeapi/forcetrigger?t=c4ja8m&amp;q=ARCX%3aGRZZ&amp;form=skydnc</v>
    <v>Learn more on Bing</v>
  </rv>
  <rv s="17">
    <v>en-US</v>
    <v>c4ja8m</v>
    <v>268435456</v>
    <v>1</v>
    <v>Powered by Refinitiv</v>
    <v>38</v>
    <v>Grizzle Growth ETF (ARCX:DARP)</v>
    <v>34</v>
    <v>39</v>
    <v>Finance</v>
    <v>25</v>
    <v>37</v>
    <v>24.74</v>
    <v>1.1434</v>
    <v>0.81240000000000001</v>
    <v>1.683E-3</v>
    <v>2.436E-2</v>
    <v>5.7500000000000002E-2</v>
    <v>USD</v>
    <v>NYSE Arca</v>
    <v>ARCX</v>
    <v>7.4999999999999997E-3</v>
    <v>34.21</v>
    <v>ETF</v>
    <v>45824.840277812502</v>
    <v>2883</v>
    <v>34.162500000000001</v>
    <v>4173053.89</v>
    <v>Grizzle Growth ETF</v>
    <v>34.21</v>
    <v>33.350099999999998</v>
    <v>34.162500000000001</v>
    <v>34.22</v>
    <v>DARP</v>
    <v>Grizzle Growth ETF (ARCX:DARP)</v>
    <v>562</v>
    <v>1442</v>
  </rv>
  <rv s="2">
    <v>2884</v>
  </rv>
  <rv s="3">
    <v>https://www.bing.com/financeapi/forcetrigger?t=c53kkr&amp;q=BATS%3aNETZ&amp;form=skydnc</v>
    <v>Learn more on Bing</v>
  </rv>
  <rv s="17">
    <v>en-US</v>
    <v>c53kkr</v>
    <v>268435456</v>
    <v>1</v>
    <v>Powered by Refinitiv</v>
    <v>38</v>
    <v>TCW Transform Systems (XNYS:PWRD)</v>
    <v>34</v>
    <v>39</v>
    <v>Finance</v>
    <v>25</v>
    <v>85.42</v>
    <v>59.384999999999998</v>
    <v>0.9738</v>
    <v>1.43</v>
    <v>0</v>
    <v>1.7107000000000001E-2</v>
    <v>0</v>
    <v>USD</v>
    <v>New York Stock Exchange</v>
    <v>XNYS</v>
    <v>7.4999999999999997E-3</v>
    <v>85.42</v>
    <v>ETF</v>
    <v>45824.840277789066</v>
    <v>2886</v>
    <v>84.81</v>
    <v>444109249.93000001</v>
    <v>TCW Transform Systems</v>
    <v>84.81</v>
    <v>83.59</v>
    <v>85.02</v>
    <v>85.02</v>
    <v>PWRD</v>
    <v>TCW Transform Systems (XNYS:PWRD)</v>
    <v>27976</v>
    <v>38737</v>
  </rv>
  <rv s="2">
    <v>2887</v>
  </rv>
  <rv s="3">
    <v>https://www.bing.com/financeapi/forcetrigger?t=c3xz1h&amp;q=ARCX%3aGBUY&amp;form=skydnc</v>
    <v>Learn more on Bing</v>
  </rv>
  <rv s="17">
    <v>en-US</v>
    <v>c3xz1h</v>
    <v>268435456</v>
    <v>1</v>
    <v>Powered by Refinitiv</v>
    <v>38</v>
    <v>Goldman:Fut Consumer Eq (ARCX:GBUY)</v>
    <v>34</v>
    <v>39</v>
    <v>Finance</v>
    <v>25</v>
    <v>37.229999999999997</v>
    <v>28.74</v>
    <v>1.0979000000000001</v>
    <v>0.51319999999999999</v>
    <v>-1.7180000000000001E-3</v>
    <v>1.4311000000000001E-2</v>
    <v>-6.25E-2</v>
    <v>USD</v>
    <v>NYSE Arca</v>
    <v>ARCX</v>
    <v>7.4999999999999997E-3</v>
    <v>36.372500000000002</v>
    <v>ETF</v>
    <v>45824.84027780078</v>
    <v>2889</v>
    <v>35.979999999999997</v>
    <v>16802268.969999999</v>
    <v>Goldman:Fut Consumer Eq</v>
    <v>35.979999999999997</v>
    <v>35.859299999999998</v>
    <v>36.372500000000002</v>
    <v>36.31</v>
    <v>GBUY</v>
    <v>Goldman:Fut Consumer Eq (ARCX:GBUY)</v>
    <v>809</v>
    <v>1226</v>
  </rv>
  <rv s="2">
    <v>2890</v>
  </rv>
  <rv s="16">
    <v>en-US</v>
    <v>c9t2c7</v>
    <v>268435456</v>
    <v>1</v>
    <v>Powered by Refinitiv</v>
    <v>36</v>
    <v>Roundhill Gen AI &amp; Tech (ARCX:CHAT)</v>
    <v>24</v>
    <v>37</v>
    <v>Finance</v>
    <v>35</v>
    <v>46.459899999999998</v>
    <v>28.960899999999999</v>
    <v>1.395</v>
    <v>2.1609999999999999E-4</v>
    <v>3.1118E-2</v>
    <v>0.01</v>
    <v>USD</v>
    <v>NYSE Arca</v>
    <v>ARCX</v>
    <v>7.4999999999999997E-3</v>
    <v>46.459899999999998</v>
    <v>ETF</v>
    <v>45824.941942997655</v>
    <v>45.54</v>
    <v>275339336.68000001</v>
    <v>Roundhill Gen AI &amp; Tech</v>
    <v>45.54</v>
    <v>44.83</v>
    <v>46.225000000000001</v>
    <v>46.28</v>
    <v>CHAT</v>
    <v>Roundhill Gen AI &amp; Tech (ARCX:CHAT)</v>
    <v>93971</v>
    <v>76853</v>
  </rv>
  <rv s="2">
    <v>2892</v>
  </rv>
  <rv s="3">
    <v>https://www.bing.com/financeapi/forcetrigger?t=a1qrar&amp;q=ARCX%3aDBB&amp;form=skydnc</v>
    <v>Learn more on Bing</v>
  </rv>
  <rv s="17">
    <v>en-US</v>
    <v>a1qrar</v>
    <v>268435456</v>
    <v>1</v>
    <v>Powered by Refinitiv</v>
    <v>38</v>
    <v>Invesco DB MS BMtl (ARCX:DBB)</v>
    <v>34</v>
    <v>39</v>
    <v>Finance</v>
    <v>25</v>
    <v>21.45</v>
    <v>17.125</v>
    <v>0.95799999999999996</v>
    <v>0.24</v>
    <v>-2.3454000000000003E-2</v>
    <v>1.2959E-2</v>
    <v>-0.44</v>
    <v>USD</v>
    <v>NYSE Arca</v>
    <v>ARCX</v>
    <v>7.4999999999999997E-3</v>
    <v>18.78</v>
    <v>ETF</v>
    <v>45824.840277823438</v>
    <v>2894</v>
    <v>18.686800000000002</v>
    <v>105372137.64</v>
    <v>Invesco DB MS BMtl</v>
    <v>18.71</v>
    <v>18.52</v>
    <v>18.760000000000002</v>
    <v>18.32</v>
    <v>DBB</v>
    <v>Invesco DB MS BMtl (ARCX:DBB)</v>
    <v>18849</v>
    <v>54946</v>
  </rv>
  <rv s="2">
    <v>2895</v>
  </rv>
  <rv s="16">
    <v>en-US</v>
    <v>c8qkf2</v>
    <v>268435456</v>
    <v>1</v>
    <v>Powered by Refinitiv</v>
    <v>36</v>
    <v>Tidal:Unusual Whales SRT (BATS:GOP)</v>
    <v>24</v>
    <v>37</v>
    <v>Finance</v>
    <v>17</v>
    <v>34</v>
    <v>24.27</v>
    <v>0.33310000000000001</v>
    <v>9.3589999999999993E-3</v>
    <v>1.0262E-2</v>
    <v>0.30690000000000001</v>
    <v>USD</v>
    <v>CBOE BZX Exchange</v>
    <v>BATS</v>
    <v>7.4999999999999997E-3</v>
    <v>32.901600000000002</v>
    <v>ETF</v>
    <v>45824.896216238281</v>
    <v>32.547400000000003</v>
    <v>54472083.469999999</v>
    <v>Tidal:Unusual Whales SRT</v>
    <v>32.68</v>
    <v>32.46</v>
    <v>32.793100000000003</v>
    <v>33.1</v>
    <v>GOP</v>
    <v>Tidal:Unusual Whales SRT (BATS:GOP)</v>
    <v>5428</v>
    <v>8332</v>
  </rv>
  <rv s="2">
    <v>2897</v>
  </rv>
  <rv s="3">
    <v>https://www.bing.com/financeapi/forcetrigger?t=a235qh&amp;q=BATS%3aSMIN&amp;form=skydnc</v>
    <v>Learn more on Bing</v>
  </rv>
  <rv s="17">
    <v>en-US</v>
    <v>a235qh</v>
    <v>268435456</v>
    <v>1</v>
    <v>Powered by Refinitiv</v>
    <v>38</v>
    <v>iShares:MSCI Ind Sm-Cap (BATS:SMIN)</v>
    <v>34</v>
    <v>39</v>
    <v>Finance</v>
    <v>17</v>
    <v>87.059899999999999</v>
    <v>61.54</v>
    <v>0.85219999999999996</v>
    <v>0.46</v>
    <v>-1.863E-5</v>
    <v>6.1590000000000004E-3</v>
    <v>-1.4E-3</v>
    <v>USD</v>
    <v>CBOE BZX Exchange</v>
    <v>BATS</v>
    <v>7.4999999999999997E-3</v>
    <v>75.819999999999993</v>
    <v>ETF</v>
    <v>45824.91762606406</v>
    <v>2899</v>
    <v>74.760000000000005</v>
    <v>892638786.05999994</v>
    <v>iShares:MSCI Ind Sm-Cap</v>
    <v>75.010000000000005</v>
    <v>74.69</v>
    <v>75.150000000000006</v>
    <v>75.148600000000002</v>
    <v>SMIN</v>
    <v>iShares:MSCI Ind Sm-Cap (BATS:SMIN)</v>
    <v>126598</v>
    <v>194471</v>
  </rv>
  <rv s="2">
    <v>2900</v>
  </rv>
  <rv s="3">
    <v>https://www.bing.com/financeapi/forcetrigger?t=a224qh&amp;q=XNAS%3aRNEM&amp;form=skydnc</v>
    <v>Learn more on Bing</v>
  </rv>
  <rv s="17">
    <v>en-US</v>
    <v>a224qh</v>
    <v>268435456</v>
    <v>1</v>
    <v>Powered by Refinitiv</v>
    <v>38</v>
    <v>FT VI:Emg Mkts Eqty Sel (XNAS:RNEM)</v>
    <v>34</v>
    <v>39</v>
    <v>Finance</v>
    <v>25</v>
    <v>55.7</v>
    <v>44.04</v>
    <v>0.68169999999999997</v>
    <v>0.34189999999999998</v>
    <v>0</v>
    <v>6.2189999999999997E-3</v>
    <v>0</v>
    <v>USD</v>
    <v>Nasdaq Stock Market</v>
    <v>XNAS</v>
    <v>7.4999999999999997E-3</v>
    <v>55.52</v>
    <v>ETF</v>
    <v>45824.843750265623</v>
    <v>2902</v>
    <v>55.321899999999999</v>
    <v>16306634.130000001</v>
    <v>FT VI:Emg Mkts Eqty Sel</v>
    <v>55.52</v>
    <v>54.98</v>
    <v>55.321899999999999</v>
    <v>55.321899999999999</v>
    <v>RNEM</v>
    <v>FT VI:Emg Mkts Eqty Sel (XNAS:RNEM)</v>
    <v>227</v>
    <v>947</v>
  </rv>
  <rv s="2">
    <v>2903</v>
  </rv>
  <rv s="3">
    <v>https://www.bing.com/financeapi/forcetrigger?t=bwlvsm&amp;q=ARCX%3aACVF&amp;form=skydnc</v>
    <v>Learn more on Bing</v>
  </rv>
  <rv s="17">
    <v>en-US</v>
    <v>bwlvsm</v>
    <v>268435456</v>
    <v>1</v>
    <v>Powered by Refinitiv</v>
    <v>38</v>
    <v>Amer Consv Values (ARCX:ACVF)</v>
    <v>34</v>
    <v>39</v>
    <v>Finance</v>
    <v>25</v>
    <v>46.168999999999997</v>
    <v>37.494300000000003</v>
    <v>0.97489999999999999</v>
    <v>0.36270000000000002</v>
    <v>0</v>
    <v>7.9590000000000008E-3</v>
    <v>0</v>
    <v>USD</v>
    <v>NYSE Arca</v>
    <v>ARCX</v>
    <v>7.4999999999999997E-3</v>
    <v>46.142200000000003</v>
    <v>ETF</v>
    <v>45824.84027780078</v>
    <v>2905</v>
    <v>45.92</v>
    <v>123028668.2</v>
    <v>Amer Consv Values</v>
    <v>45.95</v>
    <v>45.569800000000001</v>
    <v>45.932499999999997</v>
    <v>45.932499999999997</v>
    <v>ACVF</v>
    <v>Amer Consv Values (ARCX:ACVF)</v>
    <v>4083</v>
    <v>4841</v>
  </rv>
  <rv s="2">
    <v>2906</v>
  </rv>
  <rv s="3">
    <v>https://www.bing.com/financeapi/forcetrigger?t=a1zw52&amp;q=XNAS%3aPIO&amp;form=skydnc</v>
    <v>Learn more on Bing</v>
  </rv>
  <rv s="17">
    <v>en-US</v>
    <v>a1zw52</v>
    <v>268435456</v>
    <v>1</v>
    <v>Powered by Refinitiv</v>
    <v>38</v>
    <v>Invesco Gl Water (XNAS:PIO)</v>
    <v>34</v>
    <v>39</v>
    <v>Finance</v>
    <v>25</v>
    <v>44.21</v>
    <v>35.57</v>
    <v>0.92669999999999997</v>
    <v>0.13</v>
    <v>-3.0010999999999999E-2</v>
    <v>2.9870000000000001E-3</v>
    <v>-1.31</v>
    <v>USD</v>
    <v>Nasdaq Stock Market</v>
    <v>XNAS</v>
    <v>7.4999999999999997E-3</v>
    <v>43.91</v>
    <v>ETF</v>
    <v>45824.843750103908</v>
    <v>2908</v>
    <v>43.65</v>
    <v>265343359.93000001</v>
    <v>Invesco Gl Water</v>
    <v>43.66</v>
    <v>43.52</v>
    <v>43.65</v>
    <v>42.34</v>
    <v>PIO</v>
    <v>Invesco Gl Water (XNAS:PIO)</v>
    <v>4289</v>
    <v>10059</v>
  </rv>
  <rv s="2">
    <v>2909</v>
  </rv>
  <rv s="3">
    <v>https://www.bing.com/financeapi/forcetrigger?t=a1nq9c&amp;q=BATS%3aARKQ&amp;form=skydnc</v>
    <v>Learn more on Bing</v>
  </rv>
  <rv s="17">
    <v>en-US</v>
    <v>a1nq9c</v>
    <v>268435456</v>
    <v>1</v>
    <v>Powered by Refinitiv</v>
    <v>38</v>
    <v>ARK Autonomous Tch &amp; Rob (BATS:ARKQ)</v>
    <v>34</v>
    <v>39</v>
    <v>Finance</v>
    <v>35</v>
    <v>86.245699999999999</v>
    <v>48.25</v>
    <v>1.2663</v>
    <v>1.7</v>
    <v>5.0010000000000002E-3</v>
    <v>2.0663999999999998E-2</v>
    <v>0.42</v>
    <v>USD</v>
    <v>CBOE BZX Exchange</v>
    <v>BATS</v>
    <v>7.4999999999999997E-3</v>
    <v>84.47</v>
    <v>ETF</v>
    <v>45824.940405543748</v>
    <v>2911</v>
    <v>83.44</v>
    <v>970347270.41999996</v>
    <v>ARK Autonomous Tch &amp; Rob</v>
    <v>83.57</v>
    <v>82.27</v>
    <v>83.97</v>
    <v>84.4</v>
    <v>ARKQ</v>
    <v>ARK Autonomous Tch &amp; Rob (BATS:ARKQ)</v>
    <v>123581</v>
    <v>206153</v>
  </rv>
  <rv s="2">
    <v>2912</v>
  </rv>
  <rv s="3">
    <v>https://www.bing.com/financeapi/forcetrigger?t=a1n69c&amp;q=ARCX%3aAIEQ&amp;form=skydnc</v>
    <v>Learn more on Bing</v>
  </rv>
  <rv s="17">
    <v>en-US</v>
    <v>a1n69c</v>
    <v>268435456</v>
    <v>1</v>
    <v>Powered by Refinitiv</v>
    <v>38</v>
    <v>Amplify AI Powered Eqty (ARCX:AIEQ)</v>
    <v>34</v>
    <v>39</v>
    <v>Finance</v>
    <v>25</v>
    <v>42.619900000000001</v>
    <v>31.274999999999999</v>
    <v>1.0390999999999999</v>
    <v>0.44209999999999999</v>
    <v>-2.2185E-2</v>
    <v>1.0834999999999999E-2</v>
    <v>-0.91500000000000004</v>
    <v>USD</v>
    <v>NYSE Arca</v>
    <v>ARCX</v>
    <v>7.4999999999999997E-3</v>
    <v>41.3688</v>
    <v>ETF</v>
    <v>45824.893008310159</v>
    <v>2914</v>
    <v>41.17</v>
    <v>107921823.67</v>
    <v>Amplify AI Powered Eqty</v>
    <v>41.17</v>
    <v>40.802900000000001</v>
    <v>41.244999999999997</v>
    <v>40.33</v>
    <v>AIEQ</v>
    <v>Amplify AI Powered Eqty (ARCX:AIEQ)</v>
    <v>4712</v>
    <v>6768</v>
  </rv>
  <rv s="2">
    <v>2915</v>
  </rv>
  <rv s="3">
    <v>https://www.bing.com/financeapi/forcetrigger?t=c1eq1h&amp;q=BATS%3aARKX&amp;form=skydnc</v>
    <v>Learn more on Bing</v>
  </rv>
  <rv s="17">
    <v>en-US</v>
    <v>c1eq1h</v>
    <v>268435456</v>
    <v>1</v>
    <v>Powered by Refinitiv</v>
    <v>38</v>
    <v>ARK Space Expl &amp; Innov (BATS:ARKX)</v>
    <v>34</v>
    <v>39</v>
    <v>Finance</v>
    <v>35</v>
    <v>22.46</v>
    <v>13.48</v>
    <v>1.0653999999999999</v>
    <v>0.375</v>
    <v>-2.7189999999999996E-3</v>
    <v>1.7297E-2</v>
    <v>-0.06</v>
    <v>USD</v>
    <v>CBOE BZX Exchange</v>
    <v>BATS</v>
    <v>7.4999999999999997E-3</v>
    <v>22.175000000000001</v>
    <v>ETF</v>
    <v>45824.93695185156</v>
    <v>2917</v>
    <v>21.965</v>
    <v>289248830.97000003</v>
    <v>ARK Space Expl &amp; Innov</v>
    <v>22.04</v>
    <v>21.68</v>
    <v>22.055</v>
    <v>22.01</v>
    <v>ARKX</v>
    <v>ARK Space Expl &amp; Innov (BATS:ARKX)</v>
    <v>120189</v>
    <v>112078</v>
  </rv>
  <rv s="2">
    <v>2918</v>
  </rv>
  <rv s="3">
    <v>https://www.bing.com/financeapi/forcetrigger?t=bwkwoc&amp;q=ARCX%3aACTV&amp;form=skydnc</v>
    <v>Learn more on Bing</v>
  </rv>
  <rv s="17">
    <v>en-US</v>
    <v>bwkwoc</v>
    <v>268435456</v>
    <v>1</v>
    <v>Powered by Refinitiv</v>
    <v>38</v>
    <v>LeaderShs Activist Ldrs (ARCX:ACTV)</v>
    <v>34</v>
    <v>39</v>
    <v>Finance</v>
    <v>25</v>
    <v>34.9</v>
    <v>27.040900000000001</v>
    <v>0.80189999999999995</v>
    <v>0.2145</v>
    <v>0</v>
    <v>6.9389999999999999E-3</v>
    <v>0</v>
    <v>USD</v>
    <v>NYSE Arca</v>
    <v>ARCX</v>
    <v>7.4999999999999997E-3</v>
    <v>31.128</v>
    <v>ETF</v>
    <v>45824.840277823438</v>
    <v>2920</v>
    <v>31.11</v>
    <v>16110545.25</v>
    <v>LeaderShs Activist Ldrs</v>
    <v>31.12</v>
    <v>30.913499999999999</v>
    <v>31.128</v>
    <v>31.128</v>
    <v>ACTV</v>
    <v>LeaderShs Activist Ldrs (ARCX:ACTV)</v>
    <v>695</v>
    <v>3969</v>
  </rv>
  <rv s="2">
    <v>2921</v>
  </rv>
  <rv s="16">
    <v>en-US</v>
    <v>cfayvh</v>
    <v>268435456</v>
    <v>1</v>
    <v>Powered by Refinitiv</v>
    <v>36</v>
    <v>VistaShares AI Suprcycl (ARCX:AIS)</v>
    <v>24</v>
    <v>37</v>
    <v>Finance</v>
    <v>25</v>
    <v>26.82</v>
    <v>17.489999999999998</v>
    <v>0.70240000000000002</v>
    <v>-9.0030000000000004E-5</v>
    <v>2.7061999999999999E-2</v>
    <v>-2.3999999999999998E-3</v>
    <v>USD</v>
    <v>NYSE Arca</v>
    <v>ARCX</v>
    <v>7.4999999999999997E-3</v>
    <v>26.82</v>
    <v>ETF</v>
    <v>45824.840277789066</v>
    <v>26.28</v>
    <v>13944006.27</v>
    <v>VistaShares AI Suprcycl</v>
    <v>26.28</v>
    <v>25.954999999999998</v>
    <v>26.657399999999999</v>
    <v>26.655000000000001</v>
    <v>AIS</v>
    <v>VistaShares AI Suprcycl (ARCX:AIS)</v>
    <v>17785</v>
    <v>12812</v>
  </rv>
  <rv s="2">
    <v>2923</v>
  </rv>
  <rv s="18">
    <v>en-US</v>
    <v>cfzlww</v>
    <v>268435456</v>
    <v>1</v>
    <v>Powered by Refinitiv</v>
    <v>40</v>
    <v>EA:Matrix Adv Value (ARCX:MAVF)</v>
    <v>24</v>
    <v>39</v>
    <v>Finance</v>
    <v>25</v>
    <v>103.97</v>
    <v>84.75</v>
    <v>1.0164</v>
    <v>1.2211000000000001</v>
    <v>6.0389999999999999E-4</v>
    <v>1.1997000000000001E-2</v>
    <v>6.2199999999999998E-2</v>
    <v>USD</v>
    <v>NYSE Arca</v>
    <v>ARCX</v>
    <v>7.4999999999999997E-3</v>
    <v>103.11</v>
    <v>ETF</v>
    <v>45824.840277777781</v>
    <v>102.82</v>
    <v>69653097.200000003</v>
    <v>EA:Matrix Adv Value</v>
    <v>102.82</v>
    <v>101.7817</v>
    <v>103.00279999999999</v>
    <v>103.065</v>
    <v>MAVF</v>
    <v>EA:Matrix Adv Value (ARCX:MAVF)</v>
    <v>2008</v>
    <v>843</v>
  </rv>
  <rv s="2">
    <v>2925</v>
  </rv>
  <rv s="16">
    <v>en-US</v>
    <v>cbs4ec</v>
    <v>268435456</v>
    <v>1</v>
    <v>Powered by Refinitiv</v>
    <v>36</v>
    <v>Natl Scrty EM Index (XNAS:NSI)</v>
    <v>24</v>
    <v>37</v>
    <v>Finance</v>
    <v>25</v>
    <v>29.06</v>
    <v>22.814399999999999</v>
    <v>0.28399999999999997</v>
    <v>8.3440000000000001E-4</v>
    <v>9.9299999999999996E-3</v>
    <v>2.41E-2</v>
    <v>USD</v>
    <v>Nasdaq Stock Market</v>
    <v>XNAS</v>
    <v>7.4999999999999997E-3</v>
    <v>29.024999999999999</v>
    <v>ETF</v>
    <v>45824.843750207816</v>
    <v>28.86</v>
    <v>9947805.3699999992</v>
    <v>Natl Scrty EM Index</v>
    <v>28.86</v>
    <v>28.6</v>
    <v>28.884</v>
    <v>28.908100000000001</v>
    <v>NSI</v>
    <v>Natl Scrty EM Index (XNAS:NSI)</v>
    <v>6753</v>
    <v>13425</v>
  </rv>
  <rv s="2">
    <v>2927</v>
  </rv>
  <rv s="16">
    <v>en-US</v>
    <v>cazksm</v>
    <v>268435456</v>
    <v>1</v>
    <v>Powered by Refinitiv</v>
    <v>36</v>
    <v>EST:Sovereign's Cp Flrsh (ARCX:SOVF)</v>
    <v>24</v>
    <v>37</v>
    <v>Finance</v>
    <v>25</v>
    <v>34.700000000000003</v>
    <v>25.700099999999999</v>
    <v>0.2863</v>
    <v>0</v>
    <v>9.7699999999999992E-3</v>
    <v>0</v>
    <v>USD</v>
    <v>NYSE Arca</v>
    <v>ARCX</v>
    <v>7.4999999999999997E-3</v>
    <v>30.03</v>
    <v>ETF</v>
    <v>45824.84027780078</v>
    <v>29.51</v>
    <v>111019079.83</v>
    <v>EST:Sovereign's Cp Flrsh</v>
    <v>30.03</v>
    <v>29.303699999999999</v>
    <v>29.59</v>
    <v>29.59</v>
    <v>SOVF</v>
    <v>EST:Sovereign's Cp Flrsh (ARCX:SOVF)</v>
    <v>8337</v>
    <v>12204</v>
  </rv>
  <rv s="2">
    <v>2929</v>
  </rv>
  <rv s="16">
    <v>en-US</v>
    <v>c9r6jc</v>
    <v>268435456</v>
    <v>1</v>
    <v>Powered by Refinitiv</v>
    <v>36</v>
    <v>Tema American Reshoring (ARCX:RSHO)</v>
    <v>24</v>
    <v>37</v>
    <v>Finance</v>
    <v>25</v>
    <v>41.819000000000003</v>
    <v>29.42</v>
    <v>0.39</v>
    <v>0</v>
    <v>1.0339000000000001E-2</v>
    <v>0</v>
    <v>USD</v>
    <v>NYSE Arca</v>
    <v>ARCX</v>
    <v>7.4999999999999997E-3</v>
    <v>38.392000000000003</v>
    <v>ETF</v>
    <v>45824.840277789066</v>
    <v>38.03</v>
    <v>143772055.55000001</v>
    <v>Tema American Reshoring</v>
    <v>38.03</v>
    <v>37.72</v>
    <v>38.11</v>
    <v>38.11</v>
    <v>RSHO</v>
    <v>Tema American Reshoring (ARCX:RSHO)</v>
    <v>58722</v>
    <v>14252</v>
  </rv>
  <rv s="2">
    <v>2931</v>
  </rv>
  <rv s="3">
    <v>https://www.bing.com/financeapi/forcetrigger?t=bsx2kr&amp;q=ARCX%3aAFSM&amp;form=skydnc</v>
    <v>Learn more on Bing</v>
  </rv>
  <rv s="17">
    <v>en-US</v>
    <v>bsx2kr</v>
    <v>268435456</v>
    <v>1</v>
    <v>Powered by Refinitiv</v>
    <v>38</v>
    <v>FT VIII:Active Factor SC (ARCX:AFSM)</v>
    <v>34</v>
    <v>39</v>
    <v>Finance</v>
    <v>25</v>
    <v>33.51</v>
    <v>24.4191</v>
    <v>0.9748</v>
    <v>0.34060000000000001</v>
    <v>0</v>
    <v>1.1773E-2</v>
    <v>0</v>
    <v>USD</v>
    <v>NYSE Arca</v>
    <v>ARCX</v>
    <v>7.4999999999999997E-3</v>
    <v>29.36</v>
    <v>ETF</v>
    <v>45824.840277812502</v>
    <v>2933</v>
    <v>29.25</v>
    <v>33436314.98</v>
    <v>FT VIII:Active Factor SC</v>
    <v>29.31</v>
    <v>28.929400000000001</v>
    <v>29.27</v>
    <v>29.27</v>
    <v>AFSM</v>
    <v>FT VIII:Active Factor SC (ARCX:AFSM)</v>
    <v>10832</v>
    <v>7039</v>
  </rv>
  <rv s="2">
    <v>2934</v>
  </rv>
  <rv s="16">
    <v>en-US</v>
    <v>ccqqar</v>
    <v>268435456</v>
    <v>1</v>
    <v>Powered by Refinitiv</v>
    <v>36</v>
    <v>FT IV:DJ Int &amp; Tgt Inc (BATS:FDND)</v>
    <v>24</v>
    <v>37</v>
    <v>Finance</v>
    <v>17</v>
    <v>24.33</v>
    <v>17.43</v>
    <v>0.34050000000000002</v>
    <v>0</v>
    <v>1.5121000000000001E-2</v>
    <v>0</v>
    <v>USD</v>
    <v>CBOE BZX Exchange</v>
    <v>BATS</v>
    <v>7.4999999999999997E-3</v>
    <v>22.859400000000001</v>
    <v>ETF</v>
    <v>45824.840296816408</v>
    <v>22.79</v>
    <v>6686785.5199999996</v>
    <v>FT IV:DJ Int &amp; Tgt Inc</v>
    <v>22.79</v>
    <v>22.518899999999999</v>
    <v>22.859400000000001</v>
    <v>22.859400000000001</v>
    <v>FDND</v>
    <v>FT IV:DJ Int &amp; Tgt Inc (BATS:FDND)</v>
    <v>376</v>
    <v>3193</v>
  </rv>
  <rv s="2">
    <v>2936</v>
  </rv>
  <rv s="16">
    <v>en-US</v>
    <v>cdid27</v>
    <v>268435456</v>
    <v>1</v>
    <v>Powered by Refinitiv</v>
    <v>36</v>
    <v>BlackRock:LT US Eqty Act (XNAS:BELT)</v>
    <v>24</v>
    <v>37</v>
    <v>Finance</v>
    <v>25</v>
    <v>31.945599999999999</v>
    <v>23.62</v>
    <v>0.42270000000000002</v>
    <v>2.8270000000000001E-3</v>
    <v>1.3609E-2</v>
    <v>8.8999999999999996E-2</v>
    <v>USD</v>
    <v>Nasdaq Stock Market</v>
    <v>XNAS</v>
    <v>7.4999999999999997E-3</v>
    <v>31.6</v>
    <v>ETF</v>
    <v>45824.843750265623</v>
    <v>31.482700000000001</v>
    <v>7390645.6399999997</v>
    <v>BlackRock:LT US Eqty Act</v>
    <v>31.58</v>
    <v>31.06</v>
    <v>31.482700000000001</v>
    <v>31.5717</v>
    <v>BELT</v>
    <v>BlackRock:LT US Eqty Act (XNAS:BELT)</v>
    <v>7167</v>
    <v>654</v>
  </rv>
  <rv s="2">
    <v>2938</v>
  </rv>
  <rv s="18">
    <v>en-US</v>
    <v>cd3i7w</v>
    <v>268435456</v>
    <v>1</v>
    <v>Powered by Refinitiv</v>
    <v>40</v>
    <v>TCW Compounders (XNYS:GRW)</v>
    <v>24</v>
    <v>39</v>
    <v>Finance</v>
    <v>25</v>
    <v>39.22</v>
    <v>29.35</v>
    <v>0.95330000000000004</v>
    <v>7.0900000000000005E-2</v>
    <v>0</v>
    <v>2.091E-3</v>
    <v>0</v>
    <v>USD</v>
    <v>New York Stock Exchange</v>
    <v>XNYS</v>
    <v>7.4999999999999997E-3</v>
    <v>34.770000000000003</v>
    <v>ETF</v>
    <v>45824.840277812502</v>
    <v>33.976199999999999</v>
    <v>141012889.93000001</v>
    <v>TCW Compounders</v>
    <v>34.5</v>
    <v>33.905299999999997</v>
    <v>33.976199999999999</v>
    <v>33.976199999999999</v>
    <v>GRW</v>
    <v>TCW Compounders (XNYS:GRW)</v>
    <v>8869</v>
    <v>11938</v>
  </rv>
  <rv s="2">
    <v>2940</v>
  </rv>
  <rv s="16">
    <v>en-US</v>
    <v>cfnryc</v>
    <v>268435456</v>
    <v>1</v>
    <v>Powered by Refinitiv</v>
    <v>36</v>
    <v>LeverageShs 2X Lg ARM Dl (XNAS:ARMG)</v>
    <v>24</v>
    <v>37</v>
    <v>Finance</v>
    <v>25</v>
    <v>25.8672</v>
    <v>4.28</v>
    <v>1.0900000000000001</v>
    <v>-2.4490000000000002E-3</v>
    <v>9.7669999999999993E-2</v>
    <v>-0.03</v>
    <v>USD</v>
    <v>Nasdaq Stock Market</v>
    <v>XNAS</v>
    <v>7.4999999999999997E-3</v>
    <v>12.45</v>
    <v>ETF</v>
    <v>45824.911432546091</v>
    <v>11.75</v>
    <v>5791690.5700000003</v>
    <v>LeverageShs 2X Lg ARM Dl</v>
    <v>11.7662</v>
    <v>11.16</v>
    <v>12.25</v>
    <v>12.22</v>
    <v>ARMG</v>
    <v>LeverageShs 2X Lg ARM Dl (XNAS:ARMG)</v>
    <v>65193</v>
    <v>113465</v>
  </rv>
  <rv s="2">
    <v>2942</v>
  </rv>
  <rv s="16">
    <v>en-US</v>
    <v>cax4im</v>
    <v>268435456</v>
    <v>1</v>
    <v>Powered by Refinitiv</v>
    <v>36</v>
    <v>Goldman:Small Cp Eqty (ARCX:GSC)</v>
    <v>24</v>
    <v>37</v>
    <v>Finance</v>
    <v>25</v>
    <v>56.7</v>
    <v>40.49</v>
    <v>0.33</v>
    <v>0</v>
    <v>6.7459999999999994E-3</v>
    <v>0</v>
    <v>USD</v>
    <v>NYSE Arca</v>
    <v>ARCX</v>
    <v>7.4999999999999997E-3</v>
    <v>49.45</v>
    <v>ETF</v>
    <v>45824.840277789066</v>
    <v>49.202599999999997</v>
    <v>133960359.48</v>
    <v>Goldman:Small Cp Eqty</v>
    <v>49.23</v>
    <v>48.92</v>
    <v>49.25</v>
    <v>49.25</v>
    <v>GSC</v>
    <v>Goldman:Small Cp Eqty (ARCX:GSC)</v>
    <v>9027</v>
    <v>14422</v>
  </rv>
  <rv s="2">
    <v>2944</v>
  </rv>
  <rv s="3">
    <v>https://www.bing.com/financeapi/forcetrigger?t=c29xw7&amp;q=ARCX%3aGTEK&amp;form=skydnc</v>
    <v>Learn more on Bing</v>
  </rv>
  <rv s="17">
    <v>en-US</v>
    <v>c29xw7</v>
    <v>268435456</v>
    <v>1</v>
    <v>Powered by Refinitiv</v>
    <v>38</v>
    <v>Goldman:Fut Tch Ldrs Eq (ARCX:GTEK)</v>
    <v>34</v>
    <v>39</v>
    <v>Finance</v>
    <v>25</v>
    <v>35.555599999999998</v>
    <v>24.48</v>
    <v>1.0688</v>
    <v>0.51119999999999999</v>
    <v>0</v>
    <v>1.4998000000000001E-2</v>
    <v>0</v>
    <v>USD</v>
    <v>NYSE Arca</v>
    <v>ARCX</v>
    <v>7.4999999999999997E-3</v>
    <v>34.83</v>
    <v>ETF</v>
    <v>45824.84027780078</v>
    <v>2946</v>
    <v>34.500100000000003</v>
    <v>164154220.71000001</v>
    <v>Goldman:Fut Tch Ldrs Eq</v>
    <v>34.6</v>
    <v>34.083799999999997</v>
    <v>34.594999999999999</v>
    <v>34.594999999999999</v>
    <v>GTEK</v>
    <v>Goldman:Fut Tch Ldrs Eq (ARCX:GTEK)</v>
    <v>3379</v>
    <v>7096</v>
  </rv>
  <rv s="2">
    <v>2947</v>
  </rv>
  <rv s="3">
    <v>https://www.bing.com/financeapi/forcetrigger?t=c5o9hw&amp;q=ARCX%3aSEMI&amp;form=skydnc</v>
    <v>Learn more on Bing</v>
  </rv>
  <rv s="17">
    <v>en-US</v>
    <v>c5o9hw</v>
    <v>268435456</v>
    <v>1</v>
    <v>Powered by Refinitiv</v>
    <v>38</v>
    <v>Columbia:Select &amp; Tech (ARCX:SEMI)</v>
    <v>34</v>
    <v>39</v>
    <v>Finance</v>
    <v>25</v>
    <v>29.43</v>
    <v>18.71</v>
    <v>1.3190999999999999</v>
    <v>0.50770000000000004</v>
    <v>0</v>
    <v>1.9601999999999998E-2</v>
    <v>0</v>
    <v>USD</v>
    <v>NYSE Arca</v>
    <v>ARCX</v>
    <v>7.4999999999999997E-3</v>
    <v>26.53</v>
    <v>ETF</v>
    <v>45824.84027780078</v>
    <v>2949</v>
    <v>26.26</v>
    <v>37245245.600000001</v>
    <v>Columbia:Select &amp; Tech</v>
    <v>26.26</v>
    <v>25.9</v>
    <v>26.407699999999998</v>
    <v>26.407699999999998</v>
    <v>SEMI</v>
    <v>Columbia:Select &amp; Tech (ARCX:SEMI)</v>
    <v>1596</v>
    <v>25731</v>
  </rv>
  <rv s="2">
    <v>2950</v>
  </rv>
  <rv s="3">
    <v>https://www.bing.com/financeapi/forcetrigger?t=c2yrpr&amp;q=XNAS%3aSPRX&amp;form=skydnc</v>
    <v>Learn more on Bing</v>
  </rv>
  <rv s="17">
    <v>en-US</v>
    <v>c2yrpr</v>
    <v>268435456</v>
    <v>1</v>
    <v>Powered by Refinitiv</v>
    <v>38</v>
    <v>Spear Alpha ETF (XNAS:SPRX)</v>
    <v>34</v>
    <v>39</v>
    <v>Finance</v>
    <v>25</v>
    <v>30.42</v>
    <v>16.310099999999998</v>
    <v>1.4719</v>
    <v>0.93</v>
    <v>-8.6490000000000004E-3</v>
    <v>3.4675999999999998E-2</v>
    <v>-0.24</v>
    <v>USD</v>
    <v>Nasdaq Stock Market</v>
    <v>XNAS</v>
    <v>7.4999999999999997E-3</v>
    <v>27.85</v>
    <v>ETF</v>
    <v>45824.922983784374</v>
    <v>2952</v>
    <v>27.43</v>
    <v>55027270.710000001</v>
    <v>Spear Alpha ETF</v>
    <v>27.43</v>
    <v>26.82</v>
    <v>27.75</v>
    <v>27.51</v>
    <v>SPRX</v>
    <v>Spear Alpha ETF (XNAS:SPRX)</v>
    <v>66188</v>
    <v>48148</v>
  </rv>
  <rv s="2">
    <v>2953</v>
  </rv>
  <rv s="16">
    <v>en-US</v>
    <v>c9a9m7</v>
    <v>268435456</v>
    <v>1</v>
    <v>Powered by Refinitiv</v>
    <v>36</v>
    <v>Simplify:Comm Str No K-1 (ARCX:HARD)</v>
    <v>24</v>
    <v>37</v>
    <v>Finance</v>
    <v>25</v>
    <v>33.65</v>
    <v>22.69</v>
    <v>0.66800000000000004</v>
    <v>0</v>
    <v>2.2644000000000001E-2</v>
    <v>0</v>
    <v>USD</v>
    <v>NYSE Arca</v>
    <v>ARCX</v>
    <v>7.4999999999999997E-3</v>
    <v>30.21</v>
    <v>ETF</v>
    <v>45824.840277789066</v>
    <v>29.85</v>
    <v>31080973.109999999</v>
    <v>Simplify:Comm Str No K-1</v>
    <v>30.09</v>
    <v>29.5</v>
    <v>30.167999999999999</v>
    <v>30.167999999999999</v>
    <v>HARD</v>
    <v>Simplify:Comm Str No K-1 (ARCX:HARD)</v>
    <v>6111</v>
    <v>18757</v>
  </rv>
  <rv s="2">
    <v>2955</v>
  </rv>
  <rv s="3">
    <v>https://www.bing.com/financeapi/forcetrigger?t=bq5q7w&amp;q=ARCX%3aQRFT&amp;form=skydnc</v>
    <v>Learn more on Bing</v>
  </rv>
  <rv s="17">
    <v>en-US</v>
    <v>bq5q7w</v>
    <v>268435456</v>
    <v>1</v>
    <v>Powered by Refinitiv</v>
    <v>38</v>
    <v>QRAFT AI-Enhanced US LC (ARCX:QRFT)</v>
    <v>34</v>
    <v>39</v>
    <v>Finance</v>
    <v>25</v>
    <v>57.9</v>
    <v>44</v>
    <v>1.0085999999999999</v>
    <v>0.61260000000000003</v>
    <v>-3.0165000000000001E-2</v>
    <v>1.1217E-2</v>
    <v>-1.6658999999999999</v>
    <v>USD</v>
    <v>NYSE Arca</v>
    <v>ARCX</v>
    <v>7.4999999999999997E-3</v>
    <v>55.34</v>
    <v>ETF</v>
    <v>45824.840594443747</v>
    <v>2957</v>
    <v>54.9</v>
    <v>13503981.800000001</v>
    <v>QRAFT AI-Enhanced US LC</v>
    <v>54.9</v>
    <v>54.613300000000002</v>
    <v>55.225900000000003</v>
    <v>53.56</v>
    <v>QRFT</v>
    <v>QRAFT AI-Enhanced US LC (ARCX:QRFT)</v>
    <v>1890</v>
    <v>1936</v>
  </rv>
  <rv s="2">
    <v>2958</v>
  </rv>
  <rv s="3">
    <v>https://www.bing.com/financeapi/forcetrigger?t=a1vj5r&amp;q=ARCX%3aINCO&amp;form=skydnc</v>
    <v>Learn more on Bing</v>
  </rv>
  <rv s="17">
    <v>en-US</v>
    <v>a1vj5r</v>
    <v>268435456</v>
    <v>1</v>
    <v>Powered by Refinitiv</v>
    <v>38</v>
    <v>Columbia:India Consumer (ARCX:INCO)</v>
    <v>34</v>
    <v>39</v>
    <v>Finance</v>
    <v>25</v>
    <v>78.34</v>
    <v>55.420499999999997</v>
    <v>0.93830000000000002</v>
    <v>0.37719999999999998</v>
    <v>0</v>
    <v>5.9750000000000003E-3</v>
    <v>0</v>
    <v>USD</v>
    <v>NYSE Arca</v>
    <v>ARCX</v>
    <v>7.4999999999999997E-3</v>
    <v>63.86</v>
    <v>ETF</v>
    <v>45824.840277789066</v>
    <v>2960</v>
    <v>63.48</v>
    <v>315585988.88</v>
    <v>Columbia:India Consumer</v>
    <v>63.52</v>
    <v>63.13</v>
    <v>63.507199999999997</v>
    <v>63.507199999999997</v>
    <v>INCO</v>
    <v>Columbia:India Consumer (ARCX:INCO)</v>
    <v>14154</v>
    <v>28820</v>
  </rv>
  <rv s="2">
    <v>2961</v>
  </rv>
  <rv s="3">
    <v>https://www.bing.com/financeapi/forcetrigger?t=c4g8jc&amp;q=ARCX%3aINDF&amp;form=skydnc</v>
    <v>Learn more on Bing</v>
  </rv>
  <rv s="17">
    <v>en-US</v>
    <v>c4g8jc</v>
    <v>268435456</v>
    <v>1</v>
    <v>Powered by Refinitiv</v>
    <v>38</v>
    <v>Range India Financials (ARCX:INDF)</v>
    <v>34</v>
    <v>39</v>
    <v>Finance</v>
    <v>25</v>
    <v>41.73</v>
    <v>33.24</v>
    <v>0.84</v>
    <v>0.38500000000000001</v>
    <v>0</v>
    <v>9.947000000000001E-3</v>
    <v>0</v>
    <v>USD</v>
    <v>NYSE Arca</v>
    <v>ARCX</v>
    <v>7.4999999999999997E-3</v>
    <v>39.409999999999997</v>
    <v>ETF</v>
    <v>45824.840277812502</v>
    <v>2963</v>
    <v>38.840000000000003</v>
    <v>10698251.810000001</v>
    <v>Range India Financials</v>
    <v>38.840000000000003</v>
    <v>38.704999999999998</v>
    <v>39.090000000000003</v>
    <v>39.090000000000003</v>
    <v>INDF</v>
    <v>Range India Financials (ARCX:INDF)</v>
    <v>1940</v>
    <v>3437</v>
  </rv>
  <rv s="2">
    <v>2964</v>
  </rv>
  <rv s="3">
    <v>https://www.bing.com/financeapi/forcetrigger?t=a1zhu2&amp;q=ARCX%3aPBD&amp;form=skydnc</v>
    <v>Learn more on Bing</v>
  </rv>
  <rv s="17">
    <v>en-US</v>
    <v>a1zhu2</v>
    <v>268435456</v>
    <v>1</v>
    <v>Powered by Refinitiv</v>
    <v>38</v>
    <v>Invesco Gl Cln En (ARCX:PBD)</v>
    <v>34</v>
    <v>39</v>
    <v>Finance</v>
    <v>25</v>
    <v>14.8599</v>
    <v>9.02</v>
    <v>1.008</v>
    <v>0.26</v>
    <v>-1.9214999999999999E-2</v>
    <v>2.1259E-2</v>
    <v>-0.24</v>
    <v>USD</v>
    <v>NYSE Arca</v>
    <v>ARCX</v>
    <v>7.4999999999999997E-3</v>
    <v>12.58</v>
    <v>ETF</v>
    <v>45824.871208506251</v>
    <v>2966</v>
    <v>12.44</v>
    <v>67997027.980000004</v>
    <v>Invesco Gl Cln En</v>
    <v>12.45</v>
    <v>12.23</v>
    <v>12.49</v>
    <v>12.25</v>
    <v>PBD</v>
    <v>Invesco Gl Cln En (ARCX:PBD)</v>
    <v>10128</v>
    <v>17290</v>
  </rv>
  <rv s="2">
    <v>2967</v>
  </rv>
  <rv s="3">
    <v>https://www.bing.com/financeapi/forcetrigger?t=a1wxdm&amp;q=ARCX%3aLIT&amp;form=skydnc</v>
    <v>Learn more on Bing</v>
  </rv>
  <rv s="17">
    <v>en-US</v>
    <v>a1wxdm</v>
    <v>268435456</v>
    <v>1</v>
    <v>Powered by Refinitiv</v>
    <v>38</v>
    <v>Glbl X Lith &amp; Bat Tech (ARCX:LIT)</v>
    <v>34</v>
    <v>39</v>
    <v>Finance</v>
    <v>25</v>
    <v>49.115000000000002</v>
    <v>31.44</v>
    <v>0.5857</v>
    <v>0.16</v>
    <v>0</v>
    <v>4.333E-3</v>
    <v>0</v>
    <v>USD</v>
    <v>NYSE Arca</v>
    <v>ARCX</v>
    <v>7.4999999999999997E-3</v>
    <v>37.299999999999997</v>
    <v>ETF</v>
    <v>45824.922324628904</v>
    <v>2969</v>
    <v>37</v>
    <v>798524270.34000003</v>
    <v>Glbl X Lith &amp; Bat Tech</v>
    <v>37.090000000000003</v>
    <v>36.93</v>
    <v>37.090000000000003</v>
    <v>37.090000000000003</v>
    <v>LIT</v>
    <v>Glbl X Lith &amp; Bat Tech (ARCX:LIT)</v>
    <v>121317</v>
    <v>171248</v>
  </rv>
  <rv s="2">
    <v>2970</v>
  </rv>
  <rv s="3">
    <v>https://www.bing.com/financeapi/forcetrigger?t=bur2f2&amp;q=ARCX%3aBETZ&amp;form=skydnc</v>
    <v>Learn more on Bing</v>
  </rv>
  <rv s="17">
    <v>en-US</v>
    <v>bur2f2</v>
    <v>268435456</v>
    <v>1</v>
    <v>Powered by Refinitiv</v>
    <v>38</v>
    <v>Roundhill Sports B &amp; iG (ARCX:BETZ)</v>
    <v>34</v>
    <v>39</v>
    <v>Finance</v>
    <v>25</v>
    <v>22.49</v>
    <v>15.83</v>
    <v>1.3265</v>
    <v>0.56540000000000001</v>
    <v>-8.5240000000000003E-3</v>
    <v>2.6025999999999997E-2</v>
    <v>-0.19</v>
    <v>USD</v>
    <v>NYSE Arca</v>
    <v>ARCX</v>
    <v>7.4999999999999997E-3</v>
    <v>22.49</v>
    <v>ETF</v>
    <v>45824.913200289062</v>
    <v>2972</v>
    <v>22.06</v>
    <v>74836361.109999999</v>
    <v>Roundhill Sports B &amp; iG</v>
    <v>22.06</v>
    <v>21.724599999999999</v>
    <v>22.29</v>
    <v>22.1</v>
    <v>BETZ</v>
    <v>Roundhill Sports B &amp; iG (ARCX:BETZ)</v>
    <v>24206</v>
    <v>13905</v>
  </rv>
  <rv s="2">
    <v>2973</v>
  </rv>
  <rv s="18">
    <v>en-US</v>
    <v>cd3i52</v>
    <v>268435456</v>
    <v>1</v>
    <v>Powered by Refinitiv</v>
    <v>40</v>
    <v>TCW Artificial Intel (XNYS:AIFD)</v>
    <v>24</v>
    <v>39</v>
    <v>Finance</v>
    <v>25</v>
    <v>31.84</v>
    <v>20</v>
    <v>1.1213</v>
    <v>0.63360000000000005</v>
    <v>0</v>
    <v>2.2166000000000002E-2</v>
    <v>0</v>
    <v>USD</v>
    <v>New York Stock Exchange</v>
    <v>XNYS</v>
    <v>7.4999999999999997E-3</v>
    <v>29.269200000000001</v>
    <v>ETF</v>
    <v>45824.840277812502</v>
    <v>28.92</v>
    <v>58700084.469999999</v>
    <v>TCW Artificial Intel</v>
    <v>28.92</v>
    <v>28.584599999999998</v>
    <v>29.2182</v>
    <v>29.2182</v>
    <v>AIFD</v>
    <v>TCW Artificial Intel (XNYS:AIFD)</v>
    <v>3238</v>
    <v>6603</v>
  </rv>
  <rv s="2">
    <v>2975</v>
  </rv>
  <rv s="16">
    <v>en-US</v>
    <v>cfpgtc</v>
    <v>268435456</v>
    <v>1</v>
    <v>Powered by Refinitiv</v>
    <v>36</v>
    <v>Pacfc NoS Glbl EM Eq Act (XNAS:GEME)</v>
    <v>24</v>
    <v>37</v>
    <v>Finance</v>
    <v>25</v>
    <v>28.06</v>
    <v>22.347799999999999</v>
    <v>0.34039999999999998</v>
    <v>5.0605000000000004E-2</v>
    <v>1.264E-2</v>
    <v>1.38</v>
    <v>USD</v>
    <v>Nasdaq Stock Market</v>
    <v>XNAS</v>
    <v>7.4999999999999997E-3</v>
    <v>27.965</v>
    <v>ETF</v>
    <v>45824.843750231252</v>
    <v>27.27</v>
    <v>42935363.600000001</v>
    <v>Pacfc NoS Glbl EM Eq Act</v>
    <v>27.965</v>
    <v>26.929600000000001</v>
    <v>27.27</v>
    <v>28.65</v>
    <v>GEME</v>
    <v>Pacfc NoS Glbl EM Eq Act (XNAS:GEME)</v>
    <v>101</v>
    <v>204</v>
  </rv>
  <rv s="2">
    <v>2977</v>
  </rv>
  <rv s="16">
    <v>en-US</v>
    <v>c8zqpr</v>
    <v>268435456</v>
    <v>1</v>
    <v>Powered by Refinitiv</v>
    <v>36</v>
    <v>FT II:Bloomberg EMD (ARCX:EMDM)</v>
    <v>24</v>
    <v>37</v>
    <v>Finance</v>
    <v>25</v>
    <v>25.27</v>
    <v>19.210599999999999</v>
    <v>0.27639999999999998</v>
    <v>4.9020000000000001E-3</v>
    <v>1.141E-2</v>
    <v>0.1201</v>
    <v>USD</v>
    <v>NYSE Arca</v>
    <v>ARCX</v>
    <v>7.4999999999999997E-3</v>
    <v>24.6464</v>
    <v>ETF</v>
    <v>45824.84027780078</v>
    <v>24.4999</v>
    <v>8228347.2999999998</v>
    <v>FT II:Bloomberg EMD</v>
    <v>24.58</v>
    <v>24.223500000000001</v>
    <v>24.4999</v>
    <v>24.62</v>
    <v>EMDM</v>
    <v>FT II:Bloomberg EMD (ARCX:EMDM)</v>
    <v>411</v>
    <v>775</v>
  </rv>
  <rv s="2">
    <v>2979</v>
  </rv>
  <rv s="3">
    <v>https://www.bing.com/financeapi/forcetrigger?t=a1vu9c&amp;q=ARCX%3aITEQ&amp;form=skydnc</v>
    <v>Learn more on Bing</v>
  </rv>
  <rv s="17">
    <v>en-US</v>
    <v>a1vu9c</v>
    <v>268435456</v>
    <v>1</v>
    <v>Powered by Refinitiv</v>
    <v>38</v>
    <v>Amplify BlueStr Isr Tch (ARCX:ITEQ)</v>
    <v>34</v>
    <v>39</v>
    <v>Finance</v>
    <v>25</v>
    <v>57.44</v>
    <v>41.65</v>
    <v>0.7732</v>
    <v>1.3085</v>
    <v>0</v>
    <v>2.4851000000000002E-2</v>
    <v>0</v>
    <v>USD</v>
    <v>NYSE Arca</v>
    <v>ARCX</v>
    <v>7.4999999999999997E-3</v>
    <v>54.15</v>
    <v>ETF</v>
    <v>45824.840277812502</v>
    <v>2981</v>
    <v>53.962800000000001</v>
    <v>89601732.549999997</v>
    <v>Amplify BlueStr Isr Tch</v>
    <v>54.15</v>
    <v>52.654299999999999</v>
    <v>53.962800000000001</v>
    <v>53.962800000000001</v>
    <v>ITEQ</v>
    <v>Amplify BlueStr Isr Tch (ARCX:ITEQ)</v>
    <v>2388</v>
    <v>3630</v>
  </rv>
  <rv s="2">
    <v>2982</v>
  </rv>
  <rv s="16">
    <v>en-US</v>
    <v>cfz9r7</v>
    <v>268435456</v>
    <v>1</v>
    <v>Powered by Refinitiv</v>
    <v>36</v>
    <v>VST:1+1 NASDAQ100 &amp; Btcn (XNAS:OOQB)</v>
    <v>24</v>
    <v>37</v>
    <v>Finance</v>
    <v>25</v>
    <v>15.8</v>
    <v>8.75</v>
    <v>0.63990000000000002</v>
    <v>-1.2989999999999998E-3</v>
    <v>4.3589999999999997E-2</v>
    <v>-1.9900000000000001E-2</v>
    <v>USD</v>
    <v>Nasdaq Stock Market</v>
    <v>XNAS</v>
    <v>7.4999999999999997E-3</v>
    <v>15.319900000000001</v>
    <v>ETF</v>
    <v>45824.843750185159</v>
    <v>15.2072</v>
    <v>724029.1</v>
    <v>VST:1+1 NASDAQ100 &amp; Btcn</v>
    <v>15.2072</v>
    <v>14.68</v>
    <v>15.319900000000001</v>
    <v>15.3</v>
    <v>OOQB</v>
    <v>VST:1+1 NASDAQ100 &amp; Btcn (XNAS:OOQB)</v>
    <v>1336</v>
    <v>2449</v>
  </rv>
  <rv s="2">
    <v>2984</v>
  </rv>
  <rv s="3">
    <v>https://www.bing.com/financeapi/forcetrigger?t=c55t1h&amp;q=XNAS%3aWGMI&amp;form=skydnc</v>
    <v>Learn more on Bing</v>
  </rv>
  <rv s="17">
    <v>en-US</v>
    <v>c55t1h</v>
    <v>268435456</v>
    <v>1</v>
    <v>Powered by Refinitiv</v>
    <v>38</v>
    <v>CoinShares Val BTC Mners (XNAS:WGMI)</v>
    <v>34</v>
    <v>39</v>
    <v>Finance</v>
    <v>25</v>
    <v>31.89</v>
    <v>11.09</v>
    <v>3.13</v>
    <v>0.84</v>
    <v>-4.8730999999999997E-2</v>
    <v>4.4539000000000002E-2</v>
    <v>-0.96</v>
    <v>USD</v>
    <v>Nasdaq Stock Market</v>
    <v>XNAS</v>
    <v>7.4999999999999997E-3</v>
    <v>19.77</v>
    <v>ETF</v>
    <v>45824.880377962501</v>
    <v>2986</v>
    <v>18.97</v>
    <v>138490275.13</v>
    <v>CoinShares Val BTC Mners</v>
    <v>19.29</v>
    <v>18.86</v>
    <v>19.7</v>
    <v>18.739999999999998</v>
    <v>WGMI</v>
    <v>CoinShares Val BTC Mners (XNAS:WGMI)</v>
    <v>282597</v>
    <v>734871</v>
  </rv>
  <rv s="2">
    <v>2987</v>
  </rv>
  <rv s="16">
    <v>en-US</v>
    <v>cfz9u2</v>
    <v>268435456</v>
    <v>1</v>
    <v>Powered by Refinitiv</v>
    <v>36</v>
    <v>VST:1+1 S&amp;P500 &amp; Btcn (XNAS:OOSB)</v>
    <v>24</v>
    <v>37</v>
    <v>Finance</v>
    <v>25</v>
    <v>16.129000000000001</v>
    <v>9.4777000000000005</v>
    <v>0.64590000000000003</v>
    <v>0</v>
    <v>4.2491000000000001E-2</v>
    <v>0</v>
    <v>USD</v>
    <v>Nasdaq Stock Market</v>
    <v>XNAS</v>
    <v>7.4999999999999997E-3</v>
    <v>15.8466</v>
    <v>ETF</v>
    <v>45824.843750185159</v>
    <v>15.76</v>
    <v>750751.08</v>
    <v>VST:1+1 S&amp;P500 &amp; Btcn</v>
    <v>15.76</v>
    <v>15.200699999999999</v>
    <v>15.8466</v>
    <v>15.8466</v>
    <v>OOSB</v>
    <v>VST:1+1 S&amp;P500 &amp; Btcn (XNAS:OOSB)</v>
    <v>209</v>
    <v>754</v>
  </rv>
  <rv s="2">
    <v>2989</v>
  </rv>
  <rv s="18">
    <v>en-US</v>
    <v>c9rg3m</v>
    <v>268435456</v>
    <v>1</v>
    <v>Powered by Refinitiv</v>
    <v>40</v>
    <v>Glbl X EM Grt Cnsmr (ARCX:EMC)</v>
    <v>24</v>
    <v>39</v>
    <v>Finance</v>
    <v>25</v>
    <v>29.1</v>
    <v>23</v>
    <v>0.77510000000000001</v>
    <v>0.45989999999999998</v>
    <v>0</v>
    <v>1.6354E-2</v>
    <v>0</v>
    <v>USD</v>
    <v>NYSE Arca</v>
    <v>ARCX</v>
    <v>7.4999999999999997E-3</v>
    <v>28.732900000000001</v>
    <v>ETF</v>
    <v>45824.84027780078</v>
    <v>28.58</v>
    <v>85006237.159999996</v>
    <v>Glbl X EM Grt Cnsmr</v>
    <v>28.73</v>
    <v>28.121700000000001</v>
    <v>28.581600000000002</v>
    <v>28.581600000000002</v>
    <v>EMC</v>
    <v>Glbl X EM Grt Cnsmr (ARCX:EMC)</v>
    <v>5831</v>
    <v>6512</v>
  </rv>
  <rv s="2">
    <v>2991</v>
  </rv>
  <rv s="16">
    <v>en-US</v>
    <v>cfqga2</v>
    <v>268435456</v>
    <v>1</v>
    <v>Powered by Refinitiv</v>
    <v>36</v>
    <v>Leverage Shs 2X Lg AMD D (XNAS:AMDG)</v>
    <v>24</v>
    <v>37</v>
    <v>Finance</v>
    <v>25</v>
    <v>15.47</v>
    <v>5.31</v>
    <v>1.93</v>
    <v>1.1556E-2</v>
    <v>0.17466100000000001</v>
    <v>0.15</v>
    <v>USD</v>
    <v>Nasdaq Stock Market</v>
    <v>XNAS</v>
    <v>7.4999999999999997E-3</v>
    <v>13.3</v>
    <v>ETF</v>
    <v>45824.930605346875</v>
    <v>11.37</v>
    <v>2737914.39</v>
    <v>Leverage Shs 2X Lg AMD D</v>
    <v>11.53</v>
    <v>11.05</v>
    <v>12.98</v>
    <v>13.13</v>
    <v>AMDG</v>
    <v>Leverage Shs 2X Lg AMD D (XNAS:AMDG)</v>
    <v>243555</v>
    <v>69796</v>
  </rv>
  <rv s="2">
    <v>2993</v>
  </rv>
  <rv s="16">
    <v>en-US</v>
    <v>cb6wa2</v>
    <v>268435456</v>
    <v>1</v>
    <v>Powered by Refinitiv</v>
    <v>36</v>
    <v>CoreValues AG China Gro (ARCX:CGRO)</v>
    <v>24</v>
    <v>37</v>
    <v>Finance</v>
    <v>25</v>
    <v>28.566400000000002</v>
    <v>17.940000000000001</v>
    <v>0.33960000000000001</v>
    <v>9.7650000000000005E-4</v>
    <v>1.2969999999999999E-2</v>
    <v>2.5899999999999999E-2</v>
    <v>USD</v>
    <v>NYSE Arca</v>
    <v>ARCX</v>
    <v>7.4999999999999997E-3</v>
    <v>26.524100000000001</v>
    <v>ETF</v>
    <v>45824.84027780078</v>
    <v>26.524100000000001</v>
    <v>9505697.4100000001</v>
    <v>CoreValues AG China Gro</v>
    <v>26.524100000000001</v>
    <v>26.1845</v>
    <v>26.524100000000001</v>
    <v>26.55</v>
    <v>CGRO</v>
    <v>CoreValues AG China Gro (ARCX:CGRO)</v>
    <v>104</v>
    <v>898</v>
  </rv>
  <rv s="2">
    <v>2995</v>
  </rv>
  <rv s="3">
    <v>https://www.bing.com/financeapi/forcetrigger?t=a1ueh7&amp;q=ARCX%3aGYLD&amp;form=skydnc</v>
    <v>Learn more on Bing</v>
  </rv>
  <rv s="17">
    <v>en-US</v>
    <v>a1ueh7</v>
    <v>268435456</v>
    <v>1</v>
    <v>Powered by Refinitiv</v>
    <v>38</v>
    <v>Arrow DJ Gl Yld (XNYS:GYLD)</v>
    <v>34</v>
    <v>39</v>
    <v>Finance</v>
    <v>25</v>
    <v>13.75</v>
    <v>11.879899999999999</v>
    <v>1.0427</v>
    <v>-0.34200000000000003</v>
    <v>-2.2674E-2</v>
    <v>-2.6042999999999997E-2</v>
    <v>-0.28999999999999998</v>
    <v>USD</v>
    <v>New York Stock Exchange</v>
    <v>XNYS</v>
    <v>7.4999999999999997E-3</v>
    <v>13.17</v>
    <v>ETF</v>
    <v>45824.840277823438</v>
    <v>2997</v>
    <v>12.61</v>
    <v>25166957.68</v>
    <v>Arrow DJ Gl Yld</v>
    <v>13</v>
    <v>13.132</v>
    <v>12.79</v>
    <v>12.5</v>
    <v>GYLD</v>
    <v>Arrow DJ Gl Yld (XNYS:GYLD)</v>
    <v>45987</v>
    <v>27406</v>
  </rv>
  <rv s="2">
    <v>2998</v>
  </rv>
  <rv s="3">
    <v>https://www.bing.com/financeapi/forcetrigger?t=a1wnz2&amp;q=ARCX%3aKSA&amp;form=skydnc</v>
    <v>Learn more on Bing</v>
  </rv>
  <rv s="17">
    <v>en-US</v>
    <v>a1wnz2</v>
    <v>268435456</v>
    <v>1</v>
    <v>Powered by Refinitiv</v>
    <v>38</v>
    <v>iShares:MSCI S Arabia (ARCX:KSA)</v>
    <v>34</v>
    <v>39</v>
    <v>Finance</v>
    <v>25</v>
    <v>43.419800000000002</v>
    <v>37.04</v>
    <v>0.45960000000000001</v>
    <v>0.98299999999999998</v>
    <v>-1.0139E-2</v>
    <v>2.6934E-2</v>
    <v>-0.38</v>
    <v>USD</v>
    <v>NYSE Arca</v>
    <v>ARCX</v>
    <v>7.4999999999999997E-3</v>
    <v>37.71</v>
    <v>ETF</v>
    <v>45824.900148367968</v>
    <v>3000</v>
    <v>37.21</v>
    <v>686482550.40999997</v>
    <v>iShares:MSCI S Arabia</v>
    <v>37.21</v>
    <v>36.497</v>
    <v>37.479999999999997</v>
    <v>37.1</v>
    <v>KSA</v>
    <v>iShares:MSCI S Arabia (ARCX:KSA)</v>
    <v>1595461</v>
    <v>698847</v>
  </rv>
  <rv s="2">
    <v>3001</v>
  </rv>
  <rv s="3">
    <v>https://www.bing.com/financeapi/forcetrigger?t=c6njkr&amp;q=XNAS%3aAOTG&amp;form=skydnc</v>
    <v>Learn more on Bing</v>
  </rv>
  <rv s="21">
    <v>en-US</v>
    <v>c6njkr</v>
    <v>268435456</v>
    <v>1</v>
    <v>Powered by Refinitiv</v>
    <v>46</v>
    <v>EA:AOT Growth &amp; Innov (XNAS:AOTG)</v>
    <v>34</v>
    <v>37</v>
    <v>Finance</v>
    <v>25</v>
    <v>48.4</v>
    <v>32.951900000000002</v>
    <v>1.1473</v>
    <v>0</v>
    <v>2.4882000000000001E-2</v>
    <v>0</v>
    <v>USD</v>
    <v>Nasdaq Stock Market</v>
    <v>XNAS</v>
    <v>7.4999999999999997E-3</v>
    <v>47.257300000000001</v>
    <v>ETF</v>
    <v>45824.843750265623</v>
    <v>3003</v>
    <v>45.98</v>
    <v>54440735.82</v>
    <v>EA:AOT Growth &amp; Innov</v>
    <v>45.98</v>
    <v>46.11</v>
    <v>47.257300000000001</v>
    <v>47.257300000000001</v>
    <v>AOTG</v>
    <v>EA:AOT Growth &amp; Innov (XNAS:AOTG)</v>
    <v>444</v>
    <v>1568</v>
  </rv>
  <rv s="2">
    <v>3004</v>
  </rv>
  <rv s="16">
    <v>en-US</v>
    <v>camhlh</v>
    <v>268435456</v>
    <v>1</v>
    <v>Powered by Refinitiv</v>
    <v>36</v>
    <v>Tema Oncology (XNAS:CANC)</v>
    <v>24</v>
    <v>37</v>
    <v>Finance</v>
    <v>25</v>
    <v>30.1083</v>
    <v>20.095500000000001</v>
    <v>-7.9799999999999996E-2</v>
    <v>0</v>
    <v>-3.1419999999999998E-3</v>
    <v>0</v>
    <v>USD</v>
    <v>Nasdaq Stock Market</v>
    <v>XNAS</v>
    <v>7.4999999999999997E-3</v>
    <v>25.48</v>
    <v>ETF</v>
    <v>45824.843750196094</v>
    <v>25.16</v>
    <v>66839099.159999996</v>
    <v>Tema Oncology</v>
    <v>25.39</v>
    <v>25.4</v>
    <v>25.3202</v>
    <v>25.3202</v>
    <v>CANC</v>
    <v>Tema Oncology (XNAS:CANC)</v>
    <v>5646</v>
    <v>11428</v>
  </rv>
  <rv s="2">
    <v>3006</v>
  </rv>
  <rv s="3">
    <v>https://www.bing.com/financeapi/forcetrigger?t=btr8vh&amp;q=ARCX%3aAWAY&amp;form=skydnc</v>
    <v>Learn more on Bing</v>
  </rv>
  <rv s="17">
    <v>en-US</v>
    <v>btr8vh</v>
    <v>268435456</v>
    <v>1</v>
    <v>Powered by Refinitiv</v>
    <v>38</v>
    <v>Amplify Travel Tech (ARCX:AWAY)</v>
    <v>34</v>
    <v>39</v>
    <v>Finance</v>
    <v>25</v>
    <v>22.92</v>
    <v>16.899999999999999</v>
    <v>1.0911</v>
    <v>0.39040000000000002</v>
    <v>-1.874E-5</v>
    <v>1.8626E-2</v>
    <v>-4.0000000000000002E-4</v>
    <v>USD</v>
    <v>NYSE Arca</v>
    <v>ARCX</v>
    <v>7.4999999999999997E-3</v>
    <v>21.38</v>
    <v>ETF</v>
    <v>45824.840804628904</v>
    <v>3008</v>
    <v>21.27</v>
    <v>49835665.689999998</v>
    <v>Amplify Travel Tech</v>
    <v>21.27</v>
    <v>20.96</v>
    <v>21.3504</v>
    <v>21.35</v>
    <v>AWAY</v>
    <v>Amplify Travel Tech (ARCX:AWAY)</v>
    <v>2469</v>
    <v>10744</v>
  </rv>
  <rv s="2">
    <v>3009</v>
  </rv>
  <rv s="16">
    <v>en-US</v>
    <v>cfnsar</v>
    <v>268435456</v>
    <v>1</v>
    <v>Powered by Refinitiv</v>
    <v>36</v>
    <v>LeverageShs 2X Lg TSM Dl (XNAS:TSMG)</v>
    <v>24</v>
    <v>37</v>
    <v>Finance</v>
    <v>35</v>
    <v>18.600000000000001</v>
    <v>6.02</v>
    <v>0.54</v>
    <v>1.2881E-2</v>
    <v>3.8001E-2</v>
    <v>0.19</v>
    <v>USD</v>
    <v>Nasdaq Stock Market</v>
    <v>XNAS</v>
    <v>7.4999999999999997E-3</v>
    <v>15.0992</v>
    <v>ETF</v>
    <v>45824.938533957815</v>
    <v>14.56</v>
    <v>1851019.12</v>
    <v>LeverageShs 2X Lg TSM Dl</v>
    <v>14.58</v>
    <v>14.21</v>
    <v>14.75</v>
    <v>14.94</v>
    <v>TSMG</v>
    <v>LeverageShs 2X Lg TSM Dl (XNAS:TSMG)</v>
    <v>11362</v>
    <v>13827</v>
  </rv>
  <rv s="2">
    <v>3011</v>
  </rv>
  <rv s="16">
    <v>en-US</v>
    <v>cfdnfr</v>
    <v>268435456</v>
    <v>1</v>
    <v>Powered by Refinitiv</v>
    <v>36</v>
    <v>LeverageShs 2XL NVDA Dly (XNAS:NVDG)</v>
    <v>24</v>
    <v>37</v>
    <v>Finance</v>
    <v>25</v>
    <v>18.309999999999999</v>
    <v>4.9904000000000002</v>
    <v>0.44</v>
    <v>7.7709999999999997E-4</v>
    <v>3.5771999999999998E-2</v>
    <v>9.9000000000000008E-3</v>
    <v>USD</v>
    <v>Nasdaq Stock Market</v>
    <v>XNAS</v>
    <v>7.4999999999999997E-3</v>
    <v>13</v>
    <v>ETF</v>
    <v>45824.932130925779</v>
    <v>12.515000000000001</v>
    <v>14343575.57</v>
    <v>LeverageShs 2XL NVDA Dly</v>
    <v>12.52</v>
    <v>12.3</v>
    <v>12.74</v>
    <v>12.7499</v>
    <v>NVDG</v>
    <v>LeverageShs 2XL NVDA Dly (XNAS:NVDG)</v>
    <v>162348</v>
    <v>304641</v>
  </rv>
  <rv s="2">
    <v>3013</v>
  </rv>
  <rv s="3">
    <v>https://www.bing.com/financeapi/forcetrigger?t=a1vojc&amp;q=ARCX%3aIPAY&amp;form=skydnc</v>
    <v>Learn more on Bing</v>
  </rv>
  <rv s="17">
    <v>en-US</v>
    <v>a1vojc</v>
    <v>268435456</v>
    <v>1</v>
    <v>Powered by Refinitiv</v>
    <v>38</v>
    <v>Amplify Digital Payments (ARCX:IPAY)</v>
    <v>34</v>
    <v>39</v>
    <v>Finance</v>
    <v>25</v>
    <v>62.24</v>
    <v>44.11</v>
    <v>1.1862999999999999</v>
    <v>1.34</v>
    <v>-3.0017000000000002E-2</v>
    <v>2.3946000000000002E-2</v>
    <v>-1.72</v>
    <v>USD</v>
    <v>NYSE Arca</v>
    <v>ARCX</v>
    <v>7.4999999999999997E-3</v>
    <v>57.524900000000002</v>
    <v>ETF</v>
    <v>45824.840277812502</v>
    <v>3015</v>
    <v>56.42</v>
    <v>277599292.39999998</v>
    <v>Amplify Digital Payments</v>
    <v>56.42</v>
    <v>55.96</v>
    <v>57.3</v>
    <v>55.58</v>
    <v>IPAY</v>
    <v>Amplify Digital Payments (ARCX:IPAY)</v>
    <v>18891</v>
    <v>12636</v>
  </rv>
  <rv s="2">
    <v>3016</v>
  </rv>
  <rv s="3">
    <v>https://www.bing.com/financeapi/forcetrigger?t=a23brw&amp;q=ARCX%3aSOXL&amp;form=skydnc</v>
    <v>Learn more on Bing</v>
  </rv>
  <rv s="17">
    <v>en-US</v>
    <v>a23brw</v>
    <v>268435456</v>
    <v>1</v>
    <v>Powered by Refinitiv</v>
    <v>38</v>
    <v>Direxion:Semicnd Bull 3X (ARCX:SOXL)</v>
    <v>34</v>
    <v>39</v>
    <v>Finance</v>
    <v>35</v>
    <v>70.08</v>
    <v>7.2249999999999996</v>
    <v>4.4535</v>
    <v>1.9</v>
    <v>1.3700000000000001E-3</v>
    <v>9.4810000000000005E-2</v>
    <v>0.03</v>
    <v>USD</v>
    <v>NYSE Arca</v>
    <v>ARCX</v>
    <v>7.4999999999999997E-3</v>
    <v>22.22</v>
    <v>ETF</v>
    <v>45824.942083263282</v>
    <v>3018</v>
    <v>20.79</v>
    <v>10812217612.93</v>
    <v>Direxion:Semicnd Bull 3X</v>
    <v>20.83</v>
    <v>20.04</v>
    <v>21.94</v>
    <v>21.93</v>
    <v>SOXL</v>
    <v>Direxion:Semicnd Bull 3X (ARCX:SOXL)</v>
    <v>120188371</v>
    <v>153064881</v>
  </rv>
  <rv s="2">
    <v>3019</v>
  </rv>
  <rv s="16">
    <v>en-US</v>
    <v>cfns27</v>
    <v>268435456</v>
    <v>1</v>
    <v>Powered by Refinitiv</v>
    <v>36</v>
    <v>LeverageShs 2X Lg ASML D (XNAS:ASMG)</v>
    <v>24</v>
    <v>37</v>
    <v>Finance</v>
    <v>35</v>
    <v>17.265000000000001</v>
    <v>8.93</v>
    <v>0.39</v>
    <v>7.224E-4</v>
    <v>2.6785999999999997E-2</v>
    <v>1.0800000000000001E-2</v>
    <v>USD</v>
    <v>Nasdaq Stock Market</v>
    <v>XNAS</v>
    <v>7.4999999999999997E-3</v>
    <v>15.14</v>
    <v>ETF</v>
    <v>45824.937013599221</v>
    <v>14.67</v>
    <v>2593559.56</v>
    <v>LeverageShs 2X Lg ASML D</v>
    <v>14.69</v>
    <v>14.56</v>
    <v>14.95</v>
    <v>14.960800000000001</v>
    <v>ASMG</v>
    <v>LeverageShs 2X Lg ASML D (XNAS:ASMG)</v>
    <v>39651</v>
    <v>25216</v>
  </rv>
  <rv s="2">
    <v>3021</v>
  </rv>
  <rv s="16">
    <v>en-US</v>
    <v>cdlkar</v>
    <v>268435456</v>
    <v>1</v>
    <v>Powered by Refinitiv</v>
    <v>36</v>
    <v>AllianzIM US Eq B15 Jul (BATS:JULU)</v>
    <v>24</v>
    <v>37</v>
    <v>Finance</v>
    <v>17</v>
    <v>27.83</v>
    <v>21.64</v>
    <v>0.23139999999999999</v>
    <v>1.5920000000000001E-3</v>
    <v>8.7239999999999991E-3</v>
    <v>4.2599999999999999E-2</v>
    <v>USD</v>
    <v>CBOE BZX Exchange</v>
    <v>BATS</v>
    <v>7.4000000000000003E-3</v>
    <v>26.869199999999999</v>
    <v>ETF</v>
    <v>45824.840316238282</v>
    <v>26.7392</v>
    <v>71650631.469999999</v>
    <v>AllianzIM US Eq B15 Jul</v>
    <v>26.76</v>
    <v>26.526</v>
    <v>26.757400000000001</v>
    <v>26.8</v>
    <v>JULU</v>
    <v>AllianzIM US Eq B15 Jul (BATS:JULU)</v>
    <v>2471</v>
    <v>8438</v>
  </rv>
  <rv s="2">
    <v>3023</v>
  </rv>
  <rv s="16">
    <v>en-US</v>
    <v>cd39pr</v>
    <v>268435456</v>
    <v>1</v>
    <v>Powered by Refinitiv</v>
    <v>36</v>
    <v>ALLIANZIM US Eq B15 May (BATS:MAYU)</v>
    <v>24</v>
    <v>37</v>
    <v>Finance</v>
    <v>17</v>
    <v>29.66</v>
    <v>25.051600000000001</v>
    <v>0.20380000000000001</v>
    <v>-8.8479999999999993E-5</v>
    <v>7.2650000000000006E-3</v>
    <v>-2.5000000000000001E-3</v>
    <v>USD</v>
    <v>CBOE BZX Exchange</v>
    <v>BATS</v>
    <v>7.4000000000000003E-3</v>
    <v>28.256499999999999</v>
    <v>ETF</v>
    <v>45824.840323217184</v>
    <v>28.17</v>
    <v>21555231.539999999</v>
    <v>ALLIANZIM US Eq B15 May</v>
    <v>28.17</v>
    <v>28.052700000000002</v>
    <v>28.256499999999999</v>
    <v>28.254000000000001</v>
    <v>MAYU</v>
    <v>ALLIANZIM US Eq B15 May (BATS:MAYU)</v>
    <v>151</v>
    <v>4078</v>
  </rv>
  <rv s="2">
    <v>3025</v>
  </rv>
  <rv s="16">
    <v>en-US</v>
    <v>c7qvrw</v>
    <v>268435456</v>
    <v>1</v>
    <v>Powered by Refinitiv</v>
    <v>36</v>
    <v>AllianzIM US LC B10 Nov (ARCX:NVBT)</v>
    <v>24</v>
    <v>37</v>
    <v>Finance</v>
    <v>25</v>
    <v>33.708500000000001</v>
    <v>28.93</v>
    <v>0.24990000000000001</v>
    <v>4.548E-4</v>
    <v>7.4850000000000003E-3</v>
    <v>1.5299999999999999E-2</v>
    <v>USD</v>
    <v>NYSE Arca</v>
    <v>ARCX</v>
    <v>7.4000000000000003E-3</v>
    <v>33.700000000000003</v>
    <v>ETF</v>
    <v>45824.84027780078</v>
    <v>33.637500000000003</v>
    <v>38091622.289999999</v>
    <v>AllianzIM US LC B10 Nov</v>
    <v>33.65</v>
    <v>33.387599999999999</v>
    <v>33.637500000000003</v>
    <v>33.652799999999999</v>
    <v>NVBT</v>
    <v>AllianzIM US LC B10 Nov (ARCX:NVBT)</v>
    <v>5823</v>
    <v>1130</v>
  </rv>
  <rv s="2">
    <v>3027</v>
  </rv>
  <rv s="16">
    <v>en-US</v>
    <v>cctdjc</v>
    <v>268435456</v>
    <v>1</v>
    <v>Powered by Refinitiv</v>
    <v>36</v>
    <v>ALLIANZIM US Eq B15 Apr (BATS:ARLU)</v>
    <v>24</v>
    <v>37</v>
    <v>Finance</v>
    <v>17</v>
    <v>28.37</v>
    <v>23.91</v>
    <v>0.1988</v>
    <v>3.6759999999999999E-4</v>
    <v>7.3609999999999995E-3</v>
    <v>0.01</v>
    <v>USD</v>
    <v>CBOE BZX Exchange</v>
    <v>BATS</v>
    <v>7.4000000000000003E-3</v>
    <v>27.23</v>
    <v>ETF</v>
    <v>45824.840283750003</v>
    <v>27.204999999999998</v>
    <v>41522574.710000001</v>
    <v>ALLIANZIM US Eq B15 Apr</v>
    <v>27.23</v>
    <v>27.0062</v>
    <v>27.204999999999998</v>
    <v>27.215</v>
    <v>ARLU</v>
    <v>ALLIANZIM US Eq B15 Apr (BATS:ARLU)</v>
    <v>563</v>
    <v>7147</v>
  </rv>
  <rv s="2">
    <v>3029</v>
  </rv>
  <rv s="16">
    <v>en-US</v>
    <v>c9njim</v>
    <v>268435456</v>
    <v>1</v>
    <v>Powered by Refinitiv</v>
    <v>36</v>
    <v>AllianzIM US LC B10 May (ARCX:MAYT)</v>
    <v>24</v>
    <v>37</v>
    <v>Finance</v>
    <v>25</v>
    <v>34.36</v>
    <v>29.936599999999999</v>
    <v>0.23139999999999999</v>
    <v>-1.356E-3</v>
    <v>6.7930000000000004E-3</v>
    <v>-4.65E-2</v>
    <v>USD</v>
    <v>NYSE Arca</v>
    <v>ARCX</v>
    <v>7.4000000000000003E-3</v>
    <v>34.314999999999998</v>
    <v>ETF</v>
    <v>45824.840277812502</v>
    <v>34.296500000000002</v>
    <v>17773921.710000001</v>
    <v>AllianzIM US LC B10 May</v>
    <v>34.314999999999998</v>
    <v>34.065100000000001</v>
    <v>34.296500000000002</v>
    <v>34.25</v>
    <v>MAYT</v>
    <v>AllianzIM US LC B10 May (ARCX:MAYT)</v>
    <v>372</v>
    <v>2842</v>
  </rv>
  <rv s="2">
    <v>3031</v>
  </rv>
  <rv s="3">
    <v>https://www.bing.com/financeapi/forcetrigger?t=a2557w&amp;q=ARCX%3aUUP&amp;form=skydnc</v>
    <v>Learn more on Bing</v>
  </rv>
  <rv s="17">
    <v>en-US</v>
    <v>a2557w</v>
    <v>268435456</v>
    <v>1</v>
    <v>Powered by Refinitiv</v>
    <v>38</v>
    <v>Invesco DB USD Idx Bl (ARCX:UUP)</v>
    <v>34</v>
    <v>39</v>
    <v>Finance</v>
    <v>35</v>
    <v>30.69</v>
    <v>26.99</v>
    <v>-0.53380000000000005</v>
    <v>2.5000000000000001E-2</v>
    <v>1.835E-3</v>
    <v>9.2009999999999998E-4</v>
    <v>4.99E-2</v>
    <v>USD</v>
    <v>NYSE Arca</v>
    <v>ARCX</v>
    <v>7.4000000000000003E-3</v>
    <v>27.2</v>
    <v>ETF</v>
    <v>45824.937172325779</v>
    <v>3033</v>
    <v>27.05</v>
    <v>267626460.94999999</v>
    <v>Invesco DB USD Idx Bl</v>
    <v>27.1</v>
    <v>27.17</v>
    <v>27.195</v>
    <v>27.2499</v>
    <v>UUP</v>
    <v>Invesco DB USD Idx Bl (ARCX:UUP)</v>
    <v>1528325</v>
    <v>979538</v>
  </rv>
  <rv s="2">
    <v>3034</v>
  </rv>
  <rv s="16">
    <v>en-US</v>
    <v>car3tc</v>
    <v>268435456</v>
    <v>1</v>
    <v>Powered by Refinitiv</v>
    <v>36</v>
    <v>AllianzIM US LC B20 Sep (ARCX:SEPW)</v>
    <v>24</v>
    <v>37</v>
    <v>Finance</v>
    <v>25</v>
    <v>29.8</v>
    <v>26.65</v>
    <v>0.1741</v>
    <v>9.9529999999999996E-4</v>
    <v>5.888E-3</v>
    <v>2.9600000000000001E-2</v>
    <v>USD</v>
    <v>NYSE Arca</v>
    <v>ARCX</v>
    <v>7.4000000000000003E-3</v>
    <v>29.79</v>
    <v>ETF</v>
    <v>45824.84027780078</v>
    <v>29.7</v>
    <v>71996573.209999993</v>
    <v>AllianzIM US LC B20 Sep</v>
    <v>29.79</v>
    <v>29.566299999999998</v>
    <v>29.740400000000001</v>
    <v>29.77</v>
    <v>SEPW</v>
    <v>AllianzIM US LC B20 Sep (ARCX:SEPW)</v>
    <v>2702</v>
    <v>3010</v>
  </rv>
  <rv s="2">
    <v>3036</v>
  </rv>
  <rv s="16">
    <v>en-US</v>
    <v>c7qvp2</v>
    <v>268435456</v>
    <v>1</v>
    <v>Powered by Refinitiv</v>
    <v>36</v>
    <v>AllianzIM US LC B20 Nov (ARCX:NVBW)</v>
    <v>24</v>
    <v>37</v>
    <v>Finance</v>
    <v>25</v>
    <v>31.84</v>
    <v>28.86</v>
    <v>0.1595</v>
    <v>-1.575E-3</v>
    <v>5.0390000000000001E-3</v>
    <v>-5.0099999999999999E-2</v>
    <v>USD</v>
    <v>NYSE Arca</v>
    <v>ARCX</v>
    <v>7.4000000000000003E-3</v>
    <v>31.82</v>
    <v>ETF</v>
    <v>45824.84027780078</v>
    <v>31.77</v>
    <v>73147360.290000007</v>
    <v>AllianzIM US LC B20 Nov</v>
    <v>31.8</v>
    <v>31.650600000000001</v>
    <v>31.810099999999998</v>
    <v>31.76</v>
    <v>NVBW</v>
    <v>AllianzIM US LC B20 Nov (ARCX:NVBW)</v>
    <v>4222</v>
    <v>2294</v>
  </rv>
  <rv s="2">
    <v>3038</v>
  </rv>
  <rv s="16">
    <v>en-US</v>
    <v>cctdm7</v>
    <v>268435456</v>
    <v>1</v>
    <v>Powered by Refinitiv</v>
    <v>36</v>
    <v>ALLIANZIM US Eq 6MF5 A/O (ARCX:FLAO)</v>
    <v>24</v>
    <v>37</v>
    <v>Finance</v>
    <v>25</v>
    <v>28.303999999999998</v>
    <v>23.291799999999999</v>
    <v>9.8900000000000002E-2</v>
    <v>1.9040000000000001E-3</v>
    <v>3.656E-3</v>
    <v>5.1700000000000003E-2</v>
    <v>USD</v>
    <v>NYSE Arca</v>
    <v>ARCX</v>
    <v>7.4000000000000003E-3</v>
    <v>27.153700000000001</v>
    <v>ETF</v>
    <v>45824.84027780078</v>
    <v>27.148299999999999</v>
    <v>12790895.18</v>
    <v>ALLIANZIM US Eq 6MF5 A/O</v>
    <v>27.153700000000001</v>
    <v>27.049399999999999</v>
    <v>27.148299999999999</v>
    <v>27.2</v>
    <v>FLAO</v>
    <v>ALLIANZIM US Eq 6MF5 A/O (ARCX:FLAO)</v>
    <v>206</v>
    <v>11775</v>
  </rv>
  <rv s="2">
    <v>3040</v>
  </rv>
  <rv s="16">
    <v>en-US</v>
    <v>cd39sm</v>
    <v>268435456</v>
    <v>1</v>
    <v>Powered by Refinitiv</v>
    <v>36</v>
    <v>AllianzIM USLC 6MB10 M/N (ARCX:SIXZ)</v>
    <v>24</v>
    <v>37</v>
    <v>Finance</v>
    <v>25</v>
    <v>28.375</v>
    <v>25.444199999999999</v>
    <v>0.14030000000000001</v>
    <v>-1.4250000000000001E-5</v>
    <v>5.0219999999999996E-3</v>
    <v>-4.0000000000000002E-4</v>
    <v>USD</v>
    <v>NYSE Arca</v>
    <v>ARCX</v>
    <v>7.4000000000000003E-3</v>
    <v>28.101600000000001</v>
    <v>ETF</v>
    <v>45824.84027780078</v>
    <v>28.04</v>
    <v>21528818.23</v>
    <v>AllianzIM USLC 6MB10 M/N</v>
    <v>28.05</v>
    <v>27.935099999999998</v>
    <v>28.075399999999998</v>
    <v>28.074999999999999</v>
    <v>SIXZ</v>
    <v>AllianzIM USLC 6MB10 M/N (ARCX:SIXZ)</v>
    <v>3063</v>
    <v>5064</v>
  </rv>
  <rv s="2">
    <v>3042</v>
  </rv>
  <rv s="16">
    <v>en-US</v>
    <v>cck2z2</v>
    <v>268435456</v>
    <v>1</v>
    <v>Powered by Refinitiv</v>
    <v>36</v>
    <v>Simplify:Tara India Opps (ARCX:IOPP)</v>
    <v>24</v>
    <v>37</v>
    <v>Finance</v>
    <v>25</v>
    <v>31.944500000000001</v>
    <v>22.85</v>
    <v>0.11849999999999999</v>
    <v>0</v>
    <v>4.4860000000000004E-3</v>
    <v>0</v>
    <v>USD</v>
    <v>NYSE Arca</v>
    <v>ARCX</v>
    <v>7.4000000000000003E-3</v>
    <v>26.6401</v>
    <v>ETF</v>
    <v>45824.840277789066</v>
    <v>26.532</v>
    <v>8656408.4800000004</v>
    <v>Simplify:Tara India Opps</v>
    <v>26.64</v>
    <v>26.413499999999999</v>
    <v>26.532</v>
    <v>26.532</v>
    <v>IOPP</v>
    <v>Simplify:Tara India Opps (ARCX:IOPP)</v>
    <v>916</v>
    <v>1820</v>
  </rv>
  <rv s="2">
    <v>3044</v>
  </rv>
  <rv s="16">
    <v>en-US</v>
    <v>cahwfr</v>
    <v>268435456</v>
    <v>1</v>
    <v>Powered by Refinitiv</v>
    <v>36</v>
    <v>AllianzIM US LC B10 Aug (ARCX:AUGT)</v>
    <v>24</v>
    <v>37</v>
    <v>Finance</v>
    <v>25</v>
    <v>32.064599999999999</v>
    <v>27.45</v>
    <v>0.26100000000000001</v>
    <v>1.8609999999999998E-3</v>
    <v>8.2159999999999993E-3</v>
    <v>5.96E-2</v>
    <v>USD</v>
    <v>NYSE Arca</v>
    <v>ARCX</v>
    <v>7.4000000000000003E-3</v>
    <v>32.029000000000003</v>
    <v>ETF</v>
    <v>45824.84027780078</v>
    <v>32.01</v>
    <v>29903058.109999999</v>
    <v>AllianzIM US LC B10 Aug</v>
    <v>32.020000000000003</v>
    <v>31.768000000000001</v>
    <v>32.029000000000003</v>
    <v>32.0886</v>
    <v>AUGT</v>
    <v>AllianzIM US LC B10 Aug (ARCX:AUGT)</v>
    <v>9144</v>
    <v>1117</v>
  </rv>
  <rv s="2">
    <v>3046</v>
  </rv>
  <rv s="16">
    <v>en-US</v>
    <v>c9njlh</v>
    <v>268435456</v>
    <v>1</v>
    <v>Powered by Refinitiv</v>
    <v>36</v>
    <v>AllianzIM US LC B20 May (ARCX:MAYW)</v>
    <v>24</v>
    <v>37</v>
    <v>Finance</v>
    <v>25</v>
    <v>31.83</v>
    <v>26.8949</v>
    <v>0.12889999999999999</v>
    <v>-1.3760000000000001E-3</v>
    <v>4.0670000000000003E-3</v>
    <v>-4.3799999999999999E-2</v>
    <v>USD</v>
    <v>NYSE Arca</v>
    <v>ARCX</v>
    <v>7.4000000000000003E-3</v>
    <v>31.83</v>
    <v>ETF</v>
    <v>45824.84027780078</v>
    <v>31.78</v>
    <v>74153136.209999993</v>
    <v>AllianzIM US LC B20 May</v>
    <v>31.790099999999999</v>
    <v>31.694900000000001</v>
    <v>31.823799999999999</v>
    <v>31.78</v>
    <v>MAYW</v>
    <v>AllianzIM US LC B20 May (ARCX:MAYW)</v>
    <v>1688</v>
    <v>6935</v>
  </rv>
  <rv s="2">
    <v>3048</v>
  </rv>
  <rv s="16">
    <v>en-US</v>
    <v>car3qh</v>
    <v>268435456</v>
    <v>1</v>
    <v>Powered by Refinitiv</v>
    <v>36</v>
    <v>AllianzIM US LC B10 Sep (ARCX:SEPT)</v>
    <v>24</v>
    <v>37</v>
    <v>Finance</v>
    <v>25</v>
    <v>31.5791</v>
    <v>25.54</v>
    <v>0.25180000000000002</v>
    <v>-1.6589999999999999E-3</v>
    <v>8.0520000000000001E-3</v>
    <v>-5.2299999999999999E-2</v>
    <v>USD</v>
    <v>NYSE Arca</v>
    <v>ARCX</v>
    <v>7.4000000000000003E-3</v>
    <v>31.522300000000001</v>
    <v>ETF</v>
    <v>45824.84027780078</v>
    <v>31.522300000000001</v>
    <v>17058254.859999999</v>
    <v>AllianzIM US LC B10 Sep</v>
    <v>31.522300000000001</v>
    <v>31.270499999999998</v>
    <v>31.522300000000001</v>
    <v>31.47</v>
    <v>SEPT</v>
    <v>AllianzIM US LC B10 Sep (ARCX:SEPT)</v>
    <v>91</v>
    <v>3467</v>
  </rv>
  <rv s="2">
    <v>3050</v>
  </rv>
  <rv s="3">
    <v>https://www.bing.com/financeapi/forcetrigger?t=buomww&amp;q=ARCX%3aAZBA&amp;form=skydnc</v>
    <v>Learn more on Bing</v>
  </rv>
  <rv s="17">
    <v>en-US</v>
    <v>buomww</v>
    <v>268435456</v>
    <v>1</v>
    <v>Powered by Refinitiv</v>
    <v>38</v>
    <v>AllianzIM US LC B20 Apr (ARCX:APRW)</v>
    <v>34</v>
    <v>39</v>
    <v>Finance</v>
    <v>25</v>
    <v>33.649900000000002</v>
    <v>30.019400000000001</v>
    <v>0.38919999999999999</v>
    <v>0.1351</v>
    <v>1.3630000000000001E-3</v>
    <v>4.1089999999999998E-3</v>
    <v>4.4999999999999998E-2</v>
    <v>USD</v>
    <v>NYSE Arca</v>
    <v>ARCX</v>
    <v>7.4000000000000003E-3</v>
    <v>33.090000000000003</v>
    <v>ETF</v>
    <v>45824.84027780078</v>
    <v>3052</v>
    <v>32.99</v>
    <v>176354151.94</v>
    <v>AllianzIM US LC B20 Apr</v>
    <v>32.99</v>
    <v>32.879899999999999</v>
    <v>33.015000000000001</v>
    <v>33.06</v>
    <v>APRW</v>
    <v>AllianzIM US LC B20 Apr (ARCX:APRW)</v>
    <v>4196</v>
    <v>5132</v>
  </rv>
  <rv s="2">
    <v>3053</v>
  </rv>
  <rv s="3">
    <v>https://www.bing.com/financeapi/forcetrigger?t=bxae6h&amp;q=ARCX%3aAZAJ&amp;form=skydnc</v>
    <v>Learn more on Bing</v>
  </rv>
  <rv s="17">
    <v>en-US</v>
    <v>bxae6h</v>
    <v>268435456</v>
    <v>1</v>
    <v>Powered by Refinitiv</v>
    <v>38</v>
    <v>AllianzIM US LC B10 Jan (ARCX:JANT)</v>
    <v>34</v>
    <v>39</v>
    <v>Finance</v>
    <v>25</v>
    <v>37.198700000000002</v>
    <v>31.824999999999999</v>
    <v>0.7056</v>
    <v>0.28539999999999999</v>
    <v>-9.1870000000000013E-5</v>
    <v>7.7710000000000001E-3</v>
    <v>-3.3999999999999998E-3</v>
    <v>USD</v>
    <v>NYSE Arca</v>
    <v>ARCX</v>
    <v>7.4000000000000003E-3</v>
    <v>37.129899999999999</v>
    <v>ETF</v>
    <v>45824.840277812502</v>
    <v>3055</v>
    <v>36.9617</v>
    <v>153185493.66999999</v>
    <v>AllianzIM US LC B10 Jan</v>
    <v>37.129899999999999</v>
    <v>36.725200000000001</v>
    <v>37.010599999999997</v>
    <v>37.007199999999997</v>
    <v>JANT</v>
    <v>AllianzIM US LC B10 Jan (ARCX:JANT)</v>
    <v>6922</v>
    <v>10857</v>
  </rv>
  <rv s="2">
    <v>3056</v>
  </rv>
  <rv s="16">
    <v>en-US</v>
    <v>c9x8p2</v>
    <v>268435456</v>
    <v>1</v>
    <v>Powered by Refinitiv</v>
    <v>36</v>
    <v>AllianzIM US LC B20 Jun (ARCX:JUNW)</v>
    <v>24</v>
    <v>37</v>
    <v>Finance</v>
    <v>25</v>
    <v>31.8</v>
    <v>27.68</v>
    <v>0.13869999999999999</v>
    <v>6.7009999999999997E-4</v>
    <v>4.424E-3</v>
    <v>2.1100000000000001E-2</v>
    <v>USD</v>
    <v>NYSE Arca</v>
    <v>ARCX</v>
    <v>7.4000000000000003E-3</v>
    <v>31.8</v>
    <v>ETF</v>
    <v>45824.84027780078</v>
    <v>31.45</v>
    <v>50691362.82</v>
    <v>AllianzIM US LC B20 Jun</v>
    <v>31.4864</v>
    <v>31.350200000000001</v>
    <v>31.488900000000001</v>
    <v>31.51</v>
    <v>JUNW</v>
    <v>AllianzIM US LC B20 Jun (ARCX:JUNW)</v>
    <v>26432</v>
    <v>22796</v>
  </rv>
  <rv s="2">
    <v>3058</v>
  </rv>
  <rv s="3">
    <v>https://www.bing.com/financeapi/forcetrigger?t=c3lsc7&amp;q=ARCX%3aSIXO&amp;form=skydnc</v>
    <v>Learn more on Bing</v>
  </rv>
  <rv s="17">
    <v>en-US</v>
    <v>c3lsc7</v>
    <v>268435456</v>
    <v>1</v>
    <v>Powered by Refinitiv</v>
    <v>38</v>
    <v>AllianzIM USLC 6MB10 A/O (ARCX:SIXO)</v>
    <v>34</v>
    <v>39</v>
    <v>Finance</v>
    <v>25</v>
    <v>33.340000000000003</v>
    <v>28.82</v>
    <v>0.54969999999999997</v>
    <v>0.13389999999999999</v>
    <v>-7.5929999999999997E-4</v>
    <v>4.0999999999999995E-3</v>
    <v>-2.4899999999999999E-2</v>
    <v>USD</v>
    <v>NYSE Arca</v>
    <v>ARCX</v>
    <v>7.4000000000000003E-3</v>
    <v>32.843499999999999</v>
    <v>ETF</v>
    <v>45824.84027780078</v>
    <v>3060</v>
    <v>32.771599999999999</v>
    <v>249229258.22</v>
    <v>AllianzIM USLC 6MB10 A/O</v>
    <v>32.814999999999998</v>
    <v>32.661000000000001</v>
    <v>32.794899999999998</v>
    <v>32.770000000000003</v>
    <v>SIXO</v>
    <v>AllianzIM USLC 6MB10 A/O (ARCX:SIXO)</v>
    <v>11954</v>
    <v>30012</v>
  </rv>
  <rv s="2">
    <v>3061</v>
  </rv>
  <rv s="3">
    <v>https://www.bing.com/financeapi/forcetrigger?t=bwbz1h&amp;q=ARCX%3aAZBO&amp;form=skydnc</v>
    <v>Learn more on Bing</v>
  </rv>
  <rv s="17">
    <v>en-US</v>
    <v>bwbz1h</v>
    <v>268435456</v>
    <v>1</v>
    <v>Powered by Refinitiv</v>
    <v>38</v>
    <v>AllianzIM US LC B20 Oct (ARCX:OCTW)</v>
    <v>34</v>
    <v>39</v>
    <v>Finance</v>
    <v>25</v>
    <v>36.58</v>
    <v>32.825200000000002</v>
    <v>0.27729999999999999</v>
    <v>0.20369999999999999</v>
    <v>0</v>
    <v>5.6079999999999993E-3</v>
    <v>0</v>
    <v>USD</v>
    <v>NYSE Arca</v>
    <v>ARCX</v>
    <v>7.4000000000000003E-3</v>
    <v>36.579000000000001</v>
    <v>ETF</v>
    <v>45824.840277812502</v>
    <v>3063</v>
    <v>36.42</v>
    <v>377231976.60000002</v>
    <v>AllianzIM US LC B20 Oct</v>
    <v>36.46</v>
    <v>36.326300000000003</v>
    <v>36.53</v>
    <v>36.53</v>
    <v>OCTW</v>
    <v>AllianzIM US LC B20 Oct (ARCX:OCTW)</v>
    <v>16994</v>
    <v>19408</v>
  </rv>
  <rv s="2">
    <v>3064</v>
  </rv>
  <rv s="16">
    <v>en-US</v>
    <v>c9r6gh</v>
    <v>268435456</v>
    <v>1</v>
    <v>Powered by Refinitiv</v>
    <v>36</v>
    <v>Tema Luxury (ARCX:LUX)</v>
    <v>24</v>
    <v>37</v>
    <v>Finance</v>
    <v>25</v>
    <v>24.56</v>
    <v>18.541</v>
    <v>0.32419999999999999</v>
    <v>0</v>
    <v>1.4874E-2</v>
    <v>0</v>
    <v>USD</v>
    <v>NYSE Arca</v>
    <v>ARCX</v>
    <v>7.4000000000000003E-3</v>
    <v>22.1205</v>
    <v>ETF</v>
    <v>45824.84027780078</v>
    <v>22.1205</v>
    <v>2687598.36</v>
    <v>Tema Luxury</v>
    <v>22.1205</v>
    <v>21.796299999999999</v>
    <v>22.1205</v>
    <v>22.1205</v>
    <v>LUX</v>
    <v>Tema Luxury (ARCX:LUX)</v>
    <v>28</v>
    <v>1000</v>
  </rv>
  <rv s="2">
    <v>3066</v>
  </rv>
  <rv s="3">
    <v>https://www.bing.com/financeapi/forcetrigger?t=bv6z77&amp;q=ARCX%3aRISN&amp;form=skydnc</v>
    <v>Learn more on Bing</v>
  </rv>
  <rv s="17">
    <v>en-US</v>
    <v>bv6z77</v>
    <v>268435456</v>
    <v>1</v>
    <v>Powered by Refinitiv</v>
    <v>38</v>
    <v>Inspire Tactical Balncd (ARCX:RISN)</v>
    <v>34</v>
    <v>39</v>
    <v>Finance</v>
    <v>25</v>
    <v>28.535</v>
    <v>23.55</v>
    <v>0.53139999999999998</v>
    <v>0.1623</v>
    <v>0</v>
    <v>6.0629999999999998E-3</v>
    <v>0</v>
    <v>USD</v>
    <v>NYSE Arca</v>
    <v>ARCX</v>
    <v>7.4000000000000003E-3</v>
    <v>27.01</v>
    <v>ETF</v>
    <v>45824.840277812502</v>
    <v>3068</v>
    <v>26.93</v>
    <v>78644677.709999993</v>
    <v>Inspire Tactical Balncd</v>
    <v>27.01</v>
    <v>26.767700000000001</v>
    <v>26.93</v>
    <v>26.93</v>
    <v>RISN</v>
    <v>Inspire Tactical Balncd (ARCX:RISN)</v>
    <v>2872</v>
    <v>8255</v>
  </rv>
  <rv s="2">
    <v>3069</v>
  </rv>
  <rv s="16">
    <v>en-US</v>
    <v>ccizu2</v>
    <v>268435456</v>
    <v>1</v>
    <v>Powered by Refinitiv</v>
    <v>36</v>
    <v>AllianzIM USLC 6MB10 M/S (ARCX:SIXP)</v>
    <v>24</v>
    <v>37</v>
    <v>Finance</v>
    <v>25</v>
    <v>29.3399</v>
    <v>25.05</v>
    <v>0.18190000000000001</v>
    <v>-7.3029999999999997E-5</v>
    <v>6.3660000000000001E-3</v>
    <v>-2.0999999999999999E-3</v>
    <v>USD</v>
    <v>NYSE Arca</v>
    <v>ARCX</v>
    <v>7.4000000000000003E-3</v>
    <v>28.8399</v>
    <v>ETF</v>
    <v>45824.840277789066</v>
    <v>28.72</v>
    <v>61021858.119999997</v>
    <v>AllianzIM USLC 6MB10 M/S</v>
    <v>28.8399</v>
    <v>28.575199999999999</v>
    <v>28.757100000000001</v>
    <v>28.754999999999999</v>
    <v>SIXP</v>
    <v>AllianzIM USLC 6MB10 M/S (ARCX:SIXP)</v>
    <v>20682</v>
    <v>46826</v>
  </rv>
  <rv s="2">
    <v>3071</v>
  </rv>
  <rv s="16">
    <v>en-US</v>
    <v>c9x8m7</v>
    <v>268435456</v>
    <v>1</v>
    <v>Powered by Refinitiv</v>
    <v>36</v>
    <v>AllianzIM US LC B10 Jun (ARCX:JUNT)</v>
    <v>24</v>
    <v>37</v>
    <v>Finance</v>
    <v>25</v>
    <v>33.619999999999997</v>
    <v>28.8</v>
    <v>0.23730000000000001</v>
    <v>1.016E-3</v>
    <v>7.1440000000000002E-3</v>
    <v>3.4000000000000002E-2</v>
    <v>USD</v>
    <v>NYSE Arca</v>
    <v>ARCX</v>
    <v>7.4000000000000003E-3</v>
    <v>33.51</v>
    <v>ETF</v>
    <v>45824.84027780078</v>
    <v>33.456000000000003</v>
    <v>18143647.41</v>
    <v>AllianzIM US LC B10 Jun</v>
    <v>33.47</v>
    <v>33.218699999999998</v>
    <v>33.456000000000003</v>
    <v>33.49</v>
    <v>JUNT</v>
    <v>AllianzIM US LC B10 Jun (ARCX:JUNT)</v>
    <v>2600</v>
    <v>10223</v>
  </rv>
  <rv s="2">
    <v>3073</v>
  </rv>
  <rv s="3">
    <v>https://www.bing.com/financeapi/forcetrigger?t=bxae9c&amp;q=ARCX%3aAZBJ&amp;form=skydnc</v>
    <v>Learn more on Bing</v>
  </rv>
  <rv s="17">
    <v>en-US</v>
    <v>bxae9c</v>
    <v>268435456</v>
    <v>1</v>
    <v>Powered by Refinitiv</v>
    <v>38</v>
    <v>AllianzIM US LC B20 Jan (ARCX:JANW)</v>
    <v>34</v>
    <v>39</v>
    <v>Finance</v>
    <v>25</v>
    <v>34.53</v>
    <v>30.95</v>
    <v>0.35160000000000002</v>
    <v>0.21990000000000001</v>
    <v>-1.4499999999999999E-3</v>
    <v>6.4170000000000008E-3</v>
    <v>-0.05</v>
    <v>USD</v>
    <v>NYSE Arca</v>
    <v>ARCX</v>
    <v>7.4000000000000003E-3</v>
    <v>34.529899999999998</v>
    <v>ETF</v>
    <v>45824.840277812502</v>
    <v>3075</v>
    <v>34.420099999999998</v>
    <v>477364989.92000002</v>
    <v>AllianzIM US LC B20 Jan</v>
    <v>34.503100000000003</v>
    <v>34.270099999999999</v>
    <v>34.49</v>
    <v>34.44</v>
    <v>JANW</v>
    <v>AllianzIM US LC B20 Jan (ARCX:JANW)</v>
    <v>16884</v>
    <v>31656</v>
  </rv>
  <rv s="2">
    <v>3076</v>
  </rv>
  <rv s="16">
    <v>en-US</v>
    <v>c8lqr7</v>
    <v>268435456</v>
    <v>1</v>
    <v>Powered by Refinitiv</v>
    <v>36</v>
    <v>PIMCO ETF:Pref CS Act (ARCX:PRFD)</v>
    <v>24</v>
    <v>37</v>
    <v>Finance</v>
    <v>25</v>
    <v>53</v>
    <v>48.01</v>
    <v>4.3499999999999997E-2</v>
    <v>0</v>
    <v>8.6439999999999998E-4</v>
    <v>0</v>
    <v>USD</v>
    <v>NYSE Arca</v>
    <v>ARCX</v>
    <v>7.4000000000000003E-3</v>
    <v>50.44</v>
    <v>ETF</v>
    <v>45824.84027780078</v>
    <v>50.335000000000001</v>
    <v>189747090.44999999</v>
    <v>PIMCO ETF:Pref CS Act</v>
    <v>50.44</v>
    <v>50.3215</v>
    <v>50.365000000000002</v>
    <v>50.365000000000002</v>
    <v>PRFD</v>
    <v>PIMCO ETF:Pref CS Act (ARCX:PRFD)</v>
    <v>1751</v>
    <v>6861</v>
  </rv>
  <rv s="2">
    <v>3078</v>
  </rv>
  <rv s="3">
    <v>https://www.bing.com/financeapi/forcetrigger?t=c5obrw&amp;q=ARCX%3aOACP&amp;form=skydnc</v>
    <v>Learn more on Bing</v>
  </rv>
  <rv s="17">
    <v>en-US</v>
    <v>c5obrw</v>
    <v>268435456</v>
    <v>1</v>
    <v>Powered by Refinitiv</v>
    <v>38</v>
    <v>OneAscent Core Plus Bond (ARCX:OACP)</v>
    <v>34</v>
    <v>39</v>
    <v>Finance</v>
    <v>25</v>
    <v>23.65</v>
    <v>22.14</v>
    <v>0.95220000000000005</v>
    <v>-0.06</v>
    <v>0</v>
    <v>-2.6559999999999999E-3</v>
    <v>0</v>
    <v>USD</v>
    <v>NYSE Arca</v>
    <v>ARCX</v>
    <v>7.4000000000000003E-3</v>
    <v>22.6</v>
    <v>ETF</v>
    <v>45824.84027780078</v>
    <v>3080</v>
    <v>22.52</v>
    <v>176308325.36000001</v>
    <v>OneAscent Core Plus Bond</v>
    <v>22.565000000000001</v>
    <v>22.59</v>
    <v>22.53</v>
    <v>22.53</v>
    <v>OACP</v>
    <v>OneAscent Core Plus Bond (ARCX:OACP)</v>
    <v>20592</v>
    <v>52238</v>
  </rv>
  <rv s="2">
    <v>3081</v>
  </rv>
  <rv s="16">
    <v>en-US</v>
    <v>c8zgu2</v>
    <v>268435456</v>
    <v>1</v>
    <v>Powered by Refinitiv</v>
    <v>36</v>
    <v>AllianzIM US LC B20 Mar (ARCX:MARW)</v>
    <v>24</v>
    <v>37</v>
    <v>Finance</v>
    <v>25</v>
    <v>32.169899999999998</v>
    <v>28.73</v>
    <v>0.15</v>
    <v>-3.146E-4</v>
    <v>4.6949999999999995E-3</v>
    <v>-1.01E-2</v>
    <v>USD</v>
    <v>NYSE Arca</v>
    <v>ARCX</v>
    <v>7.4000000000000003E-3</v>
    <v>32.14</v>
    <v>ETF</v>
    <v>45824.84027780078</v>
    <v>32.073500000000003</v>
    <v>82640636.700000003</v>
    <v>AllianzIM US LC B20 Mar</v>
    <v>32.073500000000003</v>
    <v>31.950099999999999</v>
    <v>32.100099999999998</v>
    <v>32.090000000000003</v>
    <v>MARW</v>
    <v>AllianzIM US LC B20 Mar (ARCX:MARW)</v>
    <v>2273</v>
    <v>6123</v>
  </rv>
  <rv s="2">
    <v>3083</v>
  </rv>
  <rv s="16">
    <v>en-US</v>
    <v>c8pt27</v>
    <v>268435456</v>
    <v>1</v>
    <v>Powered by Refinitiv</v>
    <v>36</v>
    <v>AllianzIM US LC B20 Feb (ARCX:FEBW)</v>
    <v>24</v>
    <v>37</v>
    <v>Finance</v>
    <v>25</v>
    <v>34.36</v>
    <v>26.55</v>
    <v>0.13800000000000001</v>
    <v>2.8610000000000003E-3</v>
    <v>4.4060000000000002E-3</v>
    <v>0.09</v>
    <v>USD</v>
    <v>NYSE Arca</v>
    <v>ARCX</v>
    <v>7.4000000000000003E-3</v>
    <v>31.5899</v>
    <v>ETF</v>
    <v>45824.840277812502</v>
    <v>31.46</v>
    <v>102874816.38</v>
    <v>AllianzIM US LC B20 Feb</v>
    <v>31.52</v>
    <v>31.321999999999999</v>
    <v>31.46</v>
    <v>31.55</v>
    <v>FEBW</v>
    <v>AllianzIM US LC B20 Feb (ARCX:FEBW)</v>
    <v>11910</v>
    <v>8464</v>
  </rv>
  <rv s="2">
    <v>3085</v>
  </rv>
  <rv s="16">
    <v>en-US</v>
    <v>cdd7ec</v>
    <v>268435456</v>
    <v>1</v>
    <v>Powered by Refinitiv</v>
    <v>36</v>
    <v>ALLIANZIM US Eq B15 Jun (BATS:JNEU)</v>
    <v>24</v>
    <v>37</v>
    <v>Finance</v>
    <v>17</v>
    <v>28.28</v>
    <v>24.26</v>
    <v>0.1885</v>
    <v>6.8159999999999998E-4</v>
    <v>6.9179999999999997E-3</v>
    <v>1.8700000000000001E-2</v>
    <v>USD</v>
    <v>CBOE BZX Exchange</v>
    <v>BATS</v>
    <v>7.4000000000000003E-3</v>
    <v>27.488</v>
    <v>ETF</v>
    <v>45824.840313714842</v>
    <v>27.400099999999998</v>
    <v>18253200.59</v>
    <v>ALLIANZIM US Eq B15 Jun</v>
    <v>27.488</v>
    <v>27.247800000000002</v>
    <v>27.436299999999999</v>
    <v>27.454999999999998</v>
    <v>JNEU</v>
    <v>ALLIANZIM US Eq B15 Jun (BATS:JNEU)</v>
    <v>1422</v>
    <v>3813</v>
  </rv>
  <rv s="2">
    <v>3087</v>
  </rv>
  <rv s="16">
    <v>en-US</v>
    <v>c92sec</v>
    <v>268435456</v>
    <v>1</v>
    <v>Powered by Refinitiv</v>
    <v>36</v>
    <v>JPMorgan:Active SC Val (ARCX:JPSV)</v>
    <v>24</v>
    <v>37</v>
    <v>Finance</v>
    <v>25</v>
    <v>64.39</v>
    <v>48.81</v>
    <v>0.28870000000000001</v>
    <v>0</v>
    <v>5.2490000000000002E-3</v>
    <v>0</v>
    <v>USD</v>
    <v>NYSE Arca</v>
    <v>ARCX</v>
    <v>7.4000000000000003E-3</v>
    <v>55.286299999999997</v>
    <v>ETF</v>
    <v>45824.84027780078</v>
    <v>55.286299999999997</v>
    <v>23192156.289999999</v>
    <v>JPMorgan:Active SC Val</v>
    <v>55.286299999999997</v>
    <v>54.997599999999998</v>
    <v>55.286299999999997</v>
    <v>55.286299999999997</v>
    <v>JPSV</v>
    <v>JPMorgan:Active SC Val (ARCX:JPSV)</v>
    <v>29</v>
    <v>1269</v>
  </rv>
  <rv s="2">
    <v>3089</v>
  </rv>
  <rv s="16">
    <v>en-US</v>
    <v>cdd7h7</v>
    <v>268435456</v>
    <v>1</v>
    <v>Powered by Refinitiv</v>
    <v>36</v>
    <v>AllianzIM USLC 6MB10 J/D (ARCX:SIXD)</v>
    <v>24</v>
    <v>37</v>
    <v>Finance</v>
    <v>25</v>
    <v>28.16</v>
    <v>22.25</v>
    <v>0.16589999999999999</v>
    <v>-1.877E-3</v>
    <v>6.1679999999999999E-3</v>
    <v>-5.0799999999999998E-2</v>
    <v>USD</v>
    <v>NYSE Arca</v>
    <v>ARCX</v>
    <v>7.4000000000000003E-3</v>
    <v>27.129899999999999</v>
    <v>ETF</v>
    <v>45824.84027780078</v>
    <v>26.94</v>
    <v>130898565.68000001</v>
    <v>AllianzIM USLC 6MB10 J/D</v>
    <v>26.94</v>
    <v>26.8949</v>
    <v>27.0608</v>
    <v>27.01</v>
    <v>SIXD</v>
    <v>AllianzIM USLC 6MB10 J/D (ARCX:SIXD)</v>
    <v>22504</v>
    <v>44190</v>
  </rv>
  <rv s="2">
    <v>3091</v>
  </rv>
  <rv s="3">
    <v>https://www.bing.com/financeapi/forcetrigger?t=buomu2&amp;q=ARCX%3aAZAA&amp;form=skydnc</v>
    <v>Learn more on Bing</v>
  </rv>
  <rv s="17">
    <v>en-US</v>
    <v>buomu2</v>
    <v>268435456</v>
    <v>1</v>
    <v>Powered by Refinitiv</v>
    <v>38</v>
    <v>AllianzIM US LC B10 Apr (ARCX:APRT)</v>
    <v>34</v>
    <v>39</v>
    <v>Finance</v>
    <v>25</v>
    <v>40.069800000000001</v>
    <v>33.465000000000003</v>
    <v>0.67449999999999999</v>
    <v>0.25130000000000002</v>
    <v>1.087E-4</v>
    <v>6.5439999999999995E-3</v>
    <v>4.1999999999999997E-3</v>
    <v>USD</v>
    <v>NYSE Arca</v>
    <v>ARCX</v>
    <v>7.4000000000000003E-3</v>
    <v>38.659999999999997</v>
    <v>ETF</v>
    <v>45824.840277812502</v>
    <v>3093</v>
    <v>38.64</v>
    <v>42987197.130000003</v>
    <v>AllianzIM US LC B10 Apr</v>
    <v>38.659999999999997</v>
    <v>38.399500000000003</v>
    <v>38.650799999999997</v>
    <v>38.655000000000001</v>
    <v>APRT</v>
    <v>AllianzIM US LC B10 Apr (ARCX:APRT)</v>
    <v>1524</v>
    <v>1535</v>
  </rv>
  <rv s="2">
    <v>3094</v>
  </rv>
  <rv s="16">
    <v>en-US</v>
    <v>cahwa2</v>
    <v>268435456</v>
    <v>1</v>
    <v>Powered by Refinitiv</v>
    <v>36</v>
    <v>AllianzIM US LC B20 Aug (ARCX:AUGW)</v>
    <v>24</v>
    <v>37</v>
    <v>Finance</v>
    <v>25</v>
    <v>30.222000000000001</v>
    <v>26.17</v>
    <v>0.19750000000000001</v>
    <v>1.503E-3</v>
    <v>6.5799999999999999E-3</v>
    <v>4.5400000000000003E-2</v>
    <v>USD</v>
    <v>NYSE Arca</v>
    <v>ARCX</v>
    <v>7.4000000000000003E-3</v>
    <v>30.22</v>
    <v>ETF</v>
    <v>45824.840277789066</v>
    <v>30.16</v>
    <v>119208861.55</v>
    <v>AllianzIM US LC B20 Aug</v>
    <v>30.16</v>
    <v>30.017099999999999</v>
    <v>30.214600000000001</v>
    <v>30.26</v>
    <v>AUGW</v>
    <v>AllianzIM US LC B20 Aug (ARCX:AUGW)</v>
    <v>944</v>
    <v>7010</v>
  </rv>
  <rv s="2">
    <v>3096</v>
  </rv>
  <rv s="16">
    <v>en-US</v>
    <v>c8zgr7</v>
    <v>268435456</v>
    <v>1</v>
    <v>Powered by Refinitiv</v>
    <v>36</v>
    <v>AllianzIM US LC B10 Mar (ARCX:MART)</v>
    <v>24</v>
    <v>37</v>
    <v>Finance</v>
    <v>25</v>
    <v>35.32</v>
    <v>30.38</v>
    <v>0.2712</v>
    <v>8.1769999999999998E-4</v>
    <v>7.7600000000000004E-3</v>
    <v>2.8799999999999999E-2</v>
    <v>USD</v>
    <v>NYSE Arca</v>
    <v>ARCX</v>
    <v>7.4000000000000003E-3</v>
    <v>35.25</v>
    <v>ETF</v>
    <v>45824.84027780078</v>
    <v>35.221200000000003</v>
    <v>26889134.640000001</v>
    <v>AllianzIM US LC B10 Mar</v>
    <v>35.25</v>
    <v>34.950000000000003</v>
    <v>35.221200000000003</v>
    <v>35.25</v>
    <v>MART</v>
    <v>AllianzIM US LC B10 Mar (ARCX:MART)</v>
    <v>788</v>
    <v>4308</v>
  </rv>
  <rv s="2">
    <v>3098</v>
  </rv>
  <rv s="16">
    <v>en-US</v>
    <v>c87lhw</v>
    <v>268435456</v>
    <v>1</v>
    <v>Powered by Refinitiv</v>
    <v>36</v>
    <v>AllianzIM US LC B20 Dec (ARCX:DECW)</v>
    <v>24</v>
    <v>37</v>
    <v>Finance</v>
    <v>25</v>
    <v>31.49</v>
    <v>28.07</v>
    <v>0.17499999999999999</v>
    <v>3.2160000000000001E-4</v>
    <v>5.6610000000000002E-3</v>
    <v>0.01</v>
    <v>USD</v>
    <v>NYSE Arca</v>
    <v>ARCX</v>
    <v>7.4000000000000003E-3</v>
    <v>31.1599</v>
    <v>ETF</v>
    <v>45824.84027780078</v>
    <v>31.046099999999999</v>
    <v>392799064.67000002</v>
    <v>AllianzIM US LC B20 Dec</v>
    <v>31.1599</v>
    <v>30.914999999999999</v>
    <v>31.09</v>
    <v>31.1</v>
    <v>DECW</v>
    <v>AllianzIM US LC B20 Dec (ARCX:DECW)</v>
    <v>17327</v>
    <v>37714</v>
  </rv>
  <rv s="2">
    <v>3100</v>
  </rv>
  <rv s="16">
    <v>en-US</v>
    <v>ccafu2</v>
    <v>268435456</v>
    <v>1</v>
    <v>Powered by Refinitiv</v>
    <v>36</v>
    <v>AllianzIM USLC 6MB10 F/A (ARCX:SIXF)</v>
    <v>24</v>
    <v>37</v>
    <v>Finance</v>
    <v>25</v>
    <v>29.34</v>
    <v>24.55</v>
    <v>0.16009999999999999</v>
    <v>3.435E-4</v>
    <v>5.5300000000000002E-3</v>
    <v>0.01</v>
    <v>USD</v>
    <v>NYSE Arca</v>
    <v>ARCX</v>
    <v>7.4000000000000003E-3</v>
    <v>29.2</v>
    <v>ETF</v>
    <v>45824.84027780078</v>
    <v>29.0701</v>
    <v>46017416.359999999</v>
    <v>AllianzIM USLC 6MB10 F/A</v>
    <v>29.18</v>
    <v>28.9499</v>
    <v>29.11</v>
    <v>29.12</v>
    <v>SIXF</v>
    <v>AllianzIM USLC 6MB10 F/A (ARCX:SIXF)</v>
    <v>3411</v>
    <v>6021</v>
  </rv>
  <rv s="2">
    <v>3102</v>
  </rv>
  <rv s="3">
    <v>https://www.bing.com/financeapi/forcetrigger?t=c4qhec&amp;q=ARCX%3aSIXJ&amp;form=skydnc</v>
    <v>Learn more on Bing</v>
  </rv>
  <rv s="17">
    <v>en-US</v>
    <v>c4qhec</v>
    <v>268435456</v>
    <v>1</v>
    <v>Powered by Refinitiv</v>
    <v>38</v>
    <v>AllianzIM USLC 6MB10 J/J (ARCX:SIXJ)</v>
    <v>34</v>
    <v>39</v>
    <v>Finance</v>
    <v>25</v>
    <v>31.31</v>
    <v>27.36</v>
    <v>0.53549999999999998</v>
    <v>0.19750000000000001</v>
    <v>1.2830000000000001E-3</v>
    <v>6.3749999999999996E-3</v>
    <v>0.04</v>
    <v>USD</v>
    <v>NYSE Arca</v>
    <v>ARCX</v>
    <v>7.4000000000000003E-3</v>
    <v>31.27</v>
    <v>ETF</v>
    <v>45824.84027780078</v>
    <v>3104</v>
    <v>31.16</v>
    <v>150215993.59999999</v>
    <v>AllianzIM USLC 6MB10 J/J</v>
    <v>31.17</v>
    <v>30.982500000000002</v>
    <v>31.18</v>
    <v>31.22</v>
    <v>SIXJ</v>
    <v>AllianzIM USLC 6MB10 J/J (ARCX:SIXJ)</v>
    <v>8565</v>
    <v>13407</v>
  </rv>
  <rv s="2">
    <v>3105</v>
  </rv>
  <rv s="3">
    <v>https://www.bing.com/financeapi/forcetrigger?t=bv18vh&amp;q=ARCX%3aAZBL&amp;form=skydnc</v>
    <v>Learn more on Bing</v>
  </rv>
  <rv s="17">
    <v>en-US</v>
    <v>bv18vh</v>
    <v>268435456</v>
    <v>1</v>
    <v>Powered by Refinitiv</v>
    <v>38</v>
    <v>AllianzIM US LC B20 Jul (ARCX:JULW)</v>
    <v>34</v>
    <v>39</v>
    <v>Finance</v>
    <v>25</v>
    <v>36.410899999999998</v>
    <v>32.42</v>
    <v>0.40589999999999998</v>
    <v>0.31719999999999998</v>
    <v>-9.9060000000000004E-5</v>
    <v>8.8050000000000003E-3</v>
    <v>-3.5999999999999999E-3</v>
    <v>USD</v>
    <v>NYSE Arca</v>
    <v>ARCX</v>
    <v>7.4000000000000003E-3</v>
    <v>36.410899999999998</v>
    <v>ETF</v>
    <v>45824.840277812502</v>
    <v>3107</v>
    <v>36.320999999999998</v>
    <v>191009639.30000001</v>
    <v>AllianzIM US LC B20 Jul</v>
    <v>36.36</v>
    <v>36.025500000000001</v>
    <v>36.342700000000001</v>
    <v>36.339100000000002</v>
    <v>JULW</v>
    <v>AllianzIM US LC B20 Jul (ARCX:JULW)</v>
    <v>3298</v>
    <v>8065</v>
  </rv>
  <rv s="2">
    <v>3108</v>
  </rv>
  <rv s="16">
    <v>en-US</v>
    <v>c8psyc</v>
    <v>268435456</v>
    <v>1</v>
    <v>Powered by Refinitiv</v>
    <v>36</v>
    <v>AllianzIM US LC B10 Feb (ARCX:FEBT)</v>
    <v>24</v>
    <v>37</v>
    <v>Finance</v>
    <v>25</v>
    <v>35.435000000000002</v>
    <v>29.65</v>
    <v>0.26269999999999999</v>
    <v>-8.5999999999999998E-4</v>
    <v>7.6909999999999999E-3</v>
    <v>-2.9600000000000001E-2</v>
    <v>USD</v>
    <v>NYSE Arca</v>
    <v>ARCX</v>
    <v>7.4000000000000003E-3</v>
    <v>34.499899999999997</v>
    <v>ETF</v>
    <v>45824.84027780078</v>
    <v>34.3504</v>
    <v>95739853.25</v>
    <v>AllianzIM US LC B10 Feb</v>
    <v>34.409999999999997</v>
    <v>34.1569</v>
    <v>34.419600000000003</v>
    <v>34.39</v>
    <v>FEBT</v>
    <v>AllianzIM US LC B10 Feb (ARCX:FEBT)</v>
    <v>3848</v>
    <v>6256</v>
  </rv>
  <rv s="2">
    <v>3110</v>
  </rv>
  <rv s="16">
    <v>en-US</v>
    <v>cfkulh</v>
    <v>268435456</v>
    <v>1</v>
    <v>Powered by Refinitiv</v>
    <v>36</v>
    <v>ALLIANZIM US Eq B15 Jan (BATS:JANU)</v>
    <v>24</v>
    <v>37</v>
    <v>Finance</v>
    <v>17</v>
    <v>25.87</v>
    <v>22.75</v>
    <v>0.1618</v>
    <v>1.8809999999999999E-3</v>
    <v>6.3949999999999996E-3</v>
    <v>4.7899999999999998E-2</v>
    <v>USD</v>
    <v>CBOE BZX Exchange</v>
    <v>BATS</v>
    <v>7.4000000000000003E-3</v>
    <v>25.844999999999999</v>
    <v>ETF</v>
    <v>45824.840313714842</v>
    <v>25.46</v>
    <v>68441610.079999998</v>
    <v>ALLIANZIM US Eq B15 Jan</v>
    <v>25.844999999999999</v>
    <v>25.3002</v>
    <v>25.462</v>
    <v>25.509899999999998</v>
    <v>JANU</v>
    <v>ALLIANZIM US Eq B15 Jan (BATS:JANU)</v>
    <v>8507</v>
    <v>8937</v>
  </rv>
  <rv s="2">
    <v>3112</v>
  </rv>
  <rv s="3">
    <v>https://www.bing.com/financeapi/forcetrigger?t=bwbyxm&amp;q=ARCX%3aAZAO&amp;form=skydnc</v>
    <v>Learn more on Bing</v>
  </rv>
  <rv s="17">
    <v>en-US</v>
    <v>bwbyxm</v>
    <v>268435456</v>
    <v>1</v>
    <v>Powered by Refinitiv</v>
    <v>38</v>
    <v>AllianzIM US LC B10 Oct (ARCX:OCTT)</v>
    <v>34</v>
    <v>39</v>
    <v>Finance</v>
    <v>25</v>
    <v>39.42</v>
    <v>34.01</v>
    <v>0.58899999999999997</v>
    <v>0.30690000000000001</v>
    <v>3.7159999999999998E-4</v>
    <v>7.8739999999999991E-3</v>
    <v>1.46E-2</v>
    <v>USD</v>
    <v>NYSE Arca</v>
    <v>ARCX</v>
    <v>7.4000000000000003E-3</v>
    <v>39.399900000000002</v>
    <v>ETF</v>
    <v>45824.84027780078</v>
    <v>3114</v>
    <v>39.200000000000003</v>
    <v>138241939.41</v>
    <v>AllianzIM US LC B10 Oct</v>
    <v>39.200000000000003</v>
    <v>38.978499999999997</v>
    <v>39.285400000000003</v>
    <v>39.299999999999997</v>
    <v>OCTT</v>
    <v>AllianzIM US LC B10 Oct (ARCX:OCTT)</v>
    <v>7082</v>
    <v>10702</v>
  </rv>
  <rv s="2">
    <v>3115</v>
  </rv>
  <rv s="16">
    <v>en-US</v>
    <v>c87lf2</v>
    <v>268435456</v>
    <v>1</v>
    <v>Powered by Refinitiv</v>
    <v>36</v>
    <v>AllianzIM US LC B10 Dec (ARCX:DECT)</v>
    <v>24</v>
    <v>37</v>
    <v>Finance</v>
    <v>25</v>
    <v>34.020000000000003</v>
    <v>28.09</v>
    <v>0.2397</v>
    <v>0</v>
    <v>7.3939999999999995E-3</v>
    <v>0</v>
    <v>USD</v>
    <v>NYSE Arca</v>
    <v>ARCX</v>
    <v>7.4000000000000003E-3</v>
    <v>32.749400000000001</v>
    <v>ETF</v>
    <v>45824.840277812502</v>
    <v>32.625</v>
    <v>102945203.27</v>
    <v>AllianzIM US LC B10 Dec</v>
    <v>32.749400000000001</v>
    <v>32.420299999999997</v>
    <v>32.659999999999997</v>
    <v>32.659999999999997</v>
    <v>DECT</v>
    <v>AllianzIM US LC B10 Dec (ARCX:DECT)</v>
    <v>5355</v>
    <v>11425</v>
  </rv>
  <rv s="2">
    <v>3117</v>
  </rv>
  <rv s="16">
    <v>en-US</v>
    <v>ccaflh</v>
    <v>268435456</v>
    <v>1</v>
    <v>Powered by Refinitiv</v>
    <v>36</v>
    <v>AllianzIM USEq 6MF5 J/J (ARCX:FLJJ)</v>
    <v>24</v>
    <v>37</v>
    <v>Finance</v>
    <v>25</v>
    <v>29.529900000000001</v>
    <v>26.33</v>
    <v>0.25119999999999998</v>
    <v>1.359E-4</v>
    <v>8.6099999999999996E-3</v>
    <v>4.0000000000000001E-3</v>
    <v>USD</v>
    <v>NYSE Arca</v>
    <v>ARCX</v>
    <v>7.4000000000000003E-3</v>
    <v>29.5017</v>
    <v>ETF</v>
    <v>45824.840277789066</v>
    <v>29.39</v>
    <v>38305044.670000002</v>
    <v>AllianzIM USEq 6MF5 J/J</v>
    <v>29.46</v>
    <v>29.174800000000001</v>
    <v>29.425999999999998</v>
    <v>29.43</v>
    <v>FLJJ</v>
    <v>AllianzIM USEq 6MF5 J/J (ARCX:FLJJ)</v>
    <v>3315</v>
    <v>32796</v>
  </rv>
  <rv s="2">
    <v>3119</v>
  </rv>
  <rv s="3">
    <v>https://www.bing.com/financeapi/forcetrigger?t=bpzo8m&amp;q=XNAS%3aHERD&amp;form=skydnc</v>
    <v>Learn more on Bing</v>
  </rv>
  <rv s="17">
    <v>en-US</v>
    <v>bpzo8m</v>
    <v>268435456</v>
    <v>1</v>
    <v>Powered by Refinitiv</v>
    <v>38</v>
    <v>Pacer Csh Cws Fd of Fds (XNAS:HERD)</v>
    <v>34</v>
    <v>39</v>
    <v>Finance</v>
    <v>25</v>
    <v>40.740299999999998</v>
    <v>32.281999999999996</v>
    <v>1.0639000000000001</v>
    <v>0.2457</v>
    <v>0</v>
    <v>6.2589999999999998E-3</v>
    <v>0</v>
    <v>USD</v>
    <v>Nasdaq Stock Market</v>
    <v>XNAS</v>
    <v>7.4000000000000003E-3</v>
    <v>39.789299999999997</v>
    <v>ETF</v>
    <v>45824.843750185159</v>
    <v>3121</v>
    <v>39.369999999999997</v>
    <v>85115488.819999993</v>
    <v>Pacer Csh Cws Fd of Fds</v>
    <v>39.369999999999997</v>
    <v>39.254300000000001</v>
    <v>39.5</v>
    <v>39.5</v>
    <v>HERD</v>
    <v>Pacer Csh Cws Fd of Fds (XNAS:HERD)</v>
    <v>2519</v>
    <v>11382</v>
  </rv>
  <rv s="2">
    <v>3122</v>
  </rv>
  <rv s="3">
    <v>https://www.bing.com/financeapi/forcetrigger?t=bv18sm&amp;q=ARCX%3aAZAL&amp;form=skydnc</v>
    <v>Learn more on Bing</v>
  </rv>
  <rv s="17">
    <v>en-US</v>
    <v>bv18sm</v>
    <v>268435456</v>
    <v>1</v>
    <v>Powered by Refinitiv</v>
    <v>38</v>
    <v>AllianzIM US LC B10 Jul (ARCX:JULT)</v>
    <v>34</v>
    <v>39</v>
    <v>Finance</v>
    <v>25</v>
    <v>40.728299999999997</v>
    <v>34.540100000000002</v>
    <v>0.65010000000000001</v>
    <v>0.35</v>
    <v>7.4069999999999995E-4</v>
    <v>8.7170000000000008E-3</v>
    <v>0.03</v>
    <v>USD</v>
    <v>NYSE Arca</v>
    <v>ARCX</v>
    <v>7.4000000000000003E-3</v>
    <v>40.655000000000001</v>
    <v>ETF</v>
    <v>45824.84027780078</v>
    <v>3124</v>
    <v>40.5</v>
    <v>74618466.5</v>
    <v>AllianzIM US LC B10 Jul</v>
    <v>40.630000000000003</v>
    <v>40.15</v>
    <v>40.5</v>
    <v>40.53</v>
    <v>JULT</v>
    <v>AllianzIM US LC B10 Jul (ARCX:JULT)</v>
    <v>6260</v>
    <v>3902</v>
  </rv>
  <rv s="2">
    <v>3125</v>
  </rv>
  <rv s="3">
    <v>https://www.bing.com/financeapi/forcetrigger?t=bvn2k2&amp;q=BATS%3aKWT&amp;form=skydnc</v>
    <v>Learn more on Bing</v>
  </rv>
  <rv s="17">
    <v>en-US</v>
    <v>bvn2k2</v>
    <v>268435456</v>
    <v>1</v>
    <v>Powered by Refinitiv</v>
    <v>38</v>
    <v>iShares:MSCI Kuwait (BATS:KWT)</v>
    <v>34</v>
    <v>39</v>
    <v>Finance</v>
    <v>17</v>
    <v>39.4</v>
    <v>30.85</v>
    <v>0.6603</v>
    <v>0.151</v>
    <v>0</v>
    <v>4.1980000000000003E-3</v>
    <v>0</v>
    <v>USD</v>
    <v>CBOE BZX Exchange</v>
    <v>BATS</v>
    <v>7.4000000000000003E-3</v>
    <v>36.119999999999997</v>
    <v>ETF</v>
    <v>45824.840318564064</v>
    <v>3127</v>
    <v>35.6</v>
    <v>87675475.030000001</v>
    <v>iShares:MSCI Kuwait</v>
    <v>35.6</v>
    <v>35.969000000000001</v>
    <v>36.119999999999997</v>
    <v>36.119999999999997</v>
    <v>KWT</v>
    <v>iShares:MSCI Kuwait (BATS:KWT)</v>
    <v>15262</v>
    <v>12126</v>
  </rv>
  <rv s="2">
    <v>3128</v>
  </rv>
  <rv s="3">
    <v>https://www.bing.com/financeapi/forcetrigger?t=a1tkf2&amp;q=ARCX%3aFXI&amp;form=skydnc</v>
    <v>Learn more on Bing</v>
  </rv>
  <rv s="17">
    <v>en-US</v>
    <v>a1tkf2</v>
    <v>268435456</v>
    <v>1</v>
    <v>Powered by Refinitiv</v>
    <v>38</v>
    <v>iShares:China Large Cp (ARCX:FXI)</v>
    <v>34</v>
    <v>39</v>
    <v>Finance</v>
    <v>35</v>
    <v>38.729999999999997</v>
    <v>24.59</v>
    <v>1.2384999999999999</v>
    <v>0.58879999999999999</v>
    <v>3.2719999999999997E-3</v>
    <v>1.6323000000000001E-2</v>
    <v>0.12</v>
    <v>USD</v>
    <v>NYSE Arca</v>
    <v>ARCX</v>
    <v>7.4000000000000003E-3</v>
    <v>36.950000000000003</v>
    <v>ETF</v>
    <v>45824.940036596876</v>
    <v>3130</v>
    <v>36.61</v>
    <v>5969947631.2799997</v>
    <v>iShares:China Large Cp</v>
    <v>36.67</v>
    <v>36.071199999999997</v>
    <v>36.659999999999997</v>
    <v>36.79</v>
    <v>FXI</v>
    <v>iShares:China Large Cp (ARCX:FXI)</v>
    <v>35012643</v>
    <v>35255873</v>
  </rv>
  <rv s="2">
    <v>3131</v>
  </rv>
  <rv s="3">
    <v>https://www.bing.com/financeapi/forcetrigger?t=a1qjxm&amp;q=ARCX%3aCUT&amp;form=skydnc</v>
    <v>Learn more on Bing</v>
  </rv>
  <rv s="17">
    <v>en-US</v>
    <v>a1qjxm</v>
    <v>268435456</v>
    <v>1</v>
    <v>Powered by Refinitiv</v>
    <v>38</v>
    <v>Invesco MSCI Gl Tmbr (ARCX:CUT)</v>
    <v>34</v>
    <v>39</v>
    <v>Finance</v>
    <v>25</v>
    <v>35.86</v>
    <v>27.12</v>
    <v>0.86170000000000002</v>
    <v>0.16769999999999999</v>
    <v>0</v>
    <v>5.5789999999999998E-3</v>
    <v>0</v>
    <v>USD</v>
    <v>NYSE Arca</v>
    <v>ARCX</v>
    <v>7.4000000000000003E-3</v>
    <v>30.4</v>
    <v>ETF</v>
    <v>45824.840277823438</v>
    <v>3133</v>
    <v>30.2254</v>
    <v>47236399.340000004</v>
    <v>Invesco MSCI Gl Tmbr</v>
    <v>30.4</v>
    <v>30.057700000000001</v>
    <v>30.2254</v>
    <v>30.2254</v>
    <v>CUT</v>
    <v>Invesco MSCI Gl Tmbr (ARCX:CUT)</v>
    <v>1905</v>
    <v>2223</v>
  </rv>
  <rv s="2">
    <v>3134</v>
  </rv>
  <rv s="3">
    <v>https://www.bing.com/financeapi/forcetrigger?t=a1qslh&amp;q=ARCX%3aDBP&amp;form=skydnc</v>
    <v>Learn more on Bing</v>
  </rv>
  <rv s="17">
    <v>en-US</v>
    <v>a1qslh</v>
    <v>268435456</v>
    <v>1</v>
    <v>Powered by Refinitiv</v>
    <v>38</v>
    <v>Invesco DB MS PMtl (ARCX:DBP)</v>
    <v>34</v>
    <v>39</v>
    <v>Finance</v>
    <v>25</v>
    <v>77.858000000000004</v>
    <v>56.49</v>
    <v>0.95750000000000002</v>
    <v>-0.95320000000000005</v>
    <v>1.8479000000000002E-2</v>
    <v>-1.2295E-2</v>
    <v>1.415</v>
    <v>USD</v>
    <v>NYSE Arca</v>
    <v>ARCX</v>
    <v>7.3000000000000001E-3</v>
    <v>77.34</v>
    <v>ETF</v>
    <v>45824.877429571097</v>
    <v>3136</v>
    <v>76.575000000000003</v>
    <v>180373896.19999999</v>
    <v>Invesco DB MS PMtl</v>
    <v>77.34</v>
    <v>77.528199999999998</v>
    <v>76.575000000000003</v>
    <v>77.989999999999995</v>
    <v>DBP</v>
    <v>Invesco DB MS PMtl (ARCX:DBP)</v>
    <v>12403</v>
    <v>11312</v>
  </rv>
  <rv s="2">
    <v>3137</v>
  </rv>
  <rv s="3">
    <v>https://www.bing.com/financeapi/forcetrigger?t=buj1ww&amp;q=ARCX%3aSIXH&amp;form=skydnc</v>
    <v>Learn more on Bing</v>
  </rv>
  <rv s="17">
    <v>en-US</v>
    <v>buj1ww</v>
    <v>268435456</v>
    <v>1</v>
    <v>Powered by Refinitiv</v>
    <v>38</v>
    <v>ETC 6 Mrdn Hdgd Eq Ix OS (ARCX:SIXH)</v>
    <v>34</v>
    <v>39</v>
    <v>Finance</v>
    <v>25</v>
    <v>39.840000000000003</v>
    <v>35</v>
    <v>0.36770000000000003</v>
    <v>1.84E-2</v>
    <v>-9.4431999999999988E-2</v>
    <v>4.7780000000000001E-4</v>
    <v>-3.6383000000000001</v>
    <v>USD</v>
    <v>NYSE Arca</v>
    <v>ARCX</v>
    <v>7.3000000000000001E-3</v>
    <v>38.78</v>
    <v>ETF</v>
    <v>45824.883622152345</v>
    <v>3139</v>
    <v>38.42</v>
    <v>568942892.05999994</v>
    <v>ETC 6 Mrdn Hdgd Eq Ix OS</v>
    <v>38.78</v>
    <v>38.51</v>
    <v>38.528399999999998</v>
    <v>34.890099999999997</v>
    <v>SIXH</v>
    <v>ETC 6 Mrdn Hdgd Eq Ix OS (ARCX:SIXH)</v>
    <v>10364</v>
    <v>61501</v>
  </rv>
  <rv s="2">
    <v>3140</v>
  </rv>
  <rv s="3">
    <v>https://www.bing.com/financeapi/forcetrigger?t=a24ta2&amp;q=ARCX%3aUDN&amp;form=skydnc</v>
    <v>Learn more on Bing</v>
  </rv>
  <rv s="17">
    <v>en-US</v>
    <v>a24ta2</v>
    <v>268435456</v>
    <v>1</v>
    <v>Powered by Refinitiv</v>
    <v>38</v>
    <v>Invesco DB USD Idx Br (ARCX:UDN)</v>
    <v>34</v>
    <v>39</v>
    <v>Finance</v>
    <v>25</v>
    <v>19.04</v>
    <v>16.489799999999999</v>
    <v>0.54159999999999997</v>
    <v>-0.01</v>
    <v>0</v>
    <v>-5.3589999999999996E-4</v>
    <v>0</v>
    <v>USD</v>
    <v>NYSE Arca</v>
    <v>ARCX</v>
    <v>7.3000000000000001E-3</v>
    <v>18.739999999999998</v>
    <v>ETF</v>
    <v>45824.88299195547</v>
    <v>3142</v>
    <v>18.64</v>
    <v>140007502.44999999</v>
    <v>Invesco DB USD Idx Br</v>
    <v>18.72</v>
    <v>18.66</v>
    <v>18.649999999999999</v>
    <v>18.649999999999999</v>
    <v>UDN</v>
    <v>Invesco DB USD Idx Br (ARCX:UDN)</v>
    <v>148103</v>
    <v>207512</v>
  </rv>
  <rv s="2">
    <v>3143</v>
  </rv>
  <rv s="3">
    <v>https://www.bing.com/financeapi/forcetrigger?t=ayekc7&amp;q=ARCX%3aBLOK&amp;form=skydnc</v>
    <v>Learn more on Bing</v>
  </rv>
  <rv s="17">
    <v>en-US</v>
    <v>ayekc7</v>
    <v>268435456</v>
    <v>1</v>
    <v>Powered by Refinitiv</v>
    <v>38</v>
    <v>Amplify Trans Data Shrng (ARCX:BLOK)</v>
    <v>34</v>
    <v>39</v>
    <v>Finance</v>
    <v>25</v>
    <v>54.44</v>
    <v>28.76</v>
    <v>1.7159</v>
    <v>1.97</v>
    <v>-6.0560000000000006E-3</v>
    <v>3.8740999999999998E-2</v>
    <v>-0.31990000000000002</v>
    <v>USD</v>
    <v>NYSE Arca</v>
    <v>ARCX</v>
    <v>7.3000000000000001E-3</v>
    <v>52.924999999999997</v>
    <v>ETF</v>
    <v>45824.930495821092</v>
    <v>3145</v>
    <v>51.945</v>
    <v>892199467.16999996</v>
    <v>Amplify Trans Data Shrng</v>
    <v>52.12</v>
    <v>50.85</v>
    <v>52.82</v>
    <v>52.500100000000003</v>
    <v>BLOK</v>
    <v>Amplify Trans Data Shrng (ARCX:BLOK)</v>
    <v>170063</v>
    <v>384109</v>
  </rv>
  <rv s="2">
    <v>3146</v>
  </rv>
  <rv s="3">
    <v>https://www.bing.com/financeapi/forcetrigger?t=a1rp4c&amp;q=ARCX%3aEEMS&amp;form=skydnc</v>
    <v>Learn more on Bing</v>
  </rv>
  <rv s="17">
    <v>en-US</v>
    <v>a1rp4c</v>
    <v>268435456</v>
    <v>1</v>
    <v>Powered by Refinitiv</v>
    <v>38</v>
    <v>iShares:MSCI Em Mkt SC (ARCX:EEMS)</v>
    <v>34</v>
    <v>39</v>
    <v>Finance</v>
    <v>25</v>
    <v>64.44</v>
    <v>50.0501</v>
    <v>0.84419999999999995</v>
    <v>0.69199999999999995</v>
    <v>0</v>
    <v>1.1036999999999998E-2</v>
    <v>0</v>
    <v>USD</v>
    <v>NYSE Arca</v>
    <v>ARCX</v>
    <v>7.3000000000000001E-3</v>
    <v>63.6</v>
    <v>ETF</v>
    <v>45824.840277789066</v>
    <v>3148</v>
    <v>63.24</v>
    <v>361495720.56999999</v>
    <v>iShares:MSCI Em Mkt SC</v>
    <v>63.24</v>
    <v>62.698</v>
    <v>63.39</v>
    <v>63.39</v>
    <v>EEMS</v>
    <v>iShares:MSCI Em Mkt SC (ARCX:EEMS)</v>
    <v>14664</v>
    <v>15108</v>
  </rv>
  <rv s="2">
    <v>3149</v>
  </rv>
  <rv s="3">
    <v>https://www.bing.com/financeapi/forcetrigger?t=a1x9mw&amp;q=BATS%3aMAGA&amp;form=skydnc</v>
    <v>Learn more on Bing</v>
  </rv>
  <rv s="17">
    <v>en-US</v>
    <v>a1x9mw</v>
    <v>268435456</v>
    <v>1</v>
    <v>Powered by Refinitiv</v>
    <v>38</v>
    <v>Point Bridge Amer First (BATS:MAGA)</v>
    <v>34</v>
    <v>39</v>
    <v>Finance</v>
    <v>17</v>
    <v>52.68</v>
    <v>42.2226</v>
    <v>0.88009999999999999</v>
    <v>0.21809999999999999</v>
    <v>-2.2989000000000002E-2</v>
    <v>4.4390000000000002E-3</v>
    <v>-1.1346000000000001</v>
    <v>USD</v>
    <v>CBOE BZX Exchange</v>
    <v>BATS</v>
    <v>7.1999999999999998E-3</v>
    <v>49.54</v>
    <v>ETF</v>
    <v>45824.889938008593</v>
    <v>3151</v>
    <v>49.34</v>
    <v>30447791.43</v>
    <v>Point Bridge Amer First</v>
    <v>49.43</v>
    <v>49.136499999999998</v>
    <v>49.354599999999998</v>
    <v>48.22</v>
    <v>MAGA</v>
    <v>Point Bridge Amer First (BATS:MAGA)</v>
    <v>2849</v>
    <v>2435</v>
  </rv>
  <rv s="2">
    <v>3152</v>
  </rv>
  <rv s="16">
    <v>en-US</v>
    <v>cbdvim</v>
    <v>268435456</v>
    <v>1</v>
    <v>Powered by Refinitiv</v>
    <v>36</v>
    <v>J Hancock ETF:Fdmtl A CC (ARCX:JHAC)</v>
    <v>24</v>
    <v>37</v>
    <v>Finance</v>
    <v>25</v>
    <v>15.497999999999999</v>
    <v>11.6365</v>
    <v>0.15670000000000001</v>
    <v>2.7360000000000002E-3</v>
    <v>1.1172999999999999E-2</v>
    <v>3.8800000000000001E-2</v>
    <v>USD</v>
    <v>NYSE Arca</v>
    <v>ARCX</v>
    <v>7.1999999999999998E-3</v>
    <v>14.1812</v>
    <v>ETF</v>
    <v>45824.84027780078</v>
    <v>14.16</v>
    <v>4076165.41</v>
    <v>J Hancock ETF:Fdmtl A CC</v>
    <v>14.16</v>
    <v>14.0245</v>
    <v>14.1812</v>
    <v>14.22</v>
    <v>JHAC</v>
    <v>J Hancock ETF:Fdmtl A CC (ARCX:JHAC)</v>
    <v>960</v>
    <v>1338</v>
  </rv>
  <rv s="2">
    <v>3154</v>
  </rv>
  <rv s="3">
    <v>https://www.bing.com/financeapi/forcetrigger?t=a1q4ww&amp;q=ARCX%3aCOM&amp;form=skydnc</v>
    <v>Learn more on Bing</v>
  </rv>
  <rv s="17">
    <v>en-US</v>
    <v>a1q4ww</v>
    <v>268435456</v>
    <v>1</v>
    <v>Powered by Refinitiv</v>
    <v>38</v>
    <v>Direxion:Auspice BC Stra (ARCX:COM)</v>
    <v>34</v>
    <v>39</v>
    <v>Finance</v>
    <v>25</v>
    <v>29.63</v>
    <v>27.540099999999999</v>
    <v>0.26989999999999997</v>
    <v>-1.4999999999999999E-2</v>
    <v>0</v>
    <v>-5.2650000000000006E-4</v>
    <v>0</v>
    <v>USD</v>
    <v>NYSE Arca</v>
    <v>ARCX</v>
    <v>7.1999999999999998E-3</v>
    <v>28.52</v>
    <v>ETF</v>
    <v>45824.840277789066</v>
    <v>3156</v>
    <v>28.45</v>
    <v>218100777.5</v>
    <v>Direxion:Auspice BC Stra</v>
    <v>28.45</v>
    <v>28.49</v>
    <v>28.475000000000001</v>
    <v>28.475000000000001</v>
    <v>COM</v>
    <v>Direxion:Auspice BC Stra (ARCX:COM)</v>
    <v>63226</v>
    <v>32414</v>
  </rv>
  <rv s="2">
    <v>3157</v>
  </rv>
  <rv s="3">
    <v>https://www.bing.com/financeapi/forcetrigger?t=c6a2c7&amp;q=ARCX%3aPFRL&amp;form=skydnc</v>
    <v>Learn more on Bing</v>
  </rv>
  <rv s="17">
    <v>en-US</v>
    <v>c6a2c7</v>
    <v>268435456</v>
    <v>1</v>
    <v>Powered by Refinitiv</v>
    <v>38</v>
    <v>PGIM Floating Rate Inc (ARCX:PFRL)</v>
    <v>34</v>
    <v>39</v>
    <v>Finance</v>
    <v>25</v>
    <v>51.06</v>
    <v>45.19</v>
    <v>0.38750000000000001</v>
    <v>0.05</v>
    <v>0</v>
    <v>1.0040000000000001E-3</v>
    <v>0</v>
    <v>USD</v>
    <v>NYSE Arca</v>
    <v>ARCX</v>
    <v>7.1999999999999998E-3</v>
    <v>49.91</v>
    <v>ETF</v>
    <v>45824.840277812502</v>
    <v>3159</v>
    <v>49.85</v>
    <v>87614754.680000007</v>
    <v>PGIM Floating Rate Inc</v>
    <v>49.9</v>
    <v>49.825000000000003</v>
    <v>49.875</v>
    <v>49.875</v>
    <v>PFRL</v>
    <v>PGIM Floating Rate Inc (ARCX:PFRL)</v>
    <v>7295</v>
    <v>10061</v>
  </rv>
  <rv s="2">
    <v>3160</v>
  </rv>
  <rv s="16">
    <v>en-US</v>
    <v>caunvh</v>
    <v>268435456</v>
    <v>1</v>
    <v>Powered by Refinitiv</v>
    <v>36</v>
    <v>EA:Bushido Capital US Eq (XNAS:SMRI)</v>
    <v>24</v>
    <v>37</v>
    <v>Finance</v>
    <v>25</v>
    <v>33.979999999999997</v>
    <v>26.95</v>
    <v>0.30449999999999999</v>
    <v>0</v>
    <v>9.4660000000000005E-3</v>
    <v>0</v>
    <v>USD</v>
    <v>Nasdaq Stock Market</v>
    <v>XNAS</v>
    <v>7.1999999999999998E-3</v>
    <v>32.479999999999997</v>
    <v>ETF</v>
    <v>45824.843750265623</v>
    <v>32.401000000000003</v>
    <v>421162579.87</v>
    <v>EA:Bushido Capital US Eq</v>
    <v>32.409999999999997</v>
    <v>32.167499999999997</v>
    <v>32.472000000000001</v>
    <v>32.472000000000001</v>
    <v>SMRI</v>
    <v>EA:Bushido Capital US Eq (XNAS:SMRI)</v>
    <v>2931</v>
    <v>16648</v>
  </rv>
  <rv s="2">
    <v>3162</v>
  </rv>
  <rv s="3">
    <v>https://www.bing.com/financeapi/forcetrigger?t=a1qmvh&amp;q=ARCX%3aCWS&amp;form=skydnc</v>
    <v>Learn more on Bing</v>
  </rv>
  <rv s="17">
    <v>en-US</v>
    <v>a1qmvh</v>
    <v>268435456</v>
    <v>1</v>
    <v>Powered by Refinitiv</v>
    <v>38</v>
    <v>AdvsrShs Focused Equity (ARCX:CWS)</v>
    <v>34</v>
    <v>39</v>
    <v>Finance</v>
    <v>25</v>
    <v>71.75</v>
    <v>58.363300000000002</v>
    <v>1.0486</v>
    <v>0.16830000000000001</v>
    <v>-1.7947999999999999E-2</v>
    <v>2.4859999999999999E-3</v>
    <v>-1.2182999999999999</v>
    <v>USD</v>
    <v>NYSE Arca</v>
    <v>ARCX</v>
    <v>7.1999999999999998E-3</v>
    <v>68.350700000000003</v>
    <v>ETF</v>
    <v>45824.912481712498</v>
    <v>3164</v>
    <v>67.878299999999996</v>
    <v>181871479.46000001</v>
    <v>AdvsrShs Focused Equity</v>
    <v>68.349999999999994</v>
    <v>67.709999999999994</v>
    <v>67.878299999999996</v>
    <v>66.66</v>
    <v>CWS</v>
    <v>AdvsrShs Focused Equity (ARCX:CWS)</v>
    <v>8658</v>
    <v>8826</v>
  </rv>
  <rv s="2">
    <v>3165</v>
  </rv>
  <rv s="3">
    <v>https://www.bing.com/financeapi/forcetrigger?t=c68tmw&amp;q=ARCX%3aMOOD&amp;form=skydnc</v>
    <v>Learn more on Bing</v>
  </rv>
  <rv s="17">
    <v>en-US</v>
    <v>c68tmw</v>
    <v>268435456</v>
    <v>1</v>
    <v>Powered by Refinitiv</v>
    <v>38</v>
    <v>EA:Relative Sntmnt Tct A (XNAS:MOOD)</v>
    <v>34</v>
    <v>39</v>
    <v>Finance</v>
    <v>25</v>
    <v>33.020000000000003</v>
    <v>28.102799999999998</v>
    <v>1.0998000000000001</v>
    <v>0.08</v>
    <v>0</v>
    <v>2.4429999999999999E-3</v>
    <v>0</v>
    <v>USD</v>
    <v>Nasdaq Stock Market</v>
    <v>XNAS</v>
    <v>7.1999999999999998E-3</v>
    <v>32.96</v>
    <v>ETF</v>
    <v>45824.843750265623</v>
    <v>3167</v>
    <v>32.83</v>
    <v>39362383.159999996</v>
    <v>EA:Relative Sntmnt Tct A</v>
    <v>32.96</v>
    <v>32.75</v>
    <v>32.83</v>
    <v>32.83</v>
    <v>MOOD</v>
    <v>EA:Relative Sntmnt Tct A (XNAS:MOOD)</v>
    <v>854</v>
    <v>4974</v>
  </rv>
  <rv s="2">
    <v>3168</v>
  </rv>
  <rv s="3">
    <v>https://www.bing.com/financeapi/forcetrigger?t=ayp677&amp;q=ARCX%3aKARS&amp;form=skydnc</v>
    <v>Learn more on Bing</v>
  </rv>
  <rv s="17">
    <v>en-US</v>
    <v>ayp677</v>
    <v>268435456</v>
    <v>1</v>
    <v>Powered by Refinitiv</v>
    <v>38</v>
    <v>KraneShs:Elc Vhcs&amp;Fut Mb (ARCX:KARS)</v>
    <v>34</v>
    <v>39</v>
    <v>Finance</v>
    <v>25</v>
    <v>25.25</v>
    <v>17.440999999999999</v>
    <v>0.82369999999999999</v>
    <v>0.1171</v>
    <v>-2.3440000000000002E-3</v>
    <v>5.5200000000000006E-3</v>
    <v>-0.05</v>
    <v>USD</v>
    <v>NYSE Arca</v>
    <v>ARCX</v>
    <v>7.1999999999999998E-3</v>
    <v>21.63</v>
    <v>ETF</v>
    <v>45824.840277812502</v>
    <v>3170</v>
    <v>21.27</v>
    <v>60785758.140000001</v>
    <v>KraneShs:Elc Vhcs&amp;Fut Mb</v>
    <v>21.34</v>
    <v>21.212900000000001</v>
    <v>21.33</v>
    <v>21.28</v>
    <v>KARS</v>
    <v>KraneShs:Elc Vhcs&amp;Fut Mb (ARCX:KARS)</v>
    <v>25665</v>
    <v>16418</v>
  </rv>
  <rv s="2">
    <v>3171</v>
  </rv>
  <rv s="3">
    <v>https://www.bing.com/financeapi/forcetrigger?t=a1ukww&amp;q=BATS%3aHEEM&amp;form=skydnc</v>
    <v>Learn more on Bing</v>
  </rv>
  <rv s="17">
    <v>en-US</v>
    <v>a1ukww</v>
    <v>268435456</v>
    <v>1</v>
    <v>Powered by Refinitiv</v>
    <v>38</v>
    <v>iShares:Curr Hgd Em Mkts (BATS:HEEM)</v>
    <v>34</v>
    <v>39</v>
    <v>Finance</v>
    <v>17</v>
    <v>30.6</v>
    <v>22.97</v>
    <v>0.77459999999999996</v>
    <v>0.29859999999999998</v>
    <v>0</v>
    <v>1.0181000000000001E-2</v>
    <v>0</v>
    <v>USD</v>
    <v>CBOE BZX Exchange</v>
    <v>BATS</v>
    <v>7.1999999999999998E-3</v>
    <v>29.73</v>
    <v>ETF</v>
    <v>45824.840303784375</v>
    <v>3173</v>
    <v>29.59</v>
    <v>154880843.56</v>
    <v>iShares:Curr Hgd Em Mkts</v>
    <v>29.6</v>
    <v>29.328700000000001</v>
    <v>29.627300000000002</v>
    <v>29.627300000000002</v>
    <v>HEEM</v>
    <v>iShares:Curr Hgd Em Mkts (BATS:HEEM)</v>
    <v>6627</v>
    <v>23581</v>
  </rv>
  <rv s="2">
    <v>3174</v>
  </rv>
  <rv s="16">
    <v>en-US</v>
    <v>ccvf7w</v>
    <v>268435456</v>
    <v>1</v>
    <v>Powered by Refinitiv</v>
    <v>36</v>
    <v>Rayliant SMDAM Japan Eq (ARCX:RAYJ)</v>
    <v>24</v>
    <v>37</v>
    <v>Finance</v>
    <v>25</v>
    <v>31.14</v>
    <v>22</v>
    <v>0.11020000000000001</v>
    <v>2.3454000000000003E-2</v>
    <v>3.604E-3</v>
    <v>0.7198</v>
    <v>USD</v>
    <v>NYSE Arca</v>
    <v>ARCX</v>
    <v>7.1999999999999998E-3</v>
    <v>30.7</v>
    <v>ETF</v>
    <v>45824.866071064062</v>
    <v>30.690200000000001</v>
    <v>13655785.970000001</v>
    <v>Rayliant SMDAM Japan Eq</v>
    <v>30.7</v>
    <v>30.58</v>
    <v>30.690200000000001</v>
    <v>31.41</v>
    <v>RAYJ</v>
    <v>Rayliant SMDAM Japan Eq (ARCX:RAYJ)</v>
    <v>793</v>
    <v>1741</v>
  </rv>
  <rv s="2">
    <v>3176</v>
  </rv>
  <rv s="3">
    <v>https://www.bing.com/financeapi/forcetrigger?t=a1ojtc&amp;q=ARCX%3aBKF&amp;form=skydnc</v>
    <v>Learn more on Bing</v>
  </rv>
  <rv s="17">
    <v>en-US</v>
    <v>a1ojtc</v>
    <v>268435456</v>
    <v>1</v>
    <v>Powered by Refinitiv</v>
    <v>38</v>
    <v>iShares:MSCI BIC (ARCX:BKF)</v>
    <v>34</v>
    <v>39</v>
    <v>Finance</v>
    <v>25</v>
    <v>43.59</v>
    <v>34.56</v>
    <v>0.72309999999999997</v>
    <v>0.51870000000000005</v>
    <v>0</v>
    <v>1.2809999999999998E-2</v>
    <v>0</v>
    <v>USD</v>
    <v>NYSE Arca</v>
    <v>ARCX</v>
    <v>7.1999999999999998E-3</v>
    <v>41.258600000000001</v>
    <v>ETF</v>
    <v>45824.840277823438</v>
    <v>3178</v>
    <v>41</v>
    <v>84237991.819999993</v>
    <v>iShares:MSCI BIC</v>
    <v>41.14</v>
    <v>40.491999999999997</v>
    <v>41.0107</v>
    <v>41.0107</v>
    <v>BKF</v>
    <v>iShares:MSCI BIC (ARCX:BKF)</v>
    <v>20506</v>
    <v>5039</v>
  </rv>
  <rv s="2">
    <v>3179</v>
  </rv>
  <rv s="3">
    <v>https://www.bing.com/financeapi/forcetrigger?t=a1mp9c&amp;q=XNAS%3aAAXJ&amp;form=skydnc</v>
    <v>Learn more on Bing</v>
  </rv>
  <rv s="17">
    <v>en-US</v>
    <v>a1mp9c</v>
    <v>268435456</v>
    <v>1</v>
    <v>Powered by Refinitiv</v>
    <v>38</v>
    <v>iShares:MSCI AC AXJ (XNAS:AAXJ)</v>
    <v>34</v>
    <v>39</v>
    <v>Finance</v>
    <v>25</v>
    <v>82.25</v>
    <v>64.33</v>
    <v>1.0003</v>
    <v>0.96</v>
    <v>-4.9300000000000004E-3</v>
    <v>1.1973000000000001E-2</v>
    <v>-0.4</v>
    <v>USD</v>
    <v>Nasdaq Stock Market</v>
    <v>XNAS</v>
    <v>7.1999999999999998E-3</v>
    <v>81.561700000000002</v>
    <v>ETF</v>
    <v>45824.895839154684</v>
    <v>3181</v>
    <v>81.09</v>
    <v>2516030087.7199998</v>
    <v>iShares:MSCI AC AXJ</v>
    <v>81.11</v>
    <v>80.180000000000007</v>
    <v>81.14</v>
    <v>80.739999999999995</v>
    <v>AAXJ</v>
    <v>iShares:MSCI AC AXJ (XNAS:AAXJ)</v>
    <v>385708</v>
    <v>442694</v>
  </rv>
  <rv s="2">
    <v>3182</v>
  </rv>
  <rv s="3">
    <v>https://www.bing.com/financeapi/forcetrigger?t=a1tlk2&amp;q=XNAS%3aFYT&amp;form=skydnc</v>
    <v>Learn more on Bing</v>
  </rv>
  <rv s="17">
    <v>en-US</v>
    <v>a1tlk2</v>
    <v>268435456</v>
    <v>1</v>
    <v>Powered by Refinitiv</v>
    <v>38</v>
    <v>FT ADEX:Small Cap Val (XNAS:FYT)</v>
    <v>34</v>
    <v>39</v>
    <v>Finance</v>
    <v>25</v>
    <v>61.445</v>
    <v>42.11</v>
    <v>1.0335000000000001</v>
    <v>0.64339999999999997</v>
    <v>0</v>
    <v>1.3086E-2</v>
    <v>0</v>
    <v>USD</v>
    <v>Nasdaq Stock Market</v>
    <v>XNAS</v>
    <v>7.1999999999999998E-3</v>
    <v>49.81</v>
    <v>ETF</v>
    <v>45824.843750253909</v>
    <v>3184</v>
    <v>49.519599999999997</v>
    <v>121604340</v>
    <v>FT ADEX:Small Cap Val</v>
    <v>49.519599999999997</v>
    <v>49.166600000000003</v>
    <v>49.81</v>
    <v>49.81</v>
    <v>FYT</v>
    <v>FT ADEX:Small Cap Val (XNAS:FYT)</v>
    <v>5204</v>
    <v>7656</v>
  </rv>
  <rv s="2">
    <v>3185</v>
  </rv>
  <rv s="3">
    <v>https://www.bing.com/financeapi/forcetrigger?t=a1rour&amp;q=ARCX%3aEEM&amp;form=skydnc</v>
    <v>Learn more on Bing</v>
  </rv>
  <rv s="17">
    <v>en-US</v>
    <v>a1rour</v>
    <v>268435456</v>
    <v>1</v>
    <v>Powered by Refinitiv</v>
    <v>38</v>
    <v>iShares:MSCI Em Mkts (ARCX:EEM)</v>
    <v>34</v>
    <v>39</v>
    <v>Finance</v>
    <v>25</v>
    <v>47.97</v>
    <v>38.19</v>
    <v>0.99539999999999995</v>
    <v>0.57199999999999995</v>
    <v>-1.059E-3</v>
    <v>1.2258999999999999E-2</v>
    <v>-0.05</v>
    <v>USD</v>
    <v>NYSE Arca</v>
    <v>ARCX</v>
    <v>7.1999999999999998E-3</v>
    <v>47.494999999999997</v>
    <v>ETF</v>
    <v>45824.908993124998</v>
    <v>3187</v>
    <v>47.174999999999997</v>
    <v>17162833408.700001</v>
    <v>iShares:MSCI Em Mkts</v>
    <v>47.18</v>
    <v>46.658000000000001</v>
    <v>47.23</v>
    <v>47.18</v>
    <v>EEM</v>
    <v>iShares:MSCI Em Mkts (ARCX:EEM)</v>
    <v>26540394</v>
    <v>23964102</v>
  </rv>
  <rv s="2">
    <v>3188</v>
  </rv>
  <rv s="3">
    <v>https://www.bing.com/financeapi/forcetrigger?t=c24okr&amp;q=ARCX%3aSVOL&amp;form=skydnc</v>
    <v>Learn more on Bing</v>
  </rv>
  <rv s="17">
    <v>en-US</v>
    <v>c24okr</v>
    <v>268435456</v>
    <v>1</v>
    <v>Powered by Refinitiv</v>
    <v>38</v>
    <v>Simplify:Volatility Prem (ARCX:SVOL)</v>
    <v>34</v>
    <v>39</v>
    <v>Finance</v>
    <v>35</v>
    <v>22.84</v>
    <v>13.18</v>
    <v>0.41610000000000003</v>
    <v>-0.1</v>
    <v>2.356E-3</v>
    <v>-5.855E-3</v>
    <v>0.04</v>
    <v>USD</v>
    <v>NYSE Arca</v>
    <v>ARCX</v>
    <v>7.1999999999999998E-3</v>
    <v>17.332699999999999</v>
    <v>ETF</v>
    <v>45824.934047557814</v>
    <v>3190</v>
    <v>16.920100000000001</v>
    <v>874334090.27999997</v>
    <v>Simplify:Volatility Prem</v>
    <v>17.29</v>
    <v>17.079999999999998</v>
    <v>16.98</v>
    <v>17.02</v>
    <v>SVOL</v>
    <v>Simplify:Volatility Prem (ARCX:SVOL)</v>
    <v>565290</v>
    <v>730124</v>
  </rv>
  <rv s="2">
    <v>3191</v>
  </rv>
  <rv s="16">
    <v>en-US</v>
    <v>c7h3zr</v>
    <v>268435456</v>
    <v>1</v>
    <v>Powered by Refinitiv</v>
    <v>36</v>
    <v>Putnam BioRevolution (ARCX:SYNB)</v>
    <v>24</v>
    <v>37</v>
    <v>Finance</v>
    <v>25</v>
    <v>33.227699999999999</v>
    <v>24.5733</v>
    <v>0.24260000000000001</v>
    <v>8.4540000000000006E-4</v>
    <v>8.5840000000000014E-3</v>
    <v>2.41E-2</v>
    <v>USD</v>
    <v>NYSE Arca</v>
    <v>ARCX</v>
    <v>7.0999999999999995E-3</v>
    <v>28.5059</v>
    <v>ETF</v>
    <v>45824.840277812502</v>
    <v>28.5059</v>
    <v>4809053.8099999996</v>
    <v>Putnam BioRevolution</v>
    <v>28.5059</v>
    <v>28.263300000000001</v>
    <v>28.5059</v>
    <v>28.53</v>
    <v>SYNB</v>
    <v>Putnam BioRevolution (ARCX:SYNB)</v>
    <v>1</v>
    <v>124</v>
  </rv>
  <rv s="2">
    <v>3193</v>
  </rv>
  <rv s="16">
    <v>en-US</v>
    <v>cdin9c</v>
    <v>268435456</v>
    <v>1</v>
    <v>Powered by Refinitiv</v>
    <v>36</v>
    <v>VictoryII:VShs WE Glbl E (XNAS:GLOW)</v>
    <v>24</v>
    <v>37</v>
    <v>Finance</v>
    <v>25</v>
    <v>28.73</v>
    <v>22.86</v>
    <v>0.28999999999999998</v>
    <v>0</v>
    <v>1.0596000000000001E-2</v>
    <v>0</v>
    <v>USD</v>
    <v>Nasdaq Stock Market</v>
    <v>XNAS</v>
    <v>7.0999999999999995E-3</v>
    <v>27.66</v>
    <v>ETF</v>
    <v>45824.843750207816</v>
    <v>27.66</v>
    <v>4063215.8</v>
    <v>VictoryII:VShs WE Glbl E</v>
    <v>27.66</v>
    <v>27.37</v>
    <v>27.66</v>
    <v>27.66</v>
    <v>GLOW</v>
    <v>VictoryII:VShs WE Glbl E (XNAS:GLOW)</v>
    <v>23</v>
    <v>1902</v>
  </rv>
  <rv s="2">
    <v>3195</v>
  </rv>
  <rv s="3">
    <v>https://www.bing.com/financeapi/forcetrigger?t=a23xqh&amp;q=ARCX%3aTAN&amp;form=skydnc</v>
    <v>Learn more on Bing</v>
  </rv>
  <rv s="17">
    <v>en-US</v>
    <v>a23xqh</v>
    <v>268435456</v>
    <v>1</v>
    <v>Powered by Refinitiv</v>
    <v>38</v>
    <v>Invesco Solar (ARCX:TAN)</v>
    <v>34</v>
    <v>39</v>
    <v>Finance</v>
    <v>35</v>
    <v>45.86</v>
    <v>25.53</v>
    <v>1.0024999999999999</v>
    <v>0.38</v>
    <v>-7.5184000000000001E-2</v>
    <v>1.0866000000000001E-2</v>
    <v>-2.66</v>
    <v>USD</v>
    <v>NYSE Arca</v>
    <v>ARCX</v>
    <v>7.0999999999999995E-3</v>
    <v>35.64</v>
    <v>ETF</v>
    <v>45824.941552707809</v>
    <v>3197</v>
    <v>34.75</v>
    <v>595009700.46000004</v>
    <v>Invesco Solar</v>
    <v>35.36</v>
    <v>34.97</v>
    <v>35.35</v>
    <v>32.72</v>
    <v>TAN</v>
    <v>Invesco Solar (ARCX:TAN)</v>
    <v>907500</v>
    <v>1276950</v>
  </rv>
  <rv s="2">
    <v>3198</v>
  </rv>
  <rv s="3">
    <v>https://www.bing.com/financeapi/forcetrigger?t=a1tlec&amp;q=XNAS%3aFYC&amp;form=skydnc</v>
    <v>Learn more on Bing</v>
  </rv>
  <rv s="17">
    <v>en-US</v>
    <v>a1tlec</v>
    <v>268435456</v>
    <v>1</v>
    <v>Powered by Refinitiv</v>
    <v>38</v>
    <v>FT ADEX:Small Cap Gro (XNAS:FYC)</v>
    <v>34</v>
    <v>39</v>
    <v>Finance</v>
    <v>25</v>
    <v>85.01</v>
    <v>59.293900000000001</v>
    <v>0.98199999999999998</v>
    <v>0.89</v>
    <v>0</v>
    <v>1.184E-2</v>
    <v>0</v>
    <v>USD</v>
    <v>Nasdaq Stock Market</v>
    <v>XNAS</v>
    <v>7.0999999999999995E-3</v>
    <v>76.525700000000001</v>
    <v>ETF</v>
    <v>45824.843750253909</v>
    <v>3200</v>
    <v>75.81</v>
    <v>437290312.24000001</v>
    <v>FT ADEX:Small Cap Gro</v>
    <v>75.81</v>
    <v>75.17</v>
    <v>76.06</v>
    <v>76.06</v>
    <v>FYC</v>
    <v>FT ADEX:Small Cap Gro (XNAS:FYC)</v>
    <v>10465</v>
    <v>24979</v>
  </rv>
  <rv s="2">
    <v>3201</v>
  </rv>
  <rv s="3">
    <v>https://www.bing.com/financeapi/forcetrigger?t=a1tg9c&amp;q=XNAS%3aFTRI&amp;form=skydnc</v>
    <v>Learn more on Bing</v>
  </rv>
  <rv s="17">
    <v>en-US</v>
    <v>a1tg9c</v>
    <v>268435456</v>
    <v>1</v>
    <v>Powered by Refinitiv</v>
    <v>38</v>
    <v>FT II:Indxx Gl NR Inc (XNAS:FTRI)</v>
    <v>34</v>
    <v>39</v>
    <v>Finance</v>
    <v>25</v>
    <v>14.65</v>
    <v>11.391</v>
    <v>0.81799999999999995</v>
    <v>0.02</v>
    <v>0</v>
    <v>1.3760000000000001E-3</v>
    <v>0</v>
    <v>USD</v>
    <v>Nasdaq Stock Market</v>
    <v>XNAS</v>
    <v>6.9999999999999993E-3</v>
    <v>14.65</v>
    <v>ETF</v>
    <v>45824.843750265623</v>
    <v>3203</v>
    <v>14.516999999999999</v>
    <v>90411486.909999996</v>
    <v>FT II:Indxx Gl NR Inc</v>
    <v>14.615399999999999</v>
    <v>14.53</v>
    <v>14.55</v>
    <v>14.55</v>
    <v>FTRI</v>
    <v>FT II:Indxx Gl NR Inc (XNAS:FTRI)</v>
    <v>235799</v>
    <v>63906</v>
  </rv>
  <rv s="2">
    <v>3204</v>
  </rv>
  <rv s="3">
    <v>https://www.bing.com/financeapi/forcetrigger?t=c5yx27&amp;q=XNAS%3aARVR&amp;form=skydnc</v>
    <v>Learn more on Bing</v>
  </rv>
  <rv s="17">
    <v>en-US</v>
    <v>c5yx27</v>
    <v>268435456</v>
    <v>1</v>
    <v>Powered by Refinitiv</v>
    <v>38</v>
    <v>FT II:Indxx Metaverse (XNAS:ARVR)</v>
    <v>34</v>
    <v>39</v>
    <v>Finance</v>
    <v>25</v>
    <v>45.05</v>
    <v>32.15</v>
    <v>0.98519999999999996</v>
    <v>0.79179999999999995</v>
    <v>8.5019999999999996E-4</v>
    <v>1.7937999999999999E-2</v>
    <v>3.8199999999999998E-2</v>
    <v>USD</v>
    <v>Nasdaq Stock Market</v>
    <v>XNAS</v>
    <v>6.9999999999999993E-3</v>
    <v>44.931800000000003</v>
    <v>ETF</v>
    <v>45824.843750265623</v>
    <v>3206</v>
    <v>44.931800000000003</v>
    <v>2117977.7999999998</v>
    <v>FT II:Indxx Metaverse</v>
    <v>44.931800000000003</v>
    <v>44.14</v>
    <v>44.931800000000003</v>
    <v>44.97</v>
    <v>ARVR</v>
    <v>FT II:Indxx Metaverse (XNAS:ARVR)</v>
    <v>101</v>
    <v>695</v>
  </rv>
  <rv s="2">
    <v>3207</v>
  </rv>
  <rv s="3">
    <v>https://www.bing.com/financeapi/forcetrigger?t=c5z4kr&amp;q=ARCX%3aFMCX&amp;form=skydnc</v>
    <v>Learn more on Bing</v>
  </rv>
  <rv s="17">
    <v>en-US</v>
    <v>c5z4kr</v>
    <v>268435456</v>
    <v>1</v>
    <v>Powered by Refinitiv</v>
    <v>38</v>
    <v>FM Focus Equity (ARCX:FMCX)</v>
    <v>34</v>
    <v>39</v>
    <v>Finance</v>
    <v>25</v>
    <v>33</v>
    <v>26.86</v>
    <v>0.96550000000000002</v>
    <v>0.21360000000000001</v>
    <v>0</v>
    <v>6.7220000000000005E-3</v>
    <v>0</v>
    <v>USD</v>
    <v>NYSE Arca</v>
    <v>ARCX</v>
    <v>6.9999999999999993E-3</v>
    <v>31.988600000000002</v>
    <v>ETF</v>
    <v>45824.84027780078</v>
    <v>3209</v>
    <v>31.988600000000002</v>
    <v>100828844.33</v>
    <v>FM Focus Equity</v>
    <v>31.988600000000002</v>
    <v>31.774999999999999</v>
    <v>31.988600000000002</v>
    <v>31.988600000000002</v>
    <v>FMCX</v>
    <v>FM Focus Equity (ARCX:FMCX)</v>
    <v>11</v>
    <v>948</v>
  </rv>
  <rv s="2">
    <v>3210</v>
  </rv>
  <rv s="16">
    <v>en-US</v>
    <v>cf7qhw</v>
    <v>268435456</v>
    <v>1</v>
    <v>Powered by Refinitiv</v>
    <v>36</v>
    <v>FIRE Funds Income Target (ARCX:FIRI)</v>
    <v>24</v>
    <v>37</v>
    <v>Finance</v>
    <v>25</v>
    <v>20.420000000000002</v>
    <v>18.72</v>
    <v>0.02</v>
    <v>0</v>
    <v>1.0480000000000001E-3</v>
    <v>0</v>
    <v>USD</v>
    <v>NYSE Arca</v>
    <v>ARCX</v>
    <v>6.9999999999999993E-3</v>
    <v>19.2</v>
    <v>ETF</v>
    <v>45824.840277789066</v>
    <v>19.02</v>
    <v>1228175.1000000001</v>
    <v>FIRE Funds Income Target</v>
    <v>19.03</v>
    <v>19.09</v>
    <v>19.11</v>
    <v>19.11</v>
    <v>FIRI</v>
    <v>FIRE Funds Income Target (ARCX:FIRI)</v>
    <v>1384</v>
    <v>2412</v>
  </rv>
  <rv s="2">
    <v>3212</v>
  </rv>
  <rv s="16">
    <v>en-US</v>
    <v>cfdbfr</v>
    <v>268435456</v>
    <v>1</v>
    <v>Powered by Refinitiv</v>
    <v>36</v>
    <v>Bahl &amp; Gaynor SC Div (ARCX:SCDV)</v>
    <v>24</v>
    <v>37</v>
    <v>Finance</v>
    <v>25</v>
    <v>25.02</v>
    <v>19.029900000000001</v>
    <v>0.26279999999999998</v>
    <v>-8.4230000000000004E-4</v>
    <v>1.1423000000000001E-2</v>
    <v>-1.9599999999999999E-2</v>
    <v>USD</v>
    <v>NYSE Arca</v>
    <v>ARCX</v>
    <v>6.9999999999999993E-3</v>
    <v>23.37</v>
    <v>ETF</v>
    <v>45824.840277789066</v>
    <v>23.269600000000001</v>
    <v>106140566.15000001</v>
    <v>Bahl &amp; Gaynor SC Div</v>
    <v>23.37</v>
    <v>23.006799999999998</v>
    <v>23.269600000000001</v>
    <v>23.25</v>
    <v>SCDV</v>
    <v>Bahl &amp; Gaynor SC Div (ARCX:SCDV)</v>
    <v>842</v>
    <v>5810</v>
  </rv>
  <rv s="2">
    <v>3214</v>
  </rv>
  <rv s="3">
    <v>https://www.bing.com/financeapi/forcetrigger?t=c3ocvh&amp;q=XNAS%3aGTR&amp;form=skydnc</v>
    <v>Learn more on Bing</v>
  </rv>
  <rv s="17">
    <v>en-US</v>
    <v>c3ocvh</v>
    <v>268435456</v>
    <v>1</v>
    <v>Powered by Refinitiv</v>
    <v>38</v>
    <v>WisdomTree:Target Range (XNAS:GTR)</v>
    <v>34</v>
    <v>39</v>
    <v>Finance</v>
    <v>25</v>
    <v>25.64</v>
    <v>21.5884</v>
    <v>0.48349999999999999</v>
    <v>0.16850000000000001</v>
    <v>2.2689999999999997E-3</v>
    <v>6.999E-3</v>
    <v>5.5E-2</v>
    <v>USD</v>
    <v>Nasdaq Stock Market</v>
    <v>XNAS</v>
    <v>6.9999999999999993E-3</v>
    <v>24.37</v>
    <v>ETF</v>
    <v>45824.843750196094</v>
    <v>3216</v>
    <v>24.245000000000001</v>
    <v>55225941.75</v>
    <v>WisdomTree:Target Range</v>
    <v>24.33</v>
    <v>24.076499999999999</v>
    <v>24.245000000000001</v>
    <v>24.3</v>
    <v>GTR</v>
    <v>WisdomTree:Target Range (XNAS:GTR)</v>
    <v>8862</v>
    <v>4774</v>
  </rv>
  <rv s="2">
    <v>3217</v>
  </rv>
  <rv s="3">
    <v>https://www.bing.com/financeapi/forcetrigger?t=c4qh5r&amp;q=ARCX%3aFLDZ&amp;form=skydnc</v>
    <v>Learn more on Bing</v>
  </rv>
  <rv s="17">
    <v>en-US</v>
    <v>c4qh5r</v>
    <v>268435456</v>
    <v>1</v>
    <v>Powered by Refinitiv</v>
    <v>38</v>
    <v>RiverNorth Patriot (BATS:FLDZ)</v>
    <v>34</v>
    <v>39</v>
    <v>Finance</v>
    <v>17</v>
    <v>30.247499999999999</v>
    <v>24.692399999999999</v>
    <v>0.90459999999999996</v>
    <v>0.1573</v>
    <v>0</v>
    <v>5.5979999999999997E-3</v>
    <v>0</v>
    <v>USD</v>
    <v>CBOE BZX Exchange</v>
    <v>BATS</v>
    <v>6.9999999999999993E-3</v>
    <v>28.257999999999999</v>
    <v>ETF</v>
    <v>45824.840299791409</v>
    <v>3219</v>
    <v>28.257999999999999</v>
    <v>3938487.72</v>
    <v>RiverNorth Patriot</v>
    <v>28.257999999999999</v>
    <v>28.1007</v>
    <v>28.257999999999999</v>
    <v>28.257999999999999</v>
    <v>FLDZ</v>
    <v>RiverNorth Patriot (BATS:FLDZ)</v>
    <v>4</v>
    <v>314</v>
  </rv>
  <rv s="2">
    <v>3220</v>
  </rv>
  <rv s="3">
    <v>https://www.bing.com/financeapi/forcetrigger?t=c23wmw&amp;q=ARCX%3aSXQG&amp;form=skydnc</v>
    <v>Learn more on Bing</v>
  </rv>
  <rv s="17">
    <v>en-US</v>
    <v>c23wmw</v>
    <v>268435456</v>
    <v>1</v>
    <v>Powered by Refinitiv</v>
    <v>38</v>
    <v>ETC 6 Mrdn Quality Gro (ARCX:SXQG)</v>
    <v>34</v>
    <v>39</v>
    <v>Finance</v>
    <v>25</v>
    <v>33.4</v>
    <v>26.79</v>
    <v>0.99919999999999998</v>
    <v>0.33650000000000002</v>
    <v>0</v>
    <v>1.0674999999999999E-2</v>
    <v>0</v>
    <v>USD</v>
    <v>NYSE Arca</v>
    <v>ARCX</v>
    <v>6.9999999999999993E-3</v>
    <v>31.8583</v>
    <v>ETF</v>
    <v>45824.840277789066</v>
    <v>3222</v>
    <v>31.8583</v>
    <v>58377500.140000001</v>
    <v>ETC 6 Mrdn Quality Gro</v>
    <v>31.8583</v>
    <v>31.521799999999999</v>
    <v>31.8583</v>
    <v>31.8583</v>
    <v>SXQG</v>
    <v>ETC 6 Mrdn Quality Gro (ARCX:SXQG)</v>
    <v>27</v>
    <v>3778</v>
  </rv>
  <rv s="2">
    <v>3223</v>
  </rv>
  <rv s="3">
    <v>https://www.bing.com/financeapi/forcetrigger?t=c2jqu2&amp;q=BATS%3aMDEV&amp;form=skydnc</v>
    <v>Learn more on Bing</v>
  </rv>
  <rv s="19">
    <v>en-US</v>
    <v>c2jqu2</v>
    <v>268435456</v>
    <v>1</v>
    <v>Powered by Refinitiv</v>
    <v>41</v>
    <v>FT VI:Indxx Med Devices (BATS:MDEV)</v>
    <v>34</v>
    <v>42</v>
    <v>Finance</v>
    <v>47</v>
    <v>22.436199999999999</v>
    <v>17.79</v>
    <v>0.93069999999999997</v>
    <v>0.153</v>
    <v>7.5599999999999999E-3</v>
    <v>USD</v>
    <v>CBOE BZX Exchange</v>
    <v>BATS</v>
    <v>6.9999999999999993E-3</v>
    <v>20.392199999999999</v>
    <v>ETF</v>
    <v>45824.840320693751</v>
    <v>3225</v>
    <v>20.392199999999999</v>
    <v>2011867.61</v>
    <v>FT VI:Indxx Med Devices</v>
    <v>20.392199999999999</v>
    <v>20.2392</v>
    <v>20.392199999999999</v>
    <v>MDEV</v>
    <v>FT VI:Indxx Med Devices (BATS:MDEV)</v>
    <v>0</v>
    <v>330</v>
  </rv>
  <rv s="2">
    <v>3226</v>
  </rv>
  <rv s="3">
    <v>https://www.bing.com/financeapi/forcetrigger?t=a24n5r&amp;q=XNAS%3aFTDS&amp;form=skydnc</v>
    <v>Learn more on Bing</v>
  </rv>
  <rv s="17">
    <v>en-US</v>
    <v>a24n5r</v>
    <v>268435456</v>
    <v>1</v>
    <v>Powered by Refinitiv</v>
    <v>38</v>
    <v>FT:Dividend Strength (XNAS:FTDS)</v>
    <v>34</v>
    <v>39</v>
    <v>Finance</v>
    <v>25</v>
    <v>55.330399999999997</v>
    <v>44.26</v>
    <v>0.92420000000000002</v>
    <v>0.05</v>
    <v>0</v>
    <v>9.7129999999999992E-4</v>
    <v>0</v>
    <v>USD</v>
    <v>Nasdaq Stock Market</v>
    <v>XNAS</v>
    <v>6.9999999999999993E-3</v>
    <v>51.83</v>
    <v>ETF</v>
    <v>45824.843750265623</v>
    <v>3228</v>
    <v>51.47</v>
    <v>25428590.02</v>
    <v>FT:Dividend Strength</v>
    <v>51.47</v>
    <v>51.48</v>
    <v>51.53</v>
    <v>51.53</v>
    <v>FTDS</v>
    <v>FT:Dividend Strength (XNAS:FTDS)</v>
    <v>3433</v>
    <v>2579</v>
  </rv>
  <rv s="2">
    <v>3229</v>
  </rv>
  <rv s="3">
    <v>https://www.bing.com/financeapi/forcetrigger?t=a23k1h&amp;q=ARCX%3aSRLN&amp;form=skydnc</v>
    <v>Learn more on Bing</v>
  </rv>
  <rv s="17">
    <v>en-US</v>
    <v>a23k1h</v>
    <v>268435456</v>
    <v>1</v>
    <v>Powered by Refinitiv</v>
    <v>38</v>
    <v>SPDR Blackstone Sr Loan (ARCX:SRLN)</v>
    <v>34</v>
    <v>39</v>
    <v>Finance</v>
    <v>25</v>
    <v>42.09</v>
    <v>39.080100000000002</v>
    <v>0.36520000000000002</v>
    <v>0.06</v>
    <v>-4.8250000000000002E-4</v>
    <v>1.457E-3</v>
    <v>-1.9900000000000001E-2</v>
    <v>USD</v>
    <v>NYSE Arca</v>
    <v>ARCX</v>
    <v>6.9999999999999993E-3</v>
    <v>41.24</v>
    <v>ETF</v>
    <v>45824.849243541408</v>
    <v>3231</v>
    <v>41.19</v>
    <v>6778008321.29</v>
    <v>SPDR Blackstone Sr Loan</v>
    <v>41.2</v>
    <v>41.18</v>
    <v>41.24</v>
    <v>41.220100000000002</v>
    <v>SRLN</v>
    <v>SPDR Blackstone Sr Loan (ARCX:SRLN)</v>
    <v>1967805</v>
    <v>3634958</v>
  </rv>
  <rv s="2">
    <v>3232</v>
  </rv>
  <rv s="3">
    <v>https://www.bing.com/financeapi/forcetrigger?t=a1t4qh&amp;q=XNAS%3aFMHI&amp;form=skydnc</v>
    <v>Learn more on Bing</v>
  </rv>
  <rv s="17">
    <v>en-US</v>
    <v>a1t4qh</v>
    <v>268435456</v>
    <v>1</v>
    <v>Powered by Refinitiv</v>
    <v>38</v>
    <v>FT III:Mun High Income (XNAS:FMHI)</v>
    <v>34</v>
    <v>39</v>
    <v>Finance</v>
    <v>25</v>
    <v>49.51</v>
    <v>44.8</v>
    <v>1.0347999999999999</v>
    <v>0.01</v>
    <v>0</v>
    <v>2.1450000000000001E-4</v>
    <v>0</v>
    <v>USD</v>
    <v>Nasdaq Stock Market</v>
    <v>XNAS</v>
    <v>6.9999999999999993E-3</v>
    <v>46.719700000000003</v>
    <v>ETF</v>
    <v>45824.843750265623</v>
    <v>3234</v>
    <v>46.54</v>
    <v>757243317.47000003</v>
    <v>FT III:Mun High Income</v>
    <v>46.63</v>
    <v>46.62</v>
    <v>46.63</v>
    <v>46.63</v>
    <v>FMHI</v>
    <v>FT III:Mun High Income (XNAS:FMHI)</v>
    <v>88301</v>
    <v>90700</v>
  </rv>
  <rv s="2">
    <v>3235</v>
  </rv>
  <rv s="16">
    <v>en-US</v>
    <v>cf527w</v>
    <v>268435456</v>
    <v>1</v>
    <v>Powered by Refinitiv</v>
    <v>36</v>
    <v>FM Compounders Equity (ARCX:FMCE)</v>
    <v>24</v>
    <v>37</v>
    <v>Finance</v>
    <v>25</v>
    <v>26.92</v>
    <v>22.712</v>
    <v>0.2225</v>
    <v>0</v>
    <v>8.6820000000000005E-3</v>
    <v>0</v>
    <v>USD</v>
    <v>NYSE Arca</v>
    <v>ARCX</v>
    <v>6.9999999999999993E-3</v>
    <v>25.851600000000001</v>
    <v>ETF</v>
    <v>45824.840277812502</v>
    <v>25.851600000000001</v>
    <v>61485356.579999998</v>
    <v>FM Compounders Equity</v>
    <v>25.851600000000001</v>
    <v>25.629100000000001</v>
    <v>25.851600000000001</v>
    <v>25.851600000000001</v>
    <v>FMCE</v>
    <v>FM Compounders Equity (ARCX:FMCE)</v>
    <v>5</v>
    <v>432</v>
  </rv>
  <rv s="2">
    <v>3237</v>
  </rv>
  <rv s="16">
    <v>en-US</v>
    <v>cfzxr7</v>
    <v>268435456</v>
    <v>1</v>
    <v>Powered by Refinitiv</v>
    <v>36</v>
    <v>SPDR SSGA IG P&amp;P Cr (ARCX:PRIV)</v>
    <v>24</v>
    <v>37</v>
    <v>Finance</v>
    <v>25</v>
    <v>25.31</v>
    <v>24.25</v>
    <v>-5.0000000000000001E-3</v>
    <v>-1.207E-3</v>
    <v>-2.0119999999999998E-4</v>
    <v>-0.03</v>
    <v>USD</v>
    <v>NYSE Arca</v>
    <v>ARCX</v>
    <v>6.9999999999999993E-3</v>
    <v>24.91</v>
    <v>ETF</v>
    <v>45824.840277789066</v>
    <v>24.816199999999998</v>
    <v>54683908.009999998</v>
    <v>SPDR SSGA IG P&amp;P Cr</v>
    <v>24.87</v>
    <v>24.855</v>
    <v>24.85</v>
    <v>24.82</v>
    <v>PRIV</v>
    <v>SPDR SSGA IG P&amp;P Cr (ARCX:PRIV)</v>
    <v>375739</v>
    <v>19110</v>
  </rv>
  <rv s="2">
    <v>3239</v>
  </rv>
  <rv s="3">
    <v>https://www.bing.com/financeapi/forcetrigger?t=a1uzgh&amp;q=ARCX%3aHUSV&amp;form=skydnc</v>
    <v>Learn more on Bing</v>
  </rv>
  <rv s="17">
    <v>en-US</v>
    <v>a1uzgh</v>
    <v>268435456</v>
    <v>1</v>
    <v>Powered by Refinitiv</v>
    <v>38</v>
    <v>FT III:Hrzn MV Domstc (ARCX:HUSV)</v>
    <v>34</v>
    <v>39</v>
    <v>Finance</v>
    <v>25</v>
    <v>40.567700000000002</v>
    <v>35.17</v>
    <v>0.69979999999999998</v>
    <v>0.02</v>
    <v>0</v>
    <v>5.0389999999999994E-4</v>
    <v>0</v>
    <v>USD</v>
    <v>NYSE Arca</v>
    <v>ARCX</v>
    <v>6.9999999999999993E-3</v>
    <v>40.01</v>
    <v>ETF</v>
    <v>45824.84027780078</v>
    <v>3241</v>
    <v>39.64</v>
    <v>98497817.359999999</v>
    <v>FT III:Hrzn MV Domstc</v>
    <v>39.955399999999997</v>
    <v>39.694099999999999</v>
    <v>39.714100000000002</v>
    <v>39.714100000000002</v>
    <v>HUSV</v>
    <v>FT III:Hrzn MV Domstc (ARCX:HUSV)</v>
    <v>229819</v>
    <v>12484</v>
  </rv>
  <rv s="2">
    <v>3242</v>
  </rv>
  <rv s="3">
    <v>https://www.bing.com/financeapi/forcetrigger?t=c4zg77&amp;q=ARCX%3aBNGE&amp;form=skydnc</v>
    <v>Learn more on Bing</v>
  </rv>
  <rv s="17">
    <v>en-US</v>
    <v>c4zg77</v>
    <v>268435456</v>
    <v>1</v>
    <v>Powered by Refinitiv</v>
    <v>38</v>
    <v>FT VI:SNet Strmng &amp; Gmng (ARCX:BNGE)</v>
    <v>34</v>
    <v>39</v>
    <v>Finance</v>
    <v>25</v>
    <v>35.036499999999997</v>
    <v>22.560099999999998</v>
    <v>1.1569</v>
    <v>0.98829999999999996</v>
    <v>5.2800000000000004E-4</v>
    <v>2.9026E-2</v>
    <v>1.8499999999999999E-2</v>
    <v>USD</v>
    <v>NYSE Arca</v>
    <v>ARCX</v>
    <v>6.9999999999999993E-3</v>
    <v>35.036499999999997</v>
    <v>ETF</v>
    <v>45824.840277812502</v>
    <v>3244</v>
    <v>35.036499999999997</v>
    <v>6617188.5499999998</v>
    <v>FT VI:SNet Strmng &amp; Gmng</v>
    <v>35.036499999999997</v>
    <v>34.048200000000001</v>
    <v>35.036499999999997</v>
    <v>35.055</v>
    <v>BNGE</v>
    <v>FT VI:SNet Strmng &amp; Gmng (ARCX:BNGE)</v>
    <v>68</v>
    <v>1215</v>
  </rv>
  <rv s="2">
    <v>3245</v>
  </rv>
  <rv s="3">
    <v>https://www.bing.com/financeapi/forcetrigger?t=bpltqh&amp;q=ARCX%3aXLSR&amp;form=skydnc</v>
    <v>Learn more on Bing</v>
  </rv>
  <rv s="17">
    <v>en-US</v>
    <v>bpltqh</v>
    <v>268435456</v>
    <v>1</v>
    <v>Powered by Refinitiv</v>
    <v>38</v>
    <v>SPDR SSGA US Sect Rot (ARCX:XLSR)</v>
    <v>34</v>
    <v>39</v>
    <v>Finance</v>
    <v>25</v>
    <v>56.2971</v>
    <v>43.22</v>
    <v>0.95489999999999997</v>
    <v>0.38</v>
    <v>0</v>
    <v>7.1460000000000004E-3</v>
    <v>0</v>
    <v>USD</v>
    <v>NYSE Arca</v>
    <v>ARCX</v>
    <v>6.9999999999999993E-3</v>
    <v>53.802999999999997</v>
    <v>ETF</v>
    <v>45824.84027780078</v>
    <v>3247</v>
    <v>53.41</v>
    <v>706667265.72000003</v>
    <v>SPDR SSGA US Sect Rot</v>
    <v>53.47</v>
    <v>53.18</v>
    <v>53.56</v>
    <v>53.56</v>
    <v>XLSR</v>
    <v>SPDR SSGA US Sect Rot (ARCX:XLSR)</v>
    <v>152817</v>
    <v>50895</v>
  </rv>
  <rv s="2">
    <v>3248</v>
  </rv>
  <rv s="3">
    <v>https://www.bing.com/financeapi/forcetrigger?t=a1oqim&amp;q=ARCX%3aBOND&amp;form=skydnc</v>
    <v>Learn more on Bing</v>
  </rv>
  <rv s="17">
    <v>en-US</v>
    <v>a1oqim</v>
    <v>268435456</v>
    <v>1</v>
    <v>Powered by Refinitiv</v>
    <v>38</v>
    <v>PIMCO ETF:Active Bond (XNYS:BOND)</v>
    <v>34</v>
    <v>39</v>
    <v>Finance</v>
    <v>25</v>
    <v>95.32</v>
    <v>88.950800000000001</v>
    <v>1.044</v>
    <v>-0.14000000000000001</v>
    <v>-5.507E-4</v>
    <v>-1.5399999999999999E-3</v>
    <v>-0.05</v>
    <v>USD</v>
    <v>New York Stock Exchange</v>
    <v>XNYS</v>
    <v>6.9999999999999993E-3</v>
    <v>91.05</v>
    <v>ETF</v>
    <v>45824.909088818749</v>
    <v>3250</v>
    <v>90.75</v>
    <v>5547195104.7299995</v>
    <v>PIMCO ETF:Active Bond</v>
    <v>90.92</v>
    <v>90.93</v>
    <v>90.79</v>
    <v>90.74</v>
    <v>BOND</v>
    <v>PIMCO ETF:Active Bond (XNYS:BOND)</v>
    <v>254723</v>
    <v>325400</v>
  </rv>
  <rv s="2">
    <v>3251</v>
  </rv>
  <rv s="3">
    <v>https://www.bing.com/financeapi/forcetrigger?t=a1t777&amp;q=XNAS%3aFNK&amp;form=skydnc</v>
    <v>Learn more on Bing</v>
  </rv>
  <rv s="17">
    <v>en-US</v>
    <v>a1t777</v>
    <v>268435456</v>
    <v>1</v>
    <v>Powered by Refinitiv</v>
    <v>38</v>
    <v>FT ADEX:Mid Cap Value (XNAS:FNK)</v>
    <v>34</v>
    <v>39</v>
    <v>Finance</v>
    <v>25</v>
    <v>58.52</v>
    <v>42.68</v>
    <v>1.081</v>
    <v>0.66110000000000002</v>
    <v>0</v>
    <v>1.3058E-2</v>
    <v>0</v>
    <v>USD</v>
    <v>Nasdaq Stock Market</v>
    <v>XNAS</v>
    <v>6.9999999999999993E-3</v>
    <v>51.3</v>
    <v>ETF</v>
    <v>45824.843750265623</v>
    <v>3253</v>
    <v>51.120100000000001</v>
    <v>194783940.41999999</v>
    <v>FT ADEX:Mid Cap Value</v>
    <v>51.23</v>
    <v>50.628900000000002</v>
    <v>51.29</v>
    <v>51.29</v>
    <v>FNK</v>
    <v>FT ADEX:Mid Cap Value (XNAS:FNK)</v>
    <v>9163</v>
    <v>6260</v>
  </rv>
  <rv s="2">
    <v>3254</v>
  </rv>
  <rv s="16">
    <v>en-US</v>
    <v>cftghw</v>
    <v>268435456</v>
    <v>1</v>
    <v>Powered by Refinitiv</v>
    <v>36</v>
    <v>Cohen&amp;Steers RE Actv (ARCX:CSRE)</v>
    <v>24</v>
    <v>37</v>
    <v>Finance</v>
    <v>25</v>
    <v>27.34</v>
    <v>22.22</v>
    <v>7.4999999999999997E-2</v>
    <v>0</v>
    <v>2.9049999999999996E-3</v>
    <v>0</v>
    <v>USD</v>
    <v>NYSE Arca</v>
    <v>ARCX</v>
    <v>6.9999999999999993E-3</v>
    <v>26.16</v>
    <v>ETF</v>
    <v>45824.840277789066</v>
    <v>25.84</v>
    <v>34713576.710000001</v>
    <v>Cohen&amp;Steers RE Actv</v>
    <v>26.04</v>
    <v>25.82</v>
    <v>25.895</v>
    <v>25.895</v>
    <v>CSRE</v>
    <v>Cohen&amp;Steers RE Actv (ARCX:CSRE)</v>
    <v>10032</v>
    <v>27862</v>
  </rv>
  <rv s="2">
    <v>3256</v>
  </rv>
  <rv s="3">
    <v>https://www.bing.com/financeapi/forcetrigger?t=a1n78m&amp;q=XNAS%3aAIRR&amp;form=skydnc</v>
    <v>Learn more on Bing</v>
  </rv>
  <rv s="17">
    <v>en-US</v>
    <v>a1n78m</v>
    <v>268435456</v>
    <v>1</v>
    <v>Powered by Refinitiv</v>
    <v>38</v>
    <v>FT VI:RBA Am Ind Renssnc (XNAS:AIRR)</v>
    <v>34</v>
    <v>39</v>
    <v>Finance</v>
    <v>25</v>
    <v>86.95</v>
    <v>59.224600000000002</v>
    <v>1.1214999999999999</v>
    <v>0.55000000000000004</v>
    <v>-1.4587000000000001E-2</v>
    <v>7.0879999999999997E-3</v>
    <v>-1.1399999999999999</v>
    <v>USD</v>
    <v>Nasdaq Stock Market</v>
    <v>XNAS</v>
    <v>6.9999999999999993E-3</v>
    <v>79.06</v>
    <v>ETF</v>
    <v>45824.843750265623</v>
    <v>3258</v>
    <v>77.983000000000004</v>
    <v>3590521798.48</v>
    <v>FT VI:RBA Am Ind Renssnc</v>
    <v>78.33</v>
    <v>77.599999999999994</v>
    <v>78.150000000000006</v>
    <v>77.010000000000005</v>
    <v>AIRR</v>
    <v>FT VI:RBA Am Ind Renssnc (XNAS:AIRR)</v>
    <v>217988</v>
    <v>366595</v>
  </rv>
  <rv s="2">
    <v>3259</v>
  </rv>
  <rv s="16">
    <v>en-US</v>
    <v>cbwxur</v>
    <v>268435456</v>
    <v>1</v>
    <v>Powered by Refinitiv</v>
    <v>36</v>
    <v>Bancreek U.S. Large Cap (ARCX:BCUS)</v>
    <v>24</v>
    <v>37</v>
    <v>Finance</v>
    <v>25</v>
    <v>32.659999999999997</v>
    <v>26.19</v>
    <v>0.13500000000000001</v>
    <v>0</v>
    <v>4.4260000000000002E-3</v>
    <v>0</v>
    <v>USD</v>
    <v>NYSE Arca</v>
    <v>ARCX</v>
    <v>6.9999999999999993E-3</v>
    <v>30.79</v>
    <v>ETF</v>
    <v>45824.840277812502</v>
    <v>30.61</v>
    <v>83919140.989999995</v>
    <v>Bancreek U.S. Large Cap</v>
    <v>30.79</v>
    <v>30.501200000000001</v>
    <v>30.636199999999999</v>
    <v>30.636199999999999</v>
    <v>BCUS</v>
    <v>Bancreek U.S. Large Cap (ARCX:BCUS)</v>
    <v>5682</v>
    <v>5554</v>
  </rv>
  <rv s="2">
    <v>3261</v>
  </rv>
  <rv s="3">
    <v>https://www.bing.com/financeapi/forcetrigger?t=c582yc&amp;q=ARCX%3aDGIN&amp;form=skydnc</v>
    <v>Learn more on Bing</v>
  </rv>
  <rv s="17">
    <v>en-US</v>
    <v>c582yc</v>
    <v>268435456</v>
    <v>1</v>
    <v>Powered by Refinitiv</v>
    <v>38</v>
    <v>VanEck:Digital India (ARCX:DGIN)</v>
    <v>34</v>
    <v>39</v>
    <v>Finance</v>
    <v>25</v>
    <v>47.81</v>
    <v>35.1</v>
    <v>0.45340000000000003</v>
    <v>0.64759999999999995</v>
    <v>0</v>
    <v>1.5176E-2</v>
    <v>0</v>
    <v>USD</v>
    <v>NYSE Arca</v>
    <v>ARCX</v>
    <v>6.9999999999999993E-3</v>
    <v>43.530999999999999</v>
    <v>ETF</v>
    <v>45824.840277812502</v>
    <v>3263</v>
    <v>43.27</v>
    <v>20965288.789999999</v>
    <v>VanEck:Digital India</v>
    <v>43.4</v>
    <v>42.672400000000003</v>
    <v>43.32</v>
    <v>43.32</v>
    <v>DGIN</v>
    <v>VanEck:Digital India (ARCX:DGIN)</v>
    <v>5500</v>
    <v>2947</v>
  </rv>
  <rv s="2">
    <v>3264</v>
  </rv>
  <rv s="3">
    <v>https://www.bing.com/financeapi/forcetrigger?t=a1t7ww&amp;q=XNAS%3aFNY&amp;form=skydnc</v>
    <v>Learn more on Bing</v>
  </rv>
  <rv s="17">
    <v>en-US</v>
    <v>a1t7ww</v>
    <v>268435456</v>
    <v>1</v>
    <v>Powered by Refinitiv</v>
    <v>38</v>
    <v>FT ADEX:Mid Cap Growth (XNAS:FNY)</v>
    <v>34</v>
    <v>39</v>
    <v>Finance</v>
    <v>25</v>
    <v>88.738600000000005</v>
    <v>64.52</v>
    <v>1.0908</v>
    <v>1.2574000000000001</v>
    <v>0</v>
    <v>1.5952000000000001E-2</v>
    <v>0</v>
    <v>USD</v>
    <v>Nasdaq Stock Market</v>
    <v>XNAS</v>
    <v>6.9999999999999993E-3</v>
    <v>80.430099999999996</v>
    <v>ETF</v>
    <v>45824.843750265623</v>
    <v>3266</v>
    <v>79.755899999999997</v>
    <v>356472347.58999997</v>
    <v>FT ADEX:Mid Cap Growth</v>
    <v>79.755899999999997</v>
    <v>78.822599999999994</v>
    <v>80.08</v>
    <v>80.08</v>
    <v>FNY</v>
    <v>FT ADEX:Mid Cap Growth (XNAS:FNY)</v>
    <v>6772</v>
    <v>7858</v>
  </rv>
  <rv s="2">
    <v>3267</v>
  </rv>
  <rv s="16">
    <v>en-US</v>
    <v>cb1lh7</v>
    <v>268435456</v>
    <v>1</v>
    <v>Powered by Refinitiv</v>
    <v>36</v>
    <v>Brandes US Small-MCp Val (BATS:BSMC)</v>
    <v>24</v>
    <v>37</v>
    <v>Finance</v>
    <v>17</v>
    <v>32.549700000000001</v>
    <v>25.894200000000001</v>
    <v>0.28339999999999999</v>
    <v>-1.036E-3</v>
    <v>9.1999999999999998E-3</v>
    <v>-3.2199999999999999E-2</v>
    <v>USD</v>
    <v>CBOE BZX Exchange</v>
    <v>BATS</v>
    <v>6.9999999999999993E-3</v>
    <v>31.1401</v>
    <v>ETF</v>
    <v>45824.840285207814</v>
    <v>31.04</v>
    <v>102667990.16</v>
    <v>Brandes US Small-MCp Val</v>
    <v>31.04</v>
    <v>30.804600000000001</v>
    <v>31.088000000000001</v>
    <v>31.055800000000001</v>
    <v>BSMC</v>
    <v>Brandes US Small-MCp Val (BATS:BSMC)</v>
    <v>4874</v>
    <v>9778</v>
  </rv>
  <rv s="2">
    <v>3269</v>
  </rv>
  <rv s="3">
    <v>https://www.bing.com/financeapi/forcetrigger?t=a1terw&amp;q=XNAS%3aFTAG&amp;form=skydnc</v>
    <v>Learn more on Bing</v>
  </rv>
  <rv s="17">
    <v>en-US</v>
    <v>a1terw</v>
    <v>268435456</v>
    <v>1</v>
    <v>Powered by Refinitiv</v>
    <v>38</v>
    <v>FT II:Indxx Gl Agri (XNAS:FTAG)</v>
    <v>34</v>
    <v>39</v>
    <v>Finance</v>
    <v>25</v>
    <v>26.54</v>
    <v>21.53</v>
    <v>0.83099999999999996</v>
    <v>0.45750000000000002</v>
    <v>0</v>
    <v>1.754E-2</v>
    <v>0</v>
    <v>USD</v>
    <v>Nasdaq Stock Market</v>
    <v>XNAS</v>
    <v>6.9999999999999993E-3</v>
    <v>26.54</v>
    <v>ETF</v>
    <v>45824.843750265623</v>
    <v>3271</v>
    <v>26.54</v>
    <v>6187320.7199999997</v>
    <v>FT II:Indxx Gl Agri</v>
    <v>26.54</v>
    <v>26.0825</v>
    <v>26.54</v>
    <v>26.54</v>
    <v>FTAG</v>
    <v>FT II:Indxx Gl Agri (XNAS:FTAG)</v>
    <v>211</v>
    <v>567</v>
  </rv>
  <rv s="2">
    <v>3272</v>
  </rv>
  <rv s="16">
    <v>en-US</v>
    <v>cb1lec</v>
    <v>268435456</v>
    <v>1</v>
    <v>Powered by Refinitiv</v>
    <v>36</v>
    <v>Brandes International (BATS:BINV)</v>
    <v>24</v>
    <v>37</v>
    <v>Finance</v>
    <v>17</v>
    <v>36.439900000000002</v>
    <v>28.926400000000001</v>
    <v>0.24890000000000001</v>
    <v>0</v>
    <v>6.9489999999999994E-3</v>
    <v>0</v>
    <v>USD</v>
    <v>CBOE BZX Exchange</v>
    <v>BATS</v>
    <v>6.9999999999999993E-3</v>
    <v>36.325000000000003</v>
    <v>ETF</v>
    <v>45824.840288390624</v>
    <v>36.034700000000001</v>
    <v>234202287</v>
    <v>Brandes International</v>
    <v>36.25</v>
    <v>35.82</v>
    <v>36.068899999999999</v>
    <v>36.068899999999999</v>
    <v>BINV</v>
    <v>Brandes International (BATS:BINV)</v>
    <v>12091</v>
    <v>35922</v>
  </rv>
  <rv s="2">
    <v>3274</v>
  </rv>
  <rv s="3">
    <v>https://www.bing.com/financeapi/forcetrigger?t=a1tajc&amp;q=XNAS%3aFPXI&amp;form=skydnc</v>
    <v>Learn more on Bing</v>
  </rv>
  <rv s="17">
    <v>en-US</v>
    <v>a1tajc</v>
    <v>268435456</v>
    <v>1</v>
    <v>Powered by Refinitiv</v>
    <v>38</v>
    <v>FT II:Intl Eqty Opps (XNAS:FPXI)</v>
    <v>34</v>
    <v>39</v>
    <v>Finance</v>
    <v>25</v>
    <v>55.41</v>
    <v>41.17</v>
    <v>1.0166999999999999</v>
    <v>0.4</v>
    <v>-2.6210000000000001E-2</v>
    <v>7.3340000000000002E-3</v>
    <v>-1.44</v>
    <v>USD</v>
    <v>Nasdaq Stock Market</v>
    <v>XNAS</v>
    <v>6.9999999999999993E-3</v>
    <v>55.41</v>
    <v>ETF</v>
    <v>45824.843750265623</v>
    <v>3276</v>
    <v>54.89</v>
    <v>145609410.44</v>
    <v>FT II:Intl Eqty Opps</v>
    <v>54.92</v>
    <v>54.54</v>
    <v>54.94</v>
    <v>53.5</v>
    <v>FPXI</v>
    <v>FT II:Intl Eqty Opps (XNAS:FPXI)</v>
    <v>12255</v>
    <v>5135</v>
  </rv>
  <rv s="2">
    <v>3277</v>
  </rv>
  <rv s="3">
    <v>https://www.bing.com/financeapi/forcetrigger?t=a1t8hw&amp;q=XNAS%3aNXTG&amp;form=skydnc</v>
    <v>Learn more on Bing</v>
  </rv>
  <rv s="17">
    <v>en-US</v>
    <v>a1t8hw</v>
    <v>268435456</v>
    <v>1</v>
    <v>Powered by Refinitiv</v>
    <v>38</v>
    <v>FT II:Indxx NextG (XNAS:NXTG)</v>
    <v>34</v>
    <v>39</v>
    <v>Finance</v>
    <v>25</v>
    <v>95.442499999999995</v>
    <v>74.03</v>
    <v>0.92769999999999997</v>
    <v>1.29</v>
    <v>-2.9708999999999999E-2</v>
    <v>1.3777999999999999E-2</v>
    <v>-2.82</v>
    <v>USD</v>
    <v>Nasdaq Stock Market</v>
    <v>XNAS</v>
    <v>6.9999999999999993E-3</v>
    <v>95.442499999999995</v>
    <v>ETF</v>
    <v>45824.843750196094</v>
    <v>3279</v>
    <v>94.8</v>
    <v>365131785.13999999</v>
    <v>FT II:Indxx NextG</v>
    <v>94.8</v>
    <v>93.63</v>
    <v>94.92</v>
    <v>92.1</v>
    <v>NXTG</v>
    <v>FT II:Indxx NextG (XNAS:NXTG)</v>
    <v>1788</v>
    <v>4451</v>
  </rv>
  <rv s="2">
    <v>3280</v>
  </rv>
  <rv s="3">
    <v>https://www.bing.com/financeapi/forcetrigger?t=bx3vhw&amp;q=XNAS%3aFICS&amp;form=skydnc</v>
    <v>Learn more on Bing</v>
  </rv>
  <rv s="17">
    <v>en-US</v>
    <v>bx3vhw</v>
    <v>268435456</v>
    <v>1</v>
    <v>Powered by Refinitiv</v>
    <v>38</v>
    <v>FT VI:Intl Dev Cap Str (XNAS:FICS)</v>
    <v>34</v>
    <v>39</v>
    <v>Finance</v>
    <v>25</v>
    <v>40.24</v>
    <v>32.79</v>
    <v>0.94540000000000002</v>
    <v>0.05</v>
    <v>0</v>
    <v>1.263E-3</v>
    <v>0</v>
    <v>USD</v>
    <v>Nasdaq Stock Market</v>
    <v>XNAS</v>
    <v>6.9999999999999993E-3</v>
    <v>40.049100000000003</v>
    <v>ETF</v>
    <v>45824.843750265623</v>
    <v>3282</v>
    <v>39.6</v>
    <v>214294190.15000001</v>
    <v>FT VI:Intl Dev Cap Str</v>
    <v>39.884999999999998</v>
    <v>39.590000000000003</v>
    <v>39.64</v>
    <v>39.64</v>
    <v>FICS</v>
    <v>FT VI:Intl Dev Cap Str (XNAS:FICS)</v>
    <v>22142</v>
    <v>38562</v>
  </rv>
  <rv s="2">
    <v>3283</v>
  </rv>
  <rv s="3">
    <v>https://www.bing.com/financeapi/forcetrigger?t=a22nr7&amp;q=ARCX%3aGLIN&amp;form=skydnc</v>
    <v>Learn more on Bing</v>
  </rv>
  <rv s="17">
    <v>en-US</v>
    <v>a22nr7</v>
    <v>268435456</v>
    <v>1</v>
    <v>Powered by Refinitiv</v>
    <v>38</v>
    <v>VanEck:India Gro Ldrs (ARCX:GLIN)</v>
    <v>34</v>
    <v>39</v>
    <v>Finance</v>
    <v>25</v>
    <v>55.497999999999998</v>
    <v>38.880099999999999</v>
    <v>0.96340000000000003</v>
    <v>0.33500000000000002</v>
    <v>0</v>
    <v>7.1730000000000006E-3</v>
    <v>0</v>
    <v>USD</v>
    <v>NYSE Arca</v>
    <v>ARCX</v>
    <v>6.9999999999999993E-3</v>
    <v>47.316000000000003</v>
    <v>ETF</v>
    <v>45824.840277812502</v>
    <v>3285</v>
    <v>47.02</v>
    <v>134796520.86000001</v>
    <v>VanEck:India Gro Ldrs</v>
    <v>47.07</v>
    <v>46.704999999999998</v>
    <v>47.04</v>
    <v>47.04</v>
    <v>GLIN</v>
    <v>VanEck:India Gro Ldrs (ARCX:GLIN)</v>
    <v>16287</v>
    <v>20118</v>
  </rv>
  <rv s="2">
    <v>3286</v>
  </rv>
  <rv s="16">
    <v>en-US</v>
    <v>cbp8f2</v>
    <v>268435456</v>
    <v>1</v>
    <v>Powered by Refinitiv</v>
    <v>36</v>
    <v>EA:WHITEWOLF Pub Ls Pr E (BATS:LBO)</v>
    <v>24</v>
    <v>37</v>
    <v>Finance</v>
    <v>17</v>
    <v>35.33</v>
    <v>25.59</v>
    <v>-4.4600000000000001E-2</v>
    <v>0</v>
    <v>-1.477E-3</v>
    <v>0</v>
    <v>USD</v>
    <v>CBOE BZX Exchange</v>
    <v>BATS</v>
    <v>6.9999999999999993E-3</v>
    <v>30.43</v>
    <v>ETF</v>
    <v>45824.840313078123</v>
    <v>30.144400000000001</v>
    <v>7271804.5700000003</v>
    <v>EA:WHITEWOLF Pub Ls Pr E</v>
    <v>30.380099999999999</v>
    <v>30.189</v>
    <v>30.144400000000001</v>
    <v>30.144400000000001</v>
    <v>LBO</v>
    <v>EA:WHITEWOLF Pub Ls Pr E (BATS:LBO)</v>
    <v>521</v>
    <v>1550</v>
  </rv>
  <rv s="2">
    <v>3288</v>
  </rv>
  <rv s="3">
    <v>https://www.bing.com/financeapi/forcetrigger?t=bhxc77&amp;q=ARCX%3aLOUP&amp;form=skydnc</v>
    <v>Learn more on Bing</v>
  </rv>
  <rv s="17">
    <v>en-US</v>
    <v>bhxc77</v>
    <v>268435456</v>
    <v>1</v>
    <v>Powered by Refinitiv</v>
    <v>38</v>
    <v>Innovator Dpwt Frntr Tch (ARCX:LOUP)</v>
    <v>34</v>
    <v>39</v>
    <v>Finance</v>
    <v>25</v>
    <v>61.33</v>
    <v>37.229999999999997</v>
    <v>1.4061999999999999</v>
    <v>1.4639</v>
    <v>0</v>
    <v>2.5988000000000001E-2</v>
    <v>0</v>
    <v>USD</v>
    <v>NYSE Arca</v>
    <v>ARCX</v>
    <v>6.9999999999999993E-3</v>
    <v>58.174999999999997</v>
    <v>ETF</v>
    <v>45824.84027780078</v>
    <v>3290</v>
    <v>57.57</v>
    <v>86839707.689999998</v>
    <v>Innovator Dpwt Frntr Tch</v>
    <v>57.57</v>
    <v>56.330300000000001</v>
    <v>57.794199999999996</v>
    <v>57.794199999999996</v>
    <v>LOUP</v>
    <v>Innovator Dpwt Frntr Tch (ARCX:LOUP)</v>
    <v>4194</v>
    <v>6416</v>
  </rv>
  <rv s="2">
    <v>3291</v>
  </rv>
  <rv s="3">
    <v>https://www.bing.com/financeapi/forcetrigger?t=bpz1jc&amp;q=XNAS%3aECOW&amp;form=skydnc</v>
    <v>Learn more on Bing</v>
  </rv>
  <rv s="17">
    <v>en-US</v>
    <v>bpz1jc</v>
    <v>268435456</v>
    <v>1</v>
    <v>Powered by Refinitiv</v>
    <v>38</v>
    <v>Pacer Em Mkt Csh Cws 100 (XNAS:ECOW)</v>
    <v>34</v>
    <v>39</v>
    <v>Finance</v>
    <v>25</v>
    <v>22.695</v>
    <v>17.8</v>
    <v>0.99770000000000003</v>
    <v>0.1016</v>
    <v>0</v>
    <v>4.6820000000000004E-3</v>
    <v>0</v>
    <v>USD</v>
    <v>Nasdaq Stock Market</v>
    <v>XNAS</v>
    <v>6.9999999999999993E-3</v>
    <v>21.948699999999999</v>
    <v>ETF</v>
    <v>45824.843750265623</v>
    <v>3293</v>
    <v>21.8</v>
    <v>87419745.950000003</v>
    <v>Pacer Em Mkt Csh Cws 100</v>
    <v>21.84</v>
    <v>21.698399999999999</v>
    <v>21.8</v>
    <v>21.8</v>
    <v>ECOW</v>
    <v>Pacer Em Mkt Csh Cws 100 (XNAS:ECOW)</v>
    <v>7384</v>
    <v>29535</v>
  </rv>
  <rv s="2">
    <v>3294</v>
  </rv>
  <rv s="3">
    <v>https://www.bing.com/financeapi/forcetrigger?t=bk233m&amp;q=XNAS%3aFPXE&amp;form=skydnc</v>
    <v>Learn more on Bing</v>
  </rv>
  <rv s="17">
    <v>en-US</v>
    <v>bk233m</v>
    <v>268435456</v>
    <v>1</v>
    <v>Powered by Refinitiv</v>
    <v>38</v>
    <v>FT II:IPOX Eur Eq Opptys (XNAS:FPXE)</v>
    <v>34</v>
    <v>39</v>
    <v>Finance</v>
    <v>25</v>
    <v>31.49</v>
    <v>21.1373</v>
    <v>1.3459000000000001</v>
    <v>-0.45</v>
    <v>0</v>
    <v>-1.4577E-2</v>
    <v>0</v>
    <v>USD</v>
    <v>Nasdaq Stock Market</v>
    <v>XNAS</v>
    <v>6.9999999999999993E-3</v>
    <v>31.34</v>
    <v>ETF</v>
    <v>45824.843750265623</v>
    <v>3296</v>
    <v>30.42</v>
    <v>4496784.08</v>
    <v>FT II:IPOX Eur Eq Opptys</v>
    <v>30.73</v>
    <v>30.87</v>
    <v>30.42</v>
    <v>30.42</v>
    <v>FPXE</v>
    <v>FT II:IPOX Eur Eq Opptys (XNAS:FPXE)</v>
    <v>1329</v>
    <v>2332</v>
  </rv>
  <rv s="2">
    <v>3297</v>
  </rv>
  <rv s="3">
    <v>https://www.bing.com/financeapi/forcetrigger?t=aw2enm&amp;q=ARCX%3aKWEB&amp;form=skydnc</v>
    <v>Learn more on Bing</v>
  </rv>
  <rv s="17">
    <v>en-US</v>
    <v>aw2enm</v>
    <v>268435456</v>
    <v>1</v>
    <v>Powered by Refinitiv</v>
    <v>38</v>
    <v>KraneShs:CSI China Intrt (ARCX:KWEB)</v>
    <v>34</v>
    <v>39</v>
    <v>Finance</v>
    <v>35</v>
    <v>39.17</v>
    <v>24.68</v>
    <v>1.1617</v>
    <v>0.82</v>
    <v>5.168E-5</v>
    <v>2.4118000000000001E-2</v>
    <v>1.8E-3</v>
    <v>USD</v>
    <v>NYSE Arca</v>
    <v>ARCX</v>
    <v>6.9999999999999993E-3</v>
    <v>35.0899</v>
    <v>ETF</v>
    <v>45824.940377615625</v>
    <v>3299</v>
    <v>34.65</v>
    <v>6217846717.9899998</v>
    <v>KraneShs:CSI China Intrt</v>
    <v>34.674999999999997</v>
    <v>34</v>
    <v>34.82</v>
    <v>34.831800000000001</v>
    <v>KWEB</v>
    <v>KraneShs:CSI China Intrt (ARCX:KWEB)</v>
    <v>18125819</v>
    <v>17737869</v>
  </rv>
  <rv s="2">
    <v>3300</v>
  </rv>
  <rv s="16">
    <v>en-US</v>
    <v>c754w7</v>
    <v>268435456</v>
    <v>1</v>
    <v>Powered by Refinitiv</v>
    <v>36</v>
    <v>BlackRock:FinTech Act (ARCX:BPAY)</v>
    <v>24</v>
    <v>37</v>
    <v>Finance</v>
    <v>25</v>
    <v>31</v>
    <v>20.66</v>
    <v>1.1087</v>
    <v>0</v>
    <v>3.7767000000000002E-2</v>
    <v>0</v>
    <v>USD</v>
    <v>NYSE Arca</v>
    <v>ARCX</v>
    <v>6.9999999999999993E-3</v>
    <v>30.58</v>
    <v>ETF</v>
    <v>45824.840277812502</v>
    <v>30.464700000000001</v>
    <v>6639265.04</v>
    <v>BlackRock:FinTech Act</v>
    <v>30.58</v>
    <v>29.356000000000002</v>
    <v>30.464700000000001</v>
    <v>30.464700000000001</v>
    <v>BPAY</v>
    <v>BlackRock:FinTech Act (ARCX:BPAY)</v>
    <v>16238</v>
    <v>1103</v>
  </rv>
  <rv s="2">
    <v>3302</v>
  </rv>
  <rv s="3">
    <v>https://www.bing.com/financeapi/forcetrigger?t=a1p7fr&amp;q=XNAS%3aCARZ&amp;form=skydnc</v>
    <v>Learn more on Bing</v>
  </rv>
  <rv s="17">
    <v>en-US</v>
    <v>a1p7fr</v>
    <v>268435456</v>
    <v>1</v>
    <v>Powered by Refinitiv</v>
    <v>38</v>
    <v>FT II:SNet Fut Vhc &amp; Tch (XNAS:CARZ)</v>
    <v>34</v>
    <v>39</v>
    <v>Finance</v>
    <v>25</v>
    <v>63.1</v>
    <v>41.1</v>
    <v>1.1910000000000001</v>
    <v>0.5</v>
    <v>0</v>
    <v>8.4360000000000008E-3</v>
    <v>0</v>
    <v>USD</v>
    <v>Nasdaq Stock Market</v>
    <v>XNAS</v>
    <v>6.9999999999999993E-3</v>
    <v>60.188000000000002</v>
    <v>ETF</v>
    <v>45824.843750196094</v>
    <v>3304</v>
    <v>59.77</v>
    <v>28904464.309999999</v>
    <v>FT II:SNet Fut Vhc &amp; Tch</v>
    <v>60.188000000000002</v>
    <v>59.27</v>
    <v>59.77</v>
    <v>59.77</v>
    <v>CARZ</v>
    <v>FT II:SNet Fut Vhc &amp; Tch (XNAS:CARZ)</v>
    <v>283</v>
    <v>830</v>
  </rv>
  <rv s="2">
    <v>3305</v>
  </rv>
  <rv s="16">
    <v>en-US</v>
    <v>cbh8tc</v>
    <v>268435456</v>
    <v>1</v>
    <v>Powered by Refinitiv</v>
    <v>36</v>
    <v>EA:ARK 21S Act BF Strat (BATS:ARKA)</v>
    <v>24</v>
    <v>37</v>
    <v>Finance</v>
    <v>17</v>
    <v>73.14</v>
    <v>40.6081</v>
    <v>2.1934999999999998</v>
    <v>0</v>
    <v>3.3376000000000003E-2</v>
    <v>0</v>
    <v>USD</v>
    <v>CBOE BZX Exchange</v>
    <v>BATS</v>
    <v>6.9999999999999993E-3</v>
    <v>67.914699999999996</v>
    <v>ETF</v>
    <v>45824.840280578122</v>
    <v>66.900000000000006</v>
    <v>9823448.5600000005</v>
    <v>EA:ARK 21S Act BF Strat</v>
    <v>66.900000000000006</v>
    <v>65.721199999999996</v>
    <v>67.914699999999996</v>
    <v>67.914699999999996</v>
    <v>ARKA</v>
    <v>EA:ARK 21S Act BF Strat (BATS:ARKA)</v>
    <v>3638</v>
    <v>1265</v>
  </rv>
  <rv s="2">
    <v>3307</v>
  </rv>
  <rv s="16">
    <v>en-US</v>
    <v>cbh8w7</v>
    <v>268435456</v>
    <v>1</v>
    <v>Powered by Refinitiv</v>
    <v>36</v>
    <v>EA:ARK 21S Act EF Strat (BATS:ARKZ)</v>
    <v>24</v>
    <v>37</v>
    <v>Finance</v>
    <v>17</v>
    <v>46.12</v>
    <v>15.71</v>
    <v>1.3685</v>
    <v>0</v>
    <v>5.0929000000000002E-2</v>
    <v>0</v>
    <v>USD</v>
    <v>CBOE BZX Exchange</v>
    <v>BATS</v>
    <v>6.9999999999999993E-3</v>
    <v>28.239000000000001</v>
    <v>ETF</v>
    <v>45824.840283750003</v>
    <v>27.780999999999999</v>
    <v>6034624.2999999998</v>
    <v>EA:ARK 21S Act EF Strat</v>
    <v>27.85</v>
    <v>26.8705</v>
    <v>28.239000000000001</v>
    <v>28.239000000000001</v>
    <v>ARKZ</v>
    <v>EA:ARK 21S Act EF Strat (BATS:ARKZ)</v>
    <v>1731</v>
    <v>4624</v>
  </rv>
  <rv s="2">
    <v>3309</v>
  </rv>
  <rv s="3">
    <v>https://www.bing.com/financeapi/forcetrigger?t=a1z6c7&amp;q=BATS%3aOILK&amp;form=skydnc</v>
    <v>Learn more on Bing</v>
  </rv>
  <rv s="17">
    <v>en-US</v>
    <v>a1z6c7</v>
    <v>268435456</v>
    <v>1</v>
    <v>Powered by Refinitiv</v>
    <v>38</v>
    <v>ProShares:K-1 Free Cr (BATS:OILK)</v>
    <v>34</v>
    <v>39</v>
    <v>Finance</v>
    <v>17</v>
    <v>49.64</v>
    <v>35.5</v>
    <v>0.87990000000000002</v>
    <v>-0.21</v>
    <v>1.3734E-2</v>
    <v>-4.8640000000000003E-3</v>
    <v>0.59</v>
    <v>USD</v>
    <v>CBOE BZX Exchange</v>
    <v>BATS</v>
    <v>6.8999999999999999E-3</v>
    <v>43.2</v>
    <v>ETF</v>
    <v>45824.856547916403</v>
    <v>3311</v>
    <v>41.79</v>
    <v>60098249.960000001</v>
    <v>ProShares:K-1 Free Cr</v>
    <v>43.02</v>
    <v>43.17</v>
    <v>42.96</v>
    <v>43.55</v>
    <v>OILK</v>
    <v>ProShares:K-1 Free Cr (BATS:OILK)</v>
    <v>106899</v>
    <v>34438</v>
  </rv>
  <rv s="2">
    <v>3312</v>
  </rv>
  <rv s="3">
    <v>https://www.bing.com/financeapi/forcetrigger?t=c2xccw&amp;q=ARCX%3aBOAT&amp;form=skydnc</v>
    <v>Learn more on Bing</v>
  </rv>
  <rv s="17">
    <v>en-US</v>
    <v>c2xccw</v>
    <v>268435456</v>
    <v>1</v>
    <v>Powered by Refinitiv</v>
    <v>38</v>
    <v>Tidal:SS Glb Ship (ARCX:BOAT)</v>
    <v>34</v>
    <v>39</v>
    <v>Finance</v>
    <v>25</v>
    <v>38</v>
    <v>22.16</v>
    <v>1.4003000000000001</v>
    <v>-0.37</v>
    <v>0</v>
    <v>-1.1939E-2</v>
    <v>0</v>
    <v>USD</v>
    <v>NYSE Arca</v>
    <v>ARCX</v>
    <v>6.8999999999999999E-3</v>
    <v>31.2</v>
    <v>ETF</v>
    <v>45824.840277812502</v>
    <v>3314</v>
    <v>30.56</v>
    <v>38114978.609999999</v>
    <v>Tidal:SS Glb Ship</v>
    <v>31.1</v>
    <v>30.99</v>
    <v>30.62</v>
    <v>30.62</v>
    <v>BOAT</v>
    <v>Tidal:SS Glb Ship (ARCX:BOAT)</v>
    <v>20666</v>
    <v>19432</v>
  </rv>
  <rv s="2">
    <v>3315</v>
  </rv>
  <rv s="3">
    <v>https://www.bing.com/financeapi/forcetrigger?t=a24yz2&amp;q=ARCX%3aURA&amp;form=skydnc</v>
    <v>Learn more on Bing</v>
  </rv>
  <rv s="17">
    <v>en-US</v>
    <v>a24yz2</v>
    <v>268435456</v>
    <v>1</v>
    <v>Powered by Refinitiv</v>
    <v>38</v>
    <v>Glbl X Uranium ETF (ARCX:URA)</v>
    <v>34</v>
    <v>39</v>
    <v>Finance</v>
    <v>35</v>
    <v>39.299999999999997</v>
    <v>19.5</v>
    <v>0.91369999999999996</v>
    <v>1.94</v>
    <v>7.62E-3</v>
    <v>5.3695000000000007E-2</v>
    <v>0.29010000000000002</v>
    <v>USD</v>
    <v>NYSE Arca</v>
    <v>ARCX</v>
    <v>6.8999999999999999E-3</v>
    <v>39.299999999999997</v>
    <v>ETF</v>
    <v>45824.941652152345</v>
    <v>3317</v>
    <v>37.83</v>
    <v>3228377472.29</v>
    <v>Glbl X Uranium ETF</v>
    <v>38.270000000000003</v>
    <v>36.130000000000003</v>
    <v>38.07</v>
    <v>38.360100000000003</v>
    <v>URA</v>
    <v>Glbl X Uranium ETF (ARCX:URA)</v>
    <v>9035699</v>
    <v>4004910</v>
  </rv>
  <rv s="2">
    <v>3318</v>
  </rv>
  <rv s="20">
    <v>en-US</v>
    <v>c9ou5r</v>
    <v>268435456</v>
    <v>1</v>
    <v>Powered by Refinitiv</v>
    <v>44</v>
    <v>Touchstone Climate Trans (BATS:HEAT)</v>
    <v>24</v>
    <v>45</v>
    <v>Finance</v>
    <v>47</v>
    <v>27.871099999999998</v>
    <v>22.099599999999999</v>
    <v>0.22009999999999999</v>
    <v>8.0280000000000004E-3</v>
    <v>USD</v>
    <v>CBOE BZX Exchange</v>
    <v>BATS</v>
    <v>6.8999999999999999E-3</v>
    <v>27.6357</v>
    <v>ETF</v>
    <v>45824.840306967184</v>
    <v>27.6357</v>
    <v>12117346.9</v>
    <v>Touchstone Climate Trans</v>
    <v>27.6357</v>
    <v>27.415600000000001</v>
    <v>27.6357</v>
    <v>HEAT</v>
    <v>Touchstone Climate Trans (BATS:HEAT)</v>
    <v>0</v>
    <v>13</v>
  </rv>
  <rv s="2">
    <v>3320</v>
  </rv>
  <rv s="20">
    <v>en-US</v>
    <v>cfd52w</v>
    <v>268435456</v>
    <v>1</v>
    <v>Powered by Refinitiv</v>
    <v>44</v>
    <v>AB International Buffer (XNAS:BUFI)</v>
    <v>24</v>
    <v>45</v>
    <v>Finance</v>
    <v>43</v>
    <v>37.65</v>
    <v>33.609299999999998</v>
    <v>8.3500000000000005E-2</v>
    <v>2.2360000000000001E-3</v>
    <v>USD</v>
    <v>Nasdaq Stock Market</v>
    <v>XNAS</v>
    <v>6.8999999999999999E-3</v>
    <v>37.435000000000002</v>
    <v>ETF</v>
    <v>45824.843750196094</v>
    <v>37.4</v>
    <v>44522104.560000002</v>
    <v>AB International Buffer</v>
    <v>37.4</v>
    <v>37.351500000000001</v>
    <v>37.435000000000002</v>
    <v>BUFI</v>
    <v>AB International Buffer (XNAS:BUFI)</v>
    <v>1600</v>
    <v>15719</v>
  </rv>
  <rv s="2">
    <v>3322</v>
  </rv>
  <rv s="16">
    <v>en-US</v>
    <v>cbtdsm</v>
    <v>268435456</v>
    <v>1</v>
    <v>Powered by Refinitiv</v>
    <v>36</v>
    <v>AB Conservative Buffer (XNAS:BUFC)</v>
    <v>24</v>
    <v>37</v>
    <v>Finance</v>
    <v>25</v>
    <v>41.16</v>
    <v>35</v>
    <v>0.1091</v>
    <v>0</v>
    <v>2.7900000000000004E-3</v>
    <v>0</v>
    <v>USD</v>
    <v>Nasdaq Stock Market</v>
    <v>XNAS</v>
    <v>6.8999999999999999E-3</v>
    <v>39.29</v>
    <v>ETF</v>
    <v>45824.843750196094</v>
    <v>39.159999999999997</v>
    <v>879235491.80999994</v>
    <v>AB Conservative Buffer</v>
    <v>39.28</v>
    <v>39.105899999999998</v>
    <v>39.215000000000003</v>
    <v>39.215000000000003</v>
    <v>BUFC</v>
    <v>AB Conservative Buffer (XNAS:BUFC)</v>
    <v>18369</v>
    <v>43201</v>
  </rv>
  <rv s="2">
    <v>3324</v>
  </rv>
  <rv s="3">
    <v>https://www.bing.com/financeapi/forcetrigger?t=a22yur&amp;q=ARCX%3aSILJ&amp;form=skydnc</v>
    <v>Learn more on Bing</v>
  </rv>
  <rv s="17">
    <v>en-US</v>
    <v>a22yur</v>
    <v>268435456</v>
    <v>1</v>
    <v>Powered by Refinitiv</v>
    <v>38</v>
    <v>Amplify Jr Slvr Miners (ARCX:SILJ)</v>
    <v>34</v>
    <v>39</v>
    <v>Finance</v>
    <v>35</v>
    <v>15.53</v>
    <v>9.7200000000000006</v>
    <v>0.93010000000000004</v>
    <v>-1.4999999999999999E-2</v>
    <v>-1.3359999999999999E-3</v>
    <v>-1.0009999999999999E-3</v>
    <v>-0.02</v>
    <v>USD</v>
    <v>NYSE Arca</v>
    <v>ARCX</v>
    <v>6.8999999999999999E-3</v>
    <v>15.148</v>
    <v>ETF</v>
    <v>45824.939173078128</v>
    <v>3326</v>
    <v>14.89</v>
    <v>1148093793.72</v>
    <v>Amplify Jr Slvr Miners</v>
    <v>15.03</v>
    <v>14.99</v>
    <v>14.975</v>
    <v>14.95</v>
    <v>SILJ</v>
    <v>Amplify Jr Slvr Miners (ARCX:SILJ)</v>
    <v>3438766</v>
    <v>4238344</v>
  </rv>
  <rv s="2">
    <v>3327</v>
  </rv>
  <rv s="3">
    <v>https://www.bing.com/financeapi/forcetrigger?t=a1qpf2&amp;q=ARCX%3aCZA&amp;form=skydnc</v>
    <v>Learn more on Bing</v>
  </rv>
  <rv s="17">
    <v>en-US</v>
    <v>a1qpf2</v>
    <v>268435456</v>
    <v>1</v>
    <v>Powered by Refinitiv</v>
    <v>38</v>
    <v>Invesco Zacks Mid-Cap (ARCX:CZA)</v>
    <v>34</v>
    <v>39</v>
    <v>Finance</v>
    <v>25</v>
    <v>113.72</v>
    <v>90.08</v>
    <v>0.86570000000000003</v>
    <v>0.9647</v>
    <v>0</v>
    <v>9.2800000000000001E-3</v>
    <v>0</v>
    <v>USD</v>
    <v>NYSE Arca</v>
    <v>ARCX</v>
    <v>6.8999999999999999E-3</v>
    <v>105.16</v>
    <v>ETF</v>
    <v>45824.840277812502</v>
    <v>3329</v>
    <v>104.8</v>
    <v>186842209.38</v>
    <v>Invesco Zacks Mid-Cap</v>
    <v>105.16</v>
    <v>103.95099999999999</v>
    <v>104.9157</v>
    <v>104.9157</v>
    <v>CZA</v>
    <v>Invesco Zacks Mid-Cap (ARCX:CZA)</v>
    <v>2290</v>
    <v>2472</v>
  </rv>
  <rv s="2">
    <v>3330</v>
  </rv>
  <rv s="3">
    <v>https://www.bing.com/financeapi/forcetrigger?t=b1pgfr&amp;q=ARCX%3aKHYB&amp;form=skydnc</v>
    <v>Learn more on Bing</v>
  </rv>
  <rv s="17">
    <v>en-US</v>
    <v>b1pgfr</v>
    <v>268435456</v>
    <v>1</v>
    <v>Powered by Refinitiv</v>
    <v>38</v>
    <v>KraneShs:A Pac HI USD Bd (ARCX:KHYB)</v>
    <v>34</v>
    <v>39</v>
    <v>Finance</v>
    <v>25</v>
    <v>25.25</v>
    <v>22.925000000000001</v>
    <v>0.62219999999999998</v>
    <v>0.02</v>
    <v>0</v>
    <v>8.3909999999999996E-4</v>
    <v>0</v>
    <v>USD</v>
    <v>NYSE Arca</v>
    <v>ARCX</v>
    <v>6.8999999999999999E-3</v>
    <v>23.869599999999998</v>
    <v>ETF</v>
    <v>45824.840277812502</v>
    <v>3332</v>
    <v>23.850100000000001</v>
    <v>23835220.469999999</v>
    <v>KraneShs:A Pac HI USD Bd</v>
    <v>23.869599999999998</v>
    <v>23.835000000000001</v>
    <v>23.855</v>
    <v>23.855</v>
    <v>KHYB</v>
    <v>KraneShs:A Pac HI USD Bd (ARCX:KHYB)</v>
    <v>1432</v>
    <v>3301</v>
  </rv>
  <rv s="2">
    <v>3333</v>
  </rv>
  <rv s="20">
    <v>en-US</v>
    <v>cfsf6h</v>
    <v>268435456</v>
    <v>1</v>
    <v>Powered by Refinitiv</v>
    <v>44</v>
    <v>Calamos:S&amp;P500 SAP - Feb (ARCX:CPSF)</v>
    <v>24</v>
    <v>45</v>
    <v>Finance</v>
    <v>43</v>
    <v>26.6</v>
    <v>23.43</v>
    <v>5.7200000000000001E-2</v>
    <v>2.3519999999999999E-3</v>
    <v>USD</v>
    <v>NYSE Arca</v>
    <v>ARCX</v>
    <v>6.8999999999999999E-3</v>
    <v>24.380199999999999</v>
    <v>ETF</v>
    <v>45824.840277789066</v>
    <v>24.380199999999999</v>
    <v>24225639.030000001</v>
    <v>Calamos:S&amp;P500 SAP - Feb</v>
    <v>24.380199999999999</v>
    <v>24.323</v>
    <v>24.380199999999999</v>
    <v>CPSF</v>
    <v>Calamos:S&amp;P500 SAP - Feb (ARCX:CPSF)</v>
    <v>0</v>
    <v>5912</v>
  </rv>
  <rv s="2">
    <v>3335</v>
  </rv>
  <rv s="16">
    <v>en-US</v>
    <v>cartdm</v>
    <v>268435456</v>
    <v>1</v>
    <v>Powered by Refinitiv</v>
    <v>36</v>
    <v>KraneShs:Glbl Lxry Idx (ARCX:KLXY)</v>
    <v>24</v>
    <v>37</v>
    <v>Finance</v>
    <v>25</v>
    <v>26.66</v>
    <v>20</v>
    <v>0.60870000000000002</v>
    <v>0</v>
    <v>2.6032000000000003E-2</v>
    <v>0</v>
    <v>USD</v>
    <v>NYSE Arca</v>
    <v>ARCX</v>
    <v>6.8999999999999999E-3</v>
    <v>24.06</v>
    <v>ETF</v>
    <v>45824.840277812502</v>
    <v>23.991599999999998</v>
    <v>2392854.9500000002</v>
    <v>KraneShs:Glbl Lxry Idx</v>
    <v>24.03</v>
    <v>23.382899999999999</v>
    <v>23.991599999999998</v>
    <v>23.991599999999998</v>
    <v>KLXY</v>
    <v>KraneShs:Glbl Lxry Idx (ARCX:KLXY)</v>
    <v>410</v>
    <v>460</v>
  </rv>
  <rv s="2">
    <v>3337</v>
  </rv>
  <rv s="3">
    <v>https://www.bing.com/financeapi/forcetrigger?t=c2m6qh&amp;q=BATS%3aBALT&amp;form=skydnc</v>
    <v>Learn more on Bing</v>
  </rv>
  <rv s="17">
    <v>en-US</v>
    <v>c2m6qh</v>
    <v>268435456</v>
    <v>1</v>
    <v>Powered by Refinitiv</v>
    <v>38</v>
    <v>Innovator Def Wealth Shd (BATS:BALT)</v>
    <v>34</v>
    <v>39</v>
    <v>Finance</v>
    <v>17</v>
    <v>32.020000000000003</v>
    <v>29.35</v>
    <v>0.14760000000000001</v>
    <v>3.5000000000000003E-2</v>
    <v>0</v>
    <v>1.0939999999999999E-3</v>
    <v>0</v>
    <v>USD</v>
    <v>CBOE BZX Exchange</v>
    <v>BATS</v>
    <v>6.8999999999999999E-3</v>
    <v>32.020000000000003</v>
    <v>ETF</v>
    <v>45824.840283553123</v>
    <v>3339</v>
    <v>31.980499999999999</v>
    <v>1458253579.1500001</v>
    <v>Innovator Def Wealth Shd</v>
    <v>32.01</v>
    <v>31.98</v>
    <v>32.015000000000001</v>
    <v>32.015000000000001</v>
    <v>BALT</v>
    <v>Innovator Def Wealth Shd (BATS:BALT)</v>
    <v>177630</v>
    <v>245551</v>
  </rv>
  <rv s="2">
    <v>3340</v>
  </rv>
  <rv s="16">
    <v>en-US</v>
    <v>cezy1h</v>
    <v>268435456</v>
    <v>1</v>
    <v>Powered by Refinitiv</v>
    <v>36</v>
    <v>Calamos:S&amp;P500 SAP - Nov (ARCX:CPSN)</v>
    <v>24</v>
    <v>37</v>
    <v>Finance</v>
    <v>25</v>
    <v>25.86</v>
    <v>24.700099999999999</v>
    <v>5.5399999999999998E-2</v>
    <v>1.145E-3</v>
    <v>2.1479999999999997E-3</v>
    <v>2.9600000000000001E-2</v>
    <v>USD</v>
    <v>NYSE Arca</v>
    <v>ARCX</v>
    <v>6.8999999999999999E-3</v>
    <v>25.85</v>
    <v>ETF</v>
    <v>45824.84027780078</v>
    <v>25.85</v>
    <v>19269820.27</v>
    <v>Calamos:S&amp;P500 SAP - Nov</v>
    <v>25.85</v>
    <v>25.794599999999999</v>
    <v>25.85</v>
    <v>25.8796</v>
    <v>CPSN</v>
    <v>Calamos:S&amp;P500 SAP - Nov (ARCX:CPSN)</v>
    <v>209</v>
    <v>3208</v>
  </rv>
  <rv s="2">
    <v>3342</v>
  </rv>
  <rv s="20">
    <v>en-US</v>
    <v>cercmw</v>
    <v>268435456</v>
    <v>1</v>
    <v>Powered by Refinitiv</v>
    <v>44</v>
    <v>Calamos:S&amp;P500 SAP - Oct (ARCX:CPSO)</v>
    <v>24</v>
    <v>45</v>
    <v>Finance</v>
    <v>43</v>
    <v>26.04</v>
    <v>24.89</v>
    <v>7.5499999999999998E-2</v>
    <v>2.9090000000000001E-3</v>
    <v>USD</v>
    <v>NYSE Arca</v>
    <v>ARCX</v>
    <v>6.8999999999999999E-3</v>
    <v>26.030200000000001</v>
    <v>ETF</v>
    <v>45824.84027780078</v>
    <v>26.01</v>
    <v>16156632.98</v>
    <v>Calamos:S&amp;P500 SAP - Oct</v>
    <v>26.01</v>
    <v>25.954699999999999</v>
    <v>26.030200000000001</v>
    <v>CPSO</v>
    <v>Calamos:S&amp;P500 SAP - Oct (ARCX:CPSO)</v>
    <v>100</v>
    <v>873</v>
  </rv>
  <rv s="2">
    <v>3344</v>
  </rv>
  <rv s="16">
    <v>en-US</v>
    <v>cehrm7</v>
    <v>268435456</v>
    <v>1</v>
    <v>Powered by Refinitiv</v>
    <v>36</v>
    <v>Calamos:S&amp;P500 SAP - Sep (ARCX:CPST)</v>
    <v>24</v>
    <v>37</v>
    <v>Finance</v>
    <v>25</v>
    <v>25.91</v>
    <v>24.63</v>
    <v>9.1700000000000004E-2</v>
    <v>-7.7990000000000004E-4</v>
    <v>3.5530000000000002E-3</v>
    <v>-2.0199999999999999E-2</v>
    <v>USD</v>
    <v>NYSE Arca</v>
    <v>ARCX</v>
    <v>6.8999999999999999E-3</v>
    <v>25.900200000000002</v>
    <v>ETF</v>
    <v>45824.840277789066</v>
    <v>25.88</v>
    <v>25042373.670000002</v>
    <v>Calamos:S&amp;P500 SAP - Sep</v>
    <v>25.88</v>
    <v>25.808499999999999</v>
    <v>25.900200000000002</v>
    <v>25.88</v>
    <v>CPST</v>
    <v>Calamos:S&amp;P500 SAP - Sep (ARCX:CPST)</v>
    <v>202</v>
    <v>1850</v>
  </rv>
  <rv s="2">
    <v>3346</v>
  </rv>
  <rv s="16">
    <v>en-US</v>
    <v>cbwufr</v>
    <v>268435456</v>
    <v>1</v>
    <v>Powered by Refinitiv</v>
    <v>36</v>
    <v>J Hancock ETF:Dis Vl BIS (ARCX:JDVI)</v>
    <v>24</v>
    <v>37</v>
    <v>Finance</v>
    <v>25</v>
    <v>31.310700000000001</v>
    <v>24.5732</v>
    <v>0.18990000000000001</v>
    <v>1.49E-3</v>
    <v>6.1070000000000004E-3</v>
    <v>4.6600000000000003E-2</v>
    <v>USD</v>
    <v>NYSE Arca</v>
    <v>ARCX</v>
    <v>6.8999999999999999E-3</v>
    <v>31.2834</v>
    <v>ETF</v>
    <v>45824.84027780078</v>
    <v>31.2834</v>
    <v>36203039.020000003</v>
    <v>J Hancock ETF:Dis Vl BIS</v>
    <v>31.2834</v>
    <v>31.093499999999999</v>
    <v>31.2834</v>
    <v>31.33</v>
    <v>JDVI</v>
    <v>J Hancock ETF:Dis Vl BIS (ARCX:JDVI)</v>
    <v>76</v>
    <v>461</v>
  </rv>
  <rv s="2">
    <v>3348</v>
  </rv>
  <rv s="16">
    <v>en-US</v>
    <v>cehrjc</v>
    <v>268435456</v>
    <v>1</v>
    <v>Powered by Refinitiv</v>
    <v>36</v>
    <v>Calamos:N100 SAP Sept (ARCX:CPNS)</v>
    <v>24</v>
    <v>37</v>
    <v>Finance</v>
    <v>25</v>
    <v>27.18</v>
    <v>24.62</v>
    <v>7.0199999999999999E-2</v>
    <v>-5.8160000000000004E-4</v>
    <v>2.6929999999999996E-3</v>
    <v>-1.52E-2</v>
    <v>USD</v>
    <v>NYSE Arca</v>
    <v>ARCX</v>
    <v>6.8999999999999999E-3</v>
    <v>26.14</v>
    <v>ETF</v>
    <v>45824.840277789066</v>
    <v>26.11</v>
    <v>27894058.77</v>
    <v>Calamos:N100 SAP Sept</v>
    <v>26.13</v>
    <v>26.065000000000001</v>
    <v>26.135200000000001</v>
    <v>26.12</v>
    <v>CPNS</v>
    <v>Calamos:N100 SAP Sept (ARCX:CPNS)</v>
    <v>280318</v>
    <v>1861</v>
  </rv>
  <rv s="2">
    <v>3350</v>
  </rv>
  <rv s="16">
    <v>en-US</v>
    <v>cg2ffr</v>
    <v>268435456</v>
    <v>1</v>
    <v>Powered by Refinitiv</v>
    <v>36</v>
    <v>Calamos:S&amp;P500 SAP - Mar (ARCX:CPSR)</v>
    <v>24</v>
    <v>37</v>
    <v>Finance</v>
    <v>25</v>
    <v>24.15</v>
    <v>22.980499999999999</v>
    <v>2.53E-2</v>
    <v>2.4879999999999998E-4</v>
    <v>1.0499999999999999E-3</v>
    <v>6.0000000000000001E-3</v>
    <v>USD</v>
    <v>NYSE Arca</v>
    <v>ARCX</v>
    <v>6.8999999999999999E-3</v>
    <v>24.125</v>
    <v>ETF</v>
    <v>45824.840277777781</v>
    <v>24.12</v>
    <v>21602294.149999999</v>
    <v>Calamos:S&amp;P500 SAP - Mar</v>
    <v>24.125</v>
    <v>24.0947</v>
    <v>24.12</v>
    <v>24.126000000000001</v>
    <v>CPSR</v>
    <v>Calamos:S&amp;P500 SAP - Mar (ARCX:CPSR)</v>
    <v>201</v>
    <v>2548</v>
  </rv>
  <rv s="2">
    <v>3352</v>
  </rv>
  <rv s="16">
    <v>en-US</v>
    <v>c759sm</v>
    <v>268435456</v>
    <v>1</v>
    <v>Powered by Refinitiv</v>
    <v>36</v>
    <v>iShares:HY Corp Bd BW St (BATS:HYGW)</v>
    <v>24</v>
    <v>37</v>
    <v>Finance</v>
    <v>17</v>
    <v>32.83</v>
    <v>29.66</v>
    <v>0.01</v>
    <v>0</v>
    <v>3.2849999999999996E-4</v>
    <v>0</v>
    <v>USD</v>
    <v>CBOE BZX Exchange</v>
    <v>BATS</v>
    <v>6.8999999999999999E-3</v>
    <v>30.47</v>
    <v>ETF</v>
    <v>45824.840303784375</v>
    <v>30.422000000000001</v>
    <v>224219394.86000001</v>
    <v>iShares:HY Corp Bd BW St</v>
    <v>30.44</v>
    <v>30.44</v>
    <v>30.45</v>
    <v>30.45</v>
    <v>HYGW</v>
    <v>iShares:HY Corp Bd BW St (BATS:HYGW)</v>
    <v>48805</v>
    <v>30845</v>
  </rv>
  <rv s="2">
    <v>3354</v>
  </rv>
  <rv s="16">
    <v>en-US</v>
    <v>cg2f1h</v>
    <v>268435456</v>
    <v>1</v>
    <v>Powered by Refinitiv</v>
    <v>36</v>
    <v>Calamos:Nsdq100 SAP Mar (ARCX:CPNM)</v>
    <v>24</v>
    <v>37</v>
    <v>Finance</v>
    <v>25</v>
    <v>24.904399999999999</v>
    <v>23.826799999999999</v>
    <v>5.9700000000000003E-2</v>
    <v>-9.5569999999999997E-4</v>
    <v>2.4030000000000002E-3</v>
    <v>-2.3800000000000002E-2</v>
    <v>USD</v>
    <v>NYSE Arca</v>
    <v>ARCX</v>
    <v>6.8999999999999999E-3</v>
    <v>24.904399999999999</v>
    <v>ETF</v>
    <v>45824.840277789066</v>
    <v>24.88</v>
    <v>15486754.52</v>
    <v>Calamos:Nsdq100 SAP Mar</v>
    <v>24.899100000000001</v>
    <v>24.8447</v>
    <v>24.904399999999999</v>
    <v>24.880600000000001</v>
    <v>CPNM</v>
    <v>Calamos:Nsdq100 SAP Mar (ARCX:CPNM)</v>
    <v>847</v>
    <v>5428</v>
  </rv>
  <rv s="2">
    <v>3356</v>
  </rv>
  <rv s="16">
    <v>en-US</v>
    <v>cenzc7</v>
    <v>268435456</v>
    <v>1</v>
    <v>Powered by Refinitiv</v>
    <v>36</v>
    <v>EA:Intelligent Livermore (XNAS:LIVR)</v>
    <v>24</v>
    <v>37</v>
    <v>Finance</v>
    <v>25</v>
    <v>27.74</v>
    <v>20.010000000000002</v>
    <v>0.28100000000000003</v>
    <v>0</v>
    <v>1.0862E-2</v>
    <v>0</v>
    <v>USD</v>
    <v>Nasdaq Stock Market</v>
    <v>XNAS</v>
    <v>6.8999999999999999E-3</v>
    <v>26.221299999999999</v>
    <v>ETF</v>
    <v>45824.843750265623</v>
    <v>26.15</v>
    <v>17302199.809999999</v>
    <v>EA:Intelligent Livermore</v>
    <v>26.15</v>
    <v>25.869</v>
    <v>26.15</v>
    <v>26.15</v>
    <v>LIVR</v>
    <v>EA:Intelligent Livermore (XNAS:LIVR)</v>
    <v>6134</v>
    <v>2175</v>
  </rv>
  <rv s="2">
    <v>3358</v>
  </rv>
  <rv s="16">
    <v>en-US</v>
    <v>cd39vh</v>
    <v>268435456</v>
    <v>1</v>
    <v>Powered by Refinitiv</v>
    <v>36</v>
    <v>Calamos:S&amp;P500 SAP - May (ARCX:CPSM)</v>
    <v>24</v>
    <v>37</v>
    <v>Finance</v>
    <v>25</v>
    <v>27.74</v>
    <v>25.31</v>
    <v>2.0199999999999999E-2</v>
    <v>1.256E-3</v>
    <v>7.2959999999999995E-4</v>
    <v>3.4799999999999998E-2</v>
    <v>USD</v>
    <v>NYSE Arca</v>
    <v>ARCX</v>
    <v>6.8999999999999999E-3</v>
    <v>27.705200000000001</v>
    <v>ETF</v>
    <v>45824.84027780078</v>
    <v>27.69</v>
    <v>61497513.670000002</v>
    <v>Calamos:S&amp;P500 SAP - May</v>
    <v>27.69</v>
    <v>27.684999999999999</v>
    <v>27.705200000000001</v>
    <v>27.74</v>
    <v>CPSM</v>
    <v>Calamos:S&amp;P500 SAP - May (ARCX:CPSM)</v>
    <v>981</v>
    <v>9792</v>
  </rv>
  <rv s="2">
    <v>3360</v>
  </rv>
  <rv s="16">
    <v>en-US</v>
    <v>cazezr</v>
    <v>268435456</v>
    <v>1</v>
    <v>Powered by Refinitiv</v>
    <v>36</v>
    <v>Innovator US E 5-15 B Q (BATS:EALT)</v>
    <v>24</v>
    <v>37</v>
    <v>Finance</v>
    <v>17</v>
    <v>33.4099</v>
    <v>27.94</v>
    <v>0.13</v>
    <v>0</v>
    <v>4.0360000000000005E-3</v>
    <v>0</v>
    <v>USD</v>
    <v>CBOE BZX Exchange</v>
    <v>BATS</v>
    <v>6.8999999999999999E-3</v>
    <v>32.42</v>
    <v>ETF</v>
    <v>45824.840297673436</v>
    <v>32.283700000000003</v>
    <v>125986174.69</v>
    <v>Innovator US E 5-15 B Q</v>
    <v>32.340000000000003</v>
    <v>32.21</v>
    <v>32.340000000000003</v>
    <v>32.340000000000003</v>
    <v>EALT</v>
    <v>Innovator US E 5-15 B Q (BATS:EALT)</v>
    <v>18899</v>
    <v>46109</v>
  </rv>
  <rv s="2">
    <v>3362</v>
  </rv>
  <rv s="16">
    <v>en-US</v>
    <v>cfkucw</v>
    <v>268435456</v>
    <v>1</v>
    <v>Powered by Refinitiv</v>
    <v>36</v>
    <v>Calamos:R2000 SAP - Jan (ARCX:CPRY)</v>
    <v>24</v>
    <v>37</v>
    <v>Finance</v>
    <v>25</v>
    <v>25.15</v>
    <v>23.94</v>
    <v>5.0999999999999997E-2</v>
    <v>4.0230000000000002E-4</v>
    <v>2.0560000000000001E-3</v>
    <v>0.01</v>
    <v>USD</v>
    <v>NYSE Arca</v>
    <v>ARCX</v>
    <v>6.8999999999999999E-3</v>
    <v>24.9</v>
    <v>ETF</v>
    <v>45824.840277789066</v>
    <v>24.84</v>
    <v>56229941.729999997</v>
    <v>Calamos:R2000 SAP - Jan</v>
    <v>24.9</v>
    <v>24.809000000000001</v>
    <v>24.86</v>
    <v>24.87</v>
    <v>CPRY</v>
    <v>Calamos:R2000 SAP - Jan (ARCX:CPRY)</v>
    <v>8674</v>
    <v>16775</v>
  </rv>
  <rv s="2">
    <v>3364</v>
  </rv>
  <rv s="16">
    <v>en-US</v>
    <v>ceb9dm</v>
    <v>268435456</v>
    <v>1</v>
    <v>Powered by Refinitiv</v>
    <v>36</v>
    <v>Calamos:S&amp;P500 SAP - Aug (ARCX:CPSA)</v>
    <v>24</v>
    <v>37</v>
    <v>Finance</v>
    <v>25</v>
    <v>25.76</v>
    <v>24.09</v>
    <v>9.5799999999999996E-2</v>
    <v>-4.1549999999999996E-4</v>
    <v>3.7339999999999999E-3</v>
    <v>-1.0699999999999999E-2</v>
    <v>USD</v>
    <v>NYSE Arca</v>
    <v>ARCX</v>
    <v>6.8999999999999999E-3</v>
    <v>25.750699999999998</v>
    <v>ETF</v>
    <v>45824.84027780078</v>
    <v>25.7301</v>
    <v>37631633.210000001</v>
    <v>Calamos:S&amp;P500 SAP - Aug</v>
    <v>25.75</v>
    <v>25.654900000000001</v>
    <v>25.750699999999998</v>
    <v>25.74</v>
    <v>CPSA</v>
    <v>Calamos:S&amp;P500 SAP - Aug (ARCX:CPSA)</v>
    <v>4162</v>
    <v>2914</v>
  </rv>
  <rv s="2">
    <v>3366</v>
  </rv>
  <rv s="16">
    <v>en-US</v>
    <v>cfkufr</v>
    <v>268435456</v>
    <v>1</v>
    <v>Powered by Refinitiv</v>
    <v>36</v>
    <v>Calamos:S&amp;P500 SAP - Jan (ARCX:CPSY)</v>
    <v>24</v>
    <v>37</v>
    <v>Finance</v>
    <v>25</v>
    <v>24.58</v>
    <v>22.97</v>
    <v>7.5200000000000003E-2</v>
    <v>1.457E-3</v>
    <v>3.1490000000000003E-3</v>
    <v>3.49E-2</v>
    <v>USD</v>
    <v>NYSE Arca</v>
    <v>ARCX</v>
    <v>6.8999999999999999E-3</v>
    <v>23.955100000000002</v>
    <v>ETF</v>
    <v>45824.840277789066</v>
    <v>23.93</v>
    <v>20843227.850000001</v>
    <v>Calamos:S&amp;P500 SAP - Jan</v>
    <v>23.93</v>
    <v>23.879899999999999</v>
    <v>23.955100000000002</v>
    <v>23.99</v>
    <v>CPSY</v>
    <v>Calamos:S&amp;P500 SAP - Jan (ARCX:CPSY)</v>
    <v>109</v>
    <v>3327</v>
  </rv>
  <rv s="2">
    <v>3368</v>
  </rv>
  <rv s="16">
    <v>en-US</v>
    <v>cdlj2w</v>
    <v>268435456</v>
    <v>1</v>
    <v>Powered by Refinitiv</v>
    <v>36</v>
    <v>Calamos:S&amp;P500 SAP - Jul (ARCX:CPSJ)</v>
    <v>24</v>
    <v>37</v>
    <v>Finance</v>
    <v>25</v>
    <v>25.876899999999999</v>
    <v>23.9101</v>
    <v>0.14990000000000001</v>
    <v>1.198E-4</v>
    <v>5.8269999999999997E-3</v>
    <v>3.0999999999999999E-3</v>
    <v>USD</v>
    <v>NYSE Arca</v>
    <v>ARCX</v>
    <v>6.8999999999999999E-3</v>
    <v>25.876899999999999</v>
    <v>ETF</v>
    <v>45824.840277789066</v>
    <v>25.86</v>
    <v>32525744.379999999</v>
    <v>Calamos:S&amp;P500 SAP - Jul</v>
    <v>25.86</v>
    <v>25.727</v>
    <v>25.876899999999999</v>
    <v>25.88</v>
    <v>CPSJ</v>
    <v>Calamos:S&amp;P500 SAP - Jul (ARCX:CPSJ)</v>
    <v>881</v>
    <v>5291</v>
  </rv>
  <rv s="2">
    <v>3370</v>
  </rv>
  <rv s="16">
    <v>en-US</v>
    <v>ce5rar</v>
    <v>268435456</v>
    <v>1</v>
    <v>Powered by Refinitiv</v>
    <v>36</v>
    <v>KraneShs:Hedgeye Hdgd EI (ARCX:KSPY)</v>
    <v>24</v>
    <v>37</v>
    <v>Finance</v>
    <v>25</v>
    <v>26.55</v>
    <v>22.941099999999999</v>
    <v>0.16639999999999999</v>
    <v>0</v>
    <v>6.3829999999999998E-3</v>
    <v>0</v>
    <v>USD</v>
    <v>NYSE Arca</v>
    <v>ARCX</v>
    <v>6.8999999999999999E-3</v>
    <v>26.25</v>
    <v>ETF</v>
    <v>45824.840277789066</v>
    <v>26.2</v>
    <v>18075414.98</v>
    <v>KraneShs:Hedgeye Hdgd EI</v>
    <v>26.23</v>
    <v>26.07</v>
    <v>26.2364</v>
    <v>26.2364</v>
    <v>KSPY</v>
    <v>KraneShs:Hedgeye Hdgd EI (ARCX:KSPY)</v>
    <v>11271</v>
    <v>13736</v>
  </rv>
  <rv s="2">
    <v>3372</v>
  </rv>
  <rv s="16">
    <v>en-US</v>
    <v>cfaw1h</v>
    <v>268435456</v>
    <v>1</v>
    <v>Powered by Refinitiv</v>
    <v>36</v>
    <v>Calamos:S&amp;P500 SAP - Dec (ARCX:CPSD)</v>
    <v>24</v>
    <v>37</v>
    <v>Finance</v>
    <v>25</v>
    <v>24.599900000000002</v>
    <v>23.5501</v>
    <v>7.5300000000000006E-2</v>
    <v>-1.6329999999999999E-3</v>
    <v>3.0769999999999999E-3</v>
    <v>-4.0099999999999997E-2</v>
    <v>USD</v>
    <v>NYSE Arca</v>
    <v>ARCX</v>
    <v>6.8999999999999999E-3</v>
    <v>24.599900000000002</v>
    <v>ETF</v>
    <v>45824.840277789066</v>
    <v>24.5502</v>
    <v>53012119.979999997</v>
    <v>Calamos:S&amp;P500 SAP - Dec</v>
    <v>24.599900000000002</v>
    <v>24.474900000000002</v>
    <v>24.5502</v>
    <v>24.510100000000001</v>
    <v>CPSD</v>
    <v>Calamos:S&amp;P500 SAP - Dec (ARCX:CPSD)</v>
    <v>503</v>
    <v>6671</v>
  </rv>
  <rv s="2">
    <v>3374</v>
  </rv>
  <rv s="16">
    <v>en-US</v>
    <v>cfawcw</v>
    <v>268435456</v>
    <v>1</v>
    <v>Powered by Refinitiv</v>
    <v>36</v>
    <v>Calamos:N100 SAP Dec (ARCX:CPNQ)</v>
    <v>24</v>
    <v>37</v>
    <v>Finance</v>
    <v>25</v>
    <v>25.25</v>
    <v>23.98</v>
    <v>6.1199999999999997E-2</v>
    <v>-3.8030000000000003E-4</v>
    <v>2.431E-3</v>
    <v>-9.5999999999999992E-3</v>
    <v>USD</v>
    <v>NYSE Arca</v>
    <v>ARCX</v>
    <v>6.8999999999999999E-3</v>
    <v>25.25</v>
    <v>ETF</v>
    <v>45824.840277789066</v>
    <v>25.223600000000001</v>
    <v>33839752.399999999</v>
    <v>Calamos:N100 SAP Dec</v>
    <v>25.23</v>
    <v>25.1799</v>
    <v>25.241099999999999</v>
    <v>25.2315</v>
    <v>CPNQ</v>
    <v>Calamos:N100 SAP Dec (ARCX:CPNQ)</v>
    <v>678052</v>
    <v>4744</v>
  </rv>
  <rv s="2">
    <v>3376</v>
  </rv>
  <rv s="16">
    <v>en-US</v>
    <v>cazfnm</v>
    <v>268435456</v>
    <v>1</v>
    <v>Powered by Refinitiv</v>
    <v>36</v>
    <v>Innovator US E 10 B Q (BATS:ZALT)</v>
    <v>24</v>
    <v>37</v>
    <v>Finance</v>
    <v>17</v>
    <v>30.759899999999998</v>
    <v>27.45</v>
    <v>9.4299999999999995E-2</v>
    <v>0</v>
    <v>3.078E-3</v>
    <v>0</v>
    <v>USD</v>
    <v>CBOE BZX Exchange</v>
    <v>BATS</v>
    <v>6.8999999999999999E-3</v>
    <v>30.759899999999998</v>
    <v>ETF</v>
    <v>45824.840352534375</v>
    <v>30.67</v>
    <v>474683778.93000001</v>
    <v>Innovator US E 10 B Q</v>
    <v>30.73</v>
    <v>30.6357</v>
    <v>30.73</v>
    <v>30.73</v>
    <v>ZALT</v>
    <v>Innovator US E 10 B Q (BATS:ZALT)</v>
    <v>34208</v>
    <v>65460</v>
  </rv>
  <rv s="2">
    <v>3378</v>
  </rv>
  <rv s="16">
    <v>en-US</v>
    <v>cdd7k2</v>
    <v>268435456</v>
    <v>1</v>
    <v>Powered by Refinitiv</v>
    <v>36</v>
    <v>Calamos:N100 SAP June (ARCX:CPNJ)</v>
    <v>24</v>
    <v>37</v>
    <v>Finance</v>
    <v>25</v>
    <v>26.01</v>
    <v>23.62</v>
    <v>6.83E-2</v>
    <v>0</v>
    <v>2.6329999999999999E-3</v>
    <v>0</v>
    <v>USD</v>
    <v>NYSE Arca</v>
    <v>ARCX</v>
    <v>6.8999999999999999E-3</v>
    <v>26.01</v>
    <v>ETF</v>
    <v>45824.84027780078</v>
    <v>25.93</v>
    <v>26481473.170000002</v>
    <v>Calamos:N100 SAP June</v>
    <v>25.93</v>
    <v>25.9361</v>
    <v>26.0044</v>
    <v>26.0044</v>
    <v>CPNJ</v>
    <v>Calamos:N100 SAP June (ARCX:CPNJ)</v>
    <v>492638</v>
    <v>22386</v>
  </rv>
  <rv s="2">
    <v>3380</v>
  </rv>
  <rv s="16">
    <v>en-US</v>
    <v>ca4c3m</v>
    <v>268435456</v>
    <v>1</v>
    <v>Powered by Refinitiv</v>
    <v>36</v>
    <v>PIMCO ETF:Mltsctr Bd Act (ARCX:PYLD)</v>
    <v>24</v>
    <v>37</v>
    <v>Finance</v>
    <v>25</v>
    <v>26.7</v>
    <v>25.42</v>
    <v>-0.02</v>
    <v>0</v>
    <v>-7.6340000000000002E-4</v>
    <v>0</v>
    <v>USD</v>
    <v>NYSE Arca</v>
    <v>ARCX</v>
    <v>6.8999999999999999E-3</v>
    <v>26.23</v>
    <v>ETF</v>
    <v>45824.84027780078</v>
    <v>26.17</v>
    <v>5437544010.1800003</v>
    <v>PIMCO ETF:Mltsctr Bd Act</v>
    <v>26.19</v>
    <v>26.2</v>
    <v>26.18</v>
    <v>26.18</v>
    <v>PYLD</v>
    <v>PIMCO ETF:Mltsctr Bd Act (ARCX:PYLD)</v>
    <v>1163110</v>
    <v>1767405</v>
  </rv>
  <rv s="2">
    <v>3382</v>
  </rv>
  <rv s="16">
    <v>en-US</v>
    <v>cerck2</v>
    <v>268435456</v>
    <v>1</v>
    <v>Powered by Refinitiv</v>
    <v>36</v>
    <v>Calamos:R2000 SAP - Oct (ARCX:CPRO)</v>
    <v>24</v>
    <v>37</v>
    <v>Finance</v>
    <v>25</v>
    <v>25.19</v>
    <v>24.311599999999999</v>
    <v>5.3999999999999999E-2</v>
    <v>2.2159999999999999E-4</v>
    <v>2.1800000000000001E-3</v>
    <v>5.4999999999999997E-3</v>
    <v>USD</v>
    <v>NYSE Arca</v>
    <v>ARCX</v>
    <v>6.8999999999999999E-3</v>
    <v>24.859000000000002</v>
    <v>ETF</v>
    <v>45824.840277789066</v>
    <v>24.82</v>
    <v>27756047.780000001</v>
    <v>Calamos:R2000 SAP - Oct</v>
    <v>24.85</v>
    <v>24.770499999999998</v>
    <v>24.8245</v>
    <v>24.83</v>
    <v>CPRO</v>
    <v>Calamos:R2000 SAP - Oct (ARCX:CPRO)</v>
    <v>2796</v>
    <v>6657</v>
  </rv>
  <rv s="2">
    <v>3384</v>
  </rv>
  <rv s="16">
    <v>en-US</v>
    <v>cdljsm</v>
    <v>268435456</v>
    <v>1</v>
    <v>Powered by Refinitiv</v>
    <v>36</v>
    <v>Calamos:R2000 SAP - July (ARCX:CPRJ)</v>
    <v>24</v>
    <v>37</v>
    <v>Finance</v>
    <v>25</v>
    <v>25.878499999999999</v>
    <v>24.22</v>
    <v>0.1351</v>
    <v>2.0999999999999999E-3</v>
    <v>5.3810000000000004E-3</v>
    <v>5.2999999999999999E-2</v>
    <v>USD</v>
    <v>NYSE Arca</v>
    <v>ARCX</v>
    <v>6.8999999999999999E-3</v>
    <v>25.31</v>
    <v>ETF</v>
    <v>45824.84027780078</v>
    <v>25.24</v>
    <v>47310902.729999997</v>
    <v>Calamos:R2000 SAP - July</v>
    <v>25.26</v>
    <v>25.104900000000001</v>
    <v>25.24</v>
    <v>25.292999999999999</v>
    <v>CPRJ</v>
    <v>Calamos:R2000 SAP - July (ARCX:CPRJ)</v>
    <v>1075</v>
    <v>2848</v>
  </rv>
  <rv s="2">
    <v>3386</v>
  </rv>
  <rv s="16">
    <v>en-US</v>
    <v>cfd55r</v>
    <v>268435456</v>
    <v>1</v>
    <v>Powered by Refinitiv</v>
    <v>36</v>
    <v>AB Moderate Buffer (XNAS:BUFM)</v>
    <v>24</v>
    <v>37</v>
    <v>Finance</v>
    <v>25</v>
    <v>36.25</v>
    <v>32.06</v>
    <v>0.18210000000000001</v>
    <v>-6.9099999999999999E-4</v>
    <v>5.0590000000000001E-3</v>
    <v>-2.5000000000000001E-2</v>
    <v>USD</v>
    <v>Nasdaq Stock Market</v>
    <v>XNAS</v>
    <v>6.8999999999999999E-3</v>
    <v>36.229999999999997</v>
    <v>ETF</v>
    <v>45824.843750196094</v>
    <v>36.18</v>
    <v>167362722.77000001</v>
    <v>AB Moderate Buffer</v>
    <v>36.229999999999997</v>
    <v>35.997900000000001</v>
    <v>36.18</v>
    <v>36.155000000000001</v>
    <v>BUFM</v>
    <v>AB Moderate Buffer (XNAS:BUFM)</v>
    <v>11131</v>
    <v>23900</v>
  </rv>
  <rv s="2">
    <v>3388</v>
  </rv>
  <rv s="3">
    <v>https://www.bing.com/financeapi/forcetrigger?t=c554ur&amp;q=ARCX%3aPRAY&amp;form=skydnc</v>
    <v>Learn more on Bing</v>
  </rv>
  <rv s="17">
    <v>en-US</v>
    <v>c554ur</v>
    <v>268435456</v>
    <v>1</v>
    <v>Powered by Refinitiv</v>
    <v>38</v>
    <v>FIS Christian Stock (ARCX:PRAY)</v>
    <v>34</v>
    <v>39</v>
    <v>Finance</v>
    <v>25</v>
    <v>31.04</v>
    <v>25.13</v>
    <v>0.93269999999999997</v>
    <v>0.1583</v>
    <v>0</v>
    <v>5.3119999999999999E-3</v>
    <v>0</v>
    <v>USD</v>
    <v>NYSE Arca</v>
    <v>ARCX</v>
    <v>6.8999999999999999E-3</v>
    <v>30.03</v>
    <v>ETF</v>
    <v>45824.840277812502</v>
    <v>3390</v>
    <v>29.89</v>
    <v>68719149.469999999</v>
    <v>FIS Christian Stock</v>
    <v>29.9</v>
    <v>29.8</v>
    <v>29.958300000000001</v>
    <v>29.958300000000001</v>
    <v>PRAY</v>
    <v>FIS Christian Stock (ARCX:PRAY)</v>
    <v>4450</v>
    <v>5285</v>
  </rv>
  <rv s="2">
    <v>3391</v>
  </rv>
  <rv s="16">
    <v>en-US</v>
    <v>c771zr</v>
    <v>268435456</v>
    <v>1</v>
    <v>Powered by Refinitiv</v>
    <v>36</v>
    <v>Inspire Fidelis Mlt Fctr (ARCX:FDLS)</v>
    <v>24</v>
    <v>37</v>
    <v>Finance</v>
    <v>25</v>
    <v>34.390099999999997</v>
    <v>24.360499999999998</v>
    <v>0.51890000000000003</v>
    <v>0</v>
    <v>1.704E-2</v>
    <v>0</v>
    <v>USD</v>
    <v>NYSE Arca</v>
    <v>ARCX</v>
    <v>6.8999999999999999E-3</v>
    <v>31.077000000000002</v>
    <v>ETF</v>
    <v>45824.84027780078</v>
    <v>30.93</v>
    <v>80682928.150000006</v>
    <v>Inspire Fidelis Mlt Fctr</v>
    <v>30.95</v>
    <v>30.4511</v>
    <v>30.97</v>
    <v>30.97</v>
    <v>FDLS</v>
    <v>Inspire Fidelis Mlt Fctr (ARCX:FDLS)</v>
    <v>10026</v>
    <v>12163</v>
  </rv>
  <rv s="2">
    <v>3393</v>
  </rv>
  <rv s="16">
    <v>en-US</v>
    <v>cd3ep2</v>
    <v>268435456</v>
    <v>1</v>
    <v>Powered by Refinitiv</v>
    <v>36</v>
    <v>Tremblant Global (ARCX:TOGA)</v>
    <v>24</v>
    <v>37</v>
    <v>Finance</v>
    <v>25</v>
    <v>33.78</v>
    <v>24.58</v>
    <v>0.66959999999999997</v>
    <v>5.5000000000000003E-4</v>
    <v>2.0653000000000001E-2</v>
    <v>1.8200000000000001E-2</v>
    <v>USD</v>
    <v>NYSE Arca</v>
    <v>ARCX</v>
    <v>6.8999999999999999E-3</v>
    <v>33.159999999999997</v>
    <v>ETF</v>
    <v>45824.840277789066</v>
    <v>32.76</v>
    <v>184562792.69999999</v>
    <v>Tremblant Global</v>
    <v>32.76</v>
    <v>32.421199999999999</v>
    <v>33.090800000000002</v>
    <v>33.109000000000002</v>
    <v>TOGA</v>
    <v>Tremblant Global (ARCX:TOGA)</v>
    <v>3864</v>
    <v>3825</v>
  </rv>
  <rv s="2">
    <v>3395</v>
  </rv>
  <rv s="16">
    <v>en-US</v>
    <v>cb1idm</v>
    <v>268435456</v>
    <v>1</v>
    <v>Powered by Refinitiv</v>
    <v>36</v>
    <v>Calamos:Convertible Eq A (ARCX:CVRT)</v>
    <v>24</v>
    <v>37</v>
    <v>Finance</v>
    <v>25</v>
    <v>32.85</v>
    <v>24.79</v>
    <v>0.29430000000000001</v>
    <v>0</v>
    <v>9.5999999999999992E-3</v>
    <v>0</v>
    <v>USD</v>
    <v>NYSE Arca</v>
    <v>ARCX</v>
    <v>6.8999999999999999E-3</v>
    <v>31.057400000000001</v>
    <v>ETF</v>
    <v>45824.840277812502</v>
    <v>30.87</v>
    <v>10751743.369999999</v>
    <v>Calamos:Convertible Eq A</v>
    <v>31.057400000000001</v>
    <v>30.657</v>
    <v>30.9513</v>
    <v>30.9513</v>
    <v>CVRT</v>
    <v>Calamos:Convertible Eq A (ARCX:CVRT)</v>
    <v>593</v>
    <v>1705</v>
  </rv>
  <rv s="2">
    <v>3397</v>
  </rv>
  <rv s="3">
    <v>https://www.bing.com/financeapi/forcetrigger?t=a1womw&amp;q=ARCX%3aKTEC&amp;form=skydnc</v>
    <v>Learn more on Bing</v>
  </rv>
  <rv s="17">
    <v>en-US</v>
    <v>a1womw</v>
    <v>268435456</v>
    <v>1</v>
    <v>Powered by Refinitiv</v>
    <v>38</v>
    <v>KraneShs:Hang Seng TECH (ARCX:KTEC)</v>
    <v>34</v>
    <v>39</v>
    <v>Finance</v>
    <v>25</v>
    <v>18.55</v>
    <v>10.27</v>
    <v>1.0410999999999999</v>
    <v>0.4</v>
    <v>0</v>
    <v>2.5268000000000002E-2</v>
    <v>0</v>
    <v>USD</v>
    <v>NYSE Arca</v>
    <v>ARCX</v>
    <v>6.8999999999999999E-3</v>
    <v>16.4099</v>
    <v>ETF</v>
    <v>45824.840277812502</v>
    <v>3399</v>
    <v>16.164999999999999</v>
    <v>43022511.829999998</v>
    <v>KraneShs:Hang Seng TECH</v>
    <v>16.21</v>
    <v>15.83</v>
    <v>16.23</v>
    <v>16.23</v>
    <v>KTEC</v>
    <v>KraneShs:Hang Seng TECH (ARCX:KTEC)</v>
    <v>47998</v>
    <v>53346</v>
  </rv>
  <rv s="2">
    <v>3400</v>
  </rv>
  <rv s="3">
    <v>https://www.bing.com/financeapi/forcetrigger?t=c55vyc&amp;q=ARCX%3aHGER&amp;form=skydnc</v>
    <v>Learn more on Bing</v>
  </rv>
  <rv s="17">
    <v>en-US</v>
    <v>c55vyc</v>
    <v>268435456</v>
    <v>1</v>
    <v>Powered by Refinitiv</v>
    <v>38</v>
    <v>Harbor Comm All-Wthr Str (XNYS:HGER)</v>
    <v>34</v>
    <v>39</v>
    <v>Finance</v>
    <v>25</v>
    <v>25.17</v>
    <v>21.26</v>
    <v>0.70009999999999994</v>
    <v>-0.06</v>
    <v>0</v>
    <v>-2.3909999999999999E-3</v>
    <v>0</v>
    <v>USD</v>
    <v>New York Stock Exchange</v>
    <v>XNYS</v>
    <v>6.8000000000000005E-3</v>
    <v>25.17</v>
    <v>ETF</v>
    <v>45824.840277789066</v>
    <v>3402</v>
    <v>24.748200000000001</v>
    <v>336419469.95999998</v>
    <v>Harbor Comm All-Wthr Str</v>
    <v>25.07</v>
    <v>25.09</v>
    <v>25.03</v>
    <v>25.03</v>
    <v>HGER</v>
    <v>Harbor Comm All-Wthr Str (XNYS:HGER)</v>
    <v>37960</v>
    <v>147405</v>
  </rv>
  <rv s="2">
    <v>3403</v>
  </rv>
  <rv s="3">
    <v>https://www.bing.com/financeapi/forcetrigger?t=ayfdtc&amp;q=XNAS%3aBLCN&amp;form=skydnc</v>
    <v>Learn more on Bing</v>
  </rv>
  <rv s="17">
    <v>en-US</v>
    <v>ayfdtc</v>
    <v>268435456</v>
    <v>1</v>
    <v>Powered by Refinitiv</v>
    <v>38</v>
    <v>Siren:Nasdaq NexGen Econ (XNAS:BLCN)</v>
    <v>34</v>
    <v>39</v>
    <v>Finance</v>
    <v>25</v>
    <v>30.66</v>
    <v>16.239999999999998</v>
    <v>1.7133</v>
    <v>0.72</v>
    <v>3.9179999999999996E-3</v>
    <v>3.236E-2</v>
    <v>0.09</v>
    <v>USD</v>
    <v>Nasdaq Stock Market</v>
    <v>XNAS</v>
    <v>6.8000000000000005E-3</v>
    <v>23</v>
    <v>ETF</v>
    <v>45824.843750231252</v>
    <v>3405</v>
    <v>21.736999999999998</v>
    <v>45432447.799999997</v>
    <v>Siren:Nasdaq NexGen Econ</v>
    <v>22.25</v>
    <v>22.25</v>
    <v>22.97</v>
    <v>23.06</v>
    <v>BLCN</v>
    <v>Siren:Nasdaq NexGen Econ (XNAS:BLCN)</v>
    <v>10733</v>
    <v>9764</v>
  </rv>
  <rv s="2">
    <v>3406</v>
  </rv>
  <rv s="20">
    <v>en-US</v>
    <v>cfwwyc</v>
    <v>268435456</v>
    <v>1</v>
    <v>Powered by Refinitiv</v>
    <v>44</v>
    <v>Day Hagan Smart Buffer (ARCX:DHSB)</v>
    <v>24</v>
    <v>45</v>
    <v>Finance</v>
    <v>43</v>
    <v>25.178999999999998</v>
    <v>23.22</v>
    <v>0.1239</v>
    <v>4.973E-3</v>
    <v>USD</v>
    <v>NYSE Arca</v>
    <v>ARCX</v>
    <v>6.8000000000000005E-3</v>
    <v>25.04</v>
    <v>ETF</v>
    <v>45824.840277777781</v>
    <v>25.02</v>
    <v>34124722.899999999</v>
    <v>Day Hagan Smart Buffer</v>
    <v>25.02</v>
    <v>24.9161</v>
    <v>25.04</v>
    <v>DHSB</v>
    <v>Day Hagan Smart Buffer (ARCX:DHSB)</v>
    <v>271</v>
    <v>1434</v>
  </rv>
  <rv s="2">
    <v>3408</v>
  </rv>
  <rv s="16">
    <v>en-US</v>
    <v>cef6cw</v>
    <v>268435456</v>
    <v>1</v>
    <v>Powered by Refinitiv</v>
    <v>36</v>
    <v>TappAlpha SPY G&amp;DlyInc (XNAS:TSPY)</v>
    <v>24</v>
    <v>37</v>
    <v>Finance</v>
    <v>25</v>
    <v>26.96</v>
    <v>20.02</v>
    <v>0.03</v>
    <v>-6.711E-3</v>
    <v>1.2620000000000001E-3</v>
    <v>-0.1598</v>
    <v>USD</v>
    <v>Nasdaq Stock Market</v>
    <v>XNAS</v>
    <v>6.8000000000000005E-3</v>
    <v>23.94</v>
    <v>ETF</v>
    <v>45824.893699825778</v>
    <v>23.66</v>
    <v>31645916.989999998</v>
    <v>TappAlpha SPY G&amp;DlyInc</v>
    <v>23.8</v>
    <v>23.78</v>
    <v>23.81</v>
    <v>23.650200000000002</v>
    <v>TSPY</v>
    <v>TappAlpha SPY G&amp;DlyInc (XNAS:TSPY)</v>
    <v>29545</v>
    <v>43268</v>
  </rv>
  <rv s="2">
    <v>3410</v>
  </rv>
  <rv s="18">
    <v>en-US</v>
    <v>ceqnpr</v>
    <v>268435456</v>
    <v>1</v>
    <v>Powered by Refinitiv</v>
    <v>40</v>
    <v>NEOS Enh Inc Cred Sel (XNAS:HYBI)</v>
    <v>24</v>
    <v>39</v>
    <v>Finance</v>
    <v>25</v>
    <v>52.65</v>
    <v>46.95</v>
    <v>0.39219999999999999</v>
    <v>0.16569999999999999</v>
    <v>0</v>
    <v>3.3139999999999997E-3</v>
    <v>0</v>
    <v>USD</v>
    <v>Nasdaq Stock Market</v>
    <v>XNAS</v>
    <v>6.8000000000000005E-3</v>
    <v>50.18</v>
    <v>ETF</v>
    <v>45824.843750173437</v>
    <v>50.134300000000003</v>
    <v>139801337.71000001</v>
    <v>NEOS Enh Inc Cred Sel</v>
    <v>50.140099999999997</v>
    <v>50</v>
    <v>50.165700000000001</v>
    <v>50.165700000000001</v>
    <v>HYBI</v>
    <v>NEOS Enh Inc Cred Sel (XNAS:HYBI)</v>
    <v>6172</v>
    <v>12850</v>
  </rv>
  <rv s="2">
    <v>3412</v>
  </rv>
  <rv s="16">
    <v>en-US</v>
    <v>canzf2</v>
    <v>268435456</v>
    <v>1</v>
    <v>Powered by Refinitiv</v>
    <v>36</v>
    <v>Congress SMid Growth (ARCX:CSMD)</v>
    <v>24</v>
    <v>37</v>
    <v>Finance</v>
    <v>25</v>
    <v>32.270000000000003</v>
    <v>24.23</v>
    <v>0.21</v>
    <v>1.9520000000000002E-3</v>
    <v>6.8779999999999996E-3</v>
    <v>0.06</v>
    <v>USD</v>
    <v>NYSE Arca</v>
    <v>ARCX</v>
    <v>6.8000000000000005E-3</v>
    <v>30.94</v>
    <v>ETF</v>
    <v>45824.84027780078</v>
    <v>30.69</v>
    <v>302226293.35000002</v>
    <v>Congress SMid Growth</v>
    <v>30.8</v>
    <v>30.53</v>
    <v>30.74</v>
    <v>30.8</v>
    <v>CSMD</v>
    <v>Congress SMid Growth (ARCX:CSMD)</v>
    <v>15499</v>
    <v>28438</v>
  </rv>
  <rv s="2">
    <v>3414</v>
  </rv>
  <rv s="16">
    <v>en-US</v>
    <v>c786fr</v>
    <v>268435456</v>
    <v>1</v>
    <v>Powered by Refinitiv</v>
    <v>36</v>
    <v>NEOS S&amp;P 500 High Income (BATS:SPYI)</v>
    <v>24</v>
    <v>37</v>
    <v>Finance</v>
    <v>35</v>
    <v>52.78</v>
    <v>41.6</v>
    <v>0.36</v>
    <v>1.0009999999999999E-3</v>
    <v>7.2610000000000001E-3</v>
    <v>0.05</v>
    <v>USD</v>
    <v>CBOE BZX Exchange</v>
    <v>BATS</v>
    <v>6.8000000000000005E-3</v>
    <v>50.0276</v>
    <v>ETF</v>
    <v>45824.938521238284</v>
    <v>49.8</v>
    <v>3696840596.2399998</v>
    <v>NEOS S&amp;P 500 High Income</v>
    <v>49.87</v>
    <v>49.58</v>
    <v>49.94</v>
    <v>50</v>
    <v>SPYI</v>
    <v>NEOS S&amp;P 500 High Income (BATS:SPYI)</v>
    <v>1537590</v>
    <v>1433685</v>
  </rv>
  <rv s="2">
    <v>3416</v>
  </rv>
  <rv s="16">
    <v>en-US</v>
    <v>ccac3m</v>
    <v>268435456</v>
    <v>1</v>
    <v>Powered by Refinitiv</v>
    <v>36</v>
    <v>NEOS Nasdaq-100 High Inc (XNAS:QQQI)</v>
    <v>24</v>
    <v>37</v>
    <v>Finance</v>
    <v>35</v>
    <v>54.47</v>
    <v>41.170099999999998</v>
    <v>0.54</v>
    <v>-1.1770000000000001E-3</v>
    <v>1.0597000000000001E-2</v>
    <v>-6.0600000000000001E-2</v>
    <v>USD</v>
    <v>Nasdaq Stock Market</v>
    <v>XNAS</v>
    <v>6.8000000000000005E-3</v>
    <v>51.57</v>
    <v>ETF</v>
    <v>45824.94238663125</v>
    <v>51.28</v>
    <v>1756204439.24</v>
    <v>NEOS Nasdaq-100 High Inc</v>
    <v>51.28</v>
    <v>50.96</v>
    <v>51.5</v>
    <v>51.439399999999999</v>
    <v>QQQI</v>
    <v>NEOS Nasdaq-100 High Inc (XNAS:QQQI)</v>
    <v>1788785</v>
    <v>1477679</v>
  </rv>
  <rv s="2">
    <v>3418</v>
  </rv>
  <rv s="3">
    <v>https://www.bing.com/financeapi/forcetrigger?t=btasp2&amp;q=ARCX%3aNUSI&amp;form=skydnc</v>
    <v>Learn more on Bing</v>
  </rv>
  <rv s="17">
    <v>en-US</v>
    <v>btasp2</v>
    <v>268435456</v>
    <v>1</v>
    <v>Powered by Refinitiv</v>
    <v>38</v>
    <v>NEOS N100 Hedged Eq In (XNAS:QQQH)</v>
    <v>34</v>
    <v>39</v>
    <v>Finance</v>
    <v>25</v>
    <v>53.8</v>
    <v>43.02</v>
    <v>0.60529999999999995</v>
    <v>0.49</v>
    <v>-2.885E-3</v>
    <v>9.5150000000000009E-3</v>
    <v>-0.15</v>
    <v>USD</v>
    <v>Nasdaq Stock Market</v>
    <v>XNAS</v>
    <v>6.8000000000000005E-3</v>
    <v>51.994799999999998</v>
    <v>ETF</v>
    <v>45824.843750046093</v>
    <v>3420</v>
    <v>51.71</v>
    <v>306103440.63</v>
    <v>NEOS N100 Hedged Eq In</v>
    <v>51.99</v>
    <v>51.5</v>
    <v>51.99</v>
    <v>51.84</v>
    <v>QQQH</v>
    <v>NEOS N100 Hedged Eq In (XNAS:QQQH)</v>
    <v>17162</v>
    <v>19658</v>
  </rv>
  <rv s="2">
    <v>3421</v>
  </rv>
  <rv s="16">
    <v>en-US</v>
    <v>cfbvmw</v>
    <v>268435456</v>
    <v>1</v>
    <v>Powered by Refinitiv</v>
    <v>36</v>
    <v>BondBloxx Private Cr CLO (XNAS:PCMM)</v>
    <v>24</v>
    <v>37</v>
    <v>Finance</v>
    <v>25</v>
    <v>52.73</v>
    <v>48.380099999999999</v>
    <v>0.13</v>
    <v>4.9852E-2</v>
    <v>2.5779999999999996E-3</v>
    <v>2.52</v>
    <v>USD</v>
    <v>Nasdaq Stock Market</v>
    <v>XNAS</v>
    <v>6.8000000000000005E-3</v>
    <v>50.9</v>
    <v>ETF</v>
    <v>45824.910083125003</v>
    <v>50.235599999999998</v>
    <v>120978271.73999999</v>
    <v>BondBloxx Private Cr CLO</v>
    <v>50.9</v>
    <v>50.42</v>
    <v>50.55</v>
    <v>53.07</v>
    <v>PCMM</v>
    <v>BondBloxx Private Cr CLO (XNAS:PCMM)</v>
    <v>19229</v>
    <v>19865</v>
  </rv>
  <rv s="2">
    <v>3423</v>
  </rv>
  <rv s="3">
    <v>https://www.bing.com/financeapi/forcetrigger?t=bpyanm&amp;q=ARCX%3aPTIN&amp;form=skydnc</v>
    <v>Learn more on Bing</v>
  </rv>
  <rv s="17">
    <v>en-US</v>
    <v>bpyanm</v>
    <v>268435456</v>
    <v>1</v>
    <v>Powered by Refinitiv</v>
    <v>38</v>
    <v>Pacer Trendpilot Intl (ARCX:PTIN)</v>
    <v>34</v>
    <v>39</v>
    <v>Finance</v>
    <v>25</v>
    <v>31.48</v>
    <v>26.139900000000001</v>
    <v>0.59770000000000001</v>
    <v>0.22900000000000001</v>
    <v>0</v>
    <v>8.0630000000000007E-3</v>
    <v>0</v>
    <v>USD</v>
    <v>NYSE Arca</v>
    <v>ARCX</v>
    <v>6.8000000000000005E-3</v>
    <v>28.800999999999998</v>
    <v>ETF</v>
    <v>45824.840277823438</v>
    <v>3425</v>
    <v>28.6036</v>
    <v>156431991.02000001</v>
    <v>Pacer Trendpilot Intl</v>
    <v>28.67</v>
    <v>28.4</v>
    <v>28.629000000000001</v>
    <v>28.629000000000001</v>
    <v>PTIN</v>
    <v>Pacer Trendpilot Intl (ARCX:PTIN)</v>
    <v>13978</v>
    <v>15011</v>
  </rv>
  <rv s="2">
    <v>3426</v>
  </rv>
  <rv s="16">
    <v>en-US</v>
    <v>cdj8tc</v>
    <v>268435456</v>
    <v>1</v>
    <v>Powered by Refinitiv</v>
    <v>36</v>
    <v>NEOS R2000 High Income (BATS:IWMI)</v>
    <v>24</v>
    <v>37</v>
    <v>Finance</v>
    <v>17</v>
    <v>53.81</v>
    <v>38</v>
    <v>0.31</v>
    <v>-1.9959999999999999E-3</v>
    <v>6.9230000000000003E-3</v>
    <v>-0.09</v>
    <v>USD</v>
    <v>CBOE BZX Exchange</v>
    <v>BATS</v>
    <v>6.8000000000000005E-3</v>
    <v>45.49</v>
    <v>ETF</v>
    <v>45824.885327036718</v>
    <v>44.99</v>
    <v>177694577.84999999</v>
    <v>NEOS R2000 High Income</v>
    <v>44.99</v>
    <v>44.78</v>
    <v>45.09</v>
    <v>45</v>
    <v>IWMI</v>
    <v>NEOS R2000 High Income (BATS:IWMI)</v>
    <v>213749</v>
    <v>66774</v>
  </rv>
  <rv s="2">
    <v>3428</v>
  </rv>
  <rv s="3">
    <v>https://www.bing.com/financeapi/forcetrigger?t=azzpyc&amp;q=XNAS%3aAIQ&amp;form=skydnc</v>
    <v>Learn more on Bing</v>
  </rv>
  <rv s="17">
    <v>en-US</v>
    <v>azzpyc</v>
    <v>268435456</v>
    <v>1</v>
    <v>Powered by Refinitiv</v>
    <v>38</v>
    <v>Glbl X AI &amp; Technology (XNAS:AIQ)</v>
    <v>34</v>
    <v>39</v>
    <v>Finance</v>
    <v>35</v>
    <v>42.78</v>
    <v>30.6</v>
    <v>1.0097</v>
    <v>0.72</v>
    <v>2.836E-3</v>
    <v>1.7308E-2</v>
    <v>0.12</v>
    <v>USD</v>
    <v>Nasdaq Stock Market</v>
    <v>XNAS</v>
    <v>6.8000000000000005E-3</v>
    <v>42.44</v>
    <v>ETF</v>
    <v>45824.93429262656</v>
    <v>3430</v>
    <v>41.91</v>
    <v>3209353287.54</v>
    <v>Glbl X AI &amp; Technology</v>
    <v>42</v>
    <v>41.6</v>
    <v>42.32</v>
    <v>42.44</v>
    <v>AIQ</v>
    <v>Glbl X AI &amp; Technology (XNAS:AIQ)</v>
    <v>586670</v>
    <v>565001</v>
  </rv>
  <rv s="2">
    <v>3431</v>
  </rv>
  <rv s="3">
    <v>https://www.bing.com/financeapi/forcetrigger?t=bzs38m&amp;q=XNAS%3aREIT&amp;form=skydnc</v>
    <v>Learn more on Bing</v>
  </rv>
  <rv s="17">
    <v>en-US</v>
    <v>bzs38m</v>
    <v>268435456</v>
    <v>1</v>
    <v>Powered by Refinitiv</v>
    <v>38</v>
    <v>ALPS Active REIT (XNAS:REIT)</v>
    <v>34</v>
    <v>39</v>
    <v>Finance</v>
    <v>25</v>
    <v>30.26</v>
    <v>23.4</v>
    <v>0.97570000000000001</v>
    <v>-0.1</v>
    <v>2.1387999999999997E-2</v>
    <v>-3.738E-3</v>
    <v>0.56999999999999995</v>
    <v>USD</v>
    <v>Nasdaq Stock Market</v>
    <v>XNAS</v>
    <v>6.8000000000000005E-3</v>
    <v>27.029</v>
    <v>ETF</v>
    <v>45824.914588460153</v>
    <v>3433</v>
    <v>26.59</v>
    <v>43610576.5</v>
    <v>ALPS Active REIT</v>
    <v>26.89</v>
    <v>26.75</v>
    <v>26.65</v>
    <v>27.22</v>
    <v>REIT</v>
    <v>ALPS Active REIT (XNAS:REIT)</v>
    <v>11504</v>
    <v>9722</v>
  </rv>
  <rv s="2">
    <v>3434</v>
  </rv>
  <rv s="3">
    <v>https://www.bing.com/financeapi/forcetrigger?t=btvsh7&amp;q=ARCX%3aLRNZ&amp;form=skydnc</v>
    <v>Learn more on Bing</v>
  </rv>
  <rv s="17">
    <v>en-US</v>
    <v>btvsh7</v>
    <v>268435456</v>
    <v>1</v>
    <v>Powered by Refinitiv</v>
    <v>38</v>
    <v>TrueShs Tech AI &amp; DL (ARCX:LRNZ)</v>
    <v>34</v>
    <v>39</v>
    <v>Finance</v>
    <v>25</v>
    <v>45.037799999999997</v>
    <v>28.5791</v>
    <v>1.1212</v>
    <v>0.50860000000000005</v>
    <v>0</v>
    <v>1.2112000000000001E-2</v>
    <v>0</v>
    <v>USD</v>
    <v>NYSE Arca</v>
    <v>ARCX</v>
    <v>6.8000000000000005E-3</v>
    <v>42.66</v>
    <v>ETF</v>
    <v>45824.840277812502</v>
    <v>3436</v>
    <v>42.240099999999998</v>
    <v>32398391.93</v>
    <v>TrueShs Tech AI &amp; DL</v>
    <v>42.240099999999998</v>
    <v>41.990499999999997</v>
    <v>42.499099999999999</v>
    <v>42.499099999999999</v>
    <v>LRNZ</v>
    <v>TrueShs Tech AI &amp; DL (ARCX:LRNZ)</v>
    <v>1525</v>
    <v>6768</v>
  </rv>
  <rv s="2">
    <v>3437</v>
  </rv>
  <rv s="3">
    <v>https://www.bing.com/financeapi/forcetrigger?t=bqmv27&amp;q=ARCX%3aHTEC&amp;form=skydnc</v>
    <v>Learn more on Bing</v>
  </rv>
  <rv s="17">
    <v>en-US</v>
    <v>bqmv27</v>
    <v>268435456</v>
    <v>1</v>
    <v>Powered by Refinitiv</v>
    <v>38</v>
    <v>Robo Gl HC Tech &amp; Innov (ARCX:HTEC)</v>
    <v>34</v>
    <v>39</v>
    <v>Finance</v>
    <v>25</v>
    <v>31.5</v>
    <v>23.770099999999999</v>
    <v>0.82479999999999998</v>
    <v>0.24859999999999999</v>
    <v>0</v>
    <v>9.016999999999999E-3</v>
    <v>0</v>
    <v>USD</v>
    <v>NYSE Arca</v>
    <v>ARCX</v>
    <v>6.8000000000000005E-3</v>
    <v>27.984999999999999</v>
    <v>ETF</v>
    <v>45824.840277812502</v>
    <v>3439</v>
    <v>27.67</v>
    <v>43535150.07</v>
    <v>Robo Gl HC Tech &amp; Innov</v>
    <v>27.8</v>
    <v>27.570499999999999</v>
    <v>27.819099999999999</v>
    <v>27.819099999999999</v>
    <v>HTEC</v>
    <v>Robo Gl HC Tech &amp; Innov (ARCX:HTEC)</v>
    <v>38151</v>
    <v>5056</v>
  </rv>
  <rv s="2">
    <v>3440</v>
  </rv>
  <rv s="3">
    <v>https://www.bing.com/financeapi/forcetrigger?t=a239nm&amp;q=XNAS%3aSNSR&amp;form=skydnc</v>
    <v>Learn more on Bing</v>
  </rv>
  <rv s="17">
    <v>en-US</v>
    <v>a239nm</v>
    <v>268435456</v>
    <v>1</v>
    <v>Powered by Refinitiv</v>
    <v>38</v>
    <v>Glbl X Itrnt of Things (XNAS:SNSR)</v>
    <v>34</v>
    <v>39</v>
    <v>Finance</v>
    <v>25</v>
    <v>38.54</v>
    <v>26.78</v>
    <v>1.2623</v>
    <v>0.52</v>
    <v>0</v>
    <v>1.4452E-2</v>
    <v>0</v>
    <v>USD</v>
    <v>Nasdaq Stock Market</v>
    <v>XNAS</v>
    <v>6.8000000000000005E-3</v>
    <v>36.7483</v>
    <v>ETF</v>
    <v>45824.843866353905</v>
    <v>3442</v>
    <v>36.28</v>
    <v>216687098.43000001</v>
    <v>Glbl X Itrnt of Things</v>
    <v>36.28</v>
    <v>35.979999999999997</v>
    <v>36.5</v>
    <v>36.5</v>
    <v>SNSR</v>
    <v>Glbl X Itrnt of Things (XNAS:SNSR)</v>
    <v>12366</v>
    <v>18546</v>
  </rv>
  <rv s="2">
    <v>3443</v>
  </rv>
  <rv s="3">
    <v>https://www.bing.com/financeapi/forcetrigger?t=a1or9c&amp;q=XNAS%3aBOTZ&amp;form=skydnc</v>
    <v>Learn more on Bing</v>
  </rv>
  <rv s="17">
    <v>en-US</v>
    <v>a1or9c</v>
    <v>268435456</v>
    <v>1</v>
    <v>Powered by Refinitiv</v>
    <v>38</v>
    <v>Glbl X Rob &amp; Art Intel (XNAS:BOTZ)</v>
    <v>34</v>
    <v>39</v>
    <v>Finance</v>
    <v>25</v>
    <v>34.855899999999998</v>
    <v>23.815000000000001</v>
    <v>1.153</v>
    <v>0.36</v>
    <v>3.8379999999999998E-3</v>
    <v>1.1647000000000001E-2</v>
    <v>0.12</v>
    <v>USD</v>
    <v>Nasdaq Stock Market</v>
    <v>XNAS</v>
    <v>6.8000000000000005E-3</v>
    <v>31.38</v>
    <v>ETF</v>
    <v>45824.931759455467</v>
    <v>3445</v>
    <v>31.1</v>
    <v>2549068478.0100002</v>
    <v>Glbl X Rob &amp; Art Intel</v>
    <v>31.16</v>
    <v>30.91</v>
    <v>31.27</v>
    <v>31.39</v>
    <v>BOTZ</v>
    <v>Glbl X Rob &amp; Art Intel (XNAS:BOTZ)</v>
    <v>424899</v>
    <v>541692</v>
  </rv>
  <rv s="2">
    <v>3446</v>
  </rv>
  <rv s="3">
    <v>https://www.bing.com/financeapi/forcetrigger?t=bprn6h&amp;q=XNAS%3aCLOU&amp;form=skydnc</v>
    <v>Learn more on Bing</v>
  </rv>
  <rv s="17">
    <v>en-US</v>
    <v>bprn6h</v>
    <v>268435456</v>
    <v>1</v>
    <v>Powered by Refinitiv</v>
    <v>38</v>
    <v>Glbl X Cloud Computing (XNAS:CLOU)</v>
    <v>34</v>
    <v>39</v>
    <v>Finance</v>
    <v>25</v>
    <v>26.386500000000002</v>
    <v>17.7303</v>
    <v>0.87570000000000003</v>
    <v>0.44</v>
    <v>-2.0878999999999998E-2</v>
    <v>1.9512000000000002E-2</v>
    <v>-0.48</v>
    <v>USD</v>
    <v>Nasdaq Stock Market</v>
    <v>XNAS</v>
    <v>6.8000000000000005E-3</v>
    <v>23.01</v>
    <v>ETF</v>
    <v>45824.897376863279</v>
    <v>3448</v>
    <v>22.75</v>
    <v>337068393.11000001</v>
    <v>Glbl X Cloud Computing</v>
    <v>22.77</v>
    <v>22.55</v>
    <v>22.99</v>
    <v>22.51</v>
    <v>CLOU</v>
    <v>Glbl X Cloud Computing (XNAS:CLOU)</v>
    <v>155178</v>
    <v>131976</v>
  </rv>
  <rv s="2">
    <v>3449</v>
  </rv>
  <rv s="3">
    <v>https://www.bing.com/financeapi/forcetrigger?t=buj26h&amp;q=ARCX%3aTHNQ&amp;form=skydnc</v>
    <v>Learn more on Bing</v>
  </rv>
  <rv s="17">
    <v>en-US</v>
    <v>buj26h</v>
    <v>268435456</v>
    <v>1</v>
    <v>Powered by Refinitiv</v>
    <v>38</v>
    <v>Robo Glbl Art Intel (ARCX:THNQ)</v>
    <v>34</v>
    <v>39</v>
    <v>Finance</v>
    <v>25</v>
    <v>55.62</v>
    <v>37.03</v>
    <v>1.1282000000000001</v>
    <v>0.79600000000000004</v>
    <v>2.3392E-2</v>
    <v>1.5449999999999998E-2</v>
    <v>1.2238</v>
    <v>USD</v>
    <v>NYSE Arca</v>
    <v>ARCX</v>
    <v>6.8000000000000005E-3</v>
    <v>52.63</v>
    <v>ETF</v>
    <v>45824.93188789297</v>
    <v>3451</v>
    <v>52</v>
    <v>178831061.30000001</v>
    <v>Robo Glbl Art Intel</v>
    <v>52.19</v>
    <v>51.520200000000003</v>
    <v>52.316200000000002</v>
    <v>53.54</v>
    <v>THNQ</v>
    <v>Robo Glbl Art Intel (ARCX:THNQ)</v>
    <v>10391</v>
    <v>15598</v>
  </rv>
  <rv s="2">
    <v>3452</v>
  </rv>
  <rv s="3">
    <v>https://www.bing.com/financeapi/forcetrigger?t=azottc&amp;q=XNAS%3aDRIV&amp;form=skydnc</v>
    <v>Learn more on Bing</v>
  </rv>
  <rv s="17">
    <v>en-US</v>
    <v>azottc</v>
    <v>268435456</v>
    <v>1</v>
    <v>Powered by Refinitiv</v>
    <v>38</v>
    <v>Glbl X Auto &amp; Elct Vhcls (XNAS:DRIV)</v>
    <v>34</v>
    <v>39</v>
    <v>Finance</v>
    <v>25</v>
    <v>25.46</v>
    <v>17.446200000000001</v>
    <v>0.82820000000000005</v>
    <v>0.3</v>
    <v>-4.8219999999999999E-3</v>
    <v>1.3327E-2</v>
    <v>-0.11</v>
    <v>USD</v>
    <v>Nasdaq Stock Market</v>
    <v>XNAS</v>
    <v>6.8000000000000005E-3</v>
    <v>22.93</v>
    <v>ETF</v>
    <v>45824.884296457814</v>
    <v>3454</v>
    <v>22.67</v>
    <v>294463506.13999999</v>
    <v>Glbl X Auto &amp; Elct Vhcls</v>
    <v>22.67</v>
    <v>22.51</v>
    <v>22.81</v>
    <v>22.7</v>
    <v>DRIV</v>
    <v>Glbl X Auto &amp; Elct Vhcls (XNAS:DRIV)</v>
    <v>36482</v>
    <v>38828</v>
  </rv>
  <rv s="2">
    <v>3455</v>
  </rv>
  <rv s="3">
    <v>https://www.bing.com/financeapi/forcetrigger?t=bsrja2&amp;q=ARCX%3aMOTO&amp;form=skydnc</v>
    <v>Learn more on Bing</v>
  </rv>
  <rv s="17">
    <v>en-US</v>
    <v>bsrja2</v>
    <v>268435456</v>
    <v>1</v>
    <v>Powered by Refinitiv</v>
    <v>38</v>
    <v>Guinn Atkin:SmartETFs ST (ARCX:MOTO)</v>
    <v>34</v>
    <v>39</v>
    <v>Finance</v>
    <v>25</v>
    <v>46.54</v>
    <v>33.380000000000003</v>
    <v>1.0971</v>
    <v>0.64649999999999996</v>
    <v>0</v>
    <v>1.4265000000000002E-2</v>
    <v>0</v>
    <v>USD</v>
    <v>NYSE Arca</v>
    <v>ARCX</v>
    <v>6.8000000000000005E-3</v>
    <v>45.968600000000002</v>
    <v>ETF</v>
    <v>45824.840277812502</v>
    <v>3457</v>
    <v>45.968600000000002</v>
    <v>7741793.4400000004</v>
    <v>Guinn Atkin:SmartETFs ST</v>
    <v>45.968600000000002</v>
    <v>45.322099999999999</v>
    <v>45.968600000000002</v>
    <v>45.968600000000002</v>
    <v>MOTO</v>
    <v>Guinn Atkin:SmartETFs ST (ARCX:MOTO)</v>
    <v>70</v>
    <v>462</v>
  </rv>
  <rv s="2">
    <v>3458</v>
  </rv>
  <rv s="3">
    <v>https://www.bing.com/financeapi/forcetrigger?t=a1swmw&amp;q=XNAS%3aFINX&amp;form=skydnc</v>
    <v>Learn more on Bing</v>
  </rv>
  <rv s="17">
    <v>en-US</v>
    <v>a1swmw</v>
    <v>268435456</v>
    <v>1</v>
    <v>Powered by Refinitiv</v>
    <v>38</v>
    <v>Glbl X FinTech (XNAS:FINX)</v>
    <v>34</v>
    <v>39</v>
    <v>Finance</v>
    <v>25</v>
    <v>34.429400000000001</v>
    <v>23.44</v>
    <v>1.2309000000000001</v>
    <v>0.91</v>
    <v>-1.0260999999999999E-2</v>
    <v>2.912E-2</v>
    <v>-0.33</v>
    <v>USD</v>
    <v>Nasdaq Stock Market</v>
    <v>XNAS</v>
    <v>6.8000000000000005E-3</v>
    <v>32.19</v>
    <v>ETF</v>
    <v>45824.843750265623</v>
    <v>3460</v>
    <v>31.62</v>
    <v>281150797.29000002</v>
    <v>Glbl X FinTech</v>
    <v>31.62</v>
    <v>31.25</v>
    <v>32.159999999999997</v>
    <v>31.83</v>
    <v>FINX</v>
    <v>Glbl X FinTech (XNAS:FINX)</v>
    <v>29772</v>
    <v>29988</v>
  </rv>
  <rv s="2">
    <v>3461</v>
  </rv>
  <rv s="16">
    <v>en-US</v>
    <v>c9r6ar</v>
    <v>268435456</v>
    <v>1</v>
    <v>Powered by Refinitiv</v>
    <v>36</v>
    <v>PIMCO ETF:Comm Str Act (ARCX:CMDT)</v>
    <v>24</v>
    <v>37</v>
    <v>Finance</v>
    <v>25</v>
    <v>27.95</v>
    <v>24.12</v>
    <v>-0.05</v>
    <v>0</v>
    <v>-1.8729999999999999E-3</v>
    <v>0</v>
    <v>USD</v>
    <v>NYSE Arca</v>
    <v>ARCX</v>
    <v>6.7000000000000002E-3</v>
    <v>26.7</v>
    <v>ETF</v>
    <v>45824.840277789066</v>
    <v>26.44</v>
    <v>371489634.19</v>
    <v>PIMCO ETF:Comm Str Act</v>
    <v>26.66</v>
    <v>26.7</v>
    <v>26.65</v>
    <v>26.65</v>
    <v>CMDT</v>
    <v>PIMCO ETF:Comm Str Act (ARCX:CMDT)</v>
    <v>130951</v>
    <v>54253</v>
  </rv>
  <rv s="2">
    <v>3463</v>
  </rv>
  <rv s="3">
    <v>https://www.bing.com/financeapi/forcetrigger?t=a1oj3m&amp;q=XNAS%3aBJK&amp;form=skydnc</v>
    <v>Learn more on Bing</v>
  </rv>
  <rv s="17">
    <v>en-US</v>
    <v>a1oj3m</v>
    <v>268435456</v>
    <v>1</v>
    <v>Powered by Refinitiv</v>
    <v>38</v>
    <v>VanEck:Gaming (XNAS:BJK)</v>
    <v>34</v>
    <v>39</v>
    <v>Finance</v>
    <v>25</v>
    <v>45.534999999999997</v>
    <v>33.4</v>
    <v>0.87890000000000001</v>
    <v>1</v>
    <v>-2.2463999999999998E-2</v>
    <v>2.5310000000000003E-2</v>
    <v>-0.91</v>
    <v>USD</v>
    <v>Nasdaq Stock Market</v>
    <v>XNAS</v>
    <v>6.7000000000000002E-3</v>
    <v>40.965000000000003</v>
    <v>ETF</v>
    <v>45824.906821330471</v>
    <v>3465</v>
    <v>40.51</v>
    <v>25693762.329999998</v>
    <v>VanEck:Gaming</v>
    <v>40.74</v>
    <v>39.51</v>
    <v>40.51</v>
    <v>39.6</v>
    <v>BJK</v>
    <v>VanEck:Gaming (XNAS:BJK)</v>
    <v>807</v>
    <v>2349</v>
  </rv>
  <rv s="2">
    <v>3466</v>
  </rv>
  <rv s="3">
    <v>https://www.bing.com/financeapi/forcetrigger?t=ayejcw&amp;q=BATS%3aWLDR&amp;form=skydnc</v>
    <v>Learn more on Bing</v>
  </rv>
  <rv s="17">
    <v>en-US</v>
    <v>ayejcw</v>
    <v>268435456</v>
    <v>1</v>
    <v>Powered by Refinitiv</v>
    <v>38</v>
    <v>Affinity World Ldrs Eqty (BATS:WLDR)</v>
    <v>34</v>
    <v>39</v>
    <v>Finance</v>
    <v>17</v>
    <v>36.1</v>
    <v>25.3782</v>
    <v>1.0595000000000001</v>
    <v>0.3483</v>
    <v>0</v>
    <v>1.0973E-2</v>
    <v>0</v>
    <v>USD</v>
    <v>CBOE BZX Exchange</v>
    <v>BATS</v>
    <v>6.7000000000000002E-3</v>
    <v>32.11</v>
    <v>ETF</v>
    <v>45824.840350207814</v>
    <v>3468</v>
    <v>32.045999999999999</v>
    <v>38087591.579999998</v>
    <v>Affinity World Ldrs Eqty</v>
    <v>32.11</v>
    <v>31.741700000000002</v>
    <v>32.090000000000003</v>
    <v>32.090000000000003</v>
    <v>WLDR</v>
    <v>Affinity World Ldrs Eqty (BATS:WLDR)</v>
    <v>1191</v>
    <v>10777</v>
  </rv>
  <rv s="2">
    <v>3469</v>
  </rv>
  <rv s="16">
    <v>en-US</v>
    <v>cfkxar</v>
    <v>268435456</v>
    <v>1</v>
    <v>Powered by Refinitiv</v>
    <v>36</v>
    <v>Touchstone:SC US Sel Gro (XNAS:TSEL)</v>
    <v>24</v>
    <v>37</v>
    <v>Finance</v>
    <v>25</v>
    <v>28.03</v>
    <v>19.68</v>
    <v>0.4153</v>
    <v>1.4790000000000001E-5</v>
    <v>1.5592999999999999E-2</v>
    <v>4.0000000000000002E-4</v>
    <v>USD</v>
    <v>Nasdaq Stock Market</v>
    <v>XNAS</v>
    <v>6.7000000000000002E-3</v>
    <v>27.12</v>
    <v>ETF</v>
    <v>45824.843750196094</v>
    <v>27.02</v>
    <v>60561777.549999997</v>
    <v>Touchstone:SC US Sel Gro</v>
    <v>27.023</v>
    <v>26.6343</v>
    <v>27.049600000000002</v>
    <v>27.05</v>
    <v>TSEL</v>
    <v>Touchstone:SC US Sel Gro (XNAS:TSEL)</v>
    <v>1960</v>
    <v>9829</v>
  </rv>
  <rv s="2">
    <v>3471</v>
  </rv>
  <rv s="3">
    <v>https://www.bing.com/financeapi/forcetrigger?t=a1qrrw&amp;q=ARCX%3aDBEM&amp;form=skydnc</v>
    <v>Learn more on Bing</v>
  </rv>
  <rv s="17">
    <v>en-US</v>
    <v>a1qrrw</v>
    <v>268435456</v>
    <v>1</v>
    <v>Powered by Refinitiv</v>
    <v>38</v>
    <v>Xtrackers MSCI EM Hdg Eq (ARCX:DBEM)</v>
    <v>34</v>
    <v>39</v>
    <v>Finance</v>
    <v>25</v>
    <v>27.36</v>
    <v>21.45</v>
    <v>0.78539999999999999</v>
    <v>0.23710000000000001</v>
    <v>0</v>
    <v>8.8649999999999996E-3</v>
    <v>0</v>
    <v>USD</v>
    <v>NYSE Arca</v>
    <v>ARCX</v>
    <v>6.7000000000000002E-3</v>
    <v>27.15</v>
    <v>ETF</v>
    <v>45824.84027780078</v>
    <v>3473</v>
    <v>26.98</v>
    <v>68478549.890000001</v>
    <v>Xtrackers MSCI EM Hdg Eq</v>
    <v>27.01</v>
    <v>26.745000000000001</v>
    <v>26.982099999999999</v>
    <v>26.982099999999999</v>
    <v>DBEM</v>
    <v>Xtrackers MSCI EM Hdg Eq (ARCX:DBEM)</v>
    <v>3596</v>
    <v>6914</v>
  </rv>
  <rv s="2">
    <v>3474</v>
  </rv>
  <rv s="3">
    <v>https://www.bing.com/financeapi/forcetrigger?t=a21ioc&amp;q=ARCX%3aERTH&amp;form=skydnc</v>
    <v>Learn more on Bing</v>
  </rv>
  <rv s="17">
    <v>en-US</v>
    <v>a21ioc</v>
    <v>268435456</v>
    <v>1</v>
    <v>Powered by Refinitiv</v>
    <v>38</v>
    <v>Invesco MSCI Sus Fut (ARCX:ERTH)</v>
    <v>34</v>
    <v>39</v>
    <v>Finance</v>
    <v>25</v>
    <v>45.55</v>
    <v>34.06</v>
    <v>0.77700000000000002</v>
    <v>0.49790000000000001</v>
    <v>-4.5760000000000002E-3</v>
    <v>1.1647000000000001E-2</v>
    <v>-0.19789999999999999</v>
    <v>USD</v>
    <v>NYSE Arca</v>
    <v>ARCX</v>
    <v>6.7000000000000002E-3</v>
    <v>43.48</v>
    <v>ETF</v>
    <v>45824.841250844533</v>
    <v>3476</v>
    <v>43.2</v>
    <v>144549488.47999999</v>
    <v>Invesco MSCI Sus Fut</v>
    <v>43.2</v>
    <v>42.75</v>
    <v>43.247900000000001</v>
    <v>43.05</v>
    <v>ERTH</v>
    <v>Invesco MSCI Sus Fut (ARCX:ERTH)</v>
    <v>1816</v>
    <v>17121</v>
  </rv>
  <rv s="2">
    <v>3477</v>
  </rv>
  <rv s="3">
    <v>https://www.bing.com/financeapi/forcetrigger?t=a1zt77&amp;q=XNAS%3aPGJ&amp;form=skydnc</v>
    <v>Learn more on Bing</v>
  </rv>
  <rv s="17">
    <v>en-US</v>
    <v>a1zt77</v>
    <v>268435456</v>
    <v>1</v>
    <v>Powered by Refinitiv</v>
    <v>38</v>
    <v>Invesco Gldn DrgnChi (XNAS:PGJ)</v>
    <v>34</v>
    <v>39</v>
    <v>Finance</v>
    <v>25</v>
    <v>32.861899999999999</v>
    <v>19.97</v>
    <v>1.5469999999999999</v>
    <v>0.63</v>
    <v>-3.0197999999999999E-2</v>
    <v>2.2355999999999997E-2</v>
    <v>-0.87</v>
    <v>USD</v>
    <v>Nasdaq Stock Market</v>
    <v>XNAS</v>
    <v>6.7000000000000002E-3</v>
    <v>28.98</v>
    <v>ETF</v>
    <v>45824.843750103908</v>
    <v>3479</v>
    <v>28.7</v>
    <v>138651879.43000001</v>
    <v>Invesco Gldn DrgnChi</v>
    <v>28.77</v>
    <v>28.18</v>
    <v>28.81</v>
    <v>27.94</v>
    <v>PGJ</v>
    <v>Invesco Gldn DrgnChi (XNAS:PGJ)</v>
    <v>32602</v>
    <v>41538</v>
  </rv>
  <rv s="2">
    <v>3480</v>
  </rv>
  <rv s="16">
    <v>en-US</v>
    <v>ccafcw</v>
    <v>268435456</v>
    <v>1</v>
    <v>Powered by Refinitiv</v>
    <v>36</v>
    <v>DoubleLine:Cmmdty Str (ARCX:DCMT)</v>
    <v>24</v>
    <v>37</v>
    <v>Finance</v>
    <v>25</v>
    <v>27.99</v>
    <v>23.626200000000001</v>
    <v>-7.1400000000000005E-2</v>
    <v>0</v>
    <v>-2.6510000000000001E-3</v>
    <v>0</v>
    <v>USD</v>
    <v>NYSE Arca</v>
    <v>ARCX</v>
    <v>6.6E-3</v>
    <v>26.863600000000002</v>
    <v>ETF</v>
    <v>45824.840277789066</v>
    <v>26.559000000000001</v>
    <v>23150854.5</v>
    <v>DoubleLine:Cmmdty Str</v>
    <v>26.82</v>
    <v>26.934999999999999</v>
    <v>26.863600000000002</v>
    <v>26.863600000000002</v>
    <v>DCMT</v>
    <v>DoubleLine:Cmmdty Str (ARCX:DCMT)</v>
    <v>7769</v>
    <v>3452</v>
  </rv>
  <rv s="2">
    <v>3482</v>
  </rv>
  <rv s="3">
    <v>https://www.bing.com/financeapi/forcetrigger?t=a21h7w&amp;q=ARCX%3aPXJ&amp;form=skydnc</v>
    <v>Learn more on Bing</v>
  </rv>
  <rv s="17">
    <v>en-US</v>
    <v>a21h7w</v>
    <v>268435456</v>
    <v>1</v>
    <v>Powered by Refinitiv</v>
    <v>38</v>
    <v>Invesco Oil &amp; Gas Serv (ARCX:PXJ)</v>
    <v>34</v>
    <v>39</v>
    <v>Finance</v>
    <v>25</v>
    <v>33.85</v>
    <v>19.38</v>
    <v>1.2783</v>
    <v>-0.34</v>
    <v>0</v>
    <v>-1.2987E-2</v>
    <v>0</v>
    <v>USD</v>
    <v>NYSE Arca</v>
    <v>ARCX</v>
    <v>6.6E-3</v>
    <v>26.1492</v>
    <v>ETF</v>
    <v>45824.840277777781</v>
    <v>3484</v>
    <v>25.630800000000001</v>
    <v>24455402.739999998</v>
    <v>Invesco Oil &amp; Gas Serv</v>
    <v>26.1</v>
    <v>26.18</v>
    <v>25.84</v>
    <v>25.84</v>
    <v>PXJ</v>
    <v>Invesco Oil &amp; Gas Serv (ARCX:PXJ)</v>
    <v>7520</v>
    <v>7823</v>
  </rv>
  <rv s="2">
    <v>3485</v>
  </rv>
  <rv s="3">
    <v>https://www.bing.com/financeapi/forcetrigger?t=c6y3k2&amp;q=BATS%3aLCF&amp;form=skydnc</v>
    <v>Learn more on Bing</v>
  </rv>
  <rv s="21">
    <v>en-US</v>
    <v>c6y3k2</v>
    <v>268435456</v>
    <v>1</v>
    <v>Powered by Refinitiv</v>
    <v>46</v>
    <v>Touchstone US Lg Cap Foc (BATS:LCF)</v>
    <v>34</v>
    <v>37</v>
    <v>Finance</v>
    <v>17</v>
    <v>38.5</v>
    <v>31.156400000000001</v>
    <v>0.3856</v>
    <v>1.0549999999999999E-3</v>
    <v>1.035E-2</v>
    <v>3.9699999999999999E-2</v>
    <v>USD</v>
    <v>CBOE BZX Exchange</v>
    <v>BATS</v>
    <v>6.6E-3</v>
    <v>37.640300000000003</v>
    <v>ETF</v>
    <v>45824.840316041409</v>
    <v>3487</v>
    <v>37.640300000000003</v>
    <v>45434707.039999999</v>
    <v>Touchstone US Lg Cap Foc</v>
    <v>37.640300000000003</v>
    <v>37.2547</v>
    <v>37.640300000000003</v>
    <v>37.68</v>
    <v>LCF</v>
    <v>Touchstone US Lg Cap Foc (BATS:LCF)</v>
    <v>16</v>
    <v>623</v>
  </rv>
  <rv s="2">
    <v>3488</v>
  </rv>
  <rv s="3">
    <v>https://www.bing.com/financeapi/forcetrigger?t=a22pk2&amp;q=ARCX%3aSDEM&amp;form=skydnc</v>
    <v>Learn more on Bing</v>
  </rv>
  <rv s="17">
    <v>en-US</v>
    <v>a22pk2</v>
    <v>268435456</v>
    <v>1</v>
    <v>Powered by Refinitiv</v>
    <v>38</v>
    <v>Glbl X MSCI SuperDiv EM (ARCX:SDEM)</v>
    <v>34</v>
    <v>39</v>
    <v>Finance</v>
    <v>25</v>
    <v>27.46</v>
    <v>23.24</v>
    <v>0.8619</v>
    <v>0.27460000000000001</v>
    <v>0</v>
    <v>1.0283E-2</v>
    <v>0</v>
    <v>USD</v>
    <v>NYSE Arca</v>
    <v>ARCX</v>
    <v>6.6E-3</v>
    <v>27.0595</v>
    <v>ETF</v>
    <v>45824.840277812502</v>
    <v>3490</v>
    <v>26.940100000000001</v>
    <v>36905464.759999998</v>
    <v>Glbl X MSCI SuperDiv EM</v>
    <v>26.98</v>
    <v>26.705400000000001</v>
    <v>26.98</v>
    <v>26.98</v>
    <v>SDEM</v>
    <v>Glbl X MSCI SuperDiv EM (ARCX:SDEM)</v>
    <v>3954</v>
    <v>4219</v>
  </rv>
  <rv s="2">
    <v>3491</v>
  </rv>
  <rv s="16">
    <v>en-US</v>
    <v>caj8h7</v>
    <v>268435456</v>
    <v>1</v>
    <v>Powered by Refinitiv</v>
    <v>36</v>
    <v>FT IV:Int Govt Oppty (ARCX:MGOV)</v>
    <v>24</v>
    <v>37</v>
    <v>Finance</v>
    <v>25</v>
    <v>21.13</v>
    <v>19.54</v>
    <v>-4.4999999999999998E-2</v>
    <v>0</v>
    <v>-2.2559999999999998E-3</v>
    <v>0</v>
    <v>USD</v>
    <v>NYSE Arca</v>
    <v>ARCX</v>
    <v>6.6E-3</v>
    <v>19.96</v>
    <v>ETF</v>
    <v>45824.84027780078</v>
    <v>19.88</v>
    <v>65743422.539999999</v>
    <v>FT IV:Int Govt Oppty</v>
    <v>19.921299999999999</v>
    <v>19.945</v>
    <v>19.899999999999999</v>
    <v>19.899999999999999</v>
    <v>MGOV</v>
    <v>FT IV:Int Govt Oppty (ARCX:MGOV)</v>
    <v>9663</v>
    <v>35212</v>
  </rv>
  <rv s="2">
    <v>3493</v>
  </rv>
  <rv s="3">
    <v>https://www.bing.com/financeapi/forcetrigger?t=bs1crw&amp;q=ARCX%3aWWJD&amp;form=skydnc</v>
    <v>Learn more on Bing</v>
  </rv>
  <rv s="17">
    <v>en-US</v>
    <v>bs1crw</v>
    <v>268435456</v>
    <v>1</v>
    <v>Powered by Refinitiv</v>
    <v>38</v>
    <v>Inspire International (ARCX:WWJD)</v>
    <v>34</v>
    <v>39</v>
    <v>Finance</v>
    <v>25</v>
    <v>34.630000000000003</v>
    <v>26.06</v>
    <v>1.0261</v>
    <v>0.17</v>
    <v>0</v>
    <v>5.0029999999999996E-3</v>
    <v>0</v>
    <v>USD</v>
    <v>NYSE Arca</v>
    <v>ARCX</v>
    <v>6.6E-3</v>
    <v>34.430199999999999</v>
    <v>ETF</v>
    <v>45824.84027780078</v>
    <v>3495</v>
    <v>34.15</v>
    <v>329225157.52999997</v>
    <v>Inspire International</v>
    <v>34.369999999999997</v>
    <v>33.979999999999997</v>
    <v>34.15</v>
    <v>34.15</v>
    <v>WWJD</v>
    <v>Inspire International (ARCX:WWJD)</v>
    <v>112121</v>
    <v>73764</v>
  </rv>
  <rv s="2">
    <v>3496</v>
  </rv>
  <rv s="3">
    <v>https://www.bing.com/financeapi/forcetrigger?t=boraur&amp;q=ARCX%3aLGOV&amp;form=skydnc</v>
    <v>Learn more on Bing</v>
  </rv>
  <rv s="17">
    <v>en-US</v>
    <v>boraur</v>
    <v>268435456</v>
    <v>1</v>
    <v>Powered by Refinitiv</v>
    <v>38</v>
    <v>FT IV:Long Dur Opptys (ARCX:LGOV)</v>
    <v>34</v>
    <v>39</v>
    <v>Finance</v>
    <v>25</v>
    <v>23.644600000000001</v>
    <v>19.91</v>
    <v>0.74650000000000005</v>
    <v>-0.13500000000000001</v>
    <v>0</v>
    <v>-6.3739999999999995E-3</v>
    <v>0</v>
    <v>USD</v>
    <v>NYSE Arca</v>
    <v>ARCX</v>
    <v>6.6E-3</v>
    <v>21.204999999999998</v>
    <v>ETF</v>
    <v>45824.840277812502</v>
    <v>3498</v>
    <v>21.045000000000002</v>
    <v>692258308.17999995</v>
    <v>FT IV:Long Dur Opptys</v>
    <v>21.15</v>
    <v>21.18</v>
    <v>21.045000000000002</v>
    <v>21.045000000000002</v>
    <v>LGOV</v>
    <v>FT IV:Long Dur Opptys (ARCX:LGOV)</v>
    <v>70574</v>
    <v>156904</v>
  </rv>
  <rv s="2">
    <v>3499</v>
  </rv>
  <rv s="16">
    <v>en-US</v>
    <v>c7ap9c</v>
    <v>268435456</v>
    <v>1</v>
    <v>Powered by Refinitiv</v>
    <v>36</v>
    <v>Amplify CWP Intl Enh DI (ARCX:IDVO)</v>
    <v>24</v>
    <v>37</v>
    <v>Finance</v>
    <v>25</v>
    <v>34.119999999999997</v>
    <v>27.3201</v>
    <v>0.34</v>
    <v>2.9499000000000001E-2</v>
    <v>1.0130999999999999E-2</v>
    <v>1</v>
    <v>USD</v>
    <v>NYSE Arca</v>
    <v>ARCX</v>
    <v>6.6E-3</v>
    <v>34.119999999999997</v>
    <v>ETF</v>
    <v>45824.901894664064</v>
    <v>33.8157</v>
    <v>273396368.17000002</v>
    <v>Amplify CWP Intl Enh DI</v>
    <v>33.85</v>
    <v>33.56</v>
    <v>33.9</v>
    <v>34.9</v>
    <v>IDVO</v>
    <v>Amplify CWP Intl Enh DI (ARCX:IDVO)</v>
    <v>74304</v>
    <v>108203</v>
  </rv>
  <rv s="2">
    <v>3501</v>
  </rv>
  <rv s="3">
    <v>https://www.bing.com/financeapi/forcetrigger?t=c1d5oc&amp;q=ARCX%3aDIVS&amp;form=skydnc</v>
    <v>Learn more on Bing</v>
  </rv>
  <rv s="17">
    <v>en-US</v>
    <v>c1d5oc</v>
    <v>268435456</v>
    <v>1</v>
    <v>Powered by Refinitiv</v>
    <v>38</v>
    <v>Guinn Atkin:SmartETFs DB (ARCX:DIVS)</v>
    <v>34</v>
    <v>39</v>
    <v>Finance</v>
    <v>25</v>
    <v>30.96</v>
    <v>26.25</v>
    <v>0.79410000000000003</v>
    <v>0.04</v>
    <v>0</v>
    <v>1.31E-3</v>
    <v>0</v>
    <v>USD</v>
    <v>NYSE Arca</v>
    <v>ARCX</v>
    <v>6.6E-3</v>
    <v>30.815000000000001</v>
    <v>ETF</v>
    <v>45824.840277823438</v>
    <v>3503</v>
    <v>30.57</v>
    <v>41108479.759999998</v>
    <v>Guinn Atkin:SmartETFs DB</v>
    <v>30.57</v>
    <v>30.54</v>
    <v>30.58</v>
    <v>30.58</v>
    <v>DIVS</v>
    <v>Guinn Atkin:SmartETFs DB (ARCX:DIVS)</v>
    <v>2362</v>
    <v>3854</v>
  </rv>
  <rv s="2">
    <v>3504</v>
  </rv>
  <rv s="3">
    <v>https://www.bing.com/financeapi/forcetrigger?t=az83dm&amp;q=BATS%3aDINT&amp;form=skydnc</v>
    <v>Learn more on Bing</v>
  </rv>
  <rv s="17">
    <v>en-US</v>
    <v>az83dm</v>
    <v>268435456</v>
    <v>1</v>
    <v>Powered by Refinitiv</v>
    <v>38</v>
    <v>Davis:Sel Internatl (BATS:DINT)</v>
    <v>34</v>
    <v>39</v>
    <v>Finance</v>
    <v>17</v>
    <v>25.74</v>
    <v>18.670000000000002</v>
    <v>1.0124</v>
    <v>0.50490000000000002</v>
    <v>0</v>
    <v>2.0184000000000001E-2</v>
    <v>0</v>
    <v>USD</v>
    <v>CBOE BZX Exchange</v>
    <v>BATS</v>
    <v>6.6E-3</v>
    <v>25.63</v>
    <v>ETF</v>
    <v>45824.840292175781</v>
    <v>3506</v>
    <v>25.45</v>
    <v>230869191.72999999</v>
    <v>Davis:Sel Internatl</v>
    <v>25.45</v>
    <v>25.0151</v>
    <v>25.52</v>
    <v>25.52</v>
    <v>DINT</v>
    <v>Davis:Sel Internatl (BATS:DINT)</v>
    <v>17154</v>
    <v>33659</v>
  </rv>
  <rv s="2">
    <v>3507</v>
  </rv>
  <rv s="3">
    <v>https://www.bing.com/financeapi/forcetrigger?t=a217hw&amp;q=BATS%3aPRNT&amp;form=skydnc</v>
    <v>Learn more on Bing</v>
  </rv>
  <rv s="17">
    <v>en-US</v>
    <v>a217hw</v>
    <v>268435456</v>
    <v>1</v>
    <v>Powered by Refinitiv</v>
    <v>38</v>
    <v>3D Printing (BATS:PRNT)</v>
    <v>34</v>
    <v>39</v>
    <v>Finance</v>
    <v>17</v>
    <v>23.3</v>
    <v>16.54</v>
    <v>0.96609999999999996</v>
    <v>0.45789999999999997</v>
    <v>3.2723000000000002E-2</v>
    <v>2.1967E-2</v>
    <v>0.69710000000000005</v>
    <v>USD</v>
    <v>CBOE BZX Exchange</v>
    <v>BATS</v>
    <v>6.6E-3</v>
    <v>21.41</v>
    <v>ETF</v>
    <v>45824.919043911716</v>
    <v>3509</v>
    <v>21.09</v>
    <v>78107070.900000006</v>
    <v>3D Printing</v>
    <v>21.09</v>
    <v>20.844999999999999</v>
    <v>21.302900000000001</v>
    <v>22</v>
    <v>PRNT</v>
    <v>3D Printing (BATS:PRNT)</v>
    <v>15071</v>
    <v>10991</v>
  </rv>
  <rv s="2">
    <v>3510</v>
  </rv>
  <rv s="16">
    <v>en-US</v>
    <v>cftgqh</v>
    <v>268435456</v>
    <v>1</v>
    <v>Powered by Refinitiv</v>
    <v>36</v>
    <v>PLUS Korea Def Indus Idx (ARCX:KDEF)</v>
    <v>24</v>
    <v>37</v>
    <v>Finance</v>
    <v>25</v>
    <v>42.885599999999997</v>
    <v>21.203600000000002</v>
    <v>1.62</v>
    <v>3.3631000000000001E-2</v>
    <v>3.9608999999999998E-2</v>
    <v>1.43</v>
    <v>USD</v>
    <v>NYSE Arca</v>
    <v>ARCX</v>
    <v>6.5000000000000006E-3</v>
    <v>42.885599999999997</v>
    <v>ETF</v>
    <v>45824.924446238285</v>
    <v>42.334600000000002</v>
    <v>28811836.359999999</v>
    <v>PLUS Korea Def Indus Idx</v>
    <v>42.48</v>
    <v>40.9</v>
    <v>42.52</v>
    <v>43.95</v>
    <v>KDEF</v>
    <v>PLUS Korea Def Indus Idx (ARCX:KDEF)</v>
    <v>38809</v>
    <v>24618</v>
  </rv>
  <rv s="2">
    <v>3512</v>
  </rv>
  <rv s="3">
    <v>https://www.bing.com/financeapi/forcetrigger?t=a1u2sm&amp;q=ARCX%3aGOEX&amp;form=skydnc</v>
    <v>Learn more on Bing</v>
  </rv>
  <rv s="17">
    <v>en-US</v>
    <v>a1u2sm</v>
    <v>268435456</v>
    <v>1</v>
    <v>Powered by Refinitiv</v>
    <v>38</v>
    <v>Glbl X Gold Explrs ETF (ARCX:GOEX)</v>
    <v>34</v>
    <v>39</v>
    <v>Finance</v>
    <v>25</v>
    <v>49.29</v>
    <v>26.81</v>
    <v>0.90920000000000001</v>
    <v>-1.0555000000000001</v>
    <v>-5.1009999999999996E-3</v>
    <v>-2.18E-2</v>
    <v>-0.24160000000000001</v>
    <v>USD</v>
    <v>NYSE Arca</v>
    <v>ARCX</v>
    <v>6.5000000000000006E-3</v>
    <v>49.13</v>
    <v>ETF</v>
    <v>45824.859731990626</v>
    <v>3514</v>
    <v>47.16</v>
    <v>62166398.030000001</v>
    <v>Glbl X Gold Explrs ETF</v>
    <v>49.13</v>
    <v>48.417099999999998</v>
    <v>47.361600000000003</v>
    <v>47.12</v>
    <v>GOEX</v>
    <v>Glbl X Gold Explrs ETF (ARCX:GOEX)</v>
    <v>15651</v>
    <v>17042</v>
  </rv>
  <rv s="2">
    <v>3515</v>
  </rv>
  <rv s="3">
    <v>https://www.bing.com/financeapi/forcetrigger?t=c4xkvh&amp;q=ARCX%3aSEA&amp;form=skydnc</v>
    <v>Learn more on Bing</v>
  </rv>
  <rv s="17">
    <v>en-US</v>
    <v>c4xkvh</v>
    <v>268435456</v>
    <v>1</v>
    <v>Powered by Refinitiv</v>
    <v>38</v>
    <v>US Glbl Sea to Sky Cargo (ARCX:SEA)</v>
    <v>34</v>
    <v>39</v>
    <v>Finance</v>
    <v>25</v>
    <v>18.46</v>
    <v>10.08</v>
    <v>1.2067000000000001</v>
    <v>-8.9999999999999993E-3</v>
    <v>-1.6631E-2</v>
    <v>-6.2069999999999996E-4</v>
    <v>-0.24099999999999999</v>
    <v>USD</v>
    <v>NYSE Arca</v>
    <v>ARCX</v>
    <v>6.5000000000000006E-3</v>
    <v>14.61</v>
    <v>ETF</v>
    <v>45824.84164269609</v>
    <v>3517</v>
    <v>14.47</v>
    <v>8340514.79</v>
    <v>US Glbl Sea to Sky Cargo</v>
    <v>14.61</v>
    <v>14.5</v>
    <v>14.491</v>
    <v>14.25</v>
    <v>SEA</v>
    <v>US Glbl Sea to Sky Cargo (ARCX:SEA)</v>
    <v>4038</v>
    <v>15883</v>
  </rv>
  <rv s="2">
    <v>3518</v>
  </rv>
  <rv s="3">
    <v>https://www.bing.com/financeapi/forcetrigger?t=c5tha2&amp;q=ARCX%3aNBCT&amp;form=skydnc</v>
    <v>Learn more on Bing</v>
  </rv>
  <rv s="17">
    <v>en-US</v>
    <v>c5tha2</v>
    <v>268435456</v>
    <v>1</v>
    <v>Powered by Refinitiv</v>
    <v>38</v>
    <v>Neuberger Brmn En Tr&amp;Inf (ARCX:NBET)</v>
    <v>34</v>
    <v>39</v>
    <v>Finance</v>
    <v>25</v>
    <v>34.669899999999998</v>
    <v>26.918900000000001</v>
    <v>0.85740000000000005</v>
    <v>-0.2059</v>
    <v>0</v>
    <v>-6.1850000000000004E-3</v>
    <v>0</v>
    <v>USD</v>
    <v>NYSE Arca</v>
    <v>ARCX</v>
    <v>6.5000000000000006E-3</v>
    <v>33.56</v>
    <v>ETF</v>
    <v>45824.84027780078</v>
    <v>3520</v>
    <v>33.0837</v>
    <v>20686927.75</v>
    <v>Neuberger Brmn En Tr&amp;Inf</v>
    <v>33.56</v>
    <v>33.2896</v>
    <v>33.0837</v>
    <v>33.0837</v>
    <v>NBET</v>
    <v>Neuberger Brmn En Tr&amp;Inf (ARCX:NBET)</v>
    <v>3871</v>
    <v>3587</v>
  </rv>
  <rv s="2">
    <v>3521</v>
  </rv>
  <rv s="18">
    <v>en-US</v>
    <v>c7o97w</v>
    <v>268435456</v>
    <v>1</v>
    <v>Powered by Refinitiv</v>
    <v>40</v>
    <v>Neuberger Comm Strategy (ARCX:NBCM)</v>
    <v>24</v>
    <v>39</v>
    <v>Finance</v>
    <v>25</v>
    <v>23.8</v>
    <v>20.350000000000001</v>
    <v>0.87570000000000003</v>
    <v>3.5000000000000003E-2</v>
    <v>0</v>
    <v>1.5349999999999999E-3</v>
    <v>0</v>
    <v>USD</v>
    <v>NYSE Arca</v>
    <v>ARCX</v>
    <v>6.5000000000000006E-3</v>
    <v>22.9</v>
    <v>ETF</v>
    <v>45824.840277789066</v>
    <v>22.8</v>
    <v>214218609.94999999</v>
    <v>Neuberger Comm Strategy</v>
    <v>22.9</v>
    <v>22.805</v>
    <v>22.84</v>
    <v>22.84</v>
    <v>NBCM</v>
    <v>Neuberger Comm Strategy (ARCX:NBCM)</v>
    <v>26090</v>
    <v>29364</v>
  </rv>
  <rv s="2">
    <v>3523</v>
  </rv>
  <rv s="3">
    <v>https://www.bing.com/financeapi/forcetrigger?t=c2flar&amp;q=ARCX%3aXPND&amp;form=skydnc</v>
    <v>Learn more on Bing</v>
  </rv>
  <rv s="17">
    <v>en-US</v>
    <v>c2flar</v>
    <v>268435456</v>
    <v>1</v>
    <v>Powered by Refinitiv</v>
    <v>38</v>
    <v>FT VIII:Expanded Tech (ARCX:XPND)</v>
    <v>34</v>
    <v>39</v>
    <v>Finance</v>
    <v>25</v>
    <v>32.825400000000002</v>
    <v>24.15</v>
    <v>1.0387</v>
    <v>0.42409999999999998</v>
    <v>0</v>
    <v>1.3234999999999999E-2</v>
    <v>0</v>
    <v>USD</v>
    <v>NYSE Arca</v>
    <v>ARCX</v>
    <v>6.5000000000000006E-3</v>
    <v>32.523000000000003</v>
    <v>ETF</v>
    <v>45824.840277812502</v>
    <v>3525</v>
    <v>32.466999999999999</v>
    <v>25035084.440000001</v>
    <v>FT VIII:Expanded Tech</v>
    <v>32.5</v>
    <v>32.042900000000003</v>
    <v>32.466999999999999</v>
    <v>32.466999999999999</v>
    <v>XPND</v>
    <v>FT VIII:Expanded Tech (ARCX:XPND)</v>
    <v>629</v>
    <v>2818</v>
  </rv>
  <rv s="2">
    <v>3526</v>
  </rv>
  <rv s="18">
    <v>en-US</v>
    <v>cbtap2</v>
    <v>268435456</v>
    <v>1</v>
    <v>Powered by Refinitiv</v>
    <v>40</v>
    <v>Touchstone:Dyn Intl (XNAS:TDI)</v>
    <v>24</v>
    <v>39</v>
    <v>Finance</v>
    <v>25</v>
    <v>33.615000000000002</v>
    <v>26.16</v>
    <v>0.71319999999999995</v>
    <v>0.28179999999999999</v>
    <v>0</v>
    <v>8.4720000000000004E-3</v>
    <v>0</v>
    <v>USD</v>
    <v>Nasdaq Stock Market</v>
    <v>XNAS</v>
    <v>6.5000000000000006E-3</v>
    <v>33.560400000000001</v>
    <v>ETF</v>
    <v>45824.843750231252</v>
    <v>33.545900000000003</v>
    <v>56555802.07</v>
    <v>Touchstone:Dyn Intl</v>
    <v>33.560400000000001</v>
    <v>33.264099999999999</v>
    <v>33.545900000000003</v>
    <v>33.545900000000003</v>
    <v>TDI</v>
    <v>Touchstone:Dyn Intl (XNAS:TDI)</v>
    <v>1194</v>
    <v>2326</v>
  </rv>
  <rv s="2">
    <v>3528</v>
  </rv>
  <rv s="16">
    <v>en-US</v>
    <v>c9r6dm</v>
    <v>268435456</v>
    <v>1</v>
    <v>Powered by Refinitiv</v>
    <v>36</v>
    <v>NYLI:CBRE Real Assets (ARCX:IQRA)</v>
    <v>24</v>
    <v>37</v>
    <v>Finance</v>
    <v>25</v>
    <v>28.16</v>
    <v>24.125599999999999</v>
    <v>-3.3399999999999999E-2</v>
    <v>5.4659999999999995E-3</v>
    <v>-1.2149999999999999E-3</v>
    <v>0.15010000000000001</v>
    <v>USD</v>
    <v>NYSE Arca</v>
    <v>ARCX</v>
    <v>6.5000000000000006E-3</v>
    <v>27.46</v>
    <v>ETF</v>
    <v>45824.84027780078</v>
    <v>27.46</v>
    <v>5462299.1299999999</v>
    <v>NYLI:CBRE Real Assets</v>
    <v>27.46</v>
    <v>27.493400000000001</v>
    <v>27.46</v>
    <v>27.610099999999999</v>
    <v>IQRA</v>
    <v>NYLI:CBRE Real Assets (ARCX:IQRA)</v>
    <v>380</v>
    <v>38</v>
  </rv>
  <rv s="2">
    <v>3530</v>
  </rv>
  <rv s="3">
    <v>https://www.bing.com/financeapi/forcetrigger?t=a22yp2&amp;q=ARCX%3aSIL&amp;form=skydnc</v>
    <v>Learn more on Bing</v>
  </rv>
  <rv s="17">
    <v>en-US</v>
    <v>a22yp2</v>
    <v>268435456</v>
    <v>1</v>
    <v>Powered by Refinitiv</v>
    <v>38</v>
    <v>Glbl X Silver Miners ETF (ARCX:SIL)</v>
    <v>34</v>
    <v>39</v>
    <v>Finance</v>
    <v>35</v>
    <v>49.76</v>
    <v>28.02</v>
    <v>0.84019999999999995</v>
    <v>-0.14000000000000001</v>
    <v>-2.0539999999999998E-3</v>
    <v>-2.8679999999999999E-3</v>
    <v>-0.1</v>
    <v>USD</v>
    <v>NYSE Arca</v>
    <v>ARCX</v>
    <v>6.5000000000000006E-3</v>
    <v>49.23</v>
    <v>ETF</v>
    <v>45824.937426017968</v>
    <v>3532</v>
    <v>48.56</v>
    <v>1590854015.6700001</v>
    <v>Glbl X Silver Miners ETF</v>
    <v>48.95</v>
    <v>48.81</v>
    <v>48.67</v>
    <v>48.59</v>
    <v>SIL</v>
    <v>Glbl X Silver Miners ETF (ARCX:SIL)</v>
    <v>1796130</v>
    <v>1723599</v>
  </rv>
  <rv s="2">
    <v>3533</v>
  </rv>
  <rv s="3">
    <v>https://www.bing.com/financeapi/forcetrigger?t=c2yuf2&amp;q=ARCX%3aNDVG&amp;form=skydnc</v>
    <v>Learn more on Bing</v>
  </rv>
  <rv s="17">
    <v>en-US</v>
    <v>c2yuf2</v>
    <v>268435456</v>
    <v>1</v>
    <v>Powered by Refinitiv</v>
    <v>38</v>
    <v>Nuveen Dividend Growth (ARCX:NDVG)</v>
    <v>34</v>
    <v>39</v>
    <v>Finance</v>
    <v>25</v>
    <v>34.39</v>
    <v>28.268999999999998</v>
    <v>0.84409999999999996</v>
    <v>0.1862</v>
    <v>0</v>
    <v>5.6189999999999999E-3</v>
    <v>0</v>
    <v>USD</v>
    <v>NYSE Arca</v>
    <v>ARCX</v>
    <v>6.5000000000000006E-3</v>
    <v>33.46</v>
    <v>ETF</v>
    <v>45824.840277812502</v>
    <v>3535</v>
    <v>33.29</v>
    <v>12199023.1</v>
    <v>Nuveen Dividend Growth</v>
    <v>33.46</v>
    <v>33.137300000000003</v>
    <v>33.323500000000003</v>
    <v>33.323500000000003</v>
    <v>NDVG</v>
    <v>Nuveen Dividend Growth (ARCX:NDVG)</v>
    <v>687</v>
    <v>602</v>
  </rv>
  <rv s="2">
    <v>3536</v>
  </rv>
  <rv s="3">
    <v>https://www.bing.com/financeapi/forcetrigger?t=c6je1h&amp;q=ARCX%3aIWFG&amp;form=skydnc</v>
    <v>Learn more on Bing</v>
  </rv>
  <rv s="21">
    <v>en-US</v>
    <v>c6je1h</v>
    <v>268435456</v>
    <v>1</v>
    <v>Powered by Refinitiv</v>
    <v>46</v>
    <v>NYLI:Winslow Foc LC Gro (ARCX:IWFG)</v>
    <v>34</v>
    <v>37</v>
    <v>Finance</v>
    <v>25</v>
    <v>51.565899999999999</v>
    <v>38.25</v>
    <v>0.68149999999999999</v>
    <v>1.957E-3</v>
    <v>1.3911E-2</v>
    <v>9.7199999999999995E-2</v>
    <v>USD</v>
    <v>NYSE Arca</v>
    <v>ARCX</v>
    <v>6.5000000000000006E-3</v>
    <v>49.672800000000002</v>
    <v>ETF</v>
    <v>45824.84027780078</v>
    <v>3538</v>
    <v>49.672800000000002</v>
    <v>11545743.01</v>
    <v>NYLI:Winslow Foc LC Gro</v>
    <v>49.672800000000002</v>
    <v>48.991300000000003</v>
    <v>49.672800000000002</v>
    <v>49.77</v>
    <v>IWFG</v>
    <v>NYLI:Winslow Foc LC Gro (ARCX:IWFG)</v>
    <v>4</v>
    <v>227</v>
  </rv>
  <rv s="2">
    <v>3539</v>
  </rv>
  <rv s="16">
    <v>en-US</v>
    <v>ccqq7w</v>
    <v>268435456</v>
    <v>1</v>
    <v>Powered by Refinitiv</v>
    <v>36</v>
    <v>Pacer Dev Mkts CsCw GL (ARCX:EAFG)</v>
    <v>24</v>
    <v>37</v>
    <v>Finance</v>
    <v>25</v>
    <v>21.49</v>
    <v>17.238800000000001</v>
    <v>0.2006</v>
    <v>0</v>
    <v>9.5069999999999998E-3</v>
    <v>0</v>
    <v>USD</v>
    <v>NYSE Arca</v>
    <v>ARCX</v>
    <v>6.5000000000000006E-3</v>
    <v>21.3</v>
    <v>ETF</v>
    <v>45824.840277812502</v>
    <v>21.3</v>
    <v>2622929.19</v>
    <v>Pacer Dev Mkts CsCw GL</v>
    <v>21.3</v>
    <v>21.099399999999999</v>
    <v>21.3</v>
    <v>21.3</v>
    <v>EAFG</v>
    <v>Pacer Dev Mkts CsCw GL (ARCX:EAFG)</v>
    <v>28</v>
    <v>4000</v>
  </rv>
  <rv s="2">
    <v>3541</v>
  </rv>
  <rv s="16">
    <v>en-US</v>
    <v>calmvh</v>
    <v>268435456</v>
    <v>1</v>
    <v>Powered by Refinitiv</v>
    <v>36</v>
    <v>Madison:Dividend Value (ARCX:DIVL)</v>
    <v>24</v>
    <v>37</v>
    <v>Finance</v>
    <v>25</v>
    <v>22.822199999999999</v>
    <v>19.427099999999999</v>
    <v>5.96E-2</v>
    <v>0</v>
    <v>2.7169999999999998E-3</v>
    <v>0</v>
    <v>USD</v>
    <v>NYSE Arca</v>
    <v>ARCX</v>
    <v>6.5000000000000006E-3</v>
    <v>21.995899999999999</v>
    <v>ETF</v>
    <v>45824.840277789066</v>
    <v>21.995899999999999</v>
    <v>60320764.399999999</v>
    <v>Madison:Dividend Value</v>
    <v>21.995899999999999</v>
    <v>21.936299999999999</v>
    <v>21.995899999999999</v>
    <v>21.995899999999999</v>
    <v>DIVL</v>
    <v>Madison:Dividend Value (ARCX:DIVL)</v>
    <v>9</v>
    <v>7529</v>
  </rv>
  <rv s="2">
    <v>3543</v>
  </rv>
  <rv s="3">
    <v>https://www.bing.com/financeapi/forcetrigger?t=c6faim&amp;q=ARCX%3aUDI&amp;form=skydnc</v>
    <v>Learn more on Bing</v>
  </rv>
  <rv s="21">
    <v>en-US</v>
    <v>c6faim</v>
    <v>268435456</v>
    <v>1</v>
    <v>Powered by Refinitiv</v>
    <v>46</v>
    <v>USCF:Dividend Income (ARCX:UDI)</v>
    <v>34</v>
    <v>37</v>
    <v>Finance</v>
    <v>25</v>
    <v>31.54</v>
    <v>25.68</v>
    <v>0.21</v>
    <v>4.9699999999999994E-2</v>
    <v>7.1760000000000001E-3</v>
    <v>1.4649000000000001</v>
    <v>USD</v>
    <v>NYSE Arca</v>
    <v>ARCX</v>
    <v>6.5000000000000006E-3</v>
    <v>29.475100000000001</v>
    <v>ETF</v>
    <v>45824.88199707109</v>
    <v>3545</v>
    <v>29.475100000000001</v>
    <v>3359398.78</v>
    <v>USCF:Dividend Income</v>
    <v>29.475100000000001</v>
    <v>29.2651</v>
    <v>29.475100000000001</v>
    <v>30.94</v>
    <v>UDI</v>
    <v>USCF:Dividend Income (ARCX:UDI)</v>
    <v>32</v>
    <v>433</v>
  </rv>
  <rv s="2">
    <v>3546</v>
  </rv>
  <rv s="3">
    <v>https://www.bing.com/financeapi/forcetrigger?t=a1t1mw&amp;q=ARCX%3aFLM&amp;form=skydnc</v>
    <v>Learn more on Bing</v>
  </rv>
  <rv s="17">
    <v>en-US</v>
    <v>a1t1mw</v>
    <v>268435456</v>
    <v>1</v>
    <v>Powered by Refinitiv</v>
    <v>38</v>
    <v>FT II:Alerian US NG Infr (ARCX:RBLD)</v>
    <v>34</v>
    <v>39</v>
    <v>Finance</v>
    <v>25</v>
    <v>73.265000000000001</v>
    <v>58.07</v>
    <v>0.87849999999999995</v>
    <v>0.45519999999999999</v>
    <v>0</v>
    <v>6.5439999999999995E-3</v>
    <v>0</v>
    <v>USD</v>
    <v>NYSE Arca</v>
    <v>ARCX</v>
    <v>6.5000000000000006E-3</v>
    <v>70.012</v>
    <v>ETF</v>
    <v>45824.840277812502</v>
    <v>3548</v>
    <v>70.012</v>
    <v>13893400.18</v>
    <v>FT II:Alerian US NG Infr</v>
    <v>70.012</v>
    <v>69.556799999999996</v>
    <v>70.012</v>
    <v>70.012</v>
    <v>RBLD</v>
    <v>FT II:Alerian US NG Infr (ARCX:RBLD)</v>
    <v>163</v>
    <v>977</v>
  </rv>
  <rv s="2">
    <v>3549</v>
  </rv>
  <rv s="3">
    <v>https://www.bing.com/financeapi/forcetrigger?t=a21dgh&amp;q=BATS%3aPTEU&amp;form=skydnc</v>
    <v>Learn more on Bing</v>
  </rv>
  <rv s="17">
    <v>en-US</v>
    <v>a21dgh</v>
    <v>268435456</v>
    <v>1</v>
    <v>Powered by Refinitiv</v>
    <v>38</v>
    <v>Pacer Trendpilot Eur Idx (BATS:PTEU)</v>
    <v>34</v>
    <v>39</v>
    <v>Finance</v>
    <v>17</v>
    <v>29.99</v>
    <v>22.92</v>
    <v>0.51349999999999996</v>
    <v>0.26600000000000001</v>
    <v>0</v>
    <v>9.4529999999999996E-3</v>
    <v>0</v>
    <v>USD</v>
    <v>CBOE BZX Exchange</v>
    <v>BATS</v>
    <v>6.5000000000000006E-3</v>
    <v>28.62</v>
    <v>ETF</v>
    <v>45824.840334825778</v>
    <v>3551</v>
    <v>28.405999999999999</v>
    <v>36472797.920000002</v>
    <v>Pacer Trendpilot Eur Idx</v>
    <v>28.62</v>
    <v>28.14</v>
    <v>28.405999999999999</v>
    <v>28.405999999999999</v>
    <v>PTEU</v>
    <v>Pacer Trendpilot Eur Idx (BATS:PTEU)</v>
    <v>2005</v>
    <v>6468</v>
  </rv>
  <rv s="2">
    <v>3552</v>
  </rv>
  <rv s="3">
    <v>https://www.bing.com/financeapi/forcetrigger?t=c4ja5r&amp;q=XNAS%3aGFGF&amp;form=skydnc</v>
    <v>Learn more on Bing</v>
  </rv>
  <rv s="17">
    <v>en-US</v>
    <v>c4ja5r</v>
    <v>268435456</v>
    <v>1</v>
    <v>Powered by Refinitiv</v>
    <v>38</v>
    <v>EA:Guru Favorite Stocks (XNAS:GFGF)</v>
    <v>34</v>
    <v>39</v>
    <v>Finance</v>
    <v>25</v>
    <v>33.04</v>
    <v>27.08</v>
    <v>1.0518000000000001</v>
    <v>0.36730000000000002</v>
    <v>0</v>
    <v>1.1554E-2</v>
    <v>0</v>
    <v>USD</v>
    <v>Nasdaq Stock Market</v>
    <v>XNAS</v>
    <v>6.5000000000000006E-3</v>
    <v>32.157299999999999</v>
    <v>ETF</v>
    <v>45824.84375021953</v>
    <v>3554</v>
    <v>32.157299999999999</v>
    <v>33829530.57</v>
    <v>EA:Guru Favorite Stocks</v>
    <v>32.157299999999999</v>
    <v>31.79</v>
    <v>32.157299999999999</v>
    <v>32.157299999999999</v>
    <v>GFGF</v>
    <v>EA:Guru Favorite Stocks (XNAS:GFGF)</v>
    <v>34</v>
    <v>600</v>
  </rv>
  <rv s="2">
    <v>3555</v>
  </rv>
  <rv s="3">
    <v>https://www.bing.com/financeapi/forcetrigger?t=axyhf2&amp;q=ARCX%3aWTMF&amp;form=skydnc</v>
    <v>Learn more on Bing</v>
  </rv>
  <rv s="17">
    <v>en-US</v>
    <v>axyhf2</v>
    <v>268435456</v>
    <v>1</v>
    <v>Powered by Refinitiv</v>
    <v>38</v>
    <v>WisdomTree:Mgd Futs Str (ARCX:WTMF)</v>
    <v>34</v>
    <v>39</v>
    <v>Finance</v>
    <v>25</v>
    <v>36.99</v>
    <v>32.828400000000002</v>
    <v>0.16900000000000001</v>
    <v>0.24299999999999999</v>
    <v>0</v>
    <v>6.9449999999999998E-3</v>
    <v>0</v>
    <v>USD</v>
    <v>NYSE Arca</v>
    <v>ARCX</v>
    <v>6.5000000000000006E-3</v>
    <v>35.340000000000003</v>
    <v>ETF</v>
    <v>45824.840277812502</v>
    <v>3557</v>
    <v>35.090000000000003</v>
    <v>156106188.91999999</v>
    <v>WisdomTree:Mgd Futs Str</v>
    <v>35.11</v>
    <v>34.991100000000003</v>
    <v>35.234099999999998</v>
    <v>35.234099999999998</v>
    <v>WTMF</v>
    <v>WisdomTree:Mgd Futs Str (ARCX:WTMF)</v>
    <v>13552</v>
    <v>28375</v>
  </rv>
  <rv s="2">
    <v>3558</v>
  </rv>
  <rv s="16">
    <v>en-US</v>
    <v>cev5dm</v>
    <v>268435456</v>
    <v>1</v>
    <v>Powered by Refinitiv</v>
    <v>36</v>
    <v>Ned Davis Rsrch 360 DA (XNAS:NDAA)</v>
    <v>24</v>
    <v>37</v>
    <v>Finance</v>
    <v>25</v>
    <v>20.449300000000001</v>
    <v>17.52</v>
    <v>0.18490000000000001</v>
    <v>3.771E-3</v>
    <v>9.3720000000000001E-3</v>
    <v>7.51E-2</v>
    <v>USD</v>
    <v>Nasdaq Stock Market</v>
    <v>XNAS</v>
    <v>6.5000000000000006E-3</v>
    <v>20</v>
    <v>ETF</v>
    <v>45824.843750242966</v>
    <v>19.914899999999999</v>
    <v>2538495.06</v>
    <v>Ned Davis Rsrch 360 DA</v>
    <v>19.95</v>
    <v>19.73</v>
    <v>19.914899999999999</v>
    <v>19.989999999999998</v>
    <v>NDAA</v>
    <v>Ned Davis Rsrch 360 DA (XNAS:NDAA)</v>
    <v>601</v>
    <v>397</v>
  </rv>
  <rv s="2">
    <v>3560</v>
  </rv>
  <rv s="16">
    <v>en-US</v>
    <v>c8nhkr</v>
    <v>268435456</v>
    <v>1</v>
    <v>Powered by Refinitiv</v>
    <v>36</v>
    <v>Tim Pln:Market Neutral (ARCX:TPMN)</v>
    <v>24</v>
    <v>37</v>
    <v>Finance</v>
    <v>25</v>
    <v>25.43</v>
    <v>23.14</v>
    <v>2.4E-2</v>
    <v>0</v>
    <v>9.9050000000000006E-4</v>
    <v>0</v>
    <v>USD</v>
    <v>NYSE Arca</v>
    <v>ARCX</v>
    <v>6.5000000000000006E-3</v>
    <v>24.3</v>
    <v>ETF</v>
    <v>45824.84027780078</v>
    <v>24.2</v>
    <v>30910946.559999999</v>
    <v>Tim Pln:Market Neutral</v>
    <v>24.3</v>
    <v>24.230499999999999</v>
    <v>24.2545</v>
    <v>24.2545</v>
    <v>TPMN</v>
    <v>Tim Pln:Market Neutral (ARCX:TPMN)</v>
    <v>3375</v>
    <v>5209</v>
  </rv>
  <rv s="2">
    <v>3562</v>
  </rv>
  <rv s="16">
    <v>en-US</v>
    <v>cbdzu2</v>
    <v>268435456</v>
    <v>1</v>
    <v>Powered by Refinitiv</v>
    <v>36</v>
    <v>JPMorgan:Healthcre Ldrs (XNAS:JDOC)</v>
    <v>24</v>
    <v>37</v>
    <v>Finance</v>
    <v>25</v>
    <v>63.4925</v>
    <v>47.67</v>
    <v>0.18340000000000001</v>
    <v>-4.6080000000000001E-3</v>
    <v>3.6089999999999998E-3</v>
    <v>-0.23499999999999999</v>
    <v>USD</v>
    <v>Nasdaq Stock Market</v>
    <v>XNAS</v>
    <v>6.5000000000000006E-3</v>
    <v>50.994999999999997</v>
    <v>ETF</v>
    <v>45824.843750046093</v>
    <v>50.994999999999997</v>
    <v>7436940.1699999999</v>
    <v>JPMorgan:Healthcre Ldrs</v>
    <v>50.994999999999997</v>
    <v>50.811599999999999</v>
    <v>50.994999999999997</v>
    <v>50.76</v>
    <v>JDOC</v>
    <v>JPMorgan:Healthcre Ldrs (XNAS:JDOC)</v>
    <v>295</v>
    <v>236</v>
  </rv>
  <rv s="2">
    <v>3564</v>
  </rv>
  <rv s="3">
    <v>https://www.bing.com/financeapi/forcetrigger?t=aw26z2&amp;q=ARCX%3aEMTY&amp;form=skydnc</v>
    <v>Learn more on Bing</v>
  </rv>
  <rv s="17">
    <v>en-US</v>
    <v>aw26z2</v>
    <v>268435456</v>
    <v>1</v>
    <v>Powered by Refinitiv</v>
    <v>38</v>
    <v>ProShares:Dcl of the RS (ARCX:EMTY)</v>
    <v>34</v>
    <v>39</v>
    <v>Finance</v>
    <v>25</v>
    <v>15.39</v>
    <v>12.29</v>
    <v>-0.98519999999999996</v>
    <v>-0.23749999999999999</v>
    <v>-4.7900999999999999E-2</v>
    <v>-1.8139000000000002E-2</v>
    <v>-0.61580000000000001</v>
    <v>USD</v>
    <v>NYSE Arca</v>
    <v>ARCX</v>
    <v>6.5000000000000006E-3</v>
    <v>12.96</v>
    <v>ETF</v>
    <v>45824.857469548435</v>
    <v>3566</v>
    <v>12.81</v>
    <v>2800876.7310000001</v>
    <v>ProShares:Dcl of the RS</v>
    <v>12.83</v>
    <v>13.093299999999999</v>
    <v>12.8558</v>
    <v>12.24</v>
    <v>EMTY</v>
    <v>ProShares:Dcl of the RS (ARCX:EMTY)</v>
    <v>5537</v>
    <v>6127</v>
  </rv>
  <rv s="2">
    <v>3567</v>
  </rv>
  <rv s="16">
    <v>en-US</v>
    <v>cd8esm</v>
    <v>268435456</v>
    <v>1</v>
    <v>Powered by Refinitiv</v>
    <v>36</v>
    <v>JPMorgan:Actv Dev Mkt Eq (ARCX:JADE)</v>
    <v>24</v>
    <v>37</v>
    <v>Finance</v>
    <v>25</v>
    <v>53.69</v>
    <v>42.18</v>
    <v>0.43140000000000001</v>
    <v>1.9394999999999999E-2</v>
    <v>8.1499999999999993E-3</v>
    <v>1.0349999999999999</v>
    <v>USD</v>
    <v>NYSE Arca</v>
    <v>ARCX</v>
    <v>6.5000000000000006E-3</v>
    <v>53.52</v>
    <v>ETF</v>
    <v>45824.886583101565</v>
    <v>53.24</v>
    <v>15338060.85</v>
    <v>JPMorgan:Actv Dev Mkt Eq</v>
    <v>53.27</v>
    <v>52.933599999999998</v>
    <v>53.365000000000002</v>
    <v>54.4</v>
    <v>JADE</v>
    <v>JPMorgan:Actv Dev Mkt Eq (ARCX:JADE)</v>
    <v>6232</v>
    <v>755</v>
  </rv>
  <rv s="2">
    <v>3569</v>
  </rv>
  <rv s="3">
    <v>https://www.bing.com/financeapi/forcetrigger?t=c29gu2&amp;q=ARCX%3aPFUT&amp;form=skydnc</v>
    <v>Learn more on Bing</v>
  </rv>
  <rv s="17">
    <v>en-US</v>
    <v>c29gu2</v>
    <v>268435456</v>
    <v>1</v>
    <v>Powered by Refinitiv</v>
    <v>38</v>
    <v>Putnam Sustainable Futr (ARCX:PFUT)</v>
    <v>34</v>
    <v>39</v>
    <v>Finance</v>
    <v>25</v>
    <v>27.07</v>
    <v>19.54</v>
    <v>0.94479999999999997</v>
    <v>0.3468</v>
    <v>0</v>
    <v>1.4308000000000001E-2</v>
    <v>0</v>
    <v>USD</v>
    <v>NYSE Arca</v>
    <v>ARCX</v>
    <v>6.5000000000000006E-3</v>
    <v>24.65</v>
    <v>ETF</v>
    <v>45824.84027780078</v>
    <v>3571</v>
    <v>24.584199999999999</v>
    <v>361757607.08999997</v>
    <v>Putnam Sustainable Futr</v>
    <v>24.65</v>
    <v>24.237400000000001</v>
    <v>24.584199999999999</v>
    <v>24.584199999999999</v>
    <v>PFUT</v>
    <v>Putnam Sustainable Futr (ARCX:PFUT)</v>
    <v>6504</v>
    <v>14925</v>
  </rv>
  <rv s="2">
    <v>3572</v>
  </rv>
  <rv s="20">
    <v>en-US</v>
    <v>caotvh</v>
    <v>268435456</v>
    <v>1</v>
    <v>Powered by Refinitiv</v>
    <v>44</v>
    <v>VanEck:CMCI Com Strat (BATS:CMCI)</v>
    <v>24</v>
    <v>45</v>
    <v>Finance</v>
    <v>47</v>
    <v>28.33</v>
    <v>23.29</v>
    <v>0.12740000000000001</v>
    <v>5.0019999999999995E-3</v>
    <v>USD</v>
    <v>CBOE BZX Exchange</v>
    <v>BATS</v>
    <v>6.5000000000000006E-3</v>
    <v>25.596499999999999</v>
    <v>ETF</v>
    <v>45824.84029303203</v>
    <v>25.596499999999999</v>
    <v>2419770.9700000002</v>
    <v>VanEck:CMCI Com Strat</v>
    <v>25.596499999999999</v>
    <v>25.469100000000001</v>
    <v>25.596499999999999</v>
    <v>CMCI</v>
    <v>VanEck:CMCI Com Strat (BATS:CMCI)</v>
    <v>0</v>
    <v>261</v>
  </rv>
  <rv s="2">
    <v>3574</v>
  </rv>
  <rv s="16">
    <v>en-US</v>
    <v>ccvfar</v>
    <v>268435456</v>
    <v>1</v>
    <v>Powered by Refinitiv</v>
    <v>36</v>
    <v>Strategas Macro Momentum (ARCX:SAMM)</v>
    <v>24</v>
    <v>37</v>
    <v>Finance</v>
    <v>25</v>
    <v>29.439599999999999</v>
    <v>21.88</v>
    <v>0.40460000000000002</v>
    <v>0</v>
    <v>1.5454000000000001E-2</v>
    <v>0</v>
    <v>USD</v>
    <v>NYSE Arca</v>
    <v>ARCX</v>
    <v>6.5000000000000006E-3</v>
    <v>26.712499999999999</v>
    <v>ETF</v>
    <v>45824.840277789066</v>
    <v>26.584700000000002</v>
    <v>15262674.439999999</v>
    <v>Strategas Macro Momentum</v>
    <v>26.712499999999999</v>
    <v>26.180099999999999</v>
    <v>26.584700000000002</v>
    <v>26.584700000000002</v>
    <v>SAMM</v>
    <v>Strategas Macro Momentum (ARCX:SAMM)</v>
    <v>138</v>
    <v>1605</v>
  </rv>
  <rv s="2">
    <v>3576</v>
  </rv>
  <rv s="3">
    <v>https://www.bing.com/financeapi/forcetrigger?t=ayqejc&amp;q=XNAS%3aLEGR&amp;form=skydnc</v>
    <v>Learn more on Bing</v>
  </rv>
  <rv s="17">
    <v>en-US</v>
    <v>ayqejc</v>
    <v>268435456</v>
    <v>1</v>
    <v>Powered by Refinitiv</v>
    <v>38</v>
    <v>FT VI:Indxx Innv Trn&amp;Prc (XNAS:LEGR)</v>
    <v>34</v>
    <v>39</v>
    <v>Finance</v>
    <v>25</v>
    <v>53.28</v>
    <v>37.28</v>
    <v>0.6744</v>
    <v>0.37</v>
    <v>0</v>
    <v>7.0439999999999999E-3</v>
    <v>0</v>
    <v>USD</v>
    <v>Nasdaq Stock Market</v>
    <v>XNAS</v>
    <v>6.5000000000000006E-3</v>
    <v>53.164999999999999</v>
    <v>ETF</v>
    <v>45824.843750265623</v>
    <v>3578</v>
    <v>52.9</v>
    <v>98291672.879999995</v>
    <v>FT VI:Indxx Innv Trn&amp;Prc</v>
    <v>53.16</v>
    <v>52.53</v>
    <v>52.9</v>
    <v>52.9</v>
    <v>LEGR</v>
    <v>FT VI:Indxx Innv Trn&amp;Prc (XNAS:LEGR)</v>
    <v>1387</v>
    <v>5156</v>
  </rv>
  <rv s="2">
    <v>3579</v>
  </rv>
  <rv s="20">
    <v>en-US</v>
    <v>cel13m</v>
    <v>268435456</v>
    <v>1</v>
    <v>Powered by Refinitiv</v>
    <v>44</v>
    <v>SanJac Alpha Cr Pls Bd (XNAS:SJCP)</v>
    <v>24</v>
    <v>45</v>
    <v>Finance</v>
    <v>43</v>
    <v>25.51</v>
    <v>24.555</v>
    <v>-1.1900000000000001E-2</v>
    <v>-4.7440000000000004E-4</v>
    <v>USD</v>
    <v>Nasdaq Stock Market</v>
    <v>XNAS</v>
    <v>6.5000000000000006E-3</v>
    <v>25.149899999999999</v>
    <v>ETF</v>
    <v>45824.843750265623</v>
    <v>25.074999999999999</v>
    <v>1253672.69</v>
    <v>SanJac Alpha Cr Pls Bd</v>
    <v>25.149899999999999</v>
    <v>25.0869</v>
    <v>25.074999999999999</v>
    <v>SJCP</v>
    <v>SanJac Alpha Cr Pls Bd (XNAS:SJCP)</v>
    <v>397</v>
    <v>198</v>
  </rv>
  <rv s="2">
    <v>3581</v>
  </rv>
  <rv s="3">
    <v>https://www.bing.com/financeapi/forcetrigger?t=bjre8m&amp;q=BATS%3aFCTR&amp;form=skydnc</v>
    <v>Learn more on Bing</v>
  </rv>
  <rv s="17">
    <v>en-US</v>
    <v>bjre8m</v>
    <v>268435456</v>
    <v>1</v>
    <v>Powered by Refinitiv</v>
    <v>38</v>
    <v>FT:Lunt US Fctr Rotation (BATS:FCTR)</v>
    <v>34</v>
    <v>39</v>
    <v>Finance</v>
    <v>17</v>
    <v>35.93</v>
    <v>27.39</v>
    <v>0.89400000000000002</v>
    <v>0.23039999999999999</v>
    <v>0</v>
    <v>6.9969999999999997E-3</v>
    <v>0</v>
    <v>USD</v>
    <v>CBOE BZX Exchange</v>
    <v>BATS</v>
    <v>6.5000000000000006E-3</v>
    <v>33.332999999999998</v>
    <v>ETF</v>
    <v>45824.840296816408</v>
    <v>3583</v>
    <v>33.146799999999999</v>
    <v>64727276.810000002</v>
    <v>FT:Lunt US Fctr Rotation</v>
    <v>33.26</v>
    <v>32.929400000000001</v>
    <v>33.159799999999997</v>
    <v>33.159799999999997</v>
    <v>FCTR</v>
    <v>FT:Lunt US Fctr Rotation (BATS:FCTR)</v>
    <v>8172</v>
    <v>6349</v>
  </rv>
  <rv s="2">
    <v>3584</v>
  </rv>
  <rv s="16">
    <v>en-US</v>
    <v>c95bec</v>
    <v>268435456</v>
    <v>1</v>
    <v>Powered by Refinitiv</v>
    <v>36</v>
    <v>JPMorgan:Active China (ARCX:JCHI)</v>
    <v>24</v>
    <v>37</v>
    <v>Finance</v>
    <v>25</v>
    <v>57.19</v>
    <v>38.75</v>
    <v>0.49220000000000003</v>
    <v>0</v>
    <v>1.0246999999999999E-2</v>
    <v>0</v>
    <v>USD</v>
    <v>NYSE Arca</v>
    <v>ARCX</v>
    <v>6.5000000000000006E-3</v>
    <v>48.709000000000003</v>
    <v>ETF</v>
    <v>45824.84027780078</v>
    <v>48.49</v>
    <v>12853609.83</v>
    <v>JPMorgan:Active China</v>
    <v>48.49</v>
    <v>48.034199999999998</v>
    <v>48.526400000000002</v>
    <v>48.526400000000002</v>
    <v>JCHI</v>
    <v>JPMorgan:Active China (ARCX:JCHI)</v>
    <v>860</v>
    <v>863</v>
  </rv>
  <rv s="2">
    <v>3586</v>
  </rv>
  <rv s="3">
    <v>https://www.bing.com/financeapi/forcetrigger?t=c24ohw&amp;q=ARCX%3aFMNY&amp;form=skydnc</v>
    <v>Learn more on Bing</v>
  </rv>
  <rv s="17">
    <v>en-US</v>
    <v>c24ohw</v>
    <v>268435456</v>
    <v>1</v>
    <v>Powered by Refinitiv</v>
    <v>38</v>
    <v>FT III:NY Mun High Inc (ARCX:FMNY)</v>
    <v>34</v>
    <v>39</v>
    <v>Finance</v>
    <v>25</v>
    <v>27.43</v>
    <v>24.978000000000002</v>
    <v>0.97040000000000004</v>
    <v>-1.0800000000000001E-2</v>
    <v>2.6950000000000003E-3</v>
    <v>-4.1679999999999999E-4</v>
    <v>6.9800000000000001E-2</v>
    <v>USD</v>
    <v>NYSE Arca</v>
    <v>ARCX</v>
    <v>6.5000000000000006E-3</v>
    <v>25.96</v>
    <v>ETF</v>
    <v>45824.840277823438</v>
    <v>3588</v>
    <v>25.900200000000002</v>
    <v>19397194.559999999</v>
    <v>FT III:NY Mun High Inc</v>
    <v>25.96</v>
    <v>25.911000000000001</v>
    <v>25.900200000000002</v>
    <v>25.97</v>
    <v>FMNY</v>
    <v>FT III:NY Mun High Inc (ARCX:FMNY)</v>
    <v>973</v>
    <v>2236</v>
  </rv>
  <rv s="2">
    <v>3589</v>
  </rv>
  <rv s="16">
    <v>en-US</v>
    <v>cfwrf2</v>
    <v>268435456</v>
    <v>1</v>
    <v>Powered by Refinitiv</v>
    <v>36</v>
    <v>FT IV:High Y&amp;T Inc (ARCX:HYTI)</v>
    <v>24</v>
    <v>37</v>
    <v>Finance</v>
    <v>25</v>
    <v>21.94</v>
    <v>18.98</v>
    <v>6.5000000000000002E-2</v>
    <v>0</v>
    <v>3.2910000000000001E-3</v>
    <v>0</v>
    <v>USD</v>
    <v>NYSE Arca</v>
    <v>ARCX</v>
    <v>6.5000000000000006E-3</v>
    <v>19.91</v>
    <v>ETF</v>
    <v>45824.840277789066</v>
    <v>19.814</v>
    <v>16907095.719999999</v>
    <v>FT IV:High Y&amp;T Inc</v>
    <v>19.86</v>
    <v>19.75</v>
    <v>19.815000000000001</v>
    <v>19.815000000000001</v>
    <v>HYTI</v>
    <v>FT IV:High Y&amp;T Inc (ARCX:HYTI)</v>
    <v>8438</v>
    <v>22332</v>
  </rv>
  <rv s="2">
    <v>3591</v>
  </rv>
  <rv s="3">
    <v>https://www.bing.com/financeapi/forcetrigger?t=a1sn6h&amp;q=XNAS%3aFCAL&amp;form=skydnc</v>
    <v>Learn more on Bing</v>
  </rv>
  <rv s="17">
    <v>en-US</v>
    <v>a1sn6h</v>
    <v>268435456</v>
    <v>1</v>
    <v>Powered by Refinitiv</v>
    <v>38</v>
    <v>FT III:Cali Mun High Inc (XNAS:FCAL)</v>
    <v>34</v>
    <v>39</v>
    <v>Finance</v>
    <v>25</v>
    <v>50.54</v>
    <v>46.44</v>
    <v>0.87180000000000002</v>
    <v>-5.5E-2</v>
    <v>0</v>
    <v>-1.147E-3</v>
    <v>0</v>
    <v>USD</v>
    <v>Nasdaq Stock Market</v>
    <v>XNAS</v>
    <v>6.5000000000000006E-3</v>
    <v>48.04</v>
    <v>ETF</v>
    <v>45824.843750265623</v>
    <v>3593</v>
    <v>47.82</v>
    <v>280165370.77999997</v>
    <v>FT III:Cali Mun High Inc</v>
    <v>48.04</v>
    <v>47.954999999999998</v>
    <v>47.9</v>
    <v>47.9</v>
    <v>FCAL</v>
    <v>FT III:Cali Mun High Inc (XNAS:FCAL)</v>
    <v>21637</v>
    <v>19927</v>
  </rv>
  <rv s="2">
    <v>3594</v>
  </rv>
  <rv s="3">
    <v>https://www.bing.com/financeapi/forcetrigger?t=c4yvzr&amp;q=ARCX%3aSAMT&amp;form=skydnc</v>
    <v>Learn more on Bing</v>
  </rv>
  <rv s="17">
    <v>en-US</v>
    <v>c4yvzr</v>
    <v>268435456</v>
    <v>1</v>
    <v>Powered by Refinitiv</v>
    <v>38</v>
    <v>Strategas Mac Thm Opps (ARCX:SAMT)</v>
    <v>34</v>
    <v>39</v>
    <v>Finance</v>
    <v>25</v>
    <v>33.21</v>
    <v>25.1</v>
    <v>0.84279999999999999</v>
    <v>0.3337</v>
    <v>0</v>
    <v>1.0211E-2</v>
    <v>0</v>
    <v>USD</v>
    <v>NYSE Arca</v>
    <v>ARCX</v>
    <v>6.5000000000000006E-3</v>
    <v>33.21</v>
    <v>ETF</v>
    <v>45824.840277812502</v>
    <v>3596</v>
    <v>33</v>
    <v>159076178.41</v>
    <v>Strategas Mac Thm Opps</v>
    <v>33.19</v>
    <v>32.68</v>
    <v>33.0137</v>
    <v>33.0137</v>
    <v>SAMT</v>
    <v>Strategas Mac Thm Opps (ARCX:SAMT)</v>
    <v>7595</v>
    <v>35191</v>
  </rv>
  <rv s="2">
    <v>3597</v>
  </rv>
  <rv s="3">
    <v>https://www.bing.com/financeapi/forcetrigger?t=a1mu5r&amp;q=BATS%3aACSI&amp;form=skydnc</v>
    <v>Learn more on Bing</v>
  </rv>
  <rv s="17">
    <v>en-US</v>
    <v>a1mu5r</v>
    <v>268435456</v>
    <v>1</v>
    <v>Powered by Refinitiv</v>
    <v>38</v>
    <v>Tidal:Amer Cust Satsfctn (BATS:ACSI)</v>
    <v>34</v>
    <v>39</v>
    <v>Finance</v>
    <v>17</v>
    <v>64.068600000000004</v>
    <v>52.884</v>
    <v>0.95540000000000003</v>
    <v>0.58189999999999997</v>
    <v>-2.745E-5</v>
    <v>9.4859999999999996E-3</v>
    <v>-1.6999999999999999E-3</v>
    <v>USD</v>
    <v>CBOE BZX Exchange</v>
    <v>BATS</v>
    <v>6.5000000000000006E-3</v>
    <v>61.921700000000001</v>
    <v>ETF</v>
    <v>45824.840281238285</v>
    <v>3599</v>
    <v>61.921700000000001</v>
    <v>95834956.459999993</v>
    <v>Tidal:Amer Cust Satsfctn</v>
    <v>61.921700000000001</v>
    <v>61.339799999999997</v>
    <v>61.921700000000001</v>
    <v>61.92</v>
    <v>ACSI</v>
    <v>Tidal:Amer Cust Satsfctn (BATS:ACSI)</v>
    <v>61</v>
    <v>294</v>
  </rv>
  <rv s="2">
    <v>3600</v>
  </rv>
  <rv s="16">
    <v>en-US</v>
    <v>ccvoim</v>
    <v>268435456</v>
    <v>1</v>
    <v>Powered by Refinitiv</v>
    <v>36</v>
    <v>Performance Tr ShTm Bd (BATS:STBF)</v>
    <v>24</v>
    <v>37</v>
    <v>Finance</v>
    <v>17</v>
    <v>25.54</v>
    <v>24.961500000000001</v>
    <v>-3.0000000000000001E-3</v>
    <v>0</v>
    <v>-1.192E-4</v>
    <v>0</v>
    <v>USD</v>
    <v>CBOE BZX Exchange</v>
    <v>BATS</v>
    <v>6.5000000000000006E-3</v>
    <v>25.17</v>
    <v>ETF</v>
    <v>45824.84034178203</v>
    <v>25.159500000000001</v>
    <v>16600617.029999999</v>
    <v>Performance Tr ShTm Bd</v>
    <v>25.16</v>
    <v>25.17</v>
    <v>25.167000000000002</v>
    <v>25.167000000000002</v>
    <v>STBF</v>
    <v>Performance Tr ShTm Bd (BATS:STBF)</v>
    <v>2149</v>
    <v>6080</v>
  </rv>
  <rv s="2">
    <v>3602</v>
  </rv>
  <rv s="3">
    <v>https://www.bing.com/financeapi/forcetrigger?t=a1ryc7&amp;q=BATS%3aEMTL&amp;form=skydnc</v>
    <v>Learn more on Bing</v>
  </rv>
  <rv s="17">
    <v>en-US</v>
    <v>a1ryc7</v>
    <v>268435456</v>
    <v>1</v>
    <v>Powered by Refinitiv</v>
    <v>38</v>
    <v>SPDR DoubleLine Em Mk FI (BATS:EMTL)</v>
    <v>34</v>
    <v>39</v>
    <v>Finance</v>
    <v>17</v>
    <v>43.54</v>
    <v>41.65</v>
    <v>0.90539999999999998</v>
    <v>-0.02</v>
    <v>0</v>
    <v>-4.662E-4</v>
    <v>0</v>
    <v>USD</v>
    <v>CBOE BZX Exchange</v>
    <v>BATS</v>
    <v>6.5000000000000006E-3</v>
    <v>42.91</v>
    <v>ETF</v>
    <v>45824.840295150003</v>
    <v>3604</v>
    <v>42.87</v>
    <v>91938255.079999998</v>
    <v>SPDR DoubleLine Em Mk FI</v>
    <v>42.91</v>
    <v>42.9</v>
    <v>42.88</v>
    <v>42.88</v>
    <v>EMTL</v>
    <v>SPDR DoubleLine Em Mk FI (BATS:EMTL)</v>
    <v>6119</v>
    <v>5291</v>
  </rv>
  <rv s="2">
    <v>3605</v>
  </rv>
  <rv s="3">
    <v>https://www.bing.com/financeapi/forcetrigger?t=bxjj6h&amp;q=ARCX%3aDIVZ&amp;form=skydnc</v>
    <v>Learn more on Bing</v>
  </rv>
  <rv s="17">
    <v>en-US</v>
    <v>bxjj6h</v>
    <v>268435456</v>
    <v>1</v>
    <v>Powered by Refinitiv</v>
    <v>38</v>
    <v>Opal Dividend Income (ARCX:DIVZ)</v>
    <v>34</v>
    <v>39</v>
    <v>Finance</v>
    <v>25</v>
    <v>34.94</v>
    <v>30.02</v>
    <v>0.84650000000000003</v>
    <v>-0.1217</v>
    <v>6.9759999999999996E-3</v>
    <v>-3.4999999999999996E-3</v>
    <v>0.2417</v>
    <v>USD</v>
    <v>NYSE Arca</v>
    <v>ARCX</v>
    <v>6.5000000000000006E-3</v>
    <v>34.81</v>
    <v>ETF</v>
    <v>45824.843279085158</v>
    <v>3607</v>
    <v>34.560099999999998</v>
    <v>167768115.97</v>
    <v>Opal Dividend Income</v>
    <v>34.81</v>
    <v>34.770000000000003</v>
    <v>34.648299999999999</v>
    <v>34.89</v>
    <v>DIVZ</v>
    <v>Opal Dividend Income (ARCX:DIVZ)</v>
    <v>2269</v>
    <v>26940</v>
  </rv>
  <rv s="2">
    <v>3608</v>
  </rv>
  <rv s="3">
    <v>https://www.bing.com/financeapi/forcetrigger?t=a1wz6h&amp;q=XNAS%3aLMBS&amp;form=skydnc</v>
    <v>Learn more on Bing</v>
  </rv>
  <rv s="17">
    <v>en-US</v>
    <v>a1wz6h</v>
    <v>268435456</v>
    <v>1</v>
    <v>Powered by Refinitiv</v>
    <v>38</v>
    <v>FT IV:Low Dur Opptys (XNAS:LMBS)</v>
    <v>34</v>
    <v>39</v>
    <v>Finance</v>
    <v>25</v>
    <v>51.49</v>
    <v>45.06</v>
    <v>0.41699999999999998</v>
    <v>-0.02</v>
    <v>0</v>
    <v>-4.0759999999999999E-4</v>
    <v>0</v>
    <v>USD</v>
    <v>Nasdaq Stock Market</v>
    <v>XNAS</v>
    <v>6.5000000000000006E-3</v>
    <v>49.12</v>
    <v>ETF</v>
    <v>45824.843750265623</v>
    <v>3610</v>
    <v>48.91</v>
    <v>5014216818.1000004</v>
    <v>FT IV:Low Dur Opptys</v>
    <v>49.06</v>
    <v>49.064999999999998</v>
    <v>49.045000000000002</v>
    <v>49.045000000000002</v>
    <v>LMBS</v>
    <v>FT IV:Low Dur Opptys (XNAS:LMBS)</v>
    <v>296711</v>
    <v>400251</v>
  </rv>
  <rv s="2">
    <v>3611</v>
  </rv>
  <rv s="3">
    <v>https://www.bing.com/financeapi/forcetrigger?t=a1okbh&amp;q=ARCX%3aBKLN&amp;form=skydnc</v>
    <v>Learn more on Bing</v>
  </rv>
  <rv s="17">
    <v>en-US</v>
    <v>a1okbh</v>
    <v>268435456</v>
    <v>1</v>
    <v>Powered by Refinitiv</v>
    <v>38</v>
    <v>Invesco Senior Loan (ARCX:BKLN)</v>
    <v>34</v>
    <v>39</v>
    <v>Finance</v>
    <v>25</v>
    <v>21.19</v>
    <v>20.02</v>
    <v>0.4113</v>
    <v>0.02</v>
    <v>0</v>
    <v>9.5790000000000003E-4</v>
    <v>0</v>
    <v>USD</v>
    <v>NYSE Arca</v>
    <v>ARCX</v>
    <v>6.5000000000000006E-3</v>
    <v>20.91</v>
    <v>ETF</v>
    <v>45824.857739964842</v>
    <v>3613</v>
    <v>20.89</v>
    <v>6742180553.4799995</v>
    <v>Invesco Senior Loan</v>
    <v>20.89</v>
    <v>20.88</v>
    <v>20.9</v>
    <v>20.9</v>
    <v>BKLN</v>
    <v>Invesco Senior Loan (ARCX:BKLN)</v>
    <v>4843446</v>
    <v>8977502</v>
  </rv>
  <rv s="2">
    <v>3614</v>
  </rv>
  <rv s="3">
    <v>https://www.bing.com/financeapi/forcetrigger?t=c4r6pr&amp;q=ARCX%3aUPAR&amp;form=skydnc</v>
    <v>Learn more on Bing</v>
  </rv>
  <rv s="17">
    <v>en-US</v>
    <v>c4r6pr</v>
    <v>268435456</v>
    <v>1</v>
    <v>Powered by Refinitiv</v>
    <v>38</v>
    <v>Tidal:UPAR Ultra Rs Prty (ARCX:UPAR)</v>
    <v>34</v>
    <v>39</v>
    <v>Finance</v>
    <v>25</v>
    <v>15.06</v>
    <v>12.020200000000001</v>
    <v>1.673</v>
    <v>3.8399999999999997E-2</v>
    <v>-4.2170000000000003E-3</v>
    <v>2.7810000000000001E-3</v>
    <v>-5.8400000000000001E-2</v>
    <v>USD</v>
    <v>NYSE Arca</v>
    <v>ARCX</v>
    <v>6.5000000000000006E-3</v>
    <v>13.9649</v>
    <v>ETF</v>
    <v>45824.841634687502</v>
    <v>3616</v>
    <v>13.8484</v>
    <v>58247495.509999998</v>
    <v>Tidal:UPAR Ultra Rs Prty</v>
    <v>13.88</v>
    <v>13.81</v>
    <v>13.8484</v>
    <v>13.79</v>
    <v>UPAR</v>
    <v>Tidal:UPAR Ultra Rs Prty (ARCX:UPAR)</v>
    <v>1440</v>
    <v>6925</v>
  </rv>
  <rv s="2">
    <v>3617</v>
  </rv>
  <rv s="16">
    <v>en-US</v>
    <v>cawhk2</v>
    <v>268435456</v>
    <v>1</v>
    <v>Powered by Refinitiv</v>
    <v>36</v>
    <v>Amplify COWS Cvrd Cll (XNAS:HCOW)</v>
    <v>24</v>
    <v>37</v>
    <v>Finance</v>
    <v>25</v>
    <v>28.05</v>
    <v>20.04</v>
    <v>0.14000000000000001</v>
    <v>0</v>
    <v>6.1809999999999999E-3</v>
    <v>0</v>
    <v>USD</v>
    <v>Nasdaq Stock Market</v>
    <v>XNAS</v>
    <v>6.5000000000000006E-3</v>
    <v>22.8</v>
    <v>ETF</v>
    <v>45824.843750196094</v>
    <v>22.6</v>
    <v>11184446.09</v>
    <v>Amplify COWS Cvrd Cll</v>
    <v>22.6</v>
    <v>22.65</v>
    <v>22.79</v>
    <v>22.79</v>
    <v>HCOW</v>
    <v>Amplify COWS Cvrd Cll (XNAS:HCOW)</v>
    <v>2193</v>
    <v>4473</v>
  </rv>
  <rv s="2">
    <v>3619</v>
  </rv>
  <rv s="3">
    <v>https://www.bing.com/financeapi/forcetrigger?t=a1v94c&amp;q=BATS%3aICOW&amp;form=skydnc</v>
    <v>Learn more on Bing</v>
  </rv>
  <rv s="17">
    <v>en-US</v>
    <v>a1v94c</v>
    <v>268435456</v>
    <v>1</v>
    <v>Powered by Refinitiv</v>
    <v>38</v>
    <v>Pacer DM Intl CC 100 (BATS:ICOW)</v>
    <v>34</v>
    <v>39</v>
    <v>Finance</v>
    <v>17</v>
    <v>34.409999999999997</v>
    <v>27.43</v>
    <v>0.93230000000000002</v>
    <v>0.16</v>
    <v>0</v>
    <v>4.7060000000000001E-3</v>
    <v>0</v>
    <v>USD</v>
    <v>CBOE BZX Exchange</v>
    <v>BATS</v>
    <v>6.5000000000000006E-3</v>
    <v>34.409999999999997</v>
    <v>ETF</v>
    <v>45824.840309085157</v>
    <v>3621</v>
    <v>34.159999999999997</v>
    <v>1099444773.7</v>
    <v>Pacer DM Intl CC 100</v>
    <v>34.28</v>
    <v>34</v>
    <v>34.159999999999997</v>
    <v>34.159999999999997</v>
    <v>ICOW</v>
    <v>Pacer DM Intl CC 100 (BATS:ICOW)</v>
    <v>62998</v>
    <v>139880</v>
  </rv>
  <rv s="2">
    <v>3622</v>
  </rv>
  <rv s="16">
    <v>en-US</v>
    <v>cfgosm</v>
    <v>268435456</v>
    <v>1</v>
    <v>Powered by Refinitiv</v>
    <v>36</v>
    <v>FIS Bright Port Foc Eqty (ARCX:BRIF)</v>
    <v>24</v>
    <v>37</v>
    <v>Finance</v>
    <v>25</v>
    <v>26.84</v>
    <v>21.4</v>
    <v>0.20230000000000001</v>
    <v>0</v>
    <v>7.6300000000000005E-3</v>
    <v>0</v>
    <v>USD</v>
    <v>NYSE Arca</v>
    <v>ARCX</v>
    <v>6.5000000000000006E-3</v>
    <v>26.84</v>
    <v>ETF</v>
    <v>45824.840277789066</v>
    <v>26.715199999999999</v>
    <v>84467529.129999995</v>
    <v>FIS Bright Port Foc Eqty</v>
    <v>26.75</v>
    <v>26.512899999999998</v>
    <v>26.715199999999999</v>
    <v>26.715199999999999</v>
    <v>BRIF</v>
    <v>FIS Bright Port Foc Eqty (ARCX:BRIF)</v>
    <v>517</v>
    <v>6361</v>
  </rv>
  <rv s="2">
    <v>3624</v>
  </rv>
  <rv s="3">
    <v>https://www.bing.com/financeapi/forcetrigger?t=a1t43m&amp;q=XNAS%3aFMB&amp;form=skydnc</v>
    <v>Learn more on Bing</v>
  </rv>
  <rv s="17">
    <v>en-US</v>
    <v>a1t43m</v>
    <v>268435456</v>
    <v>1</v>
    <v>Powered by Refinitiv</v>
    <v>38</v>
    <v>FT III:Managed Municipal (XNAS:FMB)</v>
    <v>34</v>
    <v>39</v>
    <v>Finance</v>
    <v>25</v>
    <v>52.13</v>
    <v>48.1</v>
    <v>0.85560000000000003</v>
    <v>0.02</v>
    <v>0</v>
    <v>4.0230000000000002E-4</v>
    <v>0</v>
    <v>USD</v>
    <v>Nasdaq Stock Market</v>
    <v>XNAS</v>
    <v>6.5000000000000006E-3</v>
    <v>49.8</v>
    <v>ETF</v>
    <v>45824.843750265623</v>
    <v>3626</v>
    <v>49.68</v>
    <v>1895330250.5899999</v>
    <v>FT III:Managed Municipal</v>
    <v>49.75</v>
    <v>49.71</v>
    <v>49.73</v>
    <v>49.73</v>
    <v>FMB</v>
    <v>FT III:Managed Municipal (XNAS:FMB)</v>
    <v>156767</v>
    <v>180691</v>
  </rv>
  <rv s="2">
    <v>3627</v>
  </rv>
  <rv s="16">
    <v>en-US</v>
    <v>cel19c</v>
    <v>268435456</v>
    <v>1</v>
    <v>Powered by Refinitiv</v>
    <v>36</v>
    <v>SPDR Glxy Trnsf Tch Actr (XNAS:TEKX)</v>
    <v>24</v>
    <v>37</v>
    <v>Finance</v>
    <v>25</v>
    <v>36.61</v>
    <v>19.02</v>
    <v>0.7117</v>
    <v>0</v>
    <v>2.5731999999999998E-2</v>
    <v>0</v>
    <v>USD</v>
    <v>Nasdaq Stock Market</v>
    <v>XNAS</v>
    <v>6.5000000000000006E-3</v>
    <v>28.37</v>
    <v>ETF</v>
    <v>45824.843750231252</v>
    <v>28.314399999999999</v>
    <v>1570031.51</v>
    <v>SPDR Glxy Trnsf Tch Actr</v>
    <v>28.34</v>
    <v>27.658300000000001</v>
    <v>28.37</v>
    <v>28.37</v>
    <v>TEKX</v>
    <v>SPDR Glxy Trnsf Tch Actr (XNAS:TEKX)</v>
    <v>475</v>
    <v>232</v>
  </rv>
  <rv s="2">
    <v>3629</v>
  </rv>
  <rv s="16">
    <v>en-US</v>
    <v>cfo1m7</v>
    <v>268435456</v>
    <v>1</v>
    <v>Powered by Refinitiv</v>
    <v>36</v>
    <v>Sprott Sil Min &amp; Ph Sil (XNAS:SLVR)</v>
    <v>24</v>
    <v>37</v>
    <v>Finance</v>
    <v>25</v>
    <v>31.15</v>
    <v>19.6601</v>
    <v>-0.08</v>
    <v>4.62E-3</v>
    <v>-2.6329999999999999E-3</v>
    <v>0.14000000000000001</v>
    <v>USD</v>
    <v>Nasdaq Stock Market</v>
    <v>XNAS</v>
    <v>6.5000000000000006E-3</v>
    <v>30.61</v>
    <v>ETF</v>
    <v>45824.913979316407</v>
    <v>30.17</v>
    <v>65456063.479999997</v>
    <v>Sprott Sil Min &amp; Ph Sil</v>
    <v>30.53</v>
    <v>30.38</v>
    <v>30.3</v>
    <v>30.44</v>
    <v>SLVR</v>
    <v>Sprott Sil Min &amp; Ph Sil (XNAS:SLVR)</v>
    <v>111424</v>
    <v>105148</v>
  </rv>
  <rv s="2">
    <v>3631</v>
  </rv>
  <rv s="16">
    <v>en-US</v>
    <v>cddw27</v>
    <v>268435456</v>
    <v>1</v>
    <v>Powered by Refinitiv</v>
    <v>36</v>
    <v>REX AI Equity Premium In (XNAS:AIPI)</v>
    <v>24</v>
    <v>37</v>
    <v>Finance</v>
    <v>35</v>
    <v>56.15</v>
    <v>33.68</v>
    <v>0.39</v>
    <v>9.9740000000000002E-3</v>
    <v>9.129E-3</v>
    <v>0.43</v>
    <v>USD</v>
    <v>Nasdaq Stock Market</v>
    <v>XNAS</v>
    <v>6.5000000000000006E-3</v>
    <v>43.2</v>
    <v>ETF</v>
    <v>45824.940464814063</v>
    <v>42.895000000000003</v>
    <v>292208738.30000001</v>
    <v>REX AI Equity Premium In</v>
    <v>42.97</v>
    <v>42.72</v>
    <v>43.11</v>
    <v>43.54</v>
    <v>AIPI</v>
    <v>REX AI Equity Premium In (XNAS:AIPI)</v>
    <v>112392</v>
    <v>118007</v>
  </rv>
  <rv s="2">
    <v>3633</v>
  </rv>
  <rv s="16">
    <v>en-US</v>
    <v>cb6bm7</v>
    <v>268435456</v>
    <v>1</v>
    <v>Powered by Refinitiv</v>
    <v>36</v>
    <v>Rex Fang &amp; Inno Eq Pr In (XNAS:FEPI)</v>
    <v>24</v>
    <v>37</v>
    <v>Finance</v>
    <v>25</v>
    <v>56.44</v>
    <v>35.44</v>
    <v>0.63</v>
    <v>-3.2029999999999997E-3</v>
    <v>1.4231000000000001E-2</v>
    <v>-0.14380000000000001</v>
    <v>USD</v>
    <v>Nasdaq Stock Market</v>
    <v>XNAS</v>
    <v>6.5000000000000006E-3</v>
    <v>44.94</v>
    <v>ETF</v>
    <v>45824.929571168752</v>
    <v>44.51</v>
    <v>445119988</v>
    <v>Rex Fang &amp; Inno Eq Pr In</v>
    <v>44.51</v>
    <v>44.27</v>
    <v>44.9</v>
    <v>44.7562</v>
    <v>FEPI</v>
    <v>Rex Fang &amp; Inno Eq Pr In (XNAS:FEPI)</v>
    <v>128713</v>
    <v>112250</v>
  </rv>
  <rv s="2">
    <v>3635</v>
  </rv>
  <rv s="16">
    <v>en-US</v>
    <v>c8pt7w</v>
    <v>268435456</v>
    <v>1</v>
    <v>Powered by Refinitiv</v>
    <v>36</v>
    <v>Sprott Critical Mats (XNAS:SETM)</v>
    <v>24</v>
    <v>37</v>
    <v>Finance</v>
    <v>25</v>
    <v>19.29</v>
    <v>11.48</v>
    <v>0.53</v>
    <v>0</v>
    <v>3.2081999999999999E-2</v>
    <v>0</v>
    <v>USD</v>
    <v>Nasdaq Stock Market</v>
    <v>XNAS</v>
    <v>6.5000000000000006E-3</v>
    <v>17.329999999999998</v>
    <v>ETF</v>
    <v>45824.843750265623</v>
    <v>16.62</v>
    <v>38373364.899999999</v>
    <v>Sprott Critical Mats</v>
    <v>16.62</v>
    <v>16.52</v>
    <v>17.05</v>
    <v>17.05</v>
    <v>SETM</v>
    <v>Sprott Critical Mats (XNAS:SETM)</v>
    <v>34260</v>
    <v>22855</v>
  </rv>
  <rv s="2">
    <v>3637</v>
  </rv>
  <rv s="3">
    <v>https://www.bing.com/financeapi/forcetrigger?t=btasm7&amp;q=ARCX%3aFLSP&amp;form=skydnc</v>
    <v>Learn more on Bing</v>
  </rv>
  <rv s="17">
    <v>en-US</v>
    <v>btasm7</v>
    <v>268435456</v>
    <v>1</v>
    <v>Powered by Refinitiv</v>
    <v>38</v>
    <v>Franklin ETF:Sys SP (ARCX:FLSP)</v>
    <v>34</v>
    <v>39</v>
    <v>Finance</v>
    <v>25</v>
    <v>26</v>
    <v>21.72</v>
    <v>6.7534000000000001</v>
    <v>5.0000000000000001E-3</v>
    <v>0</v>
    <v>2.0549999999999998E-4</v>
    <v>0</v>
    <v>USD</v>
    <v>NYSE Arca</v>
    <v>ARCX</v>
    <v>6.5000000000000006E-3</v>
    <v>24.4</v>
    <v>ETF</v>
    <v>45824.84027780078</v>
    <v>3639</v>
    <v>24.18</v>
    <v>341077448.23000002</v>
    <v>Franklin ETF:Sys SP</v>
    <v>24.18</v>
    <v>24.33</v>
    <v>24.335000000000001</v>
    <v>24.335000000000001</v>
    <v>FLSP</v>
    <v>Franklin ETF:Sys SP (ARCX:FLSP)</v>
    <v>7054</v>
    <v>21998</v>
  </rv>
  <rv s="2">
    <v>3640</v>
  </rv>
  <rv s="3">
    <v>https://www.bing.com/financeapi/forcetrigger?t=c5sdnm&amp;q=ARCX%3aCAPE&amp;form=skydnc</v>
    <v>Learn more on Bing</v>
  </rv>
  <rv s="17">
    <v>en-US</v>
    <v>c5sdnm</v>
    <v>268435456</v>
    <v>1</v>
    <v>Powered by Refinitiv</v>
    <v>38</v>
    <v>DoubleLine:Sh CAPE US Eq (ARCX:CAPE)</v>
    <v>34</v>
    <v>39</v>
    <v>Finance</v>
    <v>25</v>
    <v>32.130000000000003</v>
    <v>26.890499999999999</v>
    <v>0.90920000000000001</v>
    <v>0.24540000000000001</v>
    <v>0</v>
    <v>7.9080000000000001E-3</v>
    <v>0</v>
    <v>USD</v>
    <v>NYSE Arca</v>
    <v>ARCX</v>
    <v>6.5000000000000006E-3</v>
    <v>31.416699999999999</v>
    <v>ETF</v>
    <v>45824.84027780078</v>
    <v>3642</v>
    <v>31.09</v>
    <v>303453764.38999999</v>
    <v>DoubleLine:Sh CAPE US Eq</v>
    <v>31.09</v>
    <v>31.03</v>
    <v>31.275400000000001</v>
    <v>31.275400000000001</v>
    <v>CAPE</v>
    <v>DoubleLine:Sh CAPE US Eq (ARCX:CAPE)</v>
    <v>10617</v>
    <v>19145</v>
  </rv>
  <rv s="2">
    <v>3643</v>
  </rv>
  <rv s="3">
    <v>https://www.bing.com/financeapi/forcetrigger?t=a256u2&amp;q=BATS%3aVAMO&amp;form=skydnc</v>
    <v>Learn more on Bing</v>
  </rv>
  <rv s="17">
    <v>en-US</v>
    <v>a256u2</v>
    <v>268435456</v>
    <v>1</v>
    <v>Powered by Refinitiv</v>
    <v>38</v>
    <v>Cambria Val and Momentum (BATS:VAMO)</v>
    <v>34</v>
    <v>39</v>
    <v>Finance</v>
    <v>17</v>
    <v>32.72</v>
    <v>26.67</v>
    <v>0.5171</v>
    <v>0.21160000000000001</v>
    <v>1.9400000000000001E-2</v>
    <v>7.1650000000000004E-3</v>
    <v>0.57699999999999996</v>
    <v>USD</v>
    <v>CBOE BZX Exchange</v>
    <v>BATS</v>
    <v>6.5000000000000006E-3</v>
    <v>29.79</v>
    <v>ETF</v>
    <v>45824.898969027345</v>
    <v>3645</v>
    <v>29.680099999999999</v>
    <v>53560987.979999997</v>
    <v>Cambria Val and Momentum</v>
    <v>29.71</v>
    <v>29.531400000000001</v>
    <v>29.742999999999999</v>
    <v>30.32</v>
    <v>VAMO</v>
    <v>Cambria Val and Momentum (BATS:VAMO)</v>
    <v>911</v>
    <v>2731</v>
  </rv>
  <rv s="2">
    <v>3646</v>
  </rv>
  <rv s="16">
    <v>en-US</v>
    <v>c9844c</v>
    <v>268435456</v>
    <v>1</v>
    <v>Powered by Refinitiv</v>
    <v>36</v>
    <v>AB Disruptors (ARCX:FWD)</v>
    <v>24</v>
    <v>37</v>
    <v>Finance</v>
    <v>25</v>
    <v>87.66</v>
    <v>59.03</v>
    <v>1.63</v>
    <v>0</v>
    <v>1.9533000000000002E-2</v>
    <v>0</v>
    <v>USD</v>
    <v>NYSE Arca</v>
    <v>ARCX</v>
    <v>6.5000000000000006E-3</v>
    <v>85.42</v>
    <v>ETF</v>
    <v>45824.840277789066</v>
    <v>84.37</v>
    <v>681545792</v>
    <v>AB Disruptors</v>
    <v>84.38</v>
    <v>83.45</v>
    <v>85.08</v>
    <v>85.08</v>
    <v>FWD</v>
    <v>AB Disruptors (ARCX:FWD)</v>
    <v>28847</v>
    <v>40911</v>
  </rv>
  <rv s="2">
    <v>3648</v>
  </rv>
  <rv s="3">
    <v>https://www.bing.com/financeapi/forcetrigger?t=a26dk2&amp;q=XNAS%3aRNRG&amp;form=skydnc</v>
    <v>Learn more on Bing</v>
  </rv>
  <rv s="17">
    <v>en-US</v>
    <v>a26dk2</v>
    <v>268435456</v>
    <v>1</v>
    <v>Powered by Refinitiv</v>
    <v>38</v>
    <v>Glbl X RE Producers (XNAS:RNRG)</v>
    <v>34</v>
    <v>39</v>
    <v>Finance</v>
    <v>25</v>
    <v>10.95</v>
    <v>7.3</v>
    <v>1.4338</v>
    <v>0.16</v>
    <v>0</v>
    <v>1.6615000000000001E-2</v>
    <v>0</v>
    <v>USD</v>
    <v>Nasdaq Stock Market</v>
    <v>XNAS</v>
    <v>6.5000000000000006E-3</v>
    <v>9.7899999999999991</v>
    <v>ETF</v>
    <v>45824.843750265623</v>
    <v>3650</v>
    <v>9.7100000000000009</v>
    <v>23081386.629999999</v>
    <v>Glbl X RE Producers</v>
    <v>9.7200000000000006</v>
    <v>9.6300000000000008</v>
    <v>9.7899999999999991</v>
    <v>9.7899999999999991</v>
    <v>RNRG</v>
    <v>Glbl X RE Producers (XNAS:RNRG)</v>
    <v>7198</v>
    <v>4482</v>
  </rv>
  <rv s="2">
    <v>3651</v>
  </rv>
  <rv s="16">
    <v>en-US</v>
    <v>cb26h7</v>
    <v>268435456</v>
    <v>1</v>
    <v>Powered by Refinitiv</v>
    <v>36</v>
    <v>JPMorgan:US Tech Ldrs (XNAS:JTEK)</v>
    <v>24</v>
    <v>37</v>
    <v>Finance</v>
    <v>25</v>
    <v>85.28</v>
    <v>55.66</v>
    <v>1.57</v>
    <v>0</v>
    <v>1.9916E-2</v>
    <v>0</v>
    <v>USD</v>
    <v>Nasdaq Stock Market</v>
    <v>XNAS</v>
    <v>6.5000000000000006E-3</v>
    <v>80.540000000000006</v>
    <v>ETF</v>
    <v>45824.843750034372</v>
    <v>79.61</v>
    <v>1637823413.48</v>
    <v>JPMorgan:US Tech Ldrs</v>
    <v>79.61</v>
    <v>78.83</v>
    <v>80.400000000000006</v>
    <v>80.400000000000006</v>
    <v>JTEK</v>
    <v>JPMorgan:US Tech Ldrs (XNAS:JTEK)</v>
    <v>130218</v>
    <v>185043</v>
  </rv>
  <rv s="2">
    <v>3653</v>
  </rv>
  <rv s="16">
    <v>en-US</v>
    <v>caj8ec</v>
    <v>268435456</v>
    <v>1</v>
    <v>Powered by Refinitiv</v>
    <v>36</v>
    <v>FT IV:Int Dur Invt Gr (ARCX:FIIG)</v>
    <v>24</v>
    <v>37</v>
    <v>Finance</v>
    <v>25</v>
    <v>21.6</v>
    <v>19.9572</v>
    <v>-0.03</v>
    <v>0</v>
    <v>-1.4449999999999999E-3</v>
    <v>0</v>
    <v>USD</v>
    <v>NYSE Arca</v>
    <v>ARCX</v>
    <v>6.5000000000000006E-3</v>
    <v>20.78</v>
    <v>ETF</v>
    <v>45824.84027780078</v>
    <v>20.72</v>
    <v>467415234.18000001</v>
    <v>FT IV:Int Dur Invt Gr</v>
    <v>20.74</v>
    <v>20.76</v>
    <v>20.73</v>
    <v>20.73</v>
    <v>FIIG</v>
    <v>FT IV:Int Dur Invt Gr (ARCX:FIIG)</v>
    <v>44058</v>
    <v>131358</v>
  </rv>
  <rv s="2">
    <v>3655</v>
  </rv>
  <rv s="16">
    <v>en-US</v>
    <v>cfwrkr</v>
    <v>268435456</v>
    <v>1</v>
    <v>Powered by Refinitiv</v>
    <v>36</v>
    <v>FT IV:Inv Grd &amp;Tgt Inc (ARCX:LQTI)</v>
    <v>24</v>
    <v>37</v>
    <v>Finance</v>
    <v>25</v>
    <v>20.609000000000002</v>
    <v>19.45</v>
    <v>-1.6799999999999999E-2</v>
    <v>0</v>
    <v>-8.4040000000000004E-4</v>
    <v>0</v>
    <v>USD</v>
    <v>NYSE Arca</v>
    <v>ARCX</v>
    <v>6.5000000000000006E-3</v>
    <v>20.059999999999999</v>
    <v>ETF</v>
    <v>45824.840277789066</v>
    <v>19.97</v>
    <v>44143392.82</v>
    <v>FT IV:Inv Grd &amp;Tgt Inc</v>
    <v>20.03</v>
    <v>19.989999999999998</v>
    <v>19.973199999999999</v>
    <v>19.973199999999999</v>
    <v>LQTI</v>
    <v>FT IV:Inv Grd &amp;Tgt Inc (ARCX:LQTI)</v>
    <v>8641</v>
    <v>86847</v>
  </rv>
  <rv s="2">
    <v>3657</v>
  </rv>
  <rv s="3">
    <v>https://www.bing.com/financeapi/forcetrigger?t=c68tpr&amp;q=XNAS%3aTUG&amp;form=skydnc</v>
    <v>Learn more on Bing</v>
  </rv>
  <rv s="17">
    <v>en-US</v>
    <v>c68tpr</v>
    <v>268435456</v>
    <v>1</v>
    <v>Powered by Refinitiv</v>
    <v>38</v>
    <v>STF Tact Grwth (XNAS:TUG)</v>
    <v>34</v>
    <v>39</v>
    <v>Finance</v>
    <v>25</v>
    <v>36.83</v>
    <v>27.14</v>
    <v>0.64580000000000004</v>
    <v>0.54469999999999996</v>
    <v>0</v>
    <v>1.5768000000000001E-2</v>
    <v>0</v>
    <v>USD</v>
    <v>Nasdaq Stock Market</v>
    <v>XNAS</v>
    <v>6.5000000000000006E-3</v>
    <v>35.11</v>
    <v>ETF</v>
    <v>45824.843750196094</v>
    <v>3659</v>
    <v>34.979999999999997</v>
    <v>189627550.25999999</v>
    <v>STF Tact Grwth</v>
    <v>35.11</v>
    <v>34.545299999999997</v>
    <v>35.090000000000003</v>
    <v>35.090000000000003</v>
    <v>TUG</v>
    <v>STF Tact Grwth (XNAS:TUG)</v>
    <v>8973</v>
    <v>7276</v>
  </rv>
  <rv s="2">
    <v>3660</v>
  </rv>
  <rv s="3">
    <v>https://www.bing.com/financeapi/forcetrigger?t=a1sxrw&amp;q=XNAS%3aFIXD&amp;form=skydnc</v>
    <v>Learn more on Bing</v>
  </rv>
  <rv s="17">
    <v>en-US</v>
    <v>a1sxrw</v>
    <v>268435456</v>
    <v>1</v>
    <v>Powered by Refinitiv</v>
    <v>38</v>
    <v>FT VIII:Sm Opprtnstc FI (XNAS:FIXD)</v>
    <v>34</v>
    <v>39</v>
    <v>Finance</v>
    <v>25</v>
    <v>46.8</v>
    <v>39.42</v>
    <v>1.1347</v>
    <v>-0.12</v>
    <v>-1.382E-3</v>
    <v>-2.7569999999999999E-3</v>
    <v>-0.06</v>
    <v>USD</v>
    <v>Nasdaq Stock Market</v>
    <v>XNAS</v>
    <v>6.5000000000000006E-3</v>
    <v>43.58</v>
    <v>ETF</v>
    <v>45824.84385413125</v>
    <v>3662</v>
    <v>42.69</v>
    <v>3383525321.9099998</v>
    <v>FT VIII:Sm Opprtnstc FI</v>
    <v>43.44</v>
    <v>43.53</v>
    <v>43.41</v>
    <v>43.35</v>
    <v>FIXD</v>
    <v>FT VIII:Sm Opprtnstc FI (XNAS:FIXD)</v>
    <v>787407</v>
    <v>583034</v>
  </rv>
  <rv s="2">
    <v>3663</v>
  </rv>
  <rv s="16">
    <v>en-US</v>
    <v>c92fhw</v>
    <v>268435456</v>
    <v>1</v>
    <v>Powered by Refinitiv</v>
    <v>36</v>
    <v>Alger Weatherbie EG (ARCX:AWEG)</v>
    <v>24</v>
    <v>37</v>
    <v>Finance</v>
    <v>25</v>
    <v>27.920200000000001</v>
    <v>19.530999999999999</v>
    <v>0.16600000000000001</v>
    <v>2.6119999999999997E-3</v>
    <v>7.2419999999999993E-3</v>
    <v>6.0299999999999999E-2</v>
    <v>USD</v>
    <v>NYSE Arca</v>
    <v>ARCX</v>
    <v>6.5000000000000006E-3</v>
    <v>23.086500000000001</v>
    <v>ETF</v>
    <v>45824.840277812502</v>
    <v>23.086500000000001</v>
    <v>4921939.1900000004</v>
    <v>Alger Weatherbie EG</v>
    <v>23.086500000000001</v>
    <v>22.920500000000001</v>
    <v>23.086500000000001</v>
    <v>23.146799999999999</v>
    <v>AWEG</v>
    <v>Alger Weatherbie EG (ARCX:AWEG)</v>
    <v>77</v>
    <v>142</v>
  </rv>
  <rv s="2">
    <v>3665</v>
  </rv>
  <rv s="3">
    <v>https://www.bing.com/financeapi/forcetrigger?t=bsx2qh&amp;q=ARCX%3aAFMC&amp;form=skydnc</v>
    <v>Learn more on Bing</v>
  </rv>
  <rv s="17">
    <v>en-US</v>
    <v>bsx2qh</v>
    <v>268435456</v>
    <v>1</v>
    <v>Powered by Refinitiv</v>
    <v>38</v>
    <v>FT VIII:Active Factor MC (ARCX:AFMC)</v>
    <v>34</v>
    <v>39</v>
    <v>Finance</v>
    <v>25</v>
    <v>35.090000000000003</v>
    <v>26.729900000000001</v>
    <v>1.0156000000000001</v>
    <v>0.36890000000000001</v>
    <v>0</v>
    <v>1.1873E-2</v>
    <v>0</v>
    <v>USD</v>
    <v>NYSE Arca</v>
    <v>ARCX</v>
    <v>6.5000000000000006E-3</v>
    <v>31.59</v>
    <v>ETF</v>
    <v>45824.840277812502</v>
    <v>3667</v>
    <v>31.4</v>
    <v>62616673.759999998</v>
    <v>FT VIII:Active Factor MC</v>
    <v>31.44</v>
    <v>31.071100000000001</v>
    <v>31.44</v>
    <v>31.44</v>
    <v>AFMC</v>
    <v>FT VIII:Active Factor MC (ARCX:AFMC)</v>
    <v>9948</v>
    <v>13636</v>
  </rv>
  <rv s="2">
    <v>3668</v>
  </rv>
  <rv s="16">
    <v>en-US</v>
    <v>ccwsjc</v>
    <v>268435456</v>
    <v>1</v>
    <v>Powered by Refinitiv</v>
    <v>36</v>
    <v>EA:StckSnps AI-P S US AC (XNAS:NEWZ)</v>
    <v>24</v>
    <v>37</v>
    <v>Finance</v>
    <v>25</v>
    <v>30.34</v>
    <v>24.22</v>
    <v>0.28599999999999998</v>
    <v>0</v>
    <v>1.0320000000000001E-2</v>
    <v>0</v>
    <v>USD</v>
    <v>Nasdaq Stock Market</v>
    <v>XNAS</v>
    <v>6.5000000000000006E-3</v>
    <v>28.1</v>
    <v>ETF</v>
    <v>45824.843750231252</v>
    <v>27.999400000000001</v>
    <v>24724648.210000001</v>
    <v>EA:StckSnps AI-P S US AC</v>
    <v>28.1</v>
    <v>27.7134</v>
    <v>27.999400000000001</v>
    <v>27.999400000000001</v>
    <v>NEWZ</v>
    <v>EA:StckSnps AI-P S US AC (XNAS:NEWZ)</v>
    <v>540</v>
    <v>2779</v>
  </rv>
  <rv s="2">
    <v>3670</v>
  </rv>
  <rv s="3">
    <v>https://www.bing.com/financeapi/forcetrigger?t=a21ecw&amp;q=BATS%3aPTNQ&amp;form=skydnc</v>
    <v>Learn more on Bing</v>
  </rv>
  <rv s="17">
    <v>en-US</v>
    <v>a21ecw</v>
    <v>268435456</v>
    <v>1</v>
    <v>Powered by Refinitiv</v>
    <v>38</v>
    <v>Pacer Trendpilot 100 (XNAS:PTNQ)</v>
    <v>34</v>
    <v>39</v>
    <v>Finance</v>
    <v>25</v>
    <v>77.83</v>
    <v>65.209999999999994</v>
    <v>0.52769999999999995</v>
    <v>1.04</v>
    <v>0</v>
    <v>1.5294E-2</v>
    <v>0</v>
    <v>USD</v>
    <v>Nasdaq Stock Market</v>
    <v>XNAS</v>
    <v>6.5000000000000006E-3</v>
    <v>69.084999999999994</v>
    <v>ETF</v>
    <v>45824.843750092186</v>
    <v>3672</v>
    <v>68.56</v>
    <v>1207415122.05</v>
    <v>Pacer Trendpilot 100</v>
    <v>68.56</v>
    <v>68</v>
    <v>69.040000000000006</v>
    <v>69.040000000000006</v>
    <v>PTNQ</v>
    <v>Pacer Trendpilot 100 (XNAS:PTNQ)</v>
    <v>172579</v>
    <v>88639</v>
  </rv>
  <rv s="2">
    <v>3673</v>
  </rv>
  <rv s="16">
    <v>en-US</v>
    <v>ccuzlh</v>
    <v>268435456</v>
    <v>1</v>
    <v>Powered by Refinitiv</v>
    <v>36</v>
    <v>Trenchless Fund (ARCX:RVER)</v>
    <v>24</v>
    <v>37</v>
    <v>Finance</v>
    <v>25</v>
    <v>32.99</v>
    <v>21.67</v>
    <v>0.3427</v>
    <v>3.8049999999999998E-4</v>
    <v>1.1368E-2</v>
    <v>1.1599999999999999E-2</v>
    <v>USD</v>
    <v>NYSE Arca</v>
    <v>ARCX</v>
    <v>6.5000000000000006E-3</v>
    <v>30.52</v>
    <v>ETF</v>
    <v>45824.84027780078</v>
    <v>30.37</v>
    <v>81539852.219999999</v>
    <v>Trenchless Fund</v>
    <v>30.44</v>
    <v>30.145700000000001</v>
    <v>30.488399999999999</v>
    <v>30.5</v>
    <v>RVER</v>
    <v>Trenchless Fund (ARCX:RVER)</v>
    <v>35089</v>
    <v>5422</v>
  </rv>
  <rv s="2">
    <v>3675</v>
  </rv>
  <rv s="3">
    <v>https://www.bing.com/financeapi/forcetrigger?t=c68tsm&amp;q=XNAS%3aTUGN&amp;form=skydnc</v>
    <v>Learn more on Bing</v>
  </rv>
  <rv s="17">
    <v>en-US</v>
    <v>c68tsm</v>
    <v>268435456</v>
    <v>1</v>
    <v>Powered by Refinitiv</v>
    <v>38</v>
    <v>STF Tact Grwth &amp; Inc (XNAS:TUGN)</v>
    <v>34</v>
    <v>39</v>
    <v>Finance</v>
    <v>25</v>
    <v>25.46</v>
    <v>18.600000000000001</v>
    <v>0.68259999999999998</v>
    <v>0.27839999999999998</v>
    <v>0</v>
    <v>1.1762E-2</v>
    <v>0</v>
    <v>USD</v>
    <v>Nasdaq Stock Market</v>
    <v>XNAS</v>
    <v>6.5000000000000006E-3</v>
    <v>24.019200000000001</v>
    <v>ETF</v>
    <v>45824.843750196094</v>
    <v>3677</v>
    <v>23.85</v>
    <v>54780082.130000003</v>
    <v>STF Tact Grwth &amp; Inc</v>
    <v>23.85</v>
    <v>23.67</v>
    <v>23.948399999999999</v>
    <v>23.948399999999999</v>
    <v>TUGN</v>
    <v>STF Tact Grwth &amp; Inc (XNAS:TUGN)</v>
    <v>2100</v>
    <v>19574</v>
  </rv>
  <rv s="2">
    <v>3678</v>
  </rv>
  <rv s="16">
    <v>en-US</v>
    <v>ccqqjc</v>
    <v>268435456</v>
    <v>1</v>
    <v>Powered by Refinitiv</v>
    <v>36</v>
    <v>Neuberger Small-Mid Cap (ARCX:NBSM)</v>
    <v>24</v>
    <v>37</v>
    <v>Finance</v>
    <v>25</v>
    <v>28.38</v>
    <v>20.83</v>
    <v>0.18</v>
    <v>1.315E-3</v>
    <v>7.3590000000000001E-3</v>
    <v>3.2399999999999998E-2</v>
    <v>USD</v>
    <v>NYSE Arca</v>
    <v>ARCX</v>
    <v>6.5000000000000006E-3</v>
    <v>24.85</v>
    <v>ETF</v>
    <v>45824.840277789066</v>
    <v>24.64</v>
    <v>168207781.59999999</v>
    <v>Neuberger Small-Mid Cap</v>
    <v>24.75</v>
    <v>24.46</v>
    <v>24.64</v>
    <v>24.6724</v>
    <v>NBSM</v>
    <v>Neuberger Small-Mid Cap (ARCX:NBSM)</v>
    <v>15187</v>
    <v>27166</v>
  </rv>
  <rv s="2">
    <v>3680</v>
  </rv>
  <rv s="3">
    <v>https://www.bing.com/financeapi/forcetrigger?t=a1nt4c&amp;q=ARCX%3aASHR&amp;form=skydnc</v>
    <v>Learn more on Bing</v>
  </rv>
  <rv s="17">
    <v>en-US</v>
    <v>a1nt4c</v>
    <v>268435456</v>
    <v>1</v>
    <v>Powered by Refinitiv</v>
    <v>38</v>
    <v>Xtrackers Hvst CSI300 CA (ARCX:ASHR)</v>
    <v>34</v>
    <v>39</v>
    <v>Finance</v>
    <v>25</v>
    <v>35.72</v>
    <v>22.44</v>
    <v>0.76539999999999997</v>
    <v>0.12</v>
    <v>-4.0489999999999996E-3</v>
    <v>4.4860000000000004E-3</v>
    <v>-0.10879999999999999</v>
    <v>USD</v>
    <v>NYSE Arca</v>
    <v>ARCX</v>
    <v>6.5000000000000006E-3</v>
    <v>26.96</v>
    <v>ETF</v>
    <v>45824.921161885941</v>
    <v>3682</v>
    <v>26.86</v>
    <v>2014669812.28</v>
    <v>Xtrackers Hvst CSI300 CA</v>
    <v>26.9</v>
    <v>26.75</v>
    <v>26.87</v>
    <v>26.761199999999999</v>
    <v>ASHR</v>
    <v>Xtrackers Hvst CSI300 CA (ARCX:ASHR)</v>
    <v>4810729</v>
    <v>6547713</v>
  </rv>
  <rv s="2">
    <v>3683</v>
  </rv>
  <rv s="3">
    <v>https://www.bing.com/financeapi/forcetrigger?t=bo2127&amp;q=XNAS%3aFDNI&amp;form=skydnc</v>
    <v>Learn more on Bing</v>
  </rv>
  <rv s="17">
    <v>en-US</v>
    <v>bo2127</v>
    <v>268435456</v>
    <v>1</v>
    <v>Powered by Refinitiv</v>
    <v>38</v>
    <v>FT II:DJ Intl Internet (XNAS:FDNI)</v>
    <v>34</v>
    <v>39</v>
    <v>Finance</v>
    <v>25</v>
    <v>34.116700000000002</v>
    <v>21.82</v>
    <v>0.71189999999999998</v>
    <v>0.59</v>
    <v>0</v>
    <v>1.8082000000000001E-2</v>
    <v>0</v>
    <v>USD</v>
    <v>Nasdaq Stock Market</v>
    <v>XNAS</v>
    <v>6.5000000000000006E-3</v>
    <v>33.54</v>
    <v>ETF</v>
    <v>45824.843750265623</v>
    <v>3685</v>
    <v>33.174999999999997</v>
    <v>43380073.289999999</v>
    <v>FT II:DJ Intl Internet</v>
    <v>33.54</v>
    <v>32.630000000000003</v>
    <v>33.22</v>
    <v>33.22</v>
    <v>FDNI</v>
    <v>FT II:DJ Intl Internet (XNAS:FDNI)</v>
    <v>1952</v>
    <v>10608</v>
  </rv>
  <rv s="2">
    <v>3686</v>
  </rv>
  <rv s="3">
    <v>https://www.bing.com/financeapi/forcetrigger?t=a1q5qh&amp;q=ARCX%3aCOPX&amp;form=skydnc</v>
    <v>Learn more on Bing</v>
  </rv>
  <rv s="17">
    <v>en-US</v>
    <v>a1q5qh</v>
    <v>268435456</v>
    <v>1</v>
    <v>Powered by Refinitiv</v>
    <v>38</v>
    <v>Glbl X Copper Miners ETF (ARCX:COPX)</v>
    <v>34</v>
    <v>39</v>
    <v>Finance</v>
    <v>35</v>
    <v>48.96</v>
    <v>30.77</v>
    <v>1.2715000000000001</v>
    <v>0.57999999999999996</v>
    <v>-2.298E-4</v>
    <v>1.3523E-2</v>
    <v>-0.01</v>
    <v>USD</v>
    <v>NYSE Arca</v>
    <v>ARCX</v>
    <v>6.5000000000000006E-3</v>
    <v>43.9</v>
    <v>ETF</v>
    <v>45824.937655150003</v>
    <v>3688</v>
    <v>43.34</v>
    <v>1899793893.4000001</v>
    <v>Glbl X Copper Miners ETF</v>
    <v>43.41</v>
    <v>42.89</v>
    <v>43.47</v>
    <v>43.51</v>
    <v>COPX</v>
    <v>Glbl X Copper Miners ETF (ARCX:COPX)</v>
    <v>1046470</v>
    <v>1180466</v>
  </rv>
  <rv s="2">
    <v>3689</v>
  </rv>
  <rv s="3">
    <v>https://www.bing.com/financeapi/forcetrigger?t=c2ju1h&amp;q=ARCX%3aJRE&amp;form=skydnc</v>
    <v>Learn more on Bing</v>
  </rv>
  <rv s="17">
    <v>en-US</v>
    <v>c2ju1h</v>
    <v>268435456</v>
    <v>1</v>
    <v>Powered by Refinitiv</v>
    <v>38</v>
    <v>Jns Hndsn US Real Estate (ARCX:JRE)</v>
    <v>34</v>
    <v>39</v>
    <v>Finance</v>
    <v>25</v>
    <v>26.86</v>
    <v>20.88</v>
    <v>0.95269999999999999</v>
    <v>-1.72E-2</v>
    <v>1.668E-5</v>
    <v>-7.1679999999999997E-4</v>
    <v>4.0000000000000002E-4</v>
    <v>USD</v>
    <v>NYSE Arca</v>
    <v>ARCX</v>
    <v>6.5000000000000006E-3</v>
    <v>23.979600000000001</v>
    <v>ETF</v>
    <v>45824.840277812502</v>
    <v>3691</v>
    <v>23.979600000000001</v>
    <v>25084092.050000001</v>
    <v>Jns Hndsn US Real Estate</v>
    <v>23.979600000000001</v>
    <v>23.9968</v>
    <v>23.979600000000001</v>
    <v>23.98</v>
    <v>JRE</v>
    <v>Jns Hndsn US Real Estate (ARCX:JRE)</v>
    <v>91</v>
    <v>485</v>
  </rv>
  <rv s="2">
    <v>3692</v>
  </rv>
  <rv s="16">
    <v>en-US</v>
    <v>cfwrnm</v>
    <v>268435456</v>
    <v>1</v>
    <v>Powered by Refinitiv</v>
    <v>36</v>
    <v>FT IV:20+ Yr Tr &amp; Tg In (ARCX:LTTI)</v>
    <v>24</v>
    <v>37</v>
    <v>Finance</v>
    <v>25</v>
    <v>21.12</v>
    <v>18.739999999999998</v>
    <v>-0.14729999999999999</v>
    <v>0</v>
    <v>-7.6249999999999998E-3</v>
    <v>0</v>
    <v>USD</v>
    <v>NYSE Arca</v>
    <v>ARCX</v>
    <v>6.5000000000000006E-3</v>
    <v>19.335000000000001</v>
    <v>ETF</v>
    <v>45824.840277789066</v>
    <v>19.170000000000002</v>
    <v>11617934.73</v>
    <v>FT IV:20+ Yr Tr &amp; Tg In</v>
    <v>19.29</v>
    <v>19.317299999999999</v>
    <v>19.170000000000002</v>
    <v>19.170000000000002</v>
    <v>LTTI</v>
    <v>FT IV:20+ Yr Tr &amp; Tg In (ARCX:LTTI)</v>
    <v>4257</v>
    <v>4734</v>
  </rv>
  <rv s="2">
    <v>3694</v>
  </rv>
  <rv s="3">
    <v>https://www.bing.com/financeapi/forcetrigger?t=c2yukr&amp;q=ARCX%3aNWLG&amp;form=skydnc</v>
    <v>Learn more on Bing</v>
  </rv>
  <rv s="17">
    <v>en-US</v>
    <v>c2yukr</v>
    <v>268435456</v>
    <v>1</v>
    <v>Powered by Refinitiv</v>
    <v>38</v>
    <v>Nuveen W LC Gro ESG (ARCX:NWLG)</v>
    <v>34</v>
    <v>39</v>
    <v>Finance</v>
    <v>25</v>
    <v>35.330300000000001</v>
    <v>25.8</v>
    <v>1.0565</v>
    <v>0.49559999999999998</v>
    <v>0</v>
    <v>1.4461999999999999E-2</v>
    <v>0</v>
    <v>USD</v>
    <v>NYSE Arca</v>
    <v>ARCX</v>
    <v>6.5000000000000006E-3</v>
    <v>34.765599999999999</v>
    <v>ETF</v>
    <v>45824.840277823438</v>
    <v>3696</v>
    <v>34.765599999999999</v>
    <v>9771179.6999999993</v>
    <v>Nuveen W LC Gro ESG</v>
    <v>34.765599999999999</v>
    <v>34.270000000000003</v>
    <v>34.765599999999999</v>
    <v>34.765599999999999</v>
    <v>NWLG</v>
    <v>Nuveen W LC Gro ESG (ARCX:NWLG)</v>
    <v>185</v>
    <v>195</v>
  </rv>
  <rv s="2">
    <v>3697</v>
  </rv>
  <rv s="16">
    <v>en-US</v>
    <v>caqgur</v>
    <v>268435456</v>
    <v>1</v>
    <v>Powered by Refinitiv</v>
    <v>36</v>
    <v>SB&amp;H Trust:Select Equity (ARCX:USSE)</v>
    <v>24</v>
    <v>37</v>
    <v>Finance</v>
    <v>25</v>
    <v>34.659999999999997</v>
    <v>26.53</v>
    <v>0.35</v>
    <v>0</v>
    <v>1.1265000000000001E-2</v>
    <v>0</v>
    <v>USD</v>
    <v>NYSE Arca</v>
    <v>ARCX</v>
    <v>6.5000000000000006E-3</v>
    <v>31.56</v>
    <v>ETF</v>
    <v>45824.840277789066</v>
    <v>31.36</v>
    <v>251419423.13</v>
    <v>SB&amp;H Trust:Select Equity</v>
    <v>31.36</v>
    <v>31.07</v>
    <v>31.42</v>
    <v>31.42</v>
    <v>USSE</v>
    <v>SB&amp;H Trust:Select Equity (ARCX:USSE)</v>
    <v>16143</v>
    <v>25201</v>
  </rv>
  <rv s="2">
    <v>3699</v>
  </rv>
  <rv s="16">
    <v>en-US</v>
    <v>c7lajc</v>
    <v>268435456</v>
    <v>1</v>
    <v>Powered by Refinitiv</v>
    <v>36</v>
    <v>Tidal:God Bless America (ARCX:YALL)</v>
    <v>24</v>
    <v>37</v>
    <v>Finance</v>
    <v>25</v>
    <v>41.232700000000001</v>
    <v>32.07</v>
    <v>0.18</v>
    <v>0</v>
    <v>4.4460000000000003E-3</v>
    <v>0</v>
    <v>USD</v>
    <v>NYSE Arca</v>
    <v>ARCX</v>
    <v>6.5000000000000006E-3</v>
    <v>40.932099999999998</v>
    <v>ETF</v>
    <v>45824.84027780078</v>
    <v>40.67</v>
    <v>88421637.629999995</v>
    <v>Tidal:God Bless America</v>
    <v>40.932099999999998</v>
    <v>40.49</v>
    <v>40.67</v>
    <v>40.67</v>
    <v>YALL</v>
    <v>Tidal:God Bless America (ARCX:YALL)</v>
    <v>10672</v>
    <v>7684</v>
  </rv>
  <rv s="2">
    <v>3701</v>
  </rv>
  <rv s="3">
    <v>https://www.bing.com/financeapi/forcetrigger?t=a1oefr&amp;q=ARCX%3aBFOR&amp;form=skydnc</v>
    <v>Learn more on Bing</v>
  </rv>
  <rv s="17">
    <v>en-US</v>
    <v>a1oefr</v>
    <v>268435456</v>
    <v>1</v>
    <v>Powered by Refinitiv</v>
    <v>38</v>
    <v>Barron's 400 (ARCX:BFOR)</v>
    <v>34</v>
    <v>39</v>
    <v>Finance</v>
    <v>25</v>
    <v>79.8</v>
    <v>60.26</v>
    <v>1.0137</v>
    <v>0.83379999999999999</v>
    <v>0</v>
    <v>1.1275E-2</v>
    <v>0</v>
    <v>USD</v>
    <v>NYSE Arca</v>
    <v>ARCX</v>
    <v>6.5000000000000006E-3</v>
    <v>75.072000000000003</v>
    <v>ETF</v>
    <v>45824.840277812502</v>
    <v>3703</v>
    <v>74.784999999999997</v>
    <v>153330063.37</v>
    <v>Barron's 400</v>
    <v>74.86</v>
    <v>73.9512</v>
    <v>74.784999999999997</v>
    <v>74.784999999999997</v>
    <v>BFOR</v>
    <v>Barron's 400 (ARCX:BFOR)</v>
    <v>5970</v>
    <v>4720</v>
  </rv>
  <rv s="2">
    <v>3704</v>
  </rv>
  <rv s="3">
    <v>https://www.bing.com/financeapi/forcetrigger?t=az2w5r&amp;q=XNAS%3aROBT&amp;form=skydnc</v>
    <v>Learn more on Bing</v>
  </rv>
  <rv s="17">
    <v>en-US</v>
    <v>az2w5r</v>
    <v>268435456</v>
    <v>1</v>
    <v>Powered by Refinitiv</v>
    <v>38</v>
    <v>FT VI:Nsdq AI &amp; Robotics (XNAS:ROBT)</v>
    <v>34</v>
    <v>39</v>
    <v>Finance</v>
    <v>25</v>
    <v>49</v>
    <v>34.3827</v>
    <v>1.0632999999999999</v>
    <v>0.83</v>
    <v>2.3739999999999998E-3</v>
    <v>1.8238000000000001E-2</v>
    <v>0.11</v>
    <v>USD</v>
    <v>Nasdaq Stock Market</v>
    <v>XNAS</v>
    <v>6.5000000000000006E-3</v>
    <v>46.466799999999999</v>
    <v>ETF</v>
    <v>45824.905031087503</v>
    <v>3706</v>
    <v>45.97</v>
    <v>454599710.61000001</v>
    <v>FT VI:Nsdq AI &amp; Robotics</v>
    <v>45.98</v>
    <v>45.51</v>
    <v>46.34</v>
    <v>46.45</v>
    <v>ROBT</v>
    <v>FT VI:Nsdq AI &amp; Robotics (XNAS:ROBT)</v>
    <v>47241</v>
    <v>41207</v>
  </rv>
  <rv s="2">
    <v>3707</v>
  </rv>
  <rv s="16">
    <v>en-US</v>
    <v>canzc7</v>
    <v>268435456</v>
    <v>1</v>
    <v>Powered by Refinitiv</v>
    <v>36</v>
    <v>Congress LC Growth (ARCX:CAML)</v>
    <v>24</v>
    <v>37</v>
    <v>Finance</v>
    <v>25</v>
    <v>36.136499999999998</v>
    <v>27.68</v>
    <v>0.41</v>
    <v>-8.5260000000000002E-4</v>
    <v>1.1829000000000001E-2</v>
    <v>-2.9899999999999999E-2</v>
    <v>USD</v>
    <v>NYSE Arca</v>
    <v>ARCX</v>
    <v>6.5000000000000006E-3</v>
    <v>35.24</v>
    <v>ETF</v>
    <v>45824.840277789066</v>
    <v>34.99</v>
    <v>286318933.41000003</v>
    <v>Congress LC Growth</v>
    <v>34.99</v>
    <v>34.659999999999997</v>
    <v>35.07</v>
    <v>35.040100000000002</v>
    <v>CAML</v>
    <v>Congress LC Growth (ARCX:CAML)</v>
    <v>14898</v>
    <v>23894</v>
  </rv>
  <rv s="2">
    <v>3709</v>
  </rv>
  <rv s="3">
    <v>https://www.bing.com/financeapi/forcetrigger?t=c5m48m&amp;q=XNAS%3aEKG&amp;form=skydnc</v>
    <v>Learn more on Bing</v>
  </rv>
  <rv s="17">
    <v>en-US</v>
    <v>c5m48m</v>
    <v>268435456</v>
    <v>1</v>
    <v>Powered by Refinitiv</v>
    <v>38</v>
    <v>FT II:Nsdq Lux Digi Hlth (XNAS:EKG)</v>
    <v>34</v>
    <v>39</v>
    <v>Finance</v>
    <v>25</v>
    <v>18.84</v>
    <v>13.87</v>
    <v>1.3528</v>
    <v>0.26650000000000001</v>
    <v>2.777E-3</v>
    <v>1.5494000000000001E-2</v>
    <v>4.8500000000000001E-2</v>
    <v>USD</v>
    <v>Nasdaq Stock Market</v>
    <v>XNAS</v>
    <v>6.5000000000000006E-3</v>
    <v>17.4665</v>
    <v>ETF</v>
    <v>45824.843750265623</v>
    <v>3711</v>
    <v>17.4665</v>
    <v>3412987.9</v>
    <v>FT II:Nsdq Lux Digi Hlth</v>
    <v>17.4665</v>
    <v>17.2</v>
    <v>17.4665</v>
    <v>17.515000000000001</v>
    <v>EKG</v>
    <v>FT II:Nsdq Lux Digi Hlth (XNAS:EKG)</v>
    <v>71</v>
    <v>3335</v>
  </rv>
  <rv s="2">
    <v>3712</v>
  </rv>
  <rv s="16">
    <v>en-US</v>
    <v>cfpam7</v>
    <v>268435456</v>
    <v>1</v>
    <v>Powered by Refinitiv</v>
    <v>36</v>
    <v>Thornburg Int Eqt (XNAS:TXUE)</v>
    <v>24</v>
    <v>37</v>
    <v>Finance</v>
    <v>25</v>
    <v>29.94</v>
    <v>23.57</v>
    <v>4.4999999999999998E-2</v>
    <v>0</v>
    <v>1.547E-3</v>
    <v>0</v>
    <v>USD</v>
    <v>Nasdaq Stock Market</v>
    <v>XNAS</v>
    <v>6.5000000000000006E-3</v>
    <v>29.49</v>
    <v>ETF</v>
    <v>45824.843750196094</v>
    <v>29.07</v>
    <v>142402716.86000001</v>
    <v>Thornburg Int Eqt</v>
    <v>29.07</v>
    <v>29.085000000000001</v>
    <v>29.13</v>
    <v>29.13</v>
    <v>TXUE</v>
    <v>Thornburg Int Eqt (XNAS:TXUE)</v>
    <v>60213</v>
    <v>50822</v>
  </rv>
  <rv s="2">
    <v>3714</v>
  </rv>
  <rv s="16">
    <v>en-US</v>
    <v>cekzr7</v>
    <v>268435456</v>
    <v>1</v>
    <v>Powered by Refinitiv</v>
    <v>36</v>
    <v>SPDR Glxy Dgtl Asst Eco (XNAS:DECO)</v>
    <v>24</v>
    <v>37</v>
    <v>Finance</v>
    <v>25</v>
    <v>41.47</v>
    <v>20.76</v>
    <v>1.0411999999999999</v>
    <v>0</v>
    <v>3.3578000000000004E-2</v>
    <v>0</v>
    <v>USD</v>
    <v>Nasdaq Stock Market</v>
    <v>XNAS</v>
    <v>6.5000000000000006E-3</v>
    <v>32.049999999999997</v>
    <v>ETF</v>
    <v>45824.843750057815</v>
    <v>32.049999999999997</v>
    <v>7952796.9199999999</v>
    <v>SPDR Glxy Dgtl Asst Eco</v>
    <v>32.049999999999997</v>
    <v>31.008800000000001</v>
    <v>32.049999999999997</v>
    <v>32.049999999999997</v>
    <v>DECO</v>
    <v>SPDR Glxy Dgtl Asst Eco (XNAS:DECO)</v>
    <v>13</v>
    <v>606</v>
  </rv>
  <rv s="2">
    <v>3716</v>
  </rv>
  <rv s="16">
    <v>en-US</v>
    <v>cf842w</v>
    <v>268435456</v>
    <v>1</v>
    <v>Powered by Refinitiv</v>
    <v>36</v>
    <v>FT II:Bbg Artif Intell (ARCX:FAI)</v>
    <v>24</v>
    <v>37</v>
    <v>Finance</v>
    <v>25</v>
    <v>34.369999999999997</v>
    <v>22.92</v>
    <v>0.65990000000000004</v>
    <v>0</v>
    <v>1.9942999999999999E-2</v>
    <v>0</v>
    <v>USD</v>
    <v>NYSE Arca</v>
    <v>ARCX</v>
    <v>6.5000000000000006E-3</v>
    <v>33.82</v>
    <v>ETF</v>
    <v>45824.840277789066</v>
    <v>33.520000000000003</v>
    <v>9499724.2599999998</v>
    <v>FT II:Bbg Artif Intell</v>
    <v>33.520000000000003</v>
    <v>33.0901</v>
    <v>33.75</v>
    <v>33.75</v>
    <v>FAI</v>
    <v>FT II:Bbg Artif Intell (ARCX:FAI)</v>
    <v>832</v>
    <v>4011</v>
  </rv>
  <rv s="2">
    <v>3718</v>
  </rv>
  <rv s="3">
    <v>https://www.bing.com/financeapi/forcetrigger?t=a1nt77&amp;q=ARCX%3aASHS&amp;form=skydnc</v>
    <v>Learn more on Bing</v>
  </rv>
  <rv s="17">
    <v>en-US</v>
    <v>a1nt77</v>
    <v>268435456</v>
    <v>1</v>
    <v>Powered by Refinitiv</v>
    <v>38</v>
    <v>Xtrackers Hvst CSI500 CA (ARCX:ASHS)</v>
    <v>34</v>
    <v>39</v>
    <v>Finance</v>
    <v>25</v>
    <v>41.03</v>
    <v>22.69</v>
    <v>0.65010000000000001</v>
    <v>0.15290000000000001</v>
    <v>0</v>
    <v>5.3559999999999997E-3</v>
    <v>0</v>
    <v>USD</v>
    <v>NYSE Arca</v>
    <v>ARCX</v>
    <v>6.5000000000000006E-3</v>
    <v>28.81</v>
    <v>ETF</v>
    <v>45824.840277812502</v>
    <v>3720</v>
    <v>28.58</v>
    <v>26870537.710000001</v>
    <v>Xtrackers Hvst CSI500 CA</v>
    <v>28.79</v>
    <v>28.5471</v>
    <v>28.7</v>
    <v>28.7</v>
    <v>ASHS</v>
    <v>Xtrackers Hvst CSI500 CA (ARCX:ASHS)</v>
    <v>29378</v>
    <v>7824</v>
  </rv>
  <rv s="2">
    <v>3721</v>
  </rv>
  <rv s="3">
    <v>https://www.bing.com/financeapi/forcetrigger?t=a1nsm7&amp;q=ARCX%3aASEA&amp;form=skydnc</v>
    <v>Learn more on Bing</v>
  </rv>
  <rv s="17">
    <v>en-US</v>
    <v>a1nsm7</v>
    <v>268435456</v>
    <v>1</v>
    <v>Powered by Refinitiv</v>
    <v>38</v>
    <v>Glbl X FTSE SE Asia (ARCX:ASEA)</v>
    <v>34</v>
    <v>39</v>
    <v>Finance</v>
    <v>25</v>
    <v>18.039899999999999</v>
    <v>13.675000000000001</v>
    <v>0.67179999999999995</v>
    <v>0.04</v>
    <v>0</v>
    <v>2.405E-3</v>
    <v>0</v>
    <v>USD</v>
    <v>NYSE Arca</v>
    <v>ARCX</v>
    <v>6.5000000000000006E-3</v>
    <v>16.690000000000001</v>
    <v>ETF</v>
    <v>45824.84027780078</v>
    <v>3723</v>
    <v>16.54</v>
    <v>62575512.829999998</v>
    <v>Glbl X FTSE SE Asia</v>
    <v>16.690000000000001</v>
    <v>16.63</v>
    <v>16.670000000000002</v>
    <v>16.670000000000002</v>
    <v>ASEA</v>
    <v>Glbl X FTSE SE Asia (ARCX:ASEA)</v>
    <v>19486</v>
    <v>26265</v>
  </rv>
  <rv s="2">
    <v>3724</v>
  </rv>
  <rv s="3">
    <v>https://www.bing.com/financeapi/forcetrigger?t=aw21zr&amp;q=ARCX%3aCLIX&amp;form=skydnc</v>
    <v>Learn more on Bing</v>
  </rv>
  <rv s="17">
    <v>en-US</v>
    <v>aw21zr</v>
    <v>268435456</v>
    <v>1</v>
    <v>Powered by Refinitiv</v>
    <v>38</v>
    <v>ProShares:Lng OL/Sh Str (ARCX:CLIX)</v>
    <v>34</v>
    <v>39</v>
    <v>Finance</v>
    <v>25</v>
    <v>52.67</v>
    <v>39.020000000000003</v>
    <v>0.75429999999999997</v>
    <v>0.502</v>
    <v>0</v>
    <v>9.8640000000000012E-3</v>
    <v>0</v>
    <v>USD</v>
    <v>NYSE Arca</v>
    <v>ARCX</v>
    <v>6.5000000000000006E-3</v>
    <v>51.41</v>
    <v>ETF</v>
    <v>45824.840277823438</v>
    <v>3726</v>
    <v>51.27</v>
    <v>8681082.1060000006</v>
    <v>ProShares:Lng OL/Sh Str</v>
    <v>51.27</v>
    <v>50.891800000000003</v>
    <v>51.393799999999999</v>
    <v>51.393799999999999</v>
    <v>CLIX</v>
    <v>ProShares:Lng OL/Sh Str (ARCX:CLIX)</v>
    <v>753</v>
    <v>682</v>
  </rv>
  <rv s="2">
    <v>3727</v>
  </rv>
  <rv s="16">
    <v>en-US</v>
    <v>c7jnmw</v>
    <v>268435456</v>
    <v>1</v>
    <v>Powered by Refinitiv</v>
    <v>36</v>
    <v>Thrivent:Sm-Md Cap Eqty (ARCX:TSME)</v>
    <v>24</v>
    <v>37</v>
    <v>Finance</v>
    <v>25</v>
    <v>40.6</v>
    <v>28.07</v>
    <v>0.39</v>
    <v>0</v>
    <v>1.0936999999999999E-2</v>
    <v>0</v>
    <v>USD</v>
    <v>NYSE Arca</v>
    <v>ARCX</v>
    <v>6.5000000000000006E-3</v>
    <v>36.382800000000003</v>
    <v>ETF</v>
    <v>45824.84027780078</v>
    <v>35.906799999999997</v>
    <v>433753823.17000002</v>
    <v>Thrivent:Sm-Md Cap Eqty</v>
    <v>35.942700000000002</v>
    <v>35.659999999999997</v>
    <v>36.049999999999997</v>
    <v>36.049999999999997</v>
    <v>TSME</v>
    <v>Thrivent:Sm-Md Cap Eqty (ARCX:TSME)</v>
    <v>39709</v>
    <v>37599</v>
  </rv>
  <rv s="2">
    <v>3729</v>
  </rv>
  <rv s="3">
    <v>https://www.bing.com/financeapi/forcetrigger?t=a1zjvh&amp;q=ARCX%3aPBW&amp;form=skydnc</v>
    <v>Learn more on Bing</v>
  </rv>
  <rv s="17">
    <v>en-US</v>
    <v>a1zjvh</v>
    <v>268435456</v>
    <v>1</v>
    <v>Powered by Refinitiv</v>
    <v>38</v>
    <v>Invesco WldHill CE (ARCX:PBW)</v>
    <v>34</v>
    <v>39</v>
    <v>Finance</v>
    <v>25</v>
    <v>24.01</v>
    <v>13.19</v>
    <v>0.99739999999999995</v>
    <v>0.68</v>
    <v>-9.8910000000000005E-3</v>
    <v>3.4799999999999998E-2</v>
    <v>-0.2</v>
    <v>USD</v>
    <v>NYSE Arca</v>
    <v>ARCX</v>
    <v>6.5000000000000006E-3</v>
    <v>20.309999999999999</v>
    <v>ETF</v>
    <v>45824.906256029688</v>
    <v>3731</v>
    <v>19.79</v>
    <v>292893831.75</v>
    <v>Invesco WldHill CE</v>
    <v>19.86</v>
    <v>19.54</v>
    <v>20.22</v>
    <v>20.02</v>
    <v>PBW</v>
    <v>Invesco WldHill CE (ARCX:PBW)</v>
    <v>256519</v>
    <v>640436</v>
  </rv>
  <rv s="2">
    <v>3732</v>
  </rv>
  <rv s="3">
    <v>https://www.bing.com/financeapi/forcetrigger?t=c4satc&amp;q=XNAS%3aUMMA&amp;form=skydnc</v>
    <v>Learn more on Bing</v>
  </rv>
  <rv s="17">
    <v>en-US</v>
    <v>c4satc</v>
    <v>268435456</v>
    <v>1</v>
    <v>Powered by Refinitiv</v>
    <v>38</v>
    <v>Wahed DJ Islamic World (XNAS:UMMA)</v>
    <v>34</v>
    <v>39</v>
    <v>Finance</v>
    <v>25</v>
    <v>26.86</v>
    <v>20.85</v>
    <v>0.84599999999999997</v>
    <v>0.09</v>
    <v>0</v>
    <v>3.444E-3</v>
    <v>0</v>
    <v>USD</v>
    <v>Nasdaq Stock Market</v>
    <v>XNAS</v>
    <v>6.5000000000000006E-3</v>
    <v>26.48</v>
    <v>ETF</v>
    <v>45824.843750185159</v>
    <v>3734</v>
    <v>26.1707</v>
    <v>131475303.05</v>
    <v>Wahed DJ Islamic World</v>
    <v>26.29</v>
    <v>26.13</v>
    <v>26.22</v>
    <v>26.22</v>
    <v>UMMA</v>
    <v>Wahed DJ Islamic World (XNAS:UMMA)</v>
    <v>41737</v>
    <v>24484</v>
  </rv>
  <rv s="2">
    <v>3735</v>
  </rv>
  <rv s="3">
    <v>https://www.bing.com/financeapi/forcetrigger?t=a1q2pr&amp;q=ARCX%3aCNXT&amp;form=skydnc</v>
    <v>Learn more on Bing</v>
  </rv>
  <rv s="17">
    <v>en-US</v>
    <v>a1q2pr</v>
    <v>268435456</v>
    <v>1</v>
    <v>Powered by Refinitiv</v>
    <v>38</v>
    <v>VanEck:ChiNext (ARCX:CNXT)</v>
    <v>34</v>
    <v>39</v>
    <v>Finance</v>
    <v>25</v>
    <v>45.999899999999997</v>
    <v>19.91</v>
    <v>0.83340000000000003</v>
    <v>0.26079999999999998</v>
    <v>0</v>
    <v>9.6220000000000003E-3</v>
    <v>0</v>
    <v>USD</v>
    <v>NYSE Arca</v>
    <v>ARCX</v>
    <v>6.5000000000000006E-3</v>
    <v>27.72</v>
    <v>ETF</v>
    <v>45824.840277823438</v>
    <v>3737</v>
    <v>27.36</v>
    <v>25095745.829999998</v>
    <v>VanEck:ChiNext</v>
    <v>27.47</v>
    <v>27.105899999999998</v>
    <v>27.366700000000002</v>
    <v>27.366700000000002</v>
    <v>CNXT</v>
    <v>VanEck:ChiNext (ARCX:CNXT)</v>
    <v>7302</v>
    <v>8633</v>
  </rv>
  <rv s="2">
    <v>3738</v>
  </rv>
  <rv s="3">
    <v>https://www.bing.com/financeapi/forcetrigger?t=ayue27&amp;q=ARCX%3aKURE&amp;form=skydnc</v>
    <v>Learn more on Bing</v>
  </rv>
  <rv s="17">
    <v>en-US</v>
    <v>ayue27</v>
    <v>268435456</v>
    <v>1</v>
    <v>Powered by Refinitiv</v>
    <v>38</v>
    <v>KraneShs:MSCI All Ch HCI (ARCX:KURE)</v>
    <v>34</v>
    <v>39</v>
    <v>Finance</v>
    <v>25</v>
    <v>20.51</v>
    <v>12.91</v>
    <v>0.74650000000000005</v>
    <v>-0.24</v>
    <v>0</v>
    <v>-1.359E-2</v>
    <v>0</v>
    <v>USD</v>
    <v>NYSE Arca</v>
    <v>ARCX</v>
    <v>6.5000000000000006E-3</v>
    <v>17.649999999999999</v>
    <v>ETF</v>
    <v>45824.84027780078</v>
    <v>3740</v>
    <v>17.190100000000001</v>
    <v>87143459.040000007</v>
    <v>KraneShs:MSCI All Ch HCI</v>
    <v>17.52</v>
    <v>17.66</v>
    <v>17.420000000000002</v>
    <v>17.420000000000002</v>
    <v>KURE</v>
    <v>KraneShs:MSCI All Ch HCI (ARCX:KURE)</v>
    <v>29557</v>
    <v>38501</v>
  </rv>
  <rv s="2">
    <v>3741</v>
  </rv>
  <rv s="3">
    <v>https://www.bing.com/financeapi/forcetrigger?t=c4yvww&amp;q=ARCX%3aSAGP&amp;form=skydnc</v>
    <v>Learn more on Bing</v>
  </rv>
  <rv s="17">
    <v>en-US</v>
    <v>c4yvww</v>
    <v>268435456</v>
    <v>1</v>
    <v>Powered by Refinitiv</v>
    <v>38</v>
    <v>Strategas Glbl Pol Opps (ARCX:SAGP)</v>
    <v>34</v>
    <v>39</v>
    <v>Finance</v>
    <v>25</v>
    <v>32.49</v>
    <v>26.79</v>
    <v>0.94979999999999998</v>
    <v>0.1648</v>
    <v>0</v>
    <v>5.1289999999999999E-3</v>
    <v>0</v>
    <v>USD</v>
    <v>NYSE Arca</v>
    <v>ARCX</v>
    <v>6.5000000000000006E-3</v>
    <v>32.43</v>
    <v>ETF</v>
    <v>45824.840277789066</v>
    <v>3743</v>
    <v>32.24</v>
    <v>48962634.759999998</v>
    <v>Strategas Glbl Pol Opps</v>
    <v>32.43</v>
    <v>32.128900000000002</v>
    <v>32.293700000000001</v>
    <v>32.293700000000001</v>
    <v>SAGP</v>
    <v>Strategas Glbl Pol Opps (ARCX:SAGP)</v>
    <v>1141</v>
    <v>4216</v>
  </rv>
  <rv s="2">
    <v>3744</v>
  </rv>
  <rv s="3">
    <v>https://www.bing.com/financeapi/forcetrigger?t=c4e627&amp;q=ARCX%3aBKCI&amp;form=skydnc</v>
    <v>Learn more on Bing</v>
  </rv>
  <rv s="17">
    <v>en-US</v>
    <v>c4e627</v>
    <v>268435456</v>
    <v>1</v>
    <v>Powered by Refinitiv</v>
    <v>38</v>
    <v>BNYM ETF:Conc Intl (ARCX:BKCI)</v>
    <v>34</v>
    <v>39</v>
    <v>Finance</v>
    <v>25</v>
    <v>54.539000000000001</v>
    <v>42.85</v>
    <v>0.75539999999999996</v>
    <v>0.06</v>
    <v>0</v>
    <v>1.1749999999999998E-3</v>
    <v>0</v>
    <v>USD</v>
    <v>NYSE Arca</v>
    <v>ARCX</v>
    <v>6.5000000000000006E-3</v>
    <v>51.6496</v>
    <v>ETF</v>
    <v>45824.840277812502</v>
    <v>3746</v>
    <v>51.11</v>
    <v>169562534.46000001</v>
    <v>BNYM ETF:Conc Intl</v>
    <v>51.31</v>
    <v>51.05</v>
    <v>51.11</v>
    <v>51.11</v>
    <v>BKCI</v>
    <v>BNYM ETF:Conc Intl (ARCX:BKCI)</v>
    <v>14571</v>
    <v>13014</v>
  </rv>
  <rv s="2">
    <v>3747</v>
  </rv>
  <rv s="16">
    <v>en-US</v>
    <v>cenxxm</v>
    <v>268435456</v>
    <v>1</v>
    <v>Powered by Refinitiv</v>
    <v>36</v>
    <v>Pacer Nasdaq Int Ptnt Ld (XNAS:PATN)</v>
    <v>24</v>
    <v>37</v>
    <v>Finance</v>
    <v>25</v>
    <v>22.98</v>
    <v>18.32</v>
    <v>7.0000000000000007E-2</v>
    <v>0</v>
    <v>3.0999999999999999E-3</v>
    <v>0</v>
    <v>USD</v>
    <v>Nasdaq Stock Market</v>
    <v>XNAS</v>
    <v>6.5000000000000006E-3</v>
    <v>22.65</v>
    <v>ETF</v>
    <v>45824.843750185159</v>
    <v>22.65</v>
    <v>10232854.33</v>
    <v>Pacer Nasdaq Int Ptnt Ld</v>
    <v>22.65</v>
    <v>22.58</v>
    <v>22.65</v>
    <v>22.65</v>
    <v>PATN</v>
    <v>Pacer Nasdaq Int Ptnt Ld (XNAS:PATN)</v>
    <v>9</v>
    <v>880</v>
  </rv>
  <rv s="2">
    <v>3749</v>
  </rv>
  <rv s="16">
    <v>en-US</v>
    <v>cfwrc7</v>
    <v>268435456</v>
    <v>1</v>
    <v>Powered by Refinitiv</v>
    <v>36</v>
    <v>GMO Bynd China (ARCX:BCHI)</v>
    <v>24</v>
    <v>37</v>
    <v>Finance</v>
    <v>25</v>
    <v>27</v>
    <v>21.81</v>
    <v>0.2394</v>
    <v>2.2420000000000002E-5</v>
    <v>9.0270000000000003E-3</v>
    <v>5.9999999999999995E-4</v>
    <v>USD</v>
    <v>NYSE Arca</v>
    <v>ARCX</v>
    <v>6.5000000000000006E-3</v>
    <v>26.919899999999998</v>
    <v>ETF</v>
    <v>45824.840277789066</v>
    <v>26.759399999999999</v>
    <v>9401146.3599999994</v>
    <v>GMO Bynd China</v>
    <v>26.78</v>
    <v>26.52</v>
    <v>26.759399999999999</v>
    <v>26.76</v>
    <v>BCHI</v>
    <v>GMO Bynd China (ARCX:BCHI)</v>
    <v>8454</v>
    <v>5176</v>
  </rv>
  <rv s="2">
    <v>3751</v>
  </rv>
  <rv s="3">
    <v>https://www.bing.com/financeapi/forcetrigger?t=a23a8m&amp;q=XNAS%3aSOCL&amp;form=skydnc</v>
    <v>Learn more on Bing</v>
  </rv>
  <rv s="17">
    <v>en-US</v>
    <v>a23a8m</v>
    <v>268435456</v>
    <v>1</v>
    <v>Powered by Refinitiv</v>
    <v>38</v>
    <v>Glbl X Social Media (XNAS:SOCL)</v>
    <v>34</v>
    <v>39</v>
    <v>Finance</v>
    <v>25</v>
    <v>50.899700000000003</v>
    <v>36.71</v>
    <v>0.61019999999999996</v>
    <v>1.3</v>
    <v>-3.0106000000000001E-2</v>
    <v>2.6252000000000001E-2</v>
    <v>-1.53</v>
    <v>USD</v>
    <v>Nasdaq Stock Market</v>
    <v>XNAS</v>
    <v>6.5000000000000006E-3</v>
    <v>50.899700000000003</v>
    <v>ETF</v>
    <v>45824.843750265623</v>
    <v>3753</v>
    <v>50.4</v>
    <v>121600892.31</v>
    <v>Glbl X Social Media</v>
    <v>50.4</v>
    <v>49.52</v>
    <v>50.82</v>
    <v>49.29</v>
    <v>SOCL</v>
    <v>Glbl X Social Media (XNAS:SOCL)</v>
    <v>18845</v>
    <v>6046</v>
  </rv>
  <rv s="2">
    <v>3754</v>
  </rv>
  <rv s="3">
    <v>https://www.bing.com/financeapi/forcetrigger?t=a1v7mw&amp;q=ARCX%3aIBUY&amp;form=skydnc</v>
    <v>Learn more on Bing</v>
  </rv>
  <rv s="17">
    <v>en-US</v>
    <v>a1v7mw</v>
    <v>268435456</v>
    <v>1</v>
    <v>Powered by Refinitiv</v>
    <v>38</v>
    <v>Amplify Online Retail (ARCX:IBUY)</v>
    <v>34</v>
    <v>39</v>
    <v>Finance</v>
    <v>25</v>
    <v>74.38</v>
    <v>49.08</v>
    <v>1.268</v>
    <v>1.167</v>
    <v>-2.2653E-2</v>
    <v>1.7582E-2</v>
    <v>-1.53</v>
    <v>USD</v>
    <v>NYSE Arca</v>
    <v>ARCX</v>
    <v>6.5000000000000006E-3</v>
    <v>67.709999999999994</v>
    <v>ETF</v>
    <v>45824.841022765628</v>
    <v>3756</v>
    <v>67.12</v>
    <v>147880872.63</v>
    <v>Amplify Online Retail</v>
    <v>67.12</v>
    <v>66.373000000000005</v>
    <v>67.540000000000006</v>
    <v>66.010000000000005</v>
    <v>IBUY</v>
    <v>Amplify Online Retail (ARCX:IBUY)</v>
    <v>23516</v>
    <v>12004</v>
  </rv>
  <rv s="2">
    <v>3757</v>
  </rv>
  <rv s="16">
    <v>en-US</v>
    <v>c8pt52</v>
    <v>268435456</v>
    <v>1</v>
    <v>Powered by Refinitiv</v>
    <v>36</v>
    <v>Sprott Lithium Miners (XNAS:LITP)</v>
    <v>24</v>
    <v>37</v>
    <v>Finance</v>
    <v>25</v>
    <v>9.11</v>
    <v>4.63</v>
    <v>1.4999999999999999E-2</v>
    <v>0</v>
    <v>2.6459999999999999E-3</v>
    <v>0</v>
    <v>USD</v>
    <v>Nasdaq Stock Market</v>
    <v>XNAS</v>
    <v>6.5000000000000006E-3</v>
    <v>5.71</v>
    <v>ETF</v>
    <v>45824.843750265623</v>
    <v>5.58</v>
    <v>11743708.34</v>
    <v>Sprott Lithium Miners</v>
    <v>5.71</v>
    <v>5.67</v>
    <v>5.6849999999999996</v>
    <v>5.6849999999999996</v>
    <v>LITP</v>
    <v>Sprott Lithium Miners (XNAS:LITP)</v>
    <v>5528</v>
    <v>10287</v>
  </rv>
  <rv s="2">
    <v>3759</v>
  </rv>
  <rv s="3">
    <v>https://www.bing.com/financeapi/forcetrigger?t=a1qa8m&amp;q=ARCX%3aCQQQ&amp;form=skydnc</v>
    <v>Learn more on Bing</v>
  </rv>
  <rv s="17">
    <v>en-US</v>
    <v>a1qa8m</v>
    <v>268435456</v>
    <v>1</v>
    <v>Powered by Refinitiv</v>
    <v>38</v>
    <v>Invesco China Tech (ARCX:CQQQ)</v>
    <v>34</v>
    <v>39</v>
    <v>Finance</v>
    <v>25</v>
    <v>50.98</v>
    <v>30.5</v>
    <v>0.85699999999999998</v>
    <v>0.89</v>
    <v>-1.2957000000000002E-2</v>
    <v>2.1025000000000002E-2</v>
    <v>-0.56000000000000005</v>
    <v>USD</v>
    <v>NYSE Arca</v>
    <v>ARCX</v>
    <v>6.5000000000000006E-3</v>
    <v>43.48</v>
    <v>ETF</v>
    <v>45824.873961712503</v>
    <v>3761</v>
    <v>43.18</v>
    <v>945198300.28999996</v>
    <v>Invesco China Tech</v>
    <v>43.18</v>
    <v>42.33</v>
    <v>43.22</v>
    <v>42.66</v>
    <v>CQQQ</v>
    <v>Invesco China Tech (ARCX:CQQQ)</v>
    <v>173775</v>
    <v>414902</v>
  </rv>
  <rv s="2">
    <v>3762</v>
  </rv>
  <rv s="16">
    <v>en-US</v>
    <v>cclpgh</v>
    <v>268435456</v>
    <v>1</v>
    <v>Powered by Refinitiv</v>
    <v>36</v>
    <v>Sprott Copper Miners (XNAS:COPP)</v>
    <v>24</v>
    <v>37</v>
    <v>Finance</v>
    <v>25</v>
    <v>27.234999999999999</v>
    <v>15.38</v>
    <v>0.38</v>
    <v>6.711E-3</v>
    <v>1.7295999999999999E-2</v>
    <v>0.15</v>
    <v>USD</v>
    <v>Nasdaq Stock Market</v>
    <v>XNAS</v>
    <v>6.5000000000000006E-3</v>
    <v>22.5</v>
    <v>ETF</v>
    <v>45824.904316284374</v>
    <v>22.08</v>
    <v>24630854.100000001</v>
    <v>Sprott Copper Miners</v>
    <v>22.08</v>
    <v>21.97</v>
    <v>22.35</v>
    <v>22.5</v>
    <v>COPP</v>
    <v>Sprott Copper Miners (XNAS:COPP)</v>
    <v>21211</v>
    <v>17790</v>
  </rv>
  <rv s="2">
    <v>3764</v>
  </rv>
  <rv s="3">
    <v>https://www.bing.com/financeapi/forcetrigger?t=a1sgyc&amp;q=ARCX%3aEWX&amp;form=skydnc</v>
    <v>Learn more on Bing</v>
  </rv>
  <rv s="17">
    <v>en-US</v>
    <v>a1sgyc</v>
    <v>268435456</v>
    <v>1</v>
    <v>Powered by Refinitiv</v>
    <v>38</v>
    <v>SPDR S&amp;P Em Mkts Sm Cp (ARCX:EWX)</v>
    <v>34</v>
    <v>39</v>
    <v>Finance</v>
    <v>25</v>
    <v>64.787899999999993</v>
    <v>49.469900000000003</v>
    <v>0.72570000000000001</v>
    <v>0.44</v>
    <v>0</v>
    <v>7.2140000000000008E-3</v>
    <v>0</v>
    <v>USD</v>
    <v>NYSE Arca</v>
    <v>ARCX</v>
    <v>6.5000000000000006E-3</v>
    <v>61.717500000000001</v>
    <v>ETF</v>
    <v>45824.840277812502</v>
    <v>3766</v>
    <v>61.41</v>
    <v>679253006.24000001</v>
    <v>SPDR S&amp;P Em Mkts Sm Cp</v>
    <v>61.57</v>
    <v>60.99</v>
    <v>61.43</v>
    <v>61.43</v>
    <v>EWX</v>
    <v>SPDR S&amp;P Em Mkts Sm Cp (ARCX:EWX)</v>
    <v>15928</v>
    <v>20814</v>
  </rv>
  <rv s="2">
    <v>3767</v>
  </rv>
  <rv s="3">
    <v>https://www.bing.com/financeapi/forcetrigger?t=a1pmjc&amp;q=ARCX%3aCHIQ&amp;form=skydnc</v>
    <v>Learn more on Bing</v>
  </rv>
  <rv s="17">
    <v>en-US</v>
    <v>a1pmjc</v>
    <v>268435456</v>
    <v>1</v>
    <v>Powered by Refinitiv</v>
    <v>38</v>
    <v>Glbl X MSCI Ch Cn Dscr (ARCX:CHIQ)</v>
    <v>34</v>
    <v>39</v>
    <v>Finance</v>
    <v>25</v>
    <v>25</v>
    <v>15.32</v>
    <v>0.95950000000000002</v>
    <v>0.25</v>
    <v>-1.5335000000000001E-2</v>
    <v>1.1754000000000001E-2</v>
    <v>-0.33</v>
    <v>USD</v>
    <v>NYSE Arca</v>
    <v>ARCX</v>
    <v>6.5000000000000006E-3</v>
    <v>21.83</v>
    <v>ETF</v>
    <v>45824.840277823438</v>
    <v>3769</v>
    <v>21.48</v>
    <v>231952290.22</v>
    <v>Glbl X MSCI Ch Cn Dscr</v>
    <v>21.59</v>
    <v>21.27</v>
    <v>21.52</v>
    <v>21.19</v>
    <v>CHIQ</v>
    <v>Glbl X MSCI Ch Cn Dscr (ARCX:CHIQ)</v>
    <v>45106</v>
    <v>69019</v>
  </rv>
  <rv s="2">
    <v>3770</v>
  </rv>
  <rv s="3">
    <v>https://www.bing.com/financeapi/forcetrigger?t=c459m7&amp;q=XNAS%3aBITS&amp;form=skydnc</v>
    <v>Learn more on Bing</v>
  </rv>
  <rv s="17">
    <v>en-US</v>
    <v>c459m7</v>
    <v>268435456</v>
    <v>1</v>
    <v>Powered by Refinitiv</v>
    <v>38</v>
    <v>Glbl X Blckchn &amp; Btc Str (XNAS:BITS)</v>
    <v>34</v>
    <v>39</v>
    <v>Finance</v>
    <v>25</v>
    <v>106.9298</v>
    <v>45.63</v>
    <v>5.4444999999999997</v>
    <v>2.77</v>
    <v>0</v>
    <v>4.1208000000000002E-2</v>
    <v>0</v>
    <v>USD</v>
    <v>Nasdaq Stock Market</v>
    <v>XNAS</v>
    <v>6.5000000000000006E-3</v>
    <v>69.989999999999995</v>
    <v>ETF</v>
    <v>45824.843750253909</v>
    <v>3772</v>
    <v>68.040000000000006</v>
    <v>30275915.640000001</v>
    <v>Glbl X Blckchn &amp; Btc Str</v>
    <v>68.040000000000006</v>
    <v>67.22</v>
    <v>69.989999999999995</v>
    <v>69.989999999999995</v>
    <v>BITS</v>
    <v>Glbl X Blckchn &amp; Btc Str (XNAS:BITS)</v>
    <v>4767</v>
    <v>4732</v>
  </rv>
  <rv s="2">
    <v>3773</v>
  </rv>
  <rv s="3">
    <v>https://www.bing.com/financeapi/forcetrigger?t=a1wuzr&amp;q=ARCX%3aLFEQ&amp;form=skydnc</v>
    <v>Learn more on Bing</v>
  </rv>
  <rv s="17">
    <v>en-US</v>
    <v>a1wuzr</v>
    <v>268435456</v>
    <v>1</v>
    <v>Powered by Refinitiv</v>
    <v>38</v>
    <v>VanEck:Long/Flat Trend (ARCX:LFEQ)</v>
    <v>34</v>
    <v>39</v>
    <v>Finance</v>
    <v>25</v>
    <v>51.751100000000001</v>
    <v>41.58</v>
    <v>0.60109999999999997</v>
    <v>0.48099999999999998</v>
    <v>0</v>
    <v>1.0132E-2</v>
    <v>0</v>
    <v>USD</v>
    <v>NYSE Arca</v>
    <v>ARCX</v>
    <v>6.4000000000000003E-3</v>
    <v>47.952100000000002</v>
    <v>ETF</v>
    <v>45824.84027780078</v>
    <v>3775</v>
    <v>47.92</v>
    <v>23468866.440000001</v>
    <v>VanEck:Long/Flat Trend</v>
    <v>47.92</v>
    <v>47.4711</v>
    <v>47.952100000000002</v>
    <v>47.952100000000002</v>
    <v>LFEQ</v>
    <v>VanEck:Long/Flat Trend (ARCX:LFEQ)</v>
    <v>387</v>
    <v>1271</v>
  </rv>
  <rv s="2">
    <v>3776</v>
  </rv>
  <rv s="3">
    <v>https://www.bing.com/financeapi/forcetrigger?t=a1z2nm&amp;q=ARCX%3aOCIO&amp;form=skydnc</v>
    <v>Learn more on Bing</v>
  </rv>
  <rv s="17">
    <v>en-US</v>
    <v>a1z2nm</v>
    <v>268435456</v>
    <v>1</v>
    <v>Powered by Refinitiv</v>
    <v>38</v>
    <v>ClearShares OCIO (ARCX:OCIO)</v>
    <v>34</v>
    <v>39</v>
    <v>Finance</v>
    <v>25</v>
    <v>35.39</v>
    <v>30.6</v>
    <v>0.57530000000000003</v>
    <v>0.24129999999999999</v>
    <v>0</v>
    <v>6.9930000000000001E-3</v>
    <v>0</v>
    <v>USD</v>
    <v>NYSE Arca</v>
    <v>ARCX</v>
    <v>6.4000000000000003E-3</v>
    <v>34.89</v>
    <v>ETF</v>
    <v>45824.840277812502</v>
    <v>3778</v>
    <v>34.68</v>
    <v>149320315.56999999</v>
    <v>ClearShares OCIO</v>
    <v>34.89</v>
    <v>34.5047</v>
    <v>34.746000000000002</v>
    <v>34.746000000000002</v>
    <v>OCIO</v>
    <v>ClearShares OCIO (ARCX:OCIO)</v>
    <v>396</v>
    <v>973</v>
  </rv>
  <rv s="2">
    <v>3779</v>
  </rv>
  <rv s="16">
    <v>en-US</v>
    <v>cal8fr</v>
    <v>268435456</v>
    <v>1</v>
    <v>Powered by Refinitiv</v>
    <v>36</v>
    <v>Cboe Vld S&amp;P 500 D PW Id (BATS:PUTD)</v>
    <v>24</v>
    <v>37</v>
    <v>Finance</v>
    <v>17</v>
    <v>24.25</v>
    <v>17.459599999999998</v>
    <v>0.129</v>
    <v>-2.7849999999999999E-4</v>
    <v>6.3429999999999997E-3</v>
    <v>-5.7000000000000002E-3</v>
    <v>USD</v>
    <v>CBOE BZX Exchange</v>
    <v>BATS</v>
    <v>6.4000000000000003E-3</v>
    <v>20.465699999999998</v>
    <v>ETF</v>
    <v>45824.840334617969</v>
    <v>20.465699999999998</v>
    <v>22123363.239999998</v>
    <v>Cboe Vld S&amp;P 500 D PW Id</v>
    <v>20.465699999999998</v>
    <v>20.3367</v>
    <v>20.465699999999998</v>
    <v>20.46</v>
    <v>PUTD</v>
    <v>Cboe Vld S&amp;P 500 D PW Id (BATS:PUTD)</v>
    <v>109</v>
    <v>205</v>
  </rv>
  <rv s="2">
    <v>3781</v>
  </rv>
  <rv s="16">
    <v>en-US</v>
    <v>cbf54c</v>
    <v>268435456</v>
    <v>1</v>
    <v>Powered by Refinitiv</v>
    <v>36</v>
    <v>EA:Honeytree US Equity (XNAS:BEEZ)</v>
    <v>24</v>
    <v>37</v>
    <v>Finance</v>
    <v>25</v>
    <v>33.56</v>
    <v>27.06</v>
    <v>0.2485</v>
    <v>0</v>
    <v>7.7429999999999999E-3</v>
    <v>0</v>
    <v>USD</v>
    <v>Nasdaq Stock Market</v>
    <v>XNAS</v>
    <v>6.4000000000000003E-3</v>
    <v>32.340000000000003</v>
    <v>ETF</v>
    <v>45824.843750265623</v>
    <v>32.340000000000003</v>
    <v>8074142.8099999996</v>
    <v>EA:Honeytree US Equity</v>
    <v>32.340000000000003</v>
    <v>32.091500000000003</v>
    <v>32.340000000000003</v>
    <v>32.340000000000003</v>
    <v>BEEZ</v>
    <v>EA:Honeytree US Equity (XNAS:BEEZ)</v>
    <v>129</v>
    <v>613</v>
  </rv>
  <rv s="2">
    <v>3783</v>
  </rv>
  <rv s="16">
    <v>en-US</v>
    <v>c7ccpr</v>
    <v>268435456</v>
    <v>1</v>
    <v>Powered by Refinitiv</v>
    <v>36</v>
    <v>THOR Equal Wght Low Vol (XNYS:THLV)</v>
    <v>24</v>
    <v>37</v>
    <v>Finance</v>
    <v>25</v>
    <v>29.77</v>
    <v>25.26</v>
    <v>0.15809999999999999</v>
    <v>0</v>
    <v>5.6240000000000005E-3</v>
    <v>0</v>
    <v>USD</v>
    <v>New York Stock Exchange</v>
    <v>XNYS</v>
    <v>6.4000000000000003E-3</v>
    <v>28.3</v>
    <v>ETF</v>
    <v>45824.840277812502</v>
    <v>28.26</v>
    <v>37200117.18</v>
    <v>THOR Equal Wght Low Vol</v>
    <v>28.29</v>
    <v>28.113499999999998</v>
    <v>28.271599999999999</v>
    <v>28.271599999999999</v>
    <v>THLV</v>
    <v>THOR Equal Wght Low Vol (XNYS:THLV)</v>
    <v>655</v>
    <v>76903</v>
  </rv>
  <rv s="2">
    <v>3785</v>
  </rv>
  <rv s="3">
    <v>https://www.bing.com/financeapi/forcetrigger?t=a1sk2w&amp;q=XNAS%3aFAB&amp;form=skydnc</v>
    <v>Learn more on Bing</v>
  </rv>
  <rv s="17">
    <v>en-US</v>
    <v>a1sk2w</v>
    <v>268435456</v>
    <v>1</v>
    <v>Powered by Refinitiv</v>
    <v>38</v>
    <v>FT ADEX:Multi Cap Val (XNAS:FAB)</v>
    <v>34</v>
    <v>39</v>
    <v>Finance</v>
    <v>25</v>
    <v>90.3</v>
    <v>67.959999999999994</v>
    <v>0.97899999999999998</v>
    <v>0.78790000000000004</v>
    <v>0</v>
    <v>9.8820000000000002E-3</v>
    <v>0</v>
    <v>USD</v>
    <v>Nasdaq Stock Market</v>
    <v>XNAS</v>
    <v>6.4000000000000003E-3</v>
    <v>80.61</v>
    <v>ETF</v>
    <v>45824.843750265623</v>
    <v>3787</v>
    <v>80.304100000000005</v>
    <v>113704405.75</v>
    <v>FT ADEX:Multi Cap Val</v>
    <v>80.599999999999994</v>
    <v>79.732100000000003</v>
    <v>80.52</v>
    <v>80.52</v>
    <v>FAB</v>
    <v>FT ADEX:Multi Cap Val (XNAS:FAB)</v>
    <v>3524</v>
    <v>2248</v>
  </rv>
  <rv s="2">
    <v>3788</v>
  </rv>
  <rv s="16">
    <v>en-US</v>
    <v>c71d8m</v>
    <v>268435456</v>
    <v>1</v>
    <v>Powered by Refinitiv</v>
    <v>36</v>
    <v>Touchstone Dividend Slct (ARCX:DVND)</v>
    <v>24</v>
    <v>37</v>
    <v>Finance</v>
    <v>25</v>
    <v>32.6995</v>
    <v>27.46</v>
    <v>0.20669999999999999</v>
    <v>0</v>
    <v>6.4120000000000002E-3</v>
    <v>0</v>
    <v>USD</v>
    <v>NYSE Arca</v>
    <v>ARCX</v>
    <v>6.4000000000000003E-3</v>
    <v>32.445500000000003</v>
    <v>ETF</v>
    <v>45824.840277789066</v>
    <v>32.445500000000003</v>
    <v>34545515</v>
    <v>Touchstone Dividend Slct</v>
    <v>32.445500000000003</v>
    <v>32.238799999999998</v>
    <v>32.445500000000003</v>
    <v>32.445500000000003</v>
    <v>DVND</v>
    <v>Touchstone Dividend Slct (ARCX:DVND)</v>
    <v>91</v>
    <v>569</v>
  </rv>
  <rv s="2">
    <v>3790</v>
  </rv>
  <rv s="16">
    <v>en-US</v>
    <v>cdkuyc</v>
    <v>268435456</v>
    <v>1</v>
    <v>Powered by Refinitiv</v>
    <v>36</v>
    <v>Capital Group New Geo Eq (ARCX:CGNG)</v>
    <v>24</v>
    <v>37</v>
    <v>Finance</v>
    <v>25</v>
    <v>28.27</v>
    <v>22.215</v>
    <v>0.33</v>
    <v>0</v>
    <v>1.1875E-2</v>
    <v>0</v>
    <v>USD</v>
    <v>NYSE Arca</v>
    <v>ARCX</v>
    <v>6.4000000000000003E-3</v>
    <v>28.245000000000001</v>
    <v>ETF</v>
    <v>45824.840277789066</v>
    <v>28.07</v>
    <v>428016194.57999998</v>
    <v>Capital Group New Geo Eq</v>
    <v>28.07</v>
    <v>27.79</v>
    <v>28.12</v>
    <v>28.12</v>
    <v>CGNG</v>
    <v>Capital Group New Geo Eq (ARCX:CGNG)</v>
    <v>196322</v>
    <v>245141</v>
  </rv>
  <rv s="2">
    <v>3792</v>
  </rv>
  <rv s="3">
    <v>https://www.bing.com/financeapi/forcetrigger?t=a1qe8m&amp;q=ARCX%3aCSD&amp;form=skydnc</v>
    <v>Learn more on Bing</v>
  </rv>
  <rv s="17">
    <v>en-US</v>
    <v>a1qe8m</v>
    <v>268435456</v>
    <v>1</v>
    <v>Powered by Refinitiv</v>
    <v>38</v>
    <v>Invesco S&amp;P Spin-Off (ARCX:CSD)</v>
    <v>34</v>
    <v>39</v>
    <v>Finance</v>
    <v>25</v>
    <v>93.6</v>
    <v>63.06</v>
    <v>1.1008</v>
    <v>1.1974</v>
    <v>0</v>
    <v>1.4959E-2</v>
    <v>0</v>
    <v>USD</v>
    <v>NYSE Arca</v>
    <v>ARCX</v>
    <v>6.4000000000000003E-3</v>
    <v>81.680000000000007</v>
    <v>ETF</v>
    <v>45824.840277823438</v>
    <v>3794</v>
    <v>81.19</v>
    <v>66327091.93</v>
    <v>Invesco S&amp;P Spin-Off</v>
    <v>81.680000000000007</v>
    <v>80.046999999999997</v>
    <v>81.244399999999999</v>
    <v>81.244399999999999</v>
    <v>CSD</v>
    <v>Invesco S&amp;P Spin-Off (ARCX:CSD)</v>
    <v>941</v>
    <v>1721</v>
  </rv>
  <rv s="2">
    <v>3795</v>
  </rv>
  <rv s="3">
    <v>https://www.bing.com/financeapi/forcetrigger?t=a1ud6h&amp;q=BATS%3aGVAL&amp;form=skydnc</v>
    <v>Learn more on Bing</v>
  </rv>
  <rv s="17">
    <v>en-US</v>
    <v>a1ud6h</v>
    <v>268435456</v>
    <v>1</v>
    <v>Powered by Refinitiv</v>
    <v>38</v>
    <v>Cambria Global Value ETF (BATS:GVAL)</v>
    <v>34</v>
    <v>39</v>
    <v>Finance</v>
    <v>17</v>
    <v>27.15</v>
    <v>19.95</v>
    <v>0.88629999999999998</v>
    <v>-0.03</v>
    <v>0</v>
    <v>-1.1150000000000001E-3</v>
    <v>0</v>
    <v>USD</v>
    <v>CBOE BZX Exchange</v>
    <v>BATS</v>
    <v>6.4000000000000003E-3</v>
    <v>27.15</v>
    <v>ETF</v>
    <v>45824.840306967184</v>
    <v>3797</v>
    <v>26.88</v>
    <v>203255088.69</v>
    <v>Cambria Global Value ETF</v>
    <v>27.1</v>
    <v>26.91</v>
    <v>26.88</v>
    <v>26.88</v>
    <v>GVAL</v>
    <v>Cambria Global Value ETF (BATS:GVAL)</v>
    <v>43722</v>
    <v>52174</v>
  </rv>
  <rv s="2">
    <v>3798</v>
  </rv>
  <rv s="16">
    <v>en-US</v>
    <v>cdfigh</v>
    <v>268435456</v>
    <v>1</v>
    <v>Powered by Refinitiv</v>
    <v>36</v>
    <v>OneAscent Small Cap Core (ARCX:OASC)</v>
    <v>24</v>
    <v>37</v>
    <v>Finance</v>
    <v>25</v>
    <v>30.04</v>
    <v>21.44</v>
    <v>0.16600000000000001</v>
    <v>0</v>
    <v>6.5659999999999998E-3</v>
    <v>0</v>
    <v>USD</v>
    <v>NYSE Arca</v>
    <v>ARCX</v>
    <v>6.4000000000000003E-3</v>
    <v>25.509899999999998</v>
    <v>ETF</v>
    <v>45824.840277789066</v>
    <v>25.430099999999999</v>
    <v>23104955.420000002</v>
    <v>OneAscent Small Cap Core</v>
    <v>25.475000000000001</v>
    <v>25.283200000000001</v>
    <v>25.449200000000001</v>
    <v>25.449200000000001</v>
    <v>OASC</v>
    <v>OneAscent Small Cap Core (ARCX:OASC)</v>
    <v>2389</v>
    <v>4481</v>
  </rv>
  <rv s="2">
    <v>3800</v>
  </rv>
  <rv s="3">
    <v>https://www.bing.com/financeapi/forcetrigger?t=a21gvh&amp;q=ARCX%3aPXE&amp;form=skydnc</v>
    <v>Learn more on Bing</v>
  </rv>
  <rv s="17">
    <v>en-US</v>
    <v>a21gvh</v>
    <v>268435456</v>
    <v>1</v>
    <v>Powered by Refinitiv</v>
    <v>38</v>
    <v>Invesco En Explo &amp; Prod (ARCX:PXE)</v>
    <v>34</v>
    <v>39</v>
    <v>Finance</v>
    <v>25</v>
    <v>34.47</v>
    <v>22.19</v>
    <v>1.2505999999999999</v>
    <v>-0.12</v>
    <v>0</v>
    <v>-4.0049999999999999E-3</v>
    <v>0</v>
    <v>USD</v>
    <v>NYSE Arca</v>
    <v>ARCX</v>
    <v>6.3E-3</v>
    <v>30.027799999999999</v>
    <v>ETF</v>
    <v>45824.840277777781</v>
    <v>3802</v>
    <v>29.57</v>
    <v>70286610.530000001</v>
    <v>Invesco En Explo &amp; Prod</v>
    <v>29.79</v>
    <v>29.96</v>
    <v>29.84</v>
    <v>29.84</v>
    <v>PXE</v>
    <v>Invesco En Explo &amp; Prod (ARCX:PXE)</v>
    <v>19915</v>
    <v>26482</v>
  </rv>
  <rv s="2">
    <v>3803</v>
  </rv>
  <rv s="18">
    <v>en-US</v>
    <v>c8zt3m</v>
    <v>268435456</v>
    <v>1</v>
    <v>Powered by Refinitiv</v>
    <v>40</v>
    <v>EA:Alp Arc Tail Risk (BATS:CAOS)</v>
    <v>24</v>
    <v>39</v>
    <v>Finance</v>
    <v>17</v>
    <v>93.93</v>
    <v>84.7</v>
    <v>0.52229999999999999</v>
    <v>-0.16</v>
    <v>0</v>
    <v>-1.797E-3</v>
    <v>0</v>
    <v>USD</v>
    <v>CBOE BZX Exchange</v>
    <v>BATS</v>
    <v>6.3E-3</v>
    <v>88.96</v>
    <v>ETF</v>
    <v>45824.840287534375</v>
    <v>88.85</v>
    <v>392013285.66000003</v>
    <v>EA:Alp Arc Tail Risk</v>
    <v>88.96</v>
    <v>89.02</v>
    <v>88.86</v>
    <v>88.86</v>
    <v>CAOS</v>
    <v>EA:Alp Arc Tail Risk (BATS:CAOS)</v>
    <v>11952</v>
    <v>32534</v>
  </rv>
  <rv s="2">
    <v>3805</v>
  </rv>
  <rv s="3">
    <v>https://www.bing.com/financeapi/forcetrigger?t=a1tl5r&amp;q=ARCX%3aFXU&amp;form=skydnc</v>
    <v>Learn more on Bing</v>
  </rv>
  <rv s="17">
    <v>en-US</v>
    <v>a1tl5r</v>
    <v>268435456</v>
    <v>1</v>
    <v>Powered by Refinitiv</v>
    <v>38</v>
    <v>FT ADEX:Utilities ADEX (ARCX:FXU)</v>
    <v>34</v>
    <v>39</v>
    <v>Finance</v>
    <v>25</v>
    <v>43.44</v>
    <v>32.67</v>
    <v>0.99539999999999995</v>
    <v>-0.15</v>
    <v>-1.8567E-2</v>
    <v>-3.558E-3</v>
    <v>-0.78</v>
    <v>USD</v>
    <v>NYSE Arca</v>
    <v>ARCX</v>
    <v>6.3E-3</v>
    <v>42.62</v>
    <v>ETF</v>
    <v>45824.840277812502</v>
    <v>3807</v>
    <v>41.844999999999999</v>
    <v>1687670337.1600001</v>
    <v>FT ADEX:Utilities ADEX</v>
    <v>42.4</v>
    <v>42.16</v>
    <v>42.01</v>
    <v>41.23</v>
    <v>FXU</v>
    <v>FT ADEX:Utilities ADEX (ARCX:FXU)</v>
    <v>158104</v>
    <v>258184</v>
  </rv>
  <rv s="2">
    <v>3808</v>
  </rv>
  <rv s="16">
    <v>en-US</v>
    <v>cd5zmw</v>
    <v>268435456</v>
    <v>1</v>
    <v>Powered by Refinitiv</v>
    <v>36</v>
    <v>WisdomTree:In Hdg Eq (XNAS:INDH)</v>
    <v>24</v>
    <v>37</v>
    <v>Finance</v>
    <v>25</v>
    <v>45.8185</v>
    <v>38.729999999999997</v>
    <v>0.28000000000000003</v>
    <v>0</v>
    <v>6.5190000000000005E-3</v>
    <v>0</v>
    <v>USD</v>
    <v>Nasdaq Stock Market</v>
    <v>XNAS</v>
    <v>6.3E-3</v>
    <v>43.39</v>
    <v>ETF</v>
    <v>45824.843750092186</v>
    <v>43.23</v>
    <v>7468067.6200000001</v>
    <v>WisdomTree:In Hdg Eq</v>
    <v>43.39</v>
    <v>42.95</v>
    <v>43.23</v>
    <v>43.23</v>
    <v>INDH</v>
    <v>WisdomTree:In Hdg Eq (XNAS:INDH)</v>
    <v>108</v>
    <v>1529</v>
  </rv>
  <rv s="2">
    <v>3810</v>
  </rv>
  <rv s="3">
    <v>https://www.bing.com/financeapi/forcetrigger?t=a1rg27&amp;q=BATS%3aDWLD&amp;form=skydnc</v>
    <v>Learn more on Bing</v>
  </rv>
  <rv s="17">
    <v>en-US</v>
    <v>a1rg27</v>
    <v>268435456</v>
    <v>1</v>
    <v>Powered by Refinitiv</v>
    <v>38</v>
    <v>Davis:Sel Worldwide (BATS:DWLD)</v>
    <v>34</v>
    <v>39</v>
    <v>Finance</v>
    <v>17</v>
    <v>41.19</v>
    <v>30.91</v>
    <v>1.0315000000000001</v>
    <v>0.70089999999999997</v>
    <v>0</v>
    <v>1.7432E-2</v>
    <v>0</v>
    <v>USD</v>
    <v>CBOE BZX Exchange</v>
    <v>BATS</v>
    <v>6.3E-3</v>
    <v>41.1</v>
    <v>ETF</v>
    <v>45824.840295358597</v>
    <v>3812</v>
    <v>40.86</v>
    <v>411562671.99000001</v>
    <v>Davis:Sel Worldwide</v>
    <v>41.1</v>
    <v>40.206899999999997</v>
    <v>40.907800000000002</v>
    <v>40.907800000000002</v>
    <v>DWLD</v>
    <v>Davis:Sel Worldwide (BATS:DWLD)</v>
    <v>15773</v>
    <v>16975</v>
  </rv>
  <rv s="2">
    <v>3813</v>
  </rv>
  <rv s="3">
    <v>https://www.bing.com/financeapi/forcetrigger?t=a1qybh&amp;q=BATS%3aDFNL&amp;form=skydnc</v>
    <v>Learn more on Bing</v>
  </rv>
  <rv s="17">
    <v>en-US</v>
    <v>a1qybh</v>
    <v>268435456</v>
    <v>1</v>
    <v>Powered by Refinitiv</v>
    <v>38</v>
    <v>Davis:Sel Financial (BATS:DFNL)</v>
    <v>34</v>
    <v>39</v>
    <v>Finance</v>
    <v>17</v>
    <v>42.17</v>
    <v>32.369999999999997</v>
    <v>1.0948</v>
    <v>0.49030000000000001</v>
    <v>0</v>
    <v>1.2091000000000001E-2</v>
    <v>0</v>
    <v>USD</v>
    <v>CBOE BZX Exchange</v>
    <v>BATS</v>
    <v>6.3E-3</v>
    <v>41.2789</v>
    <v>ETF</v>
    <v>45824.840290520311</v>
    <v>3815</v>
    <v>41.042400000000001</v>
    <v>270942565.43000001</v>
    <v>Davis:Sel Financial</v>
    <v>41.115000000000002</v>
    <v>40.552100000000003</v>
    <v>41.042400000000001</v>
    <v>41.042400000000001</v>
    <v>DFNL</v>
    <v>Davis:Sel Financial (BATS:DFNL)</v>
    <v>3252</v>
    <v>6364</v>
  </rv>
  <rv s="2">
    <v>3816</v>
  </rv>
  <rv s="3">
    <v>https://www.bing.com/financeapi/forcetrigger?t=a1sjc7&amp;q=BATS%3aEYLD&amp;form=skydnc</v>
    <v>Learn more on Bing</v>
  </rv>
  <rv s="17">
    <v>en-US</v>
    <v>a1sjc7</v>
    <v>268435456</v>
    <v>1</v>
    <v>Powered by Refinitiv</v>
    <v>38</v>
    <v>Cambria Emg Shrhldr Yld (BATS:EYLD)</v>
    <v>34</v>
    <v>39</v>
    <v>Finance</v>
    <v>17</v>
    <v>36.159999999999997</v>
    <v>27.3</v>
    <v>0.85370000000000001</v>
    <v>0.35</v>
    <v>0</v>
    <v>9.8539999999999999E-3</v>
    <v>0</v>
    <v>USD</v>
    <v>CBOE BZX Exchange</v>
    <v>BATS</v>
    <v>6.3E-3</v>
    <v>36.128700000000002</v>
    <v>ETF</v>
    <v>45824.840294501562</v>
    <v>3818</v>
    <v>35.770000000000003</v>
    <v>503163770.63999999</v>
    <v>Cambria Emg Shrhldr Yld</v>
    <v>35.770000000000003</v>
    <v>35.520000000000003</v>
    <v>35.869999999999997</v>
    <v>35.869999999999997</v>
    <v>EYLD</v>
    <v>Cambria Emg Shrhldr Yld (BATS:EYLD)</v>
    <v>37664</v>
    <v>104959</v>
  </rv>
  <rv s="2">
    <v>3819</v>
  </rv>
  <rv s="16">
    <v>en-US</v>
    <v>cex3p2</v>
    <v>268435456</v>
    <v>1</v>
    <v>Powered by Refinitiv</v>
    <v>36</v>
    <v>T Rowe:Price Tech (XNAS:TTEQ)</v>
    <v>24</v>
    <v>37</v>
    <v>Finance</v>
    <v>25</v>
    <v>28.01</v>
    <v>19.829499999999999</v>
    <v>0.53410000000000002</v>
    <v>0</v>
    <v>1.9619999999999999E-2</v>
    <v>0</v>
    <v>USD</v>
    <v>Nasdaq Stock Market</v>
    <v>XNAS</v>
    <v>6.3E-3</v>
    <v>27.84</v>
    <v>ETF</v>
    <v>45824.843750196094</v>
    <v>27.45</v>
    <v>37032285.259999998</v>
    <v>T Rowe:Price Tech</v>
    <v>27.45</v>
    <v>27.222300000000001</v>
    <v>27.756399999999999</v>
    <v>27.756399999999999</v>
    <v>TTEQ</v>
    <v>T Rowe:Price Tech (XNAS:TTEQ)</v>
    <v>3887</v>
    <v>11758</v>
  </rv>
  <rv s="2">
    <v>3821</v>
  </rv>
  <rv s="3">
    <v>https://www.bing.com/financeapi/forcetrigger?t=a1qwcw&amp;q=ARCX%3aDEM&amp;form=skydnc</v>
    <v>Learn more on Bing</v>
  </rv>
  <rv s="17">
    <v>en-US</v>
    <v>a1qwcw</v>
    <v>268435456</v>
    <v>1</v>
    <v>Powered by Refinitiv</v>
    <v>38</v>
    <v>WisdomTree:EM Hi Div (ARCX:DEM)</v>
    <v>34</v>
    <v>39</v>
    <v>Finance</v>
    <v>25</v>
    <v>45.59</v>
    <v>37.25</v>
    <v>0.81859999999999999</v>
    <v>0.57999999999999996</v>
    <v>-2.0687000000000001E-2</v>
    <v>1.2929E-2</v>
    <v>-0.94</v>
    <v>USD</v>
    <v>NYSE Arca</v>
    <v>ARCX</v>
    <v>6.3E-3</v>
    <v>45.59</v>
    <v>ETF</v>
    <v>45824.840277823438</v>
    <v>3823</v>
    <v>45.31</v>
    <v>2924810051.1500001</v>
    <v>WisdomTree:EM Hi Div</v>
    <v>45.41</v>
    <v>44.86</v>
    <v>45.44</v>
    <v>44.5</v>
    <v>DEM</v>
    <v>WisdomTree:EM Hi Div (ARCX:DEM)</v>
    <v>150800</v>
    <v>225054</v>
  </rv>
  <rv s="2">
    <v>3824</v>
  </rv>
  <rv s="3">
    <v>https://www.bing.com/financeapi/forcetrigger?t=c5upar&amp;q=XNAS%3aODDS&amp;form=skydnc</v>
    <v>Learn more on Bing</v>
  </rv>
  <rv s="17">
    <v>en-US</v>
    <v>c5upar</v>
    <v>268435456</v>
    <v>1</v>
    <v>Powered by Refinitiv</v>
    <v>38</v>
    <v>Pacer BlStr Digital Ent (XNAS:ODDS)</v>
    <v>34</v>
    <v>39</v>
    <v>Finance</v>
    <v>25</v>
    <v>29.95</v>
    <v>20.54</v>
    <v>1.1321000000000001</v>
    <v>0.78</v>
    <v>0</v>
    <v>2.6934E-2</v>
    <v>0</v>
    <v>USD</v>
    <v>Nasdaq Stock Market</v>
    <v>XNAS</v>
    <v>6.1999999999999998E-3</v>
    <v>29.95</v>
    <v>ETF</v>
    <v>45824.843750196094</v>
    <v>3826</v>
    <v>29.62</v>
    <v>1737278.74</v>
    <v>Pacer BlStr Digital Ent</v>
    <v>29.62</v>
    <v>28.96</v>
    <v>29.74</v>
    <v>29.74</v>
    <v>ODDS</v>
    <v>Pacer BlStr Digital Ent (XNAS:ODDS)</v>
    <v>1511</v>
    <v>798</v>
  </rv>
  <rv s="2">
    <v>3827</v>
  </rv>
  <rv s="3">
    <v>https://www.bing.com/financeapi/forcetrigger?t=a1tk9c&amp;q=ARCX%3aFXG&amp;form=skydnc</v>
    <v>Learn more on Bing</v>
  </rv>
  <rv s="17">
    <v>en-US</v>
    <v>a1tk9c</v>
    <v>268435456</v>
    <v>1</v>
    <v>Powered by Refinitiv</v>
    <v>38</v>
    <v>FT ADEX:Consumer Stpls (ARCX:FXG)</v>
    <v>34</v>
    <v>39</v>
    <v>Finance</v>
    <v>25</v>
    <v>70.290099999999995</v>
    <v>60.65</v>
    <v>0.9919</v>
    <v>0.5</v>
    <v>0</v>
    <v>7.8519999999999996E-3</v>
    <v>0</v>
    <v>USD</v>
    <v>NYSE Arca</v>
    <v>ARCX</v>
    <v>6.1999999999999998E-3</v>
    <v>64.53</v>
    <v>ETF</v>
    <v>45824.840277812502</v>
    <v>3829</v>
    <v>64.010000000000005</v>
    <v>313168763.77999997</v>
    <v>FT ADEX:Consumer Stpls</v>
    <v>64.02</v>
    <v>63.68</v>
    <v>64.180000000000007</v>
    <v>64.180000000000007</v>
    <v>FXG</v>
    <v>FT ADEX:Consumer Stpls (ARCX:FXG)</v>
    <v>13159</v>
    <v>24950</v>
  </rv>
  <rv s="2">
    <v>3830</v>
  </rv>
  <rv s="3">
    <v>https://www.bing.com/financeapi/forcetrigger?t=a1uebh&amp;q=ARCX%3aGXG&amp;form=skydnc</v>
    <v>Learn more on Bing</v>
  </rv>
  <rv s="17">
    <v>en-US</v>
    <v>a1uebh</v>
    <v>268435456</v>
    <v>1</v>
    <v>Powered by Refinitiv</v>
    <v>38</v>
    <v>Glbl X MSCI Colombia ETF (ARCX:GXG)</v>
    <v>34</v>
    <v>39</v>
    <v>Finance</v>
    <v>25</v>
    <v>29.943200000000001</v>
    <v>22.3</v>
    <v>1.1278999999999999</v>
    <v>0.01</v>
    <v>0</v>
    <v>3.3989999999999997E-4</v>
    <v>0</v>
    <v>USD</v>
    <v>NYSE Arca</v>
    <v>ARCX</v>
    <v>6.1999999999999998E-3</v>
    <v>29.87</v>
    <v>ETF</v>
    <v>45824.840277812502</v>
    <v>3832</v>
    <v>29.38</v>
    <v>97409890.620000005</v>
    <v>Glbl X MSCI Colombia ETF</v>
    <v>29.87</v>
    <v>29.42</v>
    <v>29.43</v>
    <v>29.43</v>
    <v>GXG</v>
    <v>Glbl X MSCI Colombia ETF (ARCX:GXG)</v>
    <v>188627</v>
    <v>91596</v>
  </rv>
  <rv s="2">
    <v>3833</v>
  </rv>
  <rv s="3">
    <v>https://www.bing.com/financeapi/forcetrigger?t=bsuecw&amp;q=ARCX%3aTPIF&amp;form=skydnc</v>
    <v>Learn more on Bing</v>
  </rv>
  <rv s="17">
    <v>en-US</v>
    <v>bsuecw</v>
    <v>268435456</v>
    <v>1</v>
    <v>Powered by Refinitiv</v>
    <v>38</v>
    <v>Tim Pln:International (ARCX:TPIF)</v>
    <v>34</v>
    <v>39</v>
    <v>Finance</v>
    <v>25</v>
    <v>32.630000000000003</v>
    <v>24.64</v>
    <v>1.0313000000000001</v>
    <v>0.26440000000000002</v>
    <v>0</v>
    <v>8.3490000000000005E-3</v>
    <v>0</v>
    <v>USD</v>
    <v>NYSE Arca</v>
    <v>ARCX</v>
    <v>6.1999999999999998E-3</v>
    <v>32.207999999999998</v>
    <v>ETF</v>
    <v>45824.840277812502</v>
    <v>3835</v>
    <v>31.88</v>
    <v>142716068.33000001</v>
    <v>Tim Pln:International</v>
    <v>32.06</v>
    <v>31.67</v>
    <v>31.9344</v>
    <v>31.9344</v>
    <v>TPIF</v>
    <v>Tim Pln:International (ARCX:TPIF)</v>
    <v>17052</v>
    <v>24934</v>
  </rv>
  <rv s="2">
    <v>3836</v>
  </rv>
  <rv s="3">
    <v>https://www.bing.com/financeapi/forcetrigger?t=a1zn8m&amp;q=XNAS%3aPDP&amp;form=skydnc</v>
    <v>Learn more on Bing</v>
  </rv>
  <rv s="17">
    <v>en-US</v>
    <v>a1zn8m</v>
    <v>268435456</v>
    <v>1</v>
    <v>Powered by Refinitiv</v>
    <v>38</v>
    <v>Invesco Dorsey Wright Mo (XNAS:PDP)</v>
    <v>34</v>
    <v>39</v>
    <v>Finance</v>
    <v>25</v>
    <v>117.67019999999999</v>
    <v>86.41</v>
    <v>0.96379999999999999</v>
    <v>0.76</v>
    <v>-2.5580000000000004E-3</v>
    <v>7.252999999999999E-3</v>
    <v>-0.27</v>
    <v>USD</v>
    <v>Nasdaq Stock Market</v>
    <v>XNAS</v>
    <v>6.1999999999999998E-3</v>
    <v>105.93</v>
    <v>ETF</v>
    <v>45824.843750115622</v>
    <v>3838</v>
    <v>105.32</v>
    <v>1245806482.6300001</v>
    <v>Invesco Dorsey Wright Mo</v>
    <v>105.33</v>
    <v>104.78</v>
    <v>105.54</v>
    <v>105.27</v>
    <v>PDP</v>
    <v>Invesco Dorsey Wright Mo (XNAS:PDP)</v>
    <v>16134</v>
    <v>21913</v>
  </rv>
  <rv s="2">
    <v>3839</v>
  </rv>
  <rv s="3">
    <v>https://www.bing.com/financeapi/forcetrigger?t=a1ziqh&amp;q=ARCX%3aPBJ&amp;form=skydnc</v>
    <v>Learn more on Bing</v>
  </rv>
  <rv s="17">
    <v>en-US</v>
    <v>a1ziqh</v>
    <v>268435456</v>
    <v>1</v>
    <v>Powered by Refinitiv</v>
    <v>38</v>
    <v>Invesco Food &amp; Beverage (ARCX:PBJ)</v>
    <v>34</v>
    <v>39</v>
    <v>Finance</v>
    <v>25</v>
    <v>49.265000000000001</v>
    <v>42.570099999999996</v>
    <v>0.62129999999999996</v>
    <v>0.35870000000000002</v>
    <v>-2.0739999999999998E-2</v>
    <v>7.6600000000000001E-3</v>
    <v>-0.97870000000000001</v>
    <v>USD</v>
    <v>NYSE Arca</v>
    <v>ARCX</v>
    <v>6.1999999999999998E-3</v>
    <v>47.34</v>
    <v>ETF</v>
    <v>45824.840277777781</v>
    <v>3841</v>
    <v>46.97</v>
    <v>104288052.98999999</v>
    <v>Invesco Food &amp; Beverage</v>
    <v>46.97</v>
    <v>46.83</v>
    <v>47.188699999999997</v>
    <v>46.21</v>
    <v>PBJ</v>
    <v>Invesco Food &amp; Beverage (ARCX:PBJ)</v>
    <v>4301</v>
    <v>4301</v>
  </rv>
  <rv s="2">
    <v>3842</v>
  </rv>
  <rv s="3">
    <v>https://www.bing.com/financeapi/forcetrigger?t=a1sk8m&amp;q=XNAS%3aFAD&amp;form=skydnc</v>
    <v>Learn more on Bing</v>
  </rv>
  <rv s="17">
    <v>en-US</v>
    <v>a1sk8m</v>
    <v>268435456</v>
    <v>1</v>
    <v>Powered by Refinitiv</v>
    <v>38</v>
    <v>FT ADEX:Multi Cap Gro (XNAS:FAD)</v>
    <v>34</v>
    <v>39</v>
    <v>Finance</v>
    <v>25</v>
    <v>150.37</v>
    <v>113.03</v>
    <v>1.0338000000000001</v>
    <v>1.9844999999999999</v>
    <v>0</v>
    <v>1.4228000000000001E-2</v>
    <v>0</v>
    <v>USD</v>
    <v>Nasdaq Stock Market</v>
    <v>XNAS</v>
    <v>6.1999999999999998E-3</v>
    <v>141.77000000000001</v>
    <v>ETF</v>
    <v>45824.843750265623</v>
    <v>3844</v>
    <v>141.01499999999999</v>
    <v>278784691.85000002</v>
    <v>FT ADEX:Multi Cap Gro</v>
    <v>141.63800000000001</v>
    <v>139.47550000000001</v>
    <v>141.46</v>
    <v>141.46</v>
    <v>FAD</v>
    <v>FT ADEX:Multi Cap Gro (XNAS:FAD)</v>
    <v>3919</v>
    <v>9865</v>
  </rv>
  <rv s="2">
    <v>3845</v>
  </rv>
  <rv s="3">
    <v>https://www.bing.com/financeapi/forcetrigger?t=a1vjec&amp;q=BATS%3aINDA&amp;form=skydnc</v>
    <v>Learn more on Bing</v>
  </rv>
  <rv s="17">
    <v>en-US</v>
    <v>a1vjec</v>
    <v>268435456</v>
    <v>1</v>
    <v>Powered by Refinitiv</v>
    <v>38</v>
    <v>iShares:MSCI India (BATS:INDA)</v>
    <v>34</v>
    <v>39</v>
    <v>Finance</v>
    <v>35</v>
    <v>59.49</v>
    <v>47.594999999999999</v>
    <v>0.83309999999999995</v>
    <v>0.51</v>
    <v>-1.1000000000000001E-3</v>
    <v>9.4369999999999992E-3</v>
    <v>-0.06</v>
    <v>USD</v>
    <v>CBOE BZX Exchange</v>
    <v>BATS</v>
    <v>6.1999999999999998E-3</v>
    <v>54.84</v>
    <v>ETF</v>
    <v>45824.939347187501</v>
    <v>3847</v>
    <v>54.51</v>
    <v>9219096561.6700001</v>
    <v>iShares:MSCI India</v>
    <v>54.63</v>
    <v>54.04</v>
    <v>54.55</v>
    <v>54.5</v>
    <v>INDA</v>
    <v>iShares:MSCI India (BATS:INDA)</v>
    <v>4772099</v>
    <v>6677740</v>
  </rv>
  <rv s="2">
    <v>3848</v>
  </rv>
  <rv s="3">
    <v>https://www.bing.com/financeapi/forcetrigger?t=a25g2w&amp;q=BATS%3aVNM&amp;form=skydnc</v>
    <v>Learn more on Bing</v>
  </rv>
  <rv s="17">
    <v>en-US</v>
    <v>a25g2w</v>
    <v>268435456</v>
    <v>1</v>
    <v>Powered by Refinitiv</v>
    <v>38</v>
    <v>VanEck:Vietnam (BATS:VNM)</v>
    <v>34</v>
    <v>39</v>
    <v>Finance</v>
    <v>17</v>
    <v>13.98</v>
    <v>10.1</v>
    <v>1.9328000000000001</v>
    <v>0.24</v>
    <v>0</v>
    <v>1.8432999999999998E-2</v>
    <v>0</v>
    <v>USD</v>
    <v>CBOE BZX Exchange</v>
    <v>BATS</v>
    <v>6.1999999999999998E-3</v>
    <v>13.269299999999999</v>
    <v>ETF</v>
    <v>45824.929496735938</v>
    <v>3850</v>
    <v>13.17</v>
    <v>416147489.01999998</v>
    <v>VanEck:Vietnam</v>
    <v>13.17</v>
    <v>13.02</v>
    <v>13.26</v>
    <v>13.26</v>
    <v>VNM</v>
    <v>VanEck:Vietnam (BATS:VNM)</v>
    <v>370622</v>
    <v>538690</v>
  </rv>
  <rv s="2">
    <v>3851</v>
  </rv>
  <rv s="3">
    <v>https://www.bing.com/financeapi/forcetrigger?t=a1tknm&amp;q=ARCX%3aFXN&amp;form=skydnc</v>
    <v>Learn more on Bing</v>
  </rv>
  <rv s="17">
    <v>en-US</v>
    <v>a1tknm</v>
    <v>268435456</v>
    <v>1</v>
    <v>Powered by Refinitiv</v>
    <v>38</v>
    <v>FT ADEX:Energy AlphaDEX (ARCX:FXN)</v>
    <v>34</v>
    <v>39</v>
    <v>Finance</v>
    <v>25</v>
    <v>18.940000000000001</v>
    <v>12.548299999999999</v>
    <v>1.0949</v>
    <v>-0.09</v>
    <v>-2.5512999999999997E-2</v>
    <v>-5.5689999999999993E-3</v>
    <v>-0.41</v>
    <v>USD</v>
    <v>NYSE Arca</v>
    <v>ARCX</v>
    <v>6.0999999999999995E-3</v>
    <v>16.239999999999998</v>
    <v>ETF</v>
    <v>45824.840277812502</v>
    <v>3853</v>
    <v>15.95</v>
    <v>266719252.97999999</v>
    <v>FT ADEX:Energy AlphaDEX</v>
    <v>16.09</v>
    <v>16.16</v>
    <v>16.07</v>
    <v>15.66</v>
    <v>FXN</v>
    <v>FT ADEX:Energy AlphaDEX (ARCX:FXN)</v>
    <v>1178704</v>
    <v>688062</v>
  </rv>
  <rv s="2">
    <v>3854</v>
  </rv>
  <rv s="3">
    <v>https://www.bing.com/financeapi/forcetrigger?t=c6fdm7&amp;q=ARCX%3aSHPP&amp;form=skydnc</v>
    <v>Learn more on Bing</v>
  </rv>
  <rv s="21">
    <v>en-US</v>
    <v>c6fdm7</v>
    <v>268435456</v>
    <v>1</v>
    <v>Powered by Refinitiv</v>
    <v>46</v>
    <v>Pacer Indls &amp; Logistics (ARCX:SHPP)</v>
    <v>34</v>
    <v>37</v>
    <v>Finance</v>
    <v>25</v>
    <v>28.276</v>
    <v>22.854099999999999</v>
    <v>0.24790000000000001</v>
    <v>2.016E-3</v>
    <v>8.94E-3</v>
    <v>5.6399999999999999E-2</v>
    <v>USD</v>
    <v>NYSE Arca</v>
    <v>ARCX</v>
    <v>6.0999999999999995E-3</v>
    <v>27.9786</v>
    <v>ETF</v>
    <v>45824.84027780078</v>
    <v>3856</v>
    <v>27.9786</v>
    <v>1650210.54</v>
    <v>Pacer Indls &amp; Logistics</v>
    <v>27.9786</v>
    <v>27.730699999999999</v>
    <v>27.9786</v>
    <v>28.035</v>
    <v>SHPP</v>
    <v>Pacer Indls &amp; Logistics (ARCX:SHPP)</v>
    <v>5</v>
    <v>1487</v>
  </rv>
  <rv s="2">
    <v>3857</v>
  </rv>
  <rv s="18">
    <v>en-US</v>
    <v>c7qvm7</v>
    <v>268435456</v>
    <v>1</v>
    <v>Powered by Refinitiv</v>
    <v>40</v>
    <v>MC Sustainable Intl Eqty (XNAS:MCSE)</v>
    <v>24</v>
    <v>39</v>
    <v>Finance</v>
    <v>25</v>
    <v>15.5799</v>
    <v>11.74</v>
    <v>1.0314000000000001</v>
    <v>0.1323</v>
    <v>0</v>
    <v>9.3349999999999995E-3</v>
    <v>0</v>
    <v>USD</v>
    <v>Nasdaq Stock Market</v>
    <v>XNAS</v>
    <v>6.0999999999999995E-3</v>
    <v>14.382300000000001</v>
    <v>ETF</v>
    <v>45824.843750265623</v>
    <v>14.305</v>
    <v>30493693.809999999</v>
    <v>MC Sustainable Intl Eqty</v>
    <v>14.382300000000001</v>
    <v>14.172700000000001</v>
    <v>14.305</v>
    <v>14.305</v>
    <v>MCSE</v>
    <v>MC Sustainable Intl Eqty (XNAS:MCSE)</v>
    <v>5152</v>
    <v>4126</v>
  </rv>
  <rv s="2">
    <v>3859</v>
  </rv>
  <rv s="3">
    <v>https://www.bing.com/financeapi/forcetrigger?t=a1tlbh&amp;q=ARCX%3aFXZ&amp;form=skydnc</v>
    <v>Learn more on Bing</v>
  </rv>
  <rv s="17">
    <v>en-US</v>
    <v>a1tlbh</v>
    <v>268435456</v>
    <v>1</v>
    <v>Powered by Refinitiv</v>
    <v>38</v>
    <v>FT ADEX:Materials ADEX (ARCX:FXZ)</v>
    <v>34</v>
    <v>39</v>
    <v>Finance</v>
    <v>25</v>
    <v>68.234999999999999</v>
    <v>46.13</v>
    <v>1.2175</v>
    <v>0.48799999999999999</v>
    <v>-2.0381E-2</v>
    <v>8.6629999999999988E-3</v>
    <v>-1.1579999999999999</v>
    <v>USD</v>
    <v>NYSE Arca</v>
    <v>ARCX</v>
    <v>6.0999999999999995E-3</v>
    <v>57.16</v>
    <v>ETF</v>
    <v>45824.840277812502</v>
    <v>3861</v>
    <v>56.68</v>
    <v>205888065.27000001</v>
    <v>FT ADEX:Materials ADEX</v>
    <v>56.91</v>
    <v>56.33</v>
    <v>56.817999999999998</v>
    <v>55.66</v>
    <v>FXZ</v>
    <v>FT ADEX:Materials ADEX (ARCX:FXZ)</v>
    <v>17485</v>
    <v>30976</v>
  </rv>
  <rv s="2">
    <v>3862</v>
  </rv>
  <rv s="3">
    <v>https://www.bing.com/financeapi/forcetrigger?t=c2m6w7&amp;q=BATS%3aPSCJ&amp;form=skydnc</v>
    <v>Learn more on Bing</v>
  </rv>
  <rv s="19">
    <v>en-US</v>
    <v>c2m6w7</v>
    <v>268435456</v>
    <v>1</v>
    <v>Powered by Refinitiv</v>
    <v>41</v>
    <v>Pacer Swan SOS Consv Jul (BATS:PSCJ)</v>
    <v>34</v>
    <v>42</v>
    <v>Finance</v>
    <v>47</v>
    <v>27.611999999999998</v>
    <v>24.17</v>
    <v>0.52529999999999999</v>
    <v>0.25919999999999999</v>
    <v>9.4900000000000002E-3</v>
    <v>USD</v>
    <v>CBOE BZX Exchange</v>
    <v>BATS</v>
    <v>6.0999999999999995E-3</v>
    <v>27.5715</v>
    <v>ETF</v>
    <v>45824.840332500004</v>
    <v>3864</v>
    <v>27.5715</v>
    <v>35793121.170000002</v>
    <v>Pacer Swan SOS Consv Jul</v>
    <v>27.5715</v>
    <v>27.3123</v>
    <v>27.5715</v>
    <v>PSCJ</v>
    <v>Pacer Swan SOS Consv Jul (BATS:PSCJ)</v>
    <v>0</v>
    <v>17249</v>
  </rv>
  <rv s="2">
    <v>3865</v>
  </rv>
  <rv s="3">
    <v>https://www.bing.com/financeapi/forcetrigger?t=bx7cmw&amp;q=BATS%3aPSCX&amp;form=skydnc</v>
    <v>Learn more on Bing</v>
  </rv>
  <rv s="19">
    <v>en-US</v>
    <v>bx7cmw</v>
    <v>268435456</v>
    <v>1</v>
    <v>Powered by Refinitiv</v>
    <v>41</v>
    <v>Pacer Swan SOS Consv Jan (BATS:PSCX)</v>
    <v>34</v>
    <v>42</v>
    <v>Finance</v>
    <v>47</v>
    <v>28.48</v>
    <v>25.34</v>
    <v>0.35970000000000002</v>
    <v>0.1497</v>
    <v>5.2959999999999995E-3</v>
    <v>USD</v>
    <v>CBOE BZX Exchange</v>
    <v>BATS</v>
    <v>6.0999999999999995E-3</v>
    <v>28.414400000000001</v>
    <v>ETF</v>
    <v>45824.840332303123</v>
    <v>3867</v>
    <v>28.414400000000001</v>
    <v>30872488.289999999</v>
    <v>Pacer Swan SOS Consv Jan</v>
    <v>28.414400000000001</v>
    <v>28.264700000000001</v>
    <v>28.414400000000001</v>
    <v>PSCX</v>
    <v>Pacer Swan SOS Consv Jan (BATS:PSCX)</v>
    <v>0</v>
    <v>1008</v>
  </rv>
  <rv s="2">
    <v>3868</v>
  </rv>
  <rv s="3">
    <v>https://www.bing.com/financeapi/forcetrigger?t=c2m72w&amp;q=BATS%3aPSMJ&amp;form=skydnc</v>
    <v>Learn more on Bing</v>
  </rv>
  <rv s="17">
    <v>en-US</v>
    <v>c2m72w</v>
    <v>268435456</v>
    <v>1</v>
    <v>Powered by Refinitiv</v>
    <v>38</v>
    <v>Pacer Swan SOS Modt Jul (BATS:PSMJ)</v>
    <v>34</v>
    <v>39</v>
    <v>Finance</v>
    <v>17</v>
    <v>29.4697</v>
    <v>25.88</v>
    <v>0.50800000000000001</v>
    <v>0.29430000000000001</v>
    <v>5.264E-4</v>
    <v>1.0096000000000001E-2</v>
    <v>1.55E-2</v>
    <v>USD</v>
    <v>CBOE BZX Exchange</v>
    <v>BATS</v>
    <v>6.0999999999999995E-3</v>
    <v>29.444299999999998</v>
    <v>ETF</v>
    <v>45824.840334617969</v>
    <v>3870</v>
    <v>29.444299999999998</v>
    <v>72945637.849999994</v>
    <v>Pacer Swan SOS Modt Jul</v>
    <v>29.444299999999998</v>
    <v>29.15</v>
    <v>29.444299999999998</v>
    <v>29.459800000000001</v>
    <v>PSMJ</v>
    <v>Pacer Swan SOS Modt Jul (BATS:PSMJ)</v>
    <v>138</v>
    <v>1828</v>
  </rv>
  <rv s="2">
    <v>3871</v>
  </rv>
  <rv s="3">
    <v>https://www.bing.com/financeapi/forcetrigger?t=c1g37w&amp;q=BATS%3aPSFM&amp;form=skydnc</v>
    <v>Learn more on Bing</v>
  </rv>
  <rv s="19">
    <v>en-US</v>
    <v>c1g37w</v>
    <v>268435456</v>
    <v>1</v>
    <v>Powered by Refinitiv</v>
    <v>41</v>
    <v>Pacer Swan SOS Flex Apr (BATS:PSFM)</v>
    <v>34</v>
    <v>42</v>
    <v>Finance</v>
    <v>47</v>
    <v>30.8</v>
    <v>26.254300000000001</v>
    <v>0.61829999999999996</v>
    <v>0.16719999999999999</v>
    <v>5.6479999999999994E-3</v>
    <v>USD</v>
    <v>CBOE BZX Exchange</v>
    <v>BATS</v>
    <v>6.0999999999999995E-3</v>
    <v>29.77</v>
    <v>ETF</v>
    <v>45824.840334617969</v>
    <v>3873</v>
    <v>29.77</v>
    <v>22088492.469999999</v>
    <v>Pacer Swan SOS Flex Apr</v>
    <v>29.77</v>
    <v>29.602799999999998</v>
    <v>29.77</v>
    <v>PSFM</v>
    <v>Pacer Swan SOS Flex Apr (BATS:PSFM)</v>
    <v>0</v>
    <v>654</v>
  </rv>
  <rv s="2">
    <v>3874</v>
  </rv>
  <rv s="3">
    <v>https://www.bing.com/financeapi/forcetrigger?t=c1g3ar&amp;q=BATS%3aPSMR&amp;form=skydnc</v>
    <v>Learn more on Bing</v>
  </rv>
  <rv s="17">
    <v>en-US</v>
    <v>c1g3ar</v>
    <v>268435456</v>
    <v>1</v>
    <v>Powered by Refinitiv</v>
    <v>38</v>
    <v>Pacer Swan SOS Modt Apr (BATS:PSMR)</v>
    <v>34</v>
    <v>39</v>
    <v>Finance</v>
    <v>17</v>
    <v>28.84</v>
    <v>25.19</v>
    <v>0.50239999999999996</v>
    <v>0.12989999999999999</v>
    <v>1.0580000000000001E-3</v>
    <v>4.6480000000000002E-3</v>
    <v>2.9700000000000001E-2</v>
    <v>USD</v>
    <v>CBOE BZX Exchange</v>
    <v>BATS</v>
    <v>6.0999999999999995E-3</v>
    <v>28.18</v>
    <v>ETF</v>
    <v>45824.840334617969</v>
    <v>3876</v>
    <v>28.06</v>
    <v>84168784.159999996</v>
    <v>Pacer Swan SOS Modt Apr</v>
    <v>28.16</v>
    <v>27.950399999999998</v>
    <v>28.080300000000001</v>
    <v>28.11</v>
    <v>PSMR</v>
    <v>Pacer Swan SOS Modt Apr (BATS:PSMR)</v>
    <v>13502</v>
    <v>39388</v>
  </rv>
  <rv s="2">
    <v>3877</v>
  </rv>
  <rv s="3">
    <v>https://www.bing.com/financeapi/forcetrigger?t=azaxjc&amp;q=ARCX%3aVIDI&amp;form=skydnc</v>
    <v>Learn more on Bing</v>
  </rv>
  <rv s="17">
    <v>en-US</v>
    <v>azaxjc</v>
    <v>268435456</v>
    <v>1</v>
    <v>Powered by Refinitiv</v>
    <v>38</v>
    <v>Vident Intl Eq Strat (ARCX:VIDI)</v>
    <v>34</v>
    <v>39</v>
    <v>Finance</v>
    <v>25</v>
    <v>29.73</v>
    <v>22.858499999999999</v>
    <v>0.90159999999999996</v>
    <v>9.5000000000000001E-2</v>
    <v>0</v>
    <v>3.2450000000000001E-3</v>
    <v>0</v>
    <v>USD</v>
    <v>NYSE Arca</v>
    <v>ARCX</v>
    <v>6.0999999999999995E-3</v>
    <v>29.73</v>
    <v>ETF</v>
    <v>45824.840277812502</v>
    <v>3879</v>
    <v>28.9</v>
    <v>358902826.56</v>
    <v>Vident Intl Eq Strat</v>
    <v>29.69</v>
    <v>29.274999999999999</v>
    <v>29.37</v>
    <v>29.37</v>
    <v>VIDI</v>
    <v>Vident Intl Eq Strat (ARCX:VIDI)</v>
    <v>12536</v>
    <v>15553</v>
  </rv>
  <rv s="2">
    <v>3880</v>
  </rv>
  <rv s="3">
    <v>https://www.bing.com/financeapi/forcetrigger?t=c6fdjc&amp;q=ARCX%3aLONZ&amp;form=skydnc</v>
    <v>Learn more on Bing</v>
  </rv>
  <rv s="21">
    <v>en-US</v>
    <v>c6fdjc</v>
    <v>268435456</v>
    <v>1</v>
    <v>Powered by Refinitiv</v>
    <v>46</v>
    <v>PIMCO ETF:Sr Loan Active (ARCX:LONZ)</v>
    <v>34</v>
    <v>37</v>
    <v>Finance</v>
    <v>25</v>
    <v>51.6999</v>
    <v>47.79</v>
    <v>1.6E-2</v>
    <v>0</v>
    <v>3.1669999999999995E-4</v>
    <v>0</v>
    <v>USD</v>
    <v>NYSE Arca</v>
    <v>ARCX</v>
    <v>6.0999999999999995E-3</v>
    <v>50.6</v>
    <v>ETF</v>
    <v>45824.840277812502</v>
    <v>3882</v>
    <v>50.510100000000001</v>
    <v>738861040.52999997</v>
    <v>PIMCO ETF:Sr Loan Active</v>
    <v>50.52</v>
    <v>50.524000000000001</v>
    <v>50.54</v>
    <v>50.54</v>
    <v>LONZ</v>
    <v>PIMCO ETF:Sr Loan Active (ARCX:LONZ)</v>
    <v>59283</v>
    <v>48136</v>
  </rv>
  <rv s="2">
    <v>3883</v>
  </rv>
  <rv s="16">
    <v>en-US</v>
    <v>c83czr</v>
    <v>268435456</v>
    <v>1</v>
    <v>Powered by Refinitiv</v>
    <v>36</v>
    <v>T Rowe:Floating Rate (ARCX:TFLR)</v>
    <v>24</v>
    <v>37</v>
    <v>Finance</v>
    <v>25</v>
    <v>52.4</v>
    <v>48.65</v>
    <v>3.7100000000000001E-2</v>
    <v>0</v>
    <v>7.2159999999999998E-4</v>
    <v>0</v>
    <v>USD</v>
    <v>NYSE Arca</v>
    <v>ARCX</v>
    <v>6.0999999999999995E-3</v>
    <v>51.5</v>
    <v>ETF</v>
    <v>45824.840277812502</v>
    <v>51.44</v>
    <v>300271083.87</v>
    <v>T Rowe:Floating Rate</v>
    <v>51.44</v>
    <v>51.414999999999999</v>
    <v>51.452100000000002</v>
    <v>51.452100000000002</v>
    <v>TFLR</v>
    <v>T Rowe:Floating Rate (ARCX:TFLR)</v>
    <v>35491</v>
    <v>52825</v>
  </rv>
  <rv s="2">
    <v>3885</v>
  </rv>
  <rv s="3">
    <v>https://www.bing.com/financeapi/forcetrigger?t=c1g352&amp;q=BATS%3aPSCW&amp;form=skydnc</v>
    <v>Learn more on Bing</v>
  </rv>
  <rv s="17">
    <v>en-US</v>
    <v>c1g352</v>
    <v>268435456</v>
    <v>1</v>
    <v>Powered by Refinitiv</v>
    <v>38</v>
    <v>Pacer Swan SOS Consv Apr (BATS:PSCW)</v>
    <v>34</v>
    <v>39</v>
    <v>Finance</v>
    <v>17</v>
    <v>27.19</v>
    <v>23.76</v>
    <v>0.45219999999999999</v>
    <v>0.1052</v>
    <v>-1.3339999999999999E-3</v>
    <v>4.0249999999999999E-3</v>
    <v>-3.5000000000000003E-2</v>
    <v>USD</v>
    <v>CBOE BZX Exchange</v>
    <v>BATS</v>
    <v>6.0999999999999995E-3</v>
    <v>26.26</v>
    <v>ETF</v>
    <v>45824.840332303123</v>
    <v>3887</v>
    <v>26.21</v>
    <v>66307427.530000001</v>
    <v>Pacer Swan SOS Consv Apr</v>
    <v>26.21</v>
    <v>26.134799999999998</v>
    <v>26.24</v>
    <v>26.204999999999998</v>
    <v>PSCW</v>
    <v>Pacer Swan SOS Consv Apr (BATS:PSCW)</v>
    <v>14964</v>
    <v>27594</v>
  </rv>
  <rv s="2">
    <v>3888</v>
  </rv>
  <rv s="3">
    <v>https://www.bing.com/financeapi/forcetrigger?t=c6vyu2&amp;q=ARCX%3aSIO&amp;form=skydnc</v>
    <v>Learn more on Bing</v>
  </rv>
  <rv s="21">
    <v>en-US</v>
    <v>c6vyu2</v>
    <v>268435456</v>
    <v>1</v>
    <v>Powered by Refinitiv</v>
    <v>46</v>
    <v>Touchstone Strategic Inc (ARCX:SIO)</v>
    <v>34</v>
    <v>37</v>
    <v>Finance</v>
    <v>25</v>
    <v>26.58</v>
    <v>25.15</v>
    <v>-6.9999999999999999E-4</v>
    <v>1.931E-4</v>
    <v>-2.703E-5</v>
    <v>5.0000000000000001E-3</v>
    <v>USD</v>
    <v>NYSE Arca</v>
    <v>ARCX</v>
    <v>6.0999999999999995E-3</v>
    <v>25.93</v>
    <v>ETF</v>
    <v>45824.84027780078</v>
    <v>3890</v>
    <v>25.87</v>
    <v>193783464.34999999</v>
    <v>Touchstone Strategic Inc</v>
    <v>25.87</v>
    <v>25.900700000000001</v>
    <v>25.9</v>
    <v>25.905000000000001</v>
    <v>SIO</v>
    <v>Touchstone Strategic Inc (ARCX:SIO)</v>
    <v>15514</v>
    <v>13345</v>
  </rv>
  <rv s="2">
    <v>3891</v>
  </rv>
  <rv s="3">
    <v>https://www.bing.com/financeapi/forcetrigger?t=a1tip2&amp;q=ARCX%3aFVD&amp;form=skydnc</v>
    <v>Learn more on Bing</v>
  </rv>
  <rv s="17">
    <v>en-US</v>
    <v>a1tip2</v>
    <v>268435456</v>
    <v>1</v>
    <v>Powered by Refinitiv</v>
    <v>38</v>
    <v>FT:Value Line Dividend (ARCX:FVD)</v>
    <v>34</v>
    <v>39</v>
    <v>Finance</v>
    <v>25</v>
    <v>46.825000000000003</v>
    <v>40.06</v>
    <v>0.81210000000000004</v>
    <v>7.0000000000000007E-2</v>
    <v>-9.8569999999999994E-3</v>
    <v>1.5709999999999999E-3</v>
    <v>-0.44</v>
    <v>USD</v>
    <v>NYSE Arca</v>
    <v>ARCX</v>
    <v>6.0999999999999995E-3</v>
    <v>44.94</v>
    <v>ETF</v>
    <v>45824.840277812502</v>
    <v>3893</v>
    <v>44.554200000000002</v>
    <v>9092701834.5400009</v>
    <v>FT:Value Line Dividend</v>
    <v>44.79</v>
    <v>44.57</v>
    <v>44.64</v>
    <v>44.2</v>
    <v>FVD</v>
    <v>FT:Value Line Dividend (ARCX:FVD)</v>
    <v>471869</v>
    <v>618773</v>
  </rv>
  <rv s="2">
    <v>3894</v>
  </rv>
  <rv s="3">
    <v>https://www.bing.com/financeapi/forcetrigger?t=a1zxlh&amp;q=XNAS%3aPKW&amp;form=skydnc</v>
    <v>Learn more on Bing</v>
  </rv>
  <rv s="17">
    <v>en-US</v>
    <v>a1zxlh</v>
    <v>268435456</v>
    <v>1</v>
    <v>Powered by Refinitiv</v>
    <v>38</v>
    <v>Invesco Bybck Ach (XNAS:PKW)</v>
    <v>34</v>
    <v>39</v>
    <v>Finance</v>
    <v>25</v>
    <v>125.3122</v>
    <v>96.1</v>
    <v>1.1523000000000001</v>
    <v>1.44</v>
    <v>-1.9712E-2</v>
    <v>1.2121999999999999E-2</v>
    <v>-2.37</v>
    <v>USD</v>
    <v>Nasdaq Stock Market</v>
    <v>XNAS</v>
    <v>6.0999999999999995E-3</v>
    <v>120.31</v>
    <v>ETF</v>
    <v>45824.843750103908</v>
    <v>3896</v>
    <v>119.48</v>
    <v>1267595913.8900001</v>
    <v>Invesco Bybck Ach</v>
    <v>119.71</v>
    <v>118.79</v>
    <v>120.23</v>
    <v>117.86</v>
    <v>PKW</v>
    <v>Invesco Bybck Ach (XNAS:PKW)</v>
    <v>47559</v>
    <v>26270</v>
  </rv>
  <rv s="2">
    <v>3897</v>
  </rv>
  <rv s="3">
    <v>https://www.bing.com/financeapi/forcetrigger?t=bx7csm&amp;q=BATS%3aPSMD&amp;form=skydnc</v>
    <v>Learn more on Bing</v>
  </rv>
  <rv s="19">
    <v>en-US</v>
    <v>bx7csm</v>
    <v>268435456</v>
    <v>1</v>
    <v>Powered by Refinitiv</v>
    <v>41</v>
    <v>Pacer Swan SOS Modt Jan (BATS:PSMD)</v>
    <v>34</v>
    <v>42</v>
    <v>Finance</v>
    <v>47</v>
    <v>30.06</v>
    <v>26.665600000000001</v>
    <v>0.47339999999999999</v>
    <v>0.1799</v>
    <v>6.0460000000000002E-3</v>
    <v>USD</v>
    <v>CBOE BZX Exchange</v>
    <v>BATS</v>
    <v>6.0999999999999995E-3</v>
    <v>30.039899999999999</v>
    <v>ETF</v>
    <v>45824.840331642969</v>
    <v>3899</v>
    <v>29.934899999999999</v>
    <v>86591452.790000007</v>
    <v>Pacer Swan SOS Modt Jan</v>
    <v>30.039899999999999</v>
    <v>29.754999999999999</v>
    <v>29.934899999999999</v>
    <v>PSMD</v>
    <v>Pacer Swan SOS Modt Jan (BATS:PSMD)</v>
    <v>203</v>
    <v>5509</v>
  </rv>
  <rv s="2">
    <v>3900</v>
  </rv>
  <rv s="3">
    <v>https://www.bing.com/financeapi/forcetrigger?t=bx7cpr&amp;q=BATS%3aPSFD&amp;form=skydnc</v>
    <v>Learn more on Bing</v>
  </rv>
  <rv s="17">
    <v>en-US</v>
    <v>bx7cpr</v>
    <v>268435456</v>
    <v>1</v>
    <v>Powered by Refinitiv</v>
    <v>38</v>
    <v>Pacer Swan SOS Flex Jan (BATS:PSFD)</v>
    <v>34</v>
    <v>39</v>
    <v>Finance</v>
    <v>17</v>
    <v>34.119999999999997</v>
    <v>28.44</v>
    <v>0.57020000000000004</v>
    <v>0.2135</v>
    <v>1.4199999999999998E-3</v>
    <v>6.3149999999999994E-3</v>
    <v>4.8300000000000003E-2</v>
    <v>USD</v>
    <v>CBOE BZX Exchange</v>
    <v>BATS</v>
    <v>6.0999999999999995E-3</v>
    <v>34.090000000000003</v>
    <v>ETF</v>
    <v>45824.840334825778</v>
    <v>3902</v>
    <v>34.021700000000003</v>
    <v>51266545.359999999</v>
    <v>Pacer Swan SOS Flex Jan</v>
    <v>34.090000000000003</v>
    <v>33.808199999999999</v>
    <v>34.021700000000003</v>
    <v>34.07</v>
    <v>PSFD</v>
    <v>Pacer Swan SOS Flex Jan (BATS:PSFD)</v>
    <v>3106</v>
    <v>1822</v>
  </rv>
  <rv s="2">
    <v>3903</v>
  </rv>
  <rv s="3">
    <v>https://www.bing.com/financeapi/forcetrigger?t=c3lvfr&amp;q=BATS%3aPSCQ&amp;form=skydnc</v>
    <v>Learn more on Bing</v>
  </rv>
  <rv s="19">
    <v>en-US</v>
    <v>c3lvfr</v>
    <v>268435456</v>
    <v>1</v>
    <v>Powered by Refinitiv</v>
    <v>41</v>
    <v>Pacer Swan SOS Consv Oct (BATS:PSCQ)</v>
    <v>34</v>
    <v>42</v>
    <v>Finance</v>
    <v>47</v>
    <v>27.22</v>
    <v>24.439299999999999</v>
    <v>0.36849999999999999</v>
    <v>0.17050000000000001</v>
    <v>6.313E-3</v>
    <v>USD</v>
    <v>CBOE BZX Exchange</v>
    <v>BATS</v>
    <v>6.0999999999999995E-3</v>
    <v>27.2</v>
    <v>ETF</v>
    <v>45824.840334825778</v>
    <v>3905</v>
    <v>27.177700000000002</v>
    <v>38871238.270000003</v>
    <v>Pacer Swan SOS Consv Oct</v>
    <v>27.2</v>
    <v>27.007200000000001</v>
    <v>27.177700000000002</v>
    <v>PSCQ</v>
    <v>Pacer Swan SOS Consv Oct (BATS:PSCQ)</v>
    <v>206</v>
    <v>756</v>
  </rv>
  <rv s="2">
    <v>3906</v>
  </rv>
  <rv s="3">
    <v>https://www.bing.com/financeapi/forcetrigger?t=a1tkqh&amp;q=ARCX%3aFXO&amp;form=skydnc</v>
    <v>Learn more on Bing</v>
  </rv>
  <rv s="17">
    <v>en-US</v>
    <v>a1tkqh</v>
    <v>268435456</v>
    <v>1</v>
    <v>Powered by Refinitiv</v>
    <v>38</v>
    <v>FT ADEX:Financials ADEX (ARCX:FXO)</v>
    <v>34</v>
    <v>39</v>
    <v>Finance</v>
    <v>25</v>
    <v>59.36</v>
    <v>44.37</v>
    <v>1.1763999999999999</v>
    <v>0.6</v>
    <v>0</v>
    <v>1.1268E-2</v>
    <v>0</v>
    <v>USD</v>
    <v>NYSE Arca</v>
    <v>ARCX</v>
    <v>6.0999999999999995E-3</v>
    <v>54.236199999999997</v>
    <v>ETF</v>
    <v>45824.840277812502</v>
    <v>3908</v>
    <v>53.69</v>
    <v>2078571884.95</v>
    <v>FT ADEX:Financials ADEX</v>
    <v>53.69</v>
    <v>53.25</v>
    <v>53.85</v>
    <v>53.85</v>
    <v>FXO</v>
    <v>FT ADEX:Financials ADEX (ARCX:FXO)</v>
    <v>60050</v>
    <v>83492</v>
  </rv>
  <rv s="2">
    <v>3909</v>
  </rv>
  <rv s="3">
    <v>https://www.bing.com/financeapi/forcetrigger?t=c3lvim&amp;q=BATS%3aPSFO&amp;form=skydnc</v>
    <v>Learn more on Bing</v>
  </rv>
  <rv s="17">
    <v>en-US</v>
    <v>c3lvim</v>
    <v>268435456</v>
    <v>1</v>
    <v>Powered by Refinitiv</v>
    <v>38</v>
    <v>Pacer Swan SOS Flex Oct (BATS:PSFO)</v>
    <v>34</v>
    <v>39</v>
    <v>Finance</v>
    <v>17</v>
    <v>29.6</v>
    <v>25.860800000000001</v>
    <v>0.4607</v>
    <v>0.19520000000000001</v>
    <v>1.6920000000000002E-4</v>
    <v>6.6500000000000005E-3</v>
    <v>5.0000000000000001E-3</v>
    <v>USD</v>
    <v>CBOE BZX Exchange</v>
    <v>BATS</v>
    <v>6.0999999999999995E-3</v>
    <v>29.57</v>
    <v>ETF</v>
    <v>45824.840334617969</v>
    <v>3911</v>
    <v>29.55</v>
    <v>14574975.85</v>
    <v>Pacer Swan SOS Flex Oct</v>
    <v>29.57</v>
    <v>29.354800000000001</v>
    <v>29.55</v>
    <v>29.555</v>
    <v>PSFO</v>
    <v>Pacer Swan SOS Flex Oct (BATS:PSFO)</v>
    <v>220</v>
    <v>423</v>
  </rv>
  <rv s="2">
    <v>3912</v>
  </rv>
  <rv s="3">
    <v>https://www.bing.com/financeapi/forcetrigger?t=c2m6z2&amp;q=BATS%3aPSFJ&amp;form=skydnc</v>
    <v>Learn more on Bing</v>
  </rv>
  <rv s="17">
    <v>en-US</v>
    <v>c2m6z2</v>
    <v>268435456</v>
    <v>1</v>
    <v>Powered by Refinitiv</v>
    <v>38</v>
    <v>Pacer Swan SOS Flex Jul (BATS:PSFJ)</v>
    <v>34</v>
    <v>39</v>
    <v>Finance</v>
    <v>17</v>
    <v>30.1935</v>
    <v>26.05</v>
    <v>0.59109999999999996</v>
    <v>0.27529999999999999</v>
    <v>-3.3840000000000004E-4</v>
    <v>9.2169999999999995E-3</v>
    <v>-1.0200000000000001E-2</v>
    <v>USD</v>
    <v>CBOE BZX Exchange</v>
    <v>BATS</v>
    <v>6.0999999999999995E-3</v>
    <v>30.145199999999999</v>
    <v>ETF</v>
    <v>45824.840331642969</v>
    <v>3914</v>
    <v>30.145199999999999</v>
    <v>22924167.23</v>
    <v>Pacer Swan SOS Flex Jul</v>
    <v>30.145199999999999</v>
    <v>29.869900000000001</v>
    <v>30.145199999999999</v>
    <v>30.135000000000002</v>
    <v>PSFJ</v>
    <v>Pacer Swan SOS Flex Jul (BATS:PSFJ)</v>
    <v>57</v>
    <v>503</v>
  </rv>
  <rv s="2">
    <v>3915</v>
  </rv>
  <rv s="18">
    <v>en-US</v>
    <v>cf78p2</v>
    <v>268435456</v>
    <v>1</v>
    <v>Powered by Refinitiv</v>
    <v>40</v>
    <v>BlackRock:Intl Div Act (ARCX:BIDD)</v>
    <v>24</v>
    <v>39</v>
    <v>Finance</v>
    <v>25</v>
    <v>27.875499999999999</v>
    <v>22.655000000000001</v>
    <v>0.90959999999999996</v>
    <v>6.7000000000000004E-2</v>
    <v>0</v>
    <v>2.4759999999999999E-3</v>
    <v>0</v>
    <v>USD</v>
    <v>NYSE Arca</v>
    <v>ARCX</v>
    <v>6.0999999999999995E-3</v>
    <v>27.354900000000001</v>
    <v>ETF</v>
    <v>45824.91076990703</v>
    <v>27.1</v>
    <v>749727148.38</v>
    <v>BlackRock:Intl Div Act</v>
    <v>27.17</v>
    <v>27.062999999999999</v>
    <v>27.13</v>
    <v>27.13</v>
    <v>BIDD</v>
    <v>BlackRock:Intl Div Act (ARCX:BIDD)</v>
    <v>48302</v>
    <v>125513</v>
  </rv>
  <rv s="2">
    <v>3917</v>
  </rv>
  <rv s="3">
    <v>https://www.bing.com/financeapi/forcetrigger?t=a1tju2&amp;q=ARCX%3aFXD&amp;form=skydnc</v>
    <v>Learn more on Bing</v>
  </rv>
  <rv s="17">
    <v>en-US</v>
    <v>a1tju2</v>
    <v>268435456</v>
    <v>1</v>
    <v>Powered by Refinitiv</v>
    <v>38</v>
    <v>FT ADEX:Consumer Dscr (ARCX:FXD)</v>
    <v>34</v>
    <v>39</v>
    <v>Finance</v>
    <v>25</v>
    <v>68.89</v>
    <v>49.825000000000003</v>
    <v>1.1449</v>
    <v>1.19</v>
    <v>0</v>
    <v>1.9598000000000001E-2</v>
    <v>0</v>
    <v>USD</v>
    <v>NYSE Arca</v>
    <v>ARCX</v>
    <v>6.0999999999999995E-3</v>
    <v>62.009500000000003</v>
    <v>ETF</v>
    <v>45824.840277823438</v>
    <v>3919</v>
    <v>61.31</v>
    <v>313674738.10000002</v>
    <v>FT ADEX:Consumer Dscr</v>
    <v>61.31</v>
    <v>60.72</v>
    <v>61.91</v>
    <v>61.91</v>
    <v>FXD</v>
    <v>FT ADEX:Consumer Dscr (ARCX:FXD)</v>
    <v>23095</v>
    <v>31114</v>
  </rv>
  <rv s="2">
    <v>3920</v>
  </rv>
  <rv s="3">
    <v>https://www.bing.com/financeapi/forcetrigger?t=a1tshw&amp;q=ARCX%3aSMOG&amp;form=skydnc</v>
    <v>Learn more on Bing</v>
  </rv>
  <rv s="17">
    <v>en-US</v>
    <v>a1tshw</v>
    <v>268435456</v>
    <v>1</v>
    <v>Powered by Refinitiv</v>
    <v>38</v>
    <v>VanEck:Low Carbon Energy (ARCX:SMOG)</v>
    <v>34</v>
    <v>39</v>
    <v>Finance</v>
    <v>25</v>
    <v>114.01</v>
    <v>88.51</v>
    <v>0.80459999999999998</v>
    <v>0.96279999999999999</v>
    <v>0</v>
    <v>8.7200000000000003E-3</v>
    <v>0</v>
    <v>USD</v>
    <v>NYSE Arca</v>
    <v>ARCX</v>
    <v>6.0999999999999995E-3</v>
    <v>111.68</v>
    <v>ETF</v>
    <v>45824.840277812502</v>
    <v>3922</v>
    <v>111.3</v>
    <v>120679863.03</v>
    <v>VanEck:Low Carbon Energy</v>
    <v>111.68</v>
    <v>110.4117</v>
    <v>111.3745</v>
    <v>111.3745</v>
    <v>SMOG</v>
    <v>VanEck:Low Carbon Energy (ARCX:SMOG)</v>
    <v>746</v>
    <v>1481</v>
  </rv>
  <rv s="2">
    <v>3923</v>
  </rv>
  <rv s="3">
    <v>https://www.bing.com/financeapi/forcetrigger?t=a1vc27&amp;q=ARCX%3aIEV&amp;form=skydnc</v>
    <v>Learn more on Bing</v>
  </rv>
  <rv s="17">
    <v>en-US</v>
    <v>a1vc27</v>
    <v>268435456</v>
    <v>1</v>
    <v>Powered by Refinitiv</v>
    <v>38</v>
    <v>iShares:Europe (ARCX:IEV)</v>
    <v>34</v>
    <v>39</v>
    <v>Finance</v>
    <v>25</v>
    <v>64.61</v>
    <v>51.3</v>
    <v>1.0376000000000001</v>
    <v>0.192</v>
    <v>5.2780000000000006E-3</v>
    <v>3.0799999999999998E-3</v>
    <v>0.33</v>
    <v>USD</v>
    <v>NYSE Arca</v>
    <v>ARCX</v>
    <v>6.0999999999999995E-3</v>
    <v>63.1999</v>
    <v>ETF</v>
    <v>45824.864327140625</v>
    <v>3925</v>
    <v>62.515000000000001</v>
    <v>2225473827.8899999</v>
    <v>iShares:Europe</v>
    <v>62.86</v>
    <v>62.328000000000003</v>
    <v>62.52</v>
    <v>62.85</v>
    <v>IEV</v>
    <v>iShares:Europe (ARCX:IEV)</v>
    <v>1362894</v>
    <v>408316</v>
  </rv>
  <rv s="2">
    <v>3926</v>
  </rv>
  <rv s="3">
    <v>https://www.bing.com/financeapi/forcetrigger?t=a1tlmw&amp;q=XNAS%3aFYX&amp;form=skydnc</v>
    <v>Learn more on Bing</v>
  </rv>
  <rv s="17">
    <v>en-US</v>
    <v>a1tlmw</v>
    <v>268435456</v>
    <v>1</v>
    <v>Powered by Refinitiv</v>
    <v>38</v>
    <v>FT ADEX:Small Cap Core (XNAS:FYX)</v>
    <v>34</v>
    <v>39</v>
    <v>Finance</v>
    <v>25</v>
    <v>111.87</v>
    <v>77.656800000000004</v>
    <v>1.0209999999999999</v>
    <v>0.73</v>
    <v>0</v>
    <v>7.7939999999999997E-3</v>
    <v>0</v>
    <v>USD</v>
    <v>Nasdaq Stock Market</v>
    <v>XNAS</v>
    <v>6.0999999999999995E-3</v>
    <v>94.995000000000005</v>
    <v>ETF</v>
    <v>45824.843750253909</v>
    <v>3928</v>
    <v>94.271299999999997</v>
    <v>795584771.34000003</v>
    <v>FT ADEX:Small Cap Core</v>
    <v>94.39</v>
    <v>93.66</v>
    <v>94.39</v>
    <v>94.39</v>
    <v>FYX</v>
    <v>FT ADEX:Small Cap Core (XNAS:FYX)</v>
    <v>17306</v>
    <v>19280</v>
  </rv>
  <rv s="2">
    <v>3929</v>
  </rv>
  <rv s="3">
    <v>https://www.bing.com/financeapi/forcetrigger?t=a1zjec&amp;q=ARCX%3aPBS&amp;form=skydnc</v>
    <v>Learn more on Bing</v>
  </rv>
  <rv s="17">
    <v>en-US</v>
    <v>a1zjec</v>
    <v>268435456</v>
    <v>1</v>
    <v>Powered by Refinitiv</v>
    <v>38</v>
    <v>Invesco NxtGn Med &amp; Gmng (ARCX:GGME)</v>
    <v>34</v>
    <v>39</v>
    <v>Finance</v>
    <v>25</v>
    <v>59.1</v>
    <v>41.17</v>
    <v>1.2773000000000001</v>
    <v>1.4</v>
    <v>-0.03</v>
    <v>2.4735E-2</v>
    <v>-1.74</v>
    <v>USD</v>
    <v>NYSE Arca</v>
    <v>ARCX</v>
    <v>6.0999999999999995E-3</v>
    <v>58.03</v>
    <v>ETF</v>
    <v>45824.840277777781</v>
    <v>3931</v>
    <v>57.627600000000001</v>
    <v>133759938.77</v>
    <v>Invesco NxtGn Med &amp; Gmng</v>
    <v>57.627600000000001</v>
    <v>56.6</v>
    <v>58</v>
    <v>56.26</v>
    <v>GGME</v>
    <v>Invesco NxtGn Med &amp; Gmng (ARCX:GGME)</v>
    <v>4421</v>
    <v>6707</v>
  </rv>
  <rv s="2">
    <v>3932</v>
  </rv>
  <rv s="3">
    <v>https://www.bing.com/financeapi/forcetrigger?t=a1thbh&amp;q=XNAS%3aFTXN&amp;form=skydnc</v>
    <v>Learn more on Bing</v>
  </rv>
  <rv s="17">
    <v>en-US</v>
    <v>a1thbh</v>
    <v>268435456</v>
    <v>1</v>
    <v>Powered by Refinitiv</v>
    <v>38</v>
    <v>FT VI:Nsdq Oil &amp; Gas (XNAS:FTXN)</v>
    <v>34</v>
    <v>39</v>
    <v>Finance</v>
    <v>25</v>
    <v>32.5</v>
    <v>23.43</v>
    <v>1.2014</v>
    <v>-0.24</v>
    <v>0</v>
    <v>-8.3160000000000005E-3</v>
    <v>0</v>
    <v>USD</v>
    <v>Nasdaq Stock Market</v>
    <v>XNAS</v>
    <v>6.0000000000000001E-3</v>
    <v>28.96</v>
    <v>ETF</v>
    <v>45824.843750253909</v>
    <v>3934</v>
    <v>28.4</v>
    <v>122848418.98999999</v>
    <v>FT VI:Nsdq Oil &amp; Gas</v>
    <v>28.75</v>
    <v>28.86</v>
    <v>28.62</v>
    <v>28.62</v>
    <v>FTXN</v>
    <v>FT VI:Nsdq Oil &amp; Gas (XNAS:FTXN)</v>
    <v>31316</v>
    <v>34906</v>
  </rv>
  <rv s="2">
    <v>3935</v>
  </rv>
  <rv s="3">
    <v>https://www.bing.com/financeapi/forcetrigger?t=a21h52&amp;q=XNAS%3aPXI&amp;form=skydnc</v>
    <v>Learn more on Bing</v>
  </rv>
  <rv s="17">
    <v>en-US</v>
    <v>a21h52</v>
    <v>268435456</v>
    <v>1</v>
    <v>Powered by Refinitiv</v>
    <v>38</v>
    <v>Invesco Dorsey Wright EM (XNAS:PXI)</v>
    <v>34</v>
    <v>39</v>
    <v>Finance</v>
    <v>25</v>
    <v>51.97</v>
    <v>34.539700000000003</v>
    <v>1.2617</v>
    <v>-0.05</v>
    <v>0</v>
    <v>-1.1379999999999999E-3</v>
    <v>0</v>
    <v>USD</v>
    <v>Nasdaq Stock Market</v>
    <v>XNAS</v>
    <v>6.0000000000000001E-3</v>
    <v>44.07</v>
    <v>ETF</v>
    <v>45824.843750057815</v>
    <v>3937</v>
    <v>43.71</v>
    <v>42753634.689999998</v>
    <v>Invesco Dorsey Wright EM</v>
    <v>44.07</v>
    <v>43.93</v>
    <v>43.88</v>
    <v>43.88</v>
    <v>PXI</v>
    <v>Invesco Dorsey Wright EM (XNAS:PXI)</v>
    <v>1795</v>
    <v>7402</v>
  </rv>
  <rv s="2">
    <v>3938</v>
  </rv>
  <rv s="16">
    <v>en-US</v>
    <v>c7qn27</v>
    <v>268435456</v>
    <v>1</v>
    <v>Powered by Refinitiv</v>
    <v>36</v>
    <v>FT:Indxx A&amp;D ETF (ARCX:MISL)</v>
    <v>24</v>
    <v>37</v>
    <v>Finance</v>
    <v>25</v>
    <v>35.9099</v>
    <v>26.46</v>
    <v>-0.28999999999999998</v>
    <v>-9.9039999999999996E-3</v>
    <v>-8.1390000000000004E-3</v>
    <v>-0.35</v>
    <v>USD</v>
    <v>NYSE Arca</v>
    <v>ARCX</v>
    <v>6.0000000000000001E-3</v>
    <v>35.75</v>
    <v>ETF</v>
    <v>45824.846923066405</v>
    <v>35.210799999999999</v>
    <v>141352358.44</v>
    <v>FT:Indxx A&amp;D ETF</v>
    <v>35.68</v>
    <v>35.630000000000003</v>
    <v>35.340000000000003</v>
    <v>34.99</v>
    <v>MISL</v>
    <v>FT:Indxx A&amp;D ETF (ARCX:MISL)</v>
    <v>19995</v>
    <v>26748</v>
  </rv>
  <rv s="2">
    <v>3940</v>
  </rv>
  <rv s="3">
    <v>https://www.bing.com/financeapi/forcetrigger?t=a1strw&amp;q=ARCX%3aFFR&amp;form=skydnc</v>
    <v>Learn more on Bing</v>
  </rv>
  <rv s="17">
    <v>en-US</v>
    <v>a1strw</v>
    <v>268435456</v>
    <v>1</v>
    <v>Powered by Refinitiv</v>
    <v>38</v>
    <v>FT II:Alerian Dis Tch RE (ARCX:DTRE)</v>
    <v>34</v>
    <v>39</v>
    <v>Finance</v>
    <v>25</v>
    <v>45.061900000000001</v>
    <v>34.5</v>
    <v>1.0438000000000001</v>
    <v>-9.1000000000000004E-3</v>
    <v>0</v>
    <v>-2.265E-4</v>
    <v>0</v>
    <v>USD</v>
    <v>NYSE Arca</v>
    <v>ARCX</v>
    <v>6.0000000000000001E-3</v>
    <v>40.31</v>
    <v>ETF</v>
    <v>45824.840277812502</v>
    <v>3942</v>
    <v>40.168300000000002</v>
    <v>15630633.32</v>
    <v>FT II:Alerian Dis Tch RE</v>
    <v>40.170099999999998</v>
    <v>40.177399999999999</v>
    <v>40.168300000000002</v>
    <v>40.168300000000002</v>
    <v>DTRE</v>
    <v>FT II:Alerian Dis Tch RE (ARCX:DTRE)</v>
    <v>679</v>
    <v>879</v>
  </rv>
  <rv s="2">
    <v>3943</v>
  </rv>
  <rv s="3">
    <v>https://www.bing.com/financeapi/forcetrigger?t=a1u2pr&amp;q=ARCX%3aGOAU&amp;form=skydnc</v>
    <v>Learn more on Bing</v>
  </rv>
  <rv s="17">
    <v>en-US</v>
    <v>a1u2pr</v>
    <v>268435456</v>
    <v>1</v>
    <v>Powered by Refinitiv</v>
    <v>38</v>
    <v>US Global GG&amp;P Mtl Mine (ARCX:GOAU)</v>
    <v>34</v>
    <v>39</v>
    <v>Finance</v>
    <v>25</v>
    <v>31.23</v>
    <v>18.399999999999999</v>
    <v>0.93520000000000003</v>
    <v>-0.64500000000000002</v>
    <v>-1.2870999999999999E-2</v>
    <v>-2.0842999999999997E-2</v>
    <v>-0.39</v>
    <v>USD</v>
    <v>NYSE Arca</v>
    <v>ARCX</v>
    <v>6.0000000000000001E-3</v>
    <v>30.7</v>
    <v>ETF</v>
    <v>45824.90740732578</v>
    <v>3945</v>
    <v>30.24</v>
    <v>122039249.48999999</v>
    <v>US Global GG&amp;P Mtl Mine</v>
    <v>30.24</v>
    <v>30.945</v>
    <v>30.3</v>
    <v>29.91</v>
    <v>GOAU</v>
    <v>US Global GG&amp;P Mtl Mine (ARCX:GOAU)</v>
    <v>15565</v>
    <v>28534</v>
  </rv>
  <rv s="2">
    <v>3946</v>
  </rv>
  <rv s="3">
    <v>https://www.bing.com/financeapi/forcetrigger?t=b1177w&amp;q=ARCX%3aSDCI&amp;form=skydnc</v>
    <v>Learn more on Bing</v>
  </rv>
  <rv s="17">
    <v>en-US</v>
    <v>b1177w</v>
    <v>268435456</v>
    <v>1</v>
    <v>Powered by Refinitiv</v>
    <v>38</v>
    <v>USCF:SummerHaven DCS NK1 (ARCX:SDCI)</v>
    <v>34</v>
    <v>39</v>
    <v>Finance</v>
    <v>25</v>
    <v>22.41</v>
    <v>18.21</v>
    <v>0.84160000000000001</v>
    <v>0.13</v>
    <v>1.3092999999999999E-2</v>
    <v>5.9040000000000004E-3</v>
    <v>0.28999999999999998</v>
    <v>USD</v>
    <v>NYSE Arca</v>
    <v>ARCX</v>
    <v>6.0000000000000001E-3</v>
    <v>22.41</v>
    <v>ETF</v>
    <v>45824.841219316404</v>
    <v>3948</v>
    <v>21.905000000000001</v>
    <v>102391928.38</v>
    <v>USCF:SummerHaven DCS NK1</v>
    <v>22.41</v>
    <v>22.02</v>
    <v>22.15</v>
    <v>22.44</v>
    <v>SDCI</v>
    <v>USCF:SummerHaven DCS NK1 (ARCX:SDCI)</v>
    <v>74115</v>
    <v>74676</v>
  </rv>
  <rv s="2">
    <v>3949</v>
  </rv>
  <rv s="16">
    <v>en-US</v>
    <v>cdkvar</v>
    <v>268435456</v>
    <v>1</v>
    <v>Powered by Refinitiv</v>
    <v>36</v>
    <v>FT IV:S&amp;P500 Ecnmc Mt Id (ARCX:EMOT)</v>
    <v>24</v>
    <v>37</v>
    <v>Finance</v>
    <v>25</v>
    <v>22.63</v>
    <v>18.559999999999999</v>
    <v>0.18479999999999999</v>
    <v>0</v>
    <v>8.2880000000000002E-3</v>
    <v>0</v>
    <v>USD</v>
    <v>NYSE Arca</v>
    <v>ARCX</v>
    <v>6.0000000000000001E-3</v>
    <v>22.49</v>
    <v>ETF</v>
    <v>45824.84027780078</v>
    <v>22.48</v>
    <v>4404449.9400000004</v>
    <v>FT IV:S&amp;P500 Ecnmc Mt Id</v>
    <v>22.49</v>
    <v>22.297000000000001</v>
    <v>22.4818</v>
    <v>22.4818</v>
    <v>EMOT</v>
    <v>FT IV:S&amp;P500 Ecnmc Mt Id (ARCX:EMOT)</v>
    <v>426</v>
    <v>749</v>
  </rv>
  <rv s="2">
    <v>3951</v>
  </rv>
  <rv s="3">
    <v>https://www.bing.com/financeapi/forcetrigger?t=a1tyar&amp;q=ARCX%3aGLTR&amp;form=skydnc</v>
    <v>Learn more on Bing</v>
  </rv>
  <rv s="17">
    <v>en-US</v>
    <v>a1tyar</v>
    <v>268435456</v>
    <v>1</v>
    <v>Powered by Refinitiv</v>
    <v>38</v>
    <v>abrdn:Physical PM Bk Shs (ARCX:GLTR)</v>
    <v>34</v>
    <v>39</v>
    <v>Finance</v>
    <v>25</v>
    <v>141.69</v>
    <v>100.9451</v>
    <v>0.96230000000000004</v>
    <v>-1.33</v>
    <v>5.2209999999999999E-3</v>
    <v>-9.4219999999999998E-3</v>
    <v>0.73</v>
    <v>USD</v>
    <v>NYSE Arca</v>
    <v>ARCX</v>
    <v>6.0000000000000001E-3</v>
    <v>141.1799</v>
    <v>ETF</v>
    <v>45824.856612256248</v>
    <v>3953</v>
    <v>139.68219999999999</v>
    <v>1369093238.1300001</v>
    <v>abrdn:Physical PM Bk Shs</v>
    <v>140.99</v>
    <v>141.16</v>
    <v>139.83000000000001</v>
    <v>140.56</v>
    <v>GLTR</v>
    <v>abrdn:Physical PM Bk Shs (ARCX:GLTR)</v>
    <v>34752</v>
    <v>47952</v>
  </rv>
  <rv s="2">
    <v>3954</v>
  </rv>
  <rv s="3">
    <v>https://www.bing.com/financeapi/forcetrigger?t=c29gzr&amp;q=ARCX%3aPLDR&amp;form=skydnc</v>
    <v>Learn more on Bing</v>
  </rv>
  <rv s="17">
    <v>en-US</v>
    <v>c29gzr</v>
    <v>268435456</v>
    <v>1</v>
    <v>Powered by Refinitiv</v>
    <v>38</v>
    <v>Putnam Sustainable Ldrs (ARCX:PLDR)</v>
    <v>34</v>
    <v>39</v>
    <v>Finance</v>
    <v>25</v>
    <v>35.308300000000003</v>
    <v>26.61</v>
    <v>1.0569999999999999</v>
    <v>0.3599</v>
    <v>0</v>
    <v>1.1087E-2</v>
    <v>0</v>
    <v>USD</v>
    <v>NYSE Arca</v>
    <v>ARCX</v>
    <v>6.0000000000000001E-3</v>
    <v>32.950000000000003</v>
    <v>ETF</v>
    <v>45824.840277812502</v>
    <v>3956</v>
    <v>32.82</v>
    <v>688319729.77999997</v>
    <v>Putnam Sustainable Ldrs</v>
    <v>32.950000000000003</v>
    <v>32.461300000000001</v>
    <v>32.821199999999997</v>
    <v>32.821199999999997</v>
    <v>PLDR</v>
    <v>Putnam Sustainable Ldrs (ARCX:PLDR)</v>
    <v>11196</v>
    <v>22834</v>
  </rv>
  <rv s="2">
    <v>3957</v>
  </rv>
  <rv s="16">
    <v>en-US</v>
    <v>cd4p9c</v>
    <v>268435456</v>
    <v>1</v>
    <v>Powered by Refinitiv</v>
    <v>36</v>
    <v>Glbl X MLP EI Cvrd Call (ARCX:MLPD)</v>
    <v>24</v>
    <v>37</v>
    <v>Finance</v>
    <v>25</v>
    <v>26.15</v>
    <v>21.3</v>
    <v>0.04</v>
    <v>0</v>
    <v>1.601E-3</v>
    <v>0</v>
    <v>USD</v>
    <v>NYSE Arca</v>
    <v>ARCX</v>
    <v>6.0000000000000001E-3</v>
    <v>25.09</v>
    <v>ETF</v>
    <v>45824.84027780078</v>
    <v>24.959599999999998</v>
    <v>11516278.57</v>
    <v>Glbl X MLP EI Cvrd Call</v>
    <v>25.09</v>
    <v>24.99</v>
    <v>25.03</v>
    <v>25.03</v>
    <v>MLPD</v>
    <v>Glbl X MLP EI Cvrd Call (ARCX:MLPD)</v>
    <v>9795</v>
    <v>3706</v>
  </rv>
  <rv s="2">
    <v>3959</v>
  </rv>
  <rv s="16">
    <v>en-US</v>
    <v>cd3a7w</v>
    <v>268435456</v>
    <v>1</v>
    <v>Powered by Refinitiv</v>
    <v>36</v>
    <v>FT VI:BBG R&amp;D Ldrs (ARCX:RND)</v>
    <v>24</v>
    <v>37</v>
    <v>Finance</v>
    <v>25</v>
    <v>26.15</v>
    <v>19.84</v>
    <v>0.35049999999999998</v>
    <v>1.024E-3</v>
    <v>1.3673999999999999E-2</v>
    <v>2.6599999999999999E-2</v>
    <v>USD</v>
    <v>NYSE Arca</v>
    <v>ARCX</v>
    <v>6.0000000000000001E-3</v>
    <v>26.0365</v>
    <v>ETF</v>
    <v>45824.840277789066</v>
    <v>25.9834</v>
    <v>2524328.0499999998</v>
    <v>FT VI:BBG R&amp;D Ldrs</v>
    <v>26.0365</v>
    <v>25.632899999999999</v>
    <v>25.9834</v>
    <v>26.01</v>
    <v>RND</v>
    <v>FT VI:BBG R&amp;D Ldrs (ARCX:RND)</v>
    <v>1218</v>
    <v>370</v>
  </rv>
  <rv s="2">
    <v>3961</v>
  </rv>
  <rv s="3">
    <v>https://www.bing.com/financeapi/forcetrigger?t=a1th2w&amp;q=XNAS%3aFTXG&amp;form=skydnc</v>
    <v>Learn more on Bing</v>
  </rv>
  <rv s="17">
    <v>en-US</v>
    <v>a1th2w</v>
    <v>268435456</v>
    <v>1</v>
    <v>Powered by Refinitiv</v>
    <v>38</v>
    <v>FT VI:Nsdq Food &amp; Bev (XNAS:FTXG)</v>
    <v>34</v>
    <v>39</v>
    <v>Finance</v>
    <v>25</v>
    <v>26.05</v>
    <v>21.7</v>
    <v>0.90549999999999997</v>
    <v>0.06</v>
    <v>0</v>
    <v>2.6740000000000002E-3</v>
    <v>0</v>
    <v>USD</v>
    <v>Nasdaq Stock Market</v>
    <v>XNAS</v>
    <v>6.0000000000000001E-3</v>
    <v>22.62</v>
    <v>ETF</v>
    <v>45824.843750265623</v>
    <v>3963</v>
    <v>22.389900000000001</v>
    <v>29593527.190000001</v>
    <v>FT VI:Nsdq Food &amp; Bev</v>
    <v>22.45</v>
    <v>22.44</v>
    <v>22.5</v>
    <v>22.5</v>
    <v>FTXG</v>
    <v>FT VI:Nsdq Food &amp; Bev (XNAS:FTXG)</v>
    <v>16164</v>
    <v>31706</v>
  </rv>
  <rv s="2">
    <v>3964</v>
  </rv>
  <rv s="3">
    <v>https://www.bing.com/financeapi/forcetrigger?t=c3lvww&amp;q=BATS%3aPSMO&amp;form=skydnc</v>
    <v>Learn more on Bing</v>
  </rv>
  <rv s="17">
    <v>en-US</v>
    <v>c3lvww</v>
    <v>268435456</v>
    <v>1</v>
    <v>Powered by Refinitiv</v>
    <v>38</v>
    <v>Pacer Swan SOS Modt Oct (BATS:PSMO)</v>
    <v>34</v>
    <v>39</v>
    <v>Finance</v>
    <v>17</v>
    <v>28.47</v>
    <v>25.34</v>
    <v>0.37569999999999998</v>
    <v>0.16919999999999999</v>
    <v>-9.4729999999999999E-4</v>
    <v>5.9940000000000002E-3</v>
    <v>-2.69E-2</v>
    <v>USD</v>
    <v>CBOE BZX Exchange</v>
    <v>BATS</v>
    <v>6.0000000000000001E-3</v>
    <v>28.47</v>
    <v>ETF</v>
    <v>45824.840334825778</v>
    <v>3966</v>
    <v>28.395</v>
    <v>97439777.049999997</v>
    <v>Pacer Swan SOS Modt Oct</v>
    <v>28.47</v>
    <v>28.227699999999999</v>
    <v>28.396899999999999</v>
    <v>28.37</v>
    <v>PSMO</v>
    <v>Pacer Swan SOS Modt Oct (BATS:PSMO)</v>
    <v>5951</v>
    <v>33102</v>
  </rv>
  <rv s="2">
    <v>3967</v>
  </rv>
  <rv s="16">
    <v>en-US</v>
    <v>cevzc7</v>
    <v>268435456</v>
    <v>1</v>
    <v>Powered by Refinitiv</v>
    <v>36</v>
    <v>Amplify Sm-Md Cap Eq (ARCX:SMAP)</v>
    <v>24</v>
    <v>37</v>
    <v>Finance</v>
    <v>25</v>
    <v>27</v>
    <v>20.267600000000002</v>
    <v>0.18060000000000001</v>
    <v>0</v>
    <v>7.6E-3</v>
    <v>0</v>
    <v>USD</v>
    <v>NYSE Arca</v>
    <v>ARCX</v>
    <v>6.0000000000000001E-3</v>
    <v>23.944500000000001</v>
    <v>ETF</v>
    <v>45824.840277812502</v>
    <v>23.944500000000001</v>
    <v>1176647.3500000001</v>
    <v>Amplify Sm-Md Cap Eq</v>
    <v>23.944500000000001</v>
    <v>23.7639</v>
    <v>23.944500000000001</v>
    <v>23.944500000000001</v>
    <v>SMAP</v>
    <v>Amplify Sm-Md Cap Eq (ARCX:SMAP)</v>
    <v>5</v>
    <v>295</v>
  </rv>
  <rv s="2">
    <v>3969</v>
  </rv>
  <rv s="16">
    <v>en-US</v>
    <v>ccll52</v>
    <v>268435456</v>
    <v>1</v>
    <v>Powered by Refinitiv</v>
    <v>36</v>
    <v>iREIT MktVct Qty REIT (ARCX:IRET)</v>
    <v>24</v>
    <v>37</v>
    <v>Finance</v>
    <v>25</v>
    <v>23.23</v>
    <v>16.63</v>
    <v>4.4299999999999999E-2</v>
    <v>0</v>
    <v>2.3219999999999998E-3</v>
    <v>0</v>
    <v>USD</v>
    <v>NYSE Arca</v>
    <v>ARCX</v>
    <v>6.0000000000000001E-3</v>
    <v>19.1189</v>
    <v>ETF</v>
    <v>45824.840277789066</v>
    <v>19.11</v>
    <v>4292244.71</v>
    <v>iREIT MktVct Qty REIT</v>
    <v>19.11</v>
    <v>19.0746</v>
    <v>19.1189</v>
    <v>19.1189</v>
    <v>IRET</v>
    <v>iREIT MktVct Qty REIT (ARCX:IRET)</v>
    <v>331</v>
    <v>899</v>
  </rv>
  <rv s="2">
    <v>3971</v>
  </rv>
  <rv s="3">
    <v>https://www.bing.com/financeapi/forcetrigger?t=a1tkc7&amp;q=ARCX%3aFXH&amp;form=skydnc</v>
    <v>Learn more on Bing</v>
  </rv>
  <rv s="17">
    <v>en-US</v>
    <v>a1tkc7</v>
    <v>268435456</v>
    <v>1</v>
    <v>Powered by Refinitiv</v>
    <v>38</v>
    <v>FT ADEX:Health Care ADEX (ARCX:FXH)</v>
    <v>34</v>
    <v>39</v>
    <v>Finance</v>
    <v>25</v>
    <v>114.38</v>
    <v>91.9268</v>
    <v>1.0033000000000001</v>
    <v>0.48</v>
    <v>0</v>
    <v>4.7060000000000001E-3</v>
    <v>0</v>
    <v>USD</v>
    <v>NYSE Arca</v>
    <v>ARCX</v>
    <v>6.0000000000000001E-3</v>
    <v>103.045</v>
    <v>ETF</v>
    <v>45824.840277812502</v>
    <v>3973</v>
    <v>101.6101</v>
    <v>906269084.65999997</v>
    <v>FT ADEX:Health Care ADEX</v>
    <v>102.55</v>
    <v>101.99</v>
    <v>102.47</v>
    <v>102.47</v>
    <v>FXH</v>
    <v>FT ADEX:Health Care ADEX (ARCX:FXH)</v>
    <v>15630</v>
    <v>28364</v>
  </rv>
  <rv s="2">
    <v>3974</v>
  </rv>
  <rv s="3">
    <v>https://www.bing.com/financeapi/forcetrigger?t=a21e77&amp;q=BATS%3aPTMC&amp;form=skydnc</v>
    <v>Learn more on Bing</v>
  </rv>
  <rv s="17">
    <v>en-US</v>
    <v>a21e77</v>
    <v>268435456</v>
    <v>1</v>
    <v>Powered by Refinitiv</v>
    <v>38</v>
    <v>Pacer Trendpilot US MC (BATS:PTMC)</v>
    <v>34</v>
    <v>39</v>
    <v>Finance</v>
    <v>17</v>
    <v>40.655000000000001</v>
    <v>33.39</v>
    <v>0.5454</v>
    <v>3.2000000000000001E-2</v>
    <v>0</v>
    <v>9.1889999999999995E-4</v>
    <v>0</v>
    <v>USD</v>
    <v>CBOE BZX Exchange</v>
    <v>BATS</v>
    <v>6.0000000000000001E-3</v>
    <v>34.86</v>
    <v>ETF</v>
    <v>45824.840334617969</v>
    <v>3976</v>
    <v>34.81</v>
    <v>442016663.00999999</v>
    <v>Pacer Trendpilot US MC</v>
    <v>34.83</v>
    <v>34.823999999999998</v>
    <v>34.856000000000002</v>
    <v>34.856000000000002</v>
    <v>PTMC</v>
    <v>Pacer Trendpilot US MC (BATS:PTMC)</v>
    <v>35141</v>
    <v>77951</v>
  </rv>
  <rv s="2">
    <v>3977</v>
  </rv>
  <rv s="16">
    <v>en-US</v>
    <v>cc41r7</v>
    <v>268435456</v>
    <v>1</v>
    <v>Powered by Refinitiv</v>
    <v>36</v>
    <v>Cambria Tactical Yld (BATS:TYLD)</v>
    <v>24</v>
    <v>37</v>
    <v>Finance</v>
    <v>17</v>
    <v>25.69</v>
    <v>25.14</v>
    <v>-5.0000000000000001E-3</v>
    <v>0</v>
    <v>-1.9579999999999999E-4</v>
    <v>0</v>
    <v>USD</v>
    <v>CBOE BZX Exchange</v>
    <v>BATS</v>
    <v>6.0000000000000001E-3</v>
    <v>25.5596</v>
    <v>ETF</v>
    <v>45824.840346226563</v>
    <v>25.53</v>
    <v>28048373.399999999</v>
    <v>Cambria Tactical Yld</v>
    <v>25.558499999999999</v>
    <v>25.54</v>
    <v>25.535</v>
    <v>25.535</v>
    <v>TYLD</v>
    <v>Cambria Tactical Yld (BATS:TYLD)</v>
    <v>827</v>
    <v>32845</v>
  </rv>
  <rv s="2">
    <v>3979</v>
  </rv>
  <rv s="3">
    <v>https://www.bing.com/financeapi/forcetrigger?t=a1t31h&amp;q=ARCX%3aFLRT&amp;form=skydnc</v>
    <v>Learn more on Bing</v>
  </rv>
  <rv s="17">
    <v>en-US</v>
    <v>a1t31h</v>
    <v>268435456</v>
    <v>1</v>
    <v>Powered by Refinitiv</v>
    <v>38</v>
    <v>Pacer Pac Asst FR Hi Inc (ARCX:FLRT)</v>
    <v>34</v>
    <v>39</v>
    <v>Finance</v>
    <v>25</v>
    <v>48.07</v>
    <v>45.06</v>
    <v>0.38229999999999997</v>
    <v>-0.03</v>
    <v>0</v>
    <v>-6.3240000000000008E-4</v>
    <v>0</v>
    <v>USD</v>
    <v>NYSE Arca</v>
    <v>ARCX</v>
    <v>6.0000000000000001E-3</v>
    <v>47.44</v>
    <v>ETF</v>
    <v>45824.840277812502</v>
    <v>3981</v>
    <v>47.39</v>
    <v>489023939.60000002</v>
    <v>Pacer Pac Asst FR Hi Inc</v>
    <v>47.42</v>
    <v>47.44</v>
    <v>47.41</v>
    <v>47.41</v>
    <v>FLRT</v>
    <v>Pacer Pac Asst FR Hi Inc (ARCX:FLRT)</v>
    <v>54915</v>
    <v>73387</v>
  </rv>
  <rv s="2">
    <v>3982</v>
  </rv>
  <rv s="16">
    <v>en-US</v>
    <v>c93tsm</v>
    <v>268435456</v>
    <v>1</v>
    <v>Powered by Refinitiv</v>
    <v>36</v>
    <v>FT:Bloomberg Inf Sens Eq (ARCX:FTIF)</v>
    <v>24</v>
    <v>37</v>
    <v>Finance</v>
    <v>25</v>
    <v>23.930099999999999</v>
    <v>17.440000000000001</v>
    <v>0.13900000000000001</v>
    <v>-4.9399999999999997E-4</v>
    <v>6.4590000000000003E-3</v>
    <v>-1.0699999999999999E-2</v>
    <v>USD</v>
    <v>NYSE Arca</v>
    <v>ARCX</v>
    <v>6.0000000000000001E-3</v>
    <v>21.660699999999999</v>
    <v>ETF</v>
    <v>45824.840277789066</v>
    <v>21.660699999999999</v>
    <v>1034941.87</v>
    <v>FT:Bloomberg Inf Sens Eq</v>
    <v>21.660699999999999</v>
    <v>21.521699999999999</v>
    <v>21.660699999999999</v>
    <v>21.65</v>
    <v>FTIF</v>
    <v>FT:Bloomberg Inf Sens Eq (ARCX:FTIF)</v>
    <v>3</v>
    <v>327</v>
  </rv>
  <rv s="2">
    <v>3984</v>
  </rv>
  <rv s="16">
    <v>en-US</v>
    <v>ces71h</v>
    <v>268435456</v>
    <v>1</v>
    <v>Powered by Refinitiv</v>
    <v>36</v>
    <v>First Trust New CCEL (ARCX:FTCE)</v>
    <v>24</v>
    <v>37</v>
    <v>Finance</v>
    <v>25</v>
    <v>21.64</v>
    <v>17.2606</v>
    <v>0.17399999999999999</v>
    <v>0</v>
    <v>8.1349999999999999E-3</v>
    <v>0</v>
    <v>USD</v>
    <v>NYSE Arca</v>
    <v>ARCX</v>
    <v>6.0000000000000001E-3</v>
    <v>21.64</v>
    <v>ETF</v>
    <v>45824.84027780078</v>
    <v>21.55</v>
    <v>43738728.340000004</v>
    <v>First Trust New CCEL</v>
    <v>21.64</v>
    <v>21.3886</v>
    <v>21.5626</v>
    <v>21.5626</v>
    <v>FTCE</v>
    <v>First Trust New CCEL (ARCX:FTCE)</v>
    <v>6653</v>
    <v>3652</v>
  </rv>
  <rv s="2">
    <v>3986</v>
  </rv>
  <rv s="16">
    <v>en-US</v>
    <v>c8ltxm</v>
    <v>268435456</v>
    <v>1</v>
    <v>Powered by Refinitiv</v>
    <v>36</v>
    <v>Putnam PanAgora ESG EM E (ARCX:PPEM)</v>
    <v>24</v>
    <v>37</v>
    <v>Finance</v>
    <v>25</v>
    <v>24.29</v>
    <v>18.920400000000001</v>
    <v>0.2369</v>
    <v>-1.7496999999999999E-2</v>
    <v>9.8849999999999997E-3</v>
    <v>-0.42349999999999999</v>
    <v>USD</v>
    <v>NYSE Arca</v>
    <v>ARCX</v>
    <v>6.0000000000000001E-3</v>
    <v>24.29</v>
    <v>ETF</v>
    <v>45824.862173900001</v>
    <v>24.203499999999998</v>
    <v>46511913.810000002</v>
    <v>Putnam PanAgora ESG EM E</v>
    <v>24.29</v>
    <v>23.9666</v>
    <v>24.203499999999998</v>
    <v>23.78</v>
    <v>PPEM</v>
    <v>Putnam PanAgora ESG EM E (ARCX:PPEM)</v>
    <v>502</v>
    <v>2250</v>
  </rv>
  <rv s="2">
    <v>3988</v>
  </rv>
  <rv s="16">
    <v>en-US</v>
    <v>cfglgh</v>
    <v>268435456</v>
    <v>1</v>
    <v>Powered by Refinitiv</v>
    <v>36</v>
    <v>NS RCIM TA Pr &amp; Inc Sec (ARCX:QTPI)</v>
    <v>24</v>
    <v>37</v>
    <v>Finance</v>
    <v>25</v>
    <v>25.33</v>
    <v>24.0718</v>
    <v>0.12</v>
    <v>0</v>
    <v>4.7850000000000002E-3</v>
    <v>0</v>
    <v>USD</v>
    <v>NYSE Arca</v>
    <v>ARCX</v>
    <v>6.0000000000000001E-3</v>
    <v>25.2</v>
    <v>ETF</v>
    <v>45824.840277789066</v>
    <v>25.2</v>
    <v>11802409.119999999</v>
    <v>NS RCIM TA Pr &amp; Inc Sec</v>
    <v>25.2</v>
    <v>25.08</v>
    <v>25.2</v>
    <v>25.2</v>
    <v>QTPI</v>
    <v>NS RCIM TA Pr &amp; Inc Sec (ARCX:QTPI)</v>
    <v>5</v>
    <v>1214</v>
  </rv>
  <rv s="2">
    <v>3990</v>
  </rv>
  <rv s="3">
    <v>https://www.bing.com/financeapi/forcetrigger?t=c386ww&amp;q=ARCX%3aXRMI&amp;form=skydnc</v>
    <v>Learn more on Bing</v>
  </rv>
  <rv s="17">
    <v>en-US</v>
    <v>c386ww</v>
    <v>268435456</v>
    <v>1</v>
    <v>Powered by Refinitiv</v>
    <v>38</v>
    <v>Glbl X S&amp;P 500 R Mgd Inc (ARCX:XRMI)</v>
    <v>34</v>
    <v>39</v>
    <v>Finance</v>
    <v>25</v>
    <v>19.635200000000001</v>
    <v>17.38</v>
    <v>0.33879999999999999</v>
    <v>0.06</v>
    <v>0</v>
    <v>3.356E-3</v>
    <v>0</v>
    <v>USD</v>
    <v>NYSE Arca</v>
    <v>ARCX</v>
    <v>6.0000000000000001E-3</v>
    <v>17.98</v>
    <v>ETF</v>
    <v>45824.84027780078</v>
    <v>3992</v>
    <v>17.912199999999999</v>
    <v>46153159.32</v>
    <v>Glbl X S&amp;P 500 R Mgd Inc</v>
    <v>17.96</v>
    <v>17.88</v>
    <v>17.940000000000001</v>
    <v>17.940000000000001</v>
    <v>XRMI</v>
    <v>Glbl X S&amp;P 500 R Mgd Inc (ARCX:XRMI)</v>
    <v>6492</v>
    <v>14128</v>
  </rv>
  <rv s="2">
    <v>3993</v>
  </rv>
  <rv s="16">
    <v>en-US</v>
    <v>ccbyec</v>
    <v>268435456</v>
    <v>1</v>
    <v>Powered by Refinitiv</v>
    <v>36</v>
    <v>Eaton Vance Floating Rt (ARCX:EVLN)</v>
    <v>24</v>
    <v>37</v>
    <v>Finance</v>
    <v>25</v>
    <v>50.735999999999997</v>
    <v>48.21</v>
    <v>0.11</v>
    <v>0</v>
    <v>2.2060000000000001E-3</v>
    <v>0</v>
    <v>USD</v>
    <v>NYSE Arca</v>
    <v>ARCX</v>
    <v>6.0000000000000001E-3</v>
    <v>49.97</v>
    <v>ETF</v>
    <v>45824.840277823438</v>
    <v>49.86</v>
    <v>1313758368.3699999</v>
    <v>Eaton Vance Floating Rt</v>
    <v>49.87</v>
    <v>49.86</v>
    <v>49.97</v>
    <v>49.97</v>
    <v>EVLN</v>
    <v>Eaton Vance Floating Rt (ARCX:EVLN)</v>
    <v>107924</v>
    <v>77975</v>
  </rv>
  <rv s="2">
    <v>3995</v>
  </rv>
  <rv s="3">
    <v>https://www.bing.com/financeapi/forcetrigger?t=bhxcu2&amp;q=ARCX%3aSZNE&amp;form=skydnc</v>
    <v>Learn more on Bing</v>
  </rv>
  <rv s="17">
    <v>en-US</v>
    <v>bhxcu2</v>
    <v>268435456</v>
    <v>1</v>
    <v>Powered by Refinitiv</v>
    <v>38</v>
    <v>Pacer CFRA-Stv EW SRI (ARCX:SZNE)</v>
    <v>34</v>
    <v>39</v>
    <v>Finance</v>
    <v>25</v>
    <v>39.549999999999997</v>
    <v>30.015000000000001</v>
    <v>0.84630000000000005</v>
    <v>0.189</v>
    <v>-2.9129999999999998E-4</v>
    <v>5.5360000000000001E-3</v>
    <v>-0.01</v>
    <v>USD</v>
    <v>NYSE Arca</v>
    <v>ARCX</v>
    <v>6.0000000000000001E-3</v>
    <v>34.47</v>
    <v>ETF</v>
    <v>45824.84027780078</v>
    <v>3997</v>
    <v>34.316800000000001</v>
    <v>20605314.120000001</v>
    <v>Pacer CFRA-Stv EW SRI</v>
    <v>34.47</v>
    <v>34.140999999999998</v>
    <v>34.33</v>
    <v>34.32</v>
    <v>SZNE</v>
    <v>Pacer CFRA-Stv EW SRI (ARCX:SZNE)</v>
    <v>778</v>
    <v>4119</v>
  </rv>
  <rv s="2">
    <v>3998</v>
  </rv>
  <rv s="3">
    <v>https://www.bing.com/financeapi/forcetrigger?t=a1uwlh&amp;q=ARCX%3aXYLD&amp;form=skydnc</v>
    <v>Learn more on Bing</v>
  </rv>
  <rv s="17">
    <v>en-US</v>
    <v>a1uwlh</v>
    <v>268435456</v>
    <v>1</v>
    <v>Powered by Refinitiv</v>
    <v>38</v>
    <v>Glbl X S&amp;P 500 CC (ARCX:XYLD)</v>
    <v>34</v>
    <v>39</v>
    <v>Finance</v>
    <v>25</v>
    <v>43.43</v>
    <v>34.5304</v>
    <v>0.4884</v>
    <v>0.16</v>
    <v>5.1429999999999998E-4</v>
    <v>4.1310000000000001E-3</v>
    <v>0.02</v>
    <v>USD</v>
    <v>NYSE Arca</v>
    <v>ARCX</v>
    <v>6.0000000000000001E-3</v>
    <v>38.938299999999998</v>
    <v>ETF</v>
    <v>45824.887090265627</v>
    <v>4000</v>
    <v>38.79</v>
    <v>3034771672.6900001</v>
    <v>Glbl X S&amp;P 500 CC</v>
    <v>38.905000000000001</v>
    <v>38.729999999999997</v>
    <v>38.89</v>
    <v>38.909999999999997</v>
    <v>XYLD</v>
    <v>Glbl X S&amp;P 500 CC (ARCX:XYLD)</v>
    <v>709402</v>
    <v>822544</v>
  </rv>
  <rv s="2">
    <v>4001</v>
  </rv>
  <rv s="3">
    <v>https://www.bing.com/financeapi/forcetrigger?t=c5e24c&amp;q=BATS%3aHAUS&amp;form=skydnc</v>
    <v>Learn more on Bing</v>
  </rv>
  <rv s="17">
    <v>en-US</v>
    <v>c5e24c</v>
    <v>268435456</v>
    <v>1</v>
    <v>Powered by Refinitiv</v>
    <v>38</v>
    <v>Tidal:Residential REIT (BATS:HAUS)</v>
    <v>34</v>
    <v>39</v>
    <v>Finance</v>
    <v>17</v>
    <v>20.75</v>
    <v>16.420000000000002</v>
    <v>0.83840000000000003</v>
    <v>-3.95E-2</v>
    <v>2.3875999999999998E-2</v>
    <v>-2.1709999999999998E-3</v>
    <v>0.4335</v>
    <v>USD</v>
    <v>CBOE BZX Exchange</v>
    <v>BATS</v>
    <v>6.0000000000000001E-3</v>
    <v>18.156500000000001</v>
    <v>ETF</v>
    <v>45824.927200635939</v>
    <v>4003</v>
    <v>18.156500000000001</v>
    <v>8251513</v>
    <v>Tidal:Residential REIT</v>
    <v>18.156500000000001</v>
    <v>18.196000000000002</v>
    <v>18.156500000000001</v>
    <v>18.59</v>
    <v>HAUS</v>
    <v>Tidal:Residential REIT (BATS:HAUS)</v>
    <v>225</v>
    <v>2591</v>
  </rv>
  <rv s="2">
    <v>4004</v>
  </rv>
  <rv s="3">
    <v>https://www.bing.com/financeapi/forcetrigger?t=a21p52&amp;q=XNAS%3aQYLD&amp;form=skydnc</v>
    <v>Learn more on Bing</v>
  </rv>
  <rv s="17">
    <v>en-US</v>
    <v>a21p52</v>
    <v>268435456</v>
    <v>1</v>
    <v>Powered by Refinitiv</v>
    <v>38</v>
    <v>Glbl X NASDAQ 100 CC (XNAS:QYLD)</v>
    <v>34</v>
    <v>39</v>
    <v>Finance</v>
    <v>35</v>
    <v>18.89</v>
    <v>14.475</v>
    <v>0.62019999999999997</v>
    <v>7.0000000000000007E-2</v>
    <v>0</v>
    <v>4.2189999999999997E-3</v>
    <v>0</v>
    <v>USD</v>
    <v>Nasdaq Stock Market</v>
    <v>XNAS</v>
    <v>6.0000000000000001E-3</v>
    <v>16.66</v>
    <v>ETF</v>
    <v>45824.941369062501</v>
    <v>4006</v>
    <v>16.62</v>
    <v>8286132414.1099997</v>
    <v>Glbl X NASDAQ 100 CC</v>
    <v>16.62</v>
    <v>16.59</v>
    <v>16.66</v>
    <v>16.66</v>
    <v>QYLD</v>
    <v>Glbl X NASDAQ 100 CC (XNAS:QYLD)</v>
    <v>2867269</v>
    <v>4307515</v>
  </rv>
  <rv s="2">
    <v>4007</v>
  </rv>
  <rv s="3">
    <v>https://www.bing.com/financeapi/forcetrigger?t=a1ueyc&amp;q=ARCX%3aHACK&amp;form=skydnc</v>
    <v>Learn more on Bing</v>
  </rv>
  <rv s="17">
    <v>en-US</v>
    <v>a1ueyc</v>
    <v>268435456</v>
    <v>1</v>
    <v>Powered by Refinitiv</v>
    <v>38</v>
    <v>Amplify Cybersecurity (ARCX:HACK)</v>
    <v>34</v>
    <v>39</v>
    <v>Finance</v>
    <v>25</v>
    <v>84.951400000000007</v>
    <v>58.33</v>
    <v>0.63959999999999995</v>
    <v>0.88</v>
    <v>-2.5080000000000002E-3</v>
    <v>1.0623E-2</v>
    <v>-0.21</v>
    <v>USD</v>
    <v>NYSE Arca</v>
    <v>ARCX</v>
    <v>6.0000000000000001E-3</v>
    <v>84.204099999999997</v>
    <v>ETF</v>
    <v>45824.907842233595</v>
    <v>4009</v>
    <v>83.5</v>
    <v>2174460826.1700001</v>
    <v>Amplify Cybersecurity</v>
    <v>83.59</v>
    <v>82.84</v>
    <v>83.72</v>
    <v>83.51</v>
    <v>HACK</v>
    <v>Amplify Cybersecurity (ARCX:HACK)</v>
    <v>114822</v>
    <v>125197</v>
  </rv>
  <rv s="2">
    <v>4010</v>
  </rv>
  <rv s="3">
    <v>https://www.bing.com/financeapi/forcetrigger?t=a1rx4c&amp;q=XNAS%3aEMIF&amp;form=skydnc</v>
    <v>Learn more on Bing</v>
  </rv>
  <rv s="17">
    <v>en-US</v>
    <v>a1rx4c</v>
    <v>268435456</v>
    <v>1</v>
    <v>Powered by Refinitiv</v>
    <v>38</v>
    <v>iShares:Em Mkt Infr (XNAS:EMIF)</v>
    <v>34</v>
    <v>39</v>
    <v>Finance</v>
    <v>25</v>
    <v>24.12</v>
    <v>19.510000000000002</v>
    <v>0.82879999999999998</v>
    <v>-2.4199999999999999E-2</v>
    <v>0</v>
    <v>-1.0399999999999999E-3</v>
    <v>0</v>
    <v>USD</v>
    <v>Nasdaq Stock Market</v>
    <v>XNAS</v>
    <v>6.0000000000000001E-3</v>
    <v>23.2468</v>
    <v>ETF</v>
    <v>45824.843750265623</v>
    <v>4012</v>
    <v>23.2468</v>
    <v>6992757.1299999999</v>
    <v>iShares:Em Mkt Infr</v>
    <v>23.2468</v>
    <v>23.271000000000001</v>
    <v>23.2468</v>
    <v>23.2468</v>
    <v>EMIF</v>
    <v>iShares:Em Mkt Infr (XNAS:EMIF)</v>
    <v>26</v>
    <v>984</v>
  </rv>
  <rv s="2">
    <v>4013</v>
  </rv>
  <rv s="3">
    <v>https://www.bing.com/financeapi/forcetrigger?t=a1tgz2&amp;q=XNAS%3aISHP&amp;form=skydnc</v>
    <v>Learn more on Bing</v>
  </rv>
  <rv s="17">
    <v>en-US</v>
    <v>a1tgz2</v>
    <v>268435456</v>
    <v>1</v>
    <v>Powered by Refinitiv</v>
    <v>38</v>
    <v>FT VI:SNet E-Commerce (XNAS:ISHP)</v>
    <v>34</v>
    <v>39</v>
    <v>Finance</v>
    <v>25</v>
    <v>39.840000000000003</v>
    <v>28.380099999999999</v>
    <v>0.97189999999999999</v>
    <v>0.55869999999999997</v>
    <v>0</v>
    <v>1.4614E-2</v>
    <v>0</v>
    <v>USD</v>
    <v>Nasdaq Stock Market</v>
    <v>XNAS</v>
    <v>6.0000000000000001E-3</v>
    <v>39.15</v>
    <v>ETF</v>
    <v>45824.843750057815</v>
    <v>4015</v>
    <v>38.79</v>
    <v>5716234.21</v>
    <v>FT VI:SNet E-Commerce</v>
    <v>38.799999999999997</v>
    <v>38.231299999999997</v>
    <v>38.79</v>
    <v>38.79</v>
    <v>ISHP</v>
    <v>FT VI:SNet E-Commerce (XNAS:ISHP)</v>
    <v>222</v>
    <v>559</v>
  </rv>
  <rv s="2">
    <v>4016</v>
  </rv>
  <rv s="3">
    <v>https://www.bing.com/financeapi/forcetrigger?t=a21eww&amp;q=XNAS%3aPUI&amp;form=skydnc</v>
    <v>Learn more on Bing</v>
  </rv>
  <rv s="17">
    <v>en-US</v>
    <v>a21eww</v>
    <v>268435456</v>
    <v>1</v>
    <v>Powered by Refinitiv</v>
    <v>38</v>
    <v>Invesco Dorsey W Util Mo (XNAS:PUI)</v>
    <v>34</v>
    <v>39</v>
    <v>Finance</v>
    <v>25</v>
    <v>42.78</v>
    <v>34.558599999999998</v>
    <v>0.94830000000000003</v>
    <v>-0.25</v>
    <v>0</v>
    <v>-5.9909999999999998E-3</v>
    <v>0</v>
    <v>USD</v>
    <v>Nasdaq Stock Market</v>
    <v>XNAS</v>
    <v>6.0000000000000001E-3</v>
    <v>41.840299999999999</v>
    <v>ETF</v>
    <v>45824.892211851562</v>
    <v>4018</v>
    <v>41.29</v>
    <v>70514210.879999995</v>
    <v>Invesco Dorsey W Util Mo</v>
    <v>41.840299999999999</v>
    <v>41.73</v>
    <v>41.48</v>
    <v>41.48</v>
    <v>PUI</v>
    <v>Invesco Dorsey W Util Mo (XNAS:PUI)</v>
    <v>4516</v>
    <v>11208</v>
  </rv>
  <rv s="2">
    <v>4019</v>
  </rv>
  <rv s="16">
    <v>en-US</v>
    <v>caoydm</v>
    <v>268435456</v>
    <v>1</v>
    <v>Powered by Refinitiv</v>
    <v>36</v>
    <v>FT:S&amp;P500 Df FreeCshFlw (ARCX:FCFY)</v>
    <v>24</v>
    <v>37</v>
    <v>Finance</v>
    <v>25</v>
    <v>25.612400000000001</v>
    <v>19.989899999999999</v>
    <v>0.41789999999999999</v>
    <v>-2.9640000000000001E-3</v>
    <v>1.7482000000000001E-2</v>
    <v>-7.2099999999999997E-2</v>
    <v>USD</v>
    <v>NYSE Arca</v>
    <v>ARCX</v>
    <v>6.0000000000000001E-3</v>
    <v>24.322099999999999</v>
    <v>ETF</v>
    <v>45824.84027780078</v>
    <v>24.322099999999999</v>
    <v>1176867.2</v>
    <v>FT:S&amp;P500 Df FreeCshFlw</v>
    <v>24.322099999999999</v>
    <v>23.904199999999999</v>
    <v>24.322099999999999</v>
    <v>24.25</v>
    <v>FCFY</v>
    <v>FT:S&amp;P500 Df FreeCshFlw (ARCX:FCFY)</v>
    <v>85</v>
    <v>175</v>
  </rv>
  <rv s="2">
    <v>4021</v>
  </rv>
  <rv s="16">
    <v>en-US</v>
    <v>c84dr7</v>
    <v>268435456</v>
    <v>1</v>
    <v>Powered by Refinitiv</v>
    <v>36</v>
    <v>Glbl X InfoTech Cov C&amp;G (ARCX:TYLG)</v>
    <v>24</v>
    <v>37</v>
    <v>Finance</v>
    <v>25</v>
    <v>34.99</v>
    <v>25.575199999999999</v>
    <v>0.36349999999999999</v>
    <v>0</v>
    <v>1.1307000000000001E-2</v>
    <v>0</v>
    <v>USD</v>
    <v>NYSE Arca</v>
    <v>ARCX</v>
    <v>6.0000000000000001E-3</v>
    <v>32.512300000000003</v>
    <v>ETF</v>
    <v>45824.840277789066</v>
    <v>32.505400000000002</v>
    <v>10328635.75</v>
    <v>Glbl X InfoTech Cov C&amp;G</v>
    <v>32.505400000000002</v>
    <v>32.148800000000001</v>
    <v>32.512300000000003</v>
    <v>32.512300000000003</v>
    <v>TYLG</v>
    <v>Glbl X InfoTech Cov C&amp;G (ARCX:TYLG)</v>
    <v>1298</v>
    <v>822</v>
  </rv>
  <rv s="2">
    <v>4023</v>
  </rv>
  <rv s="3">
    <v>https://www.bing.com/financeapi/forcetrigger?t=buvop2&amp;q=ARCX%3aPQDI&amp;form=skydnc</v>
    <v>Learn more on Bing</v>
  </rv>
  <rv s="17">
    <v>en-US</v>
    <v>buvop2</v>
    <v>268435456</v>
    <v>1</v>
    <v>Powered by Refinitiv</v>
    <v>38</v>
    <v>Principal Spec Tx-Adv DA (ARCX:PQDI)</v>
    <v>34</v>
    <v>39</v>
    <v>Finance</v>
    <v>25</v>
    <v>19.739999999999998</v>
    <v>18.445</v>
    <v>0.74409999999999998</v>
    <v>5.4699999999999999E-2</v>
    <v>7.8149999999999997E-4</v>
    <v>2.8579999999999999E-3</v>
    <v>1.4999999999999999E-2</v>
    <v>USD</v>
    <v>NYSE Arca</v>
    <v>ARCX</v>
    <v>6.0000000000000001E-3</v>
    <v>19.739999999999998</v>
    <v>ETF</v>
    <v>45824.840277823438</v>
    <v>4025</v>
    <v>19.079999999999998</v>
    <v>57017193.909999996</v>
    <v>Principal Spec Tx-Adv DA</v>
    <v>19.149999999999999</v>
    <v>19.1403</v>
    <v>19.195</v>
    <v>19.21</v>
    <v>PQDI</v>
    <v>Principal Spec Tx-Adv DA (ARCX:PQDI)</v>
    <v>39890</v>
    <v>5230</v>
  </rv>
  <rv s="2">
    <v>4026</v>
  </rv>
  <rv s="3">
    <v>https://www.bing.com/financeapi/forcetrigger?t=a23iec&amp;q=XNAS%3aSQLV&amp;form=skydnc</v>
    <v>Learn more on Bing</v>
  </rv>
  <rv s="17">
    <v>en-US</v>
    <v>a23iec</v>
    <v>268435456</v>
    <v>1</v>
    <v>Powered by Refinitiv</v>
    <v>38</v>
    <v>Royce Quant SC Qlty Val (XNAS:SQLV)</v>
    <v>34</v>
    <v>39</v>
    <v>Finance</v>
    <v>25</v>
    <v>46.1</v>
    <v>32.75</v>
    <v>0.9899</v>
    <v>0.437</v>
    <v>0</v>
    <v>1.1265000000000001E-2</v>
    <v>0</v>
    <v>USD</v>
    <v>Nasdaq Stock Market</v>
    <v>XNAS</v>
    <v>6.0000000000000001E-3</v>
    <v>39.229999999999997</v>
    <v>ETF</v>
    <v>45824.843750265623</v>
    <v>4028</v>
    <v>39.06</v>
    <v>25041510.859999999</v>
    <v>Royce Quant SC Qlty Val</v>
    <v>39.090000000000003</v>
    <v>38.792999999999999</v>
    <v>39.229999999999997</v>
    <v>39.229999999999997</v>
    <v>SQLV</v>
    <v>Royce Quant SC Qlty Val (XNAS:SQLV)</v>
    <v>1964</v>
    <v>1507</v>
  </rv>
  <rv s="2">
    <v>4029</v>
  </rv>
  <rv s="3">
    <v>https://www.bing.com/financeapi/forcetrigger?t=a21ifr&amp;q=XNAS%3aPYZ&amp;form=skydnc</v>
    <v>Learn more on Bing</v>
  </rv>
  <rv s="17">
    <v>en-US</v>
    <v>a21ifr</v>
    <v>268435456</v>
    <v>1</v>
    <v>Powered by Refinitiv</v>
    <v>38</v>
    <v>Invesco Dorsey Wrght BMM (XNAS:PYZ)</v>
    <v>34</v>
    <v>39</v>
    <v>Finance</v>
    <v>25</v>
    <v>99.92</v>
    <v>71.72</v>
    <v>1.2476</v>
    <v>1.0334000000000001</v>
    <v>0</v>
    <v>1.1313999999999999E-2</v>
    <v>0</v>
    <v>USD</v>
    <v>Nasdaq Stock Market</v>
    <v>XNAS</v>
    <v>6.0000000000000001E-3</v>
    <v>92.428100000000001</v>
    <v>ETF</v>
    <v>45824.843750057815</v>
    <v>4031</v>
    <v>91.85</v>
    <v>48438676.200000003</v>
    <v>Invesco Dorsey Wrght BMM</v>
    <v>91.85</v>
    <v>91.336600000000004</v>
    <v>92.37</v>
    <v>92.37</v>
    <v>PYZ</v>
    <v>Invesco Dorsey Wrght BMM (XNAS:PYZ)</v>
    <v>685</v>
    <v>804</v>
  </rv>
  <rv s="2">
    <v>4032</v>
  </rv>
  <rv s="3">
    <v>https://www.bing.com/financeapi/forcetrigger?t=bpstec&amp;q=ARCX%3aRYLD&amp;form=skydnc</v>
    <v>Learn more on Bing</v>
  </rv>
  <rv s="17">
    <v>en-US</v>
    <v>bpstec</v>
    <v>268435456</v>
    <v>1</v>
    <v>Powered by Refinitiv</v>
    <v>38</v>
    <v>Glbl X Russ2000 Cov Call (ARCX:RYLD)</v>
    <v>34</v>
    <v>39</v>
    <v>Finance</v>
    <v>25</v>
    <v>16.87</v>
    <v>13.16</v>
    <v>0.47349999999999998</v>
    <v>0.11</v>
    <v>1.3469999999999999E-3</v>
    <v>7.463E-3</v>
    <v>0.02</v>
    <v>USD</v>
    <v>NYSE Arca</v>
    <v>ARCX</v>
    <v>6.0000000000000001E-3</v>
    <v>14.87</v>
    <v>ETF</v>
    <v>45824.927162812499</v>
    <v>4034</v>
    <v>14.7951</v>
    <v>1280591020.1600001</v>
    <v>Glbl X Russ2000 Cov Call</v>
    <v>14.8</v>
    <v>14.74</v>
    <v>14.85</v>
    <v>14.87</v>
    <v>RYLD</v>
    <v>Glbl X Russ2000 Cov Call (ARCX:RYLD)</v>
    <v>317105</v>
    <v>651423</v>
  </rv>
  <rv s="2">
    <v>4035</v>
  </rv>
  <rv s="3">
    <v>https://www.bing.com/financeapi/forcetrigger?t=c386fr&amp;q=XNAS%3aQRMI&amp;form=skydnc</v>
    <v>Learn more on Bing</v>
  </rv>
  <rv s="17">
    <v>en-US</v>
    <v>c386fr</v>
    <v>268435456</v>
    <v>1</v>
    <v>Powered by Refinitiv</v>
    <v>38</v>
    <v>Glbl X NAS 100 R Mgd Inc (XNAS:QRMI)</v>
    <v>34</v>
    <v>39</v>
    <v>Finance</v>
    <v>25</v>
    <v>17.77</v>
    <v>15.68</v>
    <v>0.2974</v>
    <v>0</v>
    <v>0</v>
    <v>0</v>
    <v>0</v>
    <v>USD</v>
    <v>Nasdaq Stock Market</v>
    <v>XNAS</v>
    <v>6.0000000000000001E-3</v>
    <v>16.12</v>
    <v>ETF</v>
    <v>45824.843750046093</v>
    <v>4037</v>
    <v>16.079999999999998</v>
    <v>18831953.870000001</v>
    <v>Glbl X NAS 100 R Mgd Inc</v>
    <v>16.09</v>
    <v>16.12</v>
    <v>16.12</v>
    <v>16.12</v>
    <v>QRMI</v>
    <v>Glbl X NAS 100 R Mgd Inc (XNAS:QRMI)</v>
    <v>9737</v>
    <v>6525</v>
  </rv>
  <rv s="2">
    <v>4038</v>
  </rv>
  <rv s="3">
    <v>https://www.bing.com/financeapi/forcetrigger?t=c2eq6h&amp;q=BATS%3aFPFD&amp;form=skydnc</v>
    <v>Learn more on Bing</v>
  </rv>
  <rv s="17">
    <v>en-US</v>
    <v>c2eq6h</v>
    <v>268435456</v>
    <v>1</v>
    <v>Powered by Refinitiv</v>
    <v>38</v>
    <v>Fidelity Pref Secs Inc (BATS:FPFD)</v>
    <v>34</v>
    <v>39</v>
    <v>Finance</v>
    <v>17</v>
    <v>22.49</v>
    <v>20.610199999999999</v>
    <v>0.99099999999999999</v>
    <v>-0.01</v>
    <v>0</v>
    <v>-4.6769999999999998E-4</v>
    <v>0</v>
    <v>USD</v>
    <v>CBOE BZX Exchange</v>
    <v>BATS</v>
    <v>6.0000000000000001E-3</v>
    <v>21.41</v>
    <v>ETF</v>
    <v>45824.840302117969</v>
    <v>4040</v>
    <v>21.36</v>
    <v>56128931.039999999</v>
    <v>Fidelity Pref Secs Inc</v>
    <v>21.38</v>
    <v>21.38</v>
    <v>21.37</v>
    <v>21.37</v>
    <v>FPFD</v>
    <v>Fidelity Pref Secs Inc (BATS:FPFD)</v>
    <v>22891</v>
    <v>14202</v>
  </rv>
  <rv s="2">
    <v>4041</v>
  </rv>
  <rv s="3">
    <v>https://www.bing.com/financeapi/forcetrigger?t=bsjdsm&amp;q=ARCX%3aPTBD&amp;form=skydnc</v>
    <v>Learn more on Bing</v>
  </rv>
  <rv s="17">
    <v>en-US</v>
    <v>bsjdsm</v>
    <v>268435456</v>
    <v>1</v>
    <v>Powered by Refinitiv</v>
    <v>38</v>
    <v>Pacer Trendpilot US Bond (ARCX:PTBD)</v>
    <v>34</v>
    <v>39</v>
    <v>Finance</v>
    <v>25</v>
    <v>20.91</v>
    <v>19.349900000000002</v>
    <v>0.87170000000000003</v>
    <v>4.4999999999999998E-2</v>
    <v>0</v>
    <v>2.2980000000000001E-3</v>
    <v>0</v>
    <v>USD</v>
    <v>NYSE Arca</v>
    <v>ARCX</v>
    <v>6.0000000000000001E-3</v>
    <v>19.649999999999999</v>
    <v>ETF</v>
    <v>45824.840277812502</v>
    <v>4043</v>
    <v>19.59</v>
    <v>158145893.5</v>
    <v>Pacer Trendpilot US Bond</v>
    <v>19.63</v>
    <v>19.579999999999998</v>
    <v>19.625</v>
    <v>19.625</v>
    <v>PTBD</v>
    <v>Pacer Trendpilot US Bond (ARCX:PTBD)</v>
    <v>90943</v>
    <v>55081</v>
  </rv>
  <rv s="2">
    <v>4044</v>
  </rv>
  <rv s="3">
    <v>https://www.bing.com/financeapi/forcetrigger?t=a21mu2&amp;q=XNAS%3aQQXT&amp;form=skydnc</v>
    <v>Learn more on Bing</v>
  </rv>
  <rv s="17">
    <v>en-US</v>
    <v>a21mu2</v>
    <v>268435456</v>
    <v>1</v>
    <v>Powered by Refinitiv</v>
    <v>38</v>
    <v>FT:NSDQ-100 Ex-Tech Sect (XNAS:QQXT)</v>
    <v>34</v>
    <v>39</v>
    <v>Finance</v>
    <v>25</v>
    <v>99.49</v>
    <v>83.08</v>
    <v>0.78859999999999997</v>
    <v>0.56999999999999995</v>
    <v>0</v>
    <v>5.8640000000000003E-3</v>
    <v>0</v>
    <v>USD</v>
    <v>Nasdaq Stock Market</v>
    <v>XNAS</v>
    <v>6.0000000000000001E-3</v>
    <v>98.2654</v>
    <v>ETF</v>
    <v>45824.843750046093</v>
    <v>4046</v>
    <v>97.6357</v>
    <v>1108569769.4000001</v>
    <v>FT:NSDQ-100 Ex-Tech Sect</v>
    <v>97.87</v>
    <v>97.21</v>
    <v>97.78</v>
    <v>97.78</v>
    <v>QQXT</v>
    <v>FT:NSDQ-100 Ex-Tech Sect (XNAS:QQXT)</v>
    <v>14929</v>
    <v>15965</v>
  </rv>
  <rv s="2">
    <v>4047</v>
  </rv>
  <rv s="3">
    <v>https://www.bing.com/financeapi/forcetrigger?t=a21btc&amp;q=XNAS%3aPSL&amp;form=skydnc</v>
    <v>Learn more on Bing</v>
  </rv>
  <rv s="17">
    <v>en-US</v>
    <v>a21btc</v>
    <v>268435456</v>
    <v>1</v>
    <v>Powered by Refinitiv</v>
    <v>38</v>
    <v>Invesco Dorsey Wrght CSM (XNAS:PSL)</v>
    <v>34</v>
    <v>39</v>
    <v>Finance</v>
    <v>25</v>
    <v>114.45</v>
    <v>94.71</v>
    <v>0.6925</v>
    <v>0.94</v>
    <v>0</v>
    <v>8.633E-3</v>
    <v>0</v>
    <v>USD</v>
    <v>Nasdaq Stock Market</v>
    <v>XNAS</v>
    <v>6.0000000000000001E-3</v>
    <v>110.485</v>
    <v>ETF</v>
    <v>45824.843750092186</v>
    <v>4049</v>
    <v>109.61</v>
    <v>104232757.84</v>
    <v>Invesco Dorsey Wrght CSM</v>
    <v>110.485</v>
    <v>108.88</v>
    <v>109.82</v>
    <v>109.82</v>
    <v>PSL</v>
    <v>Invesco Dorsey Wrght CSM (XNAS:PSL)</v>
    <v>3966</v>
    <v>4949</v>
  </rv>
  <rv s="2">
    <v>4050</v>
  </rv>
  <rv s="3">
    <v>https://www.bing.com/financeapi/forcetrigger?t=c68lk2&amp;q=ARCX%3aBYRE&amp;form=skydnc</v>
    <v>Learn more on Bing</v>
  </rv>
  <rv s="17">
    <v>en-US</v>
    <v>c68lk2</v>
    <v>268435456</v>
    <v>1</v>
    <v>Powered by Refinitiv</v>
    <v>38</v>
    <v>Principal RE Active Opps (ARCX:BYRE)</v>
    <v>34</v>
    <v>39</v>
    <v>Finance</v>
    <v>25</v>
    <v>27.34</v>
    <v>22.09</v>
    <v>0.93740000000000001</v>
    <v>-2.5000000000000001E-2</v>
    <v>0</v>
    <v>-9.8569999999999994E-4</v>
    <v>0</v>
    <v>USD</v>
    <v>NYSE Arca</v>
    <v>ARCX</v>
    <v>6.0000000000000001E-3</v>
    <v>25.636099999999999</v>
    <v>ETF</v>
    <v>45824.840277789066</v>
    <v>4052</v>
    <v>25.31</v>
    <v>14720297.130000001</v>
    <v>Principal RE Active Opps</v>
    <v>25.636099999999999</v>
    <v>25.363</v>
    <v>25.338000000000001</v>
    <v>25.338000000000001</v>
    <v>BYRE</v>
    <v>Principal RE Active Opps (ARCX:BYRE)</v>
    <v>2489</v>
    <v>3202</v>
  </rv>
  <rv s="2">
    <v>4053</v>
  </rv>
  <rv s="3">
    <v>https://www.bing.com/financeapi/forcetrigger?t=c5wgr7&amp;q=XNAS%3aBULD&amp;form=skydnc</v>
    <v>Learn more on Bing</v>
  </rv>
  <rv s="17">
    <v>en-US</v>
    <v>c5wgr7</v>
    <v>268435456</v>
    <v>1</v>
    <v>Powered by Refinitiv</v>
    <v>38</v>
    <v>Pacer BlStr Engr the Ftr (XNAS:BULD)</v>
    <v>34</v>
    <v>39</v>
    <v>Finance</v>
    <v>35</v>
    <v>24.23</v>
    <v>17.64</v>
    <v>1.1821999999999999</v>
    <v>0.44679999999999997</v>
    <v>-2.2311000000000001E-2</v>
    <v>2.0476999999999999E-2</v>
    <v>-0.49680000000000002</v>
    <v>USD</v>
    <v>Nasdaq Stock Market</v>
    <v>XNAS</v>
    <v>6.0000000000000001E-3</v>
    <v>22.2668</v>
    <v>ETF</v>
    <v>45824.94078957109</v>
    <v>4055</v>
    <v>22.2668</v>
    <v>1272030.21</v>
    <v>Pacer BlStr Engr the Ftr</v>
    <v>22.2668</v>
    <v>21.82</v>
    <v>22.2668</v>
    <v>21.77</v>
    <v>BULD</v>
    <v>Pacer BlStr Engr the Ftr (XNAS:BULD)</v>
    <v>13</v>
    <v>439</v>
  </rv>
  <rv s="2">
    <v>4056</v>
  </rv>
  <rv s="3">
    <v>https://www.bing.com/financeapi/forcetrigger?t=a1tpec&amp;q=BATS%3aGCOW&amp;form=skydnc</v>
    <v>Learn more on Bing</v>
  </rv>
  <rv s="17">
    <v>en-US</v>
    <v>a1tpec</v>
    <v>268435456</v>
    <v>1</v>
    <v>Powered by Refinitiv</v>
    <v>38</v>
    <v>Pacer Glbl Cash Cows Div (BATS:GCOW)</v>
    <v>34</v>
    <v>39</v>
    <v>Finance</v>
    <v>17</v>
    <v>38.618000000000002</v>
    <v>32.515000000000001</v>
    <v>1.1094999999999999</v>
    <v>-0.11</v>
    <v>0</v>
    <v>-2.8649999999999999E-3</v>
    <v>0</v>
    <v>USD</v>
    <v>CBOE BZX Exchange</v>
    <v>BATS</v>
    <v>6.0000000000000001E-3</v>
    <v>38.618000000000002</v>
    <v>ETF</v>
    <v>45824.910770000002</v>
    <v>4058</v>
    <v>38.24</v>
    <v>2279306271.1900001</v>
    <v>Pacer Glbl Cash Cows Div</v>
    <v>38.57</v>
    <v>38.4</v>
    <v>38.29</v>
    <v>38.29</v>
    <v>GCOW</v>
    <v>Pacer Glbl Cash Cows Div (BATS:GCOW)</v>
    <v>198270</v>
    <v>217149</v>
  </rv>
  <rv s="2">
    <v>4059</v>
  </rv>
  <rv s="3">
    <v>https://www.bing.com/financeapi/forcetrigger?t=c5crar&amp;q=ARCX%3aDJIA&amp;form=skydnc</v>
    <v>Learn more on Bing</v>
  </rv>
  <rv s="17">
    <v>en-US</v>
    <v>c5crar</v>
    <v>268435456</v>
    <v>1</v>
    <v>Powered by Refinitiv</v>
    <v>38</v>
    <v>Glbl X D30 Covered Call (ARCX:DJIA)</v>
    <v>34</v>
    <v>39</v>
    <v>Finance</v>
    <v>25</v>
    <v>24</v>
    <v>19.5901</v>
    <v>0.47820000000000001</v>
    <v>0.3</v>
    <v>0</v>
    <v>1.4018999999999998E-2</v>
    <v>0</v>
    <v>USD</v>
    <v>NYSE Arca</v>
    <v>ARCX</v>
    <v>6.0000000000000001E-3</v>
    <v>21.75</v>
    <v>ETF</v>
    <v>45824.840277812502</v>
    <v>4061</v>
    <v>21.49</v>
    <v>134473425.05000001</v>
    <v>Glbl X D30 Covered Call</v>
    <v>21.58</v>
    <v>21.4</v>
    <v>21.7</v>
    <v>21.7</v>
    <v>DJIA</v>
    <v>Glbl X D30 Covered Call (ARCX:DJIA)</v>
    <v>33171</v>
    <v>44733</v>
  </rv>
  <rv s="2">
    <v>4062</v>
  </rv>
  <rv s="3">
    <v>https://www.bing.com/financeapi/forcetrigger?t=buy8a2&amp;q=ARCX%3aPALC&amp;form=skydnc</v>
    <v>Learn more on Bing</v>
  </rv>
  <rv s="17">
    <v>en-US</v>
    <v>buy8a2</v>
    <v>268435456</v>
    <v>1</v>
    <v>Powered by Refinitiv</v>
    <v>38</v>
    <v>Pacer Lunt LC MF Alt (ARCX:PALC)</v>
    <v>34</v>
    <v>39</v>
    <v>Finance</v>
    <v>25</v>
    <v>52.905000000000001</v>
    <v>42.72</v>
    <v>0.99070000000000003</v>
    <v>0.33360000000000001</v>
    <v>0</v>
    <v>6.9969999999999997E-3</v>
    <v>0</v>
    <v>USD</v>
    <v>NYSE Arca</v>
    <v>ARCX</v>
    <v>6.0000000000000001E-3</v>
    <v>48.255000000000003</v>
    <v>ETF</v>
    <v>45824.84027780078</v>
    <v>4064</v>
    <v>47.96</v>
    <v>296770615.45999998</v>
    <v>Pacer Lunt LC MF Alt</v>
    <v>48.01</v>
    <v>47.68</v>
    <v>48.013599999999997</v>
    <v>48.013599999999997</v>
    <v>PALC</v>
    <v>Pacer Lunt LC MF Alt (ARCX:PALC)</v>
    <v>25151</v>
    <v>27658</v>
  </rv>
  <rv s="2">
    <v>4065</v>
  </rv>
  <rv s="3">
    <v>https://www.bing.com/financeapi/forcetrigger?t=b9wmm7&amp;q=XNAS%3aDVOL&amp;form=skydnc</v>
    <v>Learn more on Bing</v>
  </rv>
  <rv s="17">
    <v>en-US</v>
    <v>b9wmm7</v>
    <v>268435456</v>
    <v>1</v>
    <v>Powered by Refinitiv</v>
    <v>38</v>
    <v>FT VI:DW Mom &amp; Low Vol (XNAS:DVOL)</v>
    <v>34</v>
    <v>39</v>
    <v>Finance</v>
    <v>25</v>
    <v>36.619999999999997</v>
    <v>29.05</v>
    <v>0.7873</v>
    <v>-2.3199999999999998E-2</v>
    <v>0</v>
    <v>-6.6769999999999991E-4</v>
    <v>0</v>
    <v>USD</v>
    <v>Nasdaq Stock Market</v>
    <v>XNAS</v>
    <v>6.0000000000000001E-3</v>
    <v>35.0047</v>
    <v>ETF</v>
    <v>45824.843750034372</v>
    <v>4067</v>
    <v>34.67</v>
    <v>74596418.549999997</v>
    <v>FT VI:DW Mom &amp; Low Vol</v>
    <v>35</v>
    <v>34.746299999999998</v>
    <v>34.723100000000002</v>
    <v>34.723100000000002</v>
    <v>DVOL</v>
    <v>FT VI:DW Mom &amp; Low Vol (XNAS:DVOL)</v>
    <v>5795</v>
    <v>20016</v>
  </rv>
  <rv s="2">
    <v>4068</v>
  </rv>
  <rv s="3">
    <v>https://www.bing.com/financeapi/forcetrigger?t=c4iw6h&amp;q=ARCX%3aBTHM&amp;form=skydnc</v>
    <v>Learn more on Bing</v>
  </rv>
  <rv s="17">
    <v>en-US</v>
    <v>c4iw6h</v>
    <v>268435456</v>
    <v>1</v>
    <v>Powered by Refinitiv</v>
    <v>38</v>
    <v>BlackRock:US Them Rot Ac (ARCX:THRO)</v>
    <v>34</v>
    <v>39</v>
    <v>Finance</v>
    <v>25</v>
    <v>35.42</v>
    <v>27.815000000000001</v>
    <v>1.0828</v>
    <v>0.318</v>
    <v>0</v>
    <v>9.300000000000001E-3</v>
    <v>0</v>
    <v>USD</v>
    <v>NYSE Arca</v>
    <v>ARCX</v>
    <v>6.0000000000000001E-3</v>
    <v>34.609200000000001</v>
    <v>ETF</v>
    <v>45824.840277789066</v>
    <v>4070</v>
    <v>34.33</v>
    <v>4346182234.0299997</v>
    <v>BlackRock:US Them Rot Ac</v>
    <v>34.33</v>
    <v>34.192</v>
    <v>34.51</v>
    <v>34.51</v>
    <v>THRO</v>
    <v>BlackRock:US Them Rot Ac (ARCX:THRO)</v>
    <v>580922</v>
    <v>5198639</v>
  </rv>
  <rv s="2">
    <v>4071</v>
  </rv>
  <rv s="3">
    <v>https://www.bing.com/financeapi/forcetrigger?t=a21dp2&amp;q=XNAS%3aPTH&amp;form=skydnc</v>
    <v>Learn more on Bing</v>
  </rv>
  <rv s="17">
    <v>en-US</v>
    <v>a21dp2</v>
    <v>268435456</v>
    <v>1</v>
    <v>Powered by Refinitiv</v>
    <v>38</v>
    <v>Invesco Dorsey Wright HM (XNAS:PTH)</v>
    <v>34</v>
    <v>39</v>
    <v>Finance</v>
    <v>25</v>
    <v>48.63</v>
    <v>33.561100000000003</v>
    <v>1.2255</v>
    <v>0.02</v>
    <v>0</v>
    <v>5.1990000000000001E-4</v>
    <v>0</v>
    <v>USD</v>
    <v>Nasdaq Stock Market</v>
    <v>XNAS</v>
    <v>6.0000000000000001E-3</v>
    <v>38.72</v>
    <v>ETF</v>
    <v>45824.843750092186</v>
    <v>4073</v>
    <v>38.314999999999998</v>
    <v>98427718.930000007</v>
    <v>Invesco Dorsey Wright HM</v>
    <v>38.72</v>
    <v>38.47</v>
    <v>38.49</v>
    <v>38.49</v>
    <v>PTH</v>
    <v>Invesco Dorsey Wright HM (XNAS:PTH)</v>
    <v>7991</v>
    <v>7425</v>
  </rv>
  <rv s="2">
    <v>4074</v>
  </rv>
  <rv s="3">
    <v>https://www.bing.com/financeapi/forcetrigger?t=a21e1h&amp;q=BATS%3aPTLC&amp;form=skydnc</v>
    <v>Learn more on Bing</v>
  </rv>
  <rv s="17">
    <v>en-US</v>
    <v>a21e1h</v>
    <v>268435456</v>
    <v>1</v>
    <v>Powered by Refinitiv</v>
    <v>38</v>
    <v>Pacer Trendpilot US LC (BATS:PTLC)</v>
    <v>34</v>
    <v>39</v>
    <v>Finance</v>
    <v>17</v>
    <v>55.9</v>
    <v>46.51</v>
    <v>0.314</v>
    <v>0.48</v>
    <v>0</v>
    <v>9.8259999999999997E-3</v>
    <v>0</v>
    <v>USD</v>
    <v>CBOE BZX Exchange</v>
    <v>BATS</v>
    <v>6.0000000000000001E-3</v>
    <v>49.49</v>
    <v>ETF</v>
    <v>45824.840331642969</v>
    <v>4076</v>
    <v>49.14</v>
    <v>3208979591.5</v>
    <v>Pacer Trendpilot US LC</v>
    <v>49.14</v>
    <v>48.85</v>
    <v>49.33</v>
    <v>49.33</v>
    <v>PTLC</v>
    <v>Pacer Trendpilot US LC (BATS:PTLC)</v>
    <v>276686</v>
    <v>498688</v>
  </rv>
  <rv s="2">
    <v>4077</v>
  </rv>
  <rv s="16">
    <v>en-US</v>
    <v>cf1ctc</v>
    <v>268435456</v>
    <v>1</v>
    <v>Powered by Refinitiv</v>
    <v>36</v>
    <v>BNYM ETF:Dynamic Val (ARCX:BKDV)</v>
    <v>24</v>
    <v>37</v>
    <v>Finance</v>
    <v>25</v>
    <v>26.6</v>
    <v>21.8691</v>
    <v>0.20880000000000001</v>
    <v>1.1999999999999999E-3</v>
    <v>8.095999999999999E-3</v>
    <v>3.1199999999999999E-2</v>
    <v>USD</v>
    <v>NYSE Arca</v>
    <v>ARCX</v>
    <v>6.0000000000000001E-3</v>
    <v>26.07</v>
    <v>ETF</v>
    <v>45824.84027780078</v>
    <v>25.93</v>
    <v>309720777.18000001</v>
    <v>BNYM ETF:Dynamic Val</v>
    <v>25.93</v>
    <v>25.79</v>
    <v>25.998799999999999</v>
    <v>26.03</v>
    <v>BKDV</v>
    <v>BNYM ETF:Dynamic Val (ARCX:BKDV)</v>
    <v>9593</v>
    <v>82870</v>
  </rv>
  <rv s="2">
    <v>4079</v>
  </rv>
  <rv s="3">
    <v>https://www.bing.com/financeapi/forcetrigger?t=a1zq6h&amp;q=XNAS%3aPEZ&amp;form=skydnc</v>
    <v>Learn more on Bing</v>
  </rv>
  <rv s="17">
    <v>en-US</v>
    <v>a1zq6h</v>
    <v>268435456</v>
    <v>1</v>
    <v>Powered by Refinitiv</v>
    <v>38</v>
    <v>Invesco Dorsey Wrght CCM (XNAS:PEZ)</v>
    <v>34</v>
    <v>39</v>
    <v>Finance</v>
    <v>25</v>
    <v>113.4229</v>
    <v>76.23</v>
    <v>1.1832</v>
    <v>2.57</v>
    <v>0</v>
    <v>2.7805E-2</v>
    <v>0</v>
    <v>USD</v>
    <v>Nasdaq Stock Market</v>
    <v>XNAS</v>
    <v>6.0000000000000001E-3</v>
    <v>95</v>
    <v>ETF</v>
    <v>45824.843750103908</v>
    <v>4081</v>
    <v>94.45</v>
    <v>28968930.780000001</v>
    <v>Invesco Dorsey Wrght CCM</v>
    <v>94.45</v>
    <v>92.43</v>
    <v>95</v>
    <v>95</v>
    <v>PEZ</v>
    <v>Invesco Dorsey Wrght CCM (XNAS:PEZ)</v>
    <v>660</v>
    <v>2707</v>
  </rv>
  <rv s="2">
    <v>4082</v>
  </rv>
  <rv s="16">
    <v>en-US</v>
    <v>c7s4vh</v>
    <v>268435456</v>
    <v>1</v>
    <v>Powered by Refinitiv</v>
    <v>36</v>
    <v>Aptus Enhanced Yield (BATS:JUCY)</v>
    <v>24</v>
    <v>37</v>
    <v>Finance</v>
    <v>17</v>
    <v>23.56</v>
    <v>21.52</v>
    <v>0.08</v>
    <v>0</v>
    <v>3.5989999999999998E-3</v>
    <v>0</v>
    <v>USD</v>
    <v>CBOE BZX Exchange</v>
    <v>BATS</v>
    <v>6.0000000000000001E-3</v>
    <v>22.31</v>
    <v>ETF</v>
    <v>45824.840313923436</v>
    <v>22.2</v>
    <v>290816325.45999998</v>
    <v>Aptus Enhanced Yield</v>
    <v>22.2</v>
    <v>22.23</v>
    <v>22.31</v>
    <v>22.31</v>
    <v>JUCY</v>
    <v>Aptus Enhanced Yield (BATS:JUCY)</v>
    <v>48747</v>
    <v>115445</v>
  </rv>
  <rv s="2">
    <v>4084</v>
  </rv>
  <rv s="16">
    <v>en-US</v>
    <v>cfglp2</v>
    <v>268435456</v>
    <v>1</v>
    <v>Powered by Refinitiv</v>
    <v>36</v>
    <v>US Gbl Tech &amp; Aero &amp; Def (ARCX:WAR)</v>
    <v>24</v>
    <v>37</v>
    <v>Finance</v>
    <v>25</v>
    <v>23.6</v>
    <v>17</v>
    <v>0.2097</v>
    <v>0.212121</v>
    <v>9.1610000000000007E-3</v>
    <v>4.9000000000000004</v>
    <v>USD</v>
    <v>NYSE Arca</v>
    <v>ARCX</v>
    <v>6.0000000000000001E-3</v>
    <v>23.33</v>
    <v>ETF</v>
    <v>45824.925797534372</v>
    <v>23.06</v>
    <v>4461340.4000000004</v>
    <v>US Gbl Tech &amp; Aero &amp; Def</v>
    <v>23.33</v>
    <v>22.8903</v>
    <v>23.1</v>
    <v>28</v>
    <v>WAR</v>
    <v>US Gbl Tech &amp; Aero &amp; Def (ARCX:WAR)</v>
    <v>13631</v>
    <v>9939</v>
  </rv>
  <rv s="2">
    <v>4086</v>
  </rv>
  <rv s="3">
    <v>https://www.bing.com/financeapi/forcetrigger?t=c6fdp2&amp;q=ARCX%3aTRFK&amp;form=skydnc</v>
    <v>Learn more on Bing</v>
  </rv>
  <rv s="21">
    <v>en-US</v>
    <v>c6fdp2</v>
    <v>268435456</v>
    <v>1</v>
    <v>Powered by Refinitiv</v>
    <v>46</v>
    <v>Pacer Data &amp; Digital Rev (ARCX:TRFK)</v>
    <v>34</v>
    <v>37</v>
    <v>Finance</v>
    <v>25</v>
    <v>55.58</v>
    <v>37.46</v>
    <v>0.7823</v>
    <v>2.0464000000000003E-2</v>
    <v>1.4371E-2</v>
    <v>1.1299999999999999</v>
    <v>USD</v>
    <v>NYSE Arca</v>
    <v>ARCX</v>
    <v>6.0000000000000001E-3</v>
    <v>55.58</v>
    <v>ETF</v>
    <v>45824.88517517344</v>
    <v>4088</v>
    <v>54.87</v>
    <v>60824988.57</v>
    <v>Pacer Data &amp; Digital Rev</v>
    <v>54.87</v>
    <v>54.4377</v>
    <v>55.22</v>
    <v>56.35</v>
    <v>TRFK</v>
    <v>Pacer Data &amp; Digital Rev (ARCX:TRFK)</v>
    <v>24074</v>
    <v>8019</v>
  </rv>
  <rv s="2">
    <v>4089</v>
  </rv>
  <rv s="16">
    <v>en-US</v>
    <v>cb1lk2</v>
    <v>268435456</v>
    <v>1</v>
    <v>Powered by Refinitiv</v>
    <v>36</v>
    <v>Brandes US Value (BATS:BUSA)</v>
    <v>24</v>
    <v>37</v>
    <v>Finance</v>
    <v>17</v>
    <v>34.03</v>
    <v>28.444400000000002</v>
    <v>0.21210000000000001</v>
    <v>0</v>
    <v>6.4800000000000005E-3</v>
    <v>0</v>
    <v>USD</v>
    <v>CBOE BZX Exchange</v>
    <v>BATS</v>
    <v>6.0000000000000001E-3</v>
    <v>33.000100000000003</v>
    <v>ETF</v>
    <v>45824.840288193751</v>
    <v>32.79</v>
    <v>218166773.06999999</v>
    <v>Brandes US Value</v>
    <v>32.79</v>
    <v>32.729999999999997</v>
    <v>32.942100000000003</v>
    <v>32.942100000000003</v>
    <v>BUSA</v>
    <v>Brandes US Value (BATS:BUSA)</v>
    <v>11734</v>
    <v>30016</v>
  </rv>
  <rv s="2">
    <v>4091</v>
  </rv>
  <rv s="16">
    <v>en-US</v>
    <v>ceq2tc</v>
    <v>268435456</v>
    <v>1</v>
    <v>Powered by Refinitiv</v>
    <v>36</v>
    <v>Pacer Meta Nas100 DM 600 (XNAS:QSIX)</v>
    <v>24</v>
    <v>37</v>
    <v>Finance</v>
    <v>25</v>
    <v>35.71</v>
    <v>27.06</v>
    <v>0.46439999999999998</v>
    <v>0</v>
    <v>1.3889E-2</v>
    <v>0</v>
    <v>USD</v>
    <v>Nasdaq Stock Market</v>
    <v>XNAS</v>
    <v>6.0000000000000001E-3</v>
    <v>33.92</v>
    <v>ETF</v>
    <v>45824.843750046093</v>
    <v>33.869999999999997</v>
    <v>6603392.2000000002</v>
    <v>Pacer Meta Nas100 DM 600</v>
    <v>33.880000000000003</v>
    <v>33.435600000000001</v>
    <v>33.9</v>
    <v>33.9</v>
    <v>QSIX</v>
    <v>Pacer Meta Nas100 DM 600 (XNAS:QSIX)</v>
    <v>2206</v>
    <v>3204</v>
  </rv>
  <rv s="2">
    <v>4093</v>
  </rv>
  <rv s="3">
    <v>https://www.bing.com/financeapi/forcetrigger?t=c386r7&amp;q=ARCX%3aSMIG&amp;form=skydnc</v>
    <v>Learn more on Bing</v>
  </rv>
  <rv s="17">
    <v>en-US</v>
    <v>c386r7</v>
    <v>268435456</v>
    <v>1</v>
    <v>Powered by Refinitiv</v>
    <v>38</v>
    <v>B&amp;G S/M Cp Inc Gro (ARCX:SMIG)</v>
    <v>34</v>
    <v>39</v>
    <v>Finance</v>
    <v>25</v>
    <v>32.08</v>
    <v>25.24</v>
    <v>0.8639</v>
    <v>0.16</v>
    <v>0</v>
    <v>5.6259999999999999E-3</v>
    <v>0</v>
    <v>USD</v>
    <v>NYSE Arca</v>
    <v>ARCX</v>
    <v>6.0000000000000001E-3</v>
    <v>28.78</v>
    <v>ETF</v>
    <v>45824.84027780078</v>
    <v>4095</v>
    <v>28.54</v>
    <v>1039115132.41</v>
    <v>B&amp;G S/M Cp Inc Gro</v>
    <v>28.56</v>
    <v>28.44</v>
    <v>28.6</v>
    <v>28.6</v>
    <v>SMIG</v>
    <v>B&amp;G S/M Cp Inc Gro (ARCX:SMIG)</v>
    <v>129653</v>
    <v>178568</v>
  </rv>
  <rv s="2">
    <v>4096</v>
  </rv>
  <rv s="3">
    <v>https://www.bing.com/financeapi/forcetrigger?t=bpie9c&amp;q=ARCX%3aNETL&amp;form=skydnc</v>
    <v>Learn more on Bing</v>
  </rv>
  <rv s="17">
    <v>en-US</v>
    <v>bpie9c</v>
    <v>268435456</v>
    <v>1</v>
    <v>Powered by Refinitiv</v>
    <v>38</v>
    <v>NETLease Corp Real Est (ARCX:NETL)</v>
    <v>34</v>
    <v>39</v>
    <v>Finance</v>
    <v>25</v>
    <v>27.67</v>
    <v>21.630099999999999</v>
    <v>0.90380000000000005</v>
    <v>-7.8299999999999995E-2</v>
    <v>0</v>
    <v>-3.2160000000000001E-3</v>
    <v>0</v>
    <v>USD</v>
    <v>NYSE Arca</v>
    <v>ARCX</v>
    <v>6.0000000000000001E-3</v>
    <v>24.546500000000002</v>
    <v>ETF</v>
    <v>45824.840277812502</v>
    <v>4098</v>
    <v>24.25</v>
    <v>40495259.189999998</v>
    <v>NETLease Corp Real Est</v>
    <v>24.47</v>
    <v>24.3446</v>
    <v>24.266300000000001</v>
    <v>24.266300000000001</v>
    <v>NETL</v>
    <v>NETLease Corp Real Est (ARCX:NETL)</v>
    <v>5816</v>
    <v>10896</v>
  </rv>
  <rv s="2">
    <v>4099</v>
  </rv>
  <rv s="3">
    <v>https://www.bing.com/financeapi/forcetrigger?t=a1rw27&amp;q=XNAS%3aEMCB&amp;form=skydnc</v>
    <v>Learn more on Bing</v>
  </rv>
  <rv s="17">
    <v>en-US</v>
    <v>a1rw27</v>
    <v>268435456</v>
    <v>1</v>
    <v>Powered by Refinitiv</v>
    <v>38</v>
    <v>WisdomTree:EM Corp Bd (XNAS:EMCB)</v>
    <v>34</v>
    <v>39</v>
    <v>Finance</v>
    <v>25</v>
    <v>73.78</v>
    <v>60.75</v>
    <v>0.66100000000000003</v>
    <v>0.42</v>
    <v>0</v>
    <v>6.4619999999999999E-3</v>
    <v>0</v>
    <v>USD</v>
    <v>Nasdaq Stock Market</v>
    <v>XNAS</v>
    <v>6.0000000000000001E-3</v>
    <v>65.86</v>
    <v>ETF</v>
    <v>45824.843750265623</v>
    <v>4101</v>
    <v>64.95</v>
    <v>71528430.409999996</v>
    <v>WisdomTree:EM Corp Bd</v>
    <v>64.95</v>
    <v>65</v>
    <v>65.42</v>
    <v>65.42</v>
    <v>EMCB</v>
    <v>WisdomTree:EM Corp Bd (XNAS:EMCB)</v>
    <v>1429</v>
    <v>3522</v>
  </rv>
  <rv s="2">
    <v>4102</v>
  </rv>
  <rv s="3">
    <v>https://www.bing.com/financeapi/forcetrigger?t=axtxvh&amp;q=BATS%3aPWS&amp;form=skydnc</v>
    <v>Learn more on Bing</v>
  </rv>
  <rv s="17">
    <v>en-US</v>
    <v>axtxvh</v>
    <v>268435456</v>
    <v>1</v>
    <v>Powered by Refinitiv</v>
    <v>38</v>
    <v>Pacer WealthShield (BATS:PWS)</v>
    <v>34</v>
    <v>39</v>
    <v>Finance</v>
    <v>17</v>
    <v>32.8157</v>
    <v>28.63</v>
    <v>0.63260000000000005</v>
    <v>0.26429999999999998</v>
    <v>0</v>
    <v>8.9880000000000012E-3</v>
    <v>0</v>
    <v>USD</v>
    <v>CBOE BZX Exchange</v>
    <v>BATS</v>
    <v>6.0000000000000001E-3</v>
    <v>29.69</v>
    <v>ETF</v>
    <v>45824.840334825778</v>
    <v>4104</v>
    <v>29.65</v>
    <v>25268263.289999999</v>
    <v>Pacer WealthShield</v>
    <v>29.65</v>
    <v>29.4057</v>
    <v>29.67</v>
    <v>29.67</v>
    <v>PWS</v>
    <v>Pacer WealthShield (BATS:PWS)</v>
    <v>1694</v>
    <v>2430</v>
  </rv>
  <rv s="2">
    <v>4105</v>
  </rv>
  <rv s="3">
    <v>https://www.bing.com/financeapi/forcetrigger?t=bur1fr&amp;q=BATS%3aFBCV&amp;form=skydnc</v>
    <v>Learn more on Bing</v>
  </rv>
  <rv s="17">
    <v>en-US</v>
    <v>bur1fr</v>
    <v>268435456</v>
    <v>1</v>
    <v>Powered by Refinitiv</v>
    <v>38</v>
    <v>Fidelity Blue Chip Val (BATS:FBCV)</v>
    <v>34</v>
    <v>39</v>
    <v>Finance</v>
    <v>17</v>
    <v>34.17</v>
    <v>28.425000000000001</v>
    <v>0.81940000000000002</v>
    <v>0.1263</v>
    <v>-4.7518999999999999E-2</v>
    <v>3.9119999999999997E-3</v>
    <v>-1.5401</v>
    <v>USD</v>
    <v>CBOE BZX Exchange</v>
    <v>BATS</v>
    <v>6.0000000000000001E-3</v>
    <v>32.582799999999999</v>
    <v>ETF</v>
    <v>45824.888930416404</v>
    <v>4107</v>
    <v>32.24</v>
    <v>127004329.64</v>
    <v>Fidelity Blue Chip Val</v>
    <v>32.24</v>
    <v>32.283799999999999</v>
    <v>32.4101</v>
    <v>30.87</v>
    <v>FBCV</v>
    <v>Fidelity Blue Chip Val (BATS:FBCV)</v>
    <v>5253</v>
    <v>10590</v>
  </rv>
  <rv s="2">
    <v>4108</v>
  </rv>
  <rv s="3">
    <v>https://www.bing.com/financeapi/forcetrigger?t=c2qxww&amp;q=ARCX%3aQDPL&amp;form=skydnc</v>
    <v>Learn more on Bing</v>
  </rv>
  <rv s="17">
    <v>en-US</v>
    <v>c2qxww</v>
    <v>268435456</v>
    <v>1</v>
    <v>Powered by Refinitiv</v>
    <v>38</v>
    <v>Pacer Meta US LC DM 400 (ARCX:QDPL)</v>
    <v>34</v>
    <v>39</v>
    <v>Finance</v>
    <v>25</v>
    <v>40.256599999999999</v>
    <v>31.79</v>
    <v>0.88290000000000002</v>
    <v>0.49</v>
    <v>-1.1792E-2</v>
    <v>1.2721E-2</v>
    <v>-0.46</v>
    <v>USD</v>
    <v>NYSE Arca</v>
    <v>ARCX</v>
    <v>6.0000000000000001E-3</v>
    <v>39.070799999999998</v>
    <v>ETF</v>
    <v>45824.841422430465</v>
    <v>4110</v>
    <v>38.83</v>
    <v>933289128.15999997</v>
    <v>Pacer Meta US LC DM 400</v>
    <v>38.83</v>
    <v>38.520000000000003</v>
    <v>39.01</v>
    <v>38.549999999999997</v>
    <v>QDPL</v>
    <v>Pacer Meta US LC DM 400 (ARCX:QDPL)</v>
    <v>118452</v>
    <v>155037</v>
  </rv>
  <rv s="2">
    <v>4111</v>
  </rv>
  <rv s="3">
    <v>https://www.bing.com/financeapi/forcetrigger?t=a21djc&amp;q=XNAS%3aPTF&amp;form=skydnc</v>
    <v>Learn more on Bing</v>
  </rv>
  <rv s="17">
    <v>en-US</v>
    <v>a21djc</v>
    <v>268435456</v>
    <v>1</v>
    <v>Powered by Refinitiv</v>
    <v>38</v>
    <v>Invesco Dorsey Wright TM (XNAS:PTF)</v>
    <v>34</v>
    <v>39</v>
    <v>Finance</v>
    <v>25</v>
    <v>80.92</v>
    <v>49.57</v>
    <v>1.3325</v>
    <v>1.18</v>
    <v>-1.3892999999999999E-2</v>
    <v>1.8142999999999999E-2</v>
    <v>-0.92</v>
    <v>USD</v>
    <v>Nasdaq Stock Market</v>
    <v>XNAS</v>
    <v>6.0000000000000001E-3</v>
    <v>66.441500000000005</v>
    <v>ETF</v>
    <v>45824.9258996875</v>
    <v>4113</v>
    <v>65.62</v>
    <v>382044523.18000001</v>
    <v>Invesco Dorsey Wright TM</v>
    <v>65.62</v>
    <v>65.040000000000006</v>
    <v>66.22</v>
    <v>65.3</v>
    <v>PTF</v>
    <v>Invesco Dorsey Wright TM (XNAS:PTF)</v>
    <v>11882</v>
    <v>49506</v>
  </rv>
  <rv s="2">
    <v>4114</v>
  </rv>
  <rv s="3">
    <v>https://www.bing.com/financeapi/forcetrigger?t=a21ljc&amp;q=XNAS%3aDDIV&amp;form=skydnc</v>
    <v>Learn more on Bing</v>
  </rv>
  <rv s="17">
    <v>en-US</v>
    <v>a21ljc</v>
    <v>268435456</v>
    <v>1</v>
    <v>Powered by Refinitiv</v>
    <v>38</v>
    <v>FT VI:DW Mom &amp; Dividend (XNAS:DDIV)</v>
    <v>34</v>
    <v>39</v>
    <v>Finance</v>
    <v>25</v>
    <v>41.079900000000002</v>
    <v>32.055700000000002</v>
    <v>0.98460000000000003</v>
    <v>0.19020000000000001</v>
    <v>0</v>
    <v>5.1209999999999997E-3</v>
    <v>0</v>
    <v>USD</v>
    <v>Nasdaq Stock Market</v>
    <v>XNAS</v>
    <v>6.0000000000000001E-3</v>
    <v>37.505000000000003</v>
    <v>ETF</v>
    <v>45824.843750057815</v>
    <v>4116</v>
    <v>37.200000000000003</v>
    <v>69377417.879999995</v>
    <v>FT VI:DW Mom &amp; Dividend</v>
    <v>37.399000000000001</v>
    <v>37.139800000000001</v>
    <v>37.33</v>
    <v>37.33</v>
    <v>DDIV</v>
    <v>FT VI:DW Mom &amp; Dividend (XNAS:DDIV)</v>
    <v>8901</v>
    <v>14038</v>
  </rv>
  <rv s="2">
    <v>4117</v>
  </rv>
  <rv s="3">
    <v>https://www.bing.com/financeapi/forcetrigger?t=a2255r&amp;q=XNAS%3aRNMC&amp;form=skydnc</v>
    <v>Learn more on Bing</v>
  </rv>
  <rv s="17">
    <v>en-US</v>
    <v>a2255r</v>
    <v>268435456</v>
    <v>1</v>
    <v>Powered by Refinitiv</v>
    <v>38</v>
    <v>FT VI:SMID Cap Str (XNAS:FSCS)</v>
    <v>34</v>
    <v>39</v>
    <v>Finance</v>
    <v>25</v>
    <v>38.61</v>
    <v>30.22</v>
    <v>1.0233000000000001</v>
    <v>0.45</v>
    <v>0</v>
    <v>1.2839E-2</v>
    <v>0</v>
    <v>USD</v>
    <v>Nasdaq Stock Market</v>
    <v>XNAS</v>
    <v>6.0000000000000001E-3</v>
    <v>35.549999999999997</v>
    <v>ETF</v>
    <v>45824.843750265623</v>
    <v>4119</v>
    <v>35.369999999999997</v>
    <v>40990086.409999996</v>
    <v>FT VI:SMID Cap Str</v>
    <v>35.54</v>
    <v>35.049999999999997</v>
    <v>35.5</v>
    <v>35.5</v>
    <v>FSCS</v>
    <v>FT VI:SMID Cap Str (XNAS:FSCS)</v>
    <v>2264</v>
    <v>7040</v>
  </rv>
  <rv s="2">
    <v>4120</v>
  </rv>
  <rv s="16">
    <v>en-US</v>
    <v>cez4mw</v>
    <v>268435456</v>
    <v>1</v>
    <v>Powered by Refinitiv</v>
    <v>36</v>
    <v>GMO International Val (ARCX:GMOI)</v>
    <v>24</v>
    <v>37</v>
    <v>Finance</v>
    <v>25</v>
    <v>29.15</v>
    <v>23.11</v>
    <v>0.1701</v>
    <v>0</v>
    <v>5.9170000000000004E-3</v>
    <v>0</v>
    <v>USD</v>
    <v>NYSE Arca</v>
    <v>ARCX</v>
    <v>6.0000000000000001E-3</v>
    <v>29.15</v>
    <v>ETF</v>
    <v>45824.840277789066</v>
    <v>28.920100000000001</v>
    <v>136728576.59999999</v>
    <v>GMO International Val</v>
    <v>29.15</v>
    <v>28.75</v>
    <v>28.920100000000001</v>
    <v>28.920100000000001</v>
    <v>GMOI</v>
    <v>GMO International Val (ARCX:GMOI)</v>
    <v>41936</v>
    <v>32712</v>
  </rv>
  <rv s="2">
    <v>4122</v>
  </rv>
  <rv s="3">
    <v>https://www.bing.com/financeapi/forcetrigger?t=a1tkkr&amp;q=ARCX%3aFXL&amp;form=skydnc</v>
    <v>Learn more on Bing</v>
  </rv>
  <rv s="17">
    <v>en-US</v>
    <v>a1tkkr</v>
    <v>268435456</v>
    <v>1</v>
    <v>Powered by Refinitiv</v>
    <v>38</v>
    <v>FT ADEX:Technology ADEX (ARCX:FXL)</v>
    <v>34</v>
    <v>39</v>
    <v>Finance</v>
    <v>25</v>
    <v>160.72</v>
    <v>110.83</v>
    <v>1.0325</v>
    <v>3.105</v>
    <v>0</v>
    <v>2.0728E-2</v>
    <v>0</v>
    <v>USD</v>
    <v>NYSE Arca</v>
    <v>ARCX</v>
    <v>6.0000000000000001E-3</v>
    <v>153.1</v>
    <v>ETF</v>
    <v>45824.840277812502</v>
    <v>4124</v>
    <v>151.35</v>
    <v>1279988932.74</v>
    <v>FT ADEX:Technology ADEX</v>
    <v>151.35</v>
    <v>149.80000000000001</v>
    <v>152.905</v>
    <v>152.905</v>
    <v>FXL</v>
    <v>FT ADEX:Technology ADEX (ARCX:FXL)</v>
    <v>14227</v>
    <v>13527</v>
  </rv>
  <rv s="2">
    <v>4125</v>
  </rv>
  <rv s="3">
    <v>https://www.bing.com/financeapi/forcetrigger?t=bsd5lh&amp;q=ARCX%3aXOUT&amp;form=skydnc</v>
    <v>Learn more on Bing</v>
  </rv>
  <rv s="17">
    <v>en-US</v>
    <v>bsd5lh</v>
    <v>268435456</v>
    <v>1</v>
    <v>Powered by Refinitiv</v>
    <v>38</v>
    <v>GrnShs:Nasdaq Sel Dspt (ARCX:DRUP)</v>
    <v>34</v>
    <v>39</v>
    <v>Finance</v>
    <v>25</v>
    <v>61.09</v>
    <v>44.61</v>
    <v>1.0026999999999999</v>
    <v>0.78959999999999997</v>
    <v>0</v>
    <v>1.3199000000000001E-2</v>
    <v>0</v>
    <v>USD</v>
    <v>NYSE Arca</v>
    <v>ARCX</v>
    <v>6.0000000000000001E-3</v>
    <v>60.67</v>
    <v>ETF</v>
    <v>45824.840277812502</v>
    <v>4127</v>
    <v>60.611499999999999</v>
    <v>52783254.07</v>
    <v>GrnShs:Nasdaq Sel Dspt</v>
    <v>60.67</v>
    <v>59.821899999999999</v>
    <v>60.611499999999999</v>
    <v>60.611499999999999</v>
    <v>DRUP</v>
    <v>GrnShs:Nasdaq Sel Dspt (ARCX:DRUP)</v>
    <v>6832</v>
    <v>2301</v>
  </rv>
  <rv s="2">
    <v>4128</v>
  </rv>
  <rv s="3">
    <v>https://www.bing.com/financeapi/forcetrigger?t=a1skk2&amp;q=ARCX%3aFAN&amp;form=skydnc</v>
    <v>Learn more on Bing</v>
  </rv>
  <rv s="17">
    <v>en-US</v>
    <v>a1skk2</v>
    <v>268435456</v>
    <v>1</v>
    <v>Powered by Refinitiv</v>
    <v>38</v>
    <v>FT II:Global Wind Energy (ARCX:FAN)</v>
    <v>34</v>
    <v>39</v>
    <v>Finance</v>
    <v>25</v>
    <v>18.32</v>
    <v>13.51</v>
    <v>0.77829999999999999</v>
    <v>0.41210000000000002</v>
    <v>-1.6931000000000002E-2</v>
    <v>2.3025000000000004E-2</v>
    <v>-0.31</v>
    <v>USD</v>
    <v>NYSE Arca</v>
    <v>ARCX</v>
    <v>6.0000000000000001E-3</v>
    <v>18.32</v>
    <v>ETF</v>
    <v>45824.922930613284</v>
    <v>4130</v>
    <v>18.170000000000002</v>
    <v>139755742.65000001</v>
    <v>FT II:Global Wind Energy</v>
    <v>18.190000000000001</v>
    <v>17.8979</v>
    <v>18.309999999999999</v>
    <v>18</v>
    <v>FAN</v>
    <v>FT II:Global Wind Energy (ARCX:FAN)</v>
    <v>132573</v>
    <v>20536</v>
  </rv>
  <rv s="2">
    <v>4131</v>
  </rv>
  <rv s="3">
    <v>https://www.bing.com/financeapi/forcetrigger?t=a212ww&amp;q=XNAS%3aPNQI&amp;form=skydnc</v>
    <v>Learn more on Bing</v>
  </rv>
  <rv s="17">
    <v>en-US</v>
    <v>a212ww</v>
    <v>268435456</v>
    <v>1</v>
    <v>Powered by Refinitiv</v>
    <v>38</v>
    <v>Invesco NASD Intrt (XNAS:PNQI)</v>
    <v>34</v>
    <v>39</v>
    <v>Finance</v>
    <v>25</v>
    <v>51.32</v>
    <v>36</v>
    <v>1.0535000000000001</v>
    <v>0.96</v>
    <v>-1.8095E-2</v>
    <v>1.9460999999999999E-2</v>
    <v>-0.91</v>
    <v>USD</v>
    <v>Nasdaq Stock Market</v>
    <v>XNAS</v>
    <v>6.0000000000000001E-3</v>
    <v>50.29</v>
    <v>ETF</v>
    <v>45824.929905601566</v>
    <v>4133</v>
    <v>49.73</v>
    <v>858030819.74000001</v>
    <v>Invesco NASD Intrt</v>
    <v>49.73</v>
    <v>49.33</v>
    <v>50.29</v>
    <v>49.38</v>
    <v>PNQI</v>
    <v>Invesco NASD Intrt (XNAS:PNQI)</v>
    <v>25741</v>
    <v>37531</v>
  </rv>
  <rv s="2">
    <v>4134</v>
  </rv>
  <rv s="3">
    <v>https://www.bing.com/financeapi/forcetrigger?t=a217f2&amp;q=XNAS%3aPRN&amp;form=skydnc</v>
    <v>Learn more on Bing</v>
  </rv>
  <rv s="17">
    <v>en-US</v>
    <v>a217f2</v>
    <v>268435456</v>
    <v>1</v>
    <v>Powered by Refinitiv</v>
    <v>38</v>
    <v>Invesco Dorsey Wright IM (XNAS:PRN)</v>
    <v>34</v>
    <v>39</v>
    <v>Finance</v>
    <v>25</v>
    <v>180.08</v>
    <v>118.25</v>
    <v>1.0971</v>
    <v>0.37</v>
    <v>-2.4439000000000002E-2</v>
    <v>2.457E-3</v>
    <v>-3.69</v>
    <v>USD</v>
    <v>Nasdaq Stock Market</v>
    <v>XNAS</v>
    <v>6.0000000000000001E-3</v>
    <v>152.47</v>
    <v>ETF</v>
    <v>45824.843750092186</v>
    <v>4136</v>
    <v>150.97</v>
    <v>336392738.52999997</v>
    <v>Invesco Dorsey Wright IM</v>
    <v>152.02000000000001</v>
    <v>150.62</v>
    <v>150.99</v>
    <v>147.30000000000001</v>
    <v>PRN</v>
    <v>Invesco Dorsey Wright IM (XNAS:PRN)</v>
    <v>6089</v>
    <v>11950</v>
  </rv>
  <rv s="2">
    <v>4137</v>
  </rv>
  <rv s="3">
    <v>https://www.bing.com/financeapi/forcetrigger?t=a1th5r&amp;q=XNAS%3aFTXH&amp;form=skydnc</v>
    <v>Learn more on Bing</v>
  </rv>
  <rv s="17">
    <v>en-US</v>
    <v>a1th5r</v>
    <v>268435456</v>
    <v>1</v>
    <v>Powered by Refinitiv</v>
    <v>38</v>
    <v>FT VI:Nsdq Pharmaceutcls (XNAS:FTXH)</v>
    <v>34</v>
    <v>39</v>
    <v>Finance</v>
    <v>25</v>
    <v>29.72</v>
    <v>23.285</v>
    <v>0.89839999999999998</v>
    <v>0.06</v>
    <v>0</v>
    <v>2.2989999999999998E-3</v>
    <v>0</v>
    <v>USD</v>
    <v>Nasdaq Stock Market</v>
    <v>XNAS</v>
    <v>6.0000000000000001E-3</v>
    <v>26.16</v>
    <v>ETF</v>
    <v>45824.843750265623</v>
    <v>4139</v>
    <v>26</v>
    <v>20415040.690000001</v>
    <v>FT VI:Nsdq Pharmaceutcls</v>
    <v>26.11</v>
    <v>26.1</v>
    <v>26.16</v>
    <v>26.16</v>
    <v>FTXH</v>
    <v>FT VI:Nsdq Pharmaceutcls (XNAS:FTXH)</v>
    <v>2065</v>
    <v>2201</v>
  </rv>
  <rv s="2">
    <v>4140</v>
  </rv>
  <rv s="3">
    <v>https://www.bing.com/financeapi/forcetrigger?t=a232h7&amp;q=XNAS%3aSKYY&amp;form=skydnc</v>
    <v>Learn more on Bing</v>
  </rv>
  <rv s="17">
    <v>en-US</v>
    <v>a232h7</v>
    <v>268435456</v>
    <v>1</v>
    <v>Powered by Refinitiv</v>
    <v>38</v>
    <v>FT II:Cloud Computing (XNAS:SKYY)</v>
    <v>34</v>
    <v>39</v>
    <v>Finance</v>
    <v>25</v>
    <v>131.54</v>
    <v>83.45</v>
    <v>1.0409999999999999</v>
    <v>1.79</v>
    <v>1.3197E-2</v>
    <v>1.5476E-2</v>
    <v>1.55</v>
    <v>USD</v>
    <v>Nasdaq Stock Market</v>
    <v>XNAS</v>
    <v>6.0000000000000001E-3</v>
    <v>117.58</v>
    <v>ETF</v>
    <v>45824.889630034377</v>
    <v>4142</v>
    <v>116.14</v>
    <v>3384078271.9400001</v>
    <v>FT II:Cloud Computing</v>
    <v>116.14</v>
    <v>115.66</v>
    <v>117.45</v>
    <v>119</v>
    <v>SKYY</v>
    <v>FT II:Cloud Computing (XNAS:SKYY)</v>
    <v>143542</v>
    <v>214845</v>
  </rv>
  <rv s="2">
    <v>4143</v>
  </rv>
  <rv s="3">
    <v>https://www.bing.com/financeapi/forcetrigger?t=a1q2vh&amp;q=BATS%3aCNYA&amp;form=skydnc</v>
    <v>Learn more on Bing</v>
  </rv>
  <rv s="17">
    <v>en-US</v>
    <v>a1q2vh</v>
    <v>268435456</v>
    <v>1</v>
    <v>Powered by Refinitiv</v>
    <v>38</v>
    <v>iShares:MSCI China A (BATS:CNYA)</v>
    <v>34</v>
    <v>39</v>
    <v>Finance</v>
    <v>17</v>
    <v>37.950000000000003</v>
    <v>23.824999999999999</v>
    <v>0.73899999999999999</v>
    <v>8.2000000000000003E-2</v>
    <v>-1.2802000000000001E-2</v>
    <v>2.9249999999999996E-3</v>
    <v>-0.36</v>
    <v>USD</v>
    <v>CBOE BZX Exchange</v>
    <v>BATS</v>
    <v>6.0000000000000001E-3</v>
    <v>28.21</v>
    <v>ETF</v>
    <v>45824.840290520311</v>
    <v>4145</v>
    <v>28.12</v>
    <v>216781273.34999999</v>
    <v>iShares:MSCI China A</v>
    <v>28.2</v>
    <v>28.038</v>
    <v>28.12</v>
    <v>27.76</v>
    <v>CNYA</v>
    <v>iShares:MSCI China A (BATS:CNYA)</v>
    <v>50221</v>
    <v>78931</v>
  </rv>
  <rv s="2">
    <v>4146</v>
  </rv>
  <rv s="3">
    <v>https://www.bing.com/financeapi/forcetrigger?t=a1spxm&amp;q=ARCX%3aFDM&amp;form=skydnc</v>
    <v>Learn more on Bing</v>
  </rv>
  <rv s="17">
    <v>en-US</v>
    <v>a1spxm</v>
    <v>268435456</v>
    <v>1</v>
    <v>Powered by Refinitiv</v>
    <v>38</v>
    <v>FT:DJ Select MicroCap (ARCX:FDM)</v>
    <v>34</v>
    <v>39</v>
    <v>Finance</v>
    <v>25</v>
    <v>73.66</v>
    <v>54.21</v>
    <v>0.97399999999999998</v>
    <v>1.3185</v>
    <v>0</v>
    <v>1.9321999999999999E-2</v>
    <v>0</v>
    <v>USD</v>
    <v>NYSE Arca</v>
    <v>ARCX</v>
    <v>6.0000000000000001E-3</v>
    <v>69.88</v>
    <v>ETF</v>
    <v>45824.84027780078</v>
    <v>4148</v>
    <v>69.3001</v>
    <v>177747545.69999999</v>
    <v>FT:DJ Select MicroCap</v>
    <v>69.325000000000003</v>
    <v>68.239999999999995</v>
    <v>69.558499999999995</v>
    <v>69.558499999999995</v>
    <v>FDM</v>
    <v>FT:DJ Select MicroCap (ARCX:FDM)</v>
    <v>2844</v>
    <v>4367</v>
  </rv>
  <rv s="2">
    <v>4149</v>
  </rv>
  <rv s="3">
    <v>https://www.bing.com/financeapi/forcetrigger?t=bzsv5r&amp;q=ARCX%3aFRTY&amp;form=skydnc</v>
    <v>Learn more on Bing</v>
  </rv>
  <rv s="17">
    <v>en-US</v>
    <v>bzsv5r</v>
    <v>268435456</v>
    <v>1</v>
    <v>Powered by Refinitiv</v>
    <v>38</v>
    <v>Alger Mid Cap 40 (ARCX:FRTY)</v>
    <v>34</v>
    <v>39</v>
    <v>Finance</v>
    <v>25</v>
    <v>21.14</v>
    <v>13.56</v>
    <v>0.97460000000000002</v>
    <v>0.44500000000000001</v>
    <v>0</v>
    <v>2.4790999999999997E-2</v>
    <v>0</v>
    <v>USD</v>
    <v>NYSE Arca</v>
    <v>ARCX</v>
    <v>6.0000000000000001E-3</v>
    <v>18.4999</v>
    <v>ETF</v>
    <v>45824.840277812502</v>
    <v>4151</v>
    <v>18.079999999999998</v>
    <v>85217987.519999996</v>
    <v>Alger Mid Cap 40</v>
    <v>18.2</v>
    <v>17.95</v>
    <v>18.395</v>
    <v>18.395</v>
    <v>FRTY</v>
    <v>Alger Mid Cap 40 (ARCX:FRTY)</v>
    <v>11650</v>
    <v>41461</v>
  </rv>
  <rv s="2">
    <v>4152</v>
  </rv>
  <rv s="3">
    <v>https://www.bing.com/financeapi/forcetrigger?t=b9wmjc&amp;q=XNAS%3aDVLU&amp;form=skydnc</v>
    <v>Learn more on Bing</v>
  </rv>
  <rv s="17">
    <v>en-US</v>
    <v>b9wmjc</v>
    <v>268435456</v>
    <v>1</v>
    <v>Powered by Refinitiv</v>
    <v>38</v>
    <v>FT VI:DW Mom &amp; Value (XNAS:DVLU)</v>
    <v>34</v>
    <v>39</v>
    <v>Finance</v>
    <v>25</v>
    <v>33.06</v>
    <v>24.1</v>
    <v>1.1691</v>
    <v>0.21</v>
    <v>0</v>
    <v>7.3150000000000003E-3</v>
    <v>0</v>
    <v>USD</v>
    <v>Nasdaq Stock Market</v>
    <v>XNAS</v>
    <v>6.0000000000000001E-3</v>
    <v>28.92</v>
    <v>ETF</v>
    <v>45824.843750034372</v>
    <v>4154</v>
    <v>28.92</v>
    <v>29034586.41</v>
    <v>FT VI:DW Mom &amp; Value</v>
    <v>28.92</v>
    <v>28.71</v>
    <v>28.92</v>
    <v>28.92</v>
    <v>DVLU</v>
    <v>FT VI:DW Mom &amp; Value (XNAS:DVLU)</v>
    <v>35</v>
    <v>726</v>
  </rv>
  <rv s="2">
    <v>4155</v>
  </rv>
  <rv s="3">
    <v>https://www.bing.com/financeapi/forcetrigger?t=bur1cw&amp;q=BATS%3aFBCG&amp;form=skydnc</v>
    <v>Learn more on Bing</v>
  </rv>
  <rv s="17">
    <v>en-US</v>
    <v>bur1cw</v>
    <v>268435456</v>
    <v>1</v>
    <v>Powered by Refinitiv</v>
    <v>38</v>
    <v>Fidelity Blue Chip Gro (BATS:FBCG)</v>
    <v>34</v>
    <v>39</v>
    <v>Finance</v>
    <v>35</v>
    <v>48.84</v>
    <v>33.57</v>
    <v>1.1997</v>
    <v>0.71</v>
    <v>-1.5365E-2</v>
    <v>1.5625E-2</v>
    <v>-0.71</v>
    <v>USD</v>
    <v>CBOE BZX Exchange</v>
    <v>BATS</v>
    <v>6.0000000000000001E-3</v>
    <v>46.3</v>
    <v>ETF</v>
    <v>45824.934698135934</v>
    <v>4157</v>
    <v>45.838500000000003</v>
    <v>4038223687.0799999</v>
    <v>Fidelity Blue Chip Gro</v>
    <v>45.95</v>
    <v>45.44</v>
    <v>46.15</v>
    <v>45.5</v>
    <v>FBCG</v>
    <v>Fidelity Blue Chip Gro (BATS:FBCG)</v>
    <v>344971</v>
    <v>455690</v>
  </rv>
  <rv s="2">
    <v>4158</v>
  </rv>
  <rv s="16">
    <v>en-US</v>
    <v>c7qmyc</v>
    <v>268435456</v>
    <v>1</v>
    <v>Powered by Refinitiv</v>
    <v>36</v>
    <v>FT:Growth Strength ETF (XNAS:FTGS)</v>
    <v>24</v>
    <v>37</v>
    <v>Finance</v>
    <v>25</v>
    <v>33.549999999999997</v>
    <v>25.74</v>
    <v>0.59</v>
    <v>0</v>
    <v>1.8047999999999998E-2</v>
    <v>0</v>
    <v>USD</v>
    <v>Nasdaq Stock Market</v>
    <v>XNAS</v>
    <v>6.0000000000000001E-3</v>
    <v>33.341900000000003</v>
    <v>ETF</v>
    <v>45824.843750265623</v>
    <v>32.99</v>
    <v>1054612722.42</v>
    <v>FT:Growth Strength ETF</v>
    <v>32.99</v>
    <v>32.69</v>
    <v>33.28</v>
    <v>33.28</v>
    <v>FTGS</v>
    <v>FT:Growth Strength ETF (XNAS:FTGS)</v>
    <v>91511</v>
    <v>145314</v>
  </rv>
  <rv s="2">
    <v>4160</v>
  </rv>
  <rv s="3">
    <v>https://www.bing.com/financeapi/forcetrigger?t=a26cqh&amp;q=XNAS%3aFID&amp;form=skydnc</v>
    <v>Learn more on Bing</v>
  </rv>
  <rv s="17">
    <v>en-US</v>
    <v>a26cqh</v>
    <v>268435456</v>
    <v>1</v>
    <v>Powered by Refinitiv</v>
    <v>38</v>
    <v>FT VI:S&amp;P Itl Div Arstcr (XNAS:FID)</v>
    <v>34</v>
    <v>39</v>
    <v>Finance</v>
    <v>25</v>
    <v>19.43</v>
    <v>15.44</v>
    <v>0.77949999999999997</v>
    <v>0.18</v>
    <v>0</v>
    <v>9.389999999999999E-3</v>
    <v>0</v>
    <v>USD</v>
    <v>Nasdaq Stock Market</v>
    <v>XNAS</v>
    <v>6.0000000000000001E-3</v>
    <v>19.43</v>
    <v>ETF</v>
    <v>45824.843750265623</v>
    <v>4162</v>
    <v>19.3</v>
    <v>103161090.04000001</v>
    <v>FT VI:S&amp;P Itl Div Arstcr</v>
    <v>19.375</v>
    <v>19.170000000000002</v>
    <v>19.350000000000001</v>
    <v>19.350000000000001</v>
    <v>FID</v>
    <v>FT VI:S&amp;P Itl Div Arstcr (XNAS:FID)</v>
    <v>9794</v>
    <v>29872</v>
  </rv>
  <rv s="2">
    <v>4163</v>
  </rv>
  <rv s="3">
    <v>https://www.bing.com/financeapi/forcetrigger?t=a1rnmw&amp;q=ARCX%3aEDOG&amp;form=skydnc</v>
    <v>Learn more on Bing</v>
  </rv>
  <rv s="17">
    <v>en-US</v>
    <v>a1rnmw</v>
    <v>268435456</v>
    <v>1</v>
    <v>Powered by Refinitiv</v>
    <v>38</v>
    <v>ALPS Emerg Sec Div Dogs (ARCX:EDOG)</v>
    <v>34</v>
    <v>39</v>
    <v>Finance</v>
    <v>25</v>
    <v>23.19</v>
    <v>18.8965</v>
    <v>0.80679999999999996</v>
    <v>0.12620000000000001</v>
    <v>-1.2567E-2</v>
    <v>5.6969999999999998E-3</v>
    <v>-0.28000000000000003</v>
    <v>USD</v>
    <v>NYSE Arca</v>
    <v>ARCX</v>
    <v>6.0000000000000001E-3</v>
    <v>22.35</v>
    <v>ETF</v>
    <v>45824.840277823438</v>
    <v>4165</v>
    <v>22.28</v>
    <v>26287755.510000002</v>
    <v>ALPS Emerg Sec Div Dogs</v>
    <v>22.346</v>
    <v>22.1538</v>
    <v>22.28</v>
    <v>22</v>
    <v>EDOG</v>
    <v>ALPS Emerg Sec Div Dogs (ARCX:EDOG)</v>
    <v>1251</v>
    <v>2237</v>
  </rv>
  <rv s="2">
    <v>4166</v>
  </rv>
  <rv s="3">
    <v>https://www.bing.com/financeapi/forcetrigger?t=a1vpoc&amp;q=ARCX%3aIPO&amp;form=skydnc</v>
    <v>Learn more on Bing</v>
  </rv>
  <rv s="17">
    <v>en-US</v>
    <v>a1vpoc</v>
    <v>268435456</v>
    <v>1</v>
    <v>Powered by Refinitiv</v>
    <v>38</v>
    <v>Renaissance IPO (ARCX:IPO)</v>
    <v>34</v>
    <v>39</v>
    <v>Finance</v>
    <v>25</v>
    <v>48.23</v>
    <v>31.2</v>
    <v>1.0817000000000001</v>
    <v>0.95</v>
    <v>-1.3627E-2</v>
    <v>2.2052000000000002E-2</v>
    <v>-0.6</v>
    <v>USD</v>
    <v>NYSE Arca</v>
    <v>ARCX</v>
    <v>6.0000000000000001E-3</v>
    <v>44.292299999999997</v>
    <v>ETF</v>
    <v>45824.840277812502</v>
    <v>4168</v>
    <v>43.58</v>
    <v>138851026.47</v>
    <v>Renaissance IPO</v>
    <v>43.6</v>
    <v>43.08</v>
    <v>44.03</v>
    <v>43.43</v>
    <v>IPO</v>
    <v>Renaissance IPO (ARCX:IPO)</v>
    <v>30870</v>
    <v>42025</v>
  </rv>
  <rv s="2">
    <v>4169</v>
  </rv>
  <rv s="3">
    <v>https://www.bing.com/financeapi/forcetrigger?t=a1tkw7&amp;q=ARCX%3aFXR&amp;form=skydnc</v>
    <v>Learn more on Bing</v>
  </rv>
  <rv s="17">
    <v>en-US</v>
    <v>a1tkw7</v>
    <v>268435456</v>
    <v>1</v>
    <v>Powered by Refinitiv</v>
    <v>38</v>
    <v>FT ADEX:Ind/Prod Drbls (ARCX:FXR)</v>
    <v>34</v>
    <v>39</v>
    <v>Finance</v>
    <v>25</v>
    <v>83.71</v>
    <v>60.015000000000001</v>
    <v>1.0802</v>
    <v>0.83</v>
    <v>-2.6236000000000002E-2</v>
    <v>1.1594E-2</v>
    <v>-1.9</v>
    <v>USD</v>
    <v>NYSE Arca</v>
    <v>ARCX</v>
    <v>6.0000000000000001E-3</v>
    <v>72.81</v>
    <v>ETF</v>
    <v>45824.840277823438</v>
    <v>4171</v>
    <v>72.06</v>
    <v>1745843278.04</v>
    <v>FT ADEX:Ind/Prod Drbls</v>
    <v>72.27</v>
    <v>71.59</v>
    <v>72.42</v>
    <v>70.52</v>
    <v>FXR</v>
    <v>FT ADEX:Ind/Prod Drbls (ARCX:FXR)</v>
    <v>51015</v>
    <v>39758</v>
  </rv>
  <rv s="2">
    <v>4172</v>
  </rv>
  <rv s="3">
    <v>https://www.bing.com/financeapi/forcetrigger?t=a2252w&amp;q=XNAS%3aRNLC&amp;form=skydnc</v>
    <v>Learn more on Bing</v>
  </rv>
  <rv s="17">
    <v>en-US</v>
    <v>a2252w</v>
    <v>268435456</v>
    <v>1</v>
    <v>Powered by Refinitiv</v>
    <v>38</v>
    <v>FT VI:BBG Sh Yld (XNAS:SHRY)</v>
    <v>34</v>
    <v>39</v>
    <v>Finance</v>
    <v>25</v>
    <v>42.953699999999998</v>
    <v>35.78</v>
    <v>1.0629999999999999</v>
    <v>0.29599999999999999</v>
    <v>0</v>
    <v>7.1159999999999999E-3</v>
    <v>0</v>
    <v>USD</v>
    <v>Nasdaq Stock Market</v>
    <v>XNAS</v>
    <v>6.0000000000000001E-3</v>
    <v>42.03</v>
    <v>ETF</v>
    <v>45824.843750265623</v>
    <v>4174</v>
    <v>41.83</v>
    <v>18600283.609999999</v>
    <v>FT VI:BBG Sh Yld</v>
    <v>42.03</v>
    <v>41.595399999999998</v>
    <v>41.891399999999997</v>
    <v>41.891399999999997</v>
    <v>SHRY</v>
    <v>FT VI:BBG Sh Yld (XNAS:SHRY)</v>
    <v>1046</v>
    <v>1267</v>
  </rv>
  <rv s="2">
    <v>4175</v>
  </rv>
  <rv s="3">
    <v>https://www.bing.com/financeapi/forcetrigger?t=bhxdz2&amp;q=ARCX%3aPEXL&amp;form=skydnc</v>
    <v>Learn more on Bing</v>
  </rv>
  <rv s="17">
    <v>en-US</v>
    <v>bhxdz2</v>
    <v>268435456</v>
    <v>1</v>
    <v>Powered by Refinitiv</v>
    <v>38</v>
    <v>Pacer US Export Leaders (ARCX:PEXL)</v>
    <v>34</v>
    <v>39</v>
    <v>Finance</v>
    <v>25</v>
    <v>51.62</v>
    <v>38.049999999999997</v>
    <v>1.2161999999999999</v>
    <v>0.95479999999999998</v>
    <v>0</v>
    <v>1.9317000000000001E-2</v>
    <v>0</v>
    <v>USD</v>
    <v>NYSE Arca</v>
    <v>ARCX</v>
    <v>6.0000000000000001E-3</v>
    <v>50.402099999999997</v>
    <v>ETF</v>
    <v>45824.840277812502</v>
    <v>4177</v>
    <v>49.85</v>
    <v>38538543.25</v>
    <v>Pacer US Export Leaders</v>
    <v>49.85</v>
    <v>49.428100000000001</v>
    <v>50.382899999999999</v>
    <v>50.382899999999999</v>
    <v>PEXL</v>
    <v>Pacer US Export Leaders (ARCX:PEXL)</v>
    <v>3156</v>
    <v>5064</v>
  </rv>
  <rv s="2">
    <v>4178</v>
  </rv>
  <rv s="3">
    <v>https://www.bing.com/financeapi/forcetrigger?t=a1sh7w&amp;q=XNAS%3aEWZS&amp;form=skydnc</v>
    <v>Learn more on Bing</v>
  </rv>
  <rv s="17">
    <v>en-US</v>
    <v>a1sh7w</v>
    <v>268435456</v>
    <v>1</v>
    <v>Powered by Refinitiv</v>
    <v>38</v>
    <v>iShares:MSCI Brz Sm-Cap (XNAS:EWZS)</v>
    <v>34</v>
    <v>39</v>
    <v>Finance</v>
    <v>25</v>
    <v>13.39</v>
    <v>9.1100999999999992</v>
    <v>1.3291999999999999</v>
    <v>0.48899999999999999</v>
    <v>1.5837E-2</v>
    <v>3.8290000000000005E-2</v>
    <v>0.21</v>
    <v>USD</v>
    <v>Nasdaq Stock Market</v>
    <v>XNAS</v>
    <v>6.0000000000000001E-3</v>
    <v>13.277900000000001</v>
    <v>ETF</v>
    <v>45824.929295635935</v>
    <v>4180</v>
    <v>12.96</v>
    <v>149447525</v>
    <v>iShares:MSCI Brz Sm-Cap</v>
    <v>12.96</v>
    <v>12.771000000000001</v>
    <v>13.26</v>
    <v>13.47</v>
    <v>EWZS</v>
    <v>iShares:MSCI Brz Sm-Cap (XNAS:EWZS)</v>
    <v>655742</v>
    <v>457406</v>
  </rv>
  <rv s="2">
    <v>4181</v>
  </rv>
  <rv s="3">
    <v>https://www.bing.com/financeapi/forcetrigger?t=brg5ww&amp;q=ARCX%3aVEGN&amp;form=skydnc</v>
    <v>Learn more on Bing</v>
  </rv>
  <rv s="17">
    <v>en-US</v>
    <v>brg5ww</v>
    <v>268435456</v>
    <v>1</v>
    <v>Powered by Refinitiv</v>
    <v>38</v>
    <v>US Vegan Climate (BATS:VEGN)</v>
    <v>34</v>
    <v>39</v>
    <v>Finance</v>
    <v>17</v>
    <v>56.12</v>
    <v>42.43</v>
    <v>1.0918000000000001</v>
    <v>0.6522</v>
    <v>0</v>
    <v>1.218E-2</v>
    <v>0</v>
    <v>USD</v>
    <v>CBOE BZX Exchange</v>
    <v>BATS</v>
    <v>6.0000000000000001E-3</v>
    <v>54.41</v>
    <v>ETF</v>
    <v>45824.840348541409</v>
    <v>4183</v>
    <v>54.02</v>
    <v>114067183.58</v>
    <v>US Vegan Climate</v>
    <v>54.02</v>
    <v>53.544899999999998</v>
    <v>54.197099999999999</v>
    <v>54.197099999999999</v>
    <v>VEGN</v>
    <v>US Vegan Climate (BATS:VEGN)</v>
    <v>3083</v>
    <v>4906</v>
  </rv>
  <rv s="2">
    <v>4184</v>
  </rv>
  <rv s="3">
    <v>https://www.bing.com/financeapi/forcetrigger?t=c6je4c&amp;q=ARCX%3aIWLG&amp;form=skydnc</v>
    <v>Learn more on Bing</v>
  </rv>
  <rv s="21">
    <v>en-US</v>
    <v>c6je4c</v>
    <v>268435456</v>
    <v>1</v>
    <v>Powered by Refinitiv</v>
    <v>46</v>
    <v>NYLI:Winslow Lrg Cp Gro (ARCX:IWLG)</v>
    <v>34</v>
    <v>37</v>
    <v>Finance</v>
    <v>25</v>
    <v>50.18</v>
    <v>36.71</v>
    <v>0.68910000000000005</v>
    <v>8.9249999999999996E-4</v>
    <v>1.4079E-2</v>
    <v>4.4299999999999999E-2</v>
    <v>USD</v>
    <v>NYSE Arca</v>
    <v>ARCX</v>
    <v>6.0000000000000001E-3</v>
    <v>49.77</v>
    <v>ETF</v>
    <v>45824.84027780078</v>
    <v>4186</v>
    <v>49.6357</v>
    <v>117038399.38</v>
    <v>NYLI:Winslow Lrg Cp Gro</v>
    <v>49.64</v>
    <v>48.946599999999997</v>
    <v>49.6357</v>
    <v>49.68</v>
    <v>IWLG</v>
    <v>NYLI:Winslow Lrg Cp Gro (ARCX:IWLG)</v>
    <v>680</v>
    <v>2330</v>
  </rv>
  <rv s="2">
    <v>4187</v>
  </rv>
  <rv s="3">
    <v>https://www.bing.com/financeapi/forcetrigger?t=a1rfk2&amp;q=XNAS%3aDWAS&amp;form=skydnc</v>
    <v>Learn more on Bing</v>
  </rv>
  <rv s="17">
    <v>en-US</v>
    <v>a1rfk2</v>
    <v>268435456</v>
    <v>1</v>
    <v>Powered by Refinitiv</v>
    <v>38</v>
    <v>Invesco Dorsey W SC Mo (XNAS:DWAS)</v>
    <v>34</v>
    <v>39</v>
    <v>Finance</v>
    <v>25</v>
    <v>104.4573</v>
    <v>66.94</v>
    <v>1.0673999999999999</v>
    <v>0.75760000000000005</v>
    <v>0</v>
    <v>9.2309999999999996E-3</v>
    <v>0</v>
    <v>USD</v>
    <v>Nasdaq Stock Market</v>
    <v>XNAS</v>
    <v>6.0000000000000001E-3</v>
    <v>83.5</v>
    <v>ETF</v>
    <v>45824.843750034372</v>
    <v>4189</v>
    <v>82.773200000000003</v>
    <v>644321983.91999996</v>
    <v>Invesco Dorsey W SC Mo</v>
    <v>83</v>
    <v>82.072400000000002</v>
    <v>82.83</v>
    <v>82.83</v>
    <v>DWAS</v>
    <v>Invesco Dorsey W SC Mo (XNAS:DWAS)</v>
    <v>11977</v>
    <v>32965</v>
  </rv>
  <rv s="2">
    <v>4190</v>
  </rv>
  <rv s="3">
    <v>https://www.bing.com/financeapi/forcetrigger?t=a23gim&amp;q=ARCX%3aSPUU&amp;form=skydnc</v>
    <v>Learn more on Bing</v>
  </rv>
  <rv s="17">
    <v>en-US</v>
    <v>a23gim</v>
    <v>268435456</v>
    <v>1</v>
    <v>Powered by Refinitiv</v>
    <v>38</v>
    <v>Direxion:S&amp;P 500 Bull 2X (ARCX:SPUU)</v>
    <v>34</v>
    <v>39</v>
    <v>Finance</v>
    <v>25</v>
    <v>160.37989999999999</v>
    <v>97.436599999999999</v>
    <v>2.0148999999999999</v>
    <v>2.81</v>
    <v>3.4960000000000004E-3</v>
    <v>1.9254E-2</v>
    <v>0.52</v>
    <v>USD</v>
    <v>NYSE Arca</v>
    <v>ARCX</v>
    <v>6.0000000000000001E-3</v>
    <v>149.47999999999999</v>
    <v>ETF</v>
    <v>45824.909441353906</v>
    <v>4192</v>
    <v>147.56</v>
    <v>161933562.78999999</v>
    <v>Direxion:S&amp;P 500 Bull 2X</v>
    <v>147.56</v>
    <v>145.94</v>
    <v>148.75</v>
    <v>149.27000000000001</v>
    <v>SPUU</v>
    <v>Direxion:S&amp;P 500 Bull 2X (ARCX:SPUU)</v>
    <v>30480</v>
    <v>34063</v>
  </rv>
  <rv s="2">
    <v>4193</v>
  </rv>
  <rv s="3">
    <v>https://www.bing.com/financeapi/forcetrigger?t=a1zpzr&amp;q=BATS%3aPEX&amp;form=skydnc</v>
    <v>Learn more on Bing</v>
  </rv>
  <rv s="17">
    <v>en-US</v>
    <v>a1zpzr</v>
    <v>268435456</v>
    <v>1</v>
    <v>Powered by Refinitiv</v>
    <v>38</v>
    <v>ProShares:Gl Lstd Prv Eq (BATS:PEX)</v>
    <v>34</v>
    <v>39</v>
    <v>Finance</v>
    <v>17</v>
    <v>30.34</v>
    <v>23.46</v>
    <v>1.0498000000000001</v>
    <v>-9.2499999999999999E-2</v>
    <v>2.3231000000000002E-2</v>
    <v>-3.333E-3</v>
    <v>0.64249999999999996</v>
    <v>USD</v>
    <v>CBOE BZX Exchange</v>
    <v>BATS</v>
    <v>6.0000000000000001E-3</v>
    <v>28.14</v>
    <v>ETF</v>
    <v>45824.863208876559</v>
    <v>4195</v>
    <v>27.657499999999999</v>
    <v>13538776.630000001</v>
    <v>ProShares:Gl Lstd Prv Eq</v>
    <v>28.14</v>
    <v>27.75</v>
    <v>27.657499999999999</v>
    <v>28.3</v>
    <v>PEX</v>
    <v>ProShares:Gl Lstd Prv Eq (BATS:PEX)</v>
    <v>1523</v>
    <v>3291</v>
  </rv>
  <rv s="2">
    <v>4196</v>
  </rv>
  <rv s="3">
    <v>https://www.bing.com/financeapi/forcetrigger?t=a1rwgh&amp;q=BATS%3aEMDV&amp;form=skydnc</v>
    <v>Learn more on Bing</v>
  </rv>
  <rv s="17">
    <v>en-US</v>
    <v>a1rwgh</v>
    <v>268435456</v>
    <v>1</v>
    <v>Powered by Refinitiv</v>
    <v>38</v>
    <v>ProShares:MSCI EM Div Gr (BATS:EMDV)</v>
    <v>34</v>
    <v>39</v>
    <v>Finance</v>
    <v>17</v>
    <v>51.29</v>
    <v>38.76</v>
    <v>0.83930000000000005</v>
    <v>0.22750000000000001</v>
    <v>2.5800000000000003E-3</v>
    <v>5.0539999999999995E-3</v>
    <v>0.1167</v>
    <v>USD</v>
    <v>CBOE BZX Exchange</v>
    <v>BATS</v>
    <v>6.0000000000000001E-3</v>
    <v>45.237200000000001</v>
    <v>ETF</v>
    <v>45824.840295150003</v>
    <v>4198</v>
    <v>45.237200000000001</v>
    <v>7883392.5480000004</v>
    <v>ProShares:MSCI EM Div Gr</v>
    <v>45.237200000000001</v>
    <v>45.009700000000002</v>
    <v>45.237200000000001</v>
    <v>45.353900000000003</v>
    <v>EMDV</v>
    <v>ProShares:MSCI EM Div Gr (BATS:EMDV)</v>
    <v>8</v>
    <v>826</v>
  </rv>
  <rv s="2">
    <v>4199</v>
  </rv>
  <rv s="3">
    <v>https://www.bing.com/financeapi/forcetrigger?t=a1thh7&amp;q=XNAS%3aFTXR&amp;form=skydnc</v>
    <v>Learn more on Bing</v>
  </rv>
  <rv s="17">
    <v>en-US</v>
    <v>a1thh7</v>
    <v>268435456</v>
    <v>1</v>
    <v>Powered by Refinitiv</v>
    <v>38</v>
    <v>FT VI:Nsdq Transportatn (XNAS:FTXR)</v>
    <v>34</v>
    <v>39</v>
    <v>Finance</v>
    <v>25</v>
    <v>37.321300000000001</v>
    <v>25.47</v>
    <v>1.0558000000000001</v>
    <v>0.59</v>
    <v>0</v>
    <v>1.9119000000000001E-2</v>
    <v>0</v>
    <v>USD</v>
    <v>Nasdaq Stock Market</v>
    <v>XNAS</v>
    <v>6.0000000000000001E-3</v>
    <v>31.45</v>
    <v>ETF</v>
    <v>45824.843750253909</v>
    <v>4201</v>
    <v>31.45</v>
    <v>28282169.449999999</v>
    <v>FT VI:Nsdq Transportatn</v>
    <v>31.45</v>
    <v>30.86</v>
    <v>31.45</v>
    <v>31.45</v>
    <v>FTXR</v>
    <v>FT VI:Nsdq Transportatn (XNAS:FTXR)</v>
    <v>156</v>
    <v>3440</v>
  </rv>
  <rv s="2">
    <v>4202</v>
  </rv>
  <rv s="3">
    <v>https://www.bing.com/financeapi/forcetrigger?t=a1thec&amp;q=XNAS%3aFTXO&amp;form=skydnc</v>
    <v>Learn more on Bing</v>
  </rv>
  <rv s="17">
    <v>en-US</v>
    <v>a1thec</v>
    <v>268435456</v>
    <v>1</v>
    <v>Powered by Refinitiv</v>
    <v>38</v>
    <v>FT VI:Nsdq Bank (XNAS:FTXO)</v>
    <v>34</v>
    <v>39</v>
    <v>Finance</v>
    <v>25</v>
    <v>35.575000000000003</v>
    <v>25.05</v>
    <v>0.97870000000000001</v>
    <v>0.28999999999999998</v>
    <v>0</v>
    <v>9.4399999999999987E-3</v>
    <v>0</v>
    <v>USD</v>
    <v>Nasdaq Stock Market</v>
    <v>XNAS</v>
    <v>6.0000000000000001E-3</v>
    <v>31.297000000000001</v>
    <v>ETF</v>
    <v>45824.843750253909</v>
    <v>4204</v>
    <v>30.948899999999998</v>
    <v>220227579.58000001</v>
    <v>FT VI:Nsdq Bank</v>
    <v>31.02</v>
    <v>30.72</v>
    <v>31.01</v>
    <v>31.01</v>
    <v>FTXO</v>
    <v>FT VI:Nsdq Bank (XNAS:FTXO)</v>
    <v>63414</v>
    <v>39021</v>
  </rv>
  <rv s="2">
    <v>4205</v>
  </rv>
  <rv s="16">
    <v>en-US</v>
    <v>c9f9ec</v>
    <v>268435456</v>
    <v>1</v>
    <v>Powered by Refinitiv</v>
    <v>36</v>
    <v>Harbor Hm Cap Fct US SC (ARCX:HAPS)</v>
    <v>24</v>
    <v>37</v>
    <v>Finance</v>
    <v>25</v>
    <v>32.383899999999997</v>
    <v>23.26</v>
    <v>0.31919999999999998</v>
    <v>-6.9209999999999996E-4</v>
    <v>1.1701E-2</v>
    <v>-1.9099999999999999E-2</v>
    <v>USD</v>
    <v>NYSE Arca</v>
    <v>ARCX</v>
    <v>6.0000000000000001E-3</v>
    <v>27.5991</v>
    <v>ETF</v>
    <v>45824.84027780078</v>
    <v>27.5991</v>
    <v>123243495.56</v>
    <v>Harbor Hm Cap Fct US SC</v>
    <v>27.5991</v>
    <v>27.279900000000001</v>
    <v>27.5991</v>
    <v>27.58</v>
    <v>HAPS</v>
    <v>Harbor Hm Cap Fct US SC (ARCX:HAPS)</v>
    <v>5</v>
    <v>111</v>
  </rv>
  <rv s="2">
    <v>4207</v>
  </rv>
  <rv s="16">
    <v>en-US</v>
    <v>cesyrw</v>
    <v>268435456</v>
    <v>1</v>
    <v>Powered by Refinitiv</v>
    <v>36</v>
    <v>SEI Sel Emrg Mkts Eq (XNAS:SEEM)</v>
    <v>24</v>
    <v>37</v>
    <v>Finance</v>
    <v>25</v>
    <v>27.17</v>
    <v>21.28</v>
    <v>0.29499999999999998</v>
    <v>1.3009999999999999E-3</v>
    <v>1.1089999999999999E-2</v>
    <v>3.5000000000000003E-2</v>
    <v>USD</v>
    <v>Nasdaq Stock Market</v>
    <v>XNAS</v>
    <v>6.0000000000000001E-3</v>
    <v>27.04</v>
    <v>ETF</v>
    <v>45824.843750265623</v>
    <v>26.84</v>
    <v>230357975.69999999</v>
    <v>SEI Sel Emrg Mkts Eq</v>
    <v>26.96</v>
    <v>26.6</v>
    <v>26.895</v>
    <v>26.93</v>
    <v>SEEM</v>
    <v>SEI Sel Emrg Mkts Eq (XNAS:SEEM)</v>
    <v>15336</v>
    <v>17078</v>
  </rv>
  <rv s="2">
    <v>4209</v>
  </rv>
  <rv s="3">
    <v>https://www.bing.com/financeapi/forcetrigger?t=a1th8m&amp;q=XNAS%3aFTXL&amp;form=skydnc</v>
    <v>Learn more on Bing</v>
  </rv>
  <rv s="17">
    <v>en-US</v>
    <v>a1th8m</v>
    <v>268435456</v>
    <v>1</v>
    <v>Powered by Refinitiv</v>
    <v>38</v>
    <v>FT VI:Nsdq Semiconductor (XNAS:FTXL)</v>
    <v>34</v>
    <v>39</v>
    <v>Finance</v>
    <v>25</v>
    <v>107.74</v>
    <v>59.72</v>
    <v>1.3334999999999999</v>
    <v>2.68</v>
    <v>0</v>
    <v>3.0102000000000004E-2</v>
    <v>0</v>
    <v>USD</v>
    <v>Nasdaq Stock Market</v>
    <v>XNAS</v>
    <v>6.0000000000000001E-3</v>
    <v>92</v>
    <v>ETF</v>
    <v>45824.843750253909</v>
    <v>4211</v>
    <v>90.358800000000002</v>
    <v>238180070.25</v>
    <v>FT VI:Nsdq Semiconductor</v>
    <v>90.358800000000002</v>
    <v>89.03</v>
    <v>91.71</v>
    <v>91.71</v>
    <v>FTXL</v>
    <v>FT VI:Nsdq Semiconductor (XNAS:FTXL)</v>
    <v>5105</v>
    <v>12260</v>
  </rv>
  <rv s="2">
    <v>4212</v>
  </rv>
  <rv s="3">
    <v>https://www.bing.com/financeapi/forcetrigger?t=buy8cw&amp;q=ARCX%3aPAMC&amp;form=skydnc</v>
    <v>Learn more on Bing</v>
  </rv>
  <rv s="17">
    <v>en-US</v>
    <v>buy8cw</v>
    <v>268435456</v>
    <v>1</v>
    <v>Powered by Refinitiv</v>
    <v>38</v>
    <v>Pacer Lunt MC MF Alt (ARCX:PAMC)</v>
    <v>34</v>
    <v>39</v>
    <v>Finance</v>
    <v>25</v>
    <v>50.9</v>
    <v>36.840299999999999</v>
    <v>0.99550000000000005</v>
    <v>0.38879999999999998</v>
    <v>0</v>
    <v>9.1730000000000006E-3</v>
    <v>0</v>
    <v>USD</v>
    <v>NYSE Arca</v>
    <v>ARCX</v>
    <v>6.0000000000000001E-3</v>
    <v>43.045000000000002</v>
    <v>ETF</v>
    <v>45824.840277812502</v>
    <v>4214</v>
    <v>42.74</v>
    <v>64613981.130000003</v>
    <v>Pacer Lunt MC MF Alt</v>
    <v>42.81</v>
    <v>42.387500000000003</v>
    <v>42.776299999999999</v>
    <v>42.776299999999999</v>
    <v>PAMC</v>
    <v>Pacer Lunt MC MF Alt (ARCX:PAMC)</v>
    <v>8320</v>
    <v>11888</v>
  </rv>
  <rv s="2">
    <v>4215</v>
  </rv>
  <rv s="3">
    <v>https://www.bing.com/financeapi/forcetrigger?t=a1vx4c&amp;q=ARCX%3aIWC&amp;form=skydnc</v>
    <v>Learn more on Bing</v>
  </rv>
  <rv s="17">
    <v>en-US</v>
    <v>a1vx4c</v>
    <v>268435456</v>
    <v>1</v>
    <v>Powered by Refinitiv</v>
    <v>38</v>
    <v>iShares:Micro-Cap (ARCX:IWC)</v>
    <v>34</v>
    <v>39</v>
    <v>Finance</v>
    <v>25</v>
    <v>139.97999999999999</v>
    <v>95.250100000000003</v>
    <v>1.0295000000000001</v>
    <v>1.9239999999999999</v>
    <v>0</v>
    <v>1.5744000000000001E-2</v>
    <v>0</v>
    <v>USD</v>
    <v>NYSE Arca</v>
    <v>ARCX</v>
    <v>6.0000000000000001E-3</v>
    <v>124.71</v>
    <v>ETF</v>
    <v>45824.840277789066</v>
    <v>4217</v>
    <v>123.355</v>
    <v>775399011.13</v>
    <v>iShares:Micro-Cap</v>
    <v>123.42</v>
    <v>122.206</v>
    <v>124.13</v>
    <v>124.13</v>
    <v>IWC</v>
    <v>iShares:Micro-Cap (ARCX:IWC)</v>
    <v>18118</v>
    <v>39214</v>
  </rv>
  <rv s="2">
    <v>4218</v>
  </rv>
  <rv s="3">
    <v>https://www.bing.com/financeapi/forcetrigger?t=bpyakr&amp;q=ARCX%3aBUL&amp;form=skydnc</v>
    <v>Learn more on Bing</v>
  </rv>
  <rv s="17">
    <v>en-US</v>
    <v>bpyakr</v>
    <v>268435456</v>
    <v>1</v>
    <v>Powered by Refinitiv</v>
    <v>38</v>
    <v>Pacer US Cash Cows Gro (ARCX:BUL)</v>
    <v>34</v>
    <v>39</v>
    <v>Finance</v>
    <v>25</v>
    <v>50.546999999999997</v>
    <v>37.67</v>
    <v>0.90869999999999995</v>
    <v>0.88</v>
    <v>0</v>
    <v>1.8770999999999999E-2</v>
    <v>0</v>
    <v>USD</v>
    <v>NYSE Arca</v>
    <v>ARCX</v>
    <v>6.0000000000000001E-3</v>
    <v>47.87</v>
    <v>ETF</v>
    <v>45824.840277812502</v>
    <v>4220</v>
    <v>47.34</v>
    <v>75958133.560000002</v>
    <v>Pacer US Cash Cows Gro</v>
    <v>47.34</v>
    <v>46.88</v>
    <v>47.76</v>
    <v>47.76</v>
    <v>BUL</v>
    <v>Pacer US Cash Cows Gro (ARCX:BUL)</v>
    <v>6138</v>
    <v>7459</v>
  </rv>
  <rv s="2">
    <v>4221</v>
  </rv>
  <rv s="16">
    <v>en-US</v>
    <v>ceyg27</v>
    <v>268435456</v>
    <v>1</v>
    <v>Powered by Refinitiv</v>
    <v>36</v>
    <v>GMO Intl Qlty (ARCX:QLTI)</v>
    <v>24</v>
    <v>37</v>
    <v>Finance</v>
    <v>25</v>
    <v>26.21</v>
    <v>21.41</v>
    <v>1.7500000000000002E-2</v>
    <v>0</v>
    <v>6.8519999999999996E-4</v>
    <v>0</v>
    <v>USD</v>
    <v>NYSE Arca</v>
    <v>ARCX</v>
    <v>6.0000000000000001E-3</v>
    <v>25.8</v>
    <v>ETF</v>
    <v>45824.840277789066</v>
    <v>25.557500000000001</v>
    <v>44573410.219999999</v>
    <v>GMO Intl Qlty</v>
    <v>25.59</v>
    <v>25.54</v>
    <v>25.557500000000001</v>
    <v>25.557500000000001</v>
    <v>QLTI</v>
    <v>GMO Intl Qlty (ARCX:QLTI)</v>
    <v>13065</v>
    <v>39073</v>
  </rv>
  <rv s="2">
    <v>4223</v>
  </rv>
  <rv s="3">
    <v>https://www.bing.com/financeapi/forcetrigger?t=a1rloc&amp;q=BATS%3aECH&amp;form=skydnc</v>
    <v>Learn more on Bing</v>
  </rv>
  <rv s="17">
    <v>en-US</v>
    <v>a1rloc</v>
    <v>268435456</v>
    <v>1</v>
    <v>Powered by Refinitiv</v>
    <v>38</v>
    <v>iShares:MSCI Chile (BATS:ECH)</v>
    <v>34</v>
    <v>39</v>
    <v>Finance</v>
    <v>17</v>
    <v>33.26</v>
    <v>23.79</v>
    <v>1.0526</v>
    <v>-4.8000000000000001E-2</v>
    <v>8.0359999999999997E-3</v>
    <v>-1.5409999999999998E-3</v>
    <v>0.25</v>
    <v>USD</v>
    <v>CBOE BZX Exchange</v>
    <v>BATS</v>
    <v>6.0000000000000001E-3</v>
    <v>31.5153</v>
    <v>ETF</v>
    <v>45824.928576631253</v>
    <v>4225</v>
    <v>31.105</v>
    <v>596338161.50999999</v>
    <v>iShares:MSCI Chile</v>
    <v>31.26</v>
    <v>31.158000000000001</v>
    <v>31.11</v>
    <v>31.36</v>
    <v>ECH</v>
    <v>iShares:MSCI Chile (BATS:ECH)</v>
    <v>432006</v>
    <v>415317</v>
  </rv>
  <rv s="2">
    <v>4226</v>
  </rv>
  <rv s="3">
    <v>https://www.bing.com/financeapi/forcetrigger?t=buy7xm&amp;q=ARCX%3aALTL&amp;form=skydnc</v>
    <v>Learn more on Bing</v>
  </rv>
  <rv s="17">
    <v>en-US</v>
    <v>buy7xm</v>
    <v>268435456</v>
    <v>1</v>
    <v>Powered by Refinitiv</v>
    <v>38</v>
    <v>Pacer Lunt LC Alt (ARCX:ALTL)</v>
    <v>34</v>
    <v>39</v>
    <v>Finance</v>
    <v>25</v>
    <v>40.011099999999999</v>
    <v>31.298500000000001</v>
    <v>0.92179999999999995</v>
    <v>0.86099999999999999</v>
    <v>0</v>
    <v>2.4546000000000002E-2</v>
    <v>0</v>
    <v>USD</v>
    <v>NYSE Arca</v>
    <v>ARCX</v>
    <v>6.0000000000000001E-3</v>
    <v>36.015799999999999</v>
    <v>ETF</v>
    <v>45824.840277812502</v>
    <v>4228</v>
    <v>35.58</v>
    <v>128811065.45999999</v>
    <v>Pacer Lunt LC Alt</v>
    <v>35.58</v>
    <v>35.077399999999997</v>
    <v>35.938400000000001</v>
    <v>35.938400000000001</v>
    <v>ALTL</v>
    <v>Pacer Lunt LC Alt (ARCX:ALTL)</v>
    <v>8522</v>
    <v>33397</v>
  </rv>
  <rv s="2">
    <v>4229</v>
  </rv>
  <rv s="3">
    <v>https://www.bing.com/financeapi/forcetrigger?t=a225mw&amp;q=XNAS%3aRNSC&amp;form=skydnc</v>
    <v>Learn more on Bing</v>
  </rv>
  <rv s="17">
    <v>en-US</v>
    <v>a225mw</v>
    <v>268435456</v>
    <v>1</v>
    <v>Powered by Refinitiv</v>
    <v>38</v>
    <v>FT VI:SMID Gr Str (XNAS:FSGS)</v>
    <v>34</v>
    <v>39</v>
    <v>Finance</v>
    <v>25</v>
    <v>32.96</v>
    <v>24.39</v>
    <v>0.97919999999999996</v>
    <v>0.2437</v>
    <v>1.6980000000000001E-3</v>
    <v>8.463E-3</v>
    <v>4.9299999999999997E-2</v>
    <v>USD</v>
    <v>Nasdaq Stock Market</v>
    <v>XNAS</v>
    <v>6.0000000000000001E-3</v>
    <v>29.1</v>
    <v>ETF</v>
    <v>45824.843750265623</v>
    <v>4231</v>
    <v>29.040700000000001</v>
    <v>29121723.460000001</v>
    <v>FT VI:SMID Gr Str</v>
    <v>29.1</v>
    <v>28.797000000000001</v>
    <v>29.040700000000001</v>
    <v>29.09</v>
    <v>FSGS</v>
    <v>FT VI:SMID Gr Str (XNAS:FSGS)</v>
    <v>347</v>
    <v>972</v>
  </rv>
  <rv s="2">
    <v>4232</v>
  </rv>
  <rv s="16">
    <v>en-US</v>
    <v>ccabzr</v>
    <v>268435456</v>
    <v>1</v>
    <v>Powered by Refinitiv</v>
    <v>36</v>
    <v>Miller Val Prtnrs App (ARCX:MVPA)</v>
    <v>24</v>
    <v>37</v>
    <v>Finance</v>
    <v>25</v>
    <v>37.78</v>
    <v>26.87</v>
    <v>0.50080000000000002</v>
    <v>0</v>
    <v>1.5178000000000001E-2</v>
    <v>0</v>
    <v>USD</v>
    <v>NYSE Arca</v>
    <v>ARCX</v>
    <v>6.0000000000000001E-3</v>
    <v>33.67</v>
    <v>ETF</v>
    <v>45824.840277789066</v>
    <v>33.47</v>
    <v>65839431.189999998</v>
    <v>Miller Val Prtnrs App</v>
    <v>33.479999999999997</v>
    <v>32.995600000000003</v>
    <v>33.496400000000001</v>
    <v>33.496400000000001</v>
    <v>MVPA</v>
    <v>Miller Val Prtnrs App (ARCX:MVPA)</v>
    <v>25585</v>
    <v>5693</v>
  </rv>
  <rv s="2">
    <v>4234</v>
  </rv>
  <rv s="3">
    <v>https://www.bing.com/financeapi/forcetrigger?t=a21jf2&amp;q=XNAS%3aQABA&amp;form=skydnc</v>
    <v>Learn more on Bing</v>
  </rv>
  <rv s="17">
    <v>en-US</v>
    <v>a21jf2</v>
    <v>268435456</v>
    <v>1</v>
    <v>Powered by Refinitiv</v>
    <v>38</v>
    <v>FT:NSDQ ABA Commnty Bank (XNAS:QABA)</v>
    <v>34</v>
    <v>39</v>
    <v>Finance</v>
    <v>25</v>
    <v>64.3</v>
    <v>43.1</v>
    <v>0.94650000000000001</v>
    <v>-0.16</v>
    <v>0</v>
    <v>-3.0739999999999999E-3</v>
    <v>0</v>
    <v>USD</v>
    <v>Nasdaq Stock Market</v>
    <v>XNAS</v>
    <v>6.0000000000000001E-3</v>
    <v>52.63</v>
    <v>ETF</v>
    <v>45824.843750057815</v>
    <v>4236</v>
    <v>51.76</v>
    <v>102527320.84999999</v>
    <v>FT:NSDQ ABA Commnty Bank</v>
    <v>52.51</v>
    <v>52.05</v>
    <v>51.89</v>
    <v>51.89</v>
    <v>QABA</v>
    <v>FT:NSDQ ABA Commnty Bank (XNAS:QABA)</v>
    <v>66194</v>
    <v>18657</v>
  </rv>
  <rv s="2">
    <v>4237</v>
  </rv>
  <rv s="3">
    <v>https://www.bing.com/financeapi/forcetrigger?t=a1s36h&amp;q=ARCX%3aEPOL&amp;form=skydnc</v>
    <v>Learn more on Bing</v>
  </rv>
  <rv s="17">
    <v>en-US</v>
    <v>a1s36h</v>
    <v>268435456</v>
    <v>1</v>
    <v>Powered by Refinitiv</v>
    <v>38</v>
    <v>iShares:MSCI Poland (ARCX:EPOL)</v>
    <v>34</v>
    <v>39</v>
    <v>Finance</v>
    <v>35</v>
    <v>31.29</v>
    <v>20.710100000000001</v>
    <v>1.1762999999999999</v>
    <v>2.2599999999999999E-2</v>
    <v>7.4879999999999999E-3</v>
    <v>7.7009999999999991E-4</v>
    <v>0.22</v>
    <v>USD</v>
    <v>NYSE Arca</v>
    <v>ARCX</v>
    <v>6.0000000000000001E-3</v>
    <v>29.75</v>
    <v>ETF</v>
    <v>45824.935074606248</v>
    <v>4239</v>
    <v>29.35</v>
    <v>464434304.16000003</v>
    <v>iShares:MSCI Poland</v>
    <v>29.52</v>
    <v>29.3474</v>
    <v>29.37</v>
    <v>29.6</v>
    <v>EPOL</v>
    <v>iShares:MSCI Poland (ARCX:EPOL)</v>
    <v>863475</v>
    <v>536618</v>
  </rv>
  <rv s="2">
    <v>4240</v>
  </rv>
  <rv s="3">
    <v>https://www.bing.com/financeapi/forcetrigger?t=a1zgdm&amp;q=ARCX%3aPALL&amp;form=skydnc</v>
    <v>Learn more on Bing</v>
  </rv>
  <rv s="17">
    <v>en-US</v>
    <v>a1zgdm</v>
    <v>268435456</v>
    <v>1</v>
    <v>Powered by Refinitiv</v>
    <v>38</v>
    <v>abrdn:Physical Palladium (ARCX:PALL)</v>
    <v>34</v>
    <v>39</v>
    <v>Finance</v>
    <v>25</v>
    <v>113.92</v>
    <v>77.520700000000005</v>
    <v>0.27850000000000003</v>
    <v>-0.05</v>
    <v>-3.179E-3</v>
    <v>-5.2959999999999997E-4</v>
    <v>-0.3</v>
    <v>USD</v>
    <v>NYSE Arca</v>
    <v>ARCX</v>
    <v>6.0000000000000001E-3</v>
    <v>95.94</v>
    <v>ETF</v>
    <v>45824.922028923436</v>
    <v>4242</v>
    <v>94.010099999999994</v>
    <v>383340169.55000001</v>
    <v>abrdn:Physical Palladium</v>
    <v>95.7</v>
    <v>94.41</v>
    <v>94.36</v>
    <v>94.06</v>
    <v>PALL</v>
    <v>abrdn:Physical Palladium (ARCX:PALL)</v>
    <v>183889</v>
    <v>242374</v>
  </rv>
  <rv s="2">
    <v>4243</v>
  </rv>
  <rv s="3">
    <v>https://www.bing.com/financeapi/forcetrigger?t=a1w3nm&amp;q=ARCX%3aJETS&amp;form=skydnc</v>
    <v>Learn more on Bing</v>
  </rv>
  <rv s="17">
    <v>en-US</v>
    <v>a1w3nm</v>
    <v>268435456</v>
    <v>1</v>
    <v>Powered by Refinitiv</v>
    <v>38</v>
    <v>US Global Jets (ARCX:JETS)</v>
    <v>34</v>
    <v>39</v>
    <v>Finance</v>
    <v>25</v>
    <v>27.1</v>
    <v>16.475000000000001</v>
    <v>1.6616</v>
    <v>0.7</v>
    <v>-2.2113000000000001E-2</v>
    <v>3.2348000000000002E-2</v>
    <v>-0.49399999999999999</v>
    <v>USD</v>
    <v>NYSE Arca</v>
    <v>ARCX</v>
    <v>6.0000000000000001E-3</v>
    <v>22.43</v>
    <v>ETF</v>
    <v>45824.923630740625</v>
    <v>4245</v>
    <v>21.88</v>
    <v>841963691.16999996</v>
    <v>US Global Jets</v>
    <v>21.93</v>
    <v>21.64</v>
    <v>22.34</v>
    <v>21.846</v>
    <v>JETS</v>
    <v>US Global Jets (ARCX:JETS)</v>
    <v>4997376</v>
    <v>2975157</v>
  </rv>
  <rv s="2">
    <v>4246</v>
  </rv>
  <rv s="3">
    <v>https://www.bing.com/financeapi/forcetrigger?t=a1zr5r&amp;q=XNAS%3aPFI&amp;form=skydnc</v>
    <v>Learn more on Bing</v>
  </rv>
  <rv s="17">
    <v>en-US</v>
    <v>a1zr5r</v>
    <v>268435456</v>
    <v>1</v>
    <v>Powered by Refinitiv</v>
    <v>38</v>
    <v>Invesco Dorsey Wright FM (XNAS:PFI)</v>
    <v>34</v>
    <v>39</v>
    <v>Finance</v>
    <v>25</v>
    <v>64.209900000000005</v>
    <v>46.04</v>
    <v>0.91479999999999995</v>
    <v>0.66059999999999997</v>
    <v>0</v>
    <v>1.2161E-2</v>
    <v>0</v>
    <v>USD</v>
    <v>Nasdaq Stock Market</v>
    <v>XNAS</v>
    <v>6.0000000000000001E-3</v>
    <v>55.384999999999998</v>
    <v>ETF</v>
    <v>45824.843750103908</v>
    <v>4248</v>
    <v>54.75</v>
    <v>61362028.979999997</v>
    <v>Invesco Dorsey Wright FM</v>
    <v>54.75</v>
    <v>54.319400000000002</v>
    <v>54.98</v>
    <v>54.98</v>
    <v>PFI</v>
    <v>Invesco Dorsey Wright FM (XNAS:PFI)</v>
    <v>5612</v>
    <v>2762</v>
  </rv>
  <rv s="2">
    <v>4249</v>
  </rv>
  <rv s="3">
    <v>https://www.bing.com/financeapi/forcetrigger?t=c3o9dm&amp;q=BATS%3aSATO&amp;form=skydnc</v>
    <v>Learn more on Bing</v>
  </rv>
  <rv s="17">
    <v>en-US</v>
    <v>c3o9dm</v>
    <v>268435456</v>
    <v>1</v>
    <v>Powered by Refinitiv</v>
    <v>38</v>
    <v>Invesco AG Crypto Econ (BATS:SATO)</v>
    <v>34</v>
    <v>39</v>
    <v>Finance</v>
    <v>17</v>
    <v>27</v>
    <v>11.92</v>
    <v>2.6211000000000002</v>
    <v>0.55610000000000004</v>
    <v>0</v>
    <v>3.1040999999999999E-2</v>
    <v>0</v>
    <v>USD</v>
    <v>CBOE BZX Exchange</v>
    <v>BATS</v>
    <v>6.0000000000000001E-3</v>
    <v>18.489999999999998</v>
    <v>ETF</v>
    <v>45824.84033945547</v>
    <v>4251</v>
    <v>18.18</v>
    <v>10232527.01</v>
    <v>Invesco AG Crypto Econ</v>
    <v>18.18</v>
    <v>17.914999999999999</v>
    <v>18.4711</v>
    <v>18.4711</v>
    <v>SATO</v>
    <v>Invesco AG Crypto Econ (BATS:SATO)</v>
    <v>4300</v>
    <v>4602</v>
  </rv>
  <rv s="2">
    <v>4252</v>
  </rv>
  <rv s="3">
    <v>https://www.bing.com/financeapi/forcetrigger?t=a24qhw&amp;q=XNAS%3aUAE&amp;form=skydnc</v>
    <v>Learn more on Bing</v>
  </rv>
  <rv s="17">
    <v>en-US</v>
    <v>a24qhw</v>
    <v>268435456</v>
    <v>1</v>
    <v>Powered by Refinitiv</v>
    <v>38</v>
    <v>iShares:MSCI UAE (XNAS:UAE)</v>
    <v>34</v>
    <v>39</v>
    <v>Finance</v>
    <v>25</v>
    <v>18.920000000000002</v>
    <v>13.305</v>
    <v>0.43469999999999998</v>
    <v>0.27600000000000002</v>
    <v>2.5056999999999999E-2</v>
    <v>1.5969000000000001E-2</v>
    <v>0.44</v>
    <v>USD</v>
    <v>Nasdaq Stock Market</v>
    <v>XNAS</v>
    <v>6.0000000000000001E-3</v>
    <v>17.61</v>
    <v>ETF</v>
    <v>45824.89983778906</v>
    <v>4254</v>
    <v>17.399999999999999</v>
    <v>134898534.38</v>
    <v>iShares:MSCI UAE</v>
    <v>17.47</v>
    <v>17.283999999999999</v>
    <v>17.559999999999999</v>
    <v>18</v>
    <v>UAE</v>
    <v>iShares:MSCI UAE (XNAS:UAE)</v>
    <v>241443</v>
    <v>213459</v>
  </rv>
  <rv s="2">
    <v>4255</v>
  </rv>
  <rv s="3">
    <v>https://www.bing.com/financeapi/forcetrigger?t=a21jqh&amp;q=XNAS%3aQAT&amp;form=skydnc</v>
    <v>Learn more on Bing</v>
  </rv>
  <rv s="17">
    <v>en-US</v>
    <v>a21jqh</v>
    <v>268435456</v>
    <v>1</v>
    <v>Powered by Refinitiv</v>
    <v>38</v>
    <v>iShares:MSCI Qatar (XNAS:QAT)</v>
    <v>34</v>
    <v>39</v>
    <v>Finance</v>
    <v>25</v>
    <v>19.21</v>
    <v>16.329999999999998</v>
    <v>0.47820000000000001</v>
    <v>0.27900000000000003</v>
    <v>6.927E-3</v>
    <v>1.5703999999999999E-2</v>
    <v>0.125</v>
    <v>USD</v>
    <v>Nasdaq Stock Market</v>
    <v>XNAS</v>
    <v>6.0000000000000001E-3</v>
    <v>18.18</v>
    <v>ETF</v>
    <v>45824.853317939065</v>
    <v>4257</v>
    <v>18.04</v>
    <v>82081516.659999996</v>
    <v>iShares:MSCI Qatar</v>
    <v>18.100000000000001</v>
    <v>17.765999999999998</v>
    <v>18.045000000000002</v>
    <v>18.170000000000002</v>
    <v>QAT</v>
    <v>iShares:MSCI Qatar (XNAS:QAT)</v>
    <v>171141</v>
    <v>164131</v>
  </rv>
  <rv s="2">
    <v>4258</v>
  </rv>
  <rv s="3">
    <v>https://www.bing.com/financeapi/forcetrigger?t=a214yc&amp;q=ARCX%3aPPLT&amp;form=skydnc</v>
    <v>Learn more on Bing</v>
  </rv>
  <rv s="17">
    <v>en-US</v>
    <v>a214yc</v>
    <v>268435456</v>
    <v>1</v>
    <v>Powered by Refinitiv</v>
    <v>38</v>
    <v>abrdn:Physical Platinum (ARCX:PPLT)</v>
    <v>34</v>
    <v>39</v>
    <v>Finance</v>
    <v>35</v>
    <v>118.49</v>
    <v>82.35</v>
    <v>0.73909999999999998</v>
    <v>1.75</v>
    <v>-5.0990000000000002E-3</v>
    <v>1.5624000000000001E-2</v>
    <v>-0.57999999999999996</v>
    <v>USD</v>
    <v>NYSE Arca</v>
    <v>ARCX</v>
    <v>6.0000000000000001E-3</v>
    <v>116.2</v>
    <v>ETF</v>
    <v>45824.932854536717</v>
    <v>4260</v>
    <v>113.51</v>
    <v>1191025631.28</v>
    <v>abrdn:Physical Platinum</v>
    <v>116.15</v>
    <v>112.01</v>
    <v>113.76</v>
    <v>113.17</v>
    <v>PPLT</v>
    <v>abrdn:Physical Platinum (ARCX:PPLT)</v>
    <v>439499</v>
    <v>451286</v>
  </rv>
  <rv s="2">
    <v>4261</v>
  </rv>
  <rv s="3">
    <v>https://www.bing.com/financeapi/forcetrigger?t=a1zmf2&amp;q=XNAS%3aPDBC&amp;form=skydnc</v>
    <v>Learn more on Bing</v>
  </rv>
  <rv s="17">
    <v>en-US</v>
    <v>a1zmf2</v>
    <v>268435456</v>
    <v>1</v>
    <v>Powered by Refinitiv</v>
    <v>38</v>
    <v>Invesco OYDCS No K-1 (XNAS:PDBC)</v>
    <v>34</v>
    <v>39</v>
    <v>Finance</v>
    <v>35</v>
    <v>14.44</v>
    <v>12.015000000000001</v>
    <v>0.47939999999999999</v>
    <v>0</v>
    <v>-1.4712000000000001E-2</v>
    <v>0</v>
    <v>-0.19919999999999999</v>
    <v>USD</v>
    <v>Nasdaq Stock Market</v>
    <v>XNAS</v>
    <v>5.8999999999999999E-3</v>
    <v>13.57</v>
    <v>ETF</v>
    <v>45824.936186203122</v>
    <v>4263</v>
    <v>13.315</v>
    <v>4265714162.6599998</v>
    <v>Invesco OYDCS No K-1</v>
    <v>13.53</v>
    <v>13.54</v>
    <v>13.54</v>
    <v>13.3408</v>
    <v>PDBC</v>
    <v>Invesco OYDCS No K-1 (XNAS:PDBC)</v>
    <v>10428061</v>
    <v>4316887</v>
  </rv>
  <rv s="2">
    <v>4264</v>
  </rv>
  <rv s="16">
    <v>en-US</v>
    <v>cd8mk2</v>
    <v>268435456</v>
    <v>1</v>
    <v>Powered by Refinitiv</v>
    <v>36</v>
    <v>Amplify Weight Loss D&amp;T (ARCX:THNR)</v>
    <v>24</v>
    <v>37</v>
    <v>Finance</v>
    <v>25</v>
    <v>28.1938</v>
    <v>18.559999999999999</v>
    <v>-0.1021</v>
    <v>0</v>
    <v>-4.3350000000000003E-3</v>
    <v>0</v>
    <v>USD</v>
    <v>NYSE Arca</v>
    <v>ARCX</v>
    <v>5.8999999999999999E-3</v>
    <v>23.63</v>
    <v>ETF</v>
    <v>45824.84027780078</v>
    <v>23.405000000000001</v>
    <v>2889264.97</v>
    <v>Amplify Weight Loss D&amp;T</v>
    <v>23.63</v>
    <v>23.551500000000001</v>
    <v>23.449400000000001</v>
    <v>23.449400000000001</v>
    <v>THNR</v>
    <v>Amplify Weight Loss D&amp;T (ARCX:THNR)</v>
    <v>1810</v>
    <v>2608</v>
  </rv>
  <rv s="2">
    <v>4266</v>
  </rv>
  <rv s="3">
    <v>https://www.bing.com/financeapi/forcetrigger?t=c2yunm&amp;q=ARCX%3aVCLN&amp;form=skydnc</v>
    <v>Learn more on Bing</v>
  </rv>
  <rv s="17">
    <v>en-US</v>
    <v>c2yunm</v>
    <v>268435456</v>
    <v>1</v>
    <v>Powered by Refinitiv</v>
    <v>38</v>
    <v>Virtus D&amp;P Cln Egy (ARCX:VCLN)</v>
    <v>34</v>
    <v>39</v>
    <v>Finance</v>
    <v>25</v>
    <v>19.925000000000001</v>
    <v>15.122999999999999</v>
    <v>0.9395</v>
    <v>7.5999999999999998E-2</v>
    <v>1.6449999999999999E-2</v>
    <v>3.8990000000000001E-3</v>
    <v>0.32190000000000002</v>
    <v>USD</v>
    <v>NYSE Arca</v>
    <v>ARCX</v>
    <v>5.8999999999999999E-3</v>
    <v>19.568100000000001</v>
    <v>ETF</v>
    <v>45824.916275485935</v>
    <v>4268</v>
    <v>19.568100000000001</v>
    <v>5968359.6399999997</v>
    <v>Virtus D&amp;P Cln Egy</v>
    <v>19.568100000000001</v>
    <v>19.492100000000001</v>
    <v>19.568100000000001</v>
    <v>19.89</v>
    <v>VCLN</v>
    <v>Virtus D&amp;P Cln Egy (ARCX:VCLN)</v>
    <v>10</v>
    <v>1808</v>
  </rv>
  <rv s="2">
    <v>4269</v>
  </rv>
  <rv s="3">
    <v>https://www.bing.com/financeapi/forcetrigger?t=a1sgpr&amp;q=BATS%3aEWUS&amp;form=skydnc</v>
    <v>Learn more on Bing</v>
  </rv>
  <rv s="17">
    <v>en-US</v>
    <v>a1sgpr</v>
    <v>268435456</v>
    <v>1</v>
    <v>Powered by Refinitiv</v>
    <v>38</v>
    <v>iShares:MSCI UK Sm-Cap (BATS:EWUS)</v>
    <v>34</v>
    <v>39</v>
    <v>Finance</v>
    <v>17</v>
    <v>41.54</v>
    <v>30.63</v>
    <v>1.2718</v>
    <v>-1.6400000000000001E-2</v>
    <v>0</v>
    <v>-4.0700000000000003E-4</v>
    <v>0</v>
    <v>USD</v>
    <v>CBOE BZX Exchange</v>
    <v>BATS</v>
    <v>5.8999999999999999E-3</v>
    <v>40.61</v>
    <v>ETF</v>
    <v>45824.840294501562</v>
    <v>4271</v>
    <v>40.2746</v>
    <v>40368138.25</v>
    <v>iShares:MSCI UK Sm-Cap</v>
    <v>40.49</v>
    <v>40.290999999999997</v>
    <v>40.2746</v>
    <v>40.2746</v>
    <v>EWUS</v>
    <v>iShares:MSCI UK Sm-Cap (BATS:EWUS)</v>
    <v>1296</v>
    <v>2362</v>
  </rv>
  <rv s="2">
    <v>4272</v>
  </rv>
  <rv s="3">
    <v>https://www.bing.com/financeapi/forcetrigger?t=a1vcp2&amp;q=ARCX%3aIVES&amp;form=skydnc</v>
    <v>Learn more on Bing</v>
  </rv>
  <rv s="17">
    <v>en-US</v>
    <v>a1vcp2</v>
    <v>268435456</v>
    <v>1</v>
    <v>Powered by Refinitiv</v>
    <v>38</v>
    <v>Amplify Blmbrg AI ValCh (ARCX:AIVC)</v>
    <v>34</v>
    <v>39</v>
    <v>Finance</v>
    <v>25</v>
    <v>54.814999999999998</v>
    <v>35.69</v>
    <v>0.82930000000000004</v>
    <v>1.1615</v>
    <v>0</v>
    <v>2.3578999999999999E-2</v>
    <v>0</v>
    <v>USD</v>
    <v>NYSE Arca</v>
    <v>ARCX</v>
    <v>5.8999999999999999E-3</v>
    <v>50.421500000000002</v>
    <v>ETF</v>
    <v>45824.840277823438</v>
    <v>4274</v>
    <v>50.290999999999997</v>
    <v>23662770.23</v>
    <v>Amplify Blmbrg AI ValCh</v>
    <v>50.290999999999997</v>
    <v>49.26</v>
    <v>50.421500000000002</v>
    <v>50.421500000000002</v>
    <v>AIVC</v>
    <v>Amplify Blmbrg AI ValCh (ARCX:AIVC)</v>
    <v>433</v>
    <v>1007</v>
  </rv>
  <rv s="2">
    <v>4275</v>
  </rv>
  <rv s="16">
    <v>en-US</v>
    <v>c7726h</v>
    <v>268435456</v>
    <v>1</v>
    <v>Powered by Refinitiv</v>
    <v>36</v>
    <v>Amplify Nat Res Div Incm (ARCX:NDIV)</v>
    <v>24</v>
    <v>37</v>
    <v>Finance</v>
    <v>25</v>
    <v>30.37</v>
    <v>23.77</v>
    <v>5.4899999999999997E-2</v>
    <v>0</v>
    <v>1.882E-3</v>
    <v>0</v>
    <v>USD</v>
    <v>NYSE Arca</v>
    <v>ARCX</v>
    <v>5.8999999999999999E-3</v>
    <v>29.24</v>
    <v>ETF</v>
    <v>45824.840277789066</v>
    <v>29.111000000000001</v>
    <v>11330697.279999999</v>
    <v>Amplify Nat Res Div Incm</v>
    <v>29.1599</v>
    <v>29.168399999999998</v>
    <v>29.223299999999998</v>
    <v>29.223299999999998</v>
    <v>NDIV</v>
    <v>Amplify Nat Res Div Incm (ARCX:NDIV)</v>
    <v>1992</v>
    <v>3384</v>
  </rv>
  <rv s="2">
    <v>4277</v>
  </rv>
  <rv s="3">
    <v>https://www.bing.com/financeapi/forcetrigger?t=c61wzr&amp;q=XNAS%3aEVMT&amp;form=skydnc</v>
    <v>Learn more on Bing</v>
  </rv>
  <rv s="17">
    <v>en-US</v>
    <v>c61wzr</v>
    <v>268435456</v>
    <v>1</v>
    <v>Powered by Refinitiv</v>
    <v>38</v>
    <v>Invesco EVMCS No K-1 (XNAS:EVMT)</v>
    <v>34</v>
    <v>39</v>
    <v>Finance</v>
    <v>25</v>
    <v>17.029900000000001</v>
    <v>14.27</v>
    <v>0.89810000000000001</v>
    <v>9.5000000000000001E-2</v>
    <v>0</v>
    <v>6.3139999999999993E-3</v>
    <v>0</v>
    <v>USD</v>
    <v>Nasdaq Stock Market</v>
    <v>XNAS</v>
    <v>5.8999999999999999E-3</v>
    <v>15.14</v>
    <v>ETF</v>
    <v>45824.843750265623</v>
    <v>4279</v>
    <v>15.14</v>
    <v>6813978.2000000002</v>
    <v>Invesco EVMCS No K-1</v>
    <v>15.14</v>
    <v>15.045</v>
    <v>15.14</v>
    <v>15.14</v>
    <v>EVMT</v>
    <v>Invesco EVMCS No K-1 (XNAS:EVMT)</v>
    <v>83</v>
    <v>1732</v>
  </rv>
  <rv s="2">
    <v>4280</v>
  </rv>
  <rv s="16">
    <v>en-US</v>
    <v>c8jy8m</v>
    <v>268435456</v>
    <v>1</v>
    <v>Powered by Refinitiv</v>
    <v>36</v>
    <v>USCF:Sust Batt Met Str (ARCX:ZSB)</v>
    <v>24</v>
    <v>37</v>
    <v>Finance</v>
    <v>25</v>
    <v>15.51</v>
    <v>12.03</v>
    <v>1.5699999999999999E-2</v>
    <v>0</v>
    <v>1.1459999999999999E-3</v>
    <v>0</v>
    <v>USD</v>
    <v>NYSE Arca</v>
    <v>ARCX</v>
    <v>5.8999999999999999E-3</v>
    <v>13.72</v>
    <v>ETF</v>
    <v>45824.84027780078</v>
    <v>13.72</v>
    <v>1337681.9199999999</v>
    <v>USCF:Sust Batt Met Str</v>
    <v>13.72</v>
    <v>13.7043</v>
    <v>13.72</v>
    <v>13.72</v>
    <v>ZSB</v>
    <v>USCF:Sust Batt Met Str (ARCX:ZSB)</v>
    <v>64</v>
    <v>128</v>
  </rv>
  <rv s="2">
    <v>4282</v>
  </rv>
  <rv s="18">
    <v>en-US</v>
    <v>c8sw52</v>
    <v>268435456</v>
    <v>1</v>
    <v>Powered by Refinitiv</v>
    <v>40</v>
    <v>Cambiar Aggrssv Value (ARCX:CAMX)</v>
    <v>24</v>
    <v>39</v>
    <v>Finance</v>
    <v>25</v>
    <v>31.704999999999998</v>
    <v>26.45</v>
    <v>1.0532999999999999</v>
    <v>0.31859999999999999</v>
    <v>0</v>
    <v>1.0444E-2</v>
    <v>0</v>
    <v>USD</v>
    <v>NYSE Arca</v>
    <v>ARCX</v>
    <v>5.8999999999999999E-3</v>
    <v>30.87</v>
    <v>ETF</v>
    <v>45824.84027780078</v>
    <v>30.822800000000001</v>
    <v>58135743.219999999</v>
    <v>Cambiar Aggrssv Value</v>
    <v>30.87</v>
    <v>30.504200000000001</v>
    <v>30.822800000000001</v>
    <v>30.822800000000001</v>
    <v>CAMX</v>
    <v>Cambiar Aggrssv Value (ARCX:CAMX)</v>
    <v>219</v>
    <v>530</v>
  </rv>
  <rv s="2">
    <v>4284</v>
  </rv>
  <rv s="3">
    <v>https://www.bing.com/financeapi/forcetrigger?t=a1tlh7&amp;q=BATS%3aFYLD&amp;form=skydnc</v>
    <v>Learn more on Bing</v>
  </rv>
  <rv s="17">
    <v>en-US</v>
    <v>a1tlh7</v>
    <v>268435456</v>
    <v>1</v>
    <v>Powered by Refinitiv</v>
    <v>38</v>
    <v>Cambria For ShHolder Yld (BATS:FYLD)</v>
    <v>34</v>
    <v>39</v>
    <v>Finance</v>
    <v>17</v>
    <v>29.656700000000001</v>
    <v>23.17</v>
    <v>0.84640000000000004</v>
    <v>0.05</v>
    <v>0</v>
    <v>1.702E-3</v>
    <v>0</v>
    <v>USD</v>
    <v>CBOE BZX Exchange</v>
    <v>BATS</v>
    <v>5.8999999999999999E-3</v>
    <v>29.656700000000001</v>
    <v>ETF</v>
    <v>45824.840304640624</v>
    <v>4286</v>
    <v>29.405000000000001</v>
    <v>377892943.02999997</v>
    <v>Cambria For ShHolder Yld</v>
    <v>29.6</v>
    <v>29.37</v>
    <v>29.42</v>
    <v>29.42</v>
    <v>FYLD</v>
    <v>Cambria For ShHolder Yld (BATS:FYLD)</v>
    <v>22337</v>
    <v>58586</v>
  </rv>
  <rv s="2">
    <v>4287</v>
  </rv>
  <rv s="3">
    <v>https://www.bing.com/financeapi/forcetrigger?t=bx669c&amp;q=BATS%3aIVRA&amp;form=skydnc</v>
    <v>Learn more on Bing</v>
  </rv>
  <rv s="17">
    <v>en-US</v>
    <v>bx669c</v>
    <v>268435456</v>
    <v>1</v>
    <v>Powered by Refinitiv</v>
    <v>38</v>
    <v>Invesco Real Assets ESG (BATS:IVRA)</v>
    <v>34</v>
    <v>39</v>
    <v>Finance</v>
    <v>17</v>
    <v>18.39</v>
    <v>13.975</v>
    <v>1.5317000000000001</v>
    <v>-1.84E-2</v>
    <v>1.7393000000000002E-2</v>
    <v>-1.134E-3</v>
    <v>0.28189999999999998</v>
    <v>USD</v>
    <v>CBOE BZX Exchange</v>
    <v>BATS</v>
    <v>5.8999999999999999E-3</v>
    <v>16.393599999999999</v>
    <v>ETF</v>
    <v>45824.840308425781</v>
    <v>4289</v>
    <v>16.1601</v>
    <v>12566455.310000001</v>
    <v>Invesco Real Assets ESG</v>
    <v>16.350000000000001</v>
    <v>16.226500000000001</v>
    <v>16.208100000000002</v>
    <v>16.489999999999998</v>
    <v>IVRA</v>
    <v>Invesco Real Assets ESG (BATS:IVRA)</v>
    <v>10838</v>
    <v>6147</v>
  </rv>
  <rv s="2">
    <v>4290</v>
  </rv>
  <rv s="16">
    <v>en-US</v>
    <v>ce373m</v>
    <v>268435456</v>
    <v>1</v>
    <v>Powered by Refinitiv</v>
    <v>36</v>
    <v>Cambria LC Sh Yld (BATS:LYLD)</v>
    <v>24</v>
    <v>37</v>
    <v>Finance</v>
    <v>17</v>
    <v>28.18</v>
    <v>22.19</v>
    <v>0.2</v>
    <v>0</v>
    <v>7.77E-3</v>
    <v>0</v>
    <v>USD</v>
    <v>CBOE BZX Exchange</v>
    <v>BATS</v>
    <v>5.8999999999999999E-3</v>
    <v>25.94</v>
    <v>ETF</v>
    <v>45824.840320682815</v>
    <v>25.869700000000002</v>
    <v>4436677.8600000003</v>
    <v>Cambria LC Sh Yld</v>
    <v>25.92</v>
    <v>25.74</v>
    <v>25.94</v>
    <v>25.94</v>
    <v>LYLD</v>
    <v>Cambria LC Sh Yld (BATS:LYLD)</v>
    <v>1178</v>
    <v>2311</v>
  </rv>
  <rv s="2">
    <v>4292</v>
  </rv>
  <rv s="3">
    <v>https://www.bing.com/financeapi/forcetrigger?t=a1qah7&amp;q=ARCX%3aCRAK&amp;form=skydnc</v>
    <v>Learn more on Bing</v>
  </rv>
  <rv s="17">
    <v>en-US</v>
    <v>a1qah7</v>
    <v>268435456</v>
    <v>1</v>
    <v>Powered by Refinitiv</v>
    <v>38</v>
    <v>VanEck:Oil Refiners (ARCX:CRAK)</v>
    <v>34</v>
    <v>39</v>
    <v>Finance</v>
    <v>25</v>
    <v>36.5</v>
    <v>24.17</v>
    <v>0.69899999999999995</v>
    <v>0.46960000000000002</v>
    <v>0</v>
    <v>1.4739E-2</v>
    <v>0</v>
    <v>USD</v>
    <v>NYSE Arca</v>
    <v>ARCX</v>
    <v>5.8999999999999999E-3</v>
    <v>32.4</v>
    <v>ETF</v>
    <v>45824.840277823438</v>
    <v>4294</v>
    <v>32.186700000000002</v>
    <v>24000024.41</v>
    <v>VanEck:Oil Refiners</v>
    <v>32.270000000000003</v>
    <v>31.860399999999998</v>
    <v>32.33</v>
    <v>32.33</v>
    <v>CRAK</v>
    <v>VanEck:Oil Refiners (ARCX:CRAK)</v>
    <v>10395</v>
    <v>5721</v>
  </rv>
  <rv s="2">
    <v>4295</v>
  </rv>
  <rv s="3">
    <v>https://www.bing.com/financeapi/forcetrigger?t=c3h55r&amp;q=ARCX%3aHCOM&amp;form=skydnc</v>
    <v>Learn more on Bing</v>
  </rv>
  <rv s="17">
    <v>en-US</v>
    <v>c3h55r</v>
    <v>268435456</v>
    <v>1</v>
    <v>Powered by Refinitiv</v>
    <v>38</v>
    <v>Hartford Schr Com Strat (ARCX:HCOM)</v>
    <v>34</v>
    <v>39</v>
    <v>Finance</v>
    <v>25</v>
    <v>15.835000000000001</v>
    <v>14.16</v>
    <v>0.96220000000000006</v>
    <v>-5.0000000000000001E-3</v>
    <v>0</v>
    <v>-3.2289999999999999E-4</v>
    <v>0</v>
    <v>USD</v>
    <v>NYSE Arca</v>
    <v>ARCX</v>
    <v>5.8999999999999999E-3</v>
    <v>15.52</v>
    <v>ETF</v>
    <v>45824.840277812502</v>
    <v>4297</v>
    <v>15.48</v>
    <v>9818081.9700000007</v>
    <v>Hartford Schr Com Strat</v>
    <v>15.52</v>
    <v>15.484999999999999</v>
    <v>15.48</v>
    <v>15.48</v>
    <v>HCOM</v>
    <v>Hartford Schr Com Strat (ARCX:HCOM)</v>
    <v>192</v>
    <v>3750</v>
  </rv>
  <rv s="2">
    <v>4298</v>
  </rv>
  <rv s="16">
    <v>en-US</v>
    <v>cftgf2</v>
    <v>268435456</v>
    <v>1</v>
    <v>Powered by Refinitiv</v>
    <v>36</v>
    <v>Cohen&amp;Steers Prf &amp; Inc O (ARCX:CSPF)</v>
    <v>24</v>
    <v>37</v>
    <v>Finance</v>
    <v>25</v>
    <v>25.53</v>
    <v>24.15</v>
    <v>0.06</v>
    <v>0</v>
    <v>2.3699999999999997E-3</v>
    <v>0</v>
    <v>USD</v>
    <v>NYSE Arca</v>
    <v>ARCX</v>
    <v>5.8999999999999999E-3</v>
    <v>25.53</v>
    <v>ETF</v>
    <v>45824.840277789066</v>
    <v>25.35</v>
    <v>34347747.229999997</v>
    <v>Cohen&amp;Steers Prf &amp; Inc O</v>
    <v>25.37</v>
    <v>25.32</v>
    <v>25.38</v>
    <v>25.38</v>
    <v>CSPF</v>
    <v>Cohen&amp;Steers Prf &amp; Inc O (ARCX:CSPF)</v>
    <v>38054</v>
    <v>17997</v>
  </rv>
  <rv s="2">
    <v>4300</v>
  </rv>
  <rv s="3">
    <v>https://www.bing.com/financeapi/forcetrigger?t=a1spdm&amp;q=ARCX%3aFDD&amp;form=skydnc</v>
    <v>Learn more on Bing</v>
  </rv>
  <rv s="17">
    <v>en-US</v>
    <v>a1spdm</v>
    <v>268435456</v>
    <v>1</v>
    <v>Powered by Refinitiv</v>
    <v>38</v>
    <v>FT II:STOXX Eur Sel Div (ARCX:FDD)</v>
    <v>34</v>
    <v>39</v>
    <v>Finance</v>
    <v>25</v>
    <v>15.62</v>
    <v>10.99</v>
    <v>1.0979000000000001</v>
    <v>0.01</v>
    <v>-9.7090000000000006E-3</v>
    <v>6.4769999999999997E-4</v>
    <v>-0.15</v>
    <v>USD</v>
    <v>NYSE Arca</v>
    <v>ARCX</v>
    <v>5.8999999999999999E-3</v>
    <v>15.62</v>
    <v>ETF</v>
    <v>45824.840277812502</v>
    <v>4302</v>
    <v>15.45</v>
    <v>483480744.18000001</v>
    <v>FT II:STOXX Eur Sel Div</v>
    <v>15.62</v>
    <v>15.44</v>
    <v>15.45</v>
    <v>15.3</v>
    <v>FDD</v>
    <v>FT II:STOXX Eur Sel Div (ARCX:FDD)</v>
    <v>359814</v>
    <v>628493</v>
  </rv>
  <rv s="2">
    <v>4303</v>
  </rv>
  <rv s="3">
    <v>https://www.bing.com/financeapi/forcetrigger?t=a1otar&amp;q=ARCX%3aBRF&amp;form=skydnc</v>
    <v>Learn more on Bing</v>
  </rv>
  <rv s="17">
    <v>en-US</v>
    <v>a1otar</v>
    <v>268435456</v>
    <v>1</v>
    <v>Powered by Refinitiv</v>
    <v>38</v>
    <v>VanEck:Brazil Sm Cap (ARCX:BRF)</v>
    <v>34</v>
    <v>39</v>
    <v>Finance</v>
    <v>25</v>
    <v>15.63</v>
    <v>10.8195</v>
    <v>1.2821</v>
    <v>0.40710000000000002</v>
    <v>0</v>
    <v>2.7345999999999999E-2</v>
    <v>0</v>
    <v>USD</v>
    <v>NYSE Arca</v>
    <v>ARCX</v>
    <v>5.8999999999999999E-3</v>
    <v>15.33</v>
    <v>ETF</v>
    <v>45824.840277823438</v>
    <v>4305</v>
    <v>15.16</v>
    <v>18785282.52</v>
    <v>VanEck:Brazil Sm Cap</v>
    <v>15.225</v>
    <v>14.886900000000001</v>
    <v>15.294</v>
    <v>15.294</v>
    <v>BRF</v>
    <v>VanEck:Brazil Sm Cap (ARCX:BRF)</v>
    <v>4290</v>
    <v>4208</v>
  </rv>
  <rv s="2">
    <v>4306</v>
  </rv>
  <rv s="3">
    <v>https://www.bing.com/financeapi/forcetrigger?t=a1nplh&amp;q=ARCX%3aARGT&amp;form=skydnc</v>
    <v>Learn more on Bing</v>
  </rv>
  <rv s="17">
    <v>en-US</v>
    <v>a1nplh</v>
    <v>268435456</v>
    <v>1</v>
    <v>Powered by Refinitiv</v>
    <v>38</v>
    <v>Glbl X MSCI Argnt ETF (ARCX:ARGT)</v>
    <v>34</v>
    <v>39</v>
    <v>Finance</v>
    <v>25</v>
    <v>95.87</v>
    <v>51.09</v>
    <v>1.1951000000000001</v>
    <v>0.56000000000000005</v>
    <v>0</v>
    <v>6.4819999999999999E-3</v>
    <v>0</v>
    <v>USD</v>
    <v>NYSE Arca</v>
    <v>ARCX</v>
    <v>5.8999999999999999E-3</v>
    <v>87.64</v>
    <v>ETF</v>
    <v>45824.917309513279</v>
    <v>4308</v>
    <v>86.67</v>
    <v>1138737369.9200001</v>
    <v>Glbl X MSCI Argnt ETF</v>
    <v>87</v>
    <v>86.39</v>
    <v>86.95</v>
    <v>86.95</v>
    <v>ARGT</v>
    <v>Glbl X MSCI Argnt ETF (ARCX:ARGT)</v>
    <v>136216</v>
    <v>434690</v>
  </rv>
  <rv s="2">
    <v>4309</v>
  </rv>
  <rv s="3">
    <v>https://www.bing.com/financeapi/forcetrigger?t=a1sh52&amp;q=ARCX%3aEWZ&amp;form=skydnc</v>
    <v>Learn more on Bing</v>
  </rv>
  <rv s="17">
    <v>en-US</v>
    <v>a1sh52</v>
    <v>268435456</v>
    <v>1</v>
    <v>Powered by Refinitiv</v>
    <v>38</v>
    <v>iShares:MSCI Brazil (ARCX:EWZ)</v>
    <v>34</v>
    <v>39</v>
    <v>Finance</v>
    <v>25</v>
    <v>31.14</v>
    <v>22.26</v>
    <v>1.1028</v>
    <v>0.68500000000000005</v>
    <v>1.4130000000000002E-3</v>
    <v>2.4795999999999999E-2</v>
    <v>0.04</v>
    <v>USD</v>
    <v>NYSE Arca</v>
    <v>ARCX</v>
    <v>5.8999999999999999E-3</v>
    <v>28.36</v>
    <v>ETF</v>
    <v>45824.919726041408</v>
    <v>4311</v>
    <v>27.9</v>
    <v>4298987075.4300003</v>
    <v>iShares:MSCI Brazil</v>
    <v>27.9</v>
    <v>27.625</v>
    <v>28.31</v>
    <v>28.35</v>
    <v>EWZ</v>
    <v>iShares:MSCI Brazil (ARCX:EWZ)</v>
    <v>27745498</v>
    <v>24717046</v>
  </rv>
  <rv s="2">
    <v>4312</v>
  </rv>
  <rv s="16">
    <v>en-US</v>
    <v>cbet9c</v>
    <v>268435456</v>
    <v>1</v>
    <v>Powered by Refinitiv</v>
    <v>36</v>
    <v>EA:TBG Dividend Focus (ARCX:TBG)</v>
    <v>24</v>
    <v>37</v>
    <v>Finance</v>
    <v>25</v>
    <v>34.289700000000003</v>
    <v>28.32</v>
    <v>0.14000000000000001</v>
    <v>0</v>
    <v>4.372E-3</v>
    <v>0</v>
    <v>USD</v>
    <v>NYSE Arca</v>
    <v>ARCX</v>
    <v>5.8999999999999999E-3</v>
    <v>32.3095</v>
    <v>ETF</v>
    <v>45824.84027780078</v>
    <v>32.08</v>
    <v>137971946.21000001</v>
    <v>EA:TBG Dividend Focus</v>
    <v>32.15</v>
    <v>32.020000000000003</v>
    <v>32.159999999999997</v>
    <v>32.159999999999997</v>
    <v>TBG</v>
    <v>EA:TBG Dividend Focus (ARCX:TBG)</v>
    <v>33172</v>
    <v>35905</v>
  </rv>
  <rv s="2">
    <v>4314</v>
  </rv>
  <rv s="3">
    <v>https://www.bing.com/financeapi/forcetrigger?t=a23xhw&amp;q=BATS%3aTAIL&amp;form=skydnc</v>
    <v>Learn more on Bing</v>
  </rv>
  <rv s="17">
    <v>en-US</v>
    <v>a23xhw</v>
    <v>268435456</v>
    <v>1</v>
    <v>Powered by Refinitiv</v>
    <v>38</v>
    <v>Cambria Tail Risk (BATS:TAIL)</v>
    <v>34</v>
    <v>39</v>
    <v>Finance</v>
    <v>17</v>
    <v>14.67</v>
    <v>10.9</v>
    <v>-0.33810000000000001</v>
    <v>-0.1</v>
    <v>0</v>
    <v>-8.2100000000000003E-3</v>
    <v>0</v>
    <v>USD</v>
    <v>CBOE BZX Exchange</v>
    <v>BATS</v>
    <v>5.8999999999999999E-3</v>
    <v>12.1</v>
    <v>ETF</v>
    <v>45824.88472200156</v>
    <v>4316</v>
    <v>12.06</v>
    <v>111710571.63</v>
    <v>Cambria Tail Risk</v>
    <v>12.1</v>
    <v>12.18</v>
    <v>12.08</v>
    <v>12.08</v>
    <v>TAIL</v>
    <v>Cambria Tail Risk (BATS:TAIL)</v>
    <v>55687</v>
    <v>313604</v>
  </rv>
  <rv s="2">
    <v>4317</v>
  </rv>
  <rv s="3">
    <v>https://www.bing.com/financeapi/forcetrigger?t=a1ppec&amp;q=XNAS%3aCIBR&amp;form=skydnc</v>
    <v>Learn more on Bing</v>
  </rv>
  <rv s="17">
    <v>en-US</v>
    <v>a1ppec</v>
    <v>268435456</v>
    <v>1</v>
    <v>Powered by Refinitiv</v>
    <v>38</v>
    <v>FT II:Nsdq Cybersecurity (XNAS:CIBR)</v>
    <v>34</v>
    <v>39</v>
    <v>Finance</v>
    <v>35</v>
    <v>73.819999999999993</v>
    <v>50.524900000000002</v>
    <v>0.65600000000000003</v>
    <v>0.81</v>
    <v>4.5079999999999999E-3</v>
    <v>1.1188E-2</v>
    <v>0.33</v>
    <v>USD</v>
    <v>Nasdaq Stock Market</v>
    <v>XNAS</v>
    <v>5.8999999999999999E-3</v>
    <v>73.569999999999993</v>
    <v>ETF</v>
    <v>45824.935975092187</v>
    <v>4319</v>
    <v>72.820099999999996</v>
    <v>9327904442.7199993</v>
    <v>FT II:Nsdq Cybersecurity</v>
    <v>72.98</v>
    <v>72.400000000000006</v>
    <v>73.209999999999994</v>
    <v>73.540000000000006</v>
    <v>CIBR</v>
    <v>FT II:Nsdq Cybersecurity (XNAS:CIBR)</v>
    <v>915408</v>
    <v>858156</v>
  </rv>
  <rv s="2">
    <v>4320</v>
  </rv>
  <rv s="3">
    <v>https://www.bing.com/financeapi/forcetrigger?t=a1p5sm&amp;q=BATS%3aCALF&amp;form=skydnc</v>
    <v>Learn more on Bing</v>
  </rv>
  <rv s="17">
    <v>en-US</v>
    <v>a1p5sm</v>
    <v>268435456</v>
    <v>1</v>
    <v>Powered by Refinitiv</v>
    <v>38</v>
    <v>Pacer US SC Cash Cows (BATS:CALF)</v>
    <v>34</v>
    <v>39</v>
    <v>Finance</v>
    <v>17</v>
    <v>49.59</v>
    <v>31.5</v>
    <v>1.0622</v>
    <v>0.5</v>
    <v>-2.2669999999999999E-3</v>
    <v>1.2755000000000001E-2</v>
    <v>-0.09</v>
    <v>USD</v>
    <v>CBOE BZX Exchange</v>
    <v>BATS</v>
    <v>5.8999999999999999E-3</v>
    <v>39.78</v>
    <v>ETF</v>
    <v>45824.897562349215</v>
    <v>4322</v>
    <v>39.4</v>
    <v>4281980443.4000001</v>
    <v>Pacer US SC Cash Cows</v>
    <v>39.520000000000003</v>
    <v>39.200000000000003</v>
    <v>39.700000000000003</v>
    <v>39.61</v>
    <v>CALF</v>
    <v>Pacer US SC Cash Cows (BATS:CALF)</v>
    <v>1502218</v>
    <v>1377577</v>
  </rv>
  <rv s="2">
    <v>4323</v>
  </rv>
  <rv s="3">
    <v>https://www.bing.com/financeapi/forcetrigger?t=a21bw7&amp;q=ARCX%3aPSLV&amp;form=skydnc</v>
    <v>Learn more on Bing</v>
  </rv>
  <rv s="17">
    <v>en-US</v>
    <v>a21bw7</v>
    <v>268435456</v>
    <v>1</v>
    <v>Powered by Refinitiv</v>
    <v>38</v>
    <v>Sprott Physical Silver Tr USD (ARCX:PSLV)</v>
    <v>34</v>
    <v>39</v>
    <v>Finance</v>
    <v>35</v>
    <v>12.37</v>
    <v>9.1201000000000008</v>
    <v>1.4418</v>
    <v>0.02</v>
    <v>-8.4290000000000005E-4</v>
    <v>1.6409999999999999E-3</v>
    <v>-1.03E-2</v>
    <v>USD</v>
    <v>NYSE Arca</v>
    <v>ARCX</v>
    <v>5.8999999999999999E-3</v>
    <v>12.25</v>
    <v>ETF</v>
    <v>45824.932808205471</v>
    <v>4325</v>
    <v>12.15</v>
    <v>1044666975</v>
    <v>Sprott Physical Silver Tr USD</v>
    <v>12.25</v>
    <v>12.19</v>
    <v>12.21</v>
    <v>12.2097</v>
    <v>PSLV</v>
    <v>Sprott Physical Silver Tr USD (ARCX:PSLV)</v>
    <v>30633031</v>
    <v>28407651</v>
  </rv>
  <rv s="2">
    <v>4326</v>
  </rv>
  <rv s="3">
    <v>https://www.bing.com/financeapi/forcetrigger?t=bvkmtc&amp;q=ARCX%3aLCG&amp;form=skydnc</v>
    <v>Learn more on Bing</v>
  </rv>
  <rv s="17">
    <v>en-US</v>
    <v>bvkmtc</v>
    <v>268435456</v>
    <v>1</v>
    <v>Powered by Refinitiv</v>
    <v>38</v>
    <v>Sterling Focus Equity (ARCX:LCG)</v>
    <v>34</v>
    <v>39</v>
    <v>Finance</v>
    <v>25</v>
    <v>32.946199999999997</v>
    <v>24.23</v>
    <v>1.1417999999999999</v>
    <v>0.37409999999999999</v>
    <v>-8.0409999999999998E-4</v>
    <v>1.2179000000000001E-2</v>
    <v>-2.5000000000000001E-2</v>
    <v>USD</v>
    <v>NYSE Arca</v>
    <v>ARCX</v>
    <v>5.8999999999999999E-3</v>
    <v>31.220099999999999</v>
    <v>ETF</v>
    <v>45824.840277812502</v>
    <v>4328</v>
    <v>31.01</v>
    <v>31206225.5</v>
    <v>Sterling Focus Equity</v>
    <v>31.01</v>
    <v>30.715900000000001</v>
    <v>31.09</v>
    <v>31.065000000000001</v>
    <v>LCG</v>
    <v>Sterling Focus Equity (ARCX:LCG)</v>
    <v>758</v>
    <v>5130</v>
  </rv>
  <rv s="2">
    <v>4329</v>
  </rv>
  <rv s="3">
    <v>https://www.bing.com/financeapi/forcetrigger?t=a1s3w7&amp;q=ARCX%3aEPU&amp;form=skydnc</v>
    <v>Learn more on Bing</v>
  </rv>
  <rv s="17">
    <v>en-US</v>
    <v>a1s3w7</v>
    <v>268435456</v>
    <v>1</v>
    <v>Powered by Refinitiv</v>
    <v>38</v>
    <v>iShares MSCI Pr &amp; Gl Exp (ARCX:EPU)</v>
    <v>34</v>
    <v>39</v>
    <v>Finance</v>
    <v>25</v>
    <v>49.23</v>
    <v>37.07</v>
    <v>0.90349999999999997</v>
    <v>0.31669999999999998</v>
    <v>-2.452E-4</v>
    <v>6.6820000000000004E-3</v>
    <v>-1.17E-2</v>
    <v>USD</v>
    <v>NYSE Arca</v>
    <v>ARCX</v>
    <v>5.8999999999999999E-3</v>
    <v>47.99</v>
    <v>ETF</v>
    <v>45824.840277823438</v>
    <v>4331</v>
    <v>47.7</v>
    <v>143975221.96000001</v>
    <v>iShares MSCI Pr &amp; Gl Exp</v>
    <v>47.7</v>
    <v>47.395000000000003</v>
    <v>47.7117</v>
    <v>47.7</v>
    <v>EPU</v>
    <v>iShares MSCI Pr &amp; Gl Exp (ARCX:EPU)</v>
    <v>14374</v>
    <v>17641</v>
  </rv>
  <rv s="2">
    <v>4332</v>
  </rv>
  <rv s="3">
    <v>https://www.bing.com/financeapi/forcetrigger?t=a23vjc&amp;q=BATS%3aSYLD&amp;form=skydnc</v>
    <v>Learn more on Bing</v>
  </rv>
  <rv s="17">
    <v>en-US</v>
    <v>a23vjc</v>
    <v>268435456</v>
    <v>1</v>
    <v>Powered by Refinitiv</v>
    <v>38</v>
    <v>Cambria Shrhldr Yld ETF (BATS:SYLD)</v>
    <v>34</v>
    <v>39</v>
    <v>Finance</v>
    <v>17</v>
    <v>76.95</v>
    <v>54.75</v>
    <v>1.1127</v>
    <v>0.71</v>
    <v>0</v>
    <v>1.1129E-2</v>
    <v>0</v>
    <v>USD</v>
    <v>CBOE BZX Exchange</v>
    <v>BATS</v>
    <v>5.8999999999999999E-3</v>
    <v>64.739999999999995</v>
    <v>ETF</v>
    <v>45824.840340925781</v>
    <v>4334</v>
    <v>64.209999999999994</v>
    <v>947139615.44000006</v>
    <v>Cambria Shrhldr Yld ETF</v>
    <v>64.209999999999994</v>
    <v>63.8</v>
    <v>64.510000000000005</v>
    <v>64.510000000000005</v>
    <v>SYLD</v>
    <v>Cambria Shrhldr Yld ETF (BATS:SYLD)</v>
    <v>53719</v>
    <v>72133</v>
  </rv>
  <rv s="2">
    <v>4335</v>
  </rv>
  <rv s="3">
    <v>https://www.bing.com/financeapi/forcetrigger?t=a2478m&amp;q=ARCX%3aTHD&amp;form=skydnc</v>
    <v>Learn more on Bing</v>
  </rv>
  <rv s="17">
    <v>en-US</v>
    <v>a2478m</v>
    <v>268435456</v>
    <v>1</v>
    <v>Powered by Refinitiv</v>
    <v>38</v>
    <v>iShares:MSCI Thai (ARCX:THD)</v>
    <v>34</v>
    <v>39</v>
    <v>Finance</v>
    <v>25</v>
    <v>69.989999999999995</v>
    <v>45.23</v>
    <v>0.77859999999999996</v>
    <v>-0.39400000000000002</v>
    <v>1.1051E-2</v>
    <v>-7.5810000000000001E-3</v>
    <v>0.56999999999999995</v>
    <v>USD</v>
    <v>NYSE Arca</v>
    <v>ARCX</v>
    <v>5.8999999999999999E-3</v>
    <v>51.76</v>
    <v>ETF</v>
    <v>45824.867879907033</v>
    <v>4337</v>
    <v>51.49</v>
    <v>200323803.93000001</v>
    <v>iShares:MSCI Thai</v>
    <v>51.71</v>
    <v>51.973999999999997</v>
    <v>51.58</v>
    <v>52.15</v>
    <v>THD</v>
    <v>iShares:MSCI Thai (ARCX:THD)</v>
    <v>83384</v>
    <v>78942</v>
  </rv>
  <rv s="2">
    <v>4338</v>
  </rv>
  <rv s="16">
    <v>en-US</v>
    <v>cbwxp2</v>
    <v>268435456</v>
    <v>1</v>
    <v>Powered by Refinitiv</v>
    <v>36</v>
    <v>WisdomTree:Bianco Tot Rt (XNAS:WTBN)</v>
    <v>24</v>
    <v>37</v>
    <v>Finance</v>
    <v>25</v>
    <v>25.984999999999999</v>
    <v>24.5</v>
    <v>-5.0000000000000001E-3</v>
    <v>1.5890000000000001E-3</v>
    <v>-1.986E-4</v>
    <v>0.04</v>
    <v>USD</v>
    <v>Nasdaq Stock Market</v>
    <v>XNAS</v>
    <v>5.8999999999999999E-3</v>
    <v>25.26</v>
    <v>ETF</v>
    <v>45824.843750092186</v>
    <v>25.17</v>
    <v>63188108.880000003</v>
    <v>WisdomTree:Bianco Tot Rt</v>
    <v>25.175000000000001</v>
    <v>25.175000000000001</v>
    <v>25.17</v>
    <v>25.21</v>
    <v>WTBN</v>
    <v>WisdomTree:Bianco Tot Rt (XNAS:WTBN)</v>
    <v>19680</v>
    <v>17584</v>
  </rv>
  <rv s="2">
    <v>4340</v>
  </rv>
  <rv s="16">
    <v>en-US</v>
    <v>cbri3m</v>
    <v>268435456</v>
    <v>1</v>
    <v>Powered by Refinitiv</v>
    <v>36</v>
    <v>ALPS Smith Cr+ Bd (ARCX:SMTH)</v>
    <v>24</v>
    <v>37</v>
    <v>Finance</v>
    <v>25</v>
    <v>26.71</v>
    <v>25.151700000000002</v>
    <v>-0.04</v>
    <v>0</v>
    <v>-1.56E-3</v>
    <v>0</v>
    <v>USD</v>
    <v>NYSE Arca</v>
    <v>ARCX</v>
    <v>5.8999999999999999E-3</v>
    <v>25.669899999999998</v>
    <v>ETF</v>
    <v>45824.84027780078</v>
    <v>25.583500000000001</v>
    <v>1821227283.8900001</v>
    <v>ALPS Smith Cr+ Bd</v>
    <v>25.64</v>
    <v>25.64</v>
    <v>25.6</v>
    <v>25.6</v>
    <v>SMTH</v>
    <v>ALPS Smith Cr+ Bd (ARCX:SMTH)</v>
    <v>288336</v>
    <v>284995</v>
  </rv>
  <rv s="2">
    <v>4342</v>
  </rv>
  <rv s="16">
    <v>en-US</v>
    <v>c774rw</v>
    <v>268435456</v>
    <v>1</v>
    <v>Powered by Refinitiv</v>
    <v>36</v>
    <v>Invesco Agr Cmd No K-1 (XNAS:PDBA)</v>
    <v>24</v>
    <v>37</v>
    <v>Finance</v>
    <v>25</v>
    <v>40.42</v>
    <v>33.07</v>
    <v>0.36499999999999999</v>
    <v>0</v>
    <v>1.0181000000000001E-2</v>
    <v>0</v>
    <v>USD</v>
    <v>Nasdaq Stock Market</v>
    <v>XNAS</v>
    <v>5.8999999999999999E-3</v>
    <v>36.28</v>
    <v>ETF</v>
    <v>45824.843750173437</v>
    <v>35.799999999999997</v>
    <v>89072661.989999995</v>
    <v>Invesco Agr Cmd No K-1</v>
    <v>35.799999999999997</v>
    <v>35.85</v>
    <v>36.215000000000003</v>
    <v>36.215000000000003</v>
    <v>PDBA</v>
    <v>Invesco Agr Cmd No K-1 (XNAS:PDBA)</v>
    <v>8702</v>
    <v>32664</v>
  </rv>
  <rv s="2">
    <v>4344</v>
  </rv>
  <rv s="3">
    <v>https://www.bing.com/financeapi/forcetrigger?t=a1zuw7&amp;q=XNAS%3aPHO&amp;form=skydnc</v>
    <v>Learn more on Bing</v>
  </rv>
  <rv s="17">
    <v>en-US</v>
    <v>a1zuw7</v>
    <v>268435456</v>
    <v>1</v>
    <v>Powered by Refinitiv</v>
    <v>38</v>
    <v>Invesco Water Res (XNAS:PHO)</v>
    <v>34</v>
    <v>39</v>
    <v>Finance</v>
    <v>25</v>
    <v>72.59</v>
    <v>57.11</v>
    <v>0.91879999999999995</v>
    <v>0.52</v>
    <v>1.1609999999999999E-3</v>
    <v>7.6010000000000001E-3</v>
    <v>0.08</v>
    <v>USD</v>
    <v>Nasdaq Stock Market</v>
    <v>XNAS</v>
    <v>5.8999999999999999E-3</v>
    <v>69.284999999999997</v>
    <v>ETF</v>
    <v>45824.881773135938</v>
    <v>4346</v>
    <v>68.59</v>
    <v>2123644623.6800001</v>
    <v>Invesco Water Res</v>
    <v>68.84</v>
    <v>68.41</v>
    <v>68.930000000000007</v>
    <v>69.010000000000005</v>
    <v>PHO</v>
    <v>Invesco Water Res (XNAS:PHO)</v>
    <v>51337</v>
    <v>47326</v>
  </rv>
  <rv s="2">
    <v>4347</v>
  </rv>
  <rv s="3">
    <v>https://www.bing.com/financeapi/forcetrigger?t=bxjsvh&amp;q=BATS%3aFPRO&amp;form=skydnc</v>
    <v>Learn more on Bing</v>
  </rv>
  <rv s="17">
    <v>en-US</v>
    <v>bxjsvh</v>
    <v>268435456</v>
    <v>1</v>
    <v>Powered by Refinitiv</v>
    <v>38</v>
    <v>Fidelity Real Estate Inv (BATS:FPRO)</v>
    <v>34</v>
    <v>39</v>
    <v>Finance</v>
    <v>17</v>
    <v>24.84</v>
    <v>19.84</v>
    <v>1.004</v>
    <v>-3.5400000000000001E-2</v>
    <v>1.116E-3</v>
    <v>-1.5529999999999999E-3</v>
    <v>2.5399999999999999E-2</v>
    <v>USD</v>
    <v>CBOE BZX Exchange</v>
    <v>BATS</v>
    <v>5.8999999999999999E-3</v>
    <v>23.06</v>
    <v>ETF</v>
    <v>45824.840299142968</v>
    <v>4349</v>
    <v>22.754300000000001</v>
    <v>15342972.449999999</v>
    <v>Fidelity Real Estate Inv</v>
    <v>22.99</v>
    <v>22.8</v>
    <v>22.764600000000002</v>
    <v>22.79</v>
    <v>FPRO</v>
    <v>Fidelity Real Estate Inv (BATS:FPRO)</v>
    <v>1483</v>
    <v>3645</v>
  </rv>
  <rv s="2">
    <v>4350</v>
  </rv>
  <rv s="3">
    <v>https://www.bing.com/financeapi/forcetrigger?t=a22qgh&amp;q=XNAS%3aSDVY&amp;form=skydnc</v>
    <v>Learn more on Bing</v>
  </rv>
  <rv s="17">
    <v>en-US</v>
    <v>a22qgh</v>
    <v>268435456</v>
    <v>1</v>
    <v>Powered by Refinitiv</v>
    <v>38</v>
    <v>FT VI:SMID Rising Dv Ach (XNAS:SDVY)</v>
    <v>34</v>
    <v>39</v>
    <v>Finance</v>
    <v>25</v>
    <v>40.596699999999998</v>
    <v>28.84</v>
    <v>1.0861000000000001</v>
    <v>0.34</v>
    <v>0</v>
    <v>9.9129999999999999E-3</v>
    <v>0</v>
    <v>USD</v>
    <v>Nasdaq Stock Market</v>
    <v>XNAS</v>
    <v>5.8999999999999999E-3</v>
    <v>34.85</v>
    <v>ETF</v>
    <v>45824.843750265623</v>
    <v>4352</v>
    <v>34.520000000000003</v>
    <v>7949010468.7799997</v>
    <v>FT VI:SMID Rising Dv Ach</v>
    <v>34.549999999999997</v>
    <v>34.299999999999997</v>
    <v>34.64</v>
    <v>34.64</v>
    <v>SDVY</v>
    <v>FT VI:SMID Rising Dv Ach (XNAS:SDVY)</v>
    <v>1132923</v>
    <v>1010713</v>
  </rv>
  <rv s="2">
    <v>4353</v>
  </rv>
  <rv s="16">
    <v>en-US</v>
    <v>ca75ur</v>
    <v>268435456</v>
    <v>1</v>
    <v>Powered by Refinitiv</v>
    <v>36</v>
    <v>Natixis Loomis Sayles FG (ARCX:LSGR)</v>
    <v>24</v>
    <v>37</v>
    <v>Finance</v>
    <v>25</v>
    <v>41.75</v>
    <v>30.04</v>
    <v>0.52890000000000004</v>
    <v>0</v>
    <v>1.3225000000000001E-2</v>
    <v>0</v>
    <v>USD</v>
    <v>NYSE Arca</v>
    <v>ARCX</v>
    <v>5.8999999999999999E-3</v>
    <v>40.6</v>
    <v>ETF</v>
    <v>45824.84027780078</v>
    <v>40.35</v>
    <v>363645539.19999999</v>
    <v>Natixis Loomis Sayles FG</v>
    <v>40.409999999999997</v>
    <v>39.991100000000003</v>
    <v>40.520000000000003</v>
    <v>40.520000000000003</v>
    <v>LSGR</v>
    <v>Natixis Loomis Sayles FG (ARCX:LSGR)</v>
    <v>24470</v>
    <v>22047</v>
  </rv>
  <rv s="2">
    <v>4355</v>
  </rv>
  <rv s="16">
    <v>en-US</v>
    <v>cfazjc</v>
    <v>268435456</v>
    <v>1</v>
    <v>Powered by Refinitiv</v>
    <v>36</v>
    <v>Oakmark US Large Cap (ARCX:OAKM)</v>
    <v>24</v>
    <v>37</v>
    <v>Finance</v>
    <v>25</v>
    <v>25.41</v>
    <v>21.004100000000001</v>
    <v>0.27</v>
    <v>0</v>
    <v>1.0843E-2</v>
    <v>0</v>
    <v>USD</v>
    <v>NYSE Arca</v>
    <v>ARCX</v>
    <v>5.8999999999999999E-3</v>
    <v>25.19</v>
    <v>ETF</v>
    <v>45824.840277812502</v>
    <v>25</v>
    <v>462078538.45999998</v>
    <v>Oakmark US Large Cap</v>
    <v>25</v>
    <v>24.9</v>
    <v>25.17</v>
    <v>25.17</v>
    <v>OAKM</v>
    <v>Oakmark US Large Cap (ARCX:OAKM)</v>
    <v>32261</v>
    <v>130790</v>
  </rv>
  <rv s="2">
    <v>4357</v>
  </rv>
  <rv s="16">
    <v>en-US</v>
    <v>c8caw7</v>
    <v>268435456</v>
    <v>1</v>
    <v>Powered by Refinitiv</v>
    <v>36</v>
    <v>Franklin ETF:ClrBrdg SI (XNAS:INFR)</v>
    <v>24</v>
    <v>37</v>
    <v>Finance</v>
    <v>25</v>
    <v>26.86</v>
    <v>21.48</v>
    <v>0.1</v>
    <v>0</v>
    <v>3.7659999999999998E-3</v>
    <v>0</v>
    <v>USD</v>
    <v>Nasdaq Stock Market</v>
    <v>XNAS</v>
    <v>5.8999999999999999E-3</v>
    <v>26.65</v>
    <v>ETF</v>
    <v>45824.843750092186</v>
    <v>26.622199999999999</v>
    <v>11825944.34</v>
    <v>Franklin ETF:ClrBrdg SI</v>
    <v>26.622199999999999</v>
    <v>26.55</v>
    <v>26.65</v>
    <v>26.65</v>
    <v>INFR</v>
    <v>Franklin ETF:ClrBrdg SI (XNAS:INFR)</v>
    <v>175</v>
    <v>968</v>
  </rv>
  <rv s="2">
    <v>4359</v>
  </rv>
  <rv s="3">
    <v>https://www.bing.com/financeapi/forcetrigger?t=c2eqkr&amp;q=ARCX%3aFDWM&amp;form=skydnc</v>
    <v>Learn more on Bing</v>
  </rv>
  <rv s="17">
    <v>en-US</v>
    <v>c2eqkr</v>
    <v>268435456</v>
    <v>1</v>
    <v>Powered by Refinitiv</v>
    <v>38</v>
    <v>Fidelity Wmn Ldrshp (ARCX:FDWM)</v>
    <v>34</v>
    <v>39</v>
    <v>Finance</v>
    <v>25</v>
    <v>24.2438</v>
    <v>18.82</v>
    <v>1.0565</v>
    <v>0.30809999999999998</v>
    <v>-8.0710000000000005E-5</v>
    <v>1.3261E-2</v>
    <v>-1.9E-3</v>
    <v>USD</v>
    <v>NYSE Arca</v>
    <v>ARCX</v>
    <v>5.8999999999999999E-3</v>
    <v>23.6</v>
    <v>ETF</v>
    <v>45824.840277812502</v>
    <v>4361</v>
    <v>23.524999999999999</v>
    <v>4015238.85</v>
    <v>Fidelity Wmn Ldrshp</v>
    <v>23.6</v>
    <v>23.234300000000001</v>
    <v>23.542400000000001</v>
    <v>23.540500000000002</v>
    <v>FDWM</v>
    <v>Fidelity Wmn Ldrshp (ARCX:FDWM)</v>
    <v>875</v>
    <v>738</v>
  </rv>
  <rv s="2">
    <v>4362</v>
  </rv>
  <rv s="3">
    <v>https://www.bing.com/financeapi/forcetrigger?t=a1re3m&amp;q=BATS%3aDUSA&amp;form=skydnc</v>
    <v>Learn more on Bing</v>
  </rv>
  <rv s="17">
    <v>en-US</v>
    <v>a1re3m</v>
    <v>268435456</v>
    <v>1</v>
    <v>Powered by Refinitiv</v>
    <v>38</v>
    <v>Davis:Sel US Equity (BATS:DUSA)</v>
    <v>34</v>
    <v>39</v>
    <v>Finance</v>
    <v>17</v>
    <v>46.24</v>
    <v>36.831499999999998</v>
    <v>0.89159999999999995</v>
    <v>0.73</v>
    <v>0</v>
    <v>1.6449000000000002E-2</v>
    <v>0</v>
    <v>USD</v>
    <v>CBOE BZX Exchange</v>
    <v>BATS</v>
    <v>5.8999999999999999E-3</v>
    <v>45.139499999999998</v>
    <v>ETF</v>
    <v>45824.840295150003</v>
    <v>4364</v>
    <v>44.61</v>
    <v>685457101.53999996</v>
    <v>Davis:Sel US Equity</v>
    <v>44.61</v>
    <v>44.38</v>
    <v>45.11</v>
    <v>45.11</v>
    <v>DUSA</v>
    <v>Davis:Sel US Equity (BATS:DUSA)</v>
    <v>22830</v>
    <v>36063</v>
  </rv>
  <rv s="2">
    <v>4365</v>
  </rv>
  <rv s="3">
    <v>https://www.bing.com/financeapi/forcetrigger?t=c5m97w&amp;q=ARCX%3aTACK&amp;form=skydnc</v>
    <v>Learn more on Bing</v>
  </rv>
  <rv s="17">
    <v>en-US</v>
    <v>c5m97w</v>
    <v>268435456</v>
    <v>1</v>
    <v>Powered by Refinitiv</v>
    <v>38</v>
    <v>Fairlead Tactical Sector (ARCX:TACK)</v>
    <v>34</v>
    <v>39</v>
    <v>Finance</v>
    <v>25</v>
    <v>29.99</v>
    <v>24.45</v>
    <v>0.87109999999999999</v>
    <v>0.08</v>
    <v>0</v>
    <v>2.8679999999999999E-3</v>
    <v>0</v>
    <v>USD</v>
    <v>NYSE Arca</v>
    <v>ARCX</v>
    <v>5.8999999999999999E-3</v>
    <v>28.1</v>
    <v>ETF</v>
    <v>45824.84027780078</v>
    <v>4367</v>
    <v>27.94</v>
    <v>251301620.49000001</v>
    <v>Fairlead Tactical Sector</v>
    <v>27.94</v>
    <v>27.89</v>
    <v>27.97</v>
    <v>27.97</v>
    <v>TACK</v>
    <v>Fairlead Tactical Sector (ARCX:TACK)</v>
    <v>13965</v>
    <v>26779</v>
  </rv>
  <rv s="2">
    <v>4368</v>
  </rv>
  <rv s="3">
    <v>https://www.bing.com/financeapi/forcetrigger?t=a1pkkr&amp;q=ARCX%3aCGW&amp;form=skydnc</v>
    <v>Learn more on Bing</v>
  </rv>
  <rv s="17">
    <v>en-US</v>
    <v>a1pkkr</v>
    <v>268435456</v>
    <v>1</v>
    <v>Powered by Refinitiv</v>
    <v>38</v>
    <v>Invesco S&amp;P Gl Wtr (ARCX:CGW)</v>
    <v>34</v>
    <v>39</v>
    <v>Finance</v>
    <v>25</v>
    <v>61.9542</v>
    <v>50.77</v>
    <v>1.1061000000000001</v>
    <v>0.21</v>
    <v>2.2819999999999997E-3</v>
    <v>3.4350000000000001E-3</v>
    <v>0.14000000000000001</v>
    <v>USD</v>
    <v>NYSE Arca</v>
    <v>ARCX</v>
    <v>5.8999999999999999E-3</v>
    <v>61.812899999999999</v>
    <v>ETF</v>
    <v>45824.927792823437</v>
    <v>4370</v>
    <v>61.150500000000001</v>
    <v>957637853.25</v>
    <v>Invesco S&amp;P Gl Wtr</v>
    <v>61.44</v>
    <v>61.14</v>
    <v>61.35</v>
    <v>61.49</v>
    <v>CGW</v>
    <v>Invesco S&amp;P Gl Wtr (ARCX:CGW)</v>
    <v>12912</v>
    <v>30301</v>
  </rv>
  <rv s="2">
    <v>4371</v>
  </rv>
  <rv s="3">
    <v>https://www.bing.com/financeapi/forcetrigger?t=c42kkr&amp;q=BATS%3aHFGO&amp;form=skydnc</v>
    <v>Learn more on Bing</v>
  </rv>
  <rv s="17">
    <v>en-US</v>
    <v>c42kkr</v>
    <v>268435456</v>
    <v>1</v>
    <v>Powered by Refinitiv</v>
    <v>38</v>
    <v>Hartford Large Cap Gro (BATS:HFGO)</v>
    <v>34</v>
    <v>39</v>
    <v>Finance</v>
    <v>17</v>
    <v>25.02</v>
    <v>17.78</v>
    <v>1.1051</v>
    <v>0.32700000000000001</v>
    <v>0</v>
    <v>1.3949E-2</v>
    <v>0</v>
    <v>USD</v>
    <v>CBOE BZX Exchange</v>
    <v>BATS</v>
    <v>5.8999999999999999E-3</v>
    <v>23.83</v>
    <v>ETF</v>
    <v>45824.84030928203</v>
    <v>4373</v>
    <v>23.73</v>
    <v>145881581.44</v>
    <v>Hartford Large Cap Gro</v>
    <v>23.81</v>
    <v>23.443000000000001</v>
    <v>23.77</v>
    <v>23.77</v>
    <v>HFGO</v>
    <v>Hartford Large Cap Gro (BATS:HFGO)</v>
    <v>14145</v>
    <v>17380</v>
  </rv>
  <rv s="2">
    <v>4374</v>
  </rv>
  <rv s="3">
    <v>https://www.bing.com/financeapi/forcetrigger?t=a22d5r&amp;q=ARCX%3aRWX&amp;form=skydnc</v>
    <v>Learn more on Bing</v>
  </rv>
  <rv s="17">
    <v>en-US</v>
    <v>a22d5r</v>
    <v>268435456</v>
    <v>1</v>
    <v>Powered by Refinitiv</v>
    <v>38</v>
    <v>SPDR Dow Jones Intl RE (ARCX:RWX)</v>
    <v>34</v>
    <v>39</v>
    <v>Finance</v>
    <v>25</v>
    <v>28.19</v>
    <v>22.27</v>
    <v>0.99039999999999995</v>
    <v>-0.1</v>
    <v>-1.8549999999999999E-3</v>
    <v>-3.6949999999999999E-3</v>
    <v>-0.05</v>
    <v>USD</v>
    <v>NYSE Arca</v>
    <v>ARCX</v>
    <v>5.8999999999999999E-3</v>
    <v>27.273199999999999</v>
    <v>ETF</v>
    <v>45824.840277812502</v>
    <v>4376</v>
    <v>26.96</v>
    <v>371813591.70999998</v>
    <v>SPDR Dow Jones Intl RE</v>
    <v>27.24</v>
    <v>27.06</v>
    <v>26.96</v>
    <v>26.91</v>
    <v>RWX</v>
    <v>SPDR Dow Jones Intl RE (ARCX:RWX)</v>
    <v>106974</v>
    <v>240092</v>
  </rv>
  <rv s="2">
    <v>4377</v>
  </rv>
  <rv s="3">
    <v>https://www.bing.com/financeapi/forcetrigger?t=bxjs5r&amp;q=BATS%3aFMAG&amp;form=skydnc</v>
    <v>Learn more on Bing</v>
  </rv>
  <rv s="17">
    <v>en-US</v>
    <v>bxjs5r</v>
    <v>268435456</v>
    <v>1</v>
    <v>Powered by Refinitiv</v>
    <v>38</v>
    <v>Fidelity Magellan ETF (BATS:FMAG)</v>
    <v>34</v>
    <v>39</v>
    <v>Finance</v>
    <v>17</v>
    <v>33.29</v>
    <v>25.24</v>
    <v>0.95989999999999998</v>
    <v>0.28999999999999998</v>
    <v>0</v>
    <v>8.8900000000000003E-3</v>
    <v>0</v>
    <v>USD</v>
    <v>CBOE BZX Exchange</v>
    <v>BATS</v>
    <v>5.8999999999999999E-3</v>
    <v>33.1</v>
    <v>ETF</v>
    <v>45824.840299791409</v>
    <v>4379</v>
    <v>32.86</v>
    <v>234397297.56</v>
    <v>Fidelity Magellan ETF</v>
    <v>32.950000000000003</v>
    <v>32.619999999999997</v>
    <v>32.909999999999997</v>
    <v>32.909999999999997</v>
    <v>FMAG</v>
    <v>Fidelity Magellan ETF (BATS:FMAG)</v>
    <v>27476</v>
    <v>43177</v>
  </rv>
  <rv s="2">
    <v>4380</v>
  </rv>
  <rv s="3">
    <v>https://www.bing.com/financeapi/forcetrigger?t=c2eqf2&amp;q=ARCX%3aFSST&amp;form=skydnc</v>
    <v>Learn more on Bing</v>
  </rv>
  <rv s="17">
    <v>en-US</v>
    <v>c2eqf2</v>
    <v>268435456</v>
    <v>1</v>
    <v>Powered by Refinitiv</v>
    <v>38</v>
    <v>Fidelity Sustain US Eqty (ARCX:FSST)</v>
    <v>34</v>
    <v>39</v>
    <v>Finance</v>
    <v>25</v>
    <v>28.491499999999998</v>
    <v>21.52</v>
    <v>1.0637000000000001</v>
    <v>0.34339999999999998</v>
    <v>8.6220000000000003E-4</v>
    <v>1.2760000000000001E-2</v>
    <v>2.35E-2</v>
    <v>USD</v>
    <v>NYSE Arca</v>
    <v>ARCX</v>
    <v>5.8999999999999999E-3</v>
    <v>27.256499999999999</v>
    <v>ETF</v>
    <v>45824.840277812502</v>
    <v>4382</v>
    <v>27.256499999999999</v>
    <v>15138292.359999999</v>
    <v>Fidelity Sustain US Eqty</v>
    <v>27.256499999999999</v>
    <v>26.9131</v>
    <v>27.256499999999999</v>
    <v>27.28</v>
    <v>FSST</v>
    <v>Fidelity Sustain US Eqty (ARCX:FSST)</v>
    <v>308</v>
    <v>1131</v>
  </rv>
  <rv s="2">
    <v>4383</v>
  </rv>
  <rv s="3">
    <v>https://www.bing.com/financeapi/forcetrigger?t=a1sgk2&amp;q=ARCX%3aEWT&amp;form=skydnc</v>
    <v>Learn more on Bing</v>
  </rv>
  <rv s="17">
    <v>en-US</v>
    <v>a1sgk2</v>
    <v>268435456</v>
    <v>1</v>
    <v>Powered by Refinitiv</v>
    <v>38</v>
    <v>iShares:MSCI Taiwan (ARCX:EWT)</v>
    <v>34</v>
    <v>39</v>
    <v>Finance</v>
    <v>25</v>
    <v>57.69</v>
    <v>39.44</v>
    <v>1.19</v>
    <v>0.61</v>
    <v>1.5939999999999999E-3</v>
    <v>1.0922000000000001E-2</v>
    <v>0.09</v>
    <v>USD</v>
    <v>NYSE Arca</v>
    <v>ARCX</v>
    <v>5.8999999999999999E-3</v>
    <v>56.825000000000003</v>
    <v>ETF</v>
    <v>45824.893755856247</v>
    <v>4385</v>
    <v>56.34</v>
    <v>5280892630.1199999</v>
    <v>iShares:MSCI Taiwan</v>
    <v>56.42</v>
    <v>55.85</v>
    <v>56.46</v>
    <v>56.55</v>
    <v>EWT</v>
    <v>iShares:MSCI Taiwan (ARCX:EWT)</v>
    <v>3549898</v>
    <v>4064098</v>
  </rv>
  <rv s="2">
    <v>4386</v>
  </rv>
  <rv s="3">
    <v>https://www.bing.com/financeapi/forcetrigger?t=bw9op2&amp;q=BATS%3aBLDG&amp;form=skydnc</v>
    <v>Learn more on Bing</v>
  </rv>
  <rv s="17">
    <v>en-US</v>
    <v>bw9op2</v>
    <v>268435456</v>
    <v>1</v>
    <v>Powered by Refinitiv</v>
    <v>38</v>
    <v>Cambria Global Real Est (BATS:BLDG)</v>
    <v>34</v>
    <v>39</v>
    <v>Finance</v>
    <v>17</v>
    <v>27.78</v>
    <v>21.1</v>
    <v>0.82889999999999997</v>
    <v>3.9899999999999998E-2</v>
    <v>0</v>
    <v>1.593E-3</v>
    <v>0</v>
    <v>USD</v>
    <v>CBOE BZX Exchange</v>
    <v>BATS</v>
    <v>5.8999999999999999E-3</v>
    <v>25.3126</v>
    <v>ETF</v>
    <v>45824.840288390624</v>
    <v>4388</v>
    <v>25.02</v>
    <v>37577663.509999998</v>
    <v>Cambria Global Real Est</v>
    <v>25.3126</v>
    <v>25.049199999999999</v>
    <v>25.089099999999998</v>
    <v>25.089099999999998</v>
    <v>BLDG</v>
    <v>Cambria Global Real Est (BATS:BLDG)</v>
    <v>4053</v>
    <v>3233</v>
  </rv>
  <rv s="2">
    <v>4389</v>
  </rv>
  <rv s="3">
    <v>https://www.bing.com/financeapi/forcetrigger?t=a1tn4c&amp;q=ARCX%3aGAMR&amp;form=skydnc</v>
    <v>Learn more on Bing</v>
  </rv>
  <rv s="17">
    <v>en-US</v>
    <v>a1tn4c</v>
    <v>268435456</v>
    <v>1</v>
    <v>Powered by Refinitiv</v>
    <v>38</v>
    <v>Amplify Video Games Ldrs (ARCX:GAMR)</v>
    <v>34</v>
    <v>39</v>
    <v>Finance</v>
    <v>25</v>
    <v>81.75</v>
    <v>56.45</v>
    <v>1.1498999999999999</v>
    <v>1.7565</v>
    <v>-3.0041000000000002E-2</v>
    <v>2.2197000000000001E-2</v>
    <v>-2.4300000000000002</v>
    <v>USD</v>
    <v>NYSE Arca</v>
    <v>ARCX</v>
    <v>5.8999999999999999E-3</v>
    <v>81.75</v>
    <v>ETF</v>
    <v>45824.84027780078</v>
    <v>4391</v>
    <v>80.819999999999993</v>
    <v>38630602.549999997</v>
    <v>Amplify Video Games Ldrs</v>
    <v>80.819999999999993</v>
    <v>79.133499999999998</v>
    <v>80.89</v>
    <v>78.459999999999994</v>
    <v>GAMR</v>
    <v>Amplify Video Games Ldrs (ARCX:GAMR)</v>
    <v>7761</v>
    <v>1690</v>
  </rv>
  <rv s="2">
    <v>4392</v>
  </rv>
  <rv s="16">
    <v>en-US</v>
    <v>cd8sfr</v>
    <v>268435456</v>
    <v>1</v>
    <v>Powered by Refinitiv</v>
    <v>36</v>
    <v>Roundhill GLP-1 &amp; WL (XNAS:OZEM)</v>
    <v>24</v>
    <v>37</v>
    <v>Finance</v>
    <v>25</v>
    <v>29.21</v>
    <v>20.010000000000002</v>
    <v>-0.5806</v>
    <v>0</v>
    <v>-2.1400000000000002E-2</v>
    <v>0</v>
    <v>USD</v>
    <v>Nasdaq Stock Market</v>
    <v>XNAS</v>
    <v>5.8999999999999999E-3</v>
    <v>27.09</v>
    <v>ETF</v>
    <v>45824.852007128909</v>
    <v>26.55</v>
    <v>35900812.530000001</v>
    <v>Roundhill GLP-1 &amp; WL</v>
    <v>27.09</v>
    <v>27.130600000000001</v>
    <v>26.55</v>
    <v>26.55</v>
    <v>OZEM</v>
    <v>Roundhill GLP-1 &amp; WL (XNAS:OZEM)</v>
    <v>24205</v>
    <v>10308</v>
  </rv>
  <rv s="2">
    <v>4394</v>
  </rv>
  <rv s="3">
    <v>https://www.bing.com/financeapi/forcetrigger?t=c2lzrw&amp;q=ARCX%3aMETV&amp;form=skydnc</v>
    <v>Learn more on Bing</v>
  </rv>
  <rv s="17">
    <v>en-US</v>
    <v>c2lzrw</v>
    <v>268435456</v>
    <v>1</v>
    <v>Powered by Refinitiv</v>
    <v>38</v>
    <v>Roundhill Ball Metaverse (ARCX:METV)</v>
    <v>34</v>
    <v>39</v>
    <v>Finance</v>
    <v>35</v>
    <v>16.465</v>
    <v>11.12</v>
    <v>1.2063999999999999</v>
    <v>0.42499999999999999</v>
    <v>-2.2574999999999998E-2</v>
    <v>2.6646E-2</v>
    <v>-0.37</v>
    <v>USD</v>
    <v>NYSE Arca</v>
    <v>ARCX</v>
    <v>5.8999999999999999E-3</v>
    <v>16.39</v>
    <v>ETF</v>
    <v>45824.938914039063</v>
    <v>4396</v>
    <v>16.07</v>
    <v>301472084.99000001</v>
    <v>Roundhill Ball Metaverse</v>
    <v>16.07</v>
    <v>15.95</v>
    <v>16.375</v>
    <v>16.02</v>
    <v>METV</v>
    <v>Roundhill Ball Metaverse (ARCX:METV)</v>
    <v>106377</v>
    <v>216969</v>
  </rv>
  <rv s="2">
    <v>4397</v>
  </rv>
  <rv s="3">
    <v>https://www.bing.com/financeapi/forcetrigger?t=a1rtzr&amp;q=ARCX%3aEIS&amp;form=skydnc</v>
    <v>Learn more on Bing</v>
  </rv>
  <rv s="17">
    <v>en-US</v>
    <v>a1rtzr</v>
    <v>268435456</v>
    <v>1</v>
    <v>Powered by Refinitiv</v>
    <v>38</v>
    <v>iShares:MSCI Israel (ARCX:EIS)</v>
    <v>34</v>
    <v>39</v>
    <v>Finance</v>
    <v>25</v>
    <v>86.88</v>
    <v>57.2</v>
    <v>1.1874</v>
    <v>5.1920000000000002</v>
    <v>-4.0369999999999998E-3</v>
    <v>6.3699000000000006E-2</v>
    <v>-0.35</v>
    <v>USD</v>
    <v>NYSE Arca</v>
    <v>ARCX</v>
    <v>5.8999999999999999E-3</v>
    <v>86.88</v>
    <v>ETF</v>
    <v>45824.930136399998</v>
    <v>4399</v>
    <v>85.165000000000006</v>
    <v>271795877.57999998</v>
    <v>iShares:MSCI Israel</v>
    <v>85.2</v>
    <v>81.507999999999996</v>
    <v>86.7</v>
    <v>86.35</v>
    <v>EIS</v>
    <v>iShares:MSCI Israel (ARCX:EIS)</v>
    <v>151166</v>
    <v>28469</v>
  </rv>
  <rv s="2">
    <v>4400</v>
  </rv>
  <rv s="3">
    <v>https://www.bing.com/financeapi/forcetrigger?t=a1s2u2&amp;q=ARCX%3aEPHE&amp;form=skydnc</v>
    <v>Learn more on Bing</v>
  </rv>
  <rv s="17">
    <v>en-US</v>
    <v>a1s2u2</v>
    <v>268435456</v>
    <v>1</v>
    <v>Powered by Refinitiv</v>
    <v>38</v>
    <v>iShares:MSCI Philippines (ARCX:EPHE)</v>
    <v>34</v>
    <v>39</v>
    <v>Finance</v>
    <v>25</v>
    <v>30</v>
    <v>23.08</v>
    <v>1.0283</v>
    <v>1.6E-2</v>
    <v>-9.1409999999999998E-3</v>
    <v>5.8540000000000003E-4</v>
    <v>-0.25</v>
    <v>USD</v>
    <v>NYSE Arca</v>
    <v>ARCX</v>
    <v>5.8999999999999999E-3</v>
    <v>27.35</v>
    <v>ETF</v>
    <v>45824.840277823438</v>
    <v>4402</v>
    <v>27.1</v>
    <v>113993679.84</v>
    <v>iShares:MSCI Philippines</v>
    <v>27.25</v>
    <v>27.334</v>
    <v>27.35</v>
    <v>27.1</v>
    <v>EPHE</v>
    <v>iShares:MSCI Philippines (ARCX:EPHE)</v>
    <v>53761</v>
    <v>76832</v>
  </rv>
  <rv s="2">
    <v>4403</v>
  </rv>
  <rv s="3">
    <v>https://www.bing.com/financeapi/forcetrigger?t=a1xdsm&amp;q=XNAS%3aMCHI&amp;form=skydnc</v>
    <v>Learn more on Bing</v>
  </rv>
  <rv s="17">
    <v>en-US</v>
    <v>a1xdsm</v>
    <v>268435456</v>
    <v>1</v>
    <v>Powered by Refinitiv</v>
    <v>38</v>
    <v>iShares:MSCI China (XNAS:MCHI)</v>
    <v>34</v>
    <v>39</v>
    <v>Finance</v>
    <v>25</v>
    <v>59.784999999999997</v>
    <v>39.950000000000003</v>
    <v>1.196</v>
    <v>0.77600000000000002</v>
    <v>8.7039999999999999E-3</v>
    <v>1.4308000000000001E-2</v>
    <v>0.4788</v>
    <v>USD</v>
    <v>Nasdaq Stock Market</v>
    <v>XNAS</v>
    <v>5.8999999999999999E-3</v>
    <v>55.35</v>
    <v>ETF</v>
    <v>45824.921599490626</v>
    <v>4405</v>
    <v>54.965000000000003</v>
    <v>6123389636.1400003</v>
    <v>iShares:MSCI China</v>
    <v>55.005000000000003</v>
    <v>54.234000000000002</v>
    <v>55.01</v>
    <v>55.488799999999998</v>
    <v>MCHI</v>
    <v>iShares:MSCI China (XNAS:MCHI)</v>
    <v>2035106</v>
    <v>2110425</v>
  </rv>
  <rv s="2">
    <v>4406</v>
  </rv>
  <rv s="3">
    <v>https://www.bing.com/financeapi/forcetrigger?t=c439qh&amp;q=ARCX%3aSAEF&amp;form=skydnc</v>
    <v>Learn more on Bing</v>
  </rv>
  <rv s="17">
    <v>en-US</v>
    <v>c439qh</v>
    <v>268435456</v>
    <v>1</v>
    <v>Powered by Refinitiv</v>
    <v>38</v>
    <v>Schwab Str:Ariel ESG (ARCX:SAEF)</v>
    <v>34</v>
    <v>39</v>
    <v>Finance</v>
    <v>25</v>
    <v>29.54</v>
    <v>21.02</v>
    <v>1.103</v>
    <v>0.41860000000000003</v>
    <v>0</v>
    <v>1.7212000000000002E-2</v>
    <v>0</v>
    <v>USD</v>
    <v>NYSE Arca</v>
    <v>ARCX</v>
    <v>5.8999999999999999E-3</v>
    <v>24.9</v>
    <v>ETF</v>
    <v>45824.84027780078</v>
    <v>4408</v>
    <v>24.693200000000001</v>
    <v>22024403.309999999</v>
    <v>Schwab Str:Ariel ESG</v>
    <v>24.693200000000001</v>
    <v>24.32</v>
    <v>24.738600000000002</v>
    <v>24.738600000000002</v>
    <v>SAEF</v>
    <v>Schwab Str:Ariel ESG (ARCX:SAEF)</v>
    <v>403</v>
    <v>2453</v>
  </rv>
  <rv s="2">
    <v>4409</v>
  </rv>
  <rv s="3">
    <v>https://www.bing.com/financeapi/forcetrigger?t=a1ue5r&amp;q=ARCX%3aGXC&amp;form=skydnc</v>
    <v>Learn more on Bing</v>
  </rv>
  <rv s="17">
    <v>en-US</v>
    <v>a1ue5r</v>
    <v>268435456</v>
    <v>1</v>
    <v>Powered by Refinitiv</v>
    <v>38</v>
    <v>SPDR S&amp;P China (ARCX:GXC)</v>
    <v>34</v>
    <v>39</v>
    <v>Finance</v>
    <v>25</v>
    <v>97.17</v>
    <v>64.69</v>
    <v>1.1215999999999999</v>
    <v>1.02</v>
    <v>-3.0034000000000002E-2</v>
    <v>1.1739999999999999E-2</v>
    <v>-2.64</v>
    <v>USD</v>
    <v>NYSE Arca</v>
    <v>ARCX</v>
    <v>5.8999999999999999E-3</v>
    <v>88.368300000000005</v>
    <v>ETF</v>
    <v>45824.840277812502</v>
    <v>4411</v>
    <v>87.6</v>
    <v>415291802.48000002</v>
    <v>SPDR S&amp;P China</v>
    <v>87.6</v>
    <v>86.88</v>
    <v>87.9</v>
    <v>85.26</v>
    <v>GXC</v>
    <v>SPDR S&amp;P China (ARCX:GXC)</v>
    <v>9466</v>
    <v>17260</v>
  </rv>
  <rv s="2">
    <v>4412</v>
  </rv>
  <rv s="3">
    <v>https://www.bing.com/financeapi/forcetrigger?t=b184f2&amp;q=ARCX%3aBATT&amp;form=skydnc</v>
    <v>Learn more on Bing</v>
  </rv>
  <rv s="17">
    <v>en-US</v>
    <v>b184f2</v>
    <v>268435456</v>
    <v>1</v>
    <v>Powered by Refinitiv</v>
    <v>38</v>
    <v>Amplify Li &amp; Batt Tech (ARCX:BATT)</v>
    <v>34</v>
    <v>39</v>
    <v>Finance</v>
    <v>25</v>
    <v>10.196999999999999</v>
    <v>6.7812000000000001</v>
    <v>0.78739999999999999</v>
    <v>0.1206</v>
    <v>-5.5910000000000005E-3</v>
    <v>1.3505E-2</v>
    <v>-5.0599999999999999E-2</v>
    <v>USD</v>
    <v>NYSE Arca</v>
    <v>ARCX</v>
    <v>5.8999999999999999E-3</v>
    <v>9.1199999999999992</v>
    <v>ETF</v>
    <v>45824.851683125002</v>
    <v>4414</v>
    <v>8.9600000000000009</v>
    <v>56020262.210000001</v>
    <v>Amplify Li &amp; Batt Tech</v>
    <v>9.0299999999999994</v>
    <v>8.93</v>
    <v>9.0505999999999993</v>
    <v>9</v>
    <v>BATT</v>
    <v>Amplify Li &amp; Batt Tech (ARCX:BATT)</v>
    <v>161025</v>
    <v>29356</v>
  </rv>
  <rv s="2">
    <v>4415</v>
  </rv>
  <rv s="3">
    <v>https://www.bing.com/financeapi/forcetrigger?t=a1vt4c&amp;q=ARCX%3aISRA&amp;form=skydnc</v>
    <v>Learn more on Bing</v>
  </rv>
  <rv s="17">
    <v>en-US</v>
    <v>a1vt4c</v>
    <v>268435456</v>
    <v>1</v>
    <v>Powered by Refinitiv</v>
    <v>38</v>
    <v>VanEck:Israel (ARCX:ISRA)</v>
    <v>34</v>
    <v>39</v>
    <v>Finance</v>
    <v>25</v>
    <v>49.45</v>
    <v>33.520000000000003</v>
    <v>1.1483000000000001</v>
    <v>2.3963000000000001</v>
    <v>0</v>
    <v>5.2045000000000001E-2</v>
    <v>0</v>
    <v>USD</v>
    <v>NYSE Arca</v>
    <v>ARCX</v>
    <v>5.8999999999999999E-3</v>
    <v>48.667200000000001</v>
    <v>ETF</v>
    <v>45824.840277823438</v>
    <v>4417</v>
    <v>47.2</v>
    <v>101701894.25</v>
    <v>VanEck:Israel</v>
    <v>47.2</v>
    <v>46.0426</v>
    <v>48.438899999999997</v>
    <v>48.438899999999997</v>
    <v>ISRA</v>
    <v>VanEck:Israel (ARCX:ISRA)</v>
    <v>12520</v>
    <v>5064</v>
  </rv>
  <rv s="2">
    <v>4418</v>
  </rv>
  <rv s="16">
    <v>en-US</v>
    <v>cbvsdm</v>
    <v>268435456</v>
    <v>1</v>
    <v>Powered by Refinitiv</v>
    <v>36</v>
    <v>PGIM Jennison Bttr Ftr (BATS:PJBF)</v>
    <v>24</v>
    <v>37</v>
    <v>Finance</v>
    <v>17</v>
    <v>64.361000000000004</v>
    <v>46.64</v>
    <v>0.65539999999999998</v>
    <v>0</v>
    <v>1.1257E-2</v>
    <v>0</v>
    <v>USD</v>
    <v>CBOE BZX Exchange</v>
    <v>BATS</v>
    <v>5.8999999999999999E-3</v>
    <v>59.11</v>
    <v>ETF</v>
    <v>45824.840332500004</v>
    <v>58.878100000000003</v>
    <v>15755568.17</v>
    <v>PGIM Jennison Bttr Ftr</v>
    <v>59.09</v>
    <v>58.222700000000003</v>
    <v>58.878100000000003</v>
    <v>58.878100000000003</v>
    <v>PJBF</v>
    <v>PGIM Jennison Bttr Ftr (BATS:PJBF)</v>
    <v>241</v>
    <v>2331</v>
  </rv>
  <rv s="2">
    <v>4420</v>
  </rv>
  <rv s="3">
    <v>https://www.bing.com/financeapi/forcetrigger?t=a1rtcw&amp;q=ARCX%3aEIDO&amp;form=skydnc</v>
    <v>Learn more on Bing</v>
  </rv>
  <rv s="17">
    <v>en-US</v>
    <v>a1rtcw</v>
    <v>268435456</v>
    <v>1</v>
    <v>Powered by Refinitiv</v>
    <v>38</v>
    <v>iShares:MSCI Indonesia (ARCX:EIDO)</v>
    <v>34</v>
    <v>39</v>
    <v>Finance</v>
    <v>25</v>
    <v>23.614999999999998</v>
    <v>14.205</v>
    <v>0.68799999999999994</v>
    <v>-0.125</v>
    <v>-1.6659999999999999E-3</v>
    <v>-6.8929999999999998E-3</v>
    <v>-0.03</v>
    <v>USD</v>
    <v>NYSE Arca</v>
    <v>ARCX</v>
    <v>5.8999999999999999E-3</v>
    <v>18.12</v>
    <v>ETF</v>
    <v>45824.895708332813</v>
    <v>4422</v>
    <v>17.96</v>
    <v>319185978.20999998</v>
    <v>iShares:MSCI Indonesia</v>
    <v>18.05</v>
    <v>18.135000000000002</v>
    <v>18.010000000000002</v>
    <v>17.98</v>
    <v>EIDO</v>
    <v>iShares:MSCI Indonesia (ARCX:EIDO)</v>
    <v>1454991</v>
    <v>549588</v>
  </rv>
  <rv s="2">
    <v>4423</v>
  </rv>
  <rv s="16">
    <v>en-US</v>
    <v>c9p977</v>
    <v>268435456</v>
    <v>1</v>
    <v>Powered by Refinitiv</v>
    <v>36</v>
    <v>Pacer US Sm Cap CCGL (XNAS:CAFG)</v>
    <v>24</v>
    <v>37</v>
    <v>Finance</v>
    <v>25</v>
    <v>27.78</v>
    <v>20.73</v>
    <v>0.2838</v>
    <v>0</v>
    <v>1.1875999999999999E-2</v>
    <v>0</v>
    <v>USD</v>
    <v>Nasdaq Stock Market</v>
    <v>XNAS</v>
    <v>5.8999999999999999E-3</v>
    <v>24.18</v>
    <v>ETF</v>
    <v>45824.843750196094</v>
    <v>24.05</v>
    <v>19258172.309999999</v>
    <v>Pacer US Sm Cap CCGL</v>
    <v>24.05</v>
    <v>23.8962</v>
    <v>24.18</v>
    <v>24.18</v>
    <v>CAFG</v>
    <v>Pacer US Sm Cap CCGL (XNAS:CAFG)</v>
    <v>1986</v>
    <v>3781</v>
  </rv>
  <rv s="2">
    <v>4425</v>
  </rv>
  <rv s="3">
    <v>https://www.bing.com/financeapi/forcetrigger?t=a1sh27&amp;q=ARCX%3aEWY&amp;form=skydnc</v>
    <v>Learn more on Bing</v>
  </rv>
  <rv s="17">
    <v>en-US</v>
    <v>a1sh27</v>
    <v>268435456</v>
    <v>1</v>
    <v>Powered by Refinitiv</v>
    <v>38</v>
    <v>iShares:MSCI S Korea (ARCX:EWY)</v>
    <v>34</v>
    <v>39</v>
    <v>Finance</v>
    <v>25</v>
    <v>69.515000000000001</v>
    <v>48.49</v>
    <v>1.5061</v>
    <v>1.77</v>
    <v>6.1590000000000004E-3</v>
    <v>2.6648999999999999E-2</v>
    <v>0.42</v>
    <v>USD</v>
    <v>NYSE Arca</v>
    <v>ARCX</v>
    <v>5.8999999999999999E-3</v>
    <v>68.7</v>
    <v>ETF</v>
    <v>45824.928686689062</v>
    <v>4427</v>
    <v>68.094999999999999</v>
    <v>3223414265.9200001</v>
    <v>iShares:MSCI S Korea</v>
    <v>68.19</v>
    <v>66.42</v>
    <v>68.19</v>
    <v>68.61</v>
    <v>EWY</v>
    <v>iShares:MSCI S Korea (ARCX:EWY)</v>
    <v>6162206</v>
    <v>3991316</v>
  </rv>
  <rv s="2">
    <v>4428</v>
  </rv>
  <rv s="3">
    <v>https://www.bing.com/financeapi/forcetrigger?t=c42xvh&amp;q=ARCX%3aGMET&amp;form=skydnc</v>
    <v>Learn more on Bing</v>
  </rv>
  <rv s="17">
    <v>en-US</v>
    <v>c42xvh</v>
    <v>268435456</v>
    <v>1</v>
    <v>Powered by Refinitiv</v>
    <v>38</v>
    <v>VanEck:Green Metals (ARCX:GMET)</v>
    <v>34</v>
    <v>39</v>
    <v>Finance</v>
    <v>25</v>
    <v>26.4726</v>
    <v>16.78</v>
    <v>1.1849000000000001</v>
    <v>0.25409999999999999</v>
    <v>0</v>
    <v>1.1169999999999999E-2</v>
    <v>0</v>
    <v>USD</v>
    <v>NYSE Arca</v>
    <v>ARCX</v>
    <v>5.8999999999999999E-3</v>
    <v>23.002700000000001</v>
    <v>ETF</v>
    <v>45824.840277812502</v>
    <v>4430</v>
    <v>22.9</v>
    <v>17267532.469999999</v>
    <v>VanEck:Green Metals</v>
    <v>22.9</v>
    <v>22.7486</v>
    <v>23.002700000000001</v>
    <v>23.002700000000001</v>
    <v>GMET</v>
    <v>VanEck:Green Metals (ARCX:GMET)</v>
    <v>434</v>
    <v>1679</v>
  </rv>
  <rv s="2">
    <v>4431</v>
  </rv>
  <rv s="3">
    <v>https://www.bing.com/financeapi/forcetrigger?t=c4zgcw&amp;q=XNAS%3aTCHI&amp;form=skydnc</v>
    <v>Learn more on Bing</v>
  </rv>
  <rv s="17">
    <v>en-US</v>
    <v>c4zgcw</v>
    <v>268435456</v>
    <v>1</v>
    <v>Powered by Refinitiv</v>
    <v>38</v>
    <v>iShares:MSCI China MTech (XNAS:TCHI)</v>
    <v>34</v>
    <v>39</v>
    <v>Finance</v>
    <v>25</v>
    <v>22.58</v>
    <v>14.63</v>
    <v>1.1979</v>
    <v>0.36799999999999999</v>
    <v>0</v>
    <v>1.9583E-2</v>
    <v>0</v>
    <v>USD</v>
    <v>Nasdaq Stock Market</v>
    <v>XNAS</v>
    <v>5.8999999999999999E-3</v>
    <v>19.257100000000001</v>
    <v>ETF</v>
    <v>45824.843750231252</v>
    <v>4433</v>
    <v>19.149999999999999</v>
    <v>21977655.100000001</v>
    <v>iShares:MSCI China MTech</v>
    <v>19.149999999999999</v>
    <v>18.792000000000002</v>
    <v>19.16</v>
    <v>19.16</v>
    <v>TCHI</v>
    <v>iShares:MSCI China MTech (XNAS:TCHI)</v>
    <v>3533</v>
    <v>22250</v>
  </rv>
  <rv s="2">
    <v>4434</v>
  </rv>
  <rv s="3">
    <v>https://www.bing.com/financeapi/forcetrigger?t=c4zg1h&amp;q=XNAS%3aDMAT&amp;form=skydnc</v>
    <v>Learn more on Bing</v>
  </rv>
  <rv s="17">
    <v>en-US</v>
    <v>c4zg1h</v>
    <v>268435456</v>
    <v>1</v>
    <v>Powered by Refinitiv</v>
    <v>38</v>
    <v>Glbl X Disruptive Mtrls (XNAS:DMAT)</v>
    <v>34</v>
    <v>39</v>
    <v>Finance</v>
    <v>25</v>
    <v>17.5</v>
    <v>12.05</v>
    <v>1.1717</v>
    <v>0.3236</v>
    <v>0</v>
    <v>2.0434000000000001E-2</v>
    <v>0</v>
    <v>USD</v>
    <v>Nasdaq Stock Market</v>
    <v>XNAS</v>
    <v>5.8999999999999999E-3</v>
    <v>16.1799</v>
    <v>ETF</v>
    <v>45824.890691816407</v>
    <v>4436</v>
    <v>16.059999999999999</v>
    <v>3305081.28</v>
    <v>Glbl X Disruptive Mtrls</v>
    <v>16.059999999999999</v>
    <v>15.836399999999999</v>
    <v>16.16</v>
    <v>16.16</v>
    <v>DMAT</v>
    <v>Glbl X Disruptive Mtrls (XNAS:DMAT)</v>
    <v>1369</v>
    <v>1711</v>
  </rv>
  <rv s="2">
    <v>4437</v>
  </rv>
  <rv s="3">
    <v>https://www.bing.com/financeapi/forcetrigger?t=a1rlww&amp;q=ARCX%3aECNS&amp;form=skydnc</v>
    <v>Learn more on Bing</v>
  </rv>
  <rv s="17">
    <v>en-US</v>
    <v>a1rlww</v>
    <v>268435456</v>
    <v>1</v>
    <v>Powered by Refinitiv</v>
    <v>38</v>
    <v>iShares:MSCI Chna Sm-Cap (ARCX:ECNS)</v>
    <v>34</v>
    <v>39</v>
    <v>Finance</v>
    <v>25</v>
    <v>33.04</v>
    <v>21.523399999999999</v>
    <v>1.0971</v>
    <v>0.67300000000000004</v>
    <v>0</v>
    <v>2.197E-2</v>
    <v>0</v>
    <v>USD</v>
    <v>NYSE Arca</v>
    <v>ARCX</v>
    <v>5.8999999999999999E-3</v>
    <v>31.378399999999999</v>
    <v>ETF</v>
    <v>45824.840277823438</v>
    <v>4439</v>
    <v>31.18</v>
    <v>69749321.030000001</v>
    <v>iShares:MSCI Chna Sm-Cap</v>
    <v>31.18</v>
    <v>30.632000000000001</v>
    <v>31.305</v>
    <v>31.305</v>
    <v>ECNS</v>
    <v>iShares:MSCI Chna Sm-Cap (ARCX:ECNS)</v>
    <v>35310</v>
    <v>14408</v>
  </rv>
  <rv s="2">
    <v>4440</v>
  </rv>
  <rv s="3">
    <v>https://www.bing.com/financeapi/forcetrigger?t=a1sjf2&amp;q=ARCX%3aEZA&amp;form=skydnc</v>
    <v>Learn more on Bing</v>
  </rv>
  <rv s="17">
    <v>en-US</v>
    <v>a1sjf2</v>
    <v>268435456</v>
    <v>1</v>
    <v>Powered by Refinitiv</v>
    <v>38</v>
    <v>iShares:MSCI S Africa (ARCX:EZA)</v>
    <v>34</v>
    <v>39</v>
    <v>Finance</v>
    <v>35</v>
    <v>54.94</v>
    <v>39.74</v>
    <v>1.1482000000000001</v>
    <v>0.38569999999999999</v>
    <v>-7.5410000000000006E-4</v>
    <v>7.3219999999999995E-3</v>
    <v>-0.04</v>
    <v>USD</v>
    <v>NYSE Arca</v>
    <v>ARCX</v>
    <v>5.8999999999999999E-3</v>
    <v>53.616199999999999</v>
    <v>ETF</v>
    <v>45824.932936712503</v>
    <v>4442</v>
    <v>52.99</v>
    <v>389734492.13</v>
    <v>iShares:MSCI S Africa</v>
    <v>53.19</v>
    <v>52.674300000000002</v>
    <v>53.06</v>
    <v>53</v>
    <v>EZA</v>
    <v>iShares:MSCI S Africa (ARCX:EZA)</v>
    <v>219781</v>
    <v>131833</v>
  </rv>
  <rv s="2">
    <v>4443</v>
  </rv>
  <rv s="3">
    <v>https://www.bing.com/financeapi/forcetrigger?t=a24mz2&amp;q=XNAS%3aTUR&amp;form=skydnc</v>
    <v>Learn more on Bing</v>
  </rv>
  <rv s="17">
    <v>en-US</v>
    <v>a24mz2</v>
    <v>268435456</v>
    <v>1</v>
    <v>Powered by Refinitiv</v>
    <v>38</v>
    <v>iShares:MSCI Turkey (XNAS:TUR)</v>
    <v>34</v>
    <v>39</v>
    <v>Finance</v>
    <v>25</v>
    <v>44.12</v>
    <v>29.86</v>
    <v>0.37919999999999998</v>
    <v>0.34599999999999997</v>
    <v>4.8970000000000003E-3</v>
    <v>1.1425000000000001E-2</v>
    <v>0.15</v>
    <v>USD</v>
    <v>Nasdaq Stock Market</v>
    <v>XNAS</v>
    <v>5.8999999999999999E-3</v>
    <v>30.845800000000001</v>
    <v>ETF</v>
    <v>45824.924414582812</v>
    <v>4445</v>
    <v>30.51</v>
    <v>132105773.8</v>
    <v>iShares:MSCI Turkey</v>
    <v>30.51</v>
    <v>30.283999999999999</v>
    <v>30.63</v>
    <v>30.78</v>
    <v>TUR</v>
    <v>iShares:MSCI Turkey (XNAS:TUR)</v>
    <v>73589</v>
    <v>122498</v>
  </rv>
  <rv s="2">
    <v>4446</v>
  </rv>
  <rv s="16">
    <v>en-US</v>
    <v>ca272w</v>
    <v>268435456</v>
    <v>1</v>
    <v>Powered by Refinitiv</v>
    <v>36</v>
    <v>Tidal:Intelligent RE (XNAS:REAI)</v>
    <v>24</v>
    <v>37</v>
    <v>Finance</v>
    <v>25</v>
    <v>23.329899999999999</v>
    <v>17.079999999999998</v>
    <v>6.5500000000000003E-2</v>
    <v>0</v>
    <v>3.3610000000000003E-3</v>
    <v>0</v>
    <v>USD</v>
    <v>Nasdaq Stock Market</v>
    <v>XNAS</v>
    <v>5.8999999999999999E-3</v>
    <v>19.555499999999999</v>
    <v>ETF</v>
    <v>45824.843750034372</v>
    <v>19.555499999999999</v>
    <v>1924597.54</v>
    <v>Tidal:Intelligent RE</v>
    <v>19.555499999999999</v>
    <v>19.489999999999998</v>
    <v>19.555499999999999</v>
    <v>19.555499999999999</v>
    <v>REAI</v>
    <v>Tidal:Intelligent RE (XNAS:REAI)</v>
    <v>164</v>
    <v>868</v>
  </rv>
  <rv s="2">
    <v>4448</v>
  </rv>
  <rv s="16">
    <v>en-US</v>
    <v>cfrop2</v>
    <v>268435456</v>
    <v>1</v>
    <v>Powered by Refinitiv</v>
    <v>36</v>
    <v>Grayscale Bitcoin Miners (ARCX:MNRS)</v>
    <v>24</v>
    <v>37</v>
    <v>Finance</v>
    <v>25</v>
    <v>27.5855</v>
    <v>14.38</v>
    <v>0.81540000000000001</v>
    <v>-4.8840000000000005E-4</v>
    <v>3.6533999999999997E-2</v>
    <v>-1.1299999999999999E-2</v>
    <v>USD</v>
    <v>NYSE Arca</v>
    <v>ARCX</v>
    <v>5.8999999999999999E-3</v>
    <v>23.134499999999999</v>
    <v>ETF</v>
    <v>45824.840277812502</v>
    <v>22.69</v>
    <v>5252716.38</v>
    <v>Grayscale Bitcoin Miners</v>
    <v>22.69</v>
    <v>22.319099999999999</v>
    <v>23.134499999999999</v>
    <v>23.123200000000001</v>
    <v>MNRS</v>
    <v>Grayscale Bitcoin Miners (ARCX:MNRS)</v>
    <v>1240</v>
    <v>4284</v>
  </rv>
  <rv s="2">
    <v>4450</v>
  </rv>
  <rv s="3">
    <v>https://www.bing.com/financeapi/forcetrigger?t=c5thfr&amp;q=ARCX%3aSUPL&amp;form=skydnc</v>
    <v>Learn more on Bing</v>
  </rv>
  <rv s="17">
    <v>en-US</v>
    <v>c5thfr</v>
    <v>268435456</v>
    <v>1</v>
    <v>Powered by Refinitiv</v>
    <v>38</v>
    <v>ProShares:SC Logistics (ARCX:SUPL)</v>
    <v>34</v>
    <v>39</v>
    <v>Finance</v>
    <v>25</v>
    <v>43.21</v>
    <v>31.79</v>
    <v>1.1404000000000001</v>
    <v>0.35880000000000001</v>
    <v>0</v>
    <v>9.4610000000000007E-3</v>
    <v>0</v>
    <v>USD</v>
    <v>NYSE Arca</v>
    <v>ARCX</v>
    <v>5.7999999999999996E-3</v>
    <v>38.281399999999998</v>
    <v>ETF</v>
    <v>45824.84027780078</v>
    <v>4452</v>
    <v>38.281399999999998</v>
    <v>943412.73499999999</v>
    <v>ProShares:SC Logistics</v>
    <v>38.281399999999998</v>
    <v>37.922600000000003</v>
    <v>38.281399999999998</v>
    <v>38.281399999999998</v>
    <v>SUPL</v>
    <v>ProShares:SC Logistics (ARCX:SUPL)</v>
    <v>4</v>
    <v>70</v>
  </rv>
  <rv s="2">
    <v>4453</v>
  </rv>
  <rv s="3">
    <v>https://www.bing.com/financeapi/forcetrigger?t=c26vyc&amp;q=XNAS%3aQQQA&amp;form=skydnc</v>
    <v>Learn more on Bing</v>
  </rv>
  <rv s="17">
    <v>en-US</v>
    <v>c26vyc</v>
    <v>268435456</v>
    <v>1</v>
    <v>Powered by Refinitiv</v>
    <v>38</v>
    <v>ProShares:Nas100 DW Mom (XNAS:QQQA)</v>
    <v>34</v>
    <v>39</v>
    <v>Finance</v>
    <v>25</v>
    <v>52.91</v>
    <v>34.549999999999997</v>
    <v>0.99529999999999996</v>
    <v>0.28999999999999998</v>
    <v>0</v>
    <v>6.6319999999999999E-3</v>
    <v>0</v>
    <v>USD</v>
    <v>Nasdaq Stock Market</v>
    <v>XNAS</v>
    <v>5.7999999999999996E-3</v>
    <v>44.2</v>
    <v>ETF</v>
    <v>45824.843750046093</v>
    <v>4455</v>
    <v>44.02</v>
    <v>10935968.74</v>
    <v>ProShares:Nas100 DW Mom</v>
    <v>44.189</v>
    <v>43.73</v>
    <v>44.02</v>
    <v>44.02</v>
    <v>QQQA</v>
    <v>ProShares:Nas100 DW Mom (XNAS:QQQA)</v>
    <v>1173</v>
    <v>1578</v>
  </rv>
  <rv s="2">
    <v>4456</v>
  </rv>
  <rv s="3">
    <v>https://www.bing.com/financeapi/forcetrigger?t=c3w6u2&amp;q=ARCX%3aTINT&amp;form=skydnc</v>
    <v>Learn more on Bing</v>
  </rv>
  <rv s="17">
    <v>en-US</v>
    <v>c3w6u2</v>
    <v>268435456</v>
    <v>1</v>
    <v>Powered by Refinitiv</v>
    <v>38</v>
    <v>ProShares:Smrt Materials (ARCX:TINT)</v>
    <v>34</v>
    <v>39</v>
    <v>Finance</v>
    <v>25</v>
    <v>34.72</v>
    <v>23.976700000000001</v>
    <v>1.0661</v>
    <v>0.4027</v>
    <v>-8.3909999999999996E-4</v>
    <v>1.3701000000000001E-2</v>
    <v>-2.5000000000000001E-2</v>
    <v>USD</v>
    <v>NYSE Arca</v>
    <v>ARCX</v>
    <v>5.7999999999999996E-3</v>
    <v>29.795000000000002</v>
    <v>ETF</v>
    <v>45824.84027780078</v>
    <v>4458</v>
    <v>29.795000000000002</v>
    <v>1446328.926</v>
    <v>ProShares:Smrt Materials</v>
    <v>29.795000000000002</v>
    <v>29.392299999999999</v>
    <v>29.795000000000002</v>
    <v>29.77</v>
    <v>TINT</v>
    <v>ProShares:Smrt Materials (ARCX:TINT)</v>
    <v>3</v>
    <v>44</v>
  </rv>
  <rv s="2">
    <v>4459</v>
  </rv>
  <rv s="3">
    <v>https://www.bing.com/financeapi/forcetrigger?t=a1rhlh&amp;q=XNAS%3aDXJS&amp;form=skydnc</v>
    <v>Learn more on Bing</v>
  </rv>
  <rv s="17">
    <v>en-US</v>
    <v>a1rhlh</v>
    <v>268435456</v>
    <v>1</v>
    <v>Powered by Refinitiv</v>
    <v>38</v>
    <v>WisdomTree:Jpn Hgd SC Eq (XNAS:DXJS)</v>
    <v>34</v>
    <v>39</v>
    <v>Finance</v>
    <v>25</v>
    <v>36.79</v>
    <v>27.18</v>
    <v>0.23019999999999999</v>
    <v>7.0000000000000007E-2</v>
    <v>0</v>
    <v>1.92E-3</v>
    <v>0</v>
    <v>USD</v>
    <v>Nasdaq Stock Market</v>
    <v>XNAS</v>
    <v>5.7999999999999996E-3</v>
    <v>36.520000000000003</v>
    <v>ETF</v>
    <v>45824.843750265623</v>
    <v>4461</v>
    <v>36.26</v>
    <v>79757472.090000004</v>
    <v>WisdomTree:Jpn Hgd SC Eq</v>
    <v>36.409999999999997</v>
    <v>36.450000000000003</v>
    <v>36.520000000000003</v>
    <v>36.520000000000003</v>
    <v>DXJS</v>
    <v>WisdomTree:Jpn Hgd SC Eq (XNAS:DXJS)</v>
    <v>3354</v>
    <v>7695</v>
  </rv>
  <rv s="2">
    <v>4462</v>
  </rv>
  <rv s="16">
    <v>en-US</v>
    <v>c8ltur</v>
    <v>268435456</v>
    <v>1</v>
    <v>Powered by Refinitiv</v>
    <v>36</v>
    <v>Putnam ESG High Yield (ARCX:PHYD)</v>
    <v>24</v>
    <v>37</v>
    <v>Finance</v>
    <v>25</v>
    <v>52.18</v>
    <v>48.79</v>
    <v>0.16200000000000001</v>
    <v>0</v>
    <v>3.1419999999999998E-3</v>
    <v>0</v>
    <v>USD</v>
    <v>NYSE Arca</v>
    <v>ARCX</v>
    <v>5.7999999999999996E-3</v>
    <v>51.76</v>
    <v>ETF</v>
    <v>45824.84027780078</v>
    <v>51.67</v>
    <v>189630683.15000001</v>
    <v>Putnam ESG High Yield</v>
    <v>51.67</v>
    <v>51.558</v>
    <v>51.72</v>
    <v>51.72</v>
    <v>PHYD</v>
    <v>Putnam ESG High Yield (ARCX:PHYD)</v>
    <v>8280</v>
    <v>5758</v>
  </rv>
  <rv s="2">
    <v>4464</v>
  </rv>
  <rv s="3">
    <v>https://www.bing.com/financeapi/forcetrigger?t=a1tep2&amp;q=XNAS%3aFTA&amp;form=skydnc</v>
    <v>Learn more on Bing</v>
  </rv>
  <rv s="17">
    <v>en-US</v>
    <v>a1tep2</v>
    <v>268435456</v>
    <v>1</v>
    <v>Powered by Refinitiv</v>
    <v>38</v>
    <v>FT ADEX:Large Cap Val (XNAS:FTA)</v>
    <v>34</v>
    <v>39</v>
    <v>Finance</v>
    <v>25</v>
    <v>83.93</v>
    <v>66.010000000000005</v>
    <v>1.1211</v>
    <v>0.6</v>
    <v>-2.5730000000000002E-4</v>
    <v>7.7800000000000005E-3</v>
    <v>-0.02</v>
    <v>USD</v>
    <v>Nasdaq Stock Market</v>
    <v>XNAS</v>
    <v>5.7999999999999996E-3</v>
    <v>77.935000000000002</v>
    <v>ETF</v>
    <v>45824.925582303127</v>
    <v>4466</v>
    <v>77.471100000000007</v>
    <v>1072503940.04</v>
    <v>FT ADEX:Large Cap Val</v>
    <v>77.53</v>
    <v>77.12</v>
    <v>77.72</v>
    <v>77.7</v>
    <v>FTA</v>
    <v>FT ADEX:Large Cap Val (XNAS:FTA)</v>
    <v>20152</v>
    <v>40761</v>
  </rv>
  <rv s="2">
    <v>4467</v>
  </rv>
  <rv s="3">
    <v>https://www.bing.com/financeapi/forcetrigger?t=c3w79c&amp;q=ARCX%3aTINY&amp;form=skydnc</v>
    <v>Learn more on Bing</v>
  </rv>
  <rv s="17">
    <v>en-US</v>
    <v>c3w79c</v>
    <v>268435456</v>
    <v>1</v>
    <v>Powered by Refinitiv</v>
    <v>38</v>
    <v>ProShares:Nanotechnology (ARCX:TINY)</v>
    <v>34</v>
    <v>39</v>
    <v>Finance</v>
    <v>25</v>
    <v>55.98</v>
    <v>31.16</v>
    <v>1.3348</v>
    <v>0.91610000000000003</v>
    <v>0</v>
    <v>2.2008E-2</v>
    <v>0</v>
    <v>USD</v>
    <v>NYSE Arca</v>
    <v>ARCX</v>
    <v>5.7999999999999996E-3</v>
    <v>42.542299999999997</v>
    <v>ETF</v>
    <v>45824.84027780078</v>
    <v>4469</v>
    <v>42.542299999999997</v>
    <v>3914279.142</v>
    <v>ProShares:Nanotechnology</v>
    <v>42.542299999999997</v>
    <v>41.626199999999997</v>
    <v>42.542299999999997</v>
    <v>42.542299999999997</v>
    <v>TINY</v>
    <v>ProShares:Nanotechnology (ARCX:TINY)</v>
    <v>148</v>
    <v>846</v>
  </rv>
  <rv s="2">
    <v>4470</v>
  </rv>
  <rv s="16">
    <v>en-US</v>
    <v>c786a2</v>
    <v>268435456</v>
    <v>1</v>
    <v>Powered by Refinitiv</v>
    <v>36</v>
    <v>NEOS Enh Incm Aggrg Bd (ARCX:BNDI)</v>
    <v>24</v>
    <v>37</v>
    <v>Finance</v>
    <v>25</v>
    <v>49.31</v>
    <v>44.930100000000003</v>
    <v>-3.5099999999999999E-2</v>
    <v>0</v>
    <v>-7.5109999999999999E-4</v>
    <v>0</v>
    <v>USD</v>
    <v>NYSE Arca</v>
    <v>ARCX</v>
    <v>5.7999999999999996E-3</v>
    <v>46.84</v>
    <v>ETF</v>
    <v>45824.84027780078</v>
    <v>46.670499999999997</v>
    <v>86727241.900000006</v>
    <v>NEOS Enh Incm Aggrg Bd</v>
    <v>46.819000000000003</v>
    <v>46.73</v>
    <v>46.694899999999997</v>
    <v>46.694899999999997</v>
    <v>BNDI</v>
    <v>NEOS Enh Incm Aggrg Bd (ARCX:BNDI)</v>
    <v>3931</v>
    <v>8129</v>
  </rv>
  <rv s="2">
    <v>4472</v>
  </rv>
  <rv s="3">
    <v>https://www.bing.com/financeapi/forcetrigger?t=a1ssec&amp;q=XNAS%3aFEX&amp;form=skydnc</v>
    <v>Learn more on Bing</v>
  </rv>
  <rv s="17">
    <v>en-US</v>
    <v>a1ssec</v>
    <v>268435456</v>
    <v>1</v>
    <v>Powered by Refinitiv</v>
    <v>38</v>
    <v>FT ADEX:Large Cap Core (XNAS:FEX)</v>
    <v>34</v>
    <v>39</v>
    <v>Finance</v>
    <v>25</v>
    <v>113.17</v>
    <v>88.06</v>
    <v>0.92820000000000003</v>
    <v>0.96</v>
    <v>0</v>
    <v>9.0259999999999993E-3</v>
    <v>0</v>
    <v>USD</v>
    <v>Nasdaq Stock Market</v>
    <v>XNAS</v>
    <v>5.7999999999999996E-3</v>
    <v>107.5673</v>
    <v>ETF</v>
    <v>45824.843750265623</v>
    <v>4474</v>
    <v>107.14</v>
    <v>1279316920.1400001</v>
    <v>FT ADEX:Large Cap Core</v>
    <v>107.14</v>
    <v>106.36</v>
    <v>107.32</v>
    <v>107.32</v>
    <v>FEX</v>
    <v>FT ADEX:Large Cap Core (XNAS:FEX)</v>
    <v>16569</v>
    <v>37241</v>
  </rv>
  <rv s="2">
    <v>4475</v>
  </rv>
  <rv s="3">
    <v>https://www.bing.com/financeapi/forcetrigger?t=c5jrr7&amp;q=ARCX%3aVERS&amp;form=skydnc</v>
    <v>Learn more on Bing</v>
  </rv>
  <rv s="17">
    <v>en-US</v>
    <v>c5jrr7</v>
    <v>268435456</v>
    <v>1</v>
    <v>Powered by Refinitiv</v>
    <v>38</v>
    <v>ProShares:Metaverse ETF (ARCX:VERS)</v>
    <v>34</v>
    <v>39</v>
    <v>Finance</v>
    <v>25</v>
    <v>57.69</v>
    <v>38.499000000000002</v>
    <v>1.2553000000000001</v>
    <v>1.4351</v>
    <v>4.9366E-2</v>
    <v>2.8567999999999996E-2</v>
    <v>2.5507</v>
    <v>USD</v>
    <v>NYSE Arca</v>
    <v>ARCX</v>
    <v>5.7999999999999996E-3</v>
    <v>51.6693</v>
    <v>ETF</v>
    <v>45824.840277812502</v>
    <v>4477</v>
    <v>51.06</v>
    <v>5433114.392</v>
    <v>ProShares:Metaverse ETF</v>
    <v>51.06</v>
    <v>50.234200000000001</v>
    <v>51.6693</v>
    <v>54.22</v>
    <v>VERS</v>
    <v>ProShares:Metaverse ETF (ARCX:VERS)</v>
    <v>556</v>
    <v>260</v>
  </rv>
  <rv s="2">
    <v>4478</v>
  </rv>
  <rv s="16">
    <v>en-US</v>
    <v>c9zam7</v>
    <v>268435456</v>
    <v>1</v>
    <v>Powered by Refinitiv</v>
    <v>36</v>
    <v>Running Oak Eff Gr (XNAS:RUNN)</v>
    <v>24</v>
    <v>37</v>
    <v>Finance</v>
    <v>25</v>
    <v>35.58</v>
    <v>28.603200000000001</v>
    <v>0.28999999999999998</v>
    <v>0</v>
    <v>8.8070000000000006E-3</v>
    <v>0</v>
    <v>USD</v>
    <v>Nasdaq Stock Market</v>
    <v>XNAS</v>
    <v>5.7999999999999996E-3</v>
    <v>33.340000000000003</v>
    <v>ETF</v>
    <v>45824.843750265623</v>
    <v>33.055999999999997</v>
    <v>350384992.87</v>
    <v>Running Oak Eff Gr</v>
    <v>33.33</v>
    <v>32.93</v>
    <v>33.22</v>
    <v>33.22</v>
    <v>RUNN</v>
    <v>Running Oak Eff Gr (XNAS:RUNN)</v>
    <v>17417</v>
    <v>34074</v>
  </rv>
  <rv s="2">
    <v>4480</v>
  </rv>
  <rv s="3">
    <v>https://www.bing.com/financeapi/forcetrigger?t=a22pmw&amp;q=ARCX%3aSDIV&amp;form=skydnc</v>
    <v>Learn more on Bing</v>
  </rv>
  <rv s="17">
    <v>en-US</v>
    <v>a22pmw</v>
    <v>268435456</v>
    <v>1</v>
    <v>Powered by Refinitiv</v>
    <v>38</v>
    <v>Glbl X SuperDividend ETF (ARCX:SDIV)</v>
    <v>34</v>
    <v>39</v>
    <v>Finance</v>
    <v>35</v>
    <v>23.776</v>
    <v>17.87</v>
    <v>0.97150000000000003</v>
    <v>0.12</v>
    <v>7.6359999999999996E-3</v>
    <v>5.4229999999999999E-3</v>
    <v>0.1699</v>
    <v>USD</v>
    <v>NYSE Arca</v>
    <v>ARCX</v>
    <v>5.7999999999999996E-3</v>
    <v>22.42</v>
    <v>ETF</v>
    <v>45824.938549675782</v>
    <v>4482</v>
    <v>22.24</v>
    <v>813354588.24000001</v>
    <v>Glbl X SuperDividend ETF</v>
    <v>22.35</v>
    <v>22.13</v>
    <v>22.25</v>
    <v>22.419899999999998</v>
    <v>SDIV</v>
    <v>Glbl X SuperDividend ETF (ARCX:SDIV)</v>
    <v>357729</v>
    <v>311491</v>
  </rv>
  <rv s="2">
    <v>4483</v>
  </rv>
  <rv s="3">
    <v>https://www.bing.com/financeapi/forcetrigger?t=a1t7u2&amp;q=XNAS%3aFNX&amp;form=skydnc</v>
    <v>Learn more on Bing</v>
  </rv>
  <rv s="17">
    <v>en-US</v>
    <v>a1t7u2</v>
    <v>268435456</v>
    <v>1</v>
    <v>Powered by Refinitiv</v>
    <v>38</v>
    <v>FT ADEX:Mid Cap Core (XNAS:FNX)</v>
    <v>34</v>
    <v>39</v>
    <v>Finance</v>
    <v>25</v>
    <v>127.9842</v>
    <v>93.185400000000001</v>
    <v>1.0926</v>
    <v>1.1857</v>
    <v>0</v>
    <v>1.0620000000000001E-2</v>
    <v>0</v>
    <v>USD</v>
    <v>Nasdaq Stock Market</v>
    <v>XNAS</v>
    <v>5.7999999999999996E-3</v>
    <v>113.325</v>
    <v>ETF</v>
    <v>45824.843750265623</v>
    <v>4485</v>
    <v>112.57299999999999</v>
    <v>1108338079.1400001</v>
    <v>FT ADEX:Mid Cap Core</v>
    <v>112.67</v>
    <v>111.65</v>
    <v>112.8357</v>
    <v>112.8357</v>
    <v>FNX</v>
    <v>FT ADEX:Mid Cap Core (XNAS:FNX)</v>
    <v>8676</v>
    <v>21269</v>
  </rv>
  <rv s="2">
    <v>4486</v>
  </rv>
  <rv s="3">
    <v>https://www.bing.com/financeapi/forcetrigger?t=a1zsxm&amp;q=ARCX%3aPGF&amp;form=skydnc</v>
    <v>Learn more on Bing</v>
  </rv>
  <rv s="17">
    <v>en-US</v>
    <v>a1zsxm</v>
    <v>268435456</v>
    <v>1</v>
    <v>Powered by Refinitiv</v>
    <v>38</v>
    <v>Invesco Finl Prfrd (ARCX:PGF)</v>
    <v>34</v>
    <v>39</v>
    <v>Finance</v>
    <v>25</v>
    <v>15.95</v>
    <v>13.615</v>
    <v>0.54459999999999997</v>
    <v>0.01</v>
    <v>-2.8570000000000002E-3</v>
    <v>7.1480000000000003E-4</v>
    <v>-0.04</v>
    <v>USD</v>
    <v>NYSE Arca</v>
    <v>ARCX</v>
    <v>5.7999999999999996E-3</v>
    <v>14.07</v>
    <v>ETF</v>
    <v>45824.840277812502</v>
    <v>4488</v>
    <v>13.971</v>
    <v>779972203.64999998</v>
    <v>Invesco Finl Prfrd</v>
    <v>13.98</v>
    <v>13.99</v>
    <v>14</v>
    <v>13.96</v>
    <v>PGF</v>
    <v>Invesco Finl Prfrd (ARCX:PGF)</v>
    <v>141675</v>
    <v>156504</v>
  </rv>
  <rv s="2">
    <v>4489</v>
  </rv>
  <rv s="3">
    <v>https://www.bing.com/financeapi/forcetrigger?t=a23jm7&amp;q=XNAS%3aSRET&amp;form=skydnc</v>
    <v>Learn more on Bing</v>
  </rv>
  <rv s="17">
    <v>en-US</v>
    <v>a23jm7</v>
    <v>268435456</v>
    <v>1</v>
    <v>Powered by Refinitiv</v>
    <v>38</v>
    <v>Glbl X SuperDiv REIT (XNAS:SRET)</v>
    <v>34</v>
    <v>39</v>
    <v>Finance</v>
    <v>25</v>
    <v>22.883900000000001</v>
    <v>18.09</v>
    <v>1.0350999999999999</v>
    <v>0.03</v>
    <v>-2.7658000000000002E-2</v>
    <v>1.4449999999999999E-3</v>
    <v>-0.57499999999999996</v>
    <v>USD</v>
    <v>Nasdaq Stock Market</v>
    <v>XNAS</v>
    <v>5.7999999999999996E-3</v>
    <v>20.948399999999999</v>
    <v>ETF</v>
    <v>45824.928196457811</v>
    <v>4491</v>
    <v>20.72</v>
    <v>181532040.36000001</v>
    <v>Glbl X SuperDiv REIT</v>
    <v>20.85</v>
    <v>20.76</v>
    <v>20.79</v>
    <v>20.215</v>
    <v>SRET</v>
    <v>Glbl X SuperDiv REIT (XNAS:SRET)</v>
    <v>22738</v>
    <v>23261</v>
  </rv>
  <rv s="2">
    <v>4492</v>
  </rv>
  <rv s="3">
    <v>https://www.bing.com/financeapi/forcetrigger?t=a1rcxm&amp;q=ARCX%3aDTH&amp;form=skydnc</v>
    <v>Learn more on Bing</v>
  </rv>
  <rv s="17">
    <v>en-US</v>
    <v>a1rcxm</v>
    <v>268435456</v>
    <v>1</v>
    <v>Powered by Refinitiv</v>
    <v>38</v>
    <v>WisdomTree:Intl Hi Div (ARCX:DTH)</v>
    <v>34</v>
    <v>39</v>
    <v>Finance</v>
    <v>25</v>
    <v>46.99</v>
    <v>37.11</v>
    <v>0.87639999999999996</v>
    <v>0.25019999999999998</v>
    <v>2.528E-2</v>
    <v>5.3900000000000007E-3</v>
    <v>1.1798</v>
    <v>USD</v>
    <v>NYSE Arca</v>
    <v>ARCX</v>
    <v>5.7999999999999996E-3</v>
    <v>46.99</v>
    <v>ETF</v>
    <v>45824.875145774997</v>
    <v>4494</v>
    <v>46.67</v>
    <v>403426236.98000002</v>
    <v>WisdomTree:Intl Hi Div</v>
    <v>46.8</v>
    <v>46.42</v>
    <v>46.670200000000001</v>
    <v>47.85</v>
    <v>DTH</v>
    <v>WisdomTree:Intl Hi Div (ARCX:DTH)</v>
    <v>31616</v>
    <v>55658</v>
  </rv>
  <rv s="2">
    <v>4495</v>
  </rv>
  <rv s="3">
    <v>https://www.bing.com/financeapi/forcetrigger?t=a1texm&amp;q=XNAS%3aFTC&amp;form=skydnc</v>
    <v>Learn more on Bing</v>
  </rv>
  <rv s="17">
    <v>en-US</v>
    <v>a1texm</v>
    <v>268435456</v>
    <v>1</v>
    <v>Powered by Refinitiv</v>
    <v>38</v>
    <v>FT ADEX:Large Cap Gro (XNAS:FTC)</v>
    <v>34</v>
    <v>39</v>
    <v>Finance</v>
    <v>25</v>
    <v>149.15639999999999</v>
    <v>113.13</v>
    <v>0.89680000000000004</v>
    <v>1.43</v>
    <v>0</v>
    <v>9.9550000000000003E-3</v>
    <v>0</v>
    <v>USD</v>
    <v>Nasdaq Stock Market</v>
    <v>XNAS</v>
    <v>5.7999999999999996E-3</v>
    <v>145.58000000000001</v>
    <v>ETF</v>
    <v>45824.843750265623</v>
    <v>4497</v>
    <v>144.44999999999999</v>
    <v>1112624301.98</v>
    <v>FT ADEX:Large Cap Gro</v>
    <v>144.44999999999999</v>
    <v>143.63999999999999</v>
    <v>145.07</v>
    <v>145.07</v>
    <v>FTC</v>
    <v>FT ADEX:Large Cap Gro (XNAS:FTC)</v>
    <v>7212</v>
    <v>22333</v>
  </rv>
  <rv s="2">
    <v>4498</v>
  </rv>
  <rv s="3">
    <v>https://www.bing.com/financeapi/forcetrigger?t=a1qxc7&amp;q=ARCX%3aDEW&amp;form=skydnc</v>
    <v>Learn more on Bing</v>
  </rv>
  <rv s="17">
    <v>en-US</v>
    <v>a1qxc7</v>
    <v>268435456</v>
    <v>1</v>
    <v>Powered by Refinitiv</v>
    <v>38</v>
    <v>WisdomTree:Glbl High Div (ARCX:DEW)</v>
    <v>34</v>
    <v>39</v>
    <v>Finance</v>
    <v>25</v>
    <v>57.924999999999997</v>
    <v>48.93</v>
    <v>1.0491999999999999</v>
    <v>0.27400000000000002</v>
    <v>0</v>
    <v>4.797E-3</v>
    <v>0</v>
    <v>USD</v>
    <v>NYSE Arca</v>
    <v>ARCX</v>
    <v>5.7999999999999996E-3</v>
    <v>57.74</v>
    <v>ETF</v>
    <v>45824.840277823438</v>
    <v>4500</v>
    <v>57.393999999999998</v>
    <v>118904760.05</v>
    <v>WisdomTree:Glbl High Div</v>
    <v>57.56</v>
    <v>57.12</v>
    <v>57.393999999999998</v>
    <v>57.393999999999998</v>
    <v>DEW</v>
    <v>WisdomTree:Glbl High Div (ARCX:DEW)</v>
    <v>1017</v>
    <v>7055</v>
  </rv>
  <rv s="2">
    <v>4501</v>
  </rv>
  <rv s="3">
    <v>https://www.bing.com/financeapi/forcetrigger?t=a1qy5r&amp;q=ARCX%3aDFJ&amp;form=skydnc</v>
    <v>Learn more on Bing</v>
  </rv>
  <rv s="17">
    <v>en-US</v>
    <v>a1qy5r</v>
    <v>268435456</v>
    <v>1</v>
    <v>Powered by Refinitiv</v>
    <v>38</v>
    <v>WisdomTree:Jpn SC Div (ARCX:DFJ)</v>
    <v>34</v>
    <v>39</v>
    <v>Finance</v>
    <v>25</v>
    <v>85.999600000000001</v>
    <v>68.88</v>
    <v>0.60319999999999996</v>
    <v>-0.2336</v>
    <v>0</v>
    <v>-2.7460000000000002E-3</v>
    <v>0</v>
    <v>USD</v>
    <v>NYSE Arca</v>
    <v>ARCX</v>
    <v>5.7999999999999996E-3</v>
    <v>85.32</v>
    <v>ETF</v>
    <v>45824.840277812502</v>
    <v>4503</v>
    <v>84.83</v>
    <v>288624956.41000003</v>
    <v>WisdomTree:Jpn SC Div</v>
    <v>85.17</v>
    <v>85.063599999999994</v>
    <v>84.83</v>
    <v>84.83</v>
    <v>DFJ</v>
    <v>WisdomTree:Jpn SC Div (ARCX:DFJ)</v>
    <v>16438</v>
    <v>21709</v>
  </rv>
  <rv s="2">
    <v>4504</v>
  </rv>
  <rv s="3">
    <v>https://www.bing.com/financeapi/forcetrigger?t=a1zhzr&amp;q=ARCX%3aPBE&amp;form=skydnc</v>
    <v>Learn more on Bing</v>
  </rv>
  <rv s="17">
    <v>en-US</v>
    <v>a1zhzr</v>
    <v>268435456</v>
    <v>1</v>
    <v>Powered by Refinitiv</v>
    <v>38</v>
    <v>Invesco Biotech &amp; Genome (ARCX:PBE)</v>
    <v>34</v>
    <v>39</v>
    <v>Finance</v>
    <v>25</v>
    <v>72.8399</v>
    <v>54.520899999999997</v>
    <v>0.60640000000000005</v>
    <v>0.57979999999999998</v>
    <v>-2.0520999999999998E-2</v>
    <v>9.0669999999999987E-3</v>
    <v>-1.3241000000000001</v>
    <v>USD</v>
    <v>NYSE Arca</v>
    <v>ARCX</v>
    <v>5.7999999999999996E-3</v>
    <v>64.524100000000004</v>
    <v>ETF</v>
    <v>45824.841768020313</v>
    <v>4506</v>
    <v>63.828800000000001</v>
    <v>221239966</v>
    <v>Invesco Biotech &amp; Genome</v>
    <v>64.19</v>
    <v>63.944299999999998</v>
    <v>64.524100000000004</v>
    <v>63.2</v>
    <v>PBE</v>
    <v>Invesco Biotech &amp; Genome (ARCX:PBE)</v>
    <v>5958</v>
    <v>6309</v>
  </rv>
  <rv s="2">
    <v>4507</v>
  </rv>
  <rv s="3">
    <v>https://www.bing.com/financeapi/forcetrigger?t=a1olm7&amp;q=ARCX%3aBLES&amp;form=skydnc</v>
    <v>Learn more on Bing</v>
  </rv>
  <rv s="17">
    <v>en-US</v>
    <v>a1olm7</v>
    <v>268435456</v>
    <v>1</v>
    <v>Powered by Refinitiv</v>
    <v>38</v>
    <v>Inspire Global Hope ETF (ARCX:BLES)</v>
    <v>34</v>
    <v>39</v>
    <v>Finance</v>
    <v>25</v>
    <v>40.549999999999997</v>
    <v>33.299999999999997</v>
    <v>1.0706</v>
    <v>0.26</v>
    <v>0</v>
    <v>6.4819999999999999E-3</v>
    <v>0</v>
    <v>USD</v>
    <v>NYSE Arca</v>
    <v>ARCX</v>
    <v>5.7999999999999996E-3</v>
    <v>40.543399999999998</v>
    <v>ETF</v>
    <v>45824.840277812502</v>
    <v>4509</v>
    <v>40.369999999999997</v>
    <v>126670734</v>
    <v>Inspire Global Hope ETF</v>
    <v>40.54</v>
    <v>40.11</v>
    <v>40.369999999999997</v>
    <v>40.369999999999997</v>
    <v>BLES</v>
    <v>Inspire Global Hope ETF (ARCX:BLES)</v>
    <v>10165</v>
    <v>28684</v>
  </rv>
  <rv s="2">
    <v>4510</v>
  </rv>
  <rv s="16">
    <v>en-US</v>
    <v>c9r6m7</v>
    <v>268435456</v>
    <v>1</v>
    <v>Powered by Refinitiv</v>
    <v>36</v>
    <v>Tema Mono and Oligo (BATS:TOLL)</v>
    <v>24</v>
    <v>37</v>
    <v>Finance</v>
    <v>17</v>
    <v>34.770000000000003</v>
    <v>27.001200000000001</v>
    <v>0.29749999999999999</v>
    <v>0</v>
    <v>8.9739999999999993E-3</v>
    <v>0</v>
    <v>USD</v>
    <v>CBOE BZX Exchange</v>
    <v>BATS</v>
    <v>5.7999999999999996E-3</v>
    <v>33.64</v>
    <v>ETF</v>
    <v>45824.840346226563</v>
    <v>33.372999999999998</v>
    <v>56020390.549999997</v>
    <v>Tema Mono and Oligo</v>
    <v>33.43</v>
    <v>33.152500000000003</v>
    <v>33.450000000000003</v>
    <v>33.450000000000003</v>
    <v>TOLL</v>
    <v>Tema Mono and Oligo (BATS:TOLL)</v>
    <v>4326</v>
    <v>5297</v>
  </rv>
  <rv s="2">
    <v>4512</v>
  </rv>
  <rv s="3">
    <v>https://www.bing.com/financeapi/forcetrigger?t=a1r2nm&amp;q=ARCX%3aDIM&amp;form=skydnc</v>
    <v>Learn more on Bing</v>
  </rv>
  <rv s="17">
    <v>en-US</v>
    <v>a1r2nm</v>
    <v>268435456</v>
    <v>1</v>
    <v>Powered by Refinitiv</v>
    <v>38</v>
    <v>WisdomTree:Intl MC Div (ARCX:DIM)</v>
    <v>34</v>
    <v>39</v>
    <v>Finance</v>
    <v>25</v>
    <v>75.382499999999993</v>
    <v>59.09</v>
    <v>0.91720000000000002</v>
    <v>0.40710000000000002</v>
    <v>0</v>
    <v>5.4749999999999998E-3</v>
    <v>0</v>
    <v>USD</v>
    <v>NYSE Arca</v>
    <v>ARCX</v>
    <v>5.7999999999999996E-3</v>
    <v>75.382499999999993</v>
    <v>ETF</v>
    <v>45824.840277823438</v>
    <v>4514</v>
    <v>74.77</v>
    <v>147794232.65000001</v>
    <v>WisdomTree:Intl MC Div</v>
    <v>75.06</v>
    <v>74.362899999999996</v>
    <v>74.77</v>
    <v>74.77</v>
    <v>DIM</v>
    <v>WisdomTree:Intl MC Div (ARCX:DIM)</v>
    <v>8470</v>
    <v>6286</v>
  </rv>
  <rv s="2">
    <v>4515</v>
  </rv>
  <rv s="3">
    <v>https://www.bing.com/financeapi/forcetrigger?t=c3lna2&amp;q=ARCX%3aCTEX&amp;form=skydnc</v>
    <v>Learn more on Bing</v>
  </rv>
  <rv s="17">
    <v>en-US</v>
    <v>c3lna2</v>
    <v>268435456</v>
    <v>1</v>
    <v>Powered by Refinitiv</v>
    <v>38</v>
    <v>ProShares:S&amp;P Kensho CT (ARCX:CTEX)</v>
    <v>34</v>
    <v>39</v>
    <v>Finance</v>
    <v>25</v>
    <v>24.888000000000002</v>
    <v>15.11</v>
    <v>0.94569999999999999</v>
    <v>0.46179999999999999</v>
    <v>-1.3750000000000001E-3</v>
    <v>2.2237E-2</v>
    <v>-2.92E-2</v>
    <v>USD</v>
    <v>NYSE Arca</v>
    <v>ARCX</v>
    <v>5.7999999999999996E-3</v>
    <v>21.229199999999999</v>
    <v>ETF</v>
    <v>45824.840277812502</v>
    <v>4517</v>
    <v>21.229199999999999</v>
    <v>1441099.2139999999</v>
    <v>ProShares:S&amp;P Kensho CT</v>
    <v>21.229199999999999</v>
    <v>20.767399999999999</v>
    <v>21.229199999999999</v>
    <v>21.2</v>
    <v>CTEX</v>
    <v>ProShares:S&amp;P Kensho CT (ARCX:CTEX)</v>
    <v>46</v>
    <v>1051</v>
  </rv>
  <rv s="2">
    <v>4518</v>
  </rv>
  <rv s="3">
    <v>https://www.bing.com/financeapi/forcetrigger?t=a1vew7&amp;q=ARCX%3aIHDG&amp;form=skydnc</v>
    <v>Learn more on Bing</v>
  </rv>
  <rv s="17">
    <v>en-US</v>
    <v>a1vew7</v>
    <v>268435456</v>
    <v>1</v>
    <v>Powered by Refinitiv</v>
    <v>38</v>
    <v>WisdomTree:Intl Hdg QDG (ARCX:IHDG)</v>
    <v>34</v>
    <v>39</v>
    <v>Finance</v>
    <v>25</v>
    <v>47.51</v>
    <v>38.14</v>
    <v>0.61670000000000003</v>
    <v>0.18</v>
    <v>-3.0130000000000001E-2</v>
    <v>3.9740000000000001E-3</v>
    <v>-1.37</v>
    <v>USD</v>
    <v>NYSE Arca</v>
    <v>ARCX</v>
    <v>5.7999999999999996E-3</v>
    <v>45.61</v>
    <v>ETF</v>
    <v>45824.840277812502</v>
    <v>4520</v>
    <v>45.38</v>
    <v>2579766521.3499999</v>
    <v>WisdomTree:Intl Hdg QDG</v>
    <v>45.4</v>
    <v>45.29</v>
    <v>45.47</v>
    <v>44.1</v>
    <v>IHDG</v>
    <v>WisdomTree:Intl Hdg QDG (ARCX:IHDG)</v>
    <v>326077</v>
    <v>335460</v>
  </rv>
  <rv s="2">
    <v>4521</v>
  </rv>
  <rv s="3">
    <v>https://www.bing.com/financeapi/forcetrigger?t=a21bnm&amp;q=ARCX%3aPSJ&amp;form=skydnc</v>
    <v>Learn more on Bing</v>
  </rv>
  <rv s="17">
    <v>en-US</v>
    <v>a21bnm</v>
    <v>268435456</v>
    <v>1</v>
    <v>Powered by Refinitiv</v>
    <v>38</v>
    <v>Invesco AI &amp; NxtGn Sftwr (ARCX:IGPT)</v>
    <v>34</v>
    <v>39</v>
    <v>Finance</v>
    <v>25</v>
    <v>49.999899999999997</v>
    <v>33.799999999999997</v>
    <v>0.96399999999999997</v>
    <v>1.08</v>
    <v>-1.487E-3</v>
    <v>2.3477999999999999E-2</v>
    <v>-7.0000000000000007E-2</v>
    <v>USD</v>
    <v>NYSE Arca</v>
    <v>ARCX</v>
    <v>5.7999999999999996E-3</v>
    <v>47.214300000000001</v>
    <v>ETF</v>
    <v>45824.913112349219</v>
    <v>4523</v>
    <v>46.52</v>
    <v>420248231.52999997</v>
    <v>Invesco AI &amp; NxtGn Sftwr</v>
    <v>46.52</v>
    <v>46</v>
    <v>47.08</v>
    <v>47.01</v>
    <v>IGPT</v>
    <v>Invesco AI &amp; NxtGn Sftwr (ARCX:IGPT)</v>
    <v>54003</v>
    <v>57193</v>
  </rv>
  <rv s="2">
    <v>4524</v>
  </rv>
  <rv s="3">
    <v>https://www.bing.com/financeapi/forcetrigger?t=a1r5ww&amp;q=ARCX%3aDLS&amp;form=skydnc</v>
    <v>Learn more on Bing</v>
  </rv>
  <rv s="17">
    <v>en-US</v>
    <v>a1r5ww</v>
    <v>268435456</v>
    <v>1</v>
    <v>Powered by Refinitiv</v>
    <v>38</v>
    <v>WisdomTree:Intl SC Div (ARCX:DLS)</v>
    <v>34</v>
    <v>39</v>
    <v>Finance</v>
    <v>25</v>
    <v>74.430000000000007</v>
    <v>59</v>
    <v>0.90259999999999996</v>
    <v>0.26</v>
    <v>0</v>
    <v>3.5370000000000002E-3</v>
    <v>0</v>
    <v>USD</v>
    <v>NYSE Arca</v>
    <v>ARCX</v>
    <v>5.7999999999999996E-3</v>
    <v>74.425899999999999</v>
    <v>ETF</v>
    <v>45824.840277823438</v>
    <v>4526</v>
    <v>73.739999999999995</v>
    <v>980786123.99000001</v>
    <v>WisdomTree:Intl SC Div</v>
    <v>74.08</v>
    <v>73.510000000000005</v>
    <v>73.77</v>
    <v>73.77</v>
    <v>DLS</v>
    <v>WisdomTree:Intl SC Div (ARCX:DLS)</v>
    <v>13429</v>
    <v>20960</v>
  </rv>
  <rv s="2">
    <v>4527</v>
  </rv>
  <rv s="3">
    <v>https://www.bing.com/financeapi/forcetrigger?t=bhxfrw&amp;q=ARCX%3aONLN&amp;form=skydnc</v>
    <v>Learn more on Bing</v>
  </rv>
  <rv s="17">
    <v>en-US</v>
    <v>bhxfrw</v>
    <v>268435456</v>
    <v>1</v>
    <v>Powered by Refinitiv</v>
    <v>38</v>
    <v>ProShares:Online Retail (ARCX:ONLN)</v>
    <v>34</v>
    <v>39</v>
    <v>Finance</v>
    <v>25</v>
    <v>51.6</v>
    <v>36.15</v>
    <v>1.2072000000000001</v>
    <v>0.84</v>
    <v>0</v>
    <v>1.7188000000000002E-2</v>
    <v>0</v>
    <v>USD</v>
    <v>NYSE Arca</v>
    <v>ARCX</v>
    <v>5.7999999999999996E-3</v>
    <v>49.83</v>
    <v>ETF</v>
    <v>45824.84027780078</v>
    <v>4529</v>
    <v>49.31</v>
    <v>76199498.230000004</v>
    <v>ProShares:Online Retail</v>
    <v>49.31</v>
    <v>48.87</v>
    <v>49.71</v>
    <v>49.71</v>
    <v>ONLN</v>
    <v>ProShares:Online Retail (ARCX:ONLN)</v>
    <v>7296</v>
    <v>8836</v>
  </rv>
  <rv s="2">
    <v>4530</v>
  </rv>
  <rv s="3">
    <v>https://www.bing.com/financeapi/forcetrigger?t=a1xvcw&amp;q=BATS%3aMOTI&amp;form=skydnc</v>
    <v>Learn more on Bing</v>
  </rv>
  <rv s="17">
    <v>en-US</v>
    <v>a1xvcw</v>
    <v>268435456</v>
    <v>1</v>
    <v>Powered by Refinitiv</v>
    <v>38</v>
    <v>VanEck:MS Intl Moat (BATS:MOTI)</v>
    <v>34</v>
    <v>39</v>
    <v>Finance</v>
    <v>17</v>
    <v>36.29</v>
    <v>29.17</v>
    <v>0.99829999999999997</v>
    <v>0.16400000000000001</v>
    <v>0</v>
    <v>4.7819999999999998E-3</v>
    <v>0</v>
    <v>USD</v>
    <v>CBOE BZX Exchange</v>
    <v>BATS</v>
    <v>5.7999999999999996E-3</v>
    <v>34.588999999999999</v>
    <v>ETF</v>
    <v>45824.840323008597</v>
    <v>4532</v>
    <v>34.377699999999997</v>
    <v>176605648.31999999</v>
    <v>VanEck:MS Intl Moat</v>
    <v>34.475000000000001</v>
    <v>34.297600000000003</v>
    <v>34.461599999999997</v>
    <v>34.461599999999997</v>
    <v>MOTI</v>
    <v>VanEck:MS Intl Moat (BATS:MOTI)</v>
    <v>4805</v>
    <v>11508</v>
  </rv>
  <rv s="2">
    <v>4533</v>
  </rv>
  <rv s="3">
    <v>https://www.bing.com/financeapi/forcetrigger?t=a1ratc&amp;q=ARCX%3aWTRE&amp;form=skydnc</v>
    <v>Learn more on Bing</v>
  </rv>
  <rv s="17">
    <v>en-US</v>
    <v>a1ratc</v>
    <v>268435456</v>
    <v>1</v>
    <v>Powered by Refinitiv</v>
    <v>38</v>
    <v>WisdomTree:Nw Econ RE (ARCX:WTRE)</v>
    <v>34</v>
    <v>39</v>
    <v>Finance</v>
    <v>25</v>
    <v>20.149999999999999</v>
    <v>15.31</v>
    <v>1.0992</v>
    <v>0.1661</v>
    <v>0</v>
    <v>8.848E-3</v>
    <v>0</v>
    <v>USD</v>
    <v>NYSE Arca</v>
    <v>ARCX</v>
    <v>5.7999999999999996E-3</v>
    <v>19.02</v>
    <v>ETF</v>
    <v>45824.840277812502</v>
    <v>4535</v>
    <v>18.938600000000001</v>
    <v>13528164.4</v>
    <v>WisdomTree:Nw Econ RE</v>
    <v>19.02</v>
    <v>18.772500000000001</v>
    <v>18.938600000000001</v>
    <v>18.938600000000001</v>
    <v>WTRE</v>
    <v>WisdomTree:Nw Econ RE (ARCX:WTRE)</v>
    <v>23725</v>
    <v>1636</v>
  </rv>
  <rv s="2">
    <v>4536</v>
  </rv>
  <rv s="3">
    <v>https://www.bing.com/financeapi/forcetrigger?t=c3lnim&amp;q=ARCX%3aMAKX&amp;form=skydnc</v>
    <v>Learn more on Bing</v>
  </rv>
  <rv s="17">
    <v>en-US</v>
    <v>c3lnim</v>
    <v>268435456</v>
    <v>1</v>
    <v>Powered by Refinitiv</v>
    <v>38</v>
    <v>ProShares:S&amp;P Kensho SF (ARCX:MAKX)</v>
    <v>34</v>
    <v>39</v>
    <v>Finance</v>
    <v>25</v>
    <v>43.849899999999998</v>
    <v>30.801300000000001</v>
    <v>1.1096999999999999</v>
    <v>1.6352</v>
    <v>-1.456E-3</v>
    <v>3.9281000000000003E-2</v>
    <v>-6.3E-2</v>
    <v>USD</v>
    <v>NYSE Arca</v>
    <v>ARCX</v>
    <v>5.7999999999999996E-3</v>
    <v>43.262999999999998</v>
    <v>ETF</v>
    <v>45824.840277812502</v>
    <v>4538</v>
    <v>42.6</v>
    <v>985476.91799999995</v>
    <v>ProShares:S&amp;P Kensho SF</v>
    <v>42.6</v>
    <v>41.627800000000001</v>
    <v>43.262999999999998</v>
    <v>43.2</v>
    <v>MAKX</v>
    <v>ProShares:S&amp;P Kensho SF (ARCX:MAKX)</v>
    <v>173</v>
    <v>318</v>
  </rv>
  <rv s="2">
    <v>4539</v>
  </rv>
  <rv s="3">
    <v>https://www.bing.com/financeapi/forcetrigger?t=a1qxtc&amp;q=ARCX%3aDFE&amp;form=skydnc</v>
    <v>Learn more on Bing</v>
  </rv>
  <rv s="17">
    <v>en-US</v>
    <v>a1qxtc</v>
    <v>268435456</v>
    <v>1</v>
    <v>Powered by Refinitiv</v>
    <v>38</v>
    <v>WisdomTree:Eur SC Div (ARCX:DFE)</v>
    <v>34</v>
    <v>39</v>
    <v>Finance</v>
    <v>25</v>
    <v>70.959999999999994</v>
    <v>54.22</v>
    <v>1.1022000000000001</v>
    <v>0.1691</v>
    <v>-6.2529999999999999E-3</v>
    <v>2.4139999999999999E-3</v>
    <v>-0.43909999999999999</v>
    <v>USD</v>
    <v>NYSE Arca</v>
    <v>ARCX</v>
    <v>5.7999999999999996E-3</v>
    <v>70.608999999999995</v>
    <v>ETF</v>
    <v>45824.840277823438</v>
    <v>4541</v>
    <v>70.155000000000001</v>
    <v>168228882.22999999</v>
    <v>WisdomTree:Eur SC Div</v>
    <v>70.59</v>
    <v>70.05</v>
    <v>70.219099999999997</v>
    <v>69.78</v>
    <v>DFE</v>
    <v>WisdomTree:Eur SC Div (ARCX:DFE)</v>
    <v>8699</v>
    <v>8608</v>
  </rv>
  <rv s="2">
    <v>4542</v>
  </rv>
  <rv s="3">
    <v>https://www.bing.com/financeapi/forcetrigger?t=a1r8gh&amp;q=ARCX%3aAIVI&amp;form=skydnc</v>
    <v>Learn more on Bing</v>
  </rv>
  <rv s="17">
    <v>en-US</v>
    <v>a1r8gh</v>
    <v>268435456</v>
    <v>1</v>
    <v>Powered by Refinitiv</v>
    <v>38</v>
    <v>WisdomTree:Intl AI Enh V (ARCX:AIVI)</v>
    <v>34</v>
    <v>39</v>
    <v>Finance</v>
    <v>25</v>
    <v>49.08</v>
    <v>38.494999999999997</v>
    <v>0.97409999999999997</v>
    <v>0.1895</v>
    <v>0</v>
    <v>3.908E-3</v>
    <v>0</v>
    <v>USD</v>
    <v>NYSE Arca</v>
    <v>ARCX</v>
    <v>5.7999999999999996E-3</v>
    <v>49.06</v>
    <v>ETF</v>
    <v>45824.840277823438</v>
    <v>4544</v>
    <v>48.682899999999997</v>
    <v>52846795.979999997</v>
    <v>WisdomTree:Intl AI Enh V</v>
    <v>48.94</v>
    <v>48.493400000000001</v>
    <v>48.682899999999997</v>
    <v>48.682899999999997</v>
    <v>AIVI</v>
    <v>WisdomTree:Intl AI Enh V (ARCX:AIVI)</v>
    <v>2735</v>
    <v>2389</v>
  </rv>
  <rv s="2">
    <v>4545</v>
  </rv>
  <rv s="3">
    <v>https://www.bing.com/financeapi/forcetrigger?t=a1sb6h&amp;q=ARCX%3aEUDG&amp;form=skydnc</v>
    <v>Learn more on Bing</v>
  </rv>
  <rv s="17">
    <v>en-US</v>
    <v>a1sb6h</v>
    <v>268435456</v>
    <v>1</v>
    <v>Powered by Refinitiv</v>
    <v>38</v>
    <v>WisdomTree:Eu Qual DivGr (ARCX:EUDG)</v>
    <v>34</v>
    <v>39</v>
    <v>Finance</v>
    <v>25</v>
    <v>35.630000000000003</v>
    <v>29.245000000000001</v>
    <v>0.97699999999999998</v>
    <v>2.0500000000000001E-2</v>
    <v>0</v>
    <v>5.8509999999999996E-4</v>
    <v>0</v>
    <v>USD</v>
    <v>NYSE Arca</v>
    <v>ARCX</v>
    <v>5.7999999999999996E-3</v>
    <v>35.409999999999997</v>
    <v>ETF</v>
    <v>45824.840277823438</v>
    <v>4547</v>
    <v>35.058500000000002</v>
    <v>74630344.329999998</v>
    <v>WisdomTree:Eu Qual DivGr</v>
    <v>35.25</v>
    <v>35.037999999999997</v>
    <v>35.058500000000002</v>
    <v>35.058500000000002</v>
    <v>EUDG</v>
    <v>WisdomTree:Eu Qual DivGr (ARCX:EUDG)</v>
    <v>10139</v>
    <v>9771</v>
  </rv>
  <rv s="2">
    <v>4548</v>
  </rv>
  <rv s="3">
    <v>https://www.bing.com/financeapi/forcetrigger?t=c3w76h&amp;q=ARCX%3aOND&amp;form=skydnc</v>
    <v>Learn more on Bing</v>
  </rv>
  <rv s="17">
    <v>en-US</v>
    <v>c3w76h</v>
    <v>268435456</v>
    <v>1</v>
    <v>Powered by Refinitiv</v>
    <v>38</v>
    <v>ProShares:On-Demand (ARCX:OND)</v>
    <v>34</v>
    <v>39</v>
    <v>Finance</v>
    <v>25</v>
    <v>40.49</v>
    <v>25.56</v>
    <v>1.1519999999999999</v>
    <v>0.71489999999999998</v>
    <v>2.1020000000000001E-3</v>
    <v>1.8017000000000002E-2</v>
    <v>8.4900000000000003E-2</v>
    <v>USD</v>
    <v>NYSE Arca</v>
    <v>ARCX</v>
    <v>5.7999999999999996E-3</v>
    <v>40.49</v>
    <v>ETF</v>
    <v>45824.840277789066</v>
    <v>4550</v>
    <v>40.395099999999999</v>
    <v>1919373.3870000001</v>
    <v>ProShares:On-Demand</v>
    <v>40.49</v>
    <v>39.680199999999999</v>
    <v>40.395099999999999</v>
    <v>40.479999999999997</v>
    <v>OND</v>
    <v>ProShares:On-Demand (ARCX:OND)</v>
    <v>583</v>
    <v>408</v>
  </rv>
  <rv s="2">
    <v>4551</v>
  </rv>
  <rv s="3">
    <v>https://www.bing.com/financeapi/forcetrigger?t=a1qzxm&amp;q=ARCX%3aDGS&amp;form=skydnc</v>
    <v>Learn more on Bing</v>
  </rv>
  <rv s="17">
    <v>en-US</v>
    <v>a1qzxm</v>
    <v>268435456</v>
    <v>1</v>
    <v>Powered by Refinitiv</v>
    <v>38</v>
    <v>WisdomTree:EM SmCp Div (ARCX:DGS)</v>
    <v>34</v>
    <v>39</v>
    <v>Finance</v>
    <v>25</v>
    <v>55.05</v>
    <v>42.83</v>
    <v>0.90910000000000002</v>
    <v>0.5</v>
    <v>0</v>
    <v>9.2320000000000006E-3</v>
    <v>0</v>
    <v>USD</v>
    <v>NYSE Arca</v>
    <v>ARCX</v>
    <v>5.7999999999999996E-3</v>
    <v>54.98</v>
    <v>ETF</v>
    <v>45824.910769930466</v>
    <v>4553</v>
    <v>54.651000000000003</v>
    <v>1607921812.51</v>
    <v>WisdomTree:EM SmCp Div</v>
    <v>54.72</v>
    <v>54.16</v>
    <v>54.66</v>
    <v>54.66</v>
    <v>DGS</v>
    <v>WisdomTree:EM SmCp Div (ARCX:DGS)</v>
    <v>101640</v>
    <v>169638</v>
  </rv>
  <rv s="2">
    <v>4554</v>
  </rv>
  <rv s="3">
    <v>https://www.bing.com/financeapi/forcetrigger?t=a1uku2&amp;q=ARCX%3aHEDJ&amp;form=skydnc</v>
    <v>Learn more on Bing</v>
  </rv>
  <rv s="17">
    <v>en-US</v>
    <v>a1uku2</v>
    <v>268435456</v>
    <v>1</v>
    <v>Powered by Refinitiv</v>
    <v>38</v>
    <v>WisdomTree:Eu Hdg Eq (ARCX:HEDJ)</v>
    <v>34</v>
    <v>39</v>
    <v>Finance</v>
    <v>25</v>
    <v>50.78</v>
    <v>40.83</v>
    <v>0.69769999999999999</v>
    <v>0.46</v>
    <v>0</v>
    <v>9.4710000000000003E-3</v>
    <v>0</v>
    <v>USD</v>
    <v>NYSE Arca</v>
    <v>ARCX</v>
    <v>5.7999999999999996E-3</v>
    <v>49.23</v>
    <v>ETF</v>
    <v>45824.840277812502</v>
    <v>4556</v>
    <v>48.85</v>
    <v>1776107928.27</v>
    <v>WisdomTree:Eu Hdg Eq</v>
    <v>48.85</v>
    <v>48.57</v>
    <v>49.03</v>
    <v>49.03</v>
    <v>HEDJ</v>
    <v>WisdomTree:Eu Hdg Eq (ARCX:HEDJ)</v>
    <v>61815</v>
    <v>152308</v>
  </rv>
  <rv s="2">
    <v>4557</v>
  </rv>
  <rv s="16">
    <v>en-US</v>
    <v>c87lkr</v>
    <v>268435456</v>
    <v>1</v>
    <v>Powered by Refinitiv</v>
    <v>36</v>
    <v>ProShares S&amp;P Glbl CBM (ARCX:ION)</v>
    <v>24</v>
    <v>37</v>
    <v>Finance</v>
    <v>25</v>
    <v>32.380000000000003</v>
    <v>20.7197</v>
    <v>0.30159999999999998</v>
    <v>1.8948E-2</v>
    <v>1.0718E-2</v>
    <v>0.53890000000000005</v>
    <v>USD</v>
    <v>NYSE Arca</v>
    <v>ARCX</v>
    <v>5.7999999999999996E-3</v>
    <v>28.441099999999999</v>
    <v>ETF</v>
    <v>45824.913145786719</v>
    <v>28.441099999999999</v>
    <v>2717717.1770000001</v>
    <v>ProShares S&amp;P Glbl CBM</v>
    <v>28.441099999999999</v>
    <v>28.139500000000002</v>
    <v>28.441099999999999</v>
    <v>28.98</v>
    <v>ION</v>
    <v>ProShares S&amp;P Glbl CBM (ARCX:ION)</v>
    <v>382</v>
    <v>2671</v>
  </rv>
  <rv s="2">
    <v>4559</v>
  </rv>
  <rv s="3">
    <v>https://www.bing.com/financeapi/forcetrigger?t=a1so8m&amp;q=ARCX%3aFCG&amp;form=skydnc</v>
    <v>Learn more on Bing</v>
  </rv>
  <rv s="17">
    <v>en-US</v>
    <v>a1so8m</v>
    <v>268435456</v>
    <v>1</v>
    <v>Powered by Refinitiv</v>
    <v>38</v>
    <v>FT:Natural Gas (ARCX:FCG)</v>
    <v>34</v>
    <v>39</v>
    <v>Finance</v>
    <v>25</v>
    <v>27.72</v>
    <v>18.809999999999999</v>
    <v>1.2189000000000001</v>
    <v>-0.17</v>
    <v>0</v>
    <v>-6.8520000000000005E-3</v>
    <v>0</v>
    <v>USD</v>
    <v>NYSE Arca</v>
    <v>ARCX</v>
    <v>5.6999999999999993E-3</v>
    <v>24.99</v>
    <v>ETF</v>
    <v>45824.917235057816</v>
    <v>4561</v>
    <v>24.4</v>
    <v>317407402.29000002</v>
    <v>FT:Natural Gas</v>
    <v>24.63</v>
    <v>24.81</v>
    <v>24.64</v>
    <v>24.64</v>
    <v>FCG</v>
    <v>FT:Natural Gas (ARCX:FCG)</v>
    <v>666994</v>
    <v>335384</v>
  </rv>
  <rv s="2">
    <v>4562</v>
  </rv>
  <rv s="3">
    <v>https://www.bing.com/financeapi/forcetrigger?t=a2145r&amp;q=ARCX%3aPPA&amp;form=skydnc</v>
    <v>Learn more on Bing</v>
  </rv>
  <rv s="17">
    <v>en-US</v>
    <v>a2145r</v>
    <v>268435456</v>
    <v>1</v>
    <v>Powered by Refinitiv</v>
    <v>38</v>
    <v>Invesco Aerospace (ARCX:PPA)</v>
    <v>34</v>
    <v>39</v>
    <v>Finance</v>
    <v>35</v>
    <v>137.54839999999999</v>
    <v>100.39</v>
    <v>0.81689999999999996</v>
    <v>-0.98</v>
    <v>4.5630000000000002E-3</v>
    <v>-7.1709999999999994E-3</v>
    <v>0.62</v>
    <v>USD</v>
    <v>NYSE Arca</v>
    <v>ARCX</v>
    <v>5.6999999999999993E-3</v>
    <v>137.54839999999999</v>
    <v>ETF</v>
    <v>45824.936510682812</v>
    <v>4564</v>
    <v>135.52000000000001</v>
    <v>5285171536.4099998</v>
    <v>Invesco Aerospace</v>
    <v>137.29</v>
    <v>136.66999999999999</v>
    <v>135.69</v>
    <v>136.5</v>
    <v>PPA</v>
    <v>Invesco Aerospace (ARCX:PPA)</v>
    <v>247549</v>
    <v>158494</v>
  </rv>
  <rv s="2">
    <v>4565</v>
  </rv>
  <rv s="3">
    <v>https://www.bing.com/financeapi/forcetrigger?t=bpumnm&amp;q=ARCX%3aSEIX&amp;form=skydnc</v>
    <v>Learn more on Bing</v>
  </rv>
  <rv s="17">
    <v>en-US</v>
    <v>bpumnm</v>
    <v>268435456</v>
    <v>1</v>
    <v>Powered by Refinitiv</v>
    <v>38</v>
    <v>Virtus Seix Senior Loan (ARCX:SEIX)</v>
    <v>34</v>
    <v>39</v>
    <v>Finance</v>
    <v>25</v>
    <v>24.12</v>
    <v>22.97</v>
    <v>0.30099999999999999</v>
    <v>0.04</v>
    <v>-1.696E-3</v>
    <v>1.699E-3</v>
    <v>-0.04</v>
    <v>USD</v>
    <v>NYSE Arca</v>
    <v>ARCX</v>
    <v>5.6999999999999993E-3</v>
    <v>23.59</v>
    <v>ETF</v>
    <v>45824.853155717188</v>
    <v>4567</v>
    <v>23.58</v>
    <v>305132607.19</v>
    <v>Virtus Seix Senior Loan</v>
    <v>23.58</v>
    <v>23.55</v>
    <v>23.59</v>
    <v>23.55</v>
    <v>SEIX</v>
    <v>Virtus Seix Senior Loan (ARCX:SEIX)</v>
    <v>108408</v>
    <v>87976</v>
  </rv>
  <rv s="2">
    <v>4568</v>
  </rv>
  <rv s="3">
    <v>https://www.bing.com/financeapi/forcetrigger?t=a1v2tc&amp;q=ARCX%3aHYS&amp;form=skydnc</v>
    <v>Learn more on Bing</v>
  </rv>
  <rv s="17">
    <v>en-US</v>
    <v>a1v2tc</v>
    <v>268435456</v>
    <v>1</v>
    <v>Powered by Refinitiv</v>
    <v>38</v>
    <v>PIMCO ETF:0-5Yr HY CB (ARCX:HYS)</v>
    <v>34</v>
    <v>39</v>
    <v>Finance</v>
    <v>25</v>
    <v>95.58</v>
    <v>86.65</v>
    <v>0.74080000000000001</v>
    <v>0.22</v>
    <v>-6.2529999999999999E-3</v>
    <v>2.3480000000000003E-3</v>
    <v>-0.58720000000000006</v>
    <v>USD</v>
    <v>NYSE Arca</v>
    <v>ARCX</v>
    <v>5.6999999999999993E-3</v>
    <v>94.055000000000007</v>
    <v>ETF</v>
    <v>45824.850104525001</v>
    <v>4570</v>
    <v>93.760099999999994</v>
    <v>1375412614.6199999</v>
    <v>PIMCO ETF:0-5Yr HY CB</v>
    <v>93.83</v>
    <v>93.68</v>
    <v>93.9</v>
    <v>93.312799999999996</v>
    <v>HYS</v>
    <v>PIMCO ETF:0-5Yr HY CB (ARCX:HYS)</v>
    <v>67141</v>
    <v>97303</v>
  </rv>
  <rv s="2">
    <v>4571</v>
  </rv>
  <rv s="18">
    <v>en-US</v>
    <v>cfchxm</v>
    <v>268435456</v>
    <v>1</v>
    <v>Powered by Refinitiv</v>
    <v>40</v>
    <v>Morg Stan P:SMid Cap Eq (ARCX:MSSM)</v>
    <v>24</v>
    <v>39</v>
    <v>Finance</v>
    <v>25</v>
    <v>50.43</v>
    <v>37.159999999999997</v>
    <v>0.95489999999999997</v>
    <v>0.54</v>
    <v>2.197E-4</v>
    <v>1.2004999999999998E-2</v>
    <v>0.01</v>
    <v>USD</v>
    <v>NYSE Arca</v>
    <v>ARCX</v>
    <v>5.6999999999999993E-3</v>
    <v>45.7</v>
    <v>ETF</v>
    <v>45824.84027780078</v>
    <v>45.460799999999999</v>
    <v>595818316.53999996</v>
    <v>Morg Stan P:SMid Cap Eq</v>
    <v>45.661999999999999</v>
    <v>44.98</v>
    <v>45.52</v>
    <v>45.53</v>
    <v>MSSM</v>
    <v>Morg Stan P:SMid Cap Eq (ARCX:MSSM)</v>
    <v>35861</v>
    <v>23831</v>
  </rv>
  <rv s="2">
    <v>4573</v>
  </rv>
  <rv s="16">
    <v>en-US</v>
    <v>cbexhw</v>
    <v>268435456</v>
    <v>1</v>
    <v>Powered by Refinitiv</v>
    <v>36</v>
    <v>FT IV:Cr Investment Gr (ARCX:FTCB)</v>
    <v>24</v>
    <v>37</v>
    <v>Finance</v>
    <v>25</v>
    <v>22.69</v>
    <v>18.760000000000002</v>
    <v>-0.03</v>
    <v>0</v>
    <v>-1.4399999999999999E-3</v>
    <v>0</v>
    <v>USD</v>
    <v>NYSE Arca</v>
    <v>ARCX</v>
    <v>5.6999999999999993E-3</v>
    <v>20.84</v>
    <v>ETF</v>
    <v>45824.84027780078</v>
    <v>20.76</v>
    <v>1061870810.4400001</v>
    <v>FT IV:Cr Investment Gr</v>
    <v>20.82</v>
    <v>20.84</v>
    <v>20.81</v>
    <v>20.81</v>
    <v>FTCB</v>
    <v>FT IV:Cr Investment Gr (ARCX:FTCB)</v>
    <v>169471</v>
    <v>557840</v>
  </rv>
  <rv s="2">
    <v>4575</v>
  </rv>
  <rv s="3">
    <v>https://www.bing.com/financeapi/forcetrigger?t=c53knm&amp;q=ARCX%3aWINN&amp;form=skydnc</v>
    <v>Learn more on Bing</v>
  </rv>
  <rv s="17">
    <v>en-US</v>
    <v>c53knm</v>
    <v>268435456</v>
    <v>1</v>
    <v>Powered by Refinitiv</v>
    <v>38</v>
    <v>Harbor Long-Term Growers (XNYS:WINN)</v>
    <v>34</v>
    <v>39</v>
    <v>Finance</v>
    <v>25</v>
    <v>28.71</v>
    <v>20.8154</v>
    <v>1.0672999999999999</v>
    <v>0.28999999999999998</v>
    <v>0</v>
    <v>1.0447E-2</v>
    <v>0</v>
    <v>USD</v>
    <v>New York Stock Exchange</v>
    <v>XNYS</v>
    <v>5.6999999999999993E-3</v>
    <v>28.13</v>
    <v>ETF</v>
    <v>45824.840277812502</v>
    <v>4577</v>
    <v>27.91</v>
    <v>841292900.41999996</v>
    <v>Harbor Long-Term Growers</v>
    <v>27.91</v>
    <v>27.76</v>
    <v>28.05</v>
    <v>28.05</v>
    <v>WINN</v>
    <v>Harbor Long-Term Growers (XNYS:WINN)</v>
    <v>40248</v>
    <v>94011</v>
  </rv>
  <rv s="2">
    <v>4578</v>
  </rv>
  <rv s="3">
    <v>https://www.bing.com/financeapi/forcetrigger?t=a1zwxm&amp;q=ARCX%3aPKB&amp;form=skydnc</v>
    <v>Learn more on Bing</v>
  </rv>
  <rv s="17">
    <v>en-US</v>
    <v>a1zwxm</v>
    <v>268435456</v>
    <v>1</v>
    <v>Powered by Refinitiv</v>
    <v>38</v>
    <v>Invesco Building &amp; Cons (ARCX:PKB)</v>
    <v>34</v>
    <v>39</v>
    <v>Finance</v>
    <v>25</v>
    <v>88.954999999999998</v>
    <v>59.888800000000003</v>
    <v>1.2686999999999999</v>
    <v>0.94299999999999995</v>
    <v>-1.7988000000000001E-2</v>
    <v>1.2249000000000001E-2</v>
    <v>-1.4017999999999999</v>
    <v>USD</v>
    <v>NYSE Arca</v>
    <v>ARCX</v>
    <v>5.6999999999999993E-3</v>
    <v>78.5</v>
    <v>ETF</v>
    <v>45824.840277777781</v>
    <v>4580</v>
    <v>77.739999999999995</v>
    <v>216528934.52000001</v>
    <v>Invesco Building &amp; Cons</v>
    <v>77.739999999999995</v>
    <v>76.988799999999998</v>
    <v>77.931799999999996</v>
    <v>76.53</v>
    <v>PKB</v>
    <v>Invesco Building &amp; Cons (ARCX:PKB)</v>
    <v>3871</v>
    <v>12380</v>
  </rv>
  <rv s="2">
    <v>4581</v>
  </rv>
  <rv s="16">
    <v>en-US</v>
    <v>cedxqh</v>
    <v>268435456</v>
    <v>1</v>
    <v>Powered by Refinitiv</v>
    <v>36</v>
    <v>Jensen Quality Growth (ARCX:JGRW)</v>
    <v>24</v>
    <v>37</v>
    <v>Finance</v>
    <v>25</v>
    <v>27.2</v>
    <v>22.86</v>
    <v>0.15260000000000001</v>
    <v>0</v>
    <v>5.8440000000000002E-3</v>
    <v>0</v>
    <v>USD</v>
    <v>NYSE Arca</v>
    <v>ARCX</v>
    <v>5.6999999999999993E-3</v>
    <v>26.33</v>
    <v>ETF</v>
    <v>45824.840277789066</v>
    <v>26.23</v>
    <v>66509469.5</v>
    <v>Jensen Quality Growth</v>
    <v>26.32</v>
    <v>26.110299999999999</v>
    <v>26.262899999999998</v>
    <v>26.262899999999998</v>
    <v>JGRW</v>
    <v>Jensen Quality Growth (ARCX:JGRW)</v>
    <v>4958</v>
    <v>63793</v>
  </rv>
  <rv s="2">
    <v>4583</v>
  </rv>
  <rv s="3">
    <v>https://www.bing.com/financeapi/forcetrigger?t=bvdur7&amp;q=ARCX%3aTCHP&amp;form=skydnc</v>
    <v>Learn more on Bing</v>
  </rv>
  <rv s="17">
    <v>en-US</v>
    <v>bvdur7</v>
    <v>268435456</v>
    <v>1</v>
    <v>Powered by Refinitiv</v>
    <v>38</v>
    <v>T Rowe:Blue Chip Gro ETF (ARCX:TCHP)</v>
    <v>34</v>
    <v>39</v>
    <v>Finance</v>
    <v>25</v>
    <v>44.32</v>
    <v>32.664999999999999</v>
    <v>1.0362</v>
    <v>0.51</v>
    <v>0</v>
    <v>1.1852E-2</v>
    <v>0</v>
    <v>USD</v>
    <v>NYSE Arca</v>
    <v>ARCX</v>
    <v>5.6999999999999993E-3</v>
    <v>43.669600000000003</v>
    <v>ETF</v>
    <v>45824.84027780078</v>
    <v>4585</v>
    <v>43.29</v>
    <v>1288520752.54</v>
    <v>T Rowe:Blue Chip Gro ETF</v>
    <v>43.29</v>
    <v>43.03</v>
    <v>43.54</v>
    <v>43.54</v>
    <v>TCHP</v>
    <v>T Rowe:Blue Chip Gro ETF (ARCX:TCHP)</v>
    <v>87262</v>
    <v>108208</v>
  </rv>
  <rv s="2">
    <v>4586</v>
  </rv>
  <rv s="3">
    <v>https://www.bing.com/financeapi/forcetrigger?t=a1u68m&amp;q=ARCX%3aGREK&amp;form=skydnc</v>
    <v>Learn more on Bing</v>
  </rv>
  <rv s="17">
    <v>en-US</v>
    <v>a1u68m</v>
    <v>268435456</v>
    <v>1</v>
    <v>Powered by Refinitiv</v>
    <v>38</v>
    <v>Glbl X MSCI Greece (ARCX:GREK)</v>
    <v>34</v>
    <v>39</v>
    <v>Finance</v>
    <v>25</v>
    <v>57.08</v>
    <v>38.145000000000003</v>
    <v>0.62050000000000005</v>
    <v>-0.21</v>
    <v>-2.5089999999999999E-3</v>
    <v>-3.7499999999999999E-3</v>
    <v>-0.14000000000000001</v>
    <v>USD</v>
    <v>NYSE Arca</v>
    <v>ARCX</v>
    <v>5.6999999999999993E-3</v>
    <v>56.658999999999999</v>
    <v>ETF</v>
    <v>45824.840277812502</v>
    <v>4588</v>
    <v>55.774999999999999</v>
    <v>240722682.59</v>
    <v>Glbl X MSCI Greece</v>
    <v>56.33</v>
    <v>56</v>
    <v>55.79</v>
    <v>55.65</v>
    <v>GREK</v>
    <v>Glbl X MSCI Greece (ARCX:GREK)</v>
    <v>57918</v>
    <v>70941</v>
  </rv>
  <rv s="2">
    <v>4589</v>
  </rv>
  <rv s="3">
    <v>https://www.bing.com/financeapi/forcetrigger?t=a1vsur&amp;q=ARCX%3aISMD&amp;form=skydnc</v>
    <v>Learn more on Bing</v>
  </rv>
  <rv s="17">
    <v>en-US</v>
    <v>a1vsur</v>
    <v>268435456</v>
    <v>1</v>
    <v>Powered by Refinitiv</v>
    <v>38</v>
    <v>Inspire Small/Mid Cap (ARCX:ISMD)</v>
    <v>34</v>
    <v>39</v>
    <v>Finance</v>
    <v>25</v>
    <v>41.159599999999998</v>
    <v>29.16</v>
    <v>0.97870000000000001</v>
    <v>0.45</v>
    <v>0</v>
    <v>1.3062000000000001E-2</v>
    <v>0</v>
    <v>USD</v>
    <v>NYSE Arca</v>
    <v>ARCX</v>
    <v>5.6999999999999993E-3</v>
    <v>35.090000000000003</v>
    <v>ETF</v>
    <v>45824.840277812502</v>
    <v>4591</v>
    <v>34.86</v>
    <v>175738107.56999999</v>
    <v>Inspire Small/Mid Cap</v>
    <v>34.92</v>
    <v>34.450000000000003</v>
    <v>34.9</v>
    <v>34.9</v>
    <v>ISMD</v>
    <v>Inspire Small/Mid Cap (ARCX:ISMD)</v>
    <v>24693</v>
    <v>56595</v>
  </rv>
  <rv s="2">
    <v>4592</v>
  </rv>
  <rv s="3">
    <v>https://www.bing.com/financeapi/forcetrigger?t=a1vaz2&amp;q=ARCX%3aIDX&amp;form=skydnc</v>
    <v>Learn more on Bing</v>
  </rv>
  <rv s="17">
    <v>en-US</v>
    <v>a1vaz2</v>
    <v>268435456</v>
    <v>1</v>
    <v>Powered by Refinitiv</v>
    <v>38</v>
    <v>VanEck:Indonesia Index (ARCX:IDX)</v>
    <v>34</v>
    <v>39</v>
    <v>Finance</v>
    <v>25</v>
    <v>19.096</v>
    <v>10.93</v>
    <v>0.69750000000000001</v>
    <v>-6.5000000000000002E-2</v>
    <v>-3.0567999999999998E-2</v>
    <v>-4.3480000000000003E-3</v>
    <v>-0.45500000000000002</v>
    <v>USD</v>
    <v>NYSE Arca</v>
    <v>ARCX</v>
    <v>5.6999999999999993E-3</v>
    <v>14.91</v>
    <v>ETF</v>
    <v>45824.840277823438</v>
    <v>4594</v>
    <v>14.82</v>
    <v>32513502.199999999</v>
    <v>VanEck:Indonesia Index</v>
    <v>14.88</v>
    <v>14.95</v>
    <v>14.885</v>
    <v>14.43</v>
    <v>IDX</v>
    <v>VanEck:Indonesia Index (ARCX:IDX)</v>
    <v>7735</v>
    <v>22719</v>
  </rv>
  <rv s="2">
    <v>4595</v>
  </rv>
  <rv s="3">
    <v>https://www.bing.com/financeapi/forcetrigger?t=a1zorw&amp;q=ARCX%3aPEJ&amp;form=skydnc</v>
    <v>Learn more on Bing</v>
  </rv>
  <rv s="17">
    <v>en-US</v>
    <v>a1zorw</v>
    <v>268435456</v>
    <v>1</v>
    <v>Powered by Refinitiv</v>
    <v>38</v>
    <v>Invesco Leisure and Ent (ARCX:PEJ)</v>
    <v>34</v>
    <v>39</v>
    <v>Finance</v>
    <v>25</v>
    <v>57.929499999999997</v>
    <v>41.08</v>
    <v>1.2795000000000001</v>
    <v>1.31</v>
    <v>0</v>
    <v>2.4787E-2</v>
    <v>0</v>
    <v>USD</v>
    <v>NYSE Arca</v>
    <v>ARCX</v>
    <v>5.6999999999999993E-3</v>
    <v>54.16</v>
    <v>ETF</v>
    <v>45824.917309513279</v>
    <v>4597</v>
    <v>53.46</v>
    <v>330866727.37</v>
    <v>Invesco Leisure and Ent</v>
    <v>53.46</v>
    <v>52.85</v>
    <v>54.16</v>
    <v>54.16</v>
    <v>PEJ</v>
    <v>Invesco Leisure and Ent (ARCX:PEJ)</v>
    <v>74926</v>
    <v>38838</v>
  </rv>
  <rv s="2">
    <v>4598</v>
  </rv>
  <rv s="3">
    <v>https://www.bing.com/financeapi/forcetrigger?t=a24bbh&amp;q=ARCX%3aTLTE&amp;form=skydnc</v>
    <v>Learn more on Bing</v>
  </rv>
  <rv s="17">
    <v>en-US</v>
    <v>a24bbh</v>
    <v>268435456</v>
    <v>1</v>
    <v>Powered by Refinitiv</v>
    <v>38</v>
    <v>FlexShs:MS EM Fac Tilt (ARCX:TLTE)</v>
    <v>34</v>
    <v>39</v>
    <v>Finance</v>
    <v>25</v>
    <v>58.580500000000001</v>
    <v>43.81</v>
    <v>0.91259999999999997</v>
    <v>0.64470000000000005</v>
    <v>-3.0165999999999998E-2</v>
    <v>1.1297E-2</v>
    <v>-1.7408999999999999</v>
    <v>USD</v>
    <v>NYSE Arca</v>
    <v>ARCX</v>
    <v>5.6999999999999993E-3</v>
    <v>58.06</v>
    <v>ETF</v>
    <v>45824.840277812502</v>
    <v>4600</v>
    <v>57.66</v>
    <v>257260176.06</v>
    <v>FlexShs:MS EM Fac Tilt</v>
    <v>57.82</v>
    <v>57.066200000000002</v>
    <v>57.710900000000002</v>
    <v>55.97</v>
    <v>TLTE</v>
    <v>FlexShs:MS EM Fac Tilt (ARCX:TLTE)</v>
    <v>4948</v>
    <v>12679</v>
  </rv>
  <rv s="2">
    <v>4601</v>
  </rv>
  <rv s="16">
    <v>en-US</v>
    <v>cci7oc</v>
    <v>268435456</v>
    <v>1</v>
    <v>Powered by Refinitiv</v>
    <v>36</v>
    <v>FT IV:Comm Mtge Opps (ARCX:CAAA)</v>
    <v>24</v>
    <v>37</v>
    <v>Finance</v>
    <v>25</v>
    <v>20.848800000000001</v>
    <v>20.059999999999999</v>
    <v>2.5000000000000001E-2</v>
    <v>0</v>
    <v>1.23E-3</v>
    <v>0</v>
    <v>USD</v>
    <v>NYSE Arca</v>
    <v>ARCX</v>
    <v>5.6000000000000008E-3</v>
    <v>20.37</v>
    <v>ETF</v>
    <v>45824.84027780078</v>
    <v>20.32</v>
    <v>16224578.689999999</v>
    <v>FT IV:Comm Mtge Opps</v>
    <v>20.32</v>
    <v>20.324999999999999</v>
    <v>20.350000000000001</v>
    <v>20.350000000000001</v>
    <v>CAAA</v>
    <v>FT IV:Comm Mtge Opps (ARCX:CAAA)</v>
    <v>13689</v>
    <v>5688</v>
  </rv>
  <rv s="2">
    <v>4603</v>
  </rv>
  <rv s="3">
    <v>https://www.bing.com/financeapi/forcetrigger?t=a21vc7&amp;q=ARCX%3aREMX&amp;form=skydnc</v>
    <v>Learn more on Bing</v>
  </rv>
  <rv s="17">
    <v>en-US</v>
    <v>a21vc7</v>
    <v>268435456</v>
    <v>1</v>
    <v>Powered by Refinitiv</v>
    <v>38</v>
    <v>VanEck:RE &amp; Str Metals (ARCX:REMX)</v>
    <v>34</v>
    <v>39</v>
    <v>Finance</v>
    <v>25</v>
    <v>51.1</v>
    <v>32.36</v>
    <v>0.89580000000000004</v>
    <v>0.61</v>
    <v>2.2360000000000001E-3</v>
    <v>1.5387999999999999E-2</v>
    <v>0.09</v>
    <v>USD</v>
    <v>NYSE Arca</v>
    <v>ARCX</v>
    <v>5.6000000000000008E-3</v>
    <v>40.54</v>
    <v>ETF</v>
    <v>45824.888811642966</v>
    <v>4605</v>
    <v>40.04</v>
    <v>262720136.44</v>
    <v>VanEck:RE &amp; Str Metals</v>
    <v>40.14</v>
    <v>39.64</v>
    <v>40.25</v>
    <v>40.340000000000003</v>
    <v>REMX</v>
    <v>VanEck:RE &amp; Str Metals (ARCX:REMX)</v>
    <v>255702</v>
    <v>189722</v>
  </rv>
  <rv s="2">
    <v>4606</v>
  </rv>
  <rv s="16">
    <v>en-US</v>
    <v>c7qn52</v>
    <v>268435456</v>
    <v>1</v>
    <v>Powered by Refinitiv</v>
    <v>36</v>
    <v>T Rowe:Price US HY (ARCX:THYF)</v>
    <v>24</v>
    <v>37</v>
    <v>Finance</v>
    <v>25</v>
    <v>54.77</v>
    <v>49.03</v>
    <v>0.12959999999999999</v>
    <v>0</v>
    <v>2.5000000000000001E-3</v>
    <v>0</v>
    <v>USD</v>
    <v>NYSE Arca</v>
    <v>ARCX</v>
    <v>5.6000000000000008E-3</v>
    <v>52.04</v>
    <v>ETF</v>
    <v>45824.84027780078</v>
    <v>51.91</v>
    <v>749471250.57000005</v>
    <v>T Rowe:Price US HY</v>
    <v>51.92</v>
    <v>51.840400000000002</v>
    <v>51.97</v>
    <v>51.97</v>
    <v>THYF</v>
    <v>T Rowe:Price US HY (ARCX:THYF)</v>
    <v>5332</v>
    <v>7409</v>
  </rv>
  <rv s="2">
    <v>4608</v>
  </rv>
  <rv s="3">
    <v>https://www.bing.com/financeapi/forcetrigger?t=c29h3m&amp;q=ARCX%3aPVAL&amp;form=skydnc</v>
    <v>Learn more on Bing</v>
  </rv>
  <rv s="17">
    <v>en-US</v>
    <v>c29h3m</v>
    <v>268435456</v>
    <v>1</v>
    <v>Powered by Refinitiv</v>
    <v>38</v>
    <v>Putnam Focused LC Value (ARCX:PVAL)</v>
    <v>34</v>
    <v>39</v>
    <v>Finance</v>
    <v>25</v>
    <v>40.07</v>
    <v>32.83</v>
    <v>0.96989999999999998</v>
    <v>0.24</v>
    <v>0</v>
    <v>6.1429999999999992E-3</v>
    <v>0</v>
    <v>USD</v>
    <v>NYSE Arca</v>
    <v>ARCX</v>
    <v>5.6000000000000008E-3</v>
    <v>39.51</v>
    <v>ETF</v>
    <v>45824.840277812502</v>
    <v>4610</v>
    <v>39.200099999999999</v>
    <v>2986768627.4400001</v>
    <v>Putnam Focused LC Value</v>
    <v>39.299999999999997</v>
    <v>39.07</v>
    <v>39.31</v>
    <v>39.31</v>
    <v>PVAL</v>
    <v>Putnam Focused LC Value (ARCX:PVAL)</v>
    <v>491587</v>
    <v>724642</v>
  </rv>
  <rv s="2">
    <v>4611</v>
  </rv>
  <rv s="3">
    <v>https://www.bing.com/financeapi/forcetrigger?t=bng4gh&amp;q=XNAS%3aESPO&amp;form=skydnc</v>
    <v>Learn more on Bing</v>
  </rv>
  <rv s="17">
    <v>en-US</v>
    <v>bng4gh</v>
    <v>268435456</v>
    <v>1</v>
    <v>Powered by Refinitiv</v>
    <v>38</v>
    <v>VanEck:VG and eSports (XNAS:ESPO)</v>
    <v>34</v>
    <v>39</v>
    <v>Finance</v>
    <v>25</v>
    <v>105.8</v>
    <v>60.91</v>
    <v>0.96099999999999997</v>
    <v>1.86</v>
    <v>-1.7358999999999999E-2</v>
    <v>1.7961000000000001E-2</v>
    <v>-1.83</v>
    <v>USD</v>
    <v>Nasdaq Stock Market</v>
    <v>XNAS</v>
    <v>5.6000000000000008E-3</v>
    <v>105.8</v>
    <v>ETF</v>
    <v>45824.843750265623</v>
    <v>4613</v>
    <v>104.4357</v>
    <v>349398069.35000002</v>
    <v>VanEck:VG and eSports</v>
    <v>104.83</v>
    <v>103.56</v>
    <v>105.42</v>
    <v>103.59</v>
    <v>ESPO</v>
    <v>VanEck:VG and eSports (XNAS:ESPO)</v>
    <v>28969</v>
    <v>32825</v>
  </rv>
  <rv s="2">
    <v>4614</v>
  </rv>
  <rv s="3">
    <v>https://www.bing.com/financeapi/forcetrigger?t=a1zwp2&amp;q=ARCX%3aPJP&amp;form=skydnc</v>
    <v>Learn more on Bing</v>
  </rv>
  <rv s="17">
    <v>en-US</v>
    <v>a1zwp2</v>
    <v>268435456</v>
    <v>1</v>
    <v>Powered by Refinitiv</v>
    <v>38</v>
    <v>Invesco Pharmaceuticals (ARCX:PJP)</v>
    <v>34</v>
    <v>39</v>
    <v>Finance</v>
    <v>25</v>
    <v>89.87</v>
    <v>72.250799999999998</v>
    <v>0.79269999999999996</v>
    <v>0.29799999999999999</v>
    <v>-1.1002000000000001E-2</v>
    <v>3.656E-3</v>
    <v>-0.9</v>
    <v>USD</v>
    <v>NYSE Arca</v>
    <v>ARCX</v>
    <v>5.6000000000000008E-3</v>
    <v>82.11</v>
    <v>ETF</v>
    <v>45824.840277777781</v>
    <v>4616</v>
    <v>81.61</v>
    <v>234111603.66999999</v>
    <v>Invesco Pharmaceuticals</v>
    <v>81.99</v>
    <v>81.501999999999995</v>
    <v>81.8</v>
    <v>80.900000000000006</v>
    <v>PJP</v>
    <v>Invesco Pharmaceuticals (ARCX:PJP)</v>
    <v>8499</v>
    <v>9223</v>
  </rv>
  <rv s="2">
    <v>4617</v>
  </rv>
  <rv s="18">
    <v>en-US</v>
    <v>cc894c</v>
    <v>268435456</v>
    <v>1</v>
    <v>Powered by Refinitiv</v>
    <v>40</v>
    <v>Neuberger Option Strat (ARCX:NBOS)</v>
    <v>24</v>
    <v>39</v>
    <v>Finance</v>
    <v>25</v>
    <v>27.22</v>
    <v>22.43</v>
    <v>0.50860000000000005</v>
    <v>0.14219999999999999</v>
    <v>0</v>
    <v>5.5420000000000001E-3</v>
    <v>0</v>
    <v>USD</v>
    <v>NYSE Arca</v>
    <v>ARCX</v>
    <v>5.6000000000000008E-3</v>
    <v>25.85</v>
    <v>ETF</v>
    <v>45824.84027780078</v>
    <v>25.760100000000001</v>
    <v>447951825.99000001</v>
    <v>Neuberger Option Strat</v>
    <v>25.815000000000001</v>
    <v>25.657800000000002</v>
    <v>25.8</v>
    <v>25.8</v>
    <v>NBOS</v>
    <v>Neuberger Option Strat (ARCX:NBOS)</v>
    <v>9345</v>
    <v>67450</v>
  </rv>
  <rv s="2">
    <v>4619</v>
  </rv>
  <rv s="3">
    <v>https://www.bing.com/financeapi/forcetrigger?t=a2344c&amp;q=ARCX%3aSLX&amp;form=skydnc</v>
    <v>Learn more on Bing</v>
  </rv>
  <rv s="17">
    <v>en-US</v>
    <v>a2344c</v>
    <v>268435456</v>
    <v>1</v>
    <v>Powered by Refinitiv</v>
    <v>38</v>
    <v>VanEck:Steel (ARCX:SLX)</v>
    <v>34</v>
    <v>39</v>
    <v>Finance</v>
    <v>25</v>
    <v>74.33</v>
    <v>51.69</v>
    <v>1.3043</v>
    <v>0.82</v>
    <v>-5.9750000000000003E-3</v>
    <v>1.2723E-2</v>
    <v>-0.39</v>
    <v>USD</v>
    <v>NYSE Arca</v>
    <v>ARCX</v>
    <v>5.6000000000000008E-3</v>
    <v>65.647999999999996</v>
    <v>ETF</v>
    <v>45824.876577152347</v>
    <v>4621</v>
    <v>65.17</v>
    <v>71099051.989999995</v>
    <v>VanEck:Steel</v>
    <v>65.17</v>
    <v>64.45</v>
    <v>65.27</v>
    <v>64.88</v>
    <v>SLX</v>
    <v>VanEck:Steel (ARCX:SLX)</v>
    <v>10026</v>
    <v>13191</v>
  </rv>
  <rv s="2">
    <v>4622</v>
  </rv>
  <rv s="3">
    <v>https://www.bing.com/financeapi/forcetrigger?t=a21g5r&amp;q=ARCX%3aPWB&amp;form=skydnc</v>
    <v>Learn more on Bing</v>
  </rv>
  <rv s="17">
    <v>en-US</v>
    <v>a21g5r</v>
    <v>268435456</v>
    <v>1</v>
    <v>Powered by Refinitiv</v>
    <v>38</v>
    <v>Invesco Large Cap Growth (ARCX:PWB)</v>
    <v>34</v>
    <v>39</v>
    <v>Finance</v>
    <v>25</v>
    <v>113.6251</v>
    <v>82.22</v>
    <v>1.0236000000000001</v>
    <v>1.0900000000000001</v>
    <v>-6.7400000000000003E-3</v>
    <v>9.7609999999999988E-3</v>
    <v>-0.76</v>
    <v>USD</v>
    <v>NYSE Arca</v>
    <v>ARCX</v>
    <v>5.6000000000000008E-3</v>
    <v>113.17</v>
    <v>ETF</v>
    <v>45824.922907013279</v>
    <v>4624</v>
    <v>112.27</v>
    <v>1124739784.55</v>
    <v>Invesco Large Cap Growth</v>
    <v>112.27</v>
    <v>111.67</v>
    <v>112.76</v>
    <v>112</v>
    <v>PWB</v>
    <v>Invesco Large Cap Growth (ARCX:PWB)</v>
    <v>29050</v>
    <v>35375</v>
  </rv>
  <rv s="2">
    <v>4625</v>
  </rv>
  <rv s="3">
    <v>https://www.bing.com/financeapi/forcetrigger?t=c55sp2&amp;q=ARCX%3aFSYD&amp;form=skydnc</v>
    <v>Learn more on Bing</v>
  </rv>
  <rv s="17">
    <v>en-US</v>
    <v>c55sp2</v>
    <v>268435456</v>
    <v>1</v>
    <v>Powered by Refinitiv</v>
    <v>38</v>
    <v>Fidelity Sustainable HY (ARCX:FSYD)</v>
    <v>34</v>
    <v>39</v>
    <v>Finance</v>
    <v>25</v>
    <v>48.54</v>
    <v>44.3</v>
    <v>1.0545</v>
    <v>0.12870000000000001</v>
    <v>0</v>
    <v>2.7260000000000001E-3</v>
    <v>0</v>
    <v>USD</v>
    <v>NYSE Arca</v>
    <v>ARCX</v>
    <v>5.6000000000000008E-3</v>
    <v>47.43</v>
    <v>ETF</v>
    <v>45824.84027780078</v>
    <v>4627</v>
    <v>47.28</v>
    <v>48130883.640000001</v>
    <v>Fidelity Sustainable HY</v>
    <v>47.28</v>
    <v>47.206299999999999</v>
    <v>47.335000000000001</v>
    <v>47.335000000000001</v>
    <v>FSYD</v>
    <v>Fidelity Sustainable HY (ARCX:FSYD)</v>
    <v>5939</v>
    <v>9230</v>
  </rv>
  <rv s="2">
    <v>4628</v>
  </rv>
  <rv s="3">
    <v>https://www.bing.com/financeapi/forcetrigger?t=a1tagh&amp;q=ARCX%3aFPX&amp;form=skydnc</v>
    <v>Learn more on Bing</v>
  </rv>
  <rv s="17">
    <v>en-US</v>
    <v>a1tagh</v>
    <v>268435456</v>
    <v>1</v>
    <v>Powered by Refinitiv</v>
    <v>38</v>
    <v>FT:US Equity Opptys (ARCX:FPX)</v>
    <v>34</v>
    <v>39</v>
    <v>Finance</v>
    <v>25</v>
    <v>143.53</v>
    <v>88.74</v>
    <v>1.1465000000000001</v>
    <v>2.85</v>
    <v>-2.6359999999999999E-3</v>
    <v>2.0723999999999999E-2</v>
    <v>-0.37</v>
    <v>USD</v>
    <v>NYSE Arca</v>
    <v>ARCX</v>
    <v>5.6000000000000008E-3</v>
    <v>140.9</v>
    <v>ETF</v>
    <v>45824.862218217189</v>
    <v>4630</v>
    <v>138.88999999999999</v>
    <v>898836862.45000005</v>
    <v>FT:US Equity Opptys</v>
    <v>138.88999999999999</v>
    <v>137.52000000000001</v>
    <v>140.37</v>
    <v>140</v>
    <v>FPX</v>
    <v>FT:US Equity Opptys (ARCX:FPX)</v>
    <v>15498</v>
    <v>22203</v>
  </rv>
  <rv s="2">
    <v>4631</v>
  </rv>
  <rv s="3">
    <v>https://www.bing.com/financeapi/forcetrigger?t=a1r3pr&amp;q=ARCX%3aDIVO&amp;form=skydnc</v>
    <v>Learn more on Bing</v>
  </rv>
  <rv s="17">
    <v>en-US</v>
    <v>a1r3pr</v>
    <v>268435456</v>
    <v>1</v>
    <v>Powered by Refinitiv</v>
    <v>38</v>
    <v>Amplify CWP Enh Div Inc (ARCX:DIVO)</v>
    <v>34</v>
    <v>39</v>
    <v>Finance</v>
    <v>35</v>
    <v>42.88</v>
    <v>36.200000000000003</v>
    <v>0.74570000000000003</v>
    <v>0.25</v>
    <v>-2.64E-3</v>
    <v>6.0429999999999998E-3</v>
    <v>-0.11</v>
    <v>USD</v>
    <v>NYSE Arca</v>
    <v>ARCX</v>
    <v>5.6000000000000008E-3</v>
    <v>41.860700000000001</v>
    <v>ETF</v>
    <v>45824.931923818753</v>
    <v>4633</v>
    <v>41.57</v>
    <v>4359743735.8400002</v>
    <v>Amplify CWP Enh Div Inc</v>
    <v>41.72</v>
    <v>41.37</v>
    <v>41.62</v>
    <v>41.56</v>
    <v>DIVO</v>
    <v>Amplify CWP Enh Div Inc (ARCX:DIVO)</v>
    <v>340453</v>
    <v>466795</v>
  </rv>
  <rv s="2">
    <v>4634</v>
  </rv>
  <rv s="3">
    <v>https://www.bing.com/financeapi/forcetrigger?t=bwvgc7&amp;q=ARCX%3aKVLE&amp;form=skydnc</v>
    <v>Learn more on Bing</v>
  </rv>
  <rv s="17">
    <v>en-US</v>
    <v>bwvgc7</v>
    <v>268435456</v>
    <v>1</v>
    <v>Powered by Refinitiv</v>
    <v>38</v>
    <v>KraneShs:VL Dyn Dv Eq Ix (ARCX:KVLE)</v>
    <v>34</v>
    <v>39</v>
    <v>Finance</v>
    <v>25</v>
    <v>28.25</v>
    <v>21.855</v>
    <v>0.84950000000000003</v>
    <v>0.13</v>
    <v>0</v>
    <v>5.0960000000000007E-3</v>
    <v>0</v>
    <v>USD</v>
    <v>NYSE Arca</v>
    <v>ARCX</v>
    <v>5.6000000000000008E-3</v>
    <v>25.75</v>
    <v>ETF</v>
    <v>45824.840277812502</v>
    <v>4636</v>
    <v>25.61</v>
    <v>11393053.380000001</v>
    <v>KraneShs:VL Dyn Dv Eq Ix</v>
    <v>25.65</v>
    <v>25.51</v>
    <v>25.64</v>
    <v>25.64</v>
    <v>KVLE</v>
    <v>KraneShs:VL Dyn Dv Eq Ix (ARCX:KVLE)</v>
    <v>3219</v>
    <v>29194</v>
  </rv>
  <rv s="2">
    <v>4637</v>
  </rv>
  <rv s="3">
    <v>https://www.bing.com/financeapi/forcetrigger?t=a1welh&amp;q=ARCX%3aKBA&amp;form=skydnc</v>
    <v>Learn more on Bing</v>
  </rv>
  <rv s="17">
    <v>en-US</v>
    <v>a1welh</v>
    <v>268435456</v>
    <v>1</v>
    <v>Powered by Refinitiv</v>
    <v>38</v>
    <v>KraneShs:Bos MSCI Cn A50 (ARCX:KBA)</v>
    <v>34</v>
    <v>39</v>
    <v>Finance</v>
    <v>25</v>
    <v>31.19</v>
    <v>20.635000000000002</v>
    <v>0.80659999999999998</v>
    <v>7.0000000000000007E-2</v>
    <v>-2.1375000000000002E-2</v>
    <v>2.9420000000000002E-3</v>
    <v>-0.51</v>
    <v>USD</v>
    <v>NYSE Arca</v>
    <v>ARCX</v>
    <v>5.6000000000000008E-3</v>
    <v>23.93</v>
    <v>ETF</v>
    <v>45824.840277812502</v>
    <v>4639</v>
    <v>23.86</v>
    <v>172362333.53</v>
    <v>KraneShs:Bos MSCI Cn A50</v>
    <v>23.9</v>
    <v>23.79</v>
    <v>23.86</v>
    <v>23.35</v>
    <v>KBA</v>
    <v>KraneShs:Bos MSCI Cn A50 (ARCX:KBA)</v>
    <v>28291</v>
    <v>33088</v>
  </rv>
  <rv s="2">
    <v>4640</v>
  </rv>
  <rv s="3">
    <v>https://www.bing.com/financeapi/forcetrigger?t=a1sufr&amp;q=ARCX%3aFGD&amp;form=skydnc</v>
    <v>Learn more on Bing</v>
  </rv>
  <rv s="17">
    <v>en-US</v>
    <v>a1sufr</v>
    <v>268435456</v>
    <v>1</v>
    <v>Powered by Refinitiv</v>
    <v>38</v>
    <v>FT II:DJ Glbl Sel Div (ARCX:FGD)</v>
    <v>34</v>
    <v>39</v>
    <v>Finance</v>
    <v>25</v>
    <v>27.64</v>
    <v>21.605</v>
    <v>0.92010000000000003</v>
    <v>0.28000000000000003</v>
    <v>0</v>
    <v>1.0298E-2</v>
    <v>0</v>
    <v>USD</v>
    <v>NYSE Arca</v>
    <v>ARCX</v>
    <v>5.6000000000000008E-3</v>
    <v>27.64</v>
    <v>ETF</v>
    <v>45824.840277812502</v>
    <v>4642</v>
    <v>27.46</v>
    <v>724457700.59000003</v>
    <v>FT II:DJ Glbl Sel Div</v>
    <v>27.5</v>
    <v>27.19</v>
    <v>27.47</v>
    <v>27.47</v>
    <v>FGD</v>
    <v>FT II:DJ Glbl Sel Div (ARCX:FGD)</v>
    <v>248656</v>
    <v>185039</v>
  </rv>
  <rv s="2">
    <v>4643</v>
  </rv>
  <rv s="3">
    <v>https://www.bing.com/financeapi/forcetrigger?t=a1u6mw&amp;q=XNAS%3aGRID&amp;form=skydnc</v>
    <v>Learn more on Bing</v>
  </rv>
  <rv s="17">
    <v>en-US</v>
    <v>a1u6mw</v>
    <v>268435456</v>
    <v>1</v>
    <v>Powered by Refinitiv</v>
    <v>38</v>
    <v>FT II:NSDQ Cln Edge SGI (XNAS:GRID)</v>
    <v>34</v>
    <v>39</v>
    <v>Finance</v>
    <v>25</v>
    <v>136.16</v>
    <v>99.78</v>
    <v>1.2015</v>
    <v>2.02</v>
    <v>2.9540000000000002E-4</v>
    <v>1.5141E-2</v>
    <v>0.04</v>
    <v>USD</v>
    <v>Nasdaq Stock Market</v>
    <v>XNAS</v>
    <v>5.6000000000000008E-3</v>
    <v>136.16</v>
    <v>ETF</v>
    <v>45824.915554606247</v>
    <v>4645</v>
    <v>135.02500000000001</v>
    <v>2329735229.23</v>
    <v>FT II:NSDQ Cln Edge SGI</v>
    <v>135.02500000000001</v>
    <v>133.41</v>
    <v>135.43</v>
    <v>135.47</v>
    <v>GRID</v>
    <v>FT II:NSDQ Cln Edge SGI (XNAS:GRID)</v>
    <v>143935</v>
    <v>115722</v>
  </rv>
  <rv s="2">
    <v>4646</v>
  </rv>
  <rv s="3">
    <v>https://www.bing.com/financeapi/forcetrigger?t=c29gww&amp;q=ARCX%3aPGRO&amp;form=skydnc</v>
    <v>Learn more on Bing</v>
  </rv>
  <rv s="17">
    <v>en-US</v>
    <v>c29gww</v>
    <v>268435456</v>
    <v>1</v>
    <v>Powered by Refinitiv</v>
    <v>38</v>
    <v>Putnam Focused LC Growth (ARCX:PGRO)</v>
    <v>34</v>
    <v>39</v>
    <v>Finance</v>
    <v>25</v>
    <v>40.43</v>
    <v>29.92</v>
    <v>1.0150999999999999</v>
    <v>0.4642</v>
    <v>0</v>
    <v>1.1868E-2</v>
    <v>0</v>
    <v>USD</v>
    <v>NYSE Arca</v>
    <v>ARCX</v>
    <v>5.6000000000000008E-3</v>
    <v>39.616999999999997</v>
    <v>ETF</v>
    <v>45824.840277812502</v>
    <v>4648</v>
    <v>39.57</v>
    <v>69186491.840000004</v>
    <v>Putnam Focused LC Growth</v>
    <v>39.58</v>
    <v>39.115099999999998</v>
    <v>39.579300000000003</v>
    <v>39.579300000000003</v>
    <v>PGRO</v>
    <v>Putnam Focused LC Growth (ARCX:PGRO)</v>
    <v>1458</v>
    <v>4427</v>
  </rv>
  <rv s="2">
    <v>4649</v>
  </rv>
  <rv s="3">
    <v>https://www.bing.com/financeapi/forcetrigger?t=c3l1mw&amp;q=ARCX%3aNUGO&amp;form=skydnc</v>
    <v>Learn more on Bing</v>
  </rv>
  <rv s="17">
    <v>en-US</v>
    <v>c3l1mw</v>
    <v>268435456</v>
    <v>1</v>
    <v>Powered by Refinitiv</v>
    <v>38</v>
    <v>Nuveen Growth Opps (ARCX:NUGO)</v>
    <v>34</v>
    <v>39</v>
    <v>Finance</v>
    <v>25</v>
    <v>36.297600000000003</v>
    <v>26.01</v>
    <v>1.0096000000000001</v>
    <v>0.42749999999999999</v>
    <v>0</v>
    <v>1.2478E-2</v>
    <v>0</v>
    <v>USD</v>
    <v>NYSE Arca</v>
    <v>ARCX</v>
    <v>5.6000000000000008E-3</v>
    <v>34.79</v>
    <v>ETF</v>
    <v>45824.840277812502</v>
    <v>4651</v>
    <v>34.6875</v>
    <v>2807054578.9000001</v>
    <v>Nuveen Growth Opps</v>
    <v>34.79</v>
    <v>34.26</v>
    <v>34.6875</v>
    <v>34.6875</v>
    <v>NUGO</v>
    <v>Nuveen Growth Opps (ARCX:NUGO)</v>
    <v>3847</v>
    <v>61286</v>
  </rv>
  <rv s="2">
    <v>4652</v>
  </rv>
  <rv s="3">
    <v>https://www.bing.com/financeapi/forcetrigger?t=a21jz2&amp;q=XNAS%3aQCLN&amp;form=skydnc</v>
    <v>Learn more on Bing</v>
  </rv>
  <rv s="17">
    <v>en-US</v>
    <v>a21jz2</v>
    <v>268435456</v>
    <v>1</v>
    <v>Powered by Refinitiv</v>
    <v>38</v>
    <v>FT:NSDQ Cln Edge Grn En (XNAS:QCLN)</v>
    <v>34</v>
    <v>39</v>
    <v>Finance</v>
    <v>25</v>
    <v>39.25</v>
    <v>24.0214</v>
    <v>0.99970000000000003</v>
    <v>0.79</v>
    <v>-1.9299999999999998E-2</v>
    <v>2.4405E-2</v>
    <v>-0.64</v>
    <v>USD</v>
    <v>Nasdaq Stock Market</v>
    <v>XNAS</v>
    <v>5.6000000000000008E-3</v>
    <v>33.32</v>
    <v>ETF</v>
    <v>45824.922452928127</v>
    <v>4654</v>
    <v>32.74</v>
    <v>381337284.69</v>
    <v>FT:NSDQ Cln Edge Grn En</v>
    <v>32.85</v>
    <v>32.369999999999997</v>
    <v>33.159999999999997</v>
    <v>32.520000000000003</v>
    <v>QCLN</v>
    <v>FT:NSDQ Cln Edge Grn En (XNAS:QCLN)</v>
    <v>123709</v>
    <v>82528</v>
  </rv>
  <rv s="2">
    <v>4655</v>
  </rv>
  <rv s="3">
    <v>https://www.bing.com/financeapi/forcetrigger?t=a21bkr&amp;q=ARCX%3aPSI&amp;form=skydnc</v>
    <v>Learn more on Bing</v>
  </rv>
  <rv s="17">
    <v>en-US</v>
    <v>a21bkr</v>
    <v>268435456</v>
    <v>1</v>
    <v>Powered by Refinitiv</v>
    <v>38</v>
    <v>Invesco Semiconductors (ARCX:PSI)</v>
    <v>34</v>
    <v>39</v>
    <v>Finance</v>
    <v>25</v>
    <v>67.326999999999998</v>
    <v>37.64</v>
    <v>1.4601</v>
    <v>1.83</v>
    <v>7.0779999999999997E-4</v>
    <v>3.3466999999999997E-2</v>
    <v>0.04</v>
    <v>USD</v>
    <v>NYSE Arca</v>
    <v>ARCX</v>
    <v>5.6000000000000008E-3</v>
    <v>56.81</v>
    <v>ETF</v>
    <v>45824.898852916405</v>
    <v>4657</v>
    <v>55.54</v>
    <v>620273796.41999996</v>
    <v>Invesco Semiconductors</v>
    <v>55.54</v>
    <v>54.68</v>
    <v>56.51</v>
    <v>56.55</v>
    <v>PSI</v>
    <v>Invesco Semiconductors (ARCX:PSI)</v>
    <v>42864</v>
    <v>53950</v>
  </rv>
  <rv s="2">
    <v>4658</v>
  </rv>
  <rv s="16">
    <v>en-US</v>
    <v>c8ezcw</v>
    <v>268435456</v>
    <v>1</v>
    <v>Powered by Refinitiv</v>
    <v>36</v>
    <v>VanEck:Comdty Strat (BATS:PIT)</v>
    <v>24</v>
    <v>37</v>
    <v>Finance</v>
    <v>17</v>
    <v>52.5</v>
    <v>45.3202</v>
    <v>-1.2500000000000001E-2</v>
    <v>0</v>
    <v>-2.3910000000000001E-4</v>
    <v>0</v>
    <v>USD</v>
    <v>CBOE BZX Exchange</v>
    <v>BATS</v>
    <v>5.5000000000000005E-3</v>
    <v>52.3</v>
    <v>ETF</v>
    <v>45824.840332303123</v>
    <v>51.92</v>
    <v>33969930.600000001</v>
    <v>VanEck:Comdty Strat</v>
    <v>51.92</v>
    <v>52.268500000000003</v>
    <v>52.256</v>
    <v>52.256</v>
    <v>PIT</v>
    <v>VanEck:Comdty Strat (BATS:PIT)</v>
    <v>1410</v>
    <v>1123</v>
  </rv>
  <rv s="2">
    <v>4660</v>
  </rv>
  <rv s="3">
    <v>https://www.bing.com/financeapi/forcetrigger?t=a1rpzr&amp;q=XNAS%3aEFAS&amp;form=skydnc</v>
    <v>Learn more on Bing</v>
  </rv>
  <rv s="17">
    <v>en-US</v>
    <v>a1rpzr</v>
    <v>268435456</v>
    <v>1</v>
    <v>Powered by Refinitiv</v>
    <v>38</v>
    <v>Glbl X MSCI SupDiv EAFE (XNAS:EFAS)</v>
    <v>34</v>
    <v>39</v>
    <v>Finance</v>
    <v>25</v>
    <v>18.079999999999998</v>
    <v>13.32</v>
    <v>0.95509999999999995</v>
    <v>6.5000000000000002E-2</v>
    <v>0</v>
    <v>3.6309999999999997E-3</v>
    <v>0</v>
    <v>USD</v>
    <v>Nasdaq Stock Market</v>
    <v>XNAS</v>
    <v>5.5000000000000005E-3</v>
    <v>18.079999999999998</v>
    <v>ETF</v>
    <v>45824.843750265623</v>
    <v>4662</v>
    <v>17.91</v>
    <v>14983722.720000001</v>
    <v>Glbl X MSCI SupDiv EAFE</v>
    <v>18</v>
    <v>17.899999999999999</v>
    <v>17.965</v>
    <v>17.965</v>
    <v>EFAS</v>
    <v>Glbl X MSCI SupDiv EAFE (XNAS:EFAS)</v>
    <v>42537</v>
    <v>24567</v>
  </rv>
  <rv s="2">
    <v>4663</v>
  </rv>
  <rv s="3">
    <v>https://www.bing.com/financeapi/forcetrigger?t=a1toz2&amp;q=ARCX%3aGCC&amp;form=skydnc</v>
    <v>Learn more on Bing</v>
  </rv>
  <rv s="17">
    <v>en-US</v>
    <v>a1toz2</v>
    <v>268435456</v>
    <v>1</v>
    <v>Powered by Refinitiv</v>
    <v>38</v>
    <v>WisdomTree:Enh Cmdty Str (ARCX:GCC)</v>
    <v>34</v>
    <v>39</v>
    <v>Finance</v>
    <v>25</v>
    <v>20.28</v>
    <v>17.22</v>
    <v>0.79759999999999998</v>
    <v>0.09</v>
    <v>-3.0078999999999998E-2</v>
    <v>4.4580000000000002E-3</v>
    <v>-0.61</v>
    <v>USD</v>
    <v>NYSE Arca</v>
    <v>ARCX</v>
    <v>5.5000000000000005E-3</v>
    <v>20.28</v>
    <v>ETF</v>
    <v>45824.840277812502</v>
    <v>4665</v>
    <v>20.059999999999999</v>
    <v>129281247.36</v>
    <v>WisdomTree:Enh Cmdty Str</v>
    <v>20.260000000000002</v>
    <v>20.190000000000001</v>
    <v>20.28</v>
    <v>19.670000000000002</v>
    <v>GCC</v>
    <v>WisdomTree:Enh Cmdty Str (ARCX:GCC)</v>
    <v>10774</v>
    <v>20841</v>
  </rv>
  <rv s="2">
    <v>4666</v>
  </rv>
  <rv s="16">
    <v>en-US</v>
    <v>ca79ar</v>
    <v>268435456</v>
    <v>1</v>
    <v>Powered by Refinitiv</v>
    <v>36</v>
    <v>iMGP Berkshire Div Gro (ARCX:BDVG)</v>
    <v>24</v>
    <v>37</v>
    <v>Finance</v>
    <v>25</v>
    <v>12.39</v>
    <v>10.26</v>
    <v>8.4099999999999994E-2</v>
    <v>1.6007E-2</v>
    <v>7.136E-3</v>
    <v>0.19</v>
    <v>USD</v>
    <v>NYSE Arca</v>
    <v>ARCX</v>
    <v>5.5000000000000005E-3</v>
    <v>11.92</v>
    <v>ETF</v>
    <v>45824.847493310153</v>
    <v>11.86</v>
    <v>9090755.4600000009</v>
    <v>iMGP Berkshire Div Gro</v>
    <v>11.92</v>
    <v>11.7859</v>
    <v>11.87</v>
    <v>12.06</v>
    <v>BDVG</v>
    <v>iMGP Berkshire Div Gro (ARCX:BDVG)</v>
    <v>1934</v>
    <v>5644</v>
  </rv>
  <rv s="2">
    <v>4668</v>
  </rv>
  <rv s="16">
    <v>en-US</v>
    <v>cfbzpr</v>
    <v>268435456</v>
    <v>1</v>
    <v>Powered by Refinitiv</v>
    <v>36</v>
    <v>BlackRock:IS Int Ctry Rt (XNAS:CORO)</v>
    <v>24</v>
    <v>37</v>
    <v>Finance</v>
    <v>25</v>
    <v>28.11</v>
    <v>22.54</v>
    <v>0.20499999999999999</v>
    <v>1.7889999999999998E-4</v>
    <v>7.3899999999999999E-3</v>
    <v>5.0000000000000001E-3</v>
    <v>USD</v>
    <v>Nasdaq Stock Market</v>
    <v>XNAS</v>
    <v>5.5000000000000005E-3</v>
    <v>27.958400000000001</v>
    <v>ETF</v>
    <v>45824.843750103908</v>
    <v>27.945</v>
    <v>6559908.9299999997</v>
    <v>BlackRock:IS Int Ctry Rt</v>
    <v>27.958400000000001</v>
    <v>27.74</v>
    <v>27.945</v>
    <v>27.95</v>
    <v>CORO</v>
    <v>BlackRock:IS Int Ctry Rt (XNAS:CORO)</v>
    <v>1019</v>
    <v>4803</v>
  </rv>
  <rv s="2">
    <v>4670</v>
  </rv>
  <rv s="3">
    <v>https://www.bing.com/financeapi/forcetrigger?t=bx3obh&amp;q=ARCX%3aDSTX&amp;form=skydnc</v>
    <v>Learn more on Bing</v>
  </rv>
  <rv s="17">
    <v>en-US</v>
    <v>bx3obh</v>
    <v>268435456</v>
    <v>1</v>
    <v>Powered by Refinitiv</v>
    <v>38</v>
    <v>Distillate Itl Fdmtl S&amp;V (XNYS:DSTX)</v>
    <v>34</v>
    <v>39</v>
    <v>Finance</v>
    <v>25</v>
    <v>28.100200000000001</v>
    <v>22.54</v>
    <v>1.05</v>
    <v>0.1195</v>
    <v>0</v>
    <v>4.3030000000000004E-3</v>
    <v>0</v>
    <v>USD</v>
    <v>New York Stock Exchange</v>
    <v>XNYS</v>
    <v>5.5000000000000005E-3</v>
    <v>28.03</v>
    <v>ETF</v>
    <v>45824.84027780078</v>
    <v>4672</v>
    <v>27.889500000000002</v>
    <v>33731515.740000002</v>
    <v>Distillate Itl Fdmtl S&amp;V</v>
    <v>28.01</v>
    <v>27.77</v>
    <v>27.889500000000002</v>
    <v>27.889500000000002</v>
    <v>DSTX</v>
    <v>Distillate Itl Fdmtl S&amp;V (XNYS:DSTX)</v>
    <v>5048</v>
    <v>3018</v>
  </rv>
  <rv s="2">
    <v>4673</v>
  </rv>
  <rv s="3">
    <v>https://www.bing.com/financeapi/forcetrigger?t=c3e7p2&amp;q=ARCX%3aSSPX&amp;form=skydnc</v>
    <v>Learn more on Bing</v>
  </rv>
  <rv s="17">
    <v>en-US</v>
    <v>c3e7p2</v>
    <v>268435456</v>
    <v>1</v>
    <v>Powered by Refinitiv</v>
    <v>38</v>
    <v>Jns Hndsn US Sus Eqty (ARCX:SSPX)</v>
    <v>34</v>
    <v>39</v>
    <v>Finance</v>
    <v>25</v>
    <v>30.89</v>
    <v>23.59</v>
    <v>1.0705</v>
    <v>0.27200000000000002</v>
    <v>0</v>
    <v>9.3849999999999992E-3</v>
    <v>0</v>
    <v>USD</v>
    <v>NYSE Arca</v>
    <v>ARCX</v>
    <v>5.5000000000000005E-3</v>
    <v>29.27</v>
    <v>ETF</v>
    <v>45824.84027780078</v>
    <v>4675</v>
    <v>29.2531</v>
    <v>9314605.4100000001</v>
    <v>Jns Hndsn US Sus Eqty</v>
    <v>29.27</v>
    <v>28.981100000000001</v>
    <v>29.2531</v>
    <v>29.2531</v>
    <v>SSPX</v>
    <v>Jns Hndsn US Sus Eqty (ARCX:SSPX)</v>
    <v>119</v>
    <v>1065</v>
  </rv>
  <rv s="2">
    <v>4676</v>
  </rv>
  <rv s="3">
    <v>https://www.bing.com/financeapi/forcetrigger?t=a1ykim&amp;q=ARCX%3aNLR&amp;form=skydnc</v>
    <v>Learn more on Bing</v>
  </rv>
  <rv s="17">
    <v>en-US</v>
    <v>a1ykim</v>
    <v>268435456</v>
    <v>1</v>
    <v>Powered by Refinitiv</v>
    <v>38</v>
    <v>VanEck:Urnium &amp; Nuclr En (ARCX:NLR)</v>
    <v>34</v>
    <v>39</v>
    <v>Finance</v>
    <v>25</v>
    <v>112.9055</v>
    <v>64.260000000000005</v>
    <v>0.71909999999999996</v>
    <v>4.7300000000000004</v>
    <v>1.7675E-2</v>
    <v>4.5034999999999999E-2</v>
    <v>1.94</v>
    <v>USD</v>
    <v>NYSE Arca</v>
    <v>ARCX</v>
    <v>5.5000000000000005E-3</v>
    <v>112.9055</v>
    <v>ETF</v>
    <v>45824.932420439065</v>
    <v>4678</v>
    <v>108.905</v>
    <v>1271425607.26</v>
    <v>VanEck:Urnium &amp; Nuclr En</v>
    <v>109.78</v>
    <v>105.03</v>
    <v>109.76</v>
    <v>111.7</v>
    <v>NLR</v>
    <v>VanEck:Urnium &amp; Nuclr En (ARCX:NLR)</v>
    <v>710412</v>
    <v>339970</v>
  </rv>
  <rv s="2">
    <v>4679</v>
  </rv>
  <rv s="16">
    <v>en-US</v>
    <v>cclopr</v>
    <v>268435456</v>
    <v>1</v>
    <v>Powered by Refinitiv</v>
    <v>36</v>
    <v>Nuveen Preferred and Inc (XNAS:NPFI)</v>
    <v>24</v>
    <v>37</v>
    <v>Finance</v>
    <v>25</v>
    <v>26.15</v>
    <v>24.71</v>
    <v>4.4999999999999998E-2</v>
    <v>0</v>
    <v>1.7460000000000002E-3</v>
    <v>0</v>
    <v>USD</v>
    <v>Nasdaq Stock Market</v>
    <v>XNAS</v>
    <v>5.5000000000000005E-3</v>
    <v>25.87</v>
    <v>ETF</v>
    <v>45824.843750207816</v>
    <v>25.82</v>
    <v>60466327.799999997</v>
    <v>Nuveen Preferred and Inc</v>
    <v>25.84</v>
    <v>25.774999999999999</v>
    <v>25.82</v>
    <v>25.82</v>
    <v>NPFI</v>
    <v>Nuveen Preferred and Inc (XNAS:NPFI)</v>
    <v>2363</v>
    <v>12122</v>
  </rv>
  <rv s="2">
    <v>4681</v>
  </rv>
  <rv s="16">
    <v>en-US</v>
    <v>c7jr2w</v>
    <v>268435456</v>
    <v>1</v>
    <v>Powered by Refinitiv</v>
    <v>36</v>
    <v>BlackRock:iShs FR Ln Ac (BATS:BRLN)</v>
    <v>24</v>
    <v>37</v>
    <v>Finance</v>
    <v>17</v>
    <v>52.98</v>
    <v>49.41</v>
    <v>-0.01</v>
    <v>0</v>
    <v>-1.9320000000000001E-4</v>
    <v>0</v>
    <v>USD</v>
    <v>CBOE BZX Exchange</v>
    <v>BATS</v>
    <v>5.5000000000000005E-3</v>
    <v>51.74</v>
    <v>ETF</v>
    <v>45824.840288390624</v>
    <v>51.66</v>
    <v>59735453.950000003</v>
    <v>BlackRock:iShs FR Ln Ac</v>
    <v>51.679099999999998</v>
    <v>51.75</v>
    <v>51.74</v>
    <v>51.74</v>
    <v>BRLN</v>
    <v>BlackRock:iShs FR Ln Ac (BATS:BRLN)</v>
    <v>897</v>
    <v>5401</v>
  </rv>
  <rv s="2">
    <v>4683</v>
  </rv>
  <rv s="3">
    <v>https://www.bing.com/financeapi/forcetrigger?t=boumww&amp;q=ARCX%3aVRAI&amp;form=skydnc</v>
    <v>Learn more on Bing</v>
  </rv>
  <rv s="17">
    <v>en-US</v>
    <v>boumww</v>
    <v>268435456</v>
    <v>1</v>
    <v>Powered by Refinitiv</v>
    <v>38</v>
    <v>ETFis:Virtus Rl Asst I (ARCX:VRAI)</v>
    <v>34</v>
    <v>39</v>
    <v>Finance</v>
    <v>25</v>
    <v>25.080500000000001</v>
    <v>19.649999999999999</v>
    <v>1.2786999999999999</v>
    <v>1.5599999999999999E-2</v>
    <v>2.0537999999999997E-2</v>
    <v>6.6189999999999999E-4</v>
    <v>0.4844</v>
    <v>USD</v>
    <v>NYSE Arca</v>
    <v>ARCX</v>
    <v>5.5000000000000005E-3</v>
    <v>23.585599999999999</v>
    <v>ETF</v>
    <v>45824.87274652734</v>
    <v>4685</v>
    <v>23.585599999999999</v>
    <v>13539753.220000001</v>
    <v>ETFis:Virtus Rl Asst I</v>
    <v>23.585599999999999</v>
    <v>23.57</v>
    <v>23.585599999999999</v>
    <v>24.07</v>
    <v>VRAI</v>
    <v>ETFis:Virtus Rl Asst I (ARCX:VRAI)</v>
    <v>87</v>
    <v>2025</v>
  </rv>
  <rv s="2">
    <v>4686</v>
  </rv>
  <rv s="20">
    <v>en-US</v>
    <v>ce3pgh</v>
    <v>268435456</v>
    <v>1</v>
    <v>Powered by Refinitiv</v>
    <v>44</v>
    <v>VictoryII:VShs Hgd Eq In (XNAS:HEJD)</v>
    <v>24</v>
    <v>45</v>
    <v>Finance</v>
    <v>43</v>
    <v>27.45</v>
    <v>24.514099999999999</v>
    <v>0.14369999999999999</v>
    <v>5.4300000000000008E-3</v>
    <v>USD</v>
    <v>Nasdaq Stock Market</v>
    <v>XNAS</v>
    <v>5.5000000000000005E-3</v>
    <v>26.6096</v>
    <v>ETF</v>
    <v>45824.843750196094</v>
    <v>26.6096</v>
    <v>36272112.600000001</v>
    <v>VictoryII:VShs Hgd Eq In</v>
    <v>26.6096</v>
    <v>26.465900000000001</v>
    <v>26.6096</v>
    <v>HEJD</v>
    <v>VictoryII:VShs Hgd Eq In (XNAS:HEJD)</v>
    <v>0</v>
    <v>115</v>
  </rv>
  <rv s="2">
    <v>4688</v>
  </rv>
  <rv s="16">
    <v>en-US</v>
    <v>cddz2w</v>
    <v>268435456</v>
    <v>1</v>
    <v>Powered by Refinitiv</v>
    <v>36</v>
    <v>BlackRock:Large Cp Gr Ac (XNAS:BGRO)</v>
    <v>24</v>
    <v>37</v>
    <v>Finance</v>
    <v>25</v>
    <v>35.93</v>
    <v>26.6</v>
    <v>0.42699999999999999</v>
    <v>0</v>
    <v>1.2333E-2</v>
    <v>0</v>
    <v>USD</v>
    <v>Nasdaq Stock Market</v>
    <v>XNAS</v>
    <v>5.5000000000000005E-3</v>
    <v>35.049999999999997</v>
    <v>ETF</v>
    <v>45824.843750265623</v>
    <v>35.049999999999997</v>
    <v>6991064.0300000003</v>
    <v>BlackRock:Large Cp Gr Ac</v>
    <v>35.049999999999997</v>
    <v>34.622999999999998</v>
    <v>35.049999999999997</v>
    <v>35.049999999999997</v>
    <v>BGRO</v>
    <v>BlackRock:Large Cp Gr Ac (XNAS:BGRO)</v>
    <v>51</v>
    <v>161</v>
  </rv>
  <rv s="2">
    <v>4690</v>
  </rv>
  <rv s="16">
    <v>en-US</v>
    <v>cftlbh</v>
    <v>268435456</v>
    <v>1</v>
    <v>Powered by Refinitiv</v>
    <v>36</v>
    <v>Thornburg Multi Sec Bd (XNAS:TMB)</v>
    <v>24</v>
    <v>37</v>
    <v>Finance</v>
    <v>25</v>
    <v>25.47</v>
    <v>24.82</v>
    <v>-3.5000000000000003E-2</v>
    <v>0</v>
    <v>-1.384E-3</v>
    <v>0</v>
    <v>USD</v>
    <v>Nasdaq Stock Market</v>
    <v>XNAS</v>
    <v>5.5000000000000005E-3</v>
    <v>25.279499999999999</v>
    <v>ETF</v>
    <v>45824.843750207816</v>
    <v>25.2438</v>
    <v>41509001.200000003</v>
    <v>Thornburg Multi Sec Bd</v>
    <v>25.269500000000001</v>
    <v>25.28</v>
    <v>25.245000000000001</v>
    <v>25.245000000000001</v>
    <v>TMB</v>
    <v>Thornburg Multi Sec Bd (XNAS:TMB)</v>
    <v>4566</v>
    <v>6958</v>
  </rv>
  <rv s="2">
    <v>4692</v>
  </rv>
  <rv s="3">
    <v>https://www.bing.com/financeapi/forcetrigger?t=c5thcw&amp;q=ARCX%3aNBDS&amp;form=skydnc</v>
    <v>Learn more on Bing</v>
  </rv>
  <rv s="17">
    <v>en-US</v>
    <v>c5thcw</v>
    <v>268435456</v>
    <v>1</v>
    <v>Powered by Refinitiv</v>
    <v>38</v>
    <v>Neuberger Disrupters (ARCX:NBDS)</v>
    <v>34</v>
    <v>39</v>
    <v>Finance</v>
    <v>25</v>
    <v>33.020000000000003</v>
    <v>23.5395</v>
    <v>1.0642</v>
    <v>0.68620000000000003</v>
    <v>3.7109999999999999E-3</v>
    <v>2.1962000000000002E-2</v>
    <v>0.11849999999999999</v>
    <v>USD</v>
    <v>NYSE Arca</v>
    <v>ARCX</v>
    <v>5.5000000000000005E-3</v>
    <v>32.06</v>
    <v>ETF</v>
    <v>45824.84027780078</v>
    <v>4694</v>
    <v>31.9315</v>
    <v>21784988.079999998</v>
    <v>Neuberger Disrupters</v>
    <v>32.049999999999997</v>
    <v>31.2453</v>
    <v>31.9315</v>
    <v>32.049999999999997</v>
    <v>NBDS</v>
    <v>Neuberger Disrupters (ARCX:NBDS)</v>
    <v>1571</v>
    <v>952</v>
  </rv>
  <rv s="2">
    <v>4695</v>
  </rv>
  <rv s="18">
    <v>en-US</v>
    <v>ccgh1h</v>
    <v>268435456</v>
    <v>1</v>
    <v>Powered by Refinitiv</v>
    <v>40</v>
    <v>Angel Oak High Yld Opps (XNAS:AOHY)</v>
    <v>24</v>
    <v>39</v>
    <v>Finance</v>
    <v>25</v>
    <v>11.47</v>
    <v>10.5192</v>
    <v>0.80159999999999998</v>
    <v>2.5000000000000001E-2</v>
    <v>0</v>
    <v>2.2689999999999997E-3</v>
    <v>0</v>
    <v>USD</v>
    <v>Nasdaq Stock Market</v>
    <v>XNAS</v>
    <v>5.5000000000000005E-3</v>
    <v>11.09</v>
    <v>ETF</v>
    <v>45824.843750265623</v>
    <v>11.03</v>
    <v>117135999.95</v>
    <v>Angel Oak High Yld Opps</v>
    <v>11.09</v>
    <v>11.02</v>
    <v>11.045</v>
    <v>11.045</v>
    <v>AOHY</v>
    <v>Angel Oak High Yld Opps (XNAS:AOHY)</v>
    <v>37246</v>
    <v>46735</v>
  </rv>
  <rv s="2">
    <v>4697</v>
  </rv>
  <rv s="16">
    <v>en-US</v>
    <v>cfdaur</v>
    <v>268435456</v>
    <v>1</v>
    <v>Powered by Refinitiv</v>
    <v>36</v>
    <v>Harbor Osmosis Int Res E (ARCX:EFFI)</v>
    <v>24</v>
    <v>37</v>
    <v>Finance</v>
    <v>25</v>
    <v>22.5489</v>
    <v>18.119299999999999</v>
    <v>0.1318</v>
    <v>1.431E-3</v>
    <v>5.9299999999999995E-3</v>
    <v>3.2000000000000001E-2</v>
    <v>USD</v>
    <v>NYSE Arca</v>
    <v>ARCX</v>
    <v>5.5000000000000005E-3</v>
    <v>22.358000000000001</v>
    <v>ETF</v>
    <v>45824.84027780078</v>
    <v>22.358000000000001</v>
    <v>124091172.92</v>
    <v>Harbor Osmosis Int Res E</v>
    <v>22.358000000000001</v>
    <v>22.226199999999999</v>
    <v>22.358000000000001</v>
    <v>22.39</v>
    <v>EFFI</v>
    <v>Harbor Osmosis Int Res E (ARCX:EFFI)</v>
    <v>25</v>
    <v>92</v>
  </rv>
  <rv s="2">
    <v>4699</v>
  </rv>
  <rv s="16">
    <v>en-US</v>
    <v>cedxz2</v>
    <v>268435456</v>
    <v>1</v>
    <v>Powered by Refinitiv</v>
    <v>36</v>
    <v>Rockefeller:Opp Muni Bd (ARCX:RMOP)</v>
    <v>24</v>
    <v>37</v>
    <v>Finance</v>
    <v>25</v>
    <v>26.02</v>
    <v>23.300999999999998</v>
    <v>-5.0000000000000001E-3</v>
    <v>0</v>
    <v>-2.05E-4</v>
    <v>0</v>
    <v>USD</v>
    <v>NYSE Arca</v>
    <v>ARCX</v>
    <v>5.5000000000000005E-3</v>
    <v>24.39</v>
    <v>ETF</v>
    <v>45824.84027780078</v>
    <v>24.35</v>
    <v>162849563.06999999</v>
    <v>Rockefeller:Opp Muni Bd</v>
    <v>24.39</v>
    <v>24.385000000000002</v>
    <v>24.38</v>
    <v>24.38</v>
    <v>RMOP</v>
    <v>Rockefeller:Opp Muni Bd (ARCX:RMOP)</v>
    <v>10598</v>
    <v>26818</v>
  </rv>
  <rv s="2">
    <v>4701</v>
  </rv>
  <rv s="3">
    <v>https://www.bing.com/financeapi/forcetrigger?t=bnmxyc&amp;q=ARCX%3aFSMB&amp;form=skydnc</v>
    <v>Learn more on Bing</v>
  </rv>
  <rv s="17">
    <v>en-US</v>
    <v>bnmxyc</v>
    <v>268435456</v>
    <v>1</v>
    <v>Powered by Refinitiv</v>
    <v>38</v>
    <v>FT III:Short Dur Mgd Mun (ARCX:FSMB)</v>
    <v>34</v>
    <v>39</v>
    <v>Finance</v>
    <v>25</v>
    <v>20.11</v>
    <v>19.47</v>
    <v>0.59809999999999997</v>
    <v>6.0000000000000001E-3</v>
    <v>0</v>
    <v>3.0179999999999996E-4</v>
    <v>0</v>
    <v>USD</v>
    <v>NYSE Arca</v>
    <v>ARCX</v>
    <v>5.5000000000000005E-3</v>
    <v>19.89</v>
    <v>ETF</v>
    <v>45824.840277812502</v>
    <v>4703</v>
    <v>19.87</v>
    <v>454571678.77999997</v>
    <v>FT III:Short Dur Mgd Mun</v>
    <v>19.88</v>
    <v>19.88</v>
    <v>19.885999999999999</v>
    <v>19.885999999999999</v>
    <v>FSMB</v>
    <v>FT III:Short Dur Mgd Mun (ARCX:FSMB)</v>
    <v>76301</v>
    <v>83487</v>
  </rv>
  <rv s="2">
    <v>4704</v>
  </rv>
  <rv s="3">
    <v>https://www.bing.com/financeapi/forcetrigger?t=a215xm&amp;q=ARCX%3aPREF&amp;form=skydnc</v>
    <v>Learn more on Bing</v>
  </rv>
  <rv s="17">
    <v>en-US</v>
    <v>a215xm</v>
    <v>268435456</v>
    <v>1</v>
    <v>Powered by Refinitiv</v>
    <v>38</v>
    <v>Principal Spec PS Atv (ARCX:PREF)</v>
    <v>34</v>
    <v>39</v>
    <v>Finance</v>
    <v>25</v>
    <v>18.87</v>
    <v>18.059999999999999</v>
    <v>0.71209999999999996</v>
    <v>0.04</v>
    <v>0</v>
    <v>2.1320000000000002E-3</v>
    <v>0</v>
    <v>USD</v>
    <v>NYSE Arca</v>
    <v>ARCX</v>
    <v>5.5000000000000005E-3</v>
    <v>18.809999999999999</v>
    <v>ETF</v>
    <v>45824.84027780078</v>
    <v>4706</v>
    <v>18.78</v>
    <v>1179129296.52</v>
    <v>Principal Spec PS Atv</v>
    <v>18.78</v>
    <v>18.760000000000002</v>
    <v>18.8</v>
    <v>18.8</v>
    <v>PREF</v>
    <v>Principal Spec PS Atv (ARCX:PREF)</v>
    <v>96250</v>
    <v>216871</v>
  </rv>
  <rv s="2">
    <v>4707</v>
  </rv>
  <rv s="3">
    <v>https://www.bing.com/financeapi/forcetrigger?t=bjrcu2&amp;q=ARCX%3aACES&amp;form=skydnc</v>
    <v>Learn more on Bing</v>
  </rv>
  <rv s="17">
    <v>en-US</v>
    <v>bjrcu2</v>
    <v>268435456</v>
    <v>1</v>
    <v>Powered by Refinitiv</v>
    <v>38</v>
    <v>ALPS Clean Energy (ARCX:ACES)</v>
    <v>34</v>
    <v>39</v>
    <v>Finance</v>
    <v>25</v>
    <v>32.380000000000003</v>
    <v>19.925000000000001</v>
    <v>0.91659999999999997</v>
    <v>0.47</v>
    <v>-8.3400000000000002E-3</v>
    <v>1.814E-2</v>
    <v>-0.22</v>
    <v>USD</v>
    <v>NYSE Arca</v>
    <v>ARCX</v>
    <v>5.5000000000000005E-3</v>
    <v>26.56</v>
    <v>ETF</v>
    <v>45824.906255960159</v>
    <v>4709</v>
    <v>26.16</v>
    <v>96815092.180000007</v>
    <v>ALPS Clean Energy</v>
    <v>26.24</v>
    <v>25.91</v>
    <v>26.38</v>
    <v>26.16</v>
    <v>ACES</v>
    <v>ALPS Clean Energy (ARCX:ACES)</v>
    <v>44955</v>
    <v>71474</v>
  </rv>
  <rv s="2">
    <v>4710</v>
  </rv>
  <rv s="16">
    <v>en-US</v>
    <v>cclo8m</v>
    <v>268435456</v>
    <v>1</v>
    <v>Powered by Refinitiv</v>
    <v>36</v>
    <v>Cullen Enh Eq Inc (ARCX:DIVP)</v>
    <v>24</v>
    <v>37</v>
    <v>Finance</v>
    <v>25</v>
    <v>27.15</v>
    <v>22.79</v>
    <v>0.1013</v>
    <v>0</v>
    <v>4.0470000000000002E-3</v>
    <v>0</v>
    <v>USD</v>
    <v>NYSE Arca</v>
    <v>ARCX</v>
    <v>5.5000000000000005E-3</v>
    <v>25.15</v>
    <v>ETF</v>
    <v>45824.840277812502</v>
    <v>25.12</v>
    <v>21031792.170000002</v>
    <v>Cullen Enh Eq Inc</v>
    <v>25.13</v>
    <v>25.028400000000001</v>
    <v>25.1297</v>
    <v>25.1297</v>
    <v>DIVP</v>
    <v>Cullen Enh Eq Inc (ARCX:DIVP)</v>
    <v>10648</v>
    <v>6096</v>
  </rv>
  <rv s="2">
    <v>4712</v>
  </rv>
  <rv s="3">
    <v>https://www.bing.com/financeapi/forcetrigger?t=a238ww&amp;q=XNAS%3aSNLN&amp;form=skydnc</v>
    <v>Learn more on Bing</v>
  </rv>
  <rv s="21">
    <v>en-US</v>
    <v>a238ww</v>
    <v>268435456</v>
    <v>1</v>
    <v>Powered by Refinitiv</v>
    <v>46</v>
    <v>Bondbloxx:USD HY Bd SR (ARCX:HYSA)</v>
    <v>34</v>
    <v>37</v>
    <v>Finance</v>
    <v>25</v>
    <v>15.53</v>
    <v>14.17</v>
    <v>2.63E-2</v>
    <v>0</v>
    <v>1.7549999999999998E-3</v>
    <v>0</v>
    <v>USD</v>
    <v>NYSE Arca</v>
    <v>ARCX</v>
    <v>5.5000000000000005E-3</v>
    <v>15.03</v>
    <v>ETF</v>
    <v>45824.840277812502</v>
    <v>4714</v>
    <v>15.01</v>
    <v>30798754.899999999</v>
    <v>Bondbloxx:USD HY Bd SR</v>
    <v>15.03</v>
    <v>14.99</v>
    <v>15.016299999999999</v>
    <v>15.016299999999999</v>
    <v>HYSA</v>
    <v>Bondbloxx:USD HY Bd SR (ARCX:HYSA)</v>
    <v>1631</v>
    <v>7589</v>
  </rv>
  <rv s="2">
    <v>4715</v>
  </rv>
  <rv s="16">
    <v>en-US</v>
    <v>cegfim</v>
    <v>268435456</v>
    <v>1</v>
    <v>Powered by Refinitiv</v>
    <v>36</v>
    <v>Amplify CWP Gro &amp; Inc (ARCX:QDVO)</v>
    <v>24</v>
    <v>37</v>
    <v>Finance</v>
    <v>25</v>
    <v>29.475000000000001</v>
    <v>21.600100000000001</v>
    <v>0.43</v>
    <v>0</v>
    <v>1.619E-2</v>
    <v>0</v>
    <v>USD</v>
    <v>NYSE Arca</v>
    <v>ARCX</v>
    <v>5.5000000000000005E-3</v>
    <v>27.019500000000001</v>
    <v>ETF</v>
    <v>45824.840277789066</v>
    <v>26.820799999999998</v>
    <v>53785188.799999997</v>
    <v>Amplify CWP Gro &amp; Inc</v>
    <v>26.89</v>
    <v>26.56</v>
    <v>26.99</v>
    <v>26.99</v>
    <v>QDVO</v>
    <v>Amplify CWP Gro &amp; Inc (ARCX:QDVO)</v>
    <v>66288</v>
    <v>61942</v>
  </rv>
  <rv s="2">
    <v>4717</v>
  </rv>
  <rv s="3">
    <v>https://www.bing.com/financeapi/forcetrigger?t=c5th77&amp;q=ARCX%3aNBCC&amp;form=skydnc</v>
    <v>Learn more on Bing</v>
  </rv>
  <rv s="17">
    <v>en-US</v>
    <v>c5th77</v>
    <v>268435456</v>
    <v>1</v>
    <v>Powered by Refinitiv</v>
    <v>38</v>
    <v>Neuberger NxtGen Con Cns (ARCX:NBCC)</v>
    <v>34</v>
    <v>39</v>
    <v>Finance</v>
    <v>25</v>
    <v>27.242599999999999</v>
    <v>21.7196</v>
    <v>1.0314000000000001</v>
    <v>0.35649999999999998</v>
    <v>0</v>
    <v>1.3622E-2</v>
    <v>0</v>
    <v>USD</v>
    <v>NYSE Arca</v>
    <v>ARCX</v>
    <v>5.5000000000000005E-3</v>
    <v>26.5273</v>
    <v>ETF</v>
    <v>45824.84027780078</v>
    <v>4719</v>
    <v>26.5273</v>
    <v>7233992.5700000003</v>
    <v>Neuberger NxtGen Con Cns</v>
    <v>26.5273</v>
    <v>26.1708</v>
    <v>26.5273</v>
    <v>26.5273</v>
    <v>NBCC</v>
    <v>Neuberger NxtGen Con Cns (ARCX:NBCC)</v>
    <v>21</v>
    <v>756</v>
  </rv>
  <rv s="2">
    <v>4720</v>
  </rv>
  <rv s="3">
    <v>https://www.bing.com/financeapi/forcetrigger?t=c45lgh&amp;q=ARCX%3aFSIG&amp;form=skydnc</v>
    <v>Learn more on Bing</v>
  </rv>
  <rv s="17">
    <v>en-US</v>
    <v>c45lgh</v>
    <v>268435456</v>
    <v>1</v>
    <v>Powered by Refinitiv</v>
    <v>38</v>
    <v>FT IV:Ltd Dur Inv Gr Crp (ARCX:FSIG)</v>
    <v>34</v>
    <v>39</v>
    <v>Finance</v>
    <v>25</v>
    <v>19.324999999999999</v>
    <v>18.7</v>
    <v>0.62770000000000004</v>
    <v>0</v>
    <v>0</v>
    <v>0</v>
    <v>0</v>
    <v>USD</v>
    <v>NYSE Arca</v>
    <v>ARCX</v>
    <v>5.5000000000000005E-3</v>
    <v>19.059999999999999</v>
    <v>ETF</v>
    <v>45824.84027780078</v>
    <v>4722</v>
    <v>19.035</v>
    <v>1264404799.3099999</v>
    <v>FT IV:Ltd Dur Inv Gr Crp</v>
    <v>19.04</v>
    <v>19.04</v>
    <v>19.04</v>
    <v>19.04</v>
    <v>FSIG</v>
    <v>FT IV:Ltd Dur Inv Gr Crp (ARCX:FSIG)</v>
    <v>157187</v>
    <v>223173</v>
  </rv>
  <rv s="2">
    <v>4723</v>
  </rv>
  <rv s="16">
    <v>en-US</v>
    <v>c7suww</v>
    <v>268435456</v>
    <v>1</v>
    <v>Powered by Refinitiv</v>
    <v>36</v>
    <v>BNYM ETF:Global Infra In (BATS:BKGI)</v>
    <v>24</v>
    <v>37</v>
    <v>Finance</v>
    <v>17</v>
    <v>39</v>
    <v>28.447500000000002</v>
    <v>-0.06</v>
    <v>0</v>
    <v>-1.565E-3</v>
    <v>0</v>
    <v>USD</v>
    <v>CBOE BZX Exchange</v>
    <v>BATS</v>
    <v>5.5000000000000005E-3</v>
    <v>38.700000000000003</v>
    <v>ETF</v>
    <v>45824.840285207814</v>
    <v>38.25</v>
    <v>169619470.28</v>
    <v>BNYM ETF:Global Infra In</v>
    <v>38.49</v>
    <v>38.33</v>
    <v>38.270000000000003</v>
    <v>38.270000000000003</v>
    <v>BKGI</v>
    <v>BNYM ETF:Global Infra In (BATS:BKGI)</v>
    <v>34035</v>
    <v>47336</v>
  </rv>
  <rv s="2">
    <v>4725</v>
  </rv>
  <rv s="3">
    <v>https://www.bing.com/financeapi/forcetrigger?t=c3l1pr&amp;q=BATS%3aOBND&amp;form=skydnc</v>
    <v>Learn more on Bing</v>
  </rv>
  <rv s="17">
    <v>en-US</v>
    <v>c3l1pr</v>
    <v>268435456</v>
    <v>1</v>
    <v>Powered by Refinitiv</v>
    <v>38</v>
    <v>SPDR Loomis Sayles Opp B (BATS:OBND)</v>
    <v>34</v>
    <v>39</v>
    <v>Finance</v>
    <v>17</v>
    <v>26.535</v>
    <v>25.02</v>
    <v>0.80410000000000004</v>
    <v>1.6000000000000001E-3</v>
    <v>0</v>
    <v>6.2150000000000006E-5</v>
    <v>0</v>
    <v>USD</v>
    <v>CBOE BZX Exchange</v>
    <v>BATS</v>
    <v>5.5000000000000005E-3</v>
    <v>25.774799999999999</v>
    <v>ETF</v>
    <v>45824.840326990627</v>
    <v>4727</v>
    <v>25.746600000000001</v>
    <v>46405601.549999997</v>
    <v>SPDR Loomis Sayles Opp B</v>
    <v>25.76</v>
    <v>25.745000000000001</v>
    <v>25.746600000000001</v>
    <v>25.746600000000001</v>
    <v>OBND</v>
    <v>SPDR Loomis Sayles Opp B (BATS:OBND)</v>
    <v>577</v>
    <v>3454</v>
  </rv>
  <rv s="2">
    <v>4728</v>
  </rv>
  <rv s="3">
    <v>https://www.bing.com/financeapi/forcetrigger?t=a1pi52&amp;q=ARCX%3aCEW&amp;form=skydnc</v>
    <v>Learn more on Bing</v>
  </rv>
  <rv s="17">
    <v>en-US</v>
    <v>a1pi52</v>
    <v>268435456</v>
    <v>1</v>
    <v>Powered by Refinitiv</v>
    <v>38</v>
    <v>WisdomTree:Em Curr Str (ARCX:CEW)</v>
    <v>34</v>
    <v>39</v>
    <v>Finance</v>
    <v>25</v>
    <v>19.89</v>
    <v>16.911000000000001</v>
    <v>0.58050000000000002</v>
    <v>3.5000000000000003E-2</v>
    <v>-1.3760000000000001E-3</v>
    <v>1.8929999999999999E-3</v>
    <v>-2.5499999999999998E-2</v>
    <v>USD</v>
    <v>NYSE Arca</v>
    <v>ARCX</v>
    <v>5.5000000000000005E-3</v>
    <v>18.57</v>
    <v>ETF</v>
    <v>45824.840277823438</v>
    <v>4730</v>
    <v>18.525500000000001</v>
    <v>10935598.699999999</v>
    <v>WisdomTree:Em Curr Str</v>
    <v>18.569400000000002</v>
    <v>18.490500000000001</v>
    <v>18.525500000000001</v>
    <v>18.5</v>
    <v>CEW</v>
    <v>WisdomTree:Em Curr Str (ARCX:CEW)</v>
    <v>362</v>
    <v>4358</v>
  </rv>
  <rv s="2">
    <v>4731</v>
  </rv>
  <rv s="3">
    <v>https://www.bing.com/financeapi/forcetrigger?t=a1selh&amp;q=ARCX%3aEVX&amp;form=skydnc</v>
    <v>Learn more on Bing</v>
  </rv>
  <rv s="17">
    <v>en-US</v>
    <v>a1selh</v>
    <v>268435456</v>
    <v>1</v>
    <v>Powered by Refinitiv</v>
    <v>38</v>
    <v>VanEck:Envrmntl Svcs (ARCX:EVX)</v>
    <v>34</v>
    <v>39</v>
    <v>Finance</v>
    <v>25</v>
    <v>38.44</v>
    <v>31.39</v>
    <v>0.91139999999999999</v>
    <v>0.2001</v>
    <v>-3.686E-3</v>
    <v>5.2959999999999995E-3</v>
    <v>-0.14000000000000001</v>
    <v>USD</v>
    <v>NYSE Arca</v>
    <v>ARCX</v>
    <v>5.5000000000000005E-3</v>
    <v>38.106000000000002</v>
    <v>ETF</v>
    <v>45824.840277823438</v>
    <v>4733</v>
    <v>37.9</v>
    <v>83958089.790000007</v>
    <v>VanEck:Envrmntl Svcs</v>
    <v>37.94</v>
    <v>37.779899999999998</v>
    <v>37.979999999999997</v>
    <v>37.840000000000003</v>
    <v>EVX</v>
    <v>VanEck:Envrmntl Svcs (ARCX:EVX)</v>
    <v>5721</v>
    <v>5660</v>
  </rv>
  <rv s="2">
    <v>4734</v>
  </rv>
  <rv s="16">
    <v>en-US</v>
    <v>c8atec</v>
    <v>268435456</v>
    <v>1</v>
    <v>Powered by Refinitiv</v>
    <v>36</v>
    <v>Virtus SH EM Hi Yld Bd (ARCX:VEMY)</v>
    <v>24</v>
    <v>37</v>
    <v>Finance</v>
    <v>25</v>
    <v>27.93</v>
    <v>23.75</v>
    <v>4.5100000000000001E-2</v>
    <v>0</v>
    <v>1.694E-3</v>
    <v>0</v>
    <v>USD</v>
    <v>NYSE Arca</v>
    <v>ARCX</v>
    <v>5.5000000000000005E-3</v>
    <v>26.8</v>
    <v>ETF</v>
    <v>45824.84027780078</v>
    <v>26.51</v>
    <v>13267294.550000001</v>
    <v>Virtus SH EM Hi Yld Bd</v>
    <v>26.65</v>
    <v>26.625</v>
    <v>26.670100000000001</v>
    <v>26.670100000000001</v>
    <v>VEMY</v>
    <v>Virtus SH EM Hi Yld Bd (ARCX:VEMY)</v>
    <v>1114</v>
    <v>2321</v>
  </rv>
  <rv s="2">
    <v>4736</v>
  </rv>
  <rv s="3">
    <v>https://www.bing.com/financeapi/forcetrigger?t=a24ec7&amp;q=ARCX%3aTOTL&amp;form=skydnc</v>
    <v>Learn more on Bing</v>
  </rv>
  <rv s="17">
    <v>en-US</v>
    <v>a24ec7</v>
    <v>268435456</v>
    <v>1</v>
    <v>Powered by Refinitiv</v>
    <v>38</v>
    <v>SPDR DoubleLine TR Tact (ARCX:TOTL)</v>
    <v>34</v>
    <v>39</v>
    <v>Finance</v>
    <v>25</v>
    <v>41.688499999999998</v>
    <v>38.97</v>
    <v>0.96340000000000003</v>
    <v>-0.08</v>
    <v>-1.0090000000000001E-3</v>
    <v>-2.0140000000000002E-3</v>
    <v>-0.04</v>
    <v>USD</v>
    <v>NYSE Arca</v>
    <v>ARCX</v>
    <v>5.5000000000000005E-3</v>
    <v>39.7699</v>
    <v>ETF</v>
    <v>45824.84027780078</v>
    <v>4738</v>
    <v>39.64</v>
    <v>3713069395.71</v>
    <v>SPDR DoubleLine TR Tact</v>
    <v>39.71</v>
    <v>39.72</v>
    <v>39.64</v>
    <v>39.6</v>
    <v>TOTL</v>
    <v>SPDR DoubleLine TR Tact (ARCX:TOTL)</v>
    <v>306626</v>
    <v>568086</v>
  </rv>
  <rv s="2">
    <v>4739</v>
  </rv>
  <rv s="16">
    <v>en-US</v>
    <v>ccvhkr</v>
    <v>268435456</v>
    <v>1</v>
    <v>Powered by Refinitiv</v>
    <v>36</v>
    <v>Alger AI Enblrs&amp;Adptrs (ARCX:ALAI)</v>
    <v>24</v>
    <v>37</v>
    <v>Finance</v>
    <v>25</v>
    <v>29.68</v>
    <v>18.73</v>
    <v>0.36709999999999998</v>
    <v>0</v>
    <v>1.2661E-2</v>
    <v>0</v>
    <v>USD</v>
    <v>NYSE Arca</v>
    <v>ARCX</v>
    <v>5.5000000000000005E-3</v>
    <v>29.68</v>
    <v>ETF</v>
    <v>45824.840277789066</v>
    <v>29.17</v>
    <v>36095703.229999997</v>
    <v>Alger AI Enblrs&amp;Adptrs</v>
    <v>29.2</v>
    <v>28.995000000000001</v>
    <v>29.362100000000002</v>
    <v>29.362100000000002</v>
    <v>ALAI</v>
    <v>Alger AI Enblrs&amp;Adptrs (ARCX:ALAI)</v>
    <v>18387</v>
    <v>22136</v>
  </rv>
  <rv s="2">
    <v>4741</v>
  </rv>
  <rv s="3">
    <v>https://www.bing.com/financeapi/forcetrigger?t=c37cm7&amp;q=BATS%3aZECP&amp;form=skydnc</v>
    <v>Learn more on Bing</v>
  </rv>
  <rv s="17">
    <v>en-US</v>
    <v>c37cm7</v>
    <v>268435456</v>
    <v>1</v>
    <v>Powered by Refinitiv</v>
    <v>38</v>
    <v>Zacks Earnings Cons Port (BATS:ZECP)</v>
    <v>34</v>
    <v>39</v>
    <v>Finance</v>
    <v>17</v>
    <v>32.43</v>
    <v>26.53</v>
    <v>0.84689999999999999</v>
    <v>0.18</v>
    <v>0</v>
    <v>5.816E-3</v>
    <v>0</v>
    <v>USD</v>
    <v>CBOE BZX Exchange</v>
    <v>BATS</v>
    <v>5.5000000000000005E-3</v>
    <v>31.26</v>
    <v>ETF</v>
    <v>45824.840354849221</v>
    <v>4743</v>
    <v>31.06</v>
    <v>231267962.00999999</v>
    <v>Zacks Earnings Cons Port</v>
    <v>31.12</v>
    <v>30.95</v>
    <v>31.13</v>
    <v>31.13</v>
    <v>ZECP</v>
    <v>Zacks Earnings Cons Port (BATS:ZECP)</v>
    <v>24575</v>
    <v>37464</v>
  </rv>
  <rv s="2">
    <v>4744</v>
  </rv>
  <rv s="16">
    <v>en-US</v>
    <v>cbwur7</v>
    <v>268435456</v>
    <v>1</v>
    <v>Powered by Refinitiv</v>
    <v>36</v>
    <v>ProShares:S&amp;P 500 Hi Inc (BATS:ISPY)</v>
    <v>24</v>
    <v>37</v>
    <v>Finance</v>
    <v>17</v>
    <v>46.83</v>
    <v>35.810099999999998</v>
    <v>0.44500000000000001</v>
    <v>5.1439999999999993E-3</v>
    <v>1.0915999999999999E-2</v>
    <v>0.21199999999999999</v>
    <v>USD</v>
    <v>CBOE BZX Exchange</v>
    <v>BATS</v>
    <v>5.5000000000000005E-3</v>
    <v>41.289900000000003</v>
    <v>ETF</v>
    <v>45824.910774964846</v>
    <v>40.94</v>
    <v>810702486.60000002</v>
    <v>ProShares:S&amp;P 500 Hi Inc</v>
    <v>40.94</v>
    <v>40.765000000000001</v>
    <v>41.21</v>
    <v>41.421999999999997</v>
    <v>ISPY</v>
    <v>ProShares:S&amp;P 500 Hi Inc (BATS:ISPY)</v>
    <v>114574</v>
    <v>186139</v>
  </rv>
  <rv s="2">
    <v>4746</v>
  </rv>
  <rv s="3">
    <v>https://www.bing.com/financeapi/forcetrigger?t=a1vpim&amp;q=XNAS%3aIPKW&amp;form=skydnc</v>
    <v>Learn more on Bing</v>
  </rv>
  <rv s="17">
    <v>en-US</v>
    <v>a1vpim</v>
    <v>268435456</v>
    <v>1</v>
    <v>Powered by Refinitiv</v>
    <v>38</v>
    <v>Invesco Intl BB Achv (XNAS:IPKW)</v>
    <v>34</v>
    <v>39</v>
    <v>Finance</v>
    <v>25</v>
    <v>49.389200000000002</v>
    <v>37.96</v>
    <v>0.91190000000000004</v>
    <v>0.32</v>
    <v>0</v>
    <v>6.5469999999999999E-3</v>
    <v>0</v>
    <v>USD</v>
    <v>Nasdaq Stock Market</v>
    <v>XNAS</v>
    <v>5.5000000000000005E-3</v>
    <v>49.389200000000002</v>
    <v>ETF</v>
    <v>45824.843750092186</v>
    <v>4748</v>
    <v>49.12</v>
    <v>215934565.06</v>
    <v>Invesco Intl BB Achv</v>
    <v>49.33</v>
    <v>48.88</v>
    <v>49.2</v>
    <v>49.2</v>
    <v>IPKW</v>
    <v>Invesco Intl BB Achv (XNAS:IPKW)</v>
    <v>38450</v>
    <v>89548</v>
  </rv>
  <rv s="2">
    <v>4749</v>
  </rv>
  <rv s="16">
    <v>en-US</v>
    <v>c8lu77</v>
    <v>268435456</v>
    <v>1</v>
    <v>Powered by Refinitiv</v>
    <v>36</v>
    <v>Fidelity Tactical Bd (ARCX:FTBD)</v>
    <v>24</v>
    <v>37</v>
    <v>Finance</v>
    <v>25</v>
    <v>51.06</v>
    <v>47.51</v>
    <v>-2.8400000000000002E-2</v>
    <v>0</v>
    <v>-5.8279999999999996E-4</v>
    <v>0</v>
    <v>USD</v>
    <v>NYSE Arca</v>
    <v>ARCX</v>
    <v>5.5000000000000005E-3</v>
    <v>48.829900000000002</v>
    <v>ETF</v>
    <v>45824.840277789066</v>
    <v>48.705300000000001</v>
    <v>26679621.059999999</v>
    <v>Fidelity Tactical Bd</v>
    <v>48.74</v>
    <v>48.733699999999999</v>
    <v>48.705300000000001</v>
    <v>48.705300000000001</v>
    <v>FTBD</v>
    <v>Fidelity Tactical Bd (ARCX:FTBD)</v>
    <v>466</v>
    <v>1793</v>
  </rv>
  <rv s="2">
    <v>4751</v>
  </rv>
  <rv s="3">
    <v>https://www.bing.com/financeapi/forcetrigger?t=a1ruf2&amp;q=ARCX%3aELD&amp;form=skydnc</v>
    <v>Learn more on Bing</v>
  </rv>
  <rv s="17">
    <v>en-US</v>
    <v>a1ruf2</v>
    <v>268435456</v>
    <v>1</v>
    <v>Powered by Refinitiv</v>
    <v>38</v>
    <v>WisdomTree:EM Local Debt (ARCX:ELD)</v>
    <v>34</v>
    <v>39</v>
    <v>Finance</v>
    <v>25</v>
    <v>28.4</v>
    <v>25</v>
    <v>0.86260000000000003</v>
    <v>0.2147</v>
    <v>-1.8915999999999999E-2</v>
    <v>7.7929999999999996E-3</v>
    <v>-0.5252</v>
    <v>USD</v>
    <v>NYSE Arca</v>
    <v>ARCX</v>
    <v>5.5000000000000005E-3</v>
    <v>27.79</v>
    <v>ETF</v>
    <v>45824.840277823438</v>
    <v>4753</v>
    <v>27.5501</v>
    <v>71011248.859999999</v>
    <v>WisdomTree:EM Local Debt</v>
    <v>27.75</v>
    <v>27.5505</v>
    <v>27.7652</v>
    <v>27.24</v>
    <v>ELD</v>
    <v>WisdomTree:EM Local Debt (ARCX:ELD)</v>
    <v>8110</v>
    <v>10371</v>
  </rv>
  <rv s="2">
    <v>4754</v>
  </rv>
  <rv s="16">
    <v>en-US</v>
    <v>ccqqdm</v>
    <v>268435456</v>
    <v>1</v>
    <v>Powered by Refinitiv</v>
    <v>36</v>
    <v>ProShares:Nasdaq-100 HI (XNAS:IQQQ)</v>
    <v>24</v>
    <v>37</v>
    <v>Finance</v>
    <v>25</v>
    <v>45.21</v>
    <v>33</v>
    <v>0.54</v>
    <v>-1.0377000000000001E-2</v>
    <v>1.3857E-2</v>
    <v>-0.41</v>
    <v>USD</v>
    <v>Nasdaq Stock Market</v>
    <v>XNAS</v>
    <v>5.5000000000000005E-3</v>
    <v>39.57</v>
    <v>ETF</v>
    <v>45824.913807580466</v>
    <v>39.200000000000003</v>
    <v>151288886.69999999</v>
    <v>ProShares:Nasdaq-100 HI</v>
    <v>39.200000000000003</v>
    <v>38.97</v>
    <v>39.51</v>
    <v>39.1</v>
    <v>IQQQ</v>
    <v>ProShares:Nasdaq-100 HI (XNAS:IQQQ)</v>
    <v>72293</v>
    <v>59928</v>
  </rv>
  <rv s="2">
    <v>4756</v>
  </rv>
  <rv s="20">
    <v>en-US</v>
    <v>ceb4mw</v>
    <v>268435456</v>
    <v>1</v>
    <v>Powered by Refinitiv</v>
    <v>44</v>
    <v>AAM Sawgrass US SC Qt Gr (ARCX:SAWS)</v>
    <v>24</v>
    <v>45</v>
    <v>Finance</v>
    <v>43</v>
    <v>21.778600000000001</v>
    <v>16.75</v>
    <v>0.17469999999999999</v>
    <v>9.0880000000000006E-3</v>
    <v>USD</v>
    <v>NYSE Arca</v>
    <v>ARCX</v>
    <v>5.5000000000000005E-3</v>
    <v>19.398900000000001</v>
    <v>ETF</v>
    <v>45824.840277789066</v>
    <v>19.398900000000001</v>
    <v>976848.82</v>
    <v>AAM Sawgrass US SC Qt Gr</v>
    <v>19.398900000000001</v>
    <v>19.2242</v>
    <v>19.398900000000001</v>
    <v>SAWS</v>
    <v>AAM Sawgrass US SC Qt Gr (ARCX:SAWS)</v>
    <v>0</v>
    <v>1201</v>
  </rv>
  <rv s="2">
    <v>4758</v>
  </rv>
  <rv s="16">
    <v>en-US</v>
    <v>cevsmw</v>
    <v>268435456</v>
    <v>1</v>
    <v>Powered by Refinitiv</v>
    <v>36</v>
    <v>BlackRock:iS AI Innov TA (ARCX:BAI)</v>
    <v>24</v>
    <v>37</v>
    <v>Finance</v>
    <v>25</v>
    <v>29.6</v>
    <v>18.329999999999998</v>
    <v>0.46400000000000002</v>
    <v>-2.1978000000000001E-2</v>
    <v>1.729E-2</v>
    <v>-0.6</v>
    <v>USD</v>
    <v>NYSE Arca</v>
    <v>ARCX</v>
    <v>5.5000000000000005E-3</v>
    <v>27.4725</v>
    <v>ETF</v>
    <v>45824.872229039065</v>
    <v>27.08</v>
    <v>1689184811.3299999</v>
    <v>BlackRock:iS AI Innov TA</v>
    <v>27.08</v>
    <v>26.835999999999999</v>
    <v>27.3</v>
    <v>26.7</v>
    <v>BAI</v>
    <v>BlackRock:iS AI Innov TA (ARCX:BAI)</v>
    <v>373462</v>
    <v>2918118</v>
  </rv>
  <rv s="2">
    <v>4760</v>
  </rv>
  <rv s="16">
    <v>en-US</v>
    <v>cbp8hw</v>
    <v>268435456</v>
    <v>1</v>
    <v>Powered by Refinitiv</v>
    <v>36</v>
    <v>Hilton Small-MidCap Opp (XNAS:SMCO)</v>
    <v>24</v>
    <v>37</v>
    <v>Finance</v>
    <v>25</v>
    <v>27.55</v>
    <v>20.71</v>
    <v>0.32619999999999999</v>
    <v>0</v>
    <v>1.3279000000000001E-2</v>
    <v>0</v>
    <v>USD</v>
    <v>Nasdaq Stock Market</v>
    <v>XNAS</v>
    <v>5.5000000000000005E-3</v>
    <v>25.03</v>
    <v>ETF</v>
    <v>45824.843750265623</v>
    <v>24.8917</v>
    <v>104392082.01000001</v>
    <v>Hilton Small-MidCap Opp</v>
    <v>25.03</v>
    <v>24.5655</v>
    <v>24.8917</v>
    <v>24.8917</v>
    <v>SMCO</v>
    <v>Hilton Small-MidCap Opp (XNAS:SMCO)</v>
    <v>4260</v>
    <v>3097</v>
  </rv>
  <rv s="2">
    <v>4762</v>
  </rv>
  <rv s="16">
    <v>en-US</v>
    <v>ccvhnm</v>
    <v>268435456</v>
    <v>1</v>
    <v>Powered by Refinitiv</v>
    <v>36</v>
    <v>Alger Concentrated Eqty (ARCX:CNEQ)</v>
    <v>24</v>
    <v>37</v>
    <v>Finance</v>
    <v>25</v>
    <v>28.49</v>
    <v>18.899999999999999</v>
    <v>0.52</v>
    <v>0</v>
    <v>1.8692E-2</v>
    <v>0</v>
    <v>USD</v>
    <v>NYSE Arca</v>
    <v>ARCX</v>
    <v>5.5000000000000005E-3</v>
    <v>28.49</v>
    <v>ETF</v>
    <v>45824.840277789066</v>
    <v>28.09</v>
    <v>37961405.25</v>
    <v>Alger Concentrated Eqty</v>
    <v>28.09</v>
    <v>27.82</v>
    <v>28.34</v>
    <v>28.34</v>
    <v>CNEQ</v>
    <v>Alger Concentrated Eqty (ARCX:CNEQ)</v>
    <v>19936</v>
    <v>29668</v>
  </rv>
  <rv s="2">
    <v>4764</v>
  </rv>
  <rv s="3">
    <v>https://www.bing.com/financeapi/forcetrigger?t=bsx2hw&amp;q=ARCX%3aAFLG&amp;form=skydnc</v>
    <v>Learn more on Bing</v>
  </rv>
  <rv s="17">
    <v>en-US</v>
    <v>bsx2hw</v>
    <v>268435456</v>
    <v>1</v>
    <v>Powered by Refinitiv</v>
    <v>38</v>
    <v>FT VIII:Active Factor LC (ARCX:AFLG)</v>
    <v>34</v>
    <v>39</v>
    <v>Finance</v>
    <v>25</v>
    <v>36.534300000000002</v>
    <v>29.11</v>
    <v>0.95860000000000001</v>
    <v>0.35499999999999998</v>
    <v>0</v>
    <v>1.0113E-2</v>
    <v>0</v>
    <v>USD</v>
    <v>NYSE Arca</v>
    <v>ARCX</v>
    <v>5.5000000000000005E-3</v>
    <v>35.53</v>
    <v>ETF</v>
    <v>45824.84027780078</v>
    <v>4766</v>
    <v>35.369999999999997</v>
    <v>297660317.25999999</v>
    <v>FT VIII:Active Factor LC</v>
    <v>35.369999999999997</v>
    <v>35.104999999999997</v>
    <v>35.46</v>
    <v>35.46</v>
    <v>AFLG</v>
    <v>FT VIII:Active Factor LC (ARCX:AFLG)</v>
    <v>111760</v>
    <v>83813</v>
  </rv>
  <rv s="2">
    <v>4767</v>
  </rv>
  <rv s="16">
    <v>en-US</v>
    <v>cesyxm</v>
    <v>268435456</v>
    <v>1</v>
    <v>Powered by Refinitiv</v>
    <v>36</v>
    <v>SEI Select Small Cap (XNAS:SEIS)</v>
    <v>24</v>
    <v>37</v>
    <v>Finance</v>
    <v>25</v>
    <v>28.47</v>
    <v>20.3</v>
    <v>0.31319999999999998</v>
    <v>-5.2900000000000006E-4</v>
    <v>1.2710999999999998E-2</v>
    <v>-1.32E-2</v>
    <v>USD</v>
    <v>Nasdaq Stock Market</v>
    <v>XNAS</v>
    <v>5.5000000000000005E-3</v>
    <v>25.06</v>
    <v>ETF</v>
    <v>45824.843750265623</v>
    <v>24.86</v>
    <v>245633075.63</v>
    <v>SEI Select Small Cap</v>
    <v>24.86</v>
    <v>24.64</v>
    <v>24.953199999999999</v>
    <v>24.94</v>
    <v>SEIS</v>
    <v>SEI Select Small Cap (XNAS:SEIS)</v>
    <v>24375</v>
    <v>25612</v>
  </rv>
  <rv s="2">
    <v>4769</v>
  </rv>
  <rv s="3">
    <v>https://www.bing.com/financeapi/forcetrigger?t=a21mfr&amp;q=XNAS%3aQQEW&amp;form=skydnc</v>
    <v>Learn more on Bing</v>
  </rv>
  <rv s="17">
    <v>en-US</v>
    <v>a21mfr</v>
    <v>268435456</v>
    <v>1</v>
    <v>Powered by Refinitiv</v>
    <v>38</v>
    <v>FT:NSDQ-100 Equal Weight (XNAS:QQEW)</v>
    <v>34</v>
    <v>39</v>
    <v>Finance</v>
    <v>35</v>
    <v>136.19</v>
    <v>104.2801</v>
    <v>1.0387</v>
    <v>1.78</v>
    <v>1.8633999999999998E-2</v>
    <v>1.3500000000000002E-2</v>
    <v>2.4900000000000002</v>
    <v>USD</v>
    <v>Nasdaq Stock Market</v>
    <v>XNAS</v>
    <v>5.5000000000000005E-3</v>
    <v>133.93</v>
    <v>ETF</v>
    <v>45824.934016503903</v>
    <v>4771</v>
    <v>132.72</v>
    <v>1809140831.0799999</v>
    <v>FT:NSDQ-100 Equal Weight</v>
    <v>132.72</v>
    <v>131.85</v>
    <v>133.63</v>
    <v>136.12</v>
    <v>QQEW</v>
    <v>FT:NSDQ-100 Equal Weight (XNAS:QQEW)</v>
    <v>25764</v>
    <v>66001</v>
  </rv>
  <rv s="2">
    <v>4772</v>
  </rv>
  <rv s="3">
    <v>https://www.bing.com/financeapi/forcetrigger?t=b11727&amp;q=ARCX%3aSRVR&amp;form=skydnc</v>
    <v>Learn more on Bing</v>
  </rv>
  <rv s="17">
    <v>en-US</v>
    <v>b11727</v>
    <v>268435456</v>
    <v>1</v>
    <v>Powered by Refinitiv</v>
    <v>38</v>
    <v>Pacer Data &amp; Infra RE (ARCX:SRVR)</v>
    <v>34</v>
    <v>39</v>
    <v>Finance</v>
    <v>25</v>
    <v>33.07</v>
    <v>26</v>
    <v>0.97550000000000003</v>
    <v>0.25</v>
    <v>-5.6320000000000007E-3</v>
    <v>7.8840000000000004E-3</v>
    <v>-0.18</v>
    <v>USD</v>
    <v>NYSE Arca</v>
    <v>ARCX</v>
    <v>5.5000000000000005E-3</v>
    <v>32.139600000000002</v>
    <v>ETF</v>
    <v>45824.840350971877</v>
    <v>4774</v>
    <v>31.88</v>
    <v>437197970.11000001</v>
    <v>Pacer Data &amp; Infra RE</v>
    <v>31.92</v>
    <v>31.71</v>
    <v>31.96</v>
    <v>31.78</v>
    <v>SRVR</v>
    <v>Pacer Data &amp; Infra RE (ARCX:SRVR)</v>
    <v>42419</v>
    <v>35205</v>
  </rv>
  <rv s="2">
    <v>4775</v>
  </rv>
  <rv s="16">
    <v>en-US</v>
    <v>ca29r7</v>
    <v>268435456</v>
    <v>1</v>
    <v>Powered by Refinitiv</v>
    <v>36</v>
    <v>T Rowe:Small-Mid Cap (ARCX:TMSL)</v>
    <v>24</v>
    <v>37</v>
    <v>Finance</v>
    <v>25</v>
    <v>35.369999999999997</v>
    <v>25.886800000000001</v>
    <v>0.28000000000000003</v>
    <v>0</v>
    <v>8.797000000000001E-3</v>
    <v>0</v>
    <v>USD</v>
    <v>NYSE Arca</v>
    <v>ARCX</v>
    <v>5.5000000000000005E-3</v>
    <v>32.229999999999997</v>
    <v>ETF</v>
    <v>45824.840277789066</v>
    <v>31.965499999999999</v>
    <v>773217308.76999998</v>
    <v>T Rowe:Small-Mid Cap</v>
    <v>32.090000000000003</v>
    <v>31.83</v>
    <v>32.11</v>
    <v>32.11</v>
    <v>TMSL</v>
    <v>T Rowe:Small-Mid Cap (ARCX:TMSL)</v>
    <v>61727</v>
    <v>127780</v>
  </rv>
  <rv s="2">
    <v>4777</v>
  </rv>
  <rv s="18">
    <v>en-US</v>
    <v>cbe477</v>
    <v>268435456</v>
    <v>1</v>
    <v>Powered by Refinitiv</v>
    <v>40</v>
    <v>Franklin ETF:Foc Grwth (BATS:FFOG)</v>
    <v>24</v>
    <v>39</v>
    <v>Finance</v>
    <v>17</v>
    <v>42.92</v>
    <v>30.045000000000002</v>
    <v>1.1788000000000001</v>
    <v>0.6018</v>
    <v>0</v>
    <v>1.4445E-2</v>
    <v>0</v>
    <v>USD</v>
    <v>CBOE BZX Exchange</v>
    <v>BATS</v>
    <v>5.5000000000000005E-3</v>
    <v>42.493099999999998</v>
    <v>ETF</v>
    <v>45824.840302314064</v>
    <v>42.1</v>
    <v>131558339.81</v>
    <v>Franklin ETF:Foc Grwth</v>
    <v>42.1</v>
    <v>41.661499999999997</v>
    <v>42.263300000000001</v>
    <v>42.263300000000001</v>
    <v>FFOG</v>
    <v>Franklin ETF:Foc Grwth (BATS:FFOG)</v>
    <v>17295</v>
    <v>21540</v>
  </rv>
  <rv s="2">
    <v>4779</v>
  </rv>
  <rv s="3">
    <v>https://www.bing.com/financeapi/forcetrigger?t=c1z2dm&amp;q=ARCX%3aATFV&amp;form=skydnc</v>
    <v>Learn more on Bing</v>
  </rv>
  <rv s="17">
    <v>en-US</v>
    <v>c1z2dm</v>
    <v>268435456</v>
    <v>1</v>
    <v>Powered by Refinitiv</v>
    <v>38</v>
    <v>Alger 35 (ARCX:ATFV)</v>
    <v>34</v>
    <v>39</v>
    <v>Finance</v>
    <v>25</v>
    <v>28.279900000000001</v>
    <v>18.04</v>
    <v>1.1315999999999999</v>
    <v>0.42880000000000001</v>
    <v>0</v>
    <v>1.5462999999999999E-2</v>
    <v>0</v>
    <v>USD</v>
    <v>NYSE Arca</v>
    <v>ARCX</v>
    <v>5.5000000000000005E-3</v>
    <v>28.23</v>
    <v>ETF</v>
    <v>45824.840277812502</v>
    <v>4781</v>
    <v>28.135000000000002</v>
    <v>29905645.870000001</v>
    <v>Alger 35</v>
    <v>28.23</v>
    <v>27.73</v>
    <v>28.158799999999999</v>
    <v>28.158799999999999</v>
    <v>ATFV</v>
    <v>Alger 35 (ARCX:ATFV)</v>
    <v>976</v>
    <v>6270</v>
  </rv>
  <rv s="2">
    <v>4782</v>
  </rv>
  <rv s="16">
    <v>en-US</v>
    <v>c7jqqh</v>
    <v>268435456</v>
    <v>1</v>
    <v>Powered by Refinitiv</v>
    <v>36</v>
    <v>Distillate Sm/M Cash Flw (XNYS:DSMC)</v>
    <v>24</v>
    <v>37</v>
    <v>Finance</v>
    <v>25</v>
    <v>38.837400000000002</v>
    <v>26.93</v>
    <v>0.41070000000000001</v>
    <v>0</v>
    <v>1.2858000000000001E-2</v>
    <v>0</v>
    <v>USD</v>
    <v>New York Stock Exchange</v>
    <v>XNYS</v>
    <v>5.5000000000000005E-3</v>
    <v>32.42</v>
    <v>ETF</v>
    <v>45824.840277789066</v>
    <v>32.097799999999999</v>
    <v>90648438.810000002</v>
    <v>Distillate Sm/M Cash Flw</v>
    <v>32.097799999999999</v>
    <v>31.94</v>
    <v>32.350700000000003</v>
    <v>32.350700000000003</v>
    <v>DSMC</v>
    <v>Distillate Sm/M Cash Flw (XNYS:DSMC)</v>
    <v>4662</v>
    <v>5676</v>
  </rv>
  <rv s="2">
    <v>4784</v>
  </rv>
  <rv s="3">
    <v>https://www.bing.com/financeapi/forcetrigger?t=azzth7&amp;q=ARCX%3aINDS&amp;form=skydnc</v>
    <v>Learn more on Bing</v>
  </rv>
  <rv s="17">
    <v>en-US</v>
    <v>azzth7</v>
    <v>268435456</v>
    <v>1</v>
    <v>Powered by Refinitiv</v>
    <v>38</v>
    <v>Pacer Industrial RE (ARCX:INDS)</v>
    <v>34</v>
    <v>39</v>
    <v>Finance</v>
    <v>25</v>
    <v>44.12</v>
    <v>30.4</v>
    <v>1.1013999999999999</v>
    <v>-1.35E-2</v>
    <v>-4.2630000000000003E-3</v>
    <v>-3.657E-4</v>
    <v>-0.1573</v>
    <v>USD</v>
    <v>NYSE Arca</v>
    <v>ARCX</v>
    <v>5.5000000000000005E-3</v>
    <v>37.29</v>
    <v>ETF</v>
    <v>45824.840348286722</v>
    <v>4786</v>
    <v>36.79</v>
    <v>143260967.69</v>
    <v>Pacer Industrial RE</v>
    <v>37.130000000000003</v>
    <v>36.910800000000002</v>
    <v>36.897300000000001</v>
    <v>36.74</v>
    <v>INDS</v>
    <v>Pacer Industrial RE (ARCX:INDS)</v>
    <v>11075</v>
    <v>17905</v>
  </rv>
  <rv s="2">
    <v>4787</v>
  </rv>
  <rv s="16">
    <v>en-US</v>
    <v>caunpr</v>
    <v>268435456</v>
    <v>1</v>
    <v>Powered by Refinitiv</v>
    <v>36</v>
    <v>JPMorgan:Intl Val (XNAS:JIVE)</v>
    <v>24</v>
    <v>37</v>
    <v>Finance</v>
    <v>25</v>
    <v>68.5</v>
    <v>50.14</v>
    <v>0.46</v>
    <v>0</v>
    <v>6.8149999999999999E-3</v>
    <v>0</v>
    <v>USD</v>
    <v>Nasdaq Stock Market</v>
    <v>XNAS</v>
    <v>5.5000000000000005E-3</v>
    <v>68.462500000000006</v>
    <v>ETF</v>
    <v>45824.843750046093</v>
    <v>67.94</v>
    <v>388204045.11000001</v>
    <v>JPMorgan:Intl Val</v>
    <v>68.34</v>
    <v>67.5</v>
    <v>67.959999999999994</v>
    <v>67.959999999999994</v>
    <v>JIVE</v>
    <v>JPMorgan:Intl Val (XNAS:JIVE)</v>
    <v>20802</v>
    <v>45924</v>
  </rv>
  <rv s="2">
    <v>4789</v>
  </rv>
  <rv s="16">
    <v>en-US</v>
    <v>cazkpr</v>
    <v>268435456</v>
    <v>1</v>
    <v>Powered by Refinitiv</v>
    <v>36</v>
    <v>Zacks Small/Mid Cap (ARCX:SMIZ)</v>
    <v>24</v>
    <v>37</v>
    <v>Finance</v>
    <v>25</v>
    <v>36.94</v>
    <v>26.3264</v>
    <v>0.32390000000000002</v>
    <v>0</v>
    <v>9.9600000000000001E-3</v>
    <v>0</v>
    <v>USD</v>
    <v>NYSE Arca</v>
    <v>ARCX</v>
    <v>5.5000000000000005E-3</v>
    <v>33.018799999999999</v>
    <v>ETF</v>
    <v>45824.840277789066</v>
    <v>32.75</v>
    <v>122647086.98999999</v>
    <v>Zacks Small/Mid Cap</v>
    <v>32.950000000000003</v>
    <v>32.518599999999999</v>
    <v>32.842500000000001</v>
    <v>32.842500000000001</v>
    <v>SMIZ</v>
    <v>Zacks Small/Mid Cap (ARCX:SMIZ)</v>
    <v>6785</v>
    <v>16411</v>
  </rv>
  <rv s="2">
    <v>4791</v>
  </rv>
  <rv s="16">
    <v>en-US</v>
    <v>cbkwyc</v>
    <v>268435456</v>
    <v>1</v>
    <v>Powered by Refinitiv</v>
    <v>36</v>
    <v>SP Funds S&amp;P Global Tech (ARCX:SPTE)</v>
    <v>24</v>
    <v>37</v>
    <v>Finance</v>
    <v>25</v>
    <v>29.989899999999999</v>
    <v>21.32</v>
    <v>0.51949999999999996</v>
    <v>0</v>
    <v>1.7802999999999999E-2</v>
    <v>0</v>
    <v>USD</v>
    <v>NYSE Arca</v>
    <v>ARCX</v>
    <v>5.5000000000000005E-3</v>
    <v>29.754999999999999</v>
    <v>ETF</v>
    <v>45824.84027780078</v>
    <v>29.46</v>
    <v>54317533.140000001</v>
    <v>SP Funds S&amp;P Global Tech</v>
    <v>29.46</v>
    <v>29.18</v>
    <v>29.6995</v>
    <v>29.6995</v>
    <v>SPTE</v>
    <v>SP Funds S&amp;P Global Tech (ARCX:SPTE)</v>
    <v>4216</v>
    <v>10257</v>
  </rv>
  <rv s="2">
    <v>4793</v>
  </rv>
  <rv s="16">
    <v>en-US</v>
    <v>cexa2w</v>
    <v>268435456</v>
    <v>1</v>
    <v>Powered by Refinitiv</v>
    <v>36</v>
    <v>Rockefeller:Global Eqty (ARCX:RGEF)</v>
    <v>24</v>
    <v>37</v>
    <v>Finance</v>
    <v>25</v>
    <v>27.27</v>
    <v>21.82</v>
    <v>0.2394</v>
    <v>-7.2270000000000006E-4</v>
    <v>8.905999999999999E-3</v>
    <v>-1.9599999999999999E-2</v>
    <v>USD</v>
    <v>NYSE Arca</v>
    <v>ARCX</v>
    <v>5.5000000000000005E-3</v>
    <v>27.12</v>
    <v>ETF</v>
    <v>45824.840277789066</v>
    <v>26.86</v>
    <v>675276278.69000006</v>
    <v>Rockefeller:Global Eqty</v>
    <v>27.09</v>
    <v>26.880199999999999</v>
    <v>27.119599999999998</v>
    <v>27.1</v>
    <v>RGEF</v>
    <v>Rockefeller:Global Eqty (ARCX:RGEF)</v>
    <v>3874</v>
    <v>7677</v>
  </rv>
  <rv s="2">
    <v>4795</v>
  </rv>
  <rv s="16">
    <v>en-US</v>
    <v>c7aphw</v>
    <v>268435456</v>
    <v>1</v>
    <v>Powered by Refinitiv</v>
    <v>36</v>
    <v>Harbor Intl Compounders (ARCX:OSEA)</v>
    <v>24</v>
    <v>37</v>
    <v>Finance</v>
    <v>25</v>
    <v>29.5</v>
    <v>23.655000000000001</v>
    <v>6.8500000000000005E-2</v>
    <v>0</v>
    <v>2.3669999999999997E-3</v>
    <v>0</v>
    <v>USD</v>
    <v>NYSE Arca</v>
    <v>ARCX</v>
    <v>5.5000000000000005E-3</v>
    <v>29.27</v>
    <v>ETF</v>
    <v>45824.84027780078</v>
    <v>28.94</v>
    <v>461034955.82999998</v>
    <v>Harbor Intl Compounders</v>
    <v>29.06</v>
    <v>28.941500000000001</v>
    <v>29.01</v>
    <v>29.01</v>
    <v>OSEA</v>
    <v>Harbor Intl Compounders (ARCX:OSEA)</v>
    <v>30449</v>
    <v>41977</v>
  </rv>
  <rv s="2">
    <v>4797</v>
  </rv>
  <rv s="16">
    <v>en-US</v>
    <v>cbwuim</v>
    <v>268435456</v>
    <v>1</v>
    <v>Powered by Refinitiv</v>
    <v>36</v>
    <v>SP Funds S&amp;P World ex-US (ARCX:SPWO)</v>
    <v>24</v>
    <v>37</v>
    <v>Finance</v>
    <v>25</v>
    <v>24.58</v>
    <v>19.149999999999999</v>
    <v>5.3100000000000001E-2</v>
    <v>0</v>
    <v>2.2239999999999998E-3</v>
    <v>0</v>
    <v>USD</v>
    <v>NYSE Arca</v>
    <v>ARCX</v>
    <v>5.5000000000000005E-3</v>
    <v>24.14</v>
    <v>ETF</v>
    <v>45824.840277789066</v>
    <v>23.93</v>
    <v>51568266.700000003</v>
    <v>SP Funds S&amp;P World ex-US</v>
    <v>24.14</v>
    <v>23.876899999999999</v>
    <v>23.93</v>
    <v>23.93</v>
    <v>SPWO</v>
    <v>SP Funds S&amp;P World ex-US (ARCX:SPWO)</v>
    <v>12947</v>
    <v>13939</v>
  </rv>
  <rv s="2">
    <v>4799</v>
  </rv>
  <rv s="3">
    <v>https://www.bing.com/financeapi/forcetrigger?t=buln4c&amp;q=ARCX%3aJIG&amp;form=skydnc</v>
    <v>Learn more on Bing</v>
  </rv>
  <rv s="17">
    <v>en-US</v>
    <v>buln4c</v>
    <v>268435456</v>
    <v>1</v>
    <v>Powered by Refinitiv</v>
    <v>38</v>
    <v>JPMorgan:Intl Growth (ARCX:JIG)</v>
    <v>34</v>
    <v>39</v>
    <v>Finance</v>
    <v>25</v>
    <v>70.91</v>
    <v>53.65</v>
    <v>0.80320000000000003</v>
    <v>0.90100000000000002</v>
    <v>0</v>
    <v>1.2920000000000001E-2</v>
    <v>0</v>
    <v>USD</v>
    <v>NYSE Arca</v>
    <v>ARCX</v>
    <v>5.5000000000000005E-3</v>
    <v>70.899900000000002</v>
    <v>ETF</v>
    <v>45824.840277812502</v>
    <v>4801</v>
    <v>70.13</v>
    <v>120678422.84999999</v>
    <v>JPMorgan:Intl Growth</v>
    <v>70.150000000000006</v>
    <v>69.734700000000004</v>
    <v>70.6357</v>
    <v>70.6357</v>
    <v>JIG</v>
    <v>JPMorgan:Intl Growth (ARCX:JIG)</v>
    <v>82982</v>
    <v>15749</v>
  </rv>
  <rv s="2">
    <v>4802</v>
  </rv>
  <rv s="16">
    <v>en-US</v>
    <v>cfl34c</v>
    <v>268435456</v>
    <v>1</v>
    <v>Powered by Refinitiv</v>
    <v>36</v>
    <v>Alger Russell Innovation (ARCX:INVN)</v>
    <v>24</v>
    <v>37</v>
    <v>Finance</v>
    <v>25</v>
    <v>21.08</v>
    <v>15.37</v>
    <v>0.25969999999999999</v>
    <v>-3.2679999999999996E-3</v>
    <v>1.3991E-2</v>
    <v>-6.1499999999999999E-2</v>
    <v>USD</v>
    <v>NYSE Arca</v>
    <v>ARCX</v>
    <v>5.5000000000000005E-3</v>
    <v>18.821400000000001</v>
    <v>ETF</v>
    <v>45824.840277789066</v>
    <v>18.760000000000002</v>
    <v>11638539.810000001</v>
    <v>Alger Russell Innovation</v>
    <v>18.78</v>
    <v>18.561699999999998</v>
    <v>18.821400000000001</v>
    <v>18.759899999999998</v>
    <v>INVN</v>
    <v>Alger Russell Innovation (ARCX:INVN)</v>
    <v>3741</v>
    <v>3764</v>
  </rv>
  <rv s="2">
    <v>4804</v>
  </rv>
  <rv s="16">
    <v>en-US</v>
    <v>cek3im</v>
    <v>268435456</v>
    <v>1</v>
    <v>Powered by Refinitiv</v>
    <v>36</v>
    <v>EA:Sparkline Int Itgbl V (ARCX:DTAN)</v>
    <v>24</v>
    <v>37</v>
    <v>Finance</v>
    <v>25</v>
    <v>28.9892</v>
    <v>22.776199999999999</v>
    <v>7.2999999999999995E-2</v>
    <v>2.5300000000000001E-3</v>
    <v>2.5679999999999995E-3</v>
    <v>7.2099999999999997E-2</v>
    <v>USD</v>
    <v>NYSE Arca</v>
    <v>ARCX</v>
    <v>5.5000000000000005E-3</v>
    <v>28.580100000000002</v>
    <v>ETF</v>
    <v>45824.84027780078</v>
    <v>28.503</v>
    <v>9620502.4499999993</v>
    <v>EA:Sparkline Int Itgbl V</v>
    <v>28.580100000000002</v>
    <v>28.43</v>
    <v>28.503</v>
    <v>28.575099999999999</v>
    <v>DTAN</v>
    <v>EA:Sparkline Int Itgbl V (ARCX:DTAN)</v>
    <v>552</v>
    <v>3155</v>
  </rv>
  <rv s="2">
    <v>4806</v>
  </rv>
  <rv s="3">
    <v>https://www.bing.com/financeapi/forcetrigger?t=a1sb9c&amp;q=BATS%3aEUDV&amp;form=skydnc</v>
    <v>Learn more on Bing</v>
  </rv>
  <rv s="17">
    <v>en-US</v>
    <v>a1sb9c</v>
    <v>268435456</v>
    <v>1</v>
    <v>Powered by Refinitiv</v>
    <v>38</v>
    <v>ProShares:MSCI Eur Dv Gr (BATS:EUDV)</v>
    <v>34</v>
    <v>39</v>
    <v>Finance</v>
    <v>17</v>
    <v>55.4</v>
    <v>43.35</v>
    <v>0.99739999999999995</v>
    <v>-0.19620000000000001</v>
    <v>0</v>
    <v>-3.6070000000000004E-3</v>
    <v>0</v>
    <v>USD</v>
    <v>CBOE BZX Exchange</v>
    <v>BATS</v>
    <v>5.5000000000000005E-3</v>
    <v>54.46</v>
    <v>ETF</v>
    <v>45824.840297476563</v>
    <v>4808</v>
    <v>54.204900000000002</v>
    <v>8314486.142</v>
    <v>ProShares:MSCI Eur Dv Gr</v>
    <v>54.46</v>
    <v>54.4011</v>
    <v>54.204900000000002</v>
    <v>54.204900000000002</v>
    <v>EUDV</v>
    <v>ProShares:MSCI Eur Dv Gr (BATS:EUDV)</v>
    <v>292</v>
    <v>3716</v>
  </rv>
  <rv s="2">
    <v>4809</v>
  </rv>
  <rv s="3">
    <v>https://www.bing.com/financeapi/forcetrigger?t=a1rqtc&amp;q=BATS%3aEFNL&amp;form=skydnc</v>
    <v>Learn more on Bing</v>
  </rv>
  <rv s="17">
    <v>en-US</v>
    <v>a1rqtc</v>
    <v>268435456</v>
    <v>1</v>
    <v>Powered by Refinitiv</v>
    <v>38</v>
    <v>iShares:MSCI Finland (BATS:EFNL)</v>
    <v>34</v>
    <v>39</v>
    <v>Finance</v>
    <v>17</v>
    <v>41.700099999999999</v>
    <v>31.660699999999999</v>
    <v>0.95679999999999998</v>
    <v>0.50819999999999999</v>
    <v>0</v>
    <v>1.2853000000000002E-2</v>
    <v>0</v>
    <v>USD</v>
    <v>CBOE BZX Exchange</v>
    <v>BATS</v>
    <v>5.5000000000000005E-3</v>
    <v>40.409999999999997</v>
    <v>ETF</v>
    <v>45824.840297673436</v>
    <v>4811</v>
    <v>40.048200000000001</v>
    <v>24398020.440000001</v>
    <v>iShares:MSCI Finland</v>
    <v>40.24</v>
    <v>39.54</v>
    <v>40.048200000000001</v>
    <v>40.048200000000001</v>
    <v>EFNL</v>
    <v>iShares:MSCI Finland (BATS:EFNL)</v>
    <v>6789</v>
    <v>5766</v>
  </rv>
  <rv s="2">
    <v>4812</v>
  </rv>
  <rv s="3">
    <v>https://www.bing.com/financeapi/forcetrigger?t=a1xurw&amp;q=ARCX%3aMOO&amp;form=skydnc</v>
    <v>Learn more on Bing</v>
  </rv>
  <rv s="17">
    <v>en-US</v>
    <v>a1xurw</v>
    <v>268435456</v>
    <v>1</v>
    <v>Powered by Refinitiv</v>
    <v>38</v>
    <v>VanEck:Agribusiness (ARCX:MOO)</v>
    <v>34</v>
    <v>39</v>
    <v>Finance</v>
    <v>25</v>
    <v>76.19</v>
    <v>59.58</v>
    <v>0.85719999999999996</v>
    <v>1.18</v>
    <v>1.8579999999999998E-3</v>
    <v>1.5904999999999999E-2</v>
    <v>0.14000000000000001</v>
    <v>USD</v>
    <v>NYSE Arca</v>
    <v>ARCX</v>
    <v>5.4000000000000003E-3</v>
    <v>75.540000000000006</v>
    <v>ETF</v>
    <v>45824.93204475625</v>
    <v>4814</v>
    <v>74.849999999999994</v>
    <v>604017923.33000004</v>
    <v>VanEck:Agribusiness</v>
    <v>74.849999999999994</v>
    <v>74.19</v>
    <v>75.37</v>
    <v>75.510000000000005</v>
    <v>MOO</v>
    <v>VanEck:Agribusiness (ARCX:MOO)</v>
    <v>159959</v>
    <v>39378</v>
  </rv>
  <rv s="2">
    <v>4815</v>
  </rv>
  <rv s="3">
    <v>https://www.bing.com/financeapi/forcetrigger?t=a1vcjc&amp;q=XNAS%3aIFGL&amp;form=skydnc</v>
    <v>Learn more on Bing</v>
  </rv>
  <rv s="17">
    <v>en-US</v>
    <v>a1vcjc</v>
    <v>268435456</v>
    <v>1</v>
    <v>Powered by Refinitiv</v>
    <v>38</v>
    <v>iShares:Intl Dev RE (XNAS:IFGL)</v>
    <v>34</v>
    <v>39</v>
    <v>Finance</v>
    <v>25</v>
    <v>23.18</v>
    <v>18.27</v>
    <v>0.99790000000000001</v>
    <v>0.14499999999999999</v>
    <v>0</v>
    <v>6.5799999999999999E-3</v>
    <v>0</v>
    <v>USD</v>
    <v>Nasdaq Stock Market</v>
    <v>XNAS</v>
    <v>5.4000000000000003E-3</v>
    <v>22.285</v>
    <v>ETF</v>
    <v>45824.843750103908</v>
    <v>4817</v>
    <v>22.16</v>
    <v>90265585.760000005</v>
    <v>iShares:Intl Dev RE</v>
    <v>22.19</v>
    <v>22.035</v>
    <v>22.18</v>
    <v>22.18</v>
    <v>IFGL</v>
    <v>iShares:Intl Dev RE (XNAS:IFGL)</v>
    <v>5114</v>
    <v>28273</v>
  </rv>
  <rv s="2">
    <v>4818</v>
  </rv>
  <rv s="3">
    <v>https://www.bing.com/financeapi/forcetrigger?t=a1stgh&amp;q=ARCX%3aFFIU&amp;form=skydnc</v>
    <v>Learn more on Bing</v>
  </rv>
  <rv s="17">
    <v>en-US</v>
    <v>a1stgh</v>
    <v>268435456</v>
    <v>1</v>
    <v>Powered by Refinitiv</v>
    <v>38</v>
    <v>UVA Uncons MT Fixed Inc (ARCX:FFIU)</v>
    <v>34</v>
    <v>39</v>
    <v>Finance</v>
    <v>25</v>
    <v>23.039899999999999</v>
    <v>20.46</v>
    <v>1.1719999999999999</v>
    <v>-4.4999999999999998E-2</v>
    <v>0</v>
    <v>-2.0669999999999998E-3</v>
    <v>0</v>
    <v>USD</v>
    <v>NYSE Arca</v>
    <v>ARCX</v>
    <v>5.4000000000000003E-3</v>
    <v>21.725000000000001</v>
    <v>ETF</v>
    <v>45824.84027780078</v>
    <v>4820</v>
    <v>21.67</v>
    <v>49725838.789999999</v>
    <v>UVA Uncons MT Fixed Inc</v>
    <v>21.67</v>
    <v>21.77</v>
    <v>21.725000000000001</v>
    <v>21.725000000000001</v>
    <v>FFIU</v>
    <v>UVA Uncons MT Fixed Inc (ARCX:FFIU)</v>
    <v>319</v>
    <v>6794</v>
  </rv>
  <rv s="2">
    <v>4821</v>
  </rv>
  <rv s="3">
    <v>https://www.bing.com/financeapi/forcetrigger?t=a24la2&amp;q=BATS%3aTTAI&amp;form=skydnc</v>
    <v>Learn more on Bing</v>
  </rv>
  <rv s="17">
    <v>en-US</v>
    <v>a24la2</v>
    <v>268435456</v>
    <v>1</v>
    <v>Powered by Refinitiv</v>
    <v>38</v>
    <v>Abacus FCF Intl Ldrs (BATS:ABLG)</v>
    <v>34</v>
    <v>39</v>
    <v>Finance</v>
    <v>17</v>
    <v>31.57</v>
    <v>24.44</v>
    <v>0.94940000000000002</v>
    <v>0.33850000000000002</v>
    <v>0</v>
    <v>1.1051E-2</v>
    <v>0</v>
    <v>USD</v>
    <v>CBOE BZX Exchange</v>
    <v>BATS</v>
    <v>5.4000000000000003E-3</v>
    <v>31.085000000000001</v>
    <v>ETF</v>
    <v>45824.840280578122</v>
    <v>4823</v>
    <v>30.968900000000001</v>
    <v>37527778.149999999</v>
    <v>Abacus FCF Intl Ldrs</v>
    <v>31.085000000000001</v>
    <v>30.630400000000002</v>
    <v>30.968900000000001</v>
    <v>30.968900000000001</v>
    <v>ABLG</v>
    <v>Abacus FCF Intl Ldrs (BATS:ABLG)</v>
    <v>1954</v>
    <v>1980</v>
  </rv>
  <rv s="2">
    <v>4824</v>
  </rv>
  <rv s="16">
    <v>en-US</v>
    <v>cezya2</v>
    <v>268435456</v>
    <v>1</v>
    <v>Powered by Refinitiv</v>
    <v>36</v>
    <v>RBB:F/m Emerald LS Innvt (XNAS:LFSC)</v>
    <v>24</v>
    <v>37</v>
    <v>Finance</v>
    <v>25</v>
    <v>27.76</v>
    <v>18.78</v>
    <v>9.4100000000000003E-2</v>
    <v>0</v>
    <v>3.846E-3</v>
    <v>0</v>
    <v>USD</v>
    <v>Nasdaq Stock Market</v>
    <v>XNAS</v>
    <v>5.4000000000000003E-3</v>
    <v>24.599599999999999</v>
    <v>ETF</v>
    <v>45824.843750265623</v>
    <v>24.49</v>
    <v>51211583.710000001</v>
    <v>RBB:F/m Emerald LS Innvt</v>
    <v>24.49</v>
    <v>24.4697</v>
    <v>24.563800000000001</v>
    <v>24.563800000000001</v>
    <v>LFSC</v>
    <v>RBB:F/m Emerald LS Innvt (XNAS:LFSC)</v>
    <v>1552</v>
    <v>1447</v>
  </rv>
  <rv s="2">
    <v>4826</v>
  </rv>
  <rv s="16">
    <v>en-US</v>
    <v>cbru6h</v>
    <v>268435456</v>
    <v>1</v>
    <v>Powered by Refinitiv</v>
    <v>36</v>
    <v>CastleArk Large Growth (ARCX:CARK)</v>
    <v>24</v>
    <v>37</v>
    <v>Finance</v>
    <v>25</v>
    <v>41.905000000000001</v>
    <v>31.25</v>
    <v>0.55810000000000004</v>
    <v>0</v>
    <v>1.4293E-2</v>
    <v>0</v>
    <v>USD</v>
    <v>NYSE Arca</v>
    <v>ARCX</v>
    <v>5.4000000000000003E-3</v>
    <v>39.604999999999997</v>
    <v>ETF</v>
    <v>45824.840277812502</v>
    <v>39.604999999999997</v>
    <v>328797143.19999999</v>
    <v>CastleArk Large Growth</v>
    <v>39.604999999999997</v>
    <v>39.046900000000001</v>
    <v>39.604999999999997</v>
    <v>39.604999999999997</v>
    <v>CARK</v>
    <v>CastleArk Large Growth (ARCX:CARK)</v>
    <v>3</v>
    <v>15710</v>
  </rv>
  <rv s="2">
    <v>4828</v>
  </rv>
  <rv s="3">
    <v>https://www.bing.com/financeapi/forcetrigger?t=a1smu2&amp;q=ARCX%3aFBT&amp;form=skydnc</v>
    <v>Learn more on Bing</v>
  </rv>
  <rv s="17">
    <v>en-US</v>
    <v>a1smu2</v>
    <v>268435456</v>
    <v>1</v>
    <v>Powered by Refinitiv</v>
    <v>38</v>
    <v>FT:NYSE Arca Biotech (ARCX:FBT)</v>
    <v>34</v>
    <v>39</v>
    <v>Finance</v>
    <v>25</v>
    <v>183.595</v>
    <v>141.375</v>
    <v>0.55920000000000003</v>
    <v>-0.66</v>
    <v>-1.9588000000000001E-2</v>
    <v>-4.0619999999999996E-3</v>
    <v>-3.17</v>
    <v>USD</v>
    <v>NYSE Arca</v>
    <v>ARCX</v>
    <v>5.4000000000000003E-3</v>
    <v>162.02000000000001</v>
    <v>ETF</v>
    <v>45824.840277777781</v>
    <v>4830</v>
    <v>160</v>
    <v>1023225333.29</v>
    <v>FT:NYSE Arca Biotech</v>
    <v>162.02000000000001</v>
    <v>162.49</v>
    <v>161.83000000000001</v>
    <v>158.66</v>
    <v>FBT</v>
    <v>FT:NYSE Arca Biotech (ARCX:FBT)</v>
    <v>16169</v>
    <v>21640</v>
  </rv>
  <rv s="2">
    <v>4831</v>
  </rv>
  <rv s="3">
    <v>https://www.bing.com/financeapi/forcetrigger?t=c4ipec&amp;q=ARCX%3aJHPI&amp;form=skydnc</v>
    <v>Learn more on Bing</v>
  </rv>
  <rv s="17">
    <v>en-US</v>
    <v>c4ipec</v>
    <v>268435456</v>
    <v>1</v>
    <v>Powered by Refinitiv</v>
    <v>38</v>
    <v>J Hancock ETF:Prefd Inc (ARCX:JHPI)</v>
    <v>34</v>
    <v>39</v>
    <v>Finance</v>
    <v>25</v>
    <v>23.49</v>
    <v>21.57</v>
    <v>0.82299999999999995</v>
    <v>0.01</v>
    <v>0</v>
    <v>4.46E-4</v>
    <v>0</v>
    <v>USD</v>
    <v>NYSE Arca</v>
    <v>ARCX</v>
    <v>5.4000000000000003E-3</v>
    <v>22.449000000000002</v>
    <v>ETF</v>
    <v>45824.84027780078</v>
    <v>4833</v>
    <v>22.350999999999999</v>
    <v>78271076.840000004</v>
    <v>J Hancock ETF:Prefd Inc</v>
    <v>22.41</v>
    <v>22.42</v>
    <v>22.43</v>
    <v>22.43</v>
    <v>JHPI</v>
    <v>J Hancock ETF:Prefd Inc (ARCX:JHPI)</v>
    <v>28283</v>
    <v>29886</v>
  </rv>
  <rv s="2">
    <v>4834</v>
  </rv>
  <rv s="3">
    <v>https://www.bing.com/financeapi/forcetrigger?t=bvduww&amp;q=ARCX%3aTEQI&amp;form=skydnc</v>
    <v>Learn more on Bing</v>
  </rv>
  <rv s="17">
    <v>en-US</v>
    <v>bvduww</v>
    <v>268435456</v>
    <v>1</v>
    <v>Powered by Refinitiv</v>
    <v>38</v>
    <v>T Rowe:Equity Income ETF (ARCX:TEQI)</v>
    <v>34</v>
    <v>39</v>
    <v>Finance</v>
    <v>25</v>
    <v>43.645000000000003</v>
    <v>36.21</v>
    <v>0.98099999999999998</v>
    <v>0.29699999999999999</v>
    <v>-2.2260000000000001E-3</v>
    <v>7.1060000000000003E-3</v>
    <v>-9.3700000000000006E-2</v>
    <v>USD</v>
    <v>NYSE Arca</v>
    <v>ARCX</v>
    <v>5.4000000000000003E-3</v>
    <v>42.19</v>
    <v>ETF</v>
    <v>45824.865283633597</v>
    <v>4836</v>
    <v>42.03</v>
    <v>300553147.88999999</v>
    <v>T Rowe:Equity Income ETF</v>
    <v>42.09</v>
    <v>41.796700000000001</v>
    <v>42.093699999999998</v>
    <v>42</v>
    <v>TEQI</v>
    <v>T Rowe:Equity Income ETF (ARCX:TEQI)</v>
    <v>6287</v>
    <v>11064</v>
  </rv>
  <rv s="2">
    <v>4837</v>
  </rv>
  <rv s="3">
    <v>https://www.bing.com/financeapi/forcetrigger?t=a21n9c&amp;q=XNAS%3aQTEC&amp;form=skydnc</v>
    <v>Learn more on Bing</v>
  </rv>
  <rv s="17">
    <v>en-US</v>
    <v>a21n9c</v>
    <v>268435456</v>
    <v>1</v>
    <v>Powered by Refinitiv</v>
    <v>38</v>
    <v>FT:NSDQ-100-Technology (XNAS:QTEC)</v>
    <v>34</v>
    <v>39</v>
    <v>Finance</v>
    <v>25</v>
    <v>211.25</v>
    <v>143.80000000000001</v>
    <v>1.1605000000000001</v>
    <v>3.92</v>
    <v>-1.9810000000000001E-2</v>
    <v>1.9451E-2</v>
    <v>-4.07</v>
    <v>USD</v>
    <v>Nasdaq Stock Market</v>
    <v>XNAS</v>
    <v>5.4000000000000003E-3</v>
    <v>206.18</v>
    <v>ETF</v>
    <v>45824.843750046093</v>
    <v>4839</v>
    <v>203.3</v>
    <v>2544878656.4899998</v>
    <v>FT:NSDQ-100-Technology</v>
    <v>203.3</v>
    <v>201.53</v>
    <v>205.45</v>
    <v>201.38</v>
    <v>QTEC</v>
    <v>FT:NSDQ-100-Technology (XNAS:QTEC)</v>
    <v>168001</v>
    <v>159290</v>
  </rv>
  <rv s="2">
    <v>4840</v>
  </rv>
  <rv s="3">
    <v>https://www.bing.com/financeapi/forcetrigger?t=c5crm7&amp;q=ARCX%3aCGXU&amp;form=skydnc</v>
    <v>Learn more on Bing</v>
  </rv>
  <rv s="17">
    <v>en-US</v>
    <v>c5crm7</v>
    <v>268435456</v>
    <v>1</v>
    <v>Powered by Refinitiv</v>
    <v>38</v>
    <v>Cap Grp Intl Foc Eqty (ARCX:CGXU)</v>
    <v>34</v>
    <v>39</v>
    <v>Finance</v>
    <v>25</v>
    <v>27.52</v>
    <v>21.17</v>
    <v>1.0637000000000001</v>
    <v>0.22</v>
    <v>0</v>
    <v>8.286E-3</v>
    <v>0</v>
    <v>USD</v>
    <v>NYSE Arca</v>
    <v>ARCX</v>
    <v>5.4000000000000003E-3</v>
    <v>26.925000000000001</v>
    <v>ETF</v>
    <v>45824.840277812502</v>
    <v>4842</v>
    <v>26.76</v>
    <v>3667501550.29</v>
    <v>Cap Grp Intl Foc Eqty</v>
    <v>26.79</v>
    <v>26.55</v>
    <v>26.77</v>
    <v>26.77</v>
    <v>CGXU</v>
    <v>Cap Grp Intl Foc Eqty (ARCX:CGXU)</v>
    <v>341492</v>
    <v>568300</v>
  </rv>
  <rv s="2">
    <v>4843</v>
  </rv>
  <rv s="16">
    <v>en-US</v>
    <v>cdkv7w</v>
    <v>268435456</v>
    <v>1</v>
    <v>Powered by Refinitiv</v>
    <v>36</v>
    <v>Capital Group Intl Cr Eq (ARCX:CGIC)</v>
    <v>24</v>
    <v>37</v>
    <v>Finance</v>
    <v>25</v>
    <v>29.1</v>
    <v>23.12</v>
    <v>0.21</v>
    <v>0</v>
    <v>7.3200000000000001E-3</v>
    <v>0</v>
    <v>USD</v>
    <v>NYSE Arca</v>
    <v>ARCX</v>
    <v>5.4000000000000003E-3</v>
    <v>29.1</v>
    <v>ETF</v>
    <v>45824.840277812502</v>
    <v>28.88</v>
    <v>224735376.94</v>
    <v>Capital Group Intl Cr Eq</v>
    <v>28.96</v>
    <v>28.69</v>
    <v>28.9</v>
    <v>28.9</v>
    <v>CGIC</v>
    <v>Capital Group Intl Cr Eq (ARCX:CGIC)</v>
    <v>113064</v>
    <v>151999</v>
  </rv>
  <rv s="2">
    <v>4845</v>
  </rv>
  <rv s="16">
    <v>en-US</v>
    <v>cf7qf2</v>
    <v>268435456</v>
    <v>1</v>
    <v>Powered by Refinitiv</v>
    <v>36</v>
    <v>Brown Advisory Flxbl Eqt (XNAS:BAFE)</v>
    <v>24</v>
    <v>37</v>
    <v>Finance</v>
    <v>25</v>
    <v>26.63</v>
    <v>21.1</v>
    <v>0.27</v>
    <v>0</v>
    <v>1.0626E-2</v>
    <v>0</v>
    <v>USD</v>
    <v>Nasdaq Stock Market</v>
    <v>XNAS</v>
    <v>5.4000000000000003E-3</v>
    <v>25.91</v>
    <v>ETF</v>
    <v>45824.843750265623</v>
    <v>25.57</v>
    <v>1213627617.1800001</v>
    <v>Brown Advisory Flxbl Eqt</v>
    <v>25.628499999999999</v>
    <v>25.41</v>
    <v>25.68</v>
    <v>25.68</v>
    <v>BAFE</v>
    <v>Brown Advisory Flxbl Eqt (XNAS:BAFE)</v>
    <v>37096</v>
    <v>88982</v>
  </rv>
  <rv s="2">
    <v>4847</v>
  </rv>
  <rv s="3">
    <v>https://www.bing.com/financeapi/forcetrigger?t=a1sf3m&amp;q=ARCX%3aEWD&amp;form=skydnc</v>
    <v>Learn more on Bing</v>
  </rv>
  <rv s="17">
    <v>en-US</v>
    <v>a1sf3m</v>
    <v>268435456</v>
    <v>1</v>
    <v>Powered by Refinitiv</v>
    <v>38</v>
    <v>iShares:MSCI Sweden (ARCX:EWD)</v>
    <v>34</v>
    <v>39</v>
    <v>Finance</v>
    <v>25</v>
    <v>46.539900000000003</v>
    <v>36.5</v>
    <v>1.3073999999999999</v>
    <v>0.43</v>
    <v>0</v>
    <v>9.6670000000000002E-3</v>
    <v>0</v>
    <v>USD</v>
    <v>NYSE Arca</v>
    <v>ARCX</v>
    <v>5.4000000000000003E-3</v>
    <v>45.322000000000003</v>
    <v>ETF</v>
    <v>45824.84027780078</v>
    <v>4849</v>
    <v>44.9</v>
    <v>360901000.25999999</v>
    <v>iShares:MSCI Sweden</v>
    <v>44.99</v>
    <v>44.48</v>
    <v>44.91</v>
    <v>44.91</v>
    <v>EWD</v>
    <v>iShares:MSCI Sweden (ARCX:EWD)</v>
    <v>254536</v>
    <v>125089</v>
  </rv>
  <rv s="2">
    <v>4850</v>
  </rv>
  <rv s="16">
    <v>en-US</v>
    <v>cayz5r</v>
    <v>268435456</v>
    <v>1</v>
    <v>Powered by Refinitiv</v>
    <v>36</v>
    <v>Capital Group Intl Eqty (ARCX:CGIE)</v>
    <v>24</v>
    <v>37</v>
    <v>Finance</v>
    <v>25</v>
    <v>32.997700000000002</v>
    <v>26.1</v>
    <v>0.15</v>
    <v>0</v>
    <v>4.6129999999999999E-3</v>
    <v>0</v>
    <v>USD</v>
    <v>NYSE Arca</v>
    <v>ARCX</v>
    <v>5.4000000000000003E-3</v>
    <v>32.909999999999997</v>
    <v>ETF</v>
    <v>45824.840277789066</v>
    <v>32.64</v>
    <v>675423296.27999997</v>
    <v>Capital Group Intl Eqty</v>
    <v>32.76</v>
    <v>32.520000000000003</v>
    <v>32.67</v>
    <v>32.67</v>
    <v>CGIE</v>
    <v>Capital Group Intl Eqty (ARCX:CGIE)</v>
    <v>193091</v>
    <v>277780</v>
  </rv>
  <rv s="2">
    <v>4852</v>
  </rv>
  <rv s="3">
    <v>https://www.bing.com/financeapi/forcetrigger?t=a1rmz2&amp;q=BATS%3aEDEN&amp;form=skydnc</v>
    <v>Learn more on Bing</v>
  </rv>
  <rv s="17">
    <v>en-US</v>
    <v>a1rmz2</v>
    <v>268435456</v>
    <v>1</v>
    <v>Powered by Refinitiv</v>
    <v>38</v>
    <v>iShares:MSCI Denmark (BATS:EDEN)</v>
    <v>34</v>
    <v>39</v>
    <v>Finance</v>
    <v>17</v>
    <v>132.34360000000001</v>
    <v>91.32</v>
    <v>1.0072000000000001</v>
    <v>-0.8</v>
    <v>-2.0390999999999999E-2</v>
    <v>-6.7229999999999998E-3</v>
    <v>-2.41</v>
    <v>USD</v>
    <v>CBOE BZX Exchange</v>
    <v>BATS</v>
    <v>5.3E-3</v>
    <v>119.73350000000001</v>
    <v>ETF</v>
    <v>45824.90005928203</v>
    <v>4854</v>
    <v>118.19</v>
    <v>229053016.31</v>
    <v>iShares:MSCI Denmark</v>
    <v>119.46</v>
    <v>118.99</v>
    <v>118.19</v>
    <v>115.78</v>
    <v>EDEN</v>
    <v>iShares:MSCI Denmark (BATS:EDEN)</v>
    <v>3754</v>
    <v>6709</v>
  </rv>
  <rv s="2">
    <v>4855</v>
  </rv>
  <rv s="3">
    <v>https://www.bing.com/financeapi/forcetrigger?t=a1rzec&amp;q=BATS%3aENOR&amp;form=skydnc</v>
    <v>Learn more on Bing</v>
  </rv>
  <rv s="17">
    <v>en-US</v>
    <v>a1rzec</v>
    <v>268435456</v>
    <v>1</v>
    <v>Powered by Refinitiv</v>
    <v>38</v>
    <v>iShares:MSCI Norway (BATS:ENOR)</v>
    <v>34</v>
    <v>39</v>
    <v>Finance</v>
    <v>17</v>
    <v>29.28</v>
    <v>21.75</v>
    <v>1.0501</v>
    <v>-0.108</v>
    <v>-4.2352000000000001E-2</v>
    <v>-3.7659999999999998E-3</v>
    <v>-1.21</v>
    <v>USD</v>
    <v>CBOE BZX Exchange</v>
    <v>BATS</v>
    <v>5.3E-3</v>
    <v>28.939599999999999</v>
    <v>ETF</v>
    <v>45824.840295150003</v>
    <v>4857</v>
    <v>28.47</v>
    <v>38044000.530000001</v>
    <v>iShares:MSCI Norway</v>
    <v>28.82</v>
    <v>28.678000000000001</v>
    <v>28.57</v>
    <v>27.36</v>
    <v>ENOR</v>
    <v>iShares:MSCI Norway (BATS:ENOR)</v>
    <v>36624</v>
    <v>22057</v>
  </rv>
  <rv s="2">
    <v>4858</v>
  </rv>
  <rv s="3">
    <v>https://www.bing.com/financeapi/forcetrigger?t=bvpnnm&amp;q=ARCX%3aSPUC&amp;form=skydnc</v>
    <v>Learn more on Bing</v>
  </rv>
  <rv s="17">
    <v>en-US</v>
    <v>bvpnnm</v>
    <v>268435456</v>
    <v>1</v>
    <v>Powered by Refinitiv</v>
    <v>38</v>
    <v>Simplify:US Eqty + UC (ARCX:SPUC)</v>
    <v>34</v>
    <v>39</v>
    <v>Finance</v>
    <v>25</v>
    <v>45.481499999999997</v>
    <v>32.299999999999997</v>
    <v>1.2458</v>
    <v>0.60309999999999997</v>
    <v>0</v>
    <v>1.4312999999999999E-2</v>
    <v>0</v>
    <v>USD</v>
    <v>NYSE Arca</v>
    <v>ARCX</v>
    <v>5.3E-3</v>
    <v>42.89</v>
    <v>ETF</v>
    <v>45824.840277812502</v>
    <v>4860</v>
    <v>42.685000000000002</v>
    <v>121598636.69</v>
    <v>Simplify:US Eqty + UC</v>
    <v>42.89</v>
    <v>42.1355</v>
    <v>42.738599999999998</v>
    <v>42.738599999999998</v>
    <v>SPUC</v>
    <v>Simplify:US Eqty + UC (ARCX:SPUC)</v>
    <v>2722</v>
    <v>21475</v>
  </rv>
  <rv s="2">
    <v>4861</v>
  </rv>
  <rv s="3">
    <v>https://www.bing.com/financeapi/forcetrigger?t=bvpm1h&amp;q=ARCX%3aSPYC&amp;form=skydnc</v>
    <v>Learn more on Bing</v>
  </rv>
  <rv s="17">
    <v>en-US</v>
    <v>bvpm1h</v>
    <v>268435456</v>
    <v>1</v>
    <v>Powered by Refinitiv</v>
    <v>38</v>
    <v>Simplify:US Eqty + Convx (ARCX:SPYC)</v>
    <v>34</v>
    <v>39</v>
    <v>Finance</v>
    <v>25</v>
    <v>40.54</v>
    <v>30.67</v>
    <v>0.95799999999999996</v>
    <v>0.30080000000000001</v>
    <v>0</v>
    <v>7.6619999999999995E-3</v>
    <v>0</v>
    <v>USD</v>
    <v>NYSE Arca</v>
    <v>ARCX</v>
    <v>5.3E-3</v>
    <v>39.719000000000001</v>
    <v>ETF</v>
    <v>45824.84027780078</v>
    <v>4863</v>
    <v>39.534999999999997</v>
    <v>79286428.400000006</v>
    <v>Simplify:US Eqty + Convx</v>
    <v>39.6586</v>
    <v>39.260100000000001</v>
    <v>39.560899999999997</v>
    <v>39.560899999999997</v>
    <v>SPYC</v>
    <v>Simplify:US Eqty + Convx (ARCX:SPYC)</v>
    <v>6320</v>
    <v>7619</v>
  </rv>
  <rv s="2">
    <v>4864</v>
  </rv>
  <rv s="3">
    <v>https://www.bing.com/financeapi/forcetrigger?t=azhjyc&amp;q=ARCX%3aPPTY&amp;form=skydnc</v>
    <v>Learn more on Bing</v>
  </rv>
  <rv s="17">
    <v>en-US</v>
    <v>azhjyc</v>
    <v>268435456</v>
    <v>1</v>
    <v>Powered by Refinitiv</v>
    <v>38</v>
    <v>US Dvrsfd Real Estate (ARCX:PPTY)</v>
    <v>34</v>
    <v>39</v>
    <v>Finance</v>
    <v>25</v>
    <v>34.92</v>
    <v>26.92</v>
    <v>0.96640000000000004</v>
    <v>8.3999999999999995E-3</v>
    <v>2.1604000000000002E-2</v>
    <v>2.7500000000000002E-4</v>
    <v>0.66</v>
    <v>USD</v>
    <v>NYSE Arca</v>
    <v>ARCX</v>
    <v>5.3E-3</v>
    <v>30.82</v>
    <v>ETF</v>
    <v>45824.859560810153</v>
    <v>4866</v>
    <v>30.55</v>
    <v>41069622.729999997</v>
    <v>US Dvrsfd Real Estate</v>
    <v>30.76</v>
    <v>30.541599999999999</v>
    <v>30.55</v>
    <v>31.21</v>
    <v>PPTY</v>
    <v>US Dvrsfd Real Estate (ARCX:PPTY)</v>
    <v>5924</v>
    <v>8497</v>
  </rv>
  <rv s="2">
    <v>4867</v>
  </rv>
  <rv s="16">
    <v>en-US</v>
    <v>c9f9h7</v>
    <v>268435456</v>
    <v>1</v>
    <v>Powered by Refinitiv</v>
    <v>36</v>
    <v>EA:MKAM (XNAS:MKAM)</v>
    <v>24</v>
    <v>37</v>
    <v>Finance</v>
    <v>25</v>
    <v>30</v>
    <v>27.704599999999999</v>
    <v>0.14330000000000001</v>
    <v>7.0470000000000005E-4</v>
    <v>4.9509999999999997E-3</v>
    <v>2.0500000000000001E-2</v>
    <v>USD</v>
    <v>Nasdaq Stock Market</v>
    <v>XNAS</v>
    <v>5.3E-3</v>
    <v>29.089500000000001</v>
    <v>ETF</v>
    <v>45824.843750265623</v>
    <v>29.089500000000001</v>
    <v>8626990.9399999995</v>
    <v>EA:MKAM</v>
    <v>29.089500000000001</v>
    <v>28.946200000000001</v>
    <v>29.089500000000001</v>
    <v>29.11</v>
    <v>MKAM</v>
    <v>EA:MKAM (XNAS:MKAM)</v>
    <v>3</v>
    <v>1738</v>
  </rv>
  <rv s="2">
    <v>4869</v>
  </rv>
  <rv s="3">
    <v>https://www.bing.com/financeapi/forcetrigger?t=a1zvk2&amp;q=XNAS%3aPID&amp;form=skydnc</v>
    <v>Learn more on Bing</v>
  </rv>
  <rv s="17">
    <v>en-US</v>
    <v>a1zvk2</v>
    <v>268435456</v>
    <v>1</v>
    <v>Powered by Refinitiv</v>
    <v>38</v>
    <v>Invesco Int Dv Ach (XNAS:PID)</v>
    <v>34</v>
    <v>39</v>
    <v>Finance</v>
    <v>25</v>
    <v>20.9786</v>
    <v>17.309999999999999</v>
    <v>0.96640000000000004</v>
    <v>0.01</v>
    <v>-2.4030000000000002E-3</v>
    <v>4.8079999999999998E-4</v>
    <v>-0.05</v>
    <v>USD</v>
    <v>Nasdaq Stock Market</v>
    <v>XNAS</v>
    <v>5.3E-3</v>
    <v>20.9786</v>
    <v>ETF</v>
    <v>45824.843750103908</v>
    <v>4871</v>
    <v>20.81</v>
    <v>854674861.67999995</v>
    <v>Invesco Int Dv Ach</v>
    <v>20.88</v>
    <v>20.8</v>
    <v>20.81</v>
    <v>20.76</v>
    <v>PID</v>
    <v>Invesco Int Dv Ach (XNAS:PID)</v>
    <v>51717</v>
    <v>68497</v>
  </rv>
  <rv s="2">
    <v>4872</v>
  </rv>
  <rv s="18">
    <v>en-US</v>
    <v>c7pblh</v>
    <v>268435456</v>
    <v>1</v>
    <v>Powered by Refinitiv</v>
    <v>40</v>
    <v>Soundwatch Hedged Equity (BATS:SHDG)</v>
    <v>24</v>
    <v>39</v>
    <v>Finance</v>
    <v>17</v>
    <v>30.4</v>
    <v>23.31</v>
    <v>0.73960000000000004</v>
    <v>0.21840000000000001</v>
    <v>0</v>
    <v>7.4770000000000001E-3</v>
    <v>0</v>
    <v>USD</v>
    <v>CBOE BZX Exchange</v>
    <v>BATS</v>
    <v>5.3E-3</v>
    <v>29.46</v>
    <v>ETF</v>
    <v>45824.840338610935</v>
    <v>29.426200000000001</v>
    <v>151085316.94</v>
    <v>Soundwatch Hedged Equity</v>
    <v>29.45</v>
    <v>29.207799999999999</v>
    <v>29.426200000000001</v>
    <v>29.426200000000001</v>
    <v>SHDG</v>
    <v>Soundwatch Hedged Equity (BATS:SHDG)</v>
    <v>1986</v>
    <v>9799</v>
  </rv>
  <rv s="2">
    <v>4874</v>
  </rv>
  <rv s="3">
    <v>https://www.bing.com/financeapi/forcetrigger?t=a21gk2&amp;q=ARCX%3aPWV&amp;form=skydnc</v>
    <v>Learn more on Bing</v>
  </rv>
  <rv s="17">
    <v>en-US</v>
    <v>a21gk2</v>
    <v>268435456</v>
    <v>1</v>
    <v>Powered by Refinitiv</v>
    <v>38</v>
    <v>Invesco Large Cap Value (ARCX:PWV)</v>
    <v>34</v>
    <v>39</v>
    <v>Finance</v>
    <v>25</v>
    <v>62</v>
    <v>50.82</v>
    <v>0.95720000000000005</v>
    <v>0.32500000000000001</v>
    <v>-1.9334E-2</v>
    <v>5.3759999999999997E-3</v>
    <v>-1.175</v>
    <v>USD</v>
    <v>NYSE Arca</v>
    <v>ARCX</v>
    <v>5.3E-3</v>
    <v>61.03</v>
    <v>ETF</v>
    <v>45824.840277777781</v>
    <v>4876</v>
    <v>60.67</v>
    <v>1045544693.99</v>
    <v>Invesco Large Cap Value</v>
    <v>60.75</v>
    <v>60.45</v>
    <v>60.774999999999999</v>
    <v>59.6</v>
    <v>PWV</v>
    <v>Invesco Large Cap Value (ARCX:PWV)</v>
    <v>29975</v>
    <v>43152</v>
  </rv>
  <rv s="2">
    <v>4877</v>
  </rv>
  <rv s="3">
    <v>https://www.bing.com/financeapi/forcetrigger?t=a1zq3m&amp;q=XNAS%3aPEY&amp;form=skydnc</v>
    <v>Learn more on Bing</v>
  </rv>
  <rv s="17">
    <v>en-US</v>
    <v>a1zq3m</v>
    <v>268435456</v>
    <v>1</v>
    <v>Powered by Refinitiv</v>
    <v>38</v>
    <v>Invesco HYE Div (XNAS:PEY)</v>
    <v>34</v>
    <v>39</v>
    <v>Finance</v>
    <v>35</v>
    <v>23.22</v>
    <v>18.32</v>
    <v>0.99780000000000002</v>
    <v>0.06</v>
    <v>2.0216999999999999E-2</v>
    <v>2.967E-3</v>
    <v>0.41</v>
    <v>USD</v>
    <v>Nasdaq Stock Market</v>
    <v>XNAS</v>
    <v>5.3E-3</v>
    <v>20.41</v>
    <v>ETF</v>
    <v>45824.936463680468</v>
    <v>4879</v>
    <v>20.22</v>
    <v>1108590268.48</v>
    <v>Invesco HYE Div</v>
    <v>20.36</v>
    <v>20.22</v>
    <v>20.28</v>
    <v>20.69</v>
    <v>PEY</v>
    <v>Invesco HYE Div (XNAS:PEY)</v>
    <v>125282</v>
    <v>164245</v>
  </rv>
  <rv s="2">
    <v>4880</v>
  </rv>
  <rv s="3">
    <v>https://www.bing.com/financeapi/forcetrigger?t=bvplxm&amp;q=ARCX%3aSPD&amp;form=skydnc</v>
    <v>Learn more on Bing</v>
  </rv>
  <rv s="17">
    <v>en-US</v>
    <v>bvplxm</v>
    <v>268435456</v>
    <v>1</v>
    <v>Powered by Refinitiv</v>
    <v>38</v>
    <v>Simplify:US Eqty + DC (ARCX:SPD)</v>
    <v>34</v>
    <v>39</v>
    <v>Finance</v>
    <v>25</v>
    <v>37.6</v>
    <v>29.536999999999999</v>
    <v>0.54630000000000001</v>
    <v>0.1346</v>
    <v>0</v>
    <v>3.6809999999999998E-3</v>
    <v>0</v>
    <v>USD</v>
    <v>NYSE Arca</v>
    <v>ARCX</v>
    <v>5.3E-3</v>
    <v>36.950000000000003</v>
    <v>ETF</v>
    <v>45824.84027780078</v>
    <v>4882</v>
    <v>36.64</v>
    <v>84855430.390000001</v>
    <v>Simplify:US Eqty + DC</v>
    <v>36.64</v>
    <v>36.569899999999997</v>
    <v>36.704500000000003</v>
    <v>36.704500000000003</v>
    <v>SPD</v>
    <v>Simplify:US Eqty + DC (ARCX:SPD)</v>
    <v>16705</v>
    <v>12509</v>
  </rv>
  <rv s="2">
    <v>4883</v>
  </rv>
  <rv s="3">
    <v>https://www.bing.com/financeapi/forcetrigger?t=a1un27&amp;q=ARCX%3aHEZU&amp;form=skydnc</v>
    <v>Learn more on Bing</v>
  </rv>
  <rv s="17">
    <v>en-US</v>
    <v>a1un27</v>
    <v>268435456</v>
    <v>1</v>
    <v>Powered by Refinitiv</v>
    <v>38</v>
    <v>iShares:Curr Hgd Euro (ARCX:HEZU)</v>
    <v>34</v>
    <v>39</v>
    <v>Finance</v>
    <v>25</v>
    <v>41.742800000000003</v>
    <v>32.9206</v>
    <v>0.72040000000000004</v>
    <v>0.35</v>
    <v>-8.5660000000000007E-3</v>
    <v>8.6400000000000001E-3</v>
    <v>-0.35</v>
    <v>USD</v>
    <v>NYSE Arca</v>
    <v>ARCX</v>
    <v>5.3E-3</v>
    <v>41.25</v>
    <v>ETF</v>
    <v>45824.892801747657</v>
    <v>4885</v>
    <v>40.8414</v>
    <v>715086204.83000004</v>
    <v>iShares:Curr Hgd Euro</v>
    <v>41.07</v>
    <v>40.51</v>
    <v>40.86</v>
    <v>40.51</v>
    <v>HEZU</v>
    <v>iShares:Curr Hgd Euro (ARCX:HEZU)</v>
    <v>22868</v>
    <v>38869</v>
  </rv>
  <rv s="2">
    <v>4886</v>
  </rv>
  <rv s="16">
    <v>en-US</v>
    <v>ceeynm</v>
    <v>268435456</v>
    <v>1</v>
    <v>Powered by Refinitiv</v>
    <v>36</v>
    <v>Jns Hndsn EM Dt Hd Crncy (ARCX:JEMB)</v>
    <v>24</v>
    <v>37</v>
    <v>Finance</v>
    <v>25</v>
    <v>52.54</v>
    <v>47</v>
    <v>3.8399999999999997E-2</v>
    <v>0</v>
    <v>7.5460000000000002E-4</v>
    <v>0</v>
    <v>USD</v>
    <v>NYSE Arca</v>
    <v>ARCX</v>
    <v>5.1999999999999998E-3</v>
    <v>51.44</v>
    <v>ETF</v>
    <v>45824.840277789066</v>
    <v>50.600099999999998</v>
    <v>302534336.54000002</v>
    <v>Jns Hndsn EM Dt Hd Crncy</v>
    <v>50.600099999999998</v>
    <v>50.8902</v>
    <v>50.928600000000003</v>
    <v>50.928600000000003</v>
    <v>JEMB</v>
    <v>Jns Hndsn EM Dt Hd Crncy (ARCX:JEMB)</v>
    <v>563</v>
    <v>64131</v>
  </rv>
  <rv s="2">
    <v>4888</v>
  </rv>
  <rv s="3">
    <v>https://www.bing.com/financeapi/forcetrigger?t=c2wfu2&amp;q=ARCX%3aTPLE&amp;form=skydnc</v>
    <v>Learn more on Bing</v>
  </rv>
  <rv s="17">
    <v>en-US</v>
    <v>c2wfu2</v>
    <v>268435456</v>
    <v>1</v>
    <v>Powered by Refinitiv</v>
    <v>38</v>
    <v>Tim Pln:US L/M Core Enh (ARCX:TPLE)</v>
    <v>34</v>
    <v>39</v>
    <v>Finance</v>
    <v>25</v>
    <v>27.74</v>
    <v>22.19</v>
    <v>0.47610000000000002</v>
    <v>0.21199999999999999</v>
    <v>0</v>
    <v>8.116E-3</v>
    <v>0</v>
    <v>USD</v>
    <v>NYSE Arca</v>
    <v>ARCX</v>
    <v>5.1999999999999998E-3</v>
    <v>26.34</v>
    <v>ETF</v>
    <v>45824.84027780078</v>
    <v>4890</v>
    <v>26.334299999999999</v>
    <v>18262798.859999999</v>
    <v>Tim Pln:US L/M Core Enh</v>
    <v>26.34</v>
    <v>26.122299999999999</v>
    <v>26.334299999999999</v>
    <v>26.334299999999999</v>
    <v>TPLE</v>
    <v>Tim Pln:US L/M Core Enh (ARCX:TPLE)</v>
    <v>390</v>
    <v>1887</v>
  </rv>
  <rv s="2">
    <v>4891</v>
  </rv>
  <rv s="16">
    <v>en-US</v>
    <v>cf68r7</v>
    <v>268435456</v>
    <v>1</v>
    <v>Powered by Refinitiv</v>
    <v>36</v>
    <v>Janus Henderson Income (ARCX:JIII)</v>
    <v>24</v>
    <v>37</v>
    <v>Finance</v>
    <v>25</v>
    <v>51.23</v>
    <v>48.61</v>
    <v>0.22500000000000001</v>
    <v>0</v>
    <v>4.4770000000000001E-3</v>
    <v>0</v>
    <v>USD</v>
    <v>NYSE Arca</v>
    <v>ARCX</v>
    <v>5.1999999999999998E-3</v>
    <v>50.48</v>
    <v>ETF</v>
    <v>45824.840277789066</v>
    <v>50.264499999999998</v>
    <v>138024198.59999999</v>
    <v>Janus Henderson Income</v>
    <v>50.35</v>
    <v>50.255000000000003</v>
    <v>50.48</v>
    <v>50.48</v>
    <v>JIII</v>
    <v>Janus Henderson Income (ARCX:JIII)</v>
    <v>1595</v>
    <v>2076</v>
  </rv>
  <rv s="2">
    <v>4893</v>
  </rv>
  <rv s="16">
    <v>en-US</v>
    <v>cd3dmw</v>
    <v>268435456</v>
    <v>1</v>
    <v>Powered by Refinitiv</v>
    <v>36</v>
    <v>John Hancock High Yield (ARCX:JHHY)</v>
    <v>24</v>
    <v>37</v>
    <v>Finance</v>
    <v>25</v>
    <v>26.3</v>
    <v>24.358000000000001</v>
    <v>8.5800000000000001E-2</v>
    <v>0</v>
    <v>3.3589999999999996E-3</v>
    <v>0</v>
    <v>USD</v>
    <v>NYSE Arca</v>
    <v>ARCX</v>
    <v>5.1999999999999998E-3</v>
    <v>25.71</v>
    <v>ETF</v>
    <v>45824.84027780078</v>
    <v>25.6065</v>
    <v>36839628.100000001</v>
    <v>John Hancock High Yield</v>
    <v>25.64</v>
    <v>25.5442</v>
    <v>25.63</v>
    <v>25.63</v>
    <v>JHHY</v>
    <v>John Hancock High Yield (ARCX:JHHY)</v>
    <v>7874</v>
    <v>1658</v>
  </rv>
  <rv s="2">
    <v>4895</v>
  </rv>
  <rv s="3">
    <v>https://www.bing.com/financeapi/forcetrigger?t=a1v1u2&amp;q=ARCX%3aHYGH&amp;form=skydnc</v>
    <v>Learn more on Bing</v>
  </rv>
  <rv s="17">
    <v>en-US</v>
    <v>a1v1u2</v>
    <v>268435456</v>
    <v>1</v>
    <v>Powered by Refinitiv</v>
    <v>38</v>
    <v>iShares:Interest Rt HY B (ARCX:HYGH)</v>
    <v>34</v>
    <v>39</v>
    <v>Finance</v>
    <v>25</v>
    <v>87.69</v>
    <v>78.23</v>
    <v>0.71950000000000003</v>
    <v>0.26500000000000001</v>
    <v>0</v>
    <v>3.0930000000000003E-3</v>
    <v>0</v>
    <v>USD</v>
    <v>NYSE Arca</v>
    <v>ARCX</v>
    <v>5.1999999999999998E-3</v>
    <v>86.087599999999995</v>
    <v>ETF</v>
    <v>45824.840277812502</v>
    <v>4897</v>
    <v>85.76</v>
    <v>411882442.31999999</v>
    <v>iShares:Interest Rt HY B</v>
    <v>85.76</v>
    <v>85.674999999999997</v>
    <v>85.94</v>
    <v>85.94</v>
    <v>HYGH</v>
    <v>iShares:Interest Rt HY B (ARCX:HYGH)</v>
    <v>22004</v>
    <v>41720</v>
  </rv>
  <rv s="2">
    <v>4898</v>
  </rv>
  <rv s="3">
    <v>https://www.bing.com/financeapi/forcetrigger?t=c6jh7w&amp;q=ARCX%3aHYGI&amp;form=skydnc</v>
    <v>Learn more on Bing</v>
  </rv>
  <rv s="21">
    <v>en-US</v>
    <v>c6jh7w</v>
    <v>268435456</v>
    <v>1</v>
    <v>Powered by Refinitiv</v>
    <v>46</v>
    <v>iShares:Infn Hdg HY Bd (ARCX:HYGI)</v>
    <v>34</v>
    <v>37</v>
    <v>Finance</v>
    <v>25</v>
    <v>27.307600000000001</v>
    <v>25.28</v>
    <v>8.48E-2</v>
    <v>0</v>
    <v>3.1490000000000003E-3</v>
    <v>0</v>
    <v>USD</v>
    <v>NYSE Arca</v>
    <v>ARCX</v>
    <v>5.1999999999999998E-3</v>
    <v>27.09</v>
    <v>ETF</v>
    <v>45824.84027780078</v>
    <v>4900</v>
    <v>27.01</v>
    <v>5402751.6100000003</v>
    <v>iShares:Infn Hdg HY Bd</v>
    <v>27.03</v>
    <v>26.9252</v>
    <v>27.01</v>
    <v>27.01</v>
    <v>HYGI</v>
    <v>iShares:Infn Hdg HY Bd (ARCX:HYGI)</v>
    <v>6294</v>
    <v>1451</v>
  </rv>
  <rv s="2">
    <v>4901</v>
  </rv>
  <rv s="3">
    <v>https://www.bing.com/financeapi/forcetrigger?t=bpx6pr&amp;q=ARCX%3aTPLC&amp;form=skydnc</v>
    <v>Learn more on Bing</v>
  </rv>
  <rv s="17">
    <v>en-US</v>
    <v>bpx6pr</v>
    <v>268435456</v>
    <v>1</v>
    <v>Powered by Refinitiv</v>
    <v>38</v>
    <v>Tim Pln:US L/M Cp Core (ARCX:TPLC)</v>
    <v>34</v>
    <v>39</v>
    <v>Finance</v>
    <v>25</v>
    <v>46.48</v>
    <v>37.15</v>
    <v>0.90449999999999997</v>
    <v>0.32</v>
    <v>0</v>
    <v>7.3029999999999996E-3</v>
    <v>0</v>
    <v>USD</v>
    <v>NYSE Arca</v>
    <v>ARCX</v>
    <v>5.1999999999999998E-3</v>
    <v>44.32</v>
    <v>ETF</v>
    <v>45824.840277812502</v>
    <v>4903</v>
    <v>44.14</v>
    <v>313073523.88999999</v>
    <v>Tim Pln:US L/M Cp Core</v>
    <v>44.179900000000004</v>
    <v>43.82</v>
    <v>44.14</v>
    <v>44.14</v>
    <v>TPLC</v>
    <v>Tim Pln:US L/M Cp Core (ARCX:TPLC)</v>
    <v>10693</v>
    <v>43283</v>
  </rv>
  <rv s="2">
    <v>4904</v>
  </rv>
  <rv s="3">
    <v>https://www.bing.com/financeapi/forcetrigger?t=bpx6mw&amp;q=ARCX%3aTPHD&amp;form=skydnc</v>
    <v>Learn more on Bing</v>
  </rv>
  <rv s="17">
    <v>en-US</v>
    <v>bpx6mw</v>
    <v>268435456</v>
    <v>1</v>
    <v>Powered by Refinitiv</v>
    <v>38</v>
    <v>Tim Pln:High Dividend St (ARCX:TPHD)</v>
    <v>34</v>
    <v>39</v>
    <v>Finance</v>
    <v>25</v>
    <v>39.662100000000002</v>
    <v>32.6</v>
    <v>0.98309999999999997</v>
    <v>0.13</v>
    <v>0</v>
    <v>3.4620000000000002E-3</v>
    <v>0</v>
    <v>USD</v>
    <v>NYSE Arca</v>
    <v>ARCX</v>
    <v>5.1999999999999998E-3</v>
    <v>37.85</v>
    <v>ETF</v>
    <v>45824.84027780078</v>
    <v>4906</v>
    <v>37.56</v>
    <v>287285460.49000001</v>
    <v>Tim Pln:High Dividend St</v>
    <v>37.85</v>
    <v>37.549999999999997</v>
    <v>37.68</v>
    <v>37.68</v>
    <v>TPHD</v>
    <v>Tim Pln:High Dividend St (ARCX:TPHD)</v>
    <v>13703</v>
    <v>45675</v>
  </rv>
  <rv s="2">
    <v>4907</v>
  </rv>
  <rv s="3">
    <v>https://www.bing.com/financeapi/forcetrigger?t=a1zrpr&amp;q=XNAS%3aPFM&amp;form=skydnc</v>
    <v>Learn more on Bing</v>
  </rv>
  <rv s="17">
    <v>en-US</v>
    <v>a1zrpr</v>
    <v>268435456</v>
    <v>1</v>
    <v>Powered by Refinitiv</v>
    <v>38</v>
    <v>Invesco Div Achvrs (XNAS:PFM)</v>
    <v>34</v>
    <v>39</v>
    <v>Finance</v>
    <v>25</v>
    <v>48.274999999999999</v>
    <v>40.01</v>
    <v>0.85229999999999995</v>
    <v>0.18</v>
    <v>-2.0863999999999997E-2</v>
    <v>3.8080000000000002E-3</v>
    <v>-0.99</v>
    <v>USD</v>
    <v>Nasdaq Stock Market</v>
    <v>XNAS</v>
    <v>5.1999999999999998E-3</v>
    <v>47.703699999999998</v>
    <v>ETF</v>
    <v>45824.843750103908</v>
    <v>4909</v>
    <v>47.35</v>
    <v>681102219.44000006</v>
    <v>Invesco Div Achvrs</v>
    <v>47.5</v>
    <v>47.27</v>
    <v>47.45</v>
    <v>46.46</v>
    <v>PFM</v>
    <v>Invesco Div Achvrs (XNAS:PFM)</v>
    <v>34726</v>
    <v>35193</v>
  </rv>
  <rv s="2">
    <v>4910</v>
  </rv>
  <rv s="3">
    <v>https://www.bing.com/financeapi/forcetrigger?t=a1tf1h&amp;q=XNAS%3aFTCS&amp;form=skydnc</v>
    <v>Learn more on Bing</v>
  </rv>
  <rv s="17">
    <v>en-US</v>
    <v>a1tf1h</v>
    <v>268435456</v>
    <v>1</v>
    <v>Powered by Refinitiv</v>
    <v>38</v>
    <v>FT:Capital Strength (XNAS:FTCS)</v>
    <v>34</v>
    <v>39</v>
    <v>Finance</v>
    <v>25</v>
    <v>94.23</v>
    <v>80.655000000000001</v>
    <v>0.78900000000000003</v>
    <v>0.18</v>
    <v>0</v>
    <v>2E-3</v>
    <v>0</v>
    <v>USD</v>
    <v>Nasdaq Stock Market</v>
    <v>XNAS</v>
    <v>5.1999999999999998E-3</v>
    <v>90.69</v>
    <v>ETF</v>
    <v>45824.865184767972</v>
    <v>4912</v>
    <v>89.98</v>
    <v>8439446451.3000002</v>
    <v>FT:Capital Strength</v>
    <v>90.33</v>
    <v>89.99</v>
    <v>90.17</v>
    <v>90.17</v>
    <v>FTCS</v>
    <v>FT:Capital Strength (XNAS:FTCS)</v>
    <v>274696</v>
    <v>201258</v>
  </rv>
  <rv s="2">
    <v>4913</v>
  </rv>
  <rv s="3">
    <v>https://www.bing.com/financeapi/forcetrigger?t=buj23m&amp;q=ARCX%3aSIXS&amp;form=skydnc</v>
    <v>Learn more on Bing</v>
  </rv>
  <rv s="17">
    <v>en-US</v>
    <v>buj23m</v>
    <v>268435456</v>
    <v>1</v>
    <v>Powered by Refinitiv</v>
    <v>38</v>
    <v>ETC 6 Mrdn Small Cp Eqty (ARCX:SIXS)</v>
    <v>34</v>
    <v>39</v>
    <v>Finance</v>
    <v>25</v>
    <v>52.97</v>
    <v>41.63</v>
    <v>0.75209999999999999</v>
    <v>0.28689999999999999</v>
    <v>0</v>
    <v>6.2160000000000002E-3</v>
    <v>0</v>
    <v>USD</v>
    <v>NYSE Arca</v>
    <v>ARCX</v>
    <v>5.1999999999999998E-3</v>
    <v>46.58</v>
    <v>ETF</v>
    <v>45824.840277812502</v>
    <v>4915</v>
    <v>46.44</v>
    <v>93344584.849999994</v>
    <v>ETC 6 Mrdn Small Cp Eqty</v>
    <v>46.58</v>
    <v>46.153100000000002</v>
    <v>46.44</v>
    <v>46.44</v>
    <v>SIXS</v>
    <v>ETC 6 Mrdn Small Cp Eqty (ARCX:SIXS)</v>
    <v>213</v>
    <v>3602</v>
  </rv>
  <rv s="2">
    <v>4916</v>
  </rv>
  <rv s="16">
    <v>en-US</v>
    <v>c7qor7</v>
    <v>268435456</v>
    <v>1</v>
    <v>Powered by Refinitiv</v>
    <v>36</v>
    <v>Simplify:Enhanced Income (ARCX:HIGH)</v>
    <v>24</v>
    <v>37</v>
    <v>Finance</v>
    <v>25</v>
    <v>25.15</v>
    <v>20.9801</v>
    <v>-0.06</v>
    <v>0</v>
    <v>-2.5230000000000001E-3</v>
    <v>0</v>
    <v>USD</v>
    <v>NYSE Arca</v>
    <v>ARCX</v>
    <v>5.1999999999999998E-3</v>
    <v>23.89</v>
    <v>ETF</v>
    <v>45824.840277789066</v>
    <v>23.66</v>
    <v>183581515.71000001</v>
    <v>Simplify:Enhanced Income</v>
    <v>23.77</v>
    <v>23.78</v>
    <v>23.72</v>
    <v>23.72</v>
    <v>HIGH</v>
    <v>Simplify:Enhanced Income (ARCX:HIGH)</v>
    <v>45909</v>
    <v>78694</v>
  </rv>
  <rv s="2">
    <v>4918</v>
  </rv>
  <rv s="3">
    <v>https://www.bing.com/financeapi/forcetrigger?t=c2wfr7&amp;q=ARCX%3aTPHE&amp;form=skydnc</v>
    <v>Learn more on Bing</v>
  </rv>
  <rv s="17">
    <v>en-US</v>
    <v>c2wfr7</v>
    <v>268435456</v>
    <v>1</v>
    <v>Powered by Refinitiv</v>
    <v>38</v>
    <v>Tim Pln:High Div Stk Enh (ARCX:TPHE)</v>
    <v>34</v>
    <v>39</v>
    <v>Finance</v>
    <v>25</v>
    <v>27.04</v>
    <v>22.2315</v>
    <v>0.8226</v>
    <v>0.1171</v>
    <v>1.315E-3</v>
    <v>4.7029999999999997E-3</v>
    <v>3.2899999999999999E-2</v>
    <v>USD</v>
    <v>NYSE Arca</v>
    <v>ARCX</v>
    <v>5.1999999999999998E-3</v>
    <v>25.12</v>
    <v>ETF</v>
    <v>45824.84027780078</v>
    <v>4920</v>
    <v>25</v>
    <v>27080824.329999998</v>
    <v>Tim Pln:High Div Stk Enh</v>
    <v>25.12</v>
    <v>24.9</v>
    <v>25.017099999999999</v>
    <v>25.05</v>
    <v>TPHE</v>
    <v>Tim Pln:High Div Stk Enh (ARCX:TPHE)</v>
    <v>2217</v>
    <v>3856</v>
  </rv>
  <rv s="2">
    <v>4921</v>
  </rv>
  <rv s="3">
    <v>https://www.bing.com/financeapi/forcetrigger?t=bnmy52&amp;q=BATS%3aMOTG&amp;form=skydnc</v>
    <v>Learn more on Bing</v>
  </rv>
  <rv s="17">
    <v>en-US</v>
    <v>bnmy52</v>
    <v>268435456</v>
    <v>1</v>
    <v>Powered by Refinitiv</v>
    <v>38</v>
    <v>VanEck:MS Gl Wd Moat (BATS:MOTG)</v>
    <v>34</v>
    <v>39</v>
    <v>Finance</v>
    <v>17</v>
    <v>42.11</v>
    <v>34.17</v>
    <v>1.012</v>
    <v>0.1769</v>
    <v>0</v>
    <v>4.2469999999999999E-3</v>
    <v>0</v>
    <v>USD</v>
    <v>CBOE BZX Exchange</v>
    <v>BATS</v>
    <v>5.1999999999999998E-3</v>
    <v>41.883600000000001</v>
    <v>ETF</v>
    <v>45824.840323217184</v>
    <v>4923</v>
    <v>41.804600000000001</v>
    <v>16510627.439999999</v>
    <v>VanEck:MS Gl Wd Moat</v>
    <v>41.883600000000001</v>
    <v>41.650599999999997</v>
    <v>41.827500000000001</v>
    <v>41.827500000000001</v>
    <v>MOTG</v>
    <v>VanEck:MS Gl Wd Moat (BATS:MOTG)</v>
    <v>797</v>
    <v>848</v>
  </rv>
  <rv s="2">
    <v>4924</v>
  </rv>
  <rv s="3">
    <v>https://www.bing.com/financeapi/forcetrigger?t=bsuefr&amp;q=ARCX%3aTPSC&amp;form=skydnc</v>
    <v>Learn more on Bing</v>
  </rv>
  <rv s="17">
    <v>en-US</v>
    <v>bsuefr</v>
    <v>268435456</v>
    <v>1</v>
    <v>Powered by Refinitiv</v>
    <v>38</v>
    <v>Tim Pln:US Sm Cap Core (ARCX:TPSC)</v>
    <v>34</v>
    <v>39</v>
    <v>Finance</v>
    <v>25</v>
    <v>45.69</v>
    <v>32.290599999999998</v>
    <v>0.94110000000000005</v>
    <v>0.26700000000000002</v>
    <v>2.2473E-2</v>
    <v>7.084E-3</v>
    <v>0.85299999999999998</v>
    <v>USD</v>
    <v>NYSE Arca</v>
    <v>ARCX</v>
    <v>5.1999999999999998E-3</v>
    <v>38.119999999999997</v>
    <v>ETF</v>
    <v>45824.844986967189</v>
    <v>4926</v>
    <v>37.880000000000003</v>
    <v>201327983.33000001</v>
    <v>Tim Pln:US Sm Cap Core</v>
    <v>37.880000000000003</v>
    <v>37.69</v>
    <v>37.957000000000001</v>
    <v>38.81</v>
    <v>TPSC</v>
    <v>Tim Pln:US Sm Cap Core (ARCX:TPSC)</v>
    <v>12615</v>
    <v>22261</v>
  </rv>
  <rv s="2">
    <v>4927</v>
  </rv>
  <rv s="16">
    <v>en-US</v>
    <v>c754qh</v>
    <v>268435456</v>
    <v>1</v>
    <v>Powered by Refinitiv</v>
    <v>36</v>
    <v>EA:Argent Mid Cap (XNAS:AMID)</v>
    <v>24</v>
    <v>37</v>
    <v>Finance</v>
    <v>25</v>
    <v>37.9</v>
    <v>28.045000000000002</v>
    <v>0.16</v>
    <v>0</v>
    <v>4.9610000000000001E-3</v>
    <v>0</v>
    <v>USD</v>
    <v>Nasdaq Stock Market</v>
    <v>XNAS</v>
    <v>5.1999999999999998E-3</v>
    <v>32.65</v>
    <v>ETF</v>
    <v>45824.843750265623</v>
    <v>32.335000000000001</v>
    <v>97364436.849999994</v>
    <v>EA:Argent Mid Cap</v>
    <v>32.450000000000003</v>
    <v>32.25</v>
    <v>32.409999999999997</v>
    <v>32.409999999999997</v>
    <v>AMID</v>
    <v>EA:Argent Mid Cap (XNAS:AMID)</v>
    <v>9810</v>
    <v>13786</v>
  </rv>
  <rv s="2">
    <v>4929</v>
  </rv>
  <rv s="3">
    <v>https://www.bing.com/financeapi/forcetrigger?t=a21x27&amp;q=ARCX%3aRFDA&amp;form=skydnc</v>
    <v>Learn more on Bing</v>
  </rv>
  <rv s="17">
    <v>en-US</v>
    <v>a21x27</v>
    <v>268435456</v>
    <v>1</v>
    <v>Powered by Refinitiv</v>
    <v>38</v>
    <v>RiverFront Dyn US Dv Adv (ARCX:RFDA)</v>
    <v>34</v>
    <v>39</v>
    <v>Finance</v>
    <v>25</v>
    <v>58.67</v>
    <v>46.251199999999997</v>
    <v>0.96889999999999998</v>
    <v>0.4884</v>
    <v>-1.0870000000000001E-3</v>
    <v>8.763E-3</v>
    <v>-6.1100000000000002E-2</v>
    <v>USD</v>
    <v>NYSE Arca</v>
    <v>ARCX</v>
    <v>5.1999999999999998E-3</v>
    <v>56.34</v>
    <v>ETF</v>
    <v>45824.84027780078</v>
    <v>4931</v>
    <v>56.2211</v>
    <v>73917933.540000007</v>
    <v>RiverFront Dyn US Dv Adv</v>
    <v>56.34</v>
    <v>55.732700000000001</v>
    <v>56.2211</v>
    <v>56.16</v>
    <v>RFDA</v>
    <v>RiverFront Dyn US Dv Adv (ARCX:RFDA)</v>
    <v>335</v>
    <v>1023</v>
  </rv>
  <rv s="2">
    <v>4932</v>
  </rv>
  <rv s="16">
    <v>en-US</v>
    <v>cek4c7</v>
    <v>268435456</v>
    <v>1</v>
    <v>Powered by Refinitiv</v>
    <v>36</v>
    <v>Simplify:Ntnl Muni Bd (ARCX:NMB)</v>
    <v>24</v>
    <v>37</v>
    <v>Finance</v>
    <v>25</v>
    <v>26.12</v>
    <v>21.84</v>
    <v>5.6599999999999998E-2</v>
    <v>0</v>
    <v>2.2959999999999999E-3</v>
    <v>0</v>
    <v>USD</v>
    <v>NYSE Arca</v>
    <v>ARCX</v>
    <v>5.1999999999999998E-3</v>
    <v>24.71</v>
    <v>ETF</v>
    <v>45824.84027780078</v>
    <v>24.71</v>
    <v>83493627.200000003</v>
    <v>Simplify:Ntnl Muni Bd</v>
    <v>24.71</v>
    <v>24.653400000000001</v>
    <v>24.71</v>
    <v>24.71</v>
    <v>NMB</v>
    <v>Simplify:Ntnl Muni Bd (ARCX:NMB)</v>
    <v>162</v>
    <v>4745</v>
  </rv>
  <rv s="2">
    <v>4934</v>
  </rv>
  <rv s="3">
    <v>https://www.bing.com/financeapi/forcetrigger?t=bvduzr&amp;q=ARCX%3aTGRW&amp;form=skydnc</v>
    <v>Learn more on Bing</v>
  </rv>
  <rv s="17">
    <v>en-US</v>
    <v>bvduzr</v>
    <v>268435456</v>
    <v>1</v>
    <v>Powered by Refinitiv</v>
    <v>38</v>
    <v>T Rowe:Growth Stock ETF (ARCX:TGRW)</v>
    <v>34</v>
    <v>39</v>
    <v>Finance</v>
    <v>25</v>
    <v>41.7</v>
    <v>30.81</v>
    <v>1.0421</v>
    <v>0.50539999999999996</v>
    <v>0</v>
    <v>1.2663000000000001E-2</v>
    <v>0</v>
    <v>USD</v>
    <v>NYSE Arca</v>
    <v>ARCX</v>
    <v>5.1999999999999998E-3</v>
    <v>40.49</v>
    <v>ETF</v>
    <v>45824.840277812502</v>
    <v>4936</v>
    <v>40.417200000000001</v>
    <v>315867389.33999997</v>
    <v>T Rowe:Growth Stock ETF</v>
    <v>40.484000000000002</v>
    <v>39.911799999999999</v>
    <v>40.417200000000001</v>
    <v>40.417200000000001</v>
    <v>TGRW</v>
    <v>T Rowe:Growth Stock ETF (ARCX:TGRW)</v>
    <v>1334</v>
    <v>7632</v>
  </rv>
  <rv s="2">
    <v>4937</v>
  </rv>
  <rv s="3">
    <v>https://www.bing.com/financeapi/forcetrigger?t=a1tqp2&amp;q=ARCX%3aGDX&amp;form=skydnc</v>
    <v>Learn more on Bing</v>
  </rv>
  <rv s="17">
    <v>en-US</v>
    <v>a1tqp2</v>
    <v>268435456</v>
    <v>1</v>
    <v>Powered by Refinitiv</v>
    <v>38</v>
    <v>VanEck:Gold Miners (ARCX:GDX)</v>
    <v>34</v>
    <v>39</v>
    <v>Finance</v>
    <v>35</v>
    <v>54.7</v>
    <v>32.835000000000001</v>
    <v>0.93259999999999998</v>
    <v>-0.85</v>
    <v>1.681E-3</v>
    <v>-1.5608E-2</v>
    <v>0.09</v>
    <v>USD</v>
    <v>NYSE Arca</v>
    <v>ARCX</v>
    <v>5.1000000000000004E-3</v>
    <v>54.15</v>
    <v>ETF</v>
    <v>45824.940316191409</v>
    <v>4939</v>
    <v>53.5</v>
    <v>15570466246.91</v>
    <v>VanEck:Gold Miners</v>
    <v>53.695</v>
    <v>54.46</v>
    <v>53.61</v>
    <v>53.64</v>
    <v>GDX</v>
    <v>VanEck:Gold Miners (ARCX:GDX)</v>
    <v>18449122</v>
    <v>22550177</v>
  </rv>
  <rv s="2">
    <v>4940</v>
  </rv>
  <rv s="3">
    <v>https://www.bing.com/financeapi/forcetrigger?t=a1tqrw&amp;q=ARCX%3aGDXJ&amp;form=skydnc</v>
    <v>Learn more on Bing</v>
  </rv>
  <rv s="17">
    <v>en-US</v>
    <v>a1tqrw</v>
    <v>268435456</v>
    <v>1</v>
    <v>Powered by Refinitiv</v>
    <v>38</v>
    <v>VanEck:Jr Gold Miners (ARCX:GDXJ)</v>
    <v>34</v>
    <v>39</v>
    <v>Finance</v>
    <v>35</v>
    <v>71.84</v>
    <v>40.26</v>
    <v>0.94720000000000004</v>
    <v>-1.67</v>
    <v>1.1490000000000001E-3</v>
    <v>-2.3445000000000001E-2</v>
    <v>0.08</v>
    <v>USD</v>
    <v>NYSE Arca</v>
    <v>ARCX</v>
    <v>5.1000000000000004E-3</v>
    <v>70.849999999999994</v>
    <v>ETF</v>
    <v>45824.933571260939</v>
    <v>4942</v>
    <v>69.400000000000006</v>
    <v>5288498417.5100002</v>
    <v>VanEck:Jr Gold Miners</v>
    <v>70.52</v>
    <v>71.23</v>
    <v>69.56</v>
    <v>69.7</v>
    <v>GDXJ</v>
    <v>VanEck:Jr Gold Miners (ARCX:GDXJ)</v>
    <v>4433660</v>
    <v>5467231</v>
  </rv>
  <rv s="2">
    <v>4943</v>
  </rv>
  <rv s="3">
    <v>https://www.bing.com/financeapi/forcetrigger?t=c3e7ur&amp;q=XNAS%3aWNDY&amp;form=skydnc</v>
    <v>Learn more on Bing</v>
  </rv>
  <rv s="17">
    <v>en-US</v>
    <v>c3e7ur</v>
    <v>268435456</v>
    <v>1</v>
    <v>Powered by Refinitiv</v>
    <v>38</v>
    <v>Glbl X Wind Energy ETF (XNAS:WNDY)</v>
    <v>34</v>
    <v>39</v>
    <v>Finance</v>
    <v>25</v>
    <v>14.04</v>
    <v>9.66</v>
    <v>0.74670000000000003</v>
    <v>0.29199999999999998</v>
    <v>0</v>
    <v>2.4393999999999999E-2</v>
    <v>0</v>
    <v>USD</v>
    <v>Nasdaq Stock Market</v>
    <v>XNAS</v>
    <v>5.1000000000000004E-3</v>
    <v>12.262</v>
    <v>ETF</v>
    <v>45824.843750092186</v>
    <v>4945</v>
    <v>12.19</v>
    <v>1519209.51</v>
    <v>Glbl X Wind Energy ETF</v>
    <v>12.26</v>
    <v>11.97</v>
    <v>12.262</v>
    <v>12.262</v>
    <v>WNDY</v>
    <v>Glbl X Wind Energy ETF (XNAS:WNDY)</v>
    <v>1499</v>
    <v>337</v>
  </rv>
  <rv s="2">
    <v>4946</v>
  </rv>
  <rv s="3">
    <v>https://www.bing.com/financeapi/forcetrigger?t=a21wyc&amp;q=ARCX%3aRFCI&amp;form=skydnc</v>
    <v>Learn more on Bing</v>
  </rv>
  <rv s="17">
    <v>en-US</v>
    <v>a21wyc</v>
    <v>268435456</v>
    <v>1</v>
    <v>Powered by Refinitiv</v>
    <v>38</v>
    <v>RiverFront Dyn Core Inc (ARCX:RFCI)</v>
    <v>34</v>
    <v>39</v>
    <v>Finance</v>
    <v>25</v>
    <v>23.103000000000002</v>
    <v>21.85</v>
    <v>0.80520000000000003</v>
    <v>4.1000000000000003E-3</v>
    <v>0</v>
    <v>1.8320000000000001E-4</v>
    <v>0</v>
    <v>USD</v>
    <v>NYSE Arca</v>
    <v>ARCX</v>
    <v>5.1000000000000004E-3</v>
    <v>22.41</v>
    <v>ETF</v>
    <v>45824.840277823438</v>
    <v>4948</v>
    <v>22.379100000000001</v>
    <v>21217996.66</v>
    <v>RiverFront Dyn Core Inc</v>
    <v>22.41</v>
    <v>22.375</v>
    <v>22.379100000000001</v>
    <v>22.379100000000001</v>
    <v>RFCI</v>
    <v>RiverFront Dyn Core Inc (ARCX:RFCI)</v>
    <v>248</v>
    <v>650</v>
  </rv>
  <rv s="2">
    <v>4949</v>
  </rv>
  <rv s="3">
    <v>https://www.bing.com/financeapi/forcetrigger?t=bsln2w&amp;q=XNAS%3aBUG&amp;form=skydnc</v>
    <v>Learn more on Bing</v>
  </rv>
  <rv s="17">
    <v>en-US</v>
    <v>bsln2w</v>
    <v>268435456</v>
    <v>1</v>
    <v>Powered by Refinitiv</v>
    <v>38</v>
    <v>Glbl X Cybersecurity (XNAS:BUG)</v>
    <v>34</v>
    <v>39</v>
    <v>Finance</v>
    <v>25</v>
    <v>36.81</v>
    <v>26.03</v>
    <v>0.67810000000000004</v>
    <v>0.56000000000000005</v>
    <v>3.8609999999999998E-3</v>
    <v>1.5685999999999999E-2</v>
    <v>0.14000000000000001</v>
    <v>USD</v>
    <v>Nasdaq Stock Market</v>
    <v>XNAS</v>
    <v>5.1000000000000004E-3</v>
    <v>36.51</v>
    <v>ETF</v>
    <v>45824.875333240627</v>
    <v>4951</v>
    <v>35.83</v>
    <v>1082175036.9300001</v>
    <v>Glbl X Cybersecurity</v>
    <v>35.9</v>
    <v>35.700000000000003</v>
    <v>36.26</v>
    <v>36.4</v>
    <v>BUG</v>
    <v>Glbl X Cybersecurity (XNAS:BUG)</v>
    <v>144119</v>
    <v>194002</v>
  </rv>
  <rv s="2">
    <v>4952</v>
  </rv>
  <rv s="16">
    <v>en-US</v>
    <v>ccwsgh</v>
    <v>268435456</v>
    <v>1</v>
    <v>Powered by Refinitiv</v>
    <v>36</v>
    <v>Carbon Collective SD GrB (XNAS:CCSB)</v>
    <v>24</v>
    <v>37</v>
    <v>Finance</v>
    <v>25</v>
    <v>22.91</v>
    <v>19.149999999999999</v>
    <v>-0.09</v>
    <v>0</v>
    <v>-4.4120000000000001E-3</v>
    <v>0</v>
    <v>USD</v>
    <v>Nasdaq Stock Market</v>
    <v>XNAS</v>
    <v>5.1000000000000004E-3</v>
    <v>20.3947</v>
    <v>ETF</v>
    <v>45824.843750196094</v>
    <v>20.309999999999999</v>
    <v>18855818.199999999</v>
    <v>Carbon Collective SD GrB</v>
    <v>20.39</v>
    <v>20.399999999999999</v>
    <v>20.309999999999999</v>
    <v>20.309999999999999</v>
    <v>CCSB</v>
    <v>Carbon Collective SD GrB (XNAS:CCSB)</v>
    <v>5887</v>
    <v>4189</v>
  </rv>
  <rv s="2">
    <v>4954</v>
  </rv>
  <rv s="3">
    <v>https://www.bing.com/financeapi/forcetrigger?t=a1parw&amp;q=ARCX%3aCBON&amp;form=skydnc</v>
    <v>Learn more on Bing</v>
  </rv>
  <rv s="17">
    <v>en-US</v>
    <v>a1parw</v>
    <v>268435456</v>
    <v>1</v>
    <v>Powered by Refinitiv</v>
    <v>38</v>
    <v>VanEck:China Bond (ARCX:CBON)</v>
    <v>34</v>
    <v>39</v>
    <v>Finance</v>
    <v>25</v>
    <v>22.979900000000001</v>
    <v>21.3368</v>
    <v>0.46489999999999998</v>
    <v>-5.0000000000000001E-3</v>
    <v>0</v>
    <v>-2.2440000000000001E-4</v>
    <v>0</v>
    <v>USD</v>
    <v>NYSE Arca</v>
    <v>ARCX</v>
    <v>5.1000000000000004E-3</v>
    <v>22.31</v>
    <v>ETF</v>
    <v>45824.840277823438</v>
    <v>4956</v>
    <v>22.28</v>
    <v>17887799.239999998</v>
    <v>VanEck:China Bond</v>
    <v>22.3</v>
    <v>22.285</v>
    <v>22.28</v>
    <v>22.28</v>
    <v>CBON</v>
    <v>VanEck:China Bond (ARCX:CBON)</v>
    <v>585</v>
    <v>1721</v>
  </rv>
  <rv s="2">
    <v>4957</v>
  </rv>
  <rv s="3">
    <v>https://www.bing.com/financeapi/forcetrigger?t=a1sxm7&amp;q=ARCX%3aFIW&amp;form=skydnc</v>
    <v>Learn more on Bing</v>
  </rv>
  <rv s="17">
    <v>en-US</v>
    <v>a1sxm7</v>
    <v>268435456</v>
    <v>1</v>
    <v>Powered by Refinitiv</v>
    <v>38</v>
    <v>FT:Water (ARCX:FIW)</v>
    <v>34</v>
    <v>39</v>
    <v>Finance</v>
    <v>25</v>
    <v>111.64</v>
    <v>89.31</v>
    <v>0.89129999999999998</v>
    <v>0.75</v>
    <v>0</v>
    <v>7.0830000000000008E-3</v>
    <v>0</v>
    <v>USD</v>
    <v>NYSE Arca</v>
    <v>ARCX</v>
    <v>5.1000000000000004E-3</v>
    <v>106.935</v>
    <v>ETF</v>
    <v>45824.897737187501</v>
    <v>4959</v>
    <v>106.47</v>
    <v>1817390539.74</v>
    <v>FT:Water</v>
    <v>106.68</v>
    <v>105.89</v>
    <v>106.64</v>
    <v>106.64</v>
    <v>FIW</v>
    <v>FT:Water (ARCX:FIW)</v>
    <v>26093</v>
    <v>30335</v>
  </rv>
  <rv s="2">
    <v>4960</v>
  </rv>
  <rv s="16">
    <v>en-US</v>
    <v>cfnzmw</v>
    <v>268435456</v>
    <v>1</v>
    <v>Powered by Refinitiv</v>
    <v>36</v>
    <v>Capital Group US Sm &amp; MC (ARCX:CGMM)</v>
    <v>24</v>
    <v>37</v>
    <v>Finance</v>
    <v>25</v>
    <v>26.66</v>
    <v>20.57</v>
    <v>0.3</v>
    <v>-7.6539999999999996E-4</v>
    <v>1.1613999999999999E-2</v>
    <v>-0.02</v>
    <v>USD</v>
    <v>NYSE Arca</v>
    <v>ARCX</v>
    <v>5.1000000000000004E-3</v>
    <v>26.2746</v>
    <v>ETF</v>
    <v>45824.840277789066</v>
    <v>26.02</v>
    <v>244378560.52000001</v>
    <v>Capital Group US Sm &amp; MC</v>
    <v>26.05</v>
    <v>25.83</v>
    <v>26.13</v>
    <v>26.11</v>
    <v>CGMM</v>
    <v>Capital Group US Sm &amp; MC (ARCX:CGMM)</v>
    <v>272743</v>
    <v>410989</v>
  </rv>
  <rv s="2">
    <v>4962</v>
  </rv>
  <rv s="18">
    <v>en-US</v>
    <v>c9xaw7</v>
    <v>268435456</v>
    <v>1</v>
    <v>Powered by Refinitiv</v>
    <v>40</v>
    <v>Fidelity Disrupt Med (XNAS:FMED)</v>
    <v>24</v>
    <v>39</v>
    <v>Finance</v>
    <v>25</v>
    <v>26.79</v>
    <v>20.69</v>
    <v>0.96550000000000002</v>
    <v>0.1</v>
    <v>0</v>
    <v>4.2120000000000005E-3</v>
    <v>0</v>
    <v>USD</v>
    <v>Nasdaq Stock Market</v>
    <v>XNAS</v>
    <v>5.1000000000000004E-3</v>
    <v>23.87</v>
    <v>ETF</v>
    <v>45824.843750265623</v>
    <v>23.68</v>
    <v>49607392.009999998</v>
    <v>Fidelity Disrupt Med</v>
    <v>23.856999999999999</v>
    <v>23.74</v>
    <v>23.84</v>
    <v>23.84</v>
    <v>FMED</v>
    <v>Fidelity Disrupt Med (XNAS:FMED)</v>
    <v>32588</v>
    <v>9524</v>
  </rv>
  <rv s="2">
    <v>4964</v>
  </rv>
  <rv s="3">
    <v>https://www.bing.com/financeapi/forcetrigger?t=bt7k5r&amp;q=ARCX%3aRPAR&amp;form=skydnc</v>
    <v>Learn more on Bing</v>
  </rv>
  <rv s="17">
    <v>en-US</v>
    <v>bt7k5r</v>
    <v>268435456</v>
    <v>1</v>
    <v>Powered by Refinitiv</v>
    <v>38</v>
    <v>Tidal:RPAR Risk Parity (ARCX:RPAR)</v>
    <v>34</v>
    <v>39</v>
    <v>Finance</v>
    <v>25</v>
    <v>20.79</v>
    <v>17.91</v>
    <v>1.1698</v>
    <v>-0.04</v>
    <v>0</v>
    <v>-2.0219999999999999E-3</v>
    <v>0</v>
    <v>USD</v>
    <v>NYSE Arca</v>
    <v>ARCX</v>
    <v>5.1000000000000004E-3</v>
    <v>19.895</v>
    <v>ETF</v>
    <v>45824.862853275001</v>
    <v>4966</v>
    <v>19.739999999999998</v>
    <v>523964930.74000001</v>
    <v>Tidal:RPAR Risk Parity</v>
    <v>19.82</v>
    <v>19.78</v>
    <v>19.739999999999998</v>
    <v>19.739999999999998</v>
    <v>RPAR</v>
    <v>Tidal:RPAR Risk Parity (ARCX:RPAR)</v>
    <v>8134</v>
    <v>48084</v>
  </rv>
  <rv s="2">
    <v>4967</v>
  </rv>
  <rv s="3">
    <v>https://www.bing.com/financeapi/forcetrigger?t=a1nsp2&amp;q=XNAS%3aASET&amp;form=skydnc</v>
    <v>Learn more on Bing</v>
  </rv>
  <rv s="17">
    <v>en-US</v>
    <v>a1nsp2</v>
    <v>268435456</v>
    <v>1</v>
    <v>Powered by Refinitiv</v>
    <v>38</v>
    <v>FlexShs:Real Asst All Id (XNAS:ASET)</v>
    <v>34</v>
    <v>39</v>
    <v>Finance</v>
    <v>25</v>
    <v>32.92</v>
    <v>28.07</v>
    <v>1.2708999999999999</v>
    <v>-0.06</v>
    <v>0</v>
    <v>-1.8370000000000001E-3</v>
    <v>0</v>
    <v>USD</v>
    <v>Nasdaq Stock Market</v>
    <v>XNAS</v>
    <v>5.1000000000000004E-3</v>
    <v>32.92</v>
    <v>ETF</v>
    <v>45824.843750265623</v>
    <v>4969</v>
    <v>32.6</v>
    <v>7295469.1699999999</v>
    <v>FlexShs:Real Asst All Id</v>
    <v>32.92</v>
    <v>32.659999999999997</v>
    <v>32.6</v>
    <v>32.6</v>
    <v>ASET</v>
    <v>FlexShs:Real Asst All Id (XNAS:ASET)</v>
    <v>357</v>
    <v>647</v>
  </rv>
  <rv s="2">
    <v>4970</v>
  </rv>
  <rv s="18">
    <v>en-US</v>
    <v>c9xahw</v>
    <v>268435456</v>
    <v>1</v>
    <v>Powered by Refinitiv</v>
    <v>40</v>
    <v>Fidelity Disrupt Auto (XNAS:FBOT)</v>
    <v>24</v>
    <v>39</v>
    <v>Finance</v>
    <v>25</v>
    <v>30.1</v>
    <v>22.22</v>
    <v>1.0277000000000001</v>
    <v>0.37980000000000003</v>
    <v>0</v>
    <v>1.3150999999999999E-2</v>
    <v>0</v>
    <v>USD</v>
    <v>Nasdaq Stock Market</v>
    <v>XNAS</v>
    <v>5.1000000000000004E-3</v>
    <v>29.369</v>
    <v>ETF</v>
    <v>45824.843750265623</v>
    <v>29.13</v>
    <v>120496786.76000001</v>
    <v>Fidelity Disrupt Auto</v>
    <v>29.19</v>
    <v>28.88</v>
    <v>29.259799999999998</v>
    <v>29.259799999999998</v>
    <v>FBOT</v>
    <v>Fidelity Disrupt Auto (XNAS:FBOT)</v>
    <v>40784</v>
    <v>34633</v>
  </rv>
  <rv s="2">
    <v>4972</v>
  </rv>
  <rv s="3">
    <v>https://www.bing.com/financeapi/forcetrigger?t=a1ztu2&amp;q=ARCX%3aPGX&amp;form=skydnc</v>
    <v>Learn more on Bing</v>
  </rv>
  <rv s="17">
    <v>en-US</v>
    <v>a1ztu2</v>
    <v>268435456</v>
    <v>1</v>
    <v>Powered by Refinitiv</v>
    <v>38</v>
    <v>Invesco Preferred (ARCX:PGX)</v>
    <v>34</v>
    <v>39</v>
    <v>Finance</v>
    <v>25</v>
    <v>12.54</v>
    <v>10.7</v>
    <v>1.3052999999999999</v>
    <v>0</v>
    <v>6.3639999999999999E-3</v>
    <v>0</v>
    <v>7.0000000000000007E-2</v>
    <v>USD</v>
    <v>NYSE Arca</v>
    <v>ARCX</v>
    <v>5.1000000000000004E-3</v>
    <v>11.05</v>
    <v>ETF</v>
    <v>45824.883933124998</v>
    <v>4974</v>
    <v>10.9846</v>
    <v>3933145854.5999999</v>
    <v>Invesco Preferred</v>
    <v>10.99</v>
    <v>11</v>
    <v>11</v>
    <v>11.07</v>
    <v>PGX</v>
    <v>Invesco Preferred (ARCX:PGX)</v>
    <v>7107709</v>
    <v>6286429</v>
  </rv>
  <rv s="2">
    <v>4975</v>
  </rv>
  <rv s="18">
    <v>en-US</v>
    <v>c9xakr</v>
    <v>268435456</v>
    <v>1</v>
    <v>Powered by Refinitiv</v>
    <v>40</v>
    <v>Fidelity Disrupt Comm (XNAS:FDCF)</v>
    <v>24</v>
    <v>39</v>
    <v>Finance</v>
    <v>25</v>
    <v>42.15</v>
    <v>30.76</v>
    <v>0.94830000000000003</v>
    <v>0.81</v>
    <v>0</v>
    <v>1.9651000000000002E-2</v>
    <v>0</v>
    <v>USD</v>
    <v>Nasdaq Stock Market</v>
    <v>XNAS</v>
    <v>5.1000000000000004E-3</v>
    <v>42.033499999999997</v>
    <v>ETF</v>
    <v>45824.843750265623</v>
    <v>41.56</v>
    <v>69058741.109999999</v>
    <v>Fidelity Disrupt Comm</v>
    <v>41.56</v>
    <v>41.22</v>
    <v>42.03</v>
    <v>42.03</v>
    <v>FDCF</v>
    <v>Fidelity Disrupt Comm (XNAS:FDCF)</v>
    <v>4828</v>
    <v>6877</v>
  </rv>
  <rv s="2">
    <v>4977</v>
  </rv>
  <rv s="18">
    <v>en-US</v>
    <v>c9xaqh</v>
    <v>268435456</v>
    <v>1</v>
    <v>Powered by Refinitiv</v>
    <v>40</v>
    <v>Fidelity Disruptors (XNAS:FDIF)</v>
    <v>24</v>
    <v>39</v>
    <v>Finance</v>
    <v>25</v>
    <v>33.944000000000003</v>
    <v>24.6</v>
    <v>0.995</v>
    <v>0.56000000000000005</v>
    <v>0</v>
    <v>1.7358999999999999E-2</v>
    <v>0</v>
    <v>USD</v>
    <v>Nasdaq Stock Market</v>
    <v>XNAS</v>
    <v>5.1000000000000004E-3</v>
    <v>32.833199999999998</v>
    <v>ETF</v>
    <v>45824.843750265623</v>
    <v>32.61</v>
    <v>90266059.900000006</v>
    <v>Fidelity Disruptors</v>
    <v>32.61</v>
    <v>32.26</v>
    <v>32.82</v>
    <v>32.82</v>
    <v>FDIF</v>
    <v>Fidelity Disruptors (XNAS:FDIF)</v>
    <v>4310</v>
    <v>6850</v>
  </rv>
  <rv s="2">
    <v>4979</v>
  </rv>
  <rv s="18">
    <v>en-US</v>
    <v>c9xatc</v>
    <v>268435456</v>
    <v>1</v>
    <v>Powered by Refinitiv</v>
    <v>40</v>
    <v>Fidelity Disrupt Tech (XNAS:FDTX)</v>
    <v>24</v>
    <v>39</v>
    <v>Finance</v>
    <v>25</v>
    <v>38.450000000000003</v>
    <v>26.71</v>
    <v>1.212</v>
    <v>0.78</v>
    <v>0</v>
    <v>2.137E-2</v>
    <v>0</v>
    <v>USD</v>
    <v>Nasdaq Stock Market</v>
    <v>XNAS</v>
    <v>5.1000000000000004E-3</v>
    <v>37.380000000000003</v>
    <v>ETF</v>
    <v>45824.843750265623</v>
    <v>36.950000000000003</v>
    <v>169881392.66999999</v>
    <v>Fidelity Disrupt Tech</v>
    <v>36.950000000000003</v>
    <v>36.5</v>
    <v>37.28</v>
    <v>37.28</v>
    <v>FDTX</v>
    <v>Fidelity Disrupt Tech (XNAS:FDTX)</v>
    <v>15120</v>
    <v>17990</v>
  </rv>
  <rv s="2">
    <v>4981</v>
  </rv>
  <rv s="3">
    <v>https://www.bing.com/financeapi/forcetrigger?t=a1sjqh&amp;q=BATS%3aEZU&amp;form=skydnc</v>
    <v>Learn more on Bing</v>
  </rv>
  <rv s="17">
    <v>en-US</v>
    <v>a1sjqh</v>
    <v>268435456</v>
    <v>1</v>
    <v>Powered by Refinitiv</v>
    <v>38</v>
    <v>iShares:MSCI Eurozone (BATS:EZU)</v>
    <v>34</v>
    <v>39</v>
    <v>Finance</v>
    <v>17</v>
    <v>60.22</v>
    <v>46.02</v>
    <v>1.1471</v>
    <v>0.498</v>
    <v>0</v>
    <v>8.6189999999999999E-3</v>
    <v>0</v>
    <v>USD</v>
    <v>CBOE BZX Exchange</v>
    <v>BATS</v>
    <v>5.1000000000000004E-3</v>
    <v>58.795000000000002</v>
    <v>ETF</v>
    <v>45824.860299293752</v>
    <v>4983</v>
    <v>58.244999999999997</v>
    <v>7894524411.4799995</v>
    <v>iShares:MSCI Eurozone</v>
    <v>58.54</v>
    <v>57.781999999999996</v>
    <v>58.28</v>
    <v>58.28</v>
    <v>EZU</v>
    <v>iShares:MSCI Eurozone (BATS:EZU)</v>
    <v>2799761</v>
    <v>2147947</v>
  </rv>
  <rv s="2">
    <v>4984</v>
  </rv>
  <rv s="3">
    <v>https://www.bing.com/financeapi/forcetrigger?t=c4eg9c&amp;q=ARCX%3aVNAM&amp;form=skydnc</v>
    <v>Learn more on Bing</v>
  </rv>
  <rv s="17">
    <v>en-US</v>
    <v>c4eg9c</v>
    <v>268435456</v>
    <v>1</v>
    <v>Powered by Refinitiv</v>
    <v>38</v>
    <v>Glbl X MSCI Vietnam (ARCX:VNAM)</v>
    <v>34</v>
    <v>39</v>
    <v>Finance</v>
    <v>25</v>
    <v>17.52</v>
    <v>12.8</v>
    <v>1.8222</v>
    <v>0.2</v>
    <v>0</v>
    <v>1.2099E-2</v>
    <v>0</v>
    <v>USD</v>
    <v>NYSE Arca</v>
    <v>ARCX</v>
    <v>5.1000000000000004E-3</v>
    <v>16.8582</v>
    <v>ETF</v>
    <v>45824.84027780078</v>
    <v>4986</v>
    <v>16.7</v>
    <v>13850831.380000001</v>
    <v>Glbl X MSCI Vietnam</v>
    <v>16.7</v>
    <v>16.53</v>
    <v>16.73</v>
    <v>16.73</v>
    <v>VNAM</v>
    <v>Glbl X MSCI Vietnam (ARCX:VNAM)</v>
    <v>4744</v>
    <v>15675</v>
  </rv>
  <rv s="2">
    <v>4987</v>
  </rv>
  <rv s="18">
    <v>en-US</v>
    <v>c9xanm</v>
    <v>268435456</v>
    <v>1</v>
    <v>Powered by Refinitiv</v>
    <v>40</v>
    <v>Fidelity Disrupt Fnnc (XNAS:FDFF)</v>
    <v>24</v>
    <v>39</v>
    <v>Finance</v>
    <v>25</v>
    <v>39.78</v>
    <v>29.09</v>
    <v>1.0430999999999999</v>
    <v>0.49440000000000001</v>
    <v>0</v>
    <v>1.3362000000000001E-2</v>
    <v>0</v>
    <v>USD</v>
    <v>Nasdaq Stock Market</v>
    <v>XNAS</v>
    <v>5.1000000000000004E-3</v>
    <v>37.68</v>
    <v>ETF</v>
    <v>45824.843750265623</v>
    <v>37.43</v>
    <v>53803824.990000002</v>
    <v>Fidelity Disrupt Fnnc</v>
    <v>37.43</v>
    <v>37</v>
    <v>37.494399999999999</v>
    <v>37.494399999999999</v>
    <v>FDFF</v>
    <v>Fidelity Disrupt Fnnc (XNAS:FDFF)</v>
    <v>6689</v>
    <v>7210</v>
  </rv>
  <rv s="2">
    <v>4989</v>
  </rv>
  <rv s="3">
    <v>https://www.bing.com/financeapi/forcetrigger?t=c1ryxm&amp;q=XNAS%3aDAPP&amp;form=skydnc</v>
    <v>Learn more on Bing</v>
  </rv>
  <rv s="17">
    <v>en-US</v>
    <v>c1ryxm</v>
    <v>268435456</v>
    <v>1</v>
    <v>Powered by Refinitiv</v>
    <v>38</v>
    <v>VanEck:Digi Trans (XNAS:DAPP)</v>
    <v>34</v>
    <v>39</v>
    <v>Finance</v>
    <v>25</v>
    <v>20.709900000000001</v>
    <v>7.8</v>
    <v>3.0344000000000002</v>
    <v>0.95</v>
    <v>2.2221999999999999E-2</v>
    <v>6.6201999999999997E-2</v>
    <v>0.34</v>
    <v>USD</v>
    <v>Nasdaq Stock Market</v>
    <v>XNAS</v>
    <v>5.1000000000000004E-3</v>
    <v>15.36</v>
    <v>ETF</v>
    <v>45824.931371874998</v>
    <v>4991</v>
    <v>15.03</v>
    <v>180834425.12</v>
    <v>VanEck:Digi Trans</v>
    <v>15.03</v>
    <v>14.35</v>
    <v>15.3</v>
    <v>15.64</v>
    <v>DAPP</v>
    <v>VanEck:Digi Trans (XNAS:DAPP)</v>
    <v>181748</v>
    <v>626951</v>
  </rv>
  <rv s="2">
    <v>4992</v>
  </rv>
  <rv s="3">
    <v>https://www.bing.com/financeapi/forcetrigger?t=c24ffr&amp;q=ARCX%3aPFIX&amp;form=skydnc</v>
    <v>Learn more on Bing</v>
  </rv>
  <rv s="17">
    <v>en-US</v>
    <v>c24ffr</v>
    <v>268435456</v>
    <v>1</v>
    <v>Powered by Refinitiv</v>
    <v>38</v>
    <v>Simplify:Intrst Rt Hdg (ARCX:PFIX)</v>
    <v>34</v>
    <v>39</v>
    <v>Finance</v>
    <v>25</v>
    <v>65.152100000000004</v>
    <v>37</v>
    <v>-2.4357000000000002</v>
    <v>2.77</v>
    <v>-1.7646999999999999E-2</v>
    <v>4.8827999999999996E-2</v>
    <v>-1.05</v>
    <v>USD</v>
    <v>NYSE Arca</v>
    <v>ARCX</v>
    <v>5.0000000000000001E-3</v>
    <v>59.5</v>
    <v>ETF</v>
    <v>45824.841323749999</v>
    <v>4994</v>
    <v>56.65</v>
    <v>167812088.5</v>
    <v>Simplify:Intrst Rt Hdg</v>
    <v>57.12</v>
    <v>56.73</v>
    <v>59.5</v>
    <v>58.45</v>
    <v>PFIX</v>
    <v>Simplify:Intrst Rt Hdg (ARCX:PFIX)</v>
    <v>269712</v>
    <v>177127</v>
  </rv>
  <rv s="2">
    <v>4995</v>
  </rv>
  <rv s="16">
    <v>en-US</v>
    <v>cfaz7w</v>
    <v>268435456</v>
    <v>1</v>
    <v>Powered by Refinitiv</v>
    <v>36</v>
    <v>Simplify:Gold Strat+ Inc (ARCX:YGLD)</v>
    <v>24</v>
    <v>37</v>
    <v>Finance</v>
    <v>25</v>
    <v>36.520000000000003</v>
    <v>23.3</v>
    <v>-0.42770000000000002</v>
    <v>-8.3940000000000002E-4</v>
    <v>-1.1825E-2</v>
    <v>-0.03</v>
    <v>USD</v>
    <v>NYSE Arca</v>
    <v>ARCX</v>
    <v>5.0000000000000001E-3</v>
    <v>36.17</v>
    <v>ETF</v>
    <v>45824.862068483591</v>
    <v>35.515000000000001</v>
    <v>28383652.719999999</v>
    <v>Simplify:Gold Strat+ Inc</v>
    <v>36.17</v>
    <v>36.167700000000004</v>
    <v>35.74</v>
    <v>35.71</v>
    <v>YGLD</v>
    <v>Simplify:Gold Strat+ Inc (ARCX:YGLD)</v>
    <v>3761</v>
    <v>10536</v>
  </rv>
  <rv s="2">
    <v>4997</v>
  </rv>
  <rv s="16">
    <v>en-US</v>
    <v>cau7k2</v>
    <v>268435456</v>
    <v>1</v>
    <v>Powered by Refinitiv</v>
    <v>36</v>
    <v>Glbl X Defense Tech (ARCX:SHLD)</v>
    <v>24</v>
    <v>37</v>
    <v>Finance</v>
    <v>35</v>
    <v>59.85</v>
    <v>32.67</v>
    <v>-0.48</v>
    <v>1.0709E-2</v>
    <v>-8.097E-3</v>
    <v>0.63</v>
    <v>USD</v>
    <v>NYSE Arca</v>
    <v>ARCX</v>
    <v>5.0000000000000001E-3</v>
    <v>59.85</v>
    <v>ETF</v>
    <v>45824.937858935155</v>
    <v>58.75</v>
    <v>2572198356.8099999</v>
    <v>Glbl X Defense Tech</v>
    <v>59.75</v>
    <v>59.28</v>
    <v>58.8</v>
    <v>59.46</v>
    <v>SHLD</v>
    <v>Glbl X Defense Tech (ARCX:SHLD)</v>
    <v>1649947</v>
    <v>998414</v>
  </rv>
  <rv s="2">
    <v>4999</v>
  </rv>
  <rv s="3">
    <v>https://www.bing.com/financeapi/forcetrigger?t=a22u27&amp;q=ARCX%3aSGDJ&amp;form=skydnc</v>
    <v>Learn more on Bing</v>
  </rv>
  <rv s="17">
    <v>en-US</v>
    <v>a22u27</v>
    <v>268435456</v>
    <v>1</v>
    <v>Powered by Refinitiv</v>
    <v>38</v>
    <v>Sprott Junior Gold Mnrs (ARCX:SGDJ)</v>
    <v>34</v>
    <v>39</v>
    <v>Finance</v>
    <v>25</v>
    <v>53.43</v>
    <v>29.442</v>
    <v>0.93340000000000001</v>
    <v>-0.95</v>
    <v>9.833000000000001E-4</v>
    <v>-1.8340000000000002E-2</v>
    <v>0.05</v>
    <v>USD</v>
    <v>NYSE Arca</v>
    <v>ARCX</v>
    <v>5.0000000000000001E-3</v>
    <v>51.59</v>
    <v>ETF</v>
    <v>45824.915484015626</v>
    <v>5001</v>
    <v>50.8</v>
    <v>167809122.69999999</v>
    <v>Sprott Junior Gold Mnrs</v>
    <v>51.59</v>
    <v>51.8</v>
    <v>50.85</v>
    <v>50.9</v>
    <v>SGDJ</v>
    <v>Sprott Junior Gold Mnrs (ARCX:SGDJ)</v>
    <v>37414</v>
    <v>35057</v>
  </rv>
  <rv s="2">
    <v>5002</v>
  </rv>
  <rv s="3">
    <v>https://www.bing.com/financeapi/forcetrigger?t=a22u52&amp;q=ARCX%3aSGDM&amp;form=skydnc</v>
    <v>Learn more on Bing</v>
  </rv>
  <rv s="17">
    <v>en-US</v>
    <v>a22u52</v>
    <v>268435456</v>
    <v>1</v>
    <v>Powered by Refinitiv</v>
    <v>38</v>
    <v>Sprott Gold Miners (ARCX:SGDM)</v>
    <v>34</v>
    <v>39</v>
    <v>Finance</v>
    <v>25</v>
    <v>47.04</v>
    <v>25.78</v>
    <v>0.86709999999999998</v>
    <v>-0.505</v>
    <v>1.6878999999999998E-2</v>
    <v>-1.081E-2</v>
    <v>0.78</v>
    <v>USD</v>
    <v>NYSE Arca</v>
    <v>ARCX</v>
    <v>5.0000000000000001E-3</v>
    <v>46.67</v>
    <v>ETF</v>
    <v>45824.863449721874</v>
    <v>5004</v>
    <v>46.0901</v>
    <v>386852671.18000001</v>
    <v>Sprott Gold Miners</v>
    <v>46.5</v>
    <v>46.715000000000003</v>
    <v>46.21</v>
    <v>46.99</v>
    <v>SGDM</v>
    <v>Sprott Gold Miners (ARCX:SGDM)</v>
    <v>32835</v>
    <v>47129</v>
  </rv>
  <rv s="2">
    <v>5005</v>
  </rv>
  <rv s="3">
    <v>https://www.bing.com/financeapi/forcetrigger?t=a1ue8m&amp;q=ARCX%3aNORW&amp;form=skydnc</v>
    <v>Learn more on Bing</v>
  </rv>
  <rv s="17">
    <v>en-US</v>
    <v>a1ue8m</v>
    <v>268435456</v>
    <v>1</v>
    <v>Powered by Refinitiv</v>
    <v>38</v>
    <v>Glbl X MSCI Norway ETF (ARCX:NORW)</v>
    <v>34</v>
    <v>39</v>
    <v>Finance</v>
    <v>25</v>
    <v>31.048500000000001</v>
    <v>22.8401</v>
    <v>1.0346</v>
    <v>0.1779</v>
    <v>0</v>
    <v>5.8230000000000001E-3</v>
    <v>0</v>
    <v>USD</v>
    <v>NYSE Arca</v>
    <v>ARCX</v>
    <v>5.0000000000000001E-3</v>
    <v>31.048500000000001</v>
    <v>ETF</v>
    <v>45824.840277823438</v>
    <v>5007</v>
    <v>30.600100000000001</v>
    <v>53942109.219999999</v>
    <v>Glbl X MSCI Norway ETF</v>
    <v>30.95</v>
    <v>30.55</v>
    <v>30.727900000000002</v>
    <v>30.727900000000002</v>
    <v>NORW</v>
    <v>Glbl X MSCI Norway ETF (ARCX:NORW)</v>
    <v>15006</v>
    <v>14604</v>
  </rv>
  <rv s="2">
    <v>5008</v>
  </rv>
  <rv s="16">
    <v>en-US</v>
    <v>cftgc7</v>
    <v>268435456</v>
    <v>1</v>
    <v>Powered by Refinitiv</v>
    <v>36</v>
    <v>Cohen&amp;Steers Nat Res (ARCX:CSNR)</v>
    <v>24</v>
    <v>37</v>
    <v>Finance</v>
    <v>25</v>
    <v>27.19</v>
    <v>21.315000000000001</v>
    <v>0.21870000000000001</v>
    <v>1.474E-3</v>
    <v>8.1239999999999993E-3</v>
    <v>0.04</v>
    <v>USD</v>
    <v>NYSE Arca</v>
    <v>ARCX</v>
    <v>5.0000000000000001E-3</v>
    <v>27.19</v>
    <v>ETF</v>
    <v>45824.840277789066</v>
    <v>27.08</v>
    <v>33899733.350000001</v>
    <v>Cohen&amp;Steers Nat Res</v>
    <v>27.08</v>
    <v>26.921199999999999</v>
    <v>27.139900000000001</v>
    <v>27.1799</v>
    <v>CSNR</v>
    <v>Cohen&amp;Steers Nat Res (ARCX:CSNR)</v>
    <v>962</v>
    <v>2141</v>
  </rv>
  <rv s="2">
    <v>5010</v>
  </rv>
  <rv s="16">
    <v>en-US</v>
    <v>cel44c</v>
    <v>268435456</v>
    <v>1</v>
    <v>Powered by Refinitiv</v>
    <v>36</v>
    <v>Neuberger Brmn Japan Eq (ARCX:NBJP)</v>
    <v>24</v>
    <v>37</v>
    <v>Finance</v>
    <v>25</v>
    <v>28.122199999999999</v>
    <v>22.407399999999999</v>
    <v>7.4499999999999997E-2</v>
    <v>1.3750000000000001E-4</v>
    <v>2.7029999999999997E-3</v>
    <v>3.8E-3</v>
    <v>USD</v>
    <v>NYSE Arca</v>
    <v>ARCX</v>
    <v>5.0000000000000001E-3</v>
    <v>27.7</v>
    <v>ETF</v>
    <v>45824.84027780078</v>
    <v>27.635200000000001</v>
    <v>26344443.170000002</v>
    <v>Neuberger Brmn Japan Eq</v>
    <v>27.7</v>
    <v>27.560700000000001</v>
    <v>27.635200000000001</v>
    <v>27.638999999999999</v>
    <v>NBJP</v>
    <v>Neuberger Brmn Japan Eq (ARCX:NBJP)</v>
    <v>2033</v>
    <v>3100</v>
  </rv>
  <rv s="2">
    <v>5012</v>
  </rv>
  <rv s="3">
    <v>https://www.bing.com/financeapi/forcetrigger?t=a1yglh&amp;q=ARCX%3aNFLT&amp;form=skydnc</v>
    <v>Learn more on Bing</v>
  </rv>
  <rv s="17">
    <v>en-US</v>
    <v>a1yglh</v>
    <v>268435456</v>
    <v>1</v>
    <v>Powered by Refinitiv</v>
    <v>38</v>
    <v>ETFis:Virtus NF MS Bd (ARCX:NFLT)</v>
    <v>34</v>
    <v>39</v>
    <v>Finance</v>
    <v>25</v>
    <v>23.46</v>
    <v>21.87</v>
    <v>0.66049999999999998</v>
    <v>0.02</v>
    <v>0</v>
    <v>8.8459999999999993E-4</v>
    <v>0</v>
    <v>USD</v>
    <v>NYSE Arca</v>
    <v>ARCX</v>
    <v>5.0000000000000001E-3</v>
    <v>22.7</v>
    <v>ETF</v>
    <v>45824.840277812502</v>
    <v>5014</v>
    <v>22.580100000000002</v>
    <v>248763350.43000001</v>
    <v>ETFis:Virtus NF MS Bd</v>
    <v>22.67</v>
    <v>22.61</v>
    <v>22.63</v>
    <v>22.63</v>
    <v>NFLT</v>
    <v>ETFis:Virtus NF MS Bd (ARCX:NFLT)</v>
    <v>357541</v>
    <v>43589</v>
  </rv>
  <rv s="2">
    <v>5015</v>
  </rv>
  <rv s="16">
    <v>en-US</v>
    <v>cclp27</v>
    <v>268435456</v>
    <v>1</v>
    <v>Powered by Refinitiv</v>
    <v>36</v>
    <v>Direxion:Dl Mag 7 br 1x (ARCX:QQQD)</v>
    <v>24</v>
    <v>37</v>
    <v>Finance</v>
    <v>25</v>
    <v>24.239899999999999</v>
    <v>15.9</v>
    <v>-0.28000000000000003</v>
    <v>6.1430000000000002E-4</v>
    <v>-1.6907999999999999E-2</v>
    <v>0.01</v>
    <v>USD</v>
    <v>NYSE Arca</v>
    <v>ARCX</v>
    <v>5.0000000000000001E-3</v>
    <v>16.430099999999999</v>
    <v>ETF</v>
    <v>45824.930930775001</v>
    <v>16.260000000000002</v>
    <v>7954539.4199999999</v>
    <v>Direxion:Dl Mag 7 br 1x</v>
    <v>16.420000000000002</v>
    <v>16.559999999999999</v>
    <v>16.28</v>
    <v>16.29</v>
    <v>QQQD</v>
    <v>Direxion:Dl Mag 7 br 1x (ARCX:QQQD)</v>
    <v>34786</v>
    <v>50133</v>
  </rv>
  <rv s="2">
    <v>5017</v>
  </rv>
  <rv s="16">
    <v>en-US</v>
    <v>cfkuzr</v>
    <v>268435456</v>
    <v>1</v>
    <v>Powered by Refinitiv</v>
    <v>36</v>
    <v>Indexperts Yield Foc Inc (ARCX:YFFI)</v>
    <v>24</v>
    <v>37</v>
    <v>Finance</v>
    <v>25</v>
    <v>10.28</v>
    <v>9.66</v>
    <v>3.5000000000000003E-2</v>
    <v>0</v>
    <v>3.519E-3</v>
    <v>0</v>
    <v>USD</v>
    <v>NYSE Arca</v>
    <v>ARCX</v>
    <v>5.0000000000000001E-3</v>
    <v>9.99</v>
    <v>ETF</v>
    <v>45824.840277789066</v>
    <v>9.9600000000000009</v>
    <v>19914878.32</v>
    <v>Indexperts Yield Foc Inc</v>
    <v>9.99</v>
    <v>9.9450000000000003</v>
    <v>9.98</v>
    <v>9.98</v>
    <v>YFFI</v>
    <v>Indexperts Yield Foc Inc (ARCX:YFFI)</v>
    <v>5423</v>
    <v>16610</v>
  </rv>
  <rv s="2">
    <v>5019</v>
  </rv>
  <rv s="3">
    <v>https://www.bing.com/financeapi/forcetrigger?t=a223a2&amp;q=ARCX%3aRLY&amp;form=skydnc</v>
    <v>Learn more on Bing</v>
  </rv>
  <rv s="17">
    <v>en-US</v>
    <v>a223a2</v>
    <v>268435456</v>
    <v>1</v>
    <v>Powered by Refinitiv</v>
    <v>38</v>
    <v>SPDR SSGA Mlt-A Real Rtn (ARCX:RLY)</v>
    <v>34</v>
    <v>39</v>
    <v>Finance</v>
    <v>25</v>
    <v>29.69</v>
    <v>25.63</v>
    <v>0.98109999999999997</v>
    <v>0.04</v>
    <v>0</v>
    <v>1.3550000000000001E-3</v>
    <v>0</v>
    <v>USD</v>
    <v>NYSE Arca</v>
    <v>ARCX</v>
    <v>5.0000000000000001E-3</v>
    <v>29.69</v>
    <v>ETF</v>
    <v>45824.840277812502</v>
    <v>5021</v>
    <v>29.47</v>
    <v>485926898.25</v>
    <v>SPDR SSGA Mlt-A Real Rtn</v>
    <v>29.47</v>
    <v>29.52</v>
    <v>29.56</v>
    <v>29.56</v>
    <v>RLY</v>
    <v>SPDR SSGA Mlt-A Real Rtn (ARCX:RLY)</v>
    <v>40987</v>
    <v>67902</v>
  </rv>
  <rv s="2">
    <v>5022</v>
  </rv>
  <rv s="16">
    <v>en-US</v>
    <v>cd4ou2</v>
    <v>268435456</v>
    <v>1</v>
    <v>Powered by Refinitiv</v>
    <v>36</v>
    <v>PGIM S&amp;P 500 B12 July (BATS:JULP)</v>
    <v>24</v>
    <v>37</v>
    <v>Finance</v>
    <v>17</v>
    <v>28.05</v>
    <v>24.35</v>
    <v>0.25440000000000002</v>
    <v>1.487E-3</v>
    <v>9.1760000000000001E-3</v>
    <v>4.1599999999999998E-2</v>
    <v>USD</v>
    <v>CBOE BZX Exchange</v>
    <v>BATS</v>
    <v>5.0000000000000001E-3</v>
    <v>27.978400000000001</v>
    <v>ETF</v>
    <v>45824.840316238282</v>
    <v>27.978400000000001</v>
    <v>9334563.3300000001</v>
    <v>PGIM S&amp;P 500 B12 July</v>
    <v>27.978400000000001</v>
    <v>27.724</v>
    <v>27.978400000000001</v>
    <v>28.02</v>
    <v>JULP</v>
    <v>PGIM S&amp;P 500 B12 July (BATS:JULP)</v>
    <v>62</v>
    <v>474</v>
  </rv>
  <rv s="2">
    <v>5024</v>
  </rv>
  <rv s="16">
    <v>en-US</v>
    <v>c9t29c</v>
    <v>268435456</v>
    <v>1</v>
    <v>Powered by Refinitiv</v>
    <v>36</v>
    <v>BNYM ETF:Women's Opps (XNAS:BKWO)</v>
    <v>24</v>
    <v>37</v>
    <v>Finance</v>
    <v>25</v>
    <v>36.369999999999997</v>
    <v>28.5</v>
    <v>0.4304</v>
    <v>9.2389999999999996E-4</v>
    <v>1.2272E-2</v>
    <v>3.2800000000000003E-2</v>
    <v>USD</v>
    <v>Nasdaq Stock Market</v>
    <v>XNAS</v>
    <v>5.0000000000000001E-3</v>
    <v>35.502200000000002</v>
    <v>ETF</v>
    <v>45824.843750242966</v>
    <v>35.502200000000002</v>
    <v>15699968.4</v>
    <v>BNYM ETF:Women's Opps</v>
    <v>35.502200000000002</v>
    <v>35.071800000000003</v>
    <v>35.502200000000002</v>
    <v>35.534999999999997</v>
    <v>BKWO</v>
    <v>BNYM ETF:Women's Opps (XNAS:BKWO)</v>
    <v>61</v>
    <v>488</v>
  </rv>
  <rv s="2">
    <v>5026</v>
  </rv>
  <rv s="16">
    <v>en-US</v>
    <v>cd5zbh</v>
    <v>268435456</v>
    <v>1</v>
    <v>Powered by Refinitiv</v>
    <v>36</v>
    <v>PGIM S&amp;P 500 B12 Aug (BATS:AUGP)</v>
    <v>24</v>
    <v>37</v>
    <v>Finance</v>
    <v>17</v>
    <v>28.015999999999998</v>
    <v>24.564399999999999</v>
    <v>0.21440000000000001</v>
    <v>1.9689999999999998E-3</v>
    <v>7.7200000000000003E-3</v>
    <v>5.5100000000000003E-2</v>
    <v>USD</v>
    <v>CBOE BZX Exchange</v>
    <v>BATS</v>
    <v>5.0000000000000001E-3</v>
    <v>27.9849</v>
    <v>ETF</v>
    <v>45824.840282892968</v>
    <v>27.9849</v>
    <v>16239608.810000001</v>
    <v>PGIM S&amp;P 500 B12 Aug</v>
    <v>27.9849</v>
    <v>27.770499999999998</v>
    <v>27.9849</v>
    <v>28.04</v>
    <v>AUGP</v>
    <v>PGIM S&amp;P 500 B12 Aug (BATS:AUGP)</v>
    <v>13</v>
    <v>17404</v>
  </rv>
  <rv s="2">
    <v>5028</v>
  </rv>
  <rv s="16">
    <v>en-US</v>
    <v>cd84a2</v>
    <v>268435456</v>
    <v>1</v>
    <v>Powered by Refinitiv</v>
    <v>36</v>
    <v>PGIM S&amp;P 500 B12 Sept (BATS:SEPP)</v>
    <v>24</v>
    <v>37</v>
    <v>Finance</v>
    <v>17</v>
    <v>27.7043</v>
    <v>24.393799999999999</v>
    <v>0.19409999999999999</v>
    <v>2.3270000000000001E-3</v>
    <v>7.0630000000000007E-3</v>
    <v>6.4399999999999999E-2</v>
    <v>USD</v>
    <v>CBOE BZX Exchange</v>
    <v>BATS</v>
    <v>5.0000000000000001E-3</v>
    <v>27.675599999999999</v>
    <v>ETF</v>
    <v>45824.840336284375</v>
    <v>27.675599999999999</v>
    <v>7366213.5599999996</v>
    <v>PGIM S&amp;P 500 B12 Sept</v>
    <v>27.675599999999999</v>
    <v>27.4815</v>
    <v>27.675599999999999</v>
    <v>27.74</v>
    <v>SEPP</v>
    <v>PGIM S&amp;P 500 B12 Sept (BATS:SEPP)</v>
    <v>13</v>
    <v>6131</v>
  </rv>
  <rv s="2">
    <v>5030</v>
  </rv>
  <rv s="16">
    <v>en-US</v>
    <v>cd8evh</v>
    <v>268435456</v>
    <v>1</v>
    <v>Powered by Refinitiv</v>
    <v>36</v>
    <v>PGIM S&amp;P 500 B12 Oct (BATS:OCTP)</v>
    <v>24</v>
    <v>37</v>
    <v>Finance</v>
    <v>17</v>
    <v>27.598400000000002</v>
    <v>24.2989</v>
    <v>0.187</v>
    <v>2.8710000000000003E-3</v>
    <v>6.8339999999999998E-3</v>
    <v>7.9100000000000004E-2</v>
    <v>USD</v>
    <v>CBOE BZX Exchange</v>
    <v>BATS</v>
    <v>5.0000000000000001E-3</v>
    <v>27.550899999999999</v>
    <v>ETF</v>
    <v>45824.840327650003</v>
    <v>27.550899999999999</v>
    <v>7067941.4900000002</v>
    <v>PGIM S&amp;P 500 B12 Oct</v>
    <v>27.550899999999999</v>
    <v>27.363900000000001</v>
    <v>27.550899999999999</v>
    <v>27.63</v>
    <v>OCTP</v>
    <v>PGIM S&amp;P 500 B12 Oct (BATS:OCTP)</v>
    <v>13</v>
    <v>229</v>
  </rv>
  <rv s="2">
    <v>5032</v>
  </rv>
  <rv s="20">
    <v>en-US</v>
    <v>cejrnm</v>
    <v>268435456</v>
    <v>1</v>
    <v>Powered by Refinitiv</v>
    <v>44</v>
    <v>Harbor AlphaEdge NxtGn (ARCX:AREA)</v>
    <v>24</v>
    <v>45</v>
    <v>Finance</v>
    <v>43</v>
    <v>21.177299999999999</v>
    <v>16.396899999999999</v>
    <v>5.0799999999999998E-2</v>
    <v>2.7900000000000004E-3</v>
    <v>USD</v>
    <v>NYSE Arca</v>
    <v>ARCX</v>
    <v>5.0000000000000001E-3</v>
    <v>18.256</v>
    <v>ETF</v>
    <v>45824.84027780078</v>
    <v>18.256</v>
    <v>1824906.82</v>
    <v>Harbor AlphaEdge NxtGn</v>
    <v>18.256</v>
    <v>18.205200000000001</v>
    <v>18.256</v>
    <v>AREA</v>
    <v>Harbor AlphaEdge NxtGn (ARCX:AREA)</v>
    <v>0</v>
    <v>45</v>
  </rv>
  <rv s="2">
    <v>5034</v>
  </rv>
  <rv s="16">
    <v>en-US</v>
    <v>cdas8m</v>
    <v>268435456</v>
    <v>1</v>
    <v>Powered by Refinitiv</v>
    <v>36</v>
    <v>PGIM S&amp;P 500 B12 Dec (BATS:DECP)</v>
    <v>24</v>
    <v>37</v>
    <v>Finance</v>
    <v>17</v>
    <v>27.316299999999998</v>
    <v>23.63</v>
    <v>0.17680000000000001</v>
    <v>2.7789999999999998E-3</v>
    <v>6.5409999999999999E-3</v>
    <v>7.5600000000000001E-2</v>
    <v>USD</v>
    <v>CBOE BZX Exchange</v>
    <v>BATS</v>
    <v>5.0000000000000001E-3</v>
    <v>27.2043</v>
    <v>ETF</v>
    <v>45824.84029303203</v>
    <v>27.2043</v>
    <v>7240734.9100000001</v>
    <v>PGIM S&amp;P 500 B12 Dec</v>
    <v>27.2043</v>
    <v>27.0275</v>
    <v>27.2043</v>
    <v>27.279900000000001</v>
    <v>DECP</v>
    <v>PGIM S&amp;P 500 B12 Dec (BATS:DECP)</v>
    <v>13</v>
    <v>500</v>
  </rv>
  <rv s="2">
    <v>5036</v>
  </rv>
  <rv s="16">
    <v>en-US</v>
    <v>cdd6qh</v>
    <v>268435456</v>
    <v>1</v>
    <v>Powered by Refinitiv</v>
    <v>36</v>
    <v>PGIM S&amp;P 500 B12 June (BATS:JUNP)</v>
    <v>24</v>
    <v>37</v>
    <v>Finance</v>
    <v>17</v>
    <v>28.33</v>
    <v>24.57</v>
    <v>0.18060000000000001</v>
    <v>1.544E-3</v>
    <v>6.4359999999999999E-3</v>
    <v>4.36E-2</v>
    <v>USD</v>
    <v>CBOE BZX Exchange</v>
    <v>BATS</v>
    <v>5.0000000000000001E-3</v>
    <v>28.31</v>
    <v>ETF</v>
    <v>45824.840313078123</v>
    <v>28.2394</v>
    <v>6702520.3200000003</v>
    <v>PGIM S&amp;P 500 B12 June</v>
    <v>28.24</v>
    <v>28.058800000000002</v>
    <v>28.2394</v>
    <v>28.283000000000001</v>
    <v>JUNP</v>
    <v>PGIM S&amp;P 500 B12 June (BATS:JUNP)</v>
    <v>2531</v>
    <v>2686</v>
  </rv>
  <rv s="2">
    <v>5038</v>
  </rv>
  <rv s="16">
    <v>en-US</v>
    <v>cd8slh</v>
    <v>268435456</v>
    <v>1</v>
    <v>Powered by Refinitiv</v>
    <v>36</v>
    <v>PGIM S&amp;P 500 B12 Nov (BATS:NOVP)</v>
    <v>24</v>
    <v>37</v>
    <v>Finance</v>
    <v>17</v>
    <v>28.0459</v>
    <v>24.6401</v>
    <v>0.18329999999999999</v>
    <v>2.6310000000000001E-3</v>
    <v>6.5859999999999998E-3</v>
    <v>7.3700000000000002E-2</v>
    <v>USD</v>
    <v>CBOE BZX Exchange</v>
    <v>BATS</v>
    <v>5.0000000000000001E-3</v>
    <v>28.016300000000001</v>
    <v>ETF</v>
    <v>45824.840324675781</v>
    <v>28.016300000000001</v>
    <v>5243875.32</v>
    <v>PGIM S&amp;P 500 B12 Nov</v>
    <v>28.016300000000001</v>
    <v>27.832999999999998</v>
    <v>28.016300000000001</v>
    <v>28.09</v>
    <v>NOVP</v>
    <v>PGIM S&amp;P 500 B12 Nov (BATS:NOVP)</v>
    <v>13</v>
    <v>326</v>
  </rv>
  <rv s="2">
    <v>5040</v>
  </rv>
  <rv s="20">
    <v>en-US</v>
    <v>cd5zec</v>
    <v>268435456</v>
    <v>1</v>
    <v>Powered by Refinitiv</v>
    <v>44</v>
    <v>PGIM S&amp;P 500 B20 Aug (BATS:PBAU)</v>
    <v>24</v>
    <v>45</v>
    <v>Finance</v>
    <v>47</v>
    <v>27.785</v>
    <v>24.81</v>
    <v>0.2049</v>
    <v>7.4310000000000001E-3</v>
    <v>USD</v>
    <v>CBOE BZX Exchange</v>
    <v>BATS</v>
    <v>5.0000000000000001E-3</v>
    <v>27.78</v>
    <v>ETF</v>
    <v>45824.840330173436</v>
    <v>27.78</v>
    <v>6839845.1900000004</v>
    <v>PGIM S&amp;P 500 B20 Aug</v>
    <v>27.78</v>
    <v>27.575099999999999</v>
    <v>27.78</v>
    <v>PBAU</v>
    <v>PGIM S&amp;P 500 B20 Aug (BATS:PBAU)</v>
    <v>250</v>
    <v>640</v>
  </rv>
  <rv s="2">
    <v>5042</v>
  </rv>
  <rv s="20">
    <v>en-US</v>
    <v>cd844c</v>
    <v>268435456</v>
    <v>1</v>
    <v>Powered by Refinitiv</v>
    <v>44</v>
    <v>PGIM S&amp;P 500 B20 Sept (BATS:PBSE)</v>
    <v>24</v>
    <v>45</v>
    <v>Finance</v>
    <v>47</v>
    <v>27.405899999999999</v>
    <v>24.864799999999999</v>
    <v>0.14680000000000001</v>
    <v>5.3890000000000006E-3</v>
    <v>USD</v>
    <v>CBOE BZX Exchange</v>
    <v>BATS</v>
    <v>5.0000000000000001E-3</v>
    <v>27.389600000000002</v>
    <v>ETF</v>
    <v>45824.840330173436</v>
    <v>27.389600000000002</v>
    <v>7304398.2999999998</v>
    <v>PGIM S&amp;P 500 B20 Sept</v>
    <v>27.389600000000002</v>
    <v>27.242799999999999</v>
    <v>27.389600000000002</v>
    <v>PBSE</v>
    <v>PGIM S&amp;P 500 B20 Sept (BATS:PBSE)</v>
    <v>0</v>
    <v>2085</v>
  </rv>
  <rv s="2">
    <v>5044</v>
  </rv>
  <rv s="20">
    <v>en-US</v>
    <v>cfkx27</v>
    <v>268435456</v>
    <v>1</v>
    <v>Powered by Refinitiv</v>
    <v>44</v>
    <v>PGIM Ndq 100 Br 12-July (XNAS:PQJL)</v>
    <v>24</v>
    <v>45</v>
    <v>Finance</v>
    <v>43</v>
    <v>26.051100000000002</v>
    <v>22.5688</v>
    <v>0.24959999999999999</v>
    <v>9.6740000000000003E-3</v>
    <v>USD</v>
    <v>Nasdaq Stock Market</v>
    <v>XNAS</v>
    <v>5.0000000000000001E-3</v>
    <v>26.051100000000002</v>
    <v>ETF</v>
    <v>45824.843750092186</v>
    <v>26.051100000000002</v>
    <v>2817176.76</v>
    <v>PGIM Ndq 100 Br 12-July</v>
    <v>26.051100000000002</v>
    <v>25.801500000000001</v>
    <v>26.051100000000002</v>
    <v>PQJL</v>
    <v>PGIM Ndq 100 Br 12-July (XNAS:PQJL)</v>
    <v>0</v>
    <v>681</v>
  </rv>
  <rv s="2">
    <v>5046</v>
  </rv>
  <rv s="3">
    <v>https://www.bing.com/financeapi/forcetrigger?t=c3h627&amp;q=ARCX%3aSIFI&amp;form=skydnc</v>
    <v>Learn more on Bing</v>
  </rv>
  <rv s="17">
    <v>en-US</v>
    <v>c3h627</v>
    <v>268435456</v>
    <v>1</v>
    <v>Powered by Refinitiv</v>
    <v>38</v>
    <v>Harbor Sci Alpha Inc (ARCX:SIFI)</v>
    <v>34</v>
    <v>39</v>
    <v>Finance</v>
    <v>25</v>
    <v>44.67</v>
    <v>42.013100000000001</v>
    <v>0.96760000000000002</v>
    <v>3.15E-2</v>
    <v>0</v>
    <v>7.2690000000000005E-4</v>
    <v>0</v>
    <v>USD</v>
    <v>NYSE Arca</v>
    <v>ARCX</v>
    <v>5.0000000000000001E-3</v>
    <v>43.365000000000002</v>
    <v>ETF</v>
    <v>45824.840277812502</v>
    <v>5048</v>
    <v>43.365000000000002</v>
    <v>33558839.5</v>
    <v>Harbor Sci Alpha Inc</v>
    <v>43.365000000000002</v>
    <v>43.333500000000001</v>
    <v>43.365000000000002</v>
    <v>43.365000000000002</v>
    <v>SIFI</v>
    <v>Harbor Sci Alpha Inc (ARCX:SIFI)</v>
    <v>6</v>
    <v>111</v>
  </rv>
  <rv s="2">
    <v>5049</v>
  </rv>
  <rv s="3">
    <v>https://www.bing.com/financeapi/forcetrigger?t=c5crxm&amp;q=ARCX%3aHAPY&amp;form=skydnc</v>
    <v>Learn more on Bing</v>
  </rv>
  <rv s="17">
    <v>en-US</v>
    <v>c5crxm</v>
    <v>268435456</v>
    <v>1</v>
    <v>Powered by Refinitiv</v>
    <v>38</v>
    <v>Harbor Hm Cap Fct Uncnst (ARCX:HAPY)</v>
    <v>34</v>
    <v>39</v>
    <v>Finance</v>
    <v>25</v>
    <v>25.5305</v>
    <v>19.55</v>
    <v>1.0740000000000001</v>
    <v>0.12139999999999999</v>
    <v>0</v>
    <v>5.2100000000000002E-3</v>
    <v>0</v>
    <v>USD</v>
    <v>NYSE Arca</v>
    <v>ARCX</v>
    <v>5.0000000000000001E-3</v>
    <v>23.424600000000002</v>
    <v>ETF</v>
    <v>45824.840277789066</v>
    <v>5051</v>
    <v>23.424600000000002</v>
    <v>3468654.19</v>
    <v>Harbor Hm Cap Fct Uncnst</v>
    <v>23.424600000000002</v>
    <v>23.3032</v>
    <v>23.424600000000002</v>
    <v>23.424600000000002</v>
    <v>HAPY</v>
    <v>Harbor Hm Cap Fct Uncnst (ARCX:HAPY)</v>
    <v>21</v>
    <v>852</v>
  </rv>
  <rv s="2">
    <v>5052</v>
  </rv>
  <rv s="20">
    <v>en-US</v>
    <v>cfkwyc</v>
    <v>268435456</v>
    <v>1</v>
    <v>Powered by Refinitiv</v>
    <v>44</v>
    <v>PGIM Ndq 100 Br 12 - Jan (XNAS:PQJA)</v>
    <v>24</v>
    <v>45</v>
    <v>Finance</v>
    <v>43</v>
    <v>26.057400000000001</v>
    <v>21.550999999999998</v>
    <v>0.22739999999999999</v>
    <v>8.8039999999999993E-3</v>
    <v>USD</v>
    <v>Nasdaq Stock Market</v>
    <v>XNAS</v>
    <v>5.0000000000000001E-3</v>
    <v>26.057400000000001</v>
    <v>ETF</v>
    <v>45824.843750092186</v>
    <v>26.057400000000001</v>
    <v>4352203.0599999996</v>
    <v>PGIM Ndq 100 Br 12 - Jan</v>
    <v>26.057400000000001</v>
    <v>25.83</v>
    <v>26.057400000000001</v>
    <v>PQJA</v>
    <v>PGIM Ndq 100 Br 12 - Jan (XNAS:PQJA)</v>
    <v>0</v>
    <v>143</v>
  </rv>
  <rv s="2">
    <v>5054</v>
  </rv>
  <rv s="16">
    <v>en-US</v>
    <v>cd8sim</v>
    <v>268435456</v>
    <v>1</v>
    <v>Powered by Refinitiv</v>
    <v>36</v>
    <v>PGIM S&amp;P 500 B20 Nov (BATS:PBNV)</v>
    <v>24</v>
    <v>37</v>
    <v>Finance</v>
    <v>17</v>
    <v>27.607299999999999</v>
    <v>24.9451</v>
    <v>0.13350000000000001</v>
    <v>-7.2849999999999998E-4</v>
    <v>4.862E-3</v>
    <v>-2.01E-2</v>
    <v>USD</v>
    <v>CBOE BZX Exchange</v>
    <v>BATS</v>
    <v>5.0000000000000001E-3</v>
    <v>27.5901</v>
    <v>ETF</v>
    <v>45824.840330173436</v>
    <v>27.5901</v>
    <v>8734882.0600000005</v>
    <v>PGIM S&amp;P 500 B20 Nov</v>
    <v>27.5901</v>
    <v>27.456600000000002</v>
    <v>27.5901</v>
    <v>27.57</v>
    <v>PBNV</v>
    <v>PGIM S&amp;P 500 B20 Nov (BATS:PBNV)</v>
    <v>80</v>
    <v>914</v>
  </rv>
  <rv s="2">
    <v>5056</v>
  </rv>
  <rv s="3">
    <v>https://www.bing.com/financeapi/forcetrigger?t=a1v23m&amp;q=BATS%3aHYHG&amp;form=skydnc</v>
    <v>Learn more on Bing</v>
  </rv>
  <rv s="17">
    <v>en-US</v>
    <v>a1v23m</v>
    <v>268435456</v>
    <v>1</v>
    <v>Powered by Refinitiv</v>
    <v>38</v>
    <v>ProShares:HY-IR Hdgd (BATS:HYHG)</v>
    <v>34</v>
    <v>39</v>
    <v>Finance</v>
    <v>17</v>
    <v>66.963399999999993</v>
    <v>59.655000000000001</v>
    <v>0.70709999999999995</v>
    <v>0.2046</v>
    <v>0</v>
    <v>3.1809999999999998E-3</v>
    <v>0</v>
    <v>USD</v>
    <v>CBOE BZX Exchange</v>
    <v>BATS</v>
    <v>5.0000000000000001E-3</v>
    <v>64.66</v>
    <v>ETF</v>
    <v>45824.84030928203</v>
    <v>5058</v>
    <v>64.36</v>
    <v>167251304.30000001</v>
    <v>ProShares:HY-IR Hdgd</v>
    <v>64.66</v>
    <v>64.310400000000001</v>
    <v>64.515000000000001</v>
    <v>64.515000000000001</v>
    <v>HYHG</v>
    <v>ProShares:HY-IR Hdgd (BATS:HYHG)</v>
    <v>9268</v>
    <v>11081</v>
  </rv>
  <rv s="2">
    <v>5059</v>
  </rv>
  <rv s="16">
    <v>en-US</v>
    <v>cfkwsm</v>
    <v>268435456</v>
    <v>1</v>
    <v>Powered by Refinitiv</v>
    <v>36</v>
    <v>PGIM Laddered Nasdaq-100 (XNAS:PBQQ)</v>
    <v>24</v>
    <v>37</v>
    <v>Finance</v>
    <v>25</v>
    <v>26.29</v>
    <v>22.4312</v>
    <v>0.22650000000000001</v>
    <v>2.9970000000000001E-3</v>
    <v>8.7229999999999999E-3</v>
    <v>7.85E-2</v>
    <v>USD</v>
    <v>Nasdaq Stock Market</v>
    <v>XNAS</v>
    <v>5.0000000000000001E-3</v>
    <v>26.29</v>
    <v>ETF</v>
    <v>45824.843750185159</v>
    <v>26.191500000000001</v>
    <v>9542421.4900000002</v>
    <v>PGIM Laddered Nasdaq-100</v>
    <v>26.23</v>
    <v>25.965</v>
    <v>26.191500000000001</v>
    <v>26.27</v>
    <v>PBQQ</v>
    <v>PGIM Laddered Nasdaq-100 (XNAS:PBQQ)</v>
    <v>8628</v>
    <v>1467</v>
  </rv>
  <rv s="2">
    <v>5061</v>
  </rv>
  <rv s="20">
    <v>en-US</v>
    <v>cfkx52</v>
    <v>268435456</v>
    <v>1</v>
    <v>Powered by Refinitiv</v>
    <v>44</v>
    <v>PGIM Ndq 100 Br 12-Oct (XNAS:PQOC)</v>
    <v>24</v>
    <v>45</v>
    <v>Finance</v>
    <v>43</v>
    <v>26.058900000000001</v>
    <v>22.267800000000001</v>
    <v>0.21740000000000001</v>
    <v>8.4130000000000003E-3</v>
    <v>USD</v>
    <v>Nasdaq Stock Market</v>
    <v>XNAS</v>
    <v>5.0000000000000001E-3</v>
    <v>26.058900000000001</v>
    <v>ETF</v>
    <v>45824.843750092186</v>
    <v>26.058900000000001</v>
    <v>3074000.84</v>
    <v>PGIM Ndq 100 Br 12-Oct</v>
    <v>26.058900000000001</v>
    <v>25.8415</v>
    <v>26.058900000000001</v>
    <v>PQOC</v>
    <v>PGIM Ndq 100 Br 12-Oct (XNAS:PQOC)</v>
    <v>0</v>
    <v>4</v>
  </rv>
  <rv s="2">
    <v>5063</v>
  </rv>
  <rv s="3">
    <v>https://www.bing.com/financeapi/forcetrigger?t=a25277&amp;q=ARCX%3aUSDU&amp;form=skydnc</v>
    <v>Learn more on Bing</v>
  </rv>
  <rv s="17">
    <v>en-US</v>
    <v>a25277</v>
    <v>268435456</v>
    <v>1</v>
    <v>Powered by Refinitiv</v>
    <v>38</v>
    <v>WisdomTree:BBG USD Bull (ARCX:USDU)</v>
    <v>34</v>
    <v>39</v>
    <v>Finance</v>
    <v>25</v>
    <v>28.89</v>
    <v>25.414999999999999</v>
    <v>-0.57210000000000005</v>
    <v>3.1E-2</v>
    <v>-7.6889999999999999E-4</v>
    <v>1.193E-3</v>
    <v>-0.02</v>
    <v>USD</v>
    <v>NYSE Arca</v>
    <v>ARCX</v>
    <v>5.0000000000000001E-3</v>
    <v>26.01</v>
    <v>ETF</v>
    <v>45824.85699381875</v>
    <v>5065</v>
    <v>25.88</v>
    <v>169203140.63999999</v>
    <v>WisdomTree:BBG USD Bull</v>
    <v>26</v>
    <v>25.978999999999999</v>
    <v>26.01</v>
    <v>25.99</v>
    <v>USDU</v>
    <v>WisdomTree:BBG USD Bull (ARCX:USDU)</v>
    <v>71503</v>
    <v>111189</v>
  </rv>
  <rv s="2">
    <v>5066</v>
  </rv>
  <rv s="3">
    <v>https://www.bing.com/financeapi/forcetrigger?t=c3o9ar&amp;q=BATS%3aMOTE&amp;form=skydnc</v>
    <v>Learn more on Bing</v>
  </rv>
  <rv s="19">
    <v>en-US</v>
    <v>c3o9ar</v>
    <v>268435456</v>
    <v>1</v>
    <v>Powered by Refinitiv</v>
    <v>41</v>
    <v>VanEck:MS ESG Moat (BATS:MOTE)</v>
    <v>34</v>
    <v>42</v>
    <v>Finance</v>
    <v>47</v>
    <v>30.023599999999998</v>
    <v>23.360199999999999</v>
    <v>0.98499999999999999</v>
    <v>0.31630000000000003</v>
    <v>1.1666000000000001E-2</v>
    <v>USD</v>
    <v>CBOE BZX Exchange</v>
    <v>BATS</v>
    <v>5.0000000000000001E-3</v>
    <v>27.4285</v>
    <v>ETF</v>
    <v>45824.840322349221</v>
    <v>5068</v>
    <v>27.4285</v>
    <v>15527896.369999999</v>
    <v>VanEck:MS ESG Moat</v>
    <v>27.4285</v>
    <v>27.112200000000001</v>
    <v>27.4285</v>
    <v>MOTE</v>
    <v>VanEck:MS ESG Moat (BATS:MOTE)</v>
    <v>0</v>
    <v>1209</v>
  </rv>
  <rv s="2">
    <v>5069</v>
  </rv>
  <rv s="3">
    <v>https://www.bing.com/financeapi/forcetrigger?t=c4eg6h&amp;q=ARCX%3aRITA&amp;form=skydnc</v>
    <v>Learn more on Bing</v>
  </rv>
  <rv s="17">
    <v>en-US</v>
    <v>c4eg6h</v>
    <v>268435456</v>
    <v>1</v>
    <v>Powered by Refinitiv</v>
    <v>38</v>
    <v>ETFB Green SRI REITs (ARCX:RITA)</v>
    <v>34</v>
    <v>39</v>
    <v>Finance</v>
    <v>25</v>
    <v>21.97</v>
    <v>16.8</v>
    <v>0.98019999999999996</v>
    <v>3.4700000000000002E-2</v>
    <v>0</v>
    <v>1.7949999999999999E-3</v>
    <v>0</v>
    <v>USD</v>
    <v>NYSE Arca</v>
    <v>ARCX</v>
    <v>5.0000000000000001E-3</v>
    <v>20.079999999999998</v>
    <v>ETF</v>
    <v>45824.840277789066</v>
    <v>5071</v>
    <v>19.149999999999999</v>
    <v>7248598.21</v>
    <v>ETFB Green SRI REITs</v>
    <v>19.149999999999999</v>
    <v>19.328499999999998</v>
    <v>19.363199999999999</v>
    <v>19.363199999999999</v>
    <v>RITA</v>
    <v>ETFB Green SRI REITs (ARCX:RITA)</v>
    <v>789</v>
    <v>1205</v>
  </rv>
  <rv s="2">
    <v>5072</v>
  </rv>
  <rv s="3">
    <v>https://www.bing.com/financeapi/forcetrigger?t=a1nogh&amp;q=BATS%3aARCM&amp;form=skydnc</v>
    <v>Learn more on Bing</v>
  </rv>
  <rv s="17">
    <v>en-US</v>
    <v>a1nogh</v>
    <v>268435456</v>
    <v>1</v>
    <v>Powered by Refinitiv</v>
    <v>38</v>
    <v>Arrow Reserve Cap Mgmt (BATS:ARCM)</v>
    <v>34</v>
    <v>39</v>
    <v>Finance</v>
    <v>17</v>
    <v>101.74</v>
    <v>99.99</v>
    <v>1.4115</v>
    <v>-0.01</v>
    <v>0</v>
    <v>-9.9669999999999999E-5</v>
    <v>0</v>
    <v>USD</v>
    <v>CBOE BZX Exchange</v>
    <v>BATS</v>
    <v>5.0000000000000001E-3</v>
    <v>100.32</v>
    <v>ETF</v>
    <v>45824.840280578122</v>
    <v>5074</v>
    <v>100.32</v>
    <v>46065830.539999999</v>
    <v>Arrow Reserve Cap Mgmt</v>
    <v>100.32</v>
    <v>100.33</v>
    <v>100.32</v>
    <v>100.32</v>
    <v>ARCM</v>
    <v>Arrow Reserve Cap Mgmt (BATS:ARCM)</v>
    <v>110</v>
    <v>946</v>
  </rv>
  <rv s="2">
    <v>5075</v>
  </rv>
  <rv s="20">
    <v>en-US</v>
    <v>cfkwvh</v>
    <v>268435456</v>
    <v>1</v>
    <v>Powered by Refinitiv</v>
    <v>44</v>
    <v>PGIM Ndq 100 Br 12 - Apr (XNAS:PQAP)</v>
    <v>24</v>
    <v>45</v>
    <v>Finance</v>
    <v>43</v>
    <v>26.58</v>
    <v>22.79</v>
    <v>0.17780000000000001</v>
    <v>6.7369999999999999E-3</v>
    <v>USD</v>
    <v>Nasdaq Stock Market</v>
    <v>XNAS</v>
    <v>5.0000000000000001E-3</v>
    <v>26.567499999999999</v>
    <v>ETF</v>
    <v>45824.843750092186</v>
    <v>26.567499999999999</v>
    <v>6556799.9400000004</v>
    <v>PGIM Ndq 100 Br 12 - Apr</v>
    <v>26.567499999999999</v>
    <v>26.389700000000001</v>
    <v>26.567499999999999</v>
    <v>PQAP</v>
    <v>PGIM Ndq 100 Br 12 - Apr (XNAS:PQAP)</v>
    <v>0</v>
    <v>338</v>
  </rv>
  <rv s="2">
    <v>5077</v>
  </rv>
  <rv s="3">
    <v>https://www.bing.com/financeapi/forcetrigger?t=c68z1h&amp;q=ARCX%3aMNBD&amp;form=skydnc</v>
    <v>Learn more on Bing</v>
  </rv>
  <rv s="17">
    <v>en-US</v>
    <v>c68z1h</v>
    <v>268435456</v>
    <v>1</v>
    <v>Powered by Refinitiv</v>
    <v>38</v>
    <v>ALPS Intmdt Muni Bd (ARCX:MNBD)</v>
    <v>34</v>
    <v>39</v>
    <v>Finance</v>
    <v>25</v>
    <v>26.18</v>
    <v>24.55</v>
    <v>0.8609</v>
    <v>0.02</v>
    <v>0</v>
    <v>7.896E-4</v>
    <v>0</v>
    <v>USD</v>
    <v>NYSE Arca</v>
    <v>ARCX</v>
    <v>5.0000000000000001E-3</v>
    <v>25.5</v>
    <v>ETF</v>
    <v>45824.840277812502</v>
    <v>5079</v>
    <v>25.35</v>
    <v>36586220.670000002</v>
    <v>ALPS Intmdt Muni Bd</v>
    <v>25.36</v>
    <v>25.33</v>
    <v>25.35</v>
    <v>25.35</v>
    <v>MNBD</v>
    <v>ALPS Intmdt Muni Bd (ARCX:MNBD)</v>
    <v>2404</v>
    <v>4844</v>
  </rv>
  <rv s="2">
    <v>5080</v>
  </rv>
  <rv s="20">
    <v>en-US</v>
    <v>cd8eyc</v>
    <v>268435456</v>
    <v>1</v>
    <v>Powered by Refinitiv</v>
    <v>44</v>
    <v>PGIM S&amp;P 500 B20 Oct (BATS:PBOC)</v>
    <v>24</v>
    <v>45</v>
    <v>Finance</v>
    <v>47</v>
    <v>27.2318</v>
    <v>24.78</v>
    <v>0.13769999999999999</v>
    <v>5.0860000000000002E-3</v>
    <v>USD</v>
    <v>CBOE BZX Exchange</v>
    <v>BATS</v>
    <v>5.0000000000000001E-3</v>
    <v>27.214400000000001</v>
    <v>ETF</v>
    <v>45824.840329316408</v>
    <v>27.214400000000001</v>
    <v>8895496.6699999999</v>
    <v>PGIM S&amp;P 500 B20 Oct</v>
    <v>27.214400000000001</v>
    <v>27.076699999999999</v>
    <v>27.214400000000001</v>
    <v>PBOC</v>
    <v>PGIM S&amp;P 500 B20 Oct (BATS:PBOC)</v>
    <v>0</v>
    <v>116</v>
  </rv>
  <rv s="2">
    <v>5082</v>
  </rv>
  <rv s="3">
    <v>https://www.bing.com/financeapi/forcetrigger?t=a1sezr&amp;q=ARCX%3aEWC&amp;form=skydnc</v>
    <v>Learn more on Bing</v>
  </rv>
  <rv s="17">
    <v>en-US</v>
    <v>a1sezr</v>
    <v>268435456</v>
    <v>1</v>
    <v>Powered by Refinitiv</v>
    <v>38</v>
    <v>iShares:MSCI Canada (ARCX:EWC)</v>
    <v>34</v>
    <v>39</v>
    <v>Finance</v>
    <v>25</v>
    <v>46.109900000000003</v>
    <v>35.74</v>
    <v>1.1015999999999999</v>
    <v>0.186</v>
    <v>-7.6490000000000004E-3</v>
    <v>4.0810000000000004E-3</v>
    <v>-0.35</v>
    <v>USD</v>
    <v>NYSE Arca</v>
    <v>ARCX</v>
    <v>5.0000000000000001E-3</v>
    <v>46.085000000000001</v>
    <v>ETF</v>
    <v>45824.914751897653</v>
    <v>5084</v>
    <v>45.734999999999999</v>
    <v>3021176862.3699999</v>
    <v>iShares:MSCI Canada</v>
    <v>45.91</v>
    <v>45.573999999999998</v>
    <v>45.76</v>
    <v>45.41</v>
    <v>EWC</v>
    <v>iShares:MSCI Canada (ARCX:EWC)</v>
    <v>2145779</v>
    <v>2068159</v>
  </rv>
  <rv s="2">
    <v>5085</v>
  </rv>
  <rv s="16">
    <v>en-US</v>
    <v>c8mna2</v>
    <v>268435456</v>
    <v>1</v>
    <v>Powered by Refinitiv</v>
    <v>36</v>
    <v>Eldridge BBB-B CLO (ARCX:CLOZ)</v>
    <v>24</v>
    <v>37</v>
    <v>Finance</v>
    <v>25</v>
    <v>27.25</v>
    <v>25.08</v>
    <v>0.02</v>
    <v>1.498E-3</v>
    <v>7.4929999999999994E-4</v>
    <v>0.04</v>
    <v>USD</v>
    <v>NYSE Arca</v>
    <v>ARCX</v>
    <v>5.0000000000000001E-3</v>
    <v>26.72</v>
    <v>ETF</v>
    <v>45824.892594189063</v>
    <v>26.65</v>
    <v>716433796.57000005</v>
    <v>Eldridge BBB-B CLO</v>
    <v>26.65</v>
    <v>26.69</v>
    <v>26.71</v>
    <v>26.75</v>
    <v>CLOZ</v>
    <v>Eldridge BBB-B CLO (ARCX:CLOZ)</v>
    <v>301992</v>
    <v>499443</v>
  </rv>
  <rv s="2">
    <v>5087</v>
  </rv>
  <rv s="3">
    <v>https://www.bing.com/financeapi/forcetrigger?t=a1wgk2&amp;q=ARCX%3aKEMQ&amp;form=skydnc</v>
    <v>Learn more on Bing</v>
  </rv>
  <rv s="17">
    <v>en-US</v>
    <v>a1wgk2</v>
    <v>268435456</v>
    <v>1</v>
    <v>Powered by Refinitiv</v>
    <v>38</v>
    <v>KraneShs:EM Cons Tech Ix (ARCX:KEMQ)</v>
    <v>34</v>
    <v>39</v>
    <v>Finance</v>
    <v>25</v>
    <v>21.646799999999999</v>
    <v>14.75</v>
    <v>1.1409</v>
    <v>0.53220000000000001</v>
    <v>0</v>
    <v>2.5225000000000001E-2</v>
    <v>0</v>
    <v>USD</v>
    <v>NYSE Arca</v>
    <v>ARCX</v>
    <v>5.0000000000000001E-3</v>
    <v>21.646799999999999</v>
    <v>ETF</v>
    <v>45824.840277823438</v>
    <v>5089</v>
    <v>21.526800000000001</v>
    <v>22185602.870000001</v>
    <v>KraneShs:EM Cons Tech Ix</v>
    <v>21.54</v>
    <v>21.097799999999999</v>
    <v>21.63</v>
    <v>21.63</v>
    <v>KEMQ</v>
    <v>KraneShs:EM Cons Tech Ix (ARCX:KEMQ)</v>
    <v>3095</v>
    <v>2676</v>
  </rv>
  <rv s="2">
    <v>5090</v>
  </rv>
  <rv s="16">
    <v>en-US</v>
    <v>calbgh</v>
    <v>268435456</v>
    <v>1</v>
    <v>Powered by Refinitiv</v>
    <v>36</v>
    <v>EA:Strive Total Return B (XNYS:STXT)</v>
    <v>24</v>
    <v>37</v>
    <v>Finance</v>
    <v>25</v>
    <v>21.38</v>
    <v>19.510000000000002</v>
    <v>-2.5000000000000001E-2</v>
    <v>0</v>
    <v>-1.25E-3</v>
    <v>0</v>
    <v>USD</v>
    <v>New York Stock Exchange</v>
    <v>XNYS</v>
    <v>5.0000000000000001E-3</v>
    <v>20</v>
    <v>ETF</v>
    <v>45824.840277812502</v>
    <v>19.940000000000001</v>
    <v>136609841.30000001</v>
    <v>EA:Strive Total Return B</v>
    <v>19.989999999999998</v>
    <v>19.995000000000001</v>
    <v>19.97</v>
    <v>19.97</v>
    <v>STXT</v>
    <v>EA:Strive Total Return B (XNYS:STXT)</v>
    <v>9133</v>
    <v>31649</v>
  </rv>
  <rv s="2">
    <v>5092</v>
  </rv>
  <rv s="3">
    <v>https://www.bing.com/financeapi/forcetrigger?t=btdj7w&amp;q=ARCX%3aSPSK&amp;form=skydnc</v>
    <v>Learn more on Bing</v>
  </rv>
  <rv s="17">
    <v>en-US</v>
    <v>btdj7w</v>
    <v>268435456</v>
    <v>1</v>
    <v>Powered by Refinitiv</v>
    <v>38</v>
    <v>Tidal:SP Fds DJ Gl Sukuk (ARCX:SPSK)</v>
    <v>34</v>
    <v>39</v>
    <v>Finance</v>
    <v>25</v>
    <v>18.724499999999999</v>
    <v>17.510000000000002</v>
    <v>0.58640000000000003</v>
    <v>0.01</v>
    <v>0</v>
    <v>5.5250000000000004E-4</v>
    <v>0</v>
    <v>USD</v>
    <v>NYSE Arca</v>
    <v>ARCX</v>
    <v>5.0000000000000001E-3</v>
    <v>18.2</v>
    <v>ETF</v>
    <v>45824.84027780078</v>
    <v>5094</v>
    <v>18.079999999999998</v>
    <v>310878618.86000001</v>
    <v>Tidal:SP Fds DJ Gl Sukuk</v>
    <v>18.11</v>
    <v>18.100000000000001</v>
    <v>18.11</v>
    <v>18.11</v>
    <v>SPSK</v>
    <v>Tidal:SP Fds DJ Gl Sukuk (ARCX:SPSK)</v>
    <v>126424</v>
    <v>90882</v>
  </rv>
  <rv s="2">
    <v>5095</v>
  </rv>
  <rv s="16">
    <v>en-US</v>
    <v>cfkuu2</v>
    <v>268435456</v>
    <v>1</v>
    <v>Powered by Refinitiv</v>
    <v>36</v>
    <v>Indexperts Gorilla Ag Gr (ARCX:RILA)</v>
    <v>24</v>
    <v>37</v>
    <v>Finance</v>
    <v>25</v>
    <v>10.94</v>
    <v>8.6199999999999992</v>
    <v>9.35E-2</v>
    <v>0</v>
    <v>8.6660000000000001E-3</v>
    <v>0</v>
    <v>USD</v>
    <v>NYSE Arca</v>
    <v>ARCX</v>
    <v>5.0000000000000001E-3</v>
    <v>10.94</v>
    <v>ETF</v>
    <v>45824.840277789066</v>
    <v>10.8826</v>
    <v>29996682.77</v>
    <v>Indexperts Gorilla Ag Gr</v>
    <v>10.904999999999999</v>
    <v>10.789099999999999</v>
    <v>10.8826</v>
    <v>10.8826</v>
    <v>RILA</v>
    <v>Indexperts Gorilla Ag Gr (ARCX:RILA)</v>
    <v>8259</v>
    <v>22134</v>
  </rv>
  <rv s="2">
    <v>5097</v>
  </rv>
  <rv s="3">
    <v>https://www.bing.com/financeapi/forcetrigger?t=a25jc7&amp;q=ARCX%3aVRP&amp;form=skydnc</v>
    <v>Learn more on Bing</v>
  </rv>
  <rv s="17">
    <v>en-US</v>
    <v>a25jc7</v>
    <v>268435456</v>
    <v>1</v>
    <v>Powered by Refinitiv</v>
    <v>38</v>
    <v>Invesco Var Rt Pref (ARCX:VRP)</v>
    <v>34</v>
    <v>39</v>
    <v>Finance</v>
    <v>25</v>
    <v>24.67</v>
    <v>23.03</v>
    <v>0.27510000000000001</v>
    <v>0.02</v>
    <v>-7.3829999999999998E-3</v>
    <v>8.2100000000000012E-4</v>
    <v>-0.18</v>
    <v>USD</v>
    <v>NYSE Arca</v>
    <v>ARCX</v>
    <v>5.0000000000000001E-3</v>
    <v>24.38</v>
    <v>ETF</v>
    <v>45824.84027780078</v>
    <v>5099</v>
    <v>24.32</v>
    <v>2046986754.79</v>
    <v>Invesco Var Rt Pref</v>
    <v>24.37</v>
    <v>24.36</v>
    <v>24.38</v>
    <v>24.2</v>
    <v>VRP</v>
    <v>Invesco Var Rt Pref (ARCX:VRP)</v>
    <v>795186</v>
    <v>401804</v>
  </rv>
  <rv s="2">
    <v>5100</v>
  </rv>
  <rv s="16">
    <v>en-US</v>
    <v>c9fdvh</v>
    <v>268435456</v>
    <v>1</v>
    <v>Powered by Refinitiv</v>
    <v>36</v>
    <v>Glbl X PropTech (XNAS:PTEC)</v>
    <v>24</v>
    <v>37</v>
    <v>Finance</v>
    <v>25</v>
    <v>37.78</v>
    <v>28.93</v>
    <v>0.56000000000000005</v>
    <v>0</v>
    <v>1.5164E-2</v>
    <v>0</v>
    <v>USD</v>
    <v>Nasdaq Stock Market</v>
    <v>XNAS</v>
    <v>5.0000000000000001E-3</v>
    <v>37.49</v>
    <v>ETF</v>
    <v>45824.843750092186</v>
    <v>37.49</v>
    <v>1784268.63</v>
    <v>Glbl X PropTech</v>
    <v>37.49</v>
    <v>36.93</v>
    <v>37.49</v>
    <v>37.49</v>
    <v>PTEC</v>
    <v>Glbl X PropTech (XNAS:PTEC)</v>
    <v>17</v>
    <v>112</v>
  </rv>
  <rv s="2">
    <v>5102</v>
  </rv>
  <rv s="16">
    <v>en-US</v>
    <v>cek4hw</v>
    <v>268435456</v>
    <v>1</v>
    <v>Powered by Refinitiv</v>
    <v>36</v>
    <v>Palmer Square Cr Opps (ARCX:PSQO)</v>
    <v>24</v>
    <v>37</v>
    <v>Finance</v>
    <v>25</v>
    <v>20.65</v>
    <v>20</v>
    <v>0.01</v>
    <v>0</v>
    <v>4.863E-4</v>
    <v>0</v>
    <v>USD</v>
    <v>NYSE Arca</v>
    <v>ARCX</v>
    <v>5.0000000000000001E-3</v>
    <v>20.59</v>
    <v>ETF</v>
    <v>45824.840277823438</v>
    <v>20.574999999999999</v>
    <v>44075364.460000001</v>
    <v>Palmer Square Cr Opps</v>
    <v>20.59</v>
    <v>20.565000000000001</v>
    <v>20.574999999999999</v>
    <v>20.574999999999999</v>
    <v>PSQO</v>
    <v>Palmer Square Cr Opps (ARCX:PSQO)</v>
    <v>3141</v>
    <v>67278</v>
  </rv>
  <rv s="2">
    <v>5104</v>
  </rv>
  <rv s="20">
    <v>en-US</v>
    <v>cdd75r</v>
    <v>268435456</v>
    <v>1</v>
    <v>Powered by Refinitiv</v>
    <v>44</v>
    <v>PGIM S&amp;P 500 B20 June (BATS:PBJN)</v>
    <v>24</v>
    <v>45</v>
    <v>Finance</v>
    <v>47</v>
    <v>28.26</v>
    <v>24.64</v>
    <v>0.11840000000000001</v>
    <v>4.2300000000000003E-3</v>
    <v>USD</v>
    <v>CBOE BZX Exchange</v>
    <v>BATS</v>
    <v>5.0000000000000001E-3</v>
    <v>28.17</v>
    <v>ETF</v>
    <v>45824.840330173436</v>
    <v>28.1</v>
    <v>10591016.529999999</v>
    <v>PGIM S&amp;P 500 B20 June</v>
    <v>28.17</v>
    <v>27.989000000000001</v>
    <v>28.107399999999998</v>
    <v>PBJN</v>
    <v>PGIM S&amp;P 500 B20 June (BATS:PBJN)</v>
    <v>8859</v>
    <v>14538</v>
  </rv>
  <rv s="2">
    <v>5106</v>
  </rv>
  <rv s="3">
    <v>https://www.bing.com/financeapi/forcetrigger?t=a1ncrw&amp;q=XNAS%3aALTY&amp;form=skydnc</v>
    <v>Learn more on Bing</v>
  </rv>
  <rv s="17">
    <v>en-US</v>
    <v>a1ncrw</v>
    <v>268435456</v>
    <v>1</v>
    <v>Powered by Refinitiv</v>
    <v>38</v>
    <v>Glbl X Alternative Inc (XNAS:ALTY)</v>
    <v>34</v>
    <v>39</v>
    <v>Finance</v>
    <v>25</v>
    <v>12.19</v>
    <v>10.57</v>
    <v>1.0497000000000001</v>
    <v>-0.02</v>
    <v>0</v>
    <v>-1.7380000000000002E-3</v>
    <v>0</v>
    <v>USD</v>
    <v>Nasdaq Stock Market</v>
    <v>XNAS</v>
    <v>5.0000000000000001E-3</v>
    <v>11.55</v>
    <v>ETF</v>
    <v>45824.843750265623</v>
    <v>5108</v>
    <v>11.484999999999999</v>
    <v>33497464.309999999</v>
    <v>Glbl X Alternative Inc</v>
    <v>11.51</v>
    <v>11.505000000000001</v>
    <v>11.484999999999999</v>
    <v>11.484999999999999</v>
    <v>ALTY</v>
    <v>Glbl X Alternative Inc (XNAS:ALTY)</v>
    <v>23484</v>
    <v>10682</v>
  </rv>
  <rv s="2">
    <v>5109</v>
  </rv>
  <rv s="3">
    <v>https://www.bing.com/financeapi/forcetrigger?t=a1sgec&amp;q=ARCX%3aEWS&amp;form=skydnc</v>
    <v>Learn more on Bing</v>
  </rv>
  <rv s="17">
    <v>en-US</v>
    <v>a1sgec</v>
    <v>268435456</v>
    <v>1</v>
    <v>Powered by Refinitiv</v>
    <v>38</v>
    <v>iShares:MSCI Singapore (ARCX:EWS)</v>
    <v>34</v>
    <v>39</v>
    <v>Finance</v>
    <v>25</v>
    <v>26.48</v>
    <v>18.239999999999998</v>
    <v>0.83</v>
    <v>0.20899999999999999</v>
    <v>-3.9229999999999994E-3</v>
    <v>8.267E-3</v>
    <v>-0.1</v>
    <v>USD</v>
    <v>NYSE Arca</v>
    <v>ARCX</v>
    <v>5.0000000000000001E-3</v>
    <v>25.645</v>
    <v>ETF</v>
    <v>45824.84027780078</v>
    <v>5111</v>
    <v>25.44</v>
    <v>725250502.74000001</v>
    <v>iShares:MSCI Singapore</v>
    <v>25.44</v>
    <v>25.280999999999999</v>
    <v>25.49</v>
    <v>25.39</v>
    <v>EWS</v>
    <v>iShares:MSCI Singapore (ARCX:EWS)</v>
    <v>308784</v>
    <v>492905</v>
  </rv>
  <rv s="2">
    <v>5112</v>
  </rv>
  <rv s="16">
    <v>en-US</v>
    <v>cdas5r</v>
    <v>268435456</v>
    <v>1</v>
    <v>Powered by Refinitiv</v>
    <v>36</v>
    <v>PGIM S&amp;P 500 B20 Dec (BATS:PBDE)</v>
    <v>24</v>
    <v>37</v>
    <v>Finance</v>
    <v>17</v>
    <v>27.04</v>
    <v>24.41</v>
    <v>0.1323</v>
    <v>-6.3059999999999996E-5</v>
    <v>4.9320000000000006E-3</v>
    <v>-1.6999999999999999E-3</v>
    <v>USD</v>
    <v>CBOE BZX Exchange</v>
    <v>BATS</v>
    <v>5.0000000000000001E-3</v>
    <v>27</v>
    <v>ETF</v>
    <v>45824.840329976563</v>
    <v>26.94</v>
    <v>27986317.329999998</v>
    <v>PGIM S&amp;P 500 B20 Dec</v>
    <v>26.96</v>
    <v>26.824400000000001</v>
    <v>26.956700000000001</v>
    <v>26.954999999999998</v>
    <v>PBDE</v>
    <v>PGIM S&amp;P 500 B20 Dec (BATS:PBDE)</v>
    <v>846</v>
    <v>2103</v>
  </rv>
  <rv s="2">
    <v>5114</v>
  </rv>
  <rv s="16">
    <v>en-US</v>
    <v>cazbz2</v>
    <v>268435456</v>
    <v>1</v>
    <v>Powered by Refinitiv</v>
    <v>36</v>
    <v>JPMorgan:Hdg Eq Ld Ovly (ARCX:HELO)</v>
    <v>24</v>
    <v>37</v>
    <v>Finance</v>
    <v>25</v>
    <v>63.81</v>
    <v>55.83</v>
    <v>0.22</v>
    <v>0</v>
    <v>3.5590000000000001E-3</v>
    <v>0</v>
    <v>USD</v>
    <v>NYSE Arca</v>
    <v>ARCX</v>
    <v>5.0000000000000001E-3</v>
    <v>62.149900000000002</v>
    <v>ETF</v>
    <v>45824.84027780078</v>
    <v>62.010100000000001</v>
    <v>3151724143.8800001</v>
    <v>JPMorgan:Hdg Eq Ld Ovly</v>
    <v>62.02</v>
    <v>61.82</v>
    <v>62.04</v>
    <v>62.04</v>
    <v>HELO</v>
    <v>JPMorgan:Hdg Eq Ld Ovly (ARCX:HELO)</v>
    <v>215579</v>
    <v>325975</v>
  </rv>
  <rv s="2">
    <v>5116</v>
  </rv>
  <rv s="3">
    <v>https://www.bing.com/financeapi/forcetrigger?t=a1wtgh&amp;q=ARCX%3aLDUR&amp;form=skydnc</v>
    <v>Learn more on Bing</v>
  </rv>
  <rv s="17">
    <v>en-US</v>
    <v>a1wtgh</v>
    <v>268435456</v>
    <v>1</v>
    <v>Powered by Refinitiv</v>
    <v>38</v>
    <v>PIMCO ETF:En Low Dur Act (ARCX:LDUR)</v>
    <v>34</v>
    <v>39</v>
    <v>Finance</v>
    <v>25</v>
    <v>96.93</v>
    <v>94.09</v>
    <v>0.81279999999999997</v>
    <v>-1.4999999999999999E-2</v>
    <v>0</v>
    <v>-1.573E-4</v>
    <v>0</v>
    <v>USD</v>
    <v>NYSE Arca</v>
    <v>ARCX</v>
    <v>5.0000000000000001E-3</v>
    <v>95.48</v>
    <v>ETF</v>
    <v>45824.840277823438</v>
    <v>5118</v>
    <v>95.331100000000006</v>
    <v>914114171.45000005</v>
    <v>PIMCO ETF:En Low Dur Act</v>
    <v>95.42</v>
    <v>95.355000000000004</v>
    <v>95.34</v>
    <v>95.34</v>
    <v>LDUR</v>
    <v>PIMCO ETF:En Low Dur Act (ARCX:LDUR)</v>
    <v>21576</v>
    <v>62631</v>
  </rv>
  <rv s="2">
    <v>5119</v>
  </rv>
  <rv s="3">
    <v>https://www.bing.com/financeapi/forcetrigger?t=c4j9z2&amp;q=ARCX%3aFHYS&amp;form=skydnc</v>
    <v>Learn more on Bing</v>
  </rv>
  <rv s="17">
    <v>en-US</v>
    <v>c4j9z2</v>
    <v>268435456</v>
    <v>1</v>
    <v>Powered by Refinitiv</v>
    <v>38</v>
    <v>Federated Hrms SD Hi Yld (ARCX:FHYS)</v>
    <v>34</v>
    <v>39</v>
    <v>Finance</v>
    <v>25</v>
    <v>25.34</v>
    <v>22.1</v>
    <v>0.55800000000000005</v>
    <v>3.5000000000000003E-2</v>
    <v>0</v>
    <v>1.5199999999999999E-3</v>
    <v>0</v>
    <v>USD</v>
    <v>NYSE Arca</v>
    <v>ARCX</v>
    <v>5.0000000000000001E-3</v>
    <v>23.06</v>
    <v>ETF</v>
    <v>45824.84027780078</v>
    <v>5121</v>
    <v>23.014600000000002</v>
    <v>29404471.59</v>
    <v>Federated Hrms SD Hi Yld</v>
    <v>23.02</v>
    <v>23.02</v>
    <v>23.055</v>
    <v>23.055</v>
    <v>FHYS</v>
    <v>Federated Hrms SD Hi Yld (ARCX:FHYS)</v>
    <v>7168</v>
    <v>12282</v>
  </rv>
  <rv s="2">
    <v>5122</v>
  </rv>
  <rv s="3">
    <v>https://www.bing.com/financeapi/forcetrigger?t=ay3uyc&amp;q=ARCX%3aDTEC&amp;form=skydnc</v>
    <v>Learn more on Bing</v>
  </rv>
  <rv s="17">
    <v>en-US</v>
    <v>ay3uyc</v>
    <v>268435456</v>
    <v>1</v>
    <v>Powered by Refinitiv</v>
    <v>38</v>
    <v>ALPS Disruptive Tech (ARCX:DTEC)</v>
    <v>34</v>
    <v>39</v>
    <v>Finance</v>
    <v>25</v>
    <v>48.72</v>
    <v>37.11</v>
    <v>1.1253</v>
    <v>0.81530000000000002</v>
    <v>0</v>
    <v>1.7180999999999998E-2</v>
    <v>0</v>
    <v>USD</v>
    <v>NYSE Arca</v>
    <v>ARCX</v>
    <v>5.0000000000000001E-3</v>
    <v>48.39</v>
    <v>ETF</v>
    <v>45824.84027780078</v>
    <v>5124</v>
    <v>48.1</v>
    <v>86037798.269999996</v>
    <v>ALPS Disruptive Tech</v>
    <v>48.1</v>
    <v>47.454500000000003</v>
    <v>48.269799999999996</v>
    <v>48.269799999999996</v>
    <v>DTEC</v>
    <v>ALPS Disruptive Tech (ARCX:DTEC)</v>
    <v>2331</v>
    <v>7536</v>
  </rv>
  <rv s="2">
    <v>5125</v>
  </rv>
  <rv s="16">
    <v>en-US</v>
    <v>ca79gh</v>
    <v>268435456</v>
    <v>1</v>
    <v>Powered by Refinitiv</v>
    <v>36</v>
    <v>BlackRock:iShs LCD Bf (BATS:IVVB)</v>
    <v>24</v>
    <v>37</v>
    <v>Finance</v>
    <v>17</v>
    <v>31.66</v>
    <v>27.11</v>
    <v>0.17</v>
    <v>0</v>
    <v>5.5589999999999997E-3</v>
    <v>0</v>
    <v>USD</v>
    <v>CBOE BZX Exchange</v>
    <v>BATS</v>
    <v>5.0000000000000001E-3</v>
    <v>30.821999999999999</v>
    <v>ETF</v>
    <v>45824.840308425781</v>
    <v>30.749400000000001</v>
    <v>259729341.30000001</v>
    <v>BlackRock:iShs LCD Bf</v>
    <v>30.76</v>
    <v>30.58</v>
    <v>30.75</v>
    <v>30.75</v>
    <v>IVVB</v>
    <v>BlackRock:iShs LCD Bf (BATS:IVVB)</v>
    <v>14369</v>
    <v>17705</v>
  </rv>
  <rv s="2">
    <v>5127</v>
  </rv>
  <rv s="3">
    <v>https://www.bing.com/financeapi/forcetrigger?t=a1zu3m&amp;q=ARCX%3aPHB&amp;form=skydnc</v>
    <v>Learn more on Bing</v>
  </rv>
  <rv s="17">
    <v>en-US</v>
    <v>a1zu3m</v>
    <v>268435456</v>
    <v>1</v>
    <v>Powered by Refinitiv</v>
    <v>38</v>
    <v>Invesco Fd HY Corp (ARCX:PHB)</v>
    <v>34</v>
    <v>39</v>
    <v>Finance</v>
    <v>25</v>
    <v>18.649999999999999</v>
    <v>17.329999999999998</v>
    <v>1.3140000000000001</v>
    <v>0.02</v>
    <v>-2.2380000000000001E-2</v>
    <v>1.093E-3</v>
    <v>-0.41</v>
    <v>USD</v>
    <v>NYSE Arca</v>
    <v>ARCX</v>
    <v>5.0000000000000001E-3</v>
    <v>18.34</v>
    <v>ETF</v>
    <v>45824.840277823438</v>
    <v>5129</v>
    <v>18.305</v>
    <v>337950508.41000003</v>
    <v>Invesco Fd HY Corp</v>
    <v>18.34</v>
    <v>18.3</v>
    <v>18.32</v>
    <v>17.91</v>
    <v>PHB</v>
    <v>Invesco Fd HY Corp (ARCX:PHB)</v>
    <v>50642</v>
    <v>90601</v>
  </rv>
  <rv s="2">
    <v>5130</v>
  </rv>
  <rv s="3">
    <v>https://www.bing.com/financeapi/forcetrigger?t=a1vkrw&amp;q=ARCX%3aINKM&amp;form=skydnc</v>
    <v>Learn more on Bing</v>
  </rv>
  <rv s="17">
    <v>en-US</v>
    <v>a1vkrw</v>
    <v>268435456</v>
    <v>1</v>
    <v>Powered by Refinitiv</v>
    <v>38</v>
    <v>SPDR SSGA Inc Alloc (ARCX:INKM)</v>
    <v>34</v>
    <v>39</v>
    <v>Finance</v>
    <v>25</v>
    <v>33.159999999999997</v>
    <v>29.92</v>
    <v>0.88119999999999998</v>
    <v>2.9000000000000001E-2</v>
    <v>0</v>
    <v>8.9700000000000001E-4</v>
    <v>0</v>
    <v>USD</v>
    <v>NYSE Arca</v>
    <v>ARCX</v>
    <v>5.0000000000000001E-3</v>
    <v>32.479999999999997</v>
    <v>ETF</v>
    <v>45824.840277812502</v>
    <v>5132</v>
    <v>32.35</v>
    <v>66673279.399999999</v>
    <v>SPDR SSGA Inc Alloc</v>
    <v>32.451000000000001</v>
    <v>32.33</v>
    <v>32.359000000000002</v>
    <v>32.359000000000002</v>
    <v>INKM</v>
    <v>SPDR SSGA Inc Alloc (ARCX:INKM)</v>
    <v>9495</v>
    <v>2920</v>
  </rv>
  <rv s="2">
    <v>5133</v>
  </rv>
  <rv s="3">
    <v>https://www.bing.com/financeapi/forcetrigger?t=a1pgqh&amp;q=BATS%3aCEMB&amp;form=skydnc</v>
    <v>Learn more on Bing</v>
  </rv>
  <rv s="17">
    <v>en-US</v>
    <v>a1pgqh</v>
    <v>268435456</v>
    <v>1</v>
    <v>Powered by Refinitiv</v>
    <v>38</v>
    <v>iShares:JPM EM Corp Bd (BATS:CEMB)</v>
    <v>34</v>
    <v>39</v>
    <v>Finance</v>
    <v>17</v>
    <v>46.15</v>
    <v>43.28</v>
    <v>0.73109999999999997</v>
    <v>1.2500000000000001E-2</v>
    <v>-3.0133999999999998E-2</v>
    <v>2.786E-4</v>
    <v>-1.3525</v>
    <v>USD</v>
    <v>CBOE BZX Exchange</v>
    <v>BATS</v>
    <v>5.0000000000000001E-3</v>
    <v>44.99</v>
    <v>ETF</v>
    <v>45824.840290520311</v>
    <v>5135</v>
    <v>44.87</v>
    <v>371371671.88999999</v>
    <v>iShares:JPM EM Corp Bd</v>
    <v>44.91</v>
    <v>44.87</v>
    <v>44.8825</v>
    <v>43.53</v>
    <v>CEMB</v>
    <v>iShares:JPM EM Corp Bd (BATS:CEMB)</v>
    <v>16105</v>
    <v>39287</v>
  </rv>
  <rv s="2">
    <v>5136</v>
  </rv>
  <rv s="3">
    <v>https://www.bing.com/financeapi/forcetrigger?t=c3od27&amp;q=ARCX%3aPINK&amp;form=skydnc</v>
    <v>Learn more on Bing</v>
  </rv>
  <rv s="17">
    <v>en-US</v>
    <v>c3od27</v>
    <v>268435456</v>
    <v>1</v>
    <v>Powered by Refinitiv</v>
    <v>38</v>
    <v>Simplify:Health Care (ARCX:PINK)</v>
    <v>34</v>
    <v>39</v>
    <v>Finance</v>
    <v>25</v>
    <v>33.3444</v>
    <v>26.097999999999999</v>
    <v>1.0290999999999999</v>
    <v>0.06</v>
    <v>0</v>
    <v>2.0230000000000001E-3</v>
    <v>0</v>
    <v>USD</v>
    <v>NYSE Arca</v>
    <v>ARCX</v>
    <v>5.0000000000000001E-3</v>
    <v>29.93</v>
    <v>ETF</v>
    <v>45824.840277789066</v>
    <v>5138</v>
    <v>29.64</v>
    <v>130282063.34999999</v>
    <v>Simplify:Health Care</v>
    <v>29.69</v>
    <v>29.66</v>
    <v>29.72</v>
    <v>29.72</v>
    <v>PINK</v>
    <v>Simplify:Health Care (ARCX:PINK)</v>
    <v>5997</v>
    <v>34489</v>
  </rv>
  <rv s="2">
    <v>5139</v>
  </rv>
  <rv s="3">
    <v>https://www.bing.com/financeapi/forcetrigger?t=a1w9p2&amp;q=BATS%3aJPIB&amp;form=skydnc</v>
    <v>Learn more on Bing</v>
  </rv>
  <rv s="17">
    <v>en-US</v>
    <v>a1w9p2</v>
    <v>268435456</v>
    <v>1</v>
    <v>Powered by Refinitiv</v>
    <v>38</v>
    <v>JPMorgan:Intl Bond Opp (BATS:JPIB)</v>
    <v>34</v>
    <v>39</v>
    <v>Finance</v>
    <v>17</v>
    <v>48.84</v>
    <v>46.54</v>
    <v>0.60870000000000002</v>
    <v>0.06</v>
    <v>0</v>
    <v>1.2459999999999999E-3</v>
    <v>0</v>
    <v>USD</v>
    <v>CBOE BZX Exchange</v>
    <v>BATS</v>
    <v>5.0000000000000001E-3</v>
    <v>48.289900000000003</v>
    <v>ETF</v>
    <v>45824.840316041409</v>
    <v>5141</v>
    <v>48.2</v>
    <v>776539890.05999994</v>
    <v>JPMorgan:Intl Bond Opp</v>
    <v>48.24</v>
    <v>48.15</v>
    <v>48.21</v>
    <v>48.21</v>
    <v>JPIB</v>
    <v>JPMorgan:Intl Bond Opp (BATS:JPIB)</v>
    <v>94413</v>
    <v>173454</v>
  </rv>
  <rv s="2">
    <v>5142</v>
  </rv>
  <rv s="16">
    <v>en-US</v>
    <v>cfgkyc</v>
    <v>268435456</v>
    <v>1</v>
    <v>Powered by Refinitiv</v>
    <v>36</v>
    <v>First Eagle Glbl Eqty (XNYS:FEGE)</v>
    <v>24</v>
    <v>37</v>
    <v>Finance</v>
    <v>25</v>
    <v>41.2</v>
    <v>32.68</v>
    <v>0.14000000000000001</v>
    <v>0</v>
    <v>3.5019999999999999E-3</v>
    <v>0</v>
    <v>USD</v>
    <v>New York Stock Exchange</v>
    <v>XNYS</v>
    <v>5.0000000000000001E-3</v>
    <v>40.340000000000003</v>
    <v>ETF</v>
    <v>45824.84027780078</v>
    <v>40.0702</v>
    <v>254333533.56999999</v>
    <v>First Eagle Glbl Eqty</v>
    <v>40.25</v>
    <v>39.979999999999997</v>
    <v>40.119999999999997</v>
    <v>40.119999999999997</v>
    <v>FEGE</v>
    <v>First Eagle Glbl Eqty (XNYS:FEGE)</v>
    <v>87847</v>
    <v>148855</v>
  </rv>
  <rv s="2">
    <v>5144</v>
  </rv>
  <rv s="3">
    <v>https://www.bing.com/financeapi/forcetrigger?t=btvnkr&amp;q=BATS%3aBUYZ&amp;form=skydnc</v>
    <v>Learn more on Bing</v>
  </rv>
  <rv s="17">
    <v>en-US</v>
    <v>btvnkr</v>
    <v>268435456</v>
    <v>1</v>
    <v>Powered by Refinitiv</v>
    <v>38</v>
    <v>Franklin ETF:Dsrptv Com (BATS:BUYZ)</v>
    <v>34</v>
    <v>39</v>
    <v>Finance</v>
    <v>17</v>
    <v>41.049900000000001</v>
    <v>27.130099999999999</v>
    <v>1.345</v>
    <v>0.60650000000000004</v>
    <v>0</v>
    <v>1.5765999999999999E-2</v>
    <v>0</v>
    <v>USD</v>
    <v>CBOE BZX Exchange</v>
    <v>BATS</v>
    <v>5.0000000000000001E-3</v>
    <v>39.075899999999997</v>
    <v>ETF</v>
    <v>45824.840290717184</v>
    <v>5146</v>
    <v>39.075899999999997</v>
    <v>7773197.3899999997</v>
    <v>Franklin ETF:Dsrptv Com</v>
    <v>39.075899999999997</v>
    <v>38.4694</v>
    <v>39.075899999999997</v>
    <v>39.075899999999997</v>
    <v>BUYZ</v>
    <v>Franklin ETF:Dsrptv Com (BATS:BUYZ)</v>
    <v>138</v>
    <v>1047</v>
  </rv>
  <rv s="2">
    <v>5147</v>
  </rv>
  <rv s="3">
    <v>https://www.bing.com/financeapi/forcetrigger?t=a22o6h&amp;q=ARCX%3aSCJ&amp;form=skydnc</v>
    <v>Learn more on Bing</v>
  </rv>
  <rv s="17">
    <v>en-US</v>
    <v>a22o6h</v>
    <v>268435456</v>
    <v>1</v>
    <v>Powered by Refinitiv</v>
    <v>38</v>
    <v>iShares:MSCI Japan SC (ARCX:SCJ)</v>
    <v>34</v>
    <v>39</v>
    <v>Finance</v>
    <v>25</v>
    <v>84.27</v>
    <v>66.23</v>
    <v>0.67390000000000005</v>
    <v>-6.3E-2</v>
    <v>0</v>
    <v>-7.584E-4</v>
    <v>0</v>
    <v>USD</v>
    <v>NYSE Arca</v>
    <v>ARCX</v>
    <v>5.0000000000000001E-3</v>
    <v>83.45</v>
    <v>ETF</v>
    <v>45824.853507765627</v>
    <v>5149</v>
    <v>82.88</v>
    <v>124304873.59999999</v>
    <v>iShares:MSCI Japan SC</v>
    <v>83.29</v>
    <v>83.072999999999993</v>
    <v>83.01</v>
    <v>83.01</v>
    <v>SCJ</v>
    <v>iShares:MSCI Japan SC (ARCX:SCJ)</v>
    <v>56945</v>
    <v>34555</v>
  </rv>
  <rv s="2">
    <v>5150</v>
  </rv>
  <rv s="3">
    <v>https://www.bing.com/financeapi/forcetrigger?t=a1v7bh&amp;q=ARCX%3aIBND&amp;form=skydnc</v>
    <v>Learn more on Bing</v>
  </rv>
  <rv s="17">
    <v>en-US</v>
    <v>a1v7bh</v>
    <v>268435456</v>
    <v>1</v>
    <v>Powered by Refinitiv</v>
    <v>38</v>
    <v>SPDR Bbg Intl Corp Bd (ARCX:IBND)</v>
    <v>34</v>
    <v>39</v>
    <v>Finance</v>
    <v>25</v>
    <v>32.129899999999999</v>
    <v>27.69</v>
    <v>0.873</v>
    <v>-0.05</v>
    <v>0</v>
    <v>-1.5709999999999999E-3</v>
    <v>0</v>
    <v>USD</v>
    <v>NYSE Arca</v>
    <v>ARCX</v>
    <v>5.0000000000000001E-3</v>
    <v>32.129899999999999</v>
    <v>ETF</v>
    <v>45824.840277777781</v>
    <v>5152</v>
    <v>31.77</v>
    <v>317216398.10000002</v>
    <v>SPDR Bbg Intl Corp Bd</v>
    <v>31.8</v>
    <v>31.82</v>
    <v>31.77</v>
    <v>31.77</v>
    <v>IBND</v>
    <v>SPDR Bbg Intl Corp Bd (ARCX:IBND)</v>
    <v>52230</v>
    <v>199097</v>
  </rv>
  <rv s="2">
    <v>5153</v>
  </rv>
  <rv s="3">
    <v>https://www.bing.com/financeapi/forcetrigger?t=a242tc&amp;q=XNAS%3aTDIV&amp;form=skydnc</v>
    <v>Learn more on Bing</v>
  </rv>
  <rv s="17">
    <v>en-US</v>
    <v>a242tc</v>
    <v>268435456</v>
    <v>1</v>
    <v>Powered by Refinitiv</v>
    <v>38</v>
    <v>FT VI:Nsdq Tech Div (XNAS:TDIV)</v>
    <v>34</v>
    <v>39</v>
    <v>Finance</v>
    <v>25</v>
    <v>87.4</v>
    <v>62.54</v>
    <v>1.1612</v>
    <v>1.1399999999999999</v>
    <v>-1.4685999999999999E-2</v>
    <v>1.3252999999999999E-2</v>
    <v>-1.28</v>
    <v>USD</v>
    <v>Nasdaq Stock Market</v>
    <v>XNAS</v>
    <v>5.0000000000000001E-3</v>
    <v>87.4</v>
    <v>ETF</v>
    <v>45824.845832719533</v>
    <v>5155</v>
    <v>86.51</v>
    <v>2964383901.5300002</v>
    <v>FT VI:Nsdq Tech Div</v>
    <v>86.51</v>
    <v>86.02</v>
    <v>87.16</v>
    <v>85.88</v>
    <v>TDIV</v>
    <v>FT VI:Nsdq Tech Div (XNAS:TDIV)</v>
    <v>75059</v>
    <v>115143</v>
  </rv>
  <rv s="2">
    <v>5156</v>
  </rv>
  <rv s="3">
    <v>https://www.bing.com/financeapi/forcetrigger?t=bvip2w&amp;q=BATS%3aFUNL&amp;form=skydnc</v>
    <v>Learn more on Bing</v>
  </rv>
  <rv s="17">
    <v>en-US</v>
    <v>bvip2w</v>
    <v>268435456</v>
    <v>1</v>
    <v>Powered by Refinitiv</v>
    <v>38</v>
    <v>CornerCap Fundamtrcs LC (BATS:FUNL)</v>
    <v>34</v>
    <v>39</v>
    <v>Finance</v>
    <v>17</v>
    <v>44.931600000000003</v>
    <v>36.07</v>
    <v>1.0289999999999999</v>
    <v>0.28349999999999997</v>
    <v>0</v>
    <v>6.6810000000000003E-3</v>
    <v>0</v>
    <v>USD</v>
    <v>CBOE BZX Exchange</v>
    <v>BATS</v>
    <v>5.0000000000000001E-3</v>
    <v>42.73</v>
    <v>ETF</v>
    <v>45824.840302117969</v>
    <v>5158</v>
    <v>42.72</v>
    <v>190500986.90000001</v>
    <v>CornerCap Fundamtrcs LC</v>
    <v>42.73</v>
    <v>42.436500000000002</v>
    <v>42.72</v>
    <v>42.72</v>
    <v>FUNL</v>
    <v>CornerCap Fundamtrcs LC (BATS:FUNL)</v>
    <v>843</v>
    <v>2272</v>
  </rv>
  <rv s="2">
    <v>5159</v>
  </rv>
  <rv s="16">
    <v>en-US</v>
    <v>cbhk9c</v>
    <v>268435456</v>
    <v>1</v>
    <v>Powered by Refinitiv</v>
    <v>36</v>
    <v>GMO US Quality (ARCX:QLTY)</v>
    <v>24</v>
    <v>37</v>
    <v>Finance</v>
    <v>25</v>
    <v>34.017400000000002</v>
    <v>27.47</v>
    <v>0.2</v>
    <v>0</v>
    <v>6.0299999999999998E-3</v>
    <v>0</v>
    <v>USD</v>
    <v>NYSE Arca</v>
    <v>ARCX</v>
    <v>5.0000000000000001E-3</v>
    <v>33.494999999999997</v>
    <v>ETF</v>
    <v>45824.840277789066</v>
    <v>33.279000000000003</v>
    <v>1846763468.5999999</v>
    <v>GMO US Quality</v>
    <v>33.32</v>
    <v>33.17</v>
    <v>33.369999999999997</v>
    <v>33.369999999999997</v>
    <v>QLTY</v>
    <v>GMO US Quality (ARCX:QLTY)</v>
    <v>484723</v>
    <v>290317</v>
  </rv>
  <rv s="2">
    <v>5161</v>
  </rv>
  <rv s="16">
    <v>en-US</v>
    <v>cfghdm</v>
    <v>268435456</v>
    <v>1</v>
    <v>Powered by Refinitiv</v>
    <v>36</v>
    <v>Global X US Electrifictn (XNAS:ZAP)</v>
    <v>24</v>
    <v>37</v>
    <v>Finance</v>
    <v>25</v>
    <v>26.492699999999999</v>
    <v>22.16</v>
    <v>0.04</v>
    <v>0</v>
    <v>1.5260000000000002E-3</v>
    <v>0</v>
    <v>USD</v>
    <v>Nasdaq Stock Market</v>
    <v>XNAS</v>
    <v>5.0000000000000001E-3</v>
    <v>26.492699999999999</v>
    <v>ETF</v>
    <v>45824.901098437498</v>
    <v>26.15</v>
    <v>65944982.200000003</v>
    <v>Global X US Electrifictn</v>
    <v>26.44</v>
    <v>26.22</v>
    <v>26.26</v>
    <v>26.26</v>
    <v>ZAP</v>
    <v>Global X US Electrifictn (XNAS:ZAP)</v>
    <v>54937</v>
    <v>22170</v>
  </rv>
  <rv s="2">
    <v>5163</v>
  </rv>
  <rv s="3">
    <v>https://www.bing.com/financeapi/forcetrigger?t=a1rwxm&amp;q=BATS%3aEMHY&amp;form=skydnc</v>
    <v>Learn more on Bing</v>
  </rv>
  <rv s="17">
    <v>en-US</v>
    <v>a1rwxm</v>
    <v>268435456</v>
    <v>1</v>
    <v>Powered by Refinitiv</v>
    <v>38</v>
    <v>iShares:JPM EM Hi Yld Bd (BATS:EMHY)</v>
    <v>34</v>
    <v>39</v>
    <v>Finance</v>
    <v>17</v>
    <v>39.07</v>
    <v>35.784999999999997</v>
    <v>0.95230000000000004</v>
    <v>5.8999999999999997E-2</v>
    <v>-2.2411E-2</v>
    <v>1.542E-3</v>
    <v>-0.85899999999999999</v>
    <v>USD</v>
    <v>CBOE BZX Exchange</v>
    <v>BATS</v>
    <v>5.0000000000000001E-3</v>
    <v>38.44</v>
    <v>ETF</v>
    <v>45824.840297673436</v>
    <v>5165</v>
    <v>38.3001</v>
    <v>434276730.26999998</v>
    <v>iShares:JPM EM Hi Yld Bd</v>
    <v>38.32</v>
    <v>38.270000000000003</v>
    <v>38.329000000000001</v>
    <v>37.47</v>
    <v>EMHY</v>
    <v>iShares:JPM EM Hi Yld Bd (BATS:EMHY)</v>
    <v>35373</v>
    <v>80672</v>
  </rv>
  <rv s="2">
    <v>5166</v>
  </rv>
  <rv s="20">
    <v>en-US</v>
    <v>c9t26h</v>
    <v>268435456</v>
    <v>1</v>
    <v>Powered by Refinitiv</v>
    <v>44</v>
    <v>BNYM ETF:Innovators (XNAS:BKIV)</v>
    <v>24</v>
    <v>45</v>
    <v>Finance</v>
    <v>43</v>
    <v>38.549199999999999</v>
    <v>27.53</v>
    <v>0.59319999999999995</v>
    <v>1.6583000000000001E-2</v>
    <v>USD</v>
    <v>Nasdaq Stock Market</v>
    <v>XNAS</v>
    <v>5.0000000000000001E-3</v>
    <v>36.363799999999998</v>
    <v>ETF</v>
    <v>45824.843750242966</v>
    <v>36.299999999999997</v>
    <v>15620787.41</v>
    <v>BNYM ETF:Innovators</v>
    <v>36.299999999999997</v>
    <v>35.770600000000002</v>
    <v>36.363799999999998</v>
    <v>BKIV</v>
    <v>BNYM ETF:Innovators (XNAS:BKIV)</v>
    <v>1900</v>
    <v>486</v>
  </rv>
  <rv s="2">
    <v>5168</v>
  </rv>
  <rv s="16">
    <v>en-US</v>
    <v>cdgbm7</v>
    <v>268435456</v>
    <v>1</v>
    <v>Powered by Refinitiv</v>
    <v>36</v>
    <v>PGIM Laddered S&amp;P500 B20 (BATS:PBFR)</v>
    <v>24</v>
    <v>37</v>
    <v>Finance</v>
    <v>17</v>
    <v>27.4</v>
    <v>24.63</v>
    <v>0.1288</v>
    <v>0</v>
    <v>4.7549999999999997E-3</v>
    <v>0</v>
    <v>USD</v>
    <v>CBOE BZX Exchange</v>
    <v>BATS</v>
    <v>5.0000000000000001E-3</v>
    <v>27.4</v>
    <v>ETF</v>
    <v>45824.840329976563</v>
    <v>27.180099999999999</v>
    <v>51722924.149999999</v>
    <v>PGIM Laddered S&amp;P500 B20</v>
    <v>27.1952</v>
    <v>27.086200000000002</v>
    <v>27.215</v>
    <v>27.215</v>
    <v>PBFR</v>
    <v>PGIM Laddered S&amp;P500 B20 (BATS:PBFR)</v>
    <v>14270</v>
    <v>30400</v>
  </rv>
  <rv s="2">
    <v>5170</v>
  </rv>
  <rv s="16">
    <v>en-US</v>
    <v>ceyfyc</v>
    <v>268435456</v>
    <v>1</v>
    <v>Powered by Refinitiv</v>
    <v>36</v>
    <v>GMO US Value (ARCX:GMOV)</v>
    <v>24</v>
    <v>37</v>
    <v>Finance</v>
    <v>25</v>
    <v>26.28</v>
    <v>21.3</v>
    <v>0.2</v>
    <v>0</v>
    <v>8.1550000000000008E-3</v>
    <v>0</v>
    <v>USD</v>
    <v>NYSE Arca</v>
    <v>ARCX</v>
    <v>5.0000000000000001E-3</v>
    <v>24.7895</v>
    <v>ETF</v>
    <v>45824.840277789066</v>
    <v>24.709199999999999</v>
    <v>49116064.890000001</v>
    <v>GMO US Value</v>
    <v>24.74</v>
    <v>24.524000000000001</v>
    <v>24.724</v>
    <v>24.724</v>
    <v>GMOV</v>
    <v>GMO US Value (ARCX:GMOV)</v>
    <v>4069</v>
    <v>12653</v>
  </rv>
  <rv s="2">
    <v>5172</v>
  </rv>
  <rv s="3">
    <v>https://www.bing.com/financeapi/forcetrigger?t=bwn3zr&amp;q=XNAS%3aCTEC&amp;form=skydnc</v>
    <v>Learn more on Bing</v>
  </rv>
  <rv s="17">
    <v>en-US</v>
    <v>bwn3zr</v>
    <v>268435456</v>
    <v>1</v>
    <v>Powered by Refinitiv</v>
    <v>38</v>
    <v>Glbl X CleanTech ETF (XNAS:CTEC)</v>
    <v>34</v>
    <v>39</v>
    <v>Finance</v>
    <v>25</v>
    <v>9.0399999999999991</v>
    <v>5.18</v>
    <v>0.91110000000000002</v>
    <v>9.2499999999999999E-2</v>
    <v>0</v>
    <v>1.3102000000000001E-2</v>
    <v>0</v>
    <v>USD</v>
    <v>Nasdaq Stock Market</v>
    <v>XNAS</v>
    <v>5.0000000000000001E-3</v>
    <v>7.2</v>
    <v>ETF</v>
    <v>45824.843750092186</v>
    <v>5174</v>
    <v>7.03</v>
    <v>19021508.399999999</v>
    <v>Glbl X CleanTech ETF</v>
    <v>7.03</v>
    <v>7.06</v>
    <v>7.1524999999999999</v>
    <v>7.1524999999999999</v>
    <v>CTEC</v>
    <v>Glbl X CleanTech ETF (XNAS:CTEC)</v>
    <v>7649</v>
    <v>5795</v>
  </rv>
  <rv s="2">
    <v>5175</v>
  </rv>
  <rv s="3">
    <v>https://www.bing.com/financeapi/forcetrigger?t=a233ur&amp;q=ARCX%3aSLV&amp;form=skydnc</v>
    <v>Learn more on Bing</v>
  </rv>
  <rv s="17">
    <v>en-US</v>
    <v>a233ur</v>
    <v>268435456</v>
    <v>1</v>
    <v>Powered by Refinitiv</v>
    <v>38</v>
    <v>IShares:Silver Trust (ARCX:SLV)</v>
    <v>34</v>
    <v>39</v>
    <v>Finance</v>
    <v>35</v>
    <v>33.54</v>
    <v>24.25</v>
    <v>1.3882000000000001</v>
    <v>0.05</v>
    <v>-3.0580000000000001E-4</v>
    <v>1.5170000000000001E-3</v>
    <v>-1.01E-2</v>
    <v>USD</v>
    <v>NYSE Arca</v>
    <v>ARCX</v>
    <v>5.0000000000000001E-3</v>
    <v>33.145000000000003</v>
    <v>ETF</v>
    <v>45824.942815207811</v>
    <v>5177</v>
    <v>32.895000000000003</v>
    <v>15206646821.07</v>
    <v>IShares:Silver Trust</v>
    <v>33.1</v>
    <v>32.97</v>
    <v>33.020000000000003</v>
    <v>33.0199</v>
    <v>SLV</v>
    <v>IShares:Silver Trust (ARCX:SLV)</v>
    <v>14860838</v>
    <v>19965692</v>
  </rv>
  <rv s="2">
    <v>5178</v>
  </rv>
  <rv s="3">
    <v>https://www.bing.com/financeapi/forcetrigger?t=a1sff2&amp;q=ARCX%3aEWH&amp;form=skydnc</v>
    <v>Learn more on Bing</v>
  </rv>
  <rv s="17">
    <v>en-US</v>
    <v>a1sff2</v>
    <v>268435456</v>
    <v>1</v>
    <v>Powered by Refinitiv</v>
    <v>38</v>
    <v>iShares:MSCI Hong Kong (ARCX:EWH)</v>
    <v>34</v>
    <v>39</v>
    <v>Finance</v>
    <v>25</v>
    <v>20.364999999999998</v>
    <v>14.88</v>
    <v>0.86119999999999997</v>
    <v>0.27900000000000003</v>
    <v>-6.6290000000000003E-3</v>
    <v>1.4433E-2</v>
    <v>-0.13</v>
    <v>USD</v>
    <v>NYSE Arca</v>
    <v>ARCX</v>
    <v>5.0000000000000001E-3</v>
    <v>19.66</v>
    <v>ETF</v>
    <v>45824.84027780078</v>
    <v>5180</v>
    <v>19.489999999999998</v>
    <v>613843515.64999998</v>
    <v>iShares:MSCI Hong Kong</v>
    <v>19.489999999999998</v>
    <v>19.331</v>
    <v>19.61</v>
    <v>19.48</v>
    <v>EWH</v>
    <v>iShares:MSCI Hong Kong (ARCX:EWH)</v>
    <v>3116291</v>
    <v>2880344</v>
  </rv>
  <rv s="2">
    <v>5181</v>
  </rv>
  <rv s="3">
    <v>https://www.bing.com/financeapi/forcetrigger?t=bpltnm&amp;q=ARCX%3aFISR&amp;form=skydnc</v>
    <v>Learn more on Bing</v>
  </rv>
  <rv s="17">
    <v>en-US</v>
    <v>bpltnm</v>
    <v>268435456</v>
    <v>1</v>
    <v>Powered by Refinitiv</v>
    <v>38</v>
    <v>SPDR SSGA FI Sect Rot (ARCX:FISR)</v>
    <v>34</v>
    <v>39</v>
    <v>Finance</v>
    <v>25</v>
    <v>26.777000000000001</v>
    <v>25</v>
    <v>1.0774999999999999</v>
    <v>-0.05</v>
    <v>0</v>
    <v>-1.9629999999999999E-3</v>
    <v>0</v>
    <v>USD</v>
    <v>NYSE Arca</v>
    <v>ARCX</v>
    <v>5.0000000000000001E-3</v>
    <v>25.49</v>
    <v>ETF</v>
    <v>45824.840277812502</v>
    <v>5183</v>
    <v>25.4</v>
    <v>413776286.41000003</v>
    <v>SPDR SSGA FI Sect Rot</v>
    <v>25.47</v>
    <v>25.47</v>
    <v>25.42</v>
    <v>25.42</v>
    <v>FISR</v>
    <v>SPDR SSGA FI Sect Rot (ARCX:FISR)</v>
    <v>108201</v>
    <v>127478</v>
  </rv>
  <rv s="2">
    <v>5184</v>
  </rv>
  <rv s="3">
    <v>https://www.bing.com/financeapi/forcetrigger?t=bqbtoc&amp;q=ARCX%3aNERD&amp;form=skydnc</v>
    <v>Learn more on Bing</v>
  </rv>
  <rv s="17">
    <v>en-US</v>
    <v>bqbtoc</v>
    <v>268435456</v>
    <v>1</v>
    <v>Powered by Refinitiv</v>
    <v>38</v>
    <v>Roundhill Video Games (XNAS:NERD)</v>
    <v>34</v>
    <v>39</v>
    <v>Finance</v>
    <v>35</v>
    <v>25.54</v>
    <v>14.5</v>
    <v>1.1566000000000001</v>
    <v>0.17</v>
    <v>2.2414E-2</v>
    <v>6.7300000000000007E-3</v>
    <v>0.56999999999999995</v>
    <v>USD</v>
    <v>Nasdaq Stock Market</v>
    <v>XNAS</v>
    <v>5.0000000000000001E-3</v>
    <v>25.54</v>
    <v>ETF</v>
    <v>45824.933883240628</v>
    <v>5186</v>
    <v>25.36</v>
    <v>23322638.059999999</v>
    <v>Roundhill Video Games</v>
    <v>25.47</v>
    <v>25.26</v>
    <v>25.43</v>
    <v>26</v>
    <v>NERD</v>
    <v>Roundhill Video Games (XNAS:NERD)</v>
    <v>8054</v>
    <v>6686</v>
  </rv>
  <rv s="2">
    <v>5187</v>
  </rv>
  <rv s="16">
    <v>en-US</v>
    <v>ca79jc</v>
    <v>268435456</v>
    <v>1</v>
    <v>Powered by Refinitiv</v>
    <v>36</v>
    <v>BlackRock:iShs LCM Bf (BATS:IVVM)</v>
    <v>24</v>
    <v>37</v>
    <v>Finance</v>
    <v>17</v>
    <v>32.200000000000003</v>
    <v>27.58</v>
    <v>0.15</v>
    <v>0</v>
    <v>4.6820000000000004E-3</v>
    <v>0</v>
    <v>USD</v>
    <v>CBOE BZX Exchange</v>
    <v>BATS</v>
    <v>5.0000000000000001E-3</v>
    <v>32.200000000000003</v>
    <v>ETF</v>
    <v>45824.840308425781</v>
    <v>31.96</v>
    <v>87485363.310000002</v>
    <v>BlackRock:iShs LCM Bf</v>
    <v>31.96</v>
    <v>32.04</v>
    <v>32.19</v>
    <v>32.19</v>
    <v>IVVM</v>
    <v>BlackRock:iShs LCM Bf (BATS:IVVM)</v>
    <v>3886</v>
    <v>9199</v>
  </rv>
  <rv s="2">
    <v>5189</v>
  </rv>
  <rv s="16">
    <v>en-US</v>
    <v>c83877</v>
    <v>268435456</v>
    <v>1</v>
    <v>Powered by Refinitiv</v>
    <v>36</v>
    <v>Federated Hrms US Str Dv (ARCX:FDV)</v>
    <v>24</v>
    <v>37</v>
    <v>Finance</v>
    <v>25</v>
    <v>28.9</v>
    <v>24.392700000000001</v>
    <v>0.11</v>
    <v>0</v>
    <v>4.0260000000000001E-3</v>
    <v>0</v>
    <v>USD</v>
    <v>NYSE Arca</v>
    <v>ARCX</v>
    <v>5.0000000000000001E-3</v>
    <v>27.559799999999999</v>
    <v>ETF</v>
    <v>45824.840277789066</v>
    <v>27.330100000000002</v>
    <v>376745116.49000001</v>
    <v>Federated Hrms US Str Dv</v>
    <v>27.54</v>
    <v>27.32</v>
    <v>27.43</v>
    <v>27.43</v>
    <v>FDV</v>
    <v>Federated Hrms US Str Dv (ARCX:FDV)</v>
    <v>60684</v>
    <v>121601</v>
  </rv>
  <rv s="2">
    <v>5191</v>
  </rv>
  <rv s="3">
    <v>https://www.bing.com/financeapi/forcetrigger?t=a1umk2&amp;q=ARCX%3aHEWJ&amp;form=skydnc</v>
    <v>Learn more on Bing</v>
  </rv>
  <rv s="17">
    <v>en-US</v>
    <v>a1umk2</v>
    <v>268435456</v>
    <v>1</v>
    <v>Powered by Refinitiv</v>
    <v>38</v>
    <v>iShares:Curr Hgd Japan (ARCX:HEWJ)</v>
    <v>34</v>
    <v>39</v>
    <v>Finance</v>
    <v>25</v>
    <v>45.62</v>
    <v>33.729999999999997</v>
    <v>0.45490000000000003</v>
    <v>0.40229999999999999</v>
    <v>0</v>
    <v>9.2420000000000002E-3</v>
    <v>0</v>
    <v>USD</v>
    <v>NYSE Arca</v>
    <v>ARCX</v>
    <v>5.0000000000000001E-3</v>
    <v>43.999200000000002</v>
    <v>ETF</v>
    <v>45824.840277812502</v>
    <v>5193</v>
    <v>43.72</v>
    <v>363390664.69</v>
    <v>iShares:Curr Hgd Japan</v>
    <v>43.77</v>
    <v>43.527700000000003</v>
    <v>43.93</v>
    <v>43.93</v>
    <v>HEWJ</v>
    <v>iShares:Curr Hgd Japan (ARCX:HEWJ)</v>
    <v>18060</v>
    <v>54332</v>
  </rv>
  <rv s="2">
    <v>5194</v>
  </rv>
  <rv s="3">
    <v>https://www.bing.com/financeapi/forcetrigger?t=a1sfkr&amp;q=ARCX%3aEWJ&amp;form=skydnc</v>
    <v>Learn more on Bing</v>
  </rv>
  <rv s="17">
    <v>en-US</v>
    <v>a1sfkr</v>
    <v>268435456</v>
    <v>1</v>
    <v>Powered by Refinitiv</v>
    <v>38</v>
    <v>iShares:MSCI Japan (ARCX:EWJ)</v>
    <v>34</v>
    <v>39</v>
    <v>Finance</v>
    <v>25</v>
    <v>75.045000000000002</v>
    <v>59.84</v>
    <v>1.0112000000000001</v>
    <v>0.14099999999999999</v>
    <v>0</v>
    <v>1.931E-3</v>
    <v>0</v>
    <v>USD</v>
    <v>NYSE Arca</v>
    <v>ARCX</v>
    <v>5.0000000000000001E-3</v>
    <v>73.73</v>
    <v>ETF</v>
    <v>45824.911878286715</v>
    <v>5196</v>
    <v>73.099999999999994</v>
    <v>15050817140.9</v>
    <v>iShares:MSCI Japan</v>
    <v>73.349999999999994</v>
    <v>73.009</v>
    <v>73.150000000000006</v>
    <v>73.150000000000006</v>
    <v>EWJ</v>
    <v>iShares:MSCI Japan (ARCX:EWJ)</v>
    <v>3039775</v>
    <v>4725562</v>
  </rv>
  <rv s="2">
    <v>5197</v>
  </rv>
  <rv s="3">
    <v>https://www.bing.com/financeapi/forcetrigger?t=a1sgmw&amp;q=ARCX%3aEWU&amp;form=skydnc</v>
    <v>Learn more on Bing</v>
  </rv>
  <rv s="17">
    <v>en-US</v>
    <v>a1sgmw</v>
    <v>268435456</v>
    <v>1</v>
    <v>Powered by Refinitiv</v>
    <v>38</v>
    <v>iShares:MSCI UK (ARCX:EWU)</v>
    <v>34</v>
    <v>39</v>
    <v>Finance</v>
    <v>25</v>
    <v>40.78</v>
    <v>32.76</v>
    <v>0.88139999999999996</v>
    <v>1.0999999999999999E-2</v>
    <v>3.5339999999999998E-3</v>
    <v>2.7769999999999997E-4</v>
    <v>0.14000000000000001</v>
    <v>USD</v>
    <v>NYSE Arca</v>
    <v>ARCX</v>
    <v>5.0000000000000001E-3</v>
    <v>39.99</v>
    <v>ETF</v>
    <v>45824.878825300781</v>
    <v>5199</v>
    <v>39.619999999999997</v>
    <v>3064514364.3899999</v>
    <v>iShares:MSCI UK</v>
    <v>39.869999999999997</v>
    <v>39.609000000000002</v>
    <v>39.619999999999997</v>
    <v>39.76</v>
    <v>EWU</v>
    <v>iShares:MSCI UK (ARCX:EWU)</v>
    <v>1572198</v>
    <v>1336092</v>
  </rv>
  <rv s="2">
    <v>5200</v>
  </rv>
  <rv s="16">
    <v>en-US</v>
    <v>cfgl27</v>
    <v>268435456</v>
    <v>1</v>
    <v>Powered by Refinitiv</v>
    <v>36</v>
    <v>First Eagle Ovrss Eqty (XNYS:FEOE)</v>
    <v>24</v>
    <v>37</v>
    <v>Finance</v>
    <v>25</v>
    <v>42.87</v>
    <v>34.28</v>
    <v>0.01</v>
    <v>0</v>
    <v>2.3820000000000002E-4</v>
    <v>0</v>
    <v>USD</v>
    <v>New York Stock Exchange</v>
    <v>XNYS</v>
    <v>5.0000000000000001E-3</v>
    <v>42.87</v>
    <v>ETF</v>
    <v>45824.84027780078</v>
    <v>41.99</v>
    <v>110969060.40000001</v>
    <v>First Eagle Ovrss Eqty</v>
    <v>42.24</v>
    <v>41.98</v>
    <v>41.99</v>
    <v>41.99</v>
    <v>FEOE</v>
    <v>First Eagle Ovrss Eqty (XNYS:FEOE)</v>
    <v>28099</v>
    <v>73098</v>
  </rv>
  <rv s="2">
    <v>5202</v>
  </rv>
  <rv s="3">
    <v>https://www.bing.com/financeapi/forcetrigger?t=c1qmfr&amp;q=XNAS%3aAQWA&amp;form=skydnc</v>
    <v>Learn more on Bing</v>
  </rv>
  <rv s="17">
    <v>en-US</v>
    <v>c1qmfr</v>
    <v>268435456</v>
    <v>1</v>
    <v>Powered by Refinitiv</v>
    <v>38</v>
    <v>Glbl X Clean Water ETF (XNAS:AQWA)</v>
    <v>34</v>
    <v>39</v>
    <v>Finance</v>
    <v>25</v>
    <v>18.93</v>
    <v>15.53</v>
    <v>0.85370000000000001</v>
    <v>8.9399999999999993E-2</v>
    <v>0</v>
    <v>4.8170000000000001E-3</v>
    <v>0</v>
    <v>USD</v>
    <v>Nasdaq Stock Market</v>
    <v>XNAS</v>
    <v>5.0000000000000001E-3</v>
    <v>18.72</v>
    <v>ETF</v>
    <v>45824.843750265623</v>
    <v>5204</v>
    <v>18.59</v>
    <v>10635221.289999999</v>
    <v>Glbl X Clean Water ETF</v>
    <v>18.72</v>
    <v>18.560600000000001</v>
    <v>18.649999999999999</v>
    <v>18.649999999999999</v>
    <v>AQWA</v>
    <v>Glbl X Clean Water ETF (XNAS:AQWA)</v>
    <v>1308</v>
    <v>1737</v>
  </rv>
  <rv s="2">
    <v>5205</v>
  </rv>
  <rv s="18">
    <v>en-US</v>
    <v>cahwcw</v>
    <v>268435456</v>
    <v>1</v>
    <v>Powered by Refinitiv</v>
    <v>40</v>
    <v>JPMorgan:Equity Focus (XNAS:JPEF)</v>
    <v>24</v>
    <v>39</v>
    <v>Finance</v>
    <v>25</v>
    <v>70.16</v>
    <v>55.459000000000003</v>
    <v>0.99660000000000004</v>
    <v>0.59</v>
    <v>0</v>
    <v>8.7250000000000001E-3</v>
    <v>0</v>
    <v>USD</v>
    <v>Nasdaq Stock Market</v>
    <v>XNAS</v>
    <v>5.0000000000000001E-3</v>
    <v>68.39</v>
    <v>ETF</v>
    <v>45824.843750046093</v>
    <v>68.023499999999999</v>
    <v>1466925596.1900001</v>
    <v>JPMorgan:Equity Focus</v>
    <v>68.040000000000006</v>
    <v>67.62</v>
    <v>68.209999999999994</v>
    <v>68.209999999999994</v>
    <v>JPEF</v>
    <v>JPMorgan:Equity Focus (XNAS:JPEF)</v>
    <v>63950</v>
    <v>98527</v>
  </rv>
  <rv s="2">
    <v>5207</v>
  </rv>
  <rv s="3">
    <v>https://www.bing.com/financeapi/forcetrigger?t=a1vac7&amp;q=ARCX%3aIDOG&amp;form=skydnc</v>
    <v>Learn more on Bing</v>
  </rv>
  <rv s="17">
    <v>en-US</v>
    <v>a1vac7</v>
    <v>268435456</v>
    <v>1</v>
    <v>Powered by Refinitiv</v>
    <v>38</v>
    <v>ALPS Intl Sec Div Dogs (ARCX:IDOG)</v>
    <v>34</v>
    <v>39</v>
    <v>Finance</v>
    <v>25</v>
    <v>34.61</v>
    <v>27.966200000000001</v>
    <v>0.90720000000000001</v>
    <v>0.30420000000000003</v>
    <v>0</v>
    <v>8.9480000000000011E-3</v>
    <v>0</v>
    <v>USD</v>
    <v>NYSE Arca</v>
    <v>ARCX</v>
    <v>5.0000000000000001E-3</v>
    <v>34.61</v>
    <v>ETF</v>
    <v>45824.840277812502</v>
    <v>5209</v>
    <v>34.2866</v>
    <v>333927428.87</v>
    <v>ALPS Intl Sec Div Dogs</v>
    <v>34.46</v>
    <v>33.995800000000003</v>
    <v>34.299999999999997</v>
    <v>34.299999999999997</v>
    <v>IDOG</v>
    <v>ALPS Intl Sec Div Dogs (ARCX:IDOG)</v>
    <v>20086</v>
    <v>39183</v>
  </rv>
  <rv s="2">
    <v>5210</v>
  </rv>
  <rv s="3">
    <v>https://www.bing.com/financeapi/forcetrigger?t=bvbqmw&amp;q=XNAS%3aEDOC&amp;form=skydnc</v>
    <v>Learn more on Bing</v>
  </rv>
  <rv s="17">
    <v>en-US</v>
    <v>bvbqmw</v>
    <v>268435456</v>
    <v>1</v>
    <v>Powered by Refinitiv</v>
    <v>38</v>
    <v>Glbl X HthTch (XNAS:HEAL)</v>
    <v>34</v>
    <v>39</v>
    <v>Finance</v>
    <v>25</v>
    <v>11.91</v>
    <v>8.16</v>
    <v>0.90590000000000004</v>
    <v>0.11</v>
    <v>-3.0870000000000002E-2</v>
    <v>1.0397E-2</v>
    <v>-0.33</v>
    <v>USD</v>
    <v>Nasdaq Stock Market</v>
    <v>XNAS</v>
    <v>5.0000000000000001E-3</v>
    <v>10.99</v>
    <v>ETF</v>
    <v>45824.889825335158</v>
    <v>5212</v>
    <v>10.67</v>
    <v>37944583.890000001</v>
    <v>Glbl X HthTch</v>
    <v>10.73</v>
    <v>10.58</v>
    <v>10.69</v>
    <v>10.36</v>
    <v>HEAL</v>
    <v>Glbl X HthTch (XNAS:HEAL)</v>
    <v>81265</v>
    <v>29122</v>
  </rv>
  <rv s="2">
    <v>5213</v>
  </rv>
  <rv s="3">
    <v>https://www.bing.com/financeapi/forcetrigger?t=a1zvbh&amp;q=ARCX%3aPICB&amp;form=skydnc</v>
    <v>Learn more on Bing</v>
  </rv>
  <rv s="17">
    <v>en-US</v>
    <v>a1zvbh</v>
    <v>268435456</v>
    <v>1</v>
    <v>Powered by Refinitiv</v>
    <v>38</v>
    <v>Invesco Intl Corp Bd (ARCX:PICB)</v>
    <v>34</v>
    <v>39</v>
    <v>Finance</v>
    <v>25</v>
    <v>23.95</v>
    <v>20.990100000000002</v>
    <v>0.94379999999999997</v>
    <v>0.03</v>
    <v>0</v>
    <v>1.2590000000000001E-3</v>
    <v>0</v>
    <v>USD</v>
    <v>NYSE Arca</v>
    <v>ARCX</v>
    <v>5.0000000000000001E-3</v>
    <v>23.95</v>
    <v>ETF</v>
    <v>45824.840277812502</v>
    <v>5215</v>
    <v>23.85</v>
    <v>153289172.25</v>
    <v>Invesco Intl Corp Bd</v>
    <v>23.91</v>
    <v>23.83</v>
    <v>23.86</v>
    <v>23.86</v>
    <v>PICB</v>
    <v>Invesco Intl Corp Bd (ARCX:PICB)</v>
    <v>46748</v>
    <v>76704</v>
  </rv>
  <rv s="2">
    <v>5216</v>
  </rv>
  <rv s="3">
    <v>https://www.bing.com/financeapi/forcetrigger?t=bqx777&amp;q=XNAS%3aHLAL&amp;form=skydnc</v>
    <v>Learn more on Bing</v>
  </rv>
  <rv s="17">
    <v>en-US</v>
    <v>bqx777</v>
    <v>268435456</v>
    <v>1</v>
    <v>Powered by Refinitiv</v>
    <v>38</v>
    <v>Wahed FTSE USA Shariah (XNAS:HLAL)</v>
    <v>34</v>
    <v>39</v>
    <v>Finance</v>
    <v>25</v>
    <v>55.15</v>
    <v>42.1</v>
    <v>0.99390000000000001</v>
    <v>0.52</v>
    <v>-1.1433E-2</v>
    <v>1.0008E-2</v>
    <v>-0.6</v>
    <v>USD</v>
    <v>Nasdaq Stock Market</v>
    <v>XNAS</v>
    <v>5.0000000000000001E-3</v>
    <v>52.580800000000004</v>
    <v>ETF</v>
    <v>45824.928387719534</v>
    <v>5218</v>
    <v>52.179099999999998</v>
    <v>596794718.07000005</v>
    <v>Wahed FTSE USA Shariah</v>
    <v>52.18</v>
    <v>51.96</v>
    <v>52.48</v>
    <v>51.88</v>
    <v>HLAL</v>
    <v>Wahed FTSE USA Shariah (XNAS:HLAL)</v>
    <v>102074</v>
    <v>56460</v>
  </rv>
  <rv s="2">
    <v>5219</v>
  </rv>
  <rv s="16">
    <v>en-US</v>
    <v>cfkur7</v>
    <v>268435456</v>
    <v>1</v>
    <v>Powered by Refinitiv</v>
    <v>36</v>
    <v>Indexperts Qual Earn Foc (ARCX:QIDX)</v>
    <v>24</v>
    <v>37</v>
    <v>Finance</v>
    <v>25</v>
    <v>10.7</v>
    <v>8.9600000000000009</v>
    <v>0.05</v>
    <v>0</v>
    <v>4.8589999999999996E-3</v>
    <v>0</v>
    <v>USD</v>
    <v>NYSE Arca</v>
    <v>ARCX</v>
    <v>5.0000000000000001E-3</v>
    <v>10.39</v>
    <v>ETF</v>
    <v>45824.840277789066</v>
    <v>10.32</v>
    <v>27979714.109999999</v>
    <v>Indexperts Qual Earn Foc</v>
    <v>10.362299999999999</v>
    <v>10.29</v>
    <v>10.34</v>
    <v>10.34</v>
    <v>QIDX</v>
    <v>Indexperts Qual Earn Foc (ARCX:QIDX)</v>
    <v>6767</v>
    <v>22712</v>
  </rv>
  <rv s="2">
    <v>5221</v>
  </rv>
  <rv s="3">
    <v>https://www.bing.com/financeapi/forcetrigger?t=c6fafr&amp;q=ARCX%3aGVLU&amp;form=skydnc</v>
    <v>Learn more on Bing</v>
  </rv>
  <rv s="21">
    <v>en-US</v>
    <v>c6fafr</v>
    <v>268435456</v>
    <v>1</v>
    <v>Powered by Refinitiv</v>
    <v>46</v>
    <v>Tidal:Gotham 1000 Value (ARCX:GVLU)</v>
    <v>34</v>
    <v>37</v>
    <v>Finance</v>
    <v>25</v>
    <v>26.1</v>
    <v>19.970199999999998</v>
    <v>0.30020000000000002</v>
    <v>0</v>
    <v>1.2737E-2</v>
    <v>0</v>
    <v>USD</v>
    <v>NYSE Arca</v>
    <v>ARCX</v>
    <v>5.0000000000000001E-3</v>
    <v>23.870200000000001</v>
    <v>ETF</v>
    <v>45824.840277789066</v>
    <v>5223</v>
    <v>23.73</v>
    <v>181301404.59999999</v>
    <v>Tidal:Gotham 1000 Value</v>
    <v>23.74</v>
    <v>23.57</v>
    <v>23.870200000000001</v>
    <v>23.870200000000001</v>
    <v>GVLU</v>
    <v>Tidal:Gotham 1000 Value (ARCX:GVLU)</v>
    <v>1264</v>
    <v>5010</v>
  </rv>
  <rv s="2">
    <v>5224</v>
  </rv>
  <rv s="3">
    <v>https://www.bing.com/financeapi/forcetrigger?t=bsln8m&amp;q=XNAS%3aHERO&amp;form=skydnc</v>
    <v>Learn more on Bing</v>
  </rv>
  <rv s="17">
    <v>en-US</v>
    <v>bsln8m</v>
    <v>268435456</v>
    <v>1</v>
    <v>Powered by Refinitiv</v>
    <v>38</v>
    <v>Glbl X VG &amp; Esports (XNAS:HERO)</v>
    <v>34</v>
    <v>39</v>
    <v>Finance</v>
    <v>25</v>
    <v>31.45</v>
    <v>20.21</v>
    <v>1.0546</v>
    <v>0.1</v>
    <v>-3.211E-4</v>
    <v>3.222E-3</v>
    <v>-0.01</v>
    <v>USD</v>
    <v>Nasdaq Stock Market</v>
    <v>XNAS</v>
    <v>5.0000000000000001E-3</v>
    <v>31.43</v>
    <v>ETF</v>
    <v>45824.906621330469</v>
    <v>5226</v>
    <v>30.98</v>
    <v>143772741.46000001</v>
    <v>Glbl X VG &amp; Esports</v>
    <v>30.98</v>
    <v>31.04</v>
    <v>31.14</v>
    <v>31.13</v>
    <v>HERO</v>
    <v>Glbl X VG &amp; Esports (XNAS:HERO)</v>
    <v>20348</v>
    <v>78937</v>
  </rv>
  <rv s="2">
    <v>5227</v>
  </rv>
  <rv s="3">
    <v>https://www.bing.com/financeapi/forcetrigger?t=a1zm6h&amp;q=ARCX%3aPCY&amp;form=skydnc</v>
    <v>Learn more on Bing</v>
  </rv>
  <rv s="17">
    <v>en-US</v>
    <v>a1zm6h</v>
    <v>268435456</v>
    <v>1</v>
    <v>Powered by Refinitiv</v>
    <v>38</v>
    <v>Invesco EM Sov Dbt (ARCX:PCY)</v>
    <v>34</v>
    <v>39</v>
    <v>Finance</v>
    <v>25</v>
    <v>21.69</v>
    <v>18.71</v>
    <v>1.3488</v>
    <v>0.04</v>
    <v>0</v>
    <v>1.9980000000000002E-3</v>
    <v>0</v>
    <v>USD</v>
    <v>NYSE Arca</v>
    <v>ARCX</v>
    <v>5.0000000000000001E-3</v>
    <v>20.164999999999999</v>
    <v>ETF</v>
    <v>45824.840277812502</v>
    <v>5229</v>
    <v>20.04</v>
    <v>1171383657.55</v>
    <v>Invesco EM Sov Dbt</v>
    <v>20.04</v>
    <v>20.02</v>
    <v>20.059999999999999</v>
    <v>20.059999999999999</v>
    <v>PCY</v>
    <v>Invesco EM Sov Dbt (ARCX:PCY)</v>
    <v>1898745</v>
    <v>182009</v>
  </rv>
  <rv s="2">
    <v>5230</v>
  </rv>
  <rv s="3">
    <v>https://www.bing.com/financeapi/forcetrigger?t=a1sgvh&amp;q=ARCX%3aEWW&amp;form=skydnc</v>
    <v>Learn more on Bing</v>
  </rv>
  <rv s="17">
    <v>en-US</v>
    <v>a1sgvh</v>
    <v>268435456</v>
    <v>1</v>
    <v>Powered by Refinitiv</v>
    <v>38</v>
    <v>iShares:MSCI Mexico (ARCX:EWW)</v>
    <v>34</v>
    <v>39</v>
    <v>Finance</v>
    <v>25</v>
    <v>62.414999999999999</v>
    <v>46.41</v>
    <v>0.81269999999999998</v>
    <v>-0.157</v>
    <v>0</v>
    <v>-2.6179999999999997E-3</v>
    <v>0</v>
    <v>USD</v>
    <v>NYSE Arca</v>
    <v>ARCX</v>
    <v>5.0000000000000001E-3</v>
    <v>60.83</v>
    <v>ETF</v>
    <v>45824.910610774998</v>
    <v>5232</v>
    <v>59.65</v>
    <v>1941543633.5799999</v>
    <v>iShares:MSCI Mexico</v>
    <v>60.23</v>
    <v>59.976999999999997</v>
    <v>59.82</v>
    <v>59.82</v>
    <v>EWW</v>
    <v>iShares:MSCI Mexico (ARCX:EWW)</v>
    <v>2663845</v>
    <v>1797044</v>
  </rv>
  <rv s="2">
    <v>5233</v>
  </rv>
  <rv s="3">
    <v>https://www.bing.com/financeapi/forcetrigger?t=bvduu2&amp;q=ARCX%3aTDVG&amp;form=skydnc</v>
    <v>Learn more on Bing</v>
  </rv>
  <rv s="17">
    <v>en-US</v>
    <v>bvduu2</v>
    <v>268435456</v>
    <v>1</v>
    <v>Powered by Refinitiv</v>
    <v>38</v>
    <v>T Rowe:Dividend Gro ETF (ARCX:TDVG)</v>
    <v>34</v>
    <v>39</v>
    <v>Finance</v>
    <v>25</v>
    <v>42.135800000000003</v>
    <v>35.39</v>
    <v>0.8417</v>
    <v>0.18</v>
    <v>0</v>
    <v>4.3449999999999999E-3</v>
    <v>0</v>
    <v>USD</v>
    <v>NYSE Arca</v>
    <v>ARCX</v>
    <v>5.0000000000000001E-3</v>
    <v>41.84</v>
    <v>ETF</v>
    <v>45824.84027780078</v>
    <v>5235</v>
    <v>41.54</v>
    <v>833293691.49000001</v>
    <v>T Rowe:Dividend Gro ETF</v>
    <v>41.6</v>
    <v>41.43</v>
    <v>41.61</v>
    <v>41.61</v>
    <v>TDVG</v>
    <v>T Rowe:Dividend Gro ETF (ARCX:TDVG)</v>
    <v>36666</v>
    <v>55171</v>
  </rv>
  <rv s="2">
    <v>5236</v>
  </rv>
  <rv s="3">
    <v>https://www.bing.com/financeapi/forcetrigger?t=a1r14c&amp;q=ARCX%3aDGT&amp;form=skydnc</v>
    <v>Learn more on Bing</v>
  </rv>
  <rv s="17">
    <v>en-US</v>
    <v>a1r14c</v>
    <v>268435456</v>
    <v>1</v>
    <v>Powered by Refinitiv</v>
    <v>38</v>
    <v>SPDR Global Dow (ARCX:DGT)</v>
    <v>34</v>
    <v>39</v>
    <v>Finance</v>
    <v>25</v>
    <v>149.88999999999999</v>
    <v>121.0874</v>
    <v>1.0147999999999999</v>
    <v>0.89980000000000004</v>
    <v>0</v>
    <v>6.0719999999999993E-3</v>
    <v>0</v>
    <v>USD</v>
    <v>NYSE Arca</v>
    <v>ARCX</v>
    <v>5.0000000000000001E-3</v>
    <v>149.755</v>
    <v>ETF</v>
    <v>45824.84027780078</v>
    <v>5238</v>
    <v>149.0889</v>
    <v>354679184.29000002</v>
    <v>SPDR Global Dow</v>
    <v>149.74</v>
    <v>148.19999999999999</v>
    <v>149.09979999999999</v>
    <v>149.09979999999999</v>
    <v>DGT</v>
    <v>SPDR Global Dow (ARCX:DGT)</v>
    <v>6780</v>
    <v>17664</v>
  </rv>
  <rv s="2">
    <v>5239</v>
  </rv>
  <rv s="16">
    <v>en-US</v>
    <v>cd1mz2</v>
    <v>268435456</v>
    <v>1</v>
    <v>Powered by Refinitiv</v>
    <v>36</v>
    <v>Optimize Strategy Index (XNAS:OPTZ)</v>
    <v>24</v>
    <v>37</v>
    <v>Finance</v>
    <v>25</v>
    <v>31.72</v>
    <v>23.25</v>
    <v>0.50549999999999995</v>
    <v>0</v>
    <v>1.7245999999999997E-2</v>
    <v>0</v>
    <v>USD</v>
    <v>Nasdaq Stock Market</v>
    <v>XNAS</v>
    <v>5.0000000000000001E-3</v>
    <v>29.885000000000002</v>
    <v>ETF</v>
    <v>45824.843750185159</v>
    <v>29.56</v>
    <v>162606918.18000001</v>
    <v>Optimize Strategy Index</v>
    <v>29.56</v>
    <v>29.311199999999999</v>
    <v>29.816700000000001</v>
    <v>29.816700000000001</v>
    <v>OPTZ</v>
    <v>Optimize Strategy Index (XNAS:OPTZ)</v>
    <v>5047</v>
    <v>3429</v>
  </rv>
  <rv s="2">
    <v>5241</v>
  </rv>
  <rv s="3">
    <v>https://www.bing.com/financeapi/forcetrigger?t=a1seu2&amp;q=ARCX%3aEWA&amp;form=skydnc</v>
    <v>Learn more on Bing</v>
  </rv>
  <rv s="17">
    <v>en-US</v>
    <v>a1seu2</v>
    <v>268435456</v>
    <v>1</v>
    <v>Powered by Refinitiv</v>
    <v>38</v>
    <v>iShares:MSCI Australia (ARCX:EWA)</v>
    <v>34</v>
    <v>39</v>
    <v>Finance</v>
    <v>25</v>
    <v>27.23</v>
    <v>20.504999999999999</v>
    <v>1.206</v>
    <v>0.16700000000000001</v>
    <v>0</v>
    <v>6.4419999999999998E-3</v>
    <v>0</v>
    <v>USD</v>
    <v>NYSE Arca</v>
    <v>ARCX</v>
    <v>5.0000000000000001E-3</v>
    <v>26.344999999999999</v>
    <v>ETF</v>
    <v>45824.84027780078</v>
    <v>5243</v>
    <v>26.08</v>
    <v>1532362737.45</v>
    <v>iShares:MSCI Australia</v>
    <v>26.19</v>
    <v>25.922999999999998</v>
    <v>26.09</v>
    <v>26.09</v>
    <v>EWA</v>
    <v>iShares:MSCI Australia (ARCX:EWA)</v>
    <v>2471624</v>
    <v>1523322</v>
  </rv>
  <rv s="2">
    <v>5244</v>
  </rv>
  <rv s="3">
    <v>https://www.bing.com/financeapi/forcetrigger?t=a1rnsm&amp;q=ARCX%3aEDOW&amp;form=skydnc</v>
    <v>Learn more on Bing</v>
  </rv>
  <rv s="17">
    <v>en-US</v>
    <v>a1rnsm</v>
    <v>268435456</v>
    <v>1</v>
    <v>Powered by Refinitiv</v>
    <v>38</v>
    <v>FT:Dow 30 Equal Weight (ARCX:EDOW)</v>
    <v>34</v>
    <v>39</v>
    <v>Finance</v>
    <v>25</v>
    <v>38.24</v>
    <v>31.524899999999999</v>
    <v>0.97789999999999999</v>
    <v>0.31080000000000002</v>
    <v>0</v>
    <v>8.4330000000000013E-3</v>
    <v>0</v>
    <v>USD</v>
    <v>NYSE Arca</v>
    <v>ARCX</v>
    <v>5.0000000000000001E-3</v>
    <v>37.33</v>
    <v>ETF</v>
    <v>45824.840277823438</v>
    <v>5246</v>
    <v>37.06</v>
    <v>223292107.59999999</v>
    <v>FT:Dow 30 Equal Weight</v>
    <v>37.06</v>
    <v>36.856200000000001</v>
    <v>37.167000000000002</v>
    <v>37.167000000000002</v>
    <v>EDOW</v>
    <v>FT:Dow 30 Equal Weight (ARCX:EDOW)</v>
    <v>6187</v>
    <v>16798</v>
  </rv>
  <rv s="2">
    <v>5247</v>
  </rv>
  <rv s="3">
    <v>https://www.bing.com/financeapi/forcetrigger?t=a1sfnm&amp;q=ARCX%3aEWK&amp;form=skydnc</v>
    <v>Learn more on Bing</v>
  </rv>
  <rv s="17">
    <v>en-US</v>
    <v>a1sfnm</v>
    <v>268435456</v>
    <v>1</v>
    <v>Powered by Refinitiv</v>
    <v>38</v>
    <v>iShares:MSCI Belgium (ARCX:EWK)</v>
    <v>34</v>
    <v>39</v>
    <v>Finance</v>
    <v>25</v>
    <v>22.5</v>
    <v>17.739999999999998</v>
    <v>0.91400000000000003</v>
    <v>-5.8999999999999997E-2</v>
    <v>5.0249999999999991E-3</v>
    <v>-2.6879999999999999E-3</v>
    <v>0.11</v>
    <v>USD</v>
    <v>NYSE Arca</v>
    <v>ARCX</v>
    <v>5.0000000000000001E-3</v>
    <v>22.19</v>
    <v>ETF</v>
    <v>45824.84027780078</v>
    <v>5249</v>
    <v>21.89</v>
    <v>28064102.899999999</v>
    <v>iShares:MSCI Belgium</v>
    <v>22.19</v>
    <v>21.949000000000002</v>
    <v>21.89</v>
    <v>22</v>
    <v>EWK</v>
    <v>iShares:MSCI Belgium (ARCX:EWK)</v>
    <v>30468</v>
    <v>65934</v>
  </rv>
  <rv s="2">
    <v>5250</v>
  </rv>
  <rv s="3">
    <v>https://www.bing.com/financeapi/forcetrigger?t=ayse6h&amp;q=BATS%3aTMFC&amp;form=skydnc</v>
    <v>Learn more on Bing</v>
  </rv>
  <rv s="17">
    <v>en-US</v>
    <v>ayse6h</v>
    <v>268435456</v>
    <v>1</v>
    <v>Powered by Refinitiv</v>
    <v>38</v>
    <v>RBB:Motley Fool 100 Idx (BATS:TMFC)</v>
    <v>34</v>
    <v>39</v>
    <v>Finance</v>
    <v>17</v>
    <v>62.839300000000001</v>
    <v>47.79</v>
    <v>0.98260000000000003</v>
    <v>0.73</v>
    <v>0</v>
    <v>1.1826000000000001E-2</v>
    <v>0</v>
    <v>USD</v>
    <v>CBOE BZX Exchange</v>
    <v>BATS</v>
    <v>5.0000000000000001E-3</v>
    <v>62.6</v>
    <v>ETF</v>
    <v>45824.881420890626</v>
    <v>5252</v>
    <v>62.05</v>
    <v>1376650861.99</v>
    <v>RBB:Motley Fool 100 Idx</v>
    <v>62.05</v>
    <v>61.73</v>
    <v>62.46</v>
    <v>62.46</v>
    <v>TMFC</v>
    <v>RBB:Motley Fool 100 Idx (BATS:TMFC)</v>
    <v>96664</v>
    <v>125189</v>
  </rv>
  <rv s="2">
    <v>5253</v>
  </rv>
  <rv s="3">
    <v>https://www.bing.com/financeapi/forcetrigger?t=bxdvxm&amp;q=BATS%3aXDAT&amp;form=skydnc</v>
    <v>Learn more on Bing</v>
  </rv>
  <rv s="17">
    <v>en-US</v>
    <v>bxdvxm</v>
    <v>268435456</v>
    <v>1</v>
    <v>Powered by Refinitiv</v>
    <v>38</v>
    <v>Franklin ETF:Expo Data (BATS:XDAT)</v>
    <v>34</v>
    <v>39</v>
    <v>Finance</v>
    <v>17</v>
    <v>27.958600000000001</v>
    <v>18.77</v>
    <v>0.9042</v>
    <v>0.40029999999999999</v>
    <v>0</v>
    <v>1.5387999999999999E-2</v>
    <v>0</v>
    <v>USD</v>
    <v>CBOE BZX Exchange</v>
    <v>BATS</v>
    <v>5.0000000000000001E-3</v>
    <v>26.413900000000002</v>
    <v>ETF</v>
    <v>45824.840350867969</v>
    <v>5255</v>
    <v>26.1</v>
    <v>5214971.3099999996</v>
    <v>Franklin ETF:Expo Data</v>
    <v>26.1</v>
    <v>26.0136</v>
    <v>26.413900000000002</v>
    <v>26.413900000000002</v>
    <v>XDAT</v>
    <v>Franklin ETF:Expo Data (BATS:XDAT)</v>
    <v>4051</v>
    <v>1131</v>
  </rv>
  <rv s="2">
    <v>5256</v>
  </rv>
  <rv s="3">
    <v>https://www.bing.com/financeapi/forcetrigger?t=bx913m&amp;q=ARCX%3aGSPY&amp;form=skydnc</v>
    <v>Learn more on Bing</v>
  </rv>
  <rv s="17">
    <v>en-US</v>
    <v>bx913m</v>
    <v>268435456</v>
    <v>1</v>
    <v>Powered by Refinitiv</v>
    <v>38</v>
    <v>Tidal:Gotham Enh 500 (ARCX:GSPY)</v>
    <v>34</v>
    <v>39</v>
    <v>Finance</v>
    <v>25</v>
    <v>33.516100000000002</v>
    <v>26.8</v>
    <v>0.97819999999999996</v>
    <v>0.3785</v>
    <v>0</v>
    <v>1.1628000000000001E-2</v>
    <v>0</v>
    <v>USD</v>
    <v>NYSE Arca</v>
    <v>ARCX</v>
    <v>5.0000000000000001E-3</v>
    <v>32.979999999999997</v>
    <v>ETF</v>
    <v>45824.840277812502</v>
    <v>5258</v>
    <v>32.869999999999997</v>
    <v>534050690.00999999</v>
    <v>Tidal:Gotham Enh 500</v>
    <v>32.869999999999997</v>
    <v>32.551499999999997</v>
    <v>32.93</v>
    <v>32.93</v>
    <v>GSPY</v>
    <v>Tidal:Gotham Enh 500 (ARCX:GSPY)</v>
    <v>7405</v>
    <v>11705</v>
  </rv>
  <rv s="2">
    <v>5259</v>
  </rv>
  <rv s="3">
    <v>https://www.bing.com/financeapi/forcetrigger?t=c2rfqh&amp;q=XNAS%3aKROP&amp;form=skydnc</v>
    <v>Learn more on Bing</v>
  </rv>
  <rv s="17">
    <v>en-US</v>
    <v>c2rfqh</v>
    <v>268435456</v>
    <v>1</v>
    <v>Powered by Refinitiv</v>
    <v>38</v>
    <v>Glbl X AgTch &amp; Food Innv (XNAS:KROP)</v>
    <v>34</v>
    <v>39</v>
    <v>Finance</v>
    <v>25</v>
    <v>10.98</v>
    <v>8.92</v>
    <v>0.97209999999999996</v>
    <v>0.02</v>
    <v>0</v>
    <v>1.8540000000000002E-3</v>
    <v>0</v>
    <v>USD</v>
    <v>Nasdaq Stock Market</v>
    <v>XNAS</v>
    <v>5.0000000000000001E-3</v>
    <v>10.98</v>
    <v>ETF</v>
    <v>45824.843750265623</v>
    <v>5261</v>
    <v>10.81</v>
    <v>8835467</v>
    <v>Glbl X AgTch &amp; Food Innv</v>
    <v>10.900399999999999</v>
    <v>10.79</v>
    <v>10.81</v>
    <v>10.81</v>
    <v>KROP</v>
    <v>Glbl X AgTch &amp; Food Innv (XNAS:KROP)</v>
    <v>2753</v>
    <v>3095</v>
  </rv>
  <rv s="2">
    <v>5262</v>
  </rv>
  <rv s="16">
    <v>en-US</v>
    <v>cd4oww</v>
    <v>268435456</v>
    <v>1</v>
    <v>Powered by Refinitiv</v>
    <v>36</v>
    <v>PGIM S&amp;P 500 B20 July (BATS:PBJL)</v>
    <v>24</v>
    <v>37</v>
    <v>Finance</v>
    <v>17</v>
    <v>29.71</v>
    <v>24.84</v>
    <v>0.23499999999999999</v>
    <v>-1.5440000000000001E-4</v>
    <v>8.5089999999999992E-3</v>
    <v>-4.3E-3</v>
    <v>USD</v>
    <v>CBOE BZX Exchange</v>
    <v>BATS</v>
    <v>5.0000000000000001E-3</v>
    <v>27.87</v>
    <v>ETF</v>
    <v>45824.840329976563</v>
    <v>27.85</v>
    <v>11757181.720000001</v>
    <v>PGIM S&amp;P 500 B20 July</v>
    <v>27.87</v>
    <v>27.619299999999999</v>
    <v>27.854299999999999</v>
    <v>27.85</v>
    <v>PBJL</v>
    <v>PGIM S&amp;P 500 B20 July (BATS:PBJL)</v>
    <v>250</v>
    <v>1461</v>
  </rv>
  <rv s="2">
    <v>5264</v>
  </rv>
  <rv s="3">
    <v>https://www.bing.com/financeapi/forcetrigger?t=c692yc&amp;q=ARCX%3aJPRE&amp;form=skydnc</v>
    <v>Learn more on Bing</v>
  </rv>
  <rv s="17">
    <v>en-US</v>
    <v>c692yc</v>
    <v>268435456</v>
    <v>1</v>
    <v>Powered by Refinitiv</v>
    <v>38</v>
    <v>JPMorgan:Realty Inc (ARCX:JPRE)</v>
    <v>34</v>
    <v>39</v>
    <v>Finance</v>
    <v>25</v>
    <v>52.030099999999997</v>
    <v>41.26</v>
    <v>0.9375</v>
    <v>0.15</v>
    <v>0</v>
    <v>3.1280000000000001E-3</v>
    <v>0</v>
    <v>USD</v>
    <v>NYSE Arca</v>
    <v>ARCX</v>
    <v>5.0000000000000001E-3</v>
    <v>48.56</v>
    <v>ETF</v>
    <v>45824.84027780078</v>
    <v>5266</v>
    <v>47.96</v>
    <v>421938885.13999999</v>
    <v>JPMorgan:Realty Inc</v>
    <v>48.5</v>
    <v>47.96</v>
    <v>48.11</v>
    <v>48.11</v>
    <v>JPRE</v>
    <v>JPMorgan:Realty Inc (ARCX:JPRE)</v>
    <v>8756</v>
    <v>30855</v>
  </rv>
  <rv s="2">
    <v>5267</v>
  </rv>
  <rv s="3">
    <v>https://www.bing.com/financeapi/forcetrigger?t=c3j6nm&amp;q=ARCX%3aRIET&amp;form=skydnc</v>
    <v>Learn more on Bing</v>
  </rv>
  <rv s="17">
    <v>en-US</v>
    <v>c3j6nm</v>
    <v>268435456</v>
    <v>1</v>
    <v>Powered by Refinitiv</v>
    <v>38</v>
    <v>Hoya Capital High Dv Yld (ARCX:RIET)</v>
    <v>34</v>
    <v>39</v>
    <v>Finance</v>
    <v>25</v>
    <v>11.5</v>
    <v>8.5050000000000008</v>
    <v>1.0149999999999999</v>
    <v>0.02</v>
    <v>2.1164000000000002E-2</v>
    <v>2.1210000000000001E-3</v>
    <v>0.2</v>
    <v>USD</v>
    <v>NYSE Arca</v>
    <v>ARCX</v>
    <v>5.0000000000000001E-3</v>
    <v>9.57</v>
    <v>ETF</v>
    <v>45824.922450253907</v>
    <v>5269</v>
    <v>9.4499999999999993</v>
    <v>87944063.180000007</v>
    <v>Hoya Capital High Dv Yld</v>
    <v>9.5299999999999994</v>
    <v>9.43</v>
    <v>9.4499999999999993</v>
    <v>9.65</v>
    <v>RIET</v>
    <v>Hoya Capital High Dv Yld (ARCX:RIET)</v>
    <v>40666</v>
    <v>78039</v>
  </rv>
  <rv s="2">
    <v>5270</v>
  </rv>
  <rv s="3">
    <v>https://www.bing.com/financeapi/forcetrigger?t=c2ldtc&amp;q=ARCX%3aITAN&amp;form=skydnc</v>
    <v>Learn more on Bing</v>
  </rv>
  <rv s="17">
    <v>en-US</v>
    <v>c2ldtc</v>
    <v>268435456</v>
    <v>1</v>
    <v>Powered by Refinitiv</v>
    <v>38</v>
    <v>EA:Sparkline Intngbl V (ARCX:ITAN)</v>
    <v>34</v>
    <v>39</v>
    <v>Finance</v>
    <v>25</v>
    <v>33.01</v>
    <v>25.8</v>
    <v>1.1034999999999999</v>
    <v>0.39350000000000002</v>
    <v>0</v>
    <v>1.2588999999999999E-2</v>
    <v>0</v>
    <v>USD</v>
    <v>NYSE Arca</v>
    <v>ARCX</v>
    <v>5.0000000000000001E-3</v>
    <v>31.650500000000001</v>
    <v>ETF</v>
    <v>45824.840277812502</v>
    <v>5272</v>
    <v>31.58</v>
    <v>39438974.75</v>
    <v>EA:Sparkline Intngbl V</v>
    <v>31.58</v>
    <v>31.257000000000001</v>
    <v>31.650500000000001</v>
    <v>31.650500000000001</v>
    <v>ITAN</v>
    <v>EA:Sparkline Intngbl V (ARCX:ITAN)</v>
    <v>310</v>
    <v>3767</v>
  </rv>
  <rv s="2">
    <v>5273</v>
  </rv>
  <rv s="16">
    <v>en-US</v>
    <v>cesyur</v>
    <v>268435456</v>
    <v>1</v>
    <v>Powered by Refinitiv</v>
    <v>36</v>
    <v>SEI Sel Intl Eq (XNAS:SEIE)</v>
    <v>24</v>
    <v>37</v>
    <v>Finance</v>
    <v>25</v>
    <v>29.25</v>
    <v>23.07</v>
    <v>0.28000000000000003</v>
    <v>0</v>
    <v>9.7389999999999994E-3</v>
    <v>0</v>
    <v>USD</v>
    <v>Nasdaq Stock Market</v>
    <v>XNAS</v>
    <v>5.0000000000000001E-3</v>
    <v>29.18</v>
    <v>ETF</v>
    <v>45824.843750265623</v>
    <v>28.94</v>
    <v>603961287.88</v>
    <v>SEI Sel Intl Eq</v>
    <v>29.13</v>
    <v>28.75</v>
    <v>29.03</v>
    <v>29.03</v>
    <v>SEIE</v>
    <v>SEI Sel Intl Eq (XNAS:SEIE)</v>
    <v>39067</v>
    <v>58666</v>
  </rv>
  <rv s="2">
    <v>5275</v>
  </rv>
  <rv s="16">
    <v>en-US</v>
    <v>ca29u2</v>
    <v>268435456</v>
    <v>1</v>
    <v>Powered by Refinitiv</v>
    <v>36</v>
    <v>T Rowe:Internatl Eq (ARCX:TOUS)</v>
    <v>24</v>
    <v>37</v>
    <v>Finance</v>
    <v>25</v>
    <v>32.1</v>
    <v>25.75</v>
    <v>0.13</v>
    <v>0</v>
    <v>4.1099999999999999E-3</v>
    <v>0</v>
    <v>USD</v>
    <v>NYSE Arca</v>
    <v>ARCX</v>
    <v>5.0000000000000001E-3</v>
    <v>32</v>
    <v>ETF</v>
    <v>45824.84027780078</v>
    <v>31.725000000000001</v>
    <v>677760435.96000004</v>
    <v>T Rowe:Internatl Eq</v>
    <v>31.88</v>
    <v>31.63</v>
    <v>31.76</v>
    <v>31.76</v>
    <v>TOUS</v>
    <v>T Rowe:Internatl Eq (ARCX:TOUS)</v>
    <v>128655</v>
    <v>102695</v>
  </rv>
  <rv s="2">
    <v>5277</v>
  </rv>
  <rv s="3">
    <v>https://www.bing.com/financeapi/forcetrigger?t=a224nm&amp;q=XNAS%3aRNDV&amp;form=skydnc</v>
    <v>Learn more on Bing</v>
  </rv>
  <rv s="17">
    <v>en-US</v>
    <v>a224nm</v>
    <v>268435456</v>
    <v>1</v>
    <v>Powered by Refinitiv</v>
    <v>38</v>
    <v>FT VI:S&amp;P500 Dvsfd DA (XNAS:KNGZ)</v>
    <v>34</v>
    <v>39</v>
    <v>Finance</v>
    <v>25</v>
    <v>35.340000000000003</v>
    <v>27.61</v>
    <v>1.0576000000000001</v>
    <v>0.39090000000000003</v>
    <v>0</v>
    <v>1.1951E-2</v>
    <v>0</v>
    <v>USD</v>
    <v>Nasdaq Stock Market</v>
    <v>XNAS</v>
    <v>5.0000000000000001E-3</v>
    <v>33.1</v>
    <v>ETF</v>
    <v>45824.843750265623</v>
    <v>5279</v>
    <v>32.89</v>
    <v>46541237.899999999</v>
    <v>FT VI:S&amp;P500 Dvsfd DA</v>
    <v>32.89</v>
    <v>32.709099999999999</v>
    <v>33.1</v>
    <v>33.1</v>
    <v>KNGZ</v>
    <v>FT VI:S&amp;P500 Dvsfd DA (XNAS:KNGZ)</v>
    <v>1678</v>
    <v>4657</v>
  </rv>
  <rv s="2">
    <v>5280</v>
  </rv>
  <rv s="3">
    <v>https://www.bing.com/financeapi/forcetrigger?t=a22ctc&amp;q=ARCX%3aRWO&amp;form=skydnc</v>
    <v>Learn more on Bing</v>
  </rv>
  <rv s="17">
    <v>en-US</v>
    <v>a22ctc</v>
    <v>268435456</v>
    <v>1</v>
    <v>Powered by Refinitiv</v>
    <v>38</v>
    <v>SPDR Dow Jones Gl RE (ARCX:RWO)</v>
    <v>34</v>
    <v>39</v>
    <v>Finance</v>
    <v>25</v>
    <v>48.599899999999998</v>
    <v>37.86</v>
    <v>1.0069999999999999</v>
    <v>0.02</v>
    <v>-3.8190000000000003E-3</v>
    <v>4.4940000000000003E-4</v>
    <v>-0.17</v>
    <v>USD</v>
    <v>NYSE Arca</v>
    <v>ARCX</v>
    <v>5.0000000000000001E-3</v>
    <v>45</v>
    <v>ETF</v>
    <v>45824.840277812502</v>
    <v>5282</v>
    <v>44.4694</v>
    <v>1115764788.8099999</v>
    <v>SPDR Dow Jones Gl RE</v>
    <v>44.77</v>
    <v>44.5</v>
    <v>44.52</v>
    <v>44.35</v>
    <v>RWO</v>
    <v>SPDR Dow Jones Gl RE (ARCX:RWO)</v>
    <v>34563</v>
    <v>54299</v>
  </rv>
  <rv s="2">
    <v>5283</v>
  </rv>
  <rv s="3">
    <v>https://www.bing.com/financeapi/forcetrigger?t=c4qd8m&amp;q=ARCX%3aTMFX&amp;form=skydnc</v>
    <v>Learn more on Bing</v>
  </rv>
  <rv s="17">
    <v>en-US</v>
    <v>c4qd8m</v>
    <v>268435456</v>
    <v>1</v>
    <v>Powered by Refinitiv</v>
    <v>38</v>
    <v>RBB:MF Next Index (BATS:TMFX)</v>
    <v>34</v>
    <v>39</v>
    <v>Finance</v>
    <v>17</v>
    <v>21.122299999999999</v>
    <v>15.6</v>
    <v>0.99329999999999996</v>
    <v>0.29409999999999997</v>
    <v>1.0101000000000001E-2</v>
    <v>1.5077E-2</v>
    <v>0.2</v>
    <v>USD</v>
    <v>CBOE BZX Exchange</v>
    <v>BATS</v>
    <v>5.0000000000000001E-3</v>
    <v>19.809999999999999</v>
    <v>ETF</v>
    <v>45824.924003437503</v>
    <v>5285</v>
    <v>19.68</v>
    <v>30012408.34</v>
    <v>RBB:MF Next Index</v>
    <v>19.68</v>
    <v>19.5059</v>
    <v>19.8</v>
    <v>20</v>
    <v>TMFX</v>
    <v>RBB:MF Next Index (BATS:TMFX)</v>
    <v>8066</v>
    <v>7709</v>
  </rv>
  <rv s="2">
    <v>5286</v>
  </rv>
  <rv s="18">
    <v>en-US</v>
    <v>ce52h7</v>
    <v>268435456</v>
    <v>1</v>
    <v>Powered by Refinitiv</v>
    <v>40</v>
    <v>AB Int Low Vol Eqty (ARCX:ILOW)</v>
    <v>24</v>
    <v>39</v>
    <v>Finance</v>
    <v>25</v>
    <v>41.45</v>
    <v>32.729999999999997</v>
    <v>0.8831</v>
    <v>0.17</v>
    <v>0</v>
    <v>4.1619999999999999E-3</v>
    <v>0</v>
    <v>USD</v>
    <v>NYSE Arca</v>
    <v>ARCX</v>
    <v>5.0000000000000001E-3</v>
    <v>41.45</v>
    <v>ETF</v>
    <v>45824.840277789066</v>
    <v>41.02</v>
    <v>1167164079.8900001</v>
    <v>AB Int Low Vol Eqty</v>
    <v>41.19</v>
    <v>40.85</v>
    <v>41.02</v>
    <v>41.02</v>
    <v>ILOW</v>
    <v>AB Int Low Vol Eqty (ARCX:ILOW)</v>
    <v>50794</v>
    <v>152159</v>
  </rv>
  <rv s="2">
    <v>5288</v>
  </rv>
  <rv s="3">
    <v>https://www.bing.com/financeapi/forcetrigger?t=c4qd5r&amp;q=ARCX%3aTMFE&amp;form=skydnc</v>
    <v>Learn more on Bing</v>
  </rv>
  <rv s="17">
    <v>en-US</v>
    <v>c4qd5r</v>
    <v>268435456</v>
    <v>1</v>
    <v>Powered by Refinitiv</v>
    <v>38</v>
    <v>RBB:MF Cap Eff 100 Index (BATS:TMFE)</v>
    <v>34</v>
    <v>39</v>
    <v>Finance</v>
    <v>17</v>
    <v>28.91</v>
    <v>22.44</v>
    <v>1.0549999999999999</v>
    <v>0.28000000000000003</v>
    <v>0</v>
    <v>1.0253000000000002E-2</v>
    <v>0</v>
    <v>USD</v>
    <v>CBOE BZX Exchange</v>
    <v>BATS</v>
    <v>5.0000000000000001E-3</v>
    <v>27.72</v>
    <v>ETF</v>
    <v>45824.840343251562</v>
    <v>5290</v>
    <v>27.46</v>
    <v>93932378.280000001</v>
    <v>RBB:MF Cap Eff 100 Index</v>
    <v>27.46</v>
    <v>27.31</v>
    <v>27.59</v>
    <v>27.59</v>
    <v>TMFE</v>
    <v>RBB:MF Cap Eff 100 Index (BATS:TMFE)</v>
    <v>24662</v>
    <v>64151</v>
  </rv>
  <rv s="2">
    <v>5291</v>
  </rv>
  <rv s="3">
    <v>https://www.bing.com/financeapi/forcetrigger?t=bweer7&amp;q=ARCX%3aGINN&amp;form=skydnc</v>
    <v>Learn more on Bing</v>
  </rv>
  <rv s="17">
    <v>en-US</v>
    <v>bweer7</v>
    <v>268435456</v>
    <v>1</v>
    <v>Powered by Refinitiv</v>
    <v>38</v>
    <v>Goldman:Innovate Equity (ARCX:GINN)</v>
    <v>34</v>
    <v>39</v>
    <v>Finance</v>
    <v>25</v>
    <v>66.272599999999997</v>
    <v>50.32</v>
    <v>1.2241</v>
    <v>0.98570000000000002</v>
    <v>1.1379999999999999E-3</v>
    <v>1.533E-2</v>
    <v>7.4300000000000005E-2</v>
    <v>USD</v>
    <v>NYSE Arca</v>
    <v>ARCX</v>
    <v>5.0000000000000001E-3</v>
    <v>65.5</v>
    <v>ETF</v>
    <v>45824.840277812502</v>
    <v>5293</v>
    <v>65.285700000000006</v>
    <v>211761201.78999999</v>
    <v>Goldman:Innovate Equity</v>
    <v>65.5</v>
    <v>64.3</v>
    <v>65.285700000000006</v>
    <v>65.36</v>
    <v>GINN</v>
    <v>Goldman:Innovate Equity (ARCX:GINN)</v>
    <v>1371</v>
    <v>5795</v>
  </rv>
  <rv s="2">
    <v>5294</v>
  </rv>
  <rv s="3">
    <v>https://www.bing.com/financeapi/forcetrigger?t=bx9p9c&amp;q=ARCX%3aSPRE&amp;form=skydnc</v>
    <v>Learn more on Bing</v>
  </rv>
  <rv s="17">
    <v>en-US</v>
    <v>bx9p9c</v>
    <v>268435456</v>
    <v>1</v>
    <v>Powered by Refinitiv</v>
    <v>38</v>
    <v>Tidal:SP Fds S&amp;P Glbl RS (ARCX:SPRE)</v>
    <v>34</v>
    <v>39</v>
    <v>Finance</v>
    <v>25</v>
    <v>22.435400000000001</v>
    <v>16.420000000000002</v>
    <v>1.0069999999999999</v>
    <v>-0.02</v>
    <v>1.2270000000000001E-2</v>
    <v>-1.021E-3</v>
    <v>0.24</v>
    <v>USD</v>
    <v>NYSE Arca</v>
    <v>ARCX</v>
    <v>5.0000000000000001E-3</v>
    <v>19.78</v>
    <v>ETF</v>
    <v>45824.896872835154</v>
    <v>5296</v>
    <v>19.4909</v>
    <v>152253288.69</v>
    <v>Tidal:SP Fds S&amp;P Glbl RS</v>
    <v>19.760000000000002</v>
    <v>19.579999999999998</v>
    <v>19.559999999999999</v>
    <v>19.8</v>
    <v>SPRE</v>
    <v>Tidal:SP Fds S&amp;P Glbl RS (ARCX:SPRE)</v>
    <v>66645</v>
    <v>44748</v>
  </rv>
  <rv s="2">
    <v>5297</v>
  </rv>
  <rv s="16">
    <v>en-US</v>
    <v>caoyjc</v>
    <v>268435456</v>
    <v>1</v>
    <v>Powered by Refinitiv</v>
    <v>36</v>
    <v>Level Four LCG Active (XNAS:LGRO)</v>
    <v>24</v>
    <v>37</v>
    <v>Finance</v>
    <v>25</v>
    <v>37.005000000000003</v>
    <v>27.51</v>
    <v>0.40550000000000003</v>
    <v>0</v>
    <v>1.153E-2</v>
    <v>0</v>
    <v>USD</v>
    <v>Nasdaq Stock Market</v>
    <v>XNAS</v>
    <v>5.0000000000000001E-3</v>
    <v>35.700000000000003</v>
    <v>ETF</v>
    <v>45824.843750265623</v>
    <v>35.575499999999998</v>
    <v>95028240.640000001</v>
    <v>Level Four LCG Active</v>
    <v>35.58</v>
    <v>35.17</v>
    <v>35.575499999999998</v>
    <v>35.575499999999998</v>
    <v>LGRO</v>
    <v>Level Four LCG Active (XNAS:LGRO)</v>
    <v>2344</v>
    <v>7827</v>
  </rv>
  <rv s="2">
    <v>5299</v>
  </rv>
  <rv s="3">
    <v>https://www.bing.com/financeapi/forcetrigger?t=a1xip2&amp;q=ARCX%3aMFEM&amp;form=skydnc</v>
    <v>Learn more on Bing</v>
  </rv>
  <rv s="17">
    <v>en-US</v>
    <v>a1xip2</v>
    <v>268435456</v>
    <v>1</v>
    <v>Powered by Refinitiv</v>
    <v>38</v>
    <v>PIMCO:RAFI Dyn M-F EM Eq (ARCX:MFEM)</v>
    <v>34</v>
    <v>39</v>
    <v>Finance</v>
    <v>25</v>
    <v>21.59</v>
    <v>16.739999999999998</v>
    <v>0.8649</v>
    <v>0.2359</v>
    <v>0</v>
    <v>1.1439999999999999E-2</v>
    <v>0</v>
    <v>USD</v>
    <v>NYSE Arca</v>
    <v>ARCX</v>
    <v>5.0000000000000001E-3</v>
    <v>20.9696</v>
    <v>ETF</v>
    <v>45824.84027780078</v>
    <v>5301</v>
    <v>20.85</v>
    <v>102512073.25</v>
    <v>PIMCO:RAFI Dyn M-F EM Eq</v>
    <v>20.91</v>
    <v>20.6203</v>
    <v>20.856200000000001</v>
    <v>20.856200000000001</v>
    <v>MFEM</v>
    <v>PIMCO:RAFI Dyn M-F EM Eq (ARCX:MFEM)</v>
    <v>3634</v>
    <v>9982</v>
  </rv>
  <rv s="2">
    <v>5302</v>
  </rv>
  <rv s="3">
    <v>https://www.bing.com/financeapi/forcetrigger?t=bsln5r&amp;q=XNAS%3aGXTG&amp;form=skydnc</v>
    <v>Learn more on Bing</v>
  </rv>
  <rv s="17">
    <v>en-US</v>
    <v>bsln5r</v>
    <v>268435456</v>
    <v>1</v>
    <v>Powered by Refinitiv</v>
    <v>38</v>
    <v>Glbl X Drsy Wr Thema (XNAS:GXDW)</v>
    <v>34</v>
    <v>39</v>
    <v>Finance</v>
    <v>25</v>
    <v>26.12</v>
    <v>19.37</v>
    <v>1.3214999999999999</v>
    <v>0.35920000000000002</v>
    <v>8.6459999999999998E-4</v>
    <v>1.452E-2</v>
    <v>2.1700000000000001E-2</v>
    <v>USD</v>
    <v>Nasdaq Stock Market</v>
    <v>XNAS</v>
    <v>5.0000000000000001E-3</v>
    <v>25.098299999999998</v>
    <v>ETF</v>
    <v>45824.843750196094</v>
    <v>5304</v>
    <v>25.098299999999998</v>
    <v>9774379.0999999996</v>
    <v>Glbl X Drsy Wr Thema</v>
    <v>25.098299999999998</v>
    <v>24.739100000000001</v>
    <v>25.098299999999998</v>
    <v>25.12</v>
    <v>GXDW</v>
    <v>Glbl X Drsy Wr Thema (XNAS:GXDW)</v>
    <v>227</v>
    <v>1086</v>
  </rv>
  <rv s="2">
    <v>5305</v>
  </rv>
  <rv s="3">
    <v>https://www.bing.com/financeapi/forcetrigger?t=c692vh&amp;q=ARCX%3aGDIV&amp;form=skydnc</v>
    <v>Learn more on Bing</v>
  </rv>
  <rv s="17">
    <v>en-US</v>
    <v>c692vh</v>
    <v>268435456</v>
    <v>1</v>
    <v>Powered by Refinitiv</v>
    <v>38</v>
    <v>Harbor Div Growth Ldrs (XNYS:GDIV)</v>
    <v>34</v>
    <v>39</v>
    <v>Finance</v>
    <v>25</v>
    <v>15.93</v>
    <v>12.65</v>
    <v>0.85799999999999998</v>
    <v>0.04</v>
    <v>0</v>
    <v>2.6829999999999996E-3</v>
    <v>0</v>
    <v>USD</v>
    <v>New York Stock Exchange</v>
    <v>XNYS</v>
    <v>5.0000000000000001E-3</v>
    <v>15.0708</v>
    <v>ETF</v>
    <v>45824.840277789066</v>
    <v>5307</v>
    <v>14.95</v>
    <v>220244257.5</v>
    <v>Harbor Div Growth Ldrs</v>
    <v>15.04</v>
    <v>14.91</v>
    <v>14.95</v>
    <v>14.95</v>
    <v>GDIV</v>
    <v>Harbor Div Growth Ldrs (XNYS:GDIV)</v>
    <v>27047</v>
    <v>90676</v>
  </rv>
  <rv s="2">
    <v>5308</v>
  </rv>
  <rv s="3">
    <v>https://www.bing.com/financeapi/forcetrigger?t=bpob77&amp;q=XNAS%3aGNOM&amp;form=skydnc</v>
    <v>Learn more on Bing</v>
  </rv>
  <rv s="17">
    <v>en-US</v>
    <v>bpob77</v>
    <v>268435456</v>
    <v>1</v>
    <v>Powered by Refinitiv</v>
    <v>38</v>
    <v>Glbl X Geno &amp; Biotech (XNAS:GNOM)</v>
    <v>34</v>
    <v>39</v>
    <v>Finance</v>
    <v>25</v>
    <v>11.88</v>
    <v>6.8</v>
    <v>0.98650000000000004</v>
    <v>-0.06</v>
    <v>4.8539999999999998E-3</v>
    <v>-7.2290000000000002E-3</v>
    <v>0.04</v>
    <v>USD</v>
    <v>Nasdaq Stock Market</v>
    <v>XNAS</v>
    <v>5.0000000000000001E-3</v>
    <v>8.2799999999999994</v>
    <v>ETF</v>
    <v>45824.904442395309</v>
    <v>5310</v>
    <v>8.1349999999999998</v>
    <v>41017323.020000003</v>
    <v>Glbl X Geno &amp; Biotech</v>
    <v>8.2799999999999994</v>
    <v>8.3000000000000007</v>
    <v>8.24</v>
    <v>8.2799999999999994</v>
    <v>GNOM</v>
    <v>Glbl X Geno &amp; Biotech (XNAS:GNOM)</v>
    <v>64806</v>
    <v>47186</v>
  </rv>
  <rv s="2">
    <v>5311</v>
  </rv>
  <rv s="3">
    <v>https://www.bing.com/financeapi/forcetrigger?t=a1rpww&amp;q=BATS%3aEFAD&amp;form=skydnc</v>
    <v>Learn more on Bing</v>
  </rv>
  <rv s="17">
    <v>en-US</v>
    <v>a1rpww</v>
    <v>268435456</v>
    <v>1</v>
    <v>Powered by Refinitiv</v>
    <v>38</v>
    <v>ProShares:MSCI EAFE DG (BATS:EFAD)</v>
    <v>34</v>
    <v>39</v>
    <v>Finance</v>
    <v>17</v>
    <v>43.4285</v>
    <v>35.770000000000003</v>
    <v>0.89559999999999995</v>
    <v>-8.3699999999999997E-2</v>
    <v>0</v>
    <v>-1.954E-3</v>
    <v>0</v>
    <v>USD</v>
    <v>CBOE BZX Exchange</v>
    <v>BATS</v>
    <v>5.0000000000000001E-3</v>
    <v>43.07</v>
    <v>ETF</v>
    <v>45824.840292175781</v>
    <v>5313</v>
    <v>42.7498</v>
    <v>70455588.439999998</v>
    <v>ProShares:MSCI EAFE DG</v>
    <v>43.05</v>
    <v>42.833500000000001</v>
    <v>42.7498</v>
    <v>42.7498</v>
    <v>EFAD</v>
    <v>ProShares:MSCI EAFE DG (BATS:EFAD)</v>
    <v>2863</v>
    <v>3878</v>
  </rv>
  <rv s="2">
    <v>5314</v>
  </rv>
  <rv s="3">
    <v>https://www.bing.com/financeapi/forcetrigger?t=azaxgh&amp;q=ARCX%3aVUSE&amp;form=skydnc</v>
    <v>Learn more on Bing</v>
  </rv>
  <rv s="17">
    <v>en-US</v>
    <v>azaxgh</v>
    <v>268435456</v>
    <v>1</v>
    <v>Powered by Refinitiv</v>
    <v>38</v>
    <v>Vident US Equity Strat (ARCX:VUSE)</v>
    <v>34</v>
    <v>39</v>
    <v>Finance</v>
    <v>25</v>
    <v>62.6599</v>
    <v>49.69</v>
    <v>1.0298</v>
    <v>0.64480000000000004</v>
    <v>0</v>
    <v>1.0610999999999999E-2</v>
    <v>0</v>
    <v>USD</v>
    <v>NYSE Arca</v>
    <v>ARCX</v>
    <v>5.0000000000000001E-3</v>
    <v>61.664700000000003</v>
    <v>ETF</v>
    <v>45824.84027780078</v>
    <v>5316</v>
    <v>61.140099999999997</v>
    <v>599993246.23000002</v>
    <v>Vident US Equity Strat</v>
    <v>61.664700000000003</v>
    <v>60.7652</v>
    <v>61.41</v>
    <v>61.41</v>
    <v>VUSE</v>
    <v>Vident US Equity Strat (ARCX:VUSE)</v>
    <v>10704</v>
    <v>10306</v>
  </rv>
  <rv s="2">
    <v>5317</v>
  </rv>
  <rv s="3">
    <v>https://www.bing.com/financeapi/forcetrigger?t=a1x1h7&amp;q=XNAS%3aAGNG&amp;form=skydnc</v>
    <v>Learn more on Bing</v>
  </rv>
  <rv s="17">
    <v>en-US</v>
    <v>a1x1h7</v>
    <v>268435456</v>
    <v>1</v>
    <v>Powered by Refinitiv</v>
    <v>38</v>
    <v>Glbl X Aging Population (XNAS:AGNG)</v>
    <v>34</v>
    <v>39</v>
    <v>Finance</v>
    <v>25</v>
    <v>33.64</v>
    <v>27.426300000000001</v>
    <v>0.86809999999999998</v>
    <v>0</v>
    <v>0</v>
    <v>0</v>
    <v>0</v>
    <v>USD</v>
    <v>Nasdaq Stock Market</v>
    <v>XNAS</v>
    <v>5.0000000000000001E-3</v>
    <v>32.15</v>
    <v>ETF</v>
    <v>45824.843750265623</v>
    <v>5319</v>
    <v>31.8901</v>
    <v>56794339.409999996</v>
    <v>Glbl X Aging Population</v>
    <v>32.15</v>
    <v>31.97</v>
    <v>31.97</v>
    <v>31.97</v>
    <v>AGNG</v>
    <v>Glbl X Aging Population (XNAS:AGNG)</v>
    <v>4663</v>
    <v>5243</v>
  </rv>
  <rv s="2">
    <v>5320</v>
  </rv>
  <rv s="3">
    <v>https://www.bing.com/financeapi/forcetrigger?t=a1sg8m&amp;q=ARCX%3aEWQ&amp;form=skydnc</v>
    <v>Learn more on Bing</v>
  </rv>
  <rv s="17">
    <v>en-US</v>
    <v>a1sg8m</v>
    <v>268435456</v>
    <v>1</v>
    <v>Powered by Refinitiv</v>
    <v>38</v>
    <v>iShares:MSCI France (ARCX:EWQ)</v>
    <v>34</v>
    <v>39</v>
    <v>Finance</v>
    <v>25</v>
    <v>43.64</v>
    <v>35.22</v>
    <v>1.1205000000000001</v>
    <v>0.33400000000000002</v>
    <v>-4.9750000000000003E-3</v>
    <v>7.9760000000000005E-3</v>
    <v>-0.21</v>
    <v>USD</v>
    <v>NYSE Arca</v>
    <v>ARCX</v>
    <v>5.0000000000000001E-3</v>
    <v>42.685000000000002</v>
    <v>ETF</v>
    <v>45824.892676017967</v>
    <v>5322</v>
    <v>42.2</v>
    <v>399573757.25</v>
    <v>iShares:MSCI France</v>
    <v>42.54</v>
    <v>41.875999999999998</v>
    <v>42.21</v>
    <v>42</v>
    <v>EWQ</v>
    <v>iShares:MSCI France (ARCX:EWQ)</v>
    <v>181156</v>
    <v>310740</v>
  </rv>
  <rv s="2">
    <v>5323</v>
  </rv>
  <rv s="3">
    <v>https://www.bing.com/financeapi/forcetrigger?t=a25wbh&amp;q=ARCX%3aWIP&amp;form=skydnc</v>
    <v>Learn more on Bing</v>
  </rv>
  <rv s="17">
    <v>en-US</v>
    <v>a25wbh</v>
    <v>268435456</v>
    <v>1</v>
    <v>Powered by Refinitiv</v>
    <v>38</v>
    <v>SPDR FTSE Intl Gvt IP Bd (ARCX:WIP)</v>
    <v>34</v>
    <v>39</v>
    <v>Finance</v>
    <v>25</v>
    <v>41.110900000000001</v>
    <v>35.26</v>
    <v>1.3547</v>
    <v>0.14000000000000001</v>
    <v>0</v>
    <v>3.5720000000000001E-3</v>
    <v>0</v>
    <v>USD</v>
    <v>NYSE Arca</v>
    <v>ARCX</v>
    <v>5.0000000000000001E-3</v>
    <v>39.43</v>
    <v>ETF</v>
    <v>45824.840277812502</v>
    <v>5325</v>
    <v>39.15</v>
    <v>351947185.01999998</v>
    <v>SPDR FTSE Intl Gvt IP Bd</v>
    <v>39.18</v>
    <v>39.19</v>
    <v>39.33</v>
    <v>39.33</v>
    <v>WIP</v>
    <v>SPDR FTSE Intl Gvt IP Bd (ARCX:WIP)</v>
    <v>128820</v>
    <v>98913</v>
  </rv>
  <rv s="2">
    <v>5326</v>
  </rv>
  <rv s="3">
    <v>https://www.bing.com/financeapi/forcetrigger?t=bnsop2&amp;q=BATS%3aPAWZ&amp;form=skydnc</v>
    <v>Learn more on Bing</v>
  </rv>
  <rv s="17">
    <v>en-US</v>
    <v>bnsop2</v>
    <v>268435456</v>
    <v>1</v>
    <v>Powered by Refinitiv</v>
    <v>38</v>
    <v>ProShares:Pet Care (BATS:PAWZ)</v>
    <v>34</v>
    <v>39</v>
    <v>Finance</v>
    <v>17</v>
    <v>61.12</v>
    <v>47.58</v>
    <v>1.0592999999999999</v>
    <v>8.48E-2</v>
    <v>-1.557E-3</v>
    <v>1.4660000000000001E-3</v>
    <v>-9.0200000000000002E-2</v>
    <v>USD</v>
    <v>CBOE BZX Exchange</v>
    <v>BATS</v>
    <v>5.0000000000000001E-3</v>
    <v>58.14</v>
    <v>ETF</v>
    <v>45824.842540728903</v>
    <v>5328</v>
    <v>57.930199999999999</v>
    <v>62202899.240000002</v>
    <v>ProShares:Pet Care</v>
    <v>58.14</v>
    <v>57.845399999999998</v>
    <v>57.930199999999999</v>
    <v>57.84</v>
    <v>PAWZ</v>
    <v>ProShares:Pet Care (BATS:PAWZ)</v>
    <v>913</v>
    <v>6698</v>
  </rv>
  <rv s="2">
    <v>5329</v>
  </rv>
  <rv s="3">
    <v>https://www.bing.com/financeapi/forcetrigger?t=a1sftc&amp;q=ARCX%3aEWM&amp;form=skydnc</v>
    <v>Learn more on Bing</v>
  </rv>
  <rv s="17">
    <v>en-US</v>
    <v>a1sftc</v>
    <v>268435456</v>
    <v>1</v>
    <v>Powered by Refinitiv</v>
    <v>38</v>
    <v>iShares:MSCI Malaysia (ARCX:EWM)</v>
    <v>34</v>
    <v>39</v>
    <v>Finance</v>
    <v>25</v>
    <v>27.49</v>
    <v>20.802</v>
    <v>0.73240000000000005</v>
    <v>0.17799999999999999</v>
    <v>-3.3430000000000001E-3</v>
    <v>7.4939999999999998E-3</v>
    <v>-0.08</v>
    <v>USD</v>
    <v>NYSE Arca</v>
    <v>ARCX</v>
    <v>5.0000000000000001E-3</v>
    <v>23.96</v>
    <v>ETF</v>
    <v>45824.840277812502</v>
    <v>5331</v>
    <v>23.86</v>
    <v>234555330.69</v>
    <v>iShares:MSCI Malaysia</v>
    <v>23.9</v>
    <v>23.751999999999999</v>
    <v>23.93</v>
    <v>23.85</v>
    <v>EWM</v>
    <v>iShares:MSCI Malaysia (ARCX:EWM)</v>
    <v>446450</v>
    <v>191222</v>
  </rv>
  <rv s="2">
    <v>5332</v>
  </rv>
  <rv s="3">
    <v>https://www.bing.com/financeapi/forcetrigger?t=a1sf9c&amp;q=ARCX%3aEWG&amp;form=skydnc</v>
    <v>Learn more on Bing</v>
  </rv>
  <rv s="17">
    <v>en-US</v>
    <v>a1sf9c</v>
    <v>268435456</v>
    <v>1</v>
    <v>Powered by Refinitiv</v>
    <v>38</v>
    <v>iShares:MSCI Germany (ARCX:EWG)</v>
    <v>34</v>
    <v>39</v>
    <v>Finance</v>
    <v>25</v>
    <v>42.87</v>
    <v>29.274999999999999</v>
    <v>1.2259</v>
    <v>0.29899999999999999</v>
    <v>1.2160000000000001E-3</v>
    <v>7.3229999999999996E-3</v>
    <v>0.05</v>
    <v>USD</v>
    <v>NYSE Arca</v>
    <v>ARCX</v>
    <v>5.0000000000000001E-3</v>
    <v>41.5</v>
    <v>ETF</v>
    <v>45824.920719085159</v>
    <v>5334</v>
    <v>40.97</v>
    <v>2766639918.0700002</v>
    <v>iShares:MSCI Germany</v>
    <v>41.17</v>
    <v>40.831000000000003</v>
    <v>41.13</v>
    <v>41.18</v>
    <v>EWG</v>
    <v>iShares:MSCI Germany (ARCX:EWG)</v>
    <v>6116519</v>
    <v>2942366</v>
  </rv>
  <rv s="2">
    <v>5335</v>
  </rv>
  <rv s="3">
    <v>https://www.bing.com/financeapi/forcetrigger?t=btvntc&amp;q=BATS%3aIQM&amp;form=skydnc</v>
    <v>Learn more on Bing</v>
  </rv>
  <rv s="17">
    <v>en-US</v>
    <v>btvntc</v>
    <v>268435456</v>
    <v>1</v>
    <v>Powered by Refinitiv</v>
    <v>38</v>
    <v>Franklin ETF:Intel Mach (BATS:IQM)</v>
    <v>34</v>
    <v>39</v>
    <v>Finance</v>
    <v>17</v>
    <v>72.760000000000005</v>
    <v>48.28</v>
    <v>1.2248000000000001</v>
    <v>0.84870000000000001</v>
    <v>0</v>
    <v>1.2156E-2</v>
    <v>0</v>
    <v>USD</v>
    <v>CBOE BZX Exchange</v>
    <v>BATS</v>
    <v>5.0000000000000001E-3</v>
    <v>71.14</v>
    <v>ETF</v>
    <v>45824.840308425781</v>
    <v>5337</v>
    <v>70.599999999999994</v>
    <v>30796669.300000001</v>
    <v>Franklin ETF:Intel Mach</v>
    <v>70.599999999999994</v>
    <v>69.819199999999995</v>
    <v>70.667900000000003</v>
    <v>70.667900000000003</v>
    <v>IQM</v>
    <v>Franklin ETF:Intel Mach (BATS:IQM)</v>
    <v>632</v>
    <v>1966</v>
  </rv>
  <rv s="2">
    <v>5338</v>
  </rv>
  <rv s="16">
    <v>en-US</v>
    <v>cdgbar</v>
    <v>268435456</v>
    <v>1</v>
    <v>Powered by Refinitiv</v>
    <v>36</v>
    <v>PGIM Laddered S&amp;P500 B12 (BATS:BUFP)</v>
    <v>24</v>
    <v>37</v>
    <v>Finance</v>
    <v>17</v>
    <v>27.58</v>
    <v>23.97</v>
    <v>0.1835</v>
    <v>0</v>
    <v>6.7239999999999999E-3</v>
    <v>0</v>
    <v>USD</v>
    <v>CBOE BZX Exchange</v>
    <v>BATS</v>
    <v>5.0000000000000001E-3</v>
    <v>27.523</v>
    <v>ETF</v>
    <v>45824.840290717184</v>
    <v>27.472799999999999</v>
    <v>42028039.030000001</v>
    <v>PGIM Laddered S&amp;P500 B12</v>
    <v>27.49</v>
    <v>27.289300000000001</v>
    <v>27.472799999999999</v>
    <v>27.472799999999999</v>
    <v>BUFP</v>
    <v>PGIM Laddered S&amp;P500 B12 (BATS:BUFP)</v>
    <v>1779</v>
    <v>6775</v>
  </rv>
  <rv s="2">
    <v>5340</v>
  </rv>
  <rv s="3">
    <v>https://www.bing.com/financeapi/forcetrigger?t=bwn43m&amp;q=XNAS%3aVPN&amp;form=skydnc</v>
    <v>Learn more on Bing</v>
  </rv>
  <rv s="17">
    <v>en-US</v>
    <v>bwn43m</v>
    <v>268435456</v>
    <v>1</v>
    <v>Powered by Refinitiv</v>
    <v>38</v>
    <v>Glbl X DC &amp; DI (XNAS:DTCR)</v>
    <v>34</v>
    <v>39</v>
    <v>Finance</v>
    <v>25</v>
    <v>19.489999999999998</v>
    <v>14.1</v>
    <v>0.94579999999999997</v>
    <v>0.38</v>
    <v>4.9753999999999993E-2</v>
    <v>2.1217E-2</v>
    <v>0.91</v>
    <v>USD</v>
    <v>Nasdaq Stock Market</v>
    <v>XNAS</v>
    <v>5.0000000000000001E-3</v>
    <v>18.36</v>
    <v>ETF</v>
    <v>45824.903205358591</v>
    <v>5342</v>
    <v>18.104399999999998</v>
    <v>245315415.25999999</v>
    <v>Glbl X DC &amp; DI</v>
    <v>18.16</v>
    <v>17.91</v>
    <v>18.29</v>
    <v>19.2</v>
    <v>DTCR</v>
    <v>Glbl X DC &amp; DI (XNAS:DTCR)</v>
    <v>247184</v>
    <v>143125</v>
  </rv>
  <rv s="2">
    <v>5343</v>
  </rv>
  <rv s="3">
    <v>https://www.bing.com/financeapi/forcetrigger?t=a1xmxm&amp;q=XNAS%3aMILN&amp;form=skydnc</v>
    <v>Learn more on Bing</v>
  </rv>
  <rv s="17">
    <v>en-US</v>
    <v>a1xmxm</v>
    <v>268435456</v>
    <v>1</v>
    <v>Powered by Refinitiv</v>
    <v>38</v>
    <v>Glbl X Millennial Consmr (XNAS:MILN)</v>
    <v>34</v>
    <v>39</v>
    <v>Finance</v>
    <v>25</v>
    <v>49.77</v>
    <v>35.03</v>
    <v>1.0183</v>
    <v>0.76</v>
    <v>1.9108E-2</v>
    <v>1.6400999999999999E-2</v>
    <v>0.9</v>
    <v>USD</v>
    <v>Nasdaq Stock Market</v>
    <v>XNAS</v>
    <v>5.0000000000000001E-3</v>
    <v>47.148200000000003</v>
    <v>ETF</v>
    <v>45824.920690601561</v>
    <v>5345</v>
    <v>46.781500000000001</v>
    <v>120816232.98999999</v>
    <v>Glbl X Millennial Consmr</v>
    <v>46.781500000000001</v>
    <v>46.34</v>
    <v>47.1</v>
    <v>48</v>
    <v>MILN</v>
    <v>Glbl X Millennial Consmr (XNAS:MILN)</v>
    <v>4353</v>
    <v>4637</v>
  </rv>
  <rv s="2">
    <v>5346</v>
  </rv>
  <rv s="3">
    <v>https://www.bing.com/financeapi/forcetrigger?t=c1fo3m&amp;q=ARCX%3aDMCY&amp;form=skydnc</v>
    <v>Learn more on Bing</v>
  </rv>
  <rv s="17">
    <v>en-US</v>
    <v>c1fo3m</v>
    <v>268435456</v>
    <v>1</v>
    <v>Powered by Refinitiv</v>
    <v>38</v>
    <v>Democracy International (ARCX:DMCY)</v>
    <v>34</v>
    <v>39</v>
    <v>Finance</v>
    <v>25</v>
    <v>28.527699999999999</v>
    <v>23.0776</v>
    <v>0.96750000000000003</v>
    <v>0.2389</v>
    <v>0</v>
    <v>8.5070000000000007E-3</v>
    <v>0</v>
    <v>USD</v>
    <v>NYSE Arca</v>
    <v>ARCX</v>
    <v>5.0000000000000001E-3</v>
    <v>28.48</v>
    <v>ETF</v>
    <v>45824.840277823438</v>
    <v>5348</v>
    <v>28.26</v>
    <v>13592500.789999999</v>
    <v>Democracy International</v>
    <v>28.48</v>
    <v>28.081700000000001</v>
    <v>28.320599999999999</v>
    <v>28.320599999999999</v>
    <v>DMCY</v>
    <v>Democracy International (ARCX:DMCY)</v>
    <v>13119</v>
    <v>7057</v>
  </rv>
  <rv s="2">
    <v>5349</v>
  </rv>
  <rv s="16">
    <v>en-US</v>
    <v>cawh8m</v>
    <v>268435456</v>
    <v>1</v>
    <v>Powered by Refinitiv</v>
    <v>36</v>
    <v>VanEck:Ofic &amp; Comcl REIT (ARCX:DESK)</v>
    <v>24</v>
    <v>37</v>
    <v>Finance</v>
    <v>25</v>
    <v>47.5</v>
    <v>33.1646</v>
    <v>0.28179999999999999</v>
    <v>5.3355E-2</v>
    <v>6.9160000000000003E-3</v>
    <v>2.1892</v>
    <v>USD</v>
    <v>NYSE Arca</v>
    <v>ARCX</v>
    <v>5.0000000000000001E-3</v>
    <v>41.030799999999999</v>
    <v>ETF</v>
    <v>45824.917188460153</v>
    <v>41.030799999999999</v>
    <v>2301100.71</v>
    <v>VanEck:Ofic &amp; Comcl REIT</v>
    <v>41.030799999999999</v>
    <v>40.749000000000002</v>
    <v>41.030799999999999</v>
    <v>43.22</v>
    <v>DESK</v>
    <v>VanEck:Ofic &amp; Comcl REIT (ARCX:DESK)</v>
    <v>26</v>
    <v>192</v>
  </rv>
  <rv s="2">
    <v>5351</v>
  </rv>
  <rv s="3">
    <v>https://www.bing.com/financeapi/forcetrigger?t=a1sfhw&amp;q=ARCX%3aEWI&amp;form=skydnc</v>
    <v>Learn more on Bing</v>
  </rv>
  <rv s="17">
    <v>en-US</v>
    <v>a1sfhw</v>
    <v>268435456</v>
    <v>1</v>
    <v>Powered by Refinitiv</v>
    <v>38</v>
    <v>iShares:MSCI Italy (ARCX:EWI)</v>
    <v>34</v>
    <v>39</v>
    <v>Finance</v>
    <v>25</v>
    <v>48.414999999999999</v>
    <v>34.58</v>
    <v>1.1573</v>
    <v>0.60199999999999998</v>
    <v>0</v>
    <v>1.2916E-2</v>
    <v>0</v>
    <v>USD</v>
    <v>NYSE Arca</v>
    <v>ARCX</v>
    <v>5.0000000000000001E-3</v>
    <v>47.524999999999999</v>
    <v>ETF</v>
    <v>45824.847229421095</v>
    <v>5353</v>
    <v>47.18</v>
    <v>483657183.27999997</v>
    <v>iShares:MSCI Italy</v>
    <v>47.35</v>
    <v>46.607999999999997</v>
    <v>47.21</v>
    <v>47.21</v>
    <v>EWI</v>
    <v>iShares:MSCI Italy (ARCX:EWI)</v>
    <v>262289</v>
    <v>359594</v>
  </rv>
  <rv s="2">
    <v>5354</v>
  </rv>
  <rv s="3">
    <v>https://www.bing.com/financeapi/forcetrigger?t=a1sg2w&amp;q=ARCX%3aEWO&amp;form=skydnc</v>
    <v>Learn more on Bing</v>
  </rv>
  <rv s="17">
    <v>en-US</v>
    <v>a1sg2w</v>
    <v>268435456</v>
    <v>1</v>
    <v>Powered by Refinitiv</v>
    <v>38</v>
    <v>iShares:MSCI Austria (ARCX:EWO)</v>
    <v>34</v>
    <v>39</v>
    <v>Finance</v>
    <v>25</v>
    <v>29.75</v>
    <v>20.43</v>
    <v>1.1675</v>
    <v>0.35599999999999998</v>
    <v>0</v>
    <v>1.256E-2</v>
    <v>0</v>
    <v>USD</v>
    <v>NYSE Arca</v>
    <v>ARCX</v>
    <v>5.0000000000000001E-3</v>
    <v>28.958600000000001</v>
    <v>ETF</v>
    <v>45824.840277812502</v>
    <v>5356</v>
    <v>28.58</v>
    <v>101174855.88</v>
    <v>iShares:MSCI Austria</v>
    <v>28.65</v>
    <v>28.344000000000001</v>
    <v>28.7</v>
    <v>28.7</v>
    <v>EWO</v>
    <v>iShares:MSCI Austria (ARCX:EWO)</v>
    <v>39108</v>
    <v>86880</v>
  </rv>
  <rv s="2">
    <v>5357</v>
  </rv>
  <rv s="3">
    <v>https://www.bing.com/financeapi/forcetrigger?t=a1s1rw&amp;q=XNAS%3aENZL&amp;form=skydnc</v>
    <v>Learn more on Bing</v>
  </rv>
  <rv s="17">
    <v>en-US</v>
    <v>a1s1rw</v>
    <v>268435456</v>
    <v>1</v>
    <v>Powered by Refinitiv</v>
    <v>38</v>
    <v>iShares:MSCI New Zlnd (XNAS:ENZL)</v>
    <v>34</v>
    <v>39</v>
    <v>Finance</v>
    <v>25</v>
    <v>50.41</v>
    <v>38.93</v>
    <v>0.93620000000000003</v>
    <v>1.2150000000000001</v>
    <v>0</v>
    <v>2.7147999999999999E-2</v>
    <v>0</v>
    <v>USD</v>
    <v>Nasdaq Stock Market</v>
    <v>XNAS</v>
    <v>5.0000000000000001E-3</v>
    <v>46.079700000000003</v>
    <v>ETF</v>
    <v>45824.843750265623</v>
    <v>5359</v>
    <v>45.55</v>
    <v>73349382.849999994</v>
    <v>iShares:MSCI New Zlnd</v>
    <v>45.55</v>
    <v>44.755000000000003</v>
    <v>45.97</v>
    <v>45.97</v>
    <v>ENZL</v>
    <v>iShares:MSCI New Zlnd (XNAS:ENZL)</v>
    <v>3878</v>
    <v>6005</v>
  </rv>
  <rv s="2">
    <v>5360</v>
  </rv>
  <rv s="3">
    <v>https://www.bing.com/financeapi/forcetrigger?t=a22j1h&amp;q=ARCX%3aSBIO&amp;form=skydnc</v>
    <v>Learn more on Bing</v>
  </rv>
  <rv s="17">
    <v>en-US</v>
    <v>a22j1h</v>
    <v>268435456</v>
    <v>1</v>
    <v>Powered by Refinitiv</v>
    <v>38</v>
    <v>ALPS Medical Break (ARCX:SBIO)</v>
    <v>34</v>
    <v>39</v>
    <v>Finance</v>
    <v>25</v>
    <v>42.73</v>
    <v>22.33</v>
    <v>0.74460000000000004</v>
    <v>-0.15579999999999999</v>
    <v>0</v>
    <v>-5.0370000000000007E-3</v>
    <v>0</v>
    <v>USD</v>
    <v>NYSE Arca</v>
    <v>ARCX</v>
    <v>5.0000000000000001E-3</v>
    <v>30.89</v>
    <v>ETF</v>
    <v>45824.840277812502</v>
    <v>5362</v>
    <v>30.55</v>
    <v>81196623.920000002</v>
    <v>ALPS Medical Break</v>
    <v>30.55</v>
    <v>30.93</v>
    <v>30.7742</v>
    <v>30.7742</v>
    <v>SBIO</v>
    <v>ALPS Medical Break (ARCX:SBIO)</v>
    <v>11284</v>
    <v>13741</v>
  </rv>
  <rv s="2">
    <v>5363</v>
  </rv>
  <rv s="3">
    <v>https://www.bing.com/financeapi/forcetrigger?t=a1rtww&amp;q=ARCX%3aEIRL&amp;form=skydnc</v>
    <v>Learn more on Bing</v>
  </rv>
  <rv s="17">
    <v>en-US</v>
    <v>a1rtww</v>
    <v>268435456</v>
    <v>1</v>
    <v>Powered by Refinitiv</v>
    <v>38</v>
    <v>iShares:MSCI Ireland (ARCX:EIRL)</v>
    <v>34</v>
    <v>39</v>
    <v>Finance</v>
    <v>25</v>
    <v>70.37</v>
    <v>53.514299999999999</v>
    <v>1.2442</v>
    <v>0.42059999999999997</v>
    <v>-2.6956000000000001E-2</v>
    <v>6.3759999999999997E-3</v>
    <v>-1.7896000000000001</v>
    <v>USD</v>
    <v>NYSE Arca</v>
    <v>ARCX</v>
    <v>5.0000000000000001E-3</v>
    <v>66.58</v>
    <v>ETF</v>
    <v>45824.840277812502</v>
    <v>5365</v>
    <v>66.37</v>
    <v>65750166.380000003</v>
    <v>iShares:MSCI Ireland</v>
    <v>66.37</v>
    <v>65.968999999999994</v>
    <v>66.389600000000002</v>
    <v>64.599999999999994</v>
    <v>EIRL</v>
    <v>iShares:MSCI Ireland (ARCX:EIRL)</v>
    <v>1176</v>
    <v>3321</v>
  </rv>
  <rv s="2">
    <v>5366</v>
  </rv>
  <rv s="3">
    <v>https://www.bing.com/financeapi/forcetrigger?t=btvnqh&amp;q=BATS%3aHELX&amp;form=skydnc</v>
    <v>Learn more on Bing</v>
  </rv>
  <rv s="17">
    <v>en-US</v>
    <v>btvnqh</v>
    <v>268435456</v>
    <v>1</v>
    <v>Powered by Refinitiv</v>
    <v>38</v>
    <v>Franklin ETF:Gen Adv (BATS:HELX)</v>
    <v>34</v>
    <v>39</v>
    <v>Finance</v>
    <v>17</v>
    <v>33.976100000000002</v>
    <v>23.74</v>
    <v>0.97150000000000003</v>
    <v>0.14369999999999999</v>
    <v>0</v>
    <v>5.2639999999999996E-3</v>
    <v>0</v>
    <v>USD</v>
    <v>CBOE BZX Exchange</v>
    <v>BATS</v>
    <v>5.0000000000000001E-3</v>
    <v>27.439800000000002</v>
    <v>ETF</v>
    <v>45824.840306758597</v>
    <v>5368</v>
    <v>27.38</v>
    <v>10341381.369999999</v>
    <v>Franklin ETF:Gen Adv</v>
    <v>27.39</v>
    <v>27.296099999999999</v>
    <v>27.439800000000002</v>
    <v>27.439800000000002</v>
    <v>HELX</v>
    <v>Franklin ETF:Gen Adv (BATS:HELX)</v>
    <v>1854</v>
    <v>2475</v>
  </rv>
  <rv s="2">
    <v>5369</v>
  </rv>
  <rv s="3">
    <v>https://www.bing.com/financeapi/forcetrigger?t=a1sfqh&amp;q=ARCX%3aEWL&amp;form=skydnc</v>
    <v>Learn more on Bing</v>
  </rv>
  <rv s="17">
    <v>en-US</v>
    <v>a1sfqh</v>
    <v>268435456</v>
    <v>1</v>
    <v>Powered by Refinitiv</v>
    <v>38</v>
    <v>iShares:MSCI Switzerland (ARCX:EWL)</v>
    <v>34</v>
    <v>39</v>
    <v>Finance</v>
    <v>25</v>
    <v>56.31</v>
    <v>45.56</v>
    <v>0.9234</v>
    <v>-0.42699999999999999</v>
    <v>1.4319999999999999E-2</v>
    <v>-7.8790000000000006E-3</v>
    <v>0.77</v>
    <v>USD</v>
    <v>NYSE Arca</v>
    <v>ARCX</v>
    <v>5.0000000000000001E-3</v>
    <v>54.604999999999997</v>
    <v>ETF</v>
    <v>45824.858619814062</v>
    <v>5371</v>
    <v>53.76</v>
    <v>1296722116.8699999</v>
    <v>iShares:MSCI Switzerland</v>
    <v>54.31</v>
    <v>54.197000000000003</v>
    <v>53.77</v>
    <v>54.54</v>
    <v>EWL</v>
    <v>iShares:MSCI Switzerland (ARCX:EWL)</v>
    <v>458964</v>
    <v>476409</v>
  </rv>
  <rv s="2">
    <v>5372</v>
  </rv>
  <rv s="3">
    <v>https://www.bing.com/financeapi/forcetrigger?t=a1sg5r&amp;q=ARCX%3aEWP&amp;form=skydnc</v>
    <v>Learn more on Bing</v>
  </rv>
  <rv s="17">
    <v>en-US</v>
    <v>a1sg5r</v>
    <v>268435456</v>
    <v>1</v>
    <v>Powered by Refinitiv</v>
    <v>38</v>
    <v>iShares:MSCI Spain (ARCX:EWP)</v>
    <v>34</v>
    <v>39</v>
    <v>Finance</v>
    <v>25</v>
    <v>44.07</v>
    <v>30.33</v>
    <v>1.0861000000000001</v>
    <v>0.78400000000000003</v>
    <v>-4.9370000000000004E-3</v>
    <v>1.8332000000000001E-2</v>
    <v>-0.215</v>
    <v>USD</v>
    <v>NYSE Arca</v>
    <v>ARCX</v>
    <v>5.0000000000000001E-3</v>
    <v>43.704999999999998</v>
    <v>ETF</v>
    <v>45824.927534767972</v>
    <v>5374</v>
    <v>43.442500000000003</v>
    <v>1281581502.9100001</v>
    <v>iShares:MSCI Spain</v>
    <v>43.54</v>
    <v>42.765999999999998</v>
    <v>43.55</v>
    <v>43.335000000000001</v>
    <v>EWP</v>
    <v>iShares:MSCI Spain (ARCX:EWP)</v>
    <v>443306</v>
    <v>491262</v>
  </rv>
  <rv s="2">
    <v>5375</v>
  </rv>
  <rv s="3">
    <v>https://www.bing.com/financeapi/forcetrigger?t=a1n66h&amp;q=XNAS%3aAIA&amp;form=skydnc</v>
    <v>Learn more on Bing</v>
  </rv>
  <rv s="17">
    <v>en-US</v>
    <v>a1n66h</v>
    <v>268435456</v>
    <v>1</v>
    <v>Powered by Refinitiv</v>
    <v>38</v>
    <v>iShares:Asia 50 (XNAS:AIA)</v>
    <v>34</v>
    <v>39</v>
    <v>Finance</v>
    <v>25</v>
    <v>80.930000000000007</v>
    <v>59.33</v>
    <v>1.083</v>
    <v>1.1459999999999999</v>
    <v>0</v>
    <v>1.4685999999999999E-2</v>
    <v>0</v>
    <v>USD</v>
    <v>Nasdaq Stock Market</v>
    <v>XNAS</v>
    <v>5.0000000000000001E-3</v>
    <v>79.546000000000006</v>
    <v>ETF</v>
    <v>45824.895839421093</v>
    <v>5377</v>
    <v>78.989999999999995</v>
    <v>673831115.44000006</v>
    <v>iShares:Asia 50</v>
    <v>79.040000000000006</v>
    <v>78.034000000000006</v>
    <v>79.180000000000007</v>
    <v>79.180000000000007</v>
    <v>AIA</v>
    <v>iShares:Asia 50 (XNAS:AIA)</v>
    <v>31811</v>
    <v>47866</v>
  </rv>
  <rv s="2">
    <v>5378</v>
  </rv>
  <rv s="3">
    <v>https://www.bing.com/financeapi/forcetrigger?t=c3e7gh&amp;q=XNAS%3aRAYS&amp;form=skydnc</v>
    <v>Learn more on Bing</v>
  </rv>
  <rv s="17">
    <v>en-US</v>
    <v>c3e7gh</v>
    <v>268435456</v>
    <v>1</v>
    <v>Powered by Refinitiv</v>
    <v>38</v>
    <v>Glbl X Solar ETF (XNAS:RAYS)</v>
    <v>34</v>
    <v>39</v>
    <v>Finance</v>
    <v>25</v>
    <v>12.63</v>
    <v>7.12</v>
    <v>0.80100000000000005</v>
    <v>5.5300000000000002E-2</v>
    <v>0</v>
    <v>6.3419999999999995E-3</v>
    <v>0</v>
    <v>USD</v>
    <v>Nasdaq Stock Market</v>
    <v>XNAS</v>
    <v>5.0000000000000001E-3</v>
    <v>8.7752999999999997</v>
    <v>ETF</v>
    <v>45824.843750046093</v>
    <v>5380</v>
    <v>8.7010000000000005</v>
    <v>4175476.06</v>
    <v>Glbl X Solar ETF</v>
    <v>8.75</v>
    <v>8.7200000000000006</v>
    <v>8.7752999999999997</v>
    <v>8.7752999999999997</v>
    <v>RAYS</v>
    <v>Glbl X Solar ETF (XNAS:RAYS)</v>
    <v>584</v>
    <v>1811</v>
  </rv>
  <rv s="2">
    <v>5381</v>
  </rv>
  <rv s="3">
    <v>https://www.bing.com/financeapi/forcetrigger?t=bo1zvh&amp;q=XNAS%3aEBIZ&amp;form=skydnc</v>
    <v>Learn more on Bing</v>
  </rv>
  <rv s="17">
    <v>en-US</v>
    <v>bo1zvh</v>
    <v>268435456</v>
    <v>1</v>
    <v>Powered by Refinitiv</v>
    <v>38</v>
    <v>Glbl X E-commerce (XNAS:EBIZ)</v>
    <v>34</v>
    <v>39</v>
    <v>Finance</v>
    <v>25</v>
    <v>32.369999999999997</v>
    <v>21.35</v>
    <v>1.0892999999999999</v>
    <v>0.46</v>
    <v>0</v>
    <v>1.541E-2</v>
    <v>0</v>
    <v>USD</v>
    <v>Nasdaq Stock Market</v>
    <v>XNAS</v>
    <v>5.0000000000000001E-3</v>
    <v>30.354900000000001</v>
    <v>ETF</v>
    <v>45824.843750265623</v>
    <v>5383</v>
    <v>30.16</v>
    <v>70639712.079999998</v>
    <v>Glbl X E-commerce</v>
    <v>30.23</v>
    <v>29.85</v>
    <v>30.31</v>
    <v>30.31</v>
    <v>EBIZ</v>
    <v>Glbl X E-commerce (XNAS:EBIZ)</v>
    <v>4753</v>
    <v>5720</v>
  </rv>
  <rv s="2">
    <v>5384</v>
  </rv>
  <rv s="3">
    <v>https://www.bing.com/financeapi/forcetrigger?t=a1sfz2&amp;q=ARCX%3aEWN&amp;form=skydnc</v>
    <v>Learn more on Bing</v>
  </rv>
  <rv s="17">
    <v>en-US</v>
    <v>a1sfz2</v>
    <v>268435456</v>
    <v>1</v>
    <v>Powered by Refinitiv</v>
    <v>38</v>
    <v>iShares:MSCI Netherlands (ARCX:EWN)</v>
    <v>34</v>
    <v>39</v>
    <v>Finance</v>
    <v>25</v>
    <v>54.95</v>
    <v>41.4</v>
    <v>1.0804</v>
    <v>0.249</v>
    <v>-3.0143E-2</v>
    <v>4.7130000000000002E-3</v>
    <v>-1.6</v>
    <v>USD</v>
    <v>NYSE Arca</v>
    <v>ARCX</v>
    <v>5.0000000000000001E-3</v>
    <v>53.541200000000003</v>
    <v>ETF</v>
    <v>45824.84027780078</v>
    <v>5386</v>
    <v>53.02</v>
    <v>267014720.58000001</v>
    <v>iShares:MSCI Netherlands</v>
    <v>53.28</v>
    <v>52.831000000000003</v>
    <v>53.08</v>
    <v>51.48</v>
    <v>EWN</v>
    <v>iShares:MSCI Netherlands (ARCX:EWN)</v>
    <v>29986</v>
    <v>32134</v>
  </rv>
  <rv s="2">
    <v>5387</v>
  </rv>
  <rv s="16">
    <v>en-US</v>
    <v>cfcyr7</v>
    <v>268435456</v>
    <v>1</v>
    <v>Powered by Refinitiv</v>
    <v>36</v>
    <v>Simplify:Bond Bull (ARCX:RFIX)</v>
    <v>24</v>
    <v>37</v>
    <v>Finance</v>
    <v>25</v>
    <v>60.49</v>
    <v>46</v>
    <v>-0.79500000000000004</v>
    <v>0</v>
    <v>-1.6958000000000001E-2</v>
    <v>0</v>
    <v>USD</v>
    <v>NYSE Arca</v>
    <v>ARCX</v>
    <v>5.0000000000000001E-3</v>
    <v>47.249899999999997</v>
    <v>ETF</v>
    <v>45824.840277789066</v>
    <v>46</v>
    <v>148928723.80000001</v>
    <v>Simplify:Bond Bull</v>
    <v>46.63</v>
    <v>46.88</v>
    <v>46.085000000000001</v>
    <v>46.085000000000001</v>
    <v>RFIX</v>
    <v>Simplify:Bond Bull (ARCX:RFIX)</v>
    <v>11209</v>
    <v>61667</v>
  </rv>
  <rv s="2">
    <v>5389</v>
  </rv>
  <rv s="3">
    <v>https://www.bing.com/financeapi/forcetrigger?t=c2rfhw&amp;q=XNAS%3aBKCH&amp;form=skydnc</v>
    <v>Learn more on Bing</v>
  </rv>
  <rv s="17">
    <v>en-US</v>
    <v>c2rfhw</v>
    <v>268435456</v>
    <v>1</v>
    <v>Powered by Refinitiv</v>
    <v>38</v>
    <v>Glbl X Blockchain ETF (XNAS:BKCH)</v>
    <v>34</v>
    <v>39</v>
    <v>Finance</v>
    <v>25</v>
    <v>77.349999999999994</v>
    <v>28.22</v>
    <v>3.0203000000000002</v>
    <v>2.02</v>
    <v>1.1470000000000001E-2</v>
    <v>4.3979999999999998E-2</v>
    <v>0.55000000000000004</v>
    <v>USD</v>
    <v>Nasdaq Stock Market</v>
    <v>XNAS</v>
    <v>5.0000000000000001E-3</v>
    <v>48.18</v>
    <v>ETF</v>
    <v>45824.932265798438</v>
    <v>5391</v>
    <v>46.413699999999999</v>
    <v>146812399.25999999</v>
    <v>Glbl X Blockchain ETF</v>
    <v>46.91</v>
    <v>45.93</v>
    <v>47.95</v>
    <v>48.5</v>
    <v>BKCH</v>
    <v>Glbl X Blockchain ETF (XNAS:BKCH)</v>
    <v>29521</v>
    <v>52268</v>
  </rv>
  <rv s="2">
    <v>5392</v>
  </rv>
  <rv s="3">
    <v>https://www.bing.com/financeapi/forcetrigger?t=c2rfkr&amp;q=XNAS%3aHYDR&amp;form=skydnc</v>
    <v>Learn more on Bing</v>
  </rv>
  <rv s="17">
    <v>en-US</v>
    <v>c2rfkr</v>
    <v>268435456</v>
    <v>1</v>
    <v>Powered by Refinitiv</v>
    <v>38</v>
    <v>Glbl X Hydrogen ETF (XNAS:HYDR)</v>
    <v>34</v>
    <v>39</v>
    <v>Finance</v>
    <v>25</v>
    <v>30.42</v>
    <v>14.945</v>
    <v>1.3822000000000001</v>
    <v>0.67</v>
    <v>-2.9581E-2</v>
    <v>3.0481999999999999E-2</v>
    <v>-0.67</v>
    <v>USD</v>
    <v>Nasdaq Stock Market</v>
    <v>XNAS</v>
    <v>5.0000000000000001E-3</v>
    <v>22.88</v>
    <v>ETF</v>
    <v>45824.926053969531</v>
    <v>5394</v>
    <v>22.38</v>
    <v>26622216.280000001</v>
    <v>Glbl X Hydrogen ETF</v>
    <v>22.38</v>
    <v>21.98</v>
    <v>22.65</v>
    <v>21.98</v>
    <v>HYDR</v>
    <v>Glbl X Hydrogen ETF (XNAS:HYDR)</v>
    <v>13940</v>
    <v>11502</v>
  </rv>
  <rv s="2">
    <v>5395</v>
  </rv>
  <rv s="3">
    <v>https://www.bing.com/financeapi/forcetrigger?t=ayqear&amp;q=ARCX%3aPLTM&amp;form=skydnc</v>
    <v>Learn more on Bing</v>
  </rv>
  <rv s="17">
    <v>en-US</v>
    <v>ayqear</v>
    <v>268435456</v>
    <v>1</v>
    <v>Powered by Refinitiv</v>
    <v>38</v>
    <v>GraniteShares:Plat (ARCX:PLTM)</v>
    <v>34</v>
    <v>39</v>
    <v>Finance</v>
    <v>35</v>
    <v>12.5299</v>
    <v>8.7200000000000006</v>
    <v>0.75119999999999998</v>
    <v>0.185</v>
    <v>-3.3219999999999999E-3</v>
    <v>1.5625E-2</v>
    <v>-0.04</v>
    <v>USD</v>
    <v>NYSE Arca</v>
    <v>ARCX</v>
    <v>5.0000000000000001E-3</v>
    <v>12.29</v>
    <v>ETF</v>
    <v>45824.935079467185</v>
    <v>5397</v>
    <v>12.015000000000001</v>
    <v>62456323.75</v>
    <v>GraniteShares:Plat</v>
    <v>12.27</v>
    <v>11.84</v>
    <v>12.025</v>
    <v>12</v>
    <v>PLTM</v>
    <v>GraniteShares:Plat (ARCX:PLTM)</v>
    <v>407983</v>
    <v>389004</v>
  </rv>
  <rv s="2">
    <v>5398</v>
  </rv>
  <rv s="16">
    <v>en-US</v>
    <v>ce7hxm</v>
    <v>268435456</v>
    <v>1</v>
    <v>Powered by Refinitiv</v>
    <v>36</v>
    <v>Direxion:Dly Cr In Br 1X (ARCX:REKT)</v>
    <v>24</v>
    <v>37</v>
    <v>Finance</v>
    <v>25</v>
    <v>33.270000000000003</v>
    <v>20.81</v>
    <v>-0.78</v>
    <v>0</v>
    <v>-3.4698E-2</v>
    <v>0</v>
    <v>USD</v>
    <v>NYSE Arca</v>
    <v>ARCX</v>
    <v>4.8999999999999998E-3</v>
    <v>21.7</v>
    <v>ETF</v>
    <v>45824.84027780078</v>
    <v>21.7</v>
    <v>2317018.8199999998</v>
    <v>Direxion:Dly Cr In Br 1X</v>
    <v>21.7</v>
    <v>22.48</v>
    <v>21.7</v>
    <v>21.7</v>
    <v>REKT</v>
    <v>Direxion:Dly Cr In Br 1X (ARCX:REKT)</v>
    <v>156</v>
    <v>2406</v>
  </rv>
  <rv s="2">
    <v>5400</v>
  </rv>
  <rv s="16">
    <v>en-US</v>
    <v>cbp4kr</v>
    <v>268435456</v>
    <v>1</v>
    <v>Powered by Refinitiv</v>
    <v>36</v>
    <v>Macquarie Glbl LI ETF (ARCX:BILD)</v>
    <v>24</v>
    <v>37</v>
    <v>Finance</v>
    <v>25</v>
    <v>28.334599999999998</v>
    <v>23.16</v>
    <v>-6.6799999999999998E-2</v>
    <v>0</v>
    <v>-2.477E-3</v>
    <v>0</v>
    <v>USD</v>
    <v>NYSE Arca</v>
    <v>ARCX</v>
    <v>4.8999999999999998E-3</v>
    <v>26.8962</v>
    <v>ETF</v>
    <v>45824.84027780078</v>
    <v>26.8962</v>
    <v>5361633.45</v>
    <v>Macquarie Glbl LI ETF</v>
    <v>26.8962</v>
    <v>26.963000000000001</v>
    <v>26.8962</v>
    <v>26.8962</v>
    <v>BILD</v>
    <v>Macquarie Glbl LI ETF (ARCX:BILD)</v>
    <v>13</v>
    <v>191</v>
  </rv>
  <rv s="2">
    <v>5402</v>
  </rv>
  <rv s="3">
    <v>https://www.bing.com/financeapi/forcetrigger?t=a25ar7&amp;q=BATS%3aVWID&amp;form=skydnc</v>
    <v>Learn more on Bing</v>
  </rv>
  <rv s="17">
    <v>en-US</v>
    <v>a25ar7</v>
    <v>268435456</v>
    <v>1</v>
    <v>Powered by Refinitiv</v>
    <v>38</v>
    <v>ETFis:Virtus WMC Intl Dv (BATS:VWID)</v>
    <v>34</v>
    <v>39</v>
    <v>Finance</v>
    <v>17</v>
    <v>32.275199999999998</v>
    <v>26.23</v>
    <v>0.8145</v>
    <v>6.8099999999999994E-2</v>
    <v>-1.237E-3</v>
    <v>2.1320000000000002E-3</v>
    <v>-3.9600000000000003E-2</v>
    <v>USD</v>
    <v>CBOE BZX Exchange</v>
    <v>BATS</v>
    <v>4.8999999999999998E-3</v>
    <v>32.200000000000003</v>
    <v>ETF</v>
    <v>45824.840350867969</v>
    <v>5404</v>
    <v>32.009599999999999</v>
    <v>12766122.960000001</v>
    <v>ETFis:Virtus WMC Intl Dv</v>
    <v>32.200000000000003</v>
    <v>31.941500000000001</v>
    <v>32.009599999999999</v>
    <v>31.97</v>
    <v>VWID</v>
    <v>ETFis:Virtus WMC Intl Dv (BATS:VWID)</v>
    <v>332</v>
    <v>930</v>
  </rv>
  <rv s="2">
    <v>5405</v>
  </rv>
  <rv s="3">
    <v>https://www.bing.com/financeapi/forcetrigger?t=ayfepr&amp;q=ARCX%3aCEF&amp;form=skydnc</v>
    <v>Learn more on Bing</v>
  </rv>
  <rv s="24">
    <v>en-US</v>
    <v>ayfepr</v>
    <v>268435456</v>
    <v>1</v>
    <v>Powered by Refinitiv</v>
    <v>51</v>
    <v>Sprott Physical Gold&amp;Silver U$ (ARCX:CEF)</v>
    <v>34</v>
    <v>52</v>
    <v>Finance</v>
    <v>25</v>
    <v>31.03</v>
    <v>21.63</v>
    <v>1.1032</v>
    <v>-0.27</v>
    <v>-4.2430000000000002E-3</v>
    <v>-8.7349999999999997E-3</v>
    <v>-0.13</v>
    <v>USD</v>
    <v>NYSE Arca</v>
    <v>ARCX</v>
    <v>4.8999999999999998E-3</v>
    <v>30.86</v>
    <v>ETF</v>
    <v>45824.887858437498</v>
    <v>5407</v>
    <v>30.6</v>
    <v>Sprott Physical Gold&amp;Silver U$</v>
    <v>30.86</v>
    <v>30.91</v>
    <v>30.64</v>
    <v>30.51</v>
    <v>CEF</v>
    <v>Sprott Physical Gold&amp;Silver U$ (ARCX:CEF)</v>
    <v>538594</v>
    <v>572358</v>
  </rv>
  <rv s="2">
    <v>5408</v>
  </rv>
  <rv s="16">
    <v>en-US</v>
    <v>ceb4k2</v>
    <v>268435456</v>
    <v>1</v>
    <v>Powered by Refinitiv</v>
    <v>36</v>
    <v>AAM Sawgrass US LC Qt Gr (ARCX:SAWG)</v>
    <v>24</v>
    <v>37</v>
    <v>Finance</v>
    <v>25</v>
    <v>20.74</v>
    <v>16.815899999999999</v>
    <v>0.16259999999999999</v>
    <v>0</v>
    <v>8.1840000000000003E-3</v>
    <v>0</v>
    <v>USD</v>
    <v>NYSE Arca</v>
    <v>ARCX</v>
    <v>4.8999999999999998E-3</v>
    <v>20.029699999999998</v>
    <v>ETF</v>
    <v>45824.840277789066</v>
    <v>20.029699999999998</v>
    <v>1977656.93</v>
    <v>AAM Sawgrass US LC Qt Gr</v>
    <v>20.029699999999998</v>
    <v>19.867100000000001</v>
    <v>20.029699999999998</v>
    <v>20.029699999999998</v>
    <v>SAWG</v>
    <v>AAM Sawgrass US LC Qt Gr (ARCX:SAWG)</v>
    <v>33</v>
    <v>35</v>
  </rv>
  <rv s="2">
    <v>5410</v>
  </rv>
  <rv s="16">
    <v>en-US</v>
    <v>caqzmw</v>
    <v>268435456</v>
    <v>1</v>
    <v>Powered by Refinitiv</v>
    <v>36</v>
    <v>EA:Strive Nat Res &amp; Sec (XNYS:FTWO)</v>
    <v>24</v>
    <v>37</v>
    <v>Finance</v>
    <v>25</v>
    <v>35.818100000000001</v>
    <v>26.12</v>
    <v>0.34129999999999999</v>
    <v>0</v>
    <v>9.6749999999999996E-3</v>
    <v>0</v>
    <v>USD</v>
    <v>New York Stock Exchange</v>
    <v>XNYS</v>
    <v>4.8999999999999998E-3</v>
    <v>35.818100000000001</v>
    <v>ETF</v>
    <v>45824.840277812502</v>
    <v>35.200000000000003</v>
    <v>31612373.539999999</v>
    <v>EA:Strive Nat Res &amp; Sec</v>
    <v>35.200000000000003</v>
    <v>35.276000000000003</v>
    <v>35.6173</v>
    <v>35.6173</v>
    <v>FTWO</v>
    <v>EA:Strive Nat Res &amp; Sec (XNYS:FTWO)</v>
    <v>3766</v>
    <v>9661</v>
  </rv>
  <rv s="2">
    <v>5412</v>
  </rv>
  <rv s="3">
    <v>https://www.bing.com/financeapi/forcetrigger?t=c4hsyc&amp;q=ARCX%3aTEMP&amp;form=skydnc</v>
    <v>Learn more on Bing</v>
  </rv>
  <rv s="17">
    <v>en-US</v>
    <v>c4hsyc</v>
    <v>268435456</v>
    <v>1</v>
    <v>Powered by Refinitiv</v>
    <v>38</v>
    <v>JPMorgan:Clim Change Sol (ARCX:TEMP)</v>
    <v>34</v>
    <v>39</v>
    <v>Finance</v>
    <v>25</v>
    <v>49.86</v>
    <v>37.28</v>
    <v>1.2786</v>
    <v>0.3836</v>
    <v>0</v>
    <v>8.0870000000000004E-3</v>
    <v>0</v>
    <v>USD</v>
    <v>NYSE Arca</v>
    <v>ARCX</v>
    <v>4.8999999999999998E-3</v>
    <v>48.04</v>
    <v>ETF</v>
    <v>45824.840277812502</v>
    <v>5414</v>
    <v>47.815199999999997</v>
    <v>7002618.04</v>
    <v>JPMorgan:Clim Change Sol</v>
    <v>48</v>
    <v>47.431600000000003</v>
    <v>47.815199999999997</v>
    <v>47.815199999999997</v>
    <v>TEMP</v>
    <v>JPMorgan:Clim Change Sol (ARCX:TEMP)</v>
    <v>730</v>
    <v>1319</v>
  </rv>
  <rv s="2">
    <v>5415</v>
  </rv>
  <rv s="20">
    <v>en-US</v>
    <v>ccpea2</v>
    <v>268435456</v>
    <v>1</v>
    <v>Powered by Refinitiv</v>
    <v>44</v>
    <v>Lattice:Hfd MF Intl SC (BATS:ROIS)</v>
    <v>24</v>
    <v>45</v>
    <v>Finance</v>
    <v>47</v>
    <v>56.145000000000003</v>
    <v>46.768000000000001</v>
    <v>-0.04</v>
    <v>-7.1559999999999994E-4</v>
    <v>USD</v>
    <v>CBOE BZX Exchange</v>
    <v>BATS</v>
    <v>4.8999999999999998E-3</v>
    <v>55.86</v>
    <v>ETF</v>
    <v>45824.840339258597</v>
    <v>55.86</v>
    <v>5505873.5999999996</v>
    <v>Lattice:Hfd MF Intl SC</v>
    <v>55.86</v>
    <v>55.9</v>
    <v>55.86</v>
    <v>ROIS</v>
    <v>Lattice:Hfd MF Intl SC (BATS:ROIS)</v>
    <v>0</v>
    <v>428</v>
  </rv>
  <rv s="2">
    <v>5417</v>
  </rv>
  <rv s="16">
    <v>en-US</v>
    <v>cac8tc</v>
    <v>268435456</v>
    <v>1</v>
    <v>Powered by Refinitiv</v>
    <v>36</v>
    <v>Texas Cap Texas Eqty Ix (ARCX:TXS)</v>
    <v>24</v>
    <v>37</v>
    <v>Finance</v>
    <v>25</v>
    <v>35.75</v>
    <v>27.335000000000001</v>
    <v>0.16089999999999999</v>
    <v>0</v>
    <v>4.7099999999999998E-3</v>
    <v>0</v>
    <v>USD</v>
    <v>NYSE Arca</v>
    <v>ARCX</v>
    <v>4.8999999999999998E-3</v>
    <v>34.479999999999997</v>
    <v>ETF</v>
    <v>45824.840277789066</v>
    <v>34.288499999999999</v>
    <v>31962963.199999999</v>
    <v>Texas Cap Texas Eqty Ix</v>
    <v>34.424999999999997</v>
    <v>34.159999999999997</v>
    <v>34.320900000000002</v>
    <v>34.320900000000002</v>
    <v>TXS</v>
    <v>Texas Cap Texas Eqty Ix (ARCX:TXS)</v>
    <v>7757</v>
    <v>8256</v>
  </rv>
  <rv s="2">
    <v>5419</v>
  </rv>
  <rv s="16">
    <v>en-US</v>
    <v>cfgh7w</v>
    <v>268435456</v>
    <v>1</v>
    <v>Powered by Refinitiv</v>
    <v>36</v>
    <v>EA:Cambria Tax Aware (XNAS:TAX)</v>
    <v>24</v>
    <v>37</v>
    <v>Finance</v>
    <v>25</v>
    <v>25.5365</v>
    <v>20</v>
    <v>0.36909999999999998</v>
    <v>0</v>
    <v>1.4957E-2</v>
    <v>0</v>
    <v>USD</v>
    <v>Nasdaq Stock Market</v>
    <v>XNAS</v>
    <v>4.8999999999999998E-3</v>
    <v>25.086200000000002</v>
    <v>ETF</v>
    <v>45824.843750242966</v>
    <v>25.046900000000001</v>
    <v>27417980.800000001</v>
    <v>EA:Cambria Tax Aware</v>
    <v>25.07</v>
    <v>24.677800000000001</v>
    <v>25.046900000000001</v>
    <v>25.046900000000001</v>
    <v>TAX</v>
    <v>EA:Cambria Tax Aware (XNAS:TAX)</v>
    <v>207</v>
    <v>200</v>
  </rv>
  <rv s="2">
    <v>5421</v>
  </rv>
  <rv s="18">
    <v>en-US</v>
    <v>c7qvjc</v>
    <v>268435456</v>
    <v>1</v>
    <v>Powered by Refinitiv</v>
    <v>40</v>
    <v>BdywnGL Dy US LCap Value (XNAS:DVAL)</v>
    <v>24</v>
    <v>39</v>
    <v>Finance</v>
    <v>25</v>
    <v>15.07</v>
    <v>11.87</v>
    <v>1.0455000000000001</v>
    <v>0.1018</v>
    <v>0</v>
    <v>7.4129999999999995E-3</v>
    <v>0</v>
    <v>USD</v>
    <v>Nasdaq Stock Market</v>
    <v>XNAS</v>
    <v>4.8999999999999998E-3</v>
    <v>13.834300000000001</v>
    <v>ETF</v>
    <v>45824.843750034372</v>
    <v>13.834300000000001</v>
    <v>111620428.41</v>
    <v>BdywnGL Dy US LCap Value</v>
    <v>13.834300000000001</v>
    <v>13.7325</v>
    <v>13.834300000000001</v>
    <v>13.834300000000001</v>
    <v>DVAL</v>
    <v>BdywnGL Dy US LCap Value (XNAS:DVAL)</v>
    <v>27</v>
    <v>4817</v>
  </rv>
  <rv s="2">
    <v>5423</v>
  </rv>
  <rv s="16">
    <v>en-US</v>
    <v>cfazar</v>
    <v>268435456</v>
    <v>1</v>
    <v>Powered by Refinitiv</v>
    <v>36</v>
    <v>DoubleLine:MultiSector I (ARCX:DMX)</v>
    <v>24</v>
    <v>37</v>
    <v>Finance</v>
    <v>25</v>
    <v>50.466200000000001</v>
    <v>48.45</v>
    <v>3.5000000000000003E-2</v>
    <v>0</v>
    <v>7.0050000000000006E-4</v>
    <v>0</v>
    <v>USD</v>
    <v>NYSE Arca</v>
    <v>ARCX</v>
    <v>4.8999999999999998E-3</v>
    <v>50.02</v>
    <v>ETF</v>
    <v>45824.840277789066</v>
    <v>49.97</v>
    <v>41906349.210000001</v>
    <v>DoubleLine:MultiSector I</v>
    <v>49.97</v>
    <v>49.965000000000003</v>
    <v>50</v>
    <v>50</v>
    <v>DMX</v>
    <v>DoubleLine:MultiSector I (ARCX:DMX)</v>
    <v>1279</v>
    <v>11528</v>
  </rv>
  <rv s="2">
    <v>5425</v>
  </rv>
  <rv s="16">
    <v>en-US</v>
    <v>ccsodm</v>
    <v>268435456</v>
    <v>1</v>
    <v>Powered by Refinitiv</v>
    <v>36</v>
    <v>VanEck:MS Wide Moat Val (BATS:MVAL)</v>
    <v>24</v>
    <v>37</v>
    <v>Finance</v>
    <v>17</v>
    <v>34.395400000000002</v>
    <v>27.403099999999998</v>
    <v>0.24990000000000001</v>
    <v>2.4979999999999998E-3</v>
    <v>7.8849999999999996E-3</v>
    <v>7.9799999999999996E-2</v>
    <v>USD</v>
    <v>CBOE BZX Exchange</v>
    <v>BATS</v>
    <v>4.8999999999999998E-3</v>
    <v>31.944199999999999</v>
    <v>ETF</v>
    <v>45824.840323008597</v>
    <v>31.944199999999999</v>
    <v>4700329.1900000004</v>
    <v>VanEck:MS Wide Moat Val</v>
    <v>31.944199999999999</v>
    <v>31.694299999999998</v>
    <v>31.944199999999999</v>
    <v>32.024000000000001</v>
    <v>MVAL</v>
    <v>VanEck:MS Wide Moat Val (BATS:MVAL)</v>
    <v>187</v>
    <v>233</v>
  </rv>
  <rv s="2">
    <v>5427</v>
  </rv>
  <rv s="16">
    <v>en-US</v>
    <v>cbhkf2</v>
    <v>268435456</v>
    <v>1</v>
    <v>Powered by Refinitiv</v>
    <v>36</v>
    <v>Tidal:SoFi Enhanced Yld (ARCX:THTA)</v>
    <v>24</v>
    <v>37</v>
    <v>Finance</v>
    <v>25</v>
    <v>20.49</v>
    <v>12.3</v>
    <v>0.12</v>
    <v>0</v>
    <v>8.0160000000000006E-3</v>
    <v>0</v>
    <v>USD</v>
    <v>NYSE Arca</v>
    <v>ARCX</v>
    <v>4.8999999999999998E-3</v>
    <v>15.119899999999999</v>
    <v>ETF</v>
    <v>45824.84027780078</v>
    <v>15</v>
    <v>35541630.560000002</v>
    <v>Tidal:SoFi Enhanced Yld</v>
    <v>15</v>
    <v>14.97</v>
    <v>15.09</v>
    <v>15.09</v>
    <v>THTA</v>
    <v>Tidal:SoFi Enhanced Yld (ARCX:THTA)</v>
    <v>18746</v>
    <v>22998</v>
  </rv>
  <rv s="2">
    <v>5429</v>
  </rv>
  <rv s="16">
    <v>en-US</v>
    <v>cefwk2</v>
    <v>268435456</v>
    <v>1</v>
    <v>Powered by Refinitiv</v>
    <v>36</v>
    <v>Pacer Nasdaq100 Tp50 CC (XNAS:QQQG)</v>
    <v>24</v>
    <v>37</v>
    <v>Finance</v>
    <v>25</v>
    <v>22.734999999999999</v>
    <v>17.145</v>
    <v>0.38</v>
    <v>0</v>
    <v>1.7079E-2</v>
    <v>0</v>
    <v>USD</v>
    <v>Nasdaq Stock Market</v>
    <v>XNAS</v>
    <v>4.8999999999999998E-3</v>
    <v>22.63</v>
    <v>ETF</v>
    <v>45824.843750046093</v>
    <v>22.47</v>
    <v>3976078.64</v>
    <v>Pacer Nasdaq100 Tp50 CC</v>
    <v>22.47</v>
    <v>22.25</v>
    <v>22.63</v>
    <v>22.63</v>
    <v>QQQG</v>
    <v>Pacer Nasdaq100 Tp50 CC (XNAS:QQQG)</v>
    <v>1019</v>
    <v>2932</v>
  </rv>
  <rv s="2">
    <v>5431</v>
  </rv>
  <rv s="16">
    <v>en-US</v>
    <v>ccsoar</v>
    <v>268435456</v>
    <v>1</v>
    <v>Powered by Refinitiv</v>
    <v>36</v>
    <v>VanEck:MS Wide Moat Gr (BATS:MGRO)</v>
    <v>24</v>
    <v>37</v>
    <v>Finance</v>
    <v>17</v>
    <v>32.570900000000002</v>
    <v>24.7334</v>
    <v>0.48430000000000001</v>
    <v>-1.586E-3</v>
    <v>1.6063000000000001E-2</v>
    <v>-4.8599999999999997E-2</v>
    <v>USD</v>
    <v>CBOE BZX Exchange</v>
    <v>BATS</v>
    <v>4.8999999999999998E-3</v>
    <v>30.633600000000001</v>
    <v>ETF</v>
    <v>45824.840320034375</v>
    <v>30.633600000000001</v>
    <v>745425.73</v>
    <v>VanEck:MS Wide Moat Gr</v>
    <v>30.633600000000001</v>
    <v>30.1493</v>
    <v>30.633600000000001</v>
    <v>30.585000000000001</v>
    <v>MGRO</v>
    <v>VanEck:MS Wide Moat Gr (BATS:MGRO)</v>
    <v>2</v>
    <v>125</v>
  </rv>
  <rv s="2">
    <v>5433</v>
  </rv>
  <rv s="16">
    <v>en-US</v>
    <v>c8lu1h</v>
    <v>268435456</v>
    <v>1</v>
    <v>Powered by Refinitiv</v>
    <v>36</v>
    <v>Putnam PanAgora ESG IE (ARCX:PPIE)</v>
    <v>24</v>
    <v>37</v>
    <v>Finance</v>
    <v>25</v>
    <v>26.63</v>
    <v>21.349</v>
    <v>0.1573</v>
    <v>0</v>
    <v>5.9840000000000006E-3</v>
    <v>0</v>
    <v>USD</v>
    <v>NYSE Arca</v>
    <v>ARCX</v>
    <v>4.8999999999999998E-3</v>
    <v>26.63</v>
    <v>ETF</v>
    <v>45824.84027780078</v>
    <v>26.442299999999999</v>
    <v>248680199.68000001</v>
    <v>Putnam PanAgora ESG IE</v>
    <v>26.63</v>
    <v>26.285</v>
    <v>26.442299999999999</v>
    <v>26.442299999999999</v>
    <v>PPIE</v>
    <v>Putnam PanAgora ESG IE (ARCX:PPIE)</v>
    <v>4975</v>
    <v>10757</v>
  </rv>
  <rv s="2">
    <v>5435</v>
  </rv>
  <rv s="3">
    <v>https://www.bing.com/financeapi/forcetrigger?t=a1rm6h&amp;q=ARCX%3aECON&amp;form=skydnc</v>
    <v>Learn more on Bing</v>
  </rv>
  <rv s="17">
    <v>en-US</v>
    <v>a1rm6h</v>
    <v>268435456</v>
    <v>1</v>
    <v>Powered by Refinitiv</v>
    <v>38</v>
    <v>Columbia:RE Em Econ (ARCX:ECON)</v>
    <v>34</v>
    <v>39</v>
    <v>Finance</v>
    <v>25</v>
    <v>23.67</v>
    <v>18.9711</v>
    <v>0.82079999999999997</v>
    <v>0.31069999999999998</v>
    <v>0</v>
    <v>1.3408999999999999E-2</v>
    <v>0</v>
    <v>USD</v>
    <v>NYSE Arca</v>
    <v>ARCX</v>
    <v>4.8999999999999998E-3</v>
    <v>23.6</v>
    <v>ETF</v>
    <v>45824.840277823438</v>
    <v>5437</v>
    <v>23.45</v>
    <v>84222886.799999997</v>
    <v>Columbia:RE Em Econ</v>
    <v>23.45</v>
    <v>23.170200000000001</v>
    <v>23.480899999999998</v>
    <v>23.480899999999998</v>
    <v>ECON</v>
    <v>Columbia:RE Em Econ (ARCX:ECON)</v>
    <v>3266</v>
    <v>4650</v>
  </rv>
  <rv s="2">
    <v>5438</v>
  </rv>
  <rv s="16">
    <v>en-US</v>
    <v>cci7r7</v>
    <v>268435456</v>
    <v>1</v>
    <v>Powered by Refinitiv</v>
    <v>36</v>
    <v>Regan Floating Rate MBS (ARCX:MBSF)</v>
    <v>24</v>
    <v>37</v>
    <v>Finance</v>
    <v>25</v>
    <v>26.639900000000001</v>
    <v>25.04</v>
    <v>-0.03</v>
    <v>0</v>
    <v>-1.176E-3</v>
    <v>0</v>
    <v>USD</v>
    <v>NYSE Arca</v>
    <v>ARCX</v>
    <v>4.8999999999999998E-3</v>
    <v>25.4999</v>
    <v>ETF</v>
    <v>45824.84027780078</v>
    <v>25.38</v>
    <v>152904087.27000001</v>
    <v>Regan Floating Rate MBS</v>
    <v>25.41</v>
    <v>25.5</v>
    <v>25.47</v>
    <v>25.47</v>
    <v>MBSF</v>
    <v>Regan Floating Rate MBS (ARCX:MBSF)</v>
    <v>14688</v>
    <v>26895</v>
  </rv>
  <rv s="2">
    <v>5440</v>
  </rv>
  <rv s="16">
    <v>en-US</v>
    <v>cbvsgh</v>
    <v>268435456</v>
    <v>1</v>
    <v>Powered by Refinitiv</v>
    <v>36</v>
    <v>PGIM Jennison Foc MdCp (BATS:PJFM)</v>
    <v>24</v>
    <v>37</v>
    <v>Finance</v>
    <v>17</v>
    <v>62.698500000000003</v>
    <v>47.985900000000001</v>
    <v>0.56799999999999995</v>
    <v>1.237E-3</v>
    <v>1.0021E-2</v>
    <v>7.0800000000000002E-2</v>
    <v>USD</v>
    <v>CBOE BZX Exchange</v>
    <v>BATS</v>
    <v>4.8999999999999998E-3</v>
    <v>57.249200000000002</v>
    <v>ETF</v>
    <v>45824.840332303123</v>
    <v>57.249200000000002</v>
    <v>13744520.48</v>
    <v>PGIM Jennison Foc MdCp</v>
    <v>57.249200000000002</v>
    <v>56.681199999999997</v>
    <v>57.249200000000002</v>
    <v>57.32</v>
    <v>PJFM</v>
    <v>PGIM Jennison Foc MdCp (BATS:PJFM)</v>
    <v>412</v>
    <v>438</v>
  </rv>
  <rv s="2">
    <v>5442</v>
  </rv>
  <rv s="3">
    <v>https://www.bing.com/financeapi/forcetrigger?t=a1rf5r&amp;q=ARCX%3aDVYA&amp;form=skydnc</v>
    <v>Learn more on Bing</v>
  </rv>
  <rv s="17">
    <v>en-US</v>
    <v>a1rf5r</v>
    <v>268435456</v>
    <v>1</v>
    <v>Powered by Refinitiv</v>
    <v>38</v>
    <v>iShares:Asia/Pac Div (ARCX:DVYA)</v>
    <v>34</v>
    <v>39</v>
    <v>Finance</v>
    <v>25</v>
    <v>39.315800000000003</v>
    <v>31.05</v>
    <v>0.98060000000000003</v>
    <v>0.48039999999999999</v>
    <v>0</v>
    <v>1.2832E-2</v>
    <v>0</v>
    <v>USD</v>
    <v>NYSE Arca</v>
    <v>ARCX</v>
    <v>4.8999999999999998E-3</v>
    <v>38.074599999999997</v>
    <v>ETF</v>
    <v>45824.84027780078</v>
    <v>5444</v>
    <v>37.918399999999998</v>
    <v>41220100.25</v>
    <v>iShares:Asia/Pac Div</v>
    <v>38.074599999999997</v>
    <v>37.438000000000002</v>
    <v>37.918399999999998</v>
    <v>37.918399999999998</v>
    <v>DVYA</v>
    <v>iShares:Asia/Pac Div (ARCX:DVYA)</v>
    <v>1317</v>
    <v>3098</v>
  </rv>
  <rv s="2">
    <v>5445</v>
  </rv>
  <rv s="18">
    <v>en-US</v>
    <v>ccgh4c</v>
    <v>268435456</v>
    <v>1</v>
    <v>Powered by Refinitiv</v>
    <v>40</v>
    <v>Angel Oak Mtg-Bkd Secs (XNAS:MBS)</v>
    <v>24</v>
    <v>39</v>
    <v>Finance</v>
    <v>25</v>
    <v>9.08</v>
    <v>8.36</v>
    <v>0.94750000000000001</v>
    <v>-2.5000000000000001E-2</v>
    <v>0</v>
    <v>-2.9170000000000003E-3</v>
    <v>0</v>
    <v>USD</v>
    <v>Nasdaq Stock Market</v>
    <v>XNAS</v>
    <v>4.8999999999999998E-3</v>
    <v>8.5746000000000002</v>
    <v>ETF</v>
    <v>45824.843750265623</v>
    <v>8.5399999999999991</v>
    <v>176793365.44</v>
    <v>Angel Oak Mtg-Bkd Secs</v>
    <v>8.56</v>
    <v>8.57</v>
    <v>8.5449999999999999</v>
    <v>8.5449999999999999</v>
    <v>MBS</v>
    <v>Angel Oak Mtg-Bkd Secs (XNAS:MBS)</v>
    <v>38853</v>
    <v>58787</v>
  </rv>
  <rv s="2">
    <v>5447</v>
  </rv>
  <rv s="16">
    <v>en-US</v>
    <v>cbf5im</v>
    <v>268435456</v>
    <v>1</v>
    <v>Powered by Refinitiv</v>
    <v>36</v>
    <v>Jns Hndsn Scrtzd Inc (ARCX:JSI)</v>
    <v>24</v>
    <v>37</v>
    <v>Finance</v>
    <v>25</v>
    <v>53.06</v>
    <v>51.05</v>
    <v>-1.0999999999999999E-2</v>
    <v>0</v>
    <v>-2.1100000000000001E-4</v>
    <v>0</v>
    <v>USD</v>
    <v>NYSE Arca</v>
    <v>ARCX</v>
    <v>4.8999999999999998E-3</v>
    <v>52.174999999999997</v>
    <v>ETF</v>
    <v>45824.84027780078</v>
    <v>52.12</v>
    <v>797538232.09000003</v>
    <v>Jns Hndsn Scrtzd Inc</v>
    <v>52.13</v>
    <v>52.131</v>
    <v>52.12</v>
    <v>52.12</v>
    <v>JSI</v>
    <v>Jns Hndsn Scrtzd Inc (ARCX:JSI)</v>
    <v>79310</v>
    <v>129218</v>
  </rv>
  <rv s="2">
    <v>5449</v>
  </rv>
  <rv s="16">
    <v>en-US</v>
    <v>cg362w</v>
    <v>268435456</v>
    <v>1</v>
    <v>Powered by Refinitiv</v>
    <v>36</v>
    <v>Macquarie Nt H-Y Muni Bd (ARCX:HTAX)</v>
    <v>24</v>
    <v>37</v>
    <v>Finance</v>
    <v>25</v>
    <v>25.08</v>
    <v>23.17</v>
    <v>2.9999999999999997E-4</v>
    <v>0</v>
    <v>1.2570000000000002E-5</v>
    <v>0</v>
    <v>USD</v>
    <v>NYSE Arca</v>
    <v>ARCX</v>
    <v>4.8999999999999998E-3</v>
    <v>23.914999999999999</v>
    <v>ETF</v>
    <v>45824.840277777781</v>
    <v>23.85</v>
    <v>8320551.71</v>
    <v>Macquarie Nt H-Y Muni Bd</v>
    <v>23.89</v>
    <v>23.869700000000002</v>
    <v>23.87</v>
    <v>23.87</v>
    <v>HTAX</v>
    <v>Macquarie Nt H-Y Muni Bd (ARCX:HTAX)</v>
    <v>2519</v>
    <v>12023</v>
  </rv>
  <rv s="2">
    <v>5451</v>
  </rv>
  <rv s="3">
    <v>https://www.bing.com/financeapi/forcetrigger?t=a254bh&amp;q=ARCX%3aUTES&amp;form=skydnc</v>
    <v>Learn more on Bing</v>
  </rv>
  <rv s="17">
    <v>en-US</v>
    <v>a254bh</v>
    <v>268435456</v>
    <v>1</v>
    <v>Powered by Refinitiv</v>
    <v>38</v>
    <v>ETFis:Virtus Reaves Uts (ARCX:UTES)</v>
    <v>34</v>
    <v>39</v>
    <v>Finance</v>
    <v>35</v>
    <v>75.180000000000007</v>
    <v>51.210099999999997</v>
    <v>1.0639000000000001</v>
    <v>0.18</v>
    <v>-3.1180000000000001E-3</v>
    <v>2.4499999999999999E-3</v>
    <v>-0.22989999999999999</v>
    <v>USD</v>
    <v>NYSE Arca</v>
    <v>ARCX</v>
    <v>4.8999999999999998E-3</v>
    <v>74.569999999999993</v>
    <v>ETF</v>
    <v>45824.935279073441</v>
    <v>5453</v>
    <v>73.511099999999999</v>
    <v>472212227.14999998</v>
    <v>ETFis:Virtus Reaves Uts</v>
    <v>74.09</v>
    <v>73.459999999999994</v>
    <v>73.64</v>
    <v>73.500100000000003</v>
    <v>UTES</v>
    <v>ETFis:Virtus Reaves Uts (ARCX:UTES)</v>
    <v>260946</v>
    <v>109105</v>
  </rv>
  <rv s="2">
    <v>5454</v>
  </rv>
  <rv s="3">
    <v>https://www.bing.com/financeapi/forcetrigger?t=a1v1r7&amp;q=ARCX%3aHYG&amp;form=skydnc</v>
    <v>Learn more on Bing</v>
  </rv>
  <rv s="17">
    <v>en-US</v>
    <v>a1v1r7</v>
    <v>268435456</v>
    <v>1</v>
    <v>Powered by Refinitiv</v>
    <v>38</v>
    <v>iShares:iBoxx $HY Corp (ARCX:HYG)</v>
    <v>34</v>
    <v>39</v>
    <v>Finance</v>
    <v>25</v>
    <v>80.37</v>
    <v>75.08</v>
    <v>1.0838000000000001</v>
    <v>0.16</v>
    <v>0</v>
    <v>2.016E-3</v>
    <v>0</v>
    <v>USD</v>
    <v>NYSE Arca</v>
    <v>ARCX</v>
    <v>4.8999999999999998E-3</v>
    <v>79.599999999999994</v>
    <v>ETF</v>
    <v>45824.917235821093</v>
    <v>5456</v>
    <v>79.489999999999995</v>
    <v>15944028210.17</v>
    <v>iShares:iBoxx $HY Corp</v>
    <v>79.52</v>
    <v>79.36</v>
    <v>79.52</v>
    <v>79.52</v>
    <v>HYG</v>
    <v>iShares:iBoxx $HY Corp (ARCX:HYG)</v>
    <v>26013978</v>
    <v>36771153</v>
  </rv>
  <rv s="2">
    <v>5457</v>
  </rv>
  <rv s="3">
    <v>https://www.bing.com/financeapi/forcetrigger?t=a1q752&amp;q=BATS%3aCOWZ&amp;form=skydnc</v>
    <v>Learn more on Bing</v>
  </rv>
  <rv s="17">
    <v>en-US</v>
    <v>a1q752</v>
    <v>268435456</v>
    <v>1</v>
    <v>Powered by Refinitiv</v>
    <v>38</v>
    <v>Pacer US Cash Cows 100 (BATS:COWZ)</v>
    <v>34</v>
    <v>39</v>
    <v>Finance</v>
    <v>17</v>
    <v>61.92</v>
    <v>46.64</v>
    <v>1.1439999999999999</v>
    <v>0.39</v>
    <v>1.449E-3</v>
    <v>7.1140000000000005E-3</v>
    <v>0.08</v>
    <v>USD</v>
    <v>CBOE BZX Exchange</v>
    <v>BATS</v>
    <v>4.8999999999999998E-3</v>
    <v>55.314999999999998</v>
    <v>ETF</v>
    <v>45824.912074270309</v>
    <v>5459</v>
    <v>54.95</v>
    <v>21004460462.299999</v>
    <v>Pacer US Cash Cows 100</v>
    <v>55.034999999999997</v>
    <v>54.82</v>
    <v>55.21</v>
    <v>55.29</v>
    <v>COWZ</v>
    <v>Pacer US Cash Cows 100 (BATS:COWZ)</v>
    <v>2853097</v>
    <v>2652177</v>
  </rv>
  <rv s="2">
    <v>5460</v>
  </rv>
  <rv s="16">
    <v>en-US</v>
    <v>cbx1k2</v>
    <v>268435456</v>
    <v>1</v>
    <v>Powered by Refinitiv</v>
    <v>36</v>
    <v>VictoryII:VShs SC FCF (XNAS:SFLO)</v>
    <v>24</v>
    <v>37</v>
    <v>Finance</v>
    <v>25</v>
    <v>28.79</v>
    <v>20.48</v>
    <v>0.31869999999999998</v>
    <v>0</v>
    <v>1.2345999999999999E-2</v>
    <v>0</v>
    <v>USD</v>
    <v>Nasdaq Stock Market</v>
    <v>XNAS</v>
    <v>4.8999999999999998E-3</v>
    <v>26.1706</v>
    <v>ETF</v>
    <v>45824.843750265623</v>
    <v>25.93</v>
    <v>255074005.90000001</v>
    <v>VictoryII:VShs SC FCF</v>
    <v>26.01</v>
    <v>25.815000000000001</v>
    <v>26.133700000000001</v>
    <v>26.133700000000001</v>
    <v>SFLO</v>
    <v>VictoryII:VShs SC FCF (XNAS:SFLO)</v>
    <v>81481</v>
    <v>76880</v>
  </rv>
  <rv s="2">
    <v>5462</v>
  </rv>
  <rv s="3">
    <v>https://www.bing.com/financeapi/forcetrigger?t=c3j6kr&amp;q=BATS%3aHSUN&amp;form=skydnc</v>
    <v>Learn more on Bing</v>
  </rv>
  <rv s="17">
    <v>en-US</v>
    <v>c3j6kr</v>
    <v>268435456</v>
    <v>1</v>
    <v>Powered by Refinitiv</v>
    <v>38</v>
    <v>Hartford Strategic Inc (BATS:HFSI)</v>
    <v>34</v>
    <v>39</v>
    <v>Finance</v>
    <v>17</v>
    <v>35.68</v>
    <v>33.149500000000003</v>
    <v>0.81069999999999998</v>
    <v>-0.02</v>
    <v>0</v>
    <v>-5.7989999999999995E-4</v>
    <v>0</v>
    <v>USD</v>
    <v>CBOE BZX Exchange</v>
    <v>BATS</v>
    <v>4.8999999999999998E-3</v>
    <v>34.590000000000003</v>
    <v>ETF</v>
    <v>45824.84030928203</v>
    <v>5464</v>
    <v>34.445</v>
    <v>128425489.20999999</v>
    <v>Hartford Strategic Inc</v>
    <v>34.46</v>
    <v>34.49</v>
    <v>34.47</v>
    <v>34.47</v>
    <v>HFSI</v>
    <v>Hartford Strategic Inc (BATS:HFSI)</v>
    <v>56580</v>
    <v>14829</v>
  </rv>
  <rv s="2">
    <v>5465</v>
  </rv>
  <rv s="3">
    <v>https://www.bing.com/financeapi/forcetrigger?t=a1vzec&amp;q=BATS%3aIYLD&amp;form=skydnc</v>
    <v>Learn more on Bing</v>
  </rv>
  <rv s="17">
    <v>en-US</v>
    <v>a1vzec</v>
    <v>268435456</v>
    <v>1</v>
    <v>Powered by Refinitiv</v>
    <v>38</v>
    <v>iShares:MS MltAsst Inc (BATS:IYLD)</v>
    <v>34</v>
    <v>39</v>
    <v>Finance</v>
    <v>17</v>
    <v>20.81</v>
    <v>19.059999999999999</v>
    <v>0.76480000000000004</v>
    <v>7.5200000000000003E-2</v>
    <v>0</v>
    <v>3.6770000000000001E-3</v>
    <v>0</v>
    <v>USD</v>
    <v>CBOE BZX Exchange</v>
    <v>BATS</v>
    <v>4.8999999999999998E-3</v>
    <v>20.58</v>
    <v>ETF</v>
    <v>45824.840310751562</v>
    <v>5467</v>
    <v>20.52</v>
    <v>111207414.94</v>
    <v>iShares:MS MltAsst Inc</v>
    <v>20.558299999999999</v>
    <v>20.4498</v>
    <v>20.524999999999999</v>
    <v>20.524999999999999</v>
    <v>IYLD</v>
    <v>iShares:MS MltAsst Inc (BATS:IYLD)</v>
    <v>56420</v>
    <v>36931</v>
  </rv>
  <rv s="2">
    <v>5468</v>
  </rv>
  <rv s="16">
    <v>en-US</v>
    <v>c8f4lh</v>
    <v>268435456</v>
    <v>1</v>
    <v>Powered by Refinitiv</v>
    <v>36</v>
    <v>Pacer US Lg Cap CCGL (XNAS:COWG)</v>
    <v>24</v>
    <v>37</v>
    <v>Finance</v>
    <v>25</v>
    <v>35.869999999999997</v>
    <v>24.31</v>
    <v>0.45</v>
    <v>0</v>
    <v>1.3062000000000001E-2</v>
    <v>0</v>
    <v>USD</v>
    <v>Nasdaq Stock Market</v>
    <v>XNAS</v>
    <v>4.8999999999999998E-3</v>
    <v>35.08</v>
    <v>ETF</v>
    <v>45824.843750103908</v>
    <v>34.75</v>
    <v>1827698248.72</v>
    <v>Pacer US Lg Cap CCGL</v>
    <v>34.75</v>
    <v>34.450000000000003</v>
    <v>34.9</v>
    <v>34.9</v>
    <v>COWG</v>
    <v>Pacer US Lg Cap CCGL (XNAS:COWG)</v>
    <v>580744</v>
    <v>832526</v>
  </rv>
  <rv s="2">
    <v>5470</v>
  </rv>
  <rv s="3">
    <v>https://www.bing.com/financeapi/forcetrigger?t=c4e5yc&amp;q=ARCX%3aPTRB&amp;form=skydnc</v>
    <v>Learn more on Bing</v>
  </rv>
  <rv s="17">
    <v>en-US</v>
    <v>c4e5yc</v>
    <v>268435456</v>
    <v>1</v>
    <v>Powered by Refinitiv</v>
    <v>38</v>
    <v>PGIM Total Return Bond (ARCX:PTRB)</v>
    <v>34</v>
    <v>39</v>
    <v>Finance</v>
    <v>25</v>
    <v>43.15</v>
    <v>40.212000000000003</v>
    <v>1.0723</v>
    <v>-6.5000000000000002E-2</v>
    <v>0</v>
    <v>-1.5770000000000001E-3</v>
    <v>0</v>
    <v>USD</v>
    <v>NYSE Arca</v>
    <v>ARCX</v>
    <v>4.8999999999999998E-3</v>
    <v>41.3</v>
    <v>ETF</v>
    <v>45824.840277812502</v>
    <v>5472</v>
    <v>41.15</v>
    <v>461985541.55000001</v>
    <v>PGIM Total Return Bond</v>
    <v>41.3</v>
    <v>41.215000000000003</v>
    <v>41.15</v>
    <v>41.15</v>
    <v>PTRB</v>
    <v>PGIM Total Return Bond (ARCX:PTRB)</v>
    <v>19447</v>
    <v>64031</v>
  </rv>
  <rv s="2">
    <v>5473</v>
  </rv>
  <rv s="3">
    <v>https://www.bing.com/financeapi/forcetrigger?t=a1rf8m&amp;q=ARCX%3aDVYE&amp;form=skydnc</v>
    <v>Learn more on Bing</v>
  </rv>
  <rv s="17">
    <v>en-US</v>
    <v>a1rf8m</v>
    <v>268435456</v>
    <v>1</v>
    <v>Powered by Refinitiv</v>
    <v>38</v>
    <v>iShares:Em Mkts Div (ARCX:DVYE)</v>
    <v>34</v>
    <v>39</v>
    <v>Finance</v>
    <v>25</v>
    <v>29.85</v>
    <v>23.77</v>
    <v>0.80620000000000003</v>
    <v>0.254</v>
    <v>-7.0370000000000003E-4</v>
    <v>9.018E-3</v>
    <v>-0.02</v>
    <v>USD</v>
    <v>NYSE Arca</v>
    <v>ARCX</v>
    <v>4.8999999999999998E-3</v>
    <v>28.530799999999999</v>
    <v>ETF</v>
    <v>45824.840277823438</v>
    <v>5475</v>
    <v>28.404</v>
    <v>806130784.24000001</v>
    <v>iShares:Em Mkts Div</v>
    <v>28.45</v>
    <v>28.166</v>
    <v>28.42</v>
    <v>28.4</v>
    <v>DVYE</v>
    <v>iShares:Em Mkts Div (ARCX:DVYE)</v>
    <v>102199</v>
    <v>150013</v>
  </rv>
  <rv s="2">
    <v>5476</v>
  </rv>
  <rv s="16">
    <v>en-US</v>
    <v>cezq77</v>
    <v>268435456</v>
    <v>1</v>
    <v>Powered by Refinitiv</v>
    <v>36</v>
    <v>Roundhill S&amp;P 500 T20 MD (ARCX:XPAY)</v>
    <v>24</v>
    <v>37</v>
    <v>Finance</v>
    <v>25</v>
    <v>62.56</v>
    <v>44.53</v>
    <v>0.69989999999999997</v>
    <v>-1.8769999999999998E-4</v>
    <v>1.3447000000000001E-2</v>
    <v>-9.9000000000000008E-3</v>
    <v>USD</v>
    <v>NYSE Arca</v>
    <v>ARCX</v>
    <v>4.8999999999999998E-3</v>
    <v>52.809699999999999</v>
    <v>ETF</v>
    <v>45824.886580312501</v>
    <v>52.4</v>
    <v>27826641.93</v>
    <v>Roundhill S&amp;P 500 T20 MD</v>
    <v>52.4</v>
    <v>52.05</v>
    <v>52.749899999999997</v>
    <v>52.74</v>
    <v>XPAY</v>
    <v>Roundhill S&amp;P 500 T20 MD (ARCX:XPAY)</v>
    <v>7295</v>
    <v>16869</v>
  </rv>
  <rv s="2">
    <v>5478</v>
  </rv>
  <rv s="16">
    <v>en-US</v>
    <v>cercpr</v>
    <v>268435456</v>
    <v>1</v>
    <v>Powered by Refinitiv</v>
    <v>36</v>
    <v>Eventide High Dividend (ARCX:ELCV)</v>
    <v>24</v>
    <v>37</v>
    <v>Finance</v>
    <v>25</v>
    <v>28.19</v>
    <v>21.68</v>
    <v>0.01</v>
    <v>0</v>
    <v>4.0050000000000003E-4</v>
    <v>0</v>
    <v>USD</v>
    <v>NYSE Arca</v>
    <v>ARCX</v>
    <v>4.8999999999999998E-3</v>
    <v>25.1633</v>
    <v>ETF</v>
    <v>45824.840277789066</v>
    <v>24.965599999999998</v>
    <v>113293426.90000001</v>
    <v>Eventide High Dividend</v>
    <v>25.15</v>
    <v>24.97</v>
    <v>24.98</v>
    <v>24.98</v>
    <v>ELCV</v>
    <v>Eventide High Dividend (ARCX:ELCV)</v>
    <v>19085</v>
    <v>54227</v>
  </rv>
  <rv s="2">
    <v>5480</v>
  </rv>
  <rv s="16">
    <v>en-US</v>
    <v>c7h3r7</v>
    <v>268435456</v>
    <v>1</v>
    <v>Powered by Refinitiv</v>
    <v>36</v>
    <v>EA:Altrius Global Div (XNAS:DIVD)</v>
    <v>24</v>
    <v>37</v>
    <v>Finance</v>
    <v>25</v>
    <v>35.795000000000002</v>
    <v>30.479299999999999</v>
    <v>0.20469999999999999</v>
    <v>0</v>
    <v>5.7780000000000001E-3</v>
    <v>0</v>
    <v>USD</v>
    <v>Nasdaq Stock Market</v>
    <v>XNAS</v>
    <v>4.8999999999999998E-3</v>
    <v>35.678199999999997</v>
    <v>ETF</v>
    <v>45824.843750046093</v>
    <v>35.634999999999998</v>
    <v>9723690.5099999998</v>
    <v>EA:Altrius Global Div</v>
    <v>35.659999999999997</v>
    <v>35.430300000000003</v>
    <v>35.634999999999998</v>
    <v>35.634999999999998</v>
    <v>DIVD</v>
    <v>EA:Altrius Global Div (XNAS:DIVD)</v>
    <v>2145</v>
    <v>2937</v>
  </rv>
  <rv s="2">
    <v>5482</v>
  </rv>
  <rv s="3">
    <v>https://www.bing.com/financeapi/forcetrigger?t=a1vaw7&amp;q=BATS%3aIDV&amp;form=skydnc</v>
    <v>Learn more on Bing</v>
  </rv>
  <rv s="17">
    <v>en-US</v>
    <v>a1vaw7</v>
    <v>268435456</v>
    <v>1</v>
    <v>Powered by Refinitiv</v>
    <v>38</v>
    <v>iShares:Itl Sel Div (BATS:IDV)</v>
    <v>34</v>
    <v>39</v>
    <v>Finance</v>
    <v>17</v>
    <v>34.85</v>
    <v>26.885000000000002</v>
    <v>1.0075000000000001</v>
    <v>0.27700000000000002</v>
    <v>8.2399999999999991E-3</v>
    <v>8.2189999999999989E-3</v>
    <v>0.28000000000000003</v>
    <v>USD</v>
    <v>CBOE BZX Exchange</v>
    <v>BATS</v>
    <v>4.8999999999999998E-3</v>
    <v>34.2699</v>
    <v>ETF</v>
    <v>45824.92339196719</v>
    <v>5484</v>
    <v>33.96</v>
    <v>5015670119.4700003</v>
    <v>iShares:Itl Sel Div</v>
    <v>34.08</v>
    <v>33.703000000000003</v>
    <v>33.979999999999997</v>
    <v>34.26</v>
    <v>IDV</v>
    <v>iShares:Itl Sel Div (BATS:IDV)</v>
    <v>750513</v>
    <v>792451</v>
  </rv>
  <rv s="2">
    <v>5485</v>
  </rv>
  <rv s="3">
    <v>https://www.bing.com/financeapi/forcetrigger?t=bhxfjc&amp;q=ARCX%3aNACP&amp;form=skydnc</v>
    <v>Learn more on Bing</v>
  </rv>
  <rv s="17">
    <v>en-US</v>
    <v>bhxfjc</v>
    <v>268435456</v>
    <v>1</v>
    <v>Powered by Refinitiv</v>
    <v>38</v>
    <v>ImpShs:NAACP Min Empwr (ARCX:NACP)</v>
    <v>34</v>
    <v>39</v>
    <v>Finance</v>
    <v>25</v>
    <v>43.95</v>
    <v>34.4</v>
    <v>1.0072000000000001</v>
    <v>0.44330000000000003</v>
    <v>0</v>
    <v>1.0485E-2</v>
    <v>0</v>
    <v>USD</v>
    <v>NYSE Arca</v>
    <v>ARCX</v>
    <v>4.8999999999999998E-3</v>
    <v>42.74</v>
    <v>ETF</v>
    <v>45824.840277812502</v>
    <v>5487</v>
    <v>42.71</v>
    <v>53115991.369999997</v>
    <v>ImpShs:NAACP Min Empwr</v>
    <v>42.74</v>
    <v>42.28</v>
    <v>42.723300000000002</v>
    <v>42.723300000000002</v>
    <v>NACP</v>
    <v>ImpShs:NAACP Min Empwr (ARCX:NACP)</v>
    <v>946</v>
    <v>2246</v>
  </rv>
  <rv s="2">
    <v>5488</v>
  </rv>
  <rv s="3">
    <v>https://www.bing.com/financeapi/forcetrigger?t=a1sq4c&amp;q=ARCX%3aFDN&amp;form=skydnc</v>
    <v>Learn more on Bing</v>
  </rv>
  <rv s="17">
    <v>en-US</v>
    <v>a1sq4c</v>
    <v>268435456</v>
    <v>1</v>
    <v>Powered by Refinitiv</v>
    <v>38</v>
    <v>FT:DJ Internet Index Fd (ARCX:FDN)</v>
    <v>34</v>
    <v>39</v>
    <v>Finance</v>
    <v>25</v>
    <v>267.81</v>
    <v>177.2</v>
    <v>1.0246999999999999</v>
    <v>4.26</v>
    <v>-4.4510000000000001E-3</v>
    <v>1.6765000000000002E-2</v>
    <v>-1.1499999999999999</v>
    <v>USD</v>
    <v>NYSE Arca</v>
    <v>ARCX</v>
    <v>4.8999999999999998E-3</v>
    <v>258.36</v>
    <v>ETF</v>
    <v>45824.840277823438</v>
    <v>5490</v>
    <v>256.20499999999998</v>
    <v>7073167540.0299997</v>
    <v>FT:DJ Internet Index Fd</v>
    <v>256.22000000000003</v>
    <v>254.1</v>
    <v>258.36</v>
    <v>257.20999999999998</v>
    <v>FDN</v>
    <v>FT:DJ Internet Index Fd (ARCX:FDN)</v>
    <v>112791</v>
    <v>397500</v>
  </rv>
  <rv s="2">
    <v>5491</v>
  </rv>
  <rv s="16">
    <v>en-US</v>
    <v>ceb552</v>
    <v>268435456</v>
    <v>1</v>
    <v>Powered by Refinitiv</v>
    <v>36</v>
    <v>AAM Brentview Div Growth (ARCX:BDIV)</v>
    <v>24</v>
    <v>37</v>
    <v>Finance</v>
    <v>25</v>
    <v>20.92</v>
    <v>17.36</v>
    <v>0.11700000000000001</v>
    <v>0</v>
    <v>5.7230000000000007E-3</v>
    <v>0</v>
    <v>USD</v>
    <v>NYSE Arca</v>
    <v>ARCX</v>
    <v>4.8999999999999998E-3</v>
    <v>20.56</v>
    <v>ETF</v>
    <v>45824.84027780078</v>
    <v>20.51</v>
    <v>3436257.37</v>
    <v>AAM Brentview Div Growth</v>
    <v>20.56</v>
    <v>20.443000000000001</v>
    <v>20.56</v>
    <v>20.56</v>
    <v>BDIV</v>
    <v>AAM Brentview Div Growth (ARCX:BDIV)</v>
    <v>459</v>
    <v>2779</v>
  </rv>
  <rv s="2">
    <v>5493</v>
  </rv>
  <rv s="16">
    <v>en-US</v>
    <v>caiwgh</v>
    <v>268435456</v>
    <v>1</v>
    <v>Powered by Refinitiv</v>
    <v>36</v>
    <v>EA:Astoria US EW Qty K (XNAS:ROE)</v>
    <v>24</v>
    <v>37</v>
    <v>Finance</v>
    <v>25</v>
    <v>32.409999999999997</v>
    <v>25.42</v>
    <v>0.34</v>
    <v>0</v>
    <v>1.0918000000000001E-2</v>
    <v>0</v>
    <v>USD</v>
    <v>Nasdaq Stock Market</v>
    <v>XNAS</v>
    <v>4.8999999999999998E-3</v>
    <v>31.54</v>
    <v>ETF</v>
    <v>45824.843750265623</v>
    <v>31.42</v>
    <v>168762955.69999999</v>
    <v>EA:Astoria US EW Qty K</v>
    <v>31.44</v>
    <v>31.14</v>
    <v>31.48</v>
    <v>31.48</v>
    <v>ROE</v>
    <v>EA:Astoria US EW Qty K (XNAS:ROE)</v>
    <v>4148</v>
    <v>15856</v>
  </rv>
  <rv s="2">
    <v>5495</v>
  </rv>
  <rv s="3">
    <v>https://www.bing.com/financeapi/forcetrigger?t=a1tc6h&amp;q=ARCX%3aFRI&amp;form=skydnc</v>
    <v>Learn more on Bing</v>
  </rv>
  <rv s="17">
    <v>en-US</v>
    <v>a1tc6h</v>
    <v>268435456</v>
    <v>1</v>
    <v>Powered by Refinitiv</v>
    <v>38</v>
    <v>FT:S&amp;P REIT Index Fd (ARCX:FRI)</v>
    <v>34</v>
    <v>39</v>
    <v>Finance</v>
    <v>25</v>
    <v>30.4</v>
    <v>23.15</v>
    <v>0.99680000000000002</v>
    <v>-8.9999999999999993E-3</v>
    <v>0</v>
    <v>-3.2879999999999997E-4</v>
    <v>0</v>
    <v>USD</v>
    <v>NYSE Arca</v>
    <v>ARCX</v>
    <v>4.8999999999999998E-3</v>
    <v>27.7</v>
    <v>ETF</v>
    <v>45824.840277812502</v>
    <v>5497</v>
    <v>27.29</v>
    <v>147878828.53999999</v>
    <v>FT:S&amp;P REIT Index Fd</v>
    <v>27.56</v>
    <v>27.369</v>
    <v>27.36</v>
    <v>27.36</v>
    <v>FRI</v>
    <v>FT:S&amp;P REIT Index Fd (ARCX:FRI)</v>
    <v>17232</v>
    <v>24742</v>
  </rv>
  <rv s="2">
    <v>5498</v>
  </rv>
  <rv s="3">
    <v>https://www.bing.com/financeapi/forcetrigger?t=bnt7nm&amp;q=ARCX%3aSWAN&amp;form=skydnc</v>
    <v>Learn more on Bing</v>
  </rv>
  <rv s="17">
    <v>en-US</v>
    <v>bnt7nm</v>
    <v>268435456</v>
    <v>1</v>
    <v>Powered by Refinitiv</v>
    <v>38</v>
    <v>Amplify BSwn Gr &amp; Trs Cr (ARCX:SWAN)</v>
    <v>34</v>
    <v>39</v>
    <v>Finance</v>
    <v>25</v>
    <v>31.26</v>
    <v>27.38</v>
    <v>0.62290000000000001</v>
    <v>0.01</v>
    <v>0</v>
    <v>3.3509999999999996E-4</v>
    <v>0</v>
    <v>USD</v>
    <v>NYSE Arca</v>
    <v>ARCX</v>
    <v>4.8999999999999998E-3</v>
    <v>29.98</v>
    <v>ETF</v>
    <v>45824.840277812502</v>
    <v>5500</v>
    <v>29.81</v>
    <v>245338148.06</v>
    <v>Amplify BSwn Gr &amp; Trs Cr</v>
    <v>29.91</v>
    <v>29.84</v>
    <v>29.85</v>
    <v>29.85</v>
    <v>SWAN</v>
    <v>Amplify BSwn Gr &amp; Trs Cr (ARCX:SWAN)</v>
    <v>27666</v>
    <v>12636</v>
  </rv>
  <rv s="2">
    <v>5501</v>
  </rv>
  <rv s="3">
    <v>https://www.bing.com/financeapi/forcetrigger?t=c43a2w&amp;q=ARCX%3aOALC&amp;form=skydnc</v>
    <v>Learn more on Bing</v>
  </rv>
  <rv s="17">
    <v>en-US</v>
    <v>c43a2w</v>
    <v>268435456</v>
    <v>1</v>
    <v>Powered by Refinitiv</v>
    <v>38</v>
    <v>OneAscent Large Cap Core (ARCX:OALC)</v>
    <v>34</v>
    <v>39</v>
    <v>Finance</v>
    <v>25</v>
    <v>31.92</v>
    <v>25.0548</v>
    <v>0.91010000000000002</v>
    <v>0.21</v>
    <v>0</v>
    <v>6.7459999999999994E-3</v>
    <v>0</v>
    <v>USD</v>
    <v>NYSE Arca</v>
    <v>ARCX</v>
    <v>4.8999999999999998E-3</v>
    <v>31.59</v>
    <v>ETF</v>
    <v>45824.84027780078</v>
    <v>5503</v>
    <v>31.23</v>
    <v>137134156.08000001</v>
    <v>OneAscent Large Cap Core</v>
    <v>31.23</v>
    <v>31.13</v>
    <v>31.34</v>
    <v>31.34</v>
    <v>OALC</v>
    <v>OneAscent Large Cap Core (ARCX:OALC)</v>
    <v>12552</v>
    <v>24531</v>
  </rv>
  <rv s="2">
    <v>5504</v>
  </rv>
  <rv s="3">
    <v>https://www.bing.com/financeapi/forcetrigger?t=c1ykbh&amp;q=ARCX%3aVSLU&amp;form=skydnc</v>
    <v>Learn more on Bing</v>
  </rv>
  <rv s="17">
    <v>en-US</v>
    <v>c1ykbh</v>
    <v>268435456</v>
    <v>1</v>
    <v>Powered by Refinitiv</v>
    <v>38</v>
    <v>Appl Fin Valuation LC (ARCX:VSLU)</v>
    <v>34</v>
    <v>39</v>
    <v>Finance</v>
    <v>25</v>
    <v>38.36</v>
    <v>30.54</v>
    <v>0.96950000000000003</v>
    <v>0.3881</v>
    <v>0</v>
    <v>1.0307999999999999E-2</v>
    <v>0</v>
    <v>USD</v>
    <v>NYSE Arca</v>
    <v>ARCX</v>
    <v>4.8999999999999998E-3</v>
    <v>38.119999999999997</v>
    <v>ETF</v>
    <v>45824.84027780078</v>
    <v>5506</v>
    <v>38.01</v>
    <v>238955083.69999999</v>
    <v>Appl Fin Valuation LC</v>
    <v>38.08</v>
    <v>37.65</v>
    <v>38.0381</v>
    <v>38.0381</v>
    <v>VSLU</v>
    <v>Appl Fin Valuation LC (ARCX:VSLU)</v>
    <v>9228</v>
    <v>21047</v>
  </rv>
  <rv s="2">
    <v>5507</v>
  </rv>
  <rv s="16">
    <v>en-US</v>
    <v>c7jqz2</v>
    <v>268435456</v>
    <v>1</v>
    <v>Powered by Refinitiv</v>
    <v>36</v>
    <v>VanEck:MS SMID Moat (BATS:SMOT)</v>
    <v>24</v>
    <v>37</v>
    <v>Finance</v>
    <v>17</v>
    <v>37.704900000000002</v>
    <v>27.93</v>
    <v>0.54</v>
    <v>0</v>
    <v>1.6157999999999999E-2</v>
    <v>0</v>
    <v>USD</v>
    <v>CBOE BZX Exchange</v>
    <v>BATS</v>
    <v>4.8999999999999998E-3</v>
    <v>34.01</v>
    <v>ETF</v>
    <v>45824.840338610935</v>
    <v>33.67</v>
    <v>375021261.93000001</v>
    <v>VanEck:MS SMID Moat</v>
    <v>33.67</v>
    <v>33.42</v>
    <v>33.96</v>
    <v>33.96</v>
    <v>SMOT</v>
    <v>VanEck:MS SMID Moat (BATS:SMOT)</v>
    <v>109615</v>
    <v>71932</v>
  </rv>
  <rv s="2">
    <v>5509</v>
  </rv>
  <rv s="16">
    <v>en-US</v>
    <v>cbx1h7</v>
    <v>268435456</v>
    <v>1</v>
    <v>Powered by Refinitiv</v>
    <v>36</v>
    <v>Texas Capital Txs SCE Id (XNAS:TXSS)</v>
    <v>24</v>
    <v>37</v>
    <v>Finance</v>
    <v>25</v>
    <v>29.89</v>
    <v>21.93</v>
    <v>0.39119999999999999</v>
    <v>2.7660000000000002E-3</v>
    <v>1.5170999999999999E-2</v>
    <v>7.2400000000000006E-2</v>
    <v>USD</v>
    <v>Nasdaq Stock Market</v>
    <v>XNAS</v>
    <v>4.8999999999999998E-3</v>
    <v>26.177499999999998</v>
    <v>ETF</v>
    <v>45824.843750196094</v>
    <v>26.177499999999998</v>
    <v>9494201.6899999995</v>
    <v>Texas Capital Txs SCE Id</v>
    <v>26.177499999999998</v>
    <v>25.786300000000001</v>
    <v>26.177499999999998</v>
    <v>26.2499</v>
    <v>TXSS</v>
    <v>Texas Capital Txs SCE Id (XNAS:TXSS)</v>
    <v>228</v>
    <v>420</v>
  </rv>
  <rv s="2">
    <v>5511</v>
  </rv>
  <rv s="3">
    <v>https://www.bing.com/financeapi/forcetrigger?t=a1pm27&amp;q=ARCX%3aCHGX&amp;form=skydnc</v>
    <v>Learn more on Bing</v>
  </rv>
  <rv s="17">
    <v>en-US</v>
    <v>a1pm27</v>
    <v>268435456</v>
    <v>1</v>
    <v>Powered by Refinitiv</v>
    <v>38</v>
    <v>EA:Stance Sustainable Bt (XNAS:CHGX)</v>
    <v>34</v>
    <v>39</v>
    <v>Finance</v>
    <v>25</v>
    <v>26.023099999999999</v>
    <v>20.56</v>
    <v>1.0316000000000001</v>
    <v>0.2974</v>
    <v>0</v>
    <v>1.1861999999999999E-2</v>
    <v>0</v>
    <v>USD</v>
    <v>Nasdaq Stock Market</v>
    <v>XNAS</v>
    <v>4.8999999999999998E-3</v>
    <v>25.38</v>
    <v>ETF</v>
    <v>45824.843750185159</v>
    <v>5513</v>
    <v>25.26</v>
    <v>134510502.08000001</v>
    <v>EA:Stance Sustainable Bt</v>
    <v>25.26</v>
    <v>25.072600000000001</v>
    <v>25.37</v>
    <v>25.37</v>
    <v>CHGX</v>
    <v>EA:Stance Sustainable Bt (XNAS:CHGX)</v>
    <v>11876</v>
    <v>32238</v>
  </rv>
  <rv s="2">
    <v>5514</v>
  </rv>
  <rv s="3">
    <v>https://www.bing.com/financeapi/forcetrigger?t=a24l77&amp;q=BATS%3aTTAC&amp;form=skydnc</v>
    <v>Learn more on Bing</v>
  </rv>
  <rv s="17">
    <v>en-US</v>
    <v>a24l77</v>
    <v>268435456</v>
    <v>1</v>
    <v>Powered by Refinitiv</v>
    <v>38</v>
    <v>Abacucs FCF Ldrs (BATS:ABFL)</v>
    <v>34</v>
    <v>39</v>
    <v>Finance</v>
    <v>17</v>
    <v>71.28</v>
    <v>55.4</v>
    <v>0.91820000000000002</v>
    <v>0.54</v>
    <v>0</v>
    <v>7.8080000000000007E-3</v>
    <v>0</v>
    <v>USD</v>
    <v>CBOE BZX Exchange</v>
    <v>BATS</v>
    <v>4.8999999999999998E-3</v>
    <v>69.91</v>
    <v>ETF</v>
    <v>45824.840281423436</v>
    <v>5516</v>
    <v>69.630799999999994</v>
    <v>696200516.75999999</v>
    <v>Abacucs FCF Ldrs</v>
    <v>69.91</v>
    <v>69.16</v>
    <v>69.7</v>
    <v>69.7</v>
    <v>ABFL</v>
    <v>Abacucs FCF Ldrs (BATS:ABFL)</v>
    <v>18458</v>
    <v>15628</v>
  </rv>
  <rv s="2">
    <v>5517</v>
  </rv>
  <rv s="3">
    <v>https://www.bing.com/financeapi/forcetrigger?t=awagrw&amp;q=BATS%3aIZRL&amp;form=skydnc</v>
    <v>Learn more on Bing</v>
  </rv>
  <rv s="17">
    <v>en-US</v>
    <v>awagrw</v>
    <v>268435456</v>
    <v>1</v>
    <v>Powered by Refinitiv</v>
    <v>38</v>
    <v>ARK Israel Innov Tech (BATS:IZRL)</v>
    <v>34</v>
    <v>39</v>
    <v>Finance</v>
    <v>17</v>
    <v>25.456499999999998</v>
    <v>17.95</v>
    <v>0.85140000000000005</v>
    <v>0.84499999999999997</v>
    <v>1.6139000000000001E-2</v>
    <v>3.4845000000000001E-2</v>
    <v>0.40500000000000003</v>
    <v>USD</v>
    <v>CBOE BZX Exchange</v>
    <v>BATS</v>
    <v>4.8999999999999998E-3</v>
    <v>25.2774</v>
    <v>ETF</v>
    <v>45824.926047846871</v>
    <v>5519</v>
    <v>24.25</v>
    <v>104085582.87</v>
    <v>ARK Israel Innov Tech</v>
    <v>24.25</v>
    <v>24.25</v>
    <v>25.094999999999999</v>
    <v>25.5</v>
    <v>IZRL</v>
    <v>ARK Israel Innov Tech (BATS:IZRL)</v>
    <v>17501</v>
    <v>11904</v>
  </rv>
  <rv s="2">
    <v>5520</v>
  </rv>
  <rv s="3">
    <v>https://www.bing.com/financeapi/forcetrigger?t=a1xw3m&amp;q=XNAS%3aSDG&amp;form=skydnc</v>
    <v>Learn more on Bing</v>
  </rv>
  <rv s="17">
    <v>en-US</v>
    <v>a1xw3m</v>
    <v>268435456</v>
    <v>1</v>
    <v>Powered by Refinitiv</v>
    <v>38</v>
    <v>iShares:MSCI Glbl SDGs (XNAS:SDG)</v>
    <v>34</v>
    <v>39</v>
    <v>Finance</v>
    <v>25</v>
    <v>85.86</v>
    <v>64.959999999999994</v>
    <v>0.87239999999999995</v>
    <v>0.46</v>
    <v>-5.2271999999999999E-2</v>
    <v>6.0780000000000001E-3</v>
    <v>-3.98</v>
    <v>USD</v>
    <v>Nasdaq Stock Market</v>
    <v>XNAS</v>
    <v>4.8999999999999998E-3</v>
    <v>76.87</v>
    <v>ETF</v>
    <v>45824.853969062497</v>
    <v>5522</v>
    <v>76.02</v>
    <v>169320055.81</v>
    <v>iShares:MSCI Glbl SDGs</v>
    <v>76.87</v>
    <v>75.680000000000007</v>
    <v>76.14</v>
    <v>72.16</v>
    <v>SDG</v>
    <v>iShares:MSCI Glbl SDGs (XNAS:SDG)</v>
    <v>2048</v>
    <v>7730</v>
  </rv>
  <rv s="2">
    <v>5523</v>
  </rv>
  <rv s="3">
    <v>https://www.bing.com/financeapi/forcetrigger?t=bq625r&amp;q=BATS%3aFRDM&amp;form=skydnc</v>
    <v>Learn more on Bing</v>
  </rv>
  <rv s="17">
    <v>en-US</v>
    <v>bq625r</v>
    <v>268435456</v>
    <v>1</v>
    <v>Powered by Refinitiv</v>
    <v>38</v>
    <v>EA:Freedom 100 Emerg Mkt (BATS:FRDM)</v>
    <v>34</v>
    <v>39</v>
    <v>Finance</v>
    <v>17</v>
    <v>39.909999999999997</v>
    <v>30.68</v>
    <v>1.1281000000000001</v>
    <v>0.26500000000000001</v>
    <v>0</v>
    <v>6.7720000000000002E-3</v>
    <v>0</v>
    <v>USD</v>
    <v>CBOE BZX Exchange</v>
    <v>BATS</v>
    <v>4.8999999999999998E-3</v>
    <v>39.729999999999997</v>
    <v>ETF</v>
    <v>45824.840304640624</v>
    <v>5525</v>
    <v>39.229999999999997</v>
    <v>1090792601.26</v>
    <v>EA:Freedom 100 Emerg Mkt</v>
    <v>39.229999999999997</v>
    <v>39.130000000000003</v>
    <v>39.395000000000003</v>
    <v>39.395000000000003</v>
    <v>FRDM</v>
    <v>EA:Freedom 100 Emerg Mkt (BATS:FRDM)</v>
    <v>74134</v>
    <v>154587</v>
  </rv>
  <rv s="2">
    <v>5526</v>
  </rv>
  <rv s="3">
    <v>https://www.bing.com/financeapi/forcetrigger?t=a1rnh7&amp;q=ARCX%3aEDIV&amp;form=skydnc</v>
    <v>Learn more on Bing</v>
  </rv>
  <rv s="17">
    <v>en-US</v>
    <v>a1rnh7</v>
    <v>268435456</v>
    <v>1</v>
    <v>Powered by Refinitiv</v>
    <v>38</v>
    <v>SPDR S&amp;P Em Mkts Div (ARCX:EDIV)</v>
    <v>34</v>
    <v>39</v>
    <v>Finance</v>
    <v>25</v>
    <v>39.229999999999997</v>
    <v>32.36</v>
    <v>0.77710000000000001</v>
    <v>0.31</v>
    <v>0</v>
    <v>8.1239999999999993E-3</v>
    <v>0</v>
    <v>USD</v>
    <v>NYSE Arca</v>
    <v>ARCX</v>
    <v>4.8999999999999998E-3</v>
    <v>38.630000000000003</v>
    <v>ETF</v>
    <v>45824.84027780078</v>
    <v>5528</v>
    <v>38.387</v>
    <v>735279778.33000004</v>
    <v>SPDR S&amp;P Em Mkts Div</v>
    <v>38.46</v>
    <v>38.159999999999997</v>
    <v>38.47</v>
    <v>38.47</v>
    <v>EDIV</v>
    <v>SPDR S&amp;P Em Mkts Div (ARCX:EDIV)</v>
    <v>57416</v>
    <v>120503</v>
  </rv>
  <rv s="2">
    <v>5529</v>
  </rv>
  <rv s="3">
    <v>https://www.bing.com/financeapi/forcetrigger?t=bjskm7&amp;q=ARCX%3aJHEM&amp;form=skydnc</v>
    <v>Learn more on Bing</v>
  </rv>
  <rv s="17">
    <v>en-US</v>
    <v>bjskm7</v>
    <v>268435456</v>
    <v>1</v>
    <v>Powered by Refinitiv</v>
    <v>38</v>
    <v>J Hancock ETF:Mltfctr EM (ARCX:JHEM)</v>
    <v>34</v>
    <v>39</v>
    <v>Finance</v>
    <v>25</v>
    <v>29.24</v>
    <v>23.47</v>
    <v>0.94130000000000003</v>
    <v>0.31</v>
    <v>0</v>
    <v>1.0839000000000001E-2</v>
    <v>0</v>
    <v>USD</v>
    <v>NYSE Arca</v>
    <v>ARCX</v>
    <v>4.8999999999999998E-3</v>
    <v>29.087399999999999</v>
    <v>ETF</v>
    <v>45824.840277812502</v>
    <v>5531</v>
    <v>28.91</v>
    <v>590244929.64999998</v>
    <v>J Hancock ETF:Mltfctr EM</v>
    <v>28.94</v>
    <v>28.6</v>
    <v>28.91</v>
    <v>28.91</v>
    <v>JHEM</v>
    <v>J Hancock ETF:Mltfctr EM (ARCX:JHEM)</v>
    <v>17339</v>
    <v>24302</v>
  </rv>
  <rv s="2">
    <v>5532</v>
  </rv>
  <rv s="3">
    <v>https://www.bing.com/financeapi/forcetrigger?t=bxi6nm&amp;q=ARCX%3aISWN&amp;form=skydnc</v>
    <v>Learn more on Bing</v>
  </rv>
  <rv s="17">
    <v>en-US</v>
    <v>bxi6nm</v>
    <v>268435456</v>
    <v>1</v>
    <v>Powered by Refinitiv</v>
    <v>38</v>
    <v>Amplify BlackSwan ISWN (ARCX:ISWN)</v>
    <v>34</v>
    <v>39</v>
    <v>Finance</v>
    <v>25</v>
    <v>20.82</v>
    <v>17.64</v>
    <v>1.5510999999999999</v>
    <v>1.4E-2</v>
    <v>0</v>
    <v>6.893E-4</v>
    <v>0</v>
    <v>USD</v>
    <v>NYSE Arca</v>
    <v>ARCX</v>
    <v>4.8999999999999998E-3</v>
    <v>20.54</v>
    <v>ETF</v>
    <v>45824.840277789066</v>
    <v>5534</v>
    <v>20.323799999999999</v>
    <v>31308178.75</v>
    <v>Amplify BlackSwan ISWN</v>
    <v>20.5</v>
    <v>20.309799999999999</v>
    <v>20.323799999999999</v>
    <v>20.323799999999999</v>
    <v>ISWN</v>
    <v>Amplify BlackSwan ISWN (ARCX:ISWN)</v>
    <v>5868</v>
    <v>3141</v>
  </rv>
  <rv s="2">
    <v>5535</v>
  </rv>
  <rv s="3">
    <v>https://www.bing.com/financeapi/forcetrigger?t=a1roxm&amp;q=XNAS%3aEEMA&amp;form=skydnc</v>
    <v>Learn more on Bing</v>
  </rv>
  <rv s="17">
    <v>en-US</v>
    <v>a1roxm</v>
    <v>268435456</v>
    <v>1</v>
    <v>Powered by Refinitiv</v>
    <v>38</v>
    <v>iShares:MSCI Em Mkt Asia (XNAS:EEMA)</v>
    <v>34</v>
    <v>39</v>
    <v>Finance</v>
    <v>25</v>
    <v>82.13</v>
    <v>63.5</v>
    <v>1.0092000000000001</v>
    <v>0.92</v>
    <v>0</v>
    <v>1.1469E-2</v>
    <v>0</v>
    <v>USD</v>
    <v>Nasdaq Stock Market</v>
    <v>XNAS</v>
    <v>4.8999999999999998E-3</v>
    <v>81.52</v>
    <v>ETF</v>
    <v>45824.843750265623</v>
    <v>5537</v>
    <v>81.055000000000007</v>
    <v>415971877.31</v>
    <v>iShares:MSCI Em Mkt Asia</v>
    <v>81.11</v>
    <v>80.215000000000003</v>
    <v>81.135000000000005</v>
    <v>81.135000000000005</v>
    <v>EEMA</v>
    <v>iShares:MSCI Em Mkt Asia (XNAS:EEMA)</v>
    <v>52699</v>
    <v>472502</v>
  </rv>
  <rv s="2">
    <v>5538</v>
  </rv>
  <rv s="3">
    <v>https://www.bing.com/financeapi/forcetrigger?t=a1tz4c&amp;q=ARCX%3aGMF&amp;form=skydnc</v>
    <v>Learn more on Bing</v>
  </rv>
  <rv s="17">
    <v>en-US</v>
    <v>a1tz4c</v>
    <v>268435456</v>
    <v>1</v>
    <v>Powered by Refinitiv</v>
    <v>38</v>
    <v>SPDR S&amp;P Em Asia Pac (ARCX:GMF)</v>
    <v>34</v>
    <v>39</v>
    <v>Finance</v>
    <v>25</v>
    <v>130.43</v>
    <v>100.11</v>
    <v>0.8901</v>
    <v>1.5249999999999999</v>
    <v>0</v>
    <v>1.2322E-2</v>
    <v>0</v>
    <v>USD</v>
    <v>NYSE Arca</v>
    <v>ARCX</v>
    <v>4.8999999999999998E-3</v>
    <v>125.91500000000001</v>
    <v>ETF</v>
    <v>45824.840277812502</v>
    <v>5540</v>
    <v>125.16</v>
    <v>351067995.44</v>
    <v>SPDR S&amp;P Em Asia Pac</v>
    <v>125.16</v>
    <v>123.765</v>
    <v>125.29</v>
    <v>125.29</v>
    <v>GMF</v>
    <v>SPDR S&amp;P Em Asia Pac (ARCX:GMF)</v>
    <v>16353</v>
    <v>17808</v>
  </rv>
  <rv s="2">
    <v>5541</v>
  </rv>
  <rv s="3">
    <v>https://www.bing.com/financeapi/forcetrigger?t=c6qz2w&amp;q=ARCX%3aTRFM&amp;form=skydnc</v>
    <v>Learn more on Bing</v>
  </rv>
  <rv s="21">
    <v>en-US</v>
    <v>c6qz2w</v>
    <v>268435456</v>
    <v>1</v>
    <v>Powered by Refinitiv</v>
    <v>46</v>
    <v>AAM Transformers (ARCX:TRFM)</v>
    <v>34</v>
    <v>37</v>
    <v>Finance</v>
    <v>25</v>
    <v>41.789499999999997</v>
    <v>28.91</v>
    <v>0.9123</v>
    <v>-7.1529999999999999E-4</v>
    <v>2.2622E-2</v>
    <v>-2.9499999999999998E-2</v>
    <v>USD</v>
    <v>NYSE Arca</v>
    <v>ARCX</v>
    <v>4.8999999999999998E-3</v>
    <v>41.370100000000001</v>
    <v>ETF</v>
    <v>45824.840277789066</v>
    <v>5543</v>
    <v>41.0199</v>
    <v>59448758.609999999</v>
    <v>AAM Transformers</v>
    <v>41.02</v>
    <v>40.327199999999998</v>
    <v>41.2395</v>
    <v>41.21</v>
    <v>TRFM</v>
    <v>AAM Transformers (ARCX:TRFM)</v>
    <v>7211</v>
    <v>5681</v>
  </rv>
  <rv s="2">
    <v>5544</v>
  </rv>
  <rv s="3">
    <v>https://www.bing.com/financeapi/forcetrigger?t=a1q59c&amp;q=XNAS%3aCOMT&amp;form=skydnc</v>
    <v>Learn more on Bing</v>
  </rv>
  <rv s="17">
    <v>en-US</v>
    <v>a1q59c</v>
    <v>268435456</v>
    <v>1</v>
    <v>Powered by Refinitiv</v>
    <v>38</v>
    <v>iShares:GSCI Comm Dyn RS (XNAS:COMT)</v>
    <v>34</v>
    <v>39</v>
    <v>Finance</v>
    <v>25</v>
    <v>27.99</v>
    <v>23.11</v>
    <v>0.55389999999999995</v>
    <v>-0.14000000000000001</v>
    <v>-1.1533E-2</v>
    <v>-5.1809999999999998E-3</v>
    <v>-0.31</v>
    <v>USD</v>
    <v>Nasdaq Stock Market</v>
    <v>XNAS</v>
    <v>4.7999999999999996E-3</v>
    <v>27.004999999999999</v>
    <v>ETF</v>
    <v>45824.843750103908</v>
    <v>5546</v>
    <v>26.52</v>
    <v>584492193.60000002</v>
    <v>iShares:GSCI Comm Dyn RS</v>
    <v>26.92</v>
    <v>27.02</v>
    <v>26.88</v>
    <v>26.57</v>
    <v>COMT</v>
    <v>iShares:GSCI Comm Dyn RS (XNAS:COMT)</v>
    <v>463336</v>
    <v>121867</v>
  </rv>
  <rv s="2">
    <v>5547</v>
  </rv>
  <rv s="3">
    <v>https://www.bing.com/financeapi/forcetrigger?t=a1z3yc&amp;q=BATS%3aOEUR&amp;form=skydnc</v>
    <v>Learn more on Bing</v>
  </rv>
  <rv s="17">
    <v>en-US</v>
    <v>a1z3yc</v>
    <v>268435456</v>
    <v>1</v>
    <v>Powered by Refinitiv</v>
    <v>38</v>
    <v>ALPS O'Shs Eur Qlty Dv (BATS:OEUR)</v>
    <v>34</v>
    <v>39</v>
    <v>Finance</v>
    <v>17</v>
    <v>33.32</v>
    <v>27.26</v>
    <v>0.8135</v>
    <v>-4.7000000000000002E-3</v>
    <v>0</v>
    <v>-1.4330000000000001E-4</v>
    <v>0</v>
    <v>USD</v>
    <v>CBOE BZX Exchange</v>
    <v>BATS</v>
    <v>4.7999999999999996E-3</v>
    <v>33.04</v>
    <v>ETF</v>
    <v>45824.840326990627</v>
    <v>5549</v>
    <v>32.79</v>
    <v>37410758.649999999</v>
    <v>ALPS O'Shs Eur Qlty Dv</v>
    <v>33.04</v>
    <v>32.794699999999999</v>
    <v>32.79</v>
    <v>32.79</v>
    <v>OEUR</v>
    <v>ALPS O'Shs Eur Qlty Dv (BATS:OEUR)</v>
    <v>5623</v>
    <v>5281</v>
  </rv>
  <rv s="2">
    <v>5550</v>
  </rv>
  <rv s="3">
    <v>https://www.bing.com/financeapi/forcetrigger?t=a21xdm&amp;q=ARCX%3aRFFC&amp;form=skydnc</v>
    <v>Learn more on Bing</v>
  </rv>
  <rv s="19">
    <v>en-US</v>
    <v>a21xdm</v>
    <v>268435456</v>
    <v>1</v>
    <v>Powered by Refinitiv</v>
    <v>41</v>
    <v>ALPS Active Eqty Opp (ARCX:RFFC)</v>
    <v>34</v>
    <v>42</v>
    <v>Finance</v>
    <v>43</v>
    <v>61.070700000000002</v>
    <v>49.26</v>
    <v>0.98839999999999995</v>
    <v>0.502</v>
    <v>8.6370000000000006E-3</v>
    <v>USD</v>
    <v>NYSE Arca</v>
    <v>ARCX</v>
    <v>4.7999999999999996E-3</v>
    <v>58.64</v>
    <v>ETF</v>
    <v>45824.84027780078</v>
    <v>5552</v>
    <v>58.6252</v>
    <v>21641947.82</v>
    <v>ALPS Active Eqty Opp</v>
    <v>58.64</v>
    <v>58.123199999999997</v>
    <v>58.6252</v>
    <v>RFFC</v>
    <v>ALPS Active Eqty Opp (ARCX:RFFC)</v>
    <v>105</v>
    <v>1643</v>
  </rv>
  <rv s="2">
    <v>5553</v>
  </rv>
  <rv s="16">
    <v>en-US</v>
    <v>cf7qkr</v>
    <v>268435456</v>
    <v>1</v>
    <v>Powered by Refinitiv</v>
    <v>36</v>
    <v>FIRE Funds Wlth Bldr (ARCX:FIRS)</v>
    <v>24</v>
    <v>37</v>
    <v>Finance</v>
    <v>25</v>
    <v>24.83</v>
    <v>19.0245</v>
    <v>7.4800000000000005E-2</v>
    <v>4.9950999999999995E-2</v>
    <v>3.5530000000000002E-3</v>
    <v>1.0551999999999999</v>
    <v>USD</v>
    <v>NYSE Arca</v>
    <v>ARCX</v>
    <v>4.7999999999999996E-3</v>
    <v>21.1248</v>
    <v>ETF</v>
    <v>45824.855753842188</v>
    <v>21.1248</v>
    <v>3939521.15</v>
    <v>FIRE Funds Wlth Bldr</v>
    <v>21.1248</v>
    <v>21.05</v>
    <v>21.1248</v>
    <v>22.18</v>
    <v>FIRS</v>
    <v>FIRE Funds Wlth Bldr (ARCX:FIRS)</v>
    <v>156</v>
    <v>1715</v>
  </rv>
  <rv s="2">
    <v>5555</v>
  </rv>
  <rv s="16">
    <v>en-US</v>
    <v>cb9dyc</v>
    <v>268435456</v>
    <v>1</v>
    <v>Powered by Refinitiv</v>
    <v>36</v>
    <v>Eaton Vance Hi Yld ETF (ARCX:EVHY)</v>
    <v>24</v>
    <v>37</v>
    <v>Finance</v>
    <v>25</v>
    <v>54.19</v>
    <v>50.26</v>
    <v>0.1206</v>
    <v>0</v>
    <v>2.2889999999999998E-3</v>
    <v>0</v>
    <v>USD</v>
    <v>NYSE Arca</v>
    <v>ARCX</v>
    <v>4.7999999999999996E-3</v>
    <v>52.819600000000001</v>
    <v>ETF</v>
    <v>45824.84027780078</v>
    <v>52.75</v>
    <v>20954809.440000001</v>
    <v>Eaton Vance Hi Yld ETF</v>
    <v>52.75</v>
    <v>52.679400000000001</v>
    <v>52.8</v>
    <v>52.8</v>
    <v>EVHY</v>
    <v>Eaton Vance Hi Yld ETF (ARCX:EVHY)</v>
    <v>744</v>
    <v>654</v>
  </rv>
  <rv s="2">
    <v>5557</v>
  </rv>
  <rv s="3">
    <v>https://www.bing.com/financeapi/forcetrigger?t=c4ucc7&amp;q=BATS%3aJBBB&amp;form=skydnc</v>
    <v>Learn more on Bing</v>
  </rv>
  <rv s="17">
    <v>en-US</v>
    <v>c4ucc7</v>
    <v>268435456</v>
    <v>1</v>
    <v>Powered by Refinitiv</v>
    <v>38</v>
    <v>Jns Hndsn B-BBB CLO (BATS:JBBB)</v>
    <v>34</v>
    <v>39</v>
    <v>Finance</v>
    <v>17</v>
    <v>49.71</v>
    <v>45.75</v>
    <v>0.3261</v>
    <v>7.0000000000000007E-2</v>
    <v>1.8640000000000002E-3</v>
    <v>1.4519999999999999E-3</v>
    <v>0.09</v>
    <v>USD</v>
    <v>CBOE BZX Exchange</v>
    <v>BATS</v>
    <v>4.7999999999999996E-3</v>
    <v>48.37</v>
    <v>ETF</v>
    <v>45824.923698888284</v>
    <v>5559</v>
    <v>48.21</v>
    <v>1343484279.8299999</v>
    <v>Jns Hndsn B-BBB CLO</v>
    <v>48.21</v>
    <v>48.21</v>
    <v>48.28</v>
    <v>48.37</v>
    <v>JBBB</v>
    <v>Jns Hndsn B-BBB CLO (BATS:JBBB)</v>
    <v>261354</v>
    <v>462303</v>
  </rv>
  <rv s="2">
    <v>5560</v>
  </rv>
  <rv s="16">
    <v>en-US</v>
    <v>cazbkr</v>
    <v>268435456</v>
    <v>1</v>
    <v>Powered by Refinitiv</v>
    <v>36</v>
    <v>iShares:Trstn-Enblg Mtls (XNAS:TMET)</v>
    <v>24</v>
    <v>37</v>
    <v>Finance</v>
    <v>25</v>
    <v>30.585000000000001</v>
    <v>20.904499999999999</v>
    <v>0.215</v>
    <v>0</v>
    <v>9.0200000000000002E-3</v>
    <v>0</v>
    <v>USD</v>
    <v>Nasdaq Stock Market</v>
    <v>XNAS</v>
    <v>4.7999999999999996E-3</v>
    <v>24.05</v>
    <v>ETF</v>
    <v>45824.843750207816</v>
    <v>24.015000000000001</v>
    <v>9125145.5500000007</v>
    <v>iShares:Trstn-Enblg Mtls</v>
    <v>24.04</v>
    <v>23.835000000000001</v>
    <v>24.05</v>
    <v>24.05</v>
    <v>TMET</v>
    <v>iShares:Trstn-Enblg Mtls (XNAS:TMET)</v>
    <v>362</v>
    <v>512</v>
  </rv>
  <rv s="2">
    <v>5562</v>
  </rv>
  <rv s="16">
    <v>en-US</v>
    <v>c89ssm</v>
    <v>268435456</v>
    <v>1</v>
    <v>Powered by Refinitiv</v>
    <v>36</v>
    <v>Invesco High Yld Slct (BATS:HIYS)</v>
    <v>24</v>
    <v>37</v>
    <v>Finance</v>
    <v>17</v>
    <v>26.135200000000001</v>
    <v>24.19</v>
    <v>0.04</v>
    <v>0</v>
    <v>1.5740000000000001E-3</v>
    <v>0</v>
    <v>USD</v>
    <v>CBOE BZX Exchange</v>
    <v>BATS</v>
    <v>4.7999999999999996E-3</v>
    <v>25.445</v>
    <v>ETF</v>
    <v>45824.840303784375</v>
    <v>25.445</v>
    <v>7828697.5300000003</v>
    <v>Invesco High Yld Slct</v>
    <v>25.445</v>
    <v>25.405000000000001</v>
    <v>25.445</v>
    <v>25.445</v>
    <v>HIYS</v>
    <v>Invesco High Yld Slct (BATS:HIYS)</v>
    <v>231</v>
    <v>565</v>
  </rv>
  <rv s="2">
    <v>5564</v>
  </rv>
  <rv s="3">
    <v>https://www.bing.com/financeapi/forcetrigger?t=c3h5vh&amp;q=ARCX%3aSIHY&amp;form=skydnc</v>
    <v>Learn more on Bing</v>
  </rv>
  <rv s="17">
    <v>en-US</v>
    <v>c3h5vh</v>
    <v>268435456</v>
    <v>1</v>
    <v>Powered by Refinitiv</v>
    <v>38</v>
    <v>Harbor Sci Alpha HY (ARCX:SIHY)</v>
    <v>34</v>
    <v>39</v>
    <v>Finance</v>
    <v>25</v>
    <v>46.6999</v>
    <v>42.382300000000001</v>
    <v>0.94489999999999996</v>
    <v>0.05</v>
    <v>0</v>
    <v>1.1050000000000001E-3</v>
    <v>0</v>
    <v>USD</v>
    <v>NYSE Arca</v>
    <v>ARCX</v>
    <v>4.7999999999999996E-3</v>
    <v>45.42</v>
    <v>ETF</v>
    <v>45824.84027780078</v>
    <v>5566</v>
    <v>45.263100000000001</v>
    <v>164428118.19</v>
    <v>Harbor Sci Alpha HY</v>
    <v>45.27</v>
    <v>45.24</v>
    <v>45.29</v>
    <v>45.29</v>
    <v>SIHY</v>
    <v>Harbor Sci Alpha HY (ARCX:SIHY)</v>
    <v>10894</v>
    <v>39143</v>
  </rv>
  <rv s="2">
    <v>5567</v>
  </rv>
  <rv s="3">
    <v>https://www.bing.com/financeapi/forcetrigger?t=a1rh77&amp;q=ARCX%3aDXJ&amp;form=skydnc</v>
    <v>Learn more on Bing</v>
  </rv>
  <rv s="17">
    <v>en-US</v>
    <v>a1rh77</v>
    <v>268435456</v>
    <v>1</v>
    <v>Powered by Refinitiv</v>
    <v>38</v>
    <v>WisdomTree:Jpn Hdgd Eq (ARCX:DXJ)</v>
    <v>34</v>
    <v>39</v>
    <v>Finance</v>
    <v>25</v>
    <v>117.8</v>
    <v>85.3</v>
    <v>0.46100000000000002</v>
    <v>0.96</v>
    <v>6.692E-3</v>
    <v>8.5249999999999996E-3</v>
    <v>0.76</v>
    <v>USD</v>
    <v>NYSE Arca</v>
    <v>ARCX</v>
    <v>4.7999999999999996E-3</v>
    <v>113.63</v>
    <v>ETF</v>
    <v>45824.909661446094</v>
    <v>5569</v>
    <v>112.98</v>
    <v>3466507449.21</v>
    <v>WisdomTree:Jpn Hdgd Eq</v>
    <v>113.02</v>
    <v>112.61</v>
    <v>113.57</v>
    <v>114.33</v>
    <v>DXJ</v>
    <v>WisdomTree:Jpn Hdgd Eq (ARCX:DXJ)</v>
    <v>233706</v>
    <v>362933</v>
  </rv>
  <rv s="2">
    <v>5570</v>
  </rv>
  <rv s="16">
    <v>en-US</v>
    <v>ccuuxm</v>
    <v>268435456</v>
    <v>1</v>
    <v>Powered by Refinitiv</v>
    <v>36</v>
    <v>Fidelity Dynamic Buff Eq (BATS:FBUF)</v>
    <v>24</v>
    <v>37</v>
    <v>Finance</v>
    <v>17</v>
    <v>28.23</v>
    <v>23.52</v>
    <v>0.14000000000000001</v>
    <v>0</v>
    <v>5.1110000000000001E-3</v>
    <v>0</v>
    <v>USD</v>
    <v>CBOE BZX Exchange</v>
    <v>BATS</v>
    <v>4.7999999999999996E-3</v>
    <v>27.56</v>
    <v>ETF</v>
    <v>45824.840300000003</v>
    <v>27.52</v>
    <v>10862690.75</v>
    <v>Fidelity Dynamic Buff Eq</v>
    <v>27.56</v>
    <v>27.39</v>
    <v>27.53</v>
    <v>27.53</v>
    <v>FBUF</v>
    <v>Fidelity Dynamic Buff Eq (BATS:FBUF)</v>
    <v>1333</v>
    <v>2732</v>
  </rv>
  <rv s="2">
    <v>5572</v>
  </rv>
  <rv s="3">
    <v>https://www.bing.com/financeapi/forcetrigger?t=b1962w&amp;q=BATS%3aOGIG&amp;form=skydnc</v>
    <v>Learn more on Bing</v>
  </rv>
  <rv s="17">
    <v>en-US</v>
    <v>b1962w</v>
    <v>268435456</v>
    <v>1</v>
    <v>Powered by Refinitiv</v>
    <v>38</v>
    <v>ALPS O'Shs Glbl Int Gnts (BATS:OGIG)</v>
    <v>34</v>
    <v>39</v>
    <v>Finance</v>
    <v>17</v>
    <v>52.94</v>
    <v>33.500999999999998</v>
    <v>0.94079999999999997</v>
    <v>0.85209999999999997</v>
    <v>0</v>
    <v>1.6625000000000001E-2</v>
    <v>0</v>
    <v>USD</v>
    <v>CBOE BZX Exchange</v>
    <v>BATS</v>
    <v>4.7999999999999996E-3</v>
    <v>52.27</v>
    <v>ETF</v>
    <v>45824.84032785859</v>
    <v>5574</v>
    <v>51.69</v>
    <v>153047985.68000001</v>
    <v>ALPS O'Shs Glbl Int Gnts</v>
    <v>51.69</v>
    <v>51.253500000000003</v>
    <v>52.105600000000003</v>
    <v>52.105600000000003</v>
    <v>OGIG</v>
    <v>ALPS O'Shs Glbl Int Gnts (BATS:OGIG)</v>
    <v>4638</v>
    <v>17765</v>
  </rv>
  <rv s="2">
    <v>5575</v>
  </rv>
  <rv s="16">
    <v>en-US</v>
    <v>c9b7im</v>
    <v>268435456</v>
    <v>1</v>
    <v>Powered by Refinitiv</v>
    <v>36</v>
    <v>DoubleLine:Mortgage (ARCX:DMBS)</v>
    <v>24</v>
    <v>37</v>
    <v>Finance</v>
    <v>25</v>
    <v>50.71</v>
    <v>46.84</v>
    <v>-9.9599999999999994E-2</v>
    <v>0</v>
    <v>-2.0569999999999998E-3</v>
    <v>0</v>
    <v>USD</v>
    <v>NYSE Arca</v>
    <v>ARCX</v>
    <v>4.7999999999999996E-3</v>
    <v>48.442999999999998</v>
    <v>ETF</v>
    <v>45824.84027780078</v>
    <v>48.290100000000002</v>
    <v>408891260.16000003</v>
    <v>DoubleLine:Mortgage</v>
    <v>48.36</v>
    <v>48.42</v>
    <v>48.320399999999999</v>
    <v>48.320399999999999</v>
    <v>DMBS</v>
    <v>DoubleLine:Mortgage (ARCX:DMBS)</v>
    <v>24186</v>
    <v>49097</v>
  </rv>
  <rv s="2">
    <v>5577</v>
  </rv>
  <rv s="16">
    <v>en-US</v>
    <v>ccuv1h</v>
    <v>268435456</v>
    <v>1</v>
    <v>Powered by Refinitiv</v>
    <v>36</v>
    <v>Fidelity Hedged Eqty (BATS:FHEQ)</v>
    <v>24</v>
    <v>37</v>
    <v>Finance</v>
    <v>17</v>
    <v>28.5</v>
    <v>22.83</v>
    <v>0.15770000000000001</v>
    <v>0</v>
    <v>5.6320000000000007E-3</v>
    <v>0</v>
    <v>USD</v>
    <v>CBOE BZX Exchange</v>
    <v>BATS</v>
    <v>4.7999999999999996E-3</v>
    <v>28.21</v>
    <v>ETF</v>
    <v>45824.840296816408</v>
    <v>28.13</v>
    <v>581073455.75999999</v>
    <v>Fidelity Hedged Eqty</v>
    <v>28.13</v>
    <v>28</v>
    <v>28.157699999999998</v>
    <v>28.157699999999998</v>
    <v>FHEQ</v>
    <v>Fidelity Hedged Eqty (BATS:FHEQ)</v>
    <v>7119</v>
    <v>158194</v>
  </rv>
  <rv s="2">
    <v>5579</v>
  </rv>
  <rv s="3">
    <v>https://www.bing.com/financeapi/forcetrigger?t=a1quk2&amp;q=BATS%3aDDLS&amp;form=skydnc</v>
    <v>Learn more on Bing</v>
  </rv>
  <rv s="17">
    <v>en-US</v>
    <v>a1quk2</v>
    <v>268435456</v>
    <v>1</v>
    <v>Powered by Refinitiv</v>
    <v>38</v>
    <v>WisdomTree:Dyn Int SC Eq (BATS:DDLS)</v>
    <v>34</v>
    <v>39</v>
    <v>Finance</v>
    <v>17</v>
    <v>39.24</v>
    <v>31.200099999999999</v>
    <v>0.67820000000000003</v>
    <v>7.0000000000000007E-2</v>
    <v>0</v>
    <v>1.8E-3</v>
    <v>0</v>
    <v>USD</v>
    <v>CBOE BZX Exchange</v>
    <v>BATS</v>
    <v>4.7999999999999996E-3</v>
    <v>39.22</v>
    <v>ETF</v>
    <v>45824.840290520311</v>
    <v>5581</v>
    <v>38.96</v>
    <v>423968670.16000003</v>
    <v>WisdomTree:Dyn Int SC Eq</v>
    <v>39.03</v>
    <v>38.89</v>
    <v>38.96</v>
    <v>38.96</v>
    <v>DDLS</v>
    <v>WisdomTree:Dyn Int SC Eq (BATS:DDLS)</v>
    <v>62944</v>
    <v>29804</v>
  </rv>
  <rv s="2">
    <v>5582</v>
  </rv>
  <rv s="3">
    <v>https://www.bing.com/financeapi/forcetrigger?t=a1vgxm&amp;q=ARCX%3aILF&amp;form=skydnc</v>
    <v>Learn more on Bing</v>
  </rv>
  <rv s="17">
    <v>en-US</v>
    <v>a1vgxm</v>
    <v>268435456</v>
    <v>1</v>
    <v>Powered by Refinitiv</v>
    <v>38</v>
    <v>iShares:Lat Amer 40 (ARCX:ILF)</v>
    <v>34</v>
    <v>39</v>
    <v>Finance</v>
    <v>25</v>
    <v>26.83</v>
    <v>20.83</v>
    <v>0.98219999999999996</v>
    <v>0.38500000000000001</v>
    <v>2.3370000000000001E-3</v>
    <v>1.5226E-2</v>
    <v>0.06</v>
    <v>USD</v>
    <v>NYSE Arca</v>
    <v>ARCX</v>
    <v>4.7999999999999996E-3</v>
    <v>25.81</v>
    <v>ETF</v>
    <v>45824.869807291405</v>
    <v>5584</v>
    <v>25.48</v>
    <v>1705700171.9400001</v>
    <v>iShares:Lat Amer 40</v>
    <v>25.48</v>
    <v>25.285</v>
    <v>25.67</v>
    <v>25.73</v>
    <v>ILF</v>
    <v>iShares:Lat Amer 40 (ARCX:ILF)</v>
    <v>1796314</v>
    <v>1913672</v>
  </rv>
  <rv s="2">
    <v>5585</v>
  </rv>
  <rv s="3">
    <v>https://www.bing.com/financeapi/forcetrigger?t=a1s39c&amp;q=ARCX%3aEPP&amp;form=skydnc</v>
    <v>Learn more on Bing</v>
  </rv>
  <rv s="17">
    <v>en-US</v>
    <v>a1s39c</v>
    <v>268435456</v>
    <v>1</v>
    <v>Powered by Refinitiv</v>
    <v>38</v>
    <v>iShares:MSCI Pac xJpn (ARCX:EPP)</v>
    <v>34</v>
    <v>39</v>
    <v>Finance</v>
    <v>25</v>
    <v>50.034999999999997</v>
    <v>38.44</v>
    <v>1.0703</v>
    <v>0.35899999999999999</v>
    <v>-2.6670000000000001E-3</v>
    <v>7.4190000000000002E-3</v>
    <v>-0.13</v>
    <v>USD</v>
    <v>NYSE Arca</v>
    <v>ARCX</v>
    <v>4.7999999999999996E-3</v>
    <v>49.185000000000002</v>
    <v>ETF</v>
    <v>45824.84027780078</v>
    <v>5587</v>
    <v>48.75</v>
    <v>1812430903.3399999</v>
    <v>iShares:MSCI Pac xJpn</v>
    <v>48.9</v>
    <v>48.390999999999998</v>
    <v>48.75</v>
    <v>48.62</v>
    <v>EPP</v>
    <v>iShares:MSCI Pac xJpn (ARCX:EPP)</v>
    <v>204131</v>
    <v>383426</v>
  </rv>
  <rv s="2">
    <v>5588</v>
  </rv>
  <rv s="3">
    <v>https://www.bing.com/financeapi/forcetrigger?t=a21tdm&amp;q=XNAS%3aRDVY&amp;form=skydnc</v>
    <v>Learn more on Bing</v>
  </rv>
  <rv s="17">
    <v>en-US</v>
    <v>a21tdm</v>
    <v>268435456</v>
    <v>1</v>
    <v>Powered by Refinitiv</v>
    <v>38</v>
    <v>FT VI:Rising Div Achvrs (XNAS:RDVY)</v>
    <v>34</v>
    <v>39</v>
    <v>Finance</v>
    <v>25</v>
    <v>64.63</v>
    <v>50.27</v>
    <v>1.0357000000000001</v>
    <v>0.66</v>
    <v>-3.8409999999999998E-3</v>
    <v>1.0905E-2</v>
    <v>-0.23499999999999999</v>
    <v>USD</v>
    <v>Nasdaq Stock Market</v>
    <v>XNAS</v>
    <v>4.7999999999999996E-3</v>
    <v>61.37</v>
    <v>ETF</v>
    <v>45824.843750034372</v>
    <v>5590</v>
    <v>60.938000000000002</v>
    <v>14216926863.969999</v>
    <v>FT VI:Rising Div Achvrs</v>
    <v>60.98</v>
    <v>60.52</v>
    <v>61.18</v>
    <v>60.945</v>
    <v>RDVY</v>
    <v>FT VI:Rising Div Achvrs (XNAS:RDVY)</v>
    <v>977926</v>
    <v>853084</v>
  </rv>
  <rv s="2">
    <v>5591</v>
  </rv>
  <rv s="3">
    <v>https://www.bing.com/financeapi/forcetrigger?t=a1zdww&amp;q=BATS%3aOUSM&amp;form=skydnc</v>
    <v>Learn more on Bing</v>
  </rv>
  <rv s="17">
    <v>en-US</v>
    <v>a1zdww</v>
    <v>268435456</v>
    <v>1</v>
    <v>Powered by Refinitiv</v>
    <v>38</v>
    <v>ALPS O'Shs US SC Qlty Dv (BATS:OUSM)</v>
    <v>34</v>
    <v>39</v>
    <v>Finance</v>
    <v>17</v>
    <v>47.4681</v>
    <v>37.299999999999997</v>
    <v>0.83650000000000002</v>
    <v>0.43</v>
    <v>0</v>
    <v>1.0169999999999998E-2</v>
    <v>0</v>
    <v>USD</v>
    <v>CBOE BZX Exchange</v>
    <v>BATS</v>
    <v>4.7999999999999996E-3</v>
    <v>42.9</v>
    <v>ETF</v>
    <v>45824.840327650003</v>
    <v>5593</v>
    <v>42.53</v>
    <v>896762250.53999996</v>
    <v>ALPS O'Shs US SC Qlty Dv</v>
    <v>42.53</v>
    <v>42.28</v>
    <v>42.71</v>
    <v>42.71</v>
    <v>OUSM</v>
    <v>ALPS O'Shs US SC Qlty Dv (BATS:OUSM)</v>
    <v>66606</v>
    <v>76367</v>
  </rv>
  <rv s="2">
    <v>5594</v>
  </rv>
  <rv s="3">
    <v>https://www.bing.com/financeapi/forcetrigger?t=a1zdu2&amp;q=BATS%3aOUSA&amp;form=skydnc</v>
    <v>Learn more on Bing</v>
  </rv>
  <rv s="17">
    <v>en-US</v>
    <v>a1zdu2</v>
    <v>268435456</v>
    <v>1</v>
    <v>Powered by Refinitiv</v>
    <v>38</v>
    <v>ALPS O'Shs US Qlty Dv (BATS:OUSA)</v>
    <v>34</v>
    <v>39</v>
    <v>Finance</v>
    <v>17</v>
    <v>55.6</v>
    <v>47.190300000000001</v>
    <v>0.79149999999999998</v>
    <v>0.18</v>
    <v>0</v>
    <v>3.3760000000000001E-3</v>
    <v>0</v>
    <v>USD</v>
    <v>CBOE BZX Exchange</v>
    <v>BATS</v>
    <v>4.7999999999999996E-3</v>
    <v>53.74</v>
    <v>ETF</v>
    <v>45824.840326990627</v>
    <v>5596</v>
    <v>53.37</v>
    <v>804392935.08000004</v>
    <v>ALPS O'Shs US Qlty Dv</v>
    <v>53.45</v>
    <v>53.31</v>
    <v>53.49</v>
    <v>53.49</v>
    <v>OUSA</v>
    <v>ALPS O'Shs US Qlty Dv (BATS:OUSA)</v>
    <v>16162</v>
    <v>21517</v>
  </rv>
  <rv s="2">
    <v>5597</v>
  </rv>
  <rv s="3">
    <v>https://www.bing.com/financeapi/forcetrigger?t=a21wpr&amp;q=ARCX%3aREZ&amp;form=skydnc</v>
    <v>Learn more on Bing</v>
  </rv>
  <rv s="17">
    <v>en-US</v>
    <v>a21wpr</v>
    <v>268435456</v>
    <v>1</v>
    <v>Powered by Refinitiv</v>
    <v>38</v>
    <v>iShares:Res &amp; Mltsctr RE (ARCX:REZ)</v>
    <v>34</v>
    <v>39</v>
    <v>Finance</v>
    <v>25</v>
    <v>91.64</v>
    <v>73.23</v>
    <v>0.8982</v>
    <v>-0.34100000000000003</v>
    <v>-2.0535000000000001E-2</v>
    <v>-4.1510000000000002E-3</v>
    <v>-1.68</v>
    <v>USD</v>
    <v>NYSE Arca</v>
    <v>ARCX</v>
    <v>4.7999999999999996E-3</v>
    <v>83</v>
    <v>ETF</v>
    <v>45824.840277812502</v>
    <v>5599</v>
    <v>81.513599999999997</v>
    <v>806661900.38</v>
    <v>iShares:Res &amp; Mltsctr RE</v>
    <v>82.46</v>
    <v>82.150999999999996</v>
    <v>81.81</v>
    <v>80.13</v>
    <v>REZ</v>
    <v>iShares:Res &amp; Mltsctr RE (ARCX:REZ)</v>
    <v>51079</v>
    <v>54996</v>
  </rv>
  <rv s="2">
    <v>5600</v>
  </rv>
  <rv s="3">
    <v>https://www.bing.com/financeapi/forcetrigger?t=a1r8ar&amp;q=ARCX%3aDOL&amp;form=skydnc</v>
    <v>Learn more on Bing</v>
  </rv>
  <rv s="17">
    <v>en-US</v>
    <v>a1r8ar</v>
    <v>268435456</v>
    <v>1</v>
    <v>Powered by Refinitiv</v>
    <v>38</v>
    <v>WisdomTree:Intl LC Div (ARCX:DOL)</v>
    <v>34</v>
    <v>39</v>
    <v>Finance</v>
    <v>25</v>
    <v>61.24</v>
    <v>48.6</v>
    <v>0.87529999999999997</v>
    <v>0.2114</v>
    <v>-3.0136E-2</v>
    <v>3.5370000000000002E-3</v>
    <v>-1.8078000000000001</v>
    <v>USD</v>
    <v>NYSE Arca</v>
    <v>ARCX</v>
    <v>4.7999999999999996E-3</v>
    <v>60.488500000000002</v>
    <v>ETF</v>
    <v>45824.840277823438</v>
    <v>5602</v>
    <v>59.9878</v>
    <v>598030517.38</v>
    <v>WisdomTree:Intl LC Div</v>
    <v>60.22</v>
    <v>59.776400000000002</v>
    <v>59.9878</v>
    <v>58.18</v>
    <v>DOL</v>
    <v>WisdomTree:Intl LC Div (ARCX:DOL)</v>
    <v>19595</v>
    <v>22673</v>
  </rv>
  <rv s="2">
    <v>5603</v>
  </rv>
  <rv s="3">
    <v>https://www.bing.com/financeapi/forcetrigger?t=a1rg7w&amp;q=ARCX%3aDWM&amp;form=skydnc</v>
    <v>Learn more on Bing</v>
  </rv>
  <rv s="17">
    <v>en-US</v>
    <v>a1rg7w</v>
    <v>268435456</v>
    <v>1</v>
    <v>Powered by Refinitiv</v>
    <v>38</v>
    <v>WisdomTree:Intl Equity (ARCX:DWM)</v>
    <v>34</v>
    <v>39</v>
    <v>Finance</v>
    <v>25</v>
    <v>63.945</v>
    <v>51.55</v>
    <v>0.93189999999999995</v>
    <v>0.25650000000000001</v>
    <v>-3.0138999999999999E-2</v>
    <v>4.058E-3</v>
    <v>-1.9127000000000001</v>
    <v>USD</v>
    <v>NYSE Arca</v>
    <v>ARCX</v>
    <v>4.7999999999999996E-3</v>
    <v>63.945</v>
    <v>ETF</v>
    <v>45824.840277823438</v>
    <v>5605</v>
    <v>63.462699999999998</v>
    <v>565553459.61000001</v>
    <v>WisdomTree:Intl Equity</v>
    <v>63.69</v>
    <v>63.206200000000003</v>
    <v>63.462699999999998</v>
    <v>61.55</v>
    <v>DWM</v>
    <v>WisdomTree:Intl Equity (ARCX:DWM)</v>
    <v>38712</v>
    <v>11837</v>
  </rv>
  <rv s="2">
    <v>5606</v>
  </rv>
  <rv s="3">
    <v>https://www.bing.com/financeapi/forcetrigger?t=a23d3m&amp;q=ARCX%3aSPFF&amp;form=skydnc</v>
    <v>Learn more on Bing</v>
  </rv>
  <rv s="17">
    <v>en-US</v>
    <v>a23d3m</v>
    <v>268435456</v>
    <v>1</v>
    <v>Powered by Refinitiv</v>
    <v>38</v>
    <v>Glbl X Super Inc Prfrd (ARCX:SPFF)</v>
    <v>34</v>
    <v>39</v>
    <v>Finance</v>
    <v>25</v>
    <v>9.8800000000000008</v>
    <v>8.25</v>
    <v>1.0965</v>
    <v>0.02</v>
    <v>0</v>
    <v>2.2829999999999999E-3</v>
    <v>0</v>
    <v>USD</v>
    <v>NYSE Arca</v>
    <v>ARCX</v>
    <v>4.7999999999999996E-3</v>
    <v>8.8002000000000002</v>
    <v>ETF</v>
    <v>45824.840277812502</v>
    <v>5608</v>
    <v>8.75</v>
    <v>130606064.68000001</v>
    <v>Glbl X Super Inc Prfrd</v>
    <v>8.7899999999999991</v>
    <v>8.76</v>
    <v>8.7799999999999994</v>
    <v>8.7799999999999994</v>
    <v>SPFF</v>
    <v>Glbl X Super Inc Prfrd (ARCX:SPFF)</v>
    <v>21852</v>
    <v>34686</v>
  </rv>
  <rv s="2">
    <v>5609</v>
  </rv>
  <rv s="3">
    <v>https://www.bing.com/financeapi/forcetrigger?t=bhx4im&amp;q=ARCX%3aEMMF&amp;form=skydnc</v>
    <v>Learn more on Bing</v>
  </rv>
  <rv s="17">
    <v>en-US</v>
    <v>bhx4im</v>
    <v>268435456</v>
    <v>1</v>
    <v>Powered by Refinitiv</v>
    <v>38</v>
    <v>WisdomTree:EM Mltfctr (ARCX:EMMF)</v>
    <v>34</v>
    <v>39</v>
    <v>Finance</v>
    <v>25</v>
    <v>28.97</v>
    <v>23.93</v>
    <v>0.61919999999999997</v>
    <v>0.30049999999999999</v>
    <v>0</v>
    <v>1.0628E-2</v>
    <v>0</v>
    <v>USD</v>
    <v>NYSE Arca</v>
    <v>ARCX</v>
    <v>4.7999999999999996E-3</v>
    <v>28.729299999999999</v>
    <v>ETF</v>
    <v>45824.840277823438</v>
    <v>5611</v>
    <v>28.51</v>
    <v>104616334.15000001</v>
    <v>WisdomTree:EM Mltfctr</v>
    <v>28.51</v>
    <v>28.2745</v>
    <v>28.574999999999999</v>
    <v>28.574999999999999</v>
    <v>EMMF</v>
    <v>WisdomTree:EM Mltfctr (ARCX:EMMF)</v>
    <v>18240</v>
    <v>32576</v>
  </rv>
  <rv s="2">
    <v>5612</v>
  </rv>
  <rv s="3">
    <v>https://www.bing.com/financeapi/forcetrigger?t=a21v6h&amp;q=BATS%3aREM&amp;form=skydnc</v>
    <v>Learn more on Bing</v>
  </rv>
  <rv s="17">
    <v>en-US</v>
    <v>a21v6h</v>
    <v>268435456</v>
    <v>1</v>
    <v>Powered by Refinitiv</v>
    <v>38</v>
    <v>iShares:Mtge RE (BATS:REM)</v>
    <v>34</v>
    <v>39</v>
    <v>Finance</v>
    <v>17</v>
    <v>24.88</v>
    <v>18.34</v>
    <v>1.3662000000000001</v>
    <v>0</v>
    <v>-5.7030000000000006E-3</v>
    <v>0</v>
    <v>-0.12</v>
    <v>USD</v>
    <v>CBOE BZX Exchange</v>
    <v>BATS</v>
    <v>4.7999999999999996E-3</v>
    <v>21.3</v>
    <v>ETF</v>
    <v>45824.840337140624</v>
    <v>5614</v>
    <v>20.995000000000001</v>
    <v>550929194.84000003</v>
    <v>iShares:Mtge RE</v>
    <v>21.24</v>
    <v>21.04</v>
    <v>21.04</v>
    <v>20.92</v>
    <v>REM</v>
    <v>iShares:Mtge RE (BATS:REM)</v>
    <v>215320</v>
    <v>434902</v>
  </rv>
  <rv s="2">
    <v>5615</v>
  </rv>
  <rv s="3">
    <v>https://www.bing.com/financeapi/forcetrigger?t=a1wbnm&amp;q=ARCX%3aJPXN&amp;form=skydnc</v>
    <v>Learn more on Bing</v>
  </rv>
  <rv s="17">
    <v>en-US</v>
    <v>a1wbnm</v>
    <v>268435456</v>
    <v>1</v>
    <v>Powered by Refinitiv</v>
    <v>38</v>
    <v>iShares:JPX-Nikkei 400 (ARCX:JPXN)</v>
    <v>34</v>
    <v>39</v>
    <v>Finance</v>
    <v>25</v>
    <v>79.95</v>
    <v>64.09</v>
    <v>1.0028999999999999</v>
    <v>0.105</v>
    <v>0</v>
    <v>1.346E-3</v>
    <v>0</v>
    <v>USD</v>
    <v>NYSE Arca</v>
    <v>ARCX</v>
    <v>4.7999999999999996E-3</v>
    <v>78.739999999999995</v>
    <v>ETF</v>
    <v>45824.840277812502</v>
    <v>5617</v>
    <v>78.099999999999994</v>
    <v>94880999.060000002</v>
    <v>iShares:JPX-Nikkei 400</v>
    <v>78.42</v>
    <v>77.995000000000005</v>
    <v>78.099999999999994</v>
    <v>78.099999999999994</v>
    <v>JPXN</v>
    <v>iShares:JPX-Nikkei 400 (ARCX:JPXN)</v>
    <v>5919</v>
    <v>3165</v>
  </rv>
  <rv s="2">
    <v>5618</v>
  </rv>
  <rv s="16">
    <v>en-US</v>
    <v>cafssm</v>
    <v>268435456</v>
    <v>1</v>
    <v>Powered by Refinitiv</v>
    <v>36</v>
    <v>Glbl X D30 Cov Call &amp; Gr (ARCX:DYLG)</v>
    <v>24</v>
    <v>37</v>
    <v>Finance</v>
    <v>25</v>
    <v>30.363399999999999</v>
    <v>22.96</v>
    <v>0.21490000000000001</v>
    <v>0</v>
    <v>8.4530000000000004E-3</v>
    <v>0</v>
    <v>USD</v>
    <v>NYSE Arca</v>
    <v>ARCX</v>
    <v>4.7999999999999996E-3</v>
    <v>25.7</v>
    <v>ETF</v>
    <v>45824.84027780078</v>
    <v>25.636800000000001</v>
    <v>2542390.52</v>
    <v>Glbl X D30 Cov Call &amp; Gr</v>
    <v>25.7</v>
    <v>25.421900000000001</v>
    <v>25.636800000000001</v>
    <v>25.636800000000001</v>
    <v>DYLG</v>
    <v>Glbl X D30 Cov Call &amp; Gr (ARCX:DYLG)</v>
    <v>1134</v>
    <v>2473</v>
  </rv>
  <rv s="2">
    <v>5620</v>
  </rv>
  <rv s="3">
    <v>https://www.bing.com/financeapi/forcetrigger?t=a1x4kr&amp;q=XNAS%3aLRGE&amp;form=skydnc</v>
    <v>Learn more on Bing</v>
  </rv>
  <rv s="17">
    <v>en-US</v>
    <v>a1x4kr</v>
    <v>268435456</v>
    <v>1</v>
    <v>Powered by Refinitiv</v>
    <v>38</v>
    <v>ClearBridge LC Gr ESG (XNAS:LRGE)</v>
    <v>34</v>
    <v>39</v>
    <v>Finance</v>
    <v>25</v>
    <v>79.989999999999995</v>
    <v>60.72</v>
    <v>0.96879999999999999</v>
    <v>0.98</v>
    <v>0</v>
    <v>1.2859000000000001E-2</v>
    <v>0</v>
    <v>USD</v>
    <v>Nasdaq Stock Market</v>
    <v>XNAS</v>
    <v>4.7999999999999996E-3</v>
    <v>77.325000000000003</v>
    <v>ETF</v>
    <v>45824.843750265623</v>
    <v>5622</v>
    <v>76.983500000000006</v>
    <v>416165345.22000003</v>
    <v>ClearBridge LC Gr ESG</v>
    <v>76.983500000000006</v>
    <v>76.209999999999994</v>
    <v>77.19</v>
    <v>77.19</v>
    <v>LRGE</v>
    <v>ClearBridge LC Gr ESG (XNAS:LRGE)</v>
    <v>6340</v>
    <v>13212</v>
  </rv>
  <rv s="2">
    <v>5623</v>
  </rv>
  <rv s="3">
    <v>https://www.bing.com/financeapi/forcetrigger?t=a1sbf2&amp;q=XNAS%3aEUFN&amp;form=skydnc</v>
    <v>Learn more on Bing</v>
  </rv>
  <rv s="17">
    <v>en-US</v>
    <v>a1sbf2</v>
    <v>268435456</v>
    <v>1</v>
    <v>Powered by Refinitiv</v>
    <v>38</v>
    <v>iShares:MSCI Europe F (XNAS:EUFN)</v>
    <v>34</v>
    <v>39</v>
    <v>Finance</v>
    <v>25</v>
    <v>32.344999999999999</v>
    <v>21.04</v>
    <v>0.95720000000000005</v>
    <v>0.46899999999999997</v>
    <v>3.8843000000000003E-2</v>
    <v>1.5301E-2</v>
    <v>1.2088000000000001</v>
    <v>USD</v>
    <v>Nasdaq Stock Market</v>
    <v>XNAS</v>
    <v>4.7999999999999996E-3</v>
    <v>31.3355</v>
    <v>ETF</v>
    <v>45824.892576411716</v>
    <v>5625</v>
    <v>31.1</v>
    <v>3866571830.9200001</v>
    <v>iShares:MSCI Europe F</v>
    <v>31.13</v>
    <v>30.651</v>
    <v>31.12</v>
    <v>32.328800000000001</v>
    <v>EUFN</v>
    <v>iShares:MSCI Europe F (XNAS:EUFN)</v>
    <v>1390621</v>
    <v>1470862</v>
  </rv>
  <rv s="2">
    <v>5626</v>
  </rv>
  <rv s="3">
    <v>https://www.bing.com/financeapi/forcetrigger?t=a26dvh&amp;q=ARCX%3aEINC&amp;form=skydnc</v>
    <v>Learn more on Bing</v>
  </rv>
  <rv s="17">
    <v>en-US</v>
    <v>a26dvh</v>
    <v>268435456</v>
    <v>1</v>
    <v>Powered by Refinitiv</v>
    <v>38</v>
    <v>VanEck:Energy Income (ARCX:EINC)</v>
    <v>34</v>
    <v>39</v>
    <v>Finance</v>
    <v>25</v>
    <v>104.7</v>
    <v>76.463999999999999</v>
    <v>0.93669999999999998</v>
    <v>-1.0553999999999999</v>
    <v>0</v>
    <v>-1.0765E-2</v>
    <v>0</v>
    <v>USD</v>
    <v>NYSE Arca</v>
    <v>ARCX</v>
    <v>4.6999999999999993E-3</v>
    <v>97.79</v>
    <v>ETF</v>
    <v>45824.840277812502</v>
    <v>5628</v>
    <v>96.84</v>
    <v>83097775.530000001</v>
    <v>VanEck:Energy Income</v>
    <v>97.79</v>
    <v>98.035399999999996</v>
    <v>96.98</v>
    <v>96.98</v>
    <v>EINC</v>
    <v>VanEck:Energy Income (ARCX:EINC)</v>
    <v>2364</v>
    <v>4081</v>
  </rv>
  <rv s="2">
    <v>5629</v>
  </rv>
  <rv s="3">
    <v>https://www.bing.com/financeapi/forcetrigger?t=a23clh&amp;q=ARCX%3aSPDN&amp;form=skydnc</v>
    <v>Learn more on Bing</v>
  </rv>
  <rv s="17">
    <v>en-US</v>
    <v>a23clh</v>
    <v>268435456</v>
    <v>1</v>
    <v>Powered by Refinitiv</v>
    <v>38</v>
    <v>Direxion:S&amp;P 500 Bear 1X (ARCX:SPDN)</v>
    <v>34</v>
    <v>39</v>
    <v>Finance</v>
    <v>25</v>
    <v>13.355</v>
    <v>10.6</v>
    <v>-0.98919999999999997</v>
    <v>-0.12</v>
    <v>9.0740000000000005E-4</v>
    <v>-1.1101000000000001E-2</v>
    <v>9.7000000000000003E-3</v>
    <v>USD</v>
    <v>NYSE Arca</v>
    <v>ARCX</v>
    <v>4.6999999999999993E-3</v>
    <v>10.74</v>
    <v>ETF</v>
    <v>45824.919795775</v>
    <v>5631</v>
    <v>10.67</v>
    <v>163986748.88</v>
    <v>Direxion:S&amp;P 500 Bear 1X</v>
    <v>10.74</v>
    <v>10.81</v>
    <v>10.69</v>
    <v>10.6997</v>
    <v>SPDN</v>
    <v>Direxion:S&amp;P 500 Bear 1X (ARCX:SPDN)</v>
    <v>13204890</v>
    <v>10537660</v>
  </rv>
  <rv s="2">
    <v>5632</v>
  </rv>
  <rv s="3">
    <v>https://www.bing.com/financeapi/forcetrigger?t=buj1zr&amp;q=ARCX%3aSIXL&amp;form=skydnc</v>
    <v>Learn more on Bing</v>
  </rv>
  <rv s="17">
    <v>en-US</v>
    <v>buj1zr</v>
    <v>268435456</v>
    <v>1</v>
    <v>Powered by Refinitiv</v>
    <v>38</v>
    <v>ETC 6 Mrdn Low Beta Eq S (ARCX:SIXL)</v>
    <v>34</v>
    <v>39</v>
    <v>Finance</v>
    <v>25</v>
    <v>39.468899999999998</v>
    <v>33.92</v>
    <v>0.72070000000000001</v>
    <v>1.7000000000000001E-2</v>
    <v>-1.011E-3</v>
    <v>4.6739999999999998E-4</v>
    <v>-3.6799999999999999E-2</v>
    <v>USD</v>
    <v>NYSE Arca</v>
    <v>ARCX</v>
    <v>4.6999999999999993E-3</v>
    <v>36.53</v>
    <v>ETF</v>
    <v>45824.840277812502</v>
    <v>5634</v>
    <v>36.32</v>
    <v>189113484.65000001</v>
    <v>ETC 6 Mrdn Low Beta Eq S</v>
    <v>36.53</v>
    <v>36.369799999999998</v>
    <v>36.386800000000001</v>
    <v>36.35</v>
    <v>SIXL</v>
    <v>ETC 6 Mrdn Low Beta Eq S (ARCX:SIXL)</v>
    <v>2165</v>
    <v>4449</v>
  </rv>
  <rv s="2">
    <v>5635</v>
  </rv>
  <rv s="16">
    <v>en-US</v>
    <v>c8v2h7</v>
    <v>268435456</v>
    <v>1</v>
    <v>Powered by Refinitiv</v>
    <v>36</v>
    <v>iShares:Future Meta T&amp;C (ARCX:IVRS)</v>
    <v>24</v>
    <v>37</v>
    <v>Finance</v>
    <v>25</v>
    <v>37.145899999999997</v>
    <v>28.35</v>
    <v>0.69779999999999998</v>
    <v>0</v>
    <v>1.9536000000000001E-2</v>
    <v>0</v>
    <v>USD</v>
    <v>NYSE Arca</v>
    <v>ARCX</v>
    <v>4.6999999999999993E-3</v>
    <v>36.416800000000002</v>
    <v>ETF</v>
    <v>45824.840277812502</v>
    <v>36.416800000000002</v>
    <v>7025059.4800000004</v>
    <v>iShares:Future Meta T&amp;C</v>
    <v>36.416800000000002</v>
    <v>35.719000000000001</v>
    <v>36.416800000000002</v>
    <v>36.416800000000002</v>
    <v>IVRS</v>
    <v>iShares:Future Meta T&amp;C (ARCX:IVRS)</v>
    <v>38</v>
    <v>197</v>
  </rv>
  <rv s="2">
    <v>5637</v>
  </rv>
  <rv s="3">
    <v>https://www.bing.com/financeapi/forcetrigger?t=c2ejec&amp;q=ARCX%3aIDAT&amp;form=skydnc</v>
    <v>Learn more on Bing</v>
  </rv>
  <rv s="17">
    <v>en-US</v>
    <v>c2ejec</v>
    <v>268435456</v>
    <v>1</v>
    <v>Powered by Refinitiv</v>
    <v>38</v>
    <v>iShares:Ftr Cld 5G &amp; Tch (ARCX:IDAT)</v>
    <v>34</v>
    <v>39</v>
    <v>Finance</v>
    <v>25</v>
    <v>35.770000000000003</v>
    <v>25.66</v>
    <v>1.0152000000000001</v>
    <v>0.71419999999999995</v>
    <v>0</v>
    <v>2.1272000000000003E-2</v>
    <v>0</v>
    <v>USD</v>
    <v>NYSE Arca</v>
    <v>ARCX</v>
    <v>4.6999999999999993E-3</v>
    <v>34.39</v>
    <v>ETF</v>
    <v>45824.840277812502</v>
    <v>5639</v>
    <v>34.11</v>
    <v>7895630.3700000001</v>
    <v>iShares:Ftr Cld 5G &amp; Tch</v>
    <v>34.11</v>
    <v>33.575000000000003</v>
    <v>34.289200000000001</v>
    <v>34.289200000000001</v>
    <v>IDAT</v>
    <v>iShares:Ftr Cld 5G &amp; Tch (ARCX:IDAT)</v>
    <v>600</v>
    <v>2372</v>
  </rv>
  <rv s="2">
    <v>5640</v>
  </rv>
  <rv s="16">
    <v>en-US</v>
    <v>ccqwhw</v>
    <v>268435456</v>
    <v>1</v>
    <v>Powered by Refinitiv</v>
    <v>36</v>
    <v>iShares:Energy Stg&amp;Mat (XNAS:IBAT)</v>
    <v>24</v>
    <v>37</v>
    <v>Finance</v>
    <v>25</v>
    <v>26.08</v>
    <v>18.440000000000001</v>
    <v>0.20899999999999999</v>
    <v>0</v>
    <v>9.8209999999999999E-3</v>
    <v>0</v>
    <v>USD</v>
    <v>Nasdaq Stock Market</v>
    <v>XNAS</v>
    <v>4.6999999999999993E-3</v>
    <v>21.501999999999999</v>
    <v>ETF</v>
    <v>45824.843750115622</v>
    <v>21.49</v>
    <v>5873172.4800000004</v>
    <v>iShares:Energy Stg&amp;Mat</v>
    <v>21.501999999999999</v>
    <v>21.280999999999999</v>
    <v>21.49</v>
    <v>21.49</v>
    <v>IBAT</v>
    <v>iShares:Energy Stg&amp;Mat (XNAS:IBAT)</v>
    <v>501</v>
    <v>599</v>
  </rv>
  <rv s="2">
    <v>5642</v>
  </rv>
  <rv s="16">
    <v>en-US</v>
    <v>c7f4gh</v>
    <v>268435456</v>
    <v>1</v>
    <v>Powered by Refinitiv</v>
    <v>36</v>
    <v>iShares:MSCI Water Mgt (XNAS:IWTR)</v>
    <v>24</v>
    <v>37</v>
    <v>Finance</v>
    <v>25</v>
    <v>33.270000000000003</v>
    <v>25.815300000000001</v>
    <v>0.38229999999999997</v>
    <v>0</v>
    <v>1.1833E-2</v>
    <v>0</v>
    <v>USD</v>
    <v>Nasdaq Stock Market</v>
    <v>XNAS</v>
    <v>4.6999999999999993E-3</v>
    <v>32.691299999999998</v>
    <v>ETF</v>
    <v>45824.843750057815</v>
    <v>32.631100000000004</v>
    <v>6407968.54</v>
    <v>iShares:MSCI Water Mgt</v>
    <v>32.631100000000004</v>
    <v>32.308999999999997</v>
    <v>32.691299999999998</v>
    <v>32.691299999999998</v>
    <v>IWTR</v>
    <v>iShares:MSCI Water Mgt (XNAS:IWTR)</v>
    <v>1765</v>
    <v>248</v>
  </rv>
  <rv s="2">
    <v>5644</v>
  </rv>
  <rv s="16">
    <v>en-US</v>
    <v>c7sx27</v>
    <v>268435456</v>
    <v>1</v>
    <v>Powered by Refinitiv</v>
    <v>36</v>
    <v>iShares:Env Infra &amp; Ind (XNAS:EFRA)</v>
    <v>24</v>
    <v>37</v>
    <v>Finance</v>
    <v>25</v>
    <v>34.06</v>
    <v>27.6158</v>
    <v>0.16830000000000001</v>
    <v>0</v>
    <v>5.1580000000000003E-3</v>
    <v>0</v>
    <v>USD</v>
    <v>Nasdaq Stock Market</v>
    <v>XNAS</v>
    <v>4.6999999999999993E-3</v>
    <v>32.914999999999999</v>
    <v>ETF</v>
    <v>45824.843750265623</v>
    <v>32.796300000000002</v>
    <v>5253462.38</v>
    <v>iShares:Env Infra &amp; Ind</v>
    <v>32.9</v>
    <v>32.628</v>
    <v>32.796300000000002</v>
    <v>32.796300000000002</v>
    <v>EFRA</v>
    <v>iShares:Env Infra &amp; Ind (XNAS:EFRA)</v>
    <v>2952</v>
    <v>263</v>
  </rv>
  <rv s="2">
    <v>5646</v>
  </rv>
  <rv s="3">
    <v>https://www.bing.com/financeapi/forcetrigger?t=c62jyc&amp;q=XNAS%3aIVEG&amp;form=skydnc</v>
    <v>Learn more on Bing</v>
  </rv>
  <rv s="17">
    <v>en-US</v>
    <v>c62jyc</v>
    <v>268435456</v>
    <v>1</v>
    <v>Powered by Refinitiv</v>
    <v>38</v>
    <v>iShares:Em Fd &amp; AgTch MS (XNAS:IVEG)</v>
    <v>34</v>
    <v>39</v>
    <v>Finance</v>
    <v>25</v>
    <v>21.920300000000001</v>
    <v>17.8047</v>
    <v>1.3162</v>
    <v>0.23949999999999999</v>
    <v>0</v>
    <v>1.1113999999999999E-2</v>
    <v>0</v>
    <v>USD</v>
    <v>Nasdaq Stock Market</v>
    <v>XNAS</v>
    <v>4.6999999999999993E-3</v>
    <v>21.788499999999999</v>
    <v>ETF</v>
    <v>45824.843750057815</v>
    <v>5648</v>
    <v>21.77</v>
    <v>4307139.46</v>
    <v>iShares:Em Fd &amp; AgTch MS</v>
    <v>21.77</v>
    <v>21.548999999999999</v>
    <v>21.788499999999999</v>
    <v>21.788499999999999</v>
    <v>IVEG</v>
    <v>iShares:Em Fd &amp; AgTch MS (XNAS:IVEG)</v>
    <v>422</v>
    <v>551</v>
  </rv>
  <rv s="2">
    <v>5649</v>
  </rv>
  <rv s="16">
    <v>en-US</v>
    <v>c7o73m</v>
    <v>268435456</v>
    <v>1</v>
    <v>Powered by Refinitiv</v>
    <v>36</v>
    <v>VanEck:Green Infra (XNAS:RNEW)</v>
    <v>24</v>
    <v>37</v>
    <v>Finance</v>
    <v>25</v>
    <v>26.627099999999999</v>
    <v>21.164999999999999</v>
    <v>-2.5000000000000001E-2</v>
    <v>0</v>
    <v>-9.944000000000001E-4</v>
    <v>0</v>
    <v>USD</v>
    <v>Nasdaq Stock Market</v>
    <v>XNAS</v>
    <v>4.6999999999999993E-3</v>
    <v>25.114999999999998</v>
    <v>ETF</v>
    <v>45824.843750265623</v>
    <v>25.114999999999998</v>
    <v>1853189.93</v>
    <v>VanEck:Green Infra</v>
    <v>25.114999999999998</v>
    <v>25.14</v>
    <v>25.114999999999998</v>
    <v>25.114999999999998</v>
    <v>RNEW</v>
    <v>VanEck:Green Infra (XNAS:RNEW)</v>
    <v>111</v>
    <v>350</v>
  </rv>
  <rv s="2">
    <v>5651</v>
  </rv>
  <rv s="3">
    <v>https://www.bing.com/financeapi/forcetrigger?t=bqf977&amp;q=ARCX%3aIHAK&amp;form=skydnc</v>
    <v>Learn more on Bing</v>
  </rv>
  <rv s="17">
    <v>en-US</v>
    <v>bqf977</v>
    <v>268435456</v>
    <v>1</v>
    <v>Powered by Refinitiv</v>
    <v>38</v>
    <v>iShares:Cybersec &amp; Tech (ARCX:IHAK)</v>
    <v>34</v>
    <v>39</v>
    <v>Finance</v>
    <v>25</v>
    <v>53.007199999999997</v>
    <v>41.87</v>
    <v>0.629</v>
    <v>0.432</v>
    <v>-3.4002999999999999E-2</v>
    <v>8.4159999999999999E-3</v>
    <v>-1.76</v>
    <v>USD</v>
    <v>NYSE Arca</v>
    <v>ARCX</v>
    <v>4.6999999999999993E-3</v>
    <v>52.015000000000001</v>
    <v>ETF</v>
    <v>45824.924822233595</v>
    <v>5653</v>
    <v>51.59</v>
    <v>909409738.90999997</v>
    <v>iShares:Cybersec &amp; Tech</v>
    <v>51.6</v>
    <v>51.328000000000003</v>
    <v>51.76</v>
    <v>50</v>
    <v>IHAK</v>
    <v>iShares:Cybersec &amp; Tech (ARCX:IHAK)</v>
    <v>25208</v>
    <v>97773</v>
  </rv>
  <rv s="2">
    <v>5654</v>
  </rv>
  <rv s="3">
    <v>https://www.bing.com/financeapi/forcetrigger?t=buj1u2&amp;q=ARCX%3aSIXA&amp;form=skydnc</v>
    <v>Learn more on Bing</v>
  </rv>
  <rv s="17">
    <v>en-US</v>
    <v>buj1u2</v>
    <v>268435456</v>
    <v>1</v>
    <v>Powered by Refinitiv</v>
    <v>38</v>
    <v>ETC 6 Mrdn Mega Cap Eqty (ARCX:SIXA)</v>
    <v>34</v>
    <v>39</v>
    <v>Finance</v>
    <v>25</v>
    <v>48.26</v>
    <v>41</v>
    <v>0.79420000000000002</v>
    <v>8.1100000000000005E-2</v>
    <v>0</v>
    <v>1.696E-3</v>
    <v>0</v>
    <v>USD</v>
    <v>NYSE Arca</v>
    <v>ARCX</v>
    <v>4.6999999999999993E-3</v>
    <v>48.219000000000001</v>
    <v>ETF</v>
    <v>45824.84027780078</v>
    <v>5656</v>
    <v>47.844999999999999</v>
    <v>439298409.56</v>
    <v>ETC 6 Mrdn Mega Cap Eqty</v>
    <v>48.219000000000001</v>
    <v>47.83</v>
    <v>47.911099999999998</v>
    <v>47.911099999999998</v>
    <v>SIXA</v>
    <v>ETC 6 Mrdn Mega Cap Eqty (ARCX:SIXA)</v>
    <v>8308</v>
    <v>21465</v>
  </rv>
  <rv s="2">
    <v>5657</v>
  </rv>
  <rv s="3">
    <v>https://www.bing.com/financeapi/forcetrigger?t=a1ygu2&amp;q=ARCX%3aNFRA&amp;form=skydnc</v>
    <v>Learn more on Bing</v>
  </rv>
  <rv s="17">
    <v>en-US</v>
    <v>a1ygu2</v>
    <v>268435456</v>
    <v>1</v>
    <v>Powered by Refinitiv</v>
    <v>38</v>
    <v>FlexShs:STOXX Gl Brd Inf (ARCX:NFRA)</v>
    <v>34</v>
    <v>39</v>
    <v>Finance</v>
    <v>25</v>
    <v>61.806800000000003</v>
    <v>52.7682</v>
    <v>0.90980000000000005</v>
    <v>-0.01</v>
    <v>-2.4490000000000002E-3</v>
    <v>-1.6320000000000001E-4</v>
    <v>-0.15</v>
    <v>USD</v>
    <v>NYSE Arca</v>
    <v>ARCX</v>
    <v>4.6999999999999993E-3</v>
    <v>61.806800000000003</v>
    <v>ETF</v>
    <v>45824.840277812502</v>
    <v>5659</v>
    <v>61.19</v>
    <v>2522407295.3299999</v>
    <v>FlexShs:STOXX Gl Brd Inf</v>
    <v>61.62</v>
    <v>61.27</v>
    <v>61.26</v>
    <v>61.11</v>
    <v>NFRA</v>
    <v>FlexShs:STOXX Gl Brd Inf (ARCX:NFRA)</v>
    <v>134351</v>
    <v>266177</v>
  </rv>
  <rv s="2">
    <v>5660</v>
  </rv>
  <rv s="16">
    <v>en-US</v>
    <v>ca4hec</v>
    <v>268435456</v>
    <v>1</v>
    <v>Powered by Refinitiv</v>
    <v>36</v>
    <v>iShares:Copper and Mt Mn (XNAS:ICOP)</v>
    <v>24</v>
    <v>37</v>
    <v>Finance</v>
    <v>25</v>
    <v>32.869999999999997</v>
    <v>21.1</v>
    <v>0.189</v>
    <v>3.4852000000000001E-2</v>
    <v>6.5649999999999997E-3</v>
    <v>1.01</v>
    <v>USD</v>
    <v>Nasdaq Stock Market</v>
    <v>XNAS</v>
    <v>4.6999999999999993E-3</v>
    <v>29.113800000000001</v>
    <v>ETF</v>
    <v>45824.843750103908</v>
    <v>28.79</v>
    <v>52895353.689999998</v>
    <v>iShares:Copper and Mt Mn</v>
    <v>28.83</v>
    <v>28.791</v>
    <v>28.98</v>
    <v>29.99</v>
    <v>ICOP</v>
    <v>iShares:Copper and Mt Mn (XNAS:ICOP)</v>
    <v>9098</v>
    <v>19306</v>
  </rv>
  <rv s="2">
    <v>5662</v>
  </rv>
  <rv s="16">
    <v>en-US</v>
    <v>cayyz2</v>
    <v>268435456</v>
    <v>1</v>
    <v>Powered by Refinitiv</v>
    <v>36</v>
    <v>Cap Grp Dividend Growers (ARCX:CGDG)</v>
    <v>24</v>
    <v>37</v>
    <v>Finance</v>
    <v>25</v>
    <v>33.479900000000001</v>
    <v>27.618600000000001</v>
    <v>0.08</v>
    <v>0</v>
    <v>2.4120000000000001E-3</v>
    <v>0</v>
    <v>USD</v>
    <v>NYSE Arca</v>
    <v>ARCX</v>
    <v>4.6999999999999993E-3</v>
    <v>33.479900000000001</v>
    <v>ETF</v>
    <v>45824.84027780078</v>
    <v>33.215000000000003</v>
    <v>2319265149.2600002</v>
    <v>Cap Grp Dividend Growers</v>
    <v>33.35</v>
    <v>33.17</v>
    <v>33.25</v>
    <v>33.25</v>
    <v>CGDG</v>
    <v>Cap Grp Dividend Growers (ARCX:CGDG)</v>
    <v>275938</v>
    <v>588071</v>
  </rv>
  <rv s="2">
    <v>5664</v>
  </rv>
  <rv s="3">
    <v>https://www.bing.com/financeapi/forcetrigger?t=a1zn5r&amp;q=ARCX%3aPDN&amp;form=skydnc</v>
    <v>Learn more on Bing</v>
  </rv>
  <rv s="17">
    <v>en-US</v>
    <v>a1zn5r</v>
    <v>268435456</v>
    <v>1</v>
    <v>Powered by Refinitiv</v>
    <v>38</v>
    <v>Invesco R DMxUSS-M (ARCX:PDN)</v>
    <v>34</v>
    <v>39</v>
    <v>Finance</v>
    <v>25</v>
    <v>38.5</v>
    <v>29.43</v>
    <v>0.9748</v>
    <v>0.26</v>
    <v>0</v>
    <v>6.8479999999999999E-3</v>
    <v>0</v>
    <v>USD</v>
    <v>NYSE Arca</v>
    <v>ARCX</v>
    <v>4.6999999999999993E-3</v>
    <v>38.5</v>
    <v>ETF</v>
    <v>45824.840277812502</v>
    <v>5666</v>
    <v>38.229999999999997</v>
    <v>352791616.94</v>
    <v>Invesco R DMxUSS-M</v>
    <v>38.4</v>
    <v>37.97</v>
    <v>38.229999999999997</v>
    <v>38.229999999999997</v>
    <v>PDN</v>
    <v>Invesco R DMxUSS-M (ARCX:PDN)</v>
    <v>16277</v>
    <v>32773</v>
  </rv>
  <rv s="2">
    <v>5667</v>
  </rv>
  <rv s="3">
    <v>https://www.bing.com/financeapi/forcetrigger?t=a26dpr&amp;q=XNAS%3aYLDE&amp;form=skydnc</v>
    <v>Learn more on Bing</v>
  </rv>
  <rv s="17">
    <v>en-US</v>
    <v>a26dpr</v>
    <v>268435456</v>
    <v>1</v>
    <v>Powered by Refinitiv</v>
    <v>38</v>
    <v>Franklin ClearBridge EI (XNAS:YLDE)</v>
    <v>34</v>
    <v>39</v>
    <v>Finance</v>
    <v>25</v>
    <v>53.445</v>
    <v>46.07</v>
    <v>0.84040000000000004</v>
    <v>0.14000000000000001</v>
    <v>0</v>
    <v>2.696E-3</v>
    <v>0</v>
    <v>USD</v>
    <v>Nasdaq Stock Market</v>
    <v>XNAS</v>
    <v>4.6999999999999993E-3</v>
    <v>52.36</v>
    <v>ETF</v>
    <v>45824.843750046093</v>
    <v>5669</v>
    <v>51.954999999999998</v>
    <v>106267034.84</v>
    <v>Franklin ClearBridge EI</v>
    <v>52.33</v>
    <v>51.93</v>
    <v>52.07</v>
    <v>52.07</v>
    <v>YLDE</v>
    <v>Franklin ClearBridge EI (XNAS:YLDE)</v>
    <v>1205</v>
    <v>6170</v>
  </rv>
  <rv s="2">
    <v>5670</v>
  </rv>
  <rv s="3">
    <v>https://www.bing.com/financeapi/forcetrigger?t=a1zh1h&amp;q=BATS%3aPAVE&amp;form=skydnc</v>
    <v>Learn more on Bing</v>
  </rv>
  <rv s="17">
    <v>en-US</v>
    <v>a1zh1h</v>
    <v>268435456</v>
    <v>1</v>
    <v>Powered by Refinitiv</v>
    <v>38</v>
    <v>Glbl X US Infra Dev (BATS:PAVE)</v>
    <v>34</v>
    <v>39</v>
    <v>Finance</v>
    <v>17</v>
    <v>46.18</v>
    <v>32.65</v>
    <v>1.1733</v>
    <v>0.43</v>
    <v>0</v>
    <v>1.0248E-2</v>
    <v>0</v>
    <v>USD</v>
    <v>CBOE BZX Exchange</v>
    <v>BATS</v>
    <v>4.6999999999999993E-3</v>
    <v>42.65</v>
    <v>ETF</v>
    <v>45824.843830728903</v>
    <v>5672</v>
    <v>42.26</v>
    <v>8182133916.6599998</v>
    <v>Glbl X US Infra Dev</v>
    <v>42.34</v>
    <v>41.96</v>
    <v>42.39</v>
    <v>42.39</v>
    <v>PAVE</v>
    <v>Glbl X US Infra Dev (BATS:PAVE)</v>
    <v>505527</v>
    <v>1062026</v>
  </rv>
  <rv s="2">
    <v>5673</v>
  </rv>
  <rv s="16">
    <v>en-US</v>
    <v>cdkumw</v>
    <v>268435456</v>
    <v>1</v>
    <v>Powered by Refinitiv</v>
    <v>36</v>
    <v>Capital Group Global Eqt (ARCX:CGGE)</v>
    <v>24</v>
    <v>37</v>
    <v>Finance</v>
    <v>25</v>
    <v>28.654199999999999</v>
    <v>22.765000000000001</v>
    <v>0.16500000000000001</v>
    <v>-1.7579999999999999E-4</v>
    <v>5.8370000000000002E-3</v>
    <v>-5.0000000000000001E-3</v>
    <v>USD</v>
    <v>NYSE Arca</v>
    <v>ARCX</v>
    <v>4.6999999999999993E-3</v>
    <v>28.619900000000001</v>
    <v>ETF</v>
    <v>45824.904867106248</v>
    <v>28.42</v>
    <v>398007735.64999998</v>
    <v>Capital Group Global Eqt</v>
    <v>28.47</v>
    <v>28.27</v>
    <v>28.434999999999999</v>
    <v>28.43</v>
    <v>CGGE</v>
    <v>Capital Group Global Eqt (ARCX:CGGE)</v>
    <v>139873</v>
    <v>175499</v>
  </rv>
  <rv s="2">
    <v>5675</v>
  </rv>
  <rv s="16">
    <v>en-US</v>
    <v>c98nar</v>
    <v>268435456</v>
    <v>1</v>
    <v>Powered by Refinitiv</v>
    <v>36</v>
    <v>iShares:Brkthrgh Env Sol (XNAS:ETEC)</v>
    <v>24</v>
    <v>37</v>
    <v>Finance</v>
    <v>25</v>
    <v>22.86</v>
    <v>15.715299999999999</v>
    <v>0.19700000000000001</v>
    <v>0</v>
    <v>9.9279999999999993E-3</v>
    <v>0</v>
    <v>USD</v>
    <v>Nasdaq Stock Market</v>
    <v>XNAS</v>
    <v>4.6999999999999993E-3</v>
    <v>20.04</v>
    <v>ETF</v>
    <v>45824.843750265623</v>
    <v>20.04</v>
    <v>3135570.72</v>
    <v>iShares:Brkthrgh Env Sol</v>
    <v>20.04</v>
    <v>19.843</v>
    <v>20.04</v>
    <v>20.04</v>
    <v>ETEC</v>
    <v>iShares:Brkthrgh Env Sol (XNAS:ETEC)</v>
    <v>121</v>
    <v>81</v>
  </rv>
  <rv s="2">
    <v>5677</v>
  </rv>
  <rv s="3">
    <v>https://www.bing.com/financeapi/forcetrigger?t=a1vq9c&amp;q=ARCX%3aIQDF&amp;form=skydnc</v>
    <v>Learn more on Bing</v>
  </rv>
  <rv s="17">
    <v>en-US</v>
    <v>a1vq9c</v>
    <v>268435456</v>
    <v>1</v>
    <v>Powered by Refinitiv</v>
    <v>38</v>
    <v>FlexShs:Int Qual Div Idx (ARCX:IQDF)</v>
    <v>34</v>
    <v>39</v>
    <v>Finance</v>
    <v>25</v>
    <v>27.35</v>
    <v>21.88</v>
    <v>0.9375</v>
    <v>0.1201</v>
    <v>-9.951999999999999E-3</v>
    <v>4.4469999999999996E-3</v>
    <v>-0.27</v>
    <v>USD</v>
    <v>NYSE Arca</v>
    <v>ARCX</v>
    <v>4.6999999999999993E-3</v>
    <v>27.35</v>
    <v>ETF</v>
    <v>45824.840277812502</v>
    <v>5679</v>
    <v>27.13</v>
    <v>712151199.16999996</v>
    <v>FlexShs:Int Qual Div Idx</v>
    <v>27.23</v>
    <v>27.009899999999998</v>
    <v>27.13</v>
    <v>26.86</v>
    <v>IQDF</v>
    <v>FlexShs:Int Qual Div Idx (ARCX:IQDF)</v>
    <v>42400</v>
    <v>78502</v>
  </rv>
  <rv s="2">
    <v>5680</v>
  </rv>
  <rv s="3">
    <v>https://www.bing.com/financeapi/forcetrigger?t=a1xtsm&amp;q=BATS%3aMOAT&amp;form=skydnc</v>
    <v>Learn more on Bing</v>
  </rv>
  <rv s="17">
    <v>en-US</v>
    <v>a1xtsm</v>
    <v>268435456</v>
    <v>1</v>
    <v>Powered by Refinitiv</v>
    <v>38</v>
    <v>VanEck:MS Wide Moat (BATS:MOAT)</v>
    <v>34</v>
    <v>39</v>
    <v>Finance</v>
    <v>17</v>
    <v>99.06</v>
    <v>75.430000000000007</v>
    <v>1.0509999999999999</v>
    <v>1.18</v>
    <v>-5.2070000000000007E-3</v>
    <v>1.2966E-2</v>
    <v>-0.48</v>
    <v>USD</v>
    <v>CBOE BZX Exchange</v>
    <v>BATS</v>
    <v>4.6999999999999993E-3</v>
    <v>92.3</v>
    <v>ETF</v>
    <v>45824.854216747655</v>
    <v>5682</v>
    <v>91.305000000000007</v>
    <v>12657483125.59</v>
    <v>VanEck:MS Wide Moat</v>
    <v>91.58</v>
    <v>91.01</v>
    <v>92.19</v>
    <v>91.71</v>
    <v>MOAT</v>
    <v>VanEck:MS Wide Moat (BATS:MOAT)</v>
    <v>777185</v>
    <v>851781</v>
  </rv>
  <rv s="2">
    <v>5683</v>
  </rv>
  <rv s="16">
    <v>en-US</v>
    <v>caunmw</v>
    <v>268435456</v>
    <v>1</v>
    <v>Powered by Refinitiv</v>
    <v>36</v>
    <v>JPMorgan:Glbl Sl Eq (XNAS:JGLO)</v>
    <v>24</v>
    <v>37</v>
    <v>Finance</v>
    <v>25</v>
    <v>64.0959</v>
    <v>51.78</v>
    <v>0.43</v>
    <v>9.526999999999999E-4</v>
    <v>6.875E-3</v>
    <v>0.06</v>
    <v>USD</v>
    <v>Nasdaq Stock Market</v>
    <v>XNAS</v>
    <v>4.6999999999999993E-3</v>
    <v>63.29</v>
    <v>ETF</v>
    <v>45824.843750046093</v>
    <v>62.88</v>
    <v>6661400190.3299999</v>
    <v>JPMorgan:Glbl Sl Eq</v>
    <v>62.89</v>
    <v>62.55</v>
    <v>62.98</v>
    <v>63.04</v>
    <v>JGLO</v>
    <v>JPMorgan:Glbl Sl Eq (XNAS:JGLO)</v>
    <v>141038</v>
    <v>298715</v>
  </rv>
  <rv s="2">
    <v>5685</v>
  </rv>
  <rv s="16">
    <v>en-US</v>
    <v>ceq5ww</v>
    <v>268435456</v>
    <v>1</v>
    <v>Powered by Refinitiv</v>
    <v>36</v>
    <v>JPMorgan Dividend Ldrs (ARCX:JDIV)</v>
    <v>24</v>
    <v>37</v>
    <v>Finance</v>
    <v>25</v>
    <v>51.147300000000001</v>
    <v>42.03</v>
    <v>0.36480000000000001</v>
    <v>0</v>
    <v>7.2240000000000004E-3</v>
    <v>0</v>
    <v>USD</v>
    <v>NYSE Arca</v>
    <v>ARCX</v>
    <v>4.6999999999999993E-3</v>
    <v>50.864400000000003</v>
    <v>ETF</v>
    <v>45824.84027780078</v>
    <v>50.864400000000003</v>
    <v>7459780</v>
    <v>JPMorgan Dividend Ldrs</v>
    <v>50.864400000000003</v>
    <v>50.499600000000001</v>
    <v>50.864400000000003</v>
    <v>50.864400000000003</v>
    <v>JDIV</v>
    <v>JPMorgan Dividend Ldrs (ARCX:JDIV)</v>
    <v>12</v>
    <v>537</v>
  </rv>
  <rv s="2">
    <v>5687</v>
  </rv>
  <rv s="3">
    <v>https://www.bing.com/financeapi/forcetrigger?t=a1s3hw&amp;q=BATS%3aEPRF&amp;form=skydnc</v>
    <v>Learn more on Bing</v>
  </rv>
  <rv s="17">
    <v>en-US</v>
    <v>a1s3hw</v>
    <v>268435456</v>
    <v>1</v>
    <v>Powered by Refinitiv</v>
    <v>38</v>
    <v>Innovator S&amp;P Inv Gd Prf (BATS:EPRF)</v>
    <v>34</v>
    <v>39</v>
    <v>Finance</v>
    <v>17</v>
    <v>19.979900000000001</v>
    <v>16.71</v>
    <v>1.3109999999999999</v>
    <v>-0.04</v>
    <v>0</v>
    <v>-2.2980000000000001E-3</v>
    <v>0</v>
    <v>USD</v>
    <v>CBOE BZX Exchange</v>
    <v>BATS</v>
    <v>4.6999999999999993E-3</v>
    <v>17.53</v>
    <v>ETF</v>
    <v>45824.840295150003</v>
    <v>5689</v>
    <v>17.37</v>
    <v>86417384.439999998</v>
    <v>Innovator S&amp;P Inv Gd Prf</v>
    <v>17.53</v>
    <v>17.41</v>
    <v>17.37</v>
    <v>17.37</v>
    <v>EPRF</v>
    <v>Innovator S&amp;P Inv Gd Prf (BATS:EPRF)</v>
    <v>178203</v>
    <v>10563</v>
  </rv>
  <rv s="2">
    <v>5690</v>
  </rv>
  <rv s="18">
    <v>en-US</v>
    <v>c93d8m</v>
    <v>268435456</v>
    <v>1</v>
    <v>Powered by Refinitiv</v>
    <v>40</v>
    <v>EA:Bridgeway Omn SC V (XNAS:BSVO)</v>
    <v>24</v>
    <v>39</v>
    <v>Finance</v>
    <v>25</v>
    <v>24.219899999999999</v>
    <v>16.55</v>
    <v>1.0363</v>
    <v>0.18970000000000001</v>
    <v>0</v>
    <v>9.5860000000000008E-3</v>
    <v>0</v>
    <v>USD</v>
    <v>Nasdaq Stock Market</v>
    <v>XNAS</v>
    <v>4.6999999999999993E-3</v>
    <v>20.059999999999999</v>
    <v>ETF</v>
    <v>45824.843750207816</v>
    <v>19.86</v>
    <v>1374348567.54</v>
    <v>EA:Bridgeway Omn SC V</v>
    <v>19.920000000000002</v>
    <v>19.79</v>
    <v>19.979700000000001</v>
    <v>19.979700000000001</v>
    <v>BSVO</v>
    <v>EA:Bridgeway Omn SC V (XNAS:BSVO)</v>
    <v>172859</v>
    <v>213100</v>
  </rv>
  <rv s="2">
    <v>5692</v>
  </rv>
  <rv s="3">
    <v>https://www.bing.com/financeapi/forcetrigger?t=c5crrw&amp;q=ARCX%3aCGGO&amp;form=skydnc</v>
    <v>Learn more on Bing</v>
  </rv>
  <rv s="17">
    <v>en-US</v>
    <v>c5crrw</v>
    <v>268435456</v>
    <v>1</v>
    <v>Powered by Refinitiv</v>
    <v>38</v>
    <v>Cap Grp Glbl Growth Eqty (ARCX:CGGO)</v>
    <v>34</v>
    <v>39</v>
    <v>Finance</v>
    <v>25</v>
    <v>31.515000000000001</v>
    <v>24.67</v>
    <v>1.0183</v>
    <v>0.24</v>
    <v>0</v>
    <v>7.7390000000000002E-3</v>
    <v>0</v>
    <v>USD</v>
    <v>NYSE Arca</v>
    <v>ARCX</v>
    <v>4.6999999999999993E-3</v>
    <v>31.43</v>
    <v>ETF</v>
    <v>45824.84027780078</v>
    <v>5694</v>
    <v>31.21</v>
    <v>5815053749.7700005</v>
    <v>Cap Grp Glbl Growth Eqty</v>
    <v>31.21</v>
    <v>31.01</v>
    <v>31.25</v>
    <v>31.25</v>
    <v>CGGO</v>
    <v>Cap Grp Glbl Growth Eqty (ARCX:CGGO)</v>
    <v>592984</v>
    <v>778818</v>
  </rv>
  <rv s="2">
    <v>5695</v>
  </rv>
  <rv s="3">
    <v>https://www.bing.com/financeapi/forcetrigger?t=b1pgim&amp;q=ARCX%3aIRBO&amp;form=skydnc</v>
    <v>Learn more on Bing</v>
  </rv>
  <rv s="17">
    <v>en-US</v>
    <v>b1pgim</v>
    <v>268435456</v>
    <v>1</v>
    <v>Powered by Refinitiv</v>
    <v>38</v>
    <v>iShares:Fut AI &amp; Tech (ARCX:ARTY)</v>
    <v>34</v>
    <v>39</v>
    <v>Finance</v>
    <v>25</v>
    <v>41.455199999999998</v>
    <v>26.312799999999999</v>
    <v>1.1001000000000001</v>
    <v>1.05</v>
    <v>8.9859999999999992E-3</v>
    <v>2.7703999999999999E-2</v>
    <v>0.35</v>
    <v>USD</v>
    <v>NYSE Arca</v>
    <v>ARCX</v>
    <v>4.6999999999999993E-3</v>
    <v>39.07</v>
    <v>ETF</v>
    <v>45824.913366712499</v>
    <v>5697</v>
    <v>38.409999999999997</v>
    <v>936446849.48000002</v>
    <v>iShares:Fut AI &amp; Tech</v>
    <v>38.43</v>
    <v>37.9</v>
    <v>38.950000000000003</v>
    <v>39.299999999999997</v>
    <v>ARTY</v>
    <v>iShares:Fut AI &amp; Tech (ARCX:ARTY)</v>
    <v>332144</v>
    <v>236136</v>
  </rv>
  <rv s="2">
    <v>5698</v>
  </rv>
  <rv s="3">
    <v>https://www.bing.com/financeapi/forcetrigger?t=a21h27&amp;q=ARCX%3aPXH&amp;form=skydnc</v>
    <v>Learn more on Bing</v>
  </rv>
  <rv s="17">
    <v>en-US</v>
    <v>a21h27</v>
    <v>268435456</v>
    <v>1</v>
    <v>Powered by Refinitiv</v>
    <v>38</v>
    <v>Invesco R Em Mkt (ARCX:PXH)</v>
    <v>34</v>
    <v>39</v>
    <v>Finance</v>
    <v>25</v>
    <v>23.485299999999999</v>
    <v>18.440000000000001</v>
    <v>0.92230000000000001</v>
    <v>0.28999999999999998</v>
    <v>0</v>
    <v>1.256E-2</v>
    <v>0</v>
    <v>USD</v>
    <v>NYSE Arca</v>
    <v>ARCX</v>
    <v>4.6999999999999993E-3</v>
    <v>23.485299999999999</v>
    <v>ETF</v>
    <v>45824.840277812502</v>
    <v>5700</v>
    <v>23.33</v>
    <v>1420701409.9000001</v>
    <v>Invesco R Em Mkt</v>
    <v>23.33</v>
    <v>23.09</v>
    <v>23.38</v>
    <v>23.38</v>
    <v>PXH</v>
    <v>Invesco R Em Mkt (ARCX:PXH)</v>
    <v>65637</v>
    <v>297084</v>
  </rv>
  <rv s="2">
    <v>5701</v>
  </rv>
  <rv s="3">
    <v>https://www.bing.com/financeapi/forcetrigger?t=bqf94c&amp;q=ARCX%3aIDNA&amp;form=skydnc</v>
    <v>Learn more on Bing</v>
  </rv>
  <rv s="17">
    <v>en-US</v>
    <v>bqf94c</v>
    <v>268435456</v>
    <v>1</v>
    <v>Powered by Refinitiv</v>
    <v>38</v>
    <v>iShares:Gen Immu &amp; HC (ARCX:IDNA)</v>
    <v>34</v>
    <v>39</v>
    <v>Finance</v>
    <v>25</v>
    <v>25.8</v>
    <v>17.260000000000002</v>
    <v>0.93149999999999999</v>
    <v>-5.7000000000000002E-2</v>
    <v>-3.0072000000000002E-2</v>
    <v>-2.7129999999999997E-3</v>
    <v>-0.63</v>
    <v>USD</v>
    <v>NYSE Arca</v>
    <v>ARCX</v>
    <v>4.6999999999999993E-3</v>
    <v>21.12</v>
    <v>ETF</v>
    <v>45824.840631064064</v>
    <v>5703</v>
    <v>20.87</v>
    <v>107210386.92</v>
    <v>iShares:Gen Immu &amp; HC</v>
    <v>21.12</v>
    <v>21.007000000000001</v>
    <v>20.95</v>
    <v>20.32</v>
    <v>IDNA</v>
    <v>iShares:Gen Immu &amp; HC (ARCX:IDNA)</v>
    <v>24214</v>
    <v>25196</v>
  </rv>
  <rv s="2">
    <v>5704</v>
  </rv>
  <rv s="16">
    <v>en-US</v>
    <v>c9dhr7</v>
    <v>268435456</v>
    <v>1</v>
    <v>Powered by Refinitiv</v>
    <v>36</v>
    <v>VanEck:Robotics (XNAS:IBOT)</v>
    <v>24</v>
    <v>37</v>
    <v>Finance</v>
    <v>25</v>
    <v>47.21</v>
    <v>33.42</v>
    <v>0.83</v>
    <v>0</v>
    <v>1.9059E-2</v>
    <v>0</v>
    <v>USD</v>
    <v>Nasdaq Stock Market</v>
    <v>XNAS</v>
    <v>4.6999999999999993E-3</v>
    <v>44.438499999999998</v>
    <v>ETF</v>
    <v>45824.843750103908</v>
    <v>44.290100000000002</v>
    <v>13759395.15</v>
    <v>VanEck:Robotics</v>
    <v>44.401000000000003</v>
    <v>43.55</v>
    <v>44.38</v>
    <v>44.38</v>
    <v>IBOT</v>
    <v>VanEck:Robotics (XNAS:IBOT)</v>
    <v>5698</v>
    <v>4521</v>
  </rv>
  <rv s="2">
    <v>5706</v>
  </rv>
  <rv s="3">
    <v>https://www.bing.com/financeapi/forcetrigger?t=a1vqf2&amp;q=ARCX%3aIQDY&amp;form=skydnc</v>
    <v>Learn more on Bing</v>
  </rv>
  <rv s="17">
    <v>en-US</v>
    <v>a1vqf2</v>
    <v>268435456</v>
    <v>1</v>
    <v>Powered by Refinitiv</v>
    <v>38</v>
    <v>FlexShs:Int Qual Div Dyn (ARCX:IQDY)</v>
    <v>34</v>
    <v>39</v>
    <v>Finance</v>
    <v>25</v>
    <v>32.51</v>
    <v>25.25</v>
    <v>1.1117999999999999</v>
    <v>0.23980000000000001</v>
    <v>0</v>
    <v>7.4910000000000003E-3</v>
    <v>0</v>
    <v>USD</v>
    <v>NYSE Arca</v>
    <v>ARCX</v>
    <v>4.6999999999999993E-3</v>
    <v>32.51</v>
    <v>ETF</v>
    <v>45824.840277812502</v>
    <v>5708</v>
    <v>32.25</v>
    <v>72468797.189999998</v>
    <v>FlexShs:Int Qual Div Dyn</v>
    <v>32.340000000000003</v>
    <v>32.010199999999998</v>
    <v>32.25</v>
    <v>32.25</v>
    <v>IQDY</v>
    <v>FlexShs:Int Qual Div Dyn (ARCX:IQDY)</v>
    <v>3770</v>
    <v>6373</v>
  </rv>
  <rv s="2">
    <v>5709</v>
  </rv>
  <rv s="16">
    <v>en-US</v>
    <v>ca4hh7</v>
    <v>268435456</v>
    <v>1</v>
    <v>Powered by Refinitiv</v>
    <v>36</v>
    <v>iShares:Lit Min and Prod (XNAS:ILIT)</v>
    <v>24</v>
    <v>37</v>
    <v>Finance</v>
    <v>25</v>
    <v>12.63</v>
    <v>6.46</v>
    <v>-4.3999999999999997E-2</v>
    <v>0</v>
    <v>-5.7189999999999993E-3</v>
    <v>0</v>
    <v>USD</v>
    <v>Nasdaq Stock Market</v>
    <v>XNAS</v>
    <v>4.6999999999999993E-3</v>
    <v>7.7</v>
    <v>ETF</v>
    <v>45824.843750103908</v>
    <v>7.6449999999999996</v>
    <v>3227960.74</v>
    <v>iShares:Lit Min and Prod</v>
    <v>7.68</v>
    <v>7.694</v>
    <v>7.65</v>
    <v>7.65</v>
    <v>ILIT</v>
    <v>iShares:Lit Min and Prod (XNAS:ILIT)</v>
    <v>46760</v>
    <v>4718</v>
  </rv>
  <rv s="2">
    <v>5711</v>
  </rv>
  <rv s="3">
    <v>https://www.bing.com/financeapi/forcetrigger?t=bpryww&amp;q=ARCX%3aIDRV&amp;form=skydnc</v>
    <v>Learn more on Bing</v>
  </rv>
  <rv s="17">
    <v>en-US</v>
    <v>bpryww</v>
    <v>268435456</v>
    <v>1</v>
    <v>Powered by Refinitiv</v>
    <v>38</v>
    <v>iShares:Self-Dri EV&amp;Tech (ARCX:IDRV)</v>
    <v>34</v>
    <v>39</v>
    <v>Finance</v>
    <v>25</v>
    <v>32.5</v>
    <v>24.48</v>
    <v>0.94989999999999997</v>
    <v>0.247</v>
    <v>-5.2810000000000001E-3</v>
    <v>8.2189999999999989E-3</v>
    <v>-0.16</v>
    <v>USD</v>
    <v>NYSE Arca</v>
    <v>ARCX</v>
    <v>4.6999999999999993E-3</v>
    <v>30.59</v>
    <v>ETF</v>
    <v>45824.840567765626</v>
    <v>5713</v>
    <v>30.26</v>
    <v>144842158.63</v>
    <v>iShares:Self-Dri EV&amp;Tech</v>
    <v>30.26</v>
    <v>30.053000000000001</v>
    <v>30.3</v>
    <v>30.14</v>
    <v>IDRV</v>
    <v>iShares:Self-Dri EV&amp;Tech (ARCX:IDRV)</v>
    <v>31775</v>
    <v>20732</v>
  </rv>
  <rv s="2">
    <v>5714</v>
  </rv>
  <rv s="16">
    <v>en-US</v>
    <v>c776f2</v>
    <v>268435456</v>
    <v>1</v>
    <v>Powered by Refinitiv</v>
    <v>36</v>
    <v>iShares:Neurosci &amp; Hlthc (ARCX:IBRN)</v>
    <v>24</v>
    <v>37</v>
    <v>Finance</v>
    <v>25</v>
    <v>28.74</v>
    <v>17.86</v>
    <v>-0.14929999999999999</v>
    <v>0</v>
    <v>-6.5300000000000002E-3</v>
    <v>0</v>
    <v>USD</v>
    <v>NYSE Arca</v>
    <v>ARCX</v>
    <v>4.6999999999999993E-3</v>
    <v>22.715</v>
    <v>ETF</v>
    <v>45824.84027780078</v>
    <v>22.715</v>
    <v>3291227.18</v>
    <v>iShares:Neurosci &amp; Hlthc</v>
    <v>22.715</v>
    <v>22.8643</v>
    <v>22.715</v>
    <v>22.715</v>
    <v>IBRN</v>
    <v>iShares:Neurosci &amp; Hlthc (ARCX:IBRN)</v>
    <v>146</v>
    <v>1587</v>
  </rv>
  <rv s="2">
    <v>5716</v>
  </rv>
  <rv s="3">
    <v>https://www.bing.com/financeapi/forcetrigger?t=c61x3m&amp;q=ARCX%3aIBLC&amp;form=skydnc</v>
    <v>Learn more on Bing</v>
  </rv>
  <rv s="17">
    <v>en-US</v>
    <v>c61x3m</v>
    <v>268435456</v>
    <v>1</v>
    <v>Powered by Refinitiv</v>
    <v>38</v>
    <v>iShares:Blckchn &amp; Tech (ARCX:IBLC)</v>
    <v>34</v>
    <v>39</v>
    <v>Finance</v>
    <v>25</v>
    <v>46.96</v>
    <v>21.46</v>
    <v>2.6023000000000001</v>
    <v>1.3463000000000001</v>
    <v>0</v>
    <v>4.0114000000000004E-2</v>
    <v>0</v>
    <v>USD</v>
    <v>NYSE Arca</v>
    <v>ARCX</v>
    <v>4.6999999999999993E-3</v>
    <v>35.049999999999997</v>
    <v>ETF</v>
    <v>45824.84027780078</v>
    <v>5718</v>
    <v>34.21</v>
    <v>32477688.34</v>
    <v>iShares:Blckchn &amp; Tech</v>
    <v>34.21</v>
    <v>33.561999999999998</v>
    <v>34.908299999999997</v>
    <v>34.908299999999997</v>
    <v>IBLC</v>
    <v>iShares:Blckchn &amp; Tech (ARCX:IBLC)</v>
    <v>8906</v>
    <v>11196</v>
  </rv>
  <rv s="2">
    <v>5719</v>
  </rv>
  <rv s="3">
    <v>https://www.bing.com/financeapi/forcetrigger?t=a1ucfr&amp;q=ARCX%3aGUNR&amp;form=skydnc</v>
    <v>Learn more on Bing</v>
  </rv>
  <rv s="17">
    <v>en-US</v>
    <v>a1ucfr</v>
    <v>268435456</v>
    <v>1</v>
    <v>Powered by Refinitiv</v>
    <v>38</v>
    <v>FlexShs:MS Gl Ups NR Idx (ARCX:GUNR)</v>
    <v>34</v>
    <v>39</v>
    <v>Finance</v>
    <v>25</v>
    <v>42.185000000000002</v>
    <v>33.42</v>
    <v>0.74590000000000001</v>
    <v>0.26</v>
    <v>-1.1661999999999999E-2</v>
    <v>6.3570000000000007E-3</v>
    <v>-0.48</v>
    <v>USD</v>
    <v>NYSE Arca</v>
    <v>ARCX</v>
    <v>4.5999999999999999E-3</v>
    <v>41.41</v>
    <v>ETF</v>
    <v>45824.840277789066</v>
    <v>5721</v>
    <v>41.03</v>
    <v>4652788624.2799997</v>
    <v>FlexShs:MS Gl Ups NR Idx</v>
    <v>41.11</v>
    <v>40.9</v>
    <v>41.16</v>
    <v>40.68</v>
    <v>GUNR</v>
    <v>FlexShs:MS Gl Ups NR Idx (ARCX:GUNR)</v>
    <v>813384</v>
    <v>330871</v>
  </rv>
  <rv s="2">
    <v>5722</v>
  </rv>
  <rv s="16">
    <v>en-US</v>
    <v>c8etmw</v>
    <v>268435456</v>
    <v>1</v>
    <v>Powered by Refinitiv</v>
    <v>36</v>
    <v>J Hancock ETF:Itl Hi Div (ARCX:JHID)</v>
    <v>24</v>
    <v>37</v>
    <v>Finance</v>
    <v>25</v>
    <v>34.5</v>
    <v>27.258800000000001</v>
    <v>0.1321</v>
    <v>0</v>
    <v>3.9139999999999999E-3</v>
    <v>0</v>
    <v>USD</v>
    <v>NYSE Arca</v>
    <v>ARCX</v>
    <v>4.5999999999999999E-3</v>
    <v>33.880699999999997</v>
    <v>ETF</v>
    <v>45824.840277789066</v>
    <v>33.880699999999997</v>
    <v>8959709.6999999993</v>
    <v>J Hancock ETF:Itl Hi Div</v>
    <v>33.880699999999997</v>
    <v>33.748600000000003</v>
    <v>33.880699999999997</v>
    <v>33.880699999999997</v>
    <v>JHID</v>
    <v>J Hancock ETF:Itl Hi Div (ARCX:JHID)</v>
    <v>59</v>
    <v>1052</v>
  </rv>
  <rv s="2">
    <v>5724</v>
  </rv>
  <rv s="20">
    <v>en-US</v>
    <v>cclosm</v>
    <v>268435456</v>
    <v>1</v>
    <v>Powered by Refinitiv</v>
    <v>44</v>
    <v>Nuveen Sustainable Core (XNAS:NSCR)</v>
    <v>24</v>
    <v>45</v>
    <v>Finance</v>
    <v>43</v>
    <v>29.761600000000001</v>
    <v>21.26</v>
    <v>0.27629999999999999</v>
    <v>9.9780000000000008E-3</v>
    <v>USD</v>
    <v>Nasdaq Stock Market</v>
    <v>XNAS</v>
    <v>4.5999999999999999E-3</v>
    <v>27.9663</v>
    <v>ETF</v>
    <v>45824.843750207816</v>
    <v>27.9663</v>
    <v>6032508</v>
    <v>Nuveen Sustainable Core</v>
    <v>27.9663</v>
    <v>27.69</v>
    <v>27.9663</v>
    <v>NSCR</v>
    <v>Nuveen Sustainable Core (XNAS:NSCR)</v>
    <v>0</v>
    <v>63</v>
  </rv>
  <rv s="2">
    <v>5726</v>
  </rv>
  <rv s="3">
    <v>https://www.bing.com/financeapi/forcetrigger?t=a221bh&amp;q=ARCX%3aRIGS&amp;form=skydnc</v>
    <v>Learn more on Bing</v>
  </rv>
  <rv s="17">
    <v>en-US</v>
    <v>a221bh</v>
    <v>268435456</v>
    <v>1</v>
    <v>Powered by Refinitiv</v>
    <v>38</v>
    <v>ALPS RiverFront Str Inc (ARCX:RIGS)</v>
    <v>34</v>
    <v>39</v>
    <v>Finance</v>
    <v>25</v>
    <v>24.289899999999999</v>
    <v>20.03</v>
    <v>0.69640000000000002</v>
    <v>-8.9999999999999993E-3</v>
    <v>0</v>
    <v>-3.9159999999999998E-4</v>
    <v>0</v>
    <v>USD</v>
    <v>NYSE Arca</v>
    <v>ARCX</v>
    <v>4.5999999999999999E-3</v>
    <v>23.2</v>
    <v>ETF</v>
    <v>45824.840277823438</v>
    <v>5728</v>
    <v>22.94</v>
    <v>88594264.510000005</v>
    <v>ALPS RiverFront Str Inc</v>
    <v>23.2</v>
    <v>22.979900000000001</v>
    <v>22.9709</v>
    <v>22.9709</v>
    <v>RIGS</v>
    <v>ALPS RiverFront Str Inc (ARCX:RIGS)</v>
    <v>1999</v>
    <v>78918</v>
  </rv>
  <rv s="2">
    <v>5729</v>
  </rv>
  <rv s="16">
    <v>en-US</v>
    <v>cejr3m</v>
    <v>268435456</v>
    <v>1</v>
    <v>Powered by Refinitiv</v>
    <v>36</v>
    <v>Columbia:US High Yield (ARCX:NJNK)</v>
    <v>24</v>
    <v>37</v>
    <v>Finance</v>
    <v>25</v>
    <v>20.32</v>
    <v>18.89</v>
    <v>3.9600000000000003E-2</v>
    <v>0</v>
    <v>1.9789999999999999E-3</v>
    <v>0</v>
    <v>USD</v>
    <v>NYSE Arca</v>
    <v>ARCX</v>
    <v>4.5999999999999999E-3</v>
    <v>20.05</v>
    <v>ETF</v>
    <v>45824.840277789066</v>
    <v>20.05</v>
    <v>40885170.630000003</v>
    <v>Columbia:US High Yield</v>
    <v>20.05</v>
    <v>20.010400000000001</v>
    <v>20.05</v>
    <v>20.05</v>
    <v>NJNK</v>
    <v>Columbia:US High Yield (ARCX:NJNK)</v>
    <v>13</v>
    <v>32043</v>
  </rv>
  <rv s="2">
    <v>5731</v>
  </rv>
  <rv s="3">
    <v>https://www.bing.com/financeapi/forcetrigger?t=a24dr7&amp;q=ARCX%3aTOLZ&amp;form=skydnc</v>
    <v>Learn more on Bing</v>
  </rv>
  <rv s="17">
    <v>en-US</v>
    <v>a24dr7</v>
    <v>268435456</v>
    <v>1</v>
    <v>Powered by Refinitiv</v>
    <v>38</v>
    <v>ProShares:DJ Bkfd Gl Inf (ARCX:TOLZ)</v>
    <v>34</v>
    <v>39</v>
    <v>Finance</v>
    <v>25</v>
    <v>54.9</v>
    <v>44.74</v>
    <v>0.97970000000000002</v>
    <v>-0.44</v>
    <v>0</v>
    <v>-8.0590000000000002E-3</v>
    <v>0</v>
    <v>USD</v>
    <v>NYSE Arca</v>
    <v>ARCX</v>
    <v>4.5999999999999999E-3</v>
    <v>54.69</v>
    <v>ETF</v>
    <v>45824.840277812502</v>
    <v>5733</v>
    <v>53.999200000000002</v>
    <v>148391661.40000001</v>
    <v>ProShares:DJ Bkfd Gl Inf</v>
    <v>54.64</v>
    <v>54.6</v>
    <v>54.16</v>
    <v>54.16</v>
    <v>TOLZ</v>
    <v>ProShares:DJ Bkfd Gl Inf (ARCX:TOLZ)</v>
    <v>161619</v>
    <v>25683</v>
  </rv>
  <rv s="2">
    <v>5734</v>
  </rv>
  <rv s="3">
    <v>https://www.bing.com/financeapi/forcetrigger?t=bvu43m&amp;q=ARCX%3aXYLG&amp;form=skydnc</v>
    <v>Learn more on Bing</v>
  </rv>
  <rv s="17">
    <v>en-US</v>
    <v>bvu43m</v>
    <v>268435456</v>
    <v>1</v>
    <v>Powered by Refinitiv</v>
    <v>38</v>
    <v>Glbl X S&amp;P 500 CC &amp; Gro (ARCX:XYLG)</v>
    <v>34</v>
    <v>39</v>
    <v>Finance</v>
    <v>25</v>
    <v>33.71</v>
    <v>23.07</v>
    <v>0.74880000000000002</v>
    <v>0.19</v>
    <v>-2.7156E-2</v>
    <v>7.0209999999999995E-3</v>
    <v>-0.74</v>
    <v>USD</v>
    <v>NYSE Arca</v>
    <v>ARCX</v>
    <v>4.5999999999999999E-3</v>
    <v>27.25</v>
    <v>ETF</v>
    <v>45824.840966816409</v>
    <v>5736</v>
    <v>27.05</v>
    <v>52908023.359999999</v>
    <v>Glbl X S&amp;P 500 CC &amp; Gro</v>
    <v>27.06</v>
    <v>27.06</v>
    <v>27.25</v>
    <v>26.51</v>
    <v>XYLG</v>
    <v>Glbl X S&amp;P 500 CC &amp; Gro (ARCX:XYLG)</v>
    <v>14853</v>
    <v>18330</v>
  </rv>
  <rv s="2">
    <v>5737</v>
  </rv>
  <rv s="16">
    <v>en-US</v>
    <v>c7lxk2</v>
    <v>268435456</v>
    <v>1</v>
    <v>Powered by Refinitiv</v>
    <v>36</v>
    <v>VictoryII:VShs WsEd USSc (XNAS:MODL)</v>
    <v>24</v>
    <v>37</v>
    <v>Finance</v>
    <v>25</v>
    <v>42.384999999999998</v>
    <v>33.876300000000001</v>
    <v>0.39</v>
    <v>0</v>
    <v>9.3889999999999998E-3</v>
    <v>0</v>
    <v>USD</v>
    <v>Nasdaq Stock Market</v>
    <v>XNAS</v>
    <v>4.5999999999999999E-3</v>
    <v>42.04</v>
    <v>ETF</v>
    <v>45824.843750265623</v>
    <v>41.75</v>
    <v>521430771.89999998</v>
    <v>VictoryII:VShs WsEd USSc</v>
    <v>41.75</v>
    <v>41.54</v>
    <v>41.93</v>
    <v>41.93</v>
    <v>MODL</v>
    <v>VictoryII:VShs WsEd USSc (XNAS:MODL)</v>
    <v>17199</v>
    <v>41177</v>
  </rv>
  <rv s="2">
    <v>5739</v>
  </rv>
  <rv s="3">
    <v>https://www.bing.com/financeapi/forcetrigger?t=bvu3u2&amp;q=XNAS%3aQYLG&amp;form=skydnc</v>
    <v>Learn more on Bing</v>
  </rv>
  <rv s="17">
    <v>en-US</v>
    <v>bvu3u2</v>
    <v>268435456</v>
    <v>1</v>
    <v>Powered by Refinitiv</v>
    <v>38</v>
    <v>Glbl X Nasdaq 100 CC&amp;G (XNAS:QYLG)</v>
    <v>34</v>
    <v>39</v>
    <v>Finance</v>
    <v>25</v>
    <v>34.19</v>
    <v>22.15</v>
    <v>0.75690000000000002</v>
    <v>0.19</v>
    <v>-2.5629999999999997E-3</v>
    <v>7.0060000000000001E-3</v>
    <v>-7.0000000000000007E-2</v>
    <v>USD</v>
    <v>Nasdaq Stock Market</v>
    <v>XNAS</v>
    <v>4.5999999999999999E-3</v>
    <v>27.4</v>
    <v>ETF</v>
    <v>45824.843750046093</v>
    <v>5741</v>
    <v>27.15</v>
    <v>99939227.180000007</v>
    <v>Glbl X Nasdaq 100 CC&amp;G</v>
    <v>27.18</v>
    <v>27.12</v>
    <v>27.31</v>
    <v>27.24</v>
    <v>QYLG</v>
    <v>Glbl X Nasdaq 100 CC&amp;G (XNAS:QYLG)</v>
    <v>22215</v>
    <v>30448</v>
  </rv>
  <rv s="2">
    <v>5742</v>
  </rv>
  <rv s="16">
    <v>en-US</v>
    <v>c9tx4c</v>
    <v>268435456</v>
    <v>1</v>
    <v>Powered by Refinitiv</v>
    <v>36</v>
    <v>BlackRock:Large Cp Vl Ac (ARCX:BLCV)</v>
    <v>24</v>
    <v>37</v>
    <v>Finance</v>
    <v>25</v>
    <v>33.93</v>
    <v>28.52</v>
    <v>0.28999999999999998</v>
    <v>0</v>
    <v>8.6929999999999993E-3</v>
    <v>0</v>
    <v>USD</v>
    <v>NYSE Arca</v>
    <v>ARCX</v>
    <v>4.5999999999999999E-3</v>
    <v>33.65</v>
    <v>ETF</v>
    <v>45824.84027780078</v>
    <v>33.630000000000003</v>
    <v>39042132.890000001</v>
    <v>BlackRock:Large Cp Vl Ac</v>
    <v>33.64</v>
    <v>33.36</v>
    <v>33.65</v>
    <v>33.65</v>
    <v>BLCV</v>
    <v>BlackRock:Large Cp Vl Ac (ARCX:BLCV)</v>
    <v>2947</v>
    <v>19685</v>
  </rv>
  <rv s="2">
    <v>5744</v>
  </rv>
  <rv s="3">
    <v>https://www.bing.com/financeapi/forcetrigger?t=a1zqqh&amp;q=XNAS%3aPFF&amp;form=skydnc</v>
    <v>Learn more on Bing</v>
  </rv>
  <rv s="17">
    <v>en-US</v>
    <v>a1zqqh</v>
    <v>268435456</v>
    <v>1</v>
    <v>Powered by Refinitiv</v>
    <v>38</v>
    <v>iShares:Pref and Inc Sec (XNAS:PFF)</v>
    <v>34</v>
    <v>39</v>
    <v>Finance</v>
    <v>25</v>
    <v>33.590000000000003</v>
    <v>28.7</v>
    <v>1.2041999999999999</v>
    <v>0.06</v>
    <v>0</v>
    <v>1.9889999999999999E-3</v>
    <v>0</v>
    <v>USD</v>
    <v>Nasdaq Stock Market</v>
    <v>XNAS</v>
    <v>4.5999999999999999E-3</v>
    <v>30.33</v>
    <v>ETF</v>
    <v>45824.911878286715</v>
    <v>5746</v>
    <v>30.18</v>
    <v>13613963412.85</v>
    <v>iShares:Pref and Inc Sec</v>
    <v>30.19</v>
    <v>30.16</v>
    <v>30.22</v>
    <v>30.22</v>
    <v>PFF</v>
    <v>iShares:Pref and Inc Sec (XNAS:PFF)</v>
    <v>3394569</v>
    <v>3009987</v>
  </rv>
  <rv s="2">
    <v>5747</v>
  </rv>
  <rv s="3">
    <v>https://www.bing.com/financeapi/forcetrigger?t=a26bcw&amp;q=XNAS%3aXT&amp;form=skydnc</v>
    <v>Learn more on Bing</v>
  </rv>
  <rv s="17">
    <v>en-US</v>
    <v>a26bcw</v>
    <v>268435456</v>
    <v>1</v>
    <v>Powered by Refinitiv</v>
    <v>38</v>
    <v>iShares:Exp Tech (XNAS:XT)</v>
    <v>34</v>
    <v>39</v>
    <v>Finance</v>
    <v>25</v>
    <v>64.31</v>
    <v>49.01</v>
    <v>1.0916999999999999</v>
    <v>0.96899999999999997</v>
    <v>-1.1616999999999999E-2</v>
    <v>1.5446999999999999E-2</v>
    <v>-0.74</v>
    <v>USD</v>
    <v>Nasdaq Stock Market</v>
    <v>XNAS</v>
    <v>4.5999999999999999E-3</v>
    <v>63.895499999999998</v>
    <v>ETF</v>
    <v>45824.843750046093</v>
    <v>5749</v>
    <v>63.335000000000001</v>
    <v>3211629633.6599998</v>
    <v>iShares:Exp Tech</v>
    <v>63.37</v>
    <v>62.731000000000002</v>
    <v>63.7</v>
    <v>62.96</v>
    <v>XT</v>
    <v>iShares:Exp Tech (XNAS:XT)</v>
    <v>78451</v>
    <v>117158</v>
  </rv>
  <rv s="2">
    <v>5750</v>
  </rv>
  <rv s="3">
    <v>https://www.bing.com/financeapi/forcetrigger?t=a1pqjc&amp;q=XNAS%3aCIL&amp;form=skydnc</v>
    <v>Learn more on Bing</v>
  </rv>
  <rv s="17">
    <v>en-US</v>
    <v>a1pqjc</v>
    <v>268435456</v>
    <v>1</v>
    <v>Powered by Refinitiv</v>
    <v>38</v>
    <v>VictoryII:VShs Intl VW (XNAS:CIL)</v>
    <v>34</v>
    <v>39</v>
    <v>Finance</v>
    <v>25</v>
    <v>50.25</v>
    <v>40.909999999999997</v>
    <v>0.98340000000000005</v>
    <v>0.35160000000000002</v>
    <v>0</v>
    <v>7.1020000000000007E-3</v>
    <v>0</v>
    <v>USD</v>
    <v>Nasdaq Stock Market</v>
    <v>XNAS</v>
    <v>4.5000000000000005E-3</v>
    <v>50.1</v>
    <v>ETF</v>
    <v>45824.843750185159</v>
    <v>5752</v>
    <v>49.86</v>
    <v>111458643.59999999</v>
    <v>VictoryII:VShs Intl VW</v>
    <v>50.09</v>
    <v>49.508400000000002</v>
    <v>49.86</v>
    <v>49.86</v>
    <v>CIL</v>
    <v>VictoryII:VShs Intl VW (XNAS:CIL)</v>
    <v>780</v>
    <v>801</v>
  </rv>
  <rv s="2">
    <v>5753</v>
  </rv>
  <rv s="3">
    <v>https://www.bing.com/financeapi/forcetrigger?t=c3ys1h&amp;q=ARCX%3aGLDX&amp;form=skydnc</v>
    <v>Learn more on Bing</v>
  </rv>
  <rv s="17">
    <v>en-US</v>
    <v>c3ys1h</v>
    <v>268435456</v>
    <v>1</v>
    <v>Powered by Refinitiv</v>
    <v>38</v>
    <v>USCF:Gold Strtgy + Inc (ARCX:USG)</v>
    <v>34</v>
    <v>39</v>
    <v>Finance</v>
    <v>25</v>
    <v>36.61</v>
    <v>26.92</v>
    <v>0.75870000000000004</v>
    <v>-0.47049999999999997</v>
    <v>0</v>
    <v>-1.2944000000000001E-2</v>
    <v>0</v>
    <v>USD</v>
    <v>NYSE Arca</v>
    <v>ARCX</v>
    <v>4.5000000000000005E-3</v>
    <v>35.895000000000003</v>
    <v>ETF</v>
    <v>45824.84027780078</v>
    <v>5755</v>
    <v>35.81</v>
    <v>13933839.060000001</v>
    <v>USCF:Gold Strtgy + Inc</v>
    <v>35.86</v>
    <v>36.348999999999997</v>
    <v>35.878500000000003</v>
    <v>35.878500000000003</v>
    <v>USG</v>
    <v>USCF:Gold Strtgy + Inc (ARCX:USG)</v>
    <v>3099</v>
    <v>7671</v>
  </rv>
  <rv s="2">
    <v>5756</v>
  </rv>
  <rv s="3">
    <v>https://www.bing.com/financeapi/forcetrigger?t=bxdvjc&amp;q=ARCX%3aHART&amp;form=skydnc</v>
    <v>Learn more on Bing</v>
  </rv>
  <rv s="17">
    <v>en-US</v>
    <v>bxdvjc</v>
    <v>268435456</v>
    <v>1</v>
    <v>Powered by Refinitiv</v>
    <v>38</v>
    <v>NYLI:Healthy Hrts (ARCX:HART)</v>
    <v>34</v>
    <v>39</v>
    <v>Finance</v>
    <v>25</v>
    <v>34.43</v>
    <v>26.85</v>
    <v>0.87319999999999998</v>
    <v>-8.1699999999999995E-2</v>
    <v>0</v>
    <v>-2.6929999999999996E-3</v>
    <v>0</v>
    <v>USD</v>
    <v>NYSE Arca</v>
    <v>ARCX</v>
    <v>4.5000000000000005E-3</v>
    <v>30.255700000000001</v>
    <v>ETF</v>
    <v>45824.840277812502</v>
    <v>5758</v>
    <v>30.255700000000001</v>
    <v>8985320.0500000007</v>
    <v>NYLI:Healthy Hrts</v>
    <v>30.255700000000001</v>
    <v>30.337399999999999</v>
    <v>30.255700000000001</v>
    <v>30.255700000000001</v>
    <v>HART</v>
    <v>NYLI:Healthy Hrts (ARCX:HART)</v>
    <v>113</v>
    <v>246</v>
  </rv>
  <rv s="2">
    <v>5759</v>
  </rv>
  <rv s="16">
    <v>en-US</v>
    <v>cci7ww</v>
    <v>268435456</v>
    <v>1</v>
    <v>Powered by Refinitiv</v>
    <v>36</v>
    <v>Xtrackers RREEF Glbl NR (XNAS:NRES)</v>
    <v>24</v>
    <v>37</v>
    <v>Finance</v>
    <v>25</v>
    <v>27.68</v>
    <v>21.533000000000001</v>
    <v>-0.01</v>
    <v>0</v>
    <v>-3.834E-4</v>
    <v>0</v>
    <v>USD</v>
    <v>Nasdaq Stock Market</v>
    <v>XNAS</v>
    <v>4.5000000000000005E-3</v>
    <v>26.07</v>
    <v>ETF</v>
    <v>45824.843750207816</v>
    <v>26.07</v>
    <v>29207808.609999999</v>
    <v>Xtrackers RREEF Glbl NR</v>
    <v>26.07</v>
    <v>26.08</v>
    <v>26.07</v>
    <v>26.07</v>
    <v>NRES</v>
    <v>Xtrackers RREEF Glbl NR (XNAS:NRES)</v>
    <v>6</v>
    <v>50</v>
  </rv>
  <rv s="2">
    <v>5761</v>
  </rv>
  <rv s="16">
    <v>en-US</v>
    <v>cfdam7</v>
    <v>268435456</v>
    <v>1</v>
    <v>Powered by Refinitiv</v>
    <v>36</v>
    <v>Bahl &amp; Gaynor Dividend (ARCX:BGDV)</v>
    <v>24</v>
    <v>37</v>
    <v>Finance</v>
    <v>25</v>
    <v>25.53</v>
    <v>21.47</v>
    <v>9.2499999999999999E-2</v>
    <v>3.7900000000000005E-4</v>
    <v>3.7439999999999999E-3</v>
    <v>9.4000000000000004E-3</v>
    <v>USD</v>
    <v>NYSE Arca</v>
    <v>ARCX</v>
    <v>4.5000000000000005E-3</v>
    <v>24.97</v>
    <v>ETF</v>
    <v>45824.840277789066</v>
    <v>24.77</v>
    <v>629249542.58000004</v>
    <v>Bahl &amp; Gaynor Dividend</v>
    <v>24.91</v>
    <v>24.708100000000002</v>
    <v>24.800599999999999</v>
    <v>24.81</v>
    <v>BGDV</v>
    <v>Bahl &amp; Gaynor Dividend (ARCX:BGDV)</v>
    <v>1644</v>
    <v>4478</v>
  </rv>
  <rv s="2">
    <v>5763</v>
  </rv>
  <rv s="3">
    <v>https://www.bing.com/financeapi/forcetrigger?t=ay3tqh&amp;q=ARCX%3aFITE&amp;form=skydnc</v>
    <v>Learn more on Bing</v>
  </rv>
  <rv s="17">
    <v>en-US</v>
    <v>ay3tqh</v>
    <v>268435456</v>
    <v>1</v>
    <v>Powered by Refinitiv</v>
    <v>38</v>
    <v>SPDR S&amp;P Knsh Future Sec (ARCX:FITE)</v>
    <v>34</v>
    <v>39</v>
    <v>Finance</v>
    <v>25</v>
    <v>73.220699999999994</v>
    <v>53.86</v>
    <v>0.69020000000000004</v>
    <v>0.6179</v>
    <v>0</v>
    <v>8.5500000000000003E-3</v>
    <v>0</v>
    <v>USD</v>
    <v>NYSE Arca</v>
    <v>ARCX</v>
    <v>4.5000000000000005E-3</v>
    <v>73.22</v>
    <v>ETF</v>
    <v>45824.84027780078</v>
    <v>5765</v>
    <v>72.886099999999999</v>
    <v>68437335.680000007</v>
    <v>SPDR S&amp;P Knsh Future Sec</v>
    <v>73.22</v>
    <v>72.268199999999993</v>
    <v>72.886099999999999</v>
    <v>72.886099999999999</v>
    <v>FITE</v>
    <v>SPDR S&amp;P Knsh Future Sec (ARCX:FITE)</v>
    <v>8079</v>
    <v>5357</v>
  </rv>
  <rv s="2">
    <v>5766</v>
  </rv>
  <rv s="3">
    <v>https://www.bing.com/financeapi/forcetrigger?t=c6q9u2&amp;q=ARCX%3aIRVH&amp;form=skydnc</v>
    <v>Learn more on Bing</v>
  </rv>
  <rv s="21">
    <v>en-US</v>
    <v>c6q9u2</v>
    <v>268435456</v>
    <v>1</v>
    <v>Powered by Refinitiv</v>
    <v>46</v>
    <v>Glbl X Int Rt Vol &amp; IH (ARCX:IRVH)</v>
    <v>34</v>
    <v>37</v>
    <v>Finance</v>
    <v>25</v>
    <v>21.92</v>
    <v>19.805</v>
    <v>-4.0099999999999997E-2</v>
    <v>0</v>
    <v>-1.936E-3</v>
    <v>0</v>
    <v>USD</v>
    <v>NYSE Arca</v>
    <v>ARCX</v>
    <v>4.5000000000000005E-3</v>
    <v>20.674900000000001</v>
    <v>ETF</v>
    <v>45824.84027780078</v>
    <v>5768</v>
    <v>20.674900000000001</v>
    <v>2315174.19</v>
    <v>Glbl X Int Rt Vol &amp; IH</v>
    <v>20.674900000000001</v>
    <v>20.715</v>
    <v>20.674900000000001</v>
    <v>20.674900000000001</v>
    <v>IRVH</v>
    <v>Glbl X Int Rt Vol &amp; IH (ARCX:IRVH)</v>
    <v>24</v>
    <v>353</v>
  </rv>
  <rv s="2">
    <v>5769</v>
  </rv>
  <rv s="3">
    <v>https://www.bing.com/financeapi/forcetrigger?t=a1xqar&amp;q=ARCX%3aMLPX&amp;form=skydnc</v>
    <v>Learn more on Bing</v>
  </rv>
  <rv s="17">
    <v>en-US</v>
    <v>a1xqar</v>
    <v>268435456</v>
    <v>1</v>
    <v>Powered by Refinitiv</v>
    <v>38</v>
    <v>Glbl X MLP &amp; Engy Infra (ARCX:MLPX)</v>
    <v>34</v>
    <v>39</v>
    <v>Finance</v>
    <v>25</v>
    <v>67.47</v>
    <v>48.9</v>
    <v>0.93779999999999997</v>
    <v>-0.54</v>
    <v>1.5159000000000001E-2</v>
    <v>-8.633E-3</v>
    <v>0.94</v>
    <v>USD</v>
    <v>NYSE Arca</v>
    <v>ARCX</v>
    <v>4.5000000000000005E-3</v>
    <v>63.26</v>
    <v>ETF</v>
    <v>45824.865557303128</v>
    <v>5771</v>
    <v>61.64</v>
    <v>2599912032.1399999</v>
    <v>Glbl X MLP &amp; Engy Infra</v>
    <v>62.78</v>
    <v>62.55</v>
    <v>62.01</v>
    <v>62.95</v>
    <v>MLPX</v>
    <v>Glbl X MLP &amp; Engy Infra (ARCX:MLPX)</v>
    <v>256196</v>
    <v>291926</v>
  </rv>
  <rv s="2">
    <v>5772</v>
  </rv>
  <rv s="16">
    <v>en-US</v>
    <v>cftlec</v>
    <v>268435456</v>
    <v>1</v>
    <v>Powered by Refinitiv</v>
    <v>36</v>
    <v>Thornburg Core Plus Bond (XNAS:TPLS)</v>
    <v>24</v>
    <v>37</v>
    <v>Finance</v>
    <v>25</v>
    <v>25.9</v>
    <v>24.66</v>
    <v>-4.4999999999999998E-2</v>
    <v>0</v>
    <v>-1.7949999999999999E-3</v>
    <v>0</v>
    <v>USD</v>
    <v>Nasdaq Stock Market</v>
    <v>XNAS</v>
    <v>4.5000000000000005E-3</v>
    <v>25.03</v>
    <v>ETF</v>
    <v>45824.843750196094</v>
    <v>25.03</v>
    <v>17480152.57</v>
    <v>Thornburg Core Plus Bond</v>
    <v>25.03</v>
    <v>25.074999999999999</v>
    <v>25.03</v>
    <v>25.03</v>
    <v>TPLS</v>
    <v>Thornburg Core Plus Bond (XNAS:TPLS)</v>
    <v>23</v>
    <v>2239</v>
  </rv>
  <rv s="2">
    <v>5774</v>
  </rv>
  <rv s="3">
    <v>https://www.bing.com/financeapi/forcetrigger?t=bk8qsm&amp;q=XNAS%3aWBND&amp;form=skydnc</v>
    <v>Learn more on Bing</v>
  </rv>
  <rv s="17">
    <v>en-US</v>
    <v>bk8qsm</v>
    <v>268435456</v>
    <v>1</v>
    <v>Powered by Refinitiv</v>
    <v>38</v>
    <v>Western Asset Total Rtn (XNAS:WBND)</v>
    <v>34</v>
    <v>39</v>
    <v>Finance</v>
    <v>25</v>
    <v>20.975000000000001</v>
    <v>19.100000000000001</v>
    <v>1.1680999999999999</v>
    <v>-1.4999999999999999E-2</v>
    <v>0</v>
    <v>-7.5319999999999998E-4</v>
    <v>0</v>
    <v>USD</v>
    <v>Nasdaq Stock Market</v>
    <v>XNAS</v>
    <v>4.5000000000000005E-3</v>
    <v>19.954999999999998</v>
    <v>ETF</v>
    <v>45824.843750103908</v>
    <v>5776</v>
    <v>19.899999999999999</v>
    <v>11936824.699999999</v>
    <v>Western Asset Total Rtn</v>
    <v>19.940000000000001</v>
    <v>19.914999999999999</v>
    <v>19.899999999999999</v>
    <v>19.899999999999999</v>
    <v>WBND</v>
    <v>Western Asset Total Rtn (XNAS:WBND)</v>
    <v>7834</v>
    <v>2029</v>
  </rv>
  <rv s="2">
    <v>5777</v>
  </rv>
  <rv s="3">
    <v>https://www.bing.com/financeapi/forcetrigger?t=bjrg4c&amp;q=BATS%3aTRTY&amp;form=skydnc</v>
    <v>Learn more on Bing</v>
  </rv>
  <rv s="17">
    <v>en-US</v>
    <v>bjrg4c</v>
    <v>268435456</v>
    <v>1</v>
    <v>Powered by Refinitiv</v>
    <v>38</v>
    <v>Cambria Trinity ETF (BATS:TRTY)</v>
    <v>34</v>
    <v>39</v>
    <v>Finance</v>
    <v>17</v>
    <v>26.89</v>
    <v>23.59</v>
    <v>0.54849999999999999</v>
    <v>6.4000000000000001E-2</v>
    <v>0</v>
    <v>2.4420000000000002E-3</v>
    <v>0</v>
    <v>USD</v>
    <v>CBOE BZX Exchange</v>
    <v>BATS</v>
    <v>4.5000000000000005E-3</v>
    <v>26.349599999999999</v>
    <v>ETF</v>
    <v>45824.840343251562</v>
    <v>5779</v>
    <v>26.276299999999999</v>
    <v>111033087.54000001</v>
    <v>Cambria Trinity ETF</v>
    <v>26.3</v>
    <v>26.212299999999999</v>
    <v>26.276299999999999</v>
    <v>26.276299999999999</v>
    <v>TRTY</v>
    <v>Cambria Trinity ETF (BATS:TRTY)</v>
    <v>5771</v>
    <v>3891</v>
  </rv>
  <rv s="2">
    <v>5780</v>
  </rv>
  <rv s="3">
    <v>https://www.bing.com/financeapi/forcetrigger?t=bwcrm7&amp;q=ARCX%3aPIFI&amp;form=skydnc</v>
    <v>Learn more on Bing</v>
  </rv>
  <rv s="17">
    <v>en-US</v>
    <v>bwcrm7</v>
    <v>268435456</v>
    <v>1</v>
    <v>Powered by Refinitiv</v>
    <v>38</v>
    <v>ClearShares Piton Int FI (ARCX:PIFI)</v>
    <v>34</v>
    <v>39</v>
    <v>Finance</v>
    <v>25</v>
    <v>95.951400000000007</v>
    <v>91.439400000000006</v>
    <v>0.92810000000000004</v>
    <v>-0.08</v>
    <v>0</v>
    <v>-8.4730000000000005E-4</v>
    <v>0</v>
    <v>USD</v>
    <v>NYSE Arca</v>
    <v>ARCX</v>
    <v>4.5000000000000005E-3</v>
    <v>94.34</v>
    <v>ETF</v>
    <v>45824.840277812502</v>
    <v>5782</v>
    <v>94.34</v>
    <v>99077473.060000002</v>
    <v>ClearShares Piton Int FI</v>
    <v>94.34</v>
    <v>94.42</v>
    <v>94.34</v>
    <v>94.34</v>
    <v>PIFI</v>
    <v>ClearShares Piton Int FI (ARCX:PIFI)</v>
    <v>140</v>
    <v>1033</v>
  </rv>
  <rv s="2">
    <v>5783</v>
  </rv>
  <rv s="3">
    <v>https://www.bing.com/financeapi/forcetrigger?t=c55sjc&amp;q=ARCX%3aBFIX&amp;form=skydnc</v>
    <v>Learn more on Bing</v>
  </rv>
  <rv s="17">
    <v>en-US</v>
    <v>c55sjc</v>
    <v>268435456</v>
    <v>1</v>
    <v>Powered by Refinitiv</v>
    <v>38</v>
    <v>Build Bond Innovation (ARCX:BFIX)</v>
    <v>34</v>
    <v>39</v>
    <v>Finance</v>
    <v>25</v>
    <v>26.85</v>
    <v>23.14</v>
    <v>0.28079999999999999</v>
    <v>-4.7600000000000003E-2</v>
    <v>0</v>
    <v>-1.902E-3</v>
    <v>0</v>
    <v>USD</v>
    <v>NYSE Arca</v>
    <v>ARCX</v>
    <v>4.5000000000000005E-3</v>
    <v>25.029900000000001</v>
    <v>ETF</v>
    <v>45824.840277812502</v>
    <v>5785</v>
    <v>24.97</v>
    <v>13129095.59</v>
    <v>Build Bond Innovation</v>
    <v>25.01</v>
    <v>25.029599999999999</v>
    <v>24.981999999999999</v>
    <v>24.981999999999999</v>
    <v>BFIX</v>
    <v>Build Bond Innovation (ARCX:BFIX)</v>
    <v>15518</v>
    <v>13363</v>
  </rv>
  <rv s="2">
    <v>5786</v>
  </rv>
  <rv s="16">
    <v>en-US</v>
    <v>cbvsp2</v>
    <v>268435456</v>
    <v>1</v>
    <v>Powered by Refinitiv</v>
    <v>36</v>
    <v>PGIM Short Dur Hi Yld (BATS:PSH)</v>
    <v>24</v>
    <v>37</v>
    <v>Finance</v>
    <v>17</v>
    <v>51.09</v>
    <v>48.15</v>
    <v>0.12230000000000001</v>
    <v>0</v>
    <v>2.4360000000000002E-3</v>
    <v>0</v>
    <v>USD</v>
    <v>CBOE BZX Exchange</v>
    <v>BATS</v>
    <v>4.5000000000000005E-3</v>
    <v>50.37</v>
    <v>ETF</v>
    <v>45824.840331642969</v>
    <v>50.286900000000003</v>
    <v>49039517.420000002</v>
    <v>PGIM Short Dur Hi Yld</v>
    <v>50.37</v>
    <v>50.204300000000003</v>
    <v>50.326599999999999</v>
    <v>50.326599999999999</v>
    <v>PSH</v>
    <v>PGIM Short Dur Hi Yld (BATS:PSH)</v>
    <v>2029</v>
    <v>5142</v>
  </rv>
  <rv s="2">
    <v>5788</v>
  </rv>
  <rv s="3">
    <v>https://www.bing.com/financeapi/forcetrigger?t=bnhp27&amp;q=ARCX%3aROKT&amp;form=skydnc</v>
    <v>Learn more on Bing</v>
  </rv>
  <rv s="17">
    <v>en-US</v>
    <v>bnhp27</v>
    <v>268435456</v>
    <v>1</v>
    <v>Powered by Refinitiv</v>
    <v>38</v>
    <v>SPDR S&amp;P Knsh Fnl Frntrs (ARCX:ROKT)</v>
    <v>34</v>
    <v>39</v>
    <v>Finance</v>
    <v>25</v>
    <v>61.715000000000003</v>
    <v>43</v>
    <v>0.89419999999999999</v>
    <v>0.1734</v>
    <v>0</v>
    <v>2.833E-3</v>
    <v>0</v>
    <v>USD</v>
    <v>NYSE Arca</v>
    <v>ARCX</v>
    <v>4.5000000000000005E-3</v>
    <v>61.379800000000003</v>
    <v>ETF</v>
    <v>45824.840277812502</v>
    <v>5790</v>
    <v>61.3</v>
    <v>20483948.57</v>
    <v>SPDR S&amp;P Knsh Fnl Frntrs</v>
    <v>61.3</v>
    <v>61.206400000000002</v>
    <v>61.379800000000003</v>
    <v>61.379800000000003</v>
    <v>ROKT</v>
    <v>SPDR S&amp;P Knsh Fnl Frntrs (ARCX:ROKT)</v>
    <v>430</v>
    <v>830</v>
  </rv>
  <rv s="2">
    <v>5791</v>
  </rv>
  <rv s="16">
    <v>en-US</v>
    <v>cfru6h</v>
    <v>268435456</v>
    <v>1</v>
    <v>Powered by Refinitiv</v>
    <v>36</v>
    <v>BlackRock:iShs BBBB CLOA (XNAS:BCLO)</v>
    <v>24</v>
    <v>37</v>
    <v>Finance</v>
    <v>25</v>
    <v>50.56</v>
    <v>47.55</v>
    <v>3.5000000000000003E-2</v>
    <v>0</v>
    <v>7.0360000000000008E-4</v>
    <v>0</v>
    <v>USD</v>
    <v>Nasdaq Stock Market</v>
    <v>XNAS</v>
    <v>4.5000000000000005E-3</v>
    <v>49.78</v>
    <v>ETF</v>
    <v>45824.843750265623</v>
    <v>49.765000000000001</v>
    <v>59724020.869999997</v>
    <v>BlackRock:iShs BBBB CLOA</v>
    <v>49.78</v>
    <v>49.744999999999997</v>
    <v>49.78</v>
    <v>49.78</v>
    <v>BCLO</v>
    <v>BlackRock:iShs BBBB CLOA (XNAS:BCLO)</v>
    <v>400</v>
    <v>4397</v>
  </rv>
  <rv s="2">
    <v>5793</v>
  </rv>
  <rv s="3">
    <v>https://www.bing.com/financeapi/forcetrigger?t=bssamw&amp;q=ARCX%3aPFLD&amp;form=skydnc</v>
    <v>Learn more on Bing</v>
  </rv>
  <rv s="17">
    <v>en-US</v>
    <v>bssamw</v>
    <v>268435456</v>
    <v>1</v>
    <v>Powered by Refinitiv</v>
    <v>38</v>
    <v>AAM Low Dur Pref &amp; IS (ARCX:PFLD)</v>
    <v>34</v>
    <v>39</v>
    <v>Finance</v>
    <v>25</v>
    <v>21.49</v>
    <v>19.2286</v>
    <v>0.70069999999999999</v>
    <v>-0.05</v>
    <v>0</v>
    <v>-2.5380000000000003E-3</v>
    <v>0</v>
    <v>USD</v>
    <v>NYSE Arca</v>
    <v>ARCX</v>
    <v>4.5000000000000005E-3</v>
    <v>19.739999999999998</v>
    <v>ETF</v>
    <v>45824.840277812502</v>
    <v>5795</v>
    <v>19.61</v>
    <v>488601747.14999998</v>
    <v>AAM Low Dur Pref &amp; IS</v>
    <v>19.61</v>
    <v>19.7</v>
    <v>19.649999999999999</v>
    <v>19.649999999999999</v>
    <v>PFLD</v>
    <v>AAM Low Dur Pref &amp; IS (ARCX:PFLD)</v>
    <v>245525</v>
    <v>123688</v>
  </rv>
  <rv s="2">
    <v>5796</v>
  </rv>
  <rv s="3">
    <v>https://www.bing.com/financeapi/forcetrigger?t=bwhvmw&amp;q=ARCX%3aANEW&amp;form=skydnc</v>
    <v>Learn more on Bing</v>
  </rv>
  <rv s="17">
    <v>en-US</v>
    <v>bwhvmw</v>
    <v>268435456</v>
    <v>1</v>
    <v>Powered by Refinitiv</v>
    <v>38</v>
    <v>ProShares:MSCI Trnsfm Ch (ARCX:ANEW)</v>
    <v>34</v>
    <v>39</v>
    <v>Finance</v>
    <v>25</v>
    <v>49.78</v>
    <v>37.49</v>
    <v>1.1122000000000001</v>
    <v>0.58289999999999997</v>
    <v>-1.0959999999999999E-4</v>
    <v>1.1971000000000001E-2</v>
    <v>-5.4000000000000003E-3</v>
    <v>USD</v>
    <v>NYSE Arca</v>
    <v>ARCX</v>
    <v>4.5000000000000005E-3</v>
    <v>49.275399999999998</v>
    <v>ETF</v>
    <v>45824.840277812502</v>
    <v>5798</v>
    <v>49.275399999999998</v>
    <v>8445775.7609999999</v>
    <v>ProShares:MSCI Trnsfm Ch</v>
    <v>49.275399999999998</v>
    <v>48.692500000000003</v>
    <v>49.275399999999998</v>
    <v>49.27</v>
    <v>ANEW</v>
    <v>ProShares:MSCI Trnsfm Ch (ARCX:ANEW)</v>
    <v>3</v>
    <v>214</v>
  </rv>
  <rv s="2">
    <v>5799</v>
  </rv>
  <rv s="16">
    <v>en-US</v>
    <v>ce8lbh</v>
    <v>268435456</v>
    <v>1</v>
    <v>Powered by Refinitiv</v>
    <v>36</v>
    <v>Goldman:Acs US PS and HS (XNAS:GPRF)</v>
    <v>24</v>
    <v>37</v>
    <v>Finance</v>
    <v>25</v>
    <v>53.26</v>
    <v>48.28</v>
    <v>1.6299999999999999E-2</v>
    <v>0</v>
    <v>3.2699999999999998E-4</v>
    <v>0</v>
    <v>USD</v>
    <v>Nasdaq Stock Market</v>
    <v>XNAS</v>
    <v>4.5000000000000005E-3</v>
    <v>49.864100000000001</v>
    <v>ETF</v>
    <v>45824.843750196094</v>
    <v>49.864100000000001</v>
    <v>109507226.26000001</v>
    <v>Goldman:Acs US PS and HS</v>
    <v>49.864100000000001</v>
    <v>49.847799999999999</v>
    <v>49.864100000000001</v>
    <v>49.864100000000001</v>
    <v>GPRF</v>
    <v>Goldman:Acs US PS and HS (XNAS:GPRF)</v>
    <v>88</v>
    <v>11366</v>
  </rv>
  <rv s="2">
    <v>5801</v>
  </rv>
  <rv s="3">
    <v>https://www.bing.com/financeapi/forcetrigger?t=a23qbh&amp;q=BATS%3aSTOT&amp;form=skydnc</v>
    <v>Learn more on Bing</v>
  </rv>
  <rv s="17">
    <v>en-US</v>
    <v>a23qbh</v>
    <v>268435456</v>
    <v>1</v>
    <v>Powered by Refinitiv</v>
    <v>38</v>
    <v>SPDR DoubleLine SDTR Tct (BATS:STOT)</v>
    <v>34</v>
    <v>39</v>
    <v>Finance</v>
    <v>17</v>
    <v>47.72</v>
    <v>46.6</v>
    <v>0.29039999999999999</v>
    <v>0</v>
    <v>0</v>
    <v>0</v>
    <v>0</v>
    <v>USD</v>
    <v>CBOE BZX Exchange</v>
    <v>BATS</v>
    <v>4.5000000000000005E-3</v>
    <v>47.2</v>
    <v>ETF</v>
    <v>45824.840340925781</v>
    <v>5803</v>
    <v>47.11</v>
    <v>234446594.12</v>
    <v>SPDR DoubleLine SDTR Tct</v>
    <v>47.2</v>
    <v>47.12</v>
    <v>47.12</v>
    <v>47.12</v>
    <v>STOT</v>
    <v>SPDR DoubleLine SDTR Tct (BATS:STOT)</v>
    <v>24968</v>
    <v>27588</v>
  </rv>
  <rv s="2">
    <v>5804</v>
  </rv>
  <rv s="16">
    <v>en-US</v>
    <v>cdid52</v>
    <v>268435456</v>
    <v>1</v>
    <v>Powered by Refinitiv</v>
    <v>36</v>
    <v>BlackRock:iShs HY Bd Ac (XNAS:BRHY)</v>
    <v>24</v>
    <v>37</v>
    <v>Finance</v>
    <v>25</v>
    <v>52.2</v>
    <v>48.27</v>
    <v>0.11</v>
    <v>0</v>
    <v>2.1540000000000001E-3</v>
    <v>0</v>
    <v>USD</v>
    <v>Nasdaq Stock Market</v>
    <v>XNAS</v>
    <v>4.5000000000000005E-3</v>
    <v>51.2</v>
    <v>ETF</v>
    <v>45824.843750207816</v>
    <v>51.17</v>
    <v>101773673.98999999</v>
    <v>BlackRock:iShs HY Bd Ac</v>
    <v>51.2</v>
    <v>51.06</v>
    <v>51.17</v>
    <v>51.17</v>
    <v>BRHY</v>
    <v>BlackRock:iShs HY Bd Ac (XNAS:BRHY)</v>
    <v>1652</v>
    <v>3774</v>
  </rv>
  <rv s="2">
    <v>5806</v>
  </rv>
  <rv s="3">
    <v>https://www.bing.com/financeapi/forcetrigger?t=b16nvh&amp;q=BATS%3aFLBL&amp;form=skydnc</v>
    <v>Learn more on Bing</v>
  </rv>
  <rv s="17">
    <v>en-US</v>
    <v>b16nvh</v>
    <v>268435456</v>
    <v>1</v>
    <v>Powered by Refinitiv</v>
    <v>38</v>
    <v>Franklin ETF:Senior Loan (BATS:FLBL)</v>
    <v>34</v>
    <v>39</v>
    <v>Finance</v>
    <v>17</v>
    <v>24.45</v>
    <v>22.92</v>
    <v>0.38390000000000002</v>
    <v>5.0000000000000001E-3</v>
    <v>0</v>
    <v>2.0780000000000001E-4</v>
    <v>0</v>
    <v>USD</v>
    <v>CBOE BZX Exchange</v>
    <v>BATS</v>
    <v>4.5000000000000005E-3</v>
    <v>24.08</v>
    <v>ETF</v>
    <v>45824.840302314064</v>
    <v>5808</v>
    <v>24.06</v>
    <v>1074642277.0799999</v>
    <v>Franklin ETF:Senior Loan</v>
    <v>24.07</v>
    <v>24.065000000000001</v>
    <v>24.07</v>
    <v>24.07</v>
    <v>FLBL</v>
    <v>Franklin ETF:Senior Loan (BATS:FLBL)</v>
    <v>138581</v>
    <v>185856</v>
  </rv>
  <rv s="2">
    <v>5809</v>
  </rv>
  <rv s="3">
    <v>https://www.bing.com/financeapi/forcetrigger?t=bnmy27&amp;q=ARCX%3aFUMB&amp;form=skydnc</v>
    <v>Learn more on Bing</v>
  </rv>
  <rv s="17">
    <v>en-US</v>
    <v>bnmy27</v>
    <v>268435456</v>
    <v>1</v>
    <v>Powered by Refinitiv</v>
    <v>38</v>
    <v>FT III:Ult Short Dur Mun (ARCX:FUMB)</v>
    <v>34</v>
    <v>39</v>
    <v>Finance</v>
    <v>25</v>
    <v>20.229900000000001</v>
    <v>19.91</v>
    <v>0.3216</v>
    <v>-2E-3</v>
    <v>0</v>
    <v>-9.9439999999999997E-5</v>
    <v>0</v>
    <v>USD</v>
    <v>NYSE Arca</v>
    <v>ARCX</v>
    <v>4.5000000000000005E-3</v>
    <v>20.12</v>
    <v>ETF</v>
    <v>45824.84027780078</v>
    <v>5811</v>
    <v>20.100000000000001</v>
    <v>198715652.52000001</v>
    <v>FT III:Ult Short Dur Mun</v>
    <v>20.12</v>
    <v>20.111999999999998</v>
    <v>20.11</v>
    <v>20.11</v>
    <v>FUMB</v>
    <v>FT III:Ult Short Dur Mun (ARCX:FUMB)</v>
    <v>70795</v>
    <v>44147</v>
  </rv>
  <rv s="2">
    <v>5812</v>
  </rv>
  <rv s="3">
    <v>https://www.bing.com/financeapi/forcetrigger?t=c45ldm&amp;q=ARCX%3aAHYB&amp;form=skydnc</v>
    <v>Learn more on Bing</v>
  </rv>
  <rv s="17">
    <v>en-US</v>
    <v>c45ldm</v>
    <v>268435456</v>
    <v>1</v>
    <v>Powered by Refinitiv</v>
    <v>38</v>
    <v>Amer Cent:Sel High Yld (ARCX:AHYB)</v>
    <v>34</v>
    <v>39</v>
    <v>Finance</v>
    <v>25</v>
    <v>46.72</v>
    <v>43.55</v>
    <v>1.4233</v>
    <v>7.2999999999999995E-2</v>
    <v>0</v>
    <v>1.5870000000000001E-3</v>
    <v>0</v>
    <v>USD</v>
    <v>NYSE Arca</v>
    <v>ARCX</v>
    <v>4.5000000000000005E-3</v>
    <v>46.1</v>
    <v>ETF</v>
    <v>45824.840277789066</v>
    <v>5814</v>
    <v>46.04</v>
    <v>36766305.759999998</v>
    <v>Amer Cent:Sel High Yld</v>
    <v>46.088200000000001</v>
    <v>46.012</v>
    <v>46.085000000000001</v>
    <v>46.085000000000001</v>
    <v>AHYB</v>
    <v>Amer Cent:Sel High Yld (ARCX:AHYB)</v>
    <v>2069</v>
    <v>3158</v>
  </rv>
  <rv s="2">
    <v>5815</v>
  </rv>
  <rv s="16">
    <v>en-US</v>
    <v>ceq1a2</v>
    <v>268435456</v>
    <v>1</v>
    <v>Powered by Refinitiv</v>
    <v>36</v>
    <v>VanEck AA-BB CLO (ARCX:CLOB)</v>
    <v>24</v>
    <v>37</v>
    <v>Finance</v>
    <v>25</v>
    <v>51.1</v>
    <v>45</v>
    <v>0.13</v>
    <v>0</v>
    <v>2.5740000000000003E-3</v>
    <v>0</v>
    <v>USD</v>
    <v>NYSE Arca</v>
    <v>ARCX</v>
    <v>4.5000000000000005E-3</v>
    <v>50.69</v>
    <v>ETF</v>
    <v>45824.840277823438</v>
    <v>50.5</v>
    <v>116888378.77</v>
    <v>VanEck AA-BB CLO</v>
    <v>50.6</v>
    <v>50.5</v>
    <v>50.63</v>
    <v>50.63</v>
    <v>CLOB</v>
    <v>VanEck AA-BB CLO (ARCX:CLOB)</v>
    <v>21210</v>
    <v>41019</v>
  </rv>
  <rv s="2">
    <v>5817</v>
  </rv>
  <rv s="3">
    <v>https://www.bing.com/financeapi/forcetrigger?t=bsqvw7&amp;q=ARCX%3aMTGP&amp;form=skydnc</v>
    <v>Learn more on Bing</v>
  </rv>
  <rv s="17">
    <v>en-US</v>
    <v>bsqvw7</v>
    <v>268435456</v>
    <v>1</v>
    <v>Powered by Refinitiv</v>
    <v>38</v>
    <v>WisdomTree:Mrtg+ Bd (ARCX:MTGP)</v>
    <v>34</v>
    <v>39</v>
    <v>Finance</v>
    <v>25</v>
    <v>45.81</v>
    <v>42.45</v>
    <v>0.97499999999999998</v>
    <v>-7.6399999999999996E-2</v>
    <v>1.4940000000000001E-3</v>
    <v>-1.7530000000000002E-3</v>
    <v>6.5000000000000002E-2</v>
    <v>USD</v>
    <v>NYSE Arca</v>
    <v>ARCX</v>
    <v>4.5000000000000005E-3</v>
    <v>43.67</v>
    <v>ETF</v>
    <v>45824.840277812502</v>
    <v>5819</v>
    <v>43.47</v>
    <v>60787396.899999999</v>
    <v>WisdomTree:Mrtg+ Bd</v>
    <v>43.59</v>
    <v>43.5914</v>
    <v>43.515000000000001</v>
    <v>43.58</v>
    <v>MTGP</v>
    <v>WisdomTree:Mrtg+ Bd (ARCX:MTGP)</v>
    <v>6799</v>
    <v>5193</v>
  </rv>
  <rv s="2">
    <v>5820</v>
  </rv>
  <rv s="3">
    <v>https://www.bing.com/financeapi/forcetrigger?t=ay2r1h&amp;q=ARCX%3aSIMS&amp;form=skydnc</v>
    <v>Learn more on Bing</v>
  </rv>
  <rv s="17">
    <v>en-US</v>
    <v>ay2r1h</v>
    <v>268435456</v>
    <v>1</v>
    <v>Powered by Refinitiv</v>
    <v>38</v>
    <v>SPDR S&amp;P Knsh Intel Strc (ARCX:SIMS)</v>
    <v>34</v>
    <v>39</v>
    <v>Finance</v>
    <v>25</v>
    <v>37.76</v>
    <v>26.41</v>
    <v>1.0920000000000001</v>
    <v>0.60550000000000004</v>
    <v>0</v>
    <v>1.7551000000000001E-2</v>
    <v>0</v>
    <v>USD</v>
    <v>NYSE Arca</v>
    <v>ARCX</v>
    <v>4.5000000000000005E-3</v>
    <v>35.105499999999999</v>
    <v>ETF</v>
    <v>45824.84027780078</v>
    <v>5822</v>
    <v>35.084600000000002</v>
    <v>7995095.5499999998</v>
    <v>SPDR S&amp;P Knsh Intel Strc</v>
    <v>35.084600000000002</v>
    <v>34.5</v>
    <v>35.105499999999999</v>
    <v>35.105499999999999</v>
    <v>SIMS</v>
    <v>SPDR S&amp;P Knsh Intel Strc (ARCX:SIMS)</v>
    <v>280</v>
    <v>974</v>
  </rv>
  <rv s="2">
    <v>5823</v>
  </rv>
  <rv s="16">
    <v>en-US</v>
    <v>cdkv52</v>
    <v>268435456</v>
    <v>1</v>
    <v>Powered by Refinitiv</v>
    <v>36</v>
    <v>Cap Grp IntlBd (USD-Hgd) (ARCX:CGIB)</v>
    <v>24</v>
    <v>37</v>
    <v>Finance</v>
    <v>25</v>
    <v>25.93</v>
    <v>24.63</v>
    <v>0.01</v>
    <v>7.7609999999999995E-4</v>
    <v>3.882E-4</v>
    <v>0.02</v>
    <v>USD</v>
    <v>NYSE Arca</v>
    <v>ARCX</v>
    <v>4.5000000000000005E-3</v>
    <v>25.78</v>
    <v>ETF</v>
    <v>45824.84027780078</v>
    <v>25.76</v>
    <v>50825397.32</v>
    <v>Cap Grp IntlBd (USD-Hgd)</v>
    <v>25.76</v>
    <v>25.76</v>
    <v>25.77</v>
    <v>25.79</v>
    <v>CGIB</v>
    <v>Cap Grp IntlBd (USD-Hgd) (ARCX:CGIB)</v>
    <v>10278</v>
    <v>8600</v>
  </rv>
  <rv s="2">
    <v>5825</v>
  </rv>
  <rv s="16">
    <v>en-US</v>
    <v>caunbh</v>
    <v>268435456</v>
    <v>1</v>
    <v>Powered by Refinitiv</v>
    <v>36</v>
    <v>Bahl &amp; Gaynor Inc Grwth (ARCX:BGIG)</v>
    <v>24</v>
    <v>37</v>
    <v>Finance</v>
    <v>25</v>
    <v>30.84</v>
    <v>26.129799999999999</v>
    <v>0.05</v>
    <v>0</v>
    <v>1.665E-3</v>
    <v>0</v>
    <v>USD</v>
    <v>NYSE Arca</v>
    <v>ARCX</v>
    <v>4.5000000000000005E-3</v>
    <v>30.21</v>
    <v>ETF</v>
    <v>45824.84027780078</v>
    <v>30.006900000000002</v>
    <v>216656220.02000001</v>
    <v>Bahl &amp; Gaynor Inc Grwth</v>
    <v>30.21</v>
    <v>30.03</v>
    <v>30.08</v>
    <v>30.08</v>
    <v>BGIG</v>
    <v>Bahl &amp; Gaynor Inc Grwth (ARCX:BGIG)</v>
    <v>29285</v>
    <v>32033</v>
  </rv>
  <rv s="2">
    <v>5827</v>
  </rv>
  <rv s="3">
    <v>https://www.bing.com/financeapi/forcetrigger?t=c5sdkr&amp;q=ARCX%3aDBND&amp;form=skydnc</v>
    <v>Learn more on Bing</v>
  </rv>
  <rv s="17">
    <v>en-US</v>
    <v>c5sdkr</v>
    <v>268435456</v>
    <v>1</v>
    <v>Powered by Refinitiv</v>
    <v>38</v>
    <v>DoubleLine:Oppstc Cr Bd (ARCX:DBND)</v>
    <v>34</v>
    <v>39</v>
    <v>Finance</v>
    <v>25</v>
    <v>47.6</v>
    <v>44.83</v>
    <v>0.97009999999999996</v>
    <v>-0.105</v>
    <v>0</v>
    <v>-2.3E-3</v>
    <v>0</v>
    <v>USD</v>
    <v>NYSE Arca</v>
    <v>ARCX</v>
    <v>4.5000000000000005E-3</v>
    <v>45.658999999999999</v>
    <v>ETF</v>
    <v>45824.840277812502</v>
    <v>5829</v>
    <v>45.54</v>
    <v>466492909.69999999</v>
    <v>DoubleLine:Oppstc Cr Bd</v>
    <v>45.57</v>
    <v>45.645000000000003</v>
    <v>45.54</v>
    <v>45.54</v>
    <v>DBND</v>
    <v>DoubleLine:Oppstc Cr Bd (ARCX:DBND)</v>
    <v>19203</v>
    <v>43719</v>
  </rv>
  <rv s="2">
    <v>5830</v>
  </rv>
  <rv s="3">
    <v>https://www.bing.com/financeapi/forcetrigger?t=a1xpk2&amp;q=ARCX%3aMLPA&amp;form=skydnc</v>
    <v>Learn more on Bing</v>
  </rv>
  <rv s="17">
    <v>en-US</v>
    <v>a1xpk2</v>
    <v>268435456</v>
    <v>1</v>
    <v>Powered by Refinitiv</v>
    <v>38</v>
    <v>Glbl X MLP ETF (ARCX:MLPA)</v>
    <v>34</v>
    <v>39</v>
    <v>Finance</v>
    <v>35</v>
    <v>54.53</v>
    <v>45.09</v>
    <v>0.73060000000000003</v>
    <v>-0.35</v>
    <v>3.568E-3</v>
    <v>-6.9089999999999993E-3</v>
    <v>0.18</v>
    <v>USD</v>
    <v>NYSE Arca</v>
    <v>ARCX</v>
    <v>4.5000000000000005E-3</v>
    <v>51.14</v>
    <v>ETF</v>
    <v>45824.933731342186</v>
    <v>5832</v>
    <v>50.2</v>
    <v>1757061411.3</v>
    <v>Glbl X MLP ETF</v>
    <v>50.85</v>
    <v>50.66</v>
    <v>50.31</v>
    <v>50.63</v>
    <v>MLPA</v>
    <v>Glbl X MLP ETF (ARCX:MLPA)</v>
    <v>114845</v>
    <v>148541</v>
  </rv>
  <rv s="2">
    <v>5833</v>
  </rv>
  <rv s="3">
    <v>https://www.bing.com/financeapi/forcetrigger?t=a1r3h7&amp;q=ARCX%3aDIV&amp;form=skydnc</v>
    <v>Learn more on Bing</v>
  </rv>
  <rv s="17">
    <v>en-US</v>
    <v>a1r3h7</v>
    <v>268435456</v>
    <v>1</v>
    <v>Powered by Refinitiv</v>
    <v>38</v>
    <v>Glbl X SuperDiv US ETF (ARCX:DIV)</v>
    <v>34</v>
    <v>39</v>
    <v>Finance</v>
    <v>25</v>
    <v>19.38</v>
    <v>16.190000000000001</v>
    <v>0.88400000000000001</v>
    <v>-0.04</v>
    <v>-1.129E-3</v>
    <v>-2.2520000000000001E-3</v>
    <v>-0.02</v>
    <v>USD</v>
    <v>NYSE Arca</v>
    <v>ARCX</v>
    <v>4.5000000000000005E-3</v>
    <v>17.850000000000001</v>
    <v>ETF</v>
    <v>45824.930407638283</v>
    <v>5835</v>
    <v>17.71</v>
    <v>640658339.92999995</v>
    <v>Glbl X SuperDiv US ETF</v>
    <v>17.78</v>
    <v>17.760000000000002</v>
    <v>17.72</v>
    <v>17.7</v>
    <v>DIV</v>
    <v>Glbl X SuperDiv US ETF (ARCX:DIV)</v>
    <v>235360</v>
    <v>155972</v>
  </rv>
  <rv s="2">
    <v>5836</v>
  </rv>
  <rv s="3">
    <v>https://www.bing.com/financeapi/forcetrigger?t=buy8lh&amp;q=ARCX%3aWFH&amp;form=skydnc</v>
    <v>Learn more on Bing</v>
  </rv>
  <rv s="17">
    <v>en-US</v>
    <v>buy8lh</v>
    <v>268435456</v>
    <v>1</v>
    <v>Powered by Refinitiv</v>
    <v>38</v>
    <v>Direxion:Work From Home (ARCX:WFH)</v>
    <v>34</v>
    <v>39</v>
    <v>Finance</v>
    <v>25</v>
    <v>71.379900000000006</v>
    <v>48.89</v>
    <v>0.89749999999999996</v>
    <v>1.1903999999999999</v>
    <v>0</v>
    <v>1.8053E-2</v>
    <v>0</v>
    <v>USD</v>
    <v>NYSE Arca</v>
    <v>ARCX</v>
    <v>4.5000000000000005E-3</v>
    <v>67.215199999999996</v>
    <v>ETF</v>
    <v>45824.84027780078</v>
    <v>5838</v>
    <v>66.37</v>
    <v>19440428.280000001</v>
    <v>Direxion:Work From Home</v>
    <v>66.37</v>
    <v>65.940100000000001</v>
    <v>67.130499999999998</v>
    <v>67.130499999999998</v>
    <v>WFH</v>
    <v>Direxion:Work From Home (ARCX:WFH)</v>
    <v>1486</v>
    <v>663</v>
  </rv>
  <rv s="2">
    <v>5839</v>
  </rv>
  <rv s="3">
    <v>https://www.bing.com/financeapi/forcetrigger?t=a1rgm7&amp;q=ARCX%3aDWX&amp;form=skydnc</v>
    <v>Learn more on Bing</v>
  </rv>
  <rv s="17">
    <v>en-US</v>
    <v>a1rgm7</v>
    <v>268435456</v>
    <v>1</v>
    <v>Powered by Refinitiv</v>
    <v>38</v>
    <v>SPDR S&amp;P Intl Div (ARCX:DWX)</v>
    <v>34</v>
    <v>39</v>
    <v>Finance</v>
    <v>25</v>
    <v>42.536000000000001</v>
    <v>34.24</v>
    <v>0.77259999999999995</v>
    <v>-8.3199999999999996E-2</v>
    <v>-1.1291000000000001E-2</v>
    <v>-1.9659999999999999E-3</v>
    <v>-0.4768</v>
    <v>USD</v>
    <v>NYSE Arca</v>
    <v>ARCX</v>
    <v>4.5000000000000005E-3</v>
    <v>42.536000000000001</v>
    <v>ETF</v>
    <v>45824.840277823438</v>
    <v>5841</v>
    <v>42.225000000000001</v>
    <v>475107995.13</v>
    <v>SPDR S&amp;P Intl Div</v>
    <v>42.44</v>
    <v>42.31</v>
    <v>42.226799999999997</v>
    <v>41.75</v>
    <v>DWX</v>
    <v>SPDR S&amp;P Intl Div (ARCX:DWX)</v>
    <v>19601</v>
    <v>103862</v>
  </rv>
  <rv s="2">
    <v>5842</v>
  </rv>
  <rv s="3">
    <v>https://www.bing.com/financeapi/forcetrigger?t=a1qs77&amp;q=ARCX%3aDBJP&amp;form=skydnc</v>
    <v>Learn more on Bing</v>
  </rv>
  <rv s="17">
    <v>en-US</v>
    <v>a1qs77</v>
    <v>268435456</v>
    <v>1</v>
    <v>Powered by Refinitiv</v>
    <v>38</v>
    <v>Xtrackers MSCI Jp Hdg Eq (ARCX:DBJP)</v>
    <v>34</v>
    <v>39</v>
    <v>Finance</v>
    <v>25</v>
    <v>79.510000000000005</v>
    <v>58.750999999999998</v>
    <v>0.42</v>
    <v>0.47589999999999999</v>
    <v>-2.5066999999999999E-2</v>
    <v>6.182E-3</v>
    <v>-1.9417</v>
    <v>USD</v>
    <v>NYSE Arca</v>
    <v>ARCX</v>
    <v>4.5000000000000005E-3</v>
    <v>77.69</v>
    <v>ETF</v>
    <v>45824.840277823438</v>
    <v>5844</v>
    <v>76.67</v>
    <v>389909281.97000003</v>
    <v>Xtrackers MSCI Jp Hdg Eq</v>
    <v>76.67</v>
    <v>76.985799999999998</v>
    <v>77.461699999999993</v>
    <v>75.52</v>
    <v>DBJP</v>
    <v>Xtrackers MSCI Jp Hdg Eq (ARCX:DBJP)</v>
    <v>12864</v>
    <v>14556</v>
  </rv>
  <rv s="2">
    <v>5845</v>
  </rv>
  <rv s="18">
    <v>en-US</v>
    <v>cb6sfr</v>
    <v>268435456</v>
    <v>1</v>
    <v>Powered by Refinitiv</v>
    <v>40</v>
    <v>Hartford Quality Value (BATS:QUVU)</v>
    <v>24</v>
    <v>39</v>
    <v>Finance</v>
    <v>17</v>
    <v>27.197199999999999</v>
    <v>22.06</v>
    <v>0.90959999999999996</v>
    <v>0.14000000000000001</v>
    <v>0</v>
    <v>5.5960000000000003E-3</v>
    <v>0</v>
    <v>USD</v>
    <v>CBOE BZX Exchange</v>
    <v>BATS</v>
    <v>4.5000000000000005E-3</v>
    <v>25.31</v>
    <v>ETF</v>
    <v>45824.840337140624</v>
    <v>25.14</v>
    <v>169551586.91</v>
    <v>Hartford Quality Value</v>
    <v>25.31</v>
    <v>25.02</v>
    <v>25.16</v>
    <v>25.16</v>
    <v>QUVU</v>
    <v>Hartford Quality Value (BATS:QUVU)</v>
    <v>18182</v>
    <v>13528</v>
  </rv>
  <rv s="2">
    <v>5847</v>
  </rv>
  <rv s="3">
    <v>https://www.bing.com/financeapi/forcetrigger?t=a21bqh&amp;q=ARCX%3aPSK&amp;form=skydnc</v>
    <v>Learn more on Bing</v>
  </rv>
  <rv s="17">
    <v>en-US</v>
    <v>a21bqh</v>
    <v>268435456</v>
    <v>1</v>
    <v>Powered by Refinitiv</v>
    <v>38</v>
    <v>SPDR ICE Preferred Sec (ARCX:PSK)</v>
    <v>34</v>
    <v>39</v>
    <v>Finance</v>
    <v>25</v>
    <v>36.06</v>
    <v>30.85</v>
    <v>1.1967000000000001</v>
    <v>-0.06</v>
    <v>-2.2309999999999999E-3</v>
    <v>-1.9089999999999999E-3</v>
    <v>-7.0000000000000007E-2</v>
    <v>USD</v>
    <v>NYSE Arca</v>
    <v>ARCX</v>
    <v>4.5000000000000005E-3</v>
    <v>31.58</v>
    <v>ETF</v>
    <v>45824.840277823438</v>
    <v>5849</v>
    <v>31.34</v>
    <v>810539625.52999997</v>
    <v>SPDR ICE Preferred Sec</v>
    <v>31.53</v>
    <v>31.43</v>
    <v>31.37</v>
    <v>31.3</v>
    <v>PSK</v>
    <v>SPDR ICE Preferred Sec (ARCX:PSK)</v>
    <v>209350</v>
    <v>127191</v>
  </rv>
  <rv s="2">
    <v>5850</v>
  </rv>
  <rv s="3">
    <v>https://www.bing.com/financeapi/forcetrigger?t=a1qf27&amp;q=BATS%3aCSM&amp;form=skydnc</v>
    <v>Learn more on Bing</v>
  </rv>
  <rv s="17">
    <v>en-US</v>
    <v>a1qf27</v>
    <v>268435456</v>
    <v>1</v>
    <v>Powered by Refinitiv</v>
    <v>38</v>
    <v>ProShares:LgCp Core + (BATS:CSM)</v>
    <v>34</v>
    <v>39</v>
    <v>Finance</v>
    <v>17</v>
    <v>69.2</v>
    <v>55.06</v>
    <v>1.0228999999999999</v>
    <v>0.72</v>
    <v>-3.0095999999999998E-2</v>
    <v>1.0579E-2</v>
    <v>-2.0699999999999998</v>
    <v>USD</v>
    <v>CBOE BZX Exchange</v>
    <v>BATS</v>
    <v>4.5000000000000005E-3</v>
    <v>68.87</v>
    <v>ETF</v>
    <v>45824.840290520311</v>
    <v>5852</v>
    <v>68.53</v>
    <v>427739175</v>
    <v>ProShares:LgCp Core +</v>
    <v>68.540000000000006</v>
    <v>68.06</v>
    <v>68.78</v>
    <v>66.709999999999994</v>
    <v>CSM</v>
    <v>ProShares:LgCp Core + (BATS:CSM)</v>
    <v>7918</v>
    <v>22769</v>
  </rv>
  <rv s="2">
    <v>5853</v>
  </rv>
  <rv s="3">
    <v>https://www.bing.com/financeapi/forcetrigger?t=bohggh&amp;q=ARCX%3aSSPY&amp;form=skydnc</v>
    <v>Learn more on Bing</v>
  </rv>
  <rv s="17">
    <v>en-US</v>
    <v>bohggh</v>
    <v>268435456</v>
    <v>1</v>
    <v>Powered by Refinitiv</v>
    <v>38</v>
    <v>Stratified LC Index (ARCX:SSPY)</v>
    <v>34</v>
    <v>39</v>
    <v>Finance</v>
    <v>25</v>
    <v>83.0291</v>
    <v>69.36</v>
    <v>1.0182</v>
    <v>0.70920000000000005</v>
    <v>0</v>
    <v>8.8629999999999994E-3</v>
    <v>0</v>
    <v>USD</v>
    <v>NYSE Arca</v>
    <v>ARCX</v>
    <v>4.5000000000000005E-3</v>
    <v>80.75</v>
    <v>ETF</v>
    <v>45824.84027780078</v>
    <v>5855</v>
    <v>80.680000000000007</v>
    <v>116034767.70999999</v>
    <v>Stratified LC Index</v>
    <v>80.73</v>
    <v>80.020799999999994</v>
    <v>80.73</v>
    <v>80.73</v>
    <v>SSPY</v>
    <v>Stratified LC Index (ARCX:SSPY)</v>
    <v>1015</v>
    <v>6589</v>
  </rv>
  <rv s="2">
    <v>5856</v>
  </rv>
  <rv s="3">
    <v>https://www.bing.com/financeapi/forcetrigger?t=bt91z2&amp;q=ARCX%3aSPUS&amp;form=skydnc</v>
    <v>Learn more on Bing</v>
  </rv>
  <rv s="17">
    <v>en-US</v>
    <v>bt91z2</v>
    <v>268435456</v>
    <v>1</v>
    <v>Powered by Refinitiv</v>
    <v>38</v>
    <v>Tidal:SP Fds S&amp;P 500 SIE (ARCX:SPUS)</v>
    <v>34</v>
    <v>39</v>
    <v>Finance</v>
    <v>35</v>
    <v>44.69</v>
    <v>33.32</v>
    <v>1.0593999999999999</v>
    <v>0.54</v>
    <v>2.3150000000000002E-4</v>
    <v>1.2664E-2</v>
    <v>0.01</v>
    <v>USD</v>
    <v>NYSE Arca</v>
    <v>ARCX</v>
    <v>4.5000000000000005E-3</v>
    <v>43.26</v>
    <v>ETF</v>
    <v>45824.940390080468</v>
    <v>5858</v>
    <v>42.91</v>
    <v>1232183041.53</v>
    <v>Tidal:SP Fds S&amp;P 500 SIE</v>
    <v>42.91</v>
    <v>42.64</v>
    <v>43.18</v>
    <v>43.21</v>
    <v>SPUS</v>
    <v>Tidal:SP Fds S&amp;P 500 SIE (ARCX:SPUS)</v>
    <v>506232</v>
    <v>460397</v>
  </rv>
  <rv s="2">
    <v>5859</v>
  </rv>
  <rv s="3">
    <v>https://www.bing.com/financeapi/forcetrigger?t=a1v4jc&amp;q=XNAS%3aIBB&amp;form=skydnc</v>
    <v>Learn more on Bing</v>
  </rv>
  <rv s="17">
    <v>en-US</v>
    <v>a1v4jc</v>
    <v>268435456</v>
    <v>1</v>
    <v>Powered by Refinitiv</v>
    <v>38</v>
    <v>iShares:Biotechnology (XNAS:IBB)</v>
    <v>34</v>
    <v>39</v>
    <v>Finance</v>
    <v>25</v>
    <v>150.565</v>
    <v>107.43</v>
    <v>1.0015000000000001</v>
    <v>-0.15</v>
    <v>0</v>
    <v>-1.1720000000000001E-3</v>
    <v>0</v>
    <v>USD</v>
    <v>Nasdaq Stock Market</v>
    <v>XNAS</v>
    <v>4.5000000000000005E-3</v>
    <v>128.49</v>
    <v>ETF</v>
    <v>45824.93003993047</v>
    <v>5861</v>
    <v>126.33</v>
    <v>5114303649.8999996</v>
    <v>iShares:Biotechnology</v>
    <v>128.44999999999999</v>
    <v>128</v>
    <v>127.85</v>
    <v>127.85</v>
    <v>IBB</v>
    <v>iShares:Biotechnology (XNAS:IBB)</v>
    <v>2295645</v>
    <v>2061224</v>
  </rv>
  <rv s="2">
    <v>5862</v>
  </rv>
  <rv s="3">
    <v>https://www.bing.com/financeapi/forcetrigger?t=bxa14c&amp;q=ARCX%3aSDEI&amp;form=skydnc</v>
    <v>Learn more on Bing</v>
  </rv>
  <rv s="17">
    <v>en-US</v>
    <v>bxa14c</v>
    <v>268435456</v>
    <v>1</v>
    <v>Powered by Refinitiv</v>
    <v>38</v>
    <v>Tidal:Sound Eqty Div Inc (XNYS:DIVY)</v>
    <v>34</v>
    <v>39</v>
    <v>Finance</v>
    <v>25</v>
    <v>27.49</v>
    <v>21.55</v>
    <v>0.95240000000000002</v>
    <v>0.33539999999999998</v>
    <v>0</v>
    <v>1.3481E-2</v>
    <v>0</v>
    <v>USD</v>
    <v>New York Stock Exchange</v>
    <v>XNYS</v>
    <v>4.5000000000000005E-3</v>
    <v>25.24</v>
    <v>ETF</v>
    <v>45824.840277823438</v>
    <v>5864</v>
    <v>25.11</v>
    <v>29506547.920000002</v>
    <v>Tidal:Sound Eqty Div Inc</v>
    <v>25.11</v>
    <v>24.878900000000002</v>
    <v>25.214300000000001</v>
    <v>25.214300000000001</v>
    <v>DIVY</v>
    <v>Tidal:Sound Eqty Div Inc (XNYS:DIVY)</v>
    <v>6768</v>
    <v>3200</v>
  </rv>
  <rv s="2">
    <v>5865</v>
  </rv>
  <rv s="16">
    <v>en-US</v>
    <v>c8c4dm</v>
    <v>268435456</v>
    <v>1</v>
    <v>Powered by Refinitiv</v>
    <v>36</v>
    <v>PGIM Portfolio Ballast (BATS:PBL)</v>
    <v>24</v>
    <v>37</v>
    <v>Finance</v>
    <v>17</v>
    <v>31.19</v>
    <v>21.178000000000001</v>
    <v>0.16</v>
    <v>0</v>
    <v>5.5889999999999994E-3</v>
    <v>0</v>
    <v>USD</v>
    <v>CBOE BZX Exchange</v>
    <v>BATS</v>
    <v>4.5000000000000005E-3</v>
    <v>28.83</v>
    <v>ETF</v>
    <v>45824.840329316408</v>
    <v>28.79</v>
    <v>60741905.75</v>
    <v>PGIM Portfolio Ballast</v>
    <v>28.83</v>
    <v>28.63</v>
    <v>28.79</v>
    <v>28.79</v>
    <v>PBL</v>
    <v>PGIM Portfolio Ballast (BATS:PBL)</v>
    <v>835</v>
    <v>2143</v>
  </rv>
  <rv s="2">
    <v>5867</v>
  </rv>
  <rv s="3">
    <v>https://www.bing.com/financeapi/forcetrigger?t=bxjsyc&amp;q=XNAS%3aWCBR&amp;form=skydnc</v>
    <v>Learn more on Bing</v>
  </rv>
  <rv s="17">
    <v>en-US</v>
    <v>bxjsyc</v>
    <v>268435456</v>
    <v>1</v>
    <v>Powered by Refinitiv</v>
    <v>38</v>
    <v>WisdomTree:Cybersecurity (XNAS:WCBR)</v>
    <v>34</v>
    <v>39</v>
    <v>Finance</v>
    <v>25</v>
    <v>32.71</v>
    <v>22.2</v>
    <v>0.71719999999999995</v>
    <v>0.49519999999999997</v>
    <v>-4.6979999999999999E-3</v>
    <v>1.6182999999999999E-2</v>
    <v>-0.14610000000000001</v>
    <v>USD</v>
    <v>Nasdaq Stock Market</v>
    <v>XNAS</v>
    <v>4.5000000000000005E-3</v>
    <v>31.191299999999998</v>
    <v>ETF</v>
    <v>45824.870031238279</v>
    <v>5869</v>
    <v>30.84</v>
    <v>127913093.73</v>
    <v>WisdomTree:Cybersecurity</v>
    <v>30.84</v>
    <v>30.600899999999999</v>
    <v>31.0961</v>
    <v>30.95</v>
    <v>WCBR</v>
    <v>WisdomTree:Cybersecurity (XNAS:WCBR)</v>
    <v>6523</v>
    <v>12684</v>
  </rv>
  <rv s="2">
    <v>5870</v>
  </rv>
  <rv s="3">
    <v>https://www.bing.com/financeapi/forcetrigger?t=c58352&amp;q=BATS%3aWBAT&amp;form=skydnc</v>
    <v>Learn more on Bing</v>
  </rv>
  <rv s="17">
    <v>en-US</v>
    <v>c58352</v>
    <v>268435456</v>
    <v>1</v>
    <v>Powered by Refinitiv</v>
    <v>38</v>
    <v>WisdomTree:Batt VC &amp; Inn (BATS:WBAT)</v>
    <v>34</v>
    <v>39</v>
    <v>Finance</v>
    <v>17</v>
    <v>29.69</v>
    <v>22.12</v>
    <v>0.73319999999999996</v>
    <v>0.4496</v>
    <v>0</v>
    <v>1.6157999999999999E-2</v>
    <v>0</v>
    <v>USD</v>
    <v>CBOE BZX Exchange</v>
    <v>BATS</v>
    <v>4.5000000000000005E-3</v>
    <v>28.274000000000001</v>
    <v>ETF</v>
    <v>45824.840347881247</v>
    <v>5872</v>
    <v>28.274000000000001</v>
    <v>2691329.35</v>
    <v>WisdomTree:Batt VC &amp; Inn</v>
    <v>28.274000000000001</v>
    <v>27.824400000000001</v>
    <v>28.274000000000001</v>
    <v>28.274000000000001</v>
    <v>WBAT</v>
    <v>WisdomTree:Batt VC &amp; Inn (BATS:WBAT)</v>
    <v>17</v>
    <v>641</v>
  </rv>
  <rv s="2">
    <v>5873</v>
  </rv>
  <rv s="3">
    <v>https://www.bing.com/financeapi/forcetrigger?t=a1u5tc&amp;q=ARCX%3aGQRE&amp;form=skydnc</v>
    <v>Learn more on Bing</v>
  </rv>
  <rv s="17">
    <v>en-US</v>
    <v>a1u5tc</v>
    <v>268435456</v>
    <v>1</v>
    <v>Powered by Refinitiv</v>
    <v>38</v>
    <v>FlexShs:Gl Qual RE Idx (ARCX:GQRE)</v>
    <v>34</v>
    <v>39</v>
    <v>Finance</v>
    <v>25</v>
    <v>63.91</v>
    <v>51.25</v>
    <v>0.95940000000000003</v>
    <v>0.2165</v>
    <v>0</v>
    <v>3.6470000000000001E-3</v>
    <v>0</v>
    <v>USD</v>
    <v>NYSE Arca</v>
    <v>ARCX</v>
    <v>4.5000000000000005E-3</v>
    <v>60.18</v>
    <v>ETF</v>
    <v>45824.840277823438</v>
    <v>5875</v>
    <v>59.494999999999997</v>
    <v>415625526.37</v>
    <v>FlexShs:Gl Qual RE Idx</v>
    <v>59.72</v>
    <v>59.359400000000001</v>
    <v>59.575899999999997</v>
    <v>59.575899999999997</v>
    <v>GQRE</v>
    <v>FlexShs:Gl Qual RE Idx (ARCX:GQRE)</v>
    <v>50245</v>
    <v>25039</v>
  </rv>
  <rv s="2">
    <v>5876</v>
  </rv>
  <rv s="3">
    <v>https://www.bing.com/financeapi/forcetrigger?t=c4emdm&amp;q=BATS%3aWTAI&amp;form=skydnc</v>
    <v>Learn more on Bing</v>
  </rv>
  <rv s="17">
    <v>en-US</v>
    <v>c4emdm</v>
    <v>268435456</v>
    <v>1</v>
    <v>Powered by Refinitiv</v>
    <v>38</v>
    <v>WisdomTree:AI and Innov (BATS:WTAI)</v>
    <v>34</v>
    <v>39</v>
    <v>Finance</v>
    <v>17</v>
    <v>24.36</v>
    <v>15.7607</v>
    <v>1.2974000000000001</v>
    <v>0.56999999999999995</v>
    <v>0</v>
    <v>2.5153999999999999E-2</v>
    <v>0</v>
    <v>USD</v>
    <v>CBOE BZX Exchange</v>
    <v>BATS</v>
    <v>4.5000000000000005E-3</v>
    <v>23.319600000000001</v>
    <v>ETF</v>
    <v>45824.840350207814</v>
    <v>5878</v>
    <v>22.984999999999999</v>
    <v>189811673.97999999</v>
    <v>WisdomTree:AI and Innov</v>
    <v>22.984999999999999</v>
    <v>22.66</v>
    <v>23.23</v>
    <v>23.23</v>
    <v>WTAI</v>
    <v>WisdomTree:AI and Innov (BATS:WTAI)</v>
    <v>48273</v>
    <v>49231</v>
  </rv>
  <rv s="2">
    <v>5879</v>
  </rv>
  <rv s="3">
    <v>https://www.bing.com/financeapi/forcetrigger?t=a1zqw7&amp;q=ARCX%3aPFFR&amp;form=skydnc</v>
    <v>Learn more on Bing</v>
  </rv>
  <rv s="17">
    <v>en-US</v>
    <v>a1zqw7</v>
    <v>268435456</v>
    <v>1</v>
    <v>Powered by Refinitiv</v>
    <v>38</v>
    <v>ETFis:InfraCap REIT Pref (ARCX:PFFR)</v>
    <v>34</v>
    <v>39</v>
    <v>Finance</v>
    <v>25</v>
    <v>20.170000000000002</v>
    <v>16.989999999999998</v>
    <v>0.68210000000000004</v>
    <v>8.5000000000000006E-2</v>
    <v>-5.0139999999999994E-3</v>
    <v>4.7580000000000001E-3</v>
    <v>-0.09</v>
    <v>USD</v>
    <v>NYSE Arca</v>
    <v>ARCX</v>
    <v>4.5000000000000005E-3</v>
    <v>18</v>
    <v>ETF</v>
    <v>45824.856775740627</v>
    <v>5881</v>
    <v>17.850000000000001</v>
    <v>91202115.170000002</v>
    <v>ETFis:InfraCap REIT Pref</v>
    <v>17.87</v>
    <v>17.864999999999998</v>
    <v>17.95</v>
    <v>17.86</v>
    <v>PFFR</v>
    <v>ETFis:InfraCap REIT Pref (ARCX:PFFR)</v>
    <v>10386</v>
    <v>28318</v>
  </rv>
  <rv s="2">
    <v>5882</v>
  </rv>
  <rv s="18">
    <v>en-US</v>
    <v>cbq3rw</v>
    <v>268435456</v>
    <v>1</v>
    <v>Powered by Refinitiv</v>
    <v>40</v>
    <v>Vert Gbl Sus Real Est (XNAS:VGSR)</v>
    <v>24</v>
    <v>39</v>
    <v>Finance</v>
    <v>25</v>
    <v>11.335000000000001</v>
    <v>8.83</v>
    <v>1.0566</v>
    <v>4.8800000000000003E-2</v>
    <v>0</v>
    <v>4.6470000000000001E-3</v>
    <v>0</v>
    <v>USD</v>
    <v>Nasdaq Stock Market</v>
    <v>XNAS</v>
    <v>4.5000000000000005E-3</v>
    <v>10.68</v>
    <v>ETF</v>
    <v>45824.843750115622</v>
    <v>10.48</v>
    <v>412521413.26999998</v>
    <v>Vert Gbl Sus Real Est</v>
    <v>10.62</v>
    <v>10.501200000000001</v>
    <v>10.55</v>
    <v>10.55</v>
    <v>VGSR</v>
    <v>Vert Gbl Sus Real Est (XNAS:VGSR)</v>
    <v>71119</v>
    <v>104338</v>
  </rv>
  <rv s="2">
    <v>5884</v>
  </rv>
  <rv s="3">
    <v>https://www.bing.com/financeapi/forcetrigger?t=a1trim&amp;q=ARCX%3aGEM&amp;form=skydnc</v>
    <v>Learn more on Bing</v>
  </rv>
  <rv s="17">
    <v>en-US</v>
    <v>a1trim</v>
    <v>268435456</v>
    <v>1</v>
    <v>Powered by Refinitiv</v>
    <v>38</v>
    <v>Goldman:AB Em Mkts Eq (ARCX:GEM)</v>
    <v>34</v>
    <v>39</v>
    <v>Finance</v>
    <v>25</v>
    <v>36.700000000000003</v>
    <v>29.19</v>
    <v>0.9143</v>
    <v>0.5</v>
    <v>-5.7530000000000003E-3</v>
    <v>1.3889E-2</v>
    <v>-0.21</v>
    <v>USD</v>
    <v>NYSE Arca</v>
    <v>ARCX</v>
    <v>4.5000000000000005E-3</v>
    <v>36.679000000000002</v>
    <v>ETF</v>
    <v>45824.840277812502</v>
    <v>5886</v>
    <v>36.43</v>
    <v>954340305.70000005</v>
    <v>Goldman:AB Em Mkts Eq</v>
    <v>36.49</v>
    <v>36</v>
    <v>36.5</v>
    <v>36.29</v>
    <v>GEM</v>
    <v>Goldman:AB Em Mkts Eq (ARCX:GEM)</v>
    <v>97025</v>
    <v>98578</v>
  </rv>
  <rv s="2">
    <v>5887</v>
  </rv>
  <rv s="3">
    <v>https://www.bing.com/financeapi/forcetrigger?t=a1qrxm&amp;q=ARCX%3aDBEU&amp;form=skydnc</v>
    <v>Learn more on Bing</v>
  </rv>
  <rv s="17">
    <v>en-US</v>
    <v>a1qrxm</v>
    <v>268435456</v>
    <v>1</v>
    <v>Powered by Refinitiv</v>
    <v>38</v>
    <v>Xtrackers MSCI Eu Hdg Eq (ARCX:DBEU)</v>
    <v>34</v>
    <v>39</v>
    <v>Finance</v>
    <v>25</v>
    <v>47.229900000000001</v>
    <v>38.58</v>
    <v>0.66790000000000005</v>
    <v>0.13</v>
    <v>0</v>
    <v>2.8539999999999998E-3</v>
    <v>0</v>
    <v>USD</v>
    <v>NYSE Arca</v>
    <v>ARCX</v>
    <v>4.5000000000000005E-3</v>
    <v>46.0139</v>
    <v>ETF</v>
    <v>45824.840277823438</v>
    <v>5889</v>
    <v>45.22</v>
    <v>683945874.35000002</v>
    <v>Xtrackers MSCI Eu Hdg Eq</v>
    <v>45.93</v>
    <v>45.55</v>
    <v>45.68</v>
    <v>45.68</v>
    <v>DBEU</v>
    <v>Xtrackers MSCI Eu Hdg Eq (ARCX:DBEU)</v>
    <v>106507</v>
    <v>87250</v>
  </rv>
  <rv s="2">
    <v>5890</v>
  </rv>
  <rv s="3">
    <v>https://www.bing.com/financeapi/forcetrigger?t=bnhoyc&amp;q=ARCX%3aCNRG&amp;form=skydnc</v>
    <v>Learn more on Bing</v>
  </rv>
  <rv s="17">
    <v>en-US</v>
    <v>bnhoyc</v>
    <v>268435456</v>
    <v>1</v>
    <v>Powered by Refinitiv</v>
    <v>38</v>
    <v>SPDR S&amp;P Knsh Clean Pwr (ARCX:CNRG)</v>
    <v>34</v>
    <v>39</v>
    <v>Finance</v>
    <v>25</v>
    <v>68</v>
    <v>43.3399</v>
    <v>0.75719999999999998</v>
    <v>1.1895</v>
    <v>-3.0121999999999999E-2</v>
    <v>1.9937E-2</v>
    <v>-1.833</v>
    <v>USD</v>
    <v>NYSE Arca</v>
    <v>ARCX</v>
    <v>4.5000000000000005E-3</v>
    <v>61</v>
    <v>ETF</v>
    <v>45824.840629200778</v>
    <v>5892</v>
    <v>60.21</v>
    <v>114799436.19</v>
    <v>SPDR S&amp;P Knsh Clean Pwr</v>
    <v>60.5</v>
    <v>59.663499999999999</v>
    <v>60.853000000000002</v>
    <v>59.02</v>
    <v>CNRG</v>
    <v>SPDR S&amp;P Knsh Clean Pwr (ARCX:CNRG)</v>
    <v>12253</v>
    <v>12026</v>
  </rv>
  <rv s="2">
    <v>5893</v>
  </rv>
  <rv s="3">
    <v>https://www.bing.com/financeapi/forcetrigger?t=bu85xm&amp;q=BATS%3aFDG&amp;form=skydnc</v>
    <v>Learn more on Bing</v>
  </rv>
  <rv s="17">
    <v>en-US</v>
    <v>bu85xm</v>
    <v>268435456</v>
    <v>1</v>
    <v>Powered by Refinitiv</v>
    <v>38</v>
    <v>Amer Cent:Focused Dyn Gr (ARCX:FDG)</v>
    <v>34</v>
    <v>39</v>
    <v>Finance</v>
    <v>25</v>
    <v>110.2136</v>
    <v>77.64</v>
    <v>1.0994999999999999</v>
    <v>1.63</v>
    <v>-9.5539999999999997E-5</v>
    <v>1.5819E-2</v>
    <v>-0.01</v>
    <v>USD</v>
    <v>NYSE Arca</v>
    <v>ARCX</v>
    <v>4.5000000000000005E-3</v>
    <v>105.6</v>
    <v>ETF</v>
    <v>45824.84027780078</v>
    <v>5895</v>
    <v>104.5458</v>
    <v>288857927.62</v>
    <v>Amer Cent:Focused Dyn Gr</v>
    <v>105.6</v>
    <v>103.04</v>
    <v>104.67</v>
    <v>104.66</v>
    <v>FDG</v>
    <v>Amer Cent:Focused Dyn Gr (ARCX:FDG)</v>
    <v>8131</v>
    <v>10385</v>
  </rv>
  <rv s="2">
    <v>5896</v>
  </rv>
  <rv s="3">
    <v>https://www.bing.com/financeapi/forcetrigger?t=a1qs1h&amp;q=ARCX%3aDBEZ&amp;form=skydnc</v>
    <v>Learn more on Bing</v>
  </rv>
  <rv s="17">
    <v>en-US</v>
    <v>a1qs1h</v>
    <v>268435456</v>
    <v>1</v>
    <v>Powered by Refinitiv</v>
    <v>38</v>
    <v>Xtrackers MSCI Eur Hd Eq (ARCX:DBEZ)</v>
    <v>34</v>
    <v>39</v>
    <v>Finance</v>
    <v>25</v>
    <v>53.5197</v>
    <v>42.5</v>
    <v>0.80459999999999998</v>
    <v>0.42380000000000001</v>
    <v>0</v>
    <v>8.1320000000000003E-3</v>
    <v>0</v>
    <v>USD</v>
    <v>NYSE Arca</v>
    <v>ARCX</v>
    <v>4.5000000000000005E-3</v>
    <v>52.78</v>
    <v>ETF</v>
    <v>45824.840277823438</v>
    <v>5898</v>
    <v>52.53</v>
    <v>76427574.680000007</v>
    <v>Xtrackers MSCI Eur Hd Eq</v>
    <v>52.76</v>
    <v>52.116500000000002</v>
    <v>52.540300000000002</v>
    <v>52.540300000000002</v>
    <v>DBEZ</v>
    <v>Xtrackers MSCI Eur Hd Eq (ARCX:DBEZ)</v>
    <v>10094</v>
    <v>10352</v>
  </rv>
  <rv s="2">
    <v>5899</v>
  </rv>
  <rv s="3">
    <v>https://www.bing.com/financeapi/forcetrigger?t=a1s82w&amp;q=ARCX%3aESGN&amp;form=skydnc</v>
    <v>Learn more on Bing</v>
  </rv>
  <rv s="17">
    <v>en-US</v>
    <v>a1s82w</v>
    <v>268435456</v>
    <v>1</v>
    <v>Powered by Refinitiv</v>
    <v>38</v>
    <v>Columbia:Intl Eq Income (ARCX:INEQ)</v>
    <v>34</v>
    <v>39</v>
    <v>Finance</v>
    <v>25</v>
    <v>35.559899999999999</v>
    <v>28.3</v>
    <v>0.8982</v>
    <v>0.27260000000000001</v>
    <v>0</v>
    <v>7.7529999999999995E-3</v>
    <v>0</v>
    <v>USD</v>
    <v>NYSE Arca</v>
    <v>ARCX</v>
    <v>4.5000000000000005E-3</v>
    <v>35.559899999999999</v>
    <v>ETF</v>
    <v>45824.840277812502</v>
    <v>5901</v>
    <v>35.433799999999998</v>
    <v>38117731.979999997</v>
    <v>Columbia:Intl Eq Income</v>
    <v>35.450000000000003</v>
    <v>35.161200000000001</v>
    <v>35.433799999999998</v>
    <v>35.433799999999998</v>
    <v>INEQ</v>
    <v>Columbia:Intl Eq Income (ARCX:INEQ)</v>
    <v>1666</v>
    <v>2913</v>
  </rv>
  <rv s="2">
    <v>5902</v>
  </rv>
  <rv s="16">
    <v>en-US</v>
    <v>c9pda2</v>
    <v>268435456</v>
    <v>1</v>
    <v>Powered by Refinitiv</v>
    <v>36</v>
    <v>ActivePassive Intl Eqty (ARCX:APIE)</v>
    <v>24</v>
    <v>37</v>
    <v>Finance</v>
    <v>25</v>
    <v>33.020000000000003</v>
    <v>26.18</v>
    <v>0.13100000000000001</v>
    <v>0</v>
    <v>4.0369999999999998E-3</v>
    <v>0</v>
    <v>USD</v>
    <v>NYSE Arca</v>
    <v>ARCX</v>
    <v>4.5000000000000005E-3</v>
    <v>32.962600000000002</v>
    <v>ETF</v>
    <v>45824.84027780078</v>
    <v>31.5</v>
    <v>921674866.63999999</v>
    <v>ActivePassive Intl Eqty</v>
    <v>32.200000000000003</v>
    <v>32.448999999999998</v>
    <v>32.58</v>
    <v>32.58</v>
    <v>APIE</v>
    <v>ActivePassive Intl Eqty (ARCX:APIE)</v>
    <v>61025</v>
    <v>69620</v>
  </rv>
  <rv s="2">
    <v>5904</v>
  </rv>
  <rv s="3">
    <v>https://www.bing.com/financeapi/forcetrigger?t=bwovxm&amp;q=XNAS%3aDEMZ&amp;form=skydnc</v>
    <v>Learn more on Bing</v>
  </rv>
  <rv s="17">
    <v>en-US</v>
    <v>bwovxm</v>
    <v>268435456</v>
    <v>1</v>
    <v>Powered by Refinitiv</v>
    <v>38</v>
    <v>Democratic Lg Cap Core (XNAS:DEMZ)</v>
    <v>34</v>
    <v>39</v>
    <v>Finance</v>
    <v>25</v>
    <v>37.97</v>
    <v>29.7</v>
    <v>1.0419</v>
    <v>0.55000000000000004</v>
    <v>0</v>
    <v>1.4769000000000001E-2</v>
    <v>0</v>
    <v>USD</v>
    <v>Nasdaq Stock Market</v>
    <v>XNAS</v>
    <v>4.5000000000000005E-3</v>
    <v>37.79</v>
    <v>ETF</v>
    <v>45824.843750057815</v>
    <v>5906</v>
    <v>37.79</v>
    <v>42582493.369999997</v>
    <v>Democratic Lg Cap Core</v>
    <v>37.79</v>
    <v>37.24</v>
    <v>37.79</v>
    <v>37.79</v>
    <v>DEMZ</v>
    <v>Democratic Lg Cap Core (XNAS:DEMZ)</v>
    <v>270</v>
    <v>2308</v>
  </rv>
  <rv s="2">
    <v>5907</v>
  </rv>
  <rv s="3">
    <v>https://www.bing.com/financeapi/forcetrigger?t=brfebh&amp;q=XNAS%3aWCLD&amp;form=skydnc</v>
    <v>Learn more on Bing</v>
  </rv>
  <rv s="17">
    <v>en-US</v>
    <v>brfebh</v>
    <v>268435456</v>
    <v>1</v>
    <v>Powered by Refinitiv</v>
    <v>38</v>
    <v>WisdomTree:Cloud Cmptng (XNAS:WCLD)</v>
    <v>34</v>
    <v>39</v>
    <v>Finance</v>
    <v>25</v>
    <v>41.869</v>
    <v>27.14</v>
    <v>0.96120000000000005</v>
    <v>0.63</v>
    <v>-1.9247E-2</v>
    <v>1.8156000000000002E-2</v>
    <v>-0.68</v>
    <v>USD</v>
    <v>Nasdaq Stock Market</v>
    <v>XNAS</v>
    <v>4.5000000000000005E-3</v>
    <v>35.398299999999999</v>
    <v>ETF</v>
    <v>45824.843750103908</v>
    <v>5909</v>
    <v>34.99</v>
    <v>394302684.67000002</v>
    <v>WisdomTree:Cloud Cmptng</v>
    <v>34.99</v>
    <v>34.700000000000003</v>
    <v>35.33</v>
    <v>34.65</v>
    <v>WCLD</v>
    <v>WisdomTree:Cloud Cmptng (XNAS:WCLD)</v>
    <v>143093</v>
    <v>109609</v>
  </rv>
  <rv s="2">
    <v>5910</v>
  </rv>
  <rv s="3">
    <v>https://www.bing.com/financeapi/forcetrigger?t=bsmyu2&amp;q=BATS%3aTDV&amp;form=skydnc</v>
    <v>Learn more on Bing</v>
  </rv>
  <rv s="17">
    <v>en-US</v>
    <v>bsmyu2</v>
    <v>268435456</v>
    <v>1</v>
    <v>Powered by Refinitiv</v>
    <v>38</v>
    <v>ProShares:S&amp;P Tch Dv Art (BATS:TDV)</v>
    <v>34</v>
    <v>39</v>
    <v>Finance</v>
    <v>17</v>
    <v>82.2</v>
    <v>61.26</v>
    <v>1.1120000000000001</v>
    <v>1.23</v>
    <v>0</v>
    <v>1.5351999999999999E-2</v>
    <v>0</v>
    <v>USD</v>
    <v>CBOE BZX Exchange</v>
    <v>BATS</v>
    <v>4.5000000000000005E-3</v>
    <v>81.623400000000004</v>
    <v>ETF</v>
    <v>45824.84034410859</v>
    <v>5912</v>
    <v>80.732699999999994</v>
    <v>238244664.59999999</v>
    <v>ProShares:S&amp;P Tch Dv Art</v>
    <v>80.732699999999994</v>
    <v>80.12</v>
    <v>81.349999999999994</v>
    <v>81.349999999999994</v>
    <v>TDV</v>
    <v>ProShares:S&amp;P Tch Dv Art (BATS:TDV)</v>
    <v>20387</v>
    <v>8499</v>
  </rv>
  <rv s="2">
    <v>5913</v>
  </rv>
  <rv s="3">
    <v>https://www.bing.com/financeapi/forcetrigger?t=bv6oqh&amp;q=ARCX%3aMID&amp;form=skydnc</v>
    <v>Learn more on Bing</v>
  </rv>
  <rv s="17">
    <v>en-US</v>
    <v>bv6oqh</v>
    <v>268435456</v>
    <v>1</v>
    <v>Powered by Refinitiv</v>
    <v>38</v>
    <v>Amer Cent:MC Gro Impact (ARCX:MID)</v>
    <v>34</v>
    <v>39</v>
    <v>Finance</v>
    <v>25</v>
    <v>65.56</v>
    <v>47.48</v>
    <v>0.97230000000000005</v>
    <v>0.95799999999999996</v>
    <v>0</v>
    <v>1.5140000000000001E-2</v>
    <v>0</v>
    <v>USD</v>
    <v>NYSE Arca</v>
    <v>ARCX</v>
    <v>4.5000000000000005E-3</v>
    <v>64.53</v>
    <v>ETF</v>
    <v>45824.840277823438</v>
    <v>5915</v>
    <v>63.67</v>
    <v>83184774.950000003</v>
    <v>Amer Cent:MC Gro Impact</v>
    <v>63.67</v>
    <v>63.277000000000001</v>
    <v>64.234999999999999</v>
    <v>64.234999999999999</v>
    <v>MID</v>
    <v>Amer Cent:MC Gro Impact (ARCX:MID)</v>
    <v>4201</v>
    <v>2437</v>
  </rv>
  <rv s="2">
    <v>5916</v>
  </rv>
  <rv s="3">
    <v>https://www.bing.com/financeapi/forcetrigger?t=a1sa77&amp;q=ARCX%3aETHO&amp;form=skydnc</v>
    <v>Learn more on Bing</v>
  </rv>
  <rv s="17">
    <v>en-US</v>
    <v>a1sa77</v>
    <v>268435456</v>
    <v>1</v>
    <v>Powered by Refinitiv</v>
    <v>38</v>
    <v>Amplify Etho Clm Ld US (ARCX:ETHO)</v>
    <v>34</v>
    <v>39</v>
    <v>Finance</v>
    <v>25</v>
    <v>64.709900000000005</v>
    <v>47.27</v>
    <v>1.0364</v>
    <v>0.81950000000000001</v>
    <v>-3.0126E-2</v>
    <v>1.4504999999999999E-2</v>
    <v>-1.7266999999999999</v>
    <v>USD</v>
    <v>NYSE Arca</v>
    <v>ARCX</v>
    <v>4.5000000000000005E-3</v>
    <v>57.320999999999998</v>
    <v>ETF</v>
    <v>45824.840277823438</v>
    <v>5918</v>
    <v>55.23</v>
    <v>150215251.87</v>
    <v>Amplify Etho Clm Ld US</v>
    <v>55.23</v>
    <v>56.497199999999999</v>
    <v>57.316699999999997</v>
    <v>55.59</v>
    <v>ETHO</v>
    <v>Amplify Etho Clm Ld US (ARCX:ETHO)</v>
    <v>3883</v>
    <v>6075</v>
  </rv>
  <rv s="2">
    <v>5919</v>
  </rv>
  <rv s="3">
    <v>https://www.bing.com/financeapi/forcetrigger?t=a1udc7&amp;q=ARCX%3aGVIP&amp;form=skydnc</v>
    <v>Learn more on Bing</v>
  </rv>
  <rv s="17">
    <v>en-US</v>
    <v>a1udc7</v>
    <v>268435456</v>
    <v>1</v>
    <v>Powered by Refinitiv</v>
    <v>38</v>
    <v>Goldman:Hdg Indus VIP (ARCX:GVIP)</v>
    <v>34</v>
    <v>39</v>
    <v>Finance</v>
    <v>25</v>
    <v>136.94999999999999</v>
    <v>98.77</v>
    <v>1.0271999999999999</v>
    <v>1.8866000000000001</v>
    <v>0</v>
    <v>1.4373E-2</v>
    <v>0</v>
    <v>USD</v>
    <v>NYSE Arca</v>
    <v>ARCX</v>
    <v>4.5000000000000005E-3</v>
    <v>133.65</v>
    <v>ETF</v>
    <v>45824.840277812502</v>
    <v>5921</v>
    <v>132.18</v>
    <v>325139436.94</v>
    <v>Goldman:Hdg Indus VIP</v>
    <v>132.18</v>
    <v>131.26329999999999</v>
    <v>133.1499</v>
    <v>133.1499</v>
    <v>GVIP</v>
    <v>Goldman:Hdg Indus VIP (ARCX:GVIP)</v>
    <v>4310</v>
    <v>9827</v>
  </rv>
  <rv s="2">
    <v>5922</v>
  </rv>
  <rv s="3">
    <v>https://www.bing.com/financeapi/forcetrigger?t=a24tu2&amp;q=ARCX%3aUEVM&amp;form=skydnc</v>
    <v>Learn more on Bing</v>
  </rv>
  <rv s="17">
    <v>en-US</v>
    <v>a24tu2</v>
    <v>268435456</v>
    <v>1</v>
    <v>Powered by Refinitiv</v>
    <v>38</v>
    <v>VictoryII:VShs Em Mk VM (XNAS:UEVM)</v>
    <v>34</v>
    <v>39</v>
    <v>Finance</v>
    <v>25</v>
    <v>51.82</v>
    <v>41.465000000000003</v>
    <v>0.77780000000000005</v>
    <v>0.50939999999999996</v>
    <v>0</v>
    <v>9.9570000000000006E-3</v>
    <v>0</v>
    <v>USD</v>
    <v>Nasdaq Stock Market</v>
    <v>XNAS</v>
    <v>4.5000000000000005E-3</v>
    <v>51.755000000000003</v>
    <v>ETF</v>
    <v>45824.843750196094</v>
    <v>5924</v>
    <v>51.61</v>
    <v>215068648</v>
    <v>VictoryII:VShs Em Mk VM</v>
    <v>51.755000000000003</v>
    <v>51.160600000000002</v>
    <v>51.67</v>
    <v>51.67</v>
    <v>UEVM</v>
    <v>VictoryII:VShs Em Mk VM (XNAS:UEVM)</v>
    <v>715</v>
    <v>7377</v>
  </rv>
  <rv s="2">
    <v>5925</v>
  </rv>
  <rv s="3">
    <v>https://www.bing.com/financeapi/forcetrigger?t=c6qe6h&amp;q=ARCX%3aIRHG&amp;form=skydnc</v>
    <v>Learn more on Bing</v>
  </rv>
  <rv s="21">
    <v>en-US</v>
    <v>c6qe6h</v>
    <v>268435456</v>
    <v>1</v>
    <v>Powered by Refinitiv</v>
    <v>46</v>
    <v>Glbl X Interest Rate Hdg (ARCX:RATE)</v>
    <v>34</v>
    <v>37</v>
    <v>Finance</v>
    <v>25</v>
    <v>21.62</v>
    <v>17.119199999999999</v>
    <v>7.9899999999999999E-2</v>
    <v>0</v>
    <v>4.3219999999999995E-3</v>
    <v>0</v>
    <v>USD</v>
    <v>NYSE Arca</v>
    <v>ARCX</v>
    <v>4.5000000000000005E-3</v>
    <v>18.565300000000001</v>
    <v>ETF</v>
    <v>45824.840277812502</v>
    <v>5927</v>
    <v>18.565300000000001</v>
    <v>2600296.14</v>
    <v>Glbl X Interest Rate Hdg</v>
    <v>18.565300000000001</v>
    <v>18.485399999999998</v>
    <v>18.565300000000001</v>
    <v>18.565300000000001</v>
    <v>RATE</v>
    <v>Glbl X Interest Rate Hdg (ARCX:RATE)</v>
    <v>266</v>
    <v>1243</v>
  </rv>
  <rv s="2">
    <v>5928</v>
  </rv>
  <rv s="3">
    <v>https://www.bing.com/financeapi/forcetrigger?t=ay2r4c&amp;q=ARCX%3aHAIL&amp;form=skydnc</v>
    <v>Learn more on Bing</v>
  </rv>
  <rv s="17">
    <v>en-US</v>
    <v>ay2r4c</v>
    <v>268435456</v>
    <v>1</v>
    <v>Powered by Refinitiv</v>
    <v>38</v>
    <v>SPDR S&amp;P Knsh Smrt Mob (ARCX:HAIL)</v>
    <v>34</v>
    <v>39</v>
    <v>Finance</v>
    <v>25</v>
    <v>32.04</v>
    <v>21.57</v>
    <v>0.77339999999999998</v>
    <v>0.68059999999999998</v>
    <v>0</v>
    <v>2.3585999999999999E-2</v>
    <v>0</v>
    <v>USD</v>
    <v>NYSE Arca</v>
    <v>ARCX</v>
    <v>4.5000000000000005E-3</v>
    <v>29.6</v>
    <v>ETF</v>
    <v>45824.840277812502</v>
    <v>5930</v>
    <v>29.29</v>
    <v>19655083.460000001</v>
    <v>SPDR S&amp;P Knsh Smrt Mob</v>
    <v>29.29</v>
    <v>28.855899999999998</v>
    <v>29.5365</v>
    <v>29.5365</v>
    <v>HAIL</v>
    <v>SPDR S&amp;P Knsh Smrt Mob (ARCX:HAIL)</v>
    <v>3205</v>
    <v>2268</v>
  </rv>
  <rv s="2">
    <v>5931</v>
  </rv>
  <rv s="3">
    <v>https://www.bing.com/financeapi/forcetrigger?t=a267a2&amp;q=ARCX%3aXITK&amp;form=skydnc</v>
    <v>Learn more on Bing</v>
  </rv>
  <rv s="17">
    <v>en-US</v>
    <v>a267a2</v>
    <v>268435456</v>
    <v>1</v>
    <v>Powered by Refinitiv</v>
    <v>38</v>
    <v>SPDR FS Innovative Tech (ARCX:XITK)</v>
    <v>34</v>
    <v>39</v>
    <v>Finance</v>
    <v>25</v>
    <v>196.6</v>
    <v>129.47489999999999</v>
    <v>0.98140000000000005</v>
    <v>3.3277000000000001</v>
    <v>-1.9470000000000001E-2</v>
    <v>1.8675000000000001E-2</v>
    <v>-3.5341</v>
    <v>USD</v>
    <v>NYSE Arca</v>
    <v>ARCX</v>
    <v>4.5000000000000005E-3</v>
    <v>181.72</v>
    <v>ETF</v>
    <v>45824.84027780078</v>
    <v>5933</v>
    <v>181.1</v>
    <v>93275482.189999998</v>
    <v>SPDR FS Innovative Tech</v>
    <v>181.1</v>
    <v>178.18639999999999</v>
    <v>181.51410000000001</v>
    <v>177.98</v>
    <v>XITK</v>
    <v>SPDR FS Innovative Tech (ARCX:XITK)</v>
    <v>1159</v>
    <v>2703</v>
  </rv>
  <rv s="2">
    <v>5934</v>
  </rv>
  <rv s="16">
    <v>en-US</v>
    <v>cedxtc</v>
    <v>268435456</v>
    <v>1</v>
    <v>Powered by Refinitiv</v>
    <v>36</v>
    <v>Rockefeller:CA Muni Bd (ARCX:RMCA)</v>
    <v>24</v>
    <v>37</v>
    <v>Finance</v>
    <v>25</v>
    <v>25.43</v>
    <v>22.68</v>
    <v>0.01</v>
    <v>-6.3279999999999999E-4</v>
    <v>4.2200000000000001E-4</v>
    <v>-1.4999999999999999E-2</v>
    <v>USD</v>
    <v>NYSE Arca</v>
    <v>ARCX</v>
    <v>4.4000000000000003E-3</v>
    <v>23.704999999999998</v>
    <v>ETF</v>
    <v>45824.840277789066</v>
    <v>23.704999999999998</v>
    <v>14253593.710000001</v>
    <v>Rockefeller:CA Muni Bd</v>
    <v>23.704999999999998</v>
    <v>23.695</v>
    <v>23.704999999999998</v>
    <v>23.69</v>
    <v>RMCA</v>
    <v>Rockefeller:CA Muni Bd (ARCX:RMCA)</v>
    <v>5</v>
    <v>1338</v>
  </rv>
  <rv s="2">
    <v>5936</v>
  </rv>
  <rv s="20">
    <v>en-US</v>
    <v>cedxw7</v>
    <v>268435456</v>
    <v>1</v>
    <v>Powered by Refinitiv</v>
    <v>44</v>
    <v>Rockefeller:NY Muni Bd (ARCX:RMNY)</v>
    <v>24</v>
    <v>45</v>
    <v>Finance</v>
    <v>43</v>
    <v>25.434999999999999</v>
    <v>22.84</v>
    <v>-1.4999999999999999E-2</v>
    <v>-6.2619999999999993E-4</v>
    <v>USD</v>
    <v>NYSE Arca</v>
    <v>ARCX</v>
    <v>4.4000000000000003E-3</v>
    <v>23.96</v>
    <v>ETF</v>
    <v>45824.840277789066</v>
    <v>23.94</v>
    <v>16767161.07</v>
    <v>Rockefeller:NY Muni Bd</v>
    <v>23.96</v>
    <v>23.954999999999998</v>
    <v>23.94</v>
    <v>RMNY</v>
    <v>Rockefeller:NY Muni Bd (ARCX:RMNY)</v>
    <v>100</v>
    <v>1772</v>
  </rv>
  <rv s="2">
    <v>5938</v>
  </rv>
  <rv s="3">
    <v>https://www.bing.com/financeapi/forcetrigger?t=c12277&amp;q=ARCX%3aHLGE&amp;form=skydnc</v>
    <v>Learn more on Bing</v>
  </rv>
  <rv s="17">
    <v>en-US</v>
    <v>c12277</v>
    <v>268435456</v>
    <v>1</v>
    <v>Powered by Refinitiv</v>
    <v>38</v>
    <v>Lattice:Hfd Longevity Ec (ARCX:HLGE)</v>
    <v>34</v>
    <v>39</v>
    <v>Finance</v>
    <v>25</v>
    <v>33.247599999999998</v>
    <v>26.330100000000002</v>
    <v>1.0237000000000001</v>
    <v>5.0000000000000001E-3</v>
    <v>0</v>
    <v>1.56E-4</v>
    <v>0</v>
    <v>USD</v>
    <v>NYSE Arca</v>
    <v>ARCX</v>
    <v>4.4000000000000003E-3</v>
    <v>32.064999999999998</v>
    <v>ETF</v>
    <v>45824.840277812502</v>
    <v>5940</v>
    <v>32.064999999999998</v>
    <v>12556602.24</v>
    <v>Lattice:Hfd Longevity Ec</v>
    <v>32.064999999999998</v>
    <v>32.06</v>
    <v>32.064999999999998</v>
    <v>32.064999999999998</v>
    <v>HLGE</v>
    <v>Lattice:Hfd Longevity Ec (ARCX:HLGE)</v>
    <v>15</v>
    <v>292</v>
  </rv>
  <rv s="2">
    <v>5941</v>
  </rv>
  <rv s="3">
    <v>https://www.bing.com/financeapi/forcetrigger?t=c3xz77&amp;q=ARCX%3aHEQT&amp;form=skydnc</v>
    <v>Learn more on Bing</v>
  </rv>
  <rv s="17">
    <v>en-US</v>
    <v>c3xz77</v>
    <v>268435456</v>
    <v>1</v>
    <v>Powered by Refinitiv</v>
    <v>38</v>
    <v>Simplify:Hedged Equity (ARCX:HEQT)</v>
    <v>34</v>
    <v>39</v>
    <v>Finance</v>
    <v>25</v>
    <v>30.53</v>
    <v>26.704999999999998</v>
    <v>0.46229999999999999</v>
    <v>-0.01</v>
    <v>0</v>
    <v>-3.3619999999999999E-4</v>
    <v>0</v>
    <v>USD</v>
    <v>NYSE Arca</v>
    <v>ARCX</v>
    <v>4.4000000000000003E-3</v>
    <v>29.829699999999999</v>
    <v>ETF</v>
    <v>45824.840277789066</v>
    <v>5943</v>
    <v>29.71</v>
    <v>345051816.32999998</v>
    <v>Simplify:Hedged Equity</v>
    <v>29.71</v>
    <v>29.74</v>
    <v>29.73</v>
    <v>29.73</v>
    <v>HEQT</v>
    <v>Simplify:Hedged Equity (ARCX:HEQT)</v>
    <v>35089</v>
    <v>216086</v>
  </rv>
  <rv s="2">
    <v>5944</v>
  </rv>
  <rv s="16">
    <v>en-US</v>
    <v>cfgh52</v>
    <v>268435456</v>
    <v>1</v>
    <v>Powered by Refinitiv</v>
    <v>36</v>
    <v>Neuberger Berman Growth (ARCX:NBGX)</v>
    <v>24</v>
    <v>37</v>
    <v>Finance</v>
    <v>25</v>
    <v>25.366199999999999</v>
    <v>19.898800000000001</v>
    <v>0.2944</v>
    <v>1.9430000000000001E-3</v>
    <v>1.1838999999999999E-2</v>
    <v>4.8899999999999999E-2</v>
    <v>USD</v>
    <v>NYSE Arca</v>
    <v>ARCX</v>
    <v>4.4000000000000003E-3</v>
    <v>25.24</v>
    <v>ETF</v>
    <v>45824.840277777781</v>
    <v>25.161100000000001</v>
    <v>10487793.390000001</v>
    <v>Neuberger Berman Growth</v>
    <v>25.23</v>
    <v>24.866700000000002</v>
    <v>25.161100000000001</v>
    <v>25.21</v>
    <v>NBGX</v>
    <v>Neuberger Berman Growth (ARCX:NBGX)</v>
    <v>4443</v>
    <v>471</v>
  </rv>
  <rv s="2">
    <v>5946</v>
  </rv>
  <rv s="16">
    <v>en-US</v>
    <v>cejqu2</v>
    <v>268435456</v>
    <v>1</v>
    <v>Powered by Refinitiv</v>
    <v>36</v>
    <v>Columbia:Short Dur HY (ARCX:HYSD)</v>
    <v>24</v>
    <v>37</v>
    <v>Finance</v>
    <v>25</v>
    <v>20.75</v>
    <v>19.41</v>
    <v>6.9699999999999998E-2</v>
    <v>0</v>
    <v>3.4680000000000002E-3</v>
    <v>0</v>
    <v>USD</v>
    <v>NYSE Arca</v>
    <v>ARCX</v>
    <v>4.4000000000000003E-3</v>
    <v>20.29</v>
    <v>ETF</v>
    <v>45824.84027780078</v>
    <v>20.14</v>
    <v>40143401.450000003</v>
    <v>Columbia:Short Dur HY</v>
    <v>20.14</v>
    <v>20.100300000000001</v>
    <v>20.170000000000002</v>
    <v>20.170000000000002</v>
    <v>HYSD</v>
    <v>Columbia:Short Dur HY (ARCX:HYSD)</v>
    <v>1507</v>
    <v>144908</v>
  </rv>
  <rv s="2">
    <v>5948</v>
  </rv>
  <rv s="3">
    <v>https://www.bing.com/financeapi/forcetrigger?t=a1tgnm&amp;q=XNAS%3aFTSM&amp;form=skydnc</v>
    <v>Learn more on Bing</v>
  </rv>
  <rv s="17">
    <v>en-US</v>
    <v>a1tgnm</v>
    <v>268435456</v>
    <v>1</v>
    <v>Powered by Refinitiv</v>
    <v>38</v>
    <v>FT IV:Enhanced Short Mat (XNAS:FTSM)</v>
    <v>34</v>
    <v>39</v>
    <v>Finance</v>
    <v>25</v>
    <v>60.16</v>
    <v>59.58</v>
    <v>0.16750000000000001</v>
    <v>1.4999999999999999E-2</v>
    <v>-8.3449999999999996E-5</v>
    <v>2.5040000000000001E-4</v>
    <v>-5.0000000000000001E-3</v>
    <v>USD</v>
    <v>Nasdaq Stock Market</v>
    <v>XNAS</v>
    <v>4.4000000000000003E-3</v>
    <v>59.92</v>
    <v>ETF</v>
    <v>45824.843750265623</v>
    <v>5950</v>
    <v>59.9</v>
    <v>6471386197.5</v>
    <v>FT IV:Enhanced Short Mat</v>
    <v>59.9</v>
    <v>59.9</v>
    <v>59.914999999999999</v>
    <v>59.91</v>
    <v>FTSM</v>
    <v>FT IV:Enhanced Short Mat (XNAS:FTSM)</v>
    <v>503343</v>
    <v>758619</v>
  </rv>
  <rv s="2">
    <v>5951</v>
  </rv>
  <rv s="3">
    <v>https://www.bing.com/financeapi/forcetrigger?t=a21ff2&amp;q=ARCX%3aPUTW&amp;form=skydnc</v>
    <v>Learn more on Bing</v>
  </rv>
  <rv s="17">
    <v>en-US</v>
    <v>a21ff2</v>
    <v>268435456</v>
    <v>1</v>
    <v>Powered by Refinitiv</v>
    <v>38</v>
    <v>WisdomTree:Eq Prm Ic (ARCX:WTPI)</v>
    <v>34</v>
    <v>39</v>
    <v>Finance</v>
    <v>25</v>
    <v>34.4345</v>
    <v>27</v>
    <v>0.56010000000000004</v>
    <v>0.30499999999999999</v>
    <v>0</v>
    <v>9.6629999999999997E-3</v>
    <v>0</v>
    <v>USD</v>
    <v>NYSE Arca</v>
    <v>ARCX</v>
    <v>4.4000000000000003E-3</v>
    <v>31.9099</v>
    <v>ETF</v>
    <v>45824.84027780078</v>
    <v>5953</v>
    <v>31.62</v>
    <v>236307452.43000001</v>
    <v>WisdomTree:Eq Prm Ic</v>
    <v>31.68</v>
    <v>31.565000000000001</v>
    <v>31.87</v>
    <v>31.87</v>
    <v>WTPI</v>
    <v>WisdomTree:Eq Prm Ic (ARCX:WTPI)</v>
    <v>53435</v>
    <v>70010</v>
  </rv>
  <rv s="2">
    <v>5954</v>
  </rv>
  <rv s="3">
    <v>https://www.bing.com/financeapi/forcetrigger?t=c3mz52&amp;q=ARCX%3aJAVA&amp;form=skydnc</v>
    <v>Learn more on Bing</v>
  </rv>
  <rv s="17">
    <v>en-US</v>
    <v>c3mz52</v>
    <v>268435456</v>
    <v>1</v>
    <v>Powered by Refinitiv</v>
    <v>38</v>
    <v>JPMorgan:Active Value (ARCX:JAVA)</v>
    <v>34</v>
    <v>39</v>
    <v>Finance</v>
    <v>25</v>
    <v>68.77</v>
    <v>55.51</v>
    <v>0.95720000000000005</v>
    <v>0.38</v>
    <v>0</v>
    <v>5.9509999999999997E-3</v>
    <v>0</v>
    <v>USD</v>
    <v>NYSE Arca</v>
    <v>ARCX</v>
    <v>4.4000000000000003E-3</v>
    <v>64.469899999999996</v>
    <v>ETF</v>
    <v>45824.840277789066</v>
    <v>5956</v>
    <v>64.099999999999994</v>
    <v>3420929034.9000001</v>
    <v>JPMorgan:Active Value</v>
    <v>64.23</v>
    <v>63.86</v>
    <v>64.239999999999995</v>
    <v>64.239999999999995</v>
    <v>JAVA</v>
    <v>JPMorgan:Active Value (ARCX:JAVA)</v>
    <v>345786</v>
    <v>270229</v>
  </rv>
  <rv s="2">
    <v>5957</v>
  </rv>
  <rv s="3">
    <v>https://www.bing.com/financeapi/forcetrigger?t=a1tl8m&amp;q=ARCX%3aFXY&amp;form=skydnc</v>
    <v>Learn more on Bing</v>
  </rv>
  <rv s="17">
    <v>en-US</v>
    <v>a1tl8m</v>
    <v>268435456</v>
    <v>1</v>
    <v>Powered by Refinitiv</v>
    <v>38</v>
    <v>Invesco:Japanese Yen (ARCX:FXY)</v>
    <v>34</v>
    <v>39</v>
    <v>Finance</v>
    <v>25</v>
    <v>65.88</v>
    <v>57.17</v>
    <v>1.1940999999999999</v>
    <v>-0.44</v>
    <v>1.573E-3</v>
    <v>-6.8730000000000006E-3</v>
    <v>0.1</v>
    <v>USD</v>
    <v>NYSE Arca</v>
    <v>ARCX</v>
    <v>4.4000000000000003E-3</v>
    <v>64.126499999999993</v>
    <v>ETF</v>
    <v>45824.92379423594</v>
    <v>5959</v>
    <v>63.57</v>
    <v>859079003.00999999</v>
    <v>Invesco:Japanese Yen</v>
    <v>64.03</v>
    <v>64.02</v>
    <v>63.58</v>
    <v>63.68</v>
    <v>FXY</v>
    <v>Invesco:Japanese Yen (ARCX:FXY)</v>
    <v>173498</v>
    <v>327115</v>
  </rv>
  <rv s="2">
    <v>5960</v>
  </rv>
  <rv s="16">
    <v>en-US</v>
    <v>c72jm7</v>
    <v>268435456</v>
    <v>1</v>
    <v>Powered by Refinitiv</v>
    <v>36</v>
    <v>JPMorgan:Active Growth (ARCX:JGRO)</v>
    <v>24</v>
    <v>37</v>
    <v>Finance</v>
    <v>25</v>
    <v>85.56</v>
    <v>63.33</v>
    <v>0.97</v>
    <v>0</v>
    <v>1.1821E-2</v>
    <v>0</v>
    <v>USD</v>
    <v>NYSE Arca</v>
    <v>ARCX</v>
    <v>4.4000000000000003E-3</v>
    <v>83.254999999999995</v>
    <v>ETF</v>
    <v>45824.840277789066</v>
    <v>82.57</v>
    <v>5711173601.3000002</v>
    <v>JPMorgan:Active Growth</v>
    <v>82.57</v>
    <v>82.06</v>
    <v>83.03</v>
    <v>83.03</v>
    <v>JGRO</v>
    <v>JPMorgan:Active Growth (ARCX:JGRO)</v>
    <v>193785</v>
    <v>402802</v>
  </rv>
  <rv s="2">
    <v>5962</v>
  </rv>
  <rv s="16">
    <v>en-US</v>
    <v>cd84u2</v>
    <v>268435456</v>
    <v>1</v>
    <v>Powered by Refinitiv</v>
    <v>36</v>
    <v>Macquarie Focused Lrg Gr (ARCX:LRGG)</v>
    <v>24</v>
    <v>37</v>
    <v>Finance</v>
    <v>25</v>
    <v>28.69</v>
    <v>23.285</v>
    <v>0.21</v>
    <v>4.8179999999999994E-2</v>
    <v>7.5509999999999996E-3</v>
    <v>1.35</v>
    <v>USD</v>
    <v>NYSE Arca</v>
    <v>ARCX</v>
    <v>4.4000000000000003E-3</v>
    <v>28.105399999999999</v>
    <v>ETF</v>
    <v>45824.858090103909</v>
    <v>27.967199999999998</v>
    <v>237001911.80000001</v>
    <v>Macquarie Focused Lrg Gr</v>
    <v>27.97</v>
    <v>27.81</v>
    <v>28.02</v>
    <v>29.37</v>
    <v>LRGG</v>
    <v>Macquarie Focused Lrg Gr (ARCX:LRGG)</v>
    <v>28106</v>
    <v>40784</v>
  </rv>
  <rv s="2">
    <v>5964</v>
  </rv>
  <rv s="3">
    <v>https://www.bing.com/financeapi/forcetrigger?t=a225vh&amp;q=ARCX%3aROAM&amp;form=skydnc</v>
    <v>Learn more on Bing</v>
  </rv>
  <rv s="17">
    <v>en-US</v>
    <v>a225vh</v>
    <v>268435456</v>
    <v>1</v>
    <v>Powered by Refinitiv</v>
    <v>38</v>
    <v>Lattice:Hfd MF Emg Mkts (ARCX:ROAM)</v>
    <v>34</v>
    <v>39</v>
    <v>Finance</v>
    <v>25</v>
    <v>26.25</v>
    <v>20.754200000000001</v>
    <v>0.82679999999999998</v>
    <v>0.27579999999999999</v>
    <v>0</v>
    <v>1.0652E-2</v>
    <v>0</v>
    <v>USD</v>
    <v>NYSE Arca</v>
    <v>ARCX</v>
    <v>4.4000000000000003E-3</v>
    <v>26.25</v>
    <v>ETF</v>
    <v>45824.840277812502</v>
    <v>5966</v>
    <v>26.167200000000001</v>
    <v>33815526.619999997</v>
    <v>Lattice:Hfd MF Emg Mkts</v>
    <v>26.25</v>
    <v>25.891400000000001</v>
    <v>26.167200000000001</v>
    <v>26.167200000000001</v>
    <v>ROAM</v>
    <v>Lattice:Hfd MF Emg Mkts (ARCX:ROAM)</v>
    <v>494</v>
    <v>4834</v>
  </rv>
  <rv s="2">
    <v>5967</v>
  </rv>
  <rv s="3">
    <v>https://www.bing.com/financeapi/forcetrigger?t=a1w9jc&amp;q=ARCX%3aJPEM&amp;form=skydnc</v>
    <v>Learn more on Bing</v>
  </rv>
  <rv s="17">
    <v>en-US</v>
    <v>a1w9jc</v>
    <v>268435456</v>
    <v>1</v>
    <v>Powered by Refinitiv</v>
    <v>38</v>
    <v>JPMorgan:Div Ret EM Eqty (ARCX:JPEM)</v>
    <v>34</v>
    <v>39</v>
    <v>Finance</v>
    <v>25</v>
    <v>57.88</v>
    <v>47.92</v>
    <v>0.70950000000000002</v>
    <v>0.43619999999999998</v>
    <v>3.545E-3</v>
    <v>7.7929999999999996E-3</v>
    <v>0.2</v>
    <v>USD</v>
    <v>NYSE Arca</v>
    <v>ARCX</v>
    <v>4.4000000000000003E-3</v>
    <v>56.684899999999999</v>
    <v>ETF</v>
    <v>45824.874917974215</v>
    <v>5969</v>
    <v>56.37</v>
    <v>332327422.88999999</v>
    <v>JPMorgan:Div Ret EM Eqty</v>
    <v>56.53</v>
    <v>55.973799999999997</v>
    <v>56.41</v>
    <v>56.61</v>
    <v>JPEM</v>
    <v>JPMorgan:Div Ret EM Eqty (ARCX:JPEM)</v>
    <v>17734</v>
    <v>15551</v>
  </rv>
  <rv s="2">
    <v>5970</v>
  </rv>
  <rv s="3">
    <v>https://www.bing.com/financeapi/forcetrigger?t=c2u2qh&amp;q=BATS%3aIDME&amp;form=skydnc</v>
    <v>Learn more on Bing</v>
  </rv>
  <rv s="17">
    <v>en-US</v>
    <v>c2u2qh</v>
    <v>268435456</v>
    <v>1</v>
    <v>Powered by Refinitiv</v>
    <v>38</v>
    <v>Aptus Intrntl Enhnc Yd (BATS:IDUB)</v>
    <v>34</v>
    <v>39</v>
    <v>Finance</v>
    <v>17</v>
    <v>22.599299999999999</v>
    <v>18.48</v>
    <v>0.75090000000000001</v>
    <v>0.06</v>
    <v>0</v>
    <v>2.6919999999999999E-3</v>
    <v>0</v>
    <v>USD</v>
    <v>CBOE BZX Exchange</v>
    <v>BATS</v>
    <v>4.4000000000000003E-3</v>
    <v>22.575500000000002</v>
    <v>ETF</v>
    <v>45824.84030609922</v>
    <v>5972</v>
    <v>22.25</v>
    <v>296689829.70999998</v>
    <v>Aptus Intrntl Enhnc Yd</v>
    <v>22.35</v>
    <v>22.29</v>
    <v>22.35</v>
    <v>22.35</v>
    <v>IDUB</v>
    <v>Aptus Intrntl Enhnc Yd (BATS:IDUB)</v>
    <v>54576</v>
    <v>58408</v>
  </rv>
  <rv s="2">
    <v>5973</v>
  </rv>
  <rv s="3">
    <v>https://www.bing.com/financeapi/forcetrigger?t=c5sdqh&amp;q=BATS%3aMBNE&amp;form=skydnc</v>
    <v>Learn more on Bing</v>
  </rv>
  <rv s="17">
    <v>en-US</v>
    <v>c5sdqh</v>
    <v>268435456</v>
    <v>1</v>
    <v>Powered by Refinitiv</v>
    <v>38</v>
    <v>SPDR Nuveen Muni Bd ESG (BATS:MBNE)</v>
    <v>34</v>
    <v>39</v>
    <v>Finance</v>
    <v>17</v>
    <v>31.17</v>
    <v>26.03</v>
    <v>0.84740000000000004</v>
    <v>0.01</v>
    <v>0</v>
    <v>3.4989999999999999E-4</v>
    <v>0</v>
    <v>USD</v>
    <v>CBOE BZX Exchange</v>
    <v>BATS</v>
    <v>4.3E-3</v>
    <v>28.59</v>
    <v>ETF</v>
    <v>45824.840323217184</v>
    <v>5975</v>
    <v>28.58</v>
    <v>12943391.6</v>
    <v>SPDR Nuveen Muni Bd ESG</v>
    <v>28.58</v>
    <v>28.58</v>
    <v>28.59</v>
    <v>28.59</v>
    <v>MBNE</v>
    <v>SPDR Nuveen Muni Bd ESG (BATS:MBNE)</v>
    <v>3572</v>
    <v>8273</v>
  </rv>
  <rv s="2">
    <v>5976</v>
  </rv>
  <rv s="3">
    <v>https://www.bing.com/financeapi/forcetrigger?t=a1v35r&amp;q=XNAS%3aHYZD&amp;form=skydnc</v>
    <v>Learn more on Bing</v>
  </rv>
  <rv s="17">
    <v>en-US</v>
    <v>a1v35r</v>
    <v>268435456</v>
    <v>1</v>
    <v>Powered by Refinitiv</v>
    <v>38</v>
    <v>WisdomTree:Intr Rte HHYB (XNAS:HYZD)</v>
    <v>34</v>
    <v>39</v>
    <v>Finance</v>
    <v>25</v>
    <v>22.71</v>
    <v>20.65</v>
    <v>0.72109999999999996</v>
    <v>0.04</v>
    <v>0</v>
    <v>1.7960000000000001E-3</v>
    <v>0</v>
    <v>USD</v>
    <v>Nasdaq Stock Market</v>
    <v>XNAS</v>
    <v>4.3E-3</v>
    <v>22.4</v>
    <v>ETF</v>
    <v>45824.843750115622</v>
    <v>5978</v>
    <v>22.28</v>
    <v>172713484.02000001</v>
    <v>WisdomTree:Intr Rte HHYB</v>
    <v>22.39</v>
    <v>22.274999999999999</v>
    <v>22.315000000000001</v>
    <v>22.315000000000001</v>
    <v>HYZD</v>
    <v>WisdomTree:Intr Rte HHYB (XNAS:HYZD)</v>
    <v>32625</v>
    <v>28125</v>
  </rv>
  <rv s="2">
    <v>5979</v>
  </rv>
  <rv s="3">
    <v>https://www.bing.com/financeapi/forcetrigger?t=a1owvh&amp;q=XNAS%3aBSJP&amp;form=skydnc</v>
    <v>Learn more on Bing</v>
  </rv>
  <rv s="17">
    <v>en-US</v>
    <v>a1owvh</v>
    <v>268435456</v>
    <v>1</v>
    <v>Powered by Refinitiv</v>
    <v>38</v>
    <v>Invesco Blt 2025 HY (XNAS:BSJP)</v>
    <v>34</v>
    <v>39</v>
    <v>Finance</v>
    <v>25</v>
    <v>23.23</v>
    <v>22.58</v>
    <v>0.58599999999999997</v>
    <v>0</v>
    <v>0</v>
    <v>0</v>
    <v>0</v>
    <v>USD</v>
    <v>Nasdaq Stock Market</v>
    <v>XNAS</v>
    <v>4.3E-3</v>
    <v>23.11</v>
    <v>ETF</v>
    <v>45824.843750207816</v>
    <v>5981</v>
    <v>23.1</v>
    <v>939550302.21000004</v>
    <v>Invesco Blt 2025 HY</v>
    <v>23.1</v>
    <v>23.1</v>
    <v>23.1</v>
    <v>23.1</v>
    <v>BSJP</v>
    <v>Invesco Blt 2025 HY (XNAS:BSJP)</v>
    <v>162661</v>
    <v>255968</v>
  </rv>
  <rv s="2">
    <v>5982</v>
  </rv>
  <rv s="3">
    <v>https://www.bing.com/financeapi/forcetrigger?t=a1sprw&amp;q=ARCX%3aFDL&amp;form=skydnc</v>
    <v>Learn more on Bing</v>
  </rv>
  <rv s="17">
    <v>en-US</v>
    <v>a1sprw</v>
    <v>268435456</v>
    <v>1</v>
    <v>Powered by Refinitiv</v>
    <v>38</v>
    <v>FT:MS Dividend Leaders (ARCX:FDL)</v>
    <v>34</v>
    <v>39</v>
    <v>Finance</v>
    <v>25</v>
    <v>44.344999999999999</v>
    <v>37.29</v>
    <v>0.97389999999999999</v>
    <v>7.0000000000000007E-2</v>
    <v>-1.1326000000000001E-2</v>
    <v>1.6539999999999999E-3</v>
    <v>-0.48</v>
    <v>USD</v>
    <v>NYSE Arca</v>
    <v>ARCX</v>
    <v>4.3E-3</v>
    <v>42.61</v>
    <v>ETF</v>
    <v>45824.840277823438</v>
    <v>5984</v>
    <v>42.24</v>
    <v>5418438881.6499996</v>
    <v>FT:MS Dividend Leaders</v>
    <v>42.43</v>
    <v>42.31</v>
    <v>42.38</v>
    <v>41.9</v>
    <v>FDL</v>
    <v>FT:MS Dividend Leaders (ARCX:FDL)</v>
    <v>643551</v>
    <v>742558</v>
  </rv>
  <rv s="2">
    <v>5985</v>
  </rv>
  <rv s="3">
    <v>https://www.bing.com/financeapi/forcetrigger?t=a1v4xm&amp;q=ARCX%3aIBD&amp;form=skydnc</v>
    <v>Learn more on Bing</v>
  </rv>
  <rv s="17">
    <v>en-US</v>
    <v>a1v4xm</v>
    <v>268435456</v>
    <v>1</v>
    <v>Powered by Refinitiv</v>
    <v>38</v>
    <v>Inspire Corporate Bond (ARCX:IBD)</v>
    <v>34</v>
    <v>39</v>
    <v>Finance</v>
    <v>25</v>
    <v>25.49</v>
    <v>22.84</v>
    <v>0.94669999999999999</v>
    <v>0.03</v>
    <v>0</v>
    <v>1.263E-3</v>
    <v>0</v>
    <v>USD</v>
    <v>NYSE Arca</v>
    <v>ARCX</v>
    <v>4.3E-3</v>
    <v>23.8809</v>
    <v>ETF</v>
    <v>45824.84027780078</v>
    <v>5987</v>
    <v>23.77</v>
    <v>381903200.31999999</v>
    <v>Inspire Corporate Bond</v>
    <v>23.87</v>
    <v>23.75</v>
    <v>23.78</v>
    <v>23.78</v>
    <v>IBD</v>
    <v>Inspire Corporate Bond (ARCX:IBD)</v>
    <v>23807</v>
    <v>72477</v>
  </rv>
  <rv s="2">
    <v>5988</v>
  </rv>
  <rv s="3">
    <v>https://www.bing.com/financeapi/forcetrigger?t=a1wnc7&amp;q=XNAS%3aKRMA&amp;form=skydnc</v>
    <v>Learn more on Bing</v>
  </rv>
  <rv s="17">
    <v>en-US</v>
    <v>a1wnc7</v>
    <v>268435456</v>
    <v>1</v>
    <v>Powered by Refinitiv</v>
    <v>38</v>
    <v>Glbl X Conscious Com ETF (XNAS:KRMA)</v>
    <v>34</v>
    <v>39</v>
    <v>Finance</v>
    <v>25</v>
    <v>41.046799999999998</v>
    <v>31.96</v>
    <v>0.99109999999999998</v>
    <v>0.43</v>
    <v>0</v>
    <v>1.0969E-2</v>
    <v>0</v>
    <v>USD</v>
    <v>Nasdaq Stock Market</v>
    <v>XNAS</v>
    <v>4.3E-3</v>
    <v>39.630000000000003</v>
    <v>ETF</v>
    <v>45824.843750265623</v>
    <v>5990</v>
    <v>39.22</v>
    <v>618434453.78999996</v>
    <v>Glbl X Conscious Com ETF</v>
    <v>39.340000000000003</v>
    <v>39.200000000000003</v>
    <v>39.630000000000003</v>
    <v>39.630000000000003</v>
    <v>KRMA</v>
    <v>Glbl X Conscious Com ETF (XNAS:KRMA)</v>
    <v>4964</v>
    <v>24594</v>
  </rv>
  <rv s="2">
    <v>5991</v>
  </rv>
  <rv s="3">
    <v>https://www.bing.com/financeapi/forcetrigger?t=a1uvur&amp;q=ARCX%3aHSCZ&amp;form=skydnc</v>
    <v>Learn more on Bing</v>
  </rv>
  <rv s="17">
    <v>en-US</v>
    <v>a1uvur</v>
    <v>268435456</v>
    <v>1</v>
    <v>Powered by Refinitiv</v>
    <v>38</v>
    <v>iShares:Curr Hgd EAFE SC (ARCX:HSCZ)</v>
    <v>34</v>
    <v>39</v>
    <v>Finance</v>
    <v>25</v>
    <v>34.994999999999997</v>
    <v>28.57</v>
    <v>0.61499999999999999</v>
    <v>0.17399999999999999</v>
    <v>0</v>
    <v>5.0290000000000005E-3</v>
    <v>0</v>
    <v>USD</v>
    <v>NYSE Arca</v>
    <v>ARCX</v>
    <v>4.3E-3</v>
    <v>34.918399999999998</v>
    <v>ETF</v>
    <v>45824.840277812502</v>
    <v>5993</v>
    <v>34.770499999999998</v>
    <v>156058494.38</v>
    <v>iShares:Curr Hgd EAFE SC</v>
    <v>34.78</v>
    <v>34.6</v>
    <v>34.774000000000001</v>
    <v>34.774000000000001</v>
    <v>HSCZ</v>
    <v>iShares:Curr Hgd EAFE SC (ARCX:HSCZ)</v>
    <v>17947</v>
    <v>14305</v>
  </rv>
  <rv s="2">
    <v>5994</v>
  </rv>
  <rv s="18">
    <v>en-US</v>
    <v>cfchur</v>
    <v>268435456</v>
    <v>1</v>
    <v>Powered by Refinitiv</v>
    <v>40</v>
    <v>Morg Stan P:Lg Cap Eq (ARCX:MSLC)</v>
    <v>24</v>
    <v>39</v>
    <v>Finance</v>
    <v>25</v>
    <v>50.363</v>
    <v>39.981000000000002</v>
    <v>0.98629999999999995</v>
    <v>0.53</v>
    <v>-1.6080000000000001E-3</v>
    <v>1.077E-2</v>
    <v>-0.08</v>
    <v>USD</v>
    <v>NYSE Arca</v>
    <v>ARCX</v>
    <v>4.3E-3</v>
    <v>49.84</v>
    <v>ETF</v>
    <v>45824.840277789066</v>
    <v>49.39</v>
    <v>3007419315.3000002</v>
    <v>Morg Stan P:Lg Cap Eq</v>
    <v>49.39</v>
    <v>49.21</v>
    <v>49.74</v>
    <v>49.66</v>
    <v>MSLC</v>
    <v>Morg Stan P:Lg Cap Eq (ARCX:MSLC)</v>
    <v>61943</v>
    <v>80241</v>
  </rv>
  <rv s="2">
    <v>5996</v>
  </rv>
  <rv s="3">
    <v>https://www.bing.com/financeapi/forcetrigger?t=br1nqh&amp;q=BATS%3aTOKE&amp;form=skydnc</v>
    <v>Learn more on Bing</v>
  </rv>
  <rv s="17">
    <v>en-US</v>
    <v>br1nqh</v>
    <v>268435456</v>
    <v>1</v>
    <v>Powered by Refinitiv</v>
    <v>38</v>
    <v>Cambria Cannabis (BATS:TOKE)</v>
    <v>34</v>
    <v>39</v>
    <v>Finance</v>
    <v>17</v>
    <v>6.4999000000000002</v>
    <v>3.86</v>
    <v>0.80530000000000002</v>
    <v>-0.01</v>
    <v>-3.4091000000000003E-2</v>
    <v>-2.2680000000000001E-3</v>
    <v>-0.15</v>
    <v>USD</v>
    <v>CBOE BZX Exchange</v>
    <v>BATS</v>
    <v>4.3E-3</v>
    <v>4.5999999999999996</v>
    <v>ETF</v>
    <v>45824.88609727969</v>
    <v>5998</v>
    <v>4.3600000000000003</v>
    <v>11743597.67</v>
    <v>Cambria Cannabis</v>
    <v>4.4400000000000004</v>
    <v>4.41</v>
    <v>4.4000000000000004</v>
    <v>4.25</v>
    <v>TOKE</v>
    <v>Cambria Cannabis (BATS:TOKE)</v>
    <v>16989</v>
    <v>12972</v>
  </rv>
  <rv s="2">
    <v>5999</v>
  </rv>
  <rv s="3">
    <v>https://www.bing.com/financeapi/forcetrigger?t=a21gyc&amp;q=ARCX%3aPXF&amp;form=skydnc</v>
    <v>Learn more on Bing</v>
  </rv>
  <rv s="17">
    <v>en-US</v>
    <v>a21gyc</v>
    <v>268435456</v>
    <v>1</v>
    <v>Powered by Refinitiv</v>
    <v>38</v>
    <v>Invesco R DvMxUS (ARCX:PXF)</v>
    <v>34</v>
    <v>39</v>
    <v>Finance</v>
    <v>25</v>
    <v>57.685000000000002</v>
    <v>45.777299999999997</v>
    <v>1.0072000000000001</v>
    <v>0.27</v>
    <v>0</v>
    <v>4.7429999999999998E-3</v>
    <v>0</v>
    <v>USD</v>
    <v>NYSE Arca</v>
    <v>ARCX</v>
    <v>4.3E-3</v>
    <v>57.685000000000002</v>
    <v>ETF</v>
    <v>45824.840277823438</v>
    <v>6001</v>
    <v>57.19</v>
    <v>1996703425.4200001</v>
    <v>Invesco R DvMxUS</v>
    <v>57.51</v>
    <v>56.92</v>
    <v>57.19</v>
    <v>57.19</v>
    <v>PXF</v>
    <v>Invesco R DvMxUS (ARCX:PXF)</v>
    <v>31021</v>
    <v>66197</v>
  </rv>
  <rv s="2">
    <v>6002</v>
  </rv>
  <rv s="3">
    <v>https://www.bing.com/financeapi/forcetrigger?t=bxjsec&amp;q=BATS%3aFSMO&amp;form=skydnc</v>
    <v>Learn more on Bing</v>
  </rv>
  <rv s="17">
    <v>en-US</v>
    <v>bxjsec</v>
    <v>268435456</v>
    <v>1</v>
    <v>Powered by Refinitiv</v>
    <v>38</v>
    <v>Fidelity Funda Sm-MidCap (BATS:FFSM)</v>
    <v>34</v>
    <v>39</v>
    <v>Finance</v>
    <v>17</v>
    <v>29.708500000000001</v>
    <v>21.795000000000002</v>
    <v>1.0244</v>
    <v>0.24</v>
    <v>0</v>
    <v>9.1500000000000001E-3</v>
    <v>0</v>
    <v>USD</v>
    <v>CBOE BZX Exchange</v>
    <v>BATS</v>
    <v>4.3E-3</v>
    <v>26.63</v>
    <v>ETF</v>
    <v>45824.840302314064</v>
    <v>6004</v>
    <v>26.34</v>
    <v>658455328.13999999</v>
    <v>Fidelity Funda Sm-MidCap</v>
    <v>26.34</v>
    <v>26.23</v>
    <v>26.47</v>
    <v>26.47</v>
    <v>FFSM</v>
    <v>Fidelity Funda Sm-MidCap (BATS:FFSM)</v>
    <v>58397</v>
    <v>62874</v>
  </rv>
  <rv s="2">
    <v>6005</v>
  </rv>
  <rv s="3">
    <v>https://www.bing.com/financeapi/forcetrigger?t=a1xv1h&amp;q=ARCX%3aMORT&amp;form=skydnc</v>
    <v>Learn more on Bing</v>
  </rv>
  <rv s="17">
    <v>en-US</v>
    <v>a1xv1h</v>
    <v>268435456</v>
    <v>1</v>
    <v>Powered by Refinitiv</v>
    <v>38</v>
    <v>VanEck:Mtg REIT Inc (ARCX:MORT)</v>
    <v>34</v>
    <v>39</v>
    <v>Finance</v>
    <v>25</v>
    <v>12.36</v>
    <v>8.8049999999999997</v>
    <v>1.3747</v>
    <v>-0.02</v>
    <v>2.0230999999999999E-2</v>
    <v>-1.923E-3</v>
    <v>0.21</v>
    <v>USD</v>
    <v>NYSE Arca</v>
    <v>ARCX</v>
    <v>4.3E-3</v>
    <v>10.525</v>
    <v>ETF</v>
    <v>45824.92270864531</v>
    <v>6007</v>
    <v>10.375</v>
    <v>289670594.06999999</v>
    <v>VanEck:Mtg REIT Inc</v>
    <v>10.44</v>
    <v>10.4</v>
    <v>10.38</v>
    <v>10.59</v>
    <v>MORT</v>
    <v>VanEck:Mtg REIT Inc (ARCX:MORT)</v>
    <v>551769</v>
    <v>377242</v>
  </rv>
  <rv s="2">
    <v>6008</v>
  </rv>
  <rv s="3">
    <v>https://www.bing.com/financeapi/forcetrigger?t=c61www&amp;q=ARCX%3aDFEV&amp;form=skydnc</v>
    <v>Learn more on Bing</v>
  </rv>
  <rv s="17">
    <v>en-US</v>
    <v>c61www</v>
    <v>268435456</v>
    <v>1</v>
    <v>Powered by Refinitiv</v>
    <v>38</v>
    <v>DFA Em Mkts Value (ARCX:DFEV)</v>
    <v>34</v>
    <v>39</v>
    <v>Finance</v>
    <v>25</v>
    <v>29.82</v>
    <v>23.6</v>
    <v>0.86870000000000003</v>
    <v>0.34</v>
    <v>0</v>
    <v>1.1592E-2</v>
    <v>0</v>
    <v>USD</v>
    <v>NYSE Arca</v>
    <v>ARCX</v>
    <v>4.3E-3</v>
    <v>29.82</v>
    <v>ETF</v>
    <v>45824.840277789066</v>
    <v>6010</v>
    <v>29.631</v>
    <v>978490978</v>
    <v>DFA Em Mkts Value</v>
    <v>29.66</v>
    <v>29.33</v>
    <v>29.67</v>
    <v>29.67</v>
    <v>DFEV</v>
    <v>DFA Em Mkts Value (ARCX:DFEV)</v>
    <v>50727</v>
    <v>92024</v>
  </rv>
  <rv s="2">
    <v>6011</v>
  </rv>
  <rv s="3">
    <v>https://www.bing.com/financeapi/forcetrigger?t=a1wtp2&amp;q=BATS%3aLEAD&amp;form=skydnc</v>
    <v>Learn more on Bing</v>
  </rv>
  <rv s="17">
    <v>en-US</v>
    <v>a1wtp2</v>
    <v>268435456</v>
    <v>1</v>
    <v>Powered by Refinitiv</v>
    <v>38</v>
    <v>Siren:DIVCON Leaders Div (BATS:LEAD)</v>
    <v>34</v>
    <v>39</v>
    <v>Finance</v>
    <v>17</v>
    <v>71.39</v>
    <v>57.98</v>
    <v>1.0366</v>
    <v>0.77</v>
    <v>0</v>
    <v>1.1075999999999999E-2</v>
    <v>0</v>
    <v>USD</v>
    <v>CBOE BZX Exchange</v>
    <v>BATS</v>
    <v>4.3E-3</v>
    <v>70.52</v>
    <v>ETF</v>
    <v>45824.840316041409</v>
    <v>6013</v>
    <v>70.22</v>
    <v>55764539.75</v>
    <v>Siren:DIVCON Leaders Div</v>
    <v>70.36</v>
    <v>69.52</v>
    <v>70.290000000000006</v>
    <v>70.290000000000006</v>
    <v>LEAD</v>
    <v>Siren:DIVCON Leaders Div (BATS:LEAD)</v>
    <v>10223</v>
    <v>9697</v>
  </rv>
  <rv s="2">
    <v>6014</v>
  </rv>
  <rv s="16">
    <v>en-US</v>
    <v>cf6df2</v>
    <v>268435456</v>
    <v>1</v>
    <v>Powered by Refinitiv</v>
    <v>36</v>
    <v>DFA EM ex China Cr Eqty (ARCX:DEXC)</v>
    <v>24</v>
    <v>37</v>
    <v>Finance</v>
    <v>25</v>
    <v>53.9099</v>
    <v>42.676499999999997</v>
    <v>0.55079999999999996</v>
    <v>0</v>
    <v>1.0399E-2</v>
    <v>0</v>
    <v>USD</v>
    <v>NYSE Arca</v>
    <v>ARCX</v>
    <v>4.3E-3</v>
    <v>53.854300000000002</v>
    <v>ETF</v>
    <v>45824.840277789066</v>
    <v>53.517200000000003</v>
    <v>175399129.90000001</v>
    <v>DFA EM ex China Cr Eqty</v>
    <v>53.6</v>
    <v>52.9664</v>
    <v>53.517200000000003</v>
    <v>53.517200000000003</v>
    <v>DEXC</v>
    <v>DFA EM ex China Cr Eqty (ARCX:DEXC)</v>
    <v>7268</v>
    <v>18359</v>
  </rv>
  <rv s="2">
    <v>6016</v>
  </rv>
  <rv s="3">
    <v>https://www.bing.com/financeapi/forcetrigger?t=a1s7w7&amp;q=BATS%3aESGG&amp;form=skydnc</v>
    <v>Learn more on Bing</v>
  </rv>
  <rv s="17">
    <v>en-US</v>
    <v>a1s7w7</v>
    <v>268435456</v>
    <v>1</v>
    <v>Powered by Refinitiv</v>
    <v>38</v>
    <v>FlexShs:STOXX Gl ESG Sel (BATS:ESGG)</v>
    <v>34</v>
    <v>39</v>
    <v>Finance</v>
    <v>17</v>
    <v>184.6112</v>
    <v>149.91999999999999</v>
    <v>0.98550000000000004</v>
    <v>1.6285000000000001</v>
    <v>0</v>
    <v>8.9180000000000006E-3</v>
    <v>0</v>
    <v>USD</v>
    <v>CBOE BZX Exchange</v>
    <v>BATS</v>
    <v>4.1999999999999997E-3</v>
    <v>184.23949999999999</v>
    <v>ETF</v>
    <v>45824.840295150003</v>
    <v>6018</v>
    <v>184.06</v>
    <v>85403197.209999993</v>
    <v>FlexShs:STOXX Gl ESG Sel</v>
    <v>184.06</v>
    <v>182.61099999999999</v>
    <v>184.23949999999999</v>
    <v>184.23949999999999</v>
    <v>ESGG</v>
    <v>FlexShs:STOXX Gl ESG Sel (BATS:ESGG)</v>
    <v>240</v>
    <v>424</v>
  </rv>
  <rv s="2">
    <v>6019</v>
  </rv>
  <rv s="20">
    <v>en-US</v>
    <v>cc5prw</v>
    <v>268435456</v>
    <v>1</v>
    <v>Powered by Refinitiv</v>
    <v>44</v>
    <v>Brinsmere Growth (ARCX:TBFG)</v>
    <v>24</v>
    <v>45</v>
    <v>Finance</v>
    <v>43</v>
    <v>28.209900000000001</v>
    <v>24.104800000000001</v>
    <v>0.1799</v>
    <v>6.5849999999999997E-3</v>
    <v>USD</v>
    <v>NYSE Arca</v>
    <v>ARCX</v>
    <v>4.1999999999999997E-3</v>
    <v>27.500900000000001</v>
    <v>ETF</v>
    <v>45824.84027780078</v>
    <v>27.500900000000001</v>
    <v>296722067.87</v>
    <v>Brinsmere Growth</v>
    <v>27.500900000000001</v>
    <v>27.321000000000002</v>
    <v>27.500900000000001</v>
    <v>TBFG</v>
    <v>Brinsmere Growth (ARCX:TBFG)</v>
    <v>0</v>
    <v>10929</v>
  </rv>
  <rv s="2">
    <v>6021</v>
  </rv>
  <rv s="3">
    <v>https://www.bing.com/financeapi/forcetrigger?t=a1ufxm&amp;q=ARCX%3aHAP&amp;form=skydnc</v>
    <v>Learn more on Bing</v>
  </rv>
  <rv s="17">
    <v>en-US</v>
    <v>a1ufxm</v>
    <v>268435456</v>
    <v>1</v>
    <v>Powered by Refinitiv</v>
    <v>38</v>
    <v>VanEck:Natural Rsrcs (ARCX:HAP)</v>
    <v>34</v>
    <v>39</v>
    <v>Finance</v>
    <v>25</v>
    <v>53.57</v>
    <v>42.65</v>
    <v>0.83350000000000002</v>
    <v>0.2681</v>
    <v>0</v>
    <v>5.0920000000000002E-3</v>
    <v>0</v>
    <v>USD</v>
    <v>NYSE Arca</v>
    <v>ARCX</v>
    <v>4.1999999999999997E-3</v>
    <v>53.15</v>
    <v>ETF</v>
    <v>45824.840277823438</v>
    <v>6023</v>
    <v>52.891100000000002</v>
    <v>153093337.53</v>
    <v>VanEck:Natural Rsrcs</v>
    <v>52.96</v>
    <v>52.648699999999998</v>
    <v>52.916800000000002</v>
    <v>52.916800000000002</v>
    <v>HAP</v>
    <v>VanEck:Natural Rsrcs (ARCX:HAP)</v>
    <v>8121</v>
    <v>5508</v>
  </rv>
  <rv s="2">
    <v>6024</v>
  </rv>
  <rv s="16">
    <v>en-US</v>
    <v>cdgb7w</v>
    <v>268435456</v>
    <v>1</v>
    <v>Powered by Refinitiv</v>
    <v>36</v>
    <v>Invesco Blt 2032 HY CB (XNAS:BSJW)</v>
    <v>24</v>
    <v>37</v>
    <v>Finance</v>
    <v>25</v>
    <v>26.159800000000001</v>
    <v>23.92</v>
    <v>3.95E-2</v>
    <v>0</v>
    <v>1.5579999999999999E-3</v>
    <v>0</v>
    <v>USD</v>
    <v>Nasdaq Stock Market</v>
    <v>XNAS</v>
    <v>4.1999999999999997E-3</v>
    <v>25.45</v>
    <v>ETF</v>
    <v>45824.843750207816</v>
    <v>25.38</v>
    <v>17604430.710000001</v>
    <v>Invesco Blt 2032 HY CB</v>
    <v>25.381</v>
    <v>25.355499999999999</v>
    <v>25.395</v>
    <v>25.395</v>
    <v>BSJW</v>
    <v>Invesco Blt 2032 HY CB (XNAS:BSJW)</v>
    <v>2568</v>
    <v>5140</v>
  </rv>
  <rv s="2">
    <v>6026</v>
  </rv>
  <rv s="16">
    <v>en-US</v>
    <v>cbf5oc</v>
    <v>268435456</v>
    <v>1</v>
    <v>Powered by Refinitiv</v>
    <v>36</v>
    <v>Avantis EM Sm Cap Equity (ARCX:AVEE)</v>
    <v>24</v>
    <v>37</v>
    <v>Finance</v>
    <v>25</v>
    <v>60.344999999999999</v>
    <v>46.33</v>
    <v>0.64890000000000003</v>
    <v>0</v>
    <v>1.1009999999999999E-2</v>
    <v>0</v>
    <v>USD</v>
    <v>NYSE Arca</v>
    <v>ARCX</v>
    <v>4.1999999999999997E-3</v>
    <v>60.344999999999999</v>
    <v>ETF</v>
    <v>45824.840277812502</v>
    <v>59.5867</v>
    <v>39933017.350000001</v>
    <v>Avantis EM Sm Cap Equity</v>
    <v>59.9</v>
    <v>58.937800000000003</v>
    <v>59.5867</v>
    <v>59.5867</v>
    <v>AVEE</v>
    <v>Avantis EM Sm Cap Equity (ARCX:AVEE)</v>
    <v>937</v>
    <v>3751</v>
  </rv>
  <rv s="2">
    <v>6028</v>
  </rv>
  <rv s="3">
    <v>https://www.bing.com/financeapi/forcetrigger?t=brh6zr&amp;q=XNAS%3aBSJR&amp;form=skydnc</v>
    <v>Learn more on Bing</v>
  </rv>
  <rv s="17">
    <v>en-US</v>
    <v>brh6zr</v>
    <v>268435456</v>
    <v>1</v>
    <v>Powered by Refinitiv</v>
    <v>38</v>
    <v>Invesco Blt 2027 HY (XNAS:BSJR)</v>
    <v>34</v>
    <v>39</v>
    <v>Finance</v>
    <v>25</v>
    <v>22.77</v>
    <v>21.54</v>
    <v>1.0103</v>
    <v>7.4999999999999997E-2</v>
    <v>0</v>
    <v>3.3189999999999999E-3</v>
    <v>0</v>
    <v>USD</v>
    <v>Nasdaq Stock Market</v>
    <v>XNAS</v>
    <v>4.1999999999999997E-3</v>
    <v>22.67</v>
    <v>ETF</v>
    <v>45824.843750207816</v>
    <v>6030</v>
    <v>22.64</v>
    <v>486572339.19999999</v>
    <v>Invesco Blt 2027 HY</v>
    <v>22.66</v>
    <v>22.594999999999999</v>
    <v>22.67</v>
    <v>22.67</v>
    <v>BSJR</v>
    <v>Invesco Blt 2027 HY (XNAS:BSJR)</v>
    <v>67117</v>
    <v>108385</v>
  </rv>
  <rv s="2">
    <v>6031</v>
  </rv>
  <rv s="3">
    <v>https://www.bing.com/financeapi/forcetrigger?t=bvspcw&amp;q=XNAS%3aBSJS&amp;form=skydnc</v>
    <v>Learn more on Bing</v>
  </rv>
  <rv s="17">
    <v>en-US</v>
    <v>bvspcw</v>
    <v>268435456</v>
    <v>1</v>
    <v>Powered by Refinitiv</v>
    <v>38</v>
    <v>Invesco Blt 2028 HY (XNAS:BSJS)</v>
    <v>34</v>
    <v>39</v>
    <v>Finance</v>
    <v>25</v>
    <v>22.45</v>
    <v>20.65</v>
    <v>1.0513999999999999</v>
    <v>7.0000000000000007E-2</v>
    <v>2.5068E-2</v>
    <v>3.2009999999999999E-3</v>
    <v>0.55000000000000004</v>
    <v>USD</v>
    <v>Nasdaq Stock Market</v>
    <v>XNAS</v>
    <v>4.1999999999999997E-3</v>
    <v>21.954499999999999</v>
    <v>ETF</v>
    <v>45824.924992800785</v>
    <v>6033</v>
    <v>21.885000000000002</v>
    <v>400289415.36000001</v>
    <v>Invesco Blt 2028 HY</v>
    <v>21.89</v>
    <v>21.87</v>
    <v>21.94</v>
    <v>22.49</v>
    <v>BSJS</v>
    <v>Invesco Blt 2028 HY (XNAS:BSJS)</v>
    <v>53139</v>
    <v>53522</v>
  </rv>
  <rv s="2">
    <v>6034</v>
  </rv>
  <rv s="3">
    <v>https://www.bing.com/financeapi/forcetrigger?t=bhx68m&amp;q=XNAS%3aBSJQ&amp;form=skydnc</v>
    <v>Learn more on Bing</v>
  </rv>
  <rv s="17">
    <v>en-US</v>
    <v>bhx68m</v>
    <v>268435456</v>
    <v>1</v>
    <v>Powered by Refinitiv</v>
    <v>38</v>
    <v>Invesco Blt 2026 HY (XNAS:BSJQ)</v>
    <v>34</v>
    <v>39</v>
    <v>Finance</v>
    <v>25</v>
    <v>23.58</v>
    <v>22.3248</v>
    <v>0.73509999999999998</v>
    <v>6.4500000000000002E-2</v>
    <v>1.712E-3</v>
    <v>2.7689999999999998E-3</v>
    <v>0.04</v>
    <v>USD</v>
    <v>Nasdaq Stock Market</v>
    <v>XNAS</v>
    <v>4.1999999999999997E-3</v>
    <v>23.369900000000001</v>
    <v>ETF</v>
    <v>45824.857679375003</v>
    <v>6036</v>
    <v>23.35</v>
    <v>1023440624.35</v>
    <v>Invesco Blt 2026 HY</v>
    <v>23.35</v>
    <v>23.295500000000001</v>
    <v>23.36</v>
    <v>23.4</v>
    <v>BSJQ</v>
    <v>Invesco Blt 2026 HY (XNAS:BSJQ)</v>
    <v>67610</v>
    <v>265070</v>
  </rv>
  <rv s="2">
    <v>6037</v>
  </rv>
  <rv s="16">
    <v>en-US</v>
    <v>c7asoc</v>
    <v>268435456</v>
    <v>1</v>
    <v>Powered by Refinitiv</v>
    <v>36</v>
    <v>Invesco Blt 2030 HY CB (XNAS:BSJU)</v>
    <v>24</v>
    <v>37</v>
    <v>Finance</v>
    <v>25</v>
    <v>26.58</v>
    <v>24.09</v>
    <v>4.4999999999999998E-2</v>
    <v>0</v>
    <v>1.7469999999999999E-3</v>
    <v>0</v>
    <v>USD</v>
    <v>Nasdaq Stock Market</v>
    <v>XNAS</v>
    <v>4.1999999999999997E-3</v>
    <v>25.83</v>
    <v>ETF</v>
    <v>45824.843750207816</v>
    <v>25.790500000000002</v>
    <v>125295165.73999999</v>
    <v>Invesco Blt 2030 HY CB</v>
    <v>25.798300000000001</v>
    <v>25.765000000000001</v>
    <v>25.81</v>
    <v>25.81</v>
    <v>BSJU</v>
    <v>Invesco Blt 2030 HY CB (XNAS:BSJU)</v>
    <v>20922</v>
    <v>24952</v>
  </rv>
  <rv s="2">
    <v>6039</v>
  </rv>
  <rv s="3">
    <v>https://www.bing.com/financeapi/forcetrigger?t=a1pe27&amp;q=XNAS%3aCDC&amp;form=skydnc</v>
    <v>Learn more on Bing</v>
  </rv>
  <rv s="17">
    <v>en-US</v>
    <v>a1pe27</v>
    <v>268435456</v>
    <v>1</v>
    <v>Powered by Refinitiv</v>
    <v>38</v>
    <v>VictoryII:VShs US EQI (XNAS:CDC)</v>
    <v>34</v>
    <v>39</v>
    <v>Finance</v>
    <v>25</v>
    <v>67.759900000000002</v>
    <v>57.37</v>
    <v>0.74180000000000001</v>
    <v>-0.04</v>
    <v>0</v>
    <v>-6.3259999999999998E-4</v>
    <v>0</v>
    <v>USD</v>
    <v>Nasdaq Stock Market</v>
    <v>XNAS</v>
    <v>4.1999999999999997E-3</v>
    <v>63.484999999999999</v>
    <v>ETF</v>
    <v>45824.843750196094</v>
    <v>6041</v>
    <v>63.075000000000003</v>
    <v>732930198.20000005</v>
    <v>VictoryII:VShs US EQI</v>
    <v>63.467100000000002</v>
    <v>63.23</v>
    <v>63.19</v>
    <v>63.19</v>
    <v>CDC</v>
    <v>VictoryII:VShs US EQI (XNAS:CDC)</v>
    <v>19373</v>
    <v>28479</v>
  </rv>
  <rv s="2">
    <v>6042</v>
  </rv>
  <rv s="3">
    <v>https://www.bing.com/financeapi/forcetrigger?t=bu861h&amp;q=BATS%3aFLV&amp;form=skydnc</v>
    <v>Learn more on Bing</v>
  </rv>
  <rv s="17">
    <v>en-US</v>
    <v>bu861h</v>
    <v>268435456</v>
    <v>1</v>
    <v>Powered by Refinitiv</v>
    <v>38</v>
    <v>Amer Cent:Focused LC Val (ARCX:FLV)</v>
    <v>34</v>
    <v>39</v>
    <v>Finance</v>
    <v>25</v>
    <v>73.13</v>
    <v>61.45</v>
    <v>0.79579999999999995</v>
    <v>6.1800000000000001E-2</v>
    <v>0</v>
    <v>8.9649999999999994E-4</v>
    <v>0</v>
    <v>USD</v>
    <v>NYSE Arca</v>
    <v>ARCX</v>
    <v>4.1999999999999997E-3</v>
    <v>69.319999999999993</v>
    <v>ETF</v>
    <v>45824.840277812502</v>
    <v>6044</v>
    <v>68.994600000000005</v>
    <v>260709940.86000001</v>
    <v>Amer Cent:Focused LC Val</v>
    <v>69.31</v>
    <v>68.9328</v>
    <v>68.994600000000005</v>
    <v>68.994600000000005</v>
    <v>FLV</v>
    <v>Amer Cent:Focused LC Val (ARCX:FLV)</v>
    <v>1923</v>
    <v>13051</v>
  </rv>
  <rv s="2">
    <v>6045</v>
  </rv>
  <rv s="16">
    <v>en-US</v>
    <v>cavfqh</v>
    <v>268435456</v>
    <v>1</v>
    <v>Powered by Refinitiv</v>
    <v>36</v>
    <v>Invesco Blt 2031 HY CB (XNAS:BSJV)</v>
    <v>24</v>
    <v>37</v>
    <v>Finance</v>
    <v>25</v>
    <v>28.06</v>
    <v>24.74</v>
    <v>0.11260000000000001</v>
    <v>0</v>
    <v>4.28E-3</v>
    <v>0</v>
    <v>USD</v>
    <v>Nasdaq Stock Market</v>
    <v>XNAS</v>
    <v>4.1999999999999997E-3</v>
    <v>26.42</v>
    <v>ETF</v>
    <v>45824.843750207816</v>
    <v>26.27</v>
    <v>36626365.149999999</v>
    <v>Invesco Blt 2031 HY CB</v>
    <v>26.27</v>
    <v>26.307400000000001</v>
    <v>26.42</v>
    <v>26.42</v>
    <v>BSJV</v>
    <v>Invesco Blt 2031 HY CB (XNAS:BSJV)</v>
    <v>2436</v>
    <v>5916</v>
  </rv>
  <rv s="2">
    <v>6047</v>
  </rv>
  <rv s="18">
    <v>en-US</v>
    <v>ceol8m</v>
    <v>268435456</v>
    <v>1</v>
    <v>Powered by Refinitiv</v>
    <v>40</v>
    <v>PIMCO:MBS Active (XNAS:PMBS)</v>
    <v>24</v>
    <v>39</v>
    <v>Finance</v>
    <v>25</v>
    <v>50.17</v>
    <v>47.134999999999998</v>
    <v>0.96479999999999999</v>
    <v>-8.5000000000000006E-2</v>
    <v>0</v>
    <v>-1.7569999999999999E-3</v>
    <v>0</v>
    <v>USD</v>
    <v>Nasdaq Stock Market</v>
    <v>XNAS</v>
    <v>4.1999999999999997E-3</v>
    <v>48.3904</v>
    <v>ETF</v>
    <v>45824.843750103908</v>
    <v>48.253900000000002</v>
    <v>511411916.12</v>
    <v>PIMCO:MBS Active</v>
    <v>48.3904</v>
    <v>48.375</v>
    <v>48.29</v>
    <v>48.29</v>
    <v>PMBS</v>
    <v>PIMCO:MBS Active (XNAS:PMBS)</v>
    <v>2795</v>
    <v>20207</v>
  </rv>
  <rv s="2">
    <v>6049</v>
  </rv>
  <rv s="3">
    <v>https://www.bing.com/financeapi/forcetrigger?t=c3gy4c&amp;q=XNAS%3aBSJT&amp;form=skydnc</v>
    <v>Learn more on Bing</v>
  </rv>
  <rv s="17">
    <v>en-US</v>
    <v>c3gy4c</v>
    <v>268435456</v>
    <v>1</v>
    <v>Powered by Refinitiv</v>
    <v>38</v>
    <v>Invesco Blt 2029 HY (XNAS:BSJT)</v>
    <v>34</v>
    <v>39</v>
    <v>Finance</v>
    <v>25</v>
    <v>22.25</v>
    <v>19.9452</v>
    <v>1.2035</v>
    <v>-0.05</v>
    <v>0</v>
    <v>-2.3449999999999999E-3</v>
    <v>0</v>
    <v>USD</v>
    <v>Nasdaq Stock Market</v>
    <v>XNAS</v>
    <v>4.1999999999999997E-3</v>
    <v>21.409500000000001</v>
    <v>ETF</v>
    <v>45824.843750207816</v>
    <v>6051</v>
    <v>21.27</v>
    <v>261837029.69</v>
    <v>Invesco Blt 2029 HY</v>
    <v>21.27</v>
    <v>21.32</v>
    <v>21.27</v>
    <v>21.27</v>
    <v>BSJT</v>
    <v>Invesco Blt 2029 HY (XNAS:BSJT)</v>
    <v>59269</v>
    <v>60466</v>
  </rv>
  <rv s="2">
    <v>6052</v>
  </rv>
  <rv s="3">
    <v>https://www.bing.com/financeapi/forcetrigger?t=a1vdoc&amp;q=XNAS%3aIGF&amp;form=skydnc</v>
    <v>Learn more on Bing</v>
  </rv>
  <rv s="17">
    <v>en-US</v>
    <v>a1vdoc</v>
    <v>268435456</v>
    <v>1</v>
    <v>Powered by Refinitiv</v>
    <v>38</v>
    <v>iShares:Glbl Infra (XNAS:IGF)</v>
    <v>34</v>
    <v>39</v>
    <v>Finance</v>
    <v>25</v>
    <v>59.83</v>
    <v>47.49</v>
    <v>1.0174000000000001</v>
    <v>-6.7000000000000004E-2</v>
    <v>4.0930000000000003E-3</v>
    <v>-1.147E-3</v>
    <v>0.2389</v>
    <v>USD</v>
    <v>Nasdaq Stock Market</v>
    <v>XNAS</v>
    <v>4.1999999999999997E-3</v>
    <v>59.13</v>
    <v>ETF</v>
    <v>45824.843750103908</v>
    <v>6054</v>
    <v>58.29</v>
    <v>7039416717.9099998</v>
    <v>iShares:Glbl Infra</v>
    <v>58.94</v>
    <v>58.436999999999998</v>
    <v>58.37</v>
    <v>58.608899999999998</v>
    <v>IGF</v>
    <v>iShares:Glbl Infra (XNAS:IGF)</v>
    <v>654462</v>
    <v>670066</v>
  </rv>
  <rv s="2">
    <v>6055</v>
  </rv>
  <rv s="3">
    <v>https://www.bing.com/financeapi/forcetrigger?t=a1w527&amp;q=ARCX%3aJHMM&amp;form=skydnc</v>
    <v>Learn more on Bing</v>
  </rv>
  <rv s="17">
    <v>en-US</v>
    <v>a1w527</v>
    <v>268435456</v>
    <v>1</v>
    <v>Powered by Refinitiv</v>
    <v>38</v>
    <v>J Hancock ETF:Mltfctr MC (ARCX:JHMM)</v>
    <v>34</v>
    <v>39</v>
    <v>Finance</v>
    <v>25</v>
    <v>65.180000000000007</v>
    <v>49.290100000000002</v>
    <v>1.01</v>
    <v>0.66</v>
    <v>0</v>
    <v>1.1134E-2</v>
    <v>0</v>
    <v>USD</v>
    <v>NYSE Arca</v>
    <v>ARCX</v>
    <v>4.1999999999999997E-3</v>
    <v>60.19</v>
    <v>ETF</v>
    <v>45824.840277812502</v>
    <v>6057</v>
    <v>59.671999999999997</v>
    <v>3992571759.29</v>
    <v>J Hancock ETF:Mltfctr MC</v>
    <v>59.78</v>
    <v>59.28</v>
    <v>59.94</v>
    <v>59.94</v>
    <v>JHMM</v>
    <v>J Hancock ETF:Mltfctr MC (ARCX:JHMM)</v>
    <v>200104</v>
    <v>172465</v>
  </rv>
  <rv s="2">
    <v>6058</v>
  </rv>
  <rv s="16">
    <v>en-US</v>
    <v>cbwxrw</v>
    <v>268435456</v>
    <v>1</v>
    <v>Powered by Refinitiv</v>
    <v>36</v>
    <v>EA:Alpha B Cp US SM/C Dy (XNAS:ABCS)</v>
    <v>24</v>
    <v>37</v>
    <v>Finance</v>
    <v>25</v>
    <v>30.86</v>
    <v>24.01</v>
    <v>0.30520000000000003</v>
    <v>1.875E-4</v>
    <v>1.0918000000000001E-2</v>
    <v>5.3E-3</v>
    <v>USD</v>
    <v>Nasdaq Stock Market</v>
    <v>XNAS</v>
    <v>4.1999999999999997E-3</v>
    <v>28.37</v>
    <v>ETF</v>
    <v>45824.843750265623</v>
    <v>28.2454</v>
    <v>10061555.93</v>
    <v>EA:Alpha B Cp US SM/C Dy</v>
    <v>28.26</v>
    <v>27.954499999999999</v>
    <v>28.259699999999999</v>
    <v>28.265000000000001</v>
    <v>ABCS</v>
    <v>EA:Alpha B Cp US SM/C Dy (XNAS:ABCS)</v>
    <v>11225</v>
    <v>4277</v>
  </rv>
  <rv s="2">
    <v>6060</v>
  </rv>
  <rv s="3">
    <v>https://www.bing.com/financeapi/forcetrigger?t=aw2cp2&amp;q=ARCX%3aJHSC&amp;form=skydnc</v>
    <v>Learn more on Bing</v>
  </rv>
  <rv s="17">
    <v>en-US</v>
    <v>aw2cp2</v>
    <v>268435456</v>
    <v>1</v>
    <v>Powered by Refinitiv</v>
    <v>38</v>
    <v>J Hancock ETF:Mltfctr SC (ARCX:JHSC)</v>
    <v>34</v>
    <v>39</v>
    <v>Finance</v>
    <v>25</v>
    <v>44.098999999999997</v>
    <v>31.960100000000001</v>
    <v>1.0204</v>
    <v>0.47770000000000001</v>
    <v>0</v>
    <v>1.26E-2</v>
    <v>0</v>
    <v>USD</v>
    <v>NYSE Arca</v>
    <v>ARCX</v>
    <v>4.1999999999999997E-3</v>
    <v>38.563000000000002</v>
    <v>ETF</v>
    <v>45824.840277812502</v>
    <v>6062</v>
    <v>38.322499999999998</v>
    <v>513804293.54000002</v>
    <v>J Hancock ETF:Mltfctr SC</v>
    <v>38.369999999999997</v>
    <v>37.912300000000002</v>
    <v>38.39</v>
    <v>38.39</v>
    <v>JHSC</v>
    <v>J Hancock ETF:Mltfctr SC (ARCX:JHSC)</v>
    <v>14082</v>
    <v>35852</v>
  </rv>
  <rv s="2">
    <v>6063</v>
  </rv>
  <rv s="3">
    <v>https://www.bing.com/financeapi/forcetrigger?t=c5m8sm&amp;q=BATS%3aDISV&amp;form=skydnc</v>
    <v>Learn more on Bing</v>
  </rv>
  <rv s="17">
    <v>en-US</v>
    <v>c5m8sm</v>
    <v>268435456</v>
    <v>1</v>
    <v>Powered by Refinitiv</v>
    <v>38</v>
    <v>DFA Intl Small Cap Value (BATS:DISV)</v>
    <v>34</v>
    <v>39</v>
    <v>Finance</v>
    <v>17</v>
    <v>32.92</v>
    <v>25.477499999999999</v>
    <v>0.97109999999999996</v>
    <v>0.155</v>
    <v>0</v>
    <v>4.7670000000000004E-3</v>
    <v>0</v>
    <v>USD</v>
    <v>CBOE BZX Exchange</v>
    <v>BATS</v>
    <v>4.1999999999999997E-3</v>
    <v>32.909999999999997</v>
    <v>ETF</v>
    <v>45824.840295358597</v>
    <v>6065</v>
    <v>32.64</v>
    <v>3044171930.5</v>
    <v>DFA Intl Small Cap Value</v>
    <v>32.81</v>
    <v>32.515000000000001</v>
    <v>32.67</v>
    <v>32.67</v>
    <v>DISV</v>
    <v>DFA Intl Small Cap Value (BATS:DISV)</v>
    <v>225456</v>
    <v>379576</v>
  </rv>
  <rv s="2">
    <v>6066</v>
  </rv>
  <rv s="3">
    <v>https://www.bing.com/financeapi/forcetrigger?t=a1vqc7&amp;q=BATS%3aIQDG&amp;form=skydnc</v>
    <v>Learn more on Bing</v>
  </rv>
  <rv s="17">
    <v>en-US</v>
    <v>a1vqc7</v>
    <v>268435456</v>
    <v>1</v>
    <v>Powered by Refinitiv</v>
    <v>38</v>
    <v>WisdomTree:Intl Qual DG (BATS:IQDG)</v>
    <v>34</v>
    <v>39</v>
    <v>Finance</v>
    <v>17</v>
    <v>40.409999999999997</v>
    <v>31.614999999999998</v>
    <v>1.123</v>
    <v>0.36</v>
    <v>0</v>
    <v>9.2519999999999998E-3</v>
    <v>0</v>
    <v>USD</v>
    <v>CBOE BZX Exchange</v>
    <v>BATS</v>
    <v>4.1999999999999997E-3</v>
    <v>39.645000000000003</v>
    <v>ETF</v>
    <v>45824.840311400003</v>
    <v>6068</v>
    <v>39.17</v>
    <v>762702155.95000005</v>
    <v>WisdomTree:Intl Qual DG</v>
    <v>39.450000000000003</v>
    <v>38.909999999999997</v>
    <v>39.270000000000003</v>
    <v>39.270000000000003</v>
    <v>IQDG</v>
    <v>WisdomTree:Intl Qual DG (BATS:IQDG)</v>
    <v>82971</v>
    <v>62988</v>
  </rv>
  <rv s="2">
    <v>6069</v>
  </rv>
  <rv s="16">
    <v>en-US</v>
    <v>cctdar</v>
    <v>268435456</v>
    <v>1</v>
    <v>Powered by Refinitiv</v>
    <v>36</v>
    <v>BlackRock:US Ind Rot Act (XNAS:INRO)</v>
    <v>24</v>
    <v>37</v>
    <v>Finance</v>
    <v>25</v>
    <v>29.01</v>
    <v>22.67</v>
    <v>0.248</v>
    <v>0</v>
    <v>8.9040000000000005E-3</v>
    <v>0</v>
    <v>USD</v>
    <v>Nasdaq Stock Market</v>
    <v>XNAS</v>
    <v>4.1999999999999997E-3</v>
    <v>28.16</v>
    <v>ETF</v>
    <v>45824.843750092186</v>
    <v>28.09</v>
    <v>28116634.760000002</v>
    <v>BlackRock:US Ind Rot Act</v>
    <v>28.15</v>
    <v>27.852</v>
    <v>28.1</v>
    <v>28.1</v>
    <v>INRO</v>
    <v>BlackRock:US Ind Rot Act (XNAS:INRO)</v>
    <v>1285</v>
    <v>15711</v>
  </rv>
  <rv s="2">
    <v>6071</v>
  </rv>
  <rv s="3">
    <v>https://www.bing.com/financeapi/forcetrigger?t=a1y6vh&amp;q=ARCX%3aMXI&amp;form=skydnc</v>
    <v>Learn more on Bing</v>
  </rv>
  <rv s="17">
    <v>en-US</v>
    <v>a1y6vh</v>
    <v>268435456</v>
    <v>1</v>
    <v>Powered by Refinitiv</v>
    <v>38</v>
    <v>iShares:Glbl Materials (ARCX:MXI)</v>
    <v>34</v>
    <v>39</v>
    <v>Finance</v>
    <v>25</v>
    <v>94.38</v>
    <v>71.015000000000001</v>
    <v>0.96199999999999997</v>
    <v>-0.46139999999999998</v>
    <v>-3.4389999999999998E-3</v>
    <v>-5.3930000000000002E-3</v>
    <v>-0.29260000000000003</v>
    <v>USD</v>
    <v>NYSE Arca</v>
    <v>ARCX</v>
    <v>4.1999999999999997E-3</v>
    <v>85.590999999999994</v>
    <v>ETF</v>
    <v>45824.92290255781</v>
    <v>6073</v>
    <v>85.01</v>
    <v>220888462.90000001</v>
    <v>iShares:Glbl Materials</v>
    <v>85.18</v>
    <v>85.554000000000002</v>
    <v>85.092600000000004</v>
    <v>84.8</v>
    <v>MXI</v>
    <v>iShares:Glbl Materials (ARCX:MXI)</v>
    <v>11334</v>
    <v>7423</v>
  </rv>
  <rv s="2">
    <v>6074</v>
  </rv>
  <rv s="3">
    <v>https://www.bing.com/financeapi/forcetrigger?t=a1r7h7&amp;q=ARCX%3aDNL&amp;form=skydnc</v>
    <v>Learn more on Bing</v>
  </rv>
  <rv s="17">
    <v>en-US</v>
    <v>a1r7h7</v>
    <v>268435456</v>
    <v>1</v>
    <v>Powered by Refinitiv</v>
    <v>38</v>
    <v>WisdomTree:Gl x-US QDG (ARCX:DNL)</v>
    <v>34</v>
    <v>39</v>
    <v>Finance</v>
    <v>25</v>
    <v>40.969000000000001</v>
    <v>31.706800000000001</v>
    <v>1.1008</v>
    <v>0.26</v>
    <v>-2.5149999999999999E-3</v>
    <v>6.5820000000000002E-3</v>
    <v>-0.1</v>
    <v>USD</v>
    <v>NYSE Arca</v>
    <v>ARCX</v>
    <v>4.1999999999999997E-3</v>
    <v>40.020000000000003</v>
    <v>ETF</v>
    <v>45824.840277823438</v>
    <v>6076</v>
    <v>39.71</v>
    <v>481664387.56999999</v>
    <v>WisdomTree:Gl x-US QDG</v>
    <v>39.869999999999997</v>
    <v>39.5</v>
    <v>39.76</v>
    <v>39.659999999999997</v>
    <v>DNL</v>
    <v>WisdomTree:Gl x-US QDG (ARCX:DNL)</v>
    <v>58945</v>
    <v>34758</v>
  </rv>
  <rv s="2">
    <v>6077</v>
  </rv>
  <rv s="16">
    <v>en-US</v>
    <v>c72jjc</v>
    <v>268435456</v>
    <v>1</v>
    <v>Powered by Refinitiv</v>
    <v>36</v>
    <v>EA:Strive US Energy (XNYS:DRLL)</v>
    <v>24</v>
    <v>37</v>
    <v>Finance</v>
    <v>25</v>
    <v>31.03</v>
    <v>23.56</v>
    <v>-0.01</v>
    <v>-2.0811000000000003E-2</v>
    <v>-3.5260000000000001E-4</v>
    <v>-0.59</v>
    <v>USD</v>
    <v>New York Stock Exchange</v>
    <v>XNYS</v>
    <v>4.0999999999999995E-3</v>
    <v>28.6</v>
    <v>ETF</v>
    <v>45824.895501203122</v>
    <v>28.14</v>
    <v>258337865.63</v>
    <v>EA:Strive US Energy</v>
    <v>28.2</v>
    <v>28.36</v>
    <v>28.35</v>
    <v>27.76</v>
    <v>DRLL</v>
    <v>EA:Strive US Energy (XNYS:DRLL)</v>
    <v>31943</v>
    <v>32723</v>
  </rv>
  <rv s="2">
    <v>6079</v>
  </rv>
  <rv s="3">
    <v>https://www.bing.com/financeapi/forcetrigger?t=a1zv5r&amp;q=ARCX%3aPHYS&amp;form=skydnc</v>
    <v>Learn more on Bing</v>
  </rv>
  <rv s="17">
    <v>en-US</v>
    <v>a1zv5r</v>
    <v>268435456</v>
    <v>1</v>
    <v>Powered by Refinitiv</v>
    <v>38</v>
    <v>Sprott Physical Gold Trust (ARCX:PHYS)</v>
    <v>34</v>
    <v>39</v>
    <v>Finance</v>
    <v>35</v>
    <v>26.42</v>
    <v>17.84</v>
    <v>0.95489999999999997</v>
    <v>-0.35499999999999998</v>
    <v>2.3159999999999999E-3</v>
    <v>-1.3503000000000001E-2</v>
    <v>0.06</v>
    <v>USD</v>
    <v>NYSE Arca</v>
    <v>ARCX</v>
    <v>4.0999999999999995E-3</v>
    <v>26.2</v>
    <v>ETF</v>
    <v>45824.937527916409</v>
    <v>6081</v>
    <v>25.91</v>
    <v>2328639348</v>
    <v>Sprott Physical Gold Trust</v>
    <v>26.2</v>
    <v>26.29</v>
    <v>25.934999999999999</v>
    <v>25.97</v>
    <v>PHYS</v>
    <v>Sprott Physical Gold Trust (ARCX:PHYS)</v>
    <v>2931568</v>
    <v>3098479</v>
  </rv>
  <rv s="2">
    <v>6082</v>
  </rv>
  <rv s="3">
    <v>https://www.bing.com/financeapi/forcetrigger?t=a1vy9c&amp;q=ARCX%3aIXC&amp;form=skydnc</v>
    <v>Learn more on Bing</v>
  </rv>
  <rv s="17">
    <v>en-US</v>
    <v>a1vy9c</v>
    <v>268435456</v>
    <v>1</v>
    <v>Powered by Refinitiv</v>
    <v>38</v>
    <v>iShares:Glbl Energy (ARCX:IXC)</v>
    <v>34</v>
    <v>39</v>
    <v>Finance</v>
    <v>25</v>
    <v>43.29</v>
    <v>33.89</v>
    <v>0.99780000000000002</v>
    <v>-0.193</v>
    <v>-3.4789999999999999E-3</v>
    <v>-4.7730000000000003E-3</v>
    <v>-0.14000000000000001</v>
    <v>USD</v>
    <v>NYSE Arca</v>
    <v>ARCX</v>
    <v>4.0999999999999995E-3</v>
    <v>40.74</v>
    <v>ETF</v>
    <v>45824.899271122653</v>
    <v>6084</v>
    <v>40.064999999999998</v>
    <v>1657882303.53</v>
    <v>iShares:Glbl Energy</v>
    <v>40.47</v>
    <v>40.433</v>
    <v>40.24</v>
    <v>40.1</v>
    <v>IXC</v>
    <v>iShares:Glbl Energy (ARCX:IXC)</v>
    <v>312501</v>
    <v>282599</v>
  </rv>
  <rv s="2">
    <v>6085</v>
  </rv>
  <rv s="3">
    <v>https://www.bing.com/financeapi/forcetrigger?t=a1vdfr&amp;q=BATS%3aIGE&amp;form=skydnc</v>
    <v>Learn more on Bing</v>
  </rv>
  <rv s="17">
    <v>en-US</v>
    <v>a1vdfr</v>
    <v>268435456</v>
    <v>1</v>
    <v>Powered by Refinitiv</v>
    <v>38</v>
    <v>iShares:N Amer Nat Res (BATS:IGE)</v>
    <v>34</v>
    <v>39</v>
    <v>Finance</v>
    <v>17</v>
    <v>48.152799999999999</v>
    <v>37.56</v>
    <v>1.0004999999999999</v>
    <v>-6.3E-2</v>
    <v>0</v>
    <v>-1.3930000000000001E-3</v>
    <v>0</v>
    <v>USD</v>
    <v>CBOE BZX Exchange</v>
    <v>BATS</v>
    <v>4.0999999999999995E-3</v>
    <v>45.54</v>
    <v>ETF</v>
    <v>45824.84031160859</v>
    <v>6087</v>
    <v>45.01</v>
    <v>595671831.57000005</v>
    <v>iShares:N Amer Nat Res</v>
    <v>45.14</v>
    <v>45.232999999999997</v>
    <v>45.17</v>
    <v>45.17</v>
    <v>IGE</v>
    <v>iShares:N Amer Nat Res (BATS:IGE)</v>
    <v>144269</v>
    <v>68323</v>
  </rv>
  <rv s="2">
    <v>6088</v>
  </rv>
  <rv s="16">
    <v>en-US</v>
    <v>cbric7</v>
    <v>268435456</v>
    <v>1</v>
    <v>Powered by Refinitiv</v>
    <v>36</v>
    <v>Invesco S&amp;P Hi Div Gro (ARCX:DIVG)</v>
    <v>24</v>
    <v>37</v>
    <v>Finance</v>
    <v>25</v>
    <v>32.895000000000003</v>
    <v>27.25</v>
    <v>0.1263</v>
    <v>0</v>
    <v>4.1110000000000001E-3</v>
    <v>0</v>
    <v>USD</v>
    <v>NYSE Arca</v>
    <v>ARCX</v>
    <v>4.0999999999999995E-3</v>
    <v>30.847899999999999</v>
    <v>ETF</v>
    <v>45824.84027780078</v>
    <v>30.847899999999999</v>
    <v>6982986.1500000004</v>
    <v>Invesco S&amp;P Hi Div Gro</v>
    <v>30.847899999999999</v>
    <v>30.721599999999999</v>
    <v>30.847899999999999</v>
    <v>30.847899999999999</v>
    <v>DIVG</v>
    <v>Invesco S&amp;P Hi Div Gro (ARCX:DIVG)</v>
    <v>204</v>
    <v>2303</v>
  </rv>
  <rv s="2">
    <v>6090</v>
  </rv>
  <rv s="3">
    <v>https://www.bing.com/financeapi/forcetrigger?t=a25fkr&amp;q=BATS%3aVMOT&amp;form=skydnc</v>
    <v>Learn more on Bing</v>
  </rv>
  <rv s="17">
    <v>en-US</v>
    <v>a25fkr</v>
    <v>268435456</v>
    <v>1</v>
    <v>Powered by Refinitiv</v>
    <v>38</v>
    <v>EA:Alp Arc Glbl Fctr Eq (XNAS:AAVM)</v>
    <v>34</v>
    <v>39</v>
    <v>Finance</v>
    <v>25</v>
    <v>27.77</v>
    <v>21.1</v>
    <v>0.5958</v>
    <v>0.20979999999999999</v>
    <v>0</v>
    <v>7.9590000000000008E-3</v>
    <v>0</v>
    <v>USD</v>
    <v>Nasdaq Stock Market</v>
    <v>XNAS</v>
    <v>4.0999999999999995E-3</v>
    <v>26.64</v>
    <v>ETF</v>
    <v>45824.843750265623</v>
    <v>6092</v>
    <v>26.55</v>
    <v>18858726.010000002</v>
    <v>EA:Alp Arc Glbl Fctr Eq</v>
    <v>26.64</v>
    <v>26.360199999999999</v>
    <v>26.57</v>
    <v>26.57</v>
    <v>AAVM</v>
    <v>EA:Alp Arc Glbl Fctr Eq (XNAS:AAVM)</v>
    <v>1133</v>
    <v>2395</v>
  </rv>
  <rv s="2">
    <v>6093</v>
  </rv>
  <rv s="3">
    <v>https://www.bing.com/financeapi/forcetrigger?t=a1wddm&amp;q=ARCX%3aJXI&amp;form=skydnc</v>
    <v>Learn more on Bing</v>
  </rv>
  <rv s="17">
    <v>en-US</v>
    <v>a1wddm</v>
    <v>268435456</v>
    <v>1</v>
    <v>Powered by Refinitiv</v>
    <v>38</v>
    <v>iShares:Glbl Utilities (ARCX:JXI)</v>
    <v>34</v>
    <v>39</v>
    <v>Finance</v>
    <v>25</v>
    <v>74.31</v>
    <v>59.63</v>
    <v>0.97099999999999997</v>
    <v>-0.18440000000000001</v>
    <v>0</v>
    <v>-2.5440000000000003E-3</v>
    <v>0</v>
    <v>USD</v>
    <v>NYSE Arca</v>
    <v>ARCX</v>
    <v>4.0999999999999995E-3</v>
    <v>72.989999999999995</v>
    <v>ETF</v>
    <v>45824.840277789066</v>
    <v>6095</v>
    <v>72.210099999999997</v>
    <v>187675133.03</v>
    <v>iShares:Glbl Utilities</v>
    <v>72.989999999999995</v>
    <v>72.475999999999999</v>
    <v>72.291600000000003</v>
    <v>72.291600000000003</v>
    <v>JXI</v>
    <v>iShares:Glbl Utilities (ARCX:JXI)</v>
    <v>2111</v>
    <v>11728</v>
  </rv>
  <rv s="2">
    <v>6096</v>
  </rv>
  <rv s="3">
    <v>https://www.bing.com/financeapi/forcetrigger?t=a1vekr&amp;q=BATS%3aIGV&amp;form=skydnc</v>
    <v>Learn more on Bing</v>
  </rv>
  <rv s="17">
    <v>en-US</v>
    <v>a1vekr</v>
    <v>268435456</v>
    <v>1</v>
    <v>Powered by Refinitiv</v>
    <v>38</v>
    <v>iShares:Expand Tch-Sftwr (BATS:IGV)</v>
    <v>34</v>
    <v>39</v>
    <v>Finance</v>
    <v>35</v>
    <v>110.84</v>
    <v>75.959999999999994</v>
    <v>0.98209999999999997</v>
    <v>1.17</v>
    <v>4.5620000000000001E-3</v>
    <v>1.1009999999999999E-2</v>
    <v>0.49</v>
    <v>USD</v>
    <v>CBOE BZX Exchange</v>
    <v>BATS</v>
    <v>4.0999999999999995E-3</v>
    <v>107.73</v>
    <v>ETF</v>
    <v>45824.937014363284</v>
    <v>6098</v>
    <v>106.64</v>
    <v>11386244147.860001</v>
    <v>iShares:Expand Tch-Sftwr</v>
    <v>106.64</v>
    <v>106.27</v>
    <v>107.44</v>
    <v>107.89</v>
    <v>IGV</v>
    <v>iShares:Expand Tch-Sftwr (BATS:IGV)</v>
    <v>2730192</v>
    <v>4467302</v>
  </rv>
  <rv s="2">
    <v>6099</v>
  </rv>
  <rv s="3">
    <v>https://www.bing.com/financeapi/forcetrigger?t=a1vykr&amp;q=ARCX%3aIXP&amp;form=skydnc</v>
    <v>Learn more on Bing</v>
  </rv>
  <rv s="17">
    <v>en-US</v>
    <v>a1vykr</v>
    <v>268435456</v>
    <v>1</v>
    <v>Powered by Refinitiv</v>
    <v>38</v>
    <v>iShares:Glbl Comm Svcs (ARCX:IXP)</v>
    <v>34</v>
    <v>39</v>
    <v>Finance</v>
    <v>25</v>
    <v>109.76</v>
    <v>82.18</v>
    <v>0.74860000000000004</v>
    <v>1.538</v>
    <v>-3.0034999999999999E-2</v>
    <v>1.4374E-2</v>
    <v>-3.26</v>
    <v>USD</v>
    <v>NYSE Arca</v>
    <v>ARCX</v>
    <v>4.0999999999999995E-3</v>
    <v>108.78</v>
    <v>ETF</v>
    <v>45824.840277789066</v>
    <v>6101</v>
    <v>107.96</v>
    <v>416572977.16000003</v>
    <v>iShares:Glbl Comm Svcs</v>
    <v>108.02</v>
    <v>107.002</v>
    <v>108.54</v>
    <v>105.28</v>
    <v>IXP</v>
    <v>iShares:Glbl Comm Svcs (ARCX:IXP)</v>
    <v>14946</v>
    <v>29666</v>
  </rv>
  <rv s="2">
    <v>6102</v>
  </rv>
  <rv s="3">
    <v>https://www.bing.com/financeapi/forcetrigger?t=azaxm7&amp;q=ARCX%3aVBND&amp;form=skydnc</v>
    <v>Learn more on Bing</v>
  </rv>
  <rv s="17">
    <v>en-US</v>
    <v>azaxm7</v>
    <v>268435456</v>
    <v>1</v>
    <v>Powered by Refinitiv</v>
    <v>38</v>
    <v>Vident US Bond Strategy (ARCX:VBND)</v>
    <v>34</v>
    <v>39</v>
    <v>Finance</v>
    <v>25</v>
    <v>46.87</v>
    <v>42.22</v>
    <v>0.96079999999999999</v>
    <v>-1.4999999999999999E-2</v>
    <v>0</v>
    <v>-3.4700000000000003E-4</v>
    <v>0</v>
    <v>USD</v>
    <v>NYSE Arca</v>
    <v>ARCX</v>
    <v>4.0999999999999995E-3</v>
    <v>43.349200000000003</v>
    <v>ETF</v>
    <v>45824.840277812502</v>
    <v>6104</v>
    <v>43.17</v>
    <v>448187346.00999999</v>
    <v>Vident US Bond Strategy</v>
    <v>43.3444</v>
    <v>43.23</v>
    <v>43.215000000000003</v>
    <v>43.215000000000003</v>
    <v>VBND</v>
    <v>Vident US Bond Strategy (ARCX:VBND)</v>
    <v>17005</v>
    <v>13486</v>
  </rv>
  <rv s="2">
    <v>6105</v>
  </rv>
  <rv s="3">
    <v>https://www.bing.com/financeapi/forcetrigger?t=a1vyf2&amp;q=ARCX%3aIXJ&amp;form=skydnc</v>
    <v>Learn more on Bing</v>
  </rv>
  <rv s="17">
    <v>en-US</v>
    <v>a1vyf2</v>
    <v>268435456</v>
    <v>1</v>
    <v>Powered by Refinitiv</v>
    <v>38</v>
    <v>iShares:Glbl HealthCare (ARCX:IXJ)</v>
    <v>34</v>
    <v>39</v>
    <v>Finance</v>
    <v>25</v>
    <v>101.30500000000001</v>
    <v>80.680999999999997</v>
    <v>0.97860000000000003</v>
    <v>-0.51700000000000002</v>
    <v>-6.1250000000000002E-3</v>
    <v>-5.9389999999999998E-3</v>
    <v>-0.53</v>
    <v>USD</v>
    <v>NYSE Arca</v>
    <v>ARCX</v>
    <v>4.0999999999999995E-3</v>
    <v>87.41</v>
    <v>ETF</v>
    <v>45824.906543680467</v>
    <v>6107</v>
    <v>86.32</v>
    <v>3730388515.73</v>
    <v>iShares:Glbl HealthCare</v>
    <v>87.15</v>
    <v>87.046999999999997</v>
    <v>86.53</v>
    <v>86</v>
    <v>IXJ</v>
    <v>iShares:Glbl HealthCare (ARCX:IXJ)</v>
    <v>171563</v>
    <v>227328</v>
  </rv>
  <rv s="2">
    <v>6108</v>
  </rv>
  <rv s="3">
    <v>https://www.bing.com/financeapi/forcetrigger?t=a1shxm&amp;q=ARCX%3aEXI&amp;form=skydnc</v>
    <v>Learn more on Bing</v>
  </rv>
  <rv s="17">
    <v>en-US</v>
    <v>a1shxm</v>
    <v>268435456</v>
    <v>1</v>
    <v>Powered by Refinitiv</v>
    <v>38</v>
    <v>iShares:Glbl Industrials (ARCX:EXI)</v>
    <v>34</v>
    <v>39</v>
    <v>Finance</v>
    <v>25</v>
    <v>163.34</v>
    <v>127.05</v>
    <v>0.93589999999999995</v>
    <v>0.95679999999999998</v>
    <v>1.2014E-2</v>
    <v>5.9909999999999998E-3</v>
    <v>1.9301999999999999</v>
    <v>USD</v>
    <v>NYSE Arca</v>
    <v>ARCX</v>
    <v>4.0999999999999995E-3</v>
    <v>161.75</v>
    <v>ETF</v>
    <v>45824.840277777781</v>
    <v>6110</v>
    <v>160.65979999999999</v>
    <v>901002080.95000005</v>
    <v>iShares:Glbl Industrials</v>
    <v>161.1387</v>
    <v>159.703</v>
    <v>160.65979999999999</v>
    <v>162.59</v>
    <v>EXI</v>
    <v>iShares:Glbl Industrials (ARCX:EXI)</v>
    <v>13381</v>
    <v>74406</v>
  </rv>
  <rv s="2">
    <v>6111</v>
  </rv>
  <rv s="3">
    <v>https://www.bing.com/financeapi/forcetrigger?t=a1v8rw&amp;q=XNAS%3aICLN&amp;form=skydnc</v>
    <v>Learn more on Bing</v>
  </rv>
  <rv s="17">
    <v>en-US</v>
    <v>a1v8rw</v>
    <v>268435456</v>
    <v>1</v>
    <v>Powered by Refinitiv</v>
    <v>38</v>
    <v>iShares:Gl Cl Energy (XNAS:ICLN)</v>
    <v>34</v>
    <v>39</v>
    <v>Finance</v>
    <v>35</v>
    <v>14.93</v>
    <v>10.463699999999999</v>
    <v>1.0081</v>
    <v>0.14960000000000001</v>
    <v>-3.0804000000000002E-2</v>
    <v>1.1367E-2</v>
    <v>-0.41</v>
    <v>USD</v>
    <v>Nasdaq Stock Market</v>
    <v>XNAS</v>
    <v>4.0999999999999995E-3</v>
    <v>13.3665</v>
    <v>ETF</v>
    <v>45824.934153193753</v>
    <v>6113</v>
    <v>13.21</v>
    <v>1397292983.0599999</v>
    <v>iShares:Gl Cl Energy</v>
    <v>13.29</v>
    <v>13.160399999999999</v>
    <v>13.31</v>
    <v>12.9</v>
    <v>ICLN</v>
    <v>iShares:Gl Cl Energy (XNAS:ICLN)</v>
    <v>2991060</v>
    <v>2548554</v>
  </rv>
  <rv s="2">
    <v>6114</v>
  </rv>
  <rv s="3">
    <v>https://www.bing.com/financeapi/forcetrigger?t=a1wpjc&amp;q=ARCX%3aKXI&amp;form=skydnc</v>
    <v>Learn more on Bing</v>
  </rv>
  <rv s="17">
    <v>en-US</v>
    <v>a1wpjc</v>
    <v>268435456</v>
    <v>1</v>
    <v>Powered by Refinitiv</v>
    <v>38</v>
    <v>iShares:Glbl Con Staples (ARCX:KXI)</v>
    <v>34</v>
    <v>39</v>
    <v>Finance</v>
    <v>25</v>
    <v>67.47</v>
    <v>58.34</v>
    <v>0.95220000000000005</v>
    <v>-8.3000000000000004E-2</v>
    <v>-1.7898000000000001E-2</v>
    <v>-1.268E-3</v>
    <v>-1.17</v>
    <v>USD</v>
    <v>NYSE Arca</v>
    <v>ARCX</v>
    <v>4.0999999999999995E-3</v>
    <v>65.98</v>
    <v>ETF</v>
    <v>45824.840277777781</v>
    <v>6116</v>
    <v>65.37</v>
    <v>856092785.29999995</v>
    <v>iShares:Glbl Con Staples</v>
    <v>65.61</v>
    <v>65.453000000000003</v>
    <v>65.37</v>
    <v>64.2</v>
    <v>KXI</v>
    <v>iShares:Glbl Con Staples (ARCX:KXI)</v>
    <v>34858</v>
    <v>59692</v>
  </rv>
  <rv s="2">
    <v>6117</v>
  </rv>
  <rv s="3">
    <v>https://www.bing.com/financeapi/forcetrigger?t=a1ve3m&amp;q=ARCX%3aIGM&amp;form=skydnc</v>
    <v>Learn more on Bing</v>
  </rv>
  <rv s="17">
    <v>en-US</v>
    <v>a1ve3m</v>
    <v>268435456</v>
    <v>1</v>
    <v>Powered by Refinitiv</v>
    <v>38</v>
    <v>iShares:Exp Tech Sector (ARCX:IGM)</v>
    <v>34</v>
    <v>39</v>
    <v>Finance</v>
    <v>25</v>
    <v>108.729</v>
    <v>76.260000000000005</v>
    <v>1.1217999999999999</v>
    <v>1.85</v>
    <v>-1.0024E-2</v>
    <v>1.7471E-2</v>
    <v>-1.08</v>
    <v>USD</v>
    <v>NYSE Arca</v>
    <v>ARCX</v>
    <v>4.0999999999999995E-3</v>
    <v>107.97</v>
    <v>ETF</v>
    <v>45824.862554872656</v>
    <v>6119</v>
    <v>106.66</v>
    <v>5967798827.96</v>
    <v>iShares:Exp Tech Sector</v>
    <v>106.67</v>
    <v>105.89</v>
    <v>107.74</v>
    <v>106.66</v>
    <v>IGM</v>
    <v>iShares:Exp Tech Sector (ARCX:IGM)</v>
    <v>657105</v>
    <v>469058</v>
  </rv>
  <rv s="2">
    <v>6120</v>
  </rv>
  <rv s="3">
    <v>https://www.bing.com/financeapi/forcetrigger?t=a1vyhw&amp;q=ARCX%3aIXN&amp;form=skydnc</v>
    <v>Learn more on Bing</v>
  </rv>
  <rv s="17">
    <v>en-US</v>
    <v>a1vyhw</v>
    <v>268435456</v>
    <v>1</v>
    <v>Powered by Refinitiv</v>
    <v>38</v>
    <v>iShares:Glbl Tech (ARCX:IXN)</v>
    <v>34</v>
    <v>39</v>
    <v>Finance</v>
    <v>25</v>
    <v>88.62</v>
    <v>63.58</v>
    <v>1.0019</v>
    <v>1.264</v>
    <v>-2.2322999999999999E-2</v>
    <v>1.4607000000000002E-2</v>
    <v>-1.96</v>
    <v>USD</v>
    <v>NYSE Arca</v>
    <v>ARCX</v>
    <v>4.0999999999999995E-3</v>
    <v>88.15</v>
    <v>ETF</v>
    <v>45824.840277789066</v>
    <v>6122</v>
    <v>87.26</v>
    <v>4952584585.9099998</v>
    <v>iShares:Glbl Tech</v>
    <v>87.26</v>
    <v>86.536000000000001</v>
    <v>87.8</v>
    <v>85.84</v>
    <v>IXN</v>
    <v>iShares:Glbl Tech (ARCX:IXN)</v>
    <v>153206</v>
    <v>176486</v>
  </rv>
  <rv s="2">
    <v>6123</v>
  </rv>
  <rv s="3">
    <v>https://www.bing.com/financeapi/forcetrigger?t=c61wr7&amp;q=ARCX%3aDEHP&amp;form=skydnc</v>
    <v>Learn more on Bing</v>
  </rv>
  <rv s="17">
    <v>en-US</v>
    <v>c61wr7</v>
    <v>268435456</v>
    <v>1</v>
    <v>Powered by Refinitiv</v>
    <v>38</v>
    <v>DFA Em Mkts High Prof (ARCX:DEHP)</v>
    <v>34</v>
    <v>39</v>
    <v>Finance</v>
    <v>25</v>
    <v>28.53</v>
    <v>21.48</v>
    <v>0.97460000000000002</v>
    <v>0.24</v>
    <v>0</v>
    <v>8.7780000000000011E-3</v>
    <v>0</v>
    <v>USD</v>
    <v>NYSE Arca</v>
    <v>ARCX</v>
    <v>4.0999999999999995E-3</v>
    <v>28.53</v>
    <v>ETF</v>
    <v>45824.840277812502</v>
    <v>6125</v>
    <v>27.58</v>
    <v>242805551.69999999</v>
    <v>DFA Em Mkts High Prof</v>
    <v>27.75</v>
    <v>27.34</v>
    <v>27.58</v>
    <v>27.58</v>
    <v>DEHP</v>
    <v>DFA Em Mkts High Prof (ARCX:DEHP)</v>
    <v>26066</v>
    <v>22597</v>
  </rv>
  <rv s="2">
    <v>6126</v>
  </rv>
  <rv s="3">
    <v>https://www.bing.com/financeapi/forcetrigger?t=a25yoc&amp;q=XNAS%3aWOOD&amp;form=skydnc</v>
    <v>Learn more on Bing</v>
  </rv>
  <rv s="17">
    <v>en-US</v>
    <v>a25yoc</v>
    <v>268435456</v>
    <v>1</v>
    <v>Powered by Refinitiv</v>
    <v>38</v>
    <v>iShares:Gl Timber (XNAS:WOOD)</v>
    <v>34</v>
    <v>39</v>
    <v>Finance</v>
    <v>25</v>
    <v>86.79</v>
    <v>66.25</v>
    <v>0.92430000000000001</v>
    <v>0.64900000000000002</v>
    <v>4.0104000000000001E-2</v>
    <v>8.9630000000000005E-3</v>
    <v>2.93</v>
    <v>USD</v>
    <v>Nasdaq Stock Market</v>
    <v>XNAS</v>
    <v>4.0999999999999995E-3</v>
    <v>73.465000000000003</v>
    <v>ETF</v>
    <v>45824.881681562503</v>
    <v>6128</v>
    <v>72.8</v>
    <v>204233425.88</v>
    <v>iShares:Gl Timber</v>
    <v>73.465000000000003</v>
    <v>72.411000000000001</v>
    <v>73.06</v>
    <v>75.989999999999995</v>
    <v>WOOD</v>
    <v>iShares:Gl Timber (XNAS:WOOD)</v>
    <v>1650</v>
    <v>5131</v>
  </rv>
  <rv s="2">
    <v>6129</v>
  </rv>
  <rv s="16">
    <v>en-US</v>
    <v>c7siim</v>
    <v>268435456</v>
    <v>1</v>
    <v>Powered by Refinitiv</v>
    <v>36</v>
    <v>DFA Em Mkts Sust Core 1 (ARCX:DFSE)</v>
    <v>24</v>
    <v>37</v>
    <v>Finance</v>
    <v>25</v>
    <v>37.770000000000003</v>
    <v>29.52</v>
    <v>0.36</v>
    <v>0</v>
    <v>9.7190000000000002E-3</v>
    <v>0</v>
    <v>USD</v>
    <v>NYSE Arca</v>
    <v>ARCX</v>
    <v>4.0999999999999995E-3</v>
    <v>37.659999999999997</v>
    <v>ETF</v>
    <v>45824.840277789066</v>
    <v>37.4</v>
    <v>391371860.5</v>
    <v>DFA Em Mkts Sust Core 1</v>
    <v>37.56</v>
    <v>37.04</v>
    <v>37.4</v>
    <v>37.4</v>
    <v>DFSE</v>
    <v>DFA Em Mkts Sust Core 1 (ARCX:DFSE)</v>
    <v>18035</v>
    <v>26640</v>
  </rv>
  <rv s="2">
    <v>6131</v>
  </rv>
  <rv s="3">
    <v>https://www.bing.com/financeapi/forcetrigger?t=a1vyc7&amp;q=ARCX%3aIXG&amp;form=skydnc</v>
    <v>Learn more on Bing</v>
  </rv>
  <rv s="17">
    <v>en-US</v>
    <v>a1vyc7</v>
    <v>268435456</v>
    <v>1</v>
    <v>Powered by Refinitiv</v>
    <v>38</v>
    <v>iShares:Glbl Financials (ARCX:IXG)</v>
    <v>34</v>
    <v>39</v>
    <v>Finance</v>
    <v>25</v>
    <v>110.31</v>
    <v>82.6</v>
    <v>0.97030000000000005</v>
    <v>1.198</v>
    <v>6.4669999999999991E-2</v>
    <v>1.1275E-2</v>
    <v>6.9488000000000003</v>
    <v>USD</v>
    <v>NYSE Arca</v>
    <v>ARCX</v>
    <v>4.0999999999999995E-3</v>
    <v>108.31</v>
    <v>ETF</v>
    <v>45824.892187974219</v>
    <v>6133</v>
    <v>107.31</v>
    <v>506216910.69999999</v>
    <v>iShares:Glbl Financials</v>
    <v>107.31</v>
    <v>106.252</v>
    <v>107.45</v>
    <v>114.39879999999999</v>
    <v>IXG</v>
    <v>iShares:Glbl Financials (ARCX:IXG)</v>
    <v>7487</v>
    <v>15433</v>
  </rv>
  <rv s="2">
    <v>6134</v>
  </rv>
  <rv s="3">
    <v>https://www.bing.com/financeapi/forcetrigger?t=a1ve6h&amp;q=ARCX%3aIGN&amp;form=skydnc</v>
    <v>Learn more on Bing</v>
  </rv>
  <rv s="17">
    <v>en-US</v>
    <v>a1ve6h</v>
    <v>268435456</v>
    <v>1</v>
    <v>Powered by Refinitiv</v>
    <v>38</v>
    <v>iShares:US Dg Infra &amp; RE (ARCX:IDGT)</v>
    <v>34</v>
    <v>39</v>
    <v>Finance</v>
    <v>25</v>
    <v>86.545199999999994</v>
    <v>64.607299999999995</v>
    <v>1.0205</v>
    <v>1.1880999999999999</v>
    <v>0</v>
    <v>1.4937000000000001E-2</v>
    <v>0</v>
    <v>USD</v>
    <v>NYSE Arca</v>
    <v>ARCX</v>
    <v>4.0999999999999995E-3</v>
    <v>80.853899999999996</v>
    <v>ETF</v>
    <v>45824.840277789066</v>
    <v>6136</v>
    <v>80.05</v>
    <v>110516571.18000001</v>
    <v>iShares:US Dg Infra &amp; RE</v>
    <v>80.05</v>
    <v>79.540999999999997</v>
    <v>80.729100000000003</v>
    <v>80.729100000000003</v>
    <v>IDGT</v>
    <v>iShares:US Dg Infra &amp; RE (ARCX:IDGT)</v>
    <v>4077</v>
    <v>5292</v>
  </rv>
  <rv s="2">
    <v>6137</v>
  </rv>
  <rv s="3">
    <v>https://www.bing.com/financeapi/forcetrigger?t=a1vbyc&amp;q=XNAS%3aIEUS&amp;form=skydnc</v>
    <v>Learn more on Bing</v>
  </rv>
  <rv s="17">
    <v>en-US</v>
    <v>a1vbyc</v>
    <v>268435456</v>
    <v>1</v>
    <v>Powered by Refinitiv</v>
    <v>38</v>
    <v>iShares:MSCI Europe SC (XNAS:IEUS)</v>
    <v>34</v>
    <v>39</v>
    <v>Finance</v>
    <v>25</v>
    <v>67.48</v>
    <v>49.82</v>
    <v>1.2311000000000001</v>
    <v>0.50700000000000001</v>
    <v>0</v>
    <v>7.8440000000000003E-3</v>
    <v>0</v>
    <v>USD</v>
    <v>Nasdaq Stock Market</v>
    <v>XNAS</v>
    <v>4.0999999999999995E-3</v>
    <v>65.680000000000007</v>
    <v>ETF</v>
    <v>45824.843750103908</v>
    <v>6139</v>
    <v>65.05</v>
    <v>110966543.12</v>
    <v>iShares:MSCI Europe SC</v>
    <v>65.23</v>
    <v>64.632999999999996</v>
    <v>65.14</v>
    <v>65.14</v>
    <v>IEUS</v>
    <v>iShares:MSCI Europe SC (XNAS:IEUS)</v>
    <v>8908</v>
    <v>7902</v>
  </rv>
  <rv s="2">
    <v>6140</v>
  </rv>
  <rv s="3">
    <v>https://www.bing.com/financeapi/forcetrigger?t=a22dec&amp;q=ARCX%3aRXI&amp;form=skydnc</v>
    <v>Learn more on Bing</v>
  </rv>
  <rv s="17">
    <v>en-US</v>
    <v>a22dec</v>
    <v>268435456</v>
    <v>1</v>
    <v>Powered by Refinitiv</v>
    <v>38</v>
    <v>iShares:Glbl Con Disc (ARCX:RXI)</v>
    <v>34</v>
    <v>39</v>
    <v>Finance</v>
    <v>25</v>
    <v>196.42</v>
    <v>145.9</v>
    <v>0.83350000000000002</v>
    <v>1.7705</v>
    <v>-1.753E-2</v>
    <v>9.5949999999999994E-3</v>
    <v>-3.2654999999999998</v>
    <v>USD</v>
    <v>NYSE Arca</v>
    <v>ARCX</v>
    <v>4.0999999999999995E-3</v>
    <v>186.5778</v>
    <v>ETF</v>
    <v>45824.84027780078</v>
    <v>6142</v>
    <v>186.26</v>
    <v>265138744.27000001</v>
    <v>iShares:Glbl Con Disc</v>
    <v>186.26</v>
    <v>184.51499999999999</v>
    <v>186.28550000000001</v>
    <v>183.02</v>
    <v>RXI</v>
    <v>iShares:Glbl Con Disc (ARCX:RXI)</v>
    <v>1127</v>
    <v>7969</v>
  </rv>
  <rv s="2">
    <v>6143</v>
  </rv>
  <rv s="3">
    <v>https://www.bing.com/financeapi/forcetrigger?t=bvn2h7&amp;q=ARCX%3aCCRV&amp;form=skydnc</v>
    <v>Learn more on Bing</v>
  </rv>
  <rv s="17">
    <v>en-US</v>
    <v>bvn2h7</v>
    <v>268435456</v>
    <v>1</v>
    <v>Powered by Refinitiv</v>
    <v>38</v>
    <v>iShares:Comdty CC Strat (ARCX:CCRV)</v>
    <v>34</v>
    <v>39</v>
    <v>Finance</v>
    <v>25</v>
    <v>22.29</v>
    <v>18.082000000000001</v>
    <v>0.51959999999999995</v>
    <v>-7.0000000000000007E-2</v>
    <v>0</v>
    <v>-3.3729999999999997E-3</v>
    <v>0</v>
    <v>USD</v>
    <v>NYSE Arca</v>
    <v>ARCX</v>
    <v>4.0000000000000001E-3</v>
    <v>20.768999999999998</v>
    <v>ETF</v>
    <v>45824.84027780078</v>
    <v>6145</v>
    <v>20.373000000000001</v>
    <v>38983344.799999997</v>
    <v>iShares:Comdty CC Strat</v>
    <v>20.69</v>
    <v>20.75</v>
    <v>20.68</v>
    <v>20.68</v>
    <v>CCRV</v>
    <v>iShares:Comdty CC Strat (ARCX:CCRV)</v>
    <v>14331</v>
    <v>10479</v>
  </rv>
  <rv s="2">
    <v>6146</v>
  </rv>
  <rv s="3">
    <v>https://www.bing.com/financeapi/forcetrigger?t=a1vbmw&amp;q=BATS%3aIEO&amp;form=skydnc</v>
    <v>Learn more on Bing</v>
  </rv>
  <rv s="17">
    <v>en-US</v>
    <v>a1vbmw</v>
    <v>268435456</v>
    <v>1</v>
    <v>Powered by Refinitiv</v>
    <v>38</v>
    <v>iShares:US O&amp;G E&amp;P ETF (BATS:IEO)</v>
    <v>34</v>
    <v>39</v>
    <v>Finance</v>
    <v>17</v>
    <v>102.99</v>
    <v>73.17</v>
    <v>1.1465000000000001</v>
    <v>-0.32400000000000001</v>
    <v>-1.081E-4</v>
    <v>-3.4899999999999996E-3</v>
    <v>-0.01</v>
    <v>USD</v>
    <v>CBOE BZX Exchange</v>
    <v>BATS</v>
    <v>4.0000000000000001E-3</v>
    <v>93.48</v>
    <v>ETF</v>
    <v>45824.858869628908</v>
    <v>6148</v>
    <v>91.69</v>
    <v>461919552.81</v>
    <v>iShares:US O&amp;G E&amp;P ETF</v>
    <v>92.47</v>
    <v>92.834000000000003</v>
    <v>92.51</v>
    <v>92.5</v>
    <v>IEO</v>
    <v>iShares:US O&amp;G E&amp;P ETF (BATS:IEO)</v>
    <v>95590</v>
    <v>66312</v>
  </rv>
  <rv s="2">
    <v>6149</v>
  </rv>
  <rv s="3">
    <v>https://www.bing.com/financeapi/forcetrigger?t=a22e7w&amp;q=ARCX%3aRYE&amp;form=skydnc</v>
    <v>Learn more on Bing</v>
  </rv>
  <rv s="17">
    <v>en-US</v>
    <v>a22e7w</v>
    <v>268435456</v>
    <v>1</v>
    <v>Powered by Refinitiv</v>
    <v>38</v>
    <v>Invesco S&amp;P500 EW En (ARCX:RSPG)</v>
    <v>34</v>
    <v>39</v>
    <v>Finance</v>
    <v>25</v>
    <v>86.608000000000004</v>
    <v>63.76</v>
    <v>1.1877</v>
    <v>-0.52</v>
    <v>-9.6919999999999992E-3</v>
    <v>-6.6749999999999995E-3</v>
    <v>-0.75</v>
    <v>USD</v>
    <v>NYSE Arca</v>
    <v>ARCX</v>
    <v>4.0000000000000001E-3</v>
    <v>78.33</v>
    <v>ETF</v>
    <v>45824.84027780078</v>
    <v>6151</v>
    <v>76.95</v>
    <v>417576369.48000002</v>
    <v>Invesco S&amp;P500 EW En</v>
    <v>77.63</v>
    <v>77.900000000000006</v>
    <v>77.38</v>
    <v>76.63</v>
    <v>RSPG</v>
    <v>Invesco S&amp;P500 EW En (ARCX:RSPG)</v>
    <v>55758</v>
    <v>65127</v>
  </rv>
  <rv s="2">
    <v>6152</v>
  </rv>
  <rv s="3">
    <v>https://www.bing.com/financeapi/forcetrigger?t=a1swec&amp;q=ARCX%3aFILL&amp;form=skydnc</v>
    <v>Learn more on Bing</v>
  </rv>
  <rv s="17">
    <v>en-US</v>
    <v>a1swec</v>
    <v>268435456</v>
    <v>1</v>
    <v>Powered by Refinitiv</v>
    <v>38</v>
    <v>iShares:MSCI Gl Engy Pro (ARCX:FILL)</v>
    <v>34</v>
    <v>39</v>
    <v>Finance</v>
    <v>25</v>
    <v>26.538799999999998</v>
    <v>20.07</v>
    <v>0.95620000000000005</v>
    <v>-1.4E-2</v>
    <v>0</v>
    <v>-5.7509999999999994E-4</v>
    <v>0</v>
    <v>USD</v>
    <v>NYSE Arca</v>
    <v>ARCX</v>
    <v>4.0000000000000001E-3</v>
    <v>24.54</v>
    <v>ETF</v>
    <v>45824.840277812502</v>
    <v>6154</v>
    <v>24.25</v>
    <v>76532095.390000001</v>
    <v>iShares:MSCI Gl Engy Pro</v>
    <v>24.53</v>
    <v>24.344000000000001</v>
    <v>24.33</v>
    <v>24.33</v>
    <v>FILL</v>
    <v>iShares:MSCI Gl Engy Pro (ARCX:FILL)</v>
    <v>8843</v>
    <v>8667</v>
  </rv>
  <rv s="2">
    <v>6155</v>
  </rv>
  <rv s="3">
    <v>https://www.bing.com/financeapi/forcetrigger?t=a1vc7w&amp;q=ARCX%3aIEZ&amp;form=skydnc</v>
    <v>Learn more on Bing</v>
  </rv>
  <rv s="17">
    <v>en-US</v>
    <v>a1vc7w</v>
    <v>268435456</v>
    <v>1</v>
    <v>Powered by Refinitiv</v>
    <v>38</v>
    <v>iShares:US Oil E&amp;S ETF (ARCX:IEZ)</v>
    <v>34</v>
    <v>39</v>
    <v>Finance</v>
    <v>25</v>
    <v>23.96</v>
    <v>14.41</v>
    <v>1.5405</v>
    <v>-0.11600000000000001</v>
    <v>0</v>
    <v>-6.4099999999999999E-3</v>
    <v>0</v>
    <v>USD</v>
    <v>NYSE Arca</v>
    <v>ARCX</v>
    <v>4.0000000000000001E-3</v>
    <v>18.170000000000002</v>
    <v>ETF</v>
    <v>45824.840277812502</v>
    <v>6157</v>
    <v>17.77</v>
    <v>110366441.94</v>
    <v>iShares:US Oil E&amp;S ETF</v>
    <v>18.079999999999998</v>
    <v>18.096</v>
    <v>17.98</v>
    <v>17.98</v>
    <v>IEZ</v>
    <v>iShares:US Oil E&amp;S ETF (ARCX:IEZ)</v>
    <v>227682</v>
    <v>265522</v>
  </rv>
  <rv s="2">
    <v>6158</v>
  </rv>
  <rv s="3">
    <v>https://www.bing.com/financeapi/forcetrigger?t=a1twnm&amp;q=ARCX%3aGLD&amp;form=skydnc</v>
    <v>Learn more on Bing</v>
  </rv>
  <rv s="17">
    <v>en-US</v>
    <v>a1twnm</v>
    <v>268435456</v>
    <v>1</v>
    <v>Powered by Refinitiv</v>
    <v>38</v>
    <v>SPDR Gold (ARCX:GLD)</v>
    <v>34</v>
    <v>39</v>
    <v>Finance</v>
    <v>35</v>
    <v>317.63</v>
    <v>212.12039999999999</v>
    <v>0.81589999999999996</v>
    <v>-4.47</v>
    <v>3.5279999999999999E-3</v>
    <v>-1.4133E-2</v>
    <v>1.1000000000000001</v>
    <v>USD</v>
    <v>NYSE Arca</v>
    <v>ARCX</v>
    <v>4.0000000000000001E-3</v>
    <v>314.87</v>
    <v>ETF</v>
    <v>45824.942923182811</v>
    <v>6160</v>
    <v>311.64999999999998</v>
    <v>82394162386.910004</v>
    <v>SPDR Gold</v>
    <v>314.8</v>
    <v>316.29000000000002</v>
    <v>311.82</v>
    <v>312.88</v>
    <v>GLD</v>
    <v>SPDR Gold (ARCX:GLD)</v>
    <v>12697226</v>
    <v>10604079</v>
  </rv>
  <rv s="2">
    <v>6161</v>
  </rv>
  <rv s="3">
    <v>https://www.bing.com/financeapi/forcetrigger?t=a1u1w7&amp;q=ARCX%3aGNR&amp;form=skydnc</v>
    <v>Learn more on Bing</v>
  </rv>
  <rv s="17">
    <v>en-US</v>
    <v>a1u1w7</v>
    <v>268435456</v>
    <v>1</v>
    <v>Powered by Refinitiv</v>
    <v>38</v>
    <v>SPDR S&amp;P Global Ntrl Res (ARCX:GNR)</v>
    <v>34</v>
    <v>39</v>
    <v>Finance</v>
    <v>25</v>
    <v>58.86</v>
    <v>45.18</v>
    <v>0.84370000000000001</v>
    <v>0.17</v>
    <v>0</v>
    <v>3.0990000000000002E-3</v>
    <v>0</v>
    <v>USD</v>
    <v>NYSE Arca</v>
    <v>ARCX</v>
    <v>4.0000000000000001E-3</v>
    <v>55.4499</v>
    <v>ETF</v>
    <v>45824.840277812502</v>
    <v>6163</v>
    <v>54.984400000000001</v>
    <v>2739815439.27</v>
    <v>SPDR S&amp;P Global Ntrl Res</v>
    <v>55</v>
    <v>54.86</v>
    <v>55.03</v>
    <v>55.03</v>
    <v>GNR</v>
    <v>SPDR S&amp;P Global Ntrl Res (ARCX:GNR)</v>
    <v>219008</v>
    <v>192536</v>
  </rv>
  <rv s="2">
    <v>6164</v>
  </rv>
  <rv s="3">
    <v>https://www.bing.com/financeapi/forcetrigger?t=a24fyc&amp;q=ARCX%3aTPYP&amp;form=skydnc</v>
    <v>Learn more on Bing</v>
  </rv>
  <rv s="17">
    <v>en-US</v>
    <v>a24fyc</v>
    <v>268435456</v>
    <v>1</v>
    <v>Powered by Refinitiv</v>
    <v>38</v>
    <v>Tortoise N Amer Pipeline (XNYS:TPYP)</v>
    <v>34</v>
    <v>39</v>
    <v>Finance</v>
    <v>25</v>
    <v>37.5</v>
    <v>28</v>
    <v>0.95609999999999995</v>
    <v>-0.36299999999999999</v>
    <v>-3.0417999999999997E-2</v>
    <v>-1.0147999999999999E-2</v>
    <v>-1.077</v>
    <v>USD</v>
    <v>New York Stock Exchange</v>
    <v>XNYS</v>
    <v>4.0000000000000001E-3</v>
    <v>35.996400000000001</v>
    <v>ETF</v>
    <v>45824.840277789066</v>
    <v>6166</v>
    <v>35.28</v>
    <v>707210688.24000001</v>
    <v>Tortoise N Amer Pipeline</v>
    <v>35.69</v>
    <v>35.770000000000003</v>
    <v>35.406999999999996</v>
    <v>34.33</v>
    <v>TPYP</v>
    <v>Tortoise N Amer Pipeline (XNYS:TPYP)</v>
    <v>63866</v>
    <v>47341</v>
  </rv>
  <rv s="2">
    <v>6167</v>
  </rv>
  <rv s="3">
    <v>https://www.bing.com/financeapi/forcetrigger?t=a1vtr7&amp;q=BATS%3aITA&amp;form=skydnc</v>
    <v>Learn more on Bing</v>
  </rv>
  <rv s="17">
    <v>en-US</v>
    <v>a1vtr7</v>
    <v>268435456</v>
    <v>1</v>
    <v>Powered by Refinitiv</v>
    <v>38</v>
    <v>iShares:US Aer&amp;Def ETF (BATS:ITA)</v>
    <v>34</v>
    <v>39</v>
    <v>Finance</v>
    <v>17</v>
    <v>183.23</v>
    <v>129.13999999999999</v>
    <v>0.88049999999999995</v>
    <v>-0.88800000000000001</v>
    <v>-1.7299999999999998E-3</v>
    <v>-4.9320000000000006E-3</v>
    <v>-0.30990000000000001</v>
    <v>USD</v>
    <v>CBOE BZX Exchange</v>
    <v>BATS</v>
    <v>4.0000000000000001E-3</v>
    <v>181.45</v>
    <v>ETF</v>
    <v>45824.930332140626</v>
    <v>6169</v>
    <v>178.9049</v>
    <v>7531077798.3500004</v>
    <v>iShares:US Aer&amp;Def ETF</v>
    <v>181.07</v>
    <v>180.048</v>
    <v>179.16</v>
    <v>178.8501</v>
    <v>ITA</v>
    <v>iShares:US Aer&amp;Def ETF (BATS:ITA)</v>
    <v>572958</v>
    <v>577614</v>
  </rv>
  <rv s="2">
    <v>6170</v>
  </rv>
  <rv s="3">
    <v>https://www.bing.com/financeapi/forcetrigger?t=c3o6cw&amp;q=XNAS%3aUCRD&amp;form=skydnc</v>
    <v>Learn more on Bing</v>
  </rv>
  <rv s="17">
    <v>en-US</v>
    <v>c3o6cw</v>
    <v>268435456</v>
    <v>1</v>
    <v>Powered by Refinitiv</v>
    <v>38</v>
    <v>VictoryII:VShs Cp Bd (XNAS:UCRD)</v>
    <v>34</v>
    <v>39</v>
    <v>Finance</v>
    <v>25</v>
    <v>22.0181</v>
    <v>20.56</v>
    <v>1.1053999999999999</v>
    <v>-0.02</v>
    <v>4.7309999999999995E-4</v>
    <v>-9.4539999999999999E-4</v>
    <v>0.01</v>
    <v>USD</v>
    <v>Nasdaq Stock Market</v>
    <v>XNAS</v>
    <v>4.0000000000000001E-3</v>
    <v>21.135000000000002</v>
    <v>ETF</v>
    <v>45824.843750196094</v>
    <v>6172</v>
    <v>21.135000000000002</v>
    <v>137793622.69999999</v>
    <v>VictoryII:VShs Cp Bd</v>
    <v>21.135000000000002</v>
    <v>21.155000000000001</v>
    <v>21.135000000000002</v>
    <v>21.145</v>
    <v>UCRD</v>
    <v>VictoryII:VShs Cp Bd (XNAS:UCRD)</v>
    <v>5</v>
    <v>86</v>
  </rv>
  <rv s="2">
    <v>6173</v>
  </rv>
  <rv s="16">
    <v>en-US</v>
    <v>cdimzr</v>
    <v>268435456</v>
    <v>1</v>
    <v>Powered by Refinitiv</v>
    <v>36</v>
    <v>VictoryII:VShs WE EC Bnd (XNAS:BMDL)</v>
    <v>24</v>
    <v>37</v>
    <v>Finance</v>
    <v>25</v>
    <v>26.34</v>
    <v>24.344999999999999</v>
    <v>-4.4999999999999998E-2</v>
    <v>0</v>
    <v>-1.8090000000000001E-3</v>
    <v>0</v>
    <v>USD</v>
    <v>Nasdaq Stock Market</v>
    <v>XNAS</v>
    <v>4.0000000000000001E-3</v>
    <v>24.83</v>
    <v>ETF</v>
    <v>45824.843750231252</v>
    <v>24.83</v>
    <v>112011827.90000001</v>
    <v>VictoryII:VShs WE EC Bnd</v>
    <v>24.83</v>
    <v>24.875</v>
    <v>24.83</v>
    <v>24.83</v>
    <v>BMDL</v>
    <v>VictoryII:VShs WE EC Bnd (XNAS:BMDL)</v>
    <v>3</v>
    <v>81004</v>
  </rv>
  <rv s="2">
    <v>6175</v>
  </rv>
  <rv s="16">
    <v>en-US</v>
    <v>cap9qh</v>
    <v>268435456</v>
    <v>1</v>
    <v>Powered by Refinitiv</v>
    <v>36</v>
    <v>Madison:Aggregate Bond (ARCX:MAGG)</v>
    <v>24</v>
    <v>37</v>
    <v>Finance</v>
    <v>25</v>
    <v>21.14</v>
    <v>19.79</v>
    <v>-5.5E-2</v>
    <v>2.4830000000000002E-4</v>
    <v>-2.7239999999999999E-3</v>
    <v>5.0000000000000001E-3</v>
    <v>USD</v>
    <v>NYSE Arca</v>
    <v>ARCX</v>
    <v>4.0000000000000001E-3</v>
    <v>20.170000000000002</v>
    <v>ETF</v>
    <v>45824.840277789066</v>
    <v>20.135000000000002</v>
    <v>65307745.409999996</v>
    <v>Madison:Aggregate Bond</v>
    <v>20.170000000000002</v>
    <v>20.190000000000001</v>
    <v>20.135000000000002</v>
    <v>20.14</v>
    <v>MAGG</v>
    <v>Madison:Aggregate Bond (ARCX:MAGG)</v>
    <v>14197</v>
    <v>2785</v>
  </rv>
  <rv s="2">
    <v>6177</v>
  </rv>
  <rv s="16">
    <v>en-US</v>
    <v>cc5pm7</v>
    <v>268435456</v>
    <v>1</v>
    <v>Powered by Refinitiv</v>
    <v>36</v>
    <v>Brinsmere Conservative (ARCX:TBFC)</v>
    <v>24</v>
    <v>37</v>
    <v>Finance</v>
    <v>25</v>
    <v>27.391500000000001</v>
    <v>24.372299999999999</v>
    <v>8.7800000000000003E-2</v>
    <v>1.2019999999999999E-3</v>
    <v>3.2990000000000003E-3</v>
    <v>3.2099999999999997E-2</v>
    <v>USD</v>
    <v>NYSE Arca</v>
    <v>ARCX</v>
    <v>4.0000000000000001E-3</v>
    <v>26.697900000000001</v>
    <v>ETF</v>
    <v>45824.840277789066</v>
    <v>26.697900000000001</v>
    <v>305175722.14999998</v>
    <v>Brinsmere Conservative</v>
    <v>26.697900000000001</v>
    <v>26.610099999999999</v>
    <v>26.697900000000001</v>
    <v>26.73</v>
    <v>TBFC</v>
    <v>Brinsmere Conservative (ARCX:TBFC)</v>
    <v>3</v>
    <v>13045</v>
  </rv>
  <rv s="2">
    <v>6179</v>
  </rv>
  <rv s="16">
    <v>en-US</v>
    <v>cdd4dm</v>
    <v>268435456</v>
    <v>1</v>
    <v>Powered by Refinitiv</v>
    <v>36</v>
    <v>NYLI:MacKay Secrtzd Inc (ARCX:SECR)</v>
    <v>24</v>
    <v>37</v>
    <v>Finance</v>
    <v>25</v>
    <v>26.8232</v>
    <v>25.21</v>
    <v>5.0000000000000001E-3</v>
    <v>0</v>
    <v>1.94E-4</v>
    <v>0</v>
    <v>USD</v>
    <v>NYSE Arca</v>
    <v>ARCX</v>
    <v>4.0000000000000001E-3</v>
    <v>25.78</v>
    <v>ETF</v>
    <v>45824.840277789066</v>
    <v>25.78</v>
    <v>148999251.75</v>
    <v>NYLI:MacKay Secrtzd Inc</v>
    <v>25.78</v>
    <v>25.774999999999999</v>
    <v>25.78</v>
    <v>25.78</v>
    <v>SECR</v>
    <v>NYLI:MacKay Secrtzd Inc (ARCX:SECR)</v>
    <v>213</v>
    <v>2245</v>
  </rv>
  <rv s="2">
    <v>6181</v>
  </rv>
  <rv s="3">
    <v>https://www.bing.com/financeapi/forcetrigger?t=a1vf8m&amp;q=ARCX%3aIHI&amp;form=skydnc</v>
    <v>Learn more on Bing</v>
  </rv>
  <rv s="17">
    <v>en-US</v>
    <v>a1vf8m</v>
    <v>268435456</v>
    <v>1</v>
    <v>Powered by Refinitiv</v>
    <v>38</v>
    <v>iShares:US Med Dev ETF (ARCX:IHI)</v>
    <v>34</v>
    <v>39</v>
    <v>Finance</v>
    <v>25</v>
    <v>65.180000000000007</v>
    <v>52.904699999999998</v>
    <v>0.91359999999999997</v>
    <v>0.315</v>
    <v>6.8760000000000002E-3</v>
    <v>5.1839999999999994E-3</v>
    <v>0.42</v>
    <v>USD</v>
    <v>NYSE Arca</v>
    <v>ARCX</v>
    <v>4.0000000000000001E-3</v>
    <v>61.643000000000001</v>
    <v>ETF</v>
    <v>45824.890699247655</v>
    <v>6183</v>
    <v>60.86</v>
    <v>4653329354.3699999</v>
    <v>iShares:US Med Dev ETF</v>
    <v>61.06</v>
    <v>60.765000000000001</v>
    <v>61.08</v>
    <v>61.5</v>
    <v>IHI</v>
    <v>iShares:US Med Dev ETF (ARCX:IHI)</v>
    <v>443808</v>
    <v>856614</v>
  </rv>
  <rv s="2">
    <v>6184</v>
  </rv>
  <rv s="20">
    <v>en-US</v>
    <v>cff14c</v>
    <v>268435456</v>
    <v>1</v>
    <v>Powered by Refinitiv</v>
    <v>44</v>
    <v>LSV Disciplined Value (ARCX:LSVD)</v>
    <v>24</v>
    <v>45</v>
    <v>Finance</v>
    <v>43</v>
    <v>25.485600000000002</v>
    <v>20.566800000000001</v>
    <v>0.30230000000000001</v>
    <v>1.2266999999999998E-2</v>
    <v>USD</v>
    <v>NYSE Arca</v>
    <v>ARCX</v>
    <v>4.0000000000000001E-3</v>
    <v>24.945499999999999</v>
    <v>ETF</v>
    <v>45824.840277789066</v>
    <v>24.945499999999999</v>
    <v>1943788.63</v>
    <v>LSV Disciplined Value</v>
    <v>24.945499999999999</v>
    <v>24.6432</v>
    <v>24.945499999999999</v>
    <v>LSVD</v>
    <v>LSV Disciplined Value (ARCX:LSVD)</v>
    <v>0</v>
    <v>11616</v>
  </rv>
  <rv s="2">
    <v>6186</v>
  </rv>
  <rv s="3">
    <v>https://www.bing.com/financeapi/forcetrigger?t=a1vf2w&amp;q=ARCX%3aIHF&amp;form=skydnc</v>
    <v>Learn more on Bing</v>
  </rv>
  <rv s="17">
    <v>en-US</v>
    <v>a1vf2w</v>
    <v>268435456</v>
    <v>1</v>
    <v>Powered by Refinitiv</v>
    <v>38</v>
    <v>iShares:US HC Prvd ETF (ARCX:IHF)</v>
    <v>34</v>
    <v>39</v>
    <v>Finance</v>
    <v>25</v>
    <v>58.944899999999997</v>
    <v>44.62</v>
    <v>0.99850000000000005</v>
    <v>-0.2</v>
    <v>-3.9035E-2</v>
    <v>-4.1799999999999997E-3</v>
    <v>-1.86</v>
    <v>USD</v>
    <v>NYSE Arca</v>
    <v>ARCX</v>
    <v>4.0000000000000001E-3</v>
    <v>48.015000000000001</v>
    <v>ETF</v>
    <v>45824.840277812502</v>
    <v>6188</v>
    <v>46.97</v>
    <v>648527723.71000004</v>
    <v>iShares:US HC Prvd ETF</v>
    <v>47.97</v>
    <v>47.85</v>
    <v>47.65</v>
    <v>45.79</v>
    <v>IHF</v>
    <v>iShares:US HC Prvd ETF (ARCX:IHF)</v>
    <v>526043</v>
    <v>291835</v>
  </rv>
  <rv s="2">
    <v>6189</v>
  </rv>
  <rv s="3">
    <v>https://www.bing.com/financeapi/forcetrigger?t=bxmjh7&amp;q=BATS%3aMBND&amp;form=skydnc</v>
    <v>Learn more on Bing</v>
  </rv>
  <rv s="17">
    <v>en-US</v>
    <v>bxmjh7</v>
    <v>268435456</v>
    <v>1</v>
    <v>Powered by Refinitiv</v>
    <v>38</v>
    <v>SPDR Nuveen Municipal Bd (BATS:MBND)</v>
    <v>34</v>
    <v>39</v>
    <v>Finance</v>
    <v>17</v>
    <v>28.22</v>
    <v>26.14</v>
    <v>0.85119999999999996</v>
    <v>-5.0000000000000001E-3</v>
    <v>0</v>
    <v>-1.8560000000000001E-4</v>
    <v>0</v>
    <v>USD</v>
    <v>CBOE BZX Exchange</v>
    <v>BATS</v>
    <v>4.0000000000000001E-3</v>
    <v>26.934999999999999</v>
    <v>ETF</v>
    <v>45824.840320034375</v>
    <v>6191</v>
    <v>26.934999999999999</v>
    <v>28318700.43</v>
    <v>SPDR Nuveen Municipal Bd</v>
    <v>26.934999999999999</v>
    <v>26.94</v>
    <v>26.934999999999999</v>
    <v>26.934999999999999</v>
    <v>MBND</v>
    <v>SPDR Nuveen Municipal Bd (BATS:MBND)</v>
    <v>52</v>
    <v>3892</v>
  </rv>
  <rv s="2">
    <v>6192</v>
  </rv>
  <rv s="16">
    <v>en-US</v>
    <v>cdj95r</v>
    <v>268435456</v>
    <v>1</v>
    <v>Powered by Refinitiv</v>
    <v>36</v>
    <v>Neuberger Flxbl Crdt Inc (ARCX:NBFC)</v>
    <v>24</v>
    <v>37</v>
    <v>Finance</v>
    <v>25</v>
    <v>51.783700000000003</v>
    <v>48.76</v>
    <v>0.03</v>
    <v>-5.9230000000000003E-4</v>
    <v>5.9270000000000004E-4</v>
    <v>-0.03</v>
    <v>USD</v>
    <v>NYSE Arca</v>
    <v>ARCX</v>
    <v>4.0000000000000001E-3</v>
    <v>50.65</v>
    <v>ETF</v>
    <v>45824.840277789066</v>
    <v>50.65</v>
    <v>52856215.479999997</v>
    <v>Neuberger Flxbl Crdt Inc</v>
    <v>50.65</v>
    <v>50.62</v>
    <v>50.65</v>
    <v>50.62</v>
    <v>NBFC</v>
    <v>Neuberger Flxbl Crdt Inc (ARCX:NBFC)</v>
    <v>60</v>
    <v>290</v>
  </rv>
  <rv s="2">
    <v>6194</v>
  </rv>
  <rv s="3">
    <v>https://www.bing.com/financeapi/forcetrigger?t=a1tjoc&amp;q=ARCX%3aFXC&amp;form=skydnc</v>
    <v>Learn more on Bing</v>
  </rv>
  <rv s="17">
    <v>en-US</v>
    <v>a1tjoc</v>
    <v>268435456</v>
    <v>1</v>
    <v>Powered by Refinitiv</v>
    <v>38</v>
    <v>Invesco:Canadian Dollar (ARCX:FXC)</v>
    <v>34</v>
    <v>39</v>
    <v>Finance</v>
    <v>25</v>
    <v>72.825000000000003</v>
    <v>66.52</v>
    <v>0.39500000000000002</v>
    <v>0.02</v>
    <v>0</v>
    <v>2.7769999999999997E-4</v>
    <v>0</v>
    <v>USD</v>
    <v>NYSE Arca</v>
    <v>ARCX</v>
    <v>4.0000000000000001E-3</v>
    <v>72.209999999999994</v>
    <v>ETF</v>
    <v>45824.840277823438</v>
    <v>6196</v>
    <v>72.02</v>
    <v>88889276.670000002</v>
    <v>Invesco:Canadian Dollar</v>
    <v>72.209999999999994</v>
    <v>72.010000000000005</v>
    <v>72.03</v>
    <v>72.03</v>
    <v>FXC</v>
    <v>Invesco:Canadian Dollar (ARCX:FXC)</v>
    <v>31706</v>
    <v>46023</v>
  </rv>
  <rv s="2">
    <v>6197</v>
  </rv>
  <rv s="16">
    <v>en-US</v>
    <v>carpxm</v>
    <v>268435456</v>
    <v>1</v>
    <v>Powered by Refinitiv</v>
    <v>36</v>
    <v>Madison:Sh-Trm Strat Inc (ARCX:MSTI)</v>
    <v>24</v>
    <v>37</v>
    <v>Finance</v>
    <v>25</v>
    <v>20.86</v>
    <v>20.23</v>
    <v>-1.4999999999999999E-2</v>
    <v>0</v>
    <v>-7.3030000000000002E-4</v>
    <v>0</v>
    <v>USD</v>
    <v>NYSE Arca</v>
    <v>ARCX</v>
    <v>4.0000000000000001E-3</v>
    <v>20.524999999999999</v>
    <v>ETF</v>
    <v>45824.84027780078</v>
    <v>20.45</v>
    <v>67484245.269999996</v>
    <v>Madison:Sh-Trm Strat Inc</v>
    <v>20.51</v>
    <v>20.54</v>
    <v>20.524999999999999</v>
    <v>20.524999999999999</v>
    <v>MSTI</v>
    <v>Madison:Sh-Trm Strat Inc (ARCX:MSTI)</v>
    <v>1117</v>
    <v>1298</v>
  </rv>
  <rv s="2">
    <v>6199</v>
  </rv>
  <rv s="3">
    <v>https://www.bing.com/financeapi/forcetrigger?t=c6jdxm&amp;q=ARCX%3aCLOI&amp;form=skydnc</v>
    <v>Learn more on Bing</v>
  </rv>
  <rv s="21">
    <v>en-US</v>
    <v>c6jdxm</v>
    <v>268435456</v>
    <v>1</v>
    <v>Powered by Refinitiv</v>
    <v>46</v>
    <v>VanEck:CLO (ARCX:CLOI)</v>
    <v>34</v>
    <v>37</v>
    <v>Finance</v>
    <v>25</v>
    <v>53.21</v>
    <v>50.12</v>
    <v>-0.06</v>
    <v>-5.6779999999999992E-4</v>
    <v>-1.134E-3</v>
    <v>-0.03</v>
    <v>USD</v>
    <v>NYSE Arca</v>
    <v>ARCX</v>
    <v>4.0000000000000001E-3</v>
    <v>52.9</v>
    <v>ETF</v>
    <v>45824.862154814065</v>
    <v>6201</v>
    <v>52.830100000000002</v>
    <v>1038515360.4400001</v>
    <v>VanEck:CLO</v>
    <v>52.9</v>
    <v>52.9</v>
    <v>52.84</v>
    <v>52.81</v>
    <v>CLOI</v>
    <v>VanEck:CLO (ARCX:CLOI)</v>
    <v>91863</v>
    <v>310960</v>
  </rv>
  <rv s="2">
    <v>6202</v>
  </rv>
  <rv s="16">
    <v>en-US</v>
    <v>cflww7</v>
    <v>268435456</v>
    <v>1</v>
    <v>Powered by Refinitiv</v>
    <v>36</v>
    <v>Genter Cptl Intl Div (ARCX:GENW)</v>
    <v>24</v>
    <v>37</v>
    <v>Finance</v>
    <v>25</v>
    <v>12.0365</v>
    <v>9.8141999999999996</v>
    <v>5.5E-2</v>
    <v>0</v>
    <v>4.6080000000000001E-3</v>
    <v>0</v>
    <v>USD</v>
    <v>NYSE Arca</v>
    <v>ARCX</v>
    <v>4.0000000000000001E-3</v>
    <v>12.0365</v>
    <v>ETF</v>
    <v>45824.840277789066</v>
    <v>11.99</v>
    <v>708149.13</v>
    <v>Genter Cptl Intl Div</v>
    <v>12.0365</v>
    <v>11.935</v>
    <v>11.99</v>
    <v>11.99</v>
    <v>GENW</v>
    <v>Genter Cptl Intl Div (ARCX:GENW)</v>
    <v>393</v>
    <v>522</v>
  </rv>
  <rv s="2">
    <v>6204</v>
  </rv>
  <rv s="3">
    <v>https://www.bing.com/financeapi/forcetrigger?t=a21zkr&amp;q=ARCX%3aRHS&amp;form=skydnc</v>
    <v>Learn more on Bing</v>
  </rv>
  <rv s="17">
    <v>en-US</v>
    <v>a21zkr</v>
    <v>268435456</v>
    <v>1</v>
    <v>Powered by Refinitiv</v>
    <v>38</v>
    <v>Invesco S&amp;P500 EW CS (ARCX:RSPS)</v>
    <v>34</v>
    <v>39</v>
    <v>Finance</v>
    <v>25</v>
    <v>32.89</v>
    <v>28.4</v>
    <v>0.92849999999999999</v>
    <v>0.25</v>
    <v>0</v>
    <v>8.3389999999999992E-3</v>
    <v>0</v>
    <v>USD</v>
    <v>NYSE Arca</v>
    <v>ARCX</v>
    <v>4.0000000000000001E-3</v>
    <v>30.31</v>
    <v>ETF</v>
    <v>45824.840277812502</v>
    <v>6206</v>
    <v>30.05</v>
    <v>267715752.41</v>
    <v>Invesco S&amp;P500 EW CS</v>
    <v>30.08</v>
    <v>29.98</v>
    <v>30.23</v>
    <v>30.23</v>
    <v>RSPS</v>
    <v>Invesco S&amp;P500 EW CS (ARCX:RSPS)</v>
    <v>61595</v>
    <v>56317</v>
  </rv>
  <rv s="2">
    <v>6207</v>
  </rv>
  <rv s="16">
    <v>en-US</v>
    <v>cartgh</v>
    <v>268435456</v>
    <v>1</v>
    <v>Powered by Refinitiv</v>
    <v>36</v>
    <v>RBB:F/m Opportunistic In (XNAS:XFIX)</v>
    <v>24</v>
    <v>37</v>
    <v>Finance</v>
    <v>25</v>
    <v>53.62</v>
    <v>50.593800000000002</v>
    <v>0.01</v>
    <v>0</v>
    <v>1.9460000000000001E-4</v>
    <v>0</v>
    <v>USD</v>
    <v>Nasdaq Stock Market</v>
    <v>XNAS</v>
    <v>4.0000000000000001E-3</v>
    <v>51.424599999999998</v>
    <v>ETF</v>
    <v>45824.843750057815</v>
    <v>51.370800000000003</v>
    <v>38503019.57</v>
    <v>RBB:F/m Opportunistic In</v>
    <v>51.370800000000003</v>
    <v>51.375</v>
    <v>51.384999999999998</v>
    <v>51.384999999999998</v>
    <v>XFIX</v>
    <v>RBB:F/m Opportunistic In (XNAS:XFIX)</v>
    <v>1365</v>
    <v>3845</v>
  </rv>
  <rv s="2">
    <v>6209</v>
  </rv>
  <rv s="16">
    <v>en-US</v>
    <v>cfph8m</v>
    <v>268435456</v>
    <v>1</v>
    <v>Powered by Refinitiv</v>
    <v>36</v>
    <v>Horizon:Landmark (ARCX:BENJ)</v>
    <v>24</v>
    <v>37</v>
    <v>Finance</v>
    <v>25</v>
    <v>51.59</v>
    <v>50</v>
    <v>0</v>
    <v>-9.8469999999999997E-5</v>
    <v>0</v>
    <v>-5.0000000000000001E-3</v>
    <v>USD</v>
    <v>NYSE Arca</v>
    <v>ARCX</v>
    <v>4.0000000000000001E-3</v>
    <v>50.79</v>
    <v>ETF</v>
    <v>45824.840277789066</v>
    <v>50.77</v>
    <v>38521531.609999999</v>
    <v>Horizon:Landmark</v>
    <v>50.79</v>
    <v>50.774999999999999</v>
    <v>50.774999999999999</v>
    <v>50.77</v>
    <v>BENJ</v>
    <v>Horizon:Landmark (ARCX:BENJ)</v>
    <v>214813</v>
    <v>1657</v>
  </rv>
  <rv s="2">
    <v>6211</v>
  </rv>
  <rv s="3">
    <v>https://www.bing.com/financeapi/forcetrigger?t=a1tjlh&amp;q=ARCX%3aFXB&amp;form=skydnc</v>
    <v>Learn more on Bing</v>
  </rv>
  <rv s="17">
    <v>en-US</v>
    <v>a1tjlh</v>
    <v>268435456</v>
    <v>1</v>
    <v>Powered by Refinitiv</v>
    <v>38</v>
    <v>Invesco:GBP Sterling (ARCX:FXB)</v>
    <v>34</v>
    <v>39</v>
    <v>Finance</v>
    <v>25</v>
    <v>130.94069999999999</v>
    <v>116.7432</v>
    <v>0.56779999999999997</v>
    <v>0.06</v>
    <v>3.3928E-2</v>
    <v>4.5969999999999995E-4</v>
    <v>4.43</v>
    <v>USD</v>
    <v>NYSE Arca</v>
    <v>ARCX</v>
    <v>4.0000000000000001E-3</v>
    <v>130.94069999999999</v>
    <v>ETF</v>
    <v>45824.893192846874</v>
    <v>6213</v>
    <v>130.54</v>
    <v>84377475.629999995</v>
    <v>Invesco:GBP Sterling</v>
    <v>130.84</v>
    <v>130.51</v>
    <v>130.57</v>
    <v>135</v>
    <v>FXB</v>
    <v>Invesco:GBP Sterling (ARCX:FXB)</v>
    <v>11124</v>
    <v>17219</v>
  </rv>
  <rv s="2">
    <v>6214</v>
  </rv>
  <rv s="3">
    <v>https://www.bing.com/financeapi/forcetrigger?t=a1v1oc&amp;q=ARCX%3aHYEM&amp;form=skydnc</v>
    <v>Learn more on Bing</v>
  </rv>
  <rv s="17">
    <v>en-US</v>
    <v>a1v1oc</v>
    <v>268435456</v>
    <v>1</v>
    <v>Powered by Refinitiv</v>
    <v>38</v>
    <v>VanEck:EM High Yld Bond (ARCX:HYEM)</v>
    <v>34</v>
    <v>39</v>
    <v>Finance</v>
    <v>25</v>
    <v>19.919</v>
    <v>18.43</v>
    <v>0.71479999999999999</v>
    <v>-0.01</v>
    <v>0</v>
    <v>-5.084E-4</v>
    <v>0</v>
    <v>USD</v>
    <v>NYSE Arca</v>
    <v>ARCX</v>
    <v>4.0000000000000001E-3</v>
    <v>19.670000000000002</v>
    <v>ETF</v>
    <v>45824.840277812502</v>
    <v>6216</v>
    <v>19.600000000000001</v>
    <v>379535563.26999998</v>
    <v>VanEck:EM High Yld Bond</v>
    <v>19.670000000000002</v>
    <v>19.670000000000002</v>
    <v>19.66</v>
    <v>19.66</v>
    <v>HYEM</v>
    <v>VanEck:EM High Yld Bond (ARCX:HYEM)</v>
    <v>50838</v>
    <v>144233</v>
  </rv>
  <rv s="2">
    <v>6217</v>
  </rv>
  <rv s="3">
    <v>https://www.bing.com/financeapi/forcetrigger?t=a1tk6h&amp;q=ARCX%3aFXF&amp;form=skydnc</v>
    <v>Learn more on Bing</v>
  </rv>
  <rv s="17">
    <v>en-US</v>
    <v>a1tk6h</v>
    <v>268435456</v>
    <v>1</v>
    <v>Powered by Refinitiv</v>
    <v>38</v>
    <v>Invesco:Swiss Franc (ARCX:FXF)</v>
    <v>34</v>
    <v>39</v>
    <v>Finance</v>
    <v>25</v>
    <v>110.36</v>
    <v>96.61</v>
    <v>0.54459999999999997</v>
    <v>-0.45</v>
    <v>-8.9969999999999994E-5</v>
    <v>-4.1139999999999996E-3</v>
    <v>-9.7999999999999997E-3</v>
    <v>USD</v>
    <v>NYSE Arca</v>
    <v>ARCX</v>
    <v>4.0000000000000001E-3</v>
    <v>109.64</v>
    <v>ETF</v>
    <v>45824.840277812502</v>
    <v>6219</v>
    <v>108.895</v>
    <v>475119719.69999999</v>
    <v>Invesco:Swiss Franc</v>
    <v>109.48</v>
    <v>109.37</v>
    <v>108.92</v>
    <v>108.9102</v>
    <v>FXF</v>
    <v>Invesco:Swiss Franc (ARCX:FXF)</v>
    <v>48568</v>
    <v>104889</v>
  </rv>
  <rv s="2">
    <v>6220</v>
  </rv>
  <rv s="3">
    <v>https://www.bing.com/financeapi/forcetrigger?t=a1tjww&amp;q=ARCX%3aFXE&amp;form=skydnc</v>
    <v>Learn more on Bing</v>
  </rv>
  <rv s="17">
    <v>en-US</v>
    <v>a1tjww</v>
    <v>268435456</v>
    <v>1</v>
    <v>Powered by Refinitiv</v>
    <v>38</v>
    <v>Invesco:Euro (ARCX:FXE)</v>
    <v>34</v>
    <v>39</v>
    <v>Finance</v>
    <v>25</v>
    <v>107.2</v>
    <v>94.08</v>
    <v>0.47810000000000002</v>
    <v>0.06</v>
    <v>2.812E-4</v>
    <v>5.6269999999999996E-4</v>
    <v>0.03</v>
    <v>USD</v>
    <v>NYSE Arca</v>
    <v>ARCX</v>
    <v>4.0000000000000001E-3</v>
    <v>107.2</v>
    <v>ETF</v>
    <v>45824.853472534378</v>
    <v>6222</v>
    <v>106.66</v>
    <v>524105283.12</v>
    <v>Invesco:Euro</v>
    <v>107.02</v>
    <v>106.62</v>
    <v>106.68</v>
    <v>106.71</v>
    <v>FXE</v>
    <v>Invesco:Euro (ARCX:FXE)</v>
    <v>156652</v>
    <v>163093</v>
  </rv>
  <rv s="2">
    <v>6223</v>
  </rv>
  <rv s="16">
    <v>en-US</v>
    <v>c9b7fr</v>
    <v>268435456</v>
    <v>1</v>
    <v>Powered by Refinitiv</v>
    <v>36</v>
    <v>DoubleLine:Comm Rl Est (ARCX:DCRE)</v>
    <v>24</v>
    <v>37</v>
    <v>Finance</v>
    <v>25</v>
    <v>53.1066</v>
    <v>51.060099999999998</v>
    <v>-2.1399999999999999E-2</v>
    <v>0</v>
    <v>-4.1310000000000001E-4</v>
    <v>0</v>
    <v>USD</v>
    <v>NYSE Arca</v>
    <v>ARCX</v>
    <v>4.0000000000000001E-3</v>
    <v>51.9</v>
    <v>ETF</v>
    <v>45824.84027780078</v>
    <v>51.75</v>
    <v>293152693.48000002</v>
    <v>DoubleLine:Comm Rl Est</v>
    <v>51.78</v>
    <v>51.8</v>
    <v>51.778599999999997</v>
    <v>51.778599999999997</v>
    <v>DCRE</v>
    <v>DoubleLine:Comm Rl Est (ARCX:DCRE)</v>
    <v>22556</v>
    <v>35986</v>
  </rv>
  <rv s="2">
    <v>6225</v>
  </rv>
  <rv s="3">
    <v>https://www.bing.com/financeapi/forcetrigger?t=a22edm&amp;q=ARCX%3aRYH&amp;form=skydnc</v>
    <v>Learn more on Bing</v>
  </rv>
  <rv s="17">
    <v>en-US</v>
    <v>a22edm</v>
    <v>268435456</v>
    <v>1</v>
    <v>Powered by Refinitiv</v>
    <v>38</v>
    <v>Invesco S&amp;P500 EW HC (ARCX:RSPH)</v>
    <v>34</v>
    <v>39</v>
    <v>Finance</v>
    <v>25</v>
    <v>32.849899999999998</v>
    <v>26.36</v>
    <v>1.1061000000000001</v>
    <v>0.17</v>
    <v>0</v>
    <v>5.8859999999999997E-3</v>
    <v>0</v>
    <v>USD</v>
    <v>NYSE Arca</v>
    <v>ARCX</v>
    <v>4.0000000000000001E-3</v>
    <v>29.19</v>
    <v>ETF</v>
    <v>45824.840277789066</v>
    <v>6227</v>
    <v>28.810099999999998</v>
    <v>744268721.53999996</v>
    <v>Invesco S&amp;P500 EW HC</v>
    <v>29.02</v>
    <v>28.88</v>
    <v>29.05</v>
    <v>29.05</v>
    <v>RSPH</v>
    <v>Invesco S&amp;P500 EW HC (ARCX:RSPH)</v>
    <v>529010</v>
    <v>87424</v>
  </rv>
  <rv s="2">
    <v>6228</v>
  </rv>
  <rv s="3">
    <v>https://www.bing.com/financeapi/forcetrigger?t=a22ap2&amp;q=ARCX%3aRTM&amp;form=skydnc</v>
    <v>Learn more on Bing</v>
  </rv>
  <rv s="17">
    <v>en-US</v>
    <v>a22ap2</v>
    <v>268435456</v>
    <v>1</v>
    <v>Powered by Refinitiv</v>
    <v>38</v>
    <v>Invesco S&amp;P500 EW Mt (ARCX:RSPM)</v>
    <v>34</v>
    <v>39</v>
    <v>Finance</v>
    <v>25</v>
    <v>37.85</v>
    <v>26.63</v>
    <v>1.0566</v>
    <v>0.37</v>
    <v>0</v>
    <v>1.1444000000000001E-2</v>
    <v>0</v>
    <v>USD</v>
    <v>NYSE Arca</v>
    <v>ARCX</v>
    <v>4.0000000000000001E-3</v>
    <v>32.81</v>
    <v>ETF</v>
    <v>45824.84027780078</v>
    <v>6230</v>
    <v>32.54</v>
    <v>166266017.28</v>
    <v>Invesco S&amp;P500 EW Mt</v>
    <v>32.54</v>
    <v>32.33</v>
    <v>32.700000000000003</v>
    <v>32.700000000000003</v>
    <v>RSPM</v>
    <v>Invesco S&amp;P500 EW Mt (ARCX:RSPM)</v>
    <v>15476</v>
    <v>32548</v>
  </rv>
  <rv s="2">
    <v>6231</v>
  </rv>
  <rv s="18">
    <v>en-US</v>
    <v>cde677</v>
    <v>268435456</v>
    <v>1</v>
    <v>Powered by Refinitiv</v>
    <v>40</v>
    <v>AB Short Duration HY (ARCX:SYFI)</v>
    <v>24</v>
    <v>39</v>
    <v>Finance</v>
    <v>25</v>
    <v>36.29</v>
    <v>33.5</v>
    <v>0.72289999999999999</v>
    <v>8.5999999999999993E-2</v>
    <v>0</v>
    <v>2.4220000000000001E-3</v>
    <v>0</v>
    <v>USD</v>
    <v>NYSE Arca</v>
    <v>ARCX</v>
    <v>4.0000000000000001E-3</v>
    <v>35.630000000000003</v>
    <v>ETF</v>
    <v>45824.84027780078</v>
    <v>35.560099999999998</v>
    <v>743278690.62</v>
    <v>AB Short Duration HY</v>
    <v>35.57</v>
    <v>35.503999999999998</v>
    <v>35.590000000000003</v>
    <v>35.590000000000003</v>
    <v>SYFI</v>
    <v>AB Short Duration HY (ARCX:SYFI)</v>
    <v>54630</v>
    <v>168686</v>
  </rv>
  <rv s="2">
    <v>6233</v>
  </rv>
  <rv s="3">
    <v>https://www.bing.com/financeapi/forcetrigger?t=a1vzbh&amp;q=ARCX%3aIYK&amp;form=skydnc</v>
    <v>Learn more on Bing</v>
  </rv>
  <rv s="17">
    <v>en-US</v>
    <v>a1vzbh</v>
    <v>268435456</v>
    <v>1</v>
    <v>Powered by Refinitiv</v>
    <v>38</v>
    <v>iShares:US Cnsmr Staples (ARCX:IYK)</v>
    <v>34</v>
    <v>39</v>
    <v>Finance</v>
    <v>25</v>
    <v>73.25</v>
    <v>63.18</v>
    <v>0.96040000000000003</v>
    <v>0.157</v>
    <v>0</v>
    <v>2.232E-3</v>
    <v>0</v>
    <v>USD</v>
    <v>NYSE Arca</v>
    <v>ARCX</v>
    <v>4.0000000000000001E-3</v>
    <v>71.03</v>
    <v>ETF</v>
    <v>45824.84027780078</v>
    <v>6235</v>
    <v>70.23</v>
    <v>1538520528.22</v>
    <v>iShares:US Cnsmr Staples</v>
    <v>70.599999999999994</v>
    <v>70.352999999999994</v>
    <v>70.510000000000005</v>
    <v>70.510000000000005</v>
    <v>IYK</v>
    <v>iShares:US Cnsmr Staples (ARCX:IYK)</v>
    <v>108441</v>
    <v>279287</v>
  </rv>
  <rv s="2">
    <v>6236</v>
  </rv>
  <rv s="3">
    <v>https://www.bing.com/financeapi/forcetrigger?t=a231c7&amp;q=ARCX%3aSJNK&amp;form=skydnc</v>
    <v>Learn more on Bing</v>
  </rv>
  <rv s="17">
    <v>en-US</v>
    <v>a231c7</v>
    <v>268435456</v>
    <v>1</v>
    <v>Powered by Refinitiv</v>
    <v>38</v>
    <v>SPDR Bbg ST Hi Yld Bd (ARCX:SJNK)</v>
    <v>34</v>
    <v>39</v>
    <v>Finance</v>
    <v>25</v>
    <v>25.77</v>
    <v>23.92</v>
    <v>0.75439999999999996</v>
    <v>7.0000000000000007E-2</v>
    <v>0</v>
    <v>2.7860000000000003E-3</v>
    <v>0</v>
    <v>USD</v>
    <v>NYSE Arca</v>
    <v>ARCX</v>
    <v>4.0000000000000001E-3</v>
    <v>25.22</v>
    <v>ETF</v>
    <v>45824.84027780078</v>
    <v>6238</v>
    <v>25.17</v>
    <v>4363856333.7600002</v>
    <v>SPDR Bbg ST Hi Yld Bd</v>
    <v>25.18</v>
    <v>25.13</v>
    <v>25.2</v>
    <v>25.2</v>
    <v>SJNK</v>
    <v>SPDR Bbg ST Hi Yld Bd (ARCX:SJNK)</v>
    <v>2662054</v>
    <v>3129225</v>
  </rv>
  <rv s="2">
    <v>6239</v>
  </rv>
  <rv s="18">
    <v>en-US</v>
    <v>c9rg9c</v>
    <v>268435456</v>
    <v>1</v>
    <v>Powered by Refinitiv</v>
    <v>40</v>
    <v>AB High Yield (ARCX:HYFI)</v>
    <v>24</v>
    <v>39</v>
    <v>Finance</v>
    <v>25</v>
    <v>40.14</v>
    <v>34.74</v>
    <v>1.0538000000000001</v>
    <v>1.2E-2</v>
    <v>0</v>
    <v>3.2460000000000003E-4</v>
    <v>0</v>
    <v>USD</v>
    <v>NYSE Arca</v>
    <v>ARCX</v>
    <v>4.0000000000000001E-3</v>
    <v>37.049999999999997</v>
    <v>ETF</v>
    <v>45824.84027780078</v>
    <v>36.979999999999997</v>
    <v>185638165.97999999</v>
    <v>AB High Yield</v>
    <v>37.04</v>
    <v>36.968000000000004</v>
    <v>36.979999999999997</v>
    <v>36.979999999999997</v>
    <v>HYFI</v>
    <v>AB High Yield (ARCX:HYFI)</v>
    <v>16522</v>
    <v>17514</v>
  </rv>
  <rv s="2">
    <v>6241</v>
  </rv>
  <rv s="16">
    <v>en-US</v>
    <v>cafsyc</v>
    <v>268435456</v>
    <v>1</v>
    <v>Powered by Refinitiv</v>
    <v>36</v>
    <v>PGIM Sh Dur Mul Sec Bd (BATS:PSDM)</v>
    <v>24</v>
    <v>37</v>
    <v>Finance</v>
    <v>17</v>
    <v>51.6</v>
    <v>50.268900000000002</v>
    <v>-0.01</v>
    <v>0</v>
    <v>-1.961E-4</v>
    <v>0</v>
    <v>USD</v>
    <v>CBOE BZX Exchange</v>
    <v>BATS</v>
    <v>4.0000000000000001E-3</v>
    <v>51.03</v>
    <v>ETF</v>
    <v>45824.840334825778</v>
    <v>50.97</v>
    <v>79167657.489999995</v>
    <v>PGIM Sh Dur Mul Sec Bd</v>
    <v>50.97</v>
    <v>50.984999999999999</v>
    <v>50.975000000000001</v>
    <v>50.975000000000001</v>
    <v>PSDM</v>
    <v>PGIM Sh Dur Mul Sec Bd (BATS:PSDM)</v>
    <v>9294</v>
    <v>8380</v>
  </rv>
  <rv s="2">
    <v>6243</v>
  </rv>
  <rv s="16">
    <v>en-US</v>
    <v>c9tx1h</v>
    <v>268435456</v>
    <v>1</v>
    <v>Powered by Refinitiv</v>
    <v>36</v>
    <v>BlackRock:iShs Flx In Ac (ARCX:BINC)</v>
    <v>24</v>
    <v>37</v>
    <v>Finance</v>
    <v>35</v>
    <v>53.564999999999998</v>
    <v>50.84</v>
    <v>5.0000000000000001E-3</v>
    <v>0</v>
    <v>9.5530000000000002E-5</v>
    <v>0</v>
    <v>USD</v>
    <v>NYSE Arca</v>
    <v>ARCX</v>
    <v>4.0000000000000001E-3</v>
    <v>52.39</v>
    <v>ETF</v>
    <v>45824.936856620312</v>
    <v>52.320099999999996</v>
    <v>9276587789.5100002</v>
    <v>BlackRock:iShs Flx In Ac</v>
    <v>52.35</v>
    <v>52.34</v>
    <v>52.344999999999999</v>
    <v>52.35</v>
    <v>BINC</v>
    <v>BlackRock:iShs Flx In Ac (ARCX:BINC)</v>
    <v>806673</v>
    <v>1159611</v>
  </rv>
  <rv s="2">
    <v>6245</v>
  </rv>
  <rv s="3">
    <v>https://www.bing.com/financeapi/forcetrigger?t=a1w8h7&amp;q=ARCX%3aJNK&amp;form=skydnc</v>
    <v>Learn more on Bing</v>
  </rv>
  <rv s="17">
    <v>en-US</v>
    <v>a1w8h7</v>
    <v>268435456</v>
    <v>1</v>
    <v>Powered by Refinitiv</v>
    <v>38</v>
    <v>SPDR Bbg High Yield Bd (ARCX:JNK)</v>
    <v>34</v>
    <v>39</v>
    <v>Finance</v>
    <v>25</v>
    <v>97.9</v>
    <v>90.405000000000001</v>
    <v>1.0925</v>
    <v>0.22</v>
    <v>2.7109999999999999E-3</v>
    <v>2.2989999999999998E-3</v>
    <v>0.26</v>
    <v>USD</v>
    <v>NYSE Arca</v>
    <v>ARCX</v>
    <v>4.0000000000000001E-3</v>
    <v>96.03</v>
    <v>ETF</v>
    <v>45824.853583564065</v>
    <v>6247</v>
    <v>95.730099999999993</v>
    <v>7223214336.54</v>
    <v>SPDR Bbg High Yield Bd</v>
    <v>95.96</v>
    <v>95.7</v>
    <v>95.92</v>
    <v>96.18</v>
    <v>JNK</v>
    <v>SPDR Bbg High Yield Bd (ARCX:JNK)</v>
    <v>4509593</v>
    <v>4024170</v>
  </rv>
  <rv s="2">
    <v>6248</v>
  </rv>
  <rv s="3">
    <v>https://www.bing.com/financeapi/forcetrigger?t=a1tv1h&amp;q=BATS%3aGHYG&amp;form=skydnc</v>
    <v>Learn more on Bing</v>
  </rv>
  <rv s="17">
    <v>en-US</v>
    <v>a1tv1h</v>
    <v>268435456</v>
    <v>1</v>
    <v>Powered by Refinitiv</v>
    <v>38</v>
    <v>iShares:US &amp; I HY Crp Bd (BATS:GHYG)</v>
    <v>34</v>
    <v>39</v>
    <v>Finance</v>
    <v>17</v>
    <v>45.88</v>
    <v>42.22</v>
    <v>1.1116999999999999</v>
    <v>0.26</v>
    <v>0</v>
    <v>5.7210000000000004E-3</v>
    <v>0</v>
    <v>USD</v>
    <v>CBOE BZX Exchange</v>
    <v>BATS</v>
    <v>4.0000000000000001E-3</v>
    <v>45.729500000000002</v>
    <v>ETF</v>
    <v>45824.840301457814</v>
    <v>6250</v>
    <v>45.62</v>
    <v>167615990.13999999</v>
    <v>iShares:US &amp; I HY Crp Bd</v>
    <v>45.63</v>
    <v>45.45</v>
    <v>45.71</v>
    <v>45.71</v>
    <v>GHYG</v>
    <v>iShares:US &amp; I HY Crp Bd (BATS:GHYG)</v>
    <v>78941</v>
    <v>35379</v>
  </rv>
  <rv s="2">
    <v>6251</v>
  </rv>
  <rv s="16">
    <v>en-US</v>
    <v>c7pbfr</v>
    <v>268435456</v>
    <v>1</v>
    <v>Powered by Refinitiv</v>
    <v>36</v>
    <v>NYLI:MacKay High Inc (ARCX:IQHI)</v>
    <v>24</v>
    <v>37</v>
    <v>Finance</v>
    <v>25</v>
    <v>27.12</v>
    <v>24.78</v>
    <v>0.06</v>
    <v>0</v>
    <v>2.3050000000000002E-3</v>
    <v>0</v>
    <v>USD</v>
    <v>NYSE Arca</v>
    <v>ARCX</v>
    <v>4.0000000000000001E-3</v>
    <v>26.09</v>
    <v>ETF</v>
    <v>45824.840277789066</v>
    <v>26.04</v>
    <v>60048850.509999998</v>
    <v>NYLI:MacKay High Inc</v>
    <v>26.04</v>
    <v>26.03</v>
    <v>26.09</v>
    <v>26.09</v>
    <v>IQHI</v>
    <v>NYLI:MacKay High Inc (ARCX:IQHI)</v>
    <v>542</v>
    <v>1432</v>
  </rv>
  <rv s="2">
    <v>6253</v>
  </rv>
  <rv s="3">
    <v>https://www.bing.com/financeapi/forcetrigger?t=a1v32w&amp;q=BATS%3aHYXU&amp;form=skydnc</v>
    <v>Learn more on Bing</v>
  </rv>
  <rv s="17">
    <v>en-US</v>
    <v>a1v32w</v>
    <v>268435456</v>
    <v>1</v>
    <v>Powered by Refinitiv</v>
    <v>38</v>
    <v>iShares:Internatl HY Bd (BATS:HYXU)</v>
    <v>34</v>
    <v>39</v>
    <v>Finance</v>
    <v>17</v>
    <v>54.16</v>
    <v>45.76</v>
    <v>1.2275</v>
    <v>0.1021</v>
    <v>0</v>
    <v>1.9E-3</v>
    <v>0</v>
    <v>USD</v>
    <v>CBOE BZX Exchange</v>
    <v>BATS</v>
    <v>4.0000000000000001E-3</v>
    <v>54.12</v>
    <v>ETF</v>
    <v>45824.840306758597</v>
    <v>6255</v>
    <v>53.845999999999997</v>
    <v>41988576.859999999</v>
    <v>iShares:Internatl HY Bd</v>
    <v>54.02</v>
    <v>53.743899999999996</v>
    <v>53.845999999999997</v>
    <v>53.845999999999997</v>
    <v>HYXU</v>
    <v>iShares:Internatl HY Bd (BATS:HYXU)</v>
    <v>7264</v>
    <v>9078</v>
  </rv>
  <rv s="2">
    <v>6256</v>
  </rv>
  <rv s="3">
    <v>https://www.bing.com/financeapi/forcetrigger?t=b16nsm&amp;q=BATS%3aFLHY&amp;form=skydnc</v>
    <v>Learn more on Bing</v>
  </rv>
  <rv s="17">
    <v>en-US</v>
    <v>b16nsm</v>
    <v>268435456</v>
    <v>1</v>
    <v>Powered by Refinitiv</v>
    <v>38</v>
    <v>Franklin ETF:HY Corp (BATS:FLHY)</v>
    <v>34</v>
    <v>39</v>
    <v>Finance</v>
    <v>17</v>
    <v>24.53</v>
    <v>22.640999999999998</v>
    <v>0.95679999999999998</v>
    <v>0.06</v>
    <v>0</v>
    <v>2.5000000000000001E-3</v>
    <v>0</v>
    <v>USD</v>
    <v>CBOE BZX Exchange</v>
    <v>BATS</v>
    <v>4.0000000000000001E-3</v>
    <v>24.06</v>
    <v>ETF</v>
    <v>45824.840299791409</v>
    <v>6258</v>
    <v>24.000499999999999</v>
    <v>629653518.88999999</v>
    <v>Franklin ETF:HY Corp</v>
    <v>24.02</v>
    <v>24</v>
    <v>24.06</v>
    <v>24.06</v>
    <v>FLHY</v>
    <v>Franklin ETF:HY Corp (BATS:FLHY)</v>
    <v>52287</v>
    <v>74038</v>
  </rv>
  <rv s="2">
    <v>6259</v>
  </rv>
  <rv s="3">
    <v>https://www.bing.com/financeapi/forcetrigger?t=c6ar8m&amp;q=ARCX%3aXCCC&amp;form=skydnc</v>
    <v>Learn more on Bing</v>
  </rv>
  <rv s="17">
    <v>en-US</v>
    <v>c6ar8m</v>
    <v>268435456</v>
    <v>1</v>
    <v>Powered by Refinitiv</v>
    <v>38</v>
    <v>BondBloxx:CCC USD HY CB (ARCX:XCCC)</v>
    <v>34</v>
    <v>39</v>
    <v>Finance</v>
    <v>25</v>
    <v>40.5</v>
    <v>33.909999999999997</v>
    <v>1.1172</v>
    <v>0.157</v>
    <v>0</v>
    <v>4.1359999999999999E-3</v>
    <v>0</v>
    <v>USD</v>
    <v>NYSE Arca</v>
    <v>ARCX</v>
    <v>4.0000000000000001E-3</v>
    <v>38.15</v>
    <v>ETF</v>
    <v>45824.840277812502</v>
    <v>6261</v>
    <v>38.010599999999997</v>
    <v>141335957.66</v>
    <v>BondBloxx:CCC USD HY CB</v>
    <v>38.049999999999997</v>
    <v>37.963000000000001</v>
    <v>38.119999999999997</v>
    <v>38.119999999999997</v>
    <v>XCCC</v>
    <v>BondBloxx:CCC USD HY CB (ARCX:XCCC)</v>
    <v>28015</v>
    <v>50961</v>
  </rv>
  <rv s="2">
    <v>6262</v>
  </rv>
  <rv s="3">
    <v>https://www.bing.com/financeapi/forcetrigger?t=a1tjim&amp;q=ARCX%3aFXA&amp;form=skydnc</v>
    <v>Learn more on Bing</v>
  </rv>
  <rv s="17">
    <v>en-US</v>
    <v>a1tjim</v>
    <v>268435456</v>
    <v>1</v>
    <v>Powered by Refinitiv</v>
    <v>38</v>
    <v>Invesco:AU Dollar (ARCX:FXA)</v>
    <v>34</v>
    <v>39</v>
    <v>Finance</v>
    <v>25</v>
    <v>68.78</v>
    <v>58.9</v>
    <v>0.78269999999999995</v>
    <v>0.25</v>
    <v>4.6449999999999996E-4</v>
    <v>3.8860000000000001E-3</v>
    <v>0.03</v>
    <v>USD</v>
    <v>NYSE Arca</v>
    <v>ARCX</v>
    <v>4.0000000000000001E-3</v>
    <v>64.894999999999996</v>
    <v>ETF</v>
    <v>45824.873276596874</v>
    <v>6264</v>
    <v>64.59</v>
    <v>92460478.5</v>
    <v>Invesco:AU Dollar</v>
    <v>64.72</v>
    <v>64.34</v>
    <v>64.59</v>
    <v>64.62</v>
    <v>FXA</v>
    <v>Invesco:AU Dollar (ARCX:FXA)</v>
    <v>26353</v>
    <v>38254</v>
  </rv>
  <rv s="2">
    <v>6265</v>
  </rv>
  <rv s="3">
    <v>https://www.bing.com/financeapi/forcetrigger?t=a1x74c&amp;q=BATS%3aLVHI&amp;form=skydnc</v>
    <v>Learn more on Bing</v>
  </rv>
  <rv s="17">
    <v>en-US</v>
    <v>a1x74c</v>
    <v>268435456</v>
    <v>1</v>
    <v>Powered by Refinitiv</v>
    <v>38</v>
    <v>Frnkln Intl LoVol HD Ix (BATS:LVHI)</v>
    <v>34</v>
    <v>39</v>
    <v>Finance</v>
    <v>17</v>
    <v>33.29</v>
    <v>28.46</v>
    <v>0.54930000000000001</v>
    <v>-0.03</v>
    <v>4.9541000000000002E-2</v>
    <v>-9.1660000000000005E-4</v>
    <v>1.62</v>
    <v>USD</v>
    <v>CBOE BZX Exchange</v>
    <v>BATS</v>
    <v>4.0000000000000001E-3</v>
    <v>32.899900000000002</v>
    <v>ETF</v>
    <v>45824.919560173439</v>
    <v>6267</v>
    <v>32.664999999999999</v>
    <v>2651649224.8299999</v>
    <v>Frnkln Intl LoVol HD Ix</v>
    <v>32.840000000000003</v>
    <v>32.729999999999997</v>
    <v>32.700000000000003</v>
    <v>34.32</v>
    <v>LVHI</v>
    <v>Frnkln Intl LoVol HD Ix (BATS:LVHI)</v>
    <v>472048</v>
    <v>567965</v>
  </rv>
  <rv s="2">
    <v>6268</v>
  </rv>
  <rv s="3">
    <v>https://www.bing.com/financeapi/forcetrigger?t=a1tvfr&amp;q=ARCX%3aGII&amp;form=skydnc</v>
    <v>Learn more on Bing</v>
  </rv>
  <rv s="17">
    <v>en-US</v>
    <v>a1tvfr</v>
    <v>268435456</v>
    <v>1</v>
    <v>Powered by Refinitiv</v>
    <v>38</v>
    <v>SPDR S&amp;P Global Infr (ARCX:GII)</v>
    <v>34</v>
    <v>39</v>
    <v>Finance</v>
    <v>25</v>
    <v>67.260000000000005</v>
    <v>54.08</v>
    <v>0.99670000000000003</v>
    <v>-0.28000000000000003</v>
    <v>-1.3254999999999999E-2</v>
    <v>-4.1999999999999997E-3</v>
    <v>-0.88</v>
    <v>USD</v>
    <v>NYSE Arca</v>
    <v>ARCX</v>
    <v>4.0000000000000001E-3</v>
    <v>67.2</v>
    <v>ETF</v>
    <v>45824.84027780078</v>
    <v>6270</v>
    <v>66.3</v>
    <v>548504383.32000005</v>
    <v>SPDR S&amp;P Global Infr</v>
    <v>67.02</v>
    <v>66.67</v>
    <v>66.39</v>
    <v>65.510000000000005</v>
    <v>GII</v>
    <v>SPDR S&amp;P Global Infr (ARCX:GII)</v>
    <v>16783</v>
    <v>37963</v>
  </rv>
  <rv s="2">
    <v>6271</v>
  </rv>
  <rv s="20">
    <v>en-US</v>
    <v>cecyrw</v>
    <v>268435456</v>
    <v>1</v>
    <v>Powered by Refinitiv</v>
    <v>44</v>
    <v>JPMORGAN:Funda Data S SC (XNAS:SCDS)</v>
    <v>24</v>
    <v>45</v>
    <v>Finance</v>
    <v>43</v>
    <v>60.220100000000002</v>
    <v>43.787100000000002</v>
    <v>0.54849999999999999</v>
    <v>1.0579E-2</v>
    <v>USD</v>
    <v>Nasdaq Stock Market</v>
    <v>XNAS</v>
    <v>4.0000000000000001E-3</v>
    <v>52.396099999999997</v>
    <v>ETF</v>
    <v>45824.843750265623</v>
    <v>52.396099999999997</v>
    <v>6137827.9500000002</v>
    <v>JPMORGAN:Funda Data S SC</v>
    <v>52.396099999999997</v>
    <v>51.8476</v>
    <v>52.396099999999997</v>
    <v>SCDS</v>
    <v>JPMORGAN:Funda Data S SC (XNAS:SCDS)</v>
    <v>0</v>
    <v>183</v>
  </rv>
  <rv s="2">
    <v>6273</v>
  </rv>
  <rv s="3">
    <v>https://www.bing.com/financeapi/forcetrigger?t=a21yfr&amp;q=ARCX%3aRGI&amp;form=skydnc</v>
    <v>Learn more on Bing</v>
  </rv>
  <rv s="17">
    <v>en-US</v>
    <v>a21yfr</v>
    <v>268435456</v>
    <v>1</v>
    <v>Powered by Refinitiv</v>
    <v>38</v>
    <v>Invesco S&amp;P500 EW In (ARCX:RSPN)</v>
    <v>34</v>
    <v>39</v>
    <v>Finance</v>
    <v>25</v>
    <v>55.27</v>
    <v>42.276699999999998</v>
    <v>1.0299</v>
    <v>0.4</v>
    <v>1.4482E-2</v>
    <v>7.6800000000000002E-3</v>
    <v>0.76</v>
    <v>USD</v>
    <v>NYSE Arca</v>
    <v>ARCX</v>
    <v>4.0000000000000001E-3</v>
    <v>52.68</v>
    <v>ETF</v>
    <v>45824.855899825779</v>
    <v>6275</v>
    <v>52.271299999999997</v>
    <v>627753236.48000002</v>
    <v>Invesco S&amp;P500 EW In</v>
    <v>52.41</v>
    <v>52.08</v>
    <v>52.48</v>
    <v>53.24</v>
    <v>RSPN</v>
    <v>Invesco S&amp;P500 EW In (ARCX:RSPN)</v>
    <v>15405</v>
    <v>59390</v>
  </rv>
  <rv s="2">
    <v>6276</v>
  </rv>
  <rv s="3">
    <v>https://www.bing.com/financeapi/forcetrigger?t=a22f1h&amp;q=ARCX%3aRYU&amp;form=skydnc</v>
    <v>Learn more on Bing</v>
  </rv>
  <rv s="17">
    <v>en-US</v>
    <v>a22f1h</v>
    <v>268435456</v>
    <v>1</v>
    <v>Powered by Refinitiv</v>
    <v>38</v>
    <v>Invesco S&amp;P500 EW Ut (ARCX:RSPU)</v>
    <v>34</v>
    <v>39</v>
    <v>Finance</v>
    <v>25</v>
    <v>73.02</v>
    <v>57.6</v>
    <v>0.97709999999999997</v>
    <v>-0.32</v>
    <v>0</v>
    <v>-4.516E-3</v>
    <v>0</v>
    <v>USD</v>
    <v>NYSE Arca</v>
    <v>ARCX</v>
    <v>4.0000000000000001E-3</v>
    <v>71.63</v>
    <v>ETF</v>
    <v>45824.84027780078</v>
    <v>6278</v>
    <v>70.349999999999994</v>
    <v>458128281.25999999</v>
    <v>Invesco S&amp;P500 EW Ut</v>
    <v>71.319999999999993</v>
    <v>70.86</v>
    <v>70.540000000000006</v>
    <v>70.540000000000006</v>
    <v>RSPU</v>
    <v>Invesco S&amp;P500 EW Ut (ARCX:RSPU)</v>
    <v>18316</v>
    <v>46464</v>
  </rv>
  <rv s="2">
    <v>6279</v>
  </rv>
  <rv s="16">
    <v>en-US</v>
    <v>ce7kyc</v>
    <v>268435456</v>
    <v>1</v>
    <v>Powered by Refinitiv</v>
    <v>36</v>
    <v>iShares:US Manufacturing (ARCX:MADE)</v>
    <v>24</v>
    <v>37</v>
    <v>Finance</v>
    <v>25</v>
    <v>27.06</v>
    <v>19.920000000000002</v>
    <v>0.32190000000000002</v>
    <v>0</v>
    <v>1.2544999999999999E-2</v>
    <v>0</v>
    <v>USD</v>
    <v>NYSE Arca</v>
    <v>ARCX</v>
    <v>4.0000000000000001E-3</v>
    <v>26.065000000000001</v>
    <v>ETF</v>
    <v>45824.840277789066</v>
    <v>25.980899999999998</v>
    <v>19111345.98</v>
    <v>iShares:US Manufacturing</v>
    <v>25.985399999999998</v>
    <v>25.658999999999999</v>
    <v>25.980899999999998</v>
    <v>25.980899999999998</v>
    <v>MADE</v>
    <v>iShares:US Manufacturing (ARCX:MADE)</v>
    <v>3114</v>
    <v>10238</v>
  </rv>
  <rv s="2">
    <v>6281</v>
  </rv>
  <rv s="3">
    <v>https://www.bing.com/financeapi/forcetrigger?t=a1qvur&amp;q=ARCX%3aDEF&amp;form=skydnc</v>
    <v>Learn more on Bing</v>
  </rv>
  <rv s="17">
    <v>en-US</v>
    <v>a1qvur</v>
    <v>268435456</v>
    <v>1</v>
    <v>Powered by Refinitiv</v>
    <v>38</v>
    <v>Invesco Bloomberg PP (ARCX:POWA)</v>
    <v>34</v>
    <v>39</v>
    <v>Finance</v>
    <v>25</v>
    <v>87.682299999999998</v>
    <v>73.16</v>
    <v>0.88049999999999995</v>
    <v>0.61019999999999996</v>
    <v>0</v>
    <v>7.2069999999999999E-3</v>
    <v>0</v>
    <v>USD</v>
    <v>NYSE Arca</v>
    <v>ARCX</v>
    <v>4.0000000000000001E-3</v>
    <v>85.635000000000005</v>
    <v>ETF</v>
    <v>45824.840277777781</v>
    <v>6283</v>
    <v>85.21</v>
    <v>181426827.5</v>
    <v>Invesco Bloomberg PP</v>
    <v>85.635000000000005</v>
    <v>84.670900000000003</v>
    <v>85.281099999999995</v>
    <v>85.281099999999995</v>
    <v>POWA</v>
    <v>Invesco Bloomberg PP (ARCX:POWA)</v>
    <v>10253</v>
    <v>3669</v>
  </rv>
  <rv s="2">
    <v>6284</v>
  </rv>
  <rv s="3">
    <v>https://www.bing.com/financeapi/forcetrigger?t=c3o6a2&amp;q=XNAS%3aUBND&amp;form=skydnc</v>
    <v>Learn more on Bing</v>
  </rv>
  <rv s="17">
    <v>en-US</v>
    <v>c3o6a2</v>
    <v>268435456</v>
    <v>1</v>
    <v>Powered by Refinitiv</v>
    <v>38</v>
    <v>VictoryII:VShs Cr+ Int B (XNAS:UBND)</v>
    <v>34</v>
    <v>39</v>
    <v>Finance</v>
    <v>25</v>
    <v>22.43</v>
    <v>21.11</v>
    <v>0.97699999999999998</v>
    <v>-0.03</v>
    <v>0</v>
    <v>-1.3910000000000001E-3</v>
    <v>0</v>
    <v>USD</v>
    <v>Nasdaq Stock Market</v>
    <v>XNAS</v>
    <v>4.0000000000000001E-3</v>
    <v>21.59</v>
    <v>ETF</v>
    <v>45824.843750196094</v>
    <v>6286</v>
    <v>21.53</v>
    <v>846948705.39999998</v>
    <v>VictoryII:VShs Cr+ Int B</v>
    <v>21.55</v>
    <v>21.57</v>
    <v>21.54</v>
    <v>21.54</v>
    <v>UBND</v>
    <v>VictoryII:VShs Cr+ Int B (XNAS:UBND)</v>
    <v>45703</v>
    <v>429912</v>
  </rv>
  <rv s="2">
    <v>6287</v>
  </rv>
  <rv s="3">
    <v>https://www.bing.com/financeapi/forcetrigger?t=a1qmec&amp;q=ARCX%3aCWB&amp;form=skydnc</v>
    <v>Learn more on Bing</v>
  </rv>
  <rv s="17">
    <v>en-US</v>
    <v>a1qmec</v>
    <v>268435456</v>
    <v>1</v>
    <v>Powered by Refinitiv</v>
    <v>38</v>
    <v>SPDR Bbg Conv Secs (ARCX:CWB)</v>
    <v>34</v>
    <v>39</v>
    <v>Finance</v>
    <v>25</v>
    <v>82.24</v>
    <v>70.12</v>
    <v>0.71850000000000003</v>
    <v>0.61</v>
    <v>0</v>
    <v>7.5989999999999999E-3</v>
    <v>0</v>
    <v>USD</v>
    <v>NYSE Arca</v>
    <v>ARCX</v>
    <v>4.0000000000000001E-3</v>
    <v>80.989999999999995</v>
    <v>ETF</v>
    <v>45824.900452198439</v>
    <v>6289</v>
    <v>80.55</v>
    <v>3772184193.1700001</v>
    <v>SPDR Bbg Conv Secs</v>
    <v>80.88</v>
    <v>80.27</v>
    <v>80.88</v>
    <v>80.88</v>
    <v>CWB</v>
    <v>SPDR Bbg Conv Secs (ARCX:CWB)</v>
    <v>804017</v>
    <v>410586</v>
  </rv>
  <rv s="2">
    <v>6290</v>
  </rv>
  <rv s="3">
    <v>https://www.bing.com/financeapi/forcetrigger?t=a1vfh7&amp;q=ARCX%3aIHY&amp;form=skydnc</v>
    <v>Learn more on Bing</v>
  </rv>
  <rv s="17">
    <v>en-US</v>
    <v>a1vfh7</v>
    <v>268435456</v>
    <v>1</v>
    <v>Powered by Refinitiv</v>
    <v>38</v>
    <v>VanEck:Intl HY Bond (ARCX:IHY)</v>
    <v>34</v>
    <v>39</v>
    <v>Finance</v>
    <v>25</v>
    <v>21.88</v>
    <v>20.23</v>
    <v>1.0139</v>
    <v>6.4000000000000001E-2</v>
    <v>0</v>
    <v>2.9480000000000001E-3</v>
    <v>0</v>
    <v>USD</v>
    <v>NYSE Arca</v>
    <v>ARCX</v>
    <v>4.0000000000000001E-3</v>
    <v>21.83</v>
    <v>ETF</v>
    <v>45824.84027780078</v>
    <v>6292</v>
    <v>21.73</v>
    <v>30119922.449999999</v>
    <v>VanEck:Intl HY Bond</v>
    <v>21.73</v>
    <v>21.7118</v>
    <v>21.7758</v>
    <v>21.7758</v>
    <v>IHY</v>
    <v>VanEck:Intl HY Bond (ARCX:IHY)</v>
    <v>7388</v>
    <v>25462</v>
  </rv>
  <rv s="2">
    <v>6293</v>
  </rv>
  <rv s="3">
    <v>https://www.bing.com/financeapi/forcetrigger?t=a25rtc&amp;q=ARCX%3aWDIV&amp;form=skydnc</v>
    <v>Learn more on Bing</v>
  </rv>
  <rv s="17">
    <v>en-US</v>
    <v>a25rtc</v>
    <v>268435456</v>
    <v>1</v>
    <v>Powered by Refinitiv</v>
    <v>38</v>
    <v>SPDR S&amp;P Global Dividend (ARCX:WDIV)</v>
    <v>34</v>
    <v>39</v>
    <v>Finance</v>
    <v>25</v>
    <v>71.66</v>
    <v>58.549900000000001</v>
    <v>0.75329999999999997</v>
    <v>0.37090000000000001</v>
    <v>-6.8820000000000001E-3</v>
    <v>5.2370000000000003E-3</v>
    <v>-0.49</v>
    <v>USD</v>
    <v>NYSE Arca</v>
    <v>ARCX</v>
    <v>4.0000000000000001E-3</v>
    <v>71.66</v>
    <v>ETF</v>
    <v>45824.84027780078</v>
    <v>6295</v>
    <v>71.174700000000001</v>
    <v>207861205.56</v>
    <v>SPDR S&amp;P Global Dividend</v>
    <v>71.42</v>
    <v>70.829099999999997</v>
    <v>71.2</v>
    <v>70.709999999999994</v>
    <v>WDIV</v>
    <v>SPDR S&amp;P Global Dividend (ARCX:WDIV)</v>
    <v>30445</v>
    <v>12920</v>
  </rv>
  <rv s="2">
    <v>6296</v>
  </rv>
  <rv s="3">
    <v>https://www.bing.com/financeapi/forcetrigger?t=a1vnsm&amp;q=ARCX%3aIOO&amp;form=skydnc</v>
    <v>Learn more on Bing</v>
  </rv>
  <rv s="17">
    <v>en-US</v>
    <v>a1vnsm</v>
    <v>268435456</v>
    <v>1</v>
    <v>Powered by Refinitiv</v>
    <v>38</v>
    <v>iShares:Glbl 100 (ARCX:IOO)</v>
    <v>34</v>
    <v>39</v>
    <v>Finance</v>
    <v>25</v>
    <v>106.01990000000001</v>
    <v>82.795000000000002</v>
    <v>0.81259999999999999</v>
    <v>0.875</v>
    <v>-3.1530000000000004E-3</v>
    <v>8.4309999999999993E-3</v>
    <v>-0.33</v>
    <v>USD</v>
    <v>NYSE Arca</v>
    <v>ARCX</v>
    <v>4.0000000000000001E-3</v>
    <v>105.08499999999999</v>
    <v>ETF</v>
    <v>45824.84027780078</v>
    <v>6298</v>
    <v>104.2037</v>
    <v>6297288982.5200005</v>
    <v>iShares:Glbl 100</v>
    <v>104.24</v>
    <v>103.785</v>
    <v>104.66</v>
    <v>104.33</v>
    <v>IOO</v>
    <v>iShares:Glbl 100 (ARCX:IOO)</v>
    <v>122031</v>
    <v>104409</v>
  </rv>
  <rv s="2">
    <v>6299</v>
  </rv>
  <rv s="3">
    <v>https://www.bing.com/financeapi/forcetrigger?t=a21ufr&amp;q=BATS%3aREGL&amp;form=skydnc</v>
    <v>Learn more on Bing</v>
  </rv>
  <rv s="17">
    <v>en-US</v>
    <v>a21ufr</v>
    <v>268435456</v>
    <v>1</v>
    <v>Powered by Refinitiv</v>
    <v>38</v>
    <v>ProShares:S&amp;P MC400 D Ar (BATS:REGL)</v>
    <v>34</v>
    <v>39</v>
    <v>Finance</v>
    <v>17</v>
    <v>89.45</v>
    <v>71.581699999999998</v>
    <v>0.82579999999999998</v>
    <v>0.26</v>
    <v>-8.5500000000000003E-3</v>
    <v>3.2320000000000001E-3</v>
    <v>-0.69</v>
    <v>USD</v>
    <v>CBOE BZX Exchange</v>
    <v>BATS</v>
    <v>4.0000000000000001E-3</v>
    <v>81.297600000000003</v>
    <v>ETF</v>
    <v>45824.92086751094</v>
    <v>6301</v>
    <v>80.566500000000005</v>
    <v>1768286335</v>
    <v>ProShares:S&amp;P MC400 D Ar</v>
    <v>80.94</v>
    <v>80.44</v>
    <v>80.7</v>
    <v>80.010000000000005</v>
    <v>REGL</v>
    <v>ProShares:S&amp;P MC400 D Ar (BATS:REGL)</v>
    <v>37901</v>
    <v>44503</v>
  </rv>
  <rv s="2">
    <v>6302</v>
  </rv>
  <rv s="3">
    <v>https://www.bing.com/financeapi/forcetrigger?t=a1vzvh&amp;q=BATS%3aIYZ&amp;form=skydnc</v>
    <v>Learn more on Bing</v>
  </rv>
  <rv s="17">
    <v>en-US</v>
    <v>a1vzvh</v>
    <v>268435456</v>
    <v>1</v>
    <v>Powered by Refinitiv</v>
    <v>38</v>
    <v>iShares:US Telecom ETF (BATS:IYZ)</v>
    <v>34</v>
    <v>39</v>
    <v>Finance</v>
    <v>17</v>
    <v>28.89</v>
    <v>20.72</v>
    <v>0.76300000000000001</v>
    <v>0.23200000000000001</v>
    <v>-1.2001E-2</v>
    <v>8.2570000000000005E-3</v>
    <v>-0.34</v>
    <v>USD</v>
    <v>CBOE BZX Exchange</v>
    <v>BATS</v>
    <v>4.0000000000000001E-3</v>
    <v>28.64</v>
    <v>ETF</v>
    <v>45824.840313923436</v>
    <v>6304</v>
    <v>28.29</v>
    <v>384067381.75</v>
    <v>iShares:US Telecom ETF</v>
    <v>28.34</v>
    <v>28.097999999999999</v>
    <v>28.33</v>
    <v>27.99</v>
    <v>IYZ</v>
    <v>iShares:US Telecom ETF (BATS:IYZ)</v>
    <v>367318</v>
    <v>550836</v>
  </rv>
  <rv s="2">
    <v>6305</v>
  </rv>
  <rv s="3">
    <v>https://www.bing.com/financeapi/forcetrigger?t=a1qvgh&amp;q=BATS%3aDDWM&amp;form=skydnc</v>
    <v>Learn more on Bing</v>
  </rv>
  <rv s="17">
    <v>en-US</v>
    <v>a1qvgh</v>
    <v>268435456</v>
    <v>1</v>
    <v>Powered by Refinitiv</v>
    <v>38</v>
    <v>WisdomTree:Dyn Intl Eq (BATS:DDWM)</v>
    <v>34</v>
    <v>39</v>
    <v>Finance</v>
    <v>17</v>
    <v>40.509900000000002</v>
    <v>32.299999999999997</v>
    <v>0.71160000000000001</v>
    <v>0.1</v>
    <v>1.1309E-2</v>
    <v>2.5200000000000001E-3</v>
    <v>0.45</v>
    <v>USD</v>
    <v>CBOE BZX Exchange</v>
    <v>BATS</v>
    <v>4.0000000000000001E-3</v>
    <v>40.04</v>
    <v>ETF</v>
    <v>45824.8656367125</v>
    <v>6307</v>
    <v>39.756399999999999</v>
    <v>587531560.49000001</v>
    <v>WisdomTree:Dyn Intl Eq</v>
    <v>39.94</v>
    <v>39.69</v>
    <v>39.79</v>
    <v>40.24</v>
    <v>DDWM</v>
    <v>WisdomTree:Dyn Intl Eq (BATS:DDWM)</v>
    <v>70766</v>
    <v>109132</v>
  </rv>
  <rv s="2">
    <v>6308</v>
  </rv>
  <rv s="3">
    <v>https://www.bing.com/financeapi/forcetrigger?t=a22pbh&amp;q=XNAS%3aSCZ&amp;form=skydnc</v>
    <v>Learn more on Bing</v>
  </rv>
  <rv s="17">
    <v>en-US</v>
    <v>a22pbh</v>
    <v>268435456</v>
    <v>1</v>
    <v>Powered by Refinitiv</v>
    <v>38</v>
    <v>iShares:MSCI EAFE Sm-Cp (XNAS:SCZ)</v>
    <v>34</v>
    <v>39</v>
    <v>Finance</v>
    <v>25</v>
    <v>72.19</v>
    <v>56.64</v>
    <v>1.0254000000000001</v>
    <v>0.36899999999999999</v>
    <v>-2.6919999999999999E-3</v>
    <v>5.2559999999999994E-3</v>
    <v>-0.19</v>
    <v>USD</v>
    <v>Nasdaq Stock Market</v>
    <v>XNAS</v>
    <v>4.0000000000000001E-3</v>
    <v>71.174999999999997</v>
    <v>ETF</v>
    <v>45824.843750265623</v>
    <v>6310</v>
    <v>70.540000000000006</v>
    <v>10207530612.639999</v>
    <v>iShares:MSCI EAFE Sm-Cp</v>
    <v>70.8</v>
    <v>70.210999999999999</v>
    <v>70.58</v>
    <v>70.39</v>
    <v>SCZ</v>
    <v>iShares:MSCI EAFE Sm-Cp (XNAS:SCZ)</v>
    <v>566636</v>
    <v>969094</v>
  </rv>
  <rv s="2">
    <v>6311</v>
  </rv>
  <rv s="3">
    <v>https://www.bing.com/financeapi/forcetrigger?t=a1zsgh&amp;q=ARCX%3aPFXF&amp;form=skydnc</v>
    <v>Learn more on Bing</v>
  </rv>
  <rv s="17">
    <v>en-US</v>
    <v>a1zsgh</v>
    <v>268435456</v>
    <v>1</v>
    <v>Powered by Refinitiv</v>
    <v>38</v>
    <v>VanEck:Pref Secs ex Fin (ARCX:PFXF)</v>
    <v>34</v>
    <v>39</v>
    <v>Finance</v>
    <v>25</v>
    <v>18.45</v>
    <v>15.28</v>
    <v>1.3605</v>
    <v>0.04</v>
    <v>-3.5590000000000001E-3</v>
    <v>2.3779999999999999E-3</v>
    <v>-0.06</v>
    <v>USD</v>
    <v>NYSE Arca</v>
    <v>ARCX</v>
    <v>4.0000000000000001E-3</v>
    <v>16.93</v>
    <v>ETF</v>
    <v>45824.84027780078</v>
    <v>6313</v>
    <v>16.819500000000001</v>
    <v>1768092151.73</v>
    <v>VanEck:Pref Secs ex Fin</v>
    <v>16.87</v>
    <v>16.82</v>
    <v>16.86</v>
    <v>16.8</v>
    <v>PFXF</v>
    <v>VanEck:Pref Secs ex Fin (ARCX:PFXF)</v>
    <v>340589</v>
    <v>407568</v>
  </rv>
  <rv s="2">
    <v>6314</v>
  </rv>
  <rv s="3">
    <v>https://www.bing.com/financeapi/forcetrigger?t=a22eur&amp;q=ARCX%3aRYT&amp;form=skydnc</v>
    <v>Learn more on Bing</v>
  </rv>
  <rv s="17">
    <v>en-US</v>
    <v>a22eur</v>
    <v>268435456</v>
    <v>1</v>
    <v>Powered by Refinitiv</v>
    <v>38</v>
    <v>Invesco S&amp;P500 EW Tc (ARCX:RSPT)</v>
    <v>34</v>
    <v>39</v>
    <v>Finance</v>
    <v>35</v>
    <v>40.494999999999997</v>
    <v>28.52</v>
    <v>1.0593999999999999</v>
    <v>0.81</v>
    <v>-1.0139E-2</v>
    <v>2.0962999999999999E-2</v>
    <v>-0.4</v>
    <v>USD</v>
    <v>NYSE Arca</v>
    <v>ARCX</v>
    <v>4.0000000000000001E-3</v>
    <v>39.4801</v>
    <v>ETF</v>
    <v>45824.933425381249</v>
    <v>6316</v>
    <v>39.01</v>
    <v>3280617867.96</v>
    <v>Invesco S&amp;P500 EW Tc</v>
    <v>39.01</v>
    <v>38.64</v>
    <v>39.450000000000003</v>
    <v>39.049999999999997</v>
    <v>RSPT</v>
    <v>Invesco S&amp;P500 EW Tc (ARCX:RSPT)</v>
    <v>358840</v>
    <v>263406</v>
  </rv>
  <rv s="2">
    <v>6317</v>
  </rv>
  <rv s="3">
    <v>https://www.bing.com/financeapi/forcetrigger?t=a22ear&amp;q=ARCX%3aRYF&amp;form=skydnc</v>
    <v>Learn more on Bing</v>
  </rv>
  <rv s="17">
    <v>en-US</v>
    <v>a22ear</v>
    <v>268435456</v>
    <v>1</v>
    <v>Powered by Refinitiv</v>
    <v>38</v>
    <v>Invesco S&amp;P500 EW Fn (ARCX:RSPF)</v>
    <v>34</v>
    <v>39</v>
    <v>Finance</v>
    <v>25</v>
    <v>78.427999999999997</v>
    <v>59.85</v>
    <v>1.0485</v>
    <v>0.91269999999999996</v>
    <v>0</v>
    <v>1.2669999999999999E-2</v>
    <v>0</v>
    <v>USD</v>
    <v>NYSE Arca</v>
    <v>ARCX</v>
    <v>4.0000000000000001E-3</v>
    <v>73.39</v>
    <v>ETF</v>
    <v>45824.84027780078</v>
    <v>6319</v>
    <v>72.55</v>
    <v>307452079.62</v>
    <v>Invesco S&amp;P500 EW Fn</v>
    <v>72.569999999999993</v>
    <v>72.034700000000001</v>
    <v>72.947400000000002</v>
    <v>72.947400000000002</v>
    <v>RSPF</v>
    <v>Invesco S&amp;P500 EW Fn (ARCX:RSPF)</v>
    <v>8277</v>
    <v>8988</v>
  </rv>
  <rv s="2">
    <v>6320</v>
  </rv>
  <rv s="3">
    <v>https://www.bing.com/financeapi/forcetrigger?t=a1sgbh&amp;q=ARCX%3aEWRE&amp;form=skydnc</v>
    <v>Learn more on Bing</v>
  </rv>
  <rv s="17">
    <v>en-US</v>
    <v>a1sgbh</v>
    <v>268435456</v>
    <v>1</v>
    <v>Powered by Refinitiv</v>
    <v>38</v>
    <v>Invesco S&amp;P 500 EWRE (ARCX:RSPR)</v>
    <v>34</v>
    <v>39</v>
    <v>Finance</v>
    <v>25</v>
    <v>38.936999999999998</v>
    <v>30.8309</v>
    <v>1.0049999999999999</v>
    <v>0.15210000000000001</v>
    <v>0</v>
    <v>4.3319999999999999E-3</v>
    <v>0</v>
    <v>USD</v>
    <v>NYSE Arca</v>
    <v>ARCX</v>
    <v>4.0000000000000001E-3</v>
    <v>35.643799999999999</v>
    <v>ETF</v>
    <v>45824.84027780078</v>
    <v>6322</v>
    <v>35.130000000000003</v>
    <v>106833683.47</v>
    <v>Invesco S&amp;P 500 EWRE</v>
    <v>35.36</v>
    <v>35.1068</v>
    <v>35.258899999999997</v>
    <v>35.258899999999997</v>
    <v>RSPR</v>
    <v>Invesco S&amp;P 500 EWRE (ARCX:RSPR)</v>
    <v>3948</v>
    <v>9457</v>
  </rv>
  <rv s="2">
    <v>6323</v>
  </rv>
  <rv s="3">
    <v>https://www.bing.com/financeapi/forcetrigger?t=a1v3yc&amp;q=ARCX%3aIAI&amp;form=skydnc</v>
    <v>Learn more on Bing</v>
  </rv>
  <rv s="17">
    <v>en-US</v>
    <v>a1v3yc</v>
    <v>268435456</v>
    <v>1</v>
    <v>Powered by Refinitiv</v>
    <v>38</v>
    <v>iShares:US BD &amp; SE ETF (ARCX:IAI)</v>
    <v>34</v>
    <v>39</v>
    <v>Finance</v>
    <v>25</v>
    <v>159.90289999999999</v>
    <v>114.17</v>
    <v>1.0696000000000001</v>
    <v>2.9089999999999998</v>
    <v>0</v>
    <v>1.8926000000000002E-2</v>
    <v>0</v>
    <v>USD</v>
    <v>NYSE Arca</v>
    <v>ARCX</v>
    <v>4.0000000000000001E-3</v>
    <v>157.48990000000001</v>
    <v>ETF</v>
    <v>45824.917236666406</v>
    <v>6325</v>
    <v>154.79</v>
    <v>1329579564.98</v>
    <v>iShares:US BD &amp; SE ETF</v>
    <v>154.79</v>
    <v>153.70099999999999</v>
    <v>156.61000000000001</v>
    <v>156.61000000000001</v>
    <v>IAI</v>
    <v>iShares:US BD &amp; SE ETF (ARCX:IAI)</v>
    <v>62177</v>
    <v>156372</v>
  </rv>
  <rv s="2">
    <v>6326</v>
  </rv>
  <rv s="3">
    <v>https://www.bing.com/financeapi/forcetrigger?t=a234zr&amp;q=BATS%3aSMDV&amp;form=skydnc</v>
    <v>Learn more on Bing</v>
  </rv>
  <rv s="17">
    <v>en-US</v>
    <v>a234zr</v>
    <v>268435456</v>
    <v>1</v>
    <v>Powered by Refinitiv</v>
    <v>38</v>
    <v>ProShares:Russ 2000 DG (BATS:SMDV)</v>
    <v>34</v>
    <v>39</v>
    <v>Finance</v>
    <v>17</v>
    <v>76.900000000000006</v>
    <v>57.98</v>
    <v>0.83889999999999998</v>
    <v>0.09</v>
    <v>-2.0330000000000001E-3</v>
    <v>1.4099999999999998E-3</v>
    <v>-0.13</v>
    <v>USD</v>
    <v>CBOE BZX Exchange</v>
    <v>BATS</v>
    <v>4.0000000000000001E-3</v>
    <v>64.555300000000003</v>
    <v>ETF</v>
    <v>45824.840341573436</v>
    <v>6328</v>
    <v>63.9</v>
    <v>648024704.39999998</v>
    <v>ProShares:Russ 2000 DG</v>
    <v>64.415000000000006</v>
    <v>63.84</v>
    <v>63.93</v>
    <v>63.8</v>
    <v>SMDV</v>
    <v>ProShares:Russ 2000 DG (BATS:SMDV)</v>
    <v>12403</v>
    <v>24045</v>
  </rv>
  <rv s="2">
    <v>6329</v>
  </rv>
  <rv s="3">
    <v>https://www.bing.com/financeapi/forcetrigger?t=bnt7hw&amp;q=ARCX%3aEWCO&amp;form=skydnc</v>
    <v>Learn more on Bing</v>
  </rv>
  <rv s="17">
    <v>en-US</v>
    <v>bnt7hw</v>
    <v>268435456</v>
    <v>1</v>
    <v>Powered by Refinitiv</v>
    <v>38</v>
    <v>Invesco S&amp;P 500 EW CS (ARCX:RSPC)</v>
    <v>34</v>
    <v>39</v>
    <v>Finance</v>
    <v>25</v>
    <v>37.090000000000003</v>
    <v>28.89</v>
    <v>0.84099999999999997</v>
    <v>0.59289999999999998</v>
    <v>0</v>
    <v>1.6351000000000001E-2</v>
    <v>0</v>
    <v>USD</v>
    <v>NYSE Arca</v>
    <v>ARCX</v>
    <v>4.0000000000000001E-3</v>
    <v>36.853499999999997</v>
    <v>ETF</v>
    <v>45824.84027780078</v>
    <v>6331</v>
    <v>36.46</v>
    <v>66047705.25</v>
    <v>Invesco S&amp;P 500 EW CS</v>
    <v>36.46</v>
    <v>36.260599999999997</v>
    <v>36.853499999999997</v>
    <v>36.853499999999997</v>
    <v>RSPC</v>
    <v>Invesco S&amp;P 500 EW CS (ARCX:RSPC)</v>
    <v>2305</v>
    <v>7852</v>
  </rv>
  <rv s="2">
    <v>6332</v>
  </rv>
  <rv s="3">
    <v>https://www.bing.com/financeapi/forcetrigger?t=a1qr7w&amp;q=ARCX%3aDBAW&amp;form=skydnc</v>
    <v>Learn more on Bing</v>
  </rv>
  <rv s="17">
    <v>en-US</v>
    <v>a1qr7w</v>
    <v>268435456</v>
    <v>1</v>
    <v>Powered by Refinitiv</v>
    <v>38</v>
    <v>Xtrackers MSCI AW xUS Hd (ARCX:DBAW)</v>
    <v>34</v>
    <v>39</v>
    <v>Finance</v>
    <v>25</v>
    <v>37.450000000000003</v>
    <v>30.9</v>
    <v>0.65639999999999998</v>
    <v>0.23860000000000001</v>
    <v>0</v>
    <v>6.5209999999999999E-3</v>
    <v>0</v>
    <v>USD</v>
    <v>NYSE Arca</v>
    <v>ARCX</v>
    <v>4.0000000000000001E-3</v>
    <v>37.007399999999997</v>
    <v>ETF</v>
    <v>45824.840277812502</v>
    <v>6334</v>
    <v>36.83</v>
    <v>176990809.33000001</v>
    <v>Xtrackers MSCI AW xUS Hd</v>
    <v>36.86</v>
    <v>36.5914</v>
    <v>36.83</v>
    <v>36.83</v>
    <v>DBAW</v>
    <v>Xtrackers MSCI AW xUS Hd (ARCX:DBAW)</v>
    <v>16781</v>
    <v>14073</v>
  </rv>
  <rv s="2">
    <v>6335</v>
  </rv>
  <rv s="3">
    <v>https://www.bing.com/financeapi/forcetrigger?t=a23z52&amp;q=ARCX%3aEBLU&amp;form=skydnc</v>
    <v>Learn more on Bing</v>
  </rv>
  <rv s="17">
    <v>en-US</v>
    <v>a23z52</v>
    <v>268435456</v>
    <v>1</v>
    <v>Powered by Refinitiv</v>
    <v>38</v>
    <v>Tortoise Global Watr ESG (ARCX:TBLU)</v>
    <v>34</v>
    <v>39</v>
    <v>Finance</v>
    <v>25</v>
    <v>53.97</v>
    <v>42.55</v>
    <v>0.85570000000000002</v>
    <v>0.26879999999999998</v>
    <v>0</v>
    <v>5.1639999999999993E-3</v>
    <v>0</v>
    <v>USD</v>
    <v>NYSE Arca</v>
    <v>ARCX</v>
    <v>4.0000000000000001E-3</v>
    <v>52.51</v>
    <v>ETF</v>
    <v>45824.840277812502</v>
    <v>6337</v>
    <v>51.98</v>
    <v>54268921.350000001</v>
    <v>Tortoise Global Watr ESG</v>
    <v>51.98</v>
    <v>52.054900000000004</v>
    <v>52.323700000000002</v>
    <v>52.323700000000002</v>
    <v>TBLU</v>
    <v>Tortoise Global Watr ESG (ARCX:TBLU)</v>
    <v>3273</v>
    <v>3773</v>
  </rv>
  <rv s="2">
    <v>6338</v>
  </rv>
  <rv s="3">
    <v>https://www.bing.com/financeapi/forcetrigger?t=a22ejc&amp;q=ARCX%3aRYJ&amp;form=skydnc</v>
    <v>Learn more on Bing</v>
  </rv>
  <rv s="17">
    <v>en-US</v>
    <v>a22ejc</v>
    <v>268435456</v>
    <v>1</v>
    <v>Powered by Refinitiv</v>
    <v>38</v>
    <v>Invesco Bbg Anlyst Rt Im (ARCX:UPGD)</v>
    <v>34</v>
    <v>39</v>
    <v>Finance</v>
    <v>25</v>
    <v>75.849999999999994</v>
    <v>61.76</v>
    <v>0.96509999999999996</v>
    <v>0.81279999999999997</v>
    <v>0</v>
    <v>1.1747E-2</v>
    <v>0</v>
    <v>USD</v>
    <v>NYSE Arca</v>
    <v>ARCX</v>
    <v>4.0000000000000001E-3</v>
    <v>70.006299999999996</v>
    <v>ETF</v>
    <v>45824.840277812502</v>
    <v>6340</v>
    <v>69.94</v>
    <v>105902164.86</v>
    <v>Invesco Bbg Anlyst Rt Im</v>
    <v>69.94</v>
    <v>69.1935</v>
    <v>70.006299999999996</v>
    <v>70.006299999999996</v>
    <v>UPGD</v>
    <v>Invesco Bbg Anlyst Rt Im (ARCX:UPGD)</v>
    <v>292</v>
    <v>1644</v>
  </rv>
  <rv s="2">
    <v>6341</v>
  </rv>
  <rv s="3">
    <v>https://www.bing.com/financeapi/forcetrigger?t=b9wnim&amp;q=ARCX%3aQTUM&amp;form=skydnc</v>
    <v>Learn more on Bing</v>
  </rv>
  <rv s="17">
    <v>en-US</v>
    <v>b9wnim</v>
    <v>268435456</v>
    <v>1</v>
    <v>Powered by Refinitiv</v>
    <v>38</v>
    <v>Defiance Quantum (XNAS:QTUM)</v>
    <v>34</v>
    <v>39</v>
    <v>Finance</v>
    <v>35</v>
    <v>90.75</v>
    <v>52.98</v>
    <v>1.1069</v>
    <v>1.645</v>
    <v>-8.0369999999999997E-4</v>
    <v>1.8786000000000001E-2</v>
    <v>-7.17E-2</v>
    <v>USD</v>
    <v>Nasdaq Stock Market</v>
    <v>XNAS</v>
    <v>4.0000000000000001E-3</v>
    <v>89.698800000000006</v>
    <v>ETF</v>
    <v>45824.935092823434</v>
    <v>6343</v>
    <v>88.45</v>
    <v>1280178378.3399999</v>
    <v>Defiance Quantum</v>
    <v>88.5</v>
    <v>87.564999999999998</v>
    <v>89.21</v>
    <v>89.138300000000001</v>
    <v>QTUM</v>
    <v>Defiance Quantum (XNAS:QTUM)</v>
    <v>293322</v>
    <v>361272</v>
  </rv>
  <rv s="2">
    <v>6344</v>
  </rv>
  <rv s="3">
    <v>https://www.bing.com/financeapi/forcetrigger?t=a21hp2&amp;q=ARCX%3aPXQ&amp;form=skydnc</v>
    <v>Learn more on Bing</v>
  </rv>
  <rv s="17">
    <v>en-US</v>
    <v>a21hp2</v>
    <v>268435456</v>
    <v>1</v>
    <v>Powered by Refinitiv</v>
    <v>38</v>
    <v>Invesco Next Gen Conn (ARCX:KNCT)</v>
    <v>34</v>
    <v>39</v>
    <v>Finance</v>
    <v>25</v>
    <v>113</v>
    <v>86.24</v>
    <v>0.64939999999999998</v>
    <v>1.1371</v>
    <v>0</v>
    <v>1.0233000000000001E-2</v>
    <v>0</v>
    <v>USD</v>
    <v>NYSE Arca</v>
    <v>ARCX</v>
    <v>4.0000000000000001E-3</v>
    <v>112.25449999999999</v>
    <v>ETF</v>
    <v>45824.840277777781</v>
    <v>6346</v>
    <v>112.25449999999999</v>
    <v>32576056.690000001</v>
    <v>Invesco Next Gen Conn</v>
    <v>112.25449999999999</v>
    <v>111.1174</v>
    <v>112.25449999999999</v>
    <v>112.25449999999999</v>
    <v>KNCT</v>
    <v>Invesco Next Gen Conn (ARCX:KNCT)</v>
    <v>141</v>
    <v>420</v>
  </rv>
  <rv s="2">
    <v>6347</v>
  </rv>
  <rv s="3">
    <v>https://www.bing.com/financeapi/forcetrigger?t=a1ue2w&amp;q=ARCX%3aGWX&amp;form=skydnc</v>
    <v>Learn more on Bing</v>
  </rv>
  <rv s="17">
    <v>en-US</v>
    <v>a1ue2w</v>
    <v>268435456</v>
    <v>1</v>
    <v>Powered by Refinitiv</v>
    <v>38</v>
    <v>SPDR S&amp;P Intl Sm Cap (ARCX:GWX)</v>
    <v>34</v>
    <v>39</v>
    <v>Finance</v>
    <v>25</v>
    <v>36.840000000000003</v>
    <v>28.53</v>
    <v>0.98629999999999995</v>
    <v>0.28000000000000003</v>
    <v>0</v>
    <v>7.7219999999999997E-3</v>
    <v>0</v>
    <v>USD</v>
    <v>NYSE Arca</v>
    <v>ARCX</v>
    <v>4.0000000000000001E-3</v>
    <v>36.819099999999999</v>
    <v>ETF</v>
    <v>45824.840277812502</v>
    <v>6349</v>
    <v>36.53</v>
    <v>692375038.75</v>
    <v>SPDR S&amp;P Intl Sm Cap</v>
    <v>36.74</v>
    <v>36.26</v>
    <v>36.54</v>
    <v>36.54</v>
    <v>GWX</v>
    <v>SPDR S&amp;P Intl Sm Cap (ARCX:GWX)</v>
    <v>90665</v>
    <v>60960</v>
  </rv>
  <rv s="2">
    <v>6350</v>
  </rv>
  <rv s="3">
    <v>https://www.bing.com/financeapi/forcetrigger?t=c3jaf2&amp;q=BATS%3aFRNW&amp;form=skydnc</v>
    <v>Learn more on Bing</v>
  </rv>
  <rv s="17">
    <v>en-US</v>
    <v>c3jaf2</v>
    <v>268435456</v>
    <v>1</v>
    <v>Powered by Refinitiv</v>
    <v>38</v>
    <v>Fidelity Clean Energy (BATS:FRNW)</v>
    <v>34</v>
    <v>39</v>
    <v>Finance</v>
    <v>17</v>
    <v>16.3247</v>
    <v>11.25</v>
    <v>1.0764</v>
    <v>0.29289999999999999</v>
    <v>0</v>
    <v>1.881E-2</v>
    <v>0</v>
    <v>USD</v>
    <v>CBOE BZX Exchange</v>
    <v>BATS</v>
    <v>4.0000000000000001E-3</v>
    <v>15.89</v>
    <v>ETF</v>
    <v>45824.840304640624</v>
    <v>6352</v>
    <v>15.7576</v>
    <v>24046894.039999999</v>
    <v>Fidelity Clean Energy</v>
    <v>15.8</v>
    <v>15.571199999999999</v>
    <v>15.864100000000001</v>
    <v>15.864100000000001</v>
    <v>FRNW</v>
    <v>Fidelity Clean Energy (BATS:FRNW)</v>
    <v>9371</v>
    <v>6480</v>
  </rv>
  <rv s="2">
    <v>6353</v>
  </rv>
  <rv s="3">
    <v>https://www.bing.com/financeapi/forcetrigger?t=c3jg52&amp;q=ARCX%3aBCIM&amp;form=skydnc</v>
    <v>Learn more on Bing</v>
  </rv>
  <rv s="17">
    <v>en-US</v>
    <v>c3jg52</v>
    <v>268435456</v>
    <v>1</v>
    <v>Powered by Refinitiv</v>
    <v>38</v>
    <v>abrdn:Bbg IMS K1 Free (ARCX:BCIM)</v>
    <v>34</v>
    <v>39</v>
    <v>Finance</v>
    <v>25</v>
    <v>24.832699999999999</v>
    <v>18.897099999999998</v>
    <v>0.99680000000000002</v>
    <v>0.19719999999999999</v>
    <v>0</v>
    <v>9.5379999999999996E-3</v>
    <v>0</v>
    <v>USD</v>
    <v>NYSE Arca</v>
    <v>ARCX</v>
    <v>4.0000000000000001E-3</v>
    <v>20.895</v>
    <v>ETF</v>
    <v>45824.840277789066</v>
    <v>6355</v>
    <v>20.872299999999999</v>
    <v>22971433.57</v>
    <v>abrdn:Bbg IMS K1 Free</v>
    <v>20.88</v>
    <v>20.6751</v>
    <v>20.872299999999999</v>
    <v>20.872299999999999</v>
    <v>BCIM</v>
    <v>abrdn:Bbg IMS K1 Free (ARCX:BCIM)</v>
    <v>658</v>
    <v>9661</v>
  </rv>
  <rv s="2">
    <v>6356</v>
  </rv>
  <rv s="3">
    <v>https://www.bing.com/financeapi/forcetrigger?t=c3ja6h&amp;q=BATS%3aFCLD&amp;form=skydnc</v>
    <v>Learn more on Bing</v>
  </rv>
  <rv s="17">
    <v>en-US</v>
    <v>c3ja6h</v>
    <v>268435456</v>
    <v>1</v>
    <v>Powered by Refinitiv</v>
    <v>38</v>
    <v>Fidelity Cloud Computing (BATS:FCLD)</v>
    <v>34</v>
    <v>39</v>
    <v>Finance</v>
    <v>17</v>
    <v>30.957699999999999</v>
    <v>20</v>
    <v>1.0215000000000001</v>
    <v>0.3921</v>
    <v>0</v>
    <v>1.4389000000000001E-2</v>
    <v>0</v>
    <v>USD</v>
    <v>CBOE BZX Exchange</v>
    <v>BATS</v>
    <v>4.0000000000000001E-3</v>
    <v>27.73</v>
    <v>ETF</v>
    <v>45824.840297476563</v>
    <v>6358</v>
    <v>27.41</v>
    <v>88213428.129999995</v>
    <v>Fidelity Cloud Computing</v>
    <v>27.41</v>
    <v>27.25</v>
    <v>27.642099999999999</v>
    <v>27.642099999999999</v>
    <v>FCLD</v>
    <v>Fidelity Cloud Computing (BATS:FCLD)</v>
    <v>6858</v>
    <v>14130</v>
  </rv>
  <rv s="2">
    <v>6359</v>
  </rv>
  <rv s="3">
    <v>https://www.bing.com/financeapi/forcetrigger?t=a1v4ar&amp;q=ARCX%3aIAT&amp;form=skydnc</v>
    <v>Learn more on Bing</v>
  </rv>
  <rv s="17">
    <v>en-US</v>
    <v>a1v4ar</v>
    <v>268435456</v>
    <v>1</v>
    <v>Powered by Refinitiv</v>
    <v>38</v>
    <v>iShares:US Rgnl Bnks (ARCX:IAT)</v>
    <v>34</v>
    <v>39</v>
    <v>Finance</v>
    <v>25</v>
    <v>57.69</v>
    <v>38.299999999999997</v>
    <v>1.1077999999999999</v>
    <v>0.39500000000000002</v>
    <v>0</v>
    <v>8.6070000000000001E-3</v>
    <v>0</v>
    <v>USD</v>
    <v>NYSE Arca</v>
    <v>ARCX</v>
    <v>4.0000000000000001E-3</v>
    <v>46.7</v>
    <v>ETF</v>
    <v>45824.840277777781</v>
    <v>6361</v>
    <v>46.1</v>
    <v>622439920.60000002</v>
    <v>iShares:US Rgnl Bnks</v>
    <v>46.39</v>
    <v>45.895000000000003</v>
    <v>46.29</v>
    <v>46.29</v>
    <v>IAT</v>
    <v>iShares:US Rgnl Bnks (ARCX:IAT)</v>
    <v>82587</v>
    <v>257005</v>
  </rv>
  <rv s="2">
    <v>6362</v>
  </rv>
  <rv s="3">
    <v>https://www.bing.com/financeapi/forcetrigger?t=a21rhw&amp;q=ARCX%3aRCD&amp;form=skydnc</v>
    <v>Learn more on Bing</v>
  </rv>
  <rv s="17">
    <v>en-US</v>
    <v>a21rhw</v>
    <v>268435456</v>
    <v>1</v>
    <v>Powered by Refinitiv</v>
    <v>38</v>
    <v>Invesco S&amp;P500 EW CD (ARCX:RSPD)</v>
    <v>34</v>
    <v>39</v>
    <v>Finance</v>
    <v>25</v>
    <v>56.51</v>
    <v>43.47</v>
    <v>1.0813999999999999</v>
    <v>0.95</v>
    <v>-3.6509999999999997E-3</v>
    <v>1.8595E-2</v>
    <v>-0.19</v>
    <v>USD</v>
    <v>NYSE Arca</v>
    <v>ARCX</v>
    <v>4.0000000000000001E-3</v>
    <v>52.06</v>
    <v>ETF</v>
    <v>45824.84027780078</v>
    <v>6364</v>
    <v>51.67</v>
    <v>205403457.28</v>
    <v>Invesco S&amp;P500 EW CD</v>
    <v>51.67</v>
    <v>51.09</v>
    <v>52.04</v>
    <v>51.85</v>
    <v>RSPD</v>
    <v>Invesco S&amp;P500 EW CD (ARCX:RSPD)</v>
    <v>37016</v>
    <v>32574</v>
  </rv>
  <rv s="2">
    <v>6365</v>
  </rv>
  <rv s="3">
    <v>https://www.bing.com/financeapi/forcetrigger?t=c3ja9c&amp;q=BATS%3aFDHT&amp;form=skydnc</v>
    <v>Learn more on Bing</v>
  </rv>
  <rv s="17">
    <v>en-US</v>
    <v>c3ja9c</v>
    <v>268435456</v>
    <v>1</v>
    <v>Powered by Refinitiv</v>
    <v>38</v>
    <v>Fidelity Digital Health (BATS:FDHT)</v>
    <v>34</v>
    <v>39</v>
    <v>Finance</v>
    <v>17</v>
    <v>22.4</v>
    <v>15.78</v>
    <v>0.98829999999999996</v>
    <v>0.19800000000000001</v>
    <v>0</v>
    <v>9.7920000000000004E-3</v>
    <v>0</v>
    <v>USD</v>
    <v>CBOE BZX Exchange</v>
    <v>BATS</v>
    <v>4.0000000000000001E-3</v>
    <v>20.59</v>
    <v>ETF</v>
    <v>45824.840300000003</v>
    <v>6367</v>
    <v>20.417999999999999</v>
    <v>8152255.1699999999</v>
    <v>Fidelity Digital Health</v>
    <v>20.5</v>
    <v>20.22</v>
    <v>20.417999999999999</v>
    <v>20.417999999999999</v>
    <v>FDHT</v>
    <v>Fidelity Digital Health (BATS:FDHT)</v>
    <v>2044</v>
    <v>1847</v>
  </rv>
  <rv s="2">
    <v>6368</v>
  </rv>
  <rv s="3">
    <v>https://www.bing.com/financeapi/forcetrigger?t=c5wnxm&amp;q=XNAS%3aFMET&amp;form=skydnc</v>
    <v>Learn more on Bing</v>
  </rv>
  <rv s="17">
    <v>en-US</v>
    <v>c5wnxm</v>
    <v>268435456</v>
    <v>1</v>
    <v>Powered by Refinitiv</v>
    <v>38</v>
    <v>Fidelity Metaverse (XNAS:FMET)</v>
    <v>34</v>
    <v>39</v>
    <v>Finance</v>
    <v>25</v>
    <v>32.9</v>
    <v>23.855</v>
    <v>0.94969999999999999</v>
    <v>0.66</v>
    <v>2.4900000000000002E-2</v>
    <v>2.0708999999999998E-2</v>
    <v>0.81</v>
    <v>USD</v>
    <v>Nasdaq Stock Market</v>
    <v>XNAS</v>
    <v>4.0000000000000001E-3</v>
    <v>32.658299999999997</v>
    <v>ETF</v>
    <v>45824.911888865623</v>
    <v>6370</v>
    <v>32</v>
    <v>32182969.390000001</v>
    <v>Fidelity Metaverse</v>
    <v>32</v>
    <v>31.87</v>
    <v>32.53</v>
    <v>33.340000000000003</v>
    <v>FMET</v>
    <v>Fidelity Metaverse (XNAS:FMET)</v>
    <v>5698</v>
    <v>3586</v>
  </rv>
  <rv s="2">
    <v>6371</v>
  </rv>
  <rv s="16">
    <v>en-US</v>
    <v>c7jqw7</v>
    <v>268435456</v>
    <v>1</v>
    <v>Powered by Refinitiv</v>
    <v>36</v>
    <v>EA:Strive US Semicndctr (XNYS:SHOC)</v>
    <v>24</v>
    <v>37</v>
    <v>Finance</v>
    <v>25</v>
    <v>54.67</v>
    <v>31.8901</v>
    <v>1.2410000000000001</v>
    <v>-2.4287E-2</v>
    <v>2.5487000000000003E-2</v>
    <v>-1.2126999999999999</v>
    <v>USD</v>
    <v>New York Stock Exchange</v>
    <v>XNYS</v>
    <v>4.0000000000000001E-3</v>
    <v>50.1768</v>
    <v>ETF</v>
    <v>45824.902675613281</v>
    <v>49.381300000000003</v>
    <v>80257160.769999996</v>
    <v>EA:Strive US Semicndctr</v>
    <v>49.46</v>
    <v>48.691699999999997</v>
    <v>49.932699999999997</v>
    <v>48.72</v>
    <v>SHOC</v>
    <v>EA:Strive US Semicndctr (XNYS:SHOC)</v>
    <v>13594</v>
    <v>10920</v>
  </rv>
  <rv s="2">
    <v>6373</v>
  </rv>
  <rv s="3">
    <v>https://www.bing.com/financeapi/forcetrigger?t=c3jac7&amp;q=BATS%3aFDRV&amp;form=skydnc</v>
    <v>Learn more on Bing</v>
  </rv>
  <rv s="17">
    <v>en-US</v>
    <v>c3jac7</v>
    <v>268435456</v>
    <v>1</v>
    <v>Powered by Refinitiv</v>
    <v>38</v>
    <v>Fidelity Elec Veh &amp; FT (BATS:FDRV)</v>
    <v>34</v>
    <v>39</v>
    <v>Finance</v>
    <v>17</v>
    <v>14.92</v>
    <v>10.41</v>
    <v>1.0091000000000001</v>
    <v>0.3135</v>
    <v>0</v>
    <v>2.2128000000000002E-2</v>
    <v>0</v>
    <v>USD</v>
    <v>CBOE BZX Exchange</v>
    <v>BATS</v>
    <v>4.0000000000000001E-3</v>
    <v>14.555</v>
    <v>ETF</v>
    <v>45824.840296816408</v>
    <v>6375</v>
    <v>14.31</v>
    <v>26525351.469999999</v>
    <v>Fidelity Elec Veh &amp; FT</v>
    <v>14.31</v>
    <v>14.167299999999999</v>
    <v>14.4808</v>
    <v>14.4808</v>
    <v>FDRV</v>
    <v>Fidelity Elec Veh &amp; FT (BATS:FDRV)</v>
    <v>6248</v>
    <v>8886</v>
  </rv>
  <rv s="2">
    <v>6376</v>
  </rv>
  <rv s="3">
    <v>https://www.bing.com/financeapi/forcetrigger?t=c5wnur&amp;q=XNAS%3aFDIG&amp;form=skydnc</v>
    <v>Learn more on Bing</v>
  </rv>
  <rv s="17">
    <v>en-US</v>
    <v>c5wnur</v>
    <v>268435456</v>
    <v>1</v>
    <v>Powered by Refinitiv</v>
    <v>38</v>
    <v>Fidelity Crypto In&amp;Dg Py (XNAS:FDIG)</v>
    <v>34</v>
    <v>39</v>
    <v>Finance</v>
    <v>25</v>
    <v>43.7</v>
    <v>20.520600000000002</v>
    <v>2.4180999999999999</v>
    <v>1.26</v>
    <v>-2.4629999999999999E-3</v>
    <v>4.0358999999999999E-2</v>
    <v>-0.08</v>
    <v>USD</v>
    <v>Nasdaq Stock Market</v>
    <v>XNAS</v>
    <v>4.0000000000000001E-3</v>
    <v>32.5</v>
    <v>ETF</v>
    <v>45824.884769628909</v>
    <v>6378</v>
    <v>31.433399999999999</v>
    <v>161435159.69</v>
    <v>Fidelity Crypto In&amp;Dg Py</v>
    <v>31.58</v>
    <v>31.22</v>
    <v>32.479999999999997</v>
    <v>32.4</v>
    <v>FDIG</v>
    <v>Fidelity Crypto In&amp;Dg Py (XNAS:FDIG)</v>
    <v>27584</v>
    <v>39295</v>
  </rv>
  <rv s="2">
    <v>6379</v>
  </rv>
  <rv s="3">
    <v>https://www.bing.com/financeapi/forcetrigger?t=a221k2&amp;q=XNAS%3aRING&amp;form=skydnc</v>
    <v>Learn more on Bing</v>
  </rv>
  <rv s="17">
    <v>en-US</v>
    <v>a221k2</v>
    <v>268435456</v>
    <v>1</v>
    <v>Powered by Refinitiv</v>
    <v>38</v>
    <v>iShares:MSCI Gl GMiners (XNAS:RING)</v>
    <v>34</v>
    <v>39</v>
    <v>Finance</v>
    <v>25</v>
    <v>45.87</v>
    <v>26.33</v>
    <v>0.96779999999999999</v>
    <v>-0.59199999999999997</v>
    <v>1.2056000000000001E-2</v>
    <v>-1.3044999999999999E-2</v>
    <v>0.54</v>
    <v>USD</v>
    <v>Nasdaq Stock Market</v>
    <v>XNAS</v>
    <v>3.9000000000000003E-3</v>
    <v>45.25</v>
    <v>ETF</v>
    <v>45824.843750265623</v>
    <v>6381</v>
    <v>44.68</v>
    <v>1475287504.75</v>
    <v>iShares:MSCI Gl GMiners</v>
    <v>44.79</v>
    <v>45.381999999999998</v>
    <v>44.79</v>
    <v>45.33</v>
    <v>RING</v>
    <v>iShares:MSCI Gl GMiners (XNAS:RING)</v>
    <v>213974</v>
    <v>301656</v>
  </rv>
  <rv s="2">
    <v>6382</v>
  </rv>
  <rv s="3">
    <v>https://www.bing.com/financeapi/forcetrigger?t=a1vyw7&amp;q=ARCX%3aIYE&amp;form=skydnc</v>
    <v>Learn more on Bing</v>
  </rv>
  <rv s="17">
    <v>en-US</v>
    <v>a1vyw7</v>
    <v>268435456</v>
    <v>1</v>
    <v>Powered by Refinitiv</v>
    <v>38</v>
    <v>iShares:US Energy (ARCX:IYE)</v>
    <v>34</v>
    <v>39</v>
    <v>Finance</v>
    <v>25</v>
    <v>51.61</v>
    <v>39.35</v>
    <v>1.1129</v>
    <v>-0.14000000000000001</v>
    <v>0</v>
    <v>-3.0049999999999999E-3</v>
    <v>0</v>
    <v>USD</v>
    <v>NYSE Arca</v>
    <v>ARCX</v>
    <v>3.9000000000000003E-3</v>
    <v>46.96</v>
    <v>ETF</v>
    <v>45824.91723513828</v>
    <v>6384</v>
    <v>46.1</v>
    <v>1098501976.51</v>
    <v>iShares:US Energy</v>
    <v>46.52</v>
    <v>46.59</v>
    <v>46.45</v>
    <v>46.45</v>
    <v>IYE</v>
    <v>iShares:US Energy (ARCX:IYE)</v>
    <v>1371135</v>
    <v>707450</v>
  </rv>
  <rv s="2">
    <v>6385</v>
  </rv>
  <rv s="3">
    <v>https://www.bing.com/financeapi/forcetrigger?t=c1umoc&amp;q=ARCX%3aGBLD&amp;form=skydnc</v>
    <v>Learn more on Bing</v>
  </rv>
  <rv s="17">
    <v>en-US</v>
    <v>c1umoc</v>
    <v>268435456</v>
    <v>1</v>
    <v>Powered by Refinitiv</v>
    <v>38</v>
    <v>Invesco MSCI Green Bldg (ARCX:GBLD)</v>
    <v>34</v>
    <v>39</v>
    <v>Finance</v>
    <v>25</v>
    <v>18.824100000000001</v>
    <v>14.856199999999999</v>
    <v>1.0407999999999999</v>
    <v>8.3000000000000004E-2</v>
    <v>0</v>
    <v>4.7590000000000002E-3</v>
    <v>0</v>
    <v>USD</v>
    <v>NYSE Arca</v>
    <v>ARCX</v>
    <v>3.9000000000000003E-3</v>
    <v>17.59</v>
    <v>ETF</v>
    <v>45824.84027780078</v>
    <v>6387</v>
    <v>17.52</v>
    <v>5107095.46</v>
    <v>Invesco MSCI Green Bldg</v>
    <v>17.59</v>
    <v>17.439299999999999</v>
    <v>17.522300000000001</v>
    <v>17.522300000000001</v>
    <v>GBLD</v>
    <v>Invesco MSCI Green Bldg (ARCX:GBLD)</v>
    <v>525</v>
    <v>378</v>
  </rv>
  <rv s="2">
    <v>6388</v>
  </rv>
  <rv s="16">
    <v>en-US</v>
    <v>cag2jc</v>
    <v>268435456</v>
    <v>1</v>
    <v>Powered by Refinitiv</v>
    <v>36</v>
    <v>Franklin ETF:Bdy G US FI (XNAS:USFI)</v>
    <v>24</v>
    <v>37</v>
    <v>Finance</v>
    <v>25</v>
    <v>25.725000000000001</v>
    <v>23.62</v>
    <v>-5.0000000000000001E-3</v>
    <v>1.9089999999999999E-3</v>
    <v>-2.0660000000000001E-4</v>
    <v>4.6199999999999998E-2</v>
    <v>USD</v>
    <v>Nasdaq Stock Market</v>
    <v>XNAS</v>
    <v>3.9000000000000003E-3</v>
    <v>24.2</v>
    <v>ETF</v>
    <v>45824.843750185159</v>
    <v>24.2</v>
    <v>12141065.289999999</v>
    <v>Franklin ETF:Bdy G US FI</v>
    <v>24.2</v>
    <v>24.204999999999998</v>
    <v>24.2</v>
    <v>24.246200000000002</v>
    <v>USFI</v>
    <v>Franklin ETF:Bdy G US FI (XNAS:USFI)</v>
    <v>42</v>
    <v>157</v>
  </rv>
  <rv s="2">
    <v>6390</v>
  </rv>
  <rv s="3">
    <v>https://www.bing.com/financeapi/forcetrigger?t=a2341h&amp;q=BATS%3aSLVP&amp;form=skydnc</v>
    <v>Learn more on Bing</v>
  </rv>
  <rv s="17">
    <v>en-US</v>
    <v>a2341h</v>
    <v>268435456</v>
    <v>1</v>
    <v>Powered by Refinitiv</v>
    <v>38</v>
    <v>iShares:MSCI Gl SMetal (BATS:SLVP)</v>
    <v>34</v>
    <v>39</v>
    <v>Finance</v>
    <v>17</v>
    <v>18.45</v>
    <v>10.78</v>
    <v>0.98629999999999995</v>
    <v>-0.13500000000000001</v>
    <v>6.1079999999999997E-3</v>
    <v>-7.4399999999999996E-3</v>
    <v>0.11</v>
    <v>USD</v>
    <v>CBOE BZX Exchange</v>
    <v>BATS</v>
    <v>3.9000000000000003E-3</v>
    <v>18.329999999999998</v>
    <v>ETF</v>
    <v>45824.931466133596</v>
    <v>6392</v>
    <v>17.96</v>
    <v>265659683.69999999</v>
    <v>iShares:MSCI Gl SMetal</v>
    <v>18.190000000000001</v>
    <v>18.145</v>
    <v>18.010000000000002</v>
    <v>18.12</v>
    <v>SLVP</v>
    <v>iShares:MSCI Gl SMetal (BATS:SLVP)</v>
    <v>73439</v>
    <v>175424</v>
  </rv>
  <rv s="2">
    <v>6393</v>
  </rv>
  <rv s="3">
    <v>https://www.bing.com/financeapi/forcetrigger?t=a259p2&amp;q=ARCX%3aVEGI&amp;form=skydnc</v>
    <v>Learn more on Bing</v>
  </rv>
  <rv s="17">
    <v>en-US</v>
    <v>a259p2</v>
    <v>268435456</v>
    <v>1</v>
    <v>Powered by Refinitiv</v>
    <v>38</v>
    <v>iShares:MSCI Agri Prod (ARCX:VEGI)</v>
    <v>34</v>
    <v>39</v>
    <v>Finance</v>
    <v>25</v>
    <v>41.2</v>
    <v>33.130000000000003</v>
    <v>0.8206</v>
    <v>0.82699999999999996</v>
    <v>-1.9470000000000002E-3</v>
    <v>2.0545000000000001E-2</v>
    <v>-0.08</v>
    <v>USD</v>
    <v>NYSE Arca</v>
    <v>ARCX</v>
    <v>3.9000000000000003E-3</v>
    <v>41.2</v>
    <v>ETF</v>
    <v>45824.840277812502</v>
    <v>6395</v>
    <v>40.840000000000003</v>
    <v>97607473.900000006</v>
    <v>iShares:MSCI Agri Prod</v>
    <v>40.840000000000003</v>
    <v>40.253</v>
    <v>41.08</v>
    <v>41</v>
    <v>VEGI</v>
    <v>iShares:MSCI Agri Prod (ARCX:VEGI)</v>
    <v>20994</v>
    <v>17275</v>
  </rv>
  <rv s="2">
    <v>6396</v>
  </rv>
  <rv s="16">
    <v>en-US</v>
    <v>ce3p7w</v>
    <v>268435456</v>
    <v>1</v>
    <v>Powered by Refinitiv</v>
    <v>36</v>
    <v>ALPS/CoreCommodity NR (XNAS:CCNR)</v>
    <v>24</v>
    <v>37</v>
    <v>Finance</v>
    <v>25</v>
    <v>29.02</v>
    <v>20.638500000000001</v>
    <v>0.2437</v>
    <v>0</v>
    <v>9.136E-3</v>
    <v>0</v>
    <v>USD</v>
    <v>Nasdaq Stock Market</v>
    <v>XNAS</v>
    <v>3.9000000000000003E-3</v>
    <v>29.02</v>
    <v>ETF</v>
    <v>45824.843750196094</v>
    <v>26.75</v>
    <v>348378151.50999999</v>
    <v>ALPS/CoreCommodity NR</v>
    <v>26.76</v>
    <v>26.6751</v>
    <v>26.918800000000001</v>
    <v>26.918800000000001</v>
    <v>CCNR</v>
    <v>ALPS/CoreCommodity NR (XNAS:CCNR)</v>
    <v>63407</v>
    <v>27702</v>
  </rv>
  <rv s="2">
    <v>6398</v>
  </rv>
  <rv s="16">
    <v>en-US</v>
    <v>c89syc</v>
    <v>268435456</v>
    <v>1</v>
    <v>Powered by Refinitiv</v>
    <v>36</v>
    <v>Invesco Roch HY Mun (BATS:IROC)</v>
    <v>24</v>
    <v>37</v>
    <v>Finance</v>
    <v>17</v>
    <v>51.9</v>
    <v>49.12</v>
    <v>-1.9800000000000002E-2</v>
    <v>0</v>
    <v>-3.9449999999999999E-4</v>
    <v>0</v>
    <v>USD</v>
    <v>CBOE BZX Exchange</v>
    <v>BATS</v>
    <v>3.9000000000000003E-3</v>
    <v>50.23</v>
    <v>ETF</v>
    <v>45824.84031160859</v>
    <v>50.170699999999997</v>
    <v>29958050.890000001</v>
    <v>Invesco Roch HY Mun</v>
    <v>50.23</v>
    <v>50.194899999999997</v>
    <v>50.1751</v>
    <v>50.1751</v>
    <v>IROC</v>
    <v>Invesco Roch HY Mun (BATS:IROC)</v>
    <v>847</v>
    <v>1068</v>
  </rv>
  <rv s="2">
    <v>6400</v>
  </rv>
  <rv s="16">
    <v>en-US</v>
    <v>cbruc7</v>
    <v>268435456</v>
    <v>1</v>
    <v>Powered by Refinitiv</v>
    <v>36</v>
    <v>Invesco Nasdaq FCF Achvr (XNAS:QOWZ)</v>
    <v>24</v>
    <v>37</v>
    <v>Finance</v>
    <v>25</v>
    <v>35.47</v>
    <v>27.1</v>
    <v>0.54379999999999995</v>
    <v>-4.6490999999999998E-2</v>
    <v>1.5953999999999999E-2</v>
    <v>-1.61</v>
    <v>USD</v>
    <v>Nasdaq Stock Market</v>
    <v>XNAS</v>
    <v>3.9000000000000003E-3</v>
    <v>34.630000000000003</v>
    <v>ETF</v>
    <v>45824.875538275002</v>
    <v>34.630000000000003</v>
    <v>14830944.34</v>
    <v>Invesco Nasdaq FCF Achvr</v>
    <v>34.630000000000003</v>
    <v>34.086199999999998</v>
    <v>34.630000000000003</v>
    <v>33.020000000000003</v>
    <v>QOWZ</v>
    <v>Invesco Nasdaq FCF Achvr (XNAS:QOWZ)</v>
    <v>310</v>
    <v>1544</v>
  </rv>
  <rv s="2">
    <v>6402</v>
  </rv>
  <rv s="3">
    <v>https://www.bing.com/financeapi/forcetrigger?t=c2m7mw&amp;q=ARCX%3aESGY&amp;form=skydnc</v>
    <v>Learn more on Bing</v>
  </rv>
  <rv s="17">
    <v>en-US</v>
    <v>c2m7mw</v>
    <v>268435456</v>
    <v>1</v>
    <v>Powered by Refinitiv</v>
    <v>38</v>
    <v>Amer Cent:LC Growth (ARCX:ACGR)</v>
    <v>34</v>
    <v>39</v>
    <v>Finance</v>
    <v>25</v>
    <v>60.664999999999999</v>
    <v>45.363</v>
    <v>1.0104</v>
    <v>0.75490000000000002</v>
    <v>0</v>
    <v>1.3226999999999999E-2</v>
    <v>0</v>
    <v>USD</v>
    <v>NYSE Arca</v>
    <v>ARCX</v>
    <v>3.9000000000000003E-3</v>
    <v>57.872199999999999</v>
    <v>ETF</v>
    <v>45824.840277823438</v>
    <v>6404</v>
    <v>57.828899999999997</v>
    <v>17511514.039999999</v>
    <v>Amer Cent:LC Growth</v>
    <v>57.872199999999999</v>
    <v>57.073999999999998</v>
    <v>57.828899999999997</v>
    <v>57.828899999999997</v>
    <v>ACGR</v>
    <v>Amer Cent:LC Growth (ARCX:ACGR)</v>
    <v>216</v>
    <v>163</v>
  </rv>
  <rv s="2">
    <v>6405</v>
  </rv>
  <rv s="20">
    <v>en-US</v>
    <v>cctdur</v>
    <v>268435456</v>
    <v>1</v>
    <v>Powered by Refinitiv</v>
    <v>44</v>
    <v>PGIM S&amp;P 500 B20 Apr (BATS:PBAP)</v>
    <v>24</v>
    <v>45</v>
    <v>Finance</v>
    <v>47</v>
    <v>27.85</v>
    <v>24.94</v>
    <v>0.10199999999999999</v>
    <v>3.738E-3</v>
    <v>USD</v>
    <v>CBOE BZX Exchange</v>
    <v>BATS</v>
    <v>3.9000000000000003E-3</v>
    <v>27.391100000000002</v>
    <v>ETF</v>
    <v>45824.840329316408</v>
    <v>27.391100000000002</v>
    <v>21491852.460000001</v>
    <v>PGIM S&amp;P 500 B20 Apr</v>
    <v>27.391100000000002</v>
    <v>27.289100000000001</v>
    <v>27.391100000000002</v>
    <v>PBAP</v>
    <v>PGIM S&amp;P 500 B20 Apr (BATS:PBAP)</v>
    <v>0</v>
    <v>1815</v>
  </rv>
  <rv s="2">
    <v>6407</v>
  </rv>
  <rv s="3">
    <v>https://www.bing.com/financeapi/forcetrigger?t=a1vz5r&amp;q=ARCX%3aIYH&amp;form=skydnc</v>
    <v>Learn more on Bing</v>
  </rv>
  <rv s="17">
    <v>en-US</v>
    <v>a1vz5r</v>
    <v>268435456</v>
    <v>1</v>
    <v>Powered by Refinitiv</v>
    <v>38</v>
    <v>iShares:US Hlthcr (ARCX:IYH)</v>
    <v>34</v>
    <v>39</v>
    <v>Finance</v>
    <v>25</v>
    <v>66.59</v>
    <v>53.35</v>
    <v>1.0065999999999999</v>
    <v>-0.13200000000000001</v>
    <v>-2.0494999999999999E-2</v>
    <v>-2.3270000000000001E-3</v>
    <v>-1.1599999999999999</v>
    <v>USD</v>
    <v>NYSE Arca</v>
    <v>ARCX</v>
    <v>3.9000000000000003E-3</v>
    <v>57.04</v>
    <v>ETF</v>
    <v>45824.907595312499</v>
    <v>6409</v>
    <v>56.32</v>
    <v>2761981108.1100001</v>
    <v>iShares:US Hlthcr</v>
    <v>56.84</v>
    <v>56.731999999999999</v>
    <v>56.6</v>
    <v>55.44</v>
    <v>IYH</v>
    <v>iShares:US Hlthcr (ARCX:IYH)</v>
    <v>1538707</v>
    <v>519393</v>
  </rv>
  <rv s="2">
    <v>6410</v>
  </rv>
  <rv s="3">
    <v>https://www.bing.com/financeapi/forcetrigger?t=bxpayc&amp;q=ARCX%3aVABS&amp;form=skydnc</v>
    <v>Learn more on Bing</v>
  </rv>
  <rv s="17">
    <v>en-US</v>
    <v>bxpayc</v>
    <v>268435456</v>
    <v>1</v>
    <v>Powered by Refinitiv</v>
    <v>38</v>
    <v>Virtus Newfleet ABS/MBS (ARCX:VABS)</v>
    <v>34</v>
    <v>39</v>
    <v>Finance</v>
    <v>25</v>
    <v>24.69</v>
    <v>23.97</v>
    <v>0.78859999999999997</v>
    <v>8.9999999999999993E-3</v>
    <v>0</v>
    <v>3.6850000000000001E-4</v>
    <v>0</v>
    <v>USD</v>
    <v>NYSE Arca</v>
    <v>ARCX</v>
    <v>3.9000000000000003E-3</v>
    <v>24.434999999999999</v>
    <v>ETF</v>
    <v>45824.840277812502</v>
    <v>6412</v>
    <v>24.42</v>
    <v>52443913.259999998</v>
    <v>Virtus Newfleet ABS/MBS</v>
    <v>24.433800000000002</v>
    <v>24.425999999999998</v>
    <v>24.434999999999999</v>
    <v>24.434999999999999</v>
    <v>VABS</v>
    <v>Virtus Newfleet ABS/MBS (ARCX:VABS)</v>
    <v>1163</v>
    <v>3312</v>
  </rv>
  <rv s="2">
    <v>6413</v>
  </rv>
  <rv s="3">
    <v>https://www.bing.com/financeapi/forcetrigger?t=a1vzh7&amp;q=ARCX%3aIYM&amp;form=skydnc</v>
    <v>Learn more on Bing</v>
  </rv>
  <rv s="17">
    <v>en-US</v>
    <v>a1vzh7</v>
    <v>268435456</v>
    <v>1</v>
    <v>Powered by Refinitiv</v>
    <v>38</v>
    <v>iShares:US Bsc Mat (ARCX:IYM)</v>
    <v>34</v>
    <v>39</v>
    <v>Finance</v>
    <v>25</v>
    <v>153.55000000000001</v>
    <v>115.07</v>
    <v>1.0498000000000001</v>
    <v>0.95399999999999996</v>
    <v>-1.9661999999999999E-2</v>
    <v>6.9179999999999997E-3</v>
    <v>-2.73</v>
    <v>USD</v>
    <v>NYSE Arca</v>
    <v>ARCX</v>
    <v>3.9000000000000003E-3</v>
    <v>139.7799</v>
    <v>ETF</v>
    <v>45824.840277812502</v>
    <v>6415</v>
    <v>138.57</v>
    <v>484714112.80000001</v>
    <v>iShares:US Bsc Mat</v>
    <v>138.97999999999999</v>
    <v>137.89599999999999</v>
    <v>138.85</v>
    <v>136.12</v>
    <v>IYM</v>
    <v>iShares:US Bsc Mat (ARCX:IYM)</v>
    <v>8413</v>
    <v>26770</v>
  </rv>
  <rv s="2">
    <v>6416</v>
  </rv>
  <rv s="3">
    <v>https://www.bing.com/financeapi/forcetrigger?t=a1vez2&amp;q=ARCX%3aIHE&amp;form=skydnc</v>
    <v>Learn more on Bing</v>
  </rv>
  <rv s="17">
    <v>en-US</v>
    <v>a1vez2</v>
    <v>268435456</v>
    <v>1</v>
    <v>Powered by Refinitiv</v>
    <v>38</v>
    <v>iShares:US Pharma ETF (ARCX:IHE)</v>
    <v>34</v>
    <v>39</v>
    <v>Finance</v>
    <v>25</v>
    <v>73.28</v>
    <v>58.973700000000001</v>
    <v>0.9647</v>
    <v>-0.29299999999999998</v>
    <v>0</v>
    <v>-4.3610000000000003E-3</v>
    <v>0</v>
    <v>USD</v>
    <v>NYSE Arca</v>
    <v>ARCX</v>
    <v>3.9000000000000003E-3</v>
    <v>67.38</v>
    <v>ETF</v>
    <v>45824.840277812502</v>
    <v>6418</v>
    <v>66.72</v>
    <v>556746967.86000001</v>
    <v>iShares:US Pharma ETF</v>
    <v>67.38</v>
    <v>67.192999999999998</v>
    <v>66.900000000000006</v>
    <v>66.900000000000006</v>
    <v>IHE</v>
    <v>iShares:US Pharma ETF (ARCX:IHE)</v>
    <v>127069</v>
    <v>79066</v>
  </rv>
  <rv s="2">
    <v>6419</v>
  </rv>
  <rv s="16">
    <v>en-US</v>
    <v>cbdvlh</v>
    <v>268435456</v>
    <v>1</v>
    <v>Powered by Refinitiv</v>
    <v>36</v>
    <v>J Hancock ETF:Dyn Mun Bd (ARCX:JHMU)</v>
    <v>24</v>
    <v>37</v>
    <v>Finance</v>
    <v>25</v>
    <v>27.035</v>
    <v>24.68</v>
    <v>1.4999999999999999E-2</v>
    <v>0</v>
    <v>5.8900000000000001E-4</v>
    <v>0</v>
    <v>USD</v>
    <v>NYSE Arca</v>
    <v>ARCX</v>
    <v>3.9000000000000003E-3</v>
    <v>25.5</v>
    <v>ETF</v>
    <v>45824.840277789066</v>
    <v>25.46</v>
    <v>25991064.219999999</v>
    <v>J Hancock ETF:Dyn Mun Bd</v>
    <v>25.5</v>
    <v>25.465</v>
    <v>25.48</v>
    <v>25.48</v>
    <v>JHMU</v>
    <v>J Hancock ETF:Dyn Mun Bd (ARCX:JHMU)</v>
    <v>14698</v>
    <v>6725</v>
  </rv>
  <rv s="2">
    <v>6421</v>
  </rv>
  <rv s="16">
    <v>en-US</v>
    <v>cfzxim</v>
    <v>268435456</v>
    <v>1</v>
    <v>Powered by Refinitiv</v>
    <v>36</v>
    <v>Eaton Vance Hgh Inc Muni (XNAS:EVYM)</v>
    <v>24</v>
    <v>37</v>
    <v>Finance</v>
    <v>25</v>
    <v>50.414999999999999</v>
    <v>46.11</v>
    <v>-1.8200000000000001E-2</v>
    <v>0</v>
    <v>-3.7659999999999999E-4</v>
    <v>0</v>
    <v>USD</v>
    <v>Nasdaq Stock Market</v>
    <v>XNAS</v>
    <v>3.9000000000000003E-3</v>
    <v>48.44</v>
    <v>ETF</v>
    <v>45824.843750265623</v>
    <v>48.29</v>
    <v>34683443.549999997</v>
    <v>Eaton Vance Hgh Inc Muni</v>
    <v>48.32</v>
    <v>48.328200000000002</v>
    <v>48.31</v>
    <v>48.31</v>
    <v>EVYM</v>
    <v>Eaton Vance Hgh Inc Muni (XNAS:EVYM)</v>
    <v>24671</v>
    <v>11387</v>
  </rv>
  <rv s="2">
    <v>6423</v>
  </rv>
  <rv s="3">
    <v>https://www.bing.com/financeapi/forcetrigger?t=a1v427&amp;q=ARCX%3aIAK&amp;form=skydnc</v>
    <v>Learn more on Bing</v>
  </rv>
  <rv s="17">
    <v>en-US</v>
    <v>a1v427</v>
    <v>268435456</v>
    <v>1</v>
    <v>Powered by Refinitiv</v>
    <v>38</v>
    <v>iShares:US Ins ETF (ARCX:IAK)</v>
    <v>34</v>
    <v>39</v>
    <v>Finance</v>
    <v>25</v>
    <v>139.08000000000001</v>
    <v>110.92</v>
    <v>0.9718</v>
    <v>0.47099999999999997</v>
    <v>1.6298999999999998E-2</v>
    <v>3.5670000000000003E-3</v>
    <v>2.16</v>
    <v>USD</v>
    <v>NYSE Arca</v>
    <v>ARCX</v>
    <v>3.9000000000000003E-3</v>
    <v>133.49799999999999</v>
    <v>ETF</v>
    <v>45824.840277777781</v>
    <v>6425</v>
    <v>132.23009999999999</v>
    <v>865927083.73000002</v>
    <v>iShares:US Ins ETF</v>
    <v>132.57</v>
    <v>132.04900000000001</v>
    <v>132.52000000000001</v>
    <v>134.68</v>
    <v>IAK</v>
    <v>iShares:US Ins ETF (ARCX:IAK)</v>
    <v>30387</v>
    <v>90710</v>
  </rv>
  <rv s="2">
    <v>6426</v>
  </rv>
  <rv s="3">
    <v>https://www.bing.com/financeapi/forcetrigger?t=a26dmw&amp;q=ARCX%3aYLD&amp;form=skydnc</v>
    <v>Learn more on Bing</v>
  </rv>
  <rv s="17">
    <v>en-US</v>
    <v>a26dmw</v>
    <v>268435456</v>
    <v>1</v>
    <v>Powered by Refinitiv</v>
    <v>38</v>
    <v>Principal Active HY (ARCX:YLD)</v>
    <v>34</v>
    <v>39</v>
    <v>Finance</v>
    <v>25</v>
    <v>19.71</v>
    <v>17.88</v>
    <v>0.93259999999999998</v>
    <v>0.03</v>
    <v>0</v>
    <v>1.578E-3</v>
    <v>0</v>
    <v>USD</v>
    <v>NYSE Arca</v>
    <v>ARCX</v>
    <v>3.9000000000000003E-3</v>
    <v>19.100000000000001</v>
    <v>ETF</v>
    <v>45824.840277812502</v>
    <v>6428</v>
    <v>19.04</v>
    <v>296853671.08999997</v>
    <v>Principal Active HY</v>
    <v>19.100000000000001</v>
    <v>19.010000000000002</v>
    <v>19.04</v>
    <v>19.04</v>
    <v>YLD</v>
    <v>Principal Active HY (ARCX:YLD)</v>
    <v>120758</v>
    <v>110866</v>
  </rv>
  <rv s="2">
    <v>6429</v>
  </rv>
  <rv s="16">
    <v>en-US</v>
    <v>caehim</v>
    <v>268435456</v>
    <v>1</v>
    <v>Powered by Refinitiv</v>
    <v>36</v>
    <v>Touchstone Sec Inc (ARCX:TSEC)</v>
    <v>24</v>
    <v>37</v>
    <v>Finance</v>
    <v>25</v>
    <v>26.65</v>
    <v>25.58</v>
    <v>-0.05</v>
    <v>0</v>
    <v>-1.905E-3</v>
    <v>0</v>
    <v>USD</v>
    <v>NYSE Arca</v>
    <v>ARCX</v>
    <v>3.9000000000000003E-3</v>
    <v>26.195</v>
    <v>ETF</v>
    <v>45824.840277812502</v>
    <v>26.19</v>
    <v>113400116.70999999</v>
    <v>Touchstone Sec Inc</v>
    <v>26.19</v>
    <v>26.245000000000001</v>
    <v>26.195</v>
    <v>26.195</v>
    <v>TSEC</v>
    <v>Touchstone Sec Inc (ARCX:TSEC)</v>
    <v>121</v>
    <v>1686</v>
  </rv>
  <rv s="2">
    <v>6431</v>
  </rv>
  <rv s="3">
    <v>https://www.bing.com/financeapi/forcetrigger?t=c3xza2&amp;q=ARCX%3aJPIE&amp;form=skydnc</v>
    <v>Learn more on Bing</v>
  </rv>
  <rv s="17">
    <v>en-US</v>
    <v>c3xza2</v>
    <v>268435456</v>
    <v>1</v>
    <v>Powered by Refinitiv</v>
    <v>38</v>
    <v>JPMorgan:Income (ARCX:JPIE)</v>
    <v>34</v>
    <v>39</v>
    <v>Finance</v>
    <v>25</v>
    <v>46.43</v>
    <v>45.005099999999999</v>
    <v>0.82540000000000002</v>
    <v>0.02</v>
    <v>-2.1770000000000001E-4</v>
    <v>4.3560000000000002E-4</v>
    <v>-0.01</v>
    <v>USD</v>
    <v>NYSE Arca</v>
    <v>ARCX</v>
    <v>3.9000000000000003E-3</v>
    <v>45.96</v>
    <v>ETF</v>
    <v>45824.860064258595</v>
    <v>6433</v>
    <v>45.903399999999998</v>
    <v>3848686502.3200002</v>
    <v>JPMorgan:Income</v>
    <v>45.93</v>
    <v>45.91</v>
    <v>45.93</v>
    <v>45.92</v>
    <v>JPIE</v>
    <v>JPMorgan:Income (ARCX:JPIE)</v>
    <v>329232</v>
    <v>603517</v>
  </rv>
  <rv s="2">
    <v>6434</v>
  </rv>
  <rv s="3">
    <v>https://www.bing.com/financeapi/forcetrigger?t=c3e2mw&amp;q=ARCX%3aMINO&amp;form=skydnc</v>
    <v>Learn more on Bing</v>
  </rv>
  <rv s="17">
    <v>en-US</v>
    <v>c3e2mw</v>
    <v>268435456</v>
    <v>1</v>
    <v>Powered by Refinitiv</v>
    <v>38</v>
    <v>PIMCO ETF:Mu Inc Opp Act (ARCX:MINO)</v>
    <v>34</v>
    <v>39</v>
    <v>Finance</v>
    <v>25</v>
    <v>51.82</v>
    <v>42.3</v>
    <v>0.98629999999999995</v>
    <v>-0.05</v>
    <v>0</v>
    <v>-1.137E-3</v>
    <v>0</v>
    <v>USD</v>
    <v>NYSE Arca</v>
    <v>ARCX</v>
    <v>3.9000000000000003E-3</v>
    <v>43.98</v>
    <v>ETF</v>
    <v>45824.840277812502</v>
    <v>6436</v>
    <v>43.87</v>
    <v>322328334.27999997</v>
    <v>PIMCO ETF:Mu Inc Opp Act</v>
    <v>43.95</v>
    <v>43.98</v>
    <v>43.93</v>
    <v>43.93</v>
    <v>MINO</v>
    <v>PIMCO ETF:Mu Inc Opp Act (ARCX:MINO)</v>
    <v>91312</v>
    <v>82608</v>
  </rv>
  <rv s="2">
    <v>6437</v>
  </rv>
  <rv s="3">
    <v>https://www.bing.com/financeapi/forcetrigger?t=a1vatc&amp;q=ARCX%3aIDU&amp;form=skydnc</v>
    <v>Learn more on Bing</v>
  </rv>
  <rv s="17">
    <v>en-US</v>
    <v>a1vatc</v>
    <v>268435456</v>
    <v>1</v>
    <v>Powered by Refinitiv</v>
    <v>38</v>
    <v>iShares:US Utl (ARCX:IDU)</v>
    <v>34</v>
    <v>39</v>
    <v>Finance</v>
    <v>25</v>
    <v>106.71</v>
    <v>87.029300000000006</v>
    <v>0.96199999999999997</v>
    <v>-0.50600000000000001</v>
    <v>1.256E-3</v>
    <v>-4.8669999999999998E-3</v>
    <v>0.13</v>
    <v>USD</v>
    <v>NYSE Arca</v>
    <v>ARCX</v>
    <v>3.9000000000000003E-3</v>
    <v>104.93</v>
    <v>ETF</v>
    <v>45824.854687916406</v>
    <v>6439</v>
    <v>103</v>
    <v>1534078243.27</v>
    <v>iShares:US Utl</v>
    <v>104.44</v>
    <v>103.976</v>
    <v>103.47</v>
    <v>103.6</v>
    <v>IDU</v>
    <v>iShares:US Utl (ARCX:IDU)</v>
    <v>61443</v>
    <v>180360</v>
  </rv>
  <rv s="2">
    <v>6440</v>
  </rv>
  <rv s="3">
    <v>https://www.bing.com/financeapi/forcetrigger?t=bwyobh&amp;q=XNAS%3aIHYF&amp;form=skydnc</v>
    <v>Learn more on Bing</v>
  </rv>
  <rv s="17">
    <v>en-US</v>
    <v>bwyobh</v>
    <v>268435456</v>
    <v>1</v>
    <v>Powered by Refinitiv</v>
    <v>38</v>
    <v>Invesco High Yld Bd Fctr (XNAS:IHYF)</v>
    <v>34</v>
    <v>39</v>
    <v>Finance</v>
    <v>25</v>
    <v>22.96</v>
    <v>21.19</v>
    <v>0.97940000000000005</v>
    <v>4.4999999999999998E-2</v>
    <v>0</v>
    <v>2.006E-3</v>
    <v>0</v>
    <v>USD</v>
    <v>Nasdaq Stock Market</v>
    <v>XNAS</v>
    <v>3.9000000000000003E-3</v>
    <v>22.49</v>
    <v>ETF</v>
    <v>45824.843750103908</v>
    <v>6442</v>
    <v>22.43</v>
    <v>51935103.369999997</v>
    <v>Invesco High Yld Bd Fctr</v>
    <v>22.49</v>
    <v>22.43</v>
    <v>22.475000000000001</v>
    <v>22.475000000000001</v>
    <v>IHYF</v>
    <v>Invesco High Yld Bd Fctr (XNAS:IHYF)</v>
    <v>7115</v>
    <v>19466</v>
  </rv>
  <rv s="2">
    <v>6443</v>
  </rv>
  <rv s="3">
    <v>https://www.bing.com/financeapi/forcetrigger?t=c2ldnm&amp;q=ARCX%3aESGB&amp;form=skydnc</v>
    <v>Learn more on Bing</v>
  </rv>
  <rv s="17">
    <v>en-US</v>
    <v>c2ldnm</v>
    <v>268435456</v>
    <v>1</v>
    <v>Powered by Refinitiv</v>
    <v>38</v>
    <v>NYLI:MacKay Core+Bd (ARCX:CPLB)</v>
    <v>34</v>
    <v>39</v>
    <v>Finance</v>
    <v>25</v>
    <v>21.905000000000001</v>
    <v>20.48</v>
    <v>1.0782</v>
    <v>-1.4999999999999999E-2</v>
    <v>0</v>
    <v>-7.1480000000000003E-4</v>
    <v>0</v>
    <v>USD</v>
    <v>NYSE Arca</v>
    <v>ARCX</v>
    <v>3.9000000000000003E-3</v>
    <v>21.02</v>
    <v>ETF</v>
    <v>45824.840277812502</v>
    <v>6445</v>
    <v>20.97</v>
    <v>280795013.94</v>
    <v>NYLI:MacKay Core+Bd</v>
    <v>21.02</v>
    <v>20.984999999999999</v>
    <v>20.97</v>
    <v>20.97</v>
    <v>CPLB</v>
    <v>NYLI:MacKay Core+Bd (ARCX:CPLB)</v>
    <v>9563</v>
    <v>11275</v>
  </rv>
  <rv s="2">
    <v>6446</v>
  </rv>
  <rv s="16">
    <v>en-US</v>
    <v>cg2lvh</v>
    <v>268435456</v>
    <v>1</v>
    <v>Powered by Refinitiv</v>
    <v>36</v>
    <v>DoubleLine:Asset-Bck Sec (ARCX:DABS)</v>
    <v>24</v>
    <v>37</v>
    <v>Finance</v>
    <v>25</v>
    <v>54.15</v>
    <v>49.49</v>
    <v>-0.06</v>
    <v>0</v>
    <v>-1.194E-3</v>
    <v>0</v>
    <v>USD</v>
    <v>NYSE Arca</v>
    <v>ARCX</v>
    <v>3.9000000000000003E-3</v>
    <v>54.15</v>
    <v>ETF</v>
    <v>45824.840277789066</v>
    <v>50.19</v>
    <v>49261821.420000002</v>
    <v>DoubleLine:Asset-Bck Sec</v>
    <v>54.15</v>
    <v>50.25</v>
    <v>50.19</v>
    <v>50.19</v>
    <v>DABS</v>
    <v>DoubleLine:Asset-Bck Sec (ARCX:DABS)</v>
    <v>6054</v>
    <v>5056</v>
  </rv>
  <rv s="2">
    <v>6448</v>
  </rv>
  <rv s="3">
    <v>https://www.bing.com/financeapi/forcetrigger?t=a1olur&amp;q=ARCX%3aBLHY&amp;form=skydnc</v>
    <v>Learn more on Bing</v>
  </rv>
  <rv s="17">
    <v>en-US</v>
    <v>a1olur</v>
    <v>268435456</v>
    <v>1</v>
    <v>Powered by Refinitiv</v>
    <v>38</v>
    <v>Virtus Newfleet SD HY Bd (ARCX:VSHY)</v>
    <v>34</v>
    <v>39</v>
    <v>Finance</v>
    <v>25</v>
    <v>22.2254</v>
    <v>20.63</v>
    <v>0.90980000000000005</v>
    <v>3.4599999999999999E-2</v>
    <v>0</v>
    <v>1.593E-3</v>
    <v>0</v>
    <v>USD</v>
    <v>NYSE Arca</v>
    <v>ARCX</v>
    <v>3.9000000000000003E-3</v>
    <v>21.8</v>
    <v>ETF</v>
    <v>45824.840277789066</v>
    <v>6450</v>
    <v>21.750800000000002</v>
    <v>30392614.59</v>
    <v>Virtus Newfleet SD HY Bd</v>
    <v>21.8</v>
    <v>21.716200000000001</v>
    <v>21.750800000000002</v>
    <v>21.750800000000002</v>
    <v>VSHY</v>
    <v>Virtus Newfleet SD HY Bd (ARCX:VSHY)</v>
    <v>117</v>
    <v>4747</v>
  </rv>
  <rv s="2">
    <v>6451</v>
  </rv>
  <rv s="16">
    <v>en-US</v>
    <v>cc41a2</v>
    <v>268435456</v>
    <v>1</v>
    <v>Powered by Refinitiv</v>
    <v>36</v>
    <v>Federated Hrms TR Bd (ARCX:FTRB)</v>
    <v>24</v>
    <v>37</v>
    <v>Finance</v>
    <v>25</v>
    <v>26.24</v>
    <v>24.3</v>
    <v>-4.9000000000000002E-2</v>
    <v>0</v>
    <v>-1.964E-3</v>
    <v>0</v>
    <v>USD</v>
    <v>NYSE Arca</v>
    <v>ARCX</v>
    <v>3.9000000000000003E-3</v>
    <v>24.95</v>
    <v>ETF</v>
    <v>45824.84027780078</v>
    <v>24.88</v>
    <v>316065847.06999999</v>
    <v>Federated Hrms TR Bd</v>
    <v>24.91</v>
    <v>24.945</v>
    <v>24.896000000000001</v>
    <v>24.896000000000001</v>
    <v>FTRB</v>
    <v>Federated Hrms TR Bd (ARCX:FTRB)</v>
    <v>33129</v>
    <v>49856</v>
  </rv>
  <rv s="2">
    <v>6453</v>
  </rv>
  <rv s="16">
    <v>en-US</v>
    <v>ca4ep2</v>
    <v>268435456</v>
    <v>1</v>
    <v>Powered by Refinitiv</v>
    <v>36</v>
    <v>VictoryII:VShs Fr Csh Fl (XNAS:VFLO)</v>
    <v>24</v>
    <v>37</v>
    <v>Finance</v>
    <v>25</v>
    <v>37.04</v>
    <v>29.48</v>
    <v>0.27</v>
    <v>0</v>
    <v>7.6990000000000001E-3</v>
    <v>0</v>
    <v>USD</v>
    <v>Nasdaq Stock Market</v>
    <v>XNAS</v>
    <v>3.9000000000000003E-3</v>
    <v>35.369999999999997</v>
    <v>ETF</v>
    <v>45824.843750115622</v>
    <v>35.141199999999998</v>
    <v>3947493593.0999999</v>
    <v>VictoryII:VShs Fr Csh Fl</v>
    <v>35.22</v>
    <v>35.07</v>
    <v>35.340000000000003</v>
    <v>35.340000000000003</v>
    <v>VFLO</v>
    <v>VictoryII:VShs Fr Csh Fl (XNAS:VFLO)</v>
    <v>533990</v>
    <v>997706</v>
  </rv>
  <rv s="2">
    <v>6455</v>
  </rv>
  <rv s="16">
    <v>en-US</v>
    <v>c7qmpr</v>
    <v>268435456</v>
    <v>1</v>
    <v>Powered by Refinitiv</v>
    <v>36</v>
    <v>Cap Grp US MS Inc (ARCX:CGMS)</v>
    <v>24</v>
    <v>37</v>
    <v>Finance</v>
    <v>25</v>
    <v>28</v>
    <v>26.08</v>
    <v>0.03</v>
    <v>0</v>
    <v>1.098E-3</v>
    <v>0</v>
    <v>USD</v>
    <v>NYSE Arca</v>
    <v>ARCX</v>
    <v>3.9000000000000003E-3</v>
    <v>27.399899999999999</v>
    <v>ETF</v>
    <v>45824.840277812502</v>
    <v>27.3325</v>
    <v>2694480102.0599999</v>
    <v>Cap Grp US MS Inc</v>
    <v>27.35</v>
    <v>27.31</v>
    <v>27.34</v>
    <v>27.34</v>
    <v>CGMS</v>
    <v>Cap Grp US MS Inc (ARCX:CGMS)</v>
    <v>387903</v>
    <v>543121</v>
  </rv>
  <rv s="2">
    <v>6457</v>
  </rv>
  <rv s="3">
    <v>https://www.bing.com/financeapi/forcetrigger?t=bjsmz2&amp;q=ARCX%3aPHYL&amp;form=skydnc</v>
    <v>Learn more on Bing</v>
  </rv>
  <rv s="17">
    <v>en-US</v>
    <v>bjsmz2</v>
    <v>268435456</v>
    <v>1</v>
    <v>Powered by Refinitiv</v>
    <v>38</v>
    <v>PGIM Active High Yld Bd (ARCX:PHYL)</v>
    <v>34</v>
    <v>39</v>
    <v>Finance</v>
    <v>25</v>
    <v>35.840000000000003</v>
    <v>32.979999999999997</v>
    <v>1.0464</v>
    <v>0.09</v>
    <v>0</v>
    <v>2.5740000000000003E-3</v>
    <v>0</v>
    <v>USD</v>
    <v>NYSE Arca</v>
    <v>ARCX</v>
    <v>3.9000000000000003E-3</v>
    <v>35.049999999999997</v>
    <v>ETF</v>
    <v>45824.84027780078</v>
    <v>6459</v>
    <v>34.99</v>
    <v>290603732.31999999</v>
    <v>PGIM Active High Yld Bd</v>
    <v>35.020000000000003</v>
    <v>34.96</v>
    <v>35.049999999999997</v>
    <v>35.049999999999997</v>
    <v>PHYL</v>
    <v>PGIM Active High Yld Bd (ARCX:PHYL)</v>
    <v>74432</v>
    <v>111404</v>
  </rv>
  <rv s="2">
    <v>6460</v>
  </rv>
  <rv s="3">
    <v>https://www.bing.com/financeapi/forcetrigger?t=a1vi9c&amp;q=BATS%3aIMOM&amp;form=skydnc</v>
    <v>Learn more on Bing</v>
  </rv>
  <rv s="17">
    <v>en-US</v>
    <v>a1vi9c</v>
    <v>268435456</v>
    <v>1</v>
    <v>Powered by Refinitiv</v>
    <v>38</v>
    <v>EA:Alp Arc Itl Quant Mom (XNAS:IMOM)</v>
    <v>34</v>
    <v>39</v>
    <v>Finance</v>
    <v>25</v>
    <v>33.139600000000002</v>
    <v>24.24</v>
    <v>1.0261</v>
    <v>0.24</v>
    <v>0</v>
    <v>7.3600000000000002E-3</v>
    <v>0</v>
    <v>USD</v>
    <v>Nasdaq Stock Market</v>
    <v>XNAS</v>
    <v>3.9000000000000003E-3</v>
    <v>33.139600000000002</v>
    <v>ETF</v>
    <v>45824.843750092186</v>
    <v>6462</v>
    <v>32.770000000000003</v>
    <v>97379491.840000004</v>
    <v>EA:Alp Arc Itl Quant Mom</v>
    <v>32.770000000000003</v>
    <v>32.61</v>
    <v>32.85</v>
    <v>32.85</v>
    <v>IMOM</v>
    <v>EA:Alp Arc Itl Quant Mom (XNAS:IMOM)</v>
    <v>3003</v>
    <v>13817</v>
  </rv>
  <rv s="2">
    <v>6463</v>
  </rv>
  <rv s="16">
    <v>en-US</v>
    <v>cfz3ec</v>
    <v>268435456</v>
    <v>1</v>
    <v>Powered by Refinitiv</v>
    <v>36</v>
    <v>Thrivent:Cr-Ps Bond (ARCX:TCPB)</v>
    <v>24</v>
    <v>37</v>
    <v>Finance</v>
    <v>25</v>
    <v>51.34</v>
    <v>49.73</v>
    <v>-9.6799999999999997E-2</v>
    <v>0</v>
    <v>-1.9220000000000001E-3</v>
    <v>0</v>
    <v>USD</v>
    <v>NYSE Arca</v>
    <v>ARCX</v>
    <v>3.9000000000000003E-3</v>
    <v>50.41</v>
    <v>ETF</v>
    <v>45824.840277789066</v>
    <v>50.2682</v>
    <v>245862007.31999999</v>
    <v>Thrivent:Cr-Ps Bond</v>
    <v>50.31</v>
    <v>50.365000000000002</v>
    <v>50.2682</v>
    <v>50.2682</v>
    <v>TCPB</v>
    <v>Thrivent:Cr-Ps Bond (ARCX:TCPB)</v>
    <v>11010</v>
    <v>14581</v>
  </rv>
  <rv s="2">
    <v>6465</v>
  </rv>
  <rv s="3">
    <v>https://www.bing.com/financeapi/forcetrigger?t=a1zu9c&amp;q=ARCX%3aPHDG&amp;form=skydnc</v>
    <v>Learn more on Bing</v>
  </rv>
  <rv s="17">
    <v>en-US</v>
    <v>a1zu9c</v>
    <v>268435456</v>
    <v>1</v>
    <v>Powered by Refinitiv</v>
    <v>38</v>
    <v>Invesco S&amp;P500 DH (ARCX:PHDG)</v>
    <v>34</v>
    <v>39</v>
    <v>Finance</v>
    <v>25</v>
    <v>39.4</v>
    <v>32.85</v>
    <v>0.56950000000000001</v>
    <v>0.28000000000000003</v>
    <v>0</v>
    <v>8.0850000000000002E-3</v>
    <v>0</v>
    <v>USD</v>
    <v>NYSE Arca</v>
    <v>ARCX</v>
    <v>3.9000000000000003E-3</v>
    <v>35.080199999999998</v>
    <v>ETF</v>
    <v>45824.840277812502</v>
    <v>6467</v>
    <v>34.890500000000003</v>
    <v>92723965.989999995</v>
    <v>Invesco S&amp;P500 DH</v>
    <v>34.970399999999998</v>
    <v>34.630000000000003</v>
    <v>34.909999999999997</v>
    <v>34.909999999999997</v>
    <v>PHDG</v>
    <v>Invesco S&amp;P500 DH (ARCX:PHDG)</v>
    <v>8787</v>
    <v>18207</v>
  </rv>
  <rv s="2">
    <v>6468</v>
  </rv>
  <rv s="3">
    <v>https://www.bing.com/financeapi/forcetrigger?t=a24vk2&amp;q=ARCX%3aUITB&amp;form=skydnc</v>
    <v>Learn more on Bing</v>
  </rv>
  <rv s="17">
    <v>en-US</v>
    <v>a24vk2</v>
    <v>268435456</v>
    <v>1</v>
    <v>Powered by Refinitiv</v>
    <v>38</v>
    <v>VictoryII:VShs Cr Int Bd (XNAS:UITB)</v>
    <v>34</v>
    <v>39</v>
    <v>Finance</v>
    <v>25</v>
    <v>48.31</v>
    <v>45.37</v>
    <v>0.94</v>
    <v>-0.08</v>
    <v>0</v>
    <v>-1.722E-3</v>
    <v>0</v>
    <v>USD</v>
    <v>Nasdaq Stock Market</v>
    <v>XNAS</v>
    <v>3.9000000000000003E-3</v>
    <v>46.505000000000003</v>
    <v>ETF</v>
    <v>45824.843750185159</v>
    <v>6470</v>
    <v>46.36</v>
    <v>2296524102.8000002</v>
    <v>VictoryII:VShs Cr Int Bd</v>
    <v>46.44</v>
    <v>46.45</v>
    <v>46.37</v>
    <v>46.37</v>
    <v>UITB</v>
    <v>VictoryII:VShs Cr Int Bd (XNAS:UITB)</v>
    <v>62789</v>
    <v>240393</v>
  </rv>
  <rv s="2">
    <v>6471</v>
  </rv>
  <rv s="3">
    <v>https://www.bing.com/financeapi/forcetrigger?t=a22ckr&amp;q=ARCX%3aRWL&amp;form=skydnc</v>
    <v>Learn more on Bing</v>
  </rv>
  <rv s="17">
    <v>en-US</v>
    <v>a22ckr</v>
    <v>268435456</v>
    <v>1</v>
    <v>Powered by Refinitiv</v>
    <v>38</v>
    <v>Invesco S&amp;P 500 Revenue (ARCX:RWL)</v>
    <v>34</v>
    <v>39</v>
    <v>Finance</v>
    <v>25</v>
    <v>104.39</v>
    <v>86.971299999999999</v>
    <v>0.97060000000000002</v>
    <v>0.63</v>
    <v>0</v>
    <v>6.1929999999999997E-3</v>
    <v>0</v>
    <v>USD</v>
    <v>NYSE Arca</v>
    <v>ARCX</v>
    <v>3.9000000000000003E-3</v>
    <v>102.7581</v>
    <v>ETF</v>
    <v>45824.840277812502</v>
    <v>6473</v>
    <v>102.13500000000001</v>
    <v>5497340240.6099997</v>
    <v>Invesco S&amp;P 500 Revenue</v>
    <v>102.15</v>
    <v>101.73</v>
    <v>102.36</v>
    <v>102.36</v>
    <v>RWL</v>
    <v>Invesco S&amp;P 500 Revenue (ARCX:RWL)</v>
    <v>126093</v>
    <v>168544</v>
  </rv>
  <rv s="2">
    <v>6474</v>
  </rv>
  <rv s="3">
    <v>https://www.bing.com/financeapi/forcetrigger?t=c35qgh&amp;q=ARCX%3aJHMB&amp;form=skydnc</v>
    <v>Learn more on Bing</v>
  </rv>
  <rv s="17">
    <v>en-US</v>
    <v>c35qgh</v>
    <v>268435456</v>
    <v>1</v>
    <v>Powered by Refinitiv</v>
    <v>38</v>
    <v>J Hancock ETF:Mtg-B Sec (ARCX:JHMB)</v>
    <v>34</v>
    <v>39</v>
    <v>Finance</v>
    <v>25</v>
    <v>22.79</v>
    <v>21.13</v>
    <v>0.84570000000000001</v>
    <v>-4.4999999999999998E-2</v>
    <v>0</v>
    <v>-2.0760000000000002E-3</v>
    <v>0</v>
    <v>USD</v>
    <v>NYSE Arca</v>
    <v>ARCX</v>
    <v>3.9000000000000003E-3</v>
    <v>21.66</v>
    <v>ETF</v>
    <v>45824.840277812502</v>
    <v>6476</v>
    <v>21.61</v>
    <v>138424196.75999999</v>
    <v>J Hancock ETF:Mtg-B Sec</v>
    <v>21.66</v>
    <v>21.675000000000001</v>
    <v>21.63</v>
    <v>21.63</v>
    <v>JHMB</v>
    <v>J Hancock ETF:Mtg-B Sec (ARCX:JHMB)</v>
    <v>21555</v>
    <v>32710</v>
  </rv>
  <rv s="2">
    <v>6477</v>
  </rv>
  <rv s="3">
    <v>https://www.bing.com/financeapi/forcetrigger?t=buqtnm&amp;q=ARCX%3aEMBD&amp;form=skydnc</v>
    <v>Learn more on Bing</v>
  </rv>
  <rv s="17">
    <v>en-US</v>
    <v>buqtnm</v>
    <v>268435456</v>
    <v>1</v>
    <v>Powered by Refinitiv</v>
    <v>38</v>
    <v>Glbl X Emerging Mkts Bd (ARCX:EMBD)</v>
    <v>34</v>
    <v>39</v>
    <v>Finance</v>
    <v>25</v>
    <v>23.73</v>
    <v>21.62</v>
    <v>1.002</v>
    <v>0.02</v>
    <v>0</v>
    <v>8.6839999999999997E-4</v>
    <v>0</v>
    <v>USD</v>
    <v>NYSE Arca</v>
    <v>ARCX</v>
    <v>3.9000000000000003E-3</v>
    <v>23.259899999999998</v>
    <v>ETF</v>
    <v>45824.840277812502</v>
    <v>6479</v>
    <v>22.930199999999999</v>
    <v>219033211.81</v>
    <v>Glbl X Emerging Mkts Bd</v>
    <v>23.02</v>
    <v>23.03</v>
    <v>23.05</v>
    <v>23.05</v>
    <v>EMBD</v>
    <v>Glbl X Emerging Mkts Bd (ARCX:EMBD)</v>
    <v>44003</v>
    <v>21953</v>
  </rv>
  <rv s="2">
    <v>6480</v>
  </rv>
  <rv s="16">
    <v>en-US</v>
    <v>cd3a52</v>
    <v>268435456</v>
    <v>1</v>
    <v>Powered by Refinitiv</v>
    <v>36</v>
    <v>PGIM S&amp;P 500 B20 May (BATS:PBMY)</v>
    <v>24</v>
    <v>37</v>
    <v>Finance</v>
    <v>17</v>
    <v>28.456399999999999</v>
    <v>25.537700000000001</v>
    <v>0.11600000000000001</v>
    <v>1.14E-3</v>
    <v>4.0969999999999999E-3</v>
    <v>3.2399999999999998E-2</v>
    <v>USD</v>
    <v>CBOE BZX Exchange</v>
    <v>BATS</v>
    <v>3.9000000000000003E-3</v>
    <v>28.427600000000002</v>
    <v>ETF</v>
    <v>45824.840329316408</v>
    <v>28.427600000000002</v>
    <v>12974815.279999999</v>
    <v>PGIM S&amp;P 500 B20 May</v>
    <v>28.427600000000002</v>
    <v>28.311599999999999</v>
    <v>28.427600000000002</v>
    <v>28.46</v>
    <v>PBMY</v>
    <v>PGIM S&amp;P 500 B20 May (BATS:PBMY)</v>
    <v>1</v>
    <v>2872</v>
  </rv>
  <rv s="2">
    <v>6482</v>
  </rv>
  <rv s="3">
    <v>https://www.bing.com/financeapi/forcetrigger?t=c2113m&amp;q=ARCX%3aMBOX&amp;form=skydnc</v>
    <v>Learn more on Bing</v>
  </rv>
  <rv s="17">
    <v>en-US</v>
    <v>c2113m</v>
    <v>268435456</v>
    <v>1</v>
    <v>Powered by Refinitiv</v>
    <v>38</v>
    <v>EA:Freedom Day Dividend (ARCX:MBOX)</v>
    <v>34</v>
    <v>39</v>
    <v>Finance</v>
    <v>25</v>
    <v>35.46</v>
    <v>29.03</v>
    <v>0.93420000000000003</v>
    <v>0.14169999999999999</v>
    <v>0</v>
    <v>4.2690000000000002E-3</v>
    <v>0</v>
    <v>USD</v>
    <v>NYSE Arca</v>
    <v>ARCX</v>
    <v>3.9000000000000003E-3</v>
    <v>33.47</v>
    <v>ETF</v>
    <v>45824.840277812502</v>
    <v>6484</v>
    <v>33.337600000000002</v>
    <v>121520732.55</v>
    <v>EA:Freedom Day Dividend</v>
    <v>33.450000000000003</v>
    <v>33.195900000000002</v>
    <v>33.337600000000002</v>
    <v>33.337600000000002</v>
    <v>MBOX</v>
    <v>EA:Freedom Day Dividend (ARCX:MBOX)</v>
    <v>1328</v>
    <v>8242</v>
  </rv>
  <rv s="2">
    <v>6485</v>
  </rv>
  <rv s="3">
    <v>https://www.bing.com/financeapi/forcetrigger?t=ayss27&amp;q=ARCX%3aJPMB&amp;form=skydnc</v>
    <v>Learn more on Bing</v>
  </rv>
  <rv s="17">
    <v>en-US</v>
    <v>ayss27</v>
    <v>268435456</v>
    <v>1</v>
    <v>Powered by Refinitiv</v>
    <v>38</v>
    <v>JPMorgan:USD EM Sov Bd (ARCX:JPMB)</v>
    <v>34</v>
    <v>39</v>
    <v>Finance</v>
    <v>25</v>
    <v>40.729999999999997</v>
    <v>36.450400000000002</v>
    <v>1.0438000000000001</v>
    <v>3.7600000000000001E-2</v>
    <v>0</v>
    <v>9.8219999999999991E-4</v>
    <v>0</v>
    <v>USD</v>
    <v>NYSE Arca</v>
    <v>ARCX</v>
    <v>3.9000000000000003E-3</v>
    <v>38.400500000000001</v>
    <v>ETF</v>
    <v>45824.840277812502</v>
    <v>6487</v>
    <v>38.3001</v>
    <v>45644339.009999998</v>
    <v>JPMorgan:USD EM Sov Bd</v>
    <v>38.4</v>
    <v>38.280099999999997</v>
    <v>38.317700000000002</v>
    <v>38.317700000000002</v>
    <v>JPMB</v>
    <v>JPMorgan:USD EM Sov Bd (ARCX:JPMB)</v>
    <v>1555</v>
    <v>10913</v>
  </rv>
  <rv s="2">
    <v>6488</v>
  </rv>
  <rv s="3">
    <v>https://www.bing.com/financeapi/forcetrigger?t=c4hsvh&amp;q=BATS%3aDFRA&amp;form=skydnc</v>
    <v>Learn more on Bing</v>
  </rv>
  <rv s="17">
    <v>en-US</v>
    <v>c4hsvh</v>
    <v>268435456</v>
    <v>1</v>
    <v>Powered by Refinitiv</v>
    <v>38</v>
    <v>Abacus FCF RE Ldrs (BATS:ABLD)</v>
    <v>34</v>
    <v>39</v>
    <v>Finance</v>
    <v>17</v>
    <v>32.8399</v>
    <v>24.31</v>
    <v>1.1144000000000001</v>
    <v>5.33E-2</v>
    <v>0</v>
    <v>1.8729999999999999E-3</v>
    <v>0</v>
    <v>USD</v>
    <v>CBOE BZX Exchange</v>
    <v>BATS</v>
    <v>3.9000000000000003E-3</v>
    <v>28.98</v>
    <v>ETF</v>
    <v>45824.840280578122</v>
    <v>6490</v>
    <v>28.5</v>
    <v>53993739.049999997</v>
    <v>Abacus FCF RE Ldrs</v>
    <v>28.98</v>
    <v>28.45</v>
    <v>28.503299999999999</v>
    <v>28.503299999999999</v>
    <v>ABLD</v>
    <v>Abacus FCF RE Ldrs (BATS:ABLD)</v>
    <v>7680</v>
    <v>5405</v>
  </rv>
  <rv s="2">
    <v>6491</v>
  </rv>
  <rv s="3">
    <v>https://www.bing.com/financeapi/forcetrigger?t=a21svh&amp;q=ARCX%3aRDIV&amp;form=skydnc</v>
    <v>Learn more on Bing</v>
  </rv>
  <rv s="17">
    <v>en-US</v>
    <v>a21svh</v>
    <v>268435456</v>
    <v>1</v>
    <v>Powered by Refinitiv</v>
    <v>38</v>
    <v>Invesco S&amp;P Ultra Dv Rev (ARCX:RDIV)</v>
    <v>34</v>
    <v>39</v>
    <v>Finance</v>
    <v>25</v>
    <v>53.02</v>
    <v>41.5</v>
    <v>0.90490000000000004</v>
    <v>0.31</v>
    <v>-1.5082E-2</v>
    <v>6.5359999999999993E-3</v>
    <v>-0.72</v>
    <v>USD</v>
    <v>NYSE Arca</v>
    <v>ARCX</v>
    <v>3.9000000000000003E-3</v>
    <v>47.87</v>
    <v>ETF</v>
    <v>45824.914610589847</v>
    <v>6493</v>
    <v>47.59</v>
    <v>770499964.82000005</v>
    <v>Invesco S&amp;P Ultra Dv Rev</v>
    <v>47.65</v>
    <v>47.43</v>
    <v>47.74</v>
    <v>47.02</v>
    <v>RDIV</v>
    <v>Invesco S&amp;P Ultra Dv Rev (ARCX:RDIV)</v>
    <v>18258</v>
    <v>24874</v>
  </rv>
  <rv s="2">
    <v>6494</v>
  </rv>
  <rv s="3">
    <v>https://www.bing.com/financeapi/forcetrigger?t=a21hdm&amp;q=ARCX%3aSPVM&amp;form=skydnc</v>
    <v>Learn more on Bing</v>
  </rv>
  <rv s="17">
    <v>en-US</v>
    <v>a21hdm</v>
    <v>268435456</v>
    <v>1</v>
    <v>Powered by Refinitiv</v>
    <v>38</v>
    <v>Invesco S&amp;P 500 VM (ARCX:SPVM)</v>
    <v>34</v>
    <v>39</v>
    <v>Finance</v>
    <v>25</v>
    <v>63.5</v>
    <v>49.89</v>
    <v>1.0821000000000001</v>
    <v>0.59009999999999996</v>
    <v>0</v>
    <v>1.0271999999999998E-2</v>
    <v>0</v>
    <v>USD</v>
    <v>NYSE Arca</v>
    <v>ARCX</v>
    <v>3.9000000000000003E-3</v>
    <v>58.180799999999998</v>
    <v>ETF</v>
    <v>45824.84027780078</v>
    <v>6496</v>
    <v>58</v>
    <v>54955729.880000003</v>
    <v>Invesco S&amp;P 500 VM</v>
    <v>58.180799999999998</v>
    <v>57.4499</v>
    <v>58.04</v>
    <v>58.04</v>
    <v>SPVM</v>
    <v>Invesco S&amp;P 500 VM (ARCX:SPVM)</v>
    <v>1986</v>
    <v>7564</v>
  </rv>
  <rv s="2">
    <v>6497</v>
  </rv>
  <rv s="3">
    <v>https://www.bing.com/financeapi/forcetrigger?t=c3ipqh&amp;q=ARCX%3aDSCF&amp;form=skydnc</v>
    <v>Learn more on Bing</v>
  </rv>
  <rv s="17">
    <v>en-US</v>
    <v>c3ipqh</v>
    <v>268435456</v>
    <v>1</v>
    <v>Powered by Refinitiv</v>
    <v>38</v>
    <v>EA:Discipline Fund (BATS:DSCF)</v>
    <v>34</v>
    <v>39</v>
    <v>Finance</v>
    <v>17</v>
    <v>23.74</v>
    <v>21.97</v>
    <v>1.0885</v>
    <v>0.01</v>
    <v>0</v>
    <v>4.2860000000000001E-4</v>
    <v>0</v>
    <v>USD</v>
    <v>CBOE BZX Exchange</v>
    <v>BATS</v>
    <v>3.9000000000000003E-3</v>
    <v>23.3901</v>
    <v>ETF</v>
    <v>45824.840292835157</v>
    <v>6499</v>
    <v>23.34</v>
    <v>50802027.450000003</v>
    <v>EA:Discipline Fund</v>
    <v>23.3901</v>
    <v>23.33</v>
    <v>23.34</v>
    <v>23.34</v>
    <v>DSCF</v>
    <v>EA:Discipline Fund (BATS:DSCF)</v>
    <v>8496</v>
    <v>4959</v>
  </rv>
  <rv s="2">
    <v>6500</v>
  </rv>
  <rv s="16">
    <v>en-US</v>
    <v>cavfz2</v>
    <v>268435456</v>
    <v>1</v>
    <v>Powered by Refinitiv</v>
    <v>36</v>
    <v>AB US Lrg Cp Strat Eqty (ARCX:LRGC)</v>
    <v>24</v>
    <v>37</v>
    <v>Finance</v>
    <v>25</v>
    <v>70.98</v>
    <v>55.94</v>
    <v>0.60499999999999998</v>
    <v>0</v>
    <v>8.8170000000000002E-3</v>
    <v>0</v>
    <v>USD</v>
    <v>NYSE Arca</v>
    <v>ARCX</v>
    <v>3.9000000000000003E-3</v>
    <v>69.41</v>
    <v>ETF</v>
    <v>45824.84027780078</v>
    <v>68.92</v>
    <v>431327998.14999998</v>
    <v>AB US Lrg Cp Strat Eqty</v>
    <v>68.92</v>
    <v>68.614999999999995</v>
    <v>69.22</v>
    <v>69.22</v>
    <v>LRGC</v>
    <v>AB US Lrg Cp Strat Eqty (ARCX:LRGC)</v>
    <v>10617</v>
    <v>17005</v>
  </rv>
  <rv s="2">
    <v>6502</v>
  </rv>
  <rv s="3">
    <v>https://www.bing.com/financeapi/forcetrigger?t=azquim&amp;q=ARCX%3aHTAB&amp;form=skydnc</v>
    <v>Learn more on Bing</v>
  </rv>
  <rv s="17">
    <v>en-US</v>
    <v>azquim</v>
    <v>268435456</v>
    <v>1</v>
    <v>Powered by Refinitiv</v>
    <v>38</v>
    <v>Hartford Schr Tax-Awr Bd (ARCX:HTAB)</v>
    <v>34</v>
    <v>39</v>
    <v>Finance</v>
    <v>25</v>
    <v>19.98</v>
    <v>17.98</v>
    <v>1.2057</v>
    <v>0</v>
    <v>0</v>
    <v>0</v>
    <v>0</v>
    <v>USD</v>
    <v>NYSE Arca</v>
    <v>ARCX</v>
    <v>3.9000000000000003E-3</v>
    <v>18.690000000000001</v>
    <v>ETF</v>
    <v>45824.84027780078</v>
    <v>6504</v>
    <v>18.6402</v>
    <v>407240567.83999997</v>
    <v>Hartford Schr Tax-Awr Bd</v>
    <v>18.670000000000002</v>
    <v>18.66</v>
    <v>18.66</v>
    <v>18.66</v>
    <v>HTAB</v>
    <v>Hartford Schr Tax-Awr Bd (ARCX:HTAB)</v>
    <v>61337</v>
    <v>99562</v>
  </rv>
  <rv s="2">
    <v>6505</v>
  </rv>
  <rv s="3">
    <v>https://www.bing.com/financeapi/forcetrigger?t=a1rvsm&amp;q=XNAS%3aEMB&amp;form=skydnc</v>
    <v>Learn more on Bing</v>
  </rv>
  <rv s="17">
    <v>en-US</v>
    <v>a1rvsm</v>
    <v>268435456</v>
    <v>1</v>
    <v>Powered by Refinitiv</v>
    <v>38</v>
    <v>iShares:JPM USD EM Bd (XNAS:EMB)</v>
    <v>34</v>
    <v>39</v>
    <v>Finance</v>
    <v>25</v>
    <v>93.702200000000005</v>
    <v>84.78</v>
    <v>1.1073</v>
    <v>0.1</v>
    <v>-2.1979999999999999E-3</v>
    <v>1.1000000000000001E-3</v>
    <v>-0.2</v>
    <v>USD</v>
    <v>Nasdaq Stock Market</v>
    <v>XNAS</v>
    <v>3.9000000000000003E-3</v>
    <v>91.33</v>
    <v>ETF</v>
    <v>45824.882510983596</v>
    <v>6507</v>
    <v>90.974999999999994</v>
    <v>12616506422.24</v>
    <v>iShares:JPM USD EM Bd</v>
    <v>91.1</v>
    <v>90.91</v>
    <v>91.01</v>
    <v>90.81</v>
    <v>EMB</v>
    <v>iShares:JPM USD EM Bd (XNAS:EMB)</v>
    <v>5454123</v>
    <v>5242613</v>
  </rv>
  <rv s="2">
    <v>6508</v>
  </rv>
  <rv s="3">
    <v>https://www.bing.com/financeapi/forcetrigger?t=bngahw&amp;q=ARCX%3aDSTL&amp;form=skydnc</v>
    <v>Learn more on Bing</v>
  </rv>
  <rv s="17">
    <v>en-US</v>
    <v>bngahw</v>
    <v>268435456</v>
    <v>1</v>
    <v>Powered by Refinitiv</v>
    <v>38</v>
    <v>Distillate US Fdmntl S&amp;V (ARCX:DSTL)</v>
    <v>34</v>
    <v>39</v>
    <v>Finance</v>
    <v>25</v>
    <v>59.01</v>
    <v>47.67</v>
    <v>1.0088999999999999</v>
    <v>0.37</v>
    <v>0</v>
    <v>6.8179999999999994E-3</v>
    <v>0</v>
    <v>USD</v>
    <v>NYSE Arca</v>
    <v>ARCX</v>
    <v>3.9000000000000003E-3</v>
    <v>54.83</v>
    <v>ETF</v>
    <v>45824.840277812502</v>
    <v>6510</v>
    <v>54.48</v>
    <v>1838993091.1900001</v>
    <v>Distillate US Fdmntl S&amp;V</v>
    <v>54.660800000000002</v>
    <v>54.27</v>
    <v>54.64</v>
    <v>54.64</v>
    <v>DSTL</v>
    <v>Distillate US Fdmntl S&amp;V (ARCX:DSTL)</v>
    <v>77824</v>
    <v>126005</v>
  </rv>
  <rv s="2">
    <v>6511</v>
  </rv>
  <rv s="3">
    <v>https://www.bing.com/financeapi/forcetrigger?t=a1vytc&amp;q=ARCX%3aIYC&amp;form=skydnc</v>
    <v>Learn more on Bing</v>
  </rv>
  <rv s="17">
    <v>en-US</v>
    <v>a1vytc</v>
    <v>268435456</v>
    <v>1</v>
    <v>Powered by Refinitiv</v>
    <v>38</v>
    <v>iShares:US Cnsmr Disc (ARCX:IYC)</v>
    <v>34</v>
    <v>39</v>
    <v>Finance</v>
    <v>25</v>
    <v>101.87</v>
    <v>74.38</v>
    <v>0.96709999999999996</v>
    <v>1.1679999999999999</v>
    <v>-2.0749E-2</v>
    <v>1.2204999999999999E-2</v>
    <v>-2.0099999999999998</v>
    <v>USD</v>
    <v>NYSE Arca</v>
    <v>ARCX</v>
    <v>3.9000000000000003E-3</v>
    <v>97.04</v>
    <v>ETF</v>
    <v>45824.84027780078</v>
    <v>6513</v>
    <v>96.25</v>
    <v>1445672824.22</v>
    <v>iShares:US Cnsmr Disc</v>
    <v>96.25</v>
    <v>95.701999999999998</v>
    <v>96.87</v>
    <v>94.86</v>
    <v>IYC</v>
    <v>iShares:US Cnsmr Disc (ARCX:IYC)</v>
    <v>63762</v>
    <v>87110</v>
  </rv>
  <rv s="2">
    <v>6514</v>
  </rv>
  <rv s="3">
    <v>https://www.bing.com/financeapi/forcetrigger?t=a1vyz2&amp;q=ARCX%3aIYF&amp;form=skydnc</v>
    <v>Learn more on Bing</v>
  </rv>
  <rv s="17">
    <v>en-US</v>
    <v>a1vyz2</v>
    <v>268435456</v>
    <v>1</v>
    <v>Powered by Refinitiv</v>
    <v>38</v>
    <v>iShares:US Finanls (ARCX:IYF)</v>
    <v>34</v>
    <v>39</v>
    <v>Finance</v>
    <v>25</v>
    <v>119.8999</v>
    <v>92.39</v>
    <v>1.0249999999999999</v>
    <v>1.262</v>
    <v>0</v>
    <v>1.107E-2</v>
    <v>0</v>
    <v>USD</v>
    <v>NYSE Arca</v>
    <v>ARCX</v>
    <v>3.9000000000000003E-3</v>
    <v>115.94159999999999</v>
    <v>ETF</v>
    <v>45824.840277812502</v>
    <v>6516</v>
    <v>114.81</v>
    <v>3536969584.3699999</v>
    <v>iShares:US Finanls</v>
    <v>114.81</v>
    <v>113.998</v>
    <v>115.26</v>
    <v>115.26</v>
    <v>IYF</v>
    <v>iShares:US Finanls (ARCX:IYF)</v>
    <v>188085</v>
    <v>314670</v>
  </rv>
  <rv s="2">
    <v>6517</v>
  </rv>
  <rv s="3">
    <v>https://www.bing.com/financeapi/forcetrigger?t=c5crur&amp;q=ARCX%3aCGGR&amp;form=skydnc</v>
    <v>Learn more on Bing</v>
  </rv>
  <rv s="17">
    <v>en-US</v>
    <v>c5crur</v>
    <v>268435456</v>
    <v>1</v>
    <v>Powered by Refinitiv</v>
    <v>38</v>
    <v>Cap Grp Growth (ARCX:CGGR)</v>
    <v>34</v>
    <v>39</v>
    <v>Finance</v>
    <v>25</v>
    <v>39.96</v>
    <v>29.23</v>
    <v>0.99280000000000002</v>
    <v>0.47</v>
    <v>9.6889999999999997E-3</v>
    <v>1.2129000000000001E-2</v>
    <v>0.38</v>
    <v>USD</v>
    <v>NYSE Arca</v>
    <v>ARCX</v>
    <v>3.9000000000000003E-3</v>
    <v>39.35</v>
    <v>ETF</v>
    <v>45824.868886376564</v>
    <v>6519</v>
    <v>39.049999999999997</v>
    <v>12222600081.48</v>
    <v>Cap Grp Growth</v>
    <v>39.049999999999997</v>
    <v>38.75</v>
    <v>39.22</v>
    <v>39.6</v>
    <v>CGGR</v>
    <v>Cap Grp Growth (ARCX:CGGR)</v>
    <v>2092004</v>
    <v>2345940</v>
  </rv>
  <rv s="2">
    <v>6520</v>
  </rv>
  <rv s="3">
    <v>https://www.bing.com/financeapi/forcetrigger?t=a22chw&amp;q=ARCX%3aRWK&amp;form=skydnc</v>
    <v>Learn more on Bing</v>
  </rv>
  <rv s="17">
    <v>en-US</v>
    <v>a22chw</v>
    <v>268435456</v>
    <v>1</v>
    <v>Powered by Refinitiv</v>
    <v>38</v>
    <v>Invesco S&amp;P MC 400 Rev (ARCX:RWK)</v>
    <v>34</v>
    <v>39</v>
    <v>Finance</v>
    <v>25</v>
    <v>127.378</v>
    <v>93.24</v>
    <v>1.1036999999999999</v>
    <v>2.0299999999999998</v>
    <v>0</v>
    <v>1.7987E-2</v>
    <v>0</v>
    <v>USD</v>
    <v>NYSE Arca</v>
    <v>ARCX</v>
    <v>3.9000000000000003E-3</v>
    <v>114.91500000000001</v>
    <v>ETF</v>
    <v>45824.840277812502</v>
    <v>6522</v>
    <v>113.845</v>
    <v>804257973.25</v>
    <v>Invesco S&amp;P MC 400 Rev</v>
    <v>114.14</v>
    <v>112.86</v>
    <v>114.89</v>
    <v>114.89</v>
    <v>RWK</v>
    <v>Invesco S&amp;P MC 400 Rev (ARCX:RWK)</v>
    <v>11030</v>
    <v>25864</v>
  </rv>
  <rv s="2">
    <v>6523</v>
  </rv>
  <rv s="3">
    <v>https://www.bing.com/financeapi/forcetrigger?t=bxdq8m&amp;q=ARCX%3aONOF&amp;form=skydnc</v>
    <v>Learn more on Bing</v>
  </rv>
  <rv s="17">
    <v>en-US</v>
    <v>bxdq8m</v>
    <v>268435456</v>
    <v>1</v>
    <v>Powered by Refinitiv</v>
    <v>38</v>
    <v>Glbl X Adptv US Rsk Mgmt (ARCX:ONOF)</v>
    <v>34</v>
    <v>39</v>
    <v>Finance</v>
    <v>25</v>
    <v>36.89</v>
    <v>28.6</v>
    <v>0.76910000000000001</v>
    <v>0.3412</v>
    <v>-1.8519999999999998E-4</v>
    <v>1.0296000000000001E-2</v>
    <v>-6.1999999999999998E-3</v>
    <v>USD</v>
    <v>NYSE Arca</v>
    <v>ARCX</v>
    <v>3.9000000000000003E-3</v>
    <v>33.56</v>
    <v>ETF</v>
    <v>45824.84027780078</v>
    <v>6525</v>
    <v>33.46</v>
    <v>123278289.52</v>
    <v>Glbl X Adptv US Rsk Mgmt</v>
    <v>33.56</v>
    <v>33.14</v>
    <v>33.481200000000001</v>
    <v>33.475000000000001</v>
    <v>ONOF</v>
    <v>Glbl X Adptv US Rsk Mgmt (ARCX:ONOF)</v>
    <v>8109</v>
    <v>10134</v>
  </rv>
  <rv s="2">
    <v>6526</v>
  </rv>
  <rv s="16">
    <v>en-US</v>
    <v>ceb4h7</v>
    <v>268435456</v>
    <v>1</v>
    <v>Powered by Refinitiv</v>
    <v>36</v>
    <v>Federated Hermes MDT LGC (ARCX:FLCG)</v>
    <v>24</v>
    <v>37</v>
    <v>Finance</v>
    <v>25</v>
    <v>30.43</v>
    <v>22.51</v>
    <v>0.46060000000000001</v>
    <v>0</v>
    <v>1.6038E-2</v>
    <v>0</v>
    <v>USD</v>
    <v>NYSE Arca</v>
    <v>ARCX</v>
    <v>3.9000000000000003E-3</v>
    <v>29.2</v>
    <v>ETF</v>
    <v>45824.84027780078</v>
    <v>29</v>
    <v>208529554.03999999</v>
    <v>Federated Hermes MDT LGC</v>
    <v>29</v>
    <v>28.7194</v>
    <v>29.18</v>
    <v>29.18</v>
    <v>FLCG</v>
    <v>Federated Hermes MDT LGC (ARCX:FLCG)</v>
    <v>13580</v>
    <v>8418</v>
  </rv>
  <rv s="2">
    <v>6528</v>
  </rv>
  <rv s="3">
    <v>https://www.bing.com/financeapi/forcetrigger?t=bxjs2w&amp;q=BATS%3aFGRO&amp;form=skydnc</v>
    <v>Learn more on Bing</v>
  </rv>
  <rv s="17">
    <v>en-US</v>
    <v>bxjs2w</v>
    <v>268435456</v>
    <v>1</v>
    <v>Powered by Refinitiv</v>
    <v>38</v>
    <v>Fidelity Funda LgCap Gro (BATS:FFLG)</v>
    <v>34</v>
    <v>39</v>
    <v>Finance</v>
    <v>17</v>
    <v>26.6736</v>
    <v>18.6175</v>
    <v>1.1167</v>
    <v>0.31</v>
    <v>0</v>
    <v>1.2336E-2</v>
    <v>0</v>
    <v>USD</v>
    <v>CBOE BZX Exchange</v>
    <v>BATS</v>
    <v>3.9000000000000003E-3</v>
    <v>25.52</v>
    <v>ETF</v>
    <v>45824.840302314064</v>
    <v>6530</v>
    <v>25.28</v>
    <v>402141409.33999997</v>
    <v>Fidelity Funda LgCap Gro</v>
    <v>25.28</v>
    <v>25.13</v>
    <v>25.44</v>
    <v>25.44</v>
    <v>FFLG</v>
    <v>Fidelity Funda LgCap Gro (BATS:FFLG)</v>
    <v>22096</v>
    <v>26441</v>
  </rv>
  <rv s="2">
    <v>6531</v>
  </rv>
  <rv s="16">
    <v>en-US</v>
    <v>ce7hrw</v>
    <v>268435456</v>
    <v>1</v>
    <v>Powered by Refinitiv</v>
    <v>36</v>
    <v>Invesco MSCI EAFE In Adv (ARCX:EFAA)</v>
    <v>24</v>
    <v>37</v>
    <v>Finance</v>
    <v>25</v>
    <v>55.46</v>
    <v>43.61</v>
    <v>0.27700000000000002</v>
    <v>0</v>
    <v>5.4440000000000001E-3</v>
    <v>0</v>
    <v>USD</v>
    <v>NYSE Arca</v>
    <v>ARCX</v>
    <v>3.9000000000000003E-3</v>
    <v>51.7</v>
    <v>ETF</v>
    <v>45824.840277789066</v>
    <v>51.156999999999996</v>
    <v>152497607.03999999</v>
    <v>Invesco MSCI EAFE In Adv</v>
    <v>51.3</v>
    <v>50.88</v>
    <v>51.156999999999996</v>
    <v>51.156999999999996</v>
    <v>EFAA</v>
    <v>Invesco MSCI EAFE In Adv (ARCX:EFAA)</v>
    <v>6329</v>
    <v>29158</v>
  </rv>
  <rv s="2">
    <v>6533</v>
  </rv>
  <rv s="3">
    <v>https://www.bing.com/financeapi/forcetrigger?t=a1vzk2&amp;q=ARCX%3aIYR&amp;form=skydnc</v>
    <v>Learn more on Bing</v>
  </rv>
  <rv s="17">
    <v>en-US</v>
    <v>a1vzk2</v>
    <v>268435456</v>
    <v>1</v>
    <v>Powered by Refinitiv</v>
    <v>38</v>
    <v>iShares:US Rl Est ETF (ARCX:IYR)</v>
    <v>34</v>
    <v>39</v>
    <v>Finance</v>
    <v>25</v>
    <v>104.04</v>
    <v>81.53</v>
    <v>1.0185</v>
    <v>2.5000000000000001E-2</v>
    <v>0</v>
    <v>2.6440000000000003E-4</v>
    <v>0</v>
    <v>USD</v>
    <v>NYSE Arca</v>
    <v>ARCX</v>
    <v>3.9000000000000003E-3</v>
    <v>95.75</v>
    <v>ETF</v>
    <v>45824.881344710157</v>
    <v>6535</v>
    <v>94.28</v>
    <v>3480166247.4400001</v>
    <v>iShares:US Rl Est ETF</v>
    <v>95.02</v>
    <v>94.564999999999998</v>
    <v>94.59</v>
    <v>94.59</v>
    <v>IYR</v>
    <v>iShares:US Rl Est ETF (ARCX:IYR)</v>
    <v>6211943</v>
    <v>4904235</v>
  </rv>
  <rv s="2">
    <v>6536</v>
  </rv>
  <rv s="16">
    <v>en-US</v>
    <v>cfezm7</v>
    <v>268435456</v>
    <v>1</v>
    <v>Powered by Refinitiv</v>
    <v>36</v>
    <v>Eventide US Market (ARCX:EUSM)</v>
    <v>24</v>
    <v>37</v>
    <v>Finance</v>
    <v>25</v>
    <v>25.66</v>
    <v>20.79</v>
    <v>0.27760000000000001</v>
    <v>0</v>
    <v>1.1072E-2</v>
    <v>0</v>
    <v>USD</v>
    <v>NYSE Arca</v>
    <v>ARCX</v>
    <v>3.9000000000000003E-3</v>
    <v>25.4208</v>
    <v>ETF</v>
    <v>45824.840277789066</v>
    <v>25.31</v>
    <v>71665868.900000006</v>
    <v>Eventide US Market</v>
    <v>25.401599999999998</v>
    <v>25.072399999999998</v>
    <v>25.35</v>
    <v>25.35</v>
    <v>EUSM</v>
    <v>Eventide US Market (ARCX:EUSM)</v>
    <v>15791</v>
    <v>45819</v>
  </rv>
  <rv s="2">
    <v>6538</v>
  </rv>
  <rv s="3">
    <v>https://www.bing.com/financeapi/forcetrigger?t=a1t6ar&amp;q=ARCX%3aFNDC&amp;form=skydnc</v>
    <v>Learn more on Bing</v>
  </rv>
  <rv s="17">
    <v>en-US</v>
    <v>a1t6ar</v>
    <v>268435456</v>
    <v>1</v>
    <v>Powered by Refinitiv</v>
    <v>38</v>
    <v>Schwab Str:Fund Intl SE (ARCX:FNDC)</v>
    <v>34</v>
    <v>39</v>
    <v>Finance</v>
    <v>25</v>
    <v>41.469499999999996</v>
    <v>32.61</v>
    <v>0.94899999999999995</v>
    <v>0.28000000000000003</v>
    <v>0</v>
    <v>6.8489999999999992E-3</v>
    <v>0</v>
    <v>USD</v>
    <v>NYSE Arca</v>
    <v>ARCX</v>
    <v>3.9000000000000003E-3</v>
    <v>41.469499999999996</v>
    <v>ETF</v>
    <v>45824.840277823438</v>
    <v>6540</v>
    <v>41.14</v>
    <v>2883879753.25</v>
    <v>Schwab Str:Fund Intl SE</v>
    <v>41.27</v>
    <v>40.880000000000003</v>
    <v>41.16</v>
    <v>41.16</v>
    <v>FNDC</v>
    <v>Schwab Str:Fund Intl SE (ARCX:FNDC)</v>
    <v>90283</v>
    <v>360904</v>
  </rv>
  <rv s="2">
    <v>6541</v>
  </rv>
  <rv s="3">
    <v>https://www.bing.com/financeapi/forcetrigger?t=a1vzpr&amp;q=ARCX%3aIYW&amp;form=skydnc</v>
    <v>Learn more on Bing</v>
  </rv>
  <rv s="17">
    <v>en-US</v>
    <v>a1vzpr</v>
    <v>268435456</v>
    <v>1</v>
    <v>Powered by Refinitiv</v>
    <v>38</v>
    <v>iShares:US Tech (ARCX:IYW)</v>
    <v>34</v>
    <v>39</v>
    <v>Finance</v>
    <v>25</v>
    <v>167.3</v>
    <v>117.55</v>
    <v>1.1033999999999999</v>
    <v>2.706</v>
    <v>-2.4109999999999999E-3</v>
    <v>1.6580999999999999E-2</v>
    <v>-0.4</v>
    <v>USD</v>
    <v>NYSE Arca</v>
    <v>ARCX</v>
    <v>3.9000000000000003E-3</v>
    <v>166.32</v>
    <v>ETF</v>
    <v>45824.929731435157</v>
    <v>6543</v>
    <v>164.28</v>
    <v>19510293783.950001</v>
    <v>iShares:US Tech</v>
    <v>164.28</v>
    <v>163.19399999999999</v>
    <v>165.9</v>
    <v>165.5</v>
    <v>IYW</v>
    <v>iShares:US Tech (ARCX:IYW)</v>
    <v>858189</v>
    <v>872469</v>
  </rv>
  <rv s="2">
    <v>6544</v>
  </rv>
  <rv s="3">
    <v>https://www.bing.com/financeapi/forcetrigger?t=a1vzmw&amp;q=BATS%3aIYT&amp;form=skydnc</v>
    <v>Learn more on Bing</v>
  </rv>
  <rv s="17">
    <v>en-US</v>
    <v>a1vzmw</v>
    <v>268435456</v>
    <v>1</v>
    <v>Powered by Refinitiv</v>
    <v>38</v>
    <v>iShares:US Transportatn (BATS:IYT)</v>
    <v>34</v>
    <v>39</v>
    <v>Finance</v>
    <v>17</v>
    <v>75.59</v>
    <v>54.02</v>
    <v>0.95499999999999996</v>
    <v>1.081</v>
    <v>-1.5717000000000002E-2</v>
    <v>1.6608000000000001E-2</v>
    <v>-1.04</v>
    <v>USD</v>
    <v>CBOE BZX Exchange</v>
    <v>BATS</v>
    <v>3.9000000000000003E-3</v>
    <v>66.400000000000006</v>
    <v>ETF</v>
    <v>45824.840313923436</v>
    <v>6546</v>
    <v>65.59</v>
    <v>700221050.23000002</v>
    <v>iShares:US Transportatn</v>
    <v>65.709999999999994</v>
    <v>65.088999999999999</v>
    <v>66.17</v>
    <v>65.13</v>
    <v>IYT</v>
    <v>iShares:US Transportatn (BATS:IYT)</v>
    <v>230912</v>
    <v>440855</v>
  </rv>
  <rv s="2">
    <v>6547</v>
  </rv>
  <rv s="3">
    <v>https://www.bing.com/financeapi/forcetrigger?t=bur1im&amp;q=BATS%3aFMIL&amp;form=skydnc</v>
    <v>Learn more on Bing</v>
  </rv>
  <rv s="17">
    <v>en-US</v>
    <v>bur1im</v>
    <v>268435456</v>
    <v>1</v>
    <v>Powered by Refinitiv</v>
    <v>38</v>
    <v>Fidelity Funda LgCap Cr (BATS:FFLC)</v>
    <v>34</v>
    <v>39</v>
    <v>Finance</v>
    <v>17</v>
    <v>48.488300000000002</v>
    <v>37.32</v>
    <v>0.97099999999999997</v>
    <v>0.48</v>
    <v>1.1856999999999999E-2</v>
    <v>1.0267E-2</v>
    <v>0.56000000000000005</v>
    <v>USD</v>
    <v>CBOE BZX Exchange</v>
    <v>BATS</v>
    <v>3.9000000000000003E-3</v>
    <v>47.41</v>
    <v>ETF</v>
    <v>45824.859176863283</v>
    <v>6549</v>
    <v>46.99</v>
    <v>721634863.54999995</v>
    <v>Fidelity Funda LgCap Cr</v>
    <v>46.99</v>
    <v>46.75</v>
    <v>47.23</v>
    <v>47.79</v>
    <v>FFLC</v>
    <v>Fidelity Funda LgCap Cr (BATS:FFLC)</v>
    <v>42821</v>
    <v>87586</v>
  </rv>
  <rv s="2">
    <v>6550</v>
  </rv>
  <rv s="3">
    <v>https://www.bing.com/financeapi/forcetrigger?t=a21hm7&amp;q=ARCX%3aXMVM&amp;form=skydnc</v>
    <v>Learn more on Bing</v>
  </rv>
  <rv s="17">
    <v>en-US</v>
    <v>a21hm7</v>
    <v>268435456</v>
    <v>1</v>
    <v>Powered by Refinitiv</v>
    <v>38</v>
    <v>Invesco S&amp;P MidCap VM (ARCX:XMVM)</v>
    <v>34</v>
    <v>39</v>
    <v>Finance</v>
    <v>25</v>
    <v>62.499899999999997</v>
    <v>45.684399999999997</v>
    <v>1.0529999999999999</v>
    <v>0.61170000000000002</v>
    <v>0</v>
    <v>1.1372E-2</v>
    <v>0</v>
    <v>USD</v>
    <v>NYSE Arca</v>
    <v>ARCX</v>
    <v>3.9000000000000003E-3</v>
    <v>54.7699</v>
    <v>ETF</v>
    <v>45824.840277777781</v>
    <v>6552</v>
    <v>54.275599999999997</v>
    <v>254285695.97</v>
    <v>Invesco S&amp;P MidCap VM</v>
    <v>54.43</v>
    <v>53.79</v>
    <v>54.401699999999998</v>
    <v>54.401699999999998</v>
    <v>XMVM</v>
    <v>Invesco S&amp;P MidCap VM (ARCX:XMVM)</v>
    <v>10115</v>
    <v>12548</v>
  </rv>
  <rv s="2">
    <v>6553</v>
  </rv>
  <rv s="3">
    <v>https://www.bing.com/financeapi/forcetrigger?t=a22cf2&amp;q=ARCX%3aRWJ&amp;form=skydnc</v>
    <v>Learn more on Bing</v>
  </rv>
  <rv s="17">
    <v>en-US</v>
    <v>a22cf2</v>
    <v>268435456</v>
    <v>1</v>
    <v>Powered by Refinitiv</v>
    <v>38</v>
    <v>Invesco S&amp;P SC 600 Rev (ARCX:RWJ)</v>
    <v>34</v>
    <v>39</v>
    <v>Finance</v>
    <v>25</v>
    <v>49.921999999999997</v>
    <v>34.314700000000002</v>
    <v>1.1173</v>
    <v>0.79</v>
    <v>-9.1979999999999996E-3</v>
    <v>1.8985999999999999E-2</v>
    <v>-0.39</v>
    <v>USD</v>
    <v>NYSE Arca</v>
    <v>ARCX</v>
    <v>3.9000000000000003E-3</v>
    <v>42.5304</v>
    <v>ETF</v>
    <v>45824.851368772659</v>
    <v>6555</v>
    <v>41.904400000000003</v>
    <v>1467803780.3199999</v>
    <v>Invesco S&amp;P SC 600 Rev</v>
    <v>42.04</v>
    <v>41.61</v>
    <v>42.4</v>
    <v>42.01</v>
    <v>RWJ</v>
    <v>Invesco S&amp;P SC 600 Rev (ARCX:RWJ)</v>
    <v>112734</v>
    <v>104015</v>
  </rv>
  <rv s="2">
    <v>6556</v>
  </rv>
  <rv s="16">
    <v>en-US</v>
    <v>ca26z2</v>
    <v>268435456</v>
    <v>1</v>
    <v>Powered by Refinitiv</v>
    <v>36</v>
    <v>Aptus Large Cap Enhd Yd (BATS:DUBS)</v>
    <v>24</v>
    <v>37</v>
    <v>Finance</v>
    <v>17</v>
    <v>33.840000000000003</v>
    <v>26.83</v>
    <v>0.36499999999999999</v>
    <v>0</v>
    <v>1.1174E-2</v>
    <v>0</v>
    <v>USD</v>
    <v>CBOE BZX Exchange</v>
    <v>BATS</v>
    <v>3.9000000000000003E-3</v>
    <v>33.118400000000001</v>
    <v>ETF</v>
    <v>45824.840292835157</v>
    <v>32.954999999999998</v>
    <v>225494206.34999999</v>
    <v>Aptus Large Cap Enhd Yd</v>
    <v>32.99</v>
    <v>32.664999999999999</v>
    <v>33.03</v>
    <v>33.03</v>
    <v>DUBS</v>
    <v>Aptus Large Cap Enhd Yd (BATS:DUBS)</v>
    <v>14331</v>
    <v>40987</v>
  </rv>
  <rv s="2">
    <v>6558</v>
  </rv>
  <rv s="3">
    <v>https://www.bing.com/financeapi/forcetrigger?t=a1xim7&amp;q=ARCX%3aMFDX&amp;form=skydnc</v>
    <v>Learn more on Bing</v>
  </rv>
  <rv s="17">
    <v>en-US</v>
    <v>a1xim7</v>
    <v>268435456</v>
    <v>1</v>
    <v>Powered by Refinitiv</v>
    <v>38</v>
    <v>PIMCO:RAFI Dyn M-F IntEq (ARCX:MFDX)</v>
    <v>34</v>
    <v>39</v>
    <v>Finance</v>
    <v>25</v>
    <v>35.604999999999997</v>
    <v>28.52</v>
    <v>0.97629999999999995</v>
    <v>0.1618</v>
    <v>0</v>
    <v>4.5999999999999999E-3</v>
    <v>0</v>
    <v>USD</v>
    <v>NYSE Arca</v>
    <v>ARCX</v>
    <v>3.9000000000000003E-3</v>
    <v>35.604999999999997</v>
    <v>ETF</v>
    <v>45824.840277812502</v>
    <v>6560</v>
    <v>35.336199999999998</v>
    <v>342408581.88</v>
    <v>PIMCO:RAFI Dyn M-F IntEq</v>
    <v>35.450000000000003</v>
    <v>35.174399999999999</v>
    <v>35.336199999999998</v>
    <v>35.336199999999998</v>
    <v>MFDX</v>
    <v>PIMCO:RAFI Dyn M-F IntEq (ARCX:MFDX)</v>
    <v>7066</v>
    <v>50359</v>
  </rv>
  <rv s="2">
    <v>6561</v>
  </rv>
  <rv s="3">
    <v>https://www.bing.com/financeapi/forcetrigger?t=a1zvec&amp;q=BATS%3aPICK&amp;form=skydnc</v>
    <v>Learn more on Bing</v>
  </rv>
  <rv s="17">
    <v>en-US</v>
    <v>a1zvec</v>
    <v>268435456</v>
    <v>1</v>
    <v>Powered by Refinitiv</v>
    <v>38</v>
    <v>iShares:MSCI Gl M&amp;MP (BATS:PICK)</v>
    <v>34</v>
    <v>39</v>
    <v>Finance</v>
    <v>17</v>
    <v>43.999600000000001</v>
    <v>29.96</v>
    <v>1.0425</v>
    <v>-0.13100000000000001</v>
    <v>3.7315999999999995E-2</v>
    <v>-3.5170000000000002E-3</v>
    <v>1.385</v>
    <v>USD</v>
    <v>CBOE BZX Exchange</v>
    <v>BATS</v>
    <v>3.9000000000000003E-3</v>
    <v>37.44</v>
    <v>ETF</v>
    <v>45824.905049814064</v>
    <v>6563</v>
    <v>37.07</v>
    <v>730127730.33000004</v>
    <v>iShares:MSCI Gl M&amp;MP</v>
    <v>37.07</v>
    <v>37.246000000000002</v>
    <v>37.115000000000002</v>
    <v>38.5</v>
    <v>PICK</v>
    <v>iShares:MSCI Gl M&amp;MP (BATS:PICK)</v>
    <v>735990</v>
    <v>319671</v>
  </rv>
  <rv s="2">
    <v>6564</v>
  </rv>
  <rv s="3">
    <v>https://www.bing.com/financeapi/forcetrigger?t=aw2j8m&amp;q=BATS%3aOMFS&amp;form=skydnc</v>
    <v>Learn more on Bing</v>
  </rv>
  <rv s="17">
    <v>en-US</v>
    <v>aw2j8m</v>
    <v>268435456</v>
    <v>1</v>
    <v>Powered by Refinitiv</v>
    <v>38</v>
    <v>Invesco Russel 2000 DM (BATS:OMFS)</v>
    <v>34</v>
    <v>39</v>
    <v>Finance</v>
    <v>17</v>
    <v>44.308500000000002</v>
    <v>33.04</v>
    <v>0.93489999999999995</v>
    <v>0.34</v>
    <v>0</v>
    <v>8.7050000000000009E-3</v>
    <v>0</v>
    <v>USD</v>
    <v>CBOE BZX Exchange</v>
    <v>BATS</v>
    <v>3.9000000000000003E-3</v>
    <v>39.590000000000003</v>
    <v>ETF</v>
    <v>45824.840326990627</v>
    <v>6566</v>
    <v>39.260599999999997</v>
    <v>233340817.12</v>
    <v>Invesco Russel 2000 DM</v>
    <v>39.31</v>
    <v>39.06</v>
    <v>39.4</v>
    <v>39.4</v>
    <v>OMFS</v>
    <v>Invesco Russel 2000 DM (BATS:OMFS)</v>
    <v>7630</v>
    <v>10714</v>
  </rv>
  <rv s="2">
    <v>6567</v>
  </rv>
  <rv s="16">
    <v>en-US</v>
    <v>c982yc</v>
    <v>268435456</v>
    <v>1</v>
    <v>Powered by Refinitiv</v>
    <v>36</v>
    <v>AB US Low Volatility Eqt (ARCX:LOWV)</v>
    <v>24</v>
    <v>37</v>
    <v>Finance</v>
    <v>25</v>
    <v>74.180000000000007</v>
    <v>62.19</v>
    <v>0.53839999999999999</v>
    <v>0</v>
    <v>7.3670000000000003E-3</v>
    <v>0</v>
    <v>USD</v>
    <v>NYSE Arca</v>
    <v>ARCX</v>
    <v>3.9000000000000003E-3</v>
    <v>73.846800000000002</v>
    <v>ETF</v>
    <v>45824.84027780078</v>
    <v>73.5715</v>
    <v>117690209.56</v>
    <v>AB US Low Volatility Eqt</v>
    <v>73.846800000000002</v>
    <v>73.081800000000001</v>
    <v>73.620199999999997</v>
    <v>73.620199999999997</v>
    <v>LOWV</v>
    <v>AB US Low Volatility Eqt (ARCX:LOWV)</v>
    <v>8279</v>
    <v>8323</v>
  </rv>
  <rv s="2">
    <v>6569</v>
  </rv>
  <rv s="3">
    <v>https://www.bing.com/financeapi/forcetrigger?t=a1vvmw&amp;q=BATS%3aIVAL&amp;form=skydnc</v>
    <v>Learn more on Bing</v>
  </rv>
  <rv s="17">
    <v>en-US</v>
    <v>a1vvmw</v>
    <v>268435456</v>
    <v>1</v>
    <v>Powered by Refinitiv</v>
    <v>38</v>
    <v>EA:Alp Arc Itl Quant Val (XNAS:IVAL)</v>
    <v>34</v>
    <v>39</v>
    <v>Finance</v>
    <v>25</v>
    <v>28.05</v>
    <v>21.95</v>
    <v>1.0494000000000001</v>
    <v>0.03</v>
    <v>0</v>
    <v>1.0970000000000001E-3</v>
    <v>0</v>
    <v>USD</v>
    <v>Nasdaq Stock Market</v>
    <v>XNAS</v>
    <v>3.9000000000000003E-3</v>
    <v>27.6</v>
    <v>ETF</v>
    <v>45824.843750057815</v>
    <v>6571</v>
    <v>27.3</v>
    <v>145888015.66</v>
    <v>EA:Alp Arc Itl Quant Val</v>
    <v>27.3</v>
    <v>27.35</v>
    <v>27.38</v>
    <v>27.38</v>
    <v>IVAL</v>
    <v>EA:Alp Arc Itl Quant Val (XNAS:IVAL)</v>
    <v>6791</v>
    <v>30754</v>
  </rv>
  <rv s="2">
    <v>6572</v>
  </rv>
  <rv s="3">
    <v>https://www.bing.com/financeapi/forcetrigger?t=c5m8mw&amp;q=BATS%3aDFIS&amp;form=skydnc</v>
    <v>Learn more on Bing</v>
  </rv>
  <rv s="17">
    <v>en-US</v>
    <v>c5m8mw</v>
    <v>268435456</v>
    <v>1</v>
    <v>Powered by Refinitiv</v>
    <v>38</v>
    <v>DFA Intl Small Cap (BATS:DFIS)</v>
    <v>34</v>
    <v>39</v>
    <v>Finance</v>
    <v>17</v>
    <v>29.69</v>
    <v>22.895499999999998</v>
    <v>0.99250000000000005</v>
    <v>0.11</v>
    <v>0</v>
    <v>3.7519999999999997E-3</v>
    <v>0</v>
    <v>USD</v>
    <v>CBOE BZX Exchange</v>
    <v>BATS</v>
    <v>3.9000000000000003E-3</v>
    <v>29.66</v>
    <v>ETF</v>
    <v>45824.840290520311</v>
    <v>6574</v>
    <v>29.41</v>
    <v>2812852037.4000001</v>
    <v>DFA Intl Small Cap</v>
    <v>29.62</v>
    <v>29.32</v>
    <v>29.43</v>
    <v>29.43</v>
    <v>DFIS</v>
    <v>DFA Intl Small Cap (BATS:DFIS)</v>
    <v>337200</v>
    <v>452242</v>
  </rv>
  <rv s="2">
    <v>6575</v>
  </rv>
  <rv s="3">
    <v>https://www.bing.com/financeapi/forcetrigger?t=bhxgoc&amp;q=ARCX%3aQINT&amp;form=skydnc</v>
    <v>Learn more on Bing</v>
  </rv>
  <rv s="17">
    <v>en-US</v>
    <v>bhxgoc</v>
    <v>268435456</v>
    <v>1</v>
    <v>Powered by Refinitiv</v>
    <v>38</v>
    <v>Amer Cent:Qlt Dvsfd Intl (ARCX:QINT)</v>
    <v>34</v>
    <v>39</v>
    <v>Finance</v>
    <v>25</v>
    <v>58.45</v>
    <v>45.72</v>
    <v>1.0444</v>
    <v>0.246</v>
    <v>0</v>
    <v>4.2649999999999997E-3</v>
    <v>0</v>
    <v>USD</v>
    <v>NYSE Arca</v>
    <v>ARCX</v>
    <v>3.9000000000000003E-3</v>
    <v>58.3643</v>
    <v>ETF</v>
    <v>45824.840277812502</v>
    <v>6577</v>
    <v>57.926000000000002</v>
    <v>334430310.63</v>
    <v>Amer Cent:Qlt Dvsfd Intl</v>
    <v>58.25</v>
    <v>57.68</v>
    <v>57.926000000000002</v>
    <v>57.926000000000002</v>
    <v>QINT</v>
    <v>Amer Cent:Qlt Dvsfd Intl (ARCX:QINT)</v>
    <v>19875</v>
    <v>48009</v>
  </rv>
  <rv s="2">
    <v>6578</v>
  </rv>
  <rv s="16">
    <v>en-US</v>
    <v>cfbzvh</v>
    <v>268435456</v>
    <v>1</v>
    <v>Powered by Refinitiv</v>
    <v>36</v>
    <v>VictoryII:VShs FCF Gr (XNAS:GFLW)</v>
    <v>24</v>
    <v>37</v>
    <v>Finance</v>
    <v>25</v>
    <v>25.83</v>
    <v>18.88</v>
    <v>0.41439999999999999</v>
    <v>0</v>
    <v>1.6503E-2</v>
    <v>0</v>
    <v>USD</v>
    <v>Nasdaq Stock Market</v>
    <v>XNAS</v>
    <v>3.9000000000000003E-3</v>
    <v>25.56</v>
    <v>ETF</v>
    <v>45824.84375021953</v>
    <v>25.35</v>
    <v>484110535</v>
    <v>VictoryII:VShs FCF Gr</v>
    <v>25.35</v>
    <v>25.110900000000001</v>
    <v>25.525300000000001</v>
    <v>25.525300000000001</v>
    <v>GFLW</v>
    <v>VictoryII:VShs FCF Gr (XNAS:GFLW)</v>
    <v>23742</v>
    <v>199537</v>
  </rv>
  <rv s="2">
    <v>6580</v>
  </rv>
  <rv s="3">
    <v>https://www.bing.com/financeapi/forcetrigger?t=a1w4k2&amp;q=ARCX%3aJHMD&amp;form=skydnc</v>
    <v>Learn more on Bing</v>
  </rv>
  <rv s="17">
    <v>en-US</v>
    <v>a1w4k2</v>
    <v>268435456</v>
    <v>1</v>
    <v>Powered by Refinitiv</v>
    <v>38</v>
    <v>J Hancock ETF:Mltfctr DI (ARCX:JHMD)</v>
    <v>34</v>
    <v>39</v>
    <v>Finance</v>
    <v>25</v>
    <v>38.7151</v>
    <v>30.981999999999999</v>
    <v>0.99429999999999996</v>
    <v>0.13639999999999999</v>
    <v>0</v>
    <v>3.5739999999999999E-3</v>
    <v>0</v>
    <v>USD</v>
    <v>NYSE Arca</v>
    <v>ARCX</v>
    <v>3.9000000000000003E-3</v>
    <v>38.69</v>
    <v>ETF</v>
    <v>45824.840277812502</v>
    <v>6582</v>
    <v>38.299999999999997</v>
    <v>693916822.64999998</v>
    <v>J Hancock ETF:Mltfctr DI</v>
    <v>38.46</v>
    <v>38.163600000000002</v>
    <v>38.299999999999997</v>
    <v>38.299999999999997</v>
    <v>JHMD</v>
    <v>J Hancock ETF:Mltfctr DI (ARCX:JHMD)</v>
    <v>36720</v>
    <v>62001</v>
  </rv>
  <rv s="2">
    <v>6583</v>
  </rv>
  <rv s="3">
    <v>https://www.bing.com/financeapi/forcetrigger?t=a24b8m&amp;q=ARCX%3aTLTD&amp;form=skydnc</v>
    <v>Learn more on Bing</v>
  </rv>
  <rv s="17">
    <v>en-US</v>
    <v>a24b8m</v>
    <v>268435456</v>
    <v>1</v>
    <v>Powered by Refinitiv</v>
    <v>38</v>
    <v>FlexShs:MS DM exUS Fac (ARCX:TLTD)</v>
    <v>34</v>
    <v>39</v>
    <v>Finance</v>
    <v>25</v>
    <v>83.564999999999998</v>
    <v>66.11</v>
    <v>0.99050000000000005</v>
    <v>0.37019999999999997</v>
    <v>0</v>
    <v>4.4850000000000003E-3</v>
    <v>0</v>
    <v>USD</v>
    <v>NYSE Arca</v>
    <v>ARCX</v>
    <v>3.9000000000000003E-3</v>
    <v>83.564999999999998</v>
    <v>ETF</v>
    <v>45824.840277812502</v>
    <v>6585</v>
    <v>82.911699999999996</v>
    <v>506214872.64999998</v>
    <v>FlexShs:MS DM exUS Fac</v>
    <v>83.31</v>
    <v>82.541499999999999</v>
    <v>82.911699999999996</v>
    <v>82.911699999999996</v>
    <v>TLTD</v>
    <v>FlexShs:MS DM exUS Fac (ARCX:TLTD)</v>
    <v>3335</v>
    <v>8657</v>
  </rv>
  <rv s="2">
    <v>6586</v>
  </rv>
  <rv s="3">
    <v>https://www.bing.com/financeapi/forcetrigger?t=a1t6dm&amp;q=ARCX%3aFNDE&amp;form=skydnc</v>
    <v>Learn more on Bing</v>
  </rv>
  <rv s="17">
    <v>en-US</v>
    <v>a1t6dm</v>
    <v>268435456</v>
    <v>1</v>
    <v>Powered by Refinitiv</v>
    <v>38</v>
    <v>Schwab Str:Fund EM Eq (ARCX:FNDE)</v>
    <v>34</v>
    <v>39</v>
    <v>Finance</v>
    <v>25</v>
    <v>33.994999999999997</v>
    <v>26.43</v>
    <v>0.87350000000000005</v>
    <v>0.37</v>
    <v>-6.0750000000000005E-3</v>
    <v>1.1367E-2</v>
    <v>-0.2</v>
    <v>USD</v>
    <v>NYSE Arca</v>
    <v>ARCX</v>
    <v>3.9000000000000003E-3</v>
    <v>33.073500000000003</v>
    <v>ETF</v>
    <v>45824.840277812502</v>
    <v>6588</v>
    <v>32.9</v>
    <v>6683614907.7399998</v>
    <v>Schwab Str:Fund EM Eq</v>
    <v>32.909999999999997</v>
    <v>32.549999999999997</v>
    <v>32.92</v>
    <v>32.72</v>
    <v>FNDE</v>
    <v>Schwab Str:Fund EM Eq (ARCX:FNDE)</v>
    <v>604667</v>
    <v>647364</v>
  </rv>
  <rv s="2">
    <v>6589</v>
  </rv>
  <rv s="16">
    <v>en-US</v>
    <v>ccoetc</v>
    <v>268435456</v>
    <v>1</v>
    <v>Powered by Refinitiv</v>
    <v>36</v>
    <v>iShares:Russ 2000 BW (BATS:IWMW)</v>
    <v>24</v>
    <v>37</v>
    <v>Finance</v>
    <v>17</v>
    <v>49.18</v>
    <v>34.29</v>
    <v>0.43</v>
    <v>0</v>
    <v>1.1153999999999999E-2</v>
    <v>0</v>
    <v>USD</v>
    <v>CBOE BZX Exchange</v>
    <v>BATS</v>
    <v>3.9000000000000003E-3</v>
    <v>39.005000000000003</v>
    <v>ETF</v>
    <v>45824.840313714842</v>
    <v>38.89</v>
    <v>22289515.739999998</v>
    <v>iShares:Russ 2000 BW</v>
    <v>38.890900000000002</v>
    <v>38.549999999999997</v>
    <v>38.979999999999997</v>
    <v>38.979999999999997</v>
    <v>IWMW</v>
    <v>iShares:Russ 2000 BW (BATS:IWMW)</v>
    <v>24841</v>
    <v>4066</v>
  </rv>
  <rv s="2">
    <v>6591</v>
  </rv>
  <rv s="3">
    <v>https://www.bing.com/financeapi/forcetrigger?t=bv6onm&amp;q=ARCX%3aESGA&amp;form=skydnc</v>
    <v>Learn more on Bing</v>
  </rv>
  <rv s="17">
    <v>en-US</v>
    <v>bv6onm</v>
    <v>268435456</v>
    <v>1</v>
    <v>Powered by Refinitiv</v>
    <v>38</v>
    <v>Amer Cent:LC Eqty (ARCX:ACLC)</v>
    <v>34</v>
    <v>39</v>
    <v>Finance</v>
    <v>25</v>
    <v>73.62</v>
    <v>58.01</v>
    <v>1.0128999999999999</v>
    <v>0.62</v>
    <v>0</v>
    <v>8.8859999999999998E-3</v>
    <v>0</v>
    <v>USD</v>
    <v>NYSE Arca</v>
    <v>ARCX</v>
    <v>3.9000000000000003E-3</v>
    <v>70.709900000000005</v>
    <v>ETF</v>
    <v>45824.840277823438</v>
    <v>6593</v>
    <v>70.39</v>
    <v>223734129.24000001</v>
    <v>Amer Cent:LC Eqty</v>
    <v>70.56</v>
    <v>69.77</v>
    <v>70.39</v>
    <v>70.39</v>
    <v>ACLC</v>
    <v>Amer Cent:LC Eqty (ARCX:ACLC)</v>
    <v>5106</v>
    <v>20304</v>
  </rv>
  <rv s="2">
    <v>6594</v>
  </rv>
  <rv s="3">
    <v>https://www.bing.com/financeapi/forcetrigger?t=bx11hw&amp;q=BATS%3aDFNV&amp;form=skydnc</v>
    <v>Learn more on Bing</v>
  </rv>
  <rv s="17">
    <v>en-US</v>
    <v>bx11hw</v>
    <v>268435456</v>
    <v>1</v>
    <v>Powered by Refinitiv</v>
    <v>38</v>
    <v>Abacus FCF Innov Ldrs (BATS:ABOT)</v>
    <v>34</v>
    <v>39</v>
    <v>Finance</v>
    <v>17</v>
    <v>38.927500000000002</v>
    <v>28.26</v>
    <v>0.84060000000000001</v>
    <v>0.41830000000000001</v>
    <v>0</v>
    <v>1.1221000000000002E-2</v>
    <v>0</v>
    <v>USD</v>
    <v>CBOE BZX Exchange</v>
    <v>BATS</v>
    <v>3.9000000000000003E-3</v>
    <v>37.6967</v>
    <v>ETF</v>
    <v>45824.840281423436</v>
    <v>6596</v>
    <v>37.65</v>
    <v>7399043.7000000002</v>
    <v>Abacus FCF Innov Ldrs</v>
    <v>37.65</v>
    <v>37.278399999999998</v>
    <v>37.6967</v>
    <v>37.6967</v>
    <v>ABOT</v>
    <v>Abacus FCF Innov Ldrs (BATS:ABOT)</v>
    <v>5796</v>
    <v>1317</v>
  </rv>
  <rv s="2">
    <v>6597</v>
  </rv>
  <rv s="3">
    <v>https://www.bing.com/financeapi/forcetrigger?t=a21hxm&amp;q=ARCX%3aXSMO&amp;form=skydnc</v>
    <v>Learn more on Bing</v>
  </rv>
  <rv s="17">
    <v>en-US</v>
    <v>a21hxm</v>
    <v>268435456</v>
    <v>1</v>
    <v>Powered by Refinitiv</v>
    <v>38</v>
    <v>Invesco S&amp;P SmallCap Mom (ARCX:XSMO)</v>
    <v>34</v>
    <v>39</v>
    <v>Finance</v>
    <v>25</v>
    <v>74.38</v>
    <v>53.89</v>
    <v>1.0697000000000001</v>
    <v>0.84</v>
    <v>1.8411E-2</v>
    <v>1.2824E-2</v>
    <v>1.2214</v>
    <v>USD</v>
    <v>NYSE Arca</v>
    <v>ARCX</v>
    <v>3.9000000000000003E-3</v>
    <v>66.81</v>
    <v>ETF</v>
    <v>45824.865213240628</v>
    <v>6599</v>
    <v>66.06</v>
    <v>1550277998.72</v>
    <v>Invesco S&amp;P SmallCap Mom</v>
    <v>66.2</v>
    <v>65.5</v>
    <v>66.34</v>
    <v>67.561400000000006</v>
    <v>XSMO</v>
    <v>Invesco S&amp;P SmallCap Mom (ARCX:XSMO)</v>
    <v>296808</v>
    <v>250333</v>
  </rv>
  <rv s="2">
    <v>6600</v>
  </rv>
  <rv s="3">
    <v>https://www.bing.com/financeapi/forcetrigger?t=c61wu2&amp;q=ARCX%3aDFEM&amp;form=skydnc</v>
    <v>Learn more on Bing</v>
  </rv>
  <rv s="17">
    <v>en-US</v>
    <v>c61wu2</v>
    <v>268435456</v>
    <v>1</v>
    <v>Powered by Refinitiv</v>
    <v>38</v>
    <v>DFA Em Mkts Core Eqty 2 (ARCX:DFEM)</v>
    <v>34</v>
    <v>39</v>
    <v>Finance</v>
    <v>25</v>
    <v>29.46</v>
    <v>23.08</v>
    <v>0.94030000000000002</v>
    <v>0.33</v>
    <v>0</v>
    <v>1.1387000000000001E-2</v>
    <v>0</v>
    <v>USD</v>
    <v>NYSE Arca</v>
    <v>ARCX</v>
    <v>3.9000000000000003E-3</v>
    <v>29.456499999999998</v>
    <v>ETF</v>
    <v>45824.840277812502</v>
    <v>6602</v>
    <v>29.245000000000001</v>
    <v>5162072919.1000004</v>
    <v>DFA Em Mkts Core Eqty 2</v>
    <v>29.34</v>
    <v>28.98</v>
    <v>29.31</v>
    <v>29.31</v>
    <v>DFEM</v>
    <v>DFA Em Mkts Core Eqty 2 (ARCX:DFEM)</v>
    <v>422056</v>
    <v>599434</v>
  </rv>
  <rv s="2">
    <v>6603</v>
  </rv>
  <rv s="3">
    <v>https://www.bing.com/financeapi/forcetrigger?t=a1vz8m&amp;q=BATS%3aIYJ&amp;form=skydnc</v>
    <v>Learn more on Bing</v>
  </rv>
  <rv s="17">
    <v>en-US</v>
    <v>a1vz8m</v>
    <v>268435456</v>
    <v>1</v>
    <v>Powered by Refinitiv</v>
    <v>38</v>
    <v>iShares:US Indust (BATS:IYJ)</v>
    <v>34</v>
    <v>39</v>
    <v>Finance</v>
    <v>17</v>
    <v>144.19999999999999</v>
    <v>111.51</v>
    <v>1.0133000000000001</v>
    <v>1.302</v>
    <v>0</v>
    <v>9.4470000000000005E-3</v>
    <v>0</v>
    <v>USD</v>
    <v>CBOE BZX Exchange</v>
    <v>BATS</v>
    <v>3.9000000000000003E-3</v>
    <v>139.94999999999999</v>
    <v>ETF</v>
    <v>45824.840310751562</v>
    <v>6605</v>
    <v>138.69</v>
    <v>1582497262.9000001</v>
    <v>iShares:US Indust</v>
    <v>138.69</v>
    <v>137.81800000000001</v>
    <v>139.12</v>
    <v>139.12</v>
    <v>IYJ</v>
    <v>iShares:US Indust (BATS:IYJ)</v>
    <v>25834</v>
    <v>46576</v>
  </rv>
  <rv s="2">
    <v>6606</v>
  </rv>
  <rv s="3">
    <v>https://www.bing.com/financeapi/forcetrigger?t=a1vtu2&amp;q=BATS%3aITB&amp;form=skydnc</v>
    <v>Learn more on Bing</v>
  </rv>
  <rv s="17">
    <v>en-US</v>
    <v>a1vtu2</v>
    <v>268435456</v>
    <v>1</v>
    <v>Powered by Refinitiv</v>
    <v>38</v>
    <v>iShares:US Home Cons ETF (BATS:ITB)</v>
    <v>34</v>
    <v>39</v>
    <v>Finance</v>
    <v>17</v>
    <v>129.22380000000001</v>
    <v>82.71</v>
    <v>1.3204</v>
    <v>0.43740000000000001</v>
    <v>-5.5400000000000007E-3</v>
    <v>4.8700000000000002E-3</v>
    <v>-0.5</v>
    <v>USD</v>
    <v>CBOE BZX Exchange</v>
    <v>BATS</v>
    <v>3.9000000000000003E-3</v>
    <v>90.81</v>
    <v>ETF</v>
    <v>45824.921292846877</v>
    <v>6608</v>
    <v>89.34</v>
    <v>2116047949.3599999</v>
    <v>iShares:US Home Cons ETF</v>
    <v>90.42</v>
    <v>89.812600000000003</v>
    <v>90.25</v>
    <v>89.75</v>
    <v>ITB</v>
    <v>iShares:US Home Cons ETF (BATS:ITB)</v>
    <v>2493177</v>
    <v>2521184</v>
  </rv>
  <rv s="2">
    <v>6609</v>
  </rv>
  <rv s="3">
    <v>https://www.bing.com/financeapi/forcetrigger?t=a1vz2w&amp;q=ARCX%3aIYG&amp;form=skydnc</v>
    <v>Learn more on Bing</v>
  </rv>
  <rv s="17">
    <v>en-US</v>
    <v>a1vz2w</v>
    <v>268435456</v>
    <v>1</v>
    <v>Powered by Refinitiv</v>
    <v>38</v>
    <v>iShares:US Fnl Svc (ARCX:IYG)</v>
    <v>34</v>
    <v>39</v>
    <v>Finance</v>
    <v>25</v>
    <v>84.91</v>
    <v>63.6</v>
    <v>1.1096999999999999</v>
    <v>1.0980000000000001</v>
    <v>-2.1177999999999999E-2</v>
    <v>1.3624000000000001E-2</v>
    <v>-1.73</v>
    <v>USD</v>
    <v>NYSE Arca</v>
    <v>ARCX</v>
    <v>3.9000000000000003E-3</v>
    <v>82.245000000000005</v>
    <v>ETF</v>
    <v>45824.84027780078</v>
    <v>6611</v>
    <v>81.290000000000006</v>
    <v>1725683933.47</v>
    <v>iShares:US Fnl Svc</v>
    <v>81.290000000000006</v>
    <v>80.591999999999999</v>
    <v>81.69</v>
    <v>79.959999999999994</v>
    <v>IYG</v>
    <v>iShares:US Fnl Svc (ARCX:IYG)</v>
    <v>56930</v>
    <v>71488</v>
  </rv>
  <rv s="2">
    <v>6612</v>
  </rv>
  <rv s="3">
    <v>https://www.bing.com/financeapi/forcetrigger?t=bmzt4c&amp;q=ARCX%3aFLSA&amp;form=skydnc</v>
    <v>Learn more on Bing</v>
  </rv>
  <rv s="17">
    <v>en-US</v>
    <v>bmzt4c</v>
    <v>268435456</v>
    <v>1</v>
    <v>Powered by Refinitiv</v>
    <v>38</v>
    <v>Franklin ETF:FTSE SA (ARCX:FLSA)</v>
    <v>34</v>
    <v>39</v>
    <v>Finance</v>
    <v>25</v>
    <v>37.235399999999998</v>
    <v>32</v>
    <v>0.4395</v>
    <v>0.73819999999999997</v>
    <v>0</v>
    <v>2.2984000000000001E-2</v>
    <v>0</v>
    <v>USD</v>
    <v>NYSE Arca</v>
    <v>ARCX</v>
    <v>3.9000000000000003E-3</v>
    <v>32.96</v>
    <v>ETF</v>
    <v>45824.84027780078</v>
    <v>6614</v>
    <v>32.856299999999997</v>
    <v>18183557.699999999</v>
    <v>Franklin ETF:FTSE SA</v>
    <v>32.89</v>
    <v>32.118099999999998</v>
    <v>32.856299999999997</v>
    <v>32.856299999999997</v>
    <v>FLSA</v>
    <v>Franklin ETF:FTSE SA (ARCX:FLSA)</v>
    <v>6368</v>
    <v>3449</v>
  </rv>
  <rv s="2">
    <v>6615</v>
  </rv>
  <rv s="16">
    <v>en-US</v>
    <v>cflwtc</v>
    <v>268435456</v>
    <v>1</v>
    <v>Powered by Refinitiv</v>
    <v>36</v>
    <v>Genter Cptl Div Inc (ARCX:GEND)</v>
    <v>24</v>
    <v>37</v>
    <v>Finance</v>
    <v>25</v>
    <v>10.84</v>
    <v>9.16</v>
    <v>7.3499999999999996E-2</v>
    <v>4.2443999999999996E-2</v>
    <v>6.9889999999999996E-3</v>
    <v>0.44950000000000001</v>
    <v>USD</v>
    <v>NYSE Arca</v>
    <v>ARCX</v>
    <v>3.8E-3</v>
    <v>10.5905</v>
    <v>ETF</v>
    <v>45824.840277789066</v>
    <v>10.5905</v>
    <v>622350.93000000005</v>
    <v>Genter Cptl Div Inc</v>
    <v>10.5905</v>
    <v>10.516999999999999</v>
    <v>10.5905</v>
    <v>11.04</v>
    <v>GEND</v>
    <v>Genter Cptl Div Inc (ARCX:GEND)</v>
    <v>28</v>
    <v>153</v>
  </rv>
  <rv s="2">
    <v>6617</v>
  </rv>
  <rv s="16">
    <v>en-US</v>
    <v>cc7vxm</v>
    <v>268435456</v>
    <v>1</v>
    <v>Powered by Refinitiv</v>
    <v>36</v>
    <v>WisdomTree:US MC Qual Gr (XNAS:QMID)</v>
    <v>24</v>
    <v>37</v>
    <v>Finance</v>
    <v>25</v>
    <v>29.86</v>
    <v>22.313099999999999</v>
    <v>0.28439999999999999</v>
    <v>0</v>
    <v>1.0902E-2</v>
    <v>0</v>
    <v>USD</v>
    <v>Nasdaq Stock Market</v>
    <v>XNAS</v>
    <v>3.8E-3</v>
    <v>26.3704</v>
    <v>ETF</v>
    <v>45824.843750046093</v>
    <v>26.3704</v>
    <v>1292029.69</v>
    <v>WisdomTree:US MC Qual Gr</v>
    <v>26.3704</v>
    <v>26.085999999999999</v>
    <v>26.3704</v>
    <v>26.3704</v>
    <v>QMID</v>
    <v>WisdomTree:US MC Qual Gr (XNAS:QMID)</v>
    <v>3</v>
    <v>70</v>
  </rv>
  <rv s="2">
    <v>6619</v>
  </rv>
  <rv s="16">
    <v>en-US</v>
    <v>c786cw</v>
    <v>268435456</v>
    <v>1</v>
    <v>Powered by Refinitiv</v>
    <v>36</v>
    <v>NEOS En In 1-3 Mo T-Bill (ARCX:CSHI)</v>
    <v>24</v>
    <v>37</v>
    <v>Finance</v>
    <v>25</v>
    <v>50.04</v>
    <v>48.17</v>
    <v>0.05</v>
    <v>-1.4039999999999999E-3</v>
    <v>1.0040000000000001E-3</v>
    <v>-7.0000000000000007E-2</v>
    <v>USD</v>
    <v>NYSE Arca</v>
    <v>ARCX</v>
    <v>3.8E-3</v>
    <v>49.87</v>
    <v>ETF</v>
    <v>45824.860817638284</v>
    <v>49.759700000000002</v>
    <v>504177773.19999999</v>
    <v>NEOS En In 1-3 Mo T-Bill</v>
    <v>49.81</v>
    <v>49.82</v>
    <v>49.87</v>
    <v>49.8</v>
    <v>CSHI</v>
    <v>NEOS En In 1-3 Mo T-Bill (ARCX:CSHI)</v>
    <v>94281</v>
    <v>99308</v>
  </rv>
  <rv s="2">
    <v>6621</v>
  </rv>
  <rv s="3">
    <v>https://www.bing.com/financeapi/forcetrigger?t=a25ulh&amp;q=BATS%3aWFHY&amp;form=skydnc</v>
    <v>Learn more on Bing</v>
  </rv>
  <rv s="17">
    <v>en-US</v>
    <v>a25ulh</v>
    <v>268435456</v>
    <v>1</v>
    <v>Powered by Refinitiv</v>
    <v>38</v>
    <v>WisdomTree:US HY Corp Bd (BATS:QHY)</v>
    <v>34</v>
    <v>39</v>
    <v>Finance</v>
    <v>17</v>
    <v>46.584099999999999</v>
    <v>43.05</v>
    <v>1.1043000000000001</v>
    <v>9.01E-2</v>
    <v>0</v>
    <v>1.9719999999999998E-3</v>
    <v>0</v>
    <v>USD</v>
    <v>CBOE BZX Exchange</v>
    <v>BATS</v>
    <v>3.8E-3</v>
    <v>45.888300000000001</v>
    <v>ETF</v>
    <v>45824.840333957814</v>
    <v>6623</v>
    <v>45.71</v>
    <v>195472152.58000001</v>
    <v>WisdomTree:US HY Corp Bd</v>
    <v>45.736600000000003</v>
    <v>45.689900000000002</v>
    <v>45.78</v>
    <v>45.78</v>
    <v>QHY</v>
    <v>WisdomTree:US HY Corp Bd (BATS:QHY)</v>
    <v>12018</v>
    <v>10622</v>
  </rv>
  <rv s="2">
    <v>6624</v>
  </rv>
  <rv s="3">
    <v>https://www.bing.com/financeapi/forcetrigger?t=a1r1u2&amp;q=ARCX%3aDHS&amp;form=skydnc</v>
    <v>Learn more on Bing</v>
  </rv>
  <rv s="17">
    <v>en-US</v>
    <v>a1r1u2</v>
    <v>268435456</v>
    <v>1</v>
    <v>Powered by Refinitiv</v>
    <v>38</v>
    <v>WisdomTree:US High Div (ARCX:DHS)</v>
    <v>34</v>
    <v>39</v>
    <v>Finance</v>
    <v>25</v>
    <v>101.06</v>
    <v>82.74</v>
    <v>0.92759999999999998</v>
    <v>0.17180000000000001</v>
    <v>-2.8362999999999999E-2</v>
    <v>1.7979999999999999E-3</v>
    <v>-2.7147999999999999</v>
    <v>USD</v>
    <v>NYSE Arca</v>
    <v>ARCX</v>
    <v>3.8E-3</v>
    <v>96.3</v>
    <v>ETF</v>
    <v>45824.840277823438</v>
    <v>6626</v>
    <v>95.51</v>
    <v>1211366165.48</v>
    <v>WisdomTree:US High Div</v>
    <v>95.9</v>
    <v>95.543000000000006</v>
    <v>95.714799999999997</v>
    <v>93</v>
    <v>DHS</v>
    <v>WisdomTree:US High Div (ARCX:DHS)</v>
    <v>23861</v>
    <v>38157</v>
  </rv>
  <rv s="2">
    <v>6627</v>
  </rv>
  <rv s="3">
    <v>https://www.bing.com/financeapi/forcetrigger?t=a1rf2w&amp;q=XNAS%3aDVY&amp;form=skydnc</v>
    <v>Learn more on Bing</v>
  </rv>
  <rv s="17">
    <v>en-US</v>
    <v>a1rf2w</v>
    <v>268435456</v>
    <v>1</v>
    <v>Powered by Refinitiv</v>
    <v>38</v>
    <v>iShares:Sel Div (XNAS:DVY)</v>
    <v>34</v>
    <v>39</v>
    <v>Finance</v>
    <v>25</v>
    <v>144.09</v>
    <v>115.94</v>
    <v>1.0031000000000001</v>
    <v>0.72299999999999998</v>
    <v>2.908E-3</v>
    <v>5.5630000000000002E-3</v>
    <v>0.38</v>
    <v>USD</v>
    <v>Nasdaq Stock Market</v>
    <v>XNAS</v>
    <v>3.8E-3</v>
    <v>131.34</v>
    <v>ETF</v>
    <v>45824.862693888281</v>
    <v>6629</v>
    <v>130.33000000000001</v>
    <v>19359785556</v>
    <v>iShares:Sel Div</v>
    <v>130.78</v>
    <v>129.95699999999999</v>
    <v>130.68</v>
    <v>131.06</v>
    <v>DVY</v>
    <v>iShares:Sel Div (XNAS:DVY)</v>
    <v>1644012</v>
    <v>335193</v>
  </rv>
  <rv s="2">
    <v>6630</v>
  </rv>
  <rv s="16">
    <v>en-US</v>
    <v>cbtgtc</v>
    <v>268435456</v>
    <v>1</v>
    <v>Powered by Refinitiv</v>
    <v>36</v>
    <v>BlackRock:iShs TR Act (XNAS:BRTR)</v>
    <v>24</v>
    <v>37</v>
    <v>Finance</v>
    <v>25</v>
    <v>52.6</v>
    <v>48.59</v>
    <v>-0.11</v>
    <v>0</v>
    <v>-2.2079999999999999E-3</v>
    <v>0</v>
    <v>USD</v>
    <v>Nasdaq Stock Market</v>
    <v>XNAS</v>
    <v>3.8E-3</v>
    <v>49.825000000000003</v>
    <v>ETF</v>
    <v>45824.843750207816</v>
    <v>49.71</v>
    <v>201255737.47999999</v>
    <v>BlackRock:iShs TR Act</v>
    <v>49.78</v>
    <v>49.82</v>
    <v>49.71</v>
    <v>49.71</v>
    <v>BRTR</v>
    <v>BlackRock:iShs TR Act (XNAS:BRTR)</v>
    <v>12651</v>
    <v>41690</v>
  </rv>
  <rv s="2">
    <v>6632</v>
  </rv>
  <rv s="16">
    <v>en-US</v>
    <v>cd8scw</v>
    <v>268435456</v>
    <v>1</v>
    <v>Powered by Refinitiv</v>
    <v>36</v>
    <v>Genter Cptl Txbl Ql Int (ARCX:GENT)</v>
    <v>24</v>
    <v>37</v>
    <v>Finance</v>
    <v>25</v>
    <v>10.484999999999999</v>
    <v>10.050000000000001</v>
    <v>0</v>
    <v>0</v>
    <v>0</v>
    <v>0</v>
    <v>USD</v>
    <v>NYSE Arca</v>
    <v>ARCX</v>
    <v>3.8E-3</v>
    <v>10.27</v>
    <v>ETF</v>
    <v>45824.84027780078</v>
    <v>10.26</v>
    <v>39592015.600000001</v>
    <v>Genter Cptl Txbl Ql Int</v>
    <v>10.26</v>
    <v>10.27</v>
    <v>10.27</v>
    <v>10.27</v>
    <v>GENT</v>
    <v>Genter Cptl Txbl Ql Int (ARCX:GENT)</v>
    <v>40443</v>
    <v>44757</v>
  </rv>
  <rv s="2">
    <v>6634</v>
  </rv>
  <rv s="3">
    <v>https://www.bing.com/financeapi/forcetrigger?t=a1rd77&amp;q=ARCX%3aAIVL&amp;form=skydnc</v>
    <v>Learn more on Bing</v>
  </rv>
  <rv s="17">
    <v>en-US</v>
    <v>a1rd77</v>
    <v>268435456</v>
    <v>1</v>
    <v>Powered by Refinitiv</v>
    <v>38</v>
    <v>WisdomTree:US AI Enh Val (ARCX:AIVL)</v>
    <v>34</v>
    <v>39</v>
    <v>Finance</v>
    <v>25</v>
    <v>114.84</v>
    <v>95.92</v>
    <v>1.0085</v>
    <v>0.69589999999999996</v>
    <v>0</v>
    <v>6.3060000000000008E-3</v>
    <v>0</v>
    <v>USD</v>
    <v>NYSE Arca</v>
    <v>ARCX</v>
    <v>3.8E-3</v>
    <v>111.31</v>
    <v>ETF</v>
    <v>45824.840277823438</v>
    <v>6636</v>
    <v>110.91</v>
    <v>380485798.97000003</v>
    <v>WisdomTree:US AI Enh Val</v>
    <v>111.31</v>
    <v>110.3601</v>
    <v>111.056</v>
    <v>111.056</v>
    <v>AIVL</v>
    <v>WisdomTree:US AI Enh Val (ARCX:AIVL)</v>
    <v>4697</v>
    <v>2342</v>
  </rv>
  <rv s="2">
    <v>6637</v>
  </rv>
  <rv s="16">
    <v>en-US</v>
    <v>ccd39c</v>
    <v>268435456</v>
    <v>1</v>
    <v>Powered by Refinitiv</v>
    <v>36</v>
    <v>Fidelity Fdmntl LC Value (BATS:FFLV)</v>
    <v>24</v>
    <v>37</v>
    <v>Finance</v>
    <v>17</v>
    <v>25</v>
    <v>19.059999999999999</v>
    <v>0.1116</v>
    <v>-6.9040000000000008E-4</v>
    <v>5.1630000000000001E-3</v>
    <v>-1.4999999999999999E-2</v>
    <v>USD</v>
    <v>CBOE BZX Exchange</v>
    <v>BATS</v>
    <v>3.8E-3</v>
    <v>21.844999999999999</v>
    <v>ETF</v>
    <v>45824.840296816408</v>
    <v>21.725000000000001</v>
    <v>10204815.279999999</v>
    <v>Fidelity Fdmntl LC Value</v>
    <v>21.82</v>
    <v>21.613399999999999</v>
    <v>21.725000000000001</v>
    <v>21.71</v>
    <v>FFLV</v>
    <v>Fidelity Fdmntl LC Value (BATS:FFLV)</v>
    <v>1257</v>
    <v>2331</v>
  </rv>
  <rv s="2">
    <v>6639</v>
  </rv>
  <rv s="3">
    <v>https://www.bing.com/financeapi/forcetrigger?t=a1oosm&amp;q=ARCX%3aBNDC&amp;form=skydnc</v>
    <v>Learn more on Bing</v>
  </rv>
  <rv s="17">
    <v>en-US</v>
    <v>a1oosm</v>
    <v>268435456</v>
    <v>1</v>
    <v>Powered by Refinitiv</v>
    <v>38</v>
    <v>FlexShs:Core Select Bond (ARCX:BNDC)</v>
    <v>34</v>
    <v>39</v>
    <v>Finance</v>
    <v>25</v>
    <v>23.002099999999999</v>
    <v>19.899999999999999</v>
    <v>1.0108999999999999</v>
    <v>-5.33E-2</v>
    <v>1.5190000000000002E-3</v>
    <v>-2.4250000000000001E-3</v>
    <v>3.3300000000000003E-2</v>
    <v>USD</v>
    <v>NYSE Arca</v>
    <v>ARCX</v>
    <v>3.8E-3</v>
    <v>22.01</v>
    <v>ETF</v>
    <v>45824.864650000003</v>
    <v>6641</v>
    <v>21.9267</v>
    <v>134217284.75</v>
    <v>FlexShs:Core Select Bond</v>
    <v>22</v>
    <v>21.98</v>
    <v>21.9267</v>
    <v>21.96</v>
    <v>BNDC</v>
    <v>FlexShs:Core Select Bond (ARCX:BNDC)</v>
    <v>4623</v>
    <v>18048</v>
  </rv>
  <rv s="2">
    <v>6642</v>
  </rv>
  <rv s="16">
    <v>en-US</v>
    <v>c9zajc</v>
    <v>268435456</v>
    <v>1</v>
    <v>Powered by Refinitiv</v>
    <v>36</v>
    <v>Franklin ETF:Inc Focus (ARCX:INCM)</v>
    <v>24</v>
    <v>37</v>
    <v>Finance</v>
    <v>25</v>
    <v>27.654399999999999</v>
    <v>24.620100000000001</v>
    <v>0.03</v>
    <v>0</v>
    <v>1.1200000000000001E-3</v>
    <v>0</v>
    <v>USD</v>
    <v>NYSE Arca</v>
    <v>ARCX</v>
    <v>3.8E-3</v>
    <v>27</v>
    <v>ETF</v>
    <v>45824.84027780078</v>
    <v>26.79</v>
    <v>631585658.11000001</v>
    <v>Franklin ETF:Inc Focus</v>
    <v>26.89</v>
    <v>26.78</v>
    <v>26.81</v>
    <v>26.81</v>
    <v>INCM</v>
    <v>Franklin ETF:Inc Focus (ARCX:INCM)</v>
    <v>190379</v>
    <v>178031</v>
  </rv>
  <rv s="2">
    <v>6644</v>
  </rv>
  <rv s="16">
    <v>en-US</v>
    <v>cd8rm7</v>
    <v>268435456</v>
    <v>1</v>
    <v>Powered by Refinitiv</v>
    <v>36</v>
    <v>Genter Cptl Mncpl Ql Int (ARCX:GENM)</v>
    <v>24</v>
    <v>37</v>
    <v>Finance</v>
    <v>25</v>
    <v>10.285</v>
    <v>9.8905999999999992</v>
    <v>2.5000000000000001E-2</v>
    <v>0</v>
    <v>2.4720000000000002E-3</v>
    <v>0</v>
    <v>USD</v>
    <v>NYSE Arca</v>
    <v>ARCX</v>
    <v>3.8E-3</v>
    <v>10.14</v>
    <v>ETF</v>
    <v>45824.840277789066</v>
    <v>10.14</v>
    <v>5534089.1500000004</v>
    <v>Genter Cptl Mncpl Ql Int</v>
    <v>10.14</v>
    <v>10.115</v>
    <v>10.14</v>
    <v>10.14</v>
    <v>GENM</v>
    <v>Genter Cptl Mncpl Ql Int (ARCX:GENM)</v>
    <v>3536</v>
    <v>8334</v>
  </rv>
  <rv s="2">
    <v>6646</v>
  </rv>
  <rv s="3">
    <v>https://www.bing.com/financeapi/forcetrigger?t=a1r8dm&amp;q=ARCX%3aDON&amp;form=skydnc</v>
    <v>Learn more on Bing</v>
  </rv>
  <rv s="17">
    <v>en-US</v>
    <v>a1r8dm</v>
    <v>268435456</v>
    <v>1</v>
    <v>Powered by Refinitiv</v>
    <v>38</v>
    <v>WisdomTree:US MdCp Div (ARCX:DON)</v>
    <v>34</v>
    <v>39</v>
    <v>Finance</v>
    <v>25</v>
    <v>55.92</v>
    <v>42.5</v>
    <v>0.98</v>
    <v>0.27</v>
    <v>-1.7219999999999999E-2</v>
    <v>5.5000000000000005E-3</v>
    <v>-0.85</v>
    <v>USD</v>
    <v>NYSE Arca</v>
    <v>ARCX</v>
    <v>3.8E-3</v>
    <v>49.7</v>
    <v>ETF</v>
    <v>45824.840277823438</v>
    <v>6648</v>
    <v>49.31</v>
    <v>3596134490.4000001</v>
    <v>WisdomTree:US MdCp Div</v>
    <v>49.42</v>
    <v>49.09</v>
    <v>49.36</v>
    <v>48.51</v>
    <v>DON</v>
    <v>WisdomTree:US MdCp Div (ARCX:DON)</v>
    <v>130789</v>
    <v>123033</v>
  </rv>
  <rv s="2">
    <v>6649</v>
  </rv>
  <rv s="3">
    <v>https://www.bing.com/financeapi/forcetrigger?t=a1sjkr&amp;q=ARCX%3aEZM&amp;form=skydnc</v>
    <v>Learn more on Bing</v>
  </rv>
  <rv s="17">
    <v>en-US</v>
    <v>a1sjkr</v>
    <v>268435456</v>
    <v>1</v>
    <v>Powered by Refinitiv</v>
    <v>38</v>
    <v>WisdomTree:US MidCp (ARCX:EZM)</v>
    <v>34</v>
    <v>39</v>
    <v>Finance</v>
    <v>25</v>
    <v>68.729900000000001</v>
    <v>51.1</v>
    <v>1.0298</v>
    <v>0.64</v>
    <v>0</v>
    <v>1.0621E-2</v>
    <v>0</v>
    <v>USD</v>
    <v>NYSE Arca</v>
    <v>ARCX</v>
    <v>3.8E-3</v>
    <v>61.1</v>
    <v>ETF</v>
    <v>45824.84027780078</v>
    <v>6651</v>
    <v>60.73</v>
    <v>751113144.86000001</v>
    <v>WisdomTree:US MidCp</v>
    <v>60.73</v>
    <v>60.26</v>
    <v>60.9</v>
    <v>60.9</v>
    <v>EZM</v>
    <v>WisdomTree:US MidCp (ARCX:EZM)</v>
    <v>8666</v>
    <v>17256</v>
  </rv>
  <rv s="2">
    <v>6652</v>
  </rv>
  <rv s="3">
    <v>https://www.bing.com/financeapi/forcetrigger?t=bhx4a2&amp;q=ARCX%3aDWMF&amp;form=skydnc</v>
    <v>Learn more on Bing</v>
  </rv>
  <rv s="17">
    <v>en-US</v>
    <v>bhx4a2</v>
    <v>268435456</v>
    <v>1</v>
    <v>Powered by Refinitiv</v>
    <v>38</v>
    <v>WisdomTree:Intl Mltfctr (ARCX:DWMF)</v>
    <v>34</v>
    <v>39</v>
    <v>Finance</v>
    <v>25</v>
    <v>31.900099999999998</v>
    <v>25.7</v>
    <v>0.59660000000000002</v>
    <v>0.12130000000000001</v>
    <v>1.444E-3</v>
    <v>3.8379999999999998E-3</v>
    <v>4.58E-2</v>
    <v>USD</v>
    <v>NYSE Arca</v>
    <v>ARCX</v>
    <v>3.8E-3</v>
    <v>31.9</v>
    <v>ETF</v>
    <v>45824.840277812502</v>
    <v>6654</v>
    <v>31.7242</v>
    <v>41085630.850000001</v>
    <v>WisdomTree:Intl Mltfctr</v>
    <v>31.9</v>
    <v>31.602900000000002</v>
    <v>31.7242</v>
    <v>31.77</v>
    <v>DWMF</v>
    <v>WisdomTree:Intl Mltfctr (ARCX:DWMF)</v>
    <v>513</v>
    <v>8203</v>
  </rv>
  <rv s="2">
    <v>6655</v>
  </rv>
  <rv s="16">
    <v>en-US</v>
    <v>ca29oc</v>
    <v>268435456</v>
    <v>1</v>
    <v>Powered by Refinitiv</v>
    <v>36</v>
    <v>T Rowe:Growth (ARCX:TGRT)</v>
    <v>24</v>
    <v>37</v>
    <v>Finance</v>
    <v>25</v>
    <v>39.58</v>
    <v>29.488600000000002</v>
    <v>0.53</v>
    <v>0</v>
    <v>1.3798E-2</v>
    <v>0</v>
    <v>USD</v>
    <v>NYSE Arca</v>
    <v>ARCX</v>
    <v>3.8E-3</v>
    <v>39.016199999999998</v>
    <v>ETF</v>
    <v>45824.840277789066</v>
    <v>38.700000000000003</v>
    <v>758398388.24000001</v>
    <v>T Rowe:Growth</v>
    <v>38.700000000000003</v>
    <v>38.409999999999997</v>
    <v>38.94</v>
    <v>38.94</v>
    <v>TGRT</v>
    <v>T Rowe:Growth (ARCX:TGRT)</v>
    <v>26669</v>
    <v>47892</v>
  </rv>
  <rv s="2">
    <v>6657</v>
  </rv>
  <rv s="16">
    <v>en-US</v>
    <v>c7jnh7</v>
    <v>268435456</v>
    <v>1</v>
    <v>Powered by Refinitiv</v>
    <v>36</v>
    <v>Glbl X Russ2000 Cov C&amp;G (ARCX:RYLG)</v>
    <v>24</v>
    <v>37</v>
    <v>Finance</v>
    <v>25</v>
    <v>27.77</v>
    <v>17.93</v>
    <v>0.2457</v>
    <v>0</v>
    <v>1.1850000000000001E-2</v>
    <v>0</v>
    <v>USD</v>
    <v>NYSE Arca</v>
    <v>ARCX</v>
    <v>3.8E-3</v>
    <v>21.03</v>
    <v>ETF</v>
    <v>45824.84027780078</v>
    <v>20.98</v>
    <v>7367941.21</v>
    <v>Glbl X Russ2000 Cov C&amp;G</v>
    <v>20.98</v>
    <v>20.734300000000001</v>
    <v>20.98</v>
    <v>20.98</v>
    <v>RYLG</v>
    <v>Glbl X Russ2000 Cov C&amp;G (ARCX:RYLG)</v>
    <v>3929</v>
    <v>3341</v>
  </rv>
  <rv s="2">
    <v>6659</v>
  </rv>
  <rv s="3">
    <v>https://www.bing.com/financeapi/forcetrigger?t=a1rpim&amp;q=ARCX%3aEES&amp;form=skydnc</v>
    <v>Learn more on Bing</v>
  </rv>
  <rv s="17">
    <v>en-US</v>
    <v>a1rpim</v>
    <v>268435456</v>
    <v>1</v>
    <v>Powered by Refinitiv</v>
    <v>38</v>
    <v>WisdomTree:US SmCp (ARCX:EES)</v>
    <v>34</v>
    <v>39</v>
    <v>Finance</v>
    <v>25</v>
    <v>59.344200000000001</v>
    <v>41.918199999999999</v>
    <v>0.98529999999999995</v>
    <v>0.67600000000000005</v>
    <v>0</v>
    <v>1.3651E-2</v>
    <v>0</v>
    <v>USD</v>
    <v>NYSE Arca</v>
    <v>ARCX</v>
    <v>3.8E-3</v>
    <v>50.32</v>
    <v>ETF</v>
    <v>45824.840277812502</v>
    <v>6661</v>
    <v>49.93</v>
    <v>570468820.12</v>
    <v>WisdomTree:US SmCp</v>
    <v>49.93</v>
    <v>49.52</v>
    <v>50.195999999999998</v>
    <v>50.195999999999998</v>
    <v>EES</v>
    <v>WisdomTree:US SmCp (ARCX:EES)</v>
    <v>23171</v>
    <v>21606</v>
  </rv>
  <rv s="2">
    <v>6662</v>
  </rv>
  <rv s="3">
    <v>https://www.bing.com/financeapi/forcetrigger?t=a1qwww&amp;q=ARCX%3aDES&amp;form=skydnc</v>
    <v>Learn more on Bing</v>
  </rv>
  <rv s="17">
    <v>en-US</v>
    <v>a1qwww</v>
    <v>268435456</v>
    <v>1</v>
    <v>Powered by Refinitiv</v>
    <v>38</v>
    <v>WisdomTree:US SmCp Div (ARCX:DES)</v>
    <v>34</v>
    <v>39</v>
    <v>Finance</v>
    <v>25</v>
    <v>38.1</v>
    <v>27.414200000000001</v>
    <v>0.90249999999999997</v>
    <v>0.15</v>
    <v>-5.7359999999999998E-3</v>
    <v>4.803E-3</v>
    <v>-0.18</v>
    <v>USD</v>
    <v>NYSE Arca</v>
    <v>ARCX</v>
    <v>3.8E-3</v>
    <v>31.614999999999998</v>
    <v>ETF</v>
    <v>45824.840277823438</v>
    <v>6664</v>
    <v>31.33</v>
    <v>1814159744.99</v>
    <v>WisdomTree:US SmCp Div</v>
    <v>31.43</v>
    <v>31.23</v>
    <v>31.38</v>
    <v>31.2</v>
    <v>DES</v>
    <v>WisdomTree:US SmCp Div (ARCX:DES)</v>
    <v>133289</v>
    <v>114953</v>
  </rv>
  <rv s="2">
    <v>6665</v>
  </rv>
  <rv s="16">
    <v>en-US</v>
    <v>cf848m</v>
    <v>268435456</v>
    <v>1</v>
    <v>Powered by Refinitiv</v>
    <v>36</v>
    <v>Fidelity Enhncd Emrg Mks (ARCX:FEMR)</v>
    <v>24</v>
    <v>37</v>
    <v>Finance</v>
    <v>25</v>
    <v>30.95</v>
    <v>22.11</v>
    <v>0.4194</v>
    <v>1.8994E-2</v>
    <v>1.521E-2</v>
    <v>0.53169999999999995</v>
    <v>USD</v>
    <v>NYSE Arca</v>
    <v>ARCX</v>
    <v>3.8E-3</v>
    <v>28.065000000000001</v>
    <v>ETF</v>
    <v>45824.84027780078</v>
    <v>27.914999999999999</v>
    <v>10646681.59</v>
    <v>Fidelity Enhncd Emrg Mks</v>
    <v>27.92</v>
    <v>27.573899999999998</v>
    <v>27.993300000000001</v>
    <v>28.524999999999999</v>
    <v>FEMR</v>
    <v>Fidelity Enhncd Emrg Mks (ARCX:FEMR)</v>
    <v>14217</v>
    <v>11148</v>
  </rv>
  <rv s="2">
    <v>6667</v>
  </rv>
  <rv s="3">
    <v>https://www.bing.com/financeapi/forcetrigger?t=a1qzrw&amp;q=XNAS%3aDGRS&amp;form=skydnc</v>
    <v>Learn more on Bing</v>
  </rv>
  <rv s="17">
    <v>en-US</v>
    <v>a1qzrw</v>
    <v>268435456</v>
    <v>1</v>
    <v>Powered by Refinitiv</v>
    <v>38</v>
    <v>WisdomTree:US SC Qual DG (XNAS:DGRS)</v>
    <v>34</v>
    <v>39</v>
    <v>Finance</v>
    <v>25</v>
    <v>57.149000000000001</v>
    <v>40.14</v>
    <v>0.97170000000000001</v>
    <v>0.52</v>
    <v>-3.0131999999999999E-2</v>
    <v>1.1401E-2</v>
    <v>-1.39</v>
    <v>USD</v>
    <v>Nasdaq Stock Market</v>
    <v>XNAS</v>
    <v>3.8E-3</v>
    <v>46.333300000000001</v>
    <v>ETF</v>
    <v>45824.843750046093</v>
    <v>6669</v>
    <v>45.89</v>
    <v>353707153.48000002</v>
    <v>WisdomTree:US SC Qual DG</v>
    <v>46.03</v>
    <v>45.61</v>
    <v>46.13</v>
    <v>44.74</v>
    <v>DGRS</v>
    <v>WisdomTree:US SC Qual DG (XNAS:DGRS)</v>
    <v>39209</v>
    <v>27130</v>
  </rv>
  <rv s="2">
    <v>6670</v>
  </rv>
  <rv s="16">
    <v>en-US</v>
    <v>cc7vm7</v>
    <v>268435456</v>
    <v>1</v>
    <v>Powered by Refinitiv</v>
    <v>36</v>
    <v>WisdomTree:US SC Qual Gr (XNAS:QSML)</v>
    <v>24</v>
    <v>37</v>
    <v>Finance</v>
    <v>25</v>
    <v>29.99</v>
    <v>21.269100000000002</v>
    <v>0.28539999999999999</v>
    <v>-1.122E-3</v>
    <v>1.1129E-2</v>
    <v>-2.9100000000000001E-2</v>
    <v>USD</v>
    <v>Nasdaq Stock Market</v>
    <v>XNAS</v>
    <v>3.8E-3</v>
    <v>25.929099999999998</v>
    <v>ETF</v>
    <v>45824.843750046093</v>
    <v>25.929099999999998</v>
    <v>8243421.3200000003</v>
    <v>WisdomTree:US SC Qual Gr</v>
    <v>25.929099999999998</v>
    <v>25.643699999999999</v>
    <v>25.929099999999998</v>
    <v>25.9</v>
    <v>QSML</v>
    <v>WisdomTree:US SC Qual Gr (XNAS:QSML)</v>
    <v>207</v>
    <v>1556</v>
  </rv>
  <rv s="2">
    <v>6672</v>
  </rv>
  <rv s="3">
    <v>https://www.bing.com/financeapi/forcetrigger?t=a21acw&amp;q=XNAS%3aPSC&amp;form=skydnc</v>
    <v>Learn more on Bing</v>
  </rv>
  <rv s="17">
    <v>en-US</v>
    <v>a21acw</v>
    <v>268435456</v>
    <v>1</v>
    <v>Powered by Refinitiv</v>
    <v>38</v>
    <v>Principal US Sm Cp (XNAS:PSC)</v>
    <v>34</v>
    <v>39</v>
    <v>Finance</v>
    <v>25</v>
    <v>57.24</v>
    <v>42.36</v>
    <v>0.93320000000000003</v>
    <v>0.49</v>
    <v>0</v>
    <v>9.5399999999999999E-3</v>
    <v>0</v>
    <v>USD</v>
    <v>Nasdaq Stock Market</v>
    <v>XNAS</v>
    <v>3.8E-3</v>
    <v>52.234000000000002</v>
    <v>ETF</v>
    <v>45824.843750092186</v>
    <v>6674</v>
    <v>51.642200000000003</v>
    <v>692079992.38</v>
    <v>Principal US Sm Cp</v>
    <v>51.86</v>
    <v>51.36</v>
    <v>51.85</v>
    <v>51.85</v>
    <v>PSC</v>
    <v>Principal US Sm Cp (XNAS:PSC)</v>
    <v>51978</v>
    <v>86453</v>
  </rv>
  <rv s="2">
    <v>6675</v>
  </rv>
  <rv s="16">
    <v>en-US</v>
    <v>cg31z2</v>
    <v>268435456</v>
    <v>1</v>
    <v>Powered by Refinitiv</v>
    <v>36</v>
    <v>Touchstone:Intl Eqty (ARCX:TLCI)</v>
    <v>24</v>
    <v>37</v>
    <v>Finance</v>
    <v>25</v>
    <v>26.47</v>
    <v>22.01</v>
    <v>0.12889999999999999</v>
    <v>0</v>
    <v>4.9480000000000001E-3</v>
    <v>0</v>
    <v>USD</v>
    <v>NYSE Arca</v>
    <v>ARCX</v>
    <v>3.7000000000000002E-3</v>
    <v>26.21</v>
    <v>ETF</v>
    <v>45824.840277789066</v>
    <v>26.18</v>
    <v>32532487.510000002</v>
    <v>Touchstone:Intl Eqty</v>
    <v>26.21</v>
    <v>26.051100000000002</v>
    <v>26.18</v>
    <v>26.18</v>
    <v>TLCI</v>
    <v>Touchstone:Intl Eqty (ARCX:TLCI)</v>
    <v>299</v>
    <v>879</v>
  </rv>
  <rv s="2">
    <v>6677</v>
  </rv>
  <rv s="16">
    <v>en-US</v>
    <v>cff1a2</v>
    <v>268435456</v>
    <v>1</v>
    <v>Powered by Refinitiv</v>
    <v>36</v>
    <v>Neuberger Total Ret Bnd (ARCX:NBTR)</v>
    <v>24</v>
    <v>37</v>
    <v>Finance</v>
    <v>25</v>
    <v>50.555500000000002</v>
    <v>49.041699999999999</v>
    <v>-0.05</v>
    <v>0</v>
    <v>-1.0009999999999999E-3</v>
    <v>0</v>
    <v>USD</v>
    <v>NYSE Arca</v>
    <v>ARCX</v>
    <v>3.7000000000000002E-3</v>
    <v>49.89</v>
    <v>ETF</v>
    <v>45824.840277789066</v>
    <v>49.89</v>
    <v>50939267.460000001</v>
    <v>Neuberger Total Ret Bnd</v>
    <v>49.89</v>
    <v>49.94</v>
    <v>49.89</v>
    <v>49.89</v>
    <v>NBTR</v>
    <v>Neuberger Total Ret Bnd (ARCX:NBTR)</v>
    <v>6</v>
    <v>251</v>
  </rv>
  <rv s="2">
    <v>6679</v>
  </rv>
  <rv s="16">
    <v>en-US</v>
    <v>cd3a27</v>
    <v>268435456</v>
    <v>1</v>
    <v>Powered by Refinitiv</v>
    <v>36</v>
    <v>PGIM S&amp;P 500 B12 May (BATS:MAYP)</v>
    <v>24</v>
    <v>37</v>
    <v>Finance</v>
    <v>17</v>
    <v>28.88</v>
    <v>25.24</v>
    <v>0.19520000000000001</v>
    <v>-3.4650000000000002E-4</v>
    <v>6.8100000000000001E-3</v>
    <v>-0.01</v>
    <v>USD</v>
    <v>CBOE BZX Exchange</v>
    <v>BATS</v>
    <v>3.7000000000000002E-3</v>
    <v>28.86</v>
    <v>ETF</v>
    <v>45824.840320693751</v>
    <v>28.86</v>
    <v>7693886.1699999999</v>
    <v>PGIM S&amp;P 500 B12 May</v>
    <v>28.86</v>
    <v>28.6648</v>
    <v>28.86</v>
    <v>28.85</v>
    <v>MAYP</v>
    <v>PGIM S&amp;P 500 B12 May (BATS:MAYP)</v>
    <v>424</v>
    <v>2270</v>
  </rv>
  <rv s="2">
    <v>6681</v>
  </rv>
  <rv s="16">
    <v>en-US</v>
    <v>c9pdcw</v>
    <v>268435456</v>
    <v>1</v>
    <v>Powered by Refinitiv</v>
    <v>36</v>
    <v>ActivePassive Int Mun Bd (ARCX:APMU)</v>
    <v>24</v>
    <v>37</v>
    <v>Finance</v>
    <v>25</v>
    <v>25.14</v>
    <v>23.9</v>
    <v>0.02</v>
    <v>0</v>
    <v>8.119999999999999E-4</v>
    <v>0</v>
    <v>USD</v>
    <v>NYSE Arca</v>
    <v>ARCX</v>
    <v>3.7000000000000002E-3</v>
    <v>24.71</v>
    <v>ETF</v>
    <v>45824.840277789066</v>
    <v>24.63</v>
    <v>168244277.72999999</v>
    <v>ActivePassive Int Mun Bd</v>
    <v>24.64</v>
    <v>24.63</v>
    <v>24.65</v>
    <v>24.65</v>
    <v>APMU</v>
    <v>ActivePassive Int Mun Bd (ARCX:APMU)</v>
    <v>23155</v>
    <v>20329</v>
  </rv>
  <rv s="2">
    <v>6683</v>
  </rv>
  <rv s="3">
    <v>https://www.bing.com/financeapi/forcetrigger?t=c2m7sm&amp;q=ARCX%3aMUSI&amp;form=skydnc</v>
    <v>Learn more on Bing</v>
  </rv>
  <rv s="17">
    <v>en-US</v>
    <v>c2m7sm</v>
    <v>268435456</v>
    <v>1</v>
    <v>Powered by Refinitiv</v>
    <v>38</v>
    <v>Amer Cent:Multisect Inc (ARCX:MUSI)</v>
    <v>34</v>
    <v>39</v>
    <v>Finance</v>
    <v>25</v>
    <v>44.9</v>
    <v>41.78</v>
    <v>1.0771999999999999</v>
    <v>-4.1500000000000002E-2</v>
    <v>0</v>
    <v>-9.5380000000000009E-4</v>
    <v>0</v>
    <v>USD</v>
    <v>NYSE Arca</v>
    <v>ARCX</v>
    <v>3.7000000000000002E-3</v>
    <v>43.559899999999999</v>
    <v>ETF</v>
    <v>45824.840277812502</v>
    <v>6685</v>
    <v>43.451000000000001</v>
    <v>185262193.05000001</v>
    <v>Amer Cent:Multisect Inc</v>
    <v>43.559899999999999</v>
    <v>43.51</v>
    <v>43.468499999999999</v>
    <v>43.468499999999999</v>
    <v>MUSI</v>
    <v>Amer Cent:Multisect Inc (ARCX:MUSI)</v>
    <v>3820</v>
    <v>15401</v>
  </rv>
  <rv s="2">
    <v>6686</v>
  </rv>
  <rv s="3">
    <v>https://www.bing.com/financeapi/forcetrigger?t=c4jo1h&amp;q=ARCX%3aMMCA&amp;form=skydnc</v>
    <v>Learn more on Bing</v>
  </rv>
  <rv s="17">
    <v>en-US</v>
    <v>c4jo1h</v>
    <v>268435456</v>
    <v>1</v>
    <v>Powered by Refinitiv</v>
    <v>38</v>
    <v>NYLI:MacKay Cal Muni Int (ARCX:MMCA)</v>
    <v>34</v>
    <v>39</v>
    <v>Finance</v>
    <v>25</v>
    <v>21.829599999999999</v>
    <v>20.6</v>
    <v>0.92579999999999996</v>
    <v>8.0000000000000004E-4</v>
    <v>0</v>
    <v>3.7759999999999998E-5</v>
    <v>0</v>
    <v>USD</v>
    <v>NYSE Arca</v>
    <v>ARCX</v>
    <v>3.7000000000000002E-3</v>
    <v>21.2</v>
    <v>ETF</v>
    <v>45824.840277812502</v>
    <v>6688</v>
    <v>21.18</v>
    <v>27486049.760000002</v>
    <v>NYLI:MacKay Cal Muni Int</v>
    <v>21.2</v>
    <v>21.184000000000001</v>
    <v>21.184799999999999</v>
    <v>21.184799999999999</v>
    <v>MMCA</v>
    <v>NYLI:MacKay Cal Muni Int (ARCX:MMCA)</v>
    <v>3012</v>
    <v>3756</v>
  </rv>
  <rv s="2">
    <v>6689</v>
  </rv>
  <rv s="3">
    <v>https://www.bing.com/financeapi/forcetrigger?t=bhx9z2&amp;q=ARCX%3aHYGV&amp;form=skydnc</v>
    <v>Learn more on Bing</v>
  </rv>
  <rv s="17">
    <v>en-US</v>
    <v>bhx9z2</v>
    <v>268435456</v>
    <v>1</v>
    <v>Powered by Refinitiv</v>
    <v>38</v>
    <v>FlexShs:HY Val-Sco Bond (ARCX:HYGV)</v>
    <v>34</v>
    <v>39</v>
    <v>Finance</v>
    <v>25</v>
    <v>41.71</v>
    <v>38.01</v>
    <v>1.0699000000000001</v>
    <v>7.0000000000000007E-2</v>
    <v>-7.1660000000000005E-3</v>
    <v>1.7330000000000002E-3</v>
    <v>-0.28999999999999998</v>
    <v>USD</v>
    <v>NYSE Arca</v>
    <v>ARCX</v>
    <v>3.7000000000000002E-3</v>
    <v>40.484999999999999</v>
    <v>ETF</v>
    <v>45824.840399443747</v>
    <v>6691</v>
    <v>40.44</v>
    <v>1245763063.1900001</v>
    <v>FlexShs:HY Val-Sco Bond</v>
    <v>40.46</v>
    <v>40.4</v>
    <v>40.47</v>
    <v>40.18</v>
    <v>HYGV</v>
    <v>FlexShs:HY Val-Sco Bond (ARCX:HYGV)</v>
    <v>120392</v>
    <v>174362</v>
  </rv>
  <rv s="2">
    <v>6692</v>
  </rv>
  <rv s="3">
    <v>https://www.bing.com/financeapi/forcetrigger?t=a1tlsm&amp;q=BATS%3aGAA&amp;form=skydnc</v>
    <v>Learn more on Bing</v>
  </rv>
  <rv s="17">
    <v>en-US</v>
    <v>a1tlsm</v>
    <v>268435456</v>
    <v>1</v>
    <v>Powered by Refinitiv</v>
    <v>38</v>
    <v>Cambria Glbl Asset Alloc (BATS:GAA)</v>
    <v>34</v>
    <v>39</v>
    <v>Finance</v>
    <v>17</v>
    <v>30.5</v>
    <v>26.8</v>
    <v>0.79420000000000002</v>
    <v>6.7999999999999996E-3</v>
    <v>0</v>
    <v>2.2450000000000001E-4</v>
    <v>0</v>
    <v>USD</v>
    <v>CBOE BZX Exchange</v>
    <v>BATS</v>
    <v>3.7000000000000002E-3</v>
    <v>30.5</v>
    <v>ETF</v>
    <v>45824.840299142968</v>
    <v>6694</v>
    <v>30.25</v>
    <v>55094859.299999997</v>
    <v>Cambria Glbl Asset Alloc</v>
    <v>30.5</v>
    <v>30.295000000000002</v>
    <v>30.3018</v>
    <v>30.3018</v>
    <v>GAA</v>
    <v>Cambria Glbl Asset Alloc (BATS:GAA)</v>
    <v>7379</v>
    <v>5332</v>
  </rv>
  <rv s="2">
    <v>6695</v>
  </rv>
  <rv s="3">
    <v>https://www.bing.com/financeapi/forcetrigger?t=a1pjcw&amp;q=XNAS%3aCFO&amp;form=skydnc</v>
    <v>Learn more on Bing</v>
  </rv>
  <rv s="17">
    <v>en-US</v>
    <v>a1pjcw</v>
    <v>268435456</v>
    <v>1</v>
    <v>Powered by Refinitiv</v>
    <v>38</v>
    <v>VictoryII:VShs US500 EV (XNAS:CFO)</v>
    <v>34</v>
    <v>39</v>
    <v>Finance</v>
    <v>25</v>
    <v>74.072299999999998</v>
    <v>60.03</v>
    <v>0.68300000000000005</v>
    <v>0.51</v>
    <v>-9.3109999999999998E-3</v>
    <v>7.3590000000000001E-3</v>
    <v>-0.65</v>
    <v>USD</v>
    <v>Nasdaq Stock Market</v>
    <v>XNAS</v>
    <v>3.7000000000000002E-3</v>
    <v>70.06</v>
    <v>ETF</v>
    <v>45824.848611654685</v>
    <v>6697</v>
    <v>69.72</v>
    <v>413615538.80000001</v>
    <v>VictoryII:VShs US500 EV</v>
    <v>69.72</v>
    <v>69.3</v>
    <v>69.81</v>
    <v>69.16</v>
    <v>CFO</v>
    <v>VictoryII:VShs US500 EV (XNAS:CFO)</v>
    <v>4599</v>
    <v>7303</v>
  </rv>
  <rv s="2">
    <v>6698</v>
  </rv>
  <rv s="3">
    <v>https://www.bing.com/financeapi/forcetrigger?t=a21kec&amp;q=ARCX%3aQDEF&amp;form=skydnc</v>
    <v>Learn more on Bing</v>
  </rv>
  <rv s="17">
    <v>en-US</v>
    <v>a21kec</v>
    <v>268435456</v>
    <v>1</v>
    <v>Powered by Refinitiv</v>
    <v>38</v>
    <v>FlexShs:Qual Div Def (ARCX:QDEF)</v>
    <v>34</v>
    <v>39</v>
    <v>Finance</v>
    <v>25</v>
    <v>73.86</v>
    <v>61.61</v>
    <v>0.85270000000000001</v>
    <v>0.53559999999999997</v>
    <v>-4.254E-3</v>
    <v>7.4039999999999991E-3</v>
    <v>-0.31</v>
    <v>USD</v>
    <v>NYSE Arca</v>
    <v>ARCX</v>
    <v>3.7000000000000002E-3</v>
    <v>73.05</v>
    <v>ETF</v>
    <v>45824.840277812502</v>
    <v>6700</v>
    <v>72.735100000000003</v>
    <v>436369703.64999998</v>
    <v>FlexShs:Qual Div Def</v>
    <v>73.03</v>
    <v>72.334400000000002</v>
    <v>72.87</v>
    <v>72.56</v>
    <v>QDEF</v>
    <v>FlexShs:Qual Div Def (ARCX:QDEF)</v>
    <v>7707</v>
    <v>14351</v>
  </rv>
  <rv s="2">
    <v>6701</v>
  </rv>
  <rv s="16">
    <v>en-US</v>
    <v>c9pd77</v>
    <v>268435456</v>
    <v>1</v>
    <v>Powered by Refinitiv</v>
    <v>36</v>
    <v>ActivePassive Core Bond (ARCX:APCB)</v>
    <v>24</v>
    <v>37</v>
    <v>Finance</v>
    <v>25</v>
    <v>30.57</v>
    <v>28.66</v>
    <v>-0.04</v>
    <v>-1.1966000000000001E-2</v>
    <v>-1.366E-3</v>
    <v>-0.35</v>
    <v>USD</v>
    <v>NYSE Arca</v>
    <v>ARCX</v>
    <v>3.7000000000000002E-3</v>
    <v>29.319099999999999</v>
    <v>ETF</v>
    <v>45824.856456029687</v>
    <v>29.25</v>
    <v>818616473.82000005</v>
    <v>ActivePassive Core Bond</v>
    <v>29.26</v>
    <v>29.29</v>
    <v>29.25</v>
    <v>28.9</v>
    <v>APCB</v>
    <v>ActivePassive Core Bond (ARCX:APCB)</v>
    <v>62736</v>
    <v>65682</v>
  </rv>
  <rv s="2">
    <v>6703</v>
  </rv>
  <rv s="3">
    <v>https://www.bing.com/financeapi/forcetrigger?t=bot2hw&amp;q=BATS%3aJCPB&amp;form=skydnc</v>
    <v>Learn more on Bing</v>
  </rv>
  <rv s="17">
    <v>en-US</v>
    <v>bot2hw</v>
    <v>268435456</v>
    <v>1</v>
    <v>Powered by Refinitiv</v>
    <v>38</v>
    <v>JPMorgan:Core Plus Bond (BATS:JCPB)</v>
    <v>34</v>
    <v>39</v>
    <v>Finance</v>
    <v>17</v>
    <v>48.54</v>
    <v>45.51</v>
    <v>1.0156000000000001</v>
    <v>-7.1999999999999995E-2</v>
    <v>0</v>
    <v>-1.5499999999999999E-3</v>
    <v>0</v>
    <v>USD</v>
    <v>CBOE BZX Exchange</v>
    <v>BATS</v>
    <v>3.7000000000000002E-3</v>
    <v>46.498800000000003</v>
    <v>ETF</v>
    <v>45824.840313923436</v>
    <v>6705</v>
    <v>46.354999999999997</v>
    <v>6482445944.4099998</v>
    <v>JPMorgan:Core Plus Bond</v>
    <v>46.42</v>
    <v>46.436999999999998</v>
    <v>46.365000000000002</v>
    <v>46.365000000000002</v>
    <v>JCPB</v>
    <v>JPMorgan:Core Plus Bond (BATS:JCPB)</v>
    <v>715487</v>
    <v>746548</v>
  </rv>
  <rv s="2">
    <v>6706</v>
  </rv>
  <rv s="3">
    <v>https://www.bing.com/financeapi/forcetrigger?t=a21kmw&amp;q=ARCX%3aQDF&amp;form=skydnc</v>
    <v>Learn more on Bing</v>
  </rv>
  <rv s="17">
    <v>en-US</v>
    <v>a21kmw</v>
    <v>268435456</v>
    <v>1</v>
    <v>Powered by Refinitiv</v>
    <v>38</v>
    <v>FlexShs:Quality Div (ARCX:QDF)</v>
    <v>34</v>
    <v>39</v>
    <v>Finance</v>
    <v>25</v>
    <v>73.89</v>
    <v>58.788400000000003</v>
    <v>0.96030000000000004</v>
    <v>0.76</v>
    <v>-2.9239999999999999E-3</v>
    <v>1.0697000000000002E-2</v>
    <v>-0.21</v>
    <v>USD</v>
    <v>NYSE Arca</v>
    <v>ARCX</v>
    <v>3.7000000000000002E-3</v>
    <v>71.930000000000007</v>
    <v>ETF</v>
    <v>45824.840277812502</v>
    <v>6708</v>
    <v>71.41</v>
    <v>1840730989.9300001</v>
    <v>FlexShs:Quality Div</v>
    <v>71.41</v>
    <v>71.05</v>
    <v>71.81</v>
    <v>71.599999999999994</v>
    <v>QDF</v>
    <v>FlexShs:Quality Div (ARCX:QDF)</v>
    <v>12676</v>
    <v>35056</v>
  </rv>
  <rv s="2">
    <v>6709</v>
  </rv>
  <rv s="3">
    <v>https://www.bing.com/financeapi/forcetrigger?t=a1wa77&amp;q=ARCX%3aJPIN&amp;form=skydnc</v>
    <v>Learn more on Bing</v>
  </rv>
  <rv s="17">
    <v>en-US</v>
    <v>a1wa77</v>
    <v>268435456</v>
    <v>1</v>
    <v>Powered by Refinitiv</v>
    <v>38</v>
    <v>JPMorgan:Div Ret Intl Eq (ARCX:JPIN)</v>
    <v>34</v>
    <v>39</v>
    <v>Finance</v>
    <v>25</v>
    <v>64.406499999999994</v>
    <v>51.73</v>
    <v>0.98460000000000003</v>
    <v>0.34870000000000001</v>
    <v>0</v>
    <v>5.4739999999999997E-3</v>
    <v>0</v>
    <v>USD</v>
    <v>NYSE Arca</v>
    <v>ARCX</v>
    <v>3.7000000000000002E-3</v>
    <v>64.406499999999994</v>
    <v>ETF</v>
    <v>45824.840277823438</v>
    <v>6711</v>
    <v>64.051699999999997</v>
    <v>339108121.18000001</v>
    <v>JPMorgan:Div Ret Intl Eq</v>
    <v>64.27</v>
    <v>63.703000000000003</v>
    <v>64.051699999999997</v>
    <v>64.051699999999997</v>
    <v>JPIN</v>
    <v>JPMorgan:Div Ret Intl Eq (ARCX:JPIN)</v>
    <v>4389</v>
    <v>12608</v>
  </rv>
  <rv s="2">
    <v>6712</v>
  </rv>
  <rv s="3">
    <v>https://www.bing.com/financeapi/forcetrigger?t=a21i1h&amp;q=ARCX%3aXSVM&amp;form=skydnc</v>
    <v>Learn more on Bing</v>
  </rv>
  <rv s="17">
    <v>en-US</v>
    <v>a21i1h</v>
    <v>268435456</v>
    <v>1</v>
    <v>Powered by Refinitiv</v>
    <v>38</v>
    <v>Invesco S&amp;P SmallCap VM (ARCX:XSVM)</v>
    <v>34</v>
    <v>39</v>
    <v>Finance</v>
    <v>25</v>
    <v>61.395000000000003</v>
    <v>43.3</v>
    <v>1.0529999999999999</v>
    <v>0.505</v>
    <v>0</v>
    <v>1.0128999999999999E-2</v>
    <v>0</v>
    <v>USD</v>
    <v>NYSE Arca</v>
    <v>ARCX</v>
    <v>3.7000000000000002E-3</v>
    <v>50.680500000000002</v>
    <v>ETF</v>
    <v>45824.840277777781</v>
    <v>6714</v>
    <v>50.059100000000001</v>
    <v>580812273</v>
    <v>Invesco S&amp;P SmallCap VM</v>
    <v>50.39</v>
    <v>49.854999999999997</v>
    <v>50.36</v>
    <v>50.36</v>
    <v>XSVM</v>
    <v>Invesco S&amp;P SmallCap VM (ARCX:XSVM)</v>
    <v>59044</v>
    <v>55231</v>
  </rv>
  <rv s="2">
    <v>6715</v>
  </rv>
  <rv s="16">
    <v>en-US</v>
    <v>c8ltrw</v>
    <v>268435456</v>
    <v>1</v>
    <v>Powered by Refinitiv</v>
    <v>36</v>
    <v>Putnam ESG Core Bond (ARCX:PCRB)</v>
    <v>24</v>
    <v>37</v>
    <v>Finance</v>
    <v>25</v>
    <v>50.58</v>
    <v>47.47</v>
    <v>-9.4899999999999998E-2</v>
    <v>1.4670000000000002E-4</v>
    <v>-1.957E-3</v>
    <v>7.1000000000000004E-3</v>
    <v>USD</v>
    <v>NYSE Arca</v>
    <v>ARCX</v>
    <v>3.5999999999999999E-3</v>
    <v>48.51</v>
    <v>ETF</v>
    <v>45824.84027780078</v>
    <v>48.404800000000002</v>
    <v>728380221.95000005</v>
    <v>Putnam ESG Core Bond</v>
    <v>48.51</v>
    <v>48.499699999999997</v>
    <v>48.404800000000002</v>
    <v>48.411900000000003</v>
    <v>PCRB</v>
    <v>Putnam ESG Core Bond (ARCX:PCRB)</v>
    <v>18220</v>
    <v>18051</v>
  </rv>
  <rv s="2">
    <v>6717</v>
  </rv>
  <rv s="16">
    <v>en-US</v>
    <v>cfezxm</v>
    <v>268435456</v>
    <v>1</v>
    <v>Powered by Refinitiv</v>
    <v>36</v>
    <v>J Hancock ETF:Core PB (ARCX:JHCP)</v>
    <v>24</v>
    <v>37</v>
    <v>Finance</v>
    <v>25</v>
    <v>25.41</v>
    <v>24.355</v>
    <v>-3.6799999999999999E-2</v>
    <v>1.31E-3</v>
    <v>-1.4810000000000001E-3</v>
    <v>3.2500000000000001E-2</v>
    <v>USD</v>
    <v>NYSE Arca</v>
    <v>ARCX</v>
    <v>3.5999999999999999E-3</v>
    <v>24.87</v>
    <v>ETF</v>
    <v>45824.840277789066</v>
    <v>24.818200000000001</v>
    <v>50201112.219999999</v>
    <v>J Hancock ETF:Core PB</v>
    <v>24.87</v>
    <v>24.855</v>
    <v>24.818200000000001</v>
    <v>24.8507</v>
    <v>JHCP</v>
    <v>J Hancock ETF:Core PB (ARCX:JHCP)</v>
    <v>2012</v>
    <v>3373</v>
  </rv>
  <rv s="2">
    <v>6719</v>
  </rv>
  <rv s="16">
    <v>en-US</v>
    <v>ccte1h</v>
    <v>268435456</v>
    <v>1</v>
    <v>Powered by Refinitiv</v>
    <v>36</v>
    <v>PGIM S&amp;P 500 B12 Apr (BATS:APRP)</v>
    <v>24</v>
    <v>37</v>
    <v>Finance</v>
    <v>17</v>
    <v>28.504000000000001</v>
    <v>24.49</v>
    <v>0.15129999999999999</v>
    <v>1.7719999999999999E-3</v>
    <v>5.4900000000000001E-3</v>
    <v>4.9099999999999998E-2</v>
    <v>USD</v>
    <v>CBOE BZX Exchange</v>
    <v>BATS</v>
    <v>3.5999999999999999E-3</v>
    <v>27.72</v>
    <v>ETF</v>
    <v>45824.840281238285</v>
    <v>27.710899999999999</v>
    <v>9593517.4600000009</v>
    <v>PGIM S&amp;P 500 B12 Apr</v>
    <v>27.72</v>
    <v>27.5596</v>
    <v>27.710899999999999</v>
    <v>27.76</v>
    <v>APRP</v>
    <v>PGIM S&amp;P 500 B12 Apr (BATS:APRP)</v>
    <v>1916</v>
    <v>747</v>
  </rv>
  <rv s="2">
    <v>6721</v>
  </rv>
  <rv s="16">
    <v>en-US</v>
    <v>cbsaoc</v>
    <v>268435456</v>
    <v>1</v>
    <v>Powered by Refinitiv</v>
    <v>36</v>
    <v>Themes Cybersecurity (XNAS:SPAM)</v>
    <v>24</v>
    <v>37</v>
    <v>Finance</v>
    <v>25</v>
    <v>33</v>
    <v>24.8</v>
    <v>0.63529999999999998</v>
    <v>0</v>
    <v>1.9997000000000001E-2</v>
    <v>0</v>
    <v>USD</v>
    <v>Nasdaq Stock Market</v>
    <v>XNAS</v>
    <v>3.5999999999999999E-3</v>
    <v>32.619</v>
    <v>ETF</v>
    <v>45824.843750265623</v>
    <v>32.090000000000003</v>
    <v>1845468.94</v>
    <v>Themes Cybersecurity</v>
    <v>32.090000000000003</v>
    <v>31.77</v>
    <v>32.405299999999997</v>
    <v>32.405299999999997</v>
    <v>SPAM</v>
    <v>Themes Cybersecurity (XNAS:SPAM)</v>
    <v>3638</v>
    <v>372</v>
  </rv>
  <rv s="2">
    <v>6723</v>
  </rv>
  <rv s="3">
    <v>https://www.bing.com/financeapi/forcetrigger?t=a21har&amp;q=ARCX%3aSPGP&amp;form=skydnc</v>
    <v>Learn more on Bing</v>
  </rv>
  <rv s="17">
    <v>en-US</v>
    <v>a21har</v>
    <v>268435456</v>
    <v>1</v>
    <v>Powered by Refinitiv</v>
    <v>38</v>
    <v>Invesco S&amp;P 500 GARP (ARCX:SPGP)</v>
    <v>34</v>
    <v>39</v>
    <v>Finance</v>
    <v>25</v>
    <v>112.8955</v>
    <v>84.13</v>
    <v>0.84279999999999999</v>
    <v>1.01</v>
    <v>4.2839999999999996E-3</v>
    <v>9.7079999999999996E-3</v>
    <v>0.45</v>
    <v>USD</v>
    <v>NYSE Arca</v>
    <v>ARCX</v>
    <v>3.5999999999999999E-3</v>
    <v>105.2</v>
    <v>ETF</v>
    <v>45824.930347407033</v>
    <v>6725</v>
    <v>104.52</v>
    <v>2800939146.9000001</v>
    <v>Invesco S&amp;P 500 GARP</v>
    <v>104.52</v>
    <v>104.04</v>
    <v>105.05</v>
    <v>105.5</v>
    <v>SPGP</v>
    <v>Invesco S&amp;P 500 GARP (ARCX:SPGP)</v>
    <v>333999</v>
    <v>148945</v>
  </rv>
  <rv s="2">
    <v>6726</v>
  </rv>
  <rv s="3">
    <v>https://www.bing.com/financeapi/forcetrigger?t=a22psm&amp;q=ARCX%3aSDOG&amp;form=skydnc</v>
    <v>Learn more on Bing</v>
  </rv>
  <rv s="17">
    <v>en-US</v>
    <v>a22psm</v>
    <v>268435456</v>
    <v>1</v>
    <v>Powered by Refinitiv</v>
    <v>38</v>
    <v>ALPS Sect Div Dogs (ARCX:SDOG)</v>
    <v>34</v>
    <v>39</v>
    <v>Finance</v>
    <v>25</v>
    <v>61.54</v>
    <v>49.52</v>
    <v>1.0661</v>
    <v>0.34</v>
    <v>-2.4809000000000001E-2</v>
    <v>5.934E-3</v>
    <v>-1.43</v>
    <v>USD</v>
    <v>NYSE Arca</v>
    <v>ARCX</v>
    <v>3.5999999999999999E-3</v>
    <v>57.78</v>
    <v>ETF</v>
    <v>45824.889830497654</v>
    <v>6728</v>
    <v>57.49</v>
    <v>1174234939.55</v>
    <v>ALPS Sect Div Dogs</v>
    <v>57.54</v>
    <v>57.3</v>
    <v>57.64</v>
    <v>56.21</v>
    <v>SDOG</v>
    <v>ALPS Sect Div Dogs (ARCX:SDOG)</v>
    <v>27028</v>
    <v>32220</v>
  </rv>
  <rv s="2">
    <v>6729</v>
  </rv>
  <rv s="3">
    <v>https://www.bing.com/financeapi/forcetrigger?t=b1c9sm&amp;q=ARCX%3aFDHY&amp;form=skydnc</v>
    <v>Learn more on Bing</v>
  </rv>
  <rv s="17">
    <v>en-US</v>
    <v>b1c9sm</v>
    <v>268435456</v>
    <v>1</v>
    <v>Powered by Refinitiv</v>
    <v>38</v>
    <v>Fidelity Enhanced HY (ARCX:FDHY)</v>
    <v>34</v>
    <v>39</v>
    <v>Finance</v>
    <v>25</v>
    <v>49.79</v>
    <v>45.413699999999999</v>
    <v>1.4592000000000001</v>
    <v>0.13</v>
    <v>-1.0102999999999999E-2</v>
    <v>2.6879999999999999E-3</v>
    <v>-0.49</v>
    <v>USD</v>
    <v>NYSE Arca</v>
    <v>ARCX</v>
    <v>3.5999999999999999E-3</v>
    <v>48.6</v>
    <v>ETF</v>
    <v>45824.840375277345</v>
    <v>6731</v>
    <v>48.415999999999997</v>
    <v>370069735.75</v>
    <v>Fidelity Enhanced HY</v>
    <v>48.6</v>
    <v>48.37</v>
    <v>48.5</v>
    <v>48.01</v>
    <v>FDHY</v>
    <v>Fidelity Enhanced HY (ARCX:FDHY)</v>
    <v>19229</v>
    <v>40599</v>
  </rv>
  <rv s="2">
    <v>6732</v>
  </rv>
  <rv s="16">
    <v>en-US</v>
    <v>c7qooc</v>
    <v>268435456</v>
    <v>1</v>
    <v>Powered by Refinitiv</v>
    <v>36</v>
    <v>Simplify:Trs Opt Inc (ARCX:BUCK)</v>
    <v>24</v>
    <v>37</v>
    <v>Finance</v>
    <v>25</v>
    <v>25.12</v>
    <v>22.88</v>
    <v>-0.02</v>
    <v>0</v>
    <v>-8.5139999999999999E-4</v>
    <v>0</v>
    <v>USD</v>
    <v>NYSE Arca</v>
    <v>ARCX</v>
    <v>3.5999999999999999E-3</v>
    <v>23.56</v>
    <v>ETF</v>
    <v>45824.84027780078</v>
    <v>23.43</v>
    <v>330530404.39999998</v>
    <v>Simplify:Trs Opt Inc</v>
    <v>23.43</v>
    <v>23.49</v>
    <v>23.47</v>
    <v>23.47</v>
    <v>BUCK</v>
    <v>Simplify:Trs Opt Inc (ARCX:BUCK)</v>
    <v>447931</v>
    <v>156067</v>
  </rv>
  <rv s="2">
    <v>6734</v>
  </rv>
  <rv s="3">
    <v>https://www.bing.com/financeapi/forcetrigger?t=a1q65r&amp;q=ARCX%3aCORP&amp;form=skydnc</v>
    <v>Learn more on Bing</v>
  </rv>
  <rv s="17">
    <v>en-US</v>
    <v>a1q65r</v>
    <v>268435456</v>
    <v>1</v>
    <v>Powered by Refinitiv</v>
    <v>38</v>
    <v>PIMCO ETF:Inv Gr Crp Bnd (ARCX:CORP)</v>
    <v>34</v>
    <v>39</v>
    <v>Finance</v>
    <v>25</v>
    <v>100.0899</v>
    <v>92.45</v>
    <v>0.99080000000000001</v>
    <v>-0.1409</v>
    <v>-1.8789E-2</v>
    <v>-1.469E-3</v>
    <v>-1.8</v>
    <v>USD</v>
    <v>NYSE Arca</v>
    <v>ARCX</v>
    <v>3.5999999999999999E-3</v>
    <v>96.192899999999995</v>
    <v>ETF</v>
    <v>45824.840277812502</v>
    <v>6736</v>
    <v>95.44</v>
    <v>1369703494.2</v>
    <v>PIMCO ETF:Inv Gr Crp Bnd</v>
    <v>95.94</v>
    <v>95.940899999999999</v>
    <v>95.8</v>
    <v>94</v>
    <v>CORP</v>
    <v>PIMCO ETF:Inv Gr Crp Bnd (ARCX:CORP)</v>
    <v>57639</v>
    <v>40930</v>
  </rv>
  <rv s="2">
    <v>6737</v>
  </rv>
  <rv s="3">
    <v>https://www.bing.com/financeapi/forcetrigger?t=a214k2&amp;q=XNAS%3aPPH&amp;form=skydnc</v>
    <v>Learn more on Bing</v>
  </rv>
  <rv s="17">
    <v>en-US</v>
    <v>a214k2</v>
    <v>268435456</v>
    <v>1</v>
    <v>Powered by Refinitiv</v>
    <v>38</v>
    <v>VanEck:Pharmaceutical (XNAS:PPH)</v>
    <v>34</v>
    <v>39</v>
    <v>Finance</v>
    <v>25</v>
    <v>99.51</v>
    <v>77.67</v>
    <v>0.87309999999999999</v>
    <v>-0.73</v>
    <v>-2.7760000000000003E-3</v>
    <v>-8.0409999999999995E-3</v>
    <v>-0.25</v>
    <v>USD</v>
    <v>Nasdaq Stock Market</v>
    <v>XNAS</v>
    <v>3.5999999999999999E-3</v>
    <v>90.91</v>
    <v>ETF</v>
    <v>45824.843750092186</v>
    <v>6739</v>
    <v>89.83</v>
    <v>518452989.88</v>
    <v>VanEck:Pharmaceutical</v>
    <v>90.86</v>
    <v>90.78</v>
    <v>90.05</v>
    <v>89.8</v>
    <v>PPH</v>
    <v>VanEck:Pharmaceutical (XNAS:PPH)</v>
    <v>255471</v>
    <v>550241</v>
  </rv>
  <rv s="2">
    <v>6740</v>
  </rv>
  <rv s="3">
    <v>https://www.bing.com/financeapi/forcetrigger?t=a1smfr&amp;q=ARCX%3aFBND&amp;form=skydnc</v>
    <v>Learn more on Bing</v>
  </rv>
  <rv s="17">
    <v>en-US</v>
    <v>a1smfr</v>
    <v>268435456</v>
    <v>1</v>
    <v>Powered by Refinitiv</v>
    <v>38</v>
    <v>Fidelity Total Bd (ARCX:FBND)</v>
    <v>34</v>
    <v>39</v>
    <v>Finance</v>
    <v>25</v>
    <v>47.3</v>
    <v>44.302199999999999</v>
    <v>1.0168999999999999</v>
    <v>-0.08</v>
    <v>-4.4220000000000001E-4</v>
    <v>-1.766E-3</v>
    <v>-0.02</v>
    <v>USD</v>
    <v>NYSE Arca</v>
    <v>ARCX</v>
    <v>3.5999999999999999E-3</v>
    <v>45.38</v>
    <v>ETF</v>
    <v>45824.840277812502</v>
    <v>6742</v>
    <v>45.22</v>
    <v>18500827203.790001</v>
    <v>Fidelity Total Bd</v>
    <v>45.31</v>
    <v>45.31</v>
    <v>45.23</v>
    <v>45.21</v>
    <v>FBND</v>
    <v>Fidelity Total Bd (ARCX:FBND)</v>
    <v>1494863</v>
    <v>1851179</v>
  </rv>
  <rv s="2">
    <v>6743</v>
  </rv>
  <rv s="3">
    <v>https://www.bing.com/financeapi/forcetrigger?t=bztgsm&amp;q=ARCX%3aFIGB&amp;form=skydnc</v>
    <v>Learn more on Bing</v>
  </rv>
  <rv s="17">
    <v>en-US</v>
    <v>bztgsm</v>
    <v>268435456</v>
    <v>1</v>
    <v>Powered by Refinitiv</v>
    <v>38</v>
    <v>Fidelity Invest Gr Bd (ARCX:FIGB)</v>
    <v>34</v>
    <v>39</v>
    <v>Finance</v>
    <v>25</v>
    <v>45.17</v>
    <v>41.59</v>
    <v>1.0133000000000001</v>
    <v>-0.125</v>
    <v>-7.046E-4</v>
    <v>-2.9270000000000003E-3</v>
    <v>-0.03</v>
    <v>USD</v>
    <v>NYSE Arca</v>
    <v>ARCX</v>
    <v>3.5999999999999999E-3</v>
    <v>42.75</v>
    <v>ETF</v>
    <v>45824.857713599216</v>
    <v>6745</v>
    <v>42.53</v>
    <v>201910258.61000001</v>
    <v>Fidelity Invest Gr Bd</v>
    <v>42.53</v>
    <v>42.704999999999998</v>
    <v>42.58</v>
    <v>42.55</v>
    <v>FIGB</v>
    <v>Fidelity Invest Gr Bd (ARCX:FIGB)</v>
    <v>21316</v>
    <v>32563</v>
  </rv>
  <rv s="2">
    <v>6746</v>
  </rv>
  <rv s="3">
    <v>https://www.bing.com/financeapi/forcetrigger?t=brmo3m&amp;q=ARCX%3aAVDV&amp;form=skydnc</v>
    <v>Learn more on Bing</v>
  </rv>
  <rv s="17">
    <v>en-US</v>
    <v>brmo3m</v>
    <v>268435456</v>
    <v>1</v>
    <v>Powered by Refinitiv</v>
    <v>38</v>
    <v>Avantis Intl SC Val (ARCX:AVDV)</v>
    <v>34</v>
    <v>39</v>
    <v>Finance</v>
    <v>25</v>
    <v>79.454999999999998</v>
    <v>60.743499999999997</v>
    <v>0.97030000000000005</v>
    <v>0.13</v>
    <v>1.2670000000000001E-3</v>
    <v>1.65E-3</v>
    <v>0.1</v>
    <v>USD</v>
    <v>NYSE Arca</v>
    <v>ARCX</v>
    <v>3.5999999999999999E-3</v>
    <v>79.454999999999998</v>
    <v>ETF</v>
    <v>45824.892887534377</v>
    <v>6748</v>
    <v>78.84</v>
    <v>9049728621.4300003</v>
    <v>Avantis Intl SC Val</v>
    <v>79.28</v>
    <v>78.77</v>
    <v>78.900000000000006</v>
    <v>79</v>
    <v>AVDV</v>
    <v>Avantis Intl SC Val (ARCX:AVDV)</v>
    <v>495428</v>
    <v>455573</v>
  </rv>
  <rv s="2">
    <v>6749</v>
  </rv>
  <rv s="3">
    <v>https://www.bing.com/financeapi/forcetrigger?t=a1somw&amp;q=ARCX%3aFCOR&amp;form=skydnc</v>
    <v>Learn more on Bing</v>
  </rv>
  <rv s="17">
    <v>en-US</v>
    <v>a1somw</v>
    <v>268435456</v>
    <v>1</v>
    <v>Powered by Refinitiv</v>
    <v>38</v>
    <v>Fidelity Corporate Bd (ARCX:FCOR)</v>
    <v>34</v>
    <v>39</v>
    <v>Finance</v>
    <v>25</v>
    <v>49.09</v>
    <v>45</v>
    <v>1.0432999999999999</v>
    <v>-7.0000000000000007E-2</v>
    <v>-8.9940000000000003E-3</v>
    <v>-1.4970000000000001E-3</v>
    <v>-0.42</v>
    <v>USD</v>
    <v>NYSE Arca</v>
    <v>ARCX</v>
    <v>3.5999999999999999E-3</v>
    <v>46.9</v>
    <v>ETF</v>
    <v>45824.840277823438</v>
    <v>6751</v>
    <v>46.7</v>
    <v>248768787.28</v>
    <v>Fidelity Corporate Bd</v>
    <v>46.88</v>
    <v>46.77</v>
    <v>46.7</v>
    <v>46.28</v>
    <v>FCOR</v>
    <v>Fidelity Corporate Bd (ARCX:FCOR)</v>
    <v>24313</v>
    <v>39695</v>
  </rv>
  <rv s="2">
    <v>6752</v>
  </rv>
  <rv s="3">
    <v>https://www.bing.com/financeapi/forcetrigger?t=c5wgu2&amp;q=ARCX%3aFSBD&amp;form=skydnc</v>
    <v>Learn more on Bing</v>
  </rv>
  <rv s="17">
    <v>en-US</v>
    <v>c5wgu2</v>
    <v>268435456</v>
    <v>1</v>
    <v>Powered by Refinitiv</v>
    <v>38</v>
    <v>Fidelity Sus Cr Pl Bd (ARCX:FSBD)</v>
    <v>34</v>
    <v>39</v>
    <v>Finance</v>
    <v>25</v>
    <v>49.13</v>
    <v>45.61</v>
    <v>1.0476000000000001</v>
    <v>-1.4999999999999999E-2</v>
    <v>2.6800000000000001E-3</v>
    <v>-3.2149999999999995E-4</v>
    <v>0.125</v>
    <v>USD</v>
    <v>NYSE Arca</v>
    <v>ARCX</v>
    <v>3.5999999999999999E-3</v>
    <v>46.634999999999998</v>
    <v>ETF</v>
    <v>45824.840277789066</v>
    <v>6754</v>
    <v>46.634999999999998</v>
    <v>11630111.939999999</v>
    <v>Fidelity Sus Cr Pl Bd</v>
    <v>46.634999999999998</v>
    <v>46.65</v>
    <v>46.634999999999998</v>
    <v>46.76</v>
    <v>FSBD</v>
    <v>Fidelity Sus Cr Pl Bd (ARCX:FSBD)</v>
    <v>16</v>
    <v>1015</v>
  </rv>
  <rv s="2">
    <v>6755</v>
  </rv>
  <rv s="3">
    <v>https://www.bing.com/financeapi/forcetrigger?t=bztgvh&amp;q=ARCX%3aFSEC&amp;form=skydnc</v>
    <v>Learn more on Bing</v>
  </rv>
  <rv s="17">
    <v>en-US</v>
    <v>bztgvh</v>
    <v>268435456</v>
    <v>1</v>
    <v>Powered by Refinitiv</v>
    <v>38</v>
    <v>Fidelity Invest Gr Sec (ARCX:FSEC)</v>
    <v>34</v>
    <v>39</v>
    <v>Finance</v>
    <v>25</v>
    <v>44.79</v>
    <v>41.734999999999999</v>
    <v>0.99709999999999999</v>
    <v>-7.0000000000000007E-2</v>
    <v>0</v>
    <v>-1.6230000000000001E-3</v>
    <v>0</v>
    <v>USD</v>
    <v>NYSE Arca</v>
    <v>ARCX</v>
    <v>3.5999999999999999E-3</v>
    <v>43.12</v>
    <v>ETF</v>
    <v>45824.840277812502</v>
    <v>6757</v>
    <v>42.87</v>
    <v>3784938347.9400001</v>
    <v>Fidelity Invest Gr Sec</v>
    <v>42.96</v>
    <v>43.12</v>
    <v>43.05</v>
    <v>43.05</v>
    <v>FSEC</v>
    <v>Fidelity Invest Gr Sec (ARCX:FSEC)</v>
    <v>372365</v>
    <v>462276</v>
  </rv>
  <rv s="2">
    <v>6758</v>
  </rv>
  <rv s="16">
    <v>en-US</v>
    <v>cbc1rw</v>
    <v>268435456</v>
    <v>1</v>
    <v>Powered by Refinitiv</v>
    <v>36</v>
    <v>BlackRock:Lg Cap Cr Act (XNAS:BLCR)</v>
    <v>24</v>
    <v>37</v>
    <v>Finance</v>
    <v>25</v>
    <v>35.15</v>
    <v>26.56</v>
    <v>0.53900000000000003</v>
    <v>0</v>
    <v>1.5572999999999998E-2</v>
    <v>0</v>
    <v>USD</v>
    <v>Nasdaq Stock Market</v>
    <v>XNAS</v>
    <v>3.5999999999999999E-3</v>
    <v>35.15</v>
    <v>ETF</v>
    <v>45824.843750231252</v>
    <v>35.15</v>
    <v>8500151.2699999996</v>
    <v>BlackRock:Lg Cap Cr Act</v>
    <v>35.15</v>
    <v>34.610999999999997</v>
    <v>35.15</v>
    <v>35.15</v>
    <v>BLCR</v>
    <v>BlackRock:Lg Cap Cr Act (XNAS:BLCR)</v>
    <v>95</v>
    <v>596</v>
  </rv>
  <rv s="2">
    <v>6760</v>
  </rv>
  <rv s="3">
    <v>https://www.bing.com/financeapi/forcetrigger?t=a1rqkr&amp;q=BATS%3aEFG&amp;form=skydnc</v>
    <v>Learn more on Bing</v>
  </rv>
  <rv s="17">
    <v>en-US</v>
    <v>a1rqkr</v>
    <v>268435456</v>
    <v>1</v>
    <v>Powered by Refinitiv</v>
    <v>38</v>
    <v>iShares:MSCI EAFE Gro (BATS:EFG)</v>
    <v>34</v>
    <v>39</v>
    <v>Finance</v>
    <v>17</v>
    <v>112.18</v>
    <v>88.66</v>
    <v>0.89080000000000004</v>
    <v>0.47399999999999998</v>
    <v>-5.2839999999999996E-3</v>
    <v>4.3369999999999997E-3</v>
    <v>-0.57999999999999996</v>
    <v>USD</v>
    <v>CBOE BZX Exchange</v>
    <v>BATS</v>
    <v>3.5999999999999999E-3</v>
    <v>110.77500000000001</v>
    <v>ETF</v>
    <v>45824.879711758593</v>
    <v>6762</v>
    <v>109.75</v>
    <v>13051912648.49</v>
    <v>iShares:MSCI EAFE Gro</v>
    <v>110.1</v>
    <v>109.29600000000001</v>
    <v>109.77</v>
    <v>109.19</v>
    <v>EFG</v>
    <v>iShares:MSCI EAFE Gro (BATS:EFG)</v>
    <v>820014</v>
    <v>714552</v>
  </rv>
  <rv s="2">
    <v>6763</v>
  </rv>
  <rv s="3">
    <v>https://www.bing.com/financeapi/forcetrigger?t=c3lmp2&amp;q=ARCX%3aAVES&amp;form=skydnc</v>
    <v>Learn more on Bing</v>
  </rv>
  <rv s="17">
    <v>en-US</v>
    <v>c3lmp2</v>
    <v>268435456</v>
    <v>1</v>
    <v>Powered by Refinitiv</v>
    <v>38</v>
    <v>Avantis Emg Mkts Val (ARCX:AVES)</v>
    <v>34</v>
    <v>39</v>
    <v>Finance</v>
    <v>25</v>
    <v>53.87</v>
    <v>41.68</v>
    <v>1.0179</v>
    <v>0.66</v>
    <v>0</v>
    <v>1.2464999999999999E-2</v>
    <v>0</v>
    <v>USD</v>
    <v>NYSE Arca</v>
    <v>ARCX</v>
    <v>3.5999999999999999E-3</v>
    <v>53.87</v>
    <v>ETF</v>
    <v>45824.840277812502</v>
    <v>6765</v>
    <v>53.59</v>
    <v>680568477.62</v>
    <v>Avantis Emg Mkts Val</v>
    <v>53.71</v>
    <v>52.95</v>
    <v>53.61</v>
    <v>53.61</v>
    <v>AVES</v>
    <v>Avantis Emg Mkts Val (ARCX:AVES)</v>
    <v>20084</v>
    <v>29843</v>
  </rv>
  <rv s="2">
    <v>6766</v>
  </rv>
  <rv s="3">
    <v>https://www.bing.com/financeapi/forcetrigger?t=bue6k2&amp;q=BATS%3aGSEE&amp;form=skydnc</v>
    <v>Learn more on Bing</v>
  </rv>
  <rv s="17">
    <v>en-US</v>
    <v>bue6k2</v>
    <v>268435456</v>
    <v>1</v>
    <v>Powered by Refinitiv</v>
    <v>38</v>
    <v>Goldman:MB Em Mkts Eq (BATS:GSEE)</v>
    <v>34</v>
    <v>39</v>
    <v>Finance</v>
    <v>17</v>
    <v>50</v>
    <v>39.8566</v>
    <v>0.94350000000000001</v>
    <v>0.6099</v>
    <v>0</v>
    <v>1.2485999999999999E-2</v>
    <v>0</v>
    <v>USD</v>
    <v>CBOE BZX Exchange</v>
    <v>BATS</v>
    <v>3.5999999999999999E-3</v>
    <v>49.455300000000001</v>
    <v>ETF</v>
    <v>45824.840301457814</v>
    <v>6768</v>
    <v>49.455300000000001</v>
    <v>109036823.83</v>
    <v>Goldman:MB Em Mkts Eq</v>
    <v>49.455300000000001</v>
    <v>48.845399999999998</v>
    <v>49.455300000000001</v>
    <v>49.455300000000001</v>
    <v>GSEE</v>
    <v>Goldman:MB Em Mkts Eq (BATS:GSEE)</v>
    <v>128</v>
    <v>2368</v>
  </rv>
  <rv s="2">
    <v>6769</v>
  </rv>
  <rv s="16">
    <v>en-US</v>
    <v>ceb5ar</v>
    <v>268435456</v>
    <v>1</v>
    <v>Powered by Refinitiv</v>
    <v>36</v>
    <v>Federated Hermes MDT SCC (ARCX:FSCC)</v>
    <v>24</v>
    <v>37</v>
    <v>Finance</v>
    <v>25</v>
    <v>28.34</v>
    <v>20.350000000000001</v>
    <v>0.41010000000000002</v>
    <v>0</v>
    <v>1.6330999999999998E-2</v>
    <v>0</v>
    <v>USD</v>
    <v>NYSE Arca</v>
    <v>ARCX</v>
    <v>3.5999999999999999E-3</v>
    <v>25.65</v>
    <v>ETF</v>
    <v>45824.840277789066</v>
    <v>25.48</v>
    <v>13326079.15</v>
    <v>Federated Hermes MDT SCC</v>
    <v>25.65</v>
    <v>25.112500000000001</v>
    <v>25.522600000000001</v>
    <v>25.522600000000001</v>
    <v>FSCC</v>
    <v>Federated Hermes MDT SCC (ARCX:FSCC)</v>
    <v>2472</v>
    <v>4265</v>
  </rv>
  <rv s="2">
    <v>6771</v>
  </rv>
  <rv s="3">
    <v>https://www.bing.com/financeapi/forcetrigger?t=a1ytkr&amp;q=BATS%3aNUEM&amp;form=skydnc</v>
    <v>Learn more on Bing</v>
  </rv>
  <rv s="17">
    <v>en-US</v>
    <v>a1ytkr</v>
    <v>268435456</v>
    <v>1</v>
    <v>Powered by Refinitiv</v>
    <v>38</v>
    <v>Nuveen ESG Em Mkt Eqty (BATS:NUEM)</v>
    <v>34</v>
    <v>39</v>
    <v>Finance</v>
    <v>17</v>
    <v>32.56</v>
    <v>25.71</v>
    <v>0.99829999999999997</v>
    <v>0.55500000000000005</v>
    <v>0</v>
    <v>1.745E-2</v>
    <v>0</v>
    <v>USD</v>
    <v>CBOE BZX Exchange</v>
    <v>BATS</v>
    <v>3.5999999999999999E-3</v>
    <v>32.53</v>
    <v>ETF</v>
    <v>45824.84032785859</v>
    <v>6773</v>
    <v>32.25</v>
    <v>295547573.69999999</v>
    <v>Nuveen ESG Em Mkt Eqty</v>
    <v>32.409999999999997</v>
    <v>31.805</v>
    <v>32.36</v>
    <v>32.36</v>
    <v>NUEM</v>
    <v>Nuveen ESG Em Mkt Eqty (BATS:NUEM)</v>
    <v>11358</v>
    <v>29822</v>
  </rv>
  <rv s="2">
    <v>6774</v>
  </rv>
  <rv s="16">
    <v>en-US</v>
    <v>cbwy1h</v>
    <v>268435456</v>
    <v>1</v>
    <v>Powered by Refinitiv</v>
    <v>36</v>
    <v>Texas Capital Txs Oil Id (ARCX:OILT)</v>
    <v>24</v>
    <v>37</v>
    <v>Finance</v>
    <v>25</v>
    <v>28.14</v>
    <v>18.22</v>
    <v>-0.311</v>
    <v>0</v>
    <v>-1.3083000000000001E-2</v>
    <v>0</v>
    <v>USD</v>
    <v>NYSE Arca</v>
    <v>ARCX</v>
    <v>3.4999999999999996E-3</v>
    <v>23.720099999999999</v>
    <v>ETF</v>
    <v>45824.84027780078</v>
    <v>23.24</v>
    <v>11190603.720000001</v>
    <v>Texas Capital Txs Oil Id</v>
    <v>23.63</v>
    <v>23.771000000000001</v>
    <v>23.46</v>
    <v>23.46</v>
    <v>OILT</v>
    <v>Texas Capital Txs Oil Id (ARCX:OILT)</v>
    <v>3766</v>
    <v>2937</v>
  </rv>
  <rv s="2">
    <v>6776</v>
  </rv>
  <rv s="3">
    <v>https://www.bing.com/financeapi/forcetrigger?t=a269pr&amp;q=ARCX%3aXOP&amp;form=skydnc</v>
    <v>Learn more on Bing</v>
  </rv>
  <rv s="17">
    <v>en-US</v>
    <v>a269pr</v>
    <v>268435456</v>
    <v>1</v>
    <v>Powered by Refinitiv</v>
    <v>38</v>
    <v>SPDR S&amp;P Oil&amp;Gas Exp (ARCX:XOP)</v>
    <v>34</v>
    <v>39</v>
    <v>Finance</v>
    <v>35</v>
    <v>151.47</v>
    <v>99.01</v>
    <v>1.2627999999999999</v>
    <v>0.34</v>
    <v>6.0109999999999992E-4</v>
    <v>2.5609999999999999E-3</v>
    <v>0.08</v>
    <v>USD</v>
    <v>NYSE Arca</v>
    <v>ARCX</v>
    <v>3.4999999999999996E-3</v>
    <v>134.1</v>
    <v>ETF</v>
    <v>45824.941573969532</v>
    <v>6778</v>
    <v>131.22</v>
    <v>1841440744.3900001</v>
    <v>SPDR S&amp;P Oil&amp;Gas Exp</v>
    <v>131.76</v>
    <v>132.78</v>
    <v>133.12</v>
    <v>133.18</v>
    <v>XOP</v>
    <v>SPDR S&amp;P Oil&amp;Gas Exp (ARCX:XOP)</v>
    <v>6138133</v>
    <v>3989657</v>
  </rv>
  <rv s="2">
    <v>6779</v>
  </rv>
  <rv s="3">
    <v>https://www.bing.com/financeapi/forcetrigger?t=a1y9kr&amp;q=ARCX%3aNANR&amp;form=skydnc</v>
    <v>Learn more on Bing</v>
  </rv>
  <rv s="17">
    <v>en-US</v>
    <v>a1y9kr</v>
    <v>268435456</v>
    <v>1</v>
    <v>Powered by Refinitiv</v>
    <v>38</v>
    <v>SPDR S&amp;P N Amer Ntrl Res (ARCX:NANR)</v>
    <v>34</v>
    <v>39</v>
    <v>Finance</v>
    <v>25</v>
    <v>58.37</v>
    <v>46.37</v>
    <v>0.94679999999999997</v>
    <v>0.1817</v>
    <v>0</v>
    <v>3.1530000000000004E-3</v>
    <v>0</v>
    <v>USD</v>
    <v>NYSE Arca</v>
    <v>ARCX</v>
    <v>3.4999999999999996E-3</v>
    <v>58.02</v>
    <v>ETF</v>
    <v>45824.840277812502</v>
    <v>6781</v>
    <v>57.56</v>
    <v>618639163.64999998</v>
    <v>SPDR S&amp;P N Amer Ntrl Res</v>
    <v>57.71</v>
    <v>57.62</v>
    <v>57.801699999999997</v>
    <v>57.801699999999997</v>
    <v>NANR</v>
    <v>SPDR S&amp;P N Amer Ntrl Res (ARCX:NANR)</v>
    <v>19309</v>
    <v>81601</v>
  </rv>
  <rv s="2">
    <v>6782</v>
  </rv>
  <rv s="16">
    <v>en-US</v>
    <v>cd3i27</v>
    <v>268435456</v>
    <v>1</v>
    <v>Powered by Refinitiv</v>
    <v>36</v>
    <v>Themes Silver Miners (XNAS:AGMI)</v>
    <v>24</v>
    <v>37</v>
    <v>Finance</v>
    <v>25</v>
    <v>36.141800000000003</v>
    <v>23.7</v>
    <v>-0.1188</v>
    <v>2.052E-3</v>
    <v>-3.2929999999999999E-3</v>
    <v>7.3800000000000004E-2</v>
    <v>USD</v>
    <v>Nasdaq Stock Market</v>
    <v>XNAS</v>
    <v>3.4999999999999996E-3</v>
    <v>36.141800000000003</v>
    <v>ETF</v>
    <v>45824.843750265623</v>
    <v>35.961199999999998</v>
    <v>644319.37</v>
    <v>Themes Silver Miners</v>
    <v>36.141800000000003</v>
    <v>36.08</v>
    <v>35.961199999999998</v>
    <v>36.034999999999997</v>
    <v>AGMI</v>
    <v>Themes Silver Miners (XNAS:AGMI)</v>
    <v>474</v>
    <v>759</v>
  </rv>
  <rv s="2">
    <v>6784</v>
  </rv>
  <rv s="3">
    <v>https://www.bing.com/financeapi/forcetrigger?t=a266jc&amp;q=ARCX%3aXES&amp;form=skydnc</v>
    <v>Learn more on Bing</v>
  </rv>
  <rv s="17">
    <v>en-US</v>
    <v>a266jc</v>
    <v>268435456</v>
    <v>1</v>
    <v>Powered by Refinitiv</v>
    <v>38</v>
    <v>SPDR S&amp;P Oil&amp;Gas E&amp;S (ARCX:XES)</v>
    <v>34</v>
    <v>39</v>
    <v>Finance</v>
    <v>25</v>
    <v>99.22</v>
    <v>51.19</v>
    <v>1.5405</v>
    <v>-0.4</v>
    <v>-1.5317000000000001E-2</v>
    <v>-5.8009999999999997E-3</v>
    <v>-1.05</v>
    <v>USD</v>
    <v>NYSE Arca</v>
    <v>ARCX</v>
    <v>3.4999999999999996E-3</v>
    <v>69.13</v>
    <v>ETF</v>
    <v>45824.840277812502</v>
    <v>6786</v>
    <v>67.63</v>
    <v>138916615.47999999</v>
    <v>SPDR S&amp;P Oil&amp;Gas E&amp;S</v>
    <v>69.13</v>
    <v>68.95</v>
    <v>68.55</v>
    <v>67.5</v>
    <v>XES</v>
    <v>SPDR S&amp;P Oil&amp;Gas E&amp;S (ARCX:XES)</v>
    <v>66116</v>
    <v>51124</v>
  </rv>
  <rv s="2">
    <v>6787</v>
  </rv>
  <rv s="3">
    <v>https://www.bing.com/financeapi/forcetrigger?t=c587jc&amp;q=ARCX%3aXHYT&amp;form=skydnc</v>
    <v>Learn more on Bing</v>
  </rv>
  <rv s="17">
    <v>en-US</v>
    <v>c587jc</v>
    <v>268435456</v>
    <v>1</v>
    <v>Powered by Refinitiv</v>
    <v>38</v>
    <v>BondBloxx:USD HYB TM&amp;T S (ARCX:XHYT)</v>
    <v>34</v>
    <v>39</v>
    <v>Finance</v>
    <v>25</v>
    <v>35.65</v>
    <v>32.690199999999997</v>
    <v>1.1420999999999999</v>
    <v>0.1661</v>
    <v>0</v>
    <v>4.8240000000000002E-3</v>
    <v>0</v>
    <v>USD</v>
    <v>NYSE Arca</v>
    <v>ARCX</v>
    <v>3.4999999999999996E-3</v>
    <v>34.595999999999997</v>
    <v>ETF</v>
    <v>45824.840277789066</v>
    <v>6789</v>
    <v>34.590000000000003</v>
    <v>78749313.040000007</v>
    <v>BondBloxx:USD HYB TM&amp;T S</v>
    <v>34.590000000000003</v>
    <v>34.429900000000004</v>
    <v>34.595999999999997</v>
    <v>34.595999999999997</v>
    <v>XHYT</v>
    <v>BondBloxx:USD HYB TM&amp;T S (ARCX:XHYT)</v>
    <v>316</v>
    <v>8127</v>
  </rv>
  <rv s="2">
    <v>6790</v>
  </rv>
  <rv s="3">
    <v>https://www.bing.com/financeapi/forcetrigger?t=a1z5r7&amp;q=ARCX%3aOIH&amp;form=skydnc</v>
    <v>Learn more on Bing</v>
  </rv>
  <rv s="17">
    <v>en-US</v>
    <v>a1z5r7</v>
    <v>268435456</v>
    <v>1</v>
    <v>Powered by Refinitiv</v>
    <v>38</v>
    <v>VanEck:Oil Services (ARCX:OIH)</v>
    <v>34</v>
    <v>39</v>
    <v>Finance</v>
    <v>25</v>
    <v>340.19</v>
    <v>191.21</v>
    <v>1.5174000000000001</v>
    <v>-1.66</v>
    <v>7.4070000000000004E-3</v>
    <v>-6.7100000000000007E-3</v>
    <v>1.82</v>
    <v>USD</v>
    <v>NYSE Arca</v>
    <v>ARCX</v>
    <v>3.4999999999999996E-3</v>
    <v>248.17</v>
    <v>ETF</v>
    <v>45824.912996816405</v>
    <v>6792</v>
    <v>242.56</v>
    <v>909662952.99000001</v>
    <v>VanEck:Oil Services</v>
    <v>247.44</v>
    <v>247.39</v>
    <v>245.73</v>
    <v>247.55</v>
    <v>OIH</v>
    <v>VanEck:Oil Services (ARCX:OIH)</v>
    <v>543350</v>
    <v>536700</v>
  </rv>
  <rv s="2">
    <v>6793</v>
  </rv>
  <rv s="16">
    <v>en-US</v>
    <v>cbut9c</v>
    <v>268435456</v>
    <v>1</v>
    <v>Powered by Refinitiv</v>
    <v>36</v>
    <v>Themes Cloud Computing (XNAS:CLOD)</v>
    <v>24</v>
    <v>37</v>
    <v>Finance</v>
    <v>35</v>
    <v>33.840000000000003</v>
    <v>24.17</v>
    <v>0.36170000000000002</v>
    <v>2.1425999999999997E-2</v>
    <v>1.0885000000000001E-2</v>
    <v>0.71970000000000001</v>
    <v>USD</v>
    <v>Nasdaq Stock Market</v>
    <v>XNAS</v>
    <v>3.4999999999999996E-3</v>
    <v>33.590299999999999</v>
    <v>ETF</v>
    <v>45824.942299814065</v>
    <v>33.555599999999998</v>
    <v>1317304.05</v>
    <v>Themes Cloud Computing</v>
    <v>33.555599999999998</v>
    <v>33.2286</v>
    <v>33.590299999999999</v>
    <v>34.31</v>
    <v>CLOD</v>
    <v>Themes Cloud Computing (XNAS:CLOD)</v>
    <v>877</v>
    <v>648</v>
  </rv>
  <rv s="2">
    <v>6795</v>
  </rv>
  <rv s="16">
    <v>en-US</v>
    <v>cczsa2</v>
    <v>268435456</v>
    <v>1</v>
    <v>Powered by Refinitiv</v>
    <v>36</v>
    <v>Themes Robotics &amp; Auto (XNAS:BOTT)</v>
    <v>24</v>
    <v>37</v>
    <v>Finance</v>
    <v>25</v>
    <v>29.89</v>
    <v>22.055399999999999</v>
    <v>0.41499999999999998</v>
    <v>0</v>
    <v>1.4236E-2</v>
    <v>0</v>
    <v>USD</v>
    <v>Nasdaq Stock Market</v>
    <v>XNAS</v>
    <v>3.4999999999999996E-3</v>
    <v>29.78</v>
    <v>ETF</v>
    <v>45824.843750207816</v>
    <v>29.566600000000001</v>
    <v>570098.48</v>
    <v>Themes Robotics &amp; Auto</v>
    <v>29.78</v>
    <v>29.151599999999998</v>
    <v>29.566600000000001</v>
    <v>29.566600000000001</v>
    <v>BOTT</v>
    <v>Themes Robotics &amp; Auto (XNAS:BOTT)</v>
    <v>1199</v>
    <v>754</v>
  </rv>
  <rv s="2">
    <v>6797</v>
  </rv>
  <rv s="3">
    <v>https://www.bing.com/financeapi/forcetrigger?t=a268nm&amp;q=ARCX%3aXME&amp;form=skydnc</v>
    <v>Learn more on Bing</v>
  </rv>
  <rv s="17">
    <v>en-US</v>
    <v>a268nm</v>
    <v>268435456</v>
    <v>1</v>
    <v>Powered by Refinitiv</v>
    <v>38</v>
    <v>SPDR S&amp;P Metals&amp;Mining (ARCX:XME)</v>
    <v>34</v>
    <v>39</v>
    <v>Finance</v>
    <v>25</v>
    <v>70.489999999999995</v>
    <v>45.89</v>
    <v>1.2707999999999999</v>
    <v>0.87</v>
    <v>1.5100000000000001E-4</v>
    <v>1.3311E-2</v>
    <v>0.01</v>
    <v>USD</v>
    <v>NYSE Arca</v>
    <v>ARCX</v>
    <v>3.4999999999999996E-3</v>
    <v>66.989999999999995</v>
    <v>ETF</v>
    <v>45824.893790914066</v>
    <v>6799</v>
    <v>66.05</v>
    <v>1694562886.77</v>
    <v>SPDR S&amp;P Metals&amp;Mining</v>
    <v>66.14</v>
    <v>65.36</v>
    <v>66.23</v>
    <v>66.239999999999995</v>
    <v>XME</v>
    <v>SPDR S&amp;P Metals&amp;Mining (ARCX:XME)</v>
    <v>1307402</v>
    <v>1602279</v>
  </rv>
  <rv s="2">
    <v>6800</v>
  </rv>
  <rv s="16">
    <v>en-US</v>
    <v>c7jnk2</v>
    <v>268435456</v>
    <v>1</v>
    <v>Powered by Refinitiv</v>
    <v>36</v>
    <v>EST:SRH US Q GARP (ARCX:SRHQ)</v>
    <v>24</v>
    <v>37</v>
    <v>Finance</v>
    <v>25</v>
    <v>39.406300000000002</v>
    <v>32.0107</v>
    <v>0.39779999999999999</v>
    <v>-8.1820000000000005E-4</v>
    <v>1.1043000000000001E-2</v>
    <v>-2.98E-2</v>
    <v>USD</v>
    <v>NYSE Arca</v>
    <v>ARCX</v>
    <v>3.4999999999999996E-3</v>
    <v>36.419800000000002</v>
    <v>ETF</v>
    <v>45824.84027780078</v>
    <v>36.419800000000002</v>
    <v>159446907.19999999</v>
    <v>EST:SRH US Q GARP</v>
    <v>36.419800000000002</v>
    <v>36.021999999999998</v>
    <v>36.419800000000002</v>
    <v>36.39</v>
    <v>SRHQ</v>
    <v>EST:SRH US Q GARP (ARCX:SRHQ)</v>
    <v>41</v>
    <v>768</v>
  </rv>
  <rv s="2">
    <v>6802</v>
  </rv>
  <rv s="3">
    <v>https://www.bing.com/financeapi/forcetrigger?t=buy37w&amp;q=XNAS%3aCEFA&amp;form=skydnc</v>
    <v>Learn more on Bing</v>
  </rv>
  <rv s="17">
    <v>en-US</v>
    <v>buy37w</v>
    <v>268435456</v>
    <v>1</v>
    <v>Powered by Refinitiv</v>
    <v>38</v>
    <v>Glbl X S&amp;P CV Dev xUS (XNAS:CEFA)</v>
    <v>34</v>
    <v>39</v>
    <v>Finance</v>
    <v>25</v>
    <v>35.729999999999997</v>
    <v>28.365500000000001</v>
    <v>0.99870000000000003</v>
    <v>0.2142</v>
    <v>4.1549999999999998E-3</v>
    <v>6.2970000000000005E-3</v>
    <v>0.14219999999999999</v>
    <v>USD</v>
    <v>Nasdaq Stock Market</v>
    <v>XNAS</v>
    <v>3.4999999999999996E-3</v>
    <v>34.409999999999997</v>
    <v>ETF</v>
    <v>45824.843750185159</v>
    <v>6804</v>
    <v>34.227800000000002</v>
    <v>25109041.239999998</v>
    <v>Glbl X S&amp;P CV Dev xUS</v>
    <v>34.409999999999997</v>
    <v>34.013599999999997</v>
    <v>34.227800000000002</v>
    <v>34.369999999999997</v>
    <v>CEFA</v>
    <v>Glbl X S&amp;P CV Dev xUS (XNAS:CEFA)</v>
    <v>372</v>
    <v>2345</v>
  </rv>
  <rv s="2">
    <v>6805</v>
  </rv>
  <rv s="16">
    <v>en-US</v>
    <v>cawhyc</v>
    <v>268435456</v>
    <v>1</v>
    <v>Powered by Refinitiv</v>
    <v>36</v>
    <v>Franklin ETF:West Ast Bd (XNAS:WABF)</v>
    <v>24</v>
    <v>37</v>
    <v>Finance</v>
    <v>25</v>
    <v>26.641200000000001</v>
    <v>24.31</v>
    <v>-0.05</v>
    <v>6.6830000000000004E-4</v>
    <v>-2.0089999999999999E-3</v>
    <v>1.66E-2</v>
    <v>USD</v>
    <v>Nasdaq Stock Market</v>
    <v>XNAS</v>
    <v>3.4999999999999996E-3</v>
    <v>24.84</v>
    <v>ETF</v>
    <v>45824.843750103908</v>
    <v>24.84</v>
    <v>16178548.369999999</v>
    <v>Franklin ETF:West Ast Bd</v>
    <v>24.84</v>
    <v>24.89</v>
    <v>24.84</v>
    <v>24.8566</v>
    <v>WABF</v>
    <v>Franklin ETF:West Ast Bd (XNAS:WABF)</v>
    <v>26</v>
    <v>712</v>
  </rv>
  <rv s="2">
    <v>6807</v>
  </rv>
  <rv s="16">
    <v>en-US</v>
    <v>cbtem7</v>
    <v>268435456</v>
    <v>1</v>
    <v>Powered by Refinitiv</v>
    <v>36</v>
    <v>Themes Gold Miners (XNAS:AUMI)</v>
    <v>24</v>
    <v>37</v>
    <v>Finance</v>
    <v>25</v>
    <v>62.05</v>
    <v>30.16</v>
    <v>-0.71</v>
    <v>0</v>
    <v>-1.1967E-2</v>
    <v>0</v>
    <v>USD</v>
    <v>Nasdaq Stock Market</v>
    <v>XNAS</v>
    <v>3.4999999999999996E-3</v>
    <v>62.05</v>
    <v>ETF</v>
    <v>45824.843750265623</v>
    <v>57.92</v>
    <v>9997771.4900000002</v>
    <v>Themes Gold Miners</v>
    <v>62.05</v>
    <v>59.33</v>
    <v>58.62</v>
    <v>58.62</v>
    <v>AUMI</v>
    <v>Themes Gold Miners (XNAS:AUMI)</v>
    <v>7382</v>
    <v>8581</v>
  </rv>
  <rv s="2">
    <v>6809</v>
  </rv>
  <rv s="3">
    <v>https://www.bing.com/financeapi/forcetrigger?t=a21cmw&amp;q=ARCX%3aPSR&amp;form=skydnc</v>
    <v>Learn more on Bing</v>
  </rv>
  <rv s="17">
    <v>en-US</v>
    <v>a21cmw</v>
    <v>268435456</v>
    <v>1</v>
    <v>Powered by Refinitiv</v>
    <v>38</v>
    <v>Invesco Active US RE (ARCX:PSR)</v>
    <v>34</v>
    <v>39</v>
    <v>Finance</v>
    <v>25</v>
    <v>100.17</v>
    <v>80.334999999999994</v>
    <v>0.98580000000000001</v>
    <v>2.0500000000000001E-2</v>
    <v>0</v>
    <v>2.2280000000000002E-4</v>
    <v>0</v>
    <v>USD</v>
    <v>NYSE Arca</v>
    <v>ARCX</v>
    <v>3.4999999999999996E-3</v>
    <v>93.019400000000005</v>
    <v>ETF</v>
    <v>45824.840277823438</v>
    <v>6811</v>
    <v>92.022800000000004</v>
    <v>58071899.689999998</v>
    <v>Invesco Active US RE</v>
    <v>93.019400000000005</v>
    <v>92.002300000000005</v>
    <v>92.022800000000004</v>
    <v>92.022800000000004</v>
    <v>PSR</v>
    <v>Invesco Active US RE (ARCX:PSR)</v>
    <v>1046</v>
    <v>996</v>
  </rv>
  <rv s="2">
    <v>6812</v>
  </rv>
  <rv s="16">
    <v>en-US</v>
    <v>cd3dyc</v>
    <v>268435456</v>
    <v>1</v>
    <v>Powered by Refinitiv</v>
    <v>36</v>
    <v>Harbor Disciplined Bond (ARCX:AGGS)</v>
    <v>24</v>
    <v>37</v>
    <v>Finance</v>
    <v>25</v>
    <v>42.83</v>
    <v>39.909999999999997</v>
    <v>-4.4900000000000002E-2</v>
    <v>4.9050000000000005E-4</v>
    <v>-1.106E-3</v>
    <v>1.9900000000000001E-2</v>
    <v>USD</v>
    <v>NYSE Arca</v>
    <v>ARCX</v>
    <v>3.4999999999999996E-3</v>
    <v>40.770000000000003</v>
    <v>ETF</v>
    <v>45824.840277789066</v>
    <v>40.570099999999996</v>
    <v>27486472.739999998</v>
    <v>Harbor Disciplined Bond</v>
    <v>40.770000000000003</v>
    <v>40.615000000000002</v>
    <v>40.570099999999996</v>
    <v>40.590000000000003</v>
    <v>AGGS</v>
    <v>Harbor Disciplined Bond (ARCX:AGGS)</v>
    <v>1068</v>
    <v>194</v>
  </rv>
  <rv s="2">
    <v>6814</v>
  </rv>
  <rv s="3">
    <v>https://www.bing.com/financeapi/forcetrigger?t=a1ryw7&amp;q=ARCX%3aENFR&amp;form=skydnc</v>
    <v>Learn more on Bing</v>
  </rv>
  <rv s="17">
    <v>en-US</v>
    <v>a1ryw7</v>
    <v>268435456</v>
    <v>1</v>
    <v>Powered by Refinitiv</v>
    <v>38</v>
    <v>ALPS Alerian Energy Infr (ARCX:ENFR)</v>
    <v>34</v>
    <v>39</v>
    <v>Finance</v>
    <v>25</v>
    <v>34.28</v>
    <v>25.47</v>
    <v>0.95689999999999997</v>
    <v>-0.39</v>
    <v>-1.8859999999999999E-3</v>
    <v>-1.2112000000000001E-2</v>
    <v>-0.06</v>
    <v>USD</v>
    <v>NYSE Arca</v>
    <v>ARCX</v>
    <v>3.4999999999999996E-3</v>
    <v>32.475999999999999</v>
    <v>ETF</v>
    <v>45824.928358553123</v>
    <v>6816</v>
    <v>31.715</v>
    <v>297484362.81999999</v>
    <v>ALPS Alerian Energy Infr</v>
    <v>32.29</v>
    <v>32.200000000000003</v>
    <v>31.81</v>
    <v>31.75</v>
    <v>ENFR</v>
    <v>ALPS Alerian Energy Infr (ARCX:ENFR)</v>
    <v>69139</v>
    <v>48245</v>
  </rv>
  <rv s="2">
    <v>6817</v>
  </rv>
  <rv s="16">
    <v>en-US</v>
    <v>c982vh</v>
    <v>268435456</v>
    <v>1</v>
    <v>Powered by Refinitiv</v>
    <v>36</v>
    <v>AB US High Dividend (ARCX:HIDV)</v>
    <v>24</v>
    <v>37</v>
    <v>Finance</v>
    <v>25</v>
    <v>75.290000000000006</v>
    <v>59.88</v>
    <v>0.64329999999999998</v>
    <v>0</v>
    <v>9.0329999999999994E-3</v>
    <v>0</v>
    <v>USD</v>
    <v>NYSE Arca</v>
    <v>ARCX</v>
    <v>3.4999999999999996E-3</v>
    <v>71.861000000000004</v>
    <v>ETF</v>
    <v>45824.840277812502</v>
    <v>71.840100000000007</v>
    <v>59231893.979999997</v>
    <v>AB US High Dividend</v>
    <v>71.840100000000007</v>
    <v>71.217699999999994</v>
    <v>71.861000000000004</v>
    <v>71.861000000000004</v>
    <v>HIDV</v>
    <v>AB US High Dividend (ARCX:HIDV)</v>
    <v>447</v>
    <v>1692</v>
  </rv>
  <rv s="2">
    <v>6819</v>
  </rv>
  <rv s="3">
    <v>https://www.bing.com/financeapi/forcetrigger?t=c58727&amp;q=ARCX%3aXHYE&amp;form=skydnc</v>
    <v>Learn more on Bing</v>
  </rv>
  <rv s="17">
    <v>en-US</v>
    <v>c58727</v>
    <v>268435456</v>
    <v>1</v>
    <v>Powered by Refinitiv</v>
    <v>38</v>
    <v>BondBloxx:USD HYB Enrg S (ARCX:XHYE)</v>
    <v>34</v>
    <v>39</v>
    <v>Finance</v>
    <v>25</v>
    <v>39.89</v>
    <v>35.9</v>
    <v>0.86580000000000001</v>
    <v>-6.3399999999999998E-2</v>
    <v>0</v>
    <v>-1.6559999999999999E-3</v>
    <v>0</v>
    <v>USD</v>
    <v>NYSE Arca</v>
    <v>ARCX</v>
    <v>3.4999999999999996E-3</v>
    <v>38.225000000000001</v>
    <v>ETF</v>
    <v>45824.84027780078</v>
    <v>6821</v>
    <v>38.225000000000001</v>
    <v>11439216.15</v>
    <v>BondBloxx:USD HYB Enrg S</v>
    <v>38.225000000000001</v>
    <v>38.288400000000003</v>
    <v>38.225000000000001</v>
    <v>38.225000000000001</v>
    <v>XHYE</v>
    <v>BondBloxx:USD HYB Enrg S (ARCX:XHYE)</v>
    <v>334</v>
    <v>2764</v>
  </rv>
  <rv s="2">
    <v>6822</v>
  </rv>
  <rv s="3">
    <v>https://www.bing.com/financeapi/forcetrigger?t=a228nm&amp;q=ARCX%3aRPV&amp;form=skydnc</v>
    <v>Learn more on Bing</v>
  </rv>
  <rv s="17">
    <v>en-US</v>
    <v>a228nm</v>
    <v>268435456</v>
    <v>1</v>
    <v>Powered by Refinitiv</v>
    <v>38</v>
    <v>Invesco S&amp;P500 Pre V (ARCX:RPV)</v>
    <v>34</v>
    <v>39</v>
    <v>Finance</v>
    <v>25</v>
    <v>97.73</v>
    <v>80.400000000000006</v>
    <v>0.93920000000000003</v>
    <v>1.02</v>
    <v>-3.4429999999999999E-3</v>
    <v>1.1094999999999999E-2</v>
    <v>-0.32</v>
    <v>USD</v>
    <v>NYSE Arca</v>
    <v>ARCX</v>
    <v>3.4999999999999996E-3</v>
    <v>93.03</v>
    <v>ETF</v>
    <v>45824.840277812502</v>
    <v>6824</v>
    <v>92.36</v>
    <v>1322252730.1600001</v>
    <v>Invesco S&amp;P500 Pre V</v>
    <v>92.51</v>
    <v>91.93</v>
    <v>92.95</v>
    <v>92.63</v>
    <v>RPV</v>
    <v>Invesco S&amp;P500 Pre V (ARCX:RPV)</v>
    <v>433960</v>
    <v>202278</v>
  </rv>
  <rv s="2">
    <v>6825</v>
  </rv>
  <rv s="20">
    <v>en-US</v>
    <v>cecyjc</v>
    <v>268435456</v>
    <v>1</v>
    <v>Powered by Refinitiv</v>
    <v>44</v>
    <v>JPMORGAN:Funda Data S MC (XNAS:MCDS)</v>
    <v>24</v>
    <v>45</v>
    <v>Finance</v>
    <v>43</v>
    <v>60.156300000000002</v>
    <v>46.26</v>
    <v>0.53810000000000002</v>
    <v>9.8779999999999996E-3</v>
    <v>USD</v>
    <v>Nasdaq Stock Market</v>
    <v>XNAS</v>
    <v>3.4999999999999996E-3</v>
    <v>55.015099999999997</v>
    <v>ETF</v>
    <v>45824.843750265623</v>
    <v>55.015099999999997</v>
    <v>6543772.0099999998</v>
    <v>JPMORGAN:Funda Data S MC</v>
    <v>55.015099999999997</v>
    <v>54.476999999999997</v>
    <v>55.015099999999997</v>
    <v>MCDS</v>
    <v>JPMORGAN:Funda Data S MC (XNAS:MCDS)</v>
    <v>0</v>
    <v>21</v>
  </rv>
  <rv s="2">
    <v>6827</v>
  </rv>
  <rv s="16">
    <v>en-US</v>
    <v>ccizr7</v>
    <v>268435456</v>
    <v>1</v>
    <v>Powered by Refinitiv</v>
    <v>36</v>
    <v>PGIM S&amp;P 500 B20 Mar (BATS:PBMR)</v>
    <v>24</v>
    <v>37</v>
    <v>Finance</v>
    <v>17</v>
    <v>28.445699999999999</v>
    <v>25.564800000000002</v>
    <v>0.13339999999999999</v>
    <v>1.3519999999999999E-3</v>
    <v>4.7169999999999998E-3</v>
    <v>3.8399999999999997E-2</v>
    <v>USD</v>
    <v>CBOE BZX Exchange</v>
    <v>BATS</v>
    <v>3.4999999999999996E-3</v>
    <v>28.4116</v>
    <v>ETF</v>
    <v>45824.840329316408</v>
    <v>28.4116</v>
    <v>13802755.300000001</v>
    <v>PGIM S&amp;P 500 B20 Mar</v>
    <v>28.4116</v>
    <v>28.278199999999998</v>
    <v>28.4116</v>
    <v>28.45</v>
    <v>PBMR</v>
    <v>PGIM S&amp;P 500 B20 Mar (BATS:PBMR)</v>
    <v>51</v>
    <v>345</v>
  </rv>
  <rv s="2">
    <v>6829</v>
  </rv>
  <rv s="20">
    <v>en-US</v>
    <v>cbhth7</v>
    <v>268435456</v>
    <v>1</v>
    <v>Powered by Refinitiv</v>
    <v>44</v>
    <v>Virtus Newfleet SD Cr+ B (ARCX:SDCP)</v>
    <v>24</v>
    <v>45</v>
    <v>Finance</v>
    <v>43</v>
    <v>26.75</v>
    <v>25.64</v>
    <v>2.93E-2</v>
    <v>1.132E-3</v>
    <v>USD</v>
    <v>NYSE Arca</v>
    <v>ARCX</v>
    <v>3.4999999999999996E-3</v>
    <v>25.92</v>
    <v>ETF</v>
    <v>45824.84027780078</v>
    <v>25.92</v>
    <v>10976753.93</v>
    <v>Virtus Newfleet SD Cr+ B</v>
    <v>25.92</v>
    <v>25.890699999999999</v>
    <v>25.92</v>
    <v>SDCP</v>
    <v>Virtus Newfleet SD Cr+ B (ARCX:SDCP)</v>
    <v>338</v>
    <v>743</v>
  </rv>
  <rv s="2">
    <v>6831</v>
  </rv>
  <rv s="20">
    <v>en-US</v>
    <v>ce8l5r</v>
    <v>268435456</v>
    <v>1</v>
    <v>Powered by Refinitiv</v>
    <v>44</v>
    <v>Goldman:Dyna NY Muni I (ARCX:GMNY)</v>
    <v>24</v>
    <v>45</v>
    <v>Finance</v>
    <v>43</v>
    <v>51.74</v>
    <v>45.48</v>
    <v>-2.18E-2</v>
    <v>-4.4679999999999996E-4</v>
    <v>USD</v>
    <v>NYSE Arca</v>
    <v>ARCX</v>
    <v>3.4999999999999996E-3</v>
    <v>48.767899999999997</v>
    <v>ETF</v>
    <v>45824.840277789066</v>
    <v>48.767899999999997</v>
    <v>6095999.6600000001</v>
    <v>Goldman:Dyna NY Muni I</v>
    <v>48.767899999999997</v>
    <v>48.789700000000003</v>
    <v>48.767899999999997</v>
    <v>GMNY</v>
    <v>Goldman:Dyna NY Muni I (ARCX:GMNY)</v>
    <v>0</v>
    <v>325</v>
  </rv>
  <rv s="2">
    <v>6833</v>
  </rv>
  <rv s="3">
    <v>https://www.bing.com/financeapi/forcetrigger?t=a265ec&amp;q=ARCX%3aXAR&amp;form=skydnc</v>
    <v>Learn more on Bing</v>
  </rv>
  <rv s="17">
    <v>en-US</v>
    <v>a265ec</v>
    <v>268435456</v>
    <v>1</v>
    <v>Powered by Refinitiv</v>
    <v>38</v>
    <v>SPDR S&amp;P Aero&amp;Def (ARCX:XAR)</v>
    <v>34</v>
    <v>39</v>
    <v>Finance</v>
    <v>35</v>
    <v>201.67</v>
    <v>137.0942</v>
    <v>1.0463</v>
    <v>-1.28</v>
    <v>4.9810000000000002E-3</v>
    <v>-6.4700000000000001E-3</v>
    <v>0.98</v>
    <v>USD</v>
    <v>NYSE Arca</v>
    <v>ARCX</v>
    <v>3.4999999999999996E-3</v>
    <v>199.48990000000001</v>
    <v>ETF</v>
    <v>45824.938623078124</v>
    <v>6835</v>
    <v>196.197</v>
    <v>3151054200.6700001</v>
    <v>SPDR S&amp;P Aero&amp;Def</v>
    <v>199.44</v>
    <v>197.83</v>
    <v>196.55</v>
    <v>197.72</v>
    <v>XAR</v>
    <v>SPDR S&amp;P Aero&amp;Def (ARCX:XAR)</v>
    <v>159620</v>
    <v>122046</v>
  </rv>
  <rv s="2">
    <v>6836</v>
  </rv>
  <rv s="16">
    <v>en-US</v>
    <v>cfbzh7</v>
    <v>268435456</v>
    <v>1</v>
    <v>Powered by Refinitiv</v>
    <v>36</v>
    <v>Allspring Income Plus (ARCX:AINP)</v>
    <v>24</v>
    <v>37</v>
    <v>Finance</v>
    <v>25</v>
    <v>25.15</v>
    <v>24.25</v>
    <v>-2.5000000000000001E-2</v>
    <v>0</v>
    <v>-9.9979999999999991E-4</v>
    <v>0</v>
    <v>USD</v>
    <v>NYSE Arca</v>
    <v>ARCX</v>
    <v>3.4999999999999996E-3</v>
    <v>25.03</v>
    <v>ETF</v>
    <v>45824.840277789066</v>
    <v>24.97</v>
    <v>210964489.31</v>
    <v>Allspring Income Plus</v>
    <v>25.03</v>
    <v>25.004999999999999</v>
    <v>24.98</v>
    <v>24.98</v>
    <v>AINP</v>
    <v>Allspring Income Plus (ARCX:AINP)</v>
    <v>5289</v>
    <v>9020</v>
  </rv>
  <rv s="2">
    <v>6838</v>
  </rv>
  <rv s="16">
    <v>en-US</v>
    <v>cd4ozr</v>
    <v>268435456</v>
    <v>1</v>
    <v>Powered by Refinitiv</v>
    <v>36</v>
    <v>Glbl X S&amp;P 500 QD Cv Cll (ARCX:QDCC)</v>
    <v>24</v>
    <v>37</v>
    <v>Finance</v>
    <v>25</v>
    <v>26.66</v>
    <v>22.310500000000001</v>
    <v>0.1283</v>
    <v>1.1679999999999999E-4</v>
    <v>5.3800000000000002E-3</v>
    <v>2.8E-3</v>
    <v>USD</v>
    <v>NYSE Arca</v>
    <v>ARCX</v>
    <v>3.4999999999999996E-3</v>
    <v>23.9772</v>
    <v>ETF</v>
    <v>45824.871319200778</v>
    <v>23.9772</v>
    <v>1159893.8600000001</v>
    <v>Glbl X S&amp;P 500 QD Cv Cll</v>
    <v>23.9772</v>
    <v>23.8489</v>
    <v>23.9772</v>
    <v>23.98</v>
    <v>QDCC</v>
    <v>Glbl X S&amp;P 500 QD Cv Cll (ARCX:QDCC)</v>
    <v>316</v>
    <v>412</v>
  </rv>
  <rv s="2">
    <v>6840</v>
  </rv>
  <rv s="3">
    <v>https://www.bing.com/financeapi/forcetrigger?t=bq28zr&amp;q=BATS%3aIBHE&amp;form=skydnc</v>
    <v>Learn more on Bing</v>
  </rv>
  <rv s="17">
    <v>en-US</v>
    <v>bq28zr</v>
    <v>268435456</v>
    <v>1</v>
    <v>Powered by Refinitiv</v>
    <v>38</v>
    <v>iShares:iBd 2025T HY&amp;Inc (BATS:IBHE)</v>
    <v>34</v>
    <v>39</v>
    <v>Finance</v>
    <v>17</v>
    <v>23.32</v>
    <v>22.94</v>
    <v>0.54490000000000005</v>
    <v>-0.02</v>
    <v>0</v>
    <v>-8.6209999999999998E-4</v>
    <v>0</v>
    <v>USD</v>
    <v>CBOE BZX Exchange</v>
    <v>BATS</v>
    <v>3.4999999999999996E-3</v>
    <v>23.212199999999999</v>
    <v>ETF</v>
    <v>45824.84030928203</v>
    <v>6842</v>
    <v>23.18</v>
    <v>567275079.41999996</v>
    <v>iShares:iBd 2025T HY&amp;Inc</v>
    <v>23.19</v>
    <v>23.2</v>
    <v>23.18</v>
    <v>23.18</v>
    <v>IBHE</v>
    <v>iShares:iBd 2025T HY&amp;Inc (BATS:IBHE)</v>
    <v>92188</v>
    <v>141955</v>
  </rv>
  <rv s="2">
    <v>6843</v>
  </rv>
  <rv s="3">
    <v>https://www.bing.com/financeapi/forcetrigger?t=a1s527&amp;q=XNAS%3aEQRR&amp;form=skydnc</v>
    <v>Learn more on Bing</v>
  </rv>
  <rv s="17">
    <v>en-US</v>
    <v>a1s527</v>
    <v>268435456</v>
    <v>1</v>
    <v>Powered by Refinitiv</v>
    <v>38</v>
    <v>ProShares:Eqts for RR (XNAS:EQRR)</v>
    <v>34</v>
    <v>39</v>
    <v>Finance</v>
    <v>25</v>
    <v>62.73</v>
    <v>50.65</v>
    <v>1.1021000000000001</v>
    <v>0.2762</v>
    <v>0</v>
    <v>4.6820000000000004E-3</v>
    <v>0</v>
    <v>USD</v>
    <v>Nasdaq Stock Market</v>
    <v>XNAS</v>
    <v>3.4999999999999996E-3</v>
    <v>59.36</v>
    <v>ETF</v>
    <v>45824.843750265623</v>
    <v>6845</v>
    <v>59.27</v>
    <v>9795321.6190000009</v>
    <v>ProShares:Eqts for RR</v>
    <v>59.36</v>
    <v>58.9938</v>
    <v>59.27</v>
    <v>59.27</v>
    <v>EQRR</v>
    <v>ProShares:Eqts for RR (XNAS:EQRR)</v>
    <v>1393</v>
    <v>559</v>
  </rv>
  <rv s="2">
    <v>6846</v>
  </rv>
  <rv s="3">
    <v>https://www.bing.com/financeapi/forcetrigger?t=c5877w&amp;q=ARCX%3aXHYF&amp;form=skydnc</v>
    <v>Learn more on Bing</v>
  </rv>
  <rv s="17">
    <v>en-US</v>
    <v>c5877w</v>
    <v>268435456</v>
    <v>1</v>
    <v>Powered by Refinitiv</v>
    <v>38</v>
    <v>BondBloxx:USD HYB F&amp;R S (ARCX:XHYF)</v>
    <v>34</v>
    <v>39</v>
    <v>Finance</v>
    <v>25</v>
    <v>38.18</v>
    <v>35.974200000000003</v>
    <v>1.0207999999999999</v>
    <v>-1.09E-2</v>
    <v>0</v>
    <v>-2.8959999999999999E-4</v>
    <v>0</v>
    <v>USD</v>
    <v>NYSE Arca</v>
    <v>ARCX</v>
    <v>3.4999999999999996E-3</v>
    <v>37.625</v>
    <v>ETF</v>
    <v>45824.84027780078</v>
    <v>6848</v>
    <v>37.49</v>
    <v>40393564.630000003</v>
    <v>BondBloxx:USD HYB F&amp;R S</v>
    <v>37.49</v>
    <v>37.635899999999999</v>
    <v>37.625</v>
    <v>37.625</v>
    <v>XHYF</v>
    <v>BondBloxx:USD HYB F&amp;R S (ARCX:XHYF)</v>
    <v>343</v>
    <v>3532</v>
  </rv>
  <rv s="2">
    <v>6849</v>
  </rv>
  <rv s="3">
    <v>https://www.bing.com/financeapi/forcetrigger?t=a1xnim&amp;q=ARCX%3aMINT&amp;form=skydnc</v>
    <v>Learn more on Bing</v>
  </rv>
  <rv s="17">
    <v>en-US</v>
    <v>a1xnim</v>
    <v>268435456</v>
    <v>1</v>
    <v>Powered by Refinitiv</v>
    <v>38</v>
    <v>PIMCO ETF:Enh SM Act ETF (ARCX:MINT)</v>
    <v>34</v>
    <v>39</v>
    <v>Finance</v>
    <v>25</v>
    <v>100.76</v>
    <v>100.04</v>
    <v>1.8668</v>
    <v>0.02</v>
    <v>0</v>
    <v>1.994E-4</v>
    <v>0</v>
    <v>USD</v>
    <v>NYSE Arca</v>
    <v>ARCX</v>
    <v>3.4999999999999996E-3</v>
    <v>100.34</v>
    <v>ETF</v>
    <v>45824.909190937498</v>
    <v>6851</v>
    <v>100.33</v>
    <v>13316969380.23</v>
    <v>PIMCO ETF:Enh SM Act ETF</v>
    <v>100.34</v>
    <v>100.32</v>
    <v>100.34</v>
    <v>100.34</v>
    <v>MINT</v>
    <v>PIMCO ETF:Enh SM Act ETF (ARCX:MINT)</v>
    <v>1096848</v>
    <v>1297695</v>
  </rv>
  <rv s="2">
    <v>6852</v>
  </rv>
  <rv s="3">
    <v>https://www.bing.com/financeapi/forcetrigger?t=a22xpr&amp;q=BATS%3aSHYD&amp;form=skydnc</v>
    <v>Learn more on Bing</v>
  </rv>
  <rv s="17">
    <v>en-US</v>
    <v>a22xpr</v>
    <v>268435456</v>
    <v>1</v>
    <v>Powered by Refinitiv</v>
    <v>38</v>
    <v>VanEck:Short HY Muni (BATS:SHYD)</v>
    <v>34</v>
    <v>39</v>
    <v>Finance</v>
    <v>17</v>
    <v>23.84</v>
    <v>21.680299999999999</v>
    <v>0.62339999999999995</v>
    <v>-0.01</v>
    <v>-1.8246999999999999E-2</v>
    <v>-4.4479999999999997E-4</v>
    <v>-0.41</v>
    <v>USD</v>
    <v>CBOE BZX Exchange</v>
    <v>BATS</v>
    <v>3.4999999999999996E-3</v>
    <v>22.539899999999999</v>
    <v>ETF</v>
    <v>45824.840341573436</v>
    <v>6854</v>
    <v>22.453199999999999</v>
    <v>321777692.44999999</v>
    <v>VanEck:Short HY Muni</v>
    <v>22.48</v>
    <v>22.48</v>
    <v>22.47</v>
    <v>22.06</v>
    <v>SHYD</v>
    <v>VanEck:Short HY Muni (BATS:SHYD)</v>
    <v>53027</v>
    <v>84320</v>
  </rv>
  <rv s="2">
    <v>6855</v>
  </rv>
  <rv s="3">
    <v>https://www.bing.com/financeapi/forcetrigger?t=a1zt4c&amp;q=ARCX%3aPGHY&amp;form=skydnc</v>
    <v>Learn more on Bing</v>
  </rv>
  <rv s="17">
    <v>en-US</v>
    <v>a1zt4c</v>
    <v>268435456</v>
    <v>1</v>
    <v>Powered by Refinitiv</v>
    <v>38</v>
    <v>Invesco Glbl ex-US HY CB (ARCX:PGHY)</v>
    <v>34</v>
    <v>39</v>
    <v>Finance</v>
    <v>25</v>
    <v>20.34</v>
    <v>18.753900000000002</v>
    <v>0.3296</v>
    <v>3.6600000000000001E-2</v>
    <v>0</v>
    <v>1.8529999999999998E-3</v>
    <v>0</v>
    <v>USD</v>
    <v>NYSE Arca</v>
    <v>ARCX</v>
    <v>3.4999999999999996E-3</v>
    <v>19.8445</v>
    <v>ETF</v>
    <v>45824.840277823438</v>
    <v>6857</v>
    <v>19.760000000000002</v>
    <v>168731905.27000001</v>
    <v>Invesco Glbl ex-US HY CB</v>
    <v>19.785599999999999</v>
    <v>19.7517</v>
    <v>19.7883</v>
    <v>19.7883</v>
    <v>PGHY</v>
    <v>Invesco Glbl ex-US HY CB (ARCX:PGHY)</v>
    <v>43632</v>
    <v>61123</v>
  </rv>
  <rv s="2">
    <v>6858</v>
  </rv>
  <rv s="16">
    <v>en-US</v>
    <v>cfzxu2</v>
    <v>268435456</v>
    <v>1</v>
    <v>Powered by Refinitiv</v>
    <v>36</v>
    <v>Intech S&amp;P SM Cap Div Al (ARCX:SMDX)</v>
    <v>24</v>
    <v>37</v>
    <v>Finance</v>
    <v>25</v>
    <v>20.61</v>
    <v>16.670000000000002</v>
    <v>0.31</v>
    <v>-1.4649999999999999E-3</v>
    <v>1.5368999999999999E-2</v>
    <v>-0.03</v>
    <v>USD</v>
    <v>NYSE Arca</v>
    <v>ARCX</v>
    <v>3.4999999999999996E-3</v>
    <v>20.51</v>
    <v>ETF</v>
    <v>45824.840277789066</v>
    <v>20.37</v>
    <v>65239687.189999998</v>
    <v>Intech S&amp;P SM Cap Div Al</v>
    <v>20.46</v>
    <v>20.170000000000002</v>
    <v>20.48</v>
    <v>20.45</v>
    <v>SMDX</v>
    <v>Intech S&amp;P SM Cap Div Al (ARCX:SMDX)</v>
    <v>14251</v>
    <v>12910</v>
  </rv>
  <rv s="2">
    <v>6860</v>
  </rv>
  <rv s="3">
    <v>https://www.bing.com/financeapi/forcetrigger?t=c2p8r7&amp;q=BATS%3aIBHG&amp;form=skydnc</v>
    <v>Learn more on Bing</v>
  </rv>
  <rv s="17">
    <v>en-US</v>
    <v>c2p8r7</v>
    <v>268435456</v>
    <v>1</v>
    <v>Powered by Refinitiv</v>
    <v>38</v>
    <v>iShares:iBd 2027T HY&amp;Inc (BATS:IBHG)</v>
    <v>34</v>
    <v>39</v>
    <v>Finance</v>
    <v>17</v>
    <v>22.73</v>
    <v>21.1904</v>
    <v>0.9546</v>
    <v>0.02</v>
    <v>0</v>
    <v>8.9649999999999994E-4</v>
    <v>0</v>
    <v>USD</v>
    <v>CBOE BZX Exchange</v>
    <v>BATS</v>
    <v>3.4999999999999996E-3</v>
    <v>22.37</v>
    <v>ETF</v>
    <v>45824.84030609922</v>
    <v>6862</v>
    <v>22.33</v>
    <v>284748984.63</v>
    <v>iShares:iBd 2027T HY&amp;Inc</v>
    <v>22.33</v>
    <v>22.31</v>
    <v>22.33</v>
    <v>22.33</v>
    <v>IBHG</v>
    <v>iShares:iBd 2027T HY&amp;Inc (BATS:IBHG)</v>
    <v>105611</v>
    <v>110521</v>
  </rv>
  <rv s="2">
    <v>6863</v>
  </rv>
  <rv s="20">
    <v>en-US</v>
    <v>cel16h</v>
    <v>268435456</v>
    <v>1</v>
    <v>Powered by Refinitiv</v>
    <v>44</v>
    <v>SanJac Alpha Low Dur (XNAS:SJLD)</v>
    <v>24</v>
    <v>45</v>
    <v>Finance</v>
    <v>43</v>
    <v>25.3</v>
    <v>24.878599999999999</v>
    <v>0</v>
    <v>0</v>
    <v>USD</v>
    <v>Nasdaq Stock Market</v>
    <v>XNAS</v>
    <v>3.4999999999999996E-3</v>
    <v>25.24</v>
    <v>ETF</v>
    <v>45824.843750265623</v>
    <v>25.24</v>
    <v>504187.36</v>
    <v>SanJac Alpha Low Dur</v>
    <v>25.24</v>
    <v>25.24</v>
    <v>25.24</v>
    <v>SJLD</v>
    <v>SanJac Alpha Low Dur (XNAS:SJLD)</v>
    <v>0</v>
    <v>26</v>
  </rv>
  <rv s="2">
    <v>6865</v>
  </rv>
  <rv s="16">
    <v>en-US</v>
    <v>ccmzlh</v>
    <v>268435456</v>
    <v>1</v>
    <v>Powered by Refinitiv</v>
    <v>36</v>
    <v>BondBloxx:IR+M Tx-A SD (ARCX:TAXX)</v>
    <v>24</v>
    <v>37</v>
    <v>Finance</v>
    <v>25</v>
    <v>51.05</v>
    <v>49.8</v>
    <v>2.5000000000000001E-2</v>
    <v>0</v>
    <v>4.9489999999999994E-4</v>
    <v>0</v>
    <v>USD</v>
    <v>NYSE Arca</v>
    <v>ARCX</v>
    <v>3.4999999999999996E-3</v>
    <v>50.67</v>
    <v>ETF</v>
    <v>45824.840277789066</v>
    <v>50.51</v>
    <v>169649885.78</v>
    <v>BondBloxx:IR+M Tx-A SD</v>
    <v>50.56</v>
    <v>50.52</v>
    <v>50.545000000000002</v>
    <v>50.545000000000002</v>
    <v>TAXX</v>
    <v>BondBloxx:IR+M Tx-A SD (ARCX:TAXX)</v>
    <v>5439</v>
    <v>10061</v>
  </rv>
  <rv s="2">
    <v>6867</v>
  </rv>
  <rv s="3">
    <v>https://www.bing.com/financeapi/forcetrigger?t=c586yc&amp;q=ARCX%3aXHYC&amp;form=skydnc</v>
    <v>Learn more on Bing</v>
  </rv>
  <rv s="17">
    <v>en-US</v>
    <v>c586yc</v>
    <v>268435456</v>
    <v>1</v>
    <v>Powered by Refinitiv</v>
    <v>38</v>
    <v>BondBloxx:USD HYB CC S (ARCX:XHYC)</v>
    <v>34</v>
    <v>39</v>
    <v>Finance</v>
    <v>25</v>
    <v>38.234299999999998</v>
    <v>35.22</v>
    <v>1.0254000000000001</v>
    <v>4.99E-2</v>
    <v>0</v>
    <v>1.354E-3</v>
    <v>0</v>
    <v>USD</v>
    <v>NYSE Arca</v>
    <v>ARCX</v>
    <v>3.4999999999999996E-3</v>
    <v>36.914999999999999</v>
    <v>ETF</v>
    <v>45824.840277789066</v>
    <v>6869</v>
    <v>36.914999999999999</v>
    <v>42468456.280000001</v>
    <v>BondBloxx:USD HYB CC S</v>
    <v>36.914999999999999</v>
    <v>36.865099999999998</v>
    <v>36.914999999999999</v>
    <v>36.914999999999999</v>
    <v>XHYC</v>
    <v>BondBloxx:USD HYB CC S (ARCX:XHYC)</v>
    <v>14</v>
    <v>6974</v>
  </rv>
  <rv s="2">
    <v>6870</v>
  </rv>
  <rv s="18">
    <v>en-US</v>
    <v>cdinc7</v>
    <v>268435456</v>
    <v>1</v>
    <v>Powered by Refinitiv</v>
    <v>40</v>
    <v>Neuberger Sh Dur Inc (ARCX:NBSD)</v>
    <v>24</v>
    <v>39</v>
    <v>Finance</v>
    <v>25</v>
    <v>51.68</v>
    <v>49.63</v>
    <v>0.45829999999999999</v>
    <v>5.0000000000000001E-3</v>
    <v>0</v>
    <v>9.8280000000000001E-5</v>
    <v>0</v>
    <v>USD</v>
    <v>NYSE Arca</v>
    <v>ARCX</v>
    <v>3.4999999999999996E-3</v>
    <v>50.899900000000002</v>
    <v>ETF</v>
    <v>45824.840277789066</v>
    <v>50.87</v>
    <v>295236989.88</v>
    <v>Neuberger Sh Dur Inc</v>
    <v>50.87</v>
    <v>50.875</v>
    <v>50.88</v>
    <v>50.88</v>
    <v>NBSD</v>
    <v>Neuberger Sh Dur Inc (ARCX:NBSD)</v>
    <v>15032</v>
    <v>48772</v>
  </rv>
  <rv s="2">
    <v>6872</v>
  </rv>
  <rv s="16">
    <v>en-US</v>
    <v>cf4xp2</v>
    <v>268435456</v>
    <v>1</v>
    <v>Powered by Refinitiv</v>
    <v>36</v>
    <v>iShares:iBd 1-5 HY &amp; Inc (ARCX:LDRH)</v>
    <v>24</v>
    <v>37</v>
    <v>Finance</v>
    <v>25</v>
    <v>25.17</v>
    <v>23.83</v>
    <v>6.9000000000000006E-2</v>
    <v>0</v>
    <v>2.7860000000000003E-3</v>
    <v>0</v>
    <v>USD</v>
    <v>NYSE Arca</v>
    <v>ARCX</v>
    <v>3.4999999999999996E-3</v>
    <v>24.838999999999999</v>
    <v>ETF</v>
    <v>45824.840277812502</v>
    <v>24.8384</v>
    <v>3981528.25</v>
    <v>iShares:iBd 1-5 HY &amp; Inc</v>
    <v>24.8384</v>
    <v>24.77</v>
    <v>24.838999999999999</v>
    <v>24.838999999999999</v>
    <v>LDRH</v>
    <v>iShares:iBd 1-5 HY &amp; Inc (ARCX:LDRH)</v>
    <v>281</v>
    <v>1204</v>
  </rv>
  <rv s="2">
    <v>6874</v>
  </rv>
  <rv s="3">
    <v>https://www.bing.com/financeapi/forcetrigger?t=a236k2&amp;q=ARCX%3aSMMU&amp;form=skydnc</v>
    <v>Learn more on Bing</v>
  </rv>
  <rv s="17">
    <v>en-US</v>
    <v>a236k2</v>
    <v>268435456</v>
    <v>1</v>
    <v>Powered by Refinitiv</v>
    <v>38</v>
    <v>PIMCO ETF:ShTm Mu Bd Act (ARCX:SMMU)</v>
    <v>34</v>
    <v>39</v>
    <v>Finance</v>
    <v>25</v>
    <v>52.049900000000001</v>
    <v>45.5</v>
    <v>0.48780000000000001</v>
    <v>0.01</v>
    <v>0</v>
    <v>1.9990000000000001E-4</v>
    <v>0</v>
    <v>USD</v>
    <v>NYSE Arca</v>
    <v>ARCX</v>
    <v>3.4999999999999996E-3</v>
    <v>50.03</v>
    <v>ETF</v>
    <v>45824.840277812502</v>
    <v>6876</v>
    <v>49.975000000000001</v>
    <v>840589117</v>
    <v>PIMCO ETF:ShTm Mu Bd Act</v>
    <v>49.99</v>
    <v>50.02</v>
    <v>50.03</v>
    <v>50.03</v>
    <v>SMMU</v>
    <v>PIMCO ETF:ShTm Mu Bd Act (ARCX:SMMU)</v>
    <v>59655</v>
    <v>107287</v>
  </rv>
  <rv s="2">
    <v>6877</v>
  </rv>
  <rv s="3">
    <v>https://www.bing.com/financeapi/forcetrigger?t=c587dm&amp;q=ARCX%3aXHYI&amp;form=skydnc</v>
    <v>Learn more on Bing</v>
  </rv>
  <rv s="17">
    <v>en-US</v>
    <v>c587dm</v>
    <v>268435456</v>
    <v>1</v>
    <v>Powered by Refinitiv</v>
    <v>38</v>
    <v>BondBloxx:USD HYB Ind S (ARCX:XHYI)</v>
    <v>34</v>
    <v>39</v>
    <v>Finance</v>
    <v>25</v>
    <v>38.729999999999997</v>
    <v>35.58</v>
    <v>0.97070000000000001</v>
    <v>4.4999999999999998E-2</v>
    <v>0</v>
    <v>1.191E-3</v>
    <v>0</v>
    <v>USD</v>
    <v>NYSE Arca</v>
    <v>ARCX</v>
    <v>3.4999999999999996E-3</v>
    <v>37.835000000000001</v>
    <v>ETF</v>
    <v>45824.840277789066</v>
    <v>6879</v>
    <v>37.829799999999999</v>
    <v>54760464.270000003</v>
    <v>BondBloxx:USD HYB Ind S</v>
    <v>37.829799999999999</v>
    <v>37.79</v>
    <v>37.835000000000001</v>
    <v>37.835000000000001</v>
    <v>XHYI</v>
    <v>BondBloxx:USD HYB Ind S (ARCX:XHYI)</v>
    <v>654</v>
    <v>8343</v>
  </rv>
  <rv s="2">
    <v>6880</v>
  </rv>
  <rv s="3">
    <v>https://www.bing.com/financeapi/forcetrigger?t=a1p27w&amp;q=ARCX%3aBWZ&amp;form=skydnc</v>
    <v>Learn more on Bing</v>
  </rv>
  <rv s="17">
    <v>en-US</v>
    <v>a1p27w</v>
    <v>268435456</v>
    <v>1</v>
    <v>Powered by Refinitiv</v>
    <v>38</v>
    <v>SPDR Bbg ST Intl Treas (ARCX:BWZ)</v>
    <v>34</v>
    <v>39</v>
    <v>Finance</v>
    <v>25</v>
    <v>29.015000000000001</v>
    <v>24.92</v>
    <v>0.93769999999999998</v>
    <v>0</v>
    <v>0</v>
    <v>0</v>
    <v>0</v>
    <v>USD</v>
    <v>NYSE Arca</v>
    <v>ARCX</v>
    <v>3.4999999999999996E-3</v>
    <v>27.9999</v>
    <v>ETF</v>
    <v>45824.840277823438</v>
    <v>6882</v>
    <v>27.8</v>
    <v>332383994.74000001</v>
    <v>SPDR Bbg ST Intl Treas</v>
    <v>27.87</v>
    <v>27.8</v>
    <v>27.8</v>
    <v>27.8</v>
    <v>BWZ</v>
    <v>SPDR Bbg ST Intl Treas (ARCX:BWZ)</v>
    <v>185106</v>
    <v>583851</v>
  </rv>
  <rv s="2">
    <v>6883</v>
  </rv>
  <rv s="3">
    <v>https://www.bing.com/financeapi/forcetrigger?t=a1wff2&amp;q=XNAS%3aKBWP&amp;form=skydnc</v>
    <v>Learn more on Bing</v>
  </rv>
  <rv s="17">
    <v>en-US</v>
    <v>a1wff2</v>
    <v>268435456</v>
    <v>1</v>
    <v>Powered by Refinitiv</v>
    <v>38</v>
    <v>Invesco KBW P&amp;C Insr (XNAS:KBWP)</v>
    <v>34</v>
    <v>39</v>
    <v>Finance</v>
    <v>25</v>
    <v>127.17</v>
    <v>100.43</v>
    <v>0.94589999999999996</v>
    <v>0.53</v>
    <v>0</v>
    <v>4.3499999999999997E-3</v>
    <v>0</v>
    <v>USD</v>
    <v>Nasdaq Stock Market</v>
    <v>XNAS</v>
    <v>3.4999999999999996E-3</v>
    <v>123.2235</v>
    <v>ETF</v>
    <v>45824.843750034372</v>
    <v>6885</v>
    <v>122.3605</v>
    <v>506679885.30000001</v>
    <v>Invesco KBW P&amp;C Insr</v>
    <v>122.8</v>
    <v>121.84</v>
    <v>122.37</v>
    <v>122.37</v>
    <v>KBWP</v>
    <v>Invesco KBW P&amp;C Insr (XNAS:KBWP)</v>
    <v>16085</v>
    <v>22448</v>
  </rv>
  <rv s="2">
    <v>6886</v>
  </rv>
  <rv s="3">
    <v>https://www.bing.com/financeapi/forcetrigger?t=a1o7w7&amp;q=XNAS%3aBBH&amp;form=skydnc</v>
    <v>Learn more on Bing</v>
  </rv>
  <rv s="17">
    <v>en-US</v>
    <v>a1o7w7</v>
    <v>268435456</v>
    <v>1</v>
    <v>Powered by Refinitiv</v>
    <v>38</v>
    <v>VanEck:Biotech (XNAS:BBH)</v>
    <v>34</v>
    <v>39</v>
    <v>Finance</v>
    <v>25</v>
    <v>183.64490000000001</v>
    <v>135.34</v>
    <v>1.0162</v>
    <v>-0.53</v>
    <v>0</v>
    <v>-3.4120000000000001E-3</v>
    <v>0</v>
    <v>USD</v>
    <v>Nasdaq Stock Market</v>
    <v>XNAS</v>
    <v>3.4999999999999996E-3</v>
    <v>155.25</v>
    <v>ETF</v>
    <v>45824.917297279688</v>
    <v>6888</v>
    <v>153.75</v>
    <v>329181957.01999998</v>
    <v>VanEck:Biotech</v>
    <v>153.75</v>
    <v>155.32</v>
    <v>154.79</v>
    <v>154.79</v>
    <v>BBH</v>
    <v>VanEck:Biotech (XNAS:BBH)</v>
    <v>13177</v>
    <v>13299</v>
  </rv>
  <rv s="2">
    <v>6889</v>
  </rv>
  <rv s="3">
    <v>https://www.bing.com/financeapi/forcetrigger?t=a1pedm&amp;q=XNAS%3aCDL&amp;form=skydnc</v>
    <v>Learn more on Bing</v>
  </rv>
  <rv s="17">
    <v>en-US</v>
    <v>a1pedm</v>
    <v>268435456</v>
    <v>1</v>
    <v>Powered by Refinitiv</v>
    <v>38</v>
    <v>VictoryII:VShs US LC HD (XNAS:CDL)</v>
    <v>34</v>
    <v>39</v>
    <v>Finance</v>
    <v>25</v>
    <v>70.754999999999995</v>
    <v>59.65</v>
    <v>0.93379999999999996</v>
    <v>7.0099999999999996E-2</v>
    <v>0</v>
    <v>1.0639999999999998E-3</v>
    <v>0</v>
    <v>USD</v>
    <v>Nasdaq Stock Market</v>
    <v>XNAS</v>
    <v>3.4999999999999996E-3</v>
    <v>66.253900000000002</v>
    <v>ETF</v>
    <v>45824.843750196094</v>
    <v>6891</v>
    <v>65.819999999999993</v>
    <v>344548127.60000002</v>
    <v>VictoryII:VShs US LC HD</v>
    <v>66.209999999999994</v>
    <v>65.869900000000001</v>
    <v>65.94</v>
    <v>65.94</v>
    <v>CDL</v>
    <v>VictoryII:VShs US LC HD (XNAS:CDL)</v>
    <v>9089</v>
    <v>11506</v>
  </rv>
  <rv s="2">
    <v>6892</v>
  </rv>
  <rv s="3">
    <v>https://www.bing.com/financeapi/forcetrigger?t=bwt8xm&amp;q=BATS%3aIBHF&amp;form=skydnc</v>
    <v>Learn more on Bing</v>
  </rv>
  <rv s="17">
    <v>en-US</v>
    <v>bwt8xm</v>
    <v>268435456</v>
    <v>1</v>
    <v>Powered by Refinitiv</v>
    <v>38</v>
    <v>iShares:iBd 2026T HY&amp;Inc (BATS:IBHF)</v>
    <v>34</v>
    <v>39</v>
    <v>Finance</v>
    <v>17</v>
    <v>23.45</v>
    <v>22.25</v>
    <v>0.74029999999999996</v>
    <v>0.13500000000000001</v>
    <v>0</v>
    <v>5.8699999999999994E-3</v>
    <v>0</v>
    <v>USD</v>
    <v>CBOE BZX Exchange</v>
    <v>BATS</v>
    <v>3.4999999999999996E-3</v>
    <v>23.16</v>
    <v>ETF</v>
    <v>45824.840306758597</v>
    <v>6894</v>
    <v>23.02</v>
    <v>832453576.01999998</v>
    <v>iShares:iBd 2026T HY&amp;Inc</v>
    <v>23.02</v>
    <v>23</v>
    <v>23.135000000000002</v>
    <v>23.135000000000002</v>
    <v>IBHF</v>
    <v>iShares:iBd 2026T HY&amp;Inc (BATS:IBHF)</v>
    <v>192957</v>
    <v>232176</v>
  </rv>
  <rv s="2">
    <v>6895</v>
  </rv>
  <rv s="3">
    <v>https://www.bing.com/financeapi/forcetrigger?t=a1v2z2&amp;q=XNAS%3aHYXF&amp;form=skydnc</v>
    <v>Learn more on Bing</v>
  </rv>
  <rv s="17">
    <v>en-US</v>
    <v>a1v2z2</v>
    <v>268435456</v>
    <v>1</v>
    <v>Powered by Refinitiv</v>
    <v>38</v>
    <v>iShares:ESG Adv HY Cp Bd (XNAS:HYXF)</v>
    <v>34</v>
    <v>39</v>
    <v>Finance</v>
    <v>25</v>
    <v>49.11</v>
    <v>43.09</v>
    <v>1.0612999999999999</v>
    <v>9.5000000000000001E-2</v>
    <v>0</v>
    <v>2.032E-3</v>
    <v>0</v>
    <v>USD</v>
    <v>Nasdaq Stock Market</v>
    <v>XNAS</v>
    <v>3.4999999999999996E-3</v>
    <v>46.889899999999997</v>
    <v>ETF</v>
    <v>45824.843750115622</v>
    <v>6897</v>
    <v>46.68</v>
    <v>170421782.58000001</v>
    <v>iShares:ESG Adv HY Cp Bd</v>
    <v>46.68</v>
    <v>46.75</v>
    <v>46.844999999999999</v>
    <v>46.844999999999999</v>
    <v>HYXF</v>
    <v>iShares:ESG Adv HY Cp Bd (XNAS:HYXF)</v>
    <v>3404</v>
    <v>16908</v>
  </rv>
  <rv s="2">
    <v>6898</v>
  </rv>
  <rv s="16">
    <v>en-US</v>
    <v>cet7dm</v>
    <v>268435456</v>
    <v>1</v>
    <v>Powered by Refinitiv</v>
    <v>36</v>
    <v>Themes Transatlantic Def (XNAS:NATO)</v>
    <v>24</v>
    <v>37</v>
    <v>Finance</v>
    <v>25</v>
    <v>34.909999999999997</v>
    <v>24.877800000000001</v>
    <v>-0.23</v>
    <v>0</v>
    <v>-6.757E-3</v>
    <v>0</v>
    <v>USD</v>
    <v>Nasdaq Stock Market</v>
    <v>XNAS</v>
    <v>3.4999999999999996E-3</v>
    <v>34.36</v>
    <v>ETF</v>
    <v>45824.843750253909</v>
    <v>33.700000000000003</v>
    <v>24559007.609999999</v>
    <v>Themes Transatlantic Def</v>
    <v>34.31</v>
    <v>34.04</v>
    <v>33.81</v>
    <v>33.81</v>
    <v>NATO</v>
    <v>Themes Transatlantic Def (XNAS:NATO)</v>
    <v>20386</v>
    <v>26478</v>
  </rv>
  <rv s="2">
    <v>6900</v>
  </rv>
  <rv s="3">
    <v>https://www.bing.com/financeapi/forcetrigger?t=a2542w&amp;q=ARCX%3aUSTB&amp;form=skydnc</v>
    <v>Learn more on Bing</v>
  </rv>
  <rv s="17">
    <v>en-US</v>
    <v>a2542w</v>
    <v>268435456</v>
    <v>1</v>
    <v>Powered by Refinitiv</v>
    <v>38</v>
    <v>VictoryII:VShs Sh-Trm Bd (XNAS:USTB)</v>
    <v>34</v>
    <v>39</v>
    <v>Finance</v>
    <v>25</v>
    <v>50.92</v>
    <v>49.7</v>
    <v>0.38179999999999997</v>
    <v>-0.01</v>
    <v>0</v>
    <v>-1.9800000000000002E-4</v>
    <v>0</v>
    <v>USD</v>
    <v>Nasdaq Stock Market</v>
    <v>XNAS</v>
    <v>3.4999999999999996E-3</v>
    <v>50.53</v>
    <v>ETF</v>
    <v>45824.843750185159</v>
    <v>6902</v>
    <v>50.49</v>
    <v>1225743660.4000001</v>
    <v>VictoryII:VShs Sh-Trm Bd</v>
    <v>50.51</v>
    <v>50.51</v>
    <v>50.5</v>
    <v>50.5</v>
    <v>USTB</v>
    <v>VictoryII:VShs Sh-Trm Bd (XNAS:USTB)</v>
    <v>104269</v>
    <v>119848</v>
  </rv>
  <rv s="2">
    <v>6903</v>
  </rv>
  <rv s="16">
    <v>en-US</v>
    <v>ce8l2w</v>
    <v>268435456</v>
    <v>1</v>
    <v>Powered by Refinitiv</v>
    <v>36</v>
    <v>Goldman:Dyna Cali Muni I (ARCX:GCAL)</v>
    <v>24</v>
    <v>37</v>
    <v>Finance</v>
    <v>25</v>
    <v>51.11</v>
    <v>47.72</v>
    <v>0.01</v>
    <v>-7.0770000000000002E-4</v>
    <v>2.0219999999999998E-4</v>
    <v>-3.5000000000000003E-2</v>
    <v>USD</v>
    <v>NYSE Arca</v>
    <v>ARCX</v>
    <v>3.4999999999999996E-3</v>
    <v>49.6</v>
    <v>ETF</v>
    <v>45824.840277789066</v>
    <v>49.38</v>
    <v>14794211.859999999</v>
    <v>Goldman:Dyna Cali Muni I</v>
    <v>49.54</v>
    <v>49.445</v>
    <v>49.454999999999998</v>
    <v>49.42</v>
    <v>GCAL</v>
    <v>Goldman:Dyna Cali Muni I (ARCX:GCAL)</v>
    <v>23238</v>
    <v>2903</v>
  </rv>
  <rv s="2">
    <v>6905</v>
  </rv>
  <rv s="16">
    <v>en-US</v>
    <v>cek3cw</v>
    <v>268435456</v>
    <v>1</v>
    <v>Powered by Refinitiv</v>
    <v>36</v>
    <v>Congress Intermediate Bd (ARCX:CAFX)</v>
    <v>24</v>
    <v>37</v>
    <v>Finance</v>
    <v>25</v>
    <v>25.245000000000001</v>
    <v>24.3</v>
    <v>-2.5100000000000001E-2</v>
    <v>2.061E-4</v>
    <v>-1.013E-3</v>
    <v>5.1000000000000004E-3</v>
    <v>USD</v>
    <v>NYSE Arca</v>
    <v>ARCX</v>
    <v>3.4999999999999996E-3</v>
    <v>24.79</v>
    <v>ETF</v>
    <v>45824.840277812502</v>
    <v>24.741499999999998</v>
    <v>336153823.45999998</v>
    <v>Congress Intermediate Bd</v>
    <v>24.760100000000001</v>
    <v>24.77</v>
    <v>24.744900000000001</v>
    <v>24.75</v>
    <v>CAFX</v>
    <v>Congress Intermediate Bd (ARCX:CAFX)</v>
    <v>26205</v>
    <v>30223</v>
  </rv>
  <rv s="2">
    <v>6907</v>
  </rv>
  <rv s="18">
    <v>en-US</v>
    <v>cdin3m</v>
    <v>268435456</v>
    <v>1</v>
    <v>Powered by Refinitiv</v>
    <v>40</v>
    <v>TCW Flexible Income (XNYS:FLXR)</v>
    <v>24</v>
    <v>39</v>
    <v>Finance</v>
    <v>25</v>
    <v>40</v>
    <v>37.92</v>
    <v>1.1131</v>
    <v>-0.02</v>
    <v>0</v>
    <v>-5.109E-4</v>
    <v>0</v>
    <v>USD</v>
    <v>New York Stock Exchange</v>
    <v>XNYS</v>
    <v>3.4999999999999996E-3</v>
    <v>39.18</v>
    <v>ETF</v>
    <v>45824.84027780078</v>
    <v>39.1235</v>
    <v>1200322487.96</v>
    <v>TCW Flexible Income</v>
    <v>39.17</v>
    <v>39.15</v>
    <v>39.130000000000003</v>
    <v>39.130000000000003</v>
    <v>FLXR</v>
    <v>TCW Flexible Income (XNYS:FLXR)</v>
    <v>248745</v>
    <v>361577</v>
  </rv>
  <rv s="2">
    <v>6909</v>
  </rv>
  <rv s="3">
    <v>https://www.bing.com/financeapi/forcetrigger?t=c12csm&amp;q=BATS%3aHYMU&amp;form=skydnc</v>
    <v>Learn more on Bing</v>
  </rv>
  <rv s="17">
    <v>en-US</v>
    <v>c12csm</v>
    <v>268435456</v>
    <v>1</v>
    <v>Powered by Refinitiv</v>
    <v>38</v>
    <v>BlackRock:iShs HY Mun IA (BATS:SHYM)</v>
    <v>34</v>
    <v>39</v>
    <v>Finance</v>
    <v>17</v>
    <v>23.64</v>
    <v>20.75</v>
    <v>1.3335999999999999</v>
    <v>-0.02</v>
    <v>0</v>
    <v>-9.0010000000000003E-4</v>
    <v>0</v>
    <v>USD</v>
    <v>CBOE BZX Exchange</v>
    <v>BATS</v>
    <v>3.4999999999999996E-3</v>
    <v>22.215</v>
    <v>ETF</v>
    <v>45824.840338610935</v>
    <v>6911</v>
    <v>22.180800000000001</v>
    <v>325671174.55000001</v>
    <v>BlackRock:iShs HY Mun IA</v>
    <v>22.21</v>
    <v>22.22</v>
    <v>22.2</v>
    <v>22.2</v>
    <v>SHYM</v>
    <v>BlackRock:iShs HY Mun IA (BATS:SHYM)</v>
    <v>151194</v>
    <v>143291</v>
  </rv>
  <rv s="2">
    <v>6912</v>
  </rv>
  <rv s="3">
    <v>https://www.bing.com/financeapi/forcetrigger?t=a25kyc&amp;q=XNAS%3aVSMV&amp;form=skydnc</v>
    <v>Learn more on Bing</v>
  </rv>
  <rv s="17">
    <v>en-US</v>
    <v>a25kyc</v>
    <v>268435456</v>
    <v>1</v>
    <v>Powered by Refinitiv</v>
    <v>38</v>
    <v>VictoryII:VShs US MF MV (XNAS:VSMV)</v>
    <v>34</v>
    <v>39</v>
    <v>Finance</v>
    <v>25</v>
    <v>50.709899999999998</v>
    <v>43.3337</v>
    <v>0.74739999999999995</v>
    <v>0.09</v>
    <v>0</v>
    <v>1.843E-3</v>
    <v>0</v>
    <v>USD</v>
    <v>Nasdaq Stock Market</v>
    <v>XNAS</v>
    <v>3.4999999999999996E-3</v>
    <v>49.07</v>
    <v>ETF</v>
    <v>45824.843750103908</v>
    <v>6914</v>
    <v>48.820099999999996</v>
    <v>112391855.59999999</v>
    <v>VictoryII:VShs US MF MV</v>
    <v>49.07</v>
    <v>48.83</v>
    <v>48.92</v>
    <v>48.92</v>
    <v>VSMV</v>
    <v>VictoryII:VShs US MF MV (XNAS:VSMV)</v>
    <v>1491</v>
    <v>7000</v>
  </rv>
  <rv s="2">
    <v>6915</v>
  </rv>
  <rv s="3">
    <v>https://www.bing.com/financeapi/forcetrigger?t=a1vsm7&amp;q=XNAS%3aISHG&amp;form=skydnc</v>
    <v>Learn more on Bing</v>
  </rv>
  <rv s="17">
    <v>en-US</v>
    <v>a1vsm7</v>
    <v>268435456</v>
    <v>1</v>
    <v>Powered by Refinitiv</v>
    <v>38</v>
    <v>iShares:1-3 Itl Trs Bd (XNAS:ISHG)</v>
    <v>34</v>
    <v>39</v>
    <v>Finance</v>
    <v>25</v>
    <v>75.75</v>
    <v>66.409199999999998</v>
    <v>0.624</v>
    <v>0.11</v>
    <v>0</v>
    <v>1.4630000000000001E-3</v>
    <v>0</v>
    <v>USD</v>
    <v>Nasdaq Stock Market</v>
    <v>XNAS</v>
    <v>3.4999999999999996E-3</v>
    <v>75.75</v>
    <v>ETF</v>
    <v>45824.843750092186</v>
    <v>6917</v>
    <v>75.2</v>
    <v>393199382.81</v>
    <v>iShares:1-3 Itl Trs Bd</v>
    <v>75.2</v>
    <v>75.17</v>
    <v>75.28</v>
    <v>75.28</v>
    <v>ISHG</v>
    <v>iShares:1-3 Itl Trs Bd (XNAS:ISHG)</v>
    <v>41515</v>
    <v>125485</v>
  </rv>
  <rv s="2">
    <v>6918</v>
  </rv>
  <rv s="3">
    <v>https://www.bing.com/financeapi/forcetrigger?t=a1wicw&amp;q=ARCX%3aKIE&amp;form=skydnc</v>
    <v>Learn more on Bing</v>
  </rv>
  <rv s="17">
    <v>en-US</v>
    <v>a1wicw</v>
    <v>268435456</v>
    <v>1</v>
    <v>Powered by Refinitiv</v>
    <v>38</v>
    <v>SPDR S&amp;P Insurance ETF (ARCX:KIE)</v>
    <v>34</v>
    <v>39</v>
    <v>Finance</v>
    <v>25</v>
    <v>62.47</v>
    <v>48.95</v>
    <v>0.99050000000000005</v>
    <v>0.35</v>
    <v>-4.6289999999999994E-3</v>
    <v>6.0369999999999998E-3</v>
    <v>-0.27</v>
    <v>USD</v>
    <v>NYSE Arca</v>
    <v>ARCX</v>
    <v>3.4999999999999996E-3</v>
    <v>58.825000000000003</v>
    <v>ETF</v>
    <v>45824.928350914066</v>
    <v>6920</v>
    <v>58.220500000000001</v>
    <v>952406482.86000001</v>
    <v>SPDR S&amp;P Insurance ETF</v>
    <v>58.33</v>
    <v>57.98</v>
    <v>58.33</v>
    <v>58.06</v>
    <v>KIE</v>
    <v>SPDR S&amp;P Insurance ETF (ARCX:KIE)</v>
    <v>816515</v>
    <v>902639</v>
  </rv>
  <rv s="2">
    <v>6921</v>
  </rv>
  <rv s="3">
    <v>https://www.bing.com/financeapi/forcetrigger?t=a1y5f2&amp;q=ARCX%3aMUNI&amp;form=skydnc</v>
    <v>Learn more on Bing</v>
  </rv>
  <rv s="17">
    <v>en-US</v>
    <v>a1y5f2</v>
    <v>268435456</v>
    <v>1</v>
    <v>Powered by Refinitiv</v>
    <v>38</v>
    <v>PIMCO ETF:Int Mu Bd Act (ARCX:MUNI)</v>
    <v>34</v>
    <v>39</v>
    <v>Finance</v>
    <v>25</v>
    <v>53</v>
    <v>49.583500000000001</v>
    <v>0.77769999999999995</v>
    <v>0.01</v>
    <v>0</v>
    <v>1.9589999999999999E-4</v>
    <v>0</v>
    <v>USD</v>
    <v>NYSE Arca</v>
    <v>ARCX</v>
    <v>3.4999999999999996E-3</v>
    <v>51.1051</v>
    <v>ETF</v>
    <v>45824.840277823438</v>
    <v>6923</v>
    <v>51.04</v>
    <v>2036576164.9300001</v>
    <v>PIMCO ETF:Int Mu Bd Act</v>
    <v>51.06</v>
    <v>51.05</v>
    <v>51.06</v>
    <v>51.06</v>
    <v>MUNI</v>
    <v>PIMCO ETF:Int Mu Bd Act (ARCX:MUNI)</v>
    <v>193483</v>
    <v>419019</v>
  </rv>
  <rv s="2">
    <v>6924</v>
  </rv>
  <rv s="16">
    <v>en-US</v>
    <v>cfp49c</v>
    <v>268435456</v>
    <v>1</v>
    <v>Powered by Refinitiv</v>
    <v>36</v>
    <v>Nuveen Hi Yld Muni Inc (ARCX:NHYM)</v>
    <v>24</v>
    <v>37</v>
    <v>Finance</v>
    <v>25</v>
    <v>25.49</v>
    <v>23.38</v>
    <v>-1.47E-2</v>
    <v>0</v>
    <v>-6.0709999999999996E-4</v>
    <v>0</v>
    <v>USD</v>
    <v>NYSE Arca</v>
    <v>ARCX</v>
    <v>3.4999999999999996E-3</v>
    <v>24.34</v>
    <v>ETF</v>
    <v>45824.840277789066</v>
    <v>24.200299999999999</v>
    <v>82554434</v>
    <v>Nuveen Hi Yld Muni Inc</v>
    <v>24.249600000000001</v>
    <v>24.215</v>
    <v>24.200299999999999</v>
    <v>24.200299999999999</v>
    <v>NHYM</v>
    <v>Nuveen Hi Yld Muni Inc (ARCX:NHYM)</v>
    <v>2367</v>
    <v>20639</v>
  </rv>
  <rv s="2">
    <v>6926</v>
  </rv>
  <rv s="16">
    <v>en-US</v>
    <v>cbutf2</v>
    <v>268435456</v>
    <v>1</v>
    <v>Powered by Refinitiv</v>
    <v>36</v>
    <v>Themes European Luxury (XNAS:FINE)</v>
    <v>24</v>
    <v>37</v>
    <v>Finance</v>
    <v>25</v>
    <v>25.004999999999999</v>
    <v>17.78</v>
    <v>0.30099999999999999</v>
    <v>5.7980000000000002E-3</v>
    <v>1.3811E-2</v>
    <v>0.12809999999999999</v>
    <v>USD</v>
    <v>Nasdaq Stock Market</v>
    <v>XNAS</v>
    <v>3.4999999999999996E-3</v>
    <v>22.0947</v>
    <v>ETF</v>
    <v>45824.843750265623</v>
    <v>22.0947</v>
    <v>671700.47</v>
    <v>Themes European Luxury</v>
    <v>22.0947</v>
    <v>21.793700000000001</v>
    <v>22.0947</v>
    <v>22.222799999999999</v>
    <v>FINE</v>
    <v>Themes European Luxury (XNAS:FINE)</v>
    <v>50</v>
    <v>93</v>
  </rv>
  <rv s="2">
    <v>6928</v>
  </rv>
  <rv s="3">
    <v>https://www.bing.com/financeapi/forcetrigger?t=c587ar&amp;q=ARCX%3aXHYH&amp;form=skydnc</v>
    <v>Learn more on Bing</v>
  </rv>
  <rv s="17">
    <v>en-US</v>
    <v>c587ar</v>
    <v>268435456</v>
    <v>1</v>
    <v>Powered by Refinitiv</v>
    <v>38</v>
    <v>BondBloxx:USD HYB HlCr S (ARCX:XHYH)</v>
    <v>34</v>
    <v>39</v>
    <v>Finance</v>
    <v>25</v>
    <v>36.340000000000003</v>
    <v>33.409999999999997</v>
    <v>1.1064000000000001</v>
    <v>7.0900000000000005E-2</v>
    <v>0</v>
    <v>2.0230000000000001E-3</v>
    <v>0</v>
    <v>USD</v>
    <v>NYSE Arca</v>
    <v>ARCX</v>
    <v>3.4999999999999996E-3</v>
    <v>35.130000000000003</v>
    <v>ETF</v>
    <v>45824.840277812502</v>
    <v>6930</v>
    <v>35.115900000000003</v>
    <v>30736158.210000001</v>
    <v>BondBloxx:USD HYB HlCr S</v>
    <v>35.130000000000003</v>
    <v>35.045000000000002</v>
    <v>35.115900000000003</v>
    <v>35.115900000000003</v>
    <v>XHYH</v>
    <v>BondBloxx:USD HYB HlCr S (ARCX:XHYH)</v>
    <v>219</v>
    <v>3386</v>
  </rv>
  <rv s="2">
    <v>6931</v>
  </rv>
  <rv s="16">
    <v>en-US</v>
    <v>cawhbh</v>
    <v>268435456</v>
    <v>1</v>
    <v>Powered by Refinitiv</v>
    <v>36</v>
    <v>EA:MarketDesk Focus US D (XNAS:FDIV)</v>
    <v>24</v>
    <v>37</v>
    <v>Finance</v>
    <v>25</v>
    <v>30.12</v>
    <v>23.2928</v>
    <v>7.9399999999999998E-2</v>
    <v>0</v>
    <v>3.0509999999999999E-3</v>
    <v>0</v>
    <v>USD</v>
    <v>Nasdaq Stock Market</v>
    <v>XNAS</v>
    <v>3.4999999999999996E-3</v>
    <v>26.22</v>
    <v>ETF</v>
    <v>45824.843750265623</v>
    <v>26.1</v>
    <v>80665779.659999996</v>
    <v>EA:MarketDesk Focus US D</v>
    <v>26.2</v>
    <v>26.020600000000002</v>
    <v>26.1</v>
    <v>26.1</v>
    <v>FDIV</v>
    <v>EA:MarketDesk Focus US D (XNAS:FDIV)</v>
    <v>6791</v>
    <v>32297</v>
  </rv>
  <rv s="2">
    <v>6933</v>
  </rv>
  <rv s="3">
    <v>https://www.bing.com/financeapi/forcetrigger?t=c58752&amp;q=ARCX%3aXHYD&amp;form=skydnc</v>
    <v>Learn more on Bing</v>
  </rv>
  <rv s="17">
    <v>en-US</v>
    <v>c58752</v>
    <v>268435456</v>
    <v>1</v>
    <v>Powered by Refinitiv</v>
    <v>38</v>
    <v>BondBloxx:USD HYB CNC S (ARCX:XHYD)</v>
    <v>34</v>
    <v>39</v>
    <v>Finance</v>
    <v>25</v>
    <v>38.880000000000003</v>
    <v>35.28</v>
    <v>1.3266</v>
    <v>0.03</v>
    <v>0</v>
    <v>7.9280000000000008E-4</v>
    <v>0</v>
    <v>USD</v>
    <v>NYSE Arca</v>
    <v>ARCX</v>
    <v>3.4999999999999996E-3</v>
    <v>37.869999999999997</v>
    <v>ETF</v>
    <v>45824.84027780078</v>
    <v>6935</v>
    <v>37.854999999999997</v>
    <v>23689896.600000001</v>
    <v>BondBloxx:USD HYB CNC S</v>
    <v>37.854999999999997</v>
    <v>37.840000000000003</v>
    <v>37.869999999999997</v>
    <v>37.869999999999997</v>
    <v>XHYD</v>
    <v>BondBloxx:USD HYB CNC S (ARCX:XHYD)</v>
    <v>1129</v>
    <v>2921</v>
  </rv>
  <rv s="2">
    <v>6936</v>
  </rv>
  <rv s="3">
    <v>https://www.bing.com/financeapi/forcetrigger?t=a1v1im&amp;q=BATS%3aHYDB&amp;form=skydnc</v>
    <v>Learn more on Bing</v>
  </rv>
  <rv s="17">
    <v>en-US</v>
    <v>a1v1im</v>
    <v>268435456</v>
    <v>1</v>
    <v>Powered by Refinitiv</v>
    <v>38</v>
    <v>iShares:HY Systmtc Bd (BATS:HYDB)</v>
    <v>34</v>
    <v>39</v>
    <v>Finance</v>
    <v>17</v>
    <v>48.1</v>
    <v>44.040500000000002</v>
    <v>0.99509999999999998</v>
    <v>0.14000000000000001</v>
    <v>0</v>
    <v>2.9989999999999999E-3</v>
    <v>0</v>
    <v>USD</v>
    <v>CBOE BZX Exchange</v>
    <v>BATS</v>
    <v>3.4999999999999996E-3</v>
    <v>46.851399999999998</v>
    <v>ETF</v>
    <v>45824.840306758597</v>
    <v>6938</v>
    <v>46.77</v>
    <v>1446997599.3599999</v>
    <v>iShares:HY Systmtc Bd</v>
    <v>46.79</v>
    <v>46.69</v>
    <v>46.83</v>
    <v>46.83</v>
    <v>HYDB</v>
    <v>iShares:HY Systmtc Bd (BATS:HYDB)</v>
    <v>161716</v>
    <v>416924</v>
  </rv>
  <rv s="2">
    <v>6939</v>
  </rv>
  <rv s="3">
    <v>https://www.bing.com/financeapi/forcetrigger?t=a266ur&amp;q=ARCX%3aXHE&amp;form=skydnc</v>
    <v>Learn more on Bing</v>
  </rv>
  <rv s="17">
    <v>en-US</v>
    <v>a266ur</v>
    <v>268435456</v>
    <v>1</v>
    <v>Powered by Refinitiv</v>
    <v>38</v>
    <v>SPDR S&amp;P Hlth Care Equip (ARCX:XHE)</v>
    <v>34</v>
    <v>39</v>
    <v>Finance</v>
    <v>25</v>
    <v>97.099900000000005</v>
    <v>71.25</v>
    <v>0.8962</v>
    <v>0.67900000000000005</v>
    <v>0</v>
    <v>8.4790000000000004E-3</v>
    <v>0</v>
    <v>USD</v>
    <v>NYSE Arca</v>
    <v>ARCX</v>
    <v>3.4999999999999996E-3</v>
    <v>81.510000000000005</v>
    <v>ETF</v>
    <v>45824.84027780078</v>
    <v>6941</v>
    <v>80.459999999999994</v>
    <v>168604276.78999999</v>
    <v>SPDR S&amp;P Hlth Care Equip</v>
    <v>80.56</v>
    <v>80.081000000000003</v>
    <v>80.760000000000005</v>
    <v>80.760000000000005</v>
    <v>XHE</v>
    <v>SPDR S&amp;P Hlth Care Equip (ARCX:XHE)</v>
    <v>10317</v>
    <v>13579</v>
  </rv>
  <rv s="2">
    <v>6942</v>
  </rv>
  <rv s="3">
    <v>https://www.bing.com/financeapi/forcetrigger?t=a1v2nm&amp;q=ARCX%3aHYMB&amp;form=skydnc</v>
    <v>Learn more on Bing</v>
  </rv>
  <rv s="17">
    <v>en-US</v>
    <v>a1v2nm</v>
    <v>268435456</v>
    <v>1</v>
    <v>Powered by Refinitiv</v>
    <v>38</v>
    <v>SPDR Nuv ICE HY Muni Bd (ARCX:HYMB)</v>
    <v>34</v>
    <v>39</v>
    <v>Finance</v>
    <v>25</v>
    <v>26.33</v>
    <v>23.51</v>
    <v>1.2262999999999999</v>
    <v>0.01</v>
    <v>-3.2469999999999999E-3</v>
    <v>4.0599999999999995E-4</v>
    <v>-0.08</v>
    <v>USD</v>
    <v>NYSE Arca</v>
    <v>ARCX</v>
    <v>3.4999999999999996E-3</v>
    <v>24.6799</v>
    <v>ETF</v>
    <v>45824.840277812502</v>
    <v>6944</v>
    <v>24.62</v>
    <v>2519999851.29</v>
    <v>SPDR Nuv ICE HY Muni Bd</v>
    <v>24.64</v>
    <v>24.63</v>
    <v>24.64</v>
    <v>24.56</v>
    <v>HYMB</v>
    <v>SPDR Nuv ICE HY Muni Bd (ARCX:HYMB)</v>
    <v>1428069</v>
    <v>1374060</v>
  </rv>
  <rv s="2">
    <v>6945</v>
  </rv>
  <rv s="3">
    <v>https://www.bing.com/financeapi/forcetrigger?t=buln1h&amp;q=ARCX%3aJEPI&amp;form=skydnc</v>
    <v>Learn more on Bing</v>
  </rv>
  <rv s="17">
    <v>en-US</v>
    <v>buln1h</v>
    <v>268435456</v>
    <v>1</v>
    <v>Powered by Refinitiv</v>
    <v>38</v>
    <v>JPMorgan:Eqty Prem Inc (ARCX:JEPI)</v>
    <v>34</v>
    <v>39</v>
    <v>Finance</v>
    <v>35</v>
    <v>60.88</v>
    <v>49.94</v>
    <v>0.57279999999999998</v>
    <v>0.22500000000000001</v>
    <v>1.578E-3</v>
    <v>4.0150000000000003E-3</v>
    <v>8.8800000000000004E-2</v>
    <v>USD</v>
    <v>NYSE Arca</v>
    <v>ARCX</v>
    <v>3.4999999999999996E-3</v>
    <v>56.459899999999998</v>
    <v>ETF</v>
    <v>45824.943065265623</v>
    <v>6947</v>
    <v>56.182400000000001</v>
    <v>39844872944.389999</v>
    <v>JPMorgan:Eqty Prem Inc</v>
    <v>56.24</v>
    <v>56.04</v>
    <v>56.265000000000001</v>
    <v>56.348799999999997</v>
    <v>JEPI</v>
    <v>JPMorgan:Eqty Prem Inc (ARCX:JEPI)</v>
    <v>3231106</v>
    <v>5137704</v>
  </rv>
  <rv s="2">
    <v>6948</v>
  </rv>
  <rv s="3">
    <v>https://www.bing.com/financeapi/forcetrigger?t=a1pigh&amp;q=XNAS%3aCFA&amp;form=skydnc</v>
    <v>Learn more on Bing</v>
  </rv>
  <rv s="17">
    <v>en-US</v>
    <v>a1pigh</v>
    <v>268435456</v>
    <v>1</v>
    <v>Powered by Refinitiv</v>
    <v>38</v>
    <v>VictoryII:VShs US500 VW (XNAS:CFA)</v>
    <v>34</v>
    <v>39</v>
    <v>Finance</v>
    <v>25</v>
    <v>91.344999999999999</v>
    <v>73.98</v>
    <v>0.99399999999999999</v>
    <v>0.44</v>
    <v>0</v>
    <v>5.1349999999999998E-3</v>
    <v>0</v>
    <v>USD</v>
    <v>Nasdaq Stock Market</v>
    <v>XNAS</v>
    <v>3.4999999999999996E-3</v>
    <v>86.290499999999994</v>
    <v>ETF</v>
    <v>45824.843750185159</v>
    <v>6950</v>
    <v>86</v>
    <v>523135753.60000002</v>
    <v>VictoryII:VShs US500 VW</v>
    <v>86</v>
    <v>85.68</v>
    <v>86.12</v>
    <v>86.12</v>
    <v>CFA</v>
    <v>VictoryII:VShs US500 VW (XNAS:CFA)</v>
    <v>5211</v>
    <v>6772</v>
  </rv>
  <rv s="2">
    <v>6951</v>
  </rv>
  <rv s="16">
    <v>en-US</v>
    <v>caiwjc</v>
    <v>268435456</v>
    <v>1</v>
    <v>Powered by Refinitiv</v>
    <v>36</v>
    <v>Tidal:Acad Vet Impct (ARCX:VETZ)</v>
    <v>24</v>
    <v>37</v>
    <v>Finance</v>
    <v>25</v>
    <v>20.8</v>
    <v>19.3</v>
    <v>-6.5000000000000002E-2</v>
    <v>0</v>
    <v>-3.2940000000000001E-3</v>
    <v>0</v>
    <v>USD</v>
    <v>NYSE Arca</v>
    <v>ARCX</v>
    <v>3.4999999999999996E-3</v>
    <v>19.670000000000002</v>
    <v>ETF</v>
    <v>45824.84027780078</v>
    <v>19.664999999999999</v>
    <v>73748523.629999995</v>
    <v>Tidal:Acad Vet Impct</v>
    <v>19.670000000000002</v>
    <v>19.73</v>
    <v>19.664999999999999</v>
    <v>19.664999999999999</v>
    <v>VETZ</v>
    <v>Tidal:Acad Vet Impct (ARCX:VETZ)</v>
    <v>302</v>
    <v>2682</v>
  </rv>
  <rv s="2">
    <v>6953</v>
  </rv>
  <rv s="3">
    <v>https://www.bing.com/financeapi/forcetrigger?t=a22qjc&amp;q=ARCX%3aSDY&amp;form=skydnc</v>
    <v>Learn more on Bing</v>
  </rv>
  <rv s="17">
    <v>en-US</v>
    <v>a22qjc</v>
    <v>268435456</v>
    <v>1</v>
    <v>Powered by Refinitiv</v>
    <v>38</v>
    <v>SPDR S&amp;P Dividend (ARCX:SDY)</v>
    <v>34</v>
    <v>39</v>
    <v>Finance</v>
    <v>25</v>
    <v>144.44999999999999</v>
    <v>119.83</v>
    <v>0.93400000000000005</v>
    <v>0.4</v>
    <v>4.2899999999999995E-3</v>
    <v>2.967E-3</v>
    <v>0.57999999999999996</v>
    <v>USD</v>
    <v>NYSE Arca</v>
    <v>ARCX</v>
    <v>3.4999999999999996E-3</v>
    <v>136.06</v>
    <v>ETF</v>
    <v>45824.916395462496</v>
    <v>6955</v>
    <v>134.91</v>
    <v>19846109388.959999</v>
    <v>SPDR S&amp;P Dividend</v>
    <v>135.62</v>
    <v>134.80000000000001</v>
    <v>135.19999999999999</v>
    <v>135.78</v>
    <v>SDY</v>
    <v>SPDR S&amp;P Dividend (ARCX:SDY)</v>
    <v>292403</v>
    <v>242745</v>
  </rv>
  <rv s="2">
    <v>6956</v>
  </rv>
  <rv s="3">
    <v>https://www.bing.com/financeapi/forcetrigger?t=a22ajc&amp;q=XNAS%3aRTH&amp;form=skydnc</v>
    <v>Learn more on Bing</v>
  </rv>
  <rv s="17">
    <v>en-US</v>
    <v>a22ajc</v>
    <v>268435456</v>
    <v>1</v>
    <v>Powered by Refinitiv</v>
    <v>38</v>
    <v>VanEck:Retail (XNAS:RTH)</v>
    <v>34</v>
    <v>39</v>
    <v>Finance</v>
    <v>25</v>
    <v>242.93</v>
    <v>195.37</v>
    <v>0.91210000000000002</v>
    <v>0.78</v>
    <v>0</v>
    <v>3.3500000000000001E-3</v>
    <v>0</v>
    <v>USD</v>
    <v>Nasdaq Stock Market</v>
    <v>XNAS</v>
    <v>3.4999999999999996E-3</v>
    <v>234.06440000000001</v>
    <v>ETF</v>
    <v>45824.843750265623</v>
    <v>6958</v>
    <v>233.53</v>
    <v>242754585.88</v>
    <v>VanEck:Retail</v>
    <v>233.53</v>
    <v>232.87</v>
    <v>233.65</v>
    <v>233.65</v>
    <v>RTH</v>
    <v>VanEck:Retail (XNAS:RTH)</v>
    <v>2645</v>
    <v>4170</v>
  </rv>
  <rv s="2">
    <v>6959</v>
  </rv>
  <rv s="3">
    <v>https://www.bing.com/financeapi/forcetrigger?t=a1yndm&amp;q=BATS%3aNOBL&amp;form=skydnc</v>
    <v>Learn more on Bing</v>
  </rv>
  <rv s="17">
    <v>en-US</v>
    <v>a1yndm</v>
    <v>268435456</v>
    <v>1</v>
    <v>Powered by Refinitiv</v>
    <v>38</v>
    <v>ProShares:S&amp;P 500 Dv Art (BATS:NOBL)</v>
    <v>34</v>
    <v>39</v>
    <v>Finance</v>
    <v>17</v>
    <v>108.79</v>
    <v>89.76</v>
    <v>0.97240000000000004</v>
    <v>0.5</v>
    <v>4.2880000000000001E-3</v>
    <v>5.0109999999999998E-3</v>
    <v>0.43</v>
    <v>USD</v>
    <v>CBOE BZX Exchange</v>
    <v>BATS</v>
    <v>3.4999999999999996E-3</v>
    <v>100.77</v>
    <v>ETF</v>
    <v>45824.929290578126</v>
    <v>6961</v>
    <v>100.03</v>
    <v>11476474850</v>
    <v>ProShares:S&amp;P 500 Dv Art</v>
    <v>100.24</v>
    <v>99.79</v>
    <v>100.29</v>
    <v>100.72</v>
    <v>NOBL</v>
    <v>ProShares:S&amp;P 500 Dv Art (BATS:NOBL)</v>
    <v>577586</v>
    <v>604358</v>
  </rv>
  <rv s="2">
    <v>6962</v>
  </rv>
  <rv s="3">
    <v>https://www.bing.com/financeapi/forcetrigger?t=a1syu2&amp;q=ARCX%3aFLCO&amp;form=skydnc</v>
    <v>Learn more on Bing</v>
  </rv>
  <rv s="17">
    <v>en-US</v>
    <v>a1syu2</v>
    <v>268435456</v>
    <v>1</v>
    <v>Powered by Refinitiv</v>
    <v>38</v>
    <v>Franklin ETF:Inv Gr Corp (ARCX:FLCO)</v>
    <v>34</v>
    <v>39</v>
    <v>Finance</v>
    <v>25</v>
    <v>22.248899999999999</v>
    <v>20.594999999999999</v>
    <v>1.0379</v>
    <v>-2.9499999999999998E-2</v>
    <v>0</v>
    <v>-1.3880000000000001E-3</v>
    <v>0</v>
    <v>USD</v>
    <v>NYSE Arca</v>
    <v>ARCX</v>
    <v>3.4999999999999996E-3</v>
    <v>21.319900000000001</v>
    <v>ETF</v>
    <v>45824.84027780078</v>
    <v>6964</v>
    <v>21.225899999999999</v>
    <v>584421125.91999996</v>
    <v>Franklin ETF:Inv Gr Corp</v>
    <v>21.27</v>
    <v>21.255400000000002</v>
    <v>21.225899999999999</v>
    <v>21.225899999999999</v>
    <v>FLCO</v>
    <v>Franklin ETF:Inv Gr Corp (ARCX:FLCO)</v>
    <v>20537</v>
    <v>41151</v>
  </rv>
  <rv s="2">
    <v>6965</v>
  </rv>
  <rv s="3">
    <v>https://www.bing.com/financeapi/forcetrigger?t=a1sfw7&amp;q=ARCX%3aEWMC&amp;form=skydnc</v>
    <v>Learn more on Bing</v>
  </rv>
  <rv s="17">
    <v>en-US</v>
    <v>a1sfw7</v>
    <v>268435456</v>
    <v>1</v>
    <v>Powered by Refinitiv</v>
    <v>38</v>
    <v>Invesco S&amp;P MC 400 GARP (ARCX:GRPM)</v>
    <v>34</v>
    <v>39</v>
    <v>Finance</v>
    <v>25</v>
    <v>127.48</v>
    <v>89.15</v>
    <v>1.0604</v>
    <v>1.1599999999999999</v>
    <v>0</v>
    <v>1.0859000000000001E-2</v>
    <v>0</v>
    <v>USD</v>
    <v>NYSE Arca</v>
    <v>ARCX</v>
    <v>3.4999999999999996E-3</v>
    <v>108.565</v>
    <v>ETF</v>
    <v>45824.840277812502</v>
    <v>6967</v>
    <v>107.85</v>
    <v>439783668.95999998</v>
    <v>Invesco S&amp;P MC 400 GARP</v>
    <v>107.91</v>
    <v>106.82</v>
    <v>107.98</v>
    <v>107.98</v>
    <v>GRPM</v>
    <v>Invesco S&amp;P MC 400 GARP (ARCX:GRPM)</v>
    <v>9674</v>
    <v>20305</v>
  </rv>
  <rv s="2">
    <v>6968</v>
  </rv>
  <rv s="3">
    <v>https://www.bing.com/financeapi/forcetrigger?t=a1ubp2&amp;q=ARCX%3aGTO&amp;form=skydnc</v>
    <v>Learn more on Bing</v>
  </rv>
  <rv s="17">
    <v>en-US</v>
    <v>a1ubp2</v>
    <v>268435456</v>
    <v>1</v>
    <v>Powered by Refinitiv</v>
    <v>38</v>
    <v>Invesco Tot Rtn Bd (ARCX:GTO)</v>
    <v>34</v>
    <v>39</v>
    <v>Finance</v>
    <v>25</v>
    <v>48.79</v>
    <v>45.463500000000003</v>
    <v>0.92589999999999995</v>
    <v>-0.09</v>
    <v>0</v>
    <v>-1.939E-3</v>
    <v>0</v>
    <v>USD</v>
    <v>NYSE Arca</v>
    <v>ARCX</v>
    <v>3.4999999999999996E-3</v>
    <v>46.4863</v>
    <v>ETF</v>
    <v>45824.84027780078</v>
    <v>6970</v>
    <v>46.32</v>
    <v>1907882654.46</v>
    <v>Invesco Tot Rtn Bd</v>
    <v>46.41</v>
    <v>46.41</v>
    <v>46.32</v>
    <v>46.32</v>
    <v>GTO</v>
    <v>Invesco Tot Rtn Bd (ARCX:GTO)</v>
    <v>150281</v>
    <v>212627</v>
  </rv>
  <rv s="2">
    <v>6971</v>
  </rv>
  <rv s="16">
    <v>en-US</v>
    <v>cdarz2</v>
    <v>268435456</v>
    <v>1</v>
    <v>Powered by Refinitiv</v>
    <v>36</v>
    <v>iShares:iBd 2031T HY&amp;Inc (BATS:IBHK)</v>
    <v>24</v>
    <v>37</v>
    <v>Finance</v>
    <v>17</v>
    <v>26.979299999999999</v>
    <v>23.4</v>
    <v>4.7699999999999999E-2</v>
    <v>0</v>
    <v>1.8709999999999998E-3</v>
    <v>0</v>
    <v>USD</v>
    <v>CBOE BZX Exchange</v>
    <v>BATS</v>
    <v>3.4999999999999996E-3</v>
    <v>25.59</v>
    <v>ETF</v>
    <v>45824.84030609922</v>
    <v>25.527999999999999</v>
    <v>20391559.68</v>
    <v>iShares:iBd 2031T HY&amp;Inc</v>
    <v>25.58</v>
    <v>25.4939</v>
    <v>25.541599999999999</v>
    <v>25.541599999999999</v>
    <v>IBHK</v>
    <v>iShares:iBd 2031T HY&amp;Inc (BATS:IBHK)</v>
    <v>1431</v>
    <v>18992</v>
  </rv>
  <rv s="2">
    <v>6973</v>
  </rv>
  <rv s="3">
    <v>https://www.bing.com/financeapi/forcetrigger?t=c64l2w&amp;q=XNAS%3aJEPQ&amp;form=skydnc</v>
    <v>Learn more on Bing</v>
  </rv>
  <rv s="17">
    <v>en-US</v>
    <v>c64l2w</v>
    <v>268435456</v>
    <v>1</v>
    <v>Powered by Refinitiv</v>
    <v>38</v>
    <v>JPMorgan:Nsdq Eq Prm Inc (XNAS:JEPQ)</v>
    <v>34</v>
    <v>39</v>
    <v>Finance</v>
    <v>35</v>
    <v>58.54</v>
    <v>44.311</v>
    <v>0.70250000000000001</v>
    <v>0.56000000000000005</v>
    <v>-1.8809999999999999E-4</v>
    <v>1.0647999999999999E-2</v>
    <v>-0.01</v>
    <v>USD</v>
    <v>Nasdaq Stock Market</v>
    <v>XNAS</v>
    <v>3.4999999999999996E-3</v>
    <v>53.18</v>
    <v>ETF</v>
    <v>45824.940397858591</v>
    <v>6975</v>
    <v>52.83</v>
    <v>26269374022.860001</v>
    <v>JPMorgan:Nsdq Eq Prm Inc</v>
    <v>52.84</v>
    <v>52.59</v>
    <v>53.15</v>
    <v>53.14</v>
    <v>JEPQ</v>
    <v>JPMorgan:Nsdq Eq Prm Inc (XNAS:JEPQ)</v>
    <v>4197916</v>
    <v>6463626</v>
  </rv>
  <rv s="2">
    <v>6976</v>
  </rv>
  <rv s="16">
    <v>en-US</v>
    <v>cacckr</v>
    <v>268435456</v>
    <v>1</v>
    <v>Powered by Refinitiv</v>
    <v>36</v>
    <v>Xtrackers US Green ISE (XNAS:UPGR)</v>
    <v>24</v>
    <v>37</v>
    <v>Finance</v>
    <v>25</v>
    <v>21.110399999999998</v>
    <v>13.491099999999999</v>
    <v>0.36969999999999997</v>
    <v>0</v>
    <v>2.0663999999999998E-2</v>
    <v>0</v>
    <v>USD</v>
    <v>Nasdaq Stock Market</v>
    <v>XNAS</v>
    <v>3.4999999999999996E-3</v>
    <v>18.260999999999999</v>
    <v>ETF</v>
    <v>45824.843750185159</v>
    <v>18.260999999999999</v>
    <v>3829029.5</v>
    <v>Xtrackers US Green ISE</v>
    <v>18.260999999999999</v>
    <v>17.891300000000001</v>
    <v>18.260999999999999</v>
    <v>18.260999999999999</v>
    <v>UPGR</v>
    <v>Xtrackers US Green ISE (XNAS:UPGR)</v>
    <v>4</v>
    <v>36</v>
  </rv>
  <rv s="2">
    <v>6978</v>
  </rv>
  <rv s="3">
    <v>https://www.bing.com/financeapi/forcetrigger?t=a25kh7&amp;q=XNAS%3aVSDA&amp;form=skydnc</v>
    <v>Learn more on Bing</v>
  </rv>
  <rv s="17">
    <v>en-US</v>
    <v>a25kh7</v>
    <v>268435456</v>
    <v>1</v>
    <v>Powered by Refinitiv</v>
    <v>38</v>
    <v>VictoryII:VShs Div Accel (XNAS:VSDA)</v>
    <v>34</v>
    <v>39</v>
    <v>Finance</v>
    <v>25</v>
    <v>55.249099999999999</v>
    <v>45.51</v>
    <v>0.97709999999999997</v>
    <v>0.31390000000000001</v>
    <v>0</v>
    <v>6.2050000000000004E-3</v>
    <v>0</v>
    <v>USD</v>
    <v>Nasdaq Stock Market</v>
    <v>XNAS</v>
    <v>3.4999999999999996E-3</v>
    <v>51.064999999999998</v>
    <v>ETF</v>
    <v>45824.843750103908</v>
    <v>6980</v>
    <v>50.846299999999999</v>
    <v>234281612.5</v>
    <v>VictoryII:VShs Div Accel</v>
    <v>51.064999999999998</v>
    <v>50.59</v>
    <v>50.9039</v>
    <v>50.9039</v>
    <v>VSDA</v>
    <v>VictoryII:VShs Div Accel (XNAS:VSDA)</v>
    <v>4289</v>
    <v>9553</v>
  </rv>
  <rv s="2">
    <v>6981</v>
  </rv>
  <rv s="3">
    <v>https://www.bing.com/financeapi/forcetrigger?t=a1ohdm&amp;q=ARCX%3aBIBL&amp;form=skydnc</v>
    <v>Learn more on Bing</v>
  </rv>
  <rv s="17">
    <v>en-US</v>
    <v>a1ohdm</v>
    <v>268435456</v>
    <v>1</v>
    <v>Powered by Refinitiv</v>
    <v>38</v>
    <v>Inspire 100 ETF (ARCX:BIBL)</v>
    <v>34</v>
    <v>39</v>
    <v>Finance</v>
    <v>25</v>
    <v>42.481999999999999</v>
    <v>32.715000000000003</v>
    <v>0.98409999999999997</v>
    <v>0.36</v>
    <v>0</v>
    <v>8.9750000000000003E-3</v>
    <v>0</v>
    <v>USD</v>
    <v>NYSE Arca</v>
    <v>ARCX</v>
    <v>3.4999999999999996E-3</v>
    <v>40.692599999999999</v>
    <v>ETF</v>
    <v>45824.84027780078</v>
    <v>6983</v>
    <v>40.409999999999997</v>
    <v>306692988.62</v>
    <v>Inspire 100 ETF</v>
    <v>40.44</v>
    <v>40.11</v>
    <v>40.47</v>
    <v>40.47</v>
    <v>BIBL</v>
    <v>Inspire 100 ETF (ARCX:BIBL)</v>
    <v>23580</v>
    <v>57752</v>
  </rv>
  <rv s="2">
    <v>6984</v>
  </rv>
  <rv s="16">
    <v>en-US</v>
    <v>c759yc</v>
    <v>268435456</v>
    <v>1</v>
    <v>Powered by Refinitiv</v>
    <v>36</v>
    <v>iShares:20+Yr Tr B BW St (BATS:TLTW)</v>
    <v>24</v>
    <v>37</v>
    <v>Finance</v>
    <v>35</v>
    <v>27.39</v>
    <v>22.22</v>
    <v>-0.14499999999999999</v>
    <v>8.8730000000000005E-4</v>
    <v>-6.3929999999999994E-3</v>
    <v>0.02</v>
    <v>USD</v>
    <v>CBOE BZX Exchange</v>
    <v>BATS</v>
    <v>3.4999999999999996E-3</v>
    <v>22.719200000000001</v>
    <v>ETF</v>
    <v>45824.932934421093</v>
    <v>22.53</v>
    <v>1080641870.6400001</v>
    <v>iShares:20+Yr Tr B BW St</v>
    <v>22.65</v>
    <v>22.68</v>
    <v>22.535</v>
    <v>22.56</v>
    <v>TLTW</v>
    <v>iShares:20+Yr Tr B BW St (BATS:TLTW)</v>
    <v>539119</v>
    <v>725145</v>
  </rv>
  <rv s="2">
    <v>6986</v>
  </rv>
  <rv s="16">
    <v>en-US</v>
    <v>ccs6c7</v>
    <v>268435456</v>
    <v>1</v>
    <v>Powered by Refinitiv</v>
    <v>36</v>
    <v>Invesco S&amp;P SC 600 GARP (ARCX:GRPZ)</v>
    <v>24</v>
    <v>37</v>
    <v>Finance</v>
    <v>25</v>
    <v>28.696999999999999</v>
    <v>20.551600000000001</v>
    <v>0.29480000000000001</v>
    <v>0</v>
    <v>1.2134000000000001E-2</v>
    <v>0</v>
    <v>USD</v>
    <v>NYSE Arca</v>
    <v>ARCX</v>
    <v>3.4999999999999996E-3</v>
    <v>24.589700000000001</v>
    <v>ETF</v>
    <v>45824.840277812502</v>
    <v>24.589700000000001</v>
    <v>2395168.81</v>
    <v>Invesco S&amp;P SC 600 GARP</v>
    <v>24.589700000000001</v>
    <v>24.294899999999998</v>
    <v>24.589700000000001</v>
    <v>24.589700000000001</v>
    <v>GRPZ</v>
    <v>Invesco S&amp;P SC 600 GARP (ARCX:GRPZ)</v>
    <v>4</v>
    <v>231</v>
  </rv>
  <rv s="2">
    <v>6988</v>
  </rv>
  <rv s="3">
    <v>https://www.bing.com/financeapi/forcetrigger?t=a1ve9c&amp;q=XNAS%3aIGOV&amp;form=skydnc</v>
    <v>Learn more on Bing</v>
  </rv>
  <rv s="17">
    <v>en-US</v>
    <v>a1ve9c</v>
    <v>268435456</v>
    <v>1</v>
    <v>Powered by Refinitiv</v>
    <v>38</v>
    <v>iShares:Itl Trs Bd (XNAS:IGOV)</v>
    <v>34</v>
    <v>39</v>
    <v>Finance</v>
    <v>25</v>
    <v>43.07</v>
    <v>37.299999999999997</v>
    <v>0.93710000000000004</v>
    <v>0.06</v>
    <v>4.7229999999999998E-3</v>
    <v>1.4189999999999999E-3</v>
    <v>0.2</v>
    <v>USD</v>
    <v>Nasdaq Stock Market</v>
    <v>XNAS</v>
    <v>3.4999999999999996E-3</v>
    <v>42.62</v>
    <v>ETF</v>
    <v>45824.878235450778</v>
    <v>6990</v>
    <v>42.3</v>
    <v>1016997509.89</v>
    <v>iShares:Itl Trs Bd</v>
    <v>42.49</v>
    <v>42.29</v>
    <v>42.35</v>
    <v>42.55</v>
    <v>IGOV</v>
    <v>iShares:Itl Trs Bd (XNAS:IGOV)</v>
    <v>235227</v>
    <v>559763</v>
  </rv>
  <rv s="2">
    <v>6991</v>
  </rv>
  <rv s="3">
    <v>https://www.bing.com/financeapi/forcetrigger?t=a1s88m&amp;q=ARCX%3aESGS&amp;form=skydnc</v>
    <v>Learn more on Bing</v>
  </rv>
  <rv s="17">
    <v>en-US</v>
    <v>a1s88m</v>
    <v>268435456</v>
    <v>1</v>
    <v>Powered by Refinitiv</v>
    <v>38</v>
    <v>Columbia:US Eq Income (ARCX:EQIN)</v>
    <v>34</v>
    <v>39</v>
    <v>Finance</v>
    <v>25</v>
    <v>48.28</v>
    <v>40.515000000000001</v>
    <v>0.97660000000000002</v>
    <v>0.12</v>
    <v>0</v>
    <v>2.6900000000000001E-3</v>
    <v>0</v>
    <v>USD</v>
    <v>NYSE Arca</v>
    <v>ARCX</v>
    <v>3.4999999999999996E-3</v>
    <v>44.94</v>
    <v>ETF</v>
    <v>45824.840277812502</v>
    <v>6993</v>
    <v>44.5871</v>
    <v>209405860.81999999</v>
    <v>Columbia:US Eq Income</v>
    <v>44.84</v>
    <v>44.61</v>
    <v>44.73</v>
    <v>44.73</v>
    <v>EQIN</v>
    <v>Columbia:US Eq Income (ARCX:EQIN)</v>
    <v>16318</v>
    <v>31113</v>
  </rv>
  <rv s="2">
    <v>6994</v>
  </rv>
  <rv s="3">
    <v>https://www.bing.com/financeapi/forcetrigger?t=a1tmp2&amp;q=ARCX%3aGAL&amp;form=skydnc</v>
    <v>Learn more on Bing</v>
  </rv>
  <rv s="17">
    <v>en-US</v>
    <v>a1tmp2</v>
    <v>268435456</v>
    <v>1</v>
    <v>Powered by Refinitiv</v>
    <v>38</v>
    <v>SPDR SSGA Glb Alloc (ARCX:GAL)</v>
    <v>34</v>
    <v>39</v>
    <v>Finance</v>
    <v>25</v>
    <v>46.8</v>
    <v>41</v>
    <v>1.0286</v>
    <v>0.15040000000000001</v>
    <v>-1.3309999999999999E-2</v>
    <v>3.2390000000000001E-3</v>
    <v>-0.62</v>
    <v>USD</v>
    <v>NYSE Arca</v>
    <v>ARCX</v>
    <v>3.4999999999999996E-3</v>
    <v>46.8</v>
    <v>ETF</v>
    <v>45824.840277823438</v>
    <v>6996</v>
    <v>46.53</v>
    <v>250826024.84</v>
    <v>SPDR SSGA Glb Alloc</v>
    <v>46.53</v>
    <v>46.429600000000001</v>
    <v>46.58</v>
    <v>45.96</v>
    <v>GAL</v>
    <v>SPDR SSGA Glb Alloc (ARCX:GAL)</v>
    <v>36986</v>
    <v>11287</v>
  </rv>
  <rv s="2">
    <v>6997</v>
  </rv>
  <rv s="16">
    <v>en-US</v>
    <v>cbhtec</v>
    <v>268435456</v>
    <v>1</v>
    <v>Powered by Refinitiv</v>
    <v>36</v>
    <v>Xtrackers US Nat Crt Tec (ARCX:CRTC)</v>
    <v>24</v>
    <v>37</v>
    <v>Finance</v>
    <v>25</v>
    <v>35.01</v>
    <v>25.78</v>
    <v>0.3679</v>
    <v>0</v>
    <v>1.1145E-2</v>
    <v>0</v>
    <v>USD</v>
    <v>NYSE Arca</v>
    <v>ARCX</v>
    <v>3.4999999999999996E-3</v>
    <v>33.448999999999998</v>
    <v>ETF</v>
    <v>45824.84027780078</v>
    <v>33.255600000000001</v>
    <v>112125047.08</v>
    <v>Xtrackers US Nat Crt Tec</v>
    <v>33.255600000000001</v>
    <v>33.010100000000001</v>
    <v>33.378</v>
    <v>33.378</v>
    <v>CRTC</v>
    <v>Xtrackers US Nat Crt Tec (ARCX:CRTC)</v>
    <v>7149</v>
    <v>12565</v>
  </rv>
  <rv s="2">
    <v>6999</v>
  </rv>
  <rv s="3">
    <v>https://www.bing.com/financeapi/forcetrigger?t=a1p227&amp;q=ARCX%3aBWX&amp;form=skydnc</v>
    <v>Learn more on Bing</v>
  </rv>
  <rv s="17">
    <v>en-US</v>
    <v>a1p227</v>
    <v>268435456</v>
    <v>1</v>
    <v>Powered by Refinitiv</v>
    <v>38</v>
    <v>SPDR Bbg Intl Treas Bd (ARCX:BWX)</v>
    <v>34</v>
    <v>39</v>
    <v>Finance</v>
    <v>25</v>
    <v>23.515000000000001</v>
    <v>20.89</v>
    <v>1.3268</v>
    <v>0.02</v>
    <v>-1.5962E-2</v>
    <v>8.6360000000000007E-4</v>
    <v>-0.37</v>
    <v>USD</v>
    <v>NYSE Arca</v>
    <v>ARCX</v>
    <v>3.4999999999999996E-3</v>
    <v>23.31</v>
    <v>ETF</v>
    <v>45824.888913113282</v>
    <v>7001</v>
    <v>23.16</v>
    <v>1423427862.6099999</v>
    <v>SPDR Bbg Intl Treas Bd</v>
    <v>23.25</v>
    <v>23.16</v>
    <v>23.18</v>
    <v>22.81</v>
    <v>BWX</v>
    <v>SPDR Bbg Intl Treas Bd (ARCX:BWX)</v>
    <v>901519</v>
    <v>1018130</v>
  </rv>
  <rv s="2">
    <v>7002</v>
  </rv>
  <rv s="3">
    <v>https://www.bing.com/financeapi/forcetrigger?t=a269yc&amp;q=ARCX%3aXPH&amp;form=skydnc</v>
    <v>Learn more on Bing</v>
  </rv>
  <rv s="17">
    <v>en-US</v>
    <v>a269yc</v>
    <v>268435456</v>
    <v>1</v>
    <v>Powered by Refinitiv</v>
    <v>38</v>
    <v>SPDR S&amp;P Pharm (ARCX:XPH)</v>
    <v>34</v>
    <v>39</v>
    <v>Finance</v>
    <v>25</v>
    <v>48.76</v>
    <v>35.222700000000003</v>
    <v>0.62370000000000003</v>
    <v>0.22</v>
    <v>-2.4009999999999999E-3</v>
    <v>5.3100000000000005E-3</v>
    <v>-0.1</v>
    <v>USD</v>
    <v>NYSE Arca</v>
    <v>ARCX</v>
    <v>3.4999999999999996E-3</v>
    <v>41.747999999999998</v>
    <v>ETF</v>
    <v>45824.845669421091</v>
    <v>7004</v>
    <v>41.49</v>
    <v>140221784.36000001</v>
    <v>SPDR S&amp;P Pharm</v>
    <v>41.74</v>
    <v>41.43</v>
    <v>41.65</v>
    <v>41.55</v>
    <v>XPH</v>
    <v>SPDR S&amp;P Pharm (ARCX:XPH)</v>
    <v>42290</v>
    <v>45818</v>
  </rv>
  <rv s="2">
    <v>7005</v>
  </rv>
  <rv s="3">
    <v>https://www.bing.com/financeapi/forcetrigger?t=a1u6k2&amp;q=ARCX%3aRDOG&amp;form=skydnc</v>
    <v>Learn more on Bing</v>
  </rv>
  <rv s="17">
    <v>en-US</v>
    <v>a1u6k2</v>
    <v>268435456</v>
    <v>1</v>
    <v>Powered by Refinitiv</v>
    <v>38</v>
    <v>ALPS REIT Dividend Dogs (ARCX:RDOG)</v>
    <v>34</v>
    <v>39</v>
    <v>Finance</v>
    <v>25</v>
    <v>42.85</v>
    <v>31.71</v>
    <v>1.0432999999999999</v>
    <v>0.14130000000000001</v>
    <v>1.7422E-2</v>
    <v>3.9319999999999997E-3</v>
    <v>0.62860000000000005</v>
    <v>USD</v>
    <v>NYSE Arca</v>
    <v>ARCX</v>
    <v>3.4999999999999996E-3</v>
    <v>36.4</v>
    <v>ETF</v>
    <v>45824.925559825781</v>
    <v>7007</v>
    <v>36</v>
    <v>11582559.119999999</v>
    <v>ALPS REIT Dividend Dogs</v>
    <v>36.002000000000002</v>
    <v>35.940100000000001</v>
    <v>36.081400000000002</v>
    <v>36.71</v>
    <v>RDOG</v>
    <v>ALPS REIT Dividend Dogs (ARCX:RDOG)</v>
    <v>2203</v>
    <v>2273</v>
  </rv>
  <rv s="2">
    <v>7008</v>
  </rv>
  <rv s="3">
    <v>https://www.bing.com/financeapi/forcetrigger?t=a21y1h&amp;q=ARCX%3aRFV&amp;form=skydnc</v>
    <v>Learn more on Bing</v>
  </rv>
  <rv s="17">
    <v>en-US</v>
    <v>a21y1h</v>
    <v>268435456</v>
    <v>1</v>
    <v>Powered by Refinitiv</v>
    <v>38</v>
    <v>Invesco S&amp;P MC400 PV (ARCX:RFV)</v>
    <v>34</v>
    <v>39</v>
    <v>Finance</v>
    <v>25</v>
    <v>131.74289999999999</v>
    <v>96.78</v>
    <v>1.1494</v>
    <v>2.4156</v>
    <v>0</v>
    <v>2.0436999999999997E-2</v>
    <v>0</v>
    <v>USD</v>
    <v>NYSE Arca</v>
    <v>ARCX</v>
    <v>3.4999999999999996E-3</v>
    <v>120.66</v>
    <v>ETF</v>
    <v>45824.840277812502</v>
    <v>7010</v>
    <v>119.44</v>
    <v>240557600.41</v>
    <v>Invesco S&amp;P MC400 PV</v>
    <v>119.44</v>
    <v>118.2</v>
    <v>120.6156</v>
    <v>120.6156</v>
    <v>RFV</v>
    <v>Invesco S&amp;P MC400 PV (ARCX:RFV)</v>
    <v>2498</v>
    <v>5772</v>
  </rv>
  <rv s="2">
    <v>7011</v>
  </rv>
  <rv s="16">
    <v>en-US</v>
    <v>cayyc7</v>
    <v>268435456</v>
    <v>1</v>
    <v>Powered by Refinitiv</v>
    <v>36</v>
    <v>BlackRock:Adv LgCp Inc (BATS:BALI)</v>
    <v>24</v>
    <v>37</v>
    <v>Finance</v>
    <v>17</v>
    <v>31.66</v>
    <v>25.052199999999999</v>
    <v>0.17</v>
    <v>0</v>
    <v>5.8079999999999998E-3</v>
    <v>0</v>
    <v>USD</v>
    <v>CBOE BZX Exchange</v>
    <v>BATS</v>
    <v>3.4999999999999996E-3</v>
    <v>29.529900000000001</v>
    <v>ETF</v>
    <v>45824.840286064064</v>
    <v>29.36</v>
    <v>333718732.50999999</v>
    <v>BlackRock:Adv LgCp Inc</v>
    <v>29.36</v>
    <v>29.27</v>
    <v>29.44</v>
    <v>29.44</v>
    <v>BALI</v>
    <v>BlackRock:Adv LgCp Inc (BATS:BALI)</v>
    <v>60966</v>
    <v>60771</v>
  </rv>
  <rv s="2">
    <v>7013</v>
  </rv>
  <rv s="3">
    <v>https://www.bing.com/financeapi/forcetrigger?t=a22f4c&amp;q=ARCX%3aRZG&amp;form=skydnc</v>
    <v>Learn more on Bing</v>
  </rv>
  <rv s="17">
    <v>en-US</v>
    <v>a22f4c</v>
    <v>268435456</v>
    <v>1</v>
    <v>Powered by Refinitiv</v>
    <v>38</v>
    <v>Invesco S&amp;P SC600 PG (ARCX:RZG)</v>
    <v>34</v>
    <v>39</v>
    <v>Finance</v>
    <v>25</v>
    <v>56.155000000000001</v>
    <v>40.479999999999997</v>
    <v>1.0317000000000001</v>
    <v>0.40529999999999999</v>
    <v>-3.0163000000000002E-2</v>
    <v>8.2950000000000003E-3</v>
    <v>-1.486</v>
    <v>USD</v>
    <v>NYSE Arca</v>
    <v>ARCX</v>
    <v>3.4999999999999996E-3</v>
    <v>49.61</v>
    <v>ETF</v>
    <v>45824.840277812502</v>
    <v>7015</v>
    <v>49.100099999999998</v>
    <v>96985234.329999998</v>
    <v>Invesco S&amp;P SC600 PG</v>
    <v>49.15</v>
    <v>48.860700000000001</v>
    <v>49.265999999999998</v>
    <v>47.78</v>
    <v>RZG</v>
    <v>Invesco S&amp;P SC600 PG (ARCX:RZG)</v>
    <v>7832</v>
    <v>3884</v>
  </rv>
  <rv s="2">
    <v>7016</v>
  </rv>
  <rv s="3">
    <v>https://www.bing.com/financeapi/forcetrigger?t=a1qdw7&amp;q=XNAS%3aCSB&amp;form=skydnc</v>
    <v>Learn more on Bing</v>
  </rv>
  <rv s="17">
    <v>en-US</v>
    <v>a1qdw7</v>
    <v>268435456</v>
    <v>1</v>
    <v>Powered by Refinitiv</v>
    <v>38</v>
    <v>VictoryII:VShs US SC HD (XNAS:CSB)</v>
    <v>34</v>
    <v>39</v>
    <v>Finance</v>
    <v>25</v>
    <v>65.36</v>
    <v>49.12</v>
    <v>0.87929999999999997</v>
    <v>0.28000000000000003</v>
    <v>0</v>
    <v>5.13E-3</v>
    <v>0</v>
    <v>USD</v>
    <v>Nasdaq Stock Market</v>
    <v>XNAS</v>
    <v>3.4999999999999996E-3</v>
    <v>55.180999999999997</v>
    <v>ETF</v>
    <v>45824.843750103908</v>
    <v>7018</v>
    <v>54.68</v>
    <v>274289777.30000001</v>
    <v>VictoryII:VShs US SC HD</v>
    <v>54.95</v>
    <v>54.58</v>
    <v>54.86</v>
    <v>54.86</v>
    <v>CSB</v>
    <v>VictoryII:VShs US SC HD (XNAS:CSB)</v>
    <v>13211</v>
    <v>13357</v>
  </rv>
  <rv s="2">
    <v>7019</v>
  </rv>
  <rv s="16">
    <v>en-US</v>
    <v>cfwrhw</v>
    <v>268435456</v>
    <v>1</v>
    <v>Powered by Refinitiv</v>
    <v>36</v>
    <v>JPMorgan:Flex Income (ARCX:JFLI)</v>
    <v>24</v>
    <v>37</v>
    <v>Finance</v>
    <v>25</v>
    <v>50.35</v>
    <v>42.542000000000002</v>
    <v>0.30320000000000003</v>
    <v>3.0709999999999999E-3</v>
    <v>6.2709999999999997E-3</v>
    <v>0.14940000000000001</v>
    <v>USD</v>
    <v>NYSE Arca</v>
    <v>ARCX</v>
    <v>3.4999999999999996E-3</v>
    <v>48.84</v>
    <v>ETF</v>
    <v>45824.903930057815</v>
    <v>48.4</v>
    <v>28951851.140000001</v>
    <v>JPMorgan:Flex Income</v>
    <v>48.59</v>
    <v>48.3474</v>
    <v>48.650599999999997</v>
    <v>48.8</v>
    <v>JFLI</v>
    <v>JPMorgan:Flex Income (ARCX:JFLI)</v>
    <v>6785</v>
    <v>4320</v>
  </rv>
  <rv s="2">
    <v>7021</v>
  </rv>
  <rv s="3">
    <v>https://www.bing.com/financeapi/forcetrigger?t=a265h7&amp;q=ARCX%3aXBI&amp;form=skydnc</v>
    <v>Learn more on Bing</v>
  </rv>
  <rv s="17">
    <v>en-US</v>
    <v>a265h7</v>
    <v>268435456</v>
    <v>1</v>
    <v>Powered by Refinitiv</v>
    <v>38</v>
    <v>SPDR S&amp;P Biotech (ARCX:XBI)</v>
    <v>34</v>
    <v>39</v>
    <v>Finance</v>
    <v>35</v>
    <v>105.47</v>
    <v>66.66</v>
    <v>0.71850000000000003</v>
    <v>-0.24</v>
    <v>-8.3960000000000003E-4</v>
    <v>-2.8710000000000003E-3</v>
    <v>-7.0000000000000007E-2</v>
    <v>USD</v>
    <v>NYSE Arca</v>
    <v>ARCX</v>
    <v>3.4999999999999996E-3</v>
    <v>83.92</v>
    <v>ETF</v>
    <v>45824.938129941409</v>
    <v>7023</v>
    <v>82.39</v>
    <v>4664529380.3000002</v>
    <v>SPDR S&amp;P Biotech</v>
    <v>83.71</v>
    <v>83.6</v>
    <v>83.36</v>
    <v>83.3</v>
    <v>XBI</v>
    <v>SPDR S&amp;P Biotech (ARCX:XBI)</v>
    <v>9197720</v>
    <v>11429012</v>
  </rv>
  <rv s="2">
    <v>7024</v>
  </rv>
  <rv s="3">
    <v>https://www.bing.com/financeapi/forcetrigger?t=a24vmw&amp;q=ARCX%3aUIVM&amp;form=skydnc</v>
    <v>Learn more on Bing</v>
  </rv>
  <rv s="17">
    <v>en-US</v>
    <v>a24vmw</v>
    <v>268435456</v>
    <v>1</v>
    <v>Powered by Refinitiv</v>
    <v>38</v>
    <v>VictoryII:VShs Int Val M (XNAS:UIVM)</v>
    <v>34</v>
    <v>39</v>
    <v>Finance</v>
    <v>25</v>
    <v>57.37</v>
    <v>45.08</v>
    <v>0.92820000000000003</v>
    <v>0.3</v>
    <v>0</v>
    <v>5.2769999999999996E-3</v>
    <v>0</v>
    <v>USD</v>
    <v>Nasdaq Stock Market</v>
    <v>XNAS</v>
    <v>3.4999999999999996E-3</v>
    <v>57.3</v>
    <v>ETF</v>
    <v>45824.843750185159</v>
    <v>7026</v>
    <v>57.15</v>
    <v>257319236.40000001</v>
    <v>VictoryII:VShs Int Val M</v>
    <v>57.2</v>
    <v>56.85</v>
    <v>57.15</v>
    <v>57.15</v>
    <v>UIVM</v>
    <v>VictoryII:VShs Int Val M (XNAS:UIVM)</v>
    <v>4359</v>
    <v>5051</v>
  </rv>
  <rv s="2">
    <v>7027</v>
  </rv>
  <rv s="16">
    <v>en-US</v>
    <v>ceb76h</v>
    <v>268435456</v>
    <v>1</v>
    <v>Powered by Refinitiv</v>
    <v>36</v>
    <v>Xtrackers AI and Big Dta (XNAS:XAIX)</v>
    <v>24</v>
    <v>37</v>
    <v>Finance</v>
    <v>25</v>
    <v>36.999000000000002</v>
    <v>26.95</v>
    <v>0.56999999999999995</v>
    <v>-1.2761E-2</v>
    <v>1.5720000000000001E-2</v>
    <v>-0.47</v>
    <v>USD</v>
    <v>Nasdaq Stock Market</v>
    <v>XNAS</v>
    <v>3.4999999999999996E-3</v>
    <v>36.999000000000002</v>
    <v>ETF</v>
    <v>45824.85323865703</v>
    <v>36.61</v>
    <v>42484458.710000001</v>
    <v>Xtrackers AI and Big Dta</v>
    <v>36.61</v>
    <v>36.26</v>
    <v>36.83</v>
    <v>36.36</v>
    <v>XAIX</v>
    <v>Xtrackers AI and Big Dta (XNAS:XAIX)</v>
    <v>24864</v>
    <v>21865</v>
  </rv>
  <rv s="2">
    <v>7029</v>
  </rv>
  <rv s="3">
    <v>https://www.bing.com/financeapi/forcetrigger?t=a21moc&amp;q=ARCX%3aQQQE&amp;form=skydnc</v>
    <v>Learn more on Bing</v>
  </rv>
  <rv s="17">
    <v>en-US</v>
    <v>a21moc</v>
    <v>268435456</v>
    <v>1</v>
    <v>Powered by Refinitiv</v>
    <v>38</v>
    <v>Direxion:NASDAQ-100 EWI (XNAS:QQQE)</v>
    <v>34</v>
    <v>39</v>
    <v>Finance</v>
    <v>35</v>
    <v>97.98</v>
    <v>75.069999999999993</v>
    <v>1.0378000000000001</v>
    <v>1.44</v>
    <v>-1.2256E-2</v>
    <v>1.5183E-2</v>
    <v>-1.18</v>
    <v>USD</v>
    <v>Nasdaq Stock Market</v>
    <v>XNAS</v>
    <v>3.4999999999999996E-3</v>
    <v>96.54</v>
    <v>ETF</v>
    <v>45824.937626353909</v>
    <v>7031</v>
    <v>95.62</v>
    <v>1147876780.3</v>
    <v>Direxion:NASDAQ-100 EWI</v>
    <v>95.62</v>
    <v>94.84</v>
    <v>96.28</v>
    <v>95.1</v>
    <v>QQQE</v>
    <v>Direxion:NASDAQ-100 EWI (XNAS:QQQE)</v>
    <v>211863</v>
    <v>169515</v>
  </rv>
  <rv s="2">
    <v>7032</v>
  </rv>
  <rv s="3">
    <v>https://www.bing.com/financeapi/forcetrigger?t=a1ugcw&amp;q=ARCX%3aHAWX&amp;form=skydnc</v>
    <v>Learn more on Bing</v>
  </rv>
  <rv s="17">
    <v>en-US</v>
    <v>a1ugcw</v>
    <v>268435456</v>
    <v>1</v>
    <v>Powered by Refinitiv</v>
    <v>38</v>
    <v>iShares:CH MSCI ACWI xUS (ARCX:HAWX)</v>
    <v>34</v>
    <v>39</v>
    <v>Finance</v>
    <v>25</v>
    <v>35.369999999999997</v>
    <v>29.237500000000001</v>
    <v>0.6845</v>
    <v>0.2409</v>
    <v>0</v>
    <v>6.9259999999999999E-3</v>
    <v>0</v>
    <v>USD</v>
    <v>NYSE Arca</v>
    <v>ARCX</v>
    <v>3.4999999999999996E-3</v>
    <v>35.21</v>
    <v>ETF</v>
    <v>45824.840277812502</v>
    <v>7034</v>
    <v>34.9801</v>
    <v>254686187.50999999</v>
    <v>iShares:CH MSCI ACWI xUS</v>
    <v>35.06</v>
    <v>34.7804</v>
    <v>35.021299999999997</v>
    <v>35.021299999999997</v>
    <v>HAWX</v>
    <v>iShares:CH MSCI ACWI xUS (ARCX:HAWX)</v>
    <v>13900</v>
    <v>35041</v>
  </rv>
  <rv s="2">
    <v>7035</v>
  </rv>
  <rv s="3">
    <v>https://www.bing.com/financeapi/forcetrigger?t=a22f77&amp;q=ARCX%3aRZV&amp;form=skydnc</v>
    <v>Learn more on Bing</v>
  </rv>
  <rv s="17">
    <v>en-US</v>
    <v>a22f77</v>
    <v>268435456</v>
    <v>1</v>
    <v>Powered by Refinitiv</v>
    <v>38</v>
    <v>Invesco S&amp;P SC600 PV (ARCX:RZV)</v>
    <v>34</v>
    <v>39</v>
    <v>Finance</v>
    <v>25</v>
    <v>120.255</v>
    <v>81.430000000000007</v>
    <v>1.1317999999999999</v>
    <v>2.11</v>
    <v>0</v>
    <v>2.0872000000000002E-2</v>
    <v>0</v>
    <v>USD</v>
    <v>NYSE Arca</v>
    <v>ARCX</v>
    <v>3.4999999999999996E-3</v>
    <v>103.28489999999999</v>
    <v>ETF</v>
    <v>45824.840277812502</v>
    <v>7037</v>
    <v>102</v>
    <v>196011118.19</v>
    <v>Invesco S&amp;P SC600 PV</v>
    <v>102</v>
    <v>101.09</v>
    <v>103.2</v>
    <v>103.2</v>
    <v>RZV</v>
    <v>Invesco S&amp;P SC600 PV (ARCX:RZV)</v>
    <v>4366</v>
    <v>3573</v>
  </rv>
  <rv s="2">
    <v>7038</v>
  </rv>
  <rv s="16">
    <v>en-US</v>
    <v>c7lxec</v>
    <v>268435456</v>
    <v>1</v>
    <v>Powered by Refinitiv</v>
    <v>36</v>
    <v>Harbor Hm Cap Fct US LC (ARCX:HAPI)</v>
    <v>24</v>
    <v>37</v>
    <v>Finance</v>
    <v>25</v>
    <v>37.435099999999998</v>
    <v>29.12</v>
    <v>0.40689999999999998</v>
    <v>0</v>
    <v>1.1137999999999999E-2</v>
    <v>0</v>
    <v>USD</v>
    <v>NYSE Arca</v>
    <v>ARCX</v>
    <v>3.4999999999999996E-3</v>
    <v>36.9801</v>
    <v>ETF</v>
    <v>45824.840277789066</v>
    <v>36.89</v>
    <v>379685553.06999999</v>
    <v>Harbor Hm Cap Fct US LC</v>
    <v>36.979999999999997</v>
    <v>36.531799999999997</v>
    <v>36.938699999999997</v>
    <v>36.938699999999997</v>
    <v>HAPI</v>
    <v>Harbor Hm Cap Fct US LC (ARCX:HAPI)</v>
    <v>510</v>
    <v>3396</v>
  </rv>
  <rv s="2">
    <v>7040</v>
  </rv>
  <rv s="3">
    <v>https://www.bing.com/financeapi/forcetrigger?t=a1ul3m&amp;q=BATS%3aHEFA&amp;form=skydnc</v>
    <v>Learn more on Bing</v>
  </rv>
  <rv s="17">
    <v>en-US</v>
    <v>a1ul3m</v>
    <v>268435456</v>
    <v>1</v>
    <v>Powered by Refinitiv</v>
    <v>38</v>
    <v>iShares:Curr Hgd EAFE (BATS:HEFA)</v>
    <v>34</v>
    <v>39</v>
    <v>Finance</v>
    <v>17</v>
    <v>38.255000000000003</v>
    <v>31.39</v>
    <v>0.67700000000000005</v>
    <v>0.19500000000000001</v>
    <v>-3.3019999999999998E-3</v>
    <v>5.1780000000000003E-3</v>
    <v>-0.125</v>
    <v>USD</v>
    <v>CBOE BZX Exchange</v>
    <v>BATS</v>
    <v>3.4999999999999996E-3</v>
    <v>37.995100000000001</v>
    <v>ETF</v>
    <v>45824.892800508591</v>
    <v>7042</v>
    <v>37.82</v>
    <v>6481013160.4899998</v>
    <v>iShares:Curr Hgd EAFE</v>
    <v>37.83</v>
    <v>37.659999999999997</v>
    <v>37.854999999999997</v>
    <v>37.729999999999997</v>
    <v>HEFA</v>
    <v>iShares:Curr Hgd EAFE (BATS:HEFA)</v>
    <v>485996</v>
    <v>2773476</v>
  </rv>
  <rv s="2">
    <v>7043</v>
  </rv>
  <rv s="3">
    <v>https://www.bing.com/financeapi/forcetrigger?t=a1t2rw&amp;q=BATS%3aFLQS&amp;form=skydnc</v>
    <v>Learn more on Bing</v>
  </rv>
  <rv s="17">
    <v>en-US</v>
    <v>a1t2rw</v>
    <v>268435456</v>
    <v>1</v>
    <v>Powered by Refinitiv</v>
    <v>38</v>
    <v>Franklin ETF:US SC Mltfc (BATS:FLQS)</v>
    <v>34</v>
    <v>39</v>
    <v>Finance</v>
    <v>17</v>
    <v>46.24</v>
    <v>34.72</v>
    <v>0.88329999999999997</v>
    <v>0.45050000000000001</v>
    <v>0</v>
    <v>1.1251000000000001E-2</v>
    <v>0</v>
    <v>USD</v>
    <v>CBOE BZX Exchange</v>
    <v>BATS</v>
    <v>3.4999999999999996E-3</v>
    <v>40.57</v>
    <v>ETF</v>
    <v>45824.840299791409</v>
    <v>7045</v>
    <v>40.491</v>
    <v>46491823.450000003</v>
    <v>Franklin ETF:US SC Mltfc</v>
    <v>40.54</v>
    <v>40.040500000000002</v>
    <v>40.491</v>
    <v>40.491</v>
    <v>FLQS</v>
    <v>Franklin ETF:US SC Mltfc (BATS:FLQS)</v>
    <v>844</v>
    <v>3578</v>
  </rv>
  <rv s="2">
    <v>7046</v>
  </rv>
  <rv s="3">
    <v>https://www.bing.com/financeapi/forcetrigger?t=a1qrp2&amp;q=ARCX%3aDBEF&amp;form=skydnc</v>
    <v>Learn more on Bing</v>
  </rv>
  <rv s="17">
    <v>en-US</v>
    <v>a1qrp2</v>
    <v>268435456</v>
    <v>1</v>
    <v>Powered by Refinitiv</v>
    <v>38</v>
    <v>Xtrackers MSCI EAFE Hdg (ARCX:DBEF)</v>
    <v>34</v>
    <v>39</v>
    <v>Finance</v>
    <v>25</v>
    <v>45.56</v>
    <v>37.39</v>
    <v>0.64159999999999995</v>
    <v>0.23</v>
    <v>-6.43E-3</v>
    <v>5.1259999999999995E-3</v>
    <v>-0.28999999999999998</v>
    <v>USD</v>
    <v>NYSE Arca</v>
    <v>ARCX</v>
    <v>3.4999999999999996E-3</v>
    <v>45.2958</v>
    <v>ETF</v>
    <v>45824.840277789066</v>
    <v>7048</v>
    <v>45.075000000000003</v>
    <v>8029603502.8400002</v>
    <v>Xtrackers MSCI EAFE Hdg</v>
    <v>45.2</v>
    <v>44.87</v>
    <v>45.1</v>
    <v>44.81</v>
    <v>DBEF</v>
    <v>Xtrackers MSCI EAFE Hdg (ARCX:DBEF)</v>
    <v>438373</v>
    <v>599102</v>
  </rv>
  <rv s="2">
    <v>7049</v>
  </rv>
  <rv s="3">
    <v>https://www.bing.com/financeapi/forcetrigger?t=a2695r&amp;q=ARCX%3aXNTK&amp;form=skydnc</v>
    <v>Learn more on Bing</v>
  </rv>
  <rv s="17">
    <v>en-US</v>
    <v>a2695r</v>
    <v>268435456</v>
    <v>1</v>
    <v>Powered by Refinitiv</v>
    <v>38</v>
    <v>SPDR NYSE Technology (ARCX:XNTK)</v>
    <v>34</v>
    <v>39</v>
    <v>Finance</v>
    <v>25</v>
    <v>228.88</v>
    <v>159.43</v>
    <v>1.1546000000000001</v>
    <v>4.7328000000000001</v>
    <v>0</v>
    <v>2.1194999999999999E-2</v>
    <v>0</v>
    <v>USD</v>
    <v>NYSE Arca</v>
    <v>ARCX</v>
    <v>3.4999999999999996E-3</v>
    <v>228.54849999999999</v>
    <v>ETF</v>
    <v>45824.840277789066</v>
    <v>7051</v>
    <v>226.31</v>
    <v>1018195007.21</v>
    <v>SPDR NYSE Technology</v>
    <v>226.31</v>
    <v>223.3</v>
    <v>228.03280000000001</v>
    <v>228.03280000000001</v>
    <v>XNTK</v>
    <v>SPDR NYSE Technology (ARCX:XNTK)</v>
    <v>14574</v>
    <v>24759</v>
  </rv>
  <rv s="2">
    <v>7052</v>
  </rv>
  <rv s="3">
    <v>https://www.bing.com/financeapi/forcetrigger?t=a2289c&amp;q=ARCX%3aRPG&amp;form=skydnc</v>
    <v>Learn more on Bing</v>
  </rv>
  <rv s="17">
    <v>en-US</v>
    <v>a2289c</v>
    <v>268435456</v>
    <v>1</v>
    <v>Powered by Refinitiv</v>
    <v>38</v>
    <v>Invesco S&amp;P500 Pr Gr (ARCX:RPG)</v>
    <v>34</v>
    <v>39</v>
    <v>Finance</v>
    <v>25</v>
    <v>45.11</v>
    <v>32.159999999999997</v>
    <v>1.109</v>
    <v>0.74</v>
    <v>-1.6926E-2</v>
    <v>1.7217E-2</v>
    <v>-0.74</v>
    <v>USD</v>
    <v>NYSE Arca</v>
    <v>ARCX</v>
    <v>3.4999999999999996E-3</v>
    <v>43.93</v>
    <v>ETF</v>
    <v>45824.840277812502</v>
    <v>7054</v>
    <v>43.37</v>
    <v>1563566724.4300001</v>
    <v>Invesco S&amp;P500 Pr Gr</v>
    <v>43.37</v>
    <v>42.98</v>
    <v>43.72</v>
    <v>42.98</v>
    <v>RPG</v>
    <v>Invesco S&amp;P500 Pr Gr (ARCX:RPG)</v>
    <v>282884</v>
    <v>326091</v>
  </rv>
  <rv s="2">
    <v>7055</v>
  </rv>
  <rv s="16">
    <v>en-US</v>
    <v>ces3lh</v>
    <v>268435456</v>
    <v>1</v>
    <v>Powered by Refinitiv</v>
    <v>36</v>
    <v>EA:Astoria US Qlty Gr K (XNAS:GQQQ)</v>
    <v>24</v>
    <v>37</v>
    <v>Finance</v>
    <v>25</v>
    <v>26.895199999999999</v>
    <v>20.25</v>
    <v>0.25380000000000003</v>
    <v>0</v>
    <v>9.7949999999999999E-3</v>
    <v>0</v>
    <v>USD</v>
    <v>Nasdaq Stock Market</v>
    <v>XNAS</v>
    <v>3.4999999999999996E-3</v>
    <v>26.254899999999999</v>
    <v>ETF</v>
    <v>45824.843750196094</v>
    <v>26.163799999999998</v>
    <v>64769473.640000001</v>
    <v>EA:Astoria US Qlty Gr K</v>
    <v>26.24</v>
    <v>25.91</v>
    <v>26.163799999999998</v>
    <v>26.163799999999998</v>
    <v>GQQQ</v>
    <v>EA:Astoria US Qlty Gr K (XNAS:GQQQ)</v>
    <v>6770</v>
    <v>11677</v>
  </rv>
  <rv s="2">
    <v>7057</v>
  </rv>
  <rv s="3">
    <v>https://www.bing.com/financeapi/forcetrigger?t=a26ap2&amp;q=ARCX%3aXRT&amp;form=skydnc</v>
    <v>Learn more on Bing</v>
  </rv>
  <rv s="17">
    <v>en-US</v>
    <v>a26ap2</v>
    <v>268435456</v>
    <v>1</v>
    <v>Powered by Refinitiv</v>
    <v>38</v>
    <v>SPDR S&amp;P Retail (ARCX:XRT)</v>
    <v>34</v>
    <v>39</v>
    <v>Finance</v>
    <v>25</v>
    <v>84.84</v>
    <v>61.33</v>
    <v>1.2208000000000001</v>
    <v>1.71</v>
    <v>5.9689999999999995E-3</v>
    <v>2.2694000000000002E-2</v>
    <v>0.46</v>
    <v>USD</v>
    <v>NYSE Arca</v>
    <v>ARCX</v>
    <v>3.4999999999999996E-3</v>
    <v>77.22</v>
    <v>ETF</v>
    <v>45824.912000428129</v>
    <v>7059</v>
    <v>75.88</v>
    <v>269460872.69999999</v>
    <v>SPDR S&amp;P Retail</v>
    <v>76.430000000000007</v>
    <v>75.349999999999994</v>
    <v>77.06</v>
    <v>77.52</v>
    <v>XRT</v>
    <v>SPDR S&amp;P Retail (ARCX:XRT)</v>
    <v>4301701</v>
    <v>5690999</v>
  </rv>
  <rv s="2">
    <v>7060</v>
  </rv>
  <rv s="16">
    <v>en-US</v>
    <v>cbsalh</v>
    <v>268435456</v>
    <v>1</v>
    <v>Powered by Refinitiv</v>
    <v>36</v>
    <v>Themes Airlines (XNAS:AIRL)</v>
    <v>24</v>
    <v>37</v>
    <v>Finance</v>
    <v>25</v>
    <v>31.988700000000001</v>
    <v>21.56</v>
    <v>0.76759999999999995</v>
    <v>4.0660000000000002E-4</v>
    <v>2.5819000000000002E-2</v>
    <v>1.24E-2</v>
    <v>USD</v>
    <v>Nasdaq Stock Market</v>
    <v>XNAS</v>
    <v>3.4999999999999996E-3</v>
    <v>30.497599999999998</v>
    <v>ETF</v>
    <v>45824.843750265623</v>
    <v>30.497599999999998</v>
    <v>942644.53</v>
    <v>Themes Airlines</v>
    <v>30.497599999999998</v>
    <v>29.73</v>
    <v>30.497599999999998</v>
    <v>30.51</v>
    <v>AIRL</v>
    <v>Themes Airlines (XNAS:AIRL)</v>
    <v>5</v>
    <v>166</v>
  </rv>
  <rv s="2">
    <v>7062</v>
  </rv>
  <rv s="3">
    <v>https://www.bing.com/financeapi/forcetrigger?t=a21xgh&amp;q=ARCX%3aRFG&amp;form=skydnc</v>
    <v>Learn more on Bing</v>
  </rv>
  <rv s="17">
    <v>en-US</v>
    <v>a21xgh</v>
    <v>268435456</v>
    <v>1</v>
    <v>Powered by Refinitiv</v>
    <v>38</v>
    <v>Invesco S&amp;P MC400 PG (ARCX:RFG)</v>
    <v>34</v>
    <v>39</v>
    <v>Finance</v>
    <v>25</v>
    <v>53.774999999999999</v>
    <v>37.885199999999998</v>
    <v>1.0791999999999999</v>
    <v>0.54449999999999998</v>
    <v>0</v>
    <v>1.1467E-2</v>
    <v>0</v>
    <v>USD</v>
    <v>NYSE Arca</v>
    <v>ARCX</v>
    <v>3.4999999999999996E-3</v>
    <v>48.17</v>
    <v>ETF</v>
    <v>45824.840277823438</v>
    <v>7064</v>
    <v>47.91</v>
    <v>284158711.52999997</v>
    <v>Invesco S&amp;P MC400 PG</v>
    <v>47.91</v>
    <v>47.485500000000002</v>
    <v>48.03</v>
    <v>48.03</v>
    <v>RFG</v>
    <v>Invesco S&amp;P MC400 PG (ARCX:RFG)</v>
    <v>3923</v>
    <v>9429</v>
  </rv>
  <rv s="2">
    <v>7065</v>
  </rv>
  <rv s="3">
    <v>https://www.bing.com/financeapi/forcetrigger?t=a1wf9c&amp;q=XNAS%3aKBWB&amp;form=skydnc</v>
    <v>Learn more on Bing</v>
  </rv>
  <rv s="17">
    <v>en-US</v>
    <v>a1wf9c</v>
    <v>268435456</v>
    <v>1</v>
    <v>Powered by Refinitiv</v>
    <v>38</v>
    <v>Invesco KBW Bank (XNAS:KBWB)</v>
    <v>34</v>
    <v>39</v>
    <v>Finance</v>
    <v>25</v>
    <v>72.39</v>
    <v>51.125</v>
    <v>0.98860000000000003</v>
    <v>0.95</v>
    <v>4.359E-3</v>
    <v>1.4486000000000001E-2</v>
    <v>0.28999999999999998</v>
    <v>USD</v>
    <v>Nasdaq Stock Market</v>
    <v>XNAS</v>
    <v>3.4999999999999996E-3</v>
    <v>66.989999999999995</v>
    <v>ETF</v>
    <v>45824.882330068751</v>
    <v>7067</v>
    <v>66.069999999999993</v>
    <v>3779938149.46</v>
    <v>Invesco KBW Bank</v>
    <v>66.069999999999993</v>
    <v>65.58</v>
    <v>66.53</v>
    <v>66.819999999999993</v>
    <v>KBWB</v>
    <v>Invesco KBW Bank (XNAS:KBWB)</v>
    <v>812219</v>
    <v>1148996</v>
  </rv>
  <rv s="2">
    <v>7068</v>
  </rv>
  <rv s="16">
    <v>en-US</v>
    <v>c7x6dm</v>
    <v>268435456</v>
    <v>1</v>
    <v>Powered by Refinitiv</v>
    <v>36</v>
    <v>EA:Strive 1000 Div Gro (XNYS:STXD)</v>
    <v>24</v>
    <v>37</v>
    <v>Finance</v>
    <v>25</v>
    <v>34.339799999999997</v>
    <v>28.454999999999998</v>
    <v>0.1676</v>
    <v>0</v>
    <v>4.9449999999999997E-3</v>
    <v>0</v>
    <v>USD</v>
    <v>New York Stock Exchange</v>
    <v>XNYS</v>
    <v>3.4999999999999996E-3</v>
    <v>34.19</v>
    <v>ETF</v>
    <v>45824.840277812502</v>
    <v>34.049999999999997</v>
    <v>50234141.770000003</v>
    <v>EA:Strive 1000 Div Gro</v>
    <v>34.08</v>
    <v>33.892400000000002</v>
    <v>34.06</v>
    <v>34.06</v>
    <v>STXD</v>
    <v>EA:Strive 1000 Div Gro (XNYS:STXD)</v>
    <v>2331</v>
    <v>5268</v>
  </rv>
  <rv s="2">
    <v>7070</v>
  </rv>
  <rv s="3">
    <v>https://www.bing.com/financeapi/forcetrigger?t=a266rw&amp;q=ARCX%3aXHB&amp;form=skydnc</v>
    <v>Learn more on Bing</v>
  </rv>
  <rv s="17">
    <v>en-US</v>
    <v>a266rw</v>
    <v>268435456</v>
    <v>1</v>
    <v>Powered by Refinitiv</v>
    <v>38</v>
    <v>SPDR S&amp;P Homebuilders (ARCX:XHB)</v>
    <v>34</v>
    <v>39</v>
    <v>Finance</v>
    <v>35</v>
    <v>126.09</v>
    <v>84.48</v>
    <v>1.3001</v>
    <v>1.1100000000000001</v>
    <v>5.0360000000000005E-3</v>
    <v>1.1779999999999999E-2</v>
    <v>0.48</v>
    <v>USD</v>
    <v>NYSE Arca</v>
    <v>ARCX</v>
    <v>3.4999999999999996E-3</v>
    <v>95.79</v>
    <v>ETF</v>
    <v>45824.936344224217</v>
    <v>7072</v>
    <v>94.2</v>
    <v>1197635335.04</v>
    <v>SPDR S&amp;P Homebuilders</v>
    <v>95.25</v>
    <v>94.23</v>
    <v>95.34</v>
    <v>95.8</v>
    <v>XHB</v>
    <v>SPDR S&amp;P Homebuilders (ARCX:XHB)</v>
    <v>1652708</v>
    <v>2497979</v>
  </rv>
  <rv s="2">
    <v>7073</v>
  </rv>
  <rv s="16">
    <v>en-US</v>
    <v>cest8m</v>
    <v>268435456</v>
    <v>1</v>
    <v>Powered by Refinitiv</v>
    <v>36</v>
    <v>Harbor PanAgora Dyn LCC (ARCX:INFO)</v>
    <v>24</v>
    <v>37</v>
    <v>Finance</v>
    <v>25</v>
    <v>21.57</v>
    <v>17.149999999999999</v>
    <v>0.23760000000000001</v>
    <v>4.5130000000000002E-4</v>
    <v>1.1297E-2</v>
    <v>9.5999999999999992E-3</v>
    <v>USD</v>
    <v>NYSE Arca</v>
    <v>ARCX</v>
    <v>3.4999999999999996E-3</v>
    <v>21.270399999999999</v>
    <v>ETF</v>
    <v>45824.840277812502</v>
    <v>21.270399999999999</v>
    <v>68899900.010000005</v>
    <v>Harbor PanAgora Dyn LCC</v>
    <v>21.270399999999999</v>
    <v>21.032800000000002</v>
    <v>21.270399999999999</v>
    <v>21.28</v>
    <v>INFO</v>
    <v>Harbor PanAgora Dyn LCC (ARCX:INFO)</v>
    <v>67</v>
    <v>8515</v>
  </rv>
  <rv s="2">
    <v>7075</v>
  </rv>
  <rv s="3">
    <v>https://www.bing.com/financeapi/forcetrigger?t=a2671h&amp;q=ARCX%3aXHS&amp;form=skydnc</v>
    <v>Learn more on Bing</v>
  </rv>
  <rv s="17">
    <v>en-US</v>
    <v>a2671h</v>
    <v>268435456</v>
    <v>1</v>
    <v>Powered by Refinitiv</v>
    <v>38</v>
    <v>SPDR S&amp;P Health Care Svc (ARCX:XHS)</v>
    <v>34</v>
    <v>39</v>
    <v>Finance</v>
    <v>25</v>
    <v>103.498</v>
    <v>88.1</v>
    <v>0.82169999999999999</v>
    <v>0.41</v>
    <v>-3.7080000000000004E-3</v>
    <v>4.241E-3</v>
    <v>-0.36</v>
    <v>USD</v>
    <v>NYSE Arca</v>
    <v>ARCX</v>
    <v>3.4999999999999996E-3</v>
    <v>97.54</v>
    <v>ETF</v>
    <v>45824.840277777781</v>
    <v>7077</v>
    <v>96.22</v>
    <v>91467006.909999996</v>
    <v>SPDR S&amp;P Health Care Svc</v>
    <v>96.91</v>
    <v>96.67</v>
    <v>97.08</v>
    <v>96.72</v>
    <v>XHS</v>
    <v>SPDR S&amp;P Health Care Svc (ARCX:XHS)</v>
    <v>3992</v>
    <v>9210</v>
  </rv>
  <rv s="2">
    <v>7078</v>
  </rv>
  <rv s="3">
    <v>https://www.bing.com/financeapi/forcetrigger?t=a26bim&amp;q=ARCX%3aXTL&amp;form=skydnc</v>
    <v>Learn more on Bing</v>
  </rv>
  <rv s="17">
    <v>en-US</v>
    <v>a26bim</v>
    <v>268435456</v>
    <v>1</v>
    <v>Powered by Refinitiv</v>
    <v>38</v>
    <v>SPDR S&amp;P Telecom (ARCX:XTL)</v>
    <v>34</v>
    <v>39</v>
    <v>Finance</v>
    <v>25</v>
    <v>113.4999</v>
    <v>75.034999999999997</v>
    <v>0.879</v>
    <v>2.2079</v>
    <v>-4.607E-3</v>
    <v>2.0790000000000003E-2</v>
    <v>-0.49940000000000001</v>
    <v>USD</v>
    <v>NYSE Arca</v>
    <v>ARCX</v>
    <v>3.4999999999999996E-3</v>
    <v>109.43</v>
    <v>ETF</v>
    <v>45824.840277812502</v>
    <v>7080</v>
    <v>108.22</v>
    <v>102043251.87</v>
    <v>SPDR S&amp;P Telecom</v>
    <v>109.43</v>
    <v>106.2015</v>
    <v>108.40940000000001</v>
    <v>107.91</v>
    <v>XTL</v>
    <v>SPDR S&amp;P Telecom (ARCX:XTL)</v>
    <v>4558</v>
    <v>4509</v>
  </rv>
  <rv s="2">
    <v>7081</v>
  </rv>
  <rv s="3">
    <v>https://www.bing.com/financeapi/forcetrigger?t=a26ba2&amp;q=ARCX%3aXSW&amp;form=skydnc</v>
    <v>Learn more on Bing</v>
  </rv>
  <rv s="17">
    <v>en-US</v>
    <v>a26ba2</v>
    <v>268435456</v>
    <v>1</v>
    <v>Powered by Refinitiv</v>
    <v>38</v>
    <v>SPDR S&amp;P Sftwre &amp; Svc (ARCX:XSW)</v>
    <v>34</v>
    <v>39</v>
    <v>Finance</v>
    <v>25</v>
    <v>206</v>
    <v>136.83500000000001</v>
    <v>0.93230000000000002</v>
    <v>4.13</v>
    <v>0</v>
    <v>2.3037000000000002E-2</v>
    <v>0</v>
    <v>USD</v>
    <v>NYSE Arca</v>
    <v>ARCX</v>
    <v>3.4999999999999996E-3</v>
    <v>183.97970000000001</v>
    <v>ETF</v>
    <v>45824.881601353904</v>
    <v>7083</v>
    <v>181.07</v>
    <v>509563434.11000001</v>
    <v>SPDR S&amp;P Sftwre &amp; Svc</v>
    <v>181.08</v>
    <v>179.28</v>
    <v>183.41</v>
    <v>183.41</v>
    <v>XSW</v>
    <v>SPDR S&amp;P Sftwre &amp; Svc (ARCX:XSW)</v>
    <v>190907</v>
    <v>26753</v>
  </rv>
  <rv s="2">
    <v>7084</v>
  </rv>
  <rv s="3">
    <v>https://www.bing.com/financeapi/forcetrigger?t=a1wfkr&amp;q=XNAS%3aKBWY&amp;form=skydnc</v>
    <v>Learn more on Bing</v>
  </rv>
  <rv s="17">
    <v>en-US</v>
    <v>a1wfkr</v>
    <v>268435456</v>
    <v>1</v>
    <v>Powered by Refinitiv</v>
    <v>38</v>
    <v>Invesco KBW PYE REIT (XNAS:KBWY)</v>
    <v>34</v>
    <v>39</v>
    <v>Finance</v>
    <v>35</v>
    <v>21.858000000000001</v>
    <v>13.86</v>
    <v>1.1257999999999999</v>
    <v>0.03</v>
    <v>1.023E-2</v>
    <v>1.9220000000000001E-3</v>
    <v>0.16</v>
    <v>USD</v>
    <v>Nasdaq Stock Market</v>
    <v>XNAS</v>
    <v>3.4999999999999996E-3</v>
    <v>15.83</v>
    <v>ETF</v>
    <v>45824.942318807814</v>
    <v>7086</v>
    <v>15.595000000000001</v>
    <v>213656930.55000001</v>
    <v>Invesco KBW PYE REIT</v>
    <v>15.74</v>
    <v>15.61</v>
    <v>15.64</v>
    <v>15.8</v>
    <v>KBWY</v>
    <v>Invesco KBW PYE REIT (XNAS:KBWY)</v>
    <v>173468</v>
    <v>176997</v>
  </rv>
  <rv s="2">
    <v>7087</v>
  </rv>
  <rv s="16">
    <v>en-US</v>
    <v>c7evjc</v>
    <v>268435456</v>
    <v>1</v>
    <v>Powered by Refinitiv</v>
    <v>36</v>
    <v>Carbon Cllctv CS US Eq (XNAS:CCSO)</v>
    <v>24</v>
    <v>37</v>
    <v>Finance</v>
    <v>25</v>
    <v>22.53</v>
    <v>16.8</v>
    <v>0.37969999999999998</v>
    <v>0</v>
    <v>1.7369000000000002E-2</v>
    <v>0</v>
    <v>USD</v>
    <v>Nasdaq Stock Market</v>
    <v>XNAS</v>
    <v>3.4999999999999996E-3</v>
    <v>22.24</v>
    <v>ETF</v>
    <v>45824.843750196094</v>
    <v>22.2</v>
    <v>31239895.199999999</v>
    <v>Carbon Cllctv CS US Eq</v>
    <v>22.2</v>
    <v>21.860299999999999</v>
    <v>22.24</v>
    <v>22.24</v>
    <v>CCSO</v>
    <v>Carbon Cllctv CS US Eq (XNAS:CCSO)</v>
    <v>291</v>
    <v>820</v>
  </rv>
  <rv s="2">
    <v>7089</v>
  </rv>
  <rv s="3">
    <v>https://www.bing.com/financeapi/forcetrigger?t=a1wfhw&amp;q=XNAS%3aKBWR&amp;form=skydnc</v>
    <v>Learn more on Bing</v>
  </rv>
  <rv s="17">
    <v>en-US</v>
    <v>a1wfhw</v>
    <v>268435456</v>
    <v>1</v>
    <v>Powered by Refinitiv</v>
    <v>38</v>
    <v>Invesco KBW Reg Bank (XNAS:KBWR)</v>
    <v>34</v>
    <v>39</v>
    <v>Finance</v>
    <v>25</v>
    <v>69.749899999999997</v>
    <v>46.04</v>
    <v>1.0145</v>
    <v>-0.15</v>
    <v>0</v>
    <v>-2.7029999999999997E-3</v>
    <v>0</v>
    <v>USD</v>
    <v>Nasdaq Stock Market</v>
    <v>XNAS</v>
    <v>3.4999999999999996E-3</v>
    <v>55.4998</v>
    <v>ETF</v>
    <v>45824.843750034372</v>
    <v>7091</v>
    <v>55.35</v>
    <v>47651904.990000002</v>
    <v>Invesco KBW Reg Bank</v>
    <v>55.4024</v>
    <v>55.5</v>
    <v>55.35</v>
    <v>55.35</v>
    <v>KBWR</v>
    <v>Invesco KBW Reg Bank (XNAS:KBWR)</v>
    <v>2516</v>
    <v>1931</v>
  </rv>
  <rv s="2">
    <v>7092</v>
  </rv>
  <rv s="3">
    <v>https://www.bing.com/financeapi/forcetrigger?t=a1wfqh&amp;q=ARCX%3aKCE&amp;form=skydnc</v>
    <v>Learn more on Bing</v>
  </rv>
  <rv s="17">
    <v>en-US</v>
    <v>a1wfqh</v>
    <v>268435456</v>
    <v>1</v>
    <v>Powered by Refinitiv</v>
    <v>38</v>
    <v>SPDR S&amp;P Cap Mkts ETF (ARCX:KCE)</v>
    <v>34</v>
    <v>39</v>
    <v>Finance</v>
    <v>25</v>
    <v>149.65989999999999</v>
    <v>104.46</v>
    <v>1.1314</v>
    <v>2.2431999999999999</v>
    <v>-2.0089000000000003E-2</v>
    <v>1.6639999999999999E-2</v>
    <v>-2.7532000000000001</v>
    <v>USD</v>
    <v>NYSE Arca</v>
    <v>ARCX</v>
    <v>3.4999999999999996E-3</v>
    <v>138.1293</v>
    <v>ETF</v>
    <v>45824.840277823438</v>
    <v>7094</v>
    <v>136.16999999999999</v>
    <v>466000962.36000001</v>
    <v>SPDR S&amp;P Cap Mkts ETF</v>
    <v>136.16999999999999</v>
    <v>134.81</v>
    <v>137.0532</v>
    <v>134.30000000000001</v>
    <v>KCE</v>
    <v>SPDR S&amp;P Cap Mkts ETF (ARCX:KCE)</v>
    <v>22955</v>
    <v>19993</v>
  </rv>
  <rv s="2">
    <v>7095</v>
  </rv>
  <rv s="3">
    <v>https://www.bing.com/financeapi/forcetrigger?t=a1yu8m&amp;q=BATS%3aNURE&amp;form=skydnc</v>
    <v>Learn more on Bing</v>
  </rv>
  <rv s="17">
    <v>en-US</v>
    <v>a1yu8m</v>
    <v>268435456</v>
    <v>1</v>
    <v>Powered by Refinitiv</v>
    <v>38</v>
    <v>Nuveen Short-Term REIT (BATS:NURE)</v>
    <v>34</v>
    <v>39</v>
    <v>Finance</v>
    <v>17</v>
    <v>35.14</v>
    <v>26.06</v>
    <v>0.91220000000000001</v>
    <v>0.20649999999999999</v>
    <v>0</v>
    <v>6.9230000000000003E-3</v>
    <v>0</v>
    <v>USD</v>
    <v>CBOE BZX Exchange</v>
    <v>BATS</v>
    <v>3.4999999999999996E-3</v>
    <v>30.1889</v>
    <v>ETF</v>
    <v>45824.840326990627</v>
    <v>7097</v>
    <v>30.01</v>
    <v>44009512.799999997</v>
    <v>Nuveen Short-Term REIT</v>
    <v>30.01</v>
    <v>29.8277</v>
    <v>30.034199999999998</v>
    <v>30.034199999999998</v>
    <v>NURE</v>
    <v>Nuveen Short-Term REIT (BATS:NURE)</v>
    <v>6056</v>
    <v>4748</v>
  </rv>
  <rv s="2">
    <v>7098</v>
  </rv>
  <rv s="3">
    <v>https://www.bing.com/financeapi/forcetrigger?t=bwyo8m&amp;q=ARCX%3aDFAE&amp;form=skydnc</v>
    <v>Learn more on Bing</v>
  </rv>
  <rv s="17">
    <v>en-US</v>
    <v>bwyo8m</v>
    <v>268435456</v>
    <v>1</v>
    <v>Powered by Refinitiv</v>
    <v>38</v>
    <v>DFA Em Core Eqty Mkt (ARCX:DFAE)</v>
    <v>34</v>
    <v>39</v>
    <v>Finance</v>
    <v>25</v>
    <v>28.734999999999999</v>
    <v>22.68</v>
    <v>0.95640000000000003</v>
    <v>0.31</v>
    <v>0</v>
    <v>1.0973E-2</v>
    <v>0</v>
    <v>USD</v>
    <v>NYSE Arca</v>
    <v>ARCX</v>
    <v>3.4999999999999996E-3</v>
    <v>28.72</v>
    <v>ETF</v>
    <v>45824.840277823438</v>
    <v>7100</v>
    <v>28.4985</v>
    <v>5676872396.6999998</v>
    <v>DFA Em Core Eqty Mkt</v>
    <v>28.54</v>
    <v>28.25</v>
    <v>28.56</v>
    <v>28.56</v>
    <v>DFAE</v>
    <v>DFA Em Core Eqty Mkt (ARCX:DFAE)</v>
    <v>483611</v>
    <v>641022</v>
  </rv>
  <rv s="2">
    <v>7101</v>
  </rv>
  <rv s="16">
    <v>en-US</v>
    <v>cbq3p2</v>
    <v>268435456</v>
    <v>1</v>
    <v>Powered by Refinitiv</v>
    <v>36</v>
    <v>Return Stckd Glb S&amp;B (BATS:RSSB)</v>
    <v>24</v>
    <v>37</v>
    <v>Finance</v>
    <v>17</v>
    <v>25.99</v>
    <v>20.53</v>
    <v>0.28000000000000003</v>
    <v>0</v>
    <v>1.1200000000000002E-2</v>
    <v>0</v>
    <v>USD</v>
    <v>CBOE BZX Exchange</v>
    <v>BATS</v>
    <v>3.4999999999999996E-3</v>
    <v>25.449200000000001</v>
    <v>ETF</v>
    <v>45824.840339258597</v>
    <v>25.11</v>
    <v>272069343.57999998</v>
    <v>Return Stckd Glb S&amp;B</v>
    <v>25.449200000000001</v>
    <v>25</v>
    <v>25.28</v>
    <v>25.28</v>
    <v>RSSB</v>
    <v>Return Stckd Glb S&amp;B (BATS:RSSB)</v>
    <v>29337</v>
    <v>30648</v>
  </rv>
  <rv s="2">
    <v>7103</v>
  </rv>
  <rv s="16">
    <v>en-US</v>
    <v>cbterw</v>
    <v>268435456</v>
    <v>1</v>
    <v>Powered by Refinitiv</v>
    <v>36</v>
    <v>Themes Natural Monopoly (XNAS:CZAR)</v>
    <v>24</v>
    <v>37</v>
    <v>Finance</v>
    <v>25</v>
    <v>31.679600000000001</v>
    <v>26.29</v>
    <v>8.8499999999999995E-2</v>
    <v>0</v>
    <v>2.8479999999999998E-3</v>
    <v>0</v>
    <v>USD</v>
    <v>Nasdaq Stock Market</v>
    <v>XNAS</v>
    <v>3.4999999999999996E-3</v>
    <v>31.16</v>
    <v>ETF</v>
    <v>45824.843750092186</v>
    <v>31.16</v>
    <v>1553219.38</v>
    <v>Themes Natural Monopoly</v>
    <v>31.16</v>
    <v>31.0715</v>
    <v>31.16</v>
    <v>31.16</v>
    <v>CZAR</v>
    <v>Themes Natural Monopoly (XNAS:CZAR)</v>
    <v>2</v>
    <v>395</v>
  </rv>
  <rv s="2">
    <v>7105</v>
  </rv>
  <rv s="16">
    <v>en-US</v>
    <v>cbut3m</v>
    <v>268435456</v>
    <v>1</v>
    <v>Powered by Refinitiv</v>
    <v>36</v>
    <v>Themes Glbl Syst Imp Bnk (XNAS:GSIB)</v>
    <v>24</v>
    <v>37</v>
    <v>Finance</v>
    <v>25</v>
    <v>45.379899999999999</v>
    <v>27.86</v>
    <v>0.74719999999999998</v>
    <v>-3.9467000000000002E-2</v>
    <v>1.8086000000000001E-2</v>
    <v>-1.66</v>
    <v>USD</v>
    <v>Nasdaq Stock Market</v>
    <v>XNAS</v>
    <v>3.4999999999999996E-3</v>
    <v>42.24</v>
    <v>ETF</v>
    <v>45824.884599108591</v>
    <v>41.3</v>
    <v>6134779.0199999996</v>
    <v>Themes Glbl Syst Imp Bnk</v>
    <v>41.3</v>
    <v>41.312800000000003</v>
    <v>42.06</v>
    <v>40.4</v>
    <v>GSIB</v>
    <v>Themes Glbl Syst Imp Bnk (XNAS:GSIB)</v>
    <v>13019</v>
    <v>3536</v>
  </rv>
  <rv s="2">
    <v>7107</v>
  </rv>
  <rv s="3">
    <v>https://www.bing.com/financeapi/forcetrigger?t=a235f2&amp;q=XNAS%3aSMH&amp;form=skydnc</v>
    <v>Learn more on Bing</v>
  </rv>
  <rv s="17">
    <v>en-US</v>
    <v>a235f2</v>
    <v>268435456</v>
    <v>1</v>
    <v>Powered by Refinitiv</v>
    <v>38</v>
    <v>VanEck:Semiconductor (XNAS:SMH)</v>
    <v>34</v>
    <v>39</v>
    <v>Finance</v>
    <v>35</v>
    <v>283.07</v>
    <v>170.11</v>
    <v>1.4548000000000001</v>
    <v>6.39</v>
    <v>1.5190000000000001E-4</v>
    <v>2.4864999999999998E-2</v>
    <v>0.04</v>
    <v>USD</v>
    <v>Nasdaq Stock Market</v>
    <v>XNAS</v>
    <v>3.4999999999999996E-3</v>
    <v>265.05</v>
    <v>ETF</v>
    <v>45824.938588310157</v>
    <v>7109</v>
    <v>259.77999999999997</v>
    <v>22183996298.869999</v>
    <v>VanEck:Semiconductor</v>
    <v>259.96499999999997</v>
    <v>256.99</v>
    <v>263.38</v>
    <v>263.42</v>
    <v>SMH</v>
    <v>VanEck:Semiconductor (XNAS:SMH)</v>
    <v>7450772</v>
    <v>7565052</v>
  </rv>
  <rv s="2">
    <v>7110</v>
  </rv>
  <rv s="3">
    <v>https://www.bing.com/financeapi/forcetrigger?t=a1wer7&amp;q=ARCX%3aKBE&amp;form=skydnc</v>
    <v>Learn more on Bing</v>
  </rv>
  <rv s="17">
    <v>en-US</v>
    <v>a1wer7</v>
    <v>268435456</v>
    <v>1</v>
    <v>Powered by Refinitiv</v>
    <v>38</v>
    <v>SPDR S&amp;P Bank ETF (ARCX:KBE)</v>
    <v>34</v>
    <v>39</v>
    <v>Finance</v>
    <v>25</v>
    <v>63.74</v>
    <v>43.64</v>
    <v>1.0048999999999999</v>
    <v>0.21</v>
    <v>0</v>
    <v>3.9719999999999998E-3</v>
    <v>0</v>
    <v>USD</v>
    <v>NYSE Arca</v>
    <v>ARCX</v>
    <v>3.4999999999999996E-3</v>
    <v>53.77</v>
    <v>ETF</v>
    <v>45824.843806376564</v>
    <v>7112</v>
    <v>52.994999999999997</v>
    <v>1359689919.54</v>
    <v>SPDR S&amp;P Bank ETF</v>
    <v>53.45</v>
    <v>52.87</v>
    <v>53.08</v>
    <v>53.08</v>
    <v>KBE</v>
    <v>SPDR S&amp;P Bank ETF (ARCX:KBE)</v>
    <v>1210418</v>
    <v>1531877</v>
  </rv>
  <rv s="2">
    <v>7113</v>
  </rv>
  <rv s="3">
    <v>https://www.bing.com/financeapi/forcetrigger?t=a23bxm&amp;q=XNAS%3aSOXX&amp;form=skydnc</v>
    <v>Learn more on Bing</v>
  </rv>
  <rv s="17">
    <v>en-US</v>
    <v>a23bxm</v>
    <v>268435456</v>
    <v>1</v>
    <v>Powered by Refinitiv</v>
    <v>38</v>
    <v>iShares:Semiconductor (XNAS:SOXX)</v>
    <v>34</v>
    <v>39</v>
    <v>Finance</v>
    <v>35</v>
    <v>267.24</v>
    <v>148.31</v>
    <v>1.4404999999999999</v>
    <v>6.9633000000000003</v>
    <v>1.0549999999999999E-3</v>
    <v>3.1583E-2</v>
    <v>0.24</v>
    <v>USD</v>
    <v>Nasdaq Stock Market</v>
    <v>XNAS</v>
    <v>3.4999999999999996E-3</v>
    <v>228.58</v>
    <v>ETF</v>
    <v>45824.941488703123</v>
    <v>7115</v>
    <v>223.24</v>
    <v>11573552439.469999</v>
    <v>iShares:Semiconductor</v>
    <v>223.58500000000001</v>
    <v>220.47669999999999</v>
    <v>227.44</v>
    <v>227.68</v>
    <v>SOXX</v>
    <v>iShares:Semiconductor (XNAS:SOXX)</v>
    <v>5705913</v>
    <v>6910360</v>
  </rv>
  <rv s="2">
    <v>7116</v>
  </rv>
  <rv s="3">
    <v>https://www.bing.com/financeapi/forcetrigger?t=a1wn3m&amp;q=ARCX%3aKRE&amp;form=skydnc</v>
    <v>Learn more on Bing</v>
  </rv>
  <rv s="17">
    <v>en-US</v>
    <v>a1wn3m</v>
    <v>268435456</v>
    <v>1</v>
    <v>Powered by Refinitiv</v>
    <v>38</v>
    <v>SPDR S&amp;P Reg Banking ETF (ARCX:KRE)</v>
    <v>34</v>
    <v>39</v>
    <v>Finance</v>
    <v>35</v>
    <v>70.25</v>
    <v>45.79</v>
    <v>1.1377999999999999</v>
    <v>0.255</v>
    <v>3.5399999999999997E-3</v>
    <v>4.535E-3</v>
    <v>0.2</v>
    <v>USD</v>
    <v>NYSE Arca</v>
    <v>ARCX</v>
    <v>3.4999999999999996E-3</v>
    <v>57.2</v>
    <v>ETF</v>
    <v>45824.939698078124</v>
    <v>7118</v>
    <v>56.344999999999999</v>
    <v>3216325065.1500001</v>
    <v>SPDR S&amp;P Reg Banking ETF</v>
    <v>56.99</v>
    <v>56.23</v>
    <v>56.484999999999999</v>
    <v>56.69</v>
    <v>KRE</v>
    <v>SPDR S&amp;P Reg Banking ETF (ARCX:KRE)</v>
    <v>11150481</v>
    <v>10467734</v>
  </rv>
  <rv s="2">
    <v>7119</v>
  </rv>
  <rv s="16">
    <v>en-US</v>
    <v>cehm5r</v>
    <v>268435456</v>
    <v>1</v>
    <v>Powered by Refinitiv</v>
    <v>36</v>
    <v>VanEck:Fabless Smcndctr (XNAS:SMHX)</v>
    <v>24</v>
    <v>37</v>
    <v>Finance</v>
    <v>25</v>
    <v>32.19</v>
    <v>18.46</v>
    <v>0.81</v>
    <v>1.9099999999999999E-2</v>
    <v>2.8410999999999999E-2</v>
    <v>0.56000000000000005</v>
    <v>USD</v>
    <v>Nasdaq Stock Market</v>
    <v>XNAS</v>
    <v>3.4999999999999996E-3</v>
    <v>29.524999999999999</v>
    <v>ETF</v>
    <v>45824.87447106406</v>
    <v>28.81</v>
    <v>46223654.700000003</v>
    <v>VanEck:Fabless Smcndctr</v>
    <v>28.81</v>
    <v>28.51</v>
    <v>29.32</v>
    <v>29.88</v>
    <v>SMHX</v>
    <v>VanEck:Fabless Smcndctr (XNAS:SMHX)</v>
    <v>25221</v>
    <v>41721</v>
  </rv>
  <rv s="2">
    <v>7121</v>
  </rv>
  <rv s="3">
    <v>https://www.bing.com/financeapi/forcetrigger?t=a26aur&amp;q=ARCX%3aXSD&amp;form=skydnc</v>
    <v>Learn more on Bing</v>
  </rv>
  <rv s="17">
    <v>en-US</v>
    <v>a26aur</v>
    <v>268435456</v>
    <v>1</v>
    <v>Powered by Refinitiv</v>
    <v>38</v>
    <v>SPDR S&amp;P Semiconductor (ARCX:XSD)</v>
    <v>34</v>
    <v>39</v>
    <v>Finance</v>
    <v>25</v>
    <v>273.98</v>
    <v>156.77500000000001</v>
    <v>1.5015000000000001</v>
    <v>8.51</v>
    <v>8.9520000000000008E-4</v>
    <v>3.5868999999999998E-2</v>
    <v>0.22</v>
    <v>USD</v>
    <v>NYSE Arca</v>
    <v>ARCX</v>
    <v>3.4999999999999996E-3</v>
    <v>247.149</v>
    <v>ETF</v>
    <v>45824.863888020314</v>
    <v>7123</v>
    <v>241.51</v>
    <v>1135366045.26</v>
    <v>SPDR S&amp;P Semiconductor</v>
    <v>241.51</v>
    <v>237.25</v>
    <v>245.76</v>
    <v>245.98</v>
    <v>XSD</v>
    <v>SPDR S&amp;P Semiconductor (ARCX:XSD)</v>
    <v>36749</v>
    <v>45680</v>
  </rv>
  <rv s="2">
    <v>7124</v>
  </rv>
  <rv s="16">
    <v>en-US</v>
    <v>cbsar7</v>
    <v>268435456</v>
    <v>1</v>
    <v>Powered by Refinitiv</v>
    <v>36</v>
    <v>Themes Gen Art Int (XNAS:WISE)</v>
    <v>24</v>
    <v>37</v>
    <v>Finance</v>
    <v>25</v>
    <v>42.59</v>
    <v>24.56</v>
    <v>1.0142</v>
    <v>0</v>
    <v>3.0668000000000001E-2</v>
    <v>0</v>
    <v>USD</v>
    <v>Nasdaq Stock Market</v>
    <v>XNAS</v>
    <v>3.4999999999999996E-3</v>
    <v>34.167400000000001</v>
    <v>ETF</v>
    <v>45824.843750092186</v>
    <v>33.51</v>
    <v>26683068.789999999</v>
    <v>Themes Gen Art Int</v>
    <v>33.51</v>
    <v>33.07</v>
    <v>34.084200000000003</v>
    <v>34.084200000000003</v>
    <v>WISE</v>
    <v>Themes Gen Art Int (XNAS:WISE)</v>
    <v>3653</v>
    <v>6462</v>
  </rv>
  <rv s="2">
    <v>7126</v>
  </rv>
  <rv s="3">
    <v>https://www.bing.com/financeapi/forcetrigger?t=a26boc&amp;q=ARCX%3aXTN&amp;form=skydnc</v>
    <v>Learn more on Bing</v>
  </rv>
  <rv s="17">
    <v>en-US</v>
    <v>a26boc</v>
    <v>268435456</v>
    <v>1</v>
    <v>Powered by Refinitiv</v>
    <v>38</v>
    <v>SPDR S&amp;P Trans (ARCX:XTN)</v>
    <v>34</v>
    <v>39</v>
    <v>Finance</v>
    <v>25</v>
    <v>95.62</v>
    <v>61.95</v>
    <v>1.2049000000000001</v>
    <v>1.76</v>
    <v>-1.7425E-2</v>
    <v>2.307E-2</v>
    <v>-1.36</v>
    <v>USD</v>
    <v>NYSE Arca</v>
    <v>ARCX</v>
    <v>3.4999999999999996E-3</v>
    <v>78.25</v>
    <v>ETF</v>
    <v>45824.840277777781</v>
    <v>7128</v>
    <v>76.8</v>
    <v>181260204.75999999</v>
    <v>SPDR S&amp;P Trans</v>
    <v>77.25</v>
    <v>76.290000000000006</v>
    <v>78.05</v>
    <v>76.69</v>
    <v>XTN</v>
    <v>SPDR S&amp;P Trans (ARCX:XTN)</v>
    <v>31192</v>
    <v>34199</v>
  </rv>
  <rv s="2">
    <v>7129</v>
  </rv>
  <rv s="16">
    <v>en-US</v>
    <v>c7gssm</v>
    <v>268435456</v>
    <v>1</v>
    <v>Powered by Refinitiv</v>
    <v>36</v>
    <v>J Hancock ETF:US Hi Div (ARCX:JHDV)</v>
    <v>24</v>
    <v>37</v>
    <v>Finance</v>
    <v>25</v>
    <v>37.869799999999998</v>
    <v>30.238399999999999</v>
    <v>0.31969999999999998</v>
    <v>0</v>
    <v>8.8139999999999989E-3</v>
    <v>0</v>
    <v>USD</v>
    <v>NYSE Arca</v>
    <v>ARCX</v>
    <v>3.4000000000000002E-3</v>
    <v>36.5916</v>
    <v>ETF</v>
    <v>45824.840277789066</v>
    <v>36.5916</v>
    <v>7841042.4199999999</v>
    <v>J Hancock ETF:US Hi Div</v>
    <v>36.5916</v>
    <v>36.271900000000002</v>
    <v>36.5916</v>
    <v>36.5916</v>
    <v>JHDV</v>
    <v>J Hancock ETF:US Hi Div (ARCX:JHDV)</v>
    <v>3</v>
    <v>6</v>
  </rv>
  <rv s="2">
    <v>7131</v>
  </rv>
  <rv s="16">
    <v>en-US</v>
    <v>cal5tc</v>
    <v>268435456</v>
    <v>1</v>
    <v>Powered by Refinitiv</v>
    <v>36</v>
    <v>USCF:Sust Commdty Strgy (ARCX:ZSC)</v>
    <v>24</v>
    <v>37</v>
    <v>Finance</v>
    <v>25</v>
    <v>25</v>
    <v>21.3749</v>
    <v>7.4099999999999999E-2</v>
    <v>0</v>
    <v>3.16E-3</v>
    <v>0</v>
    <v>USD</v>
    <v>NYSE Arca</v>
    <v>ARCX</v>
    <v>3.4000000000000002E-3</v>
    <v>23.520099999999999</v>
    <v>ETF</v>
    <v>45824.84027780078</v>
    <v>23.520099999999999</v>
    <v>2279917.02</v>
    <v>USCF:Sust Commdty Strgy</v>
    <v>23.520099999999999</v>
    <v>23.446000000000002</v>
    <v>23.520099999999999</v>
    <v>23.520099999999999</v>
    <v>ZSC</v>
    <v>USCF:Sust Commdty Strgy (ARCX:ZSC)</v>
    <v>6</v>
    <v>124</v>
  </rv>
  <rv s="2">
    <v>7133</v>
  </rv>
  <rv s="16">
    <v>en-US</v>
    <v>c7pboc</v>
    <v>268435456</v>
    <v>1</v>
    <v>Powered by Refinitiv</v>
    <v>36</v>
    <v>Angel Oak UltSh Inc (XNAS:UYLD)</v>
    <v>24</v>
    <v>37</v>
    <v>Finance</v>
    <v>25</v>
    <v>51.44</v>
    <v>50.734999999999999</v>
    <v>0.01</v>
    <v>0</v>
    <v>1.9560000000000001E-4</v>
    <v>0</v>
    <v>USD</v>
    <v>Nasdaq Stock Market</v>
    <v>XNAS</v>
    <v>3.4000000000000002E-3</v>
    <v>51.149900000000002</v>
    <v>ETF</v>
    <v>45824.843750185159</v>
    <v>51.11</v>
    <v>888061650.44000006</v>
    <v>Angel Oak UltSh Inc</v>
    <v>51.11</v>
    <v>51.115000000000002</v>
    <v>51.125</v>
    <v>51.125</v>
    <v>UYLD</v>
    <v>Angel Oak UltSh Inc (XNAS:UYLD)</v>
    <v>97591</v>
    <v>93278</v>
  </rv>
  <rv s="2">
    <v>7135</v>
  </rv>
  <rv s="16">
    <v>en-US</v>
    <v>cdkupr</v>
    <v>268435456</v>
    <v>1</v>
    <v>Powered by Refinitiv</v>
    <v>36</v>
    <v>Cap Grp Muni High-Inc (ARCX:CGHM)</v>
    <v>24</v>
    <v>37</v>
    <v>Finance</v>
    <v>25</v>
    <v>26.06</v>
    <v>23.45</v>
    <v>0.01</v>
    <v>0</v>
    <v>4.0769999999999999E-4</v>
    <v>0</v>
    <v>USD</v>
    <v>NYSE Arca</v>
    <v>ARCX</v>
    <v>3.4000000000000002E-3</v>
    <v>24.585000000000001</v>
    <v>ETF</v>
    <v>45824.840277789066</v>
    <v>24.51</v>
    <v>178487966.05000001</v>
    <v>Cap Grp Muni High-Inc</v>
    <v>24.58</v>
    <v>24.53</v>
    <v>24.54</v>
    <v>24.54</v>
    <v>CGHM</v>
    <v>Cap Grp Muni High-Inc (ARCX:CGHM)</v>
    <v>161481</v>
    <v>137392</v>
  </rv>
  <rv s="2">
    <v>7137</v>
  </rv>
  <rv s="3">
    <v>https://www.bing.com/financeapi/forcetrigger?t=a21hjc&amp;q=ARCX%3aXMMO&amp;form=skydnc</v>
    <v>Learn more on Bing</v>
  </rv>
  <rv s="17">
    <v>en-US</v>
    <v>a21hjc</v>
    <v>268435456</v>
    <v>1</v>
    <v>Powered by Refinitiv</v>
    <v>38</v>
    <v>Invesco S&amp;P MidCap Mom (ARCX:XMMO)</v>
    <v>34</v>
    <v>39</v>
    <v>Finance</v>
    <v>25</v>
    <v>137.13999999999999</v>
    <v>97.5</v>
    <v>1.0924</v>
    <v>1.18</v>
    <v>-1.119E-3</v>
    <v>9.5180000000000004E-3</v>
    <v>-0.14000000000000001</v>
    <v>USD</v>
    <v>NYSE Arca</v>
    <v>ARCX</v>
    <v>3.4000000000000002E-3</v>
    <v>125.9299</v>
    <v>ETF</v>
    <v>45824.908558645315</v>
    <v>7139</v>
    <v>124.76</v>
    <v>3778816326.6599998</v>
    <v>Invesco S&amp;P MidCap Mom</v>
    <v>124.78</v>
    <v>123.97</v>
    <v>125.15</v>
    <v>125.01</v>
    <v>XMMO</v>
    <v>Invesco S&amp;P MidCap Mom (ARCX:XMMO)</v>
    <v>189851</v>
    <v>210135</v>
  </rv>
  <rv s="2">
    <v>7140</v>
  </rv>
  <rv s="18">
    <v>en-US</v>
    <v>cacgtc</v>
    <v>268435456</v>
    <v>1</v>
    <v>Powered by Refinitiv</v>
    <v>40</v>
    <v>JPMorgan:High Yield Muni (ARCX:JMHI)</v>
    <v>24</v>
    <v>39</v>
    <v>Finance</v>
    <v>25</v>
    <v>51.5</v>
    <v>47.45</v>
    <v>1.1249</v>
    <v>8.9999999999999993E-3</v>
    <v>0</v>
    <v>1.8270000000000002E-4</v>
    <v>0</v>
    <v>USD</v>
    <v>NYSE Arca</v>
    <v>ARCX</v>
    <v>3.4000000000000002E-3</v>
    <v>49.38</v>
    <v>ETF</v>
    <v>45824.840277789066</v>
    <v>49.2</v>
    <v>200833427.83000001</v>
    <v>JPMorgan:High Yield Muni</v>
    <v>49.2</v>
    <v>49.25</v>
    <v>49.259</v>
    <v>49.259</v>
    <v>JMHI</v>
    <v>JPMorgan:High Yield Muni (ARCX:JMHI)</v>
    <v>24572</v>
    <v>32860</v>
  </rv>
  <rv s="2">
    <v>7142</v>
  </rv>
  <rv s="3">
    <v>https://www.bing.com/financeapi/forcetrigger?t=c5crgh&amp;q=ARCX%3aCGCP&amp;form=skydnc</v>
    <v>Learn more on Bing</v>
  </rv>
  <rv s="17">
    <v>en-US</v>
    <v>c5crgh</v>
    <v>268435456</v>
    <v>1</v>
    <v>Powered by Refinitiv</v>
    <v>38</v>
    <v>Cap Grp Core Plus Income (ARCX:CGCP)</v>
    <v>34</v>
    <v>39</v>
    <v>Finance</v>
    <v>25</v>
    <v>23.3367</v>
    <v>21.734999999999999</v>
    <v>1.4120999999999999</v>
    <v>-0.05</v>
    <v>0</v>
    <v>-2.2430000000000002E-3</v>
    <v>0</v>
    <v>USD</v>
    <v>NYSE Arca</v>
    <v>ARCX</v>
    <v>3.4000000000000002E-3</v>
    <v>22.309699999999999</v>
    <v>ETF</v>
    <v>45824.840277812502</v>
    <v>7144</v>
    <v>22.23</v>
    <v>4924594290.7600002</v>
    <v>Cap Grp Core Plus Income</v>
    <v>22.26</v>
    <v>22.29</v>
    <v>22.24</v>
    <v>22.24</v>
    <v>CGCP</v>
    <v>Cap Grp Core Plus Income (ARCX:CGCP)</v>
    <v>702300</v>
    <v>987100</v>
  </rv>
  <rv s="2">
    <v>7145</v>
  </rv>
  <rv s="3">
    <v>https://www.bing.com/financeapi/forcetrigger?t=a226dm&amp;q=ARCX%3aROSC&amp;form=skydnc</v>
    <v>Learn more on Bing</v>
  </rv>
  <rv s="17">
    <v>en-US</v>
    <v>a226dm</v>
    <v>268435456</v>
    <v>1</v>
    <v>Powered by Refinitiv</v>
    <v>38</v>
    <v>Lattice:Hfd MF Sm Cp (ARCX:ROSC)</v>
    <v>34</v>
    <v>39</v>
    <v>Finance</v>
    <v>25</v>
    <v>48.19</v>
    <v>35.520000000000003</v>
    <v>0.93179999999999996</v>
    <v>0.40699999999999997</v>
    <v>0</v>
    <v>1.004E-2</v>
    <v>0</v>
    <v>USD</v>
    <v>NYSE Arca</v>
    <v>ARCX</v>
    <v>3.4000000000000002E-3</v>
    <v>41.160400000000003</v>
    <v>ETF</v>
    <v>45824.84027780078</v>
    <v>7147</v>
    <v>40.945</v>
    <v>33603055.670000002</v>
    <v>Lattice:Hfd MF Sm Cp</v>
    <v>41.160400000000003</v>
    <v>40.539200000000001</v>
    <v>40.946199999999997</v>
    <v>40.946199999999997</v>
    <v>ROSC</v>
    <v>Lattice:Hfd MF Sm Cp (ARCX:ROSC)</v>
    <v>2354</v>
    <v>1820</v>
  </rv>
  <rv s="2">
    <v>7148</v>
  </rv>
  <rv s="3">
    <v>https://www.bing.com/financeapi/forcetrigger?t=c2eew7&amp;q=ARCX%3aTSPA&amp;form=skydnc</v>
    <v>Learn more on Bing</v>
  </rv>
  <rv s="17">
    <v>en-US</v>
    <v>c2eew7</v>
    <v>268435456</v>
    <v>1</v>
    <v>Powered by Refinitiv</v>
    <v>38</v>
    <v>T Rowe:US Eqty Rsrch ETF (ARCX:TSPA)</v>
    <v>34</v>
    <v>39</v>
    <v>Finance</v>
    <v>25</v>
    <v>38.71</v>
    <v>30.28</v>
    <v>0.99690000000000001</v>
    <v>0.3</v>
    <v>0</v>
    <v>7.9890000000000013E-3</v>
    <v>0</v>
    <v>USD</v>
    <v>NYSE Arca</v>
    <v>ARCX</v>
    <v>3.4000000000000002E-3</v>
    <v>37.94</v>
    <v>ETF</v>
    <v>45824.84027780078</v>
    <v>7150</v>
    <v>37.76</v>
    <v>1652799121.76</v>
    <v>T Rowe:US Eqty Rsrch ETF</v>
    <v>37.770000000000003</v>
    <v>37.549999999999997</v>
    <v>37.85</v>
    <v>37.85</v>
    <v>TSPA</v>
    <v>T Rowe:US Eqty Rsrch ETF (ARCX:TSPA)</v>
    <v>90453</v>
    <v>226240</v>
  </rv>
  <rv s="2">
    <v>7151</v>
  </rv>
  <rv s="16">
    <v>en-US</v>
    <v>cbte52</v>
    <v>268435456</v>
    <v>1</v>
    <v>Powered by Refinitiv</v>
    <v>36</v>
    <v>Natixis Gateway Qty Inc (ARCX:GQI)</v>
    <v>24</v>
    <v>37</v>
    <v>Finance</v>
    <v>25</v>
    <v>56.49</v>
    <v>44.86</v>
    <v>0.61739999999999995</v>
    <v>0</v>
    <v>1.1853000000000001E-2</v>
    <v>0</v>
    <v>USD</v>
    <v>NYSE Arca</v>
    <v>ARCX</v>
    <v>3.4000000000000002E-3</v>
    <v>52.83</v>
    <v>ETF</v>
    <v>45824.84027780078</v>
    <v>52.67</v>
    <v>140407971.13999999</v>
    <v>Natixis Gateway Qty Inc</v>
    <v>52.682499999999997</v>
    <v>52.089300000000001</v>
    <v>52.706699999999998</v>
    <v>52.706699999999998</v>
    <v>GQI</v>
    <v>Natixis Gateway Qty Inc (ARCX:GQI)</v>
    <v>9662</v>
    <v>16418</v>
  </rv>
  <rv s="2">
    <v>7153</v>
  </rv>
  <rv s="16">
    <v>en-US</v>
    <v>ca75rw</v>
    <v>268435456</v>
    <v>1</v>
    <v>Powered by Refinitiv</v>
    <v>36</v>
    <v>Avantis All Int Mkt Val (ARCX:AVNV)</v>
    <v>24</v>
    <v>37</v>
    <v>Finance</v>
    <v>25</v>
    <v>66.180000000000007</v>
    <v>51.67</v>
    <v>0.38080000000000003</v>
    <v>0</v>
    <v>5.8140000000000006E-3</v>
    <v>0</v>
    <v>USD</v>
    <v>NYSE Arca</v>
    <v>ARCX</v>
    <v>3.4000000000000002E-3</v>
    <v>66.14</v>
    <v>ETF</v>
    <v>45824.84027780078</v>
    <v>65.880799999999994</v>
    <v>35464137.189999998</v>
    <v>Avantis All Int Mkt Val</v>
    <v>66.12</v>
    <v>65.5</v>
    <v>65.880799999999994</v>
    <v>65.880799999999994</v>
    <v>AVNV</v>
    <v>Avantis All Int Mkt Val (ARCX:AVNV)</v>
    <v>6530</v>
    <v>5587</v>
  </rv>
  <rv s="2">
    <v>7155</v>
  </rv>
  <rv s="3">
    <v>https://www.bing.com/financeapi/forcetrigger?t=a216im&amp;q=XNAS%3aPRFZ&amp;form=skydnc</v>
    <v>Learn more on Bing</v>
  </rv>
  <rv s="17">
    <v>en-US</v>
    <v>a216im</v>
    <v>268435456</v>
    <v>1</v>
    <v>Powered by Refinitiv</v>
    <v>38</v>
    <v>Invesco R SMid (XNAS:PRFZ)</v>
    <v>34</v>
    <v>39</v>
    <v>Finance</v>
    <v>25</v>
    <v>45.8</v>
    <v>32.53</v>
    <v>0.99029999999999996</v>
    <v>0.47</v>
    <v>0</v>
    <v>1.1926000000000001E-2</v>
    <v>0</v>
    <v>USD</v>
    <v>Nasdaq Stock Market</v>
    <v>XNAS</v>
    <v>3.4000000000000002E-3</v>
    <v>40.11</v>
    <v>ETF</v>
    <v>45824.843750092186</v>
    <v>7157</v>
    <v>39.729999999999997</v>
    <v>2293016683.9400001</v>
    <v>Invesco R SMid</v>
    <v>39.76</v>
    <v>39.409999999999997</v>
    <v>39.880000000000003</v>
    <v>39.880000000000003</v>
    <v>PRFZ</v>
    <v>Invesco R SMid (XNAS:PRFZ)</v>
    <v>96530</v>
    <v>143748</v>
  </rv>
  <rv s="2">
    <v>7158</v>
  </rv>
  <rv s="3">
    <v>https://www.bing.com/financeapi/forcetrigger?t=bzy49c&amp;q=BATS%3aJEMA&amp;form=skydnc</v>
    <v>Learn more on Bing</v>
  </rv>
  <rv s="17">
    <v>en-US</v>
    <v>bzy49c</v>
    <v>268435456</v>
    <v>1</v>
    <v>Powered by Refinitiv</v>
    <v>38</v>
    <v>JPMorgan:AB Em Mkts Eq (BATS:JEMA)</v>
    <v>34</v>
    <v>39</v>
    <v>Finance</v>
    <v>17</v>
    <v>42.44</v>
    <v>33.441899999999997</v>
    <v>0.97289999999999999</v>
    <v>0.51</v>
    <v>-4.7360000000000002E-4</v>
    <v>1.2223999999999999E-2</v>
    <v>-0.02</v>
    <v>USD</v>
    <v>CBOE BZX Exchange</v>
    <v>BATS</v>
    <v>3.4000000000000002E-3</v>
    <v>42.34</v>
    <v>ETF</v>
    <v>45824.841202314063</v>
    <v>7160</v>
    <v>42.09</v>
    <v>1137615000.97</v>
    <v>JPMorgan:AB Em Mkts Eq</v>
    <v>42.1</v>
    <v>41.72</v>
    <v>42.23</v>
    <v>42.21</v>
    <v>JEMA</v>
    <v>JPMorgan:AB Em Mkts Eq (BATS:JEMA)</v>
    <v>55131</v>
    <v>40954</v>
  </rv>
  <rv s="2">
    <v>7161</v>
  </rv>
  <rv s="16">
    <v>en-US</v>
    <v>cbru9c</v>
    <v>268435456</v>
    <v>1</v>
    <v>Powered by Refinitiv</v>
    <v>36</v>
    <v>Lattice:Hfd US Qlty Gr (XNAS:HQGO)</v>
    <v>24</v>
    <v>37</v>
    <v>Finance</v>
    <v>25</v>
    <v>55.11</v>
    <v>43.15</v>
    <v>0.56030000000000002</v>
    <v>-4.142E-5</v>
    <v>1.0662E-2</v>
    <v>-2.2000000000000001E-3</v>
    <v>USD</v>
    <v>Nasdaq Stock Market</v>
    <v>XNAS</v>
    <v>3.4000000000000002E-3</v>
    <v>53.112200000000001</v>
    <v>ETF</v>
    <v>45824.843750185159</v>
    <v>53.112200000000001</v>
    <v>42999541.869999997</v>
    <v>Lattice:Hfd US Qlty Gr</v>
    <v>53.112200000000001</v>
    <v>52.551900000000003</v>
    <v>53.112200000000001</v>
    <v>53.11</v>
    <v>HQGO</v>
    <v>Lattice:Hfd US Qlty Gr (XNAS:HQGO)</v>
    <v>36</v>
    <v>4893</v>
  </rv>
  <rv s="2">
    <v>7163</v>
  </rv>
  <rv s="16">
    <v>en-US</v>
    <v>c9myww</v>
    <v>268435456</v>
    <v>1</v>
    <v>Powered by Refinitiv</v>
    <v>36</v>
    <v>Columbia:Rsrch Enh Rl E (ARCX:CRED)</v>
    <v>24</v>
    <v>37</v>
    <v>Finance</v>
    <v>25</v>
    <v>24.86</v>
    <v>19.07</v>
    <v>6.4500000000000002E-2</v>
    <v>2.2307999999999998E-2</v>
    <v>2.9820000000000003E-3</v>
    <v>0.48399999999999999</v>
    <v>USD</v>
    <v>NYSE Arca</v>
    <v>ARCX</v>
    <v>3.3E-3</v>
    <v>21.696000000000002</v>
    <v>ETF</v>
    <v>45824.897350161722</v>
    <v>21.696000000000002</v>
    <v>3252629.38</v>
    <v>Columbia:Rsrch Enh Rl E</v>
    <v>21.696000000000002</v>
    <v>21.631499999999999</v>
    <v>21.696000000000002</v>
    <v>22.18</v>
    <v>CRED</v>
    <v>Columbia:Rsrch Enh Rl E (ARCX:CRED)</v>
    <v>14</v>
    <v>581</v>
  </rv>
  <rv s="2">
    <v>7165</v>
  </rv>
  <rv s="16">
    <v>en-US</v>
    <v>ccizoc</v>
    <v>268435456</v>
    <v>1</v>
    <v>Powered by Refinitiv</v>
    <v>36</v>
    <v>PGIM S&amp;P 500 B12 Mar (BATS:MRCP)</v>
    <v>24</v>
    <v>37</v>
    <v>Finance</v>
    <v>17</v>
    <v>29.3093</v>
    <v>25.5623</v>
    <v>0.18890000000000001</v>
    <v>3.8260000000000003E-4</v>
    <v>6.4949999999999999E-3</v>
    <v>1.12E-2</v>
    <v>USD</v>
    <v>CBOE BZX Exchange</v>
    <v>BATS</v>
    <v>3.3E-3</v>
    <v>29.273800000000001</v>
    <v>ETF</v>
    <v>45824.840322349221</v>
    <v>29.273800000000001</v>
    <v>8090607.9900000002</v>
    <v>PGIM S&amp;P 500 B12 Mar</v>
    <v>29.273800000000001</v>
    <v>29.084900000000001</v>
    <v>29.273800000000001</v>
    <v>29.285</v>
    <v>MRCP</v>
    <v>PGIM S&amp;P 500 B12 Mar (BATS:MRCP)</v>
    <v>16</v>
    <v>430</v>
  </rv>
  <rv s="2">
    <v>7167</v>
  </rv>
  <rv s="3">
    <v>https://www.bing.com/financeapi/forcetrigger?t=bztgyc&amp;q=ARCX%3aJSCP&amp;form=skydnc</v>
    <v>Learn more on Bing</v>
  </rv>
  <rv s="17">
    <v>en-US</v>
    <v>bztgyc</v>
    <v>268435456</v>
    <v>1</v>
    <v>Powered by Refinitiv</v>
    <v>38</v>
    <v>JPMorgan:Shrt Dur Core + (ARCX:JSCP)</v>
    <v>34</v>
    <v>39</v>
    <v>Finance</v>
    <v>25</v>
    <v>47.64</v>
    <v>46.12</v>
    <v>0.62829999999999997</v>
    <v>-0.02</v>
    <v>0</v>
    <v>-4.2500000000000003E-4</v>
    <v>0</v>
    <v>USD</v>
    <v>NYSE Arca</v>
    <v>ARCX</v>
    <v>3.3E-3</v>
    <v>47.097000000000001</v>
    <v>ETF</v>
    <v>45824.840277812502</v>
    <v>7169</v>
    <v>47.01</v>
    <v>613419449.75999999</v>
    <v>JPMorgan:Shrt Dur Core +</v>
    <v>47.06</v>
    <v>47.06</v>
    <v>47.04</v>
    <v>47.04</v>
    <v>JSCP</v>
    <v>JPMorgan:Shrt Dur Core + (ARCX:JSCP)</v>
    <v>44321</v>
    <v>79615</v>
  </rv>
  <rv s="2">
    <v>7170</v>
  </rv>
  <rv s="3">
    <v>https://www.bing.com/financeapi/forcetrigger?t=c5crp2&amp;q=ARCX%3aCGDV&amp;form=skydnc</v>
    <v>Learn more on Bing</v>
  </rv>
  <rv s="17">
    <v>en-US</v>
    <v>c5crp2</v>
    <v>268435456</v>
    <v>1</v>
    <v>Powered by Refinitiv</v>
    <v>38</v>
    <v>Cap Grp Dividend Value (ARCX:CGDV)</v>
    <v>34</v>
    <v>39</v>
    <v>Finance</v>
    <v>25</v>
    <v>38.764499999999998</v>
    <v>30.94</v>
    <v>0.92130000000000001</v>
    <v>0.25</v>
    <v>-5.1809999999999998E-3</v>
    <v>6.5190000000000005E-3</v>
    <v>-0.2</v>
    <v>USD</v>
    <v>NYSE Arca</v>
    <v>ARCX</v>
    <v>3.3E-3</v>
    <v>38.764499999999998</v>
    <v>ETF</v>
    <v>45824.872139617968</v>
    <v>7172</v>
    <v>38.49</v>
    <v>16677012134.49</v>
    <v>Cap Grp Dividend Value</v>
    <v>38.57</v>
    <v>38.35</v>
    <v>38.6</v>
    <v>38.4</v>
    <v>CGDV</v>
    <v>Cap Grp Dividend Value (ARCX:CGDV)</v>
    <v>2507146</v>
    <v>3464287</v>
  </rv>
  <rv s="2">
    <v>7173</v>
  </rv>
  <rv s="16">
    <v>en-US</v>
    <v>cdkuvh</v>
    <v>268435456</v>
    <v>1</v>
    <v>Powered by Refinitiv</v>
    <v>36</v>
    <v>Capital Group Cons Eqt (ARCX:CGCV)</v>
    <v>24</v>
    <v>37</v>
    <v>Finance</v>
    <v>25</v>
    <v>28.3186</v>
    <v>23.928999999999998</v>
    <v>0.11</v>
    <v>0</v>
    <v>3.9220000000000001E-3</v>
    <v>0</v>
    <v>USD</v>
    <v>NYSE Arca</v>
    <v>ARCX</v>
    <v>3.3E-3</v>
    <v>28.3186</v>
    <v>ETF</v>
    <v>45824.840277789066</v>
    <v>28.13</v>
    <v>374310621.75999999</v>
    <v>Capital Group Cons Eqt</v>
    <v>28.23</v>
    <v>28.05</v>
    <v>28.16</v>
    <v>28.16</v>
    <v>CGCV</v>
    <v>Capital Group Cons Eqt (ARCX:CGCV)</v>
    <v>104275</v>
    <v>137858</v>
  </rv>
  <rv s="2">
    <v>7175</v>
  </rv>
  <rv s="3">
    <v>https://www.bing.com/financeapi/forcetrigger?t=a216cw&amp;q=ARCX%3aPRF&amp;form=skydnc</v>
    <v>Learn more on Bing</v>
  </rv>
  <rv s="17">
    <v>en-US</v>
    <v>a216cw</v>
    <v>268435456</v>
    <v>1</v>
    <v>Powered by Refinitiv</v>
    <v>38</v>
    <v>Invesco R US 1K (ARCX:PRF)</v>
    <v>34</v>
    <v>39</v>
    <v>Finance</v>
    <v>25</v>
    <v>43.015000000000001</v>
    <v>34.979999999999997</v>
    <v>1.0013000000000001</v>
    <v>0.3</v>
    <v>0</v>
    <v>7.2829999999999995E-3</v>
    <v>0</v>
    <v>USD</v>
    <v>NYSE Arca</v>
    <v>ARCX</v>
    <v>3.3E-3</v>
    <v>41.64</v>
    <v>ETF</v>
    <v>45824.840277812502</v>
    <v>7177</v>
    <v>41.35</v>
    <v>7696125189.2299995</v>
    <v>Invesco R US 1K</v>
    <v>41.35</v>
    <v>41.19</v>
    <v>41.49</v>
    <v>41.49</v>
    <v>PRF</v>
    <v>Invesco R US 1K (ARCX:PRF)</v>
    <v>237325</v>
    <v>259190</v>
  </rv>
  <rv s="2">
    <v>7178</v>
  </rv>
  <rv s="3">
    <v>https://www.bing.com/financeapi/forcetrigger?t=c5crjc&amp;q=ARCX%3aCGUS&amp;form=skydnc</v>
    <v>Learn more on Bing</v>
  </rv>
  <rv s="17">
    <v>en-US</v>
    <v>c5crjc</v>
    <v>268435456</v>
    <v>1</v>
    <v>Powered by Refinitiv</v>
    <v>38</v>
    <v>Cap Grp Core Eqty (ARCX:CGUS)</v>
    <v>34</v>
    <v>39</v>
    <v>Finance</v>
    <v>25</v>
    <v>36.749000000000002</v>
    <v>28.95</v>
    <v>0.89859999999999995</v>
    <v>0.28999999999999998</v>
    <v>0</v>
    <v>8.1189999999999995E-3</v>
    <v>0</v>
    <v>USD</v>
    <v>NYSE Arca</v>
    <v>ARCX</v>
    <v>3.3E-3</v>
    <v>36.130000000000003</v>
    <v>ETF</v>
    <v>45824.84027780078</v>
    <v>7180</v>
    <v>35.89</v>
    <v>5471830169.9099998</v>
    <v>Cap Grp Core Eqty</v>
    <v>35.89</v>
    <v>35.72</v>
    <v>36.01</v>
    <v>36.01</v>
    <v>CGUS</v>
    <v>Cap Grp Core Eqty (ARCX:CGUS)</v>
    <v>782845</v>
    <v>936998</v>
  </rv>
  <rv s="2">
    <v>7181</v>
  </rv>
  <rv s="16">
    <v>en-US</v>
    <v>ca29ww</v>
    <v>268435456</v>
    <v>1</v>
    <v>Powered by Refinitiv</v>
    <v>36</v>
    <v>T Rowe:Value (ARCX:TVAL)</v>
    <v>24</v>
    <v>37</v>
    <v>Finance</v>
    <v>25</v>
    <v>33.799999999999997</v>
    <v>27.44</v>
    <v>0.14000000000000001</v>
    <v>0</v>
    <v>4.3740000000000003E-3</v>
    <v>0</v>
    <v>USD</v>
    <v>NYSE Arca</v>
    <v>ARCX</v>
    <v>3.3E-3</v>
    <v>32.33</v>
    <v>ETF</v>
    <v>45824.84027780078</v>
    <v>32.090000000000003</v>
    <v>459045212.13999999</v>
    <v>T Rowe:Value</v>
    <v>32.25</v>
    <v>32.01</v>
    <v>32.15</v>
    <v>32.15</v>
    <v>TVAL</v>
    <v>T Rowe:Value (ARCX:TVAL)</v>
    <v>43832</v>
    <v>44806</v>
  </rv>
  <rv s="2">
    <v>7183</v>
  </rv>
  <rv s="16">
    <v>en-US</v>
    <v>c9pdfr</v>
    <v>268435456</v>
    <v>1</v>
    <v>Powered by Refinitiv</v>
    <v>36</v>
    <v>ActivePassive US Equity (ARCX:APUE)</v>
    <v>24</v>
    <v>37</v>
    <v>Finance</v>
    <v>25</v>
    <v>37.51</v>
    <v>29.72</v>
    <v>0.41</v>
    <v>0</v>
    <v>1.1342000000000001E-2</v>
    <v>0</v>
    <v>USD</v>
    <v>NYSE Arca</v>
    <v>ARCX</v>
    <v>3.3E-3</v>
    <v>36.64</v>
    <v>ETF</v>
    <v>45824.84027780078</v>
    <v>36.35</v>
    <v>1761126197.1099999</v>
    <v>ActivePassive US Equity</v>
    <v>36.35</v>
    <v>36.15</v>
    <v>36.56</v>
    <v>36.56</v>
    <v>APUE</v>
    <v>ActivePassive US Equity (ARCX:APUE)</v>
    <v>98013</v>
    <v>109854</v>
  </rv>
  <rv s="2">
    <v>7185</v>
  </rv>
  <rv s="16">
    <v>en-US</v>
    <v>cc76bh</v>
    <v>268435456</v>
    <v>1</v>
    <v>Powered by Refinitiv</v>
    <v>36</v>
    <v>EA:CCM Global Equity (ARCX:CCMG)</v>
    <v>24</v>
    <v>37</v>
    <v>Finance</v>
    <v>25</v>
    <v>29.24</v>
    <v>24.475000000000001</v>
    <v>0.18920000000000001</v>
    <v>0</v>
    <v>6.5529999999999998E-3</v>
    <v>0</v>
    <v>USD</v>
    <v>NYSE Arca</v>
    <v>ARCX</v>
    <v>3.3E-3</v>
    <v>29.2</v>
    <v>ETF</v>
    <v>45824.84027780078</v>
    <v>29.03</v>
    <v>973580243.27999997</v>
    <v>EA:CCM Global Equity</v>
    <v>29.2</v>
    <v>28.8736</v>
    <v>29.062799999999999</v>
    <v>29.062799999999999</v>
    <v>CCMG</v>
    <v>EA:CCM Global Equity (ARCX:CCMG)</v>
    <v>7895</v>
    <v>28912</v>
  </rv>
  <rv s="2">
    <v>7187</v>
  </rv>
  <rv s="3">
    <v>https://www.bing.com/financeapi/forcetrigger?t=a1v8dm&amp;q=BATS%3aICF&amp;form=skydnc</v>
    <v>Learn more on Bing</v>
  </rv>
  <rv s="17">
    <v>en-US</v>
    <v>a1v8dm</v>
    <v>268435456</v>
    <v>1</v>
    <v>Powered by Refinitiv</v>
    <v>38</v>
    <v>iShares:Select US REIT (BATS:ICF)</v>
    <v>34</v>
    <v>39</v>
    <v>Finance</v>
    <v>17</v>
    <v>67.569999999999993</v>
    <v>52.76</v>
    <v>0.98180000000000001</v>
    <v>0.104</v>
    <v>1.7918E-2</v>
    <v>1.6969999999999999E-3</v>
    <v>1.1000000000000001</v>
    <v>USD</v>
    <v>CBOE BZX Exchange</v>
    <v>BATS</v>
    <v>3.3E-3</v>
    <v>62.055799999999998</v>
    <v>ETF</v>
    <v>45824.893172325785</v>
    <v>7189</v>
    <v>61.158299999999997</v>
    <v>1951431916.8499999</v>
    <v>iShares:Select US REIT</v>
    <v>61.51</v>
    <v>61.286000000000001</v>
    <v>61.39</v>
    <v>62.49</v>
    <v>ICF</v>
    <v>iShares:Select US REIT (BATS:ICF)</v>
    <v>67726</v>
    <v>66055</v>
  </rv>
  <rv s="2">
    <v>7190</v>
  </rv>
  <rv s="16">
    <v>en-US</v>
    <v>cayyhw</v>
    <v>268435456</v>
    <v>1</v>
    <v>Powered by Refinitiv</v>
    <v>36</v>
    <v>Capital Group Core Bal (ARCX:CGBL)</v>
    <v>24</v>
    <v>37</v>
    <v>Finance</v>
    <v>25</v>
    <v>32.979999999999997</v>
    <v>28.22</v>
    <v>0.13</v>
    <v>0</v>
    <v>3.9839999999999997E-3</v>
    <v>0</v>
    <v>USD</v>
    <v>NYSE Arca</v>
    <v>ARCX</v>
    <v>3.3E-3</v>
    <v>32.94</v>
    <v>ETF</v>
    <v>45824.840277789066</v>
    <v>32.67</v>
    <v>2252337577.79</v>
    <v>Capital Group Core Bal</v>
    <v>32.76</v>
    <v>32.630000000000003</v>
    <v>32.76</v>
    <v>32.76</v>
    <v>CGBL</v>
    <v>Capital Group Core Bal (ARCX:CGBL)</v>
    <v>489350</v>
    <v>554495</v>
  </rv>
  <rv s="2">
    <v>7192</v>
  </rv>
  <rv s="3">
    <v>https://www.bing.com/financeapi/forcetrigger?t=a1rrec&amp;q=BATS%3aEFV&amp;form=skydnc</v>
    <v>Learn more on Bing</v>
  </rv>
  <rv s="17">
    <v>en-US</v>
    <v>a1rrec</v>
    <v>268435456</v>
    <v>1</v>
    <v>Powered by Refinitiv</v>
    <v>38</v>
    <v>iShares:MSCI EAFE Val (BATS:EFV)</v>
    <v>34</v>
    <v>39</v>
    <v>Finance</v>
    <v>17</v>
    <v>64.69</v>
    <v>51.045000000000002</v>
    <v>0.90559999999999996</v>
    <v>0.24299999999999999</v>
    <v>4.5585000000000007E-2</v>
    <v>3.888E-3</v>
    <v>2.86</v>
    <v>USD</v>
    <v>CBOE BZX Exchange</v>
    <v>BATS</v>
    <v>3.3E-3</v>
    <v>63.335000000000001</v>
    <v>ETF</v>
    <v>45824.876137267966</v>
    <v>7194</v>
    <v>62.73</v>
    <v>25287352618.919998</v>
    <v>iShares:MSCI EAFE Val</v>
    <v>63.13</v>
    <v>62.497</v>
    <v>62.74</v>
    <v>65.599999999999994</v>
    <v>EFV</v>
    <v>iShares:MSCI EAFE Val (BATS:EFV)</v>
    <v>3058599</v>
    <v>5300407</v>
  </rv>
  <rv s="2">
    <v>7195</v>
  </rv>
  <rv s="3">
    <v>https://www.bing.com/financeapi/forcetrigger?t=brjvrw&amp;q=ARCX%3aAVEM&amp;form=skydnc</v>
    <v>Learn more on Bing</v>
  </rv>
  <rv s="17">
    <v>en-US</v>
    <v>brjvrw</v>
    <v>268435456</v>
    <v>1</v>
    <v>Powered by Refinitiv</v>
    <v>38</v>
    <v>Avantis Emg Mkts Eq (ARCX:AVEM)</v>
    <v>34</v>
    <v>39</v>
    <v>Finance</v>
    <v>25</v>
    <v>68.376000000000005</v>
    <v>52.52</v>
    <v>0.98619999999999997</v>
    <v>0.84</v>
    <v>-1.323E-3</v>
    <v>1.2501999999999999E-2</v>
    <v>-0.09</v>
    <v>USD</v>
    <v>NYSE Arca</v>
    <v>ARCX</v>
    <v>3.3E-3</v>
    <v>68.376000000000005</v>
    <v>ETF</v>
    <v>45824.895839258592</v>
    <v>7197</v>
    <v>67.92</v>
    <v>9799669308.1800003</v>
    <v>Avantis Emg Mkts Eq</v>
    <v>67.92</v>
    <v>67.19</v>
    <v>68.03</v>
    <v>67.94</v>
    <v>AVEM</v>
    <v>Avantis Emg Mkts Eq (ARCX:AVEM)</v>
    <v>1030789</v>
    <v>1205643</v>
  </rv>
  <rv s="2">
    <v>7198</v>
  </rv>
  <rv s="16">
    <v>en-US</v>
    <v>ccqqgh</v>
    <v>268435456</v>
    <v>1</v>
    <v>Powered by Refinitiv</v>
    <v>36</v>
    <v>Avantis EM ex-China Eqty (XNAS:AVXC)</v>
    <v>24</v>
    <v>37</v>
    <v>Finance</v>
    <v>25</v>
    <v>56.000999999999998</v>
    <v>43.209699999999998</v>
    <v>0.72</v>
    <v>0</v>
    <v>1.3077E-2</v>
    <v>0</v>
    <v>USD</v>
    <v>Nasdaq Stock Market</v>
    <v>XNAS</v>
    <v>3.3E-3</v>
    <v>56.000999999999998</v>
    <v>ETF</v>
    <v>45824.843750265623</v>
    <v>55.74</v>
    <v>108503745.23</v>
    <v>Avantis EM ex-China Eqty</v>
    <v>56.000999999999998</v>
    <v>55.06</v>
    <v>55.78</v>
    <v>55.78</v>
    <v>AVXC</v>
    <v>Avantis EM ex-China Eqty (XNAS:AVXC)</v>
    <v>15514</v>
    <v>22973</v>
  </rv>
  <rv s="2">
    <v>7200</v>
  </rv>
  <rv s="3">
    <v>https://www.bing.com/financeapi/forcetrigger?t=c5o9f2&amp;q=ARCX%3aAVSE&amp;form=skydnc</v>
    <v>Learn more on Bing</v>
  </rv>
  <rv s="17">
    <v>en-US</v>
    <v>c5o9f2</v>
    <v>268435456</v>
    <v>1</v>
    <v>Powered by Refinitiv</v>
    <v>38</v>
    <v>Avantis Resp EmgMkts Eq (ARCX:AVSE)</v>
    <v>34</v>
    <v>39</v>
    <v>Finance</v>
    <v>25</v>
    <v>58.43</v>
    <v>45.01</v>
    <v>0.96699999999999997</v>
    <v>0.7984</v>
    <v>0</v>
    <v>1.3915E-2</v>
    <v>0</v>
    <v>USD</v>
    <v>NYSE Arca</v>
    <v>ARCX</v>
    <v>3.3E-3</v>
    <v>58.43</v>
    <v>ETF</v>
    <v>45824.840277777781</v>
    <v>7202</v>
    <v>58.01</v>
    <v>121311187.8</v>
    <v>Avantis Resp EmgMkts Eq</v>
    <v>58.01</v>
    <v>57.376800000000003</v>
    <v>58.175199999999997</v>
    <v>58.175199999999997</v>
    <v>AVSE</v>
    <v>Avantis Resp EmgMkts Eq (ARCX:AVSE)</v>
    <v>4312</v>
    <v>17180</v>
  </rv>
  <rv s="2">
    <v>7203</v>
  </rv>
  <rv s="3">
    <v>https://www.bing.com/financeapi/forcetrigger?t=a1s7kr&amp;q=BATS%3aESG&amp;form=skydnc</v>
    <v>Learn more on Bing</v>
  </rv>
  <rv s="17">
    <v>en-US</v>
    <v>a1s7kr</v>
    <v>268435456</v>
    <v>1</v>
    <v>Powered by Refinitiv</v>
    <v>38</v>
    <v>FlexShs:STOXX US ESG Sel (BATS:ESG)</v>
    <v>34</v>
    <v>39</v>
    <v>Finance</v>
    <v>17</v>
    <v>146.19890000000001</v>
    <v>115</v>
    <v>0.99570000000000003</v>
    <v>1.4732000000000001</v>
    <v>-3.0047999999999998E-2</v>
    <v>1.0366E-2</v>
    <v>-4.3148</v>
    <v>USD</v>
    <v>CBOE BZX Exchange</v>
    <v>BATS</v>
    <v>3.2000000000000002E-3</v>
    <v>143.96</v>
    <v>ETF</v>
    <v>45824.840506573441</v>
    <v>7205</v>
    <v>143.30000000000001</v>
    <v>119666381.3</v>
    <v>FlexShs:STOXX US ESG Sel</v>
    <v>143.30000000000001</v>
    <v>142.1216</v>
    <v>143.59479999999999</v>
    <v>139.28</v>
    <v>ESG</v>
    <v>FlexShs:STOXX US ESG Sel (BATS:ESG)</v>
    <v>3769</v>
    <v>1181</v>
  </rv>
  <rv s="2">
    <v>7206</v>
  </rv>
  <rv s="16">
    <v>en-US</v>
    <v>c7m2bh</v>
    <v>268435456</v>
    <v>1</v>
    <v>Powered by Refinitiv</v>
    <v>36</v>
    <v>Amer Cent:Sht Dur St Inc (XNAS:SDSI)</v>
    <v>24</v>
    <v>37</v>
    <v>Finance</v>
    <v>25</v>
    <v>52.01</v>
    <v>46.99</v>
    <v>0.04</v>
    <v>0</v>
    <v>7.829E-4</v>
    <v>0</v>
    <v>USD</v>
    <v>Nasdaq Stock Market</v>
    <v>XNAS</v>
    <v>3.2000000000000002E-3</v>
    <v>51.19</v>
    <v>ETF</v>
    <v>45824.843750265623</v>
    <v>51.104999999999997</v>
    <v>76830984.310000002</v>
    <v>Amer Cent:Sht Dur St Inc</v>
    <v>51.15</v>
    <v>51.09</v>
    <v>51.13</v>
    <v>51.13</v>
    <v>SDSI</v>
    <v>Amer Cent:Sht Dur St Inc (XNAS:SDSI)</v>
    <v>6623</v>
    <v>8092</v>
  </rv>
  <rv s="2">
    <v>7208</v>
  </rv>
  <rv s="3">
    <v>https://www.bing.com/financeapi/forcetrigger?t=a1v1fr&amp;q=BATS%3aHYD&amp;form=skydnc</v>
    <v>Learn more on Bing</v>
  </rv>
  <rv s="17">
    <v>en-US</v>
    <v>a1v1fr</v>
    <v>268435456</v>
    <v>1</v>
    <v>Powered by Refinitiv</v>
    <v>38</v>
    <v>VanEck:High Yield Muni (BATS:HYD)</v>
    <v>34</v>
    <v>39</v>
    <v>Finance</v>
    <v>17</v>
    <v>53.1</v>
    <v>47.78</v>
    <v>1.1407</v>
    <v>0.11</v>
    <v>6.3689999999999992E-4</v>
    <v>2.215E-3</v>
    <v>3.1699999999999999E-2</v>
    <v>USD</v>
    <v>CBOE BZX Exchange</v>
    <v>BATS</v>
    <v>3.2000000000000002E-3</v>
    <v>49.825000000000003</v>
    <v>ETF</v>
    <v>45824.84030928203</v>
    <v>7210</v>
    <v>49.61</v>
    <v>3296576398.3400002</v>
    <v>VanEck:High Yield Muni</v>
    <v>49.61</v>
    <v>49.66</v>
    <v>49.77</v>
    <v>49.801699999999997</v>
    <v>HYD</v>
    <v>VanEck:High Yield Muni (BATS:HYD)</v>
    <v>2278704</v>
    <v>924950</v>
  </rv>
  <rv s="2">
    <v>7211</v>
  </rv>
  <rv s="18">
    <v>en-US</v>
    <v>ccr2k2</v>
    <v>268435456</v>
    <v>1</v>
    <v>Powered by Refinitiv</v>
    <v>40</v>
    <v>Eaton Vance Total Ret Bd (XNYS:EVTR)</v>
    <v>24</v>
    <v>39</v>
    <v>Finance</v>
    <v>25</v>
    <v>52.49</v>
    <v>49.26</v>
    <v>1.0145</v>
    <v>-0.09</v>
    <v>0</v>
    <v>-1.786E-3</v>
    <v>0</v>
    <v>USD</v>
    <v>New York Stock Exchange</v>
    <v>XNYS</v>
    <v>3.2000000000000002E-3</v>
    <v>50.45</v>
    <v>ETF</v>
    <v>45824.84027780078</v>
    <v>50.3</v>
    <v>1889395253.4400001</v>
    <v>Eaton Vance Total Ret Bd</v>
    <v>50.39</v>
    <v>50.39</v>
    <v>50.3</v>
    <v>50.3</v>
    <v>EVTR</v>
    <v>Eaton Vance Total Ret Bd (XNYS:EVTR)</v>
    <v>194517</v>
    <v>277505</v>
  </rv>
  <rv s="2">
    <v>7213</v>
  </rv>
  <rv s="3">
    <v>https://www.bing.com/financeapi/forcetrigger?t=by3o7w&amp;q=BATS%3aQPFF&amp;form=skydnc</v>
    <v>Learn more on Bing</v>
  </rv>
  <rv s="17">
    <v>en-US</v>
    <v>by3o7w</v>
    <v>268435456</v>
    <v>1</v>
    <v>Powered by Refinitiv</v>
    <v>38</v>
    <v>Amer Cent:Qlty Preferred (BATS:QPFF)</v>
    <v>34</v>
    <v>39</v>
    <v>Finance</v>
    <v>17</v>
    <v>39.14</v>
    <v>33.4</v>
    <v>0.91239999999999999</v>
    <v>-7.8100000000000003E-2</v>
    <v>0</v>
    <v>-2.235E-3</v>
    <v>0</v>
    <v>USD</v>
    <v>CBOE BZX Exchange</v>
    <v>BATS</v>
    <v>3.2000000000000002E-3</v>
    <v>35.029899999999998</v>
    <v>ETF</v>
    <v>45824.840336932815</v>
    <v>7215</v>
    <v>34.85</v>
    <v>67376954.310000002</v>
    <v>Amer Cent:Qlty Preferred</v>
    <v>35.01</v>
    <v>34.950000000000003</v>
    <v>34.871899999999997</v>
    <v>34.871899999999997</v>
    <v>QPFF</v>
    <v>Amer Cent:Qlty Preferred (BATS:QPFF)</v>
    <v>4098</v>
    <v>8897</v>
  </rv>
  <rv s="2">
    <v>7216</v>
  </rv>
  <rv s="3">
    <v>https://www.bing.com/financeapi/forcetrigger?t=c3ln4c&amp;q=ARCX%3aTOTR&amp;form=skydnc</v>
    <v>Learn more on Bing</v>
  </rv>
  <rv s="17">
    <v>en-US</v>
    <v>c3ln4c</v>
    <v>268435456</v>
    <v>1</v>
    <v>Powered by Refinitiv</v>
    <v>38</v>
    <v>T Rowe:Total Return (ARCX:TOTR)</v>
    <v>34</v>
    <v>39</v>
    <v>Finance</v>
    <v>25</v>
    <v>42.049900000000001</v>
    <v>39.24</v>
    <v>1.0356000000000001</v>
    <v>-7.2999999999999995E-2</v>
    <v>0</v>
    <v>-1.817E-3</v>
    <v>0</v>
    <v>USD</v>
    <v>NYSE Arca</v>
    <v>ARCX</v>
    <v>3.2000000000000002E-3</v>
    <v>40.159999999999997</v>
    <v>ETF</v>
    <v>45824.84027780078</v>
    <v>7218</v>
    <v>40.097000000000001</v>
    <v>550131251.37</v>
    <v>T Rowe:Total Return</v>
    <v>40.159999999999997</v>
    <v>40.17</v>
    <v>40.097000000000001</v>
    <v>40.097000000000001</v>
    <v>TOTR</v>
    <v>T Rowe:Total Return (ARCX:TOTR)</v>
    <v>3437</v>
    <v>4003</v>
  </rv>
  <rv s="2">
    <v>7219</v>
  </rv>
  <rv s="3">
    <v>https://www.bing.com/financeapi/forcetrigger?t=by3o52&amp;q=BATS%3aQCON&amp;form=skydnc</v>
    <v>Learn more on Bing</v>
  </rv>
  <rv s="17">
    <v>en-US</v>
    <v>by3o52</v>
    <v>268435456</v>
    <v>1</v>
    <v>Powered by Refinitiv</v>
    <v>38</v>
    <v>Amer Cent:Qlty Conv Secs (BATS:QCON)</v>
    <v>34</v>
    <v>39</v>
    <v>Finance</v>
    <v>17</v>
    <v>47.5</v>
    <v>41.75</v>
    <v>0.6643</v>
    <v>0.28060000000000002</v>
    <v>0</v>
    <v>6.0550000000000005E-3</v>
    <v>0</v>
    <v>USD</v>
    <v>CBOE BZX Exchange</v>
    <v>BATS</v>
    <v>3.2000000000000002E-3</v>
    <v>46.75</v>
    <v>ETF</v>
    <v>45824.840333957814</v>
    <v>7221</v>
    <v>46.59</v>
    <v>48364717.039999999</v>
    <v>Amer Cent:Qlty Conv Secs</v>
    <v>46.59</v>
    <v>46.342399999999998</v>
    <v>46.622999999999998</v>
    <v>46.622999999999998</v>
    <v>QCON</v>
    <v>Amer Cent:Qlty Conv Secs (BATS:QCON)</v>
    <v>2580</v>
    <v>4799</v>
  </rv>
  <rv s="2">
    <v>7222</v>
  </rv>
  <rv s="3">
    <v>https://www.bing.com/financeapi/forcetrigger?t=a1mupr&amp;q=XNAS%3aACWI&amp;form=skydnc</v>
    <v>Learn more on Bing</v>
  </rv>
  <rv s="17">
    <v>en-US</v>
    <v>a1mupr</v>
    <v>268435456</v>
    <v>1</v>
    <v>Powered by Refinitiv</v>
    <v>38</v>
    <v>iShares:MSCI ACWI (XNAS:ACWI)</v>
    <v>34</v>
    <v>39</v>
    <v>Finance</v>
    <v>35</v>
    <v>126.99</v>
    <v>101.25</v>
    <v>1.0145</v>
    <v>1.0911999999999999</v>
    <v>4.3259999999999993E-2</v>
    <v>8.77E-3</v>
    <v>5.43</v>
    <v>USD</v>
    <v>Nasdaq Stock Market</v>
    <v>XNAS</v>
    <v>3.2000000000000002E-3</v>
    <v>126.04</v>
    <v>ETF</v>
    <v>45824.941237626561</v>
    <v>7224</v>
    <v>125.28</v>
    <v>21427123796.490002</v>
    <v>iShares:MSCI ACWI</v>
    <v>125.33</v>
    <v>124.4288</v>
    <v>125.52</v>
    <v>130.94999999999999</v>
    <v>ACWI</v>
    <v>iShares:MSCI ACWI (XNAS:ACWI)</v>
    <v>3243121</v>
    <v>2833005</v>
  </rv>
  <rv s="2">
    <v>7225</v>
  </rv>
  <rv s="16">
    <v>en-US</v>
    <v>ceb57w</v>
    <v>268435456</v>
    <v>1</v>
    <v>Powered by Refinitiv</v>
    <v>36</v>
    <v>Federated Hermes MDT LCV (ARCX:FLCV)</v>
    <v>24</v>
    <v>37</v>
    <v>Finance</v>
    <v>25</v>
    <v>29.17</v>
    <v>24.09</v>
    <v>0.2419</v>
    <v>0</v>
    <v>8.4730000000000014E-3</v>
    <v>0</v>
    <v>USD</v>
    <v>NYSE Arca</v>
    <v>ARCX</v>
    <v>3.2000000000000002E-3</v>
    <v>28.86</v>
    <v>ETF</v>
    <v>45824.840277789066</v>
    <v>28.763500000000001</v>
    <v>31657066.190000001</v>
    <v>Federated Hermes MDT LCV</v>
    <v>28.86</v>
    <v>28.55</v>
    <v>28.791899999999998</v>
    <v>28.791899999999998</v>
    <v>FLCV</v>
    <v>Federated Hermes MDT LCV (ARCX:FLCV)</v>
    <v>2046</v>
    <v>3639</v>
  </rv>
  <rv s="2">
    <v>7227</v>
  </rv>
  <rv s="3">
    <v>https://www.bing.com/financeapi/forcetrigger?t=a1rpu2&amp;q=ARCX%3aEFA&amp;form=skydnc</v>
    <v>Learn more on Bing</v>
  </rv>
  <rv s="17">
    <v>en-US</v>
    <v>a1rpu2</v>
    <v>268435456</v>
    <v>1</v>
    <v>Powered by Refinitiv</v>
    <v>38</v>
    <v>iShares:MSCI EAFE (ARCX:EFA)</v>
    <v>34</v>
    <v>39</v>
    <v>Finance</v>
    <v>25</v>
    <v>90.504999999999995</v>
    <v>72.144999999999996</v>
    <v>1.0408999999999999</v>
    <v>0.32900000000000001</v>
    <v>-6.8040000000000006E-4</v>
    <v>3.751E-3</v>
    <v>-5.9900000000000002E-2</v>
    <v>USD</v>
    <v>NYSE Arca</v>
    <v>ARCX</v>
    <v>3.2000000000000002E-3</v>
    <v>88.86</v>
    <v>ETF</v>
    <v>45824.930614999997</v>
    <v>7229</v>
    <v>88.04</v>
    <v>63209720691.419998</v>
    <v>iShares:MSCI EAFE</v>
    <v>88.41</v>
    <v>87.710999999999999</v>
    <v>88.04</v>
    <v>87.980099999999993</v>
    <v>EFA</v>
    <v>iShares:MSCI EAFE (ARCX:EFA)</v>
    <v>17843403</v>
    <v>13726646</v>
  </rv>
  <rv s="2">
    <v>7230</v>
  </rv>
  <rv s="3">
    <v>https://www.bing.com/financeapi/forcetrigger?t=a1muvh&amp;q=XNAS%3aACWX&amp;form=skydnc</v>
    <v>Learn more on Bing</v>
  </rv>
  <rv s="17">
    <v>en-US</v>
    <v>a1muvh</v>
    <v>268435456</v>
    <v>1</v>
    <v>Powered by Refinitiv</v>
    <v>38</v>
    <v>iShares:MSCI ACWI XUS (XNAS:ACWX)</v>
    <v>34</v>
    <v>39</v>
    <v>Finance</v>
    <v>25</v>
    <v>61.28</v>
    <v>48.99</v>
    <v>0.97650000000000003</v>
    <v>0.40699999999999997</v>
    <v>-8.1679999999999999E-3</v>
    <v>6.8310000000000003E-3</v>
    <v>-0.49</v>
    <v>USD</v>
    <v>Nasdaq Stock Market</v>
    <v>XNAS</v>
    <v>3.2000000000000002E-3</v>
    <v>60.44</v>
    <v>ETF</v>
    <v>45824.906593935157</v>
    <v>7232</v>
    <v>59.954999999999998</v>
    <v>6281431203.8500004</v>
    <v>iShares:MSCI ACWI XUS</v>
    <v>60.16</v>
    <v>59.582999999999998</v>
    <v>59.99</v>
    <v>59.5</v>
    <v>ACWX</v>
    <v>iShares:MSCI ACWI XUS (XNAS:ACWX)</v>
    <v>1575465</v>
    <v>1267289</v>
  </rv>
  <rv s="2">
    <v>7233</v>
  </rv>
  <rv s="3">
    <v>https://www.bing.com/financeapi/forcetrigger?t=a1qzm7&amp;q=XNAS%3aDGRE&amp;form=skydnc</v>
    <v>Learn more on Bing</v>
  </rv>
  <rv s="17">
    <v>en-US</v>
    <v>a1qzm7</v>
    <v>268435456</v>
    <v>1</v>
    <v>Powered by Refinitiv</v>
    <v>38</v>
    <v>WisdomTree:EM Qual DivGr (XNAS:DGRE)</v>
    <v>34</v>
    <v>39</v>
    <v>Finance</v>
    <v>25</v>
    <v>29.57</v>
    <v>21.86</v>
    <v>1.0007999999999999</v>
    <v>0.33</v>
    <v>0</v>
    <v>1.2277E-2</v>
    <v>0</v>
    <v>USD</v>
    <v>Nasdaq Stock Market</v>
    <v>XNAS</v>
    <v>3.2000000000000002E-3</v>
    <v>27.2682</v>
    <v>ETF</v>
    <v>45824.843750046093</v>
    <v>7235</v>
    <v>27.05</v>
    <v>140195569.65000001</v>
    <v>WisdomTree:EM Qual DivGr</v>
    <v>27.05</v>
    <v>26.88</v>
    <v>27.21</v>
    <v>27.21</v>
    <v>DGRE</v>
    <v>WisdomTree:EM Qual DivGr (XNAS:DGRE)</v>
    <v>9033</v>
    <v>10351</v>
  </rv>
  <rv s="2">
    <v>7236</v>
  </rv>
  <rv s="16">
    <v>en-US</v>
    <v>c7ezar</v>
    <v>268435456</v>
    <v>1</v>
    <v>Powered by Refinitiv</v>
    <v>36</v>
    <v>WisdomTree:EM ExCh (ARCX:XC)</v>
    <v>24</v>
    <v>37</v>
    <v>Finance</v>
    <v>25</v>
    <v>34.249699999999997</v>
    <v>26.58</v>
    <v>0.41199999999999998</v>
    <v>0</v>
    <v>1.2428E-2</v>
    <v>0</v>
    <v>USD</v>
    <v>NYSE Arca</v>
    <v>ARCX</v>
    <v>3.2000000000000002E-3</v>
    <v>33.7988</v>
    <v>ETF</v>
    <v>45824.840277789066</v>
    <v>33.561999999999998</v>
    <v>83728222.109999999</v>
    <v>WisdomTree:EM ExCh</v>
    <v>33.68</v>
    <v>33.15</v>
    <v>33.561999999999998</v>
    <v>33.561999999999998</v>
    <v>XC</v>
    <v>WisdomTree:EM ExCh (ARCX:XC)</v>
    <v>19353</v>
    <v>8517</v>
  </rv>
  <rv s="2">
    <v>7238</v>
  </rv>
  <rv s="3">
    <v>https://www.bing.com/financeapi/forcetrigger?t=a26b77&amp;q=ARCX%3aXSOE&amp;form=skydnc</v>
    <v>Learn more on Bing</v>
  </rv>
  <rv s="17">
    <v>en-US</v>
    <v>a26b77</v>
    <v>268435456</v>
    <v>1</v>
    <v>Powered by Refinitiv</v>
    <v>38</v>
    <v>WisdomTree:EM ex-S-O E (ARCX:XSOE)</v>
    <v>34</v>
    <v>39</v>
    <v>Finance</v>
    <v>35</v>
    <v>34.24</v>
    <v>27.004999999999999</v>
    <v>1.0201</v>
    <v>0.34</v>
    <v>5.6179999999999997E-3</v>
    <v>1.0148999999999998E-2</v>
    <v>0.19</v>
    <v>USD</v>
    <v>NYSE Arca</v>
    <v>ARCX</v>
    <v>3.2000000000000002E-3</v>
    <v>34.03</v>
    <v>ETF</v>
    <v>45824.935148471872</v>
    <v>7240</v>
    <v>33.799999999999997</v>
    <v>1782137772.8900001</v>
    <v>WisdomTree:EM ex-S-O E</v>
    <v>33.83</v>
    <v>33.5</v>
    <v>33.840000000000003</v>
    <v>34.01</v>
    <v>XSOE</v>
    <v>WisdomTree:EM ex-S-O E (ARCX:XSOE)</v>
    <v>103822</v>
    <v>197800</v>
  </rv>
  <rv s="2">
    <v>7241</v>
  </rv>
  <rv s="3">
    <v>https://www.bing.com/financeapi/forcetrigger?t=c2717w&amp;q=ARCX%3aNTSE&amp;form=skydnc</v>
    <v>Learn more on Bing</v>
  </rv>
  <rv s="17">
    <v>en-US</v>
    <v>c2717w</v>
    <v>268435456</v>
    <v>1</v>
    <v>Powered by Refinitiv</v>
    <v>38</v>
    <v>WisdomTree:EM Eff Core (ARCX:NTSE)</v>
    <v>34</v>
    <v>39</v>
    <v>Finance</v>
    <v>25</v>
    <v>32.89</v>
    <v>26.120100000000001</v>
    <v>2.2052</v>
    <v>0.35339999999999999</v>
    <v>0</v>
    <v>1.0966999999999999E-2</v>
    <v>0</v>
    <v>USD</v>
    <v>NYSE Arca</v>
    <v>ARCX</v>
    <v>3.2000000000000002E-3</v>
    <v>32.89</v>
    <v>ETF</v>
    <v>45824.840277789066</v>
    <v>7243</v>
    <v>32.519500000000001</v>
    <v>29695775.359999999</v>
    <v>WisdomTree:EM Eff Core</v>
    <v>32.79</v>
    <v>32.223700000000001</v>
    <v>32.577100000000002</v>
    <v>32.577100000000002</v>
    <v>NTSE</v>
    <v>WisdomTree:EM Eff Core (ARCX:NTSE)</v>
    <v>3950</v>
    <v>3907</v>
  </rv>
  <rv s="2">
    <v>7244</v>
  </rv>
  <rv s="3">
    <v>https://www.bing.com/financeapi/forcetrigger?t=a1qnp2&amp;q=XNAS%3aCXSE&amp;form=skydnc</v>
    <v>Learn more on Bing</v>
  </rv>
  <rv s="17">
    <v>en-US</v>
    <v>a1qnp2</v>
    <v>268435456</v>
    <v>1</v>
    <v>Powered by Refinitiv</v>
    <v>38</v>
    <v>WisdomTree:China x-S-O (XNAS:CXSE)</v>
    <v>34</v>
    <v>39</v>
    <v>Finance</v>
    <v>25</v>
    <v>39.71</v>
    <v>25.29</v>
    <v>1.22</v>
    <v>0.39</v>
    <v>-3.0154E-2</v>
    <v>1.1436999999999999E-2</v>
    <v>-1.04</v>
    <v>USD</v>
    <v>Nasdaq Stock Market</v>
    <v>XNAS</v>
    <v>3.2000000000000002E-3</v>
    <v>34.658999999999999</v>
    <v>ETF</v>
    <v>45824.843750092186</v>
    <v>7246</v>
    <v>34.47</v>
    <v>409662592.92000002</v>
    <v>WisdomTree:China x-S-O</v>
    <v>34.479999999999997</v>
    <v>34.1</v>
    <v>34.49</v>
    <v>33.450000000000003</v>
    <v>CXSE</v>
    <v>WisdomTree:China x-S-O (XNAS:CXSE)</v>
    <v>17250</v>
    <v>14314</v>
  </rv>
  <rv s="2">
    <v>7247</v>
  </rv>
  <rv s="16">
    <v>en-US</v>
    <v>c8nrjc</v>
    <v>268435456</v>
    <v>1</v>
    <v>Powered by Refinitiv</v>
    <v>36</v>
    <v>EA:Strive Emgng Mkt Ex-C (XNYS:STXE)</v>
    <v>24</v>
    <v>37</v>
    <v>Finance</v>
    <v>25</v>
    <v>31.9</v>
    <v>24.7517</v>
    <v>0.09</v>
    <v>0</v>
    <v>2.9880000000000002E-3</v>
    <v>0</v>
    <v>USD</v>
    <v>New York Stock Exchange</v>
    <v>XNYS</v>
    <v>3.2000000000000002E-3</v>
    <v>30.998799999999999</v>
    <v>ETF</v>
    <v>45824.84027780078</v>
    <v>29.33</v>
    <v>93982878.799999997</v>
    <v>EA:Strive Emgng Mkt Ex-C</v>
    <v>30.46</v>
    <v>30.12</v>
    <v>30.21</v>
    <v>30.21</v>
    <v>STXE</v>
    <v>EA:Strive Emgng Mkt Ex-C (XNYS:STXE)</v>
    <v>21777</v>
    <v>10134</v>
  </rv>
  <rv s="2">
    <v>7249</v>
  </rv>
  <rv s="16">
    <v>en-US</v>
    <v>ccafim</v>
    <v>268435456</v>
    <v>1</v>
    <v>Powered by Refinitiv</v>
    <v>36</v>
    <v>PGIM S&amp;P 500 B12 Feb (BATS:FEBP)</v>
    <v>24</v>
    <v>37</v>
    <v>Finance</v>
    <v>17</v>
    <v>28.95</v>
    <v>25.43</v>
    <v>0.21890000000000001</v>
    <v>3.4569999999999995E-4</v>
    <v>7.6239999999999997E-3</v>
    <v>0.01</v>
    <v>USD</v>
    <v>CBOE BZX Exchange</v>
    <v>BATS</v>
    <v>3.0999999999999999E-3</v>
    <v>28.93</v>
    <v>ETF</v>
    <v>45824.840296816408</v>
    <v>28.93</v>
    <v>7989053.1100000003</v>
    <v>PGIM S&amp;P 500 B12 Feb</v>
    <v>28.93</v>
    <v>28.711099999999998</v>
    <v>28.93</v>
    <v>28.94</v>
    <v>FEBP</v>
    <v>PGIM S&amp;P 500 B12 Feb (BATS:FEBP)</v>
    <v>196</v>
    <v>486</v>
  </rv>
  <rv s="2">
    <v>7251</v>
  </rv>
  <rv s="3">
    <v>https://www.bing.com/financeapi/forcetrigger?t=brt3f2&amp;q=ARCX%3aNUHY&amp;form=skydnc</v>
    <v>Learn more on Bing</v>
  </rv>
  <rv s="17">
    <v>en-US</v>
    <v>brt3f2</v>
    <v>268435456</v>
    <v>1</v>
    <v>Powered by Refinitiv</v>
    <v>38</v>
    <v>Nuveen ESG Hi Yld Crp Bd (ARCX:NUHY)</v>
    <v>34</v>
    <v>39</v>
    <v>Finance</v>
    <v>25</v>
    <v>21.74</v>
    <v>20.170000000000002</v>
    <v>1.5915999999999999</v>
    <v>5.4899999999999997E-2</v>
    <v>0</v>
    <v>2.5719999999999996E-3</v>
    <v>0</v>
    <v>USD</v>
    <v>NYSE Arca</v>
    <v>ARCX</v>
    <v>3.0999999999999999E-3</v>
    <v>21.42</v>
    <v>ETF</v>
    <v>45824.840277812502</v>
    <v>7253</v>
    <v>21.38</v>
    <v>91879658.900000006</v>
    <v>Nuveen ESG Hi Yld Crp Bd</v>
    <v>21.38</v>
    <v>21.345099999999999</v>
    <v>21.4</v>
    <v>21.4</v>
    <v>NUHY</v>
    <v>Nuveen ESG Hi Yld Crp Bd (ARCX:NUHY)</v>
    <v>10569</v>
    <v>14636</v>
  </rv>
  <rv s="2">
    <v>7254</v>
  </rv>
  <rv s="3">
    <v>https://www.bing.com/financeapi/forcetrigger?t=a1yu2w&amp;q=BATS%3aNUMV&amp;form=skydnc</v>
    <v>Learn more on Bing</v>
  </rv>
  <rv s="17">
    <v>en-US</v>
    <v>a1yu2w</v>
    <v>268435456</v>
    <v>1</v>
    <v>Powered by Refinitiv</v>
    <v>38</v>
    <v>Nuveen ESG Mid-Cap Val (BATS:NUMV)</v>
    <v>34</v>
    <v>39</v>
    <v>Finance</v>
    <v>17</v>
    <v>38.469499999999996</v>
    <v>29.8</v>
    <v>1.048</v>
    <v>0.34</v>
    <v>0</v>
    <v>9.6619999999999987E-3</v>
    <v>0</v>
    <v>USD</v>
    <v>CBOE BZX Exchange</v>
    <v>BATS</v>
    <v>3.0999999999999999E-3</v>
    <v>35.61</v>
    <v>ETF</v>
    <v>45824.840325335157</v>
    <v>7256</v>
    <v>35.44</v>
    <v>412115648.5</v>
    <v>Nuveen ESG Mid-Cap Val</v>
    <v>35.44</v>
    <v>35.19</v>
    <v>35.53</v>
    <v>35.53</v>
    <v>NUMV</v>
    <v>Nuveen ESG Mid-Cap Val (BATS:NUMV)</v>
    <v>13382</v>
    <v>31517</v>
  </rv>
  <rv s="2">
    <v>7257</v>
  </rv>
  <rv s="16">
    <v>en-US</v>
    <v>ca29lh</v>
    <v>268435456</v>
    <v>1</v>
    <v>Powered by Refinitiv</v>
    <v>36</v>
    <v>T Rowe:Cap App Eqty (ARCX:TCAF)</v>
    <v>24</v>
    <v>37</v>
    <v>Finance</v>
    <v>25</v>
    <v>34.844999999999999</v>
    <v>28.28</v>
    <v>0.23</v>
    <v>0</v>
    <v>6.7290000000000006E-3</v>
    <v>0</v>
    <v>USD</v>
    <v>NYSE Arca</v>
    <v>ARCX</v>
    <v>3.0999999999999999E-3</v>
    <v>34.56</v>
    <v>ETF</v>
    <v>45824.840277789066</v>
    <v>34.33</v>
    <v>4445092598.4499998</v>
    <v>T Rowe:Cap App Eqty</v>
    <v>34.35</v>
    <v>34.18</v>
    <v>34.409999999999997</v>
    <v>34.409999999999997</v>
    <v>TCAF</v>
    <v>T Rowe:Cap App Eqty (ARCX:TCAF)</v>
    <v>556350</v>
    <v>789147</v>
  </rv>
  <rv s="2">
    <v>7259</v>
  </rv>
  <rv s="3">
    <v>https://www.bing.com/financeapi/forcetrigger?t=a1ytz2&amp;q=BATS%3aNUMG&amp;form=skydnc</v>
    <v>Learn more on Bing</v>
  </rv>
  <rv s="17">
    <v>en-US</v>
    <v>a1ytz2</v>
    <v>268435456</v>
    <v>1</v>
    <v>Powered by Refinitiv</v>
    <v>38</v>
    <v>Nuveen ESG Mid-Cap Gro (BATS:NUMG)</v>
    <v>34</v>
    <v>39</v>
    <v>Finance</v>
    <v>17</v>
    <v>51.67</v>
    <v>36.7438</v>
    <v>1.0183</v>
    <v>0.6</v>
    <v>0</v>
    <v>1.2845000000000001E-2</v>
    <v>0</v>
    <v>USD</v>
    <v>CBOE BZX Exchange</v>
    <v>BATS</v>
    <v>3.0999999999999999E-3</v>
    <v>47.42</v>
    <v>ETF</v>
    <v>45824.840326990627</v>
    <v>7261</v>
    <v>47.12</v>
    <v>480995321.10000002</v>
    <v>Nuveen ESG Mid-Cap Gro</v>
    <v>47.12</v>
    <v>46.71</v>
    <v>47.31</v>
    <v>47.31</v>
    <v>NUMG</v>
    <v>Nuveen ESG Mid-Cap Gro (BATS:NUMG)</v>
    <v>12772</v>
    <v>22077</v>
  </rv>
  <rv s="2">
    <v>7262</v>
  </rv>
  <rv s="3">
    <v>https://www.bing.com/financeapi/forcetrigger?t=a1yuk2&amp;q=BATS%3aNUSC&amp;form=skydnc</v>
    <v>Learn more on Bing</v>
  </rv>
  <rv s="17">
    <v>en-US</v>
    <v>a1yuk2</v>
    <v>268435456</v>
    <v>1</v>
    <v>Powered by Refinitiv</v>
    <v>38</v>
    <v>Nuveen ESG Small-Cap (BATS:NUSC)</v>
    <v>34</v>
    <v>39</v>
    <v>Finance</v>
    <v>17</v>
    <v>46.61</v>
    <v>32.873100000000001</v>
    <v>0.98129999999999995</v>
    <v>0.45</v>
    <v>0</v>
    <v>1.1358E-2</v>
    <v>0</v>
    <v>USD</v>
    <v>CBOE BZX Exchange</v>
    <v>BATS</v>
    <v>3.0999999999999999E-3</v>
    <v>40.299999999999997</v>
    <v>ETF</v>
    <v>45824.84032785859</v>
    <v>7264</v>
    <v>39.93</v>
    <v>1237435885.5</v>
    <v>Nuveen ESG Small-Cap</v>
    <v>40.04</v>
    <v>39.619999999999997</v>
    <v>40.07</v>
    <v>40.07</v>
    <v>NUSC</v>
    <v>Nuveen ESG Small-Cap (BATS:NUSC)</v>
    <v>111181</v>
    <v>79910</v>
  </rv>
  <rv s="2">
    <v>7265</v>
  </rv>
  <rv s="16">
    <v>en-US</v>
    <v>ca75p2</v>
    <v>268435456</v>
    <v>1</v>
    <v>Powered by Refinitiv</v>
    <v>36</v>
    <v>Avantis All Int Mkt Eqty (ARCX:AVNM)</v>
    <v>24</v>
    <v>37</v>
    <v>Finance</v>
    <v>25</v>
    <v>65.61</v>
    <v>51.41</v>
    <v>0.36</v>
    <v>0</v>
    <v>5.5500000000000002E-3</v>
    <v>0</v>
    <v>USD</v>
    <v>NYSE Arca</v>
    <v>ARCX</v>
    <v>3.0999999999999999E-3</v>
    <v>65.61</v>
    <v>ETF</v>
    <v>45824.840277823438</v>
    <v>65.22</v>
    <v>296951303.61000001</v>
    <v>Avantis All Int Mkt Eqty</v>
    <v>65.38</v>
    <v>64.86</v>
    <v>65.22</v>
    <v>65.22</v>
    <v>AVNM</v>
    <v>Avantis All Int Mkt Eqty (ARCX:AVNM)</v>
    <v>10375</v>
    <v>20717</v>
  </rv>
  <rv s="2">
    <v>7267</v>
  </rv>
  <rv s="16">
    <v>en-US</v>
    <v>c9ngf2</v>
    <v>268435456</v>
    <v>1</v>
    <v>Powered by Refinitiv</v>
    <v>36</v>
    <v>Amplify Cmmdty:Brkwv Tkr (ARCX:BWET)</v>
    <v>24</v>
    <v>37</v>
    <v>Finance</v>
    <v>25</v>
    <v>16.829999999999998</v>
    <v>9.06</v>
    <v>0.19500000000000001</v>
    <v>1.6799999999999999E-2</v>
    <v>1.7639000000000002E-2</v>
    <v>0.189</v>
    <v>USD</v>
    <v>NYSE Arca</v>
    <v>ARCX</v>
    <v>3.0000000000000001E-3</v>
    <v>12.92</v>
    <v>ETF</v>
    <v>45824.84027780078</v>
    <v>11.25</v>
    <v>1337411.23</v>
    <v>Amplify Cmmdty:Brkwv Tkr</v>
    <v>12.92</v>
    <v>11.055</v>
    <v>11.25</v>
    <v>11.439</v>
    <v>BWET</v>
    <v>Amplify Cmmdty:Brkwv Tkr (ARCX:BWET)</v>
    <v>4880</v>
    <v>3083</v>
  </rv>
  <rv s="2">
    <v>7269</v>
  </rv>
  <rv s="3">
    <v>https://www.bing.com/financeapi/forcetrigger?t=a1o9xm&amp;q=ARCX%3aBCD&amp;form=skydnc</v>
    <v>Learn more on Bing</v>
  </rv>
  <rv s="17">
    <v>en-US</v>
    <v>a1o9xm</v>
    <v>268435456</v>
    <v>1</v>
    <v>Powered by Refinitiv</v>
    <v>38</v>
    <v>abrdn:Bbg AC LDS K1 Free (ARCX:BCD)</v>
    <v>34</v>
    <v>39</v>
    <v>Finance</v>
    <v>25</v>
    <v>34.31</v>
    <v>30.32</v>
    <v>0.96750000000000003</v>
    <v>0.09</v>
    <v>0</v>
    <v>2.6410000000000001E-3</v>
    <v>0</v>
    <v>USD</v>
    <v>NYSE Arca</v>
    <v>ARCX</v>
    <v>3.0000000000000001E-3</v>
    <v>34.200000000000003</v>
    <v>ETF</v>
    <v>45824.840277789066</v>
    <v>7271</v>
    <v>33.835000000000001</v>
    <v>263926481.71000001</v>
    <v>abrdn:Bbg AC LDS K1 Free</v>
    <v>34.08</v>
    <v>34.08</v>
    <v>34.17</v>
    <v>34.17</v>
    <v>BCD</v>
    <v>abrdn:Bbg AC LDS K1 Free (ARCX:BCD)</v>
    <v>44713</v>
    <v>67642</v>
  </rv>
  <rv s="2">
    <v>7272</v>
  </rv>
  <rv s="16">
    <v>en-US</v>
    <v>cel3xm</v>
    <v>268435456</v>
    <v>1</v>
    <v>Powered by Refinitiv</v>
    <v>36</v>
    <v>DFA Int Vector Equity (ARCX:DXIV)</v>
    <v>24</v>
    <v>37</v>
    <v>Finance</v>
    <v>25</v>
    <v>63.89</v>
    <v>45.940300000000001</v>
    <v>0.13669999999999999</v>
    <v>0</v>
    <v>2.3730000000000001E-3</v>
    <v>0</v>
    <v>USD</v>
    <v>NYSE Arca</v>
    <v>ARCX</v>
    <v>3.0000000000000001E-3</v>
    <v>58.249899999999997</v>
    <v>ETF</v>
    <v>45824.840277789066</v>
    <v>57.600999999999999</v>
    <v>87732594.700000003</v>
    <v>DFA Int Vector Equity</v>
    <v>58.03</v>
    <v>57.597200000000001</v>
    <v>57.733899999999998</v>
    <v>57.733899999999998</v>
    <v>DXIV</v>
    <v>DFA Int Vector Equity (ARCX:DXIV)</v>
    <v>8522</v>
    <v>7054</v>
  </rv>
  <rv s="2">
    <v>7274</v>
  </rv>
  <rv s="16">
    <v>en-US</v>
    <v>cbte27</v>
    <v>268435456</v>
    <v>1</v>
    <v>Powered by Refinitiv</v>
    <v>36</v>
    <v>AB Corporate Bond (XNAS:EYEG)</v>
    <v>24</v>
    <v>37</v>
    <v>Finance</v>
    <v>25</v>
    <v>37.24</v>
    <v>33.92</v>
    <v>-3.2199999999999999E-2</v>
    <v>0</v>
    <v>-9.1719999999999996E-4</v>
    <v>0</v>
    <v>USD</v>
    <v>Nasdaq Stock Market</v>
    <v>XNAS</v>
    <v>3.0000000000000001E-3</v>
    <v>35.075000000000003</v>
    <v>ETF</v>
    <v>45824.843750265623</v>
    <v>35.075000000000003</v>
    <v>26302633.73</v>
    <v>AB Corporate Bond</v>
    <v>35.075000000000003</v>
    <v>35.107199999999999</v>
    <v>35.075000000000003</v>
    <v>35.075000000000003</v>
    <v>EYEG</v>
    <v>AB Corporate Bond (XNAS:EYEG)</v>
    <v>12</v>
    <v>136</v>
  </rv>
  <rv s="2">
    <v>7276</v>
  </rv>
  <rv s="3">
    <v>https://www.bing.com/financeapi/forcetrigger?t=a1t1pr&amp;q=ARCX%3aFLMB&amp;form=skydnc</v>
    <v>Learn more on Bing</v>
  </rv>
  <rv s="17">
    <v>en-US</v>
    <v>a1t1pr</v>
    <v>268435456</v>
    <v>1</v>
    <v>Powered by Refinitiv</v>
    <v>38</v>
    <v>Franklin ETF:Mun Grn Bd (ARCX:FLMB)</v>
    <v>34</v>
    <v>39</v>
    <v>Finance</v>
    <v>25</v>
    <v>24.47</v>
    <v>22.06</v>
    <v>1.2245999999999999</v>
    <v>2.5000000000000001E-2</v>
    <v>0</v>
    <v>1.0939999999999999E-3</v>
    <v>0</v>
    <v>USD</v>
    <v>NYSE Arca</v>
    <v>ARCX</v>
    <v>3.0000000000000001E-3</v>
    <v>23.04</v>
    <v>ETF</v>
    <v>45824.840277812502</v>
    <v>7278</v>
    <v>22.88</v>
    <v>97555597.840000004</v>
    <v>Franklin ETF:Mun Grn Bd</v>
    <v>22.92</v>
    <v>22.86</v>
    <v>22.885000000000002</v>
    <v>22.885000000000002</v>
    <v>FLMB</v>
    <v>Franklin ETF:Mun Grn Bd (ARCX:FLMB)</v>
    <v>21357</v>
    <v>20601</v>
  </rv>
  <rv s="2">
    <v>7279</v>
  </rv>
  <rv s="3">
    <v>https://www.bing.com/financeapi/forcetrigger?t=bpidu2&amp;q=ARCX%3aHOMZ&amp;form=skydnc</v>
    <v>Learn more on Bing</v>
  </rv>
  <rv s="17">
    <v>en-US</v>
    <v>bpidu2</v>
    <v>268435456</v>
    <v>1</v>
    <v>Powered by Refinitiv</v>
    <v>38</v>
    <v>Hoya Capital Housing (ARCX:HOMZ)</v>
    <v>34</v>
    <v>39</v>
    <v>Finance</v>
    <v>25</v>
    <v>51.999899999999997</v>
    <v>39.28</v>
    <v>1.1853</v>
    <v>0.16</v>
    <v>0</v>
    <v>3.7559999999999998E-3</v>
    <v>0</v>
    <v>USD</v>
    <v>NYSE Arca</v>
    <v>ARCX</v>
    <v>3.0000000000000001E-3</v>
    <v>43.0899</v>
    <v>ETF</v>
    <v>45824.84027780078</v>
    <v>7281</v>
    <v>42.7575</v>
    <v>32866841.82</v>
    <v>Hoya Capital Housing</v>
    <v>43.01</v>
    <v>42.6</v>
    <v>42.76</v>
    <v>42.76</v>
    <v>HOMZ</v>
    <v>Hoya Capital Housing (ARCX:HOMZ)</v>
    <v>1108</v>
    <v>2061</v>
  </rv>
  <rv s="2">
    <v>7282</v>
  </rv>
  <rv s="16">
    <v>en-US</v>
    <v>cecydm</v>
    <v>268435456</v>
    <v>1</v>
    <v>Powered by Refinitiv</v>
    <v>36</v>
    <v>JPMORGAN:Funda Data S LC (XNAS:LCDS)</v>
    <v>24</v>
    <v>37</v>
    <v>Finance</v>
    <v>25</v>
    <v>58.647100000000002</v>
    <v>47.634900000000002</v>
    <v>0.49959999999999999</v>
    <v>1.9370000000000001E-3</v>
    <v>8.737E-3</v>
    <v>0.11169999999999999</v>
    <v>USD</v>
    <v>Nasdaq Stock Market</v>
    <v>XNAS</v>
    <v>3.0000000000000001E-3</v>
    <v>57.679299999999998</v>
    <v>ETF</v>
    <v>45824.843750265623</v>
    <v>57.679299999999998</v>
    <v>12662993.66</v>
    <v>JPMORGAN:Funda Data S LC</v>
    <v>57.679299999999998</v>
    <v>57.179699999999997</v>
    <v>57.679299999999998</v>
    <v>57.790999999999997</v>
    <v>LCDS</v>
    <v>JPMORGAN:Funda Data S LC (XNAS:LCDS)</v>
    <v>10</v>
    <v>27</v>
  </rv>
  <rv s="2">
    <v>7284</v>
  </rv>
  <rv s="16">
    <v>en-US</v>
    <v>cbtegh</v>
    <v>268435456</v>
    <v>1</v>
    <v>Powered by Refinitiv</v>
    <v>36</v>
    <v>Themes US CF Champ (XNAS:LGCF)</v>
    <v>24</v>
    <v>37</v>
    <v>Finance</v>
    <v>25</v>
    <v>32.2577</v>
    <v>26.45</v>
    <v>0.21390000000000001</v>
    <v>9.6150000000000003E-6</v>
    <v>6.9030000000000003E-3</v>
    <v>2.9999999999999997E-4</v>
    <v>USD</v>
    <v>Nasdaq Stock Market</v>
    <v>XNAS</v>
    <v>3.0000000000000001E-3</v>
    <v>31.1997</v>
    <v>ETF</v>
    <v>45824.843750265623</v>
    <v>31.1997</v>
    <v>2145583.59</v>
    <v>Themes US CF Champ</v>
    <v>31.1997</v>
    <v>30.985800000000001</v>
    <v>31.1997</v>
    <v>31.2</v>
    <v>LGCF</v>
    <v>Themes US CF Champ (XNAS:LGCF)</v>
    <v>38</v>
    <v>193</v>
  </rv>
  <rv s="2">
    <v>7286</v>
  </rv>
  <rv s="16">
    <v>en-US</v>
    <v>c7sx7w</v>
    <v>268435456</v>
    <v>1</v>
    <v>Powered by Refinitiv</v>
    <v>36</v>
    <v>Reverb (BATS:RVRB)</v>
    <v>24</v>
    <v>37</v>
    <v>Finance</v>
    <v>17</v>
    <v>32.119999999999997</v>
    <v>25.738</v>
    <v>0.30249999999999999</v>
    <v>1.1720000000000001E-3</v>
    <v>9.7050000000000001E-3</v>
    <v>3.6900000000000002E-2</v>
    <v>USD</v>
    <v>CBOE BZX Exchange</v>
    <v>BATS</v>
    <v>3.0000000000000001E-3</v>
    <v>31.473099999999999</v>
    <v>ETF</v>
    <v>45824.840339258597</v>
    <v>31.473099999999999</v>
    <v>4621523.54</v>
    <v>Reverb</v>
    <v>31.473099999999999</v>
    <v>31.1706</v>
    <v>31.473099999999999</v>
    <v>31.51</v>
    <v>RVRB</v>
    <v>Reverb (BATS:RVRB)</v>
    <v>14</v>
    <v>36</v>
  </rv>
  <rv s="2">
    <v>7288</v>
  </rv>
  <rv s="3">
    <v>https://www.bing.com/financeapi/forcetrigger?t=a221h7&amp;q=ARCX%3aRINF&amp;form=skydnc</v>
    <v>Learn more on Bing</v>
  </rv>
  <rv s="17">
    <v>en-US</v>
    <v>a221h7</v>
    <v>268435456</v>
    <v>1</v>
    <v>Powered by Refinitiv</v>
    <v>38</v>
    <v>ProShares:Inflation Expc (ARCX:RINF)</v>
    <v>34</v>
    <v>39</v>
    <v>Finance</v>
    <v>25</v>
    <v>33.67</v>
    <v>30.91</v>
    <v>-0.44030000000000002</v>
    <v>0.15479999999999999</v>
    <v>0</v>
    <v>4.7029999999999997E-3</v>
    <v>0</v>
    <v>USD</v>
    <v>NYSE Arca</v>
    <v>ARCX</v>
    <v>3.0000000000000001E-3</v>
    <v>33.070399999999999</v>
    <v>ETF</v>
    <v>45824.840277812502</v>
    <v>7290</v>
    <v>32.9</v>
    <v>26182845.140000001</v>
    <v>ProShares:Inflation Expc</v>
    <v>32.9</v>
    <v>32.915599999999998</v>
    <v>33.070399999999999</v>
    <v>33.070399999999999</v>
    <v>RINF</v>
    <v>ProShares:Inflation Expc (ARCX:RINF)</v>
    <v>864</v>
    <v>11679</v>
  </rv>
  <rv s="2">
    <v>7291</v>
  </rv>
  <rv s="3">
    <v>https://www.bing.com/financeapi/forcetrigger?t=bnmxsm&amp;q=BATS%3aDURA&amp;form=skydnc</v>
    <v>Learn more on Bing</v>
  </rv>
  <rv s="17">
    <v>en-US</v>
    <v>bnmxsm</v>
    <v>268435456</v>
    <v>1</v>
    <v>Powered by Refinitiv</v>
    <v>38</v>
    <v>VanEck:Durable High Div (BATS:DURA)</v>
    <v>34</v>
    <v>39</v>
    <v>Finance</v>
    <v>17</v>
    <v>35.11</v>
    <v>29.12</v>
    <v>0.75870000000000004</v>
    <v>6.6000000000000003E-2</v>
    <v>0</v>
    <v>2.029E-3</v>
    <v>0</v>
    <v>USD</v>
    <v>CBOE BZX Exchange</v>
    <v>BATS</v>
    <v>3.0000000000000001E-3</v>
    <v>32.69</v>
    <v>ETF</v>
    <v>45824.840292835157</v>
    <v>7293</v>
    <v>32.588999999999999</v>
    <v>43288844.969999999</v>
    <v>VanEck:Durable High Div</v>
    <v>32.69</v>
    <v>32.523000000000003</v>
    <v>32.588999999999999</v>
    <v>32.588999999999999</v>
    <v>DURA</v>
    <v>VanEck:Durable High Div (BATS:DURA)</v>
    <v>370</v>
    <v>5278</v>
  </rv>
  <rv s="2">
    <v>7294</v>
  </rv>
  <rv s="3">
    <v>https://www.bing.com/financeapi/forcetrigger?t=c4j9w7&amp;q=ARCX%3aFCSH&amp;form=skydnc</v>
    <v>Learn more on Bing</v>
  </rv>
  <rv s="17">
    <v>en-US</v>
    <v>c4j9w7</v>
    <v>268435456</v>
    <v>1</v>
    <v>Powered by Refinitiv</v>
    <v>38</v>
    <v>Federated Hrms SD Corp (ARCX:FCSH)</v>
    <v>34</v>
    <v>39</v>
    <v>Finance</v>
    <v>25</v>
    <v>24.6</v>
    <v>23.790099999999999</v>
    <v>0.61209999999999998</v>
    <v>1.4E-3</v>
    <v>0</v>
    <v>5.7899999999999998E-5</v>
    <v>0</v>
    <v>USD</v>
    <v>NYSE Arca</v>
    <v>ARCX</v>
    <v>3.0000000000000001E-3</v>
    <v>24.1814</v>
    <v>ETF</v>
    <v>45824.840277812502</v>
    <v>7296</v>
    <v>24.180499999999999</v>
    <v>9406428.6300000008</v>
    <v>Federated Hrms SD Corp</v>
    <v>24.180499999999999</v>
    <v>24.18</v>
    <v>24.1814</v>
    <v>24.1814</v>
    <v>FCSH</v>
    <v>Federated Hrms SD Corp (ARCX:FCSH)</v>
    <v>209</v>
    <v>589</v>
  </rv>
  <rv s="2">
    <v>7297</v>
  </rv>
  <rv s="18">
    <v>en-US</v>
    <v>cde6a2</v>
    <v>268435456</v>
    <v>1</v>
    <v>Powered by Refinitiv</v>
    <v>40</v>
    <v>AB Short Duration Income (ARCX:SDFI)</v>
    <v>24</v>
    <v>39</v>
    <v>Finance</v>
    <v>25</v>
    <v>36.06</v>
    <v>34.99</v>
    <v>0.68200000000000005</v>
    <v>0.01</v>
    <v>0</v>
    <v>2.811E-4</v>
    <v>0</v>
    <v>USD</v>
    <v>NYSE Arca</v>
    <v>ARCX</v>
    <v>3.0000000000000001E-3</v>
    <v>35.6</v>
    <v>ETF</v>
    <v>45824.840277789066</v>
    <v>35.559199999999997</v>
    <v>120777249.16</v>
    <v>AB Short Duration Income</v>
    <v>35.58</v>
    <v>35.57</v>
    <v>35.58</v>
    <v>35.58</v>
    <v>SDFI</v>
    <v>AB Short Duration Income (ARCX:SDFI)</v>
    <v>39680</v>
    <v>14261</v>
  </rv>
  <rv s="2">
    <v>7299</v>
  </rv>
  <rv s="16">
    <v>en-US</v>
    <v>cclomw</v>
    <v>268435456</v>
    <v>1</v>
    <v>Powered by Refinitiv</v>
    <v>36</v>
    <v>Nuveen Core Plus Bond (XNAS:NCPB)</v>
    <v>24</v>
    <v>37</v>
    <v>Finance</v>
    <v>25</v>
    <v>26.08</v>
    <v>24.25</v>
    <v>-6.2899999999999998E-2</v>
    <v>0</v>
    <v>-2.5330000000000001E-3</v>
    <v>0</v>
    <v>USD</v>
    <v>Nasdaq Stock Market</v>
    <v>XNAS</v>
    <v>3.0000000000000001E-3</v>
    <v>24.78</v>
    <v>ETF</v>
    <v>45824.843750242966</v>
    <v>24.77</v>
    <v>53889710.5</v>
    <v>Nuveen Core Plus Bond</v>
    <v>24.78</v>
    <v>24.832899999999999</v>
    <v>24.77</v>
    <v>24.77</v>
    <v>NCPB</v>
    <v>Nuveen Core Plus Bond (XNAS:NCPB)</v>
    <v>162</v>
    <v>4717</v>
  </rv>
  <rv s="2">
    <v>7301</v>
  </rv>
  <rv s="3">
    <v>https://www.bing.com/financeapi/forcetrigger?t=a25iww&amp;q=XNAS%3aVRIG&amp;form=skydnc</v>
    <v>Learn more on Bing</v>
  </rv>
  <rv s="17">
    <v>en-US</v>
    <v>a25iww</v>
    <v>268435456</v>
    <v>1</v>
    <v>Powered by Refinitiv</v>
    <v>38</v>
    <v>Invesco VR Inv Gd (XNAS:VRIG)</v>
    <v>34</v>
    <v>39</v>
    <v>Finance</v>
    <v>25</v>
    <v>25.24</v>
    <v>24.79</v>
    <v>5.5E-2</v>
    <v>-5.0000000000000001E-3</v>
    <v>-1.9910000000000001E-4</v>
    <v>-1.9900000000000001E-4</v>
    <v>-5.0000000000000001E-3</v>
    <v>USD</v>
    <v>Nasdaq Stock Market</v>
    <v>XNAS</v>
    <v>3.0000000000000001E-3</v>
    <v>25.12</v>
    <v>ETF</v>
    <v>45824.853242892968</v>
    <v>7303</v>
    <v>25.11</v>
    <v>1180925761.26</v>
    <v>Invesco VR Inv Gd</v>
    <v>25.12</v>
    <v>25.12</v>
    <v>25.114999999999998</v>
    <v>25.11</v>
    <v>VRIG</v>
    <v>Invesco VR Inv Gd (XNAS:VRIG)</v>
    <v>489388</v>
    <v>269376</v>
  </rv>
  <rv s="2">
    <v>7304</v>
  </rv>
  <rv s="3">
    <v>https://www.bing.com/financeapi/forcetrigger?t=c6ar2w&amp;q=ARCX%3aXB&amp;form=skydnc</v>
    <v>Learn more on Bing</v>
  </rv>
  <rv s="17">
    <v>en-US</v>
    <v>c6ar2w</v>
    <v>268435456</v>
    <v>1</v>
    <v>Powered by Refinitiv</v>
    <v>38</v>
    <v>BondBloxx:B USD HY CB (ARCX:XB)</v>
    <v>34</v>
    <v>39</v>
    <v>Finance</v>
    <v>25</v>
    <v>40.865000000000002</v>
    <v>36.93</v>
    <v>1.0418000000000001</v>
    <v>0.105</v>
    <v>0</v>
    <v>2.6840000000000002E-3</v>
    <v>0</v>
    <v>USD</v>
    <v>NYSE Arca</v>
    <v>ARCX</v>
    <v>3.0000000000000001E-3</v>
    <v>39.24</v>
    <v>ETF</v>
    <v>45824.840277789066</v>
    <v>7306</v>
    <v>39.206000000000003</v>
    <v>29323584.82</v>
    <v>BondBloxx:B USD HY CB</v>
    <v>39.206000000000003</v>
    <v>39.115000000000002</v>
    <v>39.22</v>
    <v>39.22</v>
    <v>XB</v>
    <v>BondBloxx:B USD HY CB (ARCX:XB)</v>
    <v>1247</v>
    <v>1478</v>
  </rv>
  <rv s="2">
    <v>7307</v>
  </rv>
  <rv s="3">
    <v>https://www.bing.com/financeapi/forcetrigger?t=c55vh7&amp;q=ARCX%3aHYRM&amp;form=skydnc</v>
    <v>Learn more on Bing</v>
  </rv>
  <rv s="17">
    <v>en-US</v>
    <v>c55vh7</v>
    <v>268435456</v>
    <v>1</v>
    <v>Powered by Refinitiv</v>
    <v>38</v>
    <v>Xtrackers RM USD HY Str (ARCX:HYRM)</v>
    <v>34</v>
    <v>39</v>
    <v>Finance</v>
    <v>25</v>
    <v>24.05</v>
    <v>22.42</v>
    <v>1.5801000000000001</v>
    <v>6.5100000000000005E-2</v>
    <v>0</v>
    <v>2.8139999999999997E-3</v>
    <v>0</v>
    <v>USD</v>
    <v>NYSE Arca</v>
    <v>ARCX</v>
    <v>3.0000000000000001E-3</v>
    <v>23.23</v>
    <v>ETF</v>
    <v>45824.84027780078</v>
    <v>7309</v>
    <v>23.153500000000001</v>
    <v>46434976.859999999</v>
    <v>Xtrackers RM USD HY Str</v>
    <v>23.21</v>
    <v>23.135000000000002</v>
    <v>23.200099999999999</v>
    <v>23.200099999999999</v>
    <v>HYRM</v>
    <v>Xtrackers RM USD HY Str (ARCX:HYRM)</v>
    <v>9263</v>
    <v>2257</v>
  </rv>
  <rv s="2">
    <v>7310</v>
  </rv>
  <rv s="16">
    <v>en-US</v>
    <v>cfzfmw</v>
    <v>268435456</v>
    <v>1</v>
    <v>Powered by Refinitiv</v>
    <v>36</v>
    <v>EA:Yoke Core (XNAS:YOKE)</v>
    <v>24</v>
    <v>37</v>
    <v>Finance</v>
    <v>25</v>
    <v>25.584099999999999</v>
    <v>21.07</v>
    <v>7.4999999999999997E-2</v>
    <v>0</v>
    <v>2.9499999999999999E-3</v>
    <v>0</v>
    <v>USD</v>
    <v>Nasdaq Stock Market</v>
    <v>XNAS</v>
    <v>3.0000000000000001E-3</v>
    <v>25.58</v>
    <v>ETF</v>
    <v>45824.843750046093</v>
    <v>25.47</v>
    <v>198269386.69999999</v>
    <v>EA:Yoke Core</v>
    <v>25.58</v>
    <v>25.42</v>
    <v>25.495000000000001</v>
    <v>25.495000000000001</v>
    <v>YOKE</v>
    <v>EA:Yoke Core (XNAS:YOKE)</v>
    <v>6911</v>
    <v>7521</v>
  </rv>
  <rv s="2">
    <v>7312</v>
  </rv>
  <rv s="16">
    <v>en-US</v>
    <v>c89t27</v>
    <v>268435456</v>
    <v>1</v>
    <v>Powered by Refinitiv</v>
    <v>36</v>
    <v>Invesco Sh Dur TR Bd (BATS:GTOS)</v>
    <v>24</v>
    <v>37</v>
    <v>Finance</v>
    <v>17</v>
    <v>25.309899999999999</v>
    <v>24.65</v>
    <v>3.5000000000000003E-2</v>
    <v>0</v>
    <v>1.4039999999999999E-3</v>
    <v>0</v>
    <v>USD</v>
    <v>CBOE BZX Exchange</v>
    <v>BATS</v>
    <v>3.0000000000000001E-3</v>
    <v>24.96</v>
    <v>ETF</v>
    <v>45824.840306758597</v>
    <v>24.96</v>
    <v>9951248.3000000007</v>
    <v>Invesco Sh Dur TR Bd</v>
    <v>24.96</v>
    <v>24.925000000000001</v>
    <v>24.96</v>
    <v>24.96</v>
    <v>GTOS</v>
    <v>Invesco Sh Dur TR Bd (BATS:GTOS)</v>
    <v>216</v>
    <v>3443</v>
  </rv>
  <rv s="2">
    <v>7314</v>
  </rv>
  <rv s="3">
    <v>https://www.bing.com/financeapi/forcetrigger?t=a1vdr7&amp;q=BATS%3aIGHG&amp;form=skydnc</v>
    <v>Learn more on Bing</v>
  </rv>
  <rv s="17">
    <v>en-US</v>
    <v>a1vdr7</v>
    <v>268435456</v>
    <v>1</v>
    <v>Powered by Refinitiv</v>
    <v>38</v>
    <v>ProShares:Inv Grd IR Hdg (BATS:IGHG)</v>
    <v>34</v>
    <v>39</v>
    <v>Finance</v>
    <v>17</v>
    <v>79.14</v>
    <v>70.680000000000007</v>
    <v>0.33379999999999999</v>
    <v>0.16389999999999999</v>
    <v>0</v>
    <v>2.1050000000000001E-3</v>
    <v>0</v>
    <v>USD</v>
    <v>CBOE BZX Exchange</v>
    <v>BATS</v>
    <v>3.0000000000000001E-3</v>
    <v>78.099500000000006</v>
    <v>ETF</v>
    <v>45824.84030609922</v>
    <v>7316</v>
    <v>77.938000000000002</v>
    <v>264517697.80000001</v>
    <v>ProShares:Inv Grd IR Hdg</v>
    <v>77.938000000000002</v>
    <v>77.87</v>
    <v>78.033900000000003</v>
    <v>78.033900000000003</v>
    <v>IGHG</v>
    <v>ProShares:Inv Grd IR Hdg (BATS:IGHG)</v>
    <v>2595</v>
    <v>16586</v>
  </rv>
  <rv s="2">
    <v>7317</v>
  </rv>
  <rv s="3">
    <v>https://www.bing.com/financeapi/forcetrigger?t=a1t1sm&amp;q=ARCX%3aFLMI&amp;form=skydnc</v>
    <v>Learn more on Bing</v>
  </rv>
  <rv s="17">
    <v>en-US</v>
    <v>a1t1sm</v>
    <v>268435456</v>
    <v>1</v>
    <v>Powered by Refinitiv</v>
    <v>38</v>
    <v>Franklin ETF:Dyn Muni Bd (ARCX:FLMI)</v>
    <v>34</v>
    <v>39</v>
    <v>Finance</v>
    <v>25</v>
    <v>25.38</v>
    <v>23.045000000000002</v>
    <v>0.90669999999999995</v>
    <v>-7.0000000000000007E-2</v>
    <v>0</v>
    <v>-2.8999999999999998E-3</v>
    <v>0</v>
    <v>USD</v>
    <v>NYSE Arca</v>
    <v>ARCX</v>
    <v>3.0000000000000001E-3</v>
    <v>24.145</v>
    <v>ETF</v>
    <v>45824.84027780078</v>
    <v>7319</v>
    <v>24.060099999999998</v>
    <v>684400014.22000003</v>
    <v>Franklin ETF:Dyn Muni Bd</v>
    <v>24.09</v>
    <v>24.14</v>
    <v>24.07</v>
    <v>24.07</v>
    <v>FLMI</v>
    <v>Franklin ETF:Dyn Muni Bd (ARCX:FLMI)</v>
    <v>116756</v>
    <v>259294</v>
  </rv>
  <rv s="2">
    <v>7320</v>
  </rv>
  <rv s="16">
    <v>en-US</v>
    <v>cbtdyc</v>
    <v>268435456</v>
    <v>1</v>
    <v>Powered by Refinitiv</v>
    <v>36</v>
    <v>AB Core Plus Bond (XNAS:CPLS)</v>
    <v>24</v>
    <v>37</v>
    <v>Finance</v>
    <v>25</v>
    <v>36.69</v>
    <v>34.22</v>
    <v>-0.09</v>
    <v>0</v>
    <v>-2.5700000000000002E-3</v>
    <v>0</v>
    <v>USD</v>
    <v>Nasdaq Stock Market</v>
    <v>XNAS</v>
    <v>3.0000000000000001E-3</v>
    <v>35.04</v>
    <v>ETF</v>
    <v>45824.843750103908</v>
    <v>34.89</v>
    <v>146952062.81999999</v>
    <v>AB Core Plus Bond</v>
    <v>34.93</v>
    <v>35.020000000000003</v>
    <v>34.93</v>
    <v>34.93</v>
    <v>CPLS</v>
    <v>AB Core Plus Bond (XNAS:CPLS)</v>
    <v>9471</v>
    <v>6113</v>
  </rv>
  <rv s="2">
    <v>7322</v>
  </rv>
  <rv s="3">
    <v>https://www.bing.com/financeapi/forcetrigger?t=a1xrfr&amp;q=ARCX%3aMMIN&amp;form=skydnc</v>
    <v>Learn more on Bing</v>
  </rv>
  <rv s="17">
    <v>en-US</v>
    <v>a1xrfr</v>
    <v>268435456</v>
    <v>1</v>
    <v>Powered by Refinitiv</v>
    <v>38</v>
    <v>NYLI:MacKay Muni Insd (ARCX:MMIN)</v>
    <v>34</v>
    <v>39</v>
    <v>Finance</v>
    <v>25</v>
    <v>24.65</v>
    <v>22.300999999999998</v>
    <v>1.1886000000000001</v>
    <v>0.06</v>
    <v>0</v>
    <v>2.5969999999999999E-3</v>
    <v>0</v>
    <v>USD</v>
    <v>NYSE Arca</v>
    <v>ARCX</v>
    <v>3.0000000000000001E-3</v>
    <v>23.18</v>
    <v>ETF</v>
    <v>45824.840277812502</v>
    <v>7324</v>
    <v>23.08</v>
    <v>485582242.58999997</v>
    <v>NYLI:MacKay Muni Insd</v>
    <v>23.12</v>
    <v>23.1</v>
    <v>23.16</v>
    <v>23.16</v>
    <v>MMIN</v>
    <v>NYLI:MacKay Muni Insd (ARCX:MMIN)</v>
    <v>196844</v>
    <v>120430</v>
  </rv>
  <rv s="2">
    <v>7325</v>
  </rv>
  <rv s="3">
    <v>https://www.bing.com/financeapi/forcetrigger?t=c12ksm&amp;q=ARCX%3aINMU&amp;form=skydnc</v>
    <v>Learn more on Bing</v>
  </rv>
  <rv s="17">
    <v>en-US</v>
    <v>c12ksm</v>
    <v>268435456</v>
    <v>1</v>
    <v>Powered by Refinitiv</v>
    <v>38</v>
    <v>BlackRock:iShs IM Inc Ac (ARCX:INMU)</v>
    <v>34</v>
    <v>39</v>
    <v>Finance</v>
    <v>25</v>
    <v>24.19</v>
    <v>22.710100000000001</v>
    <v>0.73709999999999998</v>
    <v>-0.01</v>
    <v>0</v>
    <v>-4.283E-4</v>
    <v>0</v>
    <v>USD</v>
    <v>NYSE Arca</v>
    <v>ARCX</v>
    <v>3.0000000000000001E-3</v>
    <v>23.37</v>
    <v>ETF</v>
    <v>45824.840277812502</v>
    <v>7327</v>
    <v>23.315000000000001</v>
    <v>83916702.480000004</v>
    <v>BlackRock:iShs IM Inc Ac</v>
    <v>23.37</v>
    <v>23.35</v>
    <v>23.34</v>
    <v>23.34</v>
    <v>INMU</v>
    <v>BlackRock:iShs IM Inc Ac (ARCX:INMU)</v>
    <v>23677</v>
    <v>34652</v>
  </rv>
  <rv s="2">
    <v>7328</v>
  </rv>
  <rv s="3">
    <v>https://www.bing.com/financeapi/forcetrigger?t=a1xrim&amp;q=ARCX%3aMMIT&amp;form=skydnc</v>
    <v>Learn more on Bing</v>
  </rv>
  <rv s="17">
    <v>en-US</v>
    <v>a1xrim</v>
    <v>268435456</v>
    <v>1</v>
    <v>Powered by Refinitiv</v>
    <v>38</v>
    <v>NYLI:MacKay Muni Intmd (ARCX:MMIT)</v>
    <v>34</v>
    <v>39</v>
    <v>Finance</v>
    <v>25</v>
    <v>24.65</v>
    <v>22.99</v>
    <v>0.8034</v>
    <v>-0.03</v>
    <v>0</v>
    <v>-1.2620000000000001E-3</v>
    <v>0</v>
    <v>USD</v>
    <v>NYSE Arca</v>
    <v>ARCX</v>
    <v>3.0000000000000001E-3</v>
    <v>23.78</v>
    <v>ETF</v>
    <v>45824.840277789066</v>
    <v>7330</v>
    <v>23.73</v>
    <v>834306306.75</v>
    <v>NYLI:MacKay Muni Intmd</v>
    <v>23.74</v>
    <v>23.77</v>
    <v>23.74</v>
    <v>23.74</v>
    <v>MMIT</v>
    <v>NYLI:MacKay Muni Intmd (ARCX:MMIT)</v>
    <v>307537</v>
    <v>215406</v>
  </rv>
  <rv s="2">
    <v>7331</v>
  </rv>
  <rv s="3">
    <v>https://www.bing.com/financeapi/forcetrigger?t=a23dkr&amp;q=ARCX%3aSPHD&amp;form=skydnc</v>
    <v>Learn more on Bing</v>
  </rv>
  <rv s="17">
    <v>en-US</v>
    <v>a23dkr</v>
    <v>268435456</v>
    <v>1</v>
    <v>Powered by Refinitiv</v>
    <v>38</v>
    <v>Invesco S&amp;P500 HD LV (ARCX:SPHD)</v>
    <v>34</v>
    <v>39</v>
    <v>Finance</v>
    <v>35</v>
    <v>51.89</v>
    <v>43.39</v>
    <v>0.92310000000000003</v>
    <v>0.06</v>
    <v>-1.054E-3</v>
    <v>1.266E-3</v>
    <v>-0.05</v>
    <v>USD</v>
    <v>NYSE Arca</v>
    <v>ARCX</v>
    <v>3.0000000000000001E-3</v>
    <v>47.79</v>
    <v>ETF</v>
    <v>45824.941232464844</v>
    <v>7333</v>
    <v>47.3</v>
    <v>3204611448.3099999</v>
    <v>Invesco S&amp;P500 HD LV</v>
    <v>47.61</v>
    <v>47.41</v>
    <v>47.47</v>
    <v>47.4</v>
    <v>SPHD</v>
    <v>Invesco S&amp;P500 HD LV (ARCX:SPHD)</v>
    <v>484139</v>
    <v>511513</v>
  </rv>
  <rv s="2">
    <v>7334</v>
  </rv>
  <rv s="3">
    <v>https://www.bing.com/financeapi/forcetrigger?t=a22xsm&amp;q=ARCX%3aSHYG&amp;form=skydnc</v>
    <v>Learn more on Bing</v>
  </rv>
  <rv s="17">
    <v>en-US</v>
    <v>a22xsm</v>
    <v>268435456</v>
    <v>1</v>
    <v>Powered by Refinitiv</v>
    <v>38</v>
    <v>iShares:0-5 HY Corp Bd (ARCX:SHYG)</v>
    <v>34</v>
    <v>39</v>
    <v>Finance</v>
    <v>25</v>
    <v>43.4499</v>
    <v>40.380000000000003</v>
    <v>0.74919999999999998</v>
    <v>0.08</v>
    <v>4.6920000000000002E-4</v>
    <v>1.8799999999999999E-3</v>
    <v>0.02</v>
    <v>USD</v>
    <v>NYSE Arca</v>
    <v>ARCX</v>
    <v>3.0000000000000001E-3</v>
    <v>42.65</v>
    <v>ETF</v>
    <v>45824.8962779625</v>
    <v>7336</v>
    <v>42.61</v>
    <v>6336146982.3900003</v>
    <v>iShares:0-5 HY Corp Bd</v>
    <v>42.62</v>
    <v>42.55</v>
    <v>42.63</v>
    <v>42.65</v>
    <v>SHYG</v>
    <v>iShares:0-5 HY Corp Bd (ARCX:SHYG)</v>
    <v>1252964</v>
    <v>1159888</v>
  </rv>
  <rv s="2">
    <v>7337</v>
  </rv>
  <rv s="3">
    <v>https://www.bing.com/financeapi/forcetrigger?t=a21opr&amp;q=ARCX%3aQWLD&amp;form=skydnc</v>
    <v>Learn more on Bing</v>
  </rv>
  <rv s="17">
    <v>en-US</v>
    <v>a21opr</v>
    <v>268435456</v>
    <v>1</v>
    <v>Powered by Refinitiv</v>
    <v>38</v>
    <v>SPDR MSCI World SF (ARCX:QWLD)</v>
    <v>34</v>
    <v>39</v>
    <v>Finance</v>
    <v>25</v>
    <v>133.15</v>
    <v>113.041</v>
    <v>0.84799999999999998</v>
    <v>0.64059999999999995</v>
    <v>0</v>
    <v>4.8679999999999999E-3</v>
    <v>0</v>
    <v>USD</v>
    <v>NYSE Arca</v>
    <v>ARCX</v>
    <v>3.0000000000000001E-3</v>
    <v>132.86000000000001</v>
    <v>ETF</v>
    <v>45824.840277812502</v>
    <v>7339</v>
    <v>132.24440000000001</v>
    <v>172299979.75</v>
    <v>SPDR MSCI World SF</v>
    <v>132.79</v>
    <v>131.60380000000001</v>
    <v>132.24440000000001</v>
    <v>132.24440000000001</v>
    <v>QWLD</v>
    <v>SPDR MSCI World SF (ARCX:QWLD)</v>
    <v>1372</v>
    <v>6251</v>
  </rv>
  <rv s="2">
    <v>7340</v>
  </rv>
  <rv s="3">
    <v>https://www.bing.com/financeapi/forcetrigger?t=a1wua2&amp;q=ARCX%3aLEMB&amp;form=skydnc</v>
    <v>Learn more on Bing</v>
  </rv>
  <rv s="17">
    <v>en-US</v>
    <v>a1wua2</v>
    <v>268435456</v>
    <v>1</v>
    <v>Powered by Refinitiv</v>
    <v>38</v>
    <v>iShares:JPM EM LC Bd (ARCX:LEMB)</v>
    <v>34</v>
    <v>39</v>
    <v>Finance</v>
    <v>25</v>
    <v>39.729999999999997</v>
    <v>35.520000000000003</v>
    <v>0.73440000000000005</v>
    <v>0.09</v>
    <v>0</v>
    <v>2.2750000000000001E-3</v>
    <v>0</v>
    <v>USD</v>
    <v>NYSE Arca</v>
    <v>ARCX</v>
    <v>3.0000000000000001E-3</v>
    <v>39.729999999999997</v>
    <v>ETF</v>
    <v>45824.84027780078</v>
    <v>7342</v>
    <v>39.619999999999997</v>
    <v>304191635.80000001</v>
    <v>iShares:JPM EM LC Bd</v>
    <v>39.68</v>
    <v>39.56</v>
    <v>39.65</v>
    <v>39.65</v>
    <v>LEMB</v>
    <v>iShares:JPM EM LC Bd (ARCX:LEMB)</v>
    <v>50479</v>
    <v>75047</v>
  </rv>
  <rv s="2">
    <v>7343</v>
  </rv>
  <rv s="16">
    <v>en-US</v>
    <v>cenz9c</v>
    <v>268435456</v>
    <v>1</v>
    <v>Powered by Refinitiv</v>
    <v>36</v>
    <v>Jns Hndsn MC Gr Alpha (XNAS:JMID)</v>
    <v>24</v>
    <v>37</v>
    <v>Finance</v>
    <v>25</v>
    <v>30.290099999999999</v>
    <v>22.17</v>
    <v>0.54</v>
    <v>0</v>
    <v>1.9494999999999998E-2</v>
    <v>0</v>
    <v>USD</v>
    <v>Nasdaq Stock Market</v>
    <v>XNAS</v>
    <v>3.0000000000000001E-3</v>
    <v>28.273800000000001</v>
    <v>ETF</v>
    <v>45824.843750046093</v>
    <v>28.24</v>
    <v>19611249.280000001</v>
    <v>Jns Hndsn MC Gr Alpha</v>
    <v>28.273800000000001</v>
    <v>27.7</v>
    <v>28.24</v>
    <v>28.24</v>
    <v>JMID</v>
    <v>Jns Hndsn MC Gr Alpha (XNAS:JMID)</v>
    <v>783</v>
    <v>4915</v>
  </rv>
  <rv s="2">
    <v>7345</v>
  </rv>
  <rv s="3">
    <v>https://www.bing.com/financeapi/forcetrigger?t=a1rxlh&amp;q=ARCX%3aEMLC&amp;form=skydnc</v>
    <v>Learn more on Bing</v>
  </rv>
  <rv s="17">
    <v>en-US</v>
    <v>a1rxlh</v>
    <v>268435456</v>
    <v>1</v>
    <v>Powered by Refinitiv</v>
    <v>38</v>
    <v>VanEck:JPM EM LC Bond (ARCX:EMLC)</v>
    <v>34</v>
    <v>39</v>
    <v>Finance</v>
    <v>25</v>
    <v>25.55</v>
    <v>22.942499999999999</v>
    <v>0.84250000000000003</v>
    <v>0.04</v>
    <v>-3.9489999999999994E-3</v>
    <v>1.6100000000000001E-3</v>
    <v>-9.8299999999999998E-2</v>
    <v>USD</v>
    <v>NYSE Arca</v>
    <v>ARCX</v>
    <v>3.0000000000000001E-3</v>
    <v>24.99</v>
    <v>ETF</v>
    <v>45824.853962267967</v>
    <v>7347</v>
    <v>24.88</v>
    <v>2940375877.7399998</v>
    <v>VanEck:JPM EM LC Bond</v>
    <v>24.95</v>
    <v>24.85</v>
    <v>24.89</v>
    <v>24.791699999999999</v>
    <v>EMLC</v>
    <v>VanEck:JPM EM LC Bond (ARCX:EMLC)</v>
    <v>3395818</v>
    <v>2667984</v>
  </rv>
  <rv s="2">
    <v>7348</v>
  </rv>
  <rv s="3">
    <v>https://www.bing.com/financeapi/forcetrigger?t=c55srw&amp;q=BATS%3aGEMD&amp;form=skydnc</v>
    <v>Learn more on Bing</v>
  </rv>
  <rv s="17">
    <v>en-US</v>
    <v>c55srw</v>
    <v>268435456</v>
    <v>1</v>
    <v>Powered by Refinitiv</v>
    <v>38</v>
    <v>Goldman:Acc EM USD Bd (BATS:GEMD)</v>
    <v>34</v>
    <v>39</v>
    <v>Finance</v>
    <v>17</v>
    <v>42.69</v>
    <v>38.371600000000001</v>
    <v>1.1012999999999999</v>
    <v>3.3599999999999998E-2</v>
    <v>0</v>
    <v>8.3250000000000002E-4</v>
    <v>0</v>
    <v>USD</v>
    <v>CBOE BZX Exchange</v>
    <v>BATS</v>
    <v>3.0000000000000001E-3</v>
    <v>40.528599999999997</v>
    <v>ETF</v>
    <v>45824.840304640624</v>
    <v>7350</v>
    <v>40.3932</v>
    <v>26161549.59</v>
    <v>Goldman:Acc EM USD Bd</v>
    <v>40.528599999999997</v>
    <v>40.3596</v>
    <v>40.3932</v>
    <v>40.3932</v>
    <v>GEMD</v>
    <v>Goldman:Acc EM USD Bd (BATS:GEMD)</v>
    <v>4405</v>
    <v>6196</v>
  </rv>
  <rv s="2">
    <v>7351</v>
  </rv>
  <rv s="3">
    <v>https://www.bing.com/financeapi/forcetrigger?t=c2vjnm&amp;q=ARCX%3aOWNS&amp;form=skydnc</v>
    <v>Learn more on Bing</v>
  </rv>
  <rv s="17">
    <v>en-US</v>
    <v>c2vjnm</v>
    <v>268435456</v>
    <v>1</v>
    <v>Powered by Refinitiv</v>
    <v>38</v>
    <v>CCM Afford Housing MBS (ARCX:OWNS)</v>
    <v>34</v>
    <v>39</v>
    <v>Finance</v>
    <v>25</v>
    <v>17.89</v>
    <v>16.569800000000001</v>
    <v>0.96109999999999995</v>
    <v>-0.04</v>
    <v>0</v>
    <v>-2.343E-3</v>
    <v>0</v>
    <v>USD</v>
    <v>NYSE Arca</v>
    <v>ARCX</v>
    <v>3.0000000000000001E-3</v>
    <v>17.079999999999998</v>
    <v>ETF</v>
    <v>45824.840277812502</v>
    <v>7353</v>
    <v>17.02</v>
    <v>130976748.18000001</v>
    <v>CCM Afford Housing MBS</v>
    <v>17.059999999999999</v>
    <v>17.07</v>
    <v>17.03</v>
    <v>17.03</v>
    <v>OWNS</v>
    <v>CCM Afford Housing MBS (ARCX:OWNS)</v>
    <v>10800</v>
    <v>43566</v>
  </rv>
  <rv s="2">
    <v>7354</v>
  </rv>
  <rv s="3">
    <v>https://www.bing.com/financeapi/forcetrigger?t=a1rkm7&amp;q=ARCX%3aEBND&amp;form=skydnc</v>
    <v>Learn more on Bing</v>
  </rv>
  <rv s="17">
    <v>en-US</v>
    <v>a1rkm7</v>
    <v>268435456</v>
    <v>1</v>
    <v>Powered by Refinitiv</v>
    <v>38</v>
    <v>SPDR Bbg EM Local Bd (ARCX:EBND)</v>
    <v>34</v>
    <v>39</v>
    <v>Finance</v>
    <v>25</v>
    <v>21.425000000000001</v>
    <v>19.440000000000001</v>
    <v>0.94350000000000001</v>
    <v>0.1</v>
    <v>-3.4252999999999999E-2</v>
    <v>4.7799999999999995E-3</v>
    <v>-0.72</v>
    <v>USD</v>
    <v>NYSE Arca</v>
    <v>ARCX</v>
    <v>3.0000000000000001E-3</v>
    <v>21.1</v>
    <v>ETF</v>
    <v>45824.924810682809</v>
    <v>7356</v>
    <v>21.01</v>
    <v>1911598969.74</v>
    <v>SPDR Bbg EM Local Bd</v>
    <v>21.05</v>
    <v>20.92</v>
    <v>21.02</v>
    <v>20.3</v>
    <v>EBND</v>
    <v>SPDR Bbg EM Local Bd (ARCX:EBND)</v>
    <v>268340</v>
    <v>397622</v>
  </rv>
  <rv s="2">
    <v>7357</v>
  </rv>
  <rv s="3">
    <v>https://www.bing.com/financeapi/forcetrigger?t=a22zr7&amp;q=ARCX%3aSIVR&amp;form=skydnc</v>
    <v>Learn more on Bing</v>
  </rv>
  <rv s="17">
    <v>en-US</v>
    <v>a22zr7</v>
    <v>268435456</v>
    <v>1</v>
    <v>Powered by Refinitiv</v>
    <v>38</v>
    <v>abrdn:P Silver Shs (ARCX:SIVR)</v>
    <v>34</v>
    <v>39</v>
    <v>Finance</v>
    <v>25</v>
    <v>35.169899999999998</v>
    <v>25.405000000000001</v>
    <v>1.3834</v>
    <v>0.16</v>
    <v>-3.8280000000000003E-4</v>
    <v>4.627E-3</v>
    <v>-1.3299999999999999E-2</v>
    <v>USD</v>
    <v>NYSE Arca</v>
    <v>ARCX</v>
    <v>3.0000000000000001E-3</v>
    <v>34.763800000000003</v>
    <v>ETF</v>
    <v>45824.932650219533</v>
    <v>7359</v>
    <v>34.520000000000003</v>
    <v>1687465339.04</v>
    <v>abrdn:P Silver Shs</v>
    <v>34.729999999999997</v>
    <v>34.58</v>
    <v>34.74</v>
    <v>34.726700000000001</v>
    <v>SIVR</v>
    <v>abrdn:P Silver Shs (ARCX:SIVR)</v>
    <v>759729</v>
    <v>810806</v>
  </rv>
  <rv s="2">
    <v>7360</v>
  </rv>
  <rv s="16">
    <v>en-US</v>
    <v>cfbzk2</v>
    <v>268435456</v>
    <v>1</v>
    <v>Powered by Refinitiv</v>
    <v>36</v>
    <v>Allspring Core Plus (ARCX:APLU)</v>
    <v>24</v>
    <v>37</v>
    <v>Finance</v>
    <v>25</v>
    <v>25.22</v>
    <v>24.1629</v>
    <v>-0.03</v>
    <v>0</v>
    <v>-1.214E-3</v>
    <v>0</v>
    <v>USD</v>
    <v>NYSE Arca</v>
    <v>ARCX</v>
    <v>3.0000000000000001E-3</v>
    <v>24.77</v>
    <v>ETF</v>
    <v>45824.840277789066</v>
    <v>24.67</v>
    <v>216126435.59</v>
    <v>Allspring Core Plus</v>
    <v>24.7</v>
    <v>24.71</v>
    <v>24.68</v>
    <v>24.68</v>
    <v>APLU</v>
    <v>Allspring Core Plus (ARCX:APLU)</v>
    <v>7956</v>
    <v>20977</v>
  </rv>
  <rv s="2">
    <v>7362</v>
  </rv>
  <rv s="3">
    <v>https://www.bing.com/financeapi/forcetrigger?t=azkh9c&amp;q=BATS%3aIFRA&amp;form=skydnc</v>
    <v>Learn more on Bing</v>
  </rv>
  <rv s="17">
    <v>en-US</v>
    <v>azkh9c</v>
    <v>268435456</v>
    <v>1</v>
    <v>Powered by Refinitiv</v>
    <v>38</v>
    <v>iShares:US Infra (BATS:IFRA)</v>
    <v>34</v>
    <v>39</v>
    <v>Finance</v>
    <v>17</v>
    <v>51.99</v>
    <v>39.940100000000001</v>
    <v>0.96830000000000005</v>
    <v>6.4000000000000001E-2</v>
    <v>-1.8709999999999998E-3</v>
    <v>1.3320000000000001E-3</v>
    <v>-0.09</v>
    <v>USD</v>
    <v>CBOE BZX Exchange</v>
    <v>BATS</v>
    <v>3.0000000000000001E-3</v>
    <v>48.57</v>
    <v>ETF</v>
    <v>45824.840317685157</v>
    <v>7364</v>
    <v>48</v>
    <v>2463230334.4299998</v>
    <v>iShares:US Infra</v>
    <v>48.33</v>
    <v>48.036000000000001</v>
    <v>48.1</v>
    <v>48.01</v>
    <v>IFRA</v>
    <v>iShares:US Infra (BATS:IFRA)</v>
    <v>76744</v>
    <v>147502</v>
  </rv>
  <rv s="2">
    <v>7365</v>
  </rv>
  <rv s="3">
    <v>https://www.bing.com/financeapi/forcetrigger?t=a1t2p2&amp;q=BATS%3aFLQM&amp;form=skydnc</v>
    <v>Learn more on Bing</v>
  </rv>
  <rv s="17">
    <v>en-US</v>
    <v>a1t2p2</v>
    <v>268435456</v>
    <v>1</v>
    <v>Powered by Refinitiv</v>
    <v>38</v>
    <v>Franklin ETF:US MC Mltfc (BATS:FLQM)</v>
    <v>34</v>
    <v>39</v>
    <v>Finance</v>
    <v>17</v>
    <v>59.069499999999998</v>
    <v>46.2316</v>
    <v>0.8931</v>
    <v>0.42</v>
    <v>3.3439999999999998E-3</v>
    <v>7.8639999999999995E-3</v>
    <v>0.18</v>
    <v>USD</v>
    <v>CBOE BZX Exchange</v>
    <v>BATS</v>
    <v>3.0000000000000001E-3</v>
    <v>54.007300000000001</v>
    <v>ETF</v>
    <v>45824.840299142968</v>
    <v>7367</v>
    <v>53.7288</v>
    <v>1610104146.6900001</v>
    <v>Franklin ETF:US MC Mltfc</v>
    <v>53.83</v>
    <v>53.41</v>
    <v>53.83</v>
    <v>54.01</v>
    <v>FLQM</v>
    <v>Franklin ETF:US MC Mltfc (BATS:FLQM)</v>
    <v>101711</v>
    <v>141138</v>
  </rv>
  <rv s="2">
    <v>7368</v>
  </rv>
  <rv s="3">
    <v>https://www.bing.com/financeapi/forcetrigger?t=bpaz5r&amp;q=ARCX%3aFIVG&amp;form=skydnc</v>
    <v>Learn more on Bing</v>
  </rv>
  <rv s="17">
    <v>en-US</v>
    <v>bpaz5r</v>
    <v>268435456</v>
    <v>1</v>
    <v>Powered by Refinitiv</v>
    <v>38</v>
    <v>Defiance Connect Tech (XNAS:SIXG)</v>
    <v>34</v>
    <v>39</v>
    <v>Finance</v>
    <v>25</v>
    <v>51.44</v>
    <v>35.479999999999997</v>
    <v>1.0543</v>
    <v>0.93</v>
    <v>0</v>
    <v>1.9092999999999999E-2</v>
    <v>0</v>
    <v>USD</v>
    <v>Nasdaq Stock Market</v>
    <v>XNAS</v>
    <v>3.0000000000000001E-3</v>
    <v>49.815100000000001</v>
    <v>ETF</v>
    <v>45824.843750265623</v>
    <v>7370</v>
    <v>48.98</v>
    <v>555819291.11000001</v>
    <v>Defiance Connect Tech</v>
    <v>49.1</v>
    <v>48.71</v>
    <v>49.64</v>
    <v>49.64</v>
    <v>SIXG</v>
    <v>Defiance Connect Tech (XNAS:SIXG)</v>
    <v>17035</v>
    <v>17040</v>
  </rv>
  <rv s="2">
    <v>7371</v>
  </rv>
  <rv s="3">
    <v>https://www.bing.com/financeapi/forcetrigger?t=btg8kr&amp;q=ARCX%3aTECB&amp;form=skydnc</v>
    <v>Learn more on Bing</v>
  </rv>
  <rv s="17">
    <v>en-US</v>
    <v>btg8kr</v>
    <v>268435456</v>
    <v>1</v>
    <v>Powered by Refinitiv</v>
    <v>38</v>
    <v>iShares:US Tch Brktru Ms (ARCX:TECB)</v>
    <v>34</v>
    <v>39</v>
    <v>Finance</v>
    <v>35</v>
    <v>56.8855</v>
    <v>41.69</v>
    <v>1.0188999999999999</v>
    <v>0.85319999999999996</v>
    <v>3.9519999999999998E-3</v>
    <v>1.5556E-2</v>
    <v>0.22</v>
    <v>USD</v>
    <v>NYSE Arca</v>
    <v>ARCX</v>
    <v>3.0000000000000001E-3</v>
    <v>55.8</v>
    <v>ETF</v>
    <v>45824.940987603906</v>
    <v>7373</v>
    <v>55.29</v>
    <v>416124926.36000001</v>
    <v>iShares:US Tch Brktru Ms</v>
    <v>55.29</v>
    <v>54.846800000000002</v>
    <v>55.7</v>
    <v>55.89</v>
    <v>TECB</v>
    <v>iShares:US Tch Brktru Ms (ARCX:TECB)</v>
    <v>13038</v>
    <v>19545</v>
  </rv>
  <rv s="2">
    <v>7374</v>
  </rv>
  <rv s="3">
    <v>https://www.bing.com/financeapi/forcetrigger?t=a1viqh&amp;q=ARCX%3aIMTM&amp;form=skydnc</v>
    <v>Learn more on Bing</v>
  </rv>
  <rv s="17">
    <v>en-US</v>
    <v>a1viqh</v>
    <v>268435456</v>
    <v>1</v>
    <v>Powered by Refinitiv</v>
    <v>38</v>
    <v>iShares:MSCI Itl Mom Fct (ARCX:IMTM)</v>
    <v>34</v>
    <v>39</v>
    <v>Finance</v>
    <v>25</v>
    <v>45.58</v>
    <v>34.65</v>
    <v>0.92679999999999996</v>
    <v>0.27400000000000002</v>
    <v>8.9689999999999995E-3</v>
    <v>6.1809999999999999E-3</v>
    <v>0.4</v>
    <v>USD</v>
    <v>NYSE Arca</v>
    <v>ARCX</v>
    <v>3.0000000000000001E-3</v>
    <v>44.94</v>
    <v>ETF</v>
    <v>45824.86472146953</v>
    <v>7376</v>
    <v>44.59</v>
    <v>2942110421.6399999</v>
    <v>iShares:MSCI Itl Mom Fct</v>
    <v>44.75</v>
    <v>44.326000000000001</v>
    <v>44.6</v>
    <v>45</v>
    <v>IMTM</v>
    <v>iShares:MSCI Itl Mom Fct (ARCX:IMTM)</v>
    <v>439650</v>
    <v>421832</v>
  </rv>
  <rv s="2">
    <v>7377</v>
  </rv>
  <rv s="3">
    <v>https://www.bing.com/financeapi/forcetrigger?t=c5cr7w&amp;q=ARCX%3aDFSV&amp;form=skydnc</v>
    <v>Learn more on Bing</v>
  </rv>
  <rv s="17">
    <v>en-US</v>
    <v>c5cr7w</v>
    <v>268435456</v>
    <v>1</v>
    <v>Powered by Refinitiv</v>
    <v>38</v>
    <v>DFA US Sm Cap Value (ARCX:DFSV)</v>
    <v>34</v>
    <v>39</v>
    <v>Finance</v>
    <v>25</v>
    <v>34.229999999999997</v>
    <v>23.8</v>
    <v>0.98280000000000001</v>
    <v>0.33</v>
    <v>0</v>
    <v>1.1509999999999999E-2</v>
    <v>0</v>
    <v>USD</v>
    <v>NYSE Arca</v>
    <v>ARCX</v>
    <v>3.0000000000000001E-3</v>
    <v>29.125</v>
    <v>ETF</v>
    <v>45824.840277789066</v>
    <v>7379</v>
    <v>28.81</v>
    <v>4510378694.8000002</v>
    <v>DFA US Sm Cap Value</v>
    <v>28.97</v>
    <v>28.67</v>
    <v>29</v>
    <v>29</v>
    <v>DFSV</v>
    <v>DFA US Sm Cap Value (ARCX:DFSV)</v>
    <v>1167861</v>
    <v>1809259</v>
  </rv>
  <rv s="2">
    <v>7380</v>
  </rv>
  <rv s="3">
    <v>https://www.bing.com/financeapi/forcetrigger?t=azzph7&amp;q=XNAS%3aDALI&amp;form=skydnc</v>
    <v>Learn more on Bing</v>
  </rv>
  <rv s="17">
    <v>en-US</v>
    <v>azzph7</v>
    <v>268435456</v>
    <v>1</v>
    <v>Powered by Refinitiv</v>
    <v>38</v>
    <v>FT VI:Ft DW DALI Eq (XNAS:DALI)</v>
    <v>34</v>
    <v>39</v>
    <v>Finance</v>
    <v>25</v>
    <v>27.648499999999999</v>
    <v>20.823899999999998</v>
    <v>0.78310000000000002</v>
    <v>0.2555</v>
    <v>0</v>
    <v>1.0078E-2</v>
    <v>0</v>
    <v>USD</v>
    <v>Nasdaq Stock Market</v>
    <v>XNAS</v>
    <v>3.0000000000000001E-3</v>
    <v>25.73</v>
    <v>ETF</v>
    <v>45824.843750092186</v>
    <v>7382</v>
    <v>25.57</v>
    <v>109149730.66</v>
    <v>FT VI:Ft DW DALI Eq</v>
    <v>25.66</v>
    <v>25.351900000000001</v>
    <v>25.607399999999998</v>
    <v>25.607399999999998</v>
    <v>DALI</v>
    <v>FT VI:Ft DW DALI Eq (XNAS:DALI)</v>
    <v>21525</v>
    <v>9778</v>
  </rv>
  <rv s="2">
    <v>7383</v>
  </rv>
  <rv s="16">
    <v>en-US</v>
    <v>c83r7w</v>
    <v>268435456</v>
    <v>1</v>
    <v>Powered by Refinitiv</v>
    <v>36</v>
    <v>iShares:Env Aware RE (XNAS:ERET)</v>
    <v>24</v>
    <v>37</v>
    <v>Finance</v>
    <v>25</v>
    <v>28.9681</v>
    <v>23.02</v>
    <v>4.1200000000000001E-2</v>
    <v>0</v>
    <v>1.5640000000000001E-3</v>
    <v>0</v>
    <v>USD</v>
    <v>Nasdaq Stock Market</v>
    <v>XNAS</v>
    <v>3.0000000000000001E-3</v>
    <v>26.48</v>
    <v>ETF</v>
    <v>45824.843750265623</v>
    <v>26.385000000000002</v>
    <v>9543321.5099999998</v>
    <v>iShares:Env Aware RE</v>
    <v>26.48</v>
    <v>26.349</v>
    <v>26.3902</v>
    <v>26.3902</v>
    <v>ERET</v>
    <v>iShares:Env Aware RE (XNAS:ERET)</v>
    <v>2108</v>
    <v>899</v>
  </rv>
  <rv s="2">
    <v>7385</v>
  </rv>
  <rv s="3">
    <v>https://www.bing.com/financeapi/forcetrigger?t=a1vvyc&amp;q=ARCX%3aIVLU&amp;form=skydnc</v>
    <v>Learn more on Bing</v>
  </rv>
  <rv s="17">
    <v>en-US</v>
    <v>a1vvyc</v>
    <v>268435456</v>
    <v>1</v>
    <v>Powered by Refinitiv</v>
    <v>38</v>
    <v>iShares:MSCI Itl Val Fct (ARCX:IVLU)</v>
    <v>34</v>
    <v>39</v>
    <v>Finance</v>
    <v>25</v>
    <v>33.4465</v>
    <v>25.97</v>
    <v>0.89129999999999998</v>
    <v>0.14599999999999999</v>
    <v>3.3860000000000001E-3</v>
    <v>4.5140000000000007E-3</v>
    <v>0.11</v>
    <v>USD</v>
    <v>NYSE Arca</v>
    <v>ARCX</v>
    <v>3.0000000000000001E-3</v>
    <v>32.774999999999999</v>
    <v>ETF</v>
    <v>45824.854002673441</v>
    <v>7387</v>
    <v>32.49</v>
    <v>2183764266.1399999</v>
    <v>iShares:MSCI Itl Val Fct</v>
    <v>32.619999999999997</v>
    <v>32.344000000000001</v>
    <v>32.49</v>
    <v>32.6</v>
    <v>IVLU</v>
    <v>iShares:MSCI Itl Val Fct (ARCX:IVLU)</v>
    <v>366746</v>
    <v>470193</v>
  </rv>
  <rv s="2">
    <v>7388</v>
  </rv>
  <rv s="16">
    <v>en-US</v>
    <v>ceb9jc</v>
    <v>268435456</v>
    <v>1</v>
    <v>Powered by Refinitiv</v>
    <v>36</v>
    <v>Neuberger Berman Core Eq (ARCX:NBCR)</v>
    <v>24</v>
    <v>37</v>
    <v>Finance</v>
    <v>25</v>
    <v>28.05</v>
    <v>22.47</v>
    <v>0.27250000000000002</v>
    <v>-6.5260000000000003E-4</v>
    <v>9.868E-3</v>
    <v>-1.8200000000000001E-2</v>
    <v>USD</v>
    <v>NYSE Arca</v>
    <v>ARCX</v>
    <v>3.0000000000000001E-3</v>
    <v>27.95</v>
    <v>ETF</v>
    <v>45824.840277789066</v>
    <v>27.86</v>
    <v>278359990.60000002</v>
    <v>Neuberger Berman Core Eq</v>
    <v>27.86</v>
    <v>27.6157</v>
    <v>27.888200000000001</v>
    <v>27.87</v>
    <v>NBCR</v>
    <v>Neuberger Berman Core Eq (ARCX:NBCR)</v>
    <v>3470</v>
    <v>17195</v>
  </rv>
  <rv s="2">
    <v>7390</v>
  </rv>
  <rv s="3">
    <v>https://www.bing.com/financeapi/forcetrigger?t=a26axm&amp;q=BATS%3aXSHD&amp;form=skydnc</v>
    <v>Learn more on Bing</v>
  </rv>
  <rv s="17">
    <v>en-US</v>
    <v>a26axm</v>
    <v>268435456</v>
    <v>1</v>
    <v>Powered by Refinitiv</v>
    <v>38</v>
    <v>Invesco S&amp;P SC HD LV (BATS:XSHD)</v>
    <v>34</v>
    <v>39</v>
    <v>Finance</v>
    <v>17</v>
    <v>16.13</v>
    <v>11.83</v>
    <v>0.92</v>
    <v>2.5999999999999999E-2</v>
    <v>-8.6789999999999992E-3</v>
    <v>1.949E-3</v>
    <v>-0.11600000000000001</v>
    <v>USD</v>
    <v>CBOE BZX Exchange</v>
    <v>BATS</v>
    <v>3.0000000000000001E-3</v>
    <v>13.48</v>
    <v>ETF</v>
    <v>45824.886278286722</v>
    <v>7392</v>
    <v>13.3409</v>
    <v>71328527.159999996</v>
    <v>Invesco S&amp;P SC HD LV</v>
    <v>13.425000000000001</v>
    <v>13.34</v>
    <v>13.366</v>
    <v>13.25</v>
    <v>XSHD</v>
    <v>Invesco S&amp;P SC HD LV (BATS:XSHD)</v>
    <v>36405</v>
    <v>47257</v>
  </rv>
  <rv s="2">
    <v>7393</v>
  </rv>
  <rv s="3">
    <v>https://www.bing.com/financeapi/forcetrigger?t=a1vqkr&amp;q=ARCX%3aIQLT&amp;form=skydnc</v>
    <v>Learn more on Bing</v>
  </rv>
  <rv s="17">
    <v>en-US</v>
    <v>a1vqkr</v>
    <v>268435456</v>
    <v>1</v>
    <v>Powered by Refinitiv</v>
    <v>38</v>
    <v>iShares:MSCI Itl Qlty Fc (ARCX:IQLT)</v>
    <v>34</v>
    <v>39</v>
    <v>Finance</v>
    <v>25</v>
    <v>43.784599999999998</v>
    <v>35.51</v>
    <v>1.0499000000000001</v>
    <v>0.108</v>
    <v>-9.3050000000000008E-3</v>
    <v>2.5340000000000002E-3</v>
    <v>-0.39750000000000002</v>
    <v>USD</v>
    <v>NYSE Arca</v>
    <v>ARCX</v>
    <v>3.0000000000000001E-3</v>
    <v>43.104500000000002</v>
    <v>ETF</v>
    <v>45824.881388344533</v>
    <v>7395</v>
    <v>42.69</v>
    <v>11605280164.73</v>
    <v>iShares:MSCI Itl Qlty Fc</v>
    <v>42.91</v>
    <v>42.612000000000002</v>
    <v>42.72</v>
    <v>42.322499999999998</v>
    <v>IQLT</v>
    <v>iShares:MSCI Itl Qlty Fc (ARCX:IQLT)</v>
    <v>1090742</v>
    <v>1178503</v>
  </rv>
  <rv s="2">
    <v>7396</v>
  </rv>
  <rv s="3">
    <v>https://www.bing.com/financeapi/forcetrigger?t=c1bzcw&amp;q=BATS%3aISVL&amp;form=skydnc</v>
    <v>Learn more on Bing</v>
  </rv>
  <rv s="17">
    <v>en-US</v>
    <v>c1bzcw</v>
    <v>268435456</v>
    <v>1</v>
    <v>Powered by Refinitiv</v>
    <v>38</v>
    <v>iShares:Intl Dev SC VF (BATS:ISVL)</v>
    <v>34</v>
    <v>39</v>
    <v>Finance</v>
    <v>17</v>
    <v>42.84</v>
    <v>32.880000000000003</v>
    <v>1.0028999999999999</v>
    <v>0.15</v>
    <v>0</v>
    <v>3.6509999999999997E-3</v>
    <v>0</v>
    <v>USD</v>
    <v>CBOE BZX Exchange</v>
    <v>BATS</v>
    <v>3.0000000000000001E-3</v>
    <v>41.47</v>
    <v>ETF</v>
    <v>45824.840308425781</v>
    <v>7398</v>
    <v>41.23</v>
    <v>32803654.059999999</v>
    <v>iShares:Intl Dev SC VF</v>
    <v>41.47</v>
    <v>41.09</v>
    <v>41.24</v>
    <v>41.24</v>
    <v>ISVL</v>
    <v>iShares:Intl Dev SC VF (BATS:ISVL)</v>
    <v>4282</v>
    <v>13170</v>
  </rv>
  <rv s="2">
    <v>7399</v>
  </rv>
  <rv s="16">
    <v>en-US</v>
    <v>caejpr</v>
    <v>268435456</v>
    <v>1</v>
    <v>Powered by Refinitiv</v>
    <v>36</v>
    <v>Avantis Internatl SmCp E (ARCX:AVDS)</v>
    <v>24</v>
    <v>37</v>
    <v>Finance</v>
    <v>25</v>
    <v>63.53</v>
    <v>48</v>
    <v>0.3322</v>
    <v>0</v>
    <v>5.4539999999999996E-3</v>
    <v>0</v>
    <v>USD</v>
    <v>NYSE Arca</v>
    <v>ARCX</v>
    <v>3.0000000000000001E-3</v>
    <v>61.74</v>
    <v>ETF</v>
    <v>45824.840277812502</v>
    <v>61.244799999999998</v>
    <v>96018418.829999998</v>
    <v>Avantis Internatl SmCp E</v>
    <v>61.74</v>
    <v>60.912599999999998</v>
    <v>61.244799999999998</v>
    <v>61.244799999999998</v>
    <v>AVDS</v>
    <v>Avantis Internatl SmCp E (ARCX:AVDS)</v>
    <v>3266</v>
    <v>9086</v>
  </rv>
  <rv s="2">
    <v>7401</v>
  </rv>
  <rv s="3">
    <v>https://www.bing.com/financeapi/forcetrigger?t=a21kvh&amp;q=ARCX%3aQEFA&amp;form=skydnc</v>
    <v>Learn more on Bing</v>
  </rv>
  <rv s="17">
    <v>en-US</v>
    <v>a21kvh</v>
    <v>268435456</v>
    <v>1</v>
    <v>Powered by Refinitiv</v>
    <v>38</v>
    <v>SPDR MSCI EAFE SF (ARCX:QEFA)</v>
    <v>34</v>
    <v>39</v>
    <v>Finance</v>
    <v>25</v>
    <v>85.88</v>
    <v>70.967799999999997</v>
    <v>0.91959999999999997</v>
    <v>-0.01</v>
    <v>0</v>
    <v>-1.187E-4</v>
    <v>0</v>
    <v>USD</v>
    <v>NYSE Arca</v>
    <v>ARCX</v>
    <v>3.0000000000000001E-3</v>
    <v>85.28</v>
    <v>ETF</v>
    <v>45824.840277823438</v>
    <v>7403</v>
    <v>84.21</v>
    <v>873997854.61000001</v>
    <v>SPDR MSCI EAFE SF</v>
    <v>84.8</v>
    <v>84.22</v>
    <v>84.21</v>
    <v>84.21</v>
    <v>QEFA</v>
    <v>SPDR MSCI EAFE SF (ARCX:QEFA)</v>
    <v>33729</v>
    <v>33944</v>
  </rv>
  <rv s="2">
    <v>7404</v>
  </rv>
  <rv s="3">
    <v>https://www.bing.com/financeapi/forcetrigger?t=a1qmsm&amp;q=ARCX%3aCWI&amp;form=skydnc</v>
    <v>Learn more on Bing</v>
  </rv>
  <rv s="17">
    <v>en-US</v>
    <v>a1qmsm</v>
    <v>268435456</v>
    <v>1</v>
    <v>Powered by Refinitiv</v>
    <v>38</v>
    <v>SPDR MSCI ACWI ex-US (ARCX:CWI)</v>
    <v>34</v>
    <v>39</v>
    <v>Finance</v>
    <v>25</v>
    <v>32.36</v>
    <v>26.066400000000002</v>
    <v>0.93389999999999995</v>
    <v>0.21</v>
    <v>0</v>
    <v>6.5869999999999991E-3</v>
    <v>0</v>
    <v>USD</v>
    <v>NYSE Arca</v>
    <v>ARCX</v>
    <v>3.0000000000000001E-3</v>
    <v>32.36</v>
    <v>ETF</v>
    <v>45824.840277823438</v>
    <v>7406</v>
    <v>32.090000000000003</v>
    <v>1843717378.0799999</v>
    <v>SPDR MSCI ACWI ex-US</v>
    <v>32.14</v>
    <v>31.88</v>
    <v>32.090000000000003</v>
    <v>32.090000000000003</v>
    <v>CWI</v>
    <v>SPDR MSCI ACWI ex-US (ARCX:CWI)</v>
    <v>287423</v>
    <v>240585</v>
  </rv>
  <rv s="2">
    <v>7407</v>
  </rv>
  <rv s="3">
    <v>https://www.bing.com/financeapi/forcetrigger?t=a2548m&amp;q=ARCX%3aUSVM&amp;form=skydnc</v>
    <v>Learn more on Bing</v>
  </rv>
  <rv s="17">
    <v>en-US</v>
    <v>a2548m</v>
    <v>268435456</v>
    <v>1</v>
    <v>Powered by Refinitiv</v>
    <v>38</v>
    <v>VictoryII:VShs US SMC VM (XNAS:USVM)</v>
    <v>34</v>
    <v>39</v>
    <v>Finance</v>
    <v>25</v>
    <v>93.41</v>
    <v>68.069999999999993</v>
    <v>1.0093000000000001</v>
    <v>1.34</v>
    <v>0</v>
    <v>1.6452000000000001E-2</v>
    <v>0</v>
    <v>USD</v>
    <v>Nasdaq Stock Market</v>
    <v>XNAS</v>
    <v>3.0000000000000001E-3</v>
    <v>82.84</v>
    <v>ETF</v>
    <v>45824.843750185159</v>
    <v>7409</v>
    <v>82.229200000000006</v>
    <v>894485909.20000005</v>
    <v>VictoryII:VShs US SMC VM</v>
    <v>82.229200000000006</v>
    <v>81.45</v>
    <v>82.79</v>
    <v>82.79</v>
    <v>USVM</v>
    <v>VictoryII:VShs US SMC VM (XNAS:USVM)</v>
    <v>30226</v>
    <v>36966</v>
  </rv>
  <rv s="2">
    <v>7410</v>
  </rv>
  <rv s="3">
    <v>https://www.bing.com/financeapi/forcetrigger?t=a21kyc&amp;q=ARCX%3aQEMM&amp;form=skydnc</v>
    <v>Learn more on Bing</v>
  </rv>
  <rv s="17">
    <v>en-US</v>
    <v>a21kyc</v>
    <v>268435456</v>
    <v>1</v>
    <v>Powered by Refinitiv</v>
    <v>38</v>
    <v>SPDR MSCI Emg Mkt SF (ARCX:QEMM)</v>
    <v>34</v>
    <v>39</v>
    <v>Finance</v>
    <v>25</v>
    <v>64.52</v>
    <v>51.72</v>
    <v>0.78949999999999998</v>
    <v>0.61299999999999999</v>
    <v>0</v>
    <v>9.9970000000000007E-3</v>
    <v>0</v>
    <v>USD</v>
    <v>NYSE Arca</v>
    <v>ARCX</v>
    <v>3.0000000000000001E-3</v>
    <v>62.03</v>
    <v>ETF</v>
    <v>45824.840277812502</v>
    <v>7412</v>
    <v>61.933</v>
    <v>38002737.969999999</v>
    <v>SPDR MSCI Emg Mkt SF</v>
    <v>62.03</v>
    <v>61.32</v>
    <v>61.933</v>
    <v>61.933</v>
    <v>QEMM</v>
    <v>SPDR MSCI Emg Mkt SF (ARCX:QEMM)</v>
    <v>250</v>
    <v>1931</v>
  </rv>
  <rv s="2">
    <v>7413</v>
  </rv>
  <rv s="3">
    <v>https://www.bing.com/financeapi/forcetrigger?t=a1rpa2&amp;q=ARCX%3aEEMX&amp;form=skydnc</v>
    <v>Learn more on Bing</v>
  </rv>
  <rv s="17">
    <v>en-US</v>
    <v>a1rpa2</v>
    <v>268435456</v>
    <v>1</v>
    <v>Powered by Refinitiv</v>
    <v>38</v>
    <v>SPDR MSCI EM FF Rsv Free (ARCX:EEMX)</v>
    <v>34</v>
    <v>39</v>
    <v>Finance</v>
    <v>25</v>
    <v>37</v>
    <v>29.35</v>
    <v>1.0118</v>
    <v>0.51590000000000003</v>
    <v>0</v>
    <v>1.4232E-2</v>
    <v>0</v>
    <v>USD</v>
    <v>NYSE Arca</v>
    <v>ARCX</v>
    <v>3.0000000000000001E-3</v>
    <v>37</v>
    <v>ETF</v>
    <v>45824.840277823438</v>
    <v>7415</v>
    <v>36.765900000000002</v>
    <v>81486993.040000007</v>
    <v>SPDR MSCI EM FF Rsv Free</v>
    <v>36.831800000000001</v>
    <v>36.25</v>
    <v>36.765900000000002</v>
    <v>36.765900000000002</v>
    <v>EEMX</v>
    <v>SPDR MSCI EM FF Rsv Free (ARCX:EEMX)</v>
    <v>2191</v>
    <v>3974</v>
  </rv>
  <rv s="2">
    <v>7416</v>
  </rv>
  <rv s="16">
    <v>en-US</v>
    <v>c71dbh</v>
    <v>268435456</v>
    <v>1</v>
    <v>Powered by Refinitiv</v>
    <v>36</v>
    <v>Schwab Str:Crypto Thmtc (ARCX:STCE)</v>
    <v>24</v>
    <v>37</v>
    <v>Finance</v>
    <v>25</v>
    <v>58.94</v>
    <v>28.07</v>
    <v>1.68</v>
    <v>-2.7269000000000002E-2</v>
    <v>3.8453000000000001E-2</v>
    <v>-1.2372000000000001</v>
    <v>USD</v>
    <v>NYSE Arca</v>
    <v>ARCX</v>
    <v>3.0000000000000001E-3</v>
    <v>45.469700000000003</v>
    <v>ETF</v>
    <v>45824.890796700784</v>
    <v>44.27</v>
    <v>107617633.08</v>
    <v>Schwab Str:Crypto Thmtc</v>
    <v>44.7</v>
    <v>43.69</v>
    <v>45.37</v>
    <v>44.132800000000003</v>
    <v>STCE</v>
    <v>Schwab Str:Crypto Thmtc (ARCX:STCE)</v>
    <v>25789</v>
    <v>23632</v>
  </rv>
  <rv s="2">
    <v>7418</v>
  </rv>
  <rv s="3">
    <v>https://www.bing.com/financeapi/forcetrigger?t=a1wch7&amp;q=XNAS%3aJSML&amp;form=skydnc</v>
    <v>Learn more on Bing</v>
  </rv>
  <rv s="17">
    <v>en-US</v>
    <v>a1wch7</v>
    <v>268435456</v>
    <v>1</v>
    <v>Powered by Refinitiv</v>
    <v>38</v>
    <v>Jns Hndsn Sm Cap Gr Alp (XNAS:JSML)</v>
    <v>34</v>
    <v>39</v>
    <v>Finance</v>
    <v>25</v>
    <v>74.37</v>
    <v>52.84</v>
    <v>1.1176999999999999</v>
    <v>1.2477</v>
    <v>1.5080000000000001E-4</v>
    <v>1.9174E-2</v>
    <v>0.01</v>
    <v>USD</v>
    <v>Nasdaq Stock Market</v>
    <v>XNAS</v>
    <v>3.0000000000000001E-3</v>
    <v>66.564999999999998</v>
    <v>ETF</v>
    <v>45824.893810068752</v>
    <v>7420</v>
    <v>65.819999999999993</v>
    <v>176723734.02000001</v>
    <v>Jns Hndsn Sm Cap Gr Alp</v>
    <v>65.819999999999993</v>
    <v>65.072299999999998</v>
    <v>66.319999999999993</v>
    <v>66.33</v>
    <v>JSML</v>
    <v>Jns Hndsn Sm Cap Gr Alp (XNAS:JSML)</v>
    <v>4470</v>
    <v>11047</v>
  </rv>
  <rv s="2">
    <v>7421</v>
  </rv>
  <rv s="3">
    <v>https://www.bing.com/financeapi/forcetrigger?t=a1wcec&amp;q=XNAS%3aJSMD&amp;form=skydnc</v>
    <v>Learn more on Bing</v>
  </rv>
  <rv s="17">
    <v>en-US</v>
    <v>a1wcec</v>
    <v>268435456</v>
    <v>1</v>
    <v>Powered by Refinitiv</v>
    <v>38</v>
    <v>Jns Hndsn S/M Cap Gr Alp (XNAS:JSMD)</v>
    <v>34</v>
    <v>39</v>
    <v>Finance</v>
    <v>25</v>
    <v>83.23</v>
    <v>60.988399999999999</v>
    <v>0.96819999999999995</v>
    <v>1.5</v>
    <v>0</v>
    <v>2.0207000000000003E-2</v>
    <v>0</v>
    <v>USD</v>
    <v>Nasdaq Stock Market</v>
    <v>XNAS</v>
    <v>3.0000000000000001E-3</v>
    <v>76.03</v>
    <v>ETF</v>
    <v>45824.843750034372</v>
    <v>7423</v>
    <v>74.930000000000007</v>
    <v>486965874.51999998</v>
    <v>Jns Hndsn S/M Cap Gr Alp</v>
    <v>74.930000000000007</v>
    <v>74.23</v>
    <v>75.73</v>
    <v>75.73</v>
    <v>JSMD</v>
    <v>Jns Hndsn S/M Cap Gr Alp (XNAS:JSMD)</v>
    <v>17579</v>
    <v>23690</v>
  </rv>
  <rv s="2">
    <v>7424</v>
  </rv>
  <rv s="3">
    <v>https://www.bing.com/financeapi/forcetrigger?t=a21alh&amp;q=XNAS%3aPSCE&amp;form=skydnc</v>
    <v>Learn more on Bing</v>
  </rv>
  <rv s="17">
    <v>en-US</v>
    <v>a21alh</v>
    <v>268435456</v>
    <v>1</v>
    <v>Powered by Refinitiv</v>
    <v>38</v>
    <v>Invesco S&amp;P SC Enrgy (XNAS:PSCE)</v>
    <v>34</v>
    <v>39</v>
    <v>Finance</v>
    <v>25</v>
    <v>57.38</v>
    <v>30.94</v>
    <v>1.3891</v>
    <v>-0.155</v>
    <v>0</v>
    <v>-3.7399999999999998E-3</v>
    <v>0</v>
    <v>USD</v>
    <v>Nasdaq Stock Market</v>
    <v>XNAS</v>
    <v>2.8999999999999998E-3</v>
    <v>41.62</v>
    <v>ETF</v>
    <v>45824.843750092186</v>
    <v>7426</v>
    <v>40.804400000000001</v>
    <v>55698047.700000003</v>
    <v>Invesco S&amp;P SC Enrgy</v>
    <v>41.41</v>
    <v>41.445</v>
    <v>41.29</v>
    <v>41.29</v>
    <v>PSCE</v>
    <v>Invesco S&amp;P SC Enrgy (XNAS:PSCE)</v>
    <v>13030</v>
    <v>14286</v>
  </rv>
  <rv s="2">
    <v>7427</v>
  </rv>
  <rv s="3">
    <v>https://www.bing.com/financeapi/forcetrigger?t=a21g8m&amp;q=ARCX%3aPWC&amp;form=skydnc</v>
    <v>Learn more on Bing</v>
  </rv>
  <rv s="17">
    <v>en-US</v>
    <v>a21g8m</v>
    <v>268435456</v>
    <v>1</v>
    <v>Powered by Refinitiv</v>
    <v>38</v>
    <v>Invesco Bloomberg MVP MF (ARCX:BMVP)</v>
    <v>34</v>
    <v>39</v>
    <v>Finance</v>
    <v>25</v>
    <v>50.9</v>
    <v>42.01</v>
    <v>1.0233000000000001</v>
    <v>0.25690000000000002</v>
    <v>0</v>
    <v>5.3949999999999996E-3</v>
    <v>0</v>
    <v>USD</v>
    <v>NYSE Arca</v>
    <v>ARCX</v>
    <v>2.8999999999999998E-3</v>
    <v>47.873399999999997</v>
    <v>ETF</v>
    <v>45824.840277777781</v>
    <v>7429</v>
    <v>47.75</v>
    <v>112014226.2</v>
    <v>Invesco Bloomberg MVP MF</v>
    <v>47.75</v>
    <v>47.616500000000002</v>
    <v>47.873399999999997</v>
    <v>47.873399999999997</v>
    <v>BMVP</v>
    <v>Invesco Bloomberg MVP MF (ARCX:BMVP)</v>
    <v>439</v>
    <v>858</v>
  </rv>
  <rv s="2">
    <v>7430</v>
  </rv>
  <rv s="16">
    <v>en-US</v>
    <v>cfp4c7</v>
    <v>268435456</v>
    <v>1</v>
    <v>Powered by Refinitiv</v>
    <v>36</v>
    <v>Nuveen Municipal Income (ARCX:NUMI)</v>
    <v>24</v>
    <v>37</v>
    <v>Finance</v>
    <v>25</v>
    <v>25.361899999999999</v>
    <v>23.588200000000001</v>
    <v>6.0000000000000001E-3</v>
    <v>0</v>
    <v>2.4689999999999998E-4</v>
    <v>0</v>
    <v>USD</v>
    <v>NYSE Arca</v>
    <v>ARCX</v>
    <v>2.8999999999999998E-3</v>
    <v>24.34</v>
    <v>ETF</v>
    <v>45824.840277789066</v>
    <v>24.31</v>
    <v>60283268.899999999</v>
    <v>Nuveen Municipal Income</v>
    <v>24.3308</v>
    <v>24.303999999999998</v>
    <v>24.31</v>
    <v>24.31</v>
    <v>NUMI</v>
    <v>Nuveen Municipal Income (ARCX:NUMI)</v>
    <v>1618</v>
    <v>4034</v>
  </rv>
  <rv s="2">
    <v>7432</v>
  </rv>
  <rv s="16">
    <v>en-US</v>
    <v>cff11h</v>
    <v>268435456</v>
    <v>1</v>
    <v>Powered by Refinitiv</v>
    <v>36</v>
    <v>J Hancock ETF:Core Bond (ARCX:JHCR)</v>
    <v>24</v>
    <v>37</v>
    <v>Finance</v>
    <v>25</v>
    <v>25.4</v>
    <v>24.425000000000001</v>
    <v>-0.01</v>
    <v>0</v>
    <v>-4.0089999999999999E-4</v>
    <v>0</v>
    <v>USD</v>
    <v>NYSE Arca</v>
    <v>ARCX</v>
    <v>2.8999999999999998E-3</v>
    <v>24.934999999999999</v>
    <v>ETF</v>
    <v>45824.840277789066</v>
    <v>24.934999999999999</v>
    <v>14293163.199999999</v>
    <v>J Hancock ETF:Core Bond</v>
    <v>24.934999999999999</v>
    <v>24.945</v>
    <v>24.934999999999999</v>
    <v>24.934999999999999</v>
    <v>JHCR</v>
    <v>J Hancock ETF:Core Bond (ARCX:JHCR)</v>
    <v>48</v>
    <v>7258</v>
  </rv>
  <rv s="2">
    <v>7434</v>
  </rv>
  <rv s="16">
    <v>en-US</v>
    <v>cf52ar</v>
    <v>268435456</v>
    <v>1</v>
    <v>Powered by Refinitiv</v>
    <v>36</v>
    <v>Parametric Equity Plus (XNAS:PEPS)</v>
    <v>24</v>
    <v>37</v>
    <v>Finance</v>
    <v>25</v>
    <v>26.085000000000001</v>
    <v>20.420000000000002</v>
    <v>0.30620000000000003</v>
    <v>0</v>
    <v>1.2256E-2</v>
    <v>0</v>
    <v>USD</v>
    <v>Nasdaq Stock Market</v>
    <v>XNAS</v>
    <v>2.8999999999999998E-3</v>
    <v>25.290600000000001</v>
    <v>ETF</v>
    <v>45824.843750115622</v>
    <v>25.290600000000001</v>
    <v>20948061.190000001</v>
    <v>Parametric Equity Plus</v>
    <v>25.290600000000001</v>
    <v>24.984400000000001</v>
    <v>25.290600000000001</v>
    <v>25.290600000000001</v>
    <v>PEPS</v>
    <v>Parametric Equity Plus (XNAS:PEPS)</v>
    <v>59</v>
    <v>991</v>
  </rv>
  <rv s="2">
    <v>7436</v>
  </rv>
  <rv s="16">
    <v>en-US</v>
    <v>cbte7w</v>
    <v>268435456</v>
    <v>1</v>
    <v>Powered by Refinitiv</v>
    <v>36</v>
    <v>Themes US SC CF Champ (XNAS:SMCF)</v>
    <v>24</v>
    <v>37</v>
    <v>Finance</v>
    <v>25</v>
    <v>34.89</v>
    <v>24.03</v>
    <v>0.14419999999999999</v>
    <v>0</v>
    <v>4.8909999999999995E-3</v>
    <v>0</v>
    <v>USD</v>
    <v>Nasdaq Stock Market</v>
    <v>XNAS</v>
    <v>2.8999999999999998E-3</v>
    <v>29.6249</v>
    <v>ETF</v>
    <v>45824.843750265623</v>
    <v>29.6249</v>
    <v>4006931.99</v>
    <v>Themes US SC CF Champ</v>
    <v>29.6249</v>
    <v>29.480699999999999</v>
    <v>29.6249</v>
    <v>29.6249</v>
    <v>SMCF</v>
    <v>Themes US SC CF Champ (XNAS:SMCF)</v>
    <v>42</v>
    <v>282</v>
  </rv>
  <rv s="2">
    <v>7438</v>
  </rv>
  <rv s="20">
    <v>en-US</v>
    <v>cbtejc</v>
    <v>268435456</v>
    <v>1</v>
    <v>Powered by Refinitiv</v>
    <v>44</v>
    <v>Themes US R&amp;D Champ (XNAS:USRD)</v>
    <v>24</v>
    <v>45</v>
    <v>Finance</v>
    <v>43</v>
    <v>32.56</v>
    <v>23.68</v>
    <v>0.57169999999999999</v>
    <v>1.8690999999999999E-2</v>
    <v>USD</v>
    <v>Nasdaq Stock Market</v>
    <v>XNAS</v>
    <v>2.8999999999999998E-3</v>
    <v>31.158100000000001</v>
    <v>ETF</v>
    <v>45824.843750185159</v>
    <v>31.158100000000001</v>
    <v>900365.62</v>
    <v>Themes US R&amp;D Champ</v>
    <v>31.158100000000001</v>
    <v>30.586400000000001</v>
    <v>31.158100000000001</v>
    <v>USRD</v>
    <v>Themes US R&amp;D Champ (XNAS:USRD)</v>
    <v>0</v>
    <v>112</v>
  </rv>
  <rv s="2">
    <v>7440</v>
  </rv>
  <rv s="16">
    <v>en-US</v>
    <v>c8ppp2</v>
    <v>268435456</v>
    <v>1</v>
    <v>Powered by Refinitiv</v>
    <v>36</v>
    <v>Calvert US Select Eqty (ARCX:CVSE)</v>
    <v>24</v>
    <v>37</v>
    <v>Finance</v>
    <v>25</v>
    <v>71.767899999999997</v>
    <v>56.887500000000003</v>
    <v>0.82630000000000003</v>
    <v>0</v>
    <v>1.2092E-2</v>
    <v>0</v>
    <v>USD</v>
    <v>NYSE Arca</v>
    <v>ARCX</v>
    <v>2.8999999999999998E-3</v>
    <v>69.159800000000004</v>
    <v>ETF</v>
    <v>45824.840277789066</v>
    <v>69.159800000000004</v>
    <v>12930979.74</v>
    <v>Calvert US Select Eqty</v>
    <v>69.159800000000004</v>
    <v>68.333500000000001</v>
    <v>69.159800000000004</v>
    <v>69.159800000000004</v>
    <v>CVSE</v>
    <v>Calvert US Select Eqty (ARCX:CVSE)</v>
    <v>81</v>
    <v>397</v>
  </rv>
  <rv s="2">
    <v>7442</v>
  </rv>
  <rv s="3">
    <v>https://www.bing.com/financeapi/forcetrigger?t=a1t1k2&amp;q=ARCX%3aFLLV&amp;form=skydnc</v>
    <v>Learn more on Bing</v>
  </rv>
  <rv s="17">
    <v>en-US</v>
    <v>a1t1k2</v>
    <v>268435456</v>
    <v>1</v>
    <v>Powered by Refinitiv</v>
    <v>38</v>
    <v>Franklin ETF:Inc Eq Fc (ARCX:INCE)</v>
    <v>34</v>
    <v>39</v>
    <v>Finance</v>
    <v>25</v>
    <v>59.38</v>
    <v>49.68</v>
    <v>0.83560000000000001</v>
    <v>0.2044</v>
    <v>0</v>
    <v>3.6099999999999999E-3</v>
    <v>0</v>
    <v>USD</v>
    <v>NYSE Arca</v>
    <v>ARCX</v>
    <v>2.8999999999999998E-3</v>
    <v>56.827599999999997</v>
    <v>ETF</v>
    <v>45824.840277812502</v>
    <v>7444</v>
    <v>56.76</v>
    <v>88896980.430000007</v>
    <v>Franklin ETF:Inc Eq Fc</v>
    <v>56.802999999999997</v>
    <v>56.623199999999997</v>
    <v>56.827599999999997</v>
    <v>56.827599999999997</v>
    <v>INCE</v>
    <v>Franklin ETF:Inc Eq Fc (ARCX:INCE)</v>
    <v>520</v>
    <v>4789</v>
  </rv>
  <rv s="2">
    <v>7445</v>
  </rv>
  <rv s="16">
    <v>en-US</v>
    <v>cbri6h</v>
    <v>268435456</v>
    <v>1</v>
    <v>Powered by Refinitiv</v>
    <v>36</v>
    <v>Lattice:Hfd US Val (BATS:VMAX)</v>
    <v>24</v>
    <v>37</v>
    <v>Finance</v>
    <v>17</v>
    <v>52.446899999999999</v>
    <v>42.031100000000002</v>
    <v>0.4118</v>
    <v>0</v>
    <v>8.4720000000000004E-3</v>
    <v>0</v>
    <v>USD</v>
    <v>CBOE BZX Exchange</v>
    <v>BATS</v>
    <v>2.8999999999999998E-3</v>
    <v>49.0199</v>
    <v>ETF</v>
    <v>45824.840348760939</v>
    <v>49.0199</v>
    <v>42175794.43</v>
    <v>Lattice:Hfd US Val</v>
    <v>49.0199</v>
    <v>48.6081</v>
    <v>49.0199</v>
    <v>49.0199</v>
    <v>VMAX</v>
    <v>Lattice:Hfd US Val (BATS:VMAX)</v>
    <v>7</v>
    <v>4657</v>
  </rv>
  <rv s="2">
    <v>7447</v>
  </rv>
  <rv s="3">
    <v>https://www.bing.com/financeapi/forcetrigger?t=a1zj2w&amp;q=ARCX%3aPBP&amp;form=skydnc</v>
    <v>Learn more on Bing</v>
  </rv>
  <rv s="17">
    <v>en-US</v>
    <v>a1zj2w</v>
    <v>268435456</v>
    <v>1</v>
    <v>Powered by Refinitiv</v>
    <v>38</v>
    <v>Invesco S&amp;P 500 BW (BATS:PBP)</v>
    <v>34</v>
    <v>39</v>
    <v>Finance</v>
    <v>17</v>
    <v>24.27</v>
    <v>19.4101</v>
    <v>0.48859999999999998</v>
    <v>0.09</v>
    <v>0</v>
    <v>4.1190000000000003E-3</v>
    <v>0</v>
    <v>USD</v>
    <v>CBOE BZX Exchange</v>
    <v>BATS</v>
    <v>2.8999999999999998E-3</v>
    <v>21.94</v>
    <v>ETF</v>
    <v>45824.840330173436</v>
    <v>7449</v>
    <v>21.880099999999999</v>
    <v>142472892.71000001</v>
    <v>Invesco S&amp;P 500 BW</v>
    <v>21.94</v>
    <v>21.85</v>
    <v>21.94</v>
    <v>21.94</v>
    <v>PBP</v>
    <v>Invesco S&amp;P 500 BW (BATS:PBP)</v>
    <v>60897</v>
    <v>55768</v>
  </rv>
  <rv s="2">
    <v>7450</v>
  </rv>
  <rv s="16">
    <v>en-US</v>
    <v>cel9hw</v>
    <v>268435456</v>
    <v>1</v>
    <v>Powered by Refinitiv</v>
    <v>36</v>
    <v>Themes US Infrstrctr (XNAS:HWAY)</v>
    <v>24</v>
    <v>37</v>
    <v>Finance</v>
    <v>25</v>
    <v>29.87</v>
    <v>22</v>
    <v>0.29149999999999998</v>
    <v>0</v>
    <v>1.0829999999999999E-2</v>
    <v>0</v>
    <v>USD</v>
    <v>Nasdaq Stock Market</v>
    <v>XNAS</v>
    <v>2.8999999999999998E-3</v>
    <v>27.54</v>
    <v>ETF</v>
    <v>45824.843750185159</v>
    <v>27.206900000000001</v>
    <v>1064287.78</v>
    <v>Themes US Infrstrctr</v>
    <v>27.54</v>
    <v>26.915400000000002</v>
    <v>27.206900000000001</v>
    <v>27.206900000000001</v>
    <v>HWAY</v>
    <v>Themes US Infrstrctr (XNAS:HWAY)</v>
    <v>308</v>
    <v>366</v>
  </rv>
  <rv s="2">
    <v>7452</v>
  </rv>
  <rv s="16">
    <v>en-US</v>
    <v>cbp4tc</v>
    <v>268435456</v>
    <v>1</v>
    <v>Powered by Refinitiv</v>
    <v>36</v>
    <v>Macquarie TF USA ST ETF (ARCX:STAX)</v>
    <v>24</v>
    <v>37</v>
    <v>Finance</v>
    <v>25</v>
    <v>25.515000000000001</v>
    <v>25.01</v>
    <v>3.15E-2</v>
    <v>0</v>
    <v>1.2470000000000001E-3</v>
    <v>0</v>
    <v>USD</v>
    <v>NYSE Arca</v>
    <v>ARCX</v>
    <v>2.8999999999999998E-3</v>
    <v>25.29</v>
    <v>ETF</v>
    <v>45824.840277789066</v>
    <v>25.27</v>
    <v>5029789.26</v>
    <v>Macquarie TF USA ST ETF</v>
    <v>25.27</v>
    <v>25.258500000000002</v>
    <v>25.29</v>
    <v>25.29</v>
    <v>STAX</v>
    <v>Macquarie TF USA ST ETF (ARCX:STAX)</v>
    <v>217</v>
    <v>178</v>
  </rv>
  <rv s="2">
    <v>7454</v>
  </rv>
  <rv s="3">
    <v>https://www.bing.com/financeapi/forcetrigger?t=a1x777&amp;q=BATS%3aRODE&amp;form=skydnc</v>
    <v>Learn more on Bing</v>
  </rv>
  <rv s="17">
    <v>en-US</v>
    <v>a1x777</v>
    <v>268435456</v>
    <v>1</v>
    <v>Powered by Refinitiv</v>
    <v>38</v>
    <v>Lattice:Hfd MF Dvsd Intl (BATS:RODE)</v>
    <v>34</v>
    <v>39</v>
    <v>Finance</v>
    <v>17</v>
    <v>31.67</v>
    <v>26.005700000000001</v>
    <v>0.86140000000000005</v>
    <v>-6.5000000000000002E-2</v>
    <v>-1.7419999999999998E-3</v>
    <v>-2.0539999999999998E-3</v>
    <v>-5.5E-2</v>
    <v>USD</v>
    <v>CBOE BZX Exchange</v>
    <v>BATS</v>
    <v>2.8999999999999998E-3</v>
    <v>31.66</v>
    <v>ETF</v>
    <v>45824.840337140624</v>
    <v>7456</v>
    <v>31.1</v>
    <v>20314135.329999998</v>
    <v>Lattice:Hfd MF Dvsd Intl</v>
    <v>31.66</v>
    <v>31.64</v>
    <v>31.574999999999999</v>
    <v>31.52</v>
    <v>RODE</v>
    <v>Lattice:Hfd MF Dvsd Intl (BATS:RODE)</v>
    <v>1555</v>
    <v>23236</v>
  </rv>
  <rv s="2">
    <v>7457</v>
  </rv>
  <rv s="16">
    <v>en-US</v>
    <v>cb9fcw</v>
    <v>268435456</v>
    <v>1</v>
    <v>Powered by Refinitiv</v>
    <v>36</v>
    <v>Parametric Eqty Prem In (ARCX:PAPI)</v>
    <v>24</v>
    <v>37</v>
    <v>Finance</v>
    <v>25</v>
    <v>28.459900000000001</v>
    <v>23.321999999999999</v>
    <v>0.15</v>
    <v>0</v>
    <v>5.8869999999999999E-3</v>
    <v>0</v>
    <v>USD</v>
    <v>NYSE Arca</v>
    <v>ARCX</v>
    <v>2.8999999999999998E-3</v>
    <v>25.649000000000001</v>
    <v>ETF</v>
    <v>45824.840277789066</v>
    <v>25.530100000000001</v>
    <v>209105785.44</v>
    <v>Parametric Eqty Prem In</v>
    <v>25.62</v>
    <v>25.48</v>
    <v>25.63</v>
    <v>25.63</v>
    <v>PAPI</v>
    <v>Parametric Eqty Prem In (ARCX:PAPI)</v>
    <v>32324</v>
    <v>72721</v>
  </rv>
  <rv s="2">
    <v>7459</v>
  </rv>
  <rv s="16">
    <v>en-US</v>
    <v>cfayyc</v>
    <v>268435456</v>
    <v>1</v>
    <v>Powered by Refinitiv</v>
    <v>36</v>
    <v>Virtus Seix AAA PC CLO (ARCX:PCLO)</v>
    <v>24</v>
    <v>37</v>
    <v>Finance</v>
    <v>25</v>
    <v>25.14</v>
    <v>24.704999999999998</v>
    <v>0.01</v>
    <v>0</v>
    <v>3.9989999999999996E-4</v>
    <v>0</v>
    <v>USD</v>
    <v>NYSE Arca</v>
    <v>ARCX</v>
    <v>2.8999999999999998E-3</v>
    <v>25.015000000000001</v>
    <v>ETF</v>
    <v>45824.840277789066</v>
    <v>25.0121</v>
    <v>19970673.57</v>
    <v>Virtus Seix AAA PC CLO</v>
    <v>25.0121</v>
    <v>25.004999999999999</v>
    <v>25.015000000000001</v>
    <v>25.015000000000001</v>
    <v>PCLO</v>
    <v>Virtus Seix AAA PC CLO (ARCX:PCLO)</v>
    <v>233</v>
    <v>2289</v>
  </rv>
  <rv s="2">
    <v>7461</v>
  </rv>
  <rv s="3">
    <v>https://www.bing.com/financeapi/forcetrigger?t=bov27w&amp;q=XNAS%3aWINC&amp;form=skydnc</v>
    <v>Learn more on Bing</v>
  </rv>
  <rv s="17">
    <v>en-US</v>
    <v>bov27w</v>
    <v>268435456</v>
    <v>1</v>
    <v>Powered by Refinitiv</v>
    <v>38</v>
    <v>Western Asset Sh Dur Inc (XNAS:WINC)</v>
    <v>34</v>
    <v>39</v>
    <v>Finance</v>
    <v>25</v>
    <v>24.37</v>
    <v>23.74</v>
    <v>0.64019999999999999</v>
    <v>0</v>
    <v>0</v>
    <v>0</v>
    <v>0</v>
    <v>USD</v>
    <v>Nasdaq Stock Market</v>
    <v>XNAS</v>
    <v>2.8999999999999998E-3</v>
    <v>24.135000000000002</v>
    <v>ETF</v>
    <v>45824.843750092186</v>
    <v>7463</v>
    <v>24.1</v>
    <v>12089740.9</v>
    <v>Western Asset Sh Dur Inc</v>
    <v>24.12</v>
    <v>24.114999999999998</v>
    <v>24.114999999999998</v>
    <v>24.114999999999998</v>
    <v>WINC</v>
    <v>Western Asset Sh Dur Inc (XNAS:WINC)</v>
    <v>2830</v>
    <v>1111</v>
  </rv>
  <rv s="2">
    <v>7464</v>
  </rv>
  <rv s="16">
    <v>en-US</v>
    <v>c83cr7</v>
    <v>268435456</v>
    <v>1</v>
    <v>Powered by Refinitiv</v>
    <v>36</v>
    <v>EA:Alp Arc Hi Inf &amp; Def (XNAS:HIDE)</v>
    <v>24</v>
    <v>37</v>
    <v>Finance</v>
    <v>25</v>
    <v>23.8</v>
    <v>21.79</v>
    <v>-3.5999999999999999E-3</v>
    <v>-4.4209999999999999E-5</v>
    <v>-1.5910000000000002E-4</v>
    <v>-1E-3</v>
    <v>USD</v>
    <v>Nasdaq Stock Market</v>
    <v>XNAS</v>
    <v>2.8999999999999998E-3</v>
    <v>22.66</v>
    <v>ETF</v>
    <v>45824.843750185159</v>
    <v>22.62</v>
    <v>48773948.240000002</v>
    <v>EA:Alp Arc Hi Inf &amp; Def</v>
    <v>22.66</v>
    <v>22.6236</v>
    <v>22.62</v>
    <v>22.619</v>
    <v>HIDE</v>
    <v>EA:Alp Arc Hi Inf &amp; Def (XNAS:HIDE)</v>
    <v>793</v>
    <v>23548</v>
  </rv>
  <rv s="2">
    <v>7466</v>
  </rv>
  <rv s="3">
    <v>https://www.bing.com/financeapi/forcetrigger?t=a21ma2&amp;q=BATS%3aQMOM&amp;form=skydnc</v>
    <v>Learn more on Bing</v>
  </rv>
  <rv s="17">
    <v>en-US</v>
    <v>a21ma2</v>
    <v>268435456</v>
    <v>1</v>
    <v>Powered by Refinitiv</v>
    <v>38</v>
    <v>EA:Alp Arc US Quant Mom (XNAS:QMOM)</v>
    <v>34</v>
    <v>39</v>
    <v>Finance</v>
    <v>25</v>
    <v>72.19</v>
    <v>49.784999999999997</v>
    <v>0.99960000000000004</v>
    <v>0.23</v>
    <v>0</v>
    <v>3.6780000000000003E-3</v>
    <v>0</v>
    <v>USD</v>
    <v>Nasdaq Stock Market</v>
    <v>XNAS</v>
    <v>2.8999999999999998E-3</v>
    <v>63.13</v>
    <v>ETF</v>
    <v>45824.843750046093</v>
    <v>7468</v>
    <v>62.59</v>
    <v>330320349.64999998</v>
    <v>EA:Alp Arc US Quant Mom</v>
    <v>62.59</v>
    <v>62.54</v>
    <v>62.77</v>
    <v>62.77</v>
    <v>QMOM</v>
    <v>EA:Alp Arc US Quant Mom (XNAS:QMOM)</v>
    <v>9607</v>
    <v>27467</v>
  </rv>
  <rv s="2">
    <v>7469</v>
  </rv>
  <rv s="3">
    <v>https://www.bing.com/financeapi/forcetrigger?t=a21aoc&amp;q=XNAS%3aPSCF&amp;form=skydnc</v>
    <v>Learn more on Bing</v>
  </rv>
  <rv s="17">
    <v>en-US</v>
    <v>a21aoc</v>
    <v>268435456</v>
    <v>1</v>
    <v>Powered by Refinitiv</v>
    <v>38</v>
    <v>Invesco S&amp;P SC Finls (XNAS:PSCF)</v>
    <v>34</v>
    <v>39</v>
    <v>Finance</v>
    <v>25</v>
    <v>62.243200000000002</v>
    <v>45.14</v>
    <v>0.78810000000000002</v>
    <v>0.21659999999999999</v>
    <v>0</v>
    <v>4.1339999999999997E-3</v>
    <v>0</v>
    <v>USD</v>
    <v>Nasdaq Stock Market</v>
    <v>XNAS</v>
    <v>2.8999999999999998E-3</v>
    <v>52.656599999999997</v>
    <v>ETF</v>
    <v>45824.843750092186</v>
    <v>7471</v>
    <v>52.616599999999998</v>
    <v>19381414.34</v>
    <v>Invesco S&amp;P SC Finls</v>
    <v>52.656599999999997</v>
    <v>52.4</v>
    <v>52.616599999999998</v>
    <v>52.616599999999998</v>
    <v>PSCF</v>
    <v>Invesco S&amp;P SC Finls (XNAS:PSCF)</v>
    <v>260</v>
    <v>1120</v>
  </rv>
  <rv s="2">
    <v>7472</v>
  </rv>
  <rv s="3">
    <v>https://www.bing.com/financeapi/forcetrigger?t=axwk5r&amp;q=ARCX%3aHMOP&amp;form=skydnc</v>
    <v>Learn more on Bing</v>
  </rv>
  <rv s="17">
    <v>en-US</v>
    <v>axwk5r</v>
    <v>268435456</v>
    <v>1</v>
    <v>Powered by Refinitiv</v>
    <v>38</v>
    <v>Hartford Municipal Oppt (ARCX:HMOP)</v>
    <v>34</v>
    <v>39</v>
    <v>Finance</v>
    <v>25</v>
    <v>39.840000000000003</v>
    <v>36.75</v>
    <v>0.86470000000000002</v>
    <v>-3.5000000000000003E-2</v>
    <v>0</v>
    <v>-9.1789999999999992E-4</v>
    <v>0</v>
    <v>USD</v>
    <v>NYSE Arca</v>
    <v>ARCX</v>
    <v>2.8999999999999998E-3</v>
    <v>38.249200000000002</v>
    <v>ETF</v>
    <v>45824.840277812502</v>
    <v>7474</v>
    <v>38.020099999999999</v>
    <v>554618283.28999996</v>
    <v>Hartford Municipal Oppt</v>
    <v>38.1</v>
    <v>38.130000000000003</v>
    <v>38.094999999999999</v>
    <v>38.094999999999999</v>
    <v>HMOP</v>
    <v>Hartford Municipal Oppt (ARCX:HMOP)</v>
    <v>37976</v>
    <v>113106</v>
  </rv>
  <rv s="2">
    <v>7475</v>
  </rv>
  <rv s="3">
    <v>https://www.bing.com/financeapi/forcetrigger?t=aw2qkr&amp;q=ARCX%3aSPDV&amp;form=skydnc</v>
    <v>Learn more on Bing</v>
  </rv>
  <rv s="17">
    <v>en-US</v>
    <v>aw2qkr</v>
    <v>268435456</v>
    <v>1</v>
    <v>Powered by Refinitiv</v>
    <v>38</v>
    <v>AAM S&amp;P 500 High Div Val (ARCX:SPDV)</v>
    <v>34</v>
    <v>39</v>
    <v>Finance</v>
    <v>25</v>
    <v>35.29</v>
    <v>27.78</v>
    <v>1.1006</v>
    <v>0.24940000000000001</v>
    <v>0</v>
    <v>7.7880000000000007E-3</v>
    <v>0</v>
    <v>USD</v>
    <v>NYSE Arca</v>
    <v>ARCX</v>
    <v>2.8999999999999998E-3</v>
    <v>32.28</v>
    <v>ETF</v>
    <v>45824.840277812502</v>
    <v>7477</v>
    <v>32.18</v>
    <v>66202609.119999997</v>
    <v>AAM S&amp;P 500 High Div Val</v>
    <v>32.241</v>
    <v>32.023400000000002</v>
    <v>32.272799999999997</v>
    <v>32.272799999999997</v>
    <v>SPDV</v>
    <v>AAM S&amp;P 500 High Div Val (ARCX:SPDV)</v>
    <v>3082</v>
    <v>4427</v>
  </rv>
  <rv s="2">
    <v>7478</v>
  </rv>
  <rv s="3">
    <v>https://www.bing.com/financeapi/forcetrigger?t=bhxcww&amp;q=ARCX%3aTAXF&amp;form=skydnc</v>
    <v>Learn more on Bing</v>
  </rv>
  <rv s="17">
    <v>en-US</v>
    <v>bhxcww</v>
    <v>268435456</v>
    <v>1</v>
    <v>Powered by Refinitiv</v>
    <v>38</v>
    <v>Amer Cent:Dvsfd Muni Bd (ARCX:TAXF)</v>
    <v>34</v>
    <v>39</v>
    <v>Finance</v>
    <v>25</v>
    <v>51.63</v>
    <v>46.58</v>
    <v>0.95840000000000003</v>
    <v>0.14990000000000001</v>
    <v>0</v>
    <v>3.0769999999999999E-3</v>
    <v>0</v>
    <v>USD</v>
    <v>NYSE Arca</v>
    <v>ARCX</v>
    <v>2.8999999999999998E-3</v>
    <v>48.87</v>
    <v>ETF</v>
    <v>45824.840277812502</v>
    <v>7480</v>
    <v>48.6511</v>
    <v>494930271.17000002</v>
    <v>Amer Cent:Dvsfd Muni Bd</v>
    <v>48.69</v>
    <v>48.71</v>
    <v>48.859900000000003</v>
    <v>48.859900000000003</v>
    <v>TAXF</v>
    <v>Amer Cent:Dvsfd Muni Bd (ARCX:TAXF)</v>
    <v>150639</v>
    <v>53356</v>
  </rv>
  <rv s="2">
    <v>7481</v>
  </rv>
  <rv s="3">
    <v>https://www.bing.com/financeapi/forcetrigger?t=a21oec&amp;q=BATS%3aQVAL&amp;form=skydnc</v>
    <v>Learn more on Bing</v>
  </rv>
  <rv s="17">
    <v>en-US</v>
    <v>a21oec</v>
    <v>268435456</v>
    <v>1</v>
    <v>Powered by Refinitiv</v>
    <v>38</v>
    <v>EA:Alp Arc US Quant Val (XNAS:QVAL)</v>
    <v>34</v>
    <v>39</v>
    <v>Finance</v>
    <v>25</v>
    <v>47.88</v>
    <v>36.770000000000003</v>
    <v>1.1133</v>
    <v>0.21</v>
    <v>-3.0116E-2</v>
    <v>4.8139999999999997E-3</v>
    <v>-1.32</v>
    <v>USD</v>
    <v>Nasdaq Stock Market</v>
    <v>XNAS</v>
    <v>2.8999999999999998E-3</v>
    <v>44.06</v>
    <v>ETF</v>
    <v>45824.843750046093</v>
    <v>7483</v>
    <v>43.750100000000003</v>
    <v>406633054.82999998</v>
    <v>EA:Alp Arc US Quant Val</v>
    <v>43.82</v>
    <v>43.62</v>
    <v>43.83</v>
    <v>42.51</v>
    <v>QVAL</v>
    <v>EA:Alp Arc US Quant Val (XNAS:QVAL)</v>
    <v>52182</v>
    <v>23932</v>
  </rv>
  <rv s="2">
    <v>7484</v>
  </rv>
  <rv s="3">
    <v>https://www.bing.com/financeapi/forcetrigger?t=a1r2f2&amp;q=ARCX%3aDIAL&amp;form=skydnc</v>
    <v>Learn more on Bing</v>
  </rv>
  <rv s="17">
    <v>en-US</v>
    <v>a1r2f2</v>
    <v>268435456</v>
    <v>1</v>
    <v>Powered by Refinitiv</v>
    <v>38</v>
    <v>Columbia:Dvsd FI All (ARCX:DIAL)</v>
    <v>34</v>
    <v>39</v>
    <v>Finance</v>
    <v>25</v>
    <v>18.59</v>
    <v>17.27</v>
    <v>1.6982999999999999</v>
    <v>-0.01</v>
    <v>0</v>
    <v>-5.5679999999999998E-4</v>
    <v>0</v>
    <v>USD</v>
    <v>NYSE Arca</v>
    <v>ARCX</v>
    <v>2.8999999999999998E-3</v>
    <v>18.010000000000002</v>
    <v>ETF</v>
    <v>45824.84027780078</v>
    <v>7486</v>
    <v>17.95</v>
    <v>354733581.81999999</v>
    <v>Columbia:Dvsd FI All</v>
    <v>17.96</v>
    <v>17.96</v>
    <v>17.95</v>
    <v>17.95</v>
    <v>DIAL</v>
    <v>Columbia:Dvsd FI All (ARCX:DIAL)</v>
    <v>24532</v>
    <v>71946</v>
  </rv>
  <rv s="2">
    <v>7487</v>
  </rv>
  <rv s="16">
    <v>en-US</v>
    <v>ce7kpr</v>
    <v>268435456</v>
    <v>1</v>
    <v>Powered by Refinitiv</v>
    <v>36</v>
    <v>Invesco QQQ Income Adv (XNAS:QQA)</v>
    <v>24</v>
    <v>37</v>
    <v>Finance</v>
    <v>25</v>
    <v>52.58</v>
    <v>39.8645</v>
    <v>0.59</v>
    <v>1.3170999999999999E-2</v>
    <v>1.21E-2</v>
    <v>0.65</v>
    <v>USD</v>
    <v>Nasdaq Stock Market</v>
    <v>XNAS</v>
    <v>2.8999999999999998E-3</v>
    <v>49.417999999999999</v>
    <v>ETF</v>
    <v>45824.871932800779</v>
    <v>49.09</v>
    <v>239953015.81999999</v>
    <v>Invesco QQQ Income Adv</v>
    <v>49.23</v>
    <v>48.76</v>
    <v>49.35</v>
    <v>50</v>
    <v>QQA</v>
    <v>Invesco QQQ Income Adv (XNAS:QQA)</v>
    <v>30126</v>
    <v>60147</v>
  </rv>
  <rv s="2">
    <v>7489</v>
  </rv>
  <rv s="3">
    <v>https://www.bing.com/financeapi/forcetrigger?t=a2267w&amp;q=ARCX%3aRODM&amp;form=skydnc</v>
    <v>Learn more on Bing</v>
  </rv>
  <rv s="17">
    <v>en-US</v>
    <v>a2267w</v>
    <v>268435456</v>
    <v>1</v>
    <v>Powered by Refinitiv</v>
    <v>38</v>
    <v>Lattice:Hfd MF DM xUS St (ARCX:RODM)</v>
    <v>34</v>
    <v>39</v>
    <v>Finance</v>
    <v>25</v>
    <v>34.369900000000001</v>
    <v>27.007000000000001</v>
    <v>0.91490000000000005</v>
    <v>0.18</v>
    <v>0</v>
    <v>5.2959999999999995E-3</v>
    <v>0</v>
    <v>USD</v>
    <v>NYSE Arca</v>
    <v>ARCX</v>
    <v>2.8999999999999998E-3</v>
    <v>34.369900000000001</v>
    <v>ETF</v>
    <v>45824.84027780078</v>
    <v>7491</v>
    <v>34.07</v>
    <v>1145857469.0599999</v>
    <v>Lattice:Hfd MF DM xUS St</v>
    <v>34.28</v>
    <v>33.99</v>
    <v>34.17</v>
    <v>34.17</v>
    <v>RODM</v>
    <v>Lattice:Hfd MF DM xUS St (ARCX:RODM)</v>
    <v>45100</v>
    <v>80919</v>
  </rv>
  <rv s="2">
    <v>7492</v>
  </rv>
  <rv s="3">
    <v>https://www.bing.com/financeapi/forcetrigger?t=c1fo6h&amp;q=ARCX%3aJHCB&amp;form=skydnc</v>
    <v>Learn more on Bing</v>
  </rv>
  <rv s="17">
    <v>en-US</v>
    <v>c1fo6h</v>
    <v>268435456</v>
    <v>1</v>
    <v>Powered by Refinitiv</v>
    <v>38</v>
    <v>J Hancock ETF:Corp Bond (ARCX:JHCB)</v>
    <v>34</v>
    <v>39</v>
    <v>Finance</v>
    <v>25</v>
    <v>22.2</v>
    <v>20.38</v>
    <v>1.1006</v>
    <v>0.03</v>
    <v>0</v>
    <v>1.4169999999999999E-3</v>
    <v>0</v>
    <v>USD</v>
    <v>NYSE Arca</v>
    <v>ARCX</v>
    <v>2.8999999999999998E-3</v>
    <v>21.23</v>
    <v>ETF</v>
    <v>45824.84027780078</v>
    <v>7494</v>
    <v>21.17</v>
    <v>55698623.469999999</v>
    <v>J Hancock ETF:Corp Bond</v>
    <v>21.200199999999999</v>
    <v>21.17</v>
    <v>21.2</v>
    <v>21.2</v>
    <v>JHCB</v>
    <v>J Hancock ETF:Corp Bond (ARCX:JHCB)</v>
    <v>30062</v>
    <v>10164</v>
  </rv>
  <rv s="2">
    <v>7495</v>
  </rv>
  <rv s="3">
    <v>https://www.bing.com/financeapi/forcetrigger?t=a1rp1h&amp;q=ARCX%3aEEMO&amp;form=skydnc</v>
    <v>Learn more on Bing</v>
  </rv>
  <rv s="17">
    <v>en-US</v>
    <v>a1rp1h</v>
    <v>268435456</v>
    <v>1</v>
    <v>Powered by Refinitiv</v>
    <v>38</v>
    <v>Invesco S&amp;P EM Mom (ARCX:EEMO)</v>
    <v>34</v>
    <v>39</v>
    <v>Finance</v>
    <v>25</v>
    <v>17.73</v>
    <v>12.85</v>
    <v>0.81799999999999995</v>
    <v>0.29509999999999997</v>
    <v>-3.3119999999999998E-3</v>
    <v>1.806E-2</v>
    <v>-5.5100000000000003E-2</v>
    <v>USD</v>
    <v>NYSE Arca</v>
    <v>ARCX</v>
    <v>2.8999999999999998E-3</v>
    <v>16.635100000000001</v>
    <v>ETF</v>
    <v>45824.840277812502</v>
    <v>7497</v>
    <v>16.635100000000001</v>
    <v>12642881.029999999</v>
    <v>Invesco S&amp;P EM Mom</v>
    <v>16.635100000000001</v>
    <v>16.34</v>
    <v>16.635100000000001</v>
    <v>16.579999999999998</v>
    <v>EEMO</v>
    <v>Invesco S&amp;P EM Mom (ARCX:EEMO)</v>
    <v>143</v>
    <v>1677</v>
  </rv>
  <rv s="2">
    <v>7498</v>
  </rv>
  <rv s="3">
    <v>https://www.bing.com/financeapi/forcetrigger?t=c6njtc&amp;q=BATS%3aXEMD&amp;form=skydnc</v>
    <v>Learn more on Bing</v>
  </rv>
  <rv s="21">
    <v>en-US</v>
    <v>c6njtc</v>
    <v>268435456</v>
    <v>1</v>
    <v>Powered by Refinitiv</v>
    <v>46</v>
    <v>BondBloxx:JPM USD EM1-10 (BATS:XEMD)</v>
    <v>34</v>
    <v>37</v>
    <v>Finance</v>
    <v>17</v>
    <v>42.95</v>
    <v>40.5</v>
    <v>7.4999999999999997E-2</v>
    <v>0</v>
    <v>1.7619999999999999E-3</v>
    <v>0</v>
    <v>USD</v>
    <v>CBOE BZX Exchange</v>
    <v>BATS</v>
    <v>2.8999999999999998E-3</v>
    <v>42.74</v>
    <v>ETF</v>
    <v>45824.840351075778</v>
    <v>7500</v>
    <v>42.61</v>
    <v>356764936.97000003</v>
    <v>BondBloxx:JPM USD EM1-10</v>
    <v>42.68</v>
    <v>42.57</v>
    <v>42.645000000000003</v>
    <v>42.645000000000003</v>
    <v>XEMD</v>
    <v>BondBloxx:JPM USD EM1-10 (BATS:XEMD)</v>
    <v>8419</v>
    <v>42823</v>
  </rv>
  <rv s="2">
    <v>7501</v>
  </rv>
  <rv s="3">
    <v>https://www.bing.com/financeapi/forcetrigger?t=bwu3w7&amp;q=XNAS%3aJOET&amp;form=skydnc</v>
    <v>Learn more on Bing</v>
  </rv>
  <rv s="17">
    <v>en-US</v>
    <v>bwu3w7</v>
    <v>268435456</v>
    <v>1</v>
    <v>Powered by Refinitiv</v>
    <v>38</v>
    <v>Virtus Terranova US Ql M (ARCX:JOET)</v>
    <v>34</v>
    <v>39</v>
    <v>Finance</v>
    <v>25</v>
    <v>41.13</v>
    <v>31.56</v>
    <v>0.81979999999999997</v>
    <v>0.38</v>
    <v>0</v>
    <v>9.7040000000000008E-3</v>
    <v>0</v>
    <v>USD</v>
    <v>NYSE Arca</v>
    <v>ARCX</v>
    <v>2.8999999999999998E-3</v>
    <v>39.786900000000003</v>
    <v>ETF</v>
    <v>45824.84027780078</v>
    <v>7503</v>
    <v>39.47</v>
    <v>191334186.47</v>
    <v>Virtus Terranova US Ql M</v>
    <v>39.51</v>
    <v>39.159999999999997</v>
    <v>39.54</v>
    <v>39.54</v>
    <v>JOET</v>
    <v>Virtus Terranova US Ql M (ARCX:JOET)</v>
    <v>103430</v>
    <v>37815</v>
  </rv>
  <rv s="2">
    <v>7504</v>
  </rv>
  <rv s="16">
    <v>en-US</v>
    <v>c9dn5r</v>
    <v>268435456</v>
    <v>1</v>
    <v>Powered by Refinitiv</v>
    <v>36</v>
    <v>Roundhill Mgfcnt Svn (BATS:MAGS)</v>
    <v>24</v>
    <v>37</v>
    <v>Finance</v>
    <v>35</v>
    <v>58.69</v>
    <v>38.51</v>
    <v>0.83</v>
    <v>-2.0369999999999997E-3</v>
    <v>1.5616000000000001E-2</v>
    <v>-0.11</v>
    <v>USD</v>
    <v>CBOE BZX Exchange</v>
    <v>BATS</v>
    <v>2.8999999999999998E-3</v>
    <v>54.08</v>
    <v>ETF</v>
    <v>45824.940067372656</v>
    <v>53.5</v>
    <v>2338167451.0999999</v>
    <v>Roundhill Mgfcnt Svn</v>
    <v>53.64</v>
    <v>53.15</v>
    <v>53.98</v>
    <v>53.9</v>
    <v>MAGS</v>
    <v>Roundhill Mgfcnt Svn (BATS:MAGS)</v>
    <v>1400922</v>
    <v>2447931</v>
  </rv>
  <rv s="2">
    <v>7506</v>
  </rv>
  <rv s="3">
    <v>https://www.bing.com/financeapi/forcetrigger?t=a1uy8m&amp;q=ARCX%3aHTRB&amp;form=skydnc</v>
    <v>Learn more on Bing</v>
  </rv>
  <rv s="17">
    <v>en-US</v>
    <v>a1uy8m</v>
    <v>268435456</v>
    <v>1</v>
    <v>Powered by Refinitiv</v>
    <v>38</v>
    <v>Hartford Total Return Bd (ARCX:HTRB)</v>
    <v>34</v>
    <v>39</v>
    <v>Finance</v>
    <v>25</v>
    <v>35.340000000000003</v>
    <v>32.880000000000003</v>
    <v>1.0712999999999999</v>
    <v>-0.03</v>
    <v>0</v>
    <v>-8.9609999999999993E-4</v>
    <v>0</v>
    <v>USD</v>
    <v>NYSE Arca</v>
    <v>ARCX</v>
    <v>2.8999999999999998E-3</v>
    <v>33.56</v>
    <v>ETF</v>
    <v>45824.84027780078</v>
    <v>7508</v>
    <v>33.445</v>
    <v>1988934345.8299999</v>
    <v>Hartford Total Return Bd</v>
    <v>33.5</v>
    <v>33.479999999999997</v>
    <v>33.450000000000003</v>
    <v>33.450000000000003</v>
    <v>HTRB</v>
    <v>Hartford Total Return Bd (ARCX:HTRB)</v>
    <v>312992</v>
    <v>236546</v>
  </rv>
  <rv s="2">
    <v>7509</v>
  </rv>
  <rv s="16">
    <v>en-US</v>
    <v>ccafr7</v>
    <v>268435456</v>
    <v>1</v>
    <v>Powered by Refinitiv</v>
    <v>36</v>
    <v>PGIM S&amp;P 500 B20 Feb (BATS:PBFB)</v>
    <v>24</v>
    <v>37</v>
    <v>Finance</v>
    <v>17</v>
    <v>28.2</v>
    <v>25.668700000000001</v>
    <v>0.1376</v>
    <v>7.739E-4</v>
    <v>4.9090000000000002E-3</v>
    <v>2.18E-2</v>
    <v>USD</v>
    <v>CBOE BZX Exchange</v>
    <v>BATS</v>
    <v>2.8999999999999998E-3</v>
    <v>28.168199999999999</v>
    <v>ETF</v>
    <v>45824.840330173436</v>
    <v>28.168199999999999</v>
    <v>14513435.890000001</v>
    <v>PGIM S&amp;P 500 B20 Feb</v>
    <v>28.168199999999999</v>
    <v>28.0306</v>
    <v>28.168199999999999</v>
    <v>28.19</v>
    <v>PBFB</v>
    <v>PGIM S&amp;P 500 B20 Feb (BATS:PBFB)</v>
    <v>4</v>
    <v>900</v>
  </rv>
  <rv s="2">
    <v>7511</v>
  </rv>
  <rv s="3">
    <v>https://www.bing.com/financeapi/forcetrigger?t=btssqh&amp;q=BATS%3aHCRB&amp;form=skydnc</v>
    <v>Learn more on Bing</v>
  </rv>
  <rv s="17">
    <v>en-US</v>
    <v>btssqh</v>
    <v>268435456</v>
    <v>1</v>
    <v>Powered by Refinitiv</v>
    <v>38</v>
    <v>Hartford Core Bond (BATS:HCRB)</v>
    <v>34</v>
    <v>39</v>
    <v>Finance</v>
    <v>17</v>
    <v>36.43</v>
    <v>34.090499999999999</v>
    <v>1.054</v>
    <v>-0.08</v>
    <v>2.8819999999999996E-4</v>
    <v>-2.3E-3</v>
    <v>0.01</v>
    <v>USD</v>
    <v>CBOE BZX Exchange</v>
    <v>BATS</v>
    <v>2.8999999999999998E-3</v>
    <v>34.8279</v>
    <v>ETF</v>
    <v>45824.840303784375</v>
    <v>7513</v>
    <v>34.700000000000003</v>
    <v>294575306.06999999</v>
    <v>Hartford Core Bond</v>
    <v>34.76</v>
    <v>34.78</v>
    <v>34.700000000000003</v>
    <v>34.71</v>
    <v>HCRB</v>
    <v>Hartford Core Bond (BATS:HCRB)</v>
    <v>10756</v>
    <v>49654</v>
  </rv>
  <rv s="2">
    <v>7514</v>
  </rv>
  <rv s="16">
    <v>en-US</v>
    <v>cawhh7</v>
    <v>268435456</v>
    <v>1</v>
    <v>Powered by Refinitiv</v>
    <v>36</v>
    <v>Goldman:S&amp;P 500 P In (XNAS:GPIX)</v>
    <v>24</v>
    <v>37</v>
    <v>Finance</v>
    <v>25</v>
    <v>50.84</v>
    <v>40.009300000000003</v>
    <v>0.36</v>
    <v>1.0269999999999999E-3</v>
    <v>7.4489999999999999E-3</v>
    <v>0.05</v>
    <v>USD</v>
    <v>Nasdaq Stock Market</v>
    <v>XNAS</v>
    <v>2.8999999999999998E-3</v>
    <v>48.83</v>
    <v>ETF</v>
    <v>45824.89606912031</v>
    <v>48.52</v>
    <v>891347937.30999994</v>
    <v>Goldman:S&amp;P 500 P In</v>
    <v>48.52</v>
    <v>48.33</v>
    <v>48.69</v>
    <v>48.74</v>
    <v>GPIX</v>
    <v>Goldman:S&amp;P 500 P In (XNAS:GPIX)</v>
    <v>205326</v>
    <v>283921</v>
  </rv>
  <rv s="2">
    <v>7516</v>
  </rv>
  <rv s="16">
    <v>en-US</v>
    <v>ce14oc</v>
    <v>268435456</v>
    <v>1</v>
    <v>Powered by Refinitiv</v>
    <v>36</v>
    <v>Harbor AlphaEdge SC Earn (ARCX:EBIT)</v>
    <v>24</v>
    <v>37</v>
    <v>Finance</v>
    <v>25</v>
    <v>36.89</v>
    <v>26.026499999999999</v>
    <v>0.33579999999999999</v>
    <v>-4.5620000000000003E-4</v>
    <v>1.1064000000000001E-2</v>
    <v>-1.4E-2</v>
    <v>USD</v>
    <v>NYSE Arca</v>
    <v>ARCX</v>
    <v>2.8999999999999998E-3</v>
    <v>30.685199999999998</v>
    <v>ETF</v>
    <v>45824.84027780078</v>
    <v>30.685199999999998</v>
    <v>8994129.0399999991</v>
    <v>Harbor AlphaEdge SC Earn</v>
    <v>30.685199999999998</v>
    <v>30.349399999999999</v>
    <v>30.685199999999998</v>
    <v>30.671199999999999</v>
    <v>EBIT</v>
    <v>Harbor AlphaEdge SC Earn (ARCX:EBIT)</v>
    <v>27</v>
    <v>1111</v>
  </rv>
  <rv s="2">
    <v>7518</v>
  </rv>
  <rv s="3">
    <v>https://www.bing.com/financeapi/forcetrigger?t=a21aww&amp;q=XNAS%3aPSCM&amp;form=skydnc</v>
    <v>Learn more on Bing</v>
  </rv>
  <rv s="17">
    <v>en-US</v>
    <v>a21aww</v>
    <v>268435456</v>
    <v>1</v>
    <v>Powered by Refinitiv</v>
    <v>38</v>
    <v>Invesco S&amp;P SC Matls (XNAS:PSCM)</v>
    <v>34</v>
    <v>39</v>
    <v>Finance</v>
    <v>25</v>
    <v>86.48</v>
    <v>55.33</v>
    <v>1.1426000000000001</v>
    <v>1.3718999999999999</v>
    <v>0</v>
    <v>2.0430999999999998E-2</v>
    <v>0</v>
    <v>USD</v>
    <v>Nasdaq Stock Market</v>
    <v>XNAS</v>
    <v>2.8999999999999998E-3</v>
    <v>68.52</v>
    <v>ETF</v>
    <v>45824.843750092186</v>
    <v>7520</v>
    <v>68.52</v>
    <v>11165169</v>
    <v>Invesco S&amp;P SC Matls</v>
    <v>68.52</v>
    <v>67.148099999999999</v>
    <v>68.52</v>
    <v>68.52</v>
    <v>PSCM</v>
    <v>Invesco S&amp;P SC Matls (XNAS:PSCM)</v>
    <v>117</v>
    <v>484</v>
  </rv>
  <rv s="2">
    <v>7521</v>
  </rv>
  <rv s="3">
    <v>https://www.bing.com/financeapi/forcetrigger?t=ayejim&amp;q=ARCX%3aKORP&amp;form=skydnc</v>
    <v>Learn more on Bing</v>
  </rv>
  <rv s="17">
    <v>en-US</v>
    <v>ayejim</v>
    <v>268435456</v>
    <v>1</v>
    <v>Powered by Refinitiv</v>
    <v>38</v>
    <v>Amer Cent:Dvsfd Corp Bd (ARCX:KORP)</v>
    <v>34</v>
    <v>39</v>
    <v>Finance</v>
    <v>25</v>
    <v>48.57</v>
    <v>44.810600000000001</v>
    <v>0.87849999999999995</v>
    <v>-0.05</v>
    <v>0</v>
    <v>-1.08E-3</v>
    <v>0</v>
    <v>USD</v>
    <v>NYSE Arca</v>
    <v>ARCX</v>
    <v>2.8999999999999998E-3</v>
    <v>46.418300000000002</v>
    <v>ETF</v>
    <v>45824.84027780078</v>
    <v>7523</v>
    <v>46.24</v>
    <v>506774936.25</v>
    <v>Amer Cent:Dvsfd Corp Bd</v>
    <v>46.32</v>
    <v>46.3</v>
    <v>46.25</v>
    <v>46.25</v>
    <v>KORP</v>
    <v>Amer Cent:Dvsfd Corp Bd (ARCX:KORP)</v>
    <v>43391</v>
    <v>39856</v>
  </rv>
  <rv s="2">
    <v>7524</v>
  </rv>
  <rv s="16">
    <v>en-US</v>
    <v>cawhec</v>
    <v>268435456</v>
    <v>1</v>
    <v>Powered by Refinitiv</v>
    <v>36</v>
    <v>Goldman:NASDAQ-100 P In (XNAS:GPIQ)</v>
    <v>24</v>
    <v>37</v>
    <v>Finance</v>
    <v>35</v>
    <v>50.85</v>
    <v>38.130000000000003</v>
    <v>0.53</v>
    <v>2.6800000000000001E-3</v>
    <v>1.1046E-2</v>
    <v>0.13</v>
    <v>USD</v>
    <v>Nasdaq Stock Market</v>
    <v>XNAS</v>
    <v>2.8999999999999998E-3</v>
    <v>48.59</v>
    <v>ETF</v>
    <v>45824.942314536718</v>
    <v>48.31</v>
    <v>833451768.35000002</v>
    <v>Goldman:NASDAQ-100 P In</v>
    <v>48.32</v>
    <v>47.98</v>
    <v>48.51</v>
    <v>48.64</v>
    <v>GPIQ</v>
    <v>Goldman:NASDAQ-100 P In (XNAS:GPIQ)</v>
    <v>297543</v>
    <v>321839</v>
  </rv>
  <rv s="2">
    <v>7526</v>
  </rv>
  <rv s="3">
    <v>https://www.bing.com/financeapi/forcetrigger?t=a21afr&amp;q=XNAS%3aPSCC&amp;form=skydnc</v>
    <v>Learn more on Bing</v>
  </rv>
  <rv s="17">
    <v>en-US</v>
    <v>a21afr</v>
    <v>268435456</v>
    <v>1</v>
    <v>Powered by Refinitiv</v>
    <v>38</v>
    <v>Invesco S&amp;P SC Con S (XNAS:PSCC)</v>
    <v>34</v>
    <v>39</v>
    <v>Finance</v>
    <v>25</v>
    <v>41.03</v>
    <v>31.91</v>
    <v>0.64959999999999996</v>
    <v>0.3347</v>
    <v>0</v>
    <v>9.9780000000000008E-3</v>
    <v>0</v>
    <v>USD</v>
    <v>Nasdaq Stock Market</v>
    <v>XNAS</v>
    <v>2.8999999999999998E-3</v>
    <v>33.880000000000003</v>
    <v>ETF</v>
    <v>45824.843750092186</v>
    <v>7528</v>
    <v>33.65</v>
    <v>43873707.100000001</v>
    <v>Invesco S&amp;P SC Con S</v>
    <v>33.75</v>
    <v>33.545299999999997</v>
    <v>33.880000000000003</v>
    <v>33.880000000000003</v>
    <v>PSCC</v>
    <v>Invesco S&amp;P SC Con S (XNAS:PSCC)</v>
    <v>4675</v>
    <v>4226</v>
  </rv>
  <rv s="2">
    <v>7529</v>
  </rv>
  <rv s="16">
    <v>en-US</v>
    <v>ce7i1h</v>
    <v>268435456</v>
    <v>1</v>
    <v>Powered by Refinitiv</v>
    <v>36</v>
    <v>Invesco S&amp;P500 Eq Wt IA (ARCX:RSPA)</v>
    <v>24</v>
    <v>37</v>
    <v>Finance</v>
    <v>25</v>
    <v>57.99</v>
    <v>43.04</v>
    <v>0.41</v>
    <v>0</v>
    <v>8.3759999999999998E-3</v>
    <v>0</v>
    <v>USD</v>
    <v>NYSE Arca</v>
    <v>ARCX</v>
    <v>2.8999999999999998E-3</v>
    <v>49.53</v>
    <v>ETF</v>
    <v>45824.84027780078</v>
    <v>49.21</v>
    <v>321740500.45999998</v>
    <v>Invesco S&amp;P500 Eq Wt IA</v>
    <v>49.31</v>
    <v>48.95</v>
    <v>49.36</v>
    <v>49.36</v>
    <v>RSPA</v>
    <v>Invesco S&amp;P500 Eq Wt IA (ARCX:RSPA)</v>
    <v>21253</v>
    <v>43835</v>
  </rv>
  <rv s="2">
    <v>7531</v>
  </rv>
  <rv s="16">
    <v>en-US</v>
    <v>cb9exm</v>
    <v>268435456</v>
    <v>1</v>
    <v>Powered by Refinitiv</v>
    <v>36</v>
    <v>Parametric Hedged Eqty (ARCX:PHEQ)</v>
    <v>24</v>
    <v>37</v>
    <v>Finance</v>
    <v>25</v>
    <v>31.47</v>
    <v>26.19</v>
    <v>0.21629999999999999</v>
    <v>0</v>
    <v>7.2199999999999999E-3</v>
    <v>0</v>
    <v>USD</v>
    <v>NYSE Arca</v>
    <v>ARCX</v>
    <v>2.8999999999999998E-3</v>
    <v>30.26</v>
    <v>ETF</v>
    <v>45824.840277789066</v>
    <v>30.1768</v>
    <v>96631911.140000001</v>
    <v>Parametric Hedged Eqty</v>
    <v>30.23</v>
    <v>29.9605</v>
    <v>30.1768</v>
    <v>30.1768</v>
    <v>PHEQ</v>
    <v>Parametric Hedged Eqty (ARCX:PHEQ)</v>
    <v>1239</v>
    <v>10096</v>
  </rv>
  <rv s="2">
    <v>7533</v>
  </rv>
  <rv s="3">
    <v>https://www.bing.com/financeapi/forcetrigger?t=a21b3m&amp;q=XNAS%3aPSCU&amp;form=skydnc</v>
    <v>Learn more on Bing</v>
  </rv>
  <rv s="17">
    <v>en-US</v>
    <v>a21b3m</v>
    <v>268435456</v>
    <v>1</v>
    <v>Powered by Refinitiv</v>
    <v>38</v>
    <v>Invesco S&amp;P SC Util &amp; CS (XNAS:PSCU)</v>
    <v>34</v>
    <v>39</v>
    <v>Finance</v>
    <v>25</v>
    <v>67.23</v>
    <v>49.06</v>
    <v>0.72829999999999995</v>
    <v>0.42120000000000002</v>
    <v>0</v>
    <v>7.7790000000000003E-3</v>
    <v>0</v>
    <v>USD</v>
    <v>Nasdaq Stock Market</v>
    <v>XNAS</v>
    <v>2.8999999999999998E-3</v>
    <v>54.57</v>
    <v>ETF</v>
    <v>45824.843750092186</v>
    <v>7535</v>
    <v>54.22</v>
    <v>13731068.189999999</v>
    <v>Invesco S&amp;P SC Util &amp; CS</v>
    <v>54.360300000000002</v>
    <v>54.148800000000001</v>
    <v>54.57</v>
    <v>54.57</v>
    <v>PSCU</v>
    <v>Invesco S&amp;P SC Util &amp; CS (XNAS:PSCU)</v>
    <v>968</v>
    <v>1382</v>
  </rv>
  <rv s="2">
    <v>7536</v>
  </rv>
  <rv s="3">
    <v>https://www.bing.com/financeapi/forcetrigger?t=a1wbc7&amp;q=ARCX%3aJPSE&amp;form=skydnc</v>
    <v>Learn more on Bing</v>
  </rv>
  <rv s="17">
    <v>en-US</v>
    <v>a1wbc7</v>
    <v>268435456</v>
    <v>1</v>
    <v>Powered by Refinitiv</v>
    <v>38</v>
    <v>JPMorgan:Dv Rtn US SC Eq (ARCX:JPSE)</v>
    <v>34</v>
    <v>39</v>
    <v>Finance</v>
    <v>25</v>
    <v>52.045000000000002</v>
    <v>37.659999999999997</v>
    <v>0.94430000000000003</v>
    <v>0.49270000000000003</v>
    <v>0</v>
    <v>1.1113999999999999E-2</v>
    <v>0</v>
    <v>USD</v>
    <v>NYSE Arca</v>
    <v>ARCX</v>
    <v>2.8999999999999998E-3</v>
    <v>45.148099999999999</v>
    <v>ETF</v>
    <v>45824.84027780078</v>
    <v>7538</v>
    <v>44.73</v>
    <v>449700397.45999998</v>
    <v>JPMorgan:Dv Rtn US SC Eq</v>
    <v>44.84</v>
    <v>44.33</v>
    <v>44.822699999999998</v>
    <v>44.822699999999998</v>
    <v>JPSE</v>
    <v>JPMorgan:Dv Rtn US SC Eq (ARCX:JPSE)</v>
    <v>23102</v>
    <v>29099</v>
  </rv>
  <rv s="2">
    <v>7539</v>
  </rv>
  <rv s="3">
    <v>https://www.bing.com/financeapi/forcetrigger?t=a1w4yc&amp;q=ARCX%3aJHML&amp;form=skydnc</v>
    <v>Learn more on Bing</v>
  </rv>
  <rv s="17">
    <v>en-US</v>
    <v>a1w4yc</v>
    <v>268435456</v>
    <v>1</v>
    <v>Powered by Refinitiv</v>
    <v>38</v>
    <v>J Hancock ETF:Mltfctr LC (ARCX:JHML)</v>
    <v>34</v>
    <v>39</v>
    <v>Finance</v>
    <v>25</v>
    <v>73.5</v>
    <v>58.38</v>
    <v>0.98260000000000003</v>
    <v>0.69</v>
    <v>0</v>
    <v>9.7130000000000011E-3</v>
    <v>0</v>
    <v>USD</v>
    <v>NYSE Arca</v>
    <v>ARCX</v>
    <v>2.8999999999999998E-3</v>
    <v>71.946899999999999</v>
    <v>ETF</v>
    <v>45824.840277812502</v>
    <v>7541</v>
    <v>71.55</v>
    <v>943519256.07000005</v>
    <v>J Hancock ETF:Mltfctr LC</v>
    <v>71.56</v>
    <v>71.040000000000006</v>
    <v>71.73</v>
    <v>71.73</v>
    <v>JHML</v>
    <v>J Hancock ETF:Mltfctr LC (ARCX:JHML)</v>
    <v>23459</v>
    <v>15395</v>
  </rv>
  <rv s="2">
    <v>7542</v>
  </rv>
  <rv s="3">
    <v>https://www.bing.com/financeapi/forcetrigger?t=bhxglh&amp;q=ARCX%3aQGRO&amp;form=skydnc</v>
    <v>Learn more on Bing</v>
  </rv>
  <rv s="17">
    <v>en-US</v>
    <v>bhxglh</v>
    <v>268435456</v>
    <v>1</v>
    <v>Powered by Refinitiv</v>
    <v>38</v>
    <v>Amer Cent:US Qlt Grwt (ARCX:QGRO)</v>
    <v>34</v>
    <v>39</v>
    <v>Finance</v>
    <v>25</v>
    <v>109.93</v>
    <v>78.11</v>
    <v>0.91049999999999998</v>
    <v>1.38</v>
    <v>0</v>
    <v>1.321E-2</v>
    <v>0</v>
    <v>USD</v>
    <v>NYSE Arca</v>
    <v>ARCX</v>
    <v>2.8999999999999998E-3</v>
    <v>106.23</v>
    <v>ETF</v>
    <v>45824.840277812502</v>
    <v>7544</v>
    <v>105.28</v>
    <v>1676504526.8299999</v>
    <v>Amer Cent:US Qlt Grwt</v>
    <v>105.28</v>
    <v>104.47</v>
    <v>105.85</v>
    <v>105.85</v>
    <v>QGRO</v>
    <v>Amer Cent:US Qlt Grwt (ARCX:QGRO)</v>
    <v>126157</v>
    <v>156483</v>
  </rv>
  <rv s="2">
    <v>7545</v>
  </rv>
  <rv s="3">
    <v>https://www.bing.com/financeapi/forcetrigger?t=aw2j5r&amp;q=BATS%3aOMFL&amp;form=skydnc</v>
    <v>Learn more on Bing</v>
  </rv>
  <rv s="17">
    <v>en-US</v>
    <v>aw2j5r</v>
    <v>268435456</v>
    <v>1</v>
    <v>Powered by Refinitiv</v>
    <v>38</v>
    <v>Invesco Russel 1000 DM (BATS:OMFL)</v>
    <v>34</v>
    <v>39</v>
    <v>Finance</v>
    <v>17</v>
    <v>57.485999999999997</v>
    <v>46.79</v>
    <v>0.97140000000000004</v>
    <v>0.38</v>
    <v>0</v>
    <v>6.7700000000000008E-3</v>
    <v>0</v>
    <v>USD</v>
    <v>CBOE BZX Exchange</v>
    <v>BATS</v>
    <v>2.8999999999999998E-3</v>
    <v>56.77</v>
    <v>ETF</v>
    <v>45824.84032785859</v>
    <v>7547</v>
    <v>56.37</v>
    <v>4804810999.6800003</v>
    <v>Invesco Russel 1000 DM</v>
    <v>56.37</v>
    <v>56.13</v>
    <v>56.51</v>
    <v>56.51</v>
    <v>OMFL</v>
    <v>Invesco Russel 1000 DM (BATS:OMFL)</v>
    <v>148656</v>
    <v>248366</v>
  </rv>
  <rv s="2">
    <v>7548</v>
  </rv>
  <rv s="3">
    <v>https://www.bing.com/financeapi/forcetrigger?t=a1xjfr&amp;q=ARCX%3aMFUS&amp;form=skydnc</v>
    <v>Learn more on Bing</v>
  </rv>
  <rv s="17">
    <v>en-US</v>
    <v>a1xjfr</v>
    <v>268435456</v>
    <v>1</v>
    <v>Powered by Refinitiv</v>
    <v>38</v>
    <v>PIMCO:RAFI Dyn M-F US Eq (ARCX:MFUS)</v>
    <v>34</v>
    <v>39</v>
    <v>Finance</v>
    <v>25</v>
    <v>52.944299999999998</v>
    <v>43.62</v>
    <v>0.97550000000000003</v>
    <v>0.3</v>
    <v>0</v>
    <v>5.7660000000000003E-3</v>
    <v>0</v>
    <v>USD</v>
    <v>NYSE Arca</v>
    <v>ARCX</v>
    <v>2.8999999999999998E-3</v>
    <v>52.484999999999999</v>
    <v>ETF</v>
    <v>45824.84027780078</v>
    <v>7550</v>
    <v>52.26</v>
    <v>176362365.33000001</v>
    <v>PIMCO:RAFI Dyn M-F US Eq</v>
    <v>52.37</v>
    <v>52.03</v>
    <v>52.33</v>
    <v>52.33</v>
    <v>MFUS</v>
    <v>PIMCO:RAFI Dyn M-F US Eq (ARCX:MFUS)</v>
    <v>6612</v>
    <v>11681</v>
  </rv>
  <rv s="2">
    <v>7551</v>
  </rv>
  <rv s="3">
    <v>https://www.bing.com/financeapi/forcetrigger?t=c573zr&amp;q=ARCX%3aAGGH&amp;form=skydnc</v>
    <v>Learn more on Bing</v>
  </rv>
  <rv s="17">
    <v>en-US</v>
    <v>c573zr</v>
    <v>268435456</v>
    <v>1</v>
    <v>Powered by Refinitiv</v>
    <v>38</v>
    <v>Simplify:Aggregate Bond (ARCX:AGGH)</v>
    <v>34</v>
    <v>39</v>
    <v>Finance</v>
    <v>25</v>
    <v>22.43</v>
    <v>19.409199999999998</v>
    <v>0.46060000000000001</v>
    <v>-7.0000000000000007E-2</v>
    <v>0</v>
    <v>-3.4949999999999998E-3</v>
    <v>0</v>
    <v>USD</v>
    <v>NYSE Arca</v>
    <v>ARCX</v>
    <v>2.8999999999999998E-3</v>
    <v>20.100000000000001</v>
    <v>ETF</v>
    <v>45824.840277812502</v>
    <v>7553</v>
    <v>19.96</v>
    <v>314217727.75</v>
    <v>Simplify:Aggregate Bond</v>
    <v>20.07</v>
    <v>20.03</v>
    <v>19.96</v>
    <v>19.96</v>
    <v>AGGH</v>
    <v>Simplify:Aggregate Bond (ARCX:AGGH)</v>
    <v>45984</v>
    <v>100705</v>
  </rv>
  <rv s="2">
    <v>7554</v>
  </rv>
  <rv s="3">
    <v>https://www.bing.com/financeapi/forcetrigger?t=a21ar7&amp;q=XNAS%3aPSCH&amp;form=skydnc</v>
    <v>Learn more on Bing</v>
  </rv>
  <rv s="17">
    <v>en-US</v>
    <v>a21ar7</v>
    <v>268435456</v>
    <v>1</v>
    <v>Powered by Refinitiv</v>
    <v>38</v>
    <v>Invesco S&amp;P SC H Cre (XNAS:PSCH)</v>
    <v>34</v>
    <v>39</v>
    <v>Finance</v>
    <v>25</v>
    <v>49.05</v>
    <v>36.69</v>
    <v>0.78979999999999995</v>
    <v>0.1</v>
    <v>0</v>
    <v>2.4729999999999999E-3</v>
    <v>0</v>
    <v>USD</v>
    <v>Nasdaq Stock Market</v>
    <v>XNAS</v>
    <v>2.8999999999999998E-3</v>
    <v>40.783799999999999</v>
    <v>ETF</v>
    <v>45824.843750092186</v>
    <v>7556</v>
    <v>40.36</v>
    <v>146739590.43000001</v>
    <v>Invesco S&amp;P SC H Cre</v>
    <v>40.68</v>
    <v>40.43</v>
    <v>40.53</v>
    <v>40.53</v>
    <v>PSCH</v>
    <v>Invesco S&amp;P SC H Cre (XNAS:PSCH)</v>
    <v>8252</v>
    <v>8464</v>
  </rv>
  <rv s="2">
    <v>7557</v>
  </rv>
  <rv s="3">
    <v>https://www.bing.com/financeapi/forcetrigger?t=a1p89c&amp;q=XNAS%3aCATH&amp;form=skydnc</v>
    <v>Learn more on Bing</v>
  </rv>
  <rv s="17">
    <v>en-US</v>
    <v>a1p89c</v>
    <v>268435456</v>
    <v>1</v>
    <v>Powered by Refinitiv</v>
    <v>38</v>
    <v>Glbl X S&amp;P 500 Cath Val (XNAS:CATH)</v>
    <v>34</v>
    <v>39</v>
    <v>Finance</v>
    <v>25</v>
    <v>74.204499999999996</v>
    <v>58.39</v>
    <v>1.0283</v>
    <v>0.82</v>
    <v>0</v>
    <v>1.1307000000000001E-2</v>
    <v>0</v>
    <v>USD</v>
    <v>Nasdaq Stock Market</v>
    <v>XNAS</v>
    <v>2.8999999999999998E-3</v>
    <v>73.5</v>
    <v>ETF</v>
    <v>45824.843750196094</v>
    <v>7559</v>
    <v>73.16</v>
    <v>913758358.55999994</v>
    <v>Glbl X S&amp;P 500 Cath Val</v>
    <v>73.16</v>
    <v>72.52</v>
    <v>73.34</v>
    <v>73.34</v>
    <v>CATH</v>
    <v>Glbl X S&amp;P 500 Cath Val (XNAS:CATH)</v>
    <v>9643</v>
    <v>30190</v>
  </rv>
  <rv s="2">
    <v>7560</v>
  </rv>
  <rv s="16">
    <v>en-US</v>
    <v>cdkf27</v>
    <v>268435456</v>
    <v>1</v>
    <v>Powered by Refinitiv</v>
    <v>36</v>
    <v>EA:Strive Intl Dev Mkts (XNYS:STXI)</v>
    <v>24</v>
    <v>37</v>
    <v>Finance</v>
    <v>25</v>
    <v>28.824999999999999</v>
    <v>23.1</v>
    <v>0.21340000000000001</v>
    <v>0</v>
    <v>7.4919999999999995E-3</v>
    <v>0</v>
    <v>USD</v>
    <v>New York Stock Exchange</v>
    <v>XNYS</v>
    <v>2.8999999999999998E-3</v>
    <v>28.76</v>
    <v>ETF</v>
    <v>45824.840277789066</v>
    <v>28.69</v>
    <v>18412526.989999998</v>
    <v>EA:Strive Intl Dev Mkts</v>
    <v>28.76</v>
    <v>28.4833</v>
    <v>28.6967</v>
    <v>28.6967</v>
    <v>STXI</v>
    <v>EA:Strive Intl Dev Mkts (XNYS:STXI)</v>
    <v>2318</v>
    <v>3262</v>
  </rv>
  <rv s="2">
    <v>7562</v>
  </rv>
  <rv s="16">
    <v>en-US</v>
    <v>ceb4ec</v>
    <v>268435456</v>
    <v>1</v>
    <v>Powered by Refinitiv</v>
    <v>36</v>
    <v>Federated Hermes MDT LCC (ARCX:FLCC)</v>
    <v>24</v>
    <v>37</v>
    <v>Finance</v>
    <v>25</v>
    <v>31.069900000000001</v>
    <v>23.28</v>
    <v>0.38169999999999998</v>
    <v>2.66E-3</v>
    <v>1.3139000000000001E-2</v>
    <v>7.8299999999999995E-2</v>
    <v>USD</v>
    <v>NYSE Arca</v>
    <v>ARCX</v>
    <v>2.8999999999999998E-3</v>
    <v>31.069900000000001</v>
    <v>ETF</v>
    <v>45824.84027780078</v>
    <v>29.29</v>
    <v>23377127.82</v>
    <v>Federated Hermes MDT LCC</v>
    <v>29.29</v>
    <v>29.05</v>
    <v>29.431699999999999</v>
    <v>29.51</v>
    <v>FLCC</v>
    <v>Federated Hermes MDT LCC (ARCX:FLCC)</v>
    <v>2860</v>
    <v>8383</v>
  </rv>
  <rv s="2">
    <v>7564</v>
  </rv>
  <rv s="3">
    <v>https://www.bing.com/financeapi/forcetrigger?t=bt9dkr&amp;q=ARCX%3aRAFE&amp;form=skydnc</v>
    <v>Learn more on Bing</v>
  </rv>
  <rv s="17">
    <v>en-US</v>
    <v>bt9dkr</v>
    <v>268435456</v>
    <v>1</v>
    <v>Powered by Refinitiv</v>
    <v>38</v>
    <v>PIMCO:RAFI ESG US (ARCX:RAFE)</v>
    <v>34</v>
    <v>39</v>
    <v>Finance</v>
    <v>25</v>
    <v>38.5</v>
    <v>31.58</v>
    <v>0.95050000000000001</v>
    <v>0.39069999999999999</v>
    <v>0</v>
    <v>1.0603E-2</v>
    <v>0</v>
    <v>USD</v>
    <v>NYSE Arca</v>
    <v>ARCX</v>
    <v>2.8999999999999998E-3</v>
    <v>37.340000000000003</v>
    <v>ETF</v>
    <v>45824.840277812502</v>
    <v>7566</v>
    <v>37.127200000000002</v>
    <v>85574924.069999993</v>
    <v>PIMCO:RAFI ESG US</v>
    <v>37.200000000000003</v>
    <v>36.849299999999999</v>
    <v>37.24</v>
    <v>37.24</v>
    <v>RAFE</v>
    <v>PIMCO:RAFI ESG US (ARCX:RAFE)</v>
    <v>2157</v>
    <v>7000</v>
  </rv>
  <rv s="2">
    <v>7567</v>
  </rv>
  <rv s="3">
    <v>https://www.bing.com/financeapi/forcetrigger?t=c3e9nm&amp;q=ARCX%3aDFAX&amp;form=skydnc</v>
    <v>Learn more on Bing</v>
  </rv>
  <rv s="17">
    <v>en-US</v>
    <v>c3e9nm</v>
    <v>268435456</v>
    <v>1</v>
    <v>Powered by Refinitiv</v>
    <v>38</v>
    <v>DFA World Ex US Cr Eq 2 (ARCX:DFAX)</v>
    <v>34</v>
    <v>39</v>
    <v>Finance</v>
    <v>25</v>
    <v>29.43</v>
    <v>23.160799999999998</v>
    <v>0.9365</v>
    <v>0.19</v>
    <v>0</v>
    <v>6.5430000000000002E-3</v>
    <v>0</v>
    <v>USD</v>
    <v>NYSE Arca</v>
    <v>ARCX</v>
    <v>2.8999999999999998E-3</v>
    <v>29.43</v>
    <v>ETF</v>
    <v>45824.84027780078</v>
    <v>7569</v>
    <v>29.22</v>
    <v>8317399509.8000002</v>
    <v>DFA World Ex US Cr Eq 2</v>
    <v>29.23</v>
    <v>29.04</v>
    <v>29.23</v>
    <v>29.23</v>
    <v>DFAX</v>
    <v>DFA World Ex US Cr Eq 2 (ARCX:DFAX)</v>
    <v>414526</v>
    <v>556657</v>
  </rv>
  <rv s="2">
    <v>7570</v>
  </rv>
  <rv s="3">
    <v>https://www.bing.com/financeapi/forcetrigger?t=ayejfr&amp;q=ARCX%3aVALQ&amp;form=skydnc</v>
    <v>Learn more on Bing</v>
  </rv>
  <rv s="17">
    <v>en-US</v>
    <v>ayejfr</v>
    <v>268435456</v>
    <v>1</v>
    <v>Powered by Refinitiv</v>
    <v>38</v>
    <v>Amer Cent:US Qlt Val (ARCX:VALQ)</v>
    <v>34</v>
    <v>39</v>
    <v>Finance</v>
    <v>25</v>
    <v>64.72</v>
    <v>52.93</v>
    <v>0.98199999999999998</v>
    <v>0.47089999999999999</v>
    <v>0</v>
    <v>7.711E-3</v>
    <v>0</v>
    <v>USD</v>
    <v>NYSE Arca</v>
    <v>ARCX</v>
    <v>2.8999999999999998E-3</v>
    <v>61.7</v>
    <v>ETF</v>
    <v>45824.84027780078</v>
    <v>7572</v>
    <v>61.447400000000002</v>
    <v>265251056.65000001</v>
    <v>Amer Cent:US Qlt Val</v>
    <v>61.7</v>
    <v>61.065199999999997</v>
    <v>61.536099999999998</v>
    <v>61.536099999999998</v>
    <v>VALQ</v>
    <v>Amer Cent:US Qlt Val (ARCX:VALQ)</v>
    <v>1743</v>
    <v>4616</v>
  </rv>
  <rv s="2">
    <v>7573</v>
  </rv>
  <rv s="18">
    <v>en-US</v>
    <v>cbdvcw</v>
    <v>268435456</v>
    <v>1</v>
    <v>Powered by Refinitiv</v>
    <v>40</v>
    <v>Fidelity Enh Intl (ARCX:FENI)</v>
    <v>24</v>
    <v>39</v>
    <v>Finance</v>
    <v>25</v>
    <v>33.299999999999997</v>
    <v>26.214400000000001</v>
    <v>1.0044</v>
    <v>0.13</v>
    <v>-4.6595999999999999E-2</v>
    <v>3.9489999999999994E-3</v>
    <v>-1.54</v>
    <v>USD</v>
    <v>NYSE Arca</v>
    <v>ARCX</v>
    <v>2.8999999999999998E-3</v>
    <v>33.299999999999997</v>
    <v>ETF</v>
    <v>45824.912505925779</v>
    <v>33.024999999999999</v>
    <v>2904857884.7199998</v>
    <v>Fidelity Enh Intl</v>
    <v>33.18</v>
    <v>32.92</v>
    <v>33.049999999999997</v>
    <v>31.51</v>
    <v>FENI</v>
    <v>Fidelity Enh Intl (ARCX:FENI)</v>
    <v>337158</v>
    <v>638946</v>
  </rv>
  <rv s="2">
    <v>7575</v>
  </rv>
  <rv s="3">
    <v>https://www.bing.com/financeapi/forcetrigger?t=a1v9ww&amp;q=ARCX%3aIDHQ&amp;form=skydnc</v>
    <v>Learn more on Bing</v>
  </rv>
  <rv s="17">
    <v>en-US</v>
    <v>a1v9ww</v>
    <v>268435456</v>
    <v>1</v>
    <v>Powered by Refinitiv</v>
    <v>38</v>
    <v>Invesco S&amp;P Itl Dv Q (ARCX:IDHQ)</v>
    <v>34</v>
    <v>39</v>
    <v>Finance</v>
    <v>25</v>
    <v>33.270000000000003</v>
    <v>26.61</v>
    <v>1.0201</v>
    <v>-0.08</v>
    <v>0</v>
    <v>-2.4429999999999999E-3</v>
    <v>0</v>
    <v>USD</v>
    <v>NYSE Arca</v>
    <v>ARCX</v>
    <v>2.8999999999999998E-3</v>
    <v>33.08</v>
    <v>ETF</v>
    <v>45824.840277812502</v>
    <v>7577</v>
    <v>32.67</v>
    <v>448140128.82999998</v>
    <v>Invesco S&amp;P Itl Dv Q</v>
    <v>32.93</v>
    <v>32.75</v>
    <v>32.67</v>
    <v>32.67</v>
    <v>IDHQ</v>
    <v>Invesco S&amp;P Itl Dv Q (ARCX:IDHQ)</v>
    <v>77565</v>
    <v>82727</v>
  </rv>
  <rv s="2">
    <v>7578</v>
  </rv>
  <rv s="16">
    <v>en-US</v>
    <v>cfc1dm</v>
    <v>268435456</v>
    <v>1</v>
    <v>Powered by Refinitiv</v>
    <v>36</v>
    <v>Invesco Top QQQ (XNAS:QBIG)</v>
    <v>24</v>
    <v>37</v>
    <v>Finance</v>
    <v>25</v>
    <v>33.6</v>
    <v>22.39</v>
    <v>0.46</v>
    <v>0</v>
    <v>1.4896E-2</v>
    <v>0</v>
    <v>USD</v>
    <v>Nasdaq Stock Market</v>
    <v>XNAS</v>
    <v>2.8999999999999998E-3</v>
    <v>31.35</v>
    <v>ETF</v>
    <v>45824.843750057815</v>
    <v>30.88</v>
    <v>25724518.559999999</v>
    <v>Invesco Top QQQ</v>
    <v>30.88</v>
    <v>30.88</v>
    <v>31.34</v>
    <v>31.34</v>
    <v>QBIG</v>
    <v>Invesco Top QQQ (XNAS:QBIG)</v>
    <v>4697</v>
    <v>8833</v>
  </rv>
  <rv s="2">
    <v>7580</v>
  </rv>
  <rv s="3">
    <v>https://www.bing.com/financeapi/forcetrigger?t=a26b1h&amp;q=BATS%3aXSHQ&amp;form=skydnc</v>
    <v>Learn more on Bing</v>
  </rv>
  <rv s="17">
    <v>en-US</v>
    <v>a26b1h</v>
    <v>268435456</v>
    <v>1</v>
    <v>Powered by Refinitiv</v>
    <v>38</v>
    <v>Invesco S&amp;P SmCp Qlt (BATS:XSHQ)</v>
    <v>34</v>
    <v>39</v>
    <v>Finance</v>
    <v>17</v>
    <v>48.02</v>
    <v>33.942999999999998</v>
    <v>0.9556</v>
    <v>0.32</v>
    <v>0</v>
    <v>8.0459999999999993E-3</v>
    <v>0</v>
    <v>USD</v>
    <v>CBOE BZX Exchange</v>
    <v>BATS</v>
    <v>2.8999999999999998E-3</v>
    <v>40.299900000000001</v>
    <v>ETF</v>
    <v>45824.840352534375</v>
    <v>7582</v>
    <v>39.96</v>
    <v>320667082.80000001</v>
    <v>Invesco S&amp;P SmCp Qlt</v>
    <v>40.15</v>
    <v>39.770000000000003</v>
    <v>40.090000000000003</v>
    <v>40.090000000000003</v>
    <v>XSHQ</v>
    <v>Invesco S&amp;P SmCp Qlt (BATS:XSHQ)</v>
    <v>17538</v>
    <v>47942</v>
  </rv>
  <rv s="2">
    <v>7583</v>
  </rv>
  <rv s="3">
    <v>https://www.bing.com/financeapi/forcetrigger?t=a1rorw&amp;q=ARCX%3aEELV&amp;form=skydnc</v>
    <v>Learn more on Bing</v>
  </rv>
  <rv s="17">
    <v>en-US</v>
    <v>a1rorw</v>
    <v>268435456</v>
    <v>1</v>
    <v>Powered by Refinitiv</v>
    <v>38</v>
    <v>Invesco S&amp;P EM LV (ARCX:EELV)</v>
    <v>34</v>
    <v>39</v>
    <v>Finance</v>
    <v>25</v>
    <v>26.48</v>
    <v>22.35</v>
    <v>0.71919999999999995</v>
    <v>0.12</v>
    <v>0</v>
    <v>4.6420000000000003E-3</v>
    <v>0</v>
    <v>USD</v>
    <v>NYSE Arca</v>
    <v>ARCX</v>
    <v>2.8999999999999998E-3</v>
    <v>26.1</v>
    <v>ETF</v>
    <v>45824.840277812502</v>
    <v>7585</v>
    <v>25.96</v>
    <v>379813417.64999998</v>
    <v>Invesco S&amp;P EM LV</v>
    <v>25.96</v>
    <v>25.85</v>
    <v>25.97</v>
    <v>25.97</v>
    <v>EELV</v>
    <v>Invesco S&amp;P EM LV (ARCX:EELV)</v>
    <v>19022</v>
    <v>43567</v>
  </rv>
  <rv s="2">
    <v>7586</v>
  </rv>
  <rv s="3">
    <v>https://www.bing.com/financeapi/forcetrigger?t=a21au2&amp;q=XNAS%3aPSCI&amp;form=skydnc</v>
    <v>Learn more on Bing</v>
  </rv>
  <rv s="17">
    <v>en-US</v>
    <v>a21au2</v>
    <v>268435456</v>
    <v>1</v>
    <v>Powered by Refinitiv</v>
    <v>38</v>
    <v>Invesco S&amp;P SC Indls (XNAS:PSCI)</v>
    <v>34</v>
    <v>39</v>
    <v>Finance</v>
    <v>25</v>
    <v>150.72470000000001</v>
    <v>103.54</v>
    <v>1.0646</v>
    <v>0.74</v>
    <v>0</v>
    <v>5.8279999999999998E-3</v>
    <v>0</v>
    <v>USD</v>
    <v>Nasdaq Stock Market</v>
    <v>XNAS</v>
    <v>2.8999999999999998E-3</v>
    <v>128.54</v>
    <v>ETF</v>
    <v>45824.843750092186</v>
    <v>7588</v>
    <v>127.66</v>
    <v>126333341.73</v>
    <v>Invesco S&amp;P SC Indls</v>
    <v>128.46</v>
    <v>126.97</v>
    <v>127.71</v>
    <v>127.71</v>
    <v>PSCI</v>
    <v>Invesco S&amp;P SC Indls (XNAS:PSCI)</v>
    <v>12258</v>
    <v>3871</v>
  </rv>
  <rv s="2">
    <v>7589</v>
  </rv>
  <rv s="3">
    <v>https://www.bing.com/financeapi/forcetrigger?t=bpzqfr&amp;q=ARCX%3aSFYF&amp;form=skydnc</v>
    <v>Learn more on Bing</v>
  </rv>
  <rv s="17">
    <v>en-US</v>
    <v>bpzqfr</v>
    <v>268435456</v>
    <v>1</v>
    <v>Powered by Refinitiv</v>
    <v>38</v>
    <v>Tidal:SoFi Social 50 (ARCX:SFYF)</v>
    <v>34</v>
    <v>39</v>
    <v>Finance</v>
    <v>25</v>
    <v>47.38</v>
    <v>30.05</v>
    <v>1.3619000000000001</v>
    <v>0.92969999999999997</v>
    <v>0</v>
    <v>2.1057000000000003E-2</v>
    <v>0</v>
    <v>USD</v>
    <v>NYSE Arca</v>
    <v>ARCX</v>
    <v>2.8999999999999998E-3</v>
    <v>45.185000000000002</v>
    <v>ETF</v>
    <v>45824.84027780078</v>
    <v>7591</v>
    <v>44.65</v>
    <v>24721666.940000001</v>
    <v>Tidal:SoFi Social 50</v>
    <v>44.65</v>
    <v>44.150799999999997</v>
    <v>45.080500000000001</v>
    <v>45.080500000000001</v>
    <v>SFYF</v>
    <v>Tidal:SoFi Social 50 (ARCX:SFYF)</v>
    <v>2616</v>
    <v>5739</v>
  </rv>
  <rv s="2">
    <v>7592</v>
  </rv>
  <rv s="3">
    <v>https://www.bing.com/financeapi/forcetrigger?t=a1ssk2&amp;q=ARCX%3aFEZ&amp;form=skydnc</v>
    <v>Learn more on Bing</v>
  </rv>
  <rv s="17">
    <v>en-US</v>
    <v>a1ssk2</v>
    <v>268435456</v>
    <v>1</v>
    <v>Powered by Refinitiv</v>
    <v>38</v>
    <v>SPDR EURO STOXX 50 (ARCX:FEZ)</v>
    <v>34</v>
    <v>39</v>
    <v>Finance</v>
    <v>25</v>
    <v>60.61</v>
    <v>47.11</v>
    <v>1.1062000000000001</v>
    <v>0.57999999999999996</v>
    <v>8.1969999999999994E-3</v>
    <v>9.7970000000000002E-3</v>
    <v>0.49</v>
    <v>USD</v>
    <v>NYSE Arca</v>
    <v>ARCX</v>
    <v>2.8999999999999998E-3</v>
    <v>60.305</v>
    <v>ETF</v>
    <v>45824.914740914064</v>
    <v>7594</v>
    <v>59.734999999999999</v>
    <v>4601764993.9399996</v>
    <v>SPDR EURO STOXX 50</v>
    <v>59.98</v>
    <v>59.2</v>
    <v>59.78</v>
    <v>60.27</v>
    <v>FEZ</v>
    <v>SPDR EURO STOXX 50 (ARCX:FEZ)</v>
    <v>1341880</v>
    <v>1289563</v>
  </rv>
  <rv s="2">
    <v>7595</v>
  </rv>
  <rv s="3">
    <v>https://www.bing.com/financeapi/forcetrigger?t=a21aim&amp;q=XNAS%3aPSCD&amp;form=skydnc</v>
    <v>Learn more on Bing</v>
  </rv>
  <rv s="17">
    <v>en-US</v>
    <v>a21aim</v>
    <v>268435456</v>
    <v>1</v>
    <v>Powered by Refinitiv</v>
    <v>38</v>
    <v>Invesco S&amp;P SC Con D (XNAS:PSCD)</v>
    <v>34</v>
    <v>39</v>
    <v>Finance</v>
    <v>25</v>
    <v>119.15</v>
    <v>79.290000000000006</v>
    <v>1.3391999999999999</v>
    <v>2.3894000000000002</v>
    <v>0</v>
    <v>2.4538999999999998E-2</v>
    <v>0</v>
    <v>USD</v>
    <v>Nasdaq Stock Market</v>
    <v>XNAS</v>
    <v>2.8999999999999998E-3</v>
    <v>99.76</v>
    <v>ETF</v>
    <v>45824.843750092186</v>
    <v>7597</v>
    <v>99.76</v>
    <v>21625066.359999999</v>
    <v>Invesco S&amp;P SC Con D</v>
    <v>99.76</v>
    <v>97.370599999999996</v>
    <v>99.76</v>
    <v>99.76</v>
    <v>PSCD</v>
    <v>Invesco S&amp;P SC Con D (XNAS:PSCD)</v>
    <v>48</v>
    <v>666</v>
  </rv>
  <rv s="2">
    <v>7598</v>
  </rv>
  <rv s="3">
    <v>https://www.bing.com/financeapi/forcetrigger?t=a21azr&amp;q=XNAS%3aPSCT&amp;form=skydnc</v>
    <v>Learn more on Bing</v>
  </rv>
  <rv s="17">
    <v>en-US</v>
    <v>a21azr</v>
    <v>268435456</v>
    <v>1</v>
    <v>Powered by Refinitiv</v>
    <v>38</v>
    <v>Invesco S&amp;P SC Info (XNAS:PSCT)</v>
    <v>34</v>
    <v>39</v>
    <v>Finance</v>
    <v>25</v>
    <v>51.74</v>
    <v>33.159999999999997</v>
    <v>0.96330000000000005</v>
    <v>0.92</v>
    <v>-8.2459999999999999E-3</v>
    <v>2.0933E-2</v>
    <v>-0.37</v>
    <v>USD</v>
    <v>Nasdaq Stock Market</v>
    <v>XNAS</v>
    <v>2.8999999999999998E-3</v>
    <v>44.87</v>
    <v>ETF</v>
    <v>45824.883632407029</v>
    <v>7600</v>
    <v>44.44</v>
    <v>244211532.59</v>
    <v>Invesco S&amp;P SC Info</v>
    <v>44.44</v>
    <v>43.95</v>
    <v>44.87</v>
    <v>44.5</v>
    <v>PSCT</v>
    <v>Invesco S&amp;P SC Info (XNAS:PSCT)</v>
    <v>3472</v>
    <v>22454</v>
  </rv>
  <rv s="2">
    <v>7601</v>
  </rv>
  <rv s="16">
    <v>en-US</v>
    <v>cejqoc</v>
    <v>268435456</v>
    <v>1</v>
    <v>Powered by Refinitiv</v>
    <v>36</v>
    <v>SPDR BBG Enh Rll Yld Com (ARCX:CERY)</v>
    <v>24</v>
    <v>37</v>
    <v>Finance</v>
    <v>25</v>
    <v>28.69</v>
    <v>24.01</v>
    <v>-0.01</v>
    <v>0</v>
    <v>-3.5779999999999997E-4</v>
    <v>0</v>
    <v>USD</v>
    <v>NYSE Arca</v>
    <v>ARCX</v>
    <v>2.8000000000000004E-3</v>
    <v>28.07</v>
    <v>ETF</v>
    <v>45824.840277789066</v>
    <v>27.67</v>
    <v>434925211.69</v>
    <v>SPDR BBG Enh Rll Yld Com</v>
    <v>27.99</v>
    <v>27.95</v>
    <v>27.94</v>
    <v>27.94</v>
    <v>CERY</v>
    <v>SPDR BBG Enh Rll Yld Com (ARCX:CERY)</v>
    <v>46247</v>
    <v>102550</v>
  </rv>
  <rv s="2">
    <v>7603</v>
  </rv>
  <rv s="3">
    <v>https://www.bing.com/financeapi/forcetrigger?t=azkivh&amp;q=ARCX%3aCMDY&amp;form=skydnc</v>
    <v>Learn more on Bing</v>
  </rv>
  <rv s="17">
    <v>en-US</v>
    <v>azkivh</v>
    <v>268435456</v>
    <v>1</v>
    <v>Powered by Refinitiv</v>
    <v>38</v>
    <v>iShares:Blm RS Comm Str (ARCX:CMDY)</v>
    <v>34</v>
    <v>39</v>
    <v>Finance</v>
    <v>25</v>
    <v>52.32</v>
    <v>46.21</v>
    <v>0.91879999999999995</v>
    <v>8.7999999999999995E-2</v>
    <v>0</v>
    <v>1.696E-3</v>
    <v>0</v>
    <v>USD</v>
    <v>NYSE Arca</v>
    <v>ARCX</v>
    <v>2.8000000000000004E-3</v>
    <v>52.01</v>
    <v>ETF</v>
    <v>45824.840277812502</v>
    <v>7605</v>
    <v>51.5</v>
    <v>250864139.72999999</v>
    <v>iShares:Blm RS Comm Str</v>
    <v>51.9</v>
    <v>51.872</v>
    <v>51.96</v>
    <v>51.96</v>
    <v>CMDY</v>
    <v>iShares:Blm RS Comm Str (ARCX:CMDY)</v>
    <v>38670</v>
    <v>28951</v>
  </rv>
  <rv s="2">
    <v>7606</v>
  </rv>
  <rv s="16">
    <v>en-US</v>
    <v>ce7ksm</v>
    <v>268435456</v>
    <v>1</v>
    <v>Powered by Refinitiv</v>
    <v>36</v>
    <v>Amer Cent:Cali Mncpl Bd (ARCX:CATF)</v>
    <v>24</v>
    <v>37</v>
    <v>Finance</v>
    <v>25</v>
    <v>51.0473</v>
    <v>46.96</v>
    <v>1.4999999999999999E-2</v>
    <v>0</v>
    <v>3.1040000000000001E-4</v>
    <v>0</v>
    <v>USD</v>
    <v>NYSE Arca</v>
    <v>ARCX</v>
    <v>2.8000000000000004E-3</v>
    <v>48.344999999999999</v>
    <v>ETF</v>
    <v>45824.84027780078</v>
    <v>48.334000000000003</v>
    <v>31514893.809999999</v>
    <v>Amer Cent:Cali Mncpl Bd</v>
    <v>48.334000000000003</v>
    <v>48.33</v>
    <v>48.344999999999999</v>
    <v>48.344999999999999</v>
    <v>CATF</v>
    <v>Amer Cent:Cali Mncpl Bd (ARCX:CATF)</v>
    <v>628</v>
    <v>1229</v>
  </rv>
  <rv s="2">
    <v>7608</v>
  </rv>
  <rv s="16">
    <v>en-US</v>
    <v>c95bbh</v>
    <v>268435456</v>
    <v>1</v>
    <v>Powered by Refinitiv</v>
    <v>36</v>
    <v>Amer Cent:Multisec F Inc (ARCX:FUSI)</v>
    <v>24</v>
    <v>37</v>
    <v>Finance</v>
    <v>25</v>
    <v>51.16</v>
    <v>50.19</v>
    <v>0</v>
    <v>0</v>
    <v>0</v>
    <v>0</v>
    <v>USD</v>
    <v>NYSE Arca</v>
    <v>ARCX</v>
    <v>2.8000000000000004E-3</v>
    <v>50.55</v>
    <v>ETF</v>
    <v>45824.84027780078</v>
    <v>50.505000000000003</v>
    <v>50703306.850000001</v>
    <v>Amer Cent:Multisec F Inc</v>
    <v>50.526200000000003</v>
    <v>50.505000000000003</v>
    <v>50.505000000000003</v>
    <v>50.505000000000003</v>
    <v>FUSI</v>
    <v>Amer Cent:Multisec F Inc (ARCX:FUSI)</v>
    <v>1200</v>
    <v>948</v>
  </rv>
  <rv s="2">
    <v>7610</v>
  </rv>
  <rv s="16">
    <v>en-US</v>
    <v>cbtear</v>
    <v>268435456</v>
    <v>1</v>
    <v>Powered by Refinitiv</v>
    <v>36</v>
    <v>AB Tax-Aware Long Muni (ARCX:TAFL)</v>
    <v>24</v>
    <v>37</v>
    <v>Finance</v>
    <v>25</v>
    <v>25.95</v>
    <v>23.4</v>
    <v>8.5000000000000006E-2</v>
    <v>0</v>
    <v>3.5130000000000001E-3</v>
    <v>0</v>
    <v>USD</v>
    <v>NYSE Arca</v>
    <v>ARCX</v>
    <v>2.8000000000000004E-3</v>
    <v>24.28</v>
    <v>ETF</v>
    <v>45824.840277812502</v>
    <v>24.07</v>
    <v>30301227.66</v>
    <v>AB Tax-Aware Long Muni</v>
    <v>24.19</v>
    <v>24.195</v>
    <v>24.28</v>
    <v>24.28</v>
    <v>TAFL</v>
    <v>AB Tax-Aware Long Muni (ARCX:TAFL)</v>
    <v>45434</v>
    <v>12105</v>
  </rv>
  <rv s="2">
    <v>7612</v>
  </rv>
  <rv s="16">
    <v>en-US</v>
    <v>cbtedm</v>
    <v>268435456</v>
    <v>1</v>
    <v>Powered by Refinitiv</v>
    <v>36</v>
    <v>AB Tx-Awr Int Muni (ARCX:TAFM)</v>
    <v>24</v>
    <v>37</v>
    <v>Finance</v>
    <v>25</v>
    <v>25.94</v>
    <v>24.04</v>
    <v>-3.0000000000000001E-3</v>
    <v>0</v>
    <v>-1.2109999999999999E-4</v>
    <v>0</v>
    <v>USD</v>
    <v>NYSE Arca</v>
    <v>ARCX</v>
    <v>2.8000000000000004E-3</v>
    <v>24.84</v>
    <v>ETF</v>
    <v>45824.840277789066</v>
    <v>24.744</v>
    <v>286064674.72000003</v>
    <v>AB Tx-Awr Int Muni</v>
    <v>24.754999999999999</v>
    <v>24.763000000000002</v>
    <v>24.76</v>
    <v>24.76</v>
    <v>TAFM</v>
    <v>AB Tx-Awr Int Muni (ARCX:TAFM)</v>
    <v>57555</v>
    <v>83874</v>
  </rv>
  <rv s="2">
    <v>7614</v>
  </rv>
  <rv s="3">
    <v>https://www.bing.com/financeapi/forcetrigger?t=a1rcm7&amp;q=ARCX%3aDTD&amp;form=skydnc</v>
    <v>Learn more on Bing</v>
  </rv>
  <rv s="17">
    <v>en-US</v>
    <v>a1rcm7</v>
    <v>268435456</v>
    <v>1</v>
    <v>Powered by Refinitiv</v>
    <v>38</v>
    <v>WisdomTree:US Tot Div (ARCX:DTD)</v>
    <v>34</v>
    <v>39</v>
    <v>Finance</v>
    <v>25</v>
    <v>80.66</v>
    <v>67.09</v>
    <v>0.90710000000000002</v>
    <v>0.39929999999999999</v>
    <v>-3.9709999999999997E-3</v>
    <v>5.1419999999999999E-3</v>
    <v>-0.31</v>
    <v>USD</v>
    <v>NYSE Arca</v>
    <v>ARCX</v>
    <v>2.8000000000000004E-3</v>
    <v>78.41</v>
    <v>ETF</v>
    <v>45824.840277823438</v>
    <v>7616</v>
    <v>77.941500000000005</v>
    <v>1334100180.6199999</v>
    <v>WisdomTree:US Tot Div</v>
    <v>78.06</v>
    <v>77.660700000000006</v>
    <v>78.06</v>
    <v>77.75</v>
    <v>DTD</v>
    <v>WisdomTree:US Tot Div (ARCX:DTD)</v>
    <v>51303</v>
    <v>36589</v>
  </rv>
  <rv s="2">
    <v>7617</v>
  </rv>
  <rv s="3">
    <v>https://www.bing.com/financeapi/forcetrigger?t=a21gmw&amp;q=ARCX%3aPWZ&amp;form=skydnc</v>
    <v>Learn more on Bing</v>
  </rv>
  <rv s="17">
    <v>en-US</v>
    <v>a21gmw</v>
    <v>268435456</v>
    <v>1</v>
    <v>Powered by Refinitiv</v>
    <v>38</v>
    <v>Invesco CA AMT-Fr MB (ARCX:PWZ)</v>
    <v>34</v>
    <v>39</v>
    <v>Finance</v>
    <v>25</v>
    <v>25.49</v>
    <v>22.2333</v>
    <v>1.2728999999999999</v>
    <v>0.02</v>
    <v>0</v>
    <v>8.5979999999999997E-4</v>
    <v>0</v>
    <v>USD</v>
    <v>NYSE Arca</v>
    <v>ARCX</v>
    <v>2.8000000000000004E-3</v>
    <v>23.29</v>
    <v>ETF</v>
    <v>45824.840277823438</v>
    <v>7619</v>
    <v>23.23</v>
    <v>692945673.28999996</v>
    <v>Invesco CA AMT-Fr MB</v>
    <v>23.23</v>
    <v>23.26</v>
    <v>23.28</v>
    <v>23.28</v>
    <v>PWZ</v>
    <v>Invesco CA AMT-Fr MB (ARCX:PWZ)</v>
    <v>546221</v>
    <v>521206</v>
  </rv>
  <rv s="2">
    <v>7620</v>
  </rv>
  <rv s="3">
    <v>https://www.bing.com/financeapi/forcetrigger?t=a21j6h&amp;q=ARCX%3aPZT&amp;form=skydnc</v>
    <v>Learn more on Bing</v>
  </rv>
  <rv s="17">
    <v>en-US</v>
    <v>a21j6h</v>
    <v>268435456</v>
    <v>1</v>
    <v>Powered by Refinitiv</v>
    <v>38</v>
    <v>Invesco NY AMT-Fr MB (ARCX:PZT)</v>
    <v>34</v>
    <v>39</v>
    <v>Finance</v>
    <v>25</v>
    <v>23.8</v>
    <v>20.190000000000001</v>
    <v>1.3655999999999999</v>
    <v>-0.06</v>
    <v>0</v>
    <v>-2.787E-3</v>
    <v>0</v>
    <v>USD</v>
    <v>NYSE Arca</v>
    <v>ARCX</v>
    <v>2.8000000000000004E-3</v>
    <v>21.568100000000001</v>
    <v>ETF</v>
    <v>45824.840277823438</v>
    <v>7622</v>
    <v>21.47</v>
    <v>133425806.56999999</v>
    <v>Invesco NY AMT-Fr MB</v>
    <v>21.53</v>
    <v>21.53</v>
    <v>21.47</v>
    <v>21.47</v>
    <v>PZT</v>
    <v>Invesco NY AMT-Fr MB (ARCX:PZT)</v>
    <v>19352</v>
    <v>18949</v>
  </rv>
  <rv s="2">
    <v>7623</v>
  </rv>
  <rv s="3">
    <v>https://www.bing.com/financeapi/forcetrigger?t=a1r54c&amp;q=ARCX%3aDLN&amp;form=skydnc</v>
    <v>Learn more on Bing</v>
  </rv>
  <rv s="17">
    <v>en-US</v>
    <v>a1r54c</v>
    <v>268435456</v>
    <v>1</v>
    <v>Powered by Refinitiv</v>
    <v>38</v>
    <v>WisdomTree:US LgCp Div (ARCX:DLN)</v>
    <v>34</v>
    <v>39</v>
    <v>Finance</v>
    <v>25</v>
    <v>82.325000000000003</v>
    <v>69.319999999999993</v>
    <v>0.87309999999999999</v>
    <v>0.32</v>
    <v>-2.725E-3</v>
    <v>3.98E-3</v>
    <v>-0.22</v>
    <v>USD</v>
    <v>NYSE Arca</v>
    <v>ARCX</v>
    <v>2.8000000000000004E-3</v>
    <v>81.099999999999994</v>
    <v>ETF</v>
    <v>45824.911113367969</v>
    <v>7625</v>
    <v>80.55</v>
    <v>4824646981.5299997</v>
    <v>WisdomTree:US LgCp Div</v>
    <v>80.680000000000007</v>
    <v>80.400000000000006</v>
    <v>80.72</v>
    <v>80.5</v>
    <v>DLN</v>
    <v>WisdomTree:US LgCp Div (ARCX:DLN)</v>
    <v>112452</v>
    <v>211149</v>
  </rv>
  <rv s="2">
    <v>7626</v>
  </rv>
  <rv s="3">
    <v>https://www.bing.com/financeapi/forcetrigger?t=a21iim&amp;q=ARCX%3aPZA&amp;form=skydnc</v>
    <v>Learn more on Bing</v>
  </rv>
  <rv s="17">
    <v>en-US</v>
    <v>a21iim</v>
    <v>268435456</v>
    <v>1</v>
    <v>Powered by Refinitiv</v>
    <v>38</v>
    <v>Invesco Nl AMT-Fr MB (ARCX:PZA)</v>
    <v>34</v>
    <v>39</v>
    <v>Finance</v>
    <v>25</v>
    <v>24.34</v>
    <v>21.486699999999999</v>
    <v>1.3165</v>
    <v>0.01</v>
    <v>0</v>
    <v>4.4760000000000004E-4</v>
    <v>0</v>
    <v>USD</v>
    <v>NYSE Arca</v>
    <v>ARCX</v>
    <v>2.8000000000000004E-3</v>
    <v>22.395</v>
    <v>ETF</v>
    <v>45824.865161053123</v>
    <v>7628</v>
    <v>22.324999999999999</v>
    <v>2830933291.8000002</v>
    <v>Invesco Nl AMT-Fr MB</v>
    <v>22.34</v>
    <v>22.34</v>
    <v>22.35</v>
    <v>22.35</v>
    <v>PZA</v>
    <v>Invesco Nl AMT-Fr MB (ARCX:PZA)</v>
    <v>1966175</v>
    <v>1409375</v>
  </rv>
  <rv s="2">
    <v>7629</v>
  </rv>
  <rv s="3">
    <v>https://www.bing.com/financeapi/forcetrigger?t=a1qzur&amp;q=XNAS%3aDGRW&amp;form=skydnc</v>
    <v>Learn more on Bing</v>
  </rv>
  <rv s="17">
    <v>en-US</v>
    <v>a1qzur</v>
    <v>268435456</v>
    <v>1</v>
    <v>Powered by Refinitiv</v>
    <v>38</v>
    <v>WisdomTree:US Qual DG (XNAS:DGRW)</v>
    <v>34</v>
    <v>39</v>
    <v>Finance</v>
    <v>25</v>
    <v>85.885000000000005</v>
    <v>69.84</v>
    <v>0.87</v>
    <v>0.46</v>
    <v>1.0920000000000001E-3</v>
    <v>5.6129999999999999E-3</v>
    <v>0.09</v>
    <v>USD</v>
    <v>Nasdaq Stock Market</v>
    <v>XNAS</v>
    <v>2.8000000000000004E-3</v>
    <v>82.73</v>
    <v>ETF</v>
    <v>45824.932263750001</v>
    <v>7631</v>
    <v>82.24</v>
    <v>15162551911.25</v>
    <v>WisdomTree:US Qual DG</v>
    <v>82.28</v>
    <v>81.95</v>
    <v>82.41</v>
    <v>82.5</v>
    <v>DGRW</v>
    <v>WisdomTree:US Qual DG (XNAS:DGRW)</v>
    <v>424649</v>
    <v>563200</v>
  </rv>
  <rv s="2">
    <v>7632</v>
  </rv>
  <rv s="3">
    <v>https://www.bing.com/financeapi/forcetrigger?t=a2539c&amp;q=BATS%3aUSMF&amp;form=skydnc</v>
    <v>Learn more on Bing</v>
  </rv>
  <rv s="17">
    <v>en-US</v>
    <v>a2539c</v>
    <v>268435456</v>
    <v>1</v>
    <v>Powered by Refinitiv</v>
    <v>38</v>
    <v>WisdomTree:US Mltifctor (BATS:USMF)</v>
    <v>34</v>
    <v>39</v>
    <v>Finance</v>
    <v>17</v>
    <v>52.905000000000001</v>
    <v>43.920099999999998</v>
    <v>0.9022</v>
    <v>0.35</v>
    <v>0</v>
    <v>6.9510000000000006E-3</v>
    <v>0</v>
    <v>USD</v>
    <v>CBOE BZX Exchange</v>
    <v>BATS</v>
    <v>2.8000000000000004E-3</v>
    <v>50.879100000000001</v>
    <v>ETF</v>
    <v>45824.840348541409</v>
    <v>7634</v>
    <v>50.600099999999998</v>
    <v>389786078.36000001</v>
    <v>WisdomTree:US Mltifctor</v>
    <v>50.65</v>
    <v>50.35</v>
    <v>50.7</v>
    <v>50.7</v>
    <v>USMF</v>
    <v>WisdomTree:US Mltifctor (BATS:USMF)</v>
    <v>14890</v>
    <v>32634</v>
  </rv>
  <rv s="2">
    <v>7635</v>
  </rv>
  <rv s="3">
    <v>https://www.bing.com/financeapi/forcetrigger?t=a1o4k2&amp;q=ARCX%3aBAB&amp;form=skydnc</v>
    <v>Learn more on Bing</v>
  </rv>
  <rv s="17">
    <v>en-US</v>
    <v>a1o4k2</v>
    <v>268435456</v>
    <v>1</v>
    <v>Powered by Refinitiv</v>
    <v>38</v>
    <v>Invesco Txb Muni Bd (ARCX:BAB)</v>
    <v>34</v>
    <v>39</v>
    <v>Finance</v>
    <v>25</v>
    <v>28.119900000000001</v>
    <v>25.594999999999999</v>
    <v>0.55720000000000003</v>
    <v>-0.03</v>
    <v>-2.6276000000000001E-2</v>
    <v>-1.1409999999999999E-3</v>
    <v>-0.69</v>
    <v>USD</v>
    <v>NYSE Arca</v>
    <v>ARCX</v>
    <v>2.8000000000000004E-3</v>
    <v>26.419499999999999</v>
    <v>ETF</v>
    <v>45824.840277823438</v>
    <v>7637</v>
    <v>26.02</v>
    <v>921025847.83000004</v>
    <v>Invesco Txb Muni Bd</v>
    <v>26.18</v>
    <v>26.29</v>
    <v>26.26</v>
    <v>25.57</v>
    <v>BAB</v>
    <v>Invesco Txb Muni Bd (ARCX:BAB)</v>
    <v>108062</v>
    <v>202822</v>
  </rv>
  <rv s="2">
    <v>7638</v>
  </rv>
  <rv s="3">
    <v>https://www.bing.com/financeapi/forcetrigger?t=c2ew52&amp;q=ARCX%3aDFAT&amp;form=skydnc</v>
    <v>Learn more on Bing</v>
  </rv>
  <rv s="17">
    <v>en-US</v>
    <v>c2ew52</v>
    <v>268435456</v>
    <v>1</v>
    <v>Powered by Refinitiv</v>
    <v>38</v>
    <v>DFA US Tgt Value (ARCX:DFAT)</v>
    <v>34</v>
    <v>39</v>
    <v>Finance</v>
    <v>25</v>
    <v>61.75</v>
    <v>44.01</v>
    <v>0.99</v>
    <v>0.56000000000000005</v>
    <v>-3.578E-3</v>
    <v>1.0659E-2</v>
    <v>-0.19</v>
    <v>USD</v>
    <v>NYSE Arca</v>
    <v>ARCX</v>
    <v>2.8000000000000004E-3</v>
    <v>53.33</v>
    <v>ETF</v>
    <v>45824.841371596878</v>
    <v>7640</v>
    <v>52.770099999999999</v>
    <v>10230684885.9</v>
    <v>DFA US Tgt Value</v>
    <v>52.93</v>
    <v>52.54</v>
    <v>53.1</v>
    <v>52.91</v>
    <v>DFAT</v>
    <v>DFA US Tgt Value (ARCX:DFAT)</v>
    <v>160168</v>
    <v>276363</v>
  </rv>
  <rv s="2">
    <v>7641</v>
  </rv>
  <rv s="3">
    <v>https://www.bing.com/financeapi/forcetrigger?t=c5m8pr&amp;q=BATS%3aDIHP&amp;form=skydnc</v>
    <v>Learn more on Bing</v>
  </rv>
  <rv s="17">
    <v>en-US</v>
    <v>c5m8pr</v>
    <v>268435456</v>
    <v>1</v>
    <v>Powered by Refinitiv</v>
    <v>38</v>
    <v>DFA Intl High Profit (BATS:DIHP)</v>
    <v>34</v>
    <v>39</v>
    <v>Finance</v>
    <v>17</v>
    <v>29.745000000000001</v>
    <v>24.001200000000001</v>
    <v>1.0244</v>
    <v>0.02</v>
    <v>0</v>
    <v>6.8000000000000005E-4</v>
    <v>0</v>
    <v>USD</v>
    <v>CBOE BZX Exchange</v>
    <v>BATS</v>
    <v>2.8000000000000004E-3</v>
    <v>29.6981</v>
    <v>ETF</v>
    <v>45824.840292175781</v>
    <v>7643</v>
    <v>29.43</v>
    <v>3921962512.8000002</v>
    <v>DFA Intl High Profit</v>
    <v>29.57</v>
    <v>29.41</v>
    <v>29.43</v>
    <v>29.43</v>
    <v>DIHP</v>
    <v>DFA Intl High Profit (BATS:DIHP)</v>
    <v>306829</v>
    <v>466585</v>
  </rv>
  <rv s="2">
    <v>7644</v>
  </rv>
  <rv s="16">
    <v>en-US</v>
    <v>ccuv4c</v>
    <v>268435456</v>
    <v>1</v>
    <v>Powered by Refinitiv</v>
    <v>36</v>
    <v>Fidelity Yield En Eq (BATS:FYEE)</v>
    <v>24</v>
    <v>37</v>
    <v>Finance</v>
    <v>17</v>
    <v>28.310400000000001</v>
    <v>21.84</v>
    <v>0.21</v>
    <v>0</v>
    <v>8.0859999999999994E-3</v>
    <v>0</v>
    <v>USD</v>
    <v>CBOE BZX Exchange</v>
    <v>BATS</v>
    <v>2.8000000000000004E-3</v>
    <v>26.23</v>
    <v>ETF</v>
    <v>45824.840304640624</v>
    <v>26.159199999999998</v>
    <v>12232312.41</v>
    <v>Fidelity Yield En Eq</v>
    <v>26.159199999999998</v>
    <v>25.97</v>
    <v>26.18</v>
    <v>26.18</v>
    <v>FYEE</v>
    <v>Fidelity Yield En Eq (BATS:FYEE)</v>
    <v>4947</v>
    <v>4279</v>
  </rv>
  <rv s="2">
    <v>7646</v>
  </rv>
  <rv s="16">
    <v>en-US</v>
    <v>c8c7bh</v>
    <v>268435456</v>
    <v>1</v>
    <v>Powered by Refinitiv</v>
    <v>36</v>
    <v>WisdomTree:US Qual Gro (ARCX:QGRW)</v>
    <v>24</v>
    <v>37</v>
    <v>Finance</v>
    <v>25</v>
    <v>51.58</v>
    <v>37.29</v>
    <v>0.74</v>
    <v>0</v>
    <v>1.4803E-2</v>
    <v>0</v>
    <v>USD</v>
    <v>NYSE Arca</v>
    <v>ARCX</v>
    <v>2.8000000000000004E-3</v>
    <v>50.86</v>
    <v>ETF</v>
    <v>45824.84027780078</v>
    <v>50.32</v>
    <v>1377289827.53</v>
    <v>WisdomTree:US Qual Gro</v>
    <v>50.32</v>
    <v>49.99</v>
    <v>50.73</v>
    <v>50.73</v>
    <v>QGRW</v>
    <v>WisdomTree:US Qual Gro (ARCX:QGRW)</v>
    <v>96723</v>
    <v>240437</v>
  </rv>
  <rv s="2">
    <v>7648</v>
  </rv>
  <rv s="3">
    <v>https://www.bing.com/financeapi/forcetrigger?t=a1ytf2&amp;q=BATS%3aNUDM&amp;form=skydnc</v>
    <v>Learn more on Bing</v>
  </rv>
  <rv s="17">
    <v>en-US</v>
    <v>a1ytf2</v>
    <v>268435456</v>
    <v>1</v>
    <v>Powered by Refinitiv</v>
    <v>38</v>
    <v>Nuveen ESG Intl DM Eq (BATS:NUDM)</v>
    <v>34</v>
    <v>39</v>
    <v>Finance</v>
    <v>17</v>
    <v>35.249200000000002</v>
    <v>28.09</v>
    <v>1.0127999999999999</v>
    <v>0.27</v>
    <v>0</v>
    <v>7.7880000000000007E-3</v>
    <v>0</v>
    <v>USD</v>
    <v>CBOE BZX Exchange</v>
    <v>BATS</v>
    <v>2.8000000000000004E-3</v>
    <v>35.249200000000002</v>
    <v>ETF</v>
    <v>45824.840325335157</v>
    <v>7650</v>
    <v>34.94</v>
    <v>548847662.79999995</v>
    <v>Nuveen ESG Intl DM Eq</v>
    <v>35.090000000000003</v>
    <v>34.67</v>
    <v>34.94</v>
    <v>34.94</v>
    <v>NUDM</v>
    <v>Nuveen ESG Intl DM Eq (BATS:NUDM)</v>
    <v>28547</v>
    <v>33357</v>
  </rv>
  <rv s="2">
    <v>7651</v>
  </rv>
  <rv s="18">
    <v>en-US</v>
    <v>cbdw9c</v>
    <v>268435456</v>
    <v>1</v>
    <v>Powered by Refinitiv</v>
    <v>40</v>
    <v>Fidelity Enh Small Cap (ARCX:FESM)</v>
    <v>24</v>
    <v>39</v>
    <v>Finance</v>
    <v>25</v>
    <v>36.130000000000003</v>
    <v>25.1934</v>
    <v>0.98740000000000006</v>
    <v>0.28999999999999998</v>
    <v>0</v>
    <v>9.4520000000000003E-3</v>
    <v>0</v>
    <v>USD</v>
    <v>NYSE Arca</v>
    <v>ARCX</v>
    <v>2.8000000000000004E-3</v>
    <v>31.1585</v>
    <v>ETF</v>
    <v>45824.840277812502</v>
    <v>30.78</v>
    <v>1780679942.1400001</v>
    <v>Fidelity Enh Small Cap</v>
    <v>31</v>
    <v>30.68</v>
    <v>30.97</v>
    <v>30.97</v>
    <v>FESM</v>
    <v>Fidelity Enh Small Cap (ARCX:FESM)</v>
    <v>255040</v>
    <v>120116</v>
  </rv>
  <rv s="2">
    <v>7653</v>
  </rv>
  <rv s="16">
    <v>en-US</v>
    <v>c7d2jc</v>
    <v>268435456</v>
    <v>1</v>
    <v>Powered by Refinitiv</v>
    <v>36</v>
    <v>AB Tax-Aware Sh Dur Mn (ARCX:TAFI)</v>
    <v>24</v>
    <v>37</v>
    <v>Finance</v>
    <v>25</v>
    <v>25.34</v>
    <v>24.55</v>
    <v>0.01</v>
    <v>0</v>
    <v>3.9970000000000001E-4</v>
    <v>0</v>
    <v>USD</v>
    <v>NYSE Arca</v>
    <v>ARCX</v>
    <v>2.7000000000000001E-3</v>
    <v>25.06</v>
    <v>ETF</v>
    <v>45824.840277812502</v>
    <v>25.024799999999999</v>
    <v>780548325.66999996</v>
    <v>AB Tax-Aware Sh Dur Mn</v>
    <v>25.03</v>
    <v>25.02</v>
    <v>25.03</v>
    <v>25.03</v>
    <v>TAFI</v>
    <v>AB Tax-Aware Sh Dur Mn (ARCX:TAFI)</v>
    <v>149077</v>
    <v>171660</v>
  </rv>
  <rv s="2">
    <v>7655</v>
  </rv>
  <rv s="16">
    <v>en-US</v>
    <v>c7qmsm</v>
    <v>268435456</v>
    <v>1</v>
    <v>Powered by Refinitiv</v>
    <v>36</v>
    <v>Cap Grp Municipal Inc (ARCX:CGMU)</v>
    <v>24</v>
    <v>37</v>
    <v>Finance</v>
    <v>25</v>
    <v>27.54</v>
    <v>25.824999999999999</v>
    <v>0.01</v>
    <v>0</v>
    <v>3.7569999999999997E-4</v>
    <v>0</v>
    <v>USD</v>
    <v>NYSE Arca</v>
    <v>ARCX</v>
    <v>2.7000000000000001E-3</v>
    <v>26.64</v>
    <v>ETF</v>
    <v>45824.840277812502</v>
    <v>26.59</v>
    <v>3210238981.3899999</v>
    <v>Cap Grp Municipal Inc</v>
    <v>26.62</v>
    <v>26.62</v>
    <v>26.63</v>
    <v>26.63</v>
    <v>CGMU</v>
    <v>Cap Grp Municipal Inc (ARCX:CGMU)</v>
    <v>490739</v>
    <v>651731</v>
  </rv>
  <rv s="2">
    <v>7657</v>
  </rv>
  <rv s="3">
    <v>https://www.bing.com/financeapi/forcetrigger?t=a1x6xm&amp;q=XNAS%3aLVHD&amp;form=skydnc</v>
    <v>Learn more on Bing</v>
  </rv>
  <rv s="17">
    <v>en-US</v>
    <v>a1x6xm</v>
    <v>268435456</v>
    <v>1</v>
    <v>Powered by Refinitiv</v>
    <v>38</v>
    <v>Frnkln US LoVol HD Ix (XNAS:LVHD)</v>
    <v>34</v>
    <v>39</v>
    <v>Finance</v>
    <v>25</v>
    <v>41.467500000000001</v>
    <v>35.29</v>
    <v>0.81679999999999997</v>
    <v>-0.08</v>
    <v>-3.5330000000000001E-3</v>
    <v>-2.0150000000000003E-3</v>
    <v>-0.14000000000000001</v>
    <v>USD</v>
    <v>Nasdaq Stock Market</v>
    <v>XNAS</v>
    <v>2.7000000000000001E-3</v>
    <v>39.979999999999997</v>
    <v>ETF</v>
    <v>45824.886687267972</v>
    <v>7659</v>
    <v>39.5199</v>
    <v>565620169.21000004</v>
    <v>Frnkln US LoVol HD Ix</v>
    <v>39.92</v>
    <v>39.71</v>
    <v>39.630000000000003</v>
    <v>39.49</v>
    <v>LVHD</v>
    <v>Frnkln US LoVol HD Ix (XNAS:LVHD)</v>
    <v>75148</v>
    <v>80927</v>
  </rv>
  <rv s="2">
    <v>7660</v>
  </rv>
  <rv s="16">
    <v>en-US</v>
    <v>cayyw7</v>
    <v>268435456</v>
    <v>1</v>
    <v>Powered by Refinitiv</v>
    <v>36</v>
    <v>Capital Group Core Bond (ARCX:CGCB)</v>
    <v>24</v>
    <v>37</v>
    <v>Finance</v>
    <v>25</v>
    <v>27.24</v>
    <v>25.445</v>
    <v>-7.0000000000000007E-2</v>
    <v>0</v>
    <v>-2.686E-3</v>
    <v>0</v>
    <v>USD</v>
    <v>NYSE Arca</v>
    <v>ARCX</v>
    <v>2.7000000000000001E-3</v>
    <v>26.065899999999999</v>
    <v>ETF</v>
    <v>45824.84027780078</v>
    <v>25.98</v>
    <v>2275312448.4099998</v>
    <v>Capital Group Core Bond</v>
    <v>26.02</v>
    <v>26.06</v>
    <v>25.99</v>
    <v>25.99</v>
    <v>CGCB</v>
    <v>Capital Group Core Bond (ARCX:CGCB)</v>
    <v>352666</v>
    <v>543872</v>
  </rv>
  <rv s="2">
    <v>7662</v>
  </rv>
  <rv s="3">
    <v>https://www.bing.com/financeapi/forcetrigger?t=b9fqzr&amp;q=ARCX%3aAUSF&amp;form=skydnc</v>
    <v>Learn more on Bing</v>
  </rv>
  <rv s="17">
    <v>en-US</v>
    <v>b9fqzr</v>
    <v>268435456</v>
    <v>1</v>
    <v>Powered by Refinitiv</v>
    <v>38</v>
    <v>Glbl X Adaptive US Fctr (ARCX:AUSF)</v>
    <v>34</v>
    <v>39</v>
    <v>Finance</v>
    <v>25</v>
    <v>45.31</v>
    <v>38.548400000000001</v>
    <v>0.85709999999999997</v>
    <v>0.22</v>
    <v>0</v>
    <v>5.032E-3</v>
    <v>0</v>
    <v>USD</v>
    <v>NYSE Arca</v>
    <v>ARCX</v>
    <v>2.7000000000000001E-3</v>
    <v>43.99</v>
    <v>ETF</v>
    <v>45824.84027780078</v>
    <v>7664</v>
    <v>43.720100000000002</v>
    <v>544930632.76999998</v>
    <v>Glbl X Adaptive US Fctr</v>
    <v>43.92</v>
    <v>43.72</v>
    <v>43.94</v>
    <v>43.94</v>
    <v>AUSF</v>
    <v>Glbl X Adaptive US Fctr (ARCX:AUSF)</v>
    <v>71152</v>
    <v>70157</v>
  </rv>
  <rv s="2">
    <v>7665</v>
  </rv>
  <rv s="3">
    <v>https://www.bing.com/financeapi/forcetrigger?t=c3e9qh&amp;q=ARCX%3aDFIV&amp;form=skydnc</v>
    <v>Learn more on Bing</v>
  </rv>
  <rv s="17">
    <v>en-US</v>
    <v>c3e9qh</v>
    <v>268435456</v>
    <v>1</v>
    <v>Powered by Refinitiv</v>
    <v>38</v>
    <v>DFA International Value (ARCX:DFIV)</v>
    <v>34</v>
    <v>39</v>
    <v>Finance</v>
    <v>25</v>
    <v>43.424999999999997</v>
    <v>34.03</v>
    <v>0.91320000000000001</v>
    <v>0.18</v>
    <v>4.9663000000000006E-2</v>
    <v>4.1949999999999999E-3</v>
    <v>2.14</v>
    <v>USD</v>
    <v>NYSE Arca</v>
    <v>ARCX</v>
    <v>2.7000000000000001E-3</v>
    <v>43.424999999999997</v>
    <v>ETF</v>
    <v>45824.86639805547</v>
    <v>7667</v>
    <v>43.06</v>
    <v>11634389994.6</v>
    <v>DFA International Value</v>
    <v>43.24</v>
    <v>42.91</v>
    <v>43.09</v>
    <v>45.23</v>
    <v>DFIV</v>
    <v>DFA International Value (ARCX:DFIV)</v>
    <v>811045</v>
    <v>886080</v>
  </rv>
  <rv s="2">
    <v>7668</v>
  </rv>
  <rv s="3">
    <v>https://www.bing.com/financeapi/forcetrigger?t=bpidlh&amp;q=ARCX%3aDYNF&amp;form=skydnc</v>
    <v>Learn more on Bing</v>
  </rv>
  <rv s="17">
    <v>en-US</v>
    <v>bpidlh</v>
    <v>268435456</v>
    <v>1</v>
    <v>Powered by Refinitiv</v>
    <v>38</v>
    <v>BlackRock:US Eq Fc Rt Ac (ARCX:DYNF)</v>
    <v>34</v>
    <v>39</v>
    <v>Finance</v>
    <v>25</v>
    <v>53.83</v>
    <v>42.1</v>
    <v>1.0337000000000001</v>
    <v>0.57499999999999996</v>
    <v>0</v>
    <v>1.1027E-2</v>
    <v>0</v>
    <v>USD</v>
    <v>NYSE Arca</v>
    <v>ARCX</v>
    <v>2.7000000000000001E-3</v>
    <v>52.835000000000001</v>
    <v>ETF</v>
    <v>45824.840277823438</v>
    <v>7670</v>
    <v>52.49</v>
    <v>17480283128.900002</v>
    <v>BlackRock:US Eq Fc Rt Ac</v>
    <v>52.49</v>
    <v>52.145000000000003</v>
    <v>52.72</v>
    <v>52.72</v>
    <v>DYNF</v>
    <v>BlackRock:US Eq Fc Rt Ac (ARCX:DYNF)</v>
    <v>1484641</v>
    <v>1913040</v>
  </rv>
  <rv s="2">
    <v>7671</v>
  </rv>
  <rv s="3">
    <v>https://www.bing.com/financeapi/forcetrigger?t=c2ew27&amp;q=ARCX%3aDFAS&amp;form=skydnc</v>
    <v>Learn more on Bing</v>
  </rv>
  <rv s="17">
    <v>en-US</v>
    <v>c2ew27</v>
    <v>268435456</v>
    <v>1</v>
    <v>Powered by Refinitiv</v>
    <v>38</v>
    <v>DFA US Small Cap (ARCX:DFAS)</v>
    <v>34</v>
    <v>39</v>
    <v>Finance</v>
    <v>25</v>
    <v>71.78</v>
    <v>51.450099999999999</v>
    <v>0.95009999999999994</v>
    <v>0.77</v>
    <v>0</v>
    <v>1.2487999999999999E-2</v>
    <v>0</v>
    <v>USD</v>
    <v>NYSE Arca</v>
    <v>ARCX</v>
    <v>2.7000000000000001E-3</v>
    <v>62.75</v>
    <v>ETF</v>
    <v>45824.840277812502</v>
    <v>7673</v>
    <v>62.09</v>
    <v>9773486699.6000004</v>
    <v>DFA US Small Cap</v>
    <v>62.31</v>
    <v>61.66</v>
    <v>62.43</v>
    <v>62.43</v>
    <v>DFAS</v>
    <v>DFA US Small Cap (ARCX:DFAS)</v>
    <v>415374</v>
    <v>610433</v>
  </rv>
  <rv s="2">
    <v>7674</v>
  </rv>
  <rv s="3">
    <v>https://www.bing.com/financeapi/forcetrigger?t=bp7vhw&amp;q=BATS%3aFDEM&amp;form=skydnc</v>
    <v>Learn more on Bing</v>
  </rv>
  <rv s="17">
    <v>en-US</v>
    <v>bp7vhw</v>
    <v>268435456</v>
    <v>1</v>
    <v>Powered by Refinitiv</v>
    <v>38</v>
    <v>Fidelity EM Multifctr (BATS:FDEM)</v>
    <v>34</v>
    <v>39</v>
    <v>Finance</v>
    <v>17</v>
    <v>28.1</v>
    <v>22.625499999999999</v>
    <v>0.75519999999999998</v>
    <v>0.27</v>
    <v>0</v>
    <v>9.7929999999999996E-3</v>
    <v>0</v>
    <v>USD</v>
    <v>CBOE BZX Exchange</v>
    <v>BATS</v>
    <v>2.7000000000000001E-3</v>
    <v>28.037400000000002</v>
    <v>ETF</v>
    <v>45824.840300000003</v>
    <v>7676</v>
    <v>27.78</v>
    <v>175533206.84999999</v>
    <v>Fidelity EM Multifctr</v>
    <v>28.02</v>
    <v>27.57</v>
    <v>27.84</v>
    <v>27.84</v>
    <v>FDEM</v>
    <v>Fidelity EM Multifctr (BATS:FDEM)</v>
    <v>107385</v>
    <v>51241</v>
  </rv>
  <rv s="2">
    <v>7677</v>
  </rv>
  <rv s="3">
    <v>https://www.bing.com/financeapi/forcetrigger?t=a1oaa2&amp;q=ARCX%3aBCI&amp;form=skydnc</v>
    <v>Learn more on Bing</v>
  </rv>
  <rv s="17">
    <v>en-US</v>
    <v>a1oaa2</v>
    <v>268435456</v>
    <v>1</v>
    <v>Powered by Refinitiv</v>
    <v>38</v>
    <v>abrdn:Bbg AC Str K1 Free (ARCX:BCI)</v>
    <v>34</v>
    <v>39</v>
    <v>Finance</v>
    <v>25</v>
    <v>21.67</v>
    <v>18.8</v>
    <v>1.0001</v>
    <v>7.0000000000000007E-2</v>
    <v>-2.6560999999999998E-2</v>
    <v>3.2729999999999999E-3</v>
    <v>-0.56999999999999995</v>
    <v>USD</v>
    <v>NYSE Arca</v>
    <v>ARCX</v>
    <v>2.5999999999999999E-3</v>
    <v>21.484999999999999</v>
    <v>ETF</v>
    <v>45824.840277789066</v>
    <v>7679</v>
    <v>21.2346</v>
    <v>1419800563.4000001</v>
    <v>abrdn:Bbg AC Str K1 Free</v>
    <v>21.44</v>
    <v>21.39</v>
    <v>21.46</v>
    <v>20.89</v>
    <v>BCI</v>
    <v>abrdn:Bbg AC Str K1 Free (ARCX:BCI)</v>
    <v>241666</v>
    <v>580562</v>
  </rv>
  <rv s="2">
    <v>7680</v>
  </rv>
  <rv s="16">
    <v>en-US</v>
    <v>cc23oc</v>
    <v>268435456</v>
    <v>1</v>
    <v>Powered by Refinitiv</v>
    <v>36</v>
    <v>PGIM S&amp;P 500 B12 Jan (BATS:JANP)</v>
    <v>24</v>
    <v>37</v>
    <v>Finance</v>
    <v>17</v>
    <v>29.69</v>
    <v>25.78</v>
    <v>0.1956</v>
    <v>7.1190000000000001E-4</v>
    <v>6.6429999999999996E-3</v>
    <v>2.1100000000000001E-2</v>
    <v>USD</v>
    <v>CBOE BZX Exchange</v>
    <v>BATS</v>
    <v>2.5999999999999999E-3</v>
    <v>29.6389</v>
    <v>ETF</v>
    <v>45824.840313714842</v>
    <v>29.6389</v>
    <v>8185870.3799999999</v>
    <v>PGIM S&amp;P 500 B12 Jan</v>
    <v>29.6389</v>
    <v>29.443300000000001</v>
    <v>29.6389</v>
    <v>29.66</v>
    <v>JANP</v>
    <v>PGIM S&amp;P 500 B12 Jan (BATS:JANP)</v>
    <v>12</v>
    <v>425</v>
  </rv>
  <rv s="2">
    <v>7682</v>
  </rv>
  <rv s="16">
    <v>en-US</v>
    <v>calbm7</v>
    <v>268435456</v>
    <v>1</v>
    <v>Powered by Refinitiv</v>
    <v>36</v>
    <v>EA:Strive En Inc Shrt M (XNYS:BUXX)</v>
    <v>24</v>
    <v>37</v>
    <v>Finance</v>
    <v>25</v>
    <v>20.49</v>
    <v>20.16</v>
    <v>0.02</v>
    <v>0</v>
    <v>9.8379999999999995E-4</v>
    <v>0</v>
    <v>USD</v>
    <v>New York Stock Exchange</v>
    <v>XNYS</v>
    <v>2.5999999999999999E-3</v>
    <v>20.3599</v>
    <v>ETF</v>
    <v>45824.840277823438</v>
    <v>20.329999999999998</v>
    <v>295611646.47000003</v>
    <v>EA:Strive En Inc Shrt M</v>
    <v>20.34</v>
    <v>20.329999999999998</v>
    <v>20.350000000000001</v>
    <v>20.350000000000001</v>
    <v>BUXX</v>
    <v>EA:Strive En Inc Shrt M (XNYS:BUXX)</v>
    <v>409830</v>
    <v>291447</v>
  </rv>
  <rv s="2">
    <v>7684</v>
  </rv>
  <rv s="3">
    <v>https://www.bing.com/financeapi/forcetrigger?t=a1yttc&amp;q=BATS%3aNULV&amp;form=skydnc</v>
    <v>Learn more on Bing</v>
  </rv>
  <rv s="17">
    <v>en-US</v>
    <v>a1yttc</v>
    <v>268435456</v>
    <v>1</v>
    <v>Powered by Refinitiv</v>
    <v>38</v>
    <v>Nuveen ESG Large-Cap Val (BATS:NULV)</v>
    <v>34</v>
    <v>39</v>
    <v>Finance</v>
    <v>17</v>
    <v>43.39</v>
    <v>35.409999999999997</v>
    <v>1.0012000000000001</v>
    <v>0.3</v>
    <v>0</v>
    <v>7.3689999999999997E-3</v>
    <v>0</v>
    <v>USD</v>
    <v>CBOE BZX Exchange</v>
    <v>BATS</v>
    <v>2.5999999999999999E-3</v>
    <v>41.17</v>
    <v>ETF</v>
    <v>45824.840325335157</v>
    <v>7686</v>
    <v>40.869999999999997</v>
    <v>1883301563.4000001</v>
    <v>Nuveen ESG Large-Cap Val</v>
    <v>40.869999999999997</v>
    <v>40.71</v>
    <v>41.01</v>
    <v>41.01</v>
    <v>NULV</v>
    <v>Nuveen ESG Large-Cap Val (BATS:NULV)</v>
    <v>88901</v>
    <v>113429</v>
  </rv>
  <rv s="2">
    <v>7687</v>
  </rv>
  <rv s="3">
    <v>https://www.bing.com/financeapi/forcetrigger?t=c3l1k2&amp;q=BATS%3aNUDV&amp;form=skydnc</v>
    <v>Learn more on Bing</v>
  </rv>
  <rv s="17">
    <v>en-US</v>
    <v>c3l1k2</v>
    <v>268435456</v>
    <v>1</v>
    <v>Powered by Refinitiv</v>
    <v>38</v>
    <v>Nuveen ESG Dividend (BATS:NUDV)</v>
    <v>34</v>
    <v>39</v>
    <v>Finance</v>
    <v>17</v>
    <v>30.97</v>
    <v>24.26</v>
    <v>1.0550999999999999</v>
    <v>0.1724</v>
    <v>0</v>
    <v>6.1660000000000005E-3</v>
    <v>0</v>
    <v>USD</v>
    <v>CBOE BZX Exchange</v>
    <v>BATS</v>
    <v>2.5999999999999999E-3</v>
    <v>28.26</v>
    <v>ETF</v>
    <v>45824.840325335157</v>
    <v>7689</v>
    <v>28.092700000000001</v>
    <v>29319948</v>
    <v>Nuveen ESG Dividend</v>
    <v>28.2</v>
    <v>27.957599999999999</v>
    <v>28.13</v>
    <v>28.13</v>
    <v>NUDV</v>
    <v>Nuveen ESG Dividend (BATS:NUDV)</v>
    <v>25250</v>
    <v>3794</v>
  </rv>
  <rv s="2">
    <v>7690</v>
  </rv>
  <rv s="16">
    <v>en-US</v>
    <v>ca75jc</v>
    <v>268435456</v>
    <v>1</v>
    <v>Powered by Refinitiv</v>
    <v>36</v>
    <v>Avantis All Eqty Mkt Val (ARCX:AVGV)</v>
    <v>24</v>
    <v>37</v>
    <v>Finance</v>
    <v>25</v>
    <v>65.33</v>
    <v>52.635100000000001</v>
    <v>0.60980000000000001</v>
    <v>0</v>
    <v>9.4959999999999992E-3</v>
    <v>0</v>
    <v>USD</v>
    <v>NYSE Arca</v>
    <v>ARCX</v>
    <v>2.5999999999999999E-3</v>
    <v>65.12</v>
    <v>ETF</v>
    <v>45824.84027780078</v>
    <v>64.760099999999994</v>
    <v>151076833.33000001</v>
    <v>Avantis All Eqty Mkt Val</v>
    <v>64.92</v>
    <v>64.213899999999995</v>
    <v>64.823700000000002</v>
    <v>64.823700000000002</v>
    <v>AVGV</v>
    <v>Avantis All Eqty Mkt Val (ARCX:AVGV)</v>
    <v>4692</v>
    <v>22325</v>
  </rv>
  <rv s="2">
    <v>7692</v>
  </rv>
  <rv s="3">
    <v>https://www.bing.com/financeapi/forcetrigger?t=a1rp77&amp;q=BATS%3aEEMV&amp;form=skydnc</v>
    <v>Learn more on Bing</v>
  </rv>
  <rv s="17">
    <v>en-US</v>
    <v>a1rp77</v>
    <v>268435456</v>
    <v>1</v>
    <v>Powered by Refinitiv</v>
    <v>38</v>
    <v>iShares:MSCI EM MV F (BATS:EEMV)</v>
    <v>34</v>
    <v>39</v>
    <v>Finance</v>
    <v>17</v>
    <v>63.73</v>
    <v>53.87</v>
    <v>0.66800000000000004</v>
    <v>0.47099999999999997</v>
    <v>0</v>
    <v>7.7080000000000004E-3</v>
    <v>0</v>
    <v>USD</v>
    <v>CBOE BZX Exchange</v>
    <v>BATS</v>
    <v>2.5999999999999999E-3</v>
    <v>61.805</v>
    <v>ETF</v>
    <v>45824.842715289065</v>
    <v>7694</v>
    <v>61.510800000000003</v>
    <v>4320837144.9300003</v>
    <v>iShares:MSCI EM MV F</v>
    <v>61.59</v>
    <v>61.109000000000002</v>
    <v>61.58</v>
    <v>61.58</v>
    <v>EEMV</v>
    <v>iShares:MSCI EM MV F (BATS:EEMV)</v>
    <v>346009</v>
    <v>275270</v>
  </rv>
  <rv s="2">
    <v>7695</v>
  </rv>
  <rv s="3">
    <v>https://www.bing.com/financeapi/forcetrigger?t=a1ytqh&amp;q=BATS%3aNULG&amp;form=skydnc</v>
    <v>Learn more on Bing</v>
  </rv>
  <rv s="17">
    <v>en-US</v>
    <v>a1ytqh</v>
    <v>268435456</v>
    <v>1</v>
    <v>Powered by Refinitiv</v>
    <v>38</v>
    <v>Nuveen ESG Large-Cap Gro (BATS:NULG)</v>
    <v>34</v>
    <v>39</v>
    <v>Finance</v>
    <v>17</v>
    <v>91.41</v>
    <v>67.66</v>
    <v>1.0089999999999999</v>
    <v>1.1499999999999999</v>
    <v>0</v>
    <v>1.2891E-2</v>
    <v>0</v>
    <v>USD</v>
    <v>CBOE BZX Exchange</v>
    <v>BATS</v>
    <v>2.5999999999999999E-3</v>
    <v>90.65</v>
    <v>ETF</v>
    <v>45824.84032785859</v>
    <v>7697</v>
    <v>89.85</v>
    <v>1841289594.4000001</v>
    <v>Nuveen ESG Large-Cap Gro</v>
    <v>89.85</v>
    <v>89.21</v>
    <v>90.36</v>
    <v>90.36</v>
    <v>NULG</v>
    <v>Nuveen ESG Large-Cap Gro (BATS:NULG)</v>
    <v>30139</v>
    <v>47617</v>
  </rv>
  <rv s="2">
    <v>7698</v>
  </rv>
  <rv s="3">
    <v>https://www.bing.com/financeapi/forcetrigger?t=a1rwur&amp;q=BATS%3aEMGF&amp;form=skydnc</v>
    <v>Learn more on Bing</v>
  </rv>
  <rv s="17">
    <v>en-US</v>
    <v>a1rwur</v>
    <v>268435456</v>
    <v>1</v>
    <v>Powered by Refinitiv</v>
    <v>38</v>
    <v>iShares:EM Eqty Fctr (BATS:EMGF)</v>
    <v>34</v>
    <v>39</v>
    <v>Finance</v>
    <v>17</v>
    <v>52.05</v>
    <v>41.01</v>
    <v>0.91400000000000003</v>
    <v>0.63700000000000001</v>
    <v>1.9599999999999999E-4</v>
    <v>1.2645999999999999E-2</v>
    <v>0.01</v>
    <v>USD</v>
    <v>CBOE BZX Exchange</v>
    <v>BATS</v>
    <v>2.5999999999999999E-3</v>
    <v>51.295000000000002</v>
    <v>ETF</v>
    <v>45824.896880867971</v>
    <v>7700</v>
    <v>50.93</v>
    <v>856144302.11000001</v>
    <v>iShares:EM Eqty Fctr</v>
    <v>50.93</v>
    <v>50.372999999999998</v>
    <v>51.01</v>
    <v>51.02</v>
    <v>EMGF</v>
    <v>iShares:EM Eqty Fctr (BATS:EMGF)</v>
    <v>22247</v>
    <v>93212</v>
  </rv>
  <rv s="2">
    <v>7701</v>
  </rv>
  <rv s="3">
    <v>https://www.bing.com/financeapi/forcetrigger?t=c27127&amp;q=ARCX%3aNTSI&amp;form=skydnc</v>
    <v>Learn more on Bing</v>
  </rv>
  <rv s="17">
    <v>en-US</v>
    <v>c27127</v>
    <v>268435456</v>
    <v>1</v>
    <v>Powered by Refinitiv</v>
    <v>38</v>
    <v>WisdomTree:Intl Eff Core (ARCX:NTSI)</v>
    <v>34</v>
    <v>39</v>
    <v>Finance</v>
    <v>25</v>
    <v>41.79</v>
    <v>33.71</v>
    <v>1.7770999999999999</v>
    <v>0.1081</v>
    <v>0</v>
    <v>2.66E-3</v>
    <v>0</v>
    <v>USD</v>
    <v>NYSE Arca</v>
    <v>ARCX</v>
    <v>2.5999999999999999E-3</v>
    <v>41.0501</v>
    <v>ETF</v>
    <v>45824.840277789066</v>
    <v>7703</v>
    <v>40.752099999999999</v>
    <v>392767238.93000001</v>
    <v>WisdomTree:Intl Eff Core</v>
    <v>41.0501</v>
    <v>40.643999999999998</v>
    <v>40.752099999999999</v>
    <v>40.752099999999999</v>
    <v>NTSI</v>
    <v>WisdomTree:Intl Eff Core (ARCX:NTSI)</v>
    <v>10273</v>
    <v>14098</v>
  </rv>
  <rv s="2">
    <v>7704</v>
  </rv>
  <rv s="3">
    <v>https://www.bing.com/financeapi/forcetrigger?t=a1s7qh&amp;q=XNAS%3aESGE&amp;form=skydnc</v>
    <v>Learn more on Bing</v>
  </rv>
  <rv s="17">
    <v>en-US</v>
    <v>a1s7qh</v>
    <v>268435456</v>
    <v>1</v>
    <v>Powered by Refinitiv</v>
    <v>38</v>
    <v>iShares:ESG A MSCI EM (XNAS:ESGE)</v>
    <v>34</v>
    <v>39</v>
    <v>Finance</v>
    <v>25</v>
    <v>38.805</v>
    <v>30.565000000000001</v>
    <v>1.0116000000000001</v>
    <v>0.503</v>
    <v>0</v>
    <v>1.3325999999999999E-2</v>
    <v>0</v>
    <v>USD</v>
    <v>Nasdaq Stock Market</v>
    <v>XNAS</v>
    <v>2.5999999999999999E-3</v>
    <v>38.49</v>
    <v>ETF</v>
    <v>45824.843750265623</v>
    <v>7706</v>
    <v>38.22</v>
    <v>4694362865.8400002</v>
    <v>iShares:ESG A MSCI EM</v>
    <v>38.24</v>
    <v>37.747</v>
    <v>38.25</v>
    <v>38.25</v>
    <v>ESGE</v>
    <v>iShares:ESG A MSCI EM (XNAS:ESGE)</v>
    <v>387667</v>
    <v>539993</v>
  </rv>
  <rv s="2">
    <v>7707</v>
  </rv>
  <rv s="3">
    <v>https://www.bing.com/financeapi/forcetrigger?t=a1q4zr&amp;q=ARCX%3aCOMB&amp;form=skydnc</v>
    <v>Learn more on Bing</v>
  </rv>
  <rv s="17">
    <v>en-US</v>
    <v>a1q4zr</v>
    <v>268435456</v>
    <v>1</v>
    <v>Powered by Refinitiv</v>
    <v>38</v>
    <v>GrnShs:Blm CBS No K-1 (ARCX:COMB)</v>
    <v>34</v>
    <v>39</v>
    <v>Finance</v>
    <v>25</v>
    <v>21.92</v>
    <v>18.86</v>
    <v>0.99870000000000003</v>
    <v>8.8099999999999998E-2</v>
    <v>0</v>
    <v>4.0810000000000004E-3</v>
    <v>0</v>
    <v>USD</v>
    <v>NYSE Arca</v>
    <v>ARCX</v>
    <v>2.5000000000000001E-3</v>
    <v>21.71</v>
    <v>ETF</v>
    <v>45824.84027780078</v>
    <v>7709</v>
    <v>21.47</v>
    <v>77871118.040000007</v>
    <v>GrnShs:Blm CBS No K-1</v>
    <v>21.63</v>
    <v>21.59</v>
    <v>21.678100000000001</v>
    <v>21.678100000000001</v>
    <v>COMB</v>
    <v>GrnShs:Blm CBS No K-1 (ARCX:COMB)</v>
    <v>32977</v>
    <v>18800</v>
  </rv>
  <rv s="2">
    <v>7710</v>
  </rv>
  <rv s="3">
    <v>https://www.bing.com/financeapi/forcetrigger?t=a1v4dm&amp;q=ARCX%3aIAU&amp;form=skydnc</v>
    <v>Learn more on Bing</v>
  </rv>
  <rv s="17">
    <v>en-US</v>
    <v>a1v4dm</v>
    <v>268435456</v>
    <v>1</v>
    <v>Powered by Refinitiv</v>
    <v>38</v>
    <v>IShares:Gold Trust (ARCX:IAU)</v>
    <v>34</v>
    <v>39</v>
    <v>Finance</v>
    <v>35</v>
    <v>65</v>
    <v>43.35</v>
    <v>0.84699999999999998</v>
    <v>-0.93500000000000005</v>
    <v>2.8210000000000002E-3</v>
    <v>-1.4442E-2</v>
    <v>0.18</v>
    <v>USD</v>
    <v>NYSE Arca</v>
    <v>ARCX</v>
    <v>2.5000000000000001E-3</v>
    <v>64.430000000000007</v>
    <v>ETF</v>
    <v>45824.942818668751</v>
    <v>7712</v>
    <v>63.78</v>
    <v>45492320231.629997</v>
    <v>IShares:Gold Trust</v>
    <v>64.42</v>
    <v>64.739999999999995</v>
    <v>63.805</v>
    <v>63.98</v>
    <v>IAU</v>
    <v>IShares:Gold Trust (ARCX:IAU)</v>
    <v>8930906</v>
    <v>8850628</v>
  </rv>
  <rv s="2">
    <v>7713</v>
  </rv>
  <rv s="3">
    <v>https://www.bing.com/financeapi/forcetrigger?t=a1zdr7&amp;q=ARCX%3aOUNZ&amp;form=skydnc</v>
    <v>Learn more on Bing</v>
  </rv>
  <rv s="17">
    <v>en-US</v>
    <v>a1zdr7</v>
    <v>268435456</v>
    <v>1</v>
    <v>Powered by Refinitiv</v>
    <v>38</v>
    <v>VanEck Merk Gold (ARCX:OUNZ)</v>
    <v>34</v>
    <v>39</v>
    <v>Finance</v>
    <v>25</v>
    <v>33.228400000000001</v>
    <v>22.169899999999998</v>
    <v>0.85350000000000004</v>
    <v>-0.47</v>
    <v>8.5840000000000014E-3</v>
    <v>-1.4204000000000001E-2</v>
    <v>0.28000000000000003</v>
    <v>USD</v>
    <v>NYSE Arca</v>
    <v>ARCX</v>
    <v>2.5000000000000001E-3</v>
    <v>32.93</v>
    <v>ETF</v>
    <v>45824.895865948434</v>
    <v>7715</v>
    <v>32.6</v>
    <v>1677130990.27</v>
    <v>VanEck Merk Gold</v>
    <v>32.92</v>
    <v>33.090000000000003</v>
    <v>32.619999999999997</v>
    <v>32.9</v>
    <v>OUNZ</v>
    <v>VanEck Merk Gold (ARCX:OUNZ)</v>
    <v>1340034</v>
    <v>999896</v>
  </rv>
  <rv s="2">
    <v>7716</v>
  </rv>
  <rv s="16">
    <v>en-US</v>
    <v>c7gxp2</v>
    <v>268435456</v>
    <v>1</v>
    <v>Powered by Refinitiv</v>
    <v>36</v>
    <v>Avantis Inflation Foc Eq (ARCX:AVIE)</v>
    <v>24</v>
    <v>37</v>
    <v>Finance</v>
    <v>25</v>
    <v>65.854299999999995</v>
    <v>56.29</v>
    <v>2.7400000000000001E-2</v>
    <v>-8.4019999999999993E-4</v>
    <v>4.4290000000000003E-4</v>
    <v>-5.1999999999999998E-2</v>
    <v>USD</v>
    <v>NYSE Arca</v>
    <v>ARCX</v>
    <v>2.5000000000000001E-3</v>
    <v>61.889099999999999</v>
    <v>ETF</v>
    <v>45824.84027780078</v>
    <v>61.889099999999999</v>
    <v>4825689.71</v>
    <v>Avantis Inflation Foc Eq</v>
    <v>61.889099999999999</v>
    <v>61.861699999999999</v>
    <v>61.889099999999999</v>
    <v>61.8371</v>
    <v>AVIE</v>
    <v>Avantis Inflation Foc Eq (ARCX:AVIE)</v>
    <v>9</v>
    <v>462</v>
  </rv>
  <rv s="2">
    <v>7718</v>
  </rv>
  <rv s="16">
    <v>en-US</v>
    <v>cejrf2</v>
    <v>268435456</v>
    <v>1</v>
    <v>Powered by Refinitiv</v>
    <v>36</v>
    <v>Harbor AlphaEdge LC Val (ARCX:VLLU)</v>
    <v>24</v>
    <v>37</v>
    <v>Finance</v>
    <v>25</v>
    <v>22.1112</v>
    <v>18.170000000000002</v>
    <v>0.182</v>
    <v>4.0509999999999998E-4</v>
    <v>8.6460000000000009E-3</v>
    <v>8.6E-3</v>
    <v>USD</v>
    <v>NYSE Arca</v>
    <v>ARCX</v>
    <v>2.5000000000000001E-3</v>
    <v>21.231400000000001</v>
    <v>ETF</v>
    <v>45824.84027780078</v>
    <v>21.231400000000001</v>
    <v>2622602.2599999998</v>
    <v>Harbor AlphaEdge LC Val</v>
    <v>21.231400000000001</v>
    <v>21.049399999999999</v>
    <v>21.231400000000001</v>
    <v>21.24</v>
    <v>VLLU</v>
    <v>Harbor AlphaEdge LC Val (ARCX:VLLU)</v>
    <v>28</v>
    <v>675</v>
  </rv>
  <rv s="2">
    <v>7720</v>
  </rv>
  <rv s="16">
    <v>en-US</v>
    <v>cfc1gh</v>
    <v>268435456</v>
    <v>1</v>
    <v>Powered by Refinitiv</v>
    <v>36</v>
    <v>Invesco QQQ Low Vol (XNAS:QQLV)</v>
    <v>24</v>
    <v>37</v>
    <v>Finance</v>
    <v>25</v>
    <v>25.7</v>
    <v>22.71</v>
    <v>1.47E-2</v>
    <v>0</v>
    <v>5.8839999999999999E-4</v>
    <v>0</v>
    <v>USD</v>
    <v>Nasdaq Stock Market</v>
    <v>XNAS</v>
    <v>2.5000000000000001E-3</v>
    <v>25.190899999999999</v>
    <v>ETF</v>
    <v>45824.843750046093</v>
    <v>24.997199999999999</v>
    <v>2785316.66</v>
    <v>Invesco QQQ Low Vol</v>
    <v>25.190899999999999</v>
    <v>24.982500000000002</v>
    <v>24.997199999999999</v>
    <v>24.997199999999999</v>
    <v>QQLV</v>
    <v>Invesco QQQ Low Vol (XNAS:QQLV)</v>
    <v>2987</v>
    <v>3435</v>
  </rv>
  <rv s="2">
    <v>7722</v>
  </rv>
  <rv s="3">
    <v>https://www.bing.com/financeapi/forcetrigger?t=c386zr&amp;q=ARCX%3aXTR&amp;form=skydnc</v>
    <v>Learn more on Bing</v>
  </rv>
  <rv s="17">
    <v>en-US</v>
    <v>c386zr</v>
    <v>268435456</v>
    <v>1</v>
    <v>Powered by Refinitiv</v>
    <v>38</v>
    <v>Glbl X S&amp;P 500 Tail Risk (ARCX:XTR)</v>
    <v>34</v>
    <v>39</v>
    <v>Finance</v>
    <v>25</v>
    <v>34.107900000000001</v>
    <v>24.22</v>
    <v>0.82310000000000005</v>
    <v>0.28120000000000001</v>
    <v>0</v>
    <v>1.0212000000000001E-2</v>
    <v>0</v>
    <v>USD</v>
    <v>NYSE Arca</v>
    <v>ARCX</v>
    <v>2.5000000000000001E-3</v>
    <v>27.84</v>
    <v>ETF</v>
    <v>45824.840277789066</v>
    <v>7724</v>
    <v>27.818000000000001</v>
    <v>1909991.85</v>
    <v>Glbl X S&amp;P 500 Tail Risk</v>
    <v>27.84</v>
    <v>27.536799999999999</v>
    <v>27.818000000000001</v>
    <v>27.818000000000001</v>
    <v>XTR</v>
    <v>Glbl X S&amp;P 500 Tail Risk (ARCX:XTR)</v>
    <v>221</v>
    <v>669</v>
  </rv>
  <rv s="2">
    <v>7725</v>
  </rv>
  <rv s="3">
    <v>https://www.bing.com/financeapi/forcetrigger?t=c386u2&amp;q=ARCX%3aXCLR&amp;form=skydnc</v>
    <v>Learn more on Bing</v>
  </rv>
  <rv s="17">
    <v>en-US</v>
    <v>c386u2</v>
    <v>268435456</v>
    <v>1</v>
    <v>Powered by Refinitiv</v>
    <v>38</v>
    <v>Glbl X S&amp;P 500 Col 95 (ARCX:XCLR)</v>
    <v>34</v>
    <v>39</v>
    <v>Finance</v>
    <v>25</v>
    <v>33.840000000000003</v>
    <v>25.04</v>
    <v>0.60009999999999997</v>
    <v>0.27610000000000001</v>
    <v>0</v>
    <v>1.0024E-2</v>
    <v>0</v>
    <v>USD</v>
    <v>NYSE Arca</v>
    <v>ARCX</v>
    <v>2.5000000000000001E-3</v>
    <v>27.819099999999999</v>
    <v>ETF</v>
    <v>45824.840277812502</v>
    <v>7727</v>
    <v>27.819099999999999</v>
    <v>3002456.59</v>
    <v>Glbl X S&amp;P 500 Col 95</v>
    <v>27.819099999999999</v>
    <v>27.542999999999999</v>
    <v>27.819099999999999</v>
    <v>27.819099999999999</v>
    <v>XCLR</v>
    <v>Glbl X S&amp;P 500 Col 95 (ARCX:XCLR)</v>
    <v>27</v>
    <v>1935</v>
  </rv>
  <rv s="2">
    <v>7728</v>
  </rv>
  <rv s="16">
    <v>en-US</v>
    <v>cfzu3m</v>
    <v>268435456</v>
    <v>1</v>
    <v>Powered by Refinitiv</v>
    <v>36</v>
    <v>Longview Advantage (XNAS:EBI)</v>
    <v>24</v>
    <v>37</v>
    <v>Finance</v>
    <v>25</v>
    <v>50.01</v>
    <v>41.14</v>
    <v>0.50900000000000001</v>
    <v>2.5530000000000003E-4</v>
    <v>1.0337000000000001E-2</v>
    <v>1.2699999999999999E-2</v>
    <v>USD</v>
    <v>Nasdaq Stock Market</v>
    <v>XNAS</v>
    <v>2.5000000000000001E-3</v>
    <v>49.78</v>
    <v>ETF</v>
    <v>45824.843750265623</v>
    <v>49.747300000000003</v>
    <v>484375550.00999999</v>
    <v>Longview Advantage</v>
    <v>49.78</v>
    <v>49.238300000000002</v>
    <v>49.747300000000003</v>
    <v>49.76</v>
    <v>EBI</v>
    <v>Longview Advantage (XNAS:EBI)</v>
    <v>7456</v>
    <v>5303</v>
  </rv>
  <rv s="2">
    <v>7730</v>
  </rv>
  <rv s="3">
    <v>https://www.bing.com/financeapi/forcetrigger?t=bwyoh7&amp;q=BATS%3aMBBB&amp;form=skydnc</v>
    <v>Learn more on Bing</v>
  </rv>
  <rv s="17">
    <v>en-US</v>
    <v>bwyoh7</v>
    <v>268435456</v>
    <v>1</v>
    <v>Powered by Refinitiv</v>
    <v>38</v>
    <v>VanEck:MA BBB Corp Bond (BATS:MBBB)</v>
    <v>34</v>
    <v>39</v>
    <v>Finance</v>
    <v>17</v>
    <v>22.225000000000001</v>
    <v>20.854800000000001</v>
    <v>1.0106999999999999</v>
    <v>-1.9E-2</v>
    <v>-5.1570000000000001E-4</v>
    <v>-8.899E-4</v>
    <v>-1.0999999999999999E-2</v>
    <v>USD</v>
    <v>CBOE BZX Exchange</v>
    <v>BATS</v>
    <v>2.5000000000000001E-3</v>
    <v>21.4</v>
    <v>ETF</v>
    <v>45824.840320034375</v>
    <v>7732</v>
    <v>21.331</v>
    <v>8543730.8000000007</v>
    <v>VanEck:MA BBB Corp Bond</v>
    <v>21.4</v>
    <v>21.35</v>
    <v>21.331</v>
    <v>21.32</v>
    <v>MBBB</v>
    <v>VanEck:MA BBB Corp Bond (BATS:MBBB)</v>
    <v>414</v>
    <v>584</v>
  </rv>
  <rv s="2">
    <v>7733</v>
  </rv>
  <rv s="3">
    <v>https://www.bing.com/financeapi/forcetrigger?t=c386im&amp;q=XNAS%3aQTR&amp;form=skydnc</v>
    <v>Learn more on Bing</v>
  </rv>
  <rv s="17">
    <v>en-US</v>
    <v>c386im</v>
    <v>268435456</v>
    <v>1</v>
    <v>Powered by Refinitiv</v>
    <v>38</v>
    <v>Glbl X NAS 100 Tail Risk (XNAS:QTR)</v>
    <v>34</v>
    <v>39</v>
    <v>Finance</v>
    <v>25</v>
    <v>33.249000000000002</v>
    <v>26.74</v>
    <v>0.83850000000000002</v>
    <v>0.43890000000000001</v>
    <v>0</v>
    <v>1.3871E-2</v>
    <v>0</v>
    <v>USD</v>
    <v>Nasdaq Stock Market</v>
    <v>XNAS</v>
    <v>2.5000000000000001E-3</v>
    <v>32.081499999999998</v>
    <v>ETF</v>
    <v>45824.843750046093</v>
    <v>7735</v>
    <v>32.021000000000001</v>
    <v>2499822.35</v>
    <v>Glbl X NAS 100 Tail Risk</v>
    <v>32.021000000000001</v>
    <v>31.642600000000002</v>
    <v>32.081499999999998</v>
    <v>32.081499999999998</v>
    <v>QTR</v>
    <v>Glbl X NAS 100 Tail Risk (XNAS:QTR)</v>
    <v>309</v>
    <v>235</v>
  </rv>
  <rv s="2">
    <v>7736</v>
  </rv>
  <rv s="3">
    <v>https://www.bing.com/financeapi/forcetrigger?t=c386cw&amp;q=XNAS%3aQCLR&amp;form=skydnc</v>
    <v>Learn more on Bing</v>
  </rv>
  <rv s="17">
    <v>en-US</v>
    <v>c386cw</v>
    <v>268435456</v>
    <v>1</v>
    <v>Powered by Refinitiv</v>
    <v>38</v>
    <v>Glbl X NAS 100 Collar 95 (XNAS:QCLR)</v>
    <v>34</v>
    <v>39</v>
    <v>Finance</v>
    <v>25</v>
    <v>32.58</v>
    <v>26.29</v>
    <v>0.54759999999999998</v>
    <v>0.23599999999999999</v>
    <v>6.7619999999999996E-4</v>
    <v>7.9240000000000005E-3</v>
    <v>2.0299999999999999E-2</v>
    <v>USD</v>
    <v>Nasdaq Stock Market</v>
    <v>XNAS</v>
    <v>2.5000000000000001E-3</v>
    <v>30.018699999999999</v>
    <v>ETF</v>
    <v>45824.843750057815</v>
    <v>7738</v>
    <v>30.018699999999999</v>
    <v>2352716.31</v>
    <v>Glbl X NAS 100 Collar 95</v>
    <v>30.018699999999999</v>
    <v>29.782699999999998</v>
    <v>30.018699999999999</v>
    <v>30.039000000000001</v>
    <v>QCLR</v>
    <v>Glbl X NAS 100 Collar 95 (XNAS:QCLR)</v>
    <v>64</v>
    <v>1699</v>
  </rv>
  <rv s="2">
    <v>7739</v>
  </rv>
  <rv s="16">
    <v>en-US</v>
    <v>cfzpcw</v>
    <v>268435456</v>
    <v>1</v>
    <v>Powered by Refinitiv</v>
    <v>36</v>
    <v>RBB:F/m USH In-Pr Sc (XNAS:RBIL)</v>
    <v>24</v>
    <v>37</v>
    <v>Finance</v>
    <v>25</v>
    <v>50.98</v>
    <v>50.015000000000001</v>
    <v>-1.4999999999999999E-2</v>
    <v>0</v>
    <v>-2.99E-4</v>
    <v>0</v>
    <v>USD</v>
    <v>Nasdaq Stock Market</v>
    <v>XNAS</v>
    <v>2.5000000000000001E-3</v>
    <v>50.17</v>
    <v>ETF</v>
    <v>45824.843750046093</v>
    <v>50.142400000000002</v>
    <v>72643257.299999997</v>
    <v>RBB:F/m USH In-Pr Sc</v>
    <v>50.16</v>
    <v>50.164999999999999</v>
    <v>50.15</v>
    <v>50.15</v>
    <v>RBIL</v>
    <v>RBB:F/m USH In-Pr Sc (XNAS:RBIL)</v>
    <v>5639</v>
    <v>22801</v>
  </rv>
  <rv s="2">
    <v>7741</v>
  </rv>
  <rv s="3">
    <v>https://www.bing.com/financeapi/forcetrigger?t=a1pwc7&amp;q=ARCX%3aCMBS&amp;form=skydnc</v>
    <v>Learn more on Bing</v>
  </rv>
  <rv s="17">
    <v>en-US</v>
    <v>a1pwc7</v>
    <v>268435456</v>
    <v>1</v>
    <v>Powered by Refinitiv</v>
    <v>38</v>
    <v>iShares:CMBS ETF (ARCX:CMBS)</v>
    <v>34</v>
    <v>39</v>
    <v>Finance</v>
    <v>25</v>
    <v>49.174999999999997</v>
    <v>46.5</v>
    <v>0.71379999999999999</v>
    <v>3.8800000000000001E-2</v>
    <v>0</v>
    <v>8.0449999999999999E-4</v>
    <v>0</v>
    <v>USD</v>
    <v>NYSE Arca</v>
    <v>ARCX</v>
    <v>2.5000000000000001E-3</v>
    <v>48.319899999999997</v>
    <v>ETF</v>
    <v>45824.840277823438</v>
    <v>7743</v>
    <v>48.0869</v>
    <v>433605123.68000001</v>
    <v>iShares:CMBS ETF</v>
    <v>48.27</v>
    <v>48.231200000000001</v>
    <v>48.27</v>
    <v>48.27</v>
    <v>CMBS</v>
    <v>iShares:CMBS ETF (ARCX:CMBS)</v>
    <v>13023</v>
    <v>36545</v>
  </rv>
  <rv s="2">
    <v>7744</v>
  </rv>
  <rv s="3">
    <v>https://www.bing.com/financeapi/forcetrigger?t=bvqj77&amp;q=ARCX%3aAAA&amp;form=skydnc</v>
    <v>Learn more on Bing</v>
  </rv>
  <rv s="17">
    <v>en-US</v>
    <v>bvqj77</v>
    <v>268435456</v>
    <v>1</v>
    <v>Powered by Refinitiv</v>
    <v>38</v>
    <v>Alt Acc FIRST PRIO CLO B (ARCX:AAA)</v>
    <v>34</v>
    <v>39</v>
    <v>Finance</v>
    <v>25</v>
    <v>25.4</v>
    <v>24.33</v>
    <v>7.5300000000000006E-2</v>
    <v>-2.8500000000000001E-2</v>
    <v>0</v>
    <v>-1.1409999999999999E-3</v>
    <v>0</v>
    <v>USD</v>
    <v>NYSE Arca</v>
    <v>ARCX</v>
    <v>2.5000000000000001E-3</v>
    <v>25.08</v>
    <v>ETF</v>
    <v>45824.840277812502</v>
    <v>7746</v>
    <v>24.91</v>
    <v>42357309.189999998</v>
    <v>Alt Acc FIRST PRIO CLO B</v>
    <v>25.03</v>
    <v>24.975000000000001</v>
    <v>24.9465</v>
    <v>24.9465</v>
    <v>AAA</v>
    <v>Alt Acc FIRST PRIO CLO B (ARCX:AAA)</v>
    <v>15568</v>
    <v>10513</v>
  </rv>
  <rv s="2">
    <v>7747</v>
  </rv>
  <rv s="3">
    <v>https://www.bing.com/financeapi/forcetrigger?t=a1tghw&amp;q=ARCX%3aFTSD&amp;form=skydnc</v>
    <v>Learn more on Bing</v>
  </rv>
  <rv s="17">
    <v>en-US</v>
    <v>a1tghw</v>
    <v>268435456</v>
    <v>1</v>
    <v>Powered by Refinitiv</v>
    <v>38</v>
    <v>Franklin ETF:SD US Govt (ARCX:FTSD)</v>
    <v>34</v>
    <v>39</v>
    <v>Finance</v>
    <v>25</v>
    <v>93.47</v>
    <v>89.41</v>
    <v>0.74380000000000002</v>
    <v>0.05</v>
    <v>0</v>
    <v>5.5289999999999994E-4</v>
    <v>0</v>
    <v>USD</v>
    <v>NYSE Arca</v>
    <v>ARCX</v>
    <v>2.5000000000000001E-3</v>
    <v>90.61</v>
    <v>ETF</v>
    <v>45824.840277812502</v>
    <v>7749</v>
    <v>90.48</v>
    <v>215419152.81999999</v>
    <v>Franklin ETF:SD US Govt</v>
    <v>90.61</v>
    <v>90.43</v>
    <v>90.48</v>
    <v>90.48</v>
    <v>FTSD</v>
    <v>Franklin ETF:SD US Govt (ARCX:FTSD)</v>
    <v>14531</v>
    <v>29271</v>
  </rv>
  <rv s="2">
    <v>7750</v>
  </rv>
  <rv s="16">
    <v>en-US</v>
    <v>cfd5bh</v>
    <v>268435456</v>
    <v>1</v>
    <v>Powered by Refinitiv</v>
    <v>36</v>
    <v>Nuveen AA-BBB CLO (ARCX:NCLO)</v>
    <v>24</v>
    <v>37</v>
    <v>Finance</v>
    <v>25</v>
    <v>25.239899999999999</v>
    <v>23.98</v>
    <v>-1.9300000000000001E-2</v>
    <v>0</v>
    <v>-7.7160000000000011E-4</v>
    <v>0</v>
    <v>USD</v>
    <v>NYSE Arca</v>
    <v>ARCX</v>
    <v>2.5000000000000001E-3</v>
    <v>25.09</v>
    <v>ETF</v>
    <v>45824.840277789066</v>
    <v>24.995000000000001</v>
    <v>89796289.5</v>
    <v>Nuveen AA-BBB CLO</v>
    <v>25.060099999999998</v>
    <v>25.014299999999999</v>
    <v>24.995000000000001</v>
    <v>24.995000000000001</v>
    <v>NCLO</v>
    <v>Nuveen AA-BBB CLO (ARCX:NCLO)</v>
    <v>24319</v>
    <v>27832</v>
  </rv>
  <rv s="2">
    <v>7752</v>
  </rv>
  <rv s="16">
    <v>en-US</v>
    <v>cefmoc</v>
    <v>268435456</v>
    <v>1</v>
    <v>Powered by Refinitiv</v>
    <v>36</v>
    <v>Twin Oak Shrt Horizon AR (ARCX:TOAK)</v>
    <v>24</v>
    <v>37</v>
    <v>Finance</v>
    <v>25</v>
    <v>27.8</v>
    <v>26.82</v>
    <v>-5.0000000000000001E-3</v>
    <v>-1.0800000000000001E-4</v>
    <v>-1.7999999999999998E-4</v>
    <v>-3.0000000000000001E-3</v>
    <v>USD</v>
    <v>NYSE Arca</v>
    <v>ARCX</v>
    <v>2.5000000000000001E-3</v>
    <v>27.79</v>
    <v>ETF</v>
    <v>45824.840277789066</v>
    <v>27.77</v>
    <v>37408131.310000002</v>
    <v>Twin Oak Shrt Horizon AR</v>
    <v>27.78</v>
    <v>27.785</v>
    <v>27.78</v>
    <v>27.777000000000001</v>
    <v>TOAK</v>
    <v>Twin Oak Shrt Horizon AR (ARCX:TOAK)</v>
    <v>8135</v>
    <v>1499</v>
  </rv>
  <rv s="2">
    <v>7754</v>
  </rv>
  <rv s="16">
    <v>en-US</v>
    <v>c71mm7</v>
    <v>268435456</v>
    <v>1</v>
    <v>Powered by Refinitiv</v>
    <v>36</v>
    <v>Touchstone UltShrt Inc (BATS:TUSI)</v>
    <v>24</v>
    <v>37</v>
    <v>Finance</v>
    <v>17</v>
    <v>25.57</v>
    <v>25.02</v>
    <v>-0.02</v>
    <v>0</v>
    <v>-7.8899999999999999E-4</v>
    <v>0</v>
    <v>USD</v>
    <v>CBOE BZX Exchange</v>
    <v>BATS</v>
    <v>2.5000000000000001E-3</v>
    <v>25.38</v>
    <v>ETF</v>
    <v>45824.840343251562</v>
    <v>25.31</v>
    <v>158152888.88</v>
    <v>Touchstone UltShrt Inc</v>
    <v>25.38</v>
    <v>25.35</v>
    <v>25.33</v>
    <v>25.33</v>
    <v>TUSI</v>
    <v>Touchstone UltShrt Inc (BATS:TUSI)</v>
    <v>180811</v>
    <v>76026</v>
  </rv>
  <rv s="2">
    <v>7756</v>
  </rv>
  <rv s="16">
    <v>en-US</v>
    <v>cfzxoc</v>
    <v>268435456</v>
    <v>1</v>
    <v>Powered by Refinitiv</v>
    <v>36</v>
    <v>Intech S&amp;P Lg Cap Dv Al (ARCX:LGDX)</v>
    <v>24</v>
    <v>37</v>
    <v>Finance</v>
    <v>25</v>
    <v>20.82</v>
    <v>16.940000000000001</v>
    <v>0.23080000000000001</v>
    <v>1.9070000000000001E-3</v>
    <v>1.1242E-2</v>
    <v>3.9600000000000003E-2</v>
    <v>USD</v>
    <v>NYSE Arca</v>
    <v>ARCX</v>
    <v>2.5000000000000001E-3</v>
    <v>20.82</v>
    <v>ETF</v>
    <v>45824.840277789066</v>
    <v>20.760400000000001</v>
    <v>80779899.480000004</v>
    <v>Intech S&amp;P Lg Cap Dv Al</v>
    <v>20.78</v>
    <v>20.529599999999999</v>
    <v>20.760400000000001</v>
    <v>20.8</v>
    <v>LGDX</v>
    <v>Intech S&amp;P Lg Cap Dv Al (ARCX:LGDX)</v>
    <v>12626</v>
    <v>16482</v>
  </rv>
  <rv s="2">
    <v>7758</v>
  </rv>
  <rv s="16">
    <v>en-US</v>
    <v>c8lu4c</v>
    <v>268435456</v>
    <v>1</v>
    <v>Powered by Refinitiv</v>
    <v>36</v>
    <v>Putnam ESG Ultra Short (ARCX:PULT)</v>
    <v>24</v>
    <v>37</v>
    <v>Finance</v>
    <v>25</v>
    <v>50.77</v>
    <v>50.3384</v>
    <v>0</v>
    <v>0</v>
    <v>0</v>
    <v>0</v>
    <v>USD</v>
    <v>NYSE Arca</v>
    <v>ARCX</v>
    <v>2.5000000000000001E-3</v>
    <v>50.56</v>
    <v>ETF</v>
    <v>45824.840277789066</v>
    <v>50.55</v>
    <v>161954375.63999999</v>
    <v>Putnam ESG Ultra Short</v>
    <v>50.56</v>
    <v>50.56</v>
    <v>50.56</v>
    <v>50.56</v>
    <v>PULT</v>
    <v>Putnam ESG Ultra Short (ARCX:PULT)</v>
    <v>3526</v>
    <v>9199</v>
  </rv>
  <rv s="2">
    <v>7760</v>
  </rv>
  <rv s="3">
    <v>https://www.bing.com/financeapi/forcetrigger?t=a1xgqh&amp;q=BATS%3aMEAR&amp;form=skydnc</v>
    <v>Learn more on Bing</v>
  </rv>
  <rv s="17">
    <v>en-US</v>
    <v>a1xgqh</v>
    <v>268435456</v>
    <v>1</v>
    <v>Powered by Refinitiv</v>
    <v>38</v>
    <v>iShares:Sh Mat Mu Bd Act (BATS:MEAR)</v>
    <v>34</v>
    <v>39</v>
    <v>Finance</v>
    <v>17</v>
    <v>51.1</v>
    <v>49.44</v>
    <v>0.27929999999999999</v>
    <v>0.03</v>
    <v>0</v>
    <v>5.9829999999999996E-4</v>
    <v>0</v>
    <v>USD</v>
    <v>CBOE BZX Exchange</v>
    <v>BATS</v>
    <v>2.5000000000000001E-3</v>
    <v>50.17</v>
    <v>ETF</v>
    <v>45824.840320034375</v>
    <v>7762</v>
    <v>50.12</v>
    <v>1057967292.0700001</v>
    <v>iShares:Sh Mat Mu Bd Act</v>
    <v>50.12</v>
    <v>50.14</v>
    <v>50.17</v>
    <v>50.17</v>
    <v>MEAR</v>
    <v>iShares:Sh Mat Mu Bd Act (BATS:MEAR)</v>
    <v>169229</v>
    <v>171313</v>
  </rv>
  <rv s="2">
    <v>7763</v>
  </rv>
  <rv s="16">
    <v>en-US</v>
    <v>c7d2m7</v>
    <v>268435456</v>
    <v>1</v>
    <v>Powered by Refinitiv</v>
    <v>36</v>
    <v>AB Ultra Short Income (ARCX:YEAR)</v>
    <v>24</v>
    <v>37</v>
    <v>Finance</v>
    <v>25</v>
    <v>50.92</v>
    <v>50.1</v>
    <v>0</v>
    <v>0</v>
    <v>0</v>
    <v>0</v>
    <v>USD</v>
    <v>NYSE Arca</v>
    <v>ARCX</v>
    <v>2.5000000000000001E-3</v>
    <v>50.495100000000001</v>
    <v>ETF</v>
    <v>45824.840277789066</v>
    <v>50.47</v>
    <v>1421620345.9100001</v>
    <v>AB Ultra Short Income</v>
    <v>50.47</v>
    <v>50.47</v>
    <v>50.47</v>
    <v>50.47</v>
    <v>YEAR</v>
    <v>AB Ultra Short Income (ARCX:YEAR)</v>
    <v>144827</v>
    <v>182875</v>
  </rv>
  <rv s="2">
    <v>7765</v>
  </rv>
  <rv s="3">
    <v>https://www.bing.com/financeapi/forcetrigger?t=buy3jc&amp;q=ARCX%3aPFFV&amp;form=skydnc</v>
    <v>Learn more on Bing</v>
  </rv>
  <rv s="17">
    <v>en-US</v>
    <v>buy3jc</v>
    <v>268435456</v>
    <v>1</v>
    <v>Powered by Refinitiv</v>
    <v>38</v>
    <v>Glbl X Var Rt Preferred (ARCX:PFFV)</v>
    <v>34</v>
    <v>39</v>
    <v>Finance</v>
    <v>25</v>
    <v>24.48</v>
    <v>22.251000000000001</v>
    <v>0.27600000000000002</v>
    <v>0.01</v>
    <v>0</v>
    <v>4.3780000000000002E-4</v>
    <v>0</v>
    <v>USD</v>
    <v>NYSE Arca</v>
    <v>ARCX</v>
    <v>2.5000000000000001E-3</v>
    <v>22.946000000000002</v>
    <v>ETF</v>
    <v>45824.840277812502</v>
    <v>7767</v>
    <v>22.84</v>
    <v>304343848.51999998</v>
    <v>Glbl X Var Rt Preferred</v>
    <v>22.85</v>
    <v>22.84</v>
    <v>22.85</v>
    <v>22.85</v>
    <v>PFFV</v>
    <v>Glbl X Var Rt Preferred (ARCX:PFFV)</v>
    <v>88285</v>
    <v>70360</v>
  </rv>
  <rv s="2">
    <v>7768</v>
  </rv>
  <rv s="3">
    <v>https://www.bing.com/financeapi/forcetrigger?t=a21qim&amp;q=ARCX%3aRAVI&amp;form=skydnc</v>
    <v>Learn more on Bing</v>
  </rv>
  <rv s="17">
    <v>en-US</v>
    <v>a21qim</v>
    <v>268435456</v>
    <v>1</v>
    <v>Powered by Refinitiv</v>
    <v>38</v>
    <v>FlexShs:Ultra-Short Inc (ARCX:RAVI)</v>
    <v>34</v>
    <v>39</v>
    <v>Finance</v>
    <v>25</v>
    <v>76.655000000000001</v>
    <v>74.489999999999995</v>
    <v>1.4907999999999999</v>
    <v>-7.0000000000000001E-3</v>
    <v>0</v>
    <v>-9.2969999999999999E-5</v>
    <v>0</v>
    <v>USD</v>
    <v>NYSE Arca</v>
    <v>ARCX</v>
    <v>2.5000000000000001E-3</v>
    <v>76.655000000000001</v>
    <v>ETF</v>
    <v>45824.840277823438</v>
    <v>7770</v>
    <v>75.239999999999995</v>
    <v>1267849283.6099999</v>
    <v>FlexShs:Ultra-Short Inc</v>
    <v>75.319999999999993</v>
    <v>75.296999999999997</v>
    <v>75.290000000000006</v>
    <v>75.290000000000006</v>
    <v>RAVI</v>
    <v>FlexShs:Ultra-Short Inc (ARCX:RAVI)</v>
    <v>123720</v>
    <v>57703</v>
  </rv>
  <rv s="2">
    <v>7771</v>
  </rv>
  <rv s="3">
    <v>https://www.bing.com/financeapi/forcetrigger?t=a26ajc&amp;q=ARCX%3aXRLV&amp;form=skydnc</v>
    <v>Learn more on Bing</v>
  </rv>
  <rv s="17">
    <v>en-US</v>
    <v>a26ajc</v>
    <v>268435456</v>
    <v>1</v>
    <v>Powered by Refinitiv</v>
    <v>38</v>
    <v>Invesco S&amp;P500 ERSLV (ARCX:XRLV)</v>
    <v>34</v>
    <v>39</v>
    <v>Finance</v>
    <v>25</v>
    <v>56.89</v>
    <v>48.802799999999998</v>
    <v>0.69259999999999999</v>
    <v>-0.10829999999999999</v>
    <v>0</v>
    <v>-1.9759999999999999E-3</v>
    <v>0</v>
    <v>USD</v>
    <v>NYSE Arca</v>
    <v>ARCX</v>
    <v>2.5000000000000001E-3</v>
    <v>55.153100000000002</v>
    <v>ETF</v>
    <v>45824.840277812502</v>
    <v>7773</v>
    <v>54.688400000000001</v>
    <v>45641280.259999998</v>
    <v>Invesco S&amp;P500 ERSLV</v>
    <v>55.153100000000002</v>
    <v>54.796700000000001</v>
    <v>54.688400000000001</v>
    <v>54.688400000000001</v>
    <v>XRLV</v>
    <v>Invesco S&amp;P500 ERSLV (ARCX:XRLV)</v>
    <v>1074</v>
    <v>1085</v>
  </rv>
  <rv s="2">
    <v>7774</v>
  </rv>
  <rv s="16">
    <v>en-US</v>
    <v>cayykr</v>
    <v>268435456</v>
    <v>1</v>
    <v>Powered by Refinitiv</v>
    <v>36</v>
    <v>Cap Grp Shrt Dur Mun Inc (ARCX:CGSM)</v>
    <v>24</v>
    <v>37</v>
    <v>Finance</v>
    <v>25</v>
    <v>26.34</v>
    <v>25.55</v>
    <v>5.0000000000000001E-3</v>
    <v>0</v>
    <v>1.9199999999999998E-4</v>
    <v>0</v>
    <v>USD</v>
    <v>NYSE Arca</v>
    <v>ARCX</v>
    <v>2.5000000000000001E-3</v>
    <v>26.07</v>
    <v>ETF</v>
    <v>45824.84027780078</v>
    <v>26.03</v>
    <v>671661269.55999994</v>
    <v>Cap Grp Shrt Dur Mun Inc</v>
    <v>26.07</v>
    <v>26.04</v>
    <v>26.045000000000002</v>
    <v>26.045000000000002</v>
    <v>CGSM</v>
    <v>Cap Grp Shrt Dur Mun Inc (ARCX:CGSM)</v>
    <v>248288</v>
    <v>169899</v>
  </rv>
  <rv s="2">
    <v>7776</v>
  </rv>
  <rv s="3">
    <v>https://www.bing.com/financeapi/forcetrigger?t=a1ydz2&amp;q=BATS%3aNEAR&amp;form=skydnc</v>
    <v>Learn more on Bing</v>
  </rv>
  <rv s="17">
    <v>en-US</v>
    <v>a1ydz2</v>
    <v>268435456</v>
    <v>1</v>
    <v>Powered by Refinitiv</v>
    <v>38</v>
    <v>iShares:Sh Dur Bd Act (BATS:NEAR)</v>
    <v>34</v>
    <v>39</v>
    <v>Finance</v>
    <v>17</v>
    <v>51.404800000000002</v>
    <v>50.06</v>
    <v>0.50160000000000005</v>
    <v>0.01</v>
    <v>-1.181E-3</v>
    <v>1.9689999999999999E-4</v>
    <v>-0.06</v>
    <v>USD</v>
    <v>CBOE BZX Exchange</v>
    <v>BATS</v>
    <v>2.5000000000000001E-3</v>
    <v>50.8399</v>
    <v>ETF</v>
    <v>45824.840324675781</v>
    <v>7778</v>
    <v>50.782499999999999</v>
    <v>3286435681.0700002</v>
    <v>iShares:Sh Dur Bd Act</v>
    <v>50.79</v>
    <v>50.79</v>
    <v>50.8</v>
    <v>50.74</v>
    <v>NEAR</v>
    <v>iShares:Sh Dur Bd Act (BATS:NEAR)</v>
    <v>779109</v>
    <v>390043</v>
  </rv>
  <rv s="2">
    <v>7779</v>
  </rv>
  <rv s="16">
    <v>en-US</v>
    <v>ccoeqh</v>
    <v>268435456</v>
    <v>1</v>
    <v>Powered by Refinitiv</v>
    <v>36</v>
    <v>iShares:S&amp;P 500 BuyWrite (BATS:IVVW)</v>
    <v>24</v>
    <v>37</v>
    <v>Finance</v>
    <v>17</v>
    <v>51.195</v>
    <v>38.569899999999997</v>
    <v>0.2697</v>
    <v>0</v>
    <v>6.0209999999999994E-3</v>
    <v>0</v>
    <v>USD</v>
    <v>CBOE BZX Exchange</v>
    <v>BATS</v>
    <v>2.5000000000000001E-3</v>
    <v>45.09</v>
    <v>ETF</v>
    <v>45824.840308425781</v>
    <v>45.04</v>
    <v>41445089.149999999</v>
    <v>iShares:S&amp;P 500 BuyWrite</v>
    <v>45.09</v>
    <v>44.790300000000002</v>
    <v>45.06</v>
    <v>45.06</v>
    <v>IVVW</v>
    <v>iShares:S&amp;P 500 BuyWrite (BATS:IVVW)</v>
    <v>3388</v>
    <v>7092</v>
  </rv>
  <rv s="2">
    <v>7781</v>
  </rv>
  <rv s="3">
    <v>https://www.bing.com/financeapi/forcetrigger?t=c3j6f2&amp;q=ARCX%3aSBND&amp;form=skydnc</v>
    <v>Learn more on Bing</v>
  </rv>
  <rv s="17">
    <v>en-US</v>
    <v>c3j6f2</v>
    <v>268435456</v>
    <v>1</v>
    <v>Powered by Refinitiv</v>
    <v>38</v>
    <v>Columbia:Short Dur Bond (ARCX:SBND)</v>
    <v>34</v>
    <v>39</v>
    <v>Finance</v>
    <v>25</v>
    <v>18.87</v>
    <v>18.22</v>
    <v>0.77859999999999996</v>
    <v>0.01</v>
    <v>0</v>
    <v>5.3620000000000002E-4</v>
    <v>0</v>
    <v>USD</v>
    <v>NYSE Arca</v>
    <v>ARCX</v>
    <v>2.5000000000000001E-3</v>
    <v>18.68</v>
    <v>ETF</v>
    <v>45824.84027780078</v>
    <v>7783</v>
    <v>18.6465</v>
    <v>61485343.710000001</v>
    <v>Columbia:Short Dur Bond</v>
    <v>18.66</v>
    <v>18.649999999999999</v>
    <v>18.66</v>
    <v>18.66</v>
    <v>SBND</v>
    <v>Columbia:Short Dur Bond (ARCX:SBND)</v>
    <v>7426</v>
    <v>21752</v>
  </rv>
  <rv s="2">
    <v>7784</v>
  </rv>
  <rv s="16">
    <v>en-US</v>
    <v>c7qmvh</v>
    <v>268435456</v>
    <v>1</v>
    <v>Powered by Refinitiv</v>
    <v>36</v>
    <v>Cap Grp Shrt Dur Inc (ARCX:CGSD)</v>
    <v>24</v>
    <v>37</v>
    <v>Finance</v>
    <v>25</v>
    <v>26.015000000000001</v>
    <v>25.38</v>
    <v>0.01</v>
    <v>0</v>
    <v>3.8699999999999997E-4</v>
    <v>0</v>
    <v>USD</v>
    <v>NYSE Arca</v>
    <v>ARCX</v>
    <v>2.5000000000000001E-3</v>
    <v>25.86</v>
    <v>ETF</v>
    <v>45824.840277789066</v>
    <v>25.83</v>
    <v>1251555089.23</v>
    <v>Cap Grp Shrt Dur Inc</v>
    <v>25.83</v>
    <v>25.84</v>
    <v>25.85</v>
    <v>25.85</v>
    <v>CGSD</v>
    <v>Cap Grp Shrt Dur Inc (ARCX:CGSD)</v>
    <v>283394</v>
    <v>297701</v>
  </rv>
  <rv s="2">
    <v>7786</v>
  </rv>
  <rv s="3">
    <v>https://www.bing.com/financeapi/forcetrigger?t=a1svkr&amp;q=BATS%3aFIBR&amp;form=skydnc</v>
    <v>Learn more on Bing</v>
  </rv>
  <rv s="17">
    <v>en-US</v>
    <v>a1svkr</v>
    <v>268435456</v>
    <v>1</v>
    <v>Powered by Refinitiv</v>
    <v>38</v>
    <v>iShares:US FI BR Sys (BATS:FIBR)</v>
    <v>34</v>
    <v>39</v>
    <v>Finance</v>
    <v>17</v>
    <v>88.92</v>
    <v>85.36</v>
    <v>1.1153</v>
    <v>0.125</v>
    <v>0</v>
    <v>1.426E-3</v>
    <v>0</v>
    <v>USD</v>
    <v>CBOE BZX Exchange</v>
    <v>BATS</v>
    <v>2.5000000000000001E-3</v>
    <v>87.82</v>
    <v>ETF</v>
    <v>45824.840299791409</v>
    <v>7788</v>
    <v>87.76</v>
    <v>74592411.739999995</v>
    <v>iShares:US FI BR Sys</v>
    <v>87.77</v>
    <v>87.66</v>
    <v>87.784999999999997</v>
    <v>87.784999999999997</v>
    <v>FIBR</v>
    <v>iShares:US FI BR Sys (BATS:FIBR)</v>
    <v>1720</v>
    <v>5520</v>
  </rv>
  <rv s="2">
    <v>7789</v>
  </rv>
  <rv s="3">
    <v>https://www.bing.com/financeapi/forcetrigger?t=a1t3a2&amp;q=ARCX%3aFLTB&amp;form=skydnc</v>
    <v>Learn more on Bing</v>
  </rv>
  <rv s="17">
    <v>en-US</v>
    <v>a1t3a2</v>
    <v>268435456</v>
    <v>1</v>
    <v>Powered by Refinitiv</v>
    <v>38</v>
    <v>Fidelity Limited Term Bd (ARCX:FLTB)</v>
    <v>34</v>
    <v>39</v>
    <v>Finance</v>
    <v>25</v>
    <v>51</v>
    <v>48.920099999999998</v>
    <v>0.59050000000000002</v>
    <v>-0.06</v>
    <v>0</v>
    <v>-1.1949999999999999E-3</v>
    <v>0</v>
    <v>USD</v>
    <v>NYSE Arca</v>
    <v>ARCX</v>
    <v>2.5000000000000001E-3</v>
    <v>50.218600000000002</v>
    <v>ETF</v>
    <v>45824.840277823438</v>
    <v>7791</v>
    <v>50.061399999999999</v>
    <v>230076579.84</v>
    <v>Fidelity Limited Term Bd</v>
    <v>50.11</v>
    <v>50.21</v>
    <v>50.15</v>
    <v>50.15</v>
    <v>FLTB</v>
    <v>Fidelity Limited Term Bd (ARCX:FLTB)</v>
    <v>58168</v>
    <v>19128</v>
  </rv>
  <rv s="2">
    <v>7792</v>
  </rv>
  <rv s="3">
    <v>https://www.bing.com/financeapi/forcetrigger?t=a23epr&amp;q=ARCX%3aSPLV&amp;form=skydnc</v>
    <v>Learn more on Bing</v>
  </rv>
  <rv s="17">
    <v>en-US</v>
    <v>a23epr</v>
    <v>268435456</v>
    <v>1</v>
    <v>Powered by Refinitiv</v>
    <v>38</v>
    <v>Invesco S&amp;P500 LowVl (ARCX:SPLV)</v>
    <v>34</v>
    <v>39</v>
    <v>Finance</v>
    <v>25</v>
    <v>75.430000000000007</v>
    <v>64.48</v>
    <v>0.69159999999999999</v>
    <v>-0.16</v>
    <v>-3.0439999999999998E-3</v>
    <v>-2.209E-3</v>
    <v>-0.22</v>
    <v>USD</v>
    <v>NYSE Arca</v>
    <v>ARCX</v>
    <v>2.5000000000000001E-3</v>
    <v>72.95</v>
    <v>ETF</v>
    <v>45824.907041353908</v>
    <v>7794</v>
    <v>72.099999999999994</v>
    <v>8042252826.3999996</v>
    <v>Invesco S&amp;P500 LowVl</v>
    <v>72.73</v>
    <v>72.430000000000007</v>
    <v>72.27</v>
    <v>72.05</v>
    <v>SPLV</v>
    <v>Invesco S&amp;P500 LowVl (ARCX:SPLV)</v>
    <v>1498373</v>
    <v>2095047</v>
  </rv>
  <rv s="2">
    <v>7795</v>
  </rv>
  <rv s="3">
    <v>https://www.bing.com/financeapi/forcetrigger?t=bweeu2&amp;q=ARCX%3aHYBB&amp;form=skydnc</v>
    <v>Learn more on Bing</v>
  </rv>
  <rv s="17">
    <v>en-US</v>
    <v>bweeu2</v>
    <v>268435456</v>
    <v>1</v>
    <v>Powered by Refinitiv</v>
    <v>38</v>
    <v>iShares:BB Rated Corp Bd (ARCX:HYBB)</v>
    <v>34</v>
    <v>39</v>
    <v>Finance</v>
    <v>25</v>
    <v>47.42</v>
    <v>42.72</v>
    <v>1.4172</v>
    <v>6.8000000000000005E-2</v>
    <v>0</v>
    <v>1.467E-3</v>
    <v>0</v>
    <v>USD</v>
    <v>NYSE Arca</v>
    <v>ARCX</v>
    <v>2.5000000000000001E-3</v>
    <v>46.459299999999999</v>
    <v>ETF</v>
    <v>45824.84027780078</v>
    <v>7797</v>
    <v>46.330100000000002</v>
    <v>203551223.84</v>
    <v>iShares:BB Rated Corp Bd</v>
    <v>46.4</v>
    <v>46.348999999999997</v>
    <v>46.417000000000002</v>
    <v>46.417000000000002</v>
    <v>HYBB</v>
    <v>iShares:BB Rated Corp Bd (ARCX:HYBB)</v>
    <v>13915</v>
    <v>28031</v>
  </rv>
  <rv s="2">
    <v>7798</v>
  </rv>
  <rv s="16">
    <v>en-US</v>
    <v>cdlg52</v>
    <v>268435456</v>
    <v>1</v>
    <v>Powered by Refinitiv</v>
    <v>36</v>
    <v>PGIM Muni Inc Opptys (ARCX:PMIO)</v>
    <v>24</v>
    <v>37</v>
    <v>Finance</v>
    <v>25</v>
    <v>51.475000000000001</v>
    <v>48.8</v>
    <v>-1.4999999999999999E-2</v>
    <v>0</v>
    <v>-3.0150000000000001E-4</v>
    <v>0</v>
    <v>USD</v>
    <v>NYSE Arca</v>
    <v>ARCX</v>
    <v>2.5000000000000001E-3</v>
    <v>49.76</v>
    <v>ETF</v>
    <v>45824.840277789066</v>
    <v>49.734999999999999</v>
    <v>24937855.829999998</v>
    <v>PGIM Muni Inc Opptys</v>
    <v>49.76</v>
    <v>49.75</v>
    <v>49.734999999999999</v>
    <v>49.734999999999999</v>
    <v>PMIO</v>
    <v>PGIM Muni Inc Opptys (ARCX:PMIO)</v>
    <v>140</v>
    <v>1560</v>
  </rv>
  <rv s="2">
    <v>7800</v>
  </rv>
  <rv s="3">
    <v>https://www.bing.com/financeapi/forcetrigger?t=a21fz2&amp;q=ARCX%3aPVI&amp;form=skydnc</v>
    <v>Learn more on Bing</v>
  </rv>
  <rv s="17">
    <v>en-US</v>
    <v>a21fz2</v>
    <v>268435456</v>
    <v>1</v>
    <v>Powered by Refinitiv</v>
    <v>38</v>
    <v>Invesco Fltng Rt Mun Inc (ARCX:PVI)</v>
    <v>34</v>
    <v>39</v>
    <v>Finance</v>
    <v>25</v>
    <v>25.37</v>
    <v>24.34</v>
    <v>-6.4000000000000003E-3</v>
    <v>4.4999999999999998E-2</v>
    <v>0</v>
    <v>1.8129999999999999E-3</v>
    <v>0</v>
    <v>USD</v>
    <v>NYSE Arca</v>
    <v>ARCX</v>
    <v>2.5000000000000001E-3</v>
    <v>24.864999999999998</v>
    <v>ETF</v>
    <v>45824.840277823438</v>
    <v>7802</v>
    <v>24.79</v>
    <v>31031472.57</v>
    <v>Invesco Fltng Rt Mun Inc</v>
    <v>24.79</v>
    <v>24.82</v>
    <v>24.864999999999998</v>
    <v>24.864999999999998</v>
    <v>PVI</v>
    <v>Invesco Fltng Rt Mun Inc (ARCX:PVI)</v>
    <v>582</v>
    <v>3969</v>
  </rv>
  <rv s="2">
    <v>7803</v>
  </rv>
  <rv s="3">
    <v>https://www.bing.com/financeapi/forcetrigger?t=a1nitc&amp;q=XNAS%3aANGL&amp;form=skydnc</v>
    <v>Learn more on Bing</v>
  </rv>
  <rv s="17">
    <v>en-US</v>
    <v>a1nitc</v>
    <v>268435456</v>
    <v>1</v>
    <v>Powered by Refinitiv</v>
    <v>38</v>
    <v>VanEck:FA High Yld Bond (XNAS:ANGL)</v>
    <v>34</v>
    <v>39</v>
    <v>Finance</v>
    <v>25</v>
    <v>29.470099999999999</v>
    <v>26.92</v>
    <v>0.999</v>
    <v>0.09</v>
    <v>-3.8119999999999999E-3</v>
    <v>3.1280000000000001E-3</v>
    <v>-0.11</v>
    <v>USD</v>
    <v>Nasdaq Stock Market</v>
    <v>XNAS</v>
    <v>2.5000000000000001E-3</v>
    <v>28.864999999999998</v>
    <v>ETF</v>
    <v>45824.843750265623</v>
    <v>7805</v>
    <v>28.8201</v>
    <v>2813904021.29</v>
    <v>VanEck:FA High Yld Bond</v>
    <v>28.84</v>
    <v>28.77</v>
    <v>28.86</v>
    <v>28.75</v>
    <v>ANGL</v>
    <v>VanEck:FA High Yld Bond (XNAS:ANGL)</v>
    <v>348754</v>
    <v>763421</v>
  </rv>
  <rv s="2">
    <v>7806</v>
  </rv>
  <rv s="3">
    <v>https://www.bing.com/financeapi/forcetrigger?t=c5743m&amp;q=ARCX%3aCDX&amp;form=skydnc</v>
    <v>Learn more on Bing</v>
  </rv>
  <rv s="17">
    <v>en-US</v>
    <v>c5743m</v>
    <v>268435456</v>
    <v>1</v>
    <v>Powered by Refinitiv</v>
    <v>38</v>
    <v>Simplify High Yield (ARCX:CDX)</v>
    <v>34</v>
    <v>39</v>
    <v>Finance</v>
    <v>25</v>
    <v>25.59</v>
    <v>21.34</v>
    <v>1.2136</v>
    <v>0.04</v>
    <v>0</v>
    <v>1.7330000000000002E-3</v>
    <v>0</v>
    <v>USD</v>
    <v>NYSE Arca</v>
    <v>ARCX</v>
    <v>2.5000000000000001E-3</v>
    <v>23.15</v>
    <v>ETF</v>
    <v>45824.84027780078</v>
    <v>7808</v>
    <v>23.05</v>
    <v>180930545.44</v>
    <v>Simplify High Yield</v>
    <v>23.11</v>
    <v>23.08</v>
    <v>23.12</v>
    <v>23.12</v>
    <v>CDX</v>
    <v>Simplify High Yield (ARCX:CDX)</v>
    <v>184226</v>
    <v>237631</v>
  </rv>
  <rv s="2">
    <v>7809</v>
  </rv>
  <rv s="3">
    <v>https://www.bing.com/financeapi/forcetrigger?t=a1yyvh&amp;q=ARCX%3aNYF&amp;form=skydnc</v>
    <v>Learn more on Bing</v>
  </rv>
  <rv s="17">
    <v>en-US</v>
    <v>a1yyvh</v>
    <v>268435456</v>
    <v>1</v>
    <v>Powered by Refinitiv</v>
    <v>38</v>
    <v>iShares:NY Muni Bond (ARCX:NYF)</v>
    <v>34</v>
    <v>39</v>
    <v>Finance</v>
    <v>25</v>
    <v>54.4</v>
    <v>50.0364</v>
    <v>0.94489999999999996</v>
    <v>0.01</v>
    <v>0</v>
    <v>1.9269999999999999E-4</v>
    <v>0</v>
    <v>USD</v>
    <v>NYSE Arca</v>
    <v>ARCX</v>
    <v>2.5000000000000001E-3</v>
    <v>51.97</v>
    <v>ETF</v>
    <v>45824.840277823438</v>
    <v>7811</v>
    <v>51.87</v>
    <v>879864085.25</v>
    <v>iShares:NY Muni Bond</v>
    <v>51.9</v>
    <v>51.89</v>
    <v>51.9</v>
    <v>51.9</v>
    <v>NYF</v>
    <v>iShares:NY Muni Bond (ARCX:NYF)</v>
    <v>60858</v>
    <v>94145</v>
  </rv>
  <rv s="2">
    <v>7812</v>
  </rv>
  <rv s="3">
    <v>https://www.bing.com/financeapi/forcetrigger?t=a1skec&amp;q=XNAS%3aFALN&amp;form=skydnc</v>
    <v>Learn more on Bing</v>
  </rv>
  <rv s="17">
    <v>en-US</v>
    <v>a1skec</v>
    <v>268435456</v>
    <v>1</v>
    <v>Powered by Refinitiv</v>
    <v>38</v>
    <v>iShares:Fall Ang USD Bd (XNAS:FALN)</v>
    <v>34</v>
    <v>39</v>
    <v>Finance</v>
    <v>25</v>
    <v>27.43</v>
    <v>24.82</v>
    <v>0.96630000000000005</v>
    <v>7.0000000000000007E-2</v>
    <v>-2.6159999999999998E-3</v>
    <v>2.6229999999999999E-3</v>
    <v>-7.0000000000000007E-2</v>
    <v>USD</v>
    <v>Nasdaq Stock Market</v>
    <v>XNAS</v>
    <v>2.5000000000000001E-3</v>
    <v>26.779800000000002</v>
    <v>ETF</v>
    <v>45824.843750265623</v>
    <v>7814</v>
    <v>26.7346</v>
    <v>1660843578.22</v>
    <v>iShares:Fall Ang USD Bd</v>
    <v>26.75</v>
    <v>26.69</v>
    <v>26.76</v>
    <v>26.69</v>
    <v>FALN</v>
    <v>iShares:Fall Ang USD Bd (XNAS:FALN)</v>
    <v>286058</v>
    <v>851291</v>
  </rv>
  <rv s="2">
    <v>7815</v>
  </rv>
  <rv s="3">
    <v>https://www.bing.com/financeapi/forcetrigger?t=b16npr&amp;q=BATS%3aFLIA&amp;form=skydnc</v>
    <v>Learn more on Bing</v>
  </rv>
  <rv s="17">
    <v>en-US</v>
    <v>b16npr</v>
    <v>268435456</v>
    <v>1</v>
    <v>Powered by Refinitiv</v>
    <v>38</v>
    <v>Franklin ETF:Intl Agg Bd (BATS:FLIA)</v>
    <v>34</v>
    <v>39</v>
    <v>Finance</v>
    <v>17</v>
    <v>21.114999999999998</v>
    <v>19.989999999999998</v>
    <v>0.78590000000000004</v>
    <v>0.01</v>
    <v>0</v>
    <v>4.883E-4</v>
    <v>0</v>
    <v>USD</v>
    <v>CBOE BZX Exchange</v>
    <v>BATS</v>
    <v>2.5000000000000001E-3</v>
    <v>20.52</v>
    <v>ETF</v>
    <v>45824.840299142968</v>
    <v>7817</v>
    <v>20.49</v>
    <v>669375514.76999998</v>
    <v>Franklin ETF:Intl Agg Bd</v>
    <v>20.49</v>
    <v>20.48</v>
    <v>20.49</v>
    <v>20.49</v>
    <v>FLIA</v>
    <v>Franklin ETF:Intl Agg Bd (BATS:FLIA)</v>
    <v>55168</v>
    <v>82793</v>
  </rv>
  <rv s="2">
    <v>7818</v>
  </rv>
  <rv s="3">
    <v>https://www.bing.com/financeapi/forcetrigger?t=a1t6jc&amp;q=ARCX%3aFNDX&amp;form=skydnc</v>
    <v>Learn more on Bing</v>
  </rv>
  <rv s="17">
    <v>en-US</v>
    <v>a1t6jc</v>
    <v>268435456</v>
    <v>1</v>
    <v>Powered by Refinitiv</v>
    <v>38</v>
    <v>Schwab Str:Fund US LC (ARCX:FNDX)</v>
    <v>34</v>
    <v>39</v>
    <v>Finance</v>
    <v>25</v>
    <v>25.17</v>
    <v>20.411300000000001</v>
    <v>1.0061</v>
    <v>0.19</v>
    <v>-6.6180000000000006E-3</v>
    <v>7.927E-3</v>
    <v>-0.15989999999999999</v>
    <v>USD</v>
    <v>NYSE Arca</v>
    <v>ARCX</v>
    <v>2.5000000000000001E-3</v>
    <v>24.236000000000001</v>
    <v>ETF</v>
    <v>45824.92085778906</v>
    <v>7820</v>
    <v>24.0762</v>
    <v>17817490307.869999</v>
    <v>Schwab Str:Fund US LC</v>
    <v>24.08</v>
    <v>23.97</v>
    <v>24.16</v>
    <v>24.0001</v>
    <v>FNDX</v>
    <v>Schwab Str:Fund US LC (ARCX:FNDX)</v>
    <v>2640230</v>
    <v>2499464</v>
  </rv>
  <rv s="2">
    <v>7821</v>
  </rv>
  <rv s="3">
    <v>https://www.bing.com/financeapi/forcetrigger?t=a1s4pr&amp;q=ARCX%3aEQL&amp;form=skydnc</v>
    <v>Learn more on Bing</v>
  </rv>
  <rv s="17">
    <v>en-US</v>
    <v>a1s4pr</v>
    <v>268435456</v>
    <v>1</v>
    <v>Powered by Refinitiv</v>
    <v>38</v>
    <v>ALPS Equal Sect Wght (ARCX:EQL)</v>
    <v>34</v>
    <v>39</v>
    <v>Finance</v>
    <v>25</v>
    <v>44.492600000000003</v>
    <v>36.659999999999997</v>
    <v>0.94840000000000002</v>
    <v>0.26</v>
    <v>0</v>
    <v>6.0299999999999998E-3</v>
    <v>0</v>
    <v>USD</v>
    <v>NYSE Arca</v>
    <v>ARCX</v>
    <v>2.5000000000000001E-3</v>
    <v>43.466799999999999</v>
    <v>ETF</v>
    <v>45824.840277823438</v>
    <v>7823</v>
    <v>43.3</v>
    <v>511801103.30000001</v>
    <v>ALPS Equal Sect Wght</v>
    <v>43.37</v>
    <v>43.12</v>
    <v>43.38</v>
    <v>43.38</v>
    <v>EQL</v>
    <v>ALPS Equal Sect Wght (ARCX:EQL)</v>
    <v>30405</v>
    <v>65216</v>
  </rv>
  <rv s="2">
    <v>7824</v>
  </rv>
  <rv s="3">
    <v>https://www.bing.com/financeapi/forcetrigger?t=a1t67w&amp;q=ARCX%3aFNDB&amp;form=skydnc</v>
    <v>Learn more on Bing</v>
  </rv>
  <rv s="17">
    <v>en-US</v>
    <v>a1t67w</v>
    <v>268435456</v>
    <v>1</v>
    <v>Powered by Refinitiv</v>
    <v>38</v>
    <v>Schwab Str:Fund US BM (ARCX:FNDB)</v>
    <v>34</v>
    <v>39</v>
    <v>Finance</v>
    <v>25</v>
    <v>24.73</v>
    <v>19.945</v>
    <v>1.0247999999999999</v>
    <v>0.19</v>
    <v>0</v>
    <v>8.1200000000000005E-3</v>
    <v>0</v>
    <v>USD</v>
    <v>NYSE Arca</v>
    <v>ARCX</v>
    <v>2.5000000000000001E-3</v>
    <v>23.669899999999998</v>
    <v>ETF</v>
    <v>45824.840277812502</v>
    <v>7826</v>
    <v>23.52</v>
    <v>902021970.29999995</v>
    <v>Schwab Str:Fund US BM</v>
    <v>23.52</v>
    <v>23.4</v>
    <v>23.59</v>
    <v>23.59</v>
    <v>FNDB</v>
    <v>Schwab Str:Fund US BM (ARCX:FNDB)</v>
    <v>59230</v>
    <v>115232</v>
  </rv>
  <rv s="2">
    <v>7827</v>
  </rv>
  <rv s="16">
    <v>en-US</v>
    <v>cb6bp2</v>
    <v>268435456</v>
    <v>1</v>
    <v>Powered by Refinitiv</v>
    <v>36</v>
    <v>JPMorgan:Active Bond (XNYS:JBND)</v>
    <v>24</v>
    <v>37</v>
    <v>Finance</v>
    <v>25</v>
    <v>55.06</v>
    <v>51.645000000000003</v>
    <v>-9.5000000000000001E-2</v>
    <v>0</v>
    <v>-1.7960000000000001E-3</v>
    <v>0</v>
    <v>USD</v>
    <v>New York Stock Exchange</v>
    <v>XNYS</v>
    <v>2.5000000000000001E-3</v>
    <v>52.96</v>
    <v>ETF</v>
    <v>45824.840277789066</v>
    <v>52.798999999999999</v>
    <v>2070964217.9300001</v>
    <v>JPMorgan:Active Bond</v>
    <v>52.89</v>
    <v>52.9</v>
    <v>52.805</v>
    <v>52.805</v>
    <v>JBND</v>
    <v>JPMorgan:Active Bond (XNYS:JBND)</v>
    <v>230875</v>
    <v>344421</v>
  </rv>
  <rv s="2">
    <v>7829</v>
  </rv>
  <rv s="3">
    <v>https://www.bing.com/financeapi/forcetrigger?t=c53i7w&amp;q=BATS%3aGLOV&amp;form=skydnc</v>
    <v>Learn more on Bing</v>
  </rv>
  <rv s="17">
    <v>en-US</v>
    <v>c53i7w</v>
    <v>268435456</v>
    <v>1</v>
    <v>Powered by Refinitiv</v>
    <v>38</v>
    <v>Goldman:AB Wrld LV + Eq (BATS:GLOV)</v>
    <v>34</v>
    <v>39</v>
    <v>Finance</v>
    <v>17</v>
    <v>54.49</v>
    <v>46.01</v>
    <v>0.81020000000000003</v>
    <v>0.25</v>
    <v>0</v>
    <v>4.6410000000000002E-3</v>
    <v>0</v>
    <v>USD</v>
    <v>CBOE BZX Exchange</v>
    <v>BATS</v>
    <v>2.5000000000000001E-3</v>
    <v>54.32</v>
    <v>ETF</v>
    <v>45824.840302117969</v>
    <v>7831</v>
    <v>53.95</v>
    <v>1275589950.6199999</v>
    <v>Goldman:AB Wrld LV + Eq</v>
    <v>54.13</v>
    <v>53.87</v>
    <v>54.12</v>
    <v>54.12</v>
    <v>GLOV</v>
    <v>Goldman:AB Wrld LV + Eq (BATS:GLOV)</v>
    <v>67598</v>
    <v>53413</v>
  </rv>
  <rv s="2">
    <v>7832</v>
  </rv>
  <rv s="3">
    <v>https://www.bing.com/financeapi/forcetrigger?t=a268qh&amp;q=ARCX%3aXMLV&amp;form=skydnc</v>
    <v>Learn more on Bing</v>
  </rv>
  <rv s="17">
    <v>en-US</v>
    <v>a268qh</v>
    <v>268435456</v>
    <v>1</v>
    <v>Powered by Refinitiv</v>
    <v>38</v>
    <v>Invesco S&amp;P MidCp LV (ARCX:XMLV)</v>
    <v>34</v>
    <v>39</v>
    <v>Finance</v>
    <v>25</v>
    <v>65.991</v>
    <v>54.3</v>
    <v>0.87450000000000006</v>
    <v>0</v>
    <v>0</v>
    <v>0</v>
    <v>0</v>
    <v>USD</v>
    <v>NYSE Arca</v>
    <v>ARCX</v>
    <v>2.5000000000000001E-3</v>
    <v>61.951500000000003</v>
    <v>ETF</v>
    <v>45824.840277812502</v>
    <v>7834</v>
    <v>61.256100000000004</v>
    <v>824812011.09000003</v>
    <v>Invesco S&amp;P MidCp LV</v>
    <v>61.65</v>
    <v>61.46</v>
    <v>61.46</v>
    <v>61.46</v>
    <v>XMLV</v>
    <v>Invesco S&amp;P MidCp LV (ARCX:XMLV)</v>
    <v>17196</v>
    <v>31603</v>
  </rv>
  <rv s="2">
    <v>7835</v>
  </rv>
  <rv s="3">
    <v>https://www.bing.com/financeapi/forcetrigger?t=a1u96h&amp;q=ARCX%3aGSJY&amp;form=skydnc</v>
    <v>Learn more on Bing</v>
  </rv>
  <rv s="17">
    <v>en-US</v>
    <v>a1u96h</v>
    <v>268435456</v>
    <v>1</v>
    <v>Powered by Refinitiv</v>
    <v>38</v>
    <v>Goldman:AB Japan Eqty (ARCX:GSJY)</v>
    <v>34</v>
    <v>39</v>
    <v>Finance</v>
    <v>25</v>
    <v>41.99</v>
    <v>33.56</v>
    <v>0.95720000000000005</v>
    <v>8.72E-2</v>
    <v>0</v>
    <v>2.1199999999999999E-3</v>
    <v>0</v>
    <v>USD</v>
    <v>NYSE Arca</v>
    <v>ARCX</v>
    <v>2.5000000000000001E-3</v>
    <v>41.56</v>
    <v>ETF</v>
    <v>45824.840277812502</v>
    <v>7837</v>
    <v>41.225099999999998</v>
    <v>49804693.549999997</v>
    <v>Goldman:AB Japan Eqty</v>
    <v>41.34</v>
    <v>41.137900000000002</v>
    <v>41.225099999999998</v>
    <v>41.225099999999998</v>
    <v>GSJY</v>
    <v>Goldman:AB Japan Eqty (ARCX:GSJY)</v>
    <v>15912</v>
    <v>17431</v>
  </rv>
  <rv s="2">
    <v>7838</v>
  </rv>
  <rv s="16">
    <v>en-US</v>
    <v>cac52w</v>
    <v>268435456</v>
    <v>1</v>
    <v>Powered by Refinitiv</v>
    <v>36</v>
    <v>Glbl X US Csh Flo Kn 100 (ARCX:FLOW)</v>
    <v>24</v>
    <v>37</v>
    <v>Finance</v>
    <v>25</v>
    <v>34.055199999999999</v>
    <v>26.06</v>
    <v>0.37440000000000001</v>
    <v>0</v>
    <v>1.2038999999999999E-2</v>
    <v>0</v>
    <v>USD</v>
    <v>NYSE Arca</v>
    <v>ARCX</v>
    <v>2.5000000000000001E-3</v>
    <v>31.5</v>
    <v>ETF</v>
    <v>45824.84027780078</v>
    <v>31.400099999999998</v>
    <v>11031280.050000001</v>
    <v>Glbl X US Csh Flo Kn 100</v>
    <v>31.400099999999998</v>
    <v>31.099299999999999</v>
    <v>31.473700000000001</v>
    <v>31.473700000000001</v>
    <v>FLOW</v>
    <v>Glbl X US Csh Flo Kn 100 (ARCX:FLOW)</v>
    <v>2260</v>
    <v>1690</v>
  </rv>
  <rv s="2">
    <v>7840</v>
  </rv>
  <rv s="3">
    <v>https://www.bing.com/financeapi/forcetrigger?t=a1s5ar&amp;q=ARCX%3aEQWL&amp;form=skydnc</v>
    <v>Learn more on Bing</v>
  </rv>
  <rv s="17">
    <v>en-US</v>
    <v>a1s5ar</v>
    <v>268435456</v>
    <v>1</v>
    <v>Powered by Refinitiv</v>
    <v>38</v>
    <v>Invesco S&amp;P 100 Eq Wght (ARCX:EQWL)</v>
    <v>34</v>
    <v>39</v>
    <v>Finance</v>
    <v>25</v>
    <v>108.44</v>
    <v>89.161600000000007</v>
    <v>0.97370000000000001</v>
    <v>0.97</v>
    <v>0</v>
    <v>9.0710000000000009E-3</v>
    <v>0</v>
    <v>USD</v>
    <v>NYSE Arca</v>
    <v>ARCX</v>
    <v>2.5000000000000001E-3</v>
    <v>108.3909</v>
    <v>ETF</v>
    <v>45824.840277777781</v>
    <v>7842</v>
    <v>107.69</v>
    <v>1390995238.1800001</v>
    <v>Invesco S&amp;P 100 Eq Wght</v>
    <v>107.71</v>
    <v>106.94</v>
    <v>107.91</v>
    <v>107.91</v>
    <v>EQWL</v>
    <v>Invesco S&amp;P 100 Eq Wght (ARCX:EQWL)</v>
    <v>37337</v>
    <v>91648</v>
  </rv>
  <rv s="2">
    <v>7843</v>
  </rv>
  <rv s="3">
    <v>https://www.bing.com/financeapi/forcetrigger?t=c3ln77&amp;q=ARCX%3aAVIV&amp;form=skydnc</v>
    <v>Learn more on Bing</v>
  </rv>
  <rv s="17">
    <v>en-US</v>
    <v>c3ln77</v>
    <v>268435456</v>
    <v>1</v>
    <v>Powered by Refinitiv</v>
    <v>38</v>
    <v>Avantis Intl Lg Cap Val (ARCX:AVIV)</v>
    <v>34</v>
    <v>39</v>
    <v>Finance</v>
    <v>25</v>
    <v>63</v>
    <v>49.48</v>
    <v>1.0626</v>
    <v>0.17899999999999999</v>
    <v>0</v>
    <v>2.8699999999999997E-3</v>
    <v>0</v>
    <v>USD</v>
    <v>NYSE Arca</v>
    <v>ARCX</v>
    <v>2.5000000000000001E-3</v>
    <v>63</v>
    <v>ETF</v>
    <v>45824.840277789066</v>
    <v>7845</v>
    <v>62.55</v>
    <v>735781465.86000001</v>
    <v>Avantis Intl Lg Cap Val</v>
    <v>62.88</v>
    <v>62.371000000000002</v>
    <v>62.55</v>
    <v>62.55</v>
    <v>AVIV</v>
    <v>Avantis Intl Lg Cap Val (ARCX:AVIV)</v>
    <v>37662</v>
    <v>33255</v>
  </rv>
  <rv s="2">
    <v>7846</v>
  </rv>
  <rv s="3">
    <v>https://www.bing.com/financeapi/forcetrigger?t=a248ur&amp;q=BATS%3aTILT&amp;form=skydnc</v>
    <v>Learn more on Bing</v>
  </rv>
  <rv s="17">
    <v>en-US</v>
    <v>a248ur</v>
    <v>268435456</v>
    <v>1</v>
    <v>Powered by Refinitiv</v>
    <v>38</v>
    <v>FlexShs:MS US Mkt Fac (BATS:TILT)</v>
    <v>34</v>
    <v>39</v>
    <v>Finance</v>
    <v>17</v>
    <v>227.3938</v>
    <v>179.13</v>
    <v>1.05</v>
    <v>2.1547000000000001</v>
    <v>0</v>
    <v>9.9570000000000006E-3</v>
    <v>0</v>
    <v>USD</v>
    <v>CBOE BZX Exchange</v>
    <v>BATS</v>
    <v>2.5000000000000001E-3</v>
    <v>218.7</v>
    <v>ETF</v>
    <v>45824.840343900003</v>
    <v>7848</v>
    <v>218.27</v>
    <v>1649756835.74</v>
    <v>FlexShs:MS US Mkt Fac</v>
    <v>218.27</v>
    <v>216.41</v>
    <v>218.56469999999999</v>
    <v>218.56469999999999</v>
    <v>TILT</v>
    <v>FlexShs:MS US Mkt Fac (BATS:TILT)</v>
    <v>6296</v>
    <v>12128</v>
  </rv>
  <rv s="2">
    <v>7849</v>
  </rv>
  <rv s="3">
    <v>https://www.bing.com/financeapi/forcetrigger?t=a21lrw&amp;q=BATS%3aQLC&amp;form=skydnc</v>
    <v>Learn more on Bing</v>
  </rv>
  <rv s="17">
    <v>en-US</v>
    <v>a21lrw</v>
    <v>268435456</v>
    <v>1</v>
    <v>Powered by Refinitiv</v>
    <v>38</v>
    <v>FlexShs:US Qual LgCp Idx (BATS:QLC)</v>
    <v>34</v>
    <v>39</v>
    <v>Finance</v>
    <v>17</v>
    <v>69.860799999999998</v>
    <v>55.334899999999998</v>
    <v>1.0104</v>
    <v>0.70669999999999999</v>
    <v>0</v>
    <v>1.0339000000000001E-2</v>
    <v>0</v>
    <v>USD</v>
    <v>CBOE BZX Exchange</v>
    <v>BATS</v>
    <v>2.5000000000000001E-3</v>
    <v>69.204999999999998</v>
    <v>ETF</v>
    <v>45824.840334825778</v>
    <v>7851</v>
    <v>68.97</v>
    <v>495997193.25999999</v>
    <v>FlexShs:US Qual LgCp Idx</v>
    <v>68.97</v>
    <v>68.349999999999994</v>
    <v>69.056700000000006</v>
    <v>69.056700000000006</v>
    <v>QLC</v>
    <v>FlexShs:US Qual LgCp Idx (BATS:QLC)</v>
    <v>3192</v>
    <v>60467</v>
  </rv>
  <rv s="2">
    <v>7852</v>
  </rv>
  <rv s="16">
    <v>en-US</v>
    <v>cel41h</v>
    <v>268435456</v>
    <v>1</v>
    <v>Powered by Refinitiv</v>
    <v>36</v>
    <v>DFA US Vector Equity (ARCX:DXUV)</v>
    <v>24</v>
    <v>37</v>
    <v>Finance</v>
    <v>25</v>
    <v>56.31</v>
    <v>43.63</v>
    <v>0.54710000000000003</v>
    <v>0</v>
    <v>1.0430999999999999E-2</v>
    <v>0</v>
    <v>USD</v>
    <v>NYSE Arca</v>
    <v>ARCX</v>
    <v>2.5000000000000001E-3</v>
    <v>53.1</v>
    <v>ETF</v>
    <v>45824.840277789066</v>
    <v>52.93</v>
    <v>213866682.90000001</v>
    <v>DFA US Vector Equity</v>
    <v>53.1</v>
    <v>52.45</v>
    <v>52.997100000000003</v>
    <v>52.997100000000003</v>
    <v>DXUV</v>
    <v>DFA US Vector Equity (ARCX:DXUV)</v>
    <v>10289</v>
    <v>19337</v>
  </rv>
  <rv s="2">
    <v>7854</v>
  </rv>
  <rv s="3">
    <v>https://www.bing.com/financeapi/forcetrigger?t=a1va3m&amp;q=ARCX%3aIDLV&amp;form=skydnc</v>
    <v>Learn more on Bing</v>
  </rv>
  <rv s="17">
    <v>en-US</v>
    <v>a1va3m</v>
    <v>268435456</v>
    <v>1</v>
    <v>Powered by Refinitiv</v>
    <v>38</v>
    <v>Invesco S&amp;P Intl DLV (ARCX:IDLV)</v>
    <v>34</v>
    <v>39</v>
    <v>Finance</v>
    <v>25</v>
    <v>33.43</v>
    <v>27.110099999999999</v>
    <v>0.76590000000000003</v>
    <v>0.02</v>
    <v>0</v>
    <v>6.0310000000000008E-4</v>
    <v>0</v>
    <v>USD</v>
    <v>NYSE Arca</v>
    <v>ARCX</v>
    <v>2.5000000000000001E-3</v>
    <v>33.43</v>
    <v>ETF</v>
    <v>45824.84027780078</v>
    <v>7856</v>
    <v>33.135899999999999</v>
    <v>398526511.31999999</v>
    <v>Invesco S&amp;P Intl DLV</v>
    <v>33.369999999999997</v>
    <v>33.159999999999997</v>
    <v>33.18</v>
    <v>33.18</v>
    <v>IDLV</v>
    <v>Invesco S&amp;P Intl DLV (ARCX:IDLV)</v>
    <v>7582</v>
    <v>86422</v>
  </rv>
  <rv s="2">
    <v>7857</v>
  </rv>
  <rv s="3">
    <v>https://www.bing.com/financeapi/forcetrigger?t=a26b4c&amp;q=ARCX%3aXSLV&amp;form=skydnc</v>
    <v>Learn more on Bing</v>
  </rv>
  <rv s="17">
    <v>en-US</v>
    <v>a26b4c</v>
    <v>268435456</v>
    <v>1</v>
    <v>Powered by Refinitiv</v>
    <v>38</v>
    <v>Invesco S&amp;P SmCp LV (ARCX:XSLV)</v>
    <v>34</v>
    <v>39</v>
    <v>Finance</v>
    <v>25</v>
    <v>51.77</v>
    <v>40.935000000000002</v>
    <v>0.7399</v>
    <v>0.1013</v>
    <v>0</v>
    <v>2.2389999999999997E-3</v>
    <v>0</v>
    <v>USD</v>
    <v>NYSE Arca</v>
    <v>ARCX</v>
    <v>2.5000000000000001E-3</v>
    <v>45.634999999999998</v>
    <v>ETF</v>
    <v>45824.84027780078</v>
    <v>7859</v>
    <v>45.284500000000001</v>
    <v>285852461.87</v>
    <v>Invesco S&amp;P SmCp LV</v>
    <v>45.36</v>
    <v>45.236499999999999</v>
    <v>45.337800000000001</v>
    <v>45.337800000000001</v>
    <v>XSLV</v>
    <v>Invesco S&amp;P SmCp LV (ARCX:XSLV)</v>
    <v>5706</v>
    <v>17630</v>
  </rv>
  <rv s="2">
    <v>7860</v>
  </rv>
  <rv s="3">
    <v>https://www.bing.com/financeapi/forcetrigger?t=a1s5dm&amp;q=ARCX%3aXMHQ&amp;form=skydnc</v>
    <v>Learn more on Bing</v>
  </rv>
  <rv s="17">
    <v>en-US</v>
    <v>a1s5dm</v>
    <v>268435456</v>
    <v>1</v>
    <v>Powered by Refinitiv</v>
    <v>38</v>
    <v>Invesco S&amp;P MidCap Qlty (ARCX:XMHQ)</v>
    <v>34</v>
    <v>39</v>
    <v>Finance</v>
    <v>25</v>
    <v>109.79</v>
    <v>80.599999999999994</v>
    <v>1.0330999999999999</v>
    <v>0.59</v>
    <v>-5.1599999999999997E-4</v>
    <v>6.1270000000000005E-3</v>
    <v>-0.05</v>
    <v>USD</v>
    <v>NYSE Arca</v>
    <v>ARCX</v>
    <v>2.5000000000000001E-3</v>
    <v>97.5</v>
    <v>ETF</v>
    <v>45824.90767048594</v>
    <v>7862</v>
    <v>96.66</v>
    <v>4944326502.3500004</v>
    <v>Invesco S&amp;P MidCap Qlty</v>
    <v>97.19</v>
    <v>96.3</v>
    <v>96.89</v>
    <v>96.84</v>
    <v>XMHQ</v>
    <v>Invesco S&amp;P MidCap Qlty (ARCX:XMHQ)</v>
    <v>180147</v>
    <v>210628</v>
  </rv>
  <rv s="2">
    <v>7863</v>
  </rv>
  <rv s="3">
    <v>https://www.bing.com/financeapi/forcetrigger?t=a1t6gh&amp;q=ARCX%3aFNDF&amp;form=skydnc</v>
    <v>Learn more on Bing</v>
  </rv>
  <rv s="17">
    <v>en-US</v>
    <v>a1t6gh</v>
    <v>268435456</v>
    <v>1</v>
    <v>Powered by Refinitiv</v>
    <v>38</v>
    <v>Schwab Str:Fund Intl Eq (ARCX:FNDF)</v>
    <v>34</v>
    <v>39</v>
    <v>Finance</v>
    <v>25</v>
    <v>40.045699999999997</v>
    <v>31.914999999999999</v>
    <v>0.96970000000000001</v>
    <v>0.14000000000000001</v>
    <v>-4.7850000000000002E-3</v>
    <v>3.5379999999999999E-3</v>
    <v>-0.19</v>
    <v>USD</v>
    <v>NYSE Arca</v>
    <v>ARCX</v>
    <v>2.5000000000000001E-3</v>
    <v>40.045699999999997</v>
    <v>ETF</v>
    <v>45824.880376133595</v>
    <v>7865</v>
    <v>39.700000000000003</v>
    <v>15918442888.26</v>
    <v>Schwab Str:Fund Intl Eq</v>
    <v>39.909999999999997</v>
    <v>39.57</v>
    <v>39.71</v>
    <v>39.520000000000003</v>
    <v>FNDF</v>
    <v>Schwab Str:Fund Intl Eq (ARCX:FNDF)</v>
    <v>1219038</v>
    <v>1063448</v>
  </rv>
  <rv s="2">
    <v>7866</v>
  </rv>
  <rv s="3">
    <v>https://www.bing.com/financeapi/forcetrigger?t=brmo9c&amp;q=ARCX%3aAVUV&amp;form=skydnc</v>
    <v>Learn more on Bing</v>
  </rv>
  <rv s="17">
    <v>en-US</v>
    <v>brmo9c</v>
    <v>268435456</v>
    <v>1</v>
    <v>Powered by Refinitiv</v>
    <v>38</v>
    <v>Avantis US Sm Cap Val (ARCX:AVUV)</v>
    <v>34</v>
    <v>39</v>
    <v>Finance</v>
    <v>25</v>
    <v>107.64</v>
    <v>74</v>
    <v>1.0609999999999999</v>
    <v>0.96</v>
    <v>4.2139999999999999E-3</v>
    <v>1.076E-2</v>
    <v>0.38</v>
    <v>USD</v>
    <v>NYSE Arca</v>
    <v>ARCX</v>
    <v>2.5000000000000001E-3</v>
    <v>90.586500000000001</v>
    <v>ETF</v>
    <v>45824.912832128903</v>
    <v>7868</v>
    <v>89.685000000000002</v>
    <v>15291645983.68</v>
    <v>Avantis US Sm Cap Val</v>
    <v>89.99</v>
    <v>89.22</v>
    <v>90.18</v>
    <v>90.56</v>
    <v>AVUV</v>
    <v>Avantis US Sm Cap Val (ARCX:AVUV)</v>
    <v>631833</v>
    <v>797518</v>
  </rv>
  <rv s="2">
    <v>7869</v>
  </rv>
  <rv s="16">
    <v>en-US</v>
    <v>caytcw</v>
    <v>268435456</v>
    <v>1</v>
    <v>Powered by Refinitiv</v>
    <v>36</v>
    <v>DFA World Equity (ARCX:DFAW)</v>
    <v>24</v>
    <v>37</v>
    <v>Finance</v>
    <v>25</v>
    <v>66.178299999999993</v>
    <v>53.310299999999998</v>
    <v>0.56999999999999995</v>
    <v>0</v>
    <v>8.7480000000000006E-3</v>
    <v>0</v>
    <v>USD</v>
    <v>NYSE Arca</v>
    <v>ARCX</v>
    <v>2.5000000000000001E-3</v>
    <v>66.032499999999999</v>
    <v>ETF</v>
    <v>45824.840277789066</v>
    <v>65.690100000000001</v>
    <v>727490997.39999998</v>
    <v>DFA World Equity</v>
    <v>65.8</v>
    <v>65.16</v>
    <v>65.73</v>
    <v>65.73</v>
    <v>DFAW</v>
    <v>DFA World Equity (ARCX:DFAW)</v>
    <v>54225</v>
    <v>57824</v>
  </rv>
  <rv s="2">
    <v>7871</v>
  </rv>
  <rv s="3">
    <v>https://www.bing.com/financeapi/forcetrigger?t=a23sr7&amp;q=ARCX%3aSUSA&amp;form=skydnc</v>
    <v>Learn more on Bing</v>
  </rv>
  <rv s="17">
    <v>en-US</v>
    <v>a23sr7</v>
    <v>268435456</v>
    <v>1</v>
    <v>Powered by Refinitiv</v>
    <v>38</v>
    <v>iShares:ESG O MSCI USA (ARCX:SUSA)</v>
    <v>34</v>
    <v>39</v>
    <v>Finance</v>
    <v>25</v>
    <v>127.15</v>
    <v>99.480099999999993</v>
    <v>1.0331999999999999</v>
    <v>1.2689999999999999</v>
    <v>1.1164E-2</v>
    <v>1.0373E-2</v>
    <v>1.38</v>
    <v>USD</v>
    <v>NYSE Arca</v>
    <v>ARCX</v>
    <v>2.5000000000000001E-3</v>
    <v>123.96</v>
    <v>ETF</v>
    <v>45824.869074409376</v>
    <v>7873</v>
    <v>123.04</v>
    <v>3456145694.6799998</v>
    <v>iShares:ESG O MSCI USA</v>
    <v>123.1</v>
    <v>122.34099999999999</v>
    <v>123.61</v>
    <v>124.99</v>
    <v>SUSA</v>
    <v>iShares:ESG O MSCI USA (ARCX:SUSA)</v>
    <v>50142</v>
    <v>70824</v>
  </rv>
  <rv s="2">
    <v>7874</v>
  </rv>
  <rv s="3">
    <v>https://www.bing.com/financeapi/forcetrigger?t=a24dlh&amp;q=ARCX%3aTOK&amp;form=skydnc</v>
    <v>Learn more on Bing</v>
  </rv>
  <rv s="17">
    <v>en-US</v>
    <v>a24dlh</v>
    <v>268435456</v>
    <v>1</v>
    <v>Powered by Refinitiv</v>
    <v>38</v>
    <v>iShares:MSCI Kokusai (ARCX:TOK)</v>
    <v>34</v>
    <v>39</v>
    <v>Finance</v>
    <v>25</v>
    <v>124.17</v>
    <v>99.96</v>
    <v>1.0221</v>
    <v>1.0855999999999999</v>
    <v>0</v>
    <v>8.9270000000000009E-3</v>
    <v>0</v>
    <v>USD</v>
    <v>NYSE Arca</v>
    <v>ARCX</v>
    <v>2.5000000000000001E-3</v>
    <v>122.6926</v>
    <v>ETF</v>
    <v>45824.840277812502</v>
    <v>7876</v>
    <v>122.38</v>
    <v>212990616.31</v>
    <v>iShares:MSCI Kokusai</v>
    <v>122.38</v>
    <v>121.607</v>
    <v>122.6926</v>
    <v>122.6926</v>
    <v>TOK</v>
    <v>iShares:MSCI Kokusai (ARCX:TOK)</v>
    <v>501</v>
    <v>1617</v>
  </rv>
  <rv s="2">
    <v>7877</v>
  </rv>
  <rv s="3">
    <v>https://www.bing.com/financeapi/forcetrigger?t=a1u8zr&amp;q=ARCX%3aGSIE&amp;form=skydnc</v>
    <v>Learn more on Bing</v>
  </rv>
  <rv s="17">
    <v>en-US</v>
    <v>a1u8zr</v>
    <v>268435456</v>
    <v>1</v>
    <v>Powered by Refinitiv</v>
    <v>38</v>
    <v>Goldman:AB Intl Eqty (ARCX:GSIE)</v>
    <v>34</v>
    <v>39</v>
    <v>Finance</v>
    <v>25</v>
    <v>39.93</v>
    <v>31.73</v>
    <v>0.98529999999999995</v>
    <v>0.16</v>
    <v>-2.7810000000000001E-3</v>
    <v>4.0610000000000004E-3</v>
    <v>-0.11</v>
    <v>USD</v>
    <v>NYSE Arca</v>
    <v>ARCX</v>
    <v>2.5000000000000001E-3</v>
    <v>39.918399999999998</v>
    <v>ETF</v>
    <v>45824.840277812502</v>
    <v>7879</v>
    <v>39.549999999999997</v>
    <v>3996894655.3800001</v>
    <v>Goldman:AB Intl Eqty</v>
    <v>39.74</v>
    <v>39.4</v>
    <v>39.56</v>
    <v>39.450000000000003</v>
    <v>GSIE</v>
    <v>Goldman:AB Intl Eqty (ARCX:GSIE)</v>
    <v>720375</v>
    <v>422974</v>
  </rv>
  <rv s="2">
    <v>7880</v>
  </rv>
  <rv s="3">
    <v>https://www.bing.com/financeapi/forcetrigger?t=a1rb8m&amp;q=ARCX%3aDSI&amp;form=skydnc</v>
    <v>Learn more on Bing</v>
  </rv>
  <rv s="17">
    <v>en-US</v>
    <v>a1rb8m</v>
    <v>268435456</v>
    <v>1</v>
    <v>Powered by Refinitiv</v>
    <v>38</v>
    <v>iShares: ESG MSCI KLD400 (ARCX:DSI)</v>
    <v>34</v>
    <v>39</v>
    <v>Finance</v>
    <v>25</v>
    <v>115.7764</v>
    <v>89.1584</v>
    <v>1.0463</v>
    <v>1.133</v>
    <v>0</v>
    <v>1.0121999999999999E-2</v>
    <v>0</v>
    <v>USD</v>
    <v>NYSE Arca</v>
    <v>ARCX</v>
    <v>2.5000000000000001E-3</v>
    <v>113.37</v>
    <v>ETF</v>
    <v>45824.840277823438</v>
    <v>7882</v>
    <v>112.47</v>
    <v>4499809979.7299995</v>
    <v>iShares: ESG MSCI KLD400</v>
    <v>112.47</v>
    <v>111.937</v>
    <v>113.07</v>
    <v>113.07</v>
    <v>DSI</v>
    <v>iShares: ESG MSCI KLD400 (ARCX:DSI)</v>
    <v>147418</v>
    <v>131701</v>
  </rv>
  <rv s="2">
    <v>7883</v>
  </rv>
  <rv s="3">
    <v>https://www.bing.com/financeapi/forcetrigger?t=a1va6h&amp;q=ARCX%3aIDMO&amp;form=skydnc</v>
    <v>Learn more on Bing</v>
  </rv>
  <rv s="17">
    <v>en-US</v>
    <v>a1va6h</v>
    <v>268435456</v>
    <v>1</v>
    <v>Powered by Refinitiv</v>
    <v>38</v>
    <v>Invesco S&amp;P Itl Dv M (ARCX:IDMO)</v>
    <v>34</v>
    <v>39</v>
    <v>Finance</v>
    <v>25</v>
    <v>50.928800000000003</v>
    <v>36.64</v>
    <v>0.90229999999999999</v>
    <v>0.47</v>
    <v>0</v>
    <v>9.4260000000000004E-3</v>
    <v>0</v>
    <v>USD</v>
    <v>NYSE Arca</v>
    <v>ARCX</v>
    <v>2.5000000000000001E-3</v>
    <v>50.69</v>
    <v>ETF</v>
    <v>45824.840277812502</v>
    <v>7885</v>
    <v>50.3</v>
    <v>906003958.64999998</v>
    <v>Invesco S&amp;P Itl Dv M</v>
    <v>50.45</v>
    <v>49.86</v>
    <v>50.33</v>
    <v>50.33</v>
    <v>IDMO</v>
    <v>Invesco S&amp;P Itl Dv M (ARCX:IDMO)</v>
    <v>405425</v>
    <v>275838</v>
  </rv>
  <rv s="2">
    <v>7886</v>
  </rv>
  <rv s="3">
    <v>https://www.bing.com/financeapi/forcetrigger?t=a1t652&amp;q=ARCX%3aFNDA&amp;form=skydnc</v>
    <v>Learn more on Bing</v>
  </rv>
  <rv s="17">
    <v>en-US</v>
    <v>a1t652</v>
    <v>268435456</v>
    <v>1</v>
    <v>Powered by Refinitiv</v>
    <v>38</v>
    <v>Schwab Str:Fund US SC (ARCX:FNDA)</v>
    <v>34</v>
    <v>39</v>
    <v>Finance</v>
    <v>25</v>
    <v>32.704999999999998</v>
    <v>23.49</v>
    <v>0.98370000000000002</v>
    <v>0.33</v>
    <v>-3.7642000000000002E-2</v>
    <v>1.1858E-2</v>
    <v>-1.06</v>
    <v>USD</v>
    <v>NYSE Arca</v>
    <v>ARCX</v>
    <v>2.5000000000000001E-3</v>
    <v>28.336500000000001</v>
    <v>ETF</v>
    <v>45824.923304282034</v>
    <v>7888</v>
    <v>28.0136</v>
    <v>8057134924.9799995</v>
    <v>Schwab Str:Fund US SC</v>
    <v>28.12</v>
    <v>27.83</v>
    <v>28.16</v>
    <v>27.1</v>
    <v>FNDA</v>
    <v>Schwab Str:Fund US SC (ARCX:FNDA)</v>
    <v>549567</v>
    <v>827935</v>
  </rv>
  <rv s="2">
    <v>7889</v>
  </rv>
  <rv s="3">
    <v>https://www.bing.com/financeapi/forcetrigger?t=a22cw7&amp;q=ARCX%3aRWR&amp;form=skydnc</v>
    <v>Learn more on Bing</v>
  </rv>
  <rv s="17">
    <v>en-US</v>
    <v>a22cw7</v>
    <v>268435456</v>
    <v>1</v>
    <v>Powered by Refinitiv</v>
    <v>38</v>
    <v>SPDR Dow Jones REIT (ARCX:RWR)</v>
    <v>34</v>
    <v>39</v>
    <v>Finance</v>
    <v>25</v>
    <v>109.48</v>
    <v>83.14</v>
    <v>1.0133000000000001</v>
    <v>-0.14000000000000001</v>
    <v>-1.5878E-2</v>
    <v>-1.4319999999999999E-3</v>
    <v>-1.55</v>
    <v>USD</v>
    <v>NYSE Arca</v>
    <v>ARCX</v>
    <v>2.5000000000000001E-3</v>
    <v>98.88</v>
    <v>ETF</v>
    <v>45824.840277777781</v>
    <v>7891</v>
    <v>97.31</v>
    <v>1933920395.03</v>
    <v>SPDR Dow Jones REIT</v>
    <v>98.18</v>
    <v>97.76</v>
    <v>97.62</v>
    <v>96.07</v>
    <v>RWR</v>
    <v>SPDR Dow Jones REIT (ARCX:RWR)</v>
    <v>187890</v>
    <v>261317</v>
  </rv>
  <rv s="2">
    <v>7892</v>
  </rv>
  <rv s="3">
    <v>https://www.bing.com/financeapi/forcetrigger?t=a23dhw&amp;q=ARCX%3aSPHB&amp;form=skydnc</v>
    <v>Learn more on Bing</v>
  </rv>
  <rv s="17">
    <v>en-US</v>
    <v>a23dhw</v>
    <v>268435456</v>
    <v>1</v>
    <v>Powered by Refinitiv</v>
    <v>38</v>
    <v>Invesco S&amp;P500 Hi Be (ARCX:SPHB)</v>
    <v>34</v>
    <v>39</v>
    <v>Finance</v>
    <v>25</v>
    <v>96.15</v>
    <v>64.400000000000006</v>
    <v>1.3101</v>
    <v>2.29</v>
    <v>0</v>
    <v>2.5184000000000002E-2</v>
    <v>0</v>
    <v>USD</v>
    <v>NYSE Arca</v>
    <v>ARCX</v>
    <v>2.5000000000000001E-3</v>
    <v>93.39</v>
    <v>ETF</v>
    <v>45824.865161064059</v>
    <v>7894</v>
    <v>92</v>
    <v>344944159.13</v>
    <v>Invesco S&amp;P500 Hi Be</v>
    <v>92</v>
    <v>90.93</v>
    <v>93.22</v>
    <v>93.22</v>
    <v>SPHB</v>
    <v>Invesco S&amp;P500 Hi Be (ARCX:SPHB)</v>
    <v>1027090</v>
    <v>375180</v>
  </rv>
  <rv s="2">
    <v>7895</v>
  </rv>
  <rv s="16">
    <v>en-US</v>
    <v>cc5mzr</v>
    <v>268435456</v>
    <v>1</v>
    <v>Powered by Refinitiv</v>
    <v>36</v>
    <v>Invesco Galaxy Bitcoin (BATS:BTCO)</v>
    <v>24</v>
    <v>37</v>
    <v>Finance</v>
    <v>17</v>
    <v>111.765</v>
    <v>49.51</v>
    <v>3.52</v>
    <v>6.3590000000000001E-3</v>
    <v>3.3530000000000004E-2</v>
    <v>0.69</v>
    <v>USD</v>
    <v>CBOE BZX Exchange</v>
    <v>BATS</v>
    <v>2.5000000000000001E-3</v>
    <v>108.6948</v>
    <v>ETF</v>
    <v>45824.876253113282</v>
    <v>106.35</v>
    <v>538342470.78999996</v>
    <v>Invesco Galaxy Bitcoin</v>
    <v>106.41</v>
    <v>104.98</v>
    <v>108.5</v>
    <v>109.19</v>
    <v>BTCO</v>
    <v>Invesco Galaxy Bitcoin (BATS:BTCO)</v>
    <v>34975</v>
    <v>129221</v>
  </rv>
  <rv s="2">
    <v>7897</v>
  </rv>
  <rv s="3">
    <v>https://www.bing.com/financeapi/forcetrigger?t=c4ui52&amp;q=ARCX%3aAVSC&amp;form=skydnc</v>
    <v>Learn more on Bing</v>
  </rv>
  <rv s="17">
    <v>en-US</v>
    <v>c4ui52</v>
    <v>268435456</v>
    <v>1</v>
    <v>Powered by Refinitiv</v>
    <v>38</v>
    <v>Avantis US Sm Cap Eqty (ARCX:AVSC)</v>
    <v>34</v>
    <v>39</v>
    <v>Finance</v>
    <v>25</v>
    <v>60.28</v>
    <v>41.576900000000002</v>
    <v>1.0285</v>
    <v>0.49</v>
    <v>0</v>
    <v>9.7800000000000005E-3</v>
    <v>0</v>
    <v>USD</v>
    <v>NYSE Arca</v>
    <v>ARCX</v>
    <v>2.5000000000000001E-3</v>
    <v>50.825000000000003</v>
    <v>ETF</v>
    <v>45824.840277789066</v>
    <v>7899</v>
    <v>50.2789</v>
    <v>1511785553</v>
    <v>Avantis US Sm Cap Eqty</v>
    <v>50.48</v>
    <v>50.1</v>
    <v>50.59</v>
    <v>50.59</v>
    <v>AVSC</v>
    <v>Avantis US Sm Cap Eqty (ARCX:AVSC)</v>
    <v>86716</v>
    <v>93473</v>
  </rv>
  <rv s="2">
    <v>7900</v>
  </rv>
  <rv s="3">
    <v>https://www.bing.com/financeapi/forcetrigger?t=bpidoc&amp;q=ARCX%3aFOVL&amp;form=skydnc</v>
    <v>Learn more on Bing</v>
  </rv>
  <rv s="17">
    <v>en-US</v>
    <v>bpidoc</v>
    <v>268435456</v>
    <v>1</v>
    <v>Powered by Refinitiv</v>
    <v>38</v>
    <v>iShares:Focused Val Fctr (ARCX:FOVL)</v>
    <v>34</v>
    <v>39</v>
    <v>Finance</v>
    <v>25</v>
    <v>76.260000000000005</v>
    <v>58.45</v>
    <v>1.0203</v>
    <v>0.4199</v>
    <v>0</v>
    <v>6.0280000000000004E-3</v>
    <v>0</v>
    <v>USD</v>
    <v>NYSE Arca</v>
    <v>ARCX</v>
    <v>2.5000000000000001E-3</v>
    <v>70.62</v>
    <v>ETF</v>
    <v>45824.840277812502</v>
    <v>7902</v>
    <v>70.069999999999993</v>
    <v>24606369.059999999</v>
    <v>iShares:Focused Val Fctr</v>
    <v>70.224999999999994</v>
    <v>69.653000000000006</v>
    <v>70.072900000000004</v>
    <v>70.072900000000004</v>
    <v>FOVL</v>
    <v>iShares:Focused Val Fctr (ARCX:FOVL)</v>
    <v>3393</v>
    <v>3749</v>
  </rv>
  <rv s="2">
    <v>7903</v>
  </rv>
  <rv s="3">
    <v>https://www.bing.com/financeapi/forcetrigger?t=a1ryhw&amp;q=XNAS%3aEMXC&amp;form=skydnc</v>
    <v>Learn more on Bing</v>
  </rv>
  <rv s="17">
    <v>en-US</v>
    <v>a1ryhw</v>
    <v>268435456</v>
    <v>1</v>
    <v>Powered by Refinitiv</v>
    <v>38</v>
    <v>iShares:MSCI EM xChn (XNAS:EMXC)</v>
    <v>34</v>
    <v>39</v>
    <v>Finance</v>
    <v>25</v>
    <v>63.25</v>
    <v>49.6</v>
    <v>0.96150000000000002</v>
    <v>0.751</v>
    <v>1.7610000000000001E-2</v>
    <v>1.2397E-2</v>
    <v>1.08</v>
    <v>USD</v>
    <v>Nasdaq Stock Market</v>
    <v>XNAS</v>
    <v>2.5000000000000001E-3</v>
    <v>61.69</v>
    <v>ETF</v>
    <v>45824.892873460158</v>
    <v>7905</v>
    <v>61.293100000000003</v>
    <v>13914348819.870001</v>
    <v>iShares:MSCI EM xChn</v>
    <v>61.35</v>
    <v>60.579000000000001</v>
    <v>61.33</v>
    <v>62.41</v>
    <v>EMXC</v>
    <v>iShares:MSCI EM xChn (XNAS:EMXC)</v>
    <v>1981204</v>
    <v>4644212</v>
  </rv>
  <rv s="2">
    <v>7906</v>
  </rv>
  <rv s="3">
    <v>https://www.bing.com/financeapi/forcetrigger?t=a1u8im&amp;q=ARCX%3aGSEU&amp;form=skydnc</v>
    <v>Learn more on Bing</v>
  </rv>
  <rv s="17">
    <v>en-US</v>
    <v>a1u8im</v>
    <v>268435456</v>
    <v>1</v>
    <v>Powered by Refinitiv</v>
    <v>38</v>
    <v>Goldman:AB Europe Eqty (ARCX:GSEU)</v>
    <v>34</v>
    <v>39</v>
    <v>Finance</v>
    <v>25</v>
    <v>43.41</v>
    <v>34.090000000000003</v>
    <v>1.0045999999999999</v>
    <v>0.14499999999999999</v>
    <v>-5.8779999999999998E-4</v>
    <v>3.421E-3</v>
    <v>-2.5000000000000001E-2</v>
    <v>USD</v>
    <v>NYSE Arca</v>
    <v>ARCX</v>
    <v>2.5000000000000001E-3</v>
    <v>42.98</v>
    <v>ETF</v>
    <v>45824.84027780078</v>
    <v>7908</v>
    <v>42.534999999999997</v>
    <v>107594702.39</v>
    <v>Goldman:AB Europe Eqty</v>
    <v>42.8</v>
    <v>42.39</v>
    <v>42.534999999999997</v>
    <v>42.51</v>
    <v>GSEU</v>
    <v>Goldman:AB Europe Eqty (ARCX:GSEU)</v>
    <v>33320</v>
    <v>27140</v>
  </rv>
  <rv s="2">
    <v>7909</v>
  </rv>
  <rv s="16">
    <v>en-US</v>
    <v>cfx2rw</v>
    <v>268435456</v>
    <v>1</v>
    <v>Powered by Refinitiv</v>
    <v>36</v>
    <v>Hashdex Nsdq Crypt Indx (XNAS:NCIQ)</v>
    <v>24</v>
    <v>37</v>
    <v>Finance</v>
    <v>25</v>
    <v>28.55</v>
    <v>18.97</v>
    <v>0.96499999999999997</v>
    <v>0</v>
    <v>3.5920000000000001E-2</v>
    <v>0</v>
    <v>USD</v>
    <v>Nasdaq Stock Market</v>
    <v>XNAS</v>
    <v>2.5000000000000001E-3</v>
    <v>27.83</v>
    <v>ETF</v>
    <v>45824.843750242966</v>
    <v>27.27</v>
    <v>115260354.06999999</v>
    <v>Hashdex Nsdq Crypt Indx</v>
    <v>27.27</v>
    <v>26.864999999999998</v>
    <v>27.83</v>
    <v>27.83</v>
    <v>NCIQ</v>
    <v>Hashdex Nsdq Crypt Indx (XNAS:NCIQ)</v>
    <v>243471</v>
    <v>10396</v>
  </rv>
  <rv s="2">
    <v>7911</v>
  </rv>
  <rv s="16">
    <v>en-US</v>
    <v>ce8j4c</v>
    <v>268435456</v>
    <v>1</v>
    <v>Powered by Refinitiv</v>
    <v>36</v>
    <v>Invesco Galaxy Ethereum (BATS:QETH)</v>
    <v>24</v>
    <v>37</v>
    <v>Finance</v>
    <v>17</v>
    <v>41.01</v>
    <v>14.54</v>
    <v>1.38</v>
    <v>-9.0259999999999993E-3</v>
    <v>5.4740000000000004E-2</v>
    <v>-0.24</v>
    <v>USD</v>
    <v>CBOE BZX Exchange</v>
    <v>BATS</v>
    <v>2.5000000000000001E-3</v>
    <v>26.62</v>
    <v>ETF</v>
    <v>45824.844578957811</v>
    <v>26.07</v>
    <v>23456383.98</v>
    <v>Invesco Galaxy Ethereum</v>
    <v>26.0794</v>
    <v>25.21</v>
    <v>26.59</v>
    <v>26.35</v>
    <v>QETH</v>
    <v>Invesco Galaxy Ethereum (BATS:QETH)</v>
    <v>32029</v>
    <v>57655</v>
  </rv>
  <rv s="2">
    <v>7913</v>
  </rv>
  <rv s="3">
    <v>https://www.bing.com/financeapi/forcetrigger?t=c3e7m7&amp;q=BATS%3aSMI&amp;form=skydnc</v>
    <v>Learn more on Bing</v>
  </rv>
  <rv s="17">
    <v>en-US</v>
    <v>c3e7m7</v>
    <v>268435456</v>
    <v>1</v>
    <v>Powered by Refinitiv</v>
    <v>38</v>
    <v>VanEck:HIP Sust Muni (BATS:SMI)</v>
    <v>34</v>
    <v>39</v>
    <v>Finance</v>
    <v>17</v>
    <v>47.05</v>
    <v>43.280099999999997</v>
    <v>0.92589999999999995</v>
    <v>1.5100000000000001E-2</v>
    <v>0</v>
    <v>3.411E-4</v>
    <v>0</v>
    <v>USD</v>
    <v>CBOE BZX Exchange</v>
    <v>BATS</v>
    <v>2.3999999999999998E-3</v>
    <v>44.290100000000002</v>
    <v>ETF</v>
    <v>45824.840341573436</v>
    <v>7915</v>
    <v>44.18</v>
    <v>11168753.800000001</v>
    <v>VanEck:HIP Sust Muni</v>
    <v>44.18</v>
    <v>44.274999999999999</v>
    <v>44.290100000000002</v>
    <v>44.290100000000002</v>
    <v>SMI</v>
    <v>VanEck:HIP Sust Muni (BATS:SMI)</v>
    <v>3214</v>
    <v>422</v>
  </rv>
  <rv s="2">
    <v>7916</v>
  </rv>
  <rv s="16">
    <v>en-US</v>
    <v>ce3127</v>
    <v>268435456</v>
    <v>1</v>
    <v>Powered by Refinitiv</v>
    <v>36</v>
    <v>T Rowe:Price Intrmdt MI (XNAS:TAXE)</v>
    <v>24</v>
    <v>37</v>
    <v>Finance</v>
    <v>25</v>
    <v>51.35</v>
    <v>48.64</v>
    <v>0.01</v>
    <v>0</v>
    <v>2.017E-4</v>
    <v>0</v>
    <v>USD</v>
    <v>Nasdaq Stock Market</v>
    <v>XNAS</v>
    <v>2.3999999999999998E-3</v>
    <v>49.6</v>
    <v>ETF</v>
    <v>45824.843750242966</v>
    <v>49.6</v>
    <v>51816733.75</v>
    <v>T Rowe:Price Intrmdt MI</v>
    <v>49.6</v>
    <v>49.59</v>
    <v>49.6</v>
    <v>49.6</v>
    <v>TAXE</v>
    <v>T Rowe:Price Intrmdt MI (XNAS:TAXE)</v>
    <v>33</v>
    <v>2718</v>
  </rv>
  <rv s="2">
    <v>7918</v>
  </rv>
  <rv s="16">
    <v>en-US</v>
    <v>cc23r7</v>
    <v>268435456</v>
    <v>1</v>
    <v>Powered by Refinitiv</v>
    <v>36</v>
    <v>PGIM S&amp;P 500 B20 Jan (BATS:PBJA)</v>
    <v>24</v>
    <v>37</v>
    <v>Finance</v>
    <v>17</v>
    <v>28.95</v>
    <v>26.0989</v>
    <v>0.1386</v>
    <v>1.049E-3</v>
    <v>4.8539999999999998E-3</v>
    <v>3.0099999999999998E-2</v>
    <v>USD</v>
    <v>CBOE BZX Exchange</v>
    <v>BATS</v>
    <v>2.3999999999999998E-3</v>
    <v>28.689900000000002</v>
    <v>ETF</v>
    <v>45824.840329316408</v>
    <v>28.689900000000002</v>
    <v>44851154.990000002</v>
    <v>PGIM S&amp;P 500 B20 Jan</v>
    <v>28.689900000000002</v>
    <v>28.551300000000001</v>
    <v>28.689900000000002</v>
    <v>28.72</v>
    <v>PBJA</v>
    <v>PGIM S&amp;P 500 B20 Jan (BATS:PBJA)</v>
    <v>105</v>
    <v>6183</v>
  </rv>
  <rv s="2">
    <v>7920</v>
  </rv>
  <rv s="3">
    <v>https://www.bing.com/financeapi/forcetrigger?t=bt6zvh&amp;q=ARCX%3aEMNT&amp;form=skydnc</v>
    <v>Learn more on Bing</v>
  </rv>
  <rv s="17">
    <v>en-US</v>
    <v>bt6zvh</v>
    <v>268435456</v>
    <v>1</v>
    <v>Powered by Refinitiv</v>
    <v>38</v>
    <v>PIMCO ETF:Enh SM Act ESG (ARCX:EMNT)</v>
    <v>34</v>
    <v>39</v>
    <v>Finance</v>
    <v>25</v>
    <v>99.26</v>
    <v>98.03</v>
    <v>1.9023000000000001</v>
    <v>0.02</v>
    <v>0</v>
    <v>2.0299999999999997E-4</v>
    <v>0</v>
    <v>USD</v>
    <v>NYSE Arca</v>
    <v>ARCX</v>
    <v>2.3999999999999998E-3</v>
    <v>98.555000000000007</v>
    <v>ETF</v>
    <v>45824.840277812502</v>
    <v>7922</v>
    <v>98.53</v>
    <v>186588938.55000001</v>
    <v>PIMCO ETF:Enh SM Act ESG</v>
    <v>98.53</v>
    <v>98.525000000000006</v>
    <v>98.545000000000002</v>
    <v>98.545000000000002</v>
    <v>EMNT</v>
    <v>PIMCO ETF:Enh SM Act ESG (ARCX:EMNT)</v>
    <v>5779</v>
    <v>17190</v>
  </rv>
  <rv s="2">
    <v>7923</v>
  </rv>
  <rv s="16">
    <v>en-US</v>
    <v>c8ppm7</v>
    <v>268435456</v>
    <v>1</v>
    <v>Powered by Refinitiv</v>
    <v>36</v>
    <v>Calvert Ultra-Sh Inv Gr (ARCX:CVSB)</v>
    <v>24</v>
    <v>37</v>
    <v>Finance</v>
    <v>25</v>
    <v>51.1</v>
    <v>50.26</v>
    <v>7.9000000000000001E-2</v>
    <v>0</v>
    <v>1.5590000000000001E-3</v>
    <v>0</v>
    <v>USD</v>
    <v>NYSE Arca</v>
    <v>ARCX</v>
    <v>2.3999999999999998E-3</v>
    <v>50.75</v>
    <v>ETF</v>
    <v>45824.84027780078</v>
    <v>50.69</v>
    <v>174403972.65000001</v>
    <v>Calvert Ultra-Sh Inv Gr</v>
    <v>50.71</v>
    <v>50.664999999999999</v>
    <v>50.744</v>
    <v>50.744</v>
    <v>CVSB</v>
    <v>Calvert Ultra-Sh Inv Gr (ARCX:CVSB)</v>
    <v>4712</v>
    <v>9318</v>
  </rv>
  <rv s="2">
    <v>7925</v>
  </rv>
  <rv s="18">
    <v>en-US</v>
    <v>cdi952</v>
    <v>268435456</v>
    <v>1</v>
    <v>Powered by Refinitiv</v>
    <v>40</v>
    <v>Eaton Vance Shrt Dur Inc (XNAS:EVSD)</v>
    <v>24</v>
    <v>39</v>
    <v>Finance</v>
    <v>25</v>
    <v>51.273400000000002</v>
    <v>49.68</v>
    <v>1.0291999999999999</v>
    <v>-2.5000000000000001E-2</v>
    <v>0</v>
    <v>-4.9090000000000006E-4</v>
    <v>0</v>
    <v>USD</v>
    <v>Nasdaq Stock Market</v>
    <v>XNAS</v>
    <v>2.3999999999999998E-3</v>
    <v>50.95</v>
    <v>ETF</v>
    <v>45824.843750265623</v>
    <v>50.88</v>
    <v>381002068.30000001</v>
    <v>Eaton Vance Shrt Dur Inc</v>
    <v>50.92</v>
    <v>50.924999999999997</v>
    <v>50.9</v>
    <v>50.9</v>
    <v>EVSD</v>
    <v>Eaton Vance Shrt Dur Inc (XNAS:EVSD)</v>
    <v>41620</v>
    <v>80574</v>
  </rv>
  <rv s="2">
    <v>7927</v>
  </rv>
  <rv s="3">
    <v>https://www.bing.com/financeapi/forcetrigger?t=b15ayc&amp;q=BATS%3aHSRT&amp;form=skydnc</v>
    <v>Learn more on Bing</v>
  </rv>
  <rv s="17">
    <v>en-US</v>
    <v>b15ayc</v>
    <v>268435456</v>
    <v>1</v>
    <v>Powered by Refinitiv</v>
    <v>38</v>
    <v>Hartford AAA CLO (BATS:TRPA)</v>
    <v>34</v>
    <v>39</v>
    <v>Finance</v>
    <v>17</v>
    <v>39.380000000000003</v>
    <v>37.43</v>
    <v>0.25380000000000003</v>
    <v>0.01</v>
    <v>0</v>
    <v>2.5690000000000001E-4</v>
    <v>0</v>
    <v>USD</v>
    <v>CBOE BZX Exchange</v>
    <v>BATS</v>
    <v>2.3999999999999998E-3</v>
    <v>39</v>
    <v>ETF</v>
    <v>45824.84034410859</v>
    <v>7929</v>
    <v>38.790100000000002</v>
    <v>104885510.06</v>
    <v>Hartford AAA CLO</v>
    <v>38.97</v>
    <v>38.92</v>
    <v>38.93</v>
    <v>38.93</v>
    <v>TRPA</v>
    <v>Hartford AAA CLO (BATS:TRPA)</v>
    <v>18689</v>
    <v>19686</v>
  </rv>
  <rv s="2">
    <v>7930</v>
  </rv>
  <rv s="3">
    <v>https://www.bing.com/financeapi/forcetrigger?t=a1x46h&amp;q=ARCX%3aLQDH&amp;form=skydnc</v>
    <v>Learn more on Bing</v>
  </rv>
  <rv s="17">
    <v>en-US</v>
    <v>a1x46h</v>
    <v>268435456</v>
    <v>1</v>
    <v>Powered by Refinitiv</v>
    <v>38</v>
    <v>iShares:Interest Rt HCB (ARCX:LQDH)</v>
    <v>34</v>
    <v>39</v>
    <v>Finance</v>
    <v>25</v>
    <v>94.44</v>
    <v>88.08</v>
    <v>0.41189999999999999</v>
    <v>0.22</v>
    <v>-2.7100000000000002E-3</v>
    <v>2.3909999999999999E-3</v>
    <v>-0.25</v>
    <v>USD</v>
    <v>NYSE Arca</v>
    <v>ARCX</v>
    <v>2.3999999999999998E-3</v>
    <v>92.409899999999993</v>
    <v>ETF</v>
    <v>45824.840277812502</v>
    <v>7932</v>
    <v>92.25</v>
    <v>478948795.98000002</v>
    <v>iShares:Interest Rt HCB</v>
    <v>92.302000000000007</v>
    <v>92.03</v>
    <v>92.25</v>
    <v>92</v>
    <v>LQDH</v>
    <v>iShares:Interest Rt HCB (ARCX:LQDH)</v>
    <v>38203</v>
    <v>43418</v>
  </rv>
  <rv s="2">
    <v>7933</v>
  </rv>
  <rv s="3">
    <v>https://www.bing.com/financeapi/forcetrigger?t=a1wacw&amp;q=ARCX%3aJPME&amp;form=skydnc</v>
    <v>Learn more on Bing</v>
  </rv>
  <rv s="17">
    <v>en-US</v>
    <v>a1wacw</v>
    <v>268435456</v>
    <v>1</v>
    <v>Powered by Refinitiv</v>
    <v>38</v>
    <v>JPMorgan:Dv Rtn US MC Eq (ARCX:JPME)</v>
    <v>34</v>
    <v>39</v>
    <v>Finance</v>
    <v>25</v>
    <v>111.55</v>
    <v>87.85</v>
    <v>0.92569999999999997</v>
    <v>0.85</v>
    <v>0</v>
    <v>8.3459999999999993E-3</v>
    <v>0</v>
    <v>USD</v>
    <v>NYSE Arca</v>
    <v>ARCX</v>
    <v>2.3999999999999998E-3</v>
    <v>103.2638</v>
    <v>ETF</v>
    <v>45824.840277823438</v>
    <v>7935</v>
    <v>102.54</v>
    <v>345090092.10000002</v>
    <v>JPMorgan:Dv Rtn US MC Eq</v>
    <v>102.67</v>
    <v>101.84</v>
    <v>102.69</v>
    <v>102.69</v>
    <v>JPME</v>
    <v>JPMorgan:Dv Rtn US MC Eq (ARCX:JPME)</v>
    <v>8697</v>
    <v>12834</v>
  </rv>
  <rv s="2">
    <v>7936</v>
  </rv>
  <rv s="3">
    <v>https://www.bing.com/financeapi/forcetrigger?t=a1xp5r&amp;q=BATS%3aMLN&amp;form=skydnc</v>
    <v>Learn more on Bing</v>
  </rv>
  <rv s="17">
    <v>en-US</v>
    <v>a1xp5r</v>
    <v>268435456</v>
    <v>1</v>
    <v>Powered by Refinitiv</v>
    <v>38</v>
    <v>VanEck:Long Muni (BATS:MLN)</v>
    <v>34</v>
    <v>39</v>
    <v>Finance</v>
    <v>17</v>
    <v>18.34</v>
    <v>16.079999999999998</v>
    <v>1.5011000000000001</v>
    <v>0</v>
    <v>0</v>
    <v>0</v>
    <v>0</v>
    <v>USD</v>
    <v>CBOE BZX Exchange</v>
    <v>BATS</v>
    <v>2.3999999999999998E-3</v>
    <v>16.8201</v>
    <v>ETF</v>
    <v>45824.840320034375</v>
    <v>7938</v>
    <v>16.780100000000001</v>
    <v>527256453.26999998</v>
    <v>VanEck:Long Muni</v>
    <v>16.79</v>
    <v>16.809999999999999</v>
    <v>16.809999999999999</v>
    <v>16.809999999999999</v>
    <v>MLN</v>
    <v>VanEck:Long Muni (BATS:MLN)</v>
    <v>594392</v>
    <v>350195</v>
  </rv>
  <rv s="2">
    <v>7939</v>
  </rv>
  <rv s="16">
    <v>en-US</v>
    <v>c8384c</v>
    <v>268435456</v>
    <v>1</v>
    <v>Powered by Refinitiv</v>
    <v>36</v>
    <v>DFA Glbl Sust Fx Inc (ARCX:DFSB)</v>
    <v>24</v>
    <v>37</v>
    <v>Finance</v>
    <v>25</v>
    <v>53.47</v>
    <v>50.14</v>
    <v>-0.04</v>
    <v>0</v>
    <v>-7.7070000000000003E-4</v>
    <v>0</v>
    <v>USD</v>
    <v>NYSE Arca</v>
    <v>ARCX</v>
    <v>2.3999999999999998E-3</v>
    <v>52.079900000000002</v>
    <v>ETF</v>
    <v>45824.840277789066</v>
    <v>51.82</v>
    <v>469994287.5</v>
    <v>DFA Glbl Sust Fx Inc</v>
    <v>51.87</v>
    <v>51.9</v>
    <v>51.86</v>
    <v>51.86</v>
    <v>DFSB</v>
    <v>DFA Glbl Sust Fx Inc (ARCX:DFSB)</v>
    <v>31026</v>
    <v>29315</v>
  </rv>
  <rv s="2">
    <v>7941</v>
  </rv>
  <rv s="18">
    <v>en-US</v>
    <v>cbdvfr</v>
    <v>268435456</v>
    <v>1</v>
    <v>Powered by Refinitiv</v>
    <v>40</v>
    <v>Fidelity Enh Mid Cap (ARCX:FMDE)</v>
    <v>24</v>
    <v>39</v>
    <v>Finance</v>
    <v>25</v>
    <v>35.437600000000003</v>
    <v>26.927499999999998</v>
    <v>0.99960000000000004</v>
    <v>0.44</v>
    <v>0</v>
    <v>1.3241000000000001E-2</v>
    <v>0</v>
    <v>USD</v>
    <v>NYSE Arca</v>
    <v>ARCX</v>
    <v>2.3999999999999998E-3</v>
    <v>33.738999999999997</v>
    <v>ETF</v>
    <v>45824.84027780078</v>
    <v>33.520000000000003</v>
    <v>2642535824.8200002</v>
    <v>Fidelity Enh Mid Cap</v>
    <v>33.56</v>
    <v>33.229999999999997</v>
    <v>33.67</v>
    <v>33.67</v>
    <v>FMDE</v>
    <v>Fidelity Enh Mid Cap (ARCX:FMDE)</v>
    <v>237273</v>
    <v>263113</v>
  </rv>
  <rv s="2">
    <v>7943</v>
  </rv>
  <rv s="3">
    <v>https://www.bing.com/financeapi/forcetrigger?t=a24zk2&amp;q=ARCX%3aURTH&amp;form=skydnc</v>
    <v>Learn more on Bing</v>
  </rv>
  <rv s="17">
    <v>en-US</v>
    <v>a24zk2</v>
    <v>268435456</v>
    <v>1</v>
    <v>Powered by Refinitiv</v>
    <v>38</v>
    <v>iShares:MSCI World (ARCX:URTH)</v>
    <v>34</v>
    <v>39</v>
    <v>Finance</v>
    <v>25</v>
    <v>167.13</v>
    <v>132.93</v>
    <v>1.0137</v>
    <v>1.421</v>
    <v>2.9060000000000002E-3</v>
    <v>8.6779999999999999E-3</v>
    <v>0.48</v>
    <v>USD</v>
    <v>NYSE Arca</v>
    <v>ARCX</v>
    <v>2.3999999999999998E-3</v>
    <v>165.95</v>
    <v>ETF</v>
    <v>45824.916264212501</v>
    <v>7945</v>
    <v>164.79</v>
    <v>4787218939.0799999</v>
    <v>iShares:MSCI World</v>
    <v>164.89</v>
    <v>163.739</v>
    <v>165.16</v>
    <v>165.64</v>
    <v>URTH</v>
    <v>iShares:MSCI World (ARCX:URTH)</v>
    <v>349128</v>
    <v>346441</v>
  </rv>
  <rv s="2">
    <v>7946</v>
  </rv>
  <rv s="16">
    <v>en-US</v>
    <v>cfuavh</v>
    <v>268435456</v>
    <v>1</v>
    <v>Powered by Refinitiv</v>
    <v>36</v>
    <v>Elm Market Nvgtr (ARCX:ELM)</v>
    <v>24</v>
    <v>37</v>
    <v>Finance</v>
    <v>25</v>
    <v>25.5</v>
    <v>22.8</v>
    <v>0.1668</v>
    <v>0</v>
    <v>6.6080000000000002E-3</v>
    <v>0</v>
    <v>USD</v>
    <v>NYSE Arca</v>
    <v>ARCX</v>
    <v>2.3999999999999998E-3</v>
    <v>25.48</v>
    <v>ETF</v>
    <v>45824.840277789066</v>
    <v>25.4</v>
    <v>405489058.94999999</v>
    <v>Elm Market Nvgtr</v>
    <v>25.43</v>
    <v>25.240300000000001</v>
    <v>25.4071</v>
    <v>25.4071</v>
    <v>ELM</v>
    <v>Elm Market Nvgtr (ARCX:ELM)</v>
    <v>13387</v>
    <v>26172</v>
  </rv>
  <rv s="2">
    <v>7948</v>
  </rv>
  <rv s="3">
    <v>https://www.bing.com/financeapi/forcetrigger?t=c64udm&amp;q=ARCX%3aJMEE&amp;form=skydnc</v>
    <v>Learn more on Bing</v>
  </rv>
  <rv s="17">
    <v>en-US</v>
    <v>c64udm</v>
    <v>268435456</v>
    <v>1</v>
    <v>Powered by Refinitiv</v>
    <v>38</v>
    <v>JPMorgan:S&amp;MC Enhanced E (ARCX:JMEE)</v>
    <v>34</v>
    <v>39</v>
    <v>Finance</v>
    <v>25</v>
    <v>66.89</v>
    <v>48.176000000000002</v>
    <v>1.0174000000000001</v>
    <v>0.53</v>
    <v>0</v>
    <v>9.2449999999999997E-3</v>
    <v>0</v>
    <v>USD</v>
    <v>NYSE Arca</v>
    <v>ARCX</v>
    <v>2.3999999999999998E-3</v>
    <v>58.269100000000002</v>
    <v>ETF</v>
    <v>45824.840277789066</v>
    <v>7950</v>
    <v>57.704999999999998</v>
    <v>1775417924.48</v>
    <v>JPMorgan:S&amp;MC Enhanced E</v>
    <v>57.81</v>
    <v>57.33</v>
    <v>57.86</v>
    <v>57.86</v>
    <v>JMEE</v>
    <v>JPMorgan:S&amp;MC Enhanced E (ARCX:JMEE)</v>
    <v>95992</v>
    <v>88335</v>
  </rv>
  <rv s="2">
    <v>7951</v>
  </rv>
  <rv s="16">
    <v>en-US</v>
    <v>c7silh</v>
    <v>268435456</v>
    <v>1</v>
    <v>Powered by Refinitiv</v>
    <v>36</v>
    <v>DFA Intl Sustn Core 1 (ARCX:DFSI)</v>
    <v>24</v>
    <v>37</v>
    <v>Finance</v>
    <v>25</v>
    <v>39.488999999999997</v>
    <v>31.3</v>
    <v>0.14499999999999999</v>
    <v>0</v>
    <v>3.7209999999999999E-3</v>
    <v>0</v>
    <v>USD</v>
    <v>NYSE Arca</v>
    <v>ARCX</v>
    <v>2.3999999999999998E-3</v>
    <v>39.46</v>
    <v>ETF</v>
    <v>45824.840277812502</v>
    <v>39.11</v>
    <v>715009257.89999998</v>
    <v>DFA Intl Sustn Core 1</v>
    <v>39.29</v>
    <v>38.965000000000003</v>
    <v>39.11</v>
    <v>39.11</v>
    <v>DFSI</v>
    <v>DFA Intl Sustn Core 1 (ARCX:DFSI)</v>
    <v>30878</v>
    <v>55186</v>
  </rv>
  <rv s="2">
    <v>7953</v>
  </rv>
  <rv s="3">
    <v>https://www.bing.com/financeapi/forcetrigger?t=c6fs5r&amp;q=ARCX%3aJIRE&amp;form=skydnc</v>
    <v>Learn more on Bing</v>
  </rv>
  <rv s="17">
    <v>en-US</v>
    <v>c6fs5r</v>
    <v>268435456</v>
    <v>1</v>
    <v>Powered by Refinitiv</v>
    <v>38</v>
    <v>JPMorgan:IR Enh Eqty (ARCX:JIRE)</v>
    <v>34</v>
    <v>39</v>
    <v>Finance</v>
    <v>25</v>
    <v>70.62</v>
    <v>56.3</v>
    <v>1.0315000000000001</v>
    <v>0.19</v>
    <v>0</v>
    <v>2.7269999999999998E-3</v>
    <v>0</v>
    <v>USD</v>
    <v>NYSE Arca</v>
    <v>ARCX</v>
    <v>2.3999999999999998E-3</v>
    <v>70.44</v>
    <v>ETF</v>
    <v>45824.840277789066</v>
    <v>7955</v>
    <v>69.8</v>
    <v>7255761763.3800001</v>
    <v>JPMorgan:IR Enh Eqty</v>
    <v>70.12</v>
    <v>69.680000000000007</v>
    <v>69.87</v>
    <v>69.87</v>
    <v>JIRE</v>
    <v>JPMorgan:IR Enh Eqty (ARCX:JIRE)</v>
    <v>175796</v>
    <v>390107</v>
  </rv>
  <rv s="2">
    <v>7956</v>
  </rv>
  <rv s="3">
    <v>https://www.bing.com/financeapi/forcetrigger?t=a1qvrw&amp;q=ARCX%3aDEEF&amp;form=skydnc</v>
    <v>Learn more on Bing</v>
  </rv>
  <rv s="17">
    <v>en-US</v>
    <v>a1qvrw</v>
    <v>268435456</v>
    <v>1</v>
    <v>Powered by Refinitiv</v>
    <v>38</v>
    <v>Xtrackers FTSE Dv xUS MF (ARCX:DEEF)</v>
    <v>34</v>
    <v>39</v>
    <v>Finance</v>
    <v>25</v>
    <v>34.28</v>
    <v>27.53</v>
    <v>0.86890000000000001</v>
    <v>0.17369999999999999</v>
    <v>-1.0489999999999999E-4</v>
    <v>5.2259999999999997E-3</v>
    <v>-3.5040000000000002E-3</v>
    <v>USD</v>
    <v>NYSE Arca</v>
    <v>ARCX</v>
    <v>2.3999999999999998E-3</v>
    <v>34.28</v>
    <v>ETF</v>
    <v>45824.840277823438</v>
    <v>7958</v>
    <v>33.412199999999999</v>
    <v>51343142.909999996</v>
    <v>Xtrackers FTSE Dv xUS MF</v>
    <v>34.28</v>
    <v>33.238500000000002</v>
    <v>33.412199999999999</v>
    <v>33.408700000000003</v>
    <v>DEEF</v>
    <v>Xtrackers FTSE Dv xUS MF (ARCX:DEEF)</v>
    <v>987</v>
    <v>1253</v>
  </rv>
  <rv s="2">
    <v>7959</v>
  </rv>
  <rv s="3">
    <v>https://www.bing.com/financeapi/forcetrigger?t=a1vxim&amp;q=ARCX%3aIWN&amp;form=skydnc</v>
    <v>Learn more on Bing</v>
  </rv>
  <rv s="17">
    <v>en-US</v>
    <v>a1vxim</v>
    <v>268435456</v>
    <v>1</v>
    <v>Powered by Refinitiv</v>
    <v>38</v>
    <v>iShares:Russ 2000 Vl ETF (ARCX:IWN)</v>
    <v>34</v>
    <v>39</v>
    <v>Finance</v>
    <v>35</v>
    <v>183.5052</v>
    <v>129.38</v>
    <v>0.999</v>
    <v>1.4208000000000001</v>
    <v>-9.7280000000000005E-3</v>
    <v>9.300000000000001E-3</v>
    <v>-1.5</v>
    <v>USD</v>
    <v>NYSE Arca</v>
    <v>ARCX</v>
    <v>2.3999999999999998E-3</v>
    <v>155.25</v>
    <v>ETF</v>
    <v>45824.939392753906</v>
    <v>7961</v>
    <v>153.59</v>
    <v>10736589714.83</v>
    <v>iShares:Russ 2000 Vl ETF</v>
    <v>154.21</v>
    <v>152.7792</v>
    <v>154.19999999999999</v>
    <v>152.69999999999999</v>
    <v>IWN</v>
    <v>iShares:Russ 2000 Vl ETF (ARCX:IWN)</v>
    <v>1459093</v>
    <v>1126692</v>
  </rv>
  <rv s="2">
    <v>7962</v>
  </rv>
  <rv s="3">
    <v>https://www.bing.com/financeapi/forcetrigger?t=a1vxlh&amp;q=ARCX%3aIWO&amp;form=skydnc</v>
    <v>Learn more on Bing</v>
  </rv>
  <rv s="17">
    <v>en-US</v>
    <v>a1vxlh</v>
    <v>268435456</v>
    <v>1</v>
    <v>Powered by Refinitiv</v>
    <v>38</v>
    <v>iShares:Russ 2000 Gr (ARCX:IWO)</v>
    <v>34</v>
    <v>39</v>
    <v>Finance</v>
    <v>25</v>
    <v>317.62</v>
    <v>219.19</v>
    <v>0.99960000000000004</v>
    <v>3.681</v>
    <v>-3.4489999999999998E-3</v>
    <v>1.3403E-2</v>
    <v>-0.95989999999999998</v>
    <v>USD</v>
    <v>NYSE Arca</v>
    <v>ARCX</v>
    <v>2.3999999999999998E-3</v>
    <v>279.86</v>
    <v>ETF</v>
    <v>45824.882781353903</v>
    <v>7964</v>
    <v>276.70499999999998</v>
    <v>11063248414.969999</v>
    <v>iShares:Russ 2000 Gr</v>
    <v>277.52</v>
    <v>274.649</v>
    <v>278.33</v>
    <v>277.37009999999998</v>
    <v>IWO</v>
    <v>iShares:Russ 2000 Gr (ARCX:IWO)</v>
    <v>464471</v>
    <v>390514</v>
  </rv>
  <rv s="2">
    <v>7965</v>
  </rv>
  <rv s="3">
    <v>https://www.bing.com/financeapi/forcetrigger?t=bpr6r7&amp;q=ARCX%3aKEMX&amp;form=skydnc</v>
    <v>Learn more on Bing</v>
  </rv>
  <rv s="17">
    <v>en-US</v>
    <v>bpr6r7</v>
    <v>268435456</v>
    <v>1</v>
    <v>Powered by Refinitiv</v>
    <v>38</v>
    <v>KraneShs:MSCI EM ex Chna (ARCX:KEMX)</v>
    <v>34</v>
    <v>39</v>
    <v>Finance</v>
    <v>25</v>
    <v>32.236499999999999</v>
    <v>23.79</v>
    <v>0.93259999999999998</v>
    <v>0.39269999999999999</v>
    <v>0</v>
    <v>1.2633E-2</v>
    <v>0</v>
    <v>USD</v>
    <v>NYSE Arca</v>
    <v>ARCX</v>
    <v>2.3999999999999998E-3</v>
    <v>31.67</v>
    <v>ETF</v>
    <v>45824.84027780078</v>
    <v>7967</v>
    <v>31.23</v>
    <v>57445468.310000002</v>
    <v>KraneShs:MSCI EM ex Chna</v>
    <v>31.23</v>
    <v>31.084800000000001</v>
    <v>31.477499999999999</v>
    <v>31.477499999999999</v>
    <v>KEMX</v>
    <v>KraneShs:MSCI EM ex Chna (ARCX:KEMX)</v>
    <v>3023</v>
    <v>16677</v>
  </rv>
  <rv s="2">
    <v>7968</v>
  </rv>
  <rv s="3">
    <v>https://www.bing.com/financeapi/forcetrigger?t=bmzwdm&amp;q=ARCX%3aMUST&amp;form=skydnc</v>
    <v>Learn more on Bing</v>
  </rv>
  <rv s="17">
    <v>en-US</v>
    <v>bmzwdm</v>
    <v>268435456</v>
    <v>1</v>
    <v>Powered by Refinitiv</v>
    <v>38</v>
    <v>Columbia:Mlt-Sec Mun Inc (ARCX:MUST)</v>
    <v>34</v>
    <v>39</v>
    <v>Finance</v>
    <v>25</v>
    <v>20.94</v>
    <v>19.004999999999999</v>
    <v>0.99139999999999995</v>
    <v>-0.01</v>
    <v>0</v>
    <v>-4.9899999999999999E-4</v>
    <v>0</v>
    <v>USD</v>
    <v>NYSE Arca</v>
    <v>ARCX</v>
    <v>2.3E-3</v>
    <v>20.07</v>
    <v>ETF</v>
    <v>45824.840277823438</v>
    <v>7970</v>
    <v>19.920000000000002</v>
    <v>424084326.56999999</v>
    <v>Columbia:Mlt-Sec Mun Inc</v>
    <v>19.989999999999998</v>
    <v>20.04</v>
    <v>20.03</v>
    <v>20.03</v>
    <v>MUST</v>
    <v>Columbia:Mlt-Sec Mun Inc (ARCX:MUST)</v>
    <v>79817</v>
    <v>149385</v>
  </rv>
  <rv s="2">
    <v>7971</v>
  </rv>
  <rv s="3">
    <v>https://www.bing.com/financeapi/forcetrigger?t=a1n4p2&amp;q=XNAS%3aAGZD&amp;form=skydnc</v>
    <v>Learn more on Bing</v>
  </rv>
  <rv s="17">
    <v>en-US</v>
    <v>a1n4p2</v>
    <v>268435456</v>
    <v>1</v>
    <v>Powered by Refinitiv</v>
    <v>38</v>
    <v>WisdomTree:IR Hdg US AB (XNAS:AGZD)</v>
    <v>34</v>
    <v>39</v>
    <v>Finance</v>
    <v>25</v>
    <v>22.87</v>
    <v>21.84</v>
    <v>0.13789999999999999</v>
    <v>0.02</v>
    <v>0</v>
    <v>8.9569999999999993E-4</v>
    <v>0</v>
    <v>USD</v>
    <v>Nasdaq Stock Market</v>
    <v>XNAS</v>
    <v>2.3E-3</v>
    <v>22.44</v>
    <v>ETF</v>
    <v>45824.843750265623</v>
    <v>7973</v>
    <v>22.3201</v>
    <v>107053678.05</v>
    <v>WisdomTree:IR Hdg US AB</v>
    <v>22.33</v>
    <v>22.33</v>
    <v>22.35</v>
    <v>22.35</v>
    <v>AGZD</v>
    <v>WisdomTree:IR Hdg US AB (XNAS:AGZD)</v>
    <v>13304</v>
    <v>59510</v>
  </rv>
  <rv s="2">
    <v>7974</v>
  </rv>
  <rv s="3">
    <v>https://www.bing.com/financeapi/forcetrigger?t=a25fz2&amp;q=ARCX%3aVNLA&amp;form=skydnc</v>
    <v>Learn more on Bing</v>
  </rv>
  <rv s="17">
    <v>en-US</v>
    <v>a25fz2</v>
    <v>268435456</v>
    <v>1</v>
    <v>Powered by Refinitiv</v>
    <v>38</v>
    <v>Jns Hndsn Shr Dur Inc (ARCX:VNLA)</v>
    <v>34</v>
    <v>39</v>
    <v>Finance</v>
    <v>25</v>
    <v>49.21</v>
    <v>48.22</v>
    <v>8.3699999999999997E-2</v>
    <v>0.03</v>
    <v>-6.1160000000000001E-4</v>
    <v>6.1200000000000002E-4</v>
    <v>-0.03</v>
    <v>USD</v>
    <v>NYSE Arca</v>
    <v>ARCX</v>
    <v>2.3E-3</v>
    <v>49.05</v>
    <v>ETF</v>
    <v>45824.840277812502</v>
    <v>7976</v>
    <v>49.021700000000003</v>
    <v>2535858842.7399998</v>
    <v>Jns Hndsn Shr Dur Inc</v>
    <v>49.04</v>
    <v>49.02</v>
    <v>49.05</v>
    <v>49.02</v>
    <v>VNLA</v>
    <v>Jns Hndsn Shr Dur Inc (ARCX:VNLA)</v>
    <v>318529</v>
    <v>432608</v>
  </rv>
  <rv s="2">
    <v>7977</v>
  </rv>
  <rv s="18">
    <v>en-US</v>
    <v>cagigh</v>
    <v>268435456</v>
    <v>1</v>
    <v>Powered by Refinitiv</v>
    <v>40</v>
    <v>JPMorgan:Ltd Dur Bd (BATS:JPLD)</v>
    <v>24</v>
    <v>39</v>
    <v>Finance</v>
    <v>17</v>
    <v>52.23</v>
    <v>50.94</v>
    <v>0.25080000000000002</v>
    <v>-0.04</v>
    <v>0.25067499999999998</v>
    <v>-7.7070000000000003E-4</v>
    <v>13</v>
    <v>USD</v>
    <v>CBOE BZX Exchange</v>
    <v>BATS</v>
    <v>2.3E-3</v>
    <v>51.93</v>
    <v>ETF</v>
    <v>45824.896499548435</v>
    <v>51.86</v>
    <v>1204414255.4400001</v>
    <v>JPMorgan:Ltd Dur Bd</v>
    <v>51.89</v>
    <v>51.9</v>
    <v>51.86</v>
    <v>64.86</v>
    <v>JPLD</v>
    <v>JPMorgan:Ltd Dur Bd (BATS:JPLD)</v>
    <v>35062</v>
    <v>88483</v>
  </rv>
  <rv s="2">
    <v>7979</v>
  </rv>
  <rv s="3">
    <v>https://www.bing.com/financeapi/forcetrigger?t=a245lh&amp;q=ARCX%3aTFI&amp;form=skydnc</v>
    <v>Learn more on Bing</v>
  </rv>
  <rv s="17">
    <v>en-US</v>
    <v>a245lh</v>
    <v>268435456</v>
    <v>1</v>
    <v>Powered by Refinitiv</v>
    <v>38</v>
    <v>SPDR Nuv ICE Muni Bd (ARCX:TFI)</v>
    <v>34</v>
    <v>39</v>
    <v>Finance</v>
    <v>25</v>
    <v>46.9</v>
    <v>42.84</v>
    <v>1.1107</v>
    <v>0.03</v>
    <v>0</v>
    <v>6.7519999999999993E-4</v>
    <v>0</v>
    <v>USD</v>
    <v>NYSE Arca</v>
    <v>ARCX</v>
    <v>2.3E-3</v>
    <v>44.499899999999997</v>
    <v>ETF</v>
    <v>45824.86516114531</v>
    <v>7981</v>
    <v>44.41</v>
    <v>3171849541.4299998</v>
    <v>SPDR Nuv ICE Muni Bd</v>
    <v>44.41</v>
    <v>44.43</v>
    <v>44.46</v>
    <v>44.46</v>
    <v>TFI</v>
    <v>SPDR Nuv ICE Muni Bd (ARCX:TFI)</v>
    <v>828994</v>
    <v>851865</v>
  </rv>
  <rv s="2">
    <v>7982</v>
  </rv>
  <rv s="3">
    <v>https://www.bing.com/financeapi/forcetrigger?t=c1p9oc&amp;q=ARCX%3aEMHC&amp;form=skydnc</v>
    <v>Learn more on Bing</v>
  </rv>
  <rv s="17">
    <v>en-US</v>
    <v>c1p9oc</v>
    <v>268435456</v>
    <v>1</v>
    <v>Powered by Refinitiv</v>
    <v>38</v>
    <v>SPDR Bbg EM USD Bd (ARCX:EMHC)</v>
    <v>34</v>
    <v>39</v>
    <v>Finance</v>
    <v>25</v>
    <v>25.22</v>
    <v>22.84</v>
    <v>1.0515000000000001</v>
    <v>-0.01</v>
    <v>0</v>
    <v>-4.1320000000000001E-4</v>
    <v>0</v>
    <v>USD</v>
    <v>NYSE Arca</v>
    <v>ARCX</v>
    <v>2.3E-3</v>
    <v>24.289899999999999</v>
    <v>ETF</v>
    <v>45824.840277789066</v>
    <v>7984</v>
    <v>24.19</v>
    <v>185410842.22999999</v>
    <v>SPDR Bbg EM USD Bd</v>
    <v>24.23</v>
    <v>24.2</v>
    <v>24.19</v>
    <v>24.19</v>
    <v>EMHC</v>
    <v>SPDR Bbg EM USD Bd (ARCX:EMHC)</v>
    <v>31953</v>
    <v>60096</v>
  </rv>
  <rv s="2">
    <v>7985</v>
  </rv>
  <rv s="3">
    <v>https://www.bing.com/financeapi/forcetrigger?t=a1vxoc&amp;q=ARCX%3aIWP&amp;form=skydnc</v>
    <v>Learn more on Bing</v>
  </rv>
  <rv s="17">
    <v>en-US</v>
    <v>a1vxoc</v>
    <v>268435456</v>
    <v>1</v>
    <v>Powered by Refinitiv</v>
    <v>38</v>
    <v>iShares:Russ MC Gr (ARCX:IWP)</v>
    <v>34</v>
    <v>39</v>
    <v>Finance</v>
    <v>25</v>
    <v>139.68</v>
    <v>99.85</v>
    <v>0.99990000000000001</v>
    <v>2.0529999999999999</v>
    <v>2.9559999999999998E-4</v>
    <v>1.5406999999999999E-2</v>
    <v>0.04</v>
    <v>USD</v>
    <v>NYSE Arca</v>
    <v>ARCX</v>
    <v>2.3E-3</v>
    <v>135.79</v>
    <v>ETF</v>
    <v>45824.840277789066</v>
    <v>7987</v>
    <v>134.32</v>
    <v>18481606322.290001</v>
    <v>iShares:Russ MC Gr</v>
    <v>134.32</v>
    <v>133.24700000000001</v>
    <v>135.30000000000001</v>
    <v>135.34</v>
    <v>IWP</v>
    <v>iShares:Russ MC Gr (ARCX:IWP)</v>
    <v>1159358</v>
    <v>863240</v>
  </rv>
  <rv s="2">
    <v>7988</v>
  </rv>
  <rv s="3">
    <v>https://www.bing.com/financeapi/forcetrigger?t=a1vxu2&amp;q=ARCX%3aIWS&amp;form=skydnc</v>
    <v>Learn more on Bing</v>
  </rv>
  <rv s="17">
    <v>en-US</v>
    <v>a1vxu2</v>
    <v>268435456</v>
    <v>1</v>
    <v>Powered by Refinitiv</v>
    <v>38</v>
    <v>iShares:Russ MC Val (ARCX:IWS)</v>
    <v>34</v>
    <v>39</v>
    <v>Finance</v>
    <v>25</v>
    <v>140.94999999999999</v>
    <v>108.85</v>
    <v>0.99980000000000002</v>
    <v>1.292</v>
    <v>-1.2591000000000001E-2</v>
    <v>1.0081E-2</v>
    <v>-1.63</v>
    <v>USD</v>
    <v>NYSE Arca</v>
    <v>ARCX</v>
    <v>2.3E-3</v>
    <v>130.06</v>
    <v>ETF</v>
    <v>45824.840277812502</v>
    <v>7990</v>
    <v>129.05969999999999</v>
    <v>13019741129.66</v>
    <v>iShares:Russ MC Val</v>
    <v>129.16</v>
    <v>128.16800000000001</v>
    <v>129.46</v>
    <v>127.83</v>
    <v>IWS</v>
    <v>iShares:Russ MC Val (ARCX:IWS)</v>
    <v>1132840</v>
    <v>463131</v>
  </rv>
  <rv s="2">
    <v>7991</v>
  </rv>
  <rv s="16">
    <v>en-US</v>
    <v>c7gxm7</v>
    <v>268435456</v>
    <v>1</v>
    <v>Powered by Refinitiv</v>
    <v>36</v>
    <v>Avantis All Equity Mkts (ARCX:AVGE)</v>
    <v>24</v>
    <v>37</v>
    <v>Finance</v>
    <v>25</v>
    <v>77.02</v>
    <v>61.767499999999998</v>
    <v>0.66500000000000004</v>
    <v>0</v>
    <v>8.77E-3</v>
    <v>0</v>
    <v>USD</v>
    <v>NYSE Arca</v>
    <v>ARCX</v>
    <v>2.3E-3</v>
    <v>76.799700000000001</v>
    <v>ETF</v>
    <v>45824.84027780078</v>
    <v>76.38</v>
    <v>533347752.54000002</v>
    <v>Avantis All Equity Mkts</v>
    <v>76.510000000000005</v>
    <v>75.83</v>
    <v>76.495000000000005</v>
    <v>76.495000000000005</v>
    <v>AVGE</v>
    <v>Avantis All Equity Mkts (ARCX:AVGE)</v>
    <v>11979</v>
    <v>18557</v>
  </rv>
  <rv s="2">
    <v>7993</v>
  </rv>
  <rv s="3">
    <v>https://www.bing.com/financeapi/forcetrigger?t=brmnzr&amp;q=ARCX%3aAVDE&amp;form=skydnc</v>
    <v>Learn more on Bing</v>
  </rv>
  <rv s="17">
    <v>en-US</v>
    <v>brmnzr</v>
    <v>268435456</v>
    <v>1</v>
    <v>Powered by Refinitiv</v>
    <v>38</v>
    <v>Avantis Intl Equity (ARCX:AVDE)</v>
    <v>34</v>
    <v>39</v>
    <v>Finance</v>
    <v>25</v>
    <v>74.527000000000001</v>
    <v>58.555</v>
    <v>1.0508999999999999</v>
    <v>0.27</v>
    <v>0</v>
    <v>3.6649999999999999E-3</v>
    <v>0</v>
    <v>USD</v>
    <v>NYSE Arca</v>
    <v>ARCX</v>
    <v>2.3E-3</v>
    <v>74.527000000000001</v>
    <v>ETF</v>
    <v>45824.84027780078</v>
    <v>7995</v>
    <v>73.89</v>
    <v>7067396660.8699999</v>
    <v>Avantis Intl Equity</v>
    <v>74.31</v>
    <v>73.67</v>
    <v>73.94</v>
    <v>73.94</v>
    <v>AVDE</v>
    <v>Avantis Intl Equity (ARCX:AVDE)</v>
    <v>484386</v>
    <v>434543</v>
  </rv>
  <rv s="2">
    <v>7996</v>
  </rv>
  <rv s="3">
    <v>https://www.bing.com/financeapi/forcetrigger?t=a1xghw&amp;q=ARCX%3aMDY&amp;form=skydnc</v>
    <v>Learn more on Bing</v>
  </rv>
  <rv s="17">
    <v>en-US</v>
    <v>a1xghw</v>
    <v>268435456</v>
    <v>1</v>
    <v>Powered by Refinitiv</v>
    <v>38</v>
    <v>SPDR S&amp;P MidCap 400 (ARCX:MDY)</v>
    <v>34</v>
    <v>39</v>
    <v>Finance</v>
    <v>25</v>
    <v>624.125</v>
    <v>458.82</v>
    <v>0.99450000000000005</v>
    <v>6.26</v>
    <v>0</v>
    <v>1.137E-2</v>
    <v>0</v>
    <v>USD</v>
    <v>NYSE Arca</v>
    <v>ARCX</v>
    <v>2.3E-3</v>
    <v>559.77</v>
    <v>ETF</v>
    <v>45824.878406515621</v>
    <v>7998</v>
    <v>553.97</v>
    <v>21974340645.470001</v>
    <v>SPDR S&amp;P MidCap 400</v>
    <v>555.66</v>
    <v>550.57000000000005</v>
    <v>556.83000000000004</v>
    <v>556.83000000000004</v>
    <v>MDY</v>
    <v>SPDR S&amp;P MidCap 400 (ARCX:MDY)</v>
    <v>1426187</v>
    <v>724579</v>
  </rv>
  <rv s="2">
    <v>7999</v>
  </rv>
  <rv s="3">
    <v>https://www.bing.com/financeapi/forcetrigger?t=a1zqtc&amp;q=ARCX%3aPFFD&amp;form=skydnc</v>
    <v>Learn more on Bing</v>
  </rv>
  <rv s="17">
    <v>en-US</v>
    <v>a1zqtc</v>
    <v>268435456</v>
    <v>1</v>
    <v>Powered by Refinitiv</v>
    <v>38</v>
    <v>Glbl X US Preferred (ARCX:PFFD)</v>
    <v>34</v>
    <v>39</v>
    <v>Finance</v>
    <v>25</v>
    <v>21.08</v>
    <v>17.809999999999999</v>
    <v>1.2248000000000001</v>
    <v>-0.03</v>
    <v>8.6210000000000002E-3</v>
    <v>-1.614E-3</v>
    <v>0.16</v>
    <v>USD</v>
    <v>NYSE Arca</v>
    <v>ARCX</v>
    <v>2.3E-3</v>
    <v>18.684999999999999</v>
    <v>ETF</v>
    <v>45824.860335022655</v>
    <v>8001</v>
    <v>18.55</v>
    <v>2286599258.6199999</v>
    <v>Glbl X US Preferred</v>
    <v>18.61</v>
    <v>18.59</v>
    <v>18.559999999999999</v>
    <v>18.72</v>
    <v>PFFD</v>
    <v>Glbl X US Preferred (ARCX:PFFD)</v>
    <v>545055</v>
    <v>562663</v>
  </rv>
  <rv s="2">
    <v>8002</v>
  </rv>
  <rv s="3">
    <v>https://www.bing.com/financeapi/forcetrigger?t=c5m8k2&amp;q=BATS%3aDFIC&amp;form=skydnc</v>
    <v>Learn more on Bing</v>
  </rv>
  <rv s="17">
    <v>en-US</v>
    <v>c5m8k2</v>
    <v>268435456</v>
    <v>1</v>
    <v>Powered by Refinitiv</v>
    <v>38</v>
    <v>DFA Intl Core Equity 2 (BATS:DFIC)</v>
    <v>34</v>
    <v>39</v>
    <v>Finance</v>
    <v>17</v>
    <v>31.19</v>
    <v>24.590299999999999</v>
    <v>1.0142</v>
    <v>0.11</v>
    <v>0</v>
    <v>3.5670000000000003E-3</v>
    <v>0</v>
    <v>USD</v>
    <v>CBOE BZX Exchange</v>
    <v>BATS</v>
    <v>2.3E-3</v>
    <v>31.19</v>
    <v>ETF</v>
    <v>45824.840289860935</v>
    <v>8004</v>
    <v>30.934999999999999</v>
    <v>9233304145.1000004</v>
    <v>DFA Intl Core Equity 2</v>
    <v>31.09</v>
    <v>30.84</v>
    <v>30.95</v>
    <v>30.95</v>
    <v>DFIC</v>
    <v>DFA Intl Core Equity 2 (BATS:DFIC)</v>
    <v>741187</v>
    <v>928081</v>
  </rv>
  <rv s="2">
    <v>8005</v>
  </rv>
  <rv s="3">
    <v>https://www.bing.com/financeapi/forcetrigger?t=a1vs7w&amp;q=ARCX%3aISCF&amp;form=skydnc</v>
    <v>Learn more on Bing</v>
  </rv>
  <rv s="17">
    <v>en-US</v>
    <v>a1vs7w</v>
    <v>268435456</v>
    <v>1</v>
    <v>Powered by Refinitiv</v>
    <v>38</v>
    <v>iShares:Intl SC EF (ARCX:ISCF)</v>
    <v>34</v>
    <v>39</v>
    <v>Finance</v>
    <v>25</v>
    <v>38.89</v>
    <v>29.88</v>
    <v>0.98750000000000004</v>
    <v>0.16600000000000001</v>
    <v>0</v>
    <v>4.4169999999999999E-3</v>
    <v>0</v>
    <v>USD</v>
    <v>NYSE Arca</v>
    <v>ARCX</v>
    <v>2.3E-3</v>
    <v>38</v>
    <v>ETF</v>
    <v>45824.840277823438</v>
    <v>8007</v>
    <v>37.739100000000001</v>
    <v>346369704.51999998</v>
    <v>iShares:Intl SC EF</v>
    <v>37.92</v>
    <v>37.584000000000003</v>
    <v>37.75</v>
    <v>37.75</v>
    <v>ISCF</v>
    <v>iShares:Intl SC EF (ARCX:ISCF)</v>
    <v>36051</v>
    <v>40446</v>
  </rv>
  <rv s="2">
    <v>8008</v>
  </rv>
  <rv s="3">
    <v>https://www.bing.com/financeapi/forcetrigger?t=c5jrlh&amp;q=ARCX%3aAVSD&amp;form=skydnc</v>
    <v>Learn more on Bing</v>
  </rv>
  <rv s="17">
    <v>en-US</v>
    <v>c5jrlh</v>
    <v>268435456</v>
    <v>1</v>
    <v>Powered by Refinitiv</v>
    <v>38</v>
    <v>Avantis Resp Intl Eqty (ARCX:AVSD)</v>
    <v>34</v>
    <v>39</v>
    <v>Finance</v>
    <v>25</v>
    <v>67.819999999999993</v>
    <v>53.36</v>
    <v>1.0763</v>
    <v>0.36749999999999999</v>
    <v>0</v>
    <v>5.4949999999999999E-3</v>
    <v>0</v>
    <v>USD</v>
    <v>NYSE Arca</v>
    <v>ARCX</v>
    <v>2.3E-3</v>
    <v>67.819999999999993</v>
    <v>ETF</v>
    <v>45824.840277812502</v>
    <v>8010</v>
    <v>67.249300000000005</v>
    <v>182665314.21000001</v>
    <v>Avantis Resp Intl Eqty</v>
    <v>67.569999999999993</v>
    <v>66.881799999999998</v>
    <v>67.249300000000005</v>
    <v>67.249300000000005</v>
    <v>AVSD</v>
    <v>Avantis Resp Intl Eqty (ARCX:AVSD)</v>
    <v>9728</v>
    <v>5730</v>
  </rv>
  <rv s="2">
    <v>8011</v>
  </rv>
  <rv s="3">
    <v>https://www.bing.com/financeapi/forcetrigger?t=a1ub27&amp;q=ARCX%3aGSY&amp;form=skydnc</v>
    <v>Learn more on Bing</v>
  </rv>
  <rv s="17">
    <v>en-US</v>
    <v>a1ub27</v>
    <v>268435456</v>
    <v>1</v>
    <v>Powered by Refinitiv</v>
    <v>38</v>
    <v>Invesco Ultr Sh Dur (ARCX:GSY)</v>
    <v>34</v>
    <v>39</v>
    <v>Finance</v>
    <v>25</v>
    <v>50.37</v>
    <v>49.86</v>
    <v>0.26869999999999999</v>
    <v>0.01</v>
    <v>-1.9919999999999999E-4</v>
    <v>1.9919999999999999E-4</v>
    <v>-0.01</v>
    <v>USD</v>
    <v>NYSE Arca</v>
    <v>ARCX</v>
    <v>2.2000000000000001E-3</v>
    <v>50.22</v>
    <v>ETF</v>
    <v>45824.9274696875</v>
    <v>8013</v>
    <v>50.19</v>
    <v>2755733865.7199998</v>
    <v>Invesco Ultr Sh Dur</v>
    <v>50.19</v>
    <v>50.2</v>
    <v>50.21</v>
    <v>50.2</v>
    <v>GSY</v>
    <v>Invesco Ultr Sh Dur (ARCX:GSY)</v>
    <v>537386</v>
    <v>565084</v>
  </rv>
  <rv s="2">
    <v>8014</v>
  </rv>
  <rv s="3">
    <v>https://www.bing.com/financeapi/forcetrigger?t=buegim&amp;q=ARCX%3aBKHY&amp;form=skydnc</v>
    <v>Learn more on Bing</v>
  </rv>
  <rv s="17">
    <v>en-US</v>
    <v>buegim</v>
    <v>268435456</v>
    <v>1</v>
    <v>Powered by Refinitiv</v>
    <v>38</v>
    <v>BNYM ETF:High Yield (ARCX:BKHY)</v>
    <v>34</v>
    <v>39</v>
    <v>Finance</v>
    <v>25</v>
    <v>48.99</v>
    <v>42.33</v>
    <v>1.0208999999999999</v>
    <v>0.11459999999999999</v>
    <v>0</v>
    <v>2.4069999999999999E-3</v>
    <v>0</v>
    <v>USD</v>
    <v>NYSE Arca</v>
    <v>ARCX</v>
    <v>2.2000000000000001E-3</v>
    <v>47.754199999999997</v>
    <v>ETF</v>
    <v>45824.840277812502</v>
    <v>8016</v>
    <v>47.67</v>
    <v>361892104.01999998</v>
    <v>BNYM ETF:High Yield</v>
    <v>47.73</v>
    <v>47.615400000000001</v>
    <v>47.73</v>
    <v>47.73</v>
    <v>BKHY</v>
    <v>BNYM ETF:High Yield (ARCX:BKHY)</v>
    <v>14807</v>
    <v>138497</v>
  </rv>
  <rv s="2">
    <v>8017</v>
  </rv>
  <rv s="16">
    <v>en-US</v>
    <v>c89mlh</v>
    <v>268435456</v>
    <v>1</v>
    <v>Powered by Refinitiv</v>
    <v>36</v>
    <v>DFA US Large Cap Value (ARCX:DFLV)</v>
    <v>24</v>
    <v>37</v>
    <v>Finance</v>
    <v>25</v>
    <v>32.780099999999997</v>
    <v>26.26</v>
    <v>0.25</v>
    <v>0</v>
    <v>8.2240000000000004E-3</v>
    <v>0</v>
    <v>USD</v>
    <v>NYSE Arca</v>
    <v>ARCX</v>
    <v>2.2000000000000001E-3</v>
    <v>30.72</v>
    <v>ETF</v>
    <v>45824.840277789066</v>
    <v>30.5</v>
    <v>3391363363.5999999</v>
    <v>DFA US Large Cap Value</v>
    <v>30.53</v>
    <v>30.4</v>
    <v>30.65</v>
    <v>30.65</v>
    <v>DFLV</v>
    <v>DFA US Large Cap Value (ARCX:DFLV)</v>
    <v>778353</v>
    <v>671128</v>
  </rv>
  <rv s="2">
    <v>8019</v>
  </rv>
  <rv s="16">
    <v>en-US</v>
    <v>cbf5a2</v>
    <v>268435456</v>
    <v>1</v>
    <v>Powered by Refinitiv</v>
    <v>36</v>
    <v>DFA Glbl Cr Pl Fxd Inc (XNAS:DFGP)</v>
    <v>24</v>
    <v>37</v>
    <v>Finance</v>
    <v>25</v>
    <v>55.46</v>
    <v>51.92</v>
    <v>-0.04</v>
    <v>0</v>
    <v>-7.4160000000000003E-4</v>
    <v>0</v>
    <v>USD</v>
    <v>Nasdaq Stock Market</v>
    <v>XNAS</v>
    <v>2.2000000000000001E-3</v>
    <v>54.055</v>
    <v>ETF</v>
    <v>45824.843750057815</v>
    <v>53.9</v>
    <v>1527576534</v>
    <v>DFA Glbl Cr Pl Fxd Inc</v>
    <v>53.95</v>
    <v>53.94</v>
    <v>53.9</v>
    <v>53.9</v>
    <v>DFGP</v>
    <v>DFA Glbl Cr Pl Fxd Inc (XNAS:DFGP)</v>
    <v>76609</v>
    <v>120396</v>
  </rv>
  <rv s="2">
    <v>8021</v>
  </rv>
  <rv s="3">
    <v>https://www.bing.com/financeapi/forcetrigger?t=a1zrbh&amp;q=ARCX%3aPFIG&amp;form=skydnc</v>
    <v>Learn more on Bing</v>
  </rv>
  <rv s="17">
    <v>en-US</v>
    <v>a1zrbh</v>
    <v>268435456</v>
    <v>1</v>
    <v>Powered by Refinitiv</v>
    <v>38</v>
    <v>Invesco Fund IG C Bd (ARCX:PFIG)</v>
    <v>34</v>
    <v>39</v>
    <v>Finance</v>
    <v>25</v>
    <v>25.2</v>
    <v>22.642800000000001</v>
    <v>1.0760000000000001</v>
    <v>-0.04</v>
    <v>0</v>
    <v>-1.6750000000000001E-3</v>
    <v>0</v>
    <v>USD</v>
    <v>NYSE Arca</v>
    <v>ARCX</v>
    <v>2.2000000000000001E-3</v>
    <v>23.915700000000001</v>
    <v>ETF</v>
    <v>45824.840277823438</v>
    <v>8023</v>
    <v>23.83</v>
    <v>85788663.370000005</v>
    <v>Invesco Fund IG C Bd</v>
    <v>23.915299999999998</v>
    <v>23.88</v>
    <v>23.84</v>
    <v>23.84</v>
    <v>PFIG</v>
    <v>Invesco Fund IG C Bd (ARCX:PFIG)</v>
    <v>115847</v>
    <v>14703</v>
  </rv>
  <rv s="2">
    <v>8024</v>
  </rv>
  <rv s="3">
    <v>https://www.bing.com/financeapi/forcetrigger?t=bhxbxm&amp;q=ARCX%3aJMBS&amp;form=skydnc</v>
    <v>Learn more on Bing</v>
  </rv>
  <rv s="17">
    <v>en-US</v>
    <v>bhxbxm</v>
    <v>268435456</v>
    <v>1</v>
    <v>Powered by Refinitiv</v>
    <v>38</v>
    <v>Jns Hndsn Mort-Bckd Sec (ARCX:JMBS)</v>
    <v>34</v>
    <v>39</v>
    <v>Finance</v>
    <v>25</v>
    <v>47.06</v>
    <v>43.451799999999999</v>
    <v>1.0206999999999999</v>
    <v>-0.06</v>
    <v>0</v>
    <v>-1.351E-3</v>
    <v>0</v>
    <v>USD</v>
    <v>NYSE Arca</v>
    <v>ARCX</v>
    <v>2.2000000000000001E-3</v>
    <v>44.500100000000003</v>
    <v>ETF</v>
    <v>45824.84027780078</v>
    <v>8026</v>
    <v>44.33</v>
    <v>5459070135.7700005</v>
    <v>Jns Hndsn Mort-Bckd Sec</v>
    <v>44.42</v>
    <v>44.42</v>
    <v>44.36</v>
    <v>44.36</v>
    <v>JMBS</v>
    <v>Jns Hndsn Mort-Bckd Sec (ARCX:JMBS)</v>
    <v>1933408</v>
    <v>502882</v>
  </rv>
  <rv s="2">
    <v>8027</v>
  </rv>
  <rv s="16">
    <v>en-US</v>
    <v>c89mim</v>
    <v>268435456</v>
    <v>1</v>
    <v>Powered by Refinitiv</v>
    <v>36</v>
    <v>DFA Global Real Estate (ARCX:DFGR)</v>
    <v>24</v>
    <v>37</v>
    <v>Finance</v>
    <v>25</v>
    <v>29.389900000000001</v>
    <v>22.9</v>
    <v>0.03</v>
    <v>0</v>
    <v>1.116E-3</v>
    <v>0</v>
    <v>USD</v>
    <v>NYSE Arca</v>
    <v>ARCX</v>
    <v>2.2000000000000001E-3</v>
    <v>27.2</v>
    <v>ETF</v>
    <v>45824.84027780078</v>
    <v>26.840199999999999</v>
    <v>2457089543.8000002</v>
    <v>DFA Global Real Estate</v>
    <v>27.03</v>
    <v>26.89</v>
    <v>26.92</v>
    <v>26.92</v>
    <v>DFGR</v>
    <v>DFA Global Real Estate (ARCX:DFGR)</v>
    <v>207481</v>
    <v>281920</v>
  </rv>
  <rv s="2">
    <v>8029</v>
  </rv>
  <rv s="16">
    <v>en-US</v>
    <v>cc5par</v>
    <v>268435456</v>
    <v>1</v>
    <v>Powered by Refinitiv</v>
    <v>36</v>
    <v>CoinShares Valkyrie Btcn (XNAS:BRRR)</v>
    <v>24</v>
    <v>37</v>
    <v>Finance</v>
    <v>25</v>
    <v>31.67</v>
    <v>14.02</v>
    <v>1</v>
    <v>-5.5300000000000002E-3</v>
    <v>3.3624999999999995E-2</v>
    <v>-0.17</v>
    <v>USD</v>
    <v>Nasdaq Stock Market</v>
    <v>XNAS</v>
    <v>2.2000000000000001E-3</v>
    <v>30.81</v>
    <v>ETF</v>
    <v>45824.878131435158</v>
    <v>30.12</v>
    <v>628890112.16999996</v>
    <v>CoinShares Valkyrie Btcn</v>
    <v>30.17</v>
    <v>29.74</v>
    <v>30.74</v>
    <v>30.57</v>
    <v>BRRR</v>
    <v>CoinShares Valkyrie Btcn (XNAS:BRRR)</v>
    <v>115121</v>
    <v>132409</v>
  </rv>
  <rv s="2">
    <v>8031</v>
  </rv>
  <rv s="16">
    <v>en-US</v>
    <v>cc5pdm</v>
    <v>268435456</v>
    <v>1</v>
    <v>Powered by Refinitiv</v>
    <v>36</v>
    <v>iShares Bitcoin Trust (XNAS:IBIT)</v>
    <v>24</v>
    <v>37</v>
    <v>Finance</v>
    <v>35</v>
    <v>63.7</v>
    <v>28.23</v>
    <v>2.06</v>
    <v>-2.751E-3</v>
    <v>3.4483E-2</v>
    <v>-0.17</v>
    <v>USD</v>
    <v>Nasdaq Stock Market</v>
    <v>XNAS</v>
    <v>2.2000000000000001E-3</v>
    <v>61.95</v>
    <v>ETF</v>
    <v>45824.94242997656</v>
    <v>60.51</v>
    <v>69644295718.279999</v>
    <v>iShares Bitcoin Trust</v>
    <v>60.6</v>
    <v>59.74</v>
    <v>61.8</v>
    <v>61.63</v>
    <v>IBIT</v>
    <v>iShares Bitcoin Trust (XNAS:IBIT)</v>
    <v>41567652</v>
    <v>45827223</v>
  </rv>
  <rv s="2">
    <v>8033</v>
  </rv>
  <rv s="3">
    <v>https://www.bing.com/financeapi/forcetrigger?t=c5ytur&amp;q=BATS%3aWEED&amp;form=skydnc</v>
    <v>Learn more on Bing</v>
  </rv>
  <rv s="17">
    <v>en-US</v>
    <v>c5ytur</v>
    <v>268435456</v>
    <v>1</v>
    <v>Powered by Refinitiv</v>
    <v>38</v>
    <v>Roundhill Cannabis ETF (BATS:WEED)</v>
    <v>34</v>
    <v>39</v>
    <v>Finance</v>
    <v>17</v>
    <v>35.369999999999997</v>
    <v>8.7899999999999991</v>
    <v>0.92259999999999998</v>
    <v>0.126</v>
    <v>5.6689999999999996E-3</v>
    <v>1.3404000000000001E-2</v>
    <v>5.3999999999999999E-2</v>
    <v>USD</v>
    <v>CBOE BZX Exchange</v>
    <v>BATS</v>
    <v>2.2000000000000001E-3</v>
    <v>9.7799999999999994</v>
    <v>ETF</v>
    <v>45824.840348760939</v>
    <v>8035</v>
    <v>9.5259999999999998</v>
    <v>3843261.67</v>
    <v>Roundhill Cannabis ETF</v>
    <v>9.67</v>
    <v>9.4</v>
    <v>9.5259999999999998</v>
    <v>9.58</v>
    <v>WEED</v>
    <v>Roundhill Cannabis ETF (BATS:WEED)</v>
    <v>5264</v>
    <v>14007</v>
  </rv>
  <rv s="2">
    <v>8036</v>
  </rv>
  <rv s="16">
    <v>en-US</v>
    <v>ca75m7</v>
    <v>268435456</v>
    <v>1</v>
    <v>Powered by Refinitiv</v>
    <v>36</v>
    <v>Avantis Moderate Alloc (ARCX:AVMA)</v>
    <v>24</v>
    <v>37</v>
    <v>Finance</v>
    <v>25</v>
    <v>62.37</v>
    <v>52.83</v>
    <v>0.38850000000000001</v>
    <v>0</v>
    <v>6.4090000000000006E-3</v>
    <v>0</v>
    <v>USD</v>
    <v>NYSE Arca</v>
    <v>ARCX</v>
    <v>2.0999999999999999E-3</v>
    <v>61.23</v>
    <v>ETF</v>
    <v>45824.840277789066</v>
    <v>61.011099999999999</v>
    <v>28364046.109999999</v>
    <v>Avantis Moderate Alloc</v>
    <v>61.16</v>
    <v>60.622599999999998</v>
    <v>61.011099999999999</v>
    <v>61.011099999999999</v>
    <v>AVMA</v>
    <v>Avantis Moderate Alloc (ARCX:AVMA)</v>
    <v>1398</v>
    <v>3416</v>
  </rv>
  <rv s="2">
    <v>8038</v>
  </rv>
  <rv s="3">
    <v>https://www.bing.com/financeapi/forcetrigger?t=bqbtww&amp;q=BATS%3aNULC&amp;form=skydnc</v>
    <v>Learn more on Bing</v>
  </rv>
  <rv s="17">
    <v>en-US</v>
    <v>bqbtww</v>
    <v>268435456</v>
    <v>1</v>
    <v>Powered by Refinitiv</v>
    <v>38</v>
    <v>Nuveen ESG Large-Cap (BATS:NULC)</v>
    <v>34</v>
    <v>39</v>
    <v>Finance</v>
    <v>17</v>
    <v>49.064500000000002</v>
    <v>38.79</v>
    <v>0.98299999999999998</v>
    <v>0.41959999999999997</v>
    <v>0</v>
    <v>8.9210000000000001E-3</v>
    <v>0</v>
    <v>USD</v>
    <v>CBOE BZX Exchange</v>
    <v>BATS</v>
    <v>2.0999999999999999E-3</v>
    <v>47.456099999999999</v>
    <v>ETF</v>
    <v>45824.840325335157</v>
    <v>8040</v>
    <v>47.456099999999999</v>
    <v>44539497.100000001</v>
    <v>Nuveen ESG Large-Cap</v>
    <v>47.456099999999999</v>
    <v>47.036499999999997</v>
    <v>47.456099999999999</v>
    <v>47.456099999999999</v>
    <v>NULC</v>
    <v>Nuveen ESG Large-Cap (BATS:NULC)</v>
    <v>59</v>
    <v>3052</v>
  </rv>
  <rv s="2">
    <v>8041</v>
  </rv>
  <rv s="3">
    <v>https://www.bing.com/financeapi/forcetrigger?t=c64uar&amp;q=ARCX%3aDFUV&amp;form=skydnc</v>
    <v>Learn more on Bing</v>
  </rv>
  <rv s="17">
    <v>en-US</v>
    <v>c64uar</v>
    <v>268435456</v>
    <v>1</v>
    <v>Powered by Refinitiv</v>
    <v>38</v>
    <v>DFA US Marketwide Value (ARCX:DFUV)</v>
    <v>34</v>
    <v>39</v>
    <v>Finance</v>
    <v>25</v>
    <v>44.610700000000001</v>
    <v>35.380000000000003</v>
    <v>1.0804</v>
    <v>0.39</v>
    <v>0</v>
    <v>9.4610000000000007E-3</v>
    <v>0</v>
    <v>USD</v>
    <v>NYSE Arca</v>
    <v>ARCX</v>
    <v>2.0999999999999999E-3</v>
    <v>41.72</v>
    <v>ETF</v>
    <v>45824.840277812502</v>
    <v>8043</v>
    <v>41.42</v>
    <v>11071450794.200001</v>
    <v>DFA US Marketwide Value</v>
    <v>41.42</v>
    <v>41.22</v>
    <v>41.61</v>
    <v>41.61</v>
    <v>DFUV</v>
    <v>DFA US Marketwide Value (ARCX:DFUV)</v>
    <v>302355</v>
    <v>290293</v>
  </rv>
  <rv s="2">
    <v>8044</v>
  </rv>
  <rv s="3">
    <v>https://www.bing.com/financeapi/forcetrigger?t=a1z91h&amp;q=XNAS%3aONEQ&amp;form=skydnc</v>
    <v>Learn more on Bing</v>
  </rv>
  <rv s="17">
    <v>en-US</v>
    <v>a1z91h</v>
    <v>268435456</v>
    <v>1</v>
    <v>Powered by Refinitiv</v>
    <v>38</v>
    <v>Fidelity Nasd Composite (XNAS:ONEQ)</v>
    <v>34</v>
    <v>39</v>
    <v>Finance</v>
    <v>25</v>
    <v>79.749899999999997</v>
    <v>58.12</v>
    <v>1.0417000000000001</v>
    <v>0.98</v>
    <v>-6.4539999999999997E-3</v>
    <v>1.2811999999999999E-2</v>
    <v>-0.5</v>
    <v>USD</v>
    <v>Nasdaq Stock Market</v>
    <v>XNAS</v>
    <v>2.0999999999999999E-3</v>
    <v>77.698700000000002</v>
    <v>ETF</v>
    <v>45824.901818923434</v>
    <v>8046</v>
    <v>77.027299999999997</v>
    <v>7565433963.7799997</v>
    <v>Fidelity Nasd Composite</v>
    <v>77.040000000000006</v>
    <v>76.489999999999995</v>
    <v>77.47</v>
    <v>76.97</v>
    <v>ONEQ</v>
    <v>Fidelity Nasd Composite (XNAS:ONEQ)</v>
    <v>195568</v>
    <v>278747</v>
  </rv>
  <rv s="2">
    <v>8047</v>
  </rv>
  <rv s="3">
    <v>https://www.bing.com/financeapi/forcetrigger?t=c5crdm&amp;q=ARCX%3aDUHP&amp;form=skydnc</v>
    <v>Learn more on Bing</v>
  </rv>
  <rv s="17">
    <v>en-US</v>
    <v>c5crdm</v>
    <v>268435456</v>
    <v>1</v>
    <v>Powered by Refinitiv</v>
    <v>38</v>
    <v>DFA US High Profit (ARCX:DUHP)</v>
    <v>34</v>
    <v>39</v>
    <v>Finance</v>
    <v>25</v>
    <v>35.83</v>
    <v>28.679099999999998</v>
    <v>0.99980000000000002</v>
    <v>0.22</v>
    <v>0</v>
    <v>6.3290000000000004E-3</v>
    <v>0</v>
    <v>USD</v>
    <v>NYSE Arca</v>
    <v>ARCX</v>
    <v>2.0999999999999999E-3</v>
    <v>35.158299999999997</v>
    <v>ETF</v>
    <v>45824.840277789066</v>
    <v>8049</v>
    <v>34.93</v>
    <v>8147374748.8999996</v>
    <v>DFA US High Profit</v>
    <v>34.96</v>
    <v>34.76</v>
    <v>34.979999999999997</v>
    <v>34.979999999999997</v>
    <v>DUHP</v>
    <v>DFA US High Profit (ARCX:DUHP)</v>
    <v>987056</v>
    <v>1114962</v>
  </rv>
  <rv s="2">
    <v>8050</v>
  </rv>
  <rv s="3">
    <v>https://www.bing.com/financeapi/forcetrigger?t=a1s7nm&amp;q=XNAS%3aESGD&amp;form=skydnc</v>
    <v>Learn more on Bing</v>
  </rv>
  <rv s="17">
    <v>en-US</v>
    <v>a1s7nm</v>
    <v>268435456</v>
    <v>1</v>
    <v>Powered by Refinitiv</v>
    <v>38</v>
    <v>iShares:ESG A MSCI EAFE (XNAS:ESGD)</v>
    <v>34</v>
    <v>39</v>
    <v>Finance</v>
    <v>25</v>
    <v>90.37</v>
    <v>72.33</v>
    <v>1.0424</v>
    <v>0.39100000000000001</v>
    <v>-3.1879999999999999E-3</v>
    <v>4.4710000000000001E-3</v>
    <v>-0.28000000000000003</v>
    <v>USD</v>
    <v>Nasdaq Stock Market</v>
    <v>XNAS</v>
    <v>2.0999999999999999E-3</v>
    <v>88.629900000000006</v>
    <v>ETF</v>
    <v>45824.843750265623</v>
    <v>8052</v>
    <v>87.78</v>
    <v>9625293748.7199993</v>
    <v>iShares:ESG A MSCI EAFE</v>
    <v>88.13</v>
    <v>87.448999999999998</v>
    <v>87.84</v>
    <v>87.56</v>
    <v>ESGD</v>
    <v>iShares:ESG A MSCI EAFE (XNAS:ESGD)</v>
    <v>323185</v>
    <v>387968</v>
  </rv>
  <rv s="2">
    <v>8053</v>
  </rv>
  <rv s="16">
    <v>en-US</v>
    <v>cc5n3m</v>
    <v>268435456</v>
    <v>1</v>
    <v>Powered by Refinitiv</v>
    <v>36</v>
    <v>ARK 21Shares Bitcoin (BATS:ARKB)</v>
    <v>24</v>
    <v>37</v>
    <v>Finance</v>
    <v>35</v>
    <v>111.79</v>
    <v>35.39</v>
    <v>-68.73</v>
    <v>1.3830000000000001E-3</v>
    <v>-0.65525800000000001</v>
    <v>0.05</v>
    <v>USD</v>
    <v>CBOE BZX Exchange</v>
    <v>BATS</v>
    <v>2.0999999999999999E-3</v>
    <v>36.229999999999997</v>
    <v>ETF</v>
    <v>45824.93939043906</v>
    <v>35.39</v>
    <v>4818620822</v>
    <v>ARK 21Shares Bitcoin</v>
    <v>35.47</v>
    <v>104.89</v>
    <v>36.159999999999997</v>
    <v>36.200000000000003</v>
    <v>ARKB</v>
    <v>ARK 21Shares Bitcoin (BATS:ARKB)</v>
    <v>1396669</v>
    <v>900975</v>
  </rv>
  <rv s="2">
    <v>8055</v>
  </rv>
  <rv s="16">
    <v>en-US</v>
    <v>ce8iur</v>
    <v>268435456</v>
    <v>1</v>
    <v>Powered by Refinitiv</v>
    <v>36</v>
    <v>21Shares Core Ethereum (BATS:CETH)</v>
    <v>24</v>
    <v>37</v>
    <v>Finance</v>
    <v>17</v>
    <v>20.58</v>
    <v>7.27</v>
    <v>0.67500000000000004</v>
    <v>2.2539999999999999E-3</v>
    <v>5.3422999999999998E-2</v>
    <v>0.03</v>
    <v>USD</v>
    <v>CBOE BZX Exchange</v>
    <v>BATS</v>
    <v>2.0999999999999999E-3</v>
    <v>13.35</v>
    <v>ETF</v>
    <v>45824.86384443281</v>
    <v>13.04</v>
    <v>23059118.350000001</v>
    <v>21Shares Core Ethereum</v>
    <v>13.06</v>
    <v>12.635</v>
    <v>13.31</v>
    <v>13.34</v>
    <v>CETH</v>
    <v>21Shares Core Ethereum (BATS:CETH)</v>
    <v>397187</v>
    <v>583672</v>
  </rv>
  <rv s="2">
    <v>8057</v>
  </rv>
  <rv s="3">
    <v>https://www.bing.com/financeapi/forcetrigger?t=bue6mw&amp;q=BATS%3aGSID&amp;form=skydnc</v>
    <v>Learn more on Bing</v>
  </rv>
  <rv s="17">
    <v>en-US</v>
    <v>bue6mw</v>
    <v>268435456</v>
    <v>1</v>
    <v>Powered by Refinitiv</v>
    <v>38</v>
    <v>Goldman:MB Intl Eqty (BATS:GSID)</v>
    <v>34</v>
    <v>39</v>
    <v>Finance</v>
    <v>17</v>
    <v>64.47</v>
    <v>51.484999999999999</v>
    <v>0.99429999999999996</v>
    <v>0.27879999999999999</v>
    <v>0</v>
    <v>4.3930000000000002E-3</v>
    <v>0</v>
    <v>USD</v>
    <v>CBOE BZX Exchange</v>
    <v>BATS</v>
    <v>2E-3</v>
    <v>63.895000000000003</v>
    <v>ETF</v>
    <v>45824.840306967184</v>
    <v>8059</v>
    <v>63.742400000000004</v>
    <v>865000015.17999995</v>
    <v>Goldman:MB Intl Eqty</v>
    <v>63.895000000000003</v>
    <v>63.4636</v>
    <v>63.742400000000004</v>
    <v>63.742400000000004</v>
    <v>GSID</v>
    <v>Goldman:MB Intl Eqty (BATS:GSID)</v>
    <v>316</v>
    <v>34930</v>
  </rv>
  <rv s="2">
    <v>8060</v>
  </rv>
  <rv s="16">
    <v>en-US</v>
    <v>cacchw</v>
    <v>268435456</v>
    <v>1</v>
    <v>Powered by Refinitiv</v>
    <v>36</v>
    <v>Xtrackers Cybrscty Sl Eq (XNAS:PSWD)</v>
    <v>24</v>
    <v>37</v>
    <v>Finance</v>
    <v>25</v>
    <v>37.15</v>
    <v>27.66</v>
    <v>0.77</v>
    <v>0</v>
    <v>2.1831999999999997E-2</v>
    <v>0</v>
    <v>USD</v>
    <v>Nasdaq Stock Market</v>
    <v>XNAS</v>
    <v>2E-3</v>
    <v>36.04</v>
    <v>ETF</v>
    <v>45824.843750092186</v>
    <v>36.01</v>
    <v>7815375.0300000003</v>
    <v>Xtrackers Cybrscty Sl Eq</v>
    <v>36.01</v>
    <v>35.270000000000003</v>
    <v>36.04</v>
    <v>36.04</v>
    <v>PSWD</v>
    <v>Xtrackers Cybrscty Sl Eq (XNAS:PSWD)</v>
    <v>573</v>
    <v>395</v>
  </rv>
  <rv s="2">
    <v>8062</v>
  </rv>
  <rv s="3">
    <v>https://www.bing.com/financeapi/forcetrigger?t=c3e7jc&amp;q=ARCX%3aSCRD&amp;form=skydnc</v>
    <v>Learn more on Bing</v>
  </rv>
  <rv s="17">
    <v>en-US</v>
    <v>c3e7jc</v>
    <v>268435456</v>
    <v>1</v>
    <v>Powered by Refinitiv</v>
    <v>38</v>
    <v>Jns Hndsn Corporate Bd (ARCX:JLQD)</v>
    <v>34</v>
    <v>39</v>
    <v>Finance</v>
    <v>25</v>
    <v>43.2194</v>
    <v>40.205399999999997</v>
    <v>1.0336000000000001</v>
    <v>-4.5400000000000003E-2</v>
    <v>0</v>
    <v>-1.103E-3</v>
    <v>0</v>
    <v>USD</v>
    <v>NYSE Arca</v>
    <v>ARCX</v>
    <v>2E-3</v>
    <v>41.104999999999997</v>
    <v>ETF</v>
    <v>45824.84027780078</v>
    <v>8064</v>
    <v>41.104999999999997</v>
    <v>24642941.289999999</v>
    <v>Jns Hndsn Corporate Bd</v>
    <v>41.104999999999997</v>
    <v>41.150399999999998</v>
    <v>41.104999999999997</v>
    <v>41.104999999999997</v>
    <v>JLQD</v>
    <v>Jns Hndsn Corporate Bd (ARCX:JLQD)</v>
    <v>5</v>
    <v>383</v>
  </rv>
  <rv s="2">
    <v>8065</v>
  </rv>
  <rv s="3">
    <v>https://www.bing.com/financeapi/forcetrigger?t=bwyok2&amp;q=BATS%3aMIG&amp;form=skydnc</v>
    <v>Learn more on Bing</v>
  </rv>
  <rv s="19">
    <v>en-US</v>
    <v>bwyok2</v>
    <v>268435456</v>
    <v>1</v>
    <v>Powered by Refinitiv</v>
    <v>41</v>
    <v>VanEck:MA IG Corp Bond (BATS:MIG)</v>
    <v>34</v>
    <v>42</v>
    <v>Finance</v>
    <v>47</v>
    <v>22.22</v>
    <v>20.649899999999999</v>
    <v>0.97650000000000003</v>
    <v>-4.4999999999999997E-3</v>
    <v>-2.1229999999999998E-4</v>
    <v>USD</v>
    <v>CBOE BZX Exchange</v>
    <v>BATS</v>
    <v>2E-3</v>
    <v>21.220199999999998</v>
    <v>ETF</v>
    <v>45824.840323008597</v>
    <v>8067</v>
    <v>21.195499999999999</v>
    <v>13816721.529999999</v>
    <v>VanEck:MA IG Corp Bond</v>
    <v>21.220199999999998</v>
    <v>21.2</v>
    <v>21.195499999999999</v>
    <v>MIG</v>
    <v>VanEck:MA IG Corp Bond (BATS:MIG)</v>
    <v>968</v>
    <v>617</v>
  </rv>
  <rv s="2">
    <v>8068</v>
  </rv>
  <rv s="3">
    <v>https://www.bing.com/financeapi/forcetrigger?t=a1z8xm&amp;q=ARCX%3aONEO&amp;form=skydnc</v>
    <v>Learn more on Bing</v>
  </rv>
  <rv s="17">
    <v>en-US</v>
    <v>a1z8xm</v>
    <v>268435456</v>
    <v>1</v>
    <v>Powered by Refinitiv</v>
    <v>38</v>
    <v>SPDR Russell 1000 MomFoc (ARCX:ONEO)</v>
    <v>34</v>
    <v>39</v>
    <v>Finance</v>
    <v>25</v>
    <v>128.9</v>
    <v>101.96</v>
    <v>0.96440000000000003</v>
    <v>1.1794</v>
    <v>0</v>
    <v>9.8619999999999992E-3</v>
    <v>0</v>
    <v>USD</v>
    <v>NYSE Arca</v>
    <v>ARCX</v>
    <v>2E-3</v>
    <v>120.77500000000001</v>
    <v>ETF</v>
    <v>45824.84027780078</v>
    <v>8070</v>
    <v>120.77500000000001</v>
    <v>89834586.760000005</v>
    <v>SPDR Russell 1000 MomFoc</v>
    <v>120.77500000000001</v>
    <v>119.5956</v>
    <v>120.77500000000001</v>
    <v>120.77500000000001</v>
    <v>ONEO</v>
    <v>SPDR Russell 1000 MomFoc (ARCX:ONEO)</v>
    <v>37</v>
    <v>205</v>
  </rv>
  <rv s="2">
    <v>8071</v>
  </rv>
  <rv s="16">
    <v>en-US</v>
    <v>ceq2qh</v>
    <v>268435456</v>
    <v>1</v>
    <v>Powered by Refinitiv</v>
    <v>36</v>
    <v>SPDR SSGA My2030 Mcpl B (XNAS:MYMJ)</v>
    <v>24</v>
    <v>37</v>
    <v>Finance</v>
    <v>25</v>
    <v>25.08</v>
    <v>23.97</v>
    <v>5.0000000000000001E-3</v>
    <v>4.1070000000000001E-4</v>
    <v>2.0540000000000001E-4</v>
    <v>0.01</v>
    <v>USD</v>
    <v>Nasdaq Stock Market</v>
    <v>XNAS</v>
    <v>2E-3</v>
    <v>24.35</v>
    <v>ETF</v>
    <v>45824.843750253909</v>
    <v>24.34</v>
    <v>8508922.2599999998</v>
    <v>SPDR SSGA My2030 Mcpl B</v>
    <v>24.34</v>
    <v>24.344999999999999</v>
    <v>24.35</v>
    <v>24.36</v>
    <v>MYMJ</v>
    <v>SPDR SSGA My2030 Mcpl B (XNAS:MYMJ)</v>
    <v>385</v>
    <v>1015</v>
  </rv>
  <rv s="2">
    <v>8073</v>
  </rv>
  <rv s="20">
    <v>en-US</v>
    <v>ceq2nm</v>
    <v>268435456</v>
    <v>1</v>
    <v>Powered by Refinitiv</v>
    <v>44</v>
    <v>SPDR SSGA My2029 Mcpl B (XNAS:MYMI)</v>
    <v>24</v>
    <v>45</v>
    <v>Finance</v>
    <v>43</v>
    <v>25.08</v>
    <v>23.94</v>
    <v>5.0000000000000001E-3</v>
    <v>2.0580000000000002E-4</v>
    <v>USD</v>
    <v>Nasdaq Stock Market</v>
    <v>XNAS</v>
    <v>2E-3</v>
    <v>24.3</v>
    <v>ETF</v>
    <v>45824.843750265623</v>
    <v>24.3</v>
    <v>8498732.3699999992</v>
    <v>SPDR SSGA My2029 Mcpl B</v>
    <v>24.3</v>
    <v>24.295000000000002</v>
    <v>24.3</v>
    <v>MYMI</v>
    <v>SPDR SSGA My2029 Mcpl B (XNAS:MYMI)</v>
    <v>385</v>
    <v>1482</v>
  </rv>
  <rv s="2">
    <v>8075</v>
  </rv>
  <rv s="20">
    <v>en-US</v>
    <v>ceq2f2</v>
    <v>268435456</v>
    <v>1</v>
    <v>Powered by Refinitiv</v>
    <v>44</v>
    <v>SPDR SSGA My2026 Mcpl B (XNAS:MYMF)</v>
    <v>24</v>
    <v>45</v>
    <v>Finance</v>
    <v>43</v>
    <v>25.149899999999999</v>
    <v>24.44</v>
    <v>0.01</v>
    <v>4.035E-4</v>
    <v>USD</v>
    <v>Nasdaq Stock Market</v>
    <v>XNAS</v>
    <v>2E-3</v>
    <v>24.795000000000002</v>
    <v>ETF</v>
    <v>45824.843750265623</v>
    <v>24.795000000000002</v>
    <v>4956696.6900000004</v>
    <v>SPDR SSGA My2026 Mcpl B</v>
    <v>24.795000000000002</v>
    <v>24.785</v>
    <v>24.795000000000002</v>
    <v>MYMF</v>
    <v>SPDR SSGA My2026 Mcpl B (XNAS:MYMF)</v>
    <v>0</v>
    <v>1371</v>
  </rv>
  <rv s="2">
    <v>8077</v>
  </rv>
  <rv s="3">
    <v>https://www.bing.com/financeapi/forcetrigger?t=a24wgh&amp;q=ARCX%3aULVM&amp;form=skydnc</v>
    <v>Learn more on Bing</v>
  </rv>
  <rv s="17">
    <v>en-US</v>
    <v>a24wgh</v>
    <v>268435456</v>
    <v>1</v>
    <v>Powered by Refinitiv</v>
    <v>38</v>
    <v>VictoryII:VShs US VM (XNAS:ULVM)</v>
    <v>34</v>
    <v>39</v>
    <v>Finance</v>
    <v>25</v>
    <v>87.224800000000002</v>
    <v>69.72</v>
    <v>1.0176000000000001</v>
    <v>0.84</v>
    <v>0</v>
    <v>1.0227999999999999E-2</v>
    <v>0</v>
    <v>USD</v>
    <v>Nasdaq Stock Market</v>
    <v>XNAS</v>
    <v>2E-3</v>
    <v>83.14</v>
    <v>ETF</v>
    <v>45824.843750185159</v>
    <v>8079</v>
    <v>82.97</v>
    <v>155587272.90000001</v>
    <v>VictoryII:VShs US VM</v>
    <v>83.03</v>
    <v>82.13</v>
    <v>82.97</v>
    <v>82.97</v>
    <v>ULVM</v>
    <v>VictoryII:VShs US VM (XNAS:ULVM)</v>
    <v>663</v>
    <v>2037</v>
  </rv>
  <rv s="2">
    <v>8080</v>
  </rv>
  <rv s="16">
    <v>en-US</v>
    <v>ceq2hw</v>
    <v>268435456</v>
    <v>1</v>
    <v>Powered by Refinitiv</v>
    <v>36</v>
    <v>SPDR SSGA My2027 Mcpl B (XNAS:MYMG)</v>
    <v>24</v>
    <v>37</v>
    <v>Finance</v>
    <v>25</v>
    <v>25.08</v>
    <v>24.26</v>
    <v>1.4999999999999999E-2</v>
    <v>-5.4640000000000005E-4</v>
    <v>6.1200000000000002E-4</v>
    <v>-1.34E-2</v>
    <v>USD</v>
    <v>Nasdaq Stock Market</v>
    <v>XNAS</v>
    <v>2E-3</v>
    <v>24.524999999999999</v>
    <v>ETF</v>
    <v>45824.843750265623</v>
    <v>24.524999999999999</v>
    <v>4900841.67</v>
    <v>SPDR SSGA My2027 Mcpl B</v>
    <v>24.524999999999999</v>
    <v>24.51</v>
    <v>24.524999999999999</v>
    <v>24.511600000000001</v>
    <v>MYMG</v>
    <v>SPDR SSGA My2027 Mcpl B (XNAS:MYMG)</v>
    <v>40</v>
    <v>811</v>
  </rv>
  <rv s="2">
    <v>8082</v>
  </rv>
  <rv s="16">
    <v>en-US</v>
    <v>ce7l27</v>
    <v>268435456</v>
    <v>1</v>
    <v>Powered by Refinitiv</v>
    <v>36</v>
    <v>BlackRock:En ST Bd Act (ARCX:CSHP)</v>
    <v>24</v>
    <v>37</v>
    <v>Finance</v>
    <v>25</v>
    <v>100.72</v>
    <v>99.39</v>
    <v>-0.01</v>
    <v>0</v>
    <v>-1.004E-4</v>
    <v>0</v>
    <v>USD</v>
    <v>NYSE Arca</v>
    <v>ARCX</v>
    <v>2E-3</v>
    <v>99.56</v>
    <v>ETF</v>
    <v>45824.840277789066</v>
    <v>99.56</v>
    <v>18882008.59</v>
    <v>BlackRock:En ST Bd Act</v>
    <v>99.56</v>
    <v>99.57</v>
    <v>99.56</v>
    <v>99.56</v>
    <v>CSHP</v>
    <v>BlackRock:En ST Bd Act (ARCX:CSHP)</v>
    <v>4</v>
    <v>31238</v>
  </rv>
  <rv s="2">
    <v>8084</v>
  </rv>
  <rv s="3">
    <v>https://www.bing.com/financeapi/forcetrigger?t=aycodm&amp;q=ARCX%3aHYUP&amp;form=skydnc</v>
    <v>Learn more on Bing</v>
  </rv>
  <rv s="17">
    <v>en-US</v>
    <v>aycodm</v>
    <v>268435456</v>
    <v>1</v>
    <v>Powered by Refinitiv</v>
    <v>38</v>
    <v>Xtrackers Hi Beta Hi Yld (ARCX:HYUP)</v>
    <v>34</v>
    <v>39</v>
    <v>Finance</v>
    <v>25</v>
    <v>42.705300000000001</v>
    <v>39.479999999999997</v>
    <v>1.2078</v>
    <v>0.1542</v>
    <v>0</v>
    <v>3.7040000000000003E-3</v>
    <v>0</v>
    <v>USD</v>
    <v>NYSE Arca</v>
    <v>ARCX</v>
    <v>2E-3</v>
    <v>41.81</v>
    <v>ETF</v>
    <v>45824.840277812502</v>
    <v>8086</v>
    <v>41.77</v>
    <v>12488404.949999999</v>
    <v>Xtrackers Hi Beta Hi Yld</v>
    <v>41.81</v>
    <v>41.630099999999999</v>
    <v>41.784300000000002</v>
    <v>41.784300000000002</v>
    <v>HYUP</v>
    <v>Xtrackers Hi Beta Hi Yld (ARCX:HYUP)</v>
    <v>4053</v>
    <v>2389</v>
  </rv>
  <rv s="2">
    <v>8087</v>
  </rv>
  <rv s="20">
    <v>en-US</v>
    <v>ceq2kr</v>
    <v>268435456</v>
    <v>1</v>
    <v>Powered by Refinitiv</v>
    <v>44</v>
    <v>SPDR SSGA My2028 Mcpl B (XNAS:MYMH)</v>
    <v>24</v>
    <v>45</v>
    <v>Finance</v>
    <v>43</v>
    <v>25.08</v>
    <v>24</v>
    <v>1.4999999999999999E-2</v>
    <v>6.1609999999999996E-4</v>
    <v>USD</v>
    <v>Nasdaq Stock Market</v>
    <v>XNAS</v>
    <v>2E-3</v>
    <v>24.36</v>
    <v>ETF</v>
    <v>45824.843750265623</v>
    <v>24.36</v>
    <v>4867218.29</v>
    <v>SPDR SSGA My2028 Mcpl B</v>
    <v>24.36</v>
    <v>24.344999999999999</v>
    <v>24.36</v>
    <v>MYMH</v>
    <v>SPDR SSGA My2028 Mcpl B (XNAS:MYMH)</v>
    <v>0</v>
    <v>1196</v>
  </rv>
  <rv s="2">
    <v>8089</v>
  </rv>
  <rv s="16">
    <v>en-US</v>
    <v>cbc1p2</v>
    <v>268435456</v>
    <v>1</v>
    <v>Powered by Refinitiv</v>
    <v>36</v>
    <v>Xtrackers USD HY BBB exF (BATS:BHYB)</v>
    <v>24</v>
    <v>37</v>
    <v>Finance</v>
    <v>17</v>
    <v>55.16</v>
    <v>51.459899999999998</v>
    <v>0.1424</v>
    <v>0</v>
    <v>2.6490000000000003E-3</v>
    <v>0</v>
    <v>USD</v>
    <v>CBOE BZX Exchange</v>
    <v>BATS</v>
    <v>2E-3</v>
    <v>53.905299999999997</v>
    <v>ETF</v>
    <v>45824.840285878905</v>
    <v>53.905299999999997</v>
    <v>816444892.23000002</v>
    <v>Xtrackers USD HY BBB exF</v>
    <v>53.905299999999997</v>
    <v>53.762900000000002</v>
    <v>53.905299999999997</v>
    <v>53.905299999999997</v>
    <v>BHYB</v>
    <v>Xtrackers USD HY BBB exF (BATS:BHYB)</v>
    <v>31</v>
    <v>13611</v>
  </rv>
  <rv s="2">
    <v>8091</v>
  </rv>
  <rv s="3">
    <v>https://www.bing.com/financeapi/forcetrigger?t=bhxfur&amp;q=ARCX%3aOPER&amp;form=skydnc</v>
    <v>Learn more on Bing</v>
  </rv>
  <rv s="17">
    <v>en-US</v>
    <v>bhxfur</v>
    <v>268435456</v>
    <v>1</v>
    <v>Powered by Refinitiv</v>
    <v>38</v>
    <v>ClearShares Ult-Sht Mat (ARCX:OPER)</v>
    <v>34</v>
    <v>39</v>
    <v>Finance</v>
    <v>25</v>
    <v>100.6</v>
    <v>99.42</v>
    <v>0.45440000000000003</v>
    <v>3.3000000000000002E-2</v>
    <v>0</v>
    <v>3.2910000000000003E-4</v>
    <v>0</v>
    <v>USD</v>
    <v>NYSE Arca</v>
    <v>ARCX</v>
    <v>2E-3</v>
    <v>100.315</v>
    <v>ETF</v>
    <v>45824.84027780078</v>
    <v>8093</v>
    <v>100.29</v>
    <v>150184852.69</v>
    <v>ClearShares Ult-Sht Mat</v>
    <v>100.29</v>
    <v>100.282</v>
    <v>100.315</v>
    <v>100.315</v>
    <v>OPER</v>
    <v>ClearShares Ult-Sht Mat (ARCX:OPER)</v>
    <v>1587</v>
    <v>12794</v>
  </rv>
  <rv s="2">
    <v>8094</v>
  </rv>
  <rv s="16">
    <v>en-US</v>
    <v>cftgtc</v>
    <v>268435456</v>
    <v>1</v>
    <v>Powered by Refinitiv</v>
    <v>36</v>
    <v>BlackRock:IS Prime MM (ARCX:PMMF)</v>
    <v>24</v>
    <v>37</v>
    <v>Finance</v>
    <v>25</v>
    <v>101.4</v>
    <v>99.81</v>
    <v>0.01</v>
    <v>0</v>
    <v>9.9690000000000003E-5</v>
    <v>0</v>
    <v>USD</v>
    <v>NYSE Arca</v>
    <v>ARCX</v>
    <v>2E-3</v>
    <v>100.33</v>
    <v>ETF</v>
    <v>45824.840277789066</v>
    <v>100.31</v>
    <v>235048958.75</v>
    <v>BlackRock:IS Prime MM</v>
    <v>100.31</v>
    <v>100.31</v>
    <v>100.32</v>
    <v>100.32</v>
    <v>PMMF</v>
    <v>BlackRock:IS Prime MM (ARCX:PMMF)</v>
    <v>42831</v>
    <v>54757</v>
  </rv>
  <rv s="2">
    <v>8096</v>
  </rv>
  <rv s="16">
    <v>en-US</v>
    <v>cftgkr</v>
    <v>268435456</v>
    <v>1</v>
    <v>Powered by Refinitiv</v>
    <v>36</v>
    <v>BlackRock:IS Govt MM (ARCX:GMMF)</v>
    <v>24</v>
    <v>37</v>
    <v>Finance</v>
    <v>25</v>
    <v>100.58</v>
    <v>99.59</v>
    <v>0.04</v>
    <v>0</v>
    <v>3.9889999999999999E-4</v>
    <v>0</v>
    <v>USD</v>
    <v>NYSE Arca</v>
    <v>ARCX</v>
    <v>2E-3</v>
    <v>100.31</v>
    <v>ETF</v>
    <v>45824.880074073437</v>
    <v>100.295</v>
    <v>52221265.460000001</v>
    <v>BlackRock:IS Govt MM</v>
    <v>100.3</v>
    <v>100.27</v>
    <v>100.31</v>
    <v>100.31</v>
    <v>GMMF</v>
    <v>BlackRock:IS Govt MM (ARCX:GMMF)</v>
    <v>23071</v>
    <v>7211</v>
  </rv>
  <rv s="2">
    <v>8098</v>
  </rv>
  <rv s="16">
    <v>en-US</v>
    <v>ccd5p2</v>
    <v>268435456</v>
    <v>1</v>
    <v>Powered by Refinitiv</v>
    <v>36</v>
    <v>Fidelity:Low Duration Bd (XNAS:FLDB)</v>
    <v>24</v>
    <v>37</v>
    <v>Finance</v>
    <v>25</v>
    <v>50.66</v>
    <v>50.12</v>
    <v>0</v>
    <v>0</v>
    <v>0</v>
    <v>0</v>
    <v>USD</v>
    <v>Nasdaq Stock Market</v>
    <v>XNAS</v>
    <v>2E-3</v>
    <v>50.57</v>
    <v>ETF</v>
    <v>45824.843750265623</v>
    <v>50.5</v>
    <v>375041749.58999997</v>
    <v>Fidelity:Low Duration Bd</v>
    <v>50.53</v>
    <v>50.524999999999999</v>
    <v>50.524999999999999</v>
    <v>50.524999999999999</v>
    <v>FLDB</v>
    <v>Fidelity:Low Duration Bd (XNAS:FLDB)</v>
    <v>3459</v>
    <v>5284</v>
  </rv>
  <rv s="2">
    <v>8100</v>
  </rv>
  <rv s="16">
    <v>en-US</v>
    <v>c8khr7</v>
    <v>268435456</v>
    <v>1</v>
    <v>Powered by Refinitiv</v>
    <v>36</v>
    <v>BlackRock:iShs AAA CLO A (XNAS:CLOA)</v>
    <v>24</v>
    <v>37</v>
    <v>Finance</v>
    <v>25</v>
    <v>52.12</v>
    <v>50.61</v>
    <v>0.04</v>
    <v>0</v>
    <v>7.7160000000000011E-4</v>
    <v>0</v>
    <v>USD</v>
    <v>Nasdaq Stock Market</v>
    <v>XNAS</v>
    <v>2E-3</v>
    <v>51.88</v>
    <v>ETF</v>
    <v>45824.843750173437</v>
    <v>51.81</v>
    <v>835315807.07000005</v>
    <v>BlackRock:iShs AAA CLO A</v>
    <v>51.86</v>
    <v>51.84</v>
    <v>51.88</v>
    <v>51.88</v>
    <v>CLOA</v>
    <v>BlackRock:iShs AAA CLO A (XNAS:CLOA)</v>
    <v>437936</v>
    <v>249359</v>
  </rv>
  <rv s="2">
    <v>8102</v>
  </rv>
  <rv s="3">
    <v>https://www.bing.com/financeapi/forcetrigger?t=bwgz52&amp;q=ARCX%3aJAAA&amp;form=skydnc</v>
    <v>Learn more on Bing</v>
  </rv>
  <rv s="17">
    <v>en-US</v>
    <v>bwgz52</v>
    <v>268435456</v>
    <v>1</v>
    <v>Powered by Refinitiv</v>
    <v>38</v>
    <v>Jns Hndsn AAA CLO (ARCX:JAAA)</v>
    <v>34</v>
    <v>39</v>
    <v>Finance</v>
    <v>25</v>
    <v>51.05</v>
    <v>49.65</v>
    <v>0.10050000000000001</v>
    <v>0</v>
    <v>-3.9489999999999995E-4</v>
    <v>0</v>
    <v>-0.02</v>
    <v>USD</v>
    <v>NYSE Arca</v>
    <v>ARCX</v>
    <v>2E-3</v>
    <v>50.69</v>
    <v>ETF</v>
    <v>45824.923065717187</v>
    <v>8104</v>
    <v>50.63</v>
    <v>20905819140.619999</v>
    <v>Jns Hndsn AAA CLO</v>
    <v>50.68</v>
    <v>50.65</v>
    <v>50.65</v>
    <v>50.63</v>
    <v>JAAA</v>
    <v>Jns Hndsn AAA CLO (ARCX:JAAA)</v>
    <v>3337927</v>
    <v>4769517</v>
  </rv>
  <rv s="2">
    <v>8105</v>
  </rv>
  <rv s="20">
    <v>en-US</v>
    <v>ce9m2w</v>
    <v>268435456</v>
    <v>1</v>
    <v>Powered by Refinitiv</v>
    <v>44</v>
    <v>KraneShs:Sustnbl USD In (ARCX:KCSH)</v>
    <v>24</v>
    <v>45</v>
    <v>Finance</v>
    <v>43</v>
    <v>25.34</v>
    <v>24.54</v>
    <v>5.0000000000000001E-3</v>
    <v>1.9929999999999999E-4</v>
    <v>USD</v>
    <v>NYSE Arca</v>
    <v>ARCX</v>
    <v>2E-3</v>
    <v>25.09</v>
    <v>ETF</v>
    <v>45824.840277789066</v>
    <v>25.09</v>
    <v>181568131.03999999</v>
    <v>KraneShs:Sustnbl USD In</v>
    <v>25.09</v>
    <v>25.085000000000001</v>
    <v>25.09</v>
    <v>KCSH</v>
    <v>KraneShs:Sustnbl USD In (ARCX:KCSH)</v>
    <v>0</v>
    <v>1410</v>
  </rv>
  <rv s="2">
    <v>8107</v>
  </rv>
  <rv s="16">
    <v>en-US</v>
    <v>cbhkc7</v>
    <v>268435456</v>
    <v>1</v>
    <v>Powered by Refinitiv</v>
    <v>36</v>
    <v>Amplify Samsung SOFR (ARCX:SOFR)</v>
    <v>24</v>
    <v>37</v>
    <v>Finance</v>
    <v>25</v>
    <v>100.65</v>
    <v>100.03</v>
    <v>0.01</v>
    <v>-8.7170000000000008E-3</v>
    <v>9.9640000000000001E-5</v>
    <v>-0.875</v>
    <v>USD</v>
    <v>NYSE Arca</v>
    <v>ARCX</v>
    <v>2E-3</v>
    <v>100.375</v>
    <v>ETF</v>
    <v>45824.874566631253</v>
    <v>100.37</v>
    <v>248385244.52000001</v>
    <v>Amplify Samsung SOFR</v>
    <v>100.37</v>
    <v>100.36499999999999</v>
    <v>100.375</v>
    <v>99.5</v>
    <v>SOFR</v>
    <v>Amplify Samsung SOFR (ARCX:SOFR)</v>
    <v>1251</v>
    <v>3769</v>
  </rv>
  <rv s="2">
    <v>8109</v>
  </rv>
  <rv s="3">
    <v>https://www.bing.com/financeapi/forcetrigger?t=a24w7w&amp;q=ARCX%3aULST&amp;form=skydnc</v>
    <v>Learn more on Bing</v>
  </rv>
  <rv s="17">
    <v>en-US</v>
    <v>a24w7w</v>
    <v>268435456</v>
    <v>1</v>
    <v>Powered by Refinitiv</v>
    <v>38</v>
    <v>SPDR SSGA Ultra ShTm Bd (ARCX:ULST)</v>
    <v>34</v>
    <v>39</v>
    <v>Finance</v>
    <v>25</v>
    <v>40.840000000000003</v>
    <v>40.24</v>
    <v>0.27250000000000002</v>
    <v>0</v>
    <v>0</v>
    <v>0</v>
    <v>0</v>
    <v>USD</v>
    <v>NYSE Arca</v>
    <v>ARCX</v>
    <v>2E-3</v>
    <v>40.57</v>
    <v>ETF</v>
    <v>45824.840277812502</v>
    <v>8111</v>
    <v>40.54</v>
    <v>666033677.09000003</v>
    <v>SPDR SSGA Ultra ShTm Bd</v>
    <v>40.57</v>
    <v>40.549999999999997</v>
    <v>40.549999999999997</v>
    <v>40.549999999999997</v>
    <v>ULST</v>
    <v>SPDR SSGA Ultra ShTm Bd (ARCX:ULST)</v>
    <v>55938</v>
    <v>191914</v>
  </rv>
  <rv s="2">
    <v>8112</v>
  </rv>
  <rv s="3">
    <v>https://www.bing.com/financeapi/forcetrigger?t=a22wnm&amp;q=ARCX%3aSHM&amp;form=skydnc</v>
    <v>Learn more on Bing</v>
  </rv>
  <rv s="17">
    <v>en-US</v>
    <v>a22wnm</v>
    <v>268435456</v>
    <v>1</v>
    <v>Powered by Refinitiv</v>
    <v>38</v>
    <v>SPDR Nuv ICE Sh T Mun Bd (ARCX:SHM)</v>
    <v>34</v>
    <v>39</v>
    <v>Finance</v>
    <v>25</v>
    <v>48.195</v>
    <v>46.56</v>
    <v>1.1100000000000001</v>
    <v>0.02</v>
    <v>0</v>
    <v>4.2009999999999997E-4</v>
    <v>0</v>
    <v>USD</v>
    <v>NYSE Arca</v>
    <v>ARCX</v>
    <v>2E-3</v>
    <v>47.66</v>
    <v>ETF</v>
    <v>45824.840277812502</v>
    <v>8114</v>
    <v>47.6</v>
    <v>3390892676.0999999</v>
    <v>SPDR Nuv ICE Sh T Mun Bd</v>
    <v>47.6</v>
    <v>47.61</v>
    <v>47.63</v>
    <v>47.63</v>
    <v>SHM</v>
    <v>SPDR Nuv ICE Sh T Mun Bd (ARCX:SHM)</v>
    <v>174481</v>
    <v>260489</v>
  </rv>
  <rv s="2">
    <v>8115</v>
  </rv>
  <rv s="16">
    <v>en-US</v>
    <v>cek4f2</v>
    <v>268435456</v>
    <v>1</v>
    <v>Powered by Refinitiv</v>
    <v>36</v>
    <v>Palmer Square CLO Sr Dbt (ARCX:PSQA)</v>
    <v>24</v>
    <v>37</v>
    <v>Finance</v>
    <v>25</v>
    <v>21.13</v>
    <v>20</v>
    <v>0</v>
    <v>0</v>
    <v>0</v>
    <v>0</v>
    <v>USD</v>
    <v>NYSE Arca</v>
    <v>ARCX</v>
    <v>2E-3</v>
    <v>20.46</v>
    <v>ETF</v>
    <v>45824.84027780078</v>
    <v>20.454999999999998</v>
    <v>34662154.68</v>
    <v>Palmer Square CLO Sr Dbt</v>
    <v>20.46</v>
    <v>20.454999999999998</v>
    <v>20.454999999999998</v>
    <v>20.454999999999998</v>
    <v>PSQA</v>
    <v>Palmer Square CLO Sr Dbt (ARCX:PSQA)</v>
    <v>1562</v>
    <v>7697</v>
  </rv>
  <rv s="2">
    <v>8117</v>
  </rv>
  <rv s="16">
    <v>en-US</v>
    <v>cfz3k2</v>
    <v>268435456</v>
    <v>1</v>
    <v>Powered by Refinitiv</v>
    <v>36</v>
    <v>Thrivent:Ult-Sh Bond (ARCX:TUSB)</v>
    <v>24</v>
    <v>37</v>
    <v>Finance</v>
    <v>25</v>
    <v>50.6</v>
    <v>49.99</v>
    <v>3.6999999999999998E-2</v>
    <v>-6.355E-4</v>
    <v>7.3539999999999999E-4</v>
    <v>-3.2000000000000001E-2</v>
    <v>USD</v>
    <v>NYSE Arca</v>
    <v>ARCX</v>
    <v>2E-3</v>
    <v>50.36</v>
    <v>ETF</v>
    <v>45824.840277777781</v>
    <v>50.29</v>
    <v>132894279.83</v>
    <v>Thrivent:Ult-Sh Bond</v>
    <v>50.29</v>
    <v>50.314999999999998</v>
    <v>50.351999999999997</v>
    <v>50.32</v>
    <v>TUSB</v>
    <v>Thrivent:Ult-Sh Bond (ARCX:TUSB)</v>
    <v>13458</v>
    <v>47400</v>
  </rv>
  <rv s="2">
    <v>8119</v>
  </rv>
  <rv s="16">
    <v>en-US</v>
    <v>caccc7</v>
    <v>268435456</v>
    <v>1</v>
    <v>Powered by Refinitiv</v>
    <v>36</v>
    <v>BlackRock:iShs ST Cal MA (XNAS:CALI)</v>
    <v>24</v>
    <v>37</v>
    <v>Finance</v>
    <v>25</v>
    <v>50.65</v>
    <v>49.57</v>
    <v>0.04</v>
    <v>0</v>
    <v>7.9589999999999999E-4</v>
    <v>0</v>
    <v>USD</v>
    <v>Nasdaq Stock Market</v>
    <v>XNAS</v>
    <v>2E-3</v>
    <v>50.3</v>
    <v>ETF</v>
    <v>45824.843750196094</v>
    <v>50.26</v>
    <v>95433823.739999995</v>
    <v>BlackRock:iShs ST Cal MA</v>
    <v>50.29</v>
    <v>50.26</v>
    <v>50.3</v>
    <v>50.3</v>
    <v>CALI</v>
    <v>BlackRock:iShs ST Cal MA (XNAS:CALI)</v>
    <v>39197</v>
    <v>41535</v>
  </rv>
  <rv s="2">
    <v>8121</v>
  </rv>
  <rv s="3">
    <v>https://www.bing.com/financeapi/forcetrigger?t=a23qh7&amp;q=ARCX%3aSTPZ&amp;form=skydnc</v>
    <v>Learn more on Bing</v>
  </rv>
  <rv s="17">
    <v>en-US</v>
    <v>a23qh7</v>
    <v>268435456</v>
    <v>1</v>
    <v>Powered by Refinitiv</v>
    <v>38</v>
    <v>PIMCO ETF:1-5 Yr US TIPS (ARCX:STPZ)</v>
    <v>34</v>
    <v>39</v>
    <v>Finance</v>
    <v>25</v>
    <v>54.27</v>
    <v>51.41</v>
    <v>0.497</v>
    <v>0</v>
    <v>0</v>
    <v>0</v>
    <v>0</v>
    <v>USD</v>
    <v>NYSE Arca</v>
    <v>ARCX</v>
    <v>2E-3</v>
    <v>53.42</v>
    <v>ETF</v>
    <v>45824.840277812502</v>
    <v>8123</v>
    <v>53.36</v>
    <v>454613751.56999999</v>
    <v>PIMCO ETF:1-5 Yr US TIPS</v>
    <v>53.38</v>
    <v>53.38</v>
    <v>53.38</v>
    <v>53.38</v>
    <v>STPZ</v>
    <v>PIMCO ETF:1-5 Yr US TIPS (ARCX:STPZ)</v>
    <v>31645</v>
    <v>56974</v>
  </rv>
  <rv s="2">
    <v>8124</v>
  </rv>
  <rv s="3">
    <v>https://www.bing.com/financeapi/forcetrigger?t=bjriec&amp;q=ARCX%3aQDIV&amp;form=skydnc</v>
    <v>Learn more on Bing</v>
  </rv>
  <rv s="17">
    <v>en-US</v>
    <v>bjriec</v>
    <v>268435456</v>
    <v>1</v>
    <v>Powered by Refinitiv</v>
    <v>38</v>
    <v>Glbl X S&amp;P 500 Qual Div (ARCX:QDIV)</v>
    <v>34</v>
    <v>39</v>
    <v>Finance</v>
    <v>25</v>
    <v>37.325000000000003</v>
    <v>30.150099999999998</v>
    <v>0.96560000000000001</v>
    <v>0.13170000000000001</v>
    <v>0</v>
    <v>3.9129999999999998E-3</v>
    <v>0</v>
    <v>USD</v>
    <v>NYSE Arca</v>
    <v>ARCX</v>
    <v>2E-3</v>
    <v>33.85</v>
    <v>ETF</v>
    <v>45824.840277823438</v>
    <v>8126</v>
    <v>33.76</v>
    <v>28451024.800000001</v>
    <v>Glbl X S&amp;P 500 Qual Div</v>
    <v>33.79</v>
    <v>33.657899999999998</v>
    <v>33.7896</v>
    <v>33.7896</v>
    <v>QDIV</v>
    <v>Glbl X S&amp;P 500 Qual Div (ARCX:QDIV)</v>
    <v>3060</v>
    <v>4075</v>
  </rv>
  <rv s="2">
    <v>8127</v>
  </rv>
  <rv s="16">
    <v>en-US</v>
    <v>caehfr</v>
    <v>268435456</v>
    <v>1</v>
    <v>Powered by Refinitiv</v>
    <v>36</v>
    <v>Eldridge AAA CLO (ARCX:CLOX)</v>
    <v>24</v>
    <v>37</v>
    <v>Finance</v>
    <v>25</v>
    <v>25.74</v>
    <v>24.1</v>
    <v>5.0000000000000001E-3</v>
    <v>0</v>
    <v>1.9630000000000003E-4</v>
    <v>0</v>
    <v>USD</v>
    <v>NYSE Arca</v>
    <v>ARCX</v>
    <v>2E-3</v>
    <v>25.53</v>
    <v>ETF</v>
    <v>45824.84027780078</v>
    <v>25.47</v>
    <v>151668235.61000001</v>
    <v>Eldridge AAA CLO</v>
    <v>25.53</v>
    <v>25.465</v>
    <v>25.47</v>
    <v>25.47</v>
    <v>CLOX</v>
    <v>Eldridge AAA CLO (ARCX:CLOX)</v>
    <v>75690</v>
    <v>165975</v>
  </rv>
  <rv s="2">
    <v>8129</v>
  </rv>
  <rv s="3">
    <v>https://www.bing.com/financeapi/forcetrigger?t=c5wgww&amp;q=ARCX%3aFSLD&amp;form=skydnc</v>
    <v>Learn more on Bing</v>
  </rv>
  <rv s="17">
    <v>en-US</v>
    <v>c5wgww</v>
    <v>268435456</v>
    <v>1</v>
    <v>Powered by Refinitiv</v>
    <v>38</v>
    <v>Fidelity Sust Low Dur Bd (ARCX:FSLD)</v>
    <v>34</v>
    <v>39</v>
    <v>Finance</v>
    <v>25</v>
    <v>51.3</v>
    <v>49.92</v>
    <v>1.4709000000000001</v>
    <v>-0.08</v>
    <v>-2.99E-4</v>
    <v>-1.5920000000000001E-3</v>
    <v>-1.4999999999999999E-2</v>
    <v>USD</v>
    <v>NYSE Arca</v>
    <v>ARCX</v>
    <v>2E-3</v>
    <v>50.18</v>
    <v>ETF</v>
    <v>45824.84027780078</v>
    <v>8131</v>
    <v>50.174999999999997</v>
    <v>5016037.8899999997</v>
    <v>Fidelity Sust Low Dur Bd</v>
    <v>50.18</v>
    <v>50.255000000000003</v>
    <v>50.174999999999997</v>
    <v>50.16</v>
    <v>FSLD</v>
    <v>Fidelity Sust Low Dur Bd (ARCX:FSLD)</v>
    <v>224</v>
    <v>323</v>
  </rv>
  <rv s="2">
    <v>8132</v>
  </rv>
  <rv s="3">
    <v>https://www.bing.com/financeapi/forcetrigger?t=a1xchw&amp;q=ARCX%3aMBSD&amp;form=skydnc</v>
    <v>Learn more on Bing</v>
  </rv>
  <rv s="17">
    <v>en-US</v>
    <v>a1xchw</v>
    <v>268435456</v>
    <v>1</v>
    <v>Powered by Refinitiv</v>
    <v>38</v>
    <v>FlexShs:Disp Dur MBS Id (ARCX:MBSD)</v>
    <v>34</v>
    <v>39</v>
    <v>Finance</v>
    <v>25</v>
    <v>21.24</v>
    <v>19.989999999999998</v>
    <v>0.7611</v>
    <v>0.01</v>
    <v>0</v>
    <v>4.8899999999999996E-4</v>
    <v>0</v>
    <v>USD</v>
    <v>NYSE Arca</v>
    <v>ARCX</v>
    <v>2E-3</v>
    <v>20.49</v>
    <v>ETF</v>
    <v>45824.840277812502</v>
    <v>8134</v>
    <v>20.41</v>
    <v>83847908.780000001</v>
    <v>FlexShs:Disp Dur MBS Id</v>
    <v>20.49</v>
    <v>20.45</v>
    <v>20.46</v>
    <v>20.46</v>
    <v>MBSD</v>
    <v>FlexShs:Disp Dur MBS Id (ARCX:MBSD)</v>
    <v>93293</v>
    <v>8428</v>
  </rv>
  <rv s="2">
    <v>8135</v>
  </rv>
  <rv s="3">
    <v>https://www.bing.com/financeapi/forcetrigger?t=aycoar&amp;q=ARCX%3aHYDW&amp;form=skydnc</v>
    <v>Learn more on Bing</v>
  </rv>
  <rv s="17">
    <v>en-US</v>
    <v>aycoar</v>
    <v>268435456</v>
    <v>1</v>
    <v>Powered by Refinitiv</v>
    <v>38</v>
    <v>Xtrackers Lo Beta Hi Yld (ARCX:HYDW)</v>
    <v>34</v>
    <v>39</v>
    <v>Finance</v>
    <v>25</v>
    <v>47.35</v>
    <v>44.790100000000002</v>
    <v>1.3032999999999999</v>
    <v>0.13009999999999999</v>
    <v>0</v>
    <v>2.7829999999999999E-3</v>
    <v>0</v>
    <v>USD</v>
    <v>NYSE Arca</v>
    <v>ARCX</v>
    <v>2E-3</v>
    <v>46.92</v>
    <v>ETF</v>
    <v>45824.840277812502</v>
    <v>8137</v>
    <v>46.81</v>
    <v>259319925.06999999</v>
    <v>Xtrackers Lo Beta Hi Yld</v>
    <v>46.81</v>
    <v>46.75</v>
    <v>46.880099999999999</v>
    <v>46.880099999999999</v>
    <v>HYDW</v>
    <v>Xtrackers Lo Beta Hi Yld (ARCX:HYDW)</v>
    <v>5998</v>
    <v>209531</v>
  </rv>
  <rv s="2">
    <v>8138</v>
  </rv>
  <rv s="3">
    <v>https://www.bing.com/financeapi/forcetrigger?t=c6ar5r&amp;q=ARCX%3aXBB&amp;form=skydnc</v>
    <v>Learn more on Bing</v>
  </rv>
  <rv s="17">
    <v>en-US</v>
    <v>c6ar5r</v>
    <v>268435456</v>
    <v>1</v>
    <v>Powered by Refinitiv</v>
    <v>38</v>
    <v>BondBloxx:BB USD HY CB (ARCX:XBB)</v>
    <v>34</v>
    <v>39</v>
    <v>Finance</v>
    <v>25</v>
    <v>41.25</v>
    <v>38.229999999999997</v>
    <v>1.4334</v>
    <v>8.48E-2</v>
    <v>0</v>
    <v>2.0899999999999998E-3</v>
    <v>0</v>
    <v>USD</v>
    <v>NYSE Arca</v>
    <v>ARCX</v>
    <v>2E-3</v>
    <v>40.68</v>
    <v>ETF</v>
    <v>45824.84027780078</v>
    <v>8140</v>
    <v>40.64</v>
    <v>283436679.97000003</v>
    <v>BondBloxx:BB USD HY CB</v>
    <v>40.68</v>
    <v>40.575200000000002</v>
    <v>40.659999999999997</v>
    <v>40.659999999999997</v>
    <v>XBB</v>
    <v>BondBloxx:BB USD HY CB (ARCX:XBB)</v>
    <v>986</v>
    <v>26204</v>
  </rv>
  <rv s="2">
    <v>8141</v>
  </rv>
  <rv s="3">
    <v>https://www.bing.com/financeapi/forcetrigger?t=aycmtc&amp;q=ARCX%3aSHYL&amp;form=skydnc</v>
    <v>Learn more on Bing</v>
  </rv>
  <rv s="17">
    <v>en-US</v>
    <v>aycmtc</v>
    <v>268435456</v>
    <v>1</v>
    <v>Powered by Refinitiv</v>
    <v>38</v>
    <v>Xtrackers Shrt Dur HY Bd (ARCX:SHYL)</v>
    <v>34</v>
    <v>39</v>
    <v>Finance</v>
    <v>25</v>
    <v>45.64</v>
    <v>42.03</v>
    <v>0.78359999999999996</v>
    <v>0.14430000000000001</v>
    <v>-8.9289999999999997E-4</v>
    <v>3.2309999999999999E-3</v>
    <v>-0.04</v>
    <v>USD</v>
    <v>NYSE Arca</v>
    <v>ARCX</v>
    <v>2E-3</v>
    <v>44.83</v>
    <v>ETF</v>
    <v>45824.840277812502</v>
    <v>8143</v>
    <v>44.74</v>
    <v>156718248.25999999</v>
    <v>Xtrackers Shrt Dur HY Bd</v>
    <v>44.74</v>
    <v>44.655700000000003</v>
    <v>44.8</v>
    <v>44.76</v>
    <v>SHYL</v>
    <v>Xtrackers Shrt Dur HY Bd (ARCX:SHYL)</v>
    <v>8589</v>
    <v>27603</v>
  </rv>
  <rv s="2">
    <v>8144</v>
  </rv>
  <rv s="3">
    <v>https://www.bing.com/financeapi/forcetrigger?t=a1u727&amp;q=ARCX%3aGRNB&amp;form=skydnc</v>
    <v>Learn more on Bing</v>
  </rv>
  <rv s="17">
    <v>en-US</v>
    <v>a1u727</v>
    <v>268435456</v>
    <v>1</v>
    <v>Powered by Refinitiv</v>
    <v>38</v>
    <v>VanEck:Green Bond (ARCX:GRNB)</v>
    <v>34</v>
    <v>39</v>
    <v>Finance</v>
    <v>25</v>
    <v>24.603999999999999</v>
    <v>23.4634</v>
    <v>0.71360000000000001</v>
    <v>-2.4E-2</v>
    <v>0</v>
    <v>-1.0009999999999999E-3</v>
    <v>0</v>
    <v>USD</v>
    <v>NYSE Arca</v>
    <v>ARCX</v>
    <v>2E-3</v>
    <v>24</v>
    <v>ETF</v>
    <v>45824.84027780078</v>
    <v>8146</v>
    <v>23.956</v>
    <v>129226193.52</v>
    <v>VanEck:Green Bond</v>
    <v>23.96</v>
    <v>23.98</v>
    <v>23.956</v>
    <v>23.956</v>
    <v>GRNB</v>
    <v>VanEck:Green Bond (ARCX:GRNB)</v>
    <v>11126</v>
    <v>19963</v>
  </rv>
  <rv s="2">
    <v>8147</v>
  </rv>
  <rv s="3">
    <v>https://www.bing.com/financeapi/forcetrigger?t=c3we1h&amp;q=XNAS%3aQQJG&amp;form=skydnc</v>
    <v>Learn more on Bing</v>
  </rv>
  <rv s="17">
    <v>en-US</v>
    <v>c3we1h</v>
    <v>268435456</v>
    <v>1</v>
    <v>Powered by Refinitiv</v>
    <v>38</v>
    <v>Invesco ESG NAS NG 100 (XNAS:QQJG)</v>
    <v>34</v>
    <v>39</v>
    <v>Finance</v>
    <v>25</v>
    <v>25.22</v>
    <v>19.21</v>
    <v>1.1234999999999999</v>
    <v>0.43</v>
    <v>-1.7947000000000001E-2</v>
    <v>1.8275E-2</v>
    <v>-0.43</v>
    <v>USD</v>
    <v>Nasdaq Stock Market</v>
    <v>XNAS</v>
    <v>2E-3</v>
    <v>23.96</v>
    <v>ETF</v>
    <v>45824.843750046093</v>
    <v>8149</v>
    <v>23.96</v>
    <v>5851424.6600000001</v>
    <v>Invesco ESG NAS NG 100</v>
    <v>23.96</v>
    <v>23.53</v>
    <v>23.96</v>
    <v>23.53</v>
    <v>QQJG</v>
    <v>Invesco ESG NAS NG 100 (XNAS:QQJG)</v>
    <v>149</v>
    <v>439</v>
  </rv>
  <rv s="2">
    <v>8150</v>
  </rv>
  <rv s="3">
    <v>https://www.bing.com/financeapi/forcetrigger?t=a1vxzr&amp;q=ARCX%3aIWX&amp;form=skydnc</v>
    <v>Learn more on Bing</v>
  </rv>
  <rv s="17">
    <v>en-US</v>
    <v>a1vxzr</v>
    <v>268435456</v>
    <v>1</v>
    <v>Powered by Refinitiv</v>
    <v>38</v>
    <v>iShares:Russ Top 200 Val (ARCX:IWX)</v>
    <v>34</v>
    <v>39</v>
    <v>Finance</v>
    <v>25</v>
    <v>85.39</v>
    <v>71.482900000000001</v>
    <v>0.91200000000000003</v>
    <v>0.46800000000000003</v>
    <v>-1.9758000000000001E-2</v>
    <v>5.705E-3</v>
    <v>-1.63</v>
    <v>USD</v>
    <v>NYSE Arca</v>
    <v>ARCX</v>
    <v>2E-3</v>
    <v>82.92</v>
    <v>ETF</v>
    <v>45824.840277823438</v>
    <v>8152</v>
    <v>82.34</v>
    <v>2664436490.7199998</v>
    <v>iShares:Russ Top 200 Val</v>
    <v>82.4</v>
    <v>82.031999999999996</v>
    <v>82.5</v>
    <v>80.87</v>
    <v>IWX</v>
    <v>iShares:Russ Top 200 Val (ARCX:IWX)</v>
    <v>79856</v>
    <v>152101</v>
  </rv>
  <rv s="2">
    <v>8153</v>
  </rv>
  <rv s="3">
    <v>https://www.bing.com/financeapi/forcetrigger?t=a249a2&amp;q=ARCX%3aTIPZ&amp;form=skydnc</v>
    <v>Learn more on Bing</v>
  </rv>
  <rv s="17">
    <v>en-US</v>
    <v>a249a2</v>
    <v>268435456</v>
    <v>1</v>
    <v>Powered by Refinitiv</v>
    <v>38</v>
    <v>PIMCO ETF:Broad US TIPS (ARCX:TIPZ)</v>
    <v>34</v>
    <v>39</v>
    <v>Finance</v>
    <v>25</v>
    <v>54.34</v>
    <v>51.54</v>
    <v>1.0287999999999999</v>
    <v>-0.11</v>
    <v>0</v>
    <v>-2.0930000000000002E-3</v>
    <v>0</v>
    <v>USD</v>
    <v>NYSE Arca</v>
    <v>ARCX</v>
    <v>2E-3</v>
    <v>52.6</v>
    <v>ETF</v>
    <v>45824.840277812502</v>
    <v>8155</v>
    <v>52.44</v>
    <v>96872237.239999995</v>
    <v>PIMCO ETF:Broad US TIPS</v>
    <v>52.48</v>
    <v>52.55</v>
    <v>52.44</v>
    <v>52.44</v>
    <v>TIPZ</v>
    <v>PIMCO ETF:Broad US TIPS (ARCX:TIPZ)</v>
    <v>19525</v>
    <v>13312</v>
  </rv>
  <rv s="2">
    <v>8156</v>
  </rv>
  <rv s="3">
    <v>https://www.bing.com/financeapi/forcetrigger?t=a1to6h&amp;q=ARCX%3aGBF&amp;form=skydnc</v>
    <v>Learn more on Bing</v>
  </rv>
  <rv s="17">
    <v>en-US</v>
    <v>a1to6h</v>
    <v>268435456</v>
    <v>1</v>
    <v>Powered by Refinitiv</v>
    <v>38</v>
    <v>iShares:Gvt/Crd Bd ETF (ARCX:GBF)</v>
    <v>34</v>
    <v>39</v>
    <v>Finance</v>
    <v>25</v>
    <v>107.84</v>
    <v>100.4636</v>
    <v>1.0014000000000001</v>
    <v>-0.1759</v>
    <v>-1.5449999999999999E-3</v>
    <v>-1.7060000000000001E-3</v>
    <v>-0.15909999999999999</v>
    <v>USD</v>
    <v>NYSE Arca</v>
    <v>ARCX</v>
    <v>2E-3</v>
    <v>103.28</v>
    <v>ETF</v>
    <v>45824.84027780078</v>
    <v>8158</v>
    <v>102.94</v>
    <v>154854059.93000001</v>
    <v>iShares:Gvt/Crd Bd ETF</v>
    <v>103.13</v>
    <v>103.125</v>
    <v>102.9491</v>
    <v>102.79</v>
    <v>GBF</v>
    <v>iShares:Gvt/Crd Bd ETF (ARCX:GBF)</v>
    <v>1856</v>
    <v>4289</v>
  </rv>
  <rv s="2">
    <v>8159</v>
  </rv>
  <rv s="3">
    <v>https://www.bing.com/financeapi/forcetrigger?t=a1n4m7&amp;q=ARCX%3aAGZ&amp;form=skydnc</v>
    <v>Learn more on Bing</v>
  </rv>
  <rv s="17">
    <v>en-US</v>
    <v>a1n4m7</v>
    <v>268435456</v>
    <v>1</v>
    <v>Powered by Refinitiv</v>
    <v>38</v>
    <v>iShares:Agency Bd (ARCX:AGZ)</v>
    <v>34</v>
    <v>39</v>
    <v>Finance</v>
    <v>25</v>
    <v>110.89</v>
    <v>107.22</v>
    <v>0.77080000000000004</v>
    <v>-5.9400000000000001E-2</v>
    <v>0</v>
    <v>-5.4569999999999998E-4</v>
    <v>0</v>
    <v>USD</v>
    <v>NYSE Arca</v>
    <v>ARCX</v>
    <v>2E-3</v>
    <v>108.94</v>
    <v>ETF</v>
    <v>45824.840277823438</v>
    <v>8161</v>
    <v>108.76</v>
    <v>611210699.74000001</v>
    <v>iShares:Agency Bd</v>
    <v>108.8</v>
    <v>108.8544</v>
    <v>108.795</v>
    <v>108.795</v>
    <v>AGZ</v>
    <v>iShares:Agency Bd (ARCX:AGZ)</v>
    <v>10189</v>
    <v>17760</v>
  </rv>
  <rv s="2">
    <v>8162</v>
  </rv>
  <rv s="3">
    <v>https://www.bing.com/financeapi/forcetrigger?t=bnw5im&amp;q=XNAS%3aBGRN&amp;form=skydnc</v>
    <v>Learn more on Bing</v>
  </rv>
  <rv s="17">
    <v>en-US</v>
    <v>bnw5im</v>
    <v>268435456</v>
    <v>1</v>
    <v>Powered by Refinitiv</v>
    <v>38</v>
    <v>iShares:USD Green Bond (XNAS:BGRN)</v>
    <v>34</v>
    <v>39</v>
    <v>Finance</v>
    <v>25</v>
    <v>48.54</v>
    <v>46.15</v>
    <v>0.85680000000000001</v>
    <v>-0.12</v>
    <v>0</v>
    <v>-2.545E-3</v>
    <v>0</v>
    <v>USD</v>
    <v>Nasdaq Stock Market</v>
    <v>XNAS</v>
    <v>2E-3</v>
    <v>47.174999999999997</v>
    <v>ETF</v>
    <v>45824.843750265623</v>
    <v>8164</v>
    <v>47.03</v>
    <v>395209581.55000001</v>
    <v>iShares:USD Green Bond</v>
    <v>47.08</v>
    <v>47.15</v>
    <v>47.03</v>
    <v>47.03</v>
    <v>BGRN</v>
    <v>iShares:USD Green Bond (XNAS:BGRN)</v>
    <v>14060</v>
    <v>18542</v>
  </rv>
  <rv s="2">
    <v>8165</v>
  </rv>
  <rv s="3">
    <v>https://www.bing.com/financeapi/forcetrigger?t=a1musm&amp;q=BATS%3aACWV&amp;form=skydnc</v>
    <v>Learn more on Bing</v>
  </rv>
  <rv s="17">
    <v>en-US</v>
    <v>a1musm</v>
    <v>268435456</v>
    <v>1</v>
    <v>Powered by Refinitiv</v>
    <v>38</v>
    <v>iShares:MSCI Gl MV Fctr (BATS:ACWV)</v>
    <v>34</v>
    <v>39</v>
    <v>Finance</v>
    <v>17</v>
    <v>119.11</v>
    <v>103.13</v>
    <v>0.75990000000000002</v>
    <v>0.13100000000000001</v>
    <v>-5.976E-4</v>
    <v>1.1200000000000001E-3</v>
    <v>-7.0000000000000007E-2</v>
    <v>USD</v>
    <v>CBOE BZX Exchange</v>
    <v>BATS</v>
    <v>2E-3</v>
    <v>117.84220000000001</v>
    <v>ETF</v>
    <v>45824.892366955472</v>
    <v>8167</v>
    <v>116.98</v>
    <v>3390132829.8000002</v>
    <v>iShares:MSCI Gl MV Fctr</v>
    <v>117.48</v>
    <v>116.999</v>
    <v>117.13</v>
    <v>117.06</v>
    <v>ACWV</v>
    <v>iShares:MSCI Gl MV Fctr (BATS:ACWV)</v>
    <v>191297</v>
    <v>185072</v>
  </rv>
  <rv s="2">
    <v>8168</v>
  </rv>
  <rv s="3">
    <v>https://www.bing.com/financeapi/forcetrigger?t=a1ud9c&amp;q=BATS%3aGVI&amp;form=skydnc</v>
    <v>Learn more on Bing</v>
  </rv>
  <rv s="17">
    <v>en-US</v>
    <v>a1ud9c</v>
    <v>268435456</v>
    <v>1</v>
    <v>Powered by Refinitiv</v>
    <v>38</v>
    <v>iShares:Int Govt/Crdt Bd (BATS:GVI)</v>
    <v>34</v>
    <v>39</v>
    <v>Finance</v>
    <v>17</v>
    <v>107.4999</v>
    <v>103.11</v>
    <v>1.0028999999999999</v>
    <v>-0.08</v>
    <v>-5.6101999999999999E-2</v>
    <v>-7.5630000000000001E-4</v>
    <v>-5.93</v>
    <v>USD</v>
    <v>CBOE BZX Exchange</v>
    <v>BATS</v>
    <v>2E-3</v>
    <v>105.8623</v>
    <v>ETF</v>
    <v>45824.880985878903</v>
    <v>8170</v>
    <v>105.67</v>
    <v>3380600715.9200001</v>
    <v>iShares:Int Govt/Crdt Bd</v>
    <v>105.69</v>
    <v>105.78</v>
    <v>105.7</v>
    <v>99.77</v>
    <v>GVI</v>
    <v>iShares:Int Govt/Crdt Bd (BATS:GVI)</v>
    <v>100452</v>
    <v>110075</v>
  </rv>
  <rv s="2">
    <v>8171</v>
  </rv>
  <rv s="3">
    <v>https://www.bing.com/financeapi/forcetrigger?t=a236mw&amp;q=BATS%3aSMMV&amp;form=skydnc</v>
    <v>Learn more on Bing</v>
  </rv>
  <rv s="17">
    <v>en-US</v>
    <v>a236mw</v>
    <v>268435456</v>
    <v>1</v>
    <v>Powered by Refinitiv</v>
    <v>38</v>
    <v>iShares:MSCI USA SC MVF (BATS:SMMV)</v>
    <v>34</v>
    <v>39</v>
    <v>Finance</v>
    <v>17</v>
    <v>44.563200000000002</v>
    <v>36.32</v>
    <v>0.76200000000000001</v>
    <v>7.5999999999999998E-2</v>
    <v>0</v>
    <v>1.8240000000000001E-3</v>
    <v>0</v>
    <v>USD</v>
    <v>CBOE BZX Exchange</v>
    <v>BATS</v>
    <v>2E-3</v>
    <v>41.9499</v>
    <v>ETF</v>
    <v>45824.840338610935</v>
    <v>8173</v>
    <v>41.680100000000003</v>
    <v>310630535.00999999</v>
    <v>iShares:MSCI USA SC MVF</v>
    <v>41.88</v>
    <v>41.673999999999999</v>
    <v>41.75</v>
    <v>41.75</v>
    <v>SMMV</v>
    <v>iShares:MSCI USA SC MVF (BATS:SMMV)</v>
    <v>45249</v>
    <v>18465</v>
  </rv>
  <rv s="2">
    <v>8174</v>
  </rv>
  <rv s="3">
    <v>https://www.bing.com/financeapi/forcetrigger?t=a1z977&amp;q=ARCX%3aONEY&amp;form=skydnc</v>
    <v>Learn more on Bing</v>
  </rv>
  <rv s="17">
    <v>en-US</v>
    <v>a1z977</v>
    <v>268435456</v>
    <v>1</v>
    <v>Powered by Refinitiv</v>
    <v>38</v>
    <v>SPDR Russell 1000 YldFoc (ARCX:ONEY)</v>
    <v>34</v>
    <v>39</v>
    <v>Finance</v>
    <v>25</v>
    <v>118.17</v>
    <v>94.39</v>
    <v>0.95679999999999998</v>
    <v>0.77210000000000001</v>
    <v>0</v>
    <v>7.1650000000000004E-3</v>
    <v>0</v>
    <v>USD</v>
    <v>NYSE Arca</v>
    <v>ARCX</v>
    <v>2E-3</v>
    <v>108.9599</v>
    <v>ETF</v>
    <v>45824.840277812502</v>
    <v>8176</v>
    <v>108.31</v>
    <v>827405546.55999994</v>
    <v>SPDR Russell 1000 YldFoc</v>
    <v>108.52</v>
    <v>107.76439999999999</v>
    <v>108.5365</v>
    <v>108.5365</v>
    <v>ONEY</v>
    <v>SPDR Russell 1000 YldFoc (ARCX:ONEY)</v>
    <v>13615</v>
    <v>22463</v>
  </rv>
  <rv s="2">
    <v>8177</v>
  </rv>
  <rv s="3">
    <v>https://www.bing.com/financeapi/forcetrigger?t=a1v9fr&amp;q=BATS%3aICVT&amp;form=skydnc</v>
    <v>Learn more on Bing</v>
  </rv>
  <rv s="17">
    <v>en-US</v>
    <v>a1v9fr</v>
    <v>268435456</v>
    <v>1</v>
    <v>Powered by Refinitiv</v>
    <v>38</v>
    <v>iShares:Convertible Bond (BATS:ICVT)</v>
    <v>34</v>
    <v>39</v>
    <v>Finance</v>
    <v>17</v>
    <v>89.71</v>
    <v>75.97</v>
    <v>0.67749999999999999</v>
    <v>0.6</v>
    <v>-1.3717E-2</v>
    <v>6.8489999999999992E-3</v>
    <v>-1.21</v>
    <v>USD</v>
    <v>CBOE BZX Exchange</v>
    <v>BATS</v>
    <v>2E-3</v>
    <v>88.329499999999996</v>
    <v>ETF</v>
    <v>45824.84031160859</v>
    <v>8179</v>
    <v>87.96</v>
    <v>2316914303.4899998</v>
    <v>iShares:Convertible Bond</v>
    <v>87.99</v>
    <v>87.61</v>
    <v>88.21</v>
    <v>87</v>
    <v>ICVT</v>
    <v>iShares:Convertible Bond (BATS:ICVT)</v>
    <v>267548</v>
    <v>419850</v>
  </rv>
  <rv s="2">
    <v>8180</v>
  </rv>
  <rv s="3">
    <v>https://www.bing.com/financeapi/forcetrigger?t=a1z94c&amp;q=ARCX%3aONEV&amp;form=skydnc</v>
    <v>Learn more on Bing</v>
  </rv>
  <rv s="17">
    <v>en-US</v>
    <v>a1z94c</v>
    <v>268435456</v>
    <v>1</v>
    <v>Powered by Refinitiv</v>
    <v>38</v>
    <v>SPDR Russell 1000 LowVol (ARCX:ONEV)</v>
    <v>34</v>
    <v>39</v>
    <v>Finance</v>
    <v>25</v>
    <v>135.79900000000001</v>
    <v>113.16</v>
    <v>0.9819</v>
    <v>0.79079999999999995</v>
    <v>0</v>
    <v>6.221E-3</v>
    <v>0</v>
    <v>USD</v>
    <v>NYSE Arca</v>
    <v>ARCX</v>
    <v>2E-3</v>
    <v>128.27000000000001</v>
    <v>ETF</v>
    <v>45824.840277823438</v>
    <v>8182</v>
    <v>127.7</v>
    <v>582585973.15999997</v>
    <v>SPDR Russell 1000 LowVol</v>
    <v>128.27000000000001</v>
    <v>127.10809999999999</v>
    <v>127.8989</v>
    <v>127.8989</v>
    <v>ONEV</v>
    <v>SPDR Russell 1000 LowVol (ARCX:ONEV)</v>
    <v>6574</v>
    <v>7111</v>
  </rv>
  <rv s="2">
    <v>8183</v>
  </rv>
  <rv s="3">
    <v>https://www.bing.com/financeapi/forcetrigger?t=a1s45r&amp;q=ARCX%3aEQAL&amp;form=skydnc</v>
    <v>Learn more on Bing</v>
  </rv>
  <rv s="17">
    <v>en-US</v>
    <v>a1s45r</v>
    <v>268435456</v>
    <v>1</v>
    <v>Powered by Refinitiv</v>
    <v>38</v>
    <v>Invesco Rus 1000 EW (ARCX:EQAL)</v>
    <v>34</v>
    <v>39</v>
    <v>Finance</v>
    <v>25</v>
    <v>52.18</v>
    <v>40.85</v>
    <v>0.94230000000000003</v>
    <v>0.4214</v>
    <v>0</v>
    <v>8.7460000000000003E-3</v>
    <v>0</v>
    <v>USD</v>
    <v>NYSE Arca</v>
    <v>ARCX</v>
    <v>2E-3</v>
    <v>48.78</v>
    <v>ETF</v>
    <v>45824.840277812502</v>
    <v>8185</v>
    <v>48.56</v>
    <v>629405601.73000002</v>
    <v>Invesco Rus 1000 EW</v>
    <v>48.56</v>
    <v>48.180900000000001</v>
    <v>48.6023</v>
    <v>48.6023</v>
    <v>EQAL</v>
    <v>Invesco Rus 1000 EW (ARCX:EQAL)</v>
    <v>8663</v>
    <v>71921</v>
  </rv>
  <rv s="2">
    <v>8186</v>
  </rv>
  <rv s="16">
    <v>en-US</v>
    <v>cbs4h7</v>
    <v>268435456</v>
    <v>1</v>
    <v>Powered by Refinitiv</v>
    <v>36</v>
    <v>Vanguard Core+ Bond (XNAS:VPLS)</v>
    <v>24</v>
    <v>37</v>
    <v>Finance</v>
    <v>25</v>
    <v>79.75</v>
    <v>74.95</v>
    <v>-0.08</v>
    <v>0</v>
    <v>-1.042E-3</v>
    <v>0</v>
    <v>USD</v>
    <v>Nasdaq Stock Market</v>
    <v>XNAS</v>
    <v>2E-3</v>
    <v>76.89</v>
    <v>ETF</v>
    <v>45824.843750103908</v>
    <v>76.709999999999994</v>
    <v>556944704.60000002</v>
    <v>Vanguard Core+ Bond</v>
    <v>76.739999999999995</v>
    <v>76.790000000000006</v>
    <v>76.709999999999994</v>
    <v>76.709999999999994</v>
    <v>VPLS</v>
    <v>Vanguard Core+ Bond (XNAS:VPLS)</v>
    <v>43254</v>
    <v>62535</v>
  </rv>
  <rv s="2">
    <v>8188</v>
  </rv>
  <rv s="16">
    <v>en-US</v>
    <v>cbf5cw</v>
    <v>268435456</v>
    <v>1</v>
    <v>Powered by Refinitiv</v>
    <v>36</v>
    <v>DFA Glbl ex US Cr Fxd In (XNAS:DFGX)</v>
    <v>24</v>
    <v>37</v>
    <v>Finance</v>
    <v>25</v>
    <v>54.48</v>
    <v>50.988399999999999</v>
    <v>0.01</v>
    <v>0</v>
    <v>1.884E-4</v>
    <v>0</v>
    <v>USD</v>
    <v>Nasdaq Stock Market</v>
    <v>XNAS</v>
    <v>2E-3</v>
    <v>53.2</v>
    <v>ETF</v>
    <v>45824.843750057815</v>
    <v>53.07</v>
    <v>863762101.60000002</v>
    <v>DFA Glbl ex US Cr Fxd In</v>
    <v>53.0899</v>
    <v>53.07</v>
    <v>53.08</v>
    <v>53.08</v>
    <v>DFGX</v>
    <v>DFA Glbl ex US Cr Fxd In (XNAS:DFGX)</v>
    <v>82959</v>
    <v>101694</v>
  </rv>
  <rv s="2">
    <v>8190</v>
  </rv>
  <rv s="3">
    <v>https://www.bing.com/financeapi/forcetrigger?t=a1vzsm&amp;q=ARCX%3aIYY&amp;form=skydnc</v>
    <v>Learn more on Bing</v>
  </rv>
  <rv s="17">
    <v>en-US</v>
    <v>a1vzsm</v>
    <v>268435456</v>
    <v>1</v>
    <v>Powered by Refinitiv</v>
    <v>38</v>
    <v>iShares:DJ US (ARCX:IYY)</v>
    <v>34</v>
    <v>39</v>
    <v>Finance</v>
    <v>25</v>
    <v>149.87</v>
    <v>116.9901</v>
    <v>1.0033000000000001</v>
    <v>1.44</v>
    <v>0</v>
    <v>9.9209999999999993E-3</v>
    <v>0</v>
    <v>USD</v>
    <v>NYSE Arca</v>
    <v>ARCX</v>
    <v>2E-3</v>
    <v>146.94</v>
    <v>ETF</v>
    <v>45824.840277789066</v>
    <v>8192</v>
    <v>146.12</v>
    <v>2366347386.2800002</v>
    <v>iShares:DJ US</v>
    <v>146.12</v>
    <v>145.15</v>
    <v>146.59</v>
    <v>146.59</v>
    <v>IYY</v>
    <v>iShares:DJ US (ARCX:IYY)</v>
    <v>18767</v>
    <v>25180</v>
  </rv>
  <rv s="2">
    <v>8193</v>
  </rv>
  <rv s="3">
    <v>https://www.bing.com/financeapi/forcetrigger?t=a229vh&amp;q=ARCX%3aRSP&amp;form=skydnc</v>
    <v>Learn more on Bing</v>
  </rv>
  <rv s="17">
    <v>en-US</v>
    <v>a229vh</v>
    <v>268435456</v>
    <v>1</v>
    <v>Powered by Refinitiv</v>
    <v>38</v>
    <v>Invesco S&amp;P500 EWght (ARCX:RSP)</v>
    <v>34</v>
    <v>39</v>
    <v>Finance</v>
    <v>35</v>
    <v>188.16</v>
    <v>150.35</v>
    <v>0.90859999999999996</v>
    <v>1.73</v>
    <v>-4.0769999999999999E-3</v>
    <v>9.7549999999999998E-3</v>
    <v>-0.73</v>
    <v>USD</v>
    <v>NYSE Arca</v>
    <v>ARCX</v>
    <v>2E-3</v>
    <v>179.76</v>
    <v>ETF</v>
    <v>45824.941843760935</v>
    <v>8195</v>
    <v>178.32</v>
    <v>71423959388.449997</v>
    <v>Invesco S&amp;P500 EWght</v>
    <v>178.36</v>
    <v>177.35</v>
    <v>179.08</v>
    <v>178.33</v>
    <v>RSP</v>
    <v>Invesco S&amp;P500 EWght (ARCX:RSP)</v>
    <v>10887999</v>
    <v>9427800</v>
  </rv>
  <rv s="2">
    <v>8196</v>
  </rv>
  <rv s="16">
    <v>en-US</v>
    <v>cbf5fr</v>
    <v>268435456</v>
    <v>1</v>
    <v>Powered by Refinitiv</v>
    <v>36</v>
    <v>DFA Global Credit (XNAS:DGCB)</v>
    <v>24</v>
    <v>37</v>
    <v>Finance</v>
    <v>25</v>
    <v>55.16</v>
    <v>51.293100000000003</v>
    <v>-0.01</v>
    <v>0</v>
    <v>-1.8659999999999998E-4</v>
    <v>0</v>
    <v>USD</v>
    <v>Nasdaq Stock Market</v>
    <v>XNAS</v>
    <v>2E-3</v>
    <v>53.7</v>
    <v>ETF</v>
    <v>45824.843750046093</v>
    <v>53.543100000000003</v>
    <v>588242676.60000002</v>
    <v>DFA Global Credit</v>
    <v>53.543100000000003</v>
    <v>53.58</v>
    <v>53.57</v>
    <v>53.57</v>
    <v>DGCB</v>
    <v>DFA Global Credit (XNAS:DGCB)</v>
    <v>21052</v>
    <v>53844</v>
  </rv>
  <rv s="2">
    <v>8198</v>
  </rv>
  <rv s="3">
    <v>https://www.bing.com/financeapi/forcetrigger?t=a1vxww&amp;q=ARCX%3aIWV&amp;form=skydnc</v>
    <v>Learn more on Bing</v>
  </rv>
  <rv s="17">
    <v>en-US</v>
    <v>a1vxww</v>
    <v>268435456</v>
    <v>1</v>
    <v>Powered by Refinitiv</v>
    <v>38</v>
    <v>iShares:Russell 3000 (ARCX:IWV)</v>
    <v>34</v>
    <v>39</v>
    <v>Finance</v>
    <v>25</v>
    <v>350.23</v>
    <v>273.60000000000002</v>
    <v>1.0001</v>
    <v>3.6480000000000001</v>
    <v>-1.7849999999999999E-3</v>
    <v>1.0787E-2</v>
    <v>-0.61</v>
    <v>USD</v>
    <v>NYSE Arca</v>
    <v>ARCX</v>
    <v>2E-3</v>
    <v>342.59</v>
    <v>ETF</v>
    <v>45824.840277789066</v>
    <v>8200</v>
    <v>340.25</v>
    <v>15104693698.32</v>
    <v>iShares:Russell 3000</v>
    <v>340.25</v>
    <v>338.17200000000003</v>
    <v>341.82</v>
    <v>341.21</v>
    <v>IWV</v>
    <v>iShares:Russell 3000 (ARCX:IWV)</v>
    <v>287002</v>
    <v>218479</v>
  </rv>
  <rv s="2">
    <v>8201</v>
  </rv>
  <rv s="3">
    <v>https://www.bing.com/financeapi/forcetrigger?t=b1beoc&amp;q=ARCX%3aJUST&amp;form=skydnc</v>
    <v>Learn more on Bing</v>
  </rv>
  <rv s="17">
    <v>en-US</v>
    <v>b1beoc</v>
    <v>268435456</v>
    <v>1</v>
    <v>Powered by Refinitiv</v>
    <v>38</v>
    <v>Goldman:JUST US LC Eq (ARCX:JUST)</v>
    <v>34</v>
    <v>39</v>
    <v>Finance</v>
    <v>25</v>
    <v>87.459900000000005</v>
    <v>68.412499999999994</v>
    <v>1.0015000000000001</v>
    <v>0.7369</v>
    <v>0</v>
    <v>8.7150000000000005E-3</v>
    <v>0</v>
    <v>USD</v>
    <v>NYSE Arca</v>
    <v>ARCX</v>
    <v>2E-3</v>
    <v>85.73</v>
    <v>ETF</v>
    <v>45824.840277812502</v>
    <v>8203</v>
    <v>85.29</v>
    <v>440060043.14999998</v>
    <v>Goldman:JUST US LC Eq</v>
    <v>85.425399999999996</v>
    <v>84.553100000000001</v>
    <v>85.29</v>
    <v>85.29</v>
    <v>JUST</v>
    <v>Goldman:JUST US LC Eq (ARCX:JUST)</v>
    <v>5247</v>
    <v>4924</v>
  </rv>
  <rv s="2">
    <v>8204</v>
  </rv>
  <rv s="3">
    <v>https://www.bing.com/financeapi/forcetrigger?t=a23i5r&amp;q=ARCX%3aSPYX&amp;form=skydnc</v>
    <v>Learn more on Bing</v>
  </rv>
  <rv s="17">
    <v>en-US</v>
    <v>a23i5r</v>
    <v>268435456</v>
    <v>1</v>
    <v>Powered by Refinitiv</v>
    <v>38</v>
    <v>SPDR S&amp;P 500 Foss Fl Res (ARCX:SPYX)</v>
    <v>34</v>
    <v>39</v>
    <v>Finance</v>
    <v>25</v>
    <v>50.35</v>
    <v>39.590000000000003</v>
    <v>1.0032000000000001</v>
    <v>0.43</v>
    <v>-2.0210000000000002E-3</v>
    <v>8.7650000000000002E-3</v>
    <v>-0.1</v>
    <v>USD</v>
    <v>NYSE Arca</v>
    <v>ARCX</v>
    <v>2E-3</v>
    <v>49.645000000000003</v>
    <v>ETF</v>
    <v>45824.840277812502</v>
    <v>8206</v>
    <v>49.33</v>
    <v>2110406711.2</v>
    <v>SPDR S&amp;P 500 Foss Fl Res</v>
    <v>49.33</v>
    <v>49.06</v>
    <v>49.49</v>
    <v>49.39</v>
    <v>SPYX</v>
    <v>SPDR S&amp;P 500 Foss Fl Res (ARCX:SPYX)</v>
    <v>187123</v>
    <v>85035</v>
  </rv>
  <rv s="2">
    <v>8207</v>
  </rv>
  <rv s="16">
    <v>en-US</v>
    <v>cex3m7</v>
    <v>268435456</v>
    <v>1</v>
    <v>Powered by Refinitiv</v>
    <v>36</v>
    <v>iShares:Nasdaq T30 Stcks (XNAS:QTOP)</v>
    <v>24</v>
    <v>37</v>
    <v>Finance</v>
    <v>25</v>
    <v>27.57</v>
    <v>20.329999999999998</v>
    <v>0.39300000000000002</v>
    <v>-2.5740000000000003E-3</v>
    <v>1.4659999999999999E-2</v>
    <v>-7.0000000000000007E-2</v>
    <v>USD</v>
    <v>Nasdaq Stock Market</v>
    <v>XNAS</v>
    <v>2E-3</v>
    <v>27.264600000000002</v>
    <v>ETF</v>
    <v>45824.907611099217</v>
    <v>27.01</v>
    <v>119985510.26000001</v>
    <v>iShares:Nasdaq T30 Stcks</v>
    <v>27.01</v>
    <v>26.806999999999999</v>
    <v>27.2</v>
    <v>27.13</v>
    <v>QTOP</v>
    <v>iShares:Nasdaq T30 Stcks (XNAS:QTOP)</v>
    <v>109589</v>
    <v>39510</v>
  </rv>
  <rv s="2">
    <v>8209</v>
  </rv>
  <rv s="16">
    <v>en-US</v>
    <v>ccaffr</v>
    <v>268435456</v>
    <v>1</v>
    <v>Powered by Refinitiv</v>
    <v>36</v>
    <v>DoubleLine:Fortune 500EW (ARCX:DFVE)</v>
    <v>24</v>
    <v>37</v>
    <v>Finance</v>
    <v>25</v>
    <v>30.57</v>
    <v>24.25</v>
    <v>0.36070000000000002</v>
    <v>1.0580000000000001E-3</v>
    <v>1.2586E-2</v>
    <v>3.0700000000000002E-2</v>
    <v>USD</v>
    <v>NYSE Arca</v>
    <v>ARCX</v>
    <v>2E-3</v>
    <v>29.03</v>
    <v>ETF</v>
    <v>45824.84027780078</v>
    <v>28.98</v>
    <v>17079679.510000002</v>
    <v>DoubleLine:Fortune 500EW</v>
    <v>29.03</v>
    <v>28.6586</v>
    <v>29.019300000000001</v>
    <v>29.05</v>
    <v>DFVE</v>
    <v>DoubleLine:Fortune 500EW (ARCX:DFVE)</v>
    <v>4373</v>
    <v>2201</v>
  </rv>
  <rv s="2">
    <v>8211</v>
  </rv>
  <rv s="3">
    <v>https://www.bing.com/financeapi/forcetrigger?t=a1rq3m&amp;q=BATS%3aEFAV&amp;form=skydnc</v>
    <v>Learn more on Bing</v>
  </rv>
  <rv s="17">
    <v>en-US</v>
    <v>a1rq3m</v>
    <v>268435456</v>
    <v>1</v>
    <v>Powered by Refinitiv</v>
    <v>38</v>
    <v>iShares:MSCI MV EAFE MVF (BATS:EFAV)</v>
    <v>34</v>
    <v>39</v>
    <v>Finance</v>
    <v>17</v>
    <v>85.52</v>
    <v>68.56</v>
    <v>0.77559999999999996</v>
    <v>-6.4000000000000001E-2</v>
    <v>3.6069999999999999E-4</v>
    <v>-7.6889999999999999E-4</v>
    <v>0.03</v>
    <v>USD</v>
    <v>CBOE BZX Exchange</v>
    <v>BATS</v>
    <v>2E-3</v>
    <v>83.86</v>
    <v>ETF</v>
    <v>45824.840297673436</v>
    <v>8213</v>
    <v>83.12</v>
    <v>5489034544.6899996</v>
    <v>iShares:MSCI MV EAFE MVF</v>
    <v>83.66</v>
    <v>83.233999999999995</v>
    <v>83.17</v>
    <v>83.2</v>
    <v>EFAV</v>
    <v>iShares:MSCI MV EAFE MVF (BATS:EFAV)</v>
    <v>317532</v>
    <v>433052</v>
  </rv>
  <rv s="2">
    <v>8214</v>
  </rv>
  <rv s="3">
    <v>https://www.bing.com/financeapi/forcetrigger?t=a267u2&amp;q=ARCX%3aXLG&amp;form=skydnc</v>
    <v>Learn more on Bing</v>
  </rv>
  <rv s="17">
    <v>en-US</v>
    <v>a267u2</v>
    <v>268435456</v>
    <v>1</v>
    <v>Powered by Refinitiv</v>
    <v>38</v>
    <v>Invesco S&amp;P500 Top50 (ARCX:XLG)</v>
    <v>34</v>
    <v>39</v>
    <v>Finance</v>
    <v>25</v>
    <v>51.8</v>
    <v>39.5</v>
    <v>1.0341</v>
    <v>0.52</v>
    <v>-1.382E-3</v>
    <v>1.0375000000000001E-2</v>
    <v>-7.0000000000000007E-2</v>
    <v>USD</v>
    <v>NYSE Arca</v>
    <v>ARCX</v>
    <v>2E-3</v>
    <v>50.76</v>
    <v>ETF</v>
    <v>45824.924711642969</v>
    <v>8216</v>
    <v>50.405000000000001</v>
    <v>8874800951.9099998</v>
    <v>Invesco S&amp;P500 Top50</v>
    <v>50.42</v>
    <v>50.12</v>
    <v>50.64</v>
    <v>50.57</v>
    <v>XLG</v>
    <v>Invesco S&amp;P500 Top50 (ARCX:XLG)</v>
    <v>1471865</v>
    <v>1954016</v>
  </rv>
  <rv s="2">
    <v>8217</v>
  </rv>
  <rv s="3">
    <v>https://www.bing.com/financeapi/forcetrigger?t=a21mim&amp;q=XNAS%3aQQQ&amp;form=skydnc</v>
    <v>Learn more on Bing</v>
  </rv>
  <rv s="17">
    <v>en-US</v>
    <v>a21mim</v>
    <v>268435456</v>
    <v>1</v>
    <v>Powered by Refinitiv</v>
    <v>38</v>
    <v>Invesco QQQ Trust 1 (XNAS:QQQ)</v>
    <v>34</v>
    <v>39</v>
    <v>Finance</v>
    <v>35</v>
    <v>540.80999999999995</v>
    <v>402.39</v>
    <v>1.0462</v>
    <v>7.33</v>
    <v>-2.3210000000000001E-3</v>
    <v>1.391E-2</v>
    <v>-1.24</v>
    <v>USD</v>
    <v>Nasdaq Stock Market</v>
    <v>XNAS</v>
    <v>2E-3</v>
    <v>535.37</v>
    <v>ETF</v>
    <v>45824.940842476564</v>
    <v>8219</v>
    <v>530.45000000000005</v>
    <v>333551600804.32001</v>
    <v>Invesco QQQ Trust 1</v>
    <v>530.5</v>
    <v>526.96</v>
    <v>534.29</v>
    <v>533.04999999999995</v>
    <v>QQQ</v>
    <v>Invesco QQQ Trust 1 (XNAS:QQQ)</v>
    <v>37219340</v>
    <v>48967285</v>
  </rv>
  <rv s="2">
    <v>8220</v>
  </rv>
  <rv s="3">
    <v>https://www.bing.com/financeapi/forcetrigger?t=bhxfm7&amp;q=ARCX%3aNTSX&amp;form=skydnc</v>
    <v>Learn more on Bing</v>
  </rv>
  <rv s="17">
    <v>en-US</v>
    <v>bhxfm7</v>
    <v>268435456</v>
    <v>1</v>
    <v>Powered by Refinitiv</v>
    <v>38</v>
    <v>WisdomTree:US Effcnt Cr (ARCX:NTSX)</v>
    <v>34</v>
    <v>39</v>
    <v>Finance</v>
    <v>25</v>
    <v>49.36</v>
    <v>39.914999999999999</v>
    <v>1.0583</v>
    <v>0.28999999999999998</v>
    <v>0</v>
    <v>6.0270000000000002E-3</v>
    <v>0</v>
    <v>USD</v>
    <v>NYSE Arca</v>
    <v>ARCX</v>
    <v>2E-3</v>
    <v>48.72</v>
    <v>ETF</v>
    <v>45824.840277812502</v>
    <v>8222</v>
    <v>48.3005</v>
    <v>1160985290.24</v>
    <v>WisdomTree:US Effcnt Cr</v>
    <v>48.32</v>
    <v>48.12</v>
    <v>48.41</v>
    <v>48.41</v>
    <v>NTSX</v>
    <v>WisdomTree:US Effcnt Cr (ARCX:NTSX)</v>
    <v>35490</v>
    <v>75403</v>
  </rv>
  <rv s="2">
    <v>8223</v>
  </rv>
  <rv s="3">
    <v>https://www.bing.com/financeapi/forcetrigger?t=a1z3pr&amp;q=ARCX%3aOEF&amp;form=skydnc</v>
    <v>Learn more on Bing</v>
  </rv>
  <rv s="17">
    <v>en-US</v>
    <v>a1z3pr</v>
    <v>268435456</v>
    <v>1</v>
    <v>Powered by Refinitiv</v>
    <v>38</v>
    <v>iShares:S&amp;P 100 (ARCX:OEF)</v>
    <v>34</v>
    <v>39</v>
    <v>Finance</v>
    <v>25</v>
    <v>300.35000000000002</v>
    <v>232.57</v>
    <v>1.0015000000000001</v>
    <v>3.3679999999999999</v>
    <v>-9.8149999999999995E-4</v>
    <v>1.1531E-2</v>
    <v>-0.28999999999999998</v>
    <v>USD</v>
    <v>NYSE Arca</v>
    <v>ARCX</v>
    <v>2E-3</v>
    <v>296.02</v>
    <v>ETF</v>
    <v>45824.862458969532</v>
    <v>8225</v>
    <v>293.85000000000002</v>
    <v>19177423349.849998</v>
    <v>iShares:S&amp;P 100</v>
    <v>293.85000000000002</v>
    <v>292.09199999999998</v>
    <v>295.45999999999998</v>
    <v>295.17</v>
    <v>OEF</v>
    <v>iShares:S&amp;P 100 (ARCX:OEF)</v>
    <v>301252</v>
    <v>504077</v>
  </rv>
  <rv s="2">
    <v>8226</v>
  </rv>
  <rv s="3">
    <v>https://www.bing.com/financeapi/forcetrigger?t=c45a1h&amp;q=ARCX%3aRSPE&amp;form=skydnc</v>
    <v>Learn more on Bing</v>
  </rv>
  <rv s="17">
    <v>en-US</v>
    <v>c45a1h</v>
    <v>268435456</v>
    <v>1</v>
    <v>Powered by Refinitiv</v>
    <v>38</v>
    <v>Invesco ESG S&amp;P 500 EW (ARCX:RSPE)</v>
    <v>34</v>
    <v>39</v>
    <v>Finance</v>
    <v>25</v>
    <v>28.38</v>
    <v>22.591200000000001</v>
    <v>1.0763</v>
    <v>0.35880000000000001</v>
    <v>0</v>
    <v>1.3455999999999999E-2</v>
    <v>0</v>
    <v>USD</v>
    <v>NYSE Arca</v>
    <v>ARCX</v>
    <v>2E-3</v>
    <v>27.0244</v>
    <v>ETF</v>
    <v>45824.84027780078</v>
    <v>8228</v>
    <v>27.01</v>
    <v>23864431.25</v>
    <v>Invesco ESG S&amp;P 500 EW</v>
    <v>27.01</v>
    <v>26.665600000000001</v>
    <v>27.0244</v>
    <v>27.0244</v>
    <v>RSPE</v>
    <v>Invesco ESG S&amp;P 500 EW (ARCX:RSPE)</v>
    <v>720</v>
    <v>10393</v>
  </rv>
  <rv s="2">
    <v>8229</v>
  </rv>
  <rv s="3">
    <v>https://www.bing.com/financeapi/forcetrigger?t=a1vy3m&amp;q=ARCX%3aIWY&amp;form=skydnc</v>
    <v>Learn more on Bing</v>
  </rv>
  <rv s="17">
    <v>en-US</v>
    <v>a1vy3m</v>
    <v>268435456</v>
    <v>1</v>
    <v>Powered by Refinitiv</v>
    <v>38</v>
    <v>iShares:Russ Top 200 Gr (ARCX:IWY)</v>
    <v>34</v>
    <v>39</v>
    <v>Finance</v>
    <v>25</v>
    <v>245.04</v>
    <v>180.6525</v>
    <v>1.0065</v>
    <v>2.9820000000000002</v>
    <v>-5.8720000000000005E-3</v>
    <v>1.2666999999999999E-2</v>
    <v>-1.4</v>
    <v>USD</v>
    <v>NYSE Arca</v>
    <v>ARCX</v>
    <v>2E-3</v>
    <v>238.89</v>
    <v>ETF</v>
    <v>45824.863778286715</v>
    <v>8231</v>
    <v>236.87</v>
    <v>13121251177.280001</v>
    <v>iShares:Russ Top 200 Gr</v>
    <v>236.98</v>
    <v>235.41800000000001</v>
    <v>238.4</v>
    <v>237</v>
    <v>IWY</v>
    <v>iShares:Russ Top 200 Gr (ARCX:IWY)</v>
    <v>199905</v>
    <v>271173</v>
  </rv>
  <rv s="2">
    <v>8232</v>
  </rv>
  <rv s="16">
    <v>en-US</v>
    <v>cewwtc</v>
    <v>268435456</v>
    <v>1</v>
    <v>Powered by Refinitiv</v>
    <v>36</v>
    <v>iShares:Top 20 US Stocks (ARCX:TOPT)</v>
    <v>24</v>
    <v>37</v>
    <v>Finance</v>
    <v>25</v>
    <v>27.039899999999999</v>
    <v>20.39</v>
    <v>0.28000000000000003</v>
    <v>-1.5129999999999998E-3</v>
    <v>1.0707E-2</v>
    <v>-0.04</v>
    <v>USD</v>
    <v>NYSE Arca</v>
    <v>ARCX</v>
    <v>2E-3</v>
    <v>26.52</v>
    <v>ETF</v>
    <v>45824.917822858595</v>
    <v>26.33</v>
    <v>218844454.97</v>
    <v>iShares:Top 20 US Stocks</v>
    <v>26.33</v>
    <v>26.15</v>
    <v>26.43</v>
    <v>26.39</v>
    <v>TOPT</v>
    <v>iShares:Top 20 US Stocks (ARCX:TOPT)</v>
    <v>121177</v>
    <v>195165</v>
  </rv>
  <rv s="2">
    <v>8234</v>
  </rv>
  <rv s="3">
    <v>https://www.bing.com/financeapi/forcetrigger?t=a1mumw&amp;q=ARCX%3aACWF&amp;form=skydnc</v>
    <v>Learn more on Bing</v>
  </rv>
  <rv s="17">
    <v>en-US</v>
    <v>a1mumw</v>
    <v>268435456</v>
    <v>1</v>
    <v>Powered by Refinitiv</v>
    <v>38</v>
    <v>iShares:Global Eqty Fctr (ARCX:GLOF)</v>
    <v>34</v>
    <v>39</v>
    <v>Finance</v>
    <v>25</v>
    <v>47.58</v>
    <v>37.655000000000001</v>
    <v>1.0174000000000001</v>
    <v>0.39200000000000002</v>
    <v>0</v>
    <v>8.4200000000000004E-3</v>
    <v>0</v>
    <v>USD</v>
    <v>NYSE Arca</v>
    <v>ARCX</v>
    <v>2E-3</v>
    <v>47.2</v>
    <v>ETF</v>
    <v>45824.84027780078</v>
    <v>8236</v>
    <v>46.92</v>
    <v>127013952.05</v>
    <v>iShares:Global Eqty Fctr</v>
    <v>47.2</v>
    <v>46.558</v>
    <v>46.95</v>
    <v>46.95</v>
    <v>GLOF</v>
    <v>iShares:Global Eqty Fctr (ARCX:GLOF)</v>
    <v>17469</v>
    <v>14788</v>
  </rv>
  <rv s="2">
    <v>8237</v>
  </rv>
  <rv s="3">
    <v>https://www.bing.com/financeapi/forcetrigger?t=bnh1ur&amp;q=ARCX%3aKOMP&amp;form=skydnc</v>
    <v>Learn more on Bing</v>
  </rv>
  <rv s="17">
    <v>en-US</v>
    <v>bnh1ur</v>
    <v>268435456</v>
    <v>1</v>
    <v>Powered by Refinitiv</v>
    <v>38</v>
    <v>SPDR S&amp;P Knsh Nw Eco Cmp (ARCX:KOMP)</v>
    <v>34</v>
    <v>39</v>
    <v>Finance</v>
    <v>25</v>
    <v>55.31</v>
    <v>39.630099999999999</v>
    <v>1.0396000000000001</v>
    <v>0.97</v>
    <v>0</v>
    <v>1.8779999999999998E-2</v>
    <v>0</v>
    <v>USD</v>
    <v>NYSE Arca</v>
    <v>ARCX</v>
    <v>2E-3</v>
    <v>52.74</v>
    <v>ETF</v>
    <v>45824.840277812502</v>
    <v>8239</v>
    <v>52.14</v>
    <v>2150566862.1100001</v>
    <v>SPDR S&amp;P Knsh Nw Eco Cmp</v>
    <v>52.18</v>
    <v>51.65</v>
    <v>52.62</v>
    <v>52.62</v>
    <v>KOMP</v>
    <v>SPDR S&amp;P Knsh Nw Eco Cmp (ARCX:KOMP)</v>
    <v>62545</v>
    <v>106831</v>
  </rv>
  <rv s="2">
    <v>8240</v>
  </rv>
  <rv s="16">
    <v>en-US</v>
    <v>cbf51h</v>
    <v>268435456</v>
    <v>1</v>
    <v>Powered by Refinitiv</v>
    <v>36</v>
    <v>Avantis US Mid Cap Val (ARCX:AVMV)</v>
    <v>24</v>
    <v>37</v>
    <v>Finance</v>
    <v>25</v>
    <v>71.739999999999995</v>
    <v>52.42</v>
    <v>0.82</v>
    <v>0</v>
    <v>1.2891E-2</v>
    <v>0</v>
    <v>USD</v>
    <v>NYSE Arca</v>
    <v>ARCX</v>
    <v>2E-3</v>
    <v>64.55</v>
    <v>ETF</v>
    <v>45824.84027780078</v>
    <v>64.16</v>
    <v>186631334.31</v>
    <v>Avantis US Mid Cap Val</v>
    <v>64.16</v>
    <v>63.61</v>
    <v>64.430000000000007</v>
    <v>64.430000000000007</v>
    <v>AVMV</v>
    <v>Avantis US Mid Cap Val (ARCX:AVMV)</v>
    <v>10128</v>
    <v>23053</v>
  </rv>
  <rv s="2">
    <v>8242</v>
  </rv>
  <rv s="3">
    <v>https://www.bing.com/financeapi/forcetrigger?t=a22vu2&amp;q=ARCX%3aSHE&amp;form=skydnc</v>
    <v>Learn more on Bing</v>
  </rv>
  <rv s="17">
    <v>en-US</v>
    <v>a22vu2</v>
    <v>268435456</v>
    <v>1</v>
    <v>Powered by Refinitiv</v>
    <v>38</v>
    <v>SPDR MSCI USA Gender Div (ARCX:SHE)</v>
    <v>34</v>
    <v>39</v>
    <v>Finance</v>
    <v>25</v>
    <v>123.455</v>
    <v>98.95</v>
    <v>0.94899999999999995</v>
    <v>1.294</v>
    <v>-5.4190000000000002E-3</v>
    <v>1.0767000000000001E-2</v>
    <v>-0.6583</v>
    <v>USD</v>
    <v>NYSE Arca</v>
    <v>ARCX</v>
    <v>2E-3</v>
    <v>121.82</v>
    <v>ETF</v>
    <v>45824.840277812502</v>
    <v>8244</v>
    <v>120.88</v>
    <v>252743737.53</v>
    <v>SPDR MSCI USA Gender Div</v>
    <v>120.88</v>
    <v>120.18429999999999</v>
    <v>121.4783</v>
    <v>120.82</v>
    <v>SHE</v>
    <v>SPDR MSCI USA Gender Div (ARCX:SHE)</v>
    <v>4166</v>
    <v>4694</v>
  </rv>
  <rv s="2">
    <v>8245</v>
  </rv>
  <rv s="3">
    <v>https://www.bing.com/financeapi/forcetrigger?t=a1qamw&amp;q=ARCX%3aCRBN&amp;form=skydnc</v>
    <v>Learn more on Bing</v>
  </rv>
  <rv s="17">
    <v>en-US</v>
    <v>a1qamw</v>
    <v>268435456</v>
    <v>1</v>
    <v>Powered by Refinitiv</v>
    <v>38</v>
    <v>iShares:MSCI ACWI Low CT (ARCX:CRBN)</v>
    <v>34</v>
    <v>39</v>
    <v>Finance</v>
    <v>25</v>
    <v>208.74529999999999</v>
    <v>166.7542</v>
    <v>1.0258</v>
    <v>1.8843000000000001</v>
    <v>-2.4660000000000003E-3</v>
    <v>9.2280000000000001E-3</v>
    <v>-0.50829999999999997</v>
    <v>USD</v>
    <v>NYSE Arca</v>
    <v>ARCX</v>
    <v>2E-3</v>
    <v>207</v>
    <v>ETF</v>
    <v>45824.840277823438</v>
    <v>8247</v>
    <v>205.74</v>
    <v>987547379.12</v>
    <v>iShares:MSCI ACWI Low CT</v>
    <v>205.74</v>
    <v>204.20400000000001</v>
    <v>206.0883</v>
    <v>205.58</v>
    <v>CRBN</v>
    <v>iShares:MSCI ACWI Low CT (ARCX:CRBN)</v>
    <v>7318</v>
    <v>10168</v>
  </rv>
  <rv s="2">
    <v>8248</v>
  </rv>
  <rv s="3">
    <v>https://www.bing.com/financeapi/forcetrigger?t=a1unm7&amp;q=ARCX%3aHFXI&amp;form=skydnc</v>
    <v>Learn more on Bing</v>
  </rv>
  <rv s="17">
    <v>en-US</v>
    <v>a1unm7</v>
    <v>268435456</v>
    <v>1</v>
    <v>Powered by Refinitiv</v>
    <v>38</v>
    <v>NYLI:FTSE Intl Eq CN (ARCX:HFXI)</v>
    <v>34</v>
    <v>39</v>
    <v>Finance</v>
    <v>25</v>
    <v>30.08</v>
    <v>24.28</v>
    <v>0.8135</v>
    <v>0.15</v>
    <v>0</v>
    <v>5.1019999999999998E-3</v>
    <v>0</v>
    <v>USD</v>
    <v>NYSE Arca</v>
    <v>ARCX</v>
    <v>2E-3</v>
    <v>29.72</v>
    <v>ETF</v>
    <v>45824.840277812502</v>
    <v>8250</v>
    <v>29.48</v>
    <v>1018353921.7</v>
    <v>NYLI:FTSE Intl Eq CN</v>
    <v>29.54</v>
    <v>29.4</v>
    <v>29.55</v>
    <v>29.55</v>
    <v>HFXI</v>
    <v>NYLI:FTSE Intl Eq CN (ARCX:HFXI)</v>
    <v>102369</v>
    <v>255645</v>
  </rv>
  <rv s="2">
    <v>8251</v>
  </rv>
  <rv s="16">
    <v>en-US</v>
    <v>cex3jc</v>
    <v>268435456</v>
    <v>1</v>
    <v>Powered by Refinitiv</v>
    <v>36</v>
    <v>iShares:Nasdaq100 ex T30 (XNAS:QNXT)</v>
    <v>24</v>
    <v>37</v>
    <v>Finance</v>
    <v>25</v>
    <v>26.795000000000002</v>
    <v>20.51</v>
    <v>0.33400000000000002</v>
    <v>0</v>
    <v>1.3068999999999999E-2</v>
    <v>0</v>
    <v>USD</v>
    <v>Nasdaq Stock Market</v>
    <v>XNAS</v>
    <v>2E-3</v>
    <v>25.89</v>
    <v>ETF</v>
    <v>45824.843750046093</v>
    <v>25.8599</v>
    <v>15082328.939999999</v>
    <v>iShares:Nasdaq100 ex T30</v>
    <v>25.8599</v>
    <v>25.556000000000001</v>
    <v>25.89</v>
    <v>25.89</v>
    <v>QNXT</v>
    <v>iShares:Nasdaq100 ex T30 (XNAS:QNXT)</v>
    <v>263</v>
    <v>2239</v>
  </rv>
  <rv s="2">
    <v>8253</v>
  </rv>
  <rv s="3">
    <v>https://www.bing.com/financeapi/forcetrigger?t=a1x5yc&amp;q=ARCX%3aLTPZ&amp;form=skydnc</v>
    <v>Learn more on Bing</v>
  </rv>
  <rv s="17">
    <v>en-US</v>
    <v>a1x5yc</v>
    <v>268435456</v>
    <v>1</v>
    <v>Powered by Refinitiv</v>
    <v>38</v>
    <v>PIMCO ETF:15+ Yr US TIPS (ARCX:LTPZ)</v>
    <v>34</v>
    <v>39</v>
    <v>Finance</v>
    <v>25</v>
    <v>58.93</v>
    <v>49.04</v>
    <v>2.2538</v>
    <v>-0.3</v>
    <v>-9.8169999999999985E-4</v>
    <v>-5.8560000000000001E-3</v>
    <v>-0.05</v>
    <v>USD</v>
    <v>NYSE Arca</v>
    <v>ARCX</v>
    <v>2E-3</v>
    <v>51.4099</v>
    <v>ETF</v>
    <v>45824.840277823438</v>
    <v>8255</v>
    <v>50.9</v>
    <v>673465108.53999996</v>
    <v>PIMCO ETF:15+ Yr US TIPS</v>
    <v>51.16</v>
    <v>51.23</v>
    <v>50.93</v>
    <v>50.88</v>
    <v>LTPZ</v>
    <v>PIMCO ETF:15+ Yr US TIPS (ARCX:LTPZ)</v>
    <v>69358</v>
    <v>110515</v>
  </rv>
  <rv s="2">
    <v>8256</v>
  </rv>
  <rv s="3">
    <v>https://www.bing.com/financeapi/forcetrigger?t=c1pfbh&amp;q=ARCX%3aLCTD&amp;form=skydnc</v>
    <v>Learn more on Bing</v>
  </rv>
  <rv s="17">
    <v>en-US</v>
    <v>c1pfbh</v>
    <v>268435456</v>
    <v>1</v>
    <v>Powered by Refinitiv</v>
    <v>38</v>
    <v>BlackRock:World xUS CTR (ARCX:LCTD)</v>
    <v>34</v>
    <v>39</v>
    <v>Finance</v>
    <v>25</v>
    <v>51.48</v>
    <v>41.26</v>
    <v>1.0442</v>
    <v>0.26190000000000002</v>
    <v>0</v>
    <v>5.2620000000000002E-3</v>
    <v>0</v>
    <v>USD</v>
    <v>NYSE Arca</v>
    <v>ARCX</v>
    <v>2E-3</v>
    <v>50.46</v>
    <v>ETF</v>
    <v>45824.840277812502</v>
    <v>8258</v>
    <v>50.036900000000003</v>
    <v>234397240.02000001</v>
    <v>BlackRock:World xUS CTR</v>
    <v>50.35</v>
    <v>49.774999999999999</v>
    <v>50.036900000000003</v>
    <v>50.036900000000003</v>
    <v>LCTD</v>
    <v>BlackRock:World xUS CTR (ARCX:LCTD)</v>
    <v>5019</v>
    <v>8951</v>
  </rv>
  <rv s="2">
    <v>8259</v>
  </rv>
  <rv s="3">
    <v>https://www.bing.com/financeapi/forcetrigger?t=bwlw7w&amp;q=BATS%3aSVAL&amp;form=skydnc</v>
    <v>Learn more on Bing</v>
  </rv>
  <rv s="17">
    <v>en-US</v>
    <v>bwlw7w</v>
    <v>268435456</v>
    <v>1</v>
    <v>Powered by Refinitiv</v>
    <v>38</v>
    <v>iShares:US SC Val Fctr (BATS:SVAL)</v>
    <v>34</v>
    <v>39</v>
    <v>Finance</v>
    <v>17</v>
    <v>36.79</v>
    <v>25.809899999999999</v>
    <v>1.0158</v>
    <v>0.161</v>
    <v>0</v>
    <v>5.3769999999999998E-3</v>
    <v>0</v>
    <v>USD</v>
    <v>CBOE BZX Exchange</v>
    <v>BATS</v>
    <v>2E-3</v>
    <v>30.33</v>
    <v>ETF</v>
    <v>45824.840343900003</v>
    <v>8261</v>
    <v>30.09</v>
    <v>128698558.64</v>
    <v>iShares:US SC Val Fctr</v>
    <v>30.28</v>
    <v>29.942</v>
    <v>30.103000000000002</v>
    <v>30.103000000000002</v>
    <v>SVAL</v>
    <v>iShares:US SC Val Fctr (BATS:SVAL)</v>
    <v>7492</v>
    <v>9954</v>
  </rv>
  <rv s="2">
    <v>8262</v>
  </rv>
  <rv s="16">
    <v>en-US</v>
    <v>cc5mim</v>
    <v>268435456</v>
    <v>1</v>
    <v>Powered by Refinitiv</v>
    <v>36</v>
    <v>VanEck Bitcoin (BATS:HODL)</v>
    <v>24</v>
    <v>37</v>
    <v>Finance</v>
    <v>17</v>
    <v>31.7</v>
    <v>14.012499999999999</v>
    <v>0.98</v>
    <v>6.8310000000000003E-3</v>
    <v>3.2930000000000001E-2</v>
    <v>0.21</v>
    <v>USD</v>
    <v>CBOE BZX Exchange</v>
    <v>BATS</v>
    <v>2E-3</v>
    <v>30.824999999999999</v>
    <v>ETF</v>
    <v>45824.927518113283</v>
    <v>30.135000000000002</v>
    <v>1572542838.6199999</v>
    <v>VanEck Bitcoin</v>
    <v>30.18</v>
    <v>29.76</v>
    <v>30.74</v>
    <v>30.95</v>
    <v>HODL</v>
    <v>VanEck Bitcoin (BATS:HODL)</v>
    <v>879559</v>
    <v>694063</v>
  </rv>
  <rv s="2">
    <v>8264</v>
  </rv>
  <rv s="3">
    <v>https://www.bing.com/financeapi/forcetrigger?t=c3we4c&amp;q=XNAS%3aQQMG&amp;form=skydnc</v>
    <v>Learn more on Bing</v>
  </rv>
  <rv s="17">
    <v>en-US</v>
    <v>c3we4c</v>
    <v>268435456</v>
    <v>1</v>
    <v>Powered by Refinitiv</v>
    <v>38</v>
    <v>Invesco ESG NASDAQ 100 (XNAS:QQMG)</v>
    <v>34</v>
    <v>39</v>
    <v>Finance</v>
    <v>25</v>
    <v>36.69</v>
    <v>27.34</v>
    <v>1.0609999999999999</v>
    <v>0.44</v>
    <v>0</v>
    <v>1.2246E-2</v>
    <v>0</v>
    <v>USD</v>
    <v>Nasdaq Stock Market</v>
    <v>XNAS</v>
    <v>2E-3</v>
    <v>36.46</v>
    <v>ETF</v>
    <v>45824.843750046093</v>
    <v>8266</v>
    <v>36.14</v>
    <v>81330690.180000007</v>
    <v>Invesco ESG NASDAQ 100</v>
    <v>36.159999999999997</v>
    <v>35.93</v>
    <v>36.369999999999997</v>
    <v>36.369999999999997</v>
    <v>QQMG</v>
    <v>Invesco ESG NASDAQ 100 (XNAS:QQMG)</v>
    <v>15043</v>
    <v>9581</v>
  </rv>
  <rv s="2">
    <v>8267</v>
  </rv>
  <rv s="3">
    <v>https://www.bing.com/financeapi/forcetrigger?t=a1qqvh&amp;q=XNAS%3aDAX&amp;form=skydnc</v>
    <v>Learn more on Bing</v>
  </rv>
  <rv s="17">
    <v>en-US</v>
    <v>a1qqvh</v>
    <v>268435456</v>
    <v>1</v>
    <v>Powered by Refinitiv</v>
    <v>38</v>
    <v>Glbl X DAX Germany (XNAS:DAX)</v>
    <v>34</v>
    <v>39</v>
    <v>Finance</v>
    <v>25</v>
    <v>45.215699999999998</v>
    <v>30.520099999999999</v>
    <v>1.1275999999999999</v>
    <v>0.27</v>
    <v>1.3650000000000001E-3</v>
    <v>6.1829999999999993E-3</v>
    <v>0.06</v>
    <v>USD</v>
    <v>Nasdaq Stock Market</v>
    <v>XNAS</v>
    <v>2E-3</v>
    <v>44.45</v>
    <v>ETF</v>
    <v>45824.891584003904</v>
    <v>8269</v>
    <v>43.94</v>
    <v>284944389.11000001</v>
    <v>Glbl X DAX Germany</v>
    <v>44.09</v>
    <v>43.67</v>
    <v>43.94</v>
    <v>44</v>
    <v>DAX</v>
    <v>Glbl X DAX Germany (XNAS:DAX)</v>
    <v>95503</v>
    <v>183051</v>
  </rv>
  <rv s="2">
    <v>8270</v>
  </rv>
  <rv s="3">
    <v>https://www.bing.com/financeapi/forcetrigger?t=a1uah7&amp;q=ARCX%3aGSSC&amp;form=skydnc</v>
    <v>Learn more on Bing</v>
  </rv>
  <rv s="17">
    <v>en-US</v>
    <v>a1uah7</v>
    <v>268435456</v>
    <v>1</v>
    <v>Powered by Refinitiv</v>
    <v>38</v>
    <v>Goldman:AB US Sm Cap Eq (ARCX:GSSC)</v>
    <v>34</v>
    <v>39</v>
    <v>Finance</v>
    <v>25</v>
    <v>77</v>
    <v>54.91</v>
    <v>0.97030000000000005</v>
    <v>0.86</v>
    <v>0</v>
    <v>1.303E-2</v>
    <v>0</v>
    <v>USD</v>
    <v>NYSE Arca</v>
    <v>ARCX</v>
    <v>2E-3</v>
    <v>67.19</v>
    <v>ETF</v>
    <v>45824.84027780078</v>
    <v>8272</v>
    <v>66.52</v>
    <v>527724186.56999999</v>
    <v>Goldman:AB US Sm Cap Eq</v>
    <v>66.52</v>
    <v>66</v>
    <v>66.86</v>
    <v>66.86</v>
    <v>GSSC</v>
    <v>Goldman:AB US Sm Cap Eq (ARCX:GSSC)</v>
    <v>24506</v>
    <v>32849</v>
  </rv>
  <rv s="2">
    <v>8273</v>
  </rv>
  <rv s="16">
    <v>en-US</v>
    <v>cc5m4c</v>
    <v>268435456</v>
    <v>1</v>
    <v>Powered by Refinitiv</v>
    <v>36</v>
    <v>WisdomTree Bitcoin (BATS:BTCW)</v>
    <v>24</v>
    <v>37</v>
    <v>Finance</v>
    <v>17</v>
    <v>118.71</v>
    <v>52.61</v>
    <v>3.85</v>
    <v>-5.3769999999999998E-3</v>
    <v>3.4544999999999999E-2</v>
    <v>-0.62</v>
    <v>USD</v>
    <v>CBOE BZX Exchange</v>
    <v>BATS</v>
    <v>2E-3</v>
    <v>115.505</v>
    <v>ETF</v>
    <v>45824.842554930467</v>
    <v>113.1</v>
    <v>162090436.68000001</v>
    <v>WisdomTree Bitcoin</v>
    <v>113.15</v>
    <v>111.45</v>
    <v>115.3</v>
    <v>114.68</v>
    <v>BTCW</v>
    <v>WisdomTree Bitcoin (BATS:BTCW)</v>
    <v>65929</v>
    <v>58926</v>
  </rv>
  <rv s="2">
    <v>8275</v>
  </rv>
  <rv s="3">
    <v>https://www.bing.com/financeapi/forcetrigger?t=a1rq6h&amp;q=ARCX%3aEFAX&amp;form=skydnc</v>
    <v>Learn more on Bing</v>
  </rv>
  <rv s="17">
    <v>en-US</v>
    <v>a1rq6h</v>
    <v>268435456</v>
    <v>1</v>
    <v>Powered by Refinitiv</v>
    <v>38</v>
    <v>SPDR MSCI EAFE FF Rsv Fr (ARCX:EFAX)</v>
    <v>34</v>
    <v>39</v>
    <v>Finance</v>
    <v>25</v>
    <v>47.4071</v>
    <v>38.08</v>
    <v>1.012</v>
    <v>0.23710000000000001</v>
    <v>0</v>
    <v>5.1289999999999999E-3</v>
    <v>0</v>
    <v>USD</v>
    <v>NYSE Arca</v>
    <v>ARCX</v>
    <v>2E-3</v>
    <v>46.848999999999997</v>
    <v>ETF</v>
    <v>45824.84027780078</v>
    <v>8277</v>
    <v>46.468899999999998</v>
    <v>370490128.52999997</v>
    <v>SPDR MSCI EAFE FF Rsv Fr</v>
    <v>46.631999999999998</v>
    <v>46.2318</v>
    <v>46.468899999999998</v>
    <v>46.468899999999998</v>
    <v>EFAX</v>
    <v>SPDR MSCI EAFE FF Rsv Fr (ARCX:EFAX)</v>
    <v>11303</v>
    <v>14295</v>
  </rv>
  <rv s="2">
    <v>8278</v>
  </rv>
  <rv s="16">
    <v>en-US</v>
    <v>c7m28m</v>
    <v>268435456</v>
    <v>1</v>
    <v>Powered by Refinitiv</v>
    <v>36</v>
    <v>Invesco NASDAQ FG 200 (XNAS:QQQS)</v>
    <v>24</v>
    <v>37</v>
    <v>Finance</v>
    <v>25</v>
    <v>30.71</v>
    <v>19.55</v>
    <v>0.76</v>
    <v>0</v>
    <v>2.9641000000000001E-2</v>
    <v>0</v>
    <v>USD</v>
    <v>Nasdaq Stock Market</v>
    <v>XNAS</v>
    <v>2E-3</v>
    <v>26.4</v>
    <v>ETF</v>
    <v>45824.843750046093</v>
    <v>26.02</v>
    <v>7697330.5999999996</v>
    <v>Invesco NASDAQ FG 200</v>
    <v>26.02</v>
    <v>25.64</v>
    <v>26.4</v>
    <v>26.4</v>
    <v>QQQS</v>
    <v>Invesco NASDAQ FG 200 (XNAS:QQQS)</v>
    <v>2671</v>
    <v>3632</v>
  </rv>
  <rv s="2">
    <v>8280</v>
  </rv>
  <rv s="16">
    <v>en-US</v>
    <v>cc7rp2</v>
    <v>268435456</v>
    <v>1</v>
    <v>Powered by Refinitiv</v>
    <v>36</v>
    <v>BONDBLOXX:BBBR 10+Y CB (ARCX:BBBL)</v>
    <v>24</v>
    <v>37</v>
    <v>Finance</v>
    <v>25</v>
    <v>52.299100000000003</v>
    <v>45.2</v>
    <v>-0.13589999999999999</v>
    <v>0</v>
    <v>-2.8649999999999999E-3</v>
    <v>0</v>
    <v>USD</v>
    <v>NYSE Arca</v>
    <v>ARCX</v>
    <v>1.9E-3</v>
    <v>47.2941</v>
    <v>ETF</v>
    <v>45824.840277812502</v>
    <v>47.2941</v>
    <v>7077437.4500000002</v>
    <v>BONDBLOXX:BBBR 10+Y CB</v>
    <v>47.2941</v>
    <v>47.43</v>
    <v>47.2941</v>
    <v>47.2941</v>
    <v>BBBL</v>
    <v>BONDBLOXX:BBBR 10+Y CB (ARCX:BBBL)</v>
    <v>25</v>
    <v>368</v>
  </rv>
  <rv s="2">
    <v>8282</v>
  </rv>
  <rv s="16">
    <v>en-US</v>
    <v>cfpap2</v>
    <v>268435456</v>
    <v>1</v>
    <v>Powered by Refinitiv</v>
    <v>36</v>
    <v>Franklin ETF:Int Dv MI (ARCX:XIDV)</v>
    <v>24</v>
    <v>37</v>
    <v>Finance</v>
    <v>25</v>
    <v>31.53</v>
    <v>25.164999999999999</v>
    <v>0.19040000000000001</v>
    <v>0</v>
    <v>6.1250000000000002E-3</v>
    <v>0</v>
    <v>USD</v>
    <v>NYSE Arca</v>
    <v>ARCX</v>
    <v>1.9E-3</v>
    <v>31.53</v>
    <v>ETF</v>
    <v>45824.840277777781</v>
    <v>31.221</v>
    <v>24623181.399999999</v>
    <v>Franklin ETF:Int Dv MI</v>
    <v>31.53</v>
    <v>31.0838</v>
    <v>31.2742</v>
    <v>31.2742</v>
    <v>XIDV</v>
    <v>Franklin ETF:Int Dv MI (ARCX:XIDV)</v>
    <v>2098</v>
    <v>41458</v>
  </rv>
  <rv s="2">
    <v>8284</v>
  </rv>
  <rv s="3">
    <v>https://www.bing.com/financeapi/forcetrigger?t=c1scr7&amp;q=ARCX%3aPAB&amp;form=skydnc</v>
    <v>Learn more on Bing</v>
  </rv>
  <rv s="17">
    <v>en-US</v>
    <v>c1scr7</v>
    <v>268435456</v>
    <v>1</v>
    <v>Powered by Refinitiv</v>
    <v>38</v>
    <v>PGIM Active Aggregate Bd (ARCX:PAB)</v>
    <v>34</v>
    <v>39</v>
    <v>Finance</v>
    <v>25</v>
    <v>43.6768</v>
    <v>40.730499999999999</v>
    <v>1.0485</v>
    <v>-7.9100000000000004E-2</v>
    <v>0</v>
    <v>-1.887E-3</v>
    <v>0</v>
    <v>USD</v>
    <v>NYSE Arca</v>
    <v>ARCX</v>
    <v>1.9E-3</v>
    <v>41.91</v>
    <v>ETF</v>
    <v>45824.840277812502</v>
    <v>8286</v>
    <v>41.84</v>
    <v>66020308.07</v>
    <v>PGIM Active Aggregate Bd</v>
    <v>41.91</v>
    <v>41.929099999999998</v>
    <v>41.85</v>
    <v>41.85</v>
    <v>PAB</v>
    <v>PGIM Active Aggregate Bd (ARCX:PAB)</v>
    <v>8257</v>
    <v>16355</v>
  </rv>
  <rv s="2">
    <v>8287</v>
  </rv>
  <rv s="16">
    <v>en-US</v>
    <v>cfbzec</v>
    <v>268435456</v>
    <v>1</v>
    <v>Powered by Refinitiv</v>
    <v>36</v>
    <v>Allspring Broad Mkt Cr B (ARCX:AFIX)</v>
    <v>24</v>
    <v>37</v>
    <v>Finance</v>
    <v>25</v>
    <v>25.344999999999999</v>
    <v>24.23</v>
    <v>-0.02</v>
    <v>0</v>
    <v>-8.0909999999999999E-4</v>
    <v>0</v>
    <v>USD</v>
    <v>NYSE Arca</v>
    <v>ARCX</v>
    <v>1.9E-3</v>
    <v>24.7</v>
    <v>ETF</v>
    <v>45824.840277789066</v>
    <v>24.69</v>
    <v>155499173.31</v>
    <v>Allspring Broad Mkt Cr B</v>
    <v>24.7</v>
    <v>24.72</v>
    <v>24.7</v>
    <v>24.7</v>
    <v>AFIX</v>
    <v>Allspring Broad Mkt Cr B (ARCX:AFIX)</v>
    <v>2064</v>
    <v>8505</v>
  </rv>
  <rv s="2">
    <v>8289</v>
  </rv>
  <rv s="16">
    <v>en-US</v>
    <v>cc7rm7</v>
    <v>268435456</v>
    <v>1</v>
    <v>Powered by Refinitiv</v>
    <v>36</v>
    <v>Bondbloxx:BBBR 5-10Y CB (ARCX:BBBI)</v>
    <v>24</v>
    <v>37</v>
    <v>Finance</v>
    <v>25</v>
    <v>52.332799999999999</v>
    <v>48.91</v>
    <v>0.03</v>
    <v>0</v>
    <v>5.9139999999999996E-4</v>
    <v>0</v>
    <v>USD</v>
    <v>NYSE Arca</v>
    <v>ARCX</v>
    <v>1.9E-3</v>
    <v>50.86</v>
    <v>ETF</v>
    <v>45824.84027780078</v>
    <v>50.74</v>
    <v>10151631.91</v>
    <v>Bondbloxx:BBBR 5-10Y CB</v>
    <v>50.74</v>
    <v>50.73</v>
    <v>50.76</v>
    <v>50.76</v>
    <v>BBBI</v>
    <v>Bondbloxx:BBBR 5-10Y CB (ARCX:BBBI)</v>
    <v>45106</v>
    <v>30305</v>
  </rv>
  <rv s="2">
    <v>8291</v>
  </rv>
  <rv s="3">
    <v>https://www.bing.com/financeapi/forcetrigger?t=buw21h&amp;q=BATS%3aEAOR&amp;form=skydnc</v>
    <v>Learn more on Bing</v>
  </rv>
  <rv s="17">
    <v>en-US</v>
    <v>buw21h</v>
    <v>268435456</v>
    <v>1</v>
    <v>Powered by Refinitiv</v>
    <v>38</v>
    <v>iShares:ESG Awr 60/40 BA (BATS:EAOR)</v>
    <v>34</v>
    <v>39</v>
    <v>Finance</v>
    <v>17</v>
    <v>32.880000000000003</v>
    <v>28.944900000000001</v>
    <v>1.0738000000000001</v>
    <v>0.17</v>
    <v>0</v>
    <v>5.2209999999999999E-3</v>
    <v>0</v>
    <v>USD</v>
    <v>CBOE BZX Exchange</v>
    <v>BATS</v>
    <v>1.9E-3</v>
    <v>32.85</v>
    <v>ETF</v>
    <v>45824.840297673436</v>
    <v>8293</v>
    <v>32.733199999999997</v>
    <v>21796583.34</v>
    <v>iShares:ESG Awr 60/40 BA</v>
    <v>32.818399999999997</v>
    <v>32.563200000000002</v>
    <v>32.733199999999997</v>
    <v>32.733199999999997</v>
    <v>EAOR</v>
    <v>iShares:ESG Awr 60/40 BA (BATS:EAOR)</v>
    <v>667</v>
    <v>2400</v>
  </rv>
  <rv s="2">
    <v>8294</v>
  </rv>
  <rv s="3">
    <v>https://www.bing.com/financeapi/forcetrigger?t=bjrd9c&amp;q=BATS%3aBBCA&amp;form=skydnc</v>
    <v>Learn more on Bing</v>
  </rv>
  <rv s="17">
    <v>en-US</v>
    <v>bjrd9c</v>
    <v>268435456</v>
    <v>1</v>
    <v>Powered by Refinitiv</v>
    <v>38</v>
    <v>JPMorgan:BB Canada ETF (BATS:BBCA)</v>
    <v>34</v>
    <v>39</v>
    <v>Finance</v>
    <v>17</v>
    <v>81.05</v>
    <v>62.71</v>
    <v>1.0993999999999999</v>
    <v>0.32</v>
    <v>4.9726999999999993E-2</v>
    <v>3.9940000000000002E-3</v>
    <v>4</v>
    <v>USD</v>
    <v>CBOE BZX Exchange</v>
    <v>BATS</v>
    <v>1.9E-3</v>
    <v>81.05</v>
    <v>ETF</v>
    <v>45824.864215242967</v>
    <v>8296</v>
    <v>80.215000000000003</v>
    <v>8161001566.8599997</v>
    <v>JPMorgan:BB Canada ETF</v>
    <v>80.709999999999994</v>
    <v>80.12</v>
    <v>80.44</v>
    <v>84.44</v>
    <v>BBCA</v>
    <v>JPMorgan:BB Canada ETF (BATS:BBCA)</v>
    <v>616377</v>
    <v>260685</v>
  </rv>
  <rv s="2">
    <v>8297</v>
  </rv>
  <rv s="16">
    <v>en-US</v>
    <v>cafsvh</v>
    <v>268435456</v>
    <v>1</v>
    <v>Powered by Refinitiv</v>
    <v>36</v>
    <v>PGIM AAA CLO (ARCX:PAAA)</v>
    <v>24</v>
    <v>37</v>
    <v>Finance</v>
    <v>25</v>
    <v>52.06</v>
    <v>50.44</v>
    <v>0</v>
    <v>0</v>
    <v>0</v>
    <v>0</v>
    <v>USD</v>
    <v>NYSE Arca</v>
    <v>ARCX</v>
    <v>1.9E-3</v>
    <v>51.36</v>
    <v>ETF</v>
    <v>45824.840277812502</v>
    <v>51.33</v>
    <v>3326930550.6199999</v>
    <v>PGIM AAA CLO</v>
    <v>51.35</v>
    <v>51.33</v>
    <v>51.33</v>
    <v>51.33</v>
    <v>PAAA</v>
    <v>PGIM AAA CLO (ARCX:PAAA)</v>
    <v>454895</v>
    <v>745681</v>
  </rv>
  <rv s="2">
    <v>8299</v>
  </rv>
  <rv s="16">
    <v>en-US</v>
    <v>c8etk2</v>
    <v>268435456</v>
    <v>1</v>
    <v>Powered by Refinitiv</v>
    <v>36</v>
    <v>EA:Alp Arch 1-3 Month Bx (BATS:BOXX)</v>
    <v>24</v>
    <v>37</v>
    <v>Finance</v>
    <v>35</v>
    <v>112.47</v>
    <v>107.23</v>
    <v>1.4999999999999999E-2</v>
    <v>-8.8020000000000014E-5</v>
    <v>1.3339999999999999E-4</v>
    <v>-9.9000000000000008E-3</v>
    <v>USD</v>
    <v>CBOE BZX Exchange</v>
    <v>BATS</v>
    <v>1.9E-3</v>
    <v>112.47</v>
    <v>ETF</v>
    <v>45824.937585751562</v>
    <v>112.46</v>
    <v>6445433351.8900003</v>
    <v>EA:Alp Arch 1-3 Month Bx</v>
    <v>112.47</v>
    <v>112.45</v>
    <v>112.465</v>
    <v>112.4601</v>
    <v>BOXX</v>
    <v>EA:Alp Arch 1-3 Month Bx (BATS:BOXX)</v>
    <v>580030</v>
    <v>851200</v>
  </rv>
  <rv s="2">
    <v>8301</v>
  </rv>
  <rv s="18">
    <v>en-US</v>
    <v>ccr2h7</v>
    <v>268435456</v>
    <v>1</v>
    <v>Powered by Refinitiv</v>
    <v>40</v>
    <v>Eaton Vance SD Muni Inc (ARCX:EVSM)</v>
    <v>24</v>
    <v>39</v>
    <v>Finance</v>
    <v>25</v>
    <v>50.66</v>
    <v>48.63</v>
    <v>0.13489999999999999</v>
    <v>0.06</v>
    <v>0</v>
    <v>1.2019999999999999E-3</v>
    <v>0</v>
    <v>USD</v>
    <v>NYSE Arca</v>
    <v>ARCX</v>
    <v>1.9E-3</v>
    <v>49.98</v>
    <v>ETF</v>
    <v>45824.840277789066</v>
    <v>49.9</v>
    <v>315849988.89999998</v>
    <v>Eaton Vance SD Muni Inc</v>
    <v>49.98</v>
    <v>49.9</v>
    <v>49.96</v>
    <v>49.96</v>
    <v>EVSM</v>
    <v>Eaton Vance SD Muni Inc (ARCX:EVSM)</v>
    <v>41839</v>
    <v>56590</v>
  </rv>
  <rv s="2">
    <v>8303</v>
  </rv>
  <rv s="16">
    <v>en-US</v>
    <v>ca56pr</v>
    <v>268435456</v>
    <v>1</v>
    <v>Powered by Refinitiv</v>
    <v>36</v>
    <v>DFA Cali Mun Bd (ARCX:DFCA)</v>
    <v>24</v>
    <v>37</v>
    <v>Finance</v>
    <v>25</v>
    <v>51.02</v>
    <v>47.871299999999998</v>
    <v>0.04</v>
    <v>0</v>
    <v>8.1379999999999994E-4</v>
    <v>0</v>
    <v>USD</v>
    <v>NYSE Arca</v>
    <v>ARCX</v>
    <v>1.9E-3</v>
    <v>49.259900000000002</v>
    <v>ETF</v>
    <v>45824.84027780078</v>
    <v>49.100099999999998</v>
    <v>421866072.39999998</v>
    <v>DFA Cali Mun Bd</v>
    <v>49.24</v>
    <v>49.15</v>
    <v>49.19</v>
    <v>49.19</v>
    <v>DFCA</v>
    <v>DFA Cali Mun Bd (ARCX:DFCA)</v>
    <v>115653</v>
    <v>49683</v>
  </rv>
  <rv s="2">
    <v>8305</v>
  </rv>
  <rv s="16">
    <v>en-US</v>
    <v>c89svh</v>
    <v>268435456</v>
    <v>1</v>
    <v>Powered by Refinitiv</v>
    <v>36</v>
    <v>Invesco AAA CLO FLRN (BATS:ICLO)</v>
    <v>24</v>
    <v>37</v>
    <v>Finance</v>
    <v>17</v>
    <v>25.84</v>
    <v>23.8</v>
    <v>-0.02</v>
    <v>1.562E-3</v>
    <v>-7.806E-4</v>
    <v>0.04</v>
    <v>USD</v>
    <v>CBOE BZX Exchange</v>
    <v>BATS</v>
    <v>1.9E-3</v>
    <v>25.63</v>
    <v>ETF</v>
    <v>45824.902198772659</v>
    <v>25.56</v>
    <v>305149415.99000001</v>
    <v>Invesco AAA CLO FLRN</v>
    <v>25.63</v>
    <v>25.62</v>
    <v>25.6</v>
    <v>25.64</v>
    <v>ICLO</v>
    <v>Invesco AAA CLO FLRN (BATS:ICLO)</v>
    <v>99231</v>
    <v>105847</v>
  </rv>
  <rv s="2">
    <v>8307</v>
  </rv>
  <rv s="3">
    <v>https://www.bing.com/financeapi/forcetrigger?t=bp7vkr&amp;q=BATS%3aFDEV&amp;form=skydnc</v>
    <v>Learn more on Bing</v>
  </rv>
  <rv s="17">
    <v>en-US</v>
    <v>bp7vkr</v>
    <v>268435456</v>
    <v>1</v>
    <v>Powered by Refinitiv</v>
    <v>38</v>
    <v>Fidelity Intl Multifctr (BATS:FDEV)</v>
    <v>34</v>
    <v>39</v>
    <v>Finance</v>
    <v>17</v>
    <v>32.74</v>
    <v>26.53</v>
    <v>0.88329999999999997</v>
    <v>0.16</v>
    <v>0</v>
    <v>4.9610000000000001E-3</v>
    <v>0</v>
    <v>USD</v>
    <v>CBOE BZX Exchange</v>
    <v>BATS</v>
    <v>1.9E-3</v>
    <v>32.74</v>
    <v>ETF</v>
    <v>45824.840297476563</v>
    <v>8309</v>
    <v>32.299999999999997</v>
    <v>155712735.33000001</v>
    <v>Fidelity Intl Multifctr</v>
    <v>32.74</v>
    <v>32.25</v>
    <v>32.409999999999997</v>
    <v>32.409999999999997</v>
    <v>FDEV</v>
    <v>Fidelity Intl Multifctr (BATS:FDEV)</v>
    <v>66097</v>
    <v>40540</v>
  </rv>
  <rv s="2">
    <v>8310</v>
  </rv>
  <rv s="3">
    <v>https://www.bing.com/financeapi/forcetrigger?t=a1yt6h&amp;q=ARCX%3aNUAG&amp;form=skydnc</v>
    <v>Learn more on Bing</v>
  </rv>
  <rv s="17">
    <v>en-US</v>
    <v>a1yt6h</v>
    <v>268435456</v>
    <v>1</v>
    <v>Powered by Refinitiv</v>
    <v>38</v>
    <v>Nuveen Enh Yld US Aggr (ARCX:NUAG)</v>
    <v>34</v>
    <v>39</v>
    <v>Finance</v>
    <v>25</v>
    <v>21.69</v>
    <v>20.332000000000001</v>
    <v>1.0537000000000001</v>
    <v>-5.0000000000000001E-3</v>
    <v>0</v>
    <v>-2.408E-4</v>
    <v>0</v>
    <v>USD</v>
    <v>NYSE Arca</v>
    <v>ARCX</v>
    <v>1.9E-3</v>
    <v>20.8</v>
    <v>ETF</v>
    <v>45824.840277812502</v>
    <v>8312</v>
    <v>20.73</v>
    <v>58078341.899999999</v>
    <v>Nuveen Enh Yld US Aggr</v>
    <v>20.78</v>
    <v>20.765000000000001</v>
    <v>20.76</v>
    <v>20.76</v>
    <v>NUAG</v>
    <v>Nuveen Enh Yld US Aggr (ARCX:NUAG)</v>
    <v>25916</v>
    <v>4711</v>
  </rv>
  <rv s="2">
    <v>8313</v>
  </rv>
  <rv s="16">
    <v>en-US</v>
    <v>cc7rrw</v>
    <v>268435456</v>
    <v>1</v>
    <v>Powered by Refinitiv</v>
    <v>36</v>
    <v>Bondbloxx:BBBR 1-5Y CB (ARCX:BBBS)</v>
    <v>24</v>
    <v>37</v>
    <v>Finance</v>
    <v>25</v>
    <v>51.87</v>
    <v>49.99</v>
    <v>1.7399999999999999E-2</v>
    <v>4.0689999999999997E-3</v>
    <v>3.413E-4</v>
    <v>0.20749999999999999</v>
    <v>USD</v>
    <v>NYSE Arca</v>
    <v>ARCX</v>
    <v>1.9E-3</v>
    <v>51.03</v>
    <v>ETF</v>
    <v>45824.866785092185</v>
    <v>50.95</v>
    <v>125110948.45999999</v>
    <v>Bondbloxx:BBBR 1-5Y CB</v>
    <v>50.957599999999999</v>
    <v>50.975099999999998</v>
    <v>50.9925</v>
    <v>51.2</v>
    <v>BBBS</v>
    <v>Bondbloxx:BBBR 1-5Y CB (ARCX:BBBS)</v>
    <v>8043</v>
    <v>25332</v>
  </rv>
  <rv s="2">
    <v>8315</v>
  </rv>
  <rv s="3">
    <v>https://www.bing.com/financeapi/forcetrigger?t=brm1h7&amp;q=ARCX%3aREVS&amp;form=skydnc</v>
    <v>Learn more on Bing</v>
  </rv>
  <rv s="17">
    <v>en-US</v>
    <v>brm1h7</v>
    <v>268435456</v>
    <v>1</v>
    <v>Powered by Refinitiv</v>
    <v>38</v>
    <v>Columbia:Research Enh Va (ARCX:REVS)</v>
    <v>34</v>
    <v>39</v>
    <v>Finance</v>
    <v>25</v>
    <v>27.028600000000001</v>
    <v>21.79</v>
    <v>0.97209999999999996</v>
    <v>0.37459999999999999</v>
    <v>0</v>
    <v>1.4710000000000001E-2</v>
    <v>0</v>
    <v>USD</v>
    <v>NYSE Arca</v>
    <v>ARCX</v>
    <v>1.9E-3</v>
    <v>25.84</v>
    <v>ETF</v>
    <v>45824.840277812502</v>
    <v>8317</v>
    <v>25.61</v>
    <v>78418574.540000007</v>
    <v>Columbia:Research Enh Va</v>
    <v>25.61</v>
    <v>25.465399999999999</v>
    <v>25.84</v>
    <v>25.84</v>
    <v>REVS</v>
    <v>Columbia:Research Enh Va (ARCX:REVS)</v>
    <v>4972</v>
    <v>16384</v>
  </rv>
  <rv s="2">
    <v>8318</v>
  </rv>
  <rv s="18">
    <v>en-US</v>
    <v>cbdva2</v>
    <v>268435456</v>
    <v>1</v>
    <v>Powered by Refinitiv</v>
    <v>40</v>
    <v>Fidelity Enh LC Value (ARCX:FELV)</v>
    <v>24</v>
    <v>39</v>
    <v>Finance</v>
    <v>25</v>
    <v>32.93</v>
    <v>26.48</v>
    <v>0.9698</v>
    <v>0.25</v>
    <v>0</v>
    <v>8.072000000000001E-3</v>
    <v>0</v>
    <v>USD</v>
    <v>NYSE Arca</v>
    <v>ARCX</v>
    <v>1.9E-3</v>
    <v>31.3216</v>
    <v>ETF</v>
    <v>45824.840277789066</v>
    <v>31.1</v>
    <v>2251692482.54</v>
    <v>Fidelity Enh LC Value</v>
    <v>31.1</v>
    <v>30.97</v>
    <v>31.22</v>
    <v>31.22</v>
    <v>FELV</v>
    <v>Fidelity Enh LC Value (ARCX:FELV)</v>
    <v>90356</v>
    <v>163270</v>
  </rv>
  <rv s="2">
    <v>8320</v>
  </rv>
  <rv s="3">
    <v>https://www.bing.com/financeapi/forcetrigger?t=a1syim&amp;q=ARCX%3aFLBR&amp;form=skydnc</v>
    <v>Learn more on Bing</v>
  </rv>
  <rv s="17">
    <v>en-US</v>
    <v>a1syim</v>
    <v>268435456</v>
    <v>1</v>
    <v>Powered by Refinitiv</v>
    <v>38</v>
    <v>Franklin ETF:FTSE Brazil (ARCX:FLBR)</v>
    <v>34</v>
    <v>39</v>
    <v>Finance</v>
    <v>25</v>
    <v>18.822199999999999</v>
    <v>13.98</v>
    <v>1.0823</v>
    <v>0.32</v>
    <v>0</v>
    <v>1.7887E-2</v>
    <v>0</v>
    <v>USD</v>
    <v>NYSE Arca</v>
    <v>ARCX</v>
    <v>1.9E-3</v>
    <v>18.28</v>
    <v>ETF</v>
    <v>45824.840277812502</v>
    <v>8322</v>
    <v>18.059999999999999</v>
    <v>195180759.49000001</v>
    <v>Franklin ETF:FTSE Brazil</v>
    <v>18.059999999999999</v>
    <v>17.89</v>
    <v>18.21</v>
    <v>18.21</v>
    <v>FLBR</v>
    <v>Franklin ETF:FTSE Brazil (ARCX:FLBR)</v>
    <v>226069</v>
    <v>53886</v>
  </rv>
  <rv s="2">
    <v>8323</v>
  </rv>
  <rv s="3">
    <v>https://www.bing.com/financeapi/forcetrigger?t=bnhvhw&amp;q=XNAS%3aIUS&amp;form=skydnc</v>
    <v>Learn more on Bing</v>
  </rv>
  <rv s="17">
    <v>en-US</v>
    <v>bnhvhw</v>
    <v>268435456</v>
    <v>1</v>
    <v>Powered by Refinitiv</v>
    <v>38</v>
    <v>Invesco RAFI Str US (XNAS:IUS)</v>
    <v>34</v>
    <v>39</v>
    <v>Finance</v>
    <v>25</v>
    <v>52.38</v>
    <v>42.97</v>
    <v>0.94010000000000005</v>
    <v>0.45519999999999999</v>
    <v>0</v>
    <v>9.0359999999999989E-3</v>
    <v>0</v>
    <v>USD</v>
    <v>Nasdaq Stock Market</v>
    <v>XNAS</v>
    <v>1.9E-3</v>
    <v>50.93</v>
    <v>ETF</v>
    <v>45824.843750057815</v>
    <v>8325</v>
    <v>50.64</v>
    <v>617939934.51999998</v>
    <v>Invesco RAFI Str US</v>
    <v>50.64</v>
    <v>50.3748</v>
    <v>50.83</v>
    <v>50.83</v>
    <v>IUS</v>
    <v>Invesco RAFI Str US (XNAS:IUS)</v>
    <v>25264</v>
    <v>61768</v>
  </rv>
  <rv s="2">
    <v>8326</v>
  </rv>
  <rv s="3">
    <v>https://www.bing.com/financeapi/forcetrigger?t=a1vx77&amp;q=ARCX%3aIWD&amp;form=skydnc</v>
    <v>Learn more on Bing</v>
  </rv>
  <rv s="17">
    <v>en-US</v>
    <v>a1vx77</v>
    <v>268435456</v>
    <v>1</v>
    <v>Powered by Refinitiv</v>
    <v>38</v>
    <v>iShares:Russ 1000 Vl ETF (ARCX:IWD)</v>
    <v>34</v>
    <v>39</v>
    <v>Finance</v>
    <v>25</v>
    <v>200.42</v>
    <v>163.19</v>
    <v>0.99980000000000002</v>
    <v>1.347</v>
    <v>5.7790000000000001E-4</v>
    <v>7.1269999999999997E-3</v>
    <v>0.11</v>
    <v>USD</v>
    <v>NYSE Arca</v>
    <v>ARCX</v>
    <v>1.9E-3</v>
    <v>191.24</v>
    <v>ETF</v>
    <v>45824.926094397655</v>
    <v>8328</v>
    <v>189.84</v>
    <v>60719041130.260002</v>
    <v>iShares:Russ 1000 Vl ETF</v>
    <v>190.15</v>
    <v>188.99299999999999</v>
    <v>190.34</v>
    <v>190.45</v>
    <v>IWD</v>
    <v>iShares:Russ 1000 Vl ETF (ARCX:IWD)</v>
    <v>5832495</v>
    <v>2415954</v>
  </rv>
  <rv s="2">
    <v>8329</v>
  </rv>
  <rv s="16">
    <v>en-US</v>
    <v>c83coc</v>
    <v>268435456</v>
    <v>1</v>
    <v>Powered by Refinitiv</v>
    <v>36</v>
    <v>Lattice:Hfd Disc US Eqty (ARCX:HDUS)</v>
    <v>24</v>
    <v>37</v>
    <v>Finance</v>
    <v>25</v>
    <v>59.23</v>
    <v>47.41</v>
    <v>0.59799999999999998</v>
    <v>4.149E-4</v>
    <v>1.0360000000000001E-2</v>
    <v>2.4199999999999999E-2</v>
    <v>USD</v>
    <v>NYSE Arca</v>
    <v>ARCX</v>
    <v>1.9E-3</v>
    <v>58.424599999999998</v>
    <v>ETF</v>
    <v>45824.84027780078</v>
    <v>58.320799999999998</v>
    <v>128837735.58</v>
    <v>Lattice:Hfd Disc US Eqty</v>
    <v>58.33</v>
    <v>57.722799999999999</v>
    <v>58.320799999999998</v>
    <v>58.344999999999999</v>
    <v>HDUS</v>
    <v>Lattice:Hfd Disc US Eqty (ARCX:HDUS)</v>
    <v>4408</v>
    <v>8874</v>
  </rv>
  <rv s="2">
    <v>8331</v>
  </rv>
  <rv s="3">
    <v>https://www.bing.com/financeapi/forcetrigger?t=a227oc&amp;q=ARCX%3aROUS&amp;form=skydnc</v>
    <v>Learn more on Bing</v>
  </rv>
  <rv s="17">
    <v>en-US</v>
    <v>a227oc</v>
    <v>268435456</v>
    <v>1</v>
    <v>Powered by Refinitiv</v>
    <v>38</v>
    <v>Lattice:Hfd MF US Equity (ARCX:ROUS)</v>
    <v>34</v>
    <v>39</v>
    <v>Finance</v>
    <v>25</v>
    <v>54.49</v>
    <v>44.356000000000002</v>
    <v>0.876</v>
    <v>0.49959999999999999</v>
    <v>0</v>
    <v>9.5840000000000005E-3</v>
    <v>0</v>
    <v>USD</v>
    <v>NYSE Arca</v>
    <v>ARCX</v>
    <v>1.9E-3</v>
    <v>52.73</v>
    <v>ETF</v>
    <v>45824.840277812502</v>
    <v>8333</v>
    <v>52.47</v>
    <v>457414462.97000003</v>
    <v>Lattice:Hfd MF US Equity</v>
    <v>52.47</v>
    <v>52.130400000000002</v>
    <v>52.63</v>
    <v>52.63</v>
    <v>ROUS</v>
    <v>Lattice:Hfd MF US Equity (ARCX:ROUS)</v>
    <v>14116</v>
    <v>28439</v>
  </rv>
  <rv s="2">
    <v>8334</v>
  </rv>
  <rv s="3">
    <v>https://www.bing.com/financeapi/forcetrigger?t=b1dw4c&amp;q=BATS%3aBBJP&amp;form=skydnc</v>
    <v>Learn more on Bing</v>
  </rv>
  <rv s="17">
    <v>en-US</v>
    <v>b1dw4c</v>
    <v>268435456</v>
    <v>1</v>
    <v>Powered by Refinitiv</v>
    <v>38</v>
    <v>JPMorgan:BB Japan (BATS:BBJP)</v>
    <v>34</v>
    <v>39</v>
    <v>Finance</v>
    <v>17</v>
    <v>61.45</v>
    <v>49.03</v>
    <v>0.99680000000000002</v>
    <v>7.0000000000000007E-2</v>
    <v>-1.4924999999999999E-2</v>
    <v>1.1620000000000001E-3</v>
    <v>-0.9</v>
    <v>USD</v>
    <v>CBOE BZX Exchange</v>
    <v>BATS</v>
    <v>1.9E-3</v>
    <v>60.8</v>
    <v>ETF</v>
    <v>45824.840377939065</v>
    <v>8336</v>
    <v>60.28</v>
    <v>13039788830.76</v>
    <v>JPMorgan:BB Japan</v>
    <v>60.5</v>
    <v>60.23</v>
    <v>60.3</v>
    <v>59.4</v>
    <v>BBJP</v>
    <v>JPMorgan:BB Japan (BATS:BBJP)</v>
    <v>1050061</v>
    <v>1231248</v>
  </rv>
  <rv s="2">
    <v>8337</v>
  </rv>
  <rv s="3">
    <v>https://www.bing.com/financeapi/forcetrigger?t=a1vxr7&amp;q=ARCX%3aIWR&amp;form=skydnc</v>
    <v>Learn more on Bing</v>
  </rv>
  <rv s="17">
    <v>en-US</v>
    <v>a1vxr7</v>
    <v>268435456</v>
    <v>1</v>
    <v>Powered by Refinitiv</v>
    <v>38</v>
    <v>iShares:Russ Mid-Cap (ARCX:IWR)</v>
    <v>34</v>
    <v>39</v>
    <v>Finance</v>
    <v>25</v>
    <v>96.004999999999995</v>
    <v>73.168000000000006</v>
    <v>1</v>
    <v>1.034</v>
    <v>0</v>
    <v>1.1616E-2</v>
    <v>0</v>
    <v>USD</v>
    <v>NYSE Arca</v>
    <v>ARCX</v>
    <v>1.9E-3</v>
    <v>90.37</v>
    <v>ETF</v>
    <v>45824.840277812502</v>
    <v>8339</v>
    <v>89.64</v>
    <v>40437110074.809998</v>
    <v>iShares:Russ Mid-Cap</v>
    <v>89.71</v>
    <v>89.016000000000005</v>
    <v>90.05</v>
    <v>90.05</v>
    <v>IWR</v>
    <v>iShares:Russ Mid-Cap (ARCX:IWR)</v>
    <v>1694683</v>
    <v>1649781</v>
  </rv>
  <rv s="2">
    <v>8340</v>
  </rv>
  <rv s="18">
    <v>en-US</v>
    <v>cbdv4c</v>
    <v>268435456</v>
    <v>1</v>
    <v>Powered by Refinitiv</v>
    <v>40</v>
    <v>Fidelity Enh LC Core (ARCX:FELC)</v>
    <v>24</v>
    <v>39</v>
    <v>Finance</v>
    <v>25</v>
    <v>34.288800000000002</v>
    <v>26.9</v>
    <v>0.9768</v>
    <v>0.31</v>
    <v>0</v>
    <v>9.3229999999999997E-3</v>
    <v>0</v>
    <v>USD</v>
    <v>NYSE Arca</v>
    <v>ARCX</v>
    <v>1.9E-3</v>
    <v>33.630800000000001</v>
    <v>ETF</v>
    <v>45824.929290068751</v>
    <v>33.42</v>
    <v>4342503274.8000002</v>
    <v>Fidelity Enh LC Core</v>
    <v>33.42</v>
    <v>33.25</v>
    <v>33.56</v>
    <v>33.56</v>
    <v>FELC</v>
    <v>Fidelity Enh LC Core (ARCX:FELC)</v>
    <v>738571</v>
    <v>810492</v>
  </rv>
  <rv s="2">
    <v>8342</v>
  </rv>
  <rv s="3">
    <v>https://www.bing.com/financeapi/forcetrigger?t=ayfek2&amp;q=ARCX%3aFIVA&amp;form=skydnc</v>
    <v>Learn more on Bing</v>
  </rv>
  <rv s="17">
    <v>en-US</v>
    <v>ayfek2</v>
    <v>268435456</v>
    <v>1</v>
    <v>Powered by Refinitiv</v>
    <v>38</v>
    <v>Fidelity Intl Val Fctr (ARCX:FIVA)</v>
    <v>34</v>
    <v>39</v>
    <v>Finance</v>
    <v>25</v>
    <v>29.6495</v>
    <v>23.445</v>
    <v>0.92290000000000005</v>
    <v>0.1</v>
    <v>0</v>
    <v>3.4150000000000001E-3</v>
    <v>0</v>
    <v>USD</v>
    <v>NYSE Arca</v>
    <v>ARCX</v>
    <v>1.9E-3</v>
    <v>29.6495</v>
    <v>ETF</v>
    <v>45824.840277812502</v>
    <v>8344</v>
    <v>29.3</v>
    <v>216526492.40000001</v>
    <v>Fidelity Intl Val Fctr</v>
    <v>29.3</v>
    <v>29.28</v>
    <v>29.38</v>
    <v>29.38</v>
    <v>FIVA</v>
    <v>Fidelity Intl Val Fctr (ARCX:FIVA)</v>
    <v>35681</v>
    <v>59445</v>
  </rv>
  <rv s="2">
    <v>8345</v>
  </rv>
  <rv s="3">
    <v>https://www.bing.com/financeapi/forcetrigger?t=c5cr52&amp;q=ARCX%3aDFAR&amp;form=skydnc</v>
    <v>Learn more on Bing</v>
  </rv>
  <rv s="17">
    <v>en-US</v>
    <v>c5cr52</v>
    <v>268435456</v>
    <v>1</v>
    <v>Powered by Refinitiv</v>
    <v>38</v>
    <v>DFA US Real Estate (ARCX:DFAR)</v>
    <v>34</v>
    <v>39</v>
    <v>Finance</v>
    <v>25</v>
    <v>26.119800000000001</v>
    <v>20.32</v>
    <v>0.99570000000000003</v>
    <v>0.03</v>
    <v>0</v>
    <v>1.2720000000000001E-3</v>
    <v>0</v>
    <v>USD</v>
    <v>NYSE Arca</v>
    <v>ARCX</v>
    <v>1.9E-3</v>
    <v>23.87</v>
    <v>ETF</v>
    <v>45824.840277812502</v>
    <v>8347</v>
    <v>23.524999999999999</v>
    <v>1332098088.0999999</v>
    <v>DFA US Real Estate</v>
    <v>23.69</v>
    <v>23.58</v>
    <v>23.61</v>
    <v>23.61</v>
    <v>DFAR</v>
    <v>DFA US Real Estate (ARCX:DFAR)</v>
    <v>262947</v>
    <v>242057</v>
  </rv>
  <rv s="2">
    <v>8348</v>
  </rv>
  <rv s="3">
    <v>https://www.bing.com/financeapi/forcetrigger?t=azqufr&amp;q=ARCX%3aIG&amp;form=skydnc</v>
    <v>Learn more on Bing</v>
  </rv>
  <rv s="17">
    <v>en-US</v>
    <v>azqufr</v>
    <v>268435456</v>
    <v>1</v>
    <v>Powered by Refinitiv</v>
    <v>38</v>
    <v>Principal Inv Gr Crp Atv (ARCX:IG)</v>
    <v>34</v>
    <v>39</v>
    <v>Finance</v>
    <v>25</v>
    <v>21.55</v>
    <v>19.75</v>
    <v>1.0577000000000001</v>
    <v>-2.5399999999999999E-2</v>
    <v>0</v>
    <v>-1.24E-3</v>
    <v>0</v>
    <v>USD</v>
    <v>NYSE Arca</v>
    <v>ARCX</v>
    <v>1.9E-3</v>
    <v>20.53</v>
    <v>ETF</v>
    <v>45824.840277812502</v>
    <v>8350</v>
    <v>20.440000000000001</v>
    <v>102055320.06</v>
    <v>Principal Inv Gr Crp Atv</v>
    <v>20.48</v>
    <v>20.490400000000001</v>
    <v>20.465</v>
    <v>20.465</v>
    <v>IG</v>
    <v>Principal Inv Gr Crp Atv (ARCX:IG)</v>
    <v>14829</v>
    <v>22683</v>
  </rv>
  <rv s="2">
    <v>8351</v>
  </rv>
  <rv s="3">
    <v>https://www.bing.com/financeapi/forcetrigger?t=bjrd6h&amp;q=BATS%3aBBAX&amp;form=skydnc</v>
    <v>Learn more on Bing</v>
  </rv>
  <rv s="17">
    <v>en-US</v>
    <v>bjrd6h</v>
    <v>268435456</v>
    <v>1</v>
    <v>Powered by Refinitiv</v>
    <v>38</v>
    <v>JPMorgan:BB Dv AsPc xJp (BATS:BBAX)</v>
    <v>34</v>
    <v>39</v>
    <v>Finance</v>
    <v>17</v>
    <v>54.81</v>
    <v>42.36</v>
    <v>1.0598000000000001</v>
    <v>0.37</v>
    <v>0</v>
    <v>6.8569999999999994E-3</v>
    <v>0</v>
    <v>USD</v>
    <v>CBOE BZX Exchange</v>
    <v>BATS</v>
    <v>1.9E-3</v>
    <v>54.752400000000002</v>
    <v>ETF</v>
    <v>45824.840286064064</v>
    <v>8353</v>
    <v>54.29</v>
    <v>5063069685.2399998</v>
    <v>JPMorgan:BB Dv AsPc xJp</v>
    <v>54.45</v>
    <v>53.96</v>
    <v>54.33</v>
    <v>54.33</v>
    <v>BBAX</v>
    <v>JPMorgan:BB Dv AsPc xJp (BATS:BBAX)</v>
    <v>191127</v>
    <v>221996</v>
  </rv>
  <rv s="2">
    <v>8354</v>
  </rv>
  <rv s="3">
    <v>https://www.bing.com/financeapi/forcetrigger?t=a1vxa2&amp;q=ARCX%3aIWF&amp;form=skydnc</v>
    <v>Learn more on Bing</v>
  </rv>
  <rv s="17">
    <v>en-US</v>
    <v>a1vxa2</v>
    <v>268435456</v>
    <v>1</v>
    <v>Powered by Refinitiv</v>
    <v>38</v>
    <v>iShares:Russ 1000 Gr (ARCX:IWF)</v>
    <v>34</v>
    <v>39</v>
    <v>Finance</v>
    <v>25</v>
    <v>419.52629999999999</v>
    <v>308.67</v>
    <v>1.0003</v>
    <v>4.9939999999999998</v>
    <v>-9.0209999999999997E-4</v>
    <v>1.2325999999999998E-2</v>
    <v>-0.37</v>
    <v>USD</v>
    <v>NYSE Arca</v>
    <v>ARCX</v>
    <v>1.9E-3</v>
    <v>411.29</v>
    <v>ETF</v>
    <v>45824.914782106251</v>
    <v>8356</v>
    <v>407.56</v>
    <v>105326948670.96001</v>
    <v>iShares:Russ 1000 Gr</v>
    <v>407.56</v>
    <v>405.17599999999999</v>
    <v>410.17</v>
    <v>409.8</v>
    <v>IWF</v>
    <v>iShares:Russ 1000 Gr (ARCX:IWF)</v>
    <v>2010244</v>
    <v>1278613</v>
  </rv>
  <rv s="2">
    <v>8357</v>
  </rv>
  <rv s="3">
    <v>https://www.bing.com/financeapi/forcetrigger?t=c2evh7&amp;q=XNAS%3aIBBQ&amp;form=skydnc</v>
    <v>Learn more on Bing</v>
  </rv>
  <rv s="17">
    <v>en-US</v>
    <v>c2evh7</v>
    <v>268435456</v>
    <v>1</v>
    <v>Powered by Refinitiv</v>
    <v>38</v>
    <v>Invesco Nasdaq Biotech (XNAS:IBBQ)</v>
    <v>34</v>
    <v>39</v>
    <v>Finance</v>
    <v>25</v>
    <v>24.84</v>
    <v>17.84</v>
    <v>0.91020000000000001</v>
    <v>-0.04</v>
    <v>0</v>
    <v>-1.8699999999999999E-3</v>
    <v>0</v>
    <v>USD</v>
    <v>Nasdaq Stock Market</v>
    <v>XNAS</v>
    <v>1.9E-3</v>
    <v>21.47</v>
    <v>ETF</v>
    <v>45824.843750115622</v>
    <v>8359</v>
    <v>21.3095</v>
    <v>35673608.039999999</v>
    <v>Invesco Nasdaq Biotech</v>
    <v>21.34</v>
    <v>21.39</v>
    <v>21.35</v>
    <v>21.35</v>
    <v>IBBQ</v>
    <v>Invesco Nasdaq Biotech (XNAS:IBBQ)</v>
    <v>5282</v>
    <v>13831</v>
  </rv>
  <rv s="2">
    <v>8360</v>
  </rv>
  <rv s="3">
    <v>https://www.bing.com/financeapi/forcetrigger?t=ayfemw&amp;q=ARCX%3aFIDI&amp;form=skydnc</v>
    <v>Learn more on Bing</v>
  </rv>
  <rv s="17">
    <v>en-US</v>
    <v>ayfemw</v>
    <v>268435456</v>
    <v>1</v>
    <v>Powered by Refinitiv</v>
    <v>38</v>
    <v>Fidelity Intl High Div (ARCX:FIDI)</v>
    <v>34</v>
    <v>39</v>
    <v>Finance</v>
    <v>25</v>
    <v>23.81</v>
    <v>19.07</v>
    <v>0.88670000000000004</v>
    <v>4.5999999999999999E-2</v>
    <v>-1.3398E-2</v>
    <v>1.954E-3</v>
    <v>-0.316</v>
    <v>USD</v>
    <v>NYSE Arca</v>
    <v>ARCX</v>
    <v>1.9E-3</v>
    <v>23.81</v>
    <v>ETF</v>
    <v>45824.893963402341</v>
    <v>8362</v>
    <v>23.58</v>
    <v>130141513.79000001</v>
    <v>Fidelity Intl High Div</v>
    <v>23.76</v>
    <v>23.54</v>
    <v>23.585999999999999</v>
    <v>23.27</v>
    <v>FIDI</v>
    <v>Fidelity Intl High Div (ARCX:FIDI)</v>
    <v>29687</v>
    <v>45642</v>
  </rv>
  <rv s="2">
    <v>8363</v>
  </rv>
  <rv s="18">
    <v>en-US</v>
    <v>cbdv77</v>
    <v>268435456</v>
    <v>1</v>
    <v>Powered by Refinitiv</v>
    <v>40</v>
    <v>Fidelity Enh LC Growth (ARCX:FELG)</v>
    <v>24</v>
    <v>39</v>
    <v>Finance</v>
    <v>35</v>
    <v>36.909999999999997</v>
    <v>26.9101</v>
    <v>0.97770000000000001</v>
    <v>0.45</v>
    <v>-1.8420000000000002E-2</v>
    <v>1.2725999999999999E-2</v>
    <v>-0.66</v>
    <v>USD</v>
    <v>NYSE Arca</v>
    <v>ARCX</v>
    <v>1.9E-3</v>
    <v>35.89</v>
    <v>ETF</v>
    <v>45824.93985516172</v>
    <v>35.619999999999997</v>
    <v>3397363114.8899999</v>
    <v>Fidelity Enh LC Growth</v>
    <v>35.619999999999997</v>
    <v>35.36</v>
    <v>35.81</v>
    <v>35.17</v>
    <v>FELG</v>
    <v>Fidelity Enh LC Growth (ARCX:FELG)</v>
    <v>340439</v>
    <v>391173</v>
  </rv>
  <rv s="2">
    <v>8365</v>
  </rv>
  <rv s="16">
    <v>en-US</v>
    <v>cbduxm</v>
    <v>268435456</v>
    <v>1</v>
    <v>Powered by Refinitiv</v>
    <v>36</v>
    <v>DFA US Large Cap Vector (ARCX:DFVX)</v>
    <v>24</v>
    <v>37</v>
    <v>Finance</v>
    <v>25</v>
    <v>69.319999999999993</v>
    <v>56</v>
    <v>0.52</v>
    <v>0</v>
    <v>7.7280000000000005E-3</v>
    <v>0</v>
    <v>USD</v>
    <v>NYSE Arca</v>
    <v>ARCX</v>
    <v>1.9E-3</v>
    <v>68.025000000000006</v>
    <v>ETF</v>
    <v>45824.840277789066</v>
    <v>67.73</v>
    <v>426585485.69999999</v>
    <v>DFA US Large Cap Vector</v>
    <v>68.025000000000006</v>
    <v>67.290000000000006</v>
    <v>67.81</v>
    <v>67.81</v>
    <v>DFVX</v>
    <v>DFA US Large Cap Vector (ARCX:DFVX)</v>
    <v>9147</v>
    <v>13057</v>
  </rv>
  <rv s="2">
    <v>8367</v>
  </rv>
  <rv s="3">
    <v>https://www.bing.com/financeapi/forcetrigger?t=bmzsp2&amp;q=ARCX%3aFLLA&amp;form=skydnc</v>
    <v>Learn more on Bing</v>
  </rv>
  <rv s="17">
    <v>en-US</v>
    <v>bmzsp2</v>
    <v>268435456</v>
    <v>1</v>
    <v>Powered by Refinitiv</v>
    <v>38</v>
    <v>Franklin ETF:FTSE Lat Am (ARCX:FLLA)</v>
    <v>34</v>
    <v>39</v>
    <v>Finance</v>
    <v>25</v>
    <v>22.184999999999999</v>
    <v>16.8</v>
    <v>0.99409999999999998</v>
    <v>0.28870000000000001</v>
    <v>0</v>
    <v>1.3261E-2</v>
    <v>0</v>
    <v>USD</v>
    <v>NYSE Arca</v>
    <v>ARCX</v>
    <v>1.9E-3</v>
    <v>22.184999999999999</v>
    <v>ETF</v>
    <v>45824.840277812502</v>
    <v>8369</v>
    <v>22</v>
    <v>31511837.719999999</v>
    <v>Franklin ETF:FTSE Lat Am</v>
    <v>22.02</v>
    <v>21.7714</v>
    <v>22.060099999999998</v>
    <v>22.060099999999998</v>
    <v>FLLA</v>
    <v>Franklin ETF:FTSE Lat Am (ARCX:FLLA)</v>
    <v>17519</v>
    <v>17406</v>
  </rv>
  <rv s="2">
    <v>8370</v>
  </rv>
  <rv s="3">
    <v>https://www.bing.com/financeapi/forcetrigger?t=a1t1vh&amp;q=ARCX%3aFLMX&amp;form=skydnc</v>
    <v>Learn more on Bing</v>
  </rv>
  <rv s="17">
    <v>en-US</v>
    <v>a1t1vh</v>
    <v>268435456</v>
    <v>1</v>
    <v>Powered by Refinitiv</v>
    <v>38</v>
    <v>Franklin ETF:FTSE Mex (ARCX:FLMX)</v>
    <v>34</v>
    <v>39</v>
    <v>Finance</v>
    <v>25</v>
    <v>30.849900000000002</v>
    <v>22.86</v>
    <v>0.81259999999999999</v>
    <v>-0.2525</v>
    <v>0</v>
    <v>-8.3850000000000001E-3</v>
    <v>0</v>
    <v>USD</v>
    <v>NYSE Arca</v>
    <v>ARCX</v>
    <v>1.9E-3</v>
    <v>30.4</v>
    <v>ETF</v>
    <v>45824.84027780078</v>
    <v>8372</v>
    <v>29.8401</v>
    <v>48784187.369999997</v>
    <v>Franklin ETF:FTSE Mex</v>
    <v>30.34</v>
    <v>30.112500000000001</v>
    <v>29.86</v>
    <v>29.86</v>
    <v>FLMX</v>
    <v>Franklin ETF:FTSE Mex (ARCX:FLMX)</v>
    <v>201175</v>
    <v>24527</v>
  </rv>
  <rv s="2">
    <v>8373</v>
  </rv>
  <rv s="3">
    <v>https://www.bing.com/financeapi/forcetrigger?t=a1vxfr&amp;q=ARCX%3aIWM&amp;form=skydnc</v>
    <v>Learn more on Bing</v>
  </rv>
  <rv s="17">
    <v>en-US</v>
    <v>a1vxfr</v>
    <v>268435456</v>
    <v>1</v>
    <v>Powered by Refinitiv</v>
    <v>38</v>
    <v>iShares:Russ 2000 ETF (ARCX:IWM)</v>
    <v>34</v>
    <v>39</v>
    <v>Finance</v>
    <v>35</v>
    <v>244.98</v>
    <v>171.73</v>
    <v>0.99939999999999996</v>
    <v>2.4356</v>
    <v>-1.802E-3</v>
    <v>1.1692000000000001E-2</v>
    <v>-0.37990000000000002</v>
    <v>USD</v>
    <v>NYSE Arca</v>
    <v>ARCX</v>
    <v>1.9E-3</v>
    <v>211.95</v>
    <v>ETF</v>
    <v>45824.941640485937</v>
    <v>8375</v>
    <v>209.64</v>
    <v>62108318368.989998</v>
    <v>iShares:Russ 2000 ETF</v>
    <v>210.48</v>
    <v>208.31440000000001</v>
    <v>210.75</v>
    <v>210.39009999999999</v>
    <v>IWM</v>
    <v>iShares:Russ 2000 ETF (ARCX:IWM)</v>
    <v>28813470</v>
    <v>31149441</v>
  </rv>
  <rv s="2">
    <v>8376</v>
  </rv>
  <rv s="3">
    <v>https://www.bing.com/financeapi/forcetrigger?t=azkipr&amp;q=ARCX%3aQARP&amp;form=skydnc</v>
    <v>Learn more on Bing</v>
  </rv>
  <rv s="17">
    <v>en-US</v>
    <v>azkipr</v>
    <v>268435456</v>
    <v>1</v>
    <v>Powered by Refinitiv</v>
    <v>38</v>
    <v>Xtrackers R1000 US QARP (ARCX:QARP)</v>
    <v>34</v>
    <v>39</v>
    <v>Finance</v>
    <v>25</v>
    <v>55.007300000000001</v>
    <v>45.67</v>
    <v>0.92779999999999996</v>
    <v>0.1888</v>
    <v>0</v>
    <v>3.5739999999999999E-3</v>
    <v>0</v>
    <v>USD</v>
    <v>NYSE Arca</v>
    <v>ARCX</v>
    <v>1.9E-3</v>
    <v>53.008800000000001</v>
    <v>ETF</v>
    <v>45824.840277812502</v>
    <v>8378</v>
    <v>53.008800000000001</v>
    <v>65268032.780000001</v>
    <v>Xtrackers R1000 US QARP</v>
    <v>53.008800000000001</v>
    <v>52.82</v>
    <v>53.008800000000001</v>
    <v>53.008800000000001</v>
    <v>QARP</v>
    <v>Xtrackers R1000 US QARP (ARCX:QARP)</v>
    <v>997</v>
    <v>5386</v>
  </rv>
  <rv s="2">
    <v>8379</v>
  </rv>
  <rv s="16">
    <v>en-US</v>
    <v>cc5ma2</v>
    <v>268435456</v>
    <v>1</v>
    <v>Powered by Refinitiv</v>
    <v>36</v>
    <v>Franklin Bitcoin (BATS:EZBC)</v>
    <v>24</v>
    <v>37</v>
    <v>Finance</v>
    <v>17</v>
    <v>64.849999999999994</v>
    <v>28.72</v>
    <v>2.08</v>
    <v>5.3939999999999995E-3</v>
    <v>3.4131999999999996E-2</v>
    <v>0.33989999999999998</v>
    <v>USD</v>
    <v>CBOE BZX Exchange</v>
    <v>BATS</v>
    <v>1.9E-3</v>
    <v>63.14</v>
    <v>ETF</v>
    <v>45824.873201388284</v>
    <v>61.709000000000003</v>
    <v>527766692.75</v>
    <v>Franklin Bitcoin</v>
    <v>61.81</v>
    <v>60.94</v>
    <v>63.02</v>
    <v>63.359900000000003</v>
    <v>EZBC</v>
    <v>Franklin Bitcoin (BATS:EZBC)</v>
    <v>40575</v>
    <v>76533</v>
  </rv>
  <rv s="2">
    <v>8381</v>
  </rv>
  <rv s="3">
    <v>https://www.bing.com/financeapi/forcetrigger?t=aywtu2&amp;q=ARCX%3aFLIN&amp;form=skydnc</v>
    <v>Learn more on Bing</v>
  </rv>
  <rv s="17">
    <v>en-US</v>
    <v>aywtu2</v>
    <v>268435456</v>
    <v>1</v>
    <v>Powered by Refinitiv</v>
    <v>38</v>
    <v>Franklin ETF:FTSE India (ARCX:FLIN)</v>
    <v>34</v>
    <v>39</v>
    <v>Finance</v>
    <v>25</v>
    <v>42.488100000000003</v>
    <v>33.86</v>
    <v>0.86670000000000003</v>
    <v>0.33</v>
    <v>0</v>
    <v>8.5179999999999995E-3</v>
    <v>0</v>
    <v>USD</v>
    <v>NYSE Arca</v>
    <v>ARCX</v>
    <v>1.9E-3</v>
    <v>39.335999999999999</v>
    <v>ETF</v>
    <v>45824.840277812502</v>
    <v>8383</v>
    <v>39.07</v>
    <v>2205036963.0900002</v>
    <v>Franklin ETF:FTSE India</v>
    <v>39.08</v>
    <v>38.74</v>
    <v>39.07</v>
    <v>39.07</v>
    <v>FLIN</v>
    <v>Franklin ETF:FTSE India (ARCX:FLIN)</v>
    <v>134570</v>
    <v>264909</v>
  </rv>
  <rv s="2">
    <v>8384</v>
  </rv>
  <rv s="3">
    <v>https://www.bing.com/financeapi/forcetrigger?t=a1t3fr&amp;q=ARCX%3aFLTW&amp;form=skydnc</v>
    <v>Learn more on Bing</v>
  </rv>
  <rv s="17">
    <v>en-US</v>
    <v>a1t3fr</v>
    <v>268435456</v>
    <v>1</v>
    <v>Powered by Refinitiv</v>
    <v>38</v>
    <v>Franklin ETF:FTSE Taiwan (ARCX:FLTW)</v>
    <v>34</v>
    <v>39</v>
    <v>Finance</v>
    <v>25</v>
    <v>51.92</v>
    <v>35.82</v>
    <v>1.1679999999999999</v>
    <v>0.38</v>
    <v>0</v>
    <v>7.4470000000000005E-3</v>
    <v>0</v>
    <v>USD</v>
    <v>NYSE Arca</v>
    <v>ARCX</v>
    <v>1.9E-3</v>
    <v>51.72</v>
    <v>ETF</v>
    <v>45824.840277789066</v>
    <v>8386</v>
    <v>51.295000000000002</v>
    <v>587699152.07000005</v>
    <v>Franklin ETF:FTSE Taiwan</v>
    <v>51.38</v>
    <v>51.03</v>
    <v>51.41</v>
    <v>51.41</v>
    <v>FLTW</v>
    <v>Franklin ETF:FTSE Taiwan (ARCX:FLTW)</v>
    <v>42076</v>
    <v>172337</v>
  </rv>
  <rv s="2">
    <v>8387</v>
  </rv>
  <rv s="3">
    <v>https://www.bing.com/financeapi/forcetrigger?t=a1t2dm&amp;q=ARCX%3aFLQE&amp;form=skydnc</v>
    <v>Learn more on Bing</v>
  </rv>
  <rv s="17">
    <v>en-US</v>
    <v>a1t2dm</v>
    <v>268435456</v>
    <v>1</v>
    <v>Powered by Refinitiv</v>
    <v>38</v>
    <v>Franklin ETF:EM CDT Idx (ARCX:DIEM)</v>
    <v>34</v>
    <v>39</v>
    <v>Finance</v>
    <v>25</v>
    <v>29.9</v>
    <v>24.0838</v>
    <v>0.95799999999999996</v>
    <v>0.32450000000000001</v>
    <v>0</v>
    <v>1.1044E-2</v>
    <v>0</v>
    <v>USD</v>
    <v>NYSE Arca</v>
    <v>ARCX</v>
    <v>1.9E-3</v>
    <v>29.83</v>
    <v>ETF</v>
    <v>45824.840277812502</v>
    <v>8389</v>
    <v>29.706800000000001</v>
    <v>17165228.199999999</v>
    <v>Franklin ETF:EM CDT Idx</v>
    <v>29.82</v>
    <v>29.382300000000001</v>
    <v>29.706800000000001</v>
    <v>29.706800000000001</v>
    <v>DIEM</v>
    <v>Franklin ETF:EM CDT Idx (ARCX:DIEM)</v>
    <v>414</v>
    <v>5504</v>
  </rv>
  <rv s="2">
    <v>8390</v>
  </rv>
  <rv s="3">
    <v>https://www.bing.com/financeapi/forcetrigger?t=a1syr7&amp;q=ARCX%3aFLCH&amp;form=skydnc</v>
    <v>Learn more on Bing</v>
  </rv>
  <rv s="17">
    <v>en-US</v>
    <v>a1syr7</v>
    <v>268435456</v>
    <v>1</v>
    <v>Powered by Refinitiv</v>
    <v>38</v>
    <v>Franklin ETF:FTSE China (ARCX:FLCH)</v>
    <v>34</v>
    <v>39</v>
    <v>Finance</v>
    <v>25</v>
    <v>23.68</v>
    <v>15.77</v>
    <v>1.1763999999999999</v>
    <v>0.22</v>
    <v>0</v>
    <v>1.0195000000000001E-2</v>
    <v>0</v>
    <v>USD</v>
    <v>NYSE Arca</v>
    <v>ARCX</v>
    <v>1.9E-3</v>
    <v>21.927299999999999</v>
    <v>ETF</v>
    <v>45824.84027780078</v>
    <v>8392</v>
    <v>21.79</v>
    <v>183950763.52000001</v>
    <v>Franklin ETF:FTSE China</v>
    <v>21.84</v>
    <v>21.58</v>
    <v>21.8</v>
    <v>21.8</v>
    <v>FLCH</v>
    <v>Franklin ETF:FTSE China (ARCX:FLCH)</v>
    <v>25813</v>
    <v>46180</v>
  </rv>
  <rv s="2">
    <v>8393</v>
  </rv>
  <rv s="3">
    <v>https://www.bing.com/financeapi/forcetrigger?t=c2ejk2&amp;q=XNAS%3aSOXQ&amp;form=skydnc</v>
    <v>Learn more on Bing</v>
  </rv>
  <rv s="17">
    <v>en-US</v>
    <v>c2ejk2</v>
    <v>268435456</v>
    <v>1</v>
    <v>Powered by Refinitiv</v>
    <v>38</v>
    <v>Invesco PHLX Semicon (XNAS:SOXQ)</v>
    <v>34</v>
    <v>39</v>
    <v>Finance</v>
    <v>25</v>
    <v>46.82</v>
    <v>26.71</v>
    <v>1.4535</v>
    <v>1.21</v>
    <v>-7.224E-4</v>
    <v>3.0009999999999998E-2</v>
    <v>-0.03</v>
    <v>USD</v>
    <v>Nasdaq Stock Market</v>
    <v>XNAS</v>
    <v>1.9E-3</v>
    <v>41.734999999999999</v>
    <v>ETF</v>
    <v>45824.927032812499</v>
    <v>8395</v>
    <v>40.85</v>
    <v>444643196.38999999</v>
    <v>Invesco PHLX Semicon</v>
    <v>40.85</v>
    <v>40.32</v>
    <v>41.53</v>
    <v>41.5</v>
    <v>SOXQ</v>
    <v>Invesco PHLX Semicon (XNAS:SOXQ)</v>
    <v>787830</v>
    <v>568039</v>
  </rv>
  <rv s="2">
    <v>8396</v>
  </rv>
  <rv s="3">
    <v>https://www.bing.com/financeapi/forcetrigger?t=aywu3m&amp;q=ARCX%3aFLAX&amp;form=skydnc</v>
    <v>Learn more on Bing</v>
  </rv>
  <rv s="17">
    <v>en-US</v>
    <v>aywu3m</v>
    <v>268435456</v>
    <v>1</v>
    <v>Powered by Refinitiv</v>
    <v>38</v>
    <v>Franklin ETF:FTSE AsiaxJ (ARCX:FLAX)</v>
    <v>34</v>
    <v>39</v>
    <v>Finance</v>
    <v>25</v>
    <v>25.96</v>
    <v>20.4316</v>
    <v>0.96840000000000004</v>
    <v>0.17499999999999999</v>
    <v>0</v>
    <v>6.8720000000000005E-3</v>
    <v>0</v>
    <v>USD</v>
    <v>NYSE Arca</v>
    <v>ARCX</v>
    <v>1.9E-3</v>
    <v>25.795000000000002</v>
    <v>ETF</v>
    <v>45824.840277812502</v>
    <v>8398</v>
    <v>25.64</v>
    <v>29660484.16</v>
    <v>Franklin ETF:FTSE AsiaxJ</v>
    <v>25.68</v>
    <v>25.465</v>
    <v>25.64</v>
    <v>25.64</v>
    <v>FLAX</v>
    <v>Franklin ETF:FTSE AsiaxJ (ARCX:FLAX)</v>
    <v>994</v>
    <v>2821</v>
  </rv>
  <rv s="2">
    <v>8399</v>
  </rv>
  <rv s="16">
    <v>en-US</v>
    <v>ce8ja2</v>
    <v>268435456</v>
    <v>1</v>
    <v>Powered by Refinitiv</v>
    <v>36</v>
    <v>Franklin Ethereum (BATS:EZET)</v>
    <v>24</v>
    <v>37</v>
    <v>Finance</v>
    <v>17</v>
    <v>31.28</v>
    <v>11.05</v>
    <v>1.03</v>
    <v>-6.9169999999999995E-3</v>
    <v>5.3617999999999999E-2</v>
    <v>-0.14000000000000001</v>
    <v>USD</v>
    <v>CBOE BZX Exchange</v>
    <v>BATS</v>
    <v>1.9E-3</v>
    <v>20.27</v>
    <v>ETF</v>
    <v>45824.848680613279</v>
    <v>19.850000000000001</v>
    <v>33288879.559999999</v>
    <v>Franklin Ethereum</v>
    <v>19.850000000000001</v>
    <v>19.21</v>
    <v>20.239999999999998</v>
    <v>20.100000000000001</v>
    <v>EZET</v>
    <v>Franklin Ethereum (BATS:EZET)</v>
    <v>30166</v>
    <v>81172</v>
  </rv>
  <rv s="2">
    <v>8401</v>
  </rv>
  <rv s="3">
    <v>https://www.bing.com/financeapi/forcetrigger?t=bhx5c7&amp;q=BATS%3aAAAU&amp;form=skydnc</v>
    <v>Learn more on Bing</v>
  </rv>
  <rv s="17">
    <v>en-US</v>
    <v>bhx5c7</v>
    <v>268435456</v>
    <v>1</v>
    <v>Powered by Refinitiv</v>
    <v>38</v>
    <v>Goldman Sachs Phys Gold (BATS:AAAU)</v>
    <v>34</v>
    <v>39</v>
    <v>Finance</v>
    <v>35</v>
    <v>34.049999999999997</v>
    <v>22.7</v>
    <v>0.84640000000000004</v>
    <v>-0.48499999999999999</v>
    <v>-1.496E-4</v>
    <v>-1.4303E-2</v>
    <v>-5.0000000000000001E-3</v>
    <v>USD</v>
    <v>CBOE BZX Exchange</v>
    <v>BATS</v>
    <v>1.8E-3</v>
    <v>33.85</v>
    <v>ETF</v>
    <v>45824.93766451328</v>
    <v>8403</v>
    <v>33.409999999999997</v>
    <v>1438319016.51</v>
    <v>Goldman Sachs Phys Gold</v>
    <v>33.85</v>
    <v>33.909999999999997</v>
    <v>33.424999999999997</v>
    <v>33.42</v>
    <v>AAAU</v>
    <v>Goldman Sachs Phys Gold (BATS:AAAU)</v>
    <v>3643710</v>
    <v>2626314</v>
  </rv>
  <rv s="2">
    <v>8404</v>
  </rv>
  <rv s="3">
    <v>https://www.bing.com/financeapi/forcetrigger?t=c3yrrw&amp;q=XNAS%3aESMV&amp;form=skydnc</v>
    <v>Learn more on Bing</v>
  </rv>
  <rv s="17">
    <v>en-US</v>
    <v>c3yrrw</v>
    <v>268435456</v>
    <v>1</v>
    <v>Powered by Refinitiv</v>
    <v>38</v>
    <v>iShares:ESGO MSCI US MVF (XNAS:ESMV)</v>
    <v>34</v>
    <v>39</v>
    <v>Finance</v>
    <v>25</v>
    <v>29.95</v>
    <v>25.94</v>
    <v>0.78400000000000003</v>
    <v>6.0400000000000002E-2</v>
    <v>0</v>
    <v>2.1210000000000001E-3</v>
    <v>0</v>
    <v>USD</v>
    <v>Nasdaq Stock Market</v>
    <v>XNAS</v>
    <v>1.8E-3</v>
    <v>28.56</v>
    <v>ETF</v>
    <v>45824.843750265623</v>
    <v>8406</v>
    <v>28.539400000000001</v>
    <v>8611817.4900000002</v>
    <v>iShares:ESGO MSCI US MVF</v>
    <v>28.54</v>
    <v>28.478999999999999</v>
    <v>28.539400000000001</v>
    <v>28.539400000000001</v>
    <v>ESMV</v>
    <v>iShares:ESGO MSCI US MVF (XNAS:ESMV)</v>
    <v>891</v>
    <v>367</v>
  </rv>
  <rv s="2">
    <v>8407</v>
  </rv>
  <rv s="3">
    <v>https://www.bing.com/financeapi/forcetrigger?t=c42khw&amp;q=ARCX%3aELQD&amp;form=skydnc</v>
    <v>Learn more on Bing</v>
  </rv>
  <rv s="17">
    <v>en-US</v>
    <v>c42khw</v>
    <v>268435456</v>
    <v>1</v>
    <v>Powered by Refinitiv</v>
    <v>38</v>
    <v>iShares:ESG Adv IG Cp Bd (ARCX:ELQD)</v>
    <v>34</v>
    <v>39</v>
    <v>Finance</v>
    <v>25</v>
    <v>85.605199999999996</v>
    <v>79.000100000000003</v>
    <v>1.2508999999999999</v>
    <v>-0.1968</v>
    <v>0</v>
    <v>-2.4260000000000002E-3</v>
    <v>0</v>
    <v>USD</v>
    <v>NYSE Arca</v>
    <v>ARCX</v>
    <v>1.8E-3</v>
    <v>80.9208</v>
    <v>ETF</v>
    <v>45824.840277823438</v>
    <v>8409</v>
    <v>80.9208</v>
    <v>12147305.470000001</v>
    <v>iShares:ESG Adv IG Cp Bd</v>
    <v>80.9208</v>
    <v>81.117599999999996</v>
    <v>80.9208</v>
    <v>80.9208</v>
    <v>ELQD</v>
    <v>iShares:ESG Adv IG Cp Bd (ARCX:ELQD)</v>
    <v>121</v>
    <v>37</v>
  </rv>
  <rv s="2">
    <v>8410</v>
  </rv>
  <rv s="3">
    <v>https://www.bing.com/financeapi/forcetrigger?t=c554xm&amp;q=ARCX%3aWRND&amp;form=skydnc</v>
    <v>Learn more on Bing</v>
  </rv>
  <rv s="17">
    <v>en-US</v>
    <v>c554xm</v>
    <v>268435456</v>
    <v>1</v>
    <v>Powered by Refinitiv</v>
    <v>38</v>
    <v>NYLI:Gl Eq R&amp;D Ldr (XNAS:WRND)</v>
    <v>34</v>
    <v>39</v>
    <v>Finance</v>
    <v>25</v>
    <v>32.146599999999999</v>
    <v>25.77</v>
    <v>1.0222</v>
    <v>0.26350000000000001</v>
    <v>3.6319999999999999E-4</v>
    <v>8.319E-3</v>
    <v>1.1599999999999999E-2</v>
    <v>USD</v>
    <v>Nasdaq Stock Market</v>
    <v>XNAS</v>
    <v>1.8E-3</v>
    <v>31.938400000000001</v>
    <v>ETF</v>
    <v>45824.843750092186</v>
    <v>8412</v>
    <v>31.938400000000001</v>
    <v>6968367.6500000004</v>
    <v>NYLI:Gl Eq R&amp;D Ldr</v>
    <v>31.938400000000001</v>
    <v>31.674900000000001</v>
    <v>31.938400000000001</v>
    <v>31.95</v>
    <v>WRND</v>
    <v>NYLI:Gl Eq R&amp;D Ldr (XNAS:WRND)</v>
    <v>7</v>
    <v>504</v>
  </rv>
  <rv s="2">
    <v>8413</v>
  </rv>
  <rv s="3">
    <v>https://www.bing.com/financeapi/forcetrigger?t=a25uoc&amp;q=BATS%3aWFIG&amp;form=skydnc</v>
    <v>Learn more on Bing</v>
  </rv>
  <rv s="17">
    <v>en-US</v>
    <v>a25uoc</v>
    <v>268435456</v>
    <v>1</v>
    <v>Powered by Refinitiv</v>
    <v>38</v>
    <v>WisdomTree:US Corp Bd (BATS:QIG)</v>
    <v>34</v>
    <v>39</v>
    <v>Finance</v>
    <v>17</v>
    <v>46.22</v>
    <v>43.314399999999999</v>
    <v>1.0377000000000001</v>
    <v>-0.04</v>
    <v>3.3989999999999997E-4</v>
    <v>-9.0550000000000005E-4</v>
    <v>1.4999999999999999E-2</v>
    <v>USD</v>
    <v>CBOE BZX Exchange</v>
    <v>BATS</v>
    <v>1.8E-3</v>
    <v>44.234499999999997</v>
    <v>ETF</v>
    <v>45824.840333957814</v>
    <v>8415</v>
    <v>44.134999999999998</v>
    <v>17609157.059999999</v>
    <v>WisdomTree:US Corp Bd</v>
    <v>44.234499999999997</v>
    <v>44.174999999999997</v>
    <v>44.134999999999998</v>
    <v>44.15</v>
    <v>QIG</v>
    <v>WisdomTree:US Corp Bd (BATS:QIG)</v>
    <v>265</v>
    <v>585</v>
  </rv>
  <rv s="2">
    <v>8416</v>
  </rv>
  <rv s="16">
    <v>en-US</v>
    <v>c8psvh</v>
    <v>268435456</v>
    <v>1</v>
    <v>Powered by Refinitiv</v>
    <v>36</v>
    <v>iShares:ESG A MSCI USA V (BATS:EVUS)</v>
    <v>24</v>
    <v>37</v>
    <v>Finance</v>
    <v>17</v>
    <v>31.11</v>
    <v>25.85</v>
    <v>0.23130000000000001</v>
    <v>2.9549999999999997E-4</v>
    <v>7.9170000000000004E-3</v>
    <v>8.6999999999999994E-3</v>
    <v>USD</v>
    <v>CBOE BZX Exchange</v>
    <v>BATS</v>
    <v>1.8E-3</v>
    <v>29.56</v>
    <v>ETF</v>
    <v>45824.840294501562</v>
    <v>29.42</v>
    <v>24331776.190000001</v>
    <v>iShares:ESG A MSCI USA V</v>
    <v>29.55</v>
    <v>29.213999999999999</v>
    <v>29.4453</v>
    <v>29.454000000000001</v>
    <v>EVUS</v>
    <v>iShares:ESG A MSCI USA V (BATS:EVUS)</v>
    <v>795</v>
    <v>4537</v>
  </rv>
  <rv s="2">
    <v>8418</v>
  </rv>
  <rv s="3">
    <v>https://www.bing.com/financeapi/forcetrigger?t=buw1xm&amp;q=BATS%3aEAOM&amp;form=skydnc</v>
    <v>Learn more on Bing</v>
  </rv>
  <rv s="17">
    <v>en-US</v>
    <v>buw1xm</v>
    <v>268435456</v>
    <v>1</v>
    <v>Powered by Refinitiv</v>
    <v>38</v>
    <v>iShares:ESG Awr 40/60 MA (BATS:EAOM)</v>
    <v>34</v>
    <v>39</v>
    <v>Finance</v>
    <v>17</v>
    <v>28.503900000000002</v>
    <v>26.05</v>
    <v>1.0609999999999999</v>
    <v>8.4599999999999995E-2</v>
    <v>0</v>
    <v>2.9920000000000003E-3</v>
    <v>0</v>
    <v>USD</v>
    <v>CBOE BZX Exchange</v>
    <v>BATS</v>
    <v>1.8E-3</v>
    <v>28.4</v>
    <v>ETF</v>
    <v>45824.840292175781</v>
    <v>8420</v>
    <v>28.359100000000002</v>
    <v>7024395.9299999997</v>
    <v>iShares:ESG Awr 40/60 MA</v>
    <v>28.4</v>
    <v>28.2745</v>
    <v>28.359100000000002</v>
    <v>28.359100000000002</v>
    <v>EAOM</v>
    <v>iShares:ESG Awr 40/60 MA (BATS:EAOM)</v>
    <v>518</v>
    <v>439</v>
  </rv>
  <rv s="2">
    <v>8421</v>
  </rv>
  <rv s="3">
    <v>https://www.bing.com/financeapi/forcetrigger?t=buw1ur&amp;q=BATS%3aEAOK&amp;form=skydnc</v>
    <v>Learn more on Bing</v>
  </rv>
  <rv s="17">
    <v>en-US</v>
    <v>buw1ur</v>
    <v>268435456</v>
    <v>1</v>
    <v>Powered by Refinitiv</v>
    <v>38</v>
    <v>iShares:ESG Awr 30/70 CA (BATS:EAOK)</v>
    <v>34</v>
    <v>39</v>
    <v>Finance</v>
    <v>17</v>
    <v>26.51</v>
    <v>24.636800000000001</v>
    <v>0.96579999999999999</v>
    <v>4.7399999999999998E-2</v>
    <v>0</v>
    <v>1.815E-3</v>
    <v>0</v>
    <v>USD</v>
    <v>CBOE BZX Exchange</v>
    <v>BATS</v>
    <v>1.8E-3</v>
    <v>26.17</v>
    <v>ETF</v>
    <v>45824.840295150003</v>
    <v>8423</v>
    <v>26.14</v>
    <v>8462310.3800000008</v>
    <v>iShares:ESG Awr 30/70 CA</v>
    <v>26.14</v>
    <v>26.116900000000001</v>
    <v>26.164300000000001</v>
    <v>26.164300000000001</v>
    <v>EAOK</v>
    <v>iShares:ESG Awr 30/70 CA (BATS:EAOK)</v>
    <v>2113</v>
    <v>533</v>
  </rv>
  <rv s="2">
    <v>8424</v>
  </rv>
  <rv s="16">
    <v>en-US</v>
    <v>c8pssm</v>
    <v>268435456</v>
    <v>1</v>
    <v>Powered by Refinitiv</v>
    <v>36</v>
    <v>iShares:ESG A MSCI USA G (BATS:EGUS)</v>
    <v>24</v>
    <v>37</v>
    <v>Finance</v>
    <v>17</v>
    <v>46.560499999999998</v>
    <v>34.89</v>
    <v>0.57699999999999996</v>
    <v>0</v>
    <v>1.2931E-2</v>
    <v>0</v>
    <v>USD</v>
    <v>CBOE BZX Exchange</v>
    <v>BATS</v>
    <v>1.8E-3</v>
    <v>45.34</v>
    <v>ETF</v>
    <v>45824.840297673436</v>
    <v>45.09</v>
    <v>26621790.100000001</v>
    <v>iShares:ESG A MSCI USA G</v>
    <v>45.09</v>
    <v>44.622999999999998</v>
    <v>45.2</v>
    <v>45.2</v>
    <v>EGUS</v>
    <v>iShares:ESG A MSCI USA G (BATS:EGUS)</v>
    <v>3509</v>
    <v>5280</v>
  </rv>
  <rv s="2">
    <v>8426</v>
  </rv>
  <rv s="3">
    <v>https://www.bing.com/financeapi/forcetrigger?t=a22stc&amp;q=BATS%3aSFIG&amp;form=skydnc</v>
    <v>Learn more on Bing</v>
  </rv>
  <rv s="17">
    <v>en-US</v>
    <v>a22stc</v>
    <v>268435456</v>
    <v>1</v>
    <v>Powered by Refinitiv</v>
    <v>38</v>
    <v>WisdomTree:US ST Corp Bd (BATS:QSIG)</v>
    <v>34</v>
    <v>39</v>
    <v>Finance</v>
    <v>17</v>
    <v>49.07</v>
    <v>47.54</v>
    <v>0.6532</v>
    <v>-5.0000000000000001E-3</v>
    <v>0</v>
    <v>-1.03E-4</v>
    <v>0</v>
    <v>USD</v>
    <v>CBOE BZX Exchange</v>
    <v>BATS</v>
    <v>1.8E-3</v>
    <v>48.59</v>
    <v>ETF</v>
    <v>45824.840336932815</v>
    <v>8428</v>
    <v>48.52</v>
    <v>48478193.520000003</v>
    <v>WisdomTree:US ST Corp Bd</v>
    <v>48.54</v>
    <v>48.524999999999999</v>
    <v>48.52</v>
    <v>48.52</v>
    <v>QSIG</v>
    <v>WisdomTree:US ST Corp Bd (BATS:QSIG)</v>
    <v>2818</v>
    <v>1966</v>
  </rv>
  <rv s="2">
    <v>8429</v>
  </rv>
  <rv s="16">
    <v>en-US</v>
    <v>cavftc</v>
    <v>268435456</v>
    <v>1</v>
    <v>Powered by Refinitiv</v>
    <v>36</v>
    <v>Invesco Blt 2033 MB (XNAS:BSSX)</v>
    <v>24</v>
    <v>37</v>
    <v>Finance</v>
    <v>25</v>
    <v>27.27</v>
    <v>23.850100000000001</v>
    <v>-7.0000000000000007E-2</v>
    <v>0</v>
    <v>-2.8039999999999996E-3</v>
    <v>0</v>
    <v>USD</v>
    <v>Nasdaq Stock Market</v>
    <v>XNAS</v>
    <v>1.8E-3</v>
    <v>24.99</v>
    <v>ETF</v>
    <v>45824.843750207816</v>
    <v>24.89</v>
    <v>74643842.870000005</v>
    <v>Invesco Blt 2033 MB</v>
    <v>24.97</v>
    <v>24.96</v>
    <v>24.89</v>
    <v>24.89</v>
    <v>BSSX</v>
    <v>Invesco Blt 2033 MB (XNAS:BSSX)</v>
    <v>9150</v>
    <v>13867</v>
  </rv>
  <rv s="2">
    <v>8431</v>
  </rv>
  <rv s="3">
    <v>https://www.bing.com/financeapi/forcetrigger?t=bnvwoc&amp;q=BATS%3aIBMN&amp;form=skydnc</v>
    <v>Learn more on Bing</v>
  </rv>
  <rv s="17">
    <v>en-US</v>
    <v>bnvwoc</v>
    <v>268435456</v>
    <v>1</v>
    <v>Powered by Refinitiv</v>
    <v>38</v>
    <v>iShares:iBd Dec2025T MB (BATS:IBMN)</v>
    <v>34</v>
    <v>39</v>
    <v>Finance</v>
    <v>17</v>
    <v>26.84</v>
    <v>26.36</v>
    <v>1.1563000000000001</v>
    <v>0.01</v>
    <v>0</v>
    <v>3.7400000000000004E-4</v>
    <v>0</v>
    <v>USD</v>
    <v>CBOE BZX Exchange</v>
    <v>BATS</v>
    <v>1.8E-3</v>
    <v>26.75</v>
    <v>ETF</v>
    <v>45824.840309085157</v>
    <v>8433</v>
    <v>26.73</v>
    <v>449452153.67000002</v>
    <v>iShares:iBd Dec2025T MB</v>
    <v>26.73</v>
    <v>26.74</v>
    <v>26.75</v>
    <v>26.75</v>
    <v>IBMN</v>
    <v>iShares:iBd Dec2025T MB (BATS:IBMN)</v>
    <v>73627</v>
    <v>69182</v>
  </rv>
  <rv s="2">
    <v>8434</v>
  </rv>
  <rv s="3">
    <v>https://www.bing.com/financeapi/forcetrigger?t=brlzz2&amp;q=XNAS%3aBSMP&amp;form=skydnc</v>
    <v>Learn more on Bing</v>
  </rv>
  <rv s="17">
    <v>en-US</v>
    <v>brlzz2</v>
    <v>268435456</v>
    <v>1</v>
    <v>Powered by Refinitiv</v>
    <v>38</v>
    <v>Invesco Blt 2025 MB (XNAS:BSMP)</v>
    <v>34</v>
    <v>39</v>
    <v>Finance</v>
    <v>25</v>
    <v>24.77</v>
    <v>24.26</v>
    <v>1.3684000000000001</v>
    <v>0.01</v>
    <v>0</v>
    <v>4.0769999999999999E-4</v>
    <v>0</v>
    <v>USD</v>
    <v>Nasdaq Stock Market</v>
    <v>XNAS</v>
    <v>1.8E-3</v>
    <v>24.55</v>
    <v>ETF</v>
    <v>45824.843750207816</v>
    <v>8436</v>
    <v>24.53</v>
    <v>237502838.46000001</v>
    <v>Invesco Blt 2025 MB</v>
    <v>24.53</v>
    <v>24.524999999999999</v>
    <v>24.535</v>
    <v>24.535</v>
    <v>BSMP</v>
    <v>Invesco Blt 2025 MB (XNAS:BSMP)</v>
    <v>27579</v>
    <v>41534</v>
  </rv>
  <rv s="2">
    <v>8437</v>
  </rv>
  <rv s="16">
    <v>en-US</v>
    <v>c9dhoc</v>
    <v>268435456</v>
    <v>1</v>
    <v>Powered by Refinitiv</v>
    <v>36</v>
    <v>Goldman II:MB Tot Int Eq (ARCX:GXUS)</v>
    <v>24</v>
    <v>37</v>
    <v>Finance</v>
    <v>25</v>
    <v>50.765000000000001</v>
    <v>40.962600000000002</v>
    <v>0.40260000000000001</v>
    <v>0</v>
    <v>8.0389999999999993E-3</v>
    <v>0</v>
    <v>USD</v>
    <v>NYSE Arca</v>
    <v>ARCX</v>
    <v>1.8E-3</v>
    <v>50.481699999999996</v>
    <v>ETF</v>
    <v>45824.84027780078</v>
    <v>50.481699999999996</v>
    <v>492848328.00999999</v>
    <v>Goldman II:MB Tot Int Eq</v>
    <v>50.481699999999996</v>
    <v>50.079099999999997</v>
    <v>50.481699999999996</v>
    <v>50.481699999999996</v>
    <v>GXUS</v>
    <v>Goldman II:MB Tot Int Eq (ARCX:GXUS)</v>
    <v>8</v>
    <v>20</v>
  </rv>
  <rv s="2">
    <v>8439</v>
  </rv>
  <rv s="3">
    <v>https://www.bing.com/financeapi/forcetrigger?t=bpmogh&amp;q=BATS%3aIBMO&amp;form=skydnc</v>
    <v>Learn more on Bing</v>
  </rv>
  <rv s="17">
    <v>en-US</v>
    <v>bpmogh</v>
    <v>268435456</v>
    <v>1</v>
    <v>Powered by Refinitiv</v>
    <v>38</v>
    <v>iShares:iBd Dec2026T MB (BATS:IBMO)</v>
    <v>34</v>
    <v>39</v>
    <v>Finance</v>
    <v>17</v>
    <v>25.68</v>
    <v>25.23</v>
    <v>1.1217999999999999</v>
    <v>5.0000000000000001E-3</v>
    <v>0</v>
    <v>1.9550000000000001E-4</v>
    <v>0</v>
    <v>USD</v>
    <v>CBOE BZX Exchange</v>
    <v>BATS</v>
    <v>1.8E-3</v>
    <v>25.58</v>
    <v>ETF</v>
    <v>45824.84031160859</v>
    <v>8441</v>
    <v>25.56</v>
    <v>517481627.75999999</v>
    <v>iShares:iBd Dec2026T MB</v>
    <v>25.56</v>
    <v>25.57</v>
    <v>25.574999999999999</v>
    <v>25.574999999999999</v>
    <v>IBMO</v>
    <v>iShares:iBd Dec2026T MB (BATS:IBMO)</v>
    <v>89525</v>
    <v>83758</v>
  </rv>
  <rv s="2">
    <v>8442</v>
  </rv>
  <rv s="16">
    <v>en-US</v>
    <v>ce8l8m</v>
    <v>268435456</v>
    <v>1</v>
    <v>Powered by Refinitiv</v>
    <v>36</v>
    <v>Goldman:Municipal Income (ARCX:GMUB)</v>
    <v>24</v>
    <v>37</v>
    <v>Finance</v>
    <v>25</v>
    <v>50.85</v>
    <v>44</v>
    <v>0.13</v>
    <v>-1.31E-3</v>
    <v>2.6259999999999999E-3</v>
    <v>-6.5000000000000002E-2</v>
    <v>USD</v>
    <v>NYSE Arca</v>
    <v>ARCX</v>
    <v>1.8E-3</v>
    <v>49.9</v>
    <v>ETF</v>
    <v>45824.84027780078</v>
    <v>49.540999999999997</v>
    <v>22190927.739999998</v>
    <v>Goldman:Municipal Income</v>
    <v>49.6</v>
    <v>49.5</v>
    <v>49.63</v>
    <v>49.564999999999998</v>
    <v>GMUB</v>
    <v>Goldman:Municipal Income (ARCX:GMUB)</v>
    <v>32067</v>
    <v>26090</v>
  </rv>
  <rv s="2">
    <v>8444</v>
  </rv>
  <rv s="16">
    <v>en-US</v>
    <v>c9r9h7</v>
    <v>268435456</v>
    <v>1</v>
    <v>Powered by Refinitiv</v>
    <v>36</v>
    <v>iShares:iBd Dec2029T MB (BATS:IBMR)</v>
    <v>24</v>
    <v>37</v>
    <v>Finance</v>
    <v>17</v>
    <v>25.52</v>
    <v>24.336600000000001</v>
    <v>5.0000000000000001E-3</v>
    <v>0</v>
    <v>1.9919999999999999E-4</v>
    <v>0</v>
    <v>USD</v>
    <v>CBOE BZX Exchange</v>
    <v>BATS</v>
    <v>1.8E-3</v>
    <v>25.11</v>
    <v>ETF</v>
    <v>45824.840309085157</v>
    <v>25.079899999999999</v>
    <v>246294978.09</v>
    <v>iShares:iBd Dec2029T MB</v>
    <v>25.08</v>
    <v>25.094999999999999</v>
    <v>25.1</v>
    <v>25.1</v>
    <v>IBMR</v>
    <v>iShares:iBd Dec2029T MB (BATS:IBMR)</v>
    <v>46272</v>
    <v>47869</v>
  </rv>
  <rv s="2">
    <v>8446</v>
  </rv>
  <rv s="3">
    <v>https://www.bing.com/financeapi/forcetrigger?t=bpryu2&amp;q=BATS%3aIBMQ&amp;form=skydnc</v>
    <v>Learn more on Bing</v>
  </rv>
  <rv s="17">
    <v>en-US</v>
    <v>bpryu2</v>
    <v>268435456</v>
    <v>1</v>
    <v>Powered by Refinitiv</v>
    <v>38</v>
    <v>iShares:iBd Dec2028T MB (BATS:IBMQ)</v>
    <v>34</v>
    <v>39</v>
    <v>Finance</v>
    <v>17</v>
    <v>25.66</v>
    <v>24.72</v>
    <v>1.1285000000000001</v>
    <v>0.02</v>
    <v>0</v>
    <v>7.9079999999999992E-4</v>
    <v>0</v>
    <v>USD</v>
    <v>CBOE BZX Exchange</v>
    <v>BATS</v>
    <v>1.8E-3</v>
    <v>25.35</v>
    <v>ETF</v>
    <v>45824.840309085157</v>
    <v>8448</v>
    <v>25.3</v>
    <v>445648791.94</v>
    <v>iShares:iBd Dec2028T MB</v>
    <v>25.32</v>
    <v>25.29</v>
    <v>25.31</v>
    <v>25.31</v>
    <v>IBMQ</v>
    <v>iShares:iBd Dec2028T MB (BATS:IBMQ)</v>
    <v>80199</v>
    <v>66762</v>
  </rv>
  <rv s="2">
    <v>8449</v>
  </rv>
  <rv s="3">
    <v>https://www.bing.com/financeapi/forcetrigger?t=brm15r&amp;q=XNAS%3aBSMR&amp;form=skydnc</v>
    <v>Learn more on Bing</v>
  </rv>
  <rv s="17">
    <v>en-US</v>
    <v>brm15r</v>
    <v>268435456</v>
    <v>1</v>
    <v>Powered by Refinitiv</v>
    <v>38</v>
    <v>Invesco Blt 2027 MB (XNAS:BSMR)</v>
    <v>34</v>
    <v>39</v>
    <v>Finance</v>
    <v>25</v>
    <v>23.93</v>
    <v>22.88</v>
    <v>1.0673999999999999</v>
    <v>2.0000000000000001E-4</v>
    <v>0</v>
    <v>8.5539999999999998E-6</v>
    <v>0</v>
    <v>USD</v>
    <v>Nasdaq Stock Market</v>
    <v>XNAS</v>
    <v>1.8E-3</v>
    <v>23.39</v>
    <v>ETF</v>
    <v>45824.843750207816</v>
    <v>8451</v>
    <v>23.35</v>
    <v>254875048.00999999</v>
    <v>Invesco Blt 2027 MB</v>
    <v>23.37</v>
    <v>23.379799999999999</v>
    <v>23.38</v>
    <v>23.38</v>
    <v>BSMR</v>
    <v>Invesco Blt 2027 MB (XNAS:BSMR)</v>
    <v>50155</v>
    <v>79334</v>
  </rv>
  <rv s="2">
    <v>8452</v>
  </rv>
  <rv s="16">
    <v>en-US</v>
    <v>cdasbh</v>
    <v>268435456</v>
    <v>1</v>
    <v>Powered by Refinitiv</v>
    <v>36</v>
    <v>iShares:iBd Dec2030T MB (BATS:IBMS)</v>
    <v>24</v>
    <v>37</v>
    <v>Finance</v>
    <v>17</v>
    <v>26.04</v>
    <v>24.585000000000001</v>
    <v>1.4999999999999999E-2</v>
    <v>-1.9589999999999999E-4</v>
    <v>5.8810000000000004E-4</v>
    <v>-5.0000000000000001E-3</v>
    <v>USD</v>
    <v>CBOE BZX Exchange</v>
    <v>BATS</v>
    <v>1.8E-3</v>
    <v>25.559000000000001</v>
    <v>ETF</v>
    <v>45824.840309085157</v>
    <v>25.4938</v>
    <v>74917131.019999996</v>
    <v>iShares:iBd Dec2030T MB</v>
    <v>25.4938</v>
    <v>25.504999999999999</v>
    <v>25.52</v>
    <v>25.515000000000001</v>
    <v>IBMS</v>
    <v>iShares:iBd Dec2030T MB (BATS:IBMS)</v>
    <v>30492</v>
    <v>32979</v>
  </rv>
  <rv s="2">
    <v>8454</v>
  </rv>
  <rv s="3">
    <v>https://www.bing.com/financeapi/forcetrigger?t=brm12w&amp;q=XNAS%3aBSMQ&amp;form=skydnc</v>
    <v>Learn more on Bing</v>
  </rv>
  <rv s="17">
    <v>en-US</v>
    <v>brm12w</v>
    <v>268435456</v>
    <v>1</v>
    <v>Powered by Refinitiv</v>
    <v>38</v>
    <v>Invesco Blt 2026 MB (XNAS:BSMQ)</v>
    <v>34</v>
    <v>39</v>
    <v>Finance</v>
    <v>25</v>
    <v>23.85</v>
    <v>23.042300000000001</v>
    <v>0.91020000000000001</v>
    <v>0.02</v>
    <v>0</v>
    <v>8.5029999999999991E-4</v>
    <v>0</v>
    <v>USD</v>
    <v>Nasdaq Stock Market</v>
    <v>XNAS</v>
    <v>1.8E-3</v>
    <v>23.55</v>
    <v>ETF</v>
    <v>45824.843750207816</v>
    <v>8456</v>
    <v>23.53</v>
    <v>281687424.87</v>
    <v>Invesco Blt 2026 MB</v>
    <v>23.53</v>
    <v>23.52</v>
    <v>23.54</v>
    <v>23.54</v>
    <v>BSMQ</v>
    <v>Invesco Blt 2026 MB (XNAS:BSMQ)</v>
    <v>41851</v>
    <v>80742</v>
  </rv>
  <rv s="2">
    <v>8457</v>
  </rv>
  <rv s="3">
    <v>https://www.bing.com/financeapi/forcetrigger?t=a1wbkr&amp;q=ARCX%3aJPUS&amp;form=skydnc</v>
    <v>Learn more on Bing</v>
  </rv>
  <rv s="17">
    <v>en-US</v>
    <v>a1wbkr</v>
    <v>268435456</v>
    <v>1</v>
    <v>Powered by Refinitiv</v>
    <v>38</v>
    <v>JPMorgan:Div Ret US Eqty (ARCX:JPUS)</v>
    <v>34</v>
    <v>39</v>
    <v>Finance</v>
    <v>25</v>
    <v>124.1001</v>
    <v>101.63</v>
    <v>0.99019999999999997</v>
    <v>0.6704</v>
    <v>0</v>
    <v>5.7650000000000002E-3</v>
    <v>0</v>
    <v>USD</v>
    <v>NYSE Arca</v>
    <v>ARCX</v>
    <v>1.8E-3</v>
    <v>117.48</v>
    <v>ETF</v>
    <v>45824.840277812502</v>
    <v>8459</v>
    <v>116.76</v>
    <v>364661118.51999998</v>
    <v>JPMorgan:Div Ret US Eqty</v>
    <v>117.09</v>
    <v>116.28530000000001</v>
    <v>116.95569999999999</v>
    <v>116.95569999999999</v>
    <v>JPUS</v>
    <v>JPMorgan:Div Ret US Eqty (ARCX:JPUS)</v>
    <v>2074</v>
    <v>5697</v>
  </rv>
  <rv s="2">
    <v>8460</v>
  </rv>
  <rv s="3">
    <v>https://www.bing.com/financeapi/forcetrigger?t=bpotmw&amp;q=BATS%3aIBMP&amp;form=skydnc</v>
    <v>Learn more on Bing</v>
  </rv>
  <rv s="17">
    <v>en-US</v>
    <v>bpotmw</v>
    <v>268435456</v>
    <v>1</v>
    <v>Powered by Refinitiv</v>
    <v>38</v>
    <v>iShares:iBd Dec2027T MB (BATS:IBMP)</v>
    <v>34</v>
    <v>39</v>
    <v>Finance</v>
    <v>17</v>
    <v>25.51</v>
    <v>24.85</v>
    <v>1.4181999999999999</v>
    <v>0.02</v>
    <v>0</v>
    <v>7.9109999999999998E-4</v>
    <v>0</v>
    <v>USD</v>
    <v>CBOE BZX Exchange</v>
    <v>BATS</v>
    <v>1.8E-3</v>
    <v>25.31</v>
    <v>ETF</v>
    <v>45824.84031160859</v>
    <v>8462</v>
    <v>25.27</v>
    <v>536371619.51999998</v>
    <v>iShares:iBd Dec2027T MB</v>
    <v>25.27</v>
    <v>25.28</v>
    <v>25.3</v>
    <v>25.3</v>
    <v>IBMP</v>
    <v>iShares:iBd Dec2027T MB (BATS:IBMP)</v>
    <v>59857</v>
    <v>84529</v>
  </rv>
  <rv s="2">
    <v>8463</v>
  </rv>
  <rv s="16">
    <v>en-US</v>
    <v>cdkusm</v>
    <v>268435456</v>
    <v>1</v>
    <v>Powered by Refinitiv</v>
    <v>36</v>
    <v>Cap Grp Ultra Short Inc (ARCX:CGUI)</v>
    <v>24</v>
    <v>37</v>
    <v>Finance</v>
    <v>25</v>
    <v>25.31</v>
    <v>25.03</v>
    <v>1.4999999999999999E-2</v>
    <v>0</v>
    <v>5.9460000000000003E-4</v>
    <v>0</v>
    <v>USD</v>
    <v>NYSE Arca</v>
    <v>ARCX</v>
    <v>1.8E-3</v>
    <v>25.25</v>
    <v>ETF</v>
    <v>45824.84027780078</v>
    <v>25.24</v>
    <v>55925665.18</v>
    <v>Cap Grp Ultra Short Inc</v>
    <v>25.240400000000001</v>
    <v>25.225000000000001</v>
    <v>25.24</v>
    <v>25.24</v>
    <v>CGUI</v>
    <v>Cap Grp Ultra Short Inc (ARCX:CGUI)</v>
    <v>1557</v>
    <v>87325</v>
  </rv>
  <rv s="2">
    <v>8465</v>
  </rv>
  <rv s="3">
    <v>https://www.bing.com/financeapi/forcetrigger?t=a2438m&amp;q=ARCX%3aTDTT&amp;form=skydnc</v>
    <v>Learn more on Bing</v>
  </rv>
  <rv s="17">
    <v>en-US</v>
    <v>a2438m</v>
    <v>268435456</v>
    <v>1</v>
    <v>Powered by Refinitiv</v>
    <v>38</v>
    <v>FlexShs:iB 3Y TD TIPS (ARCX:TDTT)</v>
    <v>34</v>
    <v>39</v>
    <v>Finance</v>
    <v>25</v>
    <v>24.42</v>
    <v>23.41</v>
    <v>0.58169999999999999</v>
    <v>-0.01</v>
    <v>0</v>
    <v>-4.1629999999999998E-4</v>
    <v>0</v>
    <v>USD</v>
    <v>NYSE Arca</v>
    <v>ARCX</v>
    <v>1.8E-3</v>
    <v>24.05</v>
    <v>ETF</v>
    <v>45824.84027780078</v>
    <v>8467</v>
    <v>24</v>
    <v>2578102000.3000002</v>
    <v>FlexShs:iB 3Y TD TIPS</v>
    <v>24</v>
    <v>24.02</v>
    <v>24.01</v>
    <v>24.01</v>
    <v>TDTT</v>
    <v>FlexShs:iB 3Y TD TIPS (ARCX:TDTT)</v>
    <v>277709</v>
    <v>546358</v>
  </rv>
  <rv s="2">
    <v>8468</v>
  </rv>
  <rv s="3">
    <v>https://www.bing.com/financeapi/forcetrigger?t=brm1bh&amp;q=XNAS%3aBSMT&amp;form=skydnc</v>
    <v>Learn more on Bing</v>
  </rv>
  <rv s="17">
    <v>en-US</v>
    <v>brm1bh</v>
    <v>268435456</v>
    <v>1</v>
    <v>Powered by Refinitiv</v>
    <v>38</v>
    <v>Invesco Blt 2029 MB (XNAS:BSMT)</v>
    <v>34</v>
    <v>39</v>
    <v>Finance</v>
    <v>25</v>
    <v>23.45</v>
    <v>21.870100000000001</v>
    <v>0.95809999999999995</v>
    <v>0.01</v>
    <v>0</v>
    <v>4.4179999999999995E-4</v>
    <v>0</v>
    <v>USD</v>
    <v>Nasdaq Stock Market</v>
    <v>XNAS</v>
    <v>1.8E-3</v>
    <v>22.7</v>
    <v>ETF</v>
    <v>45824.843750207816</v>
    <v>8470</v>
    <v>22.61</v>
    <v>192378230.28999999</v>
    <v>Invesco Blt 2029 MB</v>
    <v>22.62</v>
    <v>22.635000000000002</v>
    <v>22.645</v>
    <v>22.645</v>
    <v>BSMT</v>
    <v>Invesco Blt 2029 MB (XNAS:BSMT)</v>
    <v>30894</v>
    <v>46381</v>
  </rv>
  <rv s="2">
    <v>8471</v>
  </rv>
  <rv s="3">
    <v>https://www.bing.com/financeapi/forcetrigger?t=brm18m&amp;q=XNAS%3aBSMS&amp;form=skydnc</v>
    <v>Learn more on Bing</v>
  </rv>
  <rv s="17">
    <v>en-US</v>
    <v>brm18m</v>
    <v>268435456</v>
    <v>1</v>
    <v>Powered by Refinitiv</v>
    <v>38</v>
    <v>Invesco Blt 2028 MB (XNAS:BSMS)</v>
    <v>34</v>
    <v>39</v>
    <v>Finance</v>
    <v>25</v>
    <v>23.72</v>
    <v>22.41</v>
    <v>0.85019999999999996</v>
    <v>0.02</v>
    <v>0</v>
    <v>8.6389999999999991E-4</v>
    <v>0</v>
    <v>USD</v>
    <v>Nasdaq Stock Market</v>
    <v>XNAS</v>
    <v>1.8E-3</v>
    <v>23.2</v>
    <v>ETF</v>
    <v>45824.843750207816</v>
    <v>8473</v>
    <v>23.14</v>
    <v>184530745.06</v>
    <v>Invesco Blt 2028 MB</v>
    <v>23.16</v>
    <v>23.15</v>
    <v>23.17</v>
    <v>23.17</v>
    <v>BSMS</v>
    <v>Invesco Blt 2028 MB (XNAS:BSMS)</v>
    <v>57497</v>
    <v>58238</v>
  </rv>
  <rv s="2">
    <v>8474</v>
  </rv>
  <rv s="3">
    <v>https://www.bing.com/financeapi/forcetrigger?t=c3gy77&amp;q=XNAS%3aBSMV&amp;form=skydnc</v>
    <v>Learn more on Bing</v>
  </rv>
  <rv s="17">
    <v>en-US</v>
    <v>c3gy77</v>
    <v>268435456</v>
    <v>1</v>
    <v>Powered by Refinitiv</v>
    <v>38</v>
    <v>Invesco Blt 2031 MB (XNAS:BSMV)</v>
    <v>34</v>
    <v>39</v>
    <v>Finance</v>
    <v>25</v>
    <v>21.47</v>
    <v>19.739999999999998</v>
    <v>1.1839999999999999</v>
    <v>5.0000000000000001E-3</v>
    <v>0</v>
    <v>2.4340000000000001E-4</v>
    <v>0</v>
    <v>USD</v>
    <v>Nasdaq Stock Market</v>
    <v>XNAS</v>
    <v>1.8E-3</v>
    <v>20.585000000000001</v>
    <v>ETF</v>
    <v>45824.843750207816</v>
    <v>8476</v>
    <v>20.545000000000002</v>
    <v>98507585.019999996</v>
    <v>Invesco Blt 2031 MB</v>
    <v>20.55</v>
    <v>20.54</v>
    <v>20.545000000000002</v>
    <v>20.545000000000002</v>
    <v>BSMV</v>
    <v>Invesco Blt 2031 MB (XNAS:BSMV)</v>
    <v>17187</v>
    <v>24899</v>
  </rv>
  <rv s="2">
    <v>8477</v>
  </rv>
  <rv s="3">
    <v>https://www.bing.com/financeapi/forcetrigger?t=bvspfr&amp;q=XNAS%3aBSMU&amp;form=skydnc</v>
    <v>Learn more on Bing</v>
  </rv>
  <rv s="17">
    <v>en-US</v>
    <v>bvspfr</v>
    <v>268435456</v>
    <v>1</v>
    <v>Powered by Refinitiv</v>
    <v>38</v>
    <v>Invesco Blt 2030 MB (XNAS:BSMU)</v>
    <v>34</v>
    <v>39</v>
    <v>Finance</v>
    <v>25</v>
    <v>22.25</v>
    <v>20.5901</v>
    <v>1.0878000000000001</v>
    <v>0.02</v>
    <v>0</v>
    <v>9.3329999999999997E-4</v>
    <v>0</v>
    <v>USD</v>
    <v>Nasdaq Stock Market</v>
    <v>XNAS</v>
    <v>1.8E-3</v>
    <v>21.47</v>
    <v>ETF</v>
    <v>45824.843750207816</v>
    <v>8479</v>
    <v>21.434999999999999</v>
    <v>160599036</v>
    <v>Invesco Blt 2030 MB</v>
    <v>21.44</v>
    <v>21.43</v>
    <v>21.45</v>
    <v>21.45</v>
    <v>BSMU</v>
    <v>Invesco Blt 2030 MB (XNAS:BSMU)</v>
    <v>47661</v>
    <v>36990</v>
  </rv>
  <rv s="2">
    <v>8480</v>
  </rv>
  <rv s="16">
    <v>en-US</v>
    <v>c8zmk2</v>
    <v>268435456</v>
    <v>1</v>
    <v>Powered by Refinitiv</v>
    <v>36</v>
    <v>Invesco Blt 2032 MB (XNAS:BSMW)</v>
    <v>24</v>
    <v>37</v>
    <v>Finance</v>
    <v>25</v>
    <v>26.21</v>
    <v>22.9</v>
    <v>0.06</v>
    <v>0</v>
    <v>2.4599999999999999E-3</v>
    <v>0</v>
    <v>USD</v>
    <v>Nasdaq Stock Market</v>
    <v>XNAS</v>
    <v>1.8E-3</v>
    <v>24.46</v>
    <v>ETF</v>
    <v>45824.843750207816</v>
    <v>24.38</v>
    <v>102134462.14</v>
    <v>Invesco Blt 2032 MB</v>
    <v>24.43</v>
    <v>24.39</v>
    <v>24.45</v>
    <v>24.45</v>
    <v>BSMW</v>
    <v>Invesco Blt 2032 MB (XNAS:BSMW)</v>
    <v>7186</v>
    <v>25009</v>
  </rv>
  <rv s="2">
    <v>8482</v>
  </rv>
  <rv s="3">
    <v>https://www.bing.com/financeapi/forcetrigger?t=a2435r&amp;q=ARCX%3aTDTF&amp;form=skydnc</v>
    <v>Learn more on Bing</v>
  </rv>
  <rv s="17">
    <v>en-US</v>
    <v>a2435r</v>
    <v>268435456</v>
    <v>1</v>
    <v>Powered by Refinitiv</v>
    <v>38</v>
    <v>FlexShs:iB 5Y TD TIPS (ARCX:TDTF)</v>
    <v>34</v>
    <v>39</v>
    <v>Finance</v>
    <v>25</v>
    <v>24.28</v>
    <v>23.155000000000001</v>
    <v>0.96279999999999999</v>
    <v>-0.02</v>
    <v>0</v>
    <v>-8.4099999999999995E-4</v>
    <v>0</v>
    <v>USD</v>
    <v>NYSE Arca</v>
    <v>ARCX</v>
    <v>1.8E-3</v>
    <v>23.799499999999998</v>
    <v>ETF</v>
    <v>45824.840277812502</v>
    <v>8484</v>
    <v>23.74</v>
    <v>812489798.58000004</v>
    <v>FlexShs:iB 5Y TD TIPS</v>
    <v>23.77</v>
    <v>23.78</v>
    <v>23.76</v>
    <v>23.76</v>
    <v>TDTF</v>
    <v>FlexShs:iB 5Y TD TIPS (ARCX:TDTF)</v>
    <v>119709</v>
    <v>129244</v>
  </rv>
  <rv s="2">
    <v>8485</v>
  </rv>
  <rv s="3">
    <v>https://www.bing.com/financeapi/forcetrigger?t=a1vunm&amp;q=BATS%3aITM&amp;form=skydnc</v>
    <v>Learn more on Bing</v>
  </rv>
  <rv s="17">
    <v>en-US</v>
    <v>a1vunm</v>
    <v>268435456</v>
    <v>1</v>
    <v>Powered by Refinitiv</v>
    <v>38</v>
    <v>VanEck:Intermediate Muni (BATS:ITM)</v>
    <v>34</v>
    <v>39</v>
    <v>Finance</v>
    <v>17</v>
    <v>47.01</v>
    <v>43.42</v>
    <v>1.0753999999999999</v>
    <v>3.5000000000000003E-2</v>
    <v>0</v>
    <v>7.7450000000000001E-4</v>
    <v>0</v>
    <v>USD</v>
    <v>CBOE BZX Exchange</v>
    <v>BATS</v>
    <v>1.8E-3</v>
    <v>45.265000000000001</v>
    <v>ETF</v>
    <v>45824.840313923436</v>
    <v>8487</v>
    <v>45.19</v>
    <v>1884269672.8599999</v>
    <v>VanEck:Intermediate Muni</v>
    <v>45.21</v>
    <v>45.19</v>
    <v>45.225000000000001</v>
    <v>45.225000000000001</v>
    <v>ITM</v>
    <v>VanEck:Intermediate Muni (BATS:ITM)</v>
    <v>389797</v>
    <v>476975</v>
  </rv>
  <rv s="2">
    <v>8488</v>
  </rv>
  <rv s="3">
    <v>https://www.bing.com/financeapi/forcetrigger?t=a1vvsm&amp;q=ARCX%3aIVE&amp;form=skydnc</v>
    <v>Learn more on Bing</v>
  </rv>
  <rv s="17">
    <v>en-US</v>
    <v>a1vvsm</v>
    <v>268435456</v>
    <v>1</v>
    <v>Powered by Refinitiv</v>
    <v>38</v>
    <v>iShares:S&amp;P 500 Val (ARCX:IVE)</v>
    <v>34</v>
    <v>39</v>
    <v>Finance</v>
    <v>25</v>
    <v>206.63</v>
    <v>165.44630000000001</v>
    <v>1.0001</v>
    <v>1.54</v>
    <v>3.1309999999999997E-4</v>
    <v>8.1010000000000006E-3</v>
    <v>0.06</v>
    <v>USD</v>
    <v>NYSE Arca</v>
    <v>ARCX</v>
    <v>1.8E-3</v>
    <v>192.22</v>
    <v>ETF</v>
    <v>45824.893711296092</v>
    <v>8490</v>
    <v>191</v>
    <v>37742379265.629997</v>
    <v>iShares:S&amp;P 500 Val</v>
    <v>191.13</v>
    <v>190.1</v>
    <v>191.64</v>
    <v>191.7</v>
    <v>IVE</v>
    <v>iShares:S&amp;P 500 Val (ARCX:IVE)</v>
    <v>849645</v>
    <v>679618</v>
  </rv>
  <rv s="2">
    <v>8491</v>
  </rv>
  <rv s="3">
    <v>https://www.bing.com/financeapi/forcetrigger?t=a2491h&amp;q=ARCX%3aTIP&amp;form=skydnc</v>
    <v>Learn more on Bing</v>
  </rv>
  <rv s="17">
    <v>en-US</v>
    <v>a2491h</v>
    <v>268435456</v>
    <v>1</v>
    <v>Powered by Refinitiv</v>
    <v>38</v>
    <v>iShares:TIPS Bd ETF (ARCX:TIP)</v>
    <v>34</v>
    <v>39</v>
    <v>Finance</v>
    <v>25</v>
    <v>111.505</v>
    <v>105.85</v>
    <v>0.99039999999999995</v>
    <v>-0.15</v>
    <v>0</v>
    <v>-1.3810000000000001E-3</v>
    <v>0</v>
    <v>USD</v>
    <v>NYSE Arca</v>
    <v>ARCX</v>
    <v>1.8E-3</v>
    <v>108.755</v>
    <v>ETF</v>
    <v>45824.911878286715</v>
    <v>8493</v>
    <v>108.44</v>
    <v>13900867402.629999</v>
    <v>iShares:TIPS Bd ETF</v>
    <v>108.5</v>
    <v>108.6</v>
    <v>108.45</v>
    <v>108.45</v>
    <v>TIP</v>
    <v>iShares:TIPS Bd ETF (ARCX:TIP)</v>
    <v>1684520</v>
    <v>2181194</v>
  </rv>
  <rv s="2">
    <v>8494</v>
  </rv>
  <rv s="3">
    <v>https://www.bing.com/financeapi/forcetrigger?t=azygmw&amp;q=BATS%3aLQDI&amp;form=skydnc</v>
    <v>Learn more on Bing</v>
  </rv>
  <rv s="17">
    <v>en-US</v>
    <v>azygmw</v>
    <v>268435456</v>
    <v>1</v>
    <v>Powered by Refinitiv</v>
    <v>38</v>
    <v>iShares:Infl Hdg Crp Bd (BATS:LQDI)</v>
    <v>34</v>
    <v>39</v>
    <v>Finance</v>
    <v>17</v>
    <v>27</v>
    <v>24.6401</v>
    <v>1.4564999999999999</v>
    <v>2.47E-2</v>
    <v>0</v>
    <v>9.5680000000000005E-4</v>
    <v>0</v>
    <v>USD</v>
    <v>CBOE BZX Exchange</v>
    <v>BATS</v>
    <v>1.8E-3</v>
    <v>25.927</v>
    <v>ETF</v>
    <v>45824.840317707814</v>
    <v>8496</v>
    <v>25.8</v>
    <v>90780732.239999995</v>
    <v>iShares:Infl Hdg Crp Bd</v>
    <v>25.8</v>
    <v>25.8154</v>
    <v>25.8401</v>
    <v>25.8401</v>
    <v>LQDI</v>
    <v>iShares:Infl Hdg Crp Bd (BATS:LQDI)</v>
    <v>1956</v>
    <v>5533</v>
  </rv>
  <rv s="2">
    <v>8497</v>
  </rv>
  <rv s="3">
    <v>https://www.bing.com/financeapi/forcetrigger?t=azgh3m&amp;q=BATS%3aIETC&amp;form=skydnc</v>
    <v>Learn more on Bing</v>
  </rv>
  <rv s="17">
    <v>en-US</v>
    <v>azgh3m</v>
    <v>268435456</v>
    <v>1</v>
    <v>Powered by Refinitiv</v>
    <v>38</v>
    <v>iShares:US Tech Ind Foc (BATS:IETC)</v>
    <v>34</v>
    <v>39</v>
    <v>Finance</v>
    <v>17</v>
    <v>91.042100000000005</v>
    <v>64.06</v>
    <v>1.0111000000000001</v>
    <v>1.3460000000000001</v>
    <v>7.8200000000000006E-3</v>
    <v>1.5049E-2</v>
    <v>0.71</v>
    <v>USD</v>
    <v>CBOE BZX Exchange</v>
    <v>BATS</v>
    <v>1.8E-3</v>
    <v>91.042100000000005</v>
    <v>ETF</v>
    <v>45824.913701006248</v>
    <v>8499</v>
    <v>90.14</v>
    <v>584677902.16999996</v>
    <v>iShares:US Tech Ind Foc</v>
    <v>90.14</v>
    <v>89.444000000000003</v>
    <v>90.79</v>
    <v>91.5</v>
    <v>IETC</v>
    <v>iShares:US Tech Ind Foc (BATS:IETC)</v>
    <v>54741</v>
    <v>84149</v>
  </rv>
  <rv s="2">
    <v>8500</v>
  </rv>
  <rv s="3">
    <v>https://www.bing.com/financeapi/forcetrigger?t=a1vdim&amp;q=BATS%3aIGEB&amp;form=skydnc</v>
    <v>Learn more on Bing</v>
  </rv>
  <rv s="17">
    <v>en-US</v>
    <v>a1vdim</v>
    <v>268435456</v>
    <v>1</v>
    <v>Powered by Refinitiv</v>
    <v>38</v>
    <v>iShares:IG Systmtc Bd (BATS:IGEB)</v>
    <v>34</v>
    <v>39</v>
    <v>Finance</v>
    <v>17</v>
    <v>46.76</v>
    <v>43.120600000000003</v>
    <v>1.0051000000000001</v>
    <v>-0.03</v>
    <v>0</v>
    <v>-6.7009999999999997E-4</v>
    <v>0</v>
    <v>USD</v>
    <v>CBOE BZX Exchange</v>
    <v>BATS</v>
    <v>1.8E-3</v>
    <v>44.87</v>
    <v>ETF</v>
    <v>45824.84031160859</v>
    <v>8502</v>
    <v>44.725000000000001</v>
    <v>1110791685.47</v>
    <v>iShares:IG Systmtc Bd</v>
    <v>44.78</v>
    <v>44.77</v>
    <v>44.74</v>
    <v>44.74</v>
    <v>IGEB</v>
    <v>iShares:IG Systmtc Bd (BATS:IGEB)</v>
    <v>71775</v>
    <v>155004</v>
  </rv>
  <rv s="2">
    <v>8503</v>
  </rv>
  <rv s="3">
    <v>https://www.bing.com/financeapi/forcetrigger?t=a23sww&amp;q=XNAS%3aSUSC&amp;form=skydnc</v>
    <v>Learn more on Bing</v>
  </rv>
  <rv s="17">
    <v>en-US</v>
    <v>a23sww</v>
    <v>268435456</v>
    <v>1</v>
    <v>Powered by Refinitiv</v>
    <v>38</v>
    <v>iShares:ESG A USD CB (XNAS:SUSC)</v>
    <v>34</v>
    <v>39</v>
    <v>Finance</v>
    <v>25</v>
    <v>23.97</v>
    <v>22.15</v>
    <v>1.0487</v>
    <v>-0.02</v>
    <v>0</v>
    <v>-8.7370000000000004E-4</v>
    <v>0</v>
    <v>USD</v>
    <v>Nasdaq Stock Market</v>
    <v>XNAS</v>
    <v>1.8E-3</v>
    <v>22.95</v>
    <v>ETF</v>
    <v>45824.843750265623</v>
    <v>8505</v>
    <v>22.86</v>
    <v>1144356996.4000001</v>
    <v>iShares:ESG A USD CB</v>
    <v>22.89</v>
    <v>22.89</v>
    <v>22.87</v>
    <v>22.87</v>
    <v>SUSC</v>
    <v>iShares:ESG A USD CB (XNAS:SUSC)</v>
    <v>115287</v>
    <v>289758</v>
  </rv>
  <rv s="2">
    <v>8506</v>
  </rv>
  <rv s="16">
    <v>en-US</v>
    <v>c7x6m7</v>
    <v>268435456</v>
    <v>1</v>
    <v>Powered by Refinitiv</v>
    <v>36</v>
    <v>EA:Strive 1000 Value (XNYS:STXV)</v>
    <v>24</v>
    <v>37</v>
    <v>Finance</v>
    <v>25</v>
    <v>32.07</v>
    <v>26.51</v>
    <v>0.16839999999999999</v>
    <v>-2.408E-3</v>
    <v>5.548E-3</v>
    <v>-7.3499999999999996E-2</v>
    <v>USD</v>
    <v>New York Stock Exchange</v>
    <v>XNYS</v>
    <v>1.8E-3</v>
    <v>30.645</v>
    <v>ETF</v>
    <v>45824.840277812502</v>
    <v>30.454599999999999</v>
    <v>60523517.350000001</v>
    <v>EA:Strive 1000 Value</v>
    <v>30.55</v>
    <v>30.3551</v>
    <v>30.523499999999999</v>
    <v>30.45</v>
    <v>STXV</v>
    <v>EA:Strive 1000 Value (XNYS:STXV)</v>
    <v>1897</v>
    <v>14854</v>
  </rv>
  <rv s="2">
    <v>8508</v>
  </rv>
  <rv s="3">
    <v>https://www.bing.com/financeapi/forcetrigger?t=a1vggh&amp;q=ARCX%3aIJJ&amp;form=skydnc</v>
    <v>Learn more on Bing</v>
  </rv>
  <rv s="17">
    <v>en-US</v>
    <v>a1vggh</v>
    <v>268435456</v>
    <v>1</v>
    <v>Powered by Refinitiv</v>
    <v>38</v>
    <v>iShares:S&amp;P MC 400 Val (ARCX:IJJ)</v>
    <v>34</v>
    <v>39</v>
    <v>Finance</v>
    <v>25</v>
    <v>136.41999999999999</v>
    <v>102.24</v>
    <v>0.99950000000000006</v>
    <v>1.407</v>
    <v>0</v>
    <v>1.1724000000000002E-2</v>
    <v>0</v>
    <v>USD</v>
    <v>NYSE Arca</v>
    <v>ARCX</v>
    <v>1.8E-3</v>
    <v>121.98690000000001</v>
    <v>ETF</v>
    <v>45824.840277789066</v>
    <v>8510</v>
    <v>120.7801</v>
    <v>7498743632.4399996</v>
    <v>iShares:S&amp;P MC 400 Val</v>
    <v>121.13</v>
    <v>120.01300000000001</v>
    <v>121.42</v>
    <v>121.42</v>
    <v>IJJ</v>
    <v>iShares:S&amp;P MC 400 Val (ARCX:IJJ)</v>
    <v>138603</v>
    <v>190367</v>
  </rv>
  <rv s="2">
    <v>8511</v>
  </rv>
  <rv s="16">
    <v>en-US</v>
    <v>cel3ur</v>
    <v>268435456</v>
    <v>1</v>
    <v>Powered by Refinitiv</v>
    <v>36</v>
    <v>Invesco Blt 2034 MB (XNAS:BSMY)</v>
    <v>24</v>
    <v>37</v>
    <v>Finance</v>
    <v>25</v>
    <v>25.234999999999999</v>
    <v>22.61</v>
    <v>7.4999999999999997E-2</v>
    <v>2.1069999999999997E-4</v>
    <v>3.1709999999999998E-3</v>
    <v>5.0000000000000001E-3</v>
    <v>USD</v>
    <v>Nasdaq Stock Market</v>
    <v>XNAS</v>
    <v>1.8E-3</v>
    <v>23.76</v>
    <v>ETF</v>
    <v>45824.843750207816</v>
    <v>23.65</v>
    <v>25928839.59</v>
    <v>Invesco Blt 2034 MB</v>
    <v>23.66</v>
    <v>23.65</v>
    <v>23.725000000000001</v>
    <v>23.73</v>
    <v>BSMY</v>
    <v>Invesco Blt 2034 MB (XNAS:BSMY)</v>
    <v>247022</v>
    <v>13510</v>
  </rv>
  <rv s="2">
    <v>8513</v>
  </rv>
  <rv s="3">
    <v>https://www.bing.com/financeapi/forcetrigger?t=a1vwur&amp;q=ARCX%3aIVW&amp;form=skydnc</v>
    <v>Learn more on Bing</v>
  </rv>
  <rv s="17">
    <v>en-US</v>
    <v>a1vwur</v>
    <v>268435456</v>
    <v>1</v>
    <v>Powered by Refinitiv</v>
    <v>38</v>
    <v>iShares:S&amp;P 500 Gro (ARCX:IVW)</v>
    <v>34</v>
    <v>39</v>
    <v>Finance</v>
    <v>25</v>
    <v>107.1401</v>
    <v>79.31</v>
    <v>0.99970000000000003</v>
    <v>1.288</v>
    <v>9.4099999999999997E-5</v>
    <v>1.2269E-2</v>
    <v>0.01</v>
    <v>USD</v>
    <v>NYSE Arca</v>
    <v>ARCX</v>
    <v>1.8E-3</v>
    <v>106.68</v>
    <v>ETF</v>
    <v>45824.901963599215</v>
    <v>8515</v>
    <v>105.69</v>
    <v>56549887632.589996</v>
    <v>iShares:S&amp;P 500 Gro</v>
    <v>105.69</v>
    <v>104.982</v>
    <v>106.27</v>
    <v>106.28</v>
    <v>IVW</v>
    <v>iShares:S&amp;P 500 Gro (ARCX:IVW)</v>
    <v>1151112</v>
    <v>2696958</v>
  </rv>
  <rv s="2">
    <v>8516</v>
  </rv>
  <rv s="16">
    <v>en-US</v>
    <v>c7x6gh</v>
    <v>268435456</v>
    <v>1</v>
    <v>Powered by Refinitiv</v>
    <v>36</v>
    <v>EA:Strive 1000 Growth (XNYS:STXG)</v>
    <v>24</v>
    <v>37</v>
    <v>Finance</v>
    <v>25</v>
    <v>45.38</v>
    <v>34.32</v>
    <v>0.54600000000000004</v>
    <v>0</v>
    <v>1.2413E-2</v>
    <v>0</v>
    <v>USD</v>
    <v>New York Stock Exchange</v>
    <v>XNYS</v>
    <v>1.8E-3</v>
    <v>44.69</v>
    <v>ETF</v>
    <v>45824.840277789066</v>
    <v>44.33</v>
    <v>121104684.3</v>
    <v>EA:Strive 1000 Growth</v>
    <v>44.33</v>
    <v>43.985100000000003</v>
    <v>44.531100000000002</v>
    <v>44.531100000000002</v>
    <v>STXG</v>
    <v>EA:Strive 1000 Growth (XNYS:STXG)</v>
    <v>21166</v>
    <v>13220</v>
  </rv>
  <rv s="2">
    <v>8518</v>
  </rv>
  <rv s="16">
    <v>en-US</v>
    <v>cbf4xm</v>
    <v>268435456</v>
    <v>1</v>
    <v>Powered by Refinitiv</v>
    <v>36</v>
    <v>Avantis US Mid Cap Eqty (ARCX:AVMC)</v>
    <v>24</v>
    <v>37</v>
    <v>Finance</v>
    <v>25</v>
    <v>70.73</v>
    <v>53.290799999999997</v>
    <v>0.78900000000000003</v>
    <v>0</v>
    <v>1.2298999999999999E-2</v>
    <v>0</v>
    <v>USD</v>
    <v>NYSE Arca</v>
    <v>ARCX</v>
    <v>1.8E-3</v>
    <v>65.12</v>
    <v>ETF</v>
    <v>45824.84027780078</v>
    <v>64.84</v>
    <v>167702319.66</v>
    <v>Avantis US Mid Cap Eqty</v>
    <v>65.03</v>
    <v>64.150000000000006</v>
    <v>64.938999999999993</v>
    <v>64.938999999999993</v>
    <v>AVMC</v>
    <v>Avantis US Mid Cap Eqty (ARCX:AVMC)</v>
    <v>20819</v>
    <v>16562</v>
  </rv>
  <rv s="2">
    <v>8520</v>
  </rv>
  <rv s="3">
    <v>https://www.bing.com/financeapi/forcetrigger?t=ayzjm7&amp;q=BATS%3aVFMF&amp;form=skydnc</v>
    <v>Learn more on Bing</v>
  </rv>
  <rv s="17">
    <v>en-US</v>
    <v>ayzjm7</v>
    <v>268435456</v>
    <v>1</v>
    <v>Powered by Refinitiv</v>
    <v>38</v>
    <v>Vanguard US Multifactor (BATS:VFMF)</v>
    <v>34</v>
    <v>39</v>
    <v>Finance</v>
    <v>17</v>
    <v>142.19</v>
    <v>109.46</v>
    <v>0.92959999999999998</v>
    <v>1.3474999999999999</v>
    <v>0</v>
    <v>1.0395000000000001E-2</v>
    <v>0</v>
    <v>USD</v>
    <v>CBOE BZX Exchange</v>
    <v>BATS</v>
    <v>1.8E-3</v>
    <v>131.66</v>
    <v>ETF</v>
    <v>45824.840348541409</v>
    <v>8522</v>
    <v>130.66</v>
    <v>349121457</v>
    <v>Vanguard US Multifactor</v>
    <v>130.66</v>
    <v>129.63</v>
    <v>130.97749999999999</v>
    <v>130.97749999999999</v>
    <v>VFMF</v>
    <v>Vanguard US Multifactor (BATS:VFMF)</v>
    <v>13615</v>
    <v>6784</v>
  </rv>
  <rv s="2">
    <v>8523</v>
  </rv>
  <rv s="3">
    <v>https://www.bing.com/financeapi/forcetrigger?t=bwu5dm&amp;q=ARCX%3aDFAI&amp;form=skydnc</v>
    <v>Learn more on Bing</v>
  </rv>
  <rv s="17">
    <v>en-US</v>
    <v>bwu5dm</v>
    <v>268435456</v>
    <v>1</v>
    <v>Powered by Refinitiv</v>
    <v>38</v>
    <v>DFA Intl Core Eqty Mkt (ARCX:DFAI)</v>
    <v>34</v>
    <v>39</v>
    <v>Finance</v>
    <v>25</v>
    <v>34.755000000000003</v>
    <v>27.669799999999999</v>
    <v>0.98950000000000005</v>
    <v>0.13</v>
    <v>-3.7699999999999999E-3</v>
    <v>3.7850000000000002E-3</v>
    <v>-0.13</v>
    <v>USD</v>
    <v>NYSE Arca</v>
    <v>ARCX</v>
    <v>1.8E-3</v>
    <v>34.755000000000003</v>
    <v>ETF</v>
    <v>45824.926131353903</v>
    <v>8525</v>
    <v>34.454999999999998</v>
    <v>10130328252.6</v>
    <v>DFA Intl Core Eqty Mkt</v>
    <v>34.619999999999997</v>
    <v>34.35</v>
    <v>34.479999999999997</v>
    <v>34.35</v>
    <v>DFAI</v>
    <v>DFA Intl Core Eqty Mkt (ARCX:DFAI)</v>
    <v>909607</v>
    <v>960040</v>
  </rv>
  <rv s="2">
    <v>8526</v>
  </rv>
  <rv s="3">
    <v>https://www.bing.com/financeapi/forcetrigger?t=buw1rw&amp;q=BATS%3aEAOA&amp;form=skydnc</v>
    <v>Learn more on Bing</v>
  </rv>
  <rv s="17">
    <v>en-US</v>
    <v>buw1rw</v>
    <v>268435456</v>
    <v>1</v>
    <v>Powered by Refinitiv</v>
    <v>38</v>
    <v>iShares:ESG Awr 80/20 AA (BATS:EAOA)</v>
    <v>34</v>
    <v>39</v>
    <v>Finance</v>
    <v>17</v>
    <v>37.786799999999999</v>
    <v>31.895</v>
    <v>1.036</v>
    <v>0.26</v>
    <v>0</v>
    <v>6.9589999999999999E-3</v>
    <v>0</v>
    <v>USD</v>
    <v>CBOE BZX Exchange</v>
    <v>BATS</v>
    <v>1.8E-3</v>
    <v>37.720100000000002</v>
    <v>ETF</v>
    <v>45824.840295150003</v>
    <v>8528</v>
    <v>37.619999999999997</v>
    <v>29579027.190000001</v>
    <v>iShares:ESG Awr 80/20 AA</v>
    <v>37.72</v>
    <v>37.36</v>
    <v>37.619999999999997</v>
    <v>37.619999999999997</v>
    <v>EAOA</v>
    <v>iShares:ESG Awr 80/20 AA (BATS:EAOA)</v>
    <v>1821</v>
    <v>2074</v>
  </rv>
  <rv s="2">
    <v>8529</v>
  </rv>
  <rv s="16">
    <v>en-US</v>
    <v>cfzu9c</v>
    <v>268435456</v>
    <v>1</v>
    <v>Powered by Refinitiv</v>
    <v>36</v>
    <v>EA:JL 500 Jew Advo (ARCX:TOV)</v>
    <v>24</v>
    <v>37</v>
    <v>Finance</v>
    <v>25</v>
    <v>25.44</v>
    <v>20.399999999999999</v>
    <v>0.25469999999999998</v>
    <v>0</v>
    <v>1.0152000000000001E-2</v>
    <v>0</v>
    <v>USD</v>
    <v>NYSE Arca</v>
    <v>ARCX</v>
    <v>1.8E-3</v>
    <v>25.3443</v>
    <v>ETF</v>
    <v>45824.840277789066</v>
    <v>25.32</v>
    <v>153798590.34999999</v>
    <v>EA:JL 500 Jew Advo</v>
    <v>25.32</v>
    <v>25.089600000000001</v>
    <v>25.3443</v>
    <v>25.3443</v>
    <v>TOV</v>
    <v>EA:JL 500 Jew Advo (ARCX:TOV)</v>
    <v>490</v>
    <v>34010</v>
  </rv>
  <rv s="2">
    <v>8531</v>
  </rv>
  <rv s="3">
    <v>https://www.bing.com/financeapi/forcetrigger?t=azghhw&amp;q=BATS%3aIEDI&amp;form=skydnc</v>
    <v>Learn more on Bing</v>
  </rv>
  <rv s="17">
    <v>en-US</v>
    <v>azghhw</v>
    <v>268435456</v>
    <v>1</v>
    <v>Powered by Refinitiv</v>
    <v>38</v>
    <v>iShares:US Cnsmr Foc (BATS:IEDI)</v>
    <v>34</v>
    <v>39</v>
    <v>Finance</v>
    <v>17</v>
    <v>57.4</v>
    <v>45.85</v>
    <v>1.0813999999999999</v>
    <v>0.43890000000000001</v>
    <v>0</v>
    <v>8.3029999999999996E-3</v>
    <v>0</v>
    <v>USD</v>
    <v>CBOE BZX Exchange</v>
    <v>BATS</v>
    <v>1.8E-3</v>
    <v>53.380099999999999</v>
    <v>ETF</v>
    <v>45824.840311400003</v>
    <v>8533</v>
    <v>53.25</v>
    <v>32245009.399999999</v>
    <v>iShares:US Cnsmr Foc</v>
    <v>53.380099999999999</v>
    <v>52.860999999999997</v>
    <v>53.299900000000001</v>
    <v>53.299900000000001</v>
    <v>IEDI</v>
    <v>iShares:US Cnsmr Foc (BATS:IEDI)</v>
    <v>4708</v>
    <v>4603</v>
  </rv>
  <rv s="2">
    <v>8534</v>
  </rv>
  <rv s="16">
    <v>en-US</v>
    <v>cf845r</v>
    <v>268435456</v>
    <v>1</v>
    <v>Powered by Refinitiv</v>
    <v>36</v>
    <v>Fidelity Enhncd US ACE (ARCX:FEAC)</v>
    <v>24</v>
    <v>37</v>
    <v>Finance</v>
    <v>25</v>
    <v>28.02</v>
    <v>20.690899999999999</v>
    <v>0.25609999999999999</v>
    <v>0</v>
    <v>1.0154000000000002E-2</v>
    <v>0</v>
    <v>USD</v>
    <v>NYSE Arca</v>
    <v>ARCX</v>
    <v>1.8E-3</v>
    <v>25.5122</v>
    <v>ETF</v>
    <v>45824.840277789066</v>
    <v>25.4</v>
    <v>4993793.04</v>
    <v>Fidelity Enhncd US ACE</v>
    <v>25.4</v>
    <v>25.221900000000002</v>
    <v>25.478000000000002</v>
    <v>25.478000000000002</v>
    <v>FEAC</v>
    <v>Fidelity Enhncd US ACE (ARCX:FEAC)</v>
    <v>417</v>
    <v>1020</v>
  </rv>
  <rv s="2">
    <v>8536</v>
  </rv>
  <rv s="16">
    <v>en-US</v>
    <v>ccwh4c</v>
    <v>268435456</v>
    <v>1</v>
    <v>Powered by Refinitiv</v>
    <v>36</v>
    <v>EA:Strive Mid-Cap (XNYS:STXM)</v>
    <v>24</v>
    <v>37</v>
    <v>Finance</v>
    <v>25</v>
    <v>28.49</v>
    <v>21.24</v>
    <v>0.31</v>
    <v>-6.1890000000000005E-5</v>
    <v>1.2137E-2</v>
    <v>-1.6000000000000001E-3</v>
    <v>USD</v>
    <v>New York Stock Exchange</v>
    <v>XNYS</v>
    <v>1.8E-3</v>
    <v>25.859500000000001</v>
    <v>ETF</v>
    <v>45824.840277789066</v>
    <v>25.8521</v>
    <v>16597325.529999999</v>
    <v>EA:Strive Mid-Cap</v>
    <v>25.859500000000001</v>
    <v>25.542100000000001</v>
    <v>25.8521</v>
    <v>25.8505</v>
    <v>STXM</v>
    <v>EA:Strive Mid-Cap (XNYS:STXM)</v>
    <v>330</v>
    <v>3223</v>
  </rv>
  <rv s="2">
    <v>8538</v>
  </rv>
  <rv s="16">
    <v>en-US</v>
    <v>c7x6jc</v>
    <v>268435456</v>
    <v>1</v>
    <v>Powered by Refinitiv</v>
    <v>36</v>
    <v>EA:Strive Small-Cap (XNYS:STXK)</v>
    <v>24</v>
    <v>37</v>
    <v>Finance</v>
    <v>25</v>
    <v>34.524999999999999</v>
    <v>24.47</v>
    <v>0.33450000000000002</v>
    <v>0</v>
    <v>1.1328E-2</v>
    <v>0</v>
    <v>USD</v>
    <v>New York Stock Exchange</v>
    <v>XNYS</v>
    <v>1.8E-3</v>
    <v>29.98</v>
    <v>ETF</v>
    <v>45824.840277789066</v>
    <v>29.7956</v>
    <v>58353741.049999997</v>
    <v>EA:Strive Small-Cap</v>
    <v>29.98</v>
    <v>29.527799999999999</v>
    <v>29.862300000000001</v>
    <v>29.862300000000001</v>
    <v>STXK</v>
    <v>EA:Strive Small-Cap (XNYS:STXK)</v>
    <v>2575</v>
    <v>9757</v>
  </rv>
  <rv s="2">
    <v>8540</v>
  </rv>
  <rv s="16">
    <v>en-US</v>
    <v>c8ppdm</v>
    <v>268435456</v>
    <v>1</v>
    <v>Powered by Refinitiv</v>
    <v>36</v>
    <v>Calvert Intl Resp Idx (ARCX:CVIE)</v>
    <v>24</v>
    <v>37</v>
    <v>Finance</v>
    <v>25</v>
    <v>65.75</v>
    <v>51.56</v>
    <v>0.38990000000000002</v>
    <v>0</v>
    <v>6.0750000000000005E-3</v>
    <v>0</v>
    <v>USD</v>
    <v>NYSE Arca</v>
    <v>ARCX</v>
    <v>1.8E-3</v>
    <v>65.0261</v>
    <v>ETF</v>
    <v>45824.840277812502</v>
    <v>64.573300000000003</v>
    <v>177607936.30000001</v>
    <v>Calvert Intl Resp Idx</v>
    <v>64.8</v>
    <v>64.183400000000006</v>
    <v>64.573300000000003</v>
    <v>64.573300000000003</v>
    <v>CVIE</v>
    <v>Calvert Intl Resp Idx (ARCX:CVIE)</v>
    <v>6269</v>
    <v>15109</v>
  </rv>
  <rv s="2">
    <v>8542</v>
  </rv>
  <rv s="3">
    <v>https://www.bing.com/financeapi/forcetrigger?t=a1vgrw&amp;q=XNAS%3aIJT&amp;form=skydnc</v>
    <v>Learn more on Bing</v>
  </rv>
  <rv s="17">
    <v>en-US</v>
    <v>a1vgrw</v>
    <v>268435456</v>
    <v>1</v>
    <v>Powered by Refinitiv</v>
    <v>38</v>
    <v>iShares:S&amp;P SC 600 Gro (XNAS:IJT)</v>
    <v>34</v>
    <v>39</v>
    <v>Finance</v>
    <v>25</v>
    <v>152.05179999999999</v>
    <v>107.38</v>
    <v>0.99970000000000003</v>
    <v>1.1739999999999999</v>
    <v>-2.0820000000000001E-3</v>
    <v>9.1339999999999998E-3</v>
    <v>-0.27</v>
    <v>USD</v>
    <v>Nasdaq Stock Market</v>
    <v>XNAS</v>
    <v>1.8E-3</v>
    <v>130.63</v>
    <v>ETF</v>
    <v>45824.843750103908</v>
    <v>8544</v>
    <v>129.37</v>
    <v>5921111250.6099997</v>
    <v>iShares:S&amp;P SC 600 Gro</v>
    <v>129.77000000000001</v>
    <v>128.52600000000001</v>
    <v>129.69999999999999</v>
    <v>129.43</v>
    <v>IJT</v>
    <v>iShares:S&amp;P SC 600 Gro (XNAS:IJT)</v>
    <v>83047</v>
    <v>134122</v>
  </rv>
  <rv s="2">
    <v>8545</v>
  </rv>
  <rv s="3">
    <v>https://www.bing.com/financeapi/forcetrigger?t=a1vgp2&amp;q=ARCX%3aIJS&amp;form=skydnc</v>
    <v>Learn more on Bing</v>
  </rv>
  <rv s="17">
    <v>en-US</v>
    <v>a1vgp2</v>
    <v>268435456</v>
    <v>1</v>
    <v>Powered by Refinitiv</v>
    <v>38</v>
    <v>iShares:S&amp;P SC 600 Val (ARCX:IJS)</v>
    <v>34</v>
    <v>39</v>
    <v>Finance</v>
    <v>25</v>
    <v>119.28</v>
    <v>82.097200000000001</v>
    <v>0.99950000000000006</v>
    <v>1.1679999999999999</v>
    <v>0</v>
    <v>1.2095E-2</v>
    <v>0</v>
    <v>USD</v>
    <v>NYSE Arca</v>
    <v>ARCX</v>
    <v>1.8E-3</v>
    <v>98.32</v>
    <v>ETF</v>
    <v>45824.865161260939</v>
    <v>8547</v>
    <v>97.06</v>
    <v>6017841532.6199999</v>
    <v>iShares:S&amp;P SC 600 Val</v>
    <v>97.55</v>
    <v>96.572000000000003</v>
    <v>97.74</v>
    <v>97.74</v>
    <v>IJS</v>
    <v>iShares:S&amp;P SC 600 Val (ARCX:IJS)</v>
    <v>353232</v>
    <v>287284</v>
  </rv>
  <rv s="2">
    <v>8548</v>
  </rv>
  <rv s="3">
    <v>https://www.bing.com/financeapi/forcetrigger?t=bqwck2&amp;q=ARCX%3aQLVE&amp;form=skydnc</v>
    <v>Learn more on Bing</v>
  </rv>
  <rv s="17">
    <v>en-US</v>
    <v>bqwck2</v>
    <v>268435456</v>
    <v>1</v>
    <v>Powered by Refinitiv</v>
    <v>38</v>
    <v>FlexShs:EM Qlty LV (ARCX:QLVE)</v>
    <v>34</v>
    <v>39</v>
    <v>Finance</v>
    <v>25</v>
    <v>27.71</v>
    <v>23.405200000000001</v>
    <v>0.68479999999999996</v>
    <v>0.1971</v>
    <v>0</v>
    <v>7.2840000000000005E-3</v>
    <v>0</v>
    <v>USD</v>
    <v>NYSE Arca</v>
    <v>ARCX</v>
    <v>1.8E-3</v>
    <v>27.26</v>
    <v>ETF</v>
    <v>45824.840277823438</v>
    <v>8550</v>
    <v>27.256599999999999</v>
    <v>13291198.82</v>
    <v>FlexShs:EM Qlty LV</v>
    <v>27.26</v>
    <v>27.0595</v>
    <v>27.256599999999999</v>
    <v>27.256599999999999</v>
    <v>QLVE</v>
    <v>FlexShs:EM Qlty LV (ARCX:QLVE)</v>
    <v>113</v>
    <v>4637</v>
  </rv>
  <rv s="2">
    <v>8551</v>
  </rv>
  <rv s="3">
    <v>https://www.bing.com/financeapi/forcetrigger?t=a1o6r7&amp;q=ARCX%3aBAR&amp;form=skydnc</v>
    <v>Learn more on Bing</v>
  </rv>
  <rv s="17">
    <v>en-US</v>
    <v>a1o6r7</v>
    <v>268435456</v>
    <v>1</v>
    <v>Powered by Refinitiv</v>
    <v>38</v>
    <v>GraniteShares:Gold (ARCX:BAR)</v>
    <v>34</v>
    <v>39</v>
    <v>Finance</v>
    <v>25</v>
    <v>34.04</v>
    <v>22.66</v>
    <v>0.84699999999999998</v>
    <v>-0.49</v>
    <v>1.0784999999999999E-2</v>
    <v>-1.4467000000000001E-2</v>
    <v>0.36</v>
    <v>USD</v>
    <v>NYSE Arca</v>
    <v>ARCX</v>
    <v>1.7000000000000001E-3</v>
    <v>33.700000000000003</v>
    <v>ETF</v>
    <v>45824.903435057815</v>
    <v>8553</v>
    <v>33.360100000000003</v>
    <v>1102402109.05</v>
    <v>GraniteShares:Gold</v>
    <v>33.700000000000003</v>
    <v>33.869999999999997</v>
    <v>33.380000000000003</v>
    <v>33.74</v>
    <v>BAR</v>
    <v>GraniteShares:Gold (ARCX:BAR)</v>
    <v>497518</v>
    <v>687528</v>
  </rv>
  <rv s="2">
    <v>8554</v>
  </rv>
  <rv s="3">
    <v>https://www.bing.com/financeapi/forcetrigger?t=a22uxm&amp;q=ARCX%3aSGOL&amp;form=skydnc</v>
    <v>Learn more on Bing</v>
  </rv>
  <rv s="17">
    <v>en-US</v>
    <v>a22uxm</v>
    <v>268435456</v>
    <v>1</v>
    <v>Powered by Refinitiv</v>
    <v>38</v>
    <v>abrdn:Phy Gold Shs (ARCX:SGOL)</v>
    <v>34</v>
    <v>39</v>
    <v>Finance</v>
    <v>35</v>
    <v>32.875799999999998</v>
    <v>21.917400000000001</v>
    <v>0.84799999999999998</v>
    <v>-0.47</v>
    <v>3.7169999999999998E-3</v>
    <v>-1.4351000000000001E-2</v>
    <v>0.12</v>
    <v>USD</v>
    <v>NYSE Arca</v>
    <v>ARCX</v>
    <v>1.7000000000000001E-3</v>
    <v>32.594999999999999</v>
    <v>ETF</v>
    <v>45824.937966562502</v>
    <v>8556</v>
    <v>32.264699999999998</v>
    <v>5024649290.8999996</v>
    <v>abrdn:Phy Gold Shs</v>
    <v>32.590000000000003</v>
    <v>32.75</v>
    <v>32.28</v>
    <v>32.4</v>
    <v>SGOL</v>
    <v>abrdn:Phy Gold Shs (ARCX:SGOL)</v>
    <v>3745473</v>
    <v>4360418</v>
  </rv>
  <rv s="2">
    <v>8557</v>
  </rv>
  <rv s="3">
    <v>https://www.bing.com/financeapi/forcetrigger?t=btownm&amp;q=XNAS%3aLDEM&amp;form=skydnc</v>
    <v>Learn more on Bing</v>
  </rv>
  <rv s="17">
    <v>en-US</v>
    <v>btownm</v>
    <v>268435456</v>
    <v>1</v>
    <v>Powered by Refinitiv</v>
    <v>38</v>
    <v>iShares:ESG MSCI EM Ldrs (XNAS:LDEM)</v>
    <v>34</v>
    <v>39</v>
    <v>Finance</v>
    <v>25</v>
    <v>53.93</v>
    <v>42.82</v>
    <v>1.006</v>
    <v>2.0979999999999999</v>
    <v>0</v>
    <v>4.0476999999999999E-2</v>
    <v>0</v>
    <v>USD</v>
    <v>Nasdaq Stock Market</v>
    <v>XNAS</v>
    <v>1.7000000000000001E-3</v>
    <v>53.93</v>
    <v>ETF</v>
    <v>45824.843750265623</v>
    <v>8559</v>
    <v>52.526400000000002</v>
    <v>28188643.140000001</v>
    <v>iShares:ESG MSCI EM Ldrs</v>
    <v>52.83</v>
    <v>51.832000000000001</v>
    <v>53.93</v>
    <v>53.93</v>
    <v>LDEM</v>
    <v>iShares:ESG MSCI EM Ldrs (XNAS:LDEM)</v>
    <v>574</v>
    <v>15039</v>
  </rv>
  <rv s="2">
    <v>8560</v>
  </rv>
  <rv s="3">
    <v>https://www.bing.com/financeapi/forcetrigger?t=bnincw&amp;q=BATS%3aJMST&amp;form=skydnc</v>
    <v>Learn more on Bing</v>
  </rv>
  <rv s="17">
    <v>en-US</v>
    <v>bnincw</v>
    <v>268435456</v>
    <v>1</v>
    <v>Powered by Refinitiv</v>
    <v>38</v>
    <v>JPMorgan:Ult-Sht Mun Inc (BATS:JMST)</v>
    <v>34</v>
    <v>39</v>
    <v>Finance</v>
    <v>17</v>
    <v>50.98</v>
    <v>50.420099999999998</v>
    <v>0.32300000000000001</v>
    <v>0</v>
    <v>5.0083999999999997E-2</v>
    <v>0</v>
    <v>2.5449999999999999</v>
    <v>USD</v>
    <v>CBOE BZX Exchange</v>
    <v>BATS</v>
    <v>1.7000000000000001E-3</v>
    <v>50.83</v>
    <v>ETF</v>
    <v>45824.92843873828</v>
    <v>8562</v>
    <v>50.8</v>
    <v>3778868513.8200002</v>
    <v>JPMorgan:Ult-Sht Mun Inc</v>
    <v>50.81</v>
    <v>50.814999999999998</v>
    <v>50.814999999999998</v>
    <v>53.36</v>
    <v>JMST</v>
    <v>JPMorgan:Ult-Sht Mun Inc (BATS:JMST)</v>
    <v>891197</v>
    <v>691148</v>
  </rv>
  <rv s="2">
    <v>8563</v>
  </rv>
  <rv s="16">
    <v>en-US</v>
    <v>cb9e52</v>
    <v>268435456</v>
    <v>1</v>
    <v>Powered by Refinitiv</v>
    <v>36</v>
    <v>Eaton Vance Ult-Shrt Inc (ARCX:EVSB)</v>
    <v>24</v>
    <v>37</v>
    <v>Finance</v>
    <v>25</v>
    <v>52.54</v>
    <v>50.4</v>
    <v>2.5000000000000001E-2</v>
    <v>0</v>
    <v>4.9140000000000002E-4</v>
    <v>0</v>
    <v>USD</v>
    <v>NYSE Arca</v>
    <v>ARCX</v>
    <v>1.7000000000000001E-3</v>
    <v>51.02</v>
    <v>ETF</v>
    <v>45824.84027780078</v>
    <v>50.87</v>
    <v>210636907.41</v>
    <v>Eaton Vance Ult-Shrt Inc</v>
    <v>50.9</v>
    <v>50.88</v>
    <v>50.905000000000001</v>
    <v>50.905000000000001</v>
    <v>EVSB</v>
    <v>Eaton Vance Ult-Shrt Inc (ARCX:EVSB)</v>
    <v>17812</v>
    <v>56171</v>
  </rv>
  <rv s="2">
    <v>8565</v>
  </rv>
  <rv s="16">
    <v>en-US</v>
    <v>cclovh</v>
    <v>268435456</v>
    <v>1</v>
    <v>Powered by Refinitiv</v>
    <v>36</v>
    <v>Nuveen Ultra Short Inc (XNAS:NUSB)</v>
    <v>24</v>
    <v>37</v>
    <v>Finance</v>
    <v>25</v>
    <v>25.51</v>
    <v>25.02</v>
    <v>0.01</v>
    <v>0</v>
    <v>3.9620000000000004E-4</v>
    <v>0</v>
    <v>USD</v>
    <v>Nasdaq Stock Market</v>
    <v>XNAS</v>
    <v>1.7000000000000001E-3</v>
    <v>25.25</v>
    <v>ETF</v>
    <v>45824.843750196094</v>
    <v>25.25</v>
    <v>151773099.19999999</v>
    <v>Nuveen Ultra Short Inc</v>
    <v>25.25</v>
    <v>25.24</v>
    <v>25.25</v>
    <v>25.25</v>
    <v>NUSB</v>
    <v>Nuveen Ultra Short Inc (XNAS:NUSB)</v>
    <v>1</v>
    <v>16</v>
  </rv>
  <rv s="2">
    <v>8567</v>
  </rv>
  <rv s="3">
    <v>https://www.bing.com/financeapi/forcetrigger?t=a1wbf2&amp;q=BATS%3aJPST&amp;form=skydnc</v>
    <v>Learn more on Bing</v>
  </rv>
  <rv s="17">
    <v>en-US</v>
    <v>a1wbf2</v>
    <v>268435456</v>
    <v>1</v>
    <v>Powered by Refinitiv</v>
    <v>38</v>
    <v>JPMorgan:Ultra-Short Inc (ARCX:JPST)</v>
    <v>34</v>
    <v>39</v>
    <v>Finance</v>
    <v>35</v>
    <v>50.75</v>
    <v>50.25</v>
    <v>0.20369999999999999</v>
    <v>0.01</v>
    <v>0</v>
    <v>1.9789999999999999E-4</v>
    <v>0</v>
    <v>USD</v>
    <v>NYSE Arca</v>
    <v>ARCX</v>
    <v>1.7000000000000001E-3</v>
    <v>50.54</v>
    <v>ETF</v>
    <v>45824.936407742971</v>
    <v>8569</v>
    <v>50.52</v>
    <v>31103068127.48</v>
    <v>JPMorgan:Ultra-Short Inc</v>
    <v>50.53</v>
    <v>50.52</v>
    <v>50.53</v>
    <v>50.53</v>
    <v>JPST</v>
    <v>JPMorgan:Ultra-Short Inc (ARCX:JPST)</v>
    <v>5284434</v>
    <v>5387303</v>
  </rv>
  <rv s="2">
    <v>8570</v>
  </rv>
  <rv s="3">
    <v>https://www.bing.com/financeapi/forcetrigger?t=c3ln1h&amp;q=ARCX%3aTBUX&amp;form=skydnc</v>
    <v>Learn more on Bing</v>
  </rv>
  <rv s="17">
    <v>en-US</v>
    <v>c3ln1h</v>
    <v>268435456</v>
    <v>1</v>
    <v>Powered by Refinitiv</v>
    <v>38</v>
    <v>T Rowe:Ult Sh-Tm Bd (ARCX:TBUX)</v>
    <v>34</v>
    <v>39</v>
    <v>Finance</v>
    <v>25</v>
    <v>50.29</v>
    <v>49.3401</v>
    <v>7.2800000000000004E-2</v>
    <v>0</v>
    <v>0</v>
    <v>0</v>
    <v>0</v>
    <v>USD</v>
    <v>NYSE Arca</v>
    <v>ARCX</v>
    <v>1.7000000000000001E-3</v>
    <v>49.79</v>
    <v>ETF</v>
    <v>45824.84027780078</v>
    <v>8572</v>
    <v>49.77</v>
    <v>472675518.47000003</v>
    <v>T Rowe:Ult Sh-Tm Bd</v>
    <v>49.79</v>
    <v>49.79</v>
    <v>49.79</v>
    <v>49.79</v>
    <v>TBUX</v>
    <v>T Rowe:Ult Sh-Tm Bd (ARCX:TBUX)</v>
    <v>64450</v>
    <v>117468</v>
  </rv>
  <rv s="2">
    <v>8573</v>
  </rv>
  <rv s="3">
    <v>https://www.bing.com/financeapi/forcetrigger?t=c439nm&amp;q=ARCX%3aDFNM&amp;form=skydnc</v>
    <v>Learn more on Bing</v>
  </rv>
  <rv s="17">
    <v>en-US</v>
    <v>c439nm</v>
    <v>268435456</v>
    <v>1</v>
    <v>Powered by Refinitiv</v>
    <v>38</v>
    <v>DFA National Muni Bd (ARCX:DFNM)</v>
    <v>34</v>
    <v>39</v>
    <v>Finance</v>
    <v>25</v>
    <v>48.67</v>
    <v>46.238700000000001</v>
    <v>0.91249999999999998</v>
    <v>-0.02</v>
    <v>0</v>
    <v>-4.2309999999999998E-4</v>
    <v>0</v>
    <v>USD</v>
    <v>NYSE Arca</v>
    <v>ARCX</v>
    <v>1.7000000000000001E-3</v>
    <v>47.34</v>
    <v>ETF</v>
    <v>45824.840277789066</v>
    <v>8575</v>
    <v>47.25</v>
    <v>1546257937.8</v>
    <v>DFA National Muni Bd</v>
    <v>47.255000000000003</v>
    <v>47.27</v>
    <v>47.25</v>
    <v>47.25</v>
    <v>DFNM</v>
    <v>DFA National Muni Bd (ARCX:DFNM)</v>
    <v>142376</v>
    <v>172812</v>
  </rv>
  <rv s="2">
    <v>8576</v>
  </rv>
  <rv s="3">
    <v>https://www.bing.com/financeapi/forcetrigger?t=bnmydm&amp;q=BATS%3aJMUB&amp;form=skydnc</v>
    <v>Learn more on Bing</v>
  </rv>
  <rv s="17">
    <v>en-US</v>
    <v>bnmydm</v>
    <v>268435456</v>
    <v>1</v>
    <v>Powered by Refinitiv</v>
    <v>38</v>
    <v>JPMorgan:Municipal (BATS:JMUB)</v>
    <v>34</v>
    <v>39</v>
    <v>Finance</v>
    <v>17</v>
    <v>51.31</v>
    <v>47.95</v>
    <v>0.84050000000000002</v>
    <v>0.01</v>
    <v>0</v>
    <v>2.0240000000000001E-4</v>
    <v>0</v>
    <v>USD</v>
    <v>CBOE BZX Exchange</v>
    <v>BATS</v>
    <v>1.7000000000000001E-3</v>
    <v>49.47</v>
    <v>ETF</v>
    <v>45824.840310751562</v>
    <v>8578</v>
    <v>49.384999999999998</v>
    <v>2898114261.0700002</v>
    <v>JPMorgan:Municipal</v>
    <v>49.42</v>
    <v>49.41</v>
    <v>49.42</v>
    <v>49.42</v>
    <v>JMUB</v>
    <v>JPMorgan:Municipal (BATS:JMUB)</v>
    <v>492606</v>
    <v>588356</v>
  </rv>
  <rv s="2">
    <v>8579</v>
  </rv>
  <rv s="16">
    <v>en-US</v>
    <v>cbeszr</v>
    <v>268435456</v>
    <v>1</v>
    <v>Powered by Refinitiv</v>
    <v>36</v>
    <v>Simplify:MBS (ARCX:MTBA)</v>
    <v>24</v>
    <v>37</v>
    <v>Finance</v>
    <v>25</v>
    <v>51.97</v>
    <v>49.1</v>
    <v>-0.04</v>
    <v>0</v>
    <v>-8.0350000000000007E-4</v>
    <v>0</v>
    <v>USD</v>
    <v>NYSE Arca</v>
    <v>ARCX</v>
    <v>1.7000000000000001E-3</v>
    <v>49.835799999999999</v>
    <v>ETF</v>
    <v>45824.84027780078</v>
    <v>49.723300000000002</v>
    <v>1449929767.99</v>
    <v>Simplify:MBS</v>
    <v>49.76</v>
    <v>49.78</v>
    <v>49.74</v>
    <v>49.74</v>
    <v>MTBA</v>
    <v>Simplify:MBS (ARCX:MTBA)</v>
    <v>102360</v>
    <v>314932</v>
  </rv>
  <rv s="2">
    <v>8581</v>
  </rv>
  <rv s="3">
    <v>https://www.bing.com/financeapi/forcetrigger?t=a1p3a2&amp;q=ARCX%3aBYLD&amp;form=skydnc</v>
    <v>Learn more on Bing</v>
  </rv>
  <rv s="17">
    <v>en-US</v>
    <v>a1p3a2</v>
    <v>268435456</v>
    <v>1</v>
    <v>Powered by Refinitiv</v>
    <v>38</v>
    <v>iShares:Yld Optimized Bd (ARCX:BYLD)</v>
    <v>34</v>
    <v>39</v>
    <v>Finance</v>
    <v>25</v>
    <v>22.97</v>
    <v>21.55</v>
    <v>0.70830000000000004</v>
    <v>-0.04</v>
    <v>0</v>
    <v>-1.792E-3</v>
    <v>0</v>
    <v>USD</v>
    <v>NYSE Arca</v>
    <v>ARCX</v>
    <v>1.7000000000000001E-3</v>
    <v>22.36</v>
    <v>ETF</v>
    <v>45824.840277812502</v>
    <v>8583</v>
    <v>22.28</v>
    <v>239020021.58000001</v>
    <v>iShares:Yld Optimized Bd</v>
    <v>22.3</v>
    <v>22.32</v>
    <v>22.28</v>
    <v>22.28</v>
    <v>BYLD</v>
    <v>iShares:Yld Optimized Bd (ARCX:BYLD)</v>
    <v>17630</v>
    <v>39166</v>
  </rv>
  <rv s="2">
    <v>8584</v>
  </rv>
  <rv s="3">
    <v>https://www.bing.com/financeapi/forcetrigger?t=c439w7&amp;q=ARCX%3aDFCF&amp;form=skydnc</v>
    <v>Learn more on Bing</v>
  </rv>
  <rv s="17">
    <v>en-US</v>
    <v>c439w7</v>
    <v>268435456</v>
    <v>1</v>
    <v>Powered by Refinitiv</v>
    <v>38</v>
    <v>DFA Core Fixed Income (ARCX:DFCF)</v>
    <v>34</v>
    <v>39</v>
    <v>Finance</v>
    <v>25</v>
    <v>43.58</v>
    <v>40.560099999999998</v>
    <v>1.3831</v>
    <v>-0.04</v>
    <v>0</v>
    <v>-9.563000000000001E-4</v>
    <v>0</v>
    <v>USD</v>
    <v>NYSE Arca</v>
    <v>ARCX</v>
    <v>1.7000000000000001E-3</v>
    <v>41.896900000000002</v>
    <v>ETF</v>
    <v>45824.840277789066</v>
    <v>8586</v>
    <v>41.76</v>
    <v>6827560700.1000004</v>
    <v>DFA Core Fixed Income</v>
    <v>41.83</v>
    <v>41.83</v>
    <v>41.79</v>
    <v>41.79</v>
    <v>DFCF</v>
    <v>DFA Core Fixed Income (ARCX:DFCF)</v>
    <v>352519</v>
    <v>733540</v>
  </rv>
  <rv s="2">
    <v>8587</v>
  </rv>
  <rv s="3">
    <v>https://www.bing.com/financeapi/forcetrigger?t=c2evyc&amp;q=ARCX%3aDFAC&amp;form=skydnc</v>
    <v>Learn more on Bing</v>
  </rv>
  <rv s="17">
    <v>en-US</v>
    <v>c2evyc</v>
    <v>268435456</v>
    <v>1</v>
    <v>Powered by Refinitiv</v>
    <v>38</v>
    <v>DFA US Core Equity 2 (ARCX:DFAC)</v>
    <v>34</v>
    <v>39</v>
    <v>Finance</v>
    <v>25</v>
    <v>36.659999999999997</v>
    <v>28.3901</v>
    <v>1.0265</v>
    <v>0.37</v>
    <v>-1.9989999999999999E-3</v>
    <v>1.0681000000000001E-2</v>
    <v>-7.0000000000000007E-2</v>
    <v>USD</v>
    <v>NYSE Arca</v>
    <v>ARCX</v>
    <v>1.7000000000000001E-3</v>
    <v>35.100099999999998</v>
    <v>ETF</v>
    <v>45824.841368981251</v>
    <v>8589</v>
    <v>34.840000000000003</v>
    <v>32952829694.099998</v>
    <v>DFA US Core Equity 2</v>
    <v>34.840000000000003</v>
    <v>34.64</v>
    <v>35.01</v>
    <v>34.94</v>
    <v>DFAC</v>
    <v>DFA US Core Equity 2 (ARCX:DFAC)</v>
    <v>1664430</v>
    <v>2197659</v>
  </rv>
  <rv s="2">
    <v>8590</v>
  </rv>
  <rv s="3">
    <v>https://www.bing.com/financeapi/forcetrigger?t=a1qx9c&amp;q=ARCX%3aDEUS&amp;form=skydnc</v>
    <v>Learn more on Bing</v>
  </rv>
  <rv s="17">
    <v>en-US</v>
    <v>a1qx9c</v>
    <v>268435456</v>
    <v>1</v>
    <v>Powered by Refinitiv</v>
    <v>38</v>
    <v>Xtrackers Russ US Mltfct (ARCX:DEUS)</v>
    <v>34</v>
    <v>39</v>
    <v>Finance</v>
    <v>25</v>
    <v>58.74</v>
    <v>47.6233</v>
    <v>1.0128999999999999</v>
    <v>0.31840000000000002</v>
    <v>0</v>
    <v>5.7920000000000003E-3</v>
    <v>0</v>
    <v>USD</v>
    <v>NYSE Arca</v>
    <v>ARCX</v>
    <v>1.7000000000000001E-3</v>
    <v>55.569299999999998</v>
    <v>ETF</v>
    <v>45824.840277812502</v>
    <v>8592</v>
    <v>55.184199999999997</v>
    <v>156906182.84999999</v>
    <v>Xtrackers Russ US Mltfct</v>
    <v>55.19</v>
    <v>54.97</v>
    <v>55.288400000000003</v>
    <v>55.288400000000003</v>
    <v>DEUS</v>
    <v>Xtrackers Russ US Mltfct (ARCX:DEUS)</v>
    <v>4119</v>
    <v>6956</v>
  </rv>
  <rv s="2">
    <v>8593</v>
  </rv>
  <rv s="3">
    <v>https://www.bing.com/financeapi/forcetrigger?t=c3lmrw&amp;q=ARCX%3aAVRE&amp;form=skydnc</v>
    <v>Learn more on Bing</v>
  </rv>
  <rv s="17">
    <v>en-US</v>
    <v>c3lmrw</v>
    <v>268435456</v>
    <v>1</v>
    <v>Powered by Refinitiv</v>
    <v>38</v>
    <v>Avantis Real Estate ETF (ARCX:AVRE)</v>
    <v>34</v>
    <v>39</v>
    <v>Finance</v>
    <v>25</v>
    <v>48.36</v>
    <v>37.71</v>
    <v>0.99590000000000001</v>
    <v>0</v>
    <v>0</v>
    <v>0</v>
    <v>0</v>
    <v>USD</v>
    <v>NYSE Arca</v>
    <v>ARCX</v>
    <v>1.7000000000000001E-3</v>
    <v>44.82</v>
    <v>ETF</v>
    <v>45824.840277812502</v>
    <v>8595</v>
    <v>44.27</v>
    <v>588805069.55999994</v>
    <v>Avantis Real Estate ETF</v>
    <v>44.57</v>
    <v>44.39</v>
    <v>44.39</v>
    <v>44.39</v>
    <v>AVRE</v>
    <v>Avantis Real Estate ETF (ARCX:AVRE)</v>
    <v>43278</v>
    <v>33077</v>
  </rv>
  <rv s="2">
    <v>8596</v>
  </rv>
  <rv s="3">
    <v>https://www.bing.com/financeapi/forcetrigger?t=a1vgjc&amp;q=ARCX%3aIJK&amp;form=skydnc</v>
    <v>Learn more on Bing</v>
  </rv>
  <rv s="17">
    <v>en-US</v>
    <v>a1vgjc</v>
    <v>268435456</v>
    <v>1</v>
    <v>Powered by Refinitiv</v>
    <v>38</v>
    <v>iShares:S&amp;P MC 400 Gro (ARCX:IJK)</v>
    <v>34</v>
    <v>39</v>
    <v>Finance</v>
    <v>25</v>
    <v>100.01</v>
    <v>71.69</v>
    <v>0.99970000000000003</v>
    <v>0.998</v>
    <v>2.0537999999999997E-2</v>
    <v>1.1368E-2</v>
    <v>1.8236000000000001</v>
    <v>USD</v>
    <v>NYSE Arca</v>
    <v>ARCX</v>
    <v>1.7000000000000001E-3</v>
    <v>89.369500000000002</v>
    <v>ETF</v>
    <v>45824.881529467188</v>
    <v>8598</v>
    <v>88.44</v>
    <v>8571052337.54</v>
    <v>iShares:S&amp;P MC 400 Gro</v>
    <v>88.57</v>
    <v>87.792000000000002</v>
    <v>88.79</v>
    <v>90.613600000000005</v>
    <v>IJK</v>
    <v>iShares:S&amp;P MC 400 Gro (ARCX:IJK)</v>
    <v>182854</v>
    <v>252261</v>
  </rv>
  <rv s="2">
    <v>8599</v>
  </rv>
  <rv s="3">
    <v>https://www.bing.com/financeapi/forcetrigger?t=aznap2&amp;q=BATS%3aESML&amp;form=skydnc</v>
    <v>Learn more on Bing</v>
  </rv>
  <rv s="17">
    <v>en-US</v>
    <v>aznap2</v>
    <v>268435456</v>
    <v>1</v>
    <v>Powered by Refinitiv</v>
    <v>38</v>
    <v>iShares:ESG A MSCI USA S (BATS:ESML)</v>
    <v>34</v>
    <v>39</v>
    <v>Finance</v>
    <v>17</v>
    <v>46.298000000000002</v>
    <v>32.905000000000001</v>
    <v>0.96020000000000005</v>
    <v>0.45900000000000002</v>
    <v>0</v>
    <v>1.1479999999999999E-2</v>
    <v>0</v>
    <v>USD</v>
    <v>CBOE BZX Exchange</v>
    <v>BATS</v>
    <v>1.7000000000000001E-3</v>
    <v>40.659999999999997</v>
    <v>ETF</v>
    <v>45824.840294501562</v>
    <v>8601</v>
    <v>40.238500000000002</v>
    <v>1774919270.5</v>
    <v>iShares:ESG A MSCI USA S</v>
    <v>40.4</v>
    <v>39.981000000000002</v>
    <v>40.44</v>
    <v>40.44</v>
    <v>ESML</v>
    <v>iShares:ESG A MSCI USA S (BATS:ESML)</v>
    <v>130486</v>
    <v>142921</v>
  </rv>
  <rv s="2">
    <v>8602</v>
  </rv>
  <rv s="3">
    <v>https://www.bing.com/financeapi/forcetrigger?t=a25o8m&amp;q=XNAS%3aVYMI&amp;form=skydnc</v>
    <v>Learn more on Bing</v>
  </rv>
  <rv s="17">
    <v>en-US</v>
    <v>a25o8m</v>
    <v>268435456</v>
    <v>1</v>
    <v>Powered by Refinitiv</v>
    <v>38</v>
    <v>Vanguard I HD Y;ETF (XNAS:VYMI)</v>
    <v>34</v>
    <v>39</v>
    <v>Finance</v>
    <v>25</v>
    <v>80.97</v>
    <v>65.08</v>
    <v>0.90720000000000001</v>
    <v>0.41</v>
    <v>0</v>
    <v>5.1280000000000006E-3</v>
    <v>0</v>
    <v>USD</v>
    <v>Nasdaq Stock Market</v>
    <v>XNAS</v>
    <v>1.7000000000000001E-3</v>
    <v>80.97</v>
    <v>ETF</v>
    <v>45824.896350092189</v>
    <v>8604</v>
    <v>80.33</v>
    <v>10384976208</v>
    <v>Vanguard I HD Y;ETF</v>
    <v>80.63</v>
    <v>79.959999999999994</v>
    <v>80.37</v>
    <v>80.37</v>
    <v>VYMI</v>
    <v>Vanguard I HD Y;ETF (XNAS:VYMI)</v>
    <v>1061041</v>
    <v>903153</v>
  </rv>
  <rv s="2">
    <v>8605</v>
  </rv>
  <rv s="16">
    <v>en-US</v>
    <v>c7sioc</v>
    <v>268435456</v>
    <v>1</v>
    <v>Powered by Refinitiv</v>
    <v>36</v>
    <v>DFA US Sustain Core 1 (ARCX:DFSU)</v>
    <v>24</v>
    <v>37</v>
    <v>Finance</v>
    <v>25</v>
    <v>39.9</v>
    <v>30.89</v>
    <v>0.45</v>
    <v>0</v>
    <v>1.1901999999999999E-2</v>
    <v>0</v>
    <v>USD</v>
    <v>NYSE Arca</v>
    <v>ARCX</v>
    <v>1.7000000000000001E-3</v>
    <v>38.35</v>
    <v>ETF</v>
    <v>45824.840277789066</v>
    <v>38.101199999999999</v>
    <v>1399231728.3</v>
    <v>DFA US Sustain Core 1</v>
    <v>38.11</v>
    <v>37.81</v>
    <v>38.26</v>
    <v>38.26</v>
    <v>DFSU</v>
    <v>DFA US Sustain Core 1 (ARCX:DFSU)</v>
    <v>109637</v>
    <v>115335</v>
  </rv>
  <rv s="2">
    <v>8607</v>
  </rv>
  <rv s="3">
    <v>https://www.bing.com/financeapi/forcetrigger?t=bwf9mw&amp;q=XNAS%3aEMXF&amp;form=skydnc</v>
    <v>Learn more on Bing</v>
  </rv>
  <rv s="17">
    <v>en-US</v>
    <v>bwf9mw</v>
    <v>268435456</v>
    <v>1</v>
    <v>Powered by Refinitiv</v>
    <v>38</v>
    <v>iShares:ESG Adv MSCI EM (XNAS:EMXF)</v>
    <v>34</v>
    <v>39</v>
    <v>Finance</v>
    <v>25</v>
    <v>42.65</v>
    <v>34.03</v>
    <v>0.95550000000000002</v>
    <v>0.61499999999999999</v>
    <v>0</v>
    <v>1.4876E-2</v>
    <v>0</v>
    <v>USD</v>
    <v>Nasdaq Stock Market</v>
    <v>XNAS</v>
    <v>1.7000000000000001E-3</v>
    <v>42.15</v>
    <v>ETF</v>
    <v>45824.843750265623</v>
    <v>8609</v>
    <v>41.956000000000003</v>
    <v>96900016.420000002</v>
    <v>iShares:ESG Adv MSCI EM</v>
    <v>41.98</v>
    <v>41.341000000000001</v>
    <v>41.956000000000003</v>
    <v>41.956000000000003</v>
    <v>EMXF</v>
    <v>iShares:ESG Adv MSCI EM (XNAS:EMXF)</v>
    <v>3235</v>
    <v>5645</v>
  </rv>
  <rv s="2">
    <v>8610</v>
  </rv>
  <rv s="16">
    <v>en-US</v>
    <v>ce8lec</v>
    <v>268435456</v>
    <v>1</v>
    <v>Powered by Refinitiv</v>
    <v>36</v>
    <v>Goldman:UltraSh Muni Inc (ARCX:GUMI)</v>
    <v>24</v>
    <v>37</v>
    <v>Finance</v>
    <v>25</v>
    <v>54.585000000000001</v>
    <v>49.3</v>
    <v>1.67E-2</v>
    <v>1.6549999999999998E-4</v>
    <v>3.3310000000000002E-4</v>
    <v>8.3000000000000001E-3</v>
    <v>USD</v>
    <v>NYSE Arca</v>
    <v>ARCX</v>
    <v>1.6000000000000001E-3</v>
    <v>50.156700000000001</v>
    <v>ETF</v>
    <v>45824.840277789066</v>
    <v>50.156700000000001</v>
    <v>11307737.34</v>
    <v>Goldman:UltraSh Muni Inc</v>
    <v>50.156700000000001</v>
    <v>50.14</v>
    <v>50.156700000000001</v>
    <v>50.164999999999999</v>
    <v>GUMI</v>
    <v>Goldman:UltraSh Muni Inc (ARCX:GUMI)</v>
    <v>83</v>
    <v>2094</v>
  </rv>
  <rv s="2">
    <v>8612</v>
  </rv>
  <rv s="3">
    <v>https://www.bing.com/financeapi/forcetrigger?t=a1yuh7&amp;q=ARCX%3aNUSA&amp;form=skydnc</v>
    <v>Learn more on Bing</v>
  </rv>
  <rv s="17">
    <v>en-US</v>
    <v>a1yuh7</v>
    <v>268435456</v>
    <v>1</v>
    <v>Powered by Refinitiv</v>
    <v>38</v>
    <v>Nuveen ESG 1-5 Y US AB (ARCX:NUSA)</v>
    <v>34</v>
    <v>39</v>
    <v>Finance</v>
    <v>25</v>
    <v>23.54</v>
    <v>22.8001</v>
    <v>0.70689999999999997</v>
    <v>5.0000000000000001E-3</v>
    <v>0</v>
    <v>2.1579999999999999E-4</v>
    <v>0</v>
    <v>USD</v>
    <v>NYSE Arca</v>
    <v>ARCX</v>
    <v>1.6000000000000001E-3</v>
    <v>23.2</v>
    <v>ETF</v>
    <v>45824.840277789066</v>
    <v>8614</v>
    <v>23.17</v>
    <v>32561241.899999999</v>
    <v>Nuveen ESG 1-5 Y US AB</v>
    <v>23.19</v>
    <v>23.17</v>
    <v>23.175000000000001</v>
    <v>23.175000000000001</v>
    <v>NUSA</v>
    <v>Nuveen ESG 1-5 Y US AB (ARCX:NUSA)</v>
    <v>7900</v>
    <v>5127</v>
  </rv>
  <rv s="2">
    <v>8615</v>
  </rv>
  <rv s="3">
    <v>https://www.bing.com/financeapi/forcetrigger?t=bpitu2&amp;q=BATS%3aGSST&amp;form=skydnc</v>
    <v>Learn more on Bing</v>
  </rv>
  <rv s="17">
    <v>en-US</v>
    <v>bpitu2</v>
    <v>268435456</v>
    <v>1</v>
    <v>Powered by Refinitiv</v>
    <v>38</v>
    <v>Goldman:Ultra Sh Bd (BATS:GSST)</v>
    <v>34</v>
    <v>39</v>
    <v>Finance</v>
    <v>17</v>
    <v>50.67</v>
    <v>50.14</v>
    <v>0.25979999999999998</v>
    <v>0.02</v>
    <v>0</v>
    <v>3.968E-4</v>
    <v>0</v>
    <v>USD</v>
    <v>CBOE BZX Exchange</v>
    <v>BATS</v>
    <v>1.6000000000000001E-3</v>
    <v>50.43</v>
    <v>ETF</v>
    <v>45824.840306967184</v>
    <v>8617</v>
    <v>50.41</v>
    <v>872330332.29999995</v>
    <v>Goldman:Ultra Sh Bd</v>
    <v>50.41</v>
    <v>50.4</v>
    <v>50.42</v>
    <v>50.42</v>
    <v>GSST</v>
    <v>Goldman:Ultra Sh Bd (BATS:GSST)</v>
    <v>99897</v>
    <v>187055</v>
  </rv>
  <rv s="2">
    <v>8618</v>
  </rv>
  <rv s="18">
    <v>en-US</v>
    <v>cacgw7</v>
    <v>268435456</v>
    <v>1</v>
    <v>Powered by Refinitiv</v>
    <v>40</v>
    <v>JPMorgan:Sust Muni Inc (ARCX:JMSI)</v>
    <v>24</v>
    <v>39</v>
    <v>Finance</v>
    <v>25</v>
    <v>51.17</v>
    <v>47.72</v>
    <v>0.81069999999999998</v>
    <v>0.01</v>
    <v>0</v>
    <v>2.0350000000000001E-4</v>
    <v>0</v>
    <v>USD</v>
    <v>NYSE Arca</v>
    <v>ARCX</v>
    <v>1.6000000000000001E-3</v>
    <v>49.269399999999997</v>
    <v>ETF</v>
    <v>45824.840277789066</v>
    <v>49.06</v>
    <v>268263064.80000001</v>
    <v>JPMorgan:Sust Muni Inc</v>
    <v>49.06</v>
    <v>49.13</v>
    <v>49.14</v>
    <v>49.14</v>
    <v>JMSI</v>
    <v>JPMorgan:Sust Muni Inc (ARCX:JMSI)</v>
    <v>29910</v>
    <v>36561</v>
  </rv>
  <rv s="2">
    <v>8620</v>
  </rv>
  <rv s="3">
    <v>https://www.bing.com/financeapi/forcetrigger?t=c439tc&amp;q=ARCX%3aDFSD&amp;form=skydnc</v>
    <v>Learn more on Bing</v>
  </rv>
  <rv s="17">
    <v>en-US</v>
    <v>c439tc</v>
    <v>268435456</v>
    <v>1</v>
    <v>Powered by Refinitiv</v>
    <v>38</v>
    <v>DFA Short-Durtn Fxd Inc (ARCX:DFSD)</v>
    <v>34</v>
    <v>39</v>
    <v>Finance</v>
    <v>25</v>
    <v>47.85</v>
    <v>46.66</v>
    <v>0.46860000000000002</v>
    <v>5.0000000000000001E-3</v>
    <v>0</v>
    <v>1.0460000000000001E-4</v>
    <v>0</v>
    <v>USD</v>
    <v>NYSE Arca</v>
    <v>ARCX</v>
    <v>1.6000000000000001E-3</v>
    <v>47.837400000000002</v>
    <v>ETF</v>
    <v>45824.840277812502</v>
    <v>8622</v>
    <v>47.77</v>
    <v>4585969121.3999996</v>
    <v>DFA Short-Durtn Fxd Inc</v>
    <v>47.8</v>
    <v>47.79</v>
    <v>47.795000000000002</v>
    <v>47.795000000000002</v>
    <v>DFSD</v>
    <v>DFA Short-Durtn Fxd Inc (ARCX:DFSD)</v>
    <v>322339</v>
    <v>463538</v>
  </rv>
  <rv s="2">
    <v>8623</v>
  </rv>
  <rv s="3">
    <v>https://www.bing.com/financeapi/forcetrigger?t=a1spur&amp;q=ARCX%3aFDLO&amp;form=skydnc</v>
    <v>Learn more on Bing</v>
  </rv>
  <rv s="17">
    <v>en-US</v>
    <v>a1spur</v>
    <v>268435456</v>
    <v>1</v>
    <v>Powered by Refinitiv</v>
    <v>38</v>
    <v>Fidelity Low Vol Factor (ARCX:FDLO)</v>
    <v>34</v>
    <v>39</v>
    <v>Finance</v>
    <v>25</v>
    <v>63.32</v>
    <v>53.593400000000003</v>
    <v>0.75570000000000004</v>
    <v>0.26</v>
    <v>-2.3091E-2</v>
    <v>4.2160000000000001E-3</v>
    <v>-1.43</v>
    <v>USD</v>
    <v>NYSE Arca</v>
    <v>ARCX</v>
    <v>1.6000000000000001E-3</v>
    <v>62.216700000000003</v>
    <v>ETF</v>
    <v>45824.84027780078</v>
    <v>8625</v>
    <v>61.83</v>
    <v>1186612182.0999999</v>
    <v>Fidelity Low Vol Factor</v>
    <v>61.89</v>
    <v>61.67</v>
    <v>61.93</v>
    <v>60.5</v>
    <v>FDLO</v>
    <v>Fidelity Low Vol Factor (ARCX:FDLO)</v>
    <v>62068</v>
    <v>92736</v>
  </rv>
  <rv s="2">
    <v>8626</v>
  </rv>
  <rv s="16">
    <v>en-US</v>
    <v>cftgw7</v>
    <v>268435456</v>
    <v>1</v>
    <v>Powered by Refinitiv</v>
    <v>36</v>
    <v>Schwab Core Bond (ARCX:SCCR)</v>
    <v>24</v>
    <v>37</v>
    <v>Finance</v>
    <v>25</v>
    <v>26.03</v>
    <v>24.82</v>
    <v>-3.5000000000000003E-2</v>
    <v>2.7939999999999996E-3</v>
    <v>-1.3850000000000002E-3</v>
    <v>7.0499999999999993E-2</v>
    <v>USD</v>
    <v>NYSE Arca</v>
    <v>ARCX</v>
    <v>1.6000000000000001E-3</v>
    <v>25.29</v>
    <v>ETF</v>
    <v>45824.892974351562</v>
    <v>25.220099999999999</v>
    <v>186740737.84999999</v>
    <v>Schwab Core Bond</v>
    <v>25.23</v>
    <v>25.27</v>
    <v>25.234999999999999</v>
    <v>25.305499999999999</v>
    <v>SCCR</v>
    <v>Schwab Core Bond (ARCX:SCCR)</v>
    <v>27802</v>
    <v>198774</v>
  </rv>
  <rv s="2">
    <v>8628</v>
  </rv>
  <rv s="3">
    <v>https://www.bing.com/financeapi/forcetrigger?t=a1sqa2&amp;q=ARCX%3aFDRR&amp;form=skydnc</v>
    <v>Learn more on Bing</v>
  </rv>
  <rv s="17">
    <v>en-US</v>
    <v>a1sqa2</v>
    <v>268435456</v>
    <v>1</v>
    <v>Powered by Refinitiv</v>
    <v>38</v>
    <v>Fidelity Dv Rising Rates (ARCX:FDRR)</v>
    <v>34</v>
    <v>39</v>
    <v>Finance</v>
    <v>25</v>
    <v>54.08</v>
    <v>43.06</v>
    <v>0.9143</v>
    <v>0.46789999999999998</v>
    <v>0</v>
    <v>8.933E-3</v>
    <v>0</v>
    <v>USD</v>
    <v>NYSE Arca</v>
    <v>ARCX</v>
    <v>1.6000000000000001E-3</v>
    <v>53.120399999999997</v>
    <v>ETF</v>
    <v>45824.84027780078</v>
    <v>8630</v>
    <v>52.67</v>
    <v>549678747.95000005</v>
    <v>Fidelity Dv Rising Rates</v>
    <v>52.67</v>
    <v>52.3812</v>
    <v>52.8491</v>
    <v>52.8491</v>
    <v>FDRR</v>
    <v>Fidelity Dv Rising Rates (ARCX:FDRR)</v>
    <v>10082</v>
    <v>15048</v>
  </rv>
  <rv s="2">
    <v>8631</v>
  </rv>
  <rv s="3">
    <v>https://www.bing.com/financeapi/forcetrigger?t=a1ytc7&amp;q=ARCX%3aNUBD&amp;form=skydnc</v>
    <v>Learn more on Bing</v>
  </rv>
  <rv s="17">
    <v>en-US</v>
    <v>a1ytc7</v>
    <v>268435456</v>
    <v>1</v>
    <v>Powered by Refinitiv</v>
    <v>38</v>
    <v>Nuveen ESG US Aggr (ARCX:NUBD)</v>
    <v>34</v>
    <v>39</v>
    <v>Finance</v>
    <v>25</v>
    <v>22.879000000000001</v>
    <v>21.48</v>
    <v>0.98429999999999995</v>
    <v>-1.4999999999999999E-2</v>
    <v>0</v>
    <v>-6.8309999999999996E-4</v>
    <v>0</v>
    <v>USD</v>
    <v>NYSE Arca</v>
    <v>ARCX</v>
    <v>1.6000000000000001E-3</v>
    <v>21.9999</v>
    <v>ETF</v>
    <v>45824.84027780078</v>
    <v>8633</v>
    <v>21.945</v>
    <v>393248829.19999999</v>
    <v>Nuveen ESG US Aggr</v>
    <v>21.96</v>
    <v>21.96</v>
    <v>21.945</v>
    <v>21.945</v>
    <v>NUBD</v>
    <v>Nuveen ESG US Aggr (ARCX:NUBD)</v>
    <v>29786</v>
    <v>57967</v>
  </rv>
  <rv s="2">
    <v>8634</v>
  </rv>
  <rv s="3">
    <v>https://www.bing.com/financeapi/forcetrigger?t=bvrlz2&amp;q=ARCX%3aFLRG&amp;form=skydnc</v>
    <v>Learn more on Bing</v>
  </rv>
  <rv s="17">
    <v>en-US</v>
    <v>bvrlz2</v>
    <v>268435456</v>
    <v>1</v>
    <v>Powered by Refinitiv</v>
    <v>38</v>
    <v>Fidelity US Multifactor (ARCX:FLRG)</v>
    <v>34</v>
    <v>39</v>
    <v>Finance</v>
    <v>25</v>
    <v>35.85</v>
    <v>28.97</v>
    <v>0.89080000000000004</v>
    <v>0.2</v>
    <v>0</v>
    <v>5.7060000000000001E-3</v>
    <v>0</v>
    <v>USD</v>
    <v>NYSE Arca</v>
    <v>ARCX</v>
    <v>1.6000000000000001E-3</v>
    <v>35.380000000000003</v>
    <v>ETF</v>
    <v>45824.840277812502</v>
    <v>8636</v>
    <v>35.120100000000001</v>
    <v>221391931.62</v>
    <v>Fidelity US Multifactor</v>
    <v>35.380000000000003</v>
    <v>35.049999999999997</v>
    <v>35.25</v>
    <v>35.25</v>
    <v>FLRG</v>
    <v>Fidelity US Multifactor (ARCX:FLRG)</v>
    <v>24899</v>
    <v>26928</v>
  </rv>
  <rv s="2">
    <v>8637</v>
  </rv>
  <rv s="3">
    <v>https://www.bing.com/financeapi/forcetrigger?t=a1sq1h&amp;q=ARCX%3aFDMO&amp;form=skydnc</v>
    <v>Learn more on Bing</v>
  </rv>
  <rv s="17">
    <v>en-US</v>
    <v>a1sq1h</v>
    <v>268435456</v>
    <v>1</v>
    <v>Powered by Refinitiv</v>
    <v>38</v>
    <v>Fidelity Momentum Factor (ARCX:FDMO)</v>
    <v>34</v>
    <v>39</v>
    <v>Finance</v>
    <v>25</v>
    <v>74.53</v>
    <v>55.406599999999997</v>
    <v>1.0004999999999999</v>
    <v>0.78639999999999999</v>
    <v>0</v>
    <v>1.0858000000000001E-2</v>
    <v>0</v>
    <v>USD</v>
    <v>NYSE Arca</v>
    <v>ARCX</v>
    <v>1.6000000000000001E-3</v>
    <v>73.599100000000007</v>
    <v>ETF</v>
    <v>45824.84027780078</v>
    <v>8639</v>
    <v>73.02</v>
    <v>465321811.25999999</v>
    <v>Fidelity Momentum Factor</v>
    <v>73.05</v>
    <v>72.423599999999993</v>
    <v>73.209999999999994</v>
    <v>73.209999999999994</v>
    <v>FDMO</v>
    <v>Fidelity Momentum Factor (ARCX:FDMO)</v>
    <v>10310</v>
    <v>24542</v>
  </rv>
  <rv s="2">
    <v>8640</v>
  </rv>
  <rv s="3">
    <v>https://www.bing.com/financeapi/forcetrigger?t=bsorp2&amp;q=BATS%3aFCPI&amp;form=skydnc</v>
    <v>Learn more on Bing</v>
  </rv>
  <rv s="17">
    <v>en-US</v>
    <v>bsorp2</v>
    <v>268435456</v>
    <v>1</v>
    <v>Powered by Refinitiv</v>
    <v>38</v>
    <v>Fidelity Stocks for Inf (BATS:FCPI)</v>
    <v>34</v>
    <v>39</v>
    <v>Finance</v>
    <v>17</v>
    <v>46.66</v>
    <v>37.33</v>
    <v>1.0003</v>
    <v>0.28210000000000002</v>
    <v>0</v>
    <v>6.1870000000000007E-3</v>
    <v>0</v>
    <v>USD</v>
    <v>CBOE BZX Exchange</v>
    <v>BATS</v>
    <v>1.6000000000000001E-3</v>
    <v>46.08</v>
    <v>ETF</v>
    <v>45824.840300000003</v>
    <v>8642</v>
    <v>45.850099999999998</v>
    <v>221898421.24000001</v>
    <v>Fidelity Stocks for Inf</v>
    <v>46.08</v>
    <v>45.597900000000003</v>
    <v>45.88</v>
    <v>45.88</v>
    <v>FCPI</v>
    <v>Fidelity Stocks for Inf (BATS:FCPI)</v>
    <v>6806</v>
    <v>16955</v>
  </rv>
  <rv s="2">
    <v>8643</v>
  </rv>
  <rv s="3">
    <v>https://www.bing.com/financeapi/forcetrigger?t=a1tijc&amp;q=ARCX%3aFVAL&amp;form=skydnc</v>
    <v>Learn more on Bing</v>
  </rv>
  <rv s="17">
    <v>en-US</v>
    <v>a1tijc</v>
    <v>268435456</v>
    <v>1</v>
    <v>Powered by Refinitiv</v>
    <v>38</v>
    <v>Fidelity Value Factor (ARCX:FVAL)</v>
    <v>34</v>
    <v>39</v>
    <v>Finance</v>
    <v>25</v>
    <v>65</v>
    <v>51.583199999999998</v>
    <v>0.98060000000000003</v>
    <v>0.61850000000000005</v>
    <v>0</v>
    <v>9.9500000000000005E-3</v>
    <v>0</v>
    <v>USD</v>
    <v>NYSE Arca</v>
    <v>ARCX</v>
    <v>1.6000000000000001E-3</v>
    <v>62.965800000000002</v>
    <v>ETF</v>
    <v>45824.84027780078</v>
    <v>8645</v>
    <v>62.58</v>
    <v>926580165.33000004</v>
    <v>Fidelity Value Factor</v>
    <v>62.58</v>
    <v>62.161499999999997</v>
    <v>62.78</v>
    <v>62.78</v>
    <v>FVAL</v>
    <v>Fidelity Value Factor (ARCX:FVAL)</v>
    <v>15714</v>
    <v>65858</v>
  </rv>
  <rv s="2">
    <v>8646</v>
  </rv>
  <rv s="3">
    <v>https://www.bing.com/financeapi/forcetrigger?t=a1sqoc&amp;q=ARCX%3aFDVV&amp;form=skydnc</v>
    <v>Learn more on Bing</v>
  </rv>
  <rv s="17">
    <v>en-US</v>
    <v>a1sqoc</v>
    <v>268435456</v>
    <v>1</v>
    <v>Powered by Refinitiv</v>
    <v>38</v>
    <v>Fidelity High Dividend (ARCX:FDVV)</v>
    <v>34</v>
    <v>39</v>
    <v>Finance</v>
    <v>35</v>
    <v>52.781799999999997</v>
    <v>42.813000000000002</v>
    <v>0.97650000000000003</v>
    <v>0.22</v>
    <v>1.5559999999999999E-3</v>
    <v>4.3020000000000003E-3</v>
    <v>0.08</v>
    <v>USD</v>
    <v>NYSE Arca</v>
    <v>ARCX</v>
    <v>1.6000000000000001E-3</v>
    <v>51.66</v>
    <v>ETF</v>
    <v>45824.938223784375</v>
    <v>8648</v>
    <v>51.295000000000002</v>
    <v>5185967224.5600004</v>
    <v>Fidelity High Dividend</v>
    <v>51.4</v>
    <v>51.14</v>
    <v>51.36</v>
    <v>51.49</v>
    <v>FDVV</v>
    <v>Fidelity High Dividend (ARCX:FDVV)</v>
    <v>556415</v>
    <v>657873</v>
  </rv>
  <rv s="2">
    <v>8649</v>
  </rv>
  <rv s="3">
    <v>https://www.bing.com/financeapi/forcetrigger?t=bp7vnm&amp;q=ARCX%3aFSMD&amp;form=skydnc</v>
    <v>Learn more on Bing</v>
  </rv>
  <rv s="17">
    <v>en-US</v>
    <v>bp7vnm</v>
    <v>268435456</v>
    <v>1</v>
    <v>Powered by Refinitiv</v>
    <v>38</v>
    <v>Fidelity Small-Mid MF (ARCX:FSMD)</v>
    <v>34</v>
    <v>39</v>
    <v>Finance</v>
    <v>25</v>
    <v>45.16</v>
    <v>33.952399999999997</v>
    <v>0.91959999999999997</v>
    <v>0.35</v>
    <v>0</v>
    <v>8.6569999999999998E-3</v>
    <v>0</v>
    <v>USD</v>
    <v>NYSE Arca</v>
    <v>ARCX</v>
    <v>1.6000000000000001E-3</v>
    <v>40.999099999999999</v>
    <v>ETF</v>
    <v>45824.840277812502</v>
    <v>8651</v>
    <v>40.65</v>
    <v>1503510414.0999999</v>
    <v>Fidelity Small-Mid MF</v>
    <v>40.68</v>
    <v>40.43</v>
    <v>40.78</v>
    <v>40.78</v>
    <v>FSMD</v>
    <v>Fidelity Small-Mid MF (ARCX:FSMD)</v>
    <v>112323</v>
    <v>185211</v>
  </rv>
  <rv s="2">
    <v>8652</v>
  </rv>
  <rv s="3">
    <v>https://www.bing.com/financeapi/forcetrigger?t=a1tam7&amp;q=ARCX%3aFQAL&amp;form=skydnc</v>
    <v>Learn more on Bing</v>
  </rv>
  <rv s="17">
    <v>en-US</v>
    <v>a1tam7</v>
    <v>268435456</v>
    <v>1</v>
    <v>Powered by Refinitiv</v>
    <v>38</v>
    <v>Fidelity Quality Factor (ARCX:FQAL)</v>
    <v>34</v>
    <v>39</v>
    <v>Finance</v>
    <v>25</v>
    <v>69.225099999999998</v>
    <v>56.05</v>
    <v>0.96799999999999997</v>
    <v>0.52</v>
    <v>0</v>
    <v>7.6899999999999998E-3</v>
    <v>0</v>
    <v>USD</v>
    <v>NYSE Arca</v>
    <v>ARCX</v>
    <v>1.6000000000000001E-3</v>
    <v>68.447400000000002</v>
    <v>ETF</v>
    <v>45824.840277812502</v>
    <v>8654</v>
    <v>68</v>
    <v>1036255758.1</v>
    <v>Fidelity Quality Factor</v>
    <v>68</v>
    <v>67.62</v>
    <v>68.14</v>
    <v>68.14</v>
    <v>FQAL</v>
    <v>Fidelity Quality Factor (ARCX:FQAL)</v>
    <v>57895</v>
    <v>51817</v>
  </rv>
  <rv s="2">
    <v>8655</v>
  </rv>
  <rv s="3">
    <v>https://www.bing.com/financeapi/forcetrigger?t=a1vmhw&amp;q=ARCX%3aINTF&amp;form=skydnc</v>
    <v>Learn more on Bing</v>
  </rv>
  <rv s="17">
    <v>en-US</v>
    <v>a1vmhw</v>
    <v>268435456</v>
    <v>1</v>
    <v>Powered by Refinitiv</v>
    <v>38</v>
    <v>iShares:Intl Eqty Fct (ARCX:INTF)</v>
    <v>34</v>
    <v>39</v>
    <v>Finance</v>
    <v>25</v>
    <v>34.53</v>
    <v>27.3</v>
    <v>1.0364</v>
    <v>0.09</v>
    <v>0</v>
    <v>2.6840000000000002E-3</v>
    <v>0</v>
    <v>USD</v>
    <v>NYSE Arca</v>
    <v>ARCX</v>
    <v>1.6000000000000001E-3</v>
    <v>33.94</v>
    <v>ETF</v>
    <v>45824.840277812502</v>
    <v>8657</v>
    <v>33.619999999999997</v>
    <v>2090336616.1600001</v>
    <v>iShares:Intl Eqty Fct</v>
    <v>33.82</v>
    <v>33.53</v>
    <v>33.619999999999997</v>
    <v>33.619999999999997</v>
    <v>INTF</v>
    <v>iShares:Intl Eqty Fct (ARCX:INTF)</v>
    <v>112069</v>
    <v>169546</v>
  </rv>
  <rv s="2">
    <v>8658</v>
  </rv>
  <rv s="16">
    <v>en-US</v>
    <v>cc5pp2</v>
    <v>268435456</v>
    <v>1</v>
    <v>Powered by Refinitiv</v>
    <v>36</v>
    <v>Bitwise Bitcoin (ARCX:BITB)</v>
    <v>24</v>
    <v>37</v>
    <v>Finance</v>
    <v>35</v>
    <v>60.98</v>
    <v>27.02</v>
    <v>1.94</v>
    <v>-6.7610000000000001E-4</v>
    <v>3.3904000000000004E-2</v>
    <v>-0.04</v>
    <v>USD</v>
    <v>NYSE Arca</v>
    <v>ARCX</v>
    <v>1.6000000000000001E-3</v>
    <v>59.3</v>
    <v>ETF</v>
    <v>45824.939705485936</v>
    <v>57.94</v>
    <v>3981380078.3800001</v>
    <v>Bitwise Bitcoin</v>
    <v>58.015000000000001</v>
    <v>57.22</v>
    <v>59.16</v>
    <v>59.12</v>
    <v>BITB</v>
    <v>Bitwise Bitcoin (ARCX:BITB)</v>
    <v>1072685</v>
    <v>1337604</v>
  </rv>
  <rv s="2">
    <v>8660</v>
  </rv>
  <rv s="3">
    <v>https://www.bing.com/financeapi/forcetrigger?t=a1r2c7&amp;q=ARCX%3aDIA&amp;form=skydnc</v>
    <v>Learn more on Bing</v>
  </rv>
  <rv s="17">
    <v>en-US</v>
    <v>a1r2c7</v>
    <v>268435456</v>
    <v>1</v>
    <v>Powered by Refinitiv</v>
    <v>38</v>
    <v>SPDR Dow Jones Indus Avg (ARCX:DIA)</v>
    <v>34</v>
    <v>39</v>
    <v>Finance</v>
    <v>35</v>
    <v>451.55</v>
    <v>366.32</v>
    <v>0.95730000000000004</v>
    <v>3.49</v>
    <v>-1.6379999999999999E-3</v>
    <v>8.2540000000000009E-3</v>
    <v>-0.69840000000000002</v>
    <v>USD</v>
    <v>NYSE Arca</v>
    <v>ARCX</v>
    <v>1.6000000000000001E-3</v>
    <v>428.2</v>
    <v>ETF</v>
    <v>45824.943093726564</v>
    <v>8662</v>
    <v>424.88</v>
    <v>38382734815.220001</v>
    <v>SPDR Dow Jones Indus Avg</v>
    <v>425.05</v>
    <v>422.81</v>
    <v>426.3</v>
    <v>425.58159999999998</v>
    <v>DIA</v>
    <v>SPDR Dow Jones Indus Avg (ARCX:DIA)</v>
    <v>3169520</v>
    <v>2733669</v>
  </rv>
  <rv s="2">
    <v>8663</v>
  </rv>
  <rv s="3">
    <v>https://www.bing.com/financeapi/forcetrigger?t=a265sm&amp;q=ARCX%3aXCEM&amp;form=skydnc</v>
    <v>Learn more on Bing</v>
  </rv>
  <rv s="17">
    <v>en-US</v>
    <v>a265sm</v>
    <v>268435456</v>
    <v>1</v>
    <v>Powered by Refinitiv</v>
    <v>38</v>
    <v>Columbia:EM Cre ex-China (ARCX:XCEM)</v>
    <v>34</v>
    <v>39</v>
    <v>Finance</v>
    <v>25</v>
    <v>33.898000000000003</v>
    <v>26.44</v>
    <v>0.93479999999999996</v>
    <v>0.35</v>
    <v>-1.5983000000000001E-2</v>
    <v>1.0666999999999999E-2</v>
    <v>-0.53</v>
    <v>USD</v>
    <v>NYSE Arca</v>
    <v>ARCX</v>
    <v>1.6000000000000001E-3</v>
    <v>33.368099999999998</v>
    <v>ETF</v>
    <v>45824.8616109375</v>
    <v>8665</v>
    <v>33.1</v>
    <v>1136409542.55</v>
    <v>Columbia:EM Cre ex-China</v>
    <v>33.1</v>
    <v>32.81</v>
    <v>33.159999999999997</v>
    <v>32.630000000000003</v>
    <v>XCEM</v>
    <v>Columbia:EM Cre ex-China (ARCX:XCEM)</v>
    <v>52789</v>
    <v>260045</v>
  </rv>
  <rv s="2">
    <v>8666</v>
  </rv>
  <rv s="3">
    <v>https://www.bing.com/financeapi/forcetrigger?t=c6njnm&amp;q=ARCX%3aFGLD&amp;form=skydnc</v>
    <v>Learn more on Bing</v>
  </rv>
  <rv s="21">
    <v>en-US</v>
    <v>c6njnm</v>
    <v>268435456</v>
    <v>1</v>
    <v>Powered by Refinitiv</v>
    <v>46</v>
    <v>Franklin Rspn Src Gold (ARCX:FGDL)</v>
    <v>34</v>
    <v>37</v>
    <v>Finance</v>
    <v>25</v>
    <v>46.15</v>
    <v>30.600100000000001</v>
    <v>-0.54</v>
    <v>2.6490000000000003E-3</v>
    <v>-1.1779999999999999E-2</v>
    <v>0.12</v>
    <v>USD</v>
    <v>NYSE Arca</v>
    <v>ARCX</v>
    <v>1.5E-3</v>
    <v>45.7376</v>
    <v>ETF</v>
    <v>45824.912893390625</v>
    <v>8668</v>
    <v>45.15</v>
    <v>227223985.47999999</v>
    <v>Franklin Rspn Src Gold</v>
    <v>45.55</v>
    <v>45.84</v>
    <v>45.3</v>
    <v>45.42</v>
    <v>FGDL</v>
    <v>Franklin Rspn Src Gold (ARCX:FGDL)</v>
    <v>43630</v>
    <v>46263</v>
  </rv>
  <rv s="2">
    <v>8669</v>
  </rv>
  <rv s="3">
    <v>https://www.bing.com/financeapi/forcetrigger?t=azltww&amp;q=ARCX%3aBDRY&amp;form=skydnc</v>
    <v>Learn more on Bing</v>
  </rv>
  <rv s="17">
    <v>en-US</v>
    <v>azltww</v>
    <v>268435456</v>
    <v>1</v>
    <v>Powered by Refinitiv</v>
    <v>38</v>
    <v>Amplify Cmmdty:Brkwv DB (ARCX:BDRY)</v>
    <v>34</v>
    <v>39</v>
    <v>Finance</v>
    <v>25</v>
    <v>12.5</v>
    <v>5.03</v>
    <v>1.5565</v>
    <v>-0.19</v>
    <v>-1.2324E-2</v>
    <v>-3.2368000000000001E-2</v>
    <v>-7.0000000000000007E-2</v>
    <v>USD</v>
    <v>NYSE Arca</v>
    <v>ARCX</v>
    <v>1.5E-3</v>
    <v>5.75</v>
    <v>ETF</v>
    <v>45824.910547140622</v>
    <v>8671</v>
    <v>5.54</v>
    <v>59547905.649999999</v>
    <v>Amplify Cmmdty:Brkwv DB</v>
    <v>5.64</v>
    <v>5.87</v>
    <v>5.68</v>
    <v>5.61</v>
    <v>BDRY</v>
    <v>Amplify Cmmdty:Brkwv DB (ARCX:BDRY)</v>
    <v>266234</v>
    <v>139114</v>
  </rv>
  <rv s="2">
    <v>8672</v>
  </rv>
  <rv s="16">
    <v>en-US</v>
    <v>cc5moc</v>
    <v>268435456</v>
    <v>1</v>
    <v>Powered by Refinitiv</v>
    <v>36</v>
    <v>RBB:F/m 10-Yr Inv Gr CB (XNAS:ZTEN)</v>
    <v>24</v>
    <v>37</v>
    <v>Finance</v>
    <v>25</v>
    <v>52.33</v>
    <v>48.02</v>
    <v>-6.8500000000000005E-2</v>
    <v>0</v>
    <v>-1.374E-3</v>
    <v>0</v>
    <v>USD</v>
    <v>Nasdaq Stock Market</v>
    <v>XNAS</v>
    <v>1.5E-3</v>
    <v>49.9499</v>
    <v>ETF</v>
    <v>45824.843750034372</v>
    <v>49.77</v>
    <v>61730645.850000001</v>
    <v>RBB:F/m 10-Yr Inv Gr CB</v>
    <v>49.8399</v>
    <v>49.841299999999997</v>
    <v>49.772799999999997</v>
    <v>49.772799999999997</v>
    <v>ZTEN</v>
    <v>RBB:F/m 10-Yr Inv Gr CB (XNAS:ZTEN)</v>
    <v>1986</v>
    <v>1485</v>
  </rv>
  <rv s="2">
    <v>8674</v>
  </rv>
  <rv s="3">
    <v>https://www.bing.com/financeapi/forcetrigger?t=c27152&amp;q=ARCX%3aLQDB&amp;form=skydnc</v>
    <v>Learn more on Bing</v>
  </rv>
  <rv s="17">
    <v>en-US</v>
    <v>c27152</v>
    <v>268435456</v>
    <v>1</v>
    <v>Powered by Refinitiv</v>
    <v>38</v>
    <v>iShares:BBB Rated Crp Bd (ARCX:LQDB)</v>
    <v>34</v>
    <v>39</v>
    <v>Finance</v>
    <v>25</v>
    <v>89.02</v>
    <v>82.729600000000005</v>
    <v>1.0164</v>
    <v>-6.5000000000000002E-2</v>
    <v>0</v>
    <v>-7.5969999999999998E-4</v>
    <v>0</v>
    <v>USD</v>
    <v>NYSE Arca</v>
    <v>ARCX</v>
    <v>1.5E-3</v>
    <v>85.757599999999996</v>
    <v>ETF</v>
    <v>45824.840277823438</v>
    <v>8676</v>
    <v>85.42</v>
    <v>42696930.409999996</v>
    <v>iShares:BBB Rated Crp Bd</v>
    <v>85.68</v>
    <v>85.564999999999998</v>
    <v>85.5</v>
    <v>85.5</v>
    <v>LQDB</v>
    <v>iShares:BBB Rated Crp Bd (ARCX:LQDB)</v>
    <v>6112</v>
    <v>439</v>
  </rv>
  <rv s="2">
    <v>8677</v>
  </rv>
  <rv s="16">
    <v>en-US</v>
    <v>ccoew7</v>
    <v>268435456</v>
    <v>1</v>
    <v>Powered by Refinitiv</v>
    <v>36</v>
    <v>WisdomTree:7-10 Yr LdTr (XNAS:USIN)</v>
    <v>24</v>
    <v>37</v>
    <v>Finance</v>
    <v>25</v>
    <v>52.3</v>
    <v>48.041699999999999</v>
    <v>-0.1439</v>
    <v>0</v>
    <v>-2.8970000000000003E-3</v>
    <v>0</v>
    <v>USD</v>
    <v>Nasdaq Stock Market</v>
    <v>XNAS</v>
    <v>1.5E-3</v>
    <v>49.530900000000003</v>
    <v>ETF</v>
    <v>45824.843750185159</v>
    <v>49.530900000000003</v>
    <v>3477119.28</v>
    <v>WisdomTree:7-10 Yr LdTr</v>
    <v>49.530900000000003</v>
    <v>49.674799999999998</v>
    <v>49.530900000000003</v>
    <v>49.530900000000003</v>
    <v>USIN</v>
    <v>WisdomTree:7-10 Yr LdTr (XNAS:USIN)</v>
    <v>128</v>
    <v>683</v>
  </rv>
  <rv s="2">
    <v>8679</v>
  </rv>
  <rv s="16">
    <v>en-US</v>
    <v>ceq2c7</v>
    <v>268435456</v>
    <v>1</v>
    <v>Powered by Refinitiv</v>
    <v>36</v>
    <v>SPDR SSGA My2034 Corp B (XNAS:MYCN)</v>
    <v>24</v>
    <v>37</v>
    <v>Finance</v>
    <v>25</v>
    <v>25.068200000000001</v>
    <v>23.35</v>
    <v>-2.1999999999999999E-2</v>
    <v>1.451E-3</v>
    <v>-9.1149999999999998E-4</v>
    <v>3.5000000000000003E-2</v>
    <v>USD</v>
    <v>Nasdaq Stock Market</v>
    <v>XNAS</v>
    <v>1.5E-3</v>
    <v>24.18</v>
    <v>ETF</v>
    <v>45824.843750265623</v>
    <v>24.114999999999998</v>
    <v>7237082.2400000002</v>
    <v>SPDR SSGA My2034 Corp B</v>
    <v>24.18</v>
    <v>24.137</v>
    <v>24.114999999999998</v>
    <v>24.15</v>
    <v>MYCN</v>
    <v>SPDR SSGA My2034 Corp B (XNAS:MYCN)</v>
    <v>1431</v>
    <v>4165</v>
  </rv>
  <rv s="2">
    <v>8681</v>
  </rv>
  <rv s="16">
    <v>en-US</v>
    <v>c7uglh</v>
    <v>268435456</v>
    <v>1</v>
    <v>Powered by Refinitiv</v>
    <v>36</v>
    <v>Xtrackers S&amp;P 500 Vl S&amp;S (BATS:SNPV)</v>
    <v>24</v>
    <v>37</v>
    <v>Finance</v>
    <v>17</v>
    <v>33.85</v>
    <v>28.34</v>
    <v>0.27700000000000002</v>
    <v>5.2625000000000005E-2</v>
    <v>8.6680000000000004E-3</v>
    <v>1.6962999999999999</v>
    <v>USD</v>
    <v>CBOE BZX Exchange</v>
    <v>BATS</v>
    <v>1.5E-3</v>
    <v>32.233699999999999</v>
    <v>ETF</v>
    <v>45824.916445751565</v>
    <v>32.233699999999999</v>
    <v>6626300.2699999996</v>
    <v>Xtrackers S&amp;P 500 Vl S&amp;S</v>
    <v>32.233699999999999</v>
    <v>31.956700000000001</v>
    <v>32.233699999999999</v>
    <v>33.93</v>
    <v>SNPV</v>
    <v>Xtrackers S&amp;P 500 Vl S&amp;S (BATS:SNPV)</v>
    <v>40</v>
    <v>570</v>
  </rv>
  <rv s="2">
    <v>8683</v>
  </rv>
  <rv s="16">
    <v>en-US</v>
    <v>ceq29c</v>
    <v>268435456</v>
    <v>1</v>
    <v>Powered by Refinitiv</v>
    <v>36</v>
    <v>SPDR SSGA My2033 Corp B (XNAS:MYCM)</v>
    <v>24</v>
    <v>37</v>
    <v>Finance</v>
    <v>25</v>
    <v>25.061299999999999</v>
    <v>23.52</v>
    <v>-7.0000000000000001E-3</v>
    <v>2.0580000000000002E-4</v>
    <v>-2.8800000000000001E-4</v>
    <v>5.0000000000000001E-3</v>
    <v>USD</v>
    <v>Nasdaq Stock Market</v>
    <v>XNAS</v>
    <v>1.5E-3</v>
    <v>24.35</v>
    <v>ETF</v>
    <v>45824.843750265623</v>
    <v>24.295000000000002</v>
    <v>6072766.3099999996</v>
    <v>SPDR SSGA My2033 Corp B</v>
    <v>24.35</v>
    <v>24.302</v>
    <v>24.295000000000002</v>
    <v>24.3</v>
    <v>MYCM</v>
    <v>SPDR SSGA My2033 Corp B (XNAS:MYCM)</v>
    <v>491</v>
    <v>1133</v>
  </rv>
  <rv s="2">
    <v>8685</v>
  </rv>
  <rv s="16">
    <v>en-US</v>
    <v>c7ugfr</v>
    <v>268435456</v>
    <v>1</v>
    <v>Powered by Refinitiv</v>
    <v>36</v>
    <v>Xtrackers S&amp;P Dv Ar Snd (BATS:SNPD)</v>
    <v>24</v>
    <v>37</v>
    <v>Finance</v>
    <v>17</v>
    <v>28.299800000000001</v>
    <v>23.35</v>
    <v>0.1303</v>
    <v>-5.9610000000000002E-4</v>
    <v>5.0039999999999998E-3</v>
    <v>-1.5599999999999999E-2</v>
    <v>USD</v>
    <v>CBOE BZX Exchange</v>
    <v>BATS</v>
    <v>1.5E-3</v>
    <v>26.1706</v>
    <v>ETF</v>
    <v>45824.840338610935</v>
    <v>26.1706</v>
    <v>5739510.1600000001</v>
    <v>Xtrackers S&amp;P Dv Ar Snd</v>
    <v>26.1706</v>
    <v>26.040299999999998</v>
    <v>26.1706</v>
    <v>26.155000000000001</v>
    <v>SNPD</v>
    <v>Xtrackers S&amp;P Dv Ar Snd (BATS:SNPD)</v>
    <v>16</v>
    <v>436</v>
  </rv>
  <rv s="2">
    <v>8687</v>
  </rv>
  <rv s="16">
    <v>en-US</v>
    <v>ceq26h</v>
    <v>268435456</v>
    <v>1</v>
    <v>Powered by Refinitiv</v>
    <v>36</v>
    <v>SPDR SSGA My2032 Corp B (XNAS:MYCL)</v>
    <v>24</v>
    <v>37</v>
    <v>Finance</v>
    <v>25</v>
    <v>25.06</v>
    <v>23.62</v>
    <v>-3.8199999999999998E-2</v>
    <v>6.466E-4</v>
    <v>-1.5709999999999999E-3</v>
    <v>1.5699999999999999E-2</v>
    <v>USD</v>
    <v>Nasdaq Stock Market</v>
    <v>XNAS</v>
    <v>1.5E-3</v>
    <v>24.35</v>
    <v>ETF</v>
    <v>45824.843750265623</v>
    <v>24.2803</v>
    <v>6086242.0700000003</v>
    <v>SPDR SSGA My2032 Corp B</v>
    <v>24.35</v>
    <v>24.3185</v>
    <v>24.2803</v>
    <v>24.295999999999999</v>
    <v>MYCL</v>
    <v>SPDR SSGA My2032 Corp B (XNAS:MYCL)</v>
    <v>277</v>
    <v>1354</v>
  </rv>
  <rv s="2">
    <v>8689</v>
  </rv>
  <rv s="16">
    <v>en-US</v>
    <v>c8smnm</v>
    <v>268435456</v>
    <v>1</v>
    <v>Powered by Refinitiv</v>
    <v>36</v>
    <v>WisdomTree:Voya YE USDUB (XNAS:UNIY)</v>
    <v>24</v>
    <v>37</v>
    <v>Finance</v>
    <v>25</v>
    <v>50.57</v>
    <v>47.47</v>
    <v>-7.3099999999999998E-2</v>
    <v>0</v>
    <v>-1.5140000000000002E-3</v>
    <v>0</v>
    <v>USD</v>
    <v>Nasdaq Stock Market</v>
    <v>XNAS</v>
    <v>1.5E-3</v>
    <v>48.305</v>
    <v>ETF</v>
    <v>45824.843750185159</v>
    <v>48.2119</v>
    <v>1259948577.51</v>
    <v>WisdomTree:Voya YE USDUB</v>
    <v>48.305</v>
    <v>48.284999999999997</v>
    <v>48.2119</v>
    <v>48.2119</v>
    <v>UNIY</v>
    <v>WisdomTree:Voya YE USDUB (XNAS:UNIY)</v>
    <v>364</v>
    <v>34423</v>
  </rv>
  <rv s="2">
    <v>8691</v>
  </rv>
  <rv s="16">
    <v>en-US</v>
    <v>ceq23m</v>
    <v>268435456</v>
    <v>1</v>
    <v>Powered by Refinitiv</v>
    <v>36</v>
    <v>SPDR SSGA My2031 Corp B (XNAS:MYCK)</v>
    <v>24</v>
    <v>37</v>
    <v>Finance</v>
    <v>25</v>
    <v>25.061299999999999</v>
    <v>23.81</v>
    <v>2.5000000000000001E-2</v>
    <v>0</v>
    <v>1.0189999999999999E-3</v>
    <v>0</v>
    <v>USD</v>
    <v>Nasdaq Stock Market</v>
    <v>XNAS</v>
    <v>1.5E-3</v>
    <v>24.58</v>
    <v>ETF</v>
    <v>45824.843750265623</v>
    <v>24.56</v>
    <v>6142924.3899999997</v>
    <v>SPDR SSGA My2031 Corp B</v>
    <v>24.58</v>
    <v>24.535</v>
    <v>24.56</v>
    <v>24.56</v>
    <v>MYCK</v>
    <v>SPDR SSGA My2031 Corp B (XNAS:MYCK)</v>
    <v>690</v>
    <v>1964</v>
  </rv>
  <rv s="2">
    <v>8693</v>
  </rv>
  <rv s="3">
    <v>https://www.bing.com/financeapi/forcetrigger?t=bx1z27&amp;q=ARCX%3aJCTR&amp;form=skydnc</v>
    <v>Learn more on Bing</v>
  </rv>
  <rv s="17">
    <v>en-US</v>
    <v>bx1z27</v>
    <v>268435456</v>
    <v>1</v>
    <v>Powered by Refinitiv</v>
    <v>38</v>
    <v>JPMorgan:Crbn Trns US Eq (ARCX:JCTR)</v>
    <v>34</v>
    <v>39</v>
    <v>Finance</v>
    <v>25</v>
    <v>83.444699999999997</v>
    <v>65.48</v>
    <v>0.99680000000000002</v>
    <v>0.86729999999999996</v>
    <v>0</v>
    <v>1.0784999999999999E-2</v>
    <v>0</v>
    <v>USD</v>
    <v>NYSE Arca</v>
    <v>ARCX</v>
    <v>1.5E-3</v>
    <v>81.284999999999997</v>
    <v>ETF</v>
    <v>45824.84027780078</v>
    <v>8695</v>
    <v>81.284999999999997</v>
    <v>5991255.8399999999</v>
    <v>JPMorgan:Crbn Trns US Eq</v>
    <v>81.284999999999997</v>
    <v>80.417699999999996</v>
    <v>81.284999999999997</v>
    <v>81.284999999999997</v>
    <v>JCTR</v>
    <v>JPMorgan:Crbn Trns US Eq (ARCX:JCTR)</v>
    <v>64</v>
    <v>56</v>
  </rv>
  <rv s="2">
    <v>8696</v>
  </rv>
  <rv s="16">
    <v>en-US</v>
    <v>ceq1zr</v>
    <v>268435456</v>
    <v>1</v>
    <v>Powered by Refinitiv</v>
    <v>36</v>
    <v>SPDR SSGA My2030 Corp B (XNAS:MYCJ)</v>
    <v>24</v>
    <v>37</v>
    <v>Finance</v>
    <v>25</v>
    <v>25.065000000000001</v>
    <v>23.94</v>
    <v>0</v>
    <v>1.2200000000000001E-4</v>
    <v>0</v>
    <v>3.0000000000000001E-3</v>
    <v>USD</v>
    <v>Nasdaq Stock Market</v>
    <v>XNAS</v>
    <v>1.5E-3</v>
    <v>24.621700000000001</v>
    <v>ETF</v>
    <v>45824.843750265623</v>
    <v>24.585000000000001</v>
    <v>16009511.15</v>
    <v>SPDR SSGA My2030 Corp B</v>
    <v>24.61</v>
    <v>24.585000000000001</v>
    <v>24.585000000000001</v>
    <v>24.588000000000001</v>
    <v>MYCJ</v>
    <v>SPDR SSGA My2030 Corp B (XNAS:MYCJ)</v>
    <v>3080</v>
    <v>4959</v>
  </rv>
  <rv s="2">
    <v>8698</v>
  </rv>
  <rv s="16">
    <v>en-US</v>
    <v>c7ugim</v>
    <v>268435456</v>
    <v>1</v>
    <v>Powered by Refinitiv</v>
    <v>36</v>
    <v>Xtrackers S&amp;P 500 Gr S&amp;S (BATS:SNPG)</v>
    <v>24</v>
    <v>37</v>
    <v>Finance</v>
    <v>17</v>
    <v>47.569000000000003</v>
    <v>36.119999999999997</v>
    <v>0.54330000000000001</v>
    <v>2.5700000000000002E-3</v>
    <v>1.1883999999999999E-2</v>
    <v>0.11890000000000001</v>
    <v>USD</v>
    <v>CBOE BZX Exchange</v>
    <v>BATS</v>
    <v>1.5E-3</v>
    <v>46.261099999999999</v>
    <v>ETF</v>
    <v>45824.84034178203</v>
    <v>46.261099999999999</v>
    <v>15861524.140000001</v>
    <v>Xtrackers S&amp;P 500 Gr S&amp;S</v>
    <v>46.261099999999999</v>
    <v>45.717799999999997</v>
    <v>46.261099999999999</v>
    <v>46.38</v>
    <v>SNPG</v>
    <v>Xtrackers S&amp;P 500 Gr S&amp;S (BATS:SNPG)</v>
    <v>189</v>
    <v>1302</v>
  </rv>
  <rv s="2">
    <v>8700</v>
  </rv>
  <rv s="16">
    <v>en-US</v>
    <v>ceq1ww</v>
    <v>268435456</v>
    <v>1</v>
    <v>Powered by Refinitiv</v>
    <v>36</v>
    <v>SPDR SSGA My2029 Corp B (XNAS:MYCI)</v>
    <v>24</v>
    <v>37</v>
    <v>Finance</v>
    <v>25</v>
    <v>25.06</v>
    <v>24.16</v>
    <v>0.01</v>
    <v>2.3879999999999998E-4</v>
    <v>4.0489999999999998E-4</v>
    <v>5.8999999999999999E-3</v>
    <v>USD</v>
    <v>Nasdaq Stock Market</v>
    <v>XNAS</v>
    <v>1.5E-3</v>
    <v>24.739699999999999</v>
    <v>ETF</v>
    <v>45824.843750265623</v>
    <v>24.704999999999998</v>
    <v>19812633.210000001</v>
    <v>SPDR SSGA My2029 Corp B</v>
    <v>24.72</v>
    <v>24.695</v>
    <v>24.704999999999998</v>
    <v>24.710899999999999</v>
    <v>MYCI</v>
    <v>SPDR SSGA My2029 Corp B (XNAS:MYCI)</v>
    <v>2274</v>
    <v>5061</v>
  </rv>
  <rv s="2">
    <v>8702</v>
  </rv>
  <rv s="3">
    <v>https://www.bing.com/financeapi/forcetrigger?t=bv6yxm&amp;q=ARCX%3aFLUD&amp;form=skydnc</v>
    <v>Learn more on Bing</v>
  </rv>
  <rv s="17">
    <v>en-US</v>
    <v>bv6yxm</v>
    <v>268435456</v>
    <v>1</v>
    <v>Powered by Refinitiv</v>
    <v>38</v>
    <v>Franklin ETF:Ult Shrt Bd (ARCX:FLUD)</v>
    <v>34</v>
    <v>39</v>
    <v>Finance</v>
    <v>25</v>
    <v>25.97</v>
    <v>24.15</v>
    <v>1.3548</v>
    <v>4.8999999999999998E-3</v>
    <v>1.4030000000000002E-3</v>
    <v>1.9650000000000001E-4</v>
    <v>3.5000000000000003E-2</v>
    <v>USD</v>
    <v>NYSE Arca</v>
    <v>ARCX</v>
    <v>1.5E-3</v>
    <v>24.97</v>
    <v>ETF</v>
    <v>45824.840277812502</v>
    <v>8704</v>
    <v>24.91</v>
    <v>148635715.68000001</v>
    <v>Franklin ETF:Ult Shrt Bd</v>
    <v>24.91</v>
    <v>24.940100000000001</v>
    <v>24.945</v>
    <v>24.98</v>
    <v>FLUD</v>
    <v>Franklin ETF:Ult Shrt Bd (ARCX:FLUD)</v>
    <v>2483</v>
    <v>1501</v>
  </rv>
  <rv s="2">
    <v>8705</v>
  </rv>
  <rv s="16">
    <v>en-US</v>
    <v>ceq1u2</v>
    <v>268435456</v>
    <v>1</v>
    <v>Powered by Refinitiv</v>
    <v>36</v>
    <v>SPDR SSGA My2028 Corp B (XNAS:MYCH)</v>
    <v>24</v>
    <v>37</v>
    <v>Finance</v>
    <v>25</v>
    <v>25.055</v>
    <v>24.39</v>
    <v>1.4999999999999999E-2</v>
    <v>4.0239999999999997E-4</v>
    <v>6.0400000000000004E-4</v>
    <v>0.01</v>
    <v>USD</v>
    <v>Nasdaq Stock Market</v>
    <v>XNAS</v>
    <v>1.5E-3</v>
    <v>24.87</v>
    <v>ETF</v>
    <v>45824.843750265623</v>
    <v>24.85</v>
    <v>22392495.899999999</v>
    <v>SPDR SSGA My2028 Corp B</v>
    <v>24.86</v>
    <v>24.835000000000001</v>
    <v>24.85</v>
    <v>24.86</v>
    <v>MYCH</v>
    <v>SPDR SSGA My2028 Corp B (XNAS:MYCH)</v>
    <v>7110</v>
    <v>5498</v>
  </rv>
  <rv s="2">
    <v>8707</v>
  </rv>
  <rv s="16">
    <v>en-US</v>
    <v>cc5mr7</v>
    <v>268435456</v>
    <v>1</v>
    <v>Powered by Refinitiv</v>
    <v>36</v>
    <v>RBB:F/m 3-Yr Inv Gr Cr B (XNAS:ZTRE)</v>
    <v>24</v>
    <v>37</v>
    <v>Finance</v>
    <v>25</v>
    <v>51.36</v>
    <v>49.680100000000003</v>
    <v>2.41E-2</v>
    <v>0</v>
    <v>4.7550000000000001E-4</v>
    <v>0</v>
    <v>USD</v>
    <v>Nasdaq Stock Market</v>
    <v>XNAS</v>
    <v>1.5E-3</v>
    <v>50.72</v>
    <v>ETF</v>
    <v>45824.843750034372</v>
    <v>50.709899999999998</v>
    <v>154476256.18000001</v>
    <v>RBB:F/m 3-Yr Inv Gr Cr B</v>
    <v>50.71</v>
    <v>50.685899999999997</v>
    <v>50.71</v>
    <v>50.71</v>
    <v>ZTRE</v>
    <v>RBB:F/m 3-Yr Inv Gr Cr B (XNAS:ZTRE)</v>
    <v>10794</v>
    <v>2861</v>
  </rv>
  <rv s="2">
    <v>8709</v>
  </rv>
  <rv s="3">
    <v>https://www.bing.com/financeapi/forcetrigger?t=bzrfjc&amp;q=ARCX%3aMIDE&amp;form=skydnc</v>
    <v>Learn more on Bing</v>
  </rv>
  <rv s="17">
    <v>en-US</v>
    <v>bzrfjc</v>
    <v>268435456</v>
    <v>1</v>
    <v>Powered by Refinitiv</v>
    <v>38</v>
    <v>Xtrackers S&amp;P MC 400 S&amp;S (ARCX:MIDE)</v>
    <v>34</v>
    <v>39</v>
    <v>Finance</v>
    <v>25</v>
    <v>33.49</v>
    <v>25.073599999999999</v>
    <v>1.0289999999999999</v>
    <v>0.4123</v>
    <v>0</v>
    <v>1.3935999999999999E-2</v>
    <v>0</v>
    <v>USD</v>
    <v>NYSE Arca</v>
    <v>ARCX</v>
    <v>1.5E-3</v>
    <v>29.9986</v>
    <v>ETF</v>
    <v>45824.84027780078</v>
    <v>8711</v>
    <v>29.97</v>
    <v>5322736.17</v>
    <v>Xtrackers S&amp;P MC 400 S&amp;S</v>
    <v>29.97</v>
    <v>29.586300000000001</v>
    <v>29.9986</v>
    <v>29.9986</v>
    <v>MIDE</v>
    <v>Xtrackers S&amp;P MC 400 S&amp;S (ARCX:MIDE)</v>
    <v>248</v>
    <v>766</v>
  </rv>
  <rv s="2">
    <v>8712</v>
  </rv>
  <rv s="16">
    <v>en-US</v>
    <v>ceq1r7</v>
    <v>268435456</v>
    <v>1</v>
    <v>Powered by Refinitiv</v>
    <v>36</v>
    <v>SPDR SSGA My2027 Corp B (XNAS:MYCG)</v>
    <v>24</v>
    <v>37</v>
    <v>Finance</v>
    <v>25</v>
    <v>27.31</v>
    <v>24.614999999999998</v>
    <v>0.01</v>
    <v>-6.0280000000000002E-4</v>
    <v>4.0200000000000001E-4</v>
    <v>-1.4999999999999999E-2</v>
    <v>USD</v>
    <v>Nasdaq Stock Market</v>
    <v>XNAS</v>
    <v>1.5E-3</v>
    <v>24.885000000000002</v>
    <v>ETF</v>
    <v>45824.843750265623</v>
    <v>24.885000000000002</v>
    <v>17438221.629999999</v>
    <v>SPDR SSGA My2027 Corp B</v>
    <v>24.885000000000002</v>
    <v>24.875</v>
    <v>24.885000000000002</v>
    <v>24.87</v>
    <v>MYCG</v>
    <v>SPDR SSGA My2027 Corp B (XNAS:MYCG)</v>
    <v>99</v>
    <v>3523</v>
  </rv>
  <rv s="2">
    <v>8714</v>
  </rv>
  <rv s="16">
    <v>en-US</v>
    <v>cc5mu2</v>
    <v>268435456</v>
    <v>1</v>
    <v>Powered by Refinitiv</v>
    <v>36</v>
    <v>RBB:F/m 2-Yr Inv Gr Cr B (XNAS:ZTWO)</v>
    <v>24</v>
    <v>37</v>
    <v>Finance</v>
    <v>25</v>
    <v>51</v>
    <v>49.77</v>
    <v>1.4999999999999999E-2</v>
    <v>0</v>
    <v>2.9690000000000001E-4</v>
    <v>0</v>
    <v>USD</v>
    <v>Nasdaq Stock Market</v>
    <v>XNAS</v>
    <v>1.5E-3</v>
    <v>50.540100000000002</v>
    <v>ETF</v>
    <v>45824.843750034372</v>
    <v>50.529899999999998</v>
    <v>133609109.42</v>
    <v>RBB:F/m 2-Yr Inv Gr Cr B</v>
    <v>50.53</v>
    <v>50.515000000000001</v>
    <v>50.53</v>
    <v>50.53</v>
    <v>ZTWO</v>
    <v>RBB:F/m 2-Yr Inv Gr Cr B (XNAS:ZTWO)</v>
    <v>1265</v>
    <v>3230</v>
  </rv>
  <rv s="2">
    <v>8716</v>
  </rv>
  <rv s="3">
    <v>https://www.bing.com/financeapi/forcetrigger?t=bx1yyc&amp;q=ARCX%3aAVMU&amp;form=skydnc</v>
    <v>Learn more on Bing</v>
  </rv>
  <rv s="17">
    <v>en-US</v>
    <v>bx1yyc</v>
    <v>268435456</v>
    <v>1</v>
    <v>Powered by Refinitiv</v>
    <v>38</v>
    <v>Avantis Core Mun Fxd Inc (ARCX:AVMU)</v>
    <v>34</v>
    <v>39</v>
    <v>Finance</v>
    <v>25</v>
    <v>47.04</v>
    <v>42.23</v>
    <v>0.91869999999999996</v>
    <v>3.5000000000000003E-2</v>
    <v>0</v>
    <v>7.8780000000000007E-4</v>
    <v>0</v>
    <v>USD</v>
    <v>NYSE Arca</v>
    <v>ARCX</v>
    <v>1.5E-3</v>
    <v>44.515000000000001</v>
    <v>ETF</v>
    <v>45824.840277823438</v>
    <v>8718</v>
    <v>44.405000000000001</v>
    <v>147260876.13999999</v>
    <v>Avantis Core Mun Fxd Inc</v>
    <v>44.42</v>
    <v>44.424999999999997</v>
    <v>44.46</v>
    <v>44.46</v>
    <v>AVMU</v>
    <v>Avantis Core Mun Fxd Inc (ARCX:AVMU)</v>
    <v>9717</v>
    <v>17033</v>
  </rv>
  <rv s="2">
    <v>8719</v>
  </rv>
  <rv s="16">
    <v>en-US</v>
    <v>cfbvk2</v>
    <v>268435456</v>
    <v>1</v>
    <v>Powered by Refinitiv</v>
    <v>36</v>
    <v>AAM SLC Low Duration Inc (ARCX:LODI)</v>
    <v>24</v>
    <v>37</v>
    <v>Finance</v>
    <v>25</v>
    <v>26.24</v>
    <v>24.73</v>
    <v>0</v>
    <v>0</v>
    <v>0</v>
    <v>0</v>
    <v>USD</v>
    <v>NYSE Arca</v>
    <v>ARCX</v>
    <v>1.5E-3</v>
    <v>25.15</v>
    <v>ETF</v>
    <v>45824.840277789066</v>
    <v>25.085000000000001</v>
    <v>56734973.770000003</v>
    <v>AAM SLC Low Duration Inc</v>
    <v>25.085000000000001</v>
    <v>25.09</v>
    <v>25.09</v>
    <v>25.09</v>
    <v>LODI</v>
    <v>AAM SLC Low Duration Inc (ARCX:LODI)</v>
    <v>5294</v>
    <v>4131</v>
  </rv>
  <rv s="2">
    <v>8721</v>
  </rv>
  <rv s="16">
    <v>en-US</v>
    <v>c7pbim</v>
    <v>268435456</v>
    <v>1</v>
    <v>Powered by Refinitiv</v>
    <v>36</v>
    <v>NYLI:Cdm US MCE (ARCX:IQSM)</v>
    <v>24</v>
    <v>37</v>
    <v>Finance</v>
    <v>25</v>
    <v>35.341200000000001</v>
    <v>26.78</v>
    <v>0.375</v>
    <v>-4.1570000000000002E-4</v>
    <v>1.1949000000000001E-2</v>
    <v>-1.32E-2</v>
    <v>USD</v>
    <v>NYSE Arca</v>
    <v>ARCX</v>
    <v>1.5E-3</v>
    <v>31.757200000000001</v>
    <v>ETF</v>
    <v>45824.84027780078</v>
    <v>31.757200000000001</v>
    <v>208165620.53</v>
    <v>NYLI:Cdm US MCE</v>
    <v>31.757200000000001</v>
    <v>31.382200000000001</v>
    <v>31.757200000000001</v>
    <v>31.744</v>
    <v>IQSM</v>
    <v>NYLI:Cdm US MCE (ARCX:IQSM)</v>
    <v>45</v>
    <v>3421</v>
  </rv>
  <rv s="2">
    <v>8723</v>
  </rv>
  <rv s="3">
    <v>https://www.bing.com/financeapi/forcetrigger?t=a22bww&amp;q=ARCX%3aRVNU&amp;form=skydnc</v>
    <v>Learn more on Bing</v>
  </rv>
  <rv s="17">
    <v>en-US</v>
    <v>a22bww</v>
    <v>268435456</v>
    <v>1</v>
    <v>Powered by Refinitiv</v>
    <v>38</v>
    <v>Xtrackers Mun Inf Rev Bd (ARCX:RVNU)</v>
    <v>34</v>
    <v>39</v>
    <v>Finance</v>
    <v>25</v>
    <v>26.27</v>
    <v>22.51</v>
    <v>1.5035000000000001</v>
    <v>0.17</v>
    <v>0</v>
    <v>7.1699999999999993E-3</v>
    <v>0</v>
    <v>USD</v>
    <v>NYSE Arca</v>
    <v>ARCX</v>
    <v>1.5E-3</v>
    <v>23.88</v>
    <v>ETF</v>
    <v>45824.840277812502</v>
    <v>8725</v>
    <v>23.66</v>
    <v>130943118.84999999</v>
    <v>Xtrackers Mun Inf Rev Bd</v>
    <v>23.82</v>
    <v>23.71</v>
    <v>23.88</v>
    <v>23.88</v>
    <v>RVNU</v>
    <v>Xtrackers Mun Inf Rev Bd (ARCX:RVNU)</v>
    <v>26195</v>
    <v>47326</v>
  </rv>
  <rv s="2">
    <v>8726</v>
  </rv>
  <rv s="3">
    <v>https://www.bing.com/financeapi/forcetrigger?t=azm7z2&amp;q=ARCX%3aPULS&amp;form=skydnc</v>
    <v>Learn more on Bing</v>
  </rv>
  <rv s="17">
    <v>en-US</v>
    <v>azm7z2</v>
    <v>268435456</v>
    <v>1</v>
    <v>Powered by Refinitiv</v>
    <v>38</v>
    <v>PGIM Ultra Short Bond (ARCX:PULS)</v>
    <v>34</v>
    <v>39</v>
    <v>Finance</v>
    <v>25</v>
    <v>49.81</v>
    <v>49.34</v>
    <v>0.91459999999999997</v>
    <v>0.02</v>
    <v>0</v>
    <v>4.0289999999999998E-4</v>
    <v>0</v>
    <v>USD</v>
    <v>NYSE Arca</v>
    <v>ARCX</v>
    <v>1.5E-3</v>
    <v>49.66</v>
    <v>ETF</v>
    <v>45824.924935810159</v>
    <v>8728</v>
    <v>49.64</v>
    <v>11330704700.200001</v>
    <v>PGIM Ultra Short Bond</v>
    <v>49.65</v>
    <v>49.64</v>
    <v>49.66</v>
    <v>49.66</v>
    <v>PULS</v>
    <v>PGIM Ultra Short Bond (ARCX:PULS)</v>
    <v>1675310</v>
    <v>2238228</v>
  </rv>
  <rv s="2">
    <v>8729</v>
  </rv>
  <rv s="3">
    <v>https://www.bing.com/financeapi/forcetrigger?t=a245oc&amp;q=ARCX%3aTFLO&amp;form=skydnc</v>
    <v>Learn more on Bing</v>
  </rv>
  <rv s="21">
    <v>en-US</v>
    <v>a245oc</v>
    <v>268435456</v>
    <v>1</v>
    <v>Powered by Refinitiv</v>
    <v>46</v>
    <v>iShares:Tr Fl Rate Bond (ARCX:TFLO)</v>
    <v>34</v>
    <v>37</v>
    <v>Finance</v>
    <v>35</v>
    <v>50.69</v>
    <v>50.36</v>
    <v>0.02</v>
    <v>0</v>
    <v>3.9559999999999997E-4</v>
    <v>0</v>
    <v>USD</v>
    <v>NYSE Arca</v>
    <v>ARCX</v>
    <v>1.5E-3</v>
    <v>50.57</v>
    <v>ETF</v>
    <v>45824.935423888281</v>
    <v>8731</v>
    <v>50.56</v>
    <v>6999162151.75</v>
    <v>iShares:Tr Fl Rate Bond</v>
    <v>50.57</v>
    <v>50.55</v>
    <v>50.57</v>
    <v>50.57</v>
    <v>TFLO</v>
    <v>iShares:Tr Fl Rate Bond (ARCX:TFLO)</v>
    <v>987374</v>
    <v>2005023</v>
  </rv>
  <rv s="2">
    <v>8732</v>
  </rv>
  <rv s="3">
    <v>https://www.bing.com/financeapi/forcetrigger?t=a22xh7&amp;q=XNAS%3aSHV&amp;form=skydnc</v>
    <v>Learn more on Bing</v>
  </rv>
  <rv s="17">
    <v>en-US</v>
    <v>a22xh7</v>
    <v>268435456</v>
    <v>1</v>
    <v>Powered by Refinitiv</v>
    <v>38</v>
    <v>iShares:Sh Trs Bd ETF (XNAS:SHV)</v>
    <v>34</v>
    <v>39</v>
    <v>Finance</v>
    <v>35</v>
    <v>110.64</v>
    <v>109.91</v>
    <v>1.2035</v>
    <v>0</v>
    <v>-9.070999999999999E-5</v>
    <v>0</v>
    <v>-0.01</v>
    <v>USD</v>
    <v>Nasdaq Stock Market</v>
    <v>XNAS</v>
    <v>1.5E-3</v>
    <v>110.24</v>
    <v>ETF</v>
    <v>45824.931002522659</v>
    <v>8734</v>
    <v>110.23</v>
    <v>20599980948.34</v>
    <v>iShares:Sh Trs Bd ETF</v>
    <v>110.24</v>
    <v>110.24</v>
    <v>110.24</v>
    <v>110.23</v>
    <v>SHV</v>
    <v>iShares:Sh Trs Bd ETF (XNAS:SHV)</v>
    <v>2222436</v>
    <v>3130261</v>
  </rv>
  <rv s="2">
    <v>8735</v>
  </rv>
  <rv s="3">
    <v>https://www.bing.com/financeapi/forcetrigger?t=c2lzxm&amp;q=ARCX%3aQVMM&amp;form=skydnc</v>
    <v>Learn more on Bing</v>
  </rv>
  <rv s="17">
    <v>en-US</v>
    <v>c2lzxm</v>
    <v>268435456</v>
    <v>1</v>
    <v>Powered by Refinitiv</v>
    <v>38</v>
    <v>Invesco S&amp;P MC 400 QVM M (ARCX:QVMM)</v>
    <v>34</v>
    <v>39</v>
    <v>Finance</v>
    <v>25</v>
    <v>31.559899999999999</v>
    <v>23.58</v>
    <v>1.0029999999999999</v>
    <v>0.30669999999999997</v>
    <v>0</v>
    <v>1.0985E-2</v>
    <v>0</v>
    <v>USD</v>
    <v>NYSE Arca</v>
    <v>ARCX</v>
    <v>1.5E-3</v>
    <v>28.227</v>
    <v>ETF</v>
    <v>45824.840277823438</v>
    <v>8737</v>
    <v>28.227</v>
    <v>339563654.87</v>
    <v>Invesco S&amp;P MC 400 QVM M</v>
    <v>28.227</v>
    <v>27.920300000000001</v>
    <v>28.227</v>
    <v>28.227</v>
    <v>QVMM</v>
    <v>Invesco S&amp;P MC 400 QVM M (ARCX:QVMM)</v>
    <v>30</v>
    <v>648</v>
  </rv>
  <rv s="2">
    <v>8738</v>
  </rv>
  <rv s="16">
    <v>en-US</v>
    <v>c732hw</v>
    <v>268435456</v>
    <v>1</v>
    <v>Powered by Refinitiv</v>
    <v>36</v>
    <v>RBB:US Treas 3 Month Bl (XNAS:TBIL)</v>
    <v>24</v>
    <v>37</v>
    <v>Finance</v>
    <v>35</v>
    <v>50.05</v>
    <v>49.81</v>
    <v>0</v>
    <v>0</v>
    <v>0</v>
    <v>0</v>
    <v>USD</v>
    <v>Nasdaq Stock Market</v>
    <v>XNAS</v>
    <v>1.5E-3</v>
    <v>49.93</v>
    <v>ETF</v>
    <v>45824.935160532033</v>
    <v>49.92</v>
    <v>5855737220.4300003</v>
    <v>RBB:US Treas 3 Month Bl</v>
    <v>49.92</v>
    <v>49.92</v>
    <v>49.92</v>
    <v>49.92</v>
    <v>TBIL</v>
    <v>RBB:US Treas 3 Month Bl (XNAS:TBIL)</v>
    <v>1332786</v>
    <v>1698988</v>
  </rv>
  <rv s="2">
    <v>8740</v>
  </rv>
  <rv s="16">
    <v>en-US</v>
    <v>c92sh7</v>
    <v>268435456</v>
    <v>1</v>
    <v>Powered by Refinitiv</v>
    <v>36</v>
    <v>RBB:US Treas 6 Month Bl (XNAS:XBIL)</v>
    <v>24</v>
    <v>37</v>
    <v>Finance</v>
    <v>25</v>
    <v>50.210900000000002</v>
    <v>49.87</v>
    <v>1.4999999999999999E-2</v>
    <v>0</v>
    <v>2.9960000000000002E-4</v>
    <v>0</v>
    <v>USD</v>
    <v>Nasdaq Stock Market</v>
    <v>XNAS</v>
    <v>1.5E-3</v>
    <v>50.08</v>
    <v>ETF</v>
    <v>45824.843750092186</v>
    <v>50.07</v>
    <v>782910118.83000004</v>
    <v>RBB:US Treas 6 Month Bl</v>
    <v>50.08</v>
    <v>50.06</v>
    <v>50.075000000000003</v>
    <v>50.075000000000003</v>
    <v>XBIL</v>
    <v>RBB:US Treas 6 Month Bl (XNAS:XBIL)</v>
    <v>123306</v>
    <v>159623</v>
  </rv>
  <rv s="2">
    <v>8742</v>
  </rv>
  <rv s="3">
    <v>https://www.bing.com/financeapi/forcetrigger?t=a252im&amp;q=ARCX%3aUSFR&amp;form=skydnc</v>
    <v>Learn more on Bing</v>
  </rv>
  <rv s="21">
    <v>en-US</v>
    <v>a252im</v>
    <v>268435456</v>
    <v>1</v>
    <v>Powered by Refinitiv</v>
    <v>46</v>
    <v>WisdomTree:Flt Rate Trs (ARCX:USFR)</v>
    <v>34</v>
    <v>37</v>
    <v>Finance</v>
    <v>35</v>
    <v>50.51</v>
    <v>50.19</v>
    <v>5.0000000000000001E-3</v>
    <v>1.9829999999999999E-6</v>
    <v>9.9190000000000004E-5</v>
    <v>1E-4</v>
    <v>USD</v>
    <v>NYSE Arca</v>
    <v>ARCX</v>
    <v>1.5E-3</v>
    <v>50.42</v>
    <v>ETF</v>
    <v>45824.941073680471</v>
    <v>8744</v>
    <v>50.41</v>
    <v>18878924193.220001</v>
    <v>WisdomTree:Flt Rate Trs</v>
    <v>50.42</v>
    <v>50.41</v>
    <v>50.414999999999999</v>
    <v>50.420099999999998</v>
    <v>USFR</v>
    <v>WisdomTree:Flt Rate Trs (ARCX:USFR)</v>
    <v>3260480</v>
    <v>3892054</v>
  </rv>
  <rv s="2">
    <v>8745</v>
  </rv>
  <rv s="3">
    <v>https://www.bing.com/financeapi/forcetrigger?t=a1t2xm&amp;q=ARCX%3aFLRN&amp;form=skydnc</v>
    <v>Learn more on Bing</v>
  </rv>
  <rv s="21">
    <v>en-US</v>
    <v>a1t2xm</v>
    <v>268435456</v>
    <v>1</v>
    <v>Powered by Refinitiv</v>
    <v>46</v>
    <v>SPDR Bbg IG Floatng Rate (ARCX:FLRN)</v>
    <v>34</v>
    <v>37</v>
    <v>Finance</v>
    <v>25</v>
    <v>30.88</v>
    <v>30.01</v>
    <v>0.01</v>
    <v>0</v>
    <v>3.2539999999999999E-4</v>
    <v>0</v>
    <v>USD</v>
    <v>NYSE Arca</v>
    <v>ARCX</v>
    <v>1.5E-3</v>
    <v>30.74</v>
    <v>ETF</v>
    <v>45824.886355092189</v>
    <v>8747</v>
    <v>30.73</v>
    <v>2757500441.8899999</v>
    <v>SPDR Bbg IG Floatng Rate</v>
    <v>30.74</v>
    <v>30.73</v>
    <v>30.74</v>
    <v>30.74</v>
    <v>FLRN</v>
    <v>SPDR Bbg IG Floatng Rate (ARCX:FLRN)</v>
    <v>541194</v>
    <v>680667</v>
  </rv>
  <rv s="2">
    <v>8748</v>
  </rv>
  <rv s="16">
    <v>en-US</v>
    <v>caytfr</v>
    <v>268435456</v>
    <v>1</v>
    <v>Powered by Refinitiv</v>
    <v>36</v>
    <v>DFA Ultrashort Fixed Inc (ARCX:DUSB)</v>
    <v>24</v>
    <v>37</v>
    <v>Finance</v>
    <v>25</v>
    <v>51.045000000000002</v>
    <v>50.21</v>
    <v>0.01</v>
    <v>0</v>
    <v>1.9679999999999999E-4</v>
    <v>0</v>
    <v>USD</v>
    <v>NYSE Arca</v>
    <v>ARCX</v>
    <v>1.5E-3</v>
    <v>50.85</v>
    <v>ETF</v>
    <v>45824.84027780078</v>
    <v>50.8</v>
    <v>1231803519.8</v>
    <v>DFA Ultrashort Fixed Inc</v>
    <v>50.8</v>
    <v>50.81</v>
    <v>50.82</v>
    <v>50.82</v>
    <v>DUSB</v>
    <v>DFA Ultrashort Fixed Inc (ARCX:DUSB)</v>
    <v>172401</v>
    <v>198640</v>
  </rv>
  <rv s="2">
    <v>8750</v>
  </rv>
  <rv s="16">
    <v>en-US</v>
    <v>c838a2</v>
    <v>268435456</v>
    <v>1</v>
    <v>Powered by Refinitiv</v>
    <v>36</v>
    <v>RBB:US Treas 12 Month Bl (XNAS:OBIL)</v>
    <v>24</v>
    <v>37</v>
    <v>Finance</v>
    <v>25</v>
    <v>50.31</v>
    <v>49.66</v>
    <v>-5.0000000000000001E-3</v>
    <v>0</v>
    <v>-9.9859999999999996E-5</v>
    <v>0</v>
    <v>USD</v>
    <v>Nasdaq Stock Market</v>
    <v>XNAS</v>
    <v>1.5E-3</v>
    <v>50.07</v>
    <v>ETF</v>
    <v>45824.843750196094</v>
    <v>50.06</v>
    <v>272781830.97000003</v>
    <v>RBB:US Treas 12 Month Bl</v>
    <v>50.06</v>
    <v>50.07</v>
    <v>50.064999999999998</v>
    <v>50.064999999999998</v>
    <v>OBIL</v>
    <v>RBB:US Treas 12 Month Bl (XNAS:OBIL)</v>
    <v>28686</v>
    <v>64438</v>
  </rv>
  <rv s="2">
    <v>8752</v>
  </rv>
  <rv s="16">
    <v>en-US</v>
    <v>caccf2</v>
    <v>268435456</v>
    <v>1</v>
    <v>Powered by Refinitiv</v>
    <v>36</v>
    <v>Xtrackers Smcndctr Sl Eq (XNAS:CHPS)</v>
    <v>24</v>
    <v>37</v>
    <v>Finance</v>
    <v>25</v>
    <v>38.200000000000003</v>
    <v>22.35</v>
    <v>0.85</v>
    <v>0</v>
    <v>2.6439000000000001E-2</v>
    <v>0</v>
    <v>USD</v>
    <v>Nasdaq Stock Market</v>
    <v>XNAS</v>
    <v>1.5E-3</v>
    <v>33</v>
    <v>ETF</v>
    <v>45824.843750185159</v>
    <v>33</v>
    <v>6975778.6900000004</v>
    <v>Xtrackers Smcndctr Sl Eq</v>
    <v>33</v>
    <v>32.15</v>
    <v>33</v>
    <v>33</v>
    <v>CHPS</v>
    <v>Xtrackers Smcndctr Sl Eq (XNAS:CHPS)</v>
    <v>132</v>
    <v>1151</v>
  </rv>
  <rv s="2">
    <v>8754</v>
  </rv>
  <rv s="3">
    <v>https://www.bing.com/financeapi/forcetrigger?t=a1tuxm&amp;q=ARCX%3aGHYB&amp;form=skydnc</v>
    <v>Learn more on Bing</v>
  </rv>
  <rv s="17">
    <v>en-US</v>
    <v>a1tuxm</v>
    <v>268435456</v>
    <v>1</v>
    <v>Powered by Refinitiv</v>
    <v>38</v>
    <v>Goldman:Acc Hi Yld Cp Bd (ARCX:GHYB)</v>
    <v>34</v>
    <v>39</v>
    <v>Finance</v>
    <v>25</v>
    <v>45.6999</v>
    <v>42.1601</v>
    <v>1.5398000000000001</v>
    <v>0.15679999999999999</v>
    <v>1.7875000000000002E-2</v>
    <v>3.5119999999999999E-3</v>
    <v>0.80079999999999996</v>
    <v>USD</v>
    <v>NYSE Arca</v>
    <v>ARCX</v>
    <v>1.5E-3</v>
    <v>44.89</v>
    <v>ETF</v>
    <v>45824.91504821719</v>
    <v>8756</v>
    <v>44.700099999999999</v>
    <v>109882642.16</v>
    <v>Goldman:Acc Hi Yld Cp Bd</v>
    <v>44.89</v>
    <v>44.642400000000002</v>
    <v>44.799199999999999</v>
    <v>45.6</v>
    <v>GHYB</v>
    <v>Goldman:Acc Hi Yld Cp Bd (ARCX:GHYB)</v>
    <v>10190</v>
    <v>26005</v>
  </rv>
  <rv s="2">
    <v>8757</v>
  </rv>
  <rv s="3">
    <v>https://www.bing.com/financeapi/forcetrigger?t=a1t252&amp;q=BATS%3aFLOT&amp;form=skydnc</v>
    <v>Learn more on Bing</v>
  </rv>
  <rv s="21">
    <v>en-US</v>
    <v>a1t252</v>
    <v>268435456</v>
    <v>1</v>
    <v>Powered by Refinitiv</v>
    <v>46</v>
    <v>iShares:Floating Rt Bond (BATS:FLOT)</v>
    <v>34</v>
    <v>37</v>
    <v>Finance</v>
    <v>17</v>
    <v>51.34</v>
    <v>49.75</v>
    <v>0.02</v>
    <v>7.8590000000000005E-6</v>
    <v>3.9309999999999996E-4</v>
    <v>4.0000000000000002E-4</v>
    <v>USD</v>
    <v>CBOE BZX Exchange</v>
    <v>BATS</v>
    <v>1.5E-3</v>
    <v>50.91</v>
    <v>ETF</v>
    <v>45824.915275925778</v>
    <v>8759</v>
    <v>50.88</v>
    <v>8870643854.0499992</v>
    <v>iShares:Floating Rt Bond</v>
    <v>50.89</v>
    <v>50.88</v>
    <v>50.9</v>
    <v>50.900399999999998</v>
    <v>FLOT</v>
    <v>iShares:Floating Rt Bond (BATS:FLOT)</v>
    <v>915562</v>
    <v>1245239</v>
  </rv>
  <rv s="2">
    <v>8760</v>
  </rv>
  <rv s="16">
    <v>en-US</v>
    <v>cdlgdm</v>
    <v>268435456</v>
    <v>1</v>
    <v>Powered by Refinitiv</v>
    <v>36</v>
    <v>PGIM Ultra Short MB (ARCX:PUSH)</v>
    <v>24</v>
    <v>37</v>
    <v>Finance</v>
    <v>25</v>
    <v>50.76</v>
    <v>49.87</v>
    <v>3.5000000000000003E-2</v>
    <v>1.3930000000000001E-3</v>
    <v>6.9700000000000003E-4</v>
    <v>7.0000000000000007E-2</v>
    <v>USD</v>
    <v>NYSE Arca</v>
    <v>ARCX</v>
    <v>1.5E-3</v>
    <v>50.25</v>
    <v>ETF</v>
    <v>45824.840277789066</v>
    <v>50.213999999999999</v>
    <v>30168453.579999998</v>
    <v>PGIM Ultra Short MB</v>
    <v>50.24</v>
    <v>50.215000000000003</v>
    <v>50.25</v>
    <v>50.32</v>
    <v>PUSH</v>
    <v>PGIM Ultra Short MB (ARCX:PUSH)</v>
    <v>944</v>
    <v>4987</v>
  </rv>
  <rv s="2">
    <v>8762</v>
  </rv>
  <rv s="3">
    <v>https://www.bing.com/financeapi/forcetrigger?t=b1s9pr&amp;q=BATS%3aFLDR&amp;form=skydnc</v>
    <v>Learn more on Bing</v>
  </rv>
  <rv s="17">
    <v>en-US</v>
    <v>b1s9pr</v>
    <v>268435456</v>
    <v>1</v>
    <v>Powered by Refinitiv</v>
    <v>38</v>
    <v>Fidelity Low Dr Bd Fct (BATS:FLDR)</v>
    <v>34</v>
    <v>39</v>
    <v>Finance</v>
    <v>17</v>
    <v>51.996699999999997</v>
    <v>49.73</v>
    <v>0.12239999999999999</v>
    <v>0.02</v>
    <v>0</v>
    <v>3.9960000000000001E-4</v>
    <v>0</v>
    <v>USD</v>
    <v>CBOE BZX Exchange</v>
    <v>BATS</v>
    <v>1.5E-3</v>
    <v>50.08</v>
    <v>ETF</v>
    <v>45824.840302314064</v>
    <v>8764</v>
    <v>50.06</v>
    <v>888957155.71000004</v>
    <v>Fidelity Low Dr Bd Fct</v>
    <v>50.07</v>
    <v>50.05</v>
    <v>50.07</v>
    <v>50.07</v>
    <v>FLDR</v>
    <v>Fidelity Low Dr Bd Fct (BATS:FLDR)</v>
    <v>105248</v>
    <v>210441</v>
  </rv>
  <rv s="2">
    <v>8765</v>
  </rv>
  <rv s="16">
    <v>en-US</v>
    <v>c7323m</v>
    <v>268435456</v>
    <v>1</v>
    <v>Powered by Refinitiv</v>
    <v>36</v>
    <v>RBB:US Treas 2 Yr Note (XNAS:UTWO)</v>
    <v>24</v>
    <v>37</v>
    <v>Finance</v>
    <v>25</v>
    <v>48.86</v>
    <v>47.71</v>
    <v>0</v>
    <v>0</v>
    <v>0</v>
    <v>0</v>
    <v>USD</v>
    <v>Nasdaq Stock Market</v>
    <v>XNAS</v>
    <v>1.5E-3</v>
    <v>48.29</v>
    <v>ETF</v>
    <v>45824.843750185159</v>
    <v>48.255000000000003</v>
    <v>381394217.94</v>
    <v>RBB:US Treas 2 Yr Note</v>
    <v>48.26</v>
    <v>48.26</v>
    <v>48.26</v>
    <v>48.26</v>
    <v>UTWO</v>
    <v>RBB:US Treas 2 Yr Note (XNAS:UTWO)</v>
    <v>38258</v>
    <v>63459</v>
  </rv>
  <rv s="2">
    <v>8767</v>
  </rv>
  <rv s="20">
    <v>en-US</v>
    <v>ccoenm</v>
    <v>268435456</v>
    <v>1</v>
    <v>Powered by Refinitiv</v>
    <v>44</v>
    <v>WisdomTree:1-3 Yr LdTr (XNAS:USSH)</v>
    <v>24</v>
    <v>45</v>
    <v>Finance</v>
    <v>43</v>
    <v>51.008400000000002</v>
    <v>49.844999999999999</v>
    <v>-1.4999999999999999E-2</v>
    <v>-2.966E-4</v>
    <v>USD</v>
    <v>Nasdaq Stock Market</v>
    <v>XNAS</v>
    <v>1.5E-3</v>
    <v>50.56</v>
    <v>ETF</v>
    <v>45824.843750185159</v>
    <v>50.56</v>
    <v>10613660.119999999</v>
    <v>WisdomTree:1-3 Yr LdTr</v>
    <v>50.56</v>
    <v>50.575000000000003</v>
    <v>50.56</v>
    <v>USSH</v>
    <v>WisdomTree:1-3 Yr LdTr (XNAS:USSH)</v>
    <v>0</v>
    <v>2037</v>
  </rv>
  <rv s="2">
    <v>8769</v>
  </rv>
  <rv s="16">
    <v>en-US</v>
    <v>ceq1oc</v>
    <v>268435456</v>
    <v>1</v>
    <v>Powered by Refinitiv</v>
    <v>36</v>
    <v>SPDR SSGA My2026 Corp B (XNAS:MYCF)</v>
    <v>24</v>
    <v>37</v>
    <v>Finance</v>
    <v>25</v>
    <v>27.47</v>
    <v>24.85</v>
    <v>1.4999999999999999E-2</v>
    <v>0</v>
    <v>5.9979999999999994E-4</v>
    <v>0</v>
    <v>USD</v>
    <v>Nasdaq Stock Market</v>
    <v>XNAS</v>
    <v>1.5E-3</v>
    <v>25.024999999999999</v>
    <v>ETF</v>
    <v>45824.843750265623</v>
    <v>25.024999999999999</v>
    <v>27548995.170000002</v>
    <v>SPDR SSGA My2026 Corp B</v>
    <v>25.024999999999999</v>
    <v>25.01</v>
    <v>25.024999999999999</v>
    <v>25.024999999999999</v>
    <v>MYCF</v>
    <v>SPDR SSGA My2026 Corp B (XNAS:MYCF)</v>
    <v>103</v>
    <v>26241</v>
  </rv>
  <rv s="2">
    <v>8771</v>
  </rv>
  <rv s="3">
    <v>https://www.bing.com/financeapi/forcetrigger?t=c68m27&amp;q=BATS%3aSELV&amp;form=skydnc</v>
    <v>Learn more on Bing</v>
  </rv>
  <rv s="17">
    <v>en-US</v>
    <v>c68m27</v>
    <v>268435456</v>
    <v>1</v>
    <v>Powered by Refinitiv</v>
    <v>38</v>
    <v>SEI Enh Low Vol US LC (BATS:SELV)</v>
    <v>34</v>
    <v>39</v>
    <v>Finance</v>
    <v>17</v>
    <v>31.16</v>
    <v>27.32</v>
    <v>0.72529999999999994</v>
    <v>8.0699999999999994E-2</v>
    <v>0</v>
    <v>2.6129999999999999E-3</v>
    <v>0</v>
    <v>USD</v>
    <v>CBOE BZX Exchange</v>
    <v>BATS</v>
    <v>1.5E-3</v>
    <v>31.14</v>
    <v>ETF</v>
    <v>45824.840336284375</v>
    <v>8773</v>
    <v>30.92</v>
    <v>168285295.16</v>
    <v>SEI Enh Low Vol US LC</v>
    <v>31.14</v>
    <v>30.884399999999999</v>
    <v>30.9651</v>
    <v>30.9651</v>
    <v>SELV</v>
    <v>SEI Enh Low Vol US LC (BATS:SELV)</v>
    <v>4396</v>
    <v>19370</v>
  </rv>
  <rv s="2">
    <v>8774</v>
  </rv>
  <rv s="3">
    <v>https://www.bing.com/financeapi/forcetrigger?t=a22xmw&amp;q=XNAS%3aSHY&amp;form=skydnc</v>
    <v>Learn more on Bing</v>
  </rv>
  <rv s="17">
    <v>en-US</v>
    <v>a22xmw</v>
    <v>268435456</v>
    <v>1</v>
    <v>Powered by Refinitiv</v>
    <v>38</v>
    <v>iShares:1-3 Trs Bd ETF (XNAS:SHY)</v>
    <v>34</v>
    <v>39</v>
    <v>Finance</v>
    <v>25</v>
    <v>83.3</v>
    <v>81.290000000000006</v>
    <v>1.0313000000000001</v>
    <v>-0.01</v>
    <v>2.4269999999999999E-4</v>
    <v>-1.2130000000000001E-4</v>
    <v>0.02</v>
    <v>USD</v>
    <v>Nasdaq Stock Market</v>
    <v>XNAS</v>
    <v>1.5E-3</v>
    <v>82.44</v>
    <v>ETF</v>
    <v>45824.896142001562</v>
    <v>8776</v>
    <v>82.39</v>
    <v>24257050690.84</v>
    <v>iShares:1-3 Trs Bd ETF</v>
    <v>82.41</v>
    <v>82.41</v>
    <v>82.4</v>
    <v>82.42</v>
    <v>SHY</v>
    <v>iShares:1-3 Trs Bd ETF (XNAS:SHY)</v>
    <v>2380293</v>
    <v>3477759</v>
  </rv>
  <rv s="2">
    <v>8777</v>
  </rv>
  <rv s="3">
    <v>https://www.bing.com/financeapi/forcetrigger?t=a24977&amp;q=ARCX%3aTIPX&amp;form=skydnc</v>
    <v>Learn more on Bing</v>
  </rv>
  <rv s="17">
    <v>en-US</v>
    <v>a24977</v>
    <v>268435456</v>
    <v>1</v>
    <v>Powered by Refinitiv</v>
    <v>38</v>
    <v>SPDR Bbg 1-10 Year TIPS (ARCX:TIPX)</v>
    <v>34</v>
    <v>39</v>
    <v>Finance</v>
    <v>25</v>
    <v>19.265000000000001</v>
    <v>18.34</v>
    <v>0.76749999999999996</v>
    <v>-0.02</v>
    <v>0</v>
    <v>-1.057E-3</v>
    <v>0</v>
    <v>USD</v>
    <v>NYSE Arca</v>
    <v>ARCX</v>
    <v>1.5E-3</v>
    <v>18.940000000000001</v>
    <v>ETF</v>
    <v>45824.840277812502</v>
    <v>8779</v>
    <v>18.91</v>
    <v>1651123269.8</v>
    <v>SPDR Bbg 1-10 Year TIPS</v>
    <v>18.920000000000002</v>
    <v>18.93</v>
    <v>18.91</v>
    <v>18.91</v>
    <v>TIPX</v>
    <v>SPDR Bbg 1-10 Year TIPS (ARCX:TIPX)</v>
    <v>175646</v>
    <v>302257</v>
  </rv>
  <rv s="2">
    <v>8780</v>
  </rv>
  <rv s="16">
    <v>en-US</v>
    <v>c98nm7</v>
    <v>268435456</v>
    <v>1</v>
    <v>Powered by Refinitiv</v>
    <v>36</v>
    <v>RBB:US Treas 3 Yr Note (XNAS:UTRE)</v>
    <v>24</v>
    <v>37</v>
    <v>Finance</v>
    <v>25</v>
    <v>50.11</v>
    <v>48.53</v>
    <v>-4.4999999999999998E-2</v>
    <v>0</v>
    <v>-9.1069999999999996E-4</v>
    <v>0</v>
    <v>USD</v>
    <v>Nasdaq Stock Market</v>
    <v>XNAS</v>
    <v>1.5E-3</v>
    <v>49.4</v>
    <v>ETF</v>
    <v>45824.843750185159</v>
    <v>49.37</v>
    <v>10413462.539999999</v>
    <v>RBB:US Treas 3 Yr Note</v>
    <v>49.39</v>
    <v>49.414999999999999</v>
    <v>49.37</v>
    <v>49.37</v>
    <v>UTRE</v>
    <v>RBB:US Treas 3 Yr Note (XNAS:UTRE)</v>
    <v>1912</v>
    <v>2029</v>
  </rv>
  <rv s="2">
    <v>8782</v>
  </rv>
  <rv s="3">
    <v>https://www.bing.com/financeapi/forcetrigger?t=bwh9cw&amp;q=ARCX%3aAVSF&amp;form=skydnc</v>
    <v>Learn more on Bing</v>
  </rv>
  <rv s="17">
    <v>en-US</v>
    <v>bwh9cw</v>
    <v>268435456</v>
    <v>1</v>
    <v>Powered by Refinitiv</v>
    <v>38</v>
    <v>Avantis Sh-Tm Fxd Income (ARCX:AVSF)</v>
    <v>34</v>
    <v>39</v>
    <v>Finance</v>
    <v>25</v>
    <v>47.18</v>
    <v>45.93</v>
    <v>0.62660000000000005</v>
    <v>0.01</v>
    <v>0</v>
    <v>2.143E-4</v>
    <v>0</v>
    <v>USD</v>
    <v>NYSE Arca</v>
    <v>ARCX</v>
    <v>1.5E-3</v>
    <v>46.71</v>
    <v>ETF</v>
    <v>45824.84027780078</v>
    <v>8784</v>
    <v>46.65</v>
    <v>627110433.28999996</v>
    <v>Avantis Sh-Tm Fxd Income</v>
    <v>46.65</v>
    <v>46.67</v>
    <v>46.68</v>
    <v>46.68</v>
    <v>AVSF</v>
    <v>Avantis Sh-Tm Fxd Income (ARCX:AVSF)</v>
    <v>24325</v>
    <v>32101</v>
  </rv>
  <rv s="2">
    <v>8785</v>
  </rv>
  <rv s="16">
    <v>en-US</v>
    <v>c9r9bh</v>
    <v>268435456</v>
    <v>1</v>
    <v>Powered by Refinitiv</v>
    <v>36</v>
    <v>JPMorgan:BB Emg Mrkts Eq (BATS:BBEM)</v>
    <v>24</v>
    <v>37</v>
    <v>Finance</v>
    <v>17</v>
    <v>57.96</v>
    <v>46.760199999999998</v>
    <v>0.54700000000000004</v>
    <v>0</v>
    <v>9.6080000000000002E-3</v>
    <v>0</v>
    <v>USD</v>
    <v>CBOE BZX Exchange</v>
    <v>BATS</v>
    <v>1.5E-3</v>
    <v>57.804400000000001</v>
    <v>ETF</v>
    <v>45824.840282892968</v>
    <v>57.48</v>
    <v>970974467.5</v>
    <v>JPMorgan:BB Emg Mrkts Eq</v>
    <v>57.804400000000001</v>
    <v>56.933</v>
    <v>57.48</v>
    <v>57.48</v>
    <v>BBEM</v>
    <v>JPMorgan:BB Emg Mrkts Eq (BATS:BBEM)</v>
    <v>1191</v>
    <v>21281</v>
  </rv>
  <rv s="2">
    <v>8787</v>
  </rv>
  <rv s="3">
    <v>https://www.bing.com/financeapi/forcetrigger?t=c3janm&amp;q=ARCX%3aAVLV&amp;form=skydnc</v>
    <v>Learn more on Bing</v>
  </rv>
  <rv s="17">
    <v>en-US</v>
    <v>c3janm</v>
    <v>268435456</v>
    <v>1</v>
    <v>Powered by Refinitiv</v>
    <v>38</v>
    <v>Avantis US Lg Cap Value (ARCX:AVLV)</v>
    <v>34</v>
    <v>39</v>
    <v>Finance</v>
    <v>25</v>
    <v>71.39</v>
    <v>55.67</v>
    <v>1.1182000000000001</v>
    <v>0.74</v>
    <v>0</v>
    <v>1.1113999999999999E-2</v>
    <v>0</v>
    <v>USD</v>
    <v>NYSE Arca</v>
    <v>ARCX</v>
    <v>1.5E-3</v>
    <v>67.41</v>
    <v>ETF</v>
    <v>45824.84027780078</v>
    <v>8789</v>
    <v>66.94</v>
    <v>7184716204.2700005</v>
    <v>Avantis US Lg Cap Value</v>
    <v>67</v>
    <v>66.58</v>
    <v>67.319999999999993</v>
    <v>67.319999999999993</v>
    <v>AVLV</v>
    <v>Avantis US Lg Cap Value (ARCX:AVLV)</v>
    <v>335940</v>
    <v>386989</v>
  </rv>
  <rv s="2">
    <v>8790</v>
  </rv>
  <rv s="16">
    <v>en-US</v>
    <v>c98ndm</v>
    <v>268435456</v>
    <v>1</v>
    <v>Powered by Refinitiv</v>
    <v>36</v>
    <v>RBB:US Treas 5 Yr Note (XNAS:UFIV)</v>
    <v>24</v>
    <v>37</v>
    <v>Finance</v>
    <v>25</v>
    <v>50.02</v>
    <v>47.4</v>
    <v>-7.0000000000000007E-2</v>
    <v>0</v>
    <v>-1.439E-3</v>
    <v>0</v>
    <v>USD</v>
    <v>Nasdaq Stock Market</v>
    <v>XNAS</v>
    <v>1.5E-3</v>
    <v>48.669600000000003</v>
    <v>ETF</v>
    <v>45824.843750196094</v>
    <v>48.59</v>
    <v>41522994.899999999</v>
    <v>RBB:US Treas 5 Yr Note</v>
    <v>48.61</v>
    <v>48.66</v>
    <v>48.59</v>
    <v>48.59</v>
    <v>UFIV</v>
    <v>RBB:US Treas 5 Yr Note (XNAS:UFIV)</v>
    <v>4236</v>
    <v>12026</v>
  </rv>
  <rv s="2">
    <v>8792</v>
  </rv>
  <rv s="3">
    <v>https://www.bing.com/financeapi/forcetrigger?t=a231z2&amp;q=XNAS%3aSKOR&amp;form=skydnc</v>
    <v>Learn more on Bing</v>
  </rv>
  <rv s="17">
    <v>en-US</v>
    <v>a231z2</v>
    <v>268435456</v>
    <v>1</v>
    <v>Powered by Refinitiv</v>
    <v>38</v>
    <v>FlexShs:CS US Crp Bd Idx (XNAS:SKOR)</v>
    <v>34</v>
    <v>39</v>
    <v>Finance</v>
    <v>25</v>
    <v>49.255000000000003</v>
    <v>47.01</v>
    <v>1.0519000000000001</v>
    <v>-5.0000000000000001E-3</v>
    <v>0</v>
    <v>-1.0370000000000001E-4</v>
    <v>0</v>
    <v>USD</v>
    <v>Nasdaq Stock Market</v>
    <v>XNAS</v>
    <v>1.5E-3</v>
    <v>48.295000000000002</v>
    <v>ETF</v>
    <v>45824.843750265623</v>
    <v>8794</v>
    <v>48.21</v>
    <v>524014883.69</v>
    <v>FlexShs:CS US Crp Bd Idx</v>
    <v>48.24</v>
    <v>48.22</v>
    <v>48.215000000000003</v>
    <v>48.215000000000003</v>
    <v>SKOR</v>
    <v>FlexShs:CS US Crp Bd Idx (XNAS:SKOR)</v>
    <v>20405</v>
    <v>43998</v>
  </rv>
  <rv s="2">
    <v>8795</v>
  </rv>
  <rv s="3">
    <v>https://www.bing.com/financeapi/forcetrigger?t=a253c7&amp;q=BATS%3aUSMV&amp;form=skydnc</v>
    <v>Learn more on Bing</v>
  </rv>
  <rv s="17">
    <v>en-US</v>
    <v>a253c7</v>
    <v>268435456</v>
    <v>1</v>
    <v>Powered by Refinitiv</v>
    <v>38</v>
    <v>iShares:MSCI USA MVF (BATS:USMV)</v>
    <v>34</v>
    <v>39</v>
    <v>Finance</v>
    <v>17</v>
    <v>95.119</v>
    <v>82.443299999999994</v>
    <v>0.69610000000000005</v>
    <v>4.4999999999999998E-2</v>
    <v>0</v>
    <v>4.8550000000000004E-4</v>
    <v>0</v>
    <v>USD</v>
    <v>CBOE BZX Exchange</v>
    <v>BATS</v>
    <v>1.5E-3</v>
    <v>93.36</v>
    <v>ETF</v>
    <v>45824.916667453122</v>
    <v>8797</v>
    <v>92.54</v>
    <v>23981406853.240002</v>
    <v>iShares:MSCI USA MVF</v>
    <v>93.02</v>
    <v>92.685000000000002</v>
    <v>92.73</v>
    <v>92.73</v>
    <v>USMV</v>
    <v>iShares:MSCI USA MVF (BATS:USMV)</v>
    <v>2301068</v>
    <v>2431604</v>
  </rv>
  <rv s="2">
    <v>8798</v>
  </rv>
  <rv s="3">
    <v>https://www.bing.com/financeapi/forcetrigger?t=a1vbh7&amp;q=XNAS%3aIEI&amp;form=skydnc</v>
    <v>Learn more on Bing</v>
  </rv>
  <rv s="17">
    <v>en-US</v>
    <v>a1vbh7</v>
    <v>268435456</v>
    <v>1</v>
    <v>Powered by Refinitiv</v>
    <v>38</v>
    <v>iShares:3-7 Trs Bd (XNAS:IEI)</v>
    <v>34</v>
    <v>39</v>
    <v>Finance</v>
    <v>25</v>
    <v>120.33</v>
    <v>114.51</v>
    <v>1.2438</v>
    <v>-0.15</v>
    <v>1.7010000000000001E-4</v>
    <v>-1.2740000000000002E-3</v>
    <v>0.02</v>
    <v>USD</v>
    <v>Nasdaq Stock Market</v>
    <v>XNAS</v>
    <v>1.5E-3</v>
    <v>117.83</v>
    <v>ETF</v>
    <v>45824.872259918753</v>
    <v>8800</v>
    <v>117.61</v>
    <v>15592958692.809999</v>
    <v>iShares:3-7 Trs Bd</v>
    <v>117.69</v>
    <v>117.76</v>
    <v>117.61</v>
    <v>117.63</v>
    <v>IEI</v>
    <v>iShares:3-7 Trs Bd (XNAS:IEI)</v>
    <v>1678258</v>
    <v>2109869</v>
  </rv>
  <rv s="2">
    <v>8801</v>
  </rv>
  <rv s="16">
    <v>en-US</v>
    <v>c98ngh</v>
    <v>268435456</v>
    <v>1</v>
    <v>Powered by Refinitiv</v>
    <v>36</v>
    <v>RBB:US Treas 7 Yr Note (XNAS:USVN)</v>
    <v>24</v>
    <v>37</v>
    <v>Finance</v>
    <v>25</v>
    <v>49.874699999999997</v>
    <v>46.36</v>
    <v>-0.09</v>
    <v>0</v>
    <v>-1.884E-3</v>
    <v>0</v>
    <v>USD</v>
    <v>Nasdaq Stock Market</v>
    <v>XNAS</v>
    <v>1.5E-3</v>
    <v>47.78</v>
    <v>ETF</v>
    <v>45824.843750185159</v>
    <v>47.68</v>
    <v>6713814.5700000003</v>
    <v>RBB:US Treas 7 Yr Note</v>
    <v>47.77</v>
    <v>47.78</v>
    <v>47.69</v>
    <v>47.69</v>
    <v>USVN</v>
    <v>RBB:US Treas 7 Yr Note (XNAS:USVN)</v>
    <v>990</v>
    <v>1456</v>
  </rv>
  <rv s="2">
    <v>8803</v>
  </rv>
  <rv s="16">
    <v>en-US</v>
    <v>c98njc</v>
    <v>268435456</v>
    <v>1</v>
    <v>Powered by Refinitiv</v>
    <v>36</v>
    <v>RBB:US Treas 30 Yr Bond (XNAS:UTHY)</v>
    <v>24</v>
    <v>37</v>
    <v>Finance</v>
    <v>25</v>
    <v>48.31</v>
    <v>39.549999999999997</v>
    <v>-0.38250000000000001</v>
    <v>0</v>
    <v>-9.3360000000000005E-3</v>
    <v>0</v>
    <v>USD</v>
    <v>Nasdaq Stock Market</v>
    <v>XNAS</v>
    <v>1.5E-3</v>
    <v>41.04</v>
    <v>ETF</v>
    <v>45824.843750185159</v>
    <v>40.590000000000003</v>
    <v>19668113.539999999</v>
    <v>RBB:US Treas 30 Yr Bond</v>
    <v>41.03</v>
    <v>40.972499999999997</v>
    <v>40.590000000000003</v>
    <v>40.590000000000003</v>
    <v>UTHY</v>
    <v>RBB:US Treas 30 Yr Bond (XNAS:UTHY)</v>
    <v>11072</v>
    <v>12691</v>
  </rv>
  <rv s="2">
    <v>8805</v>
  </rv>
  <rv s="3">
    <v>https://www.bing.com/financeapi/forcetrigger?t=a25nkr&amp;q=XNAS%3aVWOB&amp;form=skydnc</v>
    <v>Learn more on Bing</v>
  </rv>
  <rv s="17">
    <v>en-US</v>
    <v>a25nkr</v>
    <v>268435456</v>
    <v>1</v>
    <v>Powered by Refinitiv</v>
    <v>38</v>
    <v>Vanguard EM G B;ETF (XNAS:VWOB)</v>
    <v>34</v>
    <v>39</v>
    <v>Finance</v>
    <v>25</v>
    <v>66.647599999999997</v>
    <v>60.905000000000001</v>
    <v>1.0858000000000001</v>
    <v>0.02</v>
    <v>-6.2180000000000004E-4</v>
    <v>3.1099999999999997E-4</v>
    <v>-0.04</v>
    <v>USD</v>
    <v>Nasdaq Stock Market</v>
    <v>XNAS</v>
    <v>1.5E-3</v>
    <v>64.534999999999997</v>
    <v>ETF</v>
    <v>45824.856117626565</v>
    <v>8807</v>
    <v>64.31</v>
    <v>4985920541</v>
    <v>Vanguard EM G B;ETF</v>
    <v>64.37</v>
    <v>64.31</v>
    <v>64.33</v>
    <v>64.290000000000006</v>
    <v>VWOB</v>
    <v>Vanguard EM G B;ETF (XNAS:VWOB)</v>
    <v>358944</v>
    <v>570326</v>
  </rv>
  <rv s="2">
    <v>8808</v>
  </rv>
  <rv s="3">
    <v>https://www.bing.com/financeapi/forcetrigger?t=a1y4cw&amp;q=BATS%3aMTUM&amp;form=skydnc</v>
    <v>Learn more on Bing</v>
  </rv>
  <rv s="17">
    <v>en-US</v>
    <v>a1y4cw</v>
    <v>268435456</v>
    <v>1</v>
    <v>Powered by Refinitiv</v>
    <v>38</v>
    <v>iShares:MSCI USA Mom Fct (BATS:MTUM)</v>
    <v>34</v>
    <v>39</v>
    <v>Finance</v>
    <v>17</v>
    <v>234.78</v>
    <v>168.47640000000001</v>
    <v>0.92369999999999997</v>
    <v>1.931</v>
    <v>-8.6309999999999992E-5</v>
    <v>8.4030000000000007E-3</v>
    <v>-0.02</v>
    <v>USD</v>
    <v>CBOE BZX Exchange</v>
    <v>BATS</v>
    <v>1.5E-3</v>
    <v>233.0925</v>
    <v>ETF</v>
    <v>45824.863691226565</v>
    <v>8810</v>
    <v>231.1</v>
    <v>16981002676.040001</v>
    <v>iShares:MSCI USA Mom Fct</v>
    <v>231.4</v>
    <v>229.78899999999999</v>
    <v>231.72</v>
    <v>231.7</v>
    <v>MTUM</v>
    <v>iShares:MSCI USA Mom Fct (BATS:MTUM)</v>
    <v>642823</v>
    <v>1071425</v>
  </rv>
  <rv s="2">
    <v>8811</v>
  </rv>
  <rv s="3">
    <v>https://www.bing.com/financeapi/forcetrigger?t=c2m11h&amp;q=ARCX%3aQVMS&amp;form=skydnc</v>
    <v>Learn more on Bing</v>
  </rv>
  <rv s="17">
    <v>en-US</v>
    <v>c2m11h</v>
    <v>268435456</v>
    <v>1</v>
    <v>Powered by Refinitiv</v>
    <v>38</v>
    <v>Invesco S&amp;P SC 600 QVM M (ARCX:QVMS)</v>
    <v>34</v>
    <v>39</v>
    <v>Finance</v>
    <v>25</v>
    <v>29.902699999999999</v>
    <v>21.21</v>
    <v>0.98829999999999996</v>
    <v>0.25530000000000003</v>
    <v>0</v>
    <v>1.0222E-2</v>
    <v>0</v>
    <v>USD</v>
    <v>NYSE Arca</v>
    <v>ARCX</v>
    <v>1.5E-3</v>
    <v>25.27</v>
    <v>ETF</v>
    <v>45824.840277812502</v>
    <v>8813</v>
    <v>25.2303</v>
    <v>182603703.66999999</v>
    <v>Invesco S&amp;P SC 600 QVM M</v>
    <v>25.27</v>
    <v>24.975000000000001</v>
    <v>25.2303</v>
    <v>25.2303</v>
    <v>QVMS</v>
    <v>Invesco S&amp;P SC 600 QVM M (ARCX:QVMS)</v>
    <v>235</v>
    <v>1176</v>
  </rv>
  <rv s="2">
    <v>8814</v>
  </rv>
  <rv s="3">
    <v>https://www.bing.com/financeapi/forcetrigger?t=a25eoc&amp;q=BATS%3aVLUE&amp;form=skydnc</v>
    <v>Learn more on Bing</v>
  </rv>
  <rv s="17">
    <v>en-US</v>
    <v>a25eoc</v>
    <v>268435456</v>
    <v>1</v>
    <v>Powered by Refinitiv</v>
    <v>38</v>
    <v>iShares:MSCI USA Val Fct (BATS:VLUE)</v>
    <v>34</v>
    <v>39</v>
    <v>Finance</v>
    <v>17</v>
    <v>115.88</v>
    <v>91.8</v>
    <v>1.1335999999999999</v>
    <v>1.3360000000000001</v>
    <v>4.5420000000000004E-4</v>
    <v>1.2285999999999998E-2</v>
    <v>0.05</v>
    <v>USD</v>
    <v>CBOE BZX Exchange</v>
    <v>BATS</v>
    <v>1.5E-3</v>
    <v>110.4</v>
    <v>ETF</v>
    <v>45824.905758587498</v>
    <v>8816</v>
    <v>109.53</v>
    <v>6330716492.5100002</v>
    <v>iShares:MSCI USA Val Fct</v>
    <v>109.575</v>
    <v>108.744</v>
    <v>110.08</v>
    <v>110.13</v>
    <v>VLUE</v>
    <v>iShares:MSCI USA Val Fct (BATS:VLUE)</v>
    <v>212615</v>
    <v>424629</v>
  </rv>
  <rv s="2">
    <v>8817</v>
  </rv>
  <rv s="3">
    <v>https://www.bing.com/financeapi/forcetrigger?t=a21i4c&amp;q=XNAS%3aPY&amp;form=skydnc</v>
    <v>Learn more on Bing</v>
  </rv>
  <rv s="17">
    <v>en-US</v>
    <v>a21i4c</v>
    <v>268435456</v>
    <v>1</v>
    <v>Powered by Refinitiv</v>
    <v>38</v>
    <v>Principal Value (XNAS:PY)</v>
    <v>34</v>
    <v>39</v>
    <v>Finance</v>
    <v>25</v>
    <v>52.63</v>
    <v>41.96</v>
    <v>1.0409999999999999</v>
    <v>0.3347</v>
    <v>0</v>
    <v>6.9179999999999997E-3</v>
    <v>0</v>
    <v>USD</v>
    <v>Nasdaq Stock Market</v>
    <v>XNAS</v>
    <v>1.5E-3</v>
    <v>48.85</v>
    <v>ETF</v>
    <v>45824.843750057815</v>
    <v>8819</v>
    <v>48.7</v>
    <v>288712877.14999998</v>
    <v>Principal Value</v>
    <v>48.85</v>
    <v>48.383600000000001</v>
    <v>48.718299999999999</v>
    <v>48.718299999999999</v>
    <v>PY</v>
    <v>Principal Value (XNAS:PY)</v>
    <v>13783</v>
    <v>26496</v>
  </rv>
  <rv s="2">
    <v>8820</v>
  </rv>
  <rv s="3">
    <v>https://www.bing.com/financeapi/forcetrigger?t=brjvur&amp;q=ARCX%3aFLCB&amp;form=skydnc</v>
    <v>Learn more on Bing</v>
  </rv>
  <rv s="17">
    <v>en-US</v>
    <v>brjvur</v>
    <v>268435456</v>
    <v>1</v>
    <v>Powered by Refinitiv</v>
    <v>38</v>
    <v>Franklin ETF:US Core Bd (ARCX:FLCB)</v>
    <v>34</v>
    <v>39</v>
    <v>Finance</v>
    <v>25</v>
    <v>22.17</v>
    <v>20.800899999999999</v>
    <v>0.97789999999999999</v>
    <v>-0.01</v>
    <v>0</v>
    <v>-4.7100000000000001E-4</v>
    <v>0</v>
    <v>USD</v>
    <v>NYSE Arca</v>
    <v>ARCX</v>
    <v>1.5E-3</v>
    <v>21.26</v>
    <v>ETF</v>
    <v>45824.84027780078</v>
    <v>8822</v>
    <v>21.190100000000001</v>
    <v>2553651402.0300002</v>
    <v>Franklin ETF:US Core Bd</v>
    <v>21.23</v>
    <v>21.23</v>
    <v>21.22</v>
    <v>21.22</v>
    <v>FLCB</v>
    <v>Franklin ETF:US Core Bd (ARCX:FLCB)</v>
    <v>209702</v>
    <v>305609</v>
  </rv>
  <rv s="2">
    <v>8823</v>
  </rv>
  <rv s="3">
    <v>https://www.bing.com/financeapi/forcetrigger?t=a21m1h&amp;q=ARCX%3aQLTA&amp;form=skydnc</v>
    <v>Learn more on Bing</v>
  </rv>
  <rv s="17">
    <v>en-US</v>
    <v>a21m1h</v>
    <v>268435456</v>
    <v>1</v>
    <v>Powered by Refinitiv</v>
    <v>38</v>
    <v>iShares:Aaa - A Rated Co (ARCX:QLTA)</v>
    <v>34</v>
    <v>39</v>
    <v>Finance</v>
    <v>25</v>
    <v>49.53</v>
    <v>45.810099999999998</v>
    <v>1.0315000000000001</v>
    <v>-0.06</v>
    <v>0</v>
    <v>-1.273E-3</v>
    <v>0</v>
    <v>USD</v>
    <v>NYSE Arca</v>
    <v>ARCX</v>
    <v>1.5E-3</v>
    <v>47.269799999999996</v>
    <v>ETF</v>
    <v>45824.840277812502</v>
    <v>8825</v>
    <v>47.08</v>
    <v>1667146126.9200001</v>
    <v>iShares:Aaa - A Rated Co</v>
    <v>47.16</v>
    <v>47.14</v>
    <v>47.08</v>
    <v>47.08</v>
    <v>QLTA</v>
    <v>iShares:Aaa - A Rated Co (ARCX:QLTA)</v>
    <v>95569</v>
    <v>213229</v>
  </rv>
  <rv s="2">
    <v>8826</v>
  </rv>
  <rv s="3">
    <v>https://www.bing.com/financeapi/forcetrigger?t=a22zzr&amp;q=ARCX%3aSIZE&amp;form=skydnc</v>
    <v>Learn more on Bing</v>
  </rv>
  <rv s="17">
    <v>en-US</v>
    <v>a22zzr</v>
    <v>268435456</v>
    <v>1</v>
    <v>Powered by Refinitiv</v>
    <v>38</v>
    <v>iShares:MSCI USA SF (ARCX:SIZE)</v>
    <v>34</v>
    <v>39</v>
    <v>Finance</v>
    <v>25</v>
    <v>159.47999999999999</v>
    <v>126.825</v>
    <v>0.94310000000000005</v>
    <v>1.492</v>
    <v>0</v>
    <v>9.9769999999999998E-3</v>
    <v>0</v>
    <v>USD</v>
    <v>NYSE Arca</v>
    <v>ARCX</v>
    <v>1.5E-3</v>
    <v>151.29</v>
    <v>ETF</v>
    <v>45824.840277812502</v>
    <v>8828</v>
    <v>150.79</v>
    <v>329196240.06999999</v>
    <v>iShares:MSCI USA SF</v>
    <v>150.94999999999999</v>
    <v>149.53800000000001</v>
    <v>151.03</v>
    <v>151.03</v>
    <v>SIZE</v>
    <v>iShares:MSCI USA SF (ARCX:SIZE)</v>
    <v>8907</v>
    <v>9611</v>
  </rv>
  <rv s="2">
    <v>8829</v>
  </rv>
  <rv s="3">
    <v>https://www.bing.com/financeapi/forcetrigger?t=bwh9a2&amp;q=ARCX%3aAVIG&amp;form=skydnc</v>
    <v>Learn more on Bing</v>
  </rv>
  <rv s="17">
    <v>en-US</v>
    <v>bwh9a2</v>
    <v>268435456</v>
    <v>1</v>
    <v>Powered by Refinitiv</v>
    <v>38</v>
    <v>Avantis Core Fxd Inc (ARCX:AVIG)</v>
    <v>34</v>
    <v>39</v>
    <v>Finance</v>
    <v>25</v>
    <v>42.76</v>
    <v>40.020099999999999</v>
    <v>1.0666</v>
    <v>-7.0000000000000007E-2</v>
    <v>0</v>
    <v>-1.7060000000000001E-3</v>
    <v>0</v>
    <v>USD</v>
    <v>NYSE Arca</v>
    <v>ARCX</v>
    <v>1.5E-3</v>
    <v>41.104999999999997</v>
    <v>ETF</v>
    <v>45824.840277812502</v>
    <v>8831</v>
    <v>40.96</v>
    <v>1084673662.6099999</v>
    <v>Avantis Core Fxd Inc</v>
    <v>41.01</v>
    <v>41.03</v>
    <v>40.96</v>
    <v>40.96</v>
    <v>AVIG</v>
    <v>Avantis Core Fxd Inc (ARCX:AVIG)</v>
    <v>435745</v>
    <v>117143</v>
  </rv>
  <rv s="2">
    <v>8832</v>
  </rv>
  <rv s="3">
    <v>https://www.bing.com/financeapi/forcetrigger?t=brmo6h&amp;q=ARCX%3aAVUS&amp;form=skydnc</v>
    <v>Learn more on Bing</v>
  </rv>
  <rv s="17">
    <v>en-US</v>
    <v>brmo6h</v>
    <v>268435456</v>
    <v>1</v>
    <v>Powered by Refinitiv</v>
    <v>38</v>
    <v>Avantis US Equity (ARCX:AVUS)</v>
    <v>34</v>
    <v>39</v>
    <v>Finance</v>
    <v>25</v>
    <v>102.23</v>
    <v>79.2</v>
    <v>1.0396000000000001</v>
    <v>1.02</v>
    <v>0</v>
    <v>1.0466999999999999E-2</v>
    <v>0</v>
    <v>USD</v>
    <v>NYSE Arca</v>
    <v>ARCX</v>
    <v>1.5E-3</v>
    <v>98.71</v>
    <v>ETF</v>
    <v>45824.84027780078</v>
    <v>8834</v>
    <v>98.042500000000004</v>
    <v>8271467572.1000004</v>
    <v>Avantis US Equity</v>
    <v>98.1</v>
    <v>97.45</v>
    <v>98.47</v>
    <v>98.47</v>
    <v>AVUS</v>
    <v>Avantis US Equity (ARCX:AVUS)</v>
    <v>206051</v>
    <v>259273</v>
  </rv>
  <rv s="2">
    <v>8835</v>
  </rv>
  <rv s="3">
    <v>https://www.bing.com/financeapi/forcetrigger?t=c68lyc&amp;q=BATS%3aSEIV&amp;form=skydnc</v>
    <v>Learn more on Bing</v>
  </rv>
  <rv s="17">
    <v>en-US</v>
    <v>c68lyc</v>
    <v>268435456</v>
    <v>1</v>
    <v>Powered by Refinitiv</v>
    <v>38</v>
    <v>SEI Enh US LC Value Fctr (BATS:SEIV)</v>
    <v>34</v>
    <v>39</v>
    <v>Finance</v>
    <v>17</v>
    <v>35.06</v>
    <v>27.84</v>
    <v>0.88819999999999999</v>
    <v>0.46329999999999999</v>
    <v>1.1379999999999999E-3</v>
    <v>1.3568E-2</v>
    <v>3.9399999999999998E-2</v>
    <v>USD</v>
    <v>CBOE BZX Exchange</v>
    <v>BATS</v>
    <v>1.5E-3</v>
    <v>34.65</v>
    <v>ETF</v>
    <v>45824.840341573436</v>
    <v>8837</v>
    <v>34.380000000000003</v>
    <v>583334397.02999997</v>
    <v>SEI Enh US LC Value Fctr</v>
    <v>34.380000000000003</v>
    <v>34.147300000000001</v>
    <v>34.610599999999998</v>
    <v>34.65</v>
    <v>SEIV</v>
    <v>SEI Enh US LC Value Fctr (BATS:SEIV)</v>
    <v>45525</v>
    <v>50681</v>
  </rv>
  <rv s="2">
    <v>8838</v>
  </rv>
  <rv s="3">
    <v>https://www.bing.com/financeapi/forcetrigger?t=a1vbbh&amp;q=XNAS%3aIEF&amp;form=skydnc</v>
    <v>Learn more on Bing</v>
  </rv>
  <rv s="17">
    <v>en-US</v>
    <v>a1vbbh</v>
    <v>268435456</v>
    <v>1</v>
    <v>Powered by Refinitiv</v>
    <v>38</v>
    <v>iShares:7-10 Trs Bd (XNAS:IEF)</v>
    <v>34</v>
    <v>39</v>
    <v>Finance</v>
    <v>25</v>
    <v>99.18</v>
    <v>91.08</v>
    <v>1.1986000000000001</v>
    <v>-0.27</v>
    <v>1.3830000000000001E-3</v>
    <v>-2.8639999999999998E-3</v>
    <v>0.13</v>
    <v>USD</v>
    <v>Nasdaq Stock Market</v>
    <v>XNAS</v>
    <v>1.5E-3</v>
    <v>94.375</v>
    <v>ETF</v>
    <v>45824.916727997654</v>
    <v>8840</v>
    <v>94</v>
    <v>34938197468.57</v>
    <v>iShares:7-10 Trs Bd</v>
    <v>94.18</v>
    <v>94.29</v>
    <v>94.02</v>
    <v>94.15</v>
    <v>IEF</v>
    <v>iShares:7-10 Trs Bd (XNAS:IEF)</v>
    <v>7508416</v>
    <v>9000351</v>
  </rv>
  <rv s="2">
    <v>8841</v>
  </rv>
  <rv s="3">
    <v>https://www.bing.com/financeapi/forcetrigger?t=a1vx1h&amp;q=ARCX%3aIWB&amp;form=skydnc</v>
    <v>Learn more on Bing</v>
  </rv>
  <rv s="17">
    <v>en-US</v>
    <v>a1vx1h</v>
    <v>268435456</v>
    <v>1</v>
    <v>Powered by Refinitiv</v>
    <v>38</v>
    <v>iShares:Russ 1000 ETF (ARCX:IWB)</v>
    <v>34</v>
    <v>39</v>
    <v>Finance</v>
    <v>25</v>
    <v>337.76</v>
    <v>264.17</v>
    <v>1.0002</v>
    <v>3.1779999999999999</v>
    <v>-1.1509999999999999E-3</v>
    <v>9.7190000000000002E-3</v>
    <v>-0.38</v>
    <v>USD</v>
    <v>NYSE Arca</v>
    <v>ARCX</v>
    <v>1.5E-3</v>
    <v>331.11</v>
    <v>ETF</v>
    <v>45824.84027780078</v>
    <v>8843</v>
    <v>328.8</v>
    <v>39536059552.32</v>
    <v>iShares:Russ 1000 ETF</v>
    <v>328.8</v>
    <v>326.99200000000002</v>
    <v>330.17</v>
    <v>329.79</v>
    <v>IWB</v>
    <v>iShares:Russ 1000 ETF (ARCX:IWB)</v>
    <v>1102536</v>
    <v>827296</v>
  </rv>
  <rv s="2">
    <v>8844</v>
  </rv>
  <rv s="3">
    <v>https://www.bing.com/financeapi/forcetrigger?t=a1vxcw&amp;q=ARCX%3aIWL&amp;form=skydnc</v>
    <v>Learn more on Bing</v>
  </rv>
  <rv s="17">
    <v>en-US</v>
    <v>a1vxcw</v>
    <v>268435456</v>
    <v>1</v>
    <v>Powered by Refinitiv</v>
    <v>38</v>
    <v>iShares:Russ Top 200 (ARCX:IWL)</v>
    <v>34</v>
    <v>39</v>
    <v>Finance</v>
    <v>25</v>
    <v>151.72999999999999</v>
    <v>118.7501</v>
    <v>0.97860000000000003</v>
    <v>1.391</v>
    <v>0</v>
    <v>9.4409999999999997E-3</v>
    <v>0</v>
    <v>USD</v>
    <v>NYSE Arca</v>
    <v>ARCX</v>
    <v>1.5E-3</v>
    <v>149.03</v>
    <v>ETF</v>
    <v>45824.840277823438</v>
    <v>8846</v>
    <v>147.94</v>
    <v>1624799119.6199999</v>
    <v>iShares:Russ Top 200</v>
    <v>148.07</v>
    <v>147.32900000000001</v>
    <v>148.72</v>
    <v>148.72</v>
    <v>IWL</v>
    <v>iShares:Russ Top 200 (ARCX:IWL)</v>
    <v>51248</v>
    <v>52551</v>
  </rv>
  <rv s="2">
    <v>8847</v>
  </rv>
  <rv s="16">
    <v>en-US</v>
    <v>cayy9c</v>
    <v>268435456</v>
    <v>1</v>
    <v>Powered by Refinitiv</v>
    <v>36</v>
    <v>Avantis US Lg Cp Eqty (ARCX:AVLC)</v>
    <v>24</v>
    <v>37</v>
    <v>Finance</v>
    <v>25</v>
    <v>70.89</v>
    <v>55.466999999999999</v>
    <v>0.82</v>
    <v>0</v>
    <v>1.1982999999999999E-2</v>
    <v>0</v>
    <v>USD</v>
    <v>NYSE Arca</v>
    <v>ARCX</v>
    <v>1.5E-3</v>
    <v>69.38</v>
    <v>ETF</v>
    <v>45824.84027780078</v>
    <v>69.040000000000006</v>
    <v>607737215.50999999</v>
    <v>Avantis US Lg Cp Eqty</v>
    <v>69.040000000000006</v>
    <v>68.430000000000007</v>
    <v>69.25</v>
    <v>69.25</v>
    <v>AVLC</v>
    <v>Avantis US Lg Cp Eqty (ARCX:AVLC)</v>
    <v>21044</v>
    <v>33916</v>
  </rv>
  <rv s="2">
    <v>8849</v>
  </rv>
  <rv s="3">
    <v>https://www.bing.com/financeapi/forcetrigger?t=brm1ec&amp;q=ARCX%3aRECS&amp;form=skydnc</v>
    <v>Learn more on Bing</v>
  </rv>
  <rv s="17">
    <v>en-US</v>
    <v>brm1ec</v>
    <v>268435456</v>
    <v>1</v>
    <v>Powered by Refinitiv</v>
    <v>38</v>
    <v>Columbia:Research Enh Cr (ARCX:RECS)</v>
    <v>34</v>
    <v>39</v>
    <v>Finance</v>
    <v>25</v>
    <v>36.6</v>
    <v>28.6404</v>
    <v>0.97450000000000003</v>
    <v>0.36</v>
    <v>0</v>
    <v>1.0187E-2</v>
    <v>0</v>
    <v>USD</v>
    <v>NYSE Arca</v>
    <v>ARCX</v>
    <v>1.5E-3</v>
    <v>35.79</v>
    <v>ETF</v>
    <v>45824.84027780078</v>
    <v>8851</v>
    <v>35.53</v>
    <v>2753859949.3299999</v>
    <v>Columbia:Research Enh Cr</v>
    <v>35.53</v>
    <v>35.340000000000003</v>
    <v>35.700000000000003</v>
    <v>35.700000000000003</v>
    <v>RECS</v>
    <v>Columbia:Research Enh Cr (ARCX:RECS)</v>
    <v>345393</v>
    <v>500721</v>
  </rv>
  <rv s="2">
    <v>8852</v>
  </rv>
  <rv s="3">
    <v>https://www.bing.com/financeapi/forcetrigger?t=a1s8bh&amp;q=XNAS%3aESGU&amp;form=skydnc</v>
    <v>Learn more on Bing</v>
  </rv>
  <rv s="17">
    <v>en-US</v>
    <v>a1s8bh</v>
    <v>268435456</v>
    <v>1</v>
    <v>Powered by Refinitiv</v>
    <v>38</v>
    <v>iShares:ESG A MSCI USA (XNAS:ESGU)</v>
    <v>34</v>
    <v>39</v>
    <v>Finance</v>
    <v>25</v>
    <v>134.5</v>
    <v>105.18</v>
    <v>1.0087999999999999</v>
    <v>1.353</v>
    <v>-8.5940000000000009E-3</v>
    <v>1.0398000000000001E-2</v>
    <v>-1.1299999999999999</v>
    <v>USD</v>
    <v>Nasdaq Stock Market</v>
    <v>XNAS</v>
    <v>1.5E-3</v>
    <v>131.81</v>
    <v>ETF</v>
    <v>45824.866295647655</v>
    <v>8854</v>
    <v>130.82</v>
    <v>13318463793.74</v>
    <v>iShares:ESG A MSCI USA</v>
    <v>130.82</v>
    <v>130.12700000000001</v>
    <v>131.47999999999999</v>
    <v>130.35</v>
    <v>ESGU</v>
    <v>iShares:ESG A MSCI USA (XNAS:ESGU)</v>
    <v>423120</v>
    <v>465741</v>
  </rv>
  <rv s="2">
    <v>8855</v>
  </rv>
  <rv s="3">
    <v>https://www.bing.com/financeapi/forcetrigger?t=bwgbur&amp;q=XNAS%3aQQQJ&amp;form=skydnc</v>
    <v>Learn more on Bing</v>
  </rv>
  <rv s="17">
    <v>en-US</v>
    <v>bwgbur</v>
    <v>268435456</v>
    <v>1</v>
    <v>Powered by Refinitiv</v>
    <v>38</v>
    <v>Invesco NASDAQ NG 100 (XNAS:QQQJ)</v>
    <v>34</v>
    <v>39</v>
    <v>Finance</v>
    <v>25</v>
    <v>32.99</v>
    <v>24.891999999999999</v>
    <v>0.96209999999999996</v>
    <v>0.45</v>
    <v>3.8159999999999999E-3</v>
    <v>1.4515999999999999E-2</v>
    <v>0.12</v>
    <v>USD</v>
    <v>Nasdaq Stock Market</v>
    <v>XNAS</v>
    <v>1.5E-3</v>
    <v>31.53</v>
    <v>ETF</v>
    <v>45824.931708448436</v>
    <v>8857</v>
    <v>31.210100000000001</v>
    <v>599750991.58000004</v>
    <v>Invesco NASDAQ NG 100</v>
    <v>31.23</v>
    <v>31</v>
    <v>31.45</v>
    <v>31.57</v>
    <v>QQQJ</v>
    <v>Invesco NASDAQ NG 100 (XNAS:QQQJ)</v>
    <v>52831</v>
    <v>73237</v>
  </rv>
  <rv s="2">
    <v>8858</v>
  </rv>
  <rv s="3">
    <v>https://www.bing.com/financeapi/forcetrigger?t=a1nkdm&amp;q=ARCX%3aAOM&amp;form=skydnc</v>
    <v>Learn more on Bing</v>
  </rv>
  <rv s="17">
    <v>en-US</v>
    <v>a1nkdm</v>
    <v>268435456</v>
    <v>1</v>
    <v>Powered by Refinitiv</v>
    <v>38</v>
    <v>iShares:Core 40/60 Md Al (ARCX:AOM)</v>
    <v>34</v>
    <v>39</v>
    <v>Finance</v>
    <v>25</v>
    <v>45.44</v>
    <v>41.2</v>
    <v>1.0334000000000001</v>
    <v>0.12</v>
    <v>-2.4773E-2</v>
    <v>2.6610000000000002E-3</v>
    <v>-1.1200000000000001</v>
    <v>USD</v>
    <v>NYSE Arca</v>
    <v>ARCX</v>
    <v>1.5E-3</v>
    <v>45.345799999999997</v>
    <v>ETF</v>
    <v>45824.840277823438</v>
    <v>8860</v>
    <v>45.14</v>
    <v>1492799220.0599999</v>
    <v>iShares:Core 40/60 Md Al</v>
    <v>45.14</v>
    <v>45.09</v>
    <v>45.21</v>
    <v>44.09</v>
    <v>AOM</v>
    <v>iShares:Core 40/60 Md Al (ARCX:AOM)</v>
    <v>188543</v>
    <v>114411</v>
  </rv>
  <rv s="2">
    <v>8861</v>
  </rv>
  <rv s="16">
    <v>en-US</v>
    <v>c731zr</v>
    <v>268435456</v>
    <v>1</v>
    <v>Powered by Refinitiv</v>
    <v>36</v>
    <v>RBB:US Treas 10 Yr Note (XNAS:UTEN)</v>
    <v>24</v>
    <v>37</v>
    <v>Finance</v>
    <v>25</v>
    <v>46.03</v>
    <v>41.85</v>
    <v>-0.15509999999999999</v>
    <v>3.5090000000000002E-4</v>
    <v>-3.5909999999999996E-3</v>
    <v>1.5100000000000001E-2</v>
    <v>USD</v>
    <v>Nasdaq Stock Market</v>
    <v>XNAS</v>
    <v>1.5E-3</v>
    <v>43.21</v>
    <v>ETF</v>
    <v>45824.874130751559</v>
    <v>43.024999999999999</v>
    <v>191599030.88999999</v>
    <v>RBB:US Treas 10 Yr Note</v>
    <v>43.14</v>
    <v>43.19</v>
    <v>43.0349</v>
    <v>43.05</v>
    <v>UTEN</v>
    <v>RBB:US Treas 10 Yr Note (XNAS:UTEN)</v>
    <v>49647</v>
    <v>79410</v>
  </rv>
  <rv s="2">
    <v>8863</v>
  </rv>
  <rv s="3">
    <v>https://www.bing.com/financeapi/forcetrigger?t=a21obh&amp;q=ARCX%3aQUS&amp;form=skydnc</v>
    <v>Learn more on Bing</v>
  </rv>
  <rv s="17">
    <v>en-US</v>
    <v>a21obh</v>
    <v>268435456</v>
    <v>1</v>
    <v>Powered by Refinitiv</v>
    <v>38</v>
    <v>SPDR MSCI USA SF (ARCX:QUS)</v>
    <v>34</v>
    <v>39</v>
    <v>Finance</v>
    <v>25</v>
    <v>164.23</v>
    <v>137.58189999999999</v>
    <v>0.86770000000000003</v>
    <v>0.95699999999999996</v>
    <v>0</v>
    <v>6.0209999999999994E-3</v>
    <v>0</v>
    <v>USD</v>
    <v>NYSE Arca</v>
    <v>ARCX</v>
    <v>1.5E-3</v>
    <v>160.7499</v>
    <v>ETF</v>
    <v>45824.840277812502</v>
    <v>8865</v>
    <v>159.71</v>
    <v>1501866399.1800001</v>
    <v>SPDR MSCI USA SF</v>
    <v>159.79</v>
    <v>158.94300000000001</v>
    <v>159.9</v>
    <v>159.9</v>
    <v>QUS</v>
    <v>SPDR MSCI USA SF (ARCX:QUS)</v>
    <v>9813</v>
    <v>28812</v>
  </rv>
  <rv s="2">
    <v>8866</v>
  </rv>
  <rv s="3">
    <v>https://www.bing.com/financeapi/forcetrigger?t=bwgc1h&amp;q=XNAS%3aQQQM&amp;form=skydnc</v>
    <v>Learn more on Bing</v>
  </rv>
  <rv s="17">
    <v>en-US</v>
    <v>bwgc1h</v>
    <v>268435456</v>
    <v>1</v>
    <v>Powered by Refinitiv</v>
    <v>38</v>
    <v>Invesco NASDAQ 100 (XNAS:QQQM)</v>
    <v>34</v>
    <v>39</v>
    <v>Finance</v>
    <v>35</v>
    <v>222.64</v>
    <v>165.72</v>
    <v>1.0467</v>
    <v>3.05</v>
    <v>-2.6819999999999999E-3</v>
    <v>1.4058999999999999E-2</v>
    <v>-0.59</v>
    <v>USD</v>
    <v>Nasdaq Stock Market</v>
    <v>XNAS</v>
    <v>1.5E-3</v>
    <v>220.435</v>
    <v>ETF</v>
    <v>45824.942406666407</v>
    <v>8868</v>
    <v>218.43899999999999</v>
    <v>48365668027.25</v>
    <v>Invesco NASDAQ 100</v>
    <v>218.45</v>
    <v>216.94</v>
    <v>219.99</v>
    <v>219.4</v>
    <v>QQQM</v>
    <v>Invesco NASDAQ 100 (XNAS:QQQM)</v>
    <v>2338776</v>
    <v>3069328</v>
  </rv>
  <rv s="2">
    <v>8869</v>
  </rv>
  <rv s="3">
    <v>https://www.bing.com/financeapi/forcetrigger?t=a1t2m7&amp;q=BATS%3aFLQL&amp;form=skydnc</v>
    <v>Learn more on Bing</v>
  </rv>
  <rv s="17">
    <v>en-US</v>
    <v>a1t2m7</v>
    <v>268435456</v>
    <v>1</v>
    <v>Powered by Refinitiv</v>
    <v>38</v>
    <v>Franklin ETF:US LC Mltfc (BATS:FLQL)</v>
    <v>34</v>
    <v>39</v>
    <v>Finance</v>
    <v>17</v>
    <v>62.3095</v>
    <v>48.652000000000001</v>
    <v>0.95860000000000001</v>
    <v>0.5</v>
    <v>0</v>
    <v>8.2089999999999993E-3</v>
    <v>0</v>
    <v>USD</v>
    <v>CBOE BZX Exchange</v>
    <v>BATS</v>
    <v>1.5E-3</v>
    <v>61.63</v>
    <v>ETF</v>
    <v>45824.840302314064</v>
    <v>8871</v>
    <v>61.12</v>
    <v>1447258485.73</v>
    <v>Franklin ETF:US LC Mltfc</v>
    <v>61.12</v>
    <v>60.91</v>
    <v>61.41</v>
    <v>61.41</v>
    <v>FLQL</v>
    <v>Franklin ETF:US LC Mltfc (BATS:FLQL)</v>
    <v>19551</v>
    <v>70592</v>
  </rv>
  <rv s="2">
    <v>8872</v>
  </rv>
  <rv s="3">
    <v>https://www.bing.com/financeapi/forcetrigger?t=a1xgnm&amp;q=ARCX%3aMDYV&amp;form=skydnc</v>
    <v>Learn more on Bing</v>
  </rv>
  <rv s="17">
    <v>en-US</v>
    <v>a1xgnm</v>
    <v>268435456</v>
    <v>1</v>
    <v>Powered by Refinitiv</v>
    <v>38</v>
    <v>SPDR S&amp;P 400 Mid Cap Val (ARCX:MDYV)</v>
    <v>34</v>
    <v>39</v>
    <v>Finance</v>
    <v>25</v>
    <v>87.806600000000003</v>
    <v>65.86</v>
    <v>0.99819999999999998</v>
    <v>0.8</v>
    <v>0</v>
    <v>1.0307E-2</v>
    <v>0</v>
    <v>USD</v>
    <v>NYSE Arca</v>
    <v>ARCX</v>
    <v>1.5E-3</v>
    <v>78.789500000000004</v>
    <v>ETF</v>
    <v>45824.840277823438</v>
    <v>8874</v>
    <v>78.14</v>
    <v>2316903101.5500002</v>
    <v>SPDR S&amp;P 400 Mid Cap Val</v>
    <v>78.33</v>
    <v>77.62</v>
    <v>78.42</v>
    <v>78.42</v>
    <v>MDYV</v>
    <v>SPDR S&amp;P 400 Mid Cap Val (ARCX:MDYV)</v>
    <v>174051</v>
    <v>78875</v>
  </rv>
  <rv s="2">
    <v>8875</v>
  </rv>
  <rv s="3">
    <v>https://www.bing.com/financeapi/forcetrigger?t=a1nkjc&amp;q=ARCX%3aAOR&amp;form=skydnc</v>
    <v>Learn more on Bing</v>
  </rv>
  <rv s="17">
    <v>en-US</v>
    <v>a1nkjc</v>
    <v>268435456</v>
    <v>1</v>
    <v>Powered by Refinitiv</v>
    <v>38</v>
    <v>iShares:Core 60/40 Bl Al (ARCX:AOR)</v>
    <v>34</v>
    <v>39</v>
    <v>Finance</v>
    <v>25</v>
    <v>60.64</v>
    <v>52.97</v>
    <v>1.0503</v>
    <v>0.27</v>
    <v>0</v>
    <v>4.4970000000000001E-3</v>
    <v>0</v>
    <v>USD</v>
    <v>NYSE Arca</v>
    <v>ARCX</v>
    <v>1.5E-3</v>
    <v>60.58</v>
    <v>ETF</v>
    <v>45824.840277812502</v>
    <v>8877</v>
    <v>60.31</v>
    <v>2368806701.2199998</v>
    <v>iShares:Core 60/40 Bl Al</v>
    <v>60.4</v>
    <v>60.04</v>
    <v>60.31</v>
    <v>60.31</v>
    <v>AOR</v>
    <v>iShares:Core 60/40 Bl Al (ARCX:AOR)</v>
    <v>339606</v>
    <v>201737</v>
  </rv>
  <rv s="2">
    <v>8878</v>
  </rv>
  <rv s="3">
    <v>https://www.bing.com/financeapi/forcetrigger?t=bpaz2w&amp;q=XNAS%3aEWJV&amp;form=skydnc</v>
    <v>Learn more on Bing</v>
  </rv>
  <rv s="17">
    <v>en-US</v>
    <v>bpaz2w</v>
    <v>268435456</v>
    <v>1</v>
    <v>Powered by Refinitiv</v>
    <v>38</v>
    <v>iShares:MSCI Japan Value (XNAS:EWJV)</v>
    <v>34</v>
    <v>39</v>
    <v>Finance</v>
    <v>25</v>
    <v>36.840000000000003</v>
    <v>28.24</v>
    <v>0.86070000000000002</v>
    <v>7.8E-2</v>
    <v>0</v>
    <v>2.2689999999999997E-3</v>
    <v>0</v>
    <v>USD</v>
    <v>Nasdaq Stock Market</v>
    <v>XNAS</v>
    <v>1.5E-3</v>
    <v>34.749099999999999</v>
    <v>ETF</v>
    <v>45824.906616839842</v>
    <v>8880</v>
    <v>34.450000000000003</v>
    <v>403769365.81</v>
    <v>iShares:MSCI Japan Value</v>
    <v>34.590000000000003</v>
    <v>34.381999999999998</v>
    <v>34.46</v>
    <v>34.46</v>
    <v>EWJV</v>
    <v>iShares:MSCI Japan Value (XNAS:EWJV)</v>
    <v>47216</v>
    <v>128648</v>
  </rv>
  <rv s="2">
    <v>8881</v>
  </rv>
  <rv s="3">
    <v>https://www.bing.com/financeapi/forcetrigger?t=a1vef2&amp;q=BATS%3aIGRO&amp;form=skydnc</v>
    <v>Learn more on Bing</v>
  </rv>
  <rv s="17">
    <v>en-US</v>
    <v>a1vef2</v>
    <v>268435456</v>
    <v>1</v>
    <v>Powered by Refinitiv</v>
    <v>38</v>
    <v>iShares:Intl Div Growth (BATS:IGRO)</v>
    <v>34</v>
    <v>39</v>
    <v>Finance</v>
    <v>17</v>
    <v>80.209999999999994</v>
    <v>63.16</v>
    <v>0.8952</v>
    <v>-5.6000000000000001E-2</v>
    <v>4.4991000000000003E-2</v>
    <v>-7.1319999999999999E-4</v>
    <v>3.53</v>
    <v>USD</v>
    <v>CBOE BZX Exchange</v>
    <v>BATS</v>
    <v>1.5E-3</v>
    <v>79.099900000000005</v>
    <v>ETF</v>
    <v>45824.858433286718</v>
    <v>8883</v>
    <v>78.447299999999998</v>
    <v>1164647971.4300001</v>
    <v>iShares:Intl Div Growth</v>
    <v>78.930000000000007</v>
    <v>78.516000000000005</v>
    <v>78.459999999999994</v>
    <v>81.99</v>
    <v>IGRO</v>
    <v>iShares:Intl Div Growth (BATS:IGRO)</v>
    <v>58446</v>
    <v>84620</v>
  </rv>
  <rv s="2">
    <v>8884</v>
  </rv>
  <rv s="16">
    <v>en-US</v>
    <v>c7xhsm</v>
    <v>268435456</v>
    <v>1</v>
    <v>Powered by Refinitiv</v>
    <v>36</v>
    <v>Simplify:ShTm Trs FS (ARCX:TUA)</v>
    <v>24</v>
    <v>37</v>
    <v>Finance</v>
    <v>25</v>
    <v>23.398700000000002</v>
    <v>20.9</v>
    <v>-0.04</v>
    <v>0</v>
    <v>-1.8470000000000001E-3</v>
    <v>0</v>
    <v>USD</v>
    <v>NYSE Arca</v>
    <v>ARCX</v>
    <v>1.5E-3</v>
    <v>21.68</v>
    <v>ETF</v>
    <v>45824.84027780078</v>
    <v>21.605</v>
    <v>665524295.77999997</v>
    <v>Simplify:ShTm Trs FS</v>
    <v>21.62</v>
    <v>21.66</v>
    <v>21.62</v>
    <v>21.62</v>
    <v>TUA</v>
    <v>Simplify:ShTm Trs FS (ARCX:TUA)</v>
    <v>423248</v>
    <v>730837</v>
  </rv>
  <rv s="2">
    <v>8886</v>
  </rv>
  <rv s="3">
    <v>https://www.bing.com/financeapi/forcetrigger?t=a235w7&amp;q=ARCX%3aSMLF&amp;form=skydnc</v>
    <v>Learn more on Bing</v>
  </rv>
  <rv s="17">
    <v>en-US</v>
    <v>a235w7</v>
    <v>268435456</v>
    <v>1</v>
    <v>Powered by Refinitiv</v>
    <v>38</v>
    <v>iShares:US SC Eqty Fctr (ARCX:SMLF)</v>
    <v>34</v>
    <v>39</v>
    <v>Finance</v>
    <v>25</v>
    <v>74.69</v>
    <v>53.39</v>
    <v>1.0888</v>
    <v>0.82699999999999996</v>
    <v>0</v>
    <v>1.2683E-2</v>
    <v>0</v>
    <v>USD</v>
    <v>NYSE Arca</v>
    <v>ARCX</v>
    <v>1.5E-3</v>
    <v>66.340299999999999</v>
    <v>ETF</v>
    <v>45824.840277812502</v>
    <v>8888</v>
    <v>65.671999999999997</v>
    <v>1695862677.6600001</v>
    <v>iShares:US SC Eqty Fctr</v>
    <v>65.819999999999993</v>
    <v>65.203000000000003</v>
    <v>66.03</v>
    <v>66.03</v>
    <v>SMLF</v>
    <v>iShares:US SC Eqty Fctr (ARCX:SMLF)</v>
    <v>68502</v>
    <v>105117</v>
  </rv>
  <rv s="2">
    <v>8889</v>
  </rv>
  <rv s="18">
    <v>en-US</v>
    <v>c7m3ur</v>
    <v>268435456</v>
    <v>1</v>
    <v>Powered by Refinitiv</v>
    <v>40</v>
    <v>EA:Bridgeway Blue Chp (ARCX:BBLU)</v>
    <v>24</v>
    <v>39</v>
    <v>Finance</v>
    <v>25</v>
    <v>13.72</v>
    <v>11.01</v>
    <v>0.94630000000000003</v>
    <v>0.11</v>
    <v>0</v>
    <v>8.2579999999999997E-3</v>
    <v>0</v>
    <v>USD</v>
    <v>NYSE Arca</v>
    <v>ARCX</v>
    <v>1.5E-3</v>
    <v>13.48</v>
    <v>ETF</v>
    <v>45824.840277789066</v>
    <v>13.4</v>
    <v>258192296.34999999</v>
    <v>EA:Bridgeway Blue Chp</v>
    <v>13.43</v>
    <v>13.32</v>
    <v>13.43</v>
    <v>13.43</v>
    <v>BBLU</v>
    <v>EA:Bridgeway Blue Chp (ARCX:BBLU)</v>
    <v>82452</v>
    <v>68572</v>
  </rv>
  <rv s="2">
    <v>8891</v>
  </rv>
  <rv s="3">
    <v>https://www.bing.com/financeapi/forcetrigger?t=a1zz2w&amp;q=XNAS%3aPLW&amp;form=skydnc</v>
    <v>Learn more on Bing</v>
  </rv>
  <rv s="17">
    <v>en-US</v>
    <v>a1zz2w</v>
    <v>268435456</v>
    <v>1</v>
    <v>Powered by Refinitiv</v>
    <v>38</v>
    <v>Invesco Eq W 0-30 Yr Trs (XNAS:GOVI)</v>
    <v>34</v>
    <v>39</v>
    <v>Finance</v>
    <v>25</v>
    <v>29.74</v>
    <v>26.4</v>
    <v>0.71250000000000002</v>
    <v>-0.14000000000000001</v>
    <v>-7.4240000000000005E-4</v>
    <v>-5.1700000000000001E-3</v>
    <v>-0.02</v>
    <v>USD</v>
    <v>Nasdaq Stock Market</v>
    <v>XNAS</v>
    <v>1.5E-3</v>
    <v>27.1191</v>
    <v>ETF</v>
    <v>45824.843750196094</v>
    <v>8893</v>
    <v>26.934999999999999</v>
    <v>877120962.85000002</v>
    <v>Invesco Eq W 0-30 Yr Trs</v>
    <v>27.03</v>
    <v>27.08</v>
    <v>26.94</v>
    <v>26.92</v>
    <v>GOVI</v>
    <v>Invesco Eq W 0-30 Yr Trs (XNAS:GOVI)</v>
    <v>108039</v>
    <v>163543</v>
  </rv>
  <rv s="2">
    <v>8894</v>
  </rv>
  <rv s="3">
    <v>https://www.bing.com/financeapi/forcetrigger?t=a1njyc&amp;q=ARCX%3aAOA&amp;form=skydnc</v>
    <v>Learn more on Bing</v>
  </rv>
  <rv s="17">
    <v>en-US</v>
    <v>a1njyc</v>
    <v>268435456</v>
    <v>1</v>
    <v>Powered by Refinitiv</v>
    <v>38</v>
    <v>iShares:Core 80/20 Ag Al (ARCX:AOA)</v>
    <v>34</v>
    <v>39</v>
    <v>Finance</v>
    <v>25</v>
    <v>81.974999999999994</v>
    <v>68.450100000000006</v>
    <v>1.1092</v>
    <v>0.63</v>
    <v>-2.9399999999999999E-3</v>
    <v>7.7769999999999992E-3</v>
    <v>-0.24</v>
    <v>USD</v>
    <v>NYSE Arca</v>
    <v>ARCX</v>
    <v>1.5E-3</v>
    <v>81.974999999999994</v>
    <v>ETF</v>
    <v>45824.840277823438</v>
    <v>8896</v>
    <v>81.37</v>
    <v>2322944713.2199998</v>
    <v>iShares:Core 80/20 Ag Al</v>
    <v>81.69</v>
    <v>81.010000000000005</v>
    <v>81.64</v>
    <v>81.400000000000006</v>
    <v>AOA</v>
    <v>iShares:Core 80/20 Ag Al (ARCX:AOA)</v>
    <v>321013</v>
    <v>107211</v>
  </rv>
  <rv s="2">
    <v>8897</v>
  </rv>
  <rv s="16">
    <v>en-US</v>
    <v>c98np2</v>
    <v>268435456</v>
    <v>1</v>
    <v>Powered by Refinitiv</v>
    <v>36</v>
    <v>RBB:US Treas 20 Yr Bond (XNAS:UTWY)</v>
    <v>24</v>
    <v>37</v>
    <v>Finance</v>
    <v>25</v>
    <v>48.8</v>
    <v>41.89</v>
    <v>-0.28999999999999998</v>
    <v>0</v>
    <v>-6.757E-3</v>
    <v>0</v>
    <v>USD</v>
    <v>Nasdaq Stock Market</v>
    <v>XNAS</v>
    <v>1.5E-3</v>
    <v>42.94</v>
    <v>ETF</v>
    <v>45824.843750185159</v>
    <v>42.63</v>
    <v>13336550.039999999</v>
    <v>RBB:US Treas 20 Yr Bond</v>
    <v>42.87</v>
    <v>42.92</v>
    <v>42.63</v>
    <v>42.63</v>
    <v>UTWY</v>
    <v>RBB:US Treas 20 Yr Bond (XNAS:UTWY)</v>
    <v>1349</v>
    <v>6935</v>
  </rv>
  <rv s="2">
    <v>8899</v>
  </rv>
  <rv s="3">
    <v>https://www.bing.com/financeapi/forcetrigger?t=a1nkar&amp;q=ARCX%3aAOK&amp;form=skydnc</v>
    <v>Learn more on Bing</v>
  </rv>
  <rv s="17">
    <v>en-US</v>
    <v>a1nkar</v>
    <v>268435456</v>
    <v>1</v>
    <v>Powered by Refinitiv</v>
    <v>38</v>
    <v>iShares:Core 30/70 Cn Al (ARCX:AOK)</v>
    <v>34</v>
    <v>39</v>
    <v>Finance</v>
    <v>25</v>
    <v>38.770000000000003</v>
    <v>35.79</v>
    <v>0.93759999999999999</v>
    <v>0.03</v>
    <v>1.0417000000000001E-2</v>
    <v>7.8189999999999998E-4</v>
    <v>0.4</v>
    <v>USD</v>
    <v>NYSE Arca</v>
    <v>ARCX</v>
    <v>1.5E-3</v>
    <v>38.54</v>
    <v>ETF</v>
    <v>45824.855744316403</v>
    <v>8901</v>
    <v>38.4</v>
    <v>626698010.11000001</v>
    <v>iShares:Core 30/70 Cn Al</v>
    <v>38.479999999999997</v>
    <v>38.369999999999997</v>
    <v>38.4</v>
    <v>38.799999999999997</v>
    <v>AOK</v>
    <v>iShares:Core 30/70 Cn Al (ARCX:AOK)</v>
    <v>496752</v>
    <v>99332</v>
  </rv>
  <rv s="2">
    <v>8902</v>
  </rv>
  <rv s="3">
    <v>https://www.bing.com/financeapi/forcetrigger?t=c68lsm&amp;q=BATS%3aSEIM&amp;form=skydnc</v>
    <v>Learn more on Bing</v>
  </rv>
  <rv s="17">
    <v>en-US</v>
    <v>c68lsm</v>
    <v>268435456</v>
    <v>1</v>
    <v>Powered by Refinitiv</v>
    <v>38</v>
    <v>SEI Enh US LC Momtm Fctr (BATS:SEIM)</v>
    <v>34</v>
    <v>39</v>
    <v>Finance</v>
    <v>17</v>
    <v>41.37</v>
    <v>30.22</v>
    <v>1.073</v>
    <v>0.46300000000000002</v>
    <v>0</v>
    <v>1.1578999999999999E-2</v>
    <v>0</v>
    <v>USD</v>
    <v>CBOE BZX Exchange</v>
    <v>BATS</v>
    <v>1.5E-3</v>
    <v>40.619999999999997</v>
    <v>ETF</v>
    <v>45824.84033945547</v>
    <v>8904</v>
    <v>40.25</v>
    <v>606158959.45000005</v>
    <v>SEI Enh US LC Momtm Fctr</v>
    <v>40.25</v>
    <v>39.987000000000002</v>
    <v>40.450000000000003</v>
    <v>40.450000000000003</v>
    <v>SEIM</v>
    <v>SEI Enh US LC Momtm Fctr (BATS:SEIM)</v>
    <v>40893</v>
    <v>56433</v>
  </rv>
  <rv s="2">
    <v>8905</v>
  </rv>
  <rv s="3">
    <v>https://www.bing.com/financeapi/forcetrigger?t=a1wxxm&amp;q=BATS%3aLKOR&amp;form=skydnc</v>
    <v>Learn more on Bing</v>
  </rv>
  <rv s="17">
    <v>en-US</v>
    <v>a1wxxm</v>
    <v>268435456</v>
    <v>1</v>
    <v>Powered by Refinitiv</v>
    <v>38</v>
    <v>FlexShs:CS US Lng Crp Bd (BATS:LKOR)</v>
    <v>34</v>
    <v>39</v>
    <v>Finance</v>
    <v>17</v>
    <v>46.25</v>
    <v>39.49</v>
    <v>1.8492</v>
    <v>-0.125</v>
    <v>0</v>
    <v>-3.0130000000000001E-3</v>
    <v>0</v>
    <v>USD</v>
    <v>CBOE BZX Exchange</v>
    <v>BATS</v>
    <v>1.5E-3</v>
    <v>41.65</v>
    <v>ETF</v>
    <v>45824.840317707814</v>
    <v>8907</v>
    <v>41.365000000000002</v>
    <v>35114287.670000002</v>
    <v>FlexShs:CS US Lng Crp Bd</v>
    <v>41.65</v>
    <v>41.49</v>
    <v>41.365000000000002</v>
    <v>41.365000000000002</v>
    <v>LKOR</v>
    <v>FlexShs:CS US Lng Crp Bd (BATS:LKOR)</v>
    <v>466</v>
    <v>6915</v>
  </rv>
  <rv s="2">
    <v>8908</v>
  </rv>
  <rv s="3">
    <v>https://www.bing.com/financeapi/forcetrigger?t=a1xgkr&amp;q=ARCX%3aMDYG&amp;form=skydnc</v>
    <v>Learn more on Bing</v>
  </rv>
  <rv s="17">
    <v>en-US</v>
    <v>a1xgkr</v>
    <v>268435456</v>
    <v>1</v>
    <v>Powered by Refinitiv</v>
    <v>38</v>
    <v>SPDR S&amp;P 400 Mid Cap Gro (ARCX:MDYG)</v>
    <v>34</v>
    <v>39</v>
    <v>Finance</v>
    <v>25</v>
    <v>95.51</v>
    <v>68.589699999999993</v>
    <v>0.99919999999999998</v>
    <v>0.97</v>
    <v>0</v>
    <v>1.1554E-2</v>
    <v>0</v>
    <v>USD</v>
    <v>NYSE Arca</v>
    <v>ARCX</v>
    <v>1.5E-3</v>
    <v>85.418300000000002</v>
    <v>ETF</v>
    <v>45824.840277823438</v>
    <v>8910</v>
    <v>84.554400000000001</v>
    <v>2196982273.6700001</v>
    <v>SPDR S&amp;P 400 Mid Cap Gro</v>
    <v>84.71</v>
    <v>83.95</v>
    <v>84.92</v>
    <v>84.92</v>
    <v>MDYG</v>
    <v>SPDR S&amp;P 400 Mid Cap Gro (ARCX:MDYG)</v>
    <v>44754</v>
    <v>65565</v>
  </rv>
  <rv s="2">
    <v>8911</v>
  </rv>
  <rv s="16">
    <v>en-US</v>
    <v>c8ppgh</v>
    <v>268435456</v>
    <v>1</v>
    <v>Powered by Refinitiv</v>
    <v>36</v>
    <v>Calvert US LC Cr Resp Id (ARCX:CVLC)</v>
    <v>24</v>
    <v>37</v>
    <v>Finance</v>
    <v>25</v>
    <v>76.680000000000007</v>
    <v>60.08</v>
    <v>0.77690000000000003</v>
    <v>0</v>
    <v>1.0562E-2</v>
    <v>0</v>
    <v>USD</v>
    <v>NYSE Arca</v>
    <v>ARCX</v>
    <v>1.5E-3</v>
    <v>74.540000000000006</v>
    <v>ETF</v>
    <v>45824.840277789066</v>
    <v>74.31</v>
    <v>456575306.13</v>
    <v>Calvert US LC Cr Resp Id</v>
    <v>74.5</v>
    <v>73.557900000000004</v>
    <v>74.334800000000001</v>
    <v>74.334800000000001</v>
    <v>CVLC</v>
    <v>Calvert US LC Cr Resp Id (ARCX:CVLC)</v>
    <v>3451</v>
    <v>28838</v>
  </rv>
  <rv s="2">
    <v>8913</v>
  </rv>
  <rv s="3">
    <v>https://www.bing.com/financeapi/forcetrigger?t=a236bh&amp;q=BATS%3aSMMD&amp;form=skydnc</v>
    <v>Learn more on Bing</v>
  </rv>
  <rv s="17">
    <v>en-US</v>
    <v>a236bh</v>
    <v>268435456</v>
    <v>1</v>
    <v>Powered by Refinitiv</v>
    <v>38</v>
    <v>iShares:Russ 2500 ETF (BATS:SMMD)</v>
    <v>34</v>
    <v>39</v>
    <v>Finance</v>
    <v>17</v>
    <v>74.66</v>
    <v>53.805199999999999</v>
    <v>1.0314000000000001</v>
    <v>0.79800000000000004</v>
    <v>0</v>
    <v>1.2211000000000001E-2</v>
    <v>0</v>
    <v>USD</v>
    <v>CBOE BZX Exchange</v>
    <v>BATS</v>
    <v>1.5E-3</v>
    <v>66.45</v>
    <v>ETF</v>
    <v>45824.840338610935</v>
    <v>8915</v>
    <v>65.784999999999997</v>
    <v>1396398265.5699999</v>
    <v>iShares:Russ 2500 ETF</v>
    <v>66.040000000000006</v>
    <v>65.352000000000004</v>
    <v>66.150000000000006</v>
    <v>66.150000000000006</v>
    <v>SMMD</v>
    <v>iShares:Russ 2500 ETF (BATS:SMMD)</v>
    <v>135427</v>
    <v>148369</v>
  </rv>
  <rv s="2">
    <v>8916</v>
  </rv>
  <rv s="3">
    <v>https://www.bing.com/financeapi/forcetrigger?t=a24akr&amp;q=ARCX%3aTLH&amp;form=skydnc</v>
    <v>Learn more on Bing</v>
  </rv>
  <rv s="17">
    <v>en-US</v>
    <v>a24akr</v>
    <v>268435456</v>
    <v>1</v>
    <v>Powered by Refinitiv</v>
    <v>38</v>
    <v>iShares:10-20 Trs Bd ETF (ARCX:TLH)</v>
    <v>34</v>
    <v>39</v>
    <v>Finance</v>
    <v>25</v>
    <v>111.83</v>
    <v>96.74</v>
    <v>0.91639999999999999</v>
    <v>-0.72</v>
    <v>1.4553E-2</v>
    <v>-7.2240000000000004E-3</v>
    <v>1.44</v>
    <v>USD</v>
    <v>NYSE Arca</v>
    <v>ARCX</v>
    <v>1.5E-3</v>
    <v>99.86</v>
    <v>ETF</v>
    <v>45824.895640462499</v>
    <v>8918</v>
    <v>98.95</v>
    <v>11077975127.870001</v>
    <v>iShares:10-20 Trs Bd ETF</v>
    <v>99.5</v>
    <v>99.67</v>
    <v>98.95</v>
    <v>100.39</v>
    <v>TLH</v>
    <v>iShares:10-20 Trs Bd ETF (ARCX:TLH)</v>
    <v>1612047</v>
    <v>2663688</v>
  </rv>
  <rv s="2">
    <v>8919</v>
  </rv>
  <rv s="3">
    <v>https://www.bing.com/financeapi/forcetrigger?t=a21nw7&amp;q=BATS%3aQUAL&amp;form=skydnc</v>
    <v>Learn more on Bing</v>
  </rv>
  <rv s="17">
    <v>en-US</v>
    <v>a21nw7</v>
    <v>268435456</v>
    <v>1</v>
    <v>Powered by Refinitiv</v>
    <v>38</v>
    <v>iShares:MSCI USA QF (BATS:QUAL)</v>
    <v>34</v>
    <v>39</v>
    <v>Finance</v>
    <v>17</v>
    <v>187.26</v>
    <v>148.34010000000001</v>
    <v>1.0365</v>
    <v>1.6180000000000001</v>
    <v>2.6516999999999999E-2</v>
    <v>9.0949999999999989E-3</v>
    <v>4.76</v>
    <v>USD</v>
    <v>CBOE BZX Exchange</v>
    <v>BATS</v>
    <v>1.5E-3</v>
    <v>180.24</v>
    <v>ETF</v>
    <v>45824.92808282344</v>
    <v>8921</v>
    <v>178.92</v>
    <v>51116343807.68</v>
    <v>iShares:MSCI USA QF</v>
    <v>179</v>
    <v>177.892</v>
    <v>179.51</v>
    <v>184.27</v>
    <v>QUAL</v>
    <v>iShares:MSCI USA QF (BATS:QUAL)</v>
    <v>922987</v>
    <v>1249201</v>
  </rv>
  <rv s="2">
    <v>8922</v>
  </rv>
  <rv s="16">
    <v>en-US</v>
    <v>c8ppjc</v>
    <v>268435456</v>
    <v>1</v>
    <v>Powered by Refinitiv</v>
    <v>36</v>
    <v>Calvert US MC Cr Res Id (ARCX:CVMC)</v>
    <v>24</v>
    <v>37</v>
    <v>Finance</v>
    <v>25</v>
    <v>64.56</v>
    <v>49.400700000000001</v>
    <v>0.56000000000000005</v>
    <v>0</v>
    <v>9.4900000000000002E-3</v>
    <v>0</v>
    <v>USD</v>
    <v>NYSE Arca</v>
    <v>ARCX</v>
    <v>1.5E-3</v>
    <v>59.570099999999996</v>
    <v>ETF</v>
    <v>45824.84027780078</v>
    <v>59.52</v>
    <v>67840715.439999998</v>
    <v>Calvert US MC Cr Res Id</v>
    <v>59.52</v>
    <v>59.01</v>
    <v>59.57</v>
    <v>59.57</v>
    <v>CVMC</v>
    <v>Calvert US MC Cr Res Id (ARCX:CVMC)</v>
    <v>1251</v>
    <v>3320</v>
  </rv>
  <rv s="2">
    <v>8924</v>
  </rv>
  <rv s="3">
    <v>https://www.bing.com/financeapi/forcetrigger?t=bthhtc&amp;q=BATS%3aSTLG&amp;form=skydnc</v>
    <v>Learn more on Bing</v>
  </rv>
  <rv s="17">
    <v>en-US</v>
    <v>bthhtc</v>
    <v>268435456</v>
    <v>1</v>
    <v>Powered by Refinitiv</v>
    <v>38</v>
    <v>iShares:MSCI USA Qu GARP (BATS:GARP)</v>
    <v>34</v>
    <v>39</v>
    <v>Finance</v>
    <v>17</v>
    <v>59.47</v>
    <v>43.02</v>
    <v>1.0175000000000001</v>
    <v>0.96</v>
    <v>2.9849999999999998E-3</v>
    <v>1.6648E-2</v>
    <v>0.17499999999999999</v>
    <v>USD</v>
    <v>CBOE BZX Exchange</v>
    <v>BATS</v>
    <v>1.5E-3</v>
    <v>58.799900000000001</v>
    <v>ETF</v>
    <v>45824.86788774297</v>
    <v>8926</v>
    <v>58.18</v>
    <v>474494921.32999998</v>
    <v>iShares:MSCI USA Qu GARP</v>
    <v>58.18</v>
    <v>57.664999999999999</v>
    <v>58.625</v>
    <v>58.8</v>
    <v>GARP</v>
    <v>iShares:MSCI USA Qu GARP (BATS:GARP)</v>
    <v>41384</v>
    <v>88267</v>
  </rv>
  <rv s="2">
    <v>8927</v>
  </rv>
  <rv s="3">
    <v>https://www.bing.com/financeapi/forcetrigger?t=a234a2&amp;q=ARCX%3aSLYG&amp;form=skydnc</v>
    <v>Learn more on Bing</v>
  </rv>
  <rv s="17">
    <v>en-US</v>
    <v>a234a2</v>
    <v>268435456</v>
    <v>1</v>
    <v>Powered by Refinitiv</v>
    <v>38</v>
    <v>SPDR S&amp;P 600 Sm Cap Gro (ARCX:SLYG)</v>
    <v>34</v>
    <v>39</v>
    <v>Finance</v>
    <v>25</v>
    <v>101.6168</v>
    <v>71.621399999999994</v>
    <v>0.99829999999999997</v>
    <v>0.73</v>
    <v>0</v>
    <v>8.483000000000001E-3</v>
    <v>0</v>
    <v>USD</v>
    <v>NYSE Arca</v>
    <v>ARCX</v>
    <v>1.5E-3</v>
    <v>87.3416</v>
    <v>ETF</v>
    <v>45824.871238564061</v>
    <v>8929</v>
    <v>86.476500000000001</v>
    <v>3259693242.8800001</v>
    <v>SPDR S&amp;P 600 Sm Cap Gro</v>
    <v>86.9</v>
    <v>86.05</v>
    <v>86.78</v>
    <v>86.78</v>
    <v>SLYG</v>
    <v>SPDR S&amp;P 600 Sm Cap Gro (ARCX:SLYG)</v>
    <v>92126</v>
    <v>127034</v>
  </rv>
  <rv s="2">
    <v>8930</v>
  </rv>
  <rv s="3">
    <v>https://www.bing.com/financeapi/forcetrigger?t=a234cw&amp;q=ARCX%3aSLYV&amp;form=skydnc</v>
    <v>Learn more on Bing</v>
  </rv>
  <rv s="17">
    <v>en-US</v>
    <v>a234cw</v>
    <v>268435456</v>
    <v>1</v>
    <v>Powered by Refinitiv</v>
    <v>38</v>
    <v>SPDR S&amp;P 600 Sm Cap Val (ARCX:SLYV)</v>
    <v>34</v>
    <v>39</v>
    <v>Finance</v>
    <v>25</v>
    <v>96.14</v>
    <v>65.959999999999994</v>
    <v>0.99819999999999998</v>
    <v>0.94</v>
    <v>-1.0527999999999999E-2</v>
    <v>1.2067000000000001E-2</v>
    <v>-0.83</v>
    <v>USD</v>
    <v>NYSE Arca</v>
    <v>ARCX</v>
    <v>1.5E-3</v>
    <v>79.31</v>
    <v>ETF</v>
    <v>45824.84027780078</v>
    <v>8932</v>
    <v>78.28</v>
    <v>3559249557.7199998</v>
    <v>SPDR S&amp;P 600 Sm Cap Val</v>
    <v>78.760000000000005</v>
    <v>77.900000000000006</v>
    <v>78.84</v>
    <v>78.010000000000005</v>
    <v>SLYV</v>
    <v>SPDR S&amp;P 600 Sm Cap Val (ARCX:SLYV)</v>
    <v>190323</v>
    <v>223577</v>
  </rv>
  <rv s="2">
    <v>8933</v>
  </rv>
  <rv s="16">
    <v>en-US</v>
    <v>ceb4bh</v>
    <v>268435456</v>
    <v>1</v>
    <v>Powered by Refinitiv</v>
    <v>36</v>
    <v>Grayscale Bitcoin Mini (ARCX:BTC)</v>
    <v>24</v>
    <v>37</v>
    <v>Finance</v>
    <v>35</v>
    <v>49.65</v>
    <v>22</v>
    <v>1.56</v>
    <v>-3.3219999999999999E-3</v>
    <v>3.3468999999999999E-2</v>
    <v>-0.16</v>
    <v>USD</v>
    <v>NYSE Arca</v>
    <v>ARCX</v>
    <v>1.5E-3</v>
    <v>48.288899999999998</v>
    <v>ETF</v>
    <v>45824.942959652341</v>
    <v>47.18</v>
    <v>4571243258.3000002</v>
    <v>Grayscale Bitcoin Mini</v>
    <v>47.22</v>
    <v>46.61</v>
    <v>48.17</v>
    <v>48.01</v>
    <v>BTC</v>
    <v>Grayscale Bitcoin Mini (ARCX:BTC)</v>
    <v>628264</v>
    <v>968806</v>
  </rv>
  <rv s="2">
    <v>8935</v>
  </rv>
  <rv s="3">
    <v>https://www.bing.com/financeapi/forcetrigger?t=c3l1sm&amp;q=BATS%3aTYA&amp;form=skydnc</v>
    <v>Learn more on Bing</v>
  </rv>
  <rv s="17">
    <v>en-US</v>
    <v>c3l1sm</v>
    <v>268435456</v>
    <v>1</v>
    <v>Powered by Refinitiv</v>
    <v>38</v>
    <v>Simplify:Int Trm Trs Ft (BATS:TYA)</v>
    <v>34</v>
    <v>39</v>
    <v>Finance</v>
    <v>17</v>
    <v>14.84</v>
    <v>11.734999999999999</v>
    <v>4.9236000000000004</v>
    <v>-9.6000000000000002E-2</v>
    <v>0</v>
    <v>-7.3870000000000003E-3</v>
    <v>0</v>
    <v>USD</v>
    <v>CBOE BZX Exchange</v>
    <v>BATS</v>
    <v>1.5E-3</v>
    <v>13.03</v>
    <v>ETF</v>
    <v>45824.840343251562</v>
    <v>8937</v>
    <v>12.9</v>
    <v>147160815.96000001</v>
    <v>Simplify:Int Trm Trs Ft</v>
    <v>12.97</v>
    <v>12.996</v>
    <v>12.9</v>
    <v>12.9</v>
    <v>TYA</v>
    <v>Simplify:Int Trm Trs Ft (BATS:TYA)</v>
    <v>85226</v>
    <v>73731</v>
  </rv>
  <rv s="2">
    <v>8938</v>
  </rv>
  <rv s="3">
    <v>https://www.bing.com/financeapi/forcetrigger?t=c68lvh&amp;q=BATS%3aSEIQ&amp;form=skydnc</v>
    <v>Learn more on Bing</v>
  </rv>
  <rv s="17">
    <v>en-US</v>
    <v>c68lvh</v>
    <v>268435456</v>
    <v>1</v>
    <v>Powered by Refinitiv</v>
    <v>38</v>
    <v>SEI Enh US LC Qlty Fctr (BATS:SEIQ)</v>
    <v>34</v>
    <v>39</v>
    <v>Finance</v>
    <v>17</v>
    <v>37.299999999999997</v>
    <v>30.97</v>
    <v>0.84189999999999998</v>
    <v>0.3</v>
    <v>0</v>
    <v>8.2709999999999988E-3</v>
    <v>0</v>
    <v>USD</v>
    <v>CBOE BZX Exchange</v>
    <v>BATS</v>
    <v>1.5E-3</v>
    <v>36.72</v>
    <v>ETF</v>
    <v>45824.840336284375</v>
    <v>8940</v>
    <v>36.505000000000003</v>
    <v>318593913.02999997</v>
    <v>SEI Enh US LC Qlty Fctr</v>
    <v>36.72</v>
    <v>36.270000000000003</v>
    <v>36.57</v>
    <v>36.57</v>
    <v>SEIQ</v>
    <v>SEI Enh US LC Qlty Fctr (BATS:SEIQ)</v>
    <v>23161</v>
    <v>29222</v>
  </rv>
  <rv s="2">
    <v>8941</v>
  </rv>
  <rv s="3">
    <v>https://www.bing.com/financeapi/forcetrigger?t=a24b5r&amp;q=XNAS%3aTLT&amp;form=skydnc</v>
    <v>Learn more on Bing</v>
  </rv>
  <rv s="17">
    <v>en-US</v>
    <v>a24b5r</v>
    <v>268435456</v>
    <v>1</v>
    <v>Powered by Refinitiv</v>
    <v>38</v>
    <v>iShares:20+ Trs Bd ETF (XNAS:TLT)</v>
    <v>34</v>
    <v>39</v>
    <v>Finance</v>
    <v>35</v>
    <v>101.64</v>
    <v>83.295000000000002</v>
    <v>1.0688</v>
    <v>-0.87</v>
    <v>1.9880000000000002E-3</v>
    <v>-1.0078E-2</v>
    <v>0.1699</v>
    <v>USD</v>
    <v>Nasdaq Stock Market</v>
    <v>XNAS</v>
    <v>1.5E-3</v>
    <v>86.43</v>
    <v>ETF</v>
    <v>45824.942905983597</v>
    <v>8943</v>
    <v>85.46</v>
    <v>50897133541.870003</v>
    <v>iShares:20+ Trs Bd ETF</v>
    <v>86.08</v>
    <v>86.33</v>
    <v>85.46</v>
    <v>85.629900000000006</v>
    <v>TLT</v>
    <v>iShares:20+ Trs Bd ETF (XNAS:TLT)</v>
    <v>36466154</v>
    <v>43207106</v>
  </rv>
  <rv s="2">
    <v>8944</v>
  </rv>
  <rv s="3">
    <v>https://www.bing.com/financeapi/forcetrigger?t=a23dnm&amp;q=ARCX%3aSPHQ&amp;form=skydnc</v>
    <v>Learn more on Bing</v>
  </rv>
  <rv s="17">
    <v>en-US</v>
    <v>a23dnm</v>
    <v>268435456</v>
    <v>1</v>
    <v>Powered by Refinitiv</v>
    <v>38</v>
    <v>Invesco S&amp;P 500 Qual (ARCX:SPHQ)</v>
    <v>34</v>
    <v>39</v>
    <v>Finance</v>
    <v>35</v>
    <v>71.61</v>
    <v>57.67</v>
    <v>0.9778</v>
    <v>0.62</v>
    <v>6.2439999999999996E-3</v>
    <v>8.8749999999999992E-3</v>
    <v>0.44</v>
    <v>USD</v>
    <v>NYSE Arca</v>
    <v>ARCX</v>
    <v>1.5E-3</v>
    <v>70.78</v>
    <v>ETF</v>
    <v>45824.942407210154</v>
    <v>8946</v>
    <v>70.27</v>
    <v>13652803270.48</v>
    <v>Invesco S&amp;P 500 Qual</v>
    <v>70.290000000000006</v>
    <v>69.86</v>
    <v>70.48</v>
    <v>70.91</v>
    <v>SPHQ</v>
    <v>Invesco S&amp;P 500 Qual (ARCX:SPHQ)</v>
    <v>812779</v>
    <v>1130954</v>
  </rv>
  <rv s="2">
    <v>8947</v>
  </rv>
  <rv s="3">
    <v>https://www.bing.com/financeapi/forcetrigger?t=a21bf2&amp;q=XNAS%3aPSET&amp;form=skydnc</v>
    <v>Learn more on Bing</v>
  </rv>
  <rv s="17">
    <v>en-US</v>
    <v>a21bf2</v>
    <v>268435456</v>
    <v>1</v>
    <v>Powered by Refinitiv</v>
    <v>38</v>
    <v>Principal Quality (XNAS:PSET)</v>
    <v>34</v>
    <v>39</v>
    <v>Finance</v>
    <v>25</v>
    <v>75.56</v>
    <v>58.372999999999998</v>
    <v>1.0037</v>
    <v>1.0912999999999999</v>
    <v>0</v>
    <v>1.5552999999999999E-2</v>
    <v>0</v>
    <v>USD</v>
    <v>Nasdaq Stock Market</v>
    <v>XNAS</v>
    <v>1.5E-3</v>
    <v>71.39</v>
    <v>ETF</v>
    <v>45824.843750092186</v>
    <v>8949</v>
    <v>71.19</v>
    <v>50592462.229999997</v>
    <v>Principal Quality</v>
    <v>71.25</v>
    <v>70.168700000000001</v>
    <v>71.260000000000005</v>
    <v>71.260000000000005</v>
    <v>PSET</v>
    <v>Principal Quality (XNAS:PSET)</v>
    <v>2785</v>
    <v>5510</v>
  </rv>
  <rv s="2">
    <v>8950</v>
  </rv>
  <rv s="3">
    <v>https://www.bing.com/financeapi/forcetrigger?t=c5jroc&amp;q=ARCX%3aAVSU&amp;form=skydnc</v>
    <v>Learn more on Bing</v>
  </rv>
  <rv s="17">
    <v>en-US</v>
    <v>c5jroc</v>
    <v>268435456</v>
    <v>1</v>
    <v>Powered by Refinitiv</v>
    <v>38</v>
    <v>Avantis Resp US Eqty (ARCX:AVSU)</v>
    <v>34</v>
    <v>39</v>
    <v>Finance</v>
    <v>25</v>
    <v>69.644999999999996</v>
    <v>54.53</v>
    <v>1.0385</v>
    <v>0.86</v>
    <v>0</v>
    <v>1.3065999999999999E-2</v>
    <v>0</v>
    <v>USD</v>
    <v>NYSE Arca</v>
    <v>ARCX</v>
    <v>1.5E-3</v>
    <v>66.849900000000005</v>
    <v>ETF</v>
    <v>45824.840277812502</v>
    <v>8952</v>
    <v>66.459999999999994</v>
    <v>363146814.45999998</v>
    <v>Avantis Resp US Eqty</v>
    <v>66.459999999999994</v>
    <v>65.819999999999993</v>
    <v>66.680000000000007</v>
    <v>66.680000000000007</v>
    <v>AVSU</v>
    <v>Avantis Resp US Eqty (ARCX:AVSU)</v>
    <v>13519</v>
    <v>15240</v>
  </rv>
  <rv s="2">
    <v>8953</v>
  </rv>
  <rv s="16">
    <v>en-US</v>
    <v>cejuoc</v>
    <v>268435456</v>
    <v>1</v>
    <v>Powered by Refinitiv</v>
    <v>36</v>
    <v>SPDR S&amp;P Em Mkts ex-Chi (XNAS:XCNY)</v>
    <v>24</v>
    <v>37</v>
    <v>Finance</v>
    <v>25</v>
    <v>26.54</v>
    <v>21.02</v>
    <v>0.24740000000000001</v>
    <v>0</v>
    <v>9.7050000000000001E-3</v>
    <v>0</v>
    <v>USD</v>
    <v>Nasdaq Stock Market</v>
    <v>XNAS</v>
    <v>1.5E-3</v>
    <v>25.74</v>
    <v>ETF</v>
    <v>45824.843750057815</v>
    <v>25.74</v>
    <v>4995278.6399999997</v>
    <v>SPDR S&amp;P Em Mkts ex-Chi</v>
    <v>25.74</v>
    <v>25.492599999999999</v>
    <v>25.74</v>
    <v>25.74</v>
    <v>XCNY</v>
    <v>SPDR S&amp;P Em Mkts ex-Chi (XNAS:XCNY)</v>
    <v>139</v>
    <v>548</v>
  </rv>
  <rv s="2">
    <v>8955</v>
  </rv>
  <rv s="3">
    <v>https://www.bing.com/financeapi/forcetrigger?t=bt8ugh&amp;q=ARCX%3aIQSI&amp;form=skydnc</v>
    <v>Learn more on Bing</v>
  </rv>
  <rv s="17">
    <v>en-US</v>
    <v>bt8ugh</v>
    <v>268435456</v>
    <v>1</v>
    <v>Powered by Refinitiv</v>
    <v>38</v>
    <v>NYLI:Cndrm Intl Eq (ARCX:IQSI)</v>
    <v>34</v>
    <v>39</v>
    <v>Finance</v>
    <v>25</v>
    <v>33.619999999999997</v>
    <v>26.3</v>
    <v>0.99450000000000005</v>
    <v>0.14929999999999999</v>
    <v>0</v>
    <v>4.5190000000000004E-3</v>
    <v>0</v>
    <v>USD</v>
    <v>NYSE Arca</v>
    <v>ARCX</v>
    <v>1.5E-3</v>
    <v>33.439</v>
    <v>ETF</v>
    <v>45824.84027780078</v>
    <v>8957</v>
    <v>33.19</v>
    <v>207098178.61000001</v>
    <v>NYLI:Cndrm Intl Eq</v>
    <v>33.31</v>
    <v>33.040700000000001</v>
    <v>33.19</v>
    <v>33.19</v>
    <v>IQSI</v>
    <v>NYLI:Cndrm Intl Eq (ARCX:IQSI)</v>
    <v>4697</v>
    <v>17670</v>
  </rv>
  <rv s="2">
    <v>8958</v>
  </rv>
  <rv s="3">
    <v>https://www.bing.com/financeapi/forcetrigger?t=a26hk2&amp;q=ARCX%3aZROZ&amp;form=skydnc</v>
    <v>Learn more on Bing</v>
  </rv>
  <rv s="17">
    <v>en-US</v>
    <v>a26hk2</v>
    <v>268435456</v>
    <v>1</v>
    <v>Powered by Refinitiv</v>
    <v>38</v>
    <v>PIMCO ETF:25+ Yr US Tres (ARCX:ZROZ)</v>
    <v>34</v>
    <v>39</v>
    <v>Finance</v>
    <v>25</v>
    <v>87.359899999999996</v>
    <v>61</v>
    <v>1.569</v>
    <v>-1.18</v>
    <v>2.5080000000000002E-3</v>
    <v>-1.8159000000000002E-2</v>
    <v>0.16</v>
    <v>USD</v>
    <v>NYSE Arca</v>
    <v>ARCX</v>
    <v>1.5E-3</v>
    <v>65.155000000000001</v>
    <v>ETF</v>
    <v>45824.867229560157</v>
    <v>8960</v>
    <v>63.8</v>
    <v>1526956224.8599999</v>
    <v>PIMCO ETF:25+ Yr US Tres</v>
    <v>64.7</v>
    <v>64.98</v>
    <v>63.8</v>
    <v>63.96</v>
    <v>ZROZ</v>
    <v>PIMCO ETF:25+ Yr US Tres (ARCX:ZROZ)</v>
    <v>202816</v>
    <v>423877</v>
  </rv>
  <rv s="2">
    <v>8961</v>
  </rv>
  <rv s="3">
    <v>https://www.bing.com/financeapi/forcetrigger?t=bo514c&amp;q=ARCX%3aEMCR&amp;form=skydnc</v>
    <v>Learn more on Bing</v>
  </rv>
  <rv s="17">
    <v>en-US</v>
    <v>bo514c</v>
    <v>268435456</v>
    <v>1</v>
    <v>Powered by Refinitiv</v>
    <v>38</v>
    <v>Xtrackers EM CR&amp;Cl Imp (ARCX:EMCR)</v>
    <v>34</v>
    <v>39</v>
    <v>Finance</v>
    <v>25</v>
    <v>33.93</v>
    <v>25.88</v>
    <v>0.99909999999999999</v>
    <v>0.38200000000000001</v>
    <v>0</v>
    <v>1.1960999999999999E-2</v>
    <v>0</v>
    <v>USD</v>
    <v>NYSE Arca</v>
    <v>ARCX</v>
    <v>1.5E-3</v>
    <v>32.380000000000003</v>
    <v>ETF</v>
    <v>45824.840277823438</v>
    <v>8963</v>
    <v>32.28</v>
    <v>37248625.380000003</v>
    <v>Xtrackers EM CR&amp;Cl Imp</v>
    <v>32.380000000000003</v>
    <v>31.937999999999999</v>
    <v>32.32</v>
    <v>32.32</v>
    <v>EMCR</v>
    <v>Xtrackers EM CR&amp;Cl Imp (ARCX:EMCR)</v>
    <v>3755</v>
    <v>7905</v>
  </rv>
  <rv s="2">
    <v>8964</v>
  </rv>
  <rv s="3">
    <v>https://www.bing.com/financeapi/forcetrigger?t=bo51a2&amp;q=ARCX%3aEMSG&amp;form=skydnc</v>
    <v>Learn more on Bing</v>
  </rv>
  <rv s="17">
    <v>en-US</v>
    <v>bo51a2</v>
    <v>268435456</v>
    <v>1</v>
    <v>Powered by Refinitiv</v>
    <v>38</v>
    <v>Xtrackers MSCI EM Cl Sel (ARCX:EMCS)</v>
    <v>34</v>
    <v>39</v>
    <v>Finance</v>
    <v>25</v>
    <v>30.9</v>
    <v>24.18</v>
    <v>1.0680000000000001</v>
    <v>0.41760000000000003</v>
    <v>0</v>
    <v>1.3808000000000001E-2</v>
    <v>0</v>
    <v>USD</v>
    <v>NYSE Arca</v>
    <v>ARCX</v>
    <v>1.5E-3</v>
    <v>30.88</v>
    <v>ETF</v>
    <v>45824.840277812502</v>
    <v>8966</v>
    <v>30.55</v>
    <v>201471515.94999999</v>
    <v>Xtrackers MSCI EM Cl Sel</v>
    <v>30.55</v>
    <v>30.2424</v>
    <v>30.66</v>
    <v>30.66</v>
    <v>EMCS</v>
    <v>Xtrackers MSCI EM Cl Sel (ARCX:EMCS)</v>
    <v>5352</v>
    <v>135655</v>
  </rv>
  <rv s="2">
    <v>8967</v>
  </rv>
  <rv s="3">
    <v>https://www.bing.com/financeapi/forcetrigger?t=c554p2&amp;q=ARCX%3aLRND&amp;form=skydnc</v>
    <v>Learn more on Bing</v>
  </rv>
  <rv s="17">
    <v>en-US</v>
    <v>c554p2</v>
    <v>268435456</v>
    <v>1</v>
    <v>Powered by Refinitiv</v>
    <v>38</v>
    <v>NYLI:US LC R&amp;D Ldr (XNAS:LRND)</v>
    <v>34</v>
    <v>39</v>
    <v>Finance</v>
    <v>25</v>
    <v>35.869</v>
    <v>28.22</v>
    <v>1.0465</v>
    <v>0.44440000000000002</v>
    <v>0</v>
    <v>1.2779E-2</v>
    <v>0</v>
    <v>USD</v>
    <v>Nasdaq Stock Market</v>
    <v>XNAS</v>
    <v>1.4000000000000002E-3</v>
    <v>35.219299999999997</v>
    <v>ETF</v>
    <v>45824.843750265623</v>
    <v>8969</v>
    <v>35.219299999999997</v>
    <v>7590914.71</v>
    <v>NYLI:US LC R&amp;D Ldr</v>
    <v>35.219299999999997</v>
    <v>34.774900000000002</v>
    <v>35.219299999999997</v>
    <v>35.219299999999997</v>
    <v>LRND</v>
    <v>NYLI:US LC R&amp;D Ldr (XNAS:LRND)</v>
    <v>10</v>
    <v>223</v>
  </rv>
  <rv s="2">
    <v>8970</v>
  </rv>
  <rv s="16">
    <v>en-US</v>
    <v>c8ppar</v>
    <v>268435456</v>
    <v>1</v>
    <v>Powered by Refinitiv</v>
    <v>36</v>
    <v>Calvert US LC DEI Id (ARCX:CDEI)</v>
    <v>24</v>
    <v>37</v>
    <v>Finance</v>
    <v>25</v>
    <v>74.337599999999995</v>
    <v>59.299900000000001</v>
    <v>0.75839999999999996</v>
    <v>0</v>
    <v>1.0555000000000002E-2</v>
    <v>0</v>
    <v>USD</v>
    <v>NYSE Arca</v>
    <v>ARCX</v>
    <v>1.4000000000000002E-3</v>
    <v>72.611500000000007</v>
    <v>ETF</v>
    <v>45824.840277789066</v>
    <v>72.611500000000007</v>
    <v>24893014.82</v>
    <v>Calvert US LC DEI Id</v>
    <v>72.611500000000007</v>
    <v>71.853099999999998</v>
    <v>72.611500000000007</v>
    <v>72.611500000000007</v>
    <v>CDEI</v>
    <v>Calvert US LC DEI Id (ARCX:CDEI)</v>
    <v>68</v>
    <v>416</v>
  </rv>
  <rv s="2">
    <v>8972</v>
  </rv>
  <rv s="16">
    <v>en-US</v>
    <v>ca4bww</v>
    <v>268435456</v>
    <v>1</v>
    <v>Powered by Refinitiv</v>
    <v>36</v>
    <v>PIMCO ETF:Ult Sh Gvt Act (ARCX:BILZ)</v>
    <v>24</v>
    <v>37</v>
    <v>Finance</v>
    <v>25</v>
    <v>101.27</v>
    <v>100.68</v>
    <v>0.01</v>
    <v>0</v>
    <v>9.8989999999999999E-5</v>
    <v>0</v>
    <v>USD</v>
    <v>NYSE Arca</v>
    <v>ARCX</v>
    <v>1.4000000000000002E-3</v>
    <v>101.05</v>
    <v>ETF</v>
    <v>45824.84027780078</v>
    <v>101.03</v>
    <v>844421047.85000002</v>
    <v>PIMCO ETF:Ult Sh Gvt Act</v>
    <v>101.03</v>
    <v>101.02</v>
    <v>101.03</v>
    <v>101.03</v>
    <v>BILZ</v>
    <v>PIMCO ETF:Ult Sh Gvt Act (ARCX:BILZ)</v>
    <v>137829</v>
    <v>180325</v>
  </rv>
  <rv s="2">
    <v>8974</v>
  </rv>
  <rv s="16">
    <v>en-US</v>
    <v>cedy2w</v>
    <v>268435456</v>
    <v>1</v>
    <v>Powered by Refinitiv</v>
    <v>36</v>
    <v>Schwab Str:Ult Shrt Inc (ARCX:SCUS)</v>
    <v>24</v>
    <v>37</v>
    <v>Finance</v>
    <v>25</v>
    <v>27.18</v>
    <v>25.015000000000001</v>
    <v>5.0000000000000001E-3</v>
    <v>0</v>
    <v>1.9900000000000001E-4</v>
    <v>0</v>
    <v>USD</v>
    <v>NYSE Arca</v>
    <v>ARCX</v>
    <v>1.4000000000000002E-3</v>
    <v>25.14</v>
    <v>ETF</v>
    <v>45824.84027780078</v>
    <v>25.13</v>
    <v>80615699.129999995</v>
    <v>Schwab Str:Ult Shrt Inc</v>
    <v>25.13</v>
    <v>25.125</v>
    <v>25.13</v>
    <v>25.13</v>
    <v>SCUS</v>
    <v>Schwab Str:Ult Shrt Inc (ARCX:SCUS)</v>
    <v>26186</v>
    <v>71270</v>
  </rv>
  <rv s="2">
    <v>8976</v>
  </rv>
  <rv s="3">
    <v>https://www.bing.com/financeapi/forcetrigger?t=a1t3cw&amp;q=ARCX%3aFLTR&amp;form=skydnc</v>
    <v>Learn more on Bing</v>
  </rv>
  <rv s="17">
    <v>en-US</v>
    <v>a1t3cw</v>
    <v>268435456</v>
    <v>1</v>
    <v>Powered by Refinitiv</v>
    <v>38</v>
    <v>VanEck:IG Floating Rate (ARCX:FLTR)</v>
    <v>34</v>
    <v>39</v>
    <v>Finance</v>
    <v>25</v>
    <v>25.58</v>
    <v>24.59</v>
    <v>-1.5624</v>
    <v>0.01</v>
    <v>-3.814E-4</v>
    <v>3.9340000000000002E-4</v>
    <v>-9.7000000000000003E-3</v>
    <v>USD</v>
    <v>NYSE Arca</v>
    <v>ARCX</v>
    <v>1.4000000000000002E-3</v>
    <v>25.43</v>
    <v>ETF</v>
    <v>45824.840277789066</v>
    <v>8978</v>
    <v>25.42</v>
    <v>2382251090.5799999</v>
    <v>VanEck:IG Floating Rate</v>
    <v>25.43</v>
    <v>25.42</v>
    <v>25.43</v>
    <v>25.420300000000001</v>
    <v>FLTR</v>
    <v>VanEck:IG Floating Rate (ARCX:FLTR)</v>
    <v>1043529</v>
    <v>707833</v>
  </rv>
  <rv s="2">
    <v>8979</v>
  </rv>
  <rv s="3">
    <v>https://www.bing.com/financeapi/forcetrigger?t=a1pw3m&amp;q=ARCX%3aIGBH&amp;form=skydnc</v>
    <v>Learn more on Bing</v>
  </rv>
  <rv s="17">
    <v>en-US</v>
    <v>a1pw3m</v>
    <v>268435456</v>
    <v>1</v>
    <v>Powered by Refinitiv</v>
    <v>38</v>
    <v>iShares:IR Hdgd LT Cp Bd (ARCX:IGBH)</v>
    <v>34</v>
    <v>39</v>
    <v>Finance</v>
    <v>25</v>
    <v>24.73</v>
    <v>22.5</v>
    <v>0.51829999999999998</v>
    <v>0.01</v>
    <v>0</v>
    <v>4.1649999999999999E-4</v>
    <v>0</v>
    <v>USD</v>
    <v>NYSE Arca</v>
    <v>ARCX</v>
    <v>1.4000000000000002E-3</v>
    <v>24.12</v>
    <v>ETF</v>
    <v>45824.840277812502</v>
    <v>8981</v>
    <v>24.02</v>
    <v>98047502.650000006</v>
    <v>iShares:IR Hdgd LT Cp Bd</v>
    <v>24.12</v>
    <v>24.01</v>
    <v>24.02</v>
    <v>24.02</v>
    <v>IGBH</v>
    <v>iShares:IR Hdgd LT Cp Bd (ARCX:IGBH)</v>
    <v>20554</v>
    <v>23114</v>
  </rv>
  <rv s="2">
    <v>8982</v>
  </rv>
  <rv s="3">
    <v>https://www.bing.com/financeapi/forcetrigger?t=a1x43m&amp;q=ARCX%3aLQD&amp;form=skydnc</v>
    <v>Learn more on Bing</v>
  </rv>
  <rv s="17">
    <v>en-US</v>
    <v>a1x43m</v>
    <v>268435456</v>
    <v>1</v>
    <v>Powered by Refinitiv</v>
    <v>38</v>
    <v>iShares:iBoxx $IG Corp (ARCX:LQD)</v>
    <v>34</v>
    <v>39</v>
    <v>Finance</v>
    <v>25</v>
    <v>114.07</v>
    <v>103.45</v>
    <v>1.2708999999999999</v>
    <v>-0.19</v>
    <v>0</v>
    <v>-1.763E-3</v>
    <v>0</v>
    <v>USD</v>
    <v>NYSE Arca</v>
    <v>ARCX</v>
    <v>1.4000000000000002E-3</v>
    <v>108.12</v>
    <v>ETF</v>
    <v>45824.911878286715</v>
    <v>8984</v>
    <v>107.575</v>
    <v>30823830378.189999</v>
    <v>iShares:iBoxx $IG Corp</v>
    <v>107.8</v>
    <v>107.79</v>
    <v>107.6</v>
    <v>107.6</v>
    <v>LQD</v>
    <v>iShares:iBoxx $IG Corp (ARCX:LQD)</v>
    <v>21285982</v>
    <v>27231006</v>
  </rv>
  <rv s="2">
    <v>8985</v>
  </rv>
  <rv s="16">
    <v>en-US</v>
    <v>cau7h7</v>
    <v>268435456</v>
    <v>1</v>
    <v>Powered by Refinitiv</v>
    <v>36</v>
    <v>DFA US Core Eq 1 (ARCX:DCOR)</v>
    <v>24</v>
    <v>37</v>
    <v>Finance</v>
    <v>25</v>
    <v>67.59</v>
    <v>52.844999999999999</v>
    <v>0.6</v>
    <v>0</v>
    <v>9.2810000000000011E-3</v>
    <v>0</v>
    <v>USD</v>
    <v>NYSE Arca</v>
    <v>ARCX</v>
    <v>1.4000000000000002E-3</v>
    <v>65.438400000000001</v>
    <v>ETF</v>
    <v>45824.840277789066</v>
    <v>65.083399999999997</v>
    <v>1665875423</v>
    <v>DFA US Core Eq 1</v>
    <v>65.11</v>
    <v>64.650000000000006</v>
    <v>65.25</v>
    <v>65.25</v>
    <v>DCOR</v>
    <v>DFA US Core Eq 1 (ARCX:DCOR)</v>
    <v>69608</v>
    <v>107942</v>
  </rv>
  <rv s="2">
    <v>8987</v>
  </rv>
  <rv s="3">
    <v>https://www.bing.com/financeapi/forcetrigger?t=c1pfec&amp;q=ARCX%3aLCTU&amp;form=skydnc</v>
    <v>Learn more on Bing</v>
  </rv>
  <rv s="17">
    <v>en-US</v>
    <v>c1pfec</v>
    <v>268435456</v>
    <v>1</v>
    <v>Powered by Refinitiv</v>
    <v>38</v>
    <v>BlackRock:US Carbon TR (ARCX:LCTU)</v>
    <v>34</v>
    <v>39</v>
    <v>Finance</v>
    <v>25</v>
    <v>67.150000000000006</v>
    <v>52.48</v>
    <v>1.0096000000000001</v>
    <v>0.73</v>
    <v>-3.673E-3</v>
    <v>1.1297E-2</v>
    <v>-0.24</v>
    <v>USD</v>
    <v>NYSE Arca</v>
    <v>ARCX</v>
    <v>1.4000000000000002E-3</v>
    <v>65.52</v>
    <v>ETF</v>
    <v>45824.841269513279</v>
    <v>8989</v>
    <v>65.150000000000006</v>
    <v>1224070566.5999999</v>
    <v>BlackRock:US Carbon TR</v>
    <v>65.150000000000006</v>
    <v>64.62</v>
    <v>65.349999999999994</v>
    <v>65.11</v>
    <v>LCTU</v>
    <v>BlackRock:US Carbon TR (ARCX:LCTU)</v>
    <v>25690</v>
    <v>24136</v>
  </rv>
  <rv s="2">
    <v>8990</v>
  </rv>
  <rv s="3">
    <v>https://www.bing.com/financeapi/forcetrigger?t=a21u1h&amp;q=ARCX%3aREET&amp;form=skydnc</v>
    <v>Learn more on Bing</v>
  </rv>
  <rv s="17">
    <v>en-US</v>
    <v>a21u1h</v>
    <v>268435456</v>
    <v>1</v>
    <v>Powered by Refinitiv</v>
    <v>38</v>
    <v>iShares:Global REIT (ARCX:REET)</v>
    <v>34</v>
    <v>39</v>
    <v>Finance</v>
    <v>35</v>
    <v>27.24</v>
    <v>20.96</v>
    <v>1.0061</v>
    <v>-1.8599999999999998E-2</v>
    <v>1.6181000000000001E-2</v>
    <v>-7.5200000000000006E-4</v>
    <v>0.4</v>
    <v>USD</v>
    <v>NYSE Arca</v>
    <v>ARCX</v>
    <v>1.4000000000000002E-3</v>
    <v>25</v>
    <v>ETF</v>
    <v>45824.938214606249</v>
    <v>8992</v>
    <v>24.662400000000002</v>
    <v>3913266020.3200002</v>
    <v>iShares:Global REIT</v>
    <v>24.87</v>
    <v>24.733599999999999</v>
    <v>24.715</v>
    <v>25.12</v>
    <v>REET</v>
    <v>iShares:Global REIT (ARCX:REET)</v>
    <v>583384</v>
    <v>645236</v>
  </rv>
  <rv s="2">
    <v>8993</v>
  </rv>
  <rv s="16">
    <v>en-US</v>
    <v>cc5mcw</v>
    <v>268435456</v>
    <v>1</v>
    <v>Powered by Refinitiv</v>
    <v>36</v>
    <v>Fidelity Wise Orgn Btcn (BATS:FBTC)</v>
    <v>24</v>
    <v>37</v>
    <v>Finance</v>
    <v>35</v>
    <v>97.83</v>
    <v>43.34</v>
    <v>3.1</v>
    <v>-4.9509999999999997E-3</v>
    <v>3.3772999999999997E-2</v>
    <v>-0.47</v>
    <v>USD</v>
    <v>CBOE BZX Exchange</v>
    <v>BATS</v>
    <v>1.4000000000000002E-3</v>
    <v>95.12</v>
    <v>ETF</v>
    <v>45824.943017430465</v>
    <v>92.96</v>
    <v>20761389149.18</v>
    <v>Fidelity Wise Orgn Btcn</v>
    <v>93.13</v>
    <v>91.79</v>
    <v>94.89</v>
    <v>94.46</v>
    <v>FBTC</v>
    <v>Fidelity Wise Orgn Btcn (BATS:FBTC)</v>
    <v>1997796</v>
    <v>3019214</v>
  </rv>
  <rv s="2">
    <v>8995</v>
  </rv>
  <rv s="3">
    <v>https://www.bing.com/financeapi/forcetrigger?t=b9wm27&amp;q=ARCX%3aEASG&amp;form=skydnc</v>
    <v>Learn more on Bing</v>
  </rv>
  <rv s="17">
    <v>en-US</v>
    <v>b9wm27</v>
    <v>268435456</v>
    <v>1</v>
    <v>Powered by Refinitiv</v>
    <v>38</v>
    <v>Xtrackers ME ESG Sel Eq (ARCX:EASG)</v>
    <v>34</v>
    <v>39</v>
    <v>Finance</v>
    <v>25</v>
    <v>34.9</v>
    <v>27.27</v>
    <v>1.0113000000000001</v>
    <v>0.13789999999999999</v>
    <v>0</v>
    <v>4.1130000000000003E-3</v>
    <v>0</v>
    <v>USD</v>
    <v>NYSE Arca</v>
    <v>ARCX</v>
    <v>1.4000000000000002E-3</v>
    <v>33.86</v>
    <v>ETF</v>
    <v>45824.840277812502</v>
    <v>8997</v>
    <v>33.665900000000001</v>
    <v>58040616.07</v>
    <v>Xtrackers ME ESG Sel Eq</v>
    <v>33.72</v>
    <v>33.527999999999999</v>
    <v>33.665900000000001</v>
    <v>33.665900000000001</v>
    <v>EASG</v>
    <v>Xtrackers ME ESG Sel Eq (ARCX:EASG)</v>
    <v>1699</v>
    <v>2653</v>
  </rv>
  <rv s="2">
    <v>8998</v>
  </rv>
  <rv s="3">
    <v>https://www.bing.com/financeapi/forcetrigger?t=bw9nec&amp;q=ARCX%3aBILS&amp;form=skydnc</v>
    <v>Learn more on Bing</v>
  </rv>
  <rv s="17">
    <v>en-US</v>
    <v>bw9nec</v>
    <v>268435456</v>
    <v>1</v>
    <v>Powered by Refinitiv</v>
    <v>38</v>
    <v>SPDR Bbg 3-12 Mo T-Bill (ARCX:BILS)</v>
    <v>34</v>
    <v>39</v>
    <v>Finance</v>
    <v>25</v>
    <v>99.6</v>
    <v>98.962100000000007</v>
    <v>1.3165</v>
    <v>0</v>
    <v>-9.9729999999999996E-5</v>
    <v>0</v>
    <v>-9.9000000000000008E-3</v>
    <v>USD</v>
    <v>NYSE Arca</v>
    <v>ARCX</v>
    <v>1.356E-3</v>
    <v>99.28</v>
    <v>ETF</v>
    <v>45824.846425370313</v>
    <v>9000</v>
    <v>99.26</v>
    <v>3922923604.79</v>
    <v>SPDR Bbg 3-12 Mo T-Bill</v>
    <v>99.27</v>
    <v>99.27</v>
    <v>99.27</v>
    <v>99.260099999999994</v>
    <v>BILS</v>
    <v>SPDR Bbg 3-12 Mo T-Bill (ARCX:BILS)</v>
    <v>324396</v>
    <v>435709</v>
  </rv>
  <rv s="2">
    <v>9001</v>
  </rv>
  <rv s="3">
    <v>https://www.bing.com/financeapi/forcetrigger?t=a1ohxm&amp;q=ARCX%3aBIL&amp;form=skydnc</v>
    <v>Learn more on Bing</v>
  </rv>
  <rv s="17">
    <v>en-US</v>
    <v>a1ohxm</v>
    <v>268435456</v>
    <v>1</v>
    <v>Powered by Refinitiv</v>
    <v>38</v>
    <v>SPDR Bbg 1-3 Mo T-Bill (ARCX:BIL)</v>
    <v>34</v>
    <v>39</v>
    <v>Finance</v>
    <v>35</v>
    <v>91.83</v>
    <v>91.29</v>
    <v>0.67259999999999998</v>
    <v>5.0000000000000001E-3</v>
    <v>0</v>
    <v>5.4599999999999999E-5</v>
    <v>0</v>
    <v>USD</v>
    <v>NYSE Arca</v>
    <v>ARCX</v>
    <v>1.356E-3</v>
    <v>91.59</v>
    <v>ETF</v>
    <v>45824.943017476566</v>
    <v>9003</v>
    <v>91.58</v>
    <v>44004698222.029999</v>
    <v>SPDR Bbg 1-3 Mo T-Bill</v>
    <v>91.59</v>
    <v>91.58</v>
    <v>91.584999999999994</v>
    <v>91.58</v>
    <v>BIL</v>
    <v>SPDR Bbg 1-3 Mo T-Bill (ARCX:BIL)</v>
    <v>8415074</v>
    <v>10392668</v>
  </rv>
  <rv s="2">
    <v>9004</v>
  </rv>
  <rv s="3">
    <v>https://www.bing.com/financeapi/forcetrigger?t=c6jgvh&amp;q=ARCX%3aAGIH&amp;form=skydnc</v>
    <v>Learn more on Bing</v>
  </rv>
  <rv s="21">
    <v>en-US</v>
    <v>c6jgvh</v>
    <v>268435456</v>
    <v>1</v>
    <v>Powered by Refinitiv</v>
    <v>46</v>
    <v>iShares:Infn Hdg US AgBd (ARCX:AGIH)</v>
    <v>34</v>
    <v>37</v>
    <v>Finance</v>
    <v>25</v>
    <v>25.248100000000001</v>
    <v>24.1</v>
    <v>3.9899999999999998E-2</v>
    <v>0</v>
    <v>1.6230000000000001E-3</v>
    <v>0</v>
    <v>USD</v>
    <v>NYSE Arca</v>
    <v>ARCX</v>
    <v>1.2999999999999999E-3</v>
    <v>24.625</v>
    <v>ETF</v>
    <v>45824.840277823438</v>
    <v>9006</v>
    <v>24.625</v>
    <v>2468429.4900000002</v>
    <v>iShares:Infn Hdg US AgBd</v>
    <v>24.625</v>
    <v>24.585100000000001</v>
    <v>24.625</v>
    <v>24.625</v>
    <v>AGIH</v>
    <v>iShares:Infn Hdg US AgBd (ARCX:AGIH)</v>
    <v>16</v>
    <v>36</v>
  </rv>
  <rv s="2">
    <v>9007</v>
  </rv>
  <rv s="3">
    <v>https://www.bing.com/financeapi/forcetrigger?t=c6jgyc&amp;q=ARCX%3aAGRH&amp;form=skydnc</v>
    <v>Learn more on Bing</v>
  </rv>
  <rv s="21">
    <v>en-US</v>
    <v>c6jgyc</v>
    <v>268435456</v>
    <v>1</v>
    <v>Powered by Refinitiv</v>
    <v>46</v>
    <v>iShares:Int Rt Hgd US AB (ARCX:AGRH)</v>
    <v>34</v>
    <v>37</v>
    <v>Finance</v>
    <v>25</v>
    <v>26.15</v>
    <v>25.39</v>
    <v>-2.5000000000000001E-2</v>
    <v>0</v>
    <v>-9.6659999999999997E-4</v>
    <v>0</v>
    <v>USD</v>
    <v>NYSE Arca</v>
    <v>ARCX</v>
    <v>1.2999999999999999E-3</v>
    <v>25.84</v>
    <v>ETF</v>
    <v>45824.84027780078</v>
    <v>9009</v>
    <v>25.82</v>
    <v>7762825.2000000002</v>
    <v>iShares:Int Rt Hgd US AB</v>
    <v>25.82</v>
    <v>25.864999999999998</v>
    <v>25.84</v>
    <v>25.84</v>
    <v>AGRH</v>
    <v>iShares:Int Rt Hgd US AB (ARCX:AGRH)</v>
    <v>106</v>
    <v>3000</v>
  </rv>
  <rv s="2">
    <v>9010</v>
  </rv>
  <rv s="3">
    <v>https://www.bing.com/financeapi/forcetrigger?t=a23goc&amp;q=ARCX%3aSPVU&amp;form=skydnc</v>
    <v>Learn more on Bing</v>
  </rv>
  <rv s="17">
    <v>en-US</v>
    <v>a23goc</v>
    <v>268435456</v>
    <v>1</v>
    <v>Powered by Refinitiv</v>
    <v>38</v>
    <v>Invesco S&amp;P500 EV (ARCX:SPVU)</v>
    <v>34</v>
    <v>39</v>
    <v>Finance</v>
    <v>25</v>
    <v>54.36</v>
    <v>45.0501</v>
    <v>1.1671</v>
    <v>0.32</v>
    <v>0</v>
    <v>6.2749999999999993E-3</v>
    <v>0</v>
    <v>USD</v>
    <v>NYSE Arca</v>
    <v>ARCX</v>
    <v>1.2999999999999999E-3</v>
    <v>51.419899999999998</v>
    <v>ETF</v>
    <v>45824.840277812502</v>
    <v>9012</v>
    <v>51.201000000000001</v>
    <v>103260987.06</v>
    <v>Invesco S&amp;P500 EV</v>
    <v>51.24</v>
    <v>50.999200000000002</v>
    <v>51.319200000000002</v>
    <v>51.319200000000002</v>
    <v>SPVU</v>
    <v>Invesco S&amp;P500 EV (ARCX:SPVU)</v>
    <v>5674</v>
    <v>14207</v>
  </rv>
  <rv s="2">
    <v>9013</v>
  </rv>
  <rv s="3">
    <v>https://www.bing.com/financeapi/forcetrigger?t=a1w9xm&amp;q=BATS%3aJPHY&amp;form=skydnc</v>
    <v>Learn more on Bing</v>
  </rv>
  <rv s="17">
    <v>en-US</v>
    <v>a1w9xm</v>
    <v>268435456</v>
    <v>1</v>
    <v>Powered by Refinitiv</v>
    <v>38</v>
    <v>JPMorgan:BB USD HY CB (BATS:BBHY)</v>
    <v>34</v>
    <v>39</v>
    <v>Finance</v>
    <v>17</v>
    <v>47.39</v>
    <v>43.491999999999997</v>
    <v>1.0468999999999999</v>
    <v>0.12</v>
    <v>0</v>
    <v>2.6129999999999999E-3</v>
    <v>0</v>
    <v>USD</v>
    <v>CBOE BZX Exchange</v>
    <v>BATS</v>
    <v>1.2999999999999999E-3</v>
    <v>46.06</v>
    <v>ETF</v>
    <v>45824.840286064064</v>
    <v>9015</v>
    <v>46.011000000000003</v>
    <v>431567972.11000001</v>
    <v>JPMorgan:BB USD HY CB</v>
    <v>46.02</v>
    <v>45.92</v>
    <v>46.04</v>
    <v>46.04</v>
    <v>BBHY</v>
    <v>JPMorgan:BB USD HY CB (BATS:BBHY)</v>
    <v>50177</v>
    <v>82863</v>
  </rv>
  <rv s="2">
    <v>9016</v>
  </rv>
  <rv s="3">
    <v>https://www.bing.com/financeapi/forcetrigger?t=bhx96h&amp;q=ARCX%3aIIGD&amp;form=skydnc</v>
    <v>Learn more on Bing</v>
  </rv>
  <rv s="17">
    <v>en-US</v>
    <v>bhx96h</v>
    <v>268435456</v>
    <v>1</v>
    <v>Powered by Refinitiv</v>
    <v>38</v>
    <v>Invesco Inv Grd Def (ARCX:IIGD)</v>
    <v>34</v>
    <v>39</v>
    <v>Finance</v>
    <v>25</v>
    <v>24.9</v>
    <v>23.91</v>
    <v>0.91010000000000002</v>
    <v>-1.4999999999999999E-2</v>
    <v>0</v>
    <v>-6.1059999999999999E-4</v>
    <v>0</v>
    <v>USD</v>
    <v>NYSE Arca</v>
    <v>ARCX</v>
    <v>1.2999999999999999E-3</v>
    <v>24.55</v>
    <v>ETF</v>
    <v>45824.84027780078</v>
    <v>9018</v>
    <v>24.53</v>
    <v>25763510.129999999</v>
    <v>Invesco Inv Grd Def</v>
    <v>24.53</v>
    <v>24.565000000000001</v>
    <v>24.55</v>
    <v>24.55</v>
    <v>IIGD</v>
    <v>Invesco Inv Grd Def (ARCX:IIGD)</v>
    <v>353</v>
    <v>8034</v>
  </rv>
  <rv s="2">
    <v>9019</v>
  </rv>
  <rv s="3">
    <v>https://www.bing.com/financeapi/forcetrigger?t=a23eyc&amp;q=ARCX%3aSPMO&amp;form=skydnc</v>
    <v>Learn more on Bing</v>
  </rv>
  <rv s="17">
    <v>en-US</v>
    <v>a23eyc</v>
    <v>268435456</v>
    <v>1</v>
    <v>Powered by Refinitiv</v>
    <v>38</v>
    <v>Invesco S&amp;P500 Momnt (ARCX:SPMO)</v>
    <v>34</v>
    <v>39</v>
    <v>Finance</v>
    <v>35</v>
    <v>108.1</v>
    <v>76.75</v>
    <v>0.98560000000000003</v>
    <v>1.36</v>
    <v>1.5790000000000001E-3</v>
    <v>1.2810999999999999E-2</v>
    <v>0.1699</v>
    <v>USD</v>
    <v>NYSE Arca</v>
    <v>ARCX</v>
    <v>1.2999999999999999E-3</v>
    <v>108.1</v>
    <v>ETF</v>
    <v>45824.942088842188</v>
    <v>9021</v>
    <v>106.98</v>
    <v>7948305419.5600004</v>
    <v>Invesco S&amp;P500 Momnt</v>
    <v>107.03</v>
    <v>106.16</v>
    <v>107.52</v>
    <v>107.76990000000001</v>
    <v>SPMO</v>
    <v>Invesco S&amp;P500 Momnt (ARCX:SPMO)</v>
    <v>1090297</v>
    <v>1421103</v>
  </rv>
  <rv s="2">
    <v>9022</v>
  </rv>
  <rv s="3">
    <v>https://www.bing.com/financeapi/forcetrigger?t=ayzjp2&amp;q=BATS%3aVFMV&amp;form=skydnc</v>
    <v>Learn more on Bing</v>
  </rv>
  <rv s="17">
    <v>en-US</v>
    <v>ayzjp2</v>
    <v>268435456</v>
    <v>1</v>
    <v>Powered by Refinitiv</v>
    <v>38</v>
    <v>Vanguard US Minimum Vol (BATS:VFMV)</v>
    <v>34</v>
    <v>39</v>
    <v>Finance</v>
    <v>17</v>
    <v>128.81</v>
    <v>111.96</v>
    <v>0.71640000000000004</v>
    <v>0.56000000000000005</v>
    <v>0</v>
    <v>4.4089999999999997E-3</v>
    <v>0</v>
    <v>USD</v>
    <v>CBOE BZX Exchange</v>
    <v>BATS</v>
    <v>1.2999999999999999E-3</v>
    <v>128.035</v>
    <v>ETF</v>
    <v>45824.840348760939</v>
    <v>9024</v>
    <v>127.26</v>
    <v>278327992</v>
    <v>Vanguard US Minimum Vol</v>
    <v>127.33</v>
    <v>127</v>
    <v>127.56</v>
    <v>127.56</v>
    <v>VFMV</v>
    <v>Vanguard US Minimum Vol (BATS:VFMV)</v>
    <v>9834</v>
    <v>18091</v>
  </rv>
  <rv s="2">
    <v>9025</v>
  </rv>
  <rv s="3">
    <v>https://www.bing.com/financeapi/forcetrigger?t=ayzjur&amp;q=BATS%3aVFVA&amp;form=skydnc</v>
    <v>Learn more on Bing</v>
  </rv>
  <rv s="17">
    <v>en-US</v>
    <v>ayzjur</v>
    <v>268435456</v>
    <v>1</v>
    <v>Powered by Refinitiv</v>
    <v>38</v>
    <v>Vanguard US Value Factor (BATS:VFVA)</v>
    <v>34</v>
    <v>39</v>
    <v>Finance</v>
    <v>17</v>
    <v>130.84</v>
    <v>96.084999999999994</v>
    <v>1.0228999999999999</v>
    <v>0.98</v>
    <v>0</v>
    <v>8.4419999999999999E-3</v>
    <v>0</v>
    <v>USD</v>
    <v>CBOE BZX Exchange</v>
    <v>BATS</v>
    <v>1.2999999999999999E-3</v>
    <v>117.42100000000001</v>
    <v>ETF</v>
    <v>45824.840348541409</v>
    <v>9027</v>
    <v>116.57</v>
    <v>598100234</v>
    <v>Vanguard US Value Factor</v>
    <v>116.57</v>
    <v>116.08</v>
    <v>117.06</v>
    <v>117.06</v>
    <v>VFVA</v>
    <v>Vanguard US Value Factor (BATS:VFVA)</v>
    <v>6181</v>
    <v>22522</v>
  </rv>
  <rv s="2">
    <v>9028</v>
  </rv>
  <rv s="3">
    <v>https://www.bing.com/financeapi/forcetrigger?t=ayzjxm&amp;q=BATS%3aVFMO&amp;form=skydnc</v>
    <v>Learn more on Bing</v>
  </rv>
  <rv s="17">
    <v>en-US</v>
    <v>ayzjxm</v>
    <v>268435456</v>
    <v>1</v>
    <v>Powered by Refinitiv</v>
    <v>38</v>
    <v>Vanguard US Momentum Ftr (BATS:VFMO)</v>
    <v>34</v>
    <v>39</v>
    <v>Finance</v>
    <v>17</v>
    <v>179.56</v>
    <v>128.58000000000001</v>
    <v>0.96579999999999999</v>
    <v>2.2799999999999998</v>
    <v>7.6509999999999998E-3</v>
    <v>1.3871E-2</v>
    <v>1.2749999999999999</v>
    <v>USD</v>
    <v>CBOE BZX Exchange</v>
    <v>BATS</v>
    <v>1.2999999999999999E-3</v>
    <v>167.26499999999999</v>
    <v>ETF</v>
    <v>45824.883704536718</v>
    <v>9030</v>
    <v>165.69</v>
    <v>1039865177</v>
    <v>Vanguard US Momentum Ftr</v>
    <v>165.69</v>
    <v>164.37</v>
    <v>166.65</v>
    <v>167.92500000000001</v>
    <v>VFMO</v>
    <v>Vanguard US Momentum Ftr (BATS:VFMO)</v>
    <v>17988</v>
    <v>31148</v>
  </rv>
  <rv s="2">
    <v>9031</v>
  </rv>
  <rv s="16">
    <v>en-US</v>
    <v>c7d6m7</v>
    <v>268435456</v>
    <v>1</v>
    <v>Powered by Refinitiv</v>
    <v>36</v>
    <v>BondBloxx:Blm 20Y TD UST (ARCX:XTWY)</v>
    <v>24</v>
    <v>37</v>
    <v>Finance</v>
    <v>25</v>
    <v>49.86</v>
    <v>36.04</v>
    <v>-0.4108</v>
    <v>0</v>
    <v>-1.0946000000000001E-2</v>
    <v>0</v>
    <v>USD</v>
    <v>NYSE Arca</v>
    <v>ARCX</v>
    <v>1.2999999999999999E-3</v>
    <v>37.515000000000001</v>
    <v>ETF</v>
    <v>45824.84027780078</v>
    <v>37.119999999999997</v>
    <v>61147357.259999998</v>
    <v>BondBloxx:Blm 20Y TD UST</v>
    <v>37.47</v>
    <v>37.530799999999999</v>
    <v>37.119999999999997</v>
    <v>37.119999999999997</v>
    <v>XTWY</v>
    <v>BondBloxx:Blm 20Y TD UST (ARCX:XTWY)</v>
    <v>3245</v>
    <v>14965</v>
  </rv>
  <rv s="2">
    <v>9033</v>
  </rv>
  <rv s="3">
    <v>https://www.bing.com/financeapi/forcetrigger?t=ayzjrw&amp;q=BATS%3aVFQY&amp;form=skydnc</v>
    <v>Learn more on Bing</v>
  </rv>
  <rv s="17">
    <v>en-US</v>
    <v>ayzjrw</v>
    <v>268435456</v>
    <v>1</v>
    <v>Powered by Refinitiv</v>
    <v>38</v>
    <v>Vanguard US Quality Ftr (BATS:VFQY)</v>
    <v>34</v>
    <v>39</v>
    <v>Finance</v>
    <v>17</v>
    <v>150.37</v>
    <v>116.505</v>
    <v>0.88109999999999999</v>
    <v>1.8433999999999999</v>
    <v>0</v>
    <v>1.3295E-2</v>
    <v>0</v>
    <v>USD</v>
    <v>CBOE BZX Exchange</v>
    <v>BATS</v>
    <v>1.2999999999999999E-3</v>
    <v>140.6833</v>
    <v>ETF</v>
    <v>45824.840347881247</v>
    <v>9035</v>
    <v>140.34</v>
    <v>385493345</v>
    <v>Vanguard US Quality Ftr</v>
    <v>140.45500000000001</v>
    <v>138.65539999999999</v>
    <v>140.49879999999999</v>
    <v>140.49879999999999</v>
    <v>VFQY</v>
    <v>Vanguard US Quality Ftr (BATS:VFQY)</v>
    <v>8361</v>
    <v>6815</v>
  </rv>
  <rv s="2">
    <v>9036</v>
  </rv>
  <rv s="16">
    <v>en-US</v>
    <v>ce8mrw</v>
    <v>268435456</v>
    <v>1</v>
    <v>Powered by Refinitiv</v>
    <v>36</v>
    <v>iShares Ethereum Trust (XNAS:ETHA)</v>
    <v>24</v>
    <v>37</v>
    <v>Finance</v>
    <v>35</v>
    <v>31.18</v>
    <v>10.99</v>
    <v>1.02</v>
    <v>-1.8849000000000001E-2</v>
    <v>5.3291999999999999E-2</v>
    <v>-0.38</v>
    <v>USD</v>
    <v>Nasdaq Stock Market</v>
    <v>XNAS</v>
    <v>1.2999999999999999E-3</v>
    <v>20.239999999999998</v>
    <v>ETF</v>
    <v>45824.943171828127</v>
    <v>19.754999999999999</v>
    <v>3583032841.3600001</v>
    <v>iShares Ethereum Trust</v>
    <v>19.77</v>
    <v>19.14</v>
    <v>20.16</v>
    <v>19.78</v>
    <v>ETHA</v>
    <v>iShares Ethereum Trust (XNAS:ETHA)</v>
    <v>13025661</v>
    <v>16254478</v>
  </rv>
  <rv s="2">
    <v>9038</v>
  </rv>
  <rv s="3">
    <v>https://www.bing.com/financeapi/forcetrigger?t=bqwch7&amp;q=ARCX%3aQLVD&amp;form=skydnc</v>
    <v>Learn more on Bing</v>
  </rv>
  <rv s="17">
    <v>en-US</v>
    <v>bqwch7</v>
    <v>268435456</v>
    <v>1</v>
    <v>Powered by Refinitiv</v>
    <v>38</v>
    <v>FlexShs:DM ex-US Ql LV (ARCX:QLVD)</v>
    <v>34</v>
    <v>39</v>
    <v>Finance</v>
    <v>25</v>
    <v>31.63</v>
    <v>26.07</v>
    <v>0.74990000000000001</v>
    <v>0.05</v>
    <v>0</v>
    <v>1.5970000000000001E-3</v>
    <v>0</v>
    <v>USD</v>
    <v>NYSE Arca</v>
    <v>ARCX</v>
    <v>1.1999999999999999E-3</v>
    <v>31.35</v>
    <v>ETF</v>
    <v>45824.840277812502</v>
    <v>9040</v>
    <v>31.35</v>
    <v>57488672.689999998</v>
    <v>FlexShs:DM ex-US Ql LV</v>
    <v>31.35</v>
    <v>31.3</v>
    <v>31.35</v>
    <v>31.35</v>
    <v>QLVD</v>
    <v>FlexShs:DM ex-US Ql LV (ARCX:QLVD)</v>
    <v>364</v>
    <v>2762</v>
  </rv>
  <rv s="2">
    <v>9041</v>
  </rv>
  <rv s="16">
    <v>en-US</v>
    <v>cek3u2</v>
    <v>268435456</v>
    <v>1</v>
    <v>Powered by Refinitiv</v>
    <v>36</v>
    <v>Global X Lng-Tm Treas Ld (ARCX:LLDR)</v>
    <v>24</v>
    <v>37</v>
    <v>Finance</v>
    <v>25</v>
    <v>50.8095</v>
    <v>43.66</v>
    <v>-0.3301</v>
    <v>0</v>
    <v>-7.3729999999999993E-3</v>
    <v>0</v>
    <v>USD</v>
    <v>NYSE Arca</v>
    <v>ARCX</v>
    <v>1.1999999999999999E-3</v>
    <v>44.75</v>
    <v>ETF</v>
    <v>45824.84027780078</v>
    <v>44.443100000000001</v>
    <v>20593046.23</v>
    <v>Global X Lng-Tm Treas Ld</v>
    <v>44.75</v>
    <v>44.773200000000003</v>
    <v>44.443100000000001</v>
    <v>44.443100000000001</v>
    <v>LLDR</v>
    <v>Global X Lng-Tm Treas Ld (ARCX:LLDR)</v>
    <v>168</v>
    <v>244</v>
  </rv>
  <rv s="2">
    <v>9043</v>
  </rv>
  <rv s="16">
    <v>en-US</v>
    <v>cc7dtc</v>
    <v>268435456</v>
    <v>1</v>
    <v>Powered by Refinitiv</v>
    <v>36</v>
    <v>iShares:P-A CO MSCI WxUS (XNAS:PABD)</v>
    <v>24</v>
    <v>37</v>
    <v>Finance</v>
    <v>25</v>
    <v>60.66</v>
    <v>49.123800000000003</v>
    <v>0.41499999999999998</v>
    <v>0</v>
    <v>7.0340000000000003E-3</v>
    <v>0</v>
    <v>USD</v>
    <v>Nasdaq Stock Market</v>
    <v>XNAS</v>
    <v>1.1999999999999999E-3</v>
    <v>59.68</v>
    <v>ETF</v>
    <v>45824.843750185159</v>
    <v>59.4</v>
    <v>149451651.99000001</v>
    <v>iShares:P-A CO MSCI WxUS</v>
    <v>59.68</v>
    <v>58.994999999999997</v>
    <v>59.41</v>
    <v>59.41</v>
    <v>PABD</v>
    <v>iShares:P-A CO MSCI WxUS (XNAS:PABD)</v>
    <v>905</v>
    <v>7925</v>
  </rv>
  <rv s="2">
    <v>9045</v>
  </rv>
  <rv s="3">
    <v>https://www.bing.com/financeapi/forcetrigger?t=c3iqbh&amp;q=ARCX%3aFEIG&amp;form=skydnc</v>
    <v>Learn more on Bing</v>
  </rv>
  <rv s="17">
    <v>en-US</v>
    <v>c3iqbh</v>
    <v>268435456</v>
    <v>1</v>
    <v>Powered by Refinitiv</v>
    <v>38</v>
    <v>FlexShs:ESG Clim I Gr CC (ARCX:FEIG)</v>
    <v>34</v>
    <v>39</v>
    <v>Finance</v>
    <v>25</v>
    <v>42.72</v>
    <v>39.44</v>
    <v>1.0759000000000001</v>
    <v>-0.02</v>
    <v>0</v>
    <v>-4.9279999999999994E-4</v>
    <v>0</v>
    <v>USD</v>
    <v>NYSE Arca</v>
    <v>ARCX</v>
    <v>1.1999999999999999E-3</v>
    <v>40.659999999999997</v>
    <v>ETF</v>
    <v>45824.84027780078</v>
    <v>9047</v>
    <v>40.565100000000001</v>
    <v>42613529.670000002</v>
    <v>FlexShs:ESG Clim I Gr CC</v>
    <v>40.659999999999997</v>
    <v>40.585099999999997</v>
    <v>40.565100000000001</v>
    <v>40.565100000000001</v>
    <v>FEIG</v>
    <v>FlexShs:ESG Clim I Gr CC (ARCX:FEIG)</v>
    <v>381</v>
    <v>4360</v>
  </rv>
  <rv s="2">
    <v>9048</v>
  </rv>
  <rv s="16">
    <v>en-US</v>
    <v>cb9ep2</v>
    <v>268435456</v>
    <v>1</v>
    <v>Powered by Refinitiv</v>
    <v>36</v>
    <v>iShares:LifePath TD 2065 (ARCX:ITDI)</v>
    <v>24</v>
    <v>37</v>
    <v>Finance</v>
    <v>25</v>
    <v>33.79</v>
    <v>27.18</v>
    <v>0.2974</v>
    <v>0</v>
    <v>8.9249999999999989E-3</v>
    <v>0</v>
    <v>USD</v>
    <v>NYSE Arca</v>
    <v>ARCX</v>
    <v>1.1999999999999999E-3</v>
    <v>33.69</v>
    <v>ETF</v>
    <v>45824.84027780078</v>
    <v>33.6188</v>
    <v>11192810.07</v>
    <v>iShares:LifePath TD 2065</v>
    <v>33.69</v>
    <v>33.321399999999997</v>
    <v>33.6188</v>
    <v>33.6188</v>
    <v>ITDI</v>
    <v>iShares:LifePath TD 2065 (ARCX:ITDI)</v>
    <v>523</v>
    <v>2632</v>
  </rv>
  <rv s="2">
    <v>9050</v>
  </rv>
  <rv s="3">
    <v>https://www.bing.com/financeapi/forcetrigger?t=a1xs3m&amp;q=ARCX%3aMMTM&amp;form=skydnc</v>
    <v>Learn more on Bing</v>
  </rv>
  <rv s="17">
    <v>en-US</v>
    <v>a1xs3m</v>
    <v>268435456</v>
    <v>1</v>
    <v>Powered by Refinitiv</v>
    <v>38</v>
    <v>SPDR S&amp;P 1500 Momen TILT (ARCX:MMTM)</v>
    <v>34</v>
    <v>39</v>
    <v>Finance</v>
    <v>25</v>
    <v>274.39999999999998</v>
    <v>205.02</v>
    <v>0.99060000000000004</v>
    <v>1.5458000000000001</v>
    <v>0</v>
    <v>6.0080000000000003E-3</v>
    <v>0</v>
    <v>USD</v>
    <v>NYSE Arca</v>
    <v>ARCX</v>
    <v>1.1999999999999999E-3</v>
    <v>259.83999999999997</v>
    <v>ETF</v>
    <v>45824.840277812502</v>
    <v>9052</v>
    <v>258.79000000000002</v>
    <v>145709739.24000001</v>
    <v>SPDR S&amp;P 1500 Momen TILT</v>
    <v>258.83</v>
    <v>257.27670000000001</v>
    <v>258.82249999999999</v>
    <v>258.82249999999999</v>
    <v>MMTM</v>
    <v>SPDR S&amp;P 1500 Momen TILT (ARCX:MMTM)</v>
    <v>1781</v>
    <v>1593</v>
  </rv>
  <rv s="2">
    <v>9053</v>
  </rv>
  <rv s="20">
    <v>en-US</v>
    <v>cek43m</v>
    <v>268435456</v>
    <v>1</v>
    <v>Powered by Refinitiv</v>
    <v>44</v>
    <v>Global X Int-Tm Treas Ld (ARCX:MLDR)</v>
    <v>24</v>
    <v>45</v>
    <v>Finance</v>
    <v>43</v>
    <v>50.336399999999998</v>
    <v>47.521299999999997</v>
    <v>-0.08</v>
    <v>-1.64E-3</v>
    <v>USD</v>
    <v>NYSE Arca</v>
    <v>ARCX</v>
    <v>1.1999999999999999E-3</v>
    <v>48.71</v>
    <v>ETF</v>
    <v>45824.84027780078</v>
    <v>48.71</v>
    <v>2446542.4</v>
    <v>Global X Int-Tm Treas Ld</v>
    <v>48.71</v>
    <v>48.79</v>
    <v>48.71</v>
    <v>MLDR</v>
    <v>Global X Int-Tm Treas Ld (ARCX:MLDR)</v>
    <v>0</v>
    <v>14</v>
  </rv>
  <rv s="2">
    <v>9055</v>
  </rv>
  <rv s="16">
    <v>en-US</v>
    <v>cek4nm</v>
    <v>268435456</v>
    <v>1</v>
    <v>Powered by Refinitiv</v>
    <v>36</v>
    <v>Global X Sh-Tm Treas Ld (ARCX:SLDR)</v>
    <v>24</v>
    <v>37</v>
    <v>Finance</v>
    <v>25</v>
    <v>50.43</v>
    <v>49.88</v>
    <v>-1.8E-3</v>
    <v>0</v>
    <v>-3.5960000000000001E-5</v>
    <v>0</v>
    <v>USD</v>
    <v>NYSE Arca</v>
    <v>ARCX</v>
    <v>1.1999999999999999E-3</v>
    <v>50.08</v>
    <v>ETF</v>
    <v>45824.840277789066</v>
    <v>50.053199999999997</v>
    <v>12038400.33</v>
    <v>Global X Sh-Tm Treas Ld</v>
    <v>50.08</v>
    <v>50.055</v>
    <v>50.053199999999997</v>
    <v>50.053199999999997</v>
    <v>SLDR</v>
    <v>Global X Sh-Tm Treas Ld (ARCX:SLDR)</v>
    <v>291</v>
    <v>410</v>
  </rv>
  <rv s="2">
    <v>9057</v>
  </rv>
  <rv s="3">
    <v>https://www.bing.com/financeapi/forcetrigger?t=a1to9c&amp;q=ARCX%3aGBIL&amp;form=skydnc</v>
    <v>Learn more on Bing</v>
  </rv>
  <rv s="17">
    <v>en-US</v>
    <v>a1to9c</v>
    <v>268435456</v>
    <v>1</v>
    <v>Powered by Refinitiv</v>
    <v>38</v>
    <v>Goldman:Acc Trsry 0-1 Yr (ARCX:GBIL)</v>
    <v>34</v>
    <v>39</v>
    <v>Finance</v>
    <v>25</v>
    <v>100.3</v>
    <v>99.69</v>
    <v>1.1798</v>
    <v>0</v>
    <v>-9.9999999999999995E-7</v>
    <v>0</v>
    <v>-1E-4</v>
    <v>USD</v>
    <v>NYSE Arca</v>
    <v>ARCX</v>
    <v>1.1999999999999999E-3</v>
    <v>100</v>
    <v>ETF</v>
    <v>45824.881596330466</v>
    <v>9059</v>
    <v>99.98</v>
    <v>6045737559.2700005</v>
    <v>Goldman:Acc Trsry 0-1 Yr</v>
    <v>99.99</v>
    <v>99.99</v>
    <v>99.99</v>
    <v>99.989900000000006</v>
    <v>GBIL</v>
    <v>Goldman:Acc Trsry 0-1 Yr (ARCX:GBIL)</v>
    <v>1105161</v>
    <v>825883</v>
  </rv>
  <rv s="2">
    <v>9060</v>
  </rv>
  <rv s="3">
    <v>https://www.bing.com/financeapi/forcetrigger?t=c339zr&amp;q=ARCX%3aBKUI&amp;form=skydnc</v>
    <v>Learn more on Bing</v>
  </rv>
  <rv s="17">
    <v>en-US</v>
    <v>c339zr</v>
    <v>268435456</v>
    <v>1</v>
    <v>Powered by Refinitiv</v>
    <v>38</v>
    <v>BNYM ETF:Ultra Short Inc (ARCX:BKUI)</v>
    <v>34</v>
    <v>39</v>
    <v>Finance</v>
    <v>25</v>
    <v>50.926600000000001</v>
    <v>49.36</v>
    <v>0.25690000000000002</v>
    <v>1.4999999999999999E-2</v>
    <v>0</v>
    <v>3.0160000000000001E-4</v>
    <v>0</v>
    <v>USD</v>
    <v>NYSE Arca</v>
    <v>ARCX</v>
    <v>1.1999999999999999E-3</v>
    <v>50.926600000000001</v>
    <v>ETF</v>
    <v>45824.840277812502</v>
    <v>9062</v>
    <v>49.36</v>
    <v>231678538.65000001</v>
    <v>BNYM ETF:Ultra Short Inc</v>
    <v>49.74</v>
    <v>49.73</v>
    <v>49.744999999999997</v>
    <v>49.744999999999997</v>
    <v>BKUI</v>
    <v>BNYM ETF:Ultra Short Inc (ARCX:BKUI)</v>
    <v>4887</v>
    <v>27123</v>
  </rv>
  <rv s="2">
    <v>9063</v>
  </rv>
  <rv s="3">
    <v>https://www.bing.com/financeapi/forcetrigger?t=c3iptc&amp;q=ARCX%3aFEDM&amp;form=skydnc</v>
    <v>Learn more on Bing</v>
  </rv>
  <rv s="17">
    <v>en-US</v>
    <v>c3iptc</v>
    <v>268435456</v>
    <v>1</v>
    <v>Powered by Refinitiv</v>
    <v>38</v>
    <v>FlexShs:ESG C DM ex-US C (ARCX:FEDM)</v>
    <v>34</v>
    <v>39</v>
    <v>Finance</v>
    <v>25</v>
    <v>56.23</v>
    <v>43</v>
    <v>1.0145999999999999</v>
    <v>0.23400000000000001</v>
    <v>0</v>
    <v>4.2230000000000002E-3</v>
    <v>0</v>
    <v>USD</v>
    <v>NYSE Arca</v>
    <v>ARCX</v>
    <v>1.1999999999999999E-3</v>
    <v>55.646799999999999</v>
    <v>ETF</v>
    <v>45824.840277812502</v>
    <v>9065</v>
    <v>55.646799999999999</v>
    <v>56502576.829999998</v>
    <v>FlexShs:ESG C DM ex-US C</v>
    <v>55.646799999999999</v>
    <v>55.412799999999997</v>
    <v>55.646799999999999</v>
    <v>55.646799999999999</v>
    <v>FEDM</v>
    <v>FlexShs:ESG C DM ex-US C (ARCX:FEDM)</v>
    <v>8</v>
    <v>684</v>
  </rv>
  <rv s="2">
    <v>9066</v>
  </rv>
  <rv s="16">
    <v>en-US</v>
    <v>cf68oc</v>
    <v>268435456</v>
    <v>1</v>
    <v>Powered by Refinitiv</v>
    <v>36</v>
    <v>iShares:LifePath TD 2070 (ARCX:ITDJ)</v>
    <v>24</v>
    <v>37</v>
    <v>Finance</v>
    <v>25</v>
    <v>26.25</v>
    <v>21.27</v>
    <v>0.23130000000000001</v>
    <v>2.3890000000000001E-3</v>
    <v>8.9470000000000001E-3</v>
    <v>6.2300000000000001E-2</v>
    <v>USD</v>
    <v>NYSE Arca</v>
    <v>ARCX</v>
    <v>1.1999999999999999E-3</v>
    <v>26.082699999999999</v>
    <v>ETF</v>
    <v>45824.840277789066</v>
    <v>26.01</v>
    <v>3064814.86</v>
    <v>iShares:LifePath TD 2070</v>
    <v>26.01</v>
    <v>25.851400000000002</v>
    <v>26.082699999999999</v>
    <v>26.145</v>
    <v>ITDJ</v>
    <v>iShares:LifePath TD 2070 (ARCX:ITDJ)</v>
    <v>298</v>
    <v>1600</v>
  </rv>
  <rv s="2">
    <v>9068</v>
  </rv>
  <rv s="3">
    <v>https://www.bing.com/financeapi/forcetrigger?t=a1wvz2&amp;q=ARCX%3aLGLV&amp;form=skydnc</v>
    <v>Learn more on Bing</v>
  </rv>
  <rv s="17">
    <v>en-US</v>
    <v>a1wvz2</v>
    <v>268435456</v>
    <v>1</v>
    <v>Powered by Refinitiv</v>
    <v>38</v>
    <v>SPDR SSGA US LC Low Vol (ARCX:LGLV)</v>
    <v>34</v>
    <v>39</v>
    <v>Finance</v>
    <v>25</v>
    <v>178.29669999999999</v>
    <v>151.30000000000001</v>
    <v>0.79120000000000001</v>
    <v>0.25</v>
    <v>0</v>
    <v>1.4430000000000001E-3</v>
    <v>0</v>
    <v>USD</v>
    <v>NYSE Arca</v>
    <v>ARCX</v>
    <v>1.1999999999999999E-3</v>
    <v>174.36</v>
    <v>ETF</v>
    <v>45824.840277812502</v>
    <v>9070</v>
    <v>173.15</v>
    <v>1063288659.47</v>
    <v>SPDR SSGA US LC Low Vol</v>
    <v>174.2</v>
    <v>173.23</v>
    <v>173.48</v>
    <v>173.48</v>
    <v>LGLV</v>
    <v>SPDR SSGA US LC Low Vol (ARCX:LGLV)</v>
    <v>16541</v>
    <v>32888</v>
  </rv>
  <rv s="2">
    <v>9071</v>
  </rv>
  <rv s="3">
    <v>https://www.bing.com/financeapi/forcetrigger?t=a23su2&amp;q=XNAS%3aSUSB&amp;form=skydnc</v>
    <v>Learn more on Bing</v>
  </rv>
  <rv s="17">
    <v>en-US</v>
    <v>a23su2</v>
    <v>268435456</v>
    <v>1</v>
    <v>Powered by Refinitiv</v>
    <v>38</v>
    <v>iShares:ESG A 1-5Yr CB (XNAS:SUSB)</v>
    <v>34</v>
    <v>39</v>
    <v>Finance</v>
    <v>25</v>
    <v>25.2</v>
    <v>24.37</v>
    <v>0.64949999999999997</v>
    <v>0</v>
    <v>0</v>
    <v>0</v>
    <v>0</v>
    <v>USD</v>
    <v>Nasdaq Stock Market</v>
    <v>XNAS</v>
    <v>1.1999999999999999E-3</v>
    <v>24.9999</v>
    <v>ETF</v>
    <v>45824.843750265623</v>
    <v>9073</v>
    <v>24.96</v>
    <v>980867153.48000002</v>
    <v>iShares:ESG A 1-5Yr CB</v>
    <v>24.97</v>
    <v>24.97</v>
    <v>24.97</v>
    <v>24.97</v>
    <v>SUSB</v>
    <v>iShares:ESG A 1-5Yr CB (XNAS:SUSB)</v>
    <v>44116</v>
    <v>109334</v>
  </rv>
  <rv s="2">
    <v>9074</v>
  </rv>
  <rv s="3">
    <v>https://www.bing.com/financeapi/forcetrigger?t=bjrepr&amp;q=BATS%3aGTIP&amp;form=skydnc</v>
    <v>Learn more on Bing</v>
  </rv>
  <rv s="17">
    <v>en-US</v>
    <v>bjrepr</v>
    <v>268435456</v>
    <v>1</v>
    <v>Powered by Refinitiv</v>
    <v>38</v>
    <v>Goldman:Acc IP USD Bd (BATS:GTIP)</v>
    <v>34</v>
    <v>39</v>
    <v>Finance</v>
    <v>17</v>
    <v>50.262700000000002</v>
    <v>47.89</v>
    <v>0.99070000000000003</v>
    <v>-4.0099999999999997E-2</v>
    <v>0</v>
    <v>-8.2070000000000005E-4</v>
    <v>0</v>
    <v>USD</v>
    <v>CBOE BZX Exchange</v>
    <v>BATS</v>
    <v>1.1999999999999999E-3</v>
    <v>48.959800000000001</v>
    <v>ETF</v>
    <v>45824.840304443751</v>
    <v>9076</v>
    <v>48.819899999999997</v>
    <v>150042634.63</v>
    <v>Goldman:Acc IP USD Bd</v>
    <v>48.9</v>
    <v>48.86</v>
    <v>48.819899999999997</v>
    <v>48.819899999999997</v>
    <v>GTIP</v>
    <v>Goldman:Acc IP USD Bd (BATS:GTIP)</v>
    <v>22824</v>
    <v>22403</v>
  </rv>
  <rv s="2">
    <v>9077</v>
  </rv>
  <rv s="3">
    <v>https://www.bing.com/financeapi/forcetrigger?t=a22vlh&amp;q=BATS%3aSHAG&amp;form=skydnc</v>
    <v>Learn more on Bing</v>
  </rv>
  <rv s="17">
    <v>en-US</v>
    <v>a22vlh</v>
    <v>268435456</v>
    <v>1</v>
    <v>Powered by Refinitiv</v>
    <v>38</v>
    <v>WisdomTree:YE US ST AB (BATS:SHAG)</v>
    <v>34</v>
    <v>39</v>
    <v>Finance</v>
    <v>17</v>
    <v>48.244599999999998</v>
    <v>46.74</v>
    <v>0.68869999999999998</v>
    <v>4.8999999999999998E-3</v>
    <v>0</v>
    <v>1.0290000000000001E-4</v>
    <v>0</v>
    <v>USD</v>
    <v>CBOE BZX Exchange</v>
    <v>BATS</v>
    <v>1.1999999999999999E-3</v>
    <v>47.679000000000002</v>
    <v>ETF</v>
    <v>45824.84033945547</v>
    <v>9079</v>
    <v>47.62</v>
    <v>38048257.439999998</v>
    <v>WisdomTree:YE US ST AB</v>
    <v>47.646500000000003</v>
    <v>47.63</v>
    <v>47.634900000000002</v>
    <v>47.634900000000002</v>
    <v>SHAG</v>
    <v>WisdomTree:YE US ST AB (BATS:SHAG)</v>
    <v>1898</v>
    <v>7263</v>
  </rv>
  <rv s="2">
    <v>9080</v>
  </rv>
  <rv s="3">
    <v>https://www.bing.com/financeapi/forcetrigger?t=a1voxm&amp;q=ARCX%3aSPIP&amp;form=skydnc</v>
    <v>Learn more on Bing</v>
  </rv>
  <rv s="17">
    <v>en-US</v>
    <v>a1voxm</v>
    <v>268435456</v>
    <v>1</v>
    <v>Powered by Refinitiv</v>
    <v>38</v>
    <v>SPDR Ptf TIPS ETF (ARCX:SPIP)</v>
    <v>34</v>
    <v>39</v>
    <v>Finance</v>
    <v>25</v>
    <v>26.465299999999999</v>
    <v>25.179600000000001</v>
    <v>1.028</v>
    <v>-0.04</v>
    <v>0</v>
    <v>-1.555E-3</v>
    <v>0</v>
    <v>USD</v>
    <v>NYSE Arca</v>
    <v>ARCX</v>
    <v>1.1999999999999999E-3</v>
    <v>25.754999999999999</v>
    <v>ETF</v>
    <v>45824.840277812502</v>
    <v>9082</v>
    <v>25.67</v>
    <v>991880115.28999996</v>
    <v>SPDR Ptf TIPS ETF</v>
    <v>25.71</v>
    <v>25.72</v>
    <v>25.68</v>
    <v>25.68</v>
    <v>SPIP</v>
    <v>SPDR Ptf TIPS ETF (ARCX:SPIP)</v>
    <v>160524</v>
    <v>191308</v>
  </rv>
  <rv s="2">
    <v>9083</v>
  </rv>
  <rv s="3">
    <v>https://www.bing.com/financeapi/forcetrigger?t=buy81h&amp;q=ARCX%3aEUSB&amp;form=skydnc</v>
    <v>Learn more on Bing</v>
  </rv>
  <rv s="17">
    <v>en-US</v>
    <v>buy81h</v>
    <v>268435456</v>
    <v>1</v>
    <v>Powered by Refinitiv</v>
    <v>38</v>
    <v>iShares:ESG Adv USD Bd (ARCX:EUSB)</v>
    <v>34</v>
    <v>39</v>
    <v>Finance</v>
    <v>25</v>
    <v>46.01</v>
    <v>42.012799999999999</v>
    <v>0.97689999999999999</v>
    <v>-0.04</v>
    <v>0</v>
    <v>-9.3039999999999996E-4</v>
    <v>0</v>
    <v>USD</v>
    <v>NYSE Arca</v>
    <v>ARCX</v>
    <v>1.1999999999999999E-3</v>
    <v>43.059899999999999</v>
    <v>ETF</v>
    <v>45824.840277812502</v>
    <v>9085</v>
    <v>42.934600000000003</v>
    <v>709686213.91999996</v>
    <v>iShares:ESG Adv USD Bd</v>
    <v>42.98</v>
    <v>42.99</v>
    <v>42.95</v>
    <v>42.95</v>
    <v>EUSB</v>
    <v>iShares:ESG Adv USD Bd (ARCX:EUSB)</v>
    <v>18588</v>
    <v>67720</v>
  </rv>
  <rv s="2">
    <v>9086</v>
  </rv>
  <rv s="3">
    <v>https://www.bing.com/financeapi/forcetrigger?t=aw2cur&amp;q=ARCX%3aJMOM&amp;form=skydnc</v>
    <v>Learn more on Bing</v>
  </rv>
  <rv s="17">
    <v>en-US</v>
    <v>aw2cur</v>
    <v>268435456</v>
    <v>1</v>
    <v>Powered by Refinitiv</v>
    <v>38</v>
    <v>JPMorgan:US Mom Factor (ARCX:JMOM)</v>
    <v>34</v>
    <v>39</v>
    <v>Finance</v>
    <v>25</v>
    <v>62.6051</v>
    <v>48.682000000000002</v>
    <v>1.0074000000000001</v>
    <v>0.53</v>
    <v>5.2401999999999997E-2</v>
    <v>8.6189999999999999E-3</v>
    <v>3.25</v>
    <v>USD</v>
    <v>NYSE Arca</v>
    <v>ARCX</v>
    <v>1.1999999999999999E-3</v>
    <v>62.2699</v>
    <v>ETF</v>
    <v>45824.915191307809</v>
    <v>9088</v>
    <v>61.97</v>
    <v>1458223163.3199999</v>
    <v>JPMorgan:US Mom Factor</v>
    <v>61.97</v>
    <v>61.49</v>
    <v>62.02</v>
    <v>65.27</v>
    <v>JMOM</v>
    <v>JPMorgan:US Mom Factor (ARCX:JMOM)</v>
    <v>40821</v>
    <v>73905</v>
  </rv>
  <rv s="2">
    <v>9089</v>
  </rv>
  <rv s="3">
    <v>https://www.bing.com/financeapi/forcetrigger?t=axxtk2&amp;q=ARCX%3aWTV&amp;form=skydnc</v>
    <v>Learn more on Bing</v>
  </rv>
  <rv s="17">
    <v>en-US</v>
    <v>axxtk2</v>
    <v>268435456</v>
    <v>1</v>
    <v>Powered by Refinitiv</v>
    <v>38</v>
    <v>WisdomTree:US Value Fund (ARCX:WTV)</v>
    <v>34</v>
    <v>39</v>
    <v>Finance</v>
    <v>25</v>
    <v>89.63</v>
    <v>70.615399999999994</v>
    <v>0.99990000000000001</v>
    <v>1.02</v>
    <v>-1.2989999999999998E-3</v>
    <v>1.2197E-2</v>
    <v>-0.11</v>
    <v>USD</v>
    <v>NYSE Arca</v>
    <v>ARCX</v>
    <v>1.1999999999999999E-3</v>
    <v>84.77</v>
    <v>ETF</v>
    <v>45824.857244027342</v>
    <v>9091</v>
    <v>84.17</v>
    <v>1123654407.0699999</v>
    <v>WisdomTree:US Value Fund</v>
    <v>84.38</v>
    <v>83.63</v>
    <v>84.65</v>
    <v>84.54</v>
    <v>WTV</v>
    <v>WisdomTree:US Value Fund (ARCX:WTV)</v>
    <v>125058</v>
    <v>249092</v>
  </rv>
  <rv s="2">
    <v>9092</v>
  </rv>
  <rv s="3">
    <v>https://www.bing.com/financeapi/forcetrigger?t=bzyy7w&amp;q=BATS%3aVCEB&amp;form=skydnc</v>
    <v>Learn more on Bing</v>
  </rv>
  <rv s="17">
    <v>en-US</v>
    <v>bzyy7w</v>
    <v>268435456</v>
    <v>1</v>
    <v>Powered by Refinitiv</v>
    <v>38</v>
    <v>Vanguard ESG US Corp Bd (BATS:VCEB)</v>
    <v>34</v>
    <v>39</v>
    <v>Finance</v>
    <v>17</v>
    <v>65.3</v>
    <v>60.36</v>
    <v>1.0102</v>
    <v>-7.0000000000000007E-2</v>
    <v>2.483E-3</v>
    <v>-1.1200000000000001E-3</v>
    <v>0.155</v>
    <v>USD</v>
    <v>CBOE BZX Exchange</v>
    <v>BATS</v>
    <v>1.1999999999999999E-3</v>
    <v>62.64</v>
    <v>ETF</v>
    <v>45824.840347881247</v>
    <v>9094</v>
    <v>62.424999999999997</v>
    <v>843204014.66999996</v>
    <v>Vanguard ESG US Corp Bd</v>
    <v>62.48</v>
    <v>62.5</v>
    <v>62.43</v>
    <v>62.585000000000001</v>
    <v>VCEB</v>
    <v>Vanguard ESG US Corp Bd (BATS:VCEB)</v>
    <v>17144</v>
    <v>33378</v>
  </rv>
  <rv s="2">
    <v>9095</v>
  </rv>
  <rv s="3">
    <v>https://www.bing.com/financeapi/forcetrigger?t=a25elh&amp;q=ARCX%3aVLU&amp;form=skydnc</v>
    <v>Learn more on Bing</v>
  </rv>
  <rv s="17">
    <v>en-US</v>
    <v>a25elh</v>
    <v>268435456</v>
    <v>1</v>
    <v>Powered by Refinitiv</v>
    <v>38</v>
    <v>SPDR S&amp;P 1500 Value TILT (ARCX:VLU)</v>
    <v>34</v>
    <v>39</v>
    <v>Finance</v>
    <v>25</v>
    <v>195.93</v>
    <v>159.27010000000001</v>
    <v>1.014</v>
    <v>1.6144000000000001</v>
    <v>0</v>
    <v>8.6169999999999997E-3</v>
    <v>0</v>
    <v>USD</v>
    <v>NYSE Arca</v>
    <v>ARCX</v>
    <v>1.1999999999999999E-3</v>
    <v>189.47499999999999</v>
    <v>ETF</v>
    <v>45824.840277812502</v>
    <v>9097</v>
    <v>188.36</v>
    <v>466724647.56</v>
    <v>SPDR S&amp;P 1500 Value TILT</v>
    <v>188.36</v>
    <v>187.35</v>
    <v>188.96440000000001</v>
    <v>188.96440000000001</v>
    <v>VLU</v>
    <v>SPDR S&amp;P 1500 Value TILT (ARCX:VLU)</v>
    <v>3665</v>
    <v>15954</v>
  </rv>
  <rv s="2">
    <v>9098</v>
  </rv>
  <rv s="3">
    <v>https://www.bing.com/financeapi/forcetrigger?t=a1n2f2&amp;q=ARCX%3aAGGY&amp;form=skydnc</v>
    <v>Learn more on Bing</v>
  </rv>
  <rv s="17">
    <v>en-US</v>
    <v>a1n2f2</v>
    <v>268435456</v>
    <v>1</v>
    <v>Powered by Refinitiv</v>
    <v>38</v>
    <v>WisdomTree:Yld Enh US AB (ARCX:AGGY)</v>
    <v>34</v>
    <v>39</v>
    <v>Finance</v>
    <v>25</v>
    <v>45.22</v>
    <v>42.1</v>
    <v>1.0697000000000001</v>
    <v>-0.1</v>
    <v>0</v>
    <v>-2.3150000000000002E-3</v>
    <v>0</v>
    <v>USD</v>
    <v>NYSE Arca</v>
    <v>ARCX</v>
    <v>1.1999999999999999E-3</v>
    <v>43.25</v>
    <v>ETF</v>
    <v>45824.840277812502</v>
    <v>9100</v>
    <v>43.09</v>
    <v>769722168.59000003</v>
    <v>WisdomTree:Yld Enh US AB</v>
    <v>43.19</v>
    <v>43.19</v>
    <v>43.09</v>
    <v>43.09</v>
    <v>AGGY</v>
    <v>WisdomTree:Yld Enh US AB (ARCX:AGGY)</v>
    <v>59308</v>
    <v>146618</v>
  </rv>
  <rv s="2">
    <v>9101</v>
  </rv>
  <rv s="16">
    <v>en-US</v>
    <v>cbj72w</v>
    <v>268435456</v>
    <v>1</v>
    <v>Powered by Refinitiv</v>
    <v>36</v>
    <v>Goldman:MB Russ1000 VE (ARCX:GVUS)</v>
    <v>24</v>
    <v>37</v>
    <v>Finance</v>
    <v>25</v>
    <v>51.400500000000001</v>
    <v>42.81</v>
    <v>0.4</v>
    <v>0</v>
    <v>8.2050000000000005E-3</v>
    <v>0</v>
    <v>USD</v>
    <v>NYSE Arca</v>
    <v>ARCX</v>
    <v>1.1999999999999999E-3</v>
    <v>49.15</v>
    <v>ETF</v>
    <v>45824.84027780078</v>
    <v>49.15</v>
    <v>366168257.98000002</v>
    <v>Goldman:MB Russ1000 VE</v>
    <v>49.15</v>
    <v>48.75</v>
    <v>49.15</v>
    <v>49.15</v>
    <v>GVUS</v>
    <v>Goldman:MB Russ1000 VE (ARCX:GVUS)</v>
    <v>111</v>
    <v>17152</v>
  </rv>
  <rv s="2">
    <v>9103</v>
  </rv>
  <rv s="3">
    <v>https://www.bing.com/financeapi/forcetrigger?t=aw2dr7&amp;q=ARCX%3aJVAL&amp;form=skydnc</v>
    <v>Learn more on Bing</v>
  </rv>
  <rv s="17">
    <v>en-US</v>
    <v>aw2dr7</v>
    <v>268435456</v>
    <v>1</v>
    <v>Powered by Refinitiv</v>
    <v>38</v>
    <v>JPMorgan:US Value Factor (ARCX:JVAL)</v>
    <v>34</v>
    <v>39</v>
    <v>Finance</v>
    <v>25</v>
    <v>46.02</v>
    <v>35.620100000000001</v>
    <v>0.90649999999999997</v>
    <v>0.54</v>
    <v>1.0123999999999999E-2</v>
    <v>1.2581999999999999E-2</v>
    <v>0.44</v>
    <v>USD</v>
    <v>NYSE Arca</v>
    <v>ARCX</v>
    <v>1.1999999999999999E-3</v>
    <v>43.555999999999997</v>
    <v>ETF</v>
    <v>45824.896408622655</v>
    <v>9105</v>
    <v>43.19</v>
    <v>533168831.87</v>
    <v>JPMorgan:US Value Factor</v>
    <v>43.19</v>
    <v>42.92</v>
    <v>43.46</v>
    <v>43.9</v>
    <v>JVAL</v>
    <v>JPMorgan:US Value Factor (ARCX:JVAL)</v>
    <v>38460</v>
    <v>47184</v>
  </rv>
  <rv s="2">
    <v>9106</v>
  </rv>
  <rv s="3">
    <v>https://www.bing.com/financeapi/forcetrigger?t=bwu5gh&amp;q=ARCX%3aDFAU&amp;form=skydnc</v>
    <v>Learn more on Bing</v>
  </rv>
  <rv s="17">
    <v>en-US</v>
    <v>bwu5gh</v>
    <v>268435456</v>
    <v>1</v>
    <v>Powered by Refinitiv</v>
    <v>38</v>
    <v>DFA US Core Eqty Mkt (ARCX:DFAU)</v>
    <v>34</v>
    <v>39</v>
    <v>Finance</v>
    <v>25</v>
    <v>42.42</v>
    <v>33.06</v>
    <v>1.0051000000000001</v>
    <v>0.4</v>
    <v>-1.9380000000000001E-3</v>
    <v>9.781999999999999E-3</v>
    <v>-0.08</v>
    <v>USD</v>
    <v>NYSE Arca</v>
    <v>ARCX</v>
    <v>1.1999999999999999E-3</v>
    <v>41.41</v>
    <v>ETF</v>
    <v>45824.841054791403</v>
    <v>9108</v>
    <v>41.15</v>
    <v>7944631102</v>
    <v>DFA US Core Eqty Mkt</v>
    <v>41.15</v>
    <v>40.89</v>
    <v>41.29</v>
    <v>41.21</v>
    <v>DFAU</v>
    <v>DFA US Core Eqty Mkt (ARCX:DFAU)</v>
    <v>499310</v>
    <v>741960</v>
  </rv>
  <rv s="2">
    <v>9109</v>
  </rv>
  <rv s="3">
    <v>https://www.bing.com/financeapi/forcetrigger?t=bw9nvh&amp;q=BATS%3aXJH&amp;form=skydnc</v>
    <v>Learn more on Bing</v>
  </rv>
  <rv s="17">
    <v>en-US</v>
    <v>bw9nvh</v>
    <v>268435456</v>
    <v>1</v>
    <v>Powered by Refinitiv</v>
    <v>38</v>
    <v>iShares:ESG SS S&amp;P MC (BATS:XJH)</v>
    <v>34</v>
    <v>39</v>
    <v>Finance</v>
    <v>17</v>
    <v>46</v>
    <v>33.67</v>
    <v>1.0119</v>
    <v>0.37</v>
    <v>0</v>
    <v>9.1990000000000006E-3</v>
    <v>0</v>
    <v>USD</v>
    <v>CBOE BZX Exchange</v>
    <v>BATS</v>
    <v>1.1999999999999999E-3</v>
    <v>40.799999999999997</v>
    <v>ETF</v>
    <v>45824.840353390624</v>
    <v>9111</v>
    <v>40.46</v>
    <v>271885059.57999998</v>
    <v>iShares:ESG SS S&amp;P MC</v>
    <v>40.46</v>
    <v>40.22</v>
    <v>40.590000000000003</v>
    <v>40.590000000000003</v>
    <v>XJH</v>
    <v>iShares:ESG SS S&amp;P MC (BATS:XJH)</v>
    <v>59304</v>
    <v>15226</v>
  </rv>
  <rv s="2">
    <v>9112</v>
  </rv>
  <rv s="3">
    <v>https://www.bing.com/financeapi/forcetrigger?t=c4tc5r&amp;q=ARCX%3aESIX&amp;form=skydnc</v>
    <v>Learn more on Bing</v>
  </rv>
  <rv s="17">
    <v>en-US</v>
    <v>c4tc5r</v>
    <v>268435456</v>
    <v>1</v>
    <v>Powered by Refinitiv</v>
    <v>38</v>
    <v>SPDR S&amp;P SmCap 600 ESG (ARCX:ESIX)</v>
    <v>34</v>
    <v>39</v>
    <v>Finance</v>
    <v>25</v>
    <v>34.58</v>
    <v>24.42</v>
    <v>0.97589999999999999</v>
    <v>0.31369999999999998</v>
    <v>-4.7219999999999999E-4</v>
    <v>1.093E-2</v>
    <v>-1.37E-2</v>
    <v>USD</v>
    <v>NYSE Arca</v>
    <v>ARCX</v>
    <v>1.1999999999999999E-3</v>
    <v>29.169899999999998</v>
    <v>ETF</v>
    <v>45824.840277789066</v>
    <v>9114</v>
    <v>28.86</v>
    <v>8574380.5500000007</v>
    <v>SPDR S&amp;P SmCap 600 ESG</v>
    <v>28.86</v>
    <v>28.7</v>
    <v>29.0137</v>
    <v>29</v>
    <v>ESIX</v>
    <v>SPDR S&amp;P SmCap 600 ESG (ARCX:ESIX)</v>
    <v>2873</v>
    <v>1952</v>
  </rv>
  <rv s="2">
    <v>9115</v>
  </rv>
  <rv s="3">
    <v>https://www.bing.com/financeapi/forcetrigger?t=a2536h&amp;q=XNAS%3aUSMC&amp;form=skydnc</v>
    <v>Learn more on Bing</v>
  </rv>
  <rv s="17">
    <v>en-US</v>
    <v>a2536h</v>
    <v>268435456</v>
    <v>1</v>
    <v>Powered by Refinitiv</v>
    <v>38</v>
    <v>Principal US Mega Cp (XNAS:USMC)</v>
    <v>34</v>
    <v>39</v>
    <v>Finance</v>
    <v>25</v>
    <v>63.130699999999997</v>
    <v>49.011400000000002</v>
    <v>0.96989999999999998</v>
    <v>0.39</v>
    <v>0</v>
    <v>6.4229999999999999E-3</v>
    <v>0</v>
    <v>USD</v>
    <v>Nasdaq Stock Market</v>
    <v>XNAS</v>
    <v>1.1999999999999999E-3</v>
    <v>61.333399999999997</v>
    <v>ETF</v>
    <v>45824.843750185159</v>
    <v>9117</v>
    <v>60.99</v>
    <v>2871095180.1999998</v>
    <v>Principal US Mega Cp</v>
    <v>60.99</v>
    <v>60.72</v>
    <v>61.11</v>
    <v>61.11</v>
    <v>USMC</v>
    <v>Principal US Mega Cp (XNAS:USMC)</v>
    <v>50577</v>
    <v>105462</v>
  </rv>
  <rv s="2">
    <v>9118</v>
  </rv>
  <rv s="3">
    <v>https://www.bing.com/financeapi/forcetrigger?t=a25gmw&amp;q=ARCX%3aVNQ&amp;form=skydnc</v>
    <v>Learn more on Bing</v>
  </rv>
  <rv s="17">
    <v>en-US</v>
    <v>a25gmw</v>
    <v>268435456</v>
    <v>1</v>
    <v>Powered by Refinitiv</v>
    <v>38</v>
    <v>Vanguard RE Idx;ETF (ARCX:VNQ)</v>
    <v>34</v>
    <v>39</v>
    <v>Finance</v>
    <v>35</v>
    <v>99.58</v>
    <v>76.92</v>
    <v>1.0317000000000001</v>
    <v>8.5000000000000006E-2</v>
    <v>-1.14E-3</v>
    <v>9.4619999999999991E-4</v>
    <v>-0.10249999999999999</v>
    <v>USD</v>
    <v>NYSE Arca</v>
    <v>ARCX</v>
    <v>1.1999999999999999E-3</v>
    <v>91</v>
    <v>ETF</v>
    <v>45824.94097287031</v>
    <v>9120</v>
    <v>89.6</v>
    <v>33409775470</v>
    <v>Vanguard RE Idx;ETF</v>
    <v>90.18</v>
    <v>89.83</v>
    <v>89.915000000000006</v>
    <v>89.797499999999999</v>
    <v>VNQ</v>
    <v>Vanguard RE Idx;ETF (ARCX:VNQ)</v>
    <v>2657491</v>
    <v>2777228</v>
  </rv>
  <rv s="2">
    <v>9121</v>
  </rv>
  <rv s="3">
    <v>https://www.bing.com/financeapi/forcetrigger?t=aw2dlh&amp;q=ARCX%3aJQUA&amp;form=skydnc</v>
    <v>Learn more on Bing</v>
  </rv>
  <rv s="17">
    <v>en-US</v>
    <v>aw2dlh</v>
    <v>268435456</v>
    <v>1</v>
    <v>Powered by Refinitiv</v>
    <v>38</v>
    <v>JPMorgan:US Quality Fact (ARCX:JQUA)</v>
    <v>34</v>
    <v>39</v>
    <v>Finance</v>
    <v>25</v>
    <v>60.789900000000003</v>
    <v>49.254100000000001</v>
    <v>0.91069999999999995</v>
    <v>0.49</v>
    <v>0</v>
    <v>8.3299999999999989E-3</v>
    <v>0</v>
    <v>USD</v>
    <v>NYSE Arca</v>
    <v>ARCX</v>
    <v>1.1999999999999999E-3</v>
    <v>59.560600000000001</v>
    <v>ETF</v>
    <v>45824.84027780078</v>
    <v>9123</v>
    <v>59.150100000000002</v>
    <v>6156410030.29</v>
    <v>JPMorgan:US Quality Fact</v>
    <v>59.24</v>
    <v>58.82</v>
    <v>59.31</v>
    <v>59.31</v>
    <v>JQUA</v>
    <v>JPMorgan:US Quality Fact (ARCX:JQUA)</v>
    <v>821135</v>
    <v>630684</v>
  </rv>
  <rv s="2">
    <v>9124</v>
  </rv>
  <rv s="16">
    <v>en-US</v>
    <v>cb9f77</v>
    <v>268435456</v>
    <v>1</v>
    <v>Powered by Refinitiv</v>
    <v>36</v>
    <v>iShares:LifePath TD 2055 (ARCX:ITDG)</v>
    <v>24</v>
    <v>37</v>
    <v>Finance</v>
    <v>25</v>
    <v>33.840000000000003</v>
    <v>27.355</v>
    <v>0.27</v>
    <v>0</v>
    <v>8.0789999999999994E-3</v>
    <v>0</v>
    <v>USD</v>
    <v>NYSE Arca</v>
    <v>ARCX</v>
    <v>1.1999999999999999E-3</v>
    <v>33.83</v>
    <v>ETF</v>
    <v>45824.84027780078</v>
    <v>33.58</v>
    <v>19786012.359999999</v>
    <v>iShares:LifePath TD 2055</v>
    <v>33.58</v>
    <v>33.42</v>
    <v>33.69</v>
    <v>33.69</v>
    <v>ITDG</v>
    <v>iShares:LifePath TD 2055 (ARCX:ITDG)</v>
    <v>3013</v>
    <v>5256</v>
  </rv>
  <rv s="2">
    <v>9126</v>
  </rv>
  <rv s="16">
    <v>en-US</v>
    <v>cbj6z2</v>
    <v>268435456</v>
    <v>1</v>
    <v>Powered by Refinitiv</v>
    <v>36</v>
    <v>Goldman:MB Russ1000 GE (ARCX:GGUS)</v>
    <v>24</v>
    <v>37</v>
    <v>Finance</v>
    <v>25</v>
    <v>57</v>
    <v>43.64</v>
    <v>0.65949999999999998</v>
    <v>0</v>
    <v>1.1908E-2</v>
    <v>0</v>
    <v>USD</v>
    <v>NYSE Arca</v>
    <v>ARCX</v>
    <v>1.1999999999999999E-3</v>
    <v>56.27</v>
    <v>ETF</v>
    <v>45824.840277789066</v>
    <v>56.043199999999999</v>
    <v>303529327.99000001</v>
    <v>Goldman:MB Russ1000 GE</v>
    <v>56.12</v>
    <v>55.383699999999997</v>
    <v>56.043199999999999</v>
    <v>56.043199999999999</v>
    <v>GGUS</v>
    <v>Goldman:MB Russ1000 GE (ARCX:GGUS)</v>
    <v>3190</v>
    <v>29076</v>
  </rv>
  <rv s="2">
    <v>9128</v>
  </rv>
  <rv s="3">
    <v>https://www.bing.com/financeapi/forcetrigger?t=a25gpr&amp;q=XNAS%3aVNQI&amp;form=skydnc</v>
    <v>Learn more on Bing</v>
  </rv>
  <rv s="17">
    <v>en-US</v>
    <v>a25gpr</v>
    <v>268435456</v>
    <v>1</v>
    <v>Powered by Refinitiv</v>
    <v>38</v>
    <v>Vanguard GxUS RE;ETF (XNAS:VNQI)</v>
    <v>34</v>
    <v>39</v>
    <v>Finance</v>
    <v>25</v>
    <v>47.63</v>
    <v>37.520099999999999</v>
    <v>0.87960000000000005</v>
    <v>0.28000000000000003</v>
    <v>2.0236000000000001E-2</v>
    <v>6.2649999999999997E-3</v>
    <v>0.91</v>
    <v>USD</v>
    <v>Nasdaq Stock Market</v>
    <v>XNAS</v>
    <v>1.1999999999999999E-3</v>
    <v>45.290199999999999</v>
    <v>ETF</v>
    <v>45824.866325358591</v>
    <v>9130</v>
    <v>44.95</v>
    <v>3207184719</v>
    <v>Vanguard GxUS RE;ETF</v>
    <v>45.14</v>
    <v>44.69</v>
    <v>44.97</v>
    <v>45.88</v>
    <v>VNQI</v>
    <v>Vanguard GxUS RE;ETF (XNAS:VNQI)</v>
    <v>147238</v>
    <v>414206</v>
  </rv>
  <rv s="2">
    <v>9131</v>
  </rv>
  <rv s="16">
    <v>en-US</v>
    <v>cb9em7</v>
    <v>268435456</v>
    <v>1</v>
    <v>Powered by Refinitiv</v>
    <v>36</v>
    <v>iShares:LifePath TD 2060 (ARCX:ITDH)</v>
    <v>24</v>
    <v>37</v>
    <v>Finance</v>
    <v>25</v>
    <v>33.83</v>
    <v>27.2</v>
    <v>0.28070000000000001</v>
    <v>0</v>
    <v>8.4180000000000001E-3</v>
    <v>0</v>
    <v>USD</v>
    <v>NYSE Arca</v>
    <v>ARCX</v>
    <v>1.1999999999999999E-3</v>
    <v>33.799999999999997</v>
    <v>ETF</v>
    <v>45824.840277789066</v>
    <v>33.607100000000003</v>
    <v>13170740.720000001</v>
    <v>iShares:LifePath TD 2060</v>
    <v>33.74</v>
    <v>33.344799999999999</v>
    <v>33.625500000000002</v>
    <v>33.625500000000002</v>
    <v>ITDH</v>
    <v>iShares:LifePath TD 2060 (ARCX:ITDH)</v>
    <v>4475</v>
    <v>8140</v>
  </rv>
  <rv s="2">
    <v>9133</v>
  </rv>
  <rv s="3">
    <v>https://www.bing.com/financeapi/forcetrigger?t=a1x2xm&amp;q=XNAS%3aNZAC&amp;form=skydnc</v>
    <v>Learn more on Bing</v>
  </rv>
  <rv s="17">
    <v>en-US</v>
    <v>a1x2xm</v>
    <v>268435456</v>
    <v>1</v>
    <v>Powered by Refinitiv</v>
    <v>38</v>
    <v>SPDR MSCI ACWI Cl Prs Al (XNAS:NZAC)</v>
    <v>34</v>
    <v>39</v>
    <v>Finance</v>
    <v>25</v>
    <v>38.770000000000003</v>
    <v>31.41</v>
    <v>1.0229999999999999</v>
    <v>0.32</v>
    <v>0</v>
    <v>8.397E-3</v>
    <v>0</v>
    <v>USD</v>
    <v>Nasdaq Stock Market</v>
    <v>XNAS</v>
    <v>1.1999999999999999E-3</v>
    <v>38.68</v>
    <v>ETF</v>
    <v>45824.843750196094</v>
    <v>9135</v>
    <v>38.43</v>
    <v>159188276.00999999</v>
    <v>SPDR MSCI ACWI Cl Prs Al</v>
    <v>38.549999999999997</v>
    <v>38.11</v>
    <v>38.43</v>
    <v>38.43</v>
    <v>NZAC</v>
    <v>SPDR MSCI ACWI Cl Prs Al (XNAS:NZAC)</v>
    <v>5251</v>
    <v>4096</v>
  </rv>
  <rv s="2">
    <v>9136</v>
  </rv>
  <rv s="3">
    <v>https://www.bing.com/financeapi/forcetrigger?t=bw9nyc&amp;q=BATS%3aXJR&amp;form=skydnc</v>
    <v>Learn more on Bing</v>
  </rv>
  <rv s="17">
    <v>en-US</v>
    <v>bw9nyc</v>
    <v>268435456</v>
    <v>1</v>
    <v>Powered by Refinitiv</v>
    <v>38</v>
    <v>iShares:ESG SS S&amp;P SC (BATS:XJR)</v>
    <v>34</v>
    <v>39</v>
    <v>Finance</v>
    <v>17</v>
    <v>45.928199999999997</v>
    <v>32.31</v>
    <v>0.99450000000000005</v>
    <v>0.39879999999999999</v>
    <v>0</v>
    <v>1.0456E-2</v>
    <v>0</v>
    <v>USD</v>
    <v>CBOE BZX Exchange</v>
    <v>BATS</v>
    <v>1.1999999999999999E-3</v>
    <v>38.76</v>
    <v>ETF</v>
    <v>45824.840353193751</v>
    <v>9138</v>
    <v>38.4</v>
    <v>95372933.599999994</v>
    <v>iShares:ESG SS S&amp;P SC</v>
    <v>38.4</v>
    <v>38.140999999999998</v>
    <v>38.5398</v>
    <v>38.5398</v>
    <v>XJR</v>
    <v>iShares:ESG SS S&amp;P SC (BATS:XJR)</v>
    <v>3371</v>
    <v>9998</v>
  </rv>
  <rv s="2">
    <v>9139</v>
  </rv>
  <rv s="3">
    <v>https://www.bing.com/financeapi/forcetrigger?t=c666qh&amp;q=ARCX%3aGABF&amp;form=skydnc</v>
    <v>Learn more on Bing</v>
  </rv>
  <rv s="17">
    <v>en-US</v>
    <v>c666qh</v>
    <v>268435456</v>
    <v>1</v>
    <v>Powered by Refinitiv</v>
    <v>38</v>
    <v>Gabelli:Finl Srvcs Opps (ARCX:GABF)</v>
    <v>34</v>
    <v>39</v>
    <v>Finance</v>
    <v>25</v>
    <v>50.53</v>
    <v>36.75</v>
    <v>1.0065999999999999</v>
    <v>0.56489999999999996</v>
    <v>0</v>
    <v>1.2612000000000002E-2</v>
    <v>0</v>
    <v>USD</v>
    <v>NYSE Arca</v>
    <v>ARCX</v>
    <v>1.1999999999999999E-3</v>
    <v>45.618600000000001</v>
    <v>ETF</v>
    <v>45824.84027780078</v>
    <v>9141</v>
    <v>45.2</v>
    <v>39033263.210000001</v>
    <v>Gabelli:Finl Srvcs Opps</v>
    <v>45.2</v>
    <v>44.790999999999997</v>
    <v>45.355899999999998</v>
    <v>45.355899999999998</v>
    <v>GABF</v>
    <v>Gabelli:Finl Srvcs Opps (ARCX:GABF)</v>
    <v>3209</v>
    <v>5970</v>
  </rv>
  <rv s="2">
    <v>9142</v>
  </rv>
  <rv s="3">
    <v>https://www.bing.com/financeapi/forcetrigger?t=a2365r&amp;q=ARCX%3aSMLV&amp;form=skydnc</v>
    <v>Learn more on Bing</v>
  </rv>
  <rv s="17">
    <v>en-US</v>
    <v>a2365r</v>
    <v>268435456</v>
    <v>1</v>
    <v>Powered by Refinitiv</v>
    <v>38</v>
    <v>SPDR SSGA US SC Low Vol (ARCX:SMLV)</v>
    <v>34</v>
    <v>39</v>
    <v>Finance</v>
    <v>25</v>
    <v>142.43389999999999</v>
    <v>106.095</v>
    <v>0.82110000000000005</v>
    <v>0.67679999999999996</v>
    <v>-3.0123E-2</v>
    <v>5.5120000000000004E-3</v>
    <v>-3.7189000000000001</v>
    <v>USD</v>
    <v>NYSE Arca</v>
    <v>ARCX</v>
    <v>1.1999999999999999E-3</v>
    <v>124.48</v>
    <v>ETF</v>
    <v>45824.840277812502</v>
    <v>9144</v>
    <v>123.2359</v>
    <v>194839332.21000001</v>
    <v>SPDR SSGA US SC Low Vol</v>
    <v>123.58</v>
    <v>122.7821</v>
    <v>123.4589</v>
    <v>119.74</v>
    <v>SMLV</v>
    <v>SPDR SSGA US SC Low Vol (ARCX:SMLV)</v>
    <v>2426</v>
    <v>4062</v>
  </rv>
  <rv s="2">
    <v>9145</v>
  </rv>
  <rv s="3">
    <v>https://www.bing.com/financeapi/forcetrigger?t=buw1p2&amp;q=XNAS%3aDMXF&amp;form=skydnc</v>
    <v>Learn more on Bing</v>
  </rv>
  <rv s="17">
    <v>en-US</v>
    <v>buw1p2</v>
    <v>268435456</v>
    <v>1</v>
    <v>Powered by Refinitiv</v>
    <v>38</v>
    <v>iShares:ESG Adv MSCI EAF (XNAS:DMXF)</v>
    <v>34</v>
    <v>39</v>
    <v>Finance</v>
    <v>25</v>
    <v>75.264300000000006</v>
    <v>58.82</v>
    <v>1.0886</v>
    <v>0.41099999999999998</v>
    <v>0</v>
    <v>5.6389999999999999E-3</v>
    <v>0</v>
    <v>USD</v>
    <v>Nasdaq Stock Market</v>
    <v>XNAS</v>
    <v>1.1999999999999999E-3</v>
    <v>73.989999999999995</v>
    <v>ETF</v>
    <v>45824.843750046093</v>
    <v>9147</v>
    <v>73.28</v>
    <v>807272207.77999997</v>
    <v>iShares:ESG Adv MSCI EAF</v>
    <v>73.489999999999995</v>
    <v>72.879000000000005</v>
    <v>73.290000000000006</v>
    <v>73.290000000000006</v>
    <v>DMXF</v>
    <v>iShares:ESG Adv MSCI EAF (XNAS:DMXF)</v>
    <v>27979</v>
    <v>26776</v>
  </rv>
  <rv s="2">
    <v>9148</v>
  </rv>
  <rv s="3">
    <v>https://www.bing.com/financeapi/forcetrigger?t=a1syzr&amp;q=ARCX%3aFLEE&amp;form=skydnc</v>
    <v>Learn more on Bing</v>
  </rv>
  <rv s="17">
    <v>en-US</v>
    <v>a1syzr</v>
    <v>268435456</v>
    <v>1</v>
    <v>Powered by Refinitiv</v>
    <v>38</v>
    <v>Franklin ETF:FTSE Eu (ARCX:FLEE)</v>
    <v>34</v>
    <v>39</v>
    <v>Finance</v>
    <v>25</v>
    <v>34.53</v>
    <v>27.36</v>
    <v>1.0069999999999999</v>
    <v>0.18970000000000001</v>
    <v>0</v>
    <v>5.5910000000000005E-3</v>
    <v>0</v>
    <v>USD</v>
    <v>NYSE Arca</v>
    <v>ARCX</v>
    <v>1.1999999999999999E-3</v>
    <v>34.39</v>
    <v>ETF</v>
    <v>45824.840277812502</v>
    <v>9150</v>
    <v>34.08</v>
    <v>100796227.18000001</v>
    <v>Franklin ETF:FTSE Eu</v>
    <v>34.39</v>
    <v>33.930300000000003</v>
    <v>34.119999999999997</v>
    <v>34.119999999999997</v>
    <v>FLEE</v>
    <v>Franklin ETF:FTSE Eu (ARCX:FLEE)</v>
    <v>3752</v>
    <v>25243</v>
  </rv>
  <rv s="2">
    <v>9151</v>
  </rv>
  <rv s="3">
    <v>https://www.bing.com/financeapi/forcetrigger?t=c5mljc&amp;q=ARCX%3aGUSA&amp;form=skydnc</v>
    <v>Learn more on Bing</v>
  </rv>
  <rv s="17">
    <v>en-US</v>
    <v>c5mljc</v>
    <v>268435456</v>
    <v>1</v>
    <v>Powered by Refinitiv</v>
    <v>38</v>
    <v>Goldman II:MB US 1000 Eq (ARCX:GUSA)</v>
    <v>34</v>
    <v>39</v>
    <v>Finance</v>
    <v>25</v>
    <v>53.255000000000003</v>
    <v>42.07</v>
    <v>0.99990000000000001</v>
    <v>0.55349999999999999</v>
    <v>-6.3169999999999993E-5</v>
    <v>1.0709E-2</v>
    <v>-3.3E-3</v>
    <v>USD</v>
    <v>NYSE Arca</v>
    <v>ARCX</v>
    <v>1.1000000000000001E-3</v>
    <v>52.238300000000002</v>
    <v>ETF</v>
    <v>45824.84027780078</v>
    <v>9153</v>
    <v>52.238300000000002</v>
    <v>1847359166.3099999</v>
    <v>Goldman II:MB US 1000 Eq</v>
    <v>52.238300000000002</v>
    <v>51.684800000000003</v>
    <v>52.238300000000002</v>
    <v>52.234999999999999</v>
    <v>GUSA</v>
    <v>Goldman II:MB US 1000 Eq (ARCX:GUSA)</v>
    <v>35</v>
    <v>129</v>
  </rv>
  <rv s="2">
    <v>9154</v>
  </rv>
  <rv s="3">
    <v>https://www.bing.com/financeapi/forcetrigger?t=bzrfdm&amp;q=ARCX%3aHKND&amp;form=skydnc</v>
    <v>Learn more on Bing</v>
  </rv>
  <rv s="17">
    <v>en-US</v>
    <v>bzrfdm</v>
    <v>268435456</v>
    <v>1</v>
    <v>Powered by Refinitiv</v>
    <v>38</v>
    <v>Humankind:US Stock (ARCX:HKND)</v>
    <v>34</v>
    <v>39</v>
    <v>Finance</v>
    <v>25</v>
    <v>47.49</v>
    <v>27.98</v>
    <v>0.872</v>
    <v>0.31590000000000001</v>
    <v>0</v>
    <v>9.9010000000000001E-3</v>
    <v>0</v>
    <v>USD</v>
    <v>NYSE Arca</v>
    <v>ARCX</v>
    <v>1.1000000000000001E-3</v>
    <v>32.222799999999999</v>
    <v>ETF</v>
    <v>45824.840277812502</v>
    <v>9156</v>
    <v>32.222799999999999</v>
    <v>150320074.63999999</v>
    <v>Humankind:US Stock</v>
    <v>32.222799999999999</v>
    <v>31.9069</v>
    <v>32.222799999999999</v>
    <v>32.222799999999999</v>
    <v>HKND</v>
    <v>Humankind:US Stock (ARCX:HKND)</v>
    <v>116</v>
    <v>1378</v>
  </rv>
  <rv s="2">
    <v>9157</v>
  </rv>
  <rv s="3">
    <v>https://www.bing.com/financeapi/forcetrigger?t=c439z2&amp;q=ARCX%3aDFIP&amp;form=skydnc</v>
    <v>Learn more on Bing</v>
  </rv>
  <rv s="17">
    <v>en-US</v>
    <v>c439z2</v>
    <v>268435456</v>
    <v>1</v>
    <v>Powered by Refinitiv</v>
    <v>38</v>
    <v>DFA Infl-Protected Secs (ARCX:DFIP)</v>
    <v>34</v>
    <v>39</v>
    <v>Finance</v>
    <v>25</v>
    <v>42.59</v>
    <v>40.22</v>
    <v>1.1131</v>
    <v>-3.5000000000000003E-2</v>
    <v>0</v>
    <v>-8.4559999999999995E-4</v>
    <v>0</v>
    <v>USD</v>
    <v>NYSE Arca</v>
    <v>ARCX</v>
    <v>1.1000000000000001E-3</v>
    <v>41.45</v>
    <v>ETF</v>
    <v>45824.84027780078</v>
    <v>9159</v>
    <v>41.33</v>
    <v>884454286.79999995</v>
    <v>DFA Infl-Protected Secs</v>
    <v>41.33</v>
    <v>41.39</v>
    <v>41.354999999999997</v>
    <v>41.354999999999997</v>
    <v>DFIP</v>
    <v>DFA Infl-Protected Secs (ARCX:DFIP)</v>
    <v>64273</v>
    <v>81688</v>
  </rv>
  <rv s="2">
    <v>9160</v>
  </rv>
  <rv s="3">
    <v>https://www.bing.com/financeapi/forcetrigger?t=c2lzur&amp;q=ARCX%3aQVML&amp;form=skydnc</v>
    <v>Learn more on Bing</v>
  </rv>
  <rv s="17">
    <v>en-US</v>
    <v>c2lzur</v>
    <v>268435456</v>
    <v>1</v>
    <v>Powered by Refinitiv</v>
    <v>38</v>
    <v>Invesco S&amp;P 500 QVM MF (ARCX:QVML)</v>
    <v>34</v>
    <v>39</v>
    <v>Finance</v>
    <v>25</v>
    <v>36.384900000000002</v>
    <v>28.8</v>
    <v>0.97360000000000002</v>
    <v>0.4032</v>
    <v>0</v>
    <v>1.1455999999999999E-2</v>
    <v>0</v>
    <v>USD</v>
    <v>NYSE Arca</v>
    <v>ARCX</v>
    <v>1.1000000000000001E-3</v>
    <v>35.65</v>
    <v>ETF</v>
    <v>45824.840277823438</v>
    <v>9162</v>
    <v>35.597999999999999</v>
    <v>1222091810.3299999</v>
    <v>Invesco S&amp;P 500 QVM MF</v>
    <v>35.65</v>
    <v>35.194800000000001</v>
    <v>35.597999999999999</v>
    <v>35.597999999999999</v>
    <v>QVML</v>
    <v>Invesco S&amp;P 500 QVM MF (ARCX:QVML)</v>
    <v>577</v>
    <v>27856</v>
  </rv>
  <rv s="2">
    <v>9163</v>
  </rv>
  <rv s="3">
    <v>https://www.bing.com/financeapi/forcetrigger?t=a22lyc&amp;q=ARCX%3aSCHC&amp;form=skydnc</v>
    <v>Learn more on Bing</v>
  </rv>
  <rv s="17">
    <v>en-US</v>
    <v>a22lyc</v>
    <v>268435456</v>
    <v>1</v>
    <v>Powered by Refinitiv</v>
    <v>38</v>
    <v>Schwab Str:Intl SCEq ETF (ARCX:SCHC)</v>
    <v>34</v>
    <v>39</v>
    <v>Finance</v>
    <v>25</v>
    <v>41.74</v>
    <v>30.84</v>
    <v>1.0525</v>
    <v>0.37</v>
    <v>-8.9180000000000006E-3</v>
    <v>8.9980000000000008E-3</v>
    <v>-0.37</v>
    <v>USD</v>
    <v>NYSE Arca</v>
    <v>ARCX</v>
    <v>1.1000000000000001E-3</v>
    <v>41.74</v>
    <v>ETF</v>
    <v>45824.840277812502</v>
    <v>9165</v>
    <v>41.47</v>
    <v>4350767522.7700005</v>
    <v>Schwab Str:Intl SCEq ETF</v>
    <v>41.56</v>
    <v>41.12</v>
    <v>41.49</v>
    <v>41.12</v>
    <v>SCHC</v>
    <v>Schwab Str:Intl SCEq ETF (ARCX:SCHC)</v>
    <v>605951</v>
    <v>337952</v>
  </rv>
  <rv s="2">
    <v>9166</v>
  </rv>
  <rv s="3">
    <v>https://www.bing.com/financeapi/forcetrigger?t=b1dw1h&amp;q=BATS%3aBBRE&amp;form=skydnc</v>
    <v>Learn more on Bing</v>
  </rv>
  <rv s="17">
    <v>en-US</v>
    <v>b1dw1h</v>
    <v>268435456</v>
    <v>1</v>
    <v>Powered by Refinitiv</v>
    <v>38</v>
    <v>JPMorgan:BB MSCI US REIT (BATS:BBRE)</v>
    <v>34</v>
    <v>39</v>
    <v>Finance</v>
    <v>17</v>
    <v>103.3704</v>
    <v>80.508099999999999</v>
    <v>1.0008999999999999</v>
    <v>-0.1046</v>
    <v>-5.1535000000000004E-2</v>
    <v>-1.121E-3</v>
    <v>-4.8053999999999997</v>
    <v>USD</v>
    <v>CBOE BZX Exchange</v>
    <v>BATS</v>
    <v>1.1000000000000001E-3</v>
    <v>94.41</v>
    <v>ETF</v>
    <v>45824.89988458281</v>
    <v>9168</v>
    <v>93.09</v>
    <v>900289912.37</v>
    <v>JPMorgan:BB MSCI US REIT</v>
    <v>93.63</v>
    <v>93.35</v>
    <v>93.245400000000004</v>
    <v>88.44</v>
    <v>BBRE</v>
    <v>JPMorgan:BB MSCI US REIT (BATS:BBRE)</v>
    <v>3739</v>
    <v>12542</v>
  </rv>
  <rv s="2">
    <v>9169</v>
  </rv>
  <rv s="16">
    <v>en-US</v>
    <v>cb9f4c</v>
    <v>268435456</v>
    <v>1</v>
    <v>Powered by Refinitiv</v>
    <v>36</v>
    <v>iShares:LifePath TD 2040 (ARCX:ITDD)</v>
    <v>24</v>
    <v>37</v>
    <v>Finance</v>
    <v>25</v>
    <v>32.46</v>
    <v>27.55</v>
    <v>0.19819999999999999</v>
    <v>2.9940000000000001E-3</v>
    <v>6.1729999999999997E-3</v>
    <v>9.6699999999999994E-2</v>
    <v>USD</v>
    <v>NYSE Arca</v>
    <v>ARCX</v>
    <v>1.1000000000000001E-3</v>
    <v>32.409999999999997</v>
    <v>ETF</v>
    <v>45824.84686927031</v>
    <v>32.3033</v>
    <v>33077818.699999999</v>
    <v>iShares:LifePath TD 2040</v>
    <v>32.310400000000001</v>
    <v>32.1051</v>
    <v>32.3033</v>
    <v>32.4</v>
    <v>ITDD</v>
    <v>iShares:LifePath TD 2040 (ARCX:ITDD)</v>
    <v>2881</v>
    <v>9565</v>
  </rv>
  <rv s="2">
    <v>9171</v>
  </rv>
  <rv s="16">
    <v>en-US</v>
    <v>cb9fa2</v>
    <v>268435456</v>
    <v>1</v>
    <v>Powered by Refinitiv</v>
    <v>36</v>
    <v>iShares:LifePath TD 2045 (ARCX:ITDE)</v>
    <v>24</v>
    <v>37</v>
    <v>Finance</v>
    <v>25</v>
    <v>33.049999999999997</v>
    <v>27.42</v>
    <v>0.2656</v>
    <v>0</v>
    <v>8.1359999999999991E-3</v>
    <v>0</v>
    <v>USD</v>
    <v>NYSE Arca</v>
    <v>ARCX</v>
    <v>1.1000000000000001E-3</v>
    <v>33.039900000000003</v>
    <v>ETF</v>
    <v>45824.840277812502</v>
    <v>32.909999999999997</v>
    <v>31006667.370000001</v>
    <v>iShares:LifePath TD 2045</v>
    <v>32.93</v>
    <v>32.644399999999997</v>
    <v>32.909999999999997</v>
    <v>32.909999999999997</v>
    <v>ITDE</v>
    <v>iShares:LifePath TD 2045 (ARCX:ITDE)</v>
    <v>2755</v>
    <v>7380</v>
  </rv>
  <rv s="2">
    <v>9173</v>
  </rv>
  <rv s="3">
    <v>https://www.bing.com/financeapi/forcetrigger?t=a1t2jc&amp;q=ARCX%3aFLQH&amp;form=skydnc</v>
    <v>Learn more on Bing</v>
  </rv>
  <rv s="17">
    <v>en-US</v>
    <v>a1t2jc</v>
    <v>268435456</v>
    <v>1</v>
    <v>Powered by Refinitiv</v>
    <v>38</v>
    <v>Franklin ETF:Intl CDT Ix (ARCX:DIVI)</v>
    <v>34</v>
    <v>39</v>
    <v>Finance</v>
    <v>25</v>
    <v>36.045900000000003</v>
    <v>28.700399999999998</v>
    <v>0.94989999999999997</v>
    <v>0.14000000000000001</v>
    <v>0</v>
    <v>3.9369999999999995E-3</v>
    <v>0</v>
    <v>USD</v>
    <v>NYSE Arca</v>
    <v>ARCX</v>
    <v>8.9999999999999998E-4</v>
    <v>36.007899999999999</v>
    <v>ETF</v>
    <v>45824.84027780078</v>
    <v>9175</v>
    <v>35.630000000000003</v>
    <v>1512283566.5699999</v>
    <v>Franklin ETF:Intl CDT Ix</v>
    <v>35.909999999999997</v>
    <v>35.56</v>
    <v>35.700000000000003</v>
    <v>35.700000000000003</v>
    <v>DIVI</v>
    <v>Franklin ETF:Intl CDT Ix (ARCX:DIVI)</v>
    <v>97033</v>
    <v>184410</v>
  </rv>
  <rv s="2">
    <v>9176</v>
  </rv>
  <rv s="16">
    <v>en-US</v>
    <v>cb9ejc</v>
    <v>268435456</v>
    <v>1</v>
    <v>Powered by Refinitiv</v>
    <v>36</v>
    <v>iShares:LifePath TD 2050 (ARCX:ITDF)</v>
    <v>24</v>
    <v>37</v>
    <v>Finance</v>
    <v>25</v>
    <v>33.58</v>
    <v>27.29</v>
    <v>0.21840000000000001</v>
    <v>2.4420000000000002E-3</v>
    <v>6.5780000000000005E-3</v>
    <v>8.1600000000000006E-2</v>
    <v>USD</v>
    <v>NYSE Arca</v>
    <v>ARCX</v>
    <v>1.1000000000000001E-3</v>
    <v>33.543399999999998</v>
    <v>ETF</v>
    <v>45824.873576596874</v>
    <v>33.414999999999999</v>
    <v>27516667.59</v>
    <v>iShares:LifePath TD 2050</v>
    <v>33.47</v>
    <v>33.200000000000003</v>
    <v>33.418399999999998</v>
    <v>33.5</v>
    <v>ITDF</v>
    <v>iShares:LifePath TD 2050 (ARCX:ITDF)</v>
    <v>1722</v>
    <v>8043</v>
  </rv>
  <rv s="2">
    <v>9178</v>
  </rv>
  <rv s="3">
    <v>https://www.bing.com/financeapi/forcetrigger?t=a22m52&amp;q=ARCX%3aSCHE&amp;form=skydnc</v>
    <v>Learn more on Bing</v>
  </rv>
  <rv s="17">
    <v>en-US</v>
    <v>a22m52</v>
    <v>268435456</v>
    <v>1</v>
    <v>Powered by Refinitiv</v>
    <v>38</v>
    <v>Schwab Str:EM Eqty (ARCX:SCHE)</v>
    <v>34</v>
    <v>39</v>
    <v>Finance</v>
    <v>35</v>
    <v>30.245000000000001</v>
    <v>24.11</v>
    <v>0.91349999999999998</v>
    <v>0.28999999999999998</v>
    <v>5.0419999999999996E-3</v>
    <v>9.8510000000000004E-3</v>
    <v>0.15</v>
    <v>USD</v>
    <v>NYSE Arca</v>
    <v>ARCX</v>
    <v>1.1000000000000001E-3</v>
    <v>29.901900000000001</v>
    <v>ETF</v>
    <v>45824.934998414064</v>
    <v>9180</v>
    <v>29.72</v>
    <v>9788499792.7399998</v>
    <v>Schwab Str:EM Eqty</v>
    <v>29.72</v>
    <v>29.44</v>
    <v>29.73</v>
    <v>29.9</v>
    <v>SCHE</v>
    <v>Schwab Str:EM Eqty (ARCX:SCHE)</v>
    <v>583344</v>
    <v>830855</v>
  </rv>
  <rv s="2">
    <v>9181</v>
  </rv>
  <rv s="3">
    <v>https://www.bing.com/financeapi/forcetrigger?t=bueibh&amp;q=ARCX%3aBKEM&amp;form=skydnc</v>
    <v>Learn more on Bing</v>
  </rv>
  <rv s="17">
    <v>en-US</v>
    <v>bueibh</v>
    <v>268435456</v>
    <v>1</v>
    <v>Powered by Refinitiv</v>
    <v>38</v>
    <v>BNYM ETF:Emg Mkts Equity (ARCX:BKEM)</v>
    <v>34</v>
    <v>39</v>
    <v>Finance</v>
    <v>25</v>
    <v>68.19</v>
    <v>52.26</v>
    <v>0.95740000000000003</v>
    <v>0.78310000000000002</v>
    <v>0</v>
    <v>1.2096000000000001E-2</v>
    <v>0</v>
    <v>USD</v>
    <v>NYSE Arca</v>
    <v>ARCX</v>
    <v>1.1000000000000001E-3</v>
    <v>65.875</v>
    <v>ETF</v>
    <v>45824.84027780078</v>
    <v>9183</v>
    <v>64.94</v>
    <v>132761280.27</v>
    <v>BNYM ETF:Emg Mkts Equity</v>
    <v>64.94</v>
    <v>64.742599999999996</v>
    <v>65.525700000000001</v>
    <v>65.525700000000001</v>
    <v>BKEM</v>
    <v>BNYM ETF:Emg Mkts Equity (ARCX:BKEM)</v>
    <v>2344</v>
    <v>31549</v>
  </rv>
  <rv s="2">
    <v>9184</v>
  </rv>
  <rv s="3">
    <v>https://www.bing.com/financeapi/forcetrigger?t=b1o8hw&amp;q=ARCX%3aGLDM&amp;form=skydnc</v>
    <v>Learn more on Bing</v>
  </rv>
  <rv s="17">
    <v>en-US</v>
    <v>b1o8hw</v>
    <v>268435456</v>
    <v>1</v>
    <v>Powered by Refinitiv</v>
    <v>38</v>
    <v>SPDR Gold MiniShares Tr (ARCX:GLDM)</v>
    <v>34</v>
    <v>39</v>
    <v>Finance</v>
    <v>35</v>
    <v>68.260000000000005</v>
    <v>45.47</v>
    <v>0.84699999999999998</v>
    <v>-0.95499999999999996</v>
    <v>1.341E-3</v>
    <v>-1.405E-2</v>
    <v>8.9899999999999994E-2</v>
    <v>USD</v>
    <v>NYSE Arca</v>
    <v>ARCX</v>
    <v>1E-3</v>
    <v>67.67</v>
    <v>ETF</v>
    <v>45824.938574490625</v>
    <v>9186</v>
    <v>66.98</v>
    <v>14861918126.75</v>
    <v>SPDR Gold MiniShares Tr</v>
    <v>67.67</v>
    <v>67.97</v>
    <v>67.015000000000001</v>
    <v>67.109899999999996</v>
    <v>GLDM</v>
    <v>SPDR Gold MiniShares Tr (ARCX:GLDM)</v>
    <v>4832548</v>
    <v>3940903</v>
  </rv>
  <rv s="2">
    <v>9187</v>
  </rv>
  <rv s="3">
    <v>https://www.bing.com/financeapi/forcetrigger?t=a23f27&amp;q=BATS%3aSPMV&amp;form=skydnc</v>
    <v>Learn more on Bing</v>
  </rv>
  <rv s="17">
    <v>en-US</v>
    <v>a23f27</v>
    <v>268435456</v>
    <v>1</v>
    <v>Powered by Refinitiv</v>
    <v>38</v>
    <v>Invesco S&amp;P500 MV (BATS:SPMV)</v>
    <v>34</v>
    <v>39</v>
    <v>Finance</v>
    <v>17</v>
    <v>48.247500000000002</v>
    <v>42.382199999999997</v>
    <v>0.75670000000000004</v>
    <v>0.13600000000000001</v>
    <v>0</v>
    <v>2.8510000000000002E-3</v>
    <v>0</v>
    <v>USD</v>
    <v>CBOE BZX Exchange</v>
    <v>BATS</v>
    <v>1E-3</v>
    <v>47.835099999999997</v>
    <v>ETF</v>
    <v>45824.840343900003</v>
    <v>9189</v>
    <v>47.835099999999997</v>
    <v>3808145.09</v>
    <v>Invesco S&amp;P500 MV</v>
    <v>47.835099999999997</v>
    <v>47.699100000000001</v>
    <v>47.835099999999997</v>
    <v>47.835099999999997</v>
    <v>SPMV</v>
    <v>Invesco S&amp;P500 MV (BATS:SPMV)</v>
    <v>23</v>
    <v>192</v>
  </rv>
  <rv s="2">
    <v>9190</v>
  </rv>
  <rv s="3">
    <v>https://www.bing.com/financeapi/forcetrigger?t=c6konm&amp;q=ARCX%3aUSNZ&amp;form=skydnc</v>
    <v>Learn more on Bing</v>
  </rv>
  <rv s="21">
    <v>en-US</v>
    <v>c6konm</v>
    <v>268435456</v>
    <v>1</v>
    <v>Powered by Refinitiv</v>
    <v>46</v>
    <v>Xtrackers Net Z PPA US E (ARCX:USNZ)</v>
    <v>34</v>
    <v>37</v>
    <v>Finance</v>
    <v>25</v>
    <v>38.799300000000002</v>
    <v>31.01</v>
    <v>0.42230000000000001</v>
    <v>0</v>
    <v>1.1242E-2</v>
    <v>0</v>
    <v>USD</v>
    <v>NYSE Arca</v>
    <v>ARCX</v>
    <v>1E-3</v>
    <v>37.986499999999999</v>
    <v>ETF</v>
    <v>45824.84027780078</v>
    <v>9192</v>
    <v>37.986499999999999</v>
    <v>232061007.66</v>
    <v>Xtrackers Net Z PPA US E</v>
    <v>37.986499999999999</v>
    <v>37.5642</v>
    <v>37.986499999999999</v>
    <v>37.986499999999999</v>
    <v>USNZ</v>
    <v>Xtrackers Net Z PPA US E (ARCX:USNZ)</v>
    <v>39</v>
    <v>359</v>
  </rv>
  <rv s="2">
    <v>9193</v>
  </rv>
  <rv s="3">
    <v>https://www.bing.com/financeapi/forcetrigger?t=c5z1pr&amp;q=XNAS%3aNZUS&amp;form=skydnc</v>
    <v>Learn more on Bing</v>
  </rv>
  <rv s="17">
    <v>en-US</v>
    <v>c5z1pr</v>
    <v>268435456</v>
    <v>1</v>
    <v>Powered by Refinitiv</v>
    <v>38</v>
    <v>SPDR MSCI USA Cl Par Al (XNAS:NZUS)</v>
    <v>34</v>
    <v>39</v>
    <v>Finance</v>
    <v>25</v>
    <v>34.03</v>
    <v>26.060600000000001</v>
    <v>1.0582</v>
    <v>0.32119999999999999</v>
    <v>4.6470000000000001E-3</v>
    <v>1.0132E-2</v>
    <v>0.14879999999999999</v>
    <v>USD</v>
    <v>Nasdaq Stock Market</v>
    <v>XNAS</v>
    <v>1E-3</v>
    <v>32.0212</v>
    <v>ETF</v>
    <v>45824.843750196094</v>
    <v>9195</v>
    <v>32.0212</v>
    <v>2520516.0699999998</v>
    <v>SPDR MSCI USA Cl Par Al</v>
    <v>32.0212</v>
    <v>31.7</v>
    <v>32.0212</v>
    <v>32.17</v>
    <v>NZUS</v>
    <v>SPDR MSCI USA Cl Par Al (XNAS:NZUS)</v>
    <v>98</v>
    <v>94</v>
  </rv>
  <rv s="2">
    <v>9196</v>
  </rv>
  <rv s="16">
    <v>en-US</v>
    <v>caunh7</v>
    <v>268435456</v>
    <v>1</v>
    <v>Powered by Refinitiv</v>
    <v>36</v>
    <v>iShares:iBd O2025T TIPS (ARCX:IBIB)</v>
    <v>24</v>
    <v>37</v>
    <v>Finance</v>
    <v>25</v>
    <v>25.67</v>
    <v>25.05</v>
    <v>5.0000000000000001E-3</v>
    <v>0</v>
    <v>1.9570000000000001E-4</v>
    <v>0</v>
    <v>USD</v>
    <v>NYSE Arca</v>
    <v>ARCX</v>
    <v>1E-3</v>
    <v>25.55</v>
    <v>ETF</v>
    <v>45824.84027780078</v>
    <v>25.53</v>
    <v>34418354.990000002</v>
    <v>iShares:iBd O2025T TIPS</v>
    <v>25.53</v>
    <v>25.545000000000002</v>
    <v>25.55</v>
    <v>25.55</v>
    <v>IBIB</v>
    <v>iShares:iBd O2025T TIPS (ARCX:IBIB)</v>
    <v>2192</v>
    <v>8390</v>
  </rv>
  <rv s="2">
    <v>9198</v>
  </rv>
  <rv s="16">
    <v>en-US</v>
    <v>caunk2</v>
    <v>268435456</v>
    <v>1</v>
    <v>Powered by Refinitiv</v>
    <v>36</v>
    <v>iShares:iBd O2026T TIPS (ARCX:IBIC)</v>
    <v>24</v>
    <v>37</v>
    <v>Finance</v>
    <v>25</v>
    <v>26.078199999999999</v>
    <v>25.13</v>
    <v>-1.4999999999999999E-2</v>
    <v>0</v>
    <v>-5.7950000000000005E-4</v>
    <v>0</v>
    <v>USD</v>
    <v>NYSE Arca</v>
    <v>ARCX</v>
    <v>1E-3</v>
    <v>25.88</v>
    <v>ETF</v>
    <v>45824.84027780078</v>
    <v>25.86</v>
    <v>49126792.170000002</v>
    <v>iShares:iBd O2026T TIPS</v>
    <v>25.86</v>
    <v>25.885000000000002</v>
    <v>25.87</v>
    <v>25.87</v>
    <v>IBIC</v>
    <v>iShares:iBd O2026T TIPS (ARCX:IBIC)</v>
    <v>1695</v>
    <v>12279</v>
  </rv>
  <rv s="2">
    <v>9200</v>
  </rv>
  <rv s="3">
    <v>https://www.bing.com/financeapi/forcetrigger?t=a1v5ww&amp;q=ARCX%3aIBDQ&amp;form=skydnc</v>
    <v>Learn more on Bing</v>
  </rv>
  <rv s="17">
    <v>en-US</v>
    <v>a1v5ww</v>
    <v>268435456</v>
    <v>1</v>
    <v>Powered by Refinitiv</v>
    <v>38</v>
    <v>iShares:iBd Dec2025T Crp (ARCX:IBDQ)</v>
    <v>34</v>
    <v>39</v>
    <v>Finance</v>
    <v>25</v>
    <v>25.17</v>
    <v>24.74</v>
    <v>0.40749999999999997</v>
    <v>0.01</v>
    <v>0</v>
    <v>3.9789999999999997E-4</v>
    <v>0</v>
    <v>USD</v>
    <v>NYSE Arca</v>
    <v>ARCX</v>
    <v>1E-3</v>
    <v>25.14</v>
    <v>ETF</v>
    <v>45824.840277812502</v>
    <v>9202</v>
    <v>25.13</v>
    <v>3064913654.4699998</v>
    <v>iShares:iBd Dec2025T Crp</v>
    <v>25.13</v>
    <v>25.13</v>
    <v>25.14</v>
    <v>25.14</v>
    <v>IBDQ</v>
    <v>iShares:iBd Dec2025T Crp (ARCX:IBDQ)</v>
    <v>315614</v>
    <v>373300</v>
  </rv>
  <rv s="2">
    <v>9203</v>
  </rv>
  <rv s="16">
    <v>en-US</v>
    <v>cf4xrw</v>
    <v>268435456</v>
    <v>1</v>
    <v>Powered by Refinitiv</v>
    <v>36</v>
    <v>iShares:iBd 1-5 TIPS Ld (ARCX:LDRI)</v>
    <v>24</v>
    <v>37</v>
    <v>Finance</v>
    <v>25</v>
    <v>25.74</v>
    <v>24.765000000000001</v>
    <v>-0.03</v>
    <v>0</v>
    <v>-1.1799999999999998E-3</v>
    <v>0</v>
    <v>USD</v>
    <v>NYSE Arca</v>
    <v>ARCX</v>
    <v>1E-3</v>
    <v>25.43</v>
    <v>ETF</v>
    <v>45824.840277789066</v>
    <v>25.38</v>
    <v>7119310.5800000001</v>
    <v>iShares:iBd 1-5 TIPS Ld</v>
    <v>25.396999999999998</v>
    <v>25.425000000000001</v>
    <v>25.395</v>
    <v>25.395</v>
    <v>LDRI</v>
    <v>iShares:iBd 1-5 TIPS Ld (ARCX:LDRI)</v>
    <v>2002</v>
    <v>1221</v>
  </rv>
  <rv s="2">
    <v>9205</v>
  </rv>
  <rv s="3">
    <v>https://www.bing.com/financeapi/forcetrigger?t=a1ovnm&amp;q=XNAS%3aBSCQ&amp;form=skydnc</v>
    <v>Learn more on Bing</v>
  </rv>
  <rv s="17">
    <v>en-US</v>
    <v>a1ovnm</v>
    <v>268435456</v>
    <v>1</v>
    <v>Powered by Refinitiv</v>
    <v>38</v>
    <v>Invesco Blt 2026 CB (XNAS:BSCQ)</v>
    <v>34</v>
    <v>39</v>
    <v>Finance</v>
    <v>25</v>
    <v>19.64</v>
    <v>19.149999999999999</v>
    <v>0.67949999999999999</v>
    <v>5.0000000000000001E-3</v>
    <v>0</v>
    <v>2.5599999999999999E-4</v>
    <v>0</v>
    <v>USD</v>
    <v>Nasdaq Stock Market</v>
    <v>XNAS</v>
    <v>1E-3</v>
    <v>19.54</v>
    <v>ETF</v>
    <v>45824.843750207816</v>
    <v>9207</v>
    <v>19.53</v>
    <v>4219425754.3600001</v>
    <v>Invesco Blt 2026 CB</v>
    <v>19.53</v>
    <v>19.53</v>
    <v>19.535</v>
    <v>19.535</v>
    <v>BSCQ</v>
    <v>Invesco Blt 2026 CB (XNAS:BSCQ)</v>
    <v>487352</v>
    <v>602066</v>
  </rv>
  <rv s="2">
    <v>9208</v>
  </rv>
  <rv s="3">
    <v>https://www.bing.com/financeapi/forcetrigger?t=a1ovkr&amp;q=XNAS%3aBSCP&amp;form=skydnc</v>
    <v>Learn more on Bing</v>
  </rv>
  <rv s="17">
    <v>en-US</v>
    <v>a1ovkr</v>
    <v>268435456</v>
    <v>1</v>
    <v>Powered by Refinitiv</v>
    <v>38</v>
    <v>Invesco Blt 2025 CB (XNAS:BSCP)</v>
    <v>34</v>
    <v>39</v>
    <v>Finance</v>
    <v>25</v>
    <v>20.74</v>
    <v>20.440000000000001</v>
    <v>0.39879999999999999</v>
    <v>-0.01</v>
    <v>0</v>
    <v>-4.8239999999999996E-4</v>
    <v>0</v>
    <v>USD</v>
    <v>Nasdaq Stock Market</v>
    <v>XNAS</v>
    <v>1E-3</v>
    <v>20.73</v>
    <v>ETF</v>
    <v>45824.843750207816</v>
    <v>9210</v>
    <v>20.72</v>
    <v>3401664686.1199999</v>
    <v>Invesco Blt 2025 CB</v>
    <v>20.73</v>
    <v>20.73</v>
    <v>20.72</v>
    <v>20.72</v>
    <v>BSCP</v>
    <v>Invesco Blt 2025 CB (XNAS:BSCP)</v>
    <v>431522</v>
    <v>700109</v>
  </rv>
  <rv s="2">
    <v>9211</v>
  </rv>
  <rv s="16">
    <v>en-US</v>
    <v>cauo52</v>
    <v>268435456</v>
    <v>1</v>
    <v>Powered by Refinitiv</v>
    <v>36</v>
    <v>iShares:iBd O2027T TIPS (ARCX:IBID)</v>
    <v>24</v>
    <v>37</v>
    <v>Finance</v>
    <v>25</v>
    <v>28.468800000000002</v>
    <v>25.2</v>
    <v>-2E-3</v>
    <v>0</v>
    <v>-7.6710000000000002E-5</v>
    <v>0</v>
    <v>USD</v>
    <v>NYSE Arca</v>
    <v>ARCX</v>
    <v>1E-3</v>
    <v>26.09</v>
    <v>ETF</v>
    <v>45824.84027780078</v>
    <v>26.05</v>
    <v>45669679.229999997</v>
    <v>iShares:iBd O2027T TIPS</v>
    <v>26.05</v>
    <v>26.071999999999999</v>
    <v>26.07</v>
    <v>26.07</v>
    <v>IBID</v>
    <v>iShares:iBd O2027T TIPS (ARCX:IBID)</v>
    <v>3725</v>
    <v>9486</v>
  </rv>
  <rv s="2">
    <v>9213</v>
  </rv>
  <rv s="16">
    <v>en-US</v>
    <v>cawhvh</v>
    <v>268435456</v>
    <v>1</v>
    <v>Powered by Refinitiv</v>
    <v>36</v>
    <v>iShares:iBd O2033T TIPS (ARCX:IBIJ)</v>
    <v>24</v>
    <v>37</v>
    <v>Finance</v>
    <v>25</v>
    <v>28.2</v>
    <v>24.706600000000002</v>
    <v>-2.5899999999999999E-2</v>
    <v>0</v>
    <v>-1.008E-3</v>
    <v>0</v>
    <v>USD</v>
    <v>NYSE Arca</v>
    <v>ARCX</v>
    <v>1E-3</v>
    <v>25.729399999999998</v>
    <v>ETF</v>
    <v>45824.840277789066</v>
    <v>25.68</v>
    <v>25777175.25</v>
    <v>iShares:iBd O2033T TIPS</v>
    <v>25.7</v>
    <v>25.7059</v>
    <v>25.68</v>
    <v>25.68</v>
    <v>IBIJ</v>
    <v>iShares:iBd O2033T TIPS (ARCX:IBIJ)</v>
    <v>1971</v>
    <v>2224</v>
  </rv>
  <rv s="2">
    <v>9215</v>
  </rv>
  <rv s="3">
    <v>https://www.bing.com/financeapi/forcetrigger?t=c1o5c7&amp;q=BATS%3aVUSB&amp;form=skydnc</v>
    <v>Learn more on Bing</v>
  </rv>
  <rv s="17">
    <v>en-US</v>
    <v>c1o5c7</v>
    <v>268435456</v>
    <v>1</v>
    <v>Powered by Refinitiv</v>
    <v>38</v>
    <v>Vanguard Ultra Short Bd (BATS:VUSB)</v>
    <v>34</v>
    <v>39</v>
    <v>Finance</v>
    <v>17</v>
    <v>49.98</v>
    <v>49.29</v>
    <v>0.37630000000000002</v>
    <v>1.4999999999999999E-2</v>
    <v>1.0059999999999999E-4</v>
    <v>3.0179999999999996E-4</v>
    <v>5.0000000000000001E-3</v>
    <v>USD</v>
    <v>CBOE BZX Exchange</v>
    <v>BATS</v>
    <v>1E-3</v>
    <v>49.72</v>
    <v>ETF</v>
    <v>45824.895385277341</v>
    <v>9217</v>
    <v>49.7</v>
    <v>5294529747</v>
    <v>Vanguard Ultra Short Bd</v>
    <v>49.71</v>
    <v>49.7</v>
    <v>49.715000000000003</v>
    <v>49.72</v>
    <v>VUSB</v>
    <v>Vanguard Ultra Short Bd (BATS:VUSB)</v>
    <v>861641</v>
    <v>1279128</v>
  </rv>
  <rv s="2">
    <v>9218</v>
  </rv>
  <rv s="3">
    <v>https://www.bing.com/financeapi/forcetrigger?t=a1v5zr&amp;q=ARCX%3aIBDR&amp;form=skydnc</v>
    <v>Learn more on Bing</v>
  </rv>
  <rv s="17">
    <v>en-US</v>
    <v>a1v5zr</v>
    <v>268435456</v>
    <v>1</v>
    <v>Powered by Refinitiv</v>
    <v>38</v>
    <v>iShares:iBd Dec2026T Crp (ARCX:IBDR)</v>
    <v>34</v>
    <v>39</v>
    <v>Finance</v>
    <v>25</v>
    <v>24.68</v>
    <v>23.72</v>
    <v>0.68859999999999999</v>
    <v>0</v>
    <v>0</v>
    <v>0</v>
    <v>0</v>
    <v>USD</v>
    <v>NYSE Arca</v>
    <v>ARCX</v>
    <v>1E-3</v>
    <v>24.18</v>
    <v>ETF</v>
    <v>45824.840277823438</v>
    <v>9220</v>
    <v>24.16</v>
    <v>3282458157.75</v>
    <v>iShares:iBd Dec2026T Crp</v>
    <v>24.16</v>
    <v>24.16</v>
    <v>24.16</v>
    <v>24.16</v>
    <v>IBDR</v>
    <v>iShares:iBd Dec2026T Crp (ARCX:IBDR)</v>
    <v>612482</v>
    <v>493108</v>
  </rv>
  <rv s="2">
    <v>9221</v>
  </rv>
  <rv s="16">
    <v>en-US</v>
    <v>cauo7w</v>
    <v>268435456</v>
    <v>1</v>
    <v>Powered by Refinitiv</v>
    <v>36</v>
    <v>iShares:iBd O2028T TIPS (ARCX:IBIE)</v>
    <v>24</v>
    <v>37</v>
    <v>Finance</v>
    <v>25</v>
    <v>26.395</v>
    <v>25.17</v>
    <v>-1.0500000000000001E-2</v>
    <v>0</v>
    <v>-4.0250000000000003E-4</v>
    <v>0</v>
    <v>USD</v>
    <v>NYSE Arca</v>
    <v>ARCX</v>
    <v>1E-3</v>
    <v>26.09</v>
    <v>ETF</v>
    <v>45824.84027780078</v>
    <v>26.06</v>
    <v>86181404.079999998</v>
    <v>iShares:iBd O2028T TIPS</v>
    <v>26.08</v>
    <v>26.0855</v>
    <v>26.074999999999999</v>
    <v>26.074999999999999</v>
    <v>IBIE</v>
    <v>iShares:iBd O2028T TIPS (ARCX:IBIE)</v>
    <v>20504</v>
    <v>9381</v>
  </rv>
  <rv s="2">
    <v>9223</v>
  </rv>
  <rv s="3">
    <v>https://www.bing.com/financeapi/forcetrigger?t=a1ovqh&amp;q=XNAS%3aBSCR&amp;form=skydnc</v>
    <v>Learn more on Bing</v>
  </rv>
  <rv s="17">
    <v>en-US</v>
    <v>a1ovqh</v>
    <v>268435456</v>
    <v>1</v>
    <v>Powered by Refinitiv</v>
    <v>38</v>
    <v>Invesco Blt 2027 CB (XNAS:BSCR)</v>
    <v>34</v>
    <v>39</v>
    <v>Finance</v>
    <v>25</v>
    <v>19.8399</v>
    <v>19.18</v>
    <v>0.90610000000000002</v>
    <v>0.01</v>
    <v>0</v>
    <v>5.0989999999999998E-4</v>
    <v>0</v>
    <v>USD</v>
    <v>Nasdaq Stock Market</v>
    <v>XNAS</v>
    <v>1E-3</v>
    <v>19.64</v>
    <v>ETF</v>
    <v>45824.843750207816</v>
    <v>9225</v>
    <v>19.62</v>
    <v>3548019675.0599999</v>
    <v>Invesco Blt 2027 CB</v>
    <v>19.63</v>
    <v>19.61</v>
    <v>19.62</v>
    <v>19.62</v>
    <v>BSCR</v>
    <v>Invesco Blt 2027 CB (XNAS:BSCR)</v>
    <v>469296</v>
    <v>728050</v>
  </rv>
  <rv s="2">
    <v>9226</v>
  </rv>
  <rv s="3">
    <v>https://www.bing.com/financeapi/forcetrigger?t=a1v63m&amp;q=ARCX%3aIBDS&amp;form=skydnc</v>
    <v>Learn more on Bing</v>
  </rv>
  <rv s="17">
    <v>en-US</v>
    <v>a1v63m</v>
    <v>268435456</v>
    <v>1</v>
    <v>Powered by Refinitiv</v>
    <v>38</v>
    <v>iShares:iBd Dec2027T Crp (ARCX:IBDS)</v>
    <v>34</v>
    <v>39</v>
    <v>Finance</v>
    <v>25</v>
    <v>24.68</v>
    <v>23.61</v>
    <v>0.92090000000000005</v>
    <v>-0.01</v>
    <v>4.1439999999999999E-4</v>
    <v>-4.1430000000000004E-4</v>
    <v>0.01</v>
    <v>USD</v>
    <v>NYSE Arca</v>
    <v>ARCX</v>
    <v>1E-3</v>
    <v>24.15</v>
    <v>ETF</v>
    <v>45824.84027780078</v>
    <v>9228</v>
    <v>24.12</v>
    <v>3059727715.3200002</v>
    <v>iShares:iBd Dec2027T Crp</v>
    <v>24.12</v>
    <v>24.14</v>
    <v>24.13</v>
    <v>24.14</v>
    <v>IBDS</v>
    <v>iShares:iBd Dec2027T Crp (ARCX:IBDS)</v>
    <v>576414</v>
    <v>594549</v>
  </rv>
  <rv s="2">
    <v>9229</v>
  </rv>
  <rv s="16">
    <v>en-US</v>
    <v>cf4xm7</v>
    <v>268435456</v>
    <v>1</v>
    <v>Powered by Refinitiv</v>
    <v>36</v>
    <v>iShares:iBd 1-5 Corp Lad (ARCX:LDRC)</v>
    <v>24</v>
    <v>37</v>
    <v>Finance</v>
    <v>25</v>
    <v>25.31</v>
    <v>24.701000000000001</v>
    <v>5.0000000000000001E-3</v>
    <v>0</v>
    <v>1.994E-4</v>
    <v>0</v>
    <v>USD</v>
    <v>NYSE Arca</v>
    <v>ARCX</v>
    <v>1E-3</v>
    <v>25.11</v>
    <v>ETF</v>
    <v>45824.84027780078</v>
    <v>25.07</v>
    <v>9054579.8000000007</v>
    <v>iShares:iBd 1-5 Corp Lad</v>
    <v>25.1</v>
    <v>25.08</v>
    <v>25.085000000000001</v>
    <v>25.085000000000001</v>
    <v>LDRC</v>
    <v>iShares:iBd 1-5 Corp Lad (ARCX:LDRC)</v>
    <v>3015</v>
    <v>4332</v>
  </rv>
  <rv s="2">
    <v>9231</v>
  </rv>
  <rv s="3">
    <v>https://www.bing.com/financeapi/forcetrigger?t=bjmqxm&amp;q=ARCX%3aIBDT&amp;form=skydnc</v>
    <v>Learn more on Bing</v>
  </rv>
  <rv s="17">
    <v>en-US</v>
    <v>bjmqxm</v>
    <v>268435456</v>
    <v>1</v>
    <v>Powered by Refinitiv</v>
    <v>38</v>
    <v>iShares:iBd Dec2028T Crp (ARCX:IBDT)</v>
    <v>34</v>
    <v>39</v>
    <v>Finance</v>
    <v>25</v>
    <v>25.77</v>
    <v>24.6</v>
    <v>1.1454</v>
    <v>0.01</v>
    <v>0</v>
    <v>3.9649999999999999E-4</v>
    <v>0</v>
    <v>USD</v>
    <v>NYSE Arca</v>
    <v>ARCX</v>
    <v>1E-3</v>
    <v>25.274999999999999</v>
    <v>ETF</v>
    <v>45824.840277812502</v>
    <v>9233</v>
    <v>25.22</v>
    <v>2863671429.6500001</v>
    <v>iShares:iBd Dec2028T Crp</v>
    <v>25.23</v>
    <v>25.22</v>
    <v>25.23</v>
    <v>25.23</v>
    <v>IBDT</v>
    <v>iShares:iBd Dec2028T Crp (ARCX:IBDT)</v>
    <v>370280</v>
    <v>549223</v>
  </rv>
  <rv s="2">
    <v>9234</v>
  </rv>
  <rv s="16">
    <v>en-US</v>
    <v>cb9e27</v>
    <v>268435456</v>
    <v>1</v>
    <v>Powered by Refinitiv</v>
    <v>36</v>
    <v>Eaton Vance Int Muni Inc (ARCX:EVIM)</v>
    <v>24</v>
    <v>37</v>
    <v>Finance</v>
    <v>25</v>
    <v>53.38</v>
    <v>49.3</v>
    <v>4.1399999999999999E-2</v>
    <v>-3.8920000000000003E-4</v>
    <v>8.1039999999999997E-4</v>
    <v>-1.9900000000000001E-2</v>
    <v>USD</v>
    <v>NYSE Arca</v>
    <v>ARCX</v>
    <v>1E-3</v>
    <v>51.26</v>
    <v>ETF</v>
    <v>45824.84027780078</v>
    <v>51.104999999999997</v>
    <v>90451835.989999995</v>
    <v>Eaton Vance Int Muni Inc</v>
    <v>51.15</v>
    <v>51.088500000000003</v>
    <v>51.129899999999999</v>
    <v>51.11</v>
    <v>EVIM</v>
    <v>Eaton Vance Int Muni Inc (ARCX:EVIM)</v>
    <v>4258</v>
    <v>13225</v>
  </rv>
  <rv s="2">
    <v>9236</v>
  </rv>
  <rv s="16">
    <v>en-US</v>
    <v>cawhmw</v>
    <v>268435456</v>
    <v>1</v>
    <v>Powered by Refinitiv</v>
    <v>36</v>
    <v>iShares:iBd O2029T TIPS (ARCX:IBIF)</v>
    <v>24</v>
    <v>37</v>
    <v>Finance</v>
    <v>25</v>
    <v>26.41</v>
    <v>25.1995</v>
    <v>-0.01</v>
    <v>0</v>
    <v>-3.8240000000000003E-4</v>
    <v>0</v>
    <v>USD</v>
    <v>NYSE Arca</v>
    <v>ARCX</v>
    <v>1E-3</v>
    <v>26.168900000000001</v>
    <v>ETF</v>
    <v>45824.840277789066</v>
    <v>26.136299999999999</v>
    <v>38007525.840000004</v>
    <v>iShares:iBd O2029T TIPS</v>
    <v>26.15</v>
    <v>26.15</v>
    <v>26.14</v>
    <v>26.14</v>
    <v>IBIF</v>
    <v>iShares:iBd O2029T TIPS (ARCX:IBIF)</v>
    <v>4472</v>
    <v>8283</v>
  </rv>
  <rv s="2">
    <v>9238</v>
  </rv>
  <rv s="3">
    <v>https://www.bing.com/financeapi/forcetrigger?t=bhx65r&amp;q=XNAS%3aBSCS&amp;form=skydnc</v>
    <v>Learn more on Bing</v>
  </rv>
  <rv s="17">
    <v>en-US</v>
    <v>bhx65r</v>
    <v>268435456</v>
    <v>1</v>
    <v>Powered by Refinitiv</v>
    <v>38</v>
    <v>Invesco Blt 2028 CB (XNAS:BSCS)</v>
    <v>34</v>
    <v>39</v>
    <v>Finance</v>
    <v>25</v>
    <v>20.699000000000002</v>
    <v>19.89</v>
    <v>1.1234</v>
    <v>0.03</v>
    <v>0</v>
    <v>1.4710000000000001E-3</v>
    <v>0</v>
    <v>USD</v>
    <v>Nasdaq Stock Market</v>
    <v>XNAS</v>
    <v>1E-3</v>
    <v>20.43</v>
    <v>ETF</v>
    <v>45824.843750207816</v>
    <v>9240</v>
    <v>20.399999999999999</v>
    <v>2593276737.21</v>
    <v>Invesco Blt 2028 CB</v>
    <v>20.41</v>
    <v>20.39</v>
    <v>20.420000000000002</v>
    <v>20.420000000000002</v>
    <v>BSCS</v>
    <v>Invesco Blt 2028 CB (XNAS:BSCS)</v>
    <v>439334</v>
    <v>482797</v>
  </rv>
  <rv s="2">
    <v>9241</v>
  </rv>
  <rv s="16">
    <v>en-US</v>
    <v>cawi27</v>
    <v>268435456</v>
    <v>1</v>
    <v>Powered by Refinitiv</v>
    <v>36</v>
    <v>iShares:iBd O2030T TIPS (ARCX:IBIG)</v>
    <v>24</v>
    <v>37</v>
    <v>Finance</v>
    <v>25</v>
    <v>27.54</v>
    <v>25.14</v>
    <v>-1.2999999999999999E-2</v>
    <v>0</v>
    <v>-4.9759999999999995E-4</v>
    <v>0</v>
    <v>USD</v>
    <v>NYSE Arca</v>
    <v>ARCX</v>
    <v>1E-3</v>
    <v>26.16</v>
    <v>ETF</v>
    <v>45824.84027780078</v>
    <v>26.114999999999998</v>
    <v>69445686.930000007</v>
    <v>iShares:iBd O2030T TIPS</v>
    <v>26.12</v>
    <v>26.128</v>
    <v>26.114999999999998</v>
    <v>26.114999999999998</v>
    <v>IBIG</v>
    <v>iShares:iBd O2030T TIPS (ARCX:IBIG)</v>
    <v>7325</v>
    <v>16946</v>
  </rv>
  <rv s="2">
    <v>9243</v>
  </rv>
  <rv s="3">
    <v>https://www.bing.com/financeapi/forcetrigger?t=brh6ww&amp;q=XNAS%3aBSCT&amp;form=skydnc</v>
    <v>Learn more on Bing</v>
  </rv>
  <rv s="17">
    <v>en-US</v>
    <v>brh6ww</v>
    <v>268435456</v>
    <v>1</v>
    <v>Powered by Refinitiv</v>
    <v>38</v>
    <v>Invesco Blt 2029 CB (XNAS:BSCT)</v>
    <v>34</v>
    <v>39</v>
    <v>Finance</v>
    <v>25</v>
    <v>18.96</v>
    <v>18.09</v>
    <v>1.3112999999999999</v>
    <v>0.01</v>
    <v>0</v>
    <v>5.3790000000000001E-4</v>
    <v>0</v>
    <v>USD</v>
    <v>Nasdaq Stock Market</v>
    <v>XNAS</v>
    <v>1E-3</v>
    <v>18.62</v>
    <v>ETF</v>
    <v>45824.843750207816</v>
    <v>9245</v>
    <v>18.59</v>
    <v>2056457596</v>
    <v>Invesco Blt 2029 CB</v>
    <v>18.600000000000001</v>
    <v>18.59</v>
    <v>18.600000000000001</v>
    <v>18.600000000000001</v>
    <v>BSCT</v>
    <v>Invesco Blt 2029 CB (XNAS:BSCT)</v>
    <v>280314</v>
    <v>493516</v>
  </rv>
  <rv s="2">
    <v>9246</v>
  </rv>
  <rv s="16">
    <v>en-US</v>
    <v>cawhpr</v>
    <v>268435456</v>
    <v>1</v>
    <v>Powered by Refinitiv</v>
    <v>36</v>
    <v>iShares:iBd O2031T TIPS (ARCX:IBIH)</v>
    <v>24</v>
    <v>37</v>
    <v>Finance</v>
    <v>25</v>
    <v>26.46</v>
    <v>25.01</v>
    <v>0</v>
    <v>0</v>
    <v>0</v>
    <v>0</v>
    <v>USD</v>
    <v>NYSE Arca</v>
    <v>ARCX</v>
    <v>1E-3</v>
    <v>26.0246</v>
    <v>ETF</v>
    <v>45824.84027780078</v>
    <v>25.99</v>
    <v>26086557.510000002</v>
    <v>iShares:iBd O2031T TIPS</v>
    <v>25.99</v>
    <v>25.99</v>
    <v>25.99</v>
    <v>25.99</v>
    <v>IBIH</v>
    <v>iShares:iBd O2031T TIPS (ARCX:IBIH)</v>
    <v>5564</v>
    <v>4885</v>
  </rv>
  <rv s="2">
    <v>9248</v>
  </rv>
  <rv s="3">
    <v>https://www.bing.com/financeapi/forcetrigger?t=a1x6ur&amp;q=BATS%3aBUFF&amp;form=skydnc</v>
    <v>Learn more on Bing</v>
  </rv>
  <rv s="17">
    <v>en-US</v>
    <v>a1x6ur</v>
    <v>268435456</v>
    <v>1</v>
    <v>Powered by Refinitiv</v>
    <v>38</v>
    <v>Innovator Lddrd Alloc PB (BATS:BUFF)</v>
    <v>34</v>
    <v>39</v>
    <v>Finance</v>
    <v>17</v>
    <v>46.71</v>
    <v>40.554200000000002</v>
    <v>0.48920000000000002</v>
    <v>0.25</v>
    <v>0</v>
    <v>5.4440000000000001E-3</v>
    <v>0</v>
    <v>USD</v>
    <v>CBOE BZX Exchange</v>
    <v>BATS</v>
    <v>1E-3</v>
    <v>46.2699</v>
    <v>ETF</v>
    <v>45824.840287534375</v>
    <v>9250</v>
    <v>46.11</v>
    <v>606841917.98000002</v>
    <v>Innovator Lddrd Alloc PB</v>
    <v>46.2</v>
    <v>45.92</v>
    <v>46.17</v>
    <v>46.17</v>
    <v>BUFF</v>
    <v>Innovator Lddrd Alloc PB (BATS:BUFF)</v>
    <v>29349</v>
    <v>67563</v>
  </rv>
  <rv s="2">
    <v>9251</v>
  </rv>
  <rv s="3">
    <v>https://www.bing.com/financeapi/forcetrigger?t=brjvxm&amp;q=ARCX%3aIBDU&amp;form=skydnc</v>
    <v>Learn more on Bing</v>
  </rv>
  <rv s="17">
    <v>en-US</v>
    <v>brjvxm</v>
    <v>268435456</v>
    <v>1</v>
    <v>Powered by Refinitiv</v>
    <v>38</v>
    <v>iShares:iBd Dec2029T Crp (ARCX:IBDU)</v>
    <v>34</v>
    <v>39</v>
    <v>Finance</v>
    <v>25</v>
    <v>24.9</v>
    <v>22.51</v>
    <v>1.3199000000000001</v>
    <v>0.01</v>
    <v>0</v>
    <v>4.3290000000000001E-4</v>
    <v>0</v>
    <v>USD</v>
    <v>NYSE Arca</v>
    <v>ARCX</v>
    <v>1E-3</v>
    <v>23.34</v>
    <v>ETF</v>
    <v>45824.840277812502</v>
    <v>9253</v>
    <v>23.06</v>
    <v>2614394031.8899999</v>
    <v>iShares:iBd Dec2029T Crp</v>
    <v>23.11</v>
    <v>23.1</v>
    <v>23.11</v>
    <v>23.11</v>
    <v>IBDU</v>
    <v>iShares:iBd Dec2029T Crp (ARCX:IBDU)</v>
    <v>251156</v>
    <v>365964</v>
  </rv>
  <rv s="2">
    <v>9254</v>
  </rv>
  <rv s="3">
    <v>https://www.bing.com/financeapi/forcetrigger?t=buy84c&amp;q=ARCX%3aIBDV&amp;form=skydnc</v>
    <v>Learn more on Bing</v>
  </rv>
  <rv s="17">
    <v>en-US</v>
    <v>buy84c</v>
    <v>268435456</v>
    <v>1</v>
    <v>Powered by Refinitiv</v>
    <v>38</v>
    <v>iShares:iBd Dec2030T Crp (ARCX:IBDV)</v>
    <v>34</v>
    <v>39</v>
    <v>Finance</v>
    <v>25</v>
    <v>22.43</v>
    <v>21.085999999999999</v>
    <v>1.5234000000000001</v>
    <v>0</v>
    <v>0</v>
    <v>0</v>
    <v>0</v>
    <v>USD</v>
    <v>NYSE Arca</v>
    <v>ARCX</v>
    <v>1E-3</v>
    <v>21.85</v>
    <v>ETF</v>
    <v>45824.84027780078</v>
    <v>9256</v>
    <v>21.69</v>
    <v>1847696175.8</v>
    <v>iShares:iBd Dec2030T Crp</v>
    <v>21.73</v>
    <v>21.72</v>
    <v>21.72</v>
    <v>21.72</v>
    <v>IBDV</v>
    <v>iShares:iBd Dec2030T Crp (ARCX:IBDV)</v>
    <v>312033</v>
    <v>337692</v>
  </rv>
  <rv s="2">
    <v>9257</v>
  </rv>
  <rv s="16">
    <v>en-US</v>
    <v>cawhsm</v>
    <v>268435456</v>
    <v>1</v>
    <v>Powered by Refinitiv</v>
    <v>36</v>
    <v>iShares:iBd O2032T TIPS (ARCX:IBII)</v>
    <v>24</v>
    <v>37</v>
    <v>Finance</v>
    <v>25</v>
    <v>26.295000000000002</v>
    <v>24.683399999999999</v>
    <v>-2.5000000000000001E-2</v>
    <v>0</v>
    <v>-9.7300000000000002E-4</v>
    <v>0</v>
    <v>USD</v>
    <v>NYSE Arca</v>
    <v>ARCX</v>
    <v>1E-3</v>
    <v>25.690799999999999</v>
    <v>ETF</v>
    <v>45824.84027780078</v>
    <v>25.67</v>
    <v>20625517.93</v>
    <v>iShares:iBd O2032T TIPS</v>
    <v>25.681000000000001</v>
    <v>25.695</v>
    <v>25.67</v>
    <v>25.67</v>
    <v>IBII</v>
    <v>iShares:iBd O2032T TIPS (ARCX:IBII)</v>
    <v>717</v>
    <v>2447</v>
  </rv>
  <rv s="2">
    <v>9259</v>
  </rv>
  <rv s="3">
    <v>https://www.bing.com/financeapi/forcetrigger?t=c2jucw&amp;q=ARCX%3aIBDW&amp;form=skydnc</v>
    <v>Learn more on Bing</v>
  </rv>
  <rv s="17">
    <v>en-US</v>
    <v>c2jucw</v>
    <v>268435456</v>
    <v>1</v>
    <v>Powered by Refinitiv</v>
    <v>38</v>
    <v>iShares:iBd Dec2031T Crp (ARCX:IBDW)</v>
    <v>34</v>
    <v>39</v>
    <v>Finance</v>
    <v>25</v>
    <v>21.39</v>
    <v>20.079999999999998</v>
    <v>1.0779000000000001</v>
    <v>0</v>
    <v>0</v>
    <v>0</v>
    <v>0</v>
    <v>USD</v>
    <v>NYSE Arca</v>
    <v>ARCX</v>
    <v>1E-3</v>
    <v>20.759899999999998</v>
    <v>ETF</v>
    <v>45824.840277789066</v>
    <v>9261</v>
    <v>20.704999999999998</v>
    <v>1520788740.5699999</v>
    <v>iShares:iBd Dec2031T Crp</v>
    <v>20.73</v>
    <v>20.71</v>
    <v>20.71</v>
    <v>20.71</v>
    <v>IBDW</v>
    <v>iShares:iBd Dec2031T Crp (ARCX:IBDW)</v>
    <v>196736</v>
    <v>249256</v>
  </rv>
  <rv s="2">
    <v>9262</v>
  </rv>
  <rv s="3">
    <v>https://www.bing.com/financeapi/forcetrigger?t=c3gy1h&amp;q=XNAS%3aBSCV&amp;form=skydnc</v>
    <v>Learn more on Bing</v>
  </rv>
  <rv s="17">
    <v>en-US</v>
    <v>c3gy1h</v>
    <v>268435456</v>
    <v>1</v>
    <v>Powered by Refinitiv</v>
    <v>38</v>
    <v>Invesco Blt 2031 CB (XNAS:BSCV)</v>
    <v>34</v>
    <v>39</v>
    <v>Finance</v>
    <v>25</v>
    <v>17.155000000000001</v>
    <v>15.8399</v>
    <v>1.6834</v>
    <v>0.01</v>
    <v>0</v>
    <v>6.1160000000000001E-4</v>
    <v>0</v>
    <v>USD</v>
    <v>Nasdaq Stock Market</v>
    <v>XNAS</v>
    <v>1E-3</v>
    <v>16.3888</v>
    <v>ETF</v>
    <v>45824.843750207816</v>
    <v>9264</v>
    <v>16.329999999999998</v>
    <v>981687277.63</v>
    <v>Invesco Blt 2031 CB</v>
    <v>16.329999999999998</v>
    <v>16.350000000000001</v>
    <v>16.36</v>
    <v>16.36</v>
    <v>BSCV</v>
    <v>Invesco Blt 2031 CB (XNAS:BSCV)</v>
    <v>250264</v>
    <v>306549</v>
  </rv>
  <rv s="2">
    <v>9265</v>
  </rv>
  <rv s="3">
    <v>https://www.bing.com/financeapi/forcetrigger?t=bvsp1h&amp;q=XNAS%3aBSCU&amp;form=skydnc</v>
    <v>Learn more on Bing</v>
  </rv>
  <rv s="17">
    <v>en-US</v>
    <v>bvsp1h</v>
    <v>268435456</v>
    <v>1</v>
    <v>Powered by Refinitiv</v>
    <v>38</v>
    <v>Invesco Blt 2030 CB (XNAS:BSCU)</v>
    <v>34</v>
    <v>39</v>
    <v>Finance</v>
    <v>25</v>
    <v>17.129899999999999</v>
    <v>16.16</v>
    <v>1.5275000000000001</v>
    <v>0.01</v>
    <v>0</v>
    <v>6.0099999999999997E-4</v>
    <v>0</v>
    <v>USD</v>
    <v>Nasdaq Stock Market</v>
    <v>XNAS</v>
    <v>1E-3</v>
    <v>16.670000000000002</v>
    <v>ETF</v>
    <v>45824.843750207816</v>
    <v>9267</v>
    <v>16.64</v>
    <v>1578172325.1500001</v>
    <v>Invesco Blt 2030 CB</v>
    <v>16.670000000000002</v>
    <v>16.64</v>
    <v>16.649999999999999</v>
    <v>16.649999999999999</v>
    <v>BSCU</v>
    <v>Invesco Blt 2030 CB (XNAS:BSCU)</v>
    <v>257915</v>
    <v>334945</v>
  </rv>
  <rv s="2">
    <v>9268</v>
  </rv>
  <rv s="16">
    <v>en-US</v>
    <v>ca4ejc</v>
    <v>268435456</v>
    <v>1</v>
    <v>Powered by Refinitiv</v>
    <v>36</v>
    <v>iShares:iBd Dec2033T Crp (ARCX:IBDY)</v>
    <v>24</v>
    <v>37</v>
    <v>Finance</v>
    <v>25</v>
    <v>26.864999999999998</v>
    <v>24.536000000000001</v>
    <v>-3.2000000000000001E-2</v>
    <v>0</v>
    <v>-1.256E-3</v>
    <v>0</v>
    <v>USD</v>
    <v>NYSE Arca</v>
    <v>ARCX</v>
    <v>1E-3</v>
    <v>25.54</v>
    <v>ETF</v>
    <v>45824.84027780078</v>
    <v>25.45</v>
    <v>732123377.79999995</v>
    <v>iShares:iBd Dec2033T Crp</v>
    <v>25.48</v>
    <v>25.481999999999999</v>
    <v>25.45</v>
    <v>25.45</v>
    <v>IBDY</v>
    <v>iShares:iBd Dec2033T Crp (ARCX:IBDY)</v>
    <v>119292</v>
    <v>109677</v>
  </rv>
  <rv s="2">
    <v>9270</v>
  </rv>
  <rv s="16">
    <v>en-US</v>
    <v>cavfnm</v>
    <v>268435456</v>
    <v>1</v>
    <v>Powered by Refinitiv</v>
    <v>36</v>
    <v>Invesco Blt 2033 CB (XNAS:BSCX)</v>
    <v>24</v>
    <v>37</v>
    <v>Finance</v>
    <v>25</v>
    <v>21.82</v>
    <v>20.1492</v>
    <v>-1.4999999999999999E-2</v>
    <v>0</v>
    <v>-7.1650000000000001E-4</v>
    <v>0</v>
    <v>USD</v>
    <v>Nasdaq Stock Market</v>
    <v>XNAS</v>
    <v>1E-3</v>
    <v>20.99</v>
    <v>ETF</v>
    <v>45824.843750207816</v>
    <v>20.914999999999999</v>
    <v>563122827.84000003</v>
    <v>Invesco Blt 2033 CB</v>
    <v>20.94</v>
    <v>20.934999999999999</v>
    <v>20.92</v>
    <v>20.92</v>
    <v>BSCX</v>
    <v>Invesco Blt 2033 CB (XNAS:BSCX)</v>
    <v>56015</v>
    <v>179516</v>
  </rv>
  <rv s="2">
    <v>9272</v>
  </rv>
  <rv s="16">
    <v>en-US</v>
    <v>c7aslh</v>
    <v>268435456</v>
    <v>1</v>
    <v>Powered by Refinitiv</v>
    <v>36</v>
    <v>Invesco Blt 2032 CB (XNAS:BSCW)</v>
    <v>24</v>
    <v>37</v>
    <v>Finance</v>
    <v>25</v>
    <v>21.66</v>
    <v>19.62</v>
    <v>-0.02</v>
    <v>0</v>
    <v>-9.8039999999999998E-4</v>
    <v>0</v>
    <v>USD</v>
    <v>Nasdaq Stock Market</v>
    <v>XNAS</v>
    <v>1E-3</v>
    <v>20.45</v>
    <v>ETF</v>
    <v>45824.843750207816</v>
    <v>20.37</v>
    <v>832745352.38999999</v>
    <v>Invesco Blt 2032 CB</v>
    <v>20.45</v>
    <v>20.399999999999999</v>
    <v>20.38</v>
    <v>20.38</v>
    <v>BSCW</v>
    <v>Invesco Blt 2032 CB (XNAS:BSCW)</v>
    <v>95141</v>
    <v>226557</v>
  </rv>
  <rv s="2">
    <v>9274</v>
  </rv>
  <rv s="16">
    <v>en-US</v>
    <v>cdas2w</v>
    <v>268435456</v>
    <v>1</v>
    <v>Powered by Refinitiv</v>
    <v>36</v>
    <v>iShares:iBd O2034T TIPS (ARCX:IBIK)</v>
    <v>24</v>
    <v>37</v>
    <v>Finance</v>
    <v>25</v>
    <v>27.42</v>
    <v>24.43</v>
    <v>-0.05</v>
    <v>0</v>
    <v>-1.9689999999999998E-3</v>
    <v>0</v>
    <v>USD</v>
    <v>NYSE Arca</v>
    <v>ARCX</v>
    <v>1E-3</v>
    <v>25.42</v>
    <v>ETF</v>
    <v>45824.840277789066</v>
    <v>25.330100000000002</v>
    <v>58548227.859999999</v>
    <v>iShares:iBd O2034T TIPS</v>
    <v>25.37</v>
    <v>25.4</v>
    <v>25.35</v>
    <v>25.35</v>
    <v>IBIK</v>
    <v>iShares:iBd O2034T TIPS (ARCX:IBIK)</v>
    <v>8663</v>
    <v>58658</v>
  </rv>
  <rv s="2">
    <v>9276</v>
  </rv>
  <rv s="3">
    <v>https://www.bing.com/financeapi/forcetrigger?t=bngfsm&amp;q=ARCX%3aEAGG&amp;form=skydnc</v>
    <v>Learn more on Bing</v>
  </rv>
  <rv s="17">
    <v>en-US</v>
    <v>bngfsm</v>
    <v>268435456</v>
    <v>1</v>
    <v>Powered by Refinitiv</v>
    <v>38</v>
    <v>iShares:ESG US Aggr Bd (ARCX:EAGG)</v>
    <v>34</v>
    <v>39</v>
    <v>Finance</v>
    <v>25</v>
    <v>48.9499</v>
    <v>45.89</v>
    <v>1.0023</v>
    <v>-0.09</v>
    <v>-5.8710999999999999E-2</v>
    <v>-1.918E-3</v>
    <v>-2.75</v>
    <v>USD</v>
    <v>NYSE Arca</v>
    <v>ARCX</v>
    <v>1E-3</v>
    <v>46.998699999999999</v>
    <v>ETF</v>
    <v>45824.867932233596</v>
    <v>9278</v>
    <v>46.84</v>
    <v>3845329805.8499999</v>
    <v>iShares:ESG US Aggr Bd</v>
    <v>46.92</v>
    <v>46.93</v>
    <v>46.84</v>
    <v>44.09</v>
    <v>EAGG</v>
    <v>iShares:ESG US Aggr Bd (ARCX:EAGG)</v>
    <v>224293</v>
    <v>335189</v>
  </rv>
  <rv s="2">
    <v>9279</v>
  </rv>
  <rv s="3">
    <v>https://www.bing.com/financeapi/forcetrigger?t=c6njqh&amp;q=ARCX%3aIBDX&amp;form=skydnc</v>
    <v>Learn more on Bing</v>
  </rv>
  <rv s="21">
    <v>en-US</v>
    <v>c6njqh</v>
    <v>268435456</v>
    <v>1</v>
    <v>Powered by Refinitiv</v>
    <v>46</v>
    <v>iShares:iBd Dc2032T Crp (ARCX:IBDX)</v>
    <v>34</v>
    <v>37</v>
    <v>Finance</v>
    <v>25</v>
    <v>25.89</v>
    <v>24.045000000000002</v>
    <v>-2.5000000000000001E-2</v>
    <v>0</v>
    <v>-1.0040000000000001E-3</v>
    <v>0</v>
    <v>USD</v>
    <v>NYSE Arca</v>
    <v>ARCX</v>
    <v>1E-3</v>
    <v>24.969899999999999</v>
    <v>ETF</v>
    <v>45824.840277789066</v>
    <v>9281</v>
    <v>24.88</v>
    <v>1091822156.3499999</v>
    <v>iShares:iBd Dc2032T Crp</v>
    <v>24.91</v>
    <v>24.905000000000001</v>
    <v>24.88</v>
    <v>24.88</v>
    <v>IBDX</v>
    <v>iShares:iBd Dc2032T Crp (ARCX:IBDX)</v>
    <v>193409</v>
    <v>140135</v>
  </rv>
  <rv s="2">
    <v>9282</v>
  </rv>
  <rv s="16">
    <v>en-US</v>
    <v>cbtgz2</v>
    <v>268435456</v>
    <v>1</v>
    <v>Powered by Refinitiv</v>
    <v>36</v>
    <v>Vanguard Core Bond (XNAS:VCRB)</v>
    <v>24</v>
    <v>37</v>
    <v>Finance</v>
    <v>25</v>
    <v>79.86</v>
    <v>74.819999999999993</v>
    <v>-0.14499999999999999</v>
    <v>-9.8079999999999999E-4</v>
    <v>-1.8929999999999999E-3</v>
    <v>-7.4999999999999997E-2</v>
    <v>USD</v>
    <v>Nasdaq Stock Market</v>
    <v>XNAS</v>
    <v>1E-3</v>
    <v>76.69</v>
    <v>ETF</v>
    <v>45824.855021492971</v>
    <v>76.459999999999994</v>
    <v>2943448736.1100001</v>
    <v>Vanguard Core Bond</v>
    <v>76.58</v>
    <v>76.61</v>
    <v>76.465000000000003</v>
    <v>76.39</v>
    <v>VCRB</v>
    <v>Vanguard Core Bond (XNAS:VCRB)</v>
    <v>219944</v>
    <v>214787</v>
  </rv>
  <rv s="2">
    <v>9284</v>
  </rv>
  <rv s="3">
    <v>https://www.bing.com/financeapi/forcetrigger?t=a1u1nm&amp;q=XNAS%3aGNMA&amp;form=skydnc</v>
    <v>Learn more on Bing</v>
  </rv>
  <rv s="17">
    <v>en-US</v>
    <v>a1u1nm</v>
    <v>268435456</v>
    <v>1</v>
    <v>Powered by Refinitiv</v>
    <v>38</v>
    <v>iShares:GNMA Bond (XNAS:GNMA)</v>
    <v>34</v>
    <v>39</v>
    <v>Finance</v>
    <v>25</v>
    <v>45.69</v>
    <v>42</v>
    <v>0.95530000000000004</v>
    <v>-0.01</v>
    <v>0</v>
    <v>-2.308E-4</v>
    <v>0</v>
    <v>USD</v>
    <v>Nasdaq Stock Market</v>
    <v>XNAS</v>
    <v>1E-3</v>
    <v>43.419899999999998</v>
    <v>ETF</v>
    <v>45824.843750207816</v>
    <v>9286</v>
    <v>43.29</v>
    <v>359369436.12</v>
    <v>iShares:GNMA Bond</v>
    <v>43.36</v>
    <v>43.32</v>
    <v>43.31</v>
    <v>43.31</v>
    <v>GNMA</v>
    <v>iShares:GNMA Bond (XNAS:GNMA)</v>
    <v>10645</v>
    <v>33598</v>
  </rv>
  <rv s="2">
    <v>9287</v>
  </rv>
  <rv s="3">
    <v>https://www.bing.com/financeapi/forcetrigger?t=a1vwar&amp;q=ARCX%3aIVOV&amp;form=skydnc</v>
    <v>Learn more on Bing</v>
  </rv>
  <rv s="17">
    <v>en-US</v>
    <v>a1vwar</v>
    <v>268435456</v>
    <v>1</v>
    <v>Powered by Refinitiv</v>
    <v>38</v>
    <v>Vanguard S&amp;P MC400V;ETF (ARCX:IVOV)</v>
    <v>34</v>
    <v>39</v>
    <v>Finance</v>
    <v>25</v>
    <v>105.65</v>
    <v>78.720100000000002</v>
    <v>0.99990000000000001</v>
    <v>1.04</v>
    <v>0</v>
    <v>1.1217E-2</v>
    <v>0</v>
    <v>USD</v>
    <v>NYSE Arca</v>
    <v>ARCX</v>
    <v>1E-3</v>
    <v>94.13</v>
    <v>ETF</v>
    <v>45824.840277812502</v>
    <v>9289</v>
    <v>93.305300000000003</v>
    <v>894691301</v>
    <v>Vanguard S&amp;P MC400V;ETF</v>
    <v>93.41</v>
    <v>92.72</v>
    <v>93.76</v>
    <v>93.76</v>
    <v>IVOV</v>
    <v>Vanguard S&amp;P MC400V;ETF (ARCX:IVOV)</v>
    <v>12345</v>
    <v>16804</v>
  </rv>
  <rv s="2">
    <v>9290</v>
  </rv>
  <rv s="16">
    <v>en-US</v>
    <v>cdgb52</v>
    <v>268435456</v>
    <v>1</v>
    <v>Powered by Refinitiv</v>
    <v>36</v>
    <v>Invesco Blt 2034 CB (XNAS:BSCY)</v>
    <v>24</v>
    <v>37</v>
    <v>Finance</v>
    <v>25</v>
    <v>21.36</v>
    <v>19.709900000000001</v>
    <v>-1.0200000000000001E-2</v>
    <v>0</v>
    <v>-4.9839999999999997E-4</v>
    <v>0</v>
    <v>USD</v>
    <v>Nasdaq Stock Market</v>
    <v>XNAS</v>
    <v>1E-3</v>
    <v>20.528099999999998</v>
    <v>ETF</v>
    <v>45824.843750207816</v>
    <v>20.445</v>
    <v>207777919.00999999</v>
    <v>Invesco Blt 2034 CB</v>
    <v>20.47</v>
    <v>20.465199999999999</v>
    <v>20.454999999999998</v>
    <v>20.454999999999998</v>
    <v>BSCY</v>
    <v>Invesco Blt 2034 CB (XNAS:BSCY)</v>
    <v>54169</v>
    <v>71762</v>
  </rv>
  <rv s="2">
    <v>9292</v>
  </rv>
  <rv s="16">
    <v>en-US</v>
    <v>cb9edm</v>
    <v>268435456</v>
    <v>1</v>
    <v>Powered by Refinitiv</v>
    <v>36</v>
    <v>iShares:LifePath TD 2030 (ARCX:ITDB)</v>
    <v>24</v>
    <v>37</v>
    <v>Finance</v>
    <v>25</v>
    <v>31</v>
    <v>27.56</v>
    <v>0.11600000000000001</v>
    <v>1.2970000000000001E-4</v>
    <v>3.7759999999999998E-3</v>
    <v>4.0000000000000001E-3</v>
    <v>USD</v>
    <v>NYSE Arca</v>
    <v>ARCX</v>
    <v>1E-3</v>
    <v>30.97</v>
    <v>ETF</v>
    <v>45824.919434490628</v>
    <v>30.835999999999999</v>
    <v>23187198.039999999</v>
    <v>iShares:LifePath TD 2030</v>
    <v>30.89</v>
    <v>30.72</v>
    <v>30.835999999999999</v>
    <v>30.84</v>
    <v>ITDB</v>
    <v>iShares:LifePath TD 2030 (ARCX:ITDB)</v>
    <v>392</v>
    <v>8930</v>
  </rv>
  <rv s="2">
    <v>9294</v>
  </rv>
  <rv s="16">
    <v>en-US</v>
    <v>cdarw7</v>
    <v>268435456</v>
    <v>1</v>
    <v>Powered by Refinitiv</v>
    <v>36</v>
    <v>iShares:iBd Dec2034T Crp (ARCX:IBDZ)</v>
    <v>24</v>
    <v>37</v>
    <v>Finance</v>
    <v>25</v>
    <v>27.57</v>
    <v>24.63</v>
    <v>-4.1000000000000003E-3</v>
    <v>0</v>
    <v>-1.5980000000000001E-4</v>
    <v>0</v>
    <v>USD</v>
    <v>NYSE Arca</v>
    <v>ARCX</v>
    <v>1E-3</v>
    <v>25.7303</v>
    <v>ETF</v>
    <v>45824.840277789066</v>
    <v>25.6205</v>
    <v>339597927.16000003</v>
    <v>iShares:iBd Dec2034T Crp</v>
    <v>25.72</v>
    <v>25.66</v>
    <v>25.655899999999999</v>
    <v>25.655899999999999</v>
    <v>IBDZ</v>
    <v>iShares:iBd Dec2034T Crp (ARCX:IBDZ)</v>
    <v>46237</v>
    <v>57290</v>
  </rv>
  <rv s="2">
    <v>9296</v>
  </rv>
  <rv s="3">
    <v>https://www.bing.com/financeapi/forcetrigger?t=a1qr52&amp;q=ARCX%3aHAUZ&amp;form=skydnc</v>
    <v>Learn more on Bing</v>
  </rv>
  <rv s="17">
    <v>en-US</v>
    <v>a1qr52</v>
    <v>268435456</v>
    <v>1</v>
    <v>Powered by Refinitiv</v>
    <v>38</v>
    <v>Xtrackers Interntnl RE (ARCX:HAUZ)</v>
    <v>34</v>
    <v>39</v>
    <v>Finance</v>
    <v>25</v>
    <v>23.745000000000001</v>
    <v>18.760999999999999</v>
    <v>0.90910000000000002</v>
    <v>0.20830000000000001</v>
    <v>3.5909999999999996E-3</v>
    <v>9.2410000000000009E-3</v>
    <v>8.1699999999999995E-2</v>
    <v>USD</v>
    <v>NYSE Arca</v>
    <v>ARCX</v>
    <v>1E-3</v>
    <v>22.87</v>
    <v>ETF</v>
    <v>45824.851572325781</v>
    <v>9298</v>
    <v>22.676500000000001</v>
    <v>824699956.44000006</v>
    <v>Xtrackers Interntnl RE</v>
    <v>22.76</v>
    <v>22.54</v>
    <v>22.7483</v>
    <v>22.83</v>
    <v>HAUZ</v>
    <v>Xtrackers Interntnl RE (ARCX:HAUZ)</v>
    <v>88387</v>
    <v>52411</v>
  </rv>
  <rv s="2">
    <v>9299</v>
  </rv>
  <rv s="3">
    <v>https://www.bing.com/financeapi/forcetrigger?t=bqnyf2&amp;q=ARCX%3aSNPE&amp;form=skydnc</v>
    <v>Learn more on Bing</v>
  </rv>
  <rv s="17">
    <v>en-US</v>
    <v>bqnyf2</v>
    <v>268435456</v>
    <v>1</v>
    <v>Powered by Refinitiv</v>
    <v>38</v>
    <v>Xtrackers S&amp;P 500 S&amp;S (ARCX:SNPE)</v>
    <v>34</v>
    <v>39</v>
    <v>Finance</v>
    <v>25</v>
    <v>55.62</v>
    <v>43.43</v>
    <v>1.0073000000000001</v>
    <v>0.61</v>
    <v>2.1000000000000001E-2</v>
    <v>1.1466E-2</v>
    <v>1.1299999999999999</v>
    <v>USD</v>
    <v>NYSE Arca</v>
    <v>ARCX</v>
    <v>1E-3</v>
    <v>53.94</v>
    <v>ETF</v>
    <v>45824.900099189064</v>
    <v>9301</v>
    <v>53.51</v>
    <v>1737920425.8499999</v>
    <v>Xtrackers S&amp;P 500 S&amp;S</v>
    <v>53.51</v>
    <v>53.2</v>
    <v>53.81</v>
    <v>54.94</v>
    <v>SNPE</v>
    <v>Xtrackers S&amp;P 500 S&amp;S (ARCX:SNPE)</v>
    <v>337037</v>
    <v>264672</v>
  </rv>
  <rv s="2">
    <v>9302</v>
  </rv>
  <rv s="16">
    <v>en-US</v>
    <v>cb9egh</v>
    <v>268435456</v>
    <v>1</v>
    <v>Powered by Refinitiv</v>
    <v>36</v>
    <v>iShares:LifePath TD 2035 (ARCX:ITDC)</v>
    <v>24</v>
    <v>37</v>
    <v>Finance</v>
    <v>25</v>
    <v>31.8</v>
    <v>27.47</v>
    <v>0.1585</v>
    <v>0</v>
    <v>5.0549999999999996E-3</v>
    <v>0</v>
    <v>USD</v>
    <v>NYSE Arca</v>
    <v>ARCX</v>
    <v>1E-3</v>
    <v>31.64</v>
    <v>ETF</v>
    <v>45824.84027780078</v>
    <v>31.46</v>
    <v>34208511.25</v>
    <v>iShares:LifePath TD 2035</v>
    <v>31.46</v>
    <v>31.3552</v>
    <v>31.5137</v>
    <v>31.5137</v>
    <v>ITDC</v>
    <v>iShares:LifePath TD 2035 (ARCX:ITDC)</v>
    <v>1925</v>
    <v>13992</v>
  </rv>
  <rv s="2">
    <v>9304</v>
  </rv>
  <rv s="3">
    <v>https://www.bing.com/financeapi/forcetrigger?t=a1vw27&amp;q=ARCX%3aIVOG&amp;form=skydnc</v>
    <v>Learn more on Bing</v>
  </rv>
  <rv s="17">
    <v>en-US</v>
    <v>a1vw27</v>
    <v>268435456</v>
    <v>1</v>
    <v>Powered by Refinitiv</v>
    <v>38</v>
    <v>Vanguard S&amp;P MC400G;ETF (ARCX:IVOG)</v>
    <v>34</v>
    <v>39</v>
    <v>Finance</v>
    <v>25</v>
    <v>124.73</v>
    <v>89.23</v>
    <v>1.0001</v>
    <v>1.2372000000000001</v>
    <v>0</v>
    <v>1.1351999999999999E-2</v>
    <v>0</v>
    <v>USD</v>
    <v>NYSE Arca</v>
    <v>ARCX</v>
    <v>1E-3</v>
    <v>110.97</v>
    <v>ETF</v>
    <v>45824.840277812502</v>
    <v>9306</v>
    <v>109.93</v>
    <v>1084320840</v>
    <v>Vanguard S&amp;P MC400G;ETF</v>
    <v>109.93</v>
    <v>108.9828</v>
    <v>110.22</v>
    <v>110.22</v>
    <v>IVOG</v>
    <v>Vanguard S&amp;P MC400G;ETF (ARCX:IVOG)</v>
    <v>17604</v>
    <v>13498</v>
  </rv>
  <rv s="2">
    <v>9307</v>
  </rv>
  <rv s="3">
    <v>https://www.bing.com/financeapi/forcetrigger?t=c55sm7&amp;q=BATS%3aBUFB&amp;form=skydnc</v>
    <v>Learn more on Bing</v>
  </rv>
  <rv s="17">
    <v>en-US</v>
    <v>c55sm7</v>
    <v>268435456</v>
    <v>1</v>
    <v>Powered by Refinitiv</v>
    <v>38</v>
    <v>Innovator Lddrd Alloc B (BATS:BUFB)</v>
    <v>34</v>
    <v>39</v>
    <v>Finance</v>
    <v>17</v>
    <v>33.61</v>
    <v>28.23</v>
    <v>0.69079999999999997</v>
    <v>0.19</v>
    <v>0</v>
    <v>5.7679999999999997E-3</v>
    <v>0</v>
    <v>USD</v>
    <v>CBOE BZX Exchange</v>
    <v>BATS</v>
    <v>1E-3</v>
    <v>33.24</v>
    <v>ETF</v>
    <v>45824.840285207814</v>
    <v>9309</v>
    <v>33.08</v>
    <v>203222076.24000001</v>
    <v>Innovator Lddrd Alloc B</v>
    <v>33.18</v>
    <v>32.94</v>
    <v>33.130000000000003</v>
    <v>33.130000000000003</v>
    <v>BUFB</v>
    <v>Innovator Lddrd Alloc B (BATS:BUFB)</v>
    <v>26634</v>
    <v>37431</v>
  </rv>
  <rv s="2">
    <v>9310</v>
  </rv>
  <rv s="3">
    <v>https://www.bing.com/financeapi/forcetrigger?t=bvb9hw&amp;q=ARCX%3aEFIV&amp;form=skydnc</v>
    <v>Learn more on Bing</v>
  </rv>
  <rv s="17">
    <v>en-US</v>
    <v>bvb9hw</v>
    <v>268435456</v>
    <v>1</v>
    <v>Powered by Refinitiv</v>
    <v>38</v>
    <v>SPDR S&amp;P 500 ESG ETF (ARCX:EFIV)</v>
    <v>34</v>
    <v>39</v>
    <v>Finance</v>
    <v>25</v>
    <v>58.93</v>
    <v>46.164999999999999</v>
    <v>1.0065</v>
    <v>0.57999999999999996</v>
    <v>-5.2689999999999996E-4</v>
    <v>1.0291E-2</v>
    <v>-0.03</v>
    <v>USD</v>
    <v>NYSE Arca</v>
    <v>ARCX</v>
    <v>1E-3</v>
    <v>57.13</v>
    <v>ETF</v>
    <v>45824.840900253905</v>
    <v>9312</v>
    <v>56.73</v>
    <v>1086240633.3399999</v>
    <v>SPDR S&amp;P 500 ESG ETF</v>
    <v>56.73</v>
    <v>56.36</v>
    <v>56.94</v>
    <v>56.91</v>
    <v>EFIV</v>
    <v>SPDR S&amp;P 500 ESG ETF (ARCX:EFIV)</v>
    <v>38992</v>
    <v>106385</v>
  </rv>
  <rv s="2">
    <v>9313</v>
  </rv>
  <rv s="3">
    <v>https://www.bing.com/financeapi/forcetrigger?t=c55sxm&amp;q=XNAS%3aPABU&amp;form=skydnc</v>
    <v>Learn more on Bing</v>
  </rv>
  <rv s="17">
    <v>en-US</v>
    <v>c55sxm</v>
    <v>268435456</v>
    <v>1</v>
    <v>Powered by Refinitiv</v>
    <v>38</v>
    <v>iShares:Pr-Al CO MSCI US (XNAS:PABU)</v>
    <v>34</v>
    <v>39</v>
    <v>Finance</v>
    <v>25</v>
    <v>67.63</v>
    <v>52.490499999999997</v>
    <v>1.0481</v>
    <v>0.75</v>
    <v>0</v>
    <v>1.1594E-2</v>
    <v>0</v>
    <v>USD</v>
    <v>Nasdaq Stock Market</v>
    <v>XNAS</v>
    <v>1E-3</v>
    <v>65.540000000000006</v>
    <v>ETF</v>
    <v>45824.843750185159</v>
    <v>9315</v>
    <v>65.27</v>
    <v>2106145029.22</v>
    <v>iShares:Pr-Al CO MSCI US</v>
    <v>65.27</v>
    <v>64.69</v>
    <v>65.44</v>
    <v>65.44</v>
    <v>PABU</v>
    <v>iShares:Pr-Al CO MSCI US (XNAS:PABU)</v>
    <v>9957</v>
    <v>63820</v>
  </rv>
  <rv s="2">
    <v>9316</v>
  </rv>
  <rv s="3">
    <v>https://www.bing.com/financeapi/forcetrigger?t=a25cec&amp;q=XNAS%3aVIGI&amp;form=skydnc</v>
    <v>Learn more on Bing</v>
  </rv>
  <rv s="17">
    <v>en-US</v>
    <v>a25cec</v>
    <v>268435456</v>
    <v>1</v>
    <v>Powered by Refinitiv</v>
    <v>38</v>
    <v>Vanguard Itl D A;ETF (XNAS:VIGI)</v>
    <v>34</v>
    <v>39</v>
    <v>Finance</v>
    <v>25</v>
    <v>91.188999999999993</v>
    <v>74.27</v>
    <v>0.88759999999999994</v>
    <v>-0.02</v>
    <v>1.557E-3</v>
    <v>-2.2230000000000001E-4</v>
    <v>0.14000000000000001</v>
    <v>USD</v>
    <v>Nasdaq Stock Market</v>
    <v>XNAS</v>
    <v>1E-3</v>
    <v>90.757999999999996</v>
    <v>ETF</v>
    <v>45824.927342488278</v>
    <v>9318</v>
    <v>89.860100000000003</v>
    <v>8229200707</v>
    <v>Vanguard Itl D A;ETF</v>
    <v>90.3</v>
    <v>89.96</v>
    <v>89.94</v>
    <v>90.08</v>
    <v>VIGI</v>
    <v>Vanguard Itl D A;ETF (XNAS:VIGI)</v>
    <v>325594</v>
    <v>318120</v>
  </rv>
  <rv s="2">
    <v>9319</v>
  </rv>
  <rv s="3">
    <v>https://www.bing.com/financeapi/forcetrigger?t=bq152w&amp;q=XNAS%3aSUSL&amp;form=skydnc</v>
    <v>Learn more on Bing</v>
  </rv>
  <rv s="17">
    <v>en-US</v>
    <v>bq152w</v>
    <v>268435456</v>
    <v>1</v>
    <v>Powered by Refinitiv</v>
    <v>38</v>
    <v>iShares:ESG MSCI USA Ldr (XNAS:SUSL)</v>
    <v>34</v>
    <v>39</v>
    <v>Finance</v>
    <v>25</v>
    <v>108.0399</v>
    <v>83.45</v>
    <v>1.0179</v>
    <v>0.93300000000000005</v>
    <v>0</v>
    <v>8.9160000000000003E-3</v>
    <v>0</v>
    <v>USD</v>
    <v>Nasdaq Stock Market</v>
    <v>XNAS</v>
    <v>1E-3</v>
    <v>105.84</v>
    <v>ETF</v>
    <v>45824.843750265623</v>
    <v>9321</v>
    <v>105.39149999999999</v>
    <v>903101065.29999995</v>
    <v>iShares:ESG MSCI USA Ldr</v>
    <v>105.39149999999999</v>
    <v>104.64700000000001</v>
    <v>105.58</v>
    <v>105.58</v>
    <v>SUSL</v>
    <v>iShares:ESG MSCI USA Ldr (XNAS:SUSL)</v>
    <v>15501</v>
    <v>18119</v>
  </rv>
  <rv s="2">
    <v>9322</v>
  </rv>
  <rv s="3">
    <v>https://www.bing.com/financeapi/forcetrigger?t=a25cpr&amp;q=ARCX%3aVIOG&amp;form=skydnc</v>
    <v>Learn more on Bing</v>
  </rv>
  <rv s="17">
    <v>en-US</v>
    <v>a25cpr</v>
    <v>268435456</v>
    <v>1</v>
    <v>Powered by Refinitiv</v>
    <v>38</v>
    <v>Vanguard S&amp;P SC600G;ETF (ARCX:VIOG)</v>
    <v>34</v>
    <v>39</v>
    <v>Finance</v>
    <v>25</v>
    <v>130.73500000000001</v>
    <v>92.26</v>
    <v>1</v>
    <v>0.56999999999999995</v>
    <v>6.28E-3</v>
    <v>5.1400000000000005E-3</v>
    <v>0.7</v>
    <v>USD</v>
    <v>NYSE Arca</v>
    <v>ARCX</v>
    <v>1E-3</v>
    <v>112.2687</v>
    <v>ETF</v>
    <v>45824.840277789066</v>
    <v>9324</v>
    <v>111.47</v>
    <v>798844355</v>
    <v>Vanguard S&amp;P SC600G;ETF</v>
    <v>111.54</v>
    <v>110.9</v>
    <v>111.47</v>
    <v>112.17</v>
    <v>VIOG</v>
    <v>Vanguard S&amp;P SC600G;ETF (ARCX:VIOG)</v>
    <v>17511</v>
    <v>23682</v>
  </rv>
  <rv s="2">
    <v>9325</v>
  </rv>
  <rv s="3">
    <v>https://www.bing.com/financeapi/forcetrigger?t=buw24c&amp;q=XNAS%3aUSXF&amp;form=skydnc</v>
    <v>Learn more on Bing</v>
  </rv>
  <rv s="17">
    <v>en-US</v>
    <v>buw24c</v>
    <v>268435456</v>
    <v>1</v>
    <v>Powered by Refinitiv</v>
    <v>38</v>
    <v>iShares:ESG Adv MSCI USA (XNAS:USXF)</v>
    <v>34</v>
    <v>39</v>
    <v>Finance</v>
    <v>25</v>
    <v>52.76</v>
    <v>40.01</v>
    <v>1.0783</v>
    <v>0.63900000000000001</v>
    <v>0</v>
    <v>1.248E-2</v>
    <v>0</v>
    <v>USD</v>
    <v>Nasdaq Stock Market</v>
    <v>XNAS</v>
    <v>1E-3</v>
    <v>52.038499999999999</v>
    <v>ETF</v>
    <v>45824.843750185159</v>
    <v>9327</v>
    <v>51.57</v>
    <v>1159781939.22</v>
    <v>iShares:ESG Adv MSCI USA</v>
    <v>51.57</v>
    <v>51.201000000000001</v>
    <v>51.84</v>
    <v>51.84</v>
    <v>USXF</v>
    <v>iShares:ESG Adv MSCI USA (XNAS:USXF)</v>
    <v>54064</v>
    <v>220674</v>
  </rv>
  <rv s="2">
    <v>9328</v>
  </rv>
  <rv s="3">
    <v>https://www.bing.com/financeapi/forcetrigger?t=a25cvh&amp;q=ARCX%3aVIOV&amp;form=skydnc</v>
    <v>Learn more on Bing</v>
  </rv>
  <rv s="17">
    <v>en-US</v>
    <v>a25cvh</v>
    <v>268435456</v>
    <v>1</v>
    <v>Powered by Refinitiv</v>
    <v>38</v>
    <v>Vanguard S&amp;P SC600V;ETF (ARCX:VIOV)</v>
    <v>34</v>
    <v>39</v>
    <v>Finance</v>
    <v>25</v>
    <v>102.53</v>
    <v>70.613500000000002</v>
    <v>1.0003</v>
    <v>0.85</v>
    <v>0</v>
    <v>1.0177E-2</v>
    <v>0</v>
    <v>USD</v>
    <v>NYSE Arca</v>
    <v>ARCX</v>
    <v>1E-3</v>
    <v>84.78</v>
    <v>ETF</v>
    <v>45824.840277812502</v>
    <v>9330</v>
    <v>83.82</v>
    <v>1217152352</v>
    <v>Vanguard S&amp;P SC600V;ETF</v>
    <v>84.17</v>
    <v>83.52</v>
    <v>84.37</v>
    <v>84.37</v>
    <v>VIOV</v>
    <v>Vanguard S&amp;P SC600V;ETF (ARCX:VIOV)</v>
    <v>21582</v>
    <v>65441</v>
  </rv>
  <rv s="2">
    <v>9331</v>
  </rv>
  <rv s="3">
    <v>https://www.bing.com/financeapi/forcetrigger?t=a25mlh&amp;q=XNAS%3aVTWV&amp;form=skydnc</v>
    <v>Learn more on Bing</v>
  </rv>
  <rv s="17">
    <v>en-US</v>
    <v>a25mlh</v>
    <v>268435456</v>
    <v>1</v>
    <v>Powered by Refinitiv</v>
    <v>38</v>
    <v>Vanguard Rus 2000 VI;ETF (XNAS:VTWV)</v>
    <v>34</v>
    <v>39</v>
    <v>Finance</v>
    <v>25</v>
    <v>161.65</v>
    <v>113.94</v>
    <v>0.99970000000000003</v>
    <v>1.4</v>
    <v>-1.9780000000000002E-3</v>
    <v>1.0363000000000001E-2</v>
    <v>-0.27</v>
    <v>USD</v>
    <v>Nasdaq Stock Market</v>
    <v>XNAS</v>
    <v>1E-3</v>
    <v>137.29499999999999</v>
    <v>ETF</v>
    <v>45824.843750103908</v>
    <v>9333</v>
    <v>136.07</v>
    <v>740142847</v>
    <v>Vanguard Rus 2000 VI;ETF</v>
    <v>136.49</v>
    <v>135.09</v>
    <v>136.49</v>
    <v>136.22</v>
    <v>VTWV</v>
    <v>Vanguard Rus 2000 VI;ETF (XNAS:VTWV)</v>
    <v>9547</v>
    <v>14457</v>
  </rv>
  <rv s="2">
    <v>9334</v>
  </rv>
  <rv s="16">
    <v>en-US</v>
    <v>cdkeyc</v>
    <v>268435456</v>
    <v>1</v>
    <v>Powered by Refinitiv</v>
    <v>36</v>
    <v>Invesco MSCI Global C500 (ARCX:KLMT)</v>
    <v>24</v>
    <v>37</v>
    <v>Finance</v>
    <v>25</v>
    <v>28.61</v>
    <v>22.625</v>
    <v>0.23830000000000001</v>
    <v>-2.6770000000000001E-3</v>
    <v>8.6129999999999991E-3</v>
    <v>-7.4700000000000003E-2</v>
    <v>USD</v>
    <v>NYSE Arca</v>
    <v>ARCX</v>
    <v>1E-3</v>
    <v>27.904699999999998</v>
    <v>ETF</v>
    <v>45824.840277812502</v>
    <v>27.904699999999998</v>
    <v>1239052013.6300001</v>
    <v>Invesco MSCI Global C500</v>
    <v>27.904699999999998</v>
    <v>27.666399999999999</v>
    <v>27.904699999999998</v>
    <v>27.83</v>
    <v>KLMT</v>
    <v>Invesco MSCI Global C500 (ARCX:KLMT)</v>
    <v>153</v>
    <v>260</v>
  </rv>
  <rv s="2">
    <v>9336</v>
  </rv>
  <rv s="3">
    <v>https://www.bing.com/financeapi/forcetrigger?t=bjrgr7&amp;q=BATS%3aVSGX&amp;form=skydnc</v>
    <v>Learn more on Bing</v>
  </rv>
  <rv s="17">
    <v>en-US</v>
    <v>bjrgr7</v>
    <v>268435456</v>
    <v>1</v>
    <v>Powered by Refinitiv</v>
    <v>38</v>
    <v>Vanguard ESG Intl Stock (BATS:VSGX)</v>
    <v>34</v>
    <v>39</v>
    <v>Finance</v>
    <v>35</v>
    <v>65.58</v>
    <v>51.9801</v>
    <v>0.9738</v>
    <v>0.42</v>
    <v>1.6062E-2</v>
    <v>6.5159999999999992E-3</v>
    <v>1.04</v>
    <v>USD</v>
    <v>CBOE BZX Exchange</v>
    <v>BATS</v>
    <v>1E-3</v>
    <v>65.33</v>
    <v>ETF</v>
    <v>45824.938149849222</v>
    <v>9338</v>
    <v>64.75</v>
    <v>4447448961</v>
    <v>Vanguard ESG Intl Stock</v>
    <v>64.83</v>
    <v>64.459999999999994</v>
    <v>64.88</v>
    <v>65.790000000000006</v>
    <v>VSGX</v>
    <v>Vanguard ESG Intl Stock (BATS:VSGX)</v>
    <v>93231</v>
    <v>179034</v>
  </rv>
  <rv s="2">
    <v>9339</v>
  </rv>
  <rv s="3">
    <v>https://www.bing.com/financeapi/forcetrigger?t=bw9nk2&amp;q=BATS%3aGOVZ&amp;form=skydnc</v>
    <v>Learn more on Bing</v>
  </rv>
  <rv s="17">
    <v>en-US</v>
    <v>bw9nk2</v>
    <v>268435456</v>
    <v>1</v>
    <v>Powered by Refinitiv</v>
    <v>38</v>
    <v>iShares:25+ Trs STRIPS B (BATS:GOVZ)</v>
    <v>34</v>
    <v>39</v>
    <v>Finance</v>
    <v>17</v>
    <v>12.52</v>
    <v>8.7697000000000003</v>
    <v>1.5774999999999999</v>
    <v>-0.15</v>
    <v>2.6286999999999998E-2</v>
    <v>-1.6164000000000001E-2</v>
    <v>0.24</v>
    <v>USD</v>
    <v>CBOE BZX Exchange</v>
    <v>BATS</v>
    <v>1E-3</v>
    <v>9.31</v>
    <v>ETF</v>
    <v>45824.902224872654</v>
    <v>9341</v>
    <v>9.1300000000000008</v>
    <v>261613103.28</v>
    <v>iShares:25+ Trs STRIPS B</v>
    <v>9.26</v>
    <v>9.2799999999999994</v>
    <v>9.1300000000000008</v>
    <v>9.3699999999999992</v>
    <v>GOVZ</v>
    <v>iShares:25+ Trs STRIPS B (BATS:GOVZ)</v>
    <v>495437</v>
    <v>693582</v>
  </rv>
  <rv s="2">
    <v>9342</v>
  </rv>
  <rv s="3">
    <v>https://www.bing.com/financeapi/forcetrigger?t=a25mfr&amp;q=XNAS%3aVTWG&amp;form=skydnc</v>
    <v>Learn more on Bing</v>
  </rv>
  <rv s="17">
    <v>en-US</v>
    <v>a25mfr</v>
    <v>268435456</v>
    <v>1</v>
    <v>Powered by Refinitiv</v>
    <v>38</v>
    <v>Vanguard Rus 2000 GI;ETF (XNAS:VTWG)</v>
    <v>34</v>
    <v>39</v>
    <v>Finance</v>
    <v>25</v>
    <v>231.125</v>
    <v>160.0265</v>
    <v>1</v>
    <v>2.92</v>
    <v>-1.3259999999999999E-3</v>
    <v>1.455E-2</v>
    <v>-0.27</v>
    <v>USD</v>
    <v>Nasdaq Stock Market</v>
    <v>XNAS</v>
    <v>1E-3</v>
    <v>204.51499999999999</v>
    <v>ETF</v>
    <v>45824.843750103908</v>
    <v>9344</v>
    <v>202.95</v>
    <v>947280543</v>
    <v>Vanguard Rus 2000 GI;ETF</v>
    <v>203.13</v>
    <v>200.69</v>
    <v>203.61</v>
    <v>203.34</v>
    <v>VTWG</v>
    <v>Vanguard Rus 2000 GI;ETF (XNAS:VTWG)</v>
    <v>9675</v>
    <v>11922</v>
  </rv>
  <rv s="2">
    <v>9345</v>
  </rv>
  <rv s="3">
    <v>https://www.bing.com/financeapi/forcetrigger?t=a23hqh&amp;q=ARCX%3aSPY&amp;form=skydnc</v>
    <v>Learn more on Bing</v>
  </rv>
  <rv s="17">
    <v>en-US</v>
    <v>a23hqh</v>
    <v>268435456</v>
    <v>1</v>
    <v>Powered by Refinitiv</v>
    <v>38</v>
    <v>SPDR S&amp;P 500 (ARCX:SPY)</v>
    <v>34</v>
    <v>39</v>
    <v>Finance</v>
    <v>35</v>
    <v>613.23</v>
    <v>481.8</v>
    <v>0.99819999999999998</v>
    <v>5.8</v>
    <v>-1.908E-3</v>
    <v>9.7149999999999997E-3</v>
    <v>-1.1499999999999999</v>
    <v>USD</v>
    <v>NYSE Arca</v>
    <v>ARCX</v>
    <v>9.4499999999999998E-4</v>
    <v>604.45000000000005</v>
    <v>ETF</v>
    <v>45824.943134003908</v>
    <v>9347</v>
    <v>600.22</v>
    <v>603516970575.17004</v>
    <v>SPDR S&amp;P 500</v>
    <v>600.4</v>
    <v>597</v>
    <v>602.79999999999995</v>
    <v>601.53</v>
    <v>SPY</v>
    <v>SPDR S&amp;P 500 (ARCX:SPY)</v>
    <v>79235094</v>
    <v>68850254</v>
  </rv>
  <rv s="2">
    <v>9348</v>
  </rv>
  <rv s="3">
    <v>https://www.bing.com/financeapi/forcetrigger?t=a23xc7&amp;q=ARCX%3aTAGS&amp;form=skydnc</v>
    <v>Learn more on Bing</v>
  </rv>
  <rv s="17">
    <v>en-US</v>
    <v>a23xc7</v>
    <v>268435456</v>
    <v>1</v>
    <v>Powered by Refinitiv</v>
    <v>38</v>
    <v>Teucrium:Agricultural (ARCX:TAGS)</v>
    <v>34</v>
    <v>39</v>
    <v>Finance</v>
    <v>25</v>
    <v>27.37</v>
    <v>24.19</v>
    <v>0.81110000000000004</v>
    <v>4.2700000000000002E-2</v>
    <v>-2.3280000000000002E-3</v>
    <v>1.7260000000000001E-3</v>
    <v>-5.7700000000000001E-2</v>
    <v>USD</v>
    <v>NYSE Arca</v>
    <v>ARCX</v>
    <v>8.9999999999999998E-4</v>
    <v>24.787700000000001</v>
    <v>ETF</v>
    <v>45824.840277812502</v>
    <v>9350</v>
    <v>24.544699999999999</v>
    <v>9825624.9499999993</v>
    <v>Teucrium:Agricultural</v>
    <v>24.544699999999999</v>
    <v>24.745000000000001</v>
    <v>24.787700000000001</v>
    <v>24.73</v>
    <v>TAGS</v>
    <v>Teucrium:Agricultural (ARCX:TAGS)</v>
    <v>1647</v>
    <v>2228</v>
  </rv>
  <rv s="2">
    <v>9351</v>
  </rv>
  <rv s="3">
    <v>https://www.bing.com/financeapi/forcetrigger?t=a258sm&amp;q=ARCX%3aVDE&amp;form=skydnc</v>
    <v>Learn more on Bing</v>
  </rv>
  <rv s="17">
    <v>en-US</v>
    <v>a258sm</v>
    <v>268435456</v>
    <v>1</v>
    <v>Powered by Refinitiv</v>
    <v>38</v>
    <v>Vanguard Energy Idx;ETF (ARCX:VDE)</v>
    <v>34</v>
    <v>39</v>
    <v>Finance</v>
    <v>35</v>
    <v>137.41</v>
    <v>103.065</v>
    <v>1.1425000000000001</v>
    <v>-0.35</v>
    <v>-1.8629999999999999E-3</v>
    <v>-2.8279999999999998E-3</v>
    <v>-0.23</v>
    <v>USD</v>
    <v>NYSE Arca</v>
    <v>ARCX</v>
    <v>8.9999999999999998E-4</v>
    <v>124.73</v>
    <v>ETF</v>
    <v>45824.941650185159</v>
    <v>9353</v>
    <v>122.52</v>
    <v>6605407002</v>
    <v>Vanguard Energy Idx;ETF</v>
    <v>123.58</v>
    <v>123.76</v>
    <v>123.41</v>
    <v>123.24</v>
    <v>VDE</v>
    <v>Vanguard Energy Idx;ETF (ARCX:VDE)</v>
    <v>682946</v>
    <v>617021</v>
  </rv>
  <rv s="2">
    <v>9354</v>
  </rv>
  <rv s="3">
    <v>https://www.bing.com/financeapi/forcetrigger?t=a23h9c&amp;q=ARCX%3aSPXN&amp;form=skydnc</v>
    <v>Learn more on Bing</v>
  </rv>
  <rv s="17">
    <v>en-US</v>
    <v>a23h9c</v>
    <v>268435456</v>
    <v>1</v>
    <v>Powered by Refinitiv</v>
    <v>38</v>
    <v>ProShares:S&amp;P 500 Ex-Fnl (ARCX:SPXN)</v>
    <v>34</v>
    <v>39</v>
    <v>Finance</v>
    <v>25</v>
    <v>65.525999999999996</v>
    <v>51.42</v>
    <v>0.99039999999999995</v>
    <v>0.63790000000000002</v>
    <v>0</v>
    <v>9.979E-3</v>
    <v>0</v>
    <v>USD</v>
    <v>NYSE Arca</v>
    <v>ARCX</v>
    <v>8.9999999999999998E-4</v>
    <v>64.564400000000006</v>
    <v>ETF</v>
    <v>45824.84027780078</v>
    <v>9356</v>
    <v>64.564400000000006</v>
    <v>59778685.850000001</v>
    <v>ProShares:S&amp;P 500 Ex-Fnl</v>
    <v>64.564400000000006</v>
    <v>63.926499999999997</v>
    <v>64.564400000000006</v>
    <v>64.564400000000006</v>
    <v>SPXN</v>
    <v>ProShares:S&amp;P 500 Ex-Fnl (ARCX:SPXN)</v>
    <v>81</v>
    <v>753</v>
  </rv>
  <rv s="2">
    <v>9357</v>
  </rv>
  <rv s="3">
    <v>https://www.bing.com/financeapi/forcetrigger?t=a23hkr&amp;q=ARCX%3aSPXV&amp;form=skydnc</v>
    <v>Learn more on Bing</v>
  </rv>
  <rv s="17">
    <v>en-US</v>
    <v>a23hkr</v>
    <v>268435456</v>
    <v>1</v>
    <v>Powered by Refinitiv</v>
    <v>38</v>
    <v>ProShares:S&amp;P 500 Ex-HC (ARCX:SPXV)</v>
    <v>34</v>
    <v>39</v>
    <v>Finance</v>
    <v>25</v>
    <v>66.465900000000005</v>
    <v>51.95</v>
    <v>1.0704</v>
    <v>0.74119999999999997</v>
    <v>0</v>
    <v>1.1396E-2</v>
    <v>0</v>
    <v>USD</v>
    <v>NYSE Arca</v>
    <v>ARCX</v>
    <v>8.9999999999999998E-4</v>
    <v>65.783500000000004</v>
    <v>ETF</v>
    <v>45824.840277812502</v>
    <v>9359</v>
    <v>65.599999999999994</v>
    <v>29649796.91</v>
    <v>ProShares:S&amp;P 500 Ex-HC</v>
    <v>65.599999999999994</v>
    <v>65.042299999999997</v>
    <v>65.783500000000004</v>
    <v>65.783500000000004</v>
    <v>SPXV</v>
    <v>ProShares:S&amp;P 500 Ex-HC (ARCX:SPXV)</v>
    <v>227</v>
    <v>520</v>
  </rv>
  <rv s="2">
    <v>9360</v>
  </rv>
  <rv s="3">
    <v>https://www.bing.com/financeapi/forcetrigger?t=c3ipw7&amp;q=ARCX%3aFEUS&amp;form=skydnc</v>
    <v>Learn more on Bing</v>
  </rv>
  <rv s="17">
    <v>en-US</v>
    <v>c3ipw7</v>
    <v>268435456</v>
    <v>1</v>
    <v>Powered by Refinitiv</v>
    <v>38</v>
    <v>FlexShs:ESG Clim US LC C (ARCX:FEUS)</v>
    <v>34</v>
    <v>39</v>
    <v>Finance</v>
    <v>25</v>
    <v>68.435699999999997</v>
    <v>54.866399999999999</v>
    <v>1.014</v>
    <v>0.68610000000000004</v>
    <v>-2.1579999999999999E-4</v>
    <v>1.0463999999999999E-2</v>
    <v>-1.43E-2</v>
    <v>USD</v>
    <v>NYSE Arca</v>
    <v>ARCX</v>
    <v>8.9999999999999998E-4</v>
    <v>66.45</v>
    <v>ETF</v>
    <v>45824.84027780078</v>
    <v>9362</v>
    <v>66.25</v>
    <v>66788134.200000003</v>
    <v>FlexShs:ESG Clim US LC C</v>
    <v>66.36</v>
    <v>65.568200000000004</v>
    <v>66.254300000000001</v>
    <v>66.239999999999995</v>
    <v>FEUS</v>
    <v>FlexShs:ESG Clim US LC C (ARCX:FEUS)</v>
    <v>827</v>
    <v>1753</v>
  </rv>
  <rv s="2">
    <v>9363</v>
  </rv>
  <rv s="3">
    <v>https://www.bing.com/financeapi/forcetrigger?t=a25bqh&amp;q=ARCX%3aVHT&amp;form=skydnc</v>
    <v>Learn more on Bing</v>
  </rv>
  <rv s="17">
    <v>en-US</v>
    <v>a25bqh</v>
    <v>268435456</v>
    <v>1</v>
    <v>Powered by Refinitiv</v>
    <v>38</v>
    <v>Vanguard Hlth Cr Idx;ETF (ARCX:VHT)</v>
    <v>34</v>
    <v>39</v>
    <v>Finance</v>
    <v>25</v>
    <v>289.13850000000002</v>
    <v>234.11</v>
    <v>0.99990000000000001</v>
    <v>-0.64</v>
    <v>1.042E-3</v>
    <v>-2.5569999999999998E-3</v>
    <v>0.26</v>
    <v>USD</v>
    <v>NYSE Arca</v>
    <v>ARCX</v>
    <v>8.9999999999999998E-4</v>
    <v>251.54</v>
    <v>ETF</v>
    <v>45824.923789560155</v>
    <v>9365</v>
    <v>248.28</v>
    <v>15047034875</v>
    <v>Vanguard Hlth Cr Idx;ETF</v>
    <v>250.88</v>
    <v>250.27</v>
    <v>249.63</v>
    <v>249.89</v>
    <v>VHT</v>
    <v>Vanguard Hlth Cr Idx;ETF (ARCX:VHT)</v>
    <v>261969</v>
    <v>369036</v>
  </rv>
  <rv s="2">
    <v>9366</v>
  </rv>
  <rv s="3">
    <v>https://www.bing.com/financeapi/forcetrigger?t=a25hxm&amp;q=ARCX%3aVOX&amp;form=skydnc</v>
    <v>Learn more on Bing</v>
  </rv>
  <rv s="17">
    <v>en-US</v>
    <v>a25hxm</v>
    <v>268435456</v>
    <v>1</v>
    <v>Powered by Refinitiv</v>
    <v>38</v>
    <v>Vanguard Comm Indx;ETF (ARCX:VOX)</v>
    <v>34</v>
    <v>39</v>
    <v>Finance</v>
    <v>25</v>
    <v>169.6242</v>
    <v>127.35</v>
    <v>0.87080000000000002</v>
    <v>3.03</v>
    <v>-1.9399E-2</v>
    <v>1.8652999999999999E-2</v>
    <v>-3.21</v>
    <v>USD</v>
    <v>NYSE Arca</v>
    <v>ARCX</v>
    <v>8.9999999999999998E-4</v>
    <v>165.68</v>
    <v>ETF</v>
    <v>45824.8705529625</v>
    <v>9368</v>
    <v>163.94</v>
    <v>4672666944</v>
    <v>Vanguard Comm Indx;ETF</v>
    <v>163.94</v>
    <v>162.44</v>
    <v>165.47</v>
    <v>162.26</v>
    <v>VOX</v>
    <v>Vanguard Comm Indx;ETF (ARCX:VOX)</v>
    <v>292233</v>
    <v>228756</v>
  </rv>
  <rv s="2">
    <v>9369</v>
  </rv>
  <rv s="3">
    <v>https://www.bing.com/financeapi/forcetrigger?t=a1t15r&amp;q=ARCX%3aFLJH&amp;form=skydnc</v>
    <v>Learn more on Bing</v>
  </rv>
  <rv s="17">
    <v>en-US</v>
    <v>a1t15r</v>
    <v>268435456</v>
    <v>1</v>
    <v>Powered by Refinitiv</v>
    <v>38</v>
    <v>Franklin ETF:FTSE Jpn Hg (ARCX:FLJH)</v>
    <v>34</v>
    <v>39</v>
    <v>Finance</v>
    <v>25</v>
    <v>33.3583</v>
    <v>25</v>
    <v>0.39079999999999998</v>
    <v>0.26119999999999999</v>
    <v>0</v>
    <v>8.1679999999999999E-3</v>
    <v>0</v>
    <v>USD</v>
    <v>NYSE Arca</v>
    <v>ARCX</v>
    <v>8.9999999999999998E-4</v>
    <v>32.309899999999999</v>
    <v>ETF</v>
    <v>45824.840277812502</v>
    <v>9371</v>
    <v>32.08</v>
    <v>87237403.700000003</v>
    <v>Franklin ETF:FTSE Jpn Hg</v>
    <v>32.08</v>
    <v>31.98</v>
    <v>32.241199999999999</v>
    <v>32.241199999999999</v>
    <v>FLJH</v>
    <v>Franklin ETF:FTSE Jpn Hg (ARCX:FLJH)</v>
    <v>9436</v>
    <v>14467</v>
  </rv>
  <rv s="2">
    <v>9372</v>
  </rv>
  <rv s="16">
    <v>en-US</v>
    <v>cfpaxm</v>
    <v>268435456</v>
    <v>1</v>
    <v>Powered by Refinitiv</v>
    <v>36</v>
    <v>Franklin ETF:US Dv M Ind (ARCX:XUDV)</v>
    <v>24</v>
    <v>37</v>
    <v>Finance</v>
    <v>25</v>
    <v>25.7027</v>
    <v>21.4693</v>
    <v>0.17480000000000001</v>
    <v>0</v>
    <v>7.0009999999999994E-3</v>
    <v>0</v>
    <v>USD</v>
    <v>NYSE Arca</v>
    <v>ARCX</v>
    <v>8.9999999999999998E-4</v>
    <v>25.19</v>
    <v>ETF</v>
    <v>45824.840277789066</v>
    <v>25.08</v>
    <v>33592586.25</v>
    <v>Franklin ETF:US Dv M Ind</v>
    <v>25.19</v>
    <v>24.966999999999999</v>
    <v>25.1418</v>
    <v>25.1418</v>
    <v>XUDV</v>
    <v>Franklin ETF:US Dv M Ind (ARCX:XUDV)</v>
    <v>3217</v>
    <v>56066</v>
  </rv>
  <rv s="2">
    <v>9374</v>
  </rv>
  <rv s="3">
    <v>https://www.bing.com/financeapi/forcetrigger?t=but9mw&amp;q=ARCX%3aFLGV&amp;form=skydnc</v>
    <v>Learn more on Bing</v>
  </rv>
  <rv s="17">
    <v>en-US</v>
    <v>but9mw</v>
    <v>268435456</v>
    <v>1</v>
    <v>Powered by Refinitiv</v>
    <v>38</v>
    <v>Franklin ETF:US Treas Bd (ARCX:FLGV)</v>
    <v>34</v>
    <v>39</v>
    <v>Finance</v>
    <v>35</v>
    <v>21.274999999999999</v>
    <v>19.440000000000001</v>
    <v>0.8629</v>
    <v>-0.01</v>
    <v>3.4568000000000002E-2</v>
    <v>-4.9249999999999999E-4</v>
    <v>0.7</v>
    <v>USD</v>
    <v>NYSE Arca</v>
    <v>ARCX</v>
    <v>8.9999999999999998E-4</v>
    <v>20.309999999999999</v>
    <v>ETF</v>
    <v>45824.933657719528</v>
    <v>9376</v>
    <v>20.25</v>
    <v>983022516.09000003</v>
    <v>Franklin ETF:US Treas Bd</v>
    <v>20.260000000000002</v>
    <v>20.305</v>
    <v>20.295000000000002</v>
    <v>20.95</v>
    <v>FLGV</v>
    <v>Franklin ETF:US Treas Bd (ARCX:FLGV)</v>
    <v>24656</v>
    <v>59856</v>
  </rv>
  <rv s="2">
    <v>9377</v>
  </rv>
  <rv s="3">
    <v>https://www.bing.com/financeapi/forcetrigger?t=a1syoc&amp;q=ARCX%3aFLCA&amp;form=skydnc</v>
    <v>Learn more on Bing</v>
  </rv>
  <rv s="17">
    <v>en-US</v>
    <v>a1syoc</v>
    <v>268435456</v>
    <v>1</v>
    <v>Powered by Refinitiv</v>
    <v>38</v>
    <v>Franklin ETF:FTSE Canada (ARCX:FLCA)</v>
    <v>34</v>
    <v>39</v>
    <v>Finance</v>
    <v>25</v>
    <v>42.21</v>
    <v>32.08</v>
    <v>1.0918000000000001</v>
    <v>0.19</v>
    <v>0</v>
    <v>4.5630000000000002E-3</v>
    <v>0</v>
    <v>USD</v>
    <v>NYSE Arca</v>
    <v>ARCX</v>
    <v>8.9999999999999998E-4</v>
    <v>42.21</v>
    <v>ETF</v>
    <v>45824.84027780078</v>
    <v>9379</v>
    <v>41.777700000000003</v>
    <v>432778891.11000001</v>
    <v>Franklin ETF:FTSE Canada</v>
    <v>42.21</v>
    <v>41.64</v>
    <v>41.83</v>
    <v>41.83</v>
    <v>FLCA</v>
    <v>Franklin ETF:FTSE Canada (ARCX:FLCA)</v>
    <v>37141</v>
    <v>15163</v>
  </rv>
  <rv s="2">
    <v>9380</v>
  </rv>
  <rv s="3">
    <v>https://www.bing.com/financeapi/forcetrigger?t=a25icw&amp;q=ARCX%3aVPU&amp;form=skydnc</v>
    <v>Learn more on Bing</v>
  </rv>
  <rv s="17">
    <v>en-US</v>
    <v>a25icw</v>
    <v>268435456</v>
    <v>1</v>
    <v>Powered by Refinitiv</v>
    <v>38</v>
    <v>Vanguard Util Indx;ETF (ARCX:VPU)</v>
    <v>34</v>
    <v>39</v>
    <v>Finance</v>
    <v>25</v>
    <v>180.04</v>
    <v>146.44999999999999</v>
    <v>0.99039999999999995</v>
    <v>-0.84</v>
    <v>-1.3700000000000001E-3</v>
    <v>-4.7710000000000001E-3</v>
    <v>-0.24</v>
    <v>USD</v>
    <v>NYSE Arca</v>
    <v>ARCX</v>
    <v>8.9999999999999998E-4</v>
    <v>177.76499999999999</v>
    <v>ETF</v>
    <v>45824.927230786721</v>
    <v>9382</v>
    <v>174.41</v>
    <v>6936378839</v>
    <v>Vanguard Util Indx;ETF</v>
    <v>177.01</v>
    <v>176.05</v>
    <v>175.21</v>
    <v>174.97</v>
    <v>VPU</v>
    <v>Vanguard Util Indx;ETF (ARCX:VPU)</v>
    <v>134203</v>
    <v>207583</v>
  </rv>
  <rv s="2">
    <v>9383</v>
  </rv>
  <rv s="3">
    <v>https://www.bing.com/financeapi/forcetrigger?t=a25d7w&amp;q=ARCX%3aVIS&amp;form=skydnc</v>
    <v>Learn more on Bing</v>
  </rv>
  <rv s="17">
    <v>en-US</v>
    <v>a25d7w</v>
    <v>268435456</v>
    <v>1</v>
    <v>Powered by Refinitiv</v>
    <v>38</v>
    <v>Vanguard Indus Idx;ETF (ARCX:VIS)</v>
    <v>34</v>
    <v>39</v>
    <v>Finance</v>
    <v>25</v>
    <v>280.625</v>
    <v>213.25649999999999</v>
    <v>1.0289999999999999</v>
    <v>2.0099999999999998</v>
    <v>2.6440000000000001E-3</v>
    <v>7.437E-3</v>
    <v>0.72</v>
    <v>USD</v>
    <v>NYSE Arca</v>
    <v>ARCX</v>
    <v>8.9999999999999998E-4</v>
    <v>273.93849999999998</v>
    <v>ETF</v>
    <v>45824.918435277345</v>
    <v>9385</v>
    <v>271.73</v>
    <v>5488636217</v>
    <v>Vanguard Indus Idx;ETF</v>
    <v>271.83</v>
    <v>270.27999999999997</v>
    <v>272.29000000000002</v>
    <v>273.01</v>
    <v>VIS</v>
    <v>Vanguard Indus Idx;ETF (ARCX:VIS)</v>
    <v>40624</v>
    <v>90780</v>
  </rv>
  <rv s="2">
    <v>9386</v>
  </rv>
  <rv s="3">
    <v>https://www.bing.com/financeapi/forcetrigger?t=a256zr&amp;q=ARCX%3aVAW&amp;form=skydnc</v>
    <v>Learn more on Bing</v>
  </rv>
  <rv s="17">
    <v>en-US</v>
    <v>a256zr</v>
    <v>268435456</v>
    <v>1</v>
    <v>Powered by Refinitiv</v>
    <v>38</v>
    <v>Vanguard Mtrls Idx;ETF (ARCX:VAW)</v>
    <v>34</v>
    <v>39</v>
    <v>Finance</v>
    <v>25</v>
    <v>215.82</v>
    <v>161.43</v>
    <v>1.0347999999999999</v>
    <v>1.56</v>
    <v>3.0900000000000003E-4</v>
    <v>8.0979999999999993E-3</v>
    <v>0.06</v>
    <v>USD</v>
    <v>NYSE Arca</v>
    <v>ARCX</v>
    <v>8.9999999999999998E-4</v>
    <v>195.13499999999999</v>
    <v>ETF</v>
    <v>45824.922249305469</v>
    <v>9388</v>
    <v>193.78200000000001</v>
    <v>2482922719</v>
    <v>Vanguard Mtrls Idx;ETF</v>
    <v>193.98</v>
    <v>192.64</v>
    <v>194.2</v>
    <v>194.26</v>
    <v>VAW</v>
    <v>Vanguard Mtrls Idx;ETF (ARCX:VAW)</v>
    <v>40762</v>
    <v>63789</v>
  </rv>
  <rv s="2">
    <v>9389</v>
  </rv>
  <rv s="3">
    <v>https://www.bing.com/financeapi/forcetrigger?t=a1t18m&amp;q=ARCX%3aFLJP&amp;form=skydnc</v>
    <v>Learn more on Bing</v>
  </rv>
  <rv s="17">
    <v>en-US</v>
    <v>a1t18m</v>
    <v>268435456</v>
    <v>1</v>
    <v>Powered by Refinitiv</v>
    <v>38</v>
    <v>Franklin ETF:FTSE Jpn (ARCX:FLJP)</v>
    <v>34</v>
    <v>39</v>
    <v>Finance</v>
    <v>25</v>
    <v>32.15</v>
    <v>25.740100000000002</v>
    <v>0.96630000000000005</v>
    <v>0.03</v>
    <v>1.1377999999999999E-2</v>
    <v>9.4909999999999992E-4</v>
    <v>0.36</v>
    <v>USD</v>
    <v>NYSE Arca</v>
    <v>ARCX</v>
    <v>8.9999999999999998E-4</v>
    <v>31.885000000000002</v>
    <v>ETF</v>
    <v>45824.893574062502</v>
    <v>9391</v>
    <v>31.614999999999998</v>
    <v>2160557257.0300002</v>
    <v>Franklin ETF:FTSE Jpn</v>
    <v>31.77</v>
    <v>31.61</v>
    <v>31.64</v>
    <v>32</v>
    <v>FLJP</v>
    <v>Franklin ETF:FTSE Jpn (ARCX:FLJP)</v>
    <v>319774</v>
    <v>501636</v>
  </rv>
  <rv s="2">
    <v>9392</v>
  </rv>
  <rv s="16">
    <v>en-US</v>
    <v>ccr6ec</v>
    <v>268435456</v>
    <v>1</v>
    <v>Powered by Refinitiv</v>
    <v>36</v>
    <v>Inspire 500 (ARCX:PTL)</v>
    <v>24</v>
    <v>37</v>
    <v>Finance</v>
    <v>25</v>
    <v>229.12</v>
    <v>177.91200000000001</v>
    <v>1.43</v>
    <v>0</v>
    <v>6.3959999999999998E-3</v>
    <v>0</v>
    <v>USD</v>
    <v>NYSE Arca</v>
    <v>ARCX</v>
    <v>8.9999999999999998E-4</v>
    <v>226.21</v>
    <v>ETF</v>
    <v>45824.840277789066</v>
    <v>224.73410000000001</v>
    <v>335803535.55000001</v>
    <v>Inspire 500</v>
    <v>225.45500000000001</v>
    <v>223.57</v>
    <v>225</v>
    <v>225</v>
    <v>PTL</v>
    <v>Inspire 500 (ARCX:PTL)</v>
    <v>6782</v>
    <v>9834</v>
  </rv>
  <rv s="2">
    <v>9394</v>
  </rv>
  <rv s="3">
    <v>https://www.bing.com/financeapi/forcetrigger?t=a258pr&amp;q=ARCX%3aVDC&amp;form=skydnc</v>
    <v>Learn more on Bing</v>
  </rv>
  <rv s="17">
    <v>en-US</v>
    <v>a258pr</v>
    <v>268435456</v>
    <v>1</v>
    <v>Powered by Refinitiv</v>
    <v>38</v>
    <v>Vanguard Cnsmr Stp;ETF (ARCX:VDC)</v>
    <v>34</v>
    <v>39</v>
    <v>Finance</v>
    <v>25</v>
    <v>226.64</v>
    <v>201.34719999999999</v>
    <v>0.98899999999999999</v>
    <v>0.59</v>
    <v>3.6480000000000002E-3</v>
    <v>2.6969999999999997E-3</v>
    <v>0.8</v>
    <v>USD</v>
    <v>NYSE Arca</v>
    <v>ARCX</v>
    <v>8.9999999999999998E-4</v>
    <v>221.22810000000001</v>
    <v>ETF</v>
    <v>45824.925221608595</v>
    <v>9396</v>
    <v>218.94</v>
    <v>7665976499</v>
    <v>Vanguard Cnsmr Stp;ETF</v>
    <v>219.25</v>
    <v>218.73</v>
    <v>219.32</v>
    <v>220.12</v>
    <v>VDC</v>
    <v>Vanguard Cnsmr Stp;ETF (ARCX:VDC)</v>
    <v>92507</v>
    <v>153930</v>
  </rv>
  <rv s="2">
    <v>9397</v>
  </rv>
  <rv s="3">
    <v>https://www.bing.com/financeapi/forcetrigger?t=a23hf2&amp;q=ARCX%3aSPXT&amp;form=skydnc</v>
    <v>Learn more on Bing</v>
  </rv>
  <rv s="17">
    <v>en-US</v>
    <v>a23hf2</v>
    <v>268435456</v>
    <v>1</v>
    <v>Powered by Refinitiv</v>
    <v>38</v>
    <v>ProShares:S&amp;P 500 Ex-Tch (ARCX:SPXT)</v>
    <v>34</v>
    <v>39</v>
    <v>Finance</v>
    <v>25</v>
    <v>97.62</v>
    <v>79.66</v>
    <v>0.90029999999999999</v>
    <v>0.74</v>
    <v>0</v>
    <v>7.9039999999999996E-3</v>
    <v>0</v>
    <v>USD</v>
    <v>NYSE Arca</v>
    <v>ARCX</v>
    <v>8.9999999999999998E-4</v>
    <v>94.74</v>
    <v>ETF</v>
    <v>45824.840277812502</v>
    <v>9399</v>
    <v>94.251000000000005</v>
    <v>207331443.40000001</v>
    <v>ProShares:S&amp;P 500 Ex-Tch</v>
    <v>94.38</v>
    <v>93.624399999999994</v>
    <v>94.364400000000003</v>
    <v>94.364400000000003</v>
    <v>SPXT</v>
    <v>ProShares:S&amp;P 500 Ex-Tch (ARCX:SPXT)</v>
    <v>5183</v>
    <v>6747</v>
  </rv>
  <rv s="2">
    <v>9400</v>
  </rv>
  <rv s="3">
    <v>https://www.bing.com/financeapi/forcetrigger?t=a1voar&amp;q=ARCX%3aIPAC&amp;form=skydnc</v>
    <v>Learn more on Bing</v>
  </rv>
  <rv s="17">
    <v>en-US</v>
    <v>a1voar</v>
    <v>268435456</v>
    <v>1</v>
    <v>Powered by Refinitiv</v>
    <v>38</v>
    <v>iShares:Core MSCI Pac (ARCX:IPAC)</v>
    <v>34</v>
    <v>39</v>
    <v>Finance</v>
    <v>25</v>
    <v>68.520200000000003</v>
    <v>54.895000000000003</v>
    <v>0.91879999999999995</v>
    <v>0.317</v>
    <v>0</v>
    <v>4.7299999999999998E-3</v>
    <v>0</v>
    <v>USD</v>
    <v>NYSE Arca</v>
    <v>ARCX</v>
    <v>8.9999999999999998E-4</v>
    <v>67.740600000000001</v>
    <v>ETF</v>
    <v>45824.840277812502</v>
    <v>9402</v>
    <v>67.25</v>
    <v>2176534604.1100001</v>
    <v>iShares:Core MSCI Pac</v>
    <v>67.39</v>
    <v>67.013000000000005</v>
    <v>67.33</v>
    <v>67.33</v>
    <v>IPAC</v>
    <v>iShares:Core MSCI Pac (ARCX:IPAC)</v>
    <v>399687</v>
    <v>83929</v>
  </rv>
  <rv s="2">
    <v>9403</v>
  </rv>
  <rv s="3">
    <v>https://www.bing.com/financeapi/forcetrigger?t=a1ujgh&amp;q=ARCX%3aHDEF&amp;form=skydnc</v>
    <v>Learn more on Bing</v>
  </rv>
  <rv s="17">
    <v>en-US</v>
    <v>a1ujgh</v>
    <v>268435456</v>
    <v>1</v>
    <v>Powered by Refinitiv</v>
    <v>38</v>
    <v>Xtrackers MSCI EAFE HDY (ARCX:HDEF)</v>
    <v>34</v>
    <v>39</v>
    <v>Finance</v>
    <v>25</v>
    <v>29.41</v>
    <v>23.82</v>
    <v>0.85609999999999997</v>
    <v>-0.01</v>
    <v>0</v>
    <v>-3.435E-4</v>
    <v>0</v>
    <v>USD</v>
    <v>NYSE Arca</v>
    <v>ARCX</v>
    <v>8.9999999999999998E-4</v>
    <v>29.41</v>
    <v>ETF</v>
    <v>45824.840277812502</v>
    <v>9405</v>
    <v>29.1</v>
    <v>2011112627.3800001</v>
    <v>Xtrackers MSCI EAFE HDY</v>
    <v>29.36</v>
    <v>29.11</v>
    <v>29.1</v>
    <v>29.1</v>
    <v>HDEF</v>
    <v>Xtrackers MSCI EAFE HDY (ARCX:HDEF)</v>
    <v>150131</v>
    <v>199541</v>
  </rv>
  <rv s="2">
    <v>9406</v>
  </rv>
  <rv s="3">
    <v>https://www.bing.com/financeapi/forcetrigger?t=a1mszr&amp;q=ARCX%3aSPGM&amp;form=skydnc</v>
    <v>Learn more on Bing</v>
  </rv>
  <rv s="17">
    <v>en-US</v>
    <v>a1mszr</v>
    <v>268435456</v>
    <v>1</v>
    <v>Powered by Refinitiv</v>
    <v>38</v>
    <v>SPDR Ptf MSCI Gl Mk (ARCX:SPGM)</v>
    <v>34</v>
    <v>39</v>
    <v>Finance</v>
    <v>25</v>
    <v>67.75</v>
    <v>54.21</v>
    <v>1.0041</v>
    <v>0.55000000000000004</v>
    <v>0</v>
    <v>8.2310000000000005E-3</v>
    <v>0</v>
    <v>USD</v>
    <v>NYSE Arca</v>
    <v>ARCX</v>
    <v>8.9999999999999998E-4</v>
    <v>67.663200000000003</v>
    <v>ETF</v>
    <v>45824.840277812502</v>
    <v>9408</v>
    <v>67.23</v>
    <v>1047209766.0599999</v>
    <v>SPDR Ptf MSCI Gl Mk</v>
    <v>67.23</v>
    <v>66.819999999999993</v>
    <v>67.37</v>
    <v>67.37</v>
    <v>SPGM</v>
    <v>SPDR Ptf MSCI Gl Mk (ARCX:SPGM)</v>
    <v>36125</v>
    <v>74088</v>
  </rv>
  <rv s="2">
    <v>9409</v>
  </rv>
  <rv s="3">
    <v>https://www.bing.com/financeapi/forcetrigger?t=c2ew7w&amp;q=ARCX%3aDFUS&amp;form=skydnc</v>
    <v>Learn more on Bing</v>
  </rv>
  <rv s="17">
    <v>en-US</v>
    <v>c2ew7w</v>
    <v>268435456</v>
    <v>1</v>
    <v>Powered by Refinitiv</v>
    <v>38</v>
    <v>DFA US Equity Mkt (ARCX:DFUS)</v>
    <v>34</v>
    <v>39</v>
    <v>Finance</v>
    <v>35</v>
    <v>66.78</v>
    <v>52.095300000000002</v>
    <v>1.0017</v>
    <v>0.63</v>
    <v>-1.7297E-2</v>
    <v>9.7389999999999994E-3</v>
    <v>-1.1299999999999999</v>
    <v>USD</v>
    <v>NYSE Arca</v>
    <v>ARCX</v>
    <v>8.9999999999999998E-4</v>
    <v>65.499899999999997</v>
    <v>ETF</v>
    <v>45824.942012881249</v>
    <v>9411</v>
    <v>65.069999999999993</v>
    <v>14544699274.200001</v>
    <v>DFA US Equity Mkt</v>
    <v>65.069999999999993</v>
    <v>64.69</v>
    <v>65.319999999999993</v>
    <v>64.2</v>
    <v>DFUS</v>
    <v>DFA US Equity Mkt (ARCX:DFUS)</v>
    <v>260217</v>
    <v>394488</v>
  </rv>
  <rv s="2">
    <v>9412</v>
  </rv>
  <rv s="3">
    <v>https://www.bing.com/financeapi/forcetrigger?t=a1szf2&amp;q=ARCX%3aFLGB&amp;form=skydnc</v>
    <v>Learn more on Bing</v>
  </rv>
  <rv s="17">
    <v>en-US</v>
    <v>a1szf2</v>
    <v>268435456</v>
    <v>1</v>
    <v>Powered by Refinitiv</v>
    <v>38</v>
    <v>Franklin ETF:FTSE UK (ARCX:FLGB)</v>
    <v>34</v>
    <v>39</v>
    <v>Finance</v>
    <v>25</v>
    <v>31.3505</v>
    <v>25.095600000000001</v>
    <v>0.86529999999999996</v>
    <v>0.03</v>
    <v>0</v>
    <v>9.6679999999999997E-4</v>
    <v>0</v>
    <v>USD</v>
    <v>NYSE Arca</v>
    <v>ARCX</v>
    <v>8.9999999999999998E-4</v>
    <v>31.3505</v>
    <v>ETF</v>
    <v>45824.840277812502</v>
    <v>9414</v>
    <v>31.05</v>
    <v>795758222.96000004</v>
    <v>Franklin ETF:FTSE UK</v>
    <v>31.32</v>
    <v>31.03</v>
    <v>31.06</v>
    <v>31.06</v>
    <v>FLGB</v>
    <v>Franklin ETF:FTSE UK (ARCX:FLGB)</v>
    <v>54620</v>
    <v>72452</v>
  </rv>
  <rv s="2">
    <v>9415</v>
  </rv>
  <rv s="3">
    <v>https://www.bing.com/financeapi/forcetrigger?t=a23gzr&amp;q=ARCX%3aSPXE&amp;form=skydnc</v>
    <v>Learn more on Bing</v>
  </rv>
  <rv s="17">
    <v>en-US</v>
    <v>a23gzr</v>
    <v>268435456</v>
    <v>1</v>
    <v>Powered by Refinitiv</v>
    <v>38</v>
    <v>ProShares:S&amp;P 500 Ex-Eng (ARCX:SPXE)</v>
    <v>34</v>
    <v>39</v>
    <v>Finance</v>
    <v>25</v>
    <v>66.144999999999996</v>
    <v>52.4</v>
    <v>1.002</v>
    <v>0.67869999999999997</v>
    <v>0</v>
    <v>1.0548E-2</v>
    <v>0</v>
    <v>USD</v>
    <v>NYSE Arca</v>
    <v>ARCX</v>
    <v>8.9999999999999998E-4</v>
    <v>65.14</v>
    <v>ETF</v>
    <v>45824.840277812502</v>
    <v>9417</v>
    <v>64.900000000000006</v>
    <v>63826027.649999999</v>
    <v>ProShares:S&amp;P 500 Ex-Eng</v>
    <v>64.900000000000006</v>
    <v>64.344499999999996</v>
    <v>65.023200000000003</v>
    <v>65.023200000000003</v>
    <v>SPXE</v>
    <v>ProShares:S&amp;P 500 Ex-Eng (ARCX:SPXE)</v>
    <v>857</v>
    <v>2163</v>
  </rv>
  <rv s="2">
    <v>9418</v>
  </rv>
  <rv s="3">
    <v>https://www.bing.com/financeapi/forcetrigger?t=a1u8lh&amp;q=BATS%3aGSEW&amp;form=skydnc</v>
    <v>Learn more on Bing</v>
  </rv>
  <rv s="17">
    <v>en-US</v>
    <v>a1u8lh</v>
    <v>268435456</v>
    <v>1</v>
    <v>Powered by Refinitiv</v>
    <v>38</v>
    <v>Goldman:Eql Wgt US LC Eq (BATS:GSEW)</v>
    <v>34</v>
    <v>39</v>
    <v>Finance</v>
    <v>17</v>
    <v>83.11</v>
    <v>65.880099999999999</v>
    <v>0.91449999999999998</v>
    <v>0.63</v>
    <v>0</v>
    <v>7.9229999999999995E-3</v>
    <v>0</v>
    <v>USD</v>
    <v>CBOE BZX Exchange</v>
    <v>BATS</v>
    <v>8.9999999999999998E-4</v>
    <v>80.452500000000001</v>
    <v>ETF</v>
    <v>45824.840303784375</v>
    <v>9420</v>
    <v>79.930000000000007</v>
    <v>1231803351.96</v>
    <v>Goldman:Eql Wgt US LC Eq</v>
    <v>79.930000000000007</v>
    <v>79.52</v>
    <v>80.150000000000006</v>
    <v>80.150000000000006</v>
    <v>GSEW</v>
    <v>Goldman:Eql Wgt US LC Eq (BATS:GSEW)</v>
    <v>24037</v>
    <v>65839</v>
  </rv>
  <rv s="2">
    <v>9421</v>
  </rv>
  <rv s="3">
    <v>https://www.bing.com/financeapi/forcetrigger?t=a258bh&amp;q=ARCX%3aVCR&amp;form=skydnc</v>
    <v>Learn more on Bing</v>
  </rv>
  <rv s="17">
    <v>en-US</v>
    <v>a258bh</v>
    <v>268435456</v>
    <v>1</v>
    <v>Powered by Refinitiv</v>
    <v>38</v>
    <v>Vanguard Cnsmr Dis;ETF (ARCX:VCR)</v>
    <v>34</v>
    <v>39</v>
    <v>Finance</v>
    <v>25</v>
    <v>402.25</v>
    <v>284.83999999999997</v>
    <v>0.9829</v>
    <v>4.6500000000000004</v>
    <v>-1.3367E-2</v>
    <v>1.3202999999999999E-2</v>
    <v>-4.7699999999999996</v>
    <v>USD</v>
    <v>NYSE Arca</v>
    <v>ARCX</v>
    <v>8.9999999999999998E-4</v>
    <v>357.09</v>
    <v>ETF</v>
    <v>45824.907479849222</v>
    <v>9423</v>
    <v>354.33</v>
    <v>5817810662</v>
    <v>Vanguard Cnsmr Dis;ETF</v>
    <v>354.75</v>
    <v>352.19</v>
    <v>356.84</v>
    <v>352.07</v>
    <v>VCR</v>
    <v>Vanguard Cnsmr Dis;ETF (ARCX:VCR)</v>
    <v>56839</v>
    <v>75440</v>
  </rv>
  <rv s="2">
    <v>9424</v>
  </rv>
  <rv s="3">
    <v>https://www.bing.com/financeapi/forcetrigger?t=bjrdw7&amp;q=BATS%3aESGV&amp;form=skydnc</v>
    <v>Learn more on Bing</v>
  </rv>
  <rv s="17">
    <v>en-US</v>
    <v>bjrdw7</v>
    <v>268435456</v>
    <v>1</v>
    <v>Powered by Refinitiv</v>
    <v>38</v>
    <v>Vanguard ESG US Stock (BATS:ESGV)</v>
    <v>34</v>
    <v>39</v>
    <v>Finance</v>
    <v>17</v>
    <v>109.62</v>
    <v>84.41</v>
    <v>1.036</v>
    <v>1.1599999999999999</v>
    <v>4.2230000000000002E-3</v>
    <v>1.1006999999999999E-2</v>
    <v>0.45</v>
    <v>USD</v>
    <v>CBOE BZX Exchange</v>
    <v>BATS</v>
    <v>8.9999999999999998E-4</v>
    <v>106.84</v>
    <v>ETF</v>
    <v>45824.873897314064</v>
    <v>9426</v>
    <v>106.11</v>
    <v>10119897908</v>
    <v>Vanguard ESG US Stock</v>
    <v>106.11</v>
    <v>105.39</v>
    <v>106.55</v>
    <v>107</v>
    <v>ESGV</v>
    <v>Vanguard ESG US Stock (BATS:ESGV)</v>
    <v>148939</v>
    <v>219670</v>
  </rv>
  <rv s="2">
    <v>9427</v>
  </rv>
  <rv s="3">
    <v>https://www.bing.com/financeapi/forcetrigger?t=a1sc2w&amp;q=ARCX%3aEUSA&amp;form=skydnc</v>
    <v>Learn more on Bing</v>
  </rv>
  <rv s="17">
    <v>en-US</v>
    <v>a1sc2w</v>
    <v>268435456</v>
    <v>1</v>
    <v>Powered by Refinitiv</v>
    <v>38</v>
    <v>iShares:MSCI USA EW (ARCX:EUSA)</v>
    <v>34</v>
    <v>39</v>
    <v>Finance</v>
    <v>25</v>
    <v>102.53</v>
    <v>81.38</v>
    <v>0.93879999999999997</v>
    <v>0.88700000000000001</v>
    <v>0</v>
    <v>9.2370000000000004E-3</v>
    <v>0</v>
    <v>USD</v>
    <v>NYSE Arca</v>
    <v>ARCX</v>
    <v>8.9999999999999998E-4</v>
    <v>97.32</v>
    <v>ETF</v>
    <v>45824.840277823438</v>
    <v>9429</v>
    <v>96.724999999999994</v>
    <v>1435650704.0799999</v>
    <v>iShares:MSCI USA EW</v>
    <v>96.74</v>
    <v>96.022999999999996</v>
    <v>96.91</v>
    <v>96.91</v>
    <v>EUSA</v>
    <v>iShares:MSCI USA EW (ARCX:EUSA)</v>
    <v>27899</v>
    <v>65142</v>
  </rv>
  <rv s="2">
    <v>9430</v>
  </rv>
  <rv s="3">
    <v>https://www.bing.com/financeapi/forcetrigger?t=a1u9f2&amp;q=ARCX%3aGSLC&amp;form=skydnc</v>
    <v>Learn more on Bing</v>
  </rv>
  <rv s="17">
    <v>en-US</v>
    <v>a1u9f2</v>
    <v>268435456</v>
    <v>1</v>
    <v>Powered by Refinitiv</v>
    <v>38</v>
    <v>Goldman:AB US Lg Cap Eq (ARCX:GSLC)</v>
    <v>34</v>
    <v>39</v>
    <v>Finance</v>
    <v>25</v>
    <v>121</v>
    <v>94.876300000000001</v>
    <v>0.98170000000000002</v>
    <v>1.26</v>
    <v>-6.7719999999999998E-4</v>
    <v>1.0781000000000001E-2</v>
    <v>-0.08</v>
    <v>USD</v>
    <v>NYSE Arca</v>
    <v>ARCX</v>
    <v>8.9999999999999998E-4</v>
    <v>118.47</v>
    <v>ETF</v>
    <v>45824.840277812502</v>
    <v>9432</v>
    <v>117.59</v>
    <v>13229999521.879999</v>
    <v>Goldman:AB US Lg Cap Eq</v>
    <v>117.59</v>
    <v>116.87</v>
    <v>118.13</v>
    <v>118.05</v>
    <v>GSLC</v>
    <v>Goldman:AB US Lg Cap Eq (ARCX:GSLC)</v>
    <v>911573</v>
    <v>236684</v>
  </rv>
  <rv s="2">
    <v>9433</v>
  </rv>
  <rv s="3">
    <v>https://www.bing.com/financeapi/forcetrigger?t=bpb1gh&amp;q=ARCX%3aUSSG&amp;form=skydnc</v>
    <v>Learn more on Bing</v>
  </rv>
  <rv s="17">
    <v>en-US</v>
    <v>bpb1gh</v>
    <v>268435456</v>
    <v>1</v>
    <v>Powered by Refinitiv</v>
    <v>38</v>
    <v>Xtrackers MSCI US SE (ARCX:USSG)</v>
    <v>34</v>
    <v>39</v>
    <v>Finance</v>
    <v>25</v>
    <v>56.71</v>
    <v>44.1</v>
    <v>1.0174000000000001</v>
    <v>0.73</v>
    <v>0</v>
    <v>1.3302000000000001E-2</v>
    <v>0</v>
    <v>USD</v>
    <v>NYSE Arca</v>
    <v>ARCX</v>
    <v>8.9999999999999998E-4</v>
    <v>55.6783</v>
    <v>ETF</v>
    <v>45824.840277812502</v>
    <v>9435</v>
    <v>55.33</v>
    <v>536617141</v>
    <v>Xtrackers MSCI US SE</v>
    <v>55.33</v>
    <v>54.88</v>
    <v>55.61</v>
    <v>55.61</v>
    <v>USSG</v>
    <v>Xtrackers MSCI US SE (ARCX:USSG)</v>
    <v>7501</v>
    <v>16854</v>
  </rv>
  <rv s="2">
    <v>9436</v>
  </rv>
  <rv s="3">
    <v>https://www.bing.com/financeapi/forcetrigger?t=bua727&amp;q=ARCX%3aKOKU&amp;form=skydnc</v>
    <v>Learn more on Bing</v>
  </rv>
  <rv s="17">
    <v>en-US</v>
    <v>bua727</v>
    <v>268435456</v>
    <v>1</v>
    <v>Powered by Refinitiv</v>
    <v>38</v>
    <v>Xtrackers MSCI Kokusai (ARCX:KOKU)</v>
    <v>34</v>
    <v>39</v>
    <v>Finance</v>
    <v>25</v>
    <v>108.0822</v>
    <v>86.88</v>
    <v>1.0124</v>
    <v>1.3107</v>
    <v>0</v>
    <v>1.2322999999999999E-2</v>
    <v>0</v>
    <v>USD</v>
    <v>NYSE Arca</v>
    <v>ARCX</v>
    <v>8.9999999999999998E-4</v>
    <v>107.67140000000001</v>
    <v>ETF</v>
    <v>45824.84027780078</v>
    <v>9438</v>
    <v>107.67140000000001</v>
    <v>637322252.40999997</v>
    <v>Xtrackers MSCI Kokusai</v>
    <v>107.67140000000001</v>
    <v>106.36069999999999</v>
    <v>107.67140000000001</v>
    <v>107.67140000000001</v>
    <v>KOKU</v>
    <v>Xtrackers MSCI Kokusai (ARCX:KOKU)</v>
    <v>141</v>
    <v>959</v>
  </rv>
  <rv s="2">
    <v>9439</v>
  </rv>
  <rv s="3">
    <v>https://www.bing.com/financeapi/forcetrigger?t=a25bf2&amp;q=ARCX%3aVGT&amp;form=skydnc</v>
    <v>Learn more on Bing</v>
  </rv>
  <rv s="17">
    <v>en-US</v>
    <v>a25bf2</v>
    <v>268435456</v>
    <v>1</v>
    <v>Powered by Refinitiv</v>
    <v>38</v>
    <v>Vanguard InfoTch Idx;ETF (ARCX:VGT)</v>
    <v>34</v>
    <v>39</v>
    <v>Finance</v>
    <v>35</v>
    <v>648.76</v>
    <v>451</v>
    <v>0.98260000000000003</v>
    <v>10.79</v>
    <v>-1.9719999999999998E-3</v>
    <v>1.7311E-2</v>
    <v>-1.25</v>
    <v>USD</v>
    <v>NYSE Arca</v>
    <v>ARCX</v>
    <v>8.9999999999999998E-4</v>
    <v>635.58000000000004</v>
    <v>ETF</v>
    <v>45824.942654270315</v>
    <v>9441</v>
    <v>627.94000000000005</v>
    <v>85573205708</v>
    <v>Vanguard InfoTch Idx;ETF</v>
    <v>627.94000000000005</v>
    <v>623.29</v>
    <v>634.08000000000004</v>
    <v>632.6</v>
    <v>VGT</v>
    <v>Vanguard InfoTch Idx;ETF (ARCX:VGT)</v>
    <v>511771</v>
    <v>539058</v>
  </rv>
  <rv s="2">
    <v>9442</v>
  </rv>
  <rv s="3">
    <v>https://www.bing.com/financeapi/forcetrigger?t=bt8ujc&amp;q=ARCX%3aIQSU&amp;form=skydnc</v>
    <v>Learn more on Bing</v>
  </rv>
  <rv s="17">
    <v>en-US</v>
    <v>bt8ujc</v>
    <v>268435456</v>
    <v>1</v>
    <v>Powered by Refinitiv</v>
    <v>38</v>
    <v>NYLI:Cndrm US LCE (ARCX:IQSU)</v>
    <v>34</v>
    <v>39</v>
    <v>Finance</v>
    <v>25</v>
    <v>50.7438</v>
    <v>39.33</v>
    <v>1.0217000000000001</v>
    <v>0.54749999999999999</v>
    <v>0</v>
    <v>1.1402000000000001E-2</v>
    <v>0</v>
    <v>USD</v>
    <v>NYSE Arca</v>
    <v>ARCX</v>
    <v>8.9999999999999998E-4</v>
    <v>48.75</v>
    <v>ETF</v>
    <v>45824.840277812502</v>
    <v>9444</v>
    <v>48.4</v>
    <v>347834891.63999999</v>
    <v>NYLI:Cndrm US LCE</v>
    <v>48.4</v>
    <v>48.019100000000002</v>
    <v>48.566600000000001</v>
    <v>48.566600000000001</v>
    <v>IQSU</v>
    <v>NYLI:Cndrm US LCE (ARCX:IQSU)</v>
    <v>855</v>
    <v>17421</v>
  </rv>
  <rv s="2">
    <v>9445</v>
  </rv>
  <rv s="16">
    <v>en-US</v>
    <v>cfd58m</v>
    <v>268435456</v>
    <v>1</v>
    <v>Powered by Refinitiv</v>
    <v>36</v>
    <v>Invesco MSCI NA Climate (ARCX:KLMN)</v>
    <v>24</v>
    <v>37</v>
    <v>Finance</v>
    <v>25</v>
    <v>25.268599999999999</v>
    <v>20.355699999999999</v>
    <v>0.21959999999999999</v>
    <v>2.362E-3</v>
    <v>8.914E-3</v>
    <v>5.8700000000000002E-2</v>
    <v>USD</v>
    <v>NYSE Arca</v>
    <v>ARCX</v>
    <v>8.9999999999999998E-4</v>
    <v>24.856100000000001</v>
    <v>ETF</v>
    <v>45824.840277789066</v>
    <v>24.856100000000001</v>
    <v>2463622605.3200002</v>
    <v>Invesco MSCI NA Climate</v>
    <v>24.856100000000001</v>
    <v>24.636500000000002</v>
    <v>24.856100000000001</v>
    <v>24.9148</v>
    <v>KLMN</v>
    <v>Invesco MSCI NA Climate (ARCX:KLMN)</v>
    <v>7</v>
    <v>892008</v>
  </rv>
  <rv s="2">
    <v>9447</v>
  </rv>
  <rv s="16">
    <v>en-US</v>
    <v>cekzww</v>
    <v>268435456</v>
    <v>1</v>
    <v>Powered by Refinitiv</v>
    <v>36</v>
    <v>EA:Research Affiliates D (XNAS:NIXT)</v>
    <v>24</v>
    <v>37</v>
    <v>Finance</v>
    <v>25</v>
    <v>28.16</v>
    <v>19.510000000000002</v>
    <v>0.40589999999999998</v>
    <v>0</v>
    <v>1.7016E-2</v>
    <v>0</v>
    <v>USD</v>
    <v>Nasdaq Stock Market</v>
    <v>XNAS</v>
    <v>8.9999999999999998E-4</v>
    <v>24.32</v>
    <v>ETF</v>
    <v>45824.84375021953</v>
    <v>23.9</v>
    <v>30943330.109999999</v>
    <v>EA:Research Affiliates D</v>
    <v>23.9</v>
    <v>23.854099999999999</v>
    <v>24.26</v>
    <v>24.26</v>
    <v>NIXT</v>
    <v>EA:Research Affiliates D (XNAS:NIXT)</v>
    <v>841</v>
    <v>5947</v>
  </rv>
  <rv s="2">
    <v>9449</v>
  </rv>
  <rv s="3">
    <v>https://www.bing.com/financeapi/forcetrigger?t=a1szqh&amp;q=ARCX%3aFLHK&amp;form=skydnc</v>
    <v>Learn more on Bing</v>
  </rv>
  <rv s="17">
    <v>en-US</v>
    <v>a1szqh</v>
    <v>268435456</v>
    <v>1</v>
    <v>Powered by Refinitiv</v>
    <v>38</v>
    <v>Franklin ETF:FTSE HK (ARCX:FLHK)</v>
    <v>34</v>
    <v>39</v>
    <v>Finance</v>
    <v>25</v>
    <v>21.024999999999999</v>
    <v>15.395099999999999</v>
    <v>0.86209999999999998</v>
    <v>0.1366</v>
    <v>0</v>
    <v>6.8469999999999998E-3</v>
    <v>0</v>
    <v>USD</v>
    <v>NYSE Arca</v>
    <v>ARCX</v>
    <v>8.9999999999999998E-4</v>
    <v>20.16</v>
    <v>ETF</v>
    <v>45824.840277812502</v>
    <v>9451</v>
    <v>20.086600000000001</v>
    <v>13530400.75</v>
    <v>Franklin ETF:FTSE HK</v>
    <v>20.100000000000001</v>
    <v>19.95</v>
    <v>20.086600000000001</v>
    <v>20.086600000000001</v>
    <v>FLHK</v>
    <v>Franklin ETF:FTSE HK (ARCX:FLHK)</v>
    <v>13507</v>
    <v>5706</v>
  </rv>
  <rv s="2">
    <v>9452</v>
  </rv>
  <rv s="3">
    <v>https://www.bing.com/financeapi/forcetrigger?t=a1vbvh&amp;q=ARCX%3aIEUR&amp;form=skydnc</v>
    <v>Learn more on Bing</v>
  </rv>
  <rv s="17">
    <v>en-US</v>
    <v>a1vbvh</v>
    <v>268435456</v>
    <v>1</v>
    <v>Powered by Refinitiv</v>
    <v>38</v>
    <v>iShares:Core MSCI Europe (ARCX:IEUR)</v>
    <v>34</v>
    <v>39</v>
    <v>Finance</v>
    <v>25</v>
    <v>67.34</v>
    <v>53.17</v>
    <v>1.0639000000000001</v>
    <v>0.29099999999999998</v>
    <v>1.3030999999999999E-2</v>
    <v>4.4809999999999997E-3</v>
    <v>0.85</v>
    <v>USD</v>
    <v>NYSE Arca</v>
    <v>ARCX</v>
    <v>8.9999999999999998E-4</v>
    <v>65.84</v>
    <v>ETF</v>
    <v>45824.865624525002</v>
    <v>9454</v>
    <v>65.202600000000004</v>
    <v>6709234587.1000004</v>
    <v>iShares:Core MSCI Europe</v>
    <v>65.56</v>
    <v>64.938999999999993</v>
    <v>65.23</v>
    <v>66.08</v>
    <v>IEUR</v>
    <v>iShares:Core MSCI Europe (ARCX:IEUR)</v>
    <v>1554455</v>
    <v>1096867</v>
  </rv>
  <rv s="2">
    <v>9455</v>
  </rv>
  <rv s="3">
    <v>https://www.bing.com/financeapi/forcetrigger?t=a1sz3m&amp;q=ARCX%3aFLEH&amp;form=skydnc</v>
    <v>Learn more on Bing</v>
  </rv>
  <rv s="17">
    <v>en-US</v>
    <v>a1sz3m</v>
    <v>268435456</v>
    <v>1</v>
    <v>Powered by Refinitiv</v>
    <v>38</v>
    <v>Franklin ETF:FTSE Euro (ARCX:FLEU)</v>
    <v>34</v>
    <v>39</v>
    <v>Finance</v>
    <v>25</v>
    <v>31.315000000000001</v>
    <v>23.5</v>
    <v>0.85319999999999996</v>
    <v>0.28499999999999998</v>
    <v>0</v>
    <v>9.3889999999999998E-3</v>
    <v>0</v>
    <v>USD</v>
    <v>NYSE Arca</v>
    <v>ARCX</v>
    <v>8.9999999999999998E-4</v>
    <v>30.93</v>
    <v>ETF</v>
    <v>45824.840277812502</v>
    <v>9457</v>
    <v>30.64</v>
    <v>36302561.979999997</v>
    <v>Franklin ETF:FTSE Euro</v>
    <v>30.87</v>
    <v>30.355</v>
    <v>30.64</v>
    <v>30.64</v>
    <v>FLEU</v>
    <v>Franklin ETF:FTSE Euro (ARCX:FLEU)</v>
    <v>14656</v>
    <v>23988</v>
  </rv>
  <rv s="2">
    <v>9458</v>
  </rv>
  <rv s="3">
    <v>https://www.bing.com/financeapi/forcetrigger?t=b1dw77&amp;q=BATS%3aBBEU&amp;form=skydnc</v>
    <v>Learn more on Bing</v>
  </rv>
  <rv s="17">
    <v>en-US</v>
    <v>b1dw77</v>
    <v>268435456</v>
    <v>1</v>
    <v>Powered by Refinitiv</v>
    <v>38</v>
    <v>JPMorgan:BB Europe (BATS:BBEU)</v>
    <v>34</v>
    <v>39</v>
    <v>Finance</v>
    <v>17</v>
    <v>68.685000000000002</v>
    <v>54.58</v>
    <v>1.0422</v>
    <v>0.19</v>
    <v>7.9730000000000009E-3</v>
    <v>2.813E-3</v>
    <v>0.54</v>
    <v>USD</v>
    <v>CBOE BZX Exchange</v>
    <v>BATS</v>
    <v>8.9999999999999998E-4</v>
    <v>68.385000000000005</v>
    <v>ETF</v>
    <v>45824.893377950779</v>
    <v>9460</v>
    <v>67.7</v>
    <v>4578796738.1700001</v>
    <v>JPMorgan:BB Europe</v>
    <v>68.099999999999994</v>
    <v>67.540000000000006</v>
    <v>67.73</v>
    <v>68.27</v>
    <v>BBEU</v>
    <v>JPMorgan:BB Europe (BATS:BBEU)</v>
    <v>1003599</v>
    <v>518628</v>
  </rv>
  <rv s="2">
    <v>9461</v>
  </rv>
  <rv s="3">
    <v>https://www.bing.com/financeapi/forcetrigger?t=a1syfr&amp;q=ARCX%3aFLAU&amp;form=skydnc</v>
    <v>Learn more on Bing</v>
  </rv>
  <rv s="17">
    <v>en-US</v>
    <v>a1syfr</v>
    <v>268435456</v>
    <v>1</v>
    <v>Powered by Refinitiv</v>
    <v>38</v>
    <v>Franklin ETF:FTSE Aus (ARCX:FLAU)</v>
    <v>34</v>
    <v>39</v>
    <v>Finance</v>
    <v>25</v>
    <v>32.28</v>
    <v>24.41</v>
    <v>1.0781000000000001</v>
    <v>0.22650000000000001</v>
    <v>0</v>
    <v>7.2909999999999997E-3</v>
    <v>0</v>
    <v>USD</v>
    <v>NYSE Arca</v>
    <v>ARCX</v>
    <v>8.9999999999999998E-4</v>
    <v>31.498000000000001</v>
    <v>ETF</v>
    <v>45824.84027780078</v>
    <v>9463</v>
    <v>31.293399999999998</v>
    <v>57694833.420000002</v>
    <v>Franklin ETF:FTSE Aus</v>
    <v>31.49</v>
    <v>31.0669</v>
    <v>31.293399999999998</v>
    <v>31.293399999999998</v>
    <v>FLAU</v>
    <v>Franklin ETF:FTSE Aus (ARCX:FLAU)</v>
    <v>12268</v>
    <v>9777</v>
  </rv>
  <rv s="2">
    <v>9464</v>
  </rv>
  <rv s="3">
    <v>https://www.bing.com/financeapi/forcetrigger?t=a1vbk2&amp;q=ARCX%3aIEMG&amp;form=skydnc</v>
    <v>Learn more on Bing</v>
  </rv>
  <rv s="17">
    <v>en-US</v>
    <v>a1vbk2</v>
    <v>268435456</v>
    <v>1</v>
    <v>Powered by Refinitiv</v>
    <v>38</v>
    <v>iShares:Core MSCI EmMkts (ARCX:IEMG)</v>
    <v>34</v>
    <v>39</v>
    <v>Finance</v>
    <v>25</v>
    <v>59.765000000000001</v>
    <v>47.29</v>
    <v>0.9667</v>
    <v>0.66</v>
    <v>0</v>
    <v>1.1378999999999998E-2</v>
    <v>0</v>
    <v>USD</v>
    <v>NYSE Arca</v>
    <v>ARCX</v>
    <v>8.9999999999999998E-4</v>
    <v>59.02</v>
    <v>ETF</v>
    <v>45824.843804247655</v>
    <v>9466</v>
    <v>58.64</v>
    <v>87525285498.009995</v>
    <v>iShares:Core MSCI EmMkts</v>
    <v>58.67</v>
    <v>58</v>
    <v>58.66</v>
    <v>58.66</v>
    <v>IEMG</v>
    <v>iShares:Core MSCI EmMkts (ARCX:IEMG)</v>
    <v>10848460</v>
    <v>12710669</v>
  </rv>
  <rv s="2">
    <v>9467</v>
  </rv>
  <rv s="3">
    <v>https://www.bing.com/financeapi/forcetrigger?t=a1szkr&amp;q=ARCX%3aFLGR&amp;form=skydnc</v>
    <v>Learn more on Bing</v>
  </rv>
  <rv s="17">
    <v>en-US</v>
    <v>a1szkr</v>
    <v>268435456</v>
    <v>1</v>
    <v>Powered by Refinitiv</v>
    <v>38</v>
    <v>Franklin ETF:FTSE Ger (ARCX:FLGR)</v>
    <v>34</v>
    <v>39</v>
    <v>Finance</v>
    <v>25</v>
    <v>33.835999999999999</v>
    <v>23.1524</v>
    <v>1.1681999999999999</v>
    <v>0.26</v>
    <v>0</v>
    <v>7.9369999999999996E-3</v>
    <v>0</v>
    <v>USD</v>
    <v>NYSE Arca</v>
    <v>ARCX</v>
    <v>8.9999999999999998E-4</v>
    <v>33.26</v>
    <v>ETF</v>
    <v>45824.840277812502</v>
    <v>9469</v>
    <v>32.979999999999997</v>
    <v>61005062.479999997</v>
    <v>Franklin ETF:FTSE Ger</v>
    <v>33.159999999999997</v>
    <v>32.76</v>
    <v>33.020000000000003</v>
    <v>33.020000000000003</v>
    <v>FLGR</v>
    <v>Franklin ETF:FTSE Ger (ARCX:FLGR)</v>
    <v>13032</v>
    <v>26335</v>
  </rv>
  <rv s="2">
    <v>9470</v>
  </rv>
  <rv s="3">
    <v>https://www.bing.com/financeapi/forcetrigger?t=a25aim&amp;q=ARCX%3aVFH&amp;form=skydnc</v>
    <v>Learn more on Bing</v>
  </rv>
  <rv s="17">
    <v>en-US</v>
    <v>a25aim</v>
    <v>268435456</v>
    <v>1</v>
    <v>Powered by Refinitiv</v>
    <v>38</v>
    <v>Vanguard Finl Indx;ETF (ARCX:VFH)</v>
    <v>34</v>
    <v>39</v>
    <v>Finance</v>
    <v>25</v>
    <v>127.67</v>
    <v>98.05</v>
    <v>1.0424</v>
    <v>1.45</v>
    <v>0</v>
    <v>1.1986000000000002E-2</v>
    <v>0</v>
    <v>USD</v>
    <v>NYSE Arca</v>
    <v>ARCX</v>
    <v>8.9999999999999998E-4</v>
    <v>123.2786</v>
    <v>ETF</v>
    <v>45824.917235613284</v>
    <v>9472</v>
    <v>121.84</v>
    <v>11997136958</v>
    <v>Vanguard Finl Indx;ETF</v>
    <v>121.84</v>
    <v>120.97</v>
    <v>122.42</v>
    <v>122.42</v>
    <v>VFH</v>
    <v>Vanguard Finl Indx;ETF (ARCX:VFH)</v>
    <v>849990</v>
    <v>438193</v>
  </rv>
  <rv s="2">
    <v>9473</v>
  </rv>
  <rv s="3">
    <v>https://www.bing.com/financeapi/forcetrigger?t=bwtjyc&amp;q=ARCX%3aBBSC&amp;form=skydnc</v>
    <v>Learn more on Bing</v>
  </rv>
  <rv s="17">
    <v>en-US</v>
    <v>bwtjyc</v>
    <v>268435456</v>
    <v>1</v>
    <v>Powered by Refinitiv</v>
    <v>38</v>
    <v>JPMorgan:BB US Sm Cp Eq (ARCX:BBSC)</v>
    <v>34</v>
    <v>39</v>
    <v>Finance</v>
    <v>25</v>
    <v>75.290000000000006</v>
    <v>51.75</v>
    <v>1.0634999999999999</v>
    <v>0.81</v>
    <v>0</v>
    <v>1.2746E-2</v>
    <v>0</v>
    <v>USD</v>
    <v>NYSE Arca</v>
    <v>ARCX</v>
    <v>8.9999999999999998E-4</v>
    <v>64.66</v>
    <v>ETF</v>
    <v>45824.840277812502</v>
    <v>9475</v>
    <v>64.069999999999993</v>
    <v>531293064.44999999</v>
    <v>JPMorgan:BB US Sm Cp Eq</v>
    <v>64.19</v>
    <v>63.55</v>
    <v>64.36</v>
    <v>64.36</v>
    <v>BBSC</v>
    <v>JPMorgan:BB US Sm Cp Eq (ARCX:BBSC)</v>
    <v>5000</v>
    <v>13445</v>
  </rv>
  <rv s="2">
    <v>9476</v>
  </rv>
  <rv s="3">
    <v>https://www.bing.com/financeapi/forcetrigger?t=a1t1bh&amp;q=ARCX%3aFLKR&amp;form=skydnc</v>
    <v>Learn more on Bing</v>
  </rv>
  <rv s="17">
    <v>en-US</v>
    <v>a1t1bh</v>
    <v>268435456</v>
    <v>1</v>
    <v>Powered by Refinitiv</v>
    <v>38</v>
    <v>Franklin ETF:FTSE SK (ARCX:FLKR)</v>
    <v>34</v>
    <v>39</v>
    <v>Finance</v>
    <v>25</v>
    <v>23.43</v>
    <v>16.538399999999999</v>
    <v>1.4941</v>
    <v>0.6</v>
    <v>5.1500000000000001E-3</v>
    <v>2.6432000000000001E-2</v>
    <v>0.12</v>
    <v>USD</v>
    <v>NYSE Arca</v>
    <v>ARCX</v>
    <v>8.9999999999999998E-4</v>
    <v>23.43</v>
    <v>ETF</v>
    <v>45824.929977661719</v>
    <v>9478</v>
    <v>23.25</v>
    <v>125089446.86</v>
    <v>Franklin ETF:FTSE SK</v>
    <v>23.25</v>
    <v>22.7</v>
    <v>23.3</v>
    <v>23.42</v>
    <v>FLKR</v>
    <v>Franklin ETF:FTSE SK (ARCX:FLKR)</v>
    <v>45960</v>
    <v>85262</v>
  </rv>
  <rv s="2">
    <v>9479</v>
  </rv>
  <rv s="3">
    <v>https://www.bing.com/financeapi/forcetrigger?t=aywtzr&amp;q=ARCX%3aFLSW&amp;form=skydnc</v>
    <v>Learn more on Bing</v>
  </rv>
  <rv s="17">
    <v>en-US</v>
    <v>aywtzr</v>
    <v>268435456</v>
    <v>1</v>
    <v>Powered by Refinitiv</v>
    <v>38</v>
    <v>Franklin ETF:FTSE Swzlnd (ARCX:FLSW)</v>
    <v>34</v>
    <v>39</v>
    <v>Finance</v>
    <v>25</v>
    <v>38.976100000000002</v>
    <v>31.84</v>
    <v>0.87690000000000001</v>
    <v>-0.2462</v>
    <v>0</v>
    <v>-6.4370000000000009E-3</v>
    <v>0</v>
    <v>USD</v>
    <v>NYSE Arca</v>
    <v>ARCX</v>
    <v>8.9999999999999998E-4</v>
    <v>38.524999999999999</v>
    <v>ETF</v>
    <v>45824.84027780078</v>
    <v>9481</v>
    <v>38</v>
    <v>53395872.920000002</v>
    <v>Franklin ETF:FTSE Swzlnd</v>
    <v>38.44</v>
    <v>38.246200000000002</v>
    <v>38</v>
    <v>38</v>
    <v>FLSW</v>
    <v>Franklin ETF:FTSE Swzlnd (ARCX:FLSW)</v>
    <v>7635</v>
    <v>4901</v>
  </rv>
  <rv s="2">
    <v>9482</v>
  </rv>
  <rv s="3">
    <v>https://www.bing.com/financeapi/forcetrigger?t=a1srw7&amp;q=ARCX%3aFENY&amp;form=skydnc</v>
    <v>Learn more on Bing</v>
  </rv>
  <rv s="17">
    <v>en-US</v>
    <v>a1srw7</v>
    <v>268435456</v>
    <v>1</v>
    <v>Powered by Refinitiv</v>
    <v>38</v>
    <v>Fidelity MSCI Energy (ARCX:FENY)</v>
    <v>34</v>
    <v>39</v>
    <v>Finance</v>
    <v>25</v>
    <v>27.030100000000001</v>
    <v>20.305700000000002</v>
    <v>1.1433</v>
    <v>-0.06</v>
    <v>-1.3158000000000001E-2</v>
    <v>-2.4610000000000001E-3</v>
    <v>-0.32</v>
    <v>USD</v>
    <v>NYSE Arca</v>
    <v>ARCX</v>
    <v>8.4000000000000003E-4</v>
    <v>24.565000000000001</v>
    <v>ETF</v>
    <v>45824.907071481248</v>
    <v>9484</v>
    <v>24.13</v>
    <v>1314923300.6300001</v>
    <v>Fidelity MSCI Energy</v>
    <v>24.32</v>
    <v>24.38</v>
    <v>24.32</v>
    <v>24</v>
    <v>FENY</v>
    <v>Fidelity MSCI Energy (ARCX:FENY)</v>
    <v>4505295</v>
    <v>1855187</v>
  </rv>
  <rv s="2">
    <v>9485</v>
  </rv>
  <rv s="3">
    <v>https://www.bing.com/financeapi/forcetrigger?t=a1sv3m&amp;q=ARCX%3aFHLC&amp;form=skydnc</v>
    <v>Learn more on Bing</v>
  </rv>
  <rv s="17">
    <v>en-US</v>
    <v>a1sv3m</v>
    <v>268435456</v>
    <v>1</v>
    <v>Powered by Refinitiv</v>
    <v>38</v>
    <v>Fidelity MSCI Hlth Care (ARCX:FHLC)</v>
    <v>34</v>
    <v>39</v>
    <v>Finance</v>
    <v>25</v>
    <v>74.48</v>
    <v>60.35</v>
    <v>0.99819999999999998</v>
    <v>-0.14000000000000001</v>
    <v>-1.4105000000000001E-2</v>
    <v>-2.1709999999999998E-3</v>
    <v>-0.90749999999999997</v>
    <v>USD</v>
    <v>NYSE Arca</v>
    <v>ARCX</v>
    <v>8.4000000000000003E-4</v>
    <v>64.784999999999997</v>
    <v>ETF</v>
    <v>45824.898209513281</v>
    <v>9487</v>
    <v>63.95</v>
    <v>2416795187.6900001</v>
    <v>Fidelity MSCI Hlth Care</v>
    <v>64.7</v>
    <v>64.48</v>
    <v>64.34</v>
    <v>63.432499999999997</v>
    <v>FHLC</v>
    <v>Fidelity MSCI Hlth Care (ARCX:FHLC)</v>
    <v>128677</v>
    <v>165348</v>
  </rv>
  <rv s="2">
    <v>9488</v>
  </rv>
  <rv s="3">
    <v>https://www.bing.com/financeapi/forcetrigger?t=a1sok2&amp;q=ARCX%3aFCOM&amp;form=skydnc</v>
    <v>Learn more on Bing</v>
  </rv>
  <rv s="17">
    <v>en-US</v>
    <v>a1sok2</v>
    <v>268435456</v>
    <v>1</v>
    <v>Powered by Refinitiv</v>
    <v>38</v>
    <v>Fidelity MSCI Comm Svc (ARCX:FCOM)</v>
    <v>34</v>
    <v>39</v>
    <v>Finance</v>
    <v>25</v>
    <v>64.25</v>
    <v>48.171399999999998</v>
    <v>0.87329999999999997</v>
    <v>1.1599999999999999</v>
    <v>1.8065999999999999E-2</v>
    <v>1.8828000000000001E-2</v>
    <v>1.1339999999999999</v>
    <v>USD</v>
    <v>NYSE Arca</v>
    <v>ARCX</v>
    <v>8.4000000000000003E-4</v>
    <v>62.81</v>
    <v>ETF</v>
    <v>45824.898825323435</v>
    <v>9490</v>
    <v>62.17</v>
    <v>1492215821.4100001</v>
    <v>Fidelity MSCI Comm Svc</v>
    <v>62.17</v>
    <v>61.61</v>
    <v>62.77</v>
    <v>63.904000000000003</v>
    <v>FCOM</v>
    <v>Fidelity MSCI Comm Svc (ARCX:FCOM)</v>
    <v>122965</v>
    <v>123101</v>
  </rv>
  <rv s="2">
    <v>9491</v>
  </rv>
  <rv s="3">
    <v>https://www.bing.com/financeapi/forcetrigger?t=a1svqh&amp;q=ARCX%3aFIDU&amp;form=skydnc</v>
    <v>Learn more on Bing</v>
  </rv>
  <rv s="17">
    <v>en-US</v>
    <v>a1svqh</v>
    <v>268435456</v>
    <v>1</v>
    <v>Powered by Refinitiv</v>
    <v>38</v>
    <v>Fidelity MSCI Industrial (ARCX:FIDU)</v>
    <v>34</v>
    <v>39</v>
    <v>Finance</v>
    <v>25</v>
    <v>77.592100000000002</v>
    <v>59.160899999999998</v>
    <v>1.0193000000000001</v>
    <v>0.56000000000000005</v>
    <v>-2.5716000000000003E-2</v>
    <v>7.4790000000000004E-3</v>
    <v>-1.94</v>
    <v>USD</v>
    <v>NYSE Arca</v>
    <v>ARCX</v>
    <v>8.4000000000000003E-4</v>
    <v>75.900599999999997</v>
    <v>ETF</v>
    <v>45824.914195335157</v>
    <v>9493</v>
    <v>75.36</v>
    <v>1345183552.52</v>
    <v>Fidelity MSCI Industrial</v>
    <v>75.47</v>
    <v>74.88</v>
    <v>75.44</v>
    <v>73.5</v>
    <v>FIDU</v>
    <v>Fidelity MSCI Industrial (ARCX:FIDU)</v>
    <v>35506</v>
    <v>62512</v>
  </rv>
  <rv s="2">
    <v>9494</v>
  </rv>
  <rv s="3">
    <v>https://www.bing.com/financeapi/forcetrigger?t=a1tiar&amp;q=ARCX%3aFUTY&amp;form=skydnc</v>
    <v>Learn more on Bing</v>
  </rv>
  <rv s="17">
    <v>en-US</v>
    <v>a1tiar</v>
    <v>268435456</v>
    <v>1</v>
    <v>Powered by Refinitiv</v>
    <v>38</v>
    <v>Fidelity MSCI Utilities (ARCX:FUTY)</v>
    <v>34</v>
    <v>39</v>
    <v>Finance</v>
    <v>25</v>
    <v>53.65</v>
    <v>43.62</v>
    <v>0.99039999999999995</v>
    <v>-0.24</v>
    <v>-1.34E-3</v>
    <v>-4.5719999999999997E-3</v>
    <v>-7.0000000000000007E-2</v>
    <v>USD</v>
    <v>NYSE Arca</v>
    <v>ARCX</v>
    <v>8.4000000000000003E-4</v>
    <v>53.04</v>
    <v>ETF</v>
    <v>45824.897720173438</v>
    <v>9496</v>
    <v>52.03</v>
    <v>1827544259.01</v>
    <v>Fidelity MSCI Utilities</v>
    <v>52.75</v>
    <v>52.49</v>
    <v>52.25</v>
    <v>52.18</v>
    <v>FUTY</v>
    <v>Fidelity MSCI Utilities (ARCX:FUTY)</v>
    <v>136569</v>
    <v>180487</v>
  </rv>
  <rv s="2">
    <v>9497</v>
  </rv>
  <rv s="3">
    <v>https://www.bing.com/financeapi/forcetrigger?t=a1tear&amp;q=ARCX%3aFSTA&amp;form=skydnc</v>
    <v>Learn more on Bing</v>
  </rv>
  <rv s="17">
    <v>en-US</v>
    <v>a1tear</v>
    <v>268435456</v>
    <v>1</v>
    <v>Powered by Refinitiv</v>
    <v>38</v>
    <v>Fidelity MSCI Cons Stpls (ARCX:FSTA)</v>
    <v>34</v>
    <v>39</v>
    <v>Finance</v>
    <v>25</v>
    <v>52.959699999999998</v>
    <v>47.04</v>
    <v>0.98839999999999995</v>
    <v>0.16</v>
    <v>-3.1230000000000003E-3</v>
    <v>3.1330000000000004E-3</v>
    <v>-0.16</v>
    <v>USD</v>
    <v>NYSE Arca</v>
    <v>ARCX</v>
    <v>8.4000000000000003E-4</v>
    <v>51.65</v>
    <v>ETF</v>
    <v>45824.84027780078</v>
    <v>9499</v>
    <v>51.139200000000002</v>
    <v>1382807141.02</v>
    <v>Fidelity MSCI Cons Stpls</v>
    <v>51.22</v>
    <v>51.07</v>
    <v>51.23</v>
    <v>51.07</v>
    <v>FSTA</v>
    <v>Fidelity MSCI Cons Stpls (ARCX:FSTA)</v>
    <v>129499</v>
    <v>106306</v>
  </rv>
  <rv s="2">
    <v>9500</v>
  </rv>
  <rv s="3">
    <v>https://www.bing.com/financeapi/forcetrigger?t=a1t3zr&amp;q=ARCX%3aFMAT&amp;form=skydnc</v>
    <v>Learn more on Bing</v>
  </rv>
  <rv s="17">
    <v>en-US</v>
    <v>a1t3zr</v>
    <v>268435456</v>
    <v>1</v>
    <v>Powered by Refinitiv</v>
    <v>38</v>
    <v>Fidelity MSCI Materials (ARCX:FMAT)</v>
    <v>34</v>
    <v>39</v>
    <v>Finance</v>
    <v>25</v>
    <v>55.283900000000003</v>
    <v>41.39</v>
    <v>1.0342</v>
    <v>0.45</v>
    <v>-3.0120000000000001E-2</v>
    <v>9.1190000000000004E-3</v>
    <v>-1.5</v>
    <v>USD</v>
    <v>NYSE Arca</v>
    <v>ARCX</v>
    <v>8.4000000000000003E-4</v>
    <v>50.01</v>
    <v>ETF</v>
    <v>45824.84027780078</v>
    <v>9502</v>
    <v>49.63</v>
    <v>415349355.31999999</v>
    <v>Fidelity MSCI Materials</v>
    <v>49.63</v>
    <v>49.35</v>
    <v>49.8</v>
    <v>48.3</v>
    <v>FMAT</v>
    <v>Fidelity MSCI Materials (ARCX:FMAT)</v>
    <v>21548</v>
    <v>26282</v>
  </rv>
  <rv s="2">
    <v>9503</v>
  </rv>
  <rv s="3">
    <v>https://www.bing.com/financeapi/forcetrigger?t=a1spm7&amp;q=ARCX%3aFDIS&amp;form=skydnc</v>
    <v>Learn more on Bing</v>
  </rv>
  <rv s="17">
    <v>en-US</v>
    <v>a1spm7</v>
    <v>268435456</v>
    <v>1</v>
    <v>Powered by Refinitiv</v>
    <v>38</v>
    <v>Fidelity MSCI Cons Discr (ARCX:FDIS)</v>
    <v>34</v>
    <v>39</v>
    <v>Finance</v>
    <v>25</v>
    <v>104.41</v>
    <v>73.19</v>
    <v>0.98160000000000003</v>
    <v>1.17</v>
    <v>-3.1105000000000001E-2</v>
    <v>1.2798E-2</v>
    <v>-2.88</v>
    <v>USD</v>
    <v>NYSE Arca</v>
    <v>ARCX</v>
    <v>8.4000000000000003E-4</v>
    <v>92.66</v>
    <v>ETF</v>
    <v>45824.867818263279</v>
    <v>9505</v>
    <v>92.001000000000005</v>
    <v>1760456772.02</v>
    <v>Fidelity MSCI Cons Discr</v>
    <v>92.05</v>
    <v>91.42</v>
    <v>92.59</v>
    <v>89.71</v>
    <v>FDIS</v>
    <v>Fidelity MSCI Cons Discr (ARCX:FDIS)</v>
    <v>72090</v>
    <v>131307</v>
  </rv>
  <rv s="2">
    <v>9506</v>
  </rv>
  <rv s="3">
    <v>https://www.bing.com/financeapi/forcetrigger?t=a1tbzr&amp;q=ARCX%3aFREL&amp;form=skydnc</v>
    <v>Learn more on Bing</v>
  </rv>
  <rv s="17">
    <v>en-US</v>
    <v>a1tbzr</v>
    <v>268435456</v>
    <v>1</v>
    <v>Powered by Refinitiv</v>
    <v>38</v>
    <v>Fidelity MSCI Real Est (ARCX:FREL)</v>
    <v>34</v>
    <v>39</v>
    <v>Finance</v>
    <v>25</v>
    <v>30.07</v>
    <v>23.35</v>
    <v>1.0306</v>
    <v>0.03</v>
    <v>-1.2835000000000001E-2</v>
    <v>1.101E-3</v>
    <v>-0.35</v>
    <v>USD</v>
    <v>NYSE Arca</v>
    <v>ARCX</v>
    <v>8.4000000000000003E-4</v>
    <v>27.575399999999998</v>
    <v>ETF</v>
    <v>45824.840277812502</v>
    <v>9508</v>
    <v>27.17</v>
    <v>1051370378.5599999</v>
    <v>Fidelity MSCI Real Est</v>
    <v>27.33</v>
    <v>27.24</v>
    <v>27.27</v>
    <v>26.92</v>
    <v>FREL</v>
    <v>Fidelity MSCI Real Est (ARCX:FREL)</v>
    <v>163318</v>
    <v>161879</v>
  </rv>
  <rv s="2">
    <v>9509</v>
  </rv>
  <rv s="3">
    <v>https://www.bing.com/financeapi/forcetrigger?t=a1tf77&amp;q=ARCX%3aFTEC&amp;form=skydnc</v>
    <v>Learn more on Bing</v>
  </rv>
  <rv s="17">
    <v>en-US</v>
    <v>a1tf77</v>
    <v>268435456</v>
    <v>1</v>
    <v>Powered by Refinitiv</v>
    <v>38</v>
    <v>Fidelity MSCI Info Tech (ARCX:FTEC)</v>
    <v>34</v>
    <v>39</v>
    <v>Finance</v>
    <v>25</v>
    <v>193.06</v>
    <v>134.11000000000001</v>
    <v>0.98089999999999999</v>
    <v>3.13</v>
    <v>-5.4600000000000004E-3</v>
    <v>1.6872000000000002E-2</v>
    <v>-1.03</v>
    <v>USD</v>
    <v>NYSE Arca</v>
    <v>ARCX</v>
    <v>8.4000000000000003E-4</v>
    <v>189.03</v>
    <v>ETF</v>
    <v>45824.901267071094</v>
    <v>9511</v>
    <v>186.8</v>
    <v>12890060951.98</v>
    <v>Fidelity MSCI Info Tech</v>
    <v>186.8</v>
    <v>185.51</v>
    <v>188.64</v>
    <v>187.61</v>
    <v>FTEC</v>
    <v>Fidelity MSCI Info Tech (ARCX:FTEC)</v>
    <v>295210</v>
    <v>348880</v>
  </rv>
  <rv s="2">
    <v>9512</v>
  </rv>
  <rv s="3">
    <v>https://www.bing.com/financeapi/forcetrigger?t=a1t5yc&amp;q=ARCX%3aFNCL&amp;form=skydnc</v>
    <v>Learn more on Bing</v>
  </rv>
  <rv s="17">
    <v>en-US</v>
    <v>a1t5yc</v>
    <v>268435456</v>
    <v>1</v>
    <v>Powered by Refinitiv</v>
    <v>38</v>
    <v>Fidelity MSCI Financials (ARCX:FNCL)</v>
    <v>34</v>
    <v>39</v>
    <v>Finance</v>
    <v>35</v>
    <v>74.254999999999995</v>
    <v>56.863799999999998</v>
    <v>1.0424</v>
    <v>0.79500000000000004</v>
    <v>-2.0219000000000001E-2</v>
    <v>1.1294E-2</v>
    <v>-1.44</v>
    <v>USD</v>
    <v>NYSE Arca</v>
    <v>ARCX</v>
    <v>8.4000000000000003E-4</v>
    <v>71.676900000000003</v>
    <v>ETF</v>
    <v>45824.937635231247</v>
    <v>9514</v>
    <v>70.849999999999994</v>
    <v>2231507166.3600001</v>
    <v>Fidelity MSCI Financials</v>
    <v>70.849999999999994</v>
    <v>70.39</v>
    <v>71.185000000000002</v>
    <v>69.78</v>
    <v>FNCL</v>
    <v>Fidelity MSCI Financials (ARCX:FNCL)</v>
    <v>73747</v>
    <v>99081</v>
  </rv>
  <rv s="2">
    <v>9515</v>
  </rv>
  <rv s="3">
    <v>https://www.bing.com/financeapi/forcetrigger?t=a267oc&amp;q=ARCX%3aXLE&amp;form=skydnc</v>
    <v>Learn more on Bing</v>
  </rv>
  <rv s="17">
    <v>en-US</v>
    <v>a267oc</v>
    <v>268435456</v>
    <v>1</v>
    <v>Powered by Refinitiv</v>
    <v>38</v>
    <v>Sel Sector:Energy SPDR (ARCX:XLE)</v>
    <v>34</v>
    <v>39</v>
    <v>Finance</v>
    <v>35</v>
    <v>97.92</v>
    <v>74.489999999999995</v>
    <v>1.1513</v>
    <v>-0.27</v>
    <v>-9.1069999999999996E-4</v>
    <v>-3.065E-3</v>
    <v>-0.08</v>
    <v>USD</v>
    <v>NYSE Arca</v>
    <v>ARCX</v>
    <v>8.0000000000000004E-4</v>
    <v>88.75</v>
    <v>ETF</v>
    <v>45824.942077603904</v>
    <v>9517</v>
    <v>87.174999999999997</v>
    <v>26272594348.98</v>
    <v>Sel Sector:Energy SPDR</v>
    <v>87.86</v>
    <v>88.1</v>
    <v>87.83</v>
    <v>87.76</v>
    <v>XLE</v>
    <v>Sel Sector:Energy SPDR (ARCX:XLE)</v>
    <v>34617787</v>
    <v>15677544</v>
  </rv>
  <rv s="2">
    <v>9518</v>
  </rv>
  <rv s="16">
    <v>en-US</v>
    <v>c9zc9c</v>
    <v>268435456</v>
    <v>1</v>
    <v>Powered by Refinitiv</v>
    <v>36</v>
    <v>iShares:Clmt CT MSCI USA (XNAS:USCL)</v>
    <v>24</v>
    <v>37</v>
    <v>Finance</v>
    <v>25</v>
    <v>74</v>
    <v>58.98</v>
    <v>0.82399999999999995</v>
    <v>0</v>
    <v>1.1572000000000001E-2</v>
    <v>0</v>
    <v>USD</v>
    <v>Nasdaq Stock Market</v>
    <v>XNAS</v>
    <v>8.0000000000000004E-4</v>
    <v>72.03</v>
    <v>ETF</v>
    <v>45824.843750185159</v>
    <v>72.03</v>
    <v>2425087445.6799998</v>
    <v>iShares:Clmt CT MSCI USA</v>
    <v>72.03</v>
    <v>71.206000000000003</v>
    <v>72.03</v>
    <v>72.03</v>
    <v>USCL</v>
    <v>iShares:Clmt CT MSCI USA (XNAS:USCL)</v>
    <v>49</v>
    <v>831</v>
  </rv>
  <rv s="2">
    <v>9520</v>
  </rv>
  <rv s="3">
    <v>https://www.bing.com/financeapi/forcetrigger?t=a268hw&amp;q=ARCX%3aXLV&amp;form=skydnc</v>
    <v>Learn more on Bing</v>
  </rv>
  <rv s="17">
    <v>en-US</v>
    <v>a268hw</v>
    <v>268435456</v>
    <v>1</v>
    <v>Powered by Refinitiv</v>
    <v>38</v>
    <v>Sel Sector:H Care SPDR (ARCX:XLV)</v>
    <v>34</v>
    <v>39</v>
    <v>Finance</v>
    <v>25</v>
    <v>159.63999999999999</v>
    <v>127.35</v>
    <v>1.0046999999999999</v>
    <v>-0.42</v>
    <v>0</v>
    <v>-3.0850000000000001E-3</v>
    <v>0</v>
    <v>USD</v>
    <v>NYSE Arca</v>
    <v>ARCX</v>
    <v>8.0000000000000004E-4</v>
    <v>136.83000000000001</v>
    <v>ETF</v>
    <v>45824.925625080468</v>
    <v>9522</v>
    <v>135.08000000000001</v>
    <v>34513385123.790001</v>
    <v>Sel Sector:H Care SPDR</v>
    <v>136.41999999999999</v>
    <v>136.13</v>
    <v>135.71</v>
    <v>135.71</v>
    <v>XLV</v>
    <v>Sel Sector:H Care SPDR (ARCX:XLV)</v>
    <v>14170364</v>
    <v>12679446</v>
  </rv>
  <rv s="2">
    <v>9523</v>
  </rv>
  <rv s="16">
    <v>en-US</v>
    <v>c92fkr</v>
    <v>268435456</v>
    <v>1</v>
    <v>Powered by Refinitiv</v>
    <v>36</v>
    <v>Goldman:Acc Mun Bd (ARCX:GMUN)</v>
    <v>24</v>
    <v>37</v>
    <v>Finance</v>
    <v>25</v>
    <v>50.289900000000003</v>
    <v>48.18</v>
    <v>0.02</v>
    <v>0</v>
    <v>4.0710000000000003E-4</v>
    <v>0</v>
    <v>USD</v>
    <v>NYSE Arca</v>
    <v>ARCX</v>
    <v>8.0000000000000004E-4</v>
    <v>49.15</v>
    <v>ETF</v>
    <v>45824.840277812502</v>
    <v>49.15</v>
    <v>9800654.8399999999</v>
    <v>Goldman:Acc Mun Bd</v>
    <v>49.15</v>
    <v>49.13</v>
    <v>49.15</v>
    <v>49.15</v>
    <v>GMUN</v>
    <v>Goldman:Acc Mun Bd (ARCX:GMUN)</v>
    <v>3</v>
    <v>46</v>
  </rv>
  <rv s="2">
    <v>9525</v>
  </rv>
  <rv s="3">
    <v>https://www.bing.com/financeapi/forcetrigger?t=buz9im&amp;q=ARCX%3aGSIG&amp;form=skydnc</v>
    <v>Learn more on Bing</v>
  </rv>
  <rv s="17">
    <v>en-US</v>
    <v>buz9im</v>
    <v>268435456</v>
    <v>1</v>
    <v>Powered by Refinitiv</v>
    <v>38</v>
    <v>Goldman:Acc Inv GC 1-5 Y (ARCX:GSIG)</v>
    <v>34</v>
    <v>39</v>
    <v>Finance</v>
    <v>25</v>
    <v>47.8264</v>
    <v>46.3568</v>
    <v>0.63539999999999996</v>
    <v>0.01</v>
    <v>2.1600000000000002E-4</v>
    <v>2.118E-4</v>
    <v>1.0200000000000001E-2</v>
    <v>USD</v>
    <v>NYSE Arca</v>
    <v>ARCX</v>
    <v>8.0000000000000004E-4</v>
    <v>47.23</v>
    <v>ETF</v>
    <v>45824.84027780078</v>
    <v>9527</v>
    <v>47.22</v>
    <v>7100996.71</v>
    <v>Goldman:Acc Inv GC 1-5 Y</v>
    <v>47.23</v>
    <v>47.21</v>
    <v>47.22</v>
    <v>47.230200000000004</v>
    <v>GSIG</v>
    <v>Goldman:Acc Inv GC 1-5 Y (ARCX:GSIG)</v>
    <v>210</v>
    <v>2552</v>
  </rv>
  <rv s="2">
    <v>9528</v>
  </rv>
  <rv s="3">
    <v>https://www.bing.com/financeapi/forcetrigger?t=a1ukcw&amp;q=ARCX%3aHDV&amp;form=skydnc</v>
    <v>Learn more on Bing</v>
  </rv>
  <rv s="17">
    <v>en-US</v>
    <v>a1ukcw</v>
    <v>268435456</v>
    <v>1</v>
    <v>Powered by Refinitiv</v>
    <v>38</v>
    <v>iShares:Core High Div (ARCX:HDV)</v>
    <v>34</v>
    <v>39</v>
    <v>Finance</v>
    <v>25</v>
    <v>122.5</v>
    <v>106.005</v>
    <v>0.80079999999999996</v>
    <v>-0.11700000000000001</v>
    <v>3.9300000000000003E-3</v>
    <v>-9.9869999999999994E-4</v>
    <v>0.46</v>
    <v>USD</v>
    <v>NYSE Arca</v>
    <v>ARCX</v>
    <v>8.0000000000000004E-4</v>
    <v>117.79</v>
    <v>ETF</v>
    <v>45824.913130103909</v>
    <v>9530</v>
    <v>116.595</v>
    <v>11009920039.68</v>
    <v>iShares:Core High Div</v>
    <v>117.4</v>
    <v>117.157</v>
    <v>117.04</v>
    <v>117.5</v>
    <v>HDV</v>
    <v>iShares:Core High Div (ARCX:HDV)</v>
    <v>696107</v>
    <v>409542</v>
  </rv>
  <rv s="2">
    <v>9531</v>
  </rv>
  <rv s="3">
    <v>https://www.bing.com/financeapi/forcetrigger?t=buo152&amp;q=ARCX%3aSGOV&amp;form=skydnc</v>
    <v>Learn more on Bing</v>
  </rv>
  <rv s="17">
    <v>en-US</v>
    <v>buo152</v>
    <v>268435456</v>
    <v>1</v>
    <v>Powered by Refinitiv</v>
    <v>38</v>
    <v>iShares:0-3 Month Trs Bd (ARCX:SGOV)</v>
    <v>34</v>
    <v>39</v>
    <v>Finance</v>
    <v>35</v>
    <v>100.75</v>
    <v>100.15</v>
    <v>0.56730000000000003</v>
    <v>5.0000000000000001E-3</v>
    <v>1.9889999999999999E-6</v>
    <v>4.9740000000000001E-5</v>
    <v>2.0000000000000001E-4</v>
    <v>USD</v>
    <v>NYSE Arca</v>
    <v>ARCX</v>
    <v>8.0000000000000004E-4</v>
    <v>100.54</v>
    <v>ETF</v>
    <v>45824.94303674766</v>
    <v>9533</v>
    <v>100.53</v>
    <v>47210231214.970001</v>
    <v>iShares:0-3 Month Trs Bd</v>
    <v>100.54</v>
    <v>100.53</v>
    <v>100.535</v>
    <v>100.53019999999999</v>
    <v>SGOV</v>
    <v>iShares:0-3 Month Trs Bd (ARCX:SGOV)</v>
    <v>10207591</v>
    <v>11340679</v>
  </rv>
  <rv s="2">
    <v>9534</v>
  </rv>
  <rv s="3">
    <v>https://www.bing.com/financeapi/forcetrigger?t=a1pvfr&amp;q=ARCX%3aCLTL&amp;form=skydnc</v>
    <v>Learn more on Bing</v>
  </rv>
  <rv s="17">
    <v>en-US</v>
    <v>a1pvfr</v>
    <v>268435456</v>
    <v>1</v>
    <v>Powered by Refinitiv</v>
    <v>38</v>
    <v>Invesco Short Term Treas (ARCX:TBLL)</v>
    <v>34</v>
    <v>39</v>
    <v>Finance</v>
    <v>25</v>
    <v>105.99</v>
    <v>105.35</v>
    <v>1.1267</v>
    <v>0.01</v>
    <v>0</v>
    <v>9.4590000000000001E-5</v>
    <v>0</v>
    <v>USD</v>
    <v>NYSE Arca</v>
    <v>ARCX</v>
    <v>8.0000000000000004E-4</v>
    <v>105.74</v>
    <v>ETF</v>
    <v>45824.861483483597</v>
    <v>9536</v>
    <v>105.73</v>
    <v>2326273257.5599999</v>
    <v>Invesco Short Term Treas</v>
    <v>105.74</v>
    <v>105.72</v>
    <v>105.73</v>
    <v>105.73</v>
    <v>TBLL</v>
    <v>Invesco Short Term Treas (ARCX:TBLL)</v>
    <v>328055</v>
    <v>248318</v>
  </rv>
  <rv s="2">
    <v>9537</v>
  </rv>
  <rv s="3">
    <v>https://www.bing.com/financeapi/forcetrigger?t=a1v9a2&amp;q=BATS%3aICSH&amp;form=skydnc</v>
    <v>Learn more on Bing</v>
  </rv>
  <rv s="17">
    <v>en-US</v>
    <v>a1v9a2</v>
    <v>268435456</v>
    <v>1</v>
    <v>Powered by Refinitiv</v>
    <v>38</v>
    <v>iShares:Ultra SD Bd Act (BATS:ICSH)</v>
    <v>34</v>
    <v>39</v>
    <v>Finance</v>
    <v>17</v>
    <v>50.77</v>
    <v>50.29</v>
    <v>1.3761000000000001</v>
    <v>0.01</v>
    <v>1.9579999999999999E-4</v>
    <v>1.9779999999999998E-4</v>
    <v>9.9000000000000008E-3</v>
    <v>USD</v>
    <v>CBOE BZX Exchange</v>
    <v>BATS</v>
    <v>8.0000000000000004E-4</v>
    <v>50.57</v>
    <v>ETF</v>
    <v>45824.922414779685</v>
    <v>9539</v>
    <v>50.56</v>
    <v>6142613219.1899996</v>
    <v>iShares:Ultra SD Bd Act</v>
    <v>50.56</v>
    <v>50.55</v>
    <v>50.56</v>
    <v>50.569899999999997</v>
    <v>ICSH</v>
    <v>iShares:Ultra SD Bd Act (BATS:ICSH)</v>
    <v>1016979</v>
    <v>1211869</v>
  </rv>
  <rv s="2">
    <v>9540</v>
  </rv>
  <rv s="16">
    <v>en-US</v>
    <v>cb9e7w</v>
    <v>268435456</v>
    <v>1</v>
    <v>Powered by Refinitiv</v>
    <v>36</v>
    <v>iShares:LifePath Retrmnt (ARCX:IRTR)</v>
    <v>24</v>
    <v>37</v>
    <v>Finance</v>
    <v>25</v>
    <v>29.302199999999999</v>
    <v>26.9</v>
    <v>9.9599999999999994E-2</v>
    <v>0</v>
    <v>3.424E-3</v>
    <v>0</v>
    <v>USD</v>
    <v>NYSE Arca</v>
    <v>ARCX</v>
    <v>8.0000000000000004E-4</v>
    <v>29.279900000000001</v>
    <v>ETF</v>
    <v>45824.84027780078</v>
    <v>29.19</v>
    <v>17428540.190000001</v>
    <v>iShares:LifePath Retrmnt</v>
    <v>29.256</v>
    <v>29.090399999999999</v>
    <v>29.19</v>
    <v>29.19</v>
    <v>IRTR</v>
    <v>iShares:LifePath Retrmnt (ARCX:IRTR)</v>
    <v>5311</v>
    <v>7692</v>
  </rv>
  <rv s="2">
    <v>9542</v>
  </rv>
  <rv s="3">
    <v>https://www.bing.com/financeapi/forcetrigger?t=a267lh&amp;q=ARCX%3aXLB&amp;form=skydnc</v>
    <v>Learn more on Bing</v>
  </rv>
  <rv s="17">
    <v>en-US</v>
    <v>a267lh</v>
    <v>268435456</v>
    <v>1</v>
    <v>Powered by Refinitiv</v>
    <v>38</v>
    <v>Sel Sector:Matrls SPDR (ARCX:XLB)</v>
    <v>34</v>
    <v>39</v>
    <v>Finance</v>
    <v>25</v>
    <v>97.87</v>
    <v>73.12</v>
    <v>0.99890000000000001</v>
    <v>0.74</v>
    <v>3.4039999999999999E-3</v>
    <v>8.4689999999999991E-3</v>
    <v>0.3</v>
    <v>USD</v>
    <v>NYSE Arca</v>
    <v>ARCX</v>
    <v>8.0000000000000004E-4</v>
    <v>88.58</v>
    <v>ETF</v>
    <v>45824.920893564064</v>
    <v>9544</v>
    <v>87.77</v>
    <v>4785805441.1199999</v>
    <v>Sel Sector:Matrls SPDR</v>
    <v>87.77</v>
    <v>87.38</v>
    <v>88.12</v>
    <v>88.42</v>
    <v>XLB</v>
    <v>Sel Sector:Matrls SPDR (ARCX:XLB)</v>
    <v>5252034</v>
    <v>4829859</v>
  </rv>
  <rv s="2">
    <v>9545</v>
  </rv>
  <rv s="16">
    <v>en-US</v>
    <v>cc97f2</v>
    <v>268435456</v>
    <v>1</v>
    <v>Powered by Refinitiv</v>
    <v>36</v>
    <v>Vanguard Int-Tm TxEx (BATS:VTEI)</v>
    <v>24</v>
    <v>37</v>
    <v>Finance</v>
    <v>17</v>
    <v>101.8</v>
    <v>95</v>
    <v>0.03</v>
    <v>-1.0200000000000001E-4</v>
    <v>3.0620000000000002E-4</v>
    <v>-0.01</v>
    <v>USD</v>
    <v>CBOE BZX Exchange</v>
    <v>BATS</v>
    <v>8.0000000000000004E-4</v>
    <v>98.16</v>
    <v>ETF</v>
    <v>45824.840347881247</v>
    <v>98.02</v>
    <v>570891232.11000001</v>
    <v>Vanguard Int-Tm TxEx</v>
    <v>98.04</v>
    <v>97.99</v>
    <v>98.02</v>
    <v>98.01</v>
    <v>VTEI</v>
    <v>Vanguard Int-Tm TxEx (BATS:VTEI)</v>
    <v>60830</v>
    <v>71714</v>
  </rv>
  <rv s="2">
    <v>9547</v>
  </rv>
  <rv s="16">
    <v>en-US</v>
    <v>cc97c7</v>
    <v>268435456</v>
    <v>1</v>
    <v>Powered by Refinitiv</v>
    <v>36</v>
    <v>Vanguard CA Tx-Exmpt Bd (BATS:VTEC)</v>
    <v>24</v>
    <v>37</v>
    <v>Finance</v>
    <v>17</v>
    <v>101.85</v>
    <v>94.018699999999995</v>
    <v>0</v>
    <v>0</v>
    <v>0</v>
    <v>0</v>
    <v>USD</v>
    <v>CBOE BZX Exchange</v>
    <v>BATS</v>
    <v>8.0000000000000004E-4</v>
    <v>97.12</v>
    <v>ETF</v>
    <v>45824.840348760939</v>
    <v>96.980199999999996</v>
    <v>960238567.04999995</v>
    <v>Vanguard CA Tx-Exmpt Bd</v>
    <v>97.02</v>
    <v>97.03</v>
    <v>97.03</v>
    <v>97.03</v>
    <v>VTEC</v>
    <v>Vanguard CA Tx-Exmpt Bd (BATS:VTEC)</v>
    <v>125450</v>
    <v>108239</v>
  </rv>
  <rv s="2">
    <v>9549</v>
  </rv>
  <rv s="3">
    <v>https://www.bing.com/financeapi/forcetrigger?t=a268f2&amp;q=ARCX%3aXLU&amp;form=skydnc</v>
    <v>Learn more on Bing</v>
  </rv>
  <rv s="17">
    <v>en-US</v>
    <v>a268f2</v>
    <v>268435456</v>
    <v>1</v>
    <v>Powered by Refinitiv</v>
    <v>38</v>
    <v>Sel Sector:Util SPDR (ARCX:XLU)</v>
    <v>34</v>
    <v>39</v>
    <v>Finance</v>
    <v>35</v>
    <v>83.41</v>
    <v>67.594999999999999</v>
    <v>0.997</v>
    <v>-0.38</v>
    <v>-5.1510000000000002E-3</v>
    <v>-4.6670000000000001E-3</v>
    <v>-0.4173</v>
    <v>USD</v>
    <v>NYSE Arca</v>
    <v>ARCX</v>
    <v>8.0000000000000004E-4</v>
    <v>82.26</v>
    <v>ETF</v>
    <v>45824.936496678129</v>
    <v>9551</v>
    <v>80.625</v>
    <v>18748834974.73</v>
    <v>Sel Sector:Util SPDR</v>
    <v>81.819999999999993</v>
    <v>81.42</v>
    <v>81.040000000000006</v>
    <v>80.602699999999999</v>
    <v>XLU</v>
    <v>Sel Sector:Util SPDR (ARCX:XLU)</v>
    <v>13630174</v>
    <v>11580411</v>
  </rv>
  <rv s="2">
    <v>9552</v>
  </rv>
  <rv s="3">
    <v>https://www.bing.com/financeapi/forcetrigger?t=a252oc&amp;q=BATS%3aUSHY&amp;form=skydnc</v>
    <v>Learn more on Bing</v>
  </rv>
  <rv s="17">
    <v>en-US</v>
    <v>a252oc</v>
    <v>268435456</v>
    <v>1</v>
    <v>Powered by Refinitiv</v>
    <v>38</v>
    <v>iShares:Brd USD HY Cp Bd (BATS:USHY)</v>
    <v>34</v>
    <v>39</v>
    <v>Finance</v>
    <v>17</v>
    <v>37.72</v>
    <v>34.901299999999999</v>
    <v>1.0195000000000001</v>
    <v>0.08</v>
    <v>8.1039999999999997E-4</v>
    <v>2.166E-3</v>
    <v>0.03</v>
    <v>USD</v>
    <v>CBOE BZX Exchange</v>
    <v>BATS</v>
    <v>8.0000000000000004E-4</v>
    <v>37.04</v>
    <v>ETF</v>
    <v>45824.88655099531</v>
    <v>9554</v>
    <v>36.984999999999999</v>
    <v>22685258728.330002</v>
    <v>iShares:Brd USD HY Cp Bd</v>
    <v>36.99</v>
    <v>36.94</v>
    <v>37.020000000000003</v>
    <v>37.049999999999997</v>
    <v>USHY</v>
    <v>iShares:Brd USD HY Cp Bd (BATS:USHY)</v>
    <v>6987674</v>
    <v>11821678</v>
  </rv>
  <rv s="2">
    <v>9555</v>
  </rv>
  <rv s="3">
    <v>https://www.bing.com/financeapi/forcetrigger?t=a267ww&amp;q=ARCX%3aXLI&amp;form=skydnc</v>
    <v>Learn more on Bing</v>
  </rv>
  <rv s="17">
    <v>en-US</v>
    <v>a267ww</v>
    <v>268435456</v>
    <v>1</v>
    <v>Powered by Refinitiv</v>
    <v>38</v>
    <v>Sel Sector:Indust SPDR (ARCX:XLI)</v>
    <v>34</v>
    <v>39</v>
    <v>Finance</v>
    <v>25</v>
    <v>145.56</v>
    <v>112.75</v>
    <v>0.99980000000000002</v>
    <v>0.98</v>
    <v>4.1770000000000002E-4</v>
    <v>6.8700000000000002E-3</v>
    <v>0.06</v>
    <v>USD</v>
    <v>NYSE Arca</v>
    <v>ARCX</v>
    <v>8.0000000000000004E-4</v>
    <v>144.53</v>
    <v>ETF</v>
    <v>45824.917669501563</v>
    <v>9557</v>
    <v>143.33000000000001</v>
    <v>21260635790.759998</v>
    <v>Sel Sector:Indust SPDR</v>
    <v>143.5</v>
    <v>142.65</v>
    <v>143.63</v>
    <v>143.69</v>
    <v>XLI</v>
    <v>Sel Sector:Indust SPDR (ARCX:XLI)</v>
    <v>13711034</v>
    <v>10044735</v>
  </rv>
  <rv s="2">
    <v>9558</v>
  </rv>
  <rv s="3">
    <v>https://www.bing.com/financeapi/forcetrigger?t=a1px5r&amp;q=ARCX%3aCMF&amp;form=skydnc</v>
    <v>Learn more on Bing</v>
  </rv>
  <rv s="17">
    <v>en-US</v>
    <v>a1px5r</v>
    <v>268435456</v>
    <v>1</v>
    <v>Powered by Refinitiv</v>
    <v>38</v>
    <v>iShares:CA Muni Bond (ARCX:CMF)</v>
    <v>34</v>
    <v>39</v>
    <v>Finance</v>
    <v>25</v>
    <v>58.18</v>
    <v>53.6051</v>
    <v>0.92359999999999998</v>
    <v>0.02</v>
    <v>0</v>
    <v>3.6089999999999999E-4</v>
    <v>0</v>
    <v>USD</v>
    <v>NYSE Arca</v>
    <v>ARCX</v>
    <v>8.0000000000000004E-4</v>
    <v>55.494999999999997</v>
    <v>ETF</v>
    <v>45824.840277823438</v>
    <v>9560</v>
    <v>55.41</v>
    <v>3580932128.0799999</v>
    <v>iShares:CA Muni Bond</v>
    <v>55.45</v>
    <v>55.41</v>
    <v>55.43</v>
    <v>55.43</v>
    <v>CMF</v>
    <v>iShares:CA Muni Bond (ARCX:CMF)</v>
    <v>497359</v>
    <v>558035</v>
  </rv>
  <rv s="2">
    <v>9561</v>
  </rv>
  <rv s="3">
    <v>https://www.bing.com/financeapi/forcetrigger?t=b1hbp2&amp;q=ARCX%3aXLC&amp;form=skydnc</v>
    <v>Learn more on Bing</v>
  </rv>
  <rv s="17">
    <v>en-US</v>
    <v>b1hbp2</v>
    <v>268435456</v>
    <v>1</v>
    <v>Powered by Refinitiv</v>
    <v>38</v>
    <v>Sel Sector:Comm Svc SPDR (ARCX:XLC)</v>
    <v>34</v>
    <v>39</v>
    <v>Finance</v>
    <v>35</v>
    <v>105.58</v>
    <v>81.150000000000006</v>
    <v>0.82350000000000001</v>
    <v>1.79</v>
    <v>5.2710000000000005E-3</v>
    <v>1.745E-2</v>
    <v>0.55000000000000004</v>
    <v>USD</v>
    <v>NYSE Arca</v>
    <v>ARCX</v>
    <v>8.0000000000000004E-4</v>
    <v>104.425</v>
    <v>ETF</v>
    <v>45824.933607013278</v>
    <v>9563</v>
    <v>103.25</v>
    <v>21914308310.75</v>
    <v>Sel Sector:Comm Svc SPDR</v>
    <v>103.29</v>
    <v>102.58</v>
    <v>104.37</v>
    <v>104.89</v>
    <v>XLC</v>
    <v>Sel Sector:Comm Svc SPDR (ARCX:XLC)</v>
    <v>6211600</v>
    <v>4940114</v>
  </rv>
  <rv s="2">
    <v>9564</v>
  </rv>
  <rv s="3">
    <v>https://www.bing.com/financeapi/forcetrigger?t=buz9cw&amp;q=ARCX%3aGCOR&amp;form=skydnc</v>
    <v>Learn more on Bing</v>
  </rv>
  <rv s="17">
    <v>en-US</v>
    <v>buz9cw</v>
    <v>268435456</v>
    <v>1</v>
    <v>Powered by Refinitiv</v>
    <v>38</v>
    <v>Goldman:Acc US Agg Bd (ARCX:GCOR)</v>
    <v>34</v>
    <v>39</v>
    <v>Finance</v>
    <v>25</v>
    <v>43.73</v>
    <v>38.82</v>
    <v>1.0105</v>
    <v>-0.08</v>
    <v>4.9828000000000004E-2</v>
    <v>-1.9599999999999999E-3</v>
    <v>2.0299999999999998</v>
    <v>USD</v>
    <v>NYSE Arca</v>
    <v>ARCX</v>
    <v>8.0000000000000004E-4</v>
    <v>40.909999999999997</v>
    <v>ETF</v>
    <v>45824.84027780078</v>
    <v>9566</v>
    <v>40.74</v>
    <v>553436113.82000005</v>
    <v>Goldman:Acc US Agg Bd</v>
    <v>40.79</v>
    <v>40.82</v>
    <v>40.74</v>
    <v>42.77</v>
    <v>GCOR</v>
    <v>Goldman:Acc US Agg Bd (ARCX:GCOR)</v>
    <v>71057</v>
    <v>62251</v>
  </rv>
  <rv s="2">
    <v>9567</v>
  </rv>
  <rv s="3">
    <v>https://www.bing.com/financeapi/forcetrigger?t=a1qzp2&amp;q=ARCX%3aDGRO&amp;form=skydnc</v>
    <v>Learn more on Bing</v>
  </rv>
  <rv s="17">
    <v>en-US</v>
    <v>a1qzp2</v>
    <v>268435456</v>
    <v>1</v>
    <v>Powered by Refinitiv</v>
    <v>38</v>
    <v>iShares:Core Div Growth (ARCX:DGRO)</v>
    <v>34</v>
    <v>39</v>
    <v>Finance</v>
    <v>25</v>
    <v>65.08</v>
    <v>54.09</v>
    <v>0.87839999999999996</v>
    <v>0.26400000000000001</v>
    <v>-7.8080000000000007E-3</v>
    <v>4.2240000000000003E-3</v>
    <v>-0.49</v>
    <v>USD</v>
    <v>NYSE Arca</v>
    <v>ARCX</v>
    <v>8.0000000000000004E-4</v>
    <v>63.06</v>
    <v>ETF</v>
    <v>45824.931158437503</v>
    <v>9569</v>
    <v>62.623699999999999</v>
    <v>31041519458.560001</v>
    <v>iShares:Core Div Growth</v>
    <v>62.83</v>
    <v>62.496000000000002</v>
    <v>62.76</v>
    <v>62.27</v>
    <v>DGRO</v>
    <v>iShares:Core Div Growth (ARCX:DGRO)</v>
    <v>1223987</v>
    <v>1413046</v>
  </rv>
  <rv s="2">
    <v>9570</v>
  </rv>
  <rv s="3">
    <v>https://www.bing.com/financeapi/forcetrigger?t=a268kr&amp;q=ARCX%3aXLY&amp;form=skydnc</v>
    <v>Learn more on Bing</v>
  </rv>
  <rv s="17">
    <v>en-US</v>
    <v>a268kr</v>
    <v>268435456</v>
    <v>1</v>
    <v>Powered by Refinitiv</v>
    <v>38</v>
    <v>Sel Sector:C Dsc SPDR (ARCX:XLY)</v>
    <v>34</v>
    <v>39</v>
    <v>Finance</v>
    <v>25</v>
    <v>240.28</v>
    <v>166.48</v>
    <v>0.97140000000000004</v>
    <v>2.2799999999999998</v>
    <v>-2.5230000000000001E-3</v>
    <v>1.0768E-2</v>
    <v>-0.54</v>
    <v>USD</v>
    <v>NYSE Arca</v>
    <v>ARCX</v>
    <v>8.0000000000000004E-4</v>
    <v>214.38</v>
    <v>ETF</v>
    <v>45824.900628286719</v>
    <v>9572</v>
    <v>212.79</v>
    <v>21446311186.040001</v>
    <v>Sel Sector:C Dsc SPDR</v>
    <v>213.41</v>
    <v>211.74</v>
    <v>214.02</v>
    <v>213.48</v>
    <v>XLY</v>
    <v>Sel Sector:C Dsc SPDR (ARCX:XLY)</v>
    <v>2382308</v>
    <v>4203801</v>
  </rv>
  <rv s="2">
    <v>9573</v>
  </rv>
  <rv s="3">
    <v>https://www.bing.com/financeapi/forcetrigger?t=a1s3tc&amp;q=ARCX%3aEPS&amp;form=skydnc</v>
    <v>Learn more on Bing</v>
  </rv>
  <rv s="17">
    <v>en-US</v>
    <v>a1s3tc</v>
    <v>268435456</v>
    <v>1</v>
    <v>Powered by Refinitiv</v>
    <v>38</v>
    <v>WisdomTree:US Lgcp (ARCX:EPS)</v>
    <v>34</v>
    <v>39</v>
    <v>Finance</v>
    <v>25</v>
    <v>64.218100000000007</v>
    <v>51.310200000000002</v>
    <v>0.93930000000000002</v>
    <v>0.52500000000000002</v>
    <v>-2.3140000000000001E-3</v>
    <v>8.4469999999999996E-3</v>
    <v>-0.14499999999999999</v>
    <v>USD</v>
    <v>NYSE Arca</v>
    <v>ARCX</v>
    <v>8.0000000000000004E-4</v>
    <v>62.83</v>
    <v>ETF</v>
    <v>45824.840277812502</v>
    <v>9575</v>
    <v>62.39</v>
    <v>1078485213.46</v>
    <v>WisdomTree:US Lgcp</v>
    <v>62.39</v>
    <v>62.15</v>
    <v>62.674999999999997</v>
    <v>62.53</v>
    <v>EPS</v>
    <v>WisdomTree:US Lgcp (ARCX:EPS)</v>
    <v>40199</v>
    <v>47184</v>
  </rv>
  <rv s="2">
    <v>9576</v>
  </rv>
  <rv s="3">
    <v>https://www.bing.com/financeapi/forcetrigger?t=a2686h&amp;q=ARCX%3aXLP&amp;form=skydnc</v>
    <v>Learn more on Bing</v>
  </rv>
  <rv s="17">
    <v>en-US</v>
    <v>a2686h</v>
    <v>268435456</v>
    <v>1</v>
    <v>Powered by Refinitiv</v>
    <v>38</v>
    <v>Sel Sector:C Stp SPDR (ARCX:XLP)</v>
    <v>34</v>
    <v>39</v>
    <v>Finance</v>
    <v>35</v>
    <v>84.53</v>
    <v>75.605000000000004</v>
    <v>0.98070000000000002</v>
    <v>0.27</v>
    <v>7.3870000000000001E-4</v>
    <v>3.3350000000000003E-3</v>
    <v>0.06</v>
    <v>USD</v>
    <v>NYSE Arca</v>
    <v>ARCX</v>
    <v>8.0000000000000004E-4</v>
    <v>81.849999999999994</v>
    <v>ETF</v>
    <v>45824.935265728906</v>
    <v>9578</v>
    <v>80.970100000000002</v>
    <v>16393682587.139999</v>
    <v>Sel Sector:C Stp SPDR</v>
    <v>81.16</v>
    <v>80.959999999999994</v>
    <v>81.23</v>
    <v>81.28</v>
    <v>XLP</v>
    <v>Sel Sector:C Stp SPDR (ARCX:XLP)</v>
    <v>12728250</v>
    <v>12905068</v>
  </rv>
  <rv s="2">
    <v>9579</v>
  </rv>
  <rv s="3">
    <v>https://www.bing.com/financeapi/forcetrigger?t=bo9iz2&amp;q=ARCX%3aJIGB&amp;form=skydnc</v>
    <v>Learn more on Bing</v>
  </rv>
  <rv s="17">
    <v>en-US</v>
    <v>bo9iz2</v>
    <v>268435456</v>
    <v>1</v>
    <v>Powered by Refinitiv</v>
    <v>38</v>
    <v>JPMorgan:BB USD IGCB (ARCX:BBCB)</v>
    <v>34</v>
    <v>39</v>
    <v>Finance</v>
    <v>25</v>
    <v>47.24</v>
    <v>43.49</v>
    <v>1.0488999999999999</v>
    <v>-3.9199999999999999E-2</v>
    <v>0</v>
    <v>-8.715000000000001E-4</v>
    <v>0</v>
    <v>USD</v>
    <v>NYSE Arca</v>
    <v>ARCX</v>
    <v>8.0000000000000004E-4</v>
    <v>45.088000000000001</v>
    <v>ETF</v>
    <v>45824.840277823438</v>
    <v>9581</v>
    <v>44.940800000000003</v>
    <v>38214734.490000002</v>
    <v>JPMorgan:BB USD IGCB</v>
    <v>45.088000000000001</v>
    <v>44.98</v>
    <v>44.940800000000003</v>
    <v>44.940800000000003</v>
    <v>BBCB</v>
    <v>JPMorgan:BB USD IGCB (ARCX:BBCB)</v>
    <v>932</v>
    <v>3739</v>
  </rv>
  <rv s="2">
    <v>9582</v>
  </rv>
  <rv s="3">
    <v>https://www.bing.com/financeapi/forcetrigger?t=c3lmxm&amp;q=ARCX%3aTAGG&amp;form=skydnc</v>
    <v>Learn more on Bing</v>
  </rv>
  <rv s="17">
    <v>en-US</v>
    <v>c3lmxm</v>
    <v>268435456</v>
    <v>1</v>
    <v>Powered by Refinitiv</v>
    <v>38</v>
    <v>T Rowe:QM US Bond (ARCX:TAGG)</v>
    <v>34</v>
    <v>39</v>
    <v>Finance</v>
    <v>25</v>
    <v>44.66</v>
    <v>41.410499999999999</v>
    <v>0.999</v>
    <v>-4.3999999999999997E-2</v>
    <v>0</v>
    <v>-1.0399999999999999E-3</v>
    <v>0</v>
    <v>USD</v>
    <v>NYSE Arca</v>
    <v>ARCX</v>
    <v>8.0000000000000004E-4</v>
    <v>42.37</v>
    <v>ETF</v>
    <v>45824.84027780078</v>
    <v>9584</v>
    <v>42.236800000000002</v>
    <v>1320415175.9000001</v>
    <v>T Rowe:QM US Bond</v>
    <v>42.3</v>
    <v>42.307000000000002</v>
    <v>42.262999999999998</v>
    <v>42.262999999999998</v>
    <v>TAGG</v>
    <v>T Rowe:QM US Bond (ARCX:TAGG)</v>
    <v>50350</v>
    <v>82176</v>
  </rv>
  <rv s="2">
    <v>9585</v>
  </rv>
  <rv s="3">
    <v>https://www.bing.com/financeapi/forcetrigger?t=a1tva2&amp;q=ARCX%3aGIGB&amp;form=skydnc</v>
    <v>Learn more on Bing</v>
  </rv>
  <rv s="17">
    <v>en-US</v>
    <v>a1tva2</v>
    <v>268435456</v>
    <v>1</v>
    <v>Powered by Refinitiv</v>
    <v>38</v>
    <v>Goldman:Acc Inv Gd Cp Bd (ARCX:GIGB)</v>
    <v>34</v>
    <v>39</v>
    <v>Finance</v>
    <v>25</v>
    <v>47.651499999999999</v>
    <v>43.96</v>
    <v>1.0564</v>
    <v>-7.0000000000000007E-2</v>
    <v>0</v>
    <v>-1.5429999999999999E-3</v>
    <v>0</v>
    <v>USD</v>
    <v>NYSE Arca</v>
    <v>ARCX</v>
    <v>8.0000000000000004E-4</v>
    <v>45.475000000000001</v>
    <v>ETF</v>
    <v>45824.840277812502</v>
    <v>9587</v>
    <v>45.3</v>
    <v>678844426.42999995</v>
    <v>Goldman:Acc Inv Gd Cp Bd</v>
    <v>45.365000000000002</v>
    <v>45.37</v>
    <v>45.3</v>
    <v>45.3</v>
    <v>GIGB</v>
    <v>Goldman:Acc Inv Gd Cp Bd (ARCX:GIGB)</v>
    <v>74974</v>
    <v>60050</v>
  </rv>
  <rv s="2">
    <v>9588</v>
  </rv>
  <rv s="3">
    <v>https://www.bing.com/financeapi/forcetrigger?t=bqwuzr&amp;q=ARCX%3aQLV&amp;form=skydnc</v>
    <v>Learn more on Bing</v>
  </rv>
  <rv s="17">
    <v>en-US</v>
    <v>bqwuzr</v>
    <v>268435456</v>
    <v>1</v>
    <v>Powered by Refinitiv</v>
    <v>38</v>
    <v>FlexShs:US Qlty LV (ARCX:QLV)</v>
    <v>34</v>
    <v>39</v>
    <v>Finance</v>
    <v>25</v>
    <v>68.41</v>
    <v>58.990600000000001</v>
    <v>0.69589999999999996</v>
    <v>0.2394</v>
    <v>0</v>
    <v>3.558E-3</v>
    <v>0</v>
    <v>USD</v>
    <v>NYSE Arca</v>
    <v>ARCX</v>
    <v>8.0000000000000004E-4</v>
    <v>67.805000000000007</v>
    <v>ETF</v>
    <v>45824.840277823438</v>
    <v>9590</v>
    <v>67.53</v>
    <v>142541847.97</v>
    <v>FlexShs:US Qlty LV</v>
    <v>67.805000000000007</v>
    <v>67.291499999999999</v>
    <v>67.530900000000003</v>
    <v>67.530900000000003</v>
    <v>QLV</v>
    <v>FlexShs:US Qlty LV (ARCX:QLV)</v>
    <v>1571</v>
    <v>4260</v>
  </rv>
  <rv s="2">
    <v>9591</v>
  </rv>
  <rv s="3">
    <v>https://www.bing.com/financeapi/forcetrigger?t=a1x4nm&amp;q=ARCX%3aLRGF&amp;form=skydnc</v>
    <v>Learn more on Bing</v>
  </rv>
  <rv s="17">
    <v>en-US</v>
    <v>a1x4nm</v>
    <v>268435456</v>
    <v>1</v>
    <v>Powered by Refinitiv</v>
    <v>38</v>
    <v>iShares:US Eqty Fct (ARCX:LRGF)</v>
    <v>34</v>
    <v>39</v>
    <v>Finance</v>
    <v>25</v>
    <v>63.9754</v>
    <v>49.965000000000003</v>
    <v>0.98939999999999995</v>
    <v>0.60499999999999998</v>
    <v>0</v>
    <v>9.835E-3</v>
    <v>0</v>
    <v>USD</v>
    <v>NYSE Arca</v>
    <v>ARCX</v>
    <v>8.0000000000000004E-4</v>
    <v>62.32</v>
    <v>ETF</v>
    <v>45824.84027780078</v>
    <v>9593</v>
    <v>61.94</v>
    <v>2413388134.96</v>
    <v>iShares:US Eqty Fct</v>
    <v>61.94</v>
    <v>61.515000000000001</v>
    <v>62.12</v>
    <v>62.12</v>
    <v>LRGF</v>
    <v>iShares:US Eqty Fct (ARCX:LRGF)</v>
    <v>140348</v>
    <v>169791</v>
  </rv>
  <rv s="2">
    <v>9594</v>
  </rv>
  <rv s="3">
    <v>https://www.bing.com/financeapi/forcetrigger?t=a2689c&amp;q=ARCX%3aXLRE&amp;form=skydnc</v>
    <v>Learn more on Bing</v>
  </rv>
  <rv s="17">
    <v>en-US</v>
    <v>a2689c</v>
    <v>268435456</v>
    <v>1</v>
    <v>Powered by Refinitiv</v>
    <v>38</v>
    <v>Sel Sector:Rl Est SPDR (ARCX:XLRE)</v>
    <v>34</v>
    <v>39</v>
    <v>Finance</v>
    <v>35</v>
    <v>45.579900000000002</v>
    <v>35.76</v>
    <v>1.0187999999999999</v>
    <v>3.5000000000000003E-2</v>
    <v>4.5310000000000003E-3</v>
    <v>8.3549999999999998E-4</v>
    <v>0.19</v>
    <v>USD</v>
    <v>NYSE Arca</v>
    <v>ARCX</v>
    <v>8.0000000000000004E-4</v>
    <v>42.42</v>
    <v>ETF</v>
    <v>45824.936642939065</v>
    <v>9596</v>
    <v>41.77</v>
    <v>7403453645.1199999</v>
    <v>Sel Sector:Rl Est SPDR</v>
    <v>42</v>
    <v>41.89</v>
    <v>41.924999999999997</v>
    <v>42.12</v>
    <v>XLRE</v>
    <v>Sel Sector:Rl Est SPDR (ARCX:XLRE)</v>
    <v>6304419</v>
    <v>4400652</v>
  </rv>
  <rv s="2">
    <v>9597</v>
  </rv>
  <rv s="16">
    <v>en-US</v>
    <v>cddvvh</v>
    <v>268435456</v>
    <v>1</v>
    <v>Powered by Refinitiv</v>
    <v>36</v>
    <v>Glbl X Russell 2000 (ARCX:RSSL)</v>
    <v>24</v>
    <v>37</v>
    <v>Finance</v>
    <v>25</v>
    <v>96.48</v>
    <v>67.67</v>
    <v>0.82</v>
    <v>0</v>
    <v>9.9850000000000008E-3</v>
    <v>0</v>
    <v>USD</v>
    <v>NYSE Arca</v>
    <v>ARCX</v>
    <v>8.0000000000000004E-4</v>
    <v>83.11</v>
    <v>ETF</v>
    <v>45824.840277789066</v>
    <v>82.86</v>
    <v>1335666825.02</v>
    <v>Glbl X Russell 2000</v>
    <v>83.11</v>
    <v>82.12</v>
    <v>82.94</v>
    <v>82.94</v>
    <v>RSSL</v>
    <v>Glbl X Russell 2000 (ARCX:RSSL)</v>
    <v>1143</v>
    <v>5094</v>
  </rv>
  <rv s="2">
    <v>9599</v>
  </rv>
  <rv s="3">
    <v>https://www.bing.com/financeapi/forcetrigger?t=a267zr&amp;q=ARCX%3aXLK&amp;form=skydnc</v>
    <v>Learn more on Bing</v>
  </rv>
  <rv s="17">
    <v>en-US</v>
    <v>a267zr</v>
    <v>268435456</v>
    <v>1</v>
    <v>Powered by Refinitiv</v>
    <v>38</v>
    <v>Sel Sector:Tech SPDR (ARCX:XLK)</v>
    <v>34</v>
    <v>39</v>
    <v>Finance</v>
    <v>35</v>
    <v>243.76</v>
    <v>172.45</v>
    <v>0.97519999999999996</v>
    <v>3.95</v>
    <v>2.053E-4</v>
    <v>1.6514999999999998E-2</v>
    <v>4.99E-2</v>
    <v>USD</v>
    <v>NYSE Arca</v>
    <v>ARCX</v>
    <v>8.0000000000000004E-4</v>
    <v>243.76</v>
    <v>ETF</v>
    <v>45824.942877187503</v>
    <v>9601</v>
    <v>240.61</v>
    <v>72172849682.440002</v>
    <v>Sel Sector:Tech SPDR</v>
    <v>240.61</v>
    <v>239.17</v>
    <v>243.12</v>
    <v>243.0899</v>
    <v>XLK</v>
    <v>Sel Sector:Tech SPDR (ARCX:XLK)</v>
    <v>6931656</v>
    <v>5921274</v>
  </rv>
  <rv s="2">
    <v>9602</v>
  </rv>
  <rv s="16">
    <v>en-US</v>
    <v>c7d6dm</v>
    <v>268435456</v>
    <v>1</v>
    <v>Powered by Refinitiv</v>
    <v>36</v>
    <v>BondBloxx:Blm 10Y TD UST (ARCX:XTEN)</v>
    <v>24</v>
    <v>37</v>
    <v>Finance</v>
    <v>25</v>
    <v>50.05</v>
    <v>43.92</v>
    <v>-0.25</v>
    <v>0</v>
    <v>-5.5089999999999991E-3</v>
    <v>0</v>
    <v>USD</v>
    <v>NYSE Arca</v>
    <v>ARCX</v>
    <v>8.0000000000000004E-4</v>
    <v>45.435000000000002</v>
    <v>ETF</v>
    <v>45824.84027780078</v>
    <v>45.13</v>
    <v>706003532.45000005</v>
    <v>BondBloxx:Blm 10Y TD UST</v>
    <v>45.29</v>
    <v>45.38</v>
    <v>45.13</v>
    <v>45.13</v>
    <v>XTEN</v>
    <v>BondBloxx:Blm 10Y TD UST (ARCX:XTEN)</v>
    <v>994417</v>
    <v>324420</v>
  </rv>
  <rv s="2">
    <v>9604</v>
  </rv>
  <rv s="3">
    <v>https://www.bing.com/financeapi/forcetrigger?t=a253w7&amp;q=ARCX%3aUSRT&amp;form=skydnc</v>
    <v>Learn more on Bing</v>
  </rv>
  <rv s="17">
    <v>en-US</v>
    <v>a253w7</v>
    <v>268435456</v>
    <v>1</v>
    <v>Powered by Refinitiv</v>
    <v>38</v>
    <v>iShares:Core US REIT (ARCX:USRT)</v>
    <v>34</v>
    <v>39</v>
    <v>Finance</v>
    <v>25</v>
    <v>63.22</v>
    <v>48.475000000000001</v>
    <v>1.0049999999999999</v>
    <v>-2E-3</v>
    <v>-2.0764000000000001E-2</v>
    <v>-3.519E-5</v>
    <v>-1.18</v>
    <v>USD</v>
    <v>NYSE Arca</v>
    <v>ARCX</v>
    <v>8.0000000000000004E-4</v>
    <v>57.5</v>
    <v>ETF</v>
    <v>45824.840277812502</v>
    <v>9606</v>
    <v>56.61</v>
    <v>2954689795.27</v>
    <v>iShares:Core US REIT</v>
    <v>57.05</v>
    <v>56.832000000000001</v>
    <v>56.83</v>
    <v>55.65</v>
    <v>USRT</v>
    <v>iShares:Core US REIT (ARCX:USRT)</v>
    <v>230805</v>
    <v>224849</v>
  </rv>
  <rv s="2">
    <v>9607</v>
  </rv>
  <rv s="3">
    <v>https://www.bing.com/financeapi/forcetrigger?t=a25l27&amp;q=ARCX%3aVSS&amp;form=skydnc</v>
    <v>Learn more on Bing</v>
  </rv>
  <rv s="17">
    <v>en-US</v>
    <v>a25l27</v>
    <v>268435456</v>
    <v>1</v>
    <v>Powered by Refinitiv</v>
    <v>38</v>
    <v>Vanguard FTSExUSSC;ETF (ARCX:VSS)</v>
    <v>34</v>
    <v>39</v>
    <v>Finance</v>
    <v>25</v>
    <v>132.4057</v>
    <v>102.76</v>
    <v>0.93769999999999998</v>
    <v>0.84</v>
    <v>-4.5620000000000003E-4</v>
    <v>6.4280000000000006E-3</v>
    <v>-0.06</v>
    <v>USD</v>
    <v>NYSE Arca</v>
    <v>ARCX</v>
    <v>8.0000000000000004E-4</v>
    <v>132.38990000000001</v>
    <v>ETF</v>
    <v>45824.908989200783</v>
    <v>9609</v>
    <v>131.4419</v>
    <v>8851820436</v>
    <v>Vanguard FTSExUSSC;ETF</v>
    <v>131.84</v>
    <v>130.66999999999999</v>
    <v>131.51</v>
    <v>131.44999999999999</v>
    <v>VSS</v>
    <v>Vanguard FTSExUSSC;ETF (ARCX:VSS)</v>
    <v>119056</v>
    <v>262988</v>
  </rv>
  <rv s="2">
    <v>9610</v>
  </rv>
  <rv s="3">
    <v>https://www.bing.com/financeapi/forcetrigger?t=c1xvh7&amp;q=ARCX%3aSCHY&amp;form=skydnc</v>
    <v>Learn more on Bing</v>
  </rv>
  <rv s="17">
    <v>en-US</v>
    <v>c1xvh7</v>
    <v>268435456</v>
    <v>1</v>
    <v>Powered by Refinitiv</v>
    <v>38</v>
    <v>Schwab Str:Intl Div Eqty (ARCX:SCHY)</v>
    <v>34</v>
    <v>39</v>
    <v>Finance</v>
    <v>25</v>
    <v>27.82</v>
    <v>22.81</v>
    <v>0.84960000000000002</v>
    <v>0.02</v>
    <v>0</v>
    <v>7.2749999999999996E-4</v>
    <v>0</v>
    <v>USD</v>
    <v>NYSE Arca</v>
    <v>ARCX</v>
    <v>8.0000000000000004E-4</v>
    <v>27.759799999999998</v>
    <v>ETF</v>
    <v>45824.910440207816</v>
    <v>9612</v>
    <v>27.51</v>
    <v>1103396725.22</v>
    <v>Schwab Str:Intl Div Eqty</v>
    <v>27.64</v>
    <v>27.49</v>
    <v>27.51</v>
    <v>27.51</v>
    <v>SCHY</v>
    <v>Schwab Str:Intl Div Eqty (ARCX:SCHY)</v>
    <v>214949</v>
    <v>356242</v>
  </rv>
  <rv s="2">
    <v>9613</v>
  </rv>
  <rv s="3">
    <v>https://www.bing.com/financeapi/forcetrigger?t=bw9o27&amp;q=BATS%3aXVV&amp;form=skydnc</v>
    <v>Learn more on Bing</v>
  </rv>
  <rv s="17">
    <v>en-US</v>
    <v>bw9o27</v>
    <v>268435456</v>
    <v>1</v>
    <v>Powered by Refinitiv</v>
    <v>38</v>
    <v>iShares:ESG SS S&amp;P 500 (BATS:XVV)</v>
    <v>34</v>
    <v>39</v>
    <v>Finance</v>
    <v>17</v>
    <v>47.288600000000002</v>
    <v>36.770000000000003</v>
    <v>1.0296000000000001</v>
    <v>0.54400000000000004</v>
    <v>0</v>
    <v>1.1899999999999999E-2</v>
    <v>0</v>
    <v>USD</v>
    <v>CBOE BZX Exchange</v>
    <v>BATS</v>
    <v>8.0000000000000004E-4</v>
    <v>47.06</v>
    <v>ETF</v>
    <v>45824.840352534375</v>
    <v>9615</v>
    <v>46.15</v>
    <v>392609050.22000003</v>
    <v>iShares:ESG SS S&amp;P 500</v>
    <v>47.06</v>
    <v>45.716000000000001</v>
    <v>46.26</v>
    <v>46.26</v>
    <v>XVV</v>
    <v>iShares:ESG SS S&amp;P 500 (BATS:XVV)</v>
    <v>22033</v>
    <v>11783</v>
  </rv>
  <rv s="2">
    <v>9616</v>
  </rv>
  <rv s="3">
    <v>https://www.bing.com/financeapi/forcetrigger?t=a267r7&amp;q=ARCX%3aXLF&amp;form=skydnc</v>
    <v>Learn more on Bing</v>
  </rv>
  <rv s="17">
    <v>en-US</v>
    <v>a267r7</v>
    <v>268435456</v>
    <v>1</v>
    <v>Powered by Refinitiv</v>
    <v>38</v>
    <v>Sel Sector:Finl S SPDR (ARCX:XLF)</v>
    <v>34</v>
    <v>39</v>
    <v>Finance</v>
    <v>35</v>
    <v>52.634999999999998</v>
    <v>40.479999999999997</v>
    <v>0.99790000000000001</v>
    <v>0.57999999999999996</v>
    <v>1.9789999999999999E-4</v>
    <v>1.1609000000000001E-2</v>
    <v>0.01</v>
    <v>USD</v>
    <v>NYSE Arca</v>
    <v>ARCX</v>
    <v>8.0000000000000004E-4</v>
    <v>50.875</v>
    <v>ETF</v>
    <v>45824.941485219533</v>
    <v>9618</v>
    <v>50.31</v>
    <v>49631080667.639999</v>
    <v>Sel Sector:Finl S SPDR</v>
    <v>50.32</v>
    <v>49.96</v>
    <v>50.54</v>
    <v>50.54</v>
    <v>XLF</v>
    <v>Sel Sector:Finl S SPDR (ARCX:XLF)</v>
    <v>35613263</v>
    <v>34861646</v>
  </rv>
  <rv s="2">
    <v>9619</v>
  </rv>
  <rv s="16">
    <v>en-US</v>
    <v>c9jlbh</v>
    <v>268435456</v>
    <v>1</v>
    <v>Powered by Refinitiv</v>
    <v>36</v>
    <v>JPMorgan:BB US TB 20+ Y (BATS:BBLB)</v>
    <v>24</v>
    <v>37</v>
    <v>Finance</v>
    <v>17</v>
    <v>96.369</v>
    <v>79.599999999999994</v>
    <v>-0.73729999999999996</v>
    <v>0</v>
    <v>-9.0130000000000002E-3</v>
    <v>0</v>
    <v>USD</v>
    <v>CBOE BZX Exchange</v>
    <v>BATS</v>
    <v>7.000000000000001E-4</v>
    <v>81.070499999999996</v>
    <v>ETF</v>
    <v>45824.840285878905</v>
    <v>81.070499999999996</v>
    <v>14510681.869999999</v>
    <v>JPMorgan:BB US TB 20+ Y</v>
    <v>81.070499999999996</v>
    <v>81.8078</v>
    <v>81.070499999999996</v>
    <v>81.070499999999996</v>
    <v>BBLB</v>
    <v>JPMorgan:BB US TB 20+ Y (BATS:BBLB)</v>
    <v>18</v>
    <v>2354</v>
  </rv>
  <rv s="2">
    <v>9621</v>
  </rv>
  <rv s="16">
    <v>en-US</v>
    <v>cdgbgh</v>
    <v>268435456</v>
    <v>1</v>
    <v>Powered by Refinitiv</v>
    <v>36</v>
    <v>iShares:iBD Dec2054T Tr (XNAS:IBGK)</v>
    <v>24</v>
    <v>37</v>
    <v>Finance</v>
    <v>25</v>
    <v>27.6158</v>
    <v>22.79</v>
    <v>-0.2056</v>
    <v>-6.4709999999999995E-5</v>
    <v>-8.7910000000000002E-3</v>
    <v>-1.5E-3</v>
    <v>USD</v>
    <v>Nasdaq Stock Market</v>
    <v>XNAS</v>
    <v>7.000000000000001E-4</v>
    <v>23.192499999999999</v>
    <v>ETF</v>
    <v>45824.843750103908</v>
    <v>23.1815</v>
    <v>2338606.88</v>
    <v>iShares:iBD Dec2054T Tr</v>
    <v>23.192499999999999</v>
    <v>23.3871</v>
    <v>23.1815</v>
    <v>23.18</v>
    <v>IBGK</v>
    <v>iShares:iBD Dec2054T Tr (XNAS:IBGK)</v>
    <v>263</v>
    <v>228</v>
  </rv>
  <rv s="2">
    <v>9623</v>
  </rv>
  <rv s="3">
    <v>https://www.bing.com/financeapi/forcetrigger?t=c2ldqh&amp;q=ARCX%3aIAUM&amp;form=skydnc</v>
    <v>Learn more on Bing</v>
  </rv>
  <rv s="17">
    <v>en-US</v>
    <v>c2ldqh</v>
    <v>268435456</v>
    <v>1</v>
    <v>Powered by Refinitiv</v>
    <v>38</v>
    <v>iShares Gold Trust Micro (ARCX:IAUM)</v>
    <v>34</v>
    <v>39</v>
    <v>Finance</v>
    <v>35</v>
    <v>34.366500000000002</v>
    <v>22.885000000000002</v>
    <v>0.84689999999999999</v>
    <v>-0.495</v>
    <v>5.9279999999999999E-4</v>
    <v>-1.4456999999999999E-2</v>
    <v>0.02</v>
    <v>USD</v>
    <v>NYSE Arca</v>
    <v>ARCX</v>
    <v>7.000000000000001E-4</v>
    <v>34.08</v>
    <v>ETF</v>
    <v>45824.937157916407</v>
    <v>9625</v>
    <v>33.734999999999999</v>
    <v>2740609258.3600001</v>
    <v>iShares Gold Trust Micro</v>
    <v>34.08</v>
    <v>34.24</v>
    <v>33.744999999999997</v>
    <v>33.76</v>
    <v>IAUM</v>
    <v>iShares Gold Trust Micro (ARCX:IAUM)</v>
    <v>2975662</v>
    <v>2210682</v>
  </rv>
  <rv s="2">
    <v>9626</v>
  </rv>
  <rv s="16">
    <v>en-US</v>
    <v>cbtgw7</v>
    <v>268435456</v>
    <v>1</v>
    <v>Powered by Refinitiv</v>
    <v>36</v>
    <v>Xtrackers Cali Muni Bd (XNAS:CA)</v>
    <v>24</v>
    <v>37</v>
    <v>Finance</v>
    <v>25</v>
    <v>26.59</v>
    <v>23.54</v>
    <v>1.4999999999999999E-2</v>
    <v>0</v>
    <v>6.1969999999999994E-4</v>
    <v>0</v>
    <v>USD</v>
    <v>Nasdaq Stock Market</v>
    <v>XNAS</v>
    <v>7.000000000000001E-4</v>
    <v>24.22</v>
    <v>ETF</v>
    <v>45824.843750196094</v>
    <v>24.22</v>
    <v>21835621.010000002</v>
    <v>Xtrackers Cali Muni Bd</v>
    <v>24.22</v>
    <v>24.204999999999998</v>
    <v>24.22</v>
    <v>24.22</v>
    <v>CA</v>
    <v>Xtrackers Cali Muni Bd (XNAS:CA)</v>
    <v>79</v>
    <v>14732</v>
  </rv>
  <rv s="2">
    <v>9628</v>
  </rv>
  <rv s="16">
    <v>en-US</v>
    <v>c9b7lh</v>
    <v>268435456</v>
    <v>1</v>
    <v>Powered by Refinitiv</v>
    <v>36</v>
    <v>Xtrackers MSCI USA CA Eq (ARCX:USCA)</v>
    <v>24</v>
    <v>37</v>
    <v>Finance</v>
    <v>25</v>
    <v>38.916699999999999</v>
    <v>30.9</v>
    <v>0.40410000000000001</v>
    <v>0</v>
    <v>1.0754E-2</v>
    <v>0</v>
    <v>USD</v>
    <v>NYSE Arca</v>
    <v>ARCX</v>
    <v>7.000000000000001E-4</v>
    <v>37.981499999999997</v>
    <v>ETF</v>
    <v>45824.840277789066</v>
    <v>37.981499999999997</v>
    <v>2842294771.0300002</v>
    <v>Xtrackers MSCI USA CA Eq</v>
    <v>37.981499999999997</v>
    <v>37.577399999999997</v>
    <v>37.981499999999997</v>
    <v>37.981499999999997</v>
    <v>USCA</v>
    <v>Xtrackers MSCI USA CA Eq (ARCX:USCA)</v>
    <v>66</v>
    <v>18807</v>
  </rv>
  <rv s="2">
    <v>9630</v>
  </rv>
  <rv s="16">
    <v>en-US</v>
    <v>ca43cw</v>
    <v>268435456</v>
    <v>1</v>
    <v>Powered by Refinitiv</v>
    <v>36</v>
    <v>Glbl X 1-3 Month T-Bill (ARCX:CLIP)</v>
    <v>24</v>
    <v>37</v>
    <v>Finance</v>
    <v>25</v>
    <v>100.56</v>
    <v>100.02</v>
    <v>-0.02</v>
    <v>0</v>
    <v>-1.995E-4</v>
    <v>0</v>
    <v>USD</v>
    <v>NYSE Arca</v>
    <v>ARCX</v>
    <v>7.000000000000001E-4</v>
    <v>100.26</v>
    <v>ETF</v>
    <v>45824.84027780078</v>
    <v>100.22</v>
    <v>1497101504.51</v>
    <v>Glbl X 1-3 Month T-Bill</v>
    <v>100.23</v>
    <v>100.24</v>
    <v>100.22</v>
    <v>100.22</v>
    <v>CLIP</v>
    <v>Glbl X 1-3 Month T-Bill (ARCX:CLIP)</v>
    <v>148152</v>
    <v>206938</v>
  </rv>
  <rv s="2">
    <v>9632</v>
  </rv>
  <rv s="3">
    <v>https://www.bing.com/financeapi/forcetrigger?t=btvpxm&amp;q=XNAS%3aIBTG&amp;form=skydnc</v>
    <v>Learn more on Bing</v>
  </rv>
  <rv s="17">
    <v>en-US</v>
    <v>btvpxm</v>
    <v>268435456</v>
    <v>1</v>
    <v>Powered by Refinitiv</v>
    <v>38</v>
    <v>iShares:iBd D2026T Trs (XNAS:IBTG)</v>
    <v>34</v>
    <v>39</v>
    <v>Finance</v>
    <v>25</v>
    <v>23.1</v>
    <v>22.54</v>
    <v>0.73209999999999997</v>
    <v>-5.0000000000000001E-3</v>
    <v>0</v>
    <v>-2.187E-4</v>
    <v>0</v>
    <v>USD</v>
    <v>Nasdaq Stock Market</v>
    <v>XNAS</v>
    <v>7.000000000000001E-4</v>
    <v>22.86</v>
    <v>ETF</v>
    <v>45824.843750103908</v>
    <v>9634</v>
    <v>22.85</v>
    <v>1913941373.01</v>
    <v>iShares:iBd D2026T Trs</v>
    <v>22.86</v>
    <v>22.86</v>
    <v>22.855</v>
    <v>22.855</v>
    <v>IBTG</v>
    <v>iShares:iBd D2026T Trs (XNAS:IBTG)</v>
    <v>196193</v>
    <v>384706</v>
  </rv>
  <rv s="2">
    <v>9635</v>
  </rv>
  <rv s="16">
    <v>en-US</v>
    <v>cfwlxm</v>
    <v>268435456</v>
    <v>1</v>
    <v>Powered by Refinitiv</v>
    <v>36</v>
    <v>Vanguard UltraShort Trea (XNAS:VGUS)</v>
    <v>24</v>
    <v>37</v>
    <v>Finance</v>
    <v>25</v>
    <v>75.540000000000006</v>
    <v>75.02</v>
    <v>0.01</v>
    <v>0</v>
    <v>1.326E-4</v>
    <v>0</v>
    <v>USD</v>
    <v>Nasdaq Stock Market</v>
    <v>XNAS</v>
    <v>7.000000000000001E-4</v>
    <v>75.42</v>
    <v>ETF</v>
    <v>45824.843750115622</v>
    <v>75.38</v>
    <v>177400304</v>
    <v>Vanguard UltraShort Trea</v>
    <v>75.39</v>
    <v>75.39</v>
    <v>75.400000000000006</v>
    <v>75.400000000000006</v>
    <v>VGUS</v>
    <v>Vanguard UltraShort Trea (XNAS:VGUS)</v>
    <v>300576</v>
    <v>62852</v>
  </rv>
  <rv s="2">
    <v>9637</v>
  </rv>
  <rv s="16">
    <v>en-US</v>
    <v>cfwlur</v>
    <v>268435456</v>
    <v>1</v>
    <v>Powered by Refinitiv</v>
    <v>36</v>
    <v>Vanguard 0-3 Mon T-bill (XNAS:VBIL)</v>
    <v>24</v>
    <v>37</v>
    <v>Finance</v>
    <v>25</v>
    <v>75.59</v>
    <v>75.010000000000005</v>
    <v>0.02</v>
    <v>7.9530000000000009E-4</v>
    <v>2.652E-4</v>
    <v>0.06</v>
    <v>USD</v>
    <v>Nasdaq Stock Market</v>
    <v>XNAS</v>
    <v>7.000000000000001E-4</v>
    <v>75.45</v>
    <v>ETF</v>
    <v>45824.929500508595</v>
    <v>75.430000000000007</v>
    <v>1487817470</v>
    <v>Vanguard 0-3 Mon T-bill</v>
    <v>75.45</v>
    <v>75.42</v>
    <v>75.44</v>
    <v>75.5</v>
    <v>VBIL</v>
    <v>Vanguard 0-3 Mon T-bill (XNAS:VBIL)</v>
    <v>534824</v>
    <v>713145</v>
  </rv>
  <rv s="2">
    <v>9639</v>
  </rv>
  <rv s="3">
    <v>https://www.bing.com/financeapi/forcetrigger?t=btvpur&amp;q=XNAS%3aIBTF&amp;form=skydnc</v>
    <v>Learn more on Bing</v>
  </rv>
  <rv s="17">
    <v>en-US</v>
    <v>btvpur</v>
    <v>268435456</v>
    <v>1</v>
    <v>Powered by Refinitiv</v>
    <v>38</v>
    <v>iShares:iBd D2025T Trs (XNAS:IBTF)</v>
    <v>34</v>
    <v>39</v>
    <v>Finance</v>
    <v>25</v>
    <v>23.43</v>
    <v>23.13</v>
    <v>0.99660000000000004</v>
    <v>-0.01</v>
    <v>0</v>
    <v>-4.2860000000000001E-4</v>
    <v>0</v>
    <v>USD</v>
    <v>Nasdaq Stock Market</v>
    <v>XNAS</v>
    <v>7.000000000000001E-4</v>
    <v>23.33</v>
    <v>ETF</v>
    <v>45824.843750103908</v>
    <v>9641</v>
    <v>23.32</v>
    <v>2103910759.76</v>
    <v>iShares:iBd D2025T Trs</v>
    <v>23.32</v>
    <v>23.33</v>
    <v>23.32</v>
    <v>23.32</v>
    <v>IBTF</v>
    <v>iShares:iBd D2025T Trs (XNAS:IBTF)</v>
    <v>196727</v>
    <v>452411</v>
  </rv>
  <rv s="2">
    <v>9642</v>
  </rv>
  <rv s="16">
    <v>en-US</v>
    <v>cf4xur</v>
    <v>268435456</v>
    <v>1</v>
    <v>Powered by Refinitiv</v>
    <v>36</v>
    <v>iShares:iBd 1-5 Treas Ld (ARCX:LDRT)</v>
    <v>24</v>
    <v>37</v>
    <v>Finance</v>
    <v>25</v>
    <v>26.15</v>
    <v>24.8264</v>
    <v>1.4999999999999999E-2</v>
    <v>0</v>
    <v>5.9650000000000002E-4</v>
    <v>0</v>
    <v>USD</v>
    <v>NYSE Arca</v>
    <v>ARCX</v>
    <v>7.000000000000001E-4</v>
    <v>25.17</v>
    <v>ETF</v>
    <v>45824.840277789066</v>
    <v>25.131</v>
    <v>20669886.030000001</v>
    <v>iShares:iBd 1-5 Treas Ld</v>
    <v>25.16</v>
    <v>25.145</v>
    <v>25.16</v>
    <v>25.16</v>
    <v>LDRT</v>
    <v>iShares:iBd 1-5 Treas Ld (ARCX:LDRT)</v>
    <v>2021</v>
    <v>3908</v>
  </rv>
  <rv s="2">
    <v>9644</v>
  </rv>
  <rv s="3">
    <v>https://www.bing.com/financeapi/forcetrigger?t=a23rur&amp;q=ARCX%3aSUB&amp;form=skydnc</v>
    <v>Learn more on Bing</v>
  </rv>
  <rv s="17">
    <v>en-US</v>
    <v>a23rur</v>
    <v>268435456</v>
    <v>1</v>
    <v>Powered by Refinitiv</v>
    <v>38</v>
    <v>iShares:ST Nat Muni Bond (ARCX:SUB)</v>
    <v>34</v>
    <v>39</v>
    <v>Finance</v>
    <v>25</v>
    <v>106.3</v>
    <v>104.02</v>
    <v>1.1063000000000001</v>
    <v>0.05</v>
    <v>-5.6570000000000004E-4</v>
    <v>4.7169999999999997E-4</v>
    <v>-0.06</v>
    <v>USD</v>
    <v>NYSE Arca</v>
    <v>ARCX</v>
    <v>7.000000000000001E-4</v>
    <v>106.06</v>
    <v>ETF</v>
    <v>45824.840277812502</v>
    <v>9646</v>
    <v>105.9742</v>
    <v>9588986709.3600006</v>
    <v>iShares:ST Nat Muni Bond</v>
    <v>106</v>
    <v>106.01</v>
    <v>106.06</v>
    <v>106</v>
    <v>SUB</v>
    <v>iShares:ST Nat Muni Bond (ARCX:SUB)</v>
    <v>469460</v>
    <v>497739</v>
  </rv>
  <rv s="2">
    <v>9647</v>
  </rv>
  <rv s="3">
    <v>https://www.bing.com/financeapi/forcetrigger?t=a234im&amp;q=BATS%3aSMB&amp;form=skydnc</v>
    <v>Learn more on Bing</v>
  </rv>
  <rv s="17">
    <v>en-US</v>
    <v>a234im</v>
    <v>268435456</v>
    <v>1</v>
    <v>Powered by Refinitiv</v>
    <v>38</v>
    <v>VanEck:Short Muni (BATS:SMB)</v>
    <v>34</v>
    <v>39</v>
    <v>Finance</v>
    <v>17</v>
    <v>17.29</v>
    <v>16.700500000000002</v>
    <v>0.93220000000000003</v>
    <v>1.4999999999999999E-2</v>
    <v>1.6594000000000001E-2</v>
    <v>8.7410000000000005E-4</v>
    <v>0.28499999999999998</v>
    <v>USD</v>
    <v>CBOE BZX Exchange</v>
    <v>BATS</v>
    <v>7.000000000000001E-4</v>
    <v>17.18</v>
    <v>ETF</v>
    <v>45824.840341573436</v>
    <v>9649</v>
    <v>17.16</v>
    <v>271037837.05000001</v>
    <v>VanEck:Short Muni</v>
    <v>17.16</v>
    <v>17.16</v>
    <v>17.175000000000001</v>
    <v>17.46</v>
    <v>SMB</v>
    <v>VanEck:Short Muni (BATS:SMB)</v>
    <v>66323</v>
    <v>71666</v>
  </rv>
  <rv s="2">
    <v>9650</v>
  </rv>
  <rv s="3">
    <v>https://www.bing.com/financeapi/forcetrigger?t=a1zjpr&amp;q=BATS%3aPBTP&amp;form=skydnc</v>
    <v>Learn more on Bing</v>
  </rv>
  <rv s="17">
    <v>en-US</v>
    <v>a1zjpr</v>
    <v>268435456</v>
    <v>1</v>
    <v>Powered by Refinitiv</v>
    <v>38</v>
    <v>Invesco 0-5 Yr US TIPS (BATS:PBTP)</v>
    <v>34</v>
    <v>39</v>
    <v>Finance</v>
    <v>17</v>
    <v>26.195</v>
    <v>24.93</v>
    <v>0.42259999999999998</v>
    <v>0</v>
    <v>0</v>
    <v>0</v>
    <v>0</v>
    <v>USD</v>
    <v>CBOE BZX Exchange</v>
    <v>BATS</v>
    <v>7.000000000000001E-4</v>
    <v>26.06</v>
    <v>ETF</v>
    <v>45824.840332500004</v>
    <v>9652</v>
    <v>26.04</v>
    <v>65730393.119999997</v>
    <v>Invesco 0-5 Yr US TIPS</v>
    <v>26.05</v>
    <v>26.05</v>
    <v>26.05</v>
    <v>26.05</v>
    <v>PBTP</v>
    <v>Invesco 0-5 Yr US TIPS (BATS:PBTP)</v>
    <v>11174</v>
    <v>31809</v>
  </rv>
  <rv s="2">
    <v>9653</v>
  </rv>
  <rv s="3">
    <v>https://www.bing.com/financeapi/forcetrigger?t=btvq1h&amp;q=XNAS%3aIBTH&amp;form=skydnc</v>
    <v>Learn more on Bing</v>
  </rv>
  <rv s="17">
    <v>en-US</v>
    <v>btvq1h</v>
    <v>268435456</v>
    <v>1</v>
    <v>Powered by Refinitiv</v>
    <v>38</v>
    <v>iShares:iBd D2027T Trs (XNAS:IBTH)</v>
    <v>34</v>
    <v>39</v>
    <v>Finance</v>
    <v>25</v>
    <v>22.695</v>
    <v>21.95</v>
    <v>0.98470000000000002</v>
    <v>-0.02</v>
    <v>4.4740000000000003E-4</v>
    <v>-8.9409999999999999E-4</v>
    <v>0.01</v>
    <v>USD</v>
    <v>Nasdaq Stock Market</v>
    <v>XNAS</v>
    <v>7.000000000000001E-4</v>
    <v>22.375</v>
    <v>ETF</v>
    <v>45824.917348900002</v>
    <v>9655</v>
    <v>22.35</v>
    <v>1551380353.6199999</v>
    <v>iShares:iBd D2027T Trs</v>
    <v>22.37</v>
    <v>22.37</v>
    <v>22.35</v>
    <v>22.36</v>
    <v>IBTH</v>
    <v>iShares:iBd D2027T Trs (XNAS:IBTH)</v>
    <v>199953</v>
    <v>288612</v>
  </rv>
  <rv s="2">
    <v>9656</v>
  </rv>
  <rv s="3">
    <v>https://www.bing.com/financeapi/forcetrigger?t=a1xkz2&amp;q=ARCX%3aMGV&amp;form=skydnc</v>
    <v>Learn more on Bing</v>
  </rv>
  <rv s="17">
    <v>en-US</v>
    <v>a1xkz2</v>
    <v>268435456</v>
    <v>1</v>
    <v>Powered by Refinitiv</v>
    <v>38</v>
    <v>Vanguard MC Val;ETF (ARCX:MGV)</v>
    <v>34</v>
    <v>39</v>
    <v>Finance</v>
    <v>25</v>
    <v>133.82</v>
    <v>112.25</v>
    <v>0.87570000000000003</v>
    <v>0.51</v>
    <v>4.5259999999999996E-3</v>
    <v>3.9610000000000001E-3</v>
    <v>0.58499999999999996</v>
    <v>USD</v>
    <v>NYSE Arca</v>
    <v>ARCX</v>
    <v>7.000000000000001E-4</v>
    <v>129.88999999999999</v>
    <v>ETF</v>
    <v>45824.840277823438</v>
    <v>9658</v>
    <v>128.94999999999999</v>
    <v>9067416112</v>
    <v>Vanguard MC Val;ETF</v>
    <v>129.33000000000001</v>
    <v>128.74</v>
    <v>129.25</v>
    <v>129.83500000000001</v>
    <v>MGV</v>
    <v>Vanguard MC Val;ETF (ARCX:MGV)</v>
    <v>171048</v>
    <v>227017</v>
  </rv>
  <rv s="2">
    <v>9659</v>
  </rv>
  <rv s="3">
    <v>https://www.bing.com/financeapi/forcetrigger?t=btvq4c&amp;q=XNAS%3aIBTI&amp;form=skydnc</v>
    <v>Learn more on Bing</v>
  </rv>
  <rv s="17">
    <v>en-US</v>
    <v>btvq4c</v>
    <v>268435456</v>
    <v>1</v>
    <v>Powered by Refinitiv</v>
    <v>38</v>
    <v>iShares:iBd D2028T Trs (XNAS:IBTI)</v>
    <v>34</v>
    <v>39</v>
    <v>Finance</v>
    <v>25</v>
    <v>22.61</v>
    <v>21.68</v>
    <v>1.2753000000000001</v>
    <v>-1.4999999999999999E-2</v>
    <v>0</v>
    <v>-6.7610000000000001E-4</v>
    <v>0</v>
    <v>USD</v>
    <v>Nasdaq Stock Market</v>
    <v>XNAS</v>
    <v>7.000000000000001E-4</v>
    <v>22.2</v>
    <v>ETF</v>
    <v>45824.843750103908</v>
    <v>9661</v>
    <v>22.17</v>
    <v>1024817864.63</v>
    <v>iShares:iBd D2028T Trs</v>
    <v>22.18</v>
    <v>22.184999999999999</v>
    <v>22.17</v>
    <v>22.17</v>
    <v>IBTI</v>
    <v>iShares:iBd D2028T Trs (XNAS:IBTI)</v>
    <v>79327</v>
    <v>209507</v>
  </rv>
  <rv s="2">
    <v>9662</v>
  </rv>
  <rv s="3">
    <v>https://www.bing.com/financeapi/forcetrigger?t=btvq77&amp;q=XNAS%3aIBTJ&amp;form=skydnc</v>
    <v>Learn more on Bing</v>
  </rv>
  <rv s="17">
    <v>en-US</v>
    <v>btvq77</v>
    <v>268435456</v>
    <v>1</v>
    <v>Powered by Refinitiv</v>
    <v>38</v>
    <v>iShares:iBd D2029T Trs (XNAS:IBTJ)</v>
    <v>34</v>
    <v>39</v>
    <v>Finance</v>
    <v>25</v>
    <v>22.22</v>
    <v>21.145</v>
    <v>1.3657999999999999</v>
    <v>-1.47E-2</v>
    <v>0</v>
    <v>-6.7730000000000004E-4</v>
    <v>0</v>
    <v>USD</v>
    <v>Nasdaq Stock Market</v>
    <v>XNAS</v>
    <v>7.000000000000001E-4</v>
    <v>21.718499999999999</v>
    <v>ETF</v>
    <v>45824.843750103908</v>
    <v>9664</v>
    <v>21.68</v>
    <v>673975953.50999999</v>
    <v>iShares:iBd D2029T Trs</v>
    <v>21.69</v>
    <v>21.704699999999999</v>
    <v>21.69</v>
    <v>21.69</v>
    <v>IBTJ</v>
    <v>iShares:iBd D2029T Trs (XNAS:IBTJ)</v>
    <v>69242</v>
    <v>162753</v>
  </rv>
  <rv s="2">
    <v>9665</v>
  </rv>
  <rv s="3">
    <v>https://www.bing.com/financeapi/forcetrigger?t=bv6z1h&amp;q=XNAS%3aIBTK&amp;form=skydnc</v>
    <v>Learn more on Bing</v>
  </rv>
  <rv s="17">
    <v>en-US</v>
    <v>bv6z1h</v>
    <v>268435456</v>
    <v>1</v>
    <v>Powered by Refinitiv</v>
    <v>38</v>
    <v>iShares:iBd D2030T Trs (XNAS:IBTK)</v>
    <v>34</v>
    <v>39</v>
    <v>Finance</v>
    <v>25</v>
    <v>20.190000000000001</v>
    <v>18.989999999999998</v>
    <v>1.609</v>
    <v>-0.02</v>
    <v>0</v>
    <v>-1.021E-3</v>
    <v>0</v>
    <v>USD</v>
    <v>Nasdaq Stock Market</v>
    <v>XNAS</v>
    <v>7.000000000000001E-4</v>
    <v>19.599900000000002</v>
    <v>ETF</v>
    <v>45824.843750103908</v>
    <v>9667</v>
    <v>19.55</v>
    <v>447165626.52999997</v>
    <v>iShares:iBd D2030T Trs</v>
    <v>19.55</v>
    <v>19.579999999999998</v>
    <v>19.559999999999999</v>
    <v>19.559999999999999</v>
    <v>IBTK</v>
    <v>iShares:iBd D2030T Trs (XNAS:IBTK)</v>
    <v>107823</v>
    <v>151412</v>
  </rv>
  <rv s="2">
    <v>9668</v>
  </rv>
  <rv s="3">
    <v>https://www.bing.com/financeapi/forcetrigger?t=c2rj3m&amp;q=XNAS%3aIBTL&amp;form=skydnc</v>
    <v>Learn more on Bing</v>
  </rv>
  <rv s="17">
    <v>en-US</v>
    <v>c2rj3m</v>
    <v>268435456</v>
    <v>1</v>
    <v>Powered by Refinitiv</v>
    <v>38</v>
    <v>iShares:iBd D2031T Trs (XNAS:IBTL)</v>
    <v>34</v>
    <v>39</v>
    <v>Finance</v>
    <v>25</v>
    <v>20.994900000000001</v>
    <v>19.54</v>
    <v>1.7766</v>
    <v>-4.4999999999999998E-2</v>
    <v>0</v>
    <v>-2.2260000000000001E-3</v>
    <v>0</v>
    <v>USD</v>
    <v>Nasdaq Stock Market</v>
    <v>XNAS</v>
    <v>7.000000000000001E-4</v>
    <v>20.224399999999999</v>
    <v>ETF</v>
    <v>45824.843750103908</v>
    <v>9670</v>
    <v>20.170000000000002</v>
    <v>373129711.16000003</v>
    <v>iShares:iBd D2031T Trs</v>
    <v>20.190000000000001</v>
    <v>20.215</v>
    <v>20.170000000000002</v>
    <v>20.170000000000002</v>
    <v>IBTL</v>
    <v>iShares:iBd D2031T Trs (XNAS:IBTL)</v>
    <v>50792</v>
    <v>55192</v>
  </rv>
  <rv s="2">
    <v>9671</v>
  </rv>
  <rv s="3">
    <v>https://www.bing.com/financeapi/forcetrigger?t=a25hjc&amp;q=XNAS%3aVONV&amp;form=skydnc</v>
    <v>Learn more on Bing</v>
  </rv>
  <rv s="17">
    <v>en-US</v>
    <v>a25hjc</v>
    <v>268435456</v>
    <v>1</v>
    <v>Powered by Refinitiv</v>
    <v>38</v>
    <v>Vanguard Rus 1000 VI;ETF (XNAS:VONV)</v>
    <v>34</v>
    <v>39</v>
    <v>Finance</v>
    <v>25</v>
    <v>87.97</v>
    <v>71.683999999999997</v>
    <v>0.99980000000000002</v>
    <v>0.59</v>
    <v>3.9909999999999998E-3</v>
    <v>7.0789999999999994E-3</v>
    <v>0.33500000000000002</v>
    <v>USD</v>
    <v>Nasdaq Stock Market</v>
    <v>XNAS</v>
    <v>7.000000000000001E-4</v>
    <v>84.3</v>
    <v>ETF</v>
    <v>45824.843750103908</v>
    <v>9673</v>
    <v>83.73</v>
    <v>12034013285</v>
    <v>Vanguard Rus 1000 VI;ETF</v>
    <v>83.83</v>
    <v>83.34</v>
    <v>83.93</v>
    <v>84.265000000000001</v>
    <v>VONV</v>
    <v>Vanguard Rus 1000 VI;ETF (XNAS:VONV)</v>
    <v>2062072</v>
    <v>447989</v>
  </rv>
  <rv s="2">
    <v>9674</v>
  </rv>
  <rv s="3">
    <v>https://www.bing.com/financeapi/forcetrigger?t=a1v3vh&amp;q=BATS%3aIAGG&amp;form=skydnc</v>
    <v>Learn more on Bing</v>
  </rv>
  <rv s="17">
    <v>en-US</v>
    <v>a1v3vh</v>
    <v>268435456</v>
    <v>1</v>
    <v>Powered by Refinitiv</v>
    <v>38</v>
    <v>iShares:Core Intl Agg Bd (BATS:IAGG)</v>
    <v>34</v>
    <v>39</v>
    <v>Finance</v>
    <v>17</v>
    <v>52.7</v>
    <v>49.411099999999998</v>
    <v>0.79330000000000001</v>
    <v>0.02</v>
    <v>-1.3750000000000001E-3</v>
    <v>3.9300000000000001E-4</v>
    <v>-7.0000000000000007E-2</v>
    <v>USD</v>
    <v>CBOE BZX Exchange</v>
    <v>BATS</v>
    <v>7.000000000000001E-4</v>
    <v>50.99</v>
    <v>ETF</v>
    <v>45824.84030609922</v>
    <v>9676</v>
    <v>50.89</v>
    <v>9995245173.0699997</v>
    <v>iShares:Core Intl Agg Bd</v>
    <v>50.92</v>
    <v>50.89</v>
    <v>50.91</v>
    <v>50.84</v>
    <v>IAGG</v>
    <v>iShares:Core Intl Agg Bd (BATS:IAGG)</v>
    <v>646322</v>
    <v>2962095</v>
  </rv>
  <rv s="2">
    <v>9677</v>
  </rv>
  <rv s="3">
    <v>https://www.bing.com/financeapi/forcetrigger?t=a25hdm&amp;q=XNAS%3aVONE&amp;form=skydnc</v>
    <v>Learn more on Bing</v>
  </rv>
  <rv s="17">
    <v>en-US</v>
    <v>a25hdm</v>
    <v>268435456</v>
    <v>1</v>
    <v>Powered by Refinitiv</v>
    <v>38</v>
    <v>Vanguard Rus 1000 Id;ETF (XNAS:VONE)</v>
    <v>34</v>
    <v>39</v>
    <v>Finance</v>
    <v>25</v>
    <v>279.48</v>
    <v>218.75</v>
    <v>1.0002</v>
    <v>2.66</v>
    <v>2.274E-3</v>
    <v>9.8080000000000007E-3</v>
    <v>0.62290000000000001</v>
    <v>USD</v>
    <v>Nasdaq Stock Market</v>
    <v>XNAS</v>
    <v>7.000000000000001E-4</v>
    <v>274.62990000000002</v>
    <v>ETF</v>
    <v>45824.843750103908</v>
    <v>9679</v>
    <v>272.73</v>
    <v>5973421868</v>
    <v>Vanguard Rus 1000 Id;ETF</v>
    <v>272.73</v>
    <v>271.2</v>
    <v>273.86</v>
    <v>274.48289999999997</v>
    <v>VONE</v>
    <v>Vanguard Rus 1000 Id;ETF (XNAS:VONE)</v>
    <v>50478</v>
    <v>103282</v>
  </rv>
  <rv s="2">
    <v>9680</v>
  </rv>
  <rv s="3">
    <v>https://www.bing.com/financeapi/forcetrigger?t=a23hw7&amp;q=ARCX%3aSPYD&amp;form=skydnc</v>
    <v>Learn more on Bing</v>
  </rv>
  <rv s="17">
    <v>en-US</v>
    <v>a23hw7</v>
    <v>268435456</v>
    <v>1</v>
    <v>Powered by Refinitiv</v>
    <v>38</v>
    <v>SPDR Ptf S&amp;P 500 Hi Div (ARCX:SPYD)</v>
    <v>34</v>
    <v>39</v>
    <v>Finance</v>
    <v>25</v>
    <v>47.52</v>
    <v>37.92</v>
    <v>1.0958000000000001</v>
    <v>0.1</v>
    <v>4.2230000000000002E-3</v>
    <v>2.3519999999999999E-3</v>
    <v>0.18</v>
    <v>USD</v>
    <v>NYSE Arca</v>
    <v>ARCX</v>
    <v>7.000000000000001E-4</v>
    <v>42.88</v>
    <v>ETF</v>
    <v>45824.930089409376</v>
    <v>9682</v>
    <v>42.484999999999999</v>
    <v>6808752751.9799995</v>
    <v>SPDR Ptf S&amp;P 500 Hi Div</v>
    <v>42.71</v>
    <v>42.52</v>
    <v>42.62</v>
    <v>42.8</v>
    <v>SPYD</v>
    <v>SPDR Ptf S&amp;P 500 Hi Div (ARCX:SPYD)</v>
    <v>1272614</v>
    <v>934843</v>
  </rv>
  <rv s="2">
    <v>9683</v>
  </rv>
  <rv s="3">
    <v>https://www.bing.com/financeapi/forcetrigger?t=c66nyc&amp;q=ARCX%3aLQIG&amp;form=skydnc</v>
    <v>Learn more on Bing</v>
  </rv>
  <rv s="17">
    <v>en-US</v>
    <v>c66nyc</v>
    <v>268435456</v>
    <v>1</v>
    <v>Powered by Refinitiv</v>
    <v>38</v>
    <v>SPDR MktAxess IG 400 CB (ARCX:LQIG)</v>
    <v>34</v>
    <v>39</v>
    <v>Finance</v>
    <v>25</v>
    <v>99.7</v>
    <v>91.09</v>
    <v>1.1617</v>
    <v>-0.1812</v>
    <v>0</v>
    <v>-1.926E-3</v>
    <v>0</v>
    <v>USD</v>
    <v>NYSE Arca</v>
    <v>ARCX</v>
    <v>7.000000000000001E-4</v>
    <v>94.27</v>
    <v>ETF</v>
    <v>45824.840277789066</v>
    <v>9685</v>
    <v>93.910799999999995</v>
    <v>56266156.109999999</v>
    <v>SPDR MktAxess IG 400 CB</v>
    <v>94.265000000000001</v>
    <v>94.091999999999999</v>
    <v>93.910799999999995</v>
    <v>93.910799999999995</v>
    <v>LQIG</v>
    <v>SPDR MktAxess IG 400 CB (ARCX:LQIG)</v>
    <v>723</v>
    <v>2280</v>
  </rv>
  <rv s="2">
    <v>9686</v>
  </rv>
  <rv s="3">
    <v>https://www.bing.com/financeapi/forcetrigger?t=a25hrw&amp;q=ARCX%3aVOOV&amp;form=skydnc</v>
    <v>Learn more on Bing</v>
  </rv>
  <rv s="17">
    <v>en-US</v>
    <v>a25hrw</v>
    <v>268435456</v>
    <v>1</v>
    <v>Powered by Refinitiv</v>
    <v>38</v>
    <v>Vanguard S&amp;P 500V;ETF (ARCX:VOOV)</v>
    <v>34</v>
    <v>39</v>
    <v>Finance</v>
    <v>25</v>
    <v>199.71789999999999</v>
    <v>159.98949999999999</v>
    <v>1.0002</v>
    <v>1.25</v>
    <v>2.153E-4</v>
    <v>6.7720000000000002E-3</v>
    <v>0.04</v>
    <v>USD</v>
    <v>NYSE Arca</v>
    <v>ARCX</v>
    <v>7.000000000000001E-4</v>
    <v>186.49</v>
    <v>ETF</v>
    <v>45824.912524582811</v>
    <v>9688</v>
    <v>185.4</v>
    <v>5310103872</v>
    <v>Vanguard S&amp;P 500V;ETF</v>
    <v>185.51</v>
    <v>184.58</v>
    <v>185.83</v>
    <v>185.87</v>
    <v>VOOV</v>
    <v>Vanguard S&amp;P 500V;ETF (ARCX:VOOV)</v>
    <v>92852</v>
    <v>80447</v>
  </rv>
  <rv s="2">
    <v>9689</v>
  </rv>
  <rv s="3">
    <v>https://www.bing.com/financeapi/forcetrigger?t=a1oovh&amp;q=XNAS%3aBNDX&amp;form=skydnc</v>
    <v>Learn more on Bing</v>
  </rv>
  <rv s="17">
    <v>en-US</v>
    <v>a1oovh</v>
    <v>268435456</v>
    <v>1</v>
    <v>Powered by Refinitiv</v>
    <v>38</v>
    <v>Vanguard Tot Itl BI;ETF (XNAS:BNDX)</v>
    <v>34</v>
    <v>39</v>
    <v>Finance</v>
    <v>25</v>
    <v>50.6999</v>
    <v>48.29</v>
    <v>0.97619999999999996</v>
    <v>-0.03</v>
    <v>2.232E-3</v>
    <v>-6.0829999999999999E-4</v>
    <v>0.11</v>
    <v>USD</v>
    <v>Nasdaq Stock Market</v>
    <v>XNAS</v>
    <v>7.000000000000001E-4</v>
    <v>49.39</v>
    <v>ETF</v>
    <v>45824.901233020311</v>
    <v>9691</v>
    <v>49.27</v>
    <v>66024827216</v>
    <v>Vanguard Tot Itl BI;ETF</v>
    <v>49.3</v>
    <v>49.32</v>
    <v>49.29</v>
    <v>49.4</v>
    <v>BNDX</v>
    <v>Vanguard Tot Itl BI;ETF (XNAS:BNDX)</v>
    <v>2603975</v>
    <v>4186077</v>
  </rv>
  <rv s="2">
    <v>9692</v>
  </rv>
  <rv s="3">
    <v>https://www.bing.com/financeapi/forcetrigger?t=c6qlu2&amp;q=XNAS%3aIBTM&amp;form=skydnc</v>
    <v>Learn more on Bing</v>
  </rv>
  <rv s="21">
    <v>en-US</v>
    <v>c6qlu2</v>
    <v>268435456</v>
    <v>1</v>
    <v>Powered by Refinitiv</v>
    <v>46</v>
    <v>iShares:iBd D2032T Trs (XNAS:IBTM)</v>
    <v>34</v>
    <v>37</v>
    <v>Finance</v>
    <v>25</v>
    <v>23.75</v>
    <v>21.895</v>
    <v>-0.04</v>
    <v>0</v>
    <v>-1.763E-3</v>
    <v>0</v>
    <v>USD</v>
    <v>Nasdaq Stock Market</v>
    <v>XNAS</v>
    <v>7.000000000000001E-4</v>
    <v>22.704999999999998</v>
    <v>ETF</v>
    <v>45824.843750103908</v>
    <v>9694</v>
    <v>22.64</v>
    <v>320994779.23000002</v>
    <v>iShares:iBd D2032T Trs</v>
    <v>22.68</v>
    <v>22.69</v>
    <v>22.65</v>
    <v>22.65</v>
    <v>IBTM</v>
    <v>iShares:iBd D2032T Trs (XNAS:IBTM)</v>
    <v>56350</v>
    <v>51875</v>
  </rv>
  <rv s="2">
    <v>9695</v>
  </rv>
  <rv s="3">
    <v>https://www.bing.com/financeapi/forcetrigger?t=a25har&amp;q=ARCX%3aVOE&amp;form=skydnc</v>
    <v>Learn more on Bing</v>
  </rv>
  <rv s="17">
    <v>en-US</v>
    <v>a25har</v>
    <v>268435456</v>
    <v>1</v>
    <v>Powered by Refinitiv</v>
    <v>38</v>
    <v>Vanguard MC V I;ETF (ARCX:VOE)</v>
    <v>34</v>
    <v>39</v>
    <v>Finance</v>
    <v>25</v>
    <v>176.83</v>
    <v>139.37889999999999</v>
    <v>0.9486</v>
    <v>1.27</v>
    <v>3.6850000000000001E-4</v>
    <v>7.8609999999999999E-3</v>
    <v>0.06</v>
    <v>USD</v>
    <v>NYSE Arca</v>
    <v>ARCX</v>
    <v>7.000000000000001E-4</v>
    <v>163.51</v>
    <v>ETF</v>
    <v>45824.8868114</v>
    <v>9697</v>
    <v>162.41</v>
    <v>17499469846</v>
    <v>Vanguard MC V I;ETF</v>
    <v>162.52000000000001</v>
    <v>161.56</v>
    <v>162.83000000000001</v>
    <v>162.88999999999999</v>
    <v>VOE</v>
    <v>Vanguard MC V I;ETF (ARCX:VOE)</v>
    <v>356860</v>
    <v>320860</v>
  </rv>
  <rv s="2">
    <v>9698</v>
  </rv>
  <rv s="16">
    <v>en-US</v>
    <v>ca79dm</v>
    <v>268435456</v>
    <v>1</v>
    <v>Powered by Refinitiv</v>
    <v>36</v>
    <v>iShares:iBd Dec2033T Trs (XNAS:IBTO)</v>
    <v>24</v>
    <v>37</v>
    <v>Finance</v>
    <v>25</v>
    <v>25.395</v>
    <v>23.29</v>
    <v>-0.06</v>
    <v>0</v>
    <v>-2.4870000000000001E-3</v>
    <v>0</v>
    <v>USD</v>
    <v>Nasdaq Stock Market</v>
    <v>XNAS</v>
    <v>7.000000000000001E-4</v>
    <v>24.148900000000001</v>
    <v>ETF</v>
    <v>45824.843750103908</v>
    <v>24.06</v>
    <v>344892768.18000001</v>
    <v>iShares:iBd Dec2033T Trs</v>
    <v>24.11</v>
    <v>24.13</v>
    <v>24.07</v>
    <v>24.07</v>
    <v>IBTO</v>
    <v>iShares:iBd Dec2033T Trs (XNAS:IBTO)</v>
    <v>22661</v>
    <v>59113</v>
  </rv>
  <rv s="2">
    <v>9700</v>
  </rv>
  <rv s="3">
    <v>https://www.bing.com/financeapi/forcetrigger?t=a1xjr7&amp;q=ARCX%3aMGC&amp;form=skydnc</v>
    <v>Learn more on Bing</v>
  </rv>
  <rv s="17">
    <v>en-US</v>
    <v>a1xjr7</v>
    <v>268435456</v>
    <v>1</v>
    <v>Powered by Refinitiv</v>
    <v>38</v>
    <v>Vanguard Mega Cap;ETF (ARCX:MGC)</v>
    <v>34</v>
    <v>39</v>
    <v>Finance</v>
    <v>25</v>
    <v>222.75</v>
    <v>173.32</v>
    <v>0.98199999999999998</v>
    <v>2.13</v>
    <v>4.566E-5</v>
    <v>9.8219999999999991E-3</v>
    <v>0.01</v>
    <v>USD</v>
    <v>NYSE Arca</v>
    <v>ARCX</v>
    <v>7.000000000000001E-4</v>
    <v>219.62</v>
    <v>ETF</v>
    <v>45824.921034443752</v>
    <v>9702</v>
    <v>218.11</v>
    <v>6816471045</v>
    <v>Vanguard Mega Cap;ETF</v>
    <v>218.12</v>
    <v>216.86</v>
    <v>218.99</v>
    <v>219</v>
    <v>MGC</v>
    <v>Vanguard Mega Cap;ETF (ARCX:MGC)</v>
    <v>125784</v>
    <v>148837</v>
  </rv>
  <rv s="2">
    <v>9703</v>
  </rv>
  <rv s="3">
    <v>https://www.bing.com/financeapi/forcetrigger?t=a1r427&amp;q=ARCX%3aDJD&amp;form=skydnc</v>
    <v>Learn more on Bing</v>
  </rv>
  <rv s="17">
    <v>en-US</v>
    <v>a1r427</v>
    <v>268435456</v>
    <v>1</v>
    <v>Powered by Refinitiv</v>
    <v>38</v>
    <v>Invesco DJIA Div (ARCX:DJD)</v>
    <v>34</v>
    <v>39</v>
    <v>Finance</v>
    <v>25</v>
    <v>54.84</v>
    <v>46.64</v>
    <v>0.94810000000000005</v>
    <v>0.19</v>
    <v>0</v>
    <v>3.65E-3</v>
    <v>0</v>
    <v>USD</v>
    <v>NYSE Arca</v>
    <v>ARCX</v>
    <v>7.000000000000001E-4</v>
    <v>52.463900000000002</v>
    <v>ETF</v>
    <v>45824.84027780078</v>
    <v>9705</v>
    <v>52.115000000000002</v>
    <v>343643534.81999999</v>
    <v>Invesco DJIA Div</v>
    <v>52.28</v>
    <v>52.05</v>
    <v>52.24</v>
    <v>52.24</v>
    <v>DJD</v>
    <v>Invesco DJIA Div (ARCX:DJD)</v>
    <v>14575</v>
    <v>15809</v>
  </rv>
  <rv s="2">
    <v>9706</v>
  </rv>
  <rv s="16">
    <v>en-US</v>
    <v>cdgbjc</v>
    <v>268435456</v>
    <v>1</v>
    <v>Powered by Refinitiv</v>
    <v>36</v>
    <v>iShares:iBd D2034T Trs (XNAS:IBTP)</v>
    <v>24</v>
    <v>37</v>
    <v>Finance</v>
    <v>25</v>
    <v>26.97</v>
    <v>24.4344</v>
    <v>-7.9600000000000004E-2</v>
    <v>0</v>
    <v>-3.1450000000000002E-3</v>
    <v>0</v>
    <v>USD</v>
    <v>Nasdaq Stock Market</v>
    <v>XNAS</v>
    <v>7.000000000000001E-4</v>
    <v>25.324999999999999</v>
    <v>ETF</v>
    <v>45824.843750103908</v>
    <v>25.228899999999999</v>
    <v>133214270.16</v>
    <v>iShares:iBd D2034T Trs</v>
    <v>25.274999999999999</v>
    <v>25.313700000000001</v>
    <v>25.234100000000002</v>
    <v>25.234100000000002</v>
    <v>IBTP</v>
    <v>iShares:iBd D2034T Trs (XNAS:IBTP)</v>
    <v>26042</v>
    <v>27972</v>
  </rv>
  <rv s="2">
    <v>9708</v>
  </rv>
  <rv s="3">
    <v>https://www.bing.com/financeapi/forcetrigger?t=a25hur&amp;q=ARCX%3aVOT&amp;form=skydnc</v>
    <v>Learn more on Bing</v>
  </rv>
  <rv s="17">
    <v>en-US</v>
    <v>a25hur</v>
    <v>268435456</v>
    <v>1</v>
    <v>Powered by Refinitiv</v>
    <v>38</v>
    <v>Vanguard MC G I;ETF (ARCX:VOT)</v>
    <v>34</v>
    <v>39</v>
    <v>Finance</v>
    <v>25</v>
    <v>277.35000000000002</v>
    <v>209.64</v>
    <v>0.95220000000000005</v>
    <v>3.09</v>
    <v>9.6209999999999993E-3</v>
    <v>1.1433E-2</v>
    <v>2.63</v>
    <v>USD</v>
    <v>NYSE Arca</v>
    <v>ARCX</v>
    <v>7.000000000000001E-4</v>
    <v>274.15989999999999</v>
    <v>ETF</v>
    <v>45824.88894001094</v>
    <v>9710</v>
    <v>272.17</v>
    <v>16201661589</v>
    <v>Vanguard MC G I;ETF</v>
    <v>272.17</v>
    <v>270.26</v>
    <v>273.35000000000002</v>
    <v>275.98</v>
    <v>VOT</v>
    <v>Vanguard MC G I;ETF (ARCX:VOT)</v>
    <v>154305</v>
    <v>199175</v>
  </rv>
  <rv s="2">
    <v>9711</v>
  </rv>
  <rv s="3">
    <v>https://www.bing.com/financeapi/forcetrigger?t=bue6pr&amp;q=BATS%3aGSUS&amp;form=skydnc</v>
    <v>Learn more on Bing</v>
  </rv>
  <rv s="17">
    <v>en-US</v>
    <v>bue6pr</v>
    <v>268435456</v>
    <v>1</v>
    <v>Powered by Refinitiv</v>
    <v>38</v>
    <v>Goldman:MB US Equity (BATS:GSUS)</v>
    <v>34</v>
    <v>39</v>
    <v>Finance</v>
    <v>17</v>
    <v>84.759399999999999</v>
    <v>66.72</v>
    <v>1.0044</v>
    <v>0.82499999999999996</v>
    <v>0</v>
    <v>1.0000999999999999E-2</v>
    <v>0</v>
    <v>USD</v>
    <v>CBOE BZX Exchange</v>
    <v>BATS</v>
    <v>7.000000000000001E-4</v>
    <v>83.598600000000005</v>
    <v>ETF</v>
    <v>45824.840306967184</v>
    <v>9713</v>
    <v>83.21</v>
    <v>2556574494.98</v>
    <v>Goldman:MB US Equity</v>
    <v>83.22</v>
    <v>82.49</v>
    <v>83.314999999999998</v>
    <v>83.314999999999998</v>
    <v>GSUS</v>
    <v>Goldman:MB US Equity (BATS:GSUS)</v>
    <v>24884</v>
    <v>104439</v>
  </rv>
  <rv s="2">
    <v>9714</v>
  </rv>
  <rv s="3">
    <v>https://www.bing.com/financeapi/forcetrigger?t=a1vw52&amp;q=ARCX%3aIVOO&amp;form=skydnc</v>
    <v>Learn more on Bing</v>
  </rv>
  <rv s="17">
    <v>en-US</v>
    <v>a1vw52</v>
    <v>268435456</v>
    <v>1</v>
    <v>Powered by Refinitiv</v>
    <v>38</v>
    <v>Vanguard S&amp;P MC400;ETF (ARCX:IVOO)</v>
    <v>34</v>
    <v>39</v>
    <v>Finance</v>
    <v>25</v>
    <v>115.71</v>
    <v>84.85</v>
    <v>1.0003</v>
    <v>1.17</v>
    <v>1.454E-3</v>
    <v>1.1471E-2</v>
    <v>0.15</v>
    <v>USD</v>
    <v>NYSE Arca</v>
    <v>ARCX</v>
    <v>7.000000000000001E-4</v>
    <v>103.68</v>
    <v>ETF</v>
    <v>45824.855966423434</v>
    <v>9716</v>
    <v>102.68</v>
    <v>2613422753</v>
    <v>Vanguard S&amp;P MC400;ETF</v>
    <v>102.87</v>
    <v>102</v>
    <v>103.17</v>
    <v>103.32</v>
    <v>IVOO</v>
    <v>Vanguard S&amp;P MC400;ETF (ARCX:IVOO)</v>
    <v>35030</v>
    <v>74888</v>
  </rv>
  <rv s="2">
    <v>9717</v>
  </rv>
  <rv s="3">
    <v>https://www.bing.com/financeapi/forcetrigger?t=a25hp2&amp;q=ARCX%3aVOOG&amp;form=skydnc</v>
    <v>Learn more on Bing</v>
  </rv>
  <rv s="17">
    <v>en-US</v>
    <v>a25hp2</v>
    <v>268435456</v>
    <v>1</v>
    <v>Powered by Refinitiv</v>
    <v>38</v>
    <v>Vanguard S&amp;P 500G;ETF (ARCX:VOOG)</v>
    <v>34</v>
    <v>39</v>
    <v>Finance</v>
    <v>25</v>
    <v>386.44</v>
    <v>286</v>
    <v>0.99990000000000001</v>
    <v>5.0199999999999996</v>
    <v>-1.562E-4</v>
    <v>1.3244000000000001E-2</v>
    <v>-0.06</v>
    <v>USD</v>
    <v>NYSE Arca</v>
    <v>ARCX</v>
    <v>7.000000000000001E-4</v>
    <v>385.13499999999999</v>
    <v>ETF</v>
    <v>45824.929093517967</v>
    <v>9719</v>
    <v>381.46</v>
    <v>16669728101</v>
    <v>Vanguard S&amp;P 500G;ETF</v>
    <v>381.59</v>
    <v>379.04</v>
    <v>384.06</v>
    <v>384</v>
    <v>VOOG</v>
    <v>Vanguard S&amp;P 500G;ETF (ARCX:VOOG)</v>
    <v>227613</v>
    <v>237643</v>
  </rv>
  <rv s="2">
    <v>9720</v>
  </rv>
  <rv s="3">
    <v>https://www.bing.com/financeapi/forcetrigger?t=a257nm&amp;q=ARCX%3aVBR&amp;form=skydnc</v>
    <v>Learn more on Bing</v>
  </rv>
  <rv s="17">
    <v>en-US</v>
    <v>a257nm</v>
    <v>268435456</v>
    <v>1</v>
    <v>Powered by Refinitiv</v>
    <v>38</v>
    <v>Vanguard SC V I;ETF (ARCX:VBR)</v>
    <v>34</v>
    <v>39</v>
    <v>Finance</v>
    <v>25</v>
    <v>219.005</v>
    <v>160.23009999999999</v>
    <v>0.99660000000000004</v>
    <v>2.02</v>
    <v>-2.3499999999999997E-3</v>
    <v>1.0664E-2</v>
    <v>-0.45</v>
    <v>USD</v>
    <v>NYSE Arca</v>
    <v>ARCX</v>
    <v>7.000000000000001E-4</v>
    <v>192.59</v>
    <v>ETF</v>
    <v>45824.929567187501</v>
    <v>9722</v>
    <v>190.66</v>
    <v>28588715506</v>
    <v>Vanguard SC V I;ETF</v>
    <v>191.37</v>
    <v>189.43</v>
    <v>191.45</v>
    <v>191</v>
    <v>VBR</v>
    <v>Vanguard SC V I;ETF (ARCX:VBR)</v>
    <v>360992</v>
    <v>388347</v>
  </rv>
  <rv s="2">
    <v>9723</v>
  </rv>
  <rv s="3">
    <v>https://www.bing.com/financeapi/forcetrigger?t=a25ia2&amp;q=ARCX%3aVPL&amp;form=skydnc</v>
    <v>Learn more on Bing</v>
  </rv>
  <rv s="17">
    <v>en-US</v>
    <v>a25ia2</v>
    <v>268435456</v>
    <v>1</v>
    <v>Powered by Refinitiv</v>
    <v>38</v>
    <v>Vanguard Pac Stk;ETF (ARCX:VPL)</v>
    <v>34</v>
    <v>39</v>
    <v>Finance</v>
    <v>25</v>
    <v>81.02</v>
    <v>64.209999999999994</v>
    <v>0.98150000000000004</v>
    <v>0.49</v>
    <v>6.7749999999999998E-3</v>
    <v>6.1289999999999999E-3</v>
    <v>0.54500000000000004</v>
    <v>USD</v>
    <v>NYSE Arca</v>
    <v>ARCX</v>
    <v>7.000000000000001E-4</v>
    <v>81.02</v>
    <v>ETF</v>
    <v>45824.840277777781</v>
    <v>9725</v>
    <v>80.38</v>
    <v>7735181708</v>
    <v>Vanguard Pac Stk;ETF</v>
    <v>80.650000000000006</v>
    <v>79.95</v>
    <v>80.44</v>
    <v>80.984999999999999</v>
    <v>VPL</v>
    <v>Vanguard Pac Stk;ETF (ARCX:VPL)</v>
    <v>309969</v>
    <v>1308594</v>
  </rv>
  <rv s="2">
    <v>9726</v>
  </rv>
  <rv s="3">
    <v>https://www.bing.com/financeapi/forcetrigger?t=a25lp2&amp;q=XNAS%3aVTHR&amp;form=skydnc</v>
    <v>Learn more on Bing</v>
  </rv>
  <rv s="17">
    <v>en-US</v>
    <v>a25lp2</v>
    <v>268435456</v>
    <v>1</v>
    <v>Powered by Refinitiv</v>
    <v>38</v>
    <v>Vanguard Rus 3000 Id;ETF (XNAS:VTHR)</v>
    <v>34</v>
    <v>39</v>
    <v>Finance</v>
    <v>25</v>
    <v>272.04000000000002</v>
    <v>213.11</v>
    <v>1.0002</v>
    <v>2.65</v>
    <v>1.2959999999999998E-3</v>
    <v>1.0056000000000001E-2</v>
    <v>0.34499999999999997</v>
    <v>USD</v>
    <v>Nasdaq Stock Market</v>
    <v>XNAS</v>
    <v>7.000000000000001E-4</v>
    <v>266.685</v>
    <v>ETF</v>
    <v>45824.843750103908</v>
    <v>9728</v>
    <v>265.11</v>
    <v>3229800585</v>
    <v>Vanguard Rus 3000 Id;ETF</v>
    <v>265.42</v>
    <v>263.52</v>
    <v>266.17</v>
    <v>266.51499999999999</v>
    <v>VTHR</v>
    <v>Vanguard Rus 3000 Id;ETF (XNAS:VTHR)</v>
    <v>13218</v>
    <v>40878</v>
  </rv>
  <rv s="2">
    <v>9729</v>
  </rv>
  <rv s="3">
    <v>https://www.bing.com/financeapi/forcetrigger?t=a257f2&amp;q=ARCX%3aVBK&amp;form=skydnc</v>
    <v>Learn more on Bing</v>
  </rv>
  <rv s="17">
    <v>en-US</v>
    <v>a257f2</v>
    <v>268435456</v>
    <v>1</v>
    <v>Powered by Refinitiv</v>
    <v>38</v>
    <v>Vanguard SC G Id;ETF (ARCX:VBK)</v>
    <v>34</v>
    <v>39</v>
    <v>Finance</v>
    <v>25</v>
    <v>304.58999999999997</v>
    <v>214.77</v>
    <v>0.9607</v>
    <v>3.17</v>
    <v>2.4749999999999998E-3</v>
    <v>1.1850000000000001E-2</v>
    <v>0.67</v>
    <v>USD</v>
    <v>NYSE Arca</v>
    <v>ARCX</v>
    <v>7.000000000000001E-4</v>
    <v>272.01639999999998</v>
    <v>ETF</v>
    <v>45824.923696342186</v>
    <v>9731</v>
    <v>269.22000000000003</v>
    <v>18022566650</v>
    <v>Vanguard SC G Id;ETF</v>
    <v>269.43</v>
    <v>267.5</v>
    <v>270.67</v>
    <v>271.33999999999997</v>
    <v>VBK</v>
    <v>Vanguard SC G Id;ETF (ARCX:VBK)</v>
    <v>180248</v>
    <v>196899</v>
  </rv>
  <rv s="2">
    <v>9732</v>
  </rv>
  <rv s="3">
    <v>https://www.bing.com/financeapi/forcetrigger?t=a25hgh&amp;q=XNAS%3aVONG&amp;form=skydnc</v>
    <v>Learn more on Bing</v>
  </rv>
  <rv s="17">
    <v>en-US</v>
    <v>a25hgh</v>
    <v>268435456</v>
    <v>1</v>
    <v>Powered by Refinitiv</v>
    <v>38</v>
    <v>Vanguard Rus 1000 GI;ETF (XNAS:VONG)</v>
    <v>34</v>
    <v>39</v>
    <v>Finance</v>
    <v>25</v>
    <v>107.965</v>
    <v>79.394999999999996</v>
    <v>0.99990000000000001</v>
    <v>1.22</v>
    <v>0</v>
    <v>1.1685000000000001E-2</v>
    <v>0</v>
    <v>USD</v>
    <v>Nasdaq Stock Market</v>
    <v>XNAS</v>
    <v>7.000000000000001E-4</v>
    <v>105.92</v>
    <v>ETF</v>
    <v>45824.912558471879</v>
    <v>9734</v>
    <v>105.04</v>
    <v>27480256963</v>
    <v>Vanguard Rus 1000 GI;ETF</v>
    <v>105.1</v>
    <v>104.41</v>
    <v>105.63</v>
    <v>105.63</v>
    <v>VONG</v>
    <v>Vanguard Rus 1000 GI;ETF (XNAS:VONG)</v>
    <v>2189309</v>
    <v>742823</v>
  </rv>
  <rv s="2">
    <v>9735</v>
  </rv>
  <rv s="16">
    <v>en-US</v>
    <v>cdgbdm</v>
    <v>268435456</v>
    <v>1</v>
    <v>Powered by Refinitiv</v>
    <v>36</v>
    <v>iShares:iBD Dec2044T Tr (XNAS:IBGA)</v>
    <v>24</v>
    <v>37</v>
    <v>Finance</v>
    <v>25</v>
    <v>27.414999999999999</v>
    <v>23.63</v>
    <v>-0.17119999999999999</v>
    <v>0</v>
    <v>-7.0409999999999995E-3</v>
    <v>0</v>
    <v>USD</v>
    <v>Nasdaq Stock Market</v>
    <v>XNAS</v>
    <v>7.000000000000001E-4</v>
    <v>24.31</v>
    <v>ETF</v>
    <v>45824.843750103908</v>
    <v>24.139500000000002</v>
    <v>65616607.350000001</v>
    <v>iShares:iBD Dec2044T Tr</v>
    <v>24.28</v>
    <v>24.315000000000001</v>
    <v>24.143799999999999</v>
    <v>24.143799999999999</v>
    <v>IBGA</v>
    <v>iShares:iBD Dec2044T Tr (XNAS:IBGA)</v>
    <v>4977</v>
    <v>8270</v>
  </rv>
  <rv s="2">
    <v>9737</v>
  </rv>
  <rv s="3">
    <v>https://www.bing.com/financeapi/forcetrigger?t=a22mdm&amp;q=ARCX%3aSCHH&amp;form=skydnc</v>
    <v>Learn more on Bing</v>
  </rv>
  <rv s="17">
    <v>en-US</v>
    <v>a22mdm</v>
    <v>268435456</v>
    <v>1</v>
    <v>Powered by Refinitiv</v>
    <v>38</v>
    <v>Schwab Str:US REIT (ARCX:SCHH)</v>
    <v>34</v>
    <v>39</v>
    <v>Finance</v>
    <v>25</v>
    <v>23.66</v>
    <v>18.25</v>
    <v>1.0064</v>
    <v>0.01</v>
    <v>-5.6340000000000001E-3</v>
    <v>4.6969999999999998E-4</v>
    <v>-0.12</v>
    <v>USD</v>
    <v>NYSE Arca</v>
    <v>ARCX</v>
    <v>7.000000000000001E-4</v>
    <v>21.55</v>
    <v>ETF</v>
    <v>45824.929498251564</v>
    <v>9739</v>
    <v>21.2135</v>
    <v>7940225160.6300001</v>
    <v>Schwab Str:US REIT</v>
    <v>21.38</v>
    <v>21.29</v>
    <v>21.3</v>
    <v>21.18</v>
    <v>SCHH</v>
    <v>Schwab Str:US REIT (ARCX:SCHH)</v>
    <v>5977220</v>
    <v>6220086</v>
  </rv>
  <rv s="2">
    <v>9740</v>
  </rv>
  <rv s="3">
    <v>https://www.bing.com/financeapi/forcetrigger?t=a1xkc7&amp;q=ARCX%3aMGK&amp;form=skydnc</v>
    <v>Learn more on Bing</v>
  </rv>
  <rv s="17">
    <v>en-US</v>
    <v>a1xkc7</v>
    <v>268435456</v>
    <v>1</v>
    <v>Powered by Refinitiv</v>
    <v>38</v>
    <v>Vanguard MC Gro;ETF (ARCX:MGK)</v>
    <v>34</v>
    <v>39</v>
    <v>Finance</v>
    <v>35</v>
    <v>358.64</v>
    <v>262.65499999999997</v>
    <v>1.0782</v>
    <v>4.63</v>
    <v>2.0709999999999999E-3</v>
    <v>1.3249E-2</v>
    <v>0.73329999999999995</v>
    <v>USD</v>
    <v>NYSE Arca</v>
    <v>ARCX</v>
    <v>7.000000000000001E-4</v>
    <v>355.20549999999997</v>
    <v>ETF</v>
    <v>45824.935019964847</v>
    <v>9742</v>
    <v>351.62</v>
    <v>25685031719</v>
    <v>Vanguard MC Gro;ETF</v>
    <v>351.62</v>
    <v>349.47</v>
    <v>354.1</v>
    <v>354.76330000000002</v>
    <v>MGK</v>
    <v>Vanguard MC Gro;ETF (ARCX:MGK)</v>
    <v>233796</v>
    <v>341017</v>
  </rv>
  <rv s="2">
    <v>9743</v>
  </rv>
  <rv s="3">
    <v>https://www.bing.com/financeapi/forcetrigger?t=bsxpoc&amp;q=BATS%3aBBIN&amp;form=skydnc</v>
    <v>Learn more on Bing</v>
  </rv>
  <rv s="17">
    <v>en-US</v>
    <v>bsxpoc</v>
    <v>268435456</v>
    <v>1</v>
    <v>Powered by Refinitiv</v>
    <v>38</v>
    <v>JPMorgan:BB Intl Equity (BATS:BBIN)</v>
    <v>34</v>
    <v>39</v>
    <v>Finance</v>
    <v>17</v>
    <v>68.110600000000005</v>
    <v>54.47</v>
    <v>1.0357000000000001</v>
    <v>0.45</v>
    <v>0</v>
    <v>6.7090000000000006E-3</v>
    <v>0</v>
    <v>USD</v>
    <v>CBOE BZX Exchange</v>
    <v>BATS</v>
    <v>7.000000000000001E-4</v>
    <v>68.009900000000002</v>
    <v>ETF</v>
    <v>45824.840285878905</v>
    <v>9745</v>
    <v>67.39</v>
    <v>5392639807.5299997</v>
    <v>JPMorgan:BB Intl Equity</v>
    <v>67.69</v>
    <v>67.069999999999993</v>
    <v>67.52</v>
    <v>67.52</v>
    <v>BBIN</v>
    <v>JPMorgan:BB Intl Equity (BATS:BBIN)</v>
    <v>42862</v>
    <v>261916</v>
  </rv>
  <rv s="2">
    <v>9746</v>
  </rv>
  <rv s="3">
    <v>https://www.bing.com/financeapi/forcetrigger?t=a1vbec&amp;q=BATS%3aIEFA&amp;form=skydnc</v>
    <v>Learn more on Bing</v>
  </rv>
  <rv s="17">
    <v>en-US</v>
    <v>a1vbec</v>
    <v>268435456</v>
    <v>1</v>
    <v>Powered by Refinitiv</v>
    <v>38</v>
    <v>iShares:Core MSCI EAFE (BATS:IEFA)</v>
    <v>34</v>
    <v>39</v>
    <v>Finance</v>
    <v>17</v>
    <v>84.215000000000003</v>
    <v>66.95</v>
    <v>1.0499000000000001</v>
    <v>0.35699999999999998</v>
    <v>-5.004999999999999E-3</v>
    <v>4.3769999999999998E-3</v>
    <v>-0.41</v>
    <v>USD</v>
    <v>CBOE BZX Exchange</v>
    <v>BATS</v>
    <v>7.000000000000001E-4</v>
    <v>82.655000000000001</v>
    <v>ETF</v>
    <v>45824.914440034372</v>
    <v>9748</v>
    <v>81.89</v>
    <v>139522645777.10001</v>
    <v>iShares:Core MSCI EAFE</v>
    <v>82.25</v>
    <v>81.563000000000002</v>
    <v>81.92</v>
    <v>81.510000000000005</v>
    <v>IEFA</v>
    <v>iShares:Core MSCI EAFE (BATS:IEFA)</v>
    <v>12857112</v>
    <v>9508975</v>
  </rv>
  <rv s="2">
    <v>9749</v>
  </rv>
  <rv s="3">
    <v>https://www.bing.com/financeapi/forcetrigger?t=a1vynm&amp;q=XNAS%3aIXUS&amp;form=skydnc</v>
    <v>Learn more on Bing</v>
  </rv>
  <rv s="17">
    <v>en-US</v>
    <v>a1vynm</v>
    <v>268435456</v>
    <v>1</v>
    <v>Powered by Refinitiv</v>
    <v>38</v>
    <v>iShares:Core MSCI TIS (XNAS:IXUS)</v>
    <v>34</v>
    <v>39</v>
    <v>Finance</v>
    <v>25</v>
    <v>77.67</v>
    <v>61.75</v>
    <v>0.98380000000000001</v>
    <v>0.51100000000000001</v>
    <v>0</v>
    <v>6.7730000000000004E-3</v>
    <v>0</v>
    <v>USD</v>
    <v>Nasdaq Stock Market</v>
    <v>XNAS</v>
    <v>7.000000000000001E-4</v>
    <v>76.519900000000007</v>
    <v>ETF</v>
    <v>45824.846558159377</v>
    <v>9751</v>
    <v>75.905000000000001</v>
    <v>44409955309.510002</v>
    <v>iShares:Core MSCI TIS</v>
    <v>76.099999999999994</v>
    <v>75.448999999999998</v>
    <v>75.959999999999994</v>
    <v>75.959999999999994</v>
    <v>IXUS</v>
    <v>iShares:Core MSCI TIS (XNAS:IXUS)</v>
    <v>4733521</v>
    <v>1644535</v>
  </rv>
  <rv s="2">
    <v>9752</v>
  </rv>
  <rv s="3">
    <v>https://www.bing.com/financeapi/forcetrigger?t=a25mim&amp;q=XNAS%3aVTWO&amp;form=skydnc</v>
    <v>Learn more on Bing</v>
  </rv>
  <rv s="17">
    <v>en-US</v>
    <v>a25mim</v>
    <v>268435456</v>
    <v>1</v>
    <v>Powered by Refinitiv</v>
    <v>38</v>
    <v>Vanguard Rus 2000 Id;ETF (XNAS:VTWO)</v>
    <v>34</v>
    <v>39</v>
    <v>Finance</v>
    <v>25</v>
    <v>99.12</v>
    <v>69.38</v>
    <v>0.99980000000000002</v>
    <v>0.96</v>
    <v>-4.684E-4</v>
    <v>1.137E-2</v>
    <v>-0.04</v>
    <v>USD</v>
    <v>Nasdaq Stock Market</v>
    <v>XNAS</v>
    <v>7.000000000000001E-4</v>
    <v>85.885000000000005</v>
    <v>ETF</v>
    <v>45824.923774536721</v>
    <v>9754</v>
    <v>84.96</v>
    <v>11962928688</v>
    <v>Vanguard Rus 2000 Id;ETF</v>
    <v>85.27</v>
    <v>84.43</v>
    <v>85.39</v>
    <v>85.35</v>
    <v>VTWO</v>
    <v>Vanguard Rus 2000 Id;ETF (XNAS:VTWO)</v>
    <v>1736583</v>
    <v>1357013</v>
  </rv>
  <rv s="2">
    <v>9755</v>
  </rv>
  <rv s="3">
    <v>https://www.bing.com/financeapi/forcetrigger?t=a25csm&amp;q=ARCX%3aVIOO&amp;form=skydnc</v>
    <v>Learn more on Bing</v>
  </rv>
  <rv s="17">
    <v>en-US</v>
    <v>a25csm</v>
    <v>268435456</v>
    <v>1</v>
    <v>Powered by Refinitiv</v>
    <v>38</v>
    <v>Vanguard S&amp;P SC600;ETF (ARCX:VIOO)</v>
    <v>34</v>
    <v>39</v>
    <v>Finance</v>
    <v>25</v>
    <v>119.04</v>
    <v>82.39</v>
    <v>1.0003</v>
    <v>1.04</v>
    <v>-1.815E-3</v>
    <v>1.0595E-2</v>
    <v>-0.18</v>
    <v>USD</v>
    <v>NYSE Arca</v>
    <v>ARCX</v>
    <v>7.000000000000001E-4</v>
    <v>99.64</v>
    <v>ETF</v>
    <v>45824.840277789066</v>
    <v>9757</v>
    <v>98.76</v>
    <v>2803855770</v>
    <v>Vanguard S&amp;P SC600;ETF</v>
    <v>99.05</v>
    <v>98.16</v>
    <v>99.2</v>
    <v>99.02</v>
    <v>VIOO</v>
    <v>Vanguard S&amp;P SC600;ETF (ARCX:VIOO)</v>
    <v>51332</v>
    <v>103128</v>
  </rv>
  <rv s="2">
    <v>9758</v>
  </rv>
  <rv s="3">
    <v>https://www.bing.com/financeapi/forcetrigger?t=a1ss8m&amp;q=ARCX%3aSPEU&amp;form=skydnc</v>
    <v>Learn more on Bing</v>
  </rv>
  <rv s="17">
    <v>en-US</v>
    <v>a1ss8m</v>
    <v>268435456</v>
    <v>1</v>
    <v>Powered by Refinitiv</v>
    <v>38</v>
    <v>SPDR Ptf Europe (ARCX:SPEU)</v>
    <v>34</v>
    <v>39</v>
    <v>Finance</v>
    <v>25</v>
    <v>49.226999999999997</v>
    <v>38.99</v>
    <v>1.0206999999999999</v>
    <v>0.17</v>
    <v>-1.1326000000000001E-2</v>
    <v>3.5130000000000001E-3</v>
    <v>-0.55000000000000004</v>
    <v>USD</v>
    <v>NYSE Arca</v>
    <v>ARCX</v>
    <v>7.000000000000001E-4</v>
    <v>49.04</v>
    <v>ETF</v>
    <v>45824.840685277341</v>
    <v>9760</v>
    <v>48.56</v>
    <v>826158116.83000004</v>
    <v>SPDR Ptf Europe</v>
    <v>48.9</v>
    <v>48.39</v>
    <v>48.56</v>
    <v>48.01</v>
    <v>SPEU</v>
    <v>SPDR Ptf Europe (ARCX:SPEU)</v>
    <v>203630</v>
    <v>471805</v>
  </rv>
  <rv s="2">
    <v>9761</v>
  </rv>
  <rv s="3">
    <v>https://www.bing.com/financeapi/forcetrigger?t=a23cu2&amp;q=ARCX%3aSPEM&amp;form=skydnc</v>
    <v>Learn more on Bing</v>
  </rv>
  <rv s="17">
    <v>en-US</v>
    <v>a23cu2</v>
    <v>268435456</v>
    <v>1</v>
    <v>Powered by Refinitiv</v>
    <v>38</v>
    <v>SPDR Ptf Em Markets (ARCX:SPEM)</v>
    <v>34</v>
    <v>39</v>
    <v>Finance</v>
    <v>25</v>
    <v>42.88</v>
    <v>34.380000000000003</v>
    <v>0.87439999999999996</v>
    <v>0.45</v>
    <v>-4.0039999999999997E-3</v>
    <v>1.0711999999999999E-2</v>
    <v>-0.17</v>
    <v>USD</v>
    <v>NYSE Arca</v>
    <v>ARCX</v>
    <v>7.000000000000001E-4</v>
    <v>42.665199999999999</v>
    <v>ETF</v>
    <v>45824.840277812502</v>
    <v>9763</v>
    <v>42.424999999999997</v>
    <v>11556817407.93</v>
    <v>SPDR Ptf Em Markets</v>
    <v>42.47</v>
    <v>42.01</v>
    <v>42.46</v>
    <v>42.29</v>
    <v>SPEM</v>
    <v>SPDR Ptf Em Markets (ARCX:SPEM)</v>
    <v>1357122</v>
    <v>2072516</v>
  </rv>
  <rv s="2">
    <v>9764</v>
  </rv>
  <rv s="3">
    <v>https://www.bing.com/financeapi/forcetrigger?t=bubi3m&amp;q=ARCX%3aBBMC&amp;form=skydnc</v>
    <v>Learn more on Bing</v>
  </rv>
  <rv s="17">
    <v>en-US</v>
    <v>bubi3m</v>
    <v>268435456</v>
    <v>1</v>
    <v>Powered by Refinitiv</v>
    <v>38</v>
    <v>JPMorgan:BB US Md Cp Eq (ARCX:BBMC)</v>
    <v>34</v>
    <v>39</v>
    <v>Finance</v>
    <v>25</v>
    <v>105.68</v>
    <v>77.290000000000006</v>
    <v>1.0256000000000001</v>
    <v>1.1339999999999999</v>
    <v>0</v>
    <v>1.2045999999999999E-2</v>
    <v>0</v>
    <v>USD</v>
    <v>NYSE Arca</v>
    <v>ARCX</v>
    <v>7.000000000000001E-4</v>
    <v>95.47</v>
    <v>ETF</v>
    <v>45824.84027780078</v>
    <v>9766</v>
    <v>94.89</v>
    <v>1821316703.3499999</v>
    <v>JPMorgan:BB US Md Cp Eq</v>
    <v>94.89</v>
    <v>94.14</v>
    <v>95.274000000000001</v>
    <v>95.274000000000001</v>
    <v>BBMC</v>
    <v>JPMorgan:BB US Md Cp Eq (ARCX:BBMC)</v>
    <v>3025</v>
    <v>10585</v>
  </rv>
  <rv s="2">
    <v>9767</v>
  </rv>
  <rv s="3">
    <v>https://www.bing.com/financeapi/forcetrigger?t=a25nhw&amp;q=ARCX%3aVWO&amp;form=skydnc</v>
    <v>Learn more on Bing</v>
  </rv>
  <rv s="17">
    <v>en-US</v>
    <v>a25nhw</v>
    <v>268435456</v>
    <v>1</v>
    <v>Powered by Refinitiv</v>
    <v>38</v>
    <v>Vanguard EM St I;ETF (ARCX:VWO)</v>
    <v>34</v>
    <v>39</v>
    <v>Finance</v>
    <v>35</v>
    <v>49.57</v>
    <v>39.53</v>
    <v>0.8911</v>
    <v>0.46</v>
    <v>9.4199999999999996E-3</v>
    <v>9.5079999999999991E-3</v>
    <v>0.46</v>
    <v>USD</v>
    <v>NYSE Arca</v>
    <v>ARCX</v>
    <v>7.000000000000001E-4</v>
    <v>49.107500000000002</v>
    <v>ETF</v>
    <v>45824.934593182814</v>
    <v>9769</v>
    <v>48.814999999999998</v>
    <v>85142957154</v>
    <v>Vanguard EM St I;ETF</v>
    <v>48.85</v>
    <v>48.38</v>
    <v>48.84</v>
    <v>49.29</v>
    <v>VWO</v>
    <v>Vanguard EM St I;ETF (ARCX:VWO)</v>
    <v>7233563</v>
    <v>8607156</v>
  </rv>
  <rv s="2">
    <v>9770</v>
  </rv>
  <rv s="16">
    <v>en-US</v>
    <v>c9jl8m</v>
    <v>268435456</v>
    <v>1</v>
    <v>Powered by Refinitiv</v>
    <v>36</v>
    <v>JPMorgan:BB US TB 3-10 Y (BATS:BBIB)</v>
    <v>24</v>
    <v>37</v>
    <v>Finance</v>
    <v>17</v>
    <v>100.78</v>
    <v>95.37</v>
    <v>-0.1449</v>
    <v>0</v>
    <v>-1.4779999999999999E-3</v>
    <v>0</v>
    <v>USD</v>
    <v>CBOE BZX Exchange</v>
    <v>BATS</v>
    <v>5.9999999999999995E-4</v>
    <v>97.89</v>
    <v>ETF</v>
    <v>45824.840286064064</v>
    <v>97.8733</v>
    <v>22618629.870000001</v>
    <v>JPMorgan:BB US TB 3-10 Y</v>
    <v>97.89</v>
    <v>98.018199999999993</v>
    <v>97.8733</v>
    <v>97.8733</v>
    <v>BBIB</v>
    <v>JPMorgan:BB US TB 3-10 Y (BATS:BBIB)</v>
    <v>369</v>
    <v>235</v>
  </rv>
  <rv s="2">
    <v>9772</v>
  </rv>
  <rv s="3">
    <v>https://www.bing.com/financeapi/forcetrigger?t=a22m27&amp;q=ARCX%3aSCHD&amp;form=skydnc</v>
    <v>Learn more on Bing</v>
  </rv>
  <rv s="17">
    <v>en-US</v>
    <v>a22m27</v>
    <v>268435456</v>
    <v>1</v>
    <v>Powered by Refinitiv</v>
    <v>38</v>
    <v>Schwab Str:US Div Eq ETF (ARCX:SCHD)</v>
    <v>34</v>
    <v>39</v>
    <v>Finance</v>
    <v>35</v>
    <v>29.72</v>
    <v>23.87</v>
    <v>0.90510000000000002</v>
    <v>0.01</v>
    <v>7.428999999999999E-4</v>
    <v>3.7170000000000004E-4</v>
    <v>0.02</v>
    <v>USD</v>
    <v>NYSE Arca</v>
    <v>ARCX</v>
    <v>5.9999999999999995E-4</v>
    <v>27.074999999999999</v>
    <v>ETF</v>
    <v>45824.943060370315</v>
    <v>9774</v>
    <v>26.838000000000001</v>
    <v>68157907444.480003</v>
    <v>Schwab Str:US Div Eq ETF</v>
    <v>26.97</v>
    <v>26.9</v>
    <v>26.91</v>
    <v>26.94</v>
    <v>SCHD</v>
    <v>Schwab Str:US Div Eq ETF (ARCX:SCHD)</v>
    <v>13897530</v>
    <v>14947383</v>
  </rv>
  <rv s="2">
    <v>9775</v>
  </rv>
  <rv s="16">
    <v>en-US</v>
    <v>c9jlec</v>
    <v>268435456</v>
    <v>1</v>
    <v>Powered by Refinitiv</v>
    <v>36</v>
    <v>JPMorgan:BB US TB 1-3 Yr (BATS:BBSB)</v>
    <v>24</v>
    <v>37</v>
    <v>Finance</v>
    <v>17</v>
    <v>107.25</v>
    <v>97.51</v>
    <v>-5.0000000000000001E-3</v>
    <v>-4.1649999999999999E-4</v>
    <v>-5.0659999999999999E-5</v>
    <v>-4.1099999999999998E-2</v>
    <v>USD</v>
    <v>CBOE BZX Exchange</v>
    <v>BATS</v>
    <v>5.9999999999999995E-4</v>
    <v>98.77</v>
    <v>ETF</v>
    <v>45824.840286064064</v>
    <v>98.685000000000002</v>
    <v>30426843.57</v>
    <v>JPMorgan:BB US TB 1-3 Yr</v>
    <v>98.77</v>
    <v>98.69</v>
    <v>98.685000000000002</v>
    <v>98.643900000000002</v>
    <v>BBSB</v>
    <v>JPMorgan:BB US TB 1-3 Yr (BATS:BBSB)</v>
    <v>1577</v>
    <v>920</v>
  </rv>
  <rv s="2">
    <v>9777</v>
  </rv>
  <rv s="16">
    <v>en-US</v>
    <v>c9315r</v>
    <v>268435456</v>
    <v>1</v>
    <v>Powered by Refinitiv</v>
    <v>36</v>
    <v>Vanguard ST Tax-Exmpt Bd (ARCX:VTES)</v>
    <v>24</v>
    <v>37</v>
    <v>Finance</v>
    <v>25</v>
    <v>101.48</v>
    <v>98.5</v>
    <v>0.04</v>
    <v>0</v>
    <v>3.9789999999999997E-4</v>
    <v>0</v>
    <v>USD</v>
    <v>NYSE Arca</v>
    <v>ARCX</v>
    <v>5.9999999999999995E-4</v>
    <v>100.66</v>
    <v>ETF</v>
    <v>45824.840277812502</v>
    <v>100.53</v>
    <v>1029366766.74</v>
    <v>Vanguard ST Tax-Exmpt Bd</v>
    <v>100.6</v>
    <v>100.52</v>
    <v>100.56</v>
    <v>100.56</v>
    <v>VTES</v>
    <v>Vanguard ST Tax-Exmpt Bd (ARCX:VTES)</v>
    <v>107344</v>
    <v>93759</v>
  </rv>
  <rv s="2">
    <v>9779</v>
  </rv>
  <rv s="3">
    <v>https://www.bing.com/financeapi/forcetrigger?t=a233p2&amp;q=XNAS%3aSLQD&amp;form=skydnc</v>
    <v>Learn more on Bing</v>
  </rv>
  <rv s="17">
    <v>en-US</v>
    <v>a233p2</v>
    <v>268435456</v>
    <v>1</v>
    <v>Powered by Refinitiv</v>
    <v>38</v>
    <v>iShares:0-5 IG Corp Bd (XNAS:SLQD)</v>
    <v>34</v>
    <v>39</v>
    <v>Finance</v>
    <v>25</v>
    <v>50.46</v>
    <v>49.054099999999998</v>
    <v>0.53400000000000003</v>
    <v>0.01</v>
    <v>0</v>
    <v>1.9900000000000001E-4</v>
    <v>0</v>
    <v>USD</v>
    <v>Nasdaq Stock Market</v>
    <v>XNAS</v>
    <v>5.9999999999999995E-4</v>
    <v>50.2866</v>
    <v>ETF</v>
    <v>45824.843750265623</v>
    <v>9781</v>
    <v>50.24</v>
    <v>2252853113.5599999</v>
    <v>iShares:0-5 IG Corp Bd</v>
    <v>50.24</v>
    <v>50.24</v>
    <v>50.25</v>
    <v>50.25</v>
    <v>SLQD</v>
    <v>iShares:0-5 IG Corp Bd (XNAS:SLQD)</v>
    <v>79608</v>
    <v>286031</v>
  </rv>
  <rv s="2">
    <v>9782</v>
  </rv>
  <rv s="3">
    <v>https://www.bing.com/financeapi/forcetrigger?t=a1vtfr&amp;q=XNAS%3aISTB&amp;form=skydnc</v>
    <v>Learn more on Bing</v>
  </rv>
  <rv s="17">
    <v>en-US</v>
    <v>a1vtfr</v>
    <v>268435456</v>
    <v>1</v>
    <v>Powered by Refinitiv</v>
    <v>38</v>
    <v>iShares:Core 1-5Y USD Bd (XNAS:ISTB)</v>
    <v>34</v>
    <v>39</v>
    <v>Finance</v>
    <v>25</v>
    <v>48.75</v>
    <v>47.156599999999997</v>
    <v>0.70950000000000002</v>
    <v>0.01</v>
    <v>0</v>
    <v>2.073E-4</v>
    <v>0</v>
    <v>USD</v>
    <v>Nasdaq Stock Market</v>
    <v>XNAS</v>
    <v>5.9999999999999995E-4</v>
    <v>48.31</v>
    <v>ETF</v>
    <v>45824.843750057815</v>
    <v>9784</v>
    <v>48.25</v>
    <v>4431536897.2799997</v>
    <v>iShares:Core 1-5Y USD Bd</v>
    <v>48.26</v>
    <v>48.25</v>
    <v>48.26</v>
    <v>48.26</v>
    <v>ISTB</v>
    <v>iShares:Core 1-5Y USD Bd (XNAS:ISTB)</v>
    <v>294247</v>
    <v>394171</v>
  </rv>
  <rv s="2">
    <v>9785</v>
  </rv>
  <rv s="3">
    <v>https://www.bing.com/financeapi/forcetrigger?t=a25o5r&amp;q=ARCX%3aVYM&amp;form=skydnc</v>
    <v>Learn more on Bing</v>
  </rv>
  <rv s="17">
    <v>en-US</v>
    <v>a25o5r</v>
    <v>268435456</v>
    <v>1</v>
    <v>Powered by Refinitiv</v>
    <v>38</v>
    <v>Vanguard Hi Dv Yld;ETF (ARCX:VYM)</v>
    <v>34</v>
    <v>39</v>
    <v>Finance</v>
    <v>35</v>
    <v>135.095</v>
    <v>112.05419999999999</v>
    <v>0.90800000000000003</v>
    <v>0.65</v>
    <v>4.7239999999999999E-3</v>
    <v>4.9789999999999999E-3</v>
    <v>0.62</v>
    <v>USD</v>
    <v>NYSE Arca</v>
    <v>ARCX</v>
    <v>5.9999999999999995E-4</v>
    <v>131.79</v>
    <v>ETF</v>
    <v>45824.934477603907</v>
    <v>9787</v>
    <v>130.94999999999999</v>
    <v>58903503018</v>
    <v>Vanguard Hi Dv Yld;ETF</v>
    <v>131.22</v>
    <v>130.54</v>
    <v>131.19</v>
    <v>131.87</v>
    <v>VYM</v>
    <v>Vanguard Hi Dv Yld;ETF (ARCX:VYM)</v>
    <v>949164</v>
    <v>863059</v>
  </rv>
  <rv s="2">
    <v>9788</v>
  </rv>
  <rv s="3">
    <v>https://www.bing.com/financeapi/forcetrigger?t=a1w73m&amp;q=XNAS%3aIMCV&amp;form=skydnc</v>
    <v>Learn more on Bing</v>
  </rv>
  <rv s="17">
    <v>en-US</v>
    <v>a1w73m</v>
    <v>268435456</v>
    <v>1</v>
    <v>Powered by Refinitiv</v>
    <v>38</v>
    <v>iShares:Mornstr MC-Val (XNAS:IMCV)</v>
    <v>34</v>
    <v>39</v>
    <v>Finance</v>
    <v>25</v>
    <v>81.319999999999993</v>
    <v>64.019900000000007</v>
    <v>0.96319999999999995</v>
    <v>0.71799999999999997</v>
    <v>-2.7722000000000004E-2</v>
    <v>9.7090000000000006E-3</v>
    <v>-2.0699999999999998</v>
    <v>USD</v>
    <v>Nasdaq Stock Market</v>
    <v>XNAS</v>
    <v>5.9999999999999995E-4</v>
    <v>74.8369</v>
    <v>ETF</v>
    <v>45824.843750103908</v>
    <v>9790</v>
    <v>74.31</v>
    <v>677863057.66999996</v>
    <v>iShares:Mornstr MC-Val</v>
    <v>74.31</v>
    <v>73.951999999999998</v>
    <v>74.67</v>
    <v>72.599999999999994</v>
    <v>IMCV</v>
    <v>iShares:Mornstr MC-Val (XNAS:IMCV)</v>
    <v>15096</v>
    <v>21310</v>
  </rv>
  <rv s="2">
    <v>9791</v>
  </rv>
  <rv s="3">
    <v>https://www.bing.com/financeapi/forcetrigger?t=a1vvbh&amp;q=XNAS%3aIUSB&amp;form=skydnc</v>
    <v>Learn more on Bing</v>
  </rv>
  <rv s="17">
    <v>en-US</v>
    <v>a1vvbh</v>
    <v>268435456</v>
    <v>1</v>
    <v>Powered by Refinitiv</v>
    <v>38</v>
    <v>iShares:Core Tot USD Bd (XNAS:IUSB)</v>
    <v>34</v>
    <v>39</v>
    <v>Finance</v>
    <v>35</v>
    <v>47.438899999999997</v>
    <v>44.67</v>
    <v>1.0013000000000001</v>
    <v>-7.0000000000000007E-2</v>
    <v>-6.5830000000000001E-4</v>
    <v>-1.534E-3</v>
    <v>-0.03</v>
    <v>USD</v>
    <v>Nasdaq Stock Market</v>
    <v>XNAS</v>
    <v>5.9999999999999995E-4</v>
    <v>45.7</v>
    <v>ETF</v>
    <v>45824.942211990623</v>
    <v>9793</v>
    <v>45.56</v>
    <v>32415398999.459999</v>
    <v>iShares:Core Tot USD Bd</v>
    <v>45.62</v>
    <v>45.64</v>
    <v>45.57</v>
    <v>45.54</v>
    <v>IUSB</v>
    <v>iShares:Core Tot USD Bd (XNAS:IUSB)</v>
    <v>2190256</v>
    <v>3682310</v>
  </rv>
  <rv s="2">
    <v>9794</v>
  </rv>
  <rv s="3">
    <v>https://www.bing.com/financeapi/forcetrigger?t=a1w6ww&amp;q=ARCX%3aIMCG&amp;form=skydnc</v>
    <v>Learn more on Bing</v>
  </rv>
  <rv s="17">
    <v>en-US</v>
    <v>a1w6ww</v>
    <v>268435456</v>
    <v>1</v>
    <v>Powered by Refinitiv</v>
    <v>38</v>
    <v>iShares:Mornstr MC-Gro (ARCX:IMCG)</v>
    <v>34</v>
    <v>39</v>
    <v>Finance</v>
    <v>25</v>
    <v>81.680000000000007</v>
    <v>61.65</v>
    <v>0.94440000000000002</v>
    <v>0.92500000000000004</v>
    <v>-2.0529000000000002E-2</v>
    <v>1.2011000000000001E-2</v>
    <v>-1.6</v>
    <v>USD</v>
    <v>NYSE Arca</v>
    <v>ARCX</v>
    <v>5.9999999999999995E-4</v>
    <v>78.19</v>
    <v>ETF</v>
    <v>45824.84123484922</v>
    <v>9796</v>
    <v>77.59</v>
    <v>2664309358.9299998</v>
    <v>iShares:Mornstr MC-Gro</v>
    <v>77.63</v>
    <v>77.015000000000001</v>
    <v>77.94</v>
    <v>76.34</v>
    <v>IMCG</v>
    <v>iShares:Mornstr MC-Gro (ARCX:IMCG)</v>
    <v>93052</v>
    <v>101713</v>
  </rv>
  <rv s="2">
    <v>9797</v>
  </rv>
  <rv s="3">
    <v>https://www.bing.com/financeapi/forcetrigger?t=a1t2ar&amp;q=ARCX%3aFLQD&amp;form=skydnc</v>
    <v>Learn more on Bing</v>
  </rv>
  <rv s="17">
    <v>en-US</v>
    <v>a1t2ar</v>
    <v>268435456</v>
    <v>1</v>
    <v>Powered by Refinitiv</v>
    <v>38</v>
    <v>Franklin ETF:US CDT Idx (ARCX:UDIV)</v>
    <v>34</v>
    <v>39</v>
    <v>Finance</v>
    <v>25</v>
    <v>47.9</v>
    <v>38.11</v>
    <v>0.95930000000000004</v>
    <v>0.48230000000000001</v>
    <v>0</v>
    <v>1.0359E-2</v>
    <v>0</v>
    <v>USD</v>
    <v>NYSE Arca</v>
    <v>ARCX</v>
    <v>5.9999999999999995E-4</v>
    <v>47.21</v>
    <v>ETF</v>
    <v>45824.84027780078</v>
    <v>9799</v>
    <v>47.0428</v>
    <v>57252317.189999998</v>
    <v>Franklin ETF:US CDT Idx</v>
    <v>47.12</v>
    <v>46.560499999999998</v>
    <v>47.0428</v>
    <v>47.0428</v>
    <v>UDIV</v>
    <v>Franklin ETF:US CDT Idx (ARCX:UDIV)</v>
    <v>4257</v>
    <v>4665</v>
  </rv>
  <rv s="2">
    <v>9800</v>
  </rv>
  <rv s="3">
    <v>https://www.bing.com/financeapi/forcetrigger?t=a1w7c7&amp;q=ARCX%3aISCV&amp;form=skydnc</v>
    <v>Learn more on Bing</v>
  </rv>
  <rv s="17">
    <v>en-US</v>
    <v>a1w7c7</v>
    <v>268435456</v>
    <v>1</v>
    <v>Powered by Refinitiv</v>
    <v>38</v>
    <v>iShares:Mornstr SC-Val (ARCX:ISCV)</v>
    <v>34</v>
    <v>39</v>
    <v>Finance</v>
    <v>25</v>
    <v>70.129900000000006</v>
    <v>50.53</v>
    <v>1.0003</v>
    <v>0.69279999999999997</v>
    <v>0</v>
    <v>1.1647000000000001E-2</v>
    <v>0</v>
    <v>USD</v>
    <v>NYSE Arca</v>
    <v>ARCX</v>
    <v>5.9999999999999995E-4</v>
    <v>60.539900000000003</v>
    <v>ETF</v>
    <v>45824.84027780078</v>
    <v>9802</v>
    <v>59.970100000000002</v>
    <v>436443941.26999998</v>
    <v>iShares:Mornstr SC-Val</v>
    <v>60.03</v>
    <v>59.482999999999997</v>
    <v>60.175800000000002</v>
    <v>60.175800000000002</v>
    <v>ISCV</v>
    <v>iShares:Mornstr SC-Val (ARCX:ISCV)</v>
    <v>17358</v>
    <v>12118</v>
  </rv>
  <rv s="2">
    <v>9803</v>
  </rv>
  <rv s="3">
    <v>https://www.bing.com/financeapi/forcetrigger?t=a25ldm&amp;q=ARCX%3aVT&amp;form=skydnc</v>
    <v>Learn more on Bing</v>
  </rv>
  <rv s="17">
    <v>en-US</v>
    <v>a25ldm</v>
    <v>268435456</v>
    <v>1</v>
    <v>Powered by Refinitiv</v>
    <v>38</v>
    <v>Vanguard T WldStk;ETF (ARCX:VT)</v>
    <v>34</v>
    <v>39</v>
    <v>Finance</v>
    <v>25</v>
    <v>126.72</v>
    <v>100.89</v>
    <v>1.0190999999999999</v>
    <v>1.0900000000000001</v>
    <v>4.5259999999999996E-3</v>
    <v>8.7229999999999999E-3</v>
    <v>0.57040000000000002</v>
    <v>USD</v>
    <v>NYSE Arca</v>
    <v>ARCX</v>
    <v>5.9999999999999995E-4</v>
    <v>126.65</v>
    <v>ETF</v>
    <v>45824.916279664059</v>
    <v>9805</v>
    <v>125.8</v>
    <v>45729257102</v>
    <v>Vanguard T WldStk;ETF</v>
    <v>125.98</v>
    <v>124.95</v>
    <v>126.04</v>
    <v>126.6104</v>
    <v>VT</v>
    <v>Vanguard T WldStk;ETF (ARCX:VT)</v>
    <v>2467752</v>
    <v>2088098</v>
  </rv>
  <rv s="2">
    <v>9806</v>
  </rv>
  <rv s="3">
    <v>https://www.bing.com/financeapi/forcetrigger?t=a22m7w&amp;q=ARCX%3aSCHF&amp;form=skydnc</v>
    <v>Learn more on Bing</v>
  </rv>
  <rv s="17">
    <v>en-US</v>
    <v>a22m7w</v>
    <v>268435456</v>
    <v>1</v>
    <v>Powered by Refinitiv</v>
    <v>38</v>
    <v>Schwab Str:Intl Eqty ETF (ARCX:SCHF)</v>
    <v>34</v>
    <v>39</v>
    <v>Finance</v>
    <v>35</v>
    <v>22.085000000000001</v>
    <v>17.559999999999999</v>
    <v>1.0144</v>
    <v>0.09</v>
    <v>1.1142000000000001E-2</v>
    <v>4.1279999999999997E-3</v>
    <v>0.24399999999999999</v>
    <v>USD</v>
    <v>NYSE Arca</v>
    <v>ARCX</v>
    <v>5.9999999999999995E-4</v>
    <v>22.085000000000001</v>
    <v>ETF</v>
    <v>45824.94307400391</v>
    <v>9808</v>
    <v>21.88</v>
    <v>47551214783.620003</v>
    <v>Schwab Str:Intl Eqty ETF</v>
    <v>21.97</v>
    <v>21.8</v>
    <v>21.89</v>
    <v>22.143999999999998</v>
    <v>SCHF</v>
    <v>Schwab Str:Intl Eqty ETF (ARCX:SCHF)</v>
    <v>5682870</v>
    <v>7176855</v>
  </rv>
  <rv s="2">
    <v>9809</v>
  </rv>
  <rv s="3">
    <v>https://www.bing.com/financeapi/forcetrigger?t=a1vh77&amp;q=ARCX%3aILTB&amp;form=skydnc</v>
    <v>Learn more on Bing</v>
  </rv>
  <rv s="17">
    <v>en-US</v>
    <v>a1vh77</v>
    <v>268435456</v>
    <v>1</v>
    <v>Powered by Refinitiv</v>
    <v>38</v>
    <v>iShares:Core 10+Y USD Bd (ARCX:ILTB)</v>
    <v>34</v>
    <v>39</v>
    <v>Finance</v>
    <v>25</v>
    <v>54.314999999999998</v>
    <v>46.615400000000001</v>
    <v>1.7309000000000001</v>
    <v>-0.26</v>
    <v>-3.3219999999999999E-3</v>
    <v>-5.3690000000000005E-3</v>
    <v>-0.16</v>
    <v>USD</v>
    <v>NYSE Arca</v>
    <v>ARCX</v>
    <v>5.9999999999999995E-4</v>
    <v>48.567</v>
    <v>ETF</v>
    <v>45824.840277823438</v>
    <v>9811</v>
    <v>48.150100000000002</v>
    <v>593429619.65999997</v>
    <v>iShares:Core 10+Y USD Bd</v>
    <v>48.38</v>
    <v>48.43</v>
    <v>48.17</v>
    <v>48.01</v>
    <v>ILTB</v>
    <v>iShares:Core 10+Y USD Bd (ARCX:ILTB)</v>
    <v>45350</v>
    <v>48675</v>
  </rv>
  <rv s="2">
    <v>9812</v>
  </rv>
  <rv s="3">
    <v>https://www.bing.com/financeapi/forcetrigger?t=a1w79c&amp;q=ARCX%3aISCG&amp;form=skydnc</v>
    <v>Learn more on Bing</v>
  </rv>
  <rv s="17">
    <v>en-US</v>
    <v>a1w79c</v>
    <v>268435456</v>
    <v>1</v>
    <v>Powered by Refinitiv</v>
    <v>38</v>
    <v>iShares:Mornstr SC-Gro (ARCX:ISCG)</v>
    <v>34</v>
    <v>39</v>
    <v>Finance</v>
    <v>25</v>
    <v>54.336599999999997</v>
    <v>38.733499999999999</v>
    <v>0.93889999999999996</v>
    <v>0.63900000000000001</v>
    <v>3.2418000000000002E-2</v>
    <v>1.3370999999999999E-2</v>
    <v>1.57</v>
    <v>USD</v>
    <v>NYSE Arca</v>
    <v>ARCX</v>
    <v>5.9999999999999995E-4</v>
    <v>48.669899999999998</v>
    <v>ETF</v>
    <v>45824.846147626566</v>
    <v>9814</v>
    <v>48.25</v>
    <v>651360035.99000001</v>
    <v>iShares:Mornstr SC-Gro</v>
    <v>48.25</v>
    <v>47.790999999999997</v>
    <v>48.43</v>
    <v>50</v>
    <v>ISCG</v>
    <v>iShares:Mornstr SC-Gro (ARCX:ISCG)</v>
    <v>12636</v>
    <v>37846</v>
  </rv>
  <rv s="2">
    <v>9815</v>
  </rv>
  <rv s="3">
    <v>https://www.bing.com/financeapi/forcetrigger?t=a1vgm7&amp;q=ARCX%3aIJR&amp;form=skydnc</v>
    <v>Learn more on Bing</v>
  </rv>
  <rv s="17">
    <v>en-US</v>
    <v>a1vgm7</v>
    <v>268435456</v>
    <v>1</v>
    <v>Powered by Refinitiv</v>
    <v>38</v>
    <v>iShares:Core S&amp;P Sm-Cp (ARCX:IJR)</v>
    <v>34</v>
    <v>39</v>
    <v>Finance</v>
    <v>25</v>
    <v>128.61000000000001</v>
    <v>89.22</v>
    <v>0.99970000000000003</v>
    <v>1.0680000000000001</v>
    <v>1.8700000000000002E-4</v>
    <v>1.0083999999999999E-2</v>
    <v>0.02</v>
    <v>USD</v>
    <v>NYSE Arca</v>
    <v>ARCX</v>
    <v>5.9999999999999995E-4</v>
    <v>107.69499999999999</v>
    <v>ETF</v>
    <v>45824.932718182812</v>
    <v>9817</v>
    <v>106.47</v>
    <v>76784512552.190002</v>
    <v>iShares:Core S&amp;P Sm-Cp</v>
    <v>106.96</v>
    <v>105.91200000000001</v>
    <v>106.98</v>
    <v>107</v>
    <v>IJR</v>
    <v>iShares:Core S&amp;P Sm-Cp (ARCX:IJR)</v>
    <v>3309379</v>
    <v>4354115</v>
  </rv>
  <rv s="2">
    <v>9818</v>
  </rv>
  <rv s="3">
    <v>https://www.bing.com/financeapi/forcetrigger?t=a25azr&amp;q=ARCX%3aVGK&amp;form=skydnc</v>
    <v>Learn more on Bing</v>
  </rv>
  <rv s="17">
    <v>en-US</v>
    <v>a25azr</v>
    <v>268435456</v>
    <v>1</v>
    <v>Powered by Refinitiv</v>
    <v>38</v>
    <v>Vanguard Euro S;ETF (ARCX:VGK)</v>
    <v>34</v>
    <v>39</v>
    <v>Finance</v>
    <v>25</v>
    <v>78.575000000000003</v>
    <v>62.02</v>
    <v>1.0623</v>
    <v>0.28000000000000003</v>
    <v>9.5469999999999999E-3</v>
    <v>3.6259999999999999E-3</v>
    <v>0.74</v>
    <v>USD</v>
    <v>NYSE Arca</v>
    <v>ARCX</v>
    <v>5.9999999999999995E-4</v>
    <v>78.245000000000005</v>
    <v>ETF</v>
    <v>45824.928727245315</v>
    <v>9820</v>
    <v>77.474999999999994</v>
    <v>25307389531</v>
    <v>Vanguard Euro S;ETF</v>
    <v>77.849999999999994</v>
    <v>77.23</v>
    <v>77.510000000000005</v>
    <v>78.25</v>
    <v>VGK</v>
    <v>Vanguard Euro S;ETF (ARCX:VGK)</v>
    <v>3467507</v>
    <v>4074270</v>
  </rv>
  <rv s="2">
    <v>9821</v>
  </rv>
  <rv s="16">
    <v>en-US</v>
    <v>catb7w</v>
    <v>268435456</v>
    <v>1</v>
    <v>Powered by Refinitiv</v>
    <v>36</v>
    <v>SPDR Ptf S&amp;P Sec Ntr Div (ARCX:SPDG)</v>
    <v>24</v>
    <v>37</v>
    <v>Finance</v>
    <v>25</v>
    <v>39.83</v>
    <v>33.020000000000003</v>
    <v>0.2732</v>
    <v>0</v>
    <v>7.1930000000000006E-3</v>
    <v>0</v>
    <v>USD</v>
    <v>NYSE Arca</v>
    <v>ARCX</v>
    <v>5.0000000000000001E-4</v>
    <v>38.409999999999997</v>
    <v>ETF</v>
    <v>45824.840277789066</v>
    <v>38.253300000000003</v>
    <v>9747303.8300000001</v>
    <v>SPDR Ptf S&amp;P Sec Ntr Div</v>
    <v>38.369999999999997</v>
    <v>37.9801</v>
    <v>38.253300000000003</v>
    <v>38.253300000000003</v>
    <v>SPDG</v>
    <v>SPDR Ptf S&amp;P Sec Ntr Div (ARCX:SPDG)</v>
    <v>690</v>
    <v>1941</v>
  </rv>
  <rv s="2">
    <v>9823</v>
  </rv>
  <rv s="16">
    <v>en-US</v>
    <v>c7d6jc</v>
    <v>268435456</v>
    <v>1</v>
    <v>Powered by Refinitiv</v>
    <v>36</v>
    <v>BondBloxx:Blm 2Y TD UST (ARCX:XTWO)</v>
    <v>24</v>
    <v>37</v>
    <v>Finance</v>
    <v>25</v>
    <v>49.962299999999999</v>
    <v>48.73</v>
    <v>-1.5100000000000001E-2</v>
    <v>0</v>
    <v>-3.0659999999999997E-4</v>
    <v>0</v>
    <v>USD</v>
    <v>NYSE Arca</v>
    <v>ARCX</v>
    <v>5.0000000000000001E-4</v>
    <v>49.260899999999999</v>
    <v>ETF</v>
    <v>45824.84027780078</v>
    <v>49.24</v>
    <v>127978057.14</v>
    <v>BondBloxx:Blm 2Y TD UST</v>
    <v>49.25</v>
    <v>49.255099999999999</v>
    <v>49.24</v>
    <v>49.24</v>
    <v>XTWO</v>
    <v>BondBloxx:Blm 2Y TD UST (ARCX:XTWO)</v>
    <v>3380</v>
    <v>14021</v>
  </rv>
  <rv s="2">
    <v>9825</v>
  </rv>
  <rv s="3">
    <v>https://www.bing.com/financeapi/forcetrigger?t=a1vikr&amp;q=ARCX%3aIMTB&amp;form=skydnc</v>
    <v>Learn more on Bing</v>
  </rv>
  <rv s="17">
    <v>en-US</v>
    <v>a1vikr</v>
    <v>268435456</v>
    <v>1</v>
    <v>Powered by Refinitiv</v>
    <v>38</v>
    <v>iShares:Core 5-10Y USD B (ARCX:IMTB)</v>
    <v>34</v>
    <v>39</v>
    <v>Finance</v>
    <v>25</v>
    <v>44.889499999999998</v>
    <v>41.84</v>
    <v>1.1337999999999999</v>
    <v>-3.56E-2</v>
    <v>0</v>
    <v>-8.2809999999999991E-4</v>
    <v>0</v>
    <v>USD</v>
    <v>NYSE Arca</v>
    <v>ARCX</v>
    <v>5.0000000000000001E-4</v>
    <v>43.04</v>
    <v>ETF</v>
    <v>45824.84027780078</v>
    <v>9827</v>
    <v>42.937899999999999</v>
    <v>249529046.78</v>
    <v>iShares:Core 5-10Y USD B</v>
    <v>43</v>
    <v>42.99</v>
    <v>42.9544</v>
    <v>42.9544</v>
    <v>IMTB</v>
    <v>iShares:Core 5-10Y USD B (ARCX:IMTB)</v>
    <v>14161</v>
    <v>12112</v>
  </rv>
  <rv s="2">
    <v>9828</v>
  </rv>
  <rv s="16">
    <v>en-US</v>
    <v>c7d6gh</v>
    <v>268435456</v>
    <v>1</v>
    <v>Powered by Refinitiv</v>
    <v>36</v>
    <v>BondBloxx:Blm 3Y TD UST (ARCX:XTRE)</v>
    <v>24</v>
    <v>37</v>
    <v>Finance</v>
    <v>25</v>
    <v>50.13</v>
    <v>48.4</v>
    <v>-0.01</v>
    <v>0</v>
    <v>-2.0259999999999999E-4</v>
    <v>0</v>
    <v>USD</v>
    <v>NYSE Arca</v>
    <v>ARCX</v>
    <v>5.0000000000000001E-4</v>
    <v>49.39</v>
    <v>ETF</v>
    <v>45824.840277789066</v>
    <v>49.330500000000001</v>
    <v>152065950.88</v>
    <v>BondBloxx:Blm 3Y TD UST</v>
    <v>49.35</v>
    <v>49.35</v>
    <v>49.34</v>
    <v>49.34</v>
    <v>XTRE</v>
    <v>BondBloxx:Blm 3Y TD UST (ARCX:XTRE)</v>
    <v>65781</v>
    <v>22935</v>
  </rv>
  <rv s="2">
    <v>9830</v>
  </rv>
  <rv s="3">
    <v>https://www.bing.com/financeapi/forcetrigger?t=a1v2c7&amp;q=ARCX%3aHYLB&amp;form=skydnc</v>
    <v>Learn more on Bing</v>
  </rv>
  <rv s="17">
    <v>en-US</v>
    <v>a1v2c7</v>
    <v>268435456</v>
    <v>1</v>
    <v>Powered by Refinitiv</v>
    <v>38</v>
    <v>Xtrackers USD HY Corp Bd (ARCX:HYLB)</v>
    <v>34</v>
    <v>39</v>
    <v>Finance</v>
    <v>25</v>
    <v>36.94</v>
    <v>34.4</v>
    <v>1.0583</v>
    <v>0.09</v>
    <v>1.921E-3</v>
    <v>2.477E-3</v>
    <v>7.0000000000000007E-2</v>
    <v>USD</v>
    <v>NYSE Arca</v>
    <v>ARCX</v>
    <v>5.0000000000000001E-4</v>
    <v>36.46</v>
    <v>ETF</v>
    <v>45824.911688876564</v>
    <v>9832</v>
    <v>36.414999999999999</v>
    <v>3760504781.98</v>
    <v>Xtrackers USD HY Corp Bd</v>
    <v>36.43</v>
    <v>36.340000000000003</v>
    <v>36.43</v>
    <v>36.5</v>
    <v>HYLB</v>
    <v>Xtrackers USD HY Corp Bd (ARCX:HYLB)</v>
    <v>1015509</v>
    <v>1399995</v>
  </rv>
  <rv s="2">
    <v>9833</v>
  </rv>
  <rv s="3">
    <v>https://www.bing.com/financeapi/forcetrigger?t=a1ps6h&amp;q=ARCX%3aSPHY&amp;form=skydnc</v>
    <v>Learn more on Bing</v>
  </rv>
  <rv s="17">
    <v>en-US</v>
    <v>a1ps6h</v>
    <v>268435456</v>
    <v>1</v>
    <v>Powered by Refinitiv</v>
    <v>38</v>
    <v>SPDR Ptf High Yield Bond (ARCX:SPHY)</v>
    <v>34</v>
    <v>39</v>
    <v>Finance</v>
    <v>25</v>
    <v>24.07</v>
    <v>22.21</v>
    <v>0.99880000000000002</v>
    <v>0.05</v>
    <v>8.518000000000001E-4</v>
    <v>2.134E-3</v>
    <v>0.02</v>
    <v>USD</v>
    <v>NYSE Arca</v>
    <v>ARCX</v>
    <v>5.0000000000000001E-4</v>
    <v>23.5</v>
    <v>ETF</v>
    <v>45824.930629536721</v>
    <v>9835</v>
    <v>23.47</v>
    <v>8305699453.1499996</v>
    <v>SPDR Ptf High Yield Bond</v>
    <v>23.47</v>
    <v>23.43</v>
    <v>23.48</v>
    <v>23.5</v>
    <v>SPHY</v>
    <v>SPDR Ptf High Yield Bond (ARCX:SPHY)</v>
    <v>3412077</v>
    <v>4367935</v>
  </rv>
  <rv s="2">
    <v>9836</v>
  </rv>
  <rv s="3">
    <v>https://www.bing.com/financeapi/forcetrigger?t=a1y4u2&amp;q=ARCX%3aMUB&amp;form=skydnc</v>
    <v>Learn more on Bing</v>
  </rv>
  <rv s="17">
    <v>en-US</v>
    <v>a1y4u2</v>
    <v>268435456</v>
    <v>1</v>
    <v>Powered by Refinitiv</v>
    <v>38</v>
    <v>iShares:Natl Muni Bond (ARCX:MUB)</v>
    <v>34</v>
    <v>39</v>
    <v>Finance</v>
    <v>25</v>
    <v>108.81</v>
    <v>100.29</v>
    <v>0.9032</v>
    <v>0.08</v>
    <v>1.7310000000000001E-3</v>
    <v>7.7009999999999991E-4</v>
    <v>0.18</v>
    <v>USD</v>
    <v>NYSE Arca</v>
    <v>ARCX</v>
    <v>5.0000000000000001E-4</v>
    <v>104.06</v>
    <v>ETF</v>
    <v>45824.924872962503</v>
    <v>9838</v>
    <v>103.87</v>
    <v>38772446312.279999</v>
    <v>iShares:Natl Muni Bond</v>
    <v>103.97</v>
    <v>103.88</v>
    <v>103.96</v>
    <v>104.14</v>
    <v>MUB</v>
    <v>iShares:Natl Muni Bond (ARCX:MUB)</v>
    <v>5927068</v>
    <v>5940506</v>
  </rv>
  <rv s="2">
    <v>9839</v>
  </rv>
  <rv s="16">
    <v>en-US</v>
    <v>c7d627</v>
    <v>268435456</v>
    <v>1</v>
    <v>Powered by Refinitiv</v>
    <v>36</v>
    <v>BondBloxx:Blm 5Y TD UST (ARCX:XFIV)</v>
    <v>24</v>
    <v>37</v>
    <v>Finance</v>
    <v>25</v>
    <v>50.33</v>
    <v>47.43</v>
    <v>-0.06</v>
    <v>-3.924E-4</v>
    <v>-1.2310000000000001E-3</v>
    <v>-1.9099999999999999E-2</v>
    <v>USD</v>
    <v>NYSE Arca</v>
    <v>ARCX</v>
    <v>5.0000000000000001E-4</v>
    <v>48.77</v>
    <v>ETF</v>
    <v>45824.848810126561</v>
    <v>48.67</v>
    <v>148219960.16</v>
    <v>BondBloxx:Blm 5Y TD UST</v>
    <v>48.707900000000002</v>
    <v>48.74</v>
    <v>48.68</v>
    <v>48.660899999999998</v>
    <v>XFIV</v>
    <v>BondBloxx:Blm 5Y TD UST (ARCX:XFIV)</v>
    <v>12427</v>
    <v>28043</v>
  </rv>
  <rv s="2">
    <v>9841</v>
  </rv>
  <rv s="3">
    <v>https://www.bing.com/financeapi/forcetrigger?t=a1u477&amp;q=BATS%3aGOVT&amp;form=skydnc</v>
    <v>Learn more on Bing</v>
  </rv>
  <rv s="17">
    <v>en-US</v>
    <v>a1u477</v>
    <v>268435456</v>
    <v>1</v>
    <v>Powered by Refinitiv</v>
    <v>38</v>
    <v>iShares:US Treasury Bond (BATS:GOVT)</v>
    <v>34</v>
    <v>39</v>
    <v>Finance</v>
    <v>17</v>
    <v>23.689</v>
    <v>22.23</v>
    <v>0.88759999999999994</v>
    <v>-0.05</v>
    <v>6.5959999999999994E-3</v>
    <v>-2.2030000000000001E-3</v>
    <v>0.14940000000000001</v>
    <v>USD</v>
    <v>CBOE BZX Exchange</v>
    <v>BATS</v>
    <v>5.0000000000000001E-4</v>
    <v>22.72</v>
    <v>ETF</v>
    <v>45824.879228506252</v>
    <v>9843</v>
    <v>22.65</v>
    <v>27441162133.330002</v>
    <v>iShares:US Treasury Bond</v>
    <v>22.68</v>
    <v>22.7</v>
    <v>22.65</v>
    <v>22.799399999999999</v>
    <v>GOVT</v>
    <v>iShares:US Treasury Bond (BATS:GOVT)</v>
    <v>7712161</v>
    <v>9499706</v>
  </rv>
  <rv s="2">
    <v>9844</v>
  </rv>
  <rv s="16">
    <v>en-US</v>
    <v>c7d6ar</v>
    <v>268435456</v>
    <v>1</v>
    <v>Powered by Refinitiv</v>
    <v>36</v>
    <v>BondBloxx:Blm 7Y TD UST (ARCX:XSVN)</v>
    <v>24</v>
    <v>37</v>
    <v>Finance</v>
    <v>25</v>
    <v>50.79</v>
    <v>45.63</v>
    <v>-0.14000000000000001</v>
    <v>0</v>
    <v>-2.9680000000000002E-3</v>
    <v>0</v>
    <v>USD</v>
    <v>NYSE Arca</v>
    <v>ARCX</v>
    <v>5.0000000000000001E-4</v>
    <v>47.2</v>
    <v>ETF</v>
    <v>45824.84027780078</v>
    <v>47.03</v>
    <v>150503441.71000001</v>
    <v>BondBloxx:Blm 7Y TD UST</v>
    <v>47.12</v>
    <v>47.17</v>
    <v>47.03</v>
    <v>47.03</v>
    <v>XSVN</v>
    <v>BondBloxx:Blm 7Y TD UST (ARCX:XSVN)</v>
    <v>29135</v>
    <v>23640</v>
  </rv>
  <rv s="2">
    <v>9846</v>
  </rv>
  <rv s="3">
    <v>https://www.bing.com/financeapi/forcetrigger?t=b9wmar&amp;q=XNAS%3aBNDW&amp;form=skydnc</v>
    <v>Learn more on Bing</v>
  </rv>
  <rv s="17">
    <v>en-US</v>
    <v>b9wmar</v>
    <v>268435456</v>
    <v>1</v>
    <v>Powered by Refinitiv</v>
    <v>38</v>
    <v>Vanguard Total World Bd (XNAS:BNDW)</v>
    <v>34</v>
    <v>39</v>
    <v>Finance</v>
    <v>25</v>
    <v>70.900000000000006</v>
    <v>67.364999999999995</v>
    <v>0.88019999999999998</v>
    <v>-0.1</v>
    <v>-1.0189999999999999E-3</v>
    <v>-1.454E-3</v>
    <v>-7.0000000000000007E-2</v>
    <v>USD</v>
    <v>Nasdaq Stock Market</v>
    <v>XNAS</v>
    <v>5.0000000000000001E-4</v>
    <v>68.845399999999998</v>
    <v>ETF</v>
    <v>45824.84375021953</v>
    <v>9848</v>
    <v>68.66</v>
    <v>1244788797</v>
    <v>Vanguard Total World Bd</v>
    <v>68.77</v>
    <v>68.77</v>
    <v>68.67</v>
    <v>68.599999999999994</v>
    <v>BNDW</v>
    <v>Vanguard Total World Bd (XNAS:BNDW)</v>
    <v>124946</v>
    <v>103623</v>
  </rv>
  <rv s="2">
    <v>9849</v>
  </rv>
  <rv s="3">
    <v>https://www.bing.com/financeapi/forcetrigger?t=aw25lh&amp;q=BATS%3aDIVB&amp;form=skydnc</v>
    <v>Learn more on Bing</v>
  </rv>
  <rv s="17">
    <v>en-US</v>
    <v>aw25lh</v>
    <v>268435456</v>
    <v>1</v>
    <v>Powered by Refinitiv</v>
    <v>38</v>
    <v>iShares:iShares Core Dv (BATS:DIVB)</v>
    <v>34</v>
    <v>39</v>
    <v>Finance</v>
    <v>17</v>
    <v>51.14</v>
    <v>41.8</v>
    <v>1.0059</v>
    <v>0.38300000000000001</v>
    <v>-3.0409999999999999E-3</v>
    <v>7.8259999999999996E-3</v>
    <v>-0.15</v>
    <v>USD</v>
    <v>CBOE BZX Exchange</v>
    <v>BATS</v>
    <v>5.0000000000000001E-4</v>
    <v>49.48</v>
    <v>ETF</v>
    <v>45824.840295358597</v>
    <v>9851</v>
    <v>49.17</v>
    <v>812967226.30999994</v>
    <v>iShares:iShares Core Dv</v>
    <v>49.34</v>
    <v>48.936999999999998</v>
    <v>49.32</v>
    <v>49.17</v>
    <v>DIVB</v>
    <v>iShares:iShares Core Dv (BATS:DIVB)</v>
    <v>490829</v>
    <v>187463</v>
  </rv>
  <rv s="2">
    <v>9852</v>
  </rv>
  <rv s="3">
    <v>https://www.bing.com/financeapi/forcetrigger?t=a25cbh&amp;q=ARCX%3aVIG&amp;form=skydnc</v>
    <v>Learn more on Bing</v>
  </rv>
  <rv s="17">
    <v>en-US</v>
    <v>a25cbh</v>
    <v>268435456</v>
    <v>1</v>
    <v>Powered by Refinitiv</v>
    <v>38</v>
    <v>Vanguard Div A I;ETF (ARCX:VIG)</v>
    <v>34</v>
    <v>39</v>
    <v>Finance</v>
    <v>35</v>
    <v>205.24</v>
    <v>169.32</v>
    <v>0.84889999999999999</v>
    <v>0.71</v>
    <v>-4.9709999999999997E-5</v>
    <v>3.542E-3</v>
    <v>-0.01</v>
    <v>USD</v>
    <v>NYSE Arca</v>
    <v>ARCX</v>
    <v>5.0000000000000001E-4</v>
    <v>202.3</v>
    <v>ETF</v>
    <v>45824.935979872658</v>
    <v>9854</v>
    <v>200.82499999999999</v>
    <v>89327532745</v>
    <v>Vanguard Div A I;ETF</v>
    <v>201.29</v>
    <v>200.46</v>
    <v>201.17</v>
    <v>201.15</v>
    <v>VIG</v>
    <v>Vanguard Div A I;ETF (ARCX:VIG)</v>
    <v>954842</v>
    <v>920635</v>
  </rv>
  <rv s="2">
    <v>9855</v>
  </rv>
  <rv s="3">
    <v>https://www.bing.com/financeapi/forcetrigger?t=c2jqim&amp;q=BATS%3aVOTE&amp;form=skydnc</v>
    <v>Learn more on Bing</v>
  </rv>
  <rv s="17">
    <v>en-US</v>
    <v>c2jqim</v>
    <v>268435456</v>
    <v>1</v>
    <v>Powered by Refinitiv</v>
    <v>38</v>
    <v>TCW Engine 1 Trnsfrm 500 (XNYS:VOTE)</v>
    <v>34</v>
    <v>39</v>
    <v>Finance</v>
    <v>25</v>
    <v>72.150000000000006</v>
    <v>56.473300000000002</v>
    <v>1.0078</v>
    <v>0.69</v>
    <v>0</v>
    <v>9.8219999999999991E-3</v>
    <v>0</v>
    <v>USD</v>
    <v>New York Stock Exchange</v>
    <v>XNYS</v>
    <v>5.0000000000000001E-4</v>
    <v>71.08</v>
    <v>ETF</v>
    <v>45824.840277789066</v>
    <v>9857</v>
    <v>70.680000000000007</v>
    <v>778737019.22000003</v>
    <v>TCW Engine 1 Trnsfrm 500</v>
    <v>70.680000000000007</v>
    <v>70.25</v>
    <v>70.94</v>
    <v>70.94</v>
    <v>VOTE</v>
    <v>TCW Engine 1 Trnsfrm 500 (XNYS:VOTE)</v>
    <v>38479</v>
    <v>34710</v>
  </rv>
  <rv s="2">
    <v>9858</v>
  </rv>
  <rv s="3">
    <v>https://www.bing.com/financeapi/forcetrigger?t=a22mgh&amp;q=ARCX%3aSCHK&amp;form=skydnc</v>
    <v>Learn more on Bing</v>
  </rv>
  <rv s="17">
    <v>en-US</v>
    <v>a22mgh</v>
    <v>268435456</v>
    <v>1</v>
    <v>Powered by Refinitiv</v>
    <v>38</v>
    <v>Schwab Str:1000 Index (ARCX:SCHK)</v>
    <v>34</v>
    <v>39</v>
    <v>Finance</v>
    <v>25</v>
    <v>29.65</v>
    <v>23.18</v>
    <v>1.0019</v>
    <v>0.28999999999999998</v>
    <v>5.5040000000000002E-3</v>
    <v>1.0076E-2</v>
    <v>0.16</v>
    <v>USD</v>
    <v>NYSE Arca</v>
    <v>ARCX</v>
    <v>5.0000000000000001E-4</v>
    <v>29.15</v>
    <v>ETF</v>
    <v>45824.89980990703</v>
    <v>9860</v>
    <v>28.96</v>
    <v>4119863778.3000002</v>
    <v>Schwab Str:1000 Index</v>
    <v>28.96</v>
    <v>28.78</v>
    <v>29.07</v>
    <v>29.23</v>
    <v>SCHK</v>
    <v>Schwab Str:1000 Index (ARCX:SCHK)</v>
    <v>853516</v>
    <v>807773</v>
  </rv>
  <rv s="2">
    <v>9861</v>
  </rv>
  <rv s="16">
    <v>en-US</v>
    <v>c7d5yc</v>
    <v>268435456</v>
    <v>1</v>
    <v>Powered by Refinitiv</v>
    <v>36</v>
    <v>EA:Strive 500 (XNYS:STRV)</v>
    <v>24</v>
    <v>37</v>
    <v>Finance</v>
    <v>25</v>
    <v>39.630000000000003</v>
    <v>30.88</v>
    <v>0.36</v>
    <v>3.5959999999999998E-3</v>
    <v>9.3340000000000003E-3</v>
    <v>0.14000000000000001</v>
    <v>USD</v>
    <v>New York Stock Exchange</v>
    <v>XNYS</v>
    <v>5.0000000000000001E-4</v>
    <v>39.1</v>
    <v>ETF</v>
    <v>45824.840277789066</v>
    <v>38.869999999999997</v>
    <v>861560688.25999999</v>
    <v>EA:Strive 500</v>
    <v>38.909999999999997</v>
    <v>38.57</v>
    <v>38.93</v>
    <v>39.07</v>
    <v>STRV</v>
    <v>EA:Strive 500 (XNYS:STRV)</v>
    <v>109578</v>
    <v>103784</v>
  </rv>
  <rv s="2">
    <v>9863</v>
  </rv>
  <rv s="3">
    <v>https://www.bing.com/financeapi/forcetrigger?t=a1vgdm&amp;q=ARCX%3aIJH&amp;form=skydnc</v>
    <v>Learn more on Bing</v>
  </rv>
  <rv s="17">
    <v>en-US</v>
    <v>a1vgdm</v>
    <v>268435456</v>
    <v>1</v>
    <v>Powered by Refinitiv</v>
    <v>38</v>
    <v>iShares:Core S&amp;P Md-Cp (ARCX:IJH)</v>
    <v>34</v>
    <v>39</v>
    <v>Finance</v>
    <v>25</v>
    <v>68.33</v>
    <v>50.15</v>
    <v>0.99980000000000002</v>
    <v>0.67</v>
    <v>-6.5850000000000001E-4</v>
    <v>1.1153999999999999E-2</v>
    <v>-0.04</v>
    <v>USD</v>
    <v>NYSE Arca</v>
    <v>ARCX</v>
    <v>5.0000000000000001E-4</v>
    <v>61.064999999999998</v>
    <v>ETF</v>
    <v>45824.879153263282</v>
    <v>9865</v>
    <v>60.44</v>
    <v>91853361446.770004</v>
    <v>iShares:Core S&amp;P Md-Cp</v>
    <v>60.58</v>
    <v>60.07</v>
    <v>60.74</v>
    <v>60.7</v>
    <v>IJH</v>
    <v>iShares:Core S&amp;P Md-Cp (ARCX:IJH)</v>
    <v>7617022</v>
    <v>7250553</v>
  </rv>
  <rv s="2">
    <v>9866</v>
  </rv>
  <rv s="3">
    <v>https://www.bing.com/financeapi/forcetrigger?t=a2573m&amp;q=ARCX%3aVB&amp;form=skydnc</v>
    <v>Learn more on Bing</v>
  </rv>
  <rv s="17">
    <v>en-US</v>
    <v>a2573m</v>
    <v>268435456</v>
    <v>1</v>
    <v>Powered by Refinitiv</v>
    <v>38</v>
    <v>Vanguard S-C Id;ETF (ARCX:VB)</v>
    <v>34</v>
    <v>39</v>
    <v>Finance</v>
    <v>25</v>
    <v>263.34989999999999</v>
    <v>190.27</v>
    <v>1.0327</v>
    <v>2.68</v>
    <v>4.7340000000000001E-4</v>
    <v>1.1668000000000001E-2</v>
    <v>0.11</v>
    <v>USD</v>
    <v>NYSE Arca</v>
    <v>ARCX</v>
    <v>5.0000000000000001E-4</v>
    <v>233.55500000000001</v>
    <v>ETF</v>
    <v>45824.896430185159</v>
    <v>9868</v>
    <v>231.25</v>
    <v>61123360830</v>
    <v>Vanguard S-C Id;ETF</v>
    <v>231.67</v>
    <v>229.68</v>
    <v>232.36</v>
    <v>232.47</v>
    <v>VB</v>
    <v>Vanguard S-C Id;ETF (ARCX:VB)</v>
    <v>458234</v>
    <v>809960</v>
  </rv>
  <rv s="2">
    <v>9869</v>
  </rv>
  <rv s="3">
    <v>https://www.bing.com/financeapi/forcetrigger?t=a25nqh&amp;q=ARCX%3aVXF&amp;form=skydnc</v>
    <v>Learn more on Bing</v>
  </rv>
  <rv s="17">
    <v>en-US</v>
    <v>a25nqh</v>
    <v>268435456</v>
    <v>1</v>
    <v>Powered by Refinitiv</v>
    <v>38</v>
    <v>Vanguard Ext MI;ETF (ARCX:VXF)</v>
    <v>34</v>
    <v>39</v>
    <v>Finance</v>
    <v>25</v>
    <v>207.77</v>
    <v>146.68</v>
    <v>0.95740000000000003</v>
    <v>2.38</v>
    <v>-5.3269999999999999E-4</v>
    <v>1.2840000000000001E-2</v>
    <v>-0.1</v>
    <v>USD</v>
    <v>NYSE Arca</v>
    <v>ARCX</v>
    <v>5.0000000000000001E-4</v>
    <v>188.51</v>
    <v>ETF</v>
    <v>45824.884245995316</v>
    <v>9871</v>
    <v>186.74</v>
    <v>21258994829</v>
    <v>Vanguard Ext MI;ETF</v>
    <v>186.92</v>
    <v>185.36</v>
    <v>187.74</v>
    <v>187.64</v>
    <v>VXF</v>
    <v>Vanguard Ext MI;ETF (ARCX:VXF)</v>
    <v>522698</v>
    <v>579340</v>
  </rv>
  <rv s="2">
    <v>9872</v>
  </rv>
  <rv s="3">
    <v>https://www.bing.com/financeapi/forcetrigger?t=a25ntc&amp;q=XNAS%3aVXUS&amp;form=skydnc</v>
    <v>Learn more on Bing</v>
  </rv>
  <rv s="17">
    <v>en-US</v>
    <v>a25ntc</v>
    <v>268435456</v>
    <v>1</v>
    <v>Powered by Refinitiv</v>
    <v>38</v>
    <v>Vanguard Tot I S;ETF (XNAS:VXUS)</v>
    <v>34</v>
    <v>39</v>
    <v>Finance</v>
    <v>35</v>
    <v>68.92</v>
    <v>54.98</v>
    <v>0.96919999999999995</v>
    <v>0.45</v>
    <v>2.4859999999999999E-3</v>
    <v>6.6230000000000004E-3</v>
    <v>0.17</v>
    <v>USD</v>
    <v>Nasdaq Stock Market</v>
    <v>XNAS</v>
    <v>5.0000000000000001E-4</v>
    <v>68.894999999999996</v>
    <v>ETF</v>
    <v>45824.942510925779</v>
    <v>9874</v>
    <v>68.364999999999995</v>
    <v>91785448514</v>
    <v>Vanguard Tot I S;ETF</v>
    <v>68.5</v>
    <v>67.94</v>
    <v>68.39</v>
    <v>68.56</v>
    <v>VXUS</v>
    <v>Vanguard Tot I S;ETF (XNAS:VXUS)</v>
    <v>3538781</v>
    <v>4511239</v>
  </rv>
  <rv s="2">
    <v>9875</v>
  </rv>
  <rv s="3">
    <v>https://www.bing.com/financeapi/forcetrigger?t=a1ro52&amp;q=ARCX%3aEDV&amp;form=skydnc</v>
    <v>Learn more on Bing</v>
  </rv>
  <rv s="17">
    <v>en-US</v>
    <v>a1ro52</v>
    <v>268435456</v>
    <v>1</v>
    <v>Powered by Refinitiv</v>
    <v>38</v>
    <v>Vanguard Ext Dur T;ETF (ARCX:EDV)</v>
    <v>34</v>
    <v>39</v>
    <v>Finance</v>
    <v>25</v>
    <v>83.97</v>
    <v>61.56</v>
    <v>1.4734</v>
    <v>-0.92</v>
    <v>7.7770000000000009E-4</v>
    <v>-1.4108000000000001E-2</v>
    <v>0.05</v>
    <v>USD</v>
    <v>NYSE Arca</v>
    <v>ARCX</v>
    <v>5.0000000000000001E-4</v>
    <v>65.385000000000005</v>
    <v>ETF</v>
    <v>45824.920823657034</v>
    <v>9877</v>
    <v>64.260000000000005</v>
    <v>3460429608</v>
    <v>Vanguard Ext Dur T;ETF</v>
    <v>64.97</v>
    <v>65.209999999999994</v>
    <v>64.290000000000006</v>
    <v>64.34</v>
    <v>EDV</v>
    <v>Vanguard Ext Dur T;ETF (ARCX:EDV)</v>
    <v>489716</v>
    <v>950171</v>
  </rv>
  <rv s="2">
    <v>9878</v>
  </rv>
  <rv s="3">
    <v>https://www.bing.com/financeapi/forcetrigger?t=a23fur&amp;q=ARCX%3aSPSB&amp;form=skydnc</v>
    <v>Learn more on Bing</v>
  </rv>
  <rv s="17">
    <v>en-US</v>
    <v>a23fur</v>
    <v>268435456</v>
    <v>1</v>
    <v>Powered by Refinitiv</v>
    <v>38</v>
    <v>SPDR Ptf ST Corp Bond (ARCX:SPSB)</v>
    <v>34</v>
    <v>39</v>
    <v>Finance</v>
    <v>25</v>
    <v>30.31</v>
    <v>29.57</v>
    <v>0.41320000000000001</v>
    <v>0</v>
    <v>-3.3320000000000002E-4</v>
    <v>0</v>
    <v>-0.01</v>
    <v>USD</v>
    <v>NYSE Arca</v>
    <v>ARCX</v>
    <v>4.0000000000000002E-4</v>
    <v>30.03</v>
    <v>ETF</v>
    <v>45824.840277812502</v>
    <v>9880</v>
    <v>30</v>
    <v>8137277440.5900002</v>
    <v>SPDR Ptf ST Corp Bond</v>
    <v>30.02</v>
    <v>30.01</v>
    <v>30.01</v>
    <v>30</v>
    <v>SPSB</v>
    <v>SPDR Ptf ST Corp Bond (ARCX:SPSB)</v>
    <v>2042890</v>
    <v>3596876</v>
  </rv>
  <rv s="2">
    <v>9881</v>
  </rv>
  <rv s="3">
    <v>https://www.bing.com/financeapi/forcetrigger?t=a1qesm&amp;q=XNAS%3aIGSB&amp;form=skydnc</v>
    <v>Learn more on Bing</v>
  </rv>
  <rv s="17">
    <v>en-US</v>
    <v>a1qesm</v>
    <v>268435456</v>
    <v>1</v>
    <v>Powered by Refinitiv</v>
    <v>38</v>
    <v>iShares:1-5 IG Corp Bd (XNAS:IGSB)</v>
    <v>34</v>
    <v>39</v>
    <v>Finance</v>
    <v>25</v>
    <v>52.74</v>
    <v>51</v>
    <v>0.63470000000000004</v>
    <v>0.01</v>
    <v>2.5994000000000003E-2</v>
    <v>1.9120000000000001E-4</v>
    <v>1.36</v>
    <v>USD</v>
    <v>Nasdaq Stock Market</v>
    <v>XNAS</v>
    <v>4.0000000000000002E-4</v>
    <v>52.37</v>
    <v>ETF</v>
    <v>45824.926465046097</v>
    <v>9883</v>
    <v>52.31</v>
    <v>21209409312.169998</v>
    <v>iShares:1-5 IG Corp Bd</v>
    <v>52.33</v>
    <v>52.31</v>
    <v>52.32</v>
    <v>53.68</v>
    <v>IGSB</v>
    <v>iShares:1-5 IG Corp Bd (XNAS:IGSB)</v>
    <v>1331044</v>
    <v>2716404</v>
  </rv>
  <rv s="2">
    <v>9884</v>
  </rv>
  <rv s="3">
    <v>https://www.bing.com/financeapi/forcetrigger?t=a22n1h&amp;q=ARCX%3aSCHV&amp;form=skydnc</v>
    <v>Learn more on Bing</v>
  </rv>
  <rv s="17">
    <v>en-US</v>
    <v>a22n1h</v>
    <v>268435456</v>
    <v>1</v>
    <v>Powered by Refinitiv</v>
    <v>38</v>
    <v>Schwab Str:US LC Val ETF (ARCX:SCHV)</v>
    <v>34</v>
    <v>39</v>
    <v>Finance</v>
    <v>25</v>
    <v>28.188600000000001</v>
    <v>23.08</v>
    <v>0.98970000000000002</v>
    <v>0.16</v>
    <v>8.0730000000000003E-3</v>
    <v>5.9059999999999998E-3</v>
    <v>0.22</v>
    <v>USD</v>
    <v>NYSE Arca</v>
    <v>ARCX</v>
    <v>4.0000000000000002E-4</v>
    <v>27.388999999999999</v>
    <v>ETF</v>
    <v>45824.842100937502</v>
    <v>9886</v>
    <v>27.2</v>
    <v>12133888447.42</v>
    <v>Schwab Str:US LC Val ETF</v>
    <v>27.23</v>
    <v>27.09</v>
    <v>27.25</v>
    <v>27.47</v>
    <v>SCHV</v>
    <v>Schwab Str:US LC Val ETF (ARCX:SCHV)</v>
    <v>1203035</v>
    <v>1518087</v>
  </rv>
  <rv s="2">
    <v>9887</v>
  </rv>
  <rv s="3">
    <v>https://www.bing.com/financeapi/forcetrigger?t=a25ma2&amp;q=ARCX%3aVTV&amp;form=skydnc</v>
    <v>Learn more on Bing</v>
  </rv>
  <rv s="17">
    <v>en-US</v>
    <v>a25ma2</v>
    <v>268435456</v>
    <v>1</v>
    <v>Powered by Refinitiv</v>
    <v>38</v>
    <v>Vanguard Val Idx;ETF (ARCX:VTV)</v>
    <v>34</v>
    <v>39</v>
    <v>Finance</v>
    <v>25</v>
    <v>182.38</v>
    <v>150.43</v>
    <v>0.92469999999999997</v>
    <v>0.84</v>
    <v>-3.846E-3</v>
    <v>4.8449999999999995E-3</v>
    <v>-0.67</v>
    <v>USD</v>
    <v>NYSE Arca</v>
    <v>ARCX</v>
    <v>4.0000000000000002E-4</v>
    <v>175.07</v>
    <v>ETF</v>
    <v>45824.929339571092</v>
    <v>9889</v>
    <v>173.84950000000001</v>
    <v>133359830853</v>
    <v>Vanguard Val Idx;ETF</v>
    <v>174.19</v>
    <v>173.38</v>
    <v>174.22</v>
    <v>173.55</v>
    <v>VTV</v>
    <v>Vanguard Val Idx;ETF (ARCX:VTV)</v>
    <v>2448011</v>
    <v>2362113</v>
  </rv>
  <rv s="2">
    <v>9890</v>
  </rv>
  <rv s="3">
    <v>https://www.bing.com/financeapi/forcetrigger?t=a1w6r7&amp;q=ARCX%3aILCV&amp;form=skydnc</v>
    <v>Learn more on Bing</v>
  </rv>
  <rv s="17">
    <v>en-US</v>
    <v>a1w6r7</v>
    <v>268435456</v>
    <v>1</v>
    <v>Powered by Refinitiv</v>
    <v>38</v>
    <v>iShares:Morningstar Val (ARCX:ILCV)</v>
    <v>34</v>
    <v>39</v>
    <v>Finance</v>
    <v>25</v>
    <v>85.63</v>
    <v>70.577100000000002</v>
    <v>0.92579999999999996</v>
    <v>0.35099999999999998</v>
    <v>-2.454E-4</v>
    <v>4.3249999999999999E-3</v>
    <v>-0.02</v>
    <v>USD</v>
    <v>NYSE Arca</v>
    <v>ARCX</v>
    <v>4.0000000000000002E-4</v>
    <v>81.900000000000006</v>
    <v>ETF</v>
    <v>45824.841232198436</v>
    <v>9892</v>
    <v>81.45</v>
    <v>1003422836.38</v>
    <v>iShares:Morningstar Val</v>
    <v>81.72</v>
    <v>81.159000000000006</v>
    <v>81.510000000000005</v>
    <v>81.489999999999995</v>
    <v>ILCV</v>
    <v>iShares:Morningstar Val (ARCX:ILCV)</v>
    <v>69444</v>
    <v>29615</v>
  </rv>
  <rv s="2">
    <v>9893</v>
  </rv>
  <rv s="3">
    <v>https://www.bing.com/financeapi/forcetrigger?t=a23dw7&amp;q=ARCX%3aSPIB&amp;form=skydnc</v>
    <v>Learn more on Bing</v>
  </rv>
  <rv s="17">
    <v>en-US</v>
    <v>a23dw7</v>
    <v>268435456</v>
    <v>1</v>
    <v>Powered by Refinitiv</v>
    <v>38</v>
    <v>SPDR Ptf IT Corp Bond (ARCX:SPIB)</v>
    <v>34</v>
    <v>39</v>
    <v>Finance</v>
    <v>35</v>
    <v>33.859900000000003</v>
    <v>32.340000000000003</v>
    <v>1.0515000000000001</v>
    <v>-0.01</v>
    <v>5.9979999999999994E-4</v>
    <v>-3.0130000000000001E-4</v>
    <v>1.9900000000000001E-2</v>
    <v>USD</v>
    <v>NYSE Arca</v>
    <v>ARCX</v>
    <v>4.0000000000000002E-4</v>
    <v>33.25</v>
    <v>ETF</v>
    <v>45824.942837117967</v>
    <v>9895</v>
    <v>33.18</v>
    <v>9169468017.2399998</v>
    <v>SPDR Ptf IT Corp Bond</v>
    <v>33.21</v>
    <v>33.19</v>
    <v>33.18</v>
    <v>33.1999</v>
    <v>SPIB</v>
    <v>SPDR Ptf IT Corp Bond (ARCX:SPIB)</v>
    <v>2168752</v>
    <v>5385814</v>
  </rv>
  <rv s="2">
    <v>9896</v>
  </rv>
  <rv s="3">
    <v>https://www.bing.com/financeapi/forcetrigger?t=a1vvh7&amp;q=XNAS%3aIUSV&amp;form=skydnc</v>
    <v>Learn more on Bing</v>
  </rv>
  <rv s="17">
    <v>en-US</v>
    <v>a1vvh7</v>
    <v>268435456</v>
    <v>1</v>
    <v>Powered by Refinitiv</v>
    <v>38</v>
    <v>iShares:Core S&amp;P US Val (XNAS:IUSV)</v>
    <v>34</v>
    <v>39</v>
    <v>Finance</v>
    <v>25</v>
    <v>100.285</v>
    <v>80.14</v>
    <v>1.0129999999999999</v>
    <v>0.69199999999999995</v>
    <v>-3.2329999999999998E-3</v>
    <v>7.5139999999999998E-3</v>
    <v>-0.3</v>
    <v>USD</v>
    <v>Nasdaq Stock Market</v>
    <v>XNAS</v>
    <v>4.0000000000000002E-4</v>
    <v>93.13</v>
    <v>ETF</v>
    <v>45824.843750057815</v>
    <v>9898</v>
    <v>92.52</v>
    <v>20030397237.029999</v>
    <v>iShares:Core S&amp;P US Val</v>
    <v>92.62</v>
    <v>92.097999999999999</v>
    <v>92.79</v>
    <v>92.49</v>
    <v>IUSV</v>
    <v>iShares:Core S&amp;P US Val (XNAS:IUSV)</v>
    <v>1442271</v>
    <v>624950</v>
  </rv>
  <rv s="2">
    <v>9899</v>
  </rv>
  <rv s="3">
    <v>https://www.bing.com/financeapi/forcetrigger?t=a23i2w&amp;q=ARCX%3aSPYV&amp;form=skydnc</v>
    <v>Learn more on Bing</v>
  </rv>
  <rv s="17">
    <v>en-US</v>
    <v>a23i2w</v>
    <v>268435456</v>
    <v>1</v>
    <v>Powered by Refinitiv</v>
    <v>38</v>
    <v>SPDR Ptf S&amp;P 500 Value (ARCX:SPYV)</v>
    <v>34</v>
    <v>39</v>
    <v>Finance</v>
    <v>25</v>
    <v>55.414999999999999</v>
    <v>44.39</v>
    <v>0.99790000000000001</v>
    <v>0.34</v>
    <v>3.4899999999999996E-3</v>
    <v>6.6369999999999997E-3</v>
    <v>0.18</v>
    <v>USD</v>
    <v>NYSE Arca</v>
    <v>ARCX</v>
    <v>4.0000000000000002E-4</v>
    <v>51.765000000000001</v>
    <v>ETF</v>
    <v>45824.926888587499</v>
    <v>9901</v>
    <v>51.434600000000003</v>
    <v>25641986558.57</v>
    <v>SPDR Ptf S&amp;P 500 Value</v>
    <v>51.48</v>
    <v>51.23</v>
    <v>51.57</v>
    <v>51.75</v>
    <v>SPYV</v>
    <v>SPDR Ptf S&amp;P 500 Value (ARCX:SPYV)</v>
    <v>2499640</v>
    <v>2792978</v>
  </rv>
  <rv s="2">
    <v>9902</v>
  </rv>
  <rv s="3">
    <v>https://www.bing.com/financeapi/forcetrigger?t=a1prfr&amp;q=XNAS%3aIGIB&amp;form=skydnc</v>
    <v>Learn more on Bing</v>
  </rv>
  <rv s="17">
    <v>en-US</v>
    <v>a1prfr</v>
    <v>268435456</v>
    <v>1</v>
    <v>Powered by Refinitiv</v>
    <v>38</v>
    <v>iShares:5-10 IG Corp Bd (XNAS:IGIB)</v>
    <v>34</v>
    <v>39</v>
    <v>Finance</v>
    <v>25</v>
    <v>54.1</v>
    <v>50.52</v>
    <v>0.98670000000000002</v>
    <v>-0.03</v>
    <v>-3.7219999999999996E-3</v>
    <v>-5.7229999999999998E-4</v>
    <v>-0.19500000000000001</v>
    <v>USD</v>
    <v>Nasdaq Stock Market</v>
    <v>XNAS</v>
    <v>4.0000000000000002E-4</v>
    <v>52.55</v>
    <v>ETF</v>
    <v>45824.843750103908</v>
    <v>9904</v>
    <v>52.38</v>
    <v>14954852784.34</v>
    <v>iShares:5-10 IG Corp Bd</v>
    <v>52.43</v>
    <v>52.42</v>
    <v>52.39</v>
    <v>52.195</v>
    <v>IGIB</v>
    <v>iShares:5-10 IG Corp Bd (XNAS:IGIB)</v>
    <v>734816</v>
    <v>1731709</v>
  </rv>
  <rv s="2">
    <v>9905</v>
  </rv>
  <rv s="3">
    <v>https://www.bing.com/financeapi/forcetrigger?t=a1w6u2&amp;q=ARCX%3aIMCB&amp;form=skydnc</v>
    <v>Learn more on Bing</v>
  </rv>
  <rv s="17">
    <v>en-US</v>
    <v>a1w6u2</v>
    <v>268435456</v>
    <v>1</v>
    <v>Powered by Refinitiv</v>
    <v>38</v>
    <v>iShares:Morningstar MC (ARCX:IMCB)</v>
    <v>34</v>
    <v>39</v>
    <v>Finance</v>
    <v>25</v>
    <v>82.519900000000007</v>
    <v>64.02</v>
    <v>0.97809999999999997</v>
    <v>0.69199999999999995</v>
    <v>0</v>
    <v>8.9870000000000002E-3</v>
    <v>0</v>
    <v>USD</v>
    <v>NYSE Arca</v>
    <v>ARCX</v>
    <v>4.0000000000000002E-4</v>
    <v>77.959999999999994</v>
    <v>ETF</v>
    <v>45824.84027780078</v>
    <v>9907</v>
    <v>77.48</v>
    <v>1055750984.48</v>
    <v>iShares:Morningstar MC</v>
    <v>77.48</v>
    <v>77.003</v>
    <v>77.694999999999993</v>
    <v>77.694999999999993</v>
    <v>IMCB</v>
    <v>iShares:Morningstar MC (ARCX:IMCB)</v>
    <v>14834</v>
    <v>19251</v>
  </rv>
  <rv s="2">
    <v>9908</v>
  </rv>
  <rv s="3">
    <v>https://www.bing.com/financeapi/forcetrigger?t=a25h27&amp;q=ARCX%3aVO&amp;form=skydnc</v>
    <v>Learn more on Bing</v>
  </rv>
  <rv s="17">
    <v>en-US</v>
    <v>a25h27</v>
    <v>268435456</v>
    <v>1</v>
    <v>Powered by Refinitiv</v>
    <v>38</v>
    <v>Vanguard Md-Cp I;ETF (ARCX:VO)</v>
    <v>34</v>
    <v>39</v>
    <v>Finance</v>
    <v>25</v>
    <v>285.60000000000002</v>
    <v>223.65</v>
    <v>0.96540000000000004</v>
    <v>2.72</v>
    <v>-6.5759999999999994E-4</v>
    <v>1.0036E-2</v>
    <v>-0.18</v>
    <v>USD</v>
    <v>NYSE Arca</v>
    <v>ARCX</v>
    <v>4.0000000000000002E-4</v>
    <v>274.70850000000002</v>
    <v>ETF</v>
    <v>45824.911659166406</v>
    <v>9910</v>
    <v>272.32</v>
    <v>79841629607</v>
    <v>Vanguard Md-Cp I;ETF</v>
    <v>272.77</v>
    <v>271.02</v>
    <v>273.74</v>
    <v>273.56</v>
    <v>VO</v>
    <v>Vanguard Md-Cp I;ETF (ARCX:VO)</v>
    <v>919944</v>
    <v>615481</v>
  </rv>
  <rv s="2">
    <v>9911</v>
  </rv>
  <rv s="3">
    <v>https://www.bing.com/financeapi/forcetrigger?t=a1qb52&amp;q=XNAS%3aUSIG&amp;form=skydnc</v>
    <v>Learn more on Bing</v>
  </rv>
  <rv s="17">
    <v>en-US</v>
    <v>a1qb52</v>
    <v>268435456</v>
    <v>1</v>
    <v>Powered by Refinitiv</v>
    <v>38</v>
    <v>iShares:Brd USD IG Cp Bd (XNAS:USIG)</v>
    <v>34</v>
    <v>39</v>
    <v>Finance</v>
    <v>25</v>
    <v>52.935000000000002</v>
    <v>49.1</v>
    <v>1.0032000000000001</v>
    <v>-0.06</v>
    <v>-2.9620000000000002E-3</v>
    <v>-1.183E-3</v>
    <v>-0.15</v>
    <v>USD</v>
    <v>Nasdaq Stock Market</v>
    <v>XNAS</v>
    <v>4.0000000000000002E-4</v>
    <v>50.84</v>
    <v>ETF</v>
    <v>45824.843750185159</v>
    <v>9913</v>
    <v>50.65</v>
    <v>13720874174.23</v>
    <v>iShares:Brd USD IG Cp Bd</v>
    <v>50.72</v>
    <v>50.71</v>
    <v>50.65</v>
    <v>50.5</v>
    <v>USIG</v>
    <v>iShares:Brd USD IG Cp Bd (XNAS:USIG)</v>
    <v>1264712</v>
    <v>1202063</v>
  </rv>
  <rv s="2">
    <v>9914</v>
  </rv>
  <rv s="3">
    <v>https://www.bing.com/financeapi/forcetrigger?t=a1xbww&amp;q=ARCX%3aSPMB&amp;form=skydnc</v>
    <v>Learn more on Bing</v>
  </rv>
  <rv s="17">
    <v>en-US</v>
    <v>a1xbww</v>
    <v>268435456</v>
    <v>1</v>
    <v>Powered by Refinitiv</v>
    <v>38</v>
    <v>SPDR Ptf MB Bd (ARCX:SPMB)</v>
    <v>34</v>
    <v>39</v>
    <v>Finance</v>
    <v>25</v>
    <v>22.7563</v>
    <v>21.2</v>
    <v>1.0044999999999999</v>
    <v>-0.06</v>
    <v>0</v>
    <v>-2.7539999999999999E-3</v>
    <v>0</v>
    <v>USD</v>
    <v>NYSE Arca</v>
    <v>ARCX</v>
    <v>4.0000000000000002E-4</v>
    <v>21.81</v>
    <v>ETF</v>
    <v>45824.840277812502</v>
    <v>9916</v>
    <v>21.73</v>
    <v>5976682753.8400002</v>
    <v>SPDR Ptf MB Bd</v>
    <v>21.75</v>
    <v>21.79</v>
    <v>21.73</v>
    <v>21.73</v>
    <v>SPMB</v>
    <v>SPDR Ptf MB Bd (ARCX:SPMB)</v>
    <v>526136</v>
    <v>971330</v>
  </rv>
  <rv s="2">
    <v>9917</v>
  </rv>
  <rv s="3">
    <v>https://www.bing.com/financeapi/forcetrigger?t=a25mww&amp;q=ARCX%3aVV&amp;form=skydnc</v>
    <v>Learn more on Bing</v>
  </rv>
  <rv s="17">
    <v>en-US</v>
    <v>a25mww</v>
    <v>268435456</v>
    <v>1</v>
    <v>Powered by Refinitiv</v>
    <v>38</v>
    <v>Vanguard Lg-Cp I;ETF (ARCX:VV)</v>
    <v>34</v>
    <v>39</v>
    <v>Finance</v>
    <v>25</v>
    <v>282.88</v>
    <v>221.405</v>
    <v>1.0038</v>
    <v>2.88</v>
    <v>-5.0310000000000003E-4</v>
    <v>1.0457000000000001E-2</v>
    <v>-0.14000000000000001</v>
    <v>USD</v>
    <v>NYSE Arca</v>
    <v>ARCX</v>
    <v>4.0000000000000002E-4</v>
    <v>278.91000000000003</v>
    <v>ETF</v>
    <v>45824.914952082814</v>
    <v>9919</v>
    <v>276.98</v>
    <v>40401488529</v>
    <v>Vanguard Lg-Cp I;ETF</v>
    <v>276.98</v>
    <v>275.42</v>
    <v>278.3</v>
    <v>278.16000000000003</v>
    <v>VV</v>
    <v>Vanguard Lg-Cp I;ETF (ARCX:VV)</v>
    <v>296258</v>
    <v>270224</v>
  </rv>
  <rv s="2">
    <v>9920</v>
  </rv>
  <rv s="3">
    <v>https://www.bing.com/financeapi/forcetrigger?t=a1xblh&amp;q=XNAS%3aMBB&amp;form=skydnc</v>
    <v>Learn more on Bing</v>
  </rv>
  <rv s="17">
    <v>en-US</v>
    <v>a1xblh</v>
    <v>268435456</v>
    <v>1</v>
    <v>Powered by Refinitiv</v>
    <v>38</v>
    <v>iShares:MBS ETF (XNAS:MBB)</v>
    <v>34</v>
    <v>39</v>
    <v>Finance</v>
    <v>25</v>
    <v>96.76</v>
    <v>90.28</v>
    <v>0.99409999999999998</v>
    <v>-0.12</v>
    <v>-4.7610000000000005E-3</v>
    <v>-1.2970000000000002E-3</v>
    <v>-0.44</v>
    <v>USD</v>
    <v>Nasdaq Stock Market</v>
    <v>XNAS</v>
    <v>4.0000000000000002E-4</v>
    <v>92.665000000000006</v>
    <v>ETF</v>
    <v>45824.843750265623</v>
    <v>9922</v>
    <v>92.38</v>
    <v>38227932640.029999</v>
    <v>iShares:MBS ETF</v>
    <v>92.47</v>
    <v>92.54</v>
    <v>92.42</v>
    <v>91.98</v>
    <v>MBB</v>
    <v>iShares:MBS ETF (XNAS:MBB)</v>
    <v>2279314</v>
    <v>2871790</v>
  </rv>
  <rv s="2">
    <v>9923</v>
  </rv>
  <rv s="3">
    <v>https://www.bing.com/financeapi/forcetrigger?t=a22mm7&amp;q=ARCX%3aSCHM&amp;form=skydnc</v>
    <v>Learn more on Bing</v>
  </rv>
  <rv s="17">
    <v>en-US</v>
    <v>a22mm7</v>
    <v>268435456</v>
    <v>1</v>
    <v>Powered by Refinitiv</v>
    <v>38</v>
    <v>Schwab Str:US Md Cp ETF (ARCX:SCHM)</v>
    <v>34</v>
    <v>39</v>
    <v>Finance</v>
    <v>25</v>
    <v>30.28</v>
    <v>22.41</v>
    <v>0.98619999999999997</v>
    <v>0.32</v>
    <v>1.8210000000000001E-3</v>
    <v>1.1791000000000001E-2</v>
    <v>0.05</v>
    <v>USD</v>
    <v>NYSE Arca</v>
    <v>ARCX</v>
    <v>4.0000000000000002E-4</v>
    <v>27.59</v>
    <v>ETF</v>
    <v>45824.914365346878</v>
    <v>9925</v>
    <v>27.33</v>
    <v>11211306535.700001</v>
    <v>Schwab Str:US Md Cp ETF</v>
    <v>27.37</v>
    <v>27.14</v>
    <v>27.46</v>
    <v>27.51</v>
    <v>SCHM</v>
    <v>Schwab Str:US Md Cp ETF (ARCX:SCHM)</v>
    <v>4148210</v>
    <v>815558</v>
  </rv>
  <rv s="2">
    <v>9926</v>
  </rv>
  <rv s="3">
    <v>https://www.bing.com/financeapi/forcetrigger?t=a1zjsm&amp;q=BATS%3aPBUS&amp;form=skydnc</v>
    <v>Learn more on Bing</v>
  </rv>
  <rv s="17">
    <v>en-US</v>
    <v>a1zjsm</v>
    <v>268435456</v>
    <v>1</v>
    <v>Powered by Refinitiv</v>
    <v>38</v>
    <v>Invesco MSCI USA (BATS:PBUS)</v>
    <v>34</v>
    <v>39</v>
    <v>Finance</v>
    <v>17</v>
    <v>61.75</v>
    <v>48.3</v>
    <v>0.99539999999999995</v>
    <v>0.62</v>
    <v>0</v>
    <v>1.0335E-2</v>
    <v>0</v>
    <v>USD</v>
    <v>CBOE BZX Exchange</v>
    <v>BATS</v>
    <v>4.0000000000000002E-4</v>
    <v>60.71</v>
    <v>ETF</v>
    <v>45824.843833182815</v>
    <v>9928</v>
    <v>60.38</v>
    <v>7047866152.4300003</v>
    <v>Invesco MSCI USA</v>
    <v>60.38</v>
    <v>59.99</v>
    <v>60.61</v>
    <v>60.61</v>
    <v>PBUS</v>
    <v>Invesco MSCI USA (BATS:PBUS)</v>
    <v>1889264</v>
    <v>130594</v>
  </rv>
  <rv s="2">
    <v>9929</v>
  </rv>
  <rv s="3">
    <v>https://www.bing.com/financeapi/forcetrigger?t=a1vvec&amp;q=XNAS%3aIUSG&amp;form=skydnc</v>
    <v>Learn more on Bing</v>
  </rv>
  <rv s="17">
    <v>en-US</v>
    <v>a1vvec</v>
    <v>268435456</v>
    <v>1</v>
    <v>Powered by Refinitiv</v>
    <v>38</v>
    <v>iShares:Core S&amp;P US Gr (XNAS:IUSG)</v>
    <v>34</v>
    <v>39</v>
    <v>Finance</v>
    <v>25</v>
    <v>146.98990000000001</v>
    <v>108.91</v>
    <v>0.99560000000000004</v>
    <v>1.7</v>
    <v>0</v>
    <v>1.1840999999999999E-2</v>
    <v>0</v>
    <v>USD</v>
    <v>Nasdaq Stock Market</v>
    <v>XNAS</v>
    <v>4.0000000000000002E-4</v>
    <v>145.80500000000001</v>
    <v>ETF</v>
    <v>45824.91723585625</v>
    <v>9931</v>
    <v>144.37</v>
    <v>21974634808.580002</v>
    <v>iShares:Core S&amp;P US Gr</v>
    <v>144.37</v>
    <v>143.57</v>
    <v>145.27000000000001</v>
    <v>145.27000000000001</v>
    <v>IUSG</v>
    <v>iShares:Core S&amp;P US Gr (XNAS:IUSG)</v>
    <v>619924</v>
    <v>467155</v>
  </rv>
  <rv s="2">
    <v>9932</v>
  </rv>
  <rv s="3">
    <v>https://www.bing.com/financeapi/forcetrigger?t=a23hz2&amp;q=ARCX%3aSPYG&amp;form=skydnc</v>
    <v>Learn more on Bing</v>
  </rv>
  <rv s="17">
    <v>en-US</v>
    <v>a23hz2</v>
    <v>268435456</v>
    <v>1</v>
    <v>Powered by Refinitiv</v>
    <v>38</v>
    <v>SPDR Ptf S&amp;P 500 Growth (ARCX:SPYG)</v>
    <v>34</v>
    <v>39</v>
    <v>Finance</v>
    <v>35</v>
    <v>92.76</v>
    <v>68.650000000000006</v>
    <v>0.99890000000000001</v>
    <v>1.1100000000000001</v>
    <v>-1.4000000000000002E-3</v>
    <v>1.2196E-2</v>
    <v>-0.129</v>
    <v>USD</v>
    <v>NYSE Arca</v>
    <v>ARCX</v>
    <v>4.0000000000000002E-4</v>
    <v>92.488500000000002</v>
    <v>ETF</v>
    <v>45824.933471735938</v>
    <v>9934</v>
    <v>91.62</v>
    <v>34701286544.260002</v>
    <v>SPDR Ptf S&amp;P 500 Growth</v>
    <v>91.62</v>
    <v>91.01</v>
    <v>92.12</v>
    <v>92.001000000000005</v>
    <v>SPYG</v>
    <v>SPDR Ptf S&amp;P 500 Growth (ARCX:SPYG)</v>
    <v>3933311</v>
    <v>2327757</v>
  </rv>
  <rv s="2">
    <v>9935</v>
  </rv>
  <rv s="3">
    <v>https://www.bing.com/financeapi/forcetrigger?t=a1w6oc&amp;q=ARCX%3aILCG&amp;form=skydnc</v>
    <v>Learn more on Bing</v>
  </rv>
  <rv s="17">
    <v>en-US</v>
    <v>a1w6oc</v>
    <v>268435456</v>
    <v>1</v>
    <v>Powered by Refinitiv</v>
    <v>38</v>
    <v>iShares:Mornstr Growth (ARCX:ILCG)</v>
    <v>34</v>
    <v>39</v>
    <v>Finance</v>
    <v>25</v>
    <v>94.61</v>
    <v>69.470100000000002</v>
    <v>1.0316000000000001</v>
    <v>1.1379999999999999</v>
    <v>3.2079999999999999E-4</v>
    <v>1.2319999999999999E-2</v>
    <v>0.03</v>
    <v>USD</v>
    <v>NYSE Arca</v>
    <v>ARCX</v>
    <v>4.0000000000000002E-4</v>
    <v>93.84</v>
    <v>ETF</v>
    <v>45824.841229039062</v>
    <v>9937</v>
    <v>93.01</v>
    <v>2537386060.6799998</v>
    <v>iShares:Mornstr Growth</v>
    <v>93.01</v>
    <v>92.372</v>
    <v>93.51</v>
    <v>93.54</v>
    <v>ILCG</v>
    <v>iShares:Mornstr Growth (ARCX:ILCG)</v>
    <v>186768</v>
    <v>67955</v>
  </rv>
  <rv s="2">
    <v>9938</v>
  </rv>
  <rv s="3">
    <v>https://www.bing.com/financeapi/forcetrigger?t=a25moc&amp;q=ARCX%3aVUG&amp;form=skydnc</v>
    <v>Learn more on Bing</v>
  </rv>
  <rv s="17">
    <v>en-US</v>
    <v>a25moc</v>
    <v>268435456</v>
    <v>1</v>
    <v>Powered by Refinitiv</v>
    <v>38</v>
    <v>Vanguard Gro Idx;ETF (ARCX:VUG)</v>
    <v>34</v>
    <v>39</v>
    <v>Finance</v>
    <v>35</v>
    <v>429.11</v>
    <v>316.14420000000001</v>
    <v>1.0561</v>
    <v>5.45</v>
    <v>-8.9700000000000001E-4</v>
    <v>1.3028E-2</v>
    <v>-0.38</v>
    <v>USD</v>
    <v>NYSE Arca</v>
    <v>ARCX</v>
    <v>4.0000000000000002E-4</v>
    <v>425</v>
    <v>ETF</v>
    <v>45824.940989872659</v>
    <v>9940</v>
    <v>420.82</v>
    <v>164629743202</v>
    <v>Vanguard Gro Idx;ETF</v>
    <v>421.17</v>
    <v>418.33</v>
    <v>423.78</v>
    <v>423.25</v>
    <v>VUG</v>
    <v>Vanguard Gro Idx;ETF (ARCX:VUG)</v>
    <v>868629</v>
    <v>1044986</v>
  </rv>
  <rv s="2">
    <v>9941</v>
  </rv>
  <rv s="3">
    <v>https://www.bing.com/financeapi/forcetrigger?t=a1v9r7&amp;q=ARCX%3aIDEV&amp;form=skydnc</v>
    <v>Learn more on Bing</v>
  </rv>
  <rv s="17">
    <v>en-US</v>
    <v>a1v9r7</v>
    <v>268435456</v>
    <v>1</v>
    <v>Powered by Refinitiv</v>
    <v>38</v>
    <v>iShares:Cr MSCI Intl DM (ARCX:IDEV)</v>
    <v>34</v>
    <v>39</v>
    <v>Finance</v>
    <v>25</v>
    <v>76.766000000000005</v>
    <v>61.11</v>
    <v>1.0478000000000001</v>
    <v>0.33900000000000002</v>
    <v>-8.2830000000000004E-3</v>
    <v>4.5500000000000002E-3</v>
    <v>-0.62</v>
    <v>USD</v>
    <v>NYSE Arca</v>
    <v>ARCX</v>
    <v>4.0000000000000002E-4</v>
    <v>75.470100000000002</v>
    <v>ETF</v>
    <v>45824.840277789066</v>
    <v>9943</v>
    <v>74.814999999999998</v>
    <v>19971101974.619999</v>
    <v>iShares:Cr MSCI Intl DM</v>
    <v>75.17</v>
    <v>74.510999999999996</v>
    <v>74.849999999999994</v>
    <v>74.23</v>
    <v>IDEV</v>
    <v>iShares:Cr MSCI Intl DM (ARCX:IDEV)</v>
    <v>855829</v>
    <v>1030209</v>
  </rv>
  <rv s="2">
    <v>9944</v>
  </rv>
  <rv s="3">
    <v>https://www.bing.com/financeapi/forcetrigger?t=a22mar&amp;q=ARCX%3aSCHG&amp;form=skydnc</v>
    <v>Learn more on Bing</v>
  </rv>
  <rv s="17">
    <v>en-US</v>
    <v>a22mar</v>
    <v>268435456</v>
    <v>1</v>
    <v>Powered by Refinitiv</v>
    <v>38</v>
    <v>Schwab Str:US LC Gro ETF (ARCX:SCHG)</v>
    <v>34</v>
    <v>39</v>
    <v>Finance</v>
    <v>35</v>
    <v>29.14</v>
    <v>21.3703</v>
    <v>1.0306</v>
    <v>0.33</v>
    <v>-1.4159999999999999E-3</v>
    <v>1.1832000000000001E-2</v>
    <v>-0.04</v>
    <v>USD</v>
    <v>NYSE Arca</v>
    <v>ARCX</v>
    <v>4.0000000000000002E-4</v>
    <v>28.31</v>
    <v>ETF</v>
    <v>45824.942335751562</v>
    <v>9946</v>
    <v>28.06</v>
    <v>41286006971.169998</v>
    <v>Schwab Str:US LC Gro ETF</v>
    <v>28.06</v>
    <v>27.89</v>
    <v>28.22</v>
    <v>28.2</v>
    <v>SCHG</v>
    <v>Schwab Str:US LC Gro ETF (ARCX:SCHG)</v>
    <v>9131795</v>
    <v>9029454</v>
  </rv>
  <rv s="2">
    <v>9947</v>
  </rv>
  <rv s="3">
    <v>https://www.bing.com/financeapi/forcetrigger?t=a1pvzr&amp;q=ARCX%3aIGLB&amp;form=skydnc</v>
    <v>Learn more on Bing</v>
  </rv>
  <rv s="17">
    <v>en-US</v>
    <v>a1pvzr</v>
    <v>268435456</v>
    <v>1</v>
    <v>Powered by Refinitiv</v>
    <v>38</v>
    <v>iShares:10+ IG Corp Bd (ARCX:IGLB)</v>
    <v>34</v>
    <v>39</v>
    <v>Finance</v>
    <v>25</v>
    <v>54.419899999999998</v>
    <v>46.75</v>
    <v>1.7805</v>
    <v>-0.18</v>
    <v>0</v>
    <v>-3.6620000000000003E-3</v>
    <v>0</v>
    <v>USD</v>
    <v>NYSE Arca</v>
    <v>ARCX</v>
    <v>4.0000000000000002E-4</v>
    <v>49.389899999999997</v>
    <v>ETF</v>
    <v>45824.840277812502</v>
    <v>9949</v>
    <v>48.98</v>
    <v>2397104489.6100001</v>
    <v>iShares:10+ IG Corp Bd</v>
    <v>49.18</v>
    <v>49.16</v>
    <v>48.98</v>
    <v>48.98</v>
    <v>IGLB</v>
    <v>iShares:10+ IG Corp Bd (ARCX:IGLB)</v>
    <v>455921</v>
    <v>875184</v>
  </rv>
  <rv s="2">
    <v>9950</v>
  </rv>
  <rv s="3">
    <v>https://www.bing.com/financeapi/forcetrigger?t=buaabh&amp;q=ARCX%3aBKMC&amp;form=skydnc</v>
    <v>Learn more on Bing</v>
  </rv>
  <rv s="17">
    <v>en-US</v>
    <v>buaabh</v>
    <v>268435456</v>
    <v>1</v>
    <v>Powered by Refinitiv</v>
    <v>38</v>
    <v>BNYM ETF:US MC Core Eqty (ARCX:BKMC)</v>
    <v>34</v>
    <v>39</v>
    <v>Finance</v>
    <v>25</v>
    <v>111.07</v>
    <v>82.26</v>
    <v>1.0190999999999999</v>
    <v>1.2502</v>
    <v>0</v>
    <v>1.2657E-2</v>
    <v>0</v>
    <v>USD</v>
    <v>NYSE Arca</v>
    <v>ARCX</v>
    <v>4.0000000000000002E-4</v>
    <v>100.59</v>
    <v>ETF</v>
    <v>45824.84027780078</v>
    <v>9952</v>
    <v>99.84</v>
    <v>507871311.26999998</v>
    <v>BNYM ETF:US MC Core Eqty</v>
    <v>99.84</v>
    <v>98.775800000000004</v>
    <v>100.026</v>
    <v>100.026</v>
    <v>BKMC</v>
    <v>BNYM ETF:US MC Core Eqty (ARCX:BKMC)</v>
    <v>3881</v>
    <v>77092</v>
  </rv>
  <rv s="2">
    <v>9953</v>
  </rv>
  <rv s="3">
    <v>https://www.bing.com/financeapi/forcetrigger?t=a22lsm&amp;q=ARCX%3aSCHA&amp;form=skydnc</v>
    <v>Learn more on Bing</v>
  </rv>
  <rv s="17">
    <v>en-US</v>
    <v>a22lsm</v>
    <v>268435456</v>
    <v>1</v>
    <v>Powered by Refinitiv</v>
    <v>38</v>
    <v>Schwab Str:US Sm Cap ETF (ARCX:SCHA)</v>
    <v>34</v>
    <v>39</v>
    <v>Finance</v>
    <v>25</v>
    <v>28.57</v>
    <v>20.0365</v>
    <v>0.98609999999999998</v>
    <v>0.28000000000000003</v>
    <v>2.8249999999999998E-3</v>
    <v>1.1429E-2</v>
    <v>7.0000000000000007E-2</v>
    <v>USD</v>
    <v>NYSE Arca</v>
    <v>ARCX</v>
    <v>4.0000000000000002E-4</v>
    <v>24.920100000000001</v>
    <v>ETF</v>
    <v>45824.925711782031</v>
    <v>9955</v>
    <v>24.649899999999999</v>
    <v>16563921714.129999</v>
    <v>Schwab Str:US Sm Cap ETF</v>
    <v>24.75</v>
    <v>24.5</v>
    <v>24.78</v>
    <v>24.85</v>
    <v>SCHA</v>
    <v>Schwab Str:US Sm Cap ETF (ARCX:SCHA)</v>
    <v>2726117</v>
    <v>2623338</v>
  </rv>
  <rv s="2">
    <v>9956</v>
  </rv>
  <rv s="3">
    <v>https://www.bing.com/financeapi/forcetrigger?t=a23e8m&amp;q=ARCX%3aSPLB&amp;form=skydnc</v>
    <v>Learn more on Bing</v>
  </rv>
  <rv s="17">
    <v>en-US</v>
    <v>a23e8m</v>
    <v>268435456</v>
    <v>1</v>
    <v>Powered by Refinitiv</v>
    <v>38</v>
    <v>SPDR Ptf LT Corp Bond (ARCX:SPLB)</v>
    <v>34</v>
    <v>39</v>
    <v>Finance</v>
    <v>25</v>
    <v>24.524999999999999</v>
    <v>21.01</v>
    <v>1.7948999999999999</v>
    <v>-0.1</v>
    <v>-8.182E-3</v>
    <v>-4.5250000000000004E-3</v>
    <v>-0.18</v>
    <v>USD</v>
    <v>NYSE Arca</v>
    <v>ARCX</v>
    <v>4.0000000000000002E-4</v>
    <v>22.189900000000002</v>
    <v>ETF</v>
    <v>45824.840277812502</v>
    <v>9958</v>
    <v>22</v>
    <v>1140393747.9100001</v>
    <v>SPDR Ptf LT Corp Bond</v>
    <v>22.1</v>
    <v>22.1</v>
    <v>22</v>
    <v>21.82</v>
    <v>SPLB</v>
    <v>SPDR Ptf LT Corp Bond (ARCX:SPLB)</v>
    <v>1270352</v>
    <v>2804767</v>
  </rv>
  <rv s="2">
    <v>9959</v>
  </rv>
  <rv s="3">
    <v>https://www.bing.com/financeapi/forcetrigger?t=a25acw&amp;q=ARCX%3aVEU&amp;form=skydnc</v>
    <v>Learn more on Bing</v>
  </rv>
  <rv s="17">
    <v>en-US</v>
    <v>a25acw</v>
    <v>268435456</v>
    <v>1</v>
    <v>Powered by Refinitiv</v>
    <v>38</v>
    <v>Vanguard FTSE xUS;ETF (ARCX:VEU)</v>
    <v>34</v>
    <v>39</v>
    <v>Finance</v>
    <v>35</v>
    <v>67.135000000000005</v>
    <v>53.65</v>
    <v>0.96350000000000002</v>
    <v>0.4</v>
    <v>3.9040000000000004E-3</v>
    <v>6.045E-3</v>
    <v>0.26</v>
    <v>USD</v>
    <v>NYSE Arca</v>
    <v>ARCX</v>
    <v>4.0000000000000002E-4</v>
    <v>67.09</v>
    <v>ETF</v>
    <v>45824.939844733592</v>
    <v>9961</v>
    <v>66.555000000000007</v>
    <v>44109526903</v>
    <v>Vanguard FTSE xUS;ETF</v>
    <v>66.739999999999995</v>
    <v>66.17</v>
    <v>66.569999999999993</v>
    <v>66.849999999999994</v>
    <v>VEU</v>
    <v>Vanguard FTSE xUS;ETF (ARCX:VEU)</v>
    <v>4242942</v>
    <v>2163147</v>
  </rv>
  <rv s="2">
    <v>9962</v>
  </rv>
  <rv s="3">
    <v>https://www.bing.com/financeapi/forcetrigger?t=buaaec&amp;q=ARCX%3aBKSE&amp;form=skydnc</v>
    <v>Learn more on Bing</v>
  </rv>
  <rv s="17">
    <v>en-US</v>
    <v>buaaec</v>
    <v>268435456</v>
    <v>1</v>
    <v>Powered by Refinitiv</v>
    <v>38</v>
    <v>BNYM ETF:US SC Core Eqty (ARCX:BKSE)</v>
    <v>34</v>
    <v>39</v>
    <v>Finance</v>
    <v>25</v>
    <v>111.74</v>
    <v>79.540000000000006</v>
    <v>0.9698</v>
    <v>1.0761000000000001</v>
    <v>0</v>
    <v>1.1148999999999999E-2</v>
    <v>0</v>
    <v>USD</v>
    <v>NYSE Arca</v>
    <v>ARCX</v>
    <v>4.0000000000000002E-4</v>
    <v>98.159899999999993</v>
    <v>ETF</v>
    <v>45824.84027780078</v>
    <v>9964</v>
    <v>97.593599999999995</v>
    <v>117282963.54000001</v>
    <v>BNYM ETF:US SC Core Eqty</v>
    <v>98.13</v>
    <v>96.517499999999998</v>
    <v>97.593599999999995</v>
    <v>97.593599999999995</v>
    <v>BKSE</v>
    <v>BNYM ETF:US SC Core Eqty (ARCX:BKSE)</v>
    <v>1140</v>
    <v>13168</v>
  </rv>
  <rv s="2">
    <v>9965</v>
  </rv>
  <rv s="3">
    <v>https://www.bing.com/financeapi/forcetrigger?t=bueiec&amp;q=ARCX%3aBKIE&amp;form=skydnc</v>
    <v>Learn more on Bing</v>
  </rv>
  <rv s="17">
    <v>en-US</v>
    <v>bueiec</v>
    <v>268435456</v>
    <v>1</v>
    <v>Powered by Refinitiv</v>
    <v>38</v>
    <v>BNYM ETF:Intl Equity (ARCX:BKIE)</v>
    <v>34</v>
    <v>39</v>
    <v>Finance</v>
    <v>25</v>
    <v>88.85</v>
    <v>68.09</v>
    <v>0.98929999999999996</v>
    <v>0.33</v>
    <v>0</v>
    <v>3.9090000000000001E-3</v>
    <v>0</v>
    <v>USD</v>
    <v>NYSE Arca</v>
    <v>ARCX</v>
    <v>4.0000000000000002E-4</v>
    <v>85.46</v>
    <v>ETF</v>
    <v>45824.84027780078</v>
    <v>9967</v>
    <v>84.6</v>
    <v>798201655.01999998</v>
    <v>BNYM ETF:Intl Equity</v>
    <v>85.16</v>
    <v>84.42</v>
    <v>84.75</v>
    <v>84.75</v>
    <v>BKIE</v>
    <v>BNYM ETF:Intl Equity (ARCX:BKIE)</v>
    <v>58690</v>
    <v>103345</v>
  </rv>
  <rv s="2">
    <v>9968</v>
  </rv>
  <rv s="3">
    <v>https://www.bing.com/financeapi/forcetrigger?t=a1w76h&amp;q=ARCX%3aISCB&amp;form=skydnc</v>
    <v>Learn more on Bing</v>
  </rv>
  <rv s="17">
    <v>en-US</v>
    <v>a1w76h</v>
    <v>268435456</v>
    <v>1</v>
    <v>Powered by Refinitiv</v>
    <v>38</v>
    <v>iShares:Morningstar SC (ARCX:ISCB)</v>
    <v>34</v>
    <v>39</v>
    <v>Finance</v>
    <v>25</v>
    <v>64.663799999999995</v>
    <v>46.59</v>
    <v>0.97270000000000001</v>
    <v>0.53700000000000003</v>
    <v>0</v>
    <v>9.5560000000000003E-3</v>
    <v>0</v>
    <v>USD</v>
    <v>NYSE Arca</v>
    <v>ARCX</v>
    <v>4.0000000000000002E-4</v>
    <v>56.97</v>
    <v>ETF</v>
    <v>45824.84027780078</v>
    <v>9970</v>
    <v>56.58</v>
    <v>226354402.91999999</v>
    <v>iShares:Morningstar SC</v>
    <v>56.58</v>
    <v>56.192999999999998</v>
    <v>56.73</v>
    <v>56.73</v>
    <v>ISCB</v>
    <v>iShares:Morningstar SC (ARCX:ISCB)</v>
    <v>3873</v>
    <v>5661</v>
  </rv>
  <rv s="2">
    <v>9971</v>
  </rv>
  <rv s="16">
    <v>en-US</v>
    <v>c7d652</v>
    <v>268435456</v>
    <v>1</v>
    <v>Powered by Refinitiv</v>
    <v>36</v>
    <v>BondBloxx:Blm 6Mo TD UST (ARCX:XHLF)</v>
    <v>24</v>
    <v>37</v>
    <v>Finance</v>
    <v>25</v>
    <v>50.45</v>
    <v>50.06</v>
    <v>0.01</v>
    <v>0</v>
    <v>1.9900000000000001E-4</v>
    <v>0</v>
    <v>USD</v>
    <v>NYSE Arca</v>
    <v>ARCX</v>
    <v>2.9999999999999997E-4</v>
    <v>50.26</v>
    <v>ETF</v>
    <v>45824.840277812502</v>
    <v>50.25</v>
    <v>1477334971.9300001</v>
    <v>BondBloxx:Blm 6Mo TD UST</v>
    <v>50.26</v>
    <v>50.25</v>
    <v>50.26</v>
    <v>50.26</v>
    <v>XHLF</v>
    <v>BondBloxx:Blm 6Mo TD UST (ARCX:XHLF)</v>
    <v>1002140</v>
    <v>414345</v>
  </rv>
  <rv s="2">
    <v>9973</v>
  </rv>
  <rv s="16">
    <v>en-US</v>
    <v>c7d67w</v>
    <v>268435456</v>
    <v>1</v>
    <v>Powered by Refinitiv</v>
    <v>36</v>
    <v>BondBloxx:Blm 1Y TD UST (ARCX:XONE)</v>
    <v>24</v>
    <v>37</v>
    <v>Finance</v>
    <v>25</v>
    <v>49.98</v>
    <v>49.3001</v>
    <v>0</v>
    <v>0</v>
    <v>0</v>
    <v>0</v>
    <v>USD</v>
    <v>NYSE Arca</v>
    <v>ARCX</v>
    <v>2.9999999999999997E-4</v>
    <v>49.499000000000002</v>
    <v>ETF</v>
    <v>45824.84027780078</v>
    <v>49.48</v>
    <v>624396418.52999997</v>
    <v>BondBloxx:Blm 1Y TD UST</v>
    <v>49.49</v>
    <v>49.49</v>
    <v>49.49</v>
    <v>49.49</v>
    <v>XONE</v>
    <v>BondBloxx:Blm 1Y TD UST (ARCX:XONE)</v>
    <v>56047</v>
    <v>93981</v>
  </rv>
  <rv s="2">
    <v>9975</v>
  </rv>
  <rv s="3">
    <v>https://www.bing.com/financeapi/forcetrigger?t=a23olh&amp;q=ARCX%3aSTIP&amp;form=skydnc</v>
    <v>Learn more on Bing</v>
  </rv>
  <rv s="17">
    <v>en-US</v>
    <v>a23olh</v>
    <v>268435456</v>
    <v>1</v>
    <v>Powered by Refinitiv</v>
    <v>38</v>
    <v>iShares:0-5 TIPS Bd ETF (ARCX:STIP)</v>
    <v>34</v>
    <v>39</v>
    <v>Finance</v>
    <v>25</v>
    <v>103.61</v>
    <v>98.95</v>
    <v>0.41710000000000003</v>
    <v>-0.05</v>
    <v>1.7911E-2</v>
    <v>-4.8910000000000002E-4</v>
    <v>1.83</v>
    <v>USD</v>
    <v>NYSE Arca</v>
    <v>ARCX</v>
    <v>2.9999999999999997E-4</v>
    <v>102.265</v>
    <v>ETF</v>
    <v>45824.912957198438</v>
    <v>9977</v>
    <v>102.16</v>
    <v>12603987926.799999</v>
    <v>iShares:0-5 TIPS Bd ETF</v>
    <v>102.18</v>
    <v>102.22</v>
    <v>102.17</v>
    <v>104</v>
    <v>STIP</v>
    <v>iShares:0-5 TIPS Bd ETF (ARCX:STIP)</v>
    <v>411523</v>
    <v>951668</v>
  </rv>
  <rv s="2">
    <v>9978</v>
  </rv>
  <rv s="3">
    <v>https://www.bing.com/financeapi/forcetrigger?t=a25lur&amp;q=XNAS%3aVTIP&amp;form=skydnc</v>
    <v>Learn more on Bing</v>
  </rv>
  <rv s="17">
    <v>en-US</v>
    <v>a25lur</v>
    <v>268435456</v>
    <v>1</v>
    <v>Powered by Refinitiv</v>
    <v>38</v>
    <v>Vanguard ST IPSI;ETF (XNAS:VTIP)</v>
    <v>34</v>
    <v>39</v>
    <v>Finance</v>
    <v>35</v>
    <v>50.29</v>
    <v>48.04</v>
    <v>0.42159999999999997</v>
    <v>-0.03</v>
    <v>-2.0029999999999999E-4</v>
    <v>-6.0060000000000007E-4</v>
    <v>-0.01</v>
    <v>USD</v>
    <v>Nasdaq Stock Market</v>
    <v>XNAS</v>
    <v>2.9999999999999997E-4</v>
    <v>49.97</v>
    <v>ETF</v>
    <v>45824.94183414297</v>
    <v>9980</v>
    <v>49.91</v>
    <v>14974379072</v>
    <v>Vanguard ST IPSI;ETF</v>
    <v>49.93</v>
    <v>49.95</v>
    <v>49.92</v>
    <v>49.91</v>
    <v>VTIP</v>
    <v>Vanguard ST IPSI;ETF (XNAS:VTIP)</v>
    <v>1129322</v>
    <v>1545420</v>
  </rv>
  <rv s="2">
    <v>9981</v>
  </rv>
  <rv s="3">
    <v>https://www.bing.com/financeapi/forcetrigger?t=a23gcw&amp;q=ARCX%3aSPTS&amp;form=skydnc</v>
    <v>Learn more on Bing</v>
  </rv>
  <rv s="17">
    <v>en-US</v>
    <v>a23gcw</v>
    <v>268435456</v>
    <v>1</v>
    <v>Powered by Refinitiv</v>
    <v>38</v>
    <v>SPDR Ptf ST Treasury (ARCX:SPTS)</v>
    <v>34</v>
    <v>39</v>
    <v>Finance</v>
    <v>25</v>
    <v>29.46</v>
    <v>28.74</v>
    <v>1.044</v>
    <v>-0.01</v>
    <v>0</v>
    <v>-3.433E-4</v>
    <v>0</v>
    <v>USD</v>
    <v>NYSE Arca</v>
    <v>ARCX</v>
    <v>2.9999999999999997E-4</v>
    <v>29.14</v>
    <v>ETF</v>
    <v>45824.84027780078</v>
    <v>9983</v>
    <v>29.12</v>
    <v>5749153724.6099997</v>
    <v>SPDR Ptf ST Treasury</v>
    <v>29.13</v>
    <v>29.13</v>
    <v>29.12</v>
    <v>29.12</v>
    <v>SPTS</v>
    <v>SPDR Ptf ST Treasury (ARCX:SPTS)</v>
    <v>2025576</v>
    <v>1154105</v>
  </rv>
  <rv s="2">
    <v>9984</v>
  </rv>
  <rv s="3">
    <v>https://www.bing.com/financeapi/forcetrigger?t=a22mrw&amp;q=ARCX%3aSCHO&amp;form=skydnc</v>
    <v>Learn more on Bing</v>
  </rv>
  <rv s="17">
    <v>en-US</v>
    <v>a22mrw</v>
    <v>268435456</v>
    <v>1</v>
    <v>Powered by Refinitiv</v>
    <v>38</v>
    <v>Schwab Str:ST US Tr ETF (ARCX:SCHO)</v>
    <v>34</v>
    <v>39</v>
    <v>Finance</v>
    <v>25</v>
    <v>24.535</v>
    <v>23.95</v>
    <v>1.0371999999999999</v>
    <v>0.01</v>
    <v>0</v>
    <v>4.125E-4</v>
    <v>0</v>
    <v>USD</v>
    <v>NYSE Arca</v>
    <v>ARCX</v>
    <v>2.9999999999999997E-4</v>
    <v>24.26</v>
    <v>ETF</v>
    <v>45824.901000937498</v>
    <v>9986</v>
    <v>24.24</v>
    <v>11243852068.15</v>
    <v>Schwab Str:ST US Tr ETF</v>
    <v>24.25</v>
    <v>24.24</v>
    <v>24.25</v>
    <v>24.25</v>
    <v>SCHO</v>
    <v>Schwab Str:ST US Tr ETF (ARCX:SCHO)</v>
    <v>2428585</v>
    <v>2853133</v>
  </rv>
  <rv s="2">
    <v>9987</v>
  </rv>
  <rv s="3">
    <v>https://www.bing.com/financeapi/forcetrigger?t=a25bc7&amp;q=XNAS%3aVGSH&amp;form=skydnc</v>
    <v>Learn more on Bing</v>
  </rv>
  <rv s="17">
    <v>en-US</v>
    <v>a25bc7</v>
    <v>268435456</v>
    <v>1</v>
    <v>Powered by Refinitiv</v>
    <v>38</v>
    <v>Vanguard ST Trs;ETF (XNAS:VGSH)</v>
    <v>34</v>
    <v>39</v>
    <v>Finance</v>
    <v>35</v>
    <v>59.13</v>
    <v>57.71</v>
    <v>1.0367</v>
    <v>-0.02</v>
    <v>8.5540000000000008E-4</v>
    <v>-3.4209999999999997E-4</v>
    <v>0.05</v>
    <v>USD</v>
    <v>Nasdaq Stock Market</v>
    <v>XNAS</v>
    <v>2.9999999999999997E-4</v>
    <v>58.48</v>
    <v>ETF</v>
    <v>45824.939314756251</v>
    <v>9989</v>
    <v>58.44</v>
    <v>22493279238</v>
    <v>Vanguard ST Trs;ETF</v>
    <v>58.45</v>
    <v>58.47</v>
    <v>58.45</v>
    <v>58.5</v>
    <v>VGSH</v>
    <v>Vanguard ST Trs;ETF (XNAS:VGSH)</v>
    <v>1928143</v>
    <v>2837351</v>
  </rv>
  <rv s="2">
    <v>9990</v>
  </rv>
  <rv s="3">
    <v>https://www.bing.com/financeapi/forcetrigger?t=bsfxpr&amp;q=ARCX%3aSCHJ&amp;form=skydnc</v>
    <v>Learn more on Bing</v>
  </rv>
  <rv s="17">
    <v>en-US</v>
    <v>bsfxpr</v>
    <v>268435456</v>
    <v>1</v>
    <v>Powered by Refinitiv</v>
    <v>38</v>
    <v>Schwab Str:1-5 Corp Bd (ARCX:SCHJ)</v>
    <v>34</v>
    <v>39</v>
    <v>Finance</v>
    <v>25</v>
    <v>24.864999999999998</v>
    <v>24.04</v>
    <v>0.65610000000000002</v>
    <v>1.4999999999999999E-2</v>
    <v>0</v>
    <v>6.0959999999999996E-4</v>
    <v>0</v>
    <v>USD</v>
    <v>NYSE Arca</v>
    <v>ARCX</v>
    <v>2.9999999999999997E-4</v>
    <v>24.639099999999999</v>
    <v>ETF</v>
    <v>45824.840277812502</v>
    <v>9992</v>
    <v>24.61</v>
    <v>528218787.56</v>
    <v>Schwab Str:1-5 Corp Bd</v>
    <v>24.63</v>
    <v>24.605</v>
    <v>24.62</v>
    <v>24.62</v>
    <v>SCHJ</v>
    <v>Schwab Str:1-5 Corp Bd (ARCX:SCHJ)</v>
    <v>79793</v>
    <v>127680</v>
  </rv>
  <rv s="2">
    <v>9993</v>
  </rv>
  <rv s="16">
    <v>en-US</v>
    <v>cab21h</v>
    <v>268435456</v>
    <v>1</v>
    <v>Powered by Refinitiv</v>
    <v>36</v>
    <v>Schwab Str:High Yield Bd (ARCX:SCYB)</v>
    <v>24</v>
    <v>37</v>
    <v>Finance</v>
    <v>25</v>
    <v>26.79</v>
    <v>24.73</v>
    <v>0.08</v>
    <v>3.1690000000000001E-4</v>
    <v>3.0639999999999999E-3</v>
    <v>8.3000000000000001E-3</v>
    <v>USD</v>
    <v>NYSE Arca</v>
    <v>ARCX</v>
    <v>2.9999999999999997E-4</v>
    <v>26.2</v>
    <v>ETF</v>
    <v>45824.897493217184</v>
    <v>26.1524</v>
    <v>1109863233.02</v>
    <v>Schwab Str:High Yield Bd</v>
    <v>26.17</v>
    <v>26.11</v>
    <v>26.19</v>
    <v>26.1983</v>
    <v>SCYB</v>
    <v>Schwab Str:High Yield Bd (ARCX:SCYB)</v>
    <v>307790</v>
    <v>318546</v>
  </rv>
  <rv s="2">
    <v>9995</v>
  </rv>
  <rv s="3">
    <v>https://www.bing.com/financeapi/forcetrigger?t=a1oxp2&amp;q=ARCX%3aBSV&amp;form=skydnc</v>
    <v>Learn more on Bing</v>
  </rv>
  <rv s="17">
    <v>en-US</v>
    <v>a1oxp2</v>
    <v>268435456</v>
    <v>1</v>
    <v>Powered by Refinitiv</v>
    <v>38</v>
    <v>Vanguard Sh-Tm B;ETF (ARCX:BSV)</v>
    <v>34</v>
    <v>39</v>
    <v>Finance</v>
    <v>25</v>
    <v>79.02</v>
    <v>76.329899999999995</v>
    <v>1.0439000000000001</v>
    <v>-0.03</v>
    <v>-5.1229999999999993E-4</v>
    <v>-3.8410000000000001E-4</v>
    <v>-0.04</v>
    <v>USD</v>
    <v>NYSE Arca</v>
    <v>ARCX</v>
    <v>2.9999999999999997E-4</v>
    <v>78.180000000000007</v>
    <v>ETF</v>
    <v>45824.88871738359</v>
    <v>9997</v>
    <v>78.08</v>
    <v>38381515037</v>
    <v>Vanguard Sh-Tm B;ETF</v>
    <v>78.09</v>
    <v>78.11</v>
    <v>78.08</v>
    <v>78.040000000000006</v>
    <v>BSV</v>
    <v>Vanguard Sh-Tm B;ETF (ARCX:BSV)</v>
    <v>1292968</v>
    <v>2376634</v>
  </rv>
  <rv s="2">
    <v>9998</v>
  </rv>
  <rv s="3">
    <v>https://www.bing.com/financeapi/forcetrigger?t=a258h7&amp;q=XNAS%3aVCSH&amp;form=skydnc</v>
    <v>Learn more on Bing</v>
  </rv>
  <rv s="17">
    <v>en-US</v>
    <v>a258h7</v>
    <v>268435456</v>
    <v>1</v>
    <v>Powered by Refinitiv</v>
    <v>38</v>
    <v>Vanguard ST Corp Bd;ETF (XNAS:VCSH)</v>
    <v>34</v>
    <v>39</v>
    <v>Finance</v>
    <v>25</v>
    <v>79.540000000000006</v>
    <v>76.915000000000006</v>
    <v>0.65800000000000003</v>
    <v>0.03</v>
    <v>-7.607E-4</v>
    <v>3.8049999999999998E-4</v>
    <v>-0.06</v>
    <v>USD</v>
    <v>Nasdaq Stock Market</v>
    <v>XNAS</v>
    <v>2.9999999999999997E-4</v>
    <v>78.939899999999994</v>
    <v>ETF</v>
    <v>45824.884962164062</v>
    <v>10000</v>
    <v>78.844999999999999</v>
    <v>34907698427</v>
    <v>Vanguard ST Corp Bd;ETF</v>
    <v>78.86</v>
    <v>78.84</v>
    <v>78.87</v>
    <v>78.81</v>
    <v>VCSH</v>
    <v>Vanguard ST Corp Bd;ETF (XNAS:VCSH)</v>
    <v>1736203</v>
    <v>3879606</v>
  </rv>
  <rv s="2">
    <v>10001</v>
  </rv>
  <rv s="16">
    <v>en-US</v>
    <v>c7lva2</v>
    <v>268435456</v>
    <v>1</v>
    <v>Powered by Refinitiv</v>
    <v>36</v>
    <v>Schwab Str:Municipal Bd (ARCX:SCMB)</v>
    <v>24</v>
    <v>37</v>
    <v>Finance</v>
    <v>25</v>
    <v>26.37</v>
    <v>24.21</v>
    <v>0.02</v>
    <v>0</v>
    <v>7.9940000000000002E-4</v>
    <v>0</v>
    <v>USD</v>
    <v>NYSE Arca</v>
    <v>ARCX</v>
    <v>2.9999999999999997E-4</v>
    <v>25.08</v>
    <v>ETF</v>
    <v>45824.84027780078</v>
    <v>25.02</v>
    <v>1981784706.0899999</v>
    <v>Schwab Str:Municipal Bd</v>
    <v>25.04</v>
    <v>25.02</v>
    <v>25.04</v>
    <v>25.04</v>
    <v>SCMB</v>
    <v>Schwab Str:Municipal Bd (ARCX:SCMB)</v>
    <v>990257</v>
    <v>569668</v>
  </rv>
  <rv s="2">
    <v>10003</v>
  </rv>
  <rv s="3">
    <v>https://www.bing.com/financeapi/forcetrigger?t=a22mur&amp;q=ARCX%3aSCHP&amp;form=skydnc</v>
    <v>Learn more on Bing</v>
  </rv>
  <rv s="17">
    <v>en-US</v>
    <v>a22mur</v>
    <v>268435456</v>
    <v>1</v>
    <v>Powered by Refinitiv</v>
    <v>38</v>
    <v>Schwab Str:US TIPS (ARCX:SCHP)</v>
    <v>34</v>
    <v>39</v>
    <v>Finance</v>
    <v>35</v>
    <v>27.06</v>
    <v>25.68</v>
    <v>0.99619999999999997</v>
    <v>-4.4999999999999998E-2</v>
    <v>-7.4929999999999994E-4</v>
    <v>-1.7080000000000001E-3</v>
    <v>-1.9699999999999999E-2</v>
    <v>USD</v>
    <v>NYSE Arca</v>
    <v>ARCX</v>
    <v>2.9999999999999997E-4</v>
    <v>26.36</v>
    <v>ETF</v>
    <v>45824.93238289297</v>
    <v>10005</v>
    <v>26.29</v>
    <v>12804158861.030001</v>
    <v>Schwab Str:US TIPS</v>
    <v>26.3</v>
    <v>26.34</v>
    <v>26.295000000000002</v>
    <v>26.270299999999999</v>
    <v>SCHP</v>
    <v>Schwab Str:US TIPS (ARCX:SCHP)</v>
    <v>2417130</v>
    <v>3175505</v>
  </rv>
  <rv s="2">
    <v>10006</v>
  </rv>
  <rv s="16">
    <v>en-US</v>
    <v>cd8msm</v>
    <v>268435456</v>
    <v>1</v>
    <v>Powered by Refinitiv</v>
    <v>36</v>
    <v>SPDR Ptf Treasury (ARCX:SPTB)</v>
    <v>24</v>
    <v>37</v>
    <v>Finance</v>
    <v>25</v>
    <v>32.58</v>
    <v>28.89</v>
    <v>-7.6799999999999993E-2</v>
    <v>0</v>
    <v>-2.5480000000000004E-3</v>
    <v>0</v>
    <v>USD</v>
    <v>NYSE Arca</v>
    <v>ARCX</v>
    <v>2.9999999999999997E-4</v>
    <v>30.16</v>
    <v>ETF</v>
    <v>45824.840277789066</v>
    <v>30.0503</v>
    <v>90656276.609999999</v>
    <v>SPDR Ptf Treasury</v>
    <v>30.102900000000002</v>
    <v>30.144400000000001</v>
    <v>30.067599999999999</v>
    <v>30.067599999999999</v>
    <v>SPTB</v>
    <v>SPDR Ptf Treasury (ARCX:SPTB)</v>
    <v>2562</v>
    <v>4214</v>
  </rv>
  <rv s="2">
    <v>10008</v>
  </rv>
  <rv s="3">
    <v>https://www.bing.com/financeapi/forcetrigger?t=a22mxm&amp;q=ARCX%3aSCHR&amp;form=skydnc</v>
    <v>Learn more on Bing</v>
  </rv>
  <rv s="17">
    <v>en-US</v>
    <v>a22mxm</v>
    <v>268435456</v>
    <v>1</v>
    <v>Powered by Refinitiv</v>
    <v>38</v>
    <v>Schwab Str:IT US Tr ETF (ARCX:SCHR)</v>
    <v>34</v>
    <v>39</v>
    <v>Finance</v>
    <v>25</v>
    <v>25.465</v>
    <v>24.04</v>
    <v>1.3954</v>
    <v>-0.04</v>
    <v>-1.2149999999999999E-3</v>
    <v>-1.6170000000000002E-3</v>
    <v>-0.03</v>
    <v>USD</v>
    <v>NYSE Arca</v>
    <v>ARCX</v>
    <v>2.9999999999999997E-4</v>
    <v>24.74</v>
    <v>ETF</v>
    <v>45824.920402488278</v>
    <v>10010</v>
    <v>24.68</v>
    <v>10859760059.719999</v>
    <v>Schwab Str:IT US Tr ETF</v>
    <v>24.71</v>
    <v>24.73</v>
    <v>24.69</v>
    <v>24.66</v>
    <v>SCHR</v>
    <v>Schwab Str:IT US Tr ETF (ARCX:SCHR)</v>
    <v>1142595</v>
    <v>1739017</v>
  </rv>
  <rv s="2">
    <v>10011</v>
  </rv>
  <rv s="3">
    <v>https://www.bing.com/financeapi/forcetrigger?t=a25ljc&amp;q=ARCX%3aVTEB&amp;form=skydnc</v>
    <v>Learn more on Bing</v>
  </rv>
  <rv s="17">
    <v>en-US</v>
    <v>a25ljc</v>
    <v>268435456</v>
    <v>1</v>
    <v>Powered by Refinitiv</v>
    <v>38</v>
    <v>Vanguard TE Bd I;ETF (ARCX:VTEB)</v>
    <v>34</v>
    <v>39</v>
    <v>Finance</v>
    <v>25</v>
    <v>51.17</v>
    <v>47.02</v>
    <v>0.96419999999999995</v>
    <v>-0.01</v>
    <v>2.3050000000000002E-3</v>
    <v>-2.0480000000000002E-4</v>
    <v>0.1125</v>
    <v>USD</v>
    <v>NYSE Arca</v>
    <v>ARCX</v>
    <v>2.9999999999999997E-4</v>
    <v>48.86</v>
    <v>ETF</v>
    <v>45824.917256608591</v>
    <v>10013</v>
    <v>48.78</v>
    <v>35602714369</v>
    <v>Vanguard TE Bd I;ETF</v>
    <v>48.81</v>
    <v>48.82</v>
    <v>48.81</v>
    <v>48.922499999999999</v>
    <v>VTEB</v>
    <v>Vanguard TE Bd I;ETF (ARCX:VTEB)</v>
    <v>7906874</v>
    <v>8455113</v>
  </rv>
  <rv s="2">
    <v>10014</v>
  </rv>
  <rv s="3">
    <v>https://www.bing.com/financeapi/forcetrigger?t=a1vu3m&amp;q=ARCX%3aSPTI&amp;form=skydnc</v>
    <v>Learn more on Bing</v>
  </rv>
  <rv s="17">
    <v>en-US</v>
    <v>a1vu3m</v>
    <v>268435456</v>
    <v>1</v>
    <v>Powered by Refinitiv</v>
    <v>38</v>
    <v>SPDR Ptf Int Term Trs (ARCX:SPTI)</v>
    <v>34</v>
    <v>39</v>
    <v>Finance</v>
    <v>25</v>
    <v>29.28</v>
    <v>27.62</v>
    <v>1.3992</v>
    <v>-0.04</v>
    <v>0</v>
    <v>-1.4069999999999998E-3</v>
    <v>0</v>
    <v>USD</v>
    <v>NYSE Arca</v>
    <v>ARCX</v>
    <v>2.9999999999999997E-4</v>
    <v>28.4499</v>
    <v>ETF</v>
    <v>45824.840690693753</v>
    <v>10016</v>
    <v>28.38</v>
    <v>8842558872.7900009</v>
    <v>SPDR Ptf Int Term Trs</v>
    <v>28.41</v>
    <v>28.43</v>
    <v>28.39</v>
    <v>28.39</v>
    <v>SPTI</v>
    <v>SPDR Ptf Int Term Trs (ARCX:SPTI)</v>
    <v>3748703</v>
    <v>2927849</v>
  </rv>
  <rv s="2">
    <v>10017</v>
  </rv>
  <rv s="3">
    <v>https://www.bing.com/financeapi/forcetrigger?t=a25aww&amp;q=XNAS%3aVGIT&amp;form=skydnc</v>
    <v>Learn more on Bing</v>
  </rv>
  <rv s="17">
    <v>en-US</v>
    <v>a25aww</v>
    <v>268435456</v>
    <v>1</v>
    <v>Powered by Refinitiv</v>
    <v>38</v>
    <v>Vanguard Int Trs;ETF (XNAS:VGIT)</v>
    <v>34</v>
    <v>39</v>
    <v>Finance</v>
    <v>25</v>
    <v>60.82</v>
    <v>57.4</v>
    <v>1.3954</v>
    <v>-0.08</v>
    <v>-3.39E-4</v>
    <v>-1.354E-3</v>
    <v>-0.02</v>
    <v>USD</v>
    <v>Nasdaq Stock Market</v>
    <v>XNAS</v>
    <v>2.9999999999999997E-4</v>
    <v>59.115499999999997</v>
    <v>ETF</v>
    <v>45824.885606145312</v>
    <v>10019</v>
    <v>58.98</v>
    <v>31552816056</v>
    <v>Vanguard Int Trs;ETF</v>
    <v>59.04</v>
    <v>59.07</v>
    <v>58.99</v>
    <v>58.97</v>
    <v>VGIT</v>
    <v>Vanguard Int Trs;ETF (XNAS:VGIT)</v>
    <v>2327790</v>
    <v>2708004</v>
  </rv>
  <rv s="2">
    <v>10020</v>
  </rv>
  <rv s="3">
    <v>https://www.bing.com/financeapi/forcetrigger?t=bo9iw7&amp;q=ARCX%3aJAGG&amp;form=skydnc</v>
    <v>Learn more on Bing</v>
  </rv>
  <rv s="17">
    <v>en-US</v>
    <v>bo9iw7</v>
    <v>268435456</v>
    <v>1</v>
    <v>Powered by Refinitiv</v>
    <v>38</v>
    <v>JPMorgan:BB US Ag Bd (ARCX:BBAG)</v>
    <v>34</v>
    <v>39</v>
    <v>Finance</v>
    <v>25</v>
    <v>47.72</v>
    <v>44.311500000000002</v>
    <v>0.99790000000000001</v>
    <v>-0.113</v>
    <v>0</v>
    <v>-2.4759999999999999E-3</v>
    <v>0</v>
    <v>USD</v>
    <v>NYSE Arca</v>
    <v>ARCX</v>
    <v>2.9999999999999997E-4</v>
    <v>45.84</v>
    <v>ETF</v>
    <v>45824.840277812502</v>
    <v>10022</v>
    <v>45.12</v>
    <v>1215607185.29</v>
    <v>JPMorgan:BB US Ag Bd</v>
    <v>45.59</v>
    <v>45.64</v>
    <v>45.527000000000001</v>
    <v>45.527000000000001</v>
    <v>BBAG</v>
    <v>JPMorgan:BB US Ag Bd (ARCX:BBAG)</v>
    <v>45993</v>
    <v>163459</v>
  </rv>
  <rv s="2">
    <v>10023</v>
  </rv>
  <rv s="16">
    <v>en-US</v>
    <v>cf7qnm</v>
    <v>268435456</v>
    <v>1</v>
    <v>Powered by Refinitiv</v>
    <v>36</v>
    <v>Schwab Str:Mtg-B Sec (ARCX:SMBS)</v>
    <v>24</v>
    <v>37</v>
    <v>Finance</v>
    <v>25</v>
    <v>25.729099999999999</v>
    <v>24.57</v>
    <v>-0.06</v>
    <v>0</v>
    <v>-2.3909999999999999E-3</v>
    <v>0</v>
    <v>USD</v>
    <v>NYSE Arca</v>
    <v>ARCX</v>
    <v>2.9999999999999997E-4</v>
    <v>25.11</v>
    <v>ETF</v>
    <v>45824.84027780078</v>
    <v>25.03</v>
    <v>5083170510.1199999</v>
    <v>Schwab Str:Mtg-B Sec</v>
    <v>25.04</v>
    <v>25.09</v>
    <v>25.03</v>
    <v>25.03</v>
    <v>SMBS</v>
    <v>Schwab Str:Mtg-B Sec (ARCX:SMBS)</v>
    <v>199283</v>
    <v>254608</v>
  </rv>
  <rv s="2">
    <v>10025</v>
  </rv>
  <rv s="3">
    <v>https://www.bing.com/financeapi/forcetrigger?t=aw2uz2&amp;q=XNAS%3aVTC&amp;form=skydnc</v>
    <v>Learn more on Bing</v>
  </rv>
  <rv s="17">
    <v>en-US</v>
    <v>aw2uz2</v>
    <v>268435456</v>
    <v>1</v>
    <v>Powered by Refinitiv</v>
    <v>38</v>
    <v>Vanguard Total Corp Bond (XNAS:VTC)</v>
    <v>34</v>
    <v>39</v>
    <v>Finance</v>
    <v>25</v>
    <v>79.92</v>
    <v>73.790000000000006</v>
    <v>1.0791999999999999</v>
    <v>-0.09</v>
    <v>-1.3407000000000001E-2</v>
    <v>-1.1819999999999999E-3</v>
    <v>-1.02</v>
    <v>USD</v>
    <v>Nasdaq Stock Market</v>
    <v>XNAS</v>
    <v>2.9999999999999997E-4</v>
    <v>76.375</v>
    <v>ETF</v>
    <v>45824.843750103908</v>
    <v>10027</v>
    <v>76.069999999999993</v>
    <v>1169700651</v>
    <v>Vanguard Total Corp Bond</v>
    <v>76.19</v>
    <v>76.17</v>
    <v>76.08</v>
    <v>75.06</v>
    <v>VTC</v>
    <v>Vanguard Total Corp Bond (XNAS:VTC)</v>
    <v>45839</v>
    <v>53276</v>
  </rv>
  <rv s="2">
    <v>10028</v>
  </rv>
  <rv s="3">
    <v>https://www.bing.com/financeapi/forcetrigger?t=a1oiu2&amp;q=ARCX%3aBIV&amp;form=skydnc</v>
    <v>Learn more on Bing</v>
  </rv>
  <rv s="17">
    <v>en-US</v>
    <v>a1oiu2</v>
    <v>268435456</v>
    <v>1</v>
    <v>Powered by Refinitiv</v>
    <v>38</v>
    <v>Vanguard Int-T B;ETF (ARCX:BIV)</v>
    <v>34</v>
    <v>39</v>
    <v>Finance</v>
    <v>25</v>
    <v>78.89</v>
    <v>73.72</v>
    <v>1.0923</v>
    <v>-0.14000000000000001</v>
    <v>-3.9440000000000005E-4</v>
    <v>-1.8370000000000001E-3</v>
    <v>-0.03</v>
    <v>USD</v>
    <v>NYSE Arca</v>
    <v>ARCX</v>
    <v>2.9999999999999997E-4</v>
    <v>76.309899999999999</v>
    <v>ETF</v>
    <v>45824.843794814064</v>
    <v>10030</v>
    <v>76.069999999999993</v>
    <v>23070107411</v>
    <v>Vanguard Int-T B;ETF</v>
    <v>76.16</v>
    <v>76.209999999999994</v>
    <v>76.069999999999993</v>
    <v>76.040000000000006</v>
    <v>BIV</v>
    <v>Vanguard Int-T B;ETF (ARCX:BIV)</v>
    <v>1014942</v>
    <v>1853176</v>
  </rv>
  <rv s="2">
    <v>10031</v>
  </rv>
  <rv s="3">
    <v>https://www.bing.com/financeapi/forcetrigger?t=a2582w&amp;q=XNAS%3aVCIT&amp;form=skydnc</v>
    <v>Learn more on Bing</v>
  </rv>
  <rv s="17">
    <v>en-US</v>
    <v>a2582w</v>
    <v>268435456</v>
    <v>1</v>
    <v>Powered by Refinitiv</v>
    <v>38</v>
    <v>Vanguard Int Crp Bd;ETF (XNAS:VCIT)</v>
    <v>34</v>
    <v>39</v>
    <v>Finance</v>
    <v>25</v>
    <v>84.254999999999995</v>
    <v>78.66</v>
    <v>1.0066999999999999</v>
    <v>-0.04</v>
    <v>5.7650000000000002E-3</v>
    <v>-4.9039999999999999E-4</v>
    <v>0.47</v>
    <v>USD</v>
    <v>Nasdaq Stock Market</v>
    <v>XNAS</v>
    <v>2.9999999999999997E-4</v>
    <v>81.760000000000005</v>
    <v>ETF</v>
    <v>45824.903368517967</v>
    <v>10033</v>
    <v>81.504999999999995</v>
    <v>53150840141</v>
    <v>Vanguard Int Crp Bd;ETF</v>
    <v>81.63</v>
    <v>81.56</v>
    <v>81.52</v>
    <v>81.99</v>
    <v>VCIT</v>
    <v>Vanguard Int Crp Bd;ETF (XNAS:VCIT)</v>
    <v>6582469</v>
    <v>8691829</v>
  </rv>
  <rv s="2">
    <v>10034</v>
  </rv>
  <rv s="3">
    <v>https://www.bing.com/financeapi/forcetrigger?t=a1pam7&amp;q=ARCX%3aSPBO&amp;form=skydnc</v>
    <v>Learn more on Bing</v>
  </rv>
  <rv s="17">
    <v>en-US</v>
    <v>a1pam7</v>
    <v>268435456</v>
    <v>1</v>
    <v>Powered by Refinitiv</v>
    <v>38</v>
    <v>SPDR Ptf Corp Bd (ARCX:SPBO)</v>
    <v>34</v>
    <v>39</v>
    <v>Finance</v>
    <v>25</v>
    <v>30.26</v>
    <v>27.84</v>
    <v>1.0487</v>
    <v>-0.03</v>
    <v>0</v>
    <v>-1.042E-3</v>
    <v>0</v>
    <v>USD</v>
    <v>NYSE Arca</v>
    <v>ARCX</v>
    <v>2.9999999999999997E-4</v>
    <v>28.86</v>
    <v>ETF</v>
    <v>45824.840277812502</v>
    <v>10036</v>
    <v>28.74</v>
    <v>1503931101.1600001</v>
    <v>SPDR Ptf Corp Bd</v>
    <v>28.79</v>
    <v>28.78</v>
    <v>28.75</v>
    <v>28.75</v>
    <v>SPBO</v>
    <v>SPDR Ptf Corp Bd (ARCX:SPBO)</v>
    <v>411036</v>
    <v>770021</v>
  </rv>
  <rv s="2">
    <v>10037</v>
  </rv>
  <rv s="3">
    <v>https://www.bing.com/financeapi/forcetrigger?t=a1n26h&amp;q=ARCX%3aAGG&amp;form=skydnc</v>
    <v>Learn more on Bing</v>
  </rv>
  <rv s="17">
    <v>en-US</v>
    <v>a1n26h</v>
    <v>268435456</v>
    <v>1</v>
    <v>Powered by Refinitiv</v>
    <v>38</v>
    <v>iShares:Core US Agg Bd (ARCX:AGG)</v>
    <v>34</v>
    <v>39</v>
    <v>Finance</v>
    <v>25</v>
    <v>102.04</v>
    <v>95.734999999999999</v>
    <v>0.99760000000000004</v>
    <v>-0.2</v>
    <v>-1.944E-3</v>
    <v>-2.042E-3</v>
    <v>-0.19</v>
    <v>USD</v>
    <v>NYSE Arca</v>
    <v>ARCX</v>
    <v>2.9999999999999997E-4</v>
    <v>98.07</v>
    <v>ETF</v>
    <v>45824.906357557811</v>
    <v>10039</v>
    <v>97.75</v>
    <v>124325534433.67999</v>
    <v>iShares:Core US Agg Bd</v>
    <v>97.89</v>
    <v>97.96</v>
    <v>97.76</v>
    <v>97.57</v>
    <v>AGG</v>
    <v>iShares:Core US Agg Bd (ARCX:AGG)</v>
    <v>5680895</v>
    <v>8360387</v>
  </rv>
  <rv s="2">
    <v>10040</v>
  </rv>
  <rv s="3">
    <v>https://www.bing.com/financeapi/forcetrigger?t=a1oopr&amp;q=XNAS%3aBND&amp;form=skydnc</v>
    <v>Learn more on Bing</v>
  </rv>
  <rv s="17">
    <v>en-US</v>
    <v>a1oopr</v>
    <v>268435456</v>
    <v>1</v>
    <v>Powered by Refinitiv</v>
    <v>38</v>
    <v>Vanguard Tot Bd;ETF (XNAS:BND)</v>
    <v>34</v>
    <v>39</v>
    <v>Finance</v>
    <v>35</v>
    <v>75.67</v>
    <v>71.1023</v>
    <v>0.98550000000000004</v>
    <v>-0.14000000000000001</v>
    <v>1.9289999999999999E-3</v>
    <v>-1.926E-3</v>
    <v>0.14000000000000001</v>
    <v>USD</v>
    <v>Nasdaq Stock Market</v>
    <v>XNAS</v>
    <v>2.9999999999999997E-4</v>
    <v>72.790000000000006</v>
    <v>ETF</v>
    <v>45824.943105046092</v>
    <v>10042</v>
    <v>72.55</v>
    <v>127373510144</v>
    <v>Vanguard Tot Bd;ETF</v>
    <v>72.650000000000006</v>
    <v>72.7</v>
    <v>72.56</v>
    <v>72.7</v>
    <v>BND</v>
    <v>Vanguard Tot Bd;ETF (XNAS:BND)</v>
    <v>6414987</v>
    <v>6903875</v>
  </rv>
  <rv s="2">
    <v>10043</v>
  </rv>
  <rv s="3">
    <v>https://www.bing.com/financeapi/forcetrigger?t=a23ca2&amp;q=ARCX%3aSPAB&amp;form=skydnc</v>
    <v>Learn more on Bing</v>
  </rv>
  <rv s="17">
    <v>en-US</v>
    <v>a23ca2</v>
    <v>268435456</v>
    <v>1</v>
    <v>Powered by Refinitiv</v>
    <v>38</v>
    <v>SPDR Ptf Aggregate Bond (ARCX:SPAB)</v>
    <v>34</v>
    <v>39</v>
    <v>Finance</v>
    <v>25</v>
    <v>26.344999999999999</v>
    <v>24.702999999999999</v>
    <v>1.0019</v>
    <v>-0.06</v>
    <v>0</v>
    <v>-2.3739999999999998E-3</v>
    <v>0</v>
    <v>USD</v>
    <v>NYSE Arca</v>
    <v>ARCX</v>
    <v>2.9999999999999997E-4</v>
    <v>25.3</v>
    <v>ETF</v>
    <v>45824.840277812502</v>
    <v>10045</v>
    <v>25.21</v>
    <v>8761875489.8400002</v>
    <v>SPDR Ptf Aggregate Bond</v>
    <v>25.25</v>
    <v>25.27</v>
    <v>25.21</v>
    <v>25.21</v>
    <v>SPAB</v>
    <v>SPDR Ptf Aggregate Bond (ARCX:SPAB)</v>
    <v>1545405</v>
    <v>2675167</v>
  </rv>
  <rv s="2">
    <v>10046</v>
  </rv>
  <rv s="3">
    <v>https://www.bing.com/financeapi/forcetrigger?t=bsfxh7&amp;q=ARCX%3aSCHI&amp;form=skydnc</v>
    <v>Learn more on Bing</v>
  </rv>
  <rv s="17">
    <v>en-US</v>
    <v>bsfxh7</v>
    <v>268435456</v>
    <v>1</v>
    <v>Powered by Refinitiv</v>
    <v>38</v>
    <v>Schwab Str:5-10 Corp Bd (ARCX:SCHI)</v>
    <v>34</v>
    <v>39</v>
    <v>Finance</v>
    <v>25</v>
    <v>23.21</v>
    <v>21.5913</v>
    <v>1.0025999999999999</v>
    <v>-0.03</v>
    <v>-8.9409999999999999E-4</v>
    <v>-1.3389999999999999E-3</v>
    <v>-0.02</v>
    <v>USD</v>
    <v>NYSE Arca</v>
    <v>ARCX</v>
    <v>2.9999999999999997E-4</v>
    <v>22.448699999999999</v>
    <v>ETF</v>
    <v>45824.917893298436</v>
    <v>10048</v>
    <v>22.37</v>
    <v>8684684926</v>
    <v>Schwab Str:5-10 Corp Bd</v>
    <v>22.4</v>
    <v>22.4</v>
    <v>22.37</v>
    <v>22.35</v>
    <v>SCHI</v>
    <v>Schwab Str:5-10 Corp Bd (ARCX:SCHI)</v>
    <v>638961</v>
    <v>914951</v>
  </rv>
  <rv s="2">
    <v>10049</v>
  </rv>
  <rv s="3">
    <v>https://www.bing.com/financeapi/forcetrigger?t=a22nim&amp;q=ARCX%3aSCHZ&amp;form=skydnc</v>
    <v>Learn more on Bing</v>
  </rv>
  <rv s="17">
    <v>en-US</v>
    <v>a22nim</v>
    <v>268435456</v>
    <v>1</v>
    <v>Powered by Refinitiv</v>
    <v>38</v>
    <v>Schwab Str:US Agg Bd ETF (ARCX:SCHZ)</v>
    <v>34</v>
    <v>39</v>
    <v>Finance</v>
    <v>25</v>
    <v>24.15</v>
    <v>22.4312</v>
    <v>0.99950000000000006</v>
    <v>-0.05</v>
    <v>0</v>
    <v>-2.1809999999999998E-3</v>
    <v>0</v>
    <v>USD</v>
    <v>NYSE Arca</v>
    <v>ARCX</v>
    <v>2.9999999999999997E-4</v>
    <v>22.959499999999998</v>
    <v>ETF</v>
    <v>45824.869233553123</v>
    <v>10051</v>
    <v>22.88</v>
    <v>8503798756.3900003</v>
    <v>Schwab Str:US Agg Bd ETF</v>
    <v>22.88</v>
    <v>22.93</v>
    <v>22.88</v>
    <v>22.88</v>
    <v>SCHZ</v>
    <v>Schwab Str:US Agg Bd ETF (ARCX:SCHZ)</v>
    <v>1216556</v>
    <v>1705156</v>
  </rv>
  <rv s="2">
    <v>10052</v>
  </rv>
  <rv s="3">
    <v>https://www.bing.com/financeapi/forcetrigger?t=a1w6lh&amp;q=ARCX%3aILCB&amp;form=skydnc</v>
    <v>Learn more on Bing</v>
  </rv>
  <rv s="17">
    <v>en-US</v>
    <v>a1w6lh</v>
    <v>268435456</v>
    <v>1</v>
    <v>Powered by Refinitiv</v>
    <v>38</v>
    <v>iShares:Mornstr US Eqty (ARCX:ILCB)</v>
    <v>34</v>
    <v>39</v>
    <v>Finance</v>
    <v>25</v>
    <v>85.075000000000003</v>
    <v>66.680000000000007</v>
    <v>0.99660000000000004</v>
    <v>0.78100000000000003</v>
    <v>0</v>
    <v>9.4619999999999999E-3</v>
    <v>0</v>
    <v>USD</v>
    <v>NYSE Arca</v>
    <v>ARCX</v>
    <v>2.9999999999999997E-4</v>
    <v>83.52</v>
    <v>ETF</v>
    <v>45824.84027780078</v>
    <v>10054</v>
    <v>83.02</v>
    <v>994296841.25</v>
    <v>iShares:Mornstr US Eqty</v>
    <v>83.02</v>
    <v>82.539000000000001</v>
    <v>83.32</v>
    <v>83.32</v>
    <v>ILCB</v>
    <v>iShares:Mornstr US Eqty (ARCX:ILCB)</v>
    <v>11306</v>
    <v>16465</v>
  </rv>
  <rv s="2">
    <v>10055</v>
  </rv>
  <rv s="3">
    <v>https://www.bing.com/financeapi/forcetrigger?t=a25f3m&amp;q=XNAS%3aVMBS&amp;form=skydnc</v>
    <v>Learn more on Bing</v>
  </rv>
  <rv s="17">
    <v>en-US</v>
    <v>a25f3m</v>
    <v>268435456</v>
    <v>1</v>
    <v>Powered by Refinitiv</v>
    <v>38</v>
    <v>Vanguard Mtg-Bk Idx;ETF (XNAS:VMBS)</v>
    <v>34</v>
    <v>39</v>
    <v>Finance</v>
    <v>25</v>
    <v>47.59</v>
    <v>44.65</v>
    <v>0.98270000000000002</v>
    <v>-7.0000000000000007E-2</v>
    <v>-3.0690000000000001E-3</v>
    <v>-1.5319999999999999E-3</v>
    <v>-0.14000000000000001</v>
    <v>USD</v>
    <v>Nasdaq Stock Market</v>
    <v>XNAS</v>
    <v>2.9999999999999997E-4</v>
    <v>45.749899999999997</v>
    <v>ETF</v>
    <v>45824.919634525002</v>
    <v>10057</v>
    <v>45.6</v>
    <v>14373503836</v>
    <v>Vanguard Mtg-Bk Idx;ETF</v>
    <v>45.65</v>
    <v>45.69</v>
    <v>45.62</v>
    <v>45.48</v>
    <v>VMBS</v>
    <v>Vanguard Mtg-Bk Idx;ETF (XNAS:VMBS)</v>
    <v>1390870</v>
    <v>1748234</v>
  </rv>
  <rv s="2">
    <v>10058</v>
  </rv>
  <rv s="3">
    <v>https://www.bing.com/financeapi/forcetrigger?t=a23g77&amp;q=ARCX%3aSPTM&amp;form=skydnc</v>
    <v>Learn more on Bing</v>
  </rv>
  <rv s="17">
    <v>en-US</v>
    <v>a23g77</v>
    <v>268435456</v>
    <v>1</v>
    <v>Powered by Refinitiv</v>
    <v>38</v>
    <v>SPDR Ptf S&amp;P 1500 CSM (ARCX:SPTM)</v>
    <v>34</v>
    <v>39</v>
    <v>Finance</v>
    <v>25</v>
    <v>74.635000000000005</v>
    <v>58.6</v>
    <v>0.99639999999999995</v>
    <v>0.73</v>
    <v>-1.505E-3</v>
    <v>1.0086999999999999E-2</v>
    <v>-0.11</v>
    <v>USD</v>
    <v>NYSE Arca</v>
    <v>ARCX</v>
    <v>2.9999999999999997E-4</v>
    <v>73.305000000000007</v>
    <v>ETF</v>
    <v>45824.840277777781</v>
    <v>10060</v>
    <v>72.81</v>
    <v>10030155628.68</v>
    <v>SPDR Ptf S&amp;P 1500 CSM</v>
    <v>72.83</v>
    <v>72.37</v>
    <v>73.099999999999994</v>
    <v>72.989999999999995</v>
    <v>SPTM</v>
    <v>SPDR Ptf S&amp;P 1500 CSM (ARCX:SPTM)</v>
    <v>822564</v>
    <v>595882</v>
  </rv>
  <rv s="2">
    <v>10061</v>
  </rv>
  <rv s="3">
    <v>https://www.bing.com/financeapi/forcetrigger?t=a1vwrw&amp;q=ARCX%3aIVV&amp;form=skydnc</v>
    <v>Learn more on Bing</v>
  </rv>
  <rv s="17">
    <v>en-US</v>
    <v>a1vwrw</v>
    <v>268435456</v>
    <v>1</v>
    <v>Powered by Refinitiv</v>
    <v>38</v>
    <v>iShares:Core S&amp;P 500 (ARCX:IVV)</v>
    <v>34</v>
    <v>39</v>
    <v>Finance</v>
    <v>35</v>
    <v>616.22</v>
    <v>484</v>
    <v>0.99990000000000001</v>
    <v>5.907</v>
    <v>-1.4910000000000001E-3</v>
    <v>9.8790000000000006E-3</v>
    <v>-0.9</v>
    <v>USD</v>
    <v>NYSE Arca</v>
    <v>ARCX</v>
    <v>2.9999999999999997E-4</v>
    <v>605.55999999999995</v>
    <v>ETF</v>
    <v>45824.939229814059</v>
    <v>10063</v>
    <v>601.38</v>
    <v>582360831135.09998</v>
    <v>iShares:Core S&amp;P 500</v>
    <v>601.47</v>
    <v>597.923</v>
    <v>603.83000000000004</v>
    <v>602.86</v>
    <v>IVV</v>
    <v>iShares:Core S&amp;P 500 (ARCX:IVV)</v>
    <v>10217498</v>
    <v>6342749</v>
  </rv>
  <rv s="2">
    <v>10064</v>
  </rv>
  <rv s="3">
    <v>https://www.bing.com/financeapi/forcetrigger?t=a25hm7&amp;q=ARCX%3aVOO&amp;form=skydnc</v>
    <v>Learn more on Bing</v>
  </rv>
  <rv s="17">
    <v>en-US</v>
    <v>a25hm7</v>
    <v>268435456</v>
    <v>1</v>
    <v>Powered by Refinitiv</v>
    <v>38</v>
    <v>Vanguard 500 Idx;ETF (ARCX:VOO)</v>
    <v>34</v>
    <v>39</v>
    <v>Finance</v>
    <v>35</v>
    <v>563.91999999999996</v>
    <v>442.8</v>
    <v>1.0002</v>
    <v>5.3</v>
    <v>-2.0479999999999999E-3</v>
    <v>9.6579999999999999E-3</v>
    <v>-1.135</v>
    <v>USD</v>
    <v>NYSE Arca</v>
    <v>ARCX</v>
    <v>2.9999999999999997E-4</v>
    <v>555.69000000000005</v>
    <v>ETF</v>
    <v>45824.943035392971</v>
    <v>10066</v>
    <v>551.87</v>
    <v>656847966641</v>
    <v>Vanguard 500 Idx;ETF</v>
    <v>551.94000000000005</v>
    <v>548.77</v>
    <v>554.07000000000005</v>
    <v>552.93499999999995</v>
    <v>VOO</v>
    <v>Vanguard 500 Idx;ETF (ARCX:VOO)</v>
    <v>7396671</v>
    <v>6734501</v>
  </rv>
  <rv s="2">
    <v>10067</v>
  </rv>
  <rv s="3">
    <v>https://www.bing.com/financeapi/forcetrigger?t=a1vuqh&amp;q=ARCX%3aITOT&amp;form=skydnc</v>
    <v>Learn more on Bing</v>
  </rv>
  <rv s="17">
    <v>en-US</v>
    <v>a1vuqh</v>
    <v>268435456</v>
    <v>1</v>
    <v>Powered by Refinitiv</v>
    <v>38</v>
    <v>iShares:Core S&amp;P Tot USM (ARCX:ITOT)</v>
    <v>34</v>
    <v>39</v>
    <v>Finance</v>
    <v>25</v>
    <v>134.69999999999999</v>
    <v>105</v>
    <v>1.0043</v>
    <v>1.3260000000000001</v>
    <v>4.1920000000000004E-3</v>
    <v>1.0204999999999999E-2</v>
    <v>0.55020000000000002</v>
    <v>USD</v>
    <v>NYSE Arca</v>
    <v>ARCX</v>
    <v>2.9999999999999997E-4</v>
    <v>131.63999999999999</v>
    <v>ETF</v>
    <v>45824.908089548437</v>
    <v>10069</v>
    <v>130.78</v>
    <v>67342925654.080002</v>
    <v>iShares:Core S&amp;P Tot USM</v>
    <v>130.78</v>
    <v>129.934</v>
    <v>131.26</v>
    <v>131.81020000000001</v>
    <v>ITOT</v>
    <v>iShares:Core S&amp;P Tot USM (ARCX:ITOT)</v>
    <v>849844</v>
    <v>1535217</v>
  </rv>
  <rv s="2">
    <v>10070</v>
  </rv>
  <rv s="3">
    <v>https://www.bing.com/financeapi/forcetrigger?t=a22nfr&amp;q=ARCX%3aSCHX&amp;form=skydnc</v>
    <v>Learn more on Bing</v>
  </rv>
  <rv s="17">
    <v>en-US</v>
    <v>a22nfr</v>
    <v>268435456</v>
    <v>1</v>
    <v>Powered by Refinitiv</v>
    <v>38</v>
    <v>Schwab Str:US Lg Cap ETF (ARCX:SCHX)</v>
    <v>34</v>
    <v>39</v>
    <v>Finance</v>
    <v>25</v>
    <v>24.31</v>
    <v>18.999700000000001</v>
    <v>0.99839999999999995</v>
    <v>0.24</v>
    <v>1.676E-3</v>
    <v>1.0161E-2</v>
    <v>0.04</v>
    <v>USD</v>
    <v>NYSE Arca</v>
    <v>ARCX</v>
    <v>2.9999999999999997E-4</v>
    <v>23.92</v>
    <v>ETF</v>
    <v>45824.932716805466</v>
    <v>10072</v>
    <v>23.75</v>
    <v>53737070345.989998</v>
    <v>Schwab Str:US Lg Cap ETF</v>
    <v>23.75</v>
    <v>23.62</v>
    <v>23.86</v>
    <v>23.9</v>
    <v>SCHX</v>
    <v>Schwab Str:US Lg Cap ETF (ARCX:SCHX)</v>
    <v>24182931</v>
    <v>11139478</v>
  </rv>
  <rv s="2">
    <v>10073</v>
  </rv>
  <rv s="3">
    <v>https://www.bing.com/financeapi/forcetrigger?t=a25lrw&amp;q=ARCX%3aVTI&amp;form=skydnc</v>
    <v>Learn more on Bing</v>
  </rv>
  <rv s="17">
    <v>en-US</v>
    <v>a25lrw</v>
    <v>268435456</v>
    <v>1</v>
    <v>Powered by Refinitiv</v>
    <v>38</v>
    <v>Vanguard TSM Idx;ETF (ARCX:VTI)</v>
    <v>34</v>
    <v>39</v>
    <v>Finance</v>
    <v>35</v>
    <v>303.3904</v>
    <v>236.42</v>
    <v>1.0006999999999999</v>
    <v>2.895</v>
    <v>-7.0830000000000003E-4</v>
    <v>9.861E-3</v>
    <v>-0.21</v>
    <v>USD</v>
    <v>NYSE Arca</v>
    <v>ARCX</v>
    <v>2.9999999999999997E-4</v>
    <v>297.36989999999997</v>
    <v>ETF</v>
    <v>45824.940901064059</v>
    <v>10075</v>
    <v>295.33</v>
    <v>473484942338</v>
    <v>Vanguard TSM Idx;ETF</v>
    <v>295.45</v>
    <v>293.57</v>
    <v>296.46499999999997</v>
    <v>296.26</v>
    <v>VTI</v>
    <v>Vanguard TSM Idx;ETF (ARCX:VTI)</v>
    <v>3111092</v>
    <v>3089310</v>
  </rv>
  <rv s="2">
    <v>10076</v>
  </rv>
  <rv s="3">
    <v>https://www.bing.com/financeapi/forcetrigger?t=a22lvh&amp;q=ARCX%3aSCHB&amp;form=skydnc</v>
    <v>Learn more on Bing</v>
  </rv>
  <rv s="17">
    <v>en-US</v>
    <v>a22lvh</v>
    <v>268435456</v>
    <v>1</v>
    <v>Powered by Refinitiv</v>
    <v>38</v>
    <v>Schwab Str:US Br Mkt ETF (ARCX:SCHB)</v>
    <v>34</v>
    <v>39</v>
    <v>Finance</v>
    <v>25</v>
    <v>23.765499999999999</v>
    <v>18.524999999999999</v>
    <v>1.0039</v>
    <v>0.21</v>
    <v>-8.6129999999999996E-4</v>
    <v>9.1260000000000004E-3</v>
    <v>-0.02</v>
    <v>USD</v>
    <v>NYSE Arca</v>
    <v>ARCX</v>
    <v>2.9999999999999997E-4</v>
    <v>23.3</v>
    <v>ETF</v>
    <v>45824.889102453126</v>
    <v>10078</v>
    <v>23.13</v>
    <v>32678048489.169998</v>
    <v>Schwab Str:US Br Mkt ETF</v>
    <v>23.13</v>
    <v>23.01</v>
    <v>23.22</v>
    <v>23.2</v>
    <v>SCHB</v>
    <v>Schwab Str:US Br Mkt ETF (ARCX:SCHB)</v>
    <v>5113887</v>
    <v>4532023</v>
  </rv>
  <rv s="2">
    <v>10079</v>
  </rv>
  <rv s="3">
    <v>https://www.bing.com/financeapi/forcetrigger?t=a23evh&amp;q=ARCX%3aSPMD&amp;form=skydnc</v>
    <v>Learn more on Bing</v>
  </rv>
  <rv s="17">
    <v>en-US</v>
    <v>a23evh</v>
    <v>268435456</v>
    <v>1</v>
    <v>Powered by Refinitiv</v>
    <v>38</v>
    <v>SPDR Ptf S&amp;P 400 Mid Cap (ARCX:SPMD)</v>
    <v>34</v>
    <v>39</v>
    <v>Finance</v>
    <v>25</v>
    <v>59.936599999999999</v>
    <v>43.99</v>
    <v>0.99850000000000005</v>
    <v>0.59</v>
    <v>2.8060000000000003E-3</v>
    <v>1.1162E-2</v>
    <v>0.15</v>
    <v>USD</v>
    <v>NYSE Arca</v>
    <v>ARCX</v>
    <v>2.9999999999999997E-4</v>
    <v>53.73</v>
    <v>ETF</v>
    <v>45824.85867149297</v>
    <v>10081</v>
    <v>53.19</v>
    <v>12532788363.139999</v>
    <v>SPDR Ptf S&amp;P 400 Mid Cap</v>
    <v>53.32</v>
    <v>52.86</v>
    <v>53.45</v>
    <v>53.6</v>
    <v>SPMD</v>
    <v>SPDR Ptf S&amp;P 400 Mid Cap (ARCX:SPMD)</v>
    <v>984501</v>
    <v>1097551</v>
  </rv>
  <rv s="2">
    <v>10082</v>
  </rv>
  <rv s="3">
    <v>https://www.bing.com/financeapi/forcetrigger?t=a1t2gh&amp;q=ARCX%3aFLQG&amp;form=skydnc</v>
    <v>Learn more on Bing</v>
  </rv>
  <rv s="17">
    <v>en-US</v>
    <v>a1t2gh</v>
    <v>268435456</v>
    <v>1</v>
    <v>Powered by Refinitiv</v>
    <v>38</v>
    <v>Franklin ETF:US Eqty Idx (ARCX:USPX)</v>
    <v>34</v>
    <v>39</v>
    <v>Finance</v>
    <v>25</v>
    <v>53.848199999999999</v>
    <v>42.4</v>
    <v>0.94389999999999996</v>
    <v>0.52</v>
    <v>0</v>
    <v>9.9270000000000001E-3</v>
    <v>0</v>
    <v>USD</v>
    <v>NYSE Arca</v>
    <v>ARCX</v>
    <v>2.9999999999999997E-4</v>
    <v>53.066000000000003</v>
    <v>ETF</v>
    <v>45824.840277812502</v>
    <v>10084</v>
    <v>52.86</v>
    <v>1254529851.0799999</v>
    <v>Franklin ETF:US Eqty Idx</v>
    <v>53.066000000000003</v>
    <v>52.38</v>
    <v>52.9</v>
    <v>52.9</v>
    <v>USPX</v>
    <v>Franklin ETF:US Eqty Idx (ARCX:USPX)</v>
    <v>5855</v>
    <v>38692</v>
  </rv>
  <rv s="2">
    <v>10085</v>
  </rv>
  <rv s="3">
    <v>https://www.bing.com/financeapi/forcetrigger?t=a2585r&amp;q=XNAS%3aVCLT&amp;form=skydnc</v>
    <v>Learn more on Bing</v>
  </rv>
  <rv s="17">
    <v>en-US</v>
    <v>a2585r</v>
    <v>268435456</v>
    <v>1</v>
    <v>Powered by Refinitiv</v>
    <v>38</v>
    <v>Vanguard LT Corp Bd;ETF (XNAS:VCLT)</v>
    <v>34</v>
    <v>39</v>
    <v>Finance</v>
    <v>25</v>
    <v>82.63</v>
    <v>70.61</v>
    <v>1.7990999999999999</v>
    <v>-0.31</v>
    <v>-1.4860000000000001E-3</v>
    <v>-4.1710000000000002E-3</v>
    <v>-0.11</v>
    <v>USD</v>
    <v>Nasdaq Stock Market</v>
    <v>XNAS</v>
    <v>2.9999999999999997E-4</v>
    <v>74.625</v>
    <v>ETF</v>
    <v>45824.90006960625</v>
    <v>10087</v>
    <v>74</v>
    <v>10340183115</v>
    <v>Vanguard LT Corp Bd;ETF</v>
    <v>74.290000000000006</v>
    <v>74.319999999999993</v>
    <v>74.010000000000005</v>
    <v>73.900000000000006</v>
    <v>VCLT</v>
    <v>Vanguard LT Corp Bd;ETF (XNAS:VCLT)</v>
    <v>2122772</v>
    <v>3534017</v>
  </rv>
  <rv s="2">
    <v>10088</v>
  </rv>
  <rv s="3">
    <v>https://www.bing.com/financeapi/forcetrigger?t=a25927&amp;q=ARCX%3aVEA&amp;form=skydnc</v>
    <v>Learn more on Bing</v>
  </rv>
  <rv s="17">
    <v>en-US</v>
    <v>a25927</v>
    <v>268435456</v>
    <v>1</v>
    <v>Powered by Refinitiv</v>
    <v>38</v>
    <v>Vanguard Dev Mkt;ETF (ARCX:VEA)</v>
    <v>34</v>
    <v>39</v>
    <v>Finance</v>
    <v>35</v>
    <v>56.91</v>
    <v>45.14</v>
    <v>1.0625</v>
    <v>0.27500000000000002</v>
    <v>3.9420000000000002E-3</v>
    <v>4.8960000000000002E-3</v>
    <v>0.2225</v>
    <v>USD</v>
    <v>NYSE Arca</v>
    <v>ARCX</v>
    <v>2.9999999999999997E-4</v>
    <v>56.91</v>
    <v>ETF</v>
    <v>45824.942414825782</v>
    <v>10090</v>
    <v>56.41</v>
    <v>158191553388</v>
    <v>Vanguard Dev Mkt;ETF</v>
    <v>56.66</v>
    <v>56.17</v>
    <v>56.445</v>
    <v>56.672499999999999</v>
    <v>VEA</v>
    <v>Vanguard Dev Mkt;ETF (ARCX:VEA)</v>
    <v>13447961</v>
    <v>12272319</v>
  </rv>
  <rv s="2">
    <v>10091</v>
  </rv>
  <rv s="3">
    <v>https://www.bing.com/financeapi/forcetrigger?t=a23coc&amp;q=ARCX%3aSPDW&amp;form=skydnc</v>
    <v>Learn more on Bing</v>
  </rv>
  <rv s="17">
    <v>en-US</v>
    <v>a23coc</v>
    <v>268435456</v>
    <v>1</v>
    <v>Powered by Refinitiv</v>
    <v>38</v>
    <v>SPDR Ptf Dev World ex-US (ARCX:SPDW)</v>
    <v>34</v>
    <v>39</v>
    <v>Finance</v>
    <v>25</v>
    <v>40.795000000000002</v>
    <v>32.299999999999997</v>
    <v>1.0241</v>
    <v>0.22</v>
    <v>8.4030000000000007E-3</v>
    <v>5.4669999999999996E-3</v>
    <v>0.34</v>
    <v>USD</v>
    <v>NYSE Arca</v>
    <v>ARCX</v>
    <v>2.9999999999999997E-4</v>
    <v>40.795000000000002</v>
    <v>ETF</v>
    <v>45824.90017693281</v>
    <v>10093</v>
    <v>40.44</v>
    <v>26643940390.299999</v>
    <v>SPDR Ptf Dev World ex-US</v>
    <v>40.6</v>
    <v>40.24</v>
    <v>40.46</v>
    <v>40.799999999999997</v>
    <v>SPDW</v>
    <v>SPDR Ptf Dev World ex-US (ARCX:SPDW)</v>
    <v>2478312</v>
    <v>3275353</v>
  </rv>
  <rv s="2">
    <v>10094</v>
  </rv>
  <rv s="3">
    <v>https://www.bing.com/financeapi/forcetrigger?t=a1omu2&amp;q=ARCX%3aBLV&amp;form=skydnc</v>
    <v>Learn more on Bing</v>
  </rv>
  <rv s="17">
    <v>en-US</v>
    <v>a1omu2</v>
    <v>268435456</v>
    <v>1</v>
    <v>Powered by Refinitiv</v>
    <v>38</v>
    <v>Vanguard Lg-Tm Bd;ETF (ARCX:BLV)</v>
    <v>34</v>
    <v>39</v>
    <v>Finance</v>
    <v>25</v>
    <v>76.87</v>
    <v>65.709999999999994</v>
    <v>0.98529999999999995</v>
    <v>-0.41</v>
    <v>-2.66E-3</v>
    <v>-6.0219999999999996E-3</v>
    <v>-0.18</v>
    <v>USD</v>
    <v>NYSE Arca</v>
    <v>ARCX</v>
    <v>2.9999999999999997E-4</v>
    <v>68.28</v>
    <v>ETF</v>
    <v>45824.878364178127</v>
    <v>10096</v>
    <v>67.66</v>
    <v>6099980047</v>
    <v>Vanguard Lg-Tm Bd;ETF</v>
    <v>68.010000000000005</v>
    <v>68.08</v>
    <v>67.67</v>
    <v>67.489999999999995</v>
    <v>BLV</v>
    <v>Vanguard Lg-Tm Bd;ETF (ARCX:BLV)</v>
    <v>702452</v>
    <v>1073815</v>
  </rv>
  <rv s="2">
    <v>10097</v>
  </rv>
  <rv s="3">
    <v>https://www.bing.com/financeapi/forcetrigger?t=a25b3m&amp;q=XNAS%3aVGLT&amp;form=skydnc</v>
    <v>Learn more on Bing</v>
  </rv>
  <rv s="17">
    <v>en-US</v>
    <v>a25b3m</v>
    <v>268435456</v>
    <v>1</v>
    <v>Powered by Refinitiv</v>
    <v>38</v>
    <v>Vanguard LT Trs;ETF (XNAS:VGLT)</v>
    <v>34</v>
    <v>39</v>
    <v>Finance</v>
    <v>25</v>
    <v>63.41</v>
    <v>53.174999999999997</v>
    <v>1.0063</v>
    <v>-0.45</v>
    <v>-1.8349999999999998E-6</v>
    <v>-8.1910000000000004E-3</v>
    <v>-1E-4</v>
    <v>USD</v>
    <v>Nasdaq Stock Market</v>
    <v>XNAS</v>
    <v>2.9999999999999997E-4</v>
    <v>55.04</v>
    <v>ETF</v>
    <v>45824.913788228907</v>
    <v>10099</v>
    <v>54.48</v>
    <v>9674481153</v>
    <v>Vanguard LT Trs;ETF</v>
    <v>54.81</v>
    <v>54.94</v>
    <v>54.49</v>
    <v>54.489899999999999</v>
    <v>VGLT</v>
    <v>Vanguard LT Trs;ETF (XNAS:VGLT)</v>
    <v>1957870</v>
    <v>2546490</v>
  </rv>
  <rv s="2">
    <v>10100</v>
  </rv>
  <rv s="3">
    <v>https://www.bing.com/financeapi/forcetrigger?t=bsfxbh&amp;q=ARCX%3aSCHQ&amp;form=skydnc</v>
    <v>Learn more on Bing</v>
  </rv>
  <rv s="17">
    <v>en-US</v>
    <v>bsfxbh</v>
    <v>268435456</v>
    <v>1</v>
    <v>Powered by Refinitiv</v>
    <v>38</v>
    <v>Schwab Str:LT US Trsry (ARCX:SCHQ)</v>
    <v>34</v>
    <v>39</v>
    <v>Finance</v>
    <v>25</v>
    <v>36.064999999999998</v>
    <v>30.24</v>
    <v>1.0034000000000001</v>
    <v>-0.26</v>
    <v>0</v>
    <v>-8.3280000000000003E-3</v>
    <v>0</v>
    <v>USD</v>
    <v>NYSE Arca</v>
    <v>ARCX</v>
    <v>2.9999999999999997E-4</v>
    <v>31.266500000000001</v>
    <v>ETF</v>
    <v>45824.84027780078</v>
    <v>10102</v>
    <v>30.96</v>
    <v>784468519.01999998</v>
    <v>Schwab Str:LT US Trsry</v>
    <v>31.16</v>
    <v>31.22</v>
    <v>30.96</v>
    <v>30.96</v>
    <v>SCHQ</v>
    <v>Schwab Str:LT US Trsry (ARCX:SCHQ)</v>
    <v>192145</v>
    <v>618246</v>
  </rv>
  <rv s="2">
    <v>10103</v>
  </rv>
  <rv s="3">
    <v>https://www.bing.com/financeapi/forcetrigger?t=a23g1h&amp;q=ARCX%3aSPSM&amp;form=skydnc</v>
    <v>Learn more on Bing</v>
  </rv>
  <rv s="17">
    <v>en-US</v>
    <v>a23g1h</v>
    <v>268435456</v>
    <v>1</v>
    <v>Powered by Refinitiv</v>
    <v>38</v>
    <v>SPDR Ptf S&amp;P 600 SC (ARCX:SPSM)</v>
    <v>34</v>
    <v>39</v>
    <v>Finance</v>
    <v>25</v>
    <v>50.029699999999998</v>
    <v>34.79</v>
    <v>0.99919999999999998</v>
    <v>0.42</v>
    <v>-1.6689999999999999E-3</v>
    <v>1.0128E-2</v>
    <v>-6.9900000000000004E-2</v>
    <v>USD</v>
    <v>NYSE Arca</v>
    <v>ARCX</v>
    <v>2.9999999999999997E-4</v>
    <v>42.150399999999998</v>
    <v>ETF</v>
    <v>45824.8546173375</v>
    <v>10105</v>
    <v>41.69</v>
    <v>10851824745.620001</v>
    <v>SPDR Ptf S&amp;P 600 SC</v>
    <v>41.88</v>
    <v>41.47</v>
    <v>41.89</v>
    <v>41.820099999999996</v>
    <v>SPSM</v>
    <v>SPDR Ptf S&amp;P 600 SC (ARCX:SPSM)</v>
    <v>2295272</v>
    <v>1227819</v>
  </rv>
  <rv s="2">
    <v>10106</v>
  </rv>
  <rv s="3">
    <v>https://www.bing.com/financeapi/forcetrigger?t=a23g4c&amp;q=ARCX%3aSPTL&amp;form=skydnc</v>
    <v>Learn more on Bing</v>
  </rv>
  <rv s="17">
    <v>en-US</v>
    <v>a23g4c</v>
    <v>268435456</v>
    <v>1</v>
    <v>Powered by Refinitiv</v>
    <v>38</v>
    <v>SPDR Ptf LT Treasury (ARCX:SPTL)</v>
    <v>34</v>
    <v>39</v>
    <v>Finance</v>
    <v>25</v>
    <v>29.945</v>
    <v>25.170100000000001</v>
    <v>1.0025999999999999</v>
    <v>-0.21</v>
    <v>5.8120000000000003E-3</v>
    <v>-8.071E-3</v>
    <v>0.15</v>
    <v>USD</v>
    <v>NYSE Arca</v>
    <v>ARCX</v>
    <v>2.9999999999999997E-4</v>
    <v>26.06</v>
    <v>ETF</v>
    <v>45824.877388089844</v>
    <v>10108</v>
    <v>25.795000000000002</v>
    <v>11234319347.549999</v>
    <v>SPDR Ptf LT Treasury</v>
    <v>25.96</v>
    <v>26.02</v>
    <v>25.81</v>
    <v>25.96</v>
    <v>SPTL</v>
    <v>SPDR Ptf LT Treasury (ARCX:SPTL)</v>
    <v>5011666</v>
    <v>5626064</v>
  </rv>
  <rv s="2">
    <v>10109</v>
  </rv>
  <rv s="3">
    <v>https://www.bing.com/financeapi/forcetrigger?t=a23ebh&amp;q=ARCX%3aSPLG&amp;form=skydnc</v>
    <v>Learn more on Bing</v>
  </rv>
  <rv s="17">
    <v>en-US</v>
    <v>a23ebh</v>
    <v>268435456</v>
    <v>1</v>
    <v>Powered by Refinitiv</v>
    <v>38</v>
    <v>SPDR Ptf S&amp;P 500 (ARCX:SPLG)</v>
    <v>34</v>
    <v>39</v>
    <v>Finance</v>
    <v>35</v>
    <v>72.14</v>
    <v>56.669899999999998</v>
    <v>0.99950000000000006</v>
    <v>0.69</v>
    <v>-1.9750000000000002E-3</v>
    <v>9.8259999999999997E-3</v>
    <v>-0.14000000000000001</v>
    <v>USD</v>
    <v>NYSE Arca</v>
    <v>ARCX</v>
    <v>2.0000000000000001E-4</v>
    <v>71.099999999999994</v>
    <v>ETF</v>
    <v>45824.942251782035</v>
    <v>10111</v>
    <v>70.62</v>
    <v>67522819728.129997</v>
    <v>SPDR Ptf S&amp;P 500</v>
    <v>70.62</v>
    <v>70.22</v>
    <v>70.91</v>
    <v>70.760000000000005</v>
    <v>SPLG</v>
    <v>SPDR Ptf S&amp;P 500 (ARCX:SPLG)</v>
    <v>11321381</v>
    <v>8418228</v>
  </rv>
  <rv s="2">
    <v>10112</v>
  </rv>
  <rv s="3">
    <v>https://www.bing.com/financeapi/forcetrigger?t=bpfvkr&amp;q=BATS%3aBBUS&amp;form=skydnc</v>
    <v>Learn more on Bing</v>
  </rv>
  <rv s="17">
    <v>en-US</v>
    <v>bpfvkr</v>
    <v>268435456</v>
    <v>1</v>
    <v>Powered by Refinitiv</v>
    <v>38</v>
    <v>JPMorgan:BB US Equity (BATS:BBUS)</v>
    <v>34</v>
    <v>39</v>
    <v>Finance</v>
    <v>17</v>
    <v>111.04</v>
    <v>86.94</v>
    <v>1.0077</v>
    <v>1.05</v>
    <v>0</v>
    <v>9.7169999999999999E-3</v>
    <v>0</v>
    <v>USD</v>
    <v>CBOE BZX Exchange</v>
    <v>BATS</v>
    <v>2.0000000000000001E-4</v>
    <v>109.44240000000001</v>
    <v>ETF</v>
    <v>45824.840286064064</v>
    <v>10114</v>
    <v>108.76</v>
    <v>4685207467.7399998</v>
    <v>JPMorgan:BB US Equity</v>
    <v>108.76</v>
    <v>108.06</v>
    <v>109.11</v>
    <v>109.11</v>
    <v>BBUS</v>
    <v>JPMorgan:BB US Equity (BATS:BBUS)</v>
    <v>184350</v>
    <v>172149</v>
  </rv>
  <rv s="2">
    <v>10115</v>
  </rv>
  <rv s="3">
    <v>https://www.bing.com/financeapi/forcetrigger?t=c4s4gh&amp;q=ARCX%3aGAST&amp;form=skydnc</v>
    <v>Learn more on Bing</v>
  </rv>
  <rv s="17">
    <v>en-US</v>
    <v>c4s4gh</v>
    <v>268435456</v>
    <v>1</v>
    <v>Powered by Refinitiv</v>
    <v>38</v>
    <v>Gabelli:Automation (ARCX:GAST)</v>
    <v>34</v>
    <v>39</v>
    <v>Finance</v>
    <v>25</v>
    <v>29.0974</v>
    <v>22.685400000000001</v>
    <v>0.8095</v>
    <v>0.24809999999999999</v>
    <v>3.9829999999999996E-3</v>
    <v>8.7749999999999998E-3</v>
    <v>0.11360000000000001</v>
    <v>USD</v>
    <v>NYSE Arca</v>
    <v>ARCX</v>
    <v>0</v>
    <v>28.64</v>
    <v>ETF</v>
    <v>45824.84027780078</v>
    <v>10117</v>
    <v>28.5214</v>
    <v>5485577.79</v>
    <v>Gabelli:Automation</v>
    <v>28.64</v>
    <v>28.273299999999999</v>
    <v>28.5214</v>
    <v>28.635000000000002</v>
    <v>GAST</v>
    <v>Gabelli:Automation (ARCX:GAST)</v>
    <v>408</v>
    <v>22</v>
  </rv>
  <rv s="2">
    <v>10118</v>
  </rv>
  <rv s="3">
    <v>https://www.bing.com/financeapi/forcetrigger?t=bxl37w&amp;q=ARCX%3aLOPP&amp;form=skydnc</v>
    <v>Learn more on Bing</v>
  </rv>
  <rv s="17">
    <v>en-US</v>
    <v>bxl37w</v>
    <v>268435456</v>
    <v>1</v>
    <v>Powered by Refinitiv</v>
    <v>38</v>
    <v>Gabelli:Love Our P&amp;P (ARCX:LOPP)</v>
    <v>34</v>
    <v>39</v>
    <v>Finance</v>
    <v>25</v>
    <v>30.161200000000001</v>
    <v>22.035</v>
    <v>0.8861</v>
    <v>0.35809999999999997</v>
    <v>2.9019E-2</v>
    <v>1.2457000000000001E-2</v>
    <v>0.84460000000000002</v>
    <v>USD</v>
    <v>NYSE Arca</v>
    <v>ARCX</v>
    <v>0</v>
    <v>29.105399999999999</v>
    <v>ETF</v>
    <v>45824.917409409376</v>
    <v>10120</v>
    <v>29.105399999999999</v>
    <v>10169360.1</v>
    <v>Gabelli:Love Our P&amp;P</v>
    <v>29.105399999999999</v>
    <v>28.747299999999999</v>
    <v>29.105399999999999</v>
    <v>29.95</v>
    <v>LOPP</v>
    <v>Gabelli:Love Our P&amp;P (ARCX:LOPP)</v>
    <v>23</v>
    <v>170</v>
  </rv>
  <rv s="2">
    <v>10121</v>
  </rv>
  <rv s="16">
    <v>en-US</v>
    <v>cau7ec</v>
    <v>268435456</v>
    <v>1</v>
    <v>Powered by Refinitiv</v>
    <v>36</v>
    <v>Amplify Cash Flow Dv Ldr (XNAS:COWS)</v>
    <v>24</v>
    <v>37</v>
    <v>Finance</v>
    <v>25</v>
    <v>32.26</v>
    <v>23.529900000000001</v>
    <v>0.25</v>
    <v>0</v>
    <v>8.6719999999999992E-3</v>
    <v>0</v>
    <v>USD</v>
    <v>Nasdaq Stock Market</v>
    <v>XNAS</v>
    <v>0</v>
    <v>29.11</v>
    <v>ETF</v>
    <v>45824.843750103908</v>
    <v>29.01</v>
    <v>20264199.41</v>
    <v>Amplify Cash Flow Dv Ldr</v>
    <v>29.01</v>
    <v>28.83</v>
    <v>29.08</v>
    <v>29.08</v>
    <v>COWS</v>
    <v>Amplify Cash Flow Dv Ldr (XNAS:COWS)</v>
    <v>2178</v>
    <v>4497</v>
  </rv>
  <rv s="2">
    <v>10123</v>
  </rv>
  <rv s="3">
    <v>https://www.bing.com/financeapi/forcetrigger?t=buei8m&amp;q=ARCX%3aBKAG&amp;form=skydnc</v>
    <v>Learn more on Bing</v>
  </rv>
  <rv s="17">
    <v>en-US</v>
    <v>buei8m</v>
    <v>268435456</v>
    <v>1</v>
    <v>Powered by Refinitiv</v>
    <v>38</v>
    <v>BNYM ETF:Core Bond (ARCX:BKAG)</v>
    <v>34</v>
    <v>39</v>
    <v>Finance</v>
    <v>25</v>
    <v>43.51</v>
    <v>40.74</v>
    <v>1</v>
    <v>-0.09</v>
    <v>0</v>
    <v>-2.16E-3</v>
    <v>0</v>
    <v>USD</v>
    <v>NYSE Arca</v>
    <v>ARCX</v>
    <v>0</v>
    <v>41.7</v>
    <v>ETF</v>
    <v>45824.84027780078</v>
    <v>10125</v>
    <v>41.554200000000002</v>
    <v>1916866371.25</v>
    <v>BNYM ETF:Core Bond</v>
    <v>41.64</v>
    <v>41.66</v>
    <v>41.57</v>
    <v>41.57</v>
    <v>BKAG</v>
    <v>BNYM ETF:Core Bond (ARCX:BKAG)</v>
    <v>128128</v>
    <v>206834</v>
  </rv>
  <rv s="2">
    <v>10126</v>
  </rv>
  <rv s="3">
    <v>https://www.bing.com/financeapi/forcetrigger?t=buaa8m&amp;q=ARCX%3aBKLC&amp;form=skydnc</v>
    <v>Learn more on Bing</v>
  </rv>
  <rv s="17">
    <v>en-US</v>
    <v>buaa8m</v>
    <v>268435456</v>
    <v>1</v>
    <v>Powered by Refinitiv</v>
    <v>38</v>
    <v>BNYM ETF:US LC Core Eqty (ARCX:BKLC)</v>
    <v>34</v>
    <v>39</v>
    <v>Finance</v>
    <v>25</v>
    <v>117.5</v>
    <v>91.9</v>
    <v>0.99780000000000002</v>
    <v>1.1000000000000001</v>
    <v>0</v>
    <v>9.613E-3</v>
    <v>0</v>
    <v>USD</v>
    <v>NYSE Arca</v>
    <v>ARCX</v>
    <v>0</v>
    <v>115.81</v>
    <v>ETF</v>
    <v>45824.84027780078</v>
    <v>10128</v>
    <v>115.07</v>
    <v>3355528432.5</v>
    <v>BNYM ETF:US LC Core Eqty</v>
    <v>115.07</v>
    <v>114.43</v>
    <v>115.53</v>
    <v>115.53</v>
    <v>BKLC</v>
    <v>BNYM ETF:US LC Core Eqty (ARCX:BKLC)</v>
    <v>83813</v>
    <v>393129</v>
  </rv>
  <rv s="2">
    <v>10129</v>
  </rv>
  <rv s="3">
    <v>https://www.bing.com/financeapi/forcetrigger?t=bpotpr&amp;q=ARCX%3aSFY&amp;form=skydnc</v>
    <v>Learn more on Bing</v>
  </rv>
  <rv s="17">
    <v>en-US</v>
    <v>bpotpr</v>
    <v>268435456</v>
    <v>1</v>
    <v>Powered by Refinitiv</v>
    <v>38</v>
    <v>Tidal:SoFi Select 500 (ARCX:SFY)</v>
    <v>34</v>
    <v>39</v>
    <v>Finance</v>
    <v>25</v>
    <v>115.21</v>
    <v>86.935400000000001</v>
    <v>1.0468</v>
    <v>1.29</v>
    <v>4.0160000000000005E-3</v>
    <v>1.1391E-2</v>
    <v>0.46</v>
    <v>USD</v>
    <v>NYSE Arca</v>
    <v>ARCX</v>
    <v>0</v>
    <v>114.92</v>
    <v>ETF</v>
    <v>45824.849947267969</v>
    <v>10131</v>
    <v>114.07</v>
    <v>478294376.01999998</v>
    <v>Tidal:SoFi Select 500</v>
    <v>114.07</v>
    <v>113.25</v>
    <v>114.54</v>
    <v>115</v>
    <v>SFY</v>
    <v>Tidal:SoFi Select 500 (ARCX:SFY)</v>
    <v>33294</v>
    <v>33147</v>
  </rv>
  <rv s="2">
    <v>10132</v>
  </rv>
  <rv s="16">
    <v>en-US</v>
    <v>c8i2ur</v>
    <v>268435456</v>
    <v>1</v>
    <v>Powered by Refinitiv</v>
    <v>36</v>
    <v>Gabelli:Commercial AD (ARCX:GCAD)</v>
    <v>24</v>
    <v>37</v>
    <v>Finance</v>
    <v>25</v>
    <v>43.21</v>
    <v>25</v>
    <v>-0.2356</v>
    <v>0</v>
    <v>-5.7809999999999997E-3</v>
    <v>0</v>
    <v>USD</v>
    <v>NYSE Arca</v>
    <v>ARCX</v>
    <v>0</v>
    <v>42.79</v>
    <v>ETF</v>
    <v>45824.84027780078</v>
    <v>40.49</v>
    <v>8408669.3300000001</v>
    <v>Gabelli:Commercial AD</v>
    <v>42.79</v>
    <v>40.752699999999997</v>
    <v>40.517099999999999</v>
    <v>40.517099999999999</v>
    <v>GCAD</v>
    <v>Gabelli:Commercial AD (ARCX:GCAD)</v>
    <v>4796</v>
    <v>1913</v>
  </rv>
  <rv s="2">
    <v>10134</v>
  </rv>
  <rv s="3">
    <v>https://www.bing.com/financeapi/forcetrigger?t=bpotsm&amp;q=ARCX%3aSFYX&amp;form=skydnc</v>
    <v>Learn more on Bing</v>
  </rv>
  <rv s="17">
    <v>en-US</v>
    <v>bpotsm</v>
    <v>268435456</v>
    <v>1</v>
    <v>Powered by Refinitiv</v>
    <v>38</v>
    <v>Tidal:SoFi Next 500 (ARCX:SFYX)</v>
    <v>34</v>
    <v>39</v>
    <v>Finance</v>
    <v>25</v>
    <v>15.89</v>
    <v>11.57</v>
    <v>1.0373000000000001</v>
    <v>0.15870000000000001</v>
    <v>2.0567999999999999E-2</v>
    <v>1.0952E-2</v>
    <v>0.30130000000000001</v>
    <v>USD</v>
    <v>NYSE Arca</v>
    <v>ARCX</v>
    <v>0</v>
    <v>14.68</v>
    <v>ETF</v>
    <v>45824.87890241875</v>
    <v>10136</v>
    <v>14.58</v>
    <v>24334333.32</v>
    <v>Tidal:SoFi Next 500</v>
    <v>14.58</v>
    <v>14.49</v>
    <v>14.6487</v>
    <v>14.95</v>
    <v>SFYX</v>
    <v>Tidal:SoFi Next 500 (ARCX:SFYX)</v>
    <v>4716</v>
    <v>10157</v>
  </rv>
  <rv s="2">
    <v>10137</v>
  </rv>
  <rv s="16">
    <v>en-US</v>
    <v>ce8irw</v>
    <v>268435456</v>
    <v>1</v>
    <v>Powered by Refinitiv</v>
    <v>36</v>
    <v>VanEck Ethereum (BATS:ETHV)</v>
    <v>24</v>
    <v>37</v>
    <v>Finance</v>
    <v>17</v>
    <v>60.29</v>
    <v>21.29</v>
    <v>2</v>
    <v>-7.9450000000000007E-3</v>
    <v>5.4024999999999997E-2</v>
    <v>-0.31</v>
    <v>USD</v>
    <v>CBOE BZX Exchange</v>
    <v>BATS</v>
    <v>0</v>
    <v>39.15</v>
    <v>ETF</v>
    <v>45824.908028517966</v>
    <v>38.299999999999997</v>
    <v>120841111.26000001</v>
    <v>VanEck Ethereum</v>
    <v>38.31</v>
    <v>37.020000000000003</v>
    <v>39.020000000000003</v>
    <v>38.71</v>
    <v>ETHV</v>
    <v>VanEck Ethereum (BATS:ETHV)</v>
    <v>30660</v>
    <v>54793</v>
  </rv>
  <rv s="2">
    <v>10139</v>
  </rv>
  <rv s="16">
    <v>en-US</v>
    <v>ce7s2w</v>
    <v>268435456</v>
    <v>1</v>
    <v>Powered by Refinitiv</v>
    <v>36</v>
    <v>Grayscale Ethereum Mini (ARCX:ETH)</v>
    <v>24</v>
    <v>37</v>
    <v>Finance</v>
    <v>35</v>
    <v>38.774999999999999</v>
    <v>13.685</v>
    <v>1.27</v>
    <v>-7.1770000000000002E-3</v>
    <v>5.3316999999999996E-2</v>
    <v>-0.18</v>
    <v>USD</v>
    <v>NYSE Arca</v>
    <v>ARCX</v>
    <v>0</v>
    <v>25.18</v>
    <v>ETF</v>
    <v>45824.939325774998</v>
    <v>24.6</v>
    <v>1293546324.3699999</v>
    <v>Grayscale Ethereum Mini</v>
    <v>24.63</v>
    <v>23.82</v>
    <v>25.09</v>
    <v>24.9</v>
    <v>ETH</v>
    <v>Grayscale Ethereum Mini (ARCX:ETH)</v>
    <v>1589486</v>
    <v>2228949</v>
  </rv>
  <rv s="2">
    <v>10141</v>
  </rv>
  <rv s="3">
    <v>https://www.bing.com/financeapi/forcetrigger?t=a8xd3m&amp;q=Blackstone+Alternative+Multi-Strategy+Fund%3bD&amp;form=skydnc</v>
    <v>Learn more on Bing</v>
  </rv>
  <rv s="25">
    <v>en-US</v>
    <v>a8xd3m</v>
    <v>268435456</v>
    <v>1</v>
    <v>Powered by Refinitiv</v>
    <v>53</v>
    <v>Blackstone Alternative Multi-Strategy Fund;D</v>
    <v>54</v>
    <v>55</v>
    <v>Finance</v>
    <v>56</v>
    <v>-0.01</v>
    <v>-9.2170000000000001E-4</v>
    <v>US</v>
    <v>USD</v>
    <v>5.4800000000000001E-2</v>
    <v>Mutual Fund</v>
    <v>45824.93954861111</v>
    <v>45824.462225404684</v>
    <v>10143</v>
    <v>Blackstone Alternative Multi-Strategy Fund;D</v>
    <v>2630842633.3099999</v>
    <v>10.85</v>
    <v>10.84</v>
    <v>1.9672000000000001</v>
    <v>1.4018999999999998E-2</v>
    <v>9.2250000000000003E-4</v>
    <v>4.9394999999999994E-2</v>
    <v>1.687E-2</v>
    <v>5.2949999999999997E-2</v>
    <v>4.8912000000000004E-2</v>
    <v>1.7824E-2</v>
    <v>BXMDX</v>
    <v>Blackstone Alternative Multi-Strategy Fund;D</v>
  </rv>
  <rv s="2">
    <v>10144</v>
  </rv>
  <rv s="3">
    <v>https://www.bing.com/financeapi/forcetrigger?t=a1uxf2&amp;q=XNYS%3aHTGC&amp;form=skydnc</v>
    <v>Learn more on Bing</v>
  </rv>
  <rv s="5">
    <v>en-US</v>
    <v>a1uxf2</v>
    <v>268435456</v>
    <v>1</v>
    <v>Powered by Refinitiv</v>
    <v>7</v>
    <v>HERCULES CAPITAL, INC. (XNYS:HTGC)</v>
    <v>6</v>
    <v>57</v>
    <v>Finance</v>
    <v>4</v>
    <v>22.04</v>
    <v>15.65</v>
    <v>0.85719999999999996</v>
    <v>-0.11</v>
    <v>0</v>
    <v>-6.1180000000000002E-3</v>
    <v>0</v>
    <v>USD</v>
    <v>Hercules Capital, Inc. is a specialty finance company. The Company is focused on providing financing solutions to venture capital-backed and institutional-backed companies in a variety of technology and life sciences industries. It is structured as an internally managed, non-diversified, closed-end investment company. Its business objectives are to increase its net income, net investment income, and net asset value, through its investments in primarily structured debt or senior secured debt instruments of venture capital-backed and institutional-backed companies across a variety of technology-related industries at attractive yields. It invests in a range of companies active in the technology industry sub-sectors characterized by products or services that require advanced technologies, including computer software and hardware, networking systems, semiconductors, telecommunications equipment and media, semiconductor capital equipment, information technology infrastructure and others.</v>
    <v>100</v>
    <v>New York Stock Exchange</v>
    <v>XNYS</v>
    <v>XNYS</v>
    <v>1 NORTH B STREET, SUITE 2000, SAN MATEO, CA, 94401 US</v>
    <v>18.21</v>
    <v>Investment Banking &amp; Investment Services</v>
    <v>Stock</v>
    <v>45824.855307418751</v>
    <v>10146</v>
    <v>17.833500000000001</v>
    <v>3134864407</v>
    <v>HERCULES CAPITAL, INC.</v>
    <v>HERCULES CAPITAL, INC.</v>
    <v>18.12</v>
    <v>13.425000000000001</v>
    <v>17.98</v>
    <v>17.87</v>
    <v>17.87</v>
    <v>175426100</v>
    <v>HTGC</v>
    <v>HERCULES CAPITAL, INC. (XNYS:HTGC)</v>
    <v>856414</v>
    <v>1358314</v>
    <v>2003</v>
  </rv>
  <rv s="2">
    <v>10147</v>
  </rv>
  <rv s="3">
    <v>https://www.bing.com/financeapi/forcetrigger?t=ao7b9c&amp;q=XLON%3aCOFF&amp;form=skydnc</v>
    <v>Learn more on Bing</v>
  </rv>
  <rv s="26">
    <v>en-US</v>
    <v>ao7b9c</v>
    <v>268435456</v>
    <v>1</v>
    <v>Powered by Refinitiv</v>
    <v>58</v>
    <v>WT Coffee (XLON:COFF)</v>
    <v>34</v>
    <v>59</v>
    <v>Finance</v>
    <v>60</v>
    <v>74.900000000000006</v>
    <v>35.85</v>
    <v>0.91239999999999999</v>
    <v>-0.505</v>
    <v>-8.1770000000000002E-3</v>
    <v>USD</v>
    <v>London Stock Exchange</v>
    <v>XLON</v>
    <v>9.8999999999999991E-3</v>
    <v>62.53</v>
    <v>ETF</v>
    <v>45824.645572025001</v>
    <v>10149</v>
    <v>61.05</v>
    <v>39476584.229999997</v>
    <v>WT Coffee</v>
    <v>62.53</v>
    <v>61.76</v>
    <v>61.255000000000003</v>
    <v>COFF</v>
    <v>WT Coffee (XLON:COFF)</v>
    <v>3177</v>
  </rv>
  <rv s="2">
    <v>10150</v>
  </rv>
  <rv s="3">
    <v>https://www.bing.com/financeapi/forcetrigger?t=amx9dm&amp;q=XSTO%3aSENS&amp;form=skydnc</v>
    <v>Learn more on Bing</v>
  </rv>
  <rv s="4">
    <v>en-US</v>
    <v>amx9dm</v>
    <v>268435456</v>
    <v>1</v>
    <v>Powered by Refinitiv</v>
    <v>5</v>
    <v>Sensys Gatso Group AB (XSTO:SGG)</v>
    <v>6</v>
    <v>61</v>
    <v>Finance</v>
    <v>62</v>
    <v>88</v>
    <v>0.78</v>
    <v>0.5625</v>
    <v>1.2</v>
    <v>0</v>
    <v>2.8235E-2</v>
    <v>0</v>
    <v>SEK</v>
    <v>Sensys Gatso Group AB, formerly Sensys Traffic AB, is a Sweden-based company that develops, markets and sells traffic safety and traffic informatics systems to police authorities, highway authorities and private concessionaires worldwide. The systems are primarily used for recording speed and red-light violations. The Company’s main product is Multi-Target Tracking Radar (RS242), which enables measurement of each vehicle’s location and speed irrespective of environmental and traffic conditions. It can be used for purposes, such as speed enforcement, red-light enforcement, traffic counting, and pantograph monitoring. Sensys Gatso Group AB also offers systems for mobile traffic enforcement, red-light enforcement, speed safety and pantograph monitoring. As of December 31, 2013, the Company had one wholly owned subsidiary, SENSYS International AB.</v>
    <v>306</v>
    <v>NASDAQ Stockholm</v>
    <v>XSTO</v>
    <v>XSTO</v>
    <v>Vasavagen 3c, JONKOPING, JONKOPINGS, 554 54 SE</v>
    <v>43.8</v>
    <v>Communications &amp; Networking</v>
    <v>Stock</v>
    <v>45824.666666666664</v>
    <v>10152</v>
    <v>40.9</v>
    <v>490040200</v>
    <v>Sensys Gatso Group AB</v>
    <v>Sensys Gatso Group AB</v>
    <v>42.1</v>
    <v>42.5</v>
    <v>43.7</v>
    <v>43.7</v>
    <v>11530360</v>
    <v>SGG</v>
    <v>Sensys Gatso Group AB (XSTO:SGG)</v>
    <v>10164</v>
    <v>4970</v>
    <v>1982</v>
  </rv>
  <rv s="2">
    <v>10153</v>
  </rv>
  <rv s="3">
    <v>https://www.bing.com/financeapi/forcetrigger?t=aaxkyc&amp;q=XTSE%3aCOW&amp;form=skydnc</v>
    <v>Learn more on Bing</v>
  </rv>
  <rv s="26">
    <v>en-US</v>
    <v>aaxkyc</v>
    <v>268435456</v>
    <v>1</v>
    <v>Powered by Refinitiv</v>
    <v>58</v>
    <v>iShares Global Agri Idx ETF (XTSE:COW)</v>
    <v>34</v>
    <v>63</v>
    <v>Finance</v>
    <v>64</v>
    <v>69.48</v>
    <v>58</v>
    <v>1.0923</v>
    <v>1.06</v>
    <v>1.5708E-2</v>
    <v>CAD</v>
    <v>Toronto Stock Exchange</v>
    <v>XTSE</v>
    <v>7.0999999999999995E-3</v>
    <v>68.58</v>
    <v>ETF</v>
    <v>45824.8278587963</v>
    <v>10155</v>
    <v>68</v>
    <v>256339352.28999999</v>
    <v>iShares Global Agri Idx ETF</v>
    <v>68</v>
    <v>67.48</v>
    <v>68.540000000000006</v>
    <v>COW</v>
    <v>iShares Global Agri Idx ETF (XTSE:COW)</v>
    <v>2889</v>
  </rv>
  <rv s="2">
    <v>10156</v>
  </rv>
  <rv s="3">
    <v>https://www.bing.com/financeapi/forcetrigger?t=aa87sm&amp;q=XASX%3aNHF&amp;form=skydnc</v>
    <v>Learn more on Bing</v>
  </rv>
  <rv s="12">
    <v>en-US</v>
    <v>aa87sm</v>
    <v>268435456</v>
    <v>1</v>
    <v>Powered by Refinitiv</v>
    <v>27</v>
    <v>NIB HOLDINGS LTD (XASX:NHF)</v>
    <v>6</v>
    <v>65</v>
    <v>Finance</v>
    <v>64</v>
    <v>7.6</v>
    <v>5.36</v>
    <v>0.55159999999999998</v>
    <v>-0.06</v>
    <v>-9.1459999999999996E-3</v>
    <v>AUD</v>
    <v>nib Holdings Limited is an Australia-based provider of health and medical insurance. The Company’s segments include Australian Residents Health Insurance, New Zealand Insurance, International (Inbound) Health Insurance, nib Travel and nib Thrive. The Australian Residents Health Insurance segment offers products within the Australian private health insurance industry, including the Australian Payer to Partner (P2P) product offering and commission from other insurance products. Its New Zealand Insurance segment offers products within the New Zealand private health and life insurance industry, and commission from other insurance products. Its International (Inbound) Health Insurance segment offers health insurance products for international students and workers. Its nib Travel segment is engaged in the distribution of travel insurance products. Through its nib Thrive segment, the Company’s offering as a Plan Manager under the National Disability Insurance Scheme (NDIS).</v>
    <v>1500</v>
    <v>Australian Securities Exchange</v>
    <v>XASX</v>
    <v>XASX</v>
    <v>22 Honeysuckle Dr, NEWCASTLE, NEW SOUTH WALES, 2300 AU</v>
    <v>6.58</v>
    <v>Insurance</v>
    <v>Stock</v>
    <v>45824.375011574077</v>
    <v>10158</v>
    <v>6.49</v>
    <v>3194832000</v>
    <v>NIB HOLDINGS LTD</v>
    <v>NIB HOLDINGS LTD</v>
    <v>6.57</v>
    <v>19.440000000000001</v>
    <v>6.56</v>
    <v>6.5</v>
    <v>487017000</v>
    <v>NHF</v>
    <v>NIB HOLDINGS LTD (XASX:NHF)</v>
    <v>1021949</v>
    <v>1145340</v>
    <v>2007</v>
  </rv>
  <rv s="2">
    <v>10159</v>
  </rv>
  <rv s="3">
    <v>https://www.bing.com/financeapi/forcetrigger?t=aje2zr&amp;q=XMIL%3aALUM&amp;form=skydnc</v>
    <v>Learn more on Bing</v>
  </rv>
  <rv s="27">
    <v>en-US</v>
    <v>aje2zr</v>
    <v>268435456</v>
    <v>1</v>
    <v>Powered by Refinitiv</v>
    <v>66</v>
    <v>WT Aluminium (XMIL:ALUM)</v>
    <v>34</v>
    <v>67</v>
    <v>Finance</v>
    <v>68</v>
    <v>3.41</v>
    <v>2.64</v>
    <v>3.0000000000000001E-3</v>
    <v>1.067E-3</v>
    <v>EUR</v>
    <v>Borsa Italiana</v>
    <v>XMIL</v>
    <v>9.8999999999999991E-3</v>
    <v>2.8155000000000001</v>
    <v>ETF</v>
    <v>45824.666666666664</v>
    <v>10161</v>
    <v>2.8115000000000001</v>
    <v>27242750.609999999</v>
    <v>WT Aluminium</v>
    <v>2.8130000000000002</v>
    <v>2.8125</v>
    <v>2.8155000000000001</v>
    <v>ALUM</v>
    <v>WT Aluminium (XMIL:ALUM)</v>
    <v>6500</v>
  </rv>
  <rv s="2">
    <v>10162</v>
  </rv>
  <rv s="3">
    <v>https://www.bing.com/financeapi/forcetrigger?t=aoef2w&amp;q=XLON%3aTINM&amp;form=skydnc</v>
    <v>Learn more on Bing</v>
  </rv>
  <rv s="28">
    <v>en-US</v>
    <v>aoef2w</v>
    <v>268435456</v>
    <v>1</v>
    <v>Powered by Refinitiv</v>
    <v>69</v>
    <v>WT Tin (XLON:TINM)</v>
    <v>34</v>
    <v>70</v>
    <v>Finance</v>
    <v>60</v>
    <v>86.97</v>
    <v>61.04</v>
    <v>1.4544999999999999</v>
    <v>-0.31</v>
    <v>-4.1970000000000002E-3</v>
    <v>USD</v>
    <v>London Stock Exchange</v>
    <v>XLON</v>
    <v>9.8999999999999991E-3</v>
    <v>ETF</v>
    <v>45824.514066099218</v>
    <v>10164</v>
    <v>4083490.22</v>
    <v>WT Tin</v>
    <v>73.87</v>
    <v>73.56</v>
    <v>TINM</v>
    <v>WT Tin (XLON:TINM)</v>
    <v>1</v>
  </rv>
  <rv s="2">
    <v>10165</v>
  </rv>
  <rv s="3">
    <v>https://www.bing.com/financeapi/forcetrigger?t=bkhdoc&amp;q=XIDX%3aNICK&amp;form=skydnc</v>
    <v>Learn more on Bing</v>
  </rv>
  <rv s="29">
    <v>en-US</v>
    <v>bkhdoc</v>
    <v>268435456</v>
    <v>1</v>
    <v>Powered by Refinitiv</v>
    <v>71</v>
    <v>PT CHARNIC CAPITAL TBK (XIDX:NICK)</v>
    <v>6</v>
    <v>72</v>
    <v>Finance</v>
    <v>29</v>
    <v>1200</v>
    <v>270</v>
    <v>-0.13200000000000001</v>
    <v>15</v>
    <v>1.4218E-2</v>
    <v>IDR</v>
    <v>PT Charnic Capital Tbk is an Indonesia-based investment holding company. The Company's business activities include holding company activities, investment consulting and futures trading activities as well as self-owned or leased real estate. The Company's segments include Rental building and Trading securities. Its portfolio consists of prime properties and stakes in various listed and non-listed companies. The Company's properties portfolio consists of primarily office properties located in Jakarta Sudirman Central Business District. The Company’s subsidiary, PT Charnic Land Investment, is a property investment holding company, which owns and leases out its property's portfolio.</v>
    <v>9</v>
    <v>Indonesia Stock Exchange</v>
    <v>XIDX</v>
    <v>XIDX</v>
    <v>Sudirman Tower Fl. 8 Jln. Gen. Sudirman Kav. 60, JAKARTA, DKI JAKARTA, 12190 ID</v>
    <v>1090</v>
    <v>Investment Banking &amp; Investment Services</v>
    <v>Stock</v>
    <v>45824.385416666664</v>
    <v>10167</v>
    <v>1055</v>
    <v>686963300000</v>
    <v>PT CHARNIC CAPITAL TBK</v>
    <v>PT CHARNIC CAPITAL TBK</v>
    <v>1055</v>
    <v>1055</v>
    <v>1070</v>
    <v>651150000</v>
    <v>NICK</v>
    <v>PT CHARNIC CAPITAL TBK (XIDX:NICK)</v>
    <v>13700</v>
    <v>23301.960800000001</v>
  </rv>
  <rv s="2">
    <v>10168</v>
  </rv>
  <rv s="3">
    <v>https://www.bing.com/financeapi/forcetrigger?t=appnoc&amp;q=JJC+FI+Multimercado+Credito+Privado&amp;form=skydnc</v>
    <v>Learn more on Bing</v>
  </rv>
  <rv s="30">
    <v>en-US</v>
    <v>appnoc</v>
    <v>268435456</v>
    <v>1</v>
    <v>Powered by Refinitiv</v>
    <v>73</v>
    <v>JJC FI Multimercado Credito Privado</v>
    <v>54</v>
    <v>74</v>
    <v>Finance</v>
    <v>56</v>
    <v>1.1460000000000001E-3</v>
    <v>7.7270000000000008E-4</v>
    <v>BR</v>
    <v>BRL</v>
    <v>Mutual Fund</v>
    <v>45820</v>
    <v>45824.463664069532</v>
    <v>10170</v>
    <v>JJC FI Multimercado Credito Privado</v>
    <v>14021411.810000001</v>
    <v>1.4837</v>
    <v>1.4847999999999999</v>
    <v>2.3325999999999998</v>
    <v>9.4610000000000007E-3</v>
    <v>1.191E-3</v>
    <v>9.890800000000001E-2</v>
    <v>3.6743999999999999E-2</v>
    <v>9.5599000000000003E-2</v>
    <v>4.4574999999999997E-2</v>
    <v>5.9465000000000004E-2</v>
    <v>26.794.612/0001-97</v>
    <v>JJC FI Multimercado Credito Privado</v>
  </rv>
  <rv s="2">
    <v>10171</v>
  </rv>
  <rv s="3">
    <v>https://www.bing.com/financeapi/forcetrigger?t=a1qrgh&amp;q=ARCX%3aDBC&amp;form=skydnc</v>
    <v>Learn more on Bing</v>
  </rv>
  <rv s="17">
    <v>en-US</v>
    <v>a1qrgh</v>
    <v>268435456</v>
    <v>1</v>
    <v>Powered by Refinitiv</v>
    <v>38</v>
    <v>Invesco DB Cm Idx (ARCX:DBC)</v>
    <v>34</v>
    <v>39</v>
    <v>Finance</v>
    <v>35</v>
    <v>23.895</v>
    <v>19.8443</v>
    <v>0.47470000000000001</v>
    <v>-0.06</v>
    <v>-8.8500000000000002E-3</v>
    <v>-2.6490000000000003E-3</v>
    <v>-0.2</v>
    <v>USD</v>
    <v>NYSE Arca</v>
    <v>ARCX</v>
    <v>8.3999999999999995E-3</v>
    <v>22.669699999999999</v>
    <v>ETF</v>
    <v>45824.933641249998</v>
    <v>10173</v>
    <v>22.24</v>
    <v>1132687753.8099999</v>
    <v>Invesco DB Cm Idx</v>
    <v>22.6</v>
    <v>22.65</v>
    <v>22.59</v>
    <v>22.4</v>
    <v>DBC</v>
    <v>Invesco DB Cm Idx (ARCX:DBC)</v>
    <v>2230926</v>
    <v>701175</v>
  </rv>
  <rv s="2">
    <v>10174</v>
  </rv>
  <rv s="3">
    <v>https://www.bing.com/financeapi/forcetrigger?t=a7pcjc&amp;q=Vanguard+Emerging+Markets+Select+Stock%3bInvestor&amp;form=skydnc</v>
    <v>Learn more on Bing</v>
  </rv>
  <rv s="25">
    <v>en-US</v>
    <v>a7pcjc</v>
    <v>268435456</v>
    <v>1</v>
    <v>Powered by Refinitiv</v>
    <v>53</v>
    <v>Vanguard Emerging Markets Select Stock;Investor</v>
    <v>54</v>
    <v>55</v>
    <v>Finance</v>
    <v>56</v>
    <v>0.26</v>
    <v>1.0928999999999999E-2</v>
    <v>US</v>
    <v>USD</v>
    <v>7.4999999999999997E-3</v>
    <v>Mutual Fund</v>
    <v>45824.934027777781</v>
    <v>45824.209062673435</v>
    <v>10176</v>
    <v>Vanguard Emerging Markets Select Stock;Investor</v>
    <v>800576212</v>
    <v>23.79</v>
    <v>24.05</v>
    <v>3.8877999999999999</v>
    <v>1.6232E-2</v>
    <v>2.1060000000000002E-3</v>
    <v>0.127635</v>
    <v>6.5382999999999997E-2</v>
    <v>9.4403000000000001E-2</v>
    <v>7.5480999999999993E-2</v>
    <v>0.12322900000000001</v>
    <v>VMMSX</v>
    <v>Vanguard Emerging Markets Select Stock;Investor</v>
  </rv>
  <rv s="2">
    <v>10177</v>
  </rv>
  <rv s="3">
    <v>https://www.bing.com/financeapi/forcetrigger?t=a23thw&amp;q=XNAS%3aSVVC&amp;form=skydnc</v>
    <v>Learn more on Bing</v>
  </rv>
  <rv s="31">
    <v>en-US</v>
    <v>a23thw</v>
    <v>268435456</v>
    <v>1</v>
    <v>Powered by Refinitiv</v>
    <v>75</v>
    <v>Firsthand Technology Val (OTCM:SVVC)</v>
    <v>34</v>
    <v>76</v>
    <v>Finance</v>
    <v>77</v>
    <v>0.13300000000000001</v>
    <v>3.78E-2</v>
    <v>3.3197000000000001</v>
    <v>-5.9800000000000001E-3</v>
    <v>-0.10313900000000001</v>
    <v>USD</v>
    <v>OTC Markets</v>
    <v>OTCM</v>
    <v>-7.2099999999999997E-2</v>
    <v>5.1999999999999998E-2</v>
    <v>ETF</v>
    <v>45822.006944444445</v>
    <v>10179</v>
    <v>5.1999999999999998E-2</v>
    <v>248900000</v>
    <v>Firsthand Technology Val</v>
    <v>5.1999999999999998E-2</v>
    <v>5.7979999999999997E-2</v>
    <v>5.1999999999999998E-2</v>
    <v>5.9049999999999998E-2</v>
    <v>SVVC</v>
    <v>Firsthand Technology Val (OTCM:SVVC)</v>
    <v>142</v>
    <v>64723</v>
  </rv>
  <rv s="2">
    <v>10180</v>
  </rv>
  <rv s="16">
    <v>en-US</v>
    <v>cgi377</v>
    <v>268435456</v>
    <v>1</v>
    <v>Powered by Refinitiv</v>
    <v>36</v>
    <v>Glbl X S&amp;P500 US ML T50 (ARCX:FLAG)</v>
    <v>24</v>
    <v>37</v>
    <v>Finance</v>
    <v>25</v>
    <v>26.3</v>
    <v>23.89</v>
    <v>2.3099999999999999E-2</v>
    <v>2.2729999999999998E-3</v>
    <v>8.8309999999999994E-4</v>
    <v>5.9499999999999997E-2</v>
    <v>USD</v>
    <v>NYSE Arca</v>
    <v>ARCX</v>
    <v>2.8999999999999998E-3</v>
    <v>26.180499999999999</v>
    <v>ETF</v>
    <v>45824.840277789066</v>
    <v>26.15</v>
    <v>2578398.86</v>
    <v>Glbl X S&amp;P500 US ML T50</v>
    <v>26.16</v>
    <v>26.157399999999999</v>
    <v>26.180499999999999</v>
    <v>26.24</v>
    <v>FLAG</v>
    <v>Glbl X S&amp;P500 US ML T50 (ARCX:FLAG)</v>
    <v>2590</v>
    <v>530</v>
  </rv>
  <rv s="2">
    <v>10182</v>
  </rv>
  <rv s="3">
    <v>https://www.bing.com/financeapi/forcetrigger?t=bcuuu2&amp;q=Resource+Credit+Income+Fund%3bW&amp;form=skydnc</v>
    <v>Learn more on Bing</v>
  </rv>
  <rv s="25">
    <v>en-US</v>
    <v>bcuuu2</v>
    <v>268435456</v>
    <v>1</v>
    <v>Powered by Refinitiv</v>
    <v>53</v>
    <v>Resource Credit Income Fund;W</v>
    <v>54</v>
    <v>78</v>
    <v>Finance</v>
    <v>56</v>
    <v>0</v>
    <v>0</v>
    <v>US</v>
    <v>USD</v>
    <v>2.6000000000000002E-2</v>
    <v>Mutual Fund</v>
    <v>45821</v>
    <v>45822.842962065624</v>
    <v>10184</v>
    <v>Resource Credit Income Fund;W</v>
    <v>39891982.649999999</v>
    <v>9.24</v>
    <v>9.24</v>
    <v>0</v>
    <v>1.427E-2</v>
    <v>2.1689999999999999E-3</v>
    <v>1.4039999999999999E-2</v>
    <v>1.4800000000000001E-2</v>
    <v>2.9704000000000001E-2</v>
    <v>6.8074999999999997E-2</v>
    <v>3.9810000000000002E-3</v>
    <v>RCIWX</v>
    <v>Resource Credit Income Fund;W</v>
  </rv>
  <rv s="2">
    <v>10185</v>
  </rv>
  <rv s="3">
    <v>https://www.bing.com/financeapi/forcetrigger?t=a24kgh&amp;q=XNYS%3aTSLX&amp;form=skydnc</v>
    <v>Learn more on Bing</v>
  </rv>
  <rv s="32">
    <v>en-US</v>
    <v>a24kgh</v>
    <v>268435456</v>
    <v>1</v>
    <v>Powered by Refinitiv</v>
    <v>79</v>
    <v>SIXTH STREET SPECIALTY LENDING, INC. (XNYS:TSLX)</v>
    <v>6</v>
    <v>80</v>
    <v>Finance</v>
    <v>4</v>
    <v>23.75</v>
    <v>18.579999999999998</v>
    <v>0.87150000000000005</v>
    <v>-0.38</v>
    <v>0</v>
    <v>-1.6623000000000002E-2</v>
    <v>0</v>
    <v>USD</v>
    <v>Sixth Street Specialty Lending, Inc. is a specialty finance company focused on lending to middle-market companies. The Company seeks to generate current income primarily in United States domiciled middle-market companies through direct originations of senior secured loans and, to a lesser extent, originations of mezzanine loans and investments in corporate bonds, equity securities and other instruments. It invests in first-lien debt, second-lien debt, mezzanine and unsecured debt and equity and other investments. Its first-lien debt may include stand-alone first-lien loans; last out first-lien loans, which are loans that have a secondary priority behind super-senior first out first-lien loans; unitranche loans, which are loans that combine features of first-lien, second-lien and mezzanine debt, generally in a first-lien position, and secured corporate bonds with similar features to these categories of first-lien loans. It is managed by Sixth Street Specialty Lending Advisers, LLC.</v>
    <v>New York Stock Exchange</v>
    <v>XNYS</v>
    <v>XNYS</v>
    <v>2100 MCKINNEY AVENUE, SUITE 1500, DALLAS, TX, 75201 US</v>
    <v>23.14</v>
    <v>Collective Investments</v>
    <v>Stock</v>
    <v>45824.840277812502</v>
    <v>10187</v>
    <v>22.47</v>
    <v>2191249000</v>
    <v>SIXTH STREET SPECIALTY LENDING, INC.</v>
    <v>SIXTH STREET SPECIALTY LENDING, INC.</v>
    <v>22.98</v>
    <v>11.900499999999999</v>
    <v>22.86</v>
    <v>22.48</v>
    <v>22.48</v>
    <v>93964360</v>
    <v>TSLX</v>
    <v>SIXTH STREET SPECIALTY LENDING, INC. (XNYS:TSLX)</v>
    <v>457732</v>
    <v>444134</v>
    <v>2010</v>
  </rv>
  <rv s="2">
    <v>10188</v>
  </rv>
  <rv s="3">
    <v>https://www.bing.com/financeapi/forcetrigger?t=a1uayc&amp;q=XNAS%3aSSSS&amp;form=skydnc</v>
    <v>Learn more on Bing</v>
  </rv>
  <rv s="5">
    <v>en-US</v>
    <v>a1uayc</v>
    <v>268435456</v>
    <v>1</v>
    <v>Powered by Refinitiv</v>
    <v>7</v>
    <v>SURO CAPITAL CORP. (XNAS:SSSS)</v>
    <v>6</v>
    <v>57</v>
    <v>Finance</v>
    <v>4</v>
    <v>7.83</v>
    <v>3.52</v>
    <v>1.8076000000000001</v>
    <v>-0.01</v>
    <v>-4.0870000000000004E-3</v>
    <v>-1.361E-3</v>
    <v>-0.03</v>
    <v>USD</v>
    <v>SuRo Capital Corp. is an internally managed, non-diversified closed-end management investment company. The Company seeks to invest in high-growth, venture-backed private companies. It seeks to create a portfolio of high-growth emerging private companies, as well as to provide investors with access to such companies through its publicly traded common stock. The Company's investment objective is to maximize its portfolio’s total return, by seeking capital gains on its equity and equity-related investments, and to a lesser extent, income from debt investments. It acquires its investments through direct investments in prospective portfolio companies, secondary marketplaces for private companies, negotiations with selling stockholders, or through investment funds or special purpose vehicles. Its diverse portfolio encompasses high-growth sectors, including AI infrastructure, emerging consumer brands, and software solutions for both consumer and enterprise markets, among others.</v>
    <v>10</v>
    <v>Nasdaq Stock Market</v>
    <v>XNAS</v>
    <v>XNAS</v>
    <v>640 FIFTH AVENUE, 12TH FLOOR, NEW YORK, NY, 10019 US</v>
    <v>7.5598000000000001</v>
    <v>Investment Banking &amp; Investment Services</v>
    <v>Stock</v>
    <v>45824.840666585158</v>
    <v>10190</v>
    <v>7.31</v>
    <v>172870652</v>
    <v>SURO CAPITAL CORP.</v>
    <v>SURO CAPITAL CORP.</v>
    <v>7.45</v>
    <v>0</v>
    <v>7.35</v>
    <v>7.34</v>
    <v>7.31</v>
    <v>23551860</v>
    <v>SSSS</v>
    <v>SURO CAPITAL CORP. (XNAS:SSSS)</v>
    <v>102168</v>
    <v>292639</v>
    <v>2010</v>
  </rv>
  <rv s="2">
    <v>10191</v>
  </rv>
  <rv s="3">
    <v>https://www.bing.com/financeapi/forcetrigger?t=a24fsm&amp;q=XNYS%3aTPVG&amp;form=skydnc</v>
    <v>Learn more on Bing</v>
  </rv>
  <rv s="5">
    <v>en-US</v>
    <v>a24fsm</v>
    <v>268435456</v>
    <v>1</v>
    <v>Powered by Refinitiv</v>
    <v>7</v>
    <v>TRIPLEPOINT VENTURE GROWTH BDC CORP. (XNYS:TPVG)</v>
    <v>6</v>
    <v>57</v>
    <v>Finance</v>
    <v>4</v>
    <v>9.17</v>
    <v>5.53</v>
    <v>1.4769000000000001</v>
    <v>-0.25</v>
    <v>0</v>
    <v>-3.6179000000000003E-2</v>
    <v>0</v>
    <v>USD</v>
    <v>TriplePoint Venture Growth BDC Corp. is an externally managed, closed-end, non-diversified management investment company that operates as a business development company. It is focused on providing customized debt financing with warrants and direct equity investments to venture growth stage companies in technology and other high-growth industries backed by a select group of venture capital firms. Its investment objective is to maximize its total return to stockholders primarily in the form of current income and, to a lesser extent, capital appreciation by lending, typically with warrants, primarily to venture growth stage companies focused on technology and other high-growth industries backed by TriplePoint Capital LLC (TPC) a select group of venture capital investors. TPC is a Sand Hill Road-based global investment platform, which provides customized debt financing, leasing, direct equity investments and other complementary solutions. Its investment adviser is TriplePoint Advisers LLC.</v>
    <v>0</v>
    <v>New York Stock Exchange</v>
    <v>XNYS</v>
    <v>XNYS</v>
    <v>Suite 150, 2755 Sand Hill Road, MENLO PARK, CA, 94025 US</v>
    <v>7</v>
    <v>Investment Banking &amp; Investment Services</v>
    <v>Stock</v>
    <v>45824.925892291409</v>
    <v>10193</v>
    <v>6.66</v>
    <v>290078700</v>
    <v>TRIPLEPOINT VENTURE GROWTH BDC CORP.</v>
    <v>TRIPLEPOINT VENTURE GROWTH BDC CORP.</v>
    <v>6.91</v>
    <v>7.1938000000000004</v>
    <v>6.91</v>
    <v>6.66</v>
    <v>6.66</v>
    <v>40232830</v>
    <v>TPVG</v>
    <v>TRIPLEPOINT VENTURE GROWTH BDC CORP. (XNYS:TPVG)</v>
    <v>524331</v>
    <v>231929</v>
    <v>2013</v>
  </rv>
  <rv s="2">
    <v>10194</v>
  </rv>
  <rv s="3">
    <v>https://www.bing.com/financeapi/forcetrigger?t=a1nkm7&amp;q=XNYS%3aAOS&amp;form=skydnc</v>
    <v>Learn more on Bing</v>
  </rv>
  <rv s="5">
    <v>en-US</v>
    <v>a1nkm7</v>
    <v>268435456</v>
    <v>1</v>
    <v>Powered by Refinitiv</v>
    <v>7</v>
    <v>A. O. SMITH CORPORATION (XNYS:AOS)</v>
    <v>6</v>
    <v>57</v>
    <v>Finance</v>
    <v>4</v>
    <v>92.444999999999993</v>
    <v>58.83</v>
    <v>1.2128000000000001</v>
    <v>0.51</v>
    <v>0</v>
    <v>7.9920000000000008E-3</v>
    <v>0</v>
    <v>USD</v>
    <v>A. O. Smith Corporation applies technologies and solutions to products manufactured and marketed worldwide. The Company operates through two segments: North America and Rest of World. Both the segments manufacture and market a comprehensive line of residential and commercial gas and electric water heaters, boilers, tanks, and water treatment products. Its Rest of World segment is primarily comprised of China, Europe, and India. The North America segment serves residential and commercial end markets with a range of products, including water heaters, boilers, water treatment products, and others. The Company also manufactures expansion tanks, commercial solar water heating systems, swimming pool and spa heaters, related products and parts. Its Lochinvar brand is a residential and commercial boiler brand in the United States. Its water softener branded products and problem well water solutions include the Hague, Water-Right, Master Water, Atlantic Filter, Impact, and Water Tec brands.</v>
    <v>12700</v>
    <v>New York Stock Exchange</v>
    <v>XNYS</v>
    <v>XNYS</v>
    <v>11270 W Park Pl, MILWAUKEE, WI, 53224-3623 US</v>
    <v>64.379199999999997</v>
    <v>Machinery, Equipment &amp; Components</v>
    <v>Stock</v>
    <v>45824.840277812502</v>
    <v>10196</v>
    <v>63.48</v>
    <v>9140450879</v>
    <v>A. O. SMITH CORPORATION</v>
    <v>A. O. SMITH CORPORATION</v>
    <v>64.25</v>
    <v>17.968499999999999</v>
    <v>63.81</v>
    <v>64.319999999999993</v>
    <v>64.319999999999993</v>
    <v>142109000</v>
    <v>AOS</v>
    <v>A. O. SMITH CORPORATION (XNYS:AOS)</v>
    <v>1551842</v>
    <v>1945695</v>
    <v>1986</v>
  </rv>
  <rv s="2">
    <v>10197</v>
  </rv>
  <rv s="3">
    <v>https://www.bing.com/financeapi/forcetrigger?t=a1mrar&amp;q=XNYS%3aABT&amp;form=skydnc</v>
    <v>Learn more on Bing</v>
  </rv>
  <rv s="5">
    <v>en-US</v>
    <v>a1mrar</v>
    <v>268435456</v>
    <v>1</v>
    <v>Powered by Refinitiv</v>
    <v>7</v>
    <v>ABBOTT LABORATORIES (XNYS:ABT)</v>
    <v>6</v>
    <v>57</v>
    <v>Finance</v>
    <v>4</v>
    <v>141.22999999999999</v>
    <v>99.71</v>
    <v>0.73680000000000001</v>
    <v>-1.61</v>
    <v>1.418E-3</v>
    <v>-1.1871E-2</v>
    <v>0.19</v>
    <v>USD</v>
    <v>Abbott Laboratories is a global healthcare company. The Company is engaged in the discovery, development, manufacture, and sale of a broad and diversified line of health care products. The Company operates through four segments: Established Pharmaceutical Products, Diagnostic Products, Nutritional Products, and Medical Devices. The Established Pharmaceutical Products segment is engaged in the international sales of a broad line of branded generic pharmaceutical products. The Diagnostic Products segment is engaged in the worldwide sales of diagnostic systems and tests for blood banks, hospitals, commercial laboratories, and alternate-care testing sites. The Nutritional Products segment is involved in the worldwide sales of a broad line of adult and pediatric nutritional products. The Medical Devices segment includes the worldwide sales of rhythm management, electrophysiology, heart failure, vascular, structural heart, neuromodulation, and diabetes care products.</v>
    <v>114000</v>
    <v>New York Stock Exchange</v>
    <v>XNYS</v>
    <v>XNYS</v>
    <v>100 Abbott Park Road, Abbot Park, ABBOTT PARK, IL, 60064-3500 US</v>
    <v>136.41</v>
    <v>Healthcare Equipment &amp; Supplies</v>
    <v>Stock</v>
    <v>45824.93123561328</v>
    <v>10199</v>
    <v>133.30500000000001</v>
    <v>233155422359</v>
    <v>ABBOTT LABORATORIES</v>
    <v>ABBOTT LABORATORIES</v>
    <v>135.56</v>
    <v>17.3218</v>
    <v>135.62</v>
    <v>134.01</v>
    <v>134.19999999999999</v>
    <v>1739836000</v>
    <v>ABT</v>
    <v>ABBOTT LABORATORIES (XNYS:ABT)</v>
    <v>5084061</v>
    <v>5837233</v>
    <v>1900</v>
  </rv>
  <rv s="2">
    <v>10200</v>
  </rv>
  <rv s="3">
    <v>https://www.bing.com/financeapi/forcetrigger?t=a1mpqh&amp;q=XNYS%3aABBV&amp;form=skydnc</v>
    <v>Learn more on Bing</v>
  </rv>
  <rv s="5">
    <v>en-US</v>
    <v>a1mpqh</v>
    <v>268435456</v>
    <v>1</v>
    <v>Powered by Refinitiv</v>
    <v>7</v>
    <v>ABBVIE INC. (XNYS:ABBV)</v>
    <v>6</v>
    <v>57</v>
    <v>Finance</v>
    <v>9</v>
    <v>218.66</v>
    <v>163.52000000000001</v>
    <v>0.49059999999999998</v>
    <v>-0.1</v>
    <v>-7.8589999999999997E-4</v>
    <v>-5.2329999999999998E-4</v>
    <v>-0.15</v>
    <v>USD</v>
    <v>AbbVie Inc. is a global, diversified research-based biopharmaceutical company. The Company is engaged in research and development, manufacturing, commercialization and sale of medicines and therapies. Its product portfolio includes Immunology, Oncology, Aesthetics, Neuroscience, Eye Care and Other Key Products. Its Immunology products include rheumatology, dermatology and gastroenterology. Its Oncology products include Imbruvica, Venclexta/Venclyxto, Elahere, and Epkinly. The Company’s Aesthetics portfolio consists of facial injectables, plastics and regenerative medicine, body contouring, and skincare products. Its Neuroscience products include Botox Therapeutic, Vraylar, Duopa and Duodopa, Ubrelvy, and Qulipta. Its Eye Care products include Ozurdex, Lumigan/Ganfort, Alphagan/Combigan, Restasis, and Other eye care. Its Other key products include Mavyret/Maviret, Creon, and Linzess/Constella. Its Venclexta is a B-cell lymphoma 2 (BCL-2) inhibitor used to treat blood cancers.</v>
    <v>55000</v>
    <v>New York Stock Exchange</v>
    <v>XNYS</v>
    <v>XNYS</v>
    <v>1 N Waukegan Rd, NORTH CHICAGO, IL, 60064 US</v>
    <v>191.65809999999999</v>
    <v>Pharmaceuticals</v>
    <v>Stock</v>
    <v>45824.939590543749</v>
    <v>10202</v>
    <v>188.93</v>
    <v>337347644940</v>
    <v>ABBVIE INC.</v>
    <v>ABBVIE INC.</v>
    <v>190.9</v>
    <v>81.434399999999997</v>
    <v>191.08</v>
    <v>190.98</v>
    <v>190.71</v>
    <v>1766403000</v>
    <v>ABBV</v>
    <v>ABBVIE INC. (XNYS:ABBV)</v>
    <v>4203633</v>
    <v>6230964</v>
    <v>2012</v>
  </rv>
  <rv s="2">
    <v>10203</v>
  </rv>
  <rv s="3">
    <v>https://www.bing.com/financeapi/forcetrigger?t=a1mzjc&amp;q=XNYS%3aAFL&amp;form=skydnc</v>
    <v>Learn more on Bing</v>
  </rv>
  <rv s="5">
    <v>en-US</v>
    <v>a1mzjc</v>
    <v>268435456</v>
    <v>1</v>
    <v>Powered by Refinitiv</v>
    <v>7</v>
    <v>AFLAC INCORPORATED (XNYS:AFL)</v>
    <v>6</v>
    <v>57</v>
    <v>Finance</v>
    <v>4</v>
    <v>115.5</v>
    <v>86.55</v>
    <v>0.80730000000000002</v>
    <v>0.54</v>
    <v>-3.1150000000000001E-3</v>
    <v>5.2849999999999998E-3</v>
    <v>-0.32</v>
    <v>USD</v>
    <v>Aflac Incorporated provides financial protection to policyholders and customers through its subsidiaries in the United States and Japan. The Company’s principal business is supplemental health and life insurance products. The Company’s segments include Aflac Japan, which includes Aflac Life Insurance Japan (ALIJ), and Aflac U.S., which includes American Family Life Assurance Company of Columbus (Aflac), American Family Life Assurance Company of New York (Aflac New York), Continental American Insurance Company (CAIC), Tier One Insurance Company (TOIC) and Aflac Benefits Solutions, Inc. (ABS). The Aflac Japan segment is the insurer in Japan in terms of cancer and medical (third sector insurance products) policies in force. The Company designs its United States insurance products to provide supplemental coverage for people who already have major medical or primary insurance coverage, as Aflac U.S. insurance policies pay benefits regardless of other insurance.</v>
    <v>12694</v>
    <v>New York Stock Exchange</v>
    <v>XNYS</v>
    <v>XNYS</v>
    <v>1932 Wynnton Rd, COLUMBUS, GA, 31999-0001 US</v>
    <v>103.28</v>
    <v>Insurance</v>
    <v>Stock</v>
    <v>45824.926249652344</v>
    <v>10205</v>
    <v>102.33</v>
    <v>55535054400</v>
    <v>AFLAC INCORPORATED</v>
    <v>AFLAC INCORPORATED</v>
    <v>102.77</v>
    <v>16.032699999999998</v>
    <v>102.18</v>
    <v>102.72</v>
    <v>102.4</v>
    <v>540645000</v>
    <v>AFL</v>
    <v>AFLAC INCORPORATED (XNYS:AFL)</v>
    <v>2160819</v>
    <v>2016139</v>
    <v>1973</v>
  </rv>
  <rv s="2">
    <v>10206</v>
  </rv>
  <rv s="3">
    <v>https://www.bing.com/financeapi/forcetrigger?t=a1nl77&amp;q=XNYS%3aAPD&amp;form=skydnc</v>
    <v>Learn more on Bing</v>
  </rv>
  <rv s="5">
    <v>en-US</v>
    <v>a1nl77</v>
    <v>268435456</v>
    <v>1</v>
    <v>Powered by Refinitiv</v>
    <v>7</v>
    <v>AIR PRODUCTS AND CHEMICALS, INC. (XNYS:APD)</v>
    <v>6</v>
    <v>57</v>
    <v>Finance</v>
    <v>4</v>
    <v>341.14</v>
    <v>243.69210000000001</v>
    <v>0.87319999999999998</v>
    <v>0.06</v>
    <v>1.3189999999999999E-3</v>
    <v>2.14E-4</v>
    <v>0.37</v>
    <v>USD</v>
    <v>Air Products and Chemicals, Inc. is an industrial gases company. The Company is focused on serving energy, environmental, and emerging markets. Its base business provides essential industrial gases, related equipment and applications expertise to customers in dozens of industries, including refining, chemicals, metals, electronics, manufacturing, and food. The Company also develops, engineers, builds, owns and operates clean hydrogen projects supporting the transition to low- and zero-carbon energy in the heavy-duty transportation and industrial sectors. In addition, the Company provides turbomachinery, membrane systems and cryogenic containers globally. The Company has operations in approximately 50 countries. Its industries include aerospace, analytical labs &amp; research/science, automotive, beverages, bioenergy, biotechnology, cement and lime, chemicals, electronics, food, glass and frit, hydrogen energy, medical, metals and materials processing, metals production, medical and others.</v>
    <v>23000</v>
    <v>New York Stock Exchange</v>
    <v>XNYS</v>
    <v>XNYS</v>
    <v>1940 Air Products Blvd., ALLENTOWN, PA, 18106-5500 US</v>
    <v>284.0043</v>
    <v>Chemicals</v>
    <v>Stock</v>
    <v>45824.894444594531</v>
    <v>10208</v>
    <v>278.76</v>
    <v>62408070006</v>
    <v>AIR PRODUCTS AND CHEMICALS, INC.</v>
    <v>AIR PRODUCTS AND CHEMICALS, INC.</v>
    <v>283.07</v>
    <v>40.389699999999998</v>
    <v>280.37</v>
    <v>280.43</v>
    <v>280.8</v>
    <v>222544200</v>
    <v>APD</v>
    <v>AIR PRODUCTS AND CHEMICALS, INC. (XNYS:APD)</v>
    <v>889365</v>
    <v>1123748</v>
    <v>1961</v>
  </rv>
  <rv s="2">
    <v>10209</v>
  </rv>
  <rv s="3">
    <v>https://www.bing.com/financeapi/forcetrigger?t=a1n977&amp;q=XNYS%3aALB&amp;form=skydnc</v>
    <v>Learn more on Bing</v>
  </rv>
  <rv s="4">
    <v>en-US</v>
    <v>a1n977</v>
    <v>268435456</v>
    <v>1</v>
    <v>Powered by Refinitiv</v>
    <v>5</v>
    <v>ALBEMARLE CORPORATION (XNYS:ALB)</v>
    <v>6</v>
    <v>26</v>
    <v>Finance</v>
    <v>4</v>
    <v>113.91</v>
    <v>49.430300000000003</v>
    <v>1.613</v>
    <v>0.24</v>
    <v>2.1329999999999999E-3</v>
    <v>3.9529999999999999E-3</v>
    <v>0.13</v>
    <v>USD</v>
    <v>Albemarle Corporation is engaged in transforming essential resources into critical ingredients for mobility, energy, connectivity, and health. The Company’s segments include Energy Storage, Specialties, and Ketjen. The Energy Storage segment develops and manufactures a range of basic lithium compounds, including lithium carbonate, lithium hydroxide, and lithium chloride. Its Specialties business optimizes its portfolio of bromine and highly specialized lithium solutions. Its Specialties business serves a variety of industries, including energy, mobility, connectivity, and health. Specialty products are essential in both internal combustion and electric vehicles, from high-voltage cables and powertrains to airbags and tires. Its Ketjen segment includes clean fuels technologies (CFT), fluidized catalytic cracking (FCC) catalysts and additives, and performance catalyst solutions (PCS). It serves various markets such as grid storage, automotive, aerospace, conventional energy, and others.</v>
    <v>8300</v>
    <v>New York Stock Exchange</v>
    <v>XNYS</v>
    <v>XNYS</v>
    <v>4250 Congress Street, Suite 900, CHARLOTTE, NC, 28209 US</v>
    <v>62.23</v>
    <v>Chemicals</v>
    <v>Stock</v>
    <v>45824.922805231246</v>
    <v>10211</v>
    <v>60.7</v>
    <v>7172608464</v>
    <v>ALBEMARLE CORPORATION</v>
    <v>ALBEMARLE CORPORATION</v>
    <v>62</v>
    <v>60.72</v>
    <v>60.96</v>
    <v>61.09</v>
    <v>117660900</v>
    <v>ALB</v>
    <v>ALBEMARLE CORPORATION (XNYS:ALB)</v>
    <v>2330120</v>
    <v>3455270</v>
    <v>1993</v>
  </rv>
  <rv s="2">
    <v>10212</v>
  </rv>
  <rv s="3">
    <v>https://www.bing.com/financeapi/forcetrigger?t=bqejrw&amp;q=XNYS%3aAMCR&amp;form=skydnc</v>
    <v>Learn more on Bing</v>
  </rv>
  <rv s="5">
    <v>en-US</v>
    <v>bqejrw</v>
    <v>268435456</v>
    <v>1</v>
    <v>Powered by Refinitiv</v>
    <v>7</v>
    <v>Amcor plc (XNYS:AMCR)</v>
    <v>6</v>
    <v>57</v>
    <v>Finance</v>
    <v>9</v>
    <v>11.48</v>
    <v>8.3699999999999992</v>
    <v>0.73250000000000004</v>
    <v>0.1</v>
    <v>1.0879999999999999E-5</v>
    <v>1.0989000000000001E-2</v>
    <v>1E-4</v>
    <v>USD</v>
    <v>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v>
    <v>35000</v>
    <v>New York Stock Exchange</v>
    <v>XNYS</v>
    <v>XNYS</v>
    <v>Thurgauerstrasse 34, ZUERICH, ZUERICH, 8050 CH</v>
    <v>9.2200000000000006</v>
    <v>Containers &amp; Packaging</v>
    <v>Stock</v>
    <v>45824.938095185156</v>
    <v>10214</v>
    <v>9.1</v>
    <v>21209155600</v>
    <v>Amcor plc</v>
    <v>Amcor plc</v>
    <v>9.11</v>
    <v>16.493400000000001</v>
    <v>9.1</v>
    <v>9.1999999999999993</v>
    <v>9.1900999999999993</v>
    <v>2305343000</v>
    <v>AMCR</v>
    <v>Amcor plc (XNYS:AMCR)</v>
    <v>18916701</v>
    <v>26515314</v>
    <v>2018</v>
  </rv>
  <rv s="2">
    <v>10215</v>
  </rv>
  <rv s="3">
    <v>https://www.bing.com/financeapi/forcetrigger?t=a1mvm7&amp;q=XNYS%3aADM&amp;form=skydnc</v>
    <v>Learn more on Bing</v>
  </rv>
  <rv s="5">
    <v>en-US</v>
    <v>a1mvm7</v>
    <v>268435456</v>
    <v>1</v>
    <v>Powered by Refinitiv</v>
    <v>7</v>
    <v>ARCHER-DANIELS-MIDLAND COMPANY. (XNYS:ADM)</v>
    <v>6</v>
    <v>57</v>
    <v>Finance</v>
    <v>9</v>
    <v>66.08</v>
    <v>40.98</v>
    <v>0.65510000000000002</v>
    <v>2.1800000000000002</v>
    <v>1.6619999999999998E-3</v>
    <v>4.1923000000000002E-2</v>
    <v>0.09</v>
    <v>USD</v>
    <v>Archer-Daniels-Midland Company is a global agricultural supply chain manager and processor, providing food security by connecting local needs with global capabilities. It is a human and animal nutrition provider. Its Ag Services and Oilseeds segment includes global activities related to the origination, merchandising, transportation, and storage of agricultural raw materials, and the crushing and further processing of oilseeds, such as soybeans and soft seeds into vegetable oils and protein meals. Carbohydrate Solutions segment is engaged in corn and wheat wet and dry milling and other activities. Nutrition segment is engaged in the creation, manufacturing, sale, and distribution of a wide array of ingredients and solutions, including plant-based proteins, flavors and colors derived from nature, flavor systems, emulsifiers, soluble fiber, polyols, hydrocolloids, probiotics, prebiotics, postbiotics, enzymes, botanical extracts, and other specialty food and feed ingredients and systems.</v>
    <v>42383</v>
    <v>New York Stock Exchange</v>
    <v>XNYS</v>
    <v>XNYS</v>
    <v>77 W. Wacker Dr., CHICAGO, IL, 60601 US</v>
    <v>54.64</v>
    <v>Food &amp; Tobacco</v>
    <v>Stock</v>
    <v>45824.937734548439</v>
    <v>10217</v>
    <v>52.25</v>
    <v>26030781000</v>
    <v>ARCHER-DANIELS-MIDLAND COMPANY.</v>
    <v>ARCHER-DANIELS-MIDLAND COMPANY.</v>
    <v>52.29</v>
    <v>19.263300000000001</v>
    <v>52</v>
    <v>54.18</v>
    <v>54.25</v>
    <v>480450000</v>
    <v>ADM</v>
    <v>ARCHER-DANIELS-MIDLAND COMPANY. (XNYS:ADM)</v>
    <v>8321686</v>
    <v>3188606</v>
    <v>1923</v>
  </rv>
  <rv s="2">
    <v>10218</v>
  </rv>
  <rv s="3">
    <v>https://www.bing.com/financeapi/forcetrigger?t=a1nwgh&amp;q=XNYS%3aATO&amp;form=skydnc</v>
    <v>Learn more on Bing</v>
  </rv>
  <rv s="5">
    <v>en-US</v>
    <v>a1nwgh</v>
    <v>268435456</v>
    <v>1</v>
    <v>Powered by Refinitiv</v>
    <v>7</v>
    <v>ATMOS ENERGY CORPORATION (XNYS:ATO)</v>
    <v>6</v>
    <v>57</v>
    <v>Finance</v>
    <v>4</v>
    <v>167.45</v>
    <v>113.46</v>
    <v>0.70299999999999996</v>
    <v>-0.95</v>
    <v>0</v>
    <v>-6.2100000000000002E-3</v>
    <v>0</v>
    <v>USD</v>
    <v>Atmos Energy Corporation is a natural gas-only distributor. The Company delivers natural gas to over 3.3 million distribution customers in over 1,400 communities across eight states located primarily in the South. It manages proprietary pipeline and storage assets, including intrastate natural gas pipeline systems in Texas. Its segments include distribution and pipeline and storage. The distribution segment comprises its regulated natural gas distribution and related sales operations in eight states. The pipeline and storage segment are consists of regulated pipeline and storage operations of its Atmos Pipeline-Texas (APT) division and its natural gas transmission operations in Louisiana. APT is an intrastate pipeline operation in Texas with a heavy concentration in the established natural gas-producing areas of central, northern, and eastern Texas, extending into or near the major producing areas of the Barnett Shale, the Texas Gulf Coast, and the Permian Basin of West Texas.</v>
    <v>5260</v>
    <v>New York Stock Exchange</v>
    <v>XNYS</v>
    <v>XNYS</v>
    <v>1800 Three Lincoln Ctr, 5430 Lbj Freeway, DALLAS, TX, 75240 US</v>
    <v>154.16999999999999</v>
    <v>Natural Gas Utilities</v>
    <v>Stock</v>
    <v>45824.847229200779</v>
    <v>10220</v>
    <v>151.38</v>
    <v>24149562276</v>
    <v>ATMOS ENERGY CORPORATION</v>
    <v>ATMOS ENERGY CORPORATION</v>
    <v>153.62</v>
    <v>21.145399999999999</v>
    <v>152.99</v>
    <v>152.04</v>
    <v>152.04</v>
    <v>158836900</v>
    <v>ATO</v>
    <v>ATMOS ENERGY CORPORATION (XNYS:ATO)</v>
    <v>738300</v>
    <v>1085139</v>
    <v>1981</v>
  </rv>
  <rv s="2">
    <v>10221</v>
  </rv>
  <rv s="3">
    <v>https://www.bing.com/financeapi/forcetrigger?t=a1mw4c&amp;q=XNAS%3aADP&amp;form=skydnc</v>
    <v>Learn more on Bing</v>
  </rv>
  <rv s="5">
    <v>en-US</v>
    <v>a1mw4c</v>
    <v>268435456</v>
    <v>1</v>
    <v>Powered by Refinitiv</v>
    <v>7</v>
    <v>AUTOMATIC DATA PROCESSING, INC. (XNAS:ADP)</v>
    <v>6</v>
    <v>57</v>
    <v>Finance</v>
    <v>4</v>
    <v>329.92950000000002</v>
    <v>231.27</v>
    <v>0.79810000000000003</v>
    <v>1.0900000000000001</v>
    <v>0</v>
    <v>3.5530000000000002E-3</v>
    <v>0</v>
    <v>USD</v>
    <v>Automatic Data Processing, Inc. (ADP) is a global technology company engaged in providing cloud-based human capital management (HCM) solutions that unite HR, payroll, talent, time, tax and benefits administration. Its segments include Employer Services and Professional Employer Organization (PEO). Its Employer Services segment serves clients ranging from single-employee small businesses to large enterprises with tens of thousands of employees around the world, offering a range of technology-based HCM solutions, including its cloud-based platforms, and human resource outsourcing (HRO) solutions (other than PEO) solutions. Its offerings include Payroll Services, Benefits Administration, Talent Management, HR Management, Workforce Management, Compliance Services, Insurance Services and Retirement Services. Its PEO business, called ADP TotalSource, provides clients with employment administration outsourcing solutions. ADP serves over 1.1 million clients in 140 countries and territories.</v>
    <v>64000</v>
    <v>Nasdaq Stock Market</v>
    <v>XNAS</v>
    <v>XNAS</v>
    <v>One Adp Boulvard, ROSELAND, NJ, 07068 US</v>
    <v>309.69</v>
    <v>Software &amp; IT Services</v>
    <v>Stock</v>
    <v>45824.916667036719</v>
    <v>10223</v>
    <v>306.63</v>
    <v>124987689348</v>
    <v>AUTOMATIC DATA PROCESSING, INC.</v>
    <v>AUTOMATIC DATA PROCESSING, INC.</v>
    <v>307.8</v>
    <v>31.5197</v>
    <v>306.82</v>
    <v>307.91000000000003</v>
    <v>307.91000000000003</v>
    <v>405922800</v>
    <v>ADP</v>
    <v>AUTOMATIC DATA PROCESSING, INC. (XNAS:ADP)</v>
    <v>1622029</v>
    <v>1497745</v>
    <v>1961</v>
  </rv>
  <rv s="2">
    <v>10224</v>
  </rv>
  <rv s="3">
    <v>https://www.bing.com/financeapi/forcetrigger?t=a1ock2&amp;q=XNYS%3aBDX&amp;form=skydnc</v>
    <v>Learn more on Bing</v>
  </rv>
  <rv s="5">
    <v>en-US</v>
    <v>a1ock2</v>
    <v>268435456</v>
    <v>1</v>
    <v>Powered by Refinitiv</v>
    <v>7</v>
    <v>BECTON, DICKINSON AND COMPANY (XNYS:BDX)</v>
    <v>6</v>
    <v>57</v>
    <v>Finance</v>
    <v>4</v>
    <v>251.98500000000001</v>
    <v>163.33000000000001</v>
    <v>0.26090000000000002</v>
    <v>-0.11</v>
    <v>2.9050000000000001E-4</v>
    <v>-6.3880000000000002E-4</v>
    <v>0.05</v>
    <v>USD</v>
    <v>Becton, Dickinson and Company is a global medical technology company. The Company is engaged in the development, manufacture and sale of a broad range of medical supplies, devices, laboratory equipment and diagnostic products used by healthcare institutions, physicians, life science researchers, clinical laboratories, and more. Its BD Medical segment produces an array of medical technologies and devices that are used to help improve healthcare delivery in a range of settings. The BD Medical segment consists of various business units, including medication delivery solutions, medication management solutions, advanced monitoring, and pharmaceutical systems. Its BD Life Sciences segment provides products for the collection and transport of diagnostics specimens, and instruments and reagent systems to detect a range of infectious diseases, healthcare-associated infections and cancers. Its BD Interventional segment provides vascular, urology, oncology and surgical specialty products.</v>
    <v>74000</v>
    <v>New York Stock Exchange</v>
    <v>XNYS</v>
    <v>XNYS</v>
    <v>One Becton Drive, FRANKLIN LAKES, NJ, 07417-1880 US</v>
    <v>173.44</v>
    <v>Healthcare Equipment &amp; Supplies</v>
    <v>Stock</v>
    <v>45824.920671411717</v>
    <v>10226</v>
    <v>170.85050000000001</v>
    <v>49325133540</v>
    <v>BECTON, DICKINSON AND COMPANY</v>
    <v>BECTON, DICKINSON AND COMPANY</v>
    <v>172.37</v>
    <v>33.3598</v>
    <v>172.21</v>
    <v>172.1</v>
    <v>172.15</v>
    <v>286607400</v>
    <v>BDX</v>
    <v>BECTON, DICKINSON AND COMPANY (XNYS:BDX)</v>
    <v>2376416</v>
    <v>2826282</v>
    <v>1906</v>
  </rv>
  <rv s="2">
    <v>10227</v>
  </rv>
  <rv s="3">
    <v>https://www.bing.com/financeapi/forcetrigger?t=a1ou77&amp;q=XNYS%3aBRO&amp;form=skydnc</v>
    <v>Learn more on Bing</v>
  </rv>
  <rv s="5">
    <v>en-US</v>
    <v>a1ou77</v>
    <v>268435456</v>
    <v>1</v>
    <v>Powered by Refinitiv</v>
    <v>7</v>
    <v>BROWN &amp; BROWN, INC. (XNYS:BRO)</v>
    <v>6</v>
    <v>57</v>
    <v>Finance</v>
    <v>4</v>
    <v>125.675</v>
    <v>88.31</v>
    <v>0.83960000000000001</v>
    <v>0.51</v>
    <v>-2.2400000000000002E-3</v>
    <v>4.7829999999999999E-3</v>
    <v>-0.24</v>
    <v>USD</v>
    <v>Brown &amp; Brown, Inc. is an insurance brokerage company engaged in delivering risk management solutions to individuals and businesses. It markets and sells insurance products and services, primarily in the property, casualty and employee benefits areas. Its segments include Retail, Programs, and Wholesale Brokerage. The Retail segment provides a range of insurance products and services to commercial, public and quasi-public, professional and individual insured customers, and non-insurance services and products through its automobile dealer services F&amp;I businesses. The Programs segment specializes in the development, underwriting and management of insurance program business, often designed for niche, underserved markets, and distributes these coverage to retail agencies, as well as affinity groups, wholesale entities and sold direct to consumers. Its Wholesale Brokerage segment markets and sells excess and surplus commercial insurance products and services to retail insurance agencies.</v>
    <v>17403</v>
    <v>New York Stock Exchange</v>
    <v>XNYS</v>
    <v>XNYS</v>
    <v>300 N. Beach Street, DAYTONA BEACH, FL, 32114 US</v>
    <v>107.53</v>
    <v>Insurance</v>
    <v>Stock</v>
    <v>45824.859438911721</v>
    <v>10229</v>
    <v>106.09</v>
    <v>34913206341</v>
    <v>BROWN &amp; BROWN, INC.</v>
    <v>BROWN &amp; BROWN, INC.</v>
    <v>106.8</v>
    <v>29.928799999999999</v>
    <v>106.62</v>
    <v>107.13</v>
    <v>106.89</v>
    <v>325895700</v>
    <v>BRO</v>
    <v>BROWN &amp; BROWN, INC. (XNYS:BRO)</v>
    <v>3467936</v>
    <v>2869440</v>
    <v>1959</v>
  </rv>
  <rv s="2">
    <v>10230</v>
  </rv>
  <rv s="3">
    <v>https://www.bing.com/financeapi/forcetrigger?t=a1odxm&amp;q=XNYS%3aBF.B&amp;form=skydnc</v>
    <v>Learn more on Bing</v>
  </rv>
  <rv s="5">
    <v>en-US</v>
    <v>a1odxm</v>
    <v>268435456</v>
    <v>1</v>
    <v>Powered by Refinitiv</v>
    <v>7</v>
    <v>BROWN-FORMAN CORPORATION (XNYS:BF.B)</v>
    <v>6</v>
    <v>57</v>
    <v>Finance</v>
    <v>4</v>
    <v>49.89</v>
    <v>25.56</v>
    <v>0.6139</v>
    <v>-0.52</v>
    <v>2.7010000000000003E-3</v>
    <v>-1.9667E-2</v>
    <v>7.0000000000000007E-2</v>
    <v>USD</v>
    <v>Brown-Forman Corporation manufactures, distills, bottles, imports, exports, markets, and sells a range of beverage alcohol products. Its brands include Jack Daniel's Tennessee Whiskey, Jack Daniel's Tennessee Honey, Gentleman Jack Rare Tennessee Whiskey, Jack Daniel's Tennessee Fire, Jack Daniel's Tennessee Apple, Jack Daniel's Bonded Tennessee Whiskey, Old Forester Whiskey Row Series, Jack Daniel's Sinatra Select, Old Forester Kentucky Straight Bourbon Whisky, Jack Daniel's Tennessee Rye, Old Forester Kentucky Straight Rye Whiskey, Jack Daniel’s Winter Jack, Woodford Reserve Kentucky Bourbon, Woodford Reserve Double Oaked, Fords Gin, Woodford Reserve Kentucky Rye Whiskey, Slane Irish Whiskey, Woodford Reserve Kentucky Straight Wheat Whiskey, Coopers' Craft Kentucky Bourbon, Woodford Reserve Kentucky Straight Malt Whiskey, The GlenDronach, el Jimador and Part Time Rangers RTDs. The Company's brands are sold in more than 170 countries worldwide.</v>
    <v>5400</v>
    <v>New York Stock Exchange</v>
    <v>XNYS</v>
    <v>XNYS</v>
    <v>850 DIXIE HWY, LOUISVILLE, KY, 40210 US</v>
    <v>26.84</v>
    <v>Beverages</v>
    <v>Stock</v>
    <v>45824.925430786716</v>
    <v>10232</v>
    <v>25.56</v>
    <v>12524430000</v>
    <v>BROWN-FORMAN CORPORATION</v>
    <v>BROWN-FORMAN CORPORATION</v>
    <v>26.75</v>
    <v>14.1069</v>
    <v>26.44</v>
    <v>25.92</v>
    <v>25.99</v>
    <v>472669200</v>
    <v>BF.B</v>
    <v>BROWN-FORMAN CORPORATION (XNYS:BF.B)</v>
    <v>9774620</v>
    <v>4963609</v>
    <v>1933</v>
  </rv>
  <rv s="2">
    <v>10233</v>
  </rv>
  <rv s="3">
    <v>https://www.bing.com/financeapi/forcetrigger?t=a1pnu2&amp;q=XNAS%3aCHRW&amp;form=skydnc</v>
    <v>Learn more on Bing</v>
  </rv>
  <rv s="5">
    <v>en-US</v>
    <v>a1pnu2</v>
    <v>268435456</v>
    <v>1</v>
    <v>Powered by Refinitiv</v>
    <v>7</v>
    <v>C.H. ROBINSON WORLDWIDE, INC. (XNAS:CHRW)</v>
    <v>6</v>
    <v>57</v>
    <v>Finance</v>
    <v>9</v>
    <v>114.82</v>
    <v>83.23</v>
    <v>0.90810000000000002</v>
    <v>0.32</v>
    <v>-5.3269999999999993E-3</v>
    <v>3.421E-3</v>
    <v>-0.5</v>
    <v>USD</v>
    <v>C.H. Robinson Worldwide, Inc. is a global logistics provider. The Company's segments include North American Surface Transportation (NAST), Global Forwarding, and All Other and Corporate. NAST segment provides transportation and logistics services across North America through a network of offices in the United States, Canada, and Mexico. NAST segment’s services include truckload and less than truckload transportation brokerage services. Global Forwarding segment provides transportation and logistics services through an international network of offices in North America, Europe, Asia, Oceania, South America, and the Middle East and also contracts with independent agents worldwide. Global Forwarding segment’s services include ocean freight services, air freight services, and customs brokerage. All Other and Corporate segment includes Robinson Fresh and Managed Solutions. Robinson Fresh provides sourcing services. In its Managed Solutions business, it often acts as the shipper’s agent.</v>
    <v>13347</v>
    <v>Nasdaq Stock Market</v>
    <v>XNAS</v>
    <v>XNAS</v>
    <v>14701 Charlson Rd, EDEN PRAIRIE, MN, 55347 US</v>
    <v>95.19</v>
    <v>Freight &amp; Logistics Services</v>
    <v>Stock</v>
    <v>45824.933700138281</v>
    <v>10235</v>
    <v>93.71</v>
    <v>11144054116</v>
    <v>C.H. ROBINSON WORLDWIDE, INC.</v>
    <v>C.H. ROBINSON WORLDWIDE, INC.</v>
    <v>94.54</v>
    <v>22.421800000000001</v>
    <v>93.54</v>
    <v>93.86</v>
    <v>93.36</v>
    <v>118730600</v>
    <v>CHRW</v>
    <v>C.H. ROBINSON WORLDWIDE, INC. (XNAS:CHRW)</v>
    <v>1159841</v>
    <v>1219238</v>
    <v>1997</v>
  </rv>
  <rv s="2">
    <v>10236</v>
  </rv>
  <rv s="3">
    <v>https://www.bing.com/financeapi/forcetrigger?t=a1p58m&amp;q=XNYS%3aCAH&amp;form=skydnc</v>
    <v>Learn more on Bing</v>
  </rv>
  <rv s="5">
    <v>en-US</v>
    <v>a1p58m</v>
    <v>268435456</v>
    <v>1</v>
    <v>Powered by Refinitiv</v>
    <v>7</v>
    <v>CARDINAL HEALTH, INC. (XNYS:CAH)</v>
    <v>6</v>
    <v>57</v>
    <v>Finance</v>
    <v>9</v>
    <v>162.94</v>
    <v>93.17</v>
    <v>0.67689999999999995</v>
    <v>1.04</v>
    <v>2.4009999999999999E-3</v>
    <v>6.4429999999999999E-3</v>
    <v>0.39</v>
    <v>USD</v>
    <v>Cardinal Health, Inc. is a global healthcare services and products company. The Company is engaged in providing customized solutions for hospitals, healthcare systems, pharmacies, ambulatory surgery centers, clinical laboratories, physician offices and patients in the home. The Company also provides pharmaceuticals and medical products. The Company’s segments include Pharmaceutical and Specialty Solutions and Global Medical Products and Distribution (GMPD). The Pharmaceutical and Specialty Solutions segment distributes branded and generic pharmaceuticals, specialty pharmaceuticals and over-the-counter healthcare and consumer products in the United States. Its GMPD segment manufactures, sources and distributes Cardinal Health branded medical, surgical and laboratory products, which are sold in the United States, Canada, Europe, Asia and other markets. The Company connects patients, providers, payers, pharmacists and manufacturers for integrated care coordination.</v>
    <v>48900</v>
    <v>New York Stock Exchange</v>
    <v>XNYS</v>
    <v>XNYS</v>
    <v>7000 Cardinal Pl, DUBLIN, OH, 43017 US</v>
    <v>162.8699</v>
    <v>Pharmaceuticals</v>
    <v>Stock</v>
    <v>45824.941182846873</v>
    <v>10238</v>
    <v>160.655</v>
    <v>38773078650</v>
    <v>CARDINAL HEALTH, INC.</v>
    <v>CARDINAL HEALTH, INC.</v>
    <v>161</v>
    <v>25.386399999999998</v>
    <v>161.41</v>
    <v>162.44999999999999</v>
    <v>162.80000000000001</v>
    <v>238677000</v>
    <v>CAH</v>
    <v>CARDINAL HEALTH, INC. (XNYS:CAH)</v>
    <v>2029806</v>
    <v>2043933</v>
    <v>1979</v>
  </rv>
  <rv s="2">
    <v>10239</v>
  </rv>
  <rv s="3">
    <v>https://www.bing.com/financeapi/forcetrigger?t=a1p7zr&amp;q=XNYS%3aCAT&amp;form=skydnc</v>
    <v>Learn more on Bing</v>
  </rv>
  <rv s="5">
    <v>en-US</v>
    <v>a1p7zr</v>
    <v>268435456</v>
    <v>1</v>
    <v>Powered by Refinitiv</v>
    <v>7</v>
    <v>CATERPILLAR INC. (XNYS:CAT)</v>
    <v>6</v>
    <v>57</v>
    <v>Finance</v>
    <v>9</v>
    <v>418.5</v>
    <v>267.3</v>
    <v>1.3676999999999999</v>
    <v>5.39</v>
    <v>-2.745E-3</v>
    <v>1.5096E-2</v>
    <v>-0.995</v>
    <v>USD</v>
    <v>Caterpillar Inc. is a manufacturer of construction and mining equipment, off-highway diesel and natural gas engines, industrial gas turbines and diesel-electric locomotives. The Company operates through its various segments, namely Construction Industries, Resource Industries, and Energy &amp; Transportation. It also provides financing and related services through its Financial Products segment. The Construction Industries segment is primarily responsible for supporting customers using machinery in infrastructure and building construction applications. The Resource Industries segment develops and manufactures high productivity equipment for both surface and underground mining operations, as well as provide hydraulic systems, electronics and software for its machines and engines. The Energy &amp; Transportation segment offers product and services that includes reciprocating engines, generator sets, integrated systems and solutions, turbines and turbine-related services.</v>
    <v>112900</v>
    <v>New York Stock Exchange</v>
    <v>XNYS</v>
    <v>XNYS</v>
    <v>5205 N. O'connor Boulevard, Suite 100, IRVING, TX, 75039 US</v>
    <v>364.60989999999998</v>
    <v>Machinery, Equipment &amp; Components</v>
    <v>Stock</v>
    <v>45824.939941885939</v>
    <v>10241</v>
    <v>360.2</v>
    <v>170460968600</v>
    <v>CATERPILLAR INC.</v>
    <v>CATERPILLAR INC.</v>
    <v>361</v>
    <v>17.660699999999999</v>
    <v>357.05</v>
    <v>362.44</v>
    <v>361.44499999999999</v>
    <v>470315000</v>
    <v>CAT</v>
    <v>CATERPILLAR INC. (XNYS:CAT)</v>
    <v>1579312</v>
    <v>2342264</v>
    <v>1986</v>
  </rv>
  <rv s="2">
    <v>10242</v>
  </rv>
  <rv s="3">
    <v>https://www.bing.com/financeapi/forcetrigger?t=a1qlz2&amp;q=XNYS%3aCVX&amp;form=skydnc</v>
    <v>Learn more on Bing</v>
  </rv>
  <rv s="5">
    <v>en-US</v>
    <v>a1qlz2</v>
    <v>268435456</v>
    <v>1</v>
    <v>Powered by Refinitiv</v>
    <v>7</v>
    <v>CHEVRON CORPORATION (XNYS:CVX)</v>
    <v>6</v>
    <v>57</v>
    <v>Finance</v>
    <v>9</v>
    <v>168.96</v>
    <v>132.04</v>
    <v>0.80120000000000002</v>
    <v>0.2</v>
    <v>-3.6289999999999998E-3</v>
    <v>1.371E-3</v>
    <v>-0.53</v>
    <v>USD</v>
    <v>Chevron Corporation is an integrated energy company. The Company produces crude oil and natural gas; manufactures transportation fuels, lubricants, petrochemicals and additives; and develops technologies that enhance our business and the industry. The Company’s upstream operations consist primarily of exploring for, developing, producing and transporting crude oil and natural gas; liquefaction, transportation and regasification associated with liquefied natural gas (LNG); transporting crude oil by major international oil export pipelines; processing, transporting, storage and marketing of natural gas; carbon capture and storage; and a gas-to-liquids plant. The Company’s downstream operations consist primarily of refining of crude oil into petroleum products; marketing of crude oil, refined products, and lubricants; manufacturing and marketing of renewable fuels; transporting of crude oil and refined products by pipeline, marine vessel, motor equipment and rail car; and others.</v>
    <v>45298</v>
    <v>New York Stock Exchange</v>
    <v>XNYS</v>
    <v>XNYS</v>
    <v>1400 SMITH STREET, HOUSTON, TX, 77002 US</v>
    <v>146.86959999999999</v>
    <v>Oil &amp; Gas</v>
    <v>Stock</v>
    <v>45824.941340705467</v>
    <v>10244</v>
    <v>143.74</v>
    <v>255213113090</v>
    <v>CHEVRON CORPORATION</v>
    <v>CHEVRON CORPORATION</v>
    <v>145.72999999999999</v>
    <v>16.754000000000001</v>
    <v>145.91</v>
    <v>146.11000000000001</v>
    <v>145.5</v>
    <v>1746719000</v>
    <v>CVX</v>
    <v>CHEVRON CORPORATION (XNYS:CVX)</v>
    <v>10078997</v>
    <v>8267878</v>
    <v>1926</v>
  </rv>
  <rv s="2">
    <v>10245</v>
  </rv>
  <rv s="3">
    <v>https://www.bing.com/financeapi/forcetrigger?t=a1p8tc&amp;q=XNYS%3aCB&amp;form=skydnc</v>
    <v>Learn more on Bing</v>
  </rv>
  <rv s="5">
    <v>en-US</v>
    <v>a1p8tc</v>
    <v>268435456</v>
    <v>1</v>
    <v>Powered by Refinitiv</v>
    <v>7</v>
    <v>Chubb Ltd (XNYS:CB)</v>
    <v>6</v>
    <v>57</v>
    <v>Finance</v>
    <v>4</v>
    <v>306.91000000000003</v>
    <v>251.42</v>
    <v>0.55500000000000005</v>
    <v>-0.36</v>
    <v>-1.5359999999999998E-3</v>
    <v>-1.255E-3</v>
    <v>-0.44</v>
    <v>USD</v>
    <v>Chubb Limited is a Switzerland-based holding company. The Company, through its subsidiaries, provides a range of insurance and reinsurance products and services to clients around the world. Its segments include North America Commercial property and casualty (P&amp;C) Insurance, North America Personal P&amp;C Insurance, North America Agricultural Insurance, Overseas General Insurance, Global Reinsurance and Life Insurance. It offers commercial insurance products and service offerings, such as risk management programs, loss control, and engineering and complex claims management. It provides specialized insurance products to areas, such as aviation and energy. It also offers personal lines insurance coverage, including homeowners, automobile, valuables, umbrella liability and recreational marine products. In addition, it supplies personal accident, supplemental health and life insurance to individuals in select countries.</v>
    <v>43000</v>
    <v>New York Stock Exchange</v>
    <v>XNYS</v>
    <v>XNYS</v>
    <v>Baerengasse 32, ZUERICH, ZUERICH, 8001 CH</v>
    <v>289.33</v>
    <v>Insurance</v>
    <v>Stock</v>
    <v>45824.932017233594</v>
    <v>10247</v>
    <v>285.68</v>
    <v>114779862251</v>
    <v>Chubb Ltd</v>
    <v>Chubb Ltd</v>
    <v>287.58999999999997</v>
    <v>13.791</v>
    <v>286.79000000000002</v>
    <v>286.43</v>
    <v>285.99</v>
    <v>400725700</v>
    <v>CB</v>
    <v>Chubb Ltd (XNYS:CB)</v>
    <v>1272983</v>
    <v>1522372</v>
    <v>2008</v>
  </rv>
  <rv s="2">
    <v>10248</v>
  </rv>
  <rv s="3">
    <v>https://www.bing.com/financeapi/forcetrigger?t=a1pl8m&amp;q=XNYS%3aCHD&amp;form=skydnc</v>
    <v>Learn more on Bing</v>
  </rv>
  <rv s="5">
    <v>en-US</v>
    <v>a1pl8m</v>
    <v>268435456</v>
    <v>1</v>
    <v>Powered by Refinitiv</v>
    <v>7</v>
    <v>CHURCH &amp; DWIGHT CO., INC. (XNYS:CHD)</v>
    <v>6</v>
    <v>57</v>
    <v>Finance</v>
    <v>4</v>
    <v>116.46</v>
    <v>90.99</v>
    <v>0.51490000000000002</v>
    <v>0.7</v>
    <v>0</v>
    <v>7.2099999999999994E-3</v>
    <v>0</v>
    <v>USD</v>
    <v>Church &amp; Dwight Co., Inc. develops, manufactures and markets a range of consumer household and personal care products and specialty products focused on animal and food production, chemicals and cleaners. The Company’s segments include Consumer Domestic, Consumer International, and Specialty Products Division (SPD). The Consumer Domestic segment includes each of its seven power brands, as well as other brands and household and personal care products. The Consumer International segment markets a variety of personal care, household and over-the-counter products in international subsidiary markets, including Australia, Canada, France, Germany, Japan, Mexico, China and the United Kingdom. Its SPD segment focuses on sales to businesses and participates in three product areas: animal nutrition, specialty chemicals and commercial and professional. The Company’s brands include ARM &amp; HAMMER; OXICLEAN; VITAFUSION and L’IL CRITTERS; BATISTE; WATERPIK; THERABREATH; and HERO.</v>
    <v>5750</v>
    <v>New York Stock Exchange</v>
    <v>XNYS</v>
    <v>XNYS</v>
    <v>Princeton South Corporate Center, 500 Charles Ewing Boulevard, EWING, NJ, 08628 US</v>
    <v>98.72</v>
    <v>Personal &amp; Household Products &amp; Services</v>
    <v>Stock</v>
    <v>45824.917235671091</v>
    <v>10250</v>
    <v>97.3</v>
    <v>24083457167</v>
    <v>CHURCH &amp; DWIGHT CO., INC.</v>
    <v>CHURCH &amp; DWIGHT CO., INC.</v>
    <v>97.44</v>
    <v>41.9574</v>
    <v>97.09</v>
    <v>97.79</v>
    <v>97.79</v>
    <v>246277300</v>
    <v>CHD</v>
    <v>CHURCH &amp; DWIGHT CO., INC. (XNYS:CHD)</v>
    <v>2117859</v>
    <v>2429685</v>
    <v>1925</v>
  </rv>
  <rv s="2">
    <v>10251</v>
  </rv>
  <rv s="3">
    <v>https://www.bing.com/financeapi/forcetrigger?t=a1pqur&amp;q=XNAS%3aCINF&amp;form=skydnc</v>
    <v>Learn more on Bing</v>
  </rv>
  <rv s="5">
    <v>en-US</v>
    <v>a1pqur</v>
    <v>268435456</v>
    <v>1</v>
    <v>Powered by Refinitiv</v>
    <v>7</v>
    <v>CINCINNATI FINANCIAL CORPORATION (XNAS:CINF)</v>
    <v>6</v>
    <v>57</v>
    <v>Finance</v>
    <v>4</v>
    <v>161.745</v>
    <v>112.27</v>
    <v>0.78110000000000002</v>
    <v>0.34</v>
    <v>0</v>
    <v>2.323E-3</v>
    <v>0</v>
    <v>USD</v>
    <v>Cincinnati Financial Corporation offers primarily business, home and auto insurance, its main business, through The Cincinnati Insurance Company and its two standard market property casualty companies. Its segments include Commercial lines insurance, Personal lines insurance, Excess and surplus lines insurance, Life insurance, and Investments. Commercial lines insurance segment’s business includes commercial casualty, commercial property, commercial auto, workers’ compensation, and other commercial lines. Personal Lines Insurance segment’s business includes personal auto, homeowner and other personal lines. Excess and Surplus Lines Insurance segment covers commercial casualty and commercial property. Life Insurance segment’s business includes term life insurance, worksite products, whole life insurance and universal life insurance. Investments segment invests the cash it generates from insurance operations in fixed-maturity investments, equity investments and short-term investments.</v>
    <v>5624</v>
    <v>Nasdaq Stock Market</v>
    <v>XNAS</v>
    <v>XNAS</v>
    <v>6200 S Gilmore Rd, FAIRFIELD, OH, 45014 US</v>
    <v>148.1</v>
    <v>Insurance</v>
    <v>Stock</v>
    <v>45824.84722928203</v>
    <v>10253</v>
    <v>146.01</v>
    <v>22929738120</v>
    <v>CINCINNATI FINANCIAL CORPORATION</v>
    <v>CINCINNATI FINANCIAL CORPORATION</v>
    <v>146.59</v>
    <v>16.0032</v>
    <v>146.36000000000001</v>
    <v>146.69999999999999</v>
    <v>146.69999999999999</v>
    <v>156303600</v>
    <v>CINF</v>
    <v>CINCINNATI FINANCIAL CORPORATION (XNAS:CINF)</v>
    <v>728959</v>
    <v>495101</v>
    <v>1992</v>
  </rv>
  <rv s="2">
    <v>10254</v>
  </rv>
  <rv s="3">
    <v>https://www.bing.com/financeapi/forcetrigger?t=a1qgcw&amp;q=XNAS%3aCTAS&amp;form=skydnc</v>
    <v>Learn more on Bing</v>
  </rv>
  <rv s="5">
    <v>en-US</v>
    <v>a1qgcw</v>
    <v>268435456</v>
    <v>1</v>
    <v>Powered by Refinitiv</v>
    <v>7</v>
    <v>CINTAS CORPORATION (XNAS:CTAS)</v>
    <v>6</v>
    <v>57</v>
    <v>Finance</v>
    <v>9</v>
    <v>229.24</v>
    <v>172.20249999999999</v>
    <v>1.0650999999999999</v>
    <v>0.49</v>
    <v>8.2260000000000007E-3</v>
    <v>2.2070000000000002E-3</v>
    <v>1.83</v>
    <v>USD</v>
    <v>Cintas Corporation develops uniform programs using fabric. The Company helps businesses of all types and sizes, primarily in the United States, as well as Canada and Latin America. The Company operates through two segments: Uniform Rental and Facility Services segment and the First Aid and Safety Services segment. The Uniform Rental and Facility Services segment consists of the rental and servicing of uniforms and other garments, including flame resistant clothing, mats, mops and shop towels and other ancillary items. This segment also includes restroom cleaning services and supplies and the sale of items from its catalogs to its customers. The First Aid and Safety Services segment consists of first aid and safety products and services. The remainder of its segments, which consists of the Fire Protection Services segment and the Uniform Direct Sale segment, is included in All Other. It provides its products and services to small service and manufacturing companies and to corporations.</v>
    <v>46500</v>
    <v>Nasdaq Stock Market</v>
    <v>XNAS</v>
    <v>XNAS</v>
    <v>6800 Cintas Blvd, P O Box 625737, CINCINNATI, OH, 45262 US</v>
    <v>224.84</v>
    <v>Professional &amp; Commercial Services</v>
    <v>Stock</v>
    <v>45824.935771318749</v>
    <v>10256</v>
    <v>222.13</v>
    <v>89830493890</v>
    <v>CINTAS CORPORATION</v>
    <v>CINTAS CORPORATION</v>
    <v>223.52500000000001</v>
    <v>51.631500000000003</v>
    <v>221.98</v>
    <v>222.47</v>
    <v>224.3</v>
    <v>403787000</v>
    <v>CTAS</v>
    <v>CINTAS CORPORATION (XNAS:CTAS)</v>
    <v>699313</v>
    <v>1373710</v>
    <v>1986</v>
  </rv>
  <rv s="2">
    <v>10257</v>
  </rv>
  <rv s="3">
    <v>https://www.bing.com/financeapi/forcetrigger?t=a1pshw&amp;q=XNYS%3aCL&amp;form=skydnc</v>
    <v>Learn more on Bing</v>
  </rv>
  <rv s="5">
    <v>en-US</v>
    <v>a1pshw</v>
    <v>268435456</v>
    <v>1</v>
    <v>Powered by Refinitiv</v>
    <v>7</v>
    <v>COLGATE-PALMOLIVE COMPANY (XNYS:CL)</v>
    <v>6</v>
    <v>57</v>
    <v>Finance</v>
    <v>4</v>
    <v>109.3</v>
    <v>85.32</v>
    <v>0.3826</v>
    <v>-0.15</v>
    <v>-1.2210000000000001E-3</v>
    <v>-1.6619999999999998E-3</v>
    <v>-0.11</v>
    <v>USD</v>
    <v>Colgate-Palmolive Company is a growth company. It is focused on Oral Care, Personal Care, Home Care and Pet Nutrition, it sells its products under brands, such as Colgate, Palmolive, elmex, hello, meridol, Sorriso, Tom's of Maine, EltaMD, Filorga, Irish Spring, Lady Speed Stick, PCA SKIN, Protex, Sanex, Softsoap, Speed Stick, Ajax, Axion, Fabuloso, Murphy, Soupline and Suavitel, as well as Hill's Science Diet and Hill's Prescription Diet. Its Oral, Personal and Home Care product segment is managed geographically in five segments, such as North America, Latin America, Europe, Asia Pacific and Africa/Eurasia, all of which sell primarily to a variety of traditional and e-commerce retailers, wholesalers, distributors, dentists and skin health professionals. Its Pet Nutrition products include specialty pet nutrition products manufactured and marketed by Hill's Pet Nutrition. The customers for Pet Nutrition products are authorized pet supply retailers, veterinarians and e-commerce retailers.</v>
    <v>34000</v>
    <v>New York Stock Exchange</v>
    <v>XNYS</v>
    <v>XNYS</v>
    <v>300 PARK AVE, NEW YORK, NY, 10022 US</v>
    <v>91.42</v>
    <v>Personal &amp; Household Products &amp; Services</v>
    <v>Stock</v>
    <v>45824.931807626563</v>
    <v>10259</v>
    <v>90.02</v>
    <v>73026955211</v>
    <v>COLGATE-PALMOLIVE COMPANY</v>
    <v>COLGATE-PALMOLIVE COMPANY</v>
    <v>90.7</v>
    <v>25.518999999999998</v>
    <v>90.26</v>
    <v>90.11</v>
    <v>90</v>
    <v>810420100</v>
    <v>CL</v>
    <v>COLGATE-PALMOLIVE COMPANY (XNYS:CL)</v>
    <v>5710195</v>
    <v>4869750</v>
    <v>1923</v>
  </rv>
  <rv s="2">
    <v>10260</v>
  </rv>
  <rv s="3">
    <v>https://www.bing.com/financeapi/forcetrigger?t=a1rmkr&amp;q=XNYS%3aED&amp;form=skydnc</v>
    <v>Learn more on Bing</v>
  </rv>
  <rv s="5">
    <v>en-US</v>
    <v>a1rmkr</v>
    <v>268435456</v>
    <v>1</v>
    <v>Powered by Refinitiv</v>
    <v>7</v>
    <v>CONSOLIDATED EDISON, INC. (XNYS:ED)</v>
    <v>6</v>
    <v>57</v>
    <v>Finance</v>
    <v>4</v>
    <v>114.87</v>
    <v>87.28</v>
    <v>0.25879999999999997</v>
    <v>-2.33</v>
    <v>0</v>
    <v>-2.2412000000000001E-2</v>
    <v>0</v>
    <v>USD</v>
    <v>Consolidated Edison, Inc. is an energy-delivery company. The Company, through its subsidiaries, Consolidated Edison Company of New York, Inc. (CECONY), Orange and Rockland Utilities, Inc. (O&amp;R) and Con Edison Transmission, Inc., provides a range of energy-related products and services to its customers. CECONY is a regulated utility providing electric service in New York City and New York’s Westchester County, gas service in Manhattan, the Bronx, parts of Queens and parts of Westchester, and steam service in Manhattan. O&amp;R and its utility subsidiary, Rockland Electric Company, provide electric service to customers in southeastern New York and northern New Jersey, a 1,300 square mile service area. O&amp;R delivers gas to customers in southeastern New York. Con Edison Transmission, Inc. falls primarily under the oversight of the Federal Energy Regulatory Commission and manages, through joint ventures, both electric and gas assets while seeking to develop electric transmission projects.</v>
    <v>15097</v>
    <v>New York Stock Exchange</v>
    <v>XNYS</v>
    <v>XNYS</v>
    <v>4 Irving Place, NEW YORK, NY, 10003 US</v>
    <v>104.52</v>
    <v>Electrical Utilities &amp; IPPs</v>
    <v>Stock</v>
    <v>45824.884156145316</v>
    <v>10262</v>
    <v>100.93</v>
    <v>36616892643</v>
    <v>CONSOLIDATED EDISON, INC.</v>
    <v>CONSOLIDATED EDISON, INC.</v>
    <v>104</v>
    <v>18.759599999999999</v>
    <v>103.96</v>
    <v>101.63</v>
    <v>101.63</v>
    <v>360296100</v>
    <v>ED</v>
    <v>CONSOLIDATED EDISON, INC. (XNYS:ED)</v>
    <v>2737988</v>
    <v>2722209</v>
    <v>1997</v>
  </rv>
  <rv s="2">
    <v>10263</v>
  </rv>
  <rv s="3">
    <v>https://www.bing.com/financeapi/forcetrigger?t=a1r8ur&amp;q=XNYS%3aDOV&amp;form=skydnc</v>
    <v>Learn more on Bing</v>
  </rv>
  <rv s="5">
    <v>en-US</v>
    <v>a1r8ur</v>
    <v>268435456</v>
    <v>1</v>
    <v>Powered by Refinitiv</v>
    <v>7</v>
    <v>DOVER CORPORATION (XNYS:DOV)</v>
    <v>6</v>
    <v>57</v>
    <v>Finance</v>
    <v>4</v>
    <v>222.31</v>
    <v>143.04</v>
    <v>1.2677</v>
    <v>3.21</v>
    <v>-2.3643999999999998E-2</v>
    <v>1.8183000000000001E-2</v>
    <v>-4.25</v>
    <v>USD</v>
    <v>Dover Corporation is a diversified global manufacturer and solutions provider. Its Engineered Products segment provides a range of equipment, components, software, solutions and services to the vehicle aftermarket, aerospace and defense, and others. Its Clean Energy &amp; Fueling segment provides components, equipment, and software solutions and services. It also designs, manufactures, and supplies vacuum-insulated piping systems for a variety of liquefied gases like nitrogen, oxygen, carbon dioxide, and other industrial gases. Its Imaging &amp; Identification segment supplies precision marking and coding, product traceability, brand protection and digital textile printing equipment. Its Pumps &amp; Process Solutions segment manufactures specialty pumps and flow meters, fluid transfer connectors, engineered precision components, instruments, and digital controls. Its Climate &amp; Sustainability Technologies segment is a provider of energy-efficient equipment, components, and parts.</v>
    <v>24000</v>
    <v>New York Stock Exchange</v>
    <v>XNYS</v>
    <v>XNYS</v>
    <v>3005 Highland Parkway, Suite 200, DOWNERS GROVE, IL, 60515 US</v>
    <v>180.75</v>
    <v>Machinery, Equipment &amp; Components</v>
    <v>Stock</v>
    <v>45824.886787025003</v>
    <v>10265</v>
    <v>178.29499999999999</v>
    <v>24204400000</v>
    <v>DOVER CORPORATION</v>
    <v>DOVER CORPORATION</v>
    <v>178.54</v>
    <v>23.1816</v>
    <v>176.54</v>
    <v>179.75</v>
    <v>175.5</v>
    <v>137104400</v>
    <v>DOV</v>
    <v>DOVER CORPORATION (XNYS:DOV)</v>
    <v>735516</v>
    <v>908984</v>
    <v>1947</v>
  </rv>
  <rv s="2">
    <v>10266</v>
  </rv>
  <rv s="3">
    <v>https://www.bing.com/financeapi/forcetrigger?t=a1rlu2&amp;q=XNYS%3aECL&amp;form=skydnc</v>
    <v>Learn more on Bing</v>
  </rv>
  <rv s="5">
    <v>en-US</v>
    <v>a1rlu2</v>
    <v>268435456</v>
    <v>1</v>
    <v>Powered by Refinitiv</v>
    <v>7</v>
    <v>ECOLAB INC. (XNYS:ECL)</v>
    <v>6</v>
    <v>57</v>
    <v>Finance</v>
    <v>4</v>
    <v>273.69</v>
    <v>220.96</v>
    <v>1.0444</v>
    <v>1.93</v>
    <v>0</v>
    <v>7.3050000000000007E-3</v>
    <v>0</v>
    <v>USD</v>
    <v>Ecolab Inc. is engaged in offering water, hygiene and infection prevention solutions and services that protect people and the resources vital to life. The Company’s Global Industrial segment provides water treatment and process applications, and cleaning and sanitizing solutions primarily to large industrial customers within the manufacturing, food and beverage processing, transportation, chemical, primary metals and mining, power generation, global refining, petrochemical, pulp and paper industries. Its Global Institutional &amp; Specialty segment provides specialized cleaning and sanitizing products to the foodservice, hospitality, lodging, government and education and retail industries. Its Global Healthcare &amp; Life Sciences segment provides specialized cleaning and sanitizing products to the healthcare, personal care, and pharmaceutical industries. Its Global Pest Elimination segment provides services designed to detect, prevent, and eliminate pests, such as rodents and insects.</v>
    <v>48000</v>
    <v>New York Stock Exchange</v>
    <v>XNYS</v>
    <v>XNYS</v>
    <v>1 Ecolab Place, SAINT PAUL, MN, 55102 US</v>
    <v>267.58999999999997</v>
    <v>Chemicals</v>
    <v>Stock</v>
    <v>45824.887456562501</v>
    <v>10268</v>
    <v>264.37</v>
    <v>75454043364</v>
    <v>ECOLAB INC.</v>
    <v>ECOLAB INC.</v>
    <v>266.14</v>
    <v>36.21</v>
    <v>264.20999999999998</v>
    <v>266.14</v>
    <v>266.14</v>
    <v>283512600</v>
    <v>ECL</v>
    <v>ECOLAB INC. (XNYS:ECL)</v>
    <v>852119</v>
    <v>1156251</v>
    <v>1924</v>
  </rv>
  <rv s="2">
    <v>10269</v>
  </rv>
  <rv s="3">
    <v>https://www.bing.com/financeapi/forcetrigger?t=a1ry3m&amp;q=XNYS%3aEMR&amp;form=skydnc</v>
    <v>Learn more on Bing</v>
  </rv>
  <rv s="5">
    <v>en-US</v>
    <v>a1ry3m</v>
    <v>268435456</v>
    <v>1</v>
    <v>Powered by Refinitiv</v>
    <v>7</v>
    <v>EMERSON ELECTRIC CO. (XNYS:EMR)</v>
    <v>6</v>
    <v>57</v>
    <v>Finance</v>
    <v>4</v>
    <v>134.85</v>
    <v>90.055300000000003</v>
    <v>1.2669999999999999</v>
    <v>3.14</v>
    <v>-5.44E-4</v>
    <v>2.5012E-2</v>
    <v>-7.0000000000000007E-2</v>
    <v>USD</v>
    <v>Emerson Electric Co. is a global technology and software company that provides solutions for customers in a wide range of end markets around the world. The Company operates through seven segments under two business groups, such as Intelligent Devices and Software and Control. Its Intelligent Devices business includes Final Control, Measurement &amp; Analytical, Discrete Automation, and Safety &amp; Productivity. Software and Control business includes Control Systems &amp; Software, Test &amp; Measurement, and AspenTech. Its Final Control segment is a global provider of control valves, isolation valves, shutoff valves, pressure relief valves, pressure safety valves, actuators, and regulators for process and hybrid industries. Its Measurement &amp; Analytical segment is a supplier of intelligent instrumentation measuring the physical properties of liquids or gases. AspenTech segment provides asset optimization software that enables industrial manufacturers to design, operate and maintain their operations.</v>
    <v>73000</v>
    <v>New York Stock Exchange</v>
    <v>XNYS</v>
    <v>XNYS</v>
    <v>8027 Forsyth Boulevard,, ST. LOUIS, MO, 63105 US</v>
    <v>128.92850000000001</v>
    <v>Machinery, Equipment &amp; Components</v>
    <v>Stock</v>
    <v>45824.918422372655</v>
    <v>10271</v>
    <v>126.45</v>
    <v>72382500000</v>
    <v>EMERSON ELECTRIC CO.</v>
    <v>EMERSON ELECTRIC CO.</v>
    <v>127.26</v>
    <v>37.264000000000003</v>
    <v>125.54</v>
    <v>128.68</v>
    <v>128.61000000000001</v>
    <v>562500000</v>
    <v>EMR</v>
    <v>EMERSON ELECTRIC CO. (XNYS:EMR)</v>
    <v>2853595</v>
    <v>3000768</v>
    <v>1890</v>
  </rv>
  <rv s="2">
    <v>10272</v>
  </rv>
  <rv s="3">
    <v>https://www.bing.com/financeapi/forcetrigger?t=a1s64c&amp;q=XNAS%3aERIE&amp;form=skydnc</v>
    <v>Learn more on Bing</v>
  </rv>
  <rv s="5">
    <v>en-US</v>
    <v>a1s64c</v>
    <v>268435456</v>
    <v>1</v>
    <v>Powered by Refinitiv</v>
    <v>7</v>
    <v>ERIE INDEMNITY COMPANY (XNAS:ERIE)</v>
    <v>6</v>
    <v>57</v>
    <v>Finance</v>
    <v>4</v>
    <v>547</v>
    <v>343.76</v>
    <v>0.35749999999999998</v>
    <v>1.05</v>
    <v>0</v>
    <v>2.9429999999999999E-3</v>
    <v>0</v>
    <v>USD</v>
    <v>Erie Indemnity Company serves as the attorney-in-fact for the subscribers at the Erie Insurance Exchange (Exchange). The Exchange is a reciprocal insurer that writes property and casualty insurance. The Exchange has wholly owned property and casualty subsidiaries, including Erie Insurance Company, Erie Insurance Company of New York, Erie Insurance Property &amp; Casualty Company, and Flagship City Insurance Company. The Exchange also has a wholly owned life insurance company, Erie Family Life Insurance Company (EFL). Its primary function as attorney-in-fact is to perform policy issuance and renewal services on behalf of the subscribers at the Exchange. It also acts as attorney-in-fact on behalf of the subscribers at the Exchange with respect to all claims handling and investment management services, as well as the service provider for all claims handling, life insurance and investment management services for the Exchange's insurance subsidiaries (collectively, administrative services).</v>
    <v>6715</v>
    <v>Nasdaq Stock Market</v>
    <v>XNAS</v>
    <v>XNAS</v>
    <v>100 Erie Insurance Pl, ERIE, PA, 16530 US</v>
    <v>364.34500000000003</v>
    <v>Insurance</v>
    <v>Stock</v>
    <v>45824.847229397659</v>
    <v>10274</v>
    <v>357.62</v>
    <v>18709838384</v>
    <v>ERIE INDEMNITY COMPANY</v>
    <v>ERIE INDEMNITY COMPANY</v>
    <v>360.39</v>
    <v>30.451899999999998</v>
    <v>356.76</v>
    <v>357.81</v>
    <v>357.81</v>
    <v>52289870</v>
    <v>ERIE</v>
    <v>ERIE INDEMNITY COMPANY (XNAS:ERIE)</v>
    <v>134027</v>
    <v>121281</v>
    <v>1925</v>
  </rv>
  <rv s="2">
    <v>10275</v>
  </rv>
  <rv s="3">
    <v>https://www.bing.com/financeapi/forcetrigger?t=a1s9dm&amp;q=XNYS%3aESS&amp;form=skydnc</v>
    <v>Learn more on Bing</v>
  </rv>
  <rv s="5">
    <v>en-US</v>
    <v>a1s9dm</v>
    <v>268435456</v>
    <v>1</v>
    <v>Powered by Refinitiv</v>
    <v>7</v>
    <v>ESSEX PROPERTY TRUST, INC. (XNYS:ESS)</v>
    <v>6</v>
    <v>57</v>
    <v>Finance</v>
    <v>4</v>
    <v>317.73</v>
    <v>243.85</v>
    <v>0.80230000000000001</v>
    <v>0.69</v>
    <v>0</v>
    <v>2.4260000000000002E-3</v>
    <v>0</v>
    <v>USD</v>
    <v>Essex Property Trust, Inc. is a self-administered and self-managed real estate investment trust. The Company acquires, develops, redevelops, and manages apartment communities in selected residential areas located on the West Coast of the United States. The Company defines its operating segments as the three geographical regions in which its communities are located: Southern California, Northern California, and Seattle metro. It has ownership interests in approximately 257 apartment communities comprising over 62,000 apartment homes. The Company owns all of its interests in its real estate and other investments directly or indirectly through Essex Portfolio, L.P. It invests primarily in apartment communities that are located in predominantly coastal markets within Southern California, Northern California, and the Seattle metropolitan area. It focuses on acquiring and developing apartment communities in supply constrained markets and redeveloping its existing communities.</v>
    <v>1715</v>
    <v>New York Stock Exchange</v>
    <v>XNYS</v>
    <v>XNYS</v>
    <v>Suite 200, 1100 Park Place, SAN MATEO, CA, 94403 US</v>
    <v>287.1662</v>
    <v>Residential &amp; Commercial REIT</v>
    <v>Stock</v>
    <v>45824.847229421095</v>
    <v>10277</v>
    <v>283.76499999999999</v>
    <v>18342439137</v>
    <v>ESSEX PROPERTY TRUST, INC.</v>
    <v>ESSEX PROPERTY TRUST, INC.</v>
    <v>286.91000000000003</v>
    <v>27.288599999999999</v>
    <v>284.45999999999998</v>
    <v>285.14999999999998</v>
    <v>285.14999999999998</v>
    <v>64325580</v>
    <v>ESS</v>
    <v>ESSEX PROPERTY TRUST, INC. (XNYS:ESS)</v>
    <v>267721</v>
    <v>461628</v>
    <v>1994</v>
  </rv>
  <rv s="2">
    <v>10278</v>
  </rv>
  <rv s="3">
    <v>https://www.bing.com/financeapi/forcetrigger?t=a1s6ww&amp;q=XNYS%3aES&amp;form=skydnc</v>
    <v>Learn more on Bing</v>
  </rv>
  <rv s="5">
    <v>en-US</v>
    <v>a1s6ww</v>
    <v>268435456</v>
    <v>1</v>
    <v>Powered by Refinitiv</v>
    <v>7</v>
    <v>Eversource Energy (XNYS:ES)</v>
    <v>6</v>
    <v>57</v>
    <v>Finance</v>
    <v>4</v>
    <v>69.010000000000005</v>
    <v>52.28</v>
    <v>0.64739999999999998</v>
    <v>-0.85</v>
    <v>0</v>
    <v>-1.3035000000000001E-2</v>
    <v>0</v>
    <v>USD</v>
    <v>Eversource Energy is a utility holding company, which is engaged in the energy delivery business through its utility subsidiaries. Its segments include Electric Distribution, Electric Transmission, Natural Gas Distribution and Water Distribution. The Electric Distribution segment is engaged in the distribution of electricity to retail customers in Connecticut, Massachusetts and New Hampshire, respectively, and the solar power facilities of NSTAR Electric Company. The Electric Transmission segment owns and maintains transmission facilities that are part of an interstate power transmission grid over which electricity is transmitted throughout New England. The Natural Gas Distribution distributes natural gas to his customers in central and eastern Massachusetts. The Water Distribution segment provides water services to over 248,000 residential, commercial, industrial, municipal and fire protection and other customers, in 73 towns and cities in Connecticut, Massachusetts and New Hampshire.</v>
    <v>10680</v>
    <v>New York Stock Exchange</v>
    <v>XNYS</v>
    <v>XNYS</v>
    <v>300 Cadwell Dr, SPRINGFIELD, MA, 01104-1742 US</v>
    <v>65.91</v>
    <v>Electrical Utilities &amp; IPPs</v>
    <v>Stock</v>
    <v>45824.857798506251</v>
    <v>10280</v>
    <v>64.040000000000006</v>
    <v>23644885728</v>
    <v>Eversource Energy</v>
    <v>Eversource Energy</v>
    <v>65.56</v>
    <v>27.786899999999999</v>
    <v>65.209999999999994</v>
    <v>64.36</v>
    <v>64.36</v>
    <v>367384800</v>
    <v>ES</v>
    <v>Eversource Energy (XNYS:ES)</v>
    <v>1934300</v>
    <v>2465080</v>
    <v>1927</v>
  </rv>
  <rv s="2">
    <v>10281</v>
  </rv>
  <rv s="3">
    <v>https://www.bing.com/financeapi/forcetrigger?t=a1sicw&amp;q=XNAS%3aEXPD&amp;form=skydnc</v>
    <v>Learn more on Bing</v>
  </rv>
  <rv s="5">
    <v>en-US</v>
    <v>a1sicw</v>
    <v>268435456</v>
    <v>1</v>
    <v>Powered by Refinitiv</v>
    <v>7</v>
    <v>EXPEDITORS INTERNATIONAL OF WASHINGTON, INC (XNYS:EXPD)</v>
    <v>6</v>
    <v>57</v>
    <v>Finance</v>
    <v>4</v>
    <v>131.59</v>
    <v>100.47</v>
    <v>1.0673999999999999</v>
    <v>0.85</v>
    <v>-9.5560000000000003E-4</v>
    <v>7.4390000000000003E-3</v>
    <v>-0.11</v>
    <v>USD</v>
    <v>Expeditors International of Washington, Inc. is a global logistics company. The Company’s services include consolidation or forwarding of air and ocean freight, customs brokerage, vendor consolidation, cargo insurance, time-definite transportation, order management, warehousing and distribution and customized logistics solutions. The Company’s primary services include airfreight services, ocean freight and ocean services, and customs brokerage and other services. It provides a full suite of global logistics services, offering customers access to an international network of people and integrated information systems to support the movement and strategic positioning of goods. As a third-party logistics provider, it purchases cargo space from carriers on a volume basis and resells that space to its customers. In addition, its Project Cargo unit handles special project shipments that move via a single method or combination of air, ocean, and/or ground transportation.</v>
    <v>18400</v>
    <v>New York Stock Exchange</v>
    <v>XNYS</v>
    <v>XNYS</v>
    <v>Sterling Plaza 2, 3Rd Floor, 3545 Factoria Blvd. Se, BELLEVUE, WA, 98006 US</v>
    <v>115.43</v>
    <v>Freight &amp; Logistics Services</v>
    <v>Stock</v>
    <v>45824.862104617969</v>
    <v>10283</v>
    <v>114.13</v>
    <v>15647680000</v>
    <v>EXPEDITORS INTERNATIONAL OF WASHINGTON, INC</v>
    <v>EXPEDITORS INTERNATIONAL OF WASHINGTON, INC</v>
    <v>115.13</v>
    <v>19.1127</v>
    <v>114.26</v>
    <v>115.11</v>
    <v>115</v>
    <v>136948100</v>
    <v>EXPD</v>
    <v>EXPEDITORS INTERNATIONAL OF WASHINGTON, INC (XNYS:EXPD)</v>
    <v>970943</v>
    <v>1326001</v>
    <v>1979</v>
  </rv>
  <rv s="2">
    <v>10284</v>
  </rv>
  <rv s="3">
    <v>https://www.bing.com/financeapi/forcetrigger?t=a269ec&amp;q=XNYS%3aXOM&amp;form=skydnc</v>
    <v>Learn more on Bing</v>
  </rv>
  <rv s="5">
    <v>en-US</v>
    <v>a269ec</v>
    <v>268435456</v>
    <v>1</v>
    <v>Powered by Refinitiv</v>
    <v>7</v>
    <v>EXXON MOBIL CORPORATION (XNYS:XOM)</v>
    <v>6</v>
    <v>57</v>
    <v>Finance</v>
    <v>9</v>
    <v>126.34</v>
    <v>97.8</v>
    <v>0.46279999999999999</v>
    <v>0.36</v>
    <v>-7.1120000000000005E-4</v>
    <v>3.2109999999999999E-3</v>
    <v>-0.08</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113.16</v>
    <v>Oil &amp; Gas</v>
    <v>Stock</v>
    <v>45824.943204467185</v>
    <v>10286</v>
    <v>111.13</v>
    <v>484788800000</v>
    <v>EXXON MOBIL CORPORATION</v>
    <v>EXXON MOBIL CORPORATION</v>
    <v>111.82</v>
    <v>14.8927</v>
    <v>112.12</v>
    <v>112.48</v>
    <v>112.4</v>
    <v>4310000000</v>
    <v>XOM</v>
    <v>EXXON MOBIL CORPORATION (XNYS:XOM)</v>
    <v>22910950</v>
    <v>16372554</v>
    <v>1882</v>
  </rv>
  <rv s="2">
    <v>10287</v>
  </rv>
  <rv s="3">
    <v>https://www.bing.com/financeapi/forcetrigger?t=a1sqcw&amp;q=XNYS%3aFDS&amp;form=skydnc</v>
    <v>Learn more on Bing</v>
  </rv>
  <rv s="5">
    <v>en-US</v>
    <v>a1sqcw</v>
    <v>268435456</v>
    <v>1</v>
    <v>Powered by Refinitiv</v>
    <v>7</v>
    <v>FACTSET RESEARCH SYSTEMS INC. (XNYS:FDS)</v>
    <v>6</v>
    <v>57</v>
    <v>Finance</v>
    <v>4</v>
    <v>499.87</v>
    <v>391.69</v>
    <v>0.85329999999999995</v>
    <v>1.4</v>
    <v>0</v>
    <v>3.3339999999999997E-3</v>
    <v>0</v>
    <v>USD</v>
    <v>FactSet Research Systems Inc. is a global financial digital platform and enterprise solutions provider. The Company's solutions deliver financial data, analytics, and open technology to global clients, including individual users. Its segments include the Americas, EMEA and Asia Pacific. It provides financial data and market intelligence on securities, companies, industries and people to enable its clients to research investment ideas and analyze, monitor and manage their portfolios. It supports various workflows, including investment research, quantitative research, portfolio management and trading, portfolio analytics, wealth management, ESG investing solutions, industry analysis and data solutions. It provides open and flexible technology offerings, including a configurable desktop and mobile platform, and comprehensive data feeds. Its technology also includes LogoIntern, a workflow tool to streamline the task of adding, organizing, and formatting logos into pitch decks.</v>
    <v>12598</v>
    <v>New York Stock Exchange</v>
    <v>XNYS</v>
    <v>XNYS</v>
    <v>45 Glover Avenue, NORWALK, CT, 06850 US</v>
    <v>426.01</v>
    <v>Professional &amp; Commercial Services</v>
    <v>Stock</v>
    <v>45824.841461238284</v>
    <v>10289</v>
    <v>419.72</v>
    <v>15987096378</v>
    <v>FACTSET RESEARCH SYSTEMS INC.</v>
    <v>FACTSET RESEARCH SYSTEMS INC.</v>
    <v>423.03</v>
    <v>29.9404</v>
    <v>419.9</v>
    <v>421.3</v>
    <v>421.3</v>
    <v>37947060</v>
    <v>FDS</v>
    <v>FACTSET RESEARCH SYSTEMS INC. (XNYS:FDS)</v>
    <v>338805</v>
    <v>354509</v>
    <v>1984</v>
  </rv>
  <rv s="2">
    <v>10290</v>
  </rv>
  <rv s="3">
    <v>https://www.bing.com/financeapi/forcetrigger?t=a1sl52&amp;q=XNAS%3aFAST&amp;form=skydnc</v>
    <v>Learn more on Bing</v>
  </rv>
  <rv s="5">
    <v>en-US</v>
    <v>a1sl52</v>
    <v>268435456</v>
    <v>1</v>
    <v>Powered by Refinitiv</v>
    <v>7</v>
    <v>Fastenal Company (XNAS:FAST)</v>
    <v>6</v>
    <v>57</v>
    <v>Finance</v>
    <v>4</v>
    <v>43.1</v>
    <v>30.68</v>
    <v>0.97150000000000003</v>
    <v>7.0000000000000007E-2</v>
    <v>0</v>
    <v>1.66E-3</v>
    <v>0</v>
    <v>USD</v>
    <v>Fastenal Company is engaged in the wholesale distribution of industrial and construction supplies. The Company is a distributor of threaded fasteners, bolts, nuts, screws, studs, and related washers, as well as miscellaneous supplies and hardware, such as pins, machinery keys, concrete anchors, metal framing systems, wire rope, struts, rivets, and related accessories. Its business tools include Fastenal Managed Inventory (FMI), Bin stock (FASTStock and FASTBin) and Industrial vending (FASTVend). The Company also invests in digital solutions that aim to deliver value for its customers, leverage local inventory for same-day solutions, and provide service. It serves general and commercial contractors in non-residential end markets as well as farmers, truckers, railroads, oil exploration companies, oil production and refinement companies, mining companies, federal, state, and local governmental entities, schools, and certain retail trades.</v>
    <v>21339</v>
    <v>Nasdaq Stock Market</v>
    <v>XNAS</v>
    <v>XNAS</v>
    <v>2001 Theurer Blvd, WINONA, MN, 55987 US</v>
    <v>42.68</v>
    <v>Machinery, Equipment &amp; Components</v>
    <v>Stock</v>
    <v>45824.915062198437</v>
    <v>10292</v>
    <v>42.07</v>
    <v>48445140480</v>
    <v>Fastenal Company</v>
    <v>Fastenal Company</v>
    <v>42.45</v>
    <v>42.143099999999997</v>
    <v>42.17</v>
    <v>42.24</v>
    <v>42.24</v>
    <v>1146902000</v>
    <v>FAST</v>
    <v>Fastenal Company (XNAS:FAST)</v>
    <v>3615122</v>
    <v>4871308</v>
    <v>1968</v>
  </rv>
  <rv s="2">
    <v>10293</v>
  </rv>
  <rv s="3">
    <v>https://www.bing.com/financeapi/forcetrigger?t=a1tctc&amp;q=XNYS%3aFRT&amp;form=skydnc</v>
    <v>Learn more on Bing</v>
  </rv>
  <rv s="5">
    <v>en-US</v>
    <v>a1tctc</v>
    <v>268435456</v>
    <v>1</v>
    <v>Powered by Refinitiv</v>
    <v>7</v>
    <v>FEDERAL REALTY INVESTMENT TRUST (XNYS:FRT)</v>
    <v>6</v>
    <v>57</v>
    <v>Finance</v>
    <v>4</v>
    <v>118.34</v>
    <v>80.650000000000006</v>
    <v>1.1215999999999999</v>
    <v>0.35</v>
    <v>1.0559000000000001E-2</v>
    <v>3.673E-3</v>
    <v>1.0099</v>
    <v>USD</v>
    <v>Federal Realty Investment Trust is an equity real estate investment trust (REIT). The Company specializes in the ownership, management, and redevelopment of retail and mixed-use properties located primarily in communities in the Northeast and Mid-Atlantic regions of the United States, California, and South Florida. Its portfolio includes retail in many formats, ranging from regional, community and neighborhood shopping centers that are often anchored by grocery stores to mixed-use properties that are centered around a retail component but also include office, residential and/or hotel components. The Company’s 102 properties include approximately 3,500 tenants in 27 million commercial square feet, and approximately 3,100 residential units. Its portfolio includes Assembly Square, Andorra Shopping Center, Assembly Row, and Bala Cynwyd On City Avenue.</v>
    <v>304</v>
    <v>New York Stock Exchange</v>
    <v>XNYS</v>
    <v>XNYS</v>
    <v>909 Rose Avenue, Suite 200, NORTH BETHESDA, MD, 20852 US</v>
    <v>96.66</v>
    <v>Residential &amp; Commercial REIT</v>
    <v>Stock</v>
    <v>45824.888092823436</v>
    <v>10295</v>
    <v>95.32</v>
    <v>8249977173</v>
    <v>FEDERAL REALTY INVESTMENT TRUST</v>
    <v>FEDERAL REALTY INVESTMENT TRUST</v>
    <v>96.1</v>
    <v>27.517600000000002</v>
    <v>95.29</v>
    <v>95.64</v>
    <v>96.649900000000002</v>
    <v>86260740</v>
    <v>FRT</v>
    <v>FEDERAL REALTY INVESTMENT TRUST (XNYS:FRT)</v>
    <v>428216</v>
    <v>689409</v>
    <v>2021</v>
  </rv>
  <rv s="2">
    <v>10296</v>
  </rv>
  <rv s="3">
    <v>https://www.bing.com/financeapi/forcetrigger?t=a1odgh&amp;q=XNYS%3aBEN&amp;form=skydnc</v>
    <v>Learn more on Bing</v>
  </rv>
  <rv s="5">
    <v>en-US</v>
    <v>a1odgh</v>
    <v>268435456</v>
    <v>1</v>
    <v>Powered by Refinitiv</v>
    <v>7</v>
    <v>FRANKLIN RESOURCES, INC. (XNYS:BEN)</v>
    <v>6</v>
    <v>57</v>
    <v>Finance</v>
    <v>4</v>
    <v>24.364999999999998</v>
    <v>16.25</v>
    <v>1.4575</v>
    <v>0.61</v>
    <v>0</v>
    <v>2.7515000000000001E-2</v>
    <v>0</v>
    <v>USD</v>
    <v>Franklin Resources, Inc. is a global investment management company with subsidiaries operating as Franklin Templeton and serving clients in over 150 countries. Through its specialist investment managers, the Company offers specialization on a global scale, bringing capabilities in equity, fixed income, alternatives and multi-asset solutions. It provides its investment management and related services to retail, institutional and high-net-worth investors in jurisdictions worldwide. Its investment products include its sponsored funds, as well as institutional and high-net-worth separate accounts, retail separately managed account programs, sub-advised products, and other investment vehicles. Its funds include registered funds (including exchange-traded funds) and unregistered funds. It offers its services and products under its various distinct brand names, including, but not limited to, Alcentra, Benefit Street Partners, Brandywine Global Investment Management, Canvas, and others.</v>
    <v>10000</v>
    <v>New York Stock Exchange</v>
    <v>XNYS</v>
    <v>XNYS</v>
    <v>One Franklin Parkway, Building 920/2, SAN MATEO, CA, 94403 US</v>
    <v>22.95</v>
    <v>Investment Banking &amp; Investment Services</v>
    <v>Stock</v>
    <v>45824.917235925779</v>
    <v>10298</v>
    <v>22.375</v>
    <v>11971375214</v>
    <v>FRANKLIN RESOURCES, INC.</v>
    <v>FRANKLIN RESOURCES, INC.</v>
    <v>22.68</v>
    <v>32.985799999999998</v>
    <v>22.17</v>
    <v>22.78</v>
    <v>22.78</v>
    <v>525521300</v>
    <v>BEN</v>
    <v>FRANKLIN RESOURCES, INC. (XNYS:BEN)</v>
    <v>3738930</v>
    <v>5207234</v>
    <v>1969</v>
  </rv>
  <rv s="2">
    <v>10299</v>
  </rv>
  <rv s="3">
    <v>https://www.bing.com/financeapi/forcetrigger?t=a1tppr&amp;q=XNYS%3aGD&amp;form=skydnc</v>
    <v>Learn more on Bing</v>
  </rv>
  <rv s="5">
    <v>en-US</v>
    <v>a1tppr</v>
    <v>268435456</v>
    <v>1</v>
    <v>Powered by Refinitiv</v>
    <v>7</v>
    <v>GENERAL DYNAMICS CORPORATION (XNYS:GD)</v>
    <v>6</v>
    <v>57</v>
    <v>Finance</v>
    <v>9</v>
    <v>316.89999999999998</v>
    <v>239.2</v>
    <v>0.46739999999999998</v>
    <v>-3.63</v>
    <v>7.9129999999999999E-3</v>
    <v>-1.2827E-2</v>
    <v>2.21</v>
    <v>USD</v>
    <v>General Dynamics Corporation is a global aerospace and defense company. It offers a portfolio of products and services in business aviation; ship construction and repair; land combat vehicles, weapons systems and munitions, and technology products and services. Its segments include Aerospace, Marine Systems, Combat Systems and Technologies. The Aerospace segment produces business jets and is the standard bearer in new technology aircraft, aircraft repair, customer support and custom completion services. The Marine Systems segment designs and builds nuclear-powered submarines and is engaged in surface combatant and auxiliary ship design and construction for the U.S. Navy. The Combat Systems segment manufactures land combat solutions worldwide, including wheeled and tracked combat vehicles, weapons systems and munitions. The Technologies segment provides a full spectrum of services, technologies and products to a range of military, intelligence, federal civilian and state customers.</v>
    <v>117000</v>
    <v>New York Stock Exchange</v>
    <v>XNYS</v>
    <v>XNYS</v>
    <v>11011 Sunset Hills Rd, RESTON, VA, 20190 US</v>
    <v>283.99</v>
    <v>Aerospace &amp; Defense</v>
    <v>Stock</v>
    <v>45824.942406620314</v>
    <v>10301</v>
    <v>278.23</v>
    <v>74981818457</v>
    <v>GENERAL DYNAMICS CORPORATION</v>
    <v>GENERAL DYNAMICS CORPORATION</v>
    <v>283.23</v>
    <v>19.398299999999999</v>
    <v>283</v>
    <v>279.37</v>
    <v>281.5</v>
    <v>268396100</v>
    <v>GD</v>
    <v>GENERAL DYNAMICS CORPORATION (XNYS:GD)</v>
    <v>927085</v>
    <v>1019581</v>
    <v>1952</v>
  </rv>
  <rv s="2">
    <v>10302</v>
  </rv>
  <rv s="3">
    <v>https://www.bing.com/financeapi/forcetrigger?t=a1u4fr&amp;q=XNYS%3aGPC&amp;form=skydnc</v>
    <v>Learn more on Bing</v>
  </rv>
  <rv s="5">
    <v>en-US</v>
    <v>a1u4fr</v>
    <v>268435456</v>
    <v>1</v>
    <v>Powered by Refinitiv</v>
    <v>7</v>
    <v>GENUINE PARTS COMPANY (XNYS:GPC)</v>
    <v>6</v>
    <v>57</v>
    <v>Finance</v>
    <v>4</v>
    <v>149.22</v>
    <v>104.01</v>
    <v>0.77439999999999998</v>
    <v>0.82</v>
    <v>-1.2447999999999999E-2</v>
    <v>6.8520000000000005E-3</v>
    <v>-1.5</v>
    <v>USD</v>
    <v>Genuine Parts Company is a global service provider of automotive and industrial replacement parts and value-added solutions. The Company’s segments include Automotive Parts Group (Automotive) and Industrial Parts Group (Industrial). The Automotive segment distributes replacement parts (other than collision parts) for all makes and models of automobiles, trucks, and other vehicles in North America, Europe and Australasia. Its main automotive customers are repair and maintenance shops, and its main industrial customers are businesses operating distribution, manufacturing and production equipment. The Industrial segment distributes a wide variety of industrial bearings, mechanical and fluid power transmission equipment, including hydraulic and pneumatic products, material handling components and related parts and supplies. Its industrial business offers replacement parts and solutions to maintenance, repair and operation (MRO) customers and original equipment manufacturer (OEM) customers.</v>
    <v>63000</v>
    <v>New York Stock Exchange</v>
    <v>XNYS</v>
    <v>XNYS</v>
    <v>2999 Wildwood Parkway, ATLANTA, GA, 30339 US</v>
    <v>120.71</v>
    <v>Automobiles &amp; Auto Parts</v>
    <v>Stock</v>
    <v>45824.88832267344</v>
    <v>10304</v>
    <v>119.855</v>
    <v>16724146800</v>
    <v>GENUINE PARTS COMPANY</v>
    <v>GENUINE PARTS COMPANY</v>
    <v>120.54</v>
    <v>19.7898</v>
    <v>119.68</v>
    <v>120.5</v>
    <v>119</v>
    <v>138789600</v>
    <v>GPC</v>
    <v>GENUINE PARTS COMPANY (XNYS:GPC)</v>
    <v>1351818</v>
    <v>1217659</v>
    <v>1928</v>
  </rv>
  <rv s="2">
    <v>10305</v>
  </rv>
  <rv s="3">
    <v>https://www.bing.com/financeapi/forcetrigger?t=a1uv7w&amp;q=XNYS%3aHRL&amp;form=skydnc</v>
    <v>Learn more on Bing</v>
  </rv>
  <rv s="5">
    <v>en-US</v>
    <v>a1uv7w</v>
    <v>268435456</v>
    <v>1</v>
    <v>Powered by Refinitiv</v>
    <v>7</v>
    <v>HORMEL FOODS CORPORATION (XNYS:HRL)</v>
    <v>6</v>
    <v>57</v>
    <v>Finance</v>
    <v>4</v>
    <v>33.799999999999997</v>
    <v>27.59</v>
    <v>0.33589999999999998</v>
    <v>-0.3</v>
    <v>-9.9080000000000001E-4</v>
    <v>-9.8099999999999993E-3</v>
    <v>-0.03</v>
    <v>USD</v>
    <v>Hormel Foods Corporation is a global-branded food company. The Company develops, processes, and distributes a range of food products in a variety of markets. Its segments include Retail, Foodservice, and International. The Retail segment is primarily engaged in the processing, marketing, and sale of food products sold predominantly in the retail market. This segment also includes the Company’s MegaMex Foods, LLC joint venture. The Foodservice segment consists primarily of the processing, marketing, and sale of food products to foodservice, convenience store, and commercial customers located in the United States. The International segment processes, markets, and sells its products internationally. This segment also includes the results from the Company’s international joint ventures, international equity method investments, and international royalty arrangements. It has a global presence within several major international markets, including Australia, Brazil, Canada, China, and England.</v>
    <v>20000</v>
    <v>New York Stock Exchange</v>
    <v>XNYS</v>
    <v>XNYS</v>
    <v>1 Hormel Pl, AUSTIN, MN, 55912-3680 US</v>
    <v>30.81</v>
    <v>Food &amp; Tobacco</v>
    <v>Stock</v>
    <v>45824.893408691409</v>
    <v>10307</v>
    <v>30.08</v>
    <v>16650808488</v>
    <v>HORMEL FOODS CORPORATION</v>
    <v>HORMEL FOODS CORPORATION</v>
    <v>30.7</v>
    <v>22.2713</v>
    <v>30.58</v>
    <v>30.28</v>
    <v>30.25</v>
    <v>549894600</v>
    <v>HRL</v>
    <v>HORMEL FOODS CORPORATION (XNYS:HRL)</v>
    <v>2133262</v>
    <v>3136545</v>
    <v>1928</v>
  </rv>
  <rv s="2">
    <v>10308</v>
  </rv>
  <rv s="3">
    <v>https://www.bing.com/financeapi/forcetrigger?t=a1vv8m&amp;q=XNYS%3aITW&amp;form=skydnc</v>
    <v>Learn more on Bing</v>
  </rv>
  <rv s="5">
    <v>en-US</v>
    <v>a1vv8m</v>
    <v>268435456</v>
    <v>1</v>
    <v>Powered by Refinitiv</v>
    <v>7</v>
    <v>ILLINOIS TOOL WORKS INC. (XNYS:ITW)</v>
    <v>6</v>
    <v>57</v>
    <v>Finance</v>
    <v>4</v>
    <v>279.12990000000002</v>
    <v>214.66</v>
    <v>1.1192</v>
    <v>2.97</v>
    <v>0</v>
    <v>1.2298999999999999E-2</v>
    <v>0</v>
    <v>USD</v>
    <v>Illinois Tool Works Inc. is a global manufacturer of a diversified range of industrial products and equipment. The Company's segments include Automotive OEM; Food Equipment; Test &amp; Measurement and Electronics; Welding; Polymers &amp; Fluids; Construction Products, and Specialty Products. The Automotive OEM segment produces components and fasteners for automotive-related applications. The Food Equipment segment produces warewashing equipment, cooking equipment, refrigeration equipment, food processing equipment, ventilation and pollution control systems, and others. Its Welding segment produces arc welding equipment and metal arc welding consumables and related accessories. The Construction segment is a supplier of engineered fastening systems and solutions. The Specialty Products segment includes conveyor systems and line automation for the food and beverage industries; plastic consumables such as multipack cans and bottles and related equipment; components for medical devices, and others.</v>
    <v>44000</v>
    <v>New York Stock Exchange</v>
    <v>XNYS</v>
    <v>XNYS</v>
    <v>155 Harlem Ave, 3600 WEST LAKE AVE, GLENVIEW, IL, 60026-1215 US</v>
    <v>245.1525</v>
    <v>Consumer Goods Conglomerates</v>
    <v>Stock</v>
    <v>45824.859961318747</v>
    <v>10310</v>
    <v>242.61</v>
    <v>71623850000</v>
    <v>ILLINOIS TOOL WORKS INC.</v>
    <v>ILLINOIS TOOL WORKS INC.</v>
    <v>244.24</v>
    <v>21.5153</v>
    <v>241.48</v>
    <v>244.45</v>
    <v>244.45</v>
    <v>293000000</v>
    <v>ITW</v>
    <v>ILLINOIS TOOL WORKS INC. (XNYS:ITW)</v>
    <v>671749</v>
    <v>923925</v>
    <v>1961</v>
  </rv>
  <rv s="2">
    <v>10311</v>
  </rv>
  <rv s="3">
    <v>http://en.wikipedia.org/wiki/Public_domain</v>
    <v>Public domain</v>
  </rv>
  <rv s="3">
    <v>http://en.wikipedia.org/wiki/IBM</v>
    <v>Wikipedia</v>
  </rv>
  <rv s="33">
    <v>10313</v>
    <v>10314</v>
  </rv>
  <rv s="34">
    <v>85</v>
    <v>https://www.bing.com/th?id=AMMS_41da901be1b295dc42c72dadb9c0f67d&amp;qlt=95</v>
    <v>10315</v>
    <v>0</v>
    <v>https://www.bing.com/images/search?form=xlimg&amp;q=ibm</v>
    <v>Image of INTERNATIONAL BUSINESS MACHINES CORPORATION</v>
  </rv>
  <rv s="3">
    <v>https://www.bing.com/financeapi/forcetrigger?t=a1v6nm&amp;q=XNYS%3aIBM&amp;form=skydnc</v>
    <v>Learn more on Bing</v>
  </rv>
  <rv s="35">
    <v>en-US</v>
    <v>a1v6nm</v>
    <v>268435456</v>
    <v>1</v>
    <v>Powered by Refinitiv</v>
    <v>81</v>
    <v>INTERNATIONAL BUSINESS MACHINES CORPORATION (XNYS:IBM)</v>
    <v>83</v>
    <v>84</v>
    <v>Finance</v>
    <v>9</v>
    <v>284.5</v>
    <v>167.5</v>
    <v>0.64459999999999995</v>
    <v>4.5999999999999996</v>
    <v>4.1510000000000002E-3</v>
    <v>1.6593E-2</v>
    <v>1.17</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293400</v>
    <v>New York Stock Exchange</v>
    <v>XNYS</v>
    <v>XNYS</v>
    <v>One New Orchard Road, ARMONK, NY, 10504 US</v>
    <v>284.5</v>
    <v>10316</v>
    <v>Software &amp; IT Services</v>
    <v>Stock</v>
    <v>45824.941860323437</v>
    <v>10317</v>
    <v>278.66570000000002</v>
    <v>261922521630</v>
    <v>INTERNATIONAL BUSINESS MACHINES CORPORATION</v>
    <v>INTERNATIONAL BUSINESS MACHINES CORPORATION</v>
    <v>279.30500000000001</v>
    <v>48.211399999999998</v>
    <v>277.22000000000003</v>
    <v>281.82</v>
    <v>283</v>
    <v>929396500</v>
    <v>IBM</v>
    <v>INTERNATIONAL BUSINESS MACHINES CORPORATION (XNYS:IBM)</v>
    <v>3683431</v>
    <v>3599858</v>
    <v>1911</v>
  </rv>
  <rv s="2">
    <v>10318</v>
  </rv>
  <rv s="3">
    <v>https://www.bing.com/financeapi/forcetrigger?t=a1w8ec&amp;q=XNYS%3aJNJ&amp;form=skydnc</v>
    <v>Learn more on Bing</v>
  </rv>
  <rv s="5">
    <v>en-US</v>
    <v>a1w8ec</v>
    <v>268435456</v>
    <v>1</v>
    <v>Powered by Refinitiv</v>
    <v>7</v>
    <v>JOHNSON &amp; JOHNSON (XNYS:JNJ)</v>
    <v>6</v>
    <v>57</v>
    <v>Finance</v>
    <v>9</v>
    <v>169.99</v>
    <v>140.68</v>
    <v>0.40949999999999998</v>
    <v>-1.84</v>
    <v>7.7309999999999993E-6</v>
    <v>-1.1712E-2</v>
    <v>1.1999999999999999E-3</v>
    <v>USD</v>
    <v>Johnson &amp; Johnson and its subsidiaries are engaged in the research and development, manufacture, and sale of a range of products in the healthcare field. The Company's primary focus is products related to human health and well-being. The Company operates through two segments: Innovative Medicine and MedTech. The Innovative Medicine segment is focused on various therapeutic areas, including immunology, infectious diseases, neuroscience, oncology, pulmonary hypertension, and cardiovascular and metabolism. Medicines in this segment are distributed directly to retailers, wholesalers, distributors, hospitals, and healthcare professionals for prescription use. The MedTech segment includes a broad portfolio of products used in the orthopedic, surgery, cardiovascular, and vision fields. These products are distributed to wholesalers, hospitals and retailers, and used principally in the professional fields by physicians, nurses, hospitals, eyecare professionals, and clinics.</v>
    <v>138100</v>
    <v>New York Stock Exchange</v>
    <v>XNYS</v>
    <v>XNYS</v>
    <v>One Johnson &amp; Johnson Plaza, NEW BRUNSWICK, NJ, 08933 US</v>
    <v>156.495</v>
    <v>Pharmaceuticals</v>
    <v>Stock</v>
    <v>45824.939632140624</v>
    <v>10320</v>
    <v>154.44999999999999</v>
    <v>373566893980</v>
    <v>JOHNSON &amp; JOHNSON</v>
    <v>JOHNSON &amp; JOHNSON</v>
    <v>156.41999999999999</v>
    <v>17.261299999999999</v>
    <v>157.1</v>
    <v>155.26</v>
    <v>155.22120000000001</v>
    <v>2406073000</v>
    <v>JNJ</v>
    <v>JOHNSON &amp; JOHNSON (XNYS:JNJ)</v>
    <v>7023091</v>
    <v>7829032</v>
    <v>1887</v>
  </rv>
  <rv s="2">
    <v>10321</v>
  </rv>
  <rv s="14">
    <v>en-US</v>
    <v>c8ki6h</v>
    <v>268435456</v>
    <v>1</v>
    <v>Powered by Refinitiv</v>
    <v>32</v>
    <v>KENVUE INC. (XNYS:KVUE)</v>
    <v>2</v>
    <v>57</v>
    <v>Finance</v>
    <v>4</v>
    <v>25.17</v>
    <v>17.670000000000002</v>
    <v>0.33900000000000002</v>
    <v>0.2</v>
    <v>3.2329999999999998E-3</v>
    <v>9.3240000000000007E-3</v>
    <v>7.0000000000000007E-2</v>
    <v>USD</v>
    <v>Kenvue Inc. is a consumer health company. The Company’s differentiated portfolio of brands includes Tylenol, Neutrogena, Listerine, Johnson’s, BAND-AID, Aveeno, Zyrtec, and Nicorette. It operates through three segments: Self Care, Skin Health and Beauty, and Essential Health. Its Self Care product categories include pain care; cough, cold, and allergy; digestive health; smoking cessation; eye care; and other products. Self Care segments include brands such as Tylenol, Motrin, Nicorette, Benadryl, Zyrtec, Zarbee’s, ORSLTM, Rhinocort, and Calpol. The Skin Health and Beauty segment is focused on face and body care, as well as hair, sun, and other products. The Essential Health segment includes oral care, baby care, women’s health, wound care, and other products. Its portfolio includes Self Care, Skin Health and Beauty, and Essential Health products which connect with consumers across North America, Asia Pacific (APAC), Europe, Middle East, and Africa (EMEA), and Latin America (LATAM).</v>
    <v>22000</v>
    <v>New York Stock Exchange</v>
    <v>XNYS</v>
    <v>XNYS</v>
    <v>1 Kenvue Way, SUMMIT, NJ, 07901 US</v>
    <v>22.03</v>
    <v>Personal &amp; Household Products &amp; Services</v>
    <v>Stock</v>
    <v>45824.924329571091</v>
    <v>21.44</v>
    <v>41566051500</v>
    <v>KENVUE INC.</v>
    <v>KENVUE INC.</v>
    <v>21.65</v>
    <v>39.478499999999997</v>
    <v>21.45</v>
    <v>21.65</v>
    <v>21.72</v>
    <v>1919910000</v>
    <v>KVUE</v>
    <v>KENVUE INC. (XNYS:KVUE)</v>
    <v>16345211</v>
    <v>19413566</v>
    <v>2022</v>
  </rv>
  <rv s="2">
    <v>10323</v>
  </rv>
  <rv s="3">
    <v>https://www.bing.com/financeapi/forcetrigger?t=a1wjz2&amp;q=XNYS%3aKMB&amp;form=skydnc</v>
    <v>Learn more on Bing</v>
  </rv>
  <rv s="5">
    <v>en-US</v>
    <v>a1wjz2</v>
    <v>268435456</v>
    <v>1</v>
    <v>Powered by Refinitiv</v>
    <v>7</v>
    <v>KIMBERLY-CLARK CORPORATION (XNAS:KMB)</v>
    <v>6</v>
    <v>57</v>
    <v>Finance</v>
    <v>9</v>
    <v>150.44999999999999</v>
    <v>124.1</v>
    <v>0.39839999999999998</v>
    <v>-0.17</v>
    <v>-4.9740000000000001E-3</v>
    <v>-1.2989999999999998E-3</v>
    <v>-0.65</v>
    <v>USD</v>
    <v>Kimberly-Clark Corporation is engaged in the manufacturing and marketing of a wide range of products made from natural or synthetic fibers and materials using advanced technologies in fibers, nonwovens and absorbency. The Company’s segments include North America (NA), International Personal Care (IPC) and International Family Care and Professional (IFP). Its NA segment offers disposable diapers, training and youth pants, swim pants, baby wipes, and other products. These products are sold under the Huggies, Pull-Ups, GoodNites, Kotex, Poise, Depend, and other brand names. Its IPC segment consists of three categories, such as Baby &amp; Child Care, Adult Care and Feminine Care, including disposable diapers, and other products, and are sold under the Huggies, Kotex, Goodfeel, Intimus, Depend and other brand names. Its IFP segment consists of two categories-Family Care and Professional, including facial and bathroom tissue, and are sold under the Kleenex, Scottex, Wypall and other brand names.</v>
    <v>38000</v>
    <v>Nasdaq Stock Market</v>
    <v>XNAS</v>
    <v>XNAS</v>
    <v>351 Phelps Dr, IRVING, TX, 75038 US</v>
    <v>131.83000000000001</v>
    <v>Personal &amp; Household Products &amp; Services</v>
    <v>Stock</v>
    <v>45824.935137916407</v>
    <v>10325</v>
    <v>130.41</v>
    <v>43358396719</v>
    <v>KIMBERLY-CLARK CORPORATION</v>
    <v>KIMBERLY-CLARK CORPORATION</v>
    <v>131.09</v>
    <v>17.808299999999999</v>
    <v>130.84</v>
    <v>130.66999999999999</v>
    <v>130.02000000000001</v>
    <v>331816000</v>
    <v>KMB</v>
    <v>KIMBERLY-CLARK CORPORATION (XNAS:KMB)</v>
    <v>1988483</v>
    <v>2365291</v>
    <v>1928</v>
  </rv>
  <rv s="2">
    <v>10326</v>
  </rv>
  <rv s="3">
    <v>https://www.bing.com/financeapi/forcetrigger?t=aa7f7w&amp;q=XASX%3aLIN&amp;form=skydnc</v>
    <v>Learn more on Bing</v>
  </rv>
  <rv s="36">
    <v>en-US</v>
    <v>aa7f7w</v>
    <v>268435456</v>
    <v>1</v>
    <v>Powered by Refinitiv</v>
    <v>86</v>
    <v>LINDIAN RESOURCES LIMITED (XASX:LIN)</v>
    <v>6</v>
    <v>87</v>
    <v>Finance</v>
    <v>64</v>
    <v>0.16800000000000001</v>
    <v>7.4999999999999997E-2</v>
    <v>-0.79459999999999997</v>
    <v>-2.5000000000000001E-3</v>
    <v>-2.0407999999999999E-2</v>
    <v>AUD</v>
    <v>Lindian Resources Limited is a mineral exploration company. The Company’s principal focus includes the ongoing exploration and development of the Kangankunde Rare Earths Project. In addition, the Company is advancing its portfolio of bauxite projects in Guinea. The Kangankunde Rare Earths Project is located in central Malawi approximately 90 kilometers (km) north of the city of Blantyre in the southern part of the country. The Kangankunde Rare Earths Project is rich in Neodymium and Praseodymium. Its Gaoual Bauxite Project is in northwestern Guinea within the Boke Bauxite Belt. It is situated south of the township of Gaoual in the northern portion of the Kogon-Tomine interfluve, about 65 km northeast of Sangaredi. The Lelouma Project is located just 40km from its high grade Gaoual conglomerate bauxite project. The Woula Bauxite Project is located in North-Western Guinea, and is 10km from an existing haul road connecting to the bauxite export terminal in Katougouma.</v>
    <v>2</v>
    <v>Australian Securities Exchange</v>
    <v>XASX</v>
    <v>XASX</v>
    <v>Level 15, 240 St Georges Terrace, PERTH, WESTERN AUSTRALIA, 6000 AU</v>
    <v>0.125</v>
    <v>Metals &amp; Mining</v>
    <v>Stock</v>
    <v>45824.375011574077</v>
    <v>10328</v>
    <v>0.115</v>
    <v>142519200</v>
    <v>LINDIAN RESOURCES LIMITED</v>
    <v>LINDIAN RESOURCES LIMITED</v>
    <v>0.12</v>
    <v>0.1225</v>
    <v>0.12</v>
    <v>1163422000</v>
    <v>LIN</v>
    <v>LINDIAN RESOURCES LIMITED (XASX:LIN)</v>
    <v>2053217</v>
    <v>1317930</v>
    <v>1999</v>
  </rv>
  <rv s="2">
    <v>10329</v>
  </rv>
  <rv s="3">
    <v>https://www.bing.com/financeapi/forcetrigger?t=a1x2ur&amp;q=XNYS%3aLOW&amp;form=skydnc</v>
    <v>Learn more on Bing</v>
  </rv>
  <rv s="5">
    <v>en-US</v>
    <v>a1x2ur</v>
    <v>268435456</v>
    <v>1</v>
    <v>Powered by Refinitiv</v>
    <v>7</v>
    <v>LOWE'S COMPANIES, INC. (XNYS:LOW)</v>
    <v>6</v>
    <v>57</v>
    <v>Finance</v>
    <v>9</v>
    <v>287.01</v>
    <v>206.38499999999999</v>
    <v>0.92279999999999995</v>
    <v>-1.1299999999999999</v>
    <v>1.944E-3</v>
    <v>-5.2009999999999999E-3</v>
    <v>0.42</v>
    <v>USD</v>
    <v>Lowe's Companies, Inc. is a home improvement company. The Company offers a complete line of products for construction, maintenance, repair, remodeling, and decorating. It offers home improvement products in various categories, including appliances, seasonal and outdoor living, lumber, lawn and garden, kitchens and bath, hardware, building materials, millwork, paint, rough plumbing, tools, electrical, flooring, and decor. It is focused on offering a wide selection of national brand-name merchandise complemented by its selection of private brands. Its services include installed sales and Lowe's Protection Plans and Repair Services. The Company offers installation services through independent contractors in many of its product categories. It offers extended protection plans for certain products within the appliances, kitchens and bath, decor, millwork, rough plumbing, electrical, seasonal and outdoor living, tools, and hardware categories. It operates over 1,700 home improvement stores.</v>
    <v>161000</v>
    <v>New York Stock Exchange</v>
    <v>XNYS</v>
    <v>XNYS</v>
    <v>1000 Lowes Blvd, MOORESVILLE, NC, 28117-8520 US</v>
    <v>218.60499999999999</v>
    <v>Specialty Retailers</v>
    <v>Stock</v>
    <v>45824.942745844528</v>
    <v>10331</v>
    <v>214.81</v>
    <v>121133004477</v>
    <v>LOWE'S COMPANIES, INC.</v>
    <v>LOWE'S COMPANIES, INC.</v>
    <v>218.36</v>
    <v>17.9145</v>
    <v>217.27</v>
    <v>216.14</v>
    <v>216.5</v>
    <v>560437700</v>
    <v>LOW</v>
    <v>LOWE'S COMPANIES, INC. (XNYS:LOW)</v>
    <v>2391897</v>
    <v>2796611</v>
    <v>1952</v>
  </rv>
  <rv s="2">
    <v>10332</v>
  </rv>
  <rv s="3">
    <v>http://zh.wikipedia.org/wiki/味可美</v>
    <v>Wikipedia</v>
  </rv>
  <rv s="33">
    <v>10313</v>
    <v>10334</v>
  </rv>
  <rv s="34">
    <v>85</v>
    <v>https://www.bing.com/th?id=AMMS_8d96836a886471f7120ce0135f3ca8bd&amp;qlt=95</v>
    <v>10335</v>
    <v>0</v>
    <v>https://www.bing.com/images/search?form=xlimg&amp;q=mccormick+%26+company</v>
    <v>Image of MCCORMICK &amp; COMPANY, INCORPORATED</v>
  </rv>
  <rv s="3">
    <v>https://www.bing.com/financeapi/forcetrigger?t=a1xoc7&amp;q=XNYS%3aMKC&amp;form=skydnc</v>
    <v>Learn more on Bing</v>
  </rv>
  <rv s="35">
    <v>en-US</v>
    <v>a1xoc7</v>
    <v>268435456</v>
    <v>1</v>
    <v>Powered by Refinitiv</v>
    <v>81</v>
    <v>MCCORMICK &amp; COMPANY, INCORPORATED (XNYS:MKC)</v>
    <v>83</v>
    <v>84</v>
    <v>Finance</v>
    <v>4</v>
    <v>86.24</v>
    <v>66.883499999999998</v>
    <v>0.6794</v>
    <v>-0.14000000000000001</v>
    <v>2.7070000000000002E-4</v>
    <v>-1.892E-3</v>
    <v>0.02</v>
    <v>USD</v>
    <v>McCormick &amp; Company, Incorporated manufactures, markets, and distributes herbs, spices, seasonings, condiments and flavors to the entire food and beverage industry, including retailers, food manufacturers and foodservice businesses. It operates through two segments: consumer and flavor solutions. The consumer segment sells to retail channels, including grocery, mass merchandise, warehouse clubs, discount and drug stores, and e-commerce under the McCormick brand and a variety of brands around the world, including French's, Frank's RedHot, Lawry’s, Zatarain’s, Simply Asia, Thai Kitchen, Ducros, Vahine, Cholula, Schwartz, Club House, Kamis, DaQiao, La Drogheria, Stubb's, OLD BAY, Gourmet Garden, and others. In its flavor solutions segment, it provides a range of products to multinational food manufacturers and foodservice customers. The foodservice customers are supplied with branded, packaged products both directly by the Company and indirectly through distributors.</v>
    <v>14100</v>
    <v>New York Stock Exchange</v>
    <v>XNYS</v>
    <v>XNYS</v>
    <v>24 Schilling Road, Suite 1, HUNT VALLEY, MD, 21031 US</v>
    <v>74.944999999999993</v>
    <v>10336</v>
    <v>Food &amp; Tobacco</v>
    <v>Stock</v>
    <v>45824.893713020312</v>
    <v>10337</v>
    <v>73.5</v>
    <v>19835190000</v>
    <v>MCCORMICK &amp; COMPANY, INCORPORATED</v>
    <v>MCCORMICK &amp; COMPANY, INCORPORATED</v>
    <v>74.209999999999994</v>
    <v>25.378799999999998</v>
    <v>74.010000000000005</v>
    <v>73.87</v>
    <v>73.89</v>
    <v>268187100</v>
    <v>MKC</v>
    <v>MCCORMICK &amp; COMPANY, INCORPORATED (XNYS:MKC)</v>
    <v>1713000</v>
    <v>2421975</v>
    <v>1915</v>
  </rv>
  <rv s="2">
    <v>10338</v>
  </rv>
  <rv s="3">
    <v>http://en.wikipedia.org/wiki/McDonald's</v>
    <v>Wikipedia</v>
  </rv>
  <rv s="33">
    <v>10313</v>
    <v>10340</v>
  </rv>
  <rv s="34">
    <v>85</v>
    <v>https://www.bing.com/th?id=AMMS_7d8255243964a8970376f8dd41121106&amp;qlt=95</v>
    <v>10341</v>
    <v>0</v>
    <v>https://www.bing.com/images/search?form=xlimg&amp;q=mcdonald%27s</v>
    <v>Image of MCDONALD'S CORPORATION</v>
  </rv>
  <rv s="3">
    <v>https://www.bing.com/financeapi/forcetrigger?t=a1xdec&amp;q=XNYS%3aMCD&amp;form=skydnc</v>
    <v>Learn more on Bing</v>
  </rv>
  <rv s="35">
    <v>en-US</v>
    <v>a1xdec</v>
    <v>268435456</v>
    <v>1</v>
    <v>Powered by Refinitiv</v>
    <v>81</v>
    <v>MCDONALD'S CORPORATION (XNYS:MCD)</v>
    <v>83</v>
    <v>84</v>
    <v>Finance</v>
    <v>9</v>
    <v>326.32</v>
    <v>243.53</v>
    <v>0.55620000000000003</v>
    <v>-5.59</v>
    <v>1.0460000000000001E-3</v>
    <v>-1.8515E-2</v>
    <v>0.31</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304</v>
    <v>10342</v>
    <v>Hotels &amp; Entertainment Services</v>
    <v>Stock</v>
    <v>45824.941597928126</v>
    <v>10343</v>
    <v>295.75</v>
    <v>211878489664</v>
    <v>MCDONALD'S CORPORATION</v>
    <v>MCDONALD'S CORPORATION</v>
    <v>303.14</v>
    <v>26.141100000000002</v>
    <v>301.91000000000003</v>
    <v>296.32</v>
    <v>296.60000000000002</v>
    <v>715032700</v>
    <v>MCD</v>
    <v>MCDONALD'S CORPORATION (XNYS:MCD)</v>
    <v>4043257</v>
    <v>2871689</v>
    <v>1964</v>
  </rv>
  <rv s="2">
    <v>10344</v>
  </rv>
  <rv s="3">
    <v>https://www.bing.com/financeapi/forcetrigger?t=a1xg3m&amp;q=XNYS%3aMDT&amp;form=skydnc</v>
    <v>Learn more on Bing</v>
  </rv>
  <rv s="5">
    <v>en-US</v>
    <v>a1xg3m</v>
    <v>268435456</v>
    <v>1</v>
    <v>Powered by Refinitiv</v>
    <v>7</v>
    <v>MEDTRONIC PUBLIC LIMITED COMPANY (XNYS:MDT)</v>
    <v>6</v>
    <v>57</v>
    <v>Finance</v>
    <v>9</v>
    <v>96.25</v>
    <v>75.959999999999994</v>
    <v>0.81420000000000003</v>
    <v>0.67</v>
    <v>9.0990000000000005E-4</v>
    <v>7.6770000000000007E-3</v>
    <v>0.08</v>
    <v>USD</v>
    <v>Medtronic Public Limited Company is an Ireland-based company, which provides healthcare technology solutions. The Company’s products category includes Advanced Surgical Technology; Cardiac Rhythm; Cardiovascular; Digestive &amp; Gastrointestinal; Ear, Nose &amp; Throat; General Surgery; Gynecological; Neurological; Oral &amp; Maxillofacial; Patient Monitoring; Renal Care; Respiratory; Spinal &amp; Orthopedic; Surgical Navigation &amp; Imaging; Urological; Product Manuals; Product Ordering &amp; Inquiries; and Product Performance &amp; Advisories. Its products include Cardiac Implantable Electronic Device (CIED) Stabilization, Aortic Stent Graft Products, CareLink Personal Therapy Management Software, CareLink Pro Therapy Management Software. Its services and solutions include Ambulatory Surgery Center Resources, Care Management Services, Digital Connectivity Information Technology (IT) Support, Equipment Services and Support, Innovation Lab, Medtronic Healthcare Consulting, and Office-Based Sinus Surgery.</v>
    <v>95000</v>
    <v>New York Stock Exchange</v>
    <v>XNYS</v>
    <v>XNYS</v>
    <v>Building Two Parkmore Business Park West, DUBLIN, H91 4K49 IE</v>
    <v>88.77</v>
    <v>Healthcare Equipment &amp; Supplies</v>
    <v>Stock</v>
    <v>45824.935866539061</v>
    <v>10346</v>
    <v>87.58</v>
    <v>111927600000</v>
    <v>MEDTRONIC PUBLIC LIMITED COMPANY</v>
    <v>MEDTRONIC PUBLIC LIMITED COMPANY</v>
    <v>88.21</v>
    <v>24.331800000000001</v>
    <v>87.27</v>
    <v>87.94</v>
    <v>88</v>
    <v>1282543000</v>
    <v>MDT</v>
    <v>MEDTRONIC PUBLIC LIMITED COMPANY (XNYS:MDT)</v>
    <v>8410017</v>
    <v>8277281</v>
    <v>2014</v>
  </rv>
  <rv s="2">
    <v>10347</v>
  </rv>
  <rv s="3">
    <v>https://www.bing.com/financeapi/forcetrigger?t=a1ye2w&amp;q=XNYS%3aNEE&amp;form=skydnc</v>
    <v>Learn more on Bing</v>
  </rv>
  <rv s="5">
    <v>en-US</v>
    <v>a1ye2w</v>
    <v>268435456</v>
    <v>1</v>
    <v>Powered by Refinitiv</v>
    <v>7</v>
    <v>NEXTERA ENERGY, INC. (XNYS:NEE)</v>
    <v>6</v>
    <v>57</v>
    <v>Finance</v>
    <v>9</v>
    <v>86.1</v>
    <v>61.72</v>
    <v>0.67379999999999995</v>
    <v>-0.96</v>
    <v>-4.8813000000000002E-2</v>
    <v>-1.2838E-2</v>
    <v>-3.6013999999999999</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New York Stock Exchange</v>
    <v>XNYS</v>
    <v>XNYS</v>
    <v>700 Universe Blvd, JUNO BEACH, FL, 33408 US</v>
    <v>75.3</v>
    <v>Electrical Utilities &amp; IPPs</v>
    <v>Stock</v>
    <v>45824.942810810157</v>
    <v>10349</v>
    <v>72.555000000000007</v>
    <v>151968140420</v>
    <v>NEXTERA ENERGY, INC.</v>
    <v>NEXTERA ENERGY, INC.</v>
    <v>75.2</v>
    <v>27.608599999999999</v>
    <v>74.78</v>
    <v>73.819999999999993</v>
    <v>70.178600000000003</v>
    <v>2058631000</v>
    <v>NEE</v>
    <v>NEXTERA ENERGY, INC. (XNYS:NEE)</v>
    <v>14527852</v>
    <v>14196648</v>
    <v>1984</v>
  </rv>
  <rv s="2">
    <v>10350</v>
  </rv>
  <rv s="3">
    <v>https://www.bing.com/financeapi/forcetrigger?t=a1ydqh&amp;q=XNAS%3aNDSN&amp;form=skydnc</v>
    <v>Learn more on Bing</v>
  </rv>
  <rv s="5">
    <v>en-US</v>
    <v>a1ydqh</v>
    <v>268435456</v>
    <v>1</v>
    <v>Powered by Refinitiv</v>
    <v>7</v>
    <v>NORDSON CORPORATION (XNAS:NDSN)</v>
    <v>6</v>
    <v>57</v>
    <v>Finance</v>
    <v>4</v>
    <v>266.86</v>
    <v>165.03</v>
    <v>0.89580000000000004</v>
    <v>4.03</v>
    <v>0</v>
    <v>1.8799999999999997E-2</v>
    <v>0</v>
    <v>USD</v>
    <v>Nordson Corporation is a precision technology company. The Company engineers, manufactures and markets differentiated products and systems used for precision dispensing, applying and controlling adhesives, coatings, polymers, sealants, biomaterials, and other fluids, to test and inspect for quality, and to treat and cure surfaces and various medical products. Its segments include Industrial Precision Solutions, Medical and Fluid Solutions and Advanced Technology Solutions. The Industrial Precision Solutions segment delivers dispensing and material processing technology to diverse end markets. This segment serves the consumer durables, non-durables, agricultural and industrial markets. The Medical and Fluid Solutions segment includes fluid management solutions for medical, high-tech industrial and other diverse end markets. The Company’s Advanced Technology Solutions segment integrates its product technologies into the progressive stages of a customer’s production processes.</v>
    <v>7800</v>
    <v>Nasdaq Stock Market</v>
    <v>XNAS</v>
    <v>XNAS</v>
    <v>28601 Clemens Road, WESTLAKE, OH, 44145-4551 US</v>
    <v>219.56</v>
    <v>Machinery, Equipment &amp; Components</v>
    <v>Stock</v>
    <v>45824.847227812497</v>
    <v>10352</v>
    <v>215.49</v>
    <v>12340989590</v>
    <v>NORDSON CORPORATION</v>
    <v>NORDSON CORPORATION</v>
    <v>216.3</v>
    <v>28.091999999999999</v>
    <v>214.36</v>
    <v>218.39</v>
    <v>218.39</v>
    <v>56508950</v>
    <v>NDSN</v>
    <v>NORDSON CORPORATION (XNAS:NDSN)</v>
    <v>464939</v>
    <v>405162</v>
    <v>1935</v>
  </rv>
  <rv s="2">
    <v>10353</v>
  </rv>
  <rv s="3">
    <v>https://www.bing.com/financeapi/forcetrigger?t=a1ythw&amp;q=XNYS%3aNUE&amp;form=skydnc</v>
    <v>Learn more on Bing</v>
  </rv>
  <rv s="5">
    <v>en-US</v>
    <v>a1ythw</v>
    <v>268435456</v>
    <v>1</v>
    <v>Powered by Refinitiv</v>
    <v>7</v>
    <v>NUCOR CORPORATION (XNYS:NUE)</v>
    <v>6</v>
    <v>57</v>
    <v>Finance</v>
    <v>4</v>
    <v>170.52</v>
    <v>97.59</v>
    <v>1.6881999999999999</v>
    <v>-0.25</v>
    <v>-1.1671000000000001E-2</v>
    <v>-2.0509999999999999E-3</v>
    <v>-1.42</v>
    <v>USD</v>
    <v>Nucor Corporation is a manufacturer of steel and steel products, with operating facilities in the United States, Canada and Mexico. The Company also produces and procures ferrous and non-ferrous materials primarily for use in its steel manufacturing business. Its segments include steel mills, steel products and raw materials. Its products include carbon and alloy steel in bars, beams, sheet and plate; hollow structural section tubing; electrical conduit; steel racking; steel piling; steel joists and joist girders; steel deck; fabricated concrete reinforcing steel; cold finished steel; precision castings; steel fasteners; metal building systems; insulated metal panels; overhead doors; steel grating; wire and wire mesh; and utility structures. The Company, through The David J. Joseph Company and its affiliates, also brokers ferrous and nonferrous metals, pig iron and hot briquetted iron / direct reduced iron; supplies ferro-alloys; and processes ferrous and nonferrous scrap.</v>
    <v>32700</v>
    <v>New York Stock Exchange</v>
    <v>XNYS</v>
    <v>XNYS</v>
    <v>1915 REXFORD RD, CHARLOTTE, NC, 28211 US</v>
    <v>123.44</v>
    <v>Metals &amp; Mining</v>
    <v>Stock</v>
    <v>45824.927649189063</v>
    <v>10355</v>
    <v>120.48</v>
    <v>28075413335</v>
    <v>NUCOR CORPORATION</v>
    <v>NUCOR CORPORATION</v>
    <v>122.9</v>
    <v>21.671099999999999</v>
    <v>121.92</v>
    <v>121.67</v>
    <v>120.25</v>
    <v>230750500</v>
    <v>NUE</v>
    <v>NUCOR CORPORATION (XNYS:NUE)</v>
    <v>2516977</v>
    <v>2545049</v>
    <v>1958</v>
  </rv>
  <rv s="2">
    <v>10356</v>
  </rv>
  <rv s="3">
    <v>https://www.bing.com/financeapi/forcetrigger?t=a212zr&amp;q=XNYS%3aPNR&amp;form=skydnc</v>
    <v>Learn more on Bing</v>
  </rv>
  <rv s="5">
    <v>en-US</v>
    <v>a212zr</v>
    <v>268435456</v>
    <v>1</v>
    <v>Powered by Refinitiv</v>
    <v>7</v>
    <v>PENTAIR PUBLIC LIMITED COMPANY (XNYS:PNR)</v>
    <v>6</v>
    <v>57</v>
    <v>Finance</v>
    <v>4</v>
    <v>110.71</v>
    <v>72.63</v>
    <v>1.1017999999999999</v>
    <v>1.1399999999999999</v>
    <v>0</v>
    <v>1.1798999999999999E-2</v>
    <v>0</v>
    <v>USD</v>
    <v>Pentair plc is focused on sustainable water solutions. The Company operates through three segments: Flow, Water Solutions, and Pool. Its solutions include Residential Solutions, Commercial Solutions, Industrial Solutions, Municipal Solutions, and Agricultural Solutions. Residential Solutions include pool &amp; spa equipment, water softening &amp; filtration, water supply &amp; disposal. Its Commercial Solutions include commercial filtration &amp; foodservice, commercial heating, ventilation, and air conditioning (HVAC) &amp; water supply, commercial pool &amp; spa equipment, fire protection, marine, high-pressure applications, recreational vehicle (RV), and turf management &amp; pest control. Industrial Solutions include brewery production, dairy &amp; food production, fire protection, HVAC &amp; water supply, industrial filtration, industrial spraying, industrial wastewater, oil &amp; gas, and pressure cleaning &amp; sanitation. Agricultural Solutions include agricultural irrigation, and agricultural spraying.</v>
    <v>9750</v>
    <v>New York Stock Exchange</v>
    <v>XNYS</v>
    <v>XNYS</v>
    <v>Regal House, 70 London Road, Twickenham, LONDON, TW1 3QS GB</v>
    <v>98.393699999999995</v>
    <v>Machinery, Equipment &amp; Components</v>
    <v>Stock</v>
    <v>45824.917236029687</v>
    <v>10358</v>
    <v>97.25</v>
    <v>16084159520</v>
    <v>PENTAIR PUBLIC LIMITED COMPANY</v>
    <v>PENTAIR PUBLIC LIMITED COMPANY</v>
    <v>97.8</v>
    <v>25.212800000000001</v>
    <v>96.62</v>
    <v>97.76</v>
    <v>97.76</v>
    <v>164527000</v>
    <v>PNR</v>
    <v>PENTAIR PUBLIC LIMITED COMPANY (XNYS:PNR)</v>
    <v>714218</v>
    <v>1112281</v>
    <v>2013</v>
  </rv>
  <rv s="2">
    <v>10359</v>
  </rv>
  <rv s="3">
    <v>https://www.bing.com/financeapi/forcetrigger?t=axyhnm&amp;q=XNAS%3aPEP&amp;form=skydnc</v>
    <v>Learn more on Bing</v>
  </rv>
  <rv s="5">
    <v>en-US</v>
    <v>axyhnm</v>
    <v>268435456</v>
    <v>1</v>
    <v>Powered by Refinitiv</v>
    <v>7</v>
    <v>PEPSICO, INC. (XNAS:PEP)</v>
    <v>6</v>
    <v>57</v>
    <v>Finance</v>
    <v>9</v>
    <v>180.91</v>
    <v>127.75</v>
    <v>0.46550000000000002</v>
    <v>0.56000000000000005</v>
    <v>-7.6099999999999993E-5</v>
    <v>4.28E-3</v>
    <v>-0.01</v>
    <v>USD</v>
    <v>PepsiCo, Inc. is a global beverage and convenient food company. It has a portfolio of brands, including Lay’s, Doritos, Cheetos, Gatorade, Pepsi-Cola, Mountain Dew, Quaker and SodaStream. Its segments include Frito-Lay North America (FLNA); Quaker Foods North America (QFNA); PepsiCo Beverages North America (PBNA); Latin America (LatAm); Europe; Africa, Middle East and South Asia (AMESA), and Asia Pacific, Australia and New Zealand and China Region (APAC). FLNA makes, markets, distributes and sells branded convenient foods, which include branded dips, Cheetos cheese-flavored snacks, Doritos tortilla chips, Fritos corn chips, Lay’s potato chips, and others. QFNA’s products include Cap’n Crunch cereal, Life cereal, Pearl Milling Company syrups and mixes, Quaker Chewy granola bars, Quaker grits, Quaker oatmeal, and others. PBNA makes, markets and sells beverage concentrates and fountain syrups under various beverage brands, including Aquafina, Bubly, Diet Pepsi, Gatorade, and others.</v>
    <v>319000</v>
    <v>Nasdaq Stock Market</v>
    <v>XNAS</v>
    <v>XNAS</v>
    <v>700 ANDERSON HILL RD, PURCHASE, NY, 10577 US</v>
    <v>132.09</v>
    <v>Beverages</v>
    <v>Stock</v>
    <v>45824.943169814062</v>
    <v>10361</v>
    <v>130.22839999999999</v>
    <v>180173622800</v>
    <v>PEPSICO, INC.</v>
    <v>PEPSICO, INC.</v>
    <v>131.31</v>
    <v>19.3142</v>
    <v>130.85</v>
    <v>131.41</v>
    <v>131.4</v>
    <v>1371080000</v>
    <v>PEP</v>
    <v>PEPSICO, INC. (XNAS:PEP)</v>
    <v>11181158</v>
    <v>8928412</v>
    <v>1986</v>
  </rv>
  <rv s="2">
    <v>10362</v>
  </rv>
  <rv s="3">
    <v>https://www.bing.com/financeapi/forcetrigger?t=a214h7&amp;q=XNYS%3aPPG&amp;form=skydnc</v>
    <v>Learn more on Bing</v>
  </rv>
  <rv s="5">
    <v>en-US</v>
    <v>a214h7</v>
    <v>268435456</v>
    <v>1</v>
    <v>Powered by Refinitiv</v>
    <v>7</v>
    <v>PPG INDUSTRIES, INC. (XNYS:PPG)</v>
    <v>6</v>
    <v>57</v>
    <v>Finance</v>
    <v>4</v>
    <v>137.24</v>
    <v>90.24</v>
    <v>1.1560999999999999</v>
    <v>2.74</v>
    <v>0</v>
    <v>2.5776E-2</v>
    <v>0</v>
    <v>USD</v>
    <v>PPG Industries, Inc. manufactures and distributes a broad range of paints, coatings and specialty products. Its segments include Global Architectural Coatings, Performance Coatings and Industrial Coatings. The Global Architectural Coatings segment consists of architectural coatings EMEA and architectural coatings Latin America and Asia Pacific operating segments. This segment primarily supplies paints, wood stains, adhesives, sealants and purchased sundries. The Performance Coatings segment consists of automotive refinish coatings, aerospace coatings, protective and marine coatings and traffic solutions operating segments. This segment primarily supplies a variety of coatings, solvents, adhesives, sealants, foams and finishes, along with pavement marking products, transparencies and paint films. The Industrial Coatings segment supplies a variety of protective and decorative coatings and finishes along with adhesives, sealants, metal pretreatment products, and other specialty products.</v>
    <v>46000</v>
    <v>New York Stock Exchange</v>
    <v>XNYS</v>
    <v>XNYS</v>
    <v>One Ppg Pl 40 East, PITTSBURGH, PA, 15272 US</v>
    <v>109.08</v>
    <v>Chemicals</v>
    <v>Stock</v>
    <v>45824.917236006251</v>
    <v>10364</v>
    <v>107.21</v>
    <v>24752080000</v>
    <v>PPG INDUSTRIES, INC.</v>
    <v>PPG INDUSTRIES, INC.</v>
    <v>108.09</v>
    <v>19.2943</v>
    <v>106.3</v>
    <v>109.04</v>
    <v>109.04</v>
    <v>227000000</v>
    <v>PPG</v>
    <v>PPG INDUSTRIES, INC. (XNYS:PPG)</v>
    <v>1996221</v>
    <v>1692704</v>
    <v>1883</v>
  </rv>
  <rv s="2">
    <v>10365</v>
  </rv>
  <rv s="3">
    <v>https://www.bing.com/financeapi/forcetrigger?t=a1z11h&amp;q=XNYS%3aO&amp;form=skydnc</v>
    <v>Learn more on Bing</v>
  </rv>
  <rv s="5">
    <v>en-US</v>
    <v>a1z11h</v>
    <v>268435456</v>
    <v>1</v>
    <v>Powered by Refinitiv</v>
    <v>7</v>
    <v>REALTY INCOME CORPORATION (XNYS:O)</v>
    <v>6</v>
    <v>57</v>
    <v>Finance</v>
    <v>9</v>
    <v>64.88</v>
    <v>50.71</v>
    <v>0.76070000000000004</v>
    <v>-0.22</v>
    <v>1.2199999999999999E-3</v>
    <v>-3.8169999999999996E-3</v>
    <v>7.0000000000000007E-2</v>
    <v>USD</v>
    <v>Realty Income Corporation is a real estate investment trust. The Company is engaged in acquiring and managing freestanding commercial properties that generate rental revenue under long-term net lease agreements with its commercial clients. It is engaged in a single business activity, which is the leasing of property to clients, generally on a net basis. That business activity spans various geographic boundaries and includes property types and clients engaged in various industries. The Company owns or holds interests in approximately 15,621 properties located in all 50 United States (U.S.) states, the United Kingdom, France, Germany, Ireland, Italy, Portugal, and Spain with clients doing business in 89 industries. Its property types include retail, industrial, gaming and others, such as agriculture and office. Its primary industry concentrations include grocery stores, convenience stores, dollar stores, drug stores, home improvement, restaurants-quick service and others.</v>
    <v>468</v>
    <v>New York Stock Exchange</v>
    <v>XNYS</v>
    <v>XNYS</v>
    <v>11995 El Camino Real, SAN DIEGO, CA, 92130 US</v>
    <v>58.06</v>
    <v>Residential &amp; Commercial REIT</v>
    <v>Stock</v>
    <v>45824.942860532028</v>
    <v>10367</v>
    <v>57.225000000000001</v>
    <v>51854853600</v>
    <v>REALTY INCOME CORPORATION</v>
    <v>REALTY INCOME CORPORATION</v>
    <v>57.69</v>
    <v>52.314100000000003</v>
    <v>57.64</v>
    <v>57.42</v>
    <v>57.46</v>
    <v>903080000</v>
    <v>O</v>
    <v>REALTY INCOME CORPORATION (XNYS:O)</v>
    <v>5055887</v>
    <v>5129682</v>
    <v>1997</v>
  </rv>
  <rv s="2">
    <v>10368</v>
  </rv>
  <rv s="3">
    <v>https://www.bing.com/financeapi/forcetrigger?t=a22777&amp;q=XNYS%3aROP&amp;form=skydnc</v>
    <v>Learn more on Bing</v>
  </rv>
  <rv s="5">
    <v>en-US</v>
    <v>a22777</v>
    <v>268435456</v>
    <v>1</v>
    <v>Powered by Refinitiv</v>
    <v>7</v>
    <v>ROPER TECHNOLOGIES, INC. (XNAS:ROP)</v>
    <v>6</v>
    <v>57</v>
    <v>Finance</v>
    <v>4</v>
    <v>595.16679999999997</v>
    <v>499.47</v>
    <v>1.0357000000000001</v>
    <v>4.91</v>
    <v>4.1010000000000005E-3</v>
    <v>8.7559999999999999E-3</v>
    <v>2.3199999999999998</v>
    <v>USD</v>
    <v>Roper Technologies, Inc. is a diversified technology company. It operates businesses that design and develop vertical software and technology-enabled products for a variety of defensible niche markets. The Company operates through three segments: Application Software, Network Software and Technology Enabled Products. The Application Software segment includes Aderant, Clinisys, Data Innovations, Deltek, Frontline, IntelliTrans, PowerPlan, Procare, Strata, Transact/CBORD, and Vertafore. The Network Software segment includes ConstructConnect, DAT, Foundry, iPipeline, iTradeNetwork, Loadlink, MHA, SHP, and SoftWriters. The Technology Enabled Products segment includes CIVCO Medical Solutions, FMI, Inovonics, IPA, Neptune, Northern Digital, rf IDEAS, and Verathon. Aderant is a comprehensive management software solution for law and other professional services firms. Data Innovations is a software solution that enables the enterprise management of hospitals and independent laboratories.</v>
    <v>18200</v>
    <v>Nasdaq Stock Market</v>
    <v>XNAS</v>
    <v>XNAS</v>
    <v>6496 University Parkway, SARASOTA, FL, 34240 US</v>
    <v>567.89890000000003</v>
    <v>Software &amp; IT Services</v>
    <v>Stock</v>
    <v>45824.917536399997</v>
    <v>10370</v>
    <v>562.48</v>
    <v>60817161164</v>
    <v>ROPER TECHNOLOGIES, INC.</v>
    <v>ROPER TECHNOLOGIES, INC.</v>
    <v>562.48</v>
    <v>40.7883</v>
    <v>560.75</v>
    <v>565.66</v>
    <v>567.98</v>
    <v>107515400</v>
    <v>ROP</v>
    <v>ROPER TECHNOLOGIES, INC. (XNAS:ROP)</v>
    <v>372642</v>
    <v>487674</v>
    <v>1981</v>
  </rv>
  <rv s="2">
    <v>10371</v>
  </rv>
  <rv s="3">
    <v>https://www.bing.com/financeapi/forcetrigger?t=a23d9c&amp;q=XNYS%3aSPGI&amp;form=skydnc</v>
    <v>Learn more on Bing</v>
  </rv>
  <rv s="5">
    <v>en-US</v>
    <v>a23d9c</v>
    <v>268435456</v>
    <v>1</v>
    <v>Powered by Refinitiv</v>
    <v>7</v>
    <v>S&amp;P Global Inc. (XNYS:SPGI)</v>
    <v>6</v>
    <v>57</v>
    <v>Finance</v>
    <v>9</v>
    <v>545.39</v>
    <v>427.14</v>
    <v>1.1951000000000001</v>
    <v>3.8</v>
    <v>5.3069999999999992E-3</v>
    <v>7.5770000000000004E-3</v>
    <v>2.68</v>
    <v>USD</v>
    <v>S&amp;P Global Inc. provides essential intelligence. Its operations consist of five businesses: S&amp;P Global Market Intelligence (Market Intelligence), S&amp;P Global Ratings (Ratings), S&amp;P Global Commodity Insights (Commodity Insights), S&amp;P Global Mobility (Mobility) and S&amp;P Dow Jones Indices (Indices). Market Intelligence is a global provider of multi-asset-class data and analytics integrated with purpose-built workflow solutions. Ratings is an independent provider of credit ratings, research, and analytics, offering investors and other market participants information, ratings and benchmarks. Commodity Insights is an independent provider of information and benchmark prices for the commodity and energy markets. Mobility is a provider of solutions serving the full automotive value chain, including vehicle manufacturers and retailers. Indices is a global index provider that maintains a variety of valuation and index benchmarks for investment advisors, wealth managers and institutional investors.</v>
    <v>42350</v>
    <v>New York Stock Exchange</v>
    <v>XNYS</v>
    <v>XNYS</v>
    <v>55 Water Street, NEW YORK, NY, 10041 US</v>
    <v>510.36</v>
    <v>Professional &amp; Commercial Services</v>
    <v>Stock</v>
    <v>45824.940135312499</v>
    <v>10373</v>
    <v>503.31</v>
    <v>154972443000</v>
    <v>S&amp;P Global Inc.</v>
    <v>S&amp;P Global Inc.</v>
    <v>505</v>
    <v>39.672899999999998</v>
    <v>501.49</v>
    <v>505.29</v>
    <v>507.68</v>
    <v>306700000</v>
    <v>SPGI</v>
    <v>S&amp;P Global Inc. (XNYS:SPGI)</v>
    <v>1011666</v>
    <v>1075092</v>
    <v>1925</v>
  </rv>
  <rv s="2">
    <v>10374</v>
  </rv>
  <rv s="3">
    <v>https://www.bing.com/financeapi/forcetrigger?t=a23tw7&amp;q=XNYS%3aSWK&amp;form=skydnc</v>
    <v>Learn more on Bing</v>
  </rv>
  <rv s="5">
    <v>en-US</v>
    <v>a23tw7</v>
    <v>268435456</v>
    <v>1</v>
    <v>Powered by Refinitiv</v>
    <v>7</v>
    <v>STANLEY BLACK &amp; DECKER, INC. (XNYS:SWK)</v>
    <v>6</v>
    <v>57</v>
    <v>Finance</v>
    <v>9</v>
    <v>110.88</v>
    <v>53.9101</v>
    <v>1.1719999999999999</v>
    <v>0.49</v>
    <v>-9.8860000000000007E-3</v>
    <v>7.5079999999999999E-3</v>
    <v>-0.65</v>
    <v>USD</v>
    <v>Stanley Black &amp; Decker, Inc. is a global provider of hand tools, power tools, outdoor products and related accessories, as well as a provider of engineered fastening solutions. The Company’s segments include Tools &amp; Outdoor and Industrial. The Tools &amp; Outdoor segment consists of the Power Tools Group (PTG), Hand Tools, Accessories &amp; Storage (HTAS), and Outdoor Power Equipment (Outdoor) product lines. The PTG product line includes both professional and consumer products. The HTAS product line sells hand tools, power tool accessories and storage products. The Outdoor product line primarily sells corded and cordless electric lawn and garden products. The Industrial segment consists of the Engineered Fastening business. The Engineered Fastening business primarily sells highly engineered components, such as fasteners, fittings and various engineered products, which are designed for specific applications across multiple verticals. Its brands include BLACK+DECKER, CRAFTSMAN, and others.</v>
    <v>48000</v>
    <v>New York Stock Exchange</v>
    <v>XNYS</v>
    <v>XNYS</v>
    <v>1000 Stanley Dr, PO Box 7000, NEW BRITAIN, CT, 06053-1675 US</v>
    <v>66.56</v>
    <v>Machinery, Equipment &amp; Components</v>
    <v>Stock</v>
    <v>45824.941882800784</v>
    <v>10376</v>
    <v>65.209999999999994</v>
    <v>10172346875</v>
    <v>STANLEY BLACK &amp; DECKER, INC.</v>
    <v>STANLEY BLACK &amp; DECKER, INC.</v>
    <v>66.45</v>
    <v>27.9193</v>
    <v>65.260000000000005</v>
    <v>65.75</v>
    <v>65.099999999999994</v>
    <v>154712500</v>
    <v>SWK</v>
    <v>STANLEY BLACK &amp; DECKER, INC. (XNYS:SWK)</v>
    <v>2191934</v>
    <v>2872525</v>
    <v>1901</v>
  </rv>
  <rv s="2">
    <v>10377</v>
  </rv>
  <rv s="3">
    <v>https://www.bing.com/financeapi/forcetrigger?t=a23wlh&amp;q=XNYS%3aSYY&amp;form=skydnc</v>
    <v>Learn more on Bing</v>
  </rv>
  <rv s="5">
    <v>en-US</v>
    <v>a23wlh</v>
    <v>268435456</v>
    <v>1</v>
    <v>Powered by Refinitiv</v>
    <v>7</v>
    <v>SYSCO CORPORATION (XNYS:SYY)</v>
    <v>6</v>
    <v>57</v>
    <v>Finance</v>
    <v>4</v>
    <v>82.23</v>
    <v>67.12</v>
    <v>0.81769999999999998</v>
    <v>0.46</v>
    <v>3.3439999999999998E-3</v>
    <v>6.1919999999999996E-3</v>
    <v>0.25</v>
    <v>USD</v>
    <v>Sysco Corporation is engaged in selling, marketing and distributing food products to restaurants, healthcare and educational facilities, lodging establishments and other customers who prepare meals away from home. It also supplies a variety of non-food items. Its segments include U.S. Foodservice Operations, International Foodservice Operations, SYGMA and Other. U.S. Foodservice Operations segment includes United States Broadline operations and United States Specialty operations. International Foodservice Operations include operations outside of the United States. SYGMA segment includes its United States customized distribution operations serving quick-service chain restaurant customer locations. Other segment includes primarily its hotel supply operations, Guest Worldwide. It distributes various products, such as frozen foods, fresh meats and seafood, dairy products, beverage products, imported specialties, and fresh produce. It operates around 340 distribution facilities worldwide.</v>
    <v>76000</v>
    <v>New York Stock Exchange</v>
    <v>XNYS</v>
    <v>XNYS</v>
    <v>1390 Enclave Pkwy, HOUSTON, TX, 77077 US</v>
    <v>75.400000000000006</v>
    <v>Food &amp; Drug Retailing</v>
    <v>Stock</v>
    <v>45824.930312928125</v>
    <v>10379</v>
    <v>74.14</v>
    <v>36235189575</v>
    <v>SYSCO CORPORATION</v>
    <v>SYSCO CORPORATION</v>
    <v>74.78</v>
    <v>19.338699999999999</v>
    <v>74.290000000000006</v>
    <v>74.75</v>
    <v>75</v>
    <v>484751700</v>
    <v>SYY</v>
    <v>SYSCO CORPORATION (XNYS:SYY)</v>
    <v>2924083</v>
    <v>2789184</v>
    <v>1969</v>
  </rv>
  <rv s="2">
    <v>10380</v>
  </rv>
  <rv s="3">
    <v>http://it.wikipedia.org/wiki/T._Rowe_Price</v>
    <v>Wikipedia</v>
  </rv>
  <rv s="33">
    <v>10313</v>
    <v>10382</v>
  </rv>
  <rv s="34">
    <v>85</v>
    <v>https://www.bing.com/th?id=AMMS_4c600be848f66590834841f27e6f786d&amp;qlt=95</v>
    <v>10383</v>
    <v>0</v>
    <v>https://www.bing.com/images/search?form=xlimg&amp;q=t.+rowe+price</v>
    <v>Image of T. ROWE PRICE GROUP, INC.</v>
  </rv>
  <rv s="3">
    <v>https://www.bing.com/financeapi/forcetrigger?t=a24i3m&amp;q=XNAS%3aTROW&amp;form=skydnc</v>
    <v>Learn more on Bing</v>
  </rv>
  <rv s="35">
    <v>en-US</v>
    <v>a24i3m</v>
    <v>268435456</v>
    <v>1</v>
    <v>Powered by Refinitiv</v>
    <v>81</v>
    <v>T. ROWE PRICE GROUP, INC. (XNAS:TROW)</v>
    <v>83</v>
    <v>84</v>
    <v>Finance</v>
    <v>4</v>
    <v>125.8078</v>
    <v>77.849999999999994</v>
    <v>1.5143</v>
    <v>1.63</v>
    <v>0</v>
    <v>1.7798999999999999E-2</v>
    <v>0</v>
    <v>USD</v>
    <v>T. Rowe Price Group, Inc. is a financial services holding company that provides global investment advisory services to investors. It provides a range of investment solutions across equity, fixed income, multi-asset, and alternative capabilities for clients from individuals to advisors to institutions to retirement plan sponsors. It also provides certain investment advisory clients with related administrative services, including distribution, mutual fund transfer agent, accounting, and shareholder services; participant recordkeeping and transfer agent services for defined contribution retirement plans; brokerage; trust services, and non-discretionary advisory services through model delivery. It distributes its array of active investment solutions through a diverse set of distribution channels and vehicles. These vehicles include an array of U.S. mutual funds, collective investment trusts, exchange-traded funds, subadvised funds, separately managed accounts, and other sponsored products.</v>
    <v>8158</v>
    <v>Nasdaq Stock Market</v>
    <v>XNAS</v>
    <v>XNAS</v>
    <v>Harbor Point, 1307 Point Street, BALTIMORE, MD, 21231 US</v>
    <v>93.805000000000007</v>
    <v>10384</v>
    <v>Investment Banking &amp; Investment Services</v>
    <v>Stock</v>
    <v>45824.927672430465</v>
    <v>10385</v>
    <v>92.1</v>
    <v>20535663681</v>
    <v>T. ROWE PRICE GROUP, INC.</v>
    <v>T. ROWE PRICE GROUP, INC.</v>
    <v>92.394999999999996</v>
    <v>10.5763</v>
    <v>91.58</v>
    <v>93.21</v>
    <v>93.21</v>
    <v>220316100</v>
    <v>TROW</v>
    <v>T. ROWE PRICE GROUP, INC. (XNAS:TROW)</v>
    <v>1521705</v>
    <v>1393060</v>
    <v>2000</v>
  </rv>
  <rv s="2">
    <v>10386</v>
  </rv>
  <rv s="3">
    <v>https://www.bing.com/financeapi/forcetrigger?t=a246z2&amp;q=XNYS%3aTGT&amp;form=skydnc</v>
    <v>Learn more on Bing</v>
  </rv>
  <rv s="5">
    <v>en-US</v>
    <v>a246z2</v>
    <v>268435456</v>
    <v>1</v>
    <v>Powered by Refinitiv</v>
    <v>7</v>
    <v>TARGET CORPORATION (XNYS:TGT)</v>
    <v>6</v>
    <v>57</v>
    <v>Finance</v>
    <v>9</v>
    <v>167.4</v>
    <v>87.35</v>
    <v>1.2124999999999999</v>
    <v>2.0099999999999998</v>
    <v>1.027E-4</v>
    <v>2.1076000000000001E-2</v>
    <v>0.01</v>
    <v>USD</v>
    <v>Target Corporation is a general merchandise retailer selling products to its guests through its stores and digital channels. The Company offers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are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 It serves guests at nearly 2,000 stores and at Target.com.</v>
    <v>440000</v>
    <v>New York Stock Exchange</v>
    <v>XNYS</v>
    <v>XNYS</v>
    <v>1000 Nicollet Mall, MINNEAPOLIS, MN, 55403 US</v>
    <v>97.53</v>
    <v>Diversified Retail</v>
    <v>Stock</v>
    <v>45824.942070763282</v>
    <v>10388</v>
    <v>95.47</v>
    <v>44246151342</v>
    <v>TARGET CORPORATION</v>
    <v>TARGET CORPORATION</v>
    <v>96.19</v>
    <v>10.703900000000001</v>
    <v>95.37</v>
    <v>97.38</v>
    <v>97.38</v>
    <v>454365900</v>
    <v>TGT</v>
    <v>TARGET CORPORATION (XNYS:TGT)</v>
    <v>7417639</v>
    <v>8077326</v>
    <v>1902</v>
  </rv>
  <rv s="2">
    <v>10389</v>
  </rv>
  <rv s="3">
    <v>https://www.bing.com/financeapi/forcetrigger?t=a1pvu2&amp;q=XNYS%3aCLX&amp;form=skydnc</v>
    <v>Learn more on Bing</v>
  </rv>
  <rv s="5">
    <v>en-US</v>
    <v>a1pvu2</v>
    <v>268435456</v>
    <v>1</v>
    <v>Powered by Refinitiv</v>
    <v>7</v>
    <v>THE CLOROX COMPANY (XNYS:CLX)</v>
    <v>6</v>
    <v>57</v>
    <v>Finance</v>
    <v>4</v>
    <v>171.37</v>
    <v>122.83499999999999</v>
    <v>0.53400000000000003</v>
    <v>0.86</v>
    <v>0</v>
    <v>6.9879999999999994E-3</v>
    <v>0</v>
    <v>USD</v>
    <v>The Clorox Company is a multinational manufacturer and marketer of consumer and professional products. The Company operates through four segments: Health and Wellness, Household, Lifestyle, and International. Its Health and Wellness segment consists of cleaning, disinfecting and professional products marketed and sold under the Clorox, Clorox2, Pine-Sol, Scentiva, Tilex, Liquid-Plumr and Formula 409 brands in the United States. Its Household segment consists of bags and wraps, cat litter and grilling products marketed and sold under the Glad, Fresh Step and Scoop Away, and Kingsford brands in the United States. The lifestyle segment consists of food, water-filtration and natural personal care products marketed and sold under the Hidden Valley, Brita and Burt’s Bees brands. International consists of products sold outside the United States. Its products within this segment include laundry additives, home care products, bags and wraps, cat litter, water-filtration products and others.</v>
    <v>7400</v>
    <v>New York Stock Exchange</v>
    <v>XNYS</v>
    <v>XNYS</v>
    <v>1221 Broadway, OAKLAND, CA, 94612-1888 US</v>
    <v>124.67</v>
    <v>Personal &amp; Household Products &amp; Services</v>
    <v>Stock</v>
    <v>45824.92940596016</v>
    <v>10391</v>
    <v>123.07</v>
    <v>15274719504</v>
    <v>THE CLOROX COMPANY</v>
    <v>THE CLOROX COMPANY</v>
    <v>123.52</v>
    <v>22.2547</v>
    <v>123.07</v>
    <v>123.93</v>
    <v>123.93</v>
    <v>123252800</v>
    <v>CLX</v>
    <v>THE CLOROX COMPANY (XNYS:CLX)</v>
    <v>1987986</v>
    <v>1662196</v>
    <v>1986</v>
  </rv>
  <rv s="2">
    <v>10392</v>
  </rv>
  <rv s="3">
    <v>https://www.bing.com/financeapi/forcetrigger?t=a1wljc&amp;q=XNYS%3aKO&amp;form=skydnc</v>
    <v>Learn more on Bing</v>
  </rv>
  <rv s="5">
    <v>en-US</v>
    <v>a1wljc</v>
    <v>268435456</v>
    <v>1</v>
    <v>Powered by Refinitiv</v>
    <v>7</v>
    <v>THE COCA-COLA COMPANY (XNYS:KO)</v>
    <v>6</v>
    <v>57</v>
    <v>Finance</v>
    <v>9</v>
    <v>74.38</v>
    <v>60.615000000000002</v>
    <v>0.46379999999999999</v>
    <v>-0.46</v>
    <v>1.699E-3</v>
    <v>-6.4770000000000001E-3</v>
    <v>0.1198</v>
    <v>USD</v>
    <v>The Coca-Cola Company is a beverage company. The Company's segments include Europe, Middle East and Africa; Latin America; North America; Asia Pacific; Global Ventures;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AdeS.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69700</v>
    <v>New York Stock Exchange</v>
    <v>XNYS</v>
    <v>XNYS</v>
    <v>1 Coca Cola Plz NW, ATLANTA, GA, 30313-2420 US</v>
    <v>71.62</v>
    <v>Beverages</v>
    <v>Stock</v>
    <v>45824.942467164059</v>
    <v>10394</v>
    <v>70.239999999999995</v>
    <v>303709079520</v>
    <v>THE COCA-COLA COMPANY</v>
    <v>THE COCA-COLA COMPANY</v>
    <v>71.2</v>
    <v>28.251100000000001</v>
    <v>71.02</v>
    <v>70.56</v>
    <v>70.639799999999994</v>
    <v>4304267000</v>
    <v>KO</v>
    <v>THE COCA-COLA COMPANY (XNYS:KO)</v>
    <v>15041828</v>
    <v>14213545</v>
    <v>1919</v>
  </rv>
  <rv s="2">
    <v>10395</v>
  </rv>
  <rv s="3">
    <v>https://www.bing.com/financeapi/forcetrigger?t=a2319c&amp;q=XNYS%3aSJM&amp;form=skydnc</v>
    <v>Learn more on Bing</v>
  </rv>
  <rv s="4">
    <v>en-US</v>
    <v>a2319c</v>
    <v>268435456</v>
    <v>1</v>
    <v>Powered by Refinitiv</v>
    <v>5</v>
    <v>THE J. M. SMUCKER COMPANY (XNYS:SJM)</v>
    <v>6</v>
    <v>26</v>
    <v>Finance</v>
    <v>4</v>
    <v>125.41500000000001</v>
    <v>93.93</v>
    <v>0.33439999999999998</v>
    <v>-0.36</v>
    <v>-1.7829999999999999E-3</v>
    <v>-3.761E-3</v>
    <v>-0.17</v>
    <v>USD</v>
    <v>The J. M. Smucker Company is engaged in the manufacturing and marketing of branded food and beverage products on a worldwide basis. The Company’s branded food and beverage products include a portfolio of brands that are sold to consumers primarily through retail outlets in North America. The Company operates through four segments: U.S. Retail Coffee, U.S. Retail Frozen Handheld and Spreads, and U.S. Retail Pet Foods and Sweet Baked Snacks. The U.S. Retail Coffee segment primarily includes the domestic sales of Folgers, Dunkin’, and Cafe Bustelo branded coffee. The U.S. Retail Frozen Handheld and Spreads segment primarily includes the domestic sales of Smucker’s and Jif branded products. The U.S. Retail Pet Foods segment primarily includes the domestic sales of Meow Mix, Milk-Bone, Pup-Peroni, and Canine Carry Outs branded products. The Sweet Baked Snacks segment primarily includes all domestic and foreign sales of Hostess branded products on all channels.</v>
    <v>9000</v>
    <v>New York Stock Exchange</v>
    <v>XNYS</v>
    <v>XNYS</v>
    <v>One Strawberry Lane, ORRVILLE, OH, 44667-1241 US</v>
    <v>96.85</v>
    <v>Food &amp; Tobacco</v>
    <v>Stock</v>
    <v>45824.929548193752</v>
    <v>10397</v>
    <v>94.28</v>
    <v>10147886976</v>
    <v>THE J. M. SMUCKER COMPANY</v>
    <v>THE J. M. SMUCKER COMPANY</v>
    <v>96.2</v>
    <v>95.72</v>
    <v>95.36</v>
    <v>95.19</v>
    <v>106416600</v>
    <v>SJM</v>
    <v>THE J. M. SMUCKER COMPANY (XNYS:SJM)</v>
    <v>2103759</v>
    <v>2001751</v>
    <v>1921</v>
  </rv>
  <rv s="2">
    <v>10398</v>
  </rv>
  <rv s="3">
    <v>https://www.bing.com/financeapi/forcetrigger?t=a1zsjc&amp;q=XNYS%3aPG&amp;form=skydnc</v>
    <v>Learn more on Bing</v>
  </rv>
  <rv s="5">
    <v>en-US</v>
    <v>a1zsjc</v>
    <v>268435456</v>
    <v>1</v>
    <v>Powered by Refinitiv</v>
    <v>7</v>
    <v>THE PROCTER &amp; GAMBLE COMPANY (XNYS:PG)</v>
    <v>6</v>
    <v>57</v>
    <v>Finance</v>
    <v>9</v>
    <v>180.43</v>
    <v>156.58000000000001</v>
    <v>0.42770000000000002</v>
    <v>0.61</v>
    <v>-1.2430000000000001E-4</v>
    <v>3.8059999999999999E-3</v>
    <v>-0.02</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108000</v>
    <v>New York Stock Exchange</v>
    <v>XNYS</v>
    <v>XNYS</v>
    <v>One Procter &amp; Gamble Plaza, CINCINNATI, OH, 45202 US</v>
    <v>161.94999999999999</v>
    <v>Personal &amp; Household Products &amp; Services</v>
    <v>Stock</v>
    <v>45824.941720728908</v>
    <v>10400</v>
    <v>160.01</v>
    <v>377213362379</v>
    <v>THE PROCTER &amp; GAMBLE COMPANY</v>
    <v>THE PROCTER &amp; GAMBLE COMPANY</v>
    <v>160.88</v>
    <v>25.552700000000002</v>
    <v>160.28</v>
    <v>160.88999999999999</v>
    <v>160.86000000000001</v>
    <v>2344542000</v>
    <v>PG</v>
    <v>THE PROCTER &amp; GAMBLE COMPANY (XNYS:PG)</v>
    <v>6330217</v>
    <v>7118869</v>
    <v>1905</v>
  </rv>
  <rv s="2">
    <v>10401</v>
  </rv>
  <rv s="3">
    <v>https://www.bing.com/financeapi/forcetrigger?t=a22xk2&amp;q=XNYS%3aSHW&amp;form=skydnc</v>
    <v>Learn more on Bing</v>
  </rv>
  <rv s="5">
    <v>en-US</v>
    <v>a22xk2</v>
    <v>268435456</v>
    <v>1</v>
    <v>Powered by Refinitiv</v>
    <v>7</v>
    <v>THE SHERWIN-WILLIAMS COMPANY (XNYS:SHW)</v>
    <v>6</v>
    <v>57</v>
    <v>Finance</v>
    <v>9</v>
    <v>400.42</v>
    <v>292.27</v>
    <v>1.212</v>
    <v>-0.15</v>
    <v>9.2029999999999994E-3</v>
    <v>-4.4659999999999996E-4</v>
    <v>3.09</v>
    <v>USD</v>
    <v>The Sherwin-Williams Company is engaged in the manufacture, development, distribution, and sale of paint, coatings and related products to professional, industrial, commercial, and retail customers primarily in North and South America with additional operations in the Caribbean region, Europe, Asia and Australia. Its Paint Stores Group segment is engaged in servicing the needs of architectural and industrial paint contractors and do-it-yourself homeowners. The Consumer Brands Group segment manufactures and distributes a broad portfolio of branded and private-label architectural paint, stains, varnishes, industrial products, wood finishes products, wood preservatives, applicators, corrosion inhibitors, aerosols, caulks and adhesives to retailers, including home centers and hardware stores, dedicated dealers and distributors. The Performance Coatings Group segment develops and sells industrial coatings for wood finishing and general industrial (metal and plastic) applications and others.</v>
    <v>63890</v>
    <v>New York Stock Exchange</v>
    <v>XNYS</v>
    <v>XNYS</v>
    <v>101 Prospect Ave Nw, CLEVELAND, OH, 44115 US</v>
    <v>340.24</v>
    <v>Chemicals</v>
    <v>Stock</v>
    <v>45824.942175219534</v>
    <v>10403</v>
    <v>334.3</v>
    <v>84134139438</v>
    <v>THE SHERWIN-WILLIAMS COMPANY</v>
    <v>THE SHERWIN-WILLIAMS COMPANY</v>
    <v>337.49</v>
    <v>31.7424</v>
    <v>335.88</v>
    <v>335.73</v>
    <v>338.85</v>
    <v>250600600</v>
    <v>SHW</v>
    <v>THE SHERWIN-WILLIAMS COMPANY (XNYS:SHW)</v>
    <v>1705902</v>
    <v>1414736</v>
    <v>1884</v>
  </rv>
  <rv s="2">
    <v>10404</v>
  </rv>
  <rv s="3">
    <v>https://www.bing.com/financeapi/forcetrigger?t=a1udz2&amp;q=XNYS%3aGWW&amp;form=skydnc</v>
    <v>Learn more on Bing</v>
  </rv>
  <rv s="5">
    <v>en-US</v>
    <v>a1udz2</v>
    <v>268435456</v>
    <v>1</v>
    <v>Powered by Refinitiv</v>
    <v>7</v>
    <v>W.W. GRAINGER, INC. (XNYS:GWW)</v>
    <v>6</v>
    <v>57</v>
    <v>Finance</v>
    <v>4</v>
    <v>1227.6590000000001</v>
    <v>888.745</v>
    <v>1.2123999999999999</v>
    <v>7.57</v>
    <v>-1.67E-3</v>
    <v>7.1130000000000004E-3</v>
    <v>-1.79</v>
    <v>USD</v>
    <v>W.W. Grainger, Inc. is a broadline distributor of maintenance, repair and operating (MRO) products serving businesses and institutions. The Company’s segments include High-Touch Solutions North America (High-Touch Solutions N.A.) and Endless Assortment. The Company's High-Touch Solutions N.A. segment provides value-added MRO solutions. This segment primarily includes the Grainger-branded businesses in the United States, Canada, Mexico and Puerto Rico. The Company’s Endless Assortment segment provides an online platform with one-stop shopping for various products. The Endless Assortment segment includes the Company’s Zoro Tools, Inc. (Zoro) and MonotaRO Co., Ltd. (MonotaRO) online channels which operate predominately in the United States and Japan. The Company’s product offering is grouped under several broad categories, including safety and security, material handling and storage, pumps and plumbing equipment, cleaning and maintenance, metalworking and hand tools.</v>
    <v>23500</v>
    <v>New York Stock Exchange</v>
    <v>XNYS</v>
    <v>XNYS</v>
    <v>100 Grainger Parkway, LAKE FOREST, IL, 60045-5201 US</v>
    <v>1077.6375</v>
    <v>Machinery, Equipment &amp; Components</v>
    <v>Stock</v>
    <v>45824.855027985941</v>
    <v>10406</v>
    <v>1063.57</v>
    <v>51488425278</v>
    <v>W.W. GRAINGER, INC.</v>
    <v>W.W. GRAINGER, INC.</v>
    <v>1073.54</v>
    <v>27.354199999999999</v>
    <v>1064.23</v>
    <v>1071.8</v>
    <v>1070.01</v>
    <v>48039210</v>
    <v>GWW</v>
    <v>W.W. GRAINGER, INC. (XNYS:GWW)</v>
    <v>152705</v>
    <v>200240</v>
    <v>1928</v>
  </rv>
  <rv s="2">
    <v>10407</v>
  </rv>
  <rv s="3">
    <v>https://www.bing.com/financeapi/forcetrigger?t=a25ya2&amp;q=XNYS%3aWMT&amp;form=skydnc</v>
    <v>Learn more on Bing</v>
  </rv>
  <rv s="5">
    <v>en-US</v>
    <v>a25ya2</v>
    <v>268435456</v>
    <v>1</v>
    <v>Powered by Refinitiv</v>
    <v>7</v>
    <v>WALMART INC. (XNYS:WMT)</v>
    <v>6</v>
    <v>57</v>
    <v>Finance</v>
    <v>9</v>
    <v>105.3</v>
    <v>66.412499999999994</v>
    <v>0.69289999999999996</v>
    <v>-0.11</v>
    <v>4.2420000000000001E-4</v>
    <v>-1.165E-3</v>
    <v>0.04</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New York Stock Exchange</v>
    <v>XNYS</v>
    <v>XNYS</v>
    <v>1 Customer Drive, BENTONVILLE, AR, 72716 US</v>
    <v>95.78</v>
    <v>Food &amp; Drug Retailing</v>
    <v>Stock</v>
    <v>45824.943192395309</v>
    <v>10409</v>
    <v>94.094999999999999</v>
    <v>752792829940</v>
    <v>WALMART INC.</v>
    <v>WALMART INC.</v>
    <v>94.75</v>
    <v>40.467599999999997</v>
    <v>94.44</v>
    <v>94.33</v>
    <v>94.33</v>
    <v>7980418000</v>
    <v>WMT</v>
    <v>WALMART INC. (XNYS:WMT)</v>
    <v>14867714</v>
    <v>18960251</v>
    <v>1969</v>
  </rv>
  <rv s="2">
    <v>10410</v>
  </rv>
  <rv s="3">
    <v>https://www.bing.com/financeapi/forcetrigger?t=a262jc&amp;q=XNYS%3aWST&amp;form=skydnc</v>
    <v>Learn more on Bing</v>
  </rv>
  <rv s="5">
    <v>en-US</v>
    <v>a262jc</v>
    <v>268435456</v>
    <v>1</v>
    <v>Powered by Refinitiv</v>
    <v>7</v>
    <v>WEST PHARMACEUTICAL SERVICES, INC. (XNYS:WST)</v>
    <v>6</v>
    <v>57</v>
    <v>Finance</v>
    <v>4</v>
    <v>352.33</v>
    <v>187.43</v>
    <v>1.0895999999999999</v>
    <v>2.39</v>
    <v>7.5349999999999992E-3</v>
    <v>1.077E-2</v>
    <v>1.69</v>
    <v>USD</v>
    <v>West Pharmaceutical Services, Inc. is a global manufacturer that is engaged in the design and production of technologically advanced, integrated containment and delivery systems for injectable drugs and healthcare products. The Company operates in two segments: Proprietary Products and Contract-Manufactured Products. The Proprietary Products segment offers elastomers &amp; primary containment, drug delivery devices, integrated solutions, and analytical lab services, primarily to biologic, generic, and pharmaceutical drug customers. The Contract-Manufactured Products reportable segment serves as a fully integrated business, focused on the design, manufacture, and automated assembly of complex devices, primarily for pharmaceutical, diagnostic, and medical device customers. This segment manufactures customer-owned components and devices used in surgical, diagnostic, ophthalmic, injectable, and other drug delivery systems, as well as consumer products.</v>
    <v>10600</v>
    <v>New York Stock Exchange</v>
    <v>XNYS</v>
    <v>XNYS</v>
    <v>530 Herman O. West Drive, EXTON, PA, 19341 US</v>
    <v>225.44</v>
    <v>Healthcare Equipment &amp; Supplies</v>
    <v>Stock</v>
    <v>45824.880340335156</v>
    <v>10412</v>
    <v>219.62</v>
    <v>15943210000</v>
    <v>WEST PHARMACEUTICAL SERVICES, INC.</v>
    <v>WEST PHARMACEUTICAL SERVICES, INC.</v>
    <v>221.65</v>
    <v>35.235700000000001</v>
    <v>221.91</v>
    <v>224.3</v>
    <v>225.99</v>
    <v>71845360</v>
    <v>WST</v>
    <v>WEST PHARMACEUTICAL SERVICES, INC. (XNYS:WST)</v>
    <v>545359</v>
    <v>599612</v>
    <v>1923</v>
  </rv>
  <rv s="2">
    <v>10413</v>
  </rv>
  <rv s="3">
    <v>https://www.bing.com/financeapi/forcetrigger?t=a1mqsm&amp;q=XNYS%3aABM&amp;form=skydnc</v>
    <v>Learn more on Bing</v>
  </rv>
  <rv s="5">
    <v>en-US</v>
    <v>a1mqsm</v>
    <v>268435456</v>
    <v>1</v>
    <v>Powered by Refinitiv</v>
    <v>7</v>
    <v>ABM INDUSTRIES INCORPORATED (XNYS:ABM)</v>
    <v>6</v>
    <v>57</v>
    <v>Finance</v>
    <v>4</v>
    <v>59.78</v>
    <v>40.85</v>
    <v>0.82630000000000003</v>
    <v>-7.0000000000000007E-2</v>
    <v>1.8502000000000001E-2</v>
    <v>-1.5579999999999999E-3</v>
    <v>0.83</v>
    <v>USD</v>
    <v>ABM Industries Inc, which operates through its subsidiaries, is a provider of integrated facility, infrastructure, and mobility solutions. The Company’s segments include Business &amp; Industry (B&amp;I), Manufacturing &amp; Distribution (M&amp;D), Education, Aviation, and Technical Solutions. The B&amp;I segment encompasses janitorial, facilities engineering, and parking services for commercial real estate properties, sports and entertainment venues, and other facilities. The M&amp;D segment provides integrated facility services, engineering, janitorial, and other specialized services. The Education segment delivers janitorial, custodial, landscaping and grounds, facilities engineering, and parking services. The Aviation segment supports airlines and airports with services ranging from parking and janitorial to passenger assistance, catering logistics, air cabin maintenance, and transportation. The Technical Solutions segment specializes in facility infrastructure, mechanical and electrical services.</v>
    <v>117000</v>
    <v>New York Stock Exchange</v>
    <v>XNYS</v>
    <v>XNYS</v>
    <v>One Liberty Plaza, 7Th Floor, NEW YORK, NY, 10006 US</v>
    <v>45.33</v>
    <v>Professional &amp; Commercial Services</v>
    <v>Stock</v>
    <v>45824.853644189061</v>
    <v>10415</v>
    <v>44.64</v>
    <v>2792894777</v>
    <v>ABM INDUSTRIES INCORPORATED</v>
    <v>ABM INDUSTRIES INCORPORATED</v>
    <v>45.25</v>
    <v>35.913899999999998</v>
    <v>44.93</v>
    <v>44.86</v>
    <v>45.69</v>
    <v>62258020</v>
    <v>ABM</v>
    <v>ABM INDUSTRIES INCORPORATED (XNYS:ABM)</v>
    <v>528725</v>
    <v>547991</v>
    <v>1985</v>
  </rv>
  <rv s="2">
    <v>10416</v>
  </rv>
  <rv s="0">
    <v>12</v>
    <v>Dividend Yield</v>
    <v>0</v>
  </rv>
  <rv s="3">
    <v>https://www.bing.com/financeapi/forcetrigger?t=a27nrw&amp;q=XNAS%3aALRS&amp;form=skydnc</v>
    <v>Learn more on Bing</v>
  </rv>
  <rv s="5">
    <v>en-US</v>
    <v>a27nrw</v>
    <v>268435456</v>
    <v>1</v>
    <v>Powered by Refinitiv</v>
    <v>7</v>
    <v>ALERUS FINANCIAL CORPORATION (XNAS:ALRS)</v>
    <v>6</v>
    <v>57</v>
    <v>Finance</v>
    <v>4</v>
    <v>24.405000000000001</v>
    <v>15.78</v>
    <v>0.70879999999999999</v>
    <v>0.1</v>
    <v>0</v>
    <v>4.7730000000000003E-3</v>
    <v>0</v>
    <v>USD</v>
    <v>Alerus Financial Corporation is a diversified financial services company. Through the Company’s subsidiary, Alerus Financial, National Association (the Bank), the Company provides financial solutions to businesses and consumers through three distinct business segments: banking, retirement and benefit services, and wealth. Its commercial lending products include commercial loans, business term loans and lines of credit for small and midsize businesses. Its consumer lending products include residential first mortgage loans. It offers deposit products and services, including demand deposits, interest-bearing transaction accounts, money market accounts, time and savings deposits, and certificates of deposit. It also offers a range of treasury management products, including electronic receivables management, remote deposit capture, cash vault services, merchant services, and other cash management services. Its wealth division provides fiduciary services to consumer and commercial clients.</v>
    <v>846</v>
    <v>Nasdaq Stock Market</v>
    <v>XNAS</v>
    <v>XNAS</v>
    <v>401 Demers Ave, GRAND FORKS, ND, 58201 US</v>
    <v>21.25</v>
    <v>Banking Services</v>
    <v>Stock</v>
    <v>45824.8363215625</v>
    <v>10419</v>
    <v>20.85</v>
    <v>533947143</v>
    <v>ALERUS FINANCIAL CORPORATION</v>
    <v>ALERUS FINANCIAL CORPORATION</v>
    <v>21.1</v>
    <v>19.4709</v>
    <v>20.95</v>
    <v>21.05</v>
    <v>21.05</v>
    <v>25365660</v>
    <v>ALRS</v>
    <v>ALERUS FINANCIAL CORPORATION (XNAS:ALRS)</v>
    <v>96622</v>
    <v>75679</v>
    <v>2000</v>
  </rv>
  <rv s="2">
    <v>10420</v>
  </rv>
  <rv s="3">
    <v>https://www.bing.com/financeapi/forcetrigger?t=a1xtpr&amp;q=XNYS%3aMO&amp;form=skydnc</v>
    <v>Learn more on Bing</v>
  </rv>
  <rv s="5">
    <v>en-US</v>
    <v>a1xtpr</v>
    <v>268435456</v>
    <v>1</v>
    <v>Powered by Refinitiv</v>
    <v>7</v>
    <v>Altria Group, Inc. (XNYS:MO)</v>
    <v>6</v>
    <v>57</v>
    <v>Finance</v>
    <v>9</v>
    <v>61.26</v>
    <v>43.92</v>
    <v>0.64339999999999997</v>
    <v>0.02</v>
    <v>8.5029999999999991E-4</v>
    <v>3.4020000000000003E-4</v>
    <v>0.05</v>
    <v>USD</v>
    <v>Altria Group, Inc. operates a portfolio of tobacco products for United States tobacco consumers aged 21+. Its segments include smokeable products and oral tobacco products. The smokeable products segment consists of combustible cigarettes and machine-made large cigars. The oral tobacco products segment includes moist smokeless tobacco (MST) products and oral nicotine pouches. Its wholly owned subsidiaries include manufacturers of both combustible and smoke-free products. In combustibles, it owns Philip Morris USA Inc. (PM USA), and John Middleton Co. (Middleton), which are cigarette manufacturers. Its smoke-free portfolio includes ownership of U.S. Smokeless Tobacco Company LLC (USSTC), a global MST manufacturer, Helix Innovations LLC (Helix), a manufacturer of oral nicotine pouches, and NJOY, LLC (NJOY), an e-vapor manufacturer with a commercialized product portfolio. The brand portfolios of its operating companies include Marlboro, Black &amp; Mild, Copenhagen, Skoal, on! and NJOY.</v>
    <v>6200</v>
    <v>New York Stock Exchange</v>
    <v>XNYS</v>
    <v>XNYS</v>
    <v>6601 W Broad St, RICHMOND, VA, 23230 US</v>
    <v>59.330500000000001</v>
    <v>Food &amp; Tobacco</v>
    <v>Stock</v>
    <v>45824.93790549766</v>
    <v>10422</v>
    <v>58.17</v>
    <v>100747100000</v>
    <v>Altria Group, Inc.</v>
    <v>Altria Group, Inc.</v>
    <v>58.62</v>
    <v>9.8428000000000004</v>
    <v>58.79</v>
    <v>58.81</v>
    <v>58.85</v>
    <v>1684452000</v>
    <v>MO</v>
    <v>Altria Group, Inc. (XNYS:MO)</v>
    <v>10534224</v>
    <v>7810270</v>
    <v>1985</v>
  </rv>
  <rv s="2">
    <v>10423</v>
  </rv>
  <rv s="3">
    <v>https://www.bing.com/financeapi/forcetrigger?t=a1o1p2&amp;q=XNYS%3aAWR&amp;form=skydnc</v>
    <v>Learn more on Bing</v>
  </rv>
  <rv s="5">
    <v>en-US</v>
    <v>a1o1p2</v>
    <v>268435456</v>
    <v>1</v>
    <v>Powered by Refinitiv</v>
    <v>7</v>
    <v>AMERICAN STATES WATER COMPANY (XNYS:AWR)</v>
    <v>6</v>
    <v>57</v>
    <v>Finance</v>
    <v>4</v>
    <v>87.5</v>
    <v>69.489999999999995</v>
    <v>0.61219999999999997</v>
    <v>-0.93</v>
    <v>2.6551000000000002E-2</v>
    <v>-1.1901999999999999E-2</v>
    <v>2.0499999999999998</v>
    <v>USD</v>
    <v>American States Water Company is a holding company. The Company’s segments include water, electric and contracted services. Within the segments, The Company has three principal business units: water and electric service utility operations conducted through its regulated utilities, Golden State Water Company (GSWC) and Bear Valley Electric Service, Inc. (BVES), respectively, and contracted services conducted through American States Utility Services, Inc. (ASUS) and its subsidiaries. GSWC is a public water utility engaged in the purchase, production, distribution and sale of water in 10 counties in the state of California. BVES is a public electric utility that distributes electricity in several San Bernardino County Mountain communities in California. ASUS operates, maintains and performs construction activities (including renewal and replacement capital work) on water and/or wastewater systems at various United States military bases.</v>
    <v>846</v>
    <v>New York Stock Exchange</v>
    <v>XNYS</v>
    <v>XNYS</v>
    <v>630 E Foothill Blvd, SAN DIMAS, CA, 91773-1212 US</v>
    <v>78.444999999999993</v>
    <v>Water Utilities</v>
    <v>Stock</v>
    <v>45824.898521110939</v>
    <v>10425</v>
    <v>76.84</v>
    <v>2973262131</v>
    <v>AMERICAN STATES WATER COMPANY</v>
    <v>AMERICAN STATES WATER COMPANY</v>
    <v>78.14</v>
    <v>23.814800000000002</v>
    <v>78.14</v>
    <v>77.209999999999994</v>
    <v>79.260000000000005</v>
    <v>38508770</v>
    <v>AWR</v>
    <v>AMERICAN STATES WATER COMPANY (XNYS:AWR)</v>
    <v>158663</v>
    <v>198720</v>
    <v>1998</v>
  </rv>
  <rv s="2">
    <v>10426</v>
  </rv>
  <rv s="3">
    <v>https://www.bing.com/financeapi/forcetrigger?t=a1nwp2&amp;q=XNYS%3aATR&amp;form=skydnc</v>
    <v>Learn more on Bing</v>
  </rv>
  <rv s="5">
    <v>en-US</v>
    <v>a1nwp2</v>
    <v>268435456</v>
    <v>1</v>
    <v>Powered by Refinitiv</v>
    <v>7</v>
    <v>APTARGROUP, INC. (XNYS:ATR)</v>
    <v>6</v>
    <v>57</v>
    <v>Finance</v>
    <v>4</v>
    <v>178.03</v>
    <v>130.85</v>
    <v>0.58660000000000001</v>
    <v>0.53</v>
    <v>-1.8327E-2</v>
    <v>3.5060000000000004E-3</v>
    <v>-2.78</v>
    <v>USD</v>
    <v>AptarGroup, Inc. is engaged in designing and manufacturing of drug and consumer product dosing, dispensing and protection technologies. The Company serves various end markets, including pharmaceutical, beauty, food, beverage, personal care and home care. It operates in three segments. The Aptar Pharma segment sells proprietary dispensing systems, drug delivery systems, sealing solutions and services for the prescription drug, consumer health care, injectables, active material science solutions and digital health market. It also specializes in nasal drug delivery for delivering drugs. The Aptar Beauty segment sells dispensing systems and sealing solutions for the beauty, personal care and home care markets. The Aptar Closures segment sells dispensing systems, sealing solutions and food service trays to the food, beverage, personal care, home care, beauty and healthcare markets. This segment also includes the food protection business and the elastomeric flow-control technology business.</v>
    <v>13500</v>
    <v>New York Stock Exchange</v>
    <v>XNYS</v>
    <v>XNYS</v>
    <v>265 EXCHANGE DRIVE, SUITE 301, CRYSTAL LAKE, IL, 60014 US</v>
    <v>152.9</v>
    <v>Containers &amp; Packaging</v>
    <v>Stock</v>
    <v>45824.840277823438</v>
    <v>10428</v>
    <v>151.12</v>
    <v>10017713783</v>
    <v>APTARGROUP, INC.</v>
    <v>APTARGROUP, INC.</v>
    <v>151.24</v>
    <v>27.746500000000001</v>
    <v>151.16</v>
    <v>151.69</v>
    <v>148.91</v>
    <v>66040700</v>
    <v>ATR</v>
    <v>APTARGROUP, INC. (XNYS:ATR)</v>
    <v>346150</v>
    <v>346595</v>
    <v>1992</v>
  </rv>
  <rv s="2">
    <v>10429</v>
  </rv>
  <rv s="3">
    <v>https://www.bing.com/financeapi/forcetrigger?t=a1nrpr&amp;q=XNAS%3aARTNA&amp;form=skydnc</v>
    <v>Learn more on Bing</v>
  </rv>
  <rv s="5">
    <v>en-US</v>
    <v>a1nrpr</v>
    <v>268435456</v>
    <v>1</v>
    <v>Powered by Refinitiv</v>
    <v>7</v>
    <v>ARTESIAN RESOURCES CORPORATION (XNAS:ARTNA)</v>
    <v>6</v>
    <v>57</v>
    <v>Finance</v>
    <v>4</v>
    <v>41.29</v>
    <v>29.450800000000001</v>
    <v>0.31819999999999998</v>
    <v>-0.3</v>
    <v>0</v>
    <v>-8.9259999999999999E-3</v>
    <v>0</v>
    <v>USD</v>
    <v>Artesian Resources Corporation operates as a holding company of wholly owned subsidiaries offering water and wastewater services, and a number of other related core business services, on the Delmarva Peninsula. The Company operates its businesses primarily through the Regulated Utility segment. The segment includes an aggregation of its five regulated utility subsidiaries that are in the business of providing regulated water and wastewater services on the Delmarva Peninsula. Its regulated water utility services include treating, distributing, and selling water to residential, commercial, industrial, governmental, municipal and utility customers throughout the State of Delaware and in Cecil County, Maryland and to a residential community in Chester County, Pennsylvania. Its regulated wastewater utility services include the treatment and disposal of wastewater for customers in Sussex County, Delaware. The Company’s principal subsidiary is Artesian Water Company, Inc.</v>
    <v>245</v>
    <v>Nasdaq Stock Market</v>
    <v>XNAS</v>
    <v>XNAS</v>
    <v>664 CHURCHMANS RD, NEWARK, DE, 19702 US</v>
    <v>33.840000000000003</v>
    <v>Water Utilities</v>
    <v>Stock</v>
    <v>45824.836268101564</v>
    <v>10431</v>
    <v>33.19</v>
    <v>346798500</v>
    <v>ARTESIAN RESOURCES CORPORATION</v>
    <v>ARTESIAN RESOURCES CORPORATION</v>
    <v>33.840000000000003</v>
    <v>16.018999999999998</v>
    <v>33.61</v>
    <v>33.31</v>
    <v>33.31</v>
    <v>10308090</v>
    <v>ARTNA</v>
    <v>ARTESIAN RESOURCES CORPORATION (XNAS:ARTNA)</v>
    <v>27623</v>
    <v>31238</v>
    <v>1927</v>
  </rv>
  <rv s="2">
    <v>10432</v>
  </rv>
  <rv s="3">
    <v>https://www.bing.com/financeapi/forcetrigger?t=a1o6cw&amp;q=XNAS%3aBANF&amp;form=skydnc</v>
    <v>Learn more on Bing</v>
  </rv>
  <rv s="5">
    <v>en-US</v>
    <v>a1o6cw</v>
    <v>268435456</v>
    <v>1</v>
    <v>Powered by Refinitiv</v>
    <v>7</v>
    <v>BANCFIRST CORPORATION (XNAS:BANF)</v>
    <v>6</v>
    <v>57</v>
    <v>Finance</v>
    <v>4</v>
    <v>132.29</v>
    <v>81.93</v>
    <v>0.79120000000000001</v>
    <v>-0.91</v>
    <v>0</v>
    <v>-7.5900000000000004E-3</v>
    <v>0</v>
    <v>USD</v>
    <v>BancFirst Corporation is a financial holding company that operates through its subsidiaries. The Company has six business units: BancFirst metropolitan banks, BancFirst community banks, Pegasus, Worthington, other financial services and executive operations and support. BancFirst metropolitan banks, BancFirst community banks, Pegasus and Worthington offer traditional banking products such as commercial and retail lending and a full line of deposit accounts. BancFirst metropolitan bank’s banking locations are in the metropolitan Oklahoma City and Tulsa areas. BancFirst community bank’s banking locations include communities in Oklahoma outside the Oklahoma City and Tulsa metropolitan areas. Pegasus’s banking locations include the Dallas metropolitan area. Arlington, Fort Worth and Denton, Texas are banking locations of Worthington. Other financial services are specialty product business units, including small business and residential mortgage lending, and trust services, among others.</v>
    <v>2135</v>
    <v>Nasdaq Stock Market</v>
    <v>XNAS</v>
    <v>XNAS</v>
    <v>100 North Broadway Ave, OKLAHOMA CITY, OK, 73102-8401 US</v>
    <v>121.8</v>
    <v>Banking Services</v>
    <v>Stock</v>
    <v>45824.847229224222</v>
    <v>10434</v>
    <v>118.61</v>
    <v>3955561961</v>
    <v>BANCFIRST CORPORATION</v>
    <v>BANCFIRST CORPORATION</v>
    <v>121.19</v>
    <v>18.041399999999999</v>
    <v>119.9</v>
    <v>118.99</v>
    <v>118.99</v>
    <v>33242810</v>
    <v>BANF</v>
    <v>BANCFIRST CORPORATION (XNAS:BANF)</v>
    <v>122657</v>
    <v>83766</v>
    <v>1984</v>
  </rv>
  <rv s="2">
    <v>10435</v>
  </rv>
  <rv s="3">
    <v>https://www.bing.com/financeapi/forcetrigger?t=a1zf5r&amp;q=XNAS%3aOZK&amp;form=skydnc</v>
    <v>Learn more on Bing</v>
  </rv>
  <rv s="5">
    <v>en-US</v>
    <v>a1zf5r</v>
    <v>268435456</v>
    <v>1</v>
    <v>Powered by Refinitiv</v>
    <v>7</v>
    <v>Bank Ozk (XNAS:OZK)</v>
    <v>6</v>
    <v>57</v>
    <v>Finance</v>
    <v>4</v>
    <v>53.64</v>
    <v>35.71</v>
    <v>0.85399999999999998</v>
    <v>0.18</v>
    <v>-8.0249999999999991E-3</v>
    <v>4.0289999999999996E-3</v>
    <v>-0.36</v>
    <v>USD</v>
    <v>Bank OZK (the Bank) is a regional bank that provides a range of financial solutions. The Bank offers a range of products, including checking, savings, loans, mortgages, treasury management, merchant services, trust and estate services, wealth, and credit cards, among others. Its savings products include certificates of deposit, money market accounts, and individual retirement accounts. Its personal lending options include home equity lines of credit, personal lines of credit and auto loans. It offers both a fixed-rate mortgage and an adjustable-rate mortgage. Its online banking enables users to manage their accounts, pay bills, transfer funds, view electronic account statements and others. The Bank also provides individual consultation, financial planning, trust, and investment management services. The Bank conducts banking operations through approximately 240 offices in eight states, including Arkansas, Georgia, Florida, North Carolina, Texas, New York, California, and Mississippi.</v>
    <v>3096</v>
    <v>Nasdaq Stock Market</v>
    <v>XNAS</v>
    <v>XNAS</v>
    <v>18000 Cantrell Road, LITTLE ROCK, AR, 72223 US</v>
    <v>45.510899999999999</v>
    <v>Banking Services</v>
    <v>Stock</v>
    <v>45824.840391388279</v>
    <v>10437</v>
    <v>44.66</v>
    <v>5052092826</v>
    <v>Bank Ozk</v>
    <v>Bank Ozk</v>
    <v>45.3</v>
    <v>7.3460000000000001</v>
    <v>44.68</v>
    <v>44.86</v>
    <v>44.5</v>
    <v>112619100</v>
    <v>OZK</v>
    <v>Bank Ozk (XNAS:OZK)</v>
    <v>529799</v>
    <v>683167</v>
    <v>1987</v>
  </rv>
  <rv s="2">
    <v>10438</v>
  </rv>
  <rv s="3">
    <v>https://www.bing.com/financeapi/forcetrigger?t=a1ojw7&amp;q=XNYS%3aBKH&amp;form=skydnc</v>
    <v>Learn more on Bing</v>
  </rv>
  <rv s="5">
    <v>en-US</v>
    <v>a1ojw7</v>
    <v>268435456</v>
    <v>1</v>
    <v>Powered by Refinitiv</v>
    <v>7</v>
    <v>BLACK HILLS CORPORATION (XNYS:BKH)</v>
    <v>6</v>
    <v>57</v>
    <v>Finance</v>
    <v>4</v>
    <v>65.59</v>
    <v>51.99</v>
    <v>0.69840000000000002</v>
    <v>-0.6</v>
    <v>-3.5569999999999997E-4</v>
    <v>-1.0558000000000001E-2</v>
    <v>-0.02</v>
    <v>USD</v>
    <v>Black Hills Corporation is a customer-focused, growth-oriented utility company. It serves 1.35 million natural gas and electric utility customers in eight states: Arkansas, Colorado, Iowa, Kansas, Montana, Nebraska, South Dakota and Wyoming. Its segments include Electric Utilities and Gas Utilities. Its Electric Utilities segment generates, transmits and distributes electricity to approximately 225,000 electric utility customers in Colorado, Montana, South Dakota, and Wyoming. Its Electric Utilities own 1,394 megawatts of generation and 9,196 miles of electric transmission and distribution lines. Its Gas Utilities segment serves over 1,128,000 natural gas utility customers in Arkansas, Colorado, Iowa, Kansas, Nebraska, and Wyoming. Its Gas Utilities own and operate 4,648 miles of intrastate gas transmission pipelines and 44,524 miles of gas distribution mains and service lines, seven natural gas storage sites, over 50,000 horsepower of compression, and 516 miles of gathering lines.</v>
    <v>2841</v>
    <v>New York Stock Exchange</v>
    <v>XNYS</v>
    <v>XNYS</v>
    <v>PO BOX 1400, 625 9TH STREET, RAPID CITY, SD, 57709 US</v>
    <v>57.31</v>
    <v>Multiline Utilities</v>
    <v>Stock</v>
    <v>45824.872951654688</v>
    <v>10440</v>
    <v>55.96</v>
    <v>4077202437</v>
    <v>BLACK HILLS CORPORATION</v>
    <v>BLACK HILLS CORPORATION</v>
    <v>57.1</v>
    <v>14.363799999999999</v>
    <v>56.83</v>
    <v>56.23</v>
    <v>56.21</v>
    <v>72509380</v>
    <v>BKH</v>
    <v>BLACK HILLS CORPORATION (XNYS:BKH)</v>
    <v>386493</v>
    <v>444900</v>
    <v>2000</v>
  </rv>
  <rv s="2">
    <v>10441</v>
  </rv>
  <rv s="3">
    <v>https://www.bing.com/financeapi/forcetrigger?t=a1ot27&amp;q=XNYS%3aBRC&amp;form=skydnc</v>
    <v>Learn more on Bing</v>
  </rv>
  <rv s="5">
    <v>en-US</v>
    <v>a1ot27</v>
    <v>268435456</v>
    <v>1</v>
    <v>Powered by Refinitiv</v>
    <v>7</v>
    <v>BRADY CORPORATION (XNYS:BRC)</v>
    <v>6</v>
    <v>57</v>
    <v>Finance</v>
    <v>4</v>
    <v>77.680000000000007</v>
    <v>62.7</v>
    <v>0.80879999999999996</v>
    <v>-0.15</v>
    <v>2.9789E-2</v>
    <v>-2.2070000000000002E-3</v>
    <v>2.02</v>
    <v>USD</v>
    <v>Brady Corporation is a global manufacturer and supplier of identification solutions and workplace safety products that identify and protect premises, products and people. It markets, sells and distributes a range of identification and safety products and solutions across product categories: Product identification, Wire identification, Healthcare identification, and People identification. Product identification includes materials, printing systems, radio frequency identification and barcode scanners for product identification, brand protection labeling, and asset tracking labels, among others. Wire identification includes handheld printers, wire markers, sleeves and tags. Healthcare identification includes wristbands, labels, printing systems, and other products used in hospital, laboratory, and other healthcare settings for tracking and improving the safety of patients. People identification includes name tags, badges, lanyards, rigid card printing systems, and access control software.</v>
    <v>5700</v>
    <v>New York Stock Exchange</v>
    <v>XNYS</v>
    <v>XNYS</v>
    <v>6555 W Good Hope Rd, P O Box 571, MILWAUKEE, WI, 53201-0571 US</v>
    <v>68.44</v>
    <v>Professional &amp; Commercial Services</v>
    <v>Stock</v>
    <v>45824.856103726561</v>
    <v>10443</v>
    <v>67.489999999999995</v>
    <v>3208470836</v>
    <v>BRADY CORPORATION</v>
    <v>BRADY CORPORATION</v>
    <v>68.239999999999995</v>
    <v>16.822500000000002</v>
    <v>67.959999999999994</v>
    <v>67.81</v>
    <v>69.83</v>
    <v>47315600</v>
    <v>BRC</v>
    <v>BRADY CORPORATION (XNYS:BRC)</v>
    <v>253452</v>
    <v>206898</v>
    <v>1939</v>
  </rv>
  <rv s="2">
    <v>10444</v>
  </rv>
  <rv s="3">
    <v>https://www.bing.com/financeapi/forcetrigger?t=a1qn27&amp;q=XNYS%3aCWT&amp;form=skydnc</v>
    <v>Learn more on Bing</v>
  </rv>
  <rv s="5">
    <v>en-US</v>
    <v>a1qn27</v>
    <v>268435456</v>
    <v>1</v>
    <v>Powered by Refinitiv</v>
    <v>7</v>
    <v>CALIFORNIA WATER SERVICE GROUP (XNYS:CWT)</v>
    <v>6</v>
    <v>57</v>
    <v>Finance</v>
    <v>4</v>
    <v>56.198700000000002</v>
    <v>41.601999999999997</v>
    <v>0.65110000000000001</v>
    <v>-0.28999999999999998</v>
    <v>4.4309000000000001E-2</v>
    <v>-6.2589999999999998E-3</v>
    <v>2.04</v>
    <v>USD</v>
    <v>California Water Service Group is a holding company that provides water utility and other related services in California, Washington, New Mexico, Hawaii and Texas through its subsidiaries. Its business is conducted through its operating subsidiaries and provides utility services. Its business consists of the production, purchase, storage, treatment, testing, distribution, and sale of water for domestic, industrial, public, and irrigation uses, and the provision of domestic and municipal fire protection services. It provides wastewater collection and treatment services, including treatment which allows water recycling. It also provides non-regulated water-related services under agreements with municipalities and other private companies. The non-regulated services include full water system operation, meter reading, and billing services. Non-regulated operations also include the lease of communication antenna sites, lab services and promotion of other non-regulated services.</v>
    <v>1278</v>
    <v>New York Stock Exchange</v>
    <v>XNYS</v>
    <v>XNYS</v>
    <v>C/O CALIFORNIA WATER SERVICE CO, 1720 N FIRST ST, SAN JOSE, CA, 95112 US</v>
    <v>46.545000000000002</v>
    <v>Water Utilities</v>
    <v>Stock</v>
    <v>45824.920847071095</v>
    <v>10446</v>
    <v>45.65</v>
    <v>2742609245</v>
    <v>CALIFORNIA WATER SERVICE GROUP</v>
    <v>CALIFORNIA WATER SERVICE GROUP</v>
    <v>46.11</v>
    <v>20.2089</v>
    <v>46.33</v>
    <v>46.04</v>
    <v>48.08</v>
    <v>59570140</v>
    <v>CWT</v>
    <v>CALIFORNIA WATER SERVICE GROUP (XNYS:CWT)</v>
    <v>470437</v>
    <v>314535</v>
    <v>1999</v>
  </rv>
  <rv s="2">
    <v>10447</v>
  </rv>
  <rv s="3">
    <v>https://www.bing.com/financeapi/forcetrigger?t=a1q19c&amp;q=XNYS%3aCNI&amp;form=skydnc</v>
    <v>Learn more on Bing</v>
  </rv>
  <rv s="5">
    <v>en-US</v>
    <v>a1q19c</v>
    <v>268435456</v>
    <v>1</v>
    <v>Powered by Refinitiv</v>
    <v>7</v>
    <v>Canadian National Railway Company (XNYS:CNI)</v>
    <v>6</v>
    <v>8</v>
    <v>Finance</v>
    <v>4</v>
    <v>123.96</v>
    <v>91.65</v>
    <v>0.89710000000000001</v>
    <v>1.01</v>
    <v>0</v>
    <v>9.7330000000000003E-3</v>
    <v>0</v>
    <v>USD</v>
    <v>Canadian National Railway Company is a transportation and logistics company. The Company's services include rail, intermodal, trucking, and supply chain services. The Company’s rail services offer equipment, customs brokerage services, transloading and distribution, private car storage and others. Its intermodal container services help shippers expand their door-to-door market reach with about 23 strategically placed intermodal terminals. Its intermodal services include temperature-controlled cargo, port partnerships, logistics park, custom brokerage, transloading and distribution, and others. Its trucking services include door-to-door service, import and export dray, interline services, and specialized services. Its supply chain services offer comprehensive services across a range of industries and product types. The Company transports more than 300 million tons of natural resources, manufactured products, and finished goods throughout North America every year.</v>
    <v>24911</v>
    <v>New York Stock Exchange</v>
    <v>XNYS</v>
    <v>XNYS</v>
    <v>935 de la Gauchetiere Street West, MONTREAL, QC, H3B 2M9 CA</v>
    <v>105.27</v>
    <v>Freight &amp; Logistics Services</v>
    <v>Stock</v>
    <v>45824.869829247655</v>
    <v>10449</v>
    <v>104.13</v>
    <v>88673490000</v>
    <v>Canadian National Railway Company</v>
    <v>Canadian National Railway Company</v>
    <v>104.29</v>
    <v>21.1114</v>
    <v>103.77</v>
    <v>104.78</v>
    <v>104.78</v>
    <v>628488800</v>
    <v>CNI</v>
    <v>Canadian National Railway Company (XNYS:CNI)</v>
    <v>1441139</v>
    <v>1321397</v>
    <v>1995</v>
  </rv>
  <rv s="2">
    <v>10450</v>
  </rv>
  <rv s="3">
    <v>https://www.bing.com/financeapi/forcetrigger?t=a1qevh&amp;q=XNYS%3aCSL&amp;form=skydnc</v>
    <v>Learn more on Bing</v>
  </rv>
  <rv s="5">
    <v>en-US</v>
    <v>a1qevh</v>
    <v>268435456</v>
    <v>1</v>
    <v>Powered by Refinitiv</v>
    <v>7</v>
    <v>CARLISLE COMPANIES INCORPORATED (XNYS:CSL)</v>
    <v>6</v>
    <v>57</v>
    <v>Finance</v>
    <v>4</v>
    <v>481.26</v>
    <v>311.41000000000003</v>
    <v>1.0542</v>
    <v>1.94</v>
    <v>2.954E-3</v>
    <v>5.4349999999999997E-3</v>
    <v>1.06</v>
    <v>USD</v>
    <v>Carlisle Companies Incorporated is a manufacturer and supplier of building envelope products and solutions that enable energy efficiency in buildings. Its segments include Carlisle Construction Materials (CCM) and Carlisle Weatherproofing Technologies (CWT). The CCM segment produces a complete line of energy-efficient single-ply roofing products and warranted roof systems and accessories for the commercial building industry, including ethylene propylene diene monomer (EPDM), thermoplastic polyolefin (TPO) and polyvinyl chloride (PVC) membrane, polyisocyanurate (polyiso) insulation, and engineered metal roofing and wall panel systems for commercial and residential buildings. CWT segment produces building envelope solutions that drive energy efficiency and sustainability in commercial and residential applications. Its products include waterproofing and moisture protection products, protective roofing underlayments, fully integrated liquid and sheet applied air/vapor barriers and others.</v>
    <v>5500</v>
    <v>New York Stock Exchange</v>
    <v>XNYS</v>
    <v>XNYS</v>
    <v>16430 North Scottsdale Road, Suite 400, SCOTTSDALE, AZ, 85254 US</v>
    <v>361.44</v>
    <v>Homebuilding &amp; Construction Supplies</v>
    <v>Stock</v>
    <v>45824.899048089843</v>
    <v>10452</v>
    <v>354.87</v>
    <v>15522841201</v>
    <v>CARLISLE COMPANIES INCORPORATED</v>
    <v>CARLISLE COMPANIES INCORPORATED</v>
    <v>361.32</v>
    <v>20.0396</v>
    <v>356.94</v>
    <v>358.88</v>
    <v>359.94</v>
    <v>43253570</v>
    <v>CSL</v>
    <v>CARLISLE COMPANIES INCORPORATED (XNYS:CSL)</v>
    <v>604675</v>
    <v>337399</v>
    <v>1986</v>
  </rv>
  <rv s="2">
    <v>10453</v>
  </rv>
  <rv s="3">
    <v>https://www.bing.com/financeapi/forcetrigger?t=a1p7ww&amp;q=XNAS%3aCASY&amp;form=skydnc</v>
    <v>Learn more on Bing</v>
  </rv>
  <rv s="5">
    <v>en-US</v>
    <v>a1p7ww</v>
    <v>268435456</v>
    <v>1</v>
    <v>Powered by Refinitiv</v>
    <v>7</v>
    <v>CASEY'S GENERAL STORES, INC. (XNAS:CASY)</v>
    <v>6</v>
    <v>57</v>
    <v>Finance</v>
    <v>4</v>
    <v>512.88</v>
    <v>350.5154</v>
    <v>0.65800000000000003</v>
    <v>0.23</v>
    <v>-3.7319999999999996E-3</v>
    <v>4.5439999999999999E-4</v>
    <v>-1.89</v>
    <v>USD</v>
    <v>Casey’s General Stores, Inc. and its subsidiaries operate approximately 2,900 convenience stores in 19 states. It offers self-service fuel, a wide selection of grocery items and an array of freshly prepared food items. All convenience stores carry a broad selection of food items (which, at most stores, includes, but are not limited to, freshly prepared foods, such as regular and breakfast pizza, donuts, hot breakfast items, and hot and cold sandwiches), beverages, tobacco and nicotine products, health and beauty aids, automotive products, and other nonfood items. It offers a range of fuels, including E-10 gasoline, High Octane gasoline, Biodiesel, Winterized diesel, and Ethanol-free gasoline. It sells a range of tobacco products in-store, including e-cigarettes and vapor, chewing tobacco, nicotine pouches, and rolling papers and accessories. Its card services include Casey's Gift Cards, Casey's Visa Signature Card, and Casey's Business Mastercard &amp; Casey's Business Advantage Card.</v>
    <v>20935</v>
    <v>Nasdaq Stock Market</v>
    <v>XNAS</v>
    <v>XNAS</v>
    <v>PO Box 3001, ANKENY, IA, 50021 US</v>
    <v>512.23</v>
    <v>Food &amp; Drug Retailing</v>
    <v>Stock</v>
    <v>45824.932003251561</v>
    <v>10455</v>
    <v>505.01499999999999</v>
    <v>18796690410</v>
    <v>CASEY'S GENERAL STORES, INC.</v>
    <v>CASEY'S GENERAL STORES, INC.</v>
    <v>506</v>
    <v>34.581899999999997</v>
    <v>506.16</v>
    <v>506.39</v>
    <v>504.5</v>
    <v>37119000</v>
    <v>CASY</v>
    <v>CASEY'S GENERAL STORES, INC. (XNAS:CASY)</v>
    <v>465849</v>
    <v>493513</v>
    <v>1967</v>
  </rv>
  <rv s="2">
    <v>10456</v>
  </rv>
  <rv s="3">
    <v>https://www.bing.com/financeapi/forcetrigger?t=a1pbim&amp;q=XNYS%3aCBU&amp;form=skydnc</v>
    <v>Learn more on Bing</v>
  </rv>
  <rv s="5">
    <v>en-US</v>
    <v>a1pbim</v>
    <v>268435456</v>
    <v>1</v>
    <v>Powered by Refinitiv</v>
    <v>7</v>
    <v>COMMUNITY FINANCIAL SYSTEM, INC. (XNYS:CBU)</v>
    <v>6</v>
    <v>57</v>
    <v>Finance</v>
    <v>4</v>
    <v>73.3857</v>
    <v>42.16</v>
    <v>0.80420000000000003</v>
    <v>-0.22</v>
    <v>0</v>
    <v>-3.9909999999999998E-3</v>
    <v>0</v>
    <v>USD</v>
    <v>Community Financial System, Inc. is a diversified financial services company that is focused on four main business lines, such as banking, employee benefit services, insurance services and wealth management services. The Company’s banking subsidiary, Community Bank, N.A. (CBNA), operates approximately 200 customer facilities across Upstate New York, Northeastern Pennsylvania, Vermont, and Western Massachusetts. CBNA provides a wide array of lending and depository-related products and services. The Company’s Benefit Plans Administrative Services, Inc. subsidiary is a provider of employee benefits administration, trust services, collective investment fund administration, and actuarial consulting services to customers on a national scale. The Company’s OneGroup NY, Inc. subsidiary is a United States insurance agency. The Company also offers comprehensive financial planning, trust administration and wealth management services through its Wealth Management operating unit.</v>
    <v>2730</v>
    <v>New York Stock Exchange</v>
    <v>XNYS</v>
    <v>XNYS</v>
    <v>5790 WIDEWATERS PKWY, DEWITT, NY, 13214 US</v>
    <v>55.93</v>
    <v>Banking Services</v>
    <v>Stock</v>
    <v>45824.84027780078</v>
    <v>10458</v>
    <v>54.7</v>
    <v>2902073119</v>
    <v>COMMUNITY FINANCIAL SYSTEM, INC.</v>
    <v>COMMUNITY FINANCIAL SYSTEM, INC.</v>
    <v>55.93</v>
    <v>15.220599999999999</v>
    <v>55.13</v>
    <v>54.91</v>
    <v>54.91</v>
    <v>52851450</v>
    <v>CBU</v>
    <v>COMMUNITY FINANCIAL SYSTEM, INC. (XNYS:CBU)</v>
    <v>154286</v>
    <v>163230</v>
    <v>1983</v>
  </rv>
  <rv s="2">
    <v>10459</v>
  </rv>
  <rv s="3">
    <v>https://www.bing.com/financeapi/forcetrigger?t=a1pjfr&amp;q=XNYS%3aCFR&amp;form=skydnc</v>
    <v>Learn more on Bing</v>
  </rv>
  <rv s="5">
    <v>en-US</v>
    <v>a1pjfr</v>
    <v>268435456</v>
    <v>1</v>
    <v>Powered by Refinitiv</v>
    <v>7</v>
    <v>CULLEN/FROST BANKERS, INC. (XNYS:CFR)</v>
    <v>6</v>
    <v>57</v>
    <v>Finance</v>
    <v>4</v>
    <v>147.63999999999999</v>
    <v>94.55</v>
    <v>0.66820000000000002</v>
    <v>-0.16</v>
    <v>0</v>
    <v>-1.2920000000000002E-3</v>
    <v>0</v>
    <v>USD</v>
    <v>Cullen/Frost Bankers, Inc. is a financial holding company and a bank holding company. The Company provides an array of products and services throughout numerous Texas markets. The Company's segments include Banking and Frost Wealth Advisors. The Banking segment includes both commercial and consumer banking services and Frost Insurance Agency. Commercial banking services are provided to corporations and other business clients and include a wide array of lending and cash management products. Consumer banking services include direct lending and depository services. Frost Insurance Agency provides insurance brokerage services to individuals and businesses covering corporate and personal property and casualty products, as well as group health and life insurance products. The Frost Wealth Advisors segment includes fee-based services within private trust, retirement services, and financial management services, including personal wealth management and securities brokerage services.</v>
    <v>5854</v>
    <v>New York Stock Exchange</v>
    <v>XNYS</v>
    <v>XNYS</v>
    <v>111 W Houston St, SAN ANTONIO, TX, 78205 US</v>
    <v>125.76</v>
    <v>Banking Services</v>
    <v>Stock</v>
    <v>45824.840277823438</v>
    <v>10461</v>
    <v>123.41</v>
    <v>7952418178</v>
    <v>CULLEN/FROST BANKERS, INC.</v>
    <v>CULLEN/FROST BANKERS, INC.</v>
    <v>125.46</v>
    <v>13.583</v>
    <v>123.86</v>
    <v>123.7</v>
    <v>123.7</v>
    <v>64287940</v>
    <v>CFR</v>
    <v>CULLEN/FROST BANKERS, INC. (XNYS:CFR)</v>
    <v>232698</v>
    <v>322281</v>
    <v>1966</v>
  </rv>
  <rv s="2">
    <v>10462</v>
  </rv>
  <rv s="3">
    <v>https://www.bing.com/financeapi/forcetrigger?t=a1qt6h&amp;q=XNYS%3aDCI&amp;form=skydnc</v>
    <v>Learn more on Bing</v>
  </rv>
  <rv s="5">
    <v>en-US</v>
    <v>a1qt6h</v>
    <v>268435456</v>
    <v>1</v>
    <v>Powered by Refinitiv</v>
    <v>7</v>
    <v>DONALDSON COMPANY, INC. (XNYS:DCI)</v>
    <v>6</v>
    <v>57</v>
    <v>Finance</v>
    <v>4</v>
    <v>78.95</v>
    <v>57.45</v>
    <v>1.0019</v>
    <v>0.68</v>
    <v>0</v>
    <v>9.947000000000001E-3</v>
    <v>0</v>
    <v>USD</v>
    <v>Donaldson Company, Inc. specializes in technology-led filtration products and solutions, serving a range of industries and advanced markets. The Company's segments include Mobile Solutions, Industrial Solutions and Life Sciences. Mobile Solutions segment is organized based on a combination of customers and products and consists of the off-road, on-road and aftermarket business units. Its products consist of replacement filters for both air and liquid filtration applications and filtration housings for new equipment production and systems related to exhaust and emissions. Industrial Solutions segment is organized based on product type and consists of industrial air filtration, industrial gasses, industrial hydraulics, power generation and aerospace and defense products. Life Sciences segment is organized by end market and consists of the bioprocessing equipment and consumables, food and beverage, vehicle electrification and medical device, microelectronics and disk drive markets.</v>
    <v>14000</v>
    <v>New York Stock Exchange</v>
    <v>XNYS</v>
    <v>XNYS</v>
    <v>1400 W 94th St, MINNEAPOLIS, MN, 55431-2301 US</v>
    <v>69.495000000000005</v>
    <v>Professional &amp; Commercial Services</v>
    <v>Stock</v>
    <v>45824.847229339844</v>
    <v>10464</v>
    <v>68.67</v>
    <v>8000259000</v>
    <v>DONALDSON COMPANY, INC.</v>
    <v>DONALDSON COMPANY, INC.</v>
    <v>69.16</v>
    <v>23.188800000000001</v>
    <v>68.36</v>
    <v>69.040000000000006</v>
    <v>69.040000000000006</v>
    <v>116520000</v>
    <v>DCI</v>
    <v>DONALDSON COMPANY, INC. (XNYS:DCI)</v>
    <v>493254</v>
    <v>531041</v>
    <v>1936</v>
  </rv>
  <rv s="2">
    <v>10465</v>
  </rv>
  <rv s="3">
    <v>https://www.bing.com/financeapi/forcetrigger?t=a2f9f2&amp;q=OTCM%3aEFSI&amp;form=skydnc</v>
    <v>Learn more on Bing</v>
  </rv>
  <rv s="5">
    <v>en-US</v>
    <v>a2f9f2</v>
    <v>268435456</v>
    <v>1</v>
    <v>Powered by Refinitiv</v>
    <v>7</v>
    <v>EAGLE FINANCIAL SERVICES, INC. (XNAS:EFSI)</v>
    <v>6</v>
    <v>57</v>
    <v>Finance</v>
    <v>4</v>
    <v>36.93</v>
    <v>28.83</v>
    <v>0.26169999999999999</v>
    <v>0</v>
    <v>0</v>
    <v>0</v>
    <v>0</v>
    <v>USD</v>
    <v>Eagle Financial Services, Inc. is a bank holding company of Bank of Clarke (the Bank). The Bank offers a range of commercial banking, retail banking and trust and investment services through its approximately 13 full-service branches, two loan production offices, one wealth management office and one drive-through only facility located throughout Clarke and Frederick Counties, as well as the City of Winchester, towns of Purcellville and Leesburg and Ashburn, Virginia. The Bank offers a range of retail and commercial banking services, including demand, savings and time deposits and consumer, mortgage and commercial loans. The Bank has approximately 13 ATM locations in its trade area and issues debit cards to deposit customers. The Bank offers telephone banking, Internet banking, and mobile banking to its customers. The Bank of Clarke Wealth Management Division, a division of the Bank, provides both a full-service trust department and a separate brokerage area.</v>
    <v>233</v>
    <v>Nasdaq Stock Market</v>
    <v>XNAS</v>
    <v>XNAS</v>
    <v>2 E MAIN ST, BERRYVILLE, VA, 22611 US</v>
    <v>31.1174</v>
    <v>Banking Services</v>
    <v>Stock</v>
    <v>45824.836244096878</v>
    <v>10467</v>
    <v>29.64</v>
    <v>160275200</v>
    <v>EAGLE FINANCIAL SERVICES, INC.</v>
    <v>EAGLE FINANCIAL SERVICES, INC.</v>
    <v>29.99</v>
    <v>14.3483</v>
    <v>29.8</v>
    <v>29.8</v>
    <v>29.8</v>
    <v>5378360</v>
    <v>EFSI</v>
    <v>EAGLE FINANCIAL SERVICES, INC. (XNAS:EFSI)</v>
    <v>10199</v>
    <v>14752</v>
    <v>1991</v>
  </rv>
  <rv s="2">
    <v>10468</v>
  </rv>
  <rv s="3">
    <v>https://www.bing.com/financeapi/forcetrigger?t=a1s2oc&amp;q=XNYS%3aEPD&amp;form=skydnc</v>
    <v>Learn more on Bing</v>
  </rv>
  <rv s="15">
    <v>en-US</v>
    <v>a1s2oc</v>
    <v>268435456</v>
    <v>1</v>
    <v>Powered by Refinitiv</v>
    <v>33</v>
    <v>ENTERPRISE PRODUCTS PARTNERS UNT (XNYS:EPD)</v>
    <v>34</v>
    <v>13</v>
    <v>Finance</v>
    <v>35</v>
    <v>34.630000000000003</v>
    <v>27.37</v>
    <v>-0.52</v>
    <v>3.1399999999999999E-4</v>
    <v>-1.6225E-2</v>
    <v>9.9000000000000008E-3</v>
    <v>USD</v>
    <v>New York Stock Exchange</v>
    <v>XNYS</v>
    <v>32.36</v>
    <v>ETF</v>
    <v>45824.943294015626</v>
    <v>10470</v>
    <v>31.44</v>
    <v>ENTERPRISE PRODUCTS PARTNERS UNT</v>
    <v>32.15</v>
    <v>32.049999999999997</v>
    <v>31.53</v>
    <v>31.539899999999999</v>
    <v>EPD</v>
    <v>ENTERPRISE PRODUCTS PARTNERS UNT (XNYS:EPD)</v>
    <v>4701492</v>
    <v>3966564</v>
  </rv>
  <rv s="2">
    <v>10471</v>
  </rv>
  <rv s="3">
    <v>https://www.bing.com/financeapi/forcetrigger?t=a263cw&amp;q=XNYS%3aWTRG&amp;form=skydnc</v>
    <v>Learn more on Bing</v>
  </rv>
  <rv s="5">
    <v>en-US</v>
    <v>a263cw</v>
    <v>268435456</v>
    <v>1</v>
    <v>Powered by Refinitiv</v>
    <v>7</v>
    <v>Essential Utilities, Inc. (XNYS:WTRG)</v>
    <v>6</v>
    <v>57</v>
    <v>Finance</v>
    <v>4</v>
    <v>41.78</v>
    <v>33.18</v>
    <v>0.79630000000000001</v>
    <v>-0.67</v>
    <v>0</v>
    <v>-1.7607999999999999E-2</v>
    <v>0</v>
    <v>USD</v>
    <v>Essential Utilities, Inc. is the holding company for regulated utilities providing water, wastewater, or natural gas services. The Company’s segments include Regulated Water and Regulated Natural Gas. The Regulated Water segment consists of eight operating segments representing its water and wastewater regulated utility companies, which are organized by the states where the Company provides water and wastewater services. The Regulated Natural Gas segment consists of one operating segment representing natural gas utility companies for which the Company provides natural gas distribution services. It provides services in Pennsylvania, Ohio, Texas, Illinois, North Carolina, New Jersey, Indiana, Virginia, and Kentucky under the Aqua and Peoples brands. The Company also operates market-based activities, conducted through its non-regulated subsidiaries, that provide utility service line protection solutions and repair services to households and gas marketing and production activities.</v>
    <v>3291</v>
    <v>New York Stock Exchange</v>
    <v>XNYS</v>
    <v>XNYS</v>
    <v>762 W Lancaster Ave, BRYN MAWR, PA, 19010-3489 US</v>
    <v>38.18</v>
    <v>Water Utilities</v>
    <v>Stock</v>
    <v>45824.917235914065</v>
    <v>10473</v>
    <v>37.14</v>
    <v>10666850000</v>
    <v>Essential Utilities, Inc.</v>
    <v>Essential Utilities, Inc.</v>
    <v>38.049999999999997</v>
    <v>16.773599999999998</v>
    <v>38.049999999999997</v>
    <v>37.380000000000003</v>
    <v>37.380000000000003</v>
    <v>280337600</v>
    <v>WTRG</v>
    <v>Essential Utilities, Inc. (XNYS:WTRG)</v>
    <v>2146503</v>
    <v>1684087</v>
    <v>1968</v>
  </rv>
  <rv s="2">
    <v>10474</v>
  </rv>
  <rv s="3">
    <v>https://www.bing.com/financeapi/forcetrigger?t=a247bh&amp;q=XNAS%3aTHFF&amp;form=skydnc</v>
    <v>Learn more on Bing</v>
  </rv>
  <rv s="5">
    <v>en-US</v>
    <v>a247bh</v>
    <v>268435456</v>
    <v>1</v>
    <v>Powered by Refinitiv</v>
    <v>7</v>
    <v>FIRST FINANCIAL CORPORATION (XNAS:THFF)</v>
    <v>6</v>
    <v>57</v>
    <v>Finance</v>
    <v>4</v>
    <v>53.6</v>
    <v>34.604999999999997</v>
    <v>0.42449999999999999</v>
    <v>-0.51</v>
    <v>0</v>
    <v>-9.9570000000000006E-3</v>
    <v>0</v>
    <v>USD</v>
    <v>First Financial Corporation is the holding company for First Financial Bank N.A. (the Bank). It offers a variety of financial services, including commercial, mortgage and consumer lending, lease financing, trust account services and depositor services through its subsidiary. The Bank's loan portfolio includes commercial loans, real estate mortgages and consumer loans. Its commercial loans are predominately loans to expand a business or finance asset purchases. Its real estate mortgages are secured by 1-4 family residences and are generally owner-occupied and include residential real estate and residential real estate construction loans. Its consumer portfolio primarily consists of home equity loans and lines (secured by a subordinate lien on a 1-4 family residence), secured loans (typically secured by automobiles, boats, recreational vehicles, or motorcycles), cash/CD secured, and unsecured loans. The Bank has approximately 83 branches in Indiana, Illinois, Kentucky, and others.</v>
    <v>937</v>
    <v>Nasdaq Stock Market</v>
    <v>XNAS</v>
    <v>XNAS</v>
    <v>One First Financial Plaza, TERRE HAUTE, IN, 47807 US</v>
    <v>52.62</v>
    <v>Banking Services</v>
    <v>Stock</v>
    <v>45824.836294375003</v>
    <v>10476</v>
    <v>50.52</v>
    <v>600946461</v>
    <v>FIRST FINANCIAL CORPORATION</v>
    <v>FIRST FINANCIAL CORPORATION</v>
    <v>51.91</v>
    <v>10.9506</v>
    <v>51.22</v>
    <v>50.71</v>
    <v>50.71</v>
    <v>11850650</v>
    <v>THFF</v>
    <v>FIRST FINANCIAL CORPORATION (XNAS:THFF)</v>
    <v>62570</v>
    <v>45926</v>
    <v>1982</v>
  </rv>
  <rv s="2">
    <v>10477</v>
  </rv>
  <rv s="3">
    <v>https://www.bing.com/financeapi/forcetrigger?t=a1sr9c&amp;q=XNAS%3aFELE&amp;form=skydnc</v>
    <v>Learn more on Bing</v>
  </rv>
  <rv s="5">
    <v>en-US</v>
    <v>a1sr9c</v>
    <v>268435456</v>
    <v>1</v>
    <v>Powered by Refinitiv</v>
    <v>7</v>
    <v>FRANKLIN ELECTRIC CO., INC. (XNAS:FELE)</v>
    <v>6</v>
    <v>57</v>
    <v>Finance</v>
    <v>4</v>
    <v>111.94</v>
    <v>78.87</v>
    <v>1.0698000000000001</v>
    <v>1.96</v>
    <v>0</v>
    <v>2.3165000000000002E-2</v>
    <v>0</v>
    <v>USD</v>
    <v>Franklin Electric Co., Inc. is engaged in the production and marketing of systems and components for the movement of water and energy. The Company's segments include Water Systems, Distribution, and Energy Systems. The Water Systems segment designs, manufactures and sells motors, pumps, drives, electronic controls, monitoring devices, and related parts and equipment primarily for use in groundwater, water transfer and wastewater. The Distribution segment is operated as a collection of wholly owned groundwater distributors known as the Headwater Companies. The Energy Systems segment designs, manufactures and sells pumps, motors, pipes, sumps, fittings, vapor recovery components, electronic controls, monitoring devices and related parts and equipment primarily for use in energy system applications. Energy Systems offers a complete array of components between the tank and the dispenser, including submersible pumps, motors, station hardware, piping, sumps, vapor recovery, and others.</v>
    <v>6300</v>
    <v>Nasdaq Stock Market</v>
    <v>XNAS</v>
    <v>XNAS</v>
    <v>9255 Coverdale Road, FORT WAYNE, IN, 46809 US</v>
    <v>87.0899</v>
    <v>Machinery, Equipment &amp; Components</v>
    <v>Stock</v>
    <v>45824.847229432809</v>
    <v>10479</v>
    <v>85.5</v>
    <v>3947234465</v>
    <v>FRANKLIN ELECTRIC CO., INC.</v>
    <v>FRANKLIN ELECTRIC CO., INC.</v>
    <v>85.88</v>
    <v>22.587800000000001</v>
    <v>84.61</v>
    <v>86.57</v>
    <v>86.57</v>
    <v>45595870</v>
    <v>FELE</v>
    <v>FRANKLIN ELECTRIC CO., INC. (XNAS:FELE)</v>
    <v>232168</v>
    <v>239199</v>
    <v>1946</v>
  </rv>
  <rv s="2">
    <v>10480</v>
  </rv>
  <rv s="3">
    <v>https://www.bing.com/financeapi/forcetrigger?t=a1thpr&amp;q=XNYS%3aFUL&amp;form=skydnc</v>
    <v>Learn more on Bing</v>
  </rv>
  <rv s="5">
    <v>en-US</v>
    <v>a1thpr</v>
    <v>268435456</v>
    <v>1</v>
    <v>Powered by Refinitiv</v>
    <v>7</v>
    <v>H.B. FULLER COMPANY (XNYS:FUL)</v>
    <v>6</v>
    <v>57</v>
    <v>Finance</v>
    <v>4</v>
    <v>87.665000000000006</v>
    <v>47.56</v>
    <v>1.1126</v>
    <v>0.28000000000000003</v>
    <v>0</v>
    <v>5.1700000000000001E-3</v>
    <v>0</v>
    <v>USD</v>
    <v>H.B. Fuller Company is a pureplay adhesives company. It operates as a formulator, manufacturer and marketer of adhesives, sealants and other specialty chemical products. Its Hygiene, Health and Consumable Adhesives segment manufactures and supplies adhesive products in the assembly, packaging, converting, nonwoven and hygiene, health and beauty, graphic arts and envelope markets. Its Engineering Adhesives segment produces and supplies industrial adhesives, such as reactive, light cure, two-part liquids, polyurethane, silicone, film and fast cure products. The Company's Construction Adhesives segment manufactures and provides specialty adhesives, sealants, mortars, grouts, and application devices for commercial building roofing systems, heavy infrastructure projects, road/highway/airport transportation applications, building envelope applications, heating, ventilation, and air conditioning (HVAC) insulation systems for both residential and commercial flooring underlayment solutions.</v>
    <v>7500</v>
    <v>New York Stock Exchange</v>
    <v>XNYS</v>
    <v>XNYS</v>
    <v>1200 Willow Lake Blvd, SAINT PAUL, MN, 55110-5146 US</v>
    <v>55.06</v>
    <v>Chemicals</v>
    <v>Stock</v>
    <v>45824.847229467188</v>
    <v>10482</v>
    <v>53.810099999999998</v>
    <v>2950254398</v>
    <v>H.B. FULLER COMPANY</v>
    <v>H.B. FULLER COMPANY</v>
    <v>54.87</v>
    <v>27.421500000000002</v>
    <v>54.16</v>
    <v>54.44</v>
    <v>54.44</v>
    <v>54192770</v>
    <v>FUL</v>
    <v>H.B. FULLER COMPANY (XNYS:FUL)</v>
    <v>343860</v>
    <v>292450</v>
    <v>1915</v>
  </rv>
  <rv s="2">
    <v>10483</v>
  </rv>
  <rv s="3">
    <v>https://www.bing.com/financeapi/forcetrigger?t=a231kr&amp;q=XNYS%3aSJW&amp;form=skydnc</v>
    <v>Learn more on Bing</v>
  </rv>
  <rv s="5">
    <v>en-US</v>
    <v>a231kr</v>
    <v>268435456</v>
    <v>1</v>
    <v>Powered by Refinitiv</v>
    <v>7</v>
    <v>H2O AMERICA (XNAS:HTO)</v>
    <v>6</v>
    <v>57</v>
    <v>Finance</v>
    <v>4</v>
    <v>62.18</v>
    <v>44.91</v>
    <v>0.5252</v>
    <v>-0.77</v>
    <v>0</v>
    <v>-1.4534E-2</v>
    <v>0</v>
    <v>USD</v>
    <v>H2O America, formerly SJW Group, is a national investor-owned network of local water and wastewater utilities for the purpose of delivering clean, high-quality water to the communities. The Company has four regional water utilities, such as Connecticut Water, Maine Water, San Jose Water, and Texas Water. The Company serves approximately 1.6 million people across the country.</v>
    <v>822</v>
    <v>Nasdaq Stock Market</v>
    <v>XNAS</v>
    <v>XNAS</v>
    <v>110 W Taylor St, SAN JOSE, CA, 95110-2131 US</v>
    <v>53.499899999999997</v>
    <v>Water Utilities</v>
    <v>Stock</v>
    <v>45824.847229675783</v>
    <v>10485</v>
    <v>51.8</v>
    <v>1784691819</v>
    <v>H2O AMERICA</v>
    <v>H2O AMERICA</v>
    <v>53.14</v>
    <v>17.509599999999999</v>
    <v>52.98</v>
    <v>52.21</v>
    <v>52.21</v>
    <v>34182950</v>
    <v>HTO</v>
    <v>H2O AMERICA (XNAS:HTO)</v>
    <v>142417</v>
    <v>261337</v>
    <v>2015</v>
  </rv>
  <rv s="2">
    <v>10486</v>
  </rv>
  <rv s="3">
    <v>https://www.bing.com/financeapi/forcetrigger?t=a1wd52&amp;q=XNYS%3aWLY&amp;form=skydnc</v>
    <v>Learn more on Bing</v>
  </rv>
  <rv s="5">
    <v>en-US</v>
    <v>a1wd52</v>
    <v>268435456</v>
    <v>1</v>
    <v>Powered by Refinitiv</v>
    <v>7</v>
    <v>JOHN WILEY &amp; SONS, INC. (XNYS:WLY)</v>
    <v>6</v>
    <v>57</v>
    <v>Finance</v>
    <v>9</v>
    <v>53.96</v>
    <v>36.5</v>
    <v>0.88639999999999997</v>
    <v>-0.73</v>
    <v>2.0253999999999998E-2</v>
    <v>-1.9348000000000001E-2</v>
    <v>0.75</v>
    <v>USD</v>
    <v>John Wiley &amp; Sons, Inc. is a publisher. The Company's content, services, platforms, and knowledge networks are tailored to meet the needs of its customers and partners, including researchers, students, instructors, professionals, institutions, and corporations. Its segments include Research, Learning and Held for Sale or Sold. Research segment provides peer-reviewed scientific, technical, and medical (STM) publishing, content platforms, and related services to academic, corporate, and government customers, academic societies, and individual researchers. Its journal publishing categories include the social sciences and humanities, and life sciences. Learning segment provides scientific, professional, and education print and digital books, digital courseware to libraries, corporations, students, professionals, and researchers, as well as assessment services to businesses and professionals. Its operations are located in the United States, United Kingdom, India, Sri Lanka, and Germany.</v>
    <v>6400</v>
    <v>New York Stock Exchange</v>
    <v>XNYS</v>
    <v>XNYS</v>
    <v>111 River St, HOBOKEN, NJ, 07030 US</v>
    <v>37.950000000000003</v>
    <v>Professional &amp; Commercial Services</v>
    <v>Stock</v>
    <v>45824.942979339845</v>
    <v>10488</v>
    <v>36.5</v>
    <v>2041031000</v>
    <v>JOHN WILEY &amp; SONS, INC.</v>
    <v>JOHN WILEY &amp; SONS, INC.</v>
    <v>37.86</v>
    <v>49.811500000000002</v>
    <v>37.729999999999997</v>
    <v>37</v>
    <v>37.78</v>
    <v>53862730</v>
    <v>WLY</v>
    <v>JOHN WILEY &amp; SONS, INC. (XNYS:WLY)</v>
    <v>1079865</v>
    <v>412856</v>
    <v>1904</v>
  </rv>
  <rv s="2">
    <v>10489</v>
  </rv>
  <rv s="3">
    <v>https://www.bing.com/financeapi/forcetrigger?t=a1wqlh&amp;q=XNAS%3aLANC&amp;form=skydnc</v>
    <v>Learn more on Bing</v>
  </rv>
  <rv s="5">
    <v>en-US</v>
    <v>a1wqlh</v>
    <v>268435456</v>
    <v>1</v>
    <v>Powered by Refinitiv</v>
    <v>7</v>
    <v>LANCASTER COLONY CORPORATION (XNAS:LANC)</v>
    <v>6</v>
    <v>57</v>
    <v>Finance</v>
    <v>4</v>
    <v>202.63</v>
    <v>156.13999999999999</v>
    <v>0.47720000000000001</v>
    <v>1.24</v>
    <v>0</v>
    <v>7.4070000000000004E-3</v>
    <v>0</v>
    <v>USD</v>
    <v>Lancaster Colony Corporation is a manufacturer and marketer of specialty food products for the retail and foodservice channels. The Company's segments include Retail and Foodservice. The Retail segment includes products typically marketed in the shelf-stable section of the grocery store, which include licensed sauces and dressings, along with its own branded salad dressings and croutons. Within the frozen food section of the grocery store, it sells yeast rolls and garlic breads. It also has placement of products in grocery produce departments through its refrigerated salad dressings, licensed dressings, vegetable dips and fruit dips. The Foodservice segment primarily sells custom-formulated sauces, salad dressings, frozen breads and yeast rolls. The majority of its Foodservice sales are products sold under private label to national chain restaurant accounts. Its brands include New York BRAND Bakery, Sister Schubert’s, Marzetti, Marzetti Simply, Chatham Village, Cardini’s and Girard’s.</v>
    <v>3400</v>
    <v>Nasdaq Stock Market</v>
    <v>XNAS</v>
    <v>XNAS</v>
    <v>380 Polaris Parkway, WESTERVILLE, OH, 43082 US</v>
    <v>170.16</v>
    <v>Food &amp; Tobacco</v>
    <v>Stock</v>
    <v>45824.847229582811</v>
    <v>10491</v>
    <v>167.7</v>
    <v>4649236160</v>
    <v>LANCASTER COLONY CORPORATION</v>
    <v>LANCASTER COLONY CORPORATION</v>
    <v>168.58</v>
    <v>27.393999999999998</v>
    <v>167.4</v>
    <v>168.64</v>
    <v>168.64</v>
    <v>27569000</v>
    <v>LANC</v>
    <v>LANCASTER COLONY CORPORATION (XNAS:LANC)</v>
    <v>157426</v>
    <v>144795</v>
    <v>1991</v>
  </rv>
  <rv s="2">
    <v>10492</v>
  </rv>
  <rv s="3">
    <v>https://www.bing.com/financeapi/forcetrigger?t=a1wtrw&amp;q=XNAS%3aLECO&amp;form=skydnc</v>
    <v>Learn more on Bing</v>
  </rv>
  <rv s="5">
    <v>en-US</v>
    <v>a1wtrw</v>
    <v>268435456</v>
    <v>1</v>
    <v>Powered by Refinitiv</v>
    <v>7</v>
    <v>LINCOLN ELECTRIC HOLDINGS, INC. (XNAS:LECO)</v>
    <v>6</v>
    <v>57</v>
    <v>Finance</v>
    <v>4</v>
    <v>222.52</v>
    <v>161.11000000000001</v>
    <v>1.2081</v>
    <v>3.16</v>
    <v>0</v>
    <v>1.5700000000000002E-2</v>
    <v>0</v>
    <v>USD</v>
    <v>Lincoln Electric Holdings, Inc. is a manufacturer of welding, cutting and brazing products. The Company’s segments include Americas Welding, International Welding, and the Harris Products Group. The Americas Welding segment includes welding operations in North and South America. The International Welding segment includes welding operations in Europe, Africa, Asia, and Australia. The Harris Products Group includes the Company’s global oxyfuel cutting, soldering and brazing businesses and its retail business in the United States. Its products include arc welding, brazing and soldering filler metals (consumables), arc welding equipment, plasma and oxyfuel cutting systems, wire feeding systems, fume control equipment, welding accessories, specialty gas regulators, and education solutions; and a comprehensive portfolio of automated solutions for joining, cutting, material handling, module assembly, and end of line testing.</v>
    <v>12000</v>
    <v>Nasdaq Stock Market</v>
    <v>XNAS</v>
    <v>XNAS</v>
    <v>22801 St Clair Ave, CLEVELAND, OH, 44117 US</v>
    <v>206.25</v>
    <v>Machinery, Equipment &amp; Components</v>
    <v>Stock</v>
    <v>45824.847229582811</v>
    <v>10494</v>
    <v>202.07</v>
    <v>11236160000</v>
    <v>LINCOLN ELECTRIC HOLDINGS, INC.</v>
    <v>LINCOLN ELECTRIC HOLDINGS, INC.</v>
    <v>202.07</v>
    <v>25.217700000000001</v>
    <v>201.27</v>
    <v>204.43</v>
    <v>204.43</v>
    <v>55826280</v>
    <v>LECO</v>
    <v>LINCOLN ELECTRIC HOLDINGS, INC. (XNAS:LECO)</v>
    <v>384348</v>
    <v>348853</v>
    <v>1998</v>
  </rv>
  <rv s="2">
    <v>10495</v>
  </rv>
  <rv s="3">
    <v>https://www.bing.com/financeapi/forcetrigger?t=a1xb4c&amp;q=XNAS%3aMATW&amp;form=skydnc</v>
    <v>Learn more on Bing</v>
  </rv>
  <rv s="5">
    <v>en-US</v>
    <v>a1xb4c</v>
    <v>268435456</v>
    <v>1</v>
    <v>Powered by Refinitiv</v>
    <v>7</v>
    <v>MATTHEWS INTERNATIONAL CORPORATION (XNAS:MATW)</v>
    <v>6</v>
    <v>57</v>
    <v>Finance</v>
    <v>4</v>
    <v>32.24</v>
    <v>18.5</v>
    <v>1.2369000000000001</v>
    <v>0.16</v>
    <v>0</v>
    <v>7.3229999999999996E-3</v>
    <v>0</v>
    <v>USD</v>
    <v>Matthews International Corporation is a provider of memorialization products and industrial technologies. The Company operates through two core global businesses: Industrial Technologies and Memorialization. The Industrial Technologies segment includes the design, manufacturing, service and sales of high-tech custom energy storage solutions; product identification and warehouse automation technologies and solutions, including order fulfillment systems for identifying, tracking, picking and conveying consumer and industrial products; and coating and converting lines for the packaging, pharma, foil, decor and tissue industries. The Memorialization segment consists primarily of bronze and granite memorials and other memorialization products, including memorials, caskets and cremation and incineration equipment, primarily for cemetery and funeral home customers that help families move from grief to remembrance.</v>
    <v>11000</v>
    <v>Nasdaq Stock Market</v>
    <v>XNAS</v>
    <v>XNAS</v>
    <v>Two Northshore Center, PITTSBURGH, PA, 15212-5851 US</v>
    <v>22.47</v>
    <v>Personal &amp; Household Products &amp; Services</v>
    <v>Stock</v>
    <v>45824.847229617968</v>
    <v>10497</v>
    <v>21.97</v>
    <v>682499726</v>
    <v>MATTHEWS INTERNATIONAL CORPORATION</v>
    <v>MATTHEWS INTERNATIONAL CORPORATION</v>
    <v>21.97</v>
    <v>0</v>
    <v>21.85</v>
    <v>22.01</v>
    <v>22.01</v>
    <v>31008620</v>
    <v>MATW</v>
    <v>MATTHEWS INTERNATIONAL CORPORATION (XNAS:MATW)</v>
    <v>241172</v>
    <v>235495</v>
    <v>1902</v>
  </rv>
  <rv s="2">
    <v>10498</v>
  </rv>
  <rv s="3">
    <v>https://www.bing.com/financeapi/forcetrigger?t=a1xktc&amp;q=XNAS%3aMGRC&amp;form=skydnc</v>
    <v>Learn more on Bing</v>
  </rv>
  <rv s="5">
    <v>en-US</v>
    <v>a1xktc</v>
    <v>268435456</v>
    <v>1</v>
    <v>Powered by Refinitiv</v>
    <v>7</v>
    <v>MCGRATH RENTCORP (XNAS:MGRC)</v>
    <v>6</v>
    <v>57</v>
    <v>Finance</v>
    <v>4</v>
    <v>129.93</v>
    <v>95.5</v>
    <v>0.66590000000000005</v>
    <v>-1.32</v>
    <v>0</v>
    <v>-1.1604000000000001E-2</v>
    <v>0</v>
    <v>USD</v>
    <v>McGrath RentCorp is a business-to-business rental company in North America. The Company operates through four segments: Mobile Modular, Portable Storage, TRS-RenTelco and Enviroplex. Mobile Modular segment provides modular buildings in the United States. It provides prefabricated customizable modular buildings, mobile office trailers, portable classrooms, portable sales office buildings, prefab restrooms and more for rent, lease and sale. Portable Storage segment’s rental inventory is comprised of steel containers, which are used to provide a temporary storage solution that is delivered to the customer’s location. TRS-RenTelco segment rents and sells general purpose and communications test equipment. TRS-RenTelco segment’s general purpose test equipment rental inventory includes oscilloscopes, amplifiers, analyzers (spectrum, network and logic), signal source and power source test equipment. Enviroplex segment manufactures modular buildings used primarily as classrooms in California.</v>
    <v>1219</v>
    <v>Nasdaq Stock Market</v>
    <v>XNAS</v>
    <v>XNAS</v>
    <v>5700 Las Positas Rd, LIVERMORE, CA, 94551-7806 US</v>
    <v>115.2</v>
    <v>Professional &amp; Commercial Services</v>
    <v>Stock</v>
    <v>45824.917235914065</v>
    <v>10500</v>
    <v>111.75</v>
    <v>2767051831</v>
    <v>MCGRATH RENTCORP</v>
    <v>MCGRATH RENTCORP</v>
    <v>114.44</v>
    <v>11.654199999999999</v>
    <v>113.75</v>
    <v>112.43</v>
    <v>112.43</v>
    <v>24611330</v>
    <v>MGRC</v>
    <v>MCGRATH RENTCORP (XNAS:MGRC)</v>
    <v>136755</v>
    <v>130367</v>
    <v>1979</v>
  </rv>
  <rv s="2">
    <v>10501</v>
  </rv>
  <rv s="3">
    <v>https://www.bing.com/financeapi/forcetrigger?t=a1xjww&amp;q=XNAS%3aMGEE&amp;form=skydnc</v>
    <v>Learn more on Bing</v>
  </rv>
  <rv s="5">
    <v>en-US</v>
    <v>a1xjww</v>
    <v>268435456</v>
    <v>1</v>
    <v>Powered by Refinitiv</v>
    <v>7</v>
    <v>MGE ENERGY, INC. (XNAS:MGEE)</v>
    <v>6</v>
    <v>57</v>
    <v>Finance</v>
    <v>4</v>
    <v>109.22</v>
    <v>72.268100000000004</v>
    <v>0.76890000000000003</v>
    <v>0.51</v>
    <v>0</v>
    <v>5.7999999999999996E-3</v>
    <v>0</v>
    <v>USD</v>
    <v>MGE Energy, Inc. is a public utility holding company. The Company's segments include regulated electric utility operations; regulated gas utility operations; nonregulated energy operations, transmission investments, and all other. The regulated electric utility operations segment is engaged in generating, purchasing, and distributing electricity through Madison Gas and Electric Company (MGE). The regulated gas utility operations segment is engaged in purchasing and distributing natural gas through MGE. The nonregulated energy operations segment owns and leases electric generating capacity that assists MGE through MGE Energy's wholly owned subsidiaries MGE Power Elm Road and MGE Power West Campus. The transmission investments segment includes the investment in American Transmission Company LLC, which is engaged in the business of providing electric transmission services in Wisconsin, and ATC Holdco LLC, which facilitates out-of-state electric transmission development and investments.</v>
    <v>717</v>
    <v>Nasdaq Stock Market</v>
    <v>XNAS</v>
    <v>XNAS</v>
    <v>133 South Blair Street, Po Box 1231, MADISON, WI, 53701-1231 US</v>
    <v>88.73</v>
    <v>Electrical Utilities &amp; IPPs</v>
    <v>Stock</v>
    <v>45824.847229628904</v>
    <v>10503</v>
    <v>87.31</v>
    <v>3231546304</v>
    <v>MGE ENERGY, INC.</v>
    <v>MGE ENERGY, INC.</v>
    <v>88.39</v>
    <v>25.0396</v>
    <v>87.93</v>
    <v>88.44</v>
    <v>88.44</v>
    <v>36539420</v>
    <v>MGEE</v>
    <v>MGE ENERGY, INC. (XNAS:MGEE)</v>
    <v>144974</v>
    <v>93572</v>
    <v>2001</v>
  </rv>
  <rv s="2">
    <v>10504</v>
  </rv>
  <rv s="3">
    <v>https://www.bing.com/financeapi/forcetrigger?t=a1ygfr&amp;q=XNYS%3aNFG&amp;form=skydnc</v>
    <v>Learn more on Bing</v>
  </rv>
  <rv s="4">
    <v>en-US</v>
    <v>a1ygfr</v>
    <v>268435456</v>
    <v>1</v>
    <v>Powered by Refinitiv</v>
    <v>5</v>
    <v>NATIONAL FUEL GAS COMPANY (XNYS:NFG)</v>
    <v>6</v>
    <v>26</v>
    <v>Finance</v>
    <v>4</v>
    <v>84.599900000000005</v>
    <v>53.03</v>
    <v>0.63759999999999994</v>
    <v>-0.4</v>
    <v>0</v>
    <v>-4.7530000000000003E-3</v>
    <v>0</v>
    <v>USD</v>
    <v>National Fuel Gas Company is a diversified, integrated energy company with a complementary mix of natural gas assets. It is engaged in the production, gathering, transportation, storage and distribution of natural gas. Its segments include Exploration and Production, Pipeline and Storage, Gathering, and Utility. The Exploration and Production segment is engaged in the exploration for, and the development and production of, primarily natural gas in the Appalachian region of the United States. The Pipeline and Storage segment provides interstate natural gas transportation services for affiliated and nonaffiliated companies through integrated natural gas pipeline systems in Pennsylvania and New York. The Gathering segment builds, owns, and operates gathering facilities in the Appalachian region. The Utility segment provides natural gas utility services to approximately 755,000 customers through a local distribution system located in western New York and northwestern Pennsylvania.</v>
    <v>2311</v>
    <v>New York Stock Exchange</v>
    <v>XNYS</v>
    <v>XNYS</v>
    <v>6363 Main St, WILLIAMSVILLE, NY, 14221-5887 US</v>
    <v>84.59</v>
    <v>Natural Gas Utilities</v>
    <v>Stock</v>
    <v>45824.847227812497</v>
    <v>10506</v>
    <v>83.38</v>
    <v>7566978325</v>
    <v>NATIONAL FUEL GAS COMPANY</v>
    <v>NATIONAL FUEL GAS COMPANY</v>
    <v>84.14</v>
    <v>84.15</v>
    <v>83.75</v>
    <v>83.75</v>
    <v>90351980</v>
    <v>NFG</v>
    <v>NATIONAL FUEL GAS COMPANY (XNYS:NFG)</v>
    <v>370232</v>
    <v>450274</v>
    <v>1902</v>
  </rv>
  <rv s="2">
    <v>10507</v>
  </rv>
  <rv s="3">
    <v>https://www.bing.com/financeapi/forcetrigger?t=a1yjp2&amp;q=XNYS%3aNJR&amp;form=skydnc</v>
    <v>Learn more on Bing</v>
  </rv>
  <rv s="5">
    <v>en-US</v>
    <v>a1yjp2</v>
    <v>268435456</v>
    <v>1</v>
    <v>Powered by Refinitiv</v>
    <v>7</v>
    <v>NEW JERSEY RESOURCES CORPORATION (XNYS:NJR)</v>
    <v>6</v>
    <v>57</v>
    <v>Finance</v>
    <v>4</v>
    <v>51.945</v>
    <v>41.68</v>
    <v>0.64070000000000005</v>
    <v>-0.24</v>
    <v>0</v>
    <v>-5.3779999999999991E-3</v>
    <v>0</v>
    <v>USD</v>
    <v>New Jersey Resources Corporation, through its subsidiaries, provides natural gas and clean energy services. Its New Jersey Natural Gas business operates and maintains natural gas transportation and distribution infrastructure. Its Clean Energy Ventures business invests in, owns and operates solar projects. Its Energy Services business manages a diversified portfolio of natural gas transportation and storage assets and provides physical natural gas services and customized energy solutions. Its Storage and Transportation business serves customers from local distributors and producers to electric generators and wholesale marketers through its ownership of Leaf River Storage and the Adelphia Gateway Pipeline, as well as its 50% equity ownership in the Steckman Ridge natural gas storage facility. Its Home Services business provides service contracts as well as heating, central air conditioning, water heaters, standby generators, solar and other indoor and outdoor comfort products.</v>
    <v>1372</v>
    <v>New York Stock Exchange</v>
    <v>XNYS</v>
    <v>XNYS</v>
    <v>1415 Wyckoff Rd, Po Box 1468, BELMAR, NJ, 07719 US</v>
    <v>44.94</v>
    <v>Natural Gas Utilities</v>
    <v>Stock</v>
    <v>45824.840277789066</v>
    <v>10509</v>
    <v>44.18</v>
    <v>4455495324</v>
    <v>NEW JERSEY RESOURCES CORPORATION</v>
    <v>NEW JERSEY RESOURCES CORPORATION</v>
    <v>44.73</v>
    <v>10.749000000000001</v>
    <v>44.63</v>
    <v>44.39</v>
    <v>44.39</v>
    <v>100371600</v>
    <v>NJR</v>
    <v>NEW JERSEY RESOURCES CORPORATION (XNYS:NJR)</v>
    <v>541222</v>
    <v>603322</v>
    <v>1981</v>
  </rv>
  <rv s="2">
    <v>10510</v>
  </rv>
  <rv s="3">
    <v>https://www.bing.com/financeapi/forcetrigger?t=a1ymsm&amp;q=XNYS%3aNNN&amp;form=skydnc</v>
    <v>Learn more on Bing</v>
  </rv>
  <rv s="5">
    <v>en-US</v>
    <v>a1ymsm</v>
    <v>268435456</v>
    <v>1</v>
    <v>Powered by Refinitiv</v>
    <v>7</v>
    <v>NNN REIT, INC. (XNYS:NNN)</v>
    <v>6</v>
    <v>57</v>
    <v>Finance</v>
    <v>4</v>
    <v>49.57</v>
    <v>35.799999999999997</v>
    <v>0.91600000000000004</v>
    <v>-0.41</v>
    <v>8.0929999999999995E-3</v>
    <v>-9.665E-3</v>
    <v>0.34</v>
    <v>USD</v>
    <v>NNN REIT, Inc. is a fully integrated real estate investment trust (REIT). The Company acquires, owns, invests in and develops properties that are leased primarily to retail tenants under long-term net leases and are primarily held for investment. The Company invests primarily in retail real estate that is typically well located within each local market for its tenants' retail lines of trade. The Company's property portfolio includes convenience stores; automotive service; restaurants - limited service; restaurants - full service; family entertainment centers; recreational vehicle dealers, parts and accessories; theaters; health and fitness; equipment rental; wholesale clubs; automotive parts; drug stores; home improvement; medical service providers; general merchandise, and pet supplies and services. The Company owns approximately 3,568 properties in 49 states with a gross leasable area of approximately 36.6 million square feet and a weighted average remaining lease term of 9.9 years.</v>
    <v>83</v>
    <v>New York Stock Exchange</v>
    <v>XNYS</v>
    <v>XNYS</v>
    <v>450 S Orange Ave, Suite 900, ORLANDO, FL, 32801 US</v>
    <v>42.74</v>
    <v>Residential &amp; Commercial REIT</v>
    <v>Stock</v>
    <v>45824.903958610936</v>
    <v>10512</v>
    <v>41.89</v>
    <v>7895825711</v>
    <v>NNN REIT, INC.</v>
    <v>NNN REIT, INC.</v>
    <v>42.48</v>
    <v>19.534099999999999</v>
    <v>42.42</v>
    <v>42.01</v>
    <v>42.35</v>
    <v>187951100</v>
    <v>NNN</v>
    <v>NNN REIT, INC. (XNYS:NNN)</v>
    <v>675983</v>
    <v>896882</v>
    <v>1994</v>
  </rv>
  <rv s="2">
    <v>10513</v>
  </rv>
  <rv s="3">
    <v>https://www.bing.com/financeapi/forcetrigger?t=a1ywzr&amp;q=XNYS%3aNWN&amp;form=skydnc</v>
    <v>Learn more on Bing</v>
  </rv>
  <rv s="5">
    <v>en-US</v>
    <v>a1ywzr</v>
    <v>268435456</v>
    <v>1</v>
    <v>Powered by Refinitiv</v>
    <v>7</v>
    <v>NORTHWEST NATURAL HOLDING COMPANY (XNYS:NWN)</v>
    <v>6</v>
    <v>57</v>
    <v>Finance</v>
    <v>4</v>
    <v>44.38</v>
    <v>34.82</v>
    <v>0.54930000000000001</v>
    <v>0.01</v>
    <v>0</v>
    <v>2.5159999999999999E-4</v>
    <v>0</v>
    <v>USD</v>
    <v>Northwest Natural Holding Company, through its subsidiaries, provides critical energy and delivers water and wastewater services to nearly one million meters across seven states. The Company owns Northwest Natural Gas Company (NW Natural), SiEnergy Operating (SiEnergy Gas Utility), NW Natural Water Company (NWN Water Utility), NW Natural Renewables Holdings (NWN Renewables), and other business interests. NWN Gas Utility is a local distribution company that provides natural gas services to approximately two million people in more than 140 communities through approximately 807,000 meters in Oregon and Southwest Washington. NW Natural owns and operates 21.6 Bcf of underground gas storage capacity in Oregon. SiEnergy Gas Utility is a natural gas distribution utility, serving over 73,000 meters in the greater metropolitan areas of Houston, Dallas, and Austin, Texas. NWN Water Utility provides water distribution and wastewater services. NWN Renewables provides renewable fuels.</v>
    <v>1275</v>
    <v>New York Stock Exchange</v>
    <v>XNYS</v>
    <v>XNYS</v>
    <v>250 SW TAYLOR STREET, PORTLAND, OR, 97204 US</v>
    <v>40.03</v>
    <v>Natural Gas Utilities</v>
    <v>Stock</v>
    <v>45824.84027780078</v>
    <v>10515</v>
    <v>39.450000000000003</v>
    <v>1602312960</v>
    <v>NORTHWEST NATURAL HOLDING COMPANY</v>
    <v>NORTHWEST NATURAL HOLDING COMPANY</v>
    <v>40</v>
    <v>15.7788</v>
    <v>39.74</v>
    <v>39.75</v>
    <v>39.75</v>
    <v>40309760</v>
    <v>NWN</v>
    <v>NORTHWEST NATURAL HOLDING COMPANY (XNYS:NWN)</v>
    <v>492902</v>
    <v>270861</v>
    <v>2018</v>
  </rv>
  <rv s="2">
    <v>10516</v>
  </rv>
  <rv s="3">
    <v>https://www.bing.com/financeapi/forcetrigger?t=a1zbmw&amp;q=XNYS%3aORI&amp;form=skydnc</v>
    <v>Learn more on Bing</v>
  </rv>
  <rv s="5">
    <v>en-US</v>
    <v>a1zbmw</v>
    <v>268435456</v>
    <v>1</v>
    <v>Powered by Refinitiv</v>
    <v>7</v>
    <v>OLD REPUBLIC INTERNATIONAL CORPORATION (XNYS:ORI)</v>
    <v>6</v>
    <v>57</v>
    <v>Finance</v>
    <v>4</v>
    <v>39.840000000000003</v>
    <v>27.928599999999999</v>
    <v>0.74780000000000002</v>
    <v>-0.09</v>
    <v>-7.7790000000000003E-3</v>
    <v>-2.408E-3</v>
    <v>-0.28999999999999998</v>
    <v>USD</v>
    <v>Old Republic International Corporation is a specialty insurer that operates diverse property and casualty and title insurance companies. It is a holding company engaged in the single business of insurance underwriting and related services. Its Specialty Insurance segment is characterized as a commercial line’s insurance business with a focus on lines of coverages provided to businesses, state and local governments, and other institutions. The segment has major insurance coverages, including accident and health, aviation, commercial auto, commercial multi-peril (CMP), commercial property, financial indemnity, and home and auto warranty, among others. The Title Insurance segment consists primarily of the issuance of policies to real estate purchasers and investors based upon searches of the public records that contain information concerning interests in real property. The two basic types of title insurance policies issued by the Company are lenders' policies and owners' policies.</v>
    <v>9400</v>
    <v>New York Stock Exchange</v>
    <v>XNYS</v>
    <v>XNYS</v>
    <v>307 N MICHIGAN AVE, CHICAGO, IL, 60601 US</v>
    <v>37.700000000000003</v>
    <v>Insurance</v>
    <v>Stock</v>
    <v>45824.84027780078</v>
    <v>10518</v>
    <v>37.195</v>
    <v>9214259008</v>
    <v>OLD REPUBLIC INTERNATIONAL CORPORATION</v>
    <v>OLD REPUBLIC INTERNATIONAL CORPORATION</v>
    <v>37.51</v>
    <v>12.177</v>
    <v>37.369999999999997</v>
    <v>37.28</v>
    <v>36.99</v>
    <v>247163600</v>
    <v>ORI</v>
    <v>OLD REPUBLIC INTERNATIONAL CORPORATION (XNYS:ORI)</v>
    <v>2004336</v>
    <v>1239913</v>
    <v>1969</v>
  </rv>
  <rv s="2">
    <v>10519</v>
  </rv>
  <rv s="3">
    <v>https://www.bing.com/financeapi/forcetrigger?t=a1zvsm&amp;q=XNYS%3aPII&amp;form=skydnc</v>
    <v>Learn more on Bing</v>
  </rv>
  <rv s="5">
    <v>en-US</v>
    <v>a1zvsm</v>
    <v>268435456</v>
    <v>1</v>
    <v>Powered by Refinitiv</v>
    <v>7</v>
    <v>Polaris Inc. (XNYS:PII)</v>
    <v>6</v>
    <v>57</v>
    <v>Finance</v>
    <v>4</v>
    <v>88</v>
    <v>30.92</v>
    <v>1.0408999999999999</v>
    <v>0.71</v>
    <v>0</v>
    <v>1.7479000000000001E-2</v>
    <v>0</v>
    <v>USD</v>
    <v>Polaris Inc. is engaged in the design, engineering, manufacturing and marketing of powersports vehicles. The Company also designs and manufactures or sources parts, garments and accessories (PG&amp;A), which includes aftermarket accessories and apparel. Its Off Road segment consists of off-road vehicles (ORVs) and snowmobiles. Its On Road segment designs and manufactures motorcycles, moto-roadsters, light-duty hauling, and passenger vehicles. Its Marine segment designs and manufactures boats that are designed to compete in key segments of the recreational marine industry, specifically pontoon and deck boats. Its product line-up includes the RANGER, RZR and Polaris XPEDITION and GENERAL side-by-side off-road vehicles; Sportsman all-terrain ORVs; military and commercial off-road vehicles; snowmobiles; Indian Motorcycle mid-size and heavyweight motorcycles; Slingshot moto-roadsters; Aixam quadricycles; Goupil electric vehicles; and pontoon and deck boats, including Bennington pontoons.</v>
    <v>15000</v>
    <v>New York Stock Exchange</v>
    <v>XNYS</v>
    <v>XNYS</v>
    <v>2100 HIGHWAY 55, MEDINA, MN, 55340-9770 US</v>
    <v>41.739899999999999</v>
    <v>Automobiles &amp; Auto Parts</v>
    <v>Stock</v>
    <v>45824.917236260939</v>
    <v>10521</v>
    <v>40.604999999999997</v>
    <v>2322653834</v>
    <v>Polaris Inc.</v>
    <v>Polaris Inc.</v>
    <v>41.4</v>
    <v>58.104900000000001</v>
    <v>40.619999999999997</v>
    <v>41.33</v>
    <v>41.33</v>
    <v>56197770</v>
    <v>PII</v>
    <v>Polaris Inc. (XNYS:PII)</v>
    <v>1320606</v>
    <v>1440757</v>
    <v>1994</v>
  </rv>
  <rv s="2">
    <v>10522</v>
  </rv>
  <rv s="3">
    <v>https://www.bing.com/financeapi/forcetrigger?t=a225ec&amp;q=XNYS%3aRNR&amp;form=skydnc</v>
    <v>Learn more on Bing</v>
  </rv>
  <rv s="5">
    <v>en-US</v>
    <v>a225ec</v>
    <v>268435456</v>
    <v>1</v>
    <v>Powered by Refinitiv</v>
    <v>7</v>
    <v>RENAISSANCERE HOLDINGS LTD. (XNYS:RNR)</v>
    <v>6</v>
    <v>57</v>
    <v>Finance</v>
    <v>4</v>
    <v>300</v>
    <v>208.98</v>
    <v>0.3155</v>
    <v>3.26</v>
    <v>0</v>
    <v>1.3339E-2</v>
    <v>0</v>
    <v>USD</v>
    <v>RenaissanceRe Holdings Ltd. is a global provider of reinsurance and insurance. The Company provides property, casualty and specialty reinsurance and certain insurance solutions to customers, principally through intermediaries. The Company has two segments. The Property segment is comprised of catastrophe and other property reinsurance and insurance written on behalf of its operating subsidiaries, joint ventures, and managed funds. The Casualty and Specialty segment is comprised of casualty and specialty reinsurance and insurance written on behalf of its operating subsidiaries, joint ventures, and managed funds. The Company writes catastrophe reinsurance and insurance coverage protecting against natural and man-made catastrophes, such as earthquakes, hurricanes, typhoons and tsunamis, winter storms, freezes, floods, fires, windstorms, tornadoes, explosions and acts of terrorism, among others. Its subsidiaries include Renaissance Reinsurance Ltd., Validus Reinsurance Ltd. and others.</v>
    <v>945</v>
    <v>New York Stock Exchange</v>
    <v>XNYS</v>
    <v>XNYS</v>
    <v>Renaissance House, 12 Crow Lane, PEMBROKE, HM 19 BM</v>
    <v>249.43</v>
    <v>Insurance</v>
    <v>Stock</v>
    <v>45824.917235890622</v>
    <v>10524</v>
    <v>244.95</v>
    <v>12048192312</v>
    <v>RENAISSANCERE HOLDINGS LTD.</v>
    <v>RENAISSANCERE HOLDINGS LTD.</v>
    <v>244.95</v>
    <v>7.8834</v>
    <v>244.39</v>
    <v>247.65</v>
    <v>247.65</v>
    <v>48650080</v>
    <v>RNR</v>
    <v>RENAISSANCERE HOLDINGS LTD. (XNYS:RNR)</v>
    <v>366282</v>
    <v>362724</v>
    <v>1993</v>
  </rv>
  <rv s="2">
    <v>10525</v>
  </rv>
  <rv s="3">
    <v>https://www.bing.com/financeapi/forcetrigger?t=a21qww&amp;q=XNAS%3aRBCAA&amp;form=skydnc</v>
    <v>Learn more on Bing</v>
  </rv>
  <rv s="5">
    <v>en-US</v>
    <v>a21qww</v>
    <v>268435456</v>
    <v>1</v>
    <v>Powered by Refinitiv</v>
    <v>7</v>
    <v>REPUBLIC BANCORP, INC. (XNAS:RBCAA)</v>
    <v>6</v>
    <v>57</v>
    <v>Finance</v>
    <v>4</v>
    <v>80.680000000000007</v>
    <v>48.67</v>
    <v>0.52910000000000001</v>
    <v>-0.35</v>
    <v>0</v>
    <v>-5.1329999999999995E-3</v>
    <v>0</v>
    <v>USD</v>
    <v>Republic Bancorp, Inc. is the parent company of Republic Bank &amp; Trust Company (the Bank). The Bank provides both traditional and non-traditional banking products. Its segments include Traditional Banking, Warehouse Lending, Tax Refund Solutions (TRS), Republic Payment Solutions (RPS), and Republic Credit Solutions (RCS). Its Traditional Banking products and services are offered through the Company's traditional RB&amp;T brand. The Warehouse segment provides short-term, revolving credit facilities to mortgage bankers across the United States through mortgage warehouse lines of credit. These credit facilities are primarily secured by single-family, first-lien residential real estate loans. Through the TRS segment, the Bank facilitates the receipt and payment of federal and state tax refund products and offers a credit product through third-party tax preparers. RPS segment offers a range of payments-related products and services to consumers. The Bank operates through over 47 banking centers.</v>
    <v>978</v>
    <v>Nasdaq Stock Market</v>
    <v>XNAS</v>
    <v>XNAS</v>
    <v>Republic Corporate Center, 601 West Market St, LOUISVILLE, KY, 40202 US</v>
    <v>69.44</v>
    <v>Banking Services</v>
    <v>Stock</v>
    <v>45824.917235219531</v>
    <v>10527</v>
    <v>67.386399999999995</v>
    <v>1331398000</v>
    <v>REPUBLIC BANCORP, INC.</v>
    <v>REPUBLIC BANCORP, INC.</v>
    <v>68.5</v>
    <v>12.7361</v>
    <v>68.19</v>
    <v>67.84</v>
    <v>67.84</v>
    <v>19524820</v>
    <v>RBCAA</v>
    <v>REPUBLIC BANCORP, INC. (XNAS:RBCAA)</v>
    <v>69862</v>
    <v>33495</v>
    <v>1974</v>
  </rv>
  <rv s="2">
    <v>10528</v>
  </rv>
  <rv s="3">
    <v>https://www.bing.com/financeapi/forcetrigger?t=a228c7&amp;q=XNYS%3aRPM&amp;form=skydnc</v>
    <v>Learn more on Bing</v>
  </rv>
  <rv s="5">
    <v>en-US</v>
    <v>a228c7</v>
    <v>268435456</v>
    <v>1</v>
    <v>Powered by Refinitiv</v>
    <v>7</v>
    <v>RPM INTERNATIONAL INC. (XNYS:RPM)</v>
    <v>6</v>
    <v>57</v>
    <v>Finance</v>
    <v>4</v>
    <v>141.79</v>
    <v>95.275000000000006</v>
    <v>1.0598000000000001</v>
    <v>0.7</v>
    <v>0</v>
    <v>6.4770000000000001E-3</v>
    <v>0</v>
    <v>USD</v>
    <v>RPM International Inc., through its subsidiaries, manufacture, market and sell various specialty chemical product lines, including specialty paints, infrastructure rehab and repair products, protective coatings, roofing systems, sealants and adhesives, focusing on the maintenance and improvement needs of the industrial, specialty and consumer markets. It operates through four segments: Construction Products Group (CPG), Performance Coatings Group (PCG), Consumer Group (Consumer) and Specialty Products Group (SPG). Its CPG segment includes construction sealants and adhesives, coatings and chemicals, roofing systems, concrete admixture and repair products, building envelope solutions, insulated cladding, flooring systems, and weatherproofing solutions. Its PCG segment includes flooring solutions, corrosion control and fireproofing coatings, infrastructure repair systems, fiberglass reinforced plastic gratings, drainage systems, and raised-flooring systems for outdoor environments.</v>
    <v>17207</v>
    <v>New York Stock Exchange</v>
    <v>XNYS</v>
    <v>XNYS</v>
    <v>2628 Pearl Rd, P O Box 777, MEDINA, OH, 44258 US</v>
    <v>110.38500000000001</v>
    <v>Chemicals</v>
    <v>Stock</v>
    <v>45824.847228043749</v>
    <v>10530</v>
    <v>108</v>
    <v>13879910000</v>
    <v>RPM INTERNATIONAL INC.</v>
    <v>RPM INTERNATIONAL INC.</v>
    <v>109.68</v>
    <v>21.7865</v>
    <v>108.08</v>
    <v>108.78</v>
    <v>108.78</v>
    <v>128422500</v>
    <v>RPM</v>
    <v>RPM INTERNATIONAL INC. (XNYS:RPM)</v>
    <v>783321</v>
    <v>766271</v>
    <v>2002</v>
  </rv>
  <rv s="2">
    <v>10531</v>
  </rv>
  <rv s="3">
    <v>https://www.bing.com/financeapi/forcetrigger?t=a25552&amp;q=XNYS%3aRTX&amp;form=skydnc</v>
    <v>Learn more on Bing</v>
  </rv>
  <rv s="5">
    <v>en-US</v>
    <v>a25552</v>
    <v>268435456</v>
    <v>1</v>
    <v>Powered by Refinitiv</v>
    <v>7</v>
    <v>RTX CORPORATION (XNYS:RTX)</v>
    <v>6</v>
    <v>57</v>
    <v>Finance</v>
    <v>9</v>
    <v>147.07</v>
    <v>99.070999999999998</v>
    <v>0.61699999999999999</v>
    <v>0.78</v>
    <v>3.0040000000000002E-3</v>
    <v>5.3540000000000003E-3</v>
    <v>0.44</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186000</v>
    <v>New York Stock Exchange</v>
    <v>XNYS</v>
    <v>XNYS</v>
    <v>1000 Wilson Blvd, ARLINGTON, VA, 22209 US</v>
    <v>147.07</v>
    <v>Aerospace &amp; Defense</v>
    <v>Stock</v>
    <v>45824.94091038125</v>
    <v>10533</v>
    <v>144.91</v>
    <v>195677182380</v>
    <v>RTX CORPORATION</v>
    <v>RTX CORPORATION</v>
    <v>146.5</v>
    <v>42.949300000000001</v>
    <v>145.69</v>
    <v>146.47</v>
    <v>146.9</v>
    <v>1335954000</v>
    <v>RTX</v>
    <v>RTX CORPORATION (XNYS:RTX)</v>
    <v>7973658</v>
    <v>5302243</v>
    <v>1934</v>
  </rv>
  <rv s="2">
    <v>10534</v>
  </rv>
  <rv s="3">
    <v>https://www.bing.com/financeapi/forcetrigger?t=a22rlh&amp;q=XNAS%3aSEIC&amp;form=skydnc</v>
    <v>Learn more on Bing</v>
  </rv>
  <rv s="5">
    <v>en-US</v>
    <v>a22rlh</v>
    <v>268435456</v>
    <v>1</v>
    <v>Powered by Refinitiv</v>
    <v>7</v>
    <v>SEI INVESTMENTS COMPANY (XNAS:SEIC)</v>
    <v>6</v>
    <v>57</v>
    <v>Finance</v>
    <v>4</v>
    <v>87.25</v>
    <v>62.38</v>
    <v>0.90959999999999996</v>
    <v>1.23</v>
    <v>0</v>
    <v>1.4820999999999999E-2</v>
    <v>0</v>
    <v>USD</v>
    <v>SEI Investments Company is a global provider of financial technology, operations, and asset management services within the financial services industry. Its segments include Private Banks, Investment Advisors, Institutional Investors, Investment Managers, and Investments in New Businesses. Its Investment Managers segment provides an outsourced investment management operating platform to alternative and traditional asset managers, fund companies, and sovereign wealth funds. The Institutional Investors segment provides outsourced chief investment officer solutions, including investment management and administrative outsourcing platforms, to retirement plan sponsors, healthcare systems, higher education and other not-for-profit organizations worldwide. The Investment Advisors segment provides investment management and investment processing platforms to affluent investors through a network of independent registered investment advisors and other investment professionals in the United States.</v>
    <v>5066</v>
    <v>Nasdaq Stock Market</v>
    <v>XNAS</v>
    <v>XNAS</v>
    <v>1 Freedom Valley Drive, OAKS, PA, 19456-9989 US</v>
    <v>84.89</v>
    <v>Investment Banking &amp; Investment Services</v>
    <v>Stock</v>
    <v>45824.847228159379</v>
    <v>10536</v>
    <v>83.35</v>
    <v>10484269874</v>
    <v>SEI INVESTMENTS COMPANY</v>
    <v>SEI INVESTMENTS COMPANY</v>
    <v>83.35</v>
    <v>18.330200000000001</v>
    <v>82.99</v>
    <v>84.22</v>
    <v>84.22</v>
    <v>124486700</v>
    <v>SEIC</v>
    <v>SEI INVESTMENTS COMPANY (XNAS:SEIC)</v>
    <v>590614</v>
    <v>1237365</v>
    <v>1968</v>
  </rv>
  <rv s="2">
    <v>10537</v>
  </rv>
  <rv s="3">
    <v>https://www.bing.com/financeapi/forcetrigger?t=a23b52&amp;q=XNYS%3aSON&amp;form=skydnc</v>
    <v>Learn more on Bing</v>
  </rv>
  <rv s="5">
    <v>en-US</v>
    <v>a23b52</v>
    <v>268435456</v>
    <v>1</v>
    <v>Powered by Refinitiv</v>
    <v>7</v>
    <v>SONOCO PRODUCTS COMPANY. (XNYS:SON)</v>
    <v>6</v>
    <v>57</v>
    <v>Finance</v>
    <v>4</v>
    <v>57.81</v>
    <v>39.46</v>
    <v>0.67869999999999997</v>
    <v>0.11</v>
    <v>0</v>
    <v>2.477E-3</v>
    <v>0</v>
    <v>USD</v>
    <v>Sonoco Products Company is a global designer, developer, and manufacturer of a variety of highly engineered and sustainable packaging serving multiple end markets. Its segments include Consumer Packaging and Industrial Paper Packaging. Products within the Consumer Packaging segment consist of rigid packaging (paper, metal, and plastic), primarily serving the consumer staples market focused on food, beverage, household, personal, and pharmaceutical products. Its rigid paper containers are manufactured from 100% recycled paperboard provided primarily from Sonoco global paper operations. These paper products are primarily used in the food and beverage markets. Products within the Industrial Paper Packaging segment consist primarily of goods produced from recycled fiber including paperboard tubes, cores, cones and cans; partitions; paper-based protective materials, and uncoated recycled paperboard for high-end applications such as folding cartons, can board, and laminated structures.</v>
    <v>28000</v>
    <v>New York Stock Exchange</v>
    <v>XNYS</v>
    <v>XNYS</v>
    <v>1 North 2nd St., HARTSVILLE, SC, 29550 US</v>
    <v>44.89</v>
    <v>Containers &amp; Packaging</v>
    <v>Stock</v>
    <v>45824.917236342189</v>
    <v>10539</v>
    <v>44.28</v>
    <v>4389931389</v>
    <v>SONOCO PRODUCTS COMPANY.</v>
    <v>SONOCO PRODUCTS COMPANY.</v>
    <v>44.56</v>
    <v>86.612200000000001</v>
    <v>44.4</v>
    <v>44.51</v>
    <v>44.51</v>
    <v>98627980</v>
    <v>SON</v>
    <v>SONOCO PRODUCTS COMPANY. (XNYS:SON)</v>
    <v>732304</v>
    <v>647240</v>
    <v>1899</v>
  </rv>
  <rv s="2">
    <v>10540</v>
  </rv>
  <rv s="3">
    <v>https://www.bing.com/financeapi/forcetrigger?t=a22oc7&amp;q=XNYS%3aSCL&amp;form=skydnc</v>
    <v>Learn more on Bing</v>
  </rv>
  <rv s="5">
    <v>en-US</v>
    <v>a22oc7</v>
    <v>268435456</v>
    <v>1</v>
    <v>Powered by Refinitiv</v>
    <v>7</v>
    <v>STEPAN COMPANY (XNYS:SCL)</v>
    <v>6</v>
    <v>57</v>
    <v>Finance</v>
    <v>4</v>
    <v>94.765000000000001</v>
    <v>44.23</v>
    <v>1.0117</v>
    <v>0.54</v>
    <v>0</v>
    <v>9.9229999999999995E-3</v>
    <v>0</v>
    <v>USD</v>
    <v>Stepan Company is a manufacturer of specialty and intermediate chemicals used in a range of industries. Its segment includes Surfactants, Polymers and Specialty Products. Surfactants are used in various consumer and industrial cleaning and disinfection products, such as detergents for washing clothes, dishes, floors and walls. Its other applications include fabric softeners, germicidal quaternary compounds, disinfectants, lubricating ingredients, emulsifiers for spreading agricultural products and industrial applications, such as latex systems, plastics and composites. Polymers include polyurethane polyols, polyester resins and phthalic anhydride. Polyurethane polyols are used in the manufacture of rigid foam for thermal insulation in the construction industry and are also a base raw material for coatings, adhesives, sealants and elastomers. Specialty Products include flavors, emulsifiers and solubilizers used in food, flavoring, nutritional supplements and pharmaceutical applications.</v>
    <v>2396</v>
    <v>New York Stock Exchange</v>
    <v>XNYS</v>
    <v>XNYS</v>
    <v>Edens &amp; Winnetka Road, NORTHFIELD, IL, 60093 US</v>
    <v>55.51</v>
    <v>Chemicals</v>
    <v>Stock</v>
    <v>45824.847228159379</v>
    <v>10542</v>
    <v>54.72</v>
    <v>1240911612</v>
    <v>STEPAN COMPANY</v>
    <v>STEPAN COMPANY</v>
    <v>55.19</v>
    <v>22.412500000000001</v>
    <v>54.42</v>
    <v>54.96</v>
    <v>54.96</v>
    <v>22578450</v>
    <v>SCL</v>
    <v>STEPAN COMPANY (XNYS:SCL)</v>
    <v>66075</v>
    <v>113885</v>
    <v>1959</v>
  </rv>
  <rv s="2">
    <v>10543</v>
  </rv>
  <rv s="3">
    <v>https://www.bing.com/financeapi/forcetrigger?t=a23vdm&amp;q=XNYS%3aSYK&amp;form=skydnc</v>
    <v>Learn more on Bing</v>
  </rv>
  <rv s="5">
    <v>en-US</v>
    <v>a23vdm</v>
    <v>268435456</v>
    <v>1</v>
    <v>Powered by Refinitiv</v>
    <v>7</v>
    <v>STRYKER CORPORATION (XNYS:SYK)</v>
    <v>6</v>
    <v>57</v>
    <v>Finance</v>
    <v>4</v>
    <v>406.19</v>
    <v>314.93</v>
    <v>0.92689999999999995</v>
    <v>-0.18</v>
    <v>2.784E-3</v>
    <v>-4.7710000000000005E-4</v>
    <v>1.05</v>
    <v>USD</v>
    <v>Stryker Corporation is a medical technology company. The Company offers products and services in MedSurg, Neurotechnology and Orthopaedics that help improve patient and healthcare outcomes. Its segments include MedSurg and Neurotechnology and Orthopaedics. Its MedSurg products include surgical equipment, patient and caregiver safety technologies, and navigation systems (Instruments), endoscopic and communications systems (Endoscopy), and patient handling, emergency medical equipment, intensive care disposable products and clinical communication and artificial intelligence-assisted virtual care platform technology (Medical). Neurotechnology includes neurosurgical, neurovascular and craniomaxillofacial implant products. Its Orthopaedics products primarily include implants used in total joint replacements, such as hip, knee and shoulder, and trauma and extremities surgeries. The Company also offers solutions for venous thromboembolism clot removal without the use of thrombolytic drugs.</v>
    <v>53000</v>
    <v>New York Stock Exchange</v>
    <v>XNYS</v>
    <v>XNYS</v>
    <v>1941 STRYKER WAY, PORTAGE, MI, 49002 US</v>
    <v>381.61500000000001</v>
    <v>Healthcare Equipment &amp; Supplies</v>
    <v>Stock</v>
    <v>45824.894444698439</v>
    <v>10545</v>
    <v>375.96</v>
    <v>144122027088</v>
    <v>STRYKER CORPORATION</v>
    <v>STRYKER CORPORATION</v>
    <v>379.13</v>
    <v>50.894799999999996</v>
    <v>377.3</v>
    <v>377.12</v>
    <v>378.17</v>
    <v>382164900</v>
    <v>SYK</v>
    <v>STRYKER CORPORATION (XNYS:SYK)</v>
    <v>965082</v>
    <v>1058924</v>
    <v>1946</v>
  </rv>
  <rv s="2">
    <v>10546</v>
  </rv>
  <rv s="3">
    <v>https://www.bing.com/financeapi/forcetrigger?t=a24cjc&amp;q=XNYS%3aTNC&amp;form=skydnc</v>
    <v>Learn more on Bing</v>
  </rv>
  <rv s="5">
    <v>en-US</v>
    <v>a24cjc</v>
    <v>268435456</v>
    <v>1</v>
    <v>Powered by Refinitiv</v>
    <v>7</v>
    <v>Tennant Company (XNYS:TNC)</v>
    <v>6</v>
    <v>57</v>
    <v>Finance</v>
    <v>4</v>
    <v>110.45</v>
    <v>67.319999999999993</v>
    <v>1.0389999999999999</v>
    <v>0.35</v>
    <v>0</v>
    <v>4.7089999999999996E-3</v>
    <v>0</v>
    <v>USD</v>
    <v>Tennant Company is engaged in designing, manufacturing, and marketing solutions. It offers products and solutions consisting of manual and autonomous mechanized cleaning equipment for both industrial and commercial uses, detergent-free and other sustainable cleaning technologies, aftermarket parts and consumables, equipment maintenance and repair services, and business solutions, such as financing, rental and leasing programs, and machine-to-machine asset management solutions. Its products are used in various environments, including retail establishments, distribution centers, factories and warehouses, public venues, such as arenas and stadiums, office buildings, schools and universities, hospitals, and clinics, and more. It markets its offerings under the brands: Tennant, Nobles, Alfa Uma Empresa Tennant, IPC, Gaomei and Rongen brands, as well as private-label brands. It has a portfolio of differentiated technology solutions that includes IRIS, ec-H2O NanoClean, and ReadySpace.</v>
    <v>4632</v>
    <v>New York Stock Exchange</v>
    <v>XNYS</v>
    <v>XNYS</v>
    <v>104000 Clean Street, EDEN PRAIRIE, MN, 55344 US</v>
    <v>75.44</v>
    <v>Machinery, Equipment &amp; Components</v>
    <v>Stock</v>
    <v>45824.847228217186</v>
    <v>10548</v>
    <v>74.36</v>
    <v>1393044126</v>
    <v>Tennant Company</v>
    <v>Tennant Company</v>
    <v>74.92</v>
    <v>20.861499999999999</v>
    <v>74.33</v>
    <v>74.680000000000007</v>
    <v>74.680000000000007</v>
    <v>18653510</v>
    <v>TNC</v>
    <v>Tennant Company (XNYS:TNC)</v>
    <v>81433</v>
    <v>130987</v>
    <v>1909</v>
  </rv>
  <rv s="2">
    <v>10549</v>
  </rv>
  <rv s="3">
    <v>https://www.bing.com/financeapi/forcetrigger?t=a249r7&amp;q=XNYS%3aTJX&amp;form=skydnc</v>
    <v>Learn more on Bing</v>
  </rv>
  <rv s="5">
    <v>en-US</v>
    <v>a249r7</v>
    <v>268435456</v>
    <v>1</v>
    <v>Powered by Refinitiv</v>
    <v>7</v>
    <v>THE TJX COMPANIES, INC. (XNYS:TJX)</v>
    <v>6</v>
    <v>57</v>
    <v>Finance</v>
    <v>4</v>
    <v>135.85</v>
    <v>107.71</v>
    <v>0.90329999999999999</v>
    <v>0.36</v>
    <v>5.8740000000000007E-3</v>
    <v>2.9049999999999996E-3</v>
    <v>0.73</v>
    <v>USD</v>
    <v>The TJX Companies, Inc. is an off-price apparel and home fashions retailer in the United States (U.S.) and worldwide. The Company's segments include Marmaxx and HomeGoods, both in the U.S., TJX Canada and TJX International, including Europe and Australia. The TJ Maxx and Marshalls chains sell family apparel, including footwear and accessories, home fashions, including home basics, decorative accessories, and giftware and other merchandise. The HomeGoods segment operates HomeGoods and Homesense chains. HomeGoods offers an eclectic assortment of home fashions, including furniture, rugs, lighting, soft home, decorative accessories, tabletop, and cookware, as well as expanded pet and gourmet food departments. The TJX Canada segment operates the Winners, HomeSense and Marshalls chains in Canada, offering a range of home decor, furniture, and seasonal home merchandise. The TJX International segment operates the TK Maxx and Homesense chains in Europe and the TK Maxx chain in Australia.</v>
    <v>364000</v>
    <v>New York Stock Exchange</v>
    <v>XNYS</v>
    <v>XNYS</v>
    <v>770 Cochituate Rd, FRAMINGHAM, MA, 01701 US</v>
    <v>125.32</v>
    <v>Diversified Retail</v>
    <v>Stock</v>
    <v>45824.906178668753</v>
    <v>10551</v>
    <v>124.08</v>
    <v>138235900000</v>
    <v>THE TJX COMPANIES, INC.</v>
    <v>THE TJX COMPANIES, INC.</v>
    <v>124.56</v>
    <v>29.286899999999999</v>
    <v>123.91</v>
    <v>124.27</v>
    <v>125</v>
    <v>1115616000</v>
    <v>TJX</v>
    <v>THE TJX COMPANIES, INC. (XNYS:TJX)</v>
    <v>4929912</v>
    <v>5686423</v>
    <v>1962</v>
  </rv>
  <rv s="2">
    <v>10552</v>
  </rv>
  <rv s="3">
    <v>https://www.bing.com/financeapi/forcetrigger?t=a26e52&amp;q=XNAS%3aYORW&amp;form=skydnc</v>
    <v>Learn more on Bing</v>
  </rv>
  <rv s="5">
    <v>en-US</v>
    <v>a26e52</v>
    <v>268435456</v>
    <v>1</v>
    <v>Powered by Refinitiv</v>
    <v>7</v>
    <v>THE YORK WATER COMPANY (XNAS:YORW)</v>
    <v>6</v>
    <v>57</v>
    <v>Finance</v>
    <v>4</v>
    <v>41.96</v>
    <v>29.86</v>
    <v>0.72350000000000003</v>
    <v>-0.26</v>
    <v>-5.3090000000000004E-3</v>
    <v>-8.0549999999999997E-3</v>
    <v>-0.17</v>
    <v>USD</v>
    <v>The York Water Company is an investor-owned water utility in the United States. The primary business of the Company is to impound, purify to meet or exceed safe drinking water standards and distribute water. The Company owns and operates wastewater collection and treatment systems. It operates within its franchised water and wastewater territory, which covers portions of over 57 municipalities within four counties in south-central Pennsylvania. It covers the areas of billing, payment procedures, dispute processing, terminations, service territory, debt and equity financing and rate setting. It obtains the bulk of its water supply for its primary system for York and Adams Counties from both the South Branch and East Branch of the Codorus Creek. It has two reservoirs, Lake Williams and Lake Redman, which together hold up to over 2.5 billion gallons of water. It also has the Houston Run Community Water System in Salisbury Township, Lancaster County.</v>
    <v>127</v>
    <v>Nasdaq Stock Market</v>
    <v>XNAS</v>
    <v>XNAS</v>
    <v>130 E Market St, YORK, PA, 17401-1219 US</v>
    <v>32.46</v>
    <v>Water Utilities</v>
    <v>Stock</v>
    <v>45824.869803437497</v>
    <v>10554</v>
    <v>31.87</v>
    <v>461096965</v>
    <v>THE YORK WATER COMPANY</v>
    <v>THE YORK WATER COMPANY</v>
    <v>32.31</v>
    <v>23.416699999999999</v>
    <v>32.28</v>
    <v>32.020000000000003</v>
    <v>31.85</v>
    <v>14400280</v>
    <v>YORW</v>
    <v>THE YORK WATER COMPANY (XNAS:YORW)</v>
    <v>56357</v>
    <v>67665</v>
    <v>1816</v>
  </rv>
  <rv s="2">
    <v>10555</v>
  </rv>
  <rv s="3">
    <v>https://www.bing.com/financeapi/forcetrigger?t=a24uqh&amp;q=XNYS%3aUGI&amp;form=skydnc</v>
    <v>Learn more on Bing</v>
  </rv>
  <rv s="5">
    <v>en-US</v>
    <v>a24uqh</v>
    <v>268435456</v>
    <v>1</v>
    <v>Powered by Refinitiv</v>
    <v>7</v>
    <v>UGI CORPORATION (XNYS:UGI)</v>
    <v>6</v>
    <v>57</v>
    <v>Finance</v>
    <v>4</v>
    <v>36.619999999999997</v>
    <v>22.01</v>
    <v>1.0806</v>
    <v>7.4999999999999997E-2</v>
    <v>2.0055999999999997E-2</v>
    <v>2.0939999999999999E-3</v>
    <v>0.72</v>
    <v>USD</v>
    <v>UGI Corporation is a holding company, which distributes, stores, transports, and markets energy products and related services. In the United States, the Company owns and operates a retail propane marketing and distribution business, natural gas and electric distribution utilities, and energy marketing, midstream infrastructure, storage, natural gas gathering and processing, natural gas production, electricity generation, and energy services businesses. In Europe, the Company markets and distributes propane and other liquified petroleum gas (LPG), and market other energy products and services. It operates through four segments: AmeriGas Propane, UGI International, Midstream and Marketing, and Utilities. The AmeriGas Propane segment operates propane distribution business. The UGI International segment consists of LPG distribution businesses in Austria, Belgium, the Czech Republic, Denmark, Finland, France, Hungary, Italy, Luxembourg, the Netherlands, Norway, Poland, Romania, and others.</v>
    <v>4850</v>
    <v>New York Stock Exchange</v>
    <v>XNYS</v>
    <v>XNYS</v>
    <v>500 N GULPH RD, P O BOX 858, KING OF PRUSSIA, PA, 19406 US</v>
    <v>36.369999999999997</v>
    <v>Natural Gas Utilities</v>
    <v>Stock</v>
    <v>45824.85415052031</v>
    <v>10557</v>
    <v>35.76</v>
    <v>7762776000</v>
    <v>UGI CORPORATION</v>
    <v>UGI CORPORATION</v>
    <v>36.04</v>
    <v>14.7403</v>
    <v>35.825000000000003</v>
    <v>35.9</v>
    <v>36.619999999999997</v>
    <v>214441300</v>
    <v>UGI</v>
    <v>UGI CORPORATION (XNYS:UGI)</v>
    <v>1540193</v>
    <v>1716696</v>
    <v>1991</v>
  </rv>
  <rv s="2">
    <v>10558</v>
  </rv>
  <rv s="3">
    <v>https://www.bing.com/financeapi/forcetrigger?t=a24sdm&amp;q=XNAS%3aUBSI&amp;form=skydnc</v>
    <v>Learn more on Bing</v>
  </rv>
  <rv s="5">
    <v>en-US</v>
    <v>a24sdm</v>
    <v>268435456</v>
    <v>1</v>
    <v>Powered by Refinitiv</v>
    <v>7</v>
    <v>UNITED BANKSHARES, INC. (XNAS:UBSI)</v>
    <v>6</v>
    <v>57</v>
    <v>Finance</v>
    <v>4</v>
    <v>44.43</v>
    <v>30.504999999999999</v>
    <v>0.78649999999999998</v>
    <v>-0.27</v>
    <v>-1.7735000000000001E-2</v>
    <v>-7.6639999999999998E-3</v>
    <v>-0.62</v>
    <v>USD</v>
    <v>United Bankshares, Inc. is a financial holding company of United Bank (the Bank). The Company operates through the community banking segment. The Bank offers a full range of products and services through various delivery channels. It includes among the banking products and services offered are the acceptance of deposits in checking, savings, time and money market accounts; the making and servicing of personal, credit card, commercial, and floor plan loans, and the making of construction and real estate loans as well as the origination and sale of residential mortgages in the secondary market. It also offers trust and brokerage services, safe deposit boxes, and wire transfers. The Bank operates a network of over 240 locations across Georgia, South Carolina, North Carolina, Virginia, Maryland, Washington, D.C., West Virginia, Ohio, and Pennsylvania.</v>
    <v>2553</v>
    <v>Nasdaq Stock Market</v>
    <v>XNAS</v>
    <v>XNAS</v>
    <v>300 United Center,, 500 Virginia Street E, CHARLESTON, WV, 25301 US</v>
    <v>35.619999999999997</v>
    <v>Banking Services</v>
    <v>Stock</v>
    <v>45824.836458471873</v>
    <v>10560</v>
    <v>34.880000000000003</v>
    <v>4966403616</v>
    <v>UNITED BANKSHARES, INC.</v>
    <v>UNITED BANKSHARES, INC.</v>
    <v>35.619999999999997</v>
    <v>12.929500000000001</v>
    <v>35.229999999999997</v>
    <v>34.96</v>
    <v>34.340000000000003</v>
    <v>142059600</v>
    <v>UBSI</v>
    <v>UNITED BANKSHARES, INC. (XNAS:UBSI)</v>
    <v>792632</v>
    <v>534607</v>
    <v>1982</v>
  </rv>
  <rv s="2">
    <v>10561</v>
  </rv>
  <rv s="3">
    <v>https://www.bing.com/financeapi/forcetrigger?t=a25opr&amp;q=XNAS%3aWABC&amp;form=skydnc</v>
    <v>Learn more on Bing</v>
  </rv>
  <rv s="5">
    <v>en-US</v>
    <v>a25opr</v>
    <v>268435456</v>
    <v>1</v>
    <v>Powered by Refinitiv</v>
    <v>7</v>
    <v>WESTAMERICA BANCORPORATION (XNAS:WABC)</v>
    <v>6</v>
    <v>57</v>
    <v>Finance</v>
    <v>4</v>
    <v>59.97</v>
    <v>42</v>
    <v>0.63829999999999998</v>
    <v>-0.48</v>
    <v>0</v>
    <v>-1.0217E-2</v>
    <v>0</v>
    <v>USD</v>
    <v>Westamerica Bancorporation is a bank holding company. The Company provides a full range of banking services to individual and commercial customers in Northern and Central California through its subsidiary bank, Westamerica Bank (the Bank). The Bank is a California-chartered commercial bank whose deposits are insured by the Federal Deposit Insurance Corporation (the FDIC) up to applicable limits. The principal communities served are in Northern and Central California, from Mendocino, Lake and Nevada Counties in the north to Kern County in the south. In addition, the Bank owns Community Banker Services Corporation, a company engaged in providing the Company and its subsidiaries with data processing services and other support functions. It provides a range of loans, including commercial loans, commercial real estate loans, residential real estate loans, and others. It owns a no. of banking office locations and one centralized administrative service center facility.</v>
    <v>616</v>
    <v>Nasdaq Stock Market</v>
    <v>XNAS</v>
    <v>XNAS</v>
    <v>1108 Fifth Ave, SAN RAFAEL, CA, 94901 US</v>
    <v>48.08</v>
    <v>Banking Services</v>
    <v>Stock</v>
    <v>45824.836322742965</v>
    <v>10563</v>
    <v>46.307499999999997</v>
    <v>1217401620</v>
    <v>WESTAMERICA BANCORPORATION</v>
    <v>WESTAMERICA BANCORPORATION</v>
    <v>47.46</v>
    <v>9.3093000000000004</v>
    <v>46.98</v>
    <v>46.5</v>
    <v>46.5</v>
    <v>26180680</v>
    <v>WABC</v>
    <v>WESTAMERICA BANCORPORATION (XNAS:WABC)</v>
    <v>114632</v>
    <v>164471</v>
    <v>1972</v>
  </rv>
  <rv s="2">
    <v>10564</v>
  </rv>
  <rv s="37">
    <v>en-US</v>
    <v>avykh7</v>
    <v>268435456</v>
    <v>1</v>
    <v>Powered by Refinitiv</v>
    <v>88</v>
    <v>USD/AUD</v>
    <v>24</v>
    <v>89</v>
    <v>Finance</v>
    <v>90</v>
    <v>1.6906000000000001</v>
    <v>1.4400999999999999</v>
    <v>1.1999999999999999E-3</v>
    <v>7.8310000000000001E-4</v>
    <v>AUD</v>
    <v>USD</v>
    <v>1.5344</v>
    <v>Currency Pair</v>
    <v>45824.943240740744</v>
    <v>1.5319</v>
    <v>US Dollar/Australian Dollar FX Cross Rate</v>
    <v>1.5323</v>
    <v>1.5323</v>
    <v>1.5335000000000001</v>
    <v>USDAUD</v>
    <v>USD/AUD</v>
  </rv>
  <rv s="2">
    <v>10566</v>
  </rv>
  <rv s="37">
    <v>en-US</v>
    <v>avyu4c</v>
    <v>268435456</v>
    <v>1</v>
    <v>Powered by Refinitiv</v>
    <v>88</v>
    <v>USD/GBP</v>
    <v>24</v>
    <v>91</v>
    <v>Finance</v>
    <v>90</v>
    <v>0.82650000000000001</v>
    <v>0.73329999999999995</v>
    <v>3.2600000000000001E-4</v>
    <v>4.4269999999999997E-4</v>
    <v>GBP</v>
    <v>USD</v>
    <v>0.7369</v>
    <v>Currency Pair</v>
    <v>45824.943310185183</v>
    <v>0.73619999999999997</v>
    <v>US Dollar/UK Pound Sterling FX Cross Rate</v>
    <v>0.73619999999999997</v>
    <v>0.73640000000000005</v>
    <v>0.73670000000000002</v>
    <v>USDGBP</v>
    <v>USD/GBP</v>
  </rv>
  <rv s="2">
    <v>10568</v>
  </rv>
  <rv s="37">
    <v>en-US</v>
    <v>avylur</v>
    <v>268435456</v>
    <v>1</v>
    <v>Powered by Refinitiv</v>
    <v>88</v>
    <v>USD/CAD</v>
    <v>24</v>
    <v>92</v>
    <v>Finance</v>
    <v>90</v>
    <v>1.4793000000000001</v>
    <v>1.3418000000000001</v>
    <v>2.0000000000000001E-4</v>
    <v>1.474E-4</v>
    <v>CAD</v>
    <v>USD</v>
    <v>1.3574999999999999</v>
    <v>Currency Pair</v>
    <v>45824.943124999998</v>
    <v>1.3569</v>
    <v>US Dollar/Canadian Dollar FX Spot Rate</v>
    <v>1.3567</v>
    <v>1.357</v>
    <v>1.3572</v>
    <v>USDCAD</v>
    <v>USD/CAD</v>
  </rv>
  <rv s="2">
    <v>10570</v>
  </rv>
  <rv s="38">
    <v>en-US</v>
    <v>avym77</v>
    <v>268435456</v>
    <v>1</v>
    <v>Powered by Refinitiv</v>
    <v>93</v>
    <v>USD/CNY</v>
    <v>24</v>
    <v>94</v>
    <v>Finance</v>
    <v>90</v>
    <v>7.3509000000000002</v>
    <v>7.0106000000000002</v>
    <v>0</v>
    <v>0</v>
    <v>CNY</v>
    <v>USD</v>
    <v>Currency Pair</v>
    <v>45824.6403587963</v>
    <v>US Dollar/Chinese Renminbi FX Spot Rate</v>
    <v>7.1790000000000003</v>
    <v>7.1790000000000003</v>
    <v>USDCNY</v>
    <v>USD/CNY</v>
  </rv>
  <rv s="2">
    <v>10572</v>
  </rv>
  <rv s="37">
    <v>en-US</v>
    <v>avyn9c</v>
    <v>268435456</v>
    <v>1</v>
    <v>Powered by Refinitiv</v>
    <v>88</v>
    <v>USD/EUR</v>
    <v>24</v>
    <v>95</v>
    <v>Finance</v>
    <v>90</v>
    <v>0.98240000000000005</v>
    <v>0.85960000000000003</v>
    <v>2.9999999999999997E-4</v>
    <v>3.4689999999999998E-4</v>
    <v>EUR</v>
    <v>USD</v>
    <v>0.86539999999999995</v>
    <v>Currency Pair</v>
    <v>45824.94326388889</v>
    <v>0.86450000000000005</v>
    <v>US Dollar/Euro FX Cross Rate</v>
    <v>0.86450000000000005</v>
    <v>0.86480000000000001</v>
    <v>0.86509999999999998</v>
    <v>USDEUR</v>
    <v>USD/EUR</v>
  </rv>
  <rv s="2">
    <v>10574</v>
  </rv>
  <rv s="37">
    <v>en-US</v>
    <v>avyomw</v>
    <v>268435456</v>
    <v>1</v>
    <v>Powered by Refinitiv</v>
    <v>88</v>
    <v>USD/JPY</v>
    <v>24</v>
    <v>96</v>
    <v>Finance</v>
    <v>90</v>
    <v>161.99</v>
    <v>139.56</v>
    <v>-0.08</v>
    <v>-5.5279999999999999E-4</v>
    <v>JPY</v>
    <v>USD</v>
    <v>144.81</v>
    <v>Currency Pair</v>
    <v>45824.943310185183</v>
    <v>144.63999999999999</v>
    <v>US Dollar/Japanese Yen FX Spot Rate</v>
    <v>144.72</v>
    <v>144.72</v>
    <v>144.63999999999999</v>
    <v>USDJPY</v>
    <v>USD/JPY</v>
  </rv>
  <rv s="2">
    <v>10576</v>
  </rv>
  <rv s="37">
    <v>en-US</v>
    <v>avyt7w</v>
    <v>268435456</v>
    <v>1</v>
    <v>Powered by Refinitiv</v>
    <v>88</v>
    <v>USD/CHF</v>
    <v>24</v>
    <v>97</v>
    <v>Finance</v>
    <v>90</v>
    <v>0.92</v>
    <v>0.80320000000000003</v>
    <v>-2.9999999999999997E-4</v>
    <v>-3.6859999999999996E-4</v>
    <v>CHF</v>
    <v>USD</v>
    <v>0.81430000000000002</v>
    <v>Currency Pair</v>
    <v>45824.943240740744</v>
    <v>0.81340000000000001</v>
    <v>US Dollar/Swiss Franc FX Spot Rate</v>
    <v>0.81389999999999996</v>
    <v>0.81389999999999996</v>
    <v>0.81359999999999999</v>
    <v>USDCHF</v>
    <v>USD/CHF</v>
  </rv>
  <rv s="2">
    <v>10578</v>
  </rv>
  <rv s="38">
    <v>en-US</v>
    <v>avyk2w</v>
    <v>268435456</v>
    <v>1</v>
    <v>Powered by Refinitiv</v>
    <v>93</v>
    <v>USD/AFN</v>
    <v>24</v>
    <v>98</v>
    <v>Finance</v>
    <v>90</v>
    <v>78.56</v>
    <v>65.62</v>
    <v>0</v>
    <v>0</v>
    <v>AFN</v>
    <v>USD</v>
    <v>Currency Pair</v>
    <v>45824.862349537034</v>
    <v>US Dollar/Afghanistan Afghani FX Spot Rate</v>
    <v>70.290000000000006</v>
    <v>70.290000000000006</v>
    <v>USDAFN</v>
    <v>USD/AFN</v>
  </rv>
  <rv s="2">
    <v>10580</v>
  </rv>
  <rv s="37">
    <v>en-US</v>
    <v>avyk5r</v>
    <v>268435456</v>
    <v>1</v>
    <v>Powered by Refinitiv</v>
    <v>88</v>
    <v>USD/ALL</v>
    <v>24</v>
    <v>99</v>
    <v>Finance</v>
    <v>90</v>
    <v>97.03</v>
    <v>83.83</v>
    <v>0.03</v>
    <v>3.5499999999999996E-4</v>
    <v>ALL</v>
    <v>USD</v>
    <v>84.55</v>
    <v>Currency Pair</v>
    <v>45824.941342592596</v>
    <v>85.07</v>
    <v>US Dollar/Albanian Lek FX Spot Rate</v>
    <v>84.49</v>
    <v>84.5</v>
    <v>84.53</v>
    <v>USDALL</v>
    <v>USD/ALL</v>
  </rv>
  <rv s="2">
    <v>10582</v>
  </rv>
  <rv s="37">
    <v>en-US</v>
    <v>avyk8m</v>
    <v>268435456</v>
    <v>1</v>
    <v>Powered by Refinitiv</v>
    <v>88</v>
    <v>USD/DZD</v>
    <v>24</v>
    <v>100</v>
    <v>Finance</v>
    <v>90</v>
    <v>136.0926</v>
    <v>129.14599999999999</v>
    <v>-0.20580000000000001</v>
    <v>-1.586E-3</v>
    <v>DZD</v>
    <v>USD</v>
    <v>129.73150000000001</v>
    <v>Currency Pair</v>
    <v>45824.94321759259</v>
    <v>130.05950000000001</v>
    <v>US Dollar/Algerian Dinar FX Spot Rate</v>
    <v>129.61019999999999</v>
    <v>129.7312</v>
    <v>129.52539999999999</v>
    <v>USDDZD</v>
    <v>USD/DZD</v>
  </rv>
  <rv s="2">
    <v>10584</v>
  </rv>
  <rv s="38">
    <v>en-US</v>
    <v>brfkr7</v>
    <v>268435456</v>
    <v>1</v>
    <v>Powered by Refinitiv</v>
    <v>93</v>
    <v>USD/AOA</v>
    <v>24</v>
    <v>101</v>
    <v>Finance</v>
    <v>90</v>
    <v>955.91899999999998</v>
    <v>851.63099999999997</v>
    <v>0</v>
    <v>0</v>
    <v>AOA</v>
    <v>USD</v>
    <v>Currency Pair</v>
    <v>45824.862372685187</v>
    <v>US Dollar/Angolan Kwanza FX Spot Rate</v>
    <v>911.95500000000004</v>
    <v>911.95500000000004</v>
    <v>USDAOA</v>
    <v>USD/AOA</v>
  </rv>
  <rv s="2">
    <v>10586</v>
  </rv>
  <rv s="38">
    <v>en-US</v>
    <v>avykbh</v>
    <v>268435456</v>
    <v>1</v>
    <v>Powered by Refinitiv</v>
    <v>93</v>
    <v>USD/ARS</v>
    <v>24</v>
    <v>102</v>
    <v>Finance</v>
    <v>90</v>
    <v>1205</v>
    <v>901</v>
    <v>0</v>
    <v>0</v>
    <v>ARS</v>
    <v>USD</v>
    <v>Currency Pair</v>
    <v>45821.749502314815</v>
    <v>US Dollar/Argentine Peso FX Spot Rate</v>
    <v>1182</v>
    <v>1182</v>
    <v>USDARS</v>
    <v>USD/ARS</v>
  </rv>
  <rv s="2">
    <v>10588</v>
  </rv>
  <rv s="38">
    <v>en-US</v>
    <v>bqpyur</v>
    <v>268435456</v>
    <v>1</v>
    <v>Powered by Refinitiv</v>
    <v>93</v>
    <v>USD/AMD</v>
    <v>24</v>
    <v>103</v>
    <v>Finance</v>
    <v>90</v>
    <v>402.03</v>
    <v>380</v>
    <v>0</v>
    <v>0</v>
    <v>AMD</v>
    <v>USD</v>
    <v>Currency Pair</v>
    <v>45824.862268518518</v>
    <v>US Dollar/Armenian Dram FX Spot Rate</v>
    <v>382.76</v>
    <v>382.76</v>
    <v>USDAMD</v>
    <v>USD/AMD</v>
  </rv>
  <rv s="2">
    <v>10590</v>
  </rv>
  <rv s="37">
    <v>en-US</v>
    <v>avykec</v>
    <v>268435456</v>
    <v>1</v>
    <v>Powered by Refinitiv</v>
    <v>88</v>
    <v>USD/AWG</v>
    <v>24</v>
    <v>104</v>
    <v>Finance</v>
    <v>90</v>
    <v>1.79</v>
    <v>1.78</v>
    <v>0</v>
    <v>0</v>
    <v>AWG</v>
    <v>USD</v>
    <v>1.78</v>
    <v>Currency Pair</v>
    <v>45824.942384259259</v>
    <v>1.84</v>
    <v>US Dollar/Aruba Florin FX Spot Rate</v>
    <v>1.78</v>
    <v>1.78</v>
    <v>1.78</v>
    <v>USDAWG</v>
    <v>USD/AWG</v>
  </rv>
  <rv s="2">
    <v>10592</v>
  </rv>
  <rv s="37">
    <v>en-US</v>
    <v>avykk2</v>
    <v>268435456</v>
    <v>1</v>
    <v>Powered by Refinitiv</v>
    <v>88</v>
    <v>USD/AZN</v>
    <v>24</v>
    <v>105</v>
    <v>Finance</v>
    <v>90</v>
    <v>1.6978</v>
    <v>1.69</v>
    <v>0</v>
    <v>0</v>
    <v>AZN</v>
    <v>USD</v>
    <v>1.6950000000000001</v>
    <v>Currency Pair</v>
    <v>45824.943090277775</v>
    <v>1.7050000000000001</v>
    <v>US Dollar/Azerbaijan Manat FX Spot Rate</v>
    <v>1.6950000000000001</v>
    <v>1.6950000000000001</v>
    <v>1.6950000000000001</v>
    <v>USDAZN</v>
    <v>USD/AZN</v>
  </rv>
  <rv s="2">
    <v>10594</v>
  </rv>
  <rv s="39">
    <v>en-US</v>
    <v>avykmw</v>
    <v>268435456</v>
    <v>1</v>
    <v>Powered by Refinitiv</v>
    <v>106</v>
    <v>USD/BSD</v>
    <v>24</v>
    <v>107</v>
    <v>Finance</v>
    <v>90</v>
    <v>0</v>
    <v>0</v>
    <v>BSD</v>
    <v>USD</v>
    <v>Currency Pair</v>
    <v>40305.041666666664</v>
    <v>US Dollar/Bahamian Dollar FX Spot Rate</v>
    <v>1</v>
    <v>1</v>
    <v>USDBSD</v>
    <v>USD/BSD</v>
  </rv>
  <rv s="2">
    <v>10596</v>
  </rv>
  <rv s="37">
    <v>en-US</v>
    <v>avykpr</v>
    <v>268435456</v>
    <v>1</v>
    <v>Powered by Refinitiv</v>
    <v>88</v>
    <v>USD/BHD</v>
    <v>24</v>
    <v>108</v>
    <v>Finance</v>
    <v>90</v>
    <v>0.37740000000000001</v>
    <v>0.376</v>
    <v>0</v>
    <v>0</v>
    <v>BHD</v>
    <v>USD</v>
    <v>0.377</v>
    <v>Currency Pair</v>
    <v>45824.943206018521</v>
    <v>0.37709999999999999</v>
    <v>US Dollar/Bahraini Dinar FX Spot Rate</v>
    <v>0.377</v>
    <v>0.377</v>
    <v>0.377</v>
    <v>USDBHD</v>
    <v>USD/BHD</v>
  </rv>
  <rv s="2">
    <v>10598</v>
  </rv>
  <rv s="38">
    <v>en-US</v>
    <v>avyksm</v>
    <v>268435456</v>
    <v>1</v>
    <v>Powered by Refinitiv</v>
    <v>93</v>
    <v>USD/BDT</v>
    <v>24</v>
    <v>109</v>
    <v>Finance</v>
    <v>90</v>
    <v>121.99</v>
    <v>117</v>
    <v>0</v>
    <v>0</v>
    <v>BDT</v>
    <v>USD</v>
    <v>Currency Pair</v>
    <v>45824.234351851854</v>
    <v>US Dollar/Bangladesh Taka FX Spot Rate</v>
    <v>121.8</v>
    <v>121.8</v>
    <v>USDBDT</v>
    <v>USD/BDT</v>
  </rv>
  <rv s="2">
    <v>10600</v>
  </rv>
  <rv s="38">
    <v>en-US</v>
    <v>avykvh</v>
    <v>268435456</v>
    <v>1</v>
    <v>Powered by Refinitiv</v>
    <v>93</v>
    <v>USD/BBD</v>
    <v>24</v>
    <v>110</v>
    <v>Finance</v>
    <v>90</v>
    <v>1.9981</v>
    <v>1.9970000000000001</v>
    <v>0</v>
    <v>0</v>
    <v>BBD</v>
    <v>USD</v>
    <v>Currency Pair</v>
    <v>45824.862233796295</v>
    <v>US Dollar/Barbados Dollar FX Spot Rate</v>
    <v>1.9981</v>
    <v>1.9981</v>
    <v>USDBBD</v>
    <v>USD/BBD</v>
  </rv>
  <rv s="2">
    <v>10602</v>
  </rv>
  <rv s="38">
    <v>en-US</v>
    <v>avyl52</v>
    <v>268435456</v>
    <v>1</v>
    <v>Powered by Refinitiv</v>
    <v>93</v>
    <v>USD/BMD</v>
    <v>24</v>
    <v>110</v>
    <v>Finance</v>
    <v>90</v>
    <v>1</v>
    <v>1</v>
    <v>0</v>
    <v>0</v>
    <v>BMD</v>
    <v>USD</v>
    <v>Currency Pair</v>
    <v>45821.041666666664</v>
    <v>US Dollar/Bermuda Dollar FX Spot Rate</v>
    <v>1</v>
    <v>1</v>
    <v>USDBMD</v>
    <v>USD/BMD</v>
  </rv>
  <rv s="2">
    <v>10604</v>
  </rv>
  <rv s="38">
    <v>en-US</v>
    <v>brjclh</v>
    <v>268435456</v>
    <v>1</v>
    <v>Powered by Refinitiv</v>
    <v>93</v>
    <v>USD/BTN</v>
    <v>24</v>
    <v>110</v>
    <v>Finance</v>
    <v>90</v>
    <v>87.688999999999993</v>
    <v>83.368300000000005</v>
    <v>0</v>
    <v>0</v>
    <v>BTN</v>
    <v>USD</v>
    <v>Currency Pair</v>
    <v>45824.479166666664</v>
    <v>US Dollar/Bhutan Ngultrum FX Spot Rate</v>
    <v>86.022000000000006</v>
    <v>86.022000000000006</v>
    <v>USDBTN</v>
    <v>USD/BTN</v>
  </rv>
  <rv s="2">
    <v>10606</v>
  </rv>
  <rv s="38">
    <v>en-US</v>
    <v>avyl7w</v>
    <v>268435456</v>
    <v>1</v>
    <v>Powered by Refinitiv</v>
    <v>93</v>
    <v>USD/BOB</v>
    <v>24</v>
    <v>111</v>
    <v>Finance</v>
    <v>90</v>
    <v>6.87</v>
    <v>6.84</v>
    <v>0</v>
    <v>0</v>
    <v>BOB</v>
    <v>USD</v>
    <v>Currency Pair</v>
    <v>45824.862326388888</v>
    <v>US Dollar/Bolivian Boliviano FX Spot Rate</v>
    <v>6.86</v>
    <v>6.86</v>
    <v>USDBOB</v>
    <v>USD/BOB</v>
  </rv>
  <rv s="2">
    <v>10608</v>
  </rv>
  <rv s="37">
    <v>en-US</v>
    <v>avylar</v>
    <v>268435456</v>
    <v>1</v>
    <v>Powered by Refinitiv</v>
    <v>88</v>
    <v>USD/BAM</v>
    <v>24</v>
    <v>112</v>
    <v>Finance</v>
    <v>90</v>
    <v>1.9208000000000001</v>
    <v>1.6818</v>
    <v>6.9999999999999999E-4</v>
    <v>4.1390000000000003E-4</v>
    <v>BAM</v>
    <v>USD</v>
    <v>1.6922999999999999</v>
    <v>Currency Pair</v>
    <v>45824.943090277775</v>
    <v>1.6996</v>
    <v>US Dollar/Bosnian Mark FX Spot Rate</v>
    <v>1.6914</v>
    <v>1.6914</v>
    <v>1.6920999999999999</v>
    <v>USDBAM</v>
    <v>USD/BAM</v>
  </rv>
  <rv s="2">
    <v>10610</v>
  </rv>
  <rv s="37">
    <v>en-US</v>
    <v>avylgh</v>
    <v>268435456</v>
    <v>1</v>
    <v>Powered by Refinitiv</v>
    <v>88</v>
    <v>USD/BRL</v>
    <v>24</v>
    <v>113</v>
    <v>Finance</v>
    <v>90</v>
    <v>6.3139000000000003</v>
    <v>5.3349000000000002</v>
    <v>4.0000000000000002E-4</v>
    <v>7.2840000000000001E-5</v>
    <v>BRL</v>
    <v>USD</v>
    <v>5.4916</v>
    <v>Currency Pair</v>
    <v>45824.943287037036</v>
    <v>5.4866000000000001</v>
    <v>US Dollar/Brazilian Real FX Spot Rate</v>
    <v>5.4916</v>
    <v>5.4912000000000001</v>
    <v>5.4916</v>
    <v>USDBRL</v>
    <v>USD/BRL</v>
  </rv>
  <rv s="2">
    <v>10612</v>
  </rv>
  <rv s="38">
    <v>en-US</v>
    <v>avyldm</v>
    <v>268435456</v>
    <v>1</v>
    <v>Powered by Refinitiv</v>
    <v>93</v>
    <v>USD/BWP</v>
    <v>24</v>
    <v>114</v>
    <v>Finance</v>
    <v>90</v>
    <v>14.1844</v>
    <v>12.9032</v>
    <v>0</v>
    <v>0</v>
    <v>BWP</v>
    <v>USD</v>
    <v>Currency Pair</v>
    <v>45824.777037037034</v>
    <v>US Dollar/Botswana Pula FX Cross Rate</v>
    <v>13.280200000000001</v>
    <v>13.280200000000001</v>
    <v>USDBWP</v>
    <v>USD/BWP</v>
  </rv>
  <rv s="2">
    <v>10614</v>
  </rv>
  <rv s="37">
    <v>en-US</v>
    <v>avyljc</v>
    <v>268435456</v>
    <v>1</v>
    <v>Powered by Refinitiv</v>
    <v>88</v>
    <v>USD/BND</v>
    <v>24</v>
    <v>115</v>
    <v>Finance</v>
    <v>90</v>
    <v>1.375</v>
    <v>1.2759</v>
    <v>2.9999999999999997E-4</v>
    <v>2.3439999999999998E-4</v>
    <v>BND</v>
    <v>USD</v>
    <v>1.2807999999999999</v>
    <v>Currency Pair</v>
    <v>45824.941145833334</v>
    <v>1.2806999999999999</v>
    <v>US Dollar/Brunei Dollar FX Spot Rate</v>
    <v>1.2798</v>
    <v>1.2798</v>
    <v>1.2801</v>
    <v>USDBND</v>
    <v>USD/BND</v>
  </rv>
  <rv s="2">
    <v>10616</v>
  </rv>
  <rv s="38">
    <v>en-US</v>
    <v>avylm7</v>
    <v>268435456</v>
    <v>1</v>
    <v>Powered by Refinitiv</v>
    <v>93</v>
    <v>USD/BGN</v>
    <v>24</v>
    <v>116</v>
    <v>Finance</v>
    <v>90</v>
    <v>1.921</v>
    <v>1.6815</v>
    <v>0</v>
    <v>0</v>
    <v>BGN</v>
    <v>USD</v>
    <v>Currency Pair</v>
    <v>45824.598912037036</v>
    <v>US Dollar/Bulgarian Lev FX Spot Rate</v>
    <v>1.6843999999999999</v>
    <v>1.6843999999999999</v>
    <v>USDBGN</v>
    <v>USD/BGN</v>
  </rv>
  <rv s="2">
    <v>10618</v>
  </rv>
  <rv s="38">
    <v>en-US</v>
    <v>avyqoc</v>
    <v>268435456</v>
    <v>1</v>
    <v>Powered by Refinitiv</v>
    <v>93</v>
    <v>USD/MMK</v>
    <v>24</v>
    <v>117</v>
    <v>Finance</v>
    <v>90</v>
    <v>2093.6999999999998</v>
    <v>2093.6999999999998</v>
    <v>0</v>
    <v>0</v>
    <v>MMK</v>
    <v>USD</v>
    <v>Currency Pair</v>
    <v>45824.542754629627</v>
    <v>US Dollar/Myanmar Kyat FX Spot Rate</v>
    <v>2093.6999999999998</v>
    <v>2093.6999999999998</v>
    <v>USDMMK</v>
    <v>USD/MMK</v>
  </rv>
  <rv s="2">
    <v>10620</v>
  </rv>
  <rv s="37">
    <v>en-US</v>
    <v>avylp2</v>
    <v>268435456</v>
    <v>1</v>
    <v>Powered by Refinitiv</v>
    <v>88</v>
    <v>USD/BIF</v>
    <v>24</v>
    <v>104</v>
    <v>Finance</v>
    <v>90</v>
    <v>2940.15</v>
    <v>2840</v>
    <v>0</v>
    <v>0</v>
    <v>BIF</v>
    <v>USD</v>
    <v>2940.15</v>
    <v>Currency Pair</v>
    <v>45824.943101851852</v>
    <v>3015</v>
    <v>US Dollar/Burundi Franc FX Spot Rate</v>
    <v>2940.15</v>
    <v>2940.15</v>
    <v>2940.15</v>
    <v>USDBIF</v>
    <v>USD/BIF</v>
  </rv>
  <rv s="2">
    <v>10622</v>
  </rv>
  <rv s="38">
    <v>en-US</v>
    <v>avylrw</v>
    <v>268435456</v>
    <v>1</v>
    <v>Powered by Refinitiv</v>
    <v>93</v>
    <v>USD/KHR</v>
    <v>24</v>
    <v>118</v>
    <v>Finance</v>
    <v>90</v>
    <v>4120</v>
    <v>3961.12</v>
    <v>0</v>
    <v>0</v>
    <v>KHR</v>
    <v>USD</v>
    <v>Currency Pair</v>
    <v>45824.862326388888</v>
    <v>US Dollar/Cambodia Riel FX Spot Rate</v>
    <v>3995</v>
    <v>3995</v>
    <v>USDKHR</v>
    <v>USD/KHR</v>
  </rv>
  <rv s="2">
    <v>10624</v>
  </rv>
  <rv s="37">
    <v>en-US</v>
    <v>avylxm</v>
    <v>268435456</v>
    <v>1</v>
    <v>Powered by Refinitiv</v>
    <v>88</v>
    <v>USD/CVE</v>
    <v>24</v>
    <v>104</v>
    <v>Finance</v>
    <v>90</v>
    <v>108.29</v>
    <v>94.82</v>
    <v>0.04</v>
    <v>4.1950000000000001E-4</v>
    <v>CVE</v>
    <v>USD</v>
    <v>95.41</v>
    <v>Currency Pair</v>
    <v>45824.943124999998</v>
    <v>96.2</v>
    <v>US Dollar/Cape Verde Escudo FX Spot Rate</v>
    <v>95.36</v>
    <v>95.36</v>
    <v>95.4</v>
    <v>USDCVE</v>
    <v>USD/CVE</v>
  </rv>
  <rv s="2">
    <v>10626</v>
  </rv>
  <rv s="37">
    <v>en-US</v>
    <v>avym1h</v>
    <v>268435456</v>
    <v>1</v>
    <v>Powered by Refinitiv</v>
    <v>88</v>
    <v>USD/KYD</v>
    <v>24</v>
    <v>104</v>
    <v>Finance</v>
    <v>90</v>
    <v>0.83</v>
    <v>0.82</v>
    <v>0</v>
    <v>0</v>
    <v>KYD</v>
    <v>USD</v>
    <v>0.82750000000000001</v>
    <v>Currency Pair</v>
    <v>45824.941203703704</v>
    <v>0.83499999999999996</v>
    <v>US Dollar/Cayman Islands Dollar FX Spot Rate</v>
    <v>0.82750000000000001</v>
    <v>0.82750000000000001</v>
    <v>0.82750000000000001</v>
    <v>USDKYD</v>
    <v>USD/KYD</v>
  </rv>
  <rv s="2">
    <v>10628</v>
  </rv>
  <rv s="37">
    <v>en-US</v>
    <v>b1ebk2</v>
    <v>268435456</v>
    <v>1</v>
    <v>Powered by Refinitiv</v>
    <v>88</v>
    <v>USD/XAF</v>
    <v>24</v>
    <v>119</v>
    <v>Finance</v>
    <v>90</v>
    <v>644.41999999999996</v>
    <v>563.91999999999996</v>
    <v>0.34</v>
    <v>5.9940000000000004E-4</v>
    <v>XAF</v>
    <v>USD</v>
    <v>567.63</v>
    <v>Currency Pair</v>
    <v>45824.941030092596</v>
    <v>595.76</v>
    <v>US Dollar/CFA Franc BEAC FX Spot Rate</v>
    <v>567.29</v>
    <v>567.24</v>
    <v>567.58000000000004</v>
    <v>USDXAF</v>
    <v>USD/XAF</v>
  </rv>
  <rv s="2">
    <v>10630</v>
  </rv>
  <rv s="38">
    <v>en-US</v>
    <v>bntz6h</v>
    <v>268435456</v>
    <v>1</v>
    <v>Powered by Refinitiv</v>
    <v>93</v>
    <v>USD/XOF</v>
    <v>24</v>
    <v>120</v>
    <v>Finance</v>
    <v>90</v>
    <v>639</v>
    <v>564.25</v>
    <v>0</v>
    <v>0</v>
    <v>XOF</v>
    <v>USD</v>
    <v>Currency Pair</v>
    <v>45824.862349537034</v>
    <v>US Dollar/CFA Franc BCEAO FX Spot Rate</v>
    <v>564.20000000000005</v>
    <v>564.20000000000005</v>
    <v>USDXOF</v>
    <v>USD/XOF</v>
  </rv>
  <rv s="2">
    <v>10632</v>
  </rv>
  <rv s="37">
    <v>en-US</v>
    <v>avym4c</v>
    <v>268435456</v>
    <v>1</v>
    <v>Powered by Refinitiv</v>
    <v>88</v>
    <v>USD/CLP</v>
    <v>24</v>
    <v>121</v>
    <v>Finance</v>
    <v>90</v>
    <v>1019.13</v>
    <v>890.25</v>
    <v>-0.25</v>
    <v>-2.6739999999999999E-4</v>
    <v>CLP</v>
    <v>USD</v>
    <v>936.16</v>
    <v>Currency Pair</v>
    <v>45824.915000000001</v>
    <v>936.75</v>
    <v>US Dollar/Chilean Peso FX Spot Rate</v>
    <v>934.75</v>
    <v>935</v>
    <v>934.75</v>
    <v>USDCLP</v>
    <v>USD/CLP</v>
  </rv>
  <rv s="2">
    <v>10634</v>
  </rv>
  <rv s="37">
    <v>en-US</v>
    <v>avyma2</v>
    <v>268435456</v>
    <v>1</v>
    <v>Powered by Refinitiv</v>
    <v>88</v>
    <v>USD/COP</v>
    <v>24</v>
    <v>122</v>
    <v>Finance</v>
    <v>90</v>
    <v>4537</v>
    <v>3914.88</v>
    <v>-7</v>
    <v>-1.707E-3</v>
    <v>COP</v>
    <v>USD</v>
    <v>4103.96</v>
    <v>Currency Pair</v>
    <v>45824.894293981481</v>
    <v>4098.5</v>
    <v>US Dollar/Colombian Peso FX Spot Rate</v>
    <v>4103.96</v>
    <v>4100.5</v>
    <v>4093.5</v>
    <v>USDCOP</v>
    <v>USD/COP</v>
  </rv>
  <rv s="2">
    <v>10636</v>
  </rv>
  <rv s="38">
    <v>en-US</v>
    <v>avymcw</v>
    <v>268435456</v>
    <v>1</v>
    <v>Powered by Refinitiv</v>
    <v>93</v>
    <v>USD/KMF</v>
    <v>24</v>
    <v>110</v>
    <v>Finance</v>
    <v>90</v>
    <v>482.16</v>
    <v>423.62</v>
    <v>0</v>
    <v>0</v>
    <v>KMF</v>
    <v>USD</v>
    <v>Currency Pair</v>
    <v>45824.862407407411</v>
    <v>US Dollar/Comoro Franc FX Spot Rate</v>
    <v>423.66</v>
    <v>423.66</v>
    <v>USDKMF</v>
    <v>USD/KMF</v>
  </rv>
  <rv s="2">
    <v>10638</v>
  </rv>
  <rv s="37">
    <v>en-US</v>
    <v>avymfr</v>
    <v>268435456</v>
    <v>1</v>
    <v>Powered by Refinitiv</v>
    <v>88</v>
    <v>USD/CDF</v>
    <v>24</v>
    <v>123</v>
    <v>Finance</v>
    <v>90</v>
    <v>2885</v>
    <v>2787.2</v>
    <v>0</v>
    <v>0</v>
    <v>CDF</v>
    <v>USD</v>
    <v>2865</v>
    <v>Currency Pair</v>
    <v>45824.943113425928</v>
    <v>2950</v>
    <v>US Dollar/Congo Franc FX Spot Rate</v>
    <v>2865</v>
    <v>2865</v>
    <v>2865</v>
    <v>USDCDF</v>
    <v>USD/CDF</v>
  </rv>
  <rv s="2">
    <v>10640</v>
  </rv>
  <rv s="37">
    <v>en-US</v>
    <v>avymim</v>
    <v>268435456</v>
    <v>1</v>
    <v>Powered by Refinitiv</v>
    <v>88</v>
    <v>USD/CRC</v>
    <v>24</v>
    <v>124</v>
    <v>Finance</v>
    <v>90</v>
    <v>529.85</v>
    <v>495</v>
    <v>0</v>
    <v>0</v>
    <v>CRC</v>
    <v>USD</v>
    <v>499.95800000000003</v>
    <v>Currency Pair</v>
    <v>45824.943113425928</v>
    <v>507.2</v>
    <v>US Dollar/Costa Rica Colon FX Spot Rate</v>
    <v>499.95800000000003</v>
    <v>499.95800000000003</v>
    <v>499.95800000000003</v>
    <v>USDCRC</v>
    <v>USD/CRC</v>
  </rv>
  <rv s="2">
    <v>10642</v>
  </rv>
  <rv s="38">
    <v>en-US</v>
    <v>avymlh</v>
    <v>268435456</v>
    <v>1</v>
    <v>Powered by Refinitiv</v>
    <v>93</v>
    <v>USD/HRK</v>
    <v>24</v>
    <v>110</v>
    <v>Finance</v>
    <v>90</v>
    <v>7.8956999999999997</v>
    <v>6.5462999999999996</v>
    <v>0</v>
    <v>0</v>
    <v>HRK</v>
    <v>USD</v>
    <v>Currency Pair</v>
    <v>44925.916504629633</v>
    <v>US Dollar/Croatian Kuna FX Spot Rate</v>
    <v>7.0385</v>
    <v>7.0385</v>
    <v>USDHRK</v>
    <v>USD/HRK</v>
  </rv>
  <rv s="2">
    <v>10644</v>
  </rv>
  <rv s="37">
    <v>en-US</v>
    <v>avymoc</v>
    <v>268435456</v>
    <v>1</v>
    <v>Powered by Refinitiv</v>
    <v>88</v>
    <v>USD/CZK</v>
    <v>24</v>
    <v>125</v>
    <v>Finance</v>
    <v>90</v>
    <v>24.757999999999999</v>
    <v>21.303999999999998</v>
    <v>1.7000000000000001E-2</v>
    <v>7.9350000000000004E-4</v>
    <v>CZK</v>
    <v>USD</v>
    <v>21.449000000000002</v>
    <v>Currency Pair</v>
    <v>45824.941620370373</v>
    <v>21.456</v>
    <v>US Dollar/Czech Koruna FX Spot Rate</v>
    <v>21.425000000000001</v>
    <v>21.425000000000001</v>
    <v>21.442</v>
    <v>USDCZK</v>
    <v>USD/CZK</v>
  </rv>
  <rv s="2">
    <v>10646</v>
  </rv>
  <rv s="37">
    <v>en-US</v>
    <v>avymr7</v>
    <v>268435456</v>
    <v>1</v>
    <v>Powered by Refinitiv</v>
    <v>88</v>
    <v>USD/DKK</v>
    <v>24</v>
    <v>126</v>
    <v>Finance</v>
    <v>90</v>
    <v>7.3297999999999996</v>
    <v>6.4120999999999997</v>
    <v>3.0999999999999999E-3</v>
    <v>4.8059999999999997E-4</v>
    <v>DKK</v>
    <v>USD</v>
    <v>6.4542999999999999</v>
    <v>Currency Pair</v>
    <v>45824.940821759257</v>
    <v>6.4485000000000001</v>
    <v>US Dollar/Danish Krone FX Spot Rate</v>
    <v>6.4509999999999996</v>
    <v>6.4508000000000001</v>
    <v>6.4539</v>
    <v>USDDKK</v>
    <v>USD/DKK</v>
  </rv>
  <rv s="2">
    <v>10648</v>
  </rv>
  <rv s="37">
    <v>en-US</v>
    <v>avymu2</v>
    <v>268435456</v>
    <v>1</v>
    <v>Powered by Refinitiv</v>
    <v>88</v>
    <v>USD/DJF</v>
    <v>24</v>
    <v>104</v>
    <v>Finance</v>
    <v>90</v>
    <v>178.2</v>
    <v>176.53</v>
    <v>0</v>
    <v>0</v>
    <v>DJF</v>
    <v>USD</v>
    <v>177.6</v>
    <v>Currency Pair</v>
    <v>45824.943113425928</v>
    <v>178.55</v>
    <v>US Dollar/Djibouti Franc FX Spot Rate</v>
    <v>177.6</v>
    <v>177.6</v>
    <v>177.6</v>
    <v>USDDJF</v>
    <v>USD/DJF</v>
  </rv>
  <rv s="2">
    <v>10650</v>
  </rv>
  <rv s="38">
    <v>en-US</v>
    <v>avymww</v>
    <v>268435456</v>
    <v>1</v>
    <v>Powered by Refinitiv</v>
    <v>93</v>
    <v>USD/DOP</v>
    <v>24</v>
    <v>127</v>
    <v>Finance</v>
    <v>90</v>
    <v>63.09</v>
    <v>58.4</v>
    <v>0</v>
    <v>0</v>
    <v>DOP</v>
    <v>USD</v>
    <v>Currency Pair</v>
    <v>45824.862395833334</v>
    <v>US Dollar/Dominican Peso FX Spot Rate</v>
    <v>58.93</v>
    <v>58.93</v>
    <v>USDDOP</v>
    <v>USD/DOP</v>
  </rv>
  <rv s="2">
    <v>10652</v>
  </rv>
  <rv s="37">
    <v>en-US</v>
    <v>b1ebec</v>
    <v>268435456</v>
    <v>1</v>
    <v>Powered by Refinitiv</v>
    <v>88</v>
    <v>USD/XCD</v>
    <v>24</v>
    <v>128</v>
    <v>Finance</v>
    <v>90</v>
    <v>2.7</v>
    <v>2.66</v>
    <v>0</v>
    <v>0</v>
    <v>XCD</v>
    <v>USD</v>
    <v>2.69</v>
    <v>Currency Pair</v>
    <v>45824.94295138889</v>
    <v>2.72</v>
    <v>US Dollar/East Caribbean Dollar FX Spot Rate</v>
    <v>2.69</v>
    <v>2.69</v>
    <v>2.69</v>
    <v>USDXCD</v>
    <v>USD/XCD</v>
  </rv>
  <rv s="2">
    <v>10654</v>
  </rv>
  <rv s="38">
    <v>en-US</v>
    <v>avymzr</v>
    <v>268435456</v>
    <v>1</v>
    <v>Powered by Refinitiv</v>
    <v>93</v>
    <v>USD/EGP</v>
    <v>24</v>
    <v>129</v>
    <v>Finance</v>
    <v>90</v>
    <v>51.68</v>
    <v>47.49</v>
    <v>0</v>
    <v>0</v>
    <v>EGP</v>
    <v>USD</v>
    <v>Currency Pair</v>
    <v>45824.594340277778</v>
    <v>US Dollar/Egyptian Pound FX Spot Rate</v>
    <v>50.21</v>
    <v>50.21</v>
    <v>USDEGP</v>
    <v>USD/EGP</v>
  </rv>
  <rv s="2">
    <v>10656</v>
  </rv>
  <rv s="38">
    <v>en-US</v>
    <v>avyn6h</v>
    <v>268435456</v>
    <v>1</v>
    <v>Powered by Refinitiv</v>
    <v>93</v>
    <v>USD/ETB</v>
    <v>24</v>
    <v>130</v>
    <v>Finance</v>
    <v>90</v>
    <v>134.91319999999999</v>
    <v>57.067500000000003</v>
    <v>0</v>
    <v>0</v>
    <v>ETB</v>
    <v>USD</v>
    <v>Currency Pair</v>
    <v>45824.862280092595</v>
    <v>US Dollar/Ethiopian Birr FX Spot Rate</v>
    <v>134.29220000000001</v>
    <v>134.29220000000001</v>
    <v>USDETB</v>
    <v>USD/ETB</v>
  </rv>
  <rv s="2">
    <v>10658</v>
  </rv>
  <rv s="37">
    <v>en-US</v>
    <v>avync7</v>
    <v>268435456</v>
    <v>1</v>
    <v>Powered by Refinitiv</v>
    <v>88</v>
    <v>USD/FJD</v>
    <v>24</v>
    <v>104</v>
    <v>Finance</v>
    <v>90</v>
    <v>2.3763999999999998</v>
    <v>2.1368</v>
    <v>1E-3</v>
    <v>4.5159999999999997E-4</v>
    <v>FJD</v>
    <v>USD</v>
    <v>2.2237</v>
    <v>Currency Pair</v>
    <v>45824.943252314813</v>
    <v>2.2696000000000001</v>
    <v>US Dollar/Fiji Dollar FX Cross Rate</v>
    <v>2.2143000000000002</v>
    <v>2.2143000000000002</v>
    <v>2.2153</v>
    <v>USDFJD</v>
    <v>USD/FJD</v>
  </rv>
  <rv s="2">
    <v>10660</v>
  </rv>
  <rv s="37">
    <v>en-US</v>
    <v>avynf2</v>
    <v>268435456</v>
    <v>1</v>
    <v>Powered by Refinitiv</v>
    <v>88</v>
    <v>USD/GMD</v>
    <v>24</v>
    <v>104</v>
    <v>Finance</v>
    <v>90</v>
    <v>72.5</v>
    <v>67.45</v>
    <v>0</v>
    <v>0</v>
    <v>GMD</v>
    <v>USD</v>
    <v>72.5</v>
    <v>Currency Pair</v>
    <v>45824.942789351851</v>
    <v>73</v>
    <v>US Dollar/Gambian Dalasi FX Spot Rate</v>
    <v>72.5</v>
    <v>72.5</v>
    <v>72.5</v>
    <v>USDGMD</v>
    <v>USD/GMD</v>
  </rv>
  <rv s="2">
    <v>10662</v>
  </rv>
  <rv s="37">
    <v>en-US</v>
    <v>avynhw</v>
    <v>268435456</v>
    <v>1</v>
    <v>Powered by Refinitiv</v>
    <v>88</v>
    <v>USD/GEL</v>
    <v>24</v>
    <v>131</v>
    <v>Finance</v>
    <v>90</v>
    <v>2.86</v>
    <v>2.6549999999999998</v>
    <v>0</v>
    <v>0</v>
    <v>GEL</v>
    <v>USD</v>
    <v>2.698</v>
    <v>Currency Pair</v>
    <v>45824.943148148152</v>
    <v>2.7559999999999998</v>
    <v>US Dollar/Georgian Lari FX Spot Rate</v>
    <v>2.698</v>
    <v>2.698</v>
    <v>2.698</v>
    <v>USDGEL</v>
    <v>USD/GEL</v>
  </rv>
  <rv s="2">
    <v>10664</v>
  </rv>
  <rv s="37">
    <v>en-US</v>
    <v>bntz3m</v>
    <v>268435456</v>
    <v>1</v>
    <v>Powered by Refinitiv</v>
    <v>88</v>
    <v>USD/GHS</v>
    <v>24</v>
    <v>104</v>
    <v>Finance</v>
    <v>90</v>
    <v>16.405000000000001</v>
    <v>10</v>
    <v>-0.05</v>
    <v>-4.8780000000000004E-3</v>
    <v>GHS</v>
    <v>USD</v>
    <v>10.25</v>
    <v>Currency Pair</v>
    <v>45824.941030092596</v>
    <v>10.3</v>
    <v>US Dollar/Ghanaian Cedi FX Spot Rate</v>
    <v>10.199999999999999</v>
    <v>10.25</v>
    <v>10.199999999999999</v>
    <v>USDGHS</v>
    <v>USD/GHS</v>
  </rv>
  <rv s="2">
    <v>10666</v>
  </rv>
  <rv s="37">
    <v>en-US</v>
    <v>avynnm</v>
    <v>268435456</v>
    <v>1</v>
    <v>Powered by Refinitiv</v>
    <v>88</v>
    <v>USD/GTQ</v>
    <v>24</v>
    <v>132</v>
    <v>Finance</v>
    <v>90</v>
    <v>7.77</v>
    <v>7.657</v>
    <v>0</v>
    <v>0</v>
    <v>GTQ</v>
    <v>USD</v>
    <v>7.67</v>
    <v>Currency Pair</v>
    <v>45824.943136574075</v>
    <v>7.69</v>
    <v>US Dollar/Guatemala Quetzal FX Spot Rate</v>
    <v>7.67</v>
    <v>7.67</v>
    <v>7.67</v>
    <v>USDGTQ</v>
    <v>USD/GTQ</v>
  </rv>
  <rv s="2">
    <v>10668</v>
  </rv>
  <rv s="37">
    <v>en-US</v>
    <v>avynqh</v>
    <v>268435456</v>
    <v>1</v>
    <v>Powered by Refinitiv</v>
    <v>88</v>
    <v>USD/GNF</v>
    <v>24</v>
    <v>133</v>
    <v>Finance</v>
    <v>90</v>
    <v>8635</v>
    <v>8429</v>
    <v>0</v>
    <v>0</v>
    <v>GNF</v>
    <v>USD</v>
    <v>8628</v>
    <v>Currency Pair</v>
    <v>45824.940682870372</v>
    <v>8700</v>
    <v>US Dollar/Guinea Franc FX Spot Rate</v>
    <v>8628</v>
    <v>8628</v>
    <v>8628</v>
    <v>USDGNF</v>
    <v>USD/GNF</v>
  </rv>
  <rv s="2">
    <v>10670</v>
  </rv>
  <rv s="38">
    <v>en-US</v>
    <v>brjcim</v>
    <v>268435456</v>
    <v>1</v>
    <v>Powered by Refinitiv</v>
    <v>93</v>
    <v>USD/GYD</v>
    <v>24</v>
    <v>110</v>
    <v>Finance</v>
    <v>90</v>
    <v>209.69</v>
    <v>207.39</v>
    <v>0</v>
    <v>0</v>
    <v>GYD</v>
    <v>USD</v>
    <v>Currency Pair</v>
    <v>45824.790023148147</v>
    <v>US Dollar/Guyana Dollar FX Spot Rate</v>
    <v>207.79</v>
    <v>207.79</v>
    <v>USDGYD</v>
    <v>USD/GYD</v>
  </rv>
  <rv s="2">
    <v>10672</v>
  </rv>
  <rv s="38">
    <v>en-US</v>
    <v>avyntc</v>
    <v>268435456</v>
    <v>1</v>
    <v>Powered by Refinitiv</v>
    <v>93</v>
    <v>USD/HTG</v>
    <v>24</v>
    <v>134</v>
    <v>Finance</v>
    <v>90</v>
    <v>132.4</v>
    <v>130</v>
    <v>0</v>
    <v>0</v>
    <v>HTG</v>
    <v>USD</v>
    <v>Currency Pair</v>
    <v>45824.461921296293</v>
    <v>US Dollar/Haiti Gourde FX Spot Rate</v>
    <v>130.25190000000001</v>
    <v>130.25190000000001</v>
    <v>USDHTG</v>
    <v>USD/HTG</v>
  </rv>
  <rv s="2">
    <v>10674</v>
  </rv>
  <rv s="37">
    <v>en-US</v>
    <v>avynw7</v>
    <v>268435456</v>
    <v>1</v>
    <v>Powered by Refinitiv</v>
    <v>88</v>
    <v>USD/HNL</v>
    <v>24</v>
    <v>135</v>
    <v>Finance</v>
    <v>90</v>
    <v>26.0656</v>
    <v>24.53</v>
    <v>0</v>
    <v>0</v>
    <v>HNL</v>
    <v>USD</v>
    <v>25.999500000000001</v>
    <v>Currency Pair</v>
    <v>45824.942418981482</v>
    <v>26.2</v>
    <v>US Dollar/Honduras Lempira FX Spot Rate</v>
    <v>25.999500000000001</v>
    <v>25.999500000000001</v>
    <v>25.999500000000001</v>
    <v>USDHNL</v>
    <v>USD/HNL</v>
  </rv>
  <rv s="2">
    <v>10676</v>
  </rv>
  <rv s="37">
    <v>en-US</v>
    <v>avynz2</v>
    <v>268435456</v>
    <v>1</v>
    <v>Powered by Refinitiv</v>
    <v>88</v>
    <v>USD/HKD</v>
    <v>24</v>
    <v>136</v>
    <v>Finance</v>
    <v>90</v>
    <v>7.8497000000000003</v>
    <v>7.7496</v>
    <v>-1E-4</v>
    <v>-1.274E-5</v>
    <v>HKD</v>
    <v>USD</v>
    <v>7.8497000000000003</v>
    <v>Currency Pair</v>
    <v>45824.94295138889</v>
    <v>7.8494000000000002</v>
    <v>US Dollar/Hong Kong Dollar FX Spot Rate</v>
    <v>7.8495999999999997</v>
    <v>7.8495999999999997</v>
    <v>7.8494999999999999</v>
    <v>USDHKD</v>
    <v>USD/HKD</v>
  </rv>
  <rv s="2">
    <v>10678</v>
  </rv>
  <rv s="37">
    <v>en-US</v>
    <v>avyo2w</v>
    <v>268435456</v>
    <v>1</v>
    <v>Powered by Refinitiv</v>
    <v>88</v>
    <v>USD/HUF</v>
    <v>24</v>
    <v>137</v>
    <v>Finance</v>
    <v>90</v>
    <v>406.62</v>
    <v>344.51</v>
    <v>0.03</v>
    <v>8.6250000000000009E-5</v>
    <v>HUF</v>
    <v>USD</v>
    <v>348.16</v>
    <v>Currency Pair</v>
    <v>45824.943206018521</v>
    <v>347.89</v>
    <v>US Dollar/Hungarian Forint FX Spot Rate</v>
    <v>347.88</v>
    <v>347.84</v>
    <v>347.87</v>
    <v>USDHUF</v>
    <v>USD/HUF</v>
  </rv>
  <rv s="2">
    <v>10680</v>
  </rv>
  <rv s="37">
    <v>en-US</v>
    <v>avyo5r</v>
    <v>268435456</v>
    <v>1</v>
    <v>Powered by Refinitiv</v>
    <v>88</v>
    <v>USD/ISK</v>
    <v>24</v>
    <v>138</v>
    <v>Finance</v>
    <v>90</v>
    <v>143.49</v>
    <v>123.58</v>
    <v>0.03</v>
    <v>2.418E-4</v>
    <v>ISK</v>
    <v>USD</v>
    <v>124.13</v>
    <v>Currency Pair</v>
    <v>45824.943182870367</v>
    <v>124.28</v>
    <v>US Dollar/Iceland Krona FX Spot Rate</v>
    <v>124.01</v>
    <v>124.05</v>
    <v>124.08</v>
    <v>USDISK</v>
    <v>USD/ISK</v>
  </rv>
  <rv s="2">
    <v>10682</v>
  </rv>
  <rv s="38">
    <v>en-US</v>
    <v>avyo8m</v>
    <v>268435456</v>
    <v>1</v>
    <v>Powered by Refinitiv</v>
    <v>93</v>
    <v>USD/INR</v>
    <v>24</v>
    <v>139</v>
    <v>Finance</v>
    <v>90</v>
    <v>87.992000000000004</v>
    <v>83.302999999999997</v>
    <v>0</v>
    <v>0</v>
    <v>INR</v>
    <v>USD</v>
    <v>Currency Pair</v>
    <v>45824.613067129627</v>
    <v>US Dollar/Indian Rupee FX Spot Rate</v>
    <v>85.817999999999998</v>
    <v>85.817999999999998</v>
    <v>USDINR</v>
    <v>USD/INR</v>
  </rv>
  <rv s="2">
    <v>10684</v>
  </rv>
  <rv s="38">
    <v>en-US</v>
    <v>avyobh</v>
    <v>268435456</v>
    <v>1</v>
    <v>Powered by Refinitiv</v>
    <v>93</v>
    <v>USD/IDR</v>
    <v>24</v>
    <v>140</v>
    <v>Finance</v>
    <v>90</v>
    <v>16970</v>
    <v>15060</v>
    <v>0</v>
    <v>0</v>
    <v>IDR</v>
    <v>USD</v>
    <v>Currency Pair</v>
    <v>45824.329004629632</v>
    <v>US Dollar/Indonesian Rupiah FX Spot Rate</v>
    <v>16260</v>
    <v>16260</v>
    <v>USDIDR</v>
    <v>USD/IDR</v>
  </rv>
  <rv s="2">
    <v>10686</v>
  </rv>
  <rv s="38">
    <v>en-US</v>
    <v>bntz9c</v>
    <v>268435456</v>
    <v>1</v>
    <v>Powered by Refinitiv</v>
    <v>93</v>
    <v>USD/IRR</v>
    <v>24</v>
    <v>141</v>
    <v>Finance</v>
    <v>90</v>
    <v>42025</v>
    <v>42000</v>
    <v>0</v>
    <v>0</v>
    <v>IRR</v>
    <v>USD</v>
    <v>Currency Pair</v>
    <v>45824.862222222226</v>
    <v>US Dollar/Iranian Rial FX Spot Rate</v>
    <v>42000</v>
    <v>42000</v>
    <v>USDIRR</v>
    <v>USD/IRR</v>
  </rv>
  <rv s="2">
    <v>10688</v>
  </rv>
  <rv s="38">
    <v>en-US</v>
    <v>avyoec</v>
    <v>268435456</v>
    <v>1</v>
    <v>Powered by Refinitiv</v>
    <v>93</v>
    <v>USD/IQD</v>
    <v>24</v>
    <v>142</v>
    <v>Finance</v>
    <v>90</v>
    <v>1309</v>
    <v>1308</v>
    <v>0</v>
    <v>0</v>
    <v>IQD</v>
    <v>USD</v>
    <v>Currency Pair</v>
    <v>45824.862407407411</v>
    <v>US Dollar/Iraqi Dinar FX Spot Rate</v>
    <v>1309</v>
    <v>1309</v>
    <v>USDIQD</v>
    <v>USD/IQD</v>
  </rv>
  <rv s="2">
    <v>10690</v>
  </rv>
  <rv s="37">
    <v>en-US</v>
    <v>avyoh7</v>
    <v>268435456</v>
    <v>1</v>
    <v>Powered by Refinitiv</v>
    <v>88</v>
    <v>USD/ILS</v>
    <v>24</v>
    <v>143</v>
    <v>Finance</v>
    <v>90</v>
    <v>3.8532999999999999</v>
    <v>3.4651000000000001</v>
    <v>-2.9999999999999997E-4</v>
    <v>-8.5950000000000002E-5</v>
    <v>ILS</v>
    <v>USD</v>
    <v>3.4942000000000002</v>
    <v>Currency Pair</v>
    <v>45824.934189814812</v>
    <v>3.4963000000000002</v>
    <v>US Dollar/Israeli Shekel FX Spot Rate</v>
    <v>3.4893999999999998</v>
    <v>3.4904000000000002</v>
    <v>3.4901</v>
    <v>USDILS</v>
    <v>USD/ILS</v>
  </rv>
  <rv s="2">
    <v>10692</v>
  </rv>
  <rv s="37">
    <v>en-US</v>
    <v>avyok2</v>
    <v>268435456</v>
    <v>1</v>
    <v>Powered by Refinitiv</v>
    <v>88</v>
    <v>USD/JMD</v>
    <v>24</v>
    <v>144</v>
    <v>Finance</v>
    <v>90</v>
    <v>159.21</v>
    <v>154</v>
    <v>-0.22</v>
    <v>-1.3900000000000002E-3</v>
    <v>JMD</v>
    <v>USD</v>
    <v>158.09</v>
    <v>Currency Pair</v>
    <v>45824.896527777775</v>
    <v>159.91</v>
    <v>US Dollar/Jamaican Dollar FX Spot Rate</v>
    <v>158.09</v>
    <v>158.31</v>
    <v>158.09</v>
    <v>USDJMD</v>
    <v>USD/JMD</v>
  </rv>
  <rv s="2">
    <v>10694</v>
  </rv>
  <rv s="37">
    <v>en-US</v>
    <v>avyopr</v>
    <v>268435456</v>
    <v>1</v>
    <v>Powered by Refinitiv</v>
    <v>88</v>
    <v>USD/JOD</v>
    <v>24</v>
    <v>145</v>
    <v>Finance</v>
    <v>90</v>
    <v>0.70989999999999998</v>
    <v>0.70530000000000004</v>
    <v>0</v>
    <v>0</v>
    <v>JOD</v>
    <v>USD</v>
    <v>0.70899999999999996</v>
    <v>Currency Pair</v>
    <v>45824.943159722221</v>
    <v>0.71</v>
    <v>US Dollar/Jordanian Dinar FX Spot Rate</v>
    <v>0.70899999999999996</v>
    <v>0.70799999999999996</v>
    <v>0.70799999999999996</v>
    <v>USDJOD</v>
    <v>USD/JOD</v>
  </rv>
  <rv s="2">
    <v>10696</v>
  </rv>
  <rv s="37">
    <v>en-US</v>
    <v>avyosm</v>
    <v>268435456</v>
    <v>1</v>
    <v>Powered by Refinitiv</v>
    <v>88</v>
    <v>USD/KZT</v>
    <v>24</v>
    <v>146</v>
    <v>Finance</v>
    <v>90</v>
    <v>531.35</v>
    <v>447.52</v>
    <v>0.28000000000000003</v>
    <v>5.4500000000000002E-4</v>
    <v>KZT</v>
    <v>USD</v>
    <v>514.07000000000005</v>
    <v>Currency Pair</v>
    <v>45824.918796296297</v>
    <v>514.34</v>
    <v>US Dollar/Kazakhstan Tenge FX Spot Rate</v>
    <v>514.05999999999995</v>
    <v>513.77</v>
    <v>514.04999999999995</v>
    <v>USDKZT</v>
    <v>USD/KZT</v>
  </rv>
  <rv s="2">
    <v>10698</v>
  </rv>
  <rv s="38">
    <v>en-US</v>
    <v>avyovh</v>
    <v>268435456</v>
    <v>1</v>
    <v>Powered by Refinitiv</v>
    <v>93</v>
    <v>USD/KES</v>
    <v>24</v>
    <v>147</v>
    <v>Finance</v>
    <v>90</v>
    <v>132.5</v>
    <v>127.5</v>
    <v>0</v>
    <v>0</v>
    <v>KES</v>
    <v>USD</v>
    <v>Currency Pair</v>
    <v>45824.606273148151</v>
    <v>US Dollar/Kenyan Shilling FX Spot Rate</v>
    <v>129</v>
    <v>129</v>
    <v>USDKES</v>
    <v>USD/KES</v>
  </rv>
  <rv s="2">
    <v>10700</v>
  </rv>
  <rv s="37">
    <v>en-US</v>
    <v>avyoyc</v>
    <v>268435456</v>
    <v>1</v>
    <v>Powered by Refinitiv</v>
    <v>88</v>
    <v>USD/KRW</v>
    <v>24</v>
    <v>148</v>
    <v>Finance</v>
    <v>90</v>
    <v>1487.3</v>
    <v>1302.82</v>
    <v>-4.7</v>
    <v>-3.4580000000000001E-3</v>
    <v>KRW</v>
    <v>USD</v>
    <v>1360.08</v>
    <v>Currency Pair</v>
    <v>45824.930138888885</v>
    <v>1354.48</v>
    <v>US Dollar/Korean Won FX Spot Rate</v>
    <v>1358.84</v>
    <v>1359.04</v>
    <v>1354.34</v>
    <v>USDKRW</v>
    <v>USD/KRW</v>
  </rv>
  <rv s="2">
    <v>10702</v>
  </rv>
  <rv s="38">
    <v>en-US</v>
    <v>avyp52</v>
    <v>268435456</v>
    <v>1</v>
    <v>Powered by Refinitiv</v>
    <v>93</v>
    <v>USD/LAK</v>
    <v>24</v>
    <v>149</v>
    <v>Finance</v>
    <v>90</v>
    <v>22150</v>
    <v>21433.5</v>
    <v>0</v>
    <v>0</v>
    <v>LAK</v>
    <v>USD</v>
    <v>Currency Pair</v>
    <v>45824.862372685187</v>
    <v>US Dollar/Lao Kip FX Spot Rate</v>
    <v>21459</v>
    <v>21459</v>
    <v>USDLAK</v>
    <v>USD/LAK</v>
  </rv>
  <rv s="2">
    <v>10704</v>
  </rv>
  <rv s="38">
    <v>en-US</v>
    <v>avypar</v>
    <v>268435456</v>
    <v>1</v>
    <v>Powered by Refinitiv</v>
    <v>93</v>
    <v>USD/LBP</v>
    <v>24</v>
    <v>150</v>
    <v>Finance</v>
    <v>90</v>
    <v>89500</v>
    <v>89250</v>
    <v>0</v>
    <v>0</v>
    <v>LBP</v>
    <v>USD</v>
    <v>Currency Pair</v>
    <v>45824.862291666665</v>
    <v>US Dollar/Lebanese Pound FX Spot Rate</v>
    <v>89500</v>
    <v>89500</v>
    <v>USDLBP</v>
    <v>USD/LBP</v>
  </rv>
  <rv s="2">
    <v>10706</v>
  </rv>
  <rv s="37">
    <v>en-US</v>
    <v>avypdm</v>
    <v>268435456</v>
    <v>1</v>
    <v>Powered by Refinitiv</v>
    <v>88</v>
    <v>USD/LSL</v>
    <v>24</v>
    <v>104</v>
    <v>Finance</v>
    <v>90</v>
    <v>19.9313</v>
    <v>17.019600000000001</v>
    <v>-1.9199999999999998E-2</v>
    <v>-1.0789999999999999E-3</v>
    <v>LSL</v>
    <v>USD</v>
    <v>17.790099999999999</v>
    <v>Currency Pair</v>
    <v>45824.943194444444</v>
    <v>17.781300000000002</v>
    <v>US Dollar/Lesotho Loti FX Spot Rate</v>
    <v>17.781199999999998</v>
    <v>17.791399999999999</v>
    <v>17.772200000000002</v>
    <v>USDLSL</v>
    <v>USD/LSL</v>
  </rv>
  <rv s="2">
    <v>10708</v>
  </rv>
  <rv s="37">
    <v>en-US</v>
    <v>avypgh</v>
    <v>268435456</v>
    <v>1</v>
    <v>Powered by Refinitiv</v>
    <v>88</v>
    <v>USD/LRD</v>
    <v>24</v>
    <v>104</v>
    <v>Finance</v>
    <v>90</v>
    <v>199</v>
    <v>178</v>
    <v>0</v>
    <v>0</v>
    <v>LRD</v>
    <v>USD</v>
    <v>198</v>
    <v>Currency Pair</v>
    <v>45824.941111111111</v>
    <v>202</v>
    <v>US Dollar/Liberian Dollar FX Spot Rate</v>
    <v>198</v>
    <v>198</v>
    <v>198</v>
    <v>USDLRD</v>
    <v>USD/LRD</v>
  </rv>
  <rv s="2">
    <v>10710</v>
  </rv>
  <rv s="38">
    <v>en-US</v>
    <v>avypjc</v>
    <v>268435456</v>
    <v>1</v>
    <v>Powered by Refinitiv</v>
    <v>93</v>
    <v>USD/LYD</v>
    <v>24</v>
    <v>151</v>
    <v>Finance</v>
    <v>90</v>
    <v>5.5475000000000003</v>
    <v>4.7228000000000003</v>
    <v>0</v>
    <v>0</v>
    <v>LYD</v>
    <v>USD</v>
    <v>Currency Pair</v>
    <v>45824.86241898148</v>
    <v>US Dollar/Libyan Dinar FX Spot Rate</v>
    <v>5.4142999999999999</v>
    <v>5.4142999999999999</v>
    <v>USDLYD</v>
    <v>USD/LYD</v>
  </rv>
  <rv s="2">
    <v>10712</v>
  </rv>
  <rv s="37">
    <v>en-US</v>
    <v>avypp2</v>
    <v>268435456</v>
    <v>1</v>
    <v>Powered by Refinitiv</v>
    <v>88</v>
    <v>USD/MOP</v>
    <v>24</v>
    <v>152</v>
    <v>Finance</v>
    <v>90</v>
    <v>8.0850000000000009</v>
    <v>7.9740000000000002</v>
    <v>0</v>
    <v>0</v>
    <v>MOP</v>
    <v>USD</v>
    <v>8.0749999999999993</v>
    <v>Currency Pair</v>
    <v>45824.943171296298</v>
    <v>8.1199999999999992</v>
    <v>US Dollar/Macau Pataca FX Spot Rate</v>
    <v>8.0749999999999993</v>
    <v>8.0749999999999993</v>
    <v>8.0749999999999993</v>
    <v>USDMOP</v>
    <v>USD/MOP</v>
  </rv>
  <rv s="2">
    <v>10714</v>
  </rv>
  <rv s="38">
    <v>en-US</v>
    <v>avyprw</v>
    <v>268435456</v>
    <v>1</v>
    <v>Powered by Refinitiv</v>
    <v>93</v>
    <v>USD/MKD</v>
    <v>24</v>
    <v>153</v>
    <v>Finance</v>
    <v>90</v>
    <v>60.2</v>
    <v>52.78</v>
    <v>0</v>
    <v>0</v>
    <v>MKD</v>
    <v>USD</v>
    <v>Currency Pair</v>
    <v>45824.790034722224</v>
    <v>US Dollar/North Macedonian Denar FX Spot Rate</v>
    <v>53.06</v>
    <v>53.06</v>
    <v>USDMKD</v>
    <v>USD/MKD</v>
  </rv>
  <rv s="2">
    <v>10716</v>
  </rv>
  <rv s="37">
    <v>en-US</v>
    <v>avypur</v>
    <v>268435456</v>
    <v>1</v>
    <v>Powered by Refinitiv</v>
    <v>88</v>
    <v>USD/MGA</v>
    <v>24</v>
    <v>154</v>
    <v>Finance</v>
    <v>90</v>
    <v>4763.78</v>
    <v>4354.07</v>
    <v>1.35</v>
    <v>3.0279999999999999E-4</v>
    <v>MGA</v>
    <v>USD</v>
    <v>4461.07</v>
    <v>Currency Pair</v>
    <v>45824.943206018521</v>
    <v>4445.5200000000004</v>
    <v>US Dollar/Malagasy Ariary FX Spot Rate</v>
    <v>4456.6400000000003</v>
    <v>4458.57</v>
    <v>4459.92</v>
    <v>USDMGA</v>
    <v>USD/MGA</v>
  </rv>
  <rv s="2">
    <v>10718</v>
  </rv>
  <rv s="38">
    <v>en-US</v>
    <v>avypxm</v>
    <v>268435456</v>
    <v>1</v>
    <v>Powered by Refinitiv</v>
    <v>93</v>
    <v>USD/MWK</v>
    <v>24</v>
    <v>110</v>
    <v>Finance</v>
    <v>90</v>
    <v>1717.67</v>
    <v>1715</v>
    <v>0</v>
    <v>0</v>
    <v>MWK</v>
    <v>USD</v>
    <v>Currency Pair</v>
    <v>45824.862326388888</v>
    <v>US Dollar/Malawi Kwacha FX Spot Rate</v>
    <v>1717.02</v>
    <v>1717.02</v>
    <v>USDMWK</v>
    <v>USD/MWK</v>
  </rv>
  <rv s="2">
    <v>10720</v>
  </rv>
  <rv s="38">
    <v>en-US</v>
    <v>avyq1h</v>
    <v>268435456</v>
    <v>1</v>
    <v>Powered by Refinitiv</v>
    <v>93</v>
    <v>USD/MYR</v>
    <v>24</v>
    <v>155</v>
    <v>Finance</v>
    <v>90</v>
    <v>4.7220000000000004</v>
    <v>4.0940000000000003</v>
    <v>0</v>
    <v>0</v>
    <v>MYR</v>
    <v>USD</v>
    <v>Currency Pair</v>
    <v>45824.414050925923</v>
    <v>US Dollar/Malaysian Ringgit FX Spot Rate</v>
    <v>4.2380000000000004</v>
    <v>4.2380000000000004</v>
    <v>USDMYR</v>
    <v>USD/MYR</v>
  </rv>
  <rv s="2">
    <v>10722</v>
  </rv>
  <rv s="37">
    <v>en-US</v>
    <v>avyq4c</v>
    <v>268435456</v>
    <v>1</v>
    <v>Powered by Refinitiv</v>
    <v>88</v>
    <v>USD/MVR</v>
    <v>24</v>
    <v>156</v>
    <v>Finance</v>
    <v>90</v>
    <v>15.42</v>
    <v>15.24</v>
    <v>0</v>
    <v>0</v>
    <v>MVR</v>
    <v>USD</v>
    <v>15.42</v>
    <v>Currency Pair</v>
    <v>45824.943194444444</v>
    <v>15.5</v>
    <v>US Dollar/Maldives Rufiyaa FX Spot Rate</v>
    <v>15.42</v>
    <v>15.42</v>
    <v>15.42</v>
    <v>USDMVR</v>
    <v>USD/MVR</v>
  </rv>
  <rv s="2">
    <v>10724</v>
  </rv>
  <rv s="38">
    <v>en-US</v>
    <v>avyq77</v>
    <v>268435456</v>
    <v>1</v>
    <v>Powered by Refinitiv</v>
    <v>93</v>
    <v>USD/MRO</v>
    <v>24</v>
    <v>110</v>
    <v>Finance</v>
    <v>90</v>
    <v>0</v>
    <v>0</v>
    <v>0</v>
    <v>0</v>
    <v>MRO</v>
    <v>USD</v>
    <v>Currency Pair</v>
    <v>43280.921701388892</v>
    <v>US Dollar/Mauritania Ougulya FX Spot Rate</v>
    <v>356</v>
    <v>356</v>
    <v>USDMRO</v>
    <v>USD/MRO</v>
  </rv>
  <rv s="2">
    <v>10726</v>
  </rv>
  <rv s="38">
    <v>en-US</v>
    <v>avyqa2</v>
    <v>268435456</v>
    <v>1</v>
    <v>Powered by Refinitiv</v>
    <v>93</v>
    <v>USD/MUR</v>
    <v>24</v>
    <v>110</v>
    <v>Finance</v>
    <v>90</v>
    <v>47.65</v>
    <v>43.32</v>
    <v>0</v>
    <v>0</v>
    <v>MUR</v>
    <v>USD</v>
    <v>Currency Pair</v>
    <v>45824.411099537036</v>
    <v>US Dollar/Mauritius Rupee FX Spot Rate</v>
    <v>45.1</v>
    <v>45.1</v>
    <v>USDMUR</v>
    <v>USD/MUR</v>
  </rv>
  <rv s="2">
    <v>10728</v>
  </rv>
  <rv s="37">
    <v>en-US</v>
    <v>avyqcw</v>
    <v>268435456</v>
    <v>1</v>
    <v>Powered by Refinitiv</v>
    <v>88</v>
    <v>USD/MXN</v>
    <v>24</v>
    <v>157</v>
    <v>Finance</v>
    <v>90</v>
    <v>21.2882</v>
    <v>17.596</v>
    <v>-1.0999999999999999E-2</v>
    <v>-5.8149999999999999E-4</v>
    <v>MXN</v>
    <v>USD</v>
    <v>18.912500000000001</v>
    <v>Currency Pair</v>
    <v>45824.94190972222</v>
    <v>18.9148</v>
    <v>US Dollar/Mexican Peso FX Spot Rate</v>
    <v>18.899999999999999</v>
    <v>18.917000000000002</v>
    <v>18.905999999999999</v>
    <v>USDMXN</v>
    <v>USD/MXN</v>
  </rv>
  <rv s="2">
    <v>10730</v>
  </rv>
  <rv s="38">
    <v>en-US</v>
    <v>avyqfr</v>
    <v>268435456</v>
    <v>1</v>
    <v>Powered by Refinitiv</v>
    <v>93</v>
    <v>USD/MDL</v>
    <v>24</v>
    <v>158</v>
    <v>Finance</v>
    <v>90</v>
    <v>18.82</v>
    <v>16.920000000000002</v>
    <v>0</v>
    <v>0</v>
    <v>MDL</v>
    <v>USD</v>
    <v>Currency Pair</v>
    <v>45824.862291666665</v>
    <v>US Dollar/Molodovan Leu FX Spot Rate</v>
    <v>16.93</v>
    <v>16.93</v>
    <v>USDMDL</v>
    <v>USD/MDL</v>
  </rv>
  <rv s="2">
    <v>10732</v>
  </rv>
  <rv s="38">
    <v>en-US</v>
    <v>brjccw</v>
    <v>268435456</v>
    <v>1</v>
    <v>Powered by Refinitiv</v>
    <v>93</v>
    <v>USD/MNT</v>
    <v>24</v>
    <v>159</v>
    <v>Finance</v>
    <v>90</v>
    <v>3577</v>
    <v>3365</v>
    <v>0</v>
    <v>0</v>
    <v>MNT</v>
    <v>USD</v>
    <v>Currency Pair</v>
    <v>45824.862268518518</v>
    <v>US Dollar/Mongolian Tugrik FX Spot Rate</v>
    <v>3578</v>
    <v>3578</v>
    <v>USDMNT</v>
    <v>USD/MNT</v>
  </rv>
  <rv s="2">
    <v>10734</v>
  </rv>
  <rv s="37">
    <v>en-US</v>
    <v>avyqim</v>
    <v>268435456</v>
    <v>1</v>
    <v>Powered by Refinitiv</v>
    <v>88</v>
    <v>USD/MAD</v>
    <v>24</v>
    <v>160</v>
    <v>Finance</v>
    <v>90</v>
    <v>10.144</v>
    <v>9.0638000000000005</v>
    <v>2.5000000000000001E-3</v>
    <v>2.742E-4</v>
    <v>MAD</v>
    <v>USD</v>
    <v>9.1219999999999999</v>
    <v>Currency Pair</v>
    <v>45824.942395833335</v>
    <v>9.1167999999999996</v>
    <v>US Dollar/Moroccan Dirham FX Spot Rate</v>
    <v>9.1148000000000007</v>
    <v>9.1189999999999998</v>
    <v>9.1214999999999993</v>
    <v>USDMAD</v>
    <v>USD/MAD</v>
  </rv>
  <rv s="2">
    <v>10736</v>
  </rv>
  <rv s="38">
    <v>en-US</v>
    <v>avyqlh</v>
    <v>268435456</v>
    <v>1</v>
    <v>Powered by Refinitiv</v>
    <v>93</v>
    <v>USD/MZN</v>
    <v>24</v>
    <v>110</v>
    <v>Finance</v>
    <v>90</v>
    <v>63.8</v>
    <v>62.87</v>
    <v>0</v>
    <v>0</v>
    <v>MZN</v>
    <v>USD</v>
    <v>Currency Pair</v>
    <v>45824.862337962964</v>
    <v>US Dollar/Mozambique Metical FX Spot Rate</v>
    <v>63.26</v>
    <v>63.26</v>
    <v>USDMZN</v>
    <v>USD/MZN</v>
  </rv>
  <rv s="2">
    <v>10738</v>
  </rv>
  <rv s="38">
    <v>en-US</v>
    <v>avyqr7</v>
    <v>268435456</v>
    <v>1</v>
    <v>Powered by Refinitiv</v>
    <v>93</v>
    <v>USD/NAD</v>
    <v>24</v>
    <v>110</v>
    <v>Finance</v>
    <v>90</v>
    <v>19.9313</v>
    <v>17.028600000000001</v>
    <v>0</v>
    <v>0</v>
    <v>NAD</v>
    <v>USD</v>
    <v>Currency Pair</v>
    <v>45824.790046296293</v>
    <v>US Dollar/Namibian Dollar FX Spot Rate</v>
    <v>17.755500000000001</v>
    <v>17.755500000000001</v>
    <v>USDNAD</v>
    <v>USD/NAD</v>
  </rv>
  <rv s="2">
    <v>10740</v>
  </rv>
  <rv s="38">
    <v>en-US</v>
    <v>avyqu2</v>
    <v>268435456</v>
    <v>1</v>
    <v>Powered by Refinitiv</v>
    <v>93</v>
    <v>USD/NPR</v>
    <v>24</v>
    <v>161</v>
    <v>Finance</v>
    <v>90</v>
    <v>140.72</v>
    <v>133.34</v>
    <v>0</v>
    <v>0</v>
    <v>NPR</v>
    <v>USD</v>
    <v>Currency Pair</v>
    <v>45824.418923611112</v>
    <v>US Dollar/Nepalese Rupee FX Spot Rate</v>
    <v>137.69999999999999</v>
    <v>137.69999999999999</v>
    <v>USDNPR</v>
    <v>USD/NPR</v>
  </rv>
  <rv s="2">
    <v>10742</v>
  </rv>
  <rv s="37">
    <v>en-US</v>
    <v>avyqww</v>
    <v>268435456</v>
    <v>1</v>
    <v>Powered by Refinitiv</v>
    <v>88</v>
    <v>USD/NZD</v>
    <v>24</v>
    <v>162</v>
    <v>Finance</v>
    <v>90</v>
    <v>1.8225</v>
    <v>1.5671999999999999</v>
    <v>1.4E-3</v>
    <v>8.4869999999999998E-4</v>
    <v>NZD</v>
    <v>USD</v>
    <v>1.6520999999999999</v>
    <v>Currency Pair</v>
    <v>45824.943229166667</v>
    <v>1.6498999999999999</v>
    <v>US Dollar/New Zealand Dollar FX Cross Rate</v>
    <v>1.6496</v>
    <v>1.6496</v>
    <v>1.651</v>
    <v>USDNZD</v>
    <v>USD/NZD</v>
  </rv>
  <rv s="2">
    <v>10744</v>
  </rv>
  <rv s="37">
    <v>en-US</v>
    <v>avyqzr</v>
    <v>268435456</v>
    <v>1</v>
    <v>Powered by Refinitiv</v>
    <v>88</v>
    <v>USD/NIO</v>
    <v>24</v>
    <v>163</v>
    <v>Finance</v>
    <v>90</v>
    <v>36.630000000000003</v>
    <v>36.340000000000003</v>
    <v>0</v>
    <v>0</v>
    <v>NIO</v>
    <v>USD</v>
    <v>36.6</v>
    <v>Currency Pair</v>
    <v>45824.94321759259</v>
    <v>37</v>
    <v>US Dollar/Nicaragua Cordoba FX Spot Rate</v>
    <v>36.6</v>
    <v>36.6</v>
    <v>36.6</v>
    <v>USDNIO</v>
    <v>USD/NIO</v>
  </rv>
  <rv s="2">
    <v>10746</v>
  </rv>
  <rv s="38">
    <v>en-US</v>
    <v>bt6vbh</v>
    <v>268435456</v>
    <v>1</v>
    <v>Powered by Refinitiv</v>
    <v>93</v>
    <v>USD/NGN</v>
    <v>24</v>
    <v>164</v>
    <v>Finance</v>
    <v>90</v>
    <v>799.5</v>
    <v>455</v>
    <v>0</v>
    <v>0</v>
    <v>NGN</v>
    <v>USD</v>
    <v>Currency Pair</v>
    <v>45223.489560185182</v>
    <v>US Dollar/Nigerian Naira Investors Export Window FX Spot Rate</v>
    <v>780</v>
    <v>780</v>
    <v>USDNGN</v>
    <v>USD/NGN</v>
  </rv>
  <rv s="2">
    <v>10748</v>
  </rv>
  <rv s="37">
    <v>en-US</v>
    <v>avyr6h</v>
    <v>268435456</v>
    <v>1</v>
    <v>Powered by Refinitiv</v>
    <v>88</v>
    <v>USD/NOK</v>
    <v>24</v>
    <v>165</v>
    <v>Finance</v>
    <v>90</v>
    <v>11.529</v>
    <v>9.8521999999999998</v>
    <v>-6.7000000000000002E-3</v>
    <v>-6.7580000000000006E-4</v>
    <v>NOK</v>
    <v>USD</v>
    <v>9.9212000000000007</v>
    <v>Currency Pair</v>
    <v>45824.943298611113</v>
    <v>9.9130000000000003</v>
    <v>US Dollar/Norwegian Krone FX Spot Rate</v>
    <v>9.9025999999999996</v>
    <v>9.9139999999999997</v>
    <v>9.9072999999999993</v>
    <v>USDNOK</v>
    <v>USD/NOK</v>
  </rv>
  <rv s="2">
    <v>10750</v>
  </rv>
  <rv s="37">
    <v>en-US</v>
    <v>avyr9c</v>
    <v>268435456</v>
    <v>1</v>
    <v>Powered by Refinitiv</v>
    <v>88</v>
    <v>USD/OMR</v>
    <v>24</v>
    <v>166</v>
    <v>Finance</v>
    <v>90</v>
    <v>0.38600000000000001</v>
    <v>0.38400000000000001</v>
    <v>0</v>
    <v>0</v>
    <v>OMR</v>
    <v>USD</v>
    <v>0.38500000000000001</v>
    <v>Currency Pair</v>
    <v>45824.942974537036</v>
    <v>0.3851</v>
    <v>US Dollar/Omani Rial FX Spot Rate</v>
    <v>0.38500000000000001</v>
    <v>0.38500000000000001</v>
    <v>0.38500000000000001</v>
    <v>USDOMR</v>
    <v>USD/OMR</v>
  </rv>
  <rv s="2">
    <v>10752</v>
  </rv>
  <rv s="38">
    <v>en-US</v>
    <v>avyrc7</v>
    <v>268435456</v>
    <v>1</v>
    <v>Powered by Refinitiv</v>
    <v>93</v>
    <v>USD/PKR</v>
    <v>24</v>
    <v>167</v>
    <v>Finance</v>
    <v>90</v>
    <v>283.25</v>
    <v>277.10000000000002</v>
    <v>0</v>
    <v>0</v>
    <v>PKR</v>
    <v>USD</v>
    <v>Currency Pair</v>
    <v>45824.790011574078</v>
    <v>US Dollar/Pakistani Rupee FX Spot Rate</v>
    <v>282.94</v>
    <v>282.94</v>
    <v>USDPKR</v>
    <v>USD/PKR</v>
  </rv>
  <rv s="2">
    <v>10754</v>
  </rv>
  <rv s="38">
    <v>en-US</v>
    <v>avyrf2</v>
    <v>268435456</v>
    <v>1</v>
    <v>Powered by Refinitiv</v>
    <v>93</v>
    <v>USD/PAB</v>
    <v>24</v>
    <v>168</v>
    <v>Finance</v>
    <v>90</v>
    <v>1</v>
    <v>1</v>
    <v>0</v>
    <v>0</v>
    <v>PAB</v>
    <v>USD</v>
    <v>Currency Pair</v>
    <v>45821.041666666664</v>
    <v>US Dollar/Panama Balboa FX Spot Rate</v>
    <v>1</v>
    <v>1</v>
    <v>USDPAB</v>
    <v>USD/PAB</v>
  </rv>
  <rv s="2">
    <v>10756</v>
  </rv>
  <rv s="37">
    <v>en-US</v>
    <v>avyrhw</v>
    <v>268435456</v>
    <v>1</v>
    <v>Powered by Refinitiv</v>
    <v>88</v>
    <v>USD/PGK</v>
    <v>24</v>
    <v>104</v>
    <v>Finance</v>
    <v>90</v>
    <v>4.1117999999999997</v>
    <v>3.7092000000000001</v>
    <v>-7.9000000000000008E-3</v>
    <v>-1.9840000000000001E-3</v>
    <v>PGK</v>
    <v>USD</v>
    <v>3.9729999999999999</v>
    <v>Currency Pair</v>
    <v>45824.942673611113</v>
    <v>4.2607999999999997</v>
    <v>US Dollar/Papua New Guinea Kina FX Cross Rate</v>
    <v>3.9729999999999999</v>
    <v>3.9809000000000001</v>
    <v>3.9729999999999999</v>
    <v>USDPGK</v>
    <v>USD/PGK</v>
  </rv>
  <rv s="2">
    <v>10758</v>
  </rv>
  <rv s="38">
    <v>en-US</v>
    <v>avyrkr</v>
    <v>268435456</v>
    <v>1</v>
    <v>Powered by Refinitiv</v>
    <v>93</v>
    <v>USD/PYG</v>
    <v>24</v>
    <v>169</v>
    <v>Finance</v>
    <v>90</v>
    <v>8015.54</v>
    <v>7454.5</v>
    <v>0</v>
    <v>0</v>
    <v>PYG</v>
    <v>USD</v>
    <v>Currency Pair</v>
    <v>45824.790034722224</v>
    <v>US Dollar/Paraguayan Guarani FX Spot Rate</v>
    <v>7971</v>
    <v>7971</v>
    <v>USDPYG</v>
    <v>USD/PYG</v>
  </rv>
  <rv s="2">
    <v>10760</v>
  </rv>
  <rv s="38">
    <v>en-US</v>
    <v>avyrnm</v>
    <v>268435456</v>
    <v>1</v>
    <v>Powered by Refinitiv</v>
    <v>93</v>
    <v>USD/PEN</v>
    <v>24</v>
    <v>170</v>
    <v>Finance</v>
    <v>90</v>
    <v>3.8513000000000002</v>
    <v>3.6019999999999999</v>
    <v>0</v>
    <v>0</v>
    <v>PEN</v>
    <v>USD</v>
    <v>Currency Pair</v>
    <v>45824.790023148147</v>
    <v>US Dollar/Peruvian Sol FX Spot Rate</v>
    <v>3.5977999999999999</v>
    <v>3.5977999999999999</v>
    <v>USDPEN</v>
    <v>USD/PEN</v>
  </rv>
  <rv s="2">
    <v>10762</v>
  </rv>
  <rv s="38">
    <v>en-US</v>
    <v>avyrqh</v>
    <v>268435456</v>
    <v>1</v>
    <v>Powered by Refinitiv</v>
    <v>93</v>
    <v>USD/PHP</v>
    <v>24</v>
    <v>171</v>
    <v>Finance</v>
    <v>90</v>
    <v>59.164999999999999</v>
    <v>55.112000000000002</v>
    <v>0</v>
    <v>0</v>
    <v>PHP</v>
    <v>USD</v>
    <v>Currency Pair</v>
    <v>45824.363796296297</v>
    <v>US Dollar/Philippine Peso FX Spot Rate</v>
    <v>56.286000000000001</v>
    <v>56.286000000000001</v>
    <v>USDPHP</v>
    <v>USD/PHP</v>
  </rv>
  <rv s="2">
    <v>10764</v>
  </rv>
  <rv s="37">
    <v>en-US</v>
    <v>avyrtc</v>
    <v>268435456</v>
    <v>1</v>
    <v>Powered by Refinitiv</v>
    <v>88</v>
    <v>USD/PLN</v>
    <v>24</v>
    <v>172</v>
    <v>Finance</v>
    <v>90</v>
    <v>4.2019000000000002</v>
    <v>3.6678999999999999</v>
    <v>1E-4</v>
    <v>2.7079999999999998E-5</v>
    <v>PLN</v>
    <v>USD</v>
    <v>3.6937000000000002</v>
    <v>Currency Pair</v>
    <v>45824.943310185183</v>
    <v>3.6905000000000001</v>
    <v>US Dollar/Polish Zloty FX Spot Rate</v>
    <v>3.6924999999999999</v>
    <v>3.6928999999999998</v>
    <v>3.6930000000000001</v>
    <v>USDPLN</v>
    <v>USD/PLN</v>
  </rv>
  <rv s="2">
    <v>10766</v>
  </rv>
  <rv s="38">
    <v>en-US</v>
    <v>avyrw7</v>
    <v>268435456</v>
    <v>1</v>
    <v>Powered by Refinitiv</v>
    <v>93</v>
    <v>USD/QAR</v>
    <v>24</v>
    <v>173</v>
    <v>Finance</v>
    <v>90</v>
    <v>3.6515</v>
    <v>3.6053999999999999</v>
    <v>0</v>
    <v>0</v>
    <v>QAR</v>
    <v>USD</v>
    <v>Currency Pair</v>
    <v>45824.79010416667</v>
    <v>US Dollar/Qatar Rial FX Spot Rate</v>
    <v>3.6345000000000001</v>
    <v>3.6345000000000001</v>
    <v>USDQAR</v>
    <v>USD/QAR</v>
  </rv>
  <rv s="2">
    <v>10768</v>
  </rv>
  <rv s="37">
    <v>en-US</v>
    <v>avyrz2</v>
    <v>268435456</v>
    <v>1</v>
    <v>Powered by Refinitiv</v>
    <v>88</v>
    <v>USD/RON</v>
    <v>24</v>
    <v>174</v>
    <v>Finance</v>
    <v>90</v>
    <v>4.8845999999999998</v>
    <v>4.2965999999999998</v>
    <v>1.1999999999999999E-3</v>
    <v>2.764E-4</v>
    <v>RON</v>
    <v>USD</v>
    <v>4.3442999999999996</v>
    <v>Currency Pair</v>
    <v>45824.94327546296</v>
    <v>4.3421000000000003</v>
    <v>US Dollar/Romanian New Leu FX Spot Rate</v>
    <v>4.34</v>
    <v>4.3414999999999999</v>
    <v>4.3426999999999998</v>
    <v>USDRON</v>
    <v>USD/RON</v>
  </rv>
  <rv s="2">
    <v>10770</v>
  </rv>
  <rv s="38">
    <v>en-US</v>
    <v>avys2w</v>
    <v>268435456</v>
    <v>1</v>
    <v>Powered by Refinitiv</v>
    <v>93</v>
    <v>USD/RUB</v>
    <v>24</v>
    <v>175</v>
    <v>Finance</v>
    <v>90</v>
    <v>114.99550000000001</v>
    <v>76.895499999999998</v>
    <v>0</v>
    <v>0</v>
    <v>RUB</v>
    <v>USD</v>
    <v>Currency Pair</v>
    <v>45824.546585648146</v>
    <v>US Dollar/Russian Rouble FX Spot Rate</v>
    <v>78.620500000000007</v>
    <v>78.620500000000007</v>
    <v>USDRUB</v>
    <v>USD/RUB</v>
  </rv>
  <rv s="2">
    <v>10772</v>
  </rv>
  <rv s="38">
    <v>en-US</v>
    <v>avys5r</v>
    <v>268435456</v>
    <v>1</v>
    <v>Powered by Refinitiv</v>
    <v>93</v>
    <v>USD/RWF</v>
    <v>24</v>
    <v>176</v>
    <v>Finance</v>
    <v>90</v>
    <v>1442</v>
    <v>1278.0999999999999</v>
    <v>0</v>
    <v>0</v>
    <v>RWF</v>
    <v>USD</v>
    <v>Currency Pair</v>
    <v>45824.862395833334</v>
    <v>US Dollar/Rwanda Franc FX Spot Rate</v>
    <v>1413.78</v>
    <v>1413.78</v>
    <v>USDRWF</v>
    <v>USD/RWF</v>
  </rv>
  <rv s="2">
    <v>10774</v>
  </rv>
  <rv s="37">
    <v>en-US</v>
    <v>avyt52</v>
    <v>268435456</v>
    <v>1</v>
    <v>Powered by Refinitiv</v>
    <v>88</v>
    <v>USD/SEK</v>
    <v>24</v>
    <v>177</v>
    <v>Finance</v>
    <v>90</v>
    <v>11.3207</v>
    <v>9.3742000000000001</v>
    <v>4.3E-3</v>
    <v>4.5339999999999996E-4</v>
    <v>SEK</v>
    <v>USD</v>
    <v>9.49</v>
    <v>Currency Pair</v>
    <v>45824.942569444444</v>
    <v>9.4833999999999996</v>
    <v>US Dollar/Swedish Krona FX Spot Rate</v>
    <v>9.4794</v>
    <v>9.4846000000000004</v>
    <v>9.4888999999999992</v>
    <v>USDSEK</v>
    <v>USD/SEK</v>
  </rv>
  <rv s="2">
    <v>10776</v>
  </rv>
  <rv s="37">
    <v>en-US</v>
    <v>avysec</v>
    <v>268435456</v>
    <v>1</v>
    <v>Powered by Refinitiv</v>
    <v>88</v>
    <v>USD/SAR</v>
    <v>24</v>
    <v>178</v>
    <v>Finance</v>
    <v>90</v>
    <v>3.7589000000000001</v>
    <v>3.7488000000000001</v>
    <v>0</v>
    <v>0</v>
    <v>SAR</v>
    <v>USD</v>
    <v>3.7515999999999998</v>
    <v>Currency Pair</v>
    <v>45824.943240740744</v>
    <v>3.7521</v>
    <v>US Dollar/Saudi Arabian Riyal FX Spot Rate</v>
    <v>3.7515999999999998</v>
    <v>3.7515999999999998</v>
    <v>3.7515999999999998</v>
    <v>USDSAR</v>
    <v>USD/SAR</v>
  </rv>
  <rv s="2">
    <v>10778</v>
  </rv>
  <rv s="37">
    <v>en-US</v>
    <v>avysh7</v>
    <v>268435456</v>
    <v>1</v>
    <v>Powered by Refinitiv</v>
    <v>88</v>
    <v>USD/RSD</v>
    <v>24</v>
    <v>179</v>
    <v>Finance</v>
    <v>90</v>
    <v>114.98</v>
    <v>100.64</v>
    <v>0.05</v>
    <v>4.9370000000000002E-4</v>
    <v>RSD</v>
    <v>USD</v>
    <v>101.4</v>
    <v>Currency Pair</v>
    <v>45824.940752314818</v>
    <v>101.38</v>
    <v>US Dollar/Serbian Dinar FX Spot Rate</v>
    <v>101.33</v>
    <v>101.28</v>
    <v>101.33</v>
    <v>USDRSD</v>
    <v>USD/RSD</v>
  </rv>
  <rv s="2">
    <v>10780</v>
  </rv>
  <rv s="38">
    <v>en-US</v>
    <v>avysk2</v>
    <v>268435456</v>
    <v>1</v>
    <v>Powered by Refinitiv</v>
    <v>93</v>
    <v>USD/SCR</v>
    <v>24</v>
    <v>110</v>
    <v>Finance</v>
    <v>90</v>
    <v>14.807600000000001</v>
    <v>11.9658</v>
    <v>0</v>
    <v>0</v>
    <v>SCR</v>
    <v>USD</v>
    <v>Currency Pair</v>
    <v>45824.862303240741</v>
    <v>US Dollar/Seychelles Rupee FX Spot Rate</v>
    <v>14.5532</v>
    <v>14.5532</v>
    <v>USDSCR</v>
    <v>USD/SCR</v>
  </rv>
  <rv s="2">
    <v>10782</v>
  </rv>
  <rv s="38">
    <v>en-US</v>
    <v>avysmw</v>
    <v>268435456</v>
    <v>1</v>
    <v>Powered by Refinitiv</v>
    <v>93</v>
    <v>USD/SLL</v>
    <v>24</v>
    <v>110</v>
    <v>Finance</v>
    <v>90</v>
    <v>22933</v>
    <v>17911</v>
    <v>0</v>
    <v>0</v>
    <v>SLL</v>
    <v>USD</v>
    <v>Currency Pair</v>
    <v>45289.910775462966</v>
    <v>US Dollar/Sierra Leone Leone FX Spot Rate</v>
    <v>22683</v>
    <v>22683</v>
    <v>USDSLL</v>
    <v>USD/SLL</v>
  </rv>
  <rv s="2">
    <v>10784</v>
  </rv>
  <rv s="37">
    <v>en-US</v>
    <v>avyspr</v>
    <v>268435456</v>
    <v>1</v>
    <v>Powered by Refinitiv</v>
    <v>88</v>
    <v>USD/SGD</v>
    <v>24</v>
    <v>180</v>
    <v>Finance</v>
    <v>90</v>
    <v>1.375</v>
    <v>1.2759</v>
    <v>2.9999999999999997E-4</v>
    <v>2.3439999999999998E-4</v>
    <v>SGD</v>
    <v>USD</v>
    <v>1.2807999999999999</v>
    <v>Currency Pair</v>
    <v>45824.940798611111</v>
    <v>1.2806999999999999</v>
    <v>US Dollar/Singapore Dollar FX Spot Rate</v>
    <v>1.2798</v>
    <v>1.2798</v>
    <v>1.2801</v>
    <v>USDSGD</v>
    <v>USD/SGD</v>
  </rv>
  <rv s="2">
    <v>10786</v>
  </rv>
  <rv s="38">
    <v>en-US</v>
    <v>avyssm</v>
    <v>268435456</v>
    <v>1</v>
    <v>Powered by Refinitiv</v>
    <v>93</v>
    <v>USD/SOS</v>
    <v>24</v>
    <v>181</v>
    <v>Finance</v>
    <v>90</v>
    <v>569</v>
    <v>567</v>
    <v>0</v>
    <v>0</v>
    <v>SOS</v>
    <v>USD</v>
    <v>Currency Pair</v>
    <v>45824.862291666665</v>
    <v>US Dollar/Somali Shilling FX Spot Rate</v>
    <v>568</v>
    <v>568</v>
    <v>USDSOS</v>
    <v>USD/SOS</v>
  </rv>
  <rv s="2">
    <v>10788</v>
  </rv>
  <rv s="37">
    <v>en-US</v>
    <v>avysvh</v>
    <v>268435456</v>
    <v>1</v>
    <v>Powered by Refinitiv</v>
    <v>88</v>
    <v>USD/ZAR</v>
    <v>24</v>
    <v>182</v>
    <v>Finance</v>
    <v>90</v>
    <v>19.9316</v>
    <v>17.022600000000001</v>
    <v>-1.8599999999999998E-2</v>
    <v>-1.044E-3</v>
    <v>ZAR</v>
    <v>USD</v>
    <v>17.812000000000001</v>
    <v>Currency Pair</v>
    <v>45824.930914351855</v>
    <v>17.767499999999998</v>
    <v>US Dollar/South African Rand FX Spot Rate</v>
    <v>17.812000000000001</v>
    <v>17.808599999999998</v>
    <v>17.79</v>
    <v>USDZAR</v>
    <v>USD/ZAR</v>
  </rv>
  <rv s="2">
    <v>10790</v>
  </rv>
  <rv s="38">
    <v>en-US</v>
    <v>avysyc</v>
    <v>268435456</v>
    <v>1</v>
    <v>Powered by Refinitiv</v>
    <v>93</v>
    <v>USD/LKR</v>
    <v>24</v>
    <v>183</v>
    <v>Finance</v>
    <v>90</v>
    <v>306.10000000000002</v>
    <v>290.05</v>
    <v>0</v>
    <v>0</v>
    <v>LKR</v>
    <v>USD</v>
    <v>Currency Pair</v>
    <v>45824.460335648146</v>
    <v>US Dollar/Sri Lanka Rupee FX Spot Rate</v>
    <v>300.7</v>
    <v>300.7</v>
    <v>USDLKR</v>
    <v>USD/LKR</v>
  </rv>
  <rv s="2">
    <v>10792</v>
  </rv>
  <rv s="38">
    <v>en-US</v>
    <v>bpz1gh</v>
    <v>268435456</v>
    <v>1</v>
    <v>Powered by Refinitiv</v>
    <v>93</v>
    <v>USD/SDG</v>
    <v>24</v>
    <v>110</v>
    <v>Finance</v>
    <v>90</v>
    <v>598.88019999999995</v>
    <v>598.60019999999997</v>
    <v>0</v>
    <v>0</v>
    <v>SDG</v>
    <v>USD</v>
    <v>Currency Pair</v>
    <v>45824.862256944441</v>
    <v>US Dollar/Sudanese Pound FX Spot Rate</v>
    <v>598.7002</v>
    <v>598.7002</v>
    <v>USDSDG</v>
    <v>USD/SDG</v>
  </rv>
  <rv s="2">
    <v>10794</v>
  </rv>
  <rv s="37">
    <v>en-US</v>
    <v>avyt27</v>
    <v>268435456</v>
    <v>1</v>
    <v>Powered by Refinitiv</v>
    <v>88</v>
    <v>USD/SZL</v>
    <v>24</v>
    <v>104</v>
    <v>Finance</v>
    <v>90</v>
    <v>19.9313</v>
    <v>17.0183</v>
    <v>-2.3999999999999998E-3</v>
    <v>-1.35E-4</v>
    <v>SZL</v>
    <v>USD</v>
    <v>17.794</v>
    <v>Currency Pair</v>
    <v>45824.943194444444</v>
    <v>17.767499999999998</v>
    <v>US Dollar/Swaziland Lilageni FX Spot Rate</v>
    <v>17.794</v>
    <v>17.782699999999998</v>
    <v>17.7803</v>
    <v>USDSZL</v>
    <v>USD/SZL</v>
  </rv>
  <rv s="2">
    <v>10796</v>
  </rv>
  <rv s="38">
    <v>en-US</v>
    <v>bpa9im</v>
    <v>268435456</v>
    <v>1</v>
    <v>Powered by Refinitiv</v>
    <v>93</v>
    <v>USD/SYP</v>
    <v>24</v>
    <v>184</v>
    <v>Finance</v>
    <v>90</v>
    <v>13000</v>
    <v>13000</v>
    <v>0</v>
    <v>0</v>
    <v>SYP</v>
    <v>USD</v>
    <v>Currency Pair</v>
    <v>45824.862361111111</v>
    <v>US Dollar/Syrian Pound FX Spot Rate</v>
    <v>13000</v>
    <v>13000</v>
    <v>USDSYP</v>
    <v>USD/SYP</v>
  </rv>
  <rv s="2">
    <v>10798</v>
  </rv>
  <rv s="37">
    <v>en-US</v>
    <v>b1ebh7</v>
    <v>268435456</v>
    <v>1</v>
    <v>Powered by Refinitiv</v>
    <v>88</v>
    <v>USD/XPF</v>
    <v>24</v>
    <v>104</v>
    <v>Finance</v>
    <v>90</v>
    <v>116.86</v>
    <v>102.3</v>
    <v>0.04</v>
    <v>3.8870000000000002E-4</v>
    <v>XPF</v>
    <v>USD</v>
    <v>102.96</v>
    <v>Currency Pair</v>
    <v>45824.942245370374</v>
    <v>103.77</v>
    <v>US Dollar/Pacific Franc FX Spot Rate</v>
    <v>102.9</v>
    <v>102.91</v>
    <v>102.95</v>
    <v>USDXPF</v>
    <v>USD/XPF</v>
  </rv>
  <rv s="2">
    <v>10800</v>
  </rv>
  <rv s="37">
    <v>en-US</v>
    <v>avytar</v>
    <v>268435456</v>
    <v>1</v>
    <v>Powered by Refinitiv</v>
    <v>88</v>
    <v>USD/TWD</v>
    <v>24</v>
    <v>185</v>
    <v>Finance</v>
    <v>90</v>
    <v>33.295000000000002</v>
    <v>28.815000000000001</v>
    <v>-5.0999999999999997E-2</v>
    <v>-1.7310000000000001E-3</v>
    <v>TWD</v>
    <v>USD</v>
    <v>29.434999999999999</v>
    <v>Currency Pair</v>
    <v>45824.909247685187</v>
    <v>29.402000000000001</v>
    <v>US Dollar/Taiwan Dollar FX Spot Rate</v>
    <v>29.434999999999999</v>
    <v>29.456</v>
    <v>29.405000000000001</v>
    <v>USDTWD</v>
    <v>USD/TWD</v>
  </rv>
  <rv s="2">
    <v>10802</v>
  </rv>
  <rv s="38">
    <v>en-US</v>
    <v>avytdm</v>
    <v>268435456</v>
    <v>1</v>
    <v>Powered by Refinitiv</v>
    <v>93</v>
    <v>USD/TZS</v>
    <v>24</v>
    <v>110</v>
    <v>Finance</v>
    <v>90</v>
    <v>2726</v>
    <v>2295</v>
    <v>0</v>
    <v>0</v>
    <v>TZS</v>
    <v>USD</v>
    <v>Currency Pair</v>
    <v>45824.501932870371</v>
    <v>US Dollar/Tanzanian Shilling FX Spot Rate</v>
    <v>2570</v>
    <v>2570</v>
    <v>USDTZS</v>
    <v>USD/TZS</v>
  </rv>
  <rv s="2">
    <v>10804</v>
  </rv>
  <rv s="37">
    <v>en-US</v>
    <v>avytgh</v>
    <v>268435456</v>
    <v>1</v>
    <v>Powered by Refinitiv</v>
    <v>88</v>
    <v>USD/THB</v>
    <v>24</v>
    <v>186</v>
    <v>Finance</v>
    <v>90</v>
    <v>36.99</v>
    <v>32.119999999999997</v>
    <v>0.01</v>
    <v>3.0849999999999996E-4</v>
    <v>THB</v>
    <v>USD</v>
    <v>32.450000000000003</v>
    <v>Currency Pair</v>
    <v>45824.943136574075</v>
    <v>32.43</v>
    <v>US Dollar/Thai Baht FX Spot Rate</v>
    <v>32.42</v>
    <v>32.409999999999997</v>
    <v>32.42</v>
    <v>USDTHB</v>
    <v>USD/THB</v>
  </rv>
  <rv s="2">
    <v>10806</v>
  </rv>
  <rv s="37">
    <v>en-US</v>
    <v>avytjc</v>
    <v>268435456</v>
    <v>1</v>
    <v>Powered by Refinitiv</v>
    <v>88</v>
    <v>USD/TTD</v>
    <v>24</v>
    <v>187</v>
    <v>Finance</v>
    <v>90</v>
    <v>6.7821999999999996</v>
    <v>6.6372</v>
    <v>0</v>
    <v>0</v>
    <v>TTD</v>
    <v>USD</v>
    <v>6.7525000000000004</v>
    <v>Currency Pair</v>
    <v>45824.941851851851</v>
    <v>6.8259999999999996</v>
    <v>US Dollar/Trinidad&amp;Tobago Dollar FX Spot Rate</v>
    <v>6.7525000000000004</v>
    <v>6.7525000000000004</v>
    <v>6.7525000000000004</v>
    <v>USDTTD</v>
    <v>USD/TTD</v>
  </rv>
  <rv s="2">
    <v>10808</v>
  </rv>
  <rv s="37">
    <v>en-US</v>
    <v>avytm7</v>
    <v>268435456</v>
    <v>1</v>
    <v>Powered by Refinitiv</v>
    <v>88</v>
    <v>USD/TND</v>
    <v>24</v>
    <v>188</v>
    <v>Finance</v>
    <v>90</v>
    <v>3.2422</v>
    <v>2.9</v>
    <v>5.4999999999999997E-3</v>
    <v>1.887E-3</v>
    <v>TND</v>
    <v>USD</v>
    <v>2.9211</v>
    <v>Currency Pair</v>
    <v>45824.94326388889</v>
    <v>2.93</v>
    <v>US Dollar/Tunisian Dinar FX Spot Rate</v>
    <v>2.9192999999999998</v>
    <v>2.915</v>
    <v>2.9205000000000001</v>
    <v>USDTND</v>
    <v>USD/TND</v>
  </rv>
  <rv s="2">
    <v>10810</v>
  </rv>
  <rv s="37">
    <v>en-US</v>
    <v>avytp2</v>
    <v>268435456</v>
    <v>1</v>
    <v>Powered by Refinitiv</v>
    <v>88</v>
    <v>USD/TRY</v>
    <v>24</v>
    <v>189</v>
    <v>Finance</v>
    <v>90</v>
    <v>40.960999999999999</v>
    <v>32.049999999999997</v>
    <v>3.6799999999999999E-2</v>
    <v>9.3610000000000004E-4</v>
    <v>TRY</v>
    <v>USD</v>
    <v>39.390500000000003</v>
    <v>Currency Pair</v>
    <v>45824.934872685182</v>
    <v>39.317</v>
    <v>US Dollar/Turkish Lira FX Spot Rate</v>
    <v>39.342399999999998</v>
    <v>39.312800000000003</v>
    <v>39.349600000000002</v>
    <v>USDTRY</v>
    <v>USD/TRY</v>
  </rv>
  <rv s="2">
    <v>10812</v>
  </rv>
  <rv s="38">
    <v>en-US</v>
    <v>avytrw</v>
    <v>268435456</v>
    <v>1</v>
    <v>Powered by Refinitiv</v>
    <v>93</v>
    <v>USD/TMT</v>
    <v>24</v>
    <v>190</v>
    <v>Finance</v>
    <v>90</v>
    <v>3.4950000000000001</v>
    <v>3.4944999999999999</v>
    <v>0</v>
    <v>0</v>
    <v>TMT</v>
    <v>USD</v>
    <v>Currency Pair</v>
    <v>45824.862442129626</v>
    <v>US Dollar/Turkmenistan New Manat FX Spot Rate</v>
    <v>3.4944999999999999</v>
    <v>3.4944999999999999</v>
    <v>USDTMT</v>
    <v>USD/TMT</v>
  </rv>
  <rv s="2">
    <v>10814</v>
  </rv>
  <rv s="37">
    <v>en-US</v>
    <v>avyu1h</v>
    <v>268435456</v>
    <v>1</v>
    <v>Powered by Refinitiv</v>
    <v>88</v>
    <v>USD/AED</v>
    <v>24</v>
    <v>191</v>
    <v>Finance</v>
    <v>90</v>
    <v>3.6736</v>
    <v>3.6709000000000001</v>
    <v>-2.0000000000000001E-4</v>
    <v>-5.4460000000000004E-5</v>
    <v>AED</v>
    <v>USD</v>
    <v>3.6722999999999999</v>
    <v>Currency Pair</v>
    <v>45824.916851851849</v>
    <v>3.6726999999999999</v>
    <v>US Dollar/UAE Dirham FX Spot Rate</v>
    <v>3.6722000000000001</v>
    <v>3.6722999999999999</v>
    <v>3.6720999999999999</v>
    <v>USDAED</v>
    <v>USD/AED</v>
  </rv>
  <rv s="2">
    <v>10816</v>
  </rv>
  <rv s="38">
    <v>en-US</v>
    <v>avytur</v>
    <v>268435456</v>
    <v>1</v>
    <v>Powered by Refinitiv</v>
    <v>93</v>
    <v>USD/UGX</v>
    <v>24</v>
    <v>110</v>
    <v>Finance</v>
    <v>90</v>
    <v>3782</v>
    <v>3575</v>
    <v>0</v>
    <v>0</v>
    <v>UGX</v>
    <v>USD</v>
    <v>Currency Pair</v>
    <v>45824.862256944441</v>
    <v>US Dollar/Ugandan Shilling FX Spot Rate</v>
    <v>3595.73</v>
    <v>3595.73</v>
    <v>USDUGX</v>
    <v>USD/UGX</v>
  </rv>
  <rv s="2">
    <v>10818</v>
  </rv>
  <rv s="38">
    <v>en-US</v>
    <v>avytxm</v>
    <v>268435456</v>
    <v>1</v>
    <v>Powered by Refinitiv</v>
    <v>93</v>
    <v>USD/UAH</v>
    <v>24</v>
    <v>192</v>
    <v>Finance</v>
    <v>90</v>
    <v>42.400500000000001</v>
    <v>39.991</v>
    <v>0</v>
    <v>0</v>
    <v>UAH</v>
    <v>USD</v>
    <v>Currency Pair</v>
    <v>45824.566365740742</v>
    <v>US Dollar/Ukraine Hryvnia FX Spot Rate</v>
    <v>41.55</v>
    <v>41.55</v>
    <v>USDUAH</v>
    <v>USD/UAH</v>
  </rv>
  <rv s="2">
    <v>10820</v>
  </rv>
  <rv s="38">
    <v>en-US</v>
    <v>avyua2</v>
    <v>268435456</v>
    <v>1</v>
    <v>Powered by Refinitiv</v>
    <v>93</v>
    <v>USD/UZS</v>
    <v>24</v>
    <v>193</v>
    <v>Finance</v>
    <v>90</v>
    <v>12993.91</v>
    <v>12478.33</v>
    <v>0</v>
    <v>0</v>
    <v>UZS</v>
    <v>USD</v>
    <v>Currency Pair</v>
    <v>45824.862245370372</v>
    <v>US Dollar/Uzbekistan Sum FX Spot Rate</v>
    <v>12710.13</v>
    <v>12710.13</v>
    <v>USDUZS</v>
    <v>USD/UZS</v>
  </rv>
  <rv s="2">
    <v>10822</v>
  </rv>
  <rv s="37">
    <v>en-US</v>
    <v>brjca2</v>
    <v>268435456</v>
    <v>1</v>
    <v>Powered by Refinitiv</v>
    <v>88</v>
    <v>USD/VUV</v>
    <v>24</v>
    <v>104</v>
    <v>Finance</v>
    <v>90</v>
    <v>124.81</v>
    <v>114.15</v>
    <v>-0.05</v>
    <v>-4.237E-4</v>
    <v>VUV</v>
    <v>USD</v>
    <v>117.95</v>
    <v>Currency Pair</v>
    <v>45824.916666666664</v>
    <v>118.55</v>
    <v>US Dollar/Vanuatu Vatu FX Spot Rate</v>
    <v>117.95</v>
    <v>118</v>
    <v>117.95</v>
    <v>USDVUV</v>
    <v>USD/VUV</v>
  </rv>
  <rv s="2">
    <v>10824</v>
  </rv>
  <rv s="38">
    <v>en-US</v>
    <v>avyufr</v>
    <v>268435456</v>
    <v>1</v>
    <v>Powered by Refinitiv</v>
    <v>93</v>
    <v>USD/VND</v>
    <v>24</v>
    <v>194</v>
    <v>Finance</v>
    <v>90</v>
    <v>26110</v>
    <v>24515</v>
    <v>0</v>
    <v>0</v>
    <v>VND</v>
    <v>USD</v>
    <v>Currency Pair</v>
    <v>45824.44635416667</v>
    <v>US Dollar/Vietnam Dong FX Spot Rate</v>
    <v>26030</v>
    <v>26030</v>
    <v>USDVND</v>
    <v>USD/VND</v>
  </rv>
  <rv s="2">
    <v>10826</v>
  </rv>
  <rv s="38">
    <v>en-US</v>
    <v>avyuim</v>
    <v>268435456</v>
    <v>1</v>
    <v>Powered by Refinitiv</v>
    <v>93</v>
    <v>USD/YER</v>
    <v>24</v>
    <v>195</v>
    <v>Finance</v>
    <v>90</v>
    <v>249.99</v>
    <v>242.75</v>
    <v>0</v>
    <v>0</v>
    <v>YER</v>
    <v>USD</v>
    <v>Currency Pair</v>
    <v>45824.862222222226</v>
    <v>US Dollar/Yemen Riyal FX Spot Rate</v>
    <v>242.7</v>
    <v>242.7</v>
    <v>USDYER</v>
    <v>USD/YER</v>
  </rv>
  <rv s="2">
    <v>10828</v>
  </rv>
  <rv s="38">
    <v>en-US</v>
    <v>b1ebbh</v>
    <v>268435456</v>
    <v>1</v>
    <v>Powered by Refinitiv</v>
    <v>93</v>
    <v>USD/ZMW</v>
    <v>24</v>
    <v>110</v>
    <v>Finance</v>
    <v>90</v>
    <v>28.95</v>
    <v>23.934000000000001</v>
    <v>0</v>
    <v>0</v>
    <v>ZMW</v>
    <v>USD</v>
    <v>Currency Pair</v>
    <v>45824.790046296293</v>
    <v>US Dollar/Zambian Kwacha FX Spot Rate</v>
    <v>24.172000000000001</v>
    <v>24.172000000000001</v>
    <v>USDZMW</v>
    <v>USD/ZMW</v>
  </rv>
  <rv s="2">
    <v>10830</v>
  </rv>
  <rv s="3">
    <v>https://www.bing.com/financeapi/forcetrigger?t=a1wulh&amp;q=XNYS%3aLEO&amp;form=skydnc</v>
    <v>Learn more on Bing</v>
  </rv>
  <rv s="17">
    <v>en-US</v>
    <v>a1wulh</v>
    <v>268435456</v>
    <v>1</v>
    <v>Powered by Refinitiv</v>
    <v>38</v>
    <v>BNY Mellon Strat Muni (XNYS:LEO)</v>
    <v>34</v>
    <v>39</v>
    <v>Finance</v>
    <v>25</v>
    <v>6.64</v>
    <v>5.55</v>
    <v>1.8306</v>
    <v>0</v>
    <v>0</v>
    <v>0</v>
    <v>0</v>
    <v>USD</v>
    <v>New York Stock Exchange</v>
    <v>XNYS</v>
    <v>2.86E-2</v>
    <v>5.82</v>
    <v>ETF</v>
    <v>45824.84027780078</v>
    <v>10832</v>
    <v>5.8</v>
    <v>406229639.57999998</v>
    <v>BNY Mellon Strat Muni</v>
    <v>5.81</v>
    <v>5.81</v>
    <v>5.81</v>
    <v>5.81</v>
    <v>LEO</v>
    <v>BNY Mellon Strat Muni (XNYS:LEO)</v>
    <v>114148</v>
    <v>156181</v>
  </rv>
  <rv s="2">
    <v>10833</v>
  </rv>
  <rv s="40">
    <v>en-US</v>
    <v>cawkw7</v>
    <v>268435456</v>
    <v>1</v>
    <v>Powered by Refinitiv</v>
    <v>196</v>
    <v>21SHARES AAVE ETP (XAMS:AAVE)</v>
    <v>24</v>
    <v>197</v>
    <v>Finance</v>
    <v>29</v>
    <v>47.33</v>
    <v>9.5</v>
    <v>0.26240000000000002</v>
    <v>7.6300000000000005E-3</v>
    <v>USD</v>
    <v>Euronext Amsterdam</v>
    <v>XAMS</v>
    <v>35.1</v>
    <v>ETF</v>
    <v>45824.666666666664</v>
    <v>34.653599999999997</v>
    <v>21SHARES AAVE ETP</v>
    <v>34.769599999999997</v>
    <v>34.391199999999998</v>
    <v>34.653599999999997</v>
    <v>AAVE</v>
    <v>21SHARES AAVE ETP (XAMS:AAVE)</v>
    <v>1314</v>
  </rv>
  <rv s="2">
    <v>10835</v>
  </rv>
  <rv s="40">
    <v>en-US</v>
    <v>cgh79c</v>
    <v>268435456</v>
    <v>1</v>
    <v>Powered by Refinitiv</v>
    <v>196</v>
    <v>21S DOGECOIN ETP (XSWX:DOGE)</v>
    <v>24</v>
    <v>197</v>
    <v>Finance</v>
    <v>29</v>
    <v>8.3360000000000003</v>
    <v>4.8499999999999996</v>
    <v>-0.54700000000000004</v>
    <v>-8.6921999999999999E-2</v>
    <v>USD</v>
    <v>SIX Swiss Exchange</v>
    <v>XSWX</v>
    <v>5.7460000000000004</v>
    <v>ETF</v>
    <v>45821.651006944441</v>
    <v>5.7430000000000003</v>
    <v>21S DOGECOIN ETP</v>
    <v>5.7430000000000003</v>
    <v>6.2930000000000001</v>
    <v>5.7460000000000004</v>
    <v>DOGE</v>
    <v>21S DOGECOIN ETP (XSWX:DOGE)</v>
    <v>490</v>
  </rv>
  <rv s="2">
    <v>10837</v>
  </rv>
  <rv s="40">
    <v>en-US</v>
    <v>cf9flh</v>
    <v>268435456</v>
    <v>1</v>
    <v>Powered by Refinitiv</v>
    <v>196</v>
    <v>21SETNCCONDOXAMS ETF (XAMS:ONDO)</v>
    <v>24</v>
    <v>197</v>
    <v>Finance</v>
    <v>29</v>
    <v>39.229999999999997</v>
    <v>12.84</v>
    <v>-1.3104</v>
    <v>-8.2309999999999994E-2</v>
    <v>USD</v>
    <v>Euronext Amsterdam</v>
    <v>XAMS</v>
    <v>14.6099</v>
    <v>ETF</v>
    <v>45821.666666666664</v>
    <v>14.6099</v>
    <v>21SETNCCONDOXAMS ETF</v>
    <v>14.6099</v>
    <v>15.920299999999999</v>
    <v>14.6099</v>
    <v>ONDO</v>
    <v>21SETNCCONDOXAMS ETF (XAMS:ONDO)</v>
    <v>8</v>
  </rv>
  <rv s="2">
    <v>10839</v>
  </rv>
  <rv s="37">
    <v>en-US</v>
    <v>btjwyc</v>
    <v>268435456</v>
    <v>1</v>
    <v>Powered by Refinitiv</v>
    <v>88</v>
    <v>XRP/USD</v>
    <v>24</v>
    <v>198</v>
    <v>Finance</v>
    <v>90</v>
    <v>14759947.75</v>
    <v>0.38200000000000001</v>
    <v>-3.2759999999999997E-2</v>
    <v>-1.4126000000000001E-2</v>
    <v>USD</v>
    <v>XRP</v>
    <v>2.3241000000000001</v>
    <v>Currency Pair</v>
    <v>45824.943229166667</v>
    <v>2.2852000000000001</v>
    <v>XRP/US Dollar FX Spot Rate</v>
    <v>2.3195999999999999</v>
    <v>2.3191000000000002</v>
    <v>2.2863000000000002</v>
    <v>XRPUSD</v>
    <v>XRP/USD</v>
  </rv>
  <rv s="2">
    <v>10841</v>
  </rv>
  <rv s="3">
    <v>https://www.bing.com/financeapi/forcetrigger?t=c2bfw7&amp;q=XPAR%3aWBTC&amp;form=skydnc</v>
    <v>Learn more on Bing</v>
  </rv>
  <rv s="41">
    <v>en-US</v>
    <v>c2bfw7</v>
    <v>268435456</v>
    <v>1</v>
    <v>Powered by Refinitiv</v>
    <v>199</v>
    <v>WISDOMTREE BITCO ETP (XPAR:WBTC)</v>
    <v>34</v>
    <v>200</v>
    <v>Finance</v>
    <v>29</v>
    <v>25.35</v>
    <v>10.88</v>
    <v>0.39400000000000002</v>
    <v>1.8046E-2</v>
    <v>EUR</v>
    <v>Euronext Paris</v>
    <v>XPAR</v>
    <v>22.234000000000002</v>
    <v>ETF</v>
    <v>45824.666666666664</v>
    <v>10843</v>
    <v>22</v>
    <v>WISDOMTREE BITCO ETP</v>
    <v>22.073</v>
    <v>21.832999999999998</v>
    <v>22.227</v>
    <v>WBTC</v>
    <v>WISDOMTREE BITCO ETP (XPAR:WBTC)</v>
    <v>6973</v>
  </rv>
  <rv s="2">
    <v>10844</v>
  </rv>
  <rv s="42">
    <v>en-US</v>
    <v>cfu6k2</v>
    <v>268435456</v>
    <v>1</v>
    <v>Powered by Refinitiv</v>
    <v>201</v>
    <v>Mercedes-Benz Group AG (XFRA:DAI)</v>
    <v>2</v>
    <v>202</v>
    <v>Finance</v>
    <v>29</v>
    <v>1.1071</v>
    <v>-1.3</v>
    <v>-8.9654999999999999E-2</v>
    <v>EUR</v>
    <v>Mercedes-Benz Group AG, formerly Daimler AG (Daimler), is a Germany-based automotive engineering company. The Company engages in the development, production and distribution of cars and vans in Germany. The segments include Mercedes-Benz Cars, Mercedes-Benz Vans and Mercedes-Benz Mobility. The Mercedes-Benz Cars segment includes vehicles of the Mercedes-Benz brand, Mercedes-AMG and Mercedes-Maybach, as well as the G-Class product brand. The Mercedes-Benz Vans sells vans under the brand name Mercedes-Benz, as well as corresponding spare parts and accessories. The Mercedes-Benz Mobility segment supports the sales of the Mercedes-Benz Group’s vehicle brands with customized financial and mobility services such as leasing, financing contracts, insurance, flexible subscription and rental models to fleet management services and digital services related to charging and payment.</v>
    <v>163132</v>
    <v>Deutsche Boerse AG</v>
    <v>XFRA</v>
    <v>XFRA</v>
    <v>Mercedesstrasse 120, STUTTGART, BADEN-WUERTTEMBERG, 70372 DE</v>
    <v>13.3</v>
    <v>Automobiles &amp; Auto Parts</v>
    <v>Stock</v>
    <v>45824.836805555555</v>
    <v>13.2</v>
    <v>48934770000</v>
    <v>Mercedes-Benz Group AG</v>
    <v>Mercedes-Benz Group AG</v>
    <v>13.2</v>
    <v>14.5</v>
    <v>13.2</v>
    <v>962903700</v>
    <v>DAI</v>
    <v>Mercedes-Benz Group AG (XFRA:DAI)</v>
    <v>2</v>
    <v>1829270</v>
    <v>1998</v>
  </rv>
  <rv s="2">
    <v>10846</v>
  </rv>
  <rv s="3">
    <v>https://www.bing.com/financeapi/forcetrigger?t=a23rxm&amp;q=XNYS%3aSUI&amp;form=skydnc</v>
    <v>Learn more on Bing</v>
  </rv>
  <rv s="5">
    <v>en-US</v>
    <v>a23rxm</v>
    <v>268435456</v>
    <v>1</v>
    <v>Powered by Refinitiv</v>
    <v>7</v>
    <v>SUN COMMUNITIES, INC. (XNYS:SUI)</v>
    <v>6</v>
    <v>57</v>
    <v>Finance</v>
    <v>4</v>
    <v>143.0728</v>
    <v>105.70529999999999</v>
    <v>0.872</v>
    <v>-0.48</v>
    <v>0</v>
    <v>-3.8829999999999997E-3</v>
    <v>0</v>
    <v>USD</v>
    <v>Sun Communities, Inc. is a real estate investment trust (REIT) that owns and operates or has an interest in manufactured housing (MH) and recreational vehicle (RV) communities. The Company’s segments include MH communities, RV communities, and communities in the United Kingdom (UK). The MH communities segment owns, operates, develops, or has an interest in, a portfolio of MH communities in the United States, and is in the business of acquiring, operating and developing ground-up MH communities to provide affordable housing solutions to residents. The RV communities segment owns, operates, develops, or has an interest in, a portfolio of RV communities and is in the business of acquiring, operating and developing group-up RV communities in the United States and Canada. The UK segment owns, operates, develops, or has an interest in, a portfolio of communities, referred to as holiday parks, and is in the business of acquiring, operating and developing communities in the United Kingdom.</v>
    <v>6590</v>
    <v>New York Stock Exchange</v>
    <v>XNYS</v>
    <v>XNYS</v>
    <v>27777 Franklin Road., Suite 300, SOUTHFIELD, MI, 48034 US</v>
    <v>125.39</v>
    <v>Residential &amp; Commercial REIT</v>
    <v>Stock</v>
    <v>45824.872158414066</v>
    <v>10848</v>
    <v>123.13</v>
    <v>15716522521</v>
    <v>SUN COMMUNITIES, INC.</v>
    <v>SUN COMMUNITIES, INC.</v>
    <v>124.48</v>
    <v>156.8535</v>
    <v>123.61</v>
    <v>123.13</v>
    <v>123.13</v>
    <v>127641700</v>
    <v>SUI</v>
    <v>SUN COMMUNITIES, INC. (XNYS:SUI)</v>
    <v>662892</v>
    <v>759628</v>
    <v>1993</v>
  </rv>
  <rv s="2">
    <v>10849</v>
  </rv>
  <rv s="3">
    <v>http://pt.wikipedia.org/wiki/Banco_de_Chile</v>
    <v>Wikipedia</v>
  </rv>
  <rv s="33">
    <v>10313</v>
    <v>10851</v>
  </rv>
  <rv s="34">
    <v>85</v>
    <v>https://www.bing.com/th?id=AMMS_49292d87fd403d73b26a2465618e6b6d&amp;qlt=95</v>
    <v>10852</v>
    <v>0</v>
    <v>https://www.bing.com/images/search?form=xlimg&amp;q=banco+de+chile</v>
    <v>Image of BANK OF CHILE</v>
  </rv>
  <rv s="3">
    <v>https://www.bing.com/financeapi/forcetrigger?t=a1oa77&amp;q=XNYS%3aBCH&amp;form=skydnc</v>
    <v>Learn more on Bing</v>
  </rv>
  <rv s="35">
    <v>en-US</v>
    <v>a1oa77</v>
    <v>268435456</v>
    <v>1</v>
    <v>Powered by Refinitiv</v>
    <v>81</v>
    <v>BANK OF CHILE (XNYS:BCH)</v>
    <v>83</v>
    <v>84</v>
    <v>Finance</v>
    <v>4</v>
    <v>31.84</v>
    <v>22.055</v>
    <v>0.26079999999999998</v>
    <v>-0.21</v>
    <v>-3.3370000000000001E-3</v>
    <v>-6.9030000000000003E-3</v>
    <v>-0.1008</v>
    <v>USD</v>
    <v>Banco de Chile is a full service financial institution, which is engaged in providing credit and non-credit products and services in Chile. The Bank offers a range of banking services to its customers, ranging from individuals to corporations. The Bank's segments include Retail, which focuses on individuals and small and medium-sized companies, where the product offering focuses on consumer loans, commercial loans, checking accounts, credit cards, credit lines and mortgage loans; Wholesale, which focuses on corporate clients and companies, where the product offering focuses on commercial loans, checking accounts and liquidity management services, debt instruments, foreign trade, derivative contracts and leases; Treasury, which includes the associated revenues to the management of the investment portfolio and the business of financial transactions and currency trading, and Subsidiaries, which corresponds to companies and corporations controlled by the Bank.</v>
    <v>12550</v>
    <v>New York Stock Exchange</v>
    <v>XNYS</v>
    <v>XNYS</v>
    <v>Ahumada 251, SANTIAGO, SANTIAGO CL</v>
    <v>30.7</v>
    <v>10853</v>
    <v>Banking Services</v>
    <v>Stock</v>
    <v>45824.849552279687</v>
    <v>10854</v>
    <v>30.13</v>
    <v>15355980000</v>
    <v>BANK OF CHILE</v>
    <v>BANK OF CHILE</v>
    <v>30.32</v>
    <v>11.676299999999999</v>
    <v>30.42</v>
    <v>30.21</v>
    <v>30.109200000000001</v>
    <v>505085400</v>
    <v>BCH</v>
    <v>BANK OF CHILE (XNYS:BCH)</v>
    <v>367636</v>
    <v>288101</v>
    <v>1983</v>
  </rv>
  <rv s="2">
    <v>10855</v>
  </rv>
  <rv s="3">
    <v>https://www.bing.com/financeapi/forcetrigger?t=a1rfec&amp;q=XNAS%3aDWAC&amp;form=skydnc</v>
    <v>Learn more on Bing</v>
  </rv>
  <rv s="5">
    <v>en-US</v>
    <v>a1rfec</v>
    <v>268435456</v>
    <v>1</v>
    <v>Powered by Refinitiv</v>
    <v>7</v>
    <v>TRUMP MEDIA &amp; TECHNOLOGY GROUP CORP. (XNAS:DJT)</v>
    <v>6</v>
    <v>57</v>
    <v>Finance</v>
    <v>9</v>
    <v>54.68</v>
    <v>11.75</v>
    <v>4.9471999999999996</v>
    <v>-0.85</v>
    <v>8.5699999999999995E-3</v>
    <v>-4.3545E-2</v>
    <v>0.16</v>
    <v>USD</v>
    <v>Trump Media &amp; Technology Group Corp. (TMTG) is a social media and technology-focused company. The Company's product, Truth Social, is a social media platform where any user can create content, follow other users and engage in an open global conversation. The Company does not restrict whom a user can follow. Additionally, users can be followed by other users without requiring a reciprocal relationship, enhancing the ability of its users to reach a broad audience. Its products and services include Truth Social and Truth+. TMTG operates a TV streaming platform, Truth+, across the entire Truth Social platform-iOS, Android, and the Web. The streaming service relies on TMTG's custom-built content delivery network (CDN), which operates through a data center. TMTG's streaming technology is powered through specially designed infrastructure with its own servers, routers, and software stack. The Company is also focused on launching Truth.Fi, a financial service and FinTech brand.</v>
    <v>29</v>
    <v>Nasdaq Stock Market</v>
    <v>XNAS</v>
    <v>XNAS</v>
    <v>401 N. Cattlemen Rd., Ste. 200, SARASOTA, FL, 34232 US</v>
    <v>19.829999999999998</v>
    <v>Software &amp; IT Services</v>
    <v>Stock</v>
    <v>45824.943119166404</v>
    <v>10857</v>
    <v>18.579999999999998</v>
    <v>5161913339</v>
    <v>TRUMP MEDIA &amp; TECHNOLOGY GROUP CORP.</v>
    <v>TRUMP MEDIA &amp; TECHNOLOGY GROUP CORP.</v>
    <v>19.78</v>
    <v>0</v>
    <v>19.52</v>
    <v>18.670000000000002</v>
    <v>18.829999999999998</v>
    <v>276481700</v>
    <v>DJT</v>
    <v>TRUMP MEDIA &amp; TECHNOLOGY GROUP CORP. (XNAS:DJT)</v>
    <v>22715605</v>
    <v>8694746</v>
    <v>2025</v>
  </rv>
  <rv s="2">
    <v>10858</v>
  </rv>
  <rv s="3">
    <v>https://www.bing.com/financeapi/forcetrigger?t=a1x5mw&amp;q=XNYS%3aLTC&amp;form=skydnc</v>
    <v>Learn more on Bing</v>
  </rv>
  <rv s="5">
    <v>en-US</v>
    <v>a1x5mw</v>
    <v>268435456</v>
    <v>1</v>
    <v>Powered by Refinitiv</v>
    <v>7</v>
    <v>LTC PROPERTIES, INC. (XNYS:LTC)</v>
    <v>6</v>
    <v>57</v>
    <v>Finance</v>
    <v>4</v>
    <v>39.89</v>
    <v>31.7</v>
    <v>0.65980000000000005</v>
    <v>-0.35</v>
    <v>8.633E-4</v>
    <v>-9.972E-3</v>
    <v>0.03</v>
    <v>USD</v>
    <v>LTC Properties, Inc. is a real estate investment trust (REIT). The Company invests in senior housing and healthcare properties through sale-leasebacks, mortgage financing, joint ventures, construction financing and structured finance solutions, including preferred equity, and mezzanine lending. It invests in various properties, including skilled nursing centers (SNF), which provide restorative, rehabilitative and nursing care; Assisted living facilities (ALF), which serve people who require assistance with activities of daily living; Independent living facilities (ILF), also known as retirement communities or senior apartments, offers a community and numerous levels of service, such as laundry, housekeeping, dining options/meal plans, exercise and wellness programs, transportation, social, cultural and recreational activities, on-site security, and others, and Memory care facilities (MC), offers specialized options for people with Alzheimer’s disease and other forms of dementia.</v>
    <v>23</v>
    <v>New York Stock Exchange</v>
    <v>XNYS</v>
    <v>XNYS</v>
    <v>3011 Townsgate Road, Suite 220, WESTLAKE VILLAGE, CA, 91361 US</v>
    <v>35.5</v>
    <v>Residential &amp; Commercial REIT</v>
    <v>Stock</v>
    <v>45824.912908147657</v>
    <v>10860</v>
    <v>34.65</v>
    <v>1596087307</v>
    <v>LTC PROPERTIES, INC.</v>
    <v>LTC PROPERTIES, INC.</v>
    <v>35.159999999999997</v>
    <v>17.896699999999999</v>
    <v>35.1</v>
    <v>34.75</v>
    <v>34.78</v>
    <v>45930570</v>
    <v>LTC</v>
    <v>LTC PROPERTIES, INC. (XNYS:LTC)</v>
    <v>325373</v>
    <v>301179</v>
    <v>1992</v>
  </rv>
  <rv s="2">
    <v>10861</v>
  </rv>
  <rv s="3">
    <v>https://www.bing.com/financeapi/forcetrigger?t=bwtjk2&amp;q=XASX%3aUNI&amp;form=skydnc</v>
    <v>Learn more on Bing</v>
  </rv>
  <rv s="43">
    <v>en-US</v>
    <v>bwtjk2</v>
    <v>268435456</v>
    <v>1</v>
    <v>Powered by Refinitiv</v>
    <v>203</v>
    <v>UNIVERSAL STORE HOLDINGS LIMITED (XASX:UNI)</v>
    <v>6</v>
    <v>204</v>
    <v>Finance</v>
    <v>64</v>
    <v>9.61</v>
    <v>4.79</v>
    <v>1.3712</v>
    <v>0.06</v>
    <v>8.1079999999999989E-3</v>
    <v>AUD</v>
    <v>Universal Store Holdings Limited is an Australia-based retailer specializing in premium brand on trend fashion apparel, shoes, accessories and gifting. The Company operates through two segments: Universal Store and CTC. The CTC segment is engaged in the design, wholesaling and retailing casual of youth fashion apparel. Its principal businesses are Universal Store, THRILLS and Perfect Stranger brand as a standalone retail concept. It owns a portfolio of premium youth fashion brands and omni-channel retail and wholesale businesses. It offers various types of clothing products, which include tops and shirts, t-shirts and tank tops, jeans, dresses, sets and coordinates, jumpers and knits, coats and jackets, pants, skirts, shorts, underwear, swimwear, hoodies and sweaters and others. Its shoe offerings include sneakers, sandals, loafers, boots, thongs and kid's shoes. It also offers various types of accessories, including Jewelry, Hats, Bags, Sunglasses and Glasses, wallets and others.</v>
    <v>Australian Securities Exchange</v>
    <v>XASX</v>
    <v>XASX</v>
    <v>42A, William Farrior Place, Eagle Farm, QUEENSLAND, 4009 AU</v>
    <v>7.54</v>
    <v>Specialty Retailers</v>
    <v>Stock</v>
    <v>45824.375011574077</v>
    <v>10863</v>
    <v>7.32</v>
    <v>567734000</v>
    <v>UNIVERSAL STORE HOLDINGS LIMITED</v>
    <v>UNIVERSAL STORE HOLDINGS LIMITED</v>
    <v>7.4</v>
    <v>23.17</v>
    <v>7.4</v>
    <v>7.46</v>
    <v>76720810</v>
    <v>UNI</v>
    <v>UNIVERSAL STORE HOLDINGS LIMITED (XASX:UNI)</v>
    <v>86586</v>
    <v>112510</v>
    <v>2018</v>
  </rv>
  <rv s="2">
    <v>10864</v>
  </rv>
  <rv s="3">
    <v>https://www.bing.com/financeapi/forcetrigger?t=aaae27&amp;q=XASX%3aWBT&amp;form=skydnc</v>
    <v>Learn more on Bing</v>
  </rv>
  <rv s="44">
    <v>en-US</v>
    <v>aaae27</v>
    <v>268435456</v>
    <v>1</v>
    <v>Powered by Refinitiv</v>
    <v>205</v>
    <v>WEEBIT NANO LTD (XASX:WBT)</v>
    <v>6</v>
    <v>206</v>
    <v>Finance</v>
    <v>64</v>
    <v>3.8</v>
    <v>1.38</v>
    <v>1.7829999999999999</v>
    <v>-1.4999999999999999E-2</v>
    <v>-9.0089999999999996E-3</v>
    <v>AUD</v>
    <v>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v>
    <v>Australian Securities Exchange</v>
    <v>XASX</v>
    <v>XASX</v>
    <v>L 7 330 Collins Street, MELBOURNE, VICTORIA, 3000 AU</v>
    <v>1.68</v>
    <v>Semiconductors &amp; Semiconductor Equipment</v>
    <v>Stock</v>
    <v>45824.375</v>
    <v>10866</v>
    <v>1.6</v>
    <v>346507000</v>
    <v>WEEBIT NANO LTD</v>
    <v>WEEBIT NANO LTD</v>
    <v>1.68</v>
    <v>1.665</v>
    <v>1.65</v>
    <v>208112300</v>
    <v>WBT</v>
    <v>WEEBIT NANO LTD (XASX:WBT)</v>
    <v>619373</v>
    <v>602090</v>
    <v>2010</v>
  </rv>
  <rv s="2">
    <v>10867</v>
  </rv>
  <rv s="3">
    <v>https://www.bing.com/financeapi/forcetrigger?t=aaq1ec&amp;q=XBRU%3aBNB&amp;form=skydnc</v>
    <v>Learn more on Bing</v>
  </rv>
  <rv s="12">
    <v>en-US</v>
    <v>aaq1ec</v>
    <v>268435456</v>
    <v>1</v>
    <v>Powered by Refinitiv</v>
    <v>27</v>
    <v>Nationale Bank Van Belgie NV (XBRU:BNB)</v>
    <v>6</v>
    <v>207</v>
    <v>Finance</v>
    <v>29</v>
    <v>470</v>
    <v>291</v>
    <v>0.8054</v>
    <v>6</v>
    <v>1.5544000000000001E-2</v>
    <v>EUR</v>
    <v>Nationale Bank Van Belgie NV formerly Banque Nationale De Belgique SA is a Belgium-based bank. It provides implementation of European monetary policy: preparation of studies and statistics, management of relatioNationale Bank Van Belgie NV formerly Banque Nationale De Belgique SA is a Belgium-based bank., It provides implementation of European monetary policy: preparation of studies and statistics, management of relations with credit institutions through monetary instruments, management of foreign exchange reserves, etc. It offers management of payment and settlement systems: production and circulation of fiduciary money, organization and management of interbank payment systems and a securities settlement system, centralized processing of trade bills, etc., The Bank supervision financial system, such as development of regulations, control of payment and securities settlement systems. It provides provision of services to the State and dissemination of economic and financial information.</v>
    <v>1676</v>
    <v>Euronext Brussels</v>
    <v>XBRU</v>
    <v>XBRU</v>
    <v>Boulevard de Berlaimont 14, BRUXELLES, BRUXELLES-CAPITALE, 1000 BE</v>
    <v>395</v>
    <v>Banking Services</v>
    <v>Stock</v>
    <v>45824.666666666664</v>
    <v>10869</v>
    <v>382</v>
    <v>154400000</v>
    <v>Nationale Bank Van Belgie NV</v>
    <v>Nationale Bank Van Belgie NV</v>
    <v>386</v>
    <v>0</v>
    <v>386</v>
    <v>392</v>
    <v>400000</v>
    <v>BNB</v>
    <v>Nationale Bank Van Belgie NV (XBRU:BNB)</v>
    <v>51</v>
    <v>80</v>
    <v>1959</v>
  </rv>
  <rv s="2">
    <v>10870</v>
  </rv>
  <rv s="3">
    <v>https://www.bing.com/financeapi/forcetrigger?t=a24jh7&amp;q=XNYS%3aTRX&amp;form=skydnc</v>
    <v>Learn more on Bing</v>
  </rv>
  <rv s="5">
    <v>en-US</v>
    <v>a24jh7</v>
    <v>268435456</v>
    <v>1</v>
    <v>Powered by Refinitiv</v>
    <v>7</v>
    <v>TRX Gold Corporation (XNYS:TRX)</v>
    <v>6</v>
    <v>57</v>
    <v>Finance</v>
    <v>9</v>
    <v>0.4501</v>
    <v>0.2651</v>
    <v>0.24010000000000001</v>
    <v>2.5000000000000001E-3</v>
    <v>9.3620000000000005E-3</v>
    <v>7.3529999999999993E-3</v>
    <v>3.2000000000000002E-3</v>
    <v>USD</v>
    <v>TRX Gold Corporation is a Canada-based company, which is advancing the Buckreef Gold Project. The Company is engaged in the exploration, development and production of mineral property interests in the United Republic of Tanzania. The Buckreef Project's prospects include Buckreef, Bingwa, Tembo, Anfield, Eastern Porphyry and Buziba. The Buckreef Project encompasses three main mineralized zones: Buckreef South, Buckreef Main and Buckreef North. The Company produces gold at its 1,000 tons per day processing plant. Its gold development operations include the Sulphide Development Project, in which the sulphide ore encompasses over 90% of the Buckreef Main Zone's two-million-ounce gold measured and indicated mineral resources. The Buckreef Project hosts an NI 43-101 measured and indicated mineral resource of over 35.88 million tons (MT) at 1.77 grams per ton (g/t) gold containing 2,036,280 ounces of gold and an inferred mineral resource of 17.8 MT at 1.11 g/t gold for 635,540 ounces of gold.</v>
    <v>153</v>
    <v>New York Stock Exchange</v>
    <v>XNYS</v>
    <v>XNYS</v>
    <v>277 Lakeshore Road East, Suite 403, TORONTO, ON, L6J 6J3 CA</v>
    <v>0.34799999999999998</v>
    <v>Metals &amp; Mining</v>
    <v>Stock</v>
    <v>45824.937619270313</v>
    <v>10872</v>
    <v>0.34010000000000001</v>
    <v>96757962</v>
    <v>TRX Gold Corporation</v>
    <v>TRX Gold Corporation</v>
    <v>0.34799999999999998</v>
    <v>1141.6667</v>
    <v>0.34</v>
    <v>0.34250000000000003</v>
    <v>0.34499999999999997</v>
    <v>282505000</v>
    <v>TRX</v>
    <v>TRX Gold Corporation (XNYS:TRX)</v>
    <v>188695</v>
    <v>389290</v>
    <v>1990</v>
  </rv>
  <rv s="2">
    <v>10873</v>
  </rv>
  <rv s="3">
    <v>https://www.bing.com/financeapi/forcetrigger?t=a23b27&amp;q=XNYS%3aSOL&amp;form=skydnc</v>
    <v>Learn more on Bing</v>
  </rv>
  <rv s="4">
    <v>en-US</v>
    <v>a23b27</v>
    <v>268435456</v>
    <v>1</v>
    <v>Powered by Refinitiv</v>
    <v>5</v>
    <v>Emeren Group Ltd (XNYS:SOL)</v>
    <v>6</v>
    <v>26</v>
    <v>Finance</v>
    <v>4</v>
    <v>3</v>
    <v>1.0401</v>
    <v>2.1934999999999998</v>
    <v>0.04</v>
    <v>5.6820000000000004E-3</v>
    <v>2.3256000000000002E-2</v>
    <v>0.01</v>
    <v>USD</v>
    <v>Emeren Group Ltd is a renewable energy company. The Company is a global solar and energy storage project developer, owner and operator with a pipeline of projects and IPP assets of more than seven gigawatts (GW) in solar projects and an energy storage pipeline of over 10 GWh across Europe, North America, and Asia. The Company develops and sells solar and storage power projects or project special purpose vehicles (SPVs) (project development business); provides engineering, procurement and construction (EPC business); owns and operates solar power projects and sells the electricity generated by its operated solar power plants (IPP business), and provides project development services (DSA business). The Company conducts the IPP business, EPC business, DSA business and project development business in a number of countries, including the United States, Poland, Hungary, Spain, France, United Kingdom (UK), Germany, Italy, Luxembourg and China.</v>
    <v>197</v>
    <v>New York Stock Exchange</v>
    <v>XNYS</v>
    <v>XNYS</v>
    <v>149 Water Street, Suite 302, NORWALK, CT, 06854 US</v>
    <v>1.77</v>
    <v>Construction &amp; Engineering</v>
    <v>Stock</v>
    <v>45824.922619351564</v>
    <v>10875</v>
    <v>1.71</v>
    <v>90326051</v>
    <v>Emeren Group Ltd</v>
    <v>Emeren Group Ltd</v>
    <v>1.71</v>
    <v>1.72</v>
    <v>1.76</v>
    <v>1.77</v>
    <v>51321620</v>
    <v>SOL</v>
    <v>Emeren Group Ltd (XNYS:SOL)</v>
    <v>63275</v>
    <v>152299</v>
    <v>2006</v>
  </rv>
  <rv s="2">
    <v>10876</v>
  </rv>
  <rv s="3">
    <v>https://www.bing.com/financeapi/forcetrigger?t=bqmm8m&amp;q=XFRA%3aCRO&amp;form=skydnc</v>
    <v>Learn more on Bing</v>
  </rv>
  <rv s="45">
    <v>en-US</v>
    <v>bqmm8m</v>
    <v>268435456</v>
    <v>1</v>
    <v>Powered by Refinitiv</v>
    <v>208</v>
    <v>HVIVO PLC (XFRA:CRO)</v>
    <v>6</v>
    <v>209</v>
    <v>Finance</v>
    <v>29</v>
    <v>1.2271000000000001</v>
    <v>-4.7E-2</v>
    <v>-0.29746800000000001</v>
    <v>EUR</v>
    <v>hVIVO plc is a United Kingdom-based specialist early-stage drug development contract research organization (CRO) and human challenge trials. The Company delivers end-to-end clinical development services to a diverse and expanding client base. It specializes in conducting human challenge trials across multiple infectious and respiratory indications, leveraging its quarantine facility. The Company also offers comprehensive virology and immunology laboratory services under the hLAB brand. The Company, through its subsidiary, operates an approximately 120-bed capacity across Mannheim and Kiel, providing early-phase clinical trial services, including first-in-human and proof-of-concept studies. It also offers Early Drug Development Consulting and Biometry services to the biopharma sector. The Company also provides industry-standard, temperature-controlled storage solutions for biological and clinical materials.</v>
    <v>301</v>
    <v>Deutsche Boerse AG</v>
    <v>XFRA</v>
    <v>XFRA</v>
    <v>Queen Mary BioEnterprises Innovation Centre, 42 New Road, LONDON, E1 2AX GB</v>
    <v>0.111</v>
    <v>Biotechnology &amp; Medical Research</v>
    <v>Stock</v>
    <v>45824.836805555555</v>
    <v>10878</v>
    <v>0.111</v>
    <v>75571550</v>
    <v>HVIVO PLC</v>
    <v>HVIVO PLC</v>
    <v>0.111</v>
    <v>5.55</v>
    <v>0.158</v>
    <v>0.111</v>
    <v>687014100</v>
    <v>CRO</v>
    <v>HVIVO PLC (XFRA:CRO)</v>
    <v>2500</v>
    <v>5173100</v>
    <v>2011</v>
  </rv>
  <rv s="2">
    <v>10879</v>
  </rv>
  <rv s="3">
    <v>https://www.bing.com/financeapi/forcetrigger?t=bp5w4c&amp;q=XNAS%3aLINK&amp;form=skydnc</v>
    <v>Learn more on Bing</v>
  </rv>
  <rv s="5">
    <v>en-US</v>
    <v>bp5w4c</v>
    <v>268435456</v>
    <v>1</v>
    <v>Powered by Refinitiv</v>
    <v>7</v>
    <v>INTERLINK ELECTRONICS INC. (XNAS:LINK)</v>
    <v>6</v>
    <v>57</v>
    <v>Finance</v>
    <v>4</v>
    <v>10.9</v>
    <v>3.25</v>
    <v>0.54800000000000004</v>
    <v>0.05</v>
    <v>3.4799000000000004E-2</v>
    <v>9.2420000000000002E-3</v>
    <v>0.19</v>
    <v>USD</v>
    <v>Interlink Electronics, Inc. is a provider of sensors and printed electronics used in Human-Machine Interface (HMI) devices and Internet-of-Things (IoT) solutions. The Company designs, develops, manufactures and sells a range of force-sensing technologies that incorporate its materials technology, firmware and software into a portfolio of standard products and custom solutions. The application of its HMI technology platforms includes vehicle entry, vehicle multi-media control interface, rugged touch controls, presence detection, collision detection, speed and torque controls, pressure mapping, biological monitoring, and others. The Company also offers electrochemical gas-sensing technology products and solutions for industry, community, health and home settings.</v>
    <v>102</v>
    <v>Nasdaq Stock Market</v>
    <v>XNAS</v>
    <v>XNAS</v>
    <v>15707 ROCKFIELD BOULEVARD, SUITE 105, IRVINE, CA, 92618 US</v>
    <v>5.76</v>
    <v>Semiconductors &amp; Semiconductor Equipment</v>
    <v>Stock</v>
    <v>45824.918769664066</v>
    <v>10881</v>
    <v>5.4073000000000002</v>
    <v>53365400</v>
    <v>INTERLINK ELECTRONICS INC.</v>
    <v>INTERLINK ELECTRONICS INC.</v>
    <v>5.43</v>
    <v>0</v>
    <v>5.41</v>
    <v>5.46</v>
    <v>5.65</v>
    <v>9864210</v>
    <v>LINK</v>
    <v>INTERLINK ELECTRONICS INC. (XNAS:LINK)</v>
    <v>4006</v>
    <v>11077</v>
    <v>2012</v>
  </rv>
  <rv s="2">
    <v>10882</v>
  </rv>
  <rv s="3">
    <v>https://www.bing.com/financeapi/forcetrigger?t=a1nmqh&amp;q=XNYS%3aAPT&amp;form=skydnc</v>
    <v>Learn more on Bing</v>
  </rv>
  <rv s="5">
    <v>en-US</v>
    <v>a1nmqh</v>
    <v>268435456</v>
    <v>1</v>
    <v>Powered by Refinitiv</v>
    <v>7</v>
    <v>ALPHA PRO TECH, LTD. (XNYS:APT)</v>
    <v>6</v>
    <v>57</v>
    <v>Finance</v>
    <v>4</v>
    <v>6.44</v>
    <v>4.0599999999999996</v>
    <v>0.32019999999999998</v>
    <v>0.04</v>
    <v>4.5530999999999995E-2</v>
    <v>8.7530000000000004E-3</v>
    <v>0.2099</v>
    <v>USD</v>
    <v>Alpha Pro Tech, Ltd. is a Canada-based company, which develops, manufactures and markets a line of building supply products for the new home and re-roofing markets and a line of disposable protective apparel for the cleanroom, industrial, pharmaceutical, medical and dental markets. Its segments include Building Supply and Disposable Protective Apparel. The Building Supply segment consists of construction weatherization products, such as house wrap, house wrap accessories, including window and door flashing, and seam tape, synthetic roof underlayment and synthetic roof underlayment accessories, as well as other woven materials. The Disposable Protective Apparel segment consists of a complete line of disposable protective garments (shoe covers, bouffant caps, coveralls, gowns, frocks and lab coats), face masks and face shields. The Company’s products are sold under the Alpha Pro Tech brand name, as well as under a private label and are predominantly sold in the United States of America.</v>
    <v>130</v>
    <v>New York Stock Exchange</v>
    <v>XNYS</v>
    <v>XNYS</v>
    <v>53 WELLINGTON STREET EAST, AURORA, ON, L4G 1H6 CA</v>
    <v>4.72</v>
    <v>Healthcare Equipment &amp; Supplies</v>
    <v>Stock</v>
    <v>45824.908882731252</v>
    <v>10884</v>
    <v>4.57</v>
    <v>50083040</v>
    <v>ALPHA PRO TECH, LTD.</v>
    <v>ALPHA PRO TECH, LTD.</v>
    <v>4.57</v>
    <v>12.9969</v>
    <v>4.57</v>
    <v>4.6100000000000003</v>
    <v>4.8198999999999996</v>
    <v>10864000</v>
    <v>APT</v>
    <v>ALPHA PRO TECH, LTD. (XNYS:APT)</v>
    <v>31307</v>
    <v>41669</v>
    <v>1994</v>
  </rv>
  <rv s="2">
    <v>10885</v>
  </rv>
  <rv s="3">
    <v>https://www.bing.com/financeapi/forcetrigger?t=ab1cp2&amp;q=XTSX%3aTAO&amp;form=skydnc</v>
    <v>Learn more on Bing</v>
  </rv>
  <rv s="12">
    <v>en-US</v>
    <v>ab1cp2</v>
    <v>268435456</v>
    <v>1</v>
    <v>Powered by Refinitiv</v>
    <v>27</v>
    <v>TAG Oil Ltd. (XTSX:TAO)</v>
    <v>6</v>
    <v>210</v>
    <v>Finance</v>
    <v>64</v>
    <v>0.42</v>
    <v>7.4999999999999997E-2</v>
    <v>0.81189999999999996</v>
    <v>5.0000000000000001E-3</v>
    <v>3.4483E-2</v>
    <v>CAD</v>
    <v>TAG Oil Ltd. is an international oil and gas exploration company with a focus on operations and opportunities in the Middle East and North Africa. It holds an interest in the Badr Oil Field (BED-1), a 26,000-acre concession located in the Western Desert, Egypt, through a production services agreement (the PSA) with Badr Petroleum Company (BPCO). It is focused on BED-1, the re-completion and evaluation operations of the BED 1-7 vertical well. These initial operations are part of its phase I development program of Abu Roash F (ARF) reservoir in BED-1. The BED 1-7 well started oil production from the ARF reservoir. Its Field Development Plan (FDP), consisting of drilling 20 horizontal wells to be completed with multi-stage fracture stimulation, is focused on the east central part of the BED-1 concession area and includes OIIP P50 volumes of 178.3 million barrels and mean volumes of 179.0 million barrels. Its subsidiaries include TAG Energy International Ltd., CX Oil Limited, and others.</v>
    <v>8</v>
    <v>TSX Venture Exchange</v>
    <v>XTSX</v>
    <v>XTSX</v>
    <v>1050 West Pender Street, Suite 1710, VANCOUVER, BC, V6E 3S7 CA</v>
    <v>0.15</v>
    <v>Oil &amp; Gas</v>
    <v>Stock</v>
    <v>45824.831076388888</v>
    <v>10887</v>
    <v>0.14000000000000001</v>
    <v>33901005</v>
    <v>TAG Oil Ltd.</v>
    <v>TAG Oil Ltd.</v>
    <v>0.15</v>
    <v>0</v>
    <v>0.14499999999999999</v>
    <v>0.15</v>
    <v>226006700</v>
    <v>TAO</v>
    <v>TAG Oil Ltd. (XTSX:TAO)</v>
    <v>1222608</v>
    <v>325710</v>
    <v>2006</v>
  </rv>
  <rv s="2">
    <v>10888</v>
  </rv>
  <rv s="3">
    <v>https://www.bing.com/financeapi/forcetrigger?t=amxjtc&amp;q=XSTO%3aXMR&amp;form=skydnc</v>
    <v>Learn more on Bing</v>
  </rv>
  <rv s="46">
    <v>en-US</v>
    <v>amxjtc</v>
    <v>268435456</v>
    <v>1</v>
    <v>Powered by Refinitiv</v>
    <v>211</v>
    <v>XMReality AB (publ) (XSTO:XMR)</v>
    <v>6</v>
    <v>212</v>
    <v>Finance</v>
    <v>62</v>
    <v>1.361</v>
    <v>-5.9999999999999995E-4</v>
    <v>0</v>
    <v>-4.4118000000000004E-2</v>
    <v>0</v>
    <v>SEK</v>
    <v>XMReality AB (publ) is a Sweden-based company engaged in the development of Information technology (IT) solutions. It develops and delivers systems based on Mixed reality and Augmented reality. The Company offers products for customers active within the fields of industrial service and maintenance. It provides systems for aviation, shipping and offshore industries, as well as within the power, process, manufacturing and mining sectores. The Company’s flag product is XMExpert, an IT solution providing distance-based expert assistance in real time. It comprises of a mobile field unit equipped with camera, headset and video glasses. In addition, there is a so-called expert station from which an expert at home can guide the technician in the field. The Company develops also XMViewer, a product at the prototype stage, which makes it possible to insert virtual objects, designed with the help of a computer, into a real environment.</v>
    <v>17</v>
    <v>NASDAQ Stockholm</v>
    <v>XSTO</v>
    <v>XSTO</v>
    <v>Granden Duvan 3, LINKOPING, OSTERGOTLAND, 582 22 SE</v>
    <v>1.3599999999999999E-2</v>
    <v>Software &amp; IT Services</v>
    <v>Stock</v>
    <v>45824.666666666664</v>
    <v>10890</v>
    <v>1.2E-2</v>
    <v>8424230</v>
    <v>XMReality AB (publ)</v>
    <v>XMReality AB (publ)</v>
    <v>1.2999999999999999E-2</v>
    <v>1.3599999999999999E-2</v>
    <v>1.2999999999999999E-2</v>
    <v>1.2999999999999999E-2</v>
    <v>619428800</v>
    <v>XMR</v>
    <v>XMReality AB (publ) (XSTO:XMR)</v>
    <v>473531</v>
    <v>6720450</v>
    <v>2007</v>
  </rv>
  <rv s="2">
    <v>10891</v>
  </rv>
  <rv s="3">
    <v>https://www.bing.com/financeapi/forcetrigger?t=aa5b6h&amp;q=XASX%3aCAD&amp;form=skydnc</v>
    <v>Learn more on Bing</v>
  </rv>
  <rv s="36">
    <v>en-US</v>
    <v>aa5b6h</v>
    <v>268435456</v>
    <v>1</v>
    <v>Powered by Refinitiv</v>
    <v>86</v>
    <v>MANTLE MINERALS LIMITED (XASX:MTL)</v>
    <v>6</v>
    <v>87</v>
    <v>Finance</v>
    <v>64</v>
    <v>3.0000000000000001E-3</v>
    <v>1E-3</v>
    <v>4.0000000000000001E-3</v>
    <v>0</v>
    <v>0</v>
    <v>AUD</v>
    <v>Mantle Minerals Limited is an Australia-based company, which is focused on exploring gold exploration tenements. The Company’s gold projects include Roberts Hill Tenement, Mt Berghaus Tenement, and The Yule River Project. The Roberts Hill Tenement cover approximately 467 square kilometers of gold tenements, its vast area in the Mallina Hill Basin lies about 5 kilometers (km) northwest from the Hemi, Wingina and Whitnall discoveries. Mt Berghaus Tenements total about 140 square kilometers over the Mallina Basin. The Yule River Project covers about 141 square kilometers of the Scholl Shear Zone, which strikes northeast within the Archean Louden Volcanics. Its Pardoo Nickel Project is a discovery, nestled in 89 square kilometers of shrub and red dirt plains 120 km east of the regional center of Port Hedland. The Company’s United States-based lithium projects, Colombus Marsh and Rhodes Marsh, are located approximately 50 km and 70 km from the Silver Peak mine.</v>
    <v>21</v>
    <v>Australian Securities Exchange</v>
    <v>XASX</v>
    <v>XASX</v>
    <v>Ground Floor, 168 Stirling Hwy, NEDLANDS, WESTERN AUSTRALIA, 6009 AU</v>
    <v>1E-3</v>
    <v>Metals &amp; Mining</v>
    <v>Stock</v>
    <v>45821.375</v>
    <v>10893</v>
    <v>1E-3</v>
    <v>6197450</v>
    <v>MANTLE MINERALS LIMITED</v>
    <v>MANTLE MINERALS LIMITED</v>
    <v>1E-3</v>
    <v>1E-3</v>
    <v>1E-3</v>
    <v>6197446000</v>
    <v>MTL</v>
    <v>MANTLE MINERALS LIMITED (XASX:MTL)</v>
    <v>3500000</v>
    <v>807700</v>
    <v>1998</v>
  </rv>
  <rv s="2">
    <v>10894</v>
  </rv>
  <rv s="47">
    <v>en-US</v>
    <v>c8gwxm</v>
    <v>268435456</v>
    <v>1</v>
    <v>Powered by Refinitiv</v>
    <v>213</v>
    <v>Dotstay SpA (XMIL:DOT)</v>
    <v>2</v>
    <v>214</v>
    <v>Finance</v>
    <v>215</v>
    <v>3.07</v>
    <v>1.39</v>
    <v>-0.03</v>
    <v>-1.6393000000000001E-2</v>
    <v>EUR</v>
    <v>Dotstay SpA is an Italy-based Company engaged in the Online Services industry. Dotstay is a Company active in the real estate sector as a relocation and property management operator for medium- to long-term leases. The main product is the platform/website, that allows anyone who needs to relocate to a new city to be guided by a personal assistant on the relocation journey. The services are offered for the cities of Turin, Florence, Rome, and Milan. The platform offers some degree of personalization by allowing to indicate personal preferences on the type of rent, of neighborhood, and of house according to what the client is looking for. In addition, the Firm also offers property owners both property management and rental services.</v>
    <v>3</v>
    <v>Borsa Italiana</v>
    <v>XMIL</v>
    <v>XMIL</v>
    <v>Via Benigno Crespi 57, MILANO, MILANO, 20159 IT</v>
    <v>1.8</v>
    <v>Software &amp; IT Services</v>
    <v>Stock</v>
    <v>45702.708333333336</v>
    <v>1.8</v>
    <v>5706340</v>
    <v>Dotstay SpA</v>
    <v>Dotstay SpA</v>
    <v>1.8</v>
    <v>1.83</v>
    <v>1.8</v>
    <v>3225690</v>
    <v>DOT</v>
    <v>Dotstay SpA (XMIL:DOT)</v>
    <v>15000</v>
    <v>2013</v>
  </rv>
  <rv s="2">
    <v>10896</v>
  </rv>
  <rv s="48">
    <v>en-US</v>
    <v>cdrqp2</v>
    <v>268435456</v>
    <v>1</v>
    <v>Powered by Refinitiv</v>
    <v>216</v>
    <v>Sol Strategies Inc. (NEOE:HODL)</v>
    <v>2</v>
    <v>217</v>
    <v>Finance</v>
    <v>218</v>
    <v>6.12</v>
    <v>0.11</v>
    <v>3.0975000000000001</v>
    <v>0.21</v>
    <v>9.2920000000000003E-2</v>
    <v>CAD</v>
    <v>Sol Strategies Inc. is a Canadian company focused on blockchain investments. The Company is engaged in the development of the blockchain and cryptocurrency ecosystem through its activities in the private equity and financial markets and its support for related technology innovation. Through its investments, the Company offers its shareholders exposure to Solana through its direct investing and staking activities. It makes strategic investments in the Solana ecosystem and participates in staking its SOL, thereby supporting the Solana network. It operates a validator node, responsible for verifying transactions and producing new blocks, which requires significant SOL staking. By staking SOL and running the validator, it earns rewards in additional SOL tokens based on its validators performance and the total amount staked. By staking Solana and investing in Solana-based projects and infrastructure, the Company seeks to benefit from the growth of Solana and its other investments.</v>
    <v>17</v>
    <v>NEO Exchange</v>
    <v>NEOE</v>
    <v>NEOE</v>
    <v>217 Queen St W #401, TORONTO, ON, M5V 0R2 CA</v>
    <v>2.4700000000000002</v>
    <v>Financial Technology (Fintech) &amp; Infrastructure</v>
    <v>Stock</v>
    <v>45824.8331225</v>
    <v>2.2599999999999998</v>
    <v>362172400</v>
    <v>Sol Strategies Inc.</v>
    <v>Sol Strategies Inc.</v>
    <v>2.2999999999999998</v>
    <v>2.2599999999999998</v>
    <v>2.4700000000000002</v>
    <v>158153900</v>
    <v>HODL</v>
    <v>Sol Strategies Inc. (NEOE:HODL)</v>
    <v>85388</v>
    <v>831140</v>
    <v>2002</v>
  </rv>
  <rv s="2">
    <v>10898</v>
  </rv>
  <rv s="3">
    <v>https://www.bing.com/financeapi/forcetrigger?t=c5wzar&amp;q=NEOE%3aDEFI&amp;form=skydnc</v>
    <v>Learn more on Bing</v>
  </rv>
  <rv s="4">
    <v>en-US</v>
    <v>c5wzar</v>
    <v>268435456</v>
    <v>1</v>
    <v>Powered by Refinitiv</v>
    <v>219</v>
    <v>DeFi Technologies Inc (NEOE:DEFI)</v>
    <v>6</v>
    <v>220</v>
    <v>Finance</v>
    <v>221</v>
    <v>6.2</v>
    <v>1.43</v>
    <v>6.5572999999999997</v>
    <v>0.14000000000000001</v>
    <v>2.1277000000000001E-2</v>
    <v>3.8674E-2</v>
    <v>0.08</v>
    <v>CAD</v>
    <v>DeFi Technologies Inc. is a financial technology company that pioneers the convergence of traditional capital markets with decentralized finance (DeFi). The Company’s business lines include Asset Management, DeFi Alpha, Stillman Digital, DeFi Ventures, and Reflexivity Research LLC. In the asset management business, the Company, through its subsidiaries, Valour Inc. and Valour Digital Securities Limited) is developing Exchange Traded Products (ETPs) that synthetically track the value of a single DeFi protocol or a basket of protocols. Defi Alpha, a specialized arbitrage trading desk with the focus is to identify low-risk arbitrage opportunities within the crypto ecosystem. Stillman Digital is a digital asset liquidity provider that offers liquidity solutions for businesses, focusing on industry-leading trade execution, settlement and technology. The Company’s Research Reflexivity LLC line of business specializes in producing cutting-edge research reports for the cryptocurrency industry.</v>
    <v>26</v>
    <v>NEO Exchange</v>
    <v>NEOE</v>
    <v>NEOE</v>
    <v>198 Davenport Road, TORONTO, ON, M5R 1J2 CA</v>
    <v>4</v>
    <v>Financial Technology (Fintech) &amp; Infrastructure</v>
    <v>Stock</v>
    <v>45824.833333333336</v>
    <v>10900</v>
    <v>3.74</v>
    <v>1238517680</v>
    <v>DeFi Technologies Inc</v>
    <v>DeFi Technologies Inc</v>
    <v>3.94</v>
    <v>3.62</v>
    <v>3.76</v>
    <v>3.84</v>
    <v>329393000</v>
    <v>DEFI</v>
    <v>DeFi Technologies Inc (NEOE:DEFI)</v>
    <v>370518</v>
    <v>554120</v>
    <v>1986</v>
  </rv>
  <rv s="2">
    <v>10901</v>
  </rv>
</rvData>
</file>

<file path=xl/richData/rdrichvaluestructure.xml><?xml version="1.0" encoding="utf-8"?>
<rvStructures xmlns="http://schemas.microsoft.com/office/spreadsheetml/2017/richdata" count="49">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Price (Extended hours)"/>
    <k n="Shares outstanding"/>
    <k n="Ticker symbol" t="s"/>
    <k n="UniqueName" t="s"/>
    <k n="Volume"/>
    <k n="Volume average"/>
    <k n="Year incorporated"/>
  </s>
  <s t="_linkedentity">
    <k n="%cvi" t="r"/>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changeID" t="s"/>
    <k n="Headquarters" t="s"/>
    <k n="High"/>
    <k n="Instrument type" t="s"/>
    <k n="Last trade time"/>
    <k n="LearnMoreOnLink" t="r"/>
    <k n="Low"/>
    <k n="Name" t="s"/>
    <k n="Official 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ExchangeID" t="s"/>
    <k n="Headquarters" t="s"/>
    <k n="High"/>
    <k n="Instrument type" t="s"/>
    <k n="Last trade time"/>
    <k n="LearnMoreOnLink" t="r"/>
    <k n="Low"/>
    <k n="Name" t="s"/>
    <k n="Official 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High"/>
    <k n="Instrument type" t="s"/>
    <k n="Last trade time"/>
    <k n="Low"/>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xchange" t="s"/>
    <k n="Exchange abbreviation" t="s"/>
    <k n="ExchangeID" t="s"/>
    <k n="Headquarters" t="s"/>
    <k n="High"/>
    <k n="Instrument type" t="s"/>
    <k n="Last trade time"/>
    <k n="LearnMoreOnLink" t="r"/>
    <k n="Low"/>
    <k n="Name" t="s"/>
    <k n="Official name" t="s"/>
    <k n="Open"/>
    <k n="P/E"/>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High"/>
    <k n="Instrument type" t="s"/>
    <k n="Last trade time"/>
    <k n="LearnMoreOnLink" t="r"/>
    <k n="Low"/>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Beta"/>
    <k n="Exchange" t="s"/>
    <k n="Exchange abbreviation" t="s"/>
    <k n="Expense ratio"/>
    <k n="Instrument type" t="s"/>
    <k n="LearnMoreOnLink" t="r"/>
    <k n="Name" t="s"/>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Instrument type" t="s"/>
    <k n="Last trade time"/>
    <k n="LearnMoreOnLink" t="r"/>
    <k n="Market cap"/>
    <k n="Name" t="s"/>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ast update time"/>
    <k n="LearnMoreOnLink" t="r"/>
    <k n="Name" t="s"/>
    <k n="Net assets"/>
    <k n="Previous close"/>
    <k n="Price"/>
    <k n="Rating"/>
    <k n="Return (1m)"/>
    <k n="Return (1w)"/>
    <k n="Return (1y)"/>
    <k n="Return (3m)"/>
    <k n="Return (3y)"/>
    <k n="Return (5y)"/>
    <k n="Return (YTD)"/>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Change"/>
    <k n="Change (%)"/>
    <k n="Currency" t="s"/>
    <k n="From currency" t="s"/>
    <k n="Instrument type" t="s"/>
    <k n="Last trade time"/>
    <k n="Name" t="s"/>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5">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8">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Beta</v>
      <v t="s">Headquarters</v>
      <v t="s">Instrument type</v>
      <v t="s">_Flags</v>
      <v t="s">UniqueName</v>
      <v t="s">_DisplayString</v>
      <v t="s">LearnMoreOnLink</v>
      <v t="s">ExchangeID</v>
      <v t="s">%ProviderInfo</v>
    </a>
    <a count="37">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Headquarters</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Instrument type</v>
      <v t="s">_Flags</v>
      <v t="s">UniqueName</v>
      <v t="s">_DisplayString</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P/E</v>
      <v t="s">Description</v>
      <v t="s">Headquarters</v>
      <v t="s">Instrument type</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4">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Instrument type</v>
      <v t="s">_Flags</v>
      <v t="s">UniqueName</v>
      <v t="s">_DisplayString</v>
      <v t="s">LearnMoreOnLink</v>
      <v t="s">%ProviderInfo</v>
    </a>
    <a count="35">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Instrument type</v>
      <v t="s">_Flags</v>
      <v t="s">UniqueName</v>
      <v t="s">_DisplayString</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36">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a count="36">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Instrument type</v>
      <v t="s">_Flags</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%ProviderInfo</v>
    </a>
    <a count="19">
      <v t="s">%EntityServiceId</v>
      <v t="s">_Format</v>
      <v t="s">%IsRefreshable</v>
      <v t="s">%EntityCulture</v>
      <v t="s">%EntityId</v>
      <v t="s">_Icon</v>
      <v t="s">_Display</v>
      <v t="s">Name</v>
      <v t="s">Exchange</v>
      <v t="s">Ticker symbol</v>
      <v t="s">Exchange abbreviation</v>
      <v t="s">Expense ratio</v>
      <v t="s">Beta</v>
      <v t="s">Instrument type</v>
      <v t="s">_Flags</v>
      <v t="s">UniqueName</v>
      <v t="s">_DisplayString</v>
      <v t="s">LearnMoreOnLink</v>
      <v t="s">%ProviderInfo</v>
    </a>
    <a count="36">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Beta</v>
      <v t="s">Instrument type</v>
      <v t="s">_Flags</v>
      <v t="s">UniqueName</v>
      <v t="s">_DisplayString</v>
      <v t="s">LearnMoreOnLink</v>
      <v t="s">%ProviderInfo</v>
    </a>
    <a count="34">
      <v t="s">%EntityServiceId</v>
      <v t="s">_Format</v>
      <v t="s">%IsRefreshable</v>
      <v t="s">%EntityCulture</v>
      <v t="s">%EntityId</v>
      <v t="s">_Icon</v>
      <v t="s">_Display</v>
      <v t="s">Name</v>
      <v t="s">Price</v>
      <v t="s">Ticker symbol</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30">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52 week high</v>
      <v t="s">52 week low</v>
      <v t="s">Volume</v>
      <v t="s">Market cap</v>
      <v t="s">Beta</v>
      <v t="s">Instrument type</v>
      <v t="s">_Flags</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a count="33">
      <v t="s">%EntityServiceId</v>
      <v t="s">_Format</v>
      <v t="s">%IsRefreshable</v>
      <v t="s">%EntityCulture</v>
      <v t="s">%EntityId</v>
      <v t="s">_Icon</v>
      <v t="s">_Display</v>
      <v t="s">Name</v>
      <v t="s">Price</v>
      <v t="s">Ticker symbol</v>
      <v t="s">Country/region</v>
      <v t="s">_SubLabel</v>
      <v t="s">Change</v>
      <v t="s">Change (%)</v>
      <v t="s">Rating</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5">
      <v t="s">%EntityServiceId</v>
      <v t="s">_Format</v>
      <v t="s">%IsRefreshable</v>
      <v t="s">%EntityCulture</v>
      <v t="s">%EntityId</v>
      <v t="s">_Icon</v>
      <v t="s">_Display</v>
      <v t="s">Name</v>
      <v t="s">_SubLabel</v>
      <v t="s">Price</v>
      <v t="s">Price (Extended hours)</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22">
      <v t="s">%EntityServiceId</v>
      <v t="s">_Format</v>
      <v t="s">%IsRefreshable</v>
      <v t="s">%EntityCulture</v>
      <v t="s">%EntityId</v>
      <v t="s">_Icon</v>
      <v t="s">_Display</v>
      <v t="s">Name</v>
      <v t="s">Price</v>
      <v t="s">_SubLabel</v>
      <v t="s">Last trade time</v>
      <v t="s">Ticker symbol</v>
      <v t="s">Change</v>
      <v t="s">Change (%)</v>
      <v t="s">Currency</v>
      <v t="s">From currency</v>
      <v t="s">Previous close</v>
      <v t="s">Instrument type</v>
      <v t="s">_Flags</v>
      <v t="s">UniqueName</v>
      <v t="s">_DisplayString</v>
      <v t="s">%ProviderInfo</v>
    </a>
    <a count="29">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Shares outstanding</v>
      <v t="s">Description</v>
      <v t="s">Employees</v>
      <v t="s">Headquarters</v>
      <v t="s">Industry</v>
      <v t="s">Instrument type</v>
      <v t="s">Year incorporated</v>
      <v t="s">_Flags</v>
      <v t="s">UniqueName</v>
      <v t="s">_DisplayString</v>
      <v t="s">ExchangeID</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4">
      <v t="s">%EntityServiceId</v>
      <v t="s">_Format</v>
      <v t="s">%IsRefreshable</v>
      <v t="s">%EntityCulture</v>
      <v t="s">%EntityId</v>
      <v t="s">_Icon</v>
      <v t="s">_Display</v>
      <v t="s">Name</v>
      <v t="s">Price</v>
      <v t="s">Price (Extended hours)</v>
      <v t="s">Exchange</v>
      <v t="s">Official name</v>
      <v t="s">_SubLabel</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222">
    <spb s="0">
      <v>0</v>
      <v>Name</v>
    </spb>
    <spb s="1">
      <v>0</v>
      <v>0</v>
      <v>0</v>
    </spb>
    <spb s="2">
      <v>1</v>
      <v>1</v>
      <v>1</v>
    </spb>
    <spb s="3">
      <v>1</v>
      <v>2</v>
      <v>1</v>
      <v>3</v>
      <v>1</v>
      <v>1</v>
      <v>1</v>
      <v>4</v>
      <v>4</v>
      <v>5</v>
      <v>6</v>
      <v>1</v>
      <v>1</v>
      <v>1</v>
      <v>4</v>
      <v>7</v>
      <v>8</v>
      <v>9</v>
      <v>4</v>
      <v>1</v>
      <v>1</v>
      <v>5</v>
    </spb>
    <spb s="4">
      <v>at close</v>
      <v>from previous close</v>
      <v>from previous close</v>
      <v>Source: Nasdaq</v>
      <v>GMT</v>
      <v>Delayed 15 minutes</v>
      <v>from close</v>
      <v>from close</v>
    </spb>
    <spb s="5">
      <v>1</v>
      <v>Name</v>
      <v>LearnMoreOnLink</v>
    </spb>
    <spb s="6">
      <v>1</v>
      <v>1</v>
      <v>1</v>
      <v>1</v>
    </spb>
    <spb s="5">
      <v>2</v>
      <v>Name</v>
      <v>LearnMoreOnLink</v>
    </spb>
    <spb s="7">
      <v>1</v>
      <v>2</v>
      <v>2</v>
      <v>1</v>
      <v>3</v>
      <v>1</v>
      <v>1</v>
      <v>1</v>
      <v>4</v>
      <v>4</v>
      <v>5</v>
      <v>6</v>
      <v>1</v>
      <v>1</v>
      <v>1</v>
      <v>4</v>
      <v>7</v>
      <v>8</v>
      <v>9</v>
      <v>4</v>
      <v>1</v>
      <v>1</v>
      <v>5</v>
    </spb>
    <spb s="4">
      <v>at close</v>
      <v>from previous close</v>
      <v>from previous close</v>
      <v>Source: Nasdaq Last Sale</v>
      <v>GMT</v>
      <v>Real-Time Nasdaq Last Sale</v>
      <v>from close</v>
      <v>from close</v>
    </spb>
    <spb s="5">
      <v>3</v>
      <v>Name</v>
      <v>LearnMoreOnLink</v>
    </spb>
    <spb s="8">
      <v>1</v>
      <v>2</v>
      <v>1</v>
      <v>3</v>
      <v>1</v>
      <v>1</v>
      <v>1</v>
      <v>4</v>
      <v>5</v>
      <v>1</v>
      <v>1</v>
      <v>1</v>
      <v>4</v>
      <v>7</v>
      <v>9</v>
      <v>1</v>
      <v>1</v>
      <v>5</v>
    </spb>
    <spb s="5">
      <v>4</v>
      <v>Name</v>
      <v>LearnMoreOnLink</v>
    </spb>
    <spb s="9">
      <v>1</v>
      <v>1</v>
      <v>3</v>
      <v>1</v>
      <v>1</v>
      <v>1</v>
      <v>4</v>
      <v>5</v>
      <v>1</v>
      <v>1</v>
      <v>1</v>
      <v>4</v>
      <v>7</v>
      <v>9</v>
      <v>1</v>
      <v>1</v>
      <v>5</v>
    </spb>
    <spb s="5">
      <v>5</v>
      <v>Name</v>
      <v>LearnMoreOnLink</v>
    </spb>
    <spb s="10">
      <v>1</v>
      <v>1</v>
      <v>3</v>
      <v>1</v>
      <v>1</v>
      <v>1</v>
      <v>4</v>
      <v>4</v>
      <v>5</v>
      <v>10</v>
      <v>1</v>
      <v>1</v>
      <v>1</v>
      <v>4</v>
      <v>7</v>
      <v>8</v>
      <v>9</v>
      <v>4</v>
    </spb>
    <spb s="11">
      <v>Delayed 15 minutes</v>
      <v>from previous close</v>
      <v>from previous close</v>
      <v>Source: Nasdaq</v>
      <v>GMT</v>
    </spb>
    <spb s="12">
      <v>at close</v>
      <v>from previous close</v>
      <v>from previous close</v>
      <v>GMT</v>
      <v>BATS BZX Real-Time Last Price</v>
      <v>from close</v>
      <v>from close</v>
    </spb>
    <spb s="5">
      <v>6</v>
      <v>Name</v>
      <v>LearnMoreOnLink</v>
    </spb>
    <spb s="13">
      <v>1</v>
      <v>1</v>
      <v>3</v>
      <v>1</v>
      <v>1</v>
      <v>1</v>
      <v>4</v>
      <v>4</v>
      <v>5</v>
      <v>10</v>
      <v>1</v>
      <v>1</v>
      <v>1</v>
      <v>4</v>
      <v>7</v>
      <v>8</v>
      <v>9</v>
      <v>4</v>
      <v>1</v>
      <v>1</v>
      <v>5</v>
    </spb>
    <spb s="5">
      <v>7</v>
      <v>Name</v>
      <v>LearnMoreOnLink</v>
    </spb>
    <spb s="14">
      <v>1</v>
      <v>2</v>
      <v>1</v>
      <v>3</v>
      <v>1</v>
      <v>1</v>
      <v>1</v>
      <v>4</v>
      <v>4</v>
      <v>5</v>
      <v>10</v>
      <v>1</v>
      <v>1</v>
      <v>1</v>
      <v>4</v>
      <v>7</v>
      <v>8</v>
      <v>9</v>
      <v>4</v>
      <v>1</v>
      <v>1</v>
      <v>5</v>
    </spb>
    <spb s="3">
      <v>1</v>
      <v>2</v>
      <v>1</v>
      <v>3</v>
      <v>1</v>
      <v>1</v>
      <v>1</v>
      <v>4</v>
      <v>4</v>
      <v>5</v>
      <v>11</v>
      <v>1</v>
      <v>1</v>
      <v>1</v>
      <v>4</v>
      <v>7</v>
      <v>8</v>
      <v>9</v>
      <v>4</v>
      <v>1</v>
      <v>1</v>
      <v>5</v>
    </spb>
    <spb s="0">
      <v>8</v>
      <v>Name</v>
    </spb>
    <spb s="15">
      <v>1</v>
      <v>1</v>
    </spb>
    <spb s="16">
      <v>at close</v>
      <v>from previous close</v>
      <v>Source: Nasdaq</v>
      <v>from previous close</v>
      <v>GMT</v>
      <v>Delayed 15 minutes</v>
      <v>from close</v>
      <v>from close</v>
    </spb>
    <spb s="3">
      <v>1</v>
      <v>2</v>
      <v>1</v>
      <v>3</v>
      <v>1</v>
      <v>1</v>
      <v>1</v>
      <v>4</v>
      <v>4</v>
      <v>5</v>
      <v>12</v>
      <v>1</v>
      <v>1</v>
      <v>1</v>
      <v>4</v>
      <v>7</v>
      <v>8</v>
      <v>9</v>
      <v>4</v>
      <v>1</v>
      <v>1</v>
      <v>5</v>
    </spb>
    <spb s="5">
      <v>9</v>
      <v>Name</v>
      <v>LearnMoreOnLink</v>
    </spb>
    <spb s="17">
      <v>13</v>
      <v>2</v>
      <v>2</v>
      <v>13</v>
      <v>3</v>
      <v>13</v>
      <v>13</v>
      <v>13</v>
      <v>4</v>
      <v>4</v>
      <v>5</v>
      <v>14</v>
      <v>13</v>
      <v>13</v>
      <v>13</v>
      <v>4</v>
      <v>7</v>
      <v>8</v>
      <v>9</v>
      <v>4</v>
    </spb>
    <spb s="18">
      <v>Delayed 15 minutes</v>
      <v>from previous close</v>
      <v>from previous close</v>
      <v>GMT</v>
    </spb>
    <spb s="5">
      <v>10</v>
      <v>Name</v>
      <v>LearnMoreOnLink</v>
    </spb>
    <spb s="19">
      <v>1</v>
      <v>2</v>
      <v>1</v>
      <v>3</v>
      <v>1</v>
      <v>1</v>
      <v>1</v>
      <v>4</v>
      <v>5</v>
      <v>1</v>
      <v>1</v>
      <v>1</v>
      <v>4</v>
      <v>7</v>
      <v>9</v>
      <v>1</v>
      <v>1</v>
      <v>5</v>
    </spb>
    <spb s="0">
      <v>11</v>
      <v>Name</v>
    </spb>
    <spb s="5">
      <v>12</v>
      <v>Name</v>
      <v>LearnMoreOnLink</v>
    </spb>
    <spb s="20">
      <v>1</v>
      <v>1</v>
      <v>1</v>
    </spb>
    <spb s="16">
      <v>at close</v>
      <v>from previous close</v>
      <v>Source: Nasdaq Last Sale</v>
      <v>from previous close</v>
      <v>GMT</v>
      <v>Real-Time Nasdaq Last Sale</v>
      <v>from close</v>
      <v>from close</v>
    </spb>
    <spb s="0">
      <v>13</v>
      <v>Name</v>
    </spb>
    <spb s="21">
      <v>1</v>
      <v>1</v>
      <v>3</v>
      <v>1</v>
      <v>1</v>
      <v>1</v>
      <v>4</v>
      <v>5</v>
      <v>12</v>
      <v>1</v>
      <v>1</v>
      <v>5</v>
      <v>1</v>
      <v>4</v>
      <v>7</v>
      <v>9</v>
      <v>1</v>
      <v>1</v>
      <v>5</v>
    </spb>
    <spb s="5">
      <v>14</v>
      <v>Name</v>
      <v>LearnMoreOnLink</v>
    </spb>
    <spb s="22">
      <v>1</v>
      <v>2</v>
      <v>1</v>
      <v>3</v>
      <v>1</v>
      <v>1</v>
      <v>1</v>
      <v>4</v>
      <v>5</v>
      <v>12</v>
      <v>1</v>
      <v>1</v>
      <v>5</v>
      <v>1</v>
      <v>4</v>
      <v>7</v>
      <v>9</v>
      <v>1</v>
      <v>1</v>
      <v>5</v>
    </spb>
    <spb s="0">
      <v>15</v>
      <v>Name</v>
    </spb>
    <spb s="5">
      <v>16</v>
      <v>Name</v>
      <v>LearnMoreOnLink</v>
    </spb>
    <spb s="23">
      <v>1</v>
      <v>2</v>
      <v>1</v>
      <v>3</v>
      <v>1</v>
      <v>1</v>
      <v>1</v>
      <v>4</v>
      <v>5</v>
      <v>12</v>
      <v>1</v>
      <v>1</v>
      <v>5</v>
      <v>1</v>
      <v>4</v>
      <v>7</v>
      <v>9</v>
    </spb>
    <spb s="24">
      <v>Delayed 15 minutes</v>
      <v>from previous close</v>
      <v>Source: Nasdaq</v>
      <v>from previous close</v>
      <v>GMT</v>
    </spb>
    <spb s="0">
      <v>17</v>
      <v>Name</v>
    </spb>
    <spb s="25">
      <v>1</v>
      <v>1</v>
      <v>3</v>
      <v>1</v>
      <v>1</v>
      <v>1</v>
      <v>4</v>
      <v>5</v>
      <v>12</v>
      <v>1</v>
      <v>1</v>
      <v>5</v>
      <v>1</v>
      <v>4</v>
      <v>7</v>
      <v>9</v>
    </spb>
    <spb s="5">
      <v>18</v>
      <v>Name</v>
      <v>LearnMoreOnLink</v>
    </spb>
    <spb s="18">
      <v>BATS BZX Real-Time Last Price</v>
      <v>from previous close</v>
      <v>from previous close</v>
      <v>GMT</v>
    </spb>
    <spb s="0">
      <v>19</v>
      <v>Name</v>
    </spb>
    <spb s="5">
      <v>20</v>
      <v>Name</v>
      <v>LearnMoreOnLink</v>
    </spb>
    <spb s="26">
      <v>2</v>
      <v>3</v>
      <v>5</v>
      <v>9</v>
    </spb>
    <spb s="5">
      <v>21</v>
      <v>Name</v>
      <v>LearnMoreOnLink</v>
    </spb>
    <spb s="27">
      <v>1</v>
      <v>2</v>
      <v>1</v>
      <v>3</v>
      <v>1</v>
      <v>1</v>
      <v>1</v>
      <v>4</v>
      <v>5</v>
      <v>1</v>
      <v>1</v>
      <v>5</v>
      <v>1</v>
      <v>4</v>
      <v>7</v>
      <v>9</v>
      <v>1</v>
      <v>1</v>
      <v>5</v>
    </spb>
    <spb s="5">
      <v>22</v>
      <v>Name</v>
      <v>LearnMoreOnLink</v>
    </spb>
    <spb s="28">
      <v>1</v>
      <v>1</v>
      <v>1</v>
      <v>1</v>
    </spb>
    <spb s="29">
      <v>3</v>
      <v>1</v>
      <v>1</v>
      <v>4</v>
      <v>5</v>
      <v>12</v>
      <v>5</v>
      <v>5</v>
      <v>5</v>
      <v>5</v>
      <v>5</v>
      <v>5</v>
      <v>5</v>
      <v>5</v>
      <v>1</v>
      <v>7</v>
      <v>7</v>
      <v>9</v>
    </spb>
    <spb s="30">
      <v>from previous close</v>
      <v>from previous close</v>
      <v>GMT</v>
      <v>GMT</v>
    </spb>
    <spb s="7">
      <v>1</v>
      <v>2</v>
      <v>2</v>
      <v>1</v>
      <v>3</v>
      <v>1</v>
      <v>1</v>
      <v>1</v>
      <v>4</v>
      <v>4</v>
      <v>5</v>
      <v>12</v>
      <v>1</v>
      <v>1</v>
      <v>1</v>
      <v>4</v>
      <v>7</v>
      <v>8</v>
      <v>9</v>
      <v>4</v>
      <v>1</v>
      <v>1</v>
      <v>5</v>
    </spb>
    <spb s="5">
      <v>23</v>
      <v>Name</v>
      <v>LearnMoreOnLink</v>
    </spb>
    <spb s="31">
      <v>1</v>
      <v>2</v>
      <v>1</v>
      <v>3</v>
      <v>1</v>
      <v>1</v>
      <v>1</v>
      <v>4</v>
      <v>5</v>
      <v>12</v>
      <v>1</v>
      <v>1</v>
      <v>5</v>
      <v>1</v>
      <v>7</v>
      <v>9</v>
    </spb>
    <spb s="24">
      <v>Delayed 15 minutes</v>
      <v>from previous close</v>
      <v>LSE</v>
      <v>from previous close</v>
      <v>GMT</v>
    </spb>
    <spb s="3">
      <v>15</v>
      <v>2</v>
      <v>15</v>
      <v>3</v>
      <v>15</v>
      <v>15</v>
      <v>15</v>
      <v>4</v>
      <v>4</v>
      <v>5</v>
      <v>16</v>
      <v>15</v>
      <v>15</v>
      <v>15</v>
      <v>4</v>
      <v>7</v>
      <v>8</v>
      <v>9</v>
      <v>4</v>
      <v>15</v>
      <v>15</v>
      <v>5</v>
    </spb>
    <spb s="4">
      <v>at close</v>
      <v>from previous close</v>
      <v>from previous close</v>
      <v>Source: Nasdaq Nordic</v>
      <v>GMT</v>
      <v>Delayed 15 minutes</v>
      <v>from close</v>
      <v>from close</v>
    </spb>
    <spb s="31">
      <v>17</v>
      <v>2</v>
      <v>17</v>
      <v>3</v>
      <v>17</v>
      <v>17</v>
      <v>17</v>
      <v>4</v>
      <v>5</v>
      <v>6</v>
      <v>17</v>
      <v>17</v>
      <v>5</v>
      <v>17</v>
      <v>7</v>
      <v>9</v>
    </spb>
    <spb s="18">
      <v>Delayed 20 minutes</v>
      <v>from previous close</v>
      <v>from previous close</v>
      <v>GMT</v>
    </spb>
    <spb s="17">
      <v>18</v>
      <v>2</v>
      <v>2</v>
      <v>18</v>
      <v>3</v>
      <v>18</v>
      <v>18</v>
      <v>18</v>
      <v>4</v>
      <v>4</v>
      <v>5</v>
      <v>19</v>
      <v>18</v>
      <v>18</v>
      <v>18</v>
      <v>4</v>
      <v>7</v>
      <v>8</v>
      <v>9</v>
      <v>4</v>
    </spb>
    <spb s="5">
      <v>24</v>
      <v>Name</v>
      <v>LearnMoreOnLink</v>
    </spb>
    <spb s="32">
      <v>20</v>
      <v>20</v>
      <v>3</v>
      <v>20</v>
      <v>20</v>
      <v>20</v>
      <v>4</v>
      <v>5</v>
      <v>21</v>
      <v>20</v>
      <v>20</v>
      <v>5</v>
      <v>20</v>
      <v>7</v>
      <v>9</v>
    </spb>
    <spb s="24">
      <v>Delayed 15 minutes</v>
      <v>from previous close</v>
      <v>Borsa Italia</v>
      <v>from previous close</v>
      <v>GMT</v>
    </spb>
    <spb s="5">
      <v>25</v>
      <v>Name</v>
      <v>LearnMoreOnLink</v>
    </spb>
    <spb s="33">
      <v>2</v>
      <v>3</v>
      <v>1</v>
      <v>1</v>
      <v>4</v>
      <v>5</v>
      <v>12</v>
      <v>1</v>
      <v>1</v>
      <v>5</v>
      <v>1</v>
      <v>7</v>
      <v>9</v>
    </spb>
    <spb s="5">
      <v>26</v>
      <v>Name</v>
      <v>LearnMoreOnLink</v>
    </spb>
    <spb s="34">
      <v>22</v>
      <v>2</v>
      <v>22</v>
      <v>3</v>
      <v>22</v>
      <v>22</v>
      <v>22</v>
      <v>4</v>
      <v>4</v>
      <v>5</v>
      <v>23</v>
      <v>22</v>
      <v>22</v>
      <v>22</v>
      <v>4</v>
      <v>7</v>
      <v>9</v>
      <v>4</v>
    </spb>
    <spb s="5">
      <v>27</v>
      <v>Name</v>
      <v>LearnMoreOnLink</v>
    </spb>
    <spb s="35">
      <v>3</v>
      <v>24</v>
      <v>24</v>
      <v>4</v>
      <v>5</v>
      <v>25</v>
      <v>5</v>
      <v>5</v>
      <v>5</v>
      <v>5</v>
      <v>5</v>
      <v>5</v>
      <v>5</v>
      <v>24</v>
      <v>26</v>
      <v>7</v>
      <v>9</v>
    </spb>
    <spb s="5">
      <v>28</v>
      <v>Name</v>
      <v>LearnMoreOnLink</v>
    </spb>
    <spb s="36">
      <v>1</v>
      <v>2</v>
      <v>1</v>
      <v>3</v>
      <v>1</v>
      <v>1</v>
      <v>1</v>
      <v>4</v>
      <v>5</v>
      <v>12</v>
      <v>1</v>
      <v>1</v>
      <v>5</v>
      <v>1</v>
      <v>4</v>
      <v>7</v>
      <v>9</v>
      <v>1</v>
    </spb>
    <spb s="37">
      <v>at close</v>
      <v>from previous close</v>
      <v>from previous close</v>
      <v>GMT</v>
      <v>Delayed 15 minutes</v>
    </spb>
    <spb s="29">
      <v>3</v>
      <v>1</v>
      <v>1</v>
      <v>4</v>
      <v>5</v>
      <v>12</v>
      <v>5</v>
      <v>5</v>
      <v>5</v>
      <v>5</v>
      <v>5</v>
      <v>5</v>
      <v>5</v>
      <v>5</v>
      <v>1</v>
      <v>26</v>
      <v>7</v>
      <v>9</v>
    </spb>
    <spb s="5">
      <v>29</v>
      <v>Name</v>
      <v>LearnMoreOnLink</v>
    </spb>
    <spb s="38">
      <v>1</v>
      <v>2</v>
      <v>2</v>
      <v>1</v>
      <v>3</v>
      <v>1</v>
      <v>1</v>
      <v>1</v>
      <v>4</v>
      <v>5</v>
      <v>12</v>
      <v>1</v>
      <v>1</v>
      <v>1</v>
      <v>4</v>
      <v>7</v>
      <v>8</v>
      <v>9</v>
      <v>4</v>
      <v>1</v>
      <v>1</v>
      <v>5</v>
    </spb>
    <spb s="5">
      <v>30</v>
      <v>Name</v>
      <v>LearnMoreOnLink</v>
    </spb>
    <spb s="39">
      <v>0</v>
      <v>0</v>
    </spb>
    <spb s="40">
      <v>82</v>
      <v>1</v>
      <v>1</v>
      <v>1</v>
      <v>1</v>
    </spb>
    <spb s="41">
      <v>1</v>
      <v>2</v>
      <v>2</v>
      <v>1</v>
      <v>3</v>
      <v>1</v>
      <v>27</v>
      <v>1</v>
      <v>1</v>
      <v>4</v>
      <v>4</v>
      <v>5</v>
      <v>12</v>
      <v>1</v>
      <v>1</v>
      <v>1</v>
      <v>4</v>
      <v>7</v>
      <v>8</v>
      <v>9</v>
      <v>4</v>
      <v>1</v>
      <v>1</v>
      <v>5</v>
    </spb>
    <spb s="42">
      <v>Powered by Refinitiv</v>
    </spb>
    <spb s="5">
      <v>31</v>
      <v>Name</v>
      <v>LearnMoreOnLink</v>
    </spb>
    <spb s="43">
      <v>18</v>
      <v>2</v>
      <v>18</v>
      <v>3</v>
      <v>18</v>
      <v>18</v>
      <v>18</v>
      <v>4</v>
      <v>4</v>
      <v>5</v>
      <v>19</v>
      <v>18</v>
      <v>18</v>
      <v>18</v>
      <v>4</v>
      <v>7</v>
      <v>8</v>
      <v>9</v>
      <v>4</v>
    </spb>
    <spb s="0">
      <v>32</v>
      <v>Name</v>
    </spb>
    <spb s="44">
      <v>18</v>
      <v>18</v>
      <v>3</v>
      <v>18</v>
      <v>18</v>
      <v>18</v>
      <v>5</v>
      <v>18</v>
      <v>18</v>
      <v>18</v>
      <v>7</v>
      <v>9</v>
    </spb>
    <spb s="45">
      <v>GMT</v>
    </spb>
    <spb s="44">
      <v>28</v>
      <v>28</v>
      <v>3</v>
      <v>28</v>
      <v>28</v>
      <v>28</v>
      <v>5</v>
      <v>28</v>
      <v>28</v>
      <v>28</v>
      <v>7</v>
      <v>9</v>
    </spb>
    <spb s="44">
      <v>17</v>
      <v>17</v>
      <v>3</v>
      <v>17</v>
      <v>17</v>
      <v>17</v>
      <v>5</v>
      <v>17</v>
      <v>17</v>
      <v>17</v>
      <v>7</v>
      <v>9</v>
    </spb>
    <spb s="0">
      <v>33</v>
      <v>Name</v>
    </spb>
    <spb s="46">
      <v>3</v>
      <v>29</v>
      <v>29</v>
      <v>5</v>
      <v>29</v>
      <v>29</v>
      <v>29</v>
      <v>7</v>
      <v>9</v>
    </spb>
    <spb s="44">
      <v>20</v>
      <v>20</v>
      <v>3</v>
      <v>20</v>
      <v>20</v>
      <v>20</v>
      <v>5</v>
      <v>20</v>
      <v>20</v>
      <v>20</v>
      <v>7</v>
      <v>9</v>
    </spb>
    <spb s="44">
      <v>30</v>
      <v>30</v>
      <v>3</v>
      <v>30</v>
      <v>30</v>
      <v>30</v>
      <v>5</v>
      <v>30</v>
      <v>30</v>
      <v>30</v>
      <v>7</v>
      <v>9</v>
    </spb>
    <spb s="44">
      <v>31</v>
      <v>31</v>
      <v>3</v>
      <v>31</v>
      <v>31</v>
      <v>31</v>
      <v>5</v>
      <v>31</v>
      <v>31</v>
      <v>31</v>
      <v>7</v>
      <v>9</v>
    </spb>
    <spb s="46">
      <v>3</v>
      <v>32</v>
      <v>32</v>
      <v>5</v>
      <v>32</v>
      <v>32</v>
      <v>32</v>
      <v>7</v>
      <v>9</v>
    </spb>
    <spb s="44">
      <v>33</v>
      <v>33</v>
      <v>3</v>
      <v>33</v>
      <v>33</v>
      <v>33</v>
      <v>5</v>
      <v>33</v>
      <v>33</v>
      <v>33</v>
      <v>7</v>
      <v>9</v>
    </spb>
    <spb s="44">
      <v>34</v>
      <v>34</v>
      <v>3</v>
      <v>34</v>
      <v>34</v>
      <v>34</v>
      <v>5</v>
      <v>34</v>
      <v>34</v>
      <v>34</v>
      <v>7</v>
      <v>9</v>
    </spb>
    <spb s="46">
      <v>3</v>
      <v>35</v>
      <v>35</v>
      <v>5</v>
      <v>35</v>
      <v>35</v>
      <v>35</v>
      <v>7</v>
      <v>9</v>
    </spb>
    <spb s="46">
      <v>3</v>
      <v>36</v>
      <v>36</v>
      <v>5</v>
      <v>36</v>
      <v>36</v>
      <v>36</v>
      <v>7</v>
      <v>9</v>
    </spb>
    <spb s="46">
      <v>3</v>
      <v>37</v>
      <v>37</v>
      <v>5</v>
      <v>37</v>
      <v>37</v>
      <v>37</v>
      <v>7</v>
      <v>9</v>
    </spb>
    <spb s="44">
      <v>38</v>
      <v>38</v>
      <v>3</v>
      <v>38</v>
      <v>38</v>
      <v>38</v>
      <v>5</v>
      <v>38</v>
      <v>38</v>
      <v>38</v>
      <v>7</v>
      <v>9</v>
    </spb>
    <spb s="44">
      <v>39</v>
      <v>39</v>
      <v>3</v>
      <v>39</v>
      <v>39</v>
      <v>39</v>
      <v>5</v>
      <v>39</v>
      <v>39</v>
      <v>39</v>
      <v>7</v>
      <v>9</v>
    </spb>
    <spb s="0">
      <v>34</v>
      <v>Name</v>
    </spb>
    <spb s="47">
      <v>3</v>
      <v>38</v>
      <v>38</v>
      <v>5</v>
      <v>38</v>
      <v>7</v>
      <v>9</v>
    </spb>
    <spb s="44">
      <v>40</v>
      <v>40</v>
      <v>3</v>
      <v>40</v>
      <v>40</v>
      <v>40</v>
      <v>5</v>
      <v>40</v>
      <v>40</v>
      <v>40</v>
      <v>7</v>
      <v>9</v>
    </spb>
    <spb s="46">
      <v>3</v>
      <v>41</v>
      <v>41</v>
      <v>5</v>
      <v>41</v>
      <v>41</v>
      <v>41</v>
      <v>7</v>
      <v>9</v>
    </spb>
    <spb s="46">
      <v>3</v>
      <v>38</v>
      <v>38</v>
      <v>5</v>
      <v>38</v>
      <v>38</v>
      <v>38</v>
      <v>7</v>
      <v>9</v>
    </spb>
    <spb s="46">
      <v>3</v>
      <v>42</v>
      <v>42</v>
      <v>5</v>
      <v>42</v>
      <v>42</v>
      <v>42</v>
      <v>7</v>
      <v>9</v>
    </spb>
    <spb s="44">
      <v>43</v>
      <v>43</v>
      <v>3</v>
      <v>43</v>
      <v>43</v>
      <v>43</v>
      <v>5</v>
      <v>43</v>
      <v>43</v>
      <v>43</v>
      <v>7</v>
      <v>9</v>
    </spb>
    <spb s="44">
      <v>24</v>
      <v>24</v>
      <v>3</v>
      <v>24</v>
      <v>24</v>
      <v>24</v>
      <v>5</v>
      <v>24</v>
      <v>24</v>
      <v>24</v>
      <v>7</v>
      <v>9</v>
    </spb>
    <spb s="46">
      <v>3</v>
      <v>44</v>
      <v>44</v>
      <v>5</v>
      <v>44</v>
      <v>44</v>
      <v>44</v>
      <v>7</v>
      <v>9</v>
    </spb>
    <spb s="44">
      <v>45</v>
      <v>45</v>
      <v>3</v>
      <v>45</v>
      <v>45</v>
      <v>45</v>
      <v>5</v>
      <v>45</v>
      <v>45</v>
      <v>45</v>
      <v>7</v>
      <v>9</v>
    </spb>
    <spb s="46">
      <v>3</v>
      <v>46</v>
      <v>46</v>
      <v>5</v>
      <v>46</v>
      <v>46</v>
      <v>46</v>
      <v>7</v>
      <v>9</v>
    </spb>
    <spb s="46">
      <v>3</v>
      <v>47</v>
      <v>47</v>
      <v>5</v>
      <v>47</v>
      <v>47</v>
      <v>47</v>
      <v>7</v>
      <v>9</v>
    </spb>
    <spb s="46">
      <v>3</v>
      <v>48</v>
      <v>48</v>
      <v>5</v>
      <v>48</v>
      <v>48</v>
      <v>48</v>
      <v>7</v>
      <v>9</v>
    </spb>
    <spb s="44">
      <v>49</v>
      <v>49</v>
      <v>3</v>
      <v>49</v>
      <v>49</v>
      <v>49</v>
      <v>5</v>
      <v>49</v>
      <v>49</v>
      <v>49</v>
      <v>7</v>
      <v>9</v>
    </spb>
    <spb s="46">
      <v>3</v>
      <v>50</v>
      <v>50</v>
      <v>5</v>
      <v>50</v>
      <v>50</v>
      <v>50</v>
      <v>7</v>
      <v>9</v>
    </spb>
    <spb s="44">
      <v>51</v>
      <v>51</v>
      <v>3</v>
      <v>51</v>
      <v>51</v>
      <v>51</v>
      <v>5</v>
      <v>51</v>
      <v>51</v>
      <v>51</v>
      <v>7</v>
      <v>9</v>
    </spb>
    <spb s="44">
      <v>52</v>
      <v>52</v>
      <v>3</v>
      <v>52</v>
      <v>52</v>
      <v>52</v>
      <v>5</v>
      <v>52</v>
      <v>52</v>
      <v>52</v>
      <v>7</v>
      <v>9</v>
    </spb>
    <spb s="44">
      <v>53</v>
      <v>53</v>
      <v>3</v>
      <v>53</v>
      <v>53</v>
      <v>53</v>
      <v>5</v>
      <v>53</v>
      <v>53</v>
      <v>53</v>
      <v>7</v>
      <v>9</v>
    </spb>
    <spb s="44">
      <v>54</v>
      <v>54</v>
      <v>3</v>
      <v>54</v>
      <v>54</v>
      <v>54</v>
      <v>5</v>
      <v>54</v>
      <v>54</v>
      <v>54</v>
      <v>7</v>
      <v>9</v>
    </spb>
    <spb s="44">
      <v>55</v>
      <v>55</v>
      <v>3</v>
      <v>55</v>
      <v>55</v>
      <v>55</v>
      <v>5</v>
      <v>55</v>
      <v>55</v>
      <v>55</v>
      <v>7</v>
      <v>9</v>
    </spb>
    <spb s="44">
      <v>56</v>
      <v>56</v>
      <v>3</v>
      <v>56</v>
      <v>56</v>
      <v>56</v>
      <v>5</v>
      <v>56</v>
      <v>56</v>
      <v>56</v>
      <v>7</v>
      <v>9</v>
    </spb>
    <spb s="46">
      <v>3</v>
      <v>57</v>
      <v>57</v>
      <v>5</v>
      <v>57</v>
      <v>57</v>
      <v>57</v>
      <v>7</v>
      <v>9</v>
    </spb>
    <spb s="44">
      <v>58</v>
      <v>58</v>
      <v>3</v>
      <v>58</v>
      <v>58</v>
      <v>58</v>
      <v>5</v>
      <v>58</v>
      <v>58</v>
      <v>58</v>
      <v>7</v>
      <v>9</v>
    </spb>
    <spb s="46">
      <v>3</v>
      <v>59</v>
      <v>59</v>
      <v>5</v>
      <v>59</v>
      <v>59</v>
      <v>59</v>
      <v>7</v>
      <v>9</v>
    </spb>
    <spb s="46">
      <v>3</v>
      <v>60</v>
      <v>60</v>
      <v>5</v>
      <v>60</v>
      <v>60</v>
      <v>60</v>
      <v>7</v>
      <v>9</v>
    </spb>
    <spb s="44">
      <v>61</v>
      <v>61</v>
      <v>3</v>
      <v>61</v>
      <v>61</v>
      <v>61</v>
      <v>5</v>
      <v>61</v>
      <v>61</v>
      <v>61</v>
      <v>7</v>
      <v>9</v>
    </spb>
    <spb s="44">
      <v>62</v>
      <v>62</v>
      <v>3</v>
      <v>62</v>
      <v>62</v>
      <v>62</v>
      <v>5</v>
      <v>62</v>
      <v>62</v>
      <v>62</v>
      <v>7</v>
      <v>9</v>
    </spb>
    <spb s="44">
      <v>63</v>
      <v>63</v>
      <v>3</v>
      <v>63</v>
      <v>63</v>
      <v>63</v>
      <v>5</v>
      <v>63</v>
      <v>63</v>
      <v>63</v>
      <v>7</v>
      <v>9</v>
    </spb>
    <spb s="46">
      <v>3</v>
      <v>64</v>
      <v>64</v>
      <v>5</v>
      <v>64</v>
      <v>64</v>
      <v>64</v>
      <v>7</v>
      <v>9</v>
    </spb>
    <spb s="44">
      <v>65</v>
      <v>65</v>
      <v>3</v>
      <v>65</v>
      <v>65</v>
      <v>65</v>
      <v>5</v>
      <v>65</v>
      <v>65</v>
      <v>65</v>
      <v>7</v>
      <v>9</v>
    </spb>
    <spb s="44">
      <v>66</v>
      <v>66</v>
      <v>3</v>
      <v>66</v>
      <v>66</v>
      <v>66</v>
      <v>5</v>
      <v>66</v>
      <v>66</v>
      <v>66</v>
      <v>7</v>
      <v>9</v>
    </spb>
    <spb s="44">
      <v>67</v>
      <v>67</v>
      <v>3</v>
      <v>67</v>
      <v>67</v>
      <v>67</v>
      <v>5</v>
      <v>67</v>
      <v>67</v>
      <v>67</v>
      <v>7</v>
      <v>9</v>
    </spb>
    <spb s="44">
      <v>68</v>
      <v>68</v>
      <v>3</v>
      <v>68</v>
      <v>68</v>
      <v>68</v>
      <v>5</v>
      <v>68</v>
      <v>68</v>
      <v>68</v>
      <v>7</v>
      <v>9</v>
    </spb>
    <spb s="46">
      <v>3</v>
      <v>69</v>
      <v>69</v>
      <v>5</v>
      <v>69</v>
      <v>69</v>
      <v>69</v>
      <v>7</v>
      <v>9</v>
    </spb>
    <spb s="46">
      <v>3</v>
      <v>22</v>
      <v>22</v>
      <v>5</v>
      <v>22</v>
      <v>22</v>
      <v>22</v>
      <v>7</v>
      <v>9</v>
    </spb>
    <spb s="46">
      <v>3</v>
      <v>70</v>
      <v>70</v>
      <v>5</v>
      <v>70</v>
      <v>70</v>
      <v>70</v>
      <v>7</v>
      <v>9</v>
    </spb>
    <spb s="46">
      <v>3</v>
      <v>71</v>
      <v>71</v>
      <v>5</v>
      <v>71</v>
      <v>71</v>
      <v>71</v>
      <v>7</v>
      <v>9</v>
    </spb>
    <spb s="44">
      <v>72</v>
      <v>72</v>
      <v>3</v>
      <v>72</v>
      <v>72</v>
      <v>72</v>
      <v>5</v>
      <v>72</v>
      <v>72</v>
      <v>72</v>
      <v>7</v>
      <v>9</v>
    </spb>
    <spb s="44">
      <v>73</v>
      <v>73</v>
      <v>3</v>
      <v>73</v>
      <v>73</v>
      <v>73</v>
      <v>5</v>
      <v>73</v>
      <v>73</v>
      <v>73</v>
      <v>7</v>
      <v>9</v>
    </spb>
    <spb s="44">
      <v>74</v>
      <v>74</v>
      <v>3</v>
      <v>74</v>
      <v>74</v>
      <v>74</v>
      <v>5</v>
      <v>74</v>
      <v>74</v>
      <v>74</v>
      <v>7</v>
      <v>9</v>
    </spb>
    <spb s="44">
      <v>75</v>
      <v>75</v>
      <v>3</v>
      <v>75</v>
      <v>75</v>
      <v>75</v>
      <v>5</v>
      <v>75</v>
      <v>75</v>
      <v>75</v>
      <v>7</v>
      <v>9</v>
    </spb>
    <spb s="46">
      <v>3</v>
      <v>76</v>
      <v>76</v>
      <v>5</v>
      <v>76</v>
      <v>76</v>
      <v>76</v>
      <v>7</v>
      <v>9</v>
    </spb>
    <spb s="44">
      <v>77</v>
      <v>77</v>
      <v>3</v>
      <v>77</v>
      <v>77</v>
      <v>77</v>
      <v>5</v>
      <v>77</v>
      <v>77</v>
      <v>77</v>
      <v>7</v>
      <v>9</v>
    </spb>
    <spb s="46">
      <v>3</v>
      <v>78</v>
      <v>78</v>
      <v>5</v>
      <v>78</v>
      <v>78</v>
      <v>78</v>
      <v>7</v>
      <v>9</v>
    </spb>
    <spb s="46">
      <v>3</v>
      <v>79</v>
      <v>79</v>
      <v>5</v>
      <v>79</v>
      <v>79</v>
      <v>79</v>
      <v>7</v>
      <v>9</v>
    </spb>
    <spb s="46">
      <v>3</v>
      <v>80</v>
      <v>80</v>
      <v>5</v>
      <v>80</v>
      <v>80</v>
      <v>80</v>
      <v>7</v>
      <v>9</v>
    </spb>
    <spb s="44">
      <v>81</v>
      <v>81</v>
      <v>3</v>
      <v>81</v>
      <v>81</v>
      <v>81</v>
      <v>5</v>
      <v>81</v>
      <v>81</v>
      <v>81</v>
      <v>7</v>
      <v>9</v>
    </spb>
    <spb s="46">
      <v>3</v>
      <v>82</v>
      <v>82</v>
      <v>5</v>
      <v>82</v>
      <v>82</v>
      <v>82</v>
      <v>7</v>
      <v>9</v>
    </spb>
    <spb s="44">
      <v>83</v>
      <v>83</v>
      <v>3</v>
      <v>83</v>
      <v>83</v>
      <v>83</v>
      <v>5</v>
      <v>83</v>
      <v>83</v>
      <v>83</v>
      <v>7</v>
      <v>9</v>
    </spb>
    <spb s="46">
      <v>3</v>
      <v>84</v>
      <v>84</v>
      <v>5</v>
      <v>84</v>
      <v>84</v>
      <v>84</v>
      <v>7</v>
      <v>9</v>
    </spb>
    <spb s="44">
      <v>85</v>
      <v>85</v>
      <v>3</v>
      <v>85</v>
      <v>85</v>
      <v>85</v>
      <v>5</v>
      <v>85</v>
      <v>85</v>
      <v>85</v>
      <v>7</v>
      <v>9</v>
    </spb>
    <spb s="44">
      <v>86</v>
      <v>86</v>
      <v>3</v>
      <v>86</v>
      <v>86</v>
      <v>86</v>
      <v>5</v>
      <v>86</v>
      <v>86</v>
      <v>86</v>
      <v>7</v>
      <v>9</v>
    </spb>
    <spb s="46">
      <v>3</v>
      <v>87</v>
      <v>87</v>
      <v>5</v>
      <v>87</v>
      <v>87</v>
      <v>87</v>
      <v>7</v>
      <v>9</v>
    </spb>
    <spb s="46">
      <v>3</v>
      <v>88</v>
      <v>88</v>
      <v>5</v>
      <v>88</v>
      <v>88</v>
      <v>88</v>
      <v>7</v>
      <v>9</v>
    </spb>
    <spb s="44">
      <v>89</v>
      <v>89</v>
      <v>3</v>
      <v>89</v>
      <v>89</v>
      <v>89</v>
      <v>5</v>
      <v>89</v>
      <v>89</v>
      <v>89</v>
      <v>7</v>
      <v>9</v>
    </spb>
    <spb s="46">
      <v>3</v>
      <v>90</v>
      <v>90</v>
      <v>5</v>
      <v>90</v>
      <v>90</v>
      <v>90</v>
      <v>7</v>
      <v>9</v>
    </spb>
    <spb s="44">
      <v>91</v>
      <v>91</v>
      <v>3</v>
      <v>91</v>
      <v>91</v>
      <v>91</v>
      <v>5</v>
      <v>91</v>
      <v>91</v>
      <v>91</v>
      <v>7</v>
      <v>9</v>
    </spb>
    <spb s="44">
      <v>92</v>
      <v>92</v>
      <v>3</v>
      <v>92</v>
      <v>92</v>
      <v>92</v>
      <v>5</v>
      <v>92</v>
      <v>92</v>
      <v>92</v>
      <v>7</v>
      <v>9</v>
    </spb>
    <spb s="46">
      <v>3</v>
      <v>93</v>
      <v>93</v>
      <v>5</v>
      <v>93</v>
      <v>93</v>
      <v>93</v>
      <v>7</v>
      <v>9</v>
    </spb>
    <spb s="44">
      <v>94</v>
      <v>94</v>
      <v>3</v>
      <v>94</v>
      <v>94</v>
      <v>94</v>
      <v>5</v>
      <v>94</v>
      <v>94</v>
      <v>94</v>
      <v>7</v>
      <v>9</v>
    </spb>
    <spb s="44">
      <v>95</v>
      <v>95</v>
      <v>3</v>
      <v>95</v>
      <v>95</v>
      <v>95</v>
      <v>5</v>
      <v>95</v>
      <v>95</v>
      <v>95</v>
      <v>7</v>
      <v>9</v>
    </spb>
    <spb s="46">
      <v>3</v>
      <v>96</v>
      <v>96</v>
      <v>5</v>
      <v>96</v>
      <v>96</v>
      <v>96</v>
      <v>7</v>
      <v>9</v>
    </spb>
    <spb s="46">
      <v>3</v>
      <v>97</v>
      <v>97</v>
      <v>5</v>
      <v>97</v>
      <v>97</v>
      <v>97</v>
      <v>7</v>
      <v>9</v>
    </spb>
    <spb s="46">
      <v>3</v>
      <v>98</v>
      <v>98</v>
      <v>5</v>
      <v>98</v>
      <v>98</v>
      <v>98</v>
      <v>7</v>
      <v>9</v>
    </spb>
    <spb s="46">
      <v>3</v>
      <v>99</v>
      <v>99</v>
      <v>5</v>
      <v>99</v>
      <v>99</v>
      <v>99</v>
      <v>7</v>
      <v>9</v>
    </spb>
    <spb s="46">
      <v>3</v>
      <v>100</v>
      <v>100</v>
      <v>5</v>
      <v>100</v>
      <v>100</v>
      <v>100</v>
      <v>7</v>
      <v>9</v>
    </spb>
    <spb s="44">
      <v>101</v>
      <v>101</v>
      <v>3</v>
      <v>101</v>
      <v>101</v>
      <v>101</v>
      <v>5</v>
      <v>101</v>
      <v>101</v>
      <v>101</v>
      <v>7</v>
      <v>9</v>
    </spb>
    <spb s="46">
      <v>3</v>
      <v>102</v>
      <v>102</v>
      <v>5</v>
      <v>102</v>
      <v>102</v>
      <v>102</v>
      <v>7</v>
      <v>9</v>
    </spb>
    <spb s="44">
      <v>103</v>
      <v>103</v>
      <v>3</v>
      <v>103</v>
      <v>103</v>
      <v>103</v>
      <v>5</v>
      <v>103</v>
      <v>103</v>
      <v>103</v>
      <v>7</v>
      <v>9</v>
    </spb>
    <spb s="46">
      <v>3</v>
      <v>104</v>
      <v>104</v>
      <v>5</v>
      <v>104</v>
      <v>104</v>
      <v>104</v>
      <v>7</v>
      <v>9</v>
    </spb>
    <spb s="46">
      <v>3</v>
      <v>105</v>
      <v>105</v>
      <v>5</v>
      <v>105</v>
      <v>105</v>
      <v>105</v>
      <v>7</v>
      <v>9</v>
    </spb>
    <spb s="44">
      <v>15</v>
      <v>15</v>
      <v>3</v>
      <v>15</v>
      <v>15</v>
      <v>15</v>
      <v>5</v>
      <v>15</v>
      <v>15</v>
      <v>15</v>
      <v>7</v>
      <v>9</v>
    </spb>
    <spb s="44">
      <v>106</v>
      <v>106</v>
      <v>3</v>
      <v>106</v>
      <v>106</v>
      <v>106</v>
      <v>5</v>
      <v>106</v>
      <v>106</v>
      <v>106</v>
      <v>7</v>
      <v>9</v>
    </spb>
    <spb s="44">
      <v>107</v>
      <v>107</v>
      <v>3</v>
      <v>107</v>
      <v>107</v>
      <v>107</v>
      <v>5</v>
      <v>107</v>
      <v>107</v>
      <v>107</v>
      <v>7</v>
      <v>9</v>
    </spb>
    <spb s="44">
      <v>108</v>
      <v>108</v>
      <v>3</v>
      <v>108</v>
      <v>108</v>
      <v>108</v>
      <v>5</v>
      <v>108</v>
      <v>108</v>
      <v>108</v>
      <v>7</v>
      <v>9</v>
    </spb>
    <spb s="46">
      <v>3</v>
      <v>109</v>
      <v>109</v>
      <v>5</v>
      <v>109</v>
      <v>109</v>
      <v>109</v>
      <v>7</v>
      <v>9</v>
    </spb>
    <spb s="44">
      <v>110</v>
      <v>110</v>
      <v>3</v>
      <v>110</v>
      <v>110</v>
      <v>110</v>
      <v>5</v>
      <v>110</v>
      <v>110</v>
      <v>110</v>
      <v>7</v>
      <v>9</v>
    </spb>
    <spb s="46">
      <v>3</v>
      <v>111</v>
      <v>111</v>
      <v>5</v>
      <v>111</v>
      <v>111</v>
      <v>111</v>
      <v>7</v>
      <v>9</v>
    </spb>
    <spb s="46">
      <v>3</v>
      <v>112</v>
      <v>112</v>
      <v>5</v>
      <v>112</v>
      <v>112</v>
      <v>112</v>
      <v>7</v>
      <v>9</v>
    </spb>
    <spb s="44">
      <v>113</v>
      <v>113</v>
      <v>3</v>
      <v>113</v>
      <v>113</v>
      <v>113</v>
      <v>5</v>
      <v>113</v>
      <v>113</v>
      <v>113</v>
      <v>7</v>
      <v>9</v>
    </spb>
    <spb s="44">
      <v>114</v>
      <v>114</v>
      <v>3</v>
      <v>114</v>
      <v>114</v>
      <v>114</v>
      <v>5</v>
      <v>114</v>
      <v>114</v>
      <v>114</v>
      <v>7</v>
      <v>9</v>
    </spb>
    <spb s="44">
      <v>115</v>
      <v>115</v>
      <v>3</v>
      <v>115</v>
      <v>115</v>
      <v>115</v>
      <v>5</v>
      <v>115</v>
      <v>115</v>
      <v>115</v>
      <v>7</v>
      <v>9</v>
    </spb>
    <spb s="44">
      <v>116</v>
      <v>116</v>
      <v>3</v>
      <v>116</v>
      <v>116</v>
      <v>116</v>
      <v>5</v>
      <v>116</v>
      <v>116</v>
      <v>116</v>
      <v>7</v>
      <v>9</v>
    </spb>
    <spb s="44">
      <v>117</v>
      <v>117</v>
      <v>3</v>
      <v>117</v>
      <v>117</v>
      <v>117</v>
      <v>5</v>
      <v>117</v>
      <v>117</v>
      <v>117</v>
      <v>7</v>
      <v>9</v>
    </spb>
    <spb s="46">
      <v>3</v>
      <v>118</v>
      <v>118</v>
      <v>5</v>
      <v>118</v>
      <v>118</v>
      <v>118</v>
      <v>7</v>
      <v>9</v>
    </spb>
    <spb s="44">
      <v>119</v>
      <v>119</v>
      <v>3</v>
      <v>119</v>
      <v>119</v>
      <v>119</v>
      <v>5</v>
      <v>119</v>
      <v>119</v>
      <v>119</v>
      <v>7</v>
      <v>9</v>
    </spb>
    <spb s="46">
      <v>3</v>
      <v>120</v>
      <v>120</v>
      <v>5</v>
      <v>120</v>
      <v>120</v>
      <v>120</v>
      <v>7</v>
      <v>9</v>
    </spb>
    <spb s="46">
      <v>3</v>
      <v>121</v>
      <v>121</v>
      <v>5</v>
      <v>121</v>
      <v>121</v>
      <v>121</v>
      <v>7</v>
      <v>9</v>
    </spb>
    <spb s="46">
      <v>3</v>
      <v>13</v>
      <v>13</v>
      <v>5</v>
      <v>13</v>
      <v>13</v>
      <v>13</v>
      <v>7</v>
      <v>9</v>
    </spb>
    <spb s="46">
      <v>3</v>
      <v>122</v>
      <v>122</v>
      <v>5</v>
      <v>122</v>
      <v>122</v>
      <v>122</v>
      <v>7</v>
      <v>9</v>
    </spb>
    <spb s="0">
      <v>35</v>
      <v>Name</v>
    </spb>
    <spb s="48">
      <v>1</v>
      <v>1</v>
      <v>3</v>
      <v>1</v>
      <v>1</v>
      <v>1</v>
      <v>4</v>
      <v>5</v>
      <v>1</v>
      <v>1</v>
      <v>1</v>
      <v>7</v>
      <v>9</v>
    </spb>
    <spb s="44">
      <v>1</v>
      <v>1</v>
      <v>3</v>
      <v>1</v>
      <v>1</v>
      <v>1</v>
      <v>5</v>
      <v>1</v>
      <v>1</v>
      <v>1</v>
      <v>7</v>
      <v>9</v>
    </spb>
    <spb s="5">
      <v>36</v>
      <v>Name</v>
      <v>LearnMoreOnLink</v>
    </spb>
    <spb s="48">
      <v>20</v>
      <v>20</v>
      <v>3</v>
      <v>20</v>
      <v>20</v>
      <v>20</v>
      <v>4</v>
      <v>5</v>
      <v>20</v>
      <v>20</v>
      <v>20</v>
      <v>7</v>
      <v>9</v>
    </spb>
    <spb s="0">
      <v>37</v>
      <v>Name</v>
    </spb>
    <spb s="49">
      <v>20</v>
      <v>2</v>
      <v>20</v>
      <v>3</v>
      <v>20</v>
      <v>20</v>
      <v>20</v>
      <v>4</v>
      <v>4</v>
      <v>5</v>
      <v>21</v>
      <v>20</v>
      <v>4</v>
      <v>7</v>
      <v>8</v>
      <v>9</v>
      <v>4</v>
    </spb>
    <spb s="5">
      <v>38</v>
      <v>Name</v>
      <v>LearnMoreOnLink</v>
    </spb>
    <spb s="50">
      <v>18</v>
      <v>2</v>
      <v>2</v>
      <v>18</v>
      <v>3</v>
      <v>18</v>
      <v>18</v>
      <v>18</v>
      <v>4</v>
      <v>5</v>
      <v>19</v>
      <v>18</v>
      <v>18</v>
      <v>18</v>
      <v>4</v>
      <v>7</v>
      <v>8</v>
      <v>9</v>
      <v>4</v>
    </spb>
    <spb s="5">
      <v>39</v>
      <v>Name</v>
      <v>LearnMoreOnLink</v>
    </spb>
    <spb s="51">
      <v>18</v>
      <v>2</v>
      <v>18</v>
      <v>3</v>
      <v>18</v>
      <v>18</v>
      <v>18</v>
      <v>4</v>
      <v>5</v>
      <v>19</v>
      <v>18</v>
      <v>18</v>
      <v>18</v>
      <v>4</v>
      <v>7</v>
      <v>8</v>
      <v>9</v>
      <v>4</v>
    </spb>
    <spb s="17">
      <v>20</v>
      <v>2</v>
      <v>2</v>
      <v>20</v>
      <v>3</v>
      <v>20</v>
      <v>20</v>
      <v>20</v>
      <v>4</v>
      <v>4</v>
      <v>5</v>
      <v>21</v>
      <v>20</v>
      <v>20</v>
      <v>20</v>
      <v>4</v>
      <v>7</v>
      <v>8</v>
      <v>9</v>
      <v>4</v>
    </spb>
    <spb s="5">
      <v>40</v>
      <v>Name</v>
      <v>LearnMoreOnLink</v>
    </spb>
    <spb s="52">
      <v>20</v>
      <v>2</v>
      <v>2</v>
      <v>20</v>
      <v>3</v>
      <v>20</v>
      <v>20</v>
      <v>20</v>
      <v>4</v>
      <v>4</v>
      <v>5</v>
      <v>11</v>
      <v>20</v>
      <v>4</v>
      <v>7</v>
      <v>8</v>
      <v>9</v>
      <v>4</v>
    </spb>
    <spb s="17">
      <v>17</v>
      <v>2</v>
      <v>2</v>
      <v>17</v>
      <v>3</v>
      <v>17</v>
      <v>17</v>
      <v>17</v>
      <v>4</v>
      <v>4</v>
      <v>5</v>
      <v>6</v>
      <v>17</v>
      <v>17</v>
      <v>17</v>
      <v>4</v>
      <v>7</v>
      <v>8</v>
      <v>9</v>
      <v>4</v>
    </spb>
    <spb s="5">
      <v>41</v>
      <v>Name</v>
      <v>LearnMoreOnLink</v>
    </spb>
    <spb s="53">
      <v>15</v>
      <v>2</v>
      <v>15</v>
      <v>3</v>
      <v>15</v>
      <v>15</v>
      <v>15</v>
      <v>4</v>
      <v>4</v>
      <v>5</v>
      <v>16</v>
      <v>15</v>
      <v>4</v>
      <v>7</v>
      <v>8</v>
      <v>9</v>
      <v>4</v>
      <v>15</v>
      <v>15</v>
      <v>5</v>
    </spb>
    <spb s="0">
      <v>42</v>
      <v>Name</v>
    </spb>
    <spb s="54">
      <v>20</v>
      <v>20</v>
      <v>3</v>
      <v>20</v>
      <v>20</v>
      <v>20</v>
      <v>4</v>
      <v>4</v>
      <v>5</v>
      <v>21</v>
      <v>20</v>
      <v>20</v>
      <v>20</v>
      <v>7</v>
      <v>8</v>
      <v>9</v>
      <v>4</v>
    </spb>
    <spb s="11">
      <v>Delayed 15 minutes</v>
      <v>from previous close</v>
      <v>from previous close</v>
      <v>Borsa Italia</v>
      <v>GMT</v>
    </spb>
    <spb s="0">
      <v>43</v>
      <v>Name</v>
    </spb>
    <spb s="43">
      <v>17</v>
      <v>2</v>
      <v>17</v>
      <v>3</v>
      <v>17</v>
      <v>17</v>
      <v>17</v>
      <v>4</v>
      <v>4</v>
      <v>5</v>
      <v>6</v>
      <v>17</v>
      <v>17</v>
      <v>17</v>
      <v>4</v>
      <v>7</v>
      <v>8</v>
      <v>9</v>
      <v>4</v>
    </spb>
    <spb s="55">
      <v>from previous close</v>
      <v>from previous close</v>
      <v>GMT</v>
    </spb>
    <spb s="5">
      <v>44</v>
      <v>Name</v>
      <v>LearnMoreOnLink</v>
    </spb>
    <spb s="3">
      <v>17</v>
      <v>2</v>
      <v>17</v>
      <v>3</v>
      <v>17</v>
      <v>17</v>
      <v>17</v>
      <v>4</v>
      <v>4</v>
      <v>5</v>
      <v>6</v>
      <v>17</v>
      <v>17</v>
      <v>17</v>
      <v>4</v>
      <v>7</v>
      <v>8</v>
      <v>9</v>
      <v>4</v>
      <v>17</v>
      <v>17</v>
      <v>5</v>
    </spb>
    <spb s="56">
      <v>from previous close</v>
      <v>from previous close</v>
      <v>GMT</v>
      <v>from close</v>
      <v>from close</v>
    </spb>
  </spbData>
</supportingPropertyBags>
</file>

<file path=xl/richData/rdsupportingpropertybagstructure.xml><?xml version="1.0" encoding="utf-8"?>
<spbStructures xmlns="http://schemas.microsoft.com/office/spreadsheetml/2017/richdata2" count="57">
  <s>
    <k n="^Order" t="spba"/>
    <k n="TitleProperty" t="s"/>
  </s>
  <s>
    <k n="ShowInCardView" t="b"/>
    <k n="ShowInDotNotation" t="b"/>
    <k n="ShowInAutoComplete" t="b"/>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Order" t="spba"/>
    <k n="TitleProperty" t="s"/>
    <k n="SubTitleProperty"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Beta" t="i"/>
    <k n="High" t="i"/>
    <k n="Name" t="i"/>
    <k n="Open" t="i"/>
    <k n="Price" t="i"/>
    <k n="Change" t="i"/>
    <k n="Volume" t="i"/>
    <k n="Change (%)" t="i"/>
    <k n="52 week low" t="i"/>
    <k n="52 week high" t="i"/>
    <k n="Previous close" t="i"/>
    <k n="Volume average" t="i"/>
    <k n="Last trade time" t="i"/>
    <k n="`%EntityServiceId" t="i"/>
    <k n="Price (Extended hours)" t="i"/>
    <k n="Change (Extended hours)" t="i"/>
    <k n="Change % (Extended hours)" t="i"/>
  </s>
  <s>
    <k n="Low" t="i"/>
    <k n="High" t="i"/>
    <k n="Name" t="i"/>
    <k n="Open" t="i"/>
    <k n="Price" t="i"/>
    <k n="Change" t="i"/>
    <k n="Volume" t="i"/>
    <k n="Change (%)" t="i"/>
    <k n="52 week low" t="i"/>
    <k n="52 week high" t="i"/>
    <k n="Previous close" t="i"/>
    <k n="Volume average" t="i"/>
    <k n="Last trade time" t="i"/>
    <k n="`%EntityServiceId" t="i"/>
    <k n="Price (Extended hours)" t="i"/>
    <k n="Change (Extended hours)" t="i"/>
    <k n="Change % (Extended hours)" t="i"/>
  </s>
  <s>
    <k n="Low"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k n="Price (Extended hours)" t="s"/>
    <k n="Change (Extended hours)" t="s"/>
    <k n="Change % (Extended hours)" t="s"/>
  </s>
  <s>
    <k n="Low"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UniqueName" t="spb"/>
    <k n="`%ProviderInfo" t="spb"/>
  </s>
  <s>
    <k n="Price" t="s"/>
    <k n="Change" t="s"/>
    <k n="Exchange" t="s"/>
    <k n="Change (%)"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Change (%)" t="i"/>
    <k n="52 week low" t="i"/>
    <k n="52 week high" t="i"/>
    <k n="Previous close" t="i"/>
    <k n="Volume average" t="i"/>
    <k n="Last trade time" t="i"/>
    <k n="`%EntityServiceId" t="i"/>
    <k n="Price (Extended hours)" t="i"/>
    <k n="Change (Extended hours)" t="i"/>
    <k n="Change % (Extended hours)" t="i"/>
  </s>
  <s>
    <k n="UniqueName" t="spb"/>
    <k n="`%ProviderInfo" t="spb"/>
    <k n="LearnMoreOnLink" t="spb"/>
  </s>
  <s>
    <k n="Low"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Low" t="i"/>
    <k n="High" t="i"/>
    <k n="Name" t="i"/>
    <k n="Open" t="i"/>
    <k n="Price" t="i"/>
    <k n="Change" t="i"/>
    <k n="Volume" t="i"/>
    <k n="Change (%)" t="i"/>
    <k n="Market cap" t="i"/>
    <k n="52 week low" t="i"/>
    <k n="52 week high" t="i"/>
    <k n="Expense ratio" t="i"/>
    <k n="Previous close" t="i"/>
    <k n="Volume average" t="i"/>
    <k n="Last trade time" t="i"/>
    <k n="`%EntityServiceId" t="i"/>
  </s>
  <s>
    <k n="Beta" t="i"/>
    <k n="Name" t="i"/>
    <k n="Expense ratio" t="i"/>
    <k n="`%EntityServiceId" t="i"/>
  </s>
  <s>
    <k n="Low" t="i"/>
    <k n="Beta" t="i"/>
    <k n="High" t="i"/>
    <k n="Name" t="i"/>
    <k n="Open" t="i"/>
    <k n="Price" t="i"/>
    <k n="Change" t="i"/>
    <k n="Volume" t="i"/>
    <k n="Change (%)" t="i"/>
    <k n="52 week low" t="i"/>
    <k n="52 week high" t="i"/>
    <k n="Expense ratio" t="i"/>
    <k n="Previous close" t="i"/>
    <k n="Volume average" t="i"/>
    <k n="Last trade time" t="i"/>
    <k n="`%EntityServiceId" t="i"/>
    <k n="Price (Extended hours)" t="i"/>
    <k n="Change (Extended hours)" t="i"/>
    <k n="Change % (Extended hours)" t="i"/>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Low" t="i"/>
    <k n="Beta"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Volume" t="i"/>
    <k n="Change (%)" t="i"/>
    <k n="Market cap" t="i"/>
    <k n="52 week low" t="i"/>
    <k n="52 week high" t="i"/>
    <k n="Expense ratio" t="i"/>
    <k n="Previous close" t="i"/>
    <k n="Last trade time" t="i"/>
    <k n="`%EntityServiceId" t="i"/>
  </s>
  <s>
    <k n="Beta" t="i"/>
    <k n="Name" t="i"/>
    <k n="Price" t="i"/>
    <k n="Change" t="i"/>
    <k n="Volume" t="i"/>
    <k n="Change (%)" t="i"/>
    <k n="Market cap" t="i"/>
    <k n="52 week low" t="i"/>
    <k n="52 week high" t="i"/>
    <k n="Expense ratio" t="i"/>
    <k n="Previous close" t="i"/>
    <k n="Last trade time" t="i"/>
    <k n="`%EntityServiceId" t="i"/>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Name" t="i"/>
    <k n="Price" t="i"/>
    <k n="Change" t="i"/>
    <k n="Rating" t="i"/>
    <k n="Change (%)" t="i"/>
    <k n="Net assets" t="i"/>
    <k n="Return (1m)" t="i"/>
    <k n="Return (1w)" t="i"/>
    <k n="Return (1y)" t="i"/>
    <k n="Return (3m)" t="i"/>
    <k n="Return (3y)" t="i"/>
    <k n="Return (5y)" t="i"/>
    <k n="Return (YTD)" t="i"/>
    <k n="Previous close" t="i"/>
    <k n="Last trade time" t="i"/>
    <k n="Last update time" t="i"/>
    <k n="`%EntityServiceId" t="i"/>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s>
  <s>
    <k n="Price" t="s"/>
    <k n="Change" t="s"/>
    <k n="Change (%)" t="s"/>
    <k n="Last trade time" t="s"/>
    <k n="Price (Extended hours)" t="s"/>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Change (%)" t="i"/>
    <k n="52 week low" t="i"/>
    <k n="52 week high" t="i"/>
    <k n="Previous close" t="i"/>
    <k n="Last trade time" t="i"/>
    <k n="`%EntityServiceId" t="i"/>
  </s>
  <s>
    <k n="Last trade time" t="s"/>
  </s>
  <s>
    <k n="Name" t="i"/>
    <k n="Price" t="i"/>
    <k n="Change" t="i"/>
    <k n="Change (%)" t="i"/>
    <k n="52 week low" t="i"/>
    <k n="52 week high" t="i"/>
    <k n="Previous close" t="i"/>
    <k n="Last trade time" t="i"/>
    <k n="`%EntityServiceId" t="i"/>
  </s>
  <s>
    <k n="Name" t="i"/>
    <k n="Price" t="i"/>
    <k n="Change" t="i"/>
    <k n="Change (%)" t="i"/>
    <k n="Previous close" t="i"/>
    <k n="Last trade time" t="i"/>
    <k n="`%EntityServiceId" t="i"/>
  </s>
  <s>
    <k n="Low" t="i"/>
    <k n="High" t="i"/>
    <k n="Name" t="i"/>
    <k n="Open" t="i"/>
    <k n="Price" t="i"/>
    <k n="Change" t="i"/>
    <k n="Volume" t="i"/>
    <k n="Change (%)" t="i"/>
    <k n="52 week low" t="i"/>
    <k n="52 week high" t="i"/>
    <k n="Previous close" t="i"/>
    <k n="Last trade time" t="i"/>
    <k n="`%EntityServiceId" t="i"/>
  </s>
  <s>
    <k n="Low"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Previous close" t="i"/>
    <k n="Volume average" t="i"/>
    <k n="Last trade time" t="i"/>
    <k n="Year incorporated" t="i"/>
    <k n="`%EntityServiceId" t="i"/>
    <k n="Shares outstanding" t="i"/>
    <k n="Price (Extended hours)" t="i"/>
    <k n="Change (Extended hours)" t="i"/>
    <k n="Change % (Extended hours)" t="i"/>
  </s>
  <s>
    <k n="Low"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Change" t="s"/>
    <k n="Change (%)" t="s"/>
    <k n="Last trade time" t="s"/>
  </s>
  <s>
    <k n="Change" t="s"/>
    <k n="Change (%)" t="s"/>
    <k n="Last trade time"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x:dxf>
      <x:numFmt numFmtId="35" formatCode="_(* #,##0.00_);_(* \(#,##0.00\);_(* &quot;-&quot;??_);_(@_)"/>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_-[$$-en-CA]* #,##0_-;-[$$-en-CA]* #,##0_-;_-[$$-en-CA]* "-"_-;_-@_-</rpv>
    </rSty>
    <rSty dxfid="2"/>
    <rSty dxfid="6">
      <rpv i="0">0</rpv>
    </rSty>
    <rSty dxfid="0">
      <rpv i="0">0.00</rpv>
    </rSty>
    <rSty dxfid="1">
      <rpv i="0">_-* #,##0 [$CHF-fr-CH]_-;-* #,##0 [$CHF-fr-CH]_-;_-* "-" [$CHF-fr-CH]_-;_-@_-</rpv>
    </rSty>
    <rSty dxfid="1">
      <rpv i="0">_-[$£-en-GB]* #,##0_-;-[$£-en-GB]* #,##0_-;_-[$£-en-GB]* "-"_-;_-@_-</rpv>
    </rSty>
    <rSty dxfid="1">
      <rpv i="0">_([$$-en-US]* #,##0_);_([$$-en-US]* (#,##0);_([$$-en-US]* "-"_);_(@_)</rpv>
    </rSty>
    <rSty dxfid="1">
      <rpv i="0">_-* #,##0.00 [$₫-vi-VN]_-;-* #,##0.00 [$₫-vi-VN]_-;_-* "-"?? [$₫-vi-VN]_-;_-@_-</rpv>
    </rSty>
    <rSty dxfid="1">
      <rpv i="0">_-* #,##0 [$₫-vi-VN]_-;-* #,##0 [$₫-vi-VN]_-;_-* "-" [$₫-vi-VN]_-;_-@_-</rpv>
    </rSty>
    <rSty dxfid="1">
      <rpv i="0">_-* #,##0.00 [$kr-smj-SE]_-;-* #,##0.00 [$kr-smj-SE]_-;_-* "-"?? [$kr-smj-SE]_-;_-@_-</rpv>
    </rSty>
    <rSty dxfid="1">
      <rpv i="0">_-* #,##0 [$kr-smj-SE]_-;-* #,##0 [$kr-smj-SE]_-;_-* "-" [$kr-smj-SE]_-;_-@_-</rpv>
    </rSty>
    <rSty dxfid="1">
      <rpv i="0">_-[$$-en-CA]* #,##0.00_-;-[$$-en-CA]* #,##0.00_-;_-[$$-en-CA]* "-"??_-;_-@_-</rpv>
    </rSty>
    <rSty dxfid="1">
      <rpv i="0">_-[$$-en-AU]* #,##0.00_-;-[$$-en-AU]* #,##0.00_-;_-[$$-en-AU]* "-"??_-;_-@_-</rpv>
    </rSty>
    <rSty dxfid="1">
      <rpv i="0">_-[$$-en-AU]* #,##0_-;-[$$-en-AU]* #,##0_-;_-[$$-en-AU]* "-"_-;_-@_-</rpv>
    </rSty>
    <rSty dxfid="1">
      <rpv i="0">_([$€-x-euro2] * #,##0.00_);_([$€-x-euro2] * (#,##0.00);_([$€-x-euro2] * "-"??_);_(@_)</rpv>
    </rSty>
    <rSty dxfid="1">
      <rpv i="0">_([$€-x-euro2] * #,##0_);_([$€-x-euro2] * (#,##0);_([$€-x-euro2] * "-"_);_(@_)</rpv>
    </rSty>
    <rSty dxfid="1">
      <rpv i="0">_-[$Rp-en-ID]* #,##0.00_-;-[$Rp-en-ID]* #,##0.00_-;_-[$Rp-en-ID]* "-"??_-;_-@_-</rpv>
    </rSty>
    <rSty dxfid="1">
      <rpv i="0">_-[$Rp-en-ID]* #,##0_-;-[$Rp-en-ID]* #,##0_-;_-[$Rp-en-ID]* "-"_-;_-@_-</rpv>
    </rSty>
    <rSty dxfid="1">
      <rpv i="0">_-[$R$-pt-BR] * #,##0.00_-;-[$R$-pt-BR] * #,##0.00_-;_-[$R$-pt-BR] * "-"??_-;_-@_-</rpv>
    </rSty>
    <rSty dxfid="1">
      <rpv i="0">_-[$R$-pt-BR] * #,##0_-;-[$R$-pt-BR] * #,##0_-;_-[$R$-pt-BR] * "-"_-;_-@_-</rpv>
    </rSty>
    <rSty dxfid="7"/>
    <rSty>
      <rpv i="2">1</rpv>
    </rSty>
    <rSty dxfid="1">
      <rpv i="0">_-[$£-en-GB]* #,##0.00_-;-[$£-en-GB]* #,##0.00_-;_-[$£-en-GB]* "-"??_-;_-@_-</rpv>
    </rSty>
    <rSty dxfid="1">
      <rpv i="0" xml:space="preserve">_ [$¥-zh-CN]* #,##0.00_ ;_ [$¥-zh-CN]* -#,##0.00_ ;_ [$¥-zh-CN]* "-"??_ ;_ @_ </rpv>
    </rSty>
    <rSty dxfid="1">
      <rpv i="0">_-[$¥-ja-JP]* #,##0.00_-;-[$¥-ja-JP]* #,##0.00_-;_-[$¥-ja-JP]* "-"??_-;_-@_-</rpv>
    </rSty>
    <rSty dxfid="1">
      <rpv i="0">_-* #,##0.00 [$CHF-fr-CH]_-;-* #,##0.00 [$CHF-fr-CH]_-;_-* "-"?? [$CHF-fr-CH]_-;_-@_-</rpv>
    </rSty>
    <rSty dxfid="1">
      <rpv i="0">_-[$؋-prs-AF] * #,##0.00_-;-[$؋-prs-AF] * #,##0.00_-;_-[$؋-prs-AF] * "-"??_-;_-@_-</rpv>
    </rSty>
    <rSty dxfid="1">
      <rpv i="0">_-* #,##0.00 [$Lekë-sq-AL]_-;-* #,##0.00 [$Lekë-sq-AL]_-;_-* "-"?? [$Lekë-sq-AL]_-;_-@_-</rpv>
    </rSty>
    <rSty dxfid="1">
      <rpv i="0">_-* #,##0.00 [$DA-tzm-Latn-DZ]_-;-* #,##0.00 [$DA-tzm-Latn-DZ]_-;_-* "-"?? [$DA-tzm-Latn-DZ]_-;_-@_-</rpv>
    </rSty>
    <rSty dxfid="1">
      <rpv i="0">_-* #,##0.00 [$Kz-pt-AO]_-;-* #,##0.00 [$Kz-pt-AO]_-;_-* "-"?? [$Kz-pt-AO]_-;_-@_-</rpv>
    </rSty>
    <rSty dxfid="1">
      <rpv i="0">_-[$$-es-AR] * #,##0.00_-;-[$$-es-AR] * #,##0.00_-;_-[$$-es-AR] * "-"??_-;_-@_-</rpv>
    </rSty>
    <rSty dxfid="1">
      <rpv i="0">_-* #,##0.00 [$֏-hy-AM]_-;-* #,##0.00 [$֏-hy-AM]_-;_-* "-"?? [$֏-hy-AM]_-;_-@_-</rpv>
    </rSty>
    <rSty dxfid="8">
      <rpv i="0">_(* #,##0.00_);_(* (#,##0.00);_(* "-"??_);_(@_)</rpv>
    </rSty>
    <rSty dxfid="1">
      <rpv i="0">_-* #,##0.00 [$₼-az-Cyrl-AZ]_-;-* #,##0.00 [$₼-az-Cyrl-AZ]_-;_-* "-"?? [$₼-az-Cyrl-AZ]_-;_-@_-</rpv>
    </rSty>
    <rSty dxfid="1">
      <rpv i="0">_-* #,##0.00 [$د.ب.‏-ar-BH]_-;-* #,##0.00 [$د.ب.‏-ar-BH]_-;_-* "-"?? [$د.ب.‏-ar-BH]_-;_-@_-</rpv>
    </rSty>
    <rSty dxfid="1">
      <rpv i="0">_-* #,##0.00[$৳-bn-BD]_-;-* #,##0.00[$৳-bn-BD]_-;_-* "-"??[$৳-bn-BD]_-;_-@_-</rpv>
    </rSty>
    <rSty dxfid="1">
      <rpv i="0">_-[$Bs-es-BO]* #,##0.00_-;-[$Bs-es-BO]* #,##0.00_-;_-[$Bs-es-BO]* "-"??_-;_-@_-</rpv>
    </rSty>
    <rSty dxfid="1">
      <rpv i="0">_-* #,##0.00 [$KM-bs-Latn-BA]_-;-* #,##0.00 [$KM-bs-Latn-BA]_-;_-* "-"?? [$KM-bs-Latn-BA]_-;_-@_-</rpv>
    </rSty>
    <rSty dxfid="1">
      <rpv i="0">_-[$P-tn-BW]* #,##0.00_-;-[$P-tn-BW]* #,##0.00_-;_-[$P-tn-BW]* "-"??_-;_-@_-</rpv>
    </rSty>
    <rSty dxfid="1">
      <rpv i="0">_-[$$-ms-BN] * #,##0.00_-;-[$$-ms-BN] * #,##0.00_-;_-[$$-ms-BN] * "-"??_-;_-@_-</rpv>
    </rSty>
    <rSty dxfid="1">
      <rpv i="0">_-* #,##0.00 [$лв.-bg-BG]_-;-* #,##0.00 [$лв.-bg-BG]_-;_-* "-"?? [$лв.-bg-BG]_-;_-@_-</rpv>
    </rSty>
    <rSty dxfid="1">
      <rpv i="0">_-* #,##0.00 [$K-my-MM]_-;-* #,##0.00 [$K-my-MM]_-;_-* "-"?? [$K-my-MM]_-;_-@_-</rpv>
    </rSty>
    <rSty dxfid="1">
      <rpv i="0">_-* #,##0.00[$៛-km-KH]_-;-* #,##0.00[$៛-km-KH]_-;_-* "-"??[$៛-km-KH]_-;_-@_-</rpv>
    </rSty>
    <rSty dxfid="1">
      <rpv i="0">_-* #,##0.00 [$FCFA-fr-CM]_-;-* #,##0.00 [$FCFA-fr-CM]_-;_-* "-"?? [$FCFA-fr-CM]_-;_-@_-</rpv>
    </rSty>
    <rSty dxfid="1">
      <rpv i="0">_-* #,##0.00 [$CFA-ff-Latn-SN]_-;-* #,##0.00 [$CFA-ff-Latn-SN]_-;_-* "-"?? [$CFA-ff-Latn-SN]_-;_-@_-</rpv>
    </rSty>
    <rSty dxfid="1">
      <rpv i="0">_-[$$-arn-CL] * #,##0.00_-;-[$$-arn-CL] * #,##0.00_-;_-[$$-arn-CL] * "-"??_-;_-@_-</rpv>
    </rSty>
    <rSty dxfid="1">
      <rpv i="0">_-[$$-es-CO] * #,##0.00_-;-[$$-es-CO] * #,##0.00_-;_-[$$-es-CO] * "-"??_-;_-@_-</rpv>
    </rSty>
    <rSty dxfid="1">
      <rpv i="0">_-* #,##0.00 [$FC-fr-CD]_-;-* #,##0.00 [$FC-fr-CD]_-;_-* "-"?? [$FC-fr-CD]_-;_-@_-</rpv>
    </rSty>
    <rSty dxfid="1">
      <rpv i="0">_-[$₡-es-CR]* #,##0.00_-;-[$₡-es-CR]* #,##0.00_-;_-[$₡-es-CR]* "-"??_-;_-@_-</rpv>
    </rSty>
    <rSty dxfid="1">
      <rpv i="0">_-* #,##0.00 [$Kč-cs-CZ]_-;-* #,##0.00 [$Kč-cs-CZ]_-;_-* "-"?? [$Kč-cs-CZ]_-;_-@_-</rpv>
    </rSty>
    <rSty dxfid="1">
      <rpv i="0">_-* #,##0.00 [$kr-fo-FO]_-;-* #,##0.00 [$kr-fo-FO]_-;_-* "-"?? [$kr-fo-FO]_-;_-@_-</rpv>
    </rSty>
    <rSty dxfid="1">
      <rpv i="0">_([$$-es-DO]* #,##0.00_);_([$$-es-DO]* (#,##0.00);_([$$-es-DO]* "-"??_);_(@_)</rpv>
    </rSty>
    <rSty dxfid="1">
      <rpv i="0">_-[$$-pap-029]* #,##0.00_-;-[$$-pap-029]* #,##0.00_-;_-[$$-pap-029]* "-"??_-;_-@_-</rpv>
    </rSty>
    <rSty dxfid="1">
      <rpv i="0">_-* #,##0.00 [$ج.م.‏-ar-EG]_-;-* #,##0.00 [$ج.م.‏-ar-EG]_-;_-* "-"?? [$ج.م.‏-ar-EG]_-;_-@_-</rpv>
    </rSty>
    <rSty dxfid="1">
      <rpv i="0">_-[$Br-om-ET]* #,##0.00_-;-[$Br-om-ET]* #,##0.00_-;_-[$Br-om-ET]* "-"??_-;_-@_-</rpv>
    </rSty>
    <rSty dxfid="1">
      <rpv i="0">_-* #,##0.00 [$₾-ka-GE]_-;-* #,##0.00 [$₾-ka-GE]_-;_-* "-"?? [$₾-ka-GE]_-;_-@_-</rpv>
    </rSty>
    <rSty dxfid="1">
      <rpv i="0">_-[$Q-quc-Latn-GT]* #,##0.00_-;-[$Q-quc-Latn-GT]* #,##0.00_-;_-[$Q-quc-Latn-GT]* "-"??_-;_-@_-</rpv>
    </rSty>
    <rSty dxfid="1">
      <rpv i="0" xml:space="preserve">_ [$ߖߕ.-nqo-GN] * #,##0.00_ ;_ [$ߖߕ.-nqo-GN] * -#,##0.00_ ;_ [$ߖߕ.-nqo-GN] * "-"??_ ;_ @_ </rpv>
    </rSty>
    <rSty dxfid="1">
      <rpv i="0">_-* #,##0.00 [$G-fr-HT]_-;-* #,##0.00 [$G-fr-HT]_-;_-* "-"?? [$G-fr-HT]_-;_-@_-</rpv>
    </rSty>
    <rSty dxfid="1">
      <rpv i="0">_-[$L-es-HN]* #,##0.00_-;-[$L-es-HN]* #,##0.00_-;_-[$L-es-HN]* "-"??_-;_-@_-</rpv>
    </rSty>
    <rSty dxfid="1">
      <rpv i="0">_-[$$-en-HK]* #,##0.00_-;-[$$-en-HK]* #,##0.00_-;_-[$$-en-HK]* "-"??_-;_-@_-</rpv>
    </rSty>
    <rSty dxfid="1">
      <rpv i="0">_-* #,##0.00 [$Ft-hu-HU]_-;-* #,##0.00 [$Ft-hu-HU]_-;_-* "-"?? [$Ft-hu-HU]_-;_-@_-</rpv>
    </rSty>
    <rSty dxfid="1">
      <rpv i="0">_-* #,##0.00 [$kr.-is-IS]_-;-* #,##0.00 [$kr.-is-IS]_-;_-* "-"?? [$kr.-is-IS]_-;_-@_-</rpv>
    </rSty>
    <rSty dxfid="1">
      <rpv i="0" xml:space="preserve">_ [$₹-as-IN] * #,##0.00_ ;_ [$₹-as-IN] * -#,##0.00_ ;_ [$₹-as-IN] * "-"??_ ;_ @_ </rpv>
    </rSty>
    <rSty dxfid="1">
      <rpv i="0" xml:space="preserve">_ * #,##0.00_-[$ريال-fa-IR]_ ;_ * #,##0.00-[$ريال-fa-IR]_ ;_ * "-"??_-[$ريال-fa-IR]_ ;_ @_ </rpv>
    </rSty>
    <rSty dxfid="1">
      <rpv i="0">_-* #,##0.00 [$د.ع.‏-ar-IQ]_-;-* #,##0.00 [$د.ع.‏-ar-IQ]_-;_-* "-"?? [$د.ع.‏-ar-IQ]_-;_-@_-</rpv>
    </rSty>
    <rSty dxfid="1">
      <rpv i="0" xml:space="preserve">_ [$₪-he-IL] * #,##0.00_ ;_ [$₪-he-IL] * -#,##0.00_ ;_ [$₪-he-IL] * "-"??_ ;_ @_ </rpv>
    </rSty>
    <rSty dxfid="1">
      <rpv i="0">_-[$$-en-JM]* #,##0.00_-;-[$$-en-JM]* #,##0.00_-;_-[$$-en-JM]* "-"??_-;_-@_-</rpv>
    </rSty>
    <rSty dxfid="1">
      <rpv i="0">_-* #,##0.00 [$د.ا.‏-ar-JO]_-;-* #,##0.00 [$د.ا.‏-ar-JO]_-;_-* "-"?? [$د.ا.‏-ar-JO]_-;_-@_-</rpv>
    </rSty>
    <rSty dxfid="1">
      <rpv i="0">_-* #,##0.00 [$₸-kk-KZ]_-;-* #,##0.00 [$₸-kk-KZ]_-;_-* "-"?? [$₸-kk-KZ]_-;_-@_-</rpv>
    </rSty>
    <rSty dxfid="1">
      <rpv i="0">_-[$Ksh-sw-KE]* #,##0.00_-;-[$Ksh-sw-KE]* #,##0.00_-;_-[$Ksh-sw-KE]* "-"??_-;_-@_-</rpv>
    </rSty>
    <rSty dxfid="1">
      <rpv i="0">_-[$₩-ko-KR]* #,##0.00_-;-[$₩-ko-KR]* #,##0.00_-;_-[$₩-ko-KR]* "-"??_-;_-@_-</rpv>
    </rSty>
    <rSty dxfid="1">
      <rpv i="0" xml:space="preserve">_ [$₭-lo-LA]* #,##0.00_ ;_ [$₭-lo-LA]* -#,##0.00_ ;_ [$₭-lo-LA]* "-"??_ ;_ @_ </rpv>
    </rSty>
    <rSty dxfid="1">
      <rpv i="0">_-* #,##0.00 [$ل.ل.‏-ar-LB]_-;-* #,##0.00 [$ل.ل.‏-ar-LB]_-;_-* "-"?? [$ل.ل.‏-ar-LB]_-;_-@_-</rpv>
    </rSty>
    <rSty dxfid="1">
      <rpv i="0">_-* #,##0.00 [$د.ل.‏-ar-LY]_-;-* #,##0.00 [$د.ل.‏-ar-LY]_-;_-* "-"?? [$د.ل.‏-ar-LY]_-;_-@_-</rpv>
    </rSty>
    <rSty dxfid="1">
      <rpv i="0">_-[$MOP-zh-MO]* #,##0.00_-;-[$MOP-zh-MO]* #,##0.00_-;_-[$MOP-zh-MO]* "-"??_-;_-@_-</rpv>
    </rSty>
    <rSty dxfid="1">
      <rpv i="0">_-* #,##0.00 [$ден.-mk-MK]_-;-* #,##0.00 [$ден.-mk-MK]_-;_-* "-"?? [$ден.-mk-MK]_-;_-@_-</rpv>
    </rSty>
    <rSty dxfid="1">
      <rpv i="0">_-[$Ar-mg-MG] * #,##0.00_-;-[$Ar-mg-MG] * #,##0.00_-;_-[$Ar-mg-MG] * "-"??_-;_-@_-</rpv>
    </rSty>
    <rSty dxfid="1">
      <rpv i="0">_-[$RM-en-MY]* #,##0.00_-;-[$RM-en-MY]* #,##0.00_-;_-[$RM-en-MY]* "-"??_-;_-@_-</rpv>
    </rSty>
    <rSty dxfid="1">
      <rpv i="0">_-* #,##0.00 [$ރ.-dv-MV]_-;_-* #,##0.00 [$ރ.-dv-MV]-;_-* "-"?? [$ރ.-dv-MV]_-;_-@_-</rpv>
    </rSty>
    <rSty dxfid="1">
      <rpv i="0">_-[$$-es-MX]* #,##0.00_-;-[$$-es-MX]* #,##0.00_-;_-[$$-es-MX]* "-"??_-;_-@_-</rpv>
    </rSty>
    <rSty dxfid="1">
      <rpv i="0">_-* #,##0.00 [$L-ro-MD]_-;-* #,##0.00 [$L-ro-MD]_-;_-* "-"?? [$L-ro-MD]_-;_-@_-</rpv>
    </rSty>
    <rSty dxfid="1">
      <rpv i="0">_-[$₮-mn-MN] * #,##0.00_-;-[$₮-mn-MN] * #,##0.00_-;_-[$₮-mn-MN] * "-"??_-;_-@_-</rpv>
    </rSty>
    <rSty dxfid="1">
      <rpv i="0">_-* #,##0.00 [$DH-fr-MA]_-;-* #,##0.00 [$DH-fr-MA]_-;_-* "-"?? [$DH-fr-MA]_-;_-@_-</rpv>
    </rSty>
    <rSty dxfid="1">
      <rpv i="0">_-[$रु-ne-NP] * #,##0.00_-;-[$रु-ne-NP] * #,##0.00_-;_-[$रु-ne-NP] * "-"??_-;_-@_-</rpv>
    </rSty>
    <rSty dxfid="1">
      <rpv i="0">_-[$$-en-NZ]* #,##0.00_-;-[$$-en-NZ]* #,##0.00_-;_-[$$-en-NZ]* "-"??_-;_-@_-</rpv>
    </rSty>
    <rSty dxfid="1">
      <rpv i="0">_-[$C$-es-NI]* #,##0.00_-;-[$C$-es-NI]* #,##0.00_-;_-[$C$-es-NI]* "-"??_-;_-@_-</rpv>
    </rSty>
    <rSty dxfid="1">
      <rpv i="0">_-[$₦-bin-NG] * #,##0.00_-;-[$₦-bin-NG] * #,##0.00_-;_-[$₦-bin-NG] * "-"??_-;_-@_-</rpv>
    </rSty>
    <rSty dxfid="1">
      <rpv i="0" xml:space="preserve">_ [$kr-smj-NO] * #,##0.00_ ;_ [$kr-smj-NO] * -#,##0.00_ ;_ [$kr-smj-NO] * "-"??_ ;_ @_ </rpv>
    </rSty>
    <rSty dxfid="1">
      <rpv i="0">_-* #,##0.00 [$ر.ع.‏-ar-OM]_-;-* #,##0.00 [$ر.ع.‏-ar-OM]_-;_-* "-"?? [$ر.ع.‏-ar-OM]_-;_-@_-</rpv>
    </rSty>
    <rSty dxfid="1">
      <rpv i="0">_-[$Rs-pa-Arab-PK] * #,##0.00_-;-[$Rs-pa-Arab-PK] * #,##0.00_-;_-[$Rs-pa-Arab-PK] * "-"??_-;_-@_-</rpv>
    </rSty>
    <rSty dxfid="1">
      <rpv i="0">_-[$B/.-es-PA]* #,##0.00_-;-[$B/.-es-PA]* #,##0.00_-;_-[$B/.-es-PA]* "-"??_-;_-@_-</rpv>
    </rSty>
    <rSty dxfid="1">
      <rpv i="0">_-* #,##0.00 [$₲-gn-PY]_-;-* #,##0.00 [$₲-gn-PY]_-;_-* "-"?? [$₲-gn-PY]_-;_-@_-</rpv>
    </rSty>
    <rSty dxfid="1">
      <rpv i="0" xml:space="preserve">_ [$S/-quz-PE] * #,##0.00_ ;_ [$S/-quz-PE] * -#,##0.00_ ;_ [$S/-quz-PE] * "-"??_ ;_ @_ </rpv>
    </rSty>
    <rSty dxfid="1">
      <rpv i="0">_-[$₱-en-PH]* #,##0.00_-;-[$₱-en-PH]* #,##0.00_-;_-[$₱-en-PH]* "-"??_-;_-@_-</rpv>
    </rSty>
    <rSty dxfid="1">
      <rpv i="0">_-* #,##0.00 [$zł-pl-PL]_-;-* #,##0.00 [$zł-pl-PL]_-;_-* "-"?? [$zł-pl-PL]_-;_-@_-</rpv>
    </rSty>
    <rSty dxfid="1">
      <rpv i="0">_-* #,##0.00 [$ر.ق.‏-ar-QA]_-;-* #,##0.00 [$ر.ق.‏-ar-QA]_-;_-* "-"?? [$ر.ق.‏-ar-QA]_-;_-@_-</rpv>
    </rSty>
    <rSty dxfid="1">
      <rpv i="0">_-* #,##0.00 [$lei-ro-RO]_-;-* #,##0.00 [$lei-ro-RO]_-;_-* "-"?? [$lei-ro-RO]_-;_-@_-</rpv>
    </rSty>
    <rSty dxfid="1">
      <rpv i="0">_-* #,##0.00 [$₽-ba-RU]_-;-* #,##0.00 [$₽-ba-RU]_-;_-* "-"?? [$₽-ba-RU]_-;_-@_-</rpv>
    </rSty>
    <rSty dxfid="1">
      <rpv i="0">_-[$RF-rw-RW] * #,##0.00_-;-[$RF-rw-RW] * #,##0.00_-;_-[$RF-rw-RW] * "-"??_-;_-@_-</rpv>
    </rSty>
    <rSty dxfid="1">
      <rpv i="0">_-* #,##0.00 [$ر.س.‏-ar-SA]_-;-* #,##0.00 [$ر.س.‏-ar-SA]_-;_-* "-"?? [$ر.س.‏-ar-SA]_-;_-@_-</rpv>
    </rSty>
    <rSty dxfid="1">
      <rpv i="0">_-* #,##0.00 [$din.-sr-Latn-CS]_-;-* #,##0.00 [$din.-sr-Latn-CS]_-;_-* "-"?? [$din.-sr-Latn-CS]_-;_-@_-</rpv>
    </rSty>
    <rSty dxfid="1">
      <rpv i="0">_-[$$-zh-SG]* #,##0.00_-;-[$$-zh-SG]* #,##0.00_-;_-[$$-zh-SG]* "-"??_-;_-@_-</rpv>
    </rSty>
    <rSty dxfid="1">
      <rpv i="0">_-[$S-so-SO]* #,##0.00_-;-[$S-so-SO]* #,##0.00_-;_-[$S-so-SO]* "-"??_-;_-@_-</rpv>
    </rSty>
    <rSty dxfid="1">
      <rpv i="0">_-[$R-af-ZA]* #,##0.00_-;-[$R-af-ZA]* #,##0.00_-;_-[$R-af-ZA]* "-"??_-;_-@_-</rpv>
    </rSty>
    <rSty dxfid="1">
      <rpv i="0">_-[$Rs.-ta-LK]* #,##0.00_-;-[$Rs.-ta-LK]* #,##0.00_-;_-[$Rs.-ta-LK]* "-"??_-;_-@_-</rpv>
    </rSty>
    <rSty dxfid="1">
      <rpv i="0">_-* #,##0.00 [$ل.س.‏-ar-SY]_-;-* #,##0.00 [$ل.س.‏-ar-SY]_-;_-* "-"?? [$ل.س.‏-ar-SY]_-;_-@_-</rpv>
    </rSty>
    <rSty dxfid="1">
      <rpv i="0">_-[$NT$-zh-TW]* #,##0.00_-;-[$NT$-zh-TW]* #,##0.00_-;_-[$NT$-zh-TW]* "-"??_-;_-@_-</rpv>
    </rSty>
    <rSty dxfid="1">
      <rpv i="0">_-[$฿-th-TH]* #,##0.00_-;-[$฿-th-TH]* #,##0.00_-;_-[$฿-th-TH]* "-"??_-;_-@_-</rpv>
    </rSty>
    <rSty dxfid="1">
      <rpv i="0">_-[$$-en-TT]* #,##0.00_-;-[$$-en-TT]* #,##0.00_-;_-[$$-en-TT]* "-"??_-;_-@_-</rpv>
    </rSty>
    <rSty dxfid="1">
      <rpv i="0">_-* #,##0.00 [$د.ت.‏-ar-TN]_-;-* #,##0.00 [$د.ت.‏-ar-TN]_-;_-* "-"?? [$د.ت.‏-ar-TN]_-;_-@_-</rpv>
    </rSty>
    <rSty dxfid="1">
      <rpv i="0">_-[$₺-tr-TR]* #,##0.00_-;-[$₺-tr-TR]* #,##0.00_-;_-[$₺-tr-TR]* "-"??_-;_-@_-</rpv>
    </rSty>
    <rSty dxfid="1">
      <rpv i="0">_-* #,##0.00[$m.-tk-TM]_-;-* #,##0.00[$m.-tk-TM]_-;_-* "-"??[$m.-tk-TM]_-;_-@_-</rpv>
    </rSty>
    <rSty dxfid="1">
      <rpv i="0">_-[$AED-en-AE]* #,##0.00_-;-[$AED-en-AE]* #,##0.00_-;_-[$AED-en-AE]* "-"??_-;_-@_-</rpv>
    </rSty>
    <rSty dxfid="1">
      <rpv i="0">_-* #,##0.00 [$₴-uk-UA]_-;-* #,##0.00 [$₴-uk-UA]_-;_-* "-"?? [$₴-uk-UA]_-;_-@_-</rpv>
    </rSty>
    <rSty dxfid="1">
      <rpv i="0">_-* #,##0.00 [$soʻm-uz-Latn-UZ]_-;-* #,##0.00 [$soʻm-uz-Latn-UZ]_-;_-* "-"?? [$soʻm-uz-Latn-UZ]_-;_-@_-</rpv>
    </rSty>
    <rSty dxfid="1">
      <rpv i="0">_-* #,##0.00 [$ر.ي.‏-ar-YE]_-;-* #,##0.00 [$ر.ي.‏-ar-YE]_-;_-* "-"?? [$ر.ي.‏-ar-YE]_-;_-@_-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R3849"/>
  <sheetViews>
    <sheetView workbookViewId="0">
      <pane xSplit="3" ySplit="1" topLeftCell="D3788" activePane="bottomRight" state="frozen"/>
      <selection pane="topRight" activeCell="D1" sqref="D1"/>
      <selection pane="bottomLeft" activeCell="A2" sqref="A2"/>
      <selection pane="bottomRight" activeCell="D1" sqref="D1:P1"/>
    </sheetView>
  </sheetViews>
  <sheetFormatPr defaultRowHeight="15" x14ac:dyDescent="0.25"/>
  <cols>
    <col min="1" max="1" width="97" customWidth="1"/>
    <col min="2" max="2" width="17.85546875" customWidth="1"/>
    <col min="3" max="3" width="64.5703125" bestFit="1" customWidth="1"/>
    <col min="4" max="4" width="13.85546875" bestFit="1" customWidth="1"/>
    <col min="5" max="5" width="10.42578125" customWidth="1"/>
    <col min="6" max="6" width="9.5703125" style="27" customWidth="1"/>
    <col min="7" max="7" width="11.28515625" bestFit="1" customWidth="1"/>
    <col min="8" max="13" width="11.28515625" customWidth="1"/>
    <col min="14" max="14" width="12.5703125" bestFit="1" customWidth="1"/>
    <col min="15" max="15" width="12.7109375" style="6" bestFit="1" customWidth="1"/>
    <col min="16" max="16" width="16.28515625" style="6" bestFit="1" customWidth="1"/>
    <col min="17" max="17" width="39.85546875" bestFit="1" customWidth="1"/>
    <col min="18" max="18" width="39.85546875" customWidth="1"/>
    <col min="19" max="19" width="49.28515625" bestFit="1" customWidth="1"/>
    <col min="20" max="20" width="23.140625" bestFit="1" customWidth="1"/>
    <col min="21" max="21" width="19" bestFit="1" customWidth="1"/>
    <col min="22" max="22" width="18.28515625" style="6" bestFit="1" customWidth="1"/>
    <col min="23" max="23" width="16.42578125" style="6" bestFit="1" customWidth="1"/>
    <col min="24" max="24" width="13.42578125" bestFit="1" customWidth="1"/>
    <col min="25" max="25" width="14.140625" bestFit="1" customWidth="1"/>
    <col min="26" max="26" width="6.5703125" style="8" bestFit="1" customWidth="1"/>
    <col min="27" max="27" width="24.5703125" style="7" bestFit="1" customWidth="1"/>
    <col min="28" max="28" width="5.5703125" style="7" bestFit="1" customWidth="1"/>
    <col min="29" max="29" width="12.28515625" style="9" bestFit="1" customWidth="1"/>
    <col min="30" max="30" width="17.28515625" bestFit="1" customWidth="1"/>
    <col min="31" max="31" width="10.85546875" style="8" bestFit="1" customWidth="1"/>
    <col min="32" max="32" width="13.28515625" style="7" bestFit="1" customWidth="1"/>
    <col min="33" max="33" width="13.28515625" bestFit="1" customWidth="1"/>
    <col min="34" max="34" width="18.42578125" style="6" bestFit="1" customWidth="1"/>
    <col min="35" max="35" width="16.85546875" style="9" bestFit="1" customWidth="1"/>
    <col min="36" max="36" width="17.85546875" style="8" bestFit="1" customWidth="1"/>
    <col min="37" max="37" width="13.5703125" bestFit="1" customWidth="1"/>
    <col min="38" max="38" width="13.28515625" style="8" bestFit="1" customWidth="1"/>
    <col min="39" max="39" width="12.7109375" style="8" bestFit="1" customWidth="1"/>
    <col min="40" max="40" width="14.85546875" bestFit="1" customWidth="1"/>
  </cols>
  <sheetData>
    <row r="1" spans="1:44" ht="20.25" customHeight="1" x14ac:dyDescent="0.25">
      <c r="A1" t="s">
        <v>0</v>
      </c>
      <c r="B1" s="1" t="s">
        <v>1</v>
      </c>
      <c r="C1" s="1" t="s">
        <v>2</v>
      </c>
      <c r="D1" s="29" t="s">
        <v>3</v>
      </c>
      <c r="E1" s="29" t="s">
        <v>4</v>
      </c>
      <c r="F1" s="30" t="s">
        <v>5</v>
      </c>
      <c r="G1" s="29" t="s">
        <v>6</v>
      </c>
      <c r="H1" s="29" t="s">
        <v>7</v>
      </c>
      <c r="I1" s="29" t="s">
        <v>8</v>
      </c>
      <c r="J1" s="29" t="s">
        <v>9</v>
      </c>
      <c r="K1" s="29" t="s">
        <v>10</v>
      </c>
      <c r="L1" s="29"/>
      <c r="M1" s="29" t="s">
        <v>11</v>
      </c>
      <c r="N1" s="29" t="s">
        <v>12</v>
      </c>
      <c r="O1" s="28" t="s">
        <v>13</v>
      </c>
      <c r="P1" s="28" t="s">
        <v>14</v>
      </c>
      <c r="Q1" s="1" t="s">
        <v>15</v>
      </c>
      <c r="R1" s="1" t="s">
        <v>16</v>
      </c>
      <c r="S1" s="1" t="s">
        <v>17</v>
      </c>
      <c r="T1" s="29" t="s">
        <v>18</v>
      </c>
      <c r="U1" s="28" t="s">
        <v>19</v>
      </c>
      <c r="V1" s="2" t="s">
        <v>20</v>
      </c>
      <c r="W1" s="2" t="s">
        <v>21</v>
      </c>
      <c r="X1" s="1" t="s">
        <v>22</v>
      </c>
      <c r="Y1" s="1" t="s">
        <v>23</v>
      </c>
      <c r="Z1" s="3" t="s">
        <v>24</v>
      </c>
      <c r="AA1" s="3" t="s">
        <v>25</v>
      </c>
      <c r="AB1" s="3" t="s">
        <v>26</v>
      </c>
      <c r="AC1" s="2" t="s">
        <v>27</v>
      </c>
      <c r="AD1" s="1" t="s">
        <v>28</v>
      </c>
      <c r="AE1" s="3" t="s">
        <v>29</v>
      </c>
      <c r="AF1" s="3" t="s">
        <v>30</v>
      </c>
      <c r="AG1" s="1" t="s">
        <v>31</v>
      </c>
      <c r="AH1" s="2" t="s">
        <v>32</v>
      </c>
      <c r="AI1" s="2" t="s">
        <v>33</v>
      </c>
      <c r="AJ1" s="3" t="s">
        <v>34</v>
      </c>
      <c r="AK1" s="1" t="s">
        <v>35</v>
      </c>
      <c r="AL1" s="3" t="s">
        <v>36</v>
      </c>
      <c r="AM1" s="3" t="s">
        <v>37</v>
      </c>
      <c r="AN1" s="1" t="s">
        <v>38</v>
      </c>
      <c r="AO1" s="32" t="s">
        <v>39</v>
      </c>
      <c r="AP1" s="32" t="s">
        <v>40</v>
      </c>
      <c r="AQ1" s="32" t="s">
        <v>41</v>
      </c>
      <c r="AR1" s="32" t="s">
        <v>42</v>
      </c>
    </row>
    <row r="2" spans="1:44" ht="18.75" customHeight="1" x14ac:dyDescent="0.25">
      <c r="A2" t="s">
        <v>43</v>
      </c>
      <c r="B2" t="s">
        <v>43</v>
      </c>
      <c r="C2" t="s">
        <v>44</v>
      </c>
      <c r="D2" s="31" t="e" cm="1" vm="1">
        <f t="array" ref="D2">_FV(A2,"Last trade time",TRUE)</f>
        <v>#VALUE!</v>
      </c>
      <c r="E2" s="23" t="e" cm="1" vm="2">
        <f t="array" ref="E2">_FV(A2,"Price")</f>
        <v>#VALUE!</v>
      </c>
      <c r="F2" s="27" t="e" cm="1" vm="3">
        <f t="array" ref="F2">_FV(A2,"Change (%)",TRUE)</f>
        <v>#VALUE!</v>
      </c>
      <c r="G2" s="26" t="e" cm="1" vm="4">
        <f t="array" ref="G2">_FV(A2,"Change")</f>
        <v>#VALUE!</v>
      </c>
      <c r="H2" s="23" t="e" cm="1" vm="5">
        <f t="array" ref="H2">_FV(A2,"Open")</f>
        <v>#VALUE!</v>
      </c>
      <c r="I2" s="23" t="e" cm="1" vm="6">
        <f t="array" ref="I2">_FV(A2,"Low")</f>
        <v>#VALUE!</v>
      </c>
      <c r="J2" s="23" t="e" cm="1" vm="7">
        <f t="array" ref="J2">_FV(A2,"High")</f>
        <v>#VALUE!</v>
      </c>
      <c r="K2" s="23" t="e" cm="1" vm="8">
        <f t="array" ref="K2">_FV(A2,"Previous close",TRUE)</f>
        <v>#VALUE!</v>
      </c>
      <c r="L2" s="26"/>
      <c r="M2" s="23" t="e" cm="1" vm="9">
        <f t="array" ref="M2">_FV(A2,"52 week low",TRUE)</f>
        <v>#VALUE!</v>
      </c>
      <c r="N2" s="23" t="e" cm="1" vm="10">
        <f t="array" ref="N2">_FV(A2,"52 week high",TRUE)</f>
        <v>#VALUE!</v>
      </c>
      <c r="O2" s="8" t="e" cm="1" vm="11">
        <f t="array" ref="O2">_FV(A2,"Volume")</f>
        <v>#VALUE!</v>
      </c>
      <c r="P2" s="7" t="e" cm="1" vm="12">
        <f t="array" ref="P2">_FV(A2,"Volume average",TRUE)</f>
        <v>#VALUE!</v>
      </c>
      <c r="Q2" t="s">
        <v>45</v>
      </c>
      <c r="T2" s="25" t="e" cm="1" vm="13">
        <f t="array" ref="T2">_FV(A2,"Expense ratio",TRUE)</f>
        <v>#VALUE!</v>
      </c>
      <c r="U2" s="24" t="e" cm="1" vm="14">
        <f t="array" ref="U2">_FV(A2,"Market cap",TRUE)</f>
        <v>#VALUE!</v>
      </c>
      <c r="V2" s="16"/>
      <c r="W2" s="16"/>
      <c r="X2" t="s">
        <v>46</v>
      </c>
      <c r="Z2" s="5">
        <v>19.510000000000002</v>
      </c>
      <c r="AA2" s="20"/>
      <c r="AB2" s="20"/>
      <c r="AC2" s="4">
        <v>841</v>
      </c>
      <c r="AE2" s="5">
        <v>3.438108038442</v>
      </c>
      <c r="AF2" s="5">
        <v>6.8381538939748632</v>
      </c>
      <c r="AH2" s="16"/>
      <c r="AI2" s="4">
        <v>841</v>
      </c>
      <c r="AJ2" s="5">
        <v>16416.32</v>
      </c>
      <c r="AL2" s="5">
        <v>21.882999999999999</v>
      </c>
      <c r="AM2" s="5">
        <v>17.11</v>
      </c>
      <c r="AN2" t="s">
        <v>47</v>
      </c>
      <c r="AO2" t="e" cm="1" vm="15">
        <f t="array" ref="AO2">_FV(A2,"Currency")</f>
        <v>#VALUE!</v>
      </c>
      <c r="AP2" t="e" cm="1" vm="16">
        <f t="array" ref="AP2">_FV(A2,"Exchange")</f>
        <v>#VALUE!</v>
      </c>
      <c r="AQ2" s="6" t="e" cm="1" vm="17">
        <f t="array" ref="AQ2">_FV(A2,"Exchange abbreviation",TRUE)</f>
        <v>#VALUE!</v>
      </c>
      <c r="AR2" t="e" cm="1" vm="18">
        <f t="array" ref="AR2">_FV(A2,"Instrument type",TRUE)</f>
        <v>#VALUE!</v>
      </c>
    </row>
    <row r="3" spans="1:44" ht="18.75" customHeight="1" x14ac:dyDescent="0.25">
      <c r="A3" t="s">
        <v>48</v>
      </c>
      <c r="B3" t="s">
        <v>48</v>
      </c>
      <c r="C3" t="s">
        <v>49</v>
      </c>
      <c r="D3" s="31" t="e" cm="1" vm="1">
        <f t="array" ref="D3">_FV(A3,"Last trade time",TRUE)</f>
        <v>#VALUE!</v>
      </c>
      <c r="E3" s="23" t="e" cm="1" vm="2">
        <f t="array" ref="E3">_FV(A3,"Price")</f>
        <v>#VALUE!</v>
      </c>
      <c r="F3" s="27" t="e" cm="1" vm="3">
        <f t="array" ref="F3">_FV(A3,"Change (%)",TRUE)</f>
        <v>#VALUE!</v>
      </c>
      <c r="G3" s="26" t="e" cm="1" vm="4">
        <f t="array" ref="G3">_FV(A3,"Change")</f>
        <v>#VALUE!</v>
      </c>
      <c r="H3" s="23" t="e" cm="1" vm="5">
        <f t="array" ref="H3">_FV(A3,"Open")</f>
        <v>#VALUE!</v>
      </c>
      <c r="I3" s="23" t="e" cm="1" vm="6">
        <f t="array" ref="I3">_FV(A3,"Low")</f>
        <v>#VALUE!</v>
      </c>
      <c r="J3" s="23" t="e" cm="1" vm="7">
        <f t="array" ref="J3">_FV(A3,"High")</f>
        <v>#VALUE!</v>
      </c>
      <c r="K3" s="23" t="e" cm="1" vm="8">
        <f t="array" ref="K3">_FV(A3,"Previous close",TRUE)</f>
        <v>#VALUE!</v>
      </c>
      <c r="L3" s="26"/>
      <c r="M3" s="23" t="e" cm="1" vm="9">
        <f t="array" ref="M3">_FV(A3,"52 week low",TRUE)</f>
        <v>#VALUE!</v>
      </c>
      <c r="N3" s="23" t="e" cm="1" vm="10">
        <f t="array" ref="N3">_FV(A3,"52 week high",TRUE)</f>
        <v>#VALUE!</v>
      </c>
      <c r="O3" s="8" t="e" cm="1" vm="11">
        <f t="array" ref="O3">_FV(A3,"Volume")</f>
        <v>#VALUE!</v>
      </c>
      <c r="P3" s="7" t="e" cm="1" vm="12">
        <f t="array" ref="P3">_FV(A3,"Volume average",TRUE)</f>
        <v>#VALUE!</v>
      </c>
      <c r="Q3" t="s">
        <v>50</v>
      </c>
      <c r="S3" t="s">
        <v>51</v>
      </c>
      <c r="T3" s="25" t="e" cm="1" vm="13">
        <f t="array" ref="T3">_FV(A3,"Expense ratio",TRUE)</f>
        <v>#VALUE!</v>
      </c>
      <c r="U3" s="24" t="e" cm="1" vm="14">
        <f t="array" ref="U3">_FV(A3,"Market cap",TRUE)</f>
        <v>#VALUE!</v>
      </c>
      <c r="V3" s="4">
        <v>1494565</v>
      </c>
      <c r="W3" s="4">
        <v>1494565</v>
      </c>
      <c r="Y3" t="s">
        <v>52</v>
      </c>
      <c r="Z3" s="5">
        <v>30.413599999999999</v>
      </c>
      <c r="AA3" s="5">
        <v>31.761068000000002</v>
      </c>
      <c r="AB3" s="5">
        <v>3.6400000000000002E-2</v>
      </c>
      <c r="AC3" s="4">
        <v>1003</v>
      </c>
      <c r="AE3" s="5">
        <v>8.4555617855073706</v>
      </c>
      <c r="AF3" s="5">
        <v>23.769971782495759</v>
      </c>
      <c r="AH3" s="16"/>
      <c r="AI3" s="4">
        <v>1003</v>
      </c>
      <c r="AJ3" s="5">
        <v>30506.144700000001</v>
      </c>
      <c r="AL3" s="5">
        <v>31.04</v>
      </c>
      <c r="AM3" s="5">
        <v>24.652999999999999</v>
      </c>
      <c r="AN3" t="s">
        <v>47</v>
      </c>
      <c r="AO3" t="e" cm="1" vm="15">
        <f t="array" ref="AO3">_FV(A3,"Currency")</f>
        <v>#VALUE!</v>
      </c>
      <c r="AP3" t="e" cm="1" vm="16">
        <f t="array" ref="AP3">_FV(A3,"Exchange")</f>
        <v>#VALUE!</v>
      </c>
      <c r="AQ3" s="6" t="e" cm="1" vm="17">
        <f t="array" ref="AQ3">_FV(A3,"Exchange abbreviation",TRUE)</f>
        <v>#VALUE!</v>
      </c>
      <c r="AR3" t="e" cm="1" vm="18">
        <f t="array" ref="AR3">_FV(A3,"Instrument type",TRUE)</f>
        <v>#VALUE!</v>
      </c>
    </row>
    <row r="4" spans="1:44" ht="18.75" customHeight="1" x14ac:dyDescent="0.25">
      <c r="A4" t="s">
        <v>53</v>
      </c>
      <c r="B4" t="s">
        <v>53</v>
      </c>
      <c r="C4" t="s">
        <v>54</v>
      </c>
      <c r="D4" s="31" t="e" cm="1" vm="1">
        <f t="array" ref="D4">_FV(A4,"Last trade time",TRUE)</f>
        <v>#VALUE!</v>
      </c>
      <c r="E4" s="23" t="e" cm="1" vm="2">
        <f t="array" ref="E4">_FV(A4,"Price")</f>
        <v>#VALUE!</v>
      </c>
      <c r="F4" s="27" t="e" cm="1" vm="3">
        <f t="array" ref="F4">_FV(A4,"Change (%)",TRUE)</f>
        <v>#VALUE!</v>
      </c>
      <c r="G4" s="26" t="e" cm="1" vm="4">
        <f t="array" ref="G4">_FV(A4,"Change")</f>
        <v>#VALUE!</v>
      </c>
      <c r="H4" s="23" t="e" cm="1" vm="5">
        <f t="array" ref="H4">_FV(A4,"Open")</f>
        <v>#VALUE!</v>
      </c>
      <c r="I4" s="23" t="e" cm="1" vm="6">
        <f t="array" ref="I4">_FV(A4,"Low")</f>
        <v>#VALUE!</v>
      </c>
      <c r="J4" s="23" t="e" cm="1" vm="7">
        <f t="array" ref="J4">_FV(A4,"High")</f>
        <v>#VALUE!</v>
      </c>
      <c r="K4" s="23" t="e" cm="1" vm="8">
        <f t="array" ref="K4">_FV(A4,"Previous close",TRUE)</f>
        <v>#VALUE!</v>
      </c>
      <c r="L4" s="26"/>
      <c r="M4" s="23" t="e" cm="1" vm="9">
        <f t="array" ref="M4">_FV(A4,"52 week low",TRUE)</f>
        <v>#VALUE!</v>
      </c>
      <c r="N4" s="23" t="e" cm="1" vm="10">
        <f t="array" ref="N4">_FV(A4,"52 week high",TRUE)</f>
        <v>#VALUE!</v>
      </c>
      <c r="O4" s="8" t="e" cm="1" vm="11">
        <f t="array" ref="O4">_FV(A4,"Volume")</f>
        <v>#VALUE!</v>
      </c>
      <c r="P4" s="7" t="e" cm="1" vm="12">
        <f t="array" ref="P4">_FV(A4,"Volume average",TRUE)</f>
        <v>#VALUE!</v>
      </c>
      <c r="Q4" t="s">
        <v>55</v>
      </c>
      <c r="S4" t="s">
        <v>56</v>
      </c>
      <c r="T4" s="25" t="e" cm="1" vm="13">
        <f t="array" ref="T4">_FV(A4,"Expense ratio",TRUE)</f>
        <v>#VALUE!</v>
      </c>
      <c r="U4" s="24" t="e" cm="1" vm="14">
        <f t="array" ref="U4">_FV(A4,"Market cap",TRUE)</f>
        <v>#VALUE!</v>
      </c>
      <c r="V4" s="4">
        <v>129346408</v>
      </c>
      <c r="W4" s="4">
        <v>129346408</v>
      </c>
      <c r="Y4" t="s">
        <v>57</v>
      </c>
      <c r="Z4" s="5">
        <v>46.521999999999998</v>
      </c>
      <c r="AA4" s="5">
        <v>11.491941000000001</v>
      </c>
      <c r="AB4" s="5">
        <v>3.2800000000000003E-2</v>
      </c>
      <c r="AC4" s="4">
        <v>17476</v>
      </c>
      <c r="AE4" s="5">
        <v>22.404767641148631</v>
      </c>
      <c r="AF4" s="5">
        <v>19.481548995206978</v>
      </c>
      <c r="AH4" s="16"/>
      <c r="AI4" s="4">
        <v>17476</v>
      </c>
      <c r="AJ4" s="5">
        <v>816786.29760000005</v>
      </c>
      <c r="AL4" s="5">
        <v>46.89</v>
      </c>
      <c r="AM4" s="5">
        <v>35.840000000000003</v>
      </c>
      <c r="AN4" t="s">
        <v>47</v>
      </c>
      <c r="AO4" t="e" cm="1" vm="15">
        <f t="array" ref="AO4">_FV(A4,"Currency")</f>
        <v>#VALUE!</v>
      </c>
      <c r="AP4" t="e" cm="1" vm="16">
        <f t="array" ref="AP4">_FV(A4,"Exchange")</f>
        <v>#VALUE!</v>
      </c>
      <c r="AQ4" s="6" t="e" cm="1" vm="17">
        <f t="array" ref="AQ4">_FV(A4,"Exchange abbreviation",TRUE)</f>
        <v>#VALUE!</v>
      </c>
      <c r="AR4" t="e" cm="1" vm="18">
        <f t="array" ref="AR4">_FV(A4,"Instrument type",TRUE)</f>
        <v>#VALUE!</v>
      </c>
    </row>
    <row r="5" spans="1:44" ht="18.75" customHeight="1" x14ac:dyDescent="0.25">
      <c r="A5" t="s">
        <v>58</v>
      </c>
      <c r="B5" t="s">
        <v>58</v>
      </c>
      <c r="C5" t="s">
        <v>59</v>
      </c>
      <c r="D5" s="31" t="e" cm="1" vm="1">
        <f t="array" ref="D5">_FV(A5,"Last trade time",TRUE)</f>
        <v>#VALUE!</v>
      </c>
      <c r="E5" s="23" t="e" cm="1" vm="2">
        <f t="array" ref="E5">_FV(A5,"Price")</f>
        <v>#VALUE!</v>
      </c>
      <c r="F5" s="27" t="e" cm="1" vm="3">
        <f t="array" ref="F5">_FV(A5,"Change (%)",TRUE)</f>
        <v>#VALUE!</v>
      </c>
      <c r="G5" s="26" t="e" cm="1" vm="4">
        <f t="array" ref="G5">_FV(A5,"Change")</f>
        <v>#VALUE!</v>
      </c>
      <c r="H5" s="23" t="e" cm="1" vm="5">
        <f t="array" ref="H5">_FV(A5,"Open")</f>
        <v>#VALUE!</v>
      </c>
      <c r="I5" s="23" t="e" cm="1" vm="6">
        <f t="array" ref="I5">_FV(A5,"Low")</f>
        <v>#VALUE!</v>
      </c>
      <c r="J5" s="23" t="e" cm="1" vm="7">
        <f t="array" ref="J5">_FV(A5,"High")</f>
        <v>#VALUE!</v>
      </c>
      <c r="K5" s="23" t="e" cm="1" vm="8">
        <f t="array" ref="K5">_FV(A5,"Previous close",TRUE)</f>
        <v>#VALUE!</v>
      </c>
      <c r="L5" s="26"/>
      <c r="M5" s="23" t="e" cm="1" vm="9">
        <f t="array" ref="M5">_FV(A5,"52 week low",TRUE)</f>
        <v>#VALUE!</v>
      </c>
      <c r="N5" s="23" t="e" cm="1" vm="10">
        <f t="array" ref="N5">_FV(A5,"52 week high",TRUE)</f>
        <v>#VALUE!</v>
      </c>
      <c r="O5" s="8" t="e" cm="1" vm="11">
        <f t="array" ref="O5">_FV(A5,"Volume")</f>
        <v>#VALUE!</v>
      </c>
      <c r="P5" s="7" t="e" cm="1" vm="12">
        <f t="array" ref="P5">_FV(A5,"Volume average",TRUE)</f>
        <v>#VALUE!</v>
      </c>
      <c r="Q5" t="s">
        <v>60</v>
      </c>
      <c r="S5" t="s">
        <v>61</v>
      </c>
      <c r="T5" s="25" t="e" cm="1" vm="13">
        <f t="array" ref="T5">_FV(A5,"Expense ratio",TRUE)</f>
        <v>#VALUE!</v>
      </c>
      <c r="U5" s="24" t="e" cm="1" vm="14">
        <f t="array" ref="U5">_FV(A5,"Market cap",TRUE)</f>
        <v>#VALUE!</v>
      </c>
      <c r="V5" s="4">
        <v>4248592</v>
      </c>
      <c r="W5" s="4">
        <v>4248592</v>
      </c>
      <c r="Y5" t="s">
        <v>62</v>
      </c>
      <c r="Z5" s="5">
        <v>46.952100000000002</v>
      </c>
      <c r="AA5" s="5">
        <v>20.130634000000001</v>
      </c>
      <c r="AB5" s="5">
        <v>2.7999999000000001E-2</v>
      </c>
      <c r="AC5" s="4">
        <v>233</v>
      </c>
      <c r="AE5" s="5">
        <v>1.869030869916166</v>
      </c>
      <c r="AF5" s="5">
        <v>4.9194103299402769</v>
      </c>
      <c r="AH5" s="16"/>
      <c r="AI5" s="4">
        <v>233</v>
      </c>
      <c r="AJ5" s="5">
        <v>10938.581099999999</v>
      </c>
      <c r="AL5" s="5">
        <v>51.753999999999998</v>
      </c>
      <c r="AM5" s="5">
        <v>42.69</v>
      </c>
      <c r="AN5" t="s">
        <v>47</v>
      </c>
      <c r="AO5" t="e" cm="1" vm="15">
        <f t="array" ref="AO5">_FV(A5,"Currency")</f>
        <v>#VALUE!</v>
      </c>
      <c r="AP5" t="e" cm="1" vm="16">
        <f t="array" ref="AP5">_FV(A5,"Exchange")</f>
        <v>#VALUE!</v>
      </c>
      <c r="AQ5" s="6" t="e" cm="1" vm="17">
        <f t="array" ref="AQ5">_FV(A5,"Exchange abbreviation",TRUE)</f>
        <v>#VALUE!</v>
      </c>
      <c r="AR5" t="e" cm="1" vm="18">
        <f t="array" ref="AR5">_FV(A5,"Instrument type",TRUE)</f>
        <v>#VALUE!</v>
      </c>
    </row>
    <row r="6" spans="1:44" ht="18.75" customHeight="1" x14ac:dyDescent="0.25">
      <c r="A6" t="e" vm="19">
        <v>#VALUE!</v>
      </c>
      <c r="B6" t="s">
        <v>63</v>
      </c>
      <c r="C6" t="s">
        <v>64</v>
      </c>
      <c r="D6" s="31" cm="1">
        <f t="array" aca="1" ref="D6" ca="1">_FV(A6,"Last trade time",TRUE)</f>
        <v>45824.84027780078</v>
      </c>
      <c r="E6" s="23" cm="1">
        <f t="array" aca="1" ref="E6" ca="1">_FV(A6,"Price")</f>
        <v>4.4000000000000004</v>
      </c>
      <c r="F6" s="27" cm="1">
        <f t="array" aca="1" ref="F6" ca="1">_FV(A6,"Change (%)",TRUE)</f>
        <v>-2.2221999999999999E-2</v>
      </c>
      <c r="G6" s="26" cm="1">
        <f t="array" aca="1" ref="G6" ca="1">_FV(A6,"Change")</f>
        <v>-0.1</v>
      </c>
      <c r="H6" s="23" cm="1">
        <f t="array" aca="1" ref="H6" ca="1">_FV(A6,"Open")</f>
        <v>4.4099000000000004</v>
      </c>
      <c r="I6" s="23" cm="1">
        <f t="array" aca="1" ref="I6" ca="1">_FV(A6,"Low")</f>
        <v>4.3391999999999999</v>
      </c>
      <c r="J6" s="23" cm="1">
        <f t="array" aca="1" ref="J6" ca="1">_FV(A6,"High")</f>
        <v>4.4398999999999997</v>
      </c>
      <c r="K6" s="23" cm="1">
        <f t="array" aca="1" ref="K6" ca="1">_FV(A6,"Previous close",TRUE)</f>
        <v>4.5</v>
      </c>
      <c r="L6" s="26"/>
      <c r="M6" s="23" cm="1">
        <f t="array" aca="1" ref="M6" ca="1">_FV(A6,"52 week low",TRUE)</f>
        <v>3.8450000000000002</v>
      </c>
      <c r="N6" s="23" cm="1">
        <f t="array" aca="1" ref="N6" ca="1">_FV(A6,"52 week high",TRUE)</f>
        <v>15.35</v>
      </c>
      <c r="O6" s="8" cm="1">
        <f t="array" aca="1" ref="O6" ca="1">_FV(A6,"Volume")</f>
        <v>5763</v>
      </c>
      <c r="P6" s="7" cm="1">
        <f t="array" aca="1" ref="P6" ca="1">_FV(A6,"Volume average",TRUE)</f>
        <v>16572</v>
      </c>
      <c r="Q6" t="s">
        <v>65</v>
      </c>
      <c r="R6" t="s">
        <v>66</v>
      </c>
      <c r="S6" t="s">
        <v>67</v>
      </c>
      <c r="T6" s="25" t="e" cm="1" vm="13">
        <f t="array" ref="T6">_FV(A6,"Expense ratio",TRUE)</f>
        <v>#VALUE!</v>
      </c>
      <c r="U6" s="24" cm="1">
        <f t="array" aca="1" ref="U6" ca="1">_FV(A6,"Market cap",TRUE)</f>
        <v>104909700000</v>
      </c>
      <c r="V6" s="4">
        <v>1240271</v>
      </c>
      <c r="W6" s="4">
        <v>1240271</v>
      </c>
      <c r="X6" t="s">
        <v>68</v>
      </c>
      <c r="Y6" t="s">
        <v>69</v>
      </c>
      <c r="Z6" s="5">
        <v>4.3199800000000002</v>
      </c>
      <c r="AA6" s="5">
        <v>15.021212</v>
      </c>
      <c r="AB6" s="4">
        <v>0</v>
      </c>
      <c r="AC6" s="4">
        <v>32947</v>
      </c>
      <c r="AE6" s="5">
        <v>-41.222659419526309</v>
      </c>
      <c r="AF6" s="20"/>
      <c r="AH6" s="16"/>
      <c r="AI6" s="4">
        <v>32947</v>
      </c>
      <c r="AJ6" s="5">
        <v>142327.74530000001</v>
      </c>
      <c r="AL6" s="5">
        <v>13.6</v>
      </c>
      <c r="AM6" s="5">
        <v>3.8450000000000002</v>
      </c>
      <c r="AN6" t="s">
        <v>47</v>
      </c>
      <c r="AO6" t="str" cm="1">
        <f t="array" aca="1" ref="AO6" ca="1">_FV(A6,"Currency")</f>
        <v>USD</v>
      </c>
      <c r="AP6" t="str" cm="1">
        <f t="array" aca="1" ref="AP6" ca="1">_FV(A6,"Exchange")</f>
        <v>NYSE Arca</v>
      </c>
      <c r="AQ6" s="6" t="str" cm="1">
        <f t="array" aca="1" ref="AQ6" ca="1">_FV(A6,"Exchange abbreviation",TRUE)</f>
        <v>ARCX</v>
      </c>
      <c r="AR6" t="str" cm="1">
        <f t="array" aca="1" ref="AR6" ca="1">_FV(A6,"Instrument type",TRUE)</f>
        <v>Stock</v>
      </c>
    </row>
    <row r="7" spans="1:44" ht="18.75" customHeight="1" x14ac:dyDescent="0.25">
      <c r="A7" t="e" vm="20">
        <v>#VALUE!</v>
      </c>
      <c r="B7" t="s">
        <v>70</v>
      </c>
      <c r="C7" t="s">
        <v>71</v>
      </c>
      <c r="D7" s="31" cm="1">
        <f t="array" aca="1" ref="D7" ca="1">_FV(A7,"Last trade time",TRUE)</f>
        <v>45824.840277789066</v>
      </c>
      <c r="E7" s="23" cm="1">
        <f t="array" aca="1" ref="E7" ca="1">_FV(A7,"Price")</f>
        <v>10.37</v>
      </c>
      <c r="F7" s="27" cm="1">
        <f t="array" aca="1" ref="F7" ca="1">_FV(A7,"Change (%)",TRUE)</f>
        <v>-7.9041E-2</v>
      </c>
      <c r="G7" s="26" cm="1">
        <f t="array" aca="1" ref="G7" ca="1">_FV(A7,"Change")</f>
        <v>-0.89</v>
      </c>
      <c r="H7" s="23" cm="1">
        <f t="array" aca="1" ref="H7" ca="1">_FV(A7,"Open")</f>
        <v>10.695</v>
      </c>
      <c r="I7" s="23" cm="1">
        <f t="array" aca="1" ref="I7" ca="1">_FV(A7,"Low")</f>
        <v>10.335000000000001</v>
      </c>
      <c r="J7" s="23" cm="1">
        <f t="array" aca="1" ref="J7" ca="1">_FV(A7,"High")</f>
        <v>10.73</v>
      </c>
      <c r="K7" s="23" cm="1">
        <f t="array" aca="1" ref="K7" ca="1">_FV(A7,"Previous close",TRUE)</f>
        <v>11.26</v>
      </c>
      <c r="L7" s="26"/>
      <c r="M7" s="23" cm="1">
        <f t="array" aca="1" ref="M7" ca="1">_FV(A7,"52 week low",TRUE)</f>
        <v>9.59</v>
      </c>
      <c r="N7" s="23" cm="1">
        <f t="array" aca="1" ref="N7" ca="1">_FV(A7,"52 week high",TRUE)</f>
        <v>42.88</v>
      </c>
      <c r="O7" s="8" cm="1">
        <f t="array" aca="1" ref="O7" ca="1">_FV(A7,"Volume")</f>
        <v>10616</v>
      </c>
      <c r="P7" s="7" cm="1">
        <f t="array" aca="1" ref="P7" ca="1">_FV(A7,"Volume average",TRUE)</f>
        <v>9870</v>
      </c>
      <c r="Q7" t="s">
        <v>72</v>
      </c>
      <c r="T7" s="25" t="e" cm="1" vm="13">
        <f t="array" ref="T7">_FV(A7,"Expense ratio",TRUE)</f>
        <v>#VALUE!</v>
      </c>
      <c r="U7" s="24" cm="1">
        <f t="array" aca="1" ref="U7" ca="1">_FV(A7,"Market cap",TRUE)</f>
        <v>104909700000</v>
      </c>
      <c r="V7" s="16"/>
      <c r="W7" s="16"/>
      <c r="Z7" s="18"/>
      <c r="AA7" s="20"/>
      <c r="AB7" s="20"/>
      <c r="AC7" s="21">
        <v>7131</v>
      </c>
      <c r="AE7" s="18"/>
      <c r="AF7" s="20"/>
      <c r="AH7" s="16"/>
      <c r="AI7" s="21"/>
      <c r="AJ7" s="18"/>
      <c r="AL7" s="18"/>
      <c r="AM7" s="18"/>
      <c r="AN7" t="s">
        <v>73</v>
      </c>
      <c r="AO7" t="str" cm="1">
        <f t="array" aca="1" ref="AO7" ca="1">_FV(A7,"Currency")</f>
        <v>USD</v>
      </c>
      <c r="AP7" t="str" cm="1">
        <f t="array" aca="1" ref="AP7" ca="1">_FV(A7,"Exchange")</f>
        <v>NYSE Arca</v>
      </c>
      <c r="AQ7" s="6" t="str" cm="1">
        <f t="array" aca="1" ref="AQ7" ca="1">_FV(A7,"Exchange abbreviation",TRUE)</f>
        <v>ARCX</v>
      </c>
      <c r="AR7" t="str" cm="1">
        <f t="array" aca="1" ref="AR7" ca="1">_FV(A7,"Instrument type",TRUE)</f>
        <v>Stock</v>
      </c>
    </row>
    <row r="8" spans="1:44" ht="18.75" customHeight="1" x14ac:dyDescent="0.25">
      <c r="A8" t="e" vm="21">
        <v>#VALUE!</v>
      </c>
      <c r="B8" t="s">
        <v>74</v>
      </c>
      <c r="C8" t="s">
        <v>75</v>
      </c>
      <c r="D8" s="31" cm="1">
        <f t="array" aca="1" ref="D8" ca="1">_FV(A8,"Last trade time",TRUE)</f>
        <v>45824.91758403906</v>
      </c>
      <c r="E8" s="23" cm="1">
        <f t="array" aca="1" ref="E8" ca="1">_FV(A8,"Price")</f>
        <v>18.510000000000002</v>
      </c>
      <c r="F8" s="27" cm="1">
        <f t="array" aca="1" ref="F8" ca="1">_FV(A8,"Change (%)",TRUE)</f>
        <v>-1.0688999999999999E-2</v>
      </c>
      <c r="G8" s="26" cm="1">
        <f t="array" aca="1" ref="G8" ca="1">_FV(A8,"Change")</f>
        <v>-0.2</v>
      </c>
      <c r="H8" s="23" cm="1">
        <f t="array" aca="1" ref="H8" ca="1">_FV(A8,"Open")</f>
        <v>18.71</v>
      </c>
      <c r="I8" s="23" cm="1">
        <f t="array" aca="1" ref="I8" ca="1">_FV(A8,"Low")</f>
        <v>17.97</v>
      </c>
      <c r="J8" s="23" cm="1">
        <f t="array" aca="1" ref="J8" ca="1">_FV(A8,"High")</f>
        <v>19</v>
      </c>
      <c r="K8" s="23" cm="1">
        <f t="array" aca="1" ref="K8" ca="1">_FV(A8,"Previous close",TRUE)</f>
        <v>18.71</v>
      </c>
      <c r="L8" s="26"/>
      <c r="M8" s="23" cm="1">
        <f t="array" aca="1" ref="M8" ca="1">_FV(A8,"52 week low",TRUE)</f>
        <v>10.280099999999999</v>
      </c>
      <c r="N8" s="23" cm="1">
        <f t="array" aca="1" ref="N8" ca="1">_FV(A8,"52 week high",TRUE)</f>
        <v>26.1206</v>
      </c>
      <c r="O8" s="8" cm="1">
        <f t="array" aca="1" ref="O8" ca="1">_FV(A8,"Volume")</f>
        <v>174302</v>
      </c>
      <c r="P8" s="7" cm="1">
        <f t="array" aca="1" ref="P8" ca="1">_FV(A8,"Volume average",TRUE)</f>
        <v>46231</v>
      </c>
      <c r="Q8" t="s">
        <v>72</v>
      </c>
      <c r="T8" s="25" t="e" cm="1" vm="13">
        <f t="array" ref="T8">_FV(A8,"Expense ratio",TRUE)</f>
        <v>#VALUE!</v>
      </c>
      <c r="U8" s="24" cm="1">
        <f t="array" aca="1" ref="U8" ca="1">_FV(A8,"Market cap",TRUE)</f>
        <v>104909700000</v>
      </c>
      <c r="V8" s="16"/>
      <c r="W8" s="16"/>
      <c r="Z8" s="5">
        <v>15.6417</v>
      </c>
      <c r="AA8" s="5">
        <v>9.6661640000000002</v>
      </c>
      <c r="AB8" s="20"/>
      <c r="AC8" s="4">
        <v>32011</v>
      </c>
      <c r="AE8" s="5">
        <v>-40.117147028239003</v>
      </c>
      <c r="AF8" s="20"/>
      <c r="AH8" s="16"/>
      <c r="AI8" s="4">
        <v>32011</v>
      </c>
      <c r="AJ8" s="5">
        <v>490728.63</v>
      </c>
      <c r="AL8" s="5">
        <v>26.120999999999999</v>
      </c>
      <c r="AM8" s="5">
        <v>10.28</v>
      </c>
      <c r="AN8" t="s">
        <v>47</v>
      </c>
      <c r="AO8" t="str" cm="1">
        <f t="array" aca="1" ref="AO8" ca="1">_FV(A8,"Currency")</f>
        <v>USD</v>
      </c>
      <c r="AP8" t="str" cm="1">
        <f t="array" aca="1" ref="AP8" ca="1">_FV(A8,"Exchange")</f>
        <v>NYSE Arca</v>
      </c>
      <c r="AQ8" s="6" t="str" cm="1">
        <f t="array" aca="1" ref="AQ8" ca="1">_FV(A8,"Exchange abbreviation",TRUE)</f>
        <v>ARCX</v>
      </c>
      <c r="AR8" t="str" cm="1">
        <f t="array" aca="1" ref="AR8" ca="1">_FV(A8,"Instrument type",TRUE)</f>
        <v>Stock</v>
      </c>
    </row>
    <row r="9" spans="1:44" ht="18.75" customHeight="1" x14ac:dyDescent="0.25">
      <c r="A9" t="e" vm="22">
        <v>#VALUE!</v>
      </c>
      <c r="B9" t="s">
        <v>76</v>
      </c>
      <c r="C9" t="s">
        <v>77</v>
      </c>
      <c r="D9" s="31" cm="1">
        <f t="array" aca="1" ref="D9" ca="1">_FV(A9,"Last trade time",TRUE)</f>
        <v>45824.940776388285</v>
      </c>
      <c r="E9" s="23" cm="1">
        <f t="array" aca="1" ref="E9" ca="1">_FV(A9,"Price")</f>
        <v>80.930000000000007</v>
      </c>
      <c r="F9" s="27" cm="1">
        <f t="array" aca="1" ref="F9" ca="1">_FV(A9,"Change (%)",TRUE)</f>
        <v>-5.6649999999999999E-2</v>
      </c>
      <c r="G9" s="26" cm="1">
        <f t="array" aca="1" ref="G9" ca="1">_FV(A9,"Change")</f>
        <v>-4.8600000000000003</v>
      </c>
      <c r="H9" s="23" cm="1">
        <f t="array" aca="1" ref="H9" ca="1">_FV(A9,"Open")</f>
        <v>82.39</v>
      </c>
      <c r="I9" s="23" cm="1">
        <f t="array" aca="1" ref="I9" ca="1">_FV(A9,"Low")</f>
        <v>80.5</v>
      </c>
      <c r="J9" s="23" cm="1">
        <f t="array" aca="1" ref="J9" ca="1">_FV(A9,"High")</f>
        <v>84.160499999999999</v>
      </c>
      <c r="K9" s="23" cm="1">
        <f t="array" aca="1" ref="K9" ca="1">_FV(A9,"Previous close",TRUE)</f>
        <v>85.79</v>
      </c>
      <c r="L9" s="26"/>
      <c r="M9" s="23" cm="1">
        <f t="array" aca="1" ref="M9" ca="1">_FV(A9,"52 week low",TRUE)</f>
        <v>25.83</v>
      </c>
      <c r="N9" s="23" cm="1">
        <f t="array" aca="1" ref="N9" ca="1">_FV(A9,"52 week high",TRUE)</f>
        <v>87.5</v>
      </c>
      <c r="O9" s="8" cm="1">
        <f t="array" aca="1" ref="O9" ca="1">_FV(A9,"Volume")</f>
        <v>485805</v>
      </c>
      <c r="P9" s="7" cm="1">
        <f t="array" aca="1" ref="P9" ca="1">_FV(A9,"Volume average",TRUE)</f>
        <v>824987</v>
      </c>
      <c r="Q9" t="s">
        <v>78</v>
      </c>
      <c r="R9" t="s">
        <v>79</v>
      </c>
      <c r="S9" t="s">
        <v>80</v>
      </c>
      <c r="T9" s="25" t="e" cm="1" vm="13">
        <f t="array" ref="T9">_FV(A9,"Expense ratio",TRUE)</f>
        <v>#VALUE!</v>
      </c>
      <c r="U9" s="24" cm="1">
        <f t="array" aca="1" ref="U9" ca="1">_FV(A9,"Market cap",TRUE)</f>
        <v>104909700000</v>
      </c>
      <c r="V9" s="4">
        <v>593497472</v>
      </c>
      <c r="W9" s="4">
        <v>593497472</v>
      </c>
      <c r="Y9" t="s">
        <v>81</v>
      </c>
      <c r="Z9" s="5">
        <v>74.890519999999995</v>
      </c>
      <c r="AA9" s="5">
        <v>23.022687999999999</v>
      </c>
      <c r="AB9" s="4">
        <v>0</v>
      </c>
      <c r="AC9" s="4">
        <v>809814</v>
      </c>
      <c r="AE9" s="5">
        <v>150.81592690920371</v>
      </c>
      <c r="AF9" s="5">
        <v>83.632022165169388</v>
      </c>
      <c r="AH9" s="16"/>
      <c r="AI9" s="4">
        <v>809814</v>
      </c>
      <c r="AJ9" s="5">
        <v>60574087.200000003</v>
      </c>
      <c r="AL9" s="5">
        <v>87.5</v>
      </c>
      <c r="AM9" s="5">
        <v>25.83</v>
      </c>
      <c r="AN9" t="s">
        <v>82</v>
      </c>
      <c r="AO9" t="str" cm="1">
        <f t="array" aca="1" ref="AO9" ca="1">_FV(A9,"Currency")</f>
        <v>USD</v>
      </c>
      <c r="AP9" t="str" cm="1">
        <f t="array" aca="1" ref="AP9" ca="1">_FV(A9,"Exchange")</f>
        <v>NYSE Arca</v>
      </c>
      <c r="AQ9" s="6" t="str" cm="1">
        <f t="array" aca="1" ref="AQ9" ca="1">_FV(A9,"Exchange abbreviation",TRUE)</f>
        <v>ARCX</v>
      </c>
      <c r="AR9" t="str" cm="1">
        <f t="array" aca="1" ref="AR9" ca="1">_FV(A9,"Instrument type",TRUE)</f>
        <v>Stock</v>
      </c>
    </row>
    <row r="10" spans="1:44" ht="18.75" customHeight="1" x14ac:dyDescent="0.25">
      <c r="A10" t="e" vm="23">
        <v>#VALUE!</v>
      </c>
      <c r="B10" t="s">
        <v>83</v>
      </c>
      <c r="C10" t="s">
        <v>84</v>
      </c>
      <c r="D10" s="31" cm="1">
        <f t="array" aca="1" ref="D10" ca="1">_FV(A10,"Last trade time",TRUE)</f>
        <v>45824.920196376559</v>
      </c>
      <c r="E10" s="23" cm="1">
        <f t="array" aca="1" ref="E10" ca="1">_FV(A10,"Price")</f>
        <v>10.48</v>
      </c>
      <c r="F10" s="27" cm="1">
        <f t="array" aca="1" ref="F10" ca="1">_FV(A10,"Change (%)",TRUE)</f>
        <v>-3.8019999999999998E-3</v>
      </c>
      <c r="G10" s="26" cm="1">
        <f t="array" aca="1" ref="G10" ca="1">_FV(A10,"Change")</f>
        <v>-0.04</v>
      </c>
      <c r="H10" s="23" cm="1">
        <f t="array" aca="1" ref="H10" ca="1">_FV(A10,"Open")</f>
        <v>10.5</v>
      </c>
      <c r="I10" s="23" cm="1">
        <f t="array" aca="1" ref="I10" ca="1">_FV(A10,"Low")</f>
        <v>10.19</v>
      </c>
      <c r="J10" s="23" cm="1">
        <f t="array" aca="1" ref="J10" ca="1">_FV(A10,"High")</f>
        <v>10.78</v>
      </c>
      <c r="K10" s="23" cm="1">
        <f t="array" aca="1" ref="K10" ca="1">_FV(A10,"Previous close",TRUE)</f>
        <v>10.52</v>
      </c>
      <c r="L10" s="26"/>
      <c r="M10" s="23" cm="1">
        <f t="array" aca="1" ref="M10" ca="1">_FV(A10,"52 week low",TRUE)</f>
        <v>6.056</v>
      </c>
      <c r="N10" s="23" cm="1">
        <f t="array" aca="1" ref="N10" ca="1">_FV(A10,"52 week high",TRUE)</f>
        <v>20.329999999999998</v>
      </c>
      <c r="O10" s="8" cm="1">
        <f t="array" aca="1" ref="O10" ca="1">_FV(A10,"Volume")</f>
        <v>192442</v>
      </c>
      <c r="P10" s="7" cm="1">
        <f t="array" aca="1" ref="P10" ca="1">_FV(A10,"Volume average",TRUE)</f>
        <v>79504</v>
      </c>
      <c r="Q10" t="s">
        <v>85</v>
      </c>
      <c r="S10" t="s">
        <v>80</v>
      </c>
      <c r="T10" s="25" t="e" cm="1" vm="13">
        <f t="array" ref="T10">_FV(A10,"Expense ratio",TRUE)</f>
        <v>#VALUE!</v>
      </c>
      <c r="U10" s="24" cm="1">
        <f t="array" aca="1" ref="U10" ca="1">_FV(A10,"Market cap",TRUE)</f>
        <v>104909700000</v>
      </c>
      <c r="V10" s="4">
        <v>12352514</v>
      </c>
      <c r="W10" s="4">
        <v>12352514</v>
      </c>
      <c r="Y10" t="s">
        <v>86</v>
      </c>
      <c r="Z10" s="5">
        <v>8.7764799999999994</v>
      </c>
      <c r="AA10" s="5">
        <v>15.339238999999999</v>
      </c>
      <c r="AB10" s="4">
        <v>0</v>
      </c>
      <c r="AC10" s="4">
        <v>69295</v>
      </c>
      <c r="AE10" s="5">
        <v>-24.723880101185081</v>
      </c>
      <c r="AF10" s="5">
        <v>-52.224321271354569</v>
      </c>
      <c r="AH10" s="16"/>
      <c r="AI10" s="4">
        <v>69295</v>
      </c>
      <c r="AJ10" s="5">
        <v>609103.04999999993</v>
      </c>
      <c r="AL10" s="5">
        <v>20.329999999999998</v>
      </c>
      <c r="AM10" s="5">
        <v>6.056</v>
      </c>
      <c r="AN10" t="s">
        <v>47</v>
      </c>
      <c r="AO10" t="str" cm="1">
        <f t="array" aca="1" ref="AO10" ca="1">_FV(A10,"Currency")</f>
        <v>USD</v>
      </c>
      <c r="AP10" t="str" cm="1">
        <f t="array" aca="1" ref="AP10" ca="1">_FV(A10,"Exchange")</f>
        <v>NYSE Arca</v>
      </c>
      <c r="AQ10" s="6" t="str" cm="1">
        <f t="array" aca="1" ref="AQ10" ca="1">_FV(A10,"Exchange abbreviation",TRUE)</f>
        <v>ARCX</v>
      </c>
      <c r="AR10" t="str" cm="1">
        <f t="array" aca="1" ref="AR10" ca="1">_FV(A10,"Instrument type",TRUE)</f>
        <v>Stock</v>
      </c>
    </row>
    <row r="11" spans="1:44" ht="18.75" customHeight="1" x14ac:dyDescent="0.25">
      <c r="A11" t="e" vm="24">
        <v>#VALUE!</v>
      </c>
      <c r="B11" t="s">
        <v>87</v>
      </c>
      <c r="C11" t="s">
        <v>88</v>
      </c>
      <c r="D11" s="31" cm="1">
        <f t="array" aca="1" ref="D11" ca="1">_FV(A11,"Last trade time",TRUE)</f>
        <v>45824.939859189064</v>
      </c>
      <c r="E11" s="23" cm="1">
        <f t="array" aca="1" ref="E11" ca="1">_FV(A11,"Price")</f>
        <v>24.15</v>
      </c>
      <c r="F11" s="27" cm="1">
        <f t="array" aca="1" ref="F11" ca="1">_FV(A11,"Change (%)",TRUE)</f>
        <v>-1.4688000000000001E-2</v>
      </c>
      <c r="G11" s="26" cm="1">
        <f t="array" aca="1" ref="G11" ca="1">_FV(A11,"Change")</f>
        <v>-0.36</v>
      </c>
      <c r="H11" s="23" cm="1">
        <f t="array" aca="1" ref="H11" ca="1">_FV(A11,"Open")</f>
        <v>24.3</v>
      </c>
      <c r="I11" s="23" cm="1">
        <f t="array" aca="1" ref="I11" ca="1">_FV(A11,"Low")</f>
        <v>23.66</v>
      </c>
      <c r="J11" s="23" cm="1">
        <f t="array" aca="1" ref="J11" ca="1">_FV(A11,"High")</f>
        <v>25</v>
      </c>
      <c r="K11" s="23" cm="1">
        <f t="array" aca="1" ref="K11" ca="1">_FV(A11,"Previous close",TRUE)</f>
        <v>24.51</v>
      </c>
      <c r="L11" s="26"/>
      <c r="M11" s="23" cm="1">
        <f t="array" aca="1" ref="M11" ca="1">_FV(A11,"52 week low",TRUE)</f>
        <v>15.15</v>
      </c>
      <c r="N11" s="23" cm="1">
        <f t="array" aca="1" ref="N11" ca="1">_FV(A11,"52 week high",TRUE)</f>
        <v>43.77</v>
      </c>
      <c r="O11" s="8" cm="1">
        <f t="array" aca="1" ref="O11" ca="1">_FV(A11,"Volume")</f>
        <v>618210</v>
      </c>
      <c r="P11" s="7" cm="1">
        <f t="array" aca="1" ref="P11" ca="1">_FV(A11,"Volume average",TRUE)</f>
        <v>255748</v>
      </c>
      <c r="Q11" t="s">
        <v>85</v>
      </c>
      <c r="S11" t="s">
        <v>80</v>
      </c>
      <c r="T11" s="25" t="e" cm="1" vm="13">
        <f t="array" ref="T11">_FV(A11,"Expense ratio",TRUE)</f>
        <v>#VALUE!</v>
      </c>
      <c r="U11" s="24" cm="1">
        <f t="array" aca="1" ref="U11" ca="1">_FV(A11,"Market cap",TRUE)</f>
        <v>104909700000</v>
      </c>
      <c r="V11" s="4">
        <v>29153108</v>
      </c>
      <c r="W11" s="4">
        <v>29153108</v>
      </c>
      <c r="Y11" t="s">
        <v>89</v>
      </c>
      <c r="Z11" s="5">
        <v>20.856660000000002</v>
      </c>
      <c r="AA11" s="5">
        <v>15.421977</v>
      </c>
      <c r="AB11" s="4">
        <v>0</v>
      </c>
      <c r="AC11" s="4">
        <v>229084</v>
      </c>
      <c r="AE11" s="5">
        <v>-26.781207453319109</v>
      </c>
      <c r="AF11" s="5">
        <v>-46.552341610975873</v>
      </c>
      <c r="AH11" s="16"/>
      <c r="AI11" s="4">
        <v>229084</v>
      </c>
      <c r="AJ11" s="5">
        <v>4764947.2</v>
      </c>
      <c r="AL11" s="5">
        <v>43.77</v>
      </c>
      <c r="AM11" s="5">
        <v>15.15</v>
      </c>
      <c r="AN11" t="s">
        <v>90</v>
      </c>
      <c r="AO11" t="str" cm="1">
        <f t="array" aca="1" ref="AO11" ca="1">_FV(A11,"Currency")</f>
        <v>USD</v>
      </c>
      <c r="AP11" t="str" cm="1">
        <f t="array" aca="1" ref="AP11" ca="1">_FV(A11,"Exchange")</f>
        <v>NYSE Arca</v>
      </c>
      <c r="AQ11" s="6" t="str" cm="1">
        <f t="array" aca="1" ref="AQ11" ca="1">_FV(A11,"Exchange abbreviation",TRUE)</f>
        <v>ARCX</v>
      </c>
      <c r="AR11" t="str" cm="1">
        <f t="array" aca="1" ref="AR11" ca="1">_FV(A11,"Instrument type",TRUE)</f>
        <v>Stock</v>
      </c>
    </row>
    <row r="12" spans="1:44" ht="18.75" customHeight="1" x14ac:dyDescent="0.25">
      <c r="A12" t="e" vm="25">
        <v>#VALUE!</v>
      </c>
      <c r="B12" t="s">
        <v>91</v>
      </c>
      <c r="C12" t="s">
        <v>92</v>
      </c>
      <c r="D12" s="31" cm="1">
        <f t="array" aca="1" ref="D12" ca="1">_FV(A12,"Last trade time",TRUE)</f>
        <v>45824.840277789066</v>
      </c>
      <c r="E12" s="23" cm="1">
        <f t="array" aca="1" ref="E12" ca="1">_FV(A12,"Price")</f>
        <v>9.7482000000000006</v>
      </c>
      <c r="F12" s="27" cm="1">
        <f t="array" aca="1" ref="F12" ca="1">_FV(A12,"Change (%)",TRUE)</f>
        <v>-5.6681999999999996E-2</v>
      </c>
      <c r="G12" s="26" cm="1">
        <f t="array" aca="1" ref="G12" ca="1">_FV(A12,"Change")</f>
        <v>-0.5857</v>
      </c>
      <c r="H12" s="23" cm="1">
        <f t="array" aca="1" ref="H12" ca="1">_FV(A12,"Open")</f>
        <v>9.91</v>
      </c>
      <c r="I12" s="23" cm="1">
        <f t="array" aca="1" ref="I12" ca="1">_FV(A12,"Low")</f>
        <v>9.6199999999999992</v>
      </c>
      <c r="J12" s="23" cm="1">
        <f t="array" aca="1" ref="J12" ca="1">_FV(A12,"High")</f>
        <v>9.9190000000000005</v>
      </c>
      <c r="K12" s="23" cm="1">
        <f t="array" aca="1" ref="K12" ca="1">_FV(A12,"Previous close",TRUE)</f>
        <v>10.3339</v>
      </c>
      <c r="L12" s="26"/>
      <c r="M12" s="23" cm="1">
        <f t="array" aca="1" ref="M12" ca="1">_FV(A12,"52 week low",TRUE)</f>
        <v>8.7799999999999994</v>
      </c>
      <c r="N12" s="23" cm="1">
        <f t="array" aca="1" ref="N12" ca="1">_FV(A12,"52 week high",TRUE)</f>
        <v>27.74</v>
      </c>
      <c r="O12" s="8" cm="1">
        <f t="array" aca="1" ref="O12" ca="1">_FV(A12,"Volume")</f>
        <v>11594</v>
      </c>
      <c r="P12" s="7" cm="1">
        <f t="array" aca="1" ref="P12" ca="1">_FV(A12,"Volume average",TRUE)</f>
        <v>15050</v>
      </c>
      <c r="Q12" t="s">
        <v>65</v>
      </c>
      <c r="R12" t="s">
        <v>93</v>
      </c>
      <c r="S12" t="s">
        <v>67</v>
      </c>
      <c r="T12" s="25" t="e" cm="1" vm="13">
        <f t="array" ref="T12">_FV(A12,"Expense ratio",TRUE)</f>
        <v>#VALUE!</v>
      </c>
      <c r="U12" s="24" cm="1">
        <f t="array" aca="1" ref="U12" ca="1">_FV(A12,"Market cap",TRUE)</f>
        <v>104909700000</v>
      </c>
      <c r="V12" s="4">
        <v>1932554</v>
      </c>
      <c r="W12" s="4">
        <v>1932554</v>
      </c>
      <c r="Y12" t="s">
        <v>94</v>
      </c>
      <c r="Z12" s="5">
        <v>8.9895300000000002</v>
      </c>
      <c r="AA12" s="5">
        <v>14.365964</v>
      </c>
      <c r="AB12" s="4">
        <v>0</v>
      </c>
      <c r="AC12" s="4">
        <v>15596</v>
      </c>
      <c r="AE12" s="5">
        <v>-28.907496100696449</v>
      </c>
      <c r="AF12" s="5">
        <v>-58.023356263486413</v>
      </c>
      <c r="AH12" s="16"/>
      <c r="AI12" s="4">
        <v>15596</v>
      </c>
      <c r="AJ12" s="5">
        <v>140675.92000000001</v>
      </c>
      <c r="AL12" s="5">
        <v>27.74</v>
      </c>
      <c r="AM12" s="5">
        <v>8.7799999999999994</v>
      </c>
      <c r="AN12" t="s">
        <v>47</v>
      </c>
      <c r="AO12" t="str" cm="1">
        <f t="array" aca="1" ref="AO12" ca="1">_FV(A12,"Currency")</f>
        <v>USD</v>
      </c>
      <c r="AP12" t="str" cm="1">
        <f t="array" aca="1" ref="AP12" ca="1">_FV(A12,"Exchange")</f>
        <v>NYSE Arca</v>
      </c>
      <c r="AQ12" s="6" t="str" cm="1">
        <f t="array" aca="1" ref="AQ12" ca="1">_FV(A12,"Exchange abbreviation",TRUE)</f>
        <v>ARCX</v>
      </c>
      <c r="AR12" t="str" cm="1">
        <f t="array" aca="1" ref="AR12" ca="1">_FV(A12,"Instrument type",TRUE)</f>
        <v>Stock</v>
      </c>
    </row>
    <row r="13" spans="1:44" ht="18.75" customHeight="1" x14ac:dyDescent="0.25">
      <c r="A13" t="e" vm="26">
        <v>#VALUE!</v>
      </c>
      <c r="B13" t="s">
        <v>95</v>
      </c>
      <c r="C13" t="s">
        <v>96</v>
      </c>
      <c r="D13" s="31" cm="1">
        <f t="array" aca="1" ref="D13" ca="1">_FV(A13,"Last trade time",TRUE)</f>
        <v>45824.940753564064</v>
      </c>
      <c r="E13" s="23" cm="1">
        <f t="array" aca="1" ref="E13" ca="1">_FV(A13,"Price")</f>
        <v>51.37</v>
      </c>
      <c r="F13" s="27" cm="1">
        <f t="array" aca="1" ref="F13" ca="1">_FV(A13,"Change (%)",TRUE)</f>
        <v>-6.8540000000000004E-2</v>
      </c>
      <c r="G13" s="26" cm="1">
        <f t="array" aca="1" ref="G13" ca="1">_FV(A13,"Change")</f>
        <v>-3.78</v>
      </c>
      <c r="H13" s="23" cm="1">
        <f t="array" aca="1" ref="H13" ca="1">_FV(A13,"Open")</f>
        <v>52.97</v>
      </c>
      <c r="I13" s="23" cm="1">
        <f t="array" aca="1" ref="I13" ca="1">_FV(A13,"Low")</f>
        <v>50.84</v>
      </c>
      <c r="J13" s="23" cm="1">
        <f t="array" aca="1" ref="J13" ca="1">_FV(A13,"High")</f>
        <v>52.98</v>
      </c>
      <c r="K13" s="23" cm="1">
        <f t="array" aca="1" ref="K13" ca="1">_FV(A13,"Previous close",TRUE)</f>
        <v>55.15</v>
      </c>
      <c r="L13" s="26"/>
      <c r="M13" s="23" cm="1">
        <f t="array" aca="1" ref="M13" ca="1">_FV(A13,"52 week low",TRUE)</f>
        <v>39.979999999999997</v>
      </c>
      <c r="N13" s="23" cm="1">
        <f t="array" aca="1" ref="N13" ca="1">_FV(A13,"52 week high",TRUE)</f>
        <v>91.19</v>
      </c>
      <c r="O13" s="8" cm="1">
        <f t="array" aca="1" ref="O13" ca="1">_FV(A13,"Volume")</f>
        <v>6923148</v>
      </c>
      <c r="P13" s="7" cm="1">
        <f t="array" aca="1" ref="P13" ca="1">_FV(A13,"Volume average",TRUE)</f>
        <v>4636047</v>
      </c>
      <c r="Q13" t="s">
        <v>97</v>
      </c>
      <c r="S13" t="s">
        <v>98</v>
      </c>
      <c r="T13" s="25" t="e" cm="1" vm="13">
        <f t="array" ref="T13">_FV(A13,"Expense ratio",TRUE)</f>
        <v>#VALUE!</v>
      </c>
      <c r="U13" s="24" t="e" cm="1" vm="14">
        <f t="array" ref="U13">_FV(A13,"Market cap",TRUE)</f>
        <v>#VALUE!</v>
      </c>
      <c r="V13" s="4">
        <v>389340224</v>
      </c>
      <c r="W13" s="4">
        <v>389340224</v>
      </c>
      <c r="Y13" t="s">
        <v>99</v>
      </c>
      <c r="Z13" s="5">
        <v>50.735799999999998</v>
      </c>
      <c r="AA13" s="20"/>
      <c r="AB13" s="4">
        <v>0</v>
      </c>
      <c r="AC13" s="4">
        <v>6998523</v>
      </c>
      <c r="AE13" s="5">
        <v>7.4295463938935491</v>
      </c>
      <c r="AF13" s="5">
        <v>11.822221544053811</v>
      </c>
      <c r="AH13" s="16"/>
      <c r="AI13" s="4">
        <v>6998523</v>
      </c>
      <c r="AJ13" s="5">
        <v>355594953.63</v>
      </c>
      <c r="AL13" s="5">
        <v>91.19</v>
      </c>
      <c r="AM13" s="5">
        <v>39.979999999999997</v>
      </c>
      <c r="AN13" t="s">
        <v>82</v>
      </c>
      <c r="AO13" t="str" cm="1">
        <f t="array" aca="1" ref="AO13" ca="1">_FV(A13,"Currency")</f>
        <v>USD</v>
      </c>
      <c r="AP13" t="str" cm="1">
        <f t="array" aca="1" ref="AP13" ca="1">_FV(A13,"Exchange")</f>
        <v>CBOE BZX Exchange</v>
      </c>
      <c r="AQ13" s="6" t="str" cm="1">
        <f t="array" aca="1" ref="AQ13" ca="1">_FV(A13,"Exchange abbreviation",TRUE)</f>
        <v>BATS</v>
      </c>
      <c r="AR13" t="str" cm="1">
        <f t="array" aca="1" ref="AR13" ca="1">_FV(A13,"Instrument type",TRUE)</f>
        <v>Stock</v>
      </c>
    </row>
    <row r="14" spans="1:44" ht="18.75" customHeight="1" x14ac:dyDescent="0.25">
      <c r="A14" t="e" vm="27">
        <v>#VALUE!</v>
      </c>
      <c r="B14" t="s">
        <v>100</v>
      </c>
      <c r="C14" t="s">
        <v>101</v>
      </c>
      <c r="D14" s="31" cm="1">
        <f t="array" aca="1" ref="D14" ca="1">_FV(A14,"Last trade time",TRUE)</f>
        <v>45824.916145034374</v>
      </c>
      <c r="E14" s="23" cm="1">
        <f t="array" aca="1" ref="E14" ca="1">_FV(A14,"Price")</f>
        <v>76.28</v>
      </c>
      <c r="F14" s="27" cm="1">
        <f t="array" aca="1" ref="F14" ca="1">_FV(A14,"Change (%)",TRUE)</f>
        <v>-4.1828999999999998E-2</v>
      </c>
      <c r="G14" s="26" cm="1">
        <f t="array" aca="1" ref="G14" ca="1">_FV(A14,"Change")</f>
        <v>-3.33</v>
      </c>
      <c r="H14" s="23" cm="1">
        <f t="array" aca="1" ref="H14" ca="1">_FV(A14,"Open")</f>
        <v>78.45</v>
      </c>
      <c r="I14" s="23" cm="1">
        <f t="array" aca="1" ref="I14" ca="1">_FV(A14,"Low")</f>
        <v>76.08</v>
      </c>
      <c r="J14" s="23" cm="1">
        <f t="array" aca="1" ref="J14" ca="1">_FV(A14,"High")</f>
        <v>78.45</v>
      </c>
      <c r="K14" s="23" cm="1">
        <f t="array" aca="1" ref="K14" ca="1">_FV(A14,"Previous close",TRUE)</f>
        <v>79.61</v>
      </c>
      <c r="L14" s="26"/>
      <c r="M14" s="23" cm="1">
        <f t="array" aca="1" ref="M14" ca="1">_FV(A14,"52 week low",TRUE)</f>
        <v>32.68</v>
      </c>
      <c r="N14" s="23" cm="1">
        <f t="array" aca="1" ref="N14" ca="1">_FV(A14,"52 week high",TRUE)</f>
        <v>86.5625</v>
      </c>
      <c r="O14" s="8" cm="1">
        <f t="array" aca="1" ref="O14" ca="1">_FV(A14,"Volume")</f>
        <v>107325</v>
      </c>
      <c r="P14" s="7" cm="1">
        <f t="array" aca="1" ref="P14" ca="1">_FV(A14,"Volume average",TRUE)</f>
        <v>123633</v>
      </c>
      <c r="Q14" t="s">
        <v>78</v>
      </c>
      <c r="R14" t="s">
        <v>79</v>
      </c>
      <c r="S14" t="s">
        <v>80</v>
      </c>
      <c r="T14" s="25" t="e" cm="1" vm="13">
        <f t="array" ref="T14">_FV(A14,"Expense ratio",TRUE)</f>
        <v>#VALUE!</v>
      </c>
      <c r="U14" s="24" cm="1">
        <f t="array" aca="1" ref="U14" ca="1">_FV(A14,"Market cap",TRUE)</f>
        <v>104909700000</v>
      </c>
      <c r="V14" s="4">
        <v>71322512</v>
      </c>
      <c r="W14" s="4">
        <v>71322512</v>
      </c>
      <c r="Y14" t="s">
        <v>102</v>
      </c>
      <c r="Z14" s="5">
        <v>71.936269999999993</v>
      </c>
      <c r="AA14" s="20"/>
      <c r="AB14" s="4">
        <v>0</v>
      </c>
      <c r="AC14" s="4">
        <v>113239</v>
      </c>
      <c r="AE14" s="5">
        <v>68.713790214112819</v>
      </c>
      <c r="AF14" s="5">
        <v>97.890634486387199</v>
      </c>
      <c r="AH14" s="16"/>
      <c r="AI14" s="4">
        <v>113239</v>
      </c>
      <c r="AJ14" s="5">
        <v>8143016.4899999993</v>
      </c>
      <c r="AL14" s="5">
        <v>86.563000000000002</v>
      </c>
      <c r="AM14" s="5">
        <v>32.68</v>
      </c>
      <c r="AN14" t="s">
        <v>90</v>
      </c>
      <c r="AO14" t="str" cm="1">
        <f t="array" aca="1" ref="AO14" ca="1">_FV(A14,"Currency")</f>
        <v>USD</v>
      </c>
      <c r="AP14" t="str" cm="1">
        <f t="array" aca="1" ref="AP14" ca="1">_FV(A14,"Exchange")</f>
        <v>NYSE Arca</v>
      </c>
      <c r="AQ14" s="6" t="str" cm="1">
        <f t="array" aca="1" ref="AQ14" ca="1">_FV(A14,"Exchange abbreviation",TRUE)</f>
        <v>ARCX</v>
      </c>
      <c r="AR14" t="str" cm="1">
        <f t="array" aca="1" ref="AR14" ca="1">_FV(A14,"Instrument type",TRUE)</f>
        <v>Stock</v>
      </c>
    </row>
    <row r="15" spans="1:44" ht="18.75" customHeight="1" x14ac:dyDescent="0.25">
      <c r="A15" t="e" vm="28">
        <v>#VALUE!</v>
      </c>
      <c r="B15" t="s">
        <v>103</v>
      </c>
      <c r="C15" t="s">
        <v>104</v>
      </c>
      <c r="D15" s="31" cm="1">
        <f t="array" aca="1" ref="D15" ca="1">_FV(A15,"Last trade time",TRUE)</f>
        <v>45824.848946816404</v>
      </c>
      <c r="E15" s="23" cm="1">
        <f t="array" aca="1" ref="E15" ca="1">_FV(A15,"Price")</f>
        <v>105.01</v>
      </c>
      <c r="F15" s="27" cm="1">
        <f t="array" aca="1" ref="F15" ca="1">_FV(A15,"Change (%)",TRUE)</f>
        <v>-2.1342E-2</v>
      </c>
      <c r="G15" s="26" cm="1">
        <f t="array" aca="1" ref="G15" ca="1">_FV(A15,"Change")</f>
        <v>-2.29</v>
      </c>
      <c r="H15" s="23" cm="1">
        <f t="array" aca="1" ref="H15" ca="1">_FV(A15,"Open")</f>
        <v>106.8</v>
      </c>
      <c r="I15" s="23" cm="1">
        <f t="array" aca="1" ref="I15" ca="1">_FV(A15,"Low")</f>
        <v>104.95</v>
      </c>
      <c r="J15" s="23" cm="1">
        <f t="array" aca="1" ref="J15" ca="1">_FV(A15,"High")</f>
        <v>106.83</v>
      </c>
      <c r="K15" s="23" cm="1">
        <f t="array" aca="1" ref="K15" ca="1">_FV(A15,"Previous close",TRUE)</f>
        <v>107.3</v>
      </c>
      <c r="L15" s="26"/>
      <c r="M15" s="23" cm="1">
        <f t="array" aca="1" ref="M15" ca="1">_FV(A15,"52 week low",TRUE)</f>
        <v>52.2301</v>
      </c>
      <c r="N15" s="23" cm="1">
        <f t="array" aca="1" ref="N15" ca="1">_FV(A15,"52 week high",TRUE)</f>
        <v>109.72</v>
      </c>
      <c r="O15" s="8" cm="1">
        <f t="array" aca="1" ref="O15" ca="1">_FV(A15,"Volume")</f>
        <v>46206</v>
      </c>
      <c r="P15" s="7" cm="1">
        <f t="array" aca="1" ref="P15" ca="1">_FV(A15,"Volume average",TRUE)</f>
        <v>23389</v>
      </c>
      <c r="Q15" t="s">
        <v>78</v>
      </c>
      <c r="R15" t="s">
        <v>79</v>
      </c>
      <c r="S15" t="s">
        <v>105</v>
      </c>
      <c r="T15" s="25" t="e" cm="1" vm="13">
        <f t="array" ref="T15">_FV(A15,"Expense ratio",TRUE)</f>
        <v>#VALUE!</v>
      </c>
      <c r="U15" s="24" t="e" cm="1" vm="14">
        <f t="array" ref="U15">_FV(A15,"Market cap",TRUE)</f>
        <v>#VALUE!</v>
      </c>
      <c r="V15" s="4">
        <v>163395040</v>
      </c>
      <c r="W15" s="4">
        <v>163395040</v>
      </c>
      <c r="Y15" t="s">
        <v>106</v>
      </c>
      <c r="Z15" s="5">
        <v>101.34806</v>
      </c>
      <c r="AA15" s="20"/>
      <c r="AB15" s="4">
        <v>0</v>
      </c>
      <c r="AC15" s="4">
        <v>29142</v>
      </c>
      <c r="AE15" s="5">
        <v>48.851499831840783</v>
      </c>
      <c r="AF15" s="5">
        <v>81.516501781678045</v>
      </c>
      <c r="AH15" s="16"/>
      <c r="AI15" s="4">
        <v>29142</v>
      </c>
      <c r="AJ15" s="5">
        <v>2922942.6</v>
      </c>
      <c r="AL15" s="5">
        <v>109.72</v>
      </c>
      <c r="AM15" s="5">
        <v>52.23</v>
      </c>
      <c r="AN15" t="s">
        <v>90</v>
      </c>
      <c r="AO15" t="str" cm="1">
        <f t="array" aca="1" ref="AO15" ca="1">_FV(A15,"Currency")</f>
        <v>USD</v>
      </c>
      <c r="AP15" t="str" cm="1">
        <f t="array" aca="1" ref="AP15" ca="1">_FV(A15,"Exchange")</f>
        <v>NYSE Arca</v>
      </c>
      <c r="AQ15" s="6" t="str" cm="1">
        <f t="array" aca="1" ref="AQ15" ca="1">_FV(A15,"Exchange abbreviation",TRUE)</f>
        <v>ARCX</v>
      </c>
      <c r="AR15" t="str" cm="1">
        <f t="array" aca="1" ref="AR15" ca="1">_FV(A15,"Instrument type",TRUE)</f>
        <v>Stock</v>
      </c>
    </row>
    <row r="16" spans="1:44" ht="18.75" customHeight="1" x14ac:dyDescent="0.25">
      <c r="A16" t="e" vm="29">
        <v>#VALUE!</v>
      </c>
      <c r="B16" t="s">
        <v>107</v>
      </c>
      <c r="C16" t="s">
        <v>108</v>
      </c>
      <c r="D16" s="31" cm="1">
        <f t="array" aca="1" ref="D16" ca="1">_FV(A16,"Last trade time",TRUE)</f>
        <v>45824.877965508596</v>
      </c>
      <c r="E16" s="23" cm="1">
        <f t="array" aca="1" ref="E16" ca="1">_FV(A16,"Price")</f>
        <v>6.51</v>
      </c>
      <c r="F16" s="27" cm="1">
        <f t="array" aca="1" ref="F16" ca="1">_FV(A16,"Change (%)",TRUE)</f>
        <v>-7.3968999999999993E-2</v>
      </c>
      <c r="G16" s="26" cm="1">
        <f t="array" aca="1" ref="G16" ca="1">_FV(A16,"Change")</f>
        <v>-0.52</v>
      </c>
      <c r="H16" s="23" cm="1">
        <f t="array" aca="1" ref="H16" ca="1">_FV(A16,"Open")</f>
        <v>6.81</v>
      </c>
      <c r="I16" s="23" cm="1">
        <f t="array" aca="1" ref="I16" ca="1">_FV(A16,"Low")</f>
        <v>6.48</v>
      </c>
      <c r="J16" s="23" cm="1">
        <f t="array" aca="1" ref="J16" ca="1">_FV(A16,"High")</f>
        <v>6.81</v>
      </c>
      <c r="K16" s="23" cm="1">
        <f t="array" aca="1" ref="K16" ca="1">_FV(A16,"Previous close",TRUE)</f>
        <v>7.03</v>
      </c>
      <c r="L16" s="26"/>
      <c r="M16" s="23" cm="1">
        <f t="array" aca="1" ref="M16" ca="1">_FV(A16,"52 week low",TRUE)</f>
        <v>6.48</v>
      </c>
      <c r="N16" s="23" cm="1">
        <f t="array" aca="1" ref="N16" ca="1">_FV(A16,"52 week high",TRUE)</f>
        <v>31.62</v>
      </c>
      <c r="O16" s="8" cm="1">
        <f t="array" aca="1" ref="O16" ca="1">_FV(A16,"Volume")</f>
        <v>511193</v>
      </c>
      <c r="P16" s="7" cm="1">
        <f t="array" aca="1" ref="P16" ca="1">_FV(A16,"Volume average",TRUE)</f>
        <v>301662</v>
      </c>
      <c r="Q16" t="s">
        <v>65</v>
      </c>
      <c r="R16" t="s">
        <v>109</v>
      </c>
      <c r="S16" t="s">
        <v>80</v>
      </c>
      <c r="T16" s="25" t="e" cm="1" vm="13">
        <f t="array" ref="T16">_FV(A16,"Expense ratio",TRUE)</f>
        <v>#VALUE!</v>
      </c>
      <c r="U16" s="24" cm="1">
        <f t="array" aca="1" ref="U16" ca="1">_FV(A16,"Market cap",TRUE)</f>
        <v>104909700000</v>
      </c>
      <c r="V16" s="4">
        <v>5334667</v>
      </c>
      <c r="W16" s="4">
        <v>5334667</v>
      </c>
      <c r="X16" t="s">
        <v>110</v>
      </c>
      <c r="Y16" t="s">
        <v>111</v>
      </c>
      <c r="Z16" s="5">
        <v>7.1063000000000001</v>
      </c>
      <c r="AA16" s="5">
        <v>31.97148</v>
      </c>
      <c r="AB16" s="4">
        <v>0</v>
      </c>
      <c r="AC16" s="4">
        <v>274288</v>
      </c>
      <c r="AE16" s="5">
        <v>-48.624535721910547</v>
      </c>
      <c r="AF16" s="5">
        <v>-71.136175049028182</v>
      </c>
      <c r="AI16" s="4">
        <v>274288</v>
      </c>
      <c r="AJ16" s="5">
        <v>1947444.8</v>
      </c>
      <c r="AL16" s="5">
        <v>31.62</v>
      </c>
      <c r="AM16" s="5">
        <v>6.86</v>
      </c>
      <c r="AN16" t="s">
        <v>90</v>
      </c>
      <c r="AO16" t="str" cm="1">
        <f t="array" aca="1" ref="AO16" ca="1">_FV(A16,"Currency")</f>
        <v>USD</v>
      </c>
      <c r="AP16" t="str" cm="1">
        <f t="array" aca="1" ref="AP16" ca="1">_FV(A16,"Exchange")</f>
        <v>NYSE Arca</v>
      </c>
      <c r="AQ16" s="6" t="str" cm="1">
        <f t="array" aca="1" ref="AQ16" ca="1">_FV(A16,"Exchange abbreviation",TRUE)</f>
        <v>ARCX</v>
      </c>
      <c r="AR16" t="str" cm="1">
        <f t="array" aca="1" ref="AR16" ca="1">_FV(A16,"Instrument type",TRUE)</f>
        <v>Stock</v>
      </c>
    </row>
    <row r="17" spans="1:44" ht="18.75" customHeight="1" x14ac:dyDescent="0.25">
      <c r="A17" t="e" vm="30">
        <v>#VALUE!</v>
      </c>
      <c r="B17" t="s">
        <v>112</v>
      </c>
      <c r="C17" t="s">
        <v>113</v>
      </c>
      <c r="D17" s="31" cm="1">
        <f t="array" aca="1" ref="D17" ca="1">_FV(A17,"Last trade time",TRUE)</f>
        <v>45824.840277823438</v>
      </c>
      <c r="E17" s="23" cm="1">
        <f t="array" aca="1" ref="E17" ca="1">_FV(A17,"Price")</f>
        <v>35.270000000000003</v>
      </c>
      <c r="F17" s="27" cm="1">
        <f t="array" aca="1" ref="F17" ca="1">_FV(A17,"Change (%)",TRUE)</f>
        <v>3.4139999999999999E-3</v>
      </c>
      <c r="G17" s="26" cm="1">
        <f t="array" aca="1" ref="G17" ca="1">_FV(A17,"Change")</f>
        <v>0.12</v>
      </c>
      <c r="H17" s="23" cm="1">
        <f t="array" aca="1" ref="H17" ca="1">_FV(A17,"Open")</f>
        <v>35.28</v>
      </c>
      <c r="I17" s="23" cm="1">
        <f t="array" aca="1" ref="I17" ca="1">_FV(A17,"Low")</f>
        <v>35.01</v>
      </c>
      <c r="J17" s="23" cm="1">
        <f t="array" aca="1" ref="J17" ca="1">_FV(A17,"High")</f>
        <v>35.364600000000003</v>
      </c>
      <c r="K17" s="23" cm="1">
        <f t="array" aca="1" ref="K17" ca="1">_FV(A17,"Previous close",TRUE)</f>
        <v>35.15</v>
      </c>
      <c r="L17" s="26"/>
      <c r="M17" s="23" cm="1">
        <f t="array" aca="1" ref="M17" ca="1">_FV(A17,"52 week low",TRUE)</f>
        <v>29.350100000000001</v>
      </c>
      <c r="N17" s="23" cm="1">
        <f t="array" aca="1" ref="N17" ca="1">_FV(A17,"52 week high",TRUE)</f>
        <v>35.78</v>
      </c>
      <c r="O17" s="8" cm="1">
        <f t="array" aca="1" ref="O17" ca="1">_FV(A17,"Volume")</f>
        <v>316915</v>
      </c>
      <c r="P17" s="7" cm="1">
        <f t="array" aca="1" ref="P17" ca="1">_FV(A17,"Volume average",TRUE)</f>
        <v>37367</v>
      </c>
      <c r="Q17" t="s">
        <v>114</v>
      </c>
      <c r="R17" t="s">
        <v>115</v>
      </c>
      <c r="S17" t="s">
        <v>98</v>
      </c>
      <c r="T17" s="25" t="e" cm="1" vm="13">
        <f t="array" ref="T17">_FV(A17,"Expense ratio",TRUE)</f>
        <v>#VALUE!</v>
      </c>
      <c r="U17" s="24" t="e" cm="1" vm="14">
        <f t="array" ref="U17">_FV(A17,"Market cap",TRUE)</f>
        <v>#VALUE!</v>
      </c>
      <c r="V17" s="4">
        <v>558780352</v>
      </c>
      <c r="W17" s="4">
        <v>558780352</v>
      </c>
      <c r="Y17" t="s">
        <v>116</v>
      </c>
      <c r="Z17" s="5">
        <v>34.378599999999999</v>
      </c>
      <c r="AA17" s="20"/>
      <c r="AB17" s="4">
        <v>0</v>
      </c>
      <c r="AC17" s="4">
        <v>60212</v>
      </c>
      <c r="AE17" s="5">
        <v>6.0839942588690299</v>
      </c>
      <c r="AF17" s="5">
        <v>4.2805097334425168</v>
      </c>
      <c r="AH17" s="16"/>
      <c r="AI17" s="4">
        <v>60212</v>
      </c>
      <c r="AJ17" s="5">
        <v>2068884.32</v>
      </c>
      <c r="AL17" s="5">
        <v>35.78</v>
      </c>
      <c r="AM17" s="5">
        <v>29.35</v>
      </c>
      <c r="AN17" t="s">
        <v>90</v>
      </c>
      <c r="AO17" t="str" cm="1">
        <f t="array" aca="1" ref="AO17" ca="1">_FV(A17,"Currency")</f>
        <v>USD</v>
      </c>
      <c r="AP17" t="str" cm="1">
        <f t="array" aca="1" ref="AP17" ca="1">_FV(A17,"Exchange")</f>
        <v>NYSE Arca</v>
      </c>
      <c r="AQ17" s="6" t="str" cm="1">
        <f t="array" aca="1" ref="AQ17" ca="1">_FV(A17,"Exchange abbreviation",TRUE)</f>
        <v>ARCX</v>
      </c>
      <c r="AR17" t="str" cm="1">
        <f t="array" aca="1" ref="AR17" ca="1">_FV(A17,"Instrument type",TRUE)</f>
        <v>Stock</v>
      </c>
    </row>
    <row r="18" spans="1:44" ht="18.75" customHeight="1" x14ac:dyDescent="0.25">
      <c r="A18" t="e" vm="31">
        <v>#VALUE!</v>
      </c>
      <c r="B18" t="s">
        <v>117</v>
      </c>
      <c r="C18" t="s">
        <v>118</v>
      </c>
      <c r="D18" s="31" cm="1">
        <f t="array" aca="1" ref="D18" ca="1">_FV(A18,"Last trade time",TRUE)</f>
        <v>45824.931842592188</v>
      </c>
      <c r="E18" s="23" cm="1">
        <f t="array" aca="1" ref="E18" ca="1">_FV(A18,"Price")</f>
        <v>7.4893000000000001</v>
      </c>
      <c r="F18" s="27" cm="1">
        <f t="array" aca="1" ref="F18" ca="1">_FV(A18,"Change (%)",TRUE)</f>
        <v>-3.8601000000000003E-2</v>
      </c>
      <c r="G18" s="26" cm="1">
        <f t="array" aca="1" ref="G18" ca="1">_FV(A18,"Change")</f>
        <v>-0.30070000000000002</v>
      </c>
      <c r="H18" s="23" cm="1">
        <f t="array" aca="1" ref="H18" ca="1">_FV(A18,"Open")</f>
        <v>7.66</v>
      </c>
      <c r="I18" s="23" cm="1">
        <f t="array" aca="1" ref="I18" ca="1">_FV(A18,"Low")</f>
        <v>7.4</v>
      </c>
      <c r="J18" s="23" cm="1">
        <f t="array" aca="1" ref="J18" ca="1">_FV(A18,"High")</f>
        <v>7.66</v>
      </c>
      <c r="K18" s="23" cm="1">
        <f t="array" aca="1" ref="K18" ca="1">_FV(A18,"Previous close",TRUE)</f>
        <v>7.79</v>
      </c>
      <c r="L18" s="26"/>
      <c r="M18" s="23" cm="1">
        <f t="array" aca="1" ref="M18" ca="1">_FV(A18,"52 week low",TRUE)</f>
        <v>7.4</v>
      </c>
      <c r="N18" s="23" cm="1">
        <f t="array" aca="1" ref="N18" ca="1">_FV(A18,"52 week high",TRUE)</f>
        <v>36.67</v>
      </c>
      <c r="O18" s="8" cm="1">
        <f t="array" aca="1" ref="O18" ca="1">_FV(A18,"Volume")</f>
        <v>4431949</v>
      </c>
      <c r="P18" s="7" cm="1">
        <f t="array" aca="1" ref="P18" ca="1">_FV(A18,"Volume average",TRUE)</f>
        <v>4344211</v>
      </c>
      <c r="Q18" t="s">
        <v>119</v>
      </c>
      <c r="T18" s="25" t="e" cm="1" vm="13">
        <f t="array" ref="T18">_FV(A18,"Expense ratio",TRUE)</f>
        <v>#VALUE!</v>
      </c>
      <c r="U18" s="24" cm="1">
        <f t="array" aca="1" ref="U18" ca="1">_FV(A18,"Market cap",TRUE)</f>
        <v>104909700000</v>
      </c>
      <c r="V18" s="16"/>
      <c r="W18" s="16"/>
      <c r="Z18" s="18"/>
      <c r="AA18" s="20"/>
      <c r="AB18" s="20"/>
      <c r="AC18" s="21">
        <v>4425987</v>
      </c>
      <c r="AE18" s="18"/>
      <c r="AF18" s="20"/>
      <c r="AI18" s="21"/>
      <c r="AJ18" s="18"/>
      <c r="AL18" s="18"/>
      <c r="AM18" s="18"/>
      <c r="AN18" t="s">
        <v>73</v>
      </c>
      <c r="AO18" t="str" cm="1">
        <f t="array" aca="1" ref="AO18" ca="1">_FV(A18,"Currency")</f>
        <v>USD</v>
      </c>
      <c r="AP18" t="str" cm="1">
        <f t="array" aca="1" ref="AP18" ca="1">_FV(A18,"Exchange")</f>
        <v>NYSE Arca</v>
      </c>
      <c r="AQ18" s="6" t="str" cm="1">
        <f t="array" aca="1" ref="AQ18" ca="1">_FV(A18,"Exchange abbreviation",TRUE)</f>
        <v>ARCX</v>
      </c>
      <c r="AR18" t="str" cm="1">
        <f t="array" aca="1" ref="AR18" ca="1">_FV(A18,"Instrument type",TRUE)</f>
        <v>Stock</v>
      </c>
    </row>
    <row r="19" spans="1:44" ht="18.75" customHeight="1" x14ac:dyDescent="0.25">
      <c r="A19" t="e" vm="32">
        <v>#VALUE!</v>
      </c>
      <c r="B19" t="s">
        <v>120</v>
      </c>
      <c r="C19" t="s">
        <v>121</v>
      </c>
      <c r="D19" s="31" cm="1">
        <f t="array" aca="1" ref="D19" ca="1">_FV(A19,"Last trade time",TRUE)</f>
        <v>45824.84027780078</v>
      </c>
      <c r="E19" s="23" cm="1">
        <f t="array" aca="1" ref="E19" ca="1">_FV(A19,"Price")</f>
        <v>41.262900000000002</v>
      </c>
      <c r="F19" s="27" cm="1">
        <f t="array" aca="1" ref="F19" ca="1">_FV(A19,"Change (%)",TRUE)</f>
        <v>1.908E-3</v>
      </c>
      <c r="G19" s="26" cm="1">
        <f t="array" aca="1" ref="G19" ca="1">_FV(A19,"Change")</f>
        <v>7.8600000000000003E-2</v>
      </c>
      <c r="H19" s="23" cm="1">
        <f t="array" aca="1" ref="H19" ca="1">_FV(A19,"Open")</f>
        <v>41.262900000000002</v>
      </c>
      <c r="I19" s="23" cm="1">
        <f t="array" aca="1" ref="I19" ca="1">_FV(A19,"Low")</f>
        <v>41.262900000000002</v>
      </c>
      <c r="J19" s="23" cm="1">
        <f t="array" aca="1" ref="J19" ca="1">_FV(A19,"High")</f>
        <v>41.262900000000002</v>
      </c>
      <c r="K19" s="23" cm="1">
        <f t="array" aca="1" ref="K19" ca="1">_FV(A19,"Previous close",TRUE)</f>
        <v>41.1843</v>
      </c>
      <c r="L19" s="26"/>
      <c r="M19" s="23" cm="1">
        <f t="array" aca="1" ref="M19" ca="1">_FV(A19,"52 week low",TRUE)</f>
        <v>34.295299999999997</v>
      </c>
      <c r="N19" s="23" cm="1">
        <f t="array" aca="1" ref="N19" ca="1">_FV(A19,"52 week high",TRUE)</f>
        <v>47.66</v>
      </c>
      <c r="O19" s="8" cm="1">
        <f t="array" aca="1" ref="O19" ca="1">_FV(A19,"Volume")</f>
        <v>0</v>
      </c>
      <c r="P19" s="7" cm="1">
        <f t="array" aca="1" ref="P19" ca="1">_FV(A19,"Volume average",TRUE)</f>
        <v>253</v>
      </c>
      <c r="Q19" t="s">
        <v>85</v>
      </c>
      <c r="S19" t="s">
        <v>122</v>
      </c>
      <c r="T19" s="25" t="e" cm="1" vm="13">
        <f t="array" ref="T19">_FV(A19,"Expense ratio",TRUE)</f>
        <v>#VALUE!</v>
      </c>
      <c r="U19" s="24" cm="1">
        <f t="array" aca="1" ref="U19" ca="1">_FV(A19,"Market cap",TRUE)</f>
        <v>76546930000</v>
      </c>
      <c r="V19" s="4">
        <v>12542970</v>
      </c>
      <c r="W19" s="4">
        <v>12542970</v>
      </c>
      <c r="Y19" t="s">
        <v>123</v>
      </c>
      <c r="Z19" s="5">
        <v>41.9514</v>
      </c>
      <c r="AA19" s="20"/>
      <c r="AB19" s="4">
        <v>0</v>
      </c>
      <c r="AC19" s="4">
        <v>214</v>
      </c>
      <c r="AE19" s="5">
        <v>8.6122114192771946</v>
      </c>
      <c r="AF19" s="5">
        <v>20.705484004119729</v>
      </c>
      <c r="AI19" s="4">
        <v>214</v>
      </c>
      <c r="AJ19" s="5">
        <v>8993.3927999999996</v>
      </c>
      <c r="AL19" s="5">
        <v>47.66</v>
      </c>
      <c r="AM19" s="5">
        <v>34.277999999999999</v>
      </c>
      <c r="AN19" t="s">
        <v>47</v>
      </c>
      <c r="AO19" t="str" cm="1">
        <f t="array" aca="1" ref="AO19" ca="1">_FV(A19,"Currency")</f>
        <v>USD</v>
      </c>
      <c r="AP19" t="str" cm="1">
        <f t="array" aca="1" ref="AP19" ca="1">_FV(A19,"Exchange")</f>
        <v>NYSE Arca</v>
      </c>
      <c r="AQ19" s="6" t="str" cm="1">
        <f t="array" aca="1" ref="AQ19" ca="1">_FV(A19,"Exchange abbreviation",TRUE)</f>
        <v>ARCX</v>
      </c>
      <c r="AR19" t="str" cm="1">
        <f t="array" aca="1" ref="AR19" ca="1">_FV(A19,"Instrument type",TRUE)</f>
        <v>Stock</v>
      </c>
    </row>
    <row r="20" spans="1:44" ht="18.75" customHeight="1" x14ac:dyDescent="0.25">
      <c r="A20" t="e" vm="33">
        <v>#VALUE!</v>
      </c>
      <c r="B20" t="s">
        <v>124</v>
      </c>
      <c r="C20" t="s">
        <v>96</v>
      </c>
      <c r="D20" s="31" cm="1">
        <f t="array" aca="1" ref="D20" ca="1">_FV(A20,"Last trade time",TRUE)</f>
        <v>45824.840348760939</v>
      </c>
      <c r="E20" s="23" cm="1">
        <f t="array" aca="1" ref="E20" ca="1">_FV(A20,"Price")</f>
        <v>59.38</v>
      </c>
      <c r="F20" s="27" cm="1">
        <f t="array" aca="1" ref="F20" ca="1">_FV(A20,"Change (%)",TRUE)</f>
        <v>-2.6876000000000001E-2</v>
      </c>
      <c r="G20" s="26" cm="1">
        <f t="array" aca="1" ref="G20" ca="1">_FV(A20,"Change")</f>
        <v>-1.64</v>
      </c>
      <c r="H20" s="23" cm="1">
        <f t="array" aca="1" ref="H20" ca="1">_FV(A20,"Open")</f>
        <v>59.55</v>
      </c>
      <c r="I20" s="23" cm="1">
        <f t="array" aca="1" ref="I20" ca="1">_FV(A20,"Low")</f>
        <v>58.84</v>
      </c>
      <c r="J20" s="23" cm="1">
        <f t="array" aca="1" ref="J20" ca="1">_FV(A20,"High")</f>
        <v>59.55</v>
      </c>
      <c r="K20" s="23" cm="1">
        <f t="array" aca="1" ref="K20" ca="1">_FV(A20,"Previous close",TRUE)</f>
        <v>61.02</v>
      </c>
      <c r="L20" s="26"/>
      <c r="M20" s="23" cm="1">
        <f t="array" aca="1" ref="M20" ca="1">_FV(A20,"52 week low",TRUE)</f>
        <v>47.5</v>
      </c>
      <c r="N20" s="23" cm="1">
        <f t="array" aca="1" ref="N20" ca="1">_FV(A20,"52 week high",TRUE)</f>
        <v>69.33</v>
      </c>
      <c r="O20" s="8" cm="1">
        <f t="array" aca="1" ref="O20" ca="1">_FV(A20,"Volume")</f>
        <v>6140</v>
      </c>
      <c r="P20" s="7" cm="1">
        <f t="array" aca="1" ref="P20" ca="1">_FV(A20,"Volume average",TRUE)</f>
        <v>11620</v>
      </c>
      <c r="Q20" t="s">
        <v>97</v>
      </c>
      <c r="S20" t="s">
        <v>98</v>
      </c>
      <c r="T20" s="25" t="e" cm="1" vm="13">
        <f t="array" ref="T20">_FV(A20,"Expense ratio",TRUE)</f>
        <v>#VALUE!</v>
      </c>
      <c r="U20" s="24" t="e" cm="1" vm="14">
        <f t="array" ref="U20">_FV(A20,"Market cap",TRUE)</f>
        <v>#VALUE!</v>
      </c>
      <c r="V20" s="4">
        <v>36265044</v>
      </c>
      <c r="W20" s="4">
        <v>36265044</v>
      </c>
      <c r="Y20" t="s">
        <v>99</v>
      </c>
      <c r="Z20" s="5">
        <v>58.8354</v>
      </c>
      <c r="AA20" s="20"/>
      <c r="AB20" s="4">
        <v>0</v>
      </c>
      <c r="AC20" s="4">
        <v>31736</v>
      </c>
      <c r="AE20" s="5">
        <v>15.56603381030293</v>
      </c>
      <c r="AF20" s="5">
        <v>20.19624169648295</v>
      </c>
      <c r="AI20" s="4">
        <v>31736</v>
      </c>
      <c r="AJ20" s="5">
        <v>1868615.6799999999</v>
      </c>
      <c r="AL20" s="5">
        <v>69.33</v>
      </c>
      <c r="AM20" s="5">
        <v>47.5</v>
      </c>
      <c r="AN20" t="s">
        <v>90</v>
      </c>
      <c r="AO20" t="str" cm="1">
        <f t="array" aca="1" ref="AO20" ca="1">_FV(A20,"Currency")</f>
        <v>USD</v>
      </c>
      <c r="AP20" t="str" cm="1">
        <f t="array" aca="1" ref="AP20" ca="1">_FV(A20,"Exchange")</f>
        <v>CBOE BZX Exchange</v>
      </c>
      <c r="AQ20" s="6" t="str" cm="1">
        <f t="array" aca="1" ref="AQ20" ca="1">_FV(A20,"Exchange abbreviation",TRUE)</f>
        <v>BATS</v>
      </c>
      <c r="AR20" t="str" cm="1">
        <f t="array" aca="1" ref="AR20" ca="1">_FV(A20,"Instrument type",TRUE)</f>
        <v>Stock</v>
      </c>
    </row>
    <row r="21" spans="1:44" ht="18.75" customHeight="1" x14ac:dyDescent="0.25">
      <c r="A21" t="e" vm="34">
        <v>#VALUE!</v>
      </c>
      <c r="B21" t="s">
        <v>125</v>
      </c>
      <c r="C21" t="s">
        <v>126</v>
      </c>
      <c r="D21" s="31" cm="1">
        <f t="array" aca="1" ref="D21" ca="1">_FV(A21,"Last trade time",TRUE)</f>
        <v>45824.84027780078</v>
      </c>
      <c r="E21" s="23" cm="1">
        <f t="array" aca="1" ref="E21" ca="1">_FV(A21,"Price")</f>
        <v>37.1143</v>
      </c>
      <c r="F21" s="27" cm="1">
        <f t="array" aca="1" ref="F21" ca="1">_FV(A21,"Change (%)",TRUE)</f>
        <v>1.8629999999999999E-3</v>
      </c>
      <c r="G21" s="26" cm="1">
        <f t="array" aca="1" ref="G21" ca="1">_FV(A21,"Change")</f>
        <v>6.9000000000000006E-2</v>
      </c>
      <c r="H21" s="23" cm="1">
        <f t="array" aca="1" ref="H21" ca="1">_FV(A21,"Open")</f>
        <v>37.1143</v>
      </c>
      <c r="I21" s="23" cm="1">
        <f t="array" aca="1" ref="I21" ca="1">_FV(A21,"Low")</f>
        <v>37.1143</v>
      </c>
      <c r="J21" s="23" cm="1">
        <f t="array" aca="1" ref="J21" ca="1">_FV(A21,"High")</f>
        <v>37.1143</v>
      </c>
      <c r="K21" s="23" cm="1">
        <f t="array" aca="1" ref="K21" ca="1">_FV(A21,"Previous close",TRUE)</f>
        <v>37.045299999999997</v>
      </c>
      <c r="L21" s="26"/>
      <c r="M21" s="23" cm="1">
        <f t="array" aca="1" ref="M21" ca="1">_FV(A21,"52 week low",TRUE)</f>
        <v>29.83</v>
      </c>
      <c r="N21" s="23" cm="1">
        <f t="array" aca="1" ref="N21" ca="1">_FV(A21,"52 week high",TRUE)</f>
        <v>44.899299999999997</v>
      </c>
      <c r="O21" s="8" cm="1">
        <f t="array" aca="1" ref="O21" ca="1">_FV(A21,"Volume")</f>
        <v>22</v>
      </c>
      <c r="P21" s="7" cm="1">
        <f t="array" aca="1" ref="P21" ca="1">_FV(A21,"Volume average",TRUE)</f>
        <v>3</v>
      </c>
      <c r="Q21" t="s">
        <v>85</v>
      </c>
      <c r="S21" t="s">
        <v>122</v>
      </c>
      <c r="T21" s="25" t="e" cm="1" vm="13">
        <f t="array" ref="T21">_FV(A21,"Expense ratio",TRUE)</f>
        <v>#VALUE!</v>
      </c>
      <c r="U21" s="24" cm="1">
        <f t="array" aca="1" ref="U21" ca="1">_FV(A21,"Market cap",TRUE)</f>
        <v>76546930000</v>
      </c>
      <c r="V21" s="4">
        <v>10595610</v>
      </c>
      <c r="W21" s="4">
        <v>10595610</v>
      </c>
      <c r="Y21" t="s">
        <v>123</v>
      </c>
      <c r="Z21" s="5">
        <v>36.217100000000002</v>
      </c>
      <c r="AA21" s="20"/>
      <c r="AB21" s="4">
        <v>0</v>
      </c>
      <c r="AC21" s="4">
        <v>711</v>
      </c>
      <c r="AE21" s="5">
        <v>-5.6190532839371921</v>
      </c>
      <c r="AF21" s="5">
        <v>4.5696804130854751</v>
      </c>
      <c r="AH21" s="16"/>
      <c r="AI21" s="4">
        <v>711</v>
      </c>
      <c r="AJ21" s="5">
        <v>25763.3694</v>
      </c>
      <c r="AL21" s="5">
        <v>44.899000000000001</v>
      </c>
      <c r="AM21" s="5">
        <v>29.83</v>
      </c>
      <c r="AN21" t="s">
        <v>47</v>
      </c>
      <c r="AO21" t="str" cm="1">
        <f t="array" aca="1" ref="AO21" ca="1">_FV(A21,"Currency")</f>
        <v>USD</v>
      </c>
      <c r="AP21" t="str" cm="1">
        <f t="array" aca="1" ref="AP21" ca="1">_FV(A21,"Exchange")</f>
        <v>NYSE Arca</v>
      </c>
      <c r="AQ21" s="6" t="str" cm="1">
        <f t="array" aca="1" ref="AQ21" ca="1">_FV(A21,"Exchange abbreviation",TRUE)</f>
        <v>ARCX</v>
      </c>
      <c r="AR21" t="str" cm="1">
        <f t="array" aca="1" ref="AR21" ca="1">_FV(A21,"Instrument type",TRUE)</f>
        <v>Stock</v>
      </c>
    </row>
    <row r="22" spans="1:44" ht="18.75" customHeight="1" x14ac:dyDescent="0.25">
      <c r="A22" t="e" vm="35">
        <v>#VALUE!</v>
      </c>
      <c r="B22" t="s">
        <v>127</v>
      </c>
      <c r="C22" t="s">
        <v>128</v>
      </c>
      <c r="D22" s="31" cm="1">
        <f t="array" aca="1" ref="D22" ca="1">_FV(A22,"Last trade time",TRUE)</f>
        <v>45824.929005555467</v>
      </c>
      <c r="E22" s="23" cm="1">
        <f t="array" aca="1" ref="E22" ca="1">_FV(A22,"Price")</f>
        <v>56.22</v>
      </c>
      <c r="F22" s="27" cm="1">
        <f t="array" aca="1" ref="F22" ca="1">_FV(A22,"Change (%)",TRUE)</f>
        <v>-5.4840000000000002E-3</v>
      </c>
      <c r="G22" s="26" cm="1">
        <f t="array" aca="1" ref="G22" ca="1">_FV(A22,"Change")</f>
        <v>-0.31</v>
      </c>
      <c r="H22" s="23" cm="1">
        <f t="array" aca="1" ref="H22" ca="1">_FV(A22,"Open")</f>
        <v>56.89</v>
      </c>
      <c r="I22" s="23" cm="1">
        <f t="array" aca="1" ref="I22" ca="1">_FV(A22,"Low")</f>
        <v>55.77</v>
      </c>
      <c r="J22" s="23" cm="1">
        <f t="array" aca="1" ref="J22" ca="1">_FV(A22,"High")</f>
        <v>56.945500000000003</v>
      </c>
      <c r="K22" s="23" cm="1">
        <f t="array" aca="1" ref="K22" ca="1">_FV(A22,"Previous close",TRUE)</f>
        <v>56.53</v>
      </c>
      <c r="L22" s="26"/>
      <c r="M22" s="23" cm="1">
        <f t="array" aca="1" ref="M22" ca="1">_FV(A22,"52 week low",TRUE)</f>
        <v>50.05</v>
      </c>
      <c r="N22" s="23" cm="1">
        <f t="array" aca="1" ref="N22" ca="1">_FV(A22,"52 week high",TRUE)</f>
        <v>75.990300000000005</v>
      </c>
      <c r="O22" s="8" cm="1">
        <f t="array" aca="1" ref="O22" ca="1">_FV(A22,"Volume")</f>
        <v>142590</v>
      </c>
      <c r="P22" s="7" cm="1">
        <f t="array" aca="1" ref="P22" ca="1">_FV(A22,"Volume average",TRUE)</f>
        <v>70145</v>
      </c>
      <c r="Q22" t="s">
        <v>129</v>
      </c>
      <c r="R22" t="s">
        <v>130</v>
      </c>
      <c r="S22" t="s">
        <v>131</v>
      </c>
      <c r="T22" s="25" t="e" cm="1" vm="13">
        <f t="array" ref="T22">_FV(A22,"Expense ratio",TRUE)</f>
        <v>#VALUE!</v>
      </c>
      <c r="U22" s="24" cm="1">
        <f t="array" aca="1" ref="U22" ca="1">_FV(A22,"Market cap",TRUE)</f>
        <v>76546930000</v>
      </c>
      <c r="V22" s="4">
        <v>290861312</v>
      </c>
      <c r="W22" s="4">
        <v>290861312</v>
      </c>
      <c r="Y22" t="s">
        <v>132</v>
      </c>
      <c r="Z22" s="5">
        <v>55.648200000000003</v>
      </c>
      <c r="AA22" s="20"/>
      <c r="AB22" s="5">
        <v>0.24120000999999999</v>
      </c>
      <c r="AC22" s="4">
        <v>48207</v>
      </c>
      <c r="AE22" s="5">
        <v>-7.6515028870202562</v>
      </c>
      <c r="AF22" s="5">
        <v>-2.0416445767111768</v>
      </c>
      <c r="AI22" s="4">
        <v>48207</v>
      </c>
      <c r="AJ22" s="5">
        <v>2700556.14</v>
      </c>
      <c r="AL22" s="5">
        <v>75.989999999999995</v>
      </c>
      <c r="AM22" s="5">
        <v>50.05</v>
      </c>
      <c r="AN22" t="s">
        <v>90</v>
      </c>
      <c r="AO22" t="str" cm="1">
        <f t="array" aca="1" ref="AO22" ca="1">_FV(A22,"Currency")</f>
        <v>USD</v>
      </c>
      <c r="AP22" t="str" cm="1">
        <f t="array" aca="1" ref="AP22" ca="1">_FV(A22,"Exchange")</f>
        <v>Nasdaq Stock Market</v>
      </c>
      <c r="AQ22" s="6" t="str" cm="1">
        <f t="array" aca="1" ref="AQ22" ca="1">_FV(A22,"Exchange abbreviation",TRUE)</f>
        <v>XNAS</v>
      </c>
      <c r="AR22" t="str" cm="1">
        <f t="array" aca="1" ref="AR22" ca="1">_FV(A22,"Instrument type",TRUE)</f>
        <v>Stock</v>
      </c>
    </row>
    <row r="23" spans="1:44" ht="18.75" customHeight="1" x14ac:dyDescent="0.25">
      <c r="A23" t="e" vm="36">
        <v>#VALUE!</v>
      </c>
      <c r="B23" t="s">
        <v>133</v>
      </c>
      <c r="C23" t="s">
        <v>134</v>
      </c>
      <c r="D23" s="31" cm="1">
        <f t="array" aca="1" ref="D23" ca="1">_FV(A23,"Last trade time",TRUE)</f>
        <v>45824.840277789066</v>
      </c>
      <c r="E23" s="23" cm="1">
        <f t="array" aca="1" ref="E23" ca="1">_FV(A23,"Price")</f>
        <v>23.258600000000001</v>
      </c>
      <c r="F23" s="27" cm="1">
        <f t="array" aca="1" ref="F23" ca="1">_FV(A23,"Change (%)",TRUE)</f>
        <v>-4.7161000000000002E-2</v>
      </c>
      <c r="G23" s="26" cm="1">
        <f t="array" aca="1" ref="G23" ca="1">_FV(A23,"Change")</f>
        <v>-1.1512</v>
      </c>
      <c r="H23" s="23" cm="1">
        <f t="array" aca="1" ref="H23" ca="1">_FV(A23,"Open")</f>
        <v>23.258600000000001</v>
      </c>
      <c r="I23" s="23" cm="1">
        <f t="array" aca="1" ref="I23" ca="1">_FV(A23,"Low")</f>
        <v>23.258600000000001</v>
      </c>
      <c r="J23" s="23" cm="1">
        <f t="array" aca="1" ref="J23" ca="1">_FV(A23,"High")</f>
        <v>23.258600000000001</v>
      </c>
      <c r="K23" s="23" cm="1">
        <f t="array" aca="1" ref="K23" ca="1">_FV(A23,"Previous close",TRUE)</f>
        <v>24.409800000000001</v>
      </c>
      <c r="L23" s="26"/>
      <c r="M23" s="23" cm="1">
        <f t="array" aca="1" ref="M23" ca="1">_FV(A23,"52 week low",TRUE)</f>
        <v>22.46</v>
      </c>
      <c r="N23" s="23" cm="1">
        <f t="array" aca="1" ref="N23" ca="1">_FV(A23,"52 week high",TRUE)</f>
        <v>56.76</v>
      </c>
      <c r="O23" s="8" cm="1">
        <f t="array" aca="1" ref="O23" ca="1">_FV(A23,"Volume")</f>
        <v>88</v>
      </c>
      <c r="P23" s="7" cm="1">
        <f t="array" aca="1" ref="P23" ca="1">_FV(A23,"Volume average",TRUE)</f>
        <v>445</v>
      </c>
      <c r="Q23" t="s">
        <v>72</v>
      </c>
      <c r="T23" s="25" t="e" cm="1" vm="13">
        <f t="array" ref="T23">_FV(A23,"Expense ratio",TRUE)</f>
        <v>#VALUE!</v>
      </c>
      <c r="U23" s="24" cm="1">
        <f t="array" aca="1" ref="U23" ca="1">_FV(A23,"Market cap",TRUE)</f>
        <v>104909700000</v>
      </c>
      <c r="V23" s="16"/>
      <c r="W23" s="16"/>
      <c r="X23" t="s">
        <v>135</v>
      </c>
      <c r="Z23" s="18"/>
      <c r="AB23" s="20"/>
      <c r="AC23" s="21">
        <v>455</v>
      </c>
      <c r="AE23" s="18"/>
      <c r="AF23" s="20"/>
      <c r="AI23" s="21"/>
      <c r="AJ23" s="18"/>
      <c r="AL23" s="18"/>
      <c r="AM23" s="18"/>
      <c r="AN23" t="s">
        <v>73</v>
      </c>
      <c r="AO23" t="str" cm="1">
        <f t="array" aca="1" ref="AO23" ca="1">_FV(A23,"Currency")</f>
        <v>USD</v>
      </c>
      <c r="AP23" t="str" cm="1">
        <f t="array" aca="1" ref="AP23" ca="1">_FV(A23,"Exchange")</f>
        <v>NYSE Arca</v>
      </c>
      <c r="AQ23" s="6" t="str" cm="1">
        <f t="array" aca="1" ref="AQ23" ca="1">_FV(A23,"Exchange abbreviation",TRUE)</f>
        <v>ARCX</v>
      </c>
      <c r="AR23" t="str" cm="1">
        <f t="array" aca="1" ref="AR23" ca="1">_FV(A23,"Instrument type",TRUE)</f>
        <v>Stock</v>
      </c>
    </row>
    <row r="24" spans="1:44" ht="18.75" customHeight="1" x14ac:dyDescent="0.25">
      <c r="A24" t="e" vm="37">
        <v>#VALUE!</v>
      </c>
      <c r="B24" t="s">
        <v>136</v>
      </c>
      <c r="C24" t="s">
        <v>137</v>
      </c>
      <c r="D24" s="31" cm="1">
        <f t="array" aca="1" ref="D24" ca="1">_FV(A24,"Last trade time",TRUE)</f>
        <v>45824.866959039064</v>
      </c>
      <c r="E24" s="23" cm="1">
        <f t="array" aca="1" ref="E24" ca="1">_FV(A24,"Price")</f>
        <v>163.56</v>
      </c>
      <c r="F24" s="27" cm="1">
        <f t="array" aca="1" ref="F24" ca="1">_FV(A24,"Change (%)",TRUE)</f>
        <v>-7.5239999999999994E-3</v>
      </c>
      <c r="G24" s="26" cm="1">
        <f t="array" aca="1" ref="G24" ca="1">_FV(A24,"Change")</f>
        <v>-1.24</v>
      </c>
      <c r="H24" s="23" cm="1">
        <f t="array" aca="1" ref="H24" ca="1">_FV(A24,"Open")</f>
        <v>164.51</v>
      </c>
      <c r="I24" s="23" cm="1">
        <f t="array" aca="1" ref="I24" ca="1">_FV(A24,"Low")</f>
        <v>163.11000000000001</v>
      </c>
      <c r="J24" s="23" cm="1">
        <f t="array" aca="1" ref="J24" ca="1">_FV(A24,"High")</f>
        <v>164.89230000000001</v>
      </c>
      <c r="K24" s="23" cm="1">
        <f t="array" aca="1" ref="K24" ca="1">_FV(A24,"Previous close",TRUE)</f>
        <v>164.8</v>
      </c>
      <c r="L24" s="26"/>
      <c r="M24" s="23" cm="1">
        <f t="array" aca="1" ref="M24" ca="1">_FV(A24,"52 week low",TRUE)</f>
        <v>141.74</v>
      </c>
      <c r="N24" s="23" cm="1">
        <f t="array" aca="1" ref="N24" ca="1">_FV(A24,"52 week high",TRUE)</f>
        <v>166.79</v>
      </c>
      <c r="O24" s="8" cm="1">
        <f t="array" aca="1" ref="O24" ca="1">_FV(A24,"Volume")</f>
        <v>6574</v>
      </c>
      <c r="P24" s="7" cm="1">
        <f t="array" aca="1" ref="P24" ca="1">_FV(A24,"Volume average",TRUE)</f>
        <v>8851</v>
      </c>
      <c r="Q24" t="s">
        <v>129</v>
      </c>
      <c r="R24" t="s">
        <v>79</v>
      </c>
      <c r="S24" t="s">
        <v>131</v>
      </c>
      <c r="T24" s="25" t="e" cm="1" vm="13">
        <f t="array" ref="T24">_FV(A24,"Expense ratio",TRUE)</f>
        <v>#VALUE!</v>
      </c>
      <c r="U24" s="24" cm="1">
        <f t="array" aca="1" ref="U24" ca="1">_FV(A24,"Market cap",TRUE)</f>
        <v>76546930000</v>
      </c>
      <c r="V24" s="4">
        <v>111699984</v>
      </c>
      <c r="W24" s="4">
        <v>111699984</v>
      </c>
      <c r="Y24" t="s">
        <v>138</v>
      </c>
      <c r="Z24" s="5">
        <v>162.11760000000001</v>
      </c>
      <c r="AA24" s="20"/>
      <c r="AB24" s="5">
        <v>0.14050001000000001</v>
      </c>
      <c r="AC24" s="4">
        <v>8811</v>
      </c>
      <c r="AE24" s="5">
        <v>11.995684493566101</v>
      </c>
      <c r="AF24" s="5">
        <v>23.6327361877694</v>
      </c>
      <c r="AH24" s="16"/>
      <c r="AI24" s="4">
        <v>8811</v>
      </c>
      <c r="AJ24" s="5">
        <v>1423240.83</v>
      </c>
      <c r="AL24" s="5">
        <v>166.79</v>
      </c>
      <c r="AM24" s="5">
        <v>141.74</v>
      </c>
      <c r="AN24" t="s">
        <v>90</v>
      </c>
      <c r="AO24" t="str" cm="1">
        <f t="array" aca="1" ref="AO24" ca="1">_FV(A24,"Currency")</f>
        <v>USD</v>
      </c>
      <c r="AP24" t="str" cm="1">
        <f t="array" aca="1" ref="AP24" ca="1">_FV(A24,"Exchange")</f>
        <v>Nasdaq Stock Market</v>
      </c>
      <c r="AQ24" s="6" t="str" cm="1">
        <f t="array" aca="1" ref="AQ24" ca="1">_FV(A24,"Exchange abbreviation",TRUE)</f>
        <v>XNAS</v>
      </c>
      <c r="AR24" t="str" cm="1">
        <f t="array" aca="1" ref="AR24" ca="1">_FV(A24,"Instrument type",TRUE)</f>
        <v>Stock</v>
      </c>
    </row>
    <row r="25" spans="1:44" ht="18.75" customHeight="1" x14ac:dyDescent="0.25">
      <c r="A25" t="e" vm="38">
        <v>#VALUE!</v>
      </c>
      <c r="B25" t="s">
        <v>139</v>
      </c>
      <c r="C25" t="s">
        <v>96</v>
      </c>
      <c r="D25" s="31" cm="1">
        <f t="array" aca="1" ref="D25" ca="1">_FV(A25,"Last trade time",TRUE)</f>
        <v>45824.840283553123</v>
      </c>
      <c r="E25" s="23" cm="1">
        <f t="array" aca="1" ref="E25" ca="1">_FV(A25,"Price")</f>
        <v>29.02</v>
      </c>
      <c r="F25" s="27" cm="1">
        <f t="array" aca="1" ref="F25" ca="1">_FV(A25,"Change (%)",TRUE)</f>
        <v>-1.2253E-2</v>
      </c>
      <c r="G25" s="26" cm="1">
        <f t="array" aca="1" ref="G25" ca="1">_FV(A25,"Change")</f>
        <v>-0.36</v>
      </c>
      <c r="H25" s="23" cm="1">
        <f t="array" aca="1" ref="H25" ca="1">_FV(A25,"Open")</f>
        <v>29.19</v>
      </c>
      <c r="I25" s="23" cm="1">
        <f t="array" aca="1" ref="I25" ca="1">_FV(A25,"Low")</f>
        <v>28.95</v>
      </c>
      <c r="J25" s="23" cm="1">
        <f t="array" aca="1" ref="J25" ca="1">_FV(A25,"High")</f>
        <v>29.260999999999999</v>
      </c>
      <c r="K25" s="23" cm="1">
        <f t="array" aca="1" ref="K25" ca="1">_FV(A25,"Previous close",TRUE)</f>
        <v>29.38</v>
      </c>
      <c r="L25" s="26"/>
      <c r="M25" s="23" cm="1">
        <f t="array" aca="1" ref="M25" ca="1">_FV(A25,"52 week low",TRUE)</f>
        <v>24.02</v>
      </c>
      <c r="N25" s="23" cm="1">
        <f t="array" aca="1" ref="N25" ca="1">_FV(A25,"52 week high",TRUE)</f>
        <v>32.090000000000003</v>
      </c>
      <c r="O25" s="8" cm="1">
        <f t="array" aca="1" ref="O25" ca="1">_FV(A25,"Volume")</f>
        <v>14815</v>
      </c>
      <c r="P25" s="7" cm="1">
        <f t="array" aca="1" ref="P25" ca="1">_FV(A25,"Volume average",TRUE)</f>
        <v>21132</v>
      </c>
      <c r="Q25" t="s">
        <v>119</v>
      </c>
      <c r="T25" s="25" t="e" cm="1" vm="13">
        <f t="array" ref="T25">_FV(A25,"Expense ratio",TRUE)</f>
        <v>#VALUE!</v>
      </c>
      <c r="U25" s="24" cm="1">
        <f t="array" aca="1" ref="U25" ca="1">_FV(A25,"Market cap",TRUE)</f>
        <v>45350550000</v>
      </c>
      <c r="V25" s="16"/>
      <c r="W25" s="16"/>
      <c r="X25" t="s">
        <v>140</v>
      </c>
      <c r="Z25" s="18"/>
      <c r="AA25" s="20"/>
      <c r="AB25" s="20"/>
      <c r="AC25" s="21">
        <v>21313</v>
      </c>
      <c r="AE25" s="18"/>
      <c r="AF25" s="20"/>
      <c r="AI25" s="21"/>
      <c r="AJ25" s="18"/>
      <c r="AL25" s="18"/>
      <c r="AM25" s="18"/>
      <c r="AN25" t="s">
        <v>73</v>
      </c>
      <c r="AO25" t="str" cm="1">
        <f t="array" aca="1" ref="AO25" ca="1">_FV(A25,"Currency")</f>
        <v>USD</v>
      </c>
      <c r="AP25" t="str" cm="1">
        <f t="array" aca="1" ref="AP25" ca="1">_FV(A25,"Exchange")</f>
        <v>CBOE BZX Exchange</v>
      </c>
      <c r="AQ25" s="6" t="str" cm="1">
        <f t="array" aca="1" ref="AQ25" ca="1">_FV(A25,"Exchange abbreviation",TRUE)</f>
        <v>BATS</v>
      </c>
      <c r="AR25" t="str" cm="1">
        <f t="array" aca="1" ref="AR25" ca="1">_FV(A25,"Instrument type",TRUE)</f>
        <v>Stock</v>
      </c>
    </row>
    <row r="26" spans="1:44" ht="18.75" customHeight="1" x14ac:dyDescent="0.25">
      <c r="A26" t="e" vm="39">
        <v>#VALUE!</v>
      </c>
      <c r="B26" t="s">
        <v>141</v>
      </c>
      <c r="C26" t="s">
        <v>142</v>
      </c>
      <c r="D26" s="31" cm="1">
        <f t="array" aca="1" ref="D26" ca="1">_FV(A26,"Last trade time",TRUE)</f>
        <v>45824.840277789066</v>
      </c>
      <c r="E26" s="23" cm="1">
        <f t="array" aca="1" ref="E26" ca="1">_FV(A26,"Price")</f>
        <v>44.886200000000002</v>
      </c>
      <c r="F26" s="27" cm="1">
        <f t="array" aca="1" ref="F26" ca="1">_FV(A26,"Change (%)",TRUE)</f>
        <v>2.2113000000000001E-2</v>
      </c>
      <c r="G26" s="26" cm="1">
        <f t="array" aca="1" ref="G26" ca="1">_FV(A26,"Change")</f>
        <v>0.97109999999999996</v>
      </c>
      <c r="H26" s="23" cm="1">
        <f t="array" aca="1" ref="H26" ca="1">_FV(A26,"Open")</f>
        <v>44.886200000000002</v>
      </c>
      <c r="I26" s="23" cm="1">
        <f t="array" aca="1" ref="I26" ca="1">_FV(A26,"Low")</f>
        <v>44.886200000000002</v>
      </c>
      <c r="J26" s="23" cm="1">
        <f t="array" aca="1" ref="J26" ca="1">_FV(A26,"High")</f>
        <v>44.886200000000002</v>
      </c>
      <c r="K26" s="23" cm="1">
        <f t="array" aca="1" ref="K26" ca="1">_FV(A26,"Previous close",TRUE)</f>
        <v>43.915100000000002</v>
      </c>
      <c r="L26" s="26"/>
      <c r="M26" s="23" cm="1">
        <f t="array" aca="1" ref="M26" ca="1">_FV(A26,"52 week low",TRUE)</f>
        <v>26.45</v>
      </c>
      <c r="N26" s="23" cm="1">
        <f t="array" aca="1" ref="N26" ca="1">_FV(A26,"52 week high",TRUE)</f>
        <v>53.85</v>
      </c>
      <c r="O26" s="8" cm="1">
        <f t="array" aca="1" ref="O26" ca="1">_FV(A26,"Volume")</f>
        <v>64</v>
      </c>
      <c r="P26" s="7" cm="1">
        <f t="array" aca="1" ref="P26" ca="1">_FV(A26,"Volume average",TRUE)</f>
        <v>413</v>
      </c>
      <c r="Q26" t="s">
        <v>143</v>
      </c>
      <c r="R26" t="s">
        <v>144</v>
      </c>
      <c r="T26" s="25" t="e" cm="1" vm="13">
        <f t="array" ref="T26">_FV(A26,"Expense ratio",TRUE)</f>
        <v>#VALUE!</v>
      </c>
      <c r="U26" s="24" cm="1">
        <f t="array" aca="1" ref="U26" ca="1">_FV(A26,"Market cap",TRUE)</f>
        <v>76546930000</v>
      </c>
      <c r="V26" s="16"/>
      <c r="W26" s="16"/>
      <c r="Z26" s="18"/>
      <c r="AA26" s="20"/>
      <c r="AB26" s="20"/>
      <c r="AC26" s="21">
        <v>366</v>
      </c>
      <c r="AE26" s="18"/>
      <c r="AF26" s="20"/>
      <c r="AH26" s="16"/>
      <c r="AI26" s="21"/>
      <c r="AJ26" s="18"/>
      <c r="AL26" s="18"/>
      <c r="AM26" s="18"/>
      <c r="AN26" t="s">
        <v>73</v>
      </c>
      <c r="AO26" t="str" cm="1">
        <f t="array" aca="1" ref="AO26" ca="1">_FV(A26,"Currency")</f>
        <v>USD</v>
      </c>
      <c r="AP26" t="str" cm="1">
        <f t="array" aca="1" ref="AP26" ca="1">_FV(A26,"Exchange")</f>
        <v>NYSE Arca</v>
      </c>
      <c r="AQ26" s="6" t="str" cm="1">
        <f t="array" aca="1" ref="AQ26" ca="1">_FV(A26,"Exchange abbreviation",TRUE)</f>
        <v>ARCX</v>
      </c>
      <c r="AR26" t="str" cm="1">
        <f t="array" aca="1" ref="AR26" ca="1">_FV(A26,"Instrument type",TRUE)</f>
        <v>Stock</v>
      </c>
    </row>
    <row r="27" spans="1:44" ht="18.75" customHeight="1" x14ac:dyDescent="0.25">
      <c r="A27" t="e" vm="40">
        <v>#VALUE!</v>
      </c>
      <c r="B27" t="s">
        <v>145</v>
      </c>
      <c r="C27" t="s">
        <v>146</v>
      </c>
      <c r="D27" s="31" cm="1">
        <f t="array" aca="1" ref="D27" ca="1">_FV(A27,"Last trade time",TRUE)</f>
        <v>45824.843750196094</v>
      </c>
      <c r="E27" s="23" cm="1">
        <f t="array" aca="1" ref="E27" ca="1">_FV(A27,"Price")</f>
        <v>25.672499999999999</v>
      </c>
      <c r="F27" s="27" cm="1">
        <f t="array" aca="1" ref="F27" ca="1">_FV(A27,"Change (%)",TRUE)</f>
        <v>4.1660000000000004E-3</v>
      </c>
      <c r="G27" s="26" cm="1">
        <f t="array" aca="1" ref="G27" ca="1">_FV(A27,"Change")</f>
        <v>0.1065</v>
      </c>
      <c r="H27" s="23" cm="1">
        <f t="array" aca="1" ref="H27" ca="1">_FV(A27,"Open")</f>
        <v>25.672499999999999</v>
      </c>
      <c r="I27" s="23" cm="1">
        <f t="array" aca="1" ref="I27" ca="1">_FV(A27,"Low")</f>
        <v>25.672499999999999</v>
      </c>
      <c r="J27" s="23" cm="1">
        <f t="array" aca="1" ref="J27" ca="1">_FV(A27,"High")</f>
        <v>25.672499999999999</v>
      </c>
      <c r="K27" s="23" cm="1">
        <f t="array" aca="1" ref="K27" ca="1">_FV(A27,"Previous close",TRUE)</f>
        <v>25.565999999999999</v>
      </c>
      <c r="L27" s="26"/>
      <c r="M27" s="23" cm="1">
        <f t="array" aca="1" ref="M27" ca="1">_FV(A27,"52 week low",TRUE)</f>
        <v>21.26</v>
      </c>
      <c r="N27" s="23" cm="1">
        <f t="array" aca="1" ref="N27" ca="1">_FV(A27,"52 week high",TRUE)</f>
        <v>26.140499999999999</v>
      </c>
      <c r="O27" s="8" cm="1">
        <f t="array" aca="1" ref="O27" ca="1">_FV(A27,"Volume")</f>
        <v>68</v>
      </c>
      <c r="P27" s="7" cm="1">
        <f t="array" aca="1" ref="P27" ca="1">_FV(A27,"Volume average",TRUE)</f>
        <v>313</v>
      </c>
      <c r="Q27" t="s">
        <v>147</v>
      </c>
      <c r="S27" t="s">
        <v>148</v>
      </c>
      <c r="T27" s="25" t="e" cm="1" vm="13">
        <f t="array" ref="T27">_FV(A27,"Expense ratio",TRUE)</f>
        <v>#VALUE!</v>
      </c>
      <c r="U27" s="24" t="e" cm="1" vm="14">
        <f t="array" ref="U27">_FV(A27,"Market cap",TRUE)</f>
        <v>#VALUE!</v>
      </c>
      <c r="V27" s="4">
        <v>5082172</v>
      </c>
      <c r="W27" s="4">
        <v>5082172</v>
      </c>
      <c r="Y27" t="s">
        <v>149</v>
      </c>
      <c r="Z27" s="5">
        <v>25.604520000000001</v>
      </c>
      <c r="AA27" s="20"/>
      <c r="AB27" s="20"/>
      <c r="AC27" s="4">
        <v>642</v>
      </c>
      <c r="AE27" s="5">
        <v>2.733095521531625</v>
      </c>
      <c r="AF27" s="20"/>
      <c r="AH27" s="16"/>
      <c r="AI27" s="4">
        <v>642</v>
      </c>
      <c r="AJ27" s="5">
        <v>16461.586200000002</v>
      </c>
      <c r="AL27" s="5">
        <v>26.140999999999998</v>
      </c>
      <c r="AM27" s="5">
        <v>21.26</v>
      </c>
      <c r="AN27" t="s">
        <v>47</v>
      </c>
      <c r="AO27" t="str" cm="1">
        <f t="array" aca="1" ref="AO27" ca="1">_FV(A27,"Currency")</f>
        <v>USD</v>
      </c>
      <c r="AP27" t="str" cm="1">
        <f t="array" aca="1" ref="AP27" ca="1">_FV(A27,"Exchange")</f>
        <v>Nasdaq Stock Market</v>
      </c>
      <c r="AQ27" s="6" t="str" cm="1">
        <f t="array" aca="1" ref="AQ27" ca="1">_FV(A27,"Exchange abbreviation",TRUE)</f>
        <v>XNAS</v>
      </c>
      <c r="AR27" t="str" cm="1">
        <f t="array" aca="1" ref="AR27" ca="1">_FV(A27,"Instrument type",TRUE)</f>
        <v>ETF</v>
      </c>
    </row>
    <row r="28" spans="1:44" ht="18.75" customHeight="1" x14ac:dyDescent="0.25">
      <c r="A28" t="e" vm="41">
        <v>#VALUE!</v>
      </c>
      <c r="B28" t="s">
        <v>150</v>
      </c>
      <c r="C28" t="s">
        <v>118</v>
      </c>
      <c r="D28" s="31" cm="1">
        <f t="array" aca="1" ref="D28" ca="1">_FV(A28,"Last trade time",TRUE)</f>
        <v>45824.840277812502</v>
      </c>
      <c r="E28" s="23" cm="1">
        <f t="array" aca="1" ref="E28" ca="1">_FV(A28,"Price")</f>
        <v>26.011500000000002</v>
      </c>
      <c r="F28" s="27" cm="1">
        <f t="array" aca="1" ref="F28" ca="1">_FV(A28,"Change (%)",TRUE)</f>
        <v>-8.7799999999999996E-3</v>
      </c>
      <c r="G28" s="26" cm="1">
        <f t="array" aca="1" ref="G28" ca="1">_FV(A28,"Change")</f>
        <v>-0.23039999999999999</v>
      </c>
      <c r="H28" s="23" cm="1">
        <f t="array" aca="1" ref="H28" ca="1">_FV(A28,"Open")</f>
        <v>26.19</v>
      </c>
      <c r="I28" s="23" cm="1">
        <f t="array" aca="1" ref="I28" ca="1">_FV(A28,"Low")</f>
        <v>25.92</v>
      </c>
      <c r="J28" s="23" cm="1">
        <f t="array" aca="1" ref="J28" ca="1">_FV(A28,"High")</f>
        <v>26.19</v>
      </c>
      <c r="K28" s="23" cm="1">
        <f t="array" aca="1" ref="K28" ca="1">_FV(A28,"Previous close",TRUE)</f>
        <v>26.241900000000001</v>
      </c>
      <c r="L28" s="26"/>
      <c r="M28" s="23" cm="1">
        <f t="array" aca="1" ref="M28" ca="1">_FV(A28,"52 week low",TRUE)</f>
        <v>22.75</v>
      </c>
      <c r="N28" s="23" cm="1">
        <f t="array" aca="1" ref="N28" ca="1">_FV(A28,"52 week high",TRUE)</f>
        <v>28.96</v>
      </c>
      <c r="O28" s="8" cm="1">
        <f t="array" aca="1" ref="O28" ca="1">_FV(A28,"Volume")</f>
        <v>1812</v>
      </c>
      <c r="P28" s="7" cm="1">
        <f t="array" aca="1" ref="P28" ca="1">_FV(A28,"Volume average",TRUE)</f>
        <v>6635</v>
      </c>
      <c r="Q28" t="s">
        <v>151</v>
      </c>
      <c r="S28" t="s">
        <v>122</v>
      </c>
      <c r="T28" s="25" t="e" cm="1" vm="13">
        <f t="array" ref="T28">_FV(A28,"Expense ratio",TRUE)</f>
        <v>#VALUE!</v>
      </c>
      <c r="U28" s="24" cm="1">
        <f t="array" aca="1" ref="U28" ca="1">_FV(A28,"Market cap",TRUE)</f>
        <v>76546930000</v>
      </c>
      <c r="V28" s="4">
        <v>208112720</v>
      </c>
      <c r="W28" s="4">
        <v>208112720</v>
      </c>
      <c r="Y28" t="s">
        <v>152</v>
      </c>
      <c r="Z28" s="5">
        <v>25.964500000000001</v>
      </c>
      <c r="AA28" s="20"/>
      <c r="AB28" s="5">
        <v>6.2199999999999998E-2</v>
      </c>
      <c r="AC28" s="4">
        <v>6979</v>
      </c>
      <c r="AE28" s="5">
        <v>3.9953460668401108</v>
      </c>
      <c r="AF28" s="5">
        <v>15.727175192699461</v>
      </c>
      <c r="AH28" s="16"/>
      <c r="AI28" s="4">
        <v>6979</v>
      </c>
      <c r="AJ28" s="5">
        <v>181094.5815</v>
      </c>
      <c r="AL28" s="5">
        <v>28.96</v>
      </c>
      <c r="AM28" s="5">
        <v>22.75</v>
      </c>
      <c r="AN28" t="s">
        <v>47</v>
      </c>
      <c r="AO28" t="str" cm="1">
        <f t="array" aca="1" ref="AO28" ca="1">_FV(A28,"Currency")</f>
        <v>USD</v>
      </c>
      <c r="AP28" t="str" cm="1">
        <f t="array" aca="1" ref="AP28" ca="1">_FV(A28,"Exchange")</f>
        <v>NYSE Arca</v>
      </c>
      <c r="AQ28" s="6" t="str" cm="1">
        <f t="array" aca="1" ref="AQ28" ca="1">_FV(A28,"Exchange abbreviation",TRUE)</f>
        <v>ARCX</v>
      </c>
      <c r="AR28" t="str" cm="1">
        <f t="array" aca="1" ref="AR28" ca="1">_FV(A28,"Instrument type",TRUE)</f>
        <v>Stock</v>
      </c>
    </row>
    <row r="29" spans="1:44" ht="18.75" customHeight="1" x14ac:dyDescent="0.25">
      <c r="A29" t="e" vm="42">
        <v>#VALUE!</v>
      </c>
      <c r="B29" t="s">
        <v>153</v>
      </c>
      <c r="C29" t="s">
        <v>154</v>
      </c>
      <c r="D29" s="31" cm="1">
        <f t="array" aca="1" ref="D29" ca="1">_FV(A29,"Last trade time",TRUE)</f>
        <v>45824.84027780078</v>
      </c>
      <c r="E29" s="23" cm="1">
        <f t="array" aca="1" ref="E29" ca="1">_FV(A29,"Price")</f>
        <v>40.026299999999999</v>
      </c>
      <c r="F29" s="27" cm="1">
        <f t="array" aca="1" ref="F29" ca="1">_FV(A29,"Change (%)",TRUE)</f>
        <v>1.4884E-2</v>
      </c>
      <c r="G29" s="26" cm="1">
        <f t="array" aca="1" ref="G29" ca="1">_FV(A29,"Change")</f>
        <v>0.58699999999999997</v>
      </c>
      <c r="H29" s="23" cm="1">
        <f t="array" aca="1" ref="H29" ca="1">_FV(A29,"Open")</f>
        <v>40.049999999999997</v>
      </c>
      <c r="I29" s="23" cm="1">
        <f t="array" aca="1" ref="I29" ca="1">_FV(A29,"Low")</f>
        <v>40.026299999999999</v>
      </c>
      <c r="J29" s="23" cm="1">
        <f t="array" aca="1" ref="J29" ca="1">_FV(A29,"High")</f>
        <v>40.0501</v>
      </c>
      <c r="K29" s="23" cm="1">
        <f t="array" aca="1" ref="K29" ca="1">_FV(A29,"Previous close",TRUE)</f>
        <v>39.439300000000003</v>
      </c>
      <c r="L29" s="26"/>
      <c r="M29" s="23" cm="1">
        <f t="array" aca="1" ref="M29" ca="1">_FV(A29,"52 week low",TRUE)</f>
        <v>30.21</v>
      </c>
      <c r="N29" s="23" cm="1">
        <f t="array" aca="1" ref="N29" ca="1">_FV(A29,"52 week high",TRUE)</f>
        <v>57.62</v>
      </c>
      <c r="O29" s="8" cm="1">
        <f t="array" aca="1" ref="O29" ca="1">_FV(A29,"Volume")</f>
        <v>2017</v>
      </c>
      <c r="P29" s="7" cm="1">
        <f t="array" aca="1" ref="P29" ca="1">_FV(A29,"Volume average",TRUE)</f>
        <v>108</v>
      </c>
      <c r="Q29" t="s">
        <v>143</v>
      </c>
      <c r="R29" t="s">
        <v>155</v>
      </c>
      <c r="T29" s="25" t="e" cm="1" vm="13">
        <f t="array" ref="T29">_FV(A29,"Expense ratio",TRUE)</f>
        <v>#VALUE!</v>
      </c>
      <c r="U29" s="24" cm="1">
        <f t="array" aca="1" ref="U29" ca="1">_FV(A29,"Market cap",TRUE)</f>
        <v>76546930000</v>
      </c>
      <c r="V29" s="16"/>
      <c r="W29" s="16"/>
      <c r="Z29" s="18"/>
      <c r="AA29" s="20"/>
      <c r="AB29" s="20"/>
      <c r="AC29" s="21">
        <v>76</v>
      </c>
      <c r="AE29" s="18"/>
      <c r="AF29" s="20"/>
      <c r="AI29" s="21"/>
      <c r="AJ29" s="18"/>
      <c r="AL29" s="18"/>
      <c r="AM29" s="18"/>
      <c r="AN29" t="s">
        <v>73</v>
      </c>
      <c r="AO29" t="str" cm="1">
        <f t="array" aca="1" ref="AO29" ca="1">_FV(A29,"Currency")</f>
        <v>USD</v>
      </c>
      <c r="AP29" t="str" cm="1">
        <f t="array" aca="1" ref="AP29" ca="1">_FV(A29,"Exchange")</f>
        <v>NYSE Arca</v>
      </c>
      <c r="AQ29" s="6" t="str" cm="1">
        <f t="array" aca="1" ref="AQ29" ca="1">_FV(A29,"Exchange abbreviation",TRUE)</f>
        <v>ARCX</v>
      </c>
      <c r="AR29" t="str" cm="1">
        <f t="array" aca="1" ref="AR29" ca="1">_FV(A29,"Instrument type",TRUE)</f>
        <v>Stock</v>
      </c>
    </row>
    <row r="30" spans="1:44" ht="18.75" customHeight="1" x14ac:dyDescent="0.25">
      <c r="A30" t="e" vm="43">
        <v>#VALUE!</v>
      </c>
      <c r="B30" t="s">
        <v>156</v>
      </c>
      <c r="C30" t="s">
        <v>157</v>
      </c>
      <c r="D30" s="31" cm="1">
        <f t="array" aca="1" ref="D30" ca="1">_FV(A30,"Last trade time",TRUE)</f>
        <v>45824.84027780078</v>
      </c>
      <c r="E30" s="23" cm="1">
        <f t="array" aca="1" ref="E30" ca="1">_FV(A30,"Price")</f>
        <v>47.338999999999999</v>
      </c>
      <c r="F30" s="27" cm="1">
        <f t="array" aca="1" ref="F30" ca="1">_FV(A30,"Change (%)",TRUE)</f>
        <v>1.7918E-2</v>
      </c>
      <c r="G30" s="26" cm="1">
        <f t="array" aca="1" ref="G30" ca="1">_FV(A30,"Change")</f>
        <v>0.83330000000000004</v>
      </c>
      <c r="H30" s="23" cm="1">
        <f t="array" aca="1" ref="H30" ca="1">_FV(A30,"Open")</f>
        <v>47.338999999999999</v>
      </c>
      <c r="I30" s="23" cm="1">
        <f t="array" aca="1" ref="I30" ca="1">_FV(A30,"Low")</f>
        <v>47.338999999999999</v>
      </c>
      <c r="J30" s="23" cm="1">
        <f t="array" aca="1" ref="J30" ca="1">_FV(A30,"High")</f>
        <v>47.338999999999999</v>
      </c>
      <c r="K30" s="23" cm="1">
        <f t="array" aca="1" ref="K30" ca="1">_FV(A30,"Previous close",TRUE)</f>
        <v>46.505699999999997</v>
      </c>
      <c r="L30" s="26"/>
      <c r="M30" s="23" cm="1">
        <f t="array" aca="1" ref="M30" ca="1">_FV(A30,"52 week low",TRUE)</f>
        <v>33.51</v>
      </c>
      <c r="N30" s="23" cm="1">
        <f t="array" aca="1" ref="N30" ca="1">_FV(A30,"52 week high",TRUE)</f>
        <v>53.0381</v>
      </c>
      <c r="O30" s="8" cm="1">
        <f t="array" aca="1" ref="O30" ca="1">_FV(A30,"Volume")</f>
        <v>5</v>
      </c>
      <c r="P30" s="7" cm="1">
        <f t="array" aca="1" ref="P30" ca="1">_FV(A30,"Volume average",TRUE)</f>
        <v>32</v>
      </c>
      <c r="Q30" t="s">
        <v>85</v>
      </c>
      <c r="R30" t="s">
        <v>158</v>
      </c>
      <c r="S30" t="s">
        <v>122</v>
      </c>
      <c r="T30" s="25" t="e" cm="1" vm="13">
        <f t="array" ref="T30">_FV(A30,"Expense ratio",TRUE)</f>
        <v>#VALUE!</v>
      </c>
      <c r="U30" s="24" cm="1">
        <f t="array" aca="1" ref="U30" ca="1">_FV(A30,"Market cap",TRUE)</f>
        <v>76546930000</v>
      </c>
      <c r="V30" s="4">
        <v>13856700</v>
      </c>
      <c r="W30" s="4">
        <v>13856700</v>
      </c>
      <c r="Y30" t="s">
        <v>123</v>
      </c>
      <c r="Z30" s="5">
        <v>47.693800000000003</v>
      </c>
      <c r="AA30" s="20"/>
      <c r="AB30" s="4">
        <v>0</v>
      </c>
      <c r="AC30" s="4">
        <v>196</v>
      </c>
      <c r="AE30" s="5">
        <v>-0.87630031119919627</v>
      </c>
      <c r="AF30" s="5">
        <v>7.6544794188652787</v>
      </c>
      <c r="AI30" s="4">
        <v>196</v>
      </c>
      <c r="AJ30" s="5">
        <v>9366.0951999999997</v>
      </c>
      <c r="AL30" s="5">
        <v>53.037999999999997</v>
      </c>
      <c r="AM30" s="5">
        <v>33.51</v>
      </c>
      <c r="AN30" t="s">
        <v>47</v>
      </c>
      <c r="AO30" t="str" cm="1">
        <f t="array" aca="1" ref="AO30" ca="1">_FV(A30,"Currency")</f>
        <v>USD</v>
      </c>
      <c r="AP30" t="str" cm="1">
        <f t="array" aca="1" ref="AP30" ca="1">_FV(A30,"Exchange")</f>
        <v>NYSE Arca</v>
      </c>
      <c r="AQ30" s="6" t="str" cm="1">
        <f t="array" aca="1" ref="AQ30" ca="1">_FV(A30,"Exchange abbreviation",TRUE)</f>
        <v>ARCX</v>
      </c>
      <c r="AR30" t="str" cm="1">
        <f t="array" aca="1" ref="AR30" ca="1">_FV(A30,"Instrument type",TRUE)</f>
        <v>Stock</v>
      </c>
    </row>
    <row r="31" spans="1:44" ht="18.75" customHeight="1" x14ac:dyDescent="0.25">
      <c r="A31" t="e" vm="44">
        <v>#VALUE!</v>
      </c>
      <c r="B31" t="s">
        <v>159</v>
      </c>
      <c r="C31" t="s">
        <v>118</v>
      </c>
      <c r="D31" s="31" cm="1">
        <f t="array" aca="1" ref="D31" ca="1">_FV(A31,"Last trade time",TRUE)</f>
        <v>45824.840277823438</v>
      </c>
      <c r="E31" s="23" cm="1">
        <f t="array" aca="1" ref="E31" ca="1">_FV(A31,"Price")</f>
        <v>19.179300000000001</v>
      </c>
      <c r="F31" s="27" cm="1">
        <f t="array" aca="1" ref="F31" ca="1">_FV(A31,"Change (%)",TRUE)</f>
        <v>-7.9550000000000003E-3</v>
      </c>
      <c r="G31" s="26" cm="1">
        <f t="array" aca="1" ref="G31" ca="1">_FV(A31,"Change")</f>
        <v>-0.15379999999999999</v>
      </c>
      <c r="H31" s="23" cm="1">
        <f t="array" aca="1" ref="H31" ca="1">_FV(A31,"Open")</f>
        <v>19.179300000000001</v>
      </c>
      <c r="I31" s="23" cm="1">
        <f t="array" aca="1" ref="I31" ca="1">_FV(A31,"Low")</f>
        <v>19.179300000000001</v>
      </c>
      <c r="J31" s="23" cm="1">
        <f t="array" aca="1" ref="J31" ca="1">_FV(A31,"High")</f>
        <v>19.179300000000001</v>
      </c>
      <c r="K31" s="23" cm="1">
        <f t="array" aca="1" ref="K31" ca="1">_FV(A31,"Previous close",TRUE)</f>
        <v>19.333100000000002</v>
      </c>
      <c r="L31" s="26"/>
      <c r="M31" s="23" cm="1">
        <f t="array" aca="1" ref="M31" ca="1">_FV(A31,"52 week low",TRUE)</f>
        <v>16.857399999999998</v>
      </c>
      <c r="N31" s="23" cm="1">
        <f t="array" aca="1" ref="N31" ca="1">_FV(A31,"52 week high",TRUE)</f>
        <v>20.877099999999999</v>
      </c>
      <c r="O31" s="8" cm="1">
        <f t="array" aca="1" ref="O31" ca="1">_FV(A31,"Volume")</f>
        <v>5</v>
      </c>
      <c r="P31" s="7" cm="1">
        <f t="array" aca="1" ref="P31" ca="1">_FV(A31,"Volume average",TRUE)</f>
        <v>2995</v>
      </c>
      <c r="Q31" t="s">
        <v>151</v>
      </c>
      <c r="S31" t="s">
        <v>122</v>
      </c>
      <c r="T31" s="25" t="e" cm="1" vm="13">
        <f t="array" ref="T31">_FV(A31,"Expense ratio",TRUE)</f>
        <v>#VALUE!</v>
      </c>
      <c r="U31" s="24" cm="1">
        <f t="array" aca="1" ref="U31" ca="1">_FV(A31,"Market cap",TRUE)</f>
        <v>76546930000</v>
      </c>
      <c r="V31" s="4">
        <v>48549540</v>
      </c>
      <c r="W31" s="4">
        <v>48549540</v>
      </c>
      <c r="X31" t="s">
        <v>160</v>
      </c>
      <c r="Y31" t="s">
        <v>152</v>
      </c>
      <c r="Z31" s="5">
        <v>19.127700000000001</v>
      </c>
      <c r="AA31" s="20"/>
      <c r="AB31" s="5">
        <v>6.2800005000000006E-2</v>
      </c>
      <c r="AC31" s="4">
        <v>2303</v>
      </c>
      <c r="AE31" s="5">
        <v>3.9945119569163361</v>
      </c>
      <c r="AF31" s="5">
        <v>14.701926305235631</v>
      </c>
      <c r="AI31" s="4">
        <v>2303</v>
      </c>
      <c r="AJ31" s="5">
        <v>44002.960400000004</v>
      </c>
      <c r="AL31" s="5">
        <v>20.876999999999999</v>
      </c>
      <c r="AM31" s="5">
        <v>16.856999999999999</v>
      </c>
      <c r="AN31" t="s">
        <v>47</v>
      </c>
      <c r="AO31" t="str" cm="1">
        <f t="array" aca="1" ref="AO31" ca="1">_FV(A31,"Currency")</f>
        <v>USD</v>
      </c>
      <c r="AP31" t="str" cm="1">
        <f t="array" aca="1" ref="AP31" ca="1">_FV(A31,"Exchange")</f>
        <v>NYSE Arca</v>
      </c>
      <c r="AQ31" s="6" t="str" cm="1">
        <f t="array" aca="1" ref="AQ31" ca="1">_FV(A31,"Exchange abbreviation",TRUE)</f>
        <v>ARCX</v>
      </c>
      <c r="AR31" t="str" cm="1">
        <f t="array" aca="1" ref="AR31" ca="1">_FV(A31,"Instrument type",TRUE)</f>
        <v>Stock</v>
      </c>
    </row>
    <row r="32" spans="1:44" ht="18.75" customHeight="1" x14ac:dyDescent="0.25">
      <c r="A32" t="e" vm="45">
        <v>#VALUE!</v>
      </c>
      <c r="B32" t="s">
        <v>161</v>
      </c>
      <c r="C32" t="s">
        <v>162</v>
      </c>
      <c r="D32" s="31" cm="1">
        <f t="array" aca="1" ref="D32" ca="1">_FV(A32,"Last trade time",TRUE)</f>
        <v>45824.840277812502</v>
      </c>
      <c r="E32" s="23" cm="1">
        <f t="array" aca="1" ref="E32" ca="1">_FV(A32,"Price")</f>
        <v>29.51</v>
      </c>
      <c r="F32" s="27" cm="1">
        <f t="array" aca="1" ref="F32" ca="1">_FV(A32,"Change (%)",TRUE)</f>
        <v>-7.8900000000000012E-3</v>
      </c>
      <c r="G32" s="26" cm="1">
        <f t="array" aca="1" ref="G32" ca="1">_FV(A32,"Change")</f>
        <v>-0.23469999999999999</v>
      </c>
      <c r="H32" s="23" cm="1">
        <f t="array" aca="1" ref="H32" ca="1">_FV(A32,"Open")</f>
        <v>29.51</v>
      </c>
      <c r="I32" s="23" cm="1">
        <f t="array" aca="1" ref="I32" ca="1">_FV(A32,"Low")</f>
        <v>29.51</v>
      </c>
      <c r="J32" s="23" cm="1">
        <f t="array" aca="1" ref="J32" ca="1">_FV(A32,"High")</f>
        <v>29.51</v>
      </c>
      <c r="K32" s="23" cm="1">
        <f t="array" aca="1" ref="K32" ca="1">_FV(A32,"Previous close",TRUE)</f>
        <v>29.744700000000002</v>
      </c>
      <c r="L32" s="26"/>
      <c r="M32" s="23" cm="1">
        <f t="array" aca="1" ref="M32" ca="1">_FV(A32,"52 week low",TRUE)</f>
        <v>23.824999999999999</v>
      </c>
      <c r="N32" s="23" cm="1">
        <f t="array" aca="1" ref="N32" ca="1">_FV(A32,"52 week high",TRUE)</f>
        <v>32.880000000000003</v>
      </c>
      <c r="O32" s="8" cm="1">
        <f t="array" aca="1" ref="O32" ca="1">_FV(A32,"Volume")</f>
        <v>580</v>
      </c>
      <c r="P32" s="7" cm="1">
        <f t="array" aca="1" ref="P32" ca="1">_FV(A32,"Volume average",TRUE)</f>
        <v>1148</v>
      </c>
      <c r="Q32" t="s">
        <v>129</v>
      </c>
      <c r="R32" t="s">
        <v>163</v>
      </c>
      <c r="S32" t="s">
        <v>98</v>
      </c>
      <c r="T32" s="25" t="e" cm="1" vm="13">
        <f t="array" ref="T32">_FV(A32,"Expense ratio",TRUE)</f>
        <v>#VALUE!</v>
      </c>
      <c r="U32" s="24" t="e" cm="1" vm="14">
        <f t="array" ref="U32">_FV(A32,"Market cap",TRUE)</f>
        <v>#VALUE!</v>
      </c>
      <c r="V32" s="4">
        <v>20309600</v>
      </c>
      <c r="W32" s="4">
        <v>20309600</v>
      </c>
      <c r="Y32" t="s">
        <v>164</v>
      </c>
      <c r="Z32" s="5">
        <v>28.943200000000001</v>
      </c>
      <c r="AA32" s="19">
        <v>3.1318347000000002</v>
      </c>
      <c r="AB32" s="4">
        <v>0</v>
      </c>
      <c r="AC32" s="4">
        <v>3895</v>
      </c>
      <c r="AE32" s="5">
        <v>0.49923752682743411</v>
      </c>
      <c r="AF32" s="5">
        <v>4.3582405884753816</v>
      </c>
      <c r="AH32" s="16"/>
      <c r="AI32" s="4">
        <v>3895</v>
      </c>
      <c r="AJ32" s="5">
        <v>113069.51300000001</v>
      </c>
      <c r="AL32" s="5">
        <v>32.880000000000003</v>
      </c>
      <c r="AM32" s="5">
        <v>23.824999999999999</v>
      </c>
      <c r="AN32" t="s">
        <v>47</v>
      </c>
      <c r="AO32" t="str" cm="1">
        <f t="array" aca="1" ref="AO32" ca="1">_FV(A32,"Currency")</f>
        <v>USD</v>
      </c>
      <c r="AP32" t="str" cm="1">
        <f t="array" aca="1" ref="AP32" ca="1">_FV(A32,"Exchange")</f>
        <v>NYSE Arca</v>
      </c>
      <c r="AQ32" s="6" t="str" cm="1">
        <f t="array" aca="1" ref="AQ32" ca="1">_FV(A32,"Exchange abbreviation",TRUE)</f>
        <v>ARCX</v>
      </c>
      <c r="AR32" t="str" cm="1">
        <f t="array" aca="1" ref="AR32" ca="1">_FV(A32,"Instrument type",TRUE)</f>
        <v>Stock</v>
      </c>
    </row>
    <row r="33" spans="1:44" ht="18.75" customHeight="1" x14ac:dyDescent="0.25">
      <c r="A33" t="e" vm="46">
        <v>#VALUE!</v>
      </c>
      <c r="B33" t="s">
        <v>165</v>
      </c>
      <c r="C33" t="s">
        <v>166</v>
      </c>
      <c r="D33" s="31" cm="1">
        <f t="array" aca="1" ref="D33" ca="1">_FV(A33,"Last trade time",TRUE)</f>
        <v>45824.84027780078</v>
      </c>
      <c r="E33" s="23" cm="1">
        <f t="array" aca="1" ref="E33" ca="1">_FV(A33,"Price")</f>
        <v>43.764400000000002</v>
      </c>
      <c r="F33" s="27" cm="1">
        <f t="array" aca="1" ref="F33" ca="1">_FV(A33,"Change (%)",TRUE)</f>
        <v>1.5401E-2</v>
      </c>
      <c r="G33" s="26" cm="1">
        <f t="array" aca="1" ref="G33" ca="1">_FV(A33,"Change")</f>
        <v>0.66379999999999995</v>
      </c>
      <c r="H33" s="23" cm="1">
        <f t="array" aca="1" ref="H33" ca="1">_FV(A33,"Open")</f>
        <v>43.764400000000002</v>
      </c>
      <c r="I33" s="23" cm="1">
        <f t="array" aca="1" ref="I33" ca="1">_FV(A33,"Low")</f>
        <v>43.764400000000002</v>
      </c>
      <c r="J33" s="23" cm="1">
        <f t="array" aca="1" ref="J33" ca="1">_FV(A33,"High")</f>
        <v>43.764400000000002</v>
      </c>
      <c r="K33" s="23" cm="1">
        <f t="array" aca="1" ref="K33" ca="1">_FV(A33,"Previous close",TRUE)</f>
        <v>43.1006</v>
      </c>
      <c r="L33" s="26"/>
      <c r="M33" s="23" cm="1">
        <f t="array" aca="1" ref="M33" ca="1">_FV(A33,"52 week low",TRUE)</f>
        <v>34</v>
      </c>
      <c r="N33" s="23" cm="1">
        <f t="array" aca="1" ref="N33" ca="1">_FV(A33,"52 week high",TRUE)</f>
        <v>49.7</v>
      </c>
      <c r="O33" s="8" cm="1">
        <f t="array" aca="1" ref="O33" ca="1">_FV(A33,"Volume")</f>
        <v>10</v>
      </c>
      <c r="P33" s="7" cm="1">
        <f t="array" aca="1" ref="P33" ca="1">_FV(A33,"Volume average",TRUE)</f>
        <v>451</v>
      </c>
      <c r="Q33" t="s">
        <v>50</v>
      </c>
      <c r="S33" t="s">
        <v>122</v>
      </c>
      <c r="T33" s="25" t="e" cm="1" vm="13">
        <f t="array" ref="T33">_FV(A33,"Expense ratio",TRUE)</f>
        <v>#VALUE!</v>
      </c>
      <c r="U33" s="24" cm="1">
        <f t="array" aca="1" ref="U33" ca="1">_FV(A33,"Market cap",TRUE)</f>
        <v>76546930000</v>
      </c>
      <c r="V33" s="4">
        <v>86366000</v>
      </c>
      <c r="W33" s="4">
        <v>86366000</v>
      </c>
      <c r="Y33" t="s">
        <v>167</v>
      </c>
      <c r="Z33" s="5">
        <v>44.232300000000002</v>
      </c>
      <c r="AB33" s="4">
        <v>0</v>
      </c>
      <c r="AC33" s="4">
        <v>215</v>
      </c>
      <c r="AE33" s="5">
        <v>8.512580502437217</v>
      </c>
      <c r="AF33" s="5">
        <v>19.407729439686491</v>
      </c>
      <c r="AH33" s="16"/>
      <c r="AI33" s="4">
        <v>215</v>
      </c>
      <c r="AJ33" s="5">
        <v>9510.7185000000009</v>
      </c>
      <c r="AL33" s="5">
        <v>49.7</v>
      </c>
      <c r="AM33" s="4">
        <v>34</v>
      </c>
      <c r="AN33" t="s">
        <v>47</v>
      </c>
      <c r="AO33" t="str" cm="1">
        <f t="array" aca="1" ref="AO33" ca="1">_FV(A33,"Currency")</f>
        <v>USD</v>
      </c>
      <c r="AP33" t="str" cm="1">
        <f t="array" aca="1" ref="AP33" ca="1">_FV(A33,"Exchange")</f>
        <v>NYSE Arca</v>
      </c>
      <c r="AQ33" s="6" t="str" cm="1">
        <f t="array" aca="1" ref="AQ33" ca="1">_FV(A33,"Exchange abbreviation",TRUE)</f>
        <v>ARCX</v>
      </c>
      <c r="AR33" t="str" cm="1">
        <f t="array" aca="1" ref="AR33" ca="1">_FV(A33,"Instrument type",TRUE)</f>
        <v>Stock</v>
      </c>
    </row>
    <row r="34" spans="1:44" ht="18.75" customHeight="1" x14ac:dyDescent="0.25">
      <c r="A34" t="e" vm="47">
        <v>#VALUE!</v>
      </c>
      <c r="B34" t="s">
        <v>168</v>
      </c>
      <c r="C34" t="s">
        <v>169</v>
      </c>
      <c r="D34" s="31" cm="1">
        <f t="array" aca="1" ref="D34" ca="1">_FV(A34,"Last trade time",TRUE)</f>
        <v>45824.840277823438</v>
      </c>
      <c r="E34" s="23" cm="1">
        <f t="array" aca="1" ref="E34" ca="1">_FV(A34,"Price")</f>
        <v>33.574599999999997</v>
      </c>
      <c r="F34" s="27" cm="1">
        <f t="array" aca="1" ref="F34" ca="1">_FV(A34,"Change (%)",TRUE)</f>
        <v>1.2821000000000001E-2</v>
      </c>
      <c r="G34" s="26" cm="1">
        <f t="array" aca="1" ref="G34" ca="1">_FV(A34,"Change")</f>
        <v>0.42499999999999999</v>
      </c>
      <c r="H34" s="23" cm="1">
        <f t="array" aca="1" ref="H34" ca="1">_FV(A34,"Open")</f>
        <v>33.574599999999997</v>
      </c>
      <c r="I34" s="23" cm="1">
        <f t="array" aca="1" ref="I34" ca="1">_FV(A34,"Low")</f>
        <v>33.574599999999997</v>
      </c>
      <c r="J34" s="23" cm="1">
        <f t="array" aca="1" ref="J34" ca="1">_FV(A34,"High")</f>
        <v>33.574599999999997</v>
      </c>
      <c r="K34" s="23" cm="1">
        <f t="array" aca="1" ref="K34" ca="1">_FV(A34,"Previous close",TRUE)</f>
        <v>33.1496</v>
      </c>
      <c r="L34" s="26"/>
      <c r="M34" s="23" cm="1">
        <f t="array" aca="1" ref="M34" ca="1">_FV(A34,"52 week low",TRUE)</f>
        <v>20.38</v>
      </c>
      <c r="N34" s="23" cm="1">
        <f t="array" aca="1" ref="N34" ca="1">_FV(A34,"52 week high",TRUE)</f>
        <v>35.478200000000001</v>
      </c>
      <c r="O34" s="8" cm="1">
        <f t="array" aca="1" ref="O34" ca="1">_FV(A34,"Volume")</f>
        <v>11</v>
      </c>
      <c r="P34" s="7" cm="1">
        <f t="array" aca="1" ref="P34" ca="1">_FV(A34,"Volume average",TRUE)</f>
        <v>21</v>
      </c>
      <c r="Q34" t="s">
        <v>85</v>
      </c>
      <c r="R34" t="s">
        <v>170</v>
      </c>
      <c r="S34" t="s">
        <v>122</v>
      </c>
      <c r="T34" s="25" t="e" cm="1" vm="13">
        <f t="array" ref="T34">_FV(A34,"Expense ratio",TRUE)</f>
        <v>#VALUE!</v>
      </c>
      <c r="U34" s="24" cm="1">
        <f t="array" aca="1" ref="U34" ca="1">_FV(A34,"Market cap",TRUE)</f>
        <v>76546930000</v>
      </c>
      <c r="V34" s="4">
        <v>10121400</v>
      </c>
      <c r="W34" s="4">
        <v>10121400</v>
      </c>
      <c r="Y34" t="s">
        <v>123</v>
      </c>
      <c r="Z34" s="5">
        <v>34.055300000000003</v>
      </c>
      <c r="AA34" s="20"/>
      <c r="AB34" s="4">
        <v>0</v>
      </c>
      <c r="AC34" s="4">
        <v>371</v>
      </c>
      <c r="AE34" s="5">
        <v>13.01061286262162</v>
      </c>
      <c r="AF34" s="5">
        <v>26.488938152737632</v>
      </c>
      <c r="AI34" s="4">
        <v>371</v>
      </c>
      <c r="AJ34" s="5">
        <v>12647.575500000001</v>
      </c>
      <c r="AL34" s="5">
        <v>35.478000000000002</v>
      </c>
      <c r="AM34" s="5">
        <v>20.38</v>
      </c>
      <c r="AN34" t="s">
        <v>47</v>
      </c>
      <c r="AO34" t="str" cm="1">
        <f t="array" aca="1" ref="AO34" ca="1">_FV(A34,"Currency")</f>
        <v>USD</v>
      </c>
      <c r="AP34" t="str" cm="1">
        <f t="array" aca="1" ref="AP34" ca="1">_FV(A34,"Exchange")</f>
        <v>NYSE Arca</v>
      </c>
      <c r="AQ34" s="6" t="str" cm="1">
        <f t="array" aca="1" ref="AQ34" ca="1">_FV(A34,"Exchange abbreviation",TRUE)</f>
        <v>ARCX</v>
      </c>
      <c r="AR34" t="str" cm="1">
        <f t="array" aca="1" ref="AR34" ca="1">_FV(A34,"Instrument type",TRUE)</f>
        <v>Stock</v>
      </c>
    </row>
    <row r="35" spans="1:44" ht="18.75" customHeight="1" x14ac:dyDescent="0.25">
      <c r="A35" t="e" vm="48">
        <v>#VALUE!</v>
      </c>
      <c r="B35" t="s">
        <v>171</v>
      </c>
      <c r="C35" t="s">
        <v>172</v>
      </c>
      <c r="D35" s="31" cm="1">
        <f t="array" aca="1" ref="D35" ca="1">_FV(A35,"Last trade time",TRUE)</f>
        <v>45824.876479293751</v>
      </c>
      <c r="E35" s="23" cm="1">
        <f t="array" aca="1" ref="E35" ca="1">_FV(A35,"Price")</f>
        <v>81.2</v>
      </c>
      <c r="F35" s="27" cm="1">
        <f t="array" aca="1" ref="F35" ca="1">_FV(A35,"Change (%)",TRUE)</f>
        <v>2.098E-3</v>
      </c>
      <c r="G35" s="26" cm="1">
        <f t="array" aca="1" ref="G35" ca="1">_FV(A35,"Change")</f>
        <v>0.17</v>
      </c>
      <c r="H35" s="23" cm="1">
        <f t="array" aca="1" ref="H35" ca="1">_FV(A35,"Open")</f>
        <v>80.88</v>
      </c>
      <c r="I35" s="23" cm="1">
        <f t="array" aca="1" ref="I35" ca="1">_FV(A35,"Low")</f>
        <v>80.88</v>
      </c>
      <c r="J35" s="23" cm="1">
        <f t="array" aca="1" ref="J35" ca="1">_FV(A35,"High")</f>
        <v>81.400000000000006</v>
      </c>
      <c r="K35" s="23" cm="1">
        <f t="array" aca="1" ref="K35" ca="1">_FV(A35,"Previous close",TRUE)</f>
        <v>81.03</v>
      </c>
      <c r="L35" s="26"/>
      <c r="M35" s="23" cm="1">
        <f t="array" aca="1" ref="M35" ca="1">_FV(A35,"52 week low",TRUE)</f>
        <v>72.599999999999994</v>
      </c>
      <c r="N35" s="23" cm="1">
        <f t="array" aca="1" ref="N35" ca="1">_FV(A35,"52 week high",TRUE)</f>
        <v>86.36</v>
      </c>
      <c r="O35" s="8" cm="1">
        <f t="array" aca="1" ref="O35" ca="1">_FV(A35,"Volume")</f>
        <v>29762</v>
      </c>
      <c r="P35" s="7" cm="1">
        <f t="array" aca="1" ref="P35" ca="1">_FV(A35,"Volume average",TRUE)</f>
        <v>45169</v>
      </c>
      <c r="Q35" t="s">
        <v>129</v>
      </c>
      <c r="R35" t="s">
        <v>173</v>
      </c>
      <c r="S35" t="s">
        <v>131</v>
      </c>
      <c r="T35" s="25" t="e" cm="1" vm="13">
        <f t="array" ref="T35">_FV(A35,"Expense ratio",TRUE)</f>
        <v>#VALUE!</v>
      </c>
      <c r="U35" s="24" cm="1">
        <f t="array" aca="1" ref="U35" ca="1">_FV(A35,"Market cap",TRUE)</f>
        <v>76546930000</v>
      </c>
      <c r="V35" s="4">
        <v>191519984</v>
      </c>
      <c r="W35" s="4">
        <v>191519984</v>
      </c>
      <c r="Y35" t="s">
        <v>174</v>
      </c>
      <c r="Z35" s="5">
        <v>80.622299999999996</v>
      </c>
      <c r="AA35" s="20"/>
      <c r="AB35" s="5">
        <v>0.23169999999999999</v>
      </c>
      <c r="AC35" s="4">
        <v>38738</v>
      </c>
      <c r="AE35" s="5">
        <v>19.227609279797161</v>
      </c>
      <c r="AF35" s="5">
        <v>22.670745559680121</v>
      </c>
      <c r="AI35" s="4">
        <v>38738</v>
      </c>
      <c r="AJ35" s="5">
        <v>3123251.25</v>
      </c>
      <c r="AL35" s="5">
        <v>86.36</v>
      </c>
      <c r="AM35" s="5">
        <v>72.599999999999994</v>
      </c>
      <c r="AN35" t="s">
        <v>90</v>
      </c>
      <c r="AO35" t="str" cm="1">
        <f t="array" aca="1" ref="AO35" ca="1">_FV(A35,"Currency")</f>
        <v>USD</v>
      </c>
      <c r="AP35" t="str" cm="1">
        <f t="array" aca="1" ref="AP35" ca="1">_FV(A35,"Exchange")</f>
        <v>Nasdaq Stock Market</v>
      </c>
      <c r="AQ35" s="6" t="str" cm="1">
        <f t="array" aca="1" ref="AQ35" ca="1">_FV(A35,"Exchange abbreviation",TRUE)</f>
        <v>XNAS</v>
      </c>
      <c r="AR35" t="str" cm="1">
        <f t="array" aca="1" ref="AR35" ca="1">_FV(A35,"Instrument type",TRUE)</f>
        <v>Stock</v>
      </c>
    </row>
    <row r="36" spans="1:44" ht="18.75" customHeight="1" x14ac:dyDescent="0.25">
      <c r="A36" t="e" vm="49">
        <v>#VALUE!</v>
      </c>
      <c r="B36" t="s">
        <v>175</v>
      </c>
      <c r="C36" t="s">
        <v>118</v>
      </c>
      <c r="D36" s="31" cm="1">
        <f t="array" aca="1" ref="D36" ca="1">_FV(A36,"Last trade time",TRUE)</f>
        <v>45824.840277823438</v>
      </c>
      <c r="E36" s="23" cm="1">
        <f t="array" aca="1" ref="E36" ca="1">_FV(A36,"Price")</f>
        <v>18.045200000000001</v>
      </c>
      <c r="F36" s="27" cm="1">
        <f t="array" aca="1" ref="F36" ca="1">_FV(A36,"Change (%)",TRUE)</f>
        <v>-7.9170000000000004E-3</v>
      </c>
      <c r="G36" s="26" cm="1">
        <f t="array" aca="1" ref="G36" ca="1">_FV(A36,"Change")</f>
        <v>-0.14399999999999999</v>
      </c>
      <c r="H36" s="23" cm="1">
        <f t="array" aca="1" ref="H36" ca="1">_FV(A36,"Open")</f>
        <v>18.149999999999999</v>
      </c>
      <c r="I36" s="23" cm="1">
        <f t="array" aca="1" ref="I36" ca="1">_FV(A36,"Low")</f>
        <v>18.045200000000001</v>
      </c>
      <c r="J36" s="23" cm="1">
        <f t="array" aca="1" ref="J36" ca="1">_FV(A36,"High")</f>
        <v>18.149999999999999</v>
      </c>
      <c r="K36" s="23" cm="1">
        <f t="array" aca="1" ref="K36" ca="1">_FV(A36,"Previous close",TRUE)</f>
        <v>18.1892</v>
      </c>
      <c r="L36" s="26"/>
      <c r="M36" s="23" cm="1">
        <f t="array" aca="1" ref="M36" ca="1">_FV(A36,"52 week low",TRUE)</f>
        <v>16.309999999999999</v>
      </c>
      <c r="N36" s="23" cm="1">
        <f t="array" aca="1" ref="N36" ca="1">_FV(A36,"52 week high",TRUE)</f>
        <v>20.415400000000002</v>
      </c>
      <c r="O36" s="8" cm="1">
        <f t="array" aca="1" ref="O36" ca="1">_FV(A36,"Volume")</f>
        <v>276</v>
      </c>
      <c r="P36" s="7" cm="1">
        <f t="array" aca="1" ref="P36" ca="1">_FV(A36,"Volume average",TRUE)</f>
        <v>876</v>
      </c>
      <c r="Q36" t="s">
        <v>72</v>
      </c>
      <c r="S36" t="s">
        <v>122</v>
      </c>
      <c r="T36" s="25" t="e" cm="1" vm="13">
        <f t="array" ref="T36">_FV(A36,"Expense ratio",TRUE)</f>
        <v>#VALUE!</v>
      </c>
      <c r="U36" s="24" cm="1">
        <f t="array" aca="1" ref="U36" ca="1">_FV(A36,"Market cap",TRUE)</f>
        <v>76546930000</v>
      </c>
      <c r="V36" s="4">
        <v>19551040</v>
      </c>
      <c r="W36" s="4">
        <v>19551040</v>
      </c>
      <c r="X36" t="s">
        <v>176</v>
      </c>
      <c r="Y36" t="s">
        <v>152</v>
      </c>
      <c r="Z36" s="5">
        <v>18.279699999999998</v>
      </c>
      <c r="AA36" s="20"/>
      <c r="AB36" s="5">
        <v>9.8500006000000001E-2</v>
      </c>
      <c r="AC36" s="4">
        <v>3700</v>
      </c>
      <c r="AE36" s="5">
        <v>-1.119286340511205</v>
      </c>
      <c r="AF36" s="5">
        <v>2.3906965169481209</v>
      </c>
      <c r="AI36" s="4">
        <v>3700</v>
      </c>
      <c r="AJ36" s="5">
        <v>67650.06</v>
      </c>
      <c r="AL36" s="5">
        <v>20.414999999999999</v>
      </c>
      <c r="AM36" s="5">
        <v>16.309999999999999</v>
      </c>
      <c r="AN36" t="s">
        <v>47</v>
      </c>
      <c r="AO36" t="str" cm="1">
        <f t="array" aca="1" ref="AO36" ca="1">_FV(A36,"Currency")</f>
        <v>USD</v>
      </c>
      <c r="AP36" t="str" cm="1">
        <f t="array" aca="1" ref="AP36" ca="1">_FV(A36,"Exchange")</f>
        <v>NYSE Arca</v>
      </c>
      <c r="AQ36" s="6" t="str" cm="1">
        <f t="array" aca="1" ref="AQ36" ca="1">_FV(A36,"Exchange abbreviation",TRUE)</f>
        <v>ARCX</v>
      </c>
      <c r="AR36" t="str" cm="1">
        <f t="array" aca="1" ref="AR36" ca="1">_FV(A36,"Instrument type",TRUE)</f>
        <v>Stock</v>
      </c>
    </row>
    <row r="37" spans="1:44" ht="18.75" customHeight="1" x14ac:dyDescent="0.25">
      <c r="A37" t="e" vm="50">
        <v>#VALUE!</v>
      </c>
      <c r="B37" t="s">
        <v>177</v>
      </c>
      <c r="C37" t="s">
        <v>178</v>
      </c>
      <c r="D37" s="31" cm="1">
        <f t="array" aca="1" ref="D37" ca="1">_FV(A37,"Last trade time",TRUE)</f>
        <v>45824.840277812502</v>
      </c>
      <c r="E37" s="23" cm="1">
        <f t="array" aca="1" ref="E37" ca="1">_FV(A37,"Price")</f>
        <v>28</v>
      </c>
      <c r="F37" s="27" cm="1">
        <f t="array" aca="1" ref="F37" ca="1">_FV(A37,"Change (%)",TRUE)</f>
        <v>-1.1341E-2</v>
      </c>
      <c r="G37" s="26" cm="1">
        <f t="array" aca="1" ref="G37" ca="1">_FV(A37,"Change")</f>
        <v>-0.32119999999999999</v>
      </c>
      <c r="H37" s="23" cm="1">
        <f t="array" aca="1" ref="H37" ca="1">_FV(A37,"Open")</f>
        <v>28.22</v>
      </c>
      <c r="I37" s="23" cm="1">
        <f t="array" aca="1" ref="I37" ca="1">_FV(A37,"Low")</f>
        <v>28</v>
      </c>
      <c r="J37" s="23" cm="1">
        <f t="array" aca="1" ref="J37" ca="1">_FV(A37,"High")</f>
        <v>28.36</v>
      </c>
      <c r="K37" s="23" cm="1">
        <f t="array" aca="1" ref="K37" ca="1">_FV(A37,"Previous close",TRUE)</f>
        <v>28.321200000000001</v>
      </c>
      <c r="L37" s="26"/>
      <c r="M37" s="23" cm="1">
        <f t="array" aca="1" ref="M37" ca="1">_FV(A37,"52 week low",TRUE)</f>
        <v>23.9495</v>
      </c>
      <c r="N37" s="23" cm="1">
        <f t="array" aca="1" ref="N37" ca="1">_FV(A37,"52 week high",TRUE)</f>
        <v>35.979999999999997</v>
      </c>
      <c r="O37" s="8" cm="1">
        <f t="array" aca="1" ref="O37" ca="1">_FV(A37,"Volume")</f>
        <v>4142</v>
      </c>
      <c r="P37" s="7" cm="1">
        <f t="array" aca="1" ref="P37" ca="1">_FV(A37,"Volume average",TRUE)</f>
        <v>2379</v>
      </c>
      <c r="Q37" t="s">
        <v>85</v>
      </c>
      <c r="S37" t="s">
        <v>122</v>
      </c>
      <c r="T37" s="25" t="e" cm="1" vm="13">
        <f t="array" ref="T37">_FV(A37,"Expense ratio",TRUE)</f>
        <v>#VALUE!</v>
      </c>
      <c r="U37" s="24" cm="1">
        <f t="array" aca="1" ref="U37" ca="1">_FV(A37,"Market cap",TRUE)</f>
        <v>76546930000</v>
      </c>
      <c r="V37" s="4">
        <v>11418320</v>
      </c>
      <c r="W37" s="4">
        <v>11418320</v>
      </c>
      <c r="X37" t="s">
        <v>179</v>
      </c>
      <c r="Y37" t="s">
        <v>180</v>
      </c>
      <c r="Z37" s="5">
        <v>28.5505</v>
      </c>
      <c r="AA37" s="20"/>
      <c r="AB37" s="5">
        <v>0.17330000000000001</v>
      </c>
      <c r="AC37" s="4">
        <v>2971</v>
      </c>
      <c r="AE37" s="5">
        <v>-4.2221447744376972</v>
      </c>
      <c r="AF37" s="5">
        <v>-0.80989501453383461</v>
      </c>
      <c r="AH37" s="16"/>
      <c r="AI37" s="4">
        <v>2971</v>
      </c>
      <c r="AJ37" s="5">
        <v>84833.933999999994</v>
      </c>
      <c r="AL37" s="5">
        <v>35.979999999999997</v>
      </c>
      <c r="AM37" s="5">
        <v>23.95</v>
      </c>
      <c r="AN37" t="s">
        <v>47</v>
      </c>
      <c r="AO37" t="str" cm="1">
        <f t="array" aca="1" ref="AO37" ca="1">_FV(A37,"Currency")</f>
        <v>USD</v>
      </c>
      <c r="AP37" t="str" cm="1">
        <f t="array" aca="1" ref="AP37" ca="1">_FV(A37,"Exchange")</f>
        <v>NYSE Arca</v>
      </c>
      <c r="AQ37" s="6" t="str" cm="1">
        <f t="array" aca="1" ref="AQ37" ca="1">_FV(A37,"Exchange abbreviation",TRUE)</f>
        <v>ARCX</v>
      </c>
      <c r="AR37" t="str" cm="1">
        <f t="array" aca="1" ref="AR37" ca="1">_FV(A37,"Instrument type",TRUE)</f>
        <v>Stock</v>
      </c>
    </row>
    <row r="38" spans="1:44" ht="18.75" customHeight="1" x14ac:dyDescent="0.25">
      <c r="A38" t="e" vm="51">
        <v>#VALUE!</v>
      </c>
      <c r="B38" t="s">
        <v>181</v>
      </c>
      <c r="C38" t="s">
        <v>182</v>
      </c>
      <c r="D38" s="31" cm="1">
        <f t="array" aca="1" ref="D38" ca="1">_FV(A38,"Last trade time",TRUE)</f>
        <v>45824.84027780078</v>
      </c>
      <c r="E38" s="23" cm="1">
        <f t="array" aca="1" ref="E38" ca="1">_FV(A38,"Price")</f>
        <v>60.932600000000001</v>
      </c>
      <c r="F38" s="27" cm="1">
        <f t="array" aca="1" ref="F38" ca="1">_FV(A38,"Change (%)",TRUE)</f>
        <v>-1.1545000000000001E-2</v>
      </c>
      <c r="G38" s="26" cm="1">
        <f t="array" aca="1" ref="G38" ca="1">_FV(A38,"Change")</f>
        <v>-0.7117</v>
      </c>
      <c r="H38" s="23" cm="1">
        <f t="array" aca="1" ref="H38" ca="1">_FV(A38,"Open")</f>
        <v>60.932600000000001</v>
      </c>
      <c r="I38" s="23" cm="1">
        <f t="array" aca="1" ref="I38" ca="1">_FV(A38,"Low")</f>
        <v>60.932600000000001</v>
      </c>
      <c r="J38" s="23" cm="1">
        <f t="array" aca="1" ref="J38" ca="1">_FV(A38,"High")</f>
        <v>60.932600000000001</v>
      </c>
      <c r="K38" s="23" cm="1">
        <f t="array" aca="1" ref="K38" ca="1">_FV(A38,"Previous close",TRUE)</f>
        <v>61.644300000000001</v>
      </c>
      <c r="L38" s="26"/>
      <c r="M38" s="23" cm="1">
        <f t="array" aca="1" ref="M38" ca="1">_FV(A38,"52 week low",TRUE)</f>
        <v>50.7179</v>
      </c>
      <c r="N38" s="23" cm="1">
        <f t="array" aca="1" ref="N38" ca="1">_FV(A38,"52 week high",TRUE)</f>
        <v>73.37</v>
      </c>
      <c r="O38" s="8" cm="1">
        <f t="array" aca="1" ref="O38" ca="1">_FV(A38,"Volume")</f>
        <v>64</v>
      </c>
      <c r="P38" s="7" cm="1">
        <f t="array" aca="1" ref="P38" ca="1">_FV(A38,"Volume average",TRUE)</f>
        <v>1078</v>
      </c>
      <c r="Q38" t="s">
        <v>85</v>
      </c>
      <c r="S38" t="s">
        <v>122</v>
      </c>
      <c r="T38" s="25" t="e" cm="1" vm="13">
        <f t="array" ref="T38">_FV(A38,"Expense ratio",TRUE)</f>
        <v>#VALUE!</v>
      </c>
      <c r="U38" s="24" cm="1">
        <f t="array" aca="1" ref="U38" ca="1">_FV(A38,"Market cap",TRUE)</f>
        <v>76546930000</v>
      </c>
      <c r="V38" s="4">
        <v>17595480</v>
      </c>
      <c r="W38" s="4">
        <v>17595480</v>
      </c>
      <c r="Y38" t="s">
        <v>180</v>
      </c>
      <c r="Z38" s="5">
        <v>60.712699999999998</v>
      </c>
      <c r="AA38" s="20"/>
      <c r="AB38" s="5">
        <v>0.104399994</v>
      </c>
      <c r="AC38" s="4">
        <v>1330</v>
      </c>
      <c r="AE38" s="5">
        <v>4.3829775514477198</v>
      </c>
      <c r="AF38" s="5">
        <v>18.47967536261228</v>
      </c>
      <c r="AI38" s="4">
        <v>1330</v>
      </c>
      <c r="AJ38" s="5">
        <v>80682.322</v>
      </c>
      <c r="AL38" s="5">
        <v>73.37</v>
      </c>
      <c r="AM38" s="5">
        <v>50.718000000000004</v>
      </c>
      <c r="AN38" t="s">
        <v>47</v>
      </c>
      <c r="AO38" t="str" cm="1">
        <f t="array" aca="1" ref="AO38" ca="1">_FV(A38,"Currency")</f>
        <v>USD</v>
      </c>
      <c r="AP38" t="str" cm="1">
        <f t="array" aca="1" ref="AP38" ca="1">_FV(A38,"Exchange")</f>
        <v>NYSE Arca</v>
      </c>
      <c r="AQ38" s="6" t="str" cm="1">
        <f t="array" aca="1" ref="AQ38" ca="1">_FV(A38,"Exchange abbreviation",TRUE)</f>
        <v>ARCX</v>
      </c>
      <c r="AR38" t="str" cm="1">
        <f t="array" aca="1" ref="AR38" ca="1">_FV(A38,"Instrument type",TRUE)</f>
        <v>Stock</v>
      </c>
    </row>
    <row r="39" spans="1:44" ht="18.75" customHeight="1" x14ac:dyDescent="0.25">
      <c r="A39" t="e" vm="52">
        <v>#VALUE!</v>
      </c>
      <c r="B39" t="s">
        <v>183</v>
      </c>
      <c r="C39" t="s">
        <v>184</v>
      </c>
      <c r="D39" s="31" cm="1">
        <f t="array" aca="1" ref="D39" ca="1">_FV(A39,"Last trade time",TRUE)</f>
        <v>45824.84027780078</v>
      </c>
      <c r="E39" s="23" cm="1">
        <f t="array" aca="1" ref="E39" ca="1">_FV(A39,"Price")</f>
        <v>30.54</v>
      </c>
      <c r="F39" s="27" cm="1">
        <f t="array" aca="1" ref="F39" ca="1">_FV(A39,"Change (%)",TRUE)</f>
        <v>-7.4750000000000007E-3</v>
      </c>
      <c r="G39" s="26" cm="1">
        <f t="array" aca="1" ref="G39" ca="1">_FV(A39,"Change")</f>
        <v>-0.23</v>
      </c>
      <c r="H39" s="23" cm="1">
        <f t="array" aca="1" ref="H39" ca="1">_FV(A39,"Open")</f>
        <v>30.77</v>
      </c>
      <c r="I39" s="23" cm="1">
        <f t="array" aca="1" ref="I39" ca="1">_FV(A39,"Low")</f>
        <v>30.3</v>
      </c>
      <c r="J39" s="23" cm="1">
        <f t="array" aca="1" ref="J39" ca="1">_FV(A39,"High")</f>
        <v>30.81</v>
      </c>
      <c r="K39" s="23" cm="1">
        <f t="array" aca="1" ref="K39" ca="1">_FV(A39,"Previous close",TRUE)</f>
        <v>30.77</v>
      </c>
      <c r="L39" s="26"/>
      <c r="M39" s="23" cm="1">
        <f t="array" aca="1" ref="M39" ca="1">_FV(A39,"52 week low",TRUE)</f>
        <v>26.645</v>
      </c>
      <c r="N39" s="23" cm="1">
        <f t="array" aca="1" ref="N39" ca="1">_FV(A39,"52 week high",TRUE)</f>
        <v>33.4</v>
      </c>
      <c r="O39" s="8" cm="1">
        <f t="array" aca="1" ref="O39" ca="1">_FV(A39,"Volume")</f>
        <v>24878</v>
      </c>
      <c r="P39" s="7" cm="1">
        <f t="array" aca="1" ref="P39" ca="1">_FV(A39,"Volume average",TRUE)</f>
        <v>40063</v>
      </c>
      <c r="Q39" t="s">
        <v>151</v>
      </c>
      <c r="S39" t="s">
        <v>185</v>
      </c>
      <c r="T39" s="25" t="e" cm="1" vm="13">
        <f t="array" ref="T39">_FV(A39,"Expense ratio",TRUE)</f>
        <v>#VALUE!</v>
      </c>
      <c r="U39" s="24" cm="1">
        <f t="array" aca="1" ref="U39" ca="1">_FV(A39,"Market cap",TRUE)</f>
        <v>736321100000</v>
      </c>
      <c r="V39" s="4">
        <v>724508288</v>
      </c>
      <c r="W39" s="4">
        <v>724508288</v>
      </c>
      <c r="X39" t="s">
        <v>160</v>
      </c>
      <c r="Y39" t="s">
        <v>186</v>
      </c>
      <c r="Z39" s="5">
        <v>30.45</v>
      </c>
      <c r="AA39" s="20"/>
      <c r="AB39" s="5">
        <v>6.25E-2</v>
      </c>
      <c r="AC39" s="4">
        <v>56019</v>
      </c>
      <c r="AE39" s="5">
        <v>3.8842621506744779</v>
      </c>
      <c r="AF39" s="5">
        <v>14.6562054949972</v>
      </c>
      <c r="AI39" s="4">
        <v>56019</v>
      </c>
      <c r="AJ39" s="5">
        <v>1705778.55</v>
      </c>
      <c r="AL39" s="5">
        <v>33.4</v>
      </c>
      <c r="AM39" s="5">
        <v>26.645</v>
      </c>
      <c r="AN39" t="s">
        <v>90</v>
      </c>
      <c r="AO39" t="str" cm="1">
        <f t="array" aca="1" ref="AO39" ca="1">_FV(A39,"Currency")</f>
        <v>USD</v>
      </c>
      <c r="AP39" t="str" cm="1">
        <f t="array" aca="1" ref="AP39" ca="1">_FV(A39,"Exchange")</f>
        <v>NYSE Arca</v>
      </c>
      <c r="AQ39" s="6" t="str" cm="1">
        <f t="array" aca="1" ref="AQ39" ca="1">_FV(A39,"Exchange abbreviation",TRUE)</f>
        <v>ARCX</v>
      </c>
      <c r="AR39" t="str" cm="1">
        <f t="array" aca="1" ref="AR39" ca="1">_FV(A39,"Instrument type",TRUE)</f>
        <v>Stock</v>
      </c>
    </row>
    <row r="40" spans="1:44" ht="18.75" customHeight="1" x14ac:dyDescent="0.25">
      <c r="A40" t="e" vm="53">
        <v>#VALUE!</v>
      </c>
      <c r="B40" t="s">
        <v>187</v>
      </c>
      <c r="C40" t="s">
        <v>118</v>
      </c>
      <c r="D40" s="31" cm="1">
        <f t="array" aca="1" ref="D40" ca="1">_FV(A40,"Last trade time",TRUE)</f>
        <v>45824.934192731249</v>
      </c>
      <c r="E40" s="23" cm="1">
        <f t="array" aca="1" ref="E40" ca="1">_FV(A40,"Price")</f>
        <v>4.43</v>
      </c>
      <c r="F40" s="27" cm="1">
        <f t="array" aca="1" ref="F40" ca="1">_FV(A40,"Change (%)",TRUE)</f>
        <v>2.6413000000000002E-2</v>
      </c>
      <c r="G40" s="26" cm="1">
        <f t="array" aca="1" ref="G40" ca="1">_FV(A40,"Change")</f>
        <v>0.114</v>
      </c>
      <c r="H40" s="23" cm="1">
        <f t="array" aca="1" ref="H40" ca="1">_FV(A40,"Open")</f>
        <v>4.4004000000000003</v>
      </c>
      <c r="I40" s="23" cm="1">
        <f t="array" aca="1" ref="I40" ca="1">_FV(A40,"Low")</f>
        <v>4.38</v>
      </c>
      <c r="J40" s="23" cm="1">
        <f t="array" aca="1" ref="J40" ca="1">_FV(A40,"High")</f>
        <v>4.4432</v>
      </c>
      <c r="K40" s="23" cm="1">
        <f t="array" aca="1" ref="K40" ca="1">_FV(A40,"Previous close",TRUE)</f>
        <v>4.3159999999999998</v>
      </c>
      <c r="L40" s="26"/>
      <c r="M40" s="23" cm="1">
        <f t="array" aca="1" ref="M40" ca="1">_FV(A40,"52 week low",TRUE)</f>
        <v>3.165</v>
      </c>
      <c r="N40" s="23" cm="1">
        <f t="array" aca="1" ref="N40" ca="1">_FV(A40,"52 week high",TRUE)</f>
        <v>6.66</v>
      </c>
      <c r="O40" s="8" cm="1">
        <f t="array" aca="1" ref="O40" ca="1">_FV(A40,"Volume")</f>
        <v>16213</v>
      </c>
      <c r="P40" s="7" cm="1">
        <f t="array" aca="1" ref="P40" ca="1">_FV(A40,"Volume average",TRUE)</f>
        <v>31655</v>
      </c>
      <c r="Q40" t="s">
        <v>119</v>
      </c>
      <c r="T40" s="25" t="e" cm="1" vm="13">
        <f t="array" ref="T40">_FV(A40,"Expense ratio",TRUE)</f>
        <v>#VALUE!</v>
      </c>
      <c r="U40" s="24" cm="1">
        <f t="array" aca="1" ref="U40" ca="1">_FV(A40,"Market cap",TRUE)</f>
        <v>76546930000</v>
      </c>
      <c r="V40" s="16"/>
      <c r="W40" s="16"/>
      <c r="Z40" s="18"/>
      <c r="AA40" s="20"/>
      <c r="AB40" s="20"/>
      <c r="AC40" s="21">
        <v>34677</v>
      </c>
      <c r="AE40" s="18"/>
      <c r="AF40" s="20"/>
      <c r="AH40" s="16"/>
      <c r="AI40" s="21"/>
      <c r="AJ40" s="18"/>
      <c r="AL40" s="18"/>
      <c r="AM40" s="18"/>
      <c r="AN40" t="s">
        <v>73</v>
      </c>
      <c r="AO40" t="str" cm="1">
        <f t="array" aca="1" ref="AO40" ca="1">_FV(A40,"Currency")</f>
        <v>USD</v>
      </c>
      <c r="AP40" t="str" cm="1">
        <f t="array" aca="1" ref="AP40" ca="1">_FV(A40,"Exchange")</f>
        <v>NYSE Arca</v>
      </c>
      <c r="AQ40" s="6" t="str" cm="1">
        <f t="array" aca="1" ref="AQ40" ca="1">_FV(A40,"Exchange abbreviation",TRUE)</f>
        <v>ARCX</v>
      </c>
      <c r="AR40" t="str" cm="1">
        <f t="array" aca="1" ref="AR40" ca="1">_FV(A40,"Instrument type",TRUE)</f>
        <v>Stock</v>
      </c>
    </row>
    <row r="41" spans="1:44" ht="18.75" customHeight="1" x14ac:dyDescent="0.25">
      <c r="A41" t="e" vm="54">
        <v>#VALUE!</v>
      </c>
      <c r="B41" t="s">
        <v>188</v>
      </c>
      <c r="C41" t="s">
        <v>189</v>
      </c>
      <c r="D41" s="31" cm="1">
        <f t="array" aca="1" ref="D41" ca="1">_FV(A41,"Last trade time",TRUE)</f>
        <v>45824.840277812502</v>
      </c>
      <c r="E41" s="23" cm="1">
        <f t="array" aca="1" ref="E41" ca="1">_FV(A41,"Price")</f>
        <v>17.781500000000001</v>
      </c>
      <c r="F41" s="27" cm="1">
        <f t="array" aca="1" ref="F41" ca="1">_FV(A41,"Change (%)",TRUE)</f>
        <v>2.1343999999999998E-2</v>
      </c>
      <c r="G41" s="26" cm="1">
        <f t="array" aca="1" ref="G41" ca="1">_FV(A41,"Change")</f>
        <v>0.37159999999999999</v>
      </c>
      <c r="H41" s="23" cm="1">
        <f t="array" aca="1" ref="H41" ca="1">_FV(A41,"Open")</f>
        <v>17.781500000000001</v>
      </c>
      <c r="I41" s="23" cm="1">
        <f t="array" aca="1" ref="I41" ca="1">_FV(A41,"Low")</f>
        <v>17.781500000000001</v>
      </c>
      <c r="J41" s="23" cm="1">
        <f t="array" aca="1" ref="J41" ca="1">_FV(A41,"High")</f>
        <v>17.781500000000001</v>
      </c>
      <c r="K41" s="23" cm="1">
        <f t="array" aca="1" ref="K41" ca="1">_FV(A41,"Previous close",TRUE)</f>
        <v>17.4099</v>
      </c>
      <c r="L41" s="26"/>
      <c r="M41" s="23" cm="1">
        <f t="array" aca="1" ref="M41" ca="1">_FV(A41,"52 week low",TRUE)</f>
        <v>12.0871</v>
      </c>
      <c r="N41" s="23" cm="1">
        <f t="array" aca="1" ref="N41" ca="1">_FV(A41,"52 week high",TRUE)</f>
        <v>27</v>
      </c>
      <c r="O41" s="8" cm="1">
        <f t="array" aca="1" ref="O41" ca="1">_FV(A41,"Volume")</f>
        <v>152</v>
      </c>
      <c r="P41" s="7" cm="1">
        <f t="array" aca="1" ref="P41" ca="1">_FV(A41,"Volume average",TRUE)</f>
        <v>269</v>
      </c>
      <c r="Q41" t="s">
        <v>190</v>
      </c>
      <c r="T41" s="25" t="e" cm="1" vm="13">
        <f t="array" ref="T41">_FV(A41,"Expense ratio",TRUE)</f>
        <v>#VALUE!</v>
      </c>
      <c r="U41" s="24" cm="1">
        <f t="array" aca="1" ref="U41" ca="1">_FV(A41,"Market cap",TRUE)</f>
        <v>76546930000</v>
      </c>
      <c r="V41" s="16"/>
      <c r="W41" s="16"/>
      <c r="Z41" s="18"/>
      <c r="AA41" s="20"/>
      <c r="AB41" s="20"/>
      <c r="AC41" s="21">
        <v>297</v>
      </c>
      <c r="AE41" s="18"/>
      <c r="AF41" s="20"/>
      <c r="AH41" s="16"/>
      <c r="AI41" s="21"/>
      <c r="AJ41" s="18"/>
      <c r="AL41" s="18"/>
      <c r="AM41" s="18"/>
      <c r="AN41" t="s">
        <v>73</v>
      </c>
      <c r="AO41" t="str" cm="1">
        <f t="array" aca="1" ref="AO41" ca="1">_FV(A41,"Currency")</f>
        <v>USD</v>
      </c>
      <c r="AP41" t="str" cm="1">
        <f t="array" aca="1" ref="AP41" ca="1">_FV(A41,"Exchange")</f>
        <v>NYSE Arca</v>
      </c>
      <c r="AQ41" s="6" t="str" cm="1">
        <f t="array" aca="1" ref="AQ41" ca="1">_FV(A41,"Exchange abbreviation",TRUE)</f>
        <v>ARCX</v>
      </c>
      <c r="AR41" t="str" cm="1">
        <f t="array" aca="1" ref="AR41" ca="1">_FV(A41,"Instrument type",TRUE)</f>
        <v>Stock</v>
      </c>
    </row>
    <row r="42" spans="1:44" ht="18.75" customHeight="1" x14ac:dyDescent="0.25">
      <c r="A42" t="e" vm="55">
        <v>#VALUE!</v>
      </c>
      <c r="B42" t="s">
        <v>191</v>
      </c>
      <c r="C42" t="s">
        <v>192</v>
      </c>
      <c r="D42" s="31" cm="1">
        <f t="array" aca="1" ref="D42" ca="1">_FV(A42,"Last trade time",TRUE)</f>
        <v>45824.84027780078</v>
      </c>
      <c r="E42" s="23" cm="1">
        <f t="array" aca="1" ref="E42" ca="1">_FV(A42,"Price")</f>
        <v>18.789899999999999</v>
      </c>
      <c r="F42" s="27" cm="1">
        <f t="array" aca="1" ref="F42" ca="1">_FV(A42,"Change (%)",TRUE)</f>
        <v>3.1869999999999997E-3</v>
      </c>
      <c r="G42" s="26" cm="1">
        <f t="array" aca="1" ref="G42" ca="1">_FV(A42,"Change")</f>
        <v>5.9700000000000003E-2</v>
      </c>
      <c r="H42" s="23" cm="1">
        <f t="array" aca="1" ref="H42" ca="1">_FV(A42,"Open")</f>
        <v>18.849499999999999</v>
      </c>
      <c r="I42" s="23" cm="1">
        <f t="array" aca="1" ref="I42" ca="1">_FV(A42,"Low")</f>
        <v>18.789899999999999</v>
      </c>
      <c r="J42" s="23" cm="1">
        <f t="array" aca="1" ref="J42" ca="1">_FV(A42,"High")</f>
        <v>18.849499999999999</v>
      </c>
      <c r="K42" s="23" cm="1">
        <f t="array" aca="1" ref="K42" ca="1">_FV(A42,"Previous close",TRUE)</f>
        <v>18.7302</v>
      </c>
      <c r="L42" s="26"/>
      <c r="M42" s="23" cm="1">
        <f t="array" aca="1" ref="M42" ca="1">_FV(A42,"52 week low",TRUE)</f>
        <v>14.935</v>
      </c>
      <c r="N42" s="23" cm="1">
        <f t="array" aca="1" ref="N42" ca="1">_FV(A42,"52 week high",TRUE)</f>
        <v>21.2</v>
      </c>
      <c r="O42" s="8" cm="1">
        <f t="array" aca="1" ref="O42" ca="1">_FV(A42,"Volume")</f>
        <v>848</v>
      </c>
      <c r="P42" s="7" cm="1">
        <f t="array" aca="1" ref="P42" ca="1">_FV(A42,"Volume average",TRUE)</f>
        <v>1299</v>
      </c>
      <c r="Q42" t="s">
        <v>97</v>
      </c>
      <c r="S42" t="s">
        <v>122</v>
      </c>
      <c r="T42" s="25" t="e" cm="1" vm="13">
        <f t="array" ref="T42">_FV(A42,"Expense ratio",TRUE)</f>
        <v>#VALUE!</v>
      </c>
      <c r="U42" s="24" cm="1">
        <f t="array" aca="1" ref="U42" ca="1">_FV(A42,"Market cap",TRUE)</f>
        <v>76546930000</v>
      </c>
      <c r="V42" s="4">
        <v>9342400</v>
      </c>
      <c r="W42" s="4">
        <v>9342400</v>
      </c>
      <c r="X42" t="s">
        <v>193</v>
      </c>
      <c r="Y42" t="s">
        <v>180</v>
      </c>
      <c r="Z42" s="5">
        <v>18.891400000000001</v>
      </c>
      <c r="AA42" s="20"/>
      <c r="AB42" s="5">
        <v>0.15590000000000001</v>
      </c>
      <c r="AC42" s="4">
        <v>2098</v>
      </c>
      <c r="AE42" s="5">
        <v>2.892309089785416</v>
      </c>
      <c r="AF42" s="5">
        <v>12.42970788620015</v>
      </c>
      <c r="AH42" s="16"/>
      <c r="AI42" s="4">
        <v>2098</v>
      </c>
      <c r="AJ42" s="5">
        <v>39653.4588</v>
      </c>
      <c r="AL42" s="5">
        <v>21.2</v>
      </c>
      <c r="AM42" s="5">
        <v>14.935</v>
      </c>
      <c r="AN42" t="s">
        <v>47</v>
      </c>
      <c r="AO42" t="str" cm="1">
        <f t="array" aca="1" ref="AO42" ca="1">_FV(A42,"Currency")</f>
        <v>USD</v>
      </c>
      <c r="AP42" t="str" cm="1">
        <f t="array" aca="1" ref="AP42" ca="1">_FV(A42,"Exchange")</f>
        <v>NYSE Arca</v>
      </c>
      <c r="AQ42" s="6" t="str" cm="1">
        <f t="array" aca="1" ref="AQ42" ca="1">_FV(A42,"Exchange abbreviation",TRUE)</f>
        <v>ARCX</v>
      </c>
      <c r="AR42" t="str" cm="1">
        <f t="array" aca="1" ref="AR42" ca="1">_FV(A42,"Instrument type",TRUE)</f>
        <v>Stock</v>
      </c>
    </row>
    <row r="43" spans="1:44" ht="18.75" customHeight="1" x14ac:dyDescent="0.25">
      <c r="A43" t="e" vm="56">
        <v>#VALUE!</v>
      </c>
      <c r="B43" t="s">
        <v>194</v>
      </c>
      <c r="C43" t="s">
        <v>195</v>
      </c>
      <c r="D43" s="31" cm="1">
        <f t="array" aca="1" ref="D43" ca="1">_FV(A43,"Last trade time",TRUE)</f>
        <v>45824.904994328128</v>
      </c>
      <c r="E43" s="23" cm="1">
        <f t="array" aca="1" ref="E43" ca="1">_FV(A43,"Price")</f>
        <v>61.73</v>
      </c>
      <c r="F43" s="27" cm="1">
        <f t="array" aca="1" ref="F43" ca="1">_FV(A43,"Change (%)",TRUE)</f>
        <v>1.1636000000000001E-2</v>
      </c>
      <c r="G43" s="26" cm="1">
        <f t="array" aca="1" ref="G43" ca="1">_FV(A43,"Change")</f>
        <v>0.71</v>
      </c>
      <c r="H43" s="23" cm="1">
        <f t="array" aca="1" ref="H43" ca="1">_FV(A43,"Open")</f>
        <v>61.67</v>
      </c>
      <c r="I43" s="23" cm="1">
        <f t="array" aca="1" ref="I43" ca="1">_FV(A43,"Low")</f>
        <v>61.510100000000001</v>
      </c>
      <c r="J43" s="23" cm="1">
        <f t="array" aca="1" ref="J43" ca="1">_FV(A43,"High")</f>
        <v>62.2</v>
      </c>
      <c r="K43" s="23" cm="1">
        <f t="array" aca="1" ref="K43" ca="1">_FV(A43,"Previous close",TRUE)</f>
        <v>61.02</v>
      </c>
      <c r="L43" s="26"/>
      <c r="M43" s="23" cm="1">
        <f t="array" aca="1" ref="M43" ca="1">_FV(A43,"52 week low",TRUE)</f>
        <v>41.62</v>
      </c>
      <c r="N43" s="23" cm="1">
        <f t="array" aca="1" ref="N43" ca="1">_FV(A43,"52 week high",TRUE)</f>
        <v>62.26</v>
      </c>
      <c r="O43" s="8" cm="1">
        <f t="array" aca="1" ref="O43" ca="1">_FV(A43,"Volume")</f>
        <v>104554</v>
      </c>
      <c r="P43" s="7" cm="1">
        <f t="array" aca="1" ref="P43" ca="1">_FV(A43,"Volume average",TRUE)</f>
        <v>207449</v>
      </c>
      <c r="Q43" t="s">
        <v>119</v>
      </c>
      <c r="T43" s="25" t="e" cm="1" vm="13">
        <f t="array" ref="T43">_FV(A43,"Expense ratio",TRUE)</f>
        <v>#VALUE!</v>
      </c>
      <c r="U43" s="24" cm="1">
        <f t="array" aca="1" ref="U43" ca="1">_FV(A43,"Market cap",TRUE)</f>
        <v>104909700000</v>
      </c>
      <c r="V43" s="16"/>
      <c r="W43" s="16"/>
      <c r="Z43" s="18"/>
      <c r="AA43" s="20"/>
      <c r="AB43" s="20"/>
      <c r="AC43" s="21">
        <v>208420</v>
      </c>
      <c r="AE43" s="18"/>
      <c r="AF43" s="20"/>
      <c r="AI43" s="21"/>
      <c r="AJ43" s="18"/>
      <c r="AL43" s="18"/>
      <c r="AM43" s="18"/>
      <c r="AN43" t="s">
        <v>73</v>
      </c>
      <c r="AO43" t="str" cm="1">
        <f t="array" aca="1" ref="AO43" ca="1">_FV(A43,"Currency")</f>
        <v>USD</v>
      </c>
      <c r="AP43" t="str" cm="1">
        <f t="array" aca="1" ref="AP43" ca="1">_FV(A43,"Exchange")</f>
        <v>NYSE Arca</v>
      </c>
      <c r="AQ43" s="6" t="str" cm="1">
        <f t="array" aca="1" ref="AQ43" ca="1">_FV(A43,"Exchange abbreviation",TRUE)</f>
        <v>ARCX</v>
      </c>
      <c r="AR43" t="str" cm="1">
        <f t="array" aca="1" ref="AR43" ca="1">_FV(A43,"Instrument type",TRUE)</f>
        <v>Stock</v>
      </c>
    </row>
    <row r="44" spans="1:44" ht="18.75" customHeight="1" x14ac:dyDescent="0.25">
      <c r="A44" t="e" vm="57">
        <v>#VALUE!</v>
      </c>
      <c r="B44" t="s">
        <v>196</v>
      </c>
      <c r="C44" t="s">
        <v>197</v>
      </c>
      <c r="D44" s="31" cm="1">
        <f t="array" aca="1" ref="D44" ca="1">_FV(A44,"Last trade time",TRUE)</f>
        <v>45824.336805555555</v>
      </c>
      <c r="E44" s="23" cm="1">
        <f t="array" aca="1" ref="E44" ca="1">_FV(A44,"Price")</f>
        <v>30750</v>
      </c>
      <c r="F44" s="27" cm="1">
        <f t="array" aca="1" ref="F44" ca="1">_FV(A44,"Change (%)",TRUE)</f>
        <v>1.3180000000000001E-2</v>
      </c>
      <c r="G44" s="26" cm="1">
        <f t="array" aca="1" ref="G44" ca="1">_FV(A44,"Change")</f>
        <v>400</v>
      </c>
      <c r="H44" s="23" cm="1">
        <f t="array" aca="1" ref="H44" ca="1">_FV(A44,"Open")</f>
        <v>30300</v>
      </c>
      <c r="I44" s="23" cm="1">
        <f t="array" aca="1" ref="I44" ca="1">_FV(A44,"Low")</f>
        <v>30200</v>
      </c>
      <c r="J44" s="23" cm="1">
        <f t="array" aca="1" ref="J44" ca="1">_FV(A44,"High")</f>
        <v>31000</v>
      </c>
      <c r="K44" s="23" cm="1">
        <f t="array" aca="1" ref="K44" ca="1">_FV(A44,"Previous close",TRUE)</f>
        <v>30350</v>
      </c>
      <c r="L44" s="26"/>
      <c r="M44" s="23" cm="1">
        <f t="array" aca="1" ref="M44" ca="1">_FV(A44,"52 week low",TRUE)</f>
        <v>21950</v>
      </c>
      <c r="N44" s="23" cm="1">
        <f t="array" aca="1" ref="N44" ca="1">_FV(A44,"52 week high",TRUE)</f>
        <v>32304</v>
      </c>
      <c r="O44" s="8" cm="1">
        <f t="array" aca="1" ref="O44" ca="1">_FV(A44,"Volume")</f>
        <v>8681100</v>
      </c>
      <c r="P44" s="7" cm="1">
        <f t="array" aca="1" ref="P44" ca="1">_FV(A44,"Volume average",TRUE)</f>
        <v>11361090</v>
      </c>
      <c r="Q44" t="s">
        <v>198</v>
      </c>
      <c r="R44" t="s">
        <v>115</v>
      </c>
      <c r="T44" s="25" t="e" cm="1" vm="13">
        <f t="array" ref="T44">_FV(A44,"Expense ratio",TRUE)</f>
        <v>#VALUE!</v>
      </c>
      <c r="U44" s="24" cm="1">
        <f t="array" aca="1" ref="U44" ca="1">_FV(A44,"Market cap",TRUE)</f>
        <v>10157210000000</v>
      </c>
      <c r="V44" s="16"/>
      <c r="W44" s="16"/>
      <c r="Z44" s="18"/>
      <c r="AB44" s="20"/>
      <c r="AC44" s="21">
        <v>651461</v>
      </c>
      <c r="AE44" s="18"/>
      <c r="AF44" s="20"/>
      <c r="AH44" s="16"/>
      <c r="AI44" s="21"/>
      <c r="AJ44" s="18"/>
      <c r="AL44" s="18"/>
      <c r="AM44" s="18"/>
      <c r="AN44" t="s">
        <v>73</v>
      </c>
      <c r="AO44" t="str" cm="1">
        <f t="array" aca="1" ref="AO44" ca="1">_FV(A44,"Currency")</f>
        <v>VND</v>
      </c>
      <c r="AP44" t="str" cm="1">
        <f t="array" aca="1" ref="AP44" ca="1">_FV(A44,"Exchange")</f>
        <v>Hochiminh Stock Exchange</v>
      </c>
      <c r="AQ44" s="6" t="str" cm="1">
        <f t="array" aca="1" ref="AQ44" ca="1">_FV(A44,"Exchange abbreviation",TRUE)</f>
        <v>XSTC</v>
      </c>
      <c r="AR44" t="str" cm="1">
        <f t="array" aca="1" ref="AR44" ca="1">_FV(A44,"Instrument type",TRUE)</f>
        <v>Stock</v>
      </c>
    </row>
    <row r="45" spans="1:44" ht="18.75" customHeight="1" x14ac:dyDescent="0.25">
      <c r="A45" t="e" vm="58">
        <v>#VALUE!</v>
      </c>
      <c r="B45" t="s">
        <v>199</v>
      </c>
      <c r="C45" t="s">
        <v>200</v>
      </c>
      <c r="D45" s="31" cm="1">
        <f t="array" aca="1" ref="D45" ca="1">_FV(A45,"Last trade time",TRUE)</f>
        <v>45824.840277823438</v>
      </c>
      <c r="E45" s="23" cm="1">
        <f t="array" aca="1" ref="E45" ca="1">_FV(A45,"Price")</f>
        <v>14.3513</v>
      </c>
      <c r="F45" s="27" cm="1">
        <f t="array" aca="1" ref="F45" ca="1">_FV(A45,"Change (%)",TRUE)</f>
        <v>-1.5100000000000001E-3</v>
      </c>
      <c r="G45" s="26" cm="1">
        <f t="array" aca="1" ref="G45" ca="1">_FV(A45,"Change")</f>
        <v>-2.1700000000000001E-2</v>
      </c>
      <c r="H45" s="23" cm="1">
        <f t="array" aca="1" ref="H45" ca="1">_FV(A45,"Open")</f>
        <v>13.34</v>
      </c>
      <c r="I45" s="23" cm="1">
        <f t="array" aca="1" ref="I45" ca="1">_FV(A45,"Low")</f>
        <v>13.34</v>
      </c>
      <c r="J45" s="23" cm="1">
        <f t="array" aca="1" ref="J45" ca="1">_FV(A45,"High")</f>
        <v>14.46</v>
      </c>
      <c r="K45" s="23" cm="1">
        <f t="array" aca="1" ref="K45" ca="1">_FV(A45,"Previous close",TRUE)</f>
        <v>14.372999999999999</v>
      </c>
      <c r="L45" s="26"/>
      <c r="M45" s="23" cm="1">
        <f t="array" aca="1" ref="M45" ca="1">_FV(A45,"52 week low",TRUE)</f>
        <v>11.78</v>
      </c>
      <c r="N45" s="23" cm="1">
        <f t="array" aca="1" ref="N45" ca="1">_FV(A45,"52 week high",TRUE)</f>
        <v>19.21</v>
      </c>
      <c r="O45" s="8" cm="1">
        <f t="array" aca="1" ref="O45" ca="1">_FV(A45,"Volume")</f>
        <v>4286</v>
      </c>
      <c r="P45" s="7" cm="1">
        <f t="array" aca="1" ref="P45" ca="1">_FV(A45,"Volume average",TRUE)</f>
        <v>3629</v>
      </c>
      <c r="Q45" t="s">
        <v>85</v>
      </c>
      <c r="S45" t="s">
        <v>122</v>
      </c>
      <c r="T45" s="25" t="e" cm="1" vm="13">
        <f t="array" ref="T45">_FV(A45,"Expense ratio",TRUE)</f>
        <v>#VALUE!</v>
      </c>
      <c r="U45" s="24" cm="1">
        <f t="array" aca="1" ref="U45" ca="1">_FV(A45,"Market cap",TRUE)</f>
        <v>76546930000</v>
      </c>
      <c r="V45" s="4">
        <v>20967300</v>
      </c>
      <c r="W45" s="4">
        <v>20967300</v>
      </c>
      <c r="Y45" t="s">
        <v>180</v>
      </c>
      <c r="Z45" s="5">
        <v>14.329599999999999</v>
      </c>
      <c r="AA45" s="20"/>
      <c r="AB45" s="5">
        <v>0.21410000000000001</v>
      </c>
      <c r="AC45" s="4">
        <v>7828</v>
      </c>
      <c r="AE45" s="5">
        <v>-0.17541434639325451</v>
      </c>
      <c r="AF45" s="5">
        <v>3.0344382641047001</v>
      </c>
      <c r="AI45" s="4">
        <v>7828</v>
      </c>
      <c r="AJ45" s="5">
        <v>112127.4892</v>
      </c>
      <c r="AL45" s="5">
        <v>19.21</v>
      </c>
      <c r="AM45" s="5">
        <v>11.78</v>
      </c>
      <c r="AN45" t="s">
        <v>47</v>
      </c>
      <c r="AO45" t="str" cm="1">
        <f t="array" aca="1" ref="AO45" ca="1">_FV(A45,"Currency")</f>
        <v>USD</v>
      </c>
      <c r="AP45" t="str" cm="1">
        <f t="array" aca="1" ref="AP45" ca="1">_FV(A45,"Exchange")</f>
        <v>NYSE Arca</v>
      </c>
      <c r="AQ45" s="6" t="str" cm="1">
        <f t="array" aca="1" ref="AQ45" ca="1">_FV(A45,"Exchange abbreviation",TRUE)</f>
        <v>ARCX</v>
      </c>
      <c r="AR45" t="str" cm="1">
        <f t="array" aca="1" ref="AR45" ca="1">_FV(A45,"Instrument type",TRUE)</f>
        <v>Stock</v>
      </c>
    </row>
    <row r="46" spans="1:44" ht="18.75" customHeight="1" x14ac:dyDescent="0.25">
      <c r="A46" t="e" vm="59">
        <v>#VALUE!</v>
      </c>
      <c r="B46" t="s">
        <v>201</v>
      </c>
      <c r="C46" t="s">
        <v>118</v>
      </c>
      <c r="D46" s="31" cm="1">
        <f t="array" aca="1" ref="D46" ca="1">_FV(A46,"Last trade time",TRUE)</f>
        <v>45824.870237036717</v>
      </c>
      <c r="E46" s="23" cm="1">
        <f t="array" aca="1" ref="E46" ca="1">_FV(A46,"Price")</f>
        <v>100.1352</v>
      </c>
      <c r="F46" s="27" cm="1">
        <f t="array" aca="1" ref="F46" ca="1">_FV(A46,"Change (%)",TRUE)</f>
        <v>1.9498999999999999E-2</v>
      </c>
      <c r="G46" s="26" cm="1">
        <f t="array" aca="1" ref="G46" ca="1">_FV(A46,"Change")</f>
        <v>1.9152</v>
      </c>
      <c r="H46" s="23" cm="1">
        <f t="array" aca="1" ref="H46" ca="1">_FV(A46,"Open")</f>
        <v>99.17</v>
      </c>
      <c r="I46" s="23" cm="1">
        <f t="array" aca="1" ref="I46" ca="1">_FV(A46,"Low")</f>
        <v>99.13</v>
      </c>
      <c r="J46" s="23" cm="1">
        <f t="array" aca="1" ref="J46" ca="1">_FV(A46,"High")</f>
        <v>100.85</v>
      </c>
      <c r="K46" s="23" cm="1">
        <f t="array" aca="1" ref="K46" ca="1">_FV(A46,"Previous close",TRUE)</f>
        <v>98.22</v>
      </c>
      <c r="L46" s="26"/>
      <c r="M46" s="23" cm="1">
        <f t="array" aca="1" ref="M46" ca="1">_FV(A46,"52 week low",TRUE)</f>
        <v>48.67</v>
      </c>
      <c r="N46" s="23" cm="1">
        <f t="array" aca="1" ref="N46" ca="1">_FV(A46,"52 week high",TRUE)</f>
        <v>106.25</v>
      </c>
      <c r="O46" s="8" cm="1">
        <f t="array" aca="1" ref="O46" ca="1">_FV(A46,"Volume")</f>
        <v>22709</v>
      </c>
      <c r="P46" s="7" cm="1">
        <f t="array" aca="1" ref="P46" ca="1">_FV(A46,"Volume average",TRUE)</f>
        <v>32945</v>
      </c>
      <c r="Q46" t="s">
        <v>119</v>
      </c>
      <c r="T46" s="25" t="e" cm="1" vm="13">
        <f t="array" ref="T46">_FV(A46,"Expense ratio",TRUE)</f>
        <v>#VALUE!</v>
      </c>
      <c r="U46" s="24" cm="1">
        <f t="array" aca="1" ref="U46" ca="1">_FV(A46,"Market cap",TRUE)</f>
        <v>104909700000</v>
      </c>
      <c r="V46" s="16"/>
      <c r="W46" s="16"/>
      <c r="Z46" s="18"/>
      <c r="AA46" s="20"/>
      <c r="AB46" s="20"/>
      <c r="AC46" s="21">
        <v>31313</v>
      </c>
      <c r="AE46" s="18"/>
      <c r="AF46" s="20"/>
      <c r="AH46" s="16"/>
      <c r="AI46" s="21"/>
      <c r="AJ46" s="18"/>
      <c r="AL46" s="18"/>
      <c r="AM46" s="18"/>
      <c r="AN46" t="s">
        <v>73</v>
      </c>
      <c r="AO46" t="str" cm="1">
        <f t="array" aca="1" ref="AO46" ca="1">_FV(A46,"Currency")</f>
        <v>USD</v>
      </c>
      <c r="AP46" t="str" cm="1">
        <f t="array" aca="1" ref="AP46" ca="1">_FV(A46,"Exchange")</f>
        <v>NYSE Arca</v>
      </c>
      <c r="AQ46" s="6" t="str" cm="1">
        <f t="array" aca="1" ref="AQ46" ca="1">_FV(A46,"Exchange abbreviation",TRUE)</f>
        <v>ARCX</v>
      </c>
      <c r="AR46" t="str" cm="1">
        <f t="array" aca="1" ref="AR46" ca="1">_FV(A46,"Instrument type",TRUE)</f>
        <v>Stock</v>
      </c>
    </row>
    <row r="47" spans="1:44" ht="18.75" customHeight="1" x14ac:dyDescent="0.25">
      <c r="A47" t="e" vm="60">
        <v>#VALUE!</v>
      </c>
      <c r="B47" t="s">
        <v>202</v>
      </c>
      <c r="C47" t="s">
        <v>203</v>
      </c>
      <c r="D47" s="31" cm="1">
        <f t="array" aca="1" ref="D47" ca="1">_FV(A47,"Last trade time",TRUE)</f>
        <v>45824.93703813594</v>
      </c>
      <c r="E47" s="23" cm="1">
        <f t="array" aca="1" ref="E47" ca="1">_FV(A47,"Price")</f>
        <v>85.655000000000001</v>
      </c>
      <c r="F47" s="27" cm="1">
        <f t="array" aca="1" ref="F47" ca="1">_FV(A47,"Change (%)",TRUE)</f>
        <v>3.4105999999999997E-2</v>
      </c>
      <c r="G47" s="26" cm="1">
        <f t="array" aca="1" ref="G47" ca="1">_FV(A47,"Change")</f>
        <v>2.8250000000000002</v>
      </c>
      <c r="H47" s="23" cm="1">
        <f t="array" aca="1" ref="H47" ca="1">_FV(A47,"Open")</f>
        <v>84.02</v>
      </c>
      <c r="I47" s="23" cm="1">
        <f t="array" aca="1" ref="I47" ca="1">_FV(A47,"Low")</f>
        <v>83.9</v>
      </c>
      <c r="J47" s="23" cm="1">
        <f t="array" aca="1" ref="J47" ca="1">_FV(A47,"High")</f>
        <v>85.85</v>
      </c>
      <c r="K47" s="23" cm="1">
        <f t="array" aca="1" ref="K47" ca="1">_FV(A47,"Previous close",TRUE)</f>
        <v>82.83</v>
      </c>
      <c r="L47" s="26"/>
      <c r="M47" s="23" cm="1">
        <f t="array" aca="1" ref="M47" ca="1">_FV(A47,"52 week low",TRUE)</f>
        <v>39.56</v>
      </c>
      <c r="N47" s="23" cm="1">
        <f t="array" aca="1" ref="N47" ca="1">_FV(A47,"52 week high",TRUE)</f>
        <v>88.355000000000004</v>
      </c>
      <c r="O47" s="8" cm="1">
        <f t="array" aca="1" ref="O47" ca="1">_FV(A47,"Volume")</f>
        <v>1652106</v>
      </c>
      <c r="P47" s="7" cm="1">
        <f t="array" aca="1" ref="P47" ca="1">_FV(A47,"Volume average",TRUE)</f>
        <v>2102879</v>
      </c>
      <c r="Q47" t="s">
        <v>204</v>
      </c>
      <c r="S47" t="s">
        <v>205</v>
      </c>
      <c r="T47" s="25" t="e" cm="1" vm="13">
        <f t="array" ref="T47">_FV(A47,"Expense ratio",TRUE)</f>
        <v>#VALUE!</v>
      </c>
      <c r="U47" s="24" t="e" cm="1" vm="14">
        <f t="array" ref="U47">_FV(A47,"Market cap",TRUE)</f>
        <v>#VALUE!</v>
      </c>
      <c r="V47" s="4">
        <v>19427721216</v>
      </c>
      <c r="W47" s="4">
        <v>19427721216</v>
      </c>
      <c r="Y47" t="s">
        <v>206</v>
      </c>
      <c r="Z47" s="5">
        <v>82.21</v>
      </c>
      <c r="AA47" s="20"/>
      <c r="AB47" s="4">
        <v>0</v>
      </c>
      <c r="AC47" s="4">
        <v>2027055</v>
      </c>
      <c r="AE47" s="5">
        <v>10.95712884961555</v>
      </c>
      <c r="AF47" s="5">
        <v>36.787476780931549</v>
      </c>
      <c r="AH47" s="17">
        <v>692369984</v>
      </c>
      <c r="AI47" s="4">
        <v>2027055</v>
      </c>
      <c r="AJ47" s="5">
        <v>166684732.65000001</v>
      </c>
      <c r="AL47" s="5">
        <v>88.355000000000004</v>
      </c>
      <c r="AM47" s="5">
        <v>39.56</v>
      </c>
      <c r="AN47" t="s">
        <v>82</v>
      </c>
      <c r="AO47" t="str" cm="1">
        <f t="array" aca="1" ref="AO47" ca="1">_FV(A47,"Currency")</f>
        <v>USD</v>
      </c>
      <c r="AP47" t="str" cm="1">
        <f t="array" aca="1" ref="AP47" ca="1">_FV(A47,"Exchange")</f>
        <v>NYSE Arca</v>
      </c>
      <c r="AQ47" s="6" t="str" cm="1">
        <f t="array" aca="1" ref="AQ47" ca="1">_FV(A47,"Exchange abbreviation",TRUE)</f>
        <v>ARCX</v>
      </c>
      <c r="AR47" t="str" cm="1">
        <f t="array" aca="1" ref="AR47" ca="1">_FV(A47,"Instrument type",TRUE)</f>
        <v>Stock</v>
      </c>
    </row>
    <row r="48" spans="1:44" ht="18.75" customHeight="1" x14ac:dyDescent="0.25">
      <c r="A48" t="e" vm="61">
        <v>#VALUE!</v>
      </c>
      <c r="B48" t="s">
        <v>207</v>
      </c>
      <c r="C48" t="s">
        <v>118</v>
      </c>
      <c r="D48" s="31" cm="1">
        <f t="array" aca="1" ref="D48" ca="1">_FV(A48,"Last trade time",TRUE)</f>
        <v>45824.840277823438</v>
      </c>
      <c r="E48" s="23" cm="1">
        <f t="array" aca="1" ref="E48" ca="1">_FV(A48,"Price")</f>
        <v>8.1203000000000003</v>
      </c>
      <c r="F48" s="27" cm="1">
        <f t="array" aca="1" ref="F48" ca="1">_FV(A48,"Change (%)",TRUE)</f>
        <v>1.2700000000000001E-3</v>
      </c>
      <c r="G48" s="26" cm="1">
        <f t="array" aca="1" ref="G48" ca="1">_FV(A48,"Change")</f>
        <v>1.03E-2</v>
      </c>
      <c r="H48" s="23" cm="1">
        <f t="array" aca="1" ref="H48" ca="1">_FV(A48,"Open")</f>
        <v>8.1300000000000008</v>
      </c>
      <c r="I48" s="23" cm="1">
        <f t="array" aca="1" ref="I48" ca="1">_FV(A48,"Low")</f>
        <v>8.1203000000000003</v>
      </c>
      <c r="J48" s="23" cm="1">
        <f t="array" aca="1" ref="J48" ca="1">_FV(A48,"High")</f>
        <v>8.19</v>
      </c>
      <c r="K48" s="23" cm="1">
        <f t="array" aca="1" ref="K48" ca="1">_FV(A48,"Previous close",TRUE)</f>
        <v>8.11</v>
      </c>
      <c r="L48" s="26"/>
      <c r="M48" s="23" cm="1">
        <f t="array" aca="1" ref="M48" ca="1">_FV(A48,"52 week low",TRUE)</f>
        <v>7.625</v>
      </c>
      <c r="N48" s="23" cm="1">
        <f t="array" aca="1" ref="N48" ca="1">_FV(A48,"52 week high",TRUE)</f>
        <v>11.65</v>
      </c>
      <c r="O48" s="8" cm="1">
        <f t="array" aca="1" ref="O48" ca="1">_FV(A48,"Volume")</f>
        <v>951</v>
      </c>
      <c r="P48" s="7" cm="1">
        <f t="array" aca="1" ref="P48" ca="1">_FV(A48,"Volume average",TRUE)</f>
        <v>2227</v>
      </c>
      <c r="Q48" t="s">
        <v>119</v>
      </c>
      <c r="T48" s="25" t="e" cm="1" vm="13">
        <f t="array" ref="T48">_FV(A48,"Expense ratio",TRUE)</f>
        <v>#VALUE!</v>
      </c>
      <c r="U48" s="24" cm="1">
        <f t="array" aca="1" ref="U48" ca="1">_FV(A48,"Market cap",TRUE)</f>
        <v>76546930000</v>
      </c>
      <c r="V48" s="16"/>
      <c r="W48" s="16"/>
      <c r="Z48" s="18"/>
      <c r="AB48" s="20"/>
      <c r="AC48" s="21">
        <v>1864</v>
      </c>
      <c r="AE48" s="18"/>
      <c r="AF48" s="20"/>
      <c r="AI48" s="21"/>
      <c r="AJ48" s="18"/>
      <c r="AL48" s="18"/>
      <c r="AM48" s="18"/>
      <c r="AN48" t="s">
        <v>73</v>
      </c>
      <c r="AO48" t="str" cm="1">
        <f t="array" aca="1" ref="AO48" ca="1">_FV(A48,"Currency")</f>
        <v>USD</v>
      </c>
      <c r="AP48" t="str" cm="1">
        <f t="array" aca="1" ref="AP48" ca="1">_FV(A48,"Exchange")</f>
        <v>NYSE Arca</v>
      </c>
      <c r="AQ48" s="6" t="str" cm="1">
        <f t="array" aca="1" ref="AQ48" ca="1">_FV(A48,"Exchange abbreviation",TRUE)</f>
        <v>ARCX</v>
      </c>
      <c r="AR48" t="str" cm="1">
        <f t="array" aca="1" ref="AR48" ca="1">_FV(A48,"Instrument type",TRUE)</f>
        <v>Stock</v>
      </c>
    </row>
    <row r="49" spans="1:44" ht="18.75" customHeight="1" x14ac:dyDescent="0.25">
      <c r="A49" t="e" vm="62">
        <v>#VALUE!</v>
      </c>
      <c r="B49" t="s">
        <v>208</v>
      </c>
      <c r="C49" t="s">
        <v>209</v>
      </c>
      <c r="D49" s="31" cm="1">
        <f t="array" aca="1" ref="D49" ca="1">_FV(A49,"Last trade time",TRUE)</f>
        <v>45824.840277812502</v>
      </c>
      <c r="E49" s="23" cm="1">
        <f t="array" aca="1" ref="E49" ca="1">_FV(A49,"Price")</f>
        <v>27.0243</v>
      </c>
      <c r="F49" s="27" cm="1">
        <f t="array" aca="1" ref="F49" ca="1">_FV(A49,"Change (%)",TRUE)</f>
        <v>3.7030000000000001E-3</v>
      </c>
      <c r="G49" s="26" cm="1">
        <f t="array" aca="1" ref="G49" ca="1">_FV(A49,"Change")</f>
        <v>9.9699999999999997E-2</v>
      </c>
      <c r="H49" s="23" cm="1">
        <f t="array" aca="1" ref="H49" ca="1">_FV(A49,"Open")</f>
        <v>26.959</v>
      </c>
      <c r="I49" s="23" cm="1">
        <f t="array" aca="1" ref="I49" ca="1">_FV(A49,"Low")</f>
        <v>26.94</v>
      </c>
      <c r="J49" s="23" cm="1">
        <f t="array" aca="1" ref="J49" ca="1">_FV(A49,"High")</f>
        <v>27.129899999999999</v>
      </c>
      <c r="K49" s="23" cm="1">
        <f t="array" aca="1" ref="K49" ca="1">_FV(A49,"Previous close",TRUE)</f>
        <v>26.924600000000002</v>
      </c>
      <c r="L49" s="26"/>
      <c r="M49" s="23" cm="1">
        <f t="array" aca="1" ref="M49" ca="1">_FV(A49,"52 week low",TRUE)</f>
        <v>22</v>
      </c>
      <c r="N49" s="23" cm="1">
        <f t="array" aca="1" ref="N49" ca="1">_FV(A49,"52 week high",TRUE)</f>
        <v>29.18</v>
      </c>
      <c r="O49" s="8" cm="1">
        <f t="array" aca="1" ref="O49" ca="1">_FV(A49,"Volume")</f>
        <v>1311</v>
      </c>
      <c r="P49" s="7" cm="1">
        <f t="array" aca="1" ref="P49" ca="1">_FV(A49,"Volume average",TRUE)</f>
        <v>1288</v>
      </c>
      <c r="Q49" t="s">
        <v>114</v>
      </c>
      <c r="R49" t="s">
        <v>115</v>
      </c>
      <c r="S49" t="s">
        <v>122</v>
      </c>
      <c r="T49" s="25" t="e" cm="1" vm="13">
        <f t="array" ref="T49">_FV(A49,"Expense ratio",TRUE)</f>
        <v>#VALUE!</v>
      </c>
      <c r="U49" s="24" cm="1">
        <f t="array" aca="1" ref="U49" ca="1">_FV(A49,"Market cap",TRUE)</f>
        <v>76546930000</v>
      </c>
      <c r="V49" s="4">
        <v>24289600</v>
      </c>
      <c r="W49" s="4">
        <v>24289600</v>
      </c>
      <c r="Y49" t="s">
        <v>152</v>
      </c>
      <c r="Z49" s="5">
        <v>26.3355</v>
      </c>
      <c r="AA49" s="20"/>
      <c r="AB49" s="4">
        <v>0</v>
      </c>
      <c r="AC49" s="4">
        <v>958</v>
      </c>
      <c r="AE49" s="5">
        <v>1.750187187073315</v>
      </c>
      <c r="AF49" s="5">
        <v>0.4987952976227783</v>
      </c>
      <c r="AH49" s="16"/>
      <c r="AI49" s="4">
        <v>958</v>
      </c>
      <c r="AJ49" s="5">
        <v>25209.291000000001</v>
      </c>
      <c r="AL49" s="5">
        <v>29.18</v>
      </c>
      <c r="AM49" s="4">
        <v>22</v>
      </c>
      <c r="AN49" t="s">
        <v>47</v>
      </c>
      <c r="AO49" t="str" cm="1">
        <f t="array" aca="1" ref="AO49" ca="1">_FV(A49,"Currency")</f>
        <v>USD</v>
      </c>
      <c r="AP49" t="str" cm="1">
        <f t="array" aca="1" ref="AP49" ca="1">_FV(A49,"Exchange")</f>
        <v>NYSE Arca</v>
      </c>
      <c r="AQ49" s="6" t="str" cm="1">
        <f t="array" aca="1" ref="AQ49" ca="1">_FV(A49,"Exchange abbreviation",TRUE)</f>
        <v>ARCX</v>
      </c>
      <c r="AR49" t="str" cm="1">
        <f t="array" aca="1" ref="AR49" ca="1">_FV(A49,"Instrument type",TRUE)</f>
        <v>Stock</v>
      </c>
    </row>
    <row r="50" spans="1:44" ht="18.75" customHeight="1" x14ac:dyDescent="0.25">
      <c r="A50" t="e" vm="63">
        <v>#VALUE!</v>
      </c>
      <c r="B50" t="s">
        <v>210</v>
      </c>
      <c r="C50" t="s">
        <v>211</v>
      </c>
      <c r="D50" s="31" cm="1">
        <f t="array" aca="1" ref="D50" ca="1">_FV(A50,"Last trade time",TRUE)</f>
        <v>45824.840277823438</v>
      </c>
      <c r="E50" s="23" cm="1">
        <f t="array" aca="1" ref="E50" ca="1">_FV(A50,"Price")</f>
        <v>1.825</v>
      </c>
      <c r="F50" s="27" cm="1">
        <f t="array" aca="1" ref="F50" ca="1">_FV(A50,"Change (%)",TRUE)</f>
        <v>1.3889E-2</v>
      </c>
      <c r="G50" s="26" cm="1">
        <f t="array" aca="1" ref="G50" ca="1">_FV(A50,"Change")</f>
        <v>2.5000000000000001E-2</v>
      </c>
      <c r="H50" s="23" cm="1">
        <f t="array" aca="1" ref="H50" ca="1">_FV(A50,"Open")</f>
        <v>1.8</v>
      </c>
      <c r="I50" s="23" cm="1">
        <f t="array" aca="1" ref="I50" ca="1">_FV(A50,"Low")</f>
        <v>1.8</v>
      </c>
      <c r="J50" s="23" cm="1">
        <f t="array" aca="1" ref="J50" ca="1">_FV(A50,"High")</f>
        <v>1.85</v>
      </c>
      <c r="K50" s="23" cm="1">
        <f t="array" aca="1" ref="K50" ca="1">_FV(A50,"Previous close",TRUE)</f>
        <v>1.8</v>
      </c>
      <c r="L50" s="26"/>
      <c r="M50" s="23" cm="1">
        <f t="array" aca="1" ref="M50" ca="1">_FV(A50,"52 week low",TRUE)</f>
        <v>1.35</v>
      </c>
      <c r="N50" s="23" cm="1">
        <f t="array" aca="1" ref="N50" ca="1">_FV(A50,"52 week high",TRUE)</f>
        <v>2.19</v>
      </c>
      <c r="O50" s="8" cm="1">
        <f t="array" aca="1" ref="O50" ca="1">_FV(A50,"Volume")</f>
        <v>7954</v>
      </c>
      <c r="P50" s="7" cm="1">
        <f t="array" aca="1" ref="P50" ca="1">_FV(A50,"Volume average",TRUE)</f>
        <v>7826</v>
      </c>
      <c r="Q50" t="s">
        <v>212</v>
      </c>
      <c r="R50" t="s">
        <v>213</v>
      </c>
      <c r="S50" t="s">
        <v>105</v>
      </c>
      <c r="T50" s="25" t="e" cm="1" vm="13">
        <f t="array" ref="T50">_FV(A50,"Expense ratio",TRUE)</f>
        <v>#VALUE!</v>
      </c>
      <c r="U50" s="24" t="e" cm="1" vm="14">
        <f t="array" ref="U50">_FV(A50,"Market cap",TRUE)</f>
        <v>#VALUE!</v>
      </c>
      <c r="V50" s="4">
        <v>1847365</v>
      </c>
      <c r="W50" s="4">
        <v>1847365</v>
      </c>
      <c r="Y50" t="s">
        <v>106</v>
      </c>
      <c r="Z50" s="5">
        <v>0.99085000000000001</v>
      </c>
      <c r="AA50" s="20"/>
      <c r="AB50" s="4">
        <v>0</v>
      </c>
      <c r="AC50" s="4">
        <v>17617</v>
      </c>
      <c r="AE50" s="5">
        <v>20.886070553337071</v>
      </c>
      <c r="AF50" s="5">
        <v>-2.0512861581634572</v>
      </c>
      <c r="AI50" s="4">
        <v>17617</v>
      </c>
      <c r="AJ50" s="5">
        <v>33648.47</v>
      </c>
      <c r="AL50" s="5">
        <v>2.19</v>
      </c>
      <c r="AM50" s="5">
        <v>1.35</v>
      </c>
      <c r="AN50" t="s">
        <v>47</v>
      </c>
      <c r="AO50" t="str" cm="1">
        <f t="array" aca="1" ref="AO50" ca="1">_FV(A50,"Currency")</f>
        <v>USD</v>
      </c>
      <c r="AP50" t="str" cm="1">
        <f t="array" aca="1" ref="AP50" ca="1">_FV(A50,"Exchange")</f>
        <v>NYSE Arca</v>
      </c>
      <c r="AQ50" s="6" t="str" cm="1">
        <f t="array" aca="1" ref="AQ50" ca="1">_FV(A50,"Exchange abbreviation",TRUE)</f>
        <v>ARCX</v>
      </c>
      <c r="AR50" t="str" cm="1">
        <f t="array" aca="1" ref="AR50" ca="1">_FV(A50,"Instrument type",TRUE)</f>
        <v>Stock</v>
      </c>
    </row>
    <row r="51" spans="1:44" ht="18.75" customHeight="1" x14ac:dyDescent="0.25">
      <c r="A51" t="e" vm="64">
        <v>#VALUE!</v>
      </c>
      <c r="B51" t="s">
        <v>214</v>
      </c>
      <c r="C51" t="s">
        <v>215</v>
      </c>
      <c r="D51" s="31" cm="1">
        <f t="array" aca="1" ref="D51" ca="1">_FV(A51,"Last trade time",TRUE)</f>
        <v>45824.939361110941</v>
      </c>
      <c r="E51" s="23" cm="1">
        <f t="array" aca="1" ref="E51" ca="1">_FV(A51,"Price")</f>
        <v>21.68</v>
      </c>
      <c r="F51" s="27" cm="1">
        <f t="array" aca="1" ref="F51" ca="1">_FV(A51,"Change (%)",TRUE)</f>
        <v>3.8811999999999999E-2</v>
      </c>
      <c r="G51" s="26" cm="1">
        <f t="array" aca="1" ref="G51" ca="1">_FV(A51,"Change")</f>
        <v>0.81</v>
      </c>
      <c r="H51" s="23" cm="1">
        <f t="array" aca="1" ref="H51" ca="1">_FV(A51,"Open")</f>
        <v>21.27</v>
      </c>
      <c r="I51" s="23" cm="1">
        <f t="array" aca="1" ref="I51" ca="1">_FV(A51,"Low")</f>
        <v>21.23</v>
      </c>
      <c r="J51" s="23" cm="1">
        <f t="array" aca="1" ref="J51" ca="1">_FV(A51,"High")</f>
        <v>21.91</v>
      </c>
      <c r="K51" s="23" cm="1">
        <f t="array" aca="1" ref="K51" ca="1">_FV(A51,"Previous close",TRUE)</f>
        <v>20.87</v>
      </c>
      <c r="L51" s="26"/>
      <c r="M51" s="23" cm="1">
        <f t="array" aca="1" ref="M51" ca="1">_FV(A51,"52 week low",TRUE)</f>
        <v>7.9501999999999997</v>
      </c>
      <c r="N51" s="23" cm="1">
        <f t="array" aca="1" ref="N51" ca="1">_FV(A51,"52 week high",TRUE)</f>
        <v>24.52</v>
      </c>
      <c r="O51" s="8" cm="1">
        <f t="array" aca="1" ref="O51" ca="1">_FV(A51,"Volume")</f>
        <v>5040029</v>
      </c>
      <c r="P51" s="7" cm="1">
        <f t="array" aca="1" ref="P51" ca="1">_FV(A51,"Volume average",TRUE)</f>
        <v>7077197</v>
      </c>
      <c r="Q51" t="s">
        <v>72</v>
      </c>
      <c r="T51" s="25" t="e" cm="1" vm="13">
        <f t="array" ref="T51">_FV(A51,"Expense ratio",TRUE)</f>
        <v>#VALUE!</v>
      </c>
      <c r="U51" s="24" cm="1">
        <f t="array" aca="1" ref="U51" ca="1">_FV(A51,"Market cap",TRUE)</f>
        <v>104909700000</v>
      </c>
      <c r="V51" s="16"/>
      <c r="W51" s="16"/>
      <c r="Z51" s="18"/>
      <c r="AA51" s="20"/>
      <c r="AB51" s="20"/>
      <c r="AC51" s="21">
        <v>7014153</v>
      </c>
      <c r="AE51" s="18"/>
      <c r="AF51" s="20"/>
      <c r="AI51" s="21"/>
      <c r="AJ51" s="18"/>
      <c r="AL51" s="18"/>
      <c r="AM51" s="18"/>
      <c r="AN51" t="s">
        <v>73</v>
      </c>
      <c r="AO51" t="str" cm="1">
        <f t="array" aca="1" ref="AO51" ca="1">_FV(A51,"Currency")</f>
        <v>USD</v>
      </c>
      <c r="AP51" t="str" cm="1">
        <f t="array" aca="1" ref="AP51" ca="1">_FV(A51,"Exchange")</f>
        <v>NYSE Arca</v>
      </c>
      <c r="AQ51" s="6" t="str" cm="1">
        <f t="array" aca="1" ref="AQ51" ca="1">_FV(A51,"Exchange abbreviation",TRUE)</f>
        <v>ARCX</v>
      </c>
      <c r="AR51" t="str" cm="1">
        <f t="array" aca="1" ref="AR51" ca="1">_FV(A51,"Instrument type",TRUE)</f>
        <v>Stock</v>
      </c>
    </row>
    <row r="52" spans="1:44" ht="18.75" customHeight="1" x14ac:dyDescent="0.25">
      <c r="A52" t="e" vm="65">
        <v>#VALUE!</v>
      </c>
      <c r="B52" t="s">
        <v>216</v>
      </c>
      <c r="C52" t="s">
        <v>217</v>
      </c>
      <c r="D52" s="31" cm="1">
        <f t="array" aca="1" ref="D52" ca="1">_FV(A52,"Last trade time",TRUE)</f>
        <v>45824.939950057815</v>
      </c>
      <c r="E52" s="23" cm="1">
        <f t="array" aca="1" ref="E52" ca="1">_FV(A52,"Price")</f>
        <v>157.1</v>
      </c>
      <c r="F52" s="27" cm="1">
        <f t="array" aca="1" ref="F52" ca="1">_FV(A52,"Change (%)",TRUE)</f>
        <v>7.1403999999999995E-2</v>
      </c>
      <c r="G52" s="26" cm="1">
        <f t="array" aca="1" ref="G52" ca="1">_FV(A52,"Change")</f>
        <v>10.47</v>
      </c>
      <c r="H52" s="23" cm="1">
        <f t="array" aca="1" ref="H52" ca="1">_FV(A52,"Open")</f>
        <v>151.49</v>
      </c>
      <c r="I52" s="23" cm="1">
        <f t="array" aca="1" ref="I52" ca="1">_FV(A52,"Low")</f>
        <v>151.29</v>
      </c>
      <c r="J52" s="23" cm="1">
        <f t="array" aca="1" ref="J52" ca="1">_FV(A52,"High")</f>
        <v>158.035</v>
      </c>
      <c r="K52" s="23" cm="1">
        <f t="array" aca="1" ref="K52" ca="1">_FV(A52,"Previous close",TRUE)</f>
        <v>146.63</v>
      </c>
      <c r="L52" s="26"/>
      <c r="M52" s="23" cm="1">
        <f t="array" aca="1" ref="M52" ca="1">_FV(A52,"52 week low",TRUE)</f>
        <v>57</v>
      </c>
      <c r="N52" s="23" cm="1">
        <f t="array" aca="1" ref="N52" ca="1">_FV(A52,"52 week high",TRUE)</f>
        <v>206.23</v>
      </c>
      <c r="O52" s="8" cm="1">
        <f t="array" aca="1" ref="O52" ca="1">_FV(A52,"Volume")</f>
        <v>301974</v>
      </c>
      <c r="P52" s="7" cm="1">
        <f t="array" aca="1" ref="P52" ca="1">_FV(A52,"Volume average",TRUE)</f>
        <v>254477</v>
      </c>
      <c r="Q52" t="s">
        <v>85</v>
      </c>
      <c r="S52" t="s">
        <v>80</v>
      </c>
      <c r="T52" s="25" t="e" cm="1" vm="13">
        <f t="array" ref="T52">_FV(A52,"Expense ratio",TRUE)</f>
        <v>#VALUE!</v>
      </c>
      <c r="U52" s="24" cm="1">
        <f t="array" aca="1" ref="U52" ca="1">_FV(A52,"Market cap",TRUE)</f>
        <v>104909700000</v>
      </c>
      <c r="V52" s="4">
        <v>1165577088</v>
      </c>
      <c r="W52" s="4">
        <v>1165577088</v>
      </c>
      <c r="X52" t="s">
        <v>218</v>
      </c>
      <c r="Y52" t="s">
        <v>111</v>
      </c>
      <c r="Z52" s="5">
        <v>145.93101999999999</v>
      </c>
      <c r="AA52" s="5">
        <v>50.063003999999999</v>
      </c>
      <c r="AB52" s="4">
        <v>0</v>
      </c>
      <c r="AC52" s="4">
        <v>269671</v>
      </c>
      <c r="AE52" s="5">
        <v>-6.8676761316154078</v>
      </c>
      <c r="AF52" s="5">
        <v>10.40670277962008</v>
      </c>
      <c r="AH52" s="16"/>
      <c r="AI52" s="4">
        <v>269671</v>
      </c>
      <c r="AJ52" s="5">
        <v>39312638.380000003</v>
      </c>
      <c r="AL52" s="5">
        <v>206.23</v>
      </c>
      <c r="AM52" s="4">
        <v>57</v>
      </c>
      <c r="AN52" t="s">
        <v>82</v>
      </c>
      <c r="AO52" t="str" cm="1">
        <f t="array" aca="1" ref="AO52" ca="1">_FV(A52,"Currency")</f>
        <v>USD</v>
      </c>
      <c r="AP52" t="str" cm="1">
        <f t="array" aca="1" ref="AP52" ca="1">_FV(A52,"Exchange")</f>
        <v>NYSE Arca</v>
      </c>
      <c r="AQ52" s="6" t="str" cm="1">
        <f t="array" aca="1" ref="AQ52" ca="1">_FV(A52,"Exchange abbreviation",TRUE)</f>
        <v>ARCX</v>
      </c>
      <c r="AR52" t="str" cm="1">
        <f t="array" aca="1" ref="AR52" ca="1">_FV(A52,"Instrument type",TRUE)</f>
        <v>Stock</v>
      </c>
    </row>
    <row r="53" spans="1:44" ht="18.75" customHeight="1" x14ac:dyDescent="0.25">
      <c r="A53" t="e" vm="66">
        <v>#VALUE!</v>
      </c>
      <c r="B53" t="s">
        <v>219</v>
      </c>
      <c r="C53" t="s">
        <v>220</v>
      </c>
      <c r="D53" s="31" cm="1">
        <f t="array" aca="1" ref="D53" ca="1">_FV(A53,"Last trade time",TRUE)</f>
        <v>45824.939013760937</v>
      </c>
      <c r="E53" s="23" cm="1">
        <f t="array" aca="1" ref="E53" ca="1">_FV(A53,"Price")</f>
        <v>39.01</v>
      </c>
      <c r="F53" s="27" cm="1">
        <f t="array" aca="1" ref="F53" ca="1">_FV(A53,"Change (%)",TRUE)</f>
        <v>3.2010999999999998E-2</v>
      </c>
      <c r="G53" s="26" cm="1">
        <f t="array" aca="1" ref="G53" ca="1">_FV(A53,"Change")</f>
        <v>1.21</v>
      </c>
      <c r="H53" s="23" cm="1">
        <f t="array" aca="1" ref="H53" ca="1">_FV(A53,"Open")</f>
        <v>38.630000000000003</v>
      </c>
      <c r="I53" s="23" cm="1">
        <f t="array" aca="1" ref="I53" ca="1">_FV(A53,"Low")</f>
        <v>38.615000000000002</v>
      </c>
      <c r="J53" s="23" cm="1">
        <f t="array" aca="1" ref="J53" ca="1">_FV(A53,"High")</f>
        <v>39.65</v>
      </c>
      <c r="K53" s="23" cm="1">
        <f t="array" aca="1" ref="K53" ca="1">_FV(A53,"Previous close",TRUE)</f>
        <v>37.799999999999997</v>
      </c>
      <c r="L53" s="26"/>
      <c r="M53" s="23" cm="1">
        <f t="array" aca="1" ref="M53" ca="1">_FV(A53,"52 week low",TRUE)</f>
        <v>18.149999999999999</v>
      </c>
      <c r="N53" s="23" cm="1">
        <f t="array" aca="1" ref="N53" ca="1">_FV(A53,"52 week high",TRUE)</f>
        <v>55.393500000000003</v>
      </c>
      <c r="O53" s="8" cm="1">
        <f t="array" aca="1" ref="O53" ca="1">_FV(A53,"Volume")</f>
        <v>943364</v>
      </c>
      <c r="P53" s="7" cm="1">
        <f t="array" aca="1" ref="P53" ca="1">_FV(A53,"Volume average",TRUE)</f>
        <v>1569043</v>
      </c>
      <c r="Q53" t="s">
        <v>85</v>
      </c>
      <c r="S53" t="s">
        <v>67</v>
      </c>
      <c r="T53" s="25" t="e" cm="1" vm="13">
        <f t="array" ref="T53">_FV(A53,"Expense ratio",TRUE)</f>
        <v>#VALUE!</v>
      </c>
      <c r="U53" s="24" cm="1">
        <f t="array" aca="1" ref="U53" ca="1">_FV(A53,"Market cap",TRUE)</f>
        <v>104909700000</v>
      </c>
      <c r="V53" s="4">
        <v>292380832</v>
      </c>
      <c r="W53" s="4">
        <v>292380832</v>
      </c>
      <c r="Y53" t="s">
        <v>221</v>
      </c>
      <c r="Z53" s="5">
        <v>38.591270000000002</v>
      </c>
      <c r="AA53" s="20"/>
      <c r="AB53" s="4">
        <v>0</v>
      </c>
      <c r="AC53" s="4">
        <v>1954755</v>
      </c>
      <c r="AE53" s="5">
        <v>-16.374647998661931</v>
      </c>
      <c r="AF53" s="5">
        <v>-2.4722491355341552</v>
      </c>
      <c r="AI53" s="4">
        <v>1954755</v>
      </c>
      <c r="AJ53" s="5">
        <v>75316710.150000006</v>
      </c>
      <c r="AL53" s="5">
        <v>55.393999999999998</v>
      </c>
      <c r="AM53" s="5">
        <v>18.149999999999999</v>
      </c>
      <c r="AN53" t="s">
        <v>82</v>
      </c>
      <c r="AO53" t="str" cm="1">
        <f t="array" aca="1" ref="AO53" ca="1">_FV(A53,"Currency")</f>
        <v>USD</v>
      </c>
      <c r="AP53" t="str" cm="1">
        <f t="array" aca="1" ref="AP53" ca="1">_FV(A53,"Exchange")</f>
        <v>NYSE Arca</v>
      </c>
      <c r="AQ53" s="6" t="str" cm="1">
        <f t="array" aca="1" ref="AQ53" ca="1">_FV(A53,"Exchange abbreviation",TRUE)</f>
        <v>ARCX</v>
      </c>
      <c r="AR53" t="str" cm="1">
        <f t="array" aca="1" ref="AR53" ca="1">_FV(A53,"Instrument type",TRUE)</f>
        <v>Stock</v>
      </c>
    </row>
    <row r="54" spans="1:44" ht="18.75" customHeight="1" x14ac:dyDescent="0.25">
      <c r="A54" t="e" vm="67">
        <v>#VALUE!</v>
      </c>
      <c r="B54" t="s">
        <v>222</v>
      </c>
      <c r="C54" t="s">
        <v>223</v>
      </c>
      <c r="D54" s="31" cm="1">
        <f t="array" aca="1" ref="D54" ca="1">_FV(A54,"Last trade time",TRUE)</f>
        <v>45824.84027780078</v>
      </c>
      <c r="E54" s="23" cm="1">
        <f t="array" aca="1" ref="E54" ca="1">_FV(A54,"Price")</f>
        <v>15.023099999999999</v>
      </c>
      <c r="F54" s="27" cm="1">
        <f t="array" aca="1" ref="F54" ca="1">_FV(A54,"Change (%)",TRUE)</f>
        <v>1.8340000000000001E-3</v>
      </c>
      <c r="G54" s="26" cm="1">
        <f t="array" aca="1" ref="G54" ca="1">_FV(A54,"Change")</f>
        <v>2.75E-2</v>
      </c>
      <c r="H54" s="23" cm="1">
        <f t="array" aca="1" ref="H54" ca="1">_FV(A54,"Open")</f>
        <v>15.17</v>
      </c>
      <c r="I54" s="23" cm="1">
        <f t="array" aca="1" ref="I54" ca="1">_FV(A54,"Low")</f>
        <v>15.023099999999999</v>
      </c>
      <c r="J54" s="23" cm="1">
        <f t="array" aca="1" ref="J54" ca="1">_FV(A54,"High")</f>
        <v>15.17</v>
      </c>
      <c r="K54" s="23" cm="1">
        <f t="array" aca="1" ref="K54" ca="1">_FV(A54,"Previous close",TRUE)</f>
        <v>14.9956</v>
      </c>
      <c r="L54" s="26"/>
      <c r="M54" s="23" cm="1">
        <f t="array" aca="1" ref="M54" ca="1">_FV(A54,"52 week low",TRUE)</f>
        <v>11.31</v>
      </c>
      <c r="N54" s="23" cm="1">
        <f t="array" aca="1" ref="N54" ca="1">_FV(A54,"52 week high",TRUE)</f>
        <v>17.239999999999998</v>
      </c>
      <c r="O54" s="8" cm="1">
        <f t="array" aca="1" ref="O54" ca="1">_FV(A54,"Volume")</f>
        <v>346</v>
      </c>
      <c r="P54" s="7" cm="1">
        <f t="array" aca="1" ref="P54" ca="1">_FV(A54,"Volume average",TRUE)</f>
        <v>1466</v>
      </c>
      <c r="Q54" t="s">
        <v>224</v>
      </c>
      <c r="T54" s="25" t="e" cm="1" vm="13">
        <f t="array" ref="T54">_FV(A54,"Expense ratio",TRUE)</f>
        <v>#VALUE!</v>
      </c>
      <c r="U54" s="24" cm="1">
        <f t="array" aca="1" ref="U54" ca="1">_FV(A54,"Market cap",TRUE)</f>
        <v>76546930000</v>
      </c>
      <c r="V54" s="16"/>
      <c r="W54" s="16"/>
      <c r="Z54" s="18"/>
      <c r="AA54" s="20"/>
      <c r="AB54" s="20"/>
      <c r="AC54" s="21">
        <v>1461</v>
      </c>
      <c r="AE54" s="18"/>
      <c r="AF54" s="20"/>
      <c r="AI54" s="21"/>
      <c r="AJ54" s="18"/>
      <c r="AL54" s="18"/>
      <c r="AM54" s="18"/>
      <c r="AN54" t="s">
        <v>73</v>
      </c>
      <c r="AO54" t="str" cm="1">
        <f t="array" aca="1" ref="AO54" ca="1">_FV(A54,"Currency")</f>
        <v>USD</v>
      </c>
      <c r="AP54" t="str" cm="1">
        <f t="array" aca="1" ref="AP54" ca="1">_FV(A54,"Exchange")</f>
        <v>NYSE Arca</v>
      </c>
      <c r="AQ54" s="6" t="str" cm="1">
        <f t="array" aca="1" ref="AQ54" ca="1">_FV(A54,"Exchange abbreviation",TRUE)</f>
        <v>ARCX</v>
      </c>
      <c r="AR54" t="str" cm="1">
        <f t="array" aca="1" ref="AR54" ca="1">_FV(A54,"Instrument type",TRUE)</f>
        <v>Stock</v>
      </c>
    </row>
    <row r="55" spans="1:44" ht="18.75" customHeight="1" x14ac:dyDescent="0.25">
      <c r="A55" t="e" vm="68">
        <v>#VALUE!</v>
      </c>
      <c r="B55" t="s">
        <v>225</v>
      </c>
      <c r="C55" t="s">
        <v>226</v>
      </c>
      <c r="D55" s="31" cm="1">
        <f t="array" aca="1" ref="D55" ca="1">_FV(A55,"Last trade time",TRUE)</f>
        <v>45824.909129628904</v>
      </c>
      <c r="E55" s="23" cm="1">
        <f t="array" aca="1" ref="E55" ca="1">_FV(A55,"Price")</f>
        <v>3.74</v>
      </c>
      <c r="F55" s="27" cm="1">
        <f t="array" aca="1" ref="F55" ca="1">_FV(A55,"Change (%)",TRUE)</f>
        <v>3.6011000000000001E-2</v>
      </c>
      <c r="G55" s="26" cm="1">
        <f t="array" aca="1" ref="G55" ca="1">_FV(A55,"Change")</f>
        <v>0.13</v>
      </c>
      <c r="H55" s="23" cm="1">
        <f t="array" aca="1" ref="H55" ca="1">_FV(A55,"Open")</f>
        <v>3.66</v>
      </c>
      <c r="I55" s="23" cm="1">
        <f t="array" aca="1" ref="I55" ca="1">_FV(A55,"Low")</f>
        <v>3.6549999999999998</v>
      </c>
      <c r="J55" s="23" cm="1">
        <f t="array" aca="1" ref="J55" ca="1">_FV(A55,"High")</f>
        <v>3.7585999999999999</v>
      </c>
      <c r="K55" s="23" cm="1">
        <f t="array" aca="1" ref="K55" ca="1">_FV(A55,"Previous close",TRUE)</f>
        <v>3.61</v>
      </c>
      <c r="L55" s="26"/>
      <c r="M55" s="23" cm="1">
        <f t="array" aca="1" ref="M55" ca="1">_FV(A55,"52 week low",TRUE)</f>
        <v>3.55</v>
      </c>
      <c r="N55" s="23" cm="1">
        <f t="array" aca="1" ref="N55" ca="1">_FV(A55,"52 week high",TRUE)</f>
        <v>13.05</v>
      </c>
      <c r="O55" s="8" cm="1">
        <f t="array" aca="1" ref="O55" ca="1">_FV(A55,"Volume")</f>
        <v>234344</v>
      </c>
      <c r="P55" s="7" cm="1">
        <f t="array" aca="1" ref="P55" ca="1">_FV(A55,"Volume average",TRUE)</f>
        <v>173927</v>
      </c>
      <c r="Q55" t="s">
        <v>212</v>
      </c>
      <c r="R55" t="s">
        <v>79</v>
      </c>
      <c r="S55" t="s">
        <v>80</v>
      </c>
      <c r="T55" s="25" t="e" cm="1" vm="13">
        <f t="array" ref="T55">_FV(A55,"Expense ratio",TRUE)</f>
        <v>#VALUE!</v>
      </c>
      <c r="U55" s="24" cm="1">
        <f t="array" aca="1" ref="U55" ca="1">_FV(A55,"Market cap",TRUE)</f>
        <v>104909700000</v>
      </c>
      <c r="V55" s="4">
        <v>14318466</v>
      </c>
      <c r="W55" s="4">
        <v>14318466</v>
      </c>
      <c r="Y55" t="s">
        <v>102</v>
      </c>
      <c r="Z55" s="5">
        <v>4.0089699999999997</v>
      </c>
      <c r="AA55" s="20"/>
      <c r="AB55" s="4">
        <v>0</v>
      </c>
      <c r="AC55" s="4">
        <v>208474</v>
      </c>
      <c r="AE55" s="5">
        <v>-52.323619617813797</v>
      </c>
      <c r="AF55" s="5">
        <v>-66.719892576792859</v>
      </c>
      <c r="AH55" s="16"/>
      <c r="AI55" s="4">
        <v>208474</v>
      </c>
      <c r="AJ55" s="4">
        <v>833896</v>
      </c>
      <c r="AL55" s="5">
        <v>13.05</v>
      </c>
      <c r="AM55" s="5">
        <v>3.7050000000000001</v>
      </c>
      <c r="AN55" t="s">
        <v>47</v>
      </c>
      <c r="AO55" t="str" cm="1">
        <f t="array" aca="1" ref="AO55" ca="1">_FV(A55,"Currency")</f>
        <v>USD</v>
      </c>
      <c r="AP55" t="str" cm="1">
        <f t="array" aca="1" ref="AP55" ca="1">_FV(A55,"Exchange")</f>
        <v>NYSE Arca</v>
      </c>
      <c r="AQ55" s="6" t="str" cm="1">
        <f t="array" aca="1" ref="AQ55" ca="1">_FV(A55,"Exchange abbreviation",TRUE)</f>
        <v>ARCX</v>
      </c>
      <c r="AR55" t="str" cm="1">
        <f t="array" aca="1" ref="AR55" ca="1">_FV(A55,"Instrument type",TRUE)</f>
        <v>Stock</v>
      </c>
    </row>
    <row r="56" spans="1:44" ht="18.75" customHeight="1" x14ac:dyDescent="0.25">
      <c r="A56" t="e" vm="69">
        <v>#VALUE!</v>
      </c>
      <c r="B56" t="s">
        <v>227</v>
      </c>
      <c r="C56" t="s">
        <v>228</v>
      </c>
      <c r="D56" s="31" cm="1">
        <f t="array" aca="1" ref="D56" ca="1">_FV(A56,"Last trade time",TRUE)</f>
        <v>45824.84027780078</v>
      </c>
      <c r="E56" s="23" cm="1">
        <f t="array" aca="1" ref="E56" ca="1">_FV(A56,"Price")</f>
        <v>19.421700000000001</v>
      </c>
      <c r="F56" s="27" cm="1">
        <f t="array" aca="1" ref="F56" ca="1">_FV(A56,"Change (%)",TRUE)</f>
        <v>5.7827000000000003E-2</v>
      </c>
      <c r="G56" s="26" cm="1">
        <f t="array" aca="1" ref="G56" ca="1">_FV(A56,"Change")</f>
        <v>1.0617000000000001</v>
      </c>
      <c r="H56" s="23" cm="1">
        <f t="array" aca="1" ref="H56" ca="1">_FV(A56,"Open")</f>
        <v>19</v>
      </c>
      <c r="I56" s="23" cm="1">
        <f t="array" aca="1" ref="I56" ca="1">_FV(A56,"Low")</f>
        <v>19</v>
      </c>
      <c r="J56" s="23" cm="1">
        <f t="array" aca="1" ref="J56" ca="1">_FV(A56,"High")</f>
        <v>19.531099999999999</v>
      </c>
      <c r="K56" s="23" cm="1">
        <f t="array" aca="1" ref="K56" ca="1">_FV(A56,"Previous close",TRUE)</f>
        <v>18.36</v>
      </c>
      <c r="L56" s="26"/>
      <c r="M56" s="23" cm="1">
        <f t="array" aca="1" ref="M56" ca="1">_FV(A56,"52 week low",TRUE)</f>
        <v>10.45</v>
      </c>
      <c r="N56" s="23" cm="1">
        <f t="array" aca="1" ref="N56" ca="1">_FV(A56,"52 week high",TRUE)</f>
        <v>35.799999999999997</v>
      </c>
      <c r="O56" s="8" cm="1">
        <f t="array" aca="1" ref="O56" ca="1">_FV(A56,"Volume")</f>
        <v>1549</v>
      </c>
      <c r="P56" s="7" cm="1">
        <f t="array" aca="1" ref="P56" ca="1">_FV(A56,"Volume average",TRUE)</f>
        <v>2347</v>
      </c>
      <c r="Q56" t="s">
        <v>85</v>
      </c>
      <c r="S56" t="s">
        <v>67</v>
      </c>
      <c r="T56" s="25" t="e" cm="1" vm="13">
        <f t="array" ref="T56">_FV(A56,"Expense ratio",TRUE)</f>
        <v>#VALUE!</v>
      </c>
      <c r="U56" s="24" cm="1">
        <f t="array" aca="1" ref="U56" ca="1">_FV(A56,"Market cap",TRUE)</f>
        <v>104909700000</v>
      </c>
      <c r="V56" s="4">
        <v>3203732</v>
      </c>
      <c r="W56" s="4">
        <v>3203732</v>
      </c>
      <c r="Y56" t="s">
        <v>94</v>
      </c>
      <c r="Z56" s="5">
        <v>21.356079999999999</v>
      </c>
      <c r="AA56" s="5">
        <v>16.744171000000001</v>
      </c>
      <c r="AB56" s="4">
        <v>0</v>
      </c>
      <c r="AC56" s="4">
        <v>4698</v>
      </c>
      <c r="AE56" s="5">
        <v>-21.588548656249639</v>
      </c>
      <c r="AF56" s="20"/>
      <c r="AI56" s="4">
        <v>4698</v>
      </c>
      <c r="AJ56" s="5">
        <v>100462.03200000001</v>
      </c>
      <c r="AL56" s="5">
        <v>35.799999999999997</v>
      </c>
      <c r="AM56" s="5">
        <v>10.45</v>
      </c>
      <c r="AN56" t="s">
        <v>47</v>
      </c>
      <c r="AO56" t="str" cm="1">
        <f t="array" aca="1" ref="AO56" ca="1">_FV(A56,"Currency")</f>
        <v>USD</v>
      </c>
      <c r="AP56" t="str" cm="1">
        <f t="array" aca="1" ref="AP56" ca="1">_FV(A56,"Exchange")</f>
        <v>NYSE Arca</v>
      </c>
      <c r="AQ56" s="6" t="str" cm="1">
        <f t="array" aca="1" ref="AQ56" ca="1">_FV(A56,"Exchange abbreviation",TRUE)</f>
        <v>ARCX</v>
      </c>
      <c r="AR56" t="str" cm="1">
        <f t="array" aca="1" ref="AR56" ca="1">_FV(A56,"Instrument type",TRUE)</f>
        <v>Stock</v>
      </c>
    </row>
    <row r="57" spans="1:44" ht="18.75" customHeight="1" x14ac:dyDescent="0.25">
      <c r="A57" t="e" vm="70">
        <v>#VALUE!</v>
      </c>
      <c r="B57" t="s">
        <v>229</v>
      </c>
      <c r="C57" t="s">
        <v>230</v>
      </c>
      <c r="D57" s="31" cm="1">
        <f t="array" aca="1" ref="D57" ca="1">_FV(A57,"Last trade time",TRUE)</f>
        <v>45824.840277823438</v>
      </c>
      <c r="E57" s="23" cm="1">
        <f t="array" aca="1" ref="E57" ca="1">_FV(A57,"Price")</f>
        <v>6.7249999999999996</v>
      </c>
      <c r="F57" s="27" cm="1">
        <f t="array" aca="1" ref="F57" ca="1">_FV(A57,"Change (%)",TRUE)</f>
        <v>-2.98E-3</v>
      </c>
      <c r="G57" s="26" cm="1">
        <f t="array" aca="1" ref="G57" ca="1">_FV(A57,"Change")</f>
        <v>-2.01E-2</v>
      </c>
      <c r="H57" s="23" cm="1">
        <f t="array" aca="1" ref="H57" ca="1">_FV(A57,"Open")</f>
        <v>6.78</v>
      </c>
      <c r="I57" s="23" cm="1">
        <f t="array" aca="1" ref="I57" ca="1">_FV(A57,"Low")</f>
        <v>6.65</v>
      </c>
      <c r="J57" s="23" cm="1">
        <f t="array" aca="1" ref="J57" ca="1">_FV(A57,"High")</f>
        <v>6.8</v>
      </c>
      <c r="K57" s="23" cm="1">
        <f t="array" aca="1" ref="K57" ca="1">_FV(A57,"Previous close",TRUE)</f>
        <v>6.7450999999999999</v>
      </c>
      <c r="L57" s="26"/>
      <c r="M57" s="23" cm="1">
        <f t="array" aca="1" ref="M57" ca="1">_FV(A57,"52 week low",TRUE)</f>
        <v>6.52</v>
      </c>
      <c r="N57" s="23" cm="1">
        <f t="array" aca="1" ref="N57" ca="1">_FV(A57,"52 week high",TRUE)</f>
        <v>9.2445000000000004</v>
      </c>
      <c r="O57" s="8" cm="1">
        <f t="array" aca="1" ref="O57" ca="1">_FV(A57,"Volume")</f>
        <v>2769</v>
      </c>
      <c r="P57" s="7" cm="1">
        <f t="array" aca="1" ref="P57" ca="1">_FV(A57,"Volume average",TRUE)</f>
        <v>3814</v>
      </c>
      <c r="Q57" t="s">
        <v>212</v>
      </c>
      <c r="R57" t="s">
        <v>213</v>
      </c>
      <c r="S57" t="s">
        <v>105</v>
      </c>
      <c r="T57" s="25" t="e" cm="1" vm="13">
        <f t="array" ref="T57">_FV(A57,"Expense ratio",TRUE)</f>
        <v>#VALUE!</v>
      </c>
      <c r="U57" s="24" t="e" cm="1" vm="14">
        <f t="array" ref="U57">_FV(A57,"Market cap",TRUE)</f>
        <v>#VALUE!</v>
      </c>
      <c r="V57" s="4">
        <v>2169340</v>
      </c>
      <c r="W57" s="4">
        <v>2169340</v>
      </c>
      <c r="Y57" t="s">
        <v>106</v>
      </c>
      <c r="Z57" s="5">
        <v>6.7583399999999996</v>
      </c>
      <c r="AA57" s="20"/>
      <c r="AB57" s="4">
        <v>0</v>
      </c>
      <c r="AC57" s="4">
        <v>6784</v>
      </c>
      <c r="AE57" s="5">
        <v>-15.563725547486211</v>
      </c>
      <c r="AF57" s="5">
        <v>-22.93064664562111</v>
      </c>
      <c r="AI57" s="4">
        <v>6784</v>
      </c>
      <c r="AJ57" s="5">
        <v>47235.635199999997</v>
      </c>
      <c r="AL57" s="5">
        <v>9.24</v>
      </c>
      <c r="AM57" s="5">
        <v>6.52</v>
      </c>
      <c r="AN57" t="s">
        <v>47</v>
      </c>
      <c r="AO57" t="str" cm="1">
        <f t="array" aca="1" ref="AO57" ca="1">_FV(A57,"Currency")</f>
        <v>USD</v>
      </c>
      <c r="AP57" t="str" cm="1">
        <f t="array" aca="1" ref="AP57" ca="1">_FV(A57,"Exchange")</f>
        <v>NYSE Arca</v>
      </c>
      <c r="AQ57" s="6" t="str" cm="1">
        <f t="array" aca="1" ref="AQ57" ca="1">_FV(A57,"Exchange abbreviation",TRUE)</f>
        <v>ARCX</v>
      </c>
      <c r="AR57" t="str" cm="1">
        <f t="array" aca="1" ref="AR57" ca="1">_FV(A57,"Instrument type",TRUE)</f>
        <v>Stock</v>
      </c>
    </row>
    <row r="58" spans="1:44" ht="18.75" customHeight="1" x14ac:dyDescent="0.25">
      <c r="A58" t="e" vm="71">
        <v>#VALUE!</v>
      </c>
      <c r="B58" t="s">
        <v>231</v>
      </c>
      <c r="C58" t="s">
        <v>232</v>
      </c>
      <c r="D58" s="31" cm="1">
        <f t="array" aca="1" ref="D58" ca="1">_FV(A58,"Last trade time",TRUE)</f>
        <v>45824.923627082811</v>
      </c>
      <c r="E58" s="23" cm="1">
        <f t="array" aca="1" ref="E58" ca="1">_FV(A58,"Price")</f>
        <v>12.22</v>
      </c>
      <c r="F58" s="27" cm="1">
        <f t="array" aca="1" ref="F58" ca="1">_FV(A58,"Change (%)",TRUE)</f>
        <v>1.3266999999999999E-2</v>
      </c>
      <c r="G58" s="26" cm="1">
        <f t="array" aca="1" ref="G58" ca="1">_FV(A58,"Change")</f>
        <v>0.16</v>
      </c>
      <c r="H58" s="23" cm="1">
        <f t="array" aca="1" ref="H58" ca="1">_FV(A58,"Open")</f>
        <v>12.17</v>
      </c>
      <c r="I58" s="23" cm="1">
        <f t="array" aca="1" ref="I58" ca="1">_FV(A58,"Low")</f>
        <v>11.83</v>
      </c>
      <c r="J58" s="23" cm="1">
        <f t="array" aca="1" ref="J58" ca="1">_FV(A58,"High")</f>
        <v>12.48</v>
      </c>
      <c r="K58" s="23" cm="1">
        <f t="array" aca="1" ref="K58" ca="1">_FV(A58,"Previous close",TRUE)</f>
        <v>12.06</v>
      </c>
      <c r="L58" s="26"/>
      <c r="M58" s="23" cm="1">
        <f t="array" aca="1" ref="M58" ca="1">_FV(A58,"52 week low",TRUE)</f>
        <v>11.83</v>
      </c>
      <c r="N58" s="23" cm="1">
        <f t="array" aca="1" ref="N58" ca="1">_FV(A58,"52 week high",TRUE)</f>
        <v>24.01</v>
      </c>
      <c r="O58" s="8" cm="1">
        <f t="array" aca="1" ref="O58" ca="1">_FV(A58,"Volume")</f>
        <v>482666</v>
      </c>
      <c r="P58" s="7" cm="1">
        <f t="array" aca="1" ref="P58" ca="1">_FV(A58,"Volume average",TRUE)</f>
        <v>240588</v>
      </c>
      <c r="Q58" t="s">
        <v>65</v>
      </c>
      <c r="R58" t="s">
        <v>109</v>
      </c>
      <c r="S58" t="s">
        <v>80</v>
      </c>
      <c r="T58" s="25" t="e" cm="1" vm="13">
        <f t="array" ref="T58">_FV(A58,"Expense ratio",TRUE)</f>
        <v>#VALUE!</v>
      </c>
      <c r="U58" s="24" cm="1">
        <f t="array" aca="1" ref="U58" ca="1">_FV(A58,"Market cap",TRUE)</f>
        <v>104909700000</v>
      </c>
      <c r="V58" s="4">
        <v>15587461</v>
      </c>
      <c r="W58" s="4">
        <v>15587461</v>
      </c>
      <c r="Y58" t="s">
        <v>89</v>
      </c>
      <c r="Z58" s="5">
        <v>14.34972</v>
      </c>
      <c r="AA58" s="5">
        <v>13.181272</v>
      </c>
      <c r="AB58" s="4">
        <v>0</v>
      </c>
      <c r="AC58" s="4">
        <v>233907</v>
      </c>
      <c r="AE58" s="5">
        <v>-14.89614345434752</v>
      </c>
      <c r="AF58" s="5">
        <v>-9.8680057189289734</v>
      </c>
      <c r="AH58" s="16"/>
      <c r="AI58" s="4">
        <v>233907</v>
      </c>
      <c r="AJ58" s="5">
        <v>3363582.66</v>
      </c>
      <c r="AL58" s="5">
        <v>24.01</v>
      </c>
      <c r="AM58" s="5">
        <v>12.259</v>
      </c>
      <c r="AN58" t="s">
        <v>90</v>
      </c>
      <c r="AO58" t="str" cm="1">
        <f t="array" aca="1" ref="AO58" ca="1">_FV(A58,"Currency")</f>
        <v>USD</v>
      </c>
      <c r="AP58" t="str" cm="1">
        <f t="array" aca="1" ref="AP58" ca="1">_FV(A58,"Exchange")</f>
        <v>NYSE Arca</v>
      </c>
      <c r="AQ58" s="6" t="str" cm="1">
        <f t="array" aca="1" ref="AQ58" ca="1">_FV(A58,"Exchange abbreviation",TRUE)</f>
        <v>ARCX</v>
      </c>
      <c r="AR58" t="str" cm="1">
        <f t="array" aca="1" ref="AR58" ca="1">_FV(A58,"Instrument type",TRUE)</f>
        <v>Stock</v>
      </c>
    </row>
    <row r="59" spans="1:44" ht="18.75" customHeight="1" x14ac:dyDescent="0.25">
      <c r="A59" t="e" vm="72">
        <v>#VALUE!</v>
      </c>
      <c r="B59" t="s">
        <v>233</v>
      </c>
      <c r="C59" t="s">
        <v>234</v>
      </c>
      <c r="D59" s="31" cm="1">
        <f t="array" aca="1" ref="D59" ca="1">_FV(A59,"Last trade time",TRUE)</f>
        <v>45824.840277789066</v>
      </c>
      <c r="E59" s="23" cm="1">
        <f t="array" aca="1" ref="E59" ca="1">_FV(A59,"Price")</f>
        <v>13.440899999999999</v>
      </c>
      <c r="F59" s="27" cm="1">
        <f t="array" aca="1" ref="F59" ca="1">_FV(A59,"Change (%)",TRUE)</f>
        <v>-6.5849999999999997E-3</v>
      </c>
      <c r="G59" s="26" cm="1">
        <f t="array" aca="1" ref="G59" ca="1">_FV(A59,"Change")</f>
        <v>-8.9099999999999999E-2</v>
      </c>
      <c r="H59" s="23" cm="1">
        <f t="array" aca="1" ref="H59" ca="1">_FV(A59,"Open")</f>
        <v>13.6</v>
      </c>
      <c r="I59" s="23" cm="1">
        <f t="array" aca="1" ref="I59" ca="1">_FV(A59,"Low")</f>
        <v>13.16</v>
      </c>
      <c r="J59" s="23" cm="1">
        <f t="array" aca="1" ref="J59" ca="1">_FV(A59,"High")</f>
        <v>13.7</v>
      </c>
      <c r="K59" s="23" cm="1">
        <f t="array" aca="1" ref="K59" ca="1">_FV(A59,"Previous close",TRUE)</f>
        <v>13.53</v>
      </c>
      <c r="L59" s="26"/>
      <c r="M59" s="23" cm="1">
        <f t="array" aca="1" ref="M59" ca="1">_FV(A59,"52 week low",TRUE)</f>
        <v>13.16</v>
      </c>
      <c r="N59" s="23" cm="1">
        <f t="array" aca="1" ref="N59" ca="1">_FV(A59,"52 week high",TRUE)</f>
        <v>29.43</v>
      </c>
      <c r="O59" s="8" cm="1">
        <f t="array" aca="1" ref="O59" ca="1">_FV(A59,"Volume")</f>
        <v>14028</v>
      </c>
      <c r="P59" s="7" cm="1">
        <f t="array" aca="1" ref="P59" ca="1">_FV(A59,"Volume average",TRUE)</f>
        <v>4384</v>
      </c>
      <c r="Q59" t="s">
        <v>65</v>
      </c>
      <c r="R59" t="s">
        <v>109</v>
      </c>
      <c r="S59" t="s">
        <v>80</v>
      </c>
      <c r="T59" s="25" t="e" cm="1" vm="13">
        <f t="array" ref="T59">_FV(A59,"Expense ratio",TRUE)</f>
        <v>#VALUE!</v>
      </c>
      <c r="U59" s="24" cm="1">
        <f t="array" aca="1" ref="U59" ca="1">_FV(A59,"Market cap",TRUE)</f>
        <v>104909700000</v>
      </c>
      <c r="V59" s="4">
        <v>2812744</v>
      </c>
      <c r="W59" s="4">
        <v>2812744</v>
      </c>
      <c r="Y59" t="s">
        <v>86</v>
      </c>
      <c r="Z59" s="5">
        <v>16.275960000000001</v>
      </c>
      <c r="AA59" s="5">
        <v>13.014131000000001</v>
      </c>
      <c r="AB59" s="4">
        <v>0</v>
      </c>
      <c r="AC59" s="4">
        <v>5030</v>
      </c>
      <c r="AE59" s="5">
        <v>-20.767290379298959</v>
      </c>
      <c r="AF59" s="5">
        <v>-4.4252530673208774</v>
      </c>
      <c r="AI59" s="4">
        <v>5030</v>
      </c>
      <c r="AJ59" s="5">
        <v>81795.345000000001</v>
      </c>
      <c r="AL59" s="5">
        <v>29.43</v>
      </c>
      <c r="AM59" s="5">
        <v>14.67</v>
      </c>
      <c r="AN59" t="s">
        <v>47</v>
      </c>
      <c r="AO59" t="str" cm="1">
        <f t="array" aca="1" ref="AO59" ca="1">_FV(A59,"Currency")</f>
        <v>USD</v>
      </c>
      <c r="AP59" t="str" cm="1">
        <f t="array" aca="1" ref="AP59" ca="1">_FV(A59,"Exchange")</f>
        <v>NYSE Arca</v>
      </c>
      <c r="AQ59" s="6" t="str" cm="1">
        <f t="array" aca="1" ref="AQ59" ca="1">_FV(A59,"Exchange abbreviation",TRUE)</f>
        <v>ARCX</v>
      </c>
      <c r="AR59" t="str" cm="1">
        <f t="array" aca="1" ref="AR59" ca="1">_FV(A59,"Instrument type",TRUE)</f>
        <v>Stock</v>
      </c>
    </row>
    <row r="60" spans="1:44" ht="18.75" customHeight="1" x14ac:dyDescent="0.25">
      <c r="A60" t="e" vm="73">
        <v>#VALUE!</v>
      </c>
      <c r="B60" t="s">
        <v>235</v>
      </c>
      <c r="C60" t="s">
        <v>236</v>
      </c>
      <c r="D60" s="31" cm="1">
        <f t="array" aca="1" ref="D60" ca="1">_FV(A60,"Last trade time",TRUE)</f>
        <v>45824.936872152342</v>
      </c>
      <c r="E60" s="23" cm="1">
        <f t="array" aca="1" ref="E60" ca="1">_FV(A60,"Price")</f>
        <v>2.875</v>
      </c>
      <c r="F60" s="27" cm="1">
        <f t="array" aca="1" ref="F60" ca="1">_FV(A60,"Change (%)",TRUE)</f>
        <v>4.9269999999999994E-2</v>
      </c>
      <c r="G60" s="26" cm="1">
        <f t="array" aca="1" ref="G60" ca="1">_FV(A60,"Change")</f>
        <v>0.13500000000000001</v>
      </c>
      <c r="H60" s="23" cm="1">
        <f t="array" aca="1" ref="H60" ca="1">_FV(A60,"Open")</f>
        <v>2.83</v>
      </c>
      <c r="I60" s="23" cm="1">
        <f t="array" aca="1" ref="I60" ca="1">_FV(A60,"Low")</f>
        <v>2.77</v>
      </c>
      <c r="J60" s="23" cm="1">
        <f t="array" aca="1" ref="J60" ca="1">_FV(A60,"High")</f>
        <v>2.89</v>
      </c>
      <c r="K60" s="23" cm="1">
        <f t="array" aca="1" ref="K60" ca="1">_FV(A60,"Previous close",TRUE)</f>
        <v>2.74</v>
      </c>
      <c r="L60" s="26"/>
      <c r="M60" s="23" cm="1">
        <f t="array" aca="1" ref="M60" ca="1">_FV(A60,"52 week low",TRUE)</f>
        <v>2.7</v>
      </c>
      <c r="N60" s="23" cm="1">
        <f t="array" aca="1" ref="N60" ca="1">_FV(A60,"52 week high",TRUE)</f>
        <v>25.78</v>
      </c>
      <c r="O60" s="8" cm="1">
        <f t="array" aca="1" ref="O60" ca="1">_FV(A60,"Volume")</f>
        <v>9700552</v>
      </c>
      <c r="P60" s="7" cm="1">
        <f t="array" aca="1" ref="P60" ca="1">_FV(A60,"Volume average",TRUE)</f>
        <v>8999609</v>
      </c>
      <c r="Q60" t="s">
        <v>212</v>
      </c>
      <c r="R60" t="s">
        <v>79</v>
      </c>
      <c r="S60" t="s">
        <v>80</v>
      </c>
      <c r="T60" s="25" t="e" cm="1" vm="13">
        <f t="array" ref="T60">_FV(A60,"Expense ratio",TRUE)</f>
        <v>#VALUE!</v>
      </c>
      <c r="U60" s="24" cm="1">
        <f t="array" aca="1" ref="U60" ca="1">_FV(A60,"Market cap",TRUE)</f>
        <v>104909700000</v>
      </c>
      <c r="V60" s="4">
        <v>92357168</v>
      </c>
      <c r="W60" s="4">
        <v>92357168</v>
      </c>
      <c r="Y60" t="s">
        <v>81</v>
      </c>
      <c r="Z60" s="5">
        <v>3.1638600000000001</v>
      </c>
      <c r="AA60" s="5">
        <v>16.563680000000002</v>
      </c>
      <c r="AB60" s="4">
        <v>0</v>
      </c>
      <c r="AC60" s="4">
        <v>8355414</v>
      </c>
      <c r="AE60" s="5">
        <v>-79.328859043220135</v>
      </c>
      <c r="AF60" s="5">
        <v>-84.661354903344062</v>
      </c>
      <c r="AH60" s="16"/>
      <c r="AI60" s="4">
        <v>8355414</v>
      </c>
      <c r="AJ60" s="5">
        <v>26486662.379999999</v>
      </c>
      <c r="AL60" s="5">
        <v>25.78</v>
      </c>
      <c r="AM60" s="5">
        <v>2.71</v>
      </c>
      <c r="AN60" t="s">
        <v>82</v>
      </c>
      <c r="AO60" t="str" cm="1">
        <f t="array" aca="1" ref="AO60" ca="1">_FV(A60,"Currency")</f>
        <v>USD</v>
      </c>
      <c r="AP60" t="str" cm="1">
        <f t="array" aca="1" ref="AP60" ca="1">_FV(A60,"Exchange")</f>
        <v>NYSE Arca</v>
      </c>
      <c r="AQ60" s="6" t="str" cm="1">
        <f t="array" aca="1" ref="AQ60" ca="1">_FV(A60,"Exchange abbreviation",TRUE)</f>
        <v>ARCX</v>
      </c>
      <c r="AR60" t="str" cm="1">
        <f t="array" aca="1" ref="AR60" ca="1">_FV(A60,"Instrument type",TRUE)</f>
        <v>Stock</v>
      </c>
    </row>
    <row r="61" spans="1:44" ht="18.75" customHeight="1" x14ac:dyDescent="0.25">
      <c r="A61" t="e" vm="74">
        <v>#VALUE!</v>
      </c>
      <c r="B61" t="s">
        <v>237</v>
      </c>
      <c r="C61" t="s">
        <v>238</v>
      </c>
      <c r="D61" s="31" cm="1">
        <f t="array" aca="1" ref="D61" ca="1">_FV(A61,"Last trade time",TRUE)</f>
        <v>45824.336805555555</v>
      </c>
      <c r="E61" s="23" cm="1">
        <f t="array" aca="1" ref="E61" ca="1">_FV(A61,"Price")</f>
        <v>7500</v>
      </c>
      <c r="F61" s="27" cm="1">
        <f t="array" aca="1" ref="F61" ca="1">_FV(A61,"Change (%)",TRUE)</f>
        <v>5.3371000000000002E-2</v>
      </c>
      <c r="G61" s="26" cm="1">
        <f t="array" aca="1" ref="G61" ca="1">_FV(A61,"Change")</f>
        <v>380</v>
      </c>
      <c r="H61" s="23" cm="1">
        <f t="array" aca="1" ref="H61" ca="1">_FV(A61,"Open")</f>
        <v>7120</v>
      </c>
      <c r="I61" s="23" cm="1">
        <f t="array" aca="1" ref="I61" ca="1">_FV(A61,"Low")</f>
        <v>7120</v>
      </c>
      <c r="J61" s="23" cm="1">
        <f t="array" aca="1" ref="J61" ca="1">_FV(A61,"High")</f>
        <v>7500</v>
      </c>
      <c r="K61" s="23" cm="1">
        <f t="array" aca="1" ref="K61" ca="1">_FV(A61,"Previous close",TRUE)</f>
        <v>7120</v>
      </c>
      <c r="L61" s="26"/>
      <c r="M61" s="23" cm="1">
        <f t="array" aca="1" ref="M61" ca="1">_FV(A61,"52 week low",TRUE)</f>
        <v>6240</v>
      </c>
      <c r="N61" s="23" cm="1">
        <f t="array" aca="1" ref="N61" ca="1">_FV(A61,"52 week high",TRUE)</f>
        <v>9182</v>
      </c>
      <c r="O61" s="8" cm="1">
        <f t="array" aca="1" ref="O61" ca="1">_FV(A61,"Volume")</f>
        <v>600</v>
      </c>
      <c r="P61" s="7" cm="1">
        <f t="array" aca="1" ref="P61" ca="1">_FV(A61,"Volume average",TRUE)</f>
        <v>1650</v>
      </c>
      <c r="Q61" t="s">
        <v>119</v>
      </c>
      <c r="T61" s="25" t="e" cm="1" vm="13">
        <f t="array" ref="T61">_FV(A61,"Expense ratio",TRUE)</f>
        <v>#VALUE!</v>
      </c>
      <c r="U61" s="24" cm="1">
        <f t="array" aca="1" ref="U61" ca="1">_FV(A61,"Market cap",TRUE)</f>
        <v>492905800000</v>
      </c>
      <c r="V61" s="16"/>
      <c r="W61" s="16"/>
      <c r="Z61" s="18"/>
      <c r="AA61" s="20"/>
      <c r="AB61" s="20"/>
      <c r="AC61" s="21">
        <v>1424</v>
      </c>
      <c r="AE61" s="18"/>
      <c r="AF61" s="20"/>
      <c r="AI61" s="21"/>
      <c r="AJ61" s="18"/>
      <c r="AL61" s="18"/>
      <c r="AM61" s="18"/>
      <c r="AN61" t="s">
        <v>73</v>
      </c>
      <c r="AO61" t="str" cm="1">
        <f t="array" aca="1" ref="AO61" ca="1">_FV(A61,"Currency")</f>
        <v>VND</v>
      </c>
      <c r="AP61" t="str" cm="1">
        <f t="array" aca="1" ref="AP61" ca="1">_FV(A61,"Exchange")</f>
        <v>Hochiminh Stock Exchange</v>
      </c>
      <c r="AQ61" s="6" t="str" cm="1">
        <f t="array" aca="1" ref="AQ61" ca="1">_FV(A61,"Exchange abbreviation",TRUE)</f>
        <v>XSTC</v>
      </c>
      <c r="AR61" t="str" cm="1">
        <f t="array" aca="1" ref="AR61" ca="1">_FV(A61,"Instrument type",TRUE)</f>
        <v>Stock</v>
      </c>
    </row>
    <row r="62" spans="1:44" ht="18.75" customHeight="1" x14ac:dyDescent="0.25">
      <c r="A62" t="e" vm="75">
        <v>#VALUE!</v>
      </c>
      <c r="B62" t="s">
        <v>239</v>
      </c>
      <c r="C62" t="s">
        <v>240</v>
      </c>
      <c r="D62" s="31" cm="1">
        <f t="array" aca="1" ref="D62" ca="1">_FV(A62,"Last trade time",TRUE)</f>
        <v>45824.93866799766</v>
      </c>
      <c r="E62" s="23" cm="1">
        <f t="array" aca="1" ref="E62" ca="1">_FV(A62,"Price")</f>
        <v>22.07</v>
      </c>
      <c r="F62" s="27" cm="1">
        <f t="array" aca="1" ref="F62" ca="1">_FV(A62,"Change (%)",TRUE)</f>
        <v>5.2957999999999998E-2</v>
      </c>
      <c r="G62" s="26" cm="1">
        <f t="array" aca="1" ref="G62" ca="1">_FV(A62,"Change")</f>
        <v>1.1100000000000001</v>
      </c>
      <c r="H62" s="23" cm="1">
        <f t="array" aca="1" ref="H62" ca="1">_FV(A62,"Open")</f>
        <v>21.65</v>
      </c>
      <c r="I62" s="23" cm="1">
        <f t="array" aca="1" ref="I62" ca="1">_FV(A62,"Low")</f>
        <v>21.64</v>
      </c>
      <c r="J62" s="23" cm="1">
        <f t="array" aca="1" ref="J62" ca="1">_FV(A62,"High")</f>
        <v>22.15</v>
      </c>
      <c r="K62" s="23" cm="1">
        <f t="array" aca="1" ref="K62" ca="1">_FV(A62,"Previous close",TRUE)</f>
        <v>20.96</v>
      </c>
      <c r="L62" s="26"/>
      <c r="M62" s="23" cm="1">
        <f t="array" aca="1" ref="M62" ca="1">_FV(A62,"52 week low",TRUE)</f>
        <v>12.105</v>
      </c>
      <c r="N62" s="23" cm="1">
        <f t="array" aca="1" ref="N62" ca="1">_FV(A62,"52 week high",TRUE)</f>
        <v>34.53</v>
      </c>
      <c r="O62" s="8" cm="1">
        <f t="array" aca="1" ref="O62" ca="1">_FV(A62,"Volume")</f>
        <v>2862038</v>
      </c>
      <c r="P62" s="7" cm="1">
        <f t="array" aca="1" ref="P62" ca="1">_FV(A62,"Volume average",TRUE)</f>
        <v>4388608</v>
      </c>
      <c r="Q62" t="s">
        <v>204</v>
      </c>
      <c r="S62" t="s">
        <v>205</v>
      </c>
      <c r="T62" s="25" t="e" cm="1" vm="13">
        <f t="array" ref="T62">_FV(A62,"Expense ratio",TRUE)</f>
        <v>#VALUE!</v>
      </c>
      <c r="U62" s="24" t="e" cm="1" vm="14">
        <f t="array" ref="U62">_FV(A62,"Market cap",TRUE)</f>
        <v>#VALUE!</v>
      </c>
      <c r="V62" s="4">
        <v>2924731904</v>
      </c>
      <c r="W62" s="4">
        <v>2924731904</v>
      </c>
      <c r="Y62" t="s">
        <v>241</v>
      </c>
      <c r="Z62" s="5">
        <v>20.62</v>
      </c>
      <c r="AA62" s="20"/>
      <c r="AB62" s="4">
        <v>0</v>
      </c>
      <c r="AC62" s="4">
        <v>4583903</v>
      </c>
      <c r="AE62" s="5">
        <v>-25.968188828041772</v>
      </c>
      <c r="AF62" s="5">
        <v>-39.227930384318583</v>
      </c>
      <c r="AH62" s="16"/>
      <c r="AI62" s="4">
        <v>4583903</v>
      </c>
      <c r="AJ62" s="5">
        <v>94474240.829999998</v>
      </c>
      <c r="AL62" s="5">
        <v>34.53</v>
      </c>
      <c r="AM62" s="5">
        <v>12.105</v>
      </c>
      <c r="AN62" t="s">
        <v>82</v>
      </c>
      <c r="AO62" t="str" cm="1">
        <f t="array" aca="1" ref="AO62" ca="1">_FV(A62,"Currency")</f>
        <v>USD</v>
      </c>
      <c r="AP62" t="str" cm="1">
        <f t="array" aca="1" ref="AP62" ca="1">_FV(A62,"Exchange")</f>
        <v>NYSE Arca</v>
      </c>
      <c r="AQ62" s="6" t="str" cm="1">
        <f t="array" aca="1" ref="AQ62" ca="1">_FV(A62,"Exchange abbreviation",TRUE)</f>
        <v>ARCX</v>
      </c>
      <c r="AR62" t="str" cm="1">
        <f t="array" aca="1" ref="AR62" ca="1">_FV(A62,"Instrument type",TRUE)</f>
        <v>ETF</v>
      </c>
    </row>
    <row r="63" spans="1:44" ht="18.75" customHeight="1" x14ac:dyDescent="0.25">
      <c r="A63" t="e" vm="76">
        <v>#VALUE!</v>
      </c>
      <c r="B63" t="s">
        <v>242</v>
      </c>
      <c r="C63" t="s">
        <v>243</v>
      </c>
      <c r="D63" s="31" cm="1">
        <f t="array" aca="1" ref="D63" ca="1">_FV(A63,"Last trade time",TRUE)</f>
        <v>45824.92434645781</v>
      </c>
      <c r="E63" s="23" cm="1">
        <f t="array" aca="1" ref="E63" ca="1">_FV(A63,"Price")</f>
        <v>19.100000000000001</v>
      </c>
      <c r="F63" s="27" cm="1">
        <f t="array" aca="1" ref="F63" ca="1">_FV(A63,"Change (%)",TRUE)</f>
        <v>5.4084E-2</v>
      </c>
      <c r="G63" s="26" cm="1">
        <f t="array" aca="1" ref="G63" ca="1">_FV(A63,"Change")</f>
        <v>0.98</v>
      </c>
      <c r="H63" s="23" cm="1">
        <f t="array" aca="1" ref="H63" ca="1">_FV(A63,"Open")</f>
        <v>18.75</v>
      </c>
      <c r="I63" s="23" cm="1">
        <f t="array" aca="1" ref="I63" ca="1">_FV(A63,"Low")</f>
        <v>18.720099999999999</v>
      </c>
      <c r="J63" s="23" cm="1">
        <f t="array" aca="1" ref="J63" ca="1">_FV(A63,"High")</f>
        <v>19.16</v>
      </c>
      <c r="K63" s="23" cm="1">
        <f t="array" aca="1" ref="K63" ca="1">_FV(A63,"Previous close",TRUE)</f>
        <v>18.12</v>
      </c>
      <c r="L63" s="26"/>
      <c r="M63" s="23" cm="1">
        <f t="array" aca="1" ref="M63" ca="1">_FV(A63,"52 week low",TRUE)</f>
        <v>10.42</v>
      </c>
      <c r="N63" s="23" cm="1">
        <f t="array" aca="1" ref="N63" ca="1">_FV(A63,"52 week high",TRUE)</f>
        <v>29.52</v>
      </c>
      <c r="O63" s="8" cm="1">
        <f t="array" aca="1" ref="O63" ca="1">_FV(A63,"Volume")</f>
        <v>854305</v>
      </c>
      <c r="P63" s="7" cm="1">
        <f t="array" aca="1" ref="P63" ca="1">_FV(A63,"Volume average",TRUE)</f>
        <v>394851</v>
      </c>
      <c r="Q63" t="s">
        <v>204</v>
      </c>
      <c r="S63" t="s">
        <v>244</v>
      </c>
      <c r="T63" s="25" t="e" cm="1" vm="13">
        <f t="array" ref="T63">_FV(A63,"Expense ratio",TRUE)</f>
        <v>#VALUE!</v>
      </c>
      <c r="U63" s="24" t="e" cm="1" vm="14">
        <f t="array" ref="U63">_FV(A63,"Market cap",TRUE)</f>
        <v>#VALUE!</v>
      </c>
      <c r="V63" s="4">
        <v>249908048</v>
      </c>
      <c r="W63" s="4">
        <v>249908048</v>
      </c>
      <c r="Y63" t="s">
        <v>245</v>
      </c>
      <c r="Z63" s="5">
        <v>17.882999999999999</v>
      </c>
      <c r="AB63" s="20"/>
      <c r="AC63" s="4">
        <v>348642</v>
      </c>
      <c r="AE63" s="5">
        <v>-25.221952489163019</v>
      </c>
      <c r="AF63" s="20"/>
      <c r="AI63" s="4">
        <v>348642</v>
      </c>
      <c r="AJ63" s="5">
        <v>6216286.8599999994</v>
      </c>
      <c r="AL63" s="5">
        <v>29.52</v>
      </c>
      <c r="AM63" s="5">
        <v>10.42</v>
      </c>
      <c r="AN63" t="s">
        <v>90</v>
      </c>
      <c r="AO63" t="str" cm="1">
        <f t="array" aca="1" ref="AO63" ca="1">_FV(A63,"Currency")</f>
        <v>USD</v>
      </c>
      <c r="AP63" t="str" cm="1">
        <f t="array" aca="1" ref="AP63" ca="1">_FV(A63,"Exchange")</f>
        <v>NYSE Arca</v>
      </c>
      <c r="AQ63" s="6" t="str" cm="1">
        <f t="array" aca="1" ref="AQ63" ca="1">_FV(A63,"Exchange abbreviation",TRUE)</f>
        <v>ARCX</v>
      </c>
      <c r="AR63" t="str" cm="1">
        <f t="array" aca="1" ref="AR63" ca="1">_FV(A63,"Instrument type",TRUE)</f>
        <v>ETF</v>
      </c>
    </row>
    <row r="64" spans="1:44" ht="18.75" customHeight="1" x14ac:dyDescent="0.25">
      <c r="A64" t="e" vm="77">
        <v>#VALUE!</v>
      </c>
      <c r="B64" t="s">
        <v>246</v>
      </c>
      <c r="C64" t="s">
        <v>247</v>
      </c>
      <c r="D64" s="31" cm="1">
        <f t="array" aca="1" ref="D64" ca="1">_FV(A64,"Last trade time",TRUE)</f>
        <v>45824.84027780078</v>
      </c>
      <c r="E64" s="23" cm="1">
        <f t="array" aca="1" ref="E64" ca="1">_FV(A64,"Price")</f>
        <v>20.402799999999999</v>
      </c>
      <c r="F64" s="27" cm="1">
        <f t="array" aca="1" ref="F64" ca="1">_FV(A64,"Change (%)",TRUE)</f>
        <v>1.0324999999999999E-2</v>
      </c>
      <c r="G64" s="26" cm="1">
        <f t="array" aca="1" ref="G64" ca="1">_FV(A64,"Change")</f>
        <v>0.20849999999999999</v>
      </c>
      <c r="H64" s="23" cm="1">
        <f t="array" aca="1" ref="H64" ca="1">_FV(A64,"Open")</f>
        <v>20.29</v>
      </c>
      <c r="I64" s="23" cm="1">
        <f t="array" aca="1" ref="I64" ca="1">_FV(A64,"Low")</f>
        <v>19.98</v>
      </c>
      <c r="J64" s="23" cm="1">
        <f t="array" aca="1" ref="J64" ca="1">_FV(A64,"High")</f>
        <v>20.91</v>
      </c>
      <c r="K64" s="23" cm="1">
        <f t="array" aca="1" ref="K64" ca="1">_FV(A64,"Previous close",TRUE)</f>
        <v>20.194299999999998</v>
      </c>
      <c r="L64" s="26"/>
      <c r="M64" s="23" cm="1">
        <f t="array" aca="1" ref="M64" ca="1">_FV(A64,"52 week low",TRUE)</f>
        <v>19.98</v>
      </c>
      <c r="N64" s="23" cm="1">
        <f t="array" aca="1" ref="N64" ca="1">_FV(A64,"52 week high",TRUE)</f>
        <v>46.73</v>
      </c>
      <c r="O64" s="8" cm="1">
        <f t="array" aca="1" ref="O64" ca="1">_FV(A64,"Volume")</f>
        <v>17612</v>
      </c>
      <c r="P64" s="7" cm="1">
        <f t="array" aca="1" ref="P64" ca="1">_FV(A64,"Volume average",TRUE)</f>
        <v>1677</v>
      </c>
      <c r="Q64" t="s">
        <v>72</v>
      </c>
      <c r="T64" s="25" t="e" cm="1" vm="13">
        <f t="array" ref="T64">_FV(A64,"Expense ratio",TRUE)</f>
        <v>#VALUE!</v>
      </c>
      <c r="U64" s="24" cm="1">
        <f t="array" aca="1" ref="U64" ca="1">_FV(A64,"Market cap",TRUE)</f>
        <v>104909700000</v>
      </c>
      <c r="V64" s="16"/>
      <c r="W64" s="16"/>
      <c r="Z64" s="5">
        <v>24.411000000000001</v>
      </c>
      <c r="AA64" s="5">
        <v>0.40142341999999998</v>
      </c>
      <c r="AB64" s="20"/>
      <c r="AC64" s="4">
        <v>1858</v>
      </c>
      <c r="AE64" s="5">
        <v>2.2193323888572758</v>
      </c>
      <c r="AF64" s="20"/>
      <c r="AI64" s="4">
        <v>1858</v>
      </c>
      <c r="AJ64" s="5">
        <v>46419.5288</v>
      </c>
      <c r="AL64" s="5">
        <v>46.73</v>
      </c>
      <c r="AM64" s="5">
        <v>22.745999999999999</v>
      </c>
      <c r="AN64" t="s">
        <v>47</v>
      </c>
      <c r="AO64" t="str" cm="1">
        <f t="array" aca="1" ref="AO64" ca="1">_FV(A64,"Currency")</f>
        <v>USD</v>
      </c>
      <c r="AP64" t="str" cm="1">
        <f t="array" aca="1" ref="AP64" ca="1">_FV(A64,"Exchange")</f>
        <v>NYSE Arca</v>
      </c>
      <c r="AQ64" s="6" t="str" cm="1">
        <f t="array" aca="1" ref="AQ64" ca="1">_FV(A64,"Exchange abbreviation",TRUE)</f>
        <v>ARCX</v>
      </c>
      <c r="AR64" t="str" cm="1">
        <f t="array" aca="1" ref="AR64" ca="1">_FV(A64,"Instrument type",TRUE)</f>
        <v>Stock</v>
      </c>
    </row>
    <row r="65" spans="1:44" ht="18.75" customHeight="1" x14ac:dyDescent="0.25">
      <c r="A65" t="e" vm="78">
        <v>#VALUE!</v>
      </c>
      <c r="B65" t="s">
        <v>248</v>
      </c>
      <c r="C65" t="s">
        <v>249</v>
      </c>
      <c r="D65" s="31" cm="1">
        <f t="array" aca="1" ref="D65" ca="1">_FV(A65,"Last trade time",TRUE)</f>
        <v>45824.840277789066</v>
      </c>
      <c r="E65" s="23" cm="1">
        <f t="array" aca="1" ref="E65" ca="1">_FV(A65,"Price")</f>
        <v>25.491700000000002</v>
      </c>
      <c r="F65" s="27" cm="1">
        <f t="array" aca="1" ref="F65" ca="1">_FV(A65,"Change (%)",TRUE)</f>
        <v>2.5174999999999999E-2</v>
      </c>
      <c r="G65" s="26" cm="1">
        <f t="array" aca="1" ref="G65" ca="1">_FV(A65,"Change")</f>
        <v>0.626</v>
      </c>
      <c r="H65" s="23" cm="1">
        <f t="array" aca="1" ref="H65" ca="1">_FV(A65,"Open")</f>
        <v>25.78</v>
      </c>
      <c r="I65" s="23" cm="1">
        <f t="array" aca="1" ref="I65" ca="1">_FV(A65,"Low")</f>
        <v>25.491700000000002</v>
      </c>
      <c r="J65" s="23" cm="1">
        <f t="array" aca="1" ref="J65" ca="1">_FV(A65,"High")</f>
        <v>25.78</v>
      </c>
      <c r="K65" s="23" cm="1">
        <f t="array" aca="1" ref="K65" ca="1">_FV(A65,"Previous close",TRUE)</f>
        <v>24.8657</v>
      </c>
      <c r="L65" s="26"/>
      <c r="M65" s="23" cm="1">
        <f t="array" aca="1" ref="M65" ca="1">_FV(A65,"52 week low",TRUE)</f>
        <v>14.0099</v>
      </c>
      <c r="N65" s="23" cm="1">
        <f t="array" aca="1" ref="N65" ca="1">_FV(A65,"52 week high",TRUE)</f>
        <v>35.49</v>
      </c>
      <c r="O65" s="8" cm="1">
        <f t="array" aca="1" ref="O65" ca="1">_FV(A65,"Volume")</f>
        <v>397</v>
      </c>
      <c r="P65" s="7" cm="1">
        <f t="array" aca="1" ref="P65" ca="1">_FV(A65,"Volume average",TRUE)</f>
        <v>919</v>
      </c>
      <c r="Q65" t="s">
        <v>85</v>
      </c>
      <c r="S65" t="s">
        <v>67</v>
      </c>
      <c r="T65" s="25" t="e" cm="1" vm="13">
        <f t="array" ref="T65">_FV(A65,"Expense ratio",TRUE)</f>
        <v>#VALUE!</v>
      </c>
      <c r="U65" s="24" cm="1">
        <f t="array" aca="1" ref="U65" ca="1">_FV(A65,"Market cap",TRUE)</f>
        <v>104909700000</v>
      </c>
      <c r="V65" s="4">
        <v>4469601</v>
      </c>
      <c r="W65" s="4">
        <v>4469601</v>
      </c>
      <c r="X65" t="s">
        <v>250</v>
      </c>
      <c r="Y65" t="s">
        <v>69</v>
      </c>
      <c r="Z65" s="5">
        <v>26.429559999999999</v>
      </c>
      <c r="AA65" s="19">
        <v>14.367297000000001</v>
      </c>
      <c r="AB65" s="4">
        <v>0</v>
      </c>
      <c r="AC65" s="4">
        <v>2376</v>
      </c>
      <c r="AE65" s="5">
        <v>-1.002733368023778</v>
      </c>
      <c r="AF65" s="20"/>
      <c r="AI65" s="4">
        <v>2376</v>
      </c>
      <c r="AJ65" s="5">
        <v>62746.120799999997</v>
      </c>
      <c r="AL65" s="5">
        <v>35.49</v>
      </c>
      <c r="AM65" s="5">
        <v>14.01</v>
      </c>
      <c r="AN65" t="s">
        <v>47</v>
      </c>
      <c r="AO65" t="str" cm="1">
        <f t="array" aca="1" ref="AO65" ca="1">_FV(A65,"Currency")</f>
        <v>USD</v>
      </c>
      <c r="AP65" t="str" cm="1">
        <f t="array" aca="1" ref="AP65" ca="1">_FV(A65,"Exchange")</f>
        <v>NYSE Arca</v>
      </c>
      <c r="AQ65" s="6" t="str" cm="1">
        <f t="array" aca="1" ref="AQ65" ca="1">_FV(A65,"Exchange abbreviation",TRUE)</f>
        <v>ARCX</v>
      </c>
      <c r="AR65" t="str" cm="1">
        <f t="array" aca="1" ref="AR65" ca="1">_FV(A65,"Instrument type",TRUE)</f>
        <v>Stock</v>
      </c>
    </row>
    <row r="66" spans="1:44" ht="18.75" customHeight="1" x14ac:dyDescent="0.25">
      <c r="A66" t="e" vm="79">
        <v>#VALUE!</v>
      </c>
      <c r="B66" t="s">
        <v>251</v>
      </c>
      <c r="C66" t="s">
        <v>252</v>
      </c>
      <c r="D66" s="31" cm="1">
        <f t="array" aca="1" ref="D66" ca="1">_FV(A66,"Last trade time",TRUE)</f>
        <v>45824.896010439064</v>
      </c>
      <c r="E66" s="23" cm="1">
        <f t="array" aca="1" ref="E66" ca="1">_FV(A66,"Price")</f>
        <v>18.059999999999999</v>
      </c>
      <c r="F66" s="27" cm="1">
        <f t="array" aca="1" ref="F66" ca="1">_FV(A66,"Change (%)",TRUE)</f>
        <v>3.9125E-2</v>
      </c>
      <c r="G66" s="26" cm="1">
        <f t="array" aca="1" ref="G66" ca="1">_FV(A66,"Change")</f>
        <v>0.68</v>
      </c>
      <c r="H66" s="23" cm="1">
        <f t="array" aca="1" ref="H66" ca="1">_FV(A66,"Open")</f>
        <v>17.73</v>
      </c>
      <c r="I66" s="23" cm="1">
        <f t="array" aca="1" ref="I66" ca="1">_FV(A66,"Low")</f>
        <v>17.73</v>
      </c>
      <c r="J66" s="23" cm="1">
        <f t="array" aca="1" ref="J66" ca="1">_FV(A66,"High")</f>
        <v>18.401</v>
      </c>
      <c r="K66" s="23" cm="1">
        <f t="array" aca="1" ref="K66" ca="1">_FV(A66,"Previous close",TRUE)</f>
        <v>17.38</v>
      </c>
      <c r="L66" s="26"/>
      <c r="M66" s="23" cm="1">
        <f t="array" aca="1" ref="M66" ca="1">_FV(A66,"52 week low",TRUE)</f>
        <v>8.51</v>
      </c>
      <c r="N66" s="23" cm="1">
        <f t="array" aca="1" ref="N66" ca="1">_FV(A66,"52 week high",TRUE)</f>
        <v>25.11</v>
      </c>
      <c r="O66" s="8" cm="1">
        <f t="array" aca="1" ref="O66" ca="1">_FV(A66,"Volume")</f>
        <v>26555</v>
      </c>
      <c r="P66" s="7" cm="1">
        <f t="array" aca="1" ref="P66" ca="1">_FV(A66,"Volume average",TRUE)</f>
        <v>15245</v>
      </c>
      <c r="Q66" t="s">
        <v>72</v>
      </c>
      <c r="T66" s="25" t="e" cm="1" vm="13">
        <f t="array" ref="T66">_FV(A66,"Expense ratio",TRUE)</f>
        <v>#VALUE!</v>
      </c>
      <c r="U66" s="24" cm="1">
        <f t="array" aca="1" ref="U66" ca="1">_FV(A66,"Market cap",TRUE)</f>
        <v>104909700000</v>
      </c>
      <c r="V66" s="16"/>
      <c r="W66" s="16"/>
      <c r="X66" t="s">
        <v>253</v>
      </c>
      <c r="Z66" s="18"/>
      <c r="AB66" s="20"/>
      <c r="AC66" s="21">
        <v>14356</v>
      </c>
      <c r="AE66" s="18"/>
      <c r="AF66" s="20"/>
      <c r="AI66" s="21"/>
      <c r="AJ66" s="18"/>
      <c r="AL66" s="18"/>
      <c r="AM66" s="18"/>
      <c r="AN66" t="s">
        <v>73</v>
      </c>
      <c r="AO66" t="str" cm="1">
        <f t="array" aca="1" ref="AO66" ca="1">_FV(A66,"Currency")</f>
        <v>USD</v>
      </c>
      <c r="AP66" t="str" cm="1">
        <f t="array" aca="1" ref="AP66" ca="1">_FV(A66,"Exchange")</f>
        <v>NYSE Arca</v>
      </c>
      <c r="AQ66" s="6" t="str" cm="1">
        <f t="array" aca="1" ref="AQ66" ca="1">_FV(A66,"Exchange abbreviation",TRUE)</f>
        <v>ARCX</v>
      </c>
      <c r="AR66" t="str" cm="1">
        <f t="array" aca="1" ref="AR66" ca="1">_FV(A66,"Instrument type",TRUE)</f>
        <v>Stock</v>
      </c>
    </row>
    <row r="67" spans="1:44" ht="18.75" customHeight="1" x14ac:dyDescent="0.25">
      <c r="A67" t="e" vm="80">
        <v>#VALUE!</v>
      </c>
      <c r="B67" t="s">
        <v>254</v>
      </c>
      <c r="C67" t="s">
        <v>255</v>
      </c>
      <c r="D67" s="31" cm="1">
        <f t="array" aca="1" ref="D67" ca="1">_FV(A67,"Last trade time",TRUE)</f>
        <v>45824.840277789066</v>
      </c>
      <c r="E67" s="23" cm="1">
        <f t="array" aca="1" ref="E67" ca="1">_FV(A67,"Price")</f>
        <v>43.7273</v>
      </c>
      <c r="F67" s="27" cm="1">
        <f t="array" aca="1" ref="F67" ca="1">_FV(A67,"Change (%)",TRUE)</f>
        <v>8.2627000000000006E-2</v>
      </c>
      <c r="G67" s="26" cm="1">
        <f t="array" aca="1" ref="G67" ca="1">_FV(A67,"Change")</f>
        <v>3.3372999999999999</v>
      </c>
      <c r="H67" s="23" cm="1">
        <f t="array" aca="1" ref="H67" ca="1">_FV(A67,"Open")</f>
        <v>43.720999999999997</v>
      </c>
      <c r="I67" s="23" cm="1">
        <f t="array" aca="1" ref="I67" ca="1">_FV(A67,"Low")</f>
        <v>43.720999999999997</v>
      </c>
      <c r="J67" s="23" cm="1">
        <f t="array" aca="1" ref="J67" ca="1">_FV(A67,"High")</f>
        <v>43.7273</v>
      </c>
      <c r="K67" s="23" cm="1">
        <f t="array" aca="1" ref="K67" ca="1">_FV(A67,"Previous close",TRUE)</f>
        <v>40.39</v>
      </c>
      <c r="L67" s="26"/>
      <c r="M67" s="23" cm="1">
        <f t="array" aca="1" ref="M67" ca="1">_FV(A67,"52 week low",TRUE)</f>
        <v>21.617000000000001</v>
      </c>
      <c r="N67" s="23" cm="1">
        <f t="array" aca="1" ref="N67" ca="1">_FV(A67,"52 week high",TRUE)</f>
        <v>71.010000000000005</v>
      </c>
      <c r="O67" s="8" cm="1">
        <f t="array" aca="1" ref="O67" ca="1">_FV(A67,"Volume")</f>
        <v>788</v>
      </c>
      <c r="P67" s="7" cm="1">
        <f t="array" aca="1" ref="P67" ca="1">_FV(A67,"Volume average",TRUE)</f>
        <v>2629</v>
      </c>
      <c r="Q67" t="s">
        <v>72</v>
      </c>
      <c r="T67" s="25" t="e" cm="1" vm="13">
        <f t="array" ref="T67">_FV(A67,"Expense ratio",TRUE)</f>
        <v>#VALUE!</v>
      </c>
      <c r="U67" s="24" cm="1">
        <f t="array" aca="1" ref="U67" ca="1">_FV(A67,"Market cap",TRUE)</f>
        <v>104909700000</v>
      </c>
      <c r="V67" s="16"/>
      <c r="W67" s="16"/>
      <c r="Z67" s="18"/>
      <c r="AA67" s="20"/>
      <c r="AB67" s="20"/>
      <c r="AC67" s="21">
        <v>2702</v>
      </c>
      <c r="AE67" s="18"/>
      <c r="AF67" s="20"/>
      <c r="AI67" s="21"/>
      <c r="AJ67" s="18"/>
      <c r="AL67" s="18"/>
      <c r="AM67" s="18"/>
      <c r="AN67" t="s">
        <v>73</v>
      </c>
      <c r="AO67" t="str" cm="1">
        <f t="array" aca="1" ref="AO67" ca="1">_FV(A67,"Currency")</f>
        <v>USD</v>
      </c>
      <c r="AP67" t="str" cm="1">
        <f t="array" aca="1" ref="AP67" ca="1">_FV(A67,"Exchange")</f>
        <v>NYSE Arca</v>
      </c>
      <c r="AQ67" s="6" t="str" cm="1">
        <f t="array" aca="1" ref="AQ67" ca="1">_FV(A67,"Exchange abbreviation",TRUE)</f>
        <v>ARCX</v>
      </c>
      <c r="AR67" t="str" cm="1">
        <f t="array" aca="1" ref="AR67" ca="1">_FV(A67,"Instrument type",TRUE)</f>
        <v>Stock</v>
      </c>
    </row>
    <row r="68" spans="1:44" ht="18.75" customHeight="1" x14ac:dyDescent="0.25">
      <c r="A68" t="e" vm="81">
        <v>#VALUE!</v>
      </c>
      <c r="B68" t="s">
        <v>256</v>
      </c>
      <c r="C68" t="s">
        <v>257</v>
      </c>
      <c r="D68" s="31" cm="1">
        <f t="array" aca="1" ref="D68" ca="1">_FV(A68,"Last trade time",TRUE)</f>
        <v>45824.843750185159</v>
      </c>
      <c r="E68" s="23" cm="1">
        <f t="array" aca="1" ref="E68" ca="1">_FV(A68,"Price")</f>
        <v>28.8306</v>
      </c>
      <c r="F68" s="27" cm="1">
        <f t="array" aca="1" ref="F68" ca="1">_FV(A68,"Change (%)",TRUE)</f>
        <v>1.101E-3</v>
      </c>
      <c r="G68" s="26" cm="1">
        <f t="array" aca="1" ref="G68" ca="1">_FV(A68,"Change")</f>
        <v>3.1699999999999999E-2</v>
      </c>
      <c r="H68" s="23" cm="1">
        <f t="array" aca="1" ref="H68" ca="1">_FV(A68,"Open")</f>
        <v>29.22</v>
      </c>
      <c r="I68" s="23" cm="1">
        <f t="array" aca="1" ref="I68" ca="1">_FV(A68,"Low")</f>
        <v>28.8</v>
      </c>
      <c r="J68" s="23" cm="1">
        <f t="array" aca="1" ref="J68" ca="1">_FV(A68,"High")</f>
        <v>29.29</v>
      </c>
      <c r="K68" s="23" cm="1">
        <f t="array" aca="1" ref="K68" ca="1">_FV(A68,"Previous close",TRUE)</f>
        <v>28.7989</v>
      </c>
      <c r="L68" s="26"/>
      <c r="M68" s="23" cm="1">
        <f t="array" aca="1" ref="M68" ca="1">_FV(A68,"52 week low",TRUE)</f>
        <v>25.63</v>
      </c>
      <c r="N68" s="23" cm="1">
        <f t="array" aca="1" ref="N68" ca="1">_FV(A68,"52 week high",TRUE)</f>
        <v>29.29</v>
      </c>
      <c r="O68" s="8" cm="1">
        <f t="array" aca="1" ref="O68" ca="1">_FV(A68,"Volume")</f>
        <v>39092</v>
      </c>
      <c r="P68" s="7" cm="1">
        <f t="array" aca="1" ref="P68" ca="1">_FV(A68,"Volume average",TRUE)</f>
        <v>38570</v>
      </c>
      <c r="Q68" t="s">
        <v>258</v>
      </c>
      <c r="S68" t="s">
        <v>259</v>
      </c>
      <c r="T68" s="25" cm="1">
        <f t="array" aca="1" ref="T68" ca="1">_FV(A68,"Expense ratio",TRUE)</f>
        <v>0.18479999999999999</v>
      </c>
      <c r="U68" s="24" cm="1">
        <f t="array" aca="1" ref="U68" ca="1">_FV(A68,"Market cap",TRUE)</f>
        <v>76555736.209999993</v>
      </c>
      <c r="V68" s="4">
        <v>76555736</v>
      </c>
      <c r="W68" s="4">
        <v>76555736</v>
      </c>
      <c r="Y68" t="s">
        <v>260</v>
      </c>
      <c r="Z68" s="5">
        <v>28.458100000000002</v>
      </c>
      <c r="AA68" s="5">
        <v>11.033480000000001</v>
      </c>
      <c r="AB68" s="20"/>
      <c r="AC68" s="4">
        <v>45969</v>
      </c>
      <c r="AE68" s="5">
        <v>9.9922636169748955</v>
      </c>
      <c r="AF68" s="20"/>
      <c r="AI68" s="4">
        <v>45969</v>
      </c>
      <c r="AJ68" s="5">
        <v>1317011.8500000001</v>
      </c>
      <c r="AL68" s="5">
        <v>28.9</v>
      </c>
      <c r="AM68" s="5">
        <v>25.63</v>
      </c>
      <c r="AN68" t="s">
        <v>90</v>
      </c>
      <c r="AO68" t="str" cm="1">
        <f t="array" aca="1" ref="AO68" ca="1">_FV(A68,"Currency")</f>
        <v>USD</v>
      </c>
      <c r="AP68" t="str" cm="1">
        <f t="array" aca="1" ref="AP68" ca="1">_FV(A68,"Exchange")</f>
        <v>Nasdaq Stock Market</v>
      </c>
      <c r="AQ68" s="6" t="str" cm="1">
        <f t="array" aca="1" ref="AQ68" ca="1">_FV(A68,"Exchange abbreviation",TRUE)</f>
        <v>XNAS</v>
      </c>
      <c r="AR68" t="str" cm="1">
        <f t="array" aca="1" ref="AR68" ca="1">_FV(A68,"Instrument type",TRUE)</f>
        <v>ETF</v>
      </c>
    </row>
    <row r="69" spans="1:44" ht="18.75" customHeight="1" x14ac:dyDescent="0.25">
      <c r="A69" t="e" vm="82">
        <v>#VALUE!</v>
      </c>
      <c r="B69" t="s">
        <v>261</v>
      </c>
      <c r="C69" t="s">
        <v>262</v>
      </c>
      <c r="D69" s="31" cm="1">
        <f t="array" aca="1" ref="D69" ca="1">_FV(A69,"Last trade time",TRUE)</f>
        <v>45824.909371238282</v>
      </c>
      <c r="E69" s="23" cm="1">
        <f t="array" aca="1" ref="E69" ca="1">_FV(A69,"Price")</f>
        <v>33.020000000000003</v>
      </c>
      <c r="F69" s="27" cm="1">
        <f t="array" aca="1" ref="F69" ca="1">_FV(A69,"Change (%)",TRUE)</f>
        <v>-1.0192000000000001E-2</v>
      </c>
      <c r="G69" s="26" cm="1">
        <f t="array" aca="1" ref="G69" ca="1">_FV(A69,"Change")</f>
        <v>-0.34</v>
      </c>
      <c r="H69" s="23" cm="1">
        <f t="array" aca="1" ref="H69" ca="1">_FV(A69,"Open")</f>
        <v>33.49</v>
      </c>
      <c r="I69" s="23" cm="1">
        <f t="array" aca="1" ref="I69" ca="1">_FV(A69,"Low")</f>
        <v>33.020000000000003</v>
      </c>
      <c r="J69" s="23" cm="1">
        <f t="array" aca="1" ref="J69" ca="1">_FV(A69,"High")</f>
        <v>33.590000000000003</v>
      </c>
      <c r="K69" s="23" cm="1">
        <f t="array" aca="1" ref="K69" ca="1">_FV(A69,"Previous close",TRUE)</f>
        <v>33.36</v>
      </c>
      <c r="L69" s="26"/>
      <c r="M69" s="23" cm="1">
        <f t="array" aca="1" ref="M69" ca="1">_FV(A69,"52 week low",TRUE)</f>
        <v>27.85</v>
      </c>
      <c r="N69" s="23" cm="1">
        <f t="array" aca="1" ref="N69" ca="1">_FV(A69,"52 week high",TRUE)</f>
        <v>36.86</v>
      </c>
      <c r="O69" s="8" cm="1">
        <f t="array" aca="1" ref="O69" ca="1">_FV(A69,"Volume")</f>
        <v>68492</v>
      </c>
      <c r="P69" s="7" cm="1">
        <f t="array" aca="1" ref="P69" ca="1">_FV(A69,"Volume average",TRUE)</f>
        <v>52297</v>
      </c>
      <c r="Q69" t="s">
        <v>72</v>
      </c>
      <c r="S69" t="s">
        <v>263</v>
      </c>
      <c r="T69" s="25" cm="1">
        <f t="array" aca="1" ref="T69" ca="1">_FV(A69,"Expense ratio",TRUE)</f>
        <v>0.1394</v>
      </c>
      <c r="U69" s="24" cm="1">
        <f t="array" aca="1" ref="U69" ca="1">_FV(A69,"Market cap",TRUE)</f>
        <v>217814806.34</v>
      </c>
      <c r="V69" s="4">
        <v>217814800</v>
      </c>
      <c r="W69" s="4">
        <v>217814800</v>
      </c>
      <c r="Y69" t="s">
        <v>264</v>
      </c>
      <c r="Z69" s="5">
        <v>33.486690000000003</v>
      </c>
      <c r="AA69" s="5">
        <v>9.6662009999999992</v>
      </c>
      <c r="AB69" s="5">
        <v>9.6599995999999994E-2</v>
      </c>
      <c r="AC69" s="4">
        <v>67414</v>
      </c>
      <c r="AE69" s="5">
        <v>-0.42129297132594828</v>
      </c>
      <c r="AF69" s="5">
        <v>6.9197735524815451</v>
      </c>
      <c r="AH69" s="16"/>
      <c r="AI69" s="4">
        <v>67414</v>
      </c>
      <c r="AJ69" s="5">
        <v>2261065.56</v>
      </c>
      <c r="AL69" s="5">
        <v>36.86</v>
      </c>
      <c r="AM69" s="5">
        <v>27.85</v>
      </c>
      <c r="AN69" t="s">
        <v>90</v>
      </c>
      <c r="AO69" t="str" cm="1">
        <f t="array" aca="1" ref="AO69" ca="1">_FV(A69,"Currency")</f>
        <v>USD</v>
      </c>
      <c r="AP69" t="str" cm="1">
        <f t="array" aca="1" ref="AP69" ca="1">_FV(A69,"Exchange")</f>
        <v>NYSE Arca</v>
      </c>
      <c r="AQ69" s="6" t="str" cm="1">
        <f t="array" aca="1" ref="AQ69" ca="1">_FV(A69,"Exchange abbreviation",TRUE)</f>
        <v>ARCX</v>
      </c>
      <c r="AR69" t="str" cm="1">
        <f t="array" aca="1" ref="AR69" ca="1">_FV(A69,"Instrument type",TRUE)</f>
        <v>ETF</v>
      </c>
    </row>
    <row r="70" spans="1:44" ht="18.75" customHeight="1" x14ac:dyDescent="0.25">
      <c r="A70" t="e" vm="83">
        <v>#VALUE!</v>
      </c>
      <c r="B70" t="s">
        <v>265</v>
      </c>
      <c r="C70" t="s">
        <v>266</v>
      </c>
      <c r="D70" s="31" cm="1">
        <f t="array" aca="1" ref="D70" ca="1">_FV(A70,"Last trade time",TRUE)</f>
        <v>45824.923081770314</v>
      </c>
      <c r="E70" s="23" cm="1">
        <f t="array" aca="1" ref="E70" ca="1">_FV(A70,"Price")</f>
        <v>16.05</v>
      </c>
      <c r="F70" s="27" cm="1">
        <f t="array" aca="1" ref="F70" ca="1">_FV(A70,"Change (%)",TRUE)</f>
        <v>-4.3419999999999995E-3</v>
      </c>
      <c r="G70" s="26" cm="1">
        <f t="array" aca="1" ref="G70" ca="1">_FV(A70,"Change")</f>
        <v>-7.0000000000000007E-2</v>
      </c>
      <c r="H70" s="23" cm="1">
        <f t="array" aca="1" ref="H70" ca="1">_FV(A70,"Open")</f>
        <v>16.149999999999999</v>
      </c>
      <c r="I70" s="23" cm="1">
        <f t="array" aca="1" ref="I70" ca="1">_FV(A70,"Low")</f>
        <v>15.94</v>
      </c>
      <c r="J70" s="23" cm="1">
        <f t="array" aca="1" ref="J70" ca="1">_FV(A70,"High")</f>
        <v>16.28</v>
      </c>
      <c r="K70" s="23" cm="1">
        <f t="array" aca="1" ref="K70" ca="1">_FV(A70,"Previous close",TRUE)</f>
        <v>16.12</v>
      </c>
      <c r="L70" s="26"/>
      <c r="M70" s="23" cm="1">
        <f t="array" aca="1" ref="M70" ca="1">_FV(A70,"52 week low",TRUE)</f>
        <v>13.5</v>
      </c>
      <c r="N70" s="23" cm="1">
        <f t="array" aca="1" ref="N70" ca="1">_FV(A70,"52 week high",TRUE)</f>
        <v>17.8565</v>
      </c>
      <c r="O70" s="8" cm="1">
        <f t="array" aca="1" ref="O70" ca="1">_FV(A70,"Volume")</f>
        <v>1010713</v>
      </c>
      <c r="P70" s="7" cm="1">
        <f t="array" aca="1" ref="P70" ca="1">_FV(A70,"Volume average",TRUE)</f>
        <v>959469</v>
      </c>
      <c r="Q70" t="s">
        <v>224</v>
      </c>
      <c r="T70" s="25" cm="1">
        <f t="array" aca="1" ref="T70" ca="1">_FV(A70,"Expense ratio",TRUE)</f>
        <v>0.1333</v>
      </c>
      <c r="U70" s="24" cm="1">
        <f t="array" aca="1" ref="U70" ca="1">_FV(A70,"Market cap",TRUE)</f>
        <v>1567783465.6400001</v>
      </c>
      <c r="V70" s="16"/>
      <c r="W70" s="16"/>
      <c r="X70" t="s">
        <v>267</v>
      </c>
      <c r="Z70" s="18"/>
      <c r="AA70" s="20"/>
      <c r="AB70" s="20"/>
      <c r="AC70" s="21">
        <v>1020249</v>
      </c>
      <c r="AE70" s="18"/>
      <c r="AF70" s="20"/>
      <c r="AH70" s="16"/>
      <c r="AI70" s="21"/>
      <c r="AJ70" s="18"/>
      <c r="AL70" s="18"/>
      <c r="AM70" s="18"/>
      <c r="AN70" t="s">
        <v>73</v>
      </c>
      <c r="AO70" t="str" cm="1">
        <f t="array" aca="1" ref="AO70" ca="1">_FV(A70,"Currency")</f>
        <v>USD</v>
      </c>
      <c r="AP70" t="str" cm="1">
        <f t="array" aca="1" ref="AP70" ca="1">_FV(A70,"Exchange")</f>
        <v>NYSE Arca</v>
      </c>
      <c r="AQ70" s="6" t="str" cm="1">
        <f t="array" aca="1" ref="AQ70" ca="1">_FV(A70,"Exchange abbreviation",TRUE)</f>
        <v>ARCX</v>
      </c>
      <c r="AR70" t="str" cm="1">
        <f t="array" aca="1" ref="AR70" ca="1">_FV(A70,"Instrument type",TRUE)</f>
        <v>ETF</v>
      </c>
    </row>
    <row r="71" spans="1:44" ht="18.75" customHeight="1" x14ac:dyDescent="0.25">
      <c r="A71" t="e" vm="84">
        <v>#VALUE!</v>
      </c>
      <c r="B71" t="s">
        <v>268</v>
      </c>
      <c r="C71" t="s">
        <v>269</v>
      </c>
      <c r="D71" s="31" cm="1">
        <f t="array" aca="1" ref="D71" ca="1">_FV(A71,"Last trade time",TRUE)</f>
        <v>45824.840277812502</v>
      </c>
      <c r="E71" s="23" cm="1">
        <f t="array" aca="1" ref="E71" ca="1">_FV(A71,"Price")</f>
        <v>20.7197</v>
      </c>
      <c r="F71" s="27" cm="1">
        <f t="array" aca="1" ref="F71" ca="1">_FV(A71,"Change (%)",TRUE)</f>
        <v>-3.3810000000000003E-3</v>
      </c>
      <c r="G71" s="26" cm="1">
        <f t="array" aca="1" ref="G71" ca="1">_FV(A71,"Change")</f>
        <v>-7.0300000000000001E-2</v>
      </c>
      <c r="H71" s="23" cm="1">
        <f t="array" aca="1" ref="H71" ca="1">_FV(A71,"Open")</f>
        <v>20.89</v>
      </c>
      <c r="I71" s="23" cm="1">
        <f t="array" aca="1" ref="I71" ca="1">_FV(A71,"Low")</f>
        <v>20.69</v>
      </c>
      <c r="J71" s="23" cm="1">
        <f t="array" aca="1" ref="J71" ca="1">_FV(A71,"High")</f>
        <v>20.93</v>
      </c>
      <c r="K71" s="23" cm="1">
        <f t="array" aca="1" ref="K71" ca="1">_FV(A71,"Previous close",TRUE)</f>
        <v>20.79</v>
      </c>
      <c r="L71" s="26"/>
      <c r="M71" s="23" cm="1">
        <f t="array" aca="1" ref="M71" ca="1">_FV(A71,"52 week low",TRUE)</f>
        <v>17.984999999999999</v>
      </c>
      <c r="N71" s="23" cm="1">
        <f t="array" aca="1" ref="N71" ca="1">_FV(A71,"52 week high",TRUE)</f>
        <v>23.24</v>
      </c>
      <c r="O71" s="8" cm="1">
        <f t="array" aca="1" ref="O71" ca="1">_FV(A71,"Volume")</f>
        <v>12030</v>
      </c>
      <c r="P71" s="7" cm="1">
        <f t="array" aca="1" ref="P71" ca="1">_FV(A71,"Volume average",TRUE)</f>
        <v>14278</v>
      </c>
      <c r="Q71" t="s">
        <v>270</v>
      </c>
      <c r="S71" t="s">
        <v>271</v>
      </c>
      <c r="T71" s="25" cm="1">
        <f t="array" aca="1" ref="T71" ca="1">_FV(A71,"Expense ratio",TRUE)</f>
        <v>9.8599999999999993E-2</v>
      </c>
      <c r="U71" s="24" cm="1">
        <f t="array" aca="1" ref="U71" ca="1">_FV(A71,"Market cap",TRUE)</f>
        <v>54891096.119999997</v>
      </c>
      <c r="V71" s="4">
        <v>54891096</v>
      </c>
      <c r="W71" s="4">
        <v>54891096</v>
      </c>
      <c r="Y71" t="s">
        <v>272</v>
      </c>
      <c r="Z71" s="5">
        <v>20.699649999999998</v>
      </c>
      <c r="AA71" s="5">
        <v>9.1226509999999994</v>
      </c>
      <c r="AB71" s="5">
        <v>0.1153</v>
      </c>
      <c r="AC71" s="4">
        <v>25773</v>
      </c>
      <c r="AE71" s="5">
        <v>-2.8555213267721808</v>
      </c>
      <c r="AF71" s="5">
        <v>0.35435117200313121</v>
      </c>
      <c r="AH71" s="16"/>
      <c r="AI71" s="4">
        <v>25773</v>
      </c>
      <c r="AJ71" s="5">
        <v>533753.67540000007</v>
      </c>
      <c r="AL71" s="5">
        <v>23.34</v>
      </c>
      <c r="AM71" s="5">
        <v>17.984999999999999</v>
      </c>
      <c r="AN71" t="s">
        <v>47</v>
      </c>
      <c r="AO71" t="str" cm="1">
        <f t="array" aca="1" ref="AO71" ca="1">_FV(A71,"Currency")</f>
        <v>USD</v>
      </c>
      <c r="AP71" t="str" cm="1">
        <f t="array" aca="1" ref="AP71" ca="1">_FV(A71,"Exchange")</f>
        <v>NYSE Arca</v>
      </c>
      <c r="AQ71" s="6" t="str" cm="1">
        <f t="array" aca="1" ref="AQ71" ca="1">_FV(A71,"Exchange abbreviation",TRUE)</f>
        <v>ARCX</v>
      </c>
      <c r="AR71" t="str" cm="1">
        <f t="array" aca="1" ref="AR71" ca="1">_FV(A71,"Instrument type",TRUE)</f>
        <v>ETF</v>
      </c>
    </row>
    <row r="72" spans="1:44" ht="18.75" customHeight="1" x14ac:dyDescent="0.25">
      <c r="A72" t="e" vm="85">
        <v>#VALUE!</v>
      </c>
      <c r="B72" t="s">
        <v>273</v>
      </c>
      <c r="C72" t="s">
        <v>274</v>
      </c>
      <c r="D72" s="31" cm="1">
        <f t="array" aca="1" ref="D72" ca="1">_FV(A72,"Last trade time",TRUE)</f>
        <v>45824.881464178128</v>
      </c>
      <c r="E72" s="23" cm="1">
        <f t="array" aca="1" ref="E72" ca="1">_FV(A72,"Price")</f>
        <v>30.37</v>
      </c>
      <c r="F72" s="27" cm="1">
        <f t="array" aca="1" ref="F72" ca="1">_FV(A72,"Change (%)",TRUE)</f>
        <v>1.504E-2</v>
      </c>
      <c r="G72" s="26" cm="1">
        <f t="array" aca="1" ref="G72" ca="1">_FV(A72,"Change")</f>
        <v>0.45</v>
      </c>
      <c r="H72" s="23" cm="1">
        <f t="array" aca="1" ref="H72" ca="1">_FV(A72,"Open")</f>
        <v>30</v>
      </c>
      <c r="I72" s="23" cm="1">
        <f t="array" aca="1" ref="I72" ca="1">_FV(A72,"Low")</f>
        <v>29.7</v>
      </c>
      <c r="J72" s="23" cm="1">
        <f t="array" aca="1" ref="J72" ca="1">_FV(A72,"High")</f>
        <v>30.88</v>
      </c>
      <c r="K72" s="23" cm="1">
        <f t="array" aca="1" ref="K72" ca="1">_FV(A72,"Previous close",TRUE)</f>
        <v>29.92</v>
      </c>
      <c r="L72" s="26"/>
      <c r="M72" s="23" cm="1">
        <f t="array" aca="1" ref="M72" ca="1">_FV(A72,"52 week low",TRUE)</f>
        <v>13.82</v>
      </c>
      <c r="N72" s="23" cm="1">
        <f t="array" aca="1" ref="N72" ca="1">_FV(A72,"52 week high",TRUE)</f>
        <v>35.7699</v>
      </c>
      <c r="O72" s="8" cm="1">
        <f t="array" aca="1" ref="O72" ca="1">_FV(A72,"Volume")</f>
        <v>23389</v>
      </c>
      <c r="P72" s="7" cm="1">
        <f t="array" aca="1" ref="P72" ca="1">_FV(A72,"Volume average",TRUE)</f>
        <v>37020</v>
      </c>
      <c r="Q72" t="s">
        <v>204</v>
      </c>
      <c r="S72" t="s">
        <v>51</v>
      </c>
      <c r="T72" s="25" cm="1">
        <f t="array" aca="1" ref="T72" ca="1">_FV(A72,"Expense ratio",TRUE)</f>
        <v>6.0999999999999999E-2</v>
      </c>
      <c r="U72" s="24" cm="1">
        <f t="array" aca="1" ref="U72" ca="1">_FV(A72,"Market cap",TRUE)</f>
        <v>50345427.579999998</v>
      </c>
      <c r="V72" s="4">
        <v>50344216</v>
      </c>
      <c r="W72" s="4">
        <v>50344216</v>
      </c>
      <c r="Y72" t="s">
        <v>264</v>
      </c>
      <c r="Z72" s="5">
        <v>29.954000000000001</v>
      </c>
      <c r="AB72" s="5">
        <v>0.29930001000000001</v>
      </c>
      <c r="AC72" s="4">
        <v>39842</v>
      </c>
      <c r="AE72" s="5">
        <v>22.25245196633983</v>
      </c>
      <c r="AF72" s="5">
        <v>47.528897400417748</v>
      </c>
      <c r="AI72" s="4">
        <v>39842</v>
      </c>
      <c r="AJ72" s="5">
        <v>1201236.3</v>
      </c>
      <c r="AL72" s="5">
        <v>35.770000000000003</v>
      </c>
      <c r="AM72" s="5">
        <v>13.82</v>
      </c>
      <c r="AN72" t="s">
        <v>90</v>
      </c>
      <c r="AO72" t="str" cm="1">
        <f t="array" aca="1" ref="AO72" ca="1">_FV(A72,"Currency")</f>
        <v>USD</v>
      </c>
      <c r="AP72" t="str" cm="1">
        <f t="array" aca="1" ref="AP72" ca="1">_FV(A72,"Exchange")</f>
        <v>Nasdaq Stock Market</v>
      </c>
      <c r="AQ72" s="6" t="str" cm="1">
        <f t="array" aca="1" ref="AQ72" ca="1">_FV(A72,"Exchange abbreviation",TRUE)</f>
        <v>XNAS</v>
      </c>
      <c r="AR72" t="str" cm="1">
        <f t="array" aca="1" ref="AR72" ca="1">_FV(A72,"Instrument type",TRUE)</f>
        <v>ETF</v>
      </c>
    </row>
    <row r="73" spans="1:44" ht="18.75" customHeight="1" x14ac:dyDescent="0.25">
      <c r="A73" t="e" vm="86">
        <v>#VALUE!</v>
      </c>
      <c r="B73" t="s">
        <v>275</v>
      </c>
      <c r="C73" t="s">
        <v>276</v>
      </c>
      <c r="D73" s="31" cm="1">
        <f t="array" aca="1" ref="D73" ca="1">_FV(A73,"Last trade time",TRUE)</f>
        <v>45824.937909432811</v>
      </c>
      <c r="E73" s="23" cm="1">
        <f t="array" aca="1" ref="E73" ca="1">_FV(A73,"Price")</f>
        <v>13.68</v>
      </c>
      <c r="F73" s="27" cm="1">
        <f t="array" aca="1" ref="F73" ca="1">_FV(A73,"Change (%)",TRUE)</f>
        <v>-1.4599999999999999E-3</v>
      </c>
      <c r="G73" s="26" cm="1">
        <f t="array" aca="1" ref="G73" ca="1">_FV(A73,"Change")</f>
        <v>-0.02</v>
      </c>
      <c r="H73" s="23" cm="1">
        <f t="array" aca="1" ref="H73" ca="1">_FV(A73,"Open")</f>
        <v>13.8</v>
      </c>
      <c r="I73" s="23" cm="1">
        <f t="array" aca="1" ref="I73" ca="1">_FV(A73,"Low")</f>
        <v>13.664999999999999</v>
      </c>
      <c r="J73" s="23" cm="1">
        <f t="array" aca="1" ref="J73" ca="1">_FV(A73,"High")</f>
        <v>13.86</v>
      </c>
      <c r="K73" s="23" cm="1">
        <f t="array" aca="1" ref="K73" ca="1">_FV(A73,"Previous close",TRUE)</f>
        <v>13.7</v>
      </c>
      <c r="L73" s="26"/>
      <c r="M73" s="23" cm="1">
        <f t="array" aca="1" ref="M73" ca="1">_FV(A73,"52 week low",TRUE)</f>
        <v>11.96</v>
      </c>
      <c r="N73" s="23" cm="1">
        <f t="array" aca="1" ref="N73" ca="1">_FV(A73,"52 week high",TRUE)</f>
        <v>16.38</v>
      </c>
      <c r="O73" s="8" cm="1">
        <f t="array" aca="1" ref="O73" ca="1">_FV(A73,"Volume")</f>
        <v>158808</v>
      </c>
      <c r="P73" s="7" cm="1">
        <f t="array" aca="1" ref="P73" ca="1">_FV(A73,"Volume average",TRUE)</f>
        <v>185188</v>
      </c>
      <c r="Q73" t="s">
        <v>72</v>
      </c>
      <c r="S73" t="s">
        <v>277</v>
      </c>
      <c r="T73" s="25" cm="1">
        <f t="array" aca="1" ref="T73" ca="1">_FV(A73,"Expense ratio",TRUE)</f>
        <v>4.9299999999999997E-2</v>
      </c>
      <c r="U73" s="24" cm="1">
        <f t="array" aca="1" ref="U73" ca="1">_FV(A73,"Market cap",TRUE)</f>
        <v>390101497.93000001</v>
      </c>
      <c r="V73" s="4">
        <v>390105216</v>
      </c>
      <c r="W73" s="4">
        <v>390105216</v>
      </c>
      <c r="Y73" t="s">
        <v>278</v>
      </c>
      <c r="Z73" s="5">
        <v>13.68</v>
      </c>
      <c r="AA73" s="5">
        <v>10.126204</v>
      </c>
      <c r="AB73" s="5">
        <v>0.13370000000000001</v>
      </c>
      <c r="AC73" s="4">
        <v>251098</v>
      </c>
      <c r="AE73" s="5">
        <v>-1.699651514308542</v>
      </c>
      <c r="AF73" s="5">
        <v>2.20219584632606</v>
      </c>
      <c r="AH73" s="16"/>
      <c r="AI73" s="4">
        <v>251098</v>
      </c>
      <c r="AJ73" s="5">
        <v>3437531.62</v>
      </c>
      <c r="AL73" s="5">
        <v>16.38</v>
      </c>
      <c r="AM73" s="5">
        <v>11.96</v>
      </c>
      <c r="AN73" t="s">
        <v>90</v>
      </c>
      <c r="AO73" t="str" cm="1">
        <f t="array" aca="1" ref="AO73" ca="1">_FV(A73,"Currency")</f>
        <v>USD</v>
      </c>
      <c r="AP73" t="str" cm="1">
        <f t="array" aca="1" ref="AP73" ca="1">_FV(A73,"Exchange")</f>
        <v>Nasdaq Stock Market</v>
      </c>
      <c r="AQ73" s="6" t="str" cm="1">
        <f t="array" aca="1" ref="AQ73" ca="1">_FV(A73,"Exchange abbreviation",TRUE)</f>
        <v>XNAS</v>
      </c>
      <c r="AR73" t="str" cm="1">
        <f t="array" aca="1" ref="AR73" ca="1">_FV(A73,"Instrument type",TRUE)</f>
        <v>ETF</v>
      </c>
    </row>
    <row r="74" spans="1:44" ht="18.75" customHeight="1" x14ac:dyDescent="0.25">
      <c r="A74" t="e" vm="87">
        <v>#VALUE!</v>
      </c>
      <c r="B74" t="s">
        <v>279</v>
      </c>
      <c r="C74" t="s">
        <v>280</v>
      </c>
      <c r="D74" s="31" cm="1">
        <f t="array" aca="1" ref="D74" ca="1">_FV(A74,"Last trade time",TRUE)</f>
        <v>45824.934585821095</v>
      </c>
      <c r="E74" s="23" cm="1">
        <f t="array" aca="1" ref="E74" ca="1">_FV(A74,"Price")</f>
        <v>10.52</v>
      </c>
      <c r="F74" s="27" cm="1">
        <f t="array" aca="1" ref="F74" ca="1">_FV(A74,"Change (%)",TRUE)</f>
        <v>3.2385000000000004E-2</v>
      </c>
      <c r="G74" s="26" cm="1">
        <f t="array" aca="1" ref="G74" ca="1">_FV(A74,"Change")</f>
        <v>0.33</v>
      </c>
      <c r="H74" s="23" cm="1">
        <f t="array" aca="1" ref="H74" ca="1">_FV(A74,"Open")</f>
        <v>10.34</v>
      </c>
      <c r="I74" s="23" cm="1">
        <f t="array" aca="1" ref="I74" ca="1">_FV(A74,"Low")</f>
        <v>10.33</v>
      </c>
      <c r="J74" s="23" cm="1">
        <f t="array" aca="1" ref="J74" ca="1">_FV(A74,"High")</f>
        <v>10.545</v>
      </c>
      <c r="K74" s="23" cm="1">
        <f t="array" aca="1" ref="K74" ca="1">_FV(A74,"Previous close",TRUE)</f>
        <v>10.19</v>
      </c>
      <c r="L74" s="26"/>
      <c r="M74" s="23" cm="1">
        <f t="array" aca="1" ref="M74" ca="1">_FV(A74,"52 week low",TRUE)</f>
        <v>9.0399999999999991</v>
      </c>
      <c r="N74" s="23" cm="1">
        <f t="array" aca="1" ref="N74" ca="1">_FV(A74,"52 week high",TRUE)</f>
        <v>18.3</v>
      </c>
      <c r="O74" s="8" cm="1">
        <f t="array" aca="1" ref="O74" ca="1">_FV(A74,"Volume")</f>
        <v>608374</v>
      </c>
      <c r="P74" s="7" cm="1">
        <f t="array" aca="1" ref="P74" ca="1">_FV(A74,"Volume average",TRUE)</f>
        <v>477731</v>
      </c>
      <c r="Q74" t="s">
        <v>204</v>
      </c>
      <c r="S74" t="s">
        <v>281</v>
      </c>
      <c r="T74" s="25" cm="1">
        <f t="array" aca="1" ref="T74" ca="1">_FV(A74,"Expense ratio",TRUE)</f>
        <v>4.7599999999999996E-2</v>
      </c>
      <c r="U74" s="24" cm="1">
        <f t="array" aca="1" ref="U74" ca="1">_FV(A74,"Market cap",TRUE)</f>
        <v>130723145.53</v>
      </c>
      <c r="V74" s="4">
        <v>130723144</v>
      </c>
      <c r="W74" s="4">
        <v>130723144</v>
      </c>
      <c r="Y74" t="s">
        <v>282</v>
      </c>
      <c r="Z74" s="5">
        <v>10.539</v>
      </c>
      <c r="AA74" s="20"/>
      <c r="AB74" s="5">
        <v>0.99790000000000001</v>
      </c>
      <c r="AC74" s="4">
        <v>276906</v>
      </c>
      <c r="AE74" s="5">
        <v>11.40439554918855</v>
      </c>
      <c r="AF74" s="5">
        <v>14.54369625937839</v>
      </c>
      <c r="AI74" s="4">
        <v>276906</v>
      </c>
      <c r="AJ74" s="5">
        <v>2918589.24</v>
      </c>
      <c r="AL74" s="5">
        <v>19.100000000000001</v>
      </c>
      <c r="AM74" s="5">
        <v>9.0399999999999991</v>
      </c>
      <c r="AN74" t="s">
        <v>90</v>
      </c>
      <c r="AO74" t="str" cm="1">
        <f t="array" aca="1" ref="AO74" ca="1">_FV(A74,"Currency")</f>
        <v>USD</v>
      </c>
      <c r="AP74" t="str" cm="1">
        <f t="array" aca="1" ref="AP74" ca="1">_FV(A74,"Exchange")</f>
        <v>NYSE Arca</v>
      </c>
      <c r="AQ74" s="6" t="str" cm="1">
        <f t="array" aca="1" ref="AQ74" ca="1">_FV(A74,"Exchange abbreviation",TRUE)</f>
        <v>ARCX</v>
      </c>
      <c r="AR74" t="str" cm="1">
        <f t="array" aca="1" ref="AR74" ca="1">_FV(A74,"Instrument type",TRUE)</f>
        <v>ETF</v>
      </c>
    </row>
    <row r="75" spans="1:44" ht="18.75" customHeight="1" x14ac:dyDescent="0.25">
      <c r="A75" t="e" vm="88">
        <v>#VALUE!</v>
      </c>
      <c r="B75" t="s">
        <v>283</v>
      </c>
      <c r="C75" t="s">
        <v>284</v>
      </c>
      <c r="D75" s="31" cm="1">
        <f t="array" aca="1" ref="D75" ca="1">_FV(A75,"Last trade time",TRUE)</f>
        <v>45824.84033945547</v>
      </c>
      <c r="E75" s="23" cm="1">
        <f t="array" aca="1" ref="E75" ca="1">_FV(A75,"Price")</f>
        <v>20.315000000000001</v>
      </c>
      <c r="F75" s="27" cm="1">
        <f t="array" aca="1" ref="F75" ca="1">_FV(A75,"Change (%)",TRUE)</f>
        <v>1.2799999999999999E-4</v>
      </c>
      <c r="G75" s="26" cm="1">
        <f t="array" aca="1" ref="G75" ca="1">_FV(A75,"Change")</f>
        <v>2.5999999999999999E-3</v>
      </c>
      <c r="H75" s="23" cm="1">
        <f t="array" aca="1" ref="H75" ca="1">_FV(A75,"Open")</f>
        <v>20.315000000000001</v>
      </c>
      <c r="I75" s="23" cm="1">
        <f t="array" aca="1" ref="I75" ca="1">_FV(A75,"Low")</f>
        <v>20.315000000000001</v>
      </c>
      <c r="J75" s="23" cm="1">
        <f t="array" aca="1" ref="J75" ca="1">_FV(A75,"High")</f>
        <v>20.315000000000001</v>
      </c>
      <c r="K75" s="23" cm="1">
        <f t="array" aca="1" ref="K75" ca="1">_FV(A75,"Previous close",TRUE)</f>
        <v>20.3124</v>
      </c>
      <c r="L75" s="26"/>
      <c r="M75" s="23" cm="1">
        <f t="array" aca="1" ref="M75" ca="1">_FV(A75,"52 week low",TRUE)</f>
        <v>19.559999999999999</v>
      </c>
      <c r="N75" s="23" cm="1">
        <f t="array" aca="1" ref="N75" ca="1">_FV(A75,"52 week high",TRUE)</f>
        <v>23.55</v>
      </c>
      <c r="O75" s="8" cm="1">
        <f t="array" aca="1" ref="O75" ca="1">_FV(A75,"Volume")</f>
        <v>3</v>
      </c>
      <c r="P75" s="7" cm="1">
        <f t="array" aca="1" ref="P75" ca="1">_FV(A75,"Volume average",TRUE)</f>
        <v>903</v>
      </c>
      <c r="Q75" t="s">
        <v>285</v>
      </c>
      <c r="S75" t="s">
        <v>286</v>
      </c>
      <c r="T75" s="25" cm="1">
        <f t="array" aca="1" ref="T75" ca="1">_FV(A75,"Expense ratio",TRUE)</f>
        <v>4.7199999999999999E-2</v>
      </c>
      <c r="U75" s="24" cm="1">
        <f t="array" aca="1" ref="U75" ca="1">_FV(A75,"Market cap",TRUE)</f>
        <v>17302134.199999999</v>
      </c>
      <c r="V75" s="4">
        <v>17302134</v>
      </c>
      <c r="W75" s="4">
        <v>17302134</v>
      </c>
      <c r="Y75" t="s">
        <v>287</v>
      </c>
      <c r="Z75" s="5">
        <v>20.149999999999999</v>
      </c>
      <c r="AA75" s="20"/>
      <c r="AB75" s="5">
        <v>6.1899999999999997E-2</v>
      </c>
      <c r="AC75" s="4">
        <v>1900</v>
      </c>
      <c r="AE75" s="5">
        <v>-3.7390733349872969</v>
      </c>
      <c r="AF75" s="5">
        <v>1.2012325146611771</v>
      </c>
      <c r="AI75" s="4">
        <v>1900</v>
      </c>
      <c r="AJ75" s="5">
        <v>38294.5</v>
      </c>
      <c r="AL75" s="5">
        <v>23.55</v>
      </c>
      <c r="AM75" s="5">
        <v>19.559999999999999</v>
      </c>
      <c r="AN75" t="s">
        <v>47</v>
      </c>
      <c r="AO75" t="str" cm="1">
        <f t="array" aca="1" ref="AO75" ca="1">_FV(A75,"Currency")</f>
        <v>USD</v>
      </c>
      <c r="AP75" t="str" cm="1">
        <f t="array" aca="1" ref="AP75" ca="1">_FV(A75,"Exchange")</f>
        <v>CBOE BZX Exchange</v>
      </c>
      <c r="AQ75" s="6" t="str" cm="1">
        <f t="array" aca="1" ref="AQ75" ca="1">_FV(A75,"Exchange abbreviation",TRUE)</f>
        <v>BATS</v>
      </c>
      <c r="AR75" t="str" cm="1">
        <f t="array" aca="1" ref="AR75" ca="1">_FV(A75,"Instrument type",TRUE)</f>
        <v>ETF</v>
      </c>
    </row>
    <row r="76" spans="1:44" ht="18.75" customHeight="1" x14ac:dyDescent="0.25">
      <c r="A76" t="e" vm="89">
        <v>#VALUE!</v>
      </c>
      <c r="B76" t="s">
        <v>288</v>
      </c>
      <c r="C76" t="s">
        <v>289</v>
      </c>
      <c r="D76" s="31" cm="1">
        <f t="array" aca="1" ref="D76" ca="1">_FV(A76,"Last trade time",TRUE)</f>
        <v>45824.840336284375</v>
      </c>
      <c r="E76" s="23" cm="1">
        <f t="array" aca="1" ref="E76" ca="1">_FV(A76,"Price")</f>
        <v>23.3949</v>
      </c>
      <c r="F76" s="27" cm="1">
        <f t="array" aca="1" ref="F76" ca="1">_FV(A76,"Change (%)",TRUE)</f>
        <v>1.2750000000000001E-3</v>
      </c>
      <c r="G76" s="26" cm="1">
        <f t="array" aca="1" ref="G76" ca="1">_FV(A76,"Change")</f>
        <v>2.98E-2</v>
      </c>
      <c r="H76" s="23" cm="1">
        <f t="array" aca="1" ref="H76" ca="1">_FV(A76,"Open")</f>
        <v>23.445</v>
      </c>
      <c r="I76" s="23" cm="1">
        <f t="array" aca="1" ref="I76" ca="1">_FV(A76,"Low")</f>
        <v>23.380099999999999</v>
      </c>
      <c r="J76" s="23" cm="1">
        <f t="array" aca="1" ref="J76" ca="1">_FV(A76,"High")</f>
        <v>23.46</v>
      </c>
      <c r="K76" s="23" cm="1">
        <f t="array" aca="1" ref="K76" ca="1">_FV(A76,"Previous close",TRUE)</f>
        <v>23.365100000000002</v>
      </c>
      <c r="L76" s="26"/>
      <c r="M76" s="23" cm="1">
        <f t="array" aca="1" ref="M76" ca="1">_FV(A76,"52 week low",TRUE)</f>
        <v>21.98</v>
      </c>
      <c r="N76" s="23" cm="1">
        <f t="array" aca="1" ref="N76" ca="1">_FV(A76,"52 week high",TRUE)</f>
        <v>27.921700000000001</v>
      </c>
      <c r="O76" s="8" cm="1">
        <f t="array" aca="1" ref="O76" ca="1">_FV(A76,"Volume")</f>
        <v>2893</v>
      </c>
      <c r="P76" s="7" cm="1">
        <f t="array" aca="1" ref="P76" ca="1">_FV(A76,"Volume average",TRUE)</f>
        <v>5147</v>
      </c>
      <c r="Q76" t="s">
        <v>290</v>
      </c>
      <c r="S76" t="s">
        <v>286</v>
      </c>
      <c r="T76" s="25" cm="1">
        <f t="array" aca="1" ref="T76" ca="1">_FV(A76,"Expense ratio",TRUE)</f>
        <v>4.4600000000000001E-2</v>
      </c>
      <c r="U76" s="24" cm="1">
        <f t="array" aca="1" ref="U76" ca="1">_FV(A76,"Market cap",TRUE)</f>
        <v>49267306.100000001</v>
      </c>
      <c r="V76" s="4">
        <v>49267304</v>
      </c>
      <c r="W76" s="4">
        <v>49267304</v>
      </c>
      <c r="Y76" t="s">
        <v>287</v>
      </c>
      <c r="Z76" s="5">
        <v>23.28</v>
      </c>
      <c r="AA76" s="5">
        <v>21.497221</v>
      </c>
      <c r="AB76" s="5">
        <v>8.4199999999999997E-2</v>
      </c>
      <c r="AC76" s="4">
        <v>11128</v>
      </c>
      <c r="AE76" s="5">
        <v>1.6515103082952229</v>
      </c>
      <c r="AF76" s="5">
        <v>10.00512409294565</v>
      </c>
      <c r="AH76" s="16"/>
      <c r="AI76" s="4">
        <v>11128</v>
      </c>
      <c r="AJ76" s="5">
        <v>258892.92</v>
      </c>
      <c r="AL76" s="5">
        <v>27.922000000000001</v>
      </c>
      <c r="AM76" s="5">
        <v>21.98</v>
      </c>
      <c r="AN76" t="s">
        <v>47</v>
      </c>
      <c r="AO76" t="str" cm="1">
        <f t="array" aca="1" ref="AO76" ca="1">_FV(A76,"Currency")</f>
        <v>USD</v>
      </c>
      <c r="AP76" t="str" cm="1">
        <f t="array" aca="1" ref="AP76" ca="1">_FV(A76,"Exchange")</f>
        <v>CBOE BZX Exchange</v>
      </c>
      <c r="AQ76" s="6" t="str" cm="1">
        <f t="array" aca="1" ref="AQ76" ca="1">_FV(A76,"Exchange abbreviation",TRUE)</f>
        <v>BATS</v>
      </c>
      <c r="AR76" t="str" cm="1">
        <f t="array" aca="1" ref="AR76" ca="1">_FV(A76,"Instrument type",TRUE)</f>
        <v>ETF</v>
      </c>
    </row>
    <row r="77" spans="1:44" ht="18.75" customHeight="1" x14ac:dyDescent="0.25">
      <c r="A77" t="e" vm="90">
        <v>#VALUE!</v>
      </c>
      <c r="B77" t="s">
        <v>291</v>
      </c>
      <c r="C77" t="s">
        <v>292</v>
      </c>
      <c r="D77" s="31" cm="1">
        <f t="array" aca="1" ref="D77" ca="1">_FV(A77,"Last trade time",TRUE)</f>
        <v>45824.840277812502</v>
      </c>
      <c r="E77" s="23" cm="1">
        <f t="array" aca="1" ref="E77" ca="1">_FV(A77,"Price")</f>
        <v>11.26</v>
      </c>
      <c r="F77" s="27" cm="1">
        <f t="array" aca="1" ref="F77" ca="1">_FV(A77,"Change (%)",TRUE)</f>
        <v>2.9249999999999998E-2</v>
      </c>
      <c r="G77" s="26" cm="1">
        <f t="array" aca="1" ref="G77" ca="1">_FV(A77,"Change")</f>
        <v>0.32</v>
      </c>
      <c r="H77" s="23" cm="1">
        <f t="array" aca="1" ref="H77" ca="1">_FV(A77,"Open")</f>
        <v>10.94</v>
      </c>
      <c r="I77" s="23" cm="1">
        <f t="array" aca="1" ref="I77" ca="1">_FV(A77,"Low")</f>
        <v>10.92</v>
      </c>
      <c r="J77" s="23" cm="1">
        <f t="array" aca="1" ref="J77" ca="1">_FV(A77,"High")</f>
        <v>11.27</v>
      </c>
      <c r="K77" s="23" cm="1">
        <f t="array" aca="1" ref="K77" ca="1">_FV(A77,"Previous close",TRUE)</f>
        <v>10.94</v>
      </c>
      <c r="L77" s="26"/>
      <c r="M77" s="23" cm="1">
        <f t="array" aca="1" ref="M77" ca="1">_FV(A77,"52 week low",TRUE)</f>
        <v>10.77</v>
      </c>
      <c r="N77" s="23" cm="1">
        <f t="array" aca="1" ref="N77" ca="1">_FV(A77,"52 week high",TRUE)</f>
        <v>13.73</v>
      </c>
      <c r="O77" s="8" cm="1">
        <f t="array" aca="1" ref="O77" ca="1">_FV(A77,"Volume")</f>
        <v>44352</v>
      </c>
      <c r="P77" s="7" cm="1">
        <f t="array" aca="1" ref="P77" ca="1">_FV(A77,"Volume average",TRUE)</f>
        <v>25500</v>
      </c>
      <c r="Q77" t="s">
        <v>129</v>
      </c>
      <c r="R77" t="s">
        <v>293</v>
      </c>
      <c r="S77" t="s">
        <v>294</v>
      </c>
      <c r="T77" s="25" cm="1">
        <f t="array" aca="1" ref="T77" ca="1">_FV(A77,"Expense ratio",TRUE)</f>
        <v>4.4199999999999996E-2</v>
      </c>
      <c r="U77" s="24" cm="1">
        <f t="array" aca="1" ref="U77" ca="1">_FV(A77,"Market cap",TRUE)</f>
        <v>10748976.75</v>
      </c>
      <c r="V77" s="4">
        <v>10748976</v>
      </c>
      <c r="W77" s="4">
        <v>10748976</v>
      </c>
      <c r="X77" t="s">
        <v>295</v>
      </c>
      <c r="Y77" t="s">
        <v>296</v>
      </c>
      <c r="Z77" s="5">
        <v>11.1305</v>
      </c>
      <c r="AA77" s="20"/>
      <c r="AB77" s="4">
        <v>0</v>
      </c>
      <c r="AC77" s="4">
        <v>35876</v>
      </c>
      <c r="AE77" s="5">
        <v>-3.856039471492823</v>
      </c>
      <c r="AF77" s="5">
        <v>-3.938356388082731</v>
      </c>
      <c r="AI77" s="4">
        <v>35876</v>
      </c>
      <c r="AJ77" s="5">
        <v>400017.4</v>
      </c>
      <c r="AL77" s="5">
        <v>13.73</v>
      </c>
      <c r="AM77" s="5">
        <v>10.77</v>
      </c>
      <c r="AN77" t="s">
        <v>47</v>
      </c>
      <c r="AO77" t="str" cm="1">
        <f t="array" aca="1" ref="AO77" ca="1">_FV(A77,"Currency")</f>
        <v>USD</v>
      </c>
      <c r="AP77" t="str" cm="1">
        <f t="array" aca="1" ref="AP77" ca="1">_FV(A77,"Exchange")</f>
        <v>NYSE Arca</v>
      </c>
      <c r="AQ77" s="6" t="str" cm="1">
        <f t="array" aca="1" ref="AQ77" ca="1">_FV(A77,"Exchange abbreviation",TRUE)</f>
        <v>ARCX</v>
      </c>
      <c r="AR77" t="str" cm="1">
        <f t="array" aca="1" ref="AR77" ca="1">_FV(A77,"Instrument type",TRUE)</f>
        <v>ETF</v>
      </c>
    </row>
    <row r="78" spans="1:44" ht="18.75" customHeight="1" x14ac:dyDescent="0.25">
      <c r="A78" t="e" vm="91">
        <v>#VALUE!</v>
      </c>
      <c r="B78" t="s">
        <v>297</v>
      </c>
      <c r="C78" t="s">
        <v>298</v>
      </c>
      <c r="D78" s="31" cm="1">
        <f t="array" aca="1" ref="D78" ca="1">_FV(A78,"Last trade time",TRUE)</f>
        <v>45824.840290520311</v>
      </c>
      <c r="E78" s="23" cm="1">
        <f t="array" aca="1" ref="E78" ca="1">_FV(A78,"Price")</f>
        <v>22.15</v>
      </c>
      <c r="F78" s="27" cm="1">
        <f t="array" aca="1" ref="F78" ca="1">_FV(A78,"Change (%)",TRUE)</f>
        <v>6.3880000000000004E-3</v>
      </c>
      <c r="G78" s="26" cm="1">
        <f t="array" aca="1" ref="G78" ca="1">_FV(A78,"Change")</f>
        <v>0.1406</v>
      </c>
      <c r="H78" s="23" cm="1">
        <f t="array" aca="1" ref="H78" ca="1">_FV(A78,"Open")</f>
        <v>22.01</v>
      </c>
      <c r="I78" s="23" cm="1">
        <f t="array" aca="1" ref="I78" ca="1">_FV(A78,"Low")</f>
        <v>22.01</v>
      </c>
      <c r="J78" s="23" cm="1">
        <f t="array" aca="1" ref="J78" ca="1">_FV(A78,"High")</f>
        <v>22.229600000000001</v>
      </c>
      <c r="K78" s="23" cm="1">
        <f t="array" aca="1" ref="K78" ca="1">_FV(A78,"Previous close",TRUE)</f>
        <v>22.009399999999999</v>
      </c>
      <c r="L78" s="26"/>
      <c r="M78" s="23" cm="1">
        <f t="array" aca="1" ref="M78" ca="1">_FV(A78,"52 week low",TRUE)</f>
        <v>18.59</v>
      </c>
      <c r="N78" s="23" cm="1">
        <f t="array" aca="1" ref="N78" ca="1">_FV(A78,"52 week high",TRUE)</f>
        <v>22.7</v>
      </c>
      <c r="O78" s="8" cm="1">
        <f t="array" aca="1" ref="O78" ca="1">_FV(A78,"Volume")</f>
        <v>45794</v>
      </c>
      <c r="P78" s="7" cm="1">
        <f t="array" aca="1" ref="P78" ca="1">_FV(A78,"Volume average",TRUE)</f>
        <v>68687</v>
      </c>
      <c r="Q78" t="s">
        <v>299</v>
      </c>
      <c r="S78" t="s">
        <v>300</v>
      </c>
      <c r="T78" s="25" cm="1">
        <f t="array" aca="1" ref="T78" ca="1">_FV(A78,"Expense ratio",TRUE)</f>
        <v>4.2900000000000001E-2</v>
      </c>
      <c r="U78" s="24" cm="1">
        <f t="array" aca="1" ref="U78" ca="1">_FV(A78,"Market cap",TRUE)</f>
        <v>282038554.11000001</v>
      </c>
      <c r="V78" s="4">
        <v>282038560</v>
      </c>
      <c r="W78" s="4">
        <v>282038560</v>
      </c>
      <c r="X78" t="s">
        <v>301</v>
      </c>
      <c r="Y78" t="s">
        <v>302</v>
      </c>
      <c r="Z78" s="5">
        <v>22.06</v>
      </c>
      <c r="AA78" s="5">
        <v>21.540355999999999</v>
      </c>
      <c r="AB78" s="5">
        <v>8.0600000000000005E-2</v>
      </c>
      <c r="AC78" s="4">
        <v>92603</v>
      </c>
      <c r="AE78" s="5">
        <v>7.0930876540697296</v>
      </c>
      <c r="AF78" s="5">
        <v>13.54319929526517</v>
      </c>
      <c r="AI78" s="4">
        <v>92603</v>
      </c>
      <c r="AJ78" s="5">
        <v>2055786.6</v>
      </c>
      <c r="AL78" s="5">
        <v>22.7</v>
      </c>
      <c r="AM78" s="5">
        <v>18.59</v>
      </c>
      <c r="AN78" t="s">
        <v>90</v>
      </c>
      <c r="AO78" t="str" cm="1">
        <f t="array" aca="1" ref="AO78" ca="1">_FV(A78,"Currency")</f>
        <v>USD</v>
      </c>
      <c r="AP78" t="str" cm="1">
        <f t="array" aca="1" ref="AP78" ca="1">_FV(A78,"Exchange")</f>
        <v>CBOE BZX Exchange</v>
      </c>
      <c r="AQ78" s="6" t="str" cm="1">
        <f t="array" aca="1" ref="AQ78" ca="1">_FV(A78,"Exchange abbreviation",TRUE)</f>
        <v>BATS</v>
      </c>
      <c r="AR78" t="str" cm="1">
        <f t="array" aca="1" ref="AR78" ca="1">_FV(A78,"Instrument type",TRUE)</f>
        <v>ETF</v>
      </c>
    </row>
    <row r="79" spans="1:44" ht="18.75" customHeight="1" x14ac:dyDescent="0.25">
      <c r="A79" t="e" vm="92">
        <v>#VALUE!</v>
      </c>
      <c r="B79" t="s">
        <v>303</v>
      </c>
      <c r="C79" t="s">
        <v>304</v>
      </c>
      <c r="D79" s="31" cm="1">
        <f t="array" aca="1" ref="D79" ca="1">_FV(A79,"Last trade time",TRUE)</f>
        <v>45824.843750265623</v>
      </c>
      <c r="E79" s="23" cm="1">
        <f t="array" aca="1" ref="E79" ca="1">_FV(A79,"Price")</f>
        <v>7.39</v>
      </c>
      <c r="F79" s="27" cm="1">
        <f t="array" aca="1" ref="F79" ca="1">_FV(A79,"Change (%)",TRUE)</f>
        <v>-1.2586999999999999E-2</v>
      </c>
      <c r="G79" s="26" cm="1">
        <f t="array" aca="1" ref="G79" ca="1">_FV(A79,"Change")</f>
        <v>-9.4200000000000006E-2</v>
      </c>
      <c r="H79" s="23" cm="1">
        <f t="array" aca="1" ref="H79" ca="1">_FV(A79,"Open")</f>
        <v>7.46</v>
      </c>
      <c r="I79" s="23" cm="1">
        <f t="array" aca="1" ref="I79" ca="1">_FV(A79,"Low")</f>
        <v>7.3605</v>
      </c>
      <c r="J79" s="23" cm="1">
        <f t="array" aca="1" ref="J79" ca="1">_FV(A79,"High")</f>
        <v>7.46</v>
      </c>
      <c r="K79" s="23" cm="1">
        <f t="array" aca="1" ref="K79" ca="1">_FV(A79,"Previous close",TRUE)</f>
        <v>7.4842000000000004</v>
      </c>
      <c r="L79" s="26"/>
      <c r="M79" s="23" cm="1">
        <f t="array" aca="1" ref="M79" ca="1">_FV(A79,"52 week low",TRUE)</f>
        <v>6.66</v>
      </c>
      <c r="N79" s="23" cm="1">
        <f t="array" aca="1" ref="N79" ca="1">_FV(A79,"52 week high",TRUE)</f>
        <v>9.08</v>
      </c>
      <c r="O79" s="8" cm="1">
        <f t="array" aca="1" ref="O79" ca="1">_FV(A79,"Volume")</f>
        <v>12918</v>
      </c>
      <c r="P79" s="7" cm="1">
        <f t="array" aca="1" ref="P79" ca="1">_FV(A79,"Volume average",TRUE)</f>
        <v>23846</v>
      </c>
      <c r="Q79" t="s">
        <v>65</v>
      </c>
      <c r="R79" t="s">
        <v>109</v>
      </c>
      <c r="S79" t="s">
        <v>305</v>
      </c>
      <c r="T79" s="25" cm="1">
        <f t="array" aca="1" ref="T79" ca="1">_FV(A79,"Expense ratio",TRUE)</f>
        <v>4.0500000000000001E-2</v>
      </c>
      <c r="U79" s="24" cm="1">
        <f t="array" aca="1" ref="U79" ca="1">_FV(A79,"Market cap",TRUE)</f>
        <v>12721621.130000001</v>
      </c>
      <c r="V79" s="4">
        <v>12724384</v>
      </c>
      <c r="W79" s="4">
        <v>12724384</v>
      </c>
      <c r="Y79" t="s">
        <v>306</v>
      </c>
      <c r="Z79" s="5">
        <v>7.6165799999999999</v>
      </c>
      <c r="AA79" s="20"/>
      <c r="AB79" s="5">
        <v>5.4699999999999999E-2</v>
      </c>
      <c r="AC79" s="4">
        <v>64298</v>
      </c>
      <c r="AE79" s="5">
        <v>6.2411286309119518</v>
      </c>
      <c r="AF79" s="5">
        <v>8.450096746186686</v>
      </c>
      <c r="AI79" s="4">
        <v>64298</v>
      </c>
      <c r="AJ79" s="5">
        <v>491236.72</v>
      </c>
      <c r="AL79" s="5">
        <v>9.08</v>
      </c>
      <c r="AM79" s="5">
        <v>6.66</v>
      </c>
      <c r="AN79" t="s">
        <v>47</v>
      </c>
      <c r="AO79" t="str" cm="1">
        <f t="array" aca="1" ref="AO79" ca="1">_FV(A79,"Currency")</f>
        <v>USD</v>
      </c>
      <c r="AP79" t="str" cm="1">
        <f t="array" aca="1" ref="AP79" ca="1">_FV(A79,"Exchange")</f>
        <v>Nasdaq Stock Market</v>
      </c>
      <c r="AQ79" s="6" t="str" cm="1">
        <f t="array" aca="1" ref="AQ79" ca="1">_FV(A79,"Exchange abbreviation",TRUE)</f>
        <v>XNAS</v>
      </c>
      <c r="AR79" t="str" cm="1">
        <f t="array" aca="1" ref="AR79" ca="1">_FV(A79,"Instrument type",TRUE)</f>
        <v>ETF</v>
      </c>
    </row>
    <row r="80" spans="1:44" ht="18.75" customHeight="1" x14ac:dyDescent="0.25">
      <c r="A80" t="e" vm="93">
        <v>#VALUE!</v>
      </c>
      <c r="B80" t="s">
        <v>307</v>
      </c>
      <c r="C80" t="s">
        <v>308</v>
      </c>
      <c r="D80" s="31" cm="1">
        <f t="array" aca="1" ref="D80" ca="1">_FV(A80,"Last trade time",TRUE)</f>
        <v>45824.840277789066</v>
      </c>
      <c r="E80" s="23" cm="1">
        <f t="array" aca="1" ref="E80" ca="1">_FV(A80,"Price")</f>
        <v>27.8567</v>
      </c>
      <c r="F80" s="27" cm="1">
        <f t="array" aca="1" ref="F80" ca="1">_FV(A80,"Change (%)",TRUE)</f>
        <v>-4.772E-4</v>
      </c>
      <c r="G80" s="26" cm="1">
        <f t="array" aca="1" ref="G80" ca="1">_FV(A80,"Change")</f>
        <v>-1.3299999999999999E-2</v>
      </c>
      <c r="H80" s="23" cm="1">
        <f t="array" aca="1" ref="H80" ca="1">_FV(A80,"Open")</f>
        <v>27.959</v>
      </c>
      <c r="I80" s="23" cm="1">
        <f t="array" aca="1" ref="I80" ca="1">_FV(A80,"Low")</f>
        <v>27.8567</v>
      </c>
      <c r="J80" s="23" cm="1">
        <f t="array" aca="1" ref="J80" ca="1">_FV(A80,"High")</f>
        <v>27.959</v>
      </c>
      <c r="K80" s="23" cm="1">
        <f t="array" aca="1" ref="K80" ca="1">_FV(A80,"Previous close",TRUE)</f>
        <v>27.87</v>
      </c>
      <c r="L80" s="26"/>
      <c r="M80" s="23" cm="1">
        <f t="array" aca="1" ref="M80" ca="1">_FV(A80,"52 week low",TRUE)</f>
        <v>24.03</v>
      </c>
      <c r="N80" s="23" cm="1">
        <f t="array" aca="1" ref="N80" ca="1">_FV(A80,"52 week high",TRUE)</f>
        <v>29.27</v>
      </c>
      <c r="O80" s="8" cm="1">
        <f t="array" aca="1" ref="O80" ca="1">_FV(A80,"Volume")</f>
        <v>681</v>
      </c>
      <c r="P80" s="7" cm="1">
        <f t="array" aca="1" ref="P80" ca="1">_FV(A80,"Volume average",TRUE)</f>
        <v>2353</v>
      </c>
      <c r="Q80" t="s">
        <v>309</v>
      </c>
      <c r="S80" t="s">
        <v>310</v>
      </c>
      <c r="T80" s="25" cm="1">
        <f t="array" aca="1" ref="T80" ca="1">_FV(A80,"Expense ratio",TRUE)</f>
        <v>4.0399999999999998E-2</v>
      </c>
      <c r="U80" s="24" cm="1">
        <f t="array" aca="1" ref="U80" ca="1">_FV(A80,"Market cap",TRUE)</f>
        <v>15918216.109999999</v>
      </c>
      <c r="V80" s="4">
        <v>15918216</v>
      </c>
      <c r="W80" s="4">
        <v>15918216</v>
      </c>
      <c r="X80" t="s">
        <v>311</v>
      </c>
      <c r="Y80" t="s">
        <v>312</v>
      </c>
      <c r="Z80" s="5">
        <v>27.73</v>
      </c>
      <c r="AA80" s="20"/>
      <c r="AB80" s="5">
        <v>7.6799995999999995E-2</v>
      </c>
      <c r="AC80" s="4">
        <v>5509</v>
      </c>
      <c r="AE80" s="5">
        <v>3.1983526998608851</v>
      </c>
      <c r="AF80" s="5">
        <v>12.50427724031913</v>
      </c>
      <c r="AH80" s="16"/>
      <c r="AI80" s="4">
        <v>5509</v>
      </c>
      <c r="AJ80" s="5">
        <v>152865.3847</v>
      </c>
      <c r="AL80" s="5">
        <v>29.27</v>
      </c>
      <c r="AM80" s="5">
        <v>24.03</v>
      </c>
      <c r="AN80" t="s">
        <v>47</v>
      </c>
      <c r="AO80" t="str" cm="1">
        <f t="array" aca="1" ref="AO80" ca="1">_FV(A80,"Currency")</f>
        <v>USD</v>
      </c>
      <c r="AP80" t="str" cm="1">
        <f t="array" aca="1" ref="AP80" ca="1">_FV(A80,"Exchange")</f>
        <v>NYSE Arca</v>
      </c>
      <c r="AQ80" s="6" t="str" cm="1">
        <f t="array" aca="1" ref="AQ80" ca="1">_FV(A80,"Exchange abbreviation",TRUE)</f>
        <v>ARCX</v>
      </c>
      <c r="AR80" t="str" cm="1">
        <f t="array" aca="1" ref="AR80" ca="1">_FV(A80,"Instrument type",TRUE)</f>
        <v>ETF</v>
      </c>
    </row>
    <row r="81" spans="1:44" ht="18.75" customHeight="1" x14ac:dyDescent="0.25">
      <c r="A81" t="e" vm="94">
        <v>#VALUE!</v>
      </c>
      <c r="B81" t="s">
        <v>313</v>
      </c>
      <c r="C81" t="s">
        <v>314</v>
      </c>
      <c r="D81" s="31" cm="1">
        <f t="array" aca="1" ref="D81" ca="1">_FV(A81,"Last trade time",TRUE)</f>
        <v>45824.93571567109</v>
      </c>
      <c r="E81" s="23" cm="1">
        <f t="array" aca="1" ref="E81" ca="1">_FV(A81,"Price")</f>
        <v>17.254999999999999</v>
      </c>
      <c r="F81" s="27" cm="1">
        <f t="array" aca="1" ref="F81" ca="1">_FV(A81,"Change (%)",TRUE)</f>
        <v>-1.3999999999999999E-2</v>
      </c>
      <c r="G81" s="26" cm="1">
        <f t="array" aca="1" ref="G81" ca="1">_FV(A81,"Change")</f>
        <v>-0.245</v>
      </c>
      <c r="H81" s="23" cm="1">
        <f t="array" aca="1" ref="H81" ca="1">_FV(A81,"Open")</f>
        <v>17.36</v>
      </c>
      <c r="I81" s="23" cm="1">
        <f t="array" aca="1" ref="I81" ca="1">_FV(A81,"Low")</f>
        <v>17.18</v>
      </c>
      <c r="J81" s="23" cm="1">
        <f t="array" aca="1" ref="J81" ca="1">_FV(A81,"High")</f>
        <v>17.36</v>
      </c>
      <c r="K81" s="23" cm="1">
        <f t="array" aca="1" ref="K81" ca="1">_FV(A81,"Previous close",TRUE)</f>
        <v>17.5</v>
      </c>
      <c r="L81" s="26"/>
      <c r="M81" s="23" cm="1">
        <f t="array" aca="1" ref="M81" ca="1">_FV(A81,"52 week low",TRUE)</f>
        <v>15.39</v>
      </c>
      <c r="N81" s="23" cm="1">
        <f t="array" aca="1" ref="N81" ca="1">_FV(A81,"52 week high",TRUE)</f>
        <v>21.32</v>
      </c>
      <c r="O81" s="8" cm="1">
        <f t="array" aca="1" ref="O81" ca="1">_FV(A81,"Volume")</f>
        <v>180331</v>
      </c>
      <c r="P81" s="7" cm="1">
        <f t="array" aca="1" ref="P81" ca="1">_FV(A81,"Volume average",TRUE)</f>
        <v>66223</v>
      </c>
      <c r="Q81" t="s">
        <v>119</v>
      </c>
      <c r="T81" s="25" cm="1">
        <f t="array" aca="1" ref="T81" ca="1">_FV(A81,"Expense ratio",TRUE)</f>
        <v>3.7999999999999999E-2</v>
      </c>
      <c r="U81" s="24" cm="1">
        <f t="array" aca="1" ref="U81" ca="1">_FV(A81,"Market cap",TRUE)</f>
        <v>47519307.189999998</v>
      </c>
      <c r="V81" s="16"/>
      <c r="W81" s="16"/>
      <c r="Z81" s="18"/>
      <c r="AA81" s="20"/>
      <c r="AB81" s="20"/>
      <c r="AC81" s="21">
        <v>74383</v>
      </c>
      <c r="AE81" s="18"/>
      <c r="AF81" s="20"/>
      <c r="AH81" s="16"/>
      <c r="AI81" s="21"/>
      <c r="AJ81" s="18"/>
      <c r="AL81" s="18"/>
      <c r="AM81" s="18"/>
      <c r="AN81" t="s">
        <v>73</v>
      </c>
      <c r="AO81" t="str" cm="1">
        <f t="array" aca="1" ref="AO81" ca="1">_FV(A81,"Currency")</f>
        <v>USD</v>
      </c>
      <c r="AP81" t="str" cm="1">
        <f t="array" aca="1" ref="AP81" ca="1">_FV(A81,"Exchange")</f>
        <v>NYSE Arca</v>
      </c>
      <c r="AQ81" s="6" t="str" cm="1">
        <f t="array" aca="1" ref="AQ81" ca="1">_FV(A81,"Exchange abbreviation",TRUE)</f>
        <v>ARCX</v>
      </c>
      <c r="AR81" t="str" cm="1">
        <f t="array" aca="1" ref="AR81" ca="1">_FV(A81,"Instrument type",TRUE)</f>
        <v>ETF</v>
      </c>
    </row>
    <row r="82" spans="1:44" ht="18.75" customHeight="1" x14ac:dyDescent="0.25">
      <c r="A82" t="e" vm="95">
        <v>#VALUE!</v>
      </c>
      <c r="B82" t="s">
        <v>315</v>
      </c>
      <c r="C82" t="s">
        <v>316</v>
      </c>
      <c r="D82" s="31" cm="1">
        <f t="array" aca="1" ref="D82" ca="1">_FV(A82,"Last trade time",TRUE)</f>
        <v>45824.905520532033</v>
      </c>
      <c r="E82" s="23" cm="1">
        <f t="array" aca="1" ref="E82" ca="1">_FV(A82,"Price")</f>
        <v>22.01</v>
      </c>
      <c r="F82" s="27" cm="1">
        <f t="array" aca="1" ref="F82" ca="1">_FV(A82,"Change (%)",TRUE)</f>
        <v>3.79E-3</v>
      </c>
      <c r="G82" s="26" cm="1">
        <f t="array" aca="1" ref="G82" ca="1">_FV(A82,"Change")</f>
        <v>8.3099999999999993E-2</v>
      </c>
      <c r="H82" s="23" cm="1">
        <f t="array" aca="1" ref="H82" ca="1">_FV(A82,"Open")</f>
        <v>22.027999999999999</v>
      </c>
      <c r="I82" s="23" cm="1">
        <f t="array" aca="1" ref="I82" ca="1">_FV(A82,"Low")</f>
        <v>21.92</v>
      </c>
      <c r="J82" s="23" cm="1">
        <f t="array" aca="1" ref="J82" ca="1">_FV(A82,"High")</f>
        <v>22.06</v>
      </c>
      <c r="K82" s="23" cm="1">
        <f t="array" aca="1" ref="K82" ca="1">_FV(A82,"Previous close",TRUE)</f>
        <v>21.9269</v>
      </c>
      <c r="L82" s="26"/>
      <c r="M82" s="23" cm="1">
        <f t="array" aca="1" ref="M82" ca="1">_FV(A82,"52 week low",TRUE)</f>
        <v>18.851700000000001</v>
      </c>
      <c r="N82" s="23" cm="1">
        <f t="array" aca="1" ref="N82" ca="1">_FV(A82,"52 week high",TRUE)</f>
        <v>22.64</v>
      </c>
      <c r="O82" s="8" cm="1">
        <f t="array" aca="1" ref="O82" ca="1">_FV(A82,"Volume")</f>
        <v>16605</v>
      </c>
      <c r="P82" s="7" cm="1">
        <f t="array" aca="1" ref="P82" ca="1">_FV(A82,"Volume average",TRUE)</f>
        <v>8052</v>
      </c>
      <c r="Q82" t="s">
        <v>317</v>
      </c>
      <c r="S82" t="s">
        <v>318</v>
      </c>
      <c r="T82" s="25" cm="1">
        <f t="array" aca="1" ref="T82" ca="1">_FV(A82,"Expense ratio",TRUE)</f>
        <v>3.6699999999999997E-2</v>
      </c>
      <c r="U82" s="24" cm="1">
        <f t="array" aca="1" ref="U82" ca="1">_FV(A82,"Market cap",TRUE)</f>
        <v>44758742.630000003</v>
      </c>
      <c r="V82" s="4">
        <v>44757784</v>
      </c>
      <c r="W82" s="4">
        <v>44757784</v>
      </c>
      <c r="Y82" t="s">
        <v>319</v>
      </c>
      <c r="Z82" s="5">
        <v>21.99</v>
      </c>
      <c r="AA82" s="5">
        <v>19.708141000000001</v>
      </c>
      <c r="AB82" s="5">
        <v>7.1400000000000005E-2</v>
      </c>
      <c r="AC82" s="4">
        <v>7852</v>
      </c>
      <c r="AE82" s="5">
        <v>5.7053292853968873</v>
      </c>
      <c r="AF82" s="5">
        <v>12.76690237054585</v>
      </c>
      <c r="AI82" s="4">
        <v>7852</v>
      </c>
      <c r="AJ82" s="5">
        <v>172351.4</v>
      </c>
      <c r="AL82" s="5">
        <v>22.64</v>
      </c>
      <c r="AM82" s="5">
        <v>18.852</v>
      </c>
      <c r="AN82" t="s">
        <v>47</v>
      </c>
      <c r="AO82" t="str" cm="1">
        <f t="array" aca="1" ref="AO82" ca="1">_FV(A82,"Currency")</f>
        <v>USD</v>
      </c>
      <c r="AP82" t="str" cm="1">
        <f t="array" aca="1" ref="AP82" ca="1">_FV(A82,"Exchange")</f>
        <v>Nasdaq Stock Market</v>
      </c>
      <c r="AQ82" s="6" t="str" cm="1">
        <f t="array" aca="1" ref="AQ82" ca="1">_FV(A82,"Exchange abbreviation",TRUE)</f>
        <v>XNAS</v>
      </c>
      <c r="AR82" t="str" cm="1">
        <f t="array" aca="1" ref="AR82" ca="1">_FV(A82,"Instrument type",TRUE)</f>
        <v>ETF</v>
      </c>
    </row>
    <row r="83" spans="1:44" ht="18.75" customHeight="1" x14ac:dyDescent="0.25">
      <c r="A83" t="e" vm="96">
        <v>#VALUE!</v>
      </c>
      <c r="B83" t="s">
        <v>320</v>
      </c>
      <c r="C83" t="s">
        <v>321</v>
      </c>
      <c r="D83" s="31" cm="1">
        <f t="array" aca="1" ref="D83" ca="1">_FV(A83,"Last trade time",TRUE)</f>
        <v>45824.840277812502</v>
      </c>
      <c r="E83" s="23" cm="1">
        <f t="array" aca="1" ref="E83" ca="1">_FV(A83,"Price")</f>
        <v>22.38</v>
      </c>
      <c r="F83" s="27" cm="1">
        <f t="array" aca="1" ref="F83" ca="1">_FV(A83,"Change (%)",TRUE)</f>
        <v>4.0379999999999999E-3</v>
      </c>
      <c r="G83" s="26" cm="1">
        <f t="array" aca="1" ref="G83" ca="1">_FV(A83,"Change")</f>
        <v>0.09</v>
      </c>
      <c r="H83" s="23" cm="1">
        <f t="array" aca="1" ref="H83" ca="1">_FV(A83,"Open")</f>
        <v>22.41</v>
      </c>
      <c r="I83" s="23" cm="1">
        <f t="array" aca="1" ref="I83" ca="1">_FV(A83,"Low")</f>
        <v>22.26</v>
      </c>
      <c r="J83" s="23" cm="1">
        <f t="array" aca="1" ref="J83" ca="1">_FV(A83,"High")</f>
        <v>22.51</v>
      </c>
      <c r="K83" s="23" cm="1">
        <f t="array" aca="1" ref="K83" ca="1">_FV(A83,"Previous close",TRUE)</f>
        <v>22.29</v>
      </c>
      <c r="L83" s="26"/>
      <c r="M83" s="23" cm="1">
        <f t="array" aca="1" ref="M83" ca="1">_FV(A83,"52 week low",TRUE)</f>
        <v>20.2</v>
      </c>
      <c r="N83" s="23" cm="1">
        <f t="array" aca="1" ref="N83" ca="1">_FV(A83,"52 week high",TRUE)</f>
        <v>24.31</v>
      </c>
      <c r="O83" s="8" cm="1">
        <f t="array" aca="1" ref="O83" ca="1">_FV(A83,"Volume")</f>
        <v>133771</v>
      </c>
      <c r="P83" s="7" cm="1">
        <f t="array" aca="1" ref="P83" ca="1">_FV(A83,"Volume average",TRUE)</f>
        <v>27539</v>
      </c>
      <c r="Q83" t="s">
        <v>119</v>
      </c>
      <c r="T83" s="25" cm="1">
        <f t="array" aca="1" ref="T83" ca="1">_FV(A83,"Expense ratio",TRUE)</f>
        <v>3.56E-2</v>
      </c>
      <c r="U83" s="24" cm="1">
        <f t="array" aca="1" ref="U83" ca="1">_FV(A83,"Market cap",TRUE)</f>
        <v>25438435.199999999</v>
      </c>
      <c r="V83" s="16"/>
      <c r="W83" s="16"/>
      <c r="Z83" s="18"/>
      <c r="AA83" s="20"/>
      <c r="AB83" s="20"/>
      <c r="AC83" s="21">
        <v>24295</v>
      </c>
      <c r="AE83" s="18"/>
      <c r="AF83" s="20"/>
      <c r="AI83" s="21"/>
      <c r="AJ83" s="18"/>
      <c r="AL83" s="18"/>
      <c r="AM83" s="18"/>
      <c r="AN83" t="s">
        <v>73</v>
      </c>
      <c r="AO83" t="str" cm="1">
        <f t="array" aca="1" ref="AO83" ca="1">_FV(A83,"Currency")</f>
        <v>USD</v>
      </c>
      <c r="AP83" t="str" cm="1">
        <f t="array" aca="1" ref="AP83" ca="1">_FV(A83,"Exchange")</f>
        <v>NYSE Arca</v>
      </c>
      <c r="AQ83" s="6" t="str" cm="1">
        <f t="array" aca="1" ref="AQ83" ca="1">_FV(A83,"Exchange abbreviation",TRUE)</f>
        <v>ARCX</v>
      </c>
      <c r="AR83" t="str" cm="1">
        <f t="array" aca="1" ref="AR83" ca="1">_FV(A83,"Instrument type",TRUE)</f>
        <v>ETF</v>
      </c>
    </row>
    <row r="84" spans="1:44" ht="18.75" customHeight="1" x14ac:dyDescent="0.25">
      <c r="A84" t="e" vm="97">
        <v>#VALUE!</v>
      </c>
      <c r="B84" t="s">
        <v>322</v>
      </c>
      <c r="C84" t="s">
        <v>323</v>
      </c>
      <c r="D84" s="31" cm="1">
        <f t="array" aca="1" ref="D84" ca="1">_FV(A84,"Last trade time",TRUE)</f>
        <v>45824.902708390626</v>
      </c>
      <c r="E84" s="23" cm="1">
        <f t="array" aca="1" ref="E84" ca="1">_FV(A84,"Price")</f>
        <v>18.09</v>
      </c>
      <c r="F84" s="27" cm="1">
        <f t="array" aca="1" ref="F84" ca="1">_FV(A84,"Change (%)",TRUE)</f>
        <v>-1.6313000000000001E-2</v>
      </c>
      <c r="G84" s="26" cm="1">
        <f t="array" aca="1" ref="G84" ca="1">_FV(A84,"Change")</f>
        <v>-0.3</v>
      </c>
      <c r="H84" s="23" cm="1">
        <f t="array" aca="1" ref="H84" ca="1">_FV(A84,"Open")</f>
        <v>18.23</v>
      </c>
      <c r="I84" s="23" cm="1">
        <f t="array" aca="1" ref="I84" ca="1">_FV(A84,"Low")</f>
        <v>18.059999999999999</v>
      </c>
      <c r="J84" s="23" cm="1">
        <f t="array" aca="1" ref="J84" ca="1">_FV(A84,"High")</f>
        <v>18.239999999999998</v>
      </c>
      <c r="K84" s="23" cm="1">
        <f t="array" aca="1" ref="K84" ca="1">_FV(A84,"Previous close",TRUE)</f>
        <v>18.39</v>
      </c>
      <c r="L84" s="26"/>
      <c r="M84" s="23" cm="1">
        <f t="array" aca="1" ref="M84" ca="1">_FV(A84,"52 week low",TRUE)</f>
        <v>17.021000000000001</v>
      </c>
      <c r="N84" s="23" cm="1">
        <f t="array" aca="1" ref="N84" ca="1">_FV(A84,"52 week high",TRUE)</f>
        <v>20.69</v>
      </c>
      <c r="O84" s="8" cm="1">
        <f t="array" aca="1" ref="O84" ca="1">_FV(A84,"Volume")</f>
        <v>62683</v>
      </c>
      <c r="P84" s="7" cm="1">
        <f t="array" aca="1" ref="P84" ca="1">_FV(A84,"Volume average",TRUE)</f>
        <v>56653</v>
      </c>
      <c r="Q84" t="s">
        <v>129</v>
      </c>
      <c r="R84" t="s">
        <v>324</v>
      </c>
      <c r="S84" t="s">
        <v>294</v>
      </c>
      <c r="T84" s="25" cm="1">
        <f t="array" aca="1" ref="T84" ca="1">_FV(A84,"Expense ratio",TRUE)</f>
        <v>3.27E-2</v>
      </c>
      <c r="U84" s="24" cm="1">
        <f t="array" aca="1" ref="U84" ca="1">_FV(A84,"Market cap",TRUE)</f>
        <v>48890412.310000002</v>
      </c>
      <c r="V84" s="4">
        <v>48890412</v>
      </c>
      <c r="W84" s="4">
        <v>48890412</v>
      </c>
      <c r="Y84" t="s">
        <v>325</v>
      </c>
      <c r="Z84" s="5">
        <v>18.6082</v>
      </c>
      <c r="AB84" s="4">
        <v>0</v>
      </c>
      <c r="AC84" s="4">
        <v>75780</v>
      </c>
      <c r="AE84" s="5">
        <v>-3.3350936004362008</v>
      </c>
      <c r="AF84" s="5">
        <v>-9.0637435345582986</v>
      </c>
      <c r="AH84" s="16"/>
      <c r="AI84" s="4">
        <v>75780</v>
      </c>
      <c r="AJ84" s="5">
        <v>1411023.6</v>
      </c>
      <c r="AL84" s="5">
        <v>20.69</v>
      </c>
      <c r="AM84" s="5">
        <v>17.02</v>
      </c>
      <c r="AN84" t="s">
        <v>90</v>
      </c>
      <c r="AO84" t="str" cm="1">
        <f t="array" aca="1" ref="AO84" ca="1">_FV(A84,"Currency")</f>
        <v>USD</v>
      </c>
      <c r="AP84" t="str" cm="1">
        <f t="array" aca="1" ref="AP84" ca="1">_FV(A84,"Exchange")</f>
        <v>NYSE Arca</v>
      </c>
      <c r="AQ84" s="6" t="str" cm="1">
        <f t="array" aca="1" ref="AQ84" ca="1">_FV(A84,"Exchange abbreviation",TRUE)</f>
        <v>ARCX</v>
      </c>
      <c r="AR84" t="str" cm="1">
        <f t="array" aca="1" ref="AR84" ca="1">_FV(A84,"Instrument type",TRUE)</f>
        <v>ETF</v>
      </c>
    </row>
    <row r="85" spans="1:44" ht="18.75" customHeight="1" x14ac:dyDescent="0.25">
      <c r="A85" t="e" vm="98">
        <v>#VALUE!</v>
      </c>
      <c r="B85" t="s">
        <v>326</v>
      </c>
      <c r="C85" t="s">
        <v>327</v>
      </c>
      <c r="D85" s="31" cm="1">
        <f t="array" aca="1" ref="D85" ca="1">_FV(A85,"Last trade time",TRUE)</f>
        <v>45824.912492707816</v>
      </c>
      <c r="E85" s="23" cm="1">
        <f t="array" aca="1" ref="E85" ca="1">_FV(A85,"Price")</f>
        <v>11.63</v>
      </c>
      <c r="F85" s="27" cm="1">
        <f t="array" aca="1" ref="F85" ca="1">_FV(A85,"Change (%)",TRUE)</f>
        <v>2.5859999999999998E-3</v>
      </c>
      <c r="G85" s="26" cm="1">
        <f t="array" aca="1" ref="G85" ca="1">_FV(A85,"Change")</f>
        <v>0.03</v>
      </c>
      <c r="H85" s="23" cm="1">
        <f t="array" aca="1" ref="H85" ca="1">_FV(A85,"Open")</f>
        <v>11.6</v>
      </c>
      <c r="I85" s="23" cm="1">
        <f t="array" aca="1" ref="I85" ca="1">_FV(A85,"Low")</f>
        <v>11.6</v>
      </c>
      <c r="J85" s="23" cm="1">
        <f t="array" aca="1" ref="J85" ca="1">_FV(A85,"High")</f>
        <v>11.67</v>
      </c>
      <c r="K85" s="23" cm="1">
        <f t="array" aca="1" ref="K85" ca="1">_FV(A85,"Previous close",TRUE)</f>
        <v>11.6</v>
      </c>
      <c r="L85" s="26"/>
      <c r="M85" s="23" cm="1">
        <f t="array" aca="1" ref="M85" ca="1">_FV(A85,"52 week low",TRUE)</f>
        <v>9.8719999999999999</v>
      </c>
      <c r="N85" s="23" cm="1">
        <f t="array" aca="1" ref="N85" ca="1">_FV(A85,"52 week high",TRUE)</f>
        <v>12.4</v>
      </c>
      <c r="O85" s="8" cm="1">
        <f t="array" aca="1" ref="O85" ca="1">_FV(A85,"Volume")</f>
        <v>222378</v>
      </c>
      <c r="P85" s="7" cm="1">
        <f t="array" aca="1" ref="P85" ca="1">_FV(A85,"Volume average",TRUE)</f>
        <v>218628</v>
      </c>
      <c r="Q85" t="s">
        <v>224</v>
      </c>
      <c r="T85" s="25" cm="1">
        <f t="array" aca="1" ref="T85" ca="1">_FV(A85,"Expense ratio",TRUE)</f>
        <v>3.2500000000000001E-2</v>
      </c>
      <c r="U85" s="24" cm="1">
        <f t="array" aca="1" ref="U85" ca="1">_FV(A85,"Market cap",TRUE)</f>
        <v>550184235.49000001</v>
      </c>
      <c r="V85" s="16"/>
      <c r="W85" s="16"/>
      <c r="Z85" s="18"/>
      <c r="AA85" s="20"/>
      <c r="AB85" s="20"/>
      <c r="AC85" s="21">
        <v>214312</v>
      </c>
      <c r="AE85" s="18"/>
      <c r="AF85" s="20"/>
      <c r="AI85" s="21"/>
      <c r="AJ85" s="18"/>
      <c r="AL85" s="18"/>
      <c r="AM85" s="18"/>
      <c r="AN85" t="s">
        <v>73</v>
      </c>
      <c r="AO85" t="str" cm="1">
        <f t="array" aca="1" ref="AO85" ca="1">_FV(A85,"Currency")</f>
        <v>USD</v>
      </c>
      <c r="AP85" t="str" cm="1">
        <f t="array" aca="1" ref="AP85" ca="1">_FV(A85,"Exchange")</f>
        <v>NYSE Arca</v>
      </c>
      <c r="AQ85" s="6" t="str" cm="1">
        <f t="array" aca="1" ref="AQ85" ca="1">_FV(A85,"Exchange abbreviation",TRUE)</f>
        <v>ARCX</v>
      </c>
      <c r="AR85" t="str" cm="1">
        <f t="array" aca="1" ref="AR85" ca="1">_FV(A85,"Instrument type",TRUE)</f>
        <v>ETF</v>
      </c>
    </row>
    <row r="86" spans="1:44" ht="18.75" customHeight="1" x14ac:dyDescent="0.25">
      <c r="A86" t="e" vm="99">
        <v>#VALUE!</v>
      </c>
      <c r="B86" t="s">
        <v>328</v>
      </c>
      <c r="C86" t="s">
        <v>329</v>
      </c>
      <c r="D86" s="31" cm="1">
        <f t="array" aca="1" ref="D86" ca="1">_FV(A86,"Last trade time",TRUE)</f>
        <v>45824.914916666406</v>
      </c>
      <c r="E86" s="23" cm="1">
        <f t="array" aca="1" ref="E86" ca="1">_FV(A86,"Price")</f>
        <v>4.5599999999999996</v>
      </c>
      <c r="F86" s="27" cm="1">
        <f t="array" aca="1" ref="F86" ca="1">_FV(A86,"Change (%)",TRUE)</f>
        <v>-1.2987E-2</v>
      </c>
      <c r="G86" s="26" cm="1">
        <f t="array" aca="1" ref="G86" ca="1">_FV(A86,"Change")</f>
        <v>-0.06</v>
      </c>
      <c r="H86" s="23" cm="1">
        <f t="array" aca="1" ref="H86" ca="1">_FV(A86,"Open")</f>
        <v>4.59</v>
      </c>
      <c r="I86" s="23" cm="1">
        <f t="array" aca="1" ref="I86" ca="1">_FV(A86,"Low")</f>
        <v>4.5244999999999997</v>
      </c>
      <c r="J86" s="23" cm="1">
        <f t="array" aca="1" ref="J86" ca="1">_FV(A86,"High")</f>
        <v>4.59</v>
      </c>
      <c r="K86" s="23" cm="1">
        <f t="array" aca="1" ref="K86" ca="1">_FV(A86,"Previous close",TRUE)</f>
        <v>4.62</v>
      </c>
      <c r="L86" s="26"/>
      <c r="M86" s="23" cm="1">
        <f t="array" aca="1" ref="M86" ca="1">_FV(A86,"52 week low",TRUE)</f>
        <v>4.33</v>
      </c>
      <c r="N86" s="23" cm="1">
        <f t="array" aca="1" ref="N86" ca="1">_FV(A86,"52 week high",TRUE)</f>
        <v>5.63</v>
      </c>
      <c r="O86" s="8" cm="1">
        <f t="array" aca="1" ref="O86" ca="1">_FV(A86,"Volume")</f>
        <v>524368</v>
      </c>
      <c r="P86" s="7" cm="1">
        <f t="array" aca="1" ref="P86" ca="1">_FV(A86,"Volume average",TRUE)</f>
        <v>731519</v>
      </c>
      <c r="Q86" t="s">
        <v>129</v>
      </c>
      <c r="R86" t="s">
        <v>330</v>
      </c>
      <c r="S86" t="s">
        <v>294</v>
      </c>
      <c r="T86" s="25" cm="1">
        <f t="array" aca="1" ref="T86" ca="1">_FV(A86,"Expense ratio",TRUE)</f>
        <v>3.2000000000000001E-2</v>
      </c>
      <c r="U86" s="24" cm="1">
        <f t="array" aca="1" ref="U86" ca="1">_FV(A86,"Market cap",TRUE)</f>
        <v>119582707.84999999</v>
      </c>
      <c r="V86" s="4">
        <v>119582704</v>
      </c>
      <c r="W86" s="4">
        <v>119582704</v>
      </c>
      <c r="Y86" t="s">
        <v>296</v>
      </c>
      <c r="Z86" s="5">
        <v>4.6817000000000002</v>
      </c>
      <c r="AA86" s="20"/>
      <c r="AB86" s="4">
        <v>0</v>
      </c>
      <c r="AC86" s="4">
        <v>895344</v>
      </c>
      <c r="AE86" s="5">
        <v>-3.5564867956514479</v>
      </c>
      <c r="AF86" s="5">
        <v>-23.166664441426601</v>
      </c>
      <c r="AH86" s="16"/>
      <c r="AI86" s="4">
        <v>895344</v>
      </c>
      <c r="AJ86" s="5">
        <v>4190209.92</v>
      </c>
      <c r="AL86" s="5">
        <v>5.94</v>
      </c>
      <c r="AM86" s="5">
        <v>4.33</v>
      </c>
      <c r="AN86" t="s">
        <v>90</v>
      </c>
      <c r="AO86" t="str" cm="1">
        <f t="array" aca="1" ref="AO86" ca="1">_FV(A86,"Currency")</f>
        <v>USD</v>
      </c>
      <c r="AP86" t="str" cm="1">
        <f t="array" aca="1" ref="AP86" ca="1">_FV(A86,"Exchange")</f>
        <v>NYSE Arca</v>
      </c>
      <c r="AQ86" s="6" t="str" cm="1">
        <f t="array" aca="1" ref="AQ86" ca="1">_FV(A86,"Exchange abbreviation",TRUE)</f>
        <v>ARCX</v>
      </c>
      <c r="AR86" t="str" cm="1">
        <f t="array" aca="1" ref="AR86" ca="1">_FV(A86,"Instrument type",TRUE)</f>
        <v>ETF</v>
      </c>
    </row>
    <row r="87" spans="1:44" ht="18.75" customHeight="1" x14ac:dyDescent="0.25">
      <c r="A87" t="e" vm="100">
        <v>#VALUE!</v>
      </c>
      <c r="B87" t="s">
        <v>331</v>
      </c>
      <c r="C87" t="s">
        <v>332</v>
      </c>
      <c r="D87" s="31" cm="1">
        <f t="array" aca="1" ref="D87" ca="1">_FV(A87,"Last trade time",TRUE)</f>
        <v>45824.840277812502</v>
      </c>
      <c r="E87" s="23" cm="1">
        <f t="array" aca="1" ref="E87" ca="1">_FV(A87,"Price")</f>
        <v>25.51</v>
      </c>
      <c r="F87" s="27" cm="1">
        <f t="array" aca="1" ref="F87" ca="1">_FV(A87,"Change (%)",TRUE)</f>
        <v>7.8300000000000002E-3</v>
      </c>
      <c r="G87" s="26" cm="1">
        <f t="array" aca="1" ref="G87" ca="1">_FV(A87,"Change")</f>
        <v>0.19819999999999999</v>
      </c>
      <c r="H87" s="23" cm="1">
        <f t="array" aca="1" ref="H87" ca="1">_FV(A87,"Open")</f>
        <v>25.22</v>
      </c>
      <c r="I87" s="23" cm="1">
        <f t="array" aca="1" ref="I87" ca="1">_FV(A87,"Low")</f>
        <v>25.22</v>
      </c>
      <c r="J87" s="23" cm="1">
        <f t="array" aca="1" ref="J87" ca="1">_FV(A87,"High")</f>
        <v>25.723500000000001</v>
      </c>
      <c r="K87" s="23" cm="1">
        <f t="array" aca="1" ref="K87" ca="1">_FV(A87,"Previous close",TRUE)</f>
        <v>25.311800000000002</v>
      </c>
      <c r="L87" s="26"/>
      <c r="M87" s="23" cm="1">
        <f t="array" aca="1" ref="M87" ca="1">_FV(A87,"52 week low",TRUE)</f>
        <v>21.25</v>
      </c>
      <c r="N87" s="23" cm="1">
        <f t="array" aca="1" ref="N87" ca="1">_FV(A87,"52 week high",TRUE)</f>
        <v>28.45</v>
      </c>
      <c r="O87" s="8" cm="1">
        <f t="array" aca="1" ref="O87" ca="1">_FV(A87,"Volume")</f>
        <v>5722</v>
      </c>
      <c r="P87" s="7" cm="1">
        <f t="array" aca="1" ref="P87" ca="1">_FV(A87,"Volume average",TRUE)</f>
        <v>8069</v>
      </c>
      <c r="Q87" t="s">
        <v>60</v>
      </c>
      <c r="S87" t="s">
        <v>333</v>
      </c>
      <c r="T87" s="25" cm="1">
        <f t="array" aca="1" ref="T87" ca="1">_FV(A87,"Expense ratio",TRUE)</f>
        <v>3.1899999999999998E-2</v>
      </c>
      <c r="U87" s="24" cm="1">
        <f t="array" aca="1" ref="U87" ca="1">_FV(A87,"Market cap",TRUE)</f>
        <v>59445834.020000003</v>
      </c>
      <c r="V87" s="4">
        <v>59445832</v>
      </c>
      <c r="W87" s="4">
        <v>59445832</v>
      </c>
      <c r="Y87" t="s">
        <v>334</v>
      </c>
      <c r="Z87" s="5">
        <v>25.438500000000001</v>
      </c>
      <c r="AA87" s="5">
        <v>18.507356999999999</v>
      </c>
      <c r="AB87" s="5">
        <v>9.0800000000000006E-2</v>
      </c>
      <c r="AC87" s="4">
        <v>10985</v>
      </c>
      <c r="AE87" s="5">
        <v>0.53394015636110126</v>
      </c>
      <c r="AF87" s="5">
        <v>11.543888533522439</v>
      </c>
      <c r="AI87" s="4">
        <v>10985</v>
      </c>
      <c r="AJ87" s="5">
        <v>279600.10649999999</v>
      </c>
      <c r="AL87" s="5">
        <v>28.45</v>
      </c>
      <c r="AM87" s="5">
        <v>21.25</v>
      </c>
      <c r="AN87" t="s">
        <v>47</v>
      </c>
      <c r="AO87" t="str" cm="1">
        <f t="array" aca="1" ref="AO87" ca="1">_FV(A87,"Currency")</f>
        <v>USD</v>
      </c>
      <c r="AP87" t="str" cm="1">
        <f t="array" aca="1" ref="AP87" ca="1">_FV(A87,"Exchange")</f>
        <v>NYSE Arca</v>
      </c>
      <c r="AQ87" s="6" t="str" cm="1">
        <f t="array" aca="1" ref="AQ87" ca="1">_FV(A87,"Exchange abbreviation",TRUE)</f>
        <v>ARCX</v>
      </c>
      <c r="AR87" t="str" cm="1">
        <f t="array" aca="1" ref="AR87" ca="1">_FV(A87,"Instrument type",TRUE)</f>
        <v>ETF</v>
      </c>
    </row>
    <row r="88" spans="1:44" ht="18.75" customHeight="1" x14ac:dyDescent="0.25">
      <c r="A88" t="e" vm="101">
        <v>#VALUE!</v>
      </c>
      <c r="B88" t="s">
        <v>335</v>
      </c>
      <c r="C88" t="s">
        <v>336</v>
      </c>
      <c r="D88" s="31" cm="1">
        <f t="array" aca="1" ref="D88" ca="1">_FV(A88,"Last trade time",TRUE)</f>
        <v>45824.840277812502</v>
      </c>
      <c r="E88" s="23" cm="1">
        <f t="array" aca="1" ref="E88" ca="1">_FV(A88,"Price")</f>
        <v>19.309999999999999</v>
      </c>
      <c r="F88" s="27" cm="1">
        <f t="array" aca="1" ref="F88" ca="1">_FV(A88,"Change (%)",TRUE)</f>
        <v>2.284E-3</v>
      </c>
      <c r="G88" s="26" cm="1">
        <f t="array" aca="1" ref="G88" ca="1">_FV(A88,"Change")</f>
        <v>4.3999999999999997E-2</v>
      </c>
      <c r="H88" s="23" cm="1">
        <f t="array" aca="1" ref="H88" ca="1">_FV(A88,"Open")</f>
        <v>19.3</v>
      </c>
      <c r="I88" s="23" cm="1">
        <f t="array" aca="1" ref="I88" ca="1">_FV(A88,"Low")</f>
        <v>19.28</v>
      </c>
      <c r="J88" s="23" cm="1">
        <f t="array" aca="1" ref="J88" ca="1">_FV(A88,"High")</f>
        <v>19.36</v>
      </c>
      <c r="K88" s="23" cm="1">
        <f t="array" aca="1" ref="K88" ca="1">_FV(A88,"Previous close",TRUE)</f>
        <v>19.265999999999998</v>
      </c>
      <c r="L88" s="26"/>
      <c r="M88" s="23" cm="1">
        <f t="array" aca="1" ref="M88" ca="1">_FV(A88,"52 week low",TRUE)</f>
        <v>16.3508</v>
      </c>
      <c r="N88" s="23" cm="1">
        <f t="array" aca="1" ref="N88" ca="1">_FV(A88,"52 week high",TRUE)</f>
        <v>19.95</v>
      </c>
      <c r="O88" s="8" cm="1">
        <f t="array" aca="1" ref="O88" ca="1">_FV(A88,"Volume")</f>
        <v>93328</v>
      </c>
      <c r="P88" s="7" cm="1">
        <f t="array" aca="1" ref="P88" ca="1">_FV(A88,"Volume average",TRUE)</f>
        <v>122795</v>
      </c>
      <c r="Q88" t="s">
        <v>337</v>
      </c>
      <c r="S88" t="s">
        <v>277</v>
      </c>
      <c r="T88" s="25" cm="1">
        <f t="array" aca="1" ref="T88" ca="1">_FV(A88,"Expense ratio",TRUE)</f>
        <v>3.0699999999999998E-2</v>
      </c>
      <c r="U88" s="24" cm="1">
        <f t="array" aca="1" ref="U88" ca="1">_FV(A88,"Market cap",TRUE)</f>
        <v>796940953.66999996</v>
      </c>
      <c r="V88" s="4">
        <v>796951552</v>
      </c>
      <c r="W88" s="4">
        <v>796951552</v>
      </c>
      <c r="Y88" t="s">
        <v>338</v>
      </c>
      <c r="Z88" s="5">
        <v>19.18</v>
      </c>
      <c r="AA88" s="19">
        <v>22.912483000000002</v>
      </c>
      <c r="AB88" s="5">
        <v>7.4700000000000003E-2</v>
      </c>
      <c r="AC88" s="4">
        <v>187838</v>
      </c>
      <c r="AE88" s="5">
        <v>3.4810807226686609</v>
      </c>
      <c r="AF88" s="5">
        <v>11.83584192275822</v>
      </c>
      <c r="AI88" s="4">
        <v>187838</v>
      </c>
      <c r="AJ88" s="5">
        <v>3609964.6030000001</v>
      </c>
      <c r="AL88" s="5">
        <v>19.95</v>
      </c>
      <c r="AM88" s="5">
        <v>16.350000000000001</v>
      </c>
      <c r="AN88" t="s">
        <v>90</v>
      </c>
      <c r="AO88" t="str" cm="1">
        <f t="array" aca="1" ref="AO88" ca="1">_FV(A88,"Currency")</f>
        <v>USD</v>
      </c>
      <c r="AP88" t="str" cm="1">
        <f t="array" aca="1" ref="AP88" ca="1">_FV(A88,"Exchange")</f>
        <v>NYSE Arca</v>
      </c>
      <c r="AQ88" s="6" t="str" cm="1">
        <f t="array" aca="1" ref="AQ88" ca="1">_FV(A88,"Exchange abbreviation",TRUE)</f>
        <v>ARCX</v>
      </c>
      <c r="AR88" t="str" cm="1">
        <f t="array" aca="1" ref="AR88" ca="1">_FV(A88,"Instrument type",TRUE)</f>
        <v>ETF</v>
      </c>
    </row>
    <row r="89" spans="1:44" ht="18.75" customHeight="1" x14ac:dyDescent="0.25">
      <c r="A89" t="e" vm="102">
        <v>#VALUE!</v>
      </c>
      <c r="B89" t="s">
        <v>339</v>
      </c>
      <c r="C89" t="s">
        <v>340</v>
      </c>
      <c r="D89" s="31" cm="1">
        <f t="array" aca="1" ref="D89" ca="1">_FV(A89,"Last trade time",TRUE)</f>
        <v>45824.918008390625</v>
      </c>
      <c r="E89" s="23" cm="1">
        <f t="array" aca="1" ref="E89" ca="1">_FV(A89,"Price")</f>
        <v>43.250900000000001</v>
      </c>
      <c r="F89" s="27" cm="1">
        <f t="array" aca="1" ref="F89" ca="1">_FV(A89,"Change (%)",TRUE)</f>
        <v>-1.1672E-2</v>
      </c>
      <c r="G89" s="26" cm="1">
        <f t="array" aca="1" ref="G89" ca="1">_FV(A89,"Change")</f>
        <v>-0.51080000000000003</v>
      </c>
      <c r="H89" s="23" cm="1">
        <f t="array" aca="1" ref="H89" ca="1">_FV(A89,"Open")</f>
        <v>43.78</v>
      </c>
      <c r="I89" s="23" cm="1">
        <f t="array" aca="1" ref="I89" ca="1">_FV(A89,"Low")</f>
        <v>43.1</v>
      </c>
      <c r="J89" s="23" cm="1">
        <f t="array" aca="1" ref="J89" ca="1">_FV(A89,"High")</f>
        <v>44.0702</v>
      </c>
      <c r="K89" s="23" cm="1">
        <f t="array" aca="1" ref="K89" ca="1">_FV(A89,"Previous close",TRUE)</f>
        <v>43.761699999999998</v>
      </c>
      <c r="L89" s="26"/>
      <c r="M89" s="23" cm="1">
        <f t="array" aca="1" ref="M89" ca="1">_FV(A89,"52 week low",TRUE)</f>
        <v>37.18</v>
      </c>
      <c r="N89" s="23" cm="1">
        <f t="array" aca="1" ref="N89" ca="1">_FV(A89,"52 week high",TRUE)</f>
        <v>48.98</v>
      </c>
      <c r="O89" s="8" cm="1">
        <f t="array" aca="1" ref="O89" ca="1">_FV(A89,"Volume")</f>
        <v>20758</v>
      </c>
      <c r="P89" s="7" cm="1">
        <f t="array" aca="1" ref="P89" ca="1">_FV(A89,"Volume average",TRUE)</f>
        <v>30496</v>
      </c>
      <c r="Q89" t="s">
        <v>151</v>
      </c>
      <c r="S89" t="s">
        <v>271</v>
      </c>
      <c r="T89" s="25" cm="1">
        <f t="array" aca="1" ref="T89" ca="1">_FV(A89,"Expense ratio",TRUE)</f>
        <v>2.75E-2</v>
      </c>
      <c r="U89" s="24" cm="1">
        <f t="array" aca="1" ref="U89" ca="1">_FV(A89,"Market cap",TRUE)</f>
        <v>396990340.58999997</v>
      </c>
      <c r="V89" s="4">
        <v>396990336</v>
      </c>
      <c r="W89" s="4">
        <v>396990336</v>
      </c>
      <c r="X89" t="s">
        <v>341</v>
      </c>
      <c r="Y89" t="s">
        <v>342</v>
      </c>
      <c r="Z89" s="5">
        <v>43.090859999999999</v>
      </c>
      <c r="AA89" s="5">
        <v>13.545773000000001</v>
      </c>
      <c r="AB89" s="5">
        <v>6.5699999999999995E-2</v>
      </c>
      <c r="AC89" s="4">
        <v>35980</v>
      </c>
      <c r="AE89" s="5">
        <v>1.2662174543194959</v>
      </c>
      <c r="AF89" s="5">
        <v>17.457726652050699</v>
      </c>
      <c r="AI89" s="4">
        <v>35980</v>
      </c>
      <c r="AJ89" s="5">
        <v>1549133.2919999999</v>
      </c>
      <c r="AL89" s="5">
        <v>48.98</v>
      </c>
      <c r="AM89" s="5">
        <v>37.18</v>
      </c>
      <c r="AN89" t="s">
        <v>90</v>
      </c>
      <c r="AO89" t="str" cm="1">
        <f t="array" aca="1" ref="AO89" ca="1">_FV(A89,"Currency")</f>
        <v>USD</v>
      </c>
      <c r="AP89" t="str" cm="1">
        <f t="array" aca="1" ref="AP89" ca="1">_FV(A89,"Exchange")</f>
        <v>NYSE Arca</v>
      </c>
      <c r="AQ89" s="6" t="str" cm="1">
        <f t="array" aca="1" ref="AQ89" ca="1">_FV(A89,"Exchange abbreviation",TRUE)</f>
        <v>ARCX</v>
      </c>
      <c r="AR89" t="str" cm="1">
        <f t="array" aca="1" ref="AR89" ca="1">_FV(A89,"Instrument type",TRUE)</f>
        <v>ETF</v>
      </c>
    </row>
    <row r="90" spans="1:44" ht="18.75" customHeight="1" x14ac:dyDescent="0.25">
      <c r="A90" t="e" vm="103">
        <v>#VALUE!</v>
      </c>
      <c r="B90" t="s">
        <v>343</v>
      </c>
      <c r="C90" t="s">
        <v>344</v>
      </c>
      <c r="D90" s="31" cm="1">
        <f t="array" aca="1" ref="D90" ca="1">_FV(A90,"Last trade time",TRUE)</f>
        <v>45824.840277812502</v>
      </c>
      <c r="E90" s="23" cm="1">
        <f t="array" aca="1" ref="E90" ca="1">_FV(A90,"Price")</f>
        <v>28.373000000000001</v>
      </c>
      <c r="F90" s="27" cm="1">
        <f t="array" aca="1" ref="F90" ca="1">_FV(A90,"Change (%)",TRUE)</f>
        <v>2.5800000000000003E-3</v>
      </c>
      <c r="G90" s="26" cm="1">
        <f t="array" aca="1" ref="G90" ca="1">_FV(A90,"Change")</f>
        <v>7.2999999999999995E-2</v>
      </c>
      <c r="H90" s="23" cm="1">
        <f t="array" aca="1" ref="H90" ca="1">_FV(A90,"Open")</f>
        <v>28.35</v>
      </c>
      <c r="I90" s="23" cm="1">
        <f t="array" aca="1" ref="I90" ca="1">_FV(A90,"Low")</f>
        <v>28.35</v>
      </c>
      <c r="J90" s="23" cm="1">
        <f t="array" aca="1" ref="J90" ca="1">_FV(A90,"High")</f>
        <v>28.43</v>
      </c>
      <c r="K90" s="23" cm="1">
        <f t="array" aca="1" ref="K90" ca="1">_FV(A90,"Previous close",TRUE)</f>
        <v>28.3</v>
      </c>
      <c r="L90" s="26"/>
      <c r="M90" s="23" cm="1">
        <f t="array" aca="1" ref="M90" ca="1">_FV(A90,"52 week low",TRUE)</f>
        <v>24.146899999999999</v>
      </c>
      <c r="N90" s="23" cm="1">
        <f t="array" aca="1" ref="N90" ca="1">_FV(A90,"52 week high",TRUE)</f>
        <v>28.83</v>
      </c>
      <c r="O90" s="8" cm="1">
        <f t="array" aca="1" ref="O90" ca="1">_FV(A90,"Volume")</f>
        <v>28133</v>
      </c>
      <c r="P90" s="7" cm="1">
        <f t="array" aca="1" ref="P90" ca="1">_FV(A90,"Volume average",TRUE)</f>
        <v>11329</v>
      </c>
      <c r="Q90" t="s">
        <v>345</v>
      </c>
      <c r="S90" t="s">
        <v>346</v>
      </c>
      <c r="T90" s="25" cm="1">
        <f t="array" aca="1" ref="T90" ca="1">_FV(A90,"Expense ratio",TRUE)</f>
        <v>2.5899999999999999E-2</v>
      </c>
      <c r="U90" s="24" cm="1">
        <f t="array" aca="1" ref="U90" ca="1">_FV(A90,"Market cap",TRUE)</f>
        <v>42597654.799999997</v>
      </c>
      <c r="V90" s="4">
        <v>42597656</v>
      </c>
      <c r="W90" s="4">
        <v>42597656</v>
      </c>
      <c r="X90" t="s">
        <v>347</v>
      </c>
      <c r="Y90" t="s">
        <v>348</v>
      </c>
      <c r="Z90" s="5">
        <v>28.233699999999999</v>
      </c>
      <c r="AA90" s="5">
        <v>24.036148000000001</v>
      </c>
      <c r="AB90" s="5">
        <v>6.7999999999999996E-3</v>
      </c>
      <c r="AC90" s="4">
        <v>7147</v>
      </c>
      <c r="AE90" s="5">
        <v>6.5559499153944989</v>
      </c>
      <c r="AF90" s="5">
        <v>10.40985029540329</v>
      </c>
      <c r="AI90" s="4">
        <v>7147</v>
      </c>
      <c r="AJ90" s="5">
        <v>201743.3719</v>
      </c>
      <c r="AL90" s="5">
        <v>28.83</v>
      </c>
      <c r="AM90" s="5">
        <v>24.146999999999998</v>
      </c>
      <c r="AN90" t="s">
        <v>47</v>
      </c>
      <c r="AO90" t="str" cm="1">
        <f t="array" aca="1" ref="AO90" ca="1">_FV(A90,"Currency")</f>
        <v>USD</v>
      </c>
      <c r="AP90" t="str" cm="1">
        <f t="array" aca="1" ref="AP90" ca="1">_FV(A90,"Exchange")</f>
        <v>NYSE Arca</v>
      </c>
      <c r="AQ90" s="6" t="str" cm="1">
        <f t="array" aca="1" ref="AQ90" ca="1">_FV(A90,"Exchange abbreviation",TRUE)</f>
        <v>ARCX</v>
      </c>
      <c r="AR90" t="str" cm="1">
        <f t="array" aca="1" ref="AR90" ca="1">_FV(A90,"Instrument type",TRUE)</f>
        <v>ETF</v>
      </c>
    </row>
    <row r="91" spans="1:44" ht="18.75" customHeight="1" x14ac:dyDescent="0.25">
      <c r="A91" t="e" vm="104">
        <v>#VALUE!</v>
      </c>
      <c r="B91" t="s">
        <v>349</v>
      </c>
      <c r="C91" t="s">
        <v>350</v>
      </c>
      <c r="D91" s="31" cm="1">
        <f t="array" aca="1" ref="D91" ca="1">_FV(A91,"Last trade time",TRUE)</f>
        <v>45824.915633981247</v>
      </c>
      <c r="E91" s="23" cm="1">
        <f t="array" aca="1" ref="E91" ca="1">_FV(A91,"Price")</f>
        <v>16.2454</v>
      </c>
      <c r="F91" s="27" cm="1">
        <f t="array" aca="1" ref="F91" ca="1">_FV(A91,"Change (%)",TRUE)</f>
        <v>6.4060000000000007E-4</v>
      </c>
      <c r="G91" s="26" cm="1">
        <f t="array" aca="1" ref="G91" ca="1">_FV(A91,"Change")</f>
        <v>1.04E-2</v>
      </c>
      <c r="H91" s="23" cm="1">
        <f t="array" aca="1" ref="H91" ca="1">_FV(A91,"Open")</f>
        <v>16.29</v>
      </c>
      <c r="I91" s="23" cm="1">
        <f t="array" aca="1" ref="I91" ca="1">_FV(A91,"Low")</f>
        <v>16.172999999999998</v>
      </c>
      <c r="J91" s="23" cm="1">
        <f t="array" aca="1" ref="J91" ca="1">_FV(A91,"High")</f>
        <v>16.29</v>
      </c>
      <c r="K91" s="23" cm="1">
        <f t="array" aca="1" ref="K91" ca="1">_FV(A91,"Previous close",TRUE)</f>
        <v>16.234999999999999</v>
      </c>
      <c r="L91" s="26"/>
      <c r="M91" s="23" cm="1">
        <f t="array" aca="1" ref="M91" ca="1">_FV(A91,"52 week low",TRUE)</f>
        <v>12.708600000000001</v>
      </c>
      <c r="N91" s="23" cm="1">
        <f t="array" aca="1" ref="N91" ca="1">_FV(A91,"52 week high",TRUE)</f>
        <v>27.52</v>
      </c>
      <c r="O91" s="8" cm="1">
        <f t="array" aca="1" ref="O91" ca="1">_FV(A91,"Volume")</f>
        <v>3505</v>
      </c>
      <c r="P91" s="7" cm="1">
        <f t="array" aca="1" ref="P91" ca="1">_FV(A91,"Volume average",TRUE)</f>
        <v>1194</v>
      </c>
      <c r="Q91" t="s">
        <v>351</v>
      </c>
      <c r="S91" t="s">
        <v>51</v>
      </c>
      <c r="T91" s="25" cm="1">
        <f t="array" aca="1" ref="T91" ca="1">_FV(A91,"Expense ratio",TRUE)</f>
        <v>2.5399999999999999E-2</v>
      </c>
      <c r="U91" s="24" cm="1">
        <f t="array" aca="1" ref="U91" ca="1">_FV(A91,"Market cap",TRUE)</f>
        <v>63516592.200000003</v>
      </c>
      <c r="V91" s="4">
        <v>63516592</v>
      </c>
      <c r="W91" s="4">
        <v>63516592</v>
      </c>
      <c r="Y91" t="s">
        <v>352</v>
      </c>
      <c r="Z91" s="5">
        <v>16.037400000000002</v>
      </c>
      <c r="AA91" s="20"/>
      <c r="AB91" s="5">
        <v>0.2258</v>
      </c>
      <c r="AC91" s="4">
        <v>2893</v>
      </c>
      <c r="AE91" s="5">
        <v>4.0640494384432069</v>
      </c>
      <c r="AF91" s="5">
        <v>-16.71998417993073</v>
      </c>
      <c r="AH91" s="16"/>
      <c r="AI91" s="4">
        <v>2893</v>
      </c>
      <c r="AJ91" s="5">
        <v>46471.416200000007</v>
      </c>
      <c r="AL91" s="5">
        <v>27.52</v>
      </c>
      <c r="AM91" s="5">
        <v>12.709</v>
      </c>
      <c r="AN91" t="s">
        <v>47</v>
      </c>
      <c r="AO91" t="str" cm="1">
        <f t="array" aca="1" ref="AO91" ca="1">_FV(A91,"Currency")</f>
        <v>USD</v>
      </c>
      <c r="AP91" t="str" cm="1">
        <f t="array" aca="1" ref="AP91" ca="1">_FV(A91,"Exchange")</f>
        <v>NYSE Arca</v>
      </c>
      <c r="AQ91" s="6" t="str" cm="1">
        <f t="array" aca="1" ref="AQ91" ca="1">_FV(A91,"Exchange abbreviation",TRUE)</f>
        <v>ARCX</v>
      </c>
      <c r="AR91" t="str" cm="1">
        <f t="array" aca="1" ref="AR91" ca="1">_FV(A91,"Instrument type",TRUE)</f>
        <v>ETF</v>
      </c>
    </row>
    <row r="92" spans="1:44" ht="18.75" customHeight="1" x14ac:dyDescent="0.25">
      <c r="A92" t="e" vm="105">
        <v>#VALUE!</v>
      </c>
      <c r="B92" t="s">
        <v>353</v>
      </c>
      <c r="C92" t="s">
        <v>354</v>
      </c>
      <c r="D92" s="31" cm="1">
        <f t="array" aca="1" ref="D92" ca="1">_FV(A92,"Last trade time",TRUE)</f>
        <v>45824.84027780078</v>
      </c>
      <c r="E92" s="23" cm="1">
        <f t="array" aca="1" ref="E92" ca="1">_FV(A92,"Price")</f>
        <v>17.8047</v>
      </c>
      <c r="F92" s="27" cm="1">
        <f t="array" aca="1" ref="F92" ca="1">_FV(A92,"Change (%)",TRUE)</f>
        <v>-1.346E-3</v>
      </c>
      <c r="G92" s="26" cm="1">
        <f t="array" aca="1" ref="G92" ca="1">_FV(A92,"Change")</f>
        <v>-2.4E-2</v>
      </c>
      <c r="H92" s="23" cm="1">
        <f t="array" aca="1" ref="H92" ca="1">_FV(A92,"Open")</f>
        <v>17.907499999999999</v>
      </c>
      <c r="I92" s="23" cm="1">
        <f t="array" aca="1" ref="I92" ca="1">_FV(A92,"Low")</f>
        <v>17.75</v>
      </c>
      <c r="J92" s="23" cm="1">
        <f t="array" aca="1" ref="J92" ca="1">_FV(A92,"High")</f>
        <v>17.908799999999999</v>
      </c>
      <c r="K92" s="23" cm="1">
        <f t="array" aca="1" ref="K92" ca="1">_FV(A92,"Previous close",TRUE)</f>
        <v>17.828700000000001</v>
      </c>
      <c r="L92" s="26"/>
      <c r="M92" s="23" cm="1">
        <f t="array" aca="1" ref="M92" ca="1">_FV(A92,"52 week low",TRUE)</f>
        <v>16.850000000000001</v>
      </c>
      <c r="N92" s="23" cm="1">
        <f t="array" aca="1" ref="N92" ca="1">_FV(A92,"52 week high",TRUE)</f>
        <v>19.57</v>
      </c>
      <c r="O92" s="8" cm="1">
        <f t="array" aca="1" ref="O92" ca="1">_FV(A92,"Volume")</f>
        <v>8537</v>
      </c>
      <c r="P92" s="7" cm="1">
        <f t="array" aca="1" ref="P92" ca="1">_FV(A92,"Volume average",TRUE)</f>
        <v>9784</v>
      </c>
      <c r="Q92" t="s">
        <v>355</v>
      </c>
      <c r="S92" t="s">
        <v>356</v>
      </c>
      <c r="T92" s="25" cm="1">
        <f t="array" aca="1" ref="T92" ca="1">_FV(A92,"Expense ratio",TRUE)</f>
        <v>2.5099999999999997E-2</v>
      </c>
      <c r="U92" s="24" cm="1">
        <f t="array" aca="1" ref="U92" ca="1">_FV(A92,"Market cap",TRUE)</f>
        <v>40198802.390000001</v>
      </c>
      <c r="V92" s="4">
        <v>40198800</v>
      </c>
      <c r="W92" s="4">
        <v>40198800</v>
      </c>
      <c r="Y92" t="s">
        <v>357</v>
      </c>
      <c r="Z92" s="5">
        <v>17.910399999999999</v>
      </c>
      <c r="AA92" s="19">
        <v>11.032406</v>
      </c>
      <c r="AB92" s="5">
        <v>6.8099999999999994E-2</v>
      </c>
      <c r="AC92" s="4">
        <v>8069</v>
      </c>
      <c r="AE92" s="5">
        <v>0.1058770334135595</v>
      </c>
      <c r="AF92" s="5">
        <v>3.5258032655328901</v>
      </c>
      <c r="AI92" s="4">
        <v>8069</v>
      </c>
      <c r="AJ92" s="5">
        <v>144475.44500000001</v>
      </c>
      <c r="AL92" s="5">
        <v>19.57</v>
      </c>
      <c r="AM92" s="5">
        <v>16.850000000000001</v>
      </c>
      <c r="AN92" t="s">
        <v>47</v>
      </c>
      <c r="AO92" t="str" cm="1">
        <f t="array" aca="1" ref="AO92" ca="1">_FV(A92,"Currency")</f>
        <v>USD</v>
      </c>
      <c r="AP92" t="str" cm="1">
        <f t="array" aca="1" ref="AP92" ca="1">_FV(A92,"Exchange")</f>
        <v>New York Stock Exchange</v>
      </c>
      <c r="AQ92" s="6" t="str" cm="1">
        <f t="array" aca="1" ref="AQ92" ca="1">_FV(A92,"Exchange abbreviation",TRUE)</f>
        <v>XNYS</v>
      </c>
      <c r="AR92" t="str" cm="1">
        <f t="array" aca="1" ref="AR92" ca="1">_FV(A92,"Instrument type",TRUE)</f>
        <v>ETF</v>
      </c>
    </row>
    <row r="93" spans="1:44" ht="18.75" customHeight="1" x14ac:dyDescent="0.25">
      <c r="A93" t="e" vm="106">
        <v>#VALUE!</v>
      </c>
      <c r="B93" t="s">
        <v>358</v>
      </c>
      <c r="C93" t="s">
        <v>359</v>
      </c>
      <c r="D93" s="31" cm="1">
        <f t="array" aca="1" ref="D93" ca="1">_FV(A93,"Last trade time",TRUE)</f>
        <v>45824.924135080466</v>
      </c>
      <c r="E93" s="23" cm="1">
        <f t="array" aca="1" ref="E93" ca="1">_FV(A93,"Price")</f>
        <v>20.75</v>
      </c>
      <c r="F93" s="27" cm="1">
        <f t="array" aca="1" ref="F93" ca="1">_FV(A93,"Change (%)",TRUE)</f>
        <v>3.8700000000000002E-3</v>
      </c>
      <c r="G93" s="26" cm="1">
        <f t="array" aca="1" ref="G93" ca="1">_FV(A93,"Change")</f>
        <v>0.08</v>
      </c>
      <c r="H93" s="23" cm="1">
        <f t="array" aca="1" ref="H93" ca="1">_FV(A93,"Open")</f>
        <v>20.73</v>
      </c>
      <c r="I93" s="23" cm="1">
        <f t="array" aca="1" ref="I93" ca="1">_FV(A93,"Low")</f>
        <v>20.73</v>
      </c>
      <c r="J93" s="23" cm="1">
        <f t="array" aca="1" ref="J93" ca="1">_FV(A93,"High")</f>
        <v>20.85</v>
      </c>
      <c r="K93" s="23" cm="1">
        <f t="array" aca="1" ref="K93" ca="1">_FV(A93,"Previous close",TRUE)</f>
        <v>20.67</v>
      </c>
      <c r="L93" s="26"/>
      <c r="M93" s="23" cm="1">
        <f t="array" aca="1" ref="M93" ca="1">_FV(A93,"52 week low",TRUE)</f>
        <v>19.2</v>
      </c>
      <c r="N93" s="23" cm="1">
        <f t="array" aca="1" ref="N93" ca="1">_FV(A93,"52 week high",TRUE)</f>
        <v>23.237200000000001</v>
      </c>
      <c r="O93" s="8" cm="1">
        <f t="array" aca="1" ref="O93" ca="1">_FV(A93,"Volume")</f>
        <v>305366</v>
      </c>
      <c r="P93" s="7" cm="1">
        <f t="array" aca="1" ref="P93" ca="1">_FV(A93,"Volume average",TRUE)</f>
        <v>517810</v>
      </c>
      <c r="Q93" t="s">
        <v>119</v>
      </c>
      <c r="T93" s="25" cm="1">
        <f t="array" aca="1" ref="T93" ca="1">_FV(A93,"Expense ratio",TRUE)</f>
        <v>2.4799999999999999E-2</v>
      </c>
      <c r="U93" s="24" cm="1">
        <f t="array" aca="1" ref="U93" ca="1">_FV(A93,"Market cap",TRUE)</f>
        <v>1505617657.99</v>
      </c>
      <c r="V93" s="16"/>
      <c r="W93" s="16"/>
      <c r="Z93" s="18"/>
      <c r="AA93" s="20"/>
      <c r="AB93" s="20"/>
      <c r="AC93" s="21">
        <v>511717</v>
      </c>
      <c r="AE93" s="18"/>
      <c r="AF93" s="20"/>
      <c r="AI93" s="21"/>
      <c r="AJ93" s="18"/>
      <c r="AL93" s="18"/>
      <c r="AM93" s="18"/>
      <c r="AN93" t="s">
        <v>73</v>
      </c>
      <c r="AO93" t="str" cm="1">
        <f t="array" aca="1" ref="AO93" ca="1">_FV(A93,"Currency")</f>
        <v>USD</v>
      </c>
      <c r="AP93" t="str" cm="1">
        <f t="array" aca="1" ref="AP93" ca="1">_FV(A93,"Exchange")</f>
        <v>NYSE Arca</v>
      </c>
      <c r="AQ93" s="6" t="str" cm="1">
        <f t="array" aca="1" ref="AQ93" ca="1">_FV(A93,"Exchange abbreviation",TRUE)</f>
        <v>ARCX</v>
      </c>
      <c r="AR93" t="str" cm="1">
        <f t="array" aca="1" ref="AR93" ca="1">_FV(A93,"Instrument type",TRUE)</f>
        <v>ETF</v>
      </c>
    </row>
    <row r="94" spans="1:44" ht="18.75" customHeight="1" x14ac:dyDescent="0.25">
      <c r="A94" t="e" vm="107">
        <v>#VALUE!</v>
      </c>
      <c r="B94" t="s">
        <v>360</v>
      </c>
      <c r="C94" t="s">
        <v>361</v>
      </c>
      <c r="D94" s="31" cm="1">
        <f t="array" aca="1" ref="D94" ca="1">_FV(A94,"Last trade time",TRUE)</f>
        <v>45824.940884397656</v>
      </c>
      <c r="E94" s="23" cm="1">
        <f t="array" aca="1" ref="E94" ca="1">_FV(A94,"Price")</f>
        <v>26.015000000000001</v>
      </c>
      <c r="F94" s="27" cm="1">
        <f t="array" aca="1" ref="F94" ca="1">_FV(A94,"Change (%)",TRUE)</f>
        <v>-0.140852</v>
      </c>
      <c r="G94" s="26" cm="1">
        <f t="array" aca="1" ref="G94" ca="1">_FV(A94,"Change")</f>
        <v>-4.2649999999999997</v>
      </c>
      <c r="H94" s="23" cm="1">
        <f t="array" aca="1" ref="H94" ca="1">_FV(A94,"Open")</f>
        <v>27.8</v>
      </c>
      <c r="I94" s="23" cm="1">
        <f t="array" aca="1" ref="I94" ca="1">_FV(A94,"Low")</f>
        <v>25.5</v>
      </c>
      <c r="J94" s="23" cm="1">
        <f t="array" aca="1" ref="J94" ca="1">_FV(A94,"High")</f>
        <v>27.8</v>
      </c>
      <c r="K94" s="23" cm="1">
        <f t="array" aca="1" ref="K94" ca="1">_FV(A94,"Previous close",TRUE)</f>
        <v>30.28</v>
      </c>
      <c r="L94" s="26"/>
      <c r="M94" s="23" cm="1">
        <f t="array" aca="1" ref="M94" ca="1">_FV(A94,"52 week low",TRUE)</f>
        <v>23.63</v>
      </c>
      <c r="N94" s="23" cm="1">
        <f t="array" aca="1" ref="N94" ca="1">_FV(A94,"52 week high",TRUE)</f>
        <v>199.7</v>
      </c>
      <c r="O94" s="8" cm="1">
        <f t="array" aca="1" ref="O94" ca="1">_FV(A94,"Volume")</f>
        <v>14927651</v>
      </c>
      <c r="P94" s="7" cm="1">
        <f t="array" aca="1" ref="P94" ca="1">_FV(A94,"Volume average",TRUE)</f>
        <v>10573902</v>
      </c>
      <c r="Q94" t="s">
        <v>190</v>
      </c>
      <c r="T94" s="25" cm="1">
        <f t="array" aca="1" ref="T94" ca="1">_FV(A94,"Expense ratio",TRUE)</f>
        <v>2.3599999999999999E-2</v>
      </c>
      <c r="U94" s="24" cm="1">
        <f t="array" aca="1" ref="U94" ca="1">_FV(A94,"Market cap",TRUE)</f>
        <v>379943103.31</v>
      </c>
      <c r="V94" s="16"/>
      <c r="W94" s="16"/>
      <c r="Z94" s="18"/>
      <c r="AB94" s="20"/>
      <c r="AC94" s="21">
        <v>9374363</v>
      </c>
      <c r="AE94" s="18"/>
      <c r="AF94" s="20"/>
      <c r="AH94" s="16"/>
      <c r="AI94" s="21"/>
      <c r="AJ94" s="18"/>
      <c r="AL94" s="18"/>
      <c r="AM94" s="18"/>
      <c r="AN94" t="s">
        <v>73</v>
      </c>
      <c r="AO94" t="str" cm="1">
        <f t="array" aca="1" ref="AO94" ca="1">_FV(A94,"Currency")</f>
        <v>USD</v>
      </c>
      <c r="AP94" t="str" cm="1">
        <f t="array" aca="1" ref="AP94" ca="1">_FV(A94,"Exchange")</f>
        <v>CBOE BZX Exchange</v>
      </c>
      <c r="AQ94" s="6" t="str" cm="1">
        <f t="array" aca="1" ref="AQ94" ca="1">_FV(A94,"Exchange abbreviation",TRUE)</f>
        <v>BATS</v>
      </c>
      <c r="AR94" t="str" cm="1">
        <f t="array" aca="1" ref="AR94" ca="1">_FV(A94,"Instrument type",TRUE)</f>
        <v>ETF</v>
      </c>
    </row>
    <row r="95" spans="1:44" ht="18.75" customHeight="1" x14ac:dyDescent="0.25">
      <c r="A95" t="e" vm="108">
        <v>#VALUE!</v>
      </c>
      <c r="B95" t="s">
        <v>362</v>
      </c>
      <c r="C95" t="s">
        <v>363</v>
      </c>
      <c r="D95" s="31" cm="1">
        <f t="array" aca="1" ref="D95" ca="1">_FV(A95,"Last trade time",TRUE)</f>
        <v>45824.843750265623</v>
      </c>
      <c r="E95" s="23" cm="1">
        <f t="array" aca="1" ref="E95" ca="1">_FV(A95,"Price")</f>
        <v>25.895</v>
      </c>
      <c r="F95" s="27" cm="1">
        <f t="array" aca="1" ref="F95" ca="1">_FV(A95,"Change (%)",TRUE)</f>
        <v>8.8749999999999992E-3</v>
      </c>
      <c r="G95" s="26" cm="1">
        <f t="array" aca="1" ref="G95" ca="1">_FV(A95,"Change")</f>
        <v>0.2278</v>
      </c>
      <c r="H95" s="23" cm="1">
        <f t="array" aca="1" ref="H95" ca="1">_FV(A95,"Open")</f>
        <v>25.74</v>
      </c>
      <c r="I95" s="23" cm="1">
        <f t="array" aca="1" ref="I95" ca="1">_FV(A95,"Low")</f>
        <v>25.74</v>
      </c>
      <c r="J95" s="23" cm="1">
        <f t="array" aca="1" ref="J95" ca="1">_FV(A95,"High")</f>
        <v>25.895</v>
      </c>
      <c r="K95" s="23" cm="1">
        <f t="array" aca="1" ref="K95" ca="1">_FV(A95,"Previous close",TRUE)</f>
        <v>25.667200000000001</v>
      </c>
      <c r="L95" s="26"/>
      <c r="M95" s="23" cm="1">
        <f t="array" aca="1" ref="M95" ca="1">_FV(A95,"52 week low",TRUE)</f>
        <v>22.4</v>
      </c>
      <c r="N95" s="23" cm="1">
        <f t="array" aca="1" ref="N95" ca="1">_FV(A95,"52 week high",TRUE)</f>
        <v>25.99</v>
      </c>
      <c r="O95" s="8" cm="1">
        <f t="array" aca="1" ref="O95" ca="1">_FV(A95,"Volume")</f>
        <v>1970</v>
      </c>
      <c r="P95" s="7" cm="1">
        <f t="array" aca="1" ref="P95" ca="1">_FV(A95,"Volume average",TRUE)</f>
        <v>2647</v>
      </c>
      <c r="Q95" t="s">
        <v>119</v>
      </c>
      <c r="T95" s="25" cm="1">
        <f t="array" aca="1" ref="T95" ca="1">_FV(A95,"Expense ratio",TRUE)</f>
        <v>2.3099999999999999E-2</v>
      </c>
      <c r="U95" s="24" cm="1">
        <f t="array" aca="1" ref="U95" ca="1">_FV(A95,"Market cap",TRUE)</f>
        <v>8830754.4000000004</v>
      </c>
      <c r="V95" s="16"/>
      <c r="W95" s="16"/>
      <c r="Z95" s="18"/>
      <c r="AA95" s="20"/>
      <c r="AB95" s="20"/>
      <c r="AC95" s="21">
        <v>2827</v>
      </c>
      <c r="AE95" s="18"/>
      <c r="AF95" s="20"/>
      <c r="AI95" s="21"/>
      <c r="AJ95" s="18"/>
      <c r="AL95" s="18"/>
      <c r="AM95" s="18"/>
      <c r="AN95" t="s">
        <v>73</v>
      </c>
      <c r="AO95" t="str" cm="1">
        <f t="array" aca="1" ref="AO95" ca="1">_FV(A95,"Currency")</f>
        <v>USD</v>
      </c>
      <c r="AP95" t="str" cm="1">
        <f t="array" aca="1" ref="AP95" ca="1">_FV(A95,"Exchange")</f>
        <v>Nasdaq Stock Market</v>
      </c>
      <c r="AQ95" s="6" t="str" cm="1">
        <f t="array" aca="1" ref="AQ95" ca="1">_FV(A95,"Exchange abbreviation",TRUE)</f>
        <v>XNAS</v>
      </c>
      <c r="AR95" t="str" cm="1">
        <f t="array" aca="1" ref="AR95" ca="1">_FV(A95,"Instrument type",TRUE)</f>
        <v>ETF</v>
      </c>
    </row>
    <row r="96" spans="1:44" ht="18.75" customHeight="1" x14ac:dyDescent="0.25">
      <c r="A96" t="e" vm="109">
        <v>#VALUE!</v>
      </c>
      <c r="B96" t="s">
        <v>364</v>
      </c>
      <c r="C96" t="s">
        <v>365</v>
      </c>
      <c r="D96" s="31" cm="1">
        <f t="array" aca="1" ref="D96" ca="1">_FV(A96,"Last trade time",TRUE)</f>
        <v>45824.840325335157</v>
      </c>
      <c r="E96" s="23" cm="1">
        <f t="array" aca="1" ref="E96" ca="1">_FV(A96,"Price")</f>
        <v>25.56</v>
      </c>
      <c r="F96" s="27" cm="1">
        <f t="array" aca="1" ref="F96" ca="1">_FV(A96,"Change (%)",TRUE)</f>
        <v>7.8859999999999989E-3</v>
      </c>
      <c r="G96" s="26" cm="1">
        <f t="array" aca="1" ref="G96" ca="1">_FV(A96,"Change")</f>
        <v>0.2</v>
      </c>
      <c r="H96" s="23" cm="1">
        <f t="array" aca="1" ref="H96" ca="1">_FV(A96,"Open")</f>
        <v>25.614000000000001</v>
      </c>
      <c r="I96" s="23" cm="1">
        <f t="array" aca="1" ref="I96" ca="1">_FV(A96,"Low")</f>
        <v>25.56</v>
      </c>
      <c r="J96" s="23" cm="1">
        <f t="array" aca="1" ref="J96" ca="1">_FV(A96,"High")</f>
        <v>25.614000000000001</v>
      </c>
      <c r="K96" s="23" cm="1">
        <f t="array" aca="1" ref="K96" ca="1">_FV(A96,"Previous close",TRUE)</f>
        <v>25.36</v>
      </c>
      <c r="L96" s="26"/>
      <c r="M96" s="23" cm="1">
        <f t="array" aca="1" ref="M96" ca="1">_FV(A96,"52 week low",TRUE)</f>
        <v>22.774899999999999</v>
      </c>
      <c r="N96" s="23" cm="1">
        <f t="array" aca="1" ref="N96" ca="1">_FV(A96,"52 week high",TRUE)</f>
        <v>25.614000000000001</v>
      </c>
      <c r="O96" s="8" cm="1">
        <f t="array" aca="1" ref="O96" ca="1">_FV(A96,"Volume")</f>
        <v>1870</v>
      </c>
      <c r="P96" s="7" cm="1">
        <f t="array" aca="1" ref="P96" ca="1">_FV(A96,"Volume average",TRUE)</f>
        <v>12240</v>
      </c>
      <c r="Q96" t="s">
        <v>317</v>
      </c>
      <c r="S96" t="s">
        <v>366</v>
      </c>
      <c r="T96" s="25" cm="1">
        <f t="array" aca="1" ref="T96" ca="1">_FV(A96,"Expense ratio",TRUE)</f>
        <v>2.1000000000000001E-2</v>
      </c>
      <c r="U96" s="24" cm="1">
        <f t="array" aca="1" ref="U96" ca="1">_FV(A96,"Market cap",TRUE)</f>
        <v>43302642.899999999</v>
      </c>
      <c r="V96" s="4">
        <v>43302640</v>
      </c>
      <c r="W96" s="4">
        <v>43302640</v>
      </c>
      <c r="Y96" t="s">
        <v>367</v>
      </c>
      <c r="Z96" s="5">
        <v>25.37</v>
      </c>
      <c r="AA96" s="5">
        <v>18.022715000000002</v>
      </c>
      <c r="AB96" s="5">
        <v>1.34000005E-2</v>
      </c>
      <c r="AC96" s="4">
        <v>9920</v>
      </c>
      <c r="AE96" s="5">
        <v>4.5138727166116777</v>
      </c>
      <c r="AF96" s="5">
        <v>2.6801188746748532</v>
      </c>
      <c r="AI96" s="4">
        <v>9920</v>
      </c>
      <c r="AJ96" s="5">
        <v>251846.976</v>
      </c>
      <c r="AL96" s="5">
        <v>25.536999999999999</v>
      </c>
      <c r="AM96" s="5">
        <v>22.774999999999999</v>
      </c>
      <c r="AN96" t="s">
        <v>47</v>
      </c>
      <c r="AO96" t="str" cm="1">
        <f t="array" aca="1" ref="AO96" ca="1">_FV(A96,"Currency")</f>
        <v>USD</v>
      </c>
      <c r="AP96" t="str" cm="1">
        <f t="array" aca="1" ref="AP96" ca="1">_FV(A96,"Exchange")</f>
        <v>CBOE BZX Exchange</v>
      </c>
      <c r="AQ96" s="6" t="str" cm="1">
        <f t="array" aca="1" ref="AQ96" ca="1">_FV(A96,"Exchange abbreviation",TRUE)</f>
        <v>BATS</v>
      </c>
      <c r="AR96" t="str" cm="1">
        <f t="array" aca="1" ref="AR96" ca="1">_FV(A96,"Instrument type",TRUE)</f>
        <v>ETF</v>
      </c>
    </row>
    <row r="97" spans="1:44" ht="18.75" customHeight="1" x14ac:dyDescent="0.25">
      <c r="A97" t="e" vm="110">
        <v>#VALUE!</v>
      </c>
      <c r="B97" t="s">
        <v>368</v>
      </c>
      <c r="C97" t="s">
        <v>369</v>
      </c>
      <c r="D97" s="31" cm="1">
        <f t="array" aca="1" ref="D97" ca="1">_FV(A97,"Last trade time",TRUE)</f>
        <v>45824.84027780078</v>
      </c>
      <c r="E97" s="23" cm="1">
        <f t="array" aca="1" ref="E97" ca="1">_FV(A97,"Price")</f>
        <v>22.61</v>
      </c>
      <c r="F97" s="27" cm="1">
        <f t="array" aca="1" ref="F97" ca="1">_FV(A97,"Change (%)",TRUE)</f>
        <v>1.4811000000000001E-2</v>
      </c>
      <c r="G97" s="26" cm="1">
        <f t="array" aca="1" ref="G97" ca="1">_FV(A97,"Change")</f>
        <v>0.33</v>
      </c>
      <c r="H97" s="23" cm="1">
        <f t="array" aca="1" ref="H97" ca="1">_FV(A97,"Open")</f>
        <v>22.53</v>
      </c>
      <c r="I97" s="23" cm="1">
        <f t="array" aca="1" ref="I97" ca="1">_FV(A97,"Low")</f>
        <v>22.42</v>
      </c>
      <c r="J97" s="23" cm="1">
        <f t="array" aca="1" ref="J97" ca="1">_FV(A97,"High")</f>
        <v>22.61</v>
      </c>
      <c r="K97" s="23" cm="1">
        <f t="array" aca="1" ref="K97" ca="1">_FV(A97,"Previous close",TRUE)</f>
        <v>22.28</v>
      </c>
      <c r="L97" s="26"/>
      <c r="M97" s="23" cm="1">
        <f t="array" aca="1" ref="M97" ca="1">_FV(A97,"52 week low",TRUE)</f>
        <v>20.32</v>
      </c>
      <c r="N97" s="23" cm="1">
        <f t="array" aca="1" ref="N97" ca="1">_FV(A97,"52 week high",TRUE)</f>
        <v>26.14</v>
      </c>
      <c r="O97" s="8" cm="1">
        <f t="array" aca="1" ref="O97" ca="1">_FV(A97,"Volume")</f>
        <v>4464</v>
      </c>
      <c r="P97" s="7" cm="1">
        <f t="array" aca="1" ref="P97" ca="1">_FV(A97,"Volume average",TRUE)</f>
        <v>11302</v>
      </c>
      <c r="Q97" t="s">
        <v>370</v>
      </c>
      <c r="R97" t="s">
        <v>370</v>
      </c>
      <c r="S97" t="s">
        <v>371</v>
      </c>
      <c r="T97" s="25" cm="1">
        <f t="array" aca="1" ref="T97" ca="1">_FV(A97,"Expense ratio",TRUE)</f>
        <v>2.06E-2</v>
      </c>
      <c r="U97" s="24" cm="1">
        <f t="array" aca="1" ref="U97" ca="1">_FV(A97,"Market cap",TRUE)</f>
        <v>113671509.01000001</v>
      </c>
      <c r="V97" s="4">
        <v>113671512</v>
      </c>
      <c r="W97" s="4">
        <v>113671512</v>
      </c>
      <c r="Y97" t="s">
        <v>372</v>
      </c>
      <c r="Z97" s="5">
        <v>22.4893</v>
      </c>
      <c r="AA97" s="5">
        <v>20.727974</v>
      </c>
      <c r="AB97" s="5">
        <v>1.0500000000000001E-2</v>
      </c>
      <c r="AC97" s="4">
        <v>19952</v>
      </c>
      <c r="AE97" s="5">
        <v>-8.3705864372247483</v>
      </c>
      <c r="AF97" s="5">
        <v>-12.23980894313077</v>
      </c>
      <c r="AH97" s="16"/>
      <c r="AI97" s="4">
        <v>19952</v>
      </c>
      <c r="AJ97" s="5">
        <v>449119.52</v>
      </c>
      <c r="AL97" s="5">
        <v>26.14</v>
      </c>
      <c r="AM97" s="5">
        <v>20.32</v>
      </c>
      <c r="AN97" t="s">
        <v>47</v>
      </c>
      <c r="AO97" t="str" cm="1">
        <f t="array" aca="1" ref="AO97" ca="1">_FV(A97,"Currency")</f>
        <v>USD</v>
      </c>
      <c r="AP97" t="str" cm="1">
        <f t="array" aca="1" ref="AP97" ca="1">_FV(A97,"Exchange")</f>
        <v>NYSE Arca</v>
      </c>
      <c r="AQ97" s="6" t="str" cm="1">
        <f t="array" aca="1" ref="AQ97" ca="1">_FV(A97,"Exchange abbreviation",TRUE)</f>
        <v>ARCX</v>
      </c>
      <c r="AR97" t="str" cm="1">
        <f t="array" aca="1" ref="AR97" ca="1">_FV(A97,"Instrument type",TRUE)</f>
        <v>ETF</v>
      </c>
    </row>
    <row r="98" spans="1:44" ht="18.75" customHeight="1" x14ac:dyDescent="0.25">
      <c r="A98" t="e" vm="111">
        <v>#VALUE!</v>
      </c>
      <c r="B98" t="s">
        <v>373</v>
      </c>
      <c r="C98" t="s">
        <v>374</v>
      </c>
      <c r="D98" s="31" cm="1">
        <f t="array" aca="1" ref="D98" ca="1">_FV(A98,"Last trade time",TRUE)</f>
        <v>45824.840350207814</v>
      </c>
      <c r="E98" s="23" cm="1">
        <f t="array" aca="1" ref="E98" ca="1">_FV(A98,"Price")</f>
        <v>20.8</v>
      </c>
      <c r="F98" s="27" cm="1">
        <f t="array" aca="1" ref="F98" ca="1">_FV(A98,"Change (%)",TRUE)</f>
        <v>9.6250000000000003E-4</v>
      </c>
      <c r="G98" s="26" cm="1">
        <f t="array" aca="1" ref="G98" ca="1">_FV(A98,"Change")</f>
        <v>0.02</v>
      </c>
      <c r="H98" s="23" cm="1">
        <f t="array" aca="1" ref="H98" ca="1">_FV(A98,"Open")</f>
        <v>20.805</v>
      </c>
      <c r="I98" s="23" cm="1">
        <f t="array" aca="1" ref="I98" ca="1">_FV(A98,"Low")</f>
        <v>20.77</v>
      </c>
      <c r="J98" s="23" cm="1">
        <f t="array" aca="1" ref="J98" ca="1">_FV(A98,"High")</f>
        <v>20.85</v>
      </c>
      <c r="K98" s="23" cm="1">
        <f t="array" aca="1" ref="K98" ca="1">_FV(A98,"Previous close",TRUE)</f>
        <v>20.78</v>
      </c>
      <c r="L98" s="26"/>
      <c r="M98" s="23" cm="1">
        <f t="array" aca="1" ref="M98" ca="1">_FV(A98,"52 week low",TRUE)</f>
        <v>19.73</v>
      </c>
      <c r="N98" s="23" cm="1">
        <f t="array" aca="1" ref="N98" ca="1">_FV(A98,"52 week high",TRUE)</f>
        <v>23.206499999999998</v>
      </c>
      <c r="O98" s="8" cm="1">
        <f t="array" aca="1" ref="O98" ca="1">_FV(A98,"Volume")</f>
        <v>38079</v>
      </c>
      <c r="P98" s="7" cm="1">
        <f t="array" aca="1" ref="P98" ca="1">_FV(A98,"Volume average",TRUE)</f>
        <v>52364</v>
      </c>
      <c r="Q98" t="s">
        <v>375</v>
      </c>
      <c r="S98" t="s">
        <v>376</v>
      </c>
      <c r="T98" s="25" cm="1">
        <f t="array" aca="1" ref="T98" ca="1">_FV(A98,"Expense ratio",TRUE)</f>
        <v>1.9799999999999998E-2</v>
      </c>
      <c r="U98" s="24" cm="1">
        <f t="array" aca="1" ref="U98" ca="1">_FV(A98,"Market cap",TRUE)</f>
        <v>167258581.81999999</v>
      </c>
      <c r="V98" s="4">
        <v>167258576</v>
      </c>
      <c r="W98" s="4">
        <v>167258576</v>
      </c>
      <c r="Y98" t="s">
        <v>377</v>
      </c>
      <c r="Z98" s="5">
        <v>20.66</v>
      </c>
      <c r="AA98" s="20"/>
      <c r="AB98" s="5">
        <v>6.0500002999999997E-2</v>
      </c>
      <c r="AC98" s="4">
        <v>61450</v>
      </c>
      <c r="AE98" s="5">
        <v>-1.934663892785526</v>
      </c>
      <c r="AF98" s="5">
        <v>2.082921821889494</v>
      </c>
      <c r="AI98" s="4">
        <v>61450</v>
      </c>
      <c r="AJ98" s="5">
        <v>1271646.3</v>
      </c>
      <c r="AL98" s="5">
        <v>23.21</v>
      </c>
      <c r="AM98" s="5">
        <v>19.73</v>
      </c>
      <c r="AN98" t="s">
        <v>90</v>
      </c>
      <c r="AO98" t="str" cm="1">
        <f t="array" aca="1" ref="AO98" ca="1">_FV(A98,"Currency")</f>
        <v>USD</v>
      </c>
      <c r="AP98" t="str" cm="1">
        <f t="array" aca="1" ref="AP98" ca="1">_FV(A98,"Exchange")</f>
        <v>CBOE BZX Exchange</v>
      </c>
      <c r="AQ98" s="6" t="str" cm="1">
        <f t="array" aca="1" ref="AQ98" ca="1">_FV(A98,"Exchange abbreviation",TRUE)</f>
        <v>BATS</v>
      </c>
      <c r="AR98" t="str" cm="1">
        <f t="array" aca="1" ref="AR98" ca="1">_FV(A98,"Instrument type",TRUE)</f>
        <v>ETF</v>
      </c>
    </row>
    <row r="99" spans="1:44" ht="18.75" customHeight="1" x14ac:dyDescent="0.25">
      <c r="A99" t="e" vm="112">
        <v>#VALUE!</v>
      </c>
      <c r="B99" t="s">
        <v>378</v>
      </c>
      <c r="C99" t="s">
        <v>379</v>
      </c>
      <c r="D99" s="31" cm="1">
        <f t="array" aca="1" ref="D99" ca="1">_FV(A99,"Last trade time",TRUE)</f>
        <v>45824.84027780078</v>
      </c>
      <c r="E99" s="23" cm="1">
        <f t="array" aca="1" ref="E99" ca="1">_FV(A99,"Price")</f>
        <v>27.638300000000001</v>
      </c>
      <c r="F99" s="27" cm="1">
        <f t="array" aca="1" ref="F99" ca="1">_FV(A99,"Change (%)",TRUE)</f>
        <v>1.4055999999999999E-2</v>
      </c>
      <c r="G99" s="26" cm="1">
        <f t="array" aca="1" ref="G99" ca="1">_FV(A99,"Change")</f>
        <v>0.3831</v>
      </c>
      <c r="H99" s="23" cm="1">
        <f t="array" aca="1" ref="H99" ca="1">_FV(A99,"Open")</f>
        <v>27.54</v>
      </c>
      <c r="I99" s="23" cm="1">
        <f t="array" aca="1" ref="I99" ca="1">_FV(A99,"Low")</f>
        <v>27.53</v>
      </c>
      <c r="J99" s="23" cm="1">
        <f t="array" aca="1" ref="J99" ca="1">_FV(A99,"High")</f>
        <v>27.74</v>
      </c>
      <c r="K99" s="23" cm="1">
        <f t="array" aca="1" ref="K99" ca="1">_FV(A99,"Previous close",TRUE)</f>
        <v>27.255199999999999</v>
      </c>
      <c r="L99" s="26"/>
      <c r="M99" s="23" cm="1">
        <f t="array" aca="1" ref="M99" ca="1">_FV(A99,"52 week low",TRUE)</f>
        <v>26.2148</v>
      </c>
      <c r="N99" s="23" cm="1">
        <f t="array" aca="1" ref="N99" ca="1">_FV(A99,"52 week high",TRUE)</f>
        <v>30.25</v>
      </c>
      <c r="O99" s="8" cm="1">
        <f t="array" aca="1" ref="O99" ca="1">_FV(A99,"Volume")</f>
        <v>2422</v>
      </c>
      <c r="P99" s="7" cm="1">
        <f t="array" aca="1" ref="P99" ca="1">_FV(A99,"Volume average",TRUE)</f>
        <v>545</v>
      </c>
      <c r="Q99" t="s">
        <v>258</v>
      </c>
      <c r="S99" t="s">
        <v>380</v>
      </c>
      <c r="T99" s="25" cm="1">
        <f t="array" aca="1" ref="T99" ca="1">_FV(A99,"Expense ratio",TRUE)</f>
        <v>1.9799999999999998E-2</v>
      </c>
      <c r="U99" s="24" cm="1">
        <f t="array" aca="1" ref="U99" ca="1">_FV(A99,"Market cap",TRUE)</f>
        <v>20232722.699999999</v>
      </c>
      <c r="V99" s="4">
        <v>20232722</v>
      </c>
      <c r="W99" s="4">
        <v>20232722</v>
      </c>
      <c r="Y99" t="s">
        <v>221</v>
      </c>
      <c r="Z99" s="5">
        <v>28.277280000000001</v>
      </c>
      <c r="AA99" s="19">
        <v>24.315887</v>
      </c>
      <c r="AB99" s="4">
        <v>0</v>
      </c>
      <c r="AC99" s="4">
        <v>1568</v>
      </c>
      <c r="AE99" s="5">
        <v>2.835730725596064</v>
      </c>
      <c r="AF99" s="5">
        <v>2.7640137229963719</v>
      </c>
      <c r="AI99" s="4">
        <v>1568</v>
      </c>
      <c r="AJ99" s="5">
        <v>44329.712</v>
      </c>
      <c r="AL99" s="5">
        <v>30.25</v>
      </c>
      <c r="AM99" s="5">
        <v>26.215</v>
      </c>
      <c r="AN99" t="s">
        <v>47</v>
      </c>
      <c r="AO99" t="str" cm="1">
        <f t="array" aca="1" ref="AO99" ca="1">_FV(A99,"Currency")</f>
        <v>USD</v>
      </c>
      <c r="AP99" t="str" cm="1">
        <f t="array" aca="1" ref="AP99" ca="1">_FV(A99,"Exchange")</f>
        <v>NYSE Arca</v>
      </c>
      <c r="AQ99" s="6" t="str" cm="1">
        <f t="array" aca="1" ref="AQ99" ca="1">_FV(A99,"Exchange abbreviation",TRUE)</f>
        <v>ARCX</v>
      </c>
      <c r="AR99" t="str" cm="1">
        <f t="array" aca="1" ref="AR99" ca="1">_FV(A99,"Instrument type",TRUE)</f>
        <v>ETF</v>
      </c>
    </row>
    <row r="100" spans="1:44" ht="18.75" customHeight="1" x14ac:dyDescent="0.25">
      <c r="A100" t="e" vm="113">
        <v>#VALUE!</v>
      </c>
      <c r="B100" t="s">
        <v>381</v>
      </c>
      <c r="C100" t="s">
        <v>382</v>
      </c>
      <c r="D100" s="31" cm="1">
        <f t="array" aca="1" ref="D100" ca="1">_FV(A100,"Last trade time",TRUE)</f>
        <v>45824.84027780078</v>
      </c>
      <c r="E100" s="23" cm="1">
        <f t="array" aca="1" ref="E100" ca="1">_FV(A100,"Price")</f>
        <v>32.799900000000001</v>
      </c>
      <c r="F100" s="27" cm="1">
        <f t="array" aca="1" ref="F100" ca="1">_FV(A100,"Change (%)",TRUE)</f>
        <v>9.725000000000001E-3</v>
      </c>
      <c r="G100" s="26" cm="1">
        <f t="array" aca="1" ref="G100" ca="1">_FV(A100,"Change")</f>
        <v>0.31590000000000001</v>
      </c>
      <c r="H100" s="23" cm="1">
        <f t="array" aca="1" ref="H100" ca="1">_FV(A100,"Open")</f>
        <v>32.954999999999998</v>
      </c>
      <c r="I100" s="23" cm="1">
        <f t="array" aca="1" ref="I100" ca="1">_FV(A100,"Low")</f>
        <v>32.799900000000001</v>
      </c>
      <c r="J100" s="23" cm="1">
        <f t="array" aca="1" ref="J100" ca="1">_FV(A100,"High")</f>
        <v>32.954999999999998</v>
      </c>
      <c r="K100" s="23" cm="1">
        <f t="array" aca="1" ref="K100" ca="1">_FV(A100,"Previous close",TRUE)</f>
        <v>32.484000000000002</v>
      </c>
      <c r="L100" s="26"/>
      <c r="M100" s="23" cm="1">
        <f t="array" aca="1" ref="M100" ca="1">_FV(A100,"52 week low",TRUE)</f>
        <v>27.5</v>
      </c>
      <c r="N100" s="23" cm="1">
        <f t="array" aca="1" ref="N100" ca="1">_FV(A100,"52 week high",TRUE)</f>
        <v>38.86</v>
      </c>
      <c r="O100" s="8" cm="1">
        <f t="array" aca="1" ref="O100" ca="1">_FV(A100,"Volume")</f>
        <v>1763</v>
      </c>
      <c r="P100" s="7" cm="1">
        <f t="array" aca="1" ref="P100" ca="1">_FV(A100,"Volume average",TRUE)</f>
        <v>1600</v>
      </c>
      <c r="Q100" t="s">
        <v>383</v>
      </c>
      <c r="S100" t="s">
        <v>333</v>
      </c>
      <c r="T100" s="25" cm="1">
        <f t="array" aca="1" ref="T100" ca="1">_FV(A100,"Expense ratio",TRUE)</f>
        <v>1.9599999999999999E-2</v>
      </c>
      <c r="U100" s="24" cm="1">
        <f t="array" aca="1" ref="U100" ca="1">_FV(A100,"Market cap",TRUE)</f>
        <v>13433238.470000001</v>
      </c>
      <c r="V100" s="4">
        <v>13433238</v>
      </c>
      <c r="W100" s="4">
        <v>13433238</v>
      </c>
      <c r="Y100" t="s">
        <v>384</v>
      </c>
      <c r="Z100" s="5">
        <v>32.612699999999997</v>
      </c>
      <c r="AA100" s="19">
        <v>15.137759000000001</v>
      </c>
      <c r="AB100" s="5">
        <v>6.9900000000000004E-2</v>
      </c>
      <c r="AC100" s="4">
        <v>2246</v>
      </c>
      <c r="AE100" s="5">
        <v>-2.403210788773313</v>
      </c>
      <c r="AF100" s="5">
        <v>6.9549182922735042</v>
      </c>
      <c r="AI100" s="4">
        <v>2246</v>
      </c>
      <c r="AJ100" s="5">
        <v>73363.343999999997</v>
      </c>
      <c r="AL100" s="5">
        <v>38.86</v>
      </c>
      <c r="AM100" s="5">
        <v>27.5</v>
      </c>
      <c r="AN100" t="s">
        <v>47</v>
      </c>
      <c r="AO100" t="str" cm="1">
        <f t="array" aca="1" ref="AO100" ca="1">_FV(A100,"Currency")</f>
        <v>USD</v>
      </c>
      <c r="AP100" t="str" cm="1">
        <f t="array" aca="1" ref="AP100" ca="1">_FV(A100,"Exchange")</f>
        <v>NYSE Arca</v>
      </c>
      <c r="AQ100" s="6" t="str" cm="1">
        <f t="array" aca="1" ref="AQ100" ca="1">_FV(A100,"Exchange abbreviation",TRUE)</f>
        <v>ARCX</v>
      </c>
      <c r="AR100" t="str" cm="1">
        <f t="array" aca="1" ref="AR100" ca="1">_FV(A100,"Instrument type",TRUE)</f>
        <v>ETF</v>
      </c>
    </row>
    <row r="101" spans="1:44" ht="18.75" customHeight="1" x14ac:dyDescent="0.25">
      <c r="A101" t="e" vm="114">
        <v>#VALUE!</v>
      </c>
      <c r="B101" t="s">
        <v>385</v>
      </c>
      <c r="C101" t="s">
        <v>386</v>
      </c>
      <c r="D101" s="31" cm="1">
        <f t="array" aca="1" ref="D101" ca="1">_FV(A101,"Last trade time",TRUE)</f>
        <v>45824.94090494141</v>
      </c>
      <c r="E101" s="23" cm="1">
        <f t="array" aca="1" ref="E101" ca="1">_FV(A101,"Price")</f>
        <v>20.77</v>
      </c>
      <c r="F101" s="27" cm="1">
        <f t="array" aca="1" ref="F101" ca="1">_FV(A101,"Change (%)",TRUE)</f>
        <v>-0.10551199999999999</v>
      </c>
      <c r="G101" s="26" cm="1">
        <f t="array" aca="1" ref="G101" ca="1">_FV(A101,"Change")</f>
        <v>-2.4500000000000002</v>
      </c>
      <c r="H101" s="23" cm="1">
        <f t="array" aca="1" ref="H101" ca="1">_FV(A101,"Open")</f>
        <v>21.84</v>
      </c>
      <c r="I101" s="23" cm="1">
        <f t="array" aca="1" ref="I101" ca="1">_FV(A101,"Low")</f>
        <v>20.51</v>
      </c>
      <c r="J101" s="23" cm="1">
        <f t="array" aca="1" ref="J101" ca="1">_FV(A101,"High")</f>
        <v>21.8687</v>
      </c>
      <c r="K101" s="23" cm="1">
        <f t="array" aca="1" ref="K101" ca="1">_FV(A101,"Previous close",TRUE)</f>
        <v>23.22</v>
      </c>
      <c r="L101" s="26"/>
      <c r="M101" s="23" cm="1">
        <f t="array" aca="1" ref="M101" ca="1">_FV(A101,"52 week low",TRUE)</f>
        <v>17.265000000000001</v>
      </c>
      <c r="N101" s="23" cm="1">
        <f t="array" aca="1" ref="N101" ca="1">_FV(A101,"52 week high",TRUE)</f>
        <v>65.87</v>
      </c>
      <c r="O101" s="8" cm="1">
        <f t="array" aca="1" ref="O101" ca="1">_FV(A101,"Volume")</f>
        <v>22023538</v>
      </c>
      <c r="P101" s="7" cm="1">
        <f t="array" aca="1" ref="P101" ca="1">_FV(A101,"Volume average",TRUE)</f>
        <v>16755756</v>
      </c>
      <c r="Q101" t="s">
        <v>190</v>
      </c>
      <c r="T101" s="25" cm="1">
        <f t="array" aca="1" ref="T101" ca="1">_FV(A101,"Expense ratio",TRUE)</f>
        <v>1.8600000000000002E-2</v>
      </c>
      <c r="U101" s="24" cm="1">
        <f t="array" aca="1" ref="U101" ca="1">_FV(A101,"Market cap",TRUE)</f>
        <v>373877453.54000002</v>
      </c>
      <c r="V101" s="16"/>
      <c r="W101" s="16"/>
      <c r="Z101" s="18"/>
      <c r="AA101" s="20"/>
      <c r="AB101" s="20"/>
      <c r="AC101" s="21">
        <v>15317403</v>
      </c>
      <c r="AE101" s="18"/>
      <c r="AF101" s="20"/>
      <c r="AI101" s="21"/>
      <c r="AJ101" s="18"/>
      <c r="AL101" s="18"/>
      <c r="AM101" s="18"/>
      <c r="AN101" t="s">
        <v>73</v>
      </c>
      <c r="AO101" t="str" cm="1">
        <f t="array" aca="1" ref="AO101" ca="1">_FV(A101,"Currency")</f>
        <v>USD</v>
      </c>
      <c r="AP101" t="str" cm="1">
        <f t="array" aca="1" ref="AP101" ca="1">_FV(A101,"Exchange")</f>
        <v>CBOE BZX Exchange</v>
      </c>
      <c r="AQ101" s="6" t="str" cm="1">
        <f t="array" aca="1" ref="AQ101" ca="1">_FV(A101,"Exchange abbreviation",TRUE)</f>
        <v>BATS</v>
      </c>
      <c r="AR101" t="str" cm="1">
        <f t="array" aca="1" ref="AR101" ca="1">_FV(A101,"Instrument type",TRUE)</f>
        <v>ETF</v>
      </c>
    </row>
    <row r="102" spans="1:44" ht="18.75" customHeight="1" x14ac:dyDescent="0.25">
      <c r="A102" t="e" vm="115">
        <v>#VALUE!</v>
      </c>
      <c r="B102" t="s">
        <v>387</v>
      </c>
      <c r="C102" t="s">
        <v>388</v>
      </c>
      <c r="D102" s="31" cm="1">
        <f t="array" aca="1" ref="D102" ca="1">_FV(A102,"Last trade time",TRUE)</f>
        <v>45824.937645555467</v>
      </c>
      <c r="E102" s="23" cm="1">
        <f t="array" aca="1" ref="E102" ca="1">_FV(A102,"Price")</f>
        <v>54.483699999999999</v>
      </c>
      <c r="F102" s="27" cm="1">
        <f t="array" aca="1" ref="F102" ca="1">_FV(A102,"Change (%)",TRUE)</f>
        <v>6.5382999999999997E-2</v>
      </c>
      <c r="G102" s="26" cm="1">
        <f t="array" aca="1" ref="G102" ca="1">_FV(A102,"Change")</f>
        <v>3.3437000000000001</v>
      </c>
      <c r="H102" s="23" cm="1">
        <f t="array" aca="1" ref="H102" ca="1">_FV(A102,"Open")</f>
        <v>52.542099999999998</v>
      </c>
      <c r="I102" s="23" cm="1">
        <f t="array" aca="1" ref="I102" ca="1">_FV(A102,"Low")</f>
        <v>52.542099999999998</v>
      </c>
      <c r="J102" s="23" cm="1">
        <f t="array" aca="1" ref="J102" ca="1">_FV(A102,"High")</f>
        <v>54.65</v>
      </c>
      <c r="K102" s="23" cm="1">
        <f t="array" aca="1" ref="K102" ca="1">_FV(A102,"Previous close",TRUE)</f>
        <v>51.14</v>
      </c>
      <c r="L102" s="26"/>
      <c r="M102" s="23" cm="1">
        <f t="array" aca="1" ref="M102" ca="1">_FV(A102,"52 week low",TRUE)</f>
        <v>16.340199999999999</v>
      </c>
      <c r="N102" s="23" cm="1">
        <f t="array" aca="1" ref="N102" ca="1">_FV(A102,"52 week high",TRUE)</f>
        <v>72.525099999999995</v>
      </c>
      <c r="O102" s="8" cm="1">
        <f t="array" aca="1" ref="O102" ca="1">_FV(A102,"Volume")</f>
        <v>3643</v>
      </c>
      <c r="P102" s="7" cm="1">
        <f t="array" aca="1" ref="P102" ca="1">_FV(A102,"Volume average",TRUE)</f>
        <v>6270</v>
      </c>
      <c r="Q102" t="s">
        <v>204</v>
      </c>
      <c r="S102" t="s">
        <v>389</v>
      </c>
      <c r="T102" s="25" cm="1">
        <f t="array" aca="1" ref="T102" ca="1">_FV(A102,"Expense ratio",TRUE)</f>
        <v>1.8600000000000002E-2</v>
      </c>
      <c r="U102" s="24" cm="1">
        <f t="array" aca="1" ref="U102" ca="1">_FV(A102,"Market cap",TRUE)</f>
        <v>17119083.739999998</v>
      </c>
      <c r="V102" s="4">
        <v>17119084</v>
      </c>
      <c r="W102" s="4">
        <v>17119084</v>
      </c>
      <c r="X102" t="s">
        <v>390</v>
      </c>
      <c r="Y102" t="s">
        <v>391</v>
      </c>
      <c r="Z102" s="5">
        <v>50.653700000000001</v>
      </c>
      <c r="AA102" s="20"/>
      <c r="AB102" s="4">
        <v>0</v>
      </c>
      <c r="AC102" s="4">
        <v>6839</v>
      </c>
      <c r="AE102" s="5">
        <v>-3.7704100026087479</v>
      </c>
      <c r="AF102" s="5">
        <v>38.414928549186968</v>
      </c>
      <c r="AI102" s="4">
        <v>6839</v>
      </c>
      <c r="AJ102" s="5">
        <v>346047.24489999999</v>
      </c>
      <c r="AL102" s="5">
        <v>72.525000000000006</v>
      </c>
      <c r="AM102" s="5">
        <v>16.34</v>
      </c>
      <c r="AN102" t="s">
        <v>47</v>
      </c>
      <c r="AO102" t="str" cm="1">
        <f t="array" aca="1" ref="AO102" ca="1">_FV(A102,"Currency")</f>
        <v>USD</v>
      </c>
      <c r="AP102" t="str" cm="1">
        <f t="array" aca="1" ref="AP102" ca="1">_FV(A102,"Exchange")</f>
        <v>Nasdaq Stock Market</v>
      </c>
      <c r="AQ102" s="6" t="str" cm="1">
        <f t="array" aca="1" ref="AQ102" ca="1">_FV(A102,"Exchange abbreviation",TRUE)</f>
        <v>XNAS</v>
      </c>
      <c r="AR102" t="str" cm="1">
        <f t="array" aca="1" ref="AR102" ca="1">_FV(A102,"Instrument type",TRUE)</f>
        <v>ETF</v>
      </c>
    </row>
    <row r="103" spans="1:44" ht="18.75" customHeight="1" x14ac:dyDescent="0.25">
      <c r="A103" t="e" vm="116">
        <v>#VALUE!</v>
      </c>
      <c r="B103" t="s">
        <v>392</v>
      </c>
      <c r="C103" t="s">
        <v>393</v>
      </c>
      <c r="D103" s="31" cm="1">
        <f t="array" aca="1" ref="D103" ca="1">_FV(A103,"Last trade time",TRUE)</f>
        <v>45824.940990103903</v>
      </c>
      <c r="E103" s="23" cm="1">
        <f t="array" aca="1" ref="E103" ca="1">_FV(A103,"Price")</f>
        <v>56.24</v>
      </c>
      <c r="F103" s="27" cm="1">
        <f t="array" aca="1" ref="F103" ca="1">_FV(A103,"Change (%)",TRUE)</f>
        <v>6.7781000000000008E-2</v>
      </c>
      <c r="G103" s="26" cm="1">
        <f t="array" aca="1" ref="G103" ca="1">_FV(A103,"Change")</f>
        <v>3.57</v>
      </c>
      <c r="H103" s="23" cm="1">
        <f t="array" aca="1" ref="H103" ca="1">_FV(A103,"Open")</f>
        <v>54.21</v>
      </c>
      <c r="I103" s="23" cm="1">
        <f t="array" aca="1" ref="I103" ca="1">_FV(A103,"Low")</f>
        <v>53.98</v>
      </c>
      <c r="J103" s="23" cm="1">
        <f t="array" aca="1" ref="J103" ca="1">_FV(A103,"High")</f>
        <v>56.47</v>
      </c>
      <c r="K103" s="23" cm="1">
        <f t="array" aca="1" ref="K103" ca="1">_FV(A103,"Previous close",TRUE)</f>
        <v>52.67</v>
      </c>
      <c r="L103" s="26"/>
      <c r="M103" s="23" cm="1">
        <f t="array" aca="1" ref="M103" ca="1">_FV(A103,"52 week low",TRUE)</f>
        <v>18.95</v>
      </c>
      <c r="N103" s="23" cm="1">
        <f t="array" aca="1" ref="N103" ca="1">_FV(A103,"52 week high",TRUE)</f>
        <v>72.8</v>
      </c>
      <c r="O103" s="8" cm="1">
        <f t="array" aca="1" ref="O103" ca="1">_FV(A103,"Volume")</f>
        <v>5994364</v>
      </c>
      <c r="P103" s="7" cm="1">
        <f t="array" aca="1" ref="P103" ca="1">_FV(A103,"Volume average",TRUE)</f>
        <v>8646238</v>
      </c>
      <c r="Q103" t="s">
        <v>190</v>
      </c>
      <c r="T103" s="25" cm="1">
        <f t="array" aca="1" ref="T103" ca="1">_FV(A103,"Expense ratio",TRUE)</f>
        <v>1.8500000000000003E-2</v>
      </c>
      <c r="U103" s="24" cm="1">
        <f t="array" aca="1" ref="U103" ca="1">_FV(A103,"Market cap",TRUE)</f>
        <v>2846573874.6300001</v>
      </c>
      <c r="V103" s="16"/>
      <c r="W103" s="16"/>
      <c r="X103" t="s">
        <v>394</v>
      </c>
      <c r="Z103" s="18"/>
      <c r="AA103" s="20"/>
      <c r="AB103" s="20"/>
      <c r="AC103" s="21">
        <v>8602957</v>
      </c>
      <c r="AE103" s="18"/>
      <c r="AF103" s="20"/>
      <c r="AI103" s="21"/>
      <c r="AJ103" s="18"/>
      <c r="AL103" s="18"/>
      <c r="AM103" s="18"/>
      <c r="AN103" t="s">
        <v>73</v>
      </c>
      <c r="AO103" t="str" cm="1">
        <f t="array" aca="1" ref="AO103" ca="1">_FV(A103,"Currency")</f>
        <v>USD</v>
      </c>
      <c r="AP103" t="str" cm="1">
        <f t="array" aca="1" ref="AP103" ca="1">_FV(A103,"Exchange")</f>
        <v>CBOE BZX Exchange</v>
      </c>
      <c r="AQ103" s="6" t="str" cm="1">
        <f t="array" aca="1" ref="AQ103" ca="1">_FV(A103,"Exchange abbreviation",TRUE)</f>
        <v>BATS</v>
      </c>
      <c r="AR103" t="str" cm="1">
        <f t="array" aca="1" ref="AR103" ca="1">_FV(A103,"Instrument type",TRUE)</f>
        <v>ETF</v>
      </c>
    </row>
    <row r="104" spans="1:44" ht="18.75" customHeight="1" x14ac:dyDescent="0.25">
      <c r="A104" t="e" vm="117">
        <v>#VALUE!</v>
      </c>
      <c r="B104" t="s">
        <v>395</v>
      </c>
      <c r="C104" t="s">
        <v>396</v>
      </c>
      <c r="D104" s="31" cm="1">
        <f t="array" aca="1" ref="D104" ca="1">_FV(A104,"Last trade time",TRUE)</f>
        <v>45824.840295358597</v>
      </c>
      <c r="E104" s="23" cm="1">
        <f t="array" aca="1" ref="E104" ca="1">_FV(A104,"Price")</f>
        <v>12.193199999999999</v>
      </c>
      <c r="F104" s="27" cm="1">
        <f t="array" aca="1" ref="F104" ca="1">_FV(A104,"Change (%)",TRUE)</f>
        <v>4.1009999999999995E-5</v>
      </c>
      <c r="G104" s="26" cm="1">
        <f t="array" aca="1" ref="G104" ca="1">_FV(A104,"Change")</f>
        <v>5.0000000000000001E-4</v>
      </c>
      <c r="H104" s="23" cm="1">
        <f t="array" aca="1" ref="H104" ca="1">_FV(A104,"Open")</f>
        <v>12.26</v>
      </c>
      <c r="I104" s="23" cm="1">
        <f t="array" aca="1" ref="I104" ca="1">_FV(A104,"Low")</f>
        <v>12.193199999999999</v>
      </c>
      <c r="J104" s="23" cm="1">
        <f t="array" aca="1" ref="J104" ca="1">_FV(A104,"High")</f>
        <v>12.26</v>
      </c>
      <c r="K104" s="23" cm="1">
        <f t="array" aca="1" ref="K104" ca="1">_FV(A104,"Previous close",TRUE)</f>
        <v>12.1927</v>
      </c>
      <c r="L104" s="26"/>
      <c r="M104" s="23" cm="1">
        <f t="array" aca="1" ref="M104" ca="1">_FV(A104,"52 week low",TRUE)</f>
        <v>10.264900000000001</v>
      </c>
      <c r="N104" s="23" cm="1">
        <f t="array" aca="1" ref="N104" ca="1">_FV(A104,"52 week high",TRUE)</f>
        <v>12.3</v>
      </c>
      <c r="O104" s="8" cm="1">
        <f t="array" aca="1" ref="O104" ca="1">_FV(A104,"Volume")</f>
        <v>581</v>
      </c>
      <c r="P104" s="7" cm="1">
        <f t="array" aca="1" ref="P104" ca="1">_FV(A104,"Volume average",TRUE)</f>
        <v>461</v>
      </c>
      <c r="Q104" t="s">
        <v>299</v>
      </c>
      <c r="S104" t="s">
        <v>397</v>
      </c>
      <c r="T104" s="25" cm="1">
        <f t="array" aca="1" ref="T104" ca="1">_FV(A104,"Expense ratio",TRUE)</f>
        <v>1.83E-2</v>
      </c>
      <c r="U104" s="24" cm="1">
        <f t="array" aca="1" ref="U104" ca="1">_FV(A104,"Market cap",TRUE)</f>
        <v>2414495.2599999998</v>
      </c>
      <c r="V104" s="4">
        <v>2414495</v>
      </c>
      <c r="W104" s="4">
        <v>2414495</v>
      </c>
      <c r="Y104" t="s">
        <v>342</v>
      </c>
      <c r="Z104" s="5">
        <v>12.22</v>
      </c>
      <c r="AA104" s="5">
        <v>19.194275000000001</v>
      </c>
      <c r="AB104" s="5">
        <v>8.0000000000000004E-4</v>
      </c>
      <c r="AC104" s="4">
        <v>676</v>
      </c>
      <c r="AE104" s="5">
        <v>6.05007055565292</v>
      </c>
      <c r="AF104" s="5">
        <v>11.765493728176789</v>
      </c>
      <c r="AI104" s="4">
        <v>676</v>
      </c>
      <c r="AJ104" s="5">
        <v>8253.4868000000006</v>
      </c>
      <c r="AL104" s="5">
        <v>12.3</v>
      </c>
      <c r="AM104" s="5">
        <v>10.265000000000001</v>
      </c>
      <c r="AN104" t="s">
        <v>47</v>
      </c>
      <c r="AO104" t="str" cm="1">
        <f t="array" aca="1" ref="AO104" ca="1">_FV(A104,"Currency")</f>
        <v>USD</v>
      </c>
      <c r="AP104" t="str" cm="1">
        <f t="array" aca="1" ref="AP104" ca="1">_FV(A104,"Exchange")</f>
        <v>CBOE BZX Exchange</v>
      </c>
      <c r="AQ104" s="6" t="str" cm="1">
        <f t="array" aca="1" ref="AQ104" ca="1">_FV(A104,"Exchange abbreviation",TRUE)</f>
        <v>BATS</v>
      </c>
      <c r="AR104" t="str" cm="1">
        <f t="array" aca="1" ref="AR104" ca="1">_FV(A104,"Instrument type",TRUE)</f>
        <v>ETF</v>
      </c>
    </row>
    <row r="105" spans="1:44" ht="18.75" customHeight="1" x14ac:dyDescent="0.25">
      <c r="A105" t="e" vm="118">
        <v>#VALUE!</v>
      </c>
      <c r="B105" t="s">
        <v>398</v>
      </c>
      <c r="C105" t="s">
        <v>399</v>
      </c>
      <c r="D105" s="31" cm="1">
        <f t="array" aca="1" ref="D105" ca="1">_FV(A105,"Last trade time",TRUE)</f>
        <v>45824.840277789066</v>
      </c>
      <c r="E105" s="23" cm="1">
        <f t="array" aca="1" ref="E105" ca="1">_FV(A105,"Price")</f>
        <v>27.7</v>
      </c>
      <c r="F105" s="27" cm="1">
        <f t="array" aca="1" ref="F105" ca="1">_FV(A105,"Change (%)",TRUE)</f>
        <v>7.3240000000000006E-3</v>
      </c>
      <c r="G105" s="26" cm="1">
        <f t="array" aca="1" ref="G105" ca="1">_FV(A105,"Change")</f>
        <v>0.2014</v>
      </c>
      <c r="H105" s="23" cm="1">
        <f t="array" aca="1" ref="H105" ca="1">_FV(A105,"Open")</f>
        <v>27.84</v>
      </c>
      <c r="I105" s="23" cm="1">
        <f t="array" aca="1" ref="I105" ca="1">_FV(A105,"Low")</f>
        <v>27.7</v>
      </c>
      <c r="J105" s="23" cm="1">
        <f t="array" aca="1" ref="J105" ca="1">_FV(A105,"High")</f>
        <v>27.9</v>
      </c>
      <c r="K105" s="23" cm="1">
        <f t="array" aca="1" ref="K105" ca="1">_FV(A105,"Previous close",TRUE)</f>
        <v>27.4986</v>
      </c>
      <c r="L105" s="26"/>
      <c r="M105" s="23" cm="1">
        <f t="array" aca="1" ref="M105" ca="1">_FV(A105,"52 week low",TRUE)</f>
        <v>24.414999999999999</v>
      </c>
      <c r="N105" s="23" cm="1">
        <f t="array" aca="1" ref="N105" ca="1">_FV(A105,"52 week high",TRUE)</f>
        <v>27.9</v>
      </c>
      <c r="O105" s="8" cm="1">
        <f t="array" aca="1" ref="O105" ca="1">_FV(A105,"Volume")</f>
        <v>1963</v>
      </c>
      <c r="P105" s="7" cm="1">
        <f t="array" aca="1" ref="P105" ca="1">_FV(A105,"Volume average",TRUE)</f>
        <v>3164</v>
      </c>
      <c r="Q105" t="s">
        <v>258</v>
      </c>
      <c r="S105" t="s">
        <v>400</v>
      </c>
      <c r="T105" s="25" cm="1">
        <f t="array" aca="1" ref="T105" ca="1">_FV(A105,"Expense ratio",TRUE)</f>
        <v>1.8200000000000001E-2</v>
      </c>
      <c r="U105" s="24" cm="1">
        <f t="array" aca="1" ref="U105" ca="1">_FV(A105,"Market cap",TRUE)</f>
        <v>9773997.3900000006</v>
      </c>
      <c r="V105" s="4">
        <v>9773997</v>
      </c>
      <c r="W105" s="4">
        <v>9773997</v>
      </c>
      <c r="Y105" t="s">
        <v>401</v>
      </c>
      <c r="Z105" s="5">
        <v>27.271100000000001</v>
      </c>
      <c r="AA105" s="5">
        <v>19.457380000000001</v>
      </c>
      <c r="AB105" s="20"/>
      <c r="AC105" s="4">
        <v>2850</v>
      </c>
      <c r="AE105" s="5">
        <v>8.4226748362211232</v>
      </c>
      <c r="AF105" s="20"/>
      <c r="AI105" s="4">
        <v>2850</v>
      </c>
      <c r="AJ105" s="5">
        <v>77766.524999999994</v>
      </c>
      <c r="AL105" s="5">
        <v>27.57</v>
      </c>
      <c r="AM105" s="5">
        <v>24.414999999999999</v>
      </c>
      <c r="AN105" t="s">
        <v>47</v>
      </c>
      <c r="AO105" t="str" cm="1">
        <f t="array" aca="1" ref="AO105" ca="1">_FV(A105,"Currency")</f>
        <v>USD</v>
      </c>
      <c r="AP105" t="str" cm="1">
        <f t="array" aca="1" ref="AP105" ca="1">_FV(A105,"Exchange")</f>
        <v>NYSE Arca</v>
      </c>
      <c r="AQ105" s="6" t="str" cm="1">
        <f t="array" aca="1" ref="AQ105" ca="1">_FV(A105,"Exchange abbreviation",TRUE)</f>
        <v>ARCX</v>
      </c>
      <c r="AR105" t="str" cm="1">
        <f t="array" aca="1" ref="AR105" ca="1">_FV(A105,"Instrument type",TRUE)</f>
        <v>ETF</v>
      </c>
    </row>
    <row r="106" spans="1:44" ht="18.75" customHeight="1" x14ac:dyDescent="0.25">
      <c r="A106" t="e" vm="119">
        <v>#VALUE!</v>
      </c>
      <c r="B106" t="s">
        <v>402</v>
      </c>
      <c r="C106" t="s">
        <v>403</v>
      </c>
      <c r="D106" s="31" cm="1">
        <f t="array" aca="1" ref="D106" ca="1">_FV(A106,"Last trade time",TRUE)</f>
        <v>45824.940736307813</v>
      </c>
      <c r="E106" s="23" cm="1">
        <f t="array" aca="1" ref="E106" ca="1">_FV(A106,"Price")</f>
        <v>22.08</v>
      </c>
      <c r="F106" s="27" cm="1">
        <f t="array" aca="1" ref="F106" ca="1">_FV(A106,"Change (%)",TRUE)</f>
        <v>-7.3826000000000003E-2</v>
      </c>
      <c r="G106" s="26" cm="1">
        <f t="array" aca="1" ref="G106" ca="1">_FV(A106,"Change")</f>
        <v>-1.76</v>
      </c>
      <c r="H106" s="23" cm="1">
        <f t="array" aca="1" ref="H106" ca="1">_FV(A106,"Open")</f>
        <v>22.67</v>
      </c>
      <c r="I106" s="23" cm="1">
        <f t="array" aca="1" ref="I106" ca="1">_FV(A106,"Low")</f>
        <v>21.92</v>
      </c>
      <c r="J106" s="23" cm="1">
        <f t="array" aca="1" ref="J106" ca="1">_FV(A106,"High")</f>
        <v>23.45</v>
      </c>
      <c r="K106" s="23" cm="1">
        <f t="array" aca="1" ref="K106" ca="1">_FV(A106,"Previous close",TRUE)</f>
        <v>23.84</v>
      </c>
      <c r="L106" s="26"/>
      <c r="M106" s="23" cm="1">
        <f t="array" aca="1" ref="M106" ca="1">_FV(A106,"52 week low",TRUE)</f>
        <v>16.203800000000001</v>
      </c>
      <c r="N106" s="23" cm="1">
        <f t="array" aca="1" ref="N106" ca="1">_FV(A106,"52 week high",TRUE)</f>
        <v>85.2</v>
      </c>
      <c r="O106" s="8" cm="1">
        <f t="array" aca="1" ref="O106" ca="1">_FV(A106,"Volume")</f>
        <v>7085626</v>
      </c>
      <c r="P106" s="7" cm="1">
        <f t="array" aca="1" ref="P106" ca="1">_FV(A106,"Volume average",TRUE)</f>
        <v>6658509</v>
      </c>
      <c r="Q106" t="s">
        <v>212</v>
      </c>
      <c r="R106" t="s">
        <v>404</v>
      </c>
      <c r="S106" t="s">
        <v>61</v>
      </c>
      <c r="T106" s="25" cm="1">
        <f t="array" aca="1" ref="T106" ca="1">_FV(A106,"Expense ratio",TRUE)</f>
        <v>1.8200000000000001E-2</v>
      </c>
      <c r="U106" s="24" cm="1">
        <f t="array" aca="1" ref="U106" ca="1">_FV(A106,"Market cap",TRUE)</f>
        <v>356833687.07999998</v>
      </c>
      <c r="V106" s="4">
        <v>356833696</v>
      </c>
      <c r="W106" s="4">
        <v>356833696</v>
      </c>
      <c r="Y106" t="s">
        <v>405</v>
      </c>
      <c r="Z106" s="5">
        <v>21.870999999999999</v>
      </c>
      <c r="AA106" s="20"/>
      <c r="AB106" s="4">
        <v>0</v>
      </c>
      <c r="AC106" s="4">
        <v>7510171</v>
      </c>
      <c r="AE106" s="5">
        <v>-44.386423662096611</v>
      </c>
      <c r="AF106" s="5">
        <v>-45.308122731739957</v>
      </c>
      <c r="AI106" s="4">
        <v>7510171</v>
      </c>
      <c r="AJ106" s="5">
        <v>164547846.61000001</v>
      </c>
      <c r="AL106" s="5">
        <v>85.2</v>
      </c>
      <c r="AM106" s="5">
        <v>16.2</v>
      </c>
      <c r="AN106" t="s">
        <v>82</v>
      </c>
      <c r="AO106" t="str" cm="1">
        <f t="array" aca="1" ref="AO106" ca="1">_FV(A106,"Currency")</f>
        <v>USD</v>
      </c>
      <c r="AP106" t="str" cm="1">
        <f t="array" aca="1" ref="AP106" ca="1">_FV(A106,"Exchange")</f>
        <v>NYSE Arca</v>
      </c>
      <c r="AQ106" s="6" t="str" cm="1">
        <f t="array" aca="1" ref="AQ106" ca="1">_FV(A106,"Exchange abbreviation",TRUE)</f>
        <v>ARCX</v>
      </c>
      <c r="AR106" t="str" cm="1">
        <f t="array" aca="1" ref="AR106" ca="1">_FV(A106,"Instrument type",TRUE)</f>
        <v>ETF</v>
      </c>
    </row>
    <row r="107" spans="1:44" ht="18.75" customHeight="1" x14ac:dyDescent="0.25">
      <c r="A107" t="e" vm="120">
        <v>#VALUE!</v>
      </c>
      <c r="B107" t="s">
        <v>406</v>
      </c>
      <c r="C107" t="s">
        <v>407</v>
      </c>
      <c r="D107" s="31" cm="1">
        <f t="array" aca="1" ref="D107" ca="1">_FV(A107,"Last trade time",TRUE)</f>
        <v>45824.840277789066</v>
      </c>
      <c r="E107" s="23" cm="1">
        <f t="array" aca="1" ref="E107" ca="1">_FV(A107,"Price")</f>
        <v>66.83</v>
      </c>
      <c r="F107" s="27" cm="1">
        <f t="array" aca="1" ref="F107" ca="1">_FV(A107,"Change (%)",TRUE)</f>
        <v>7.0830000000000008E-3</v>
      </c>
      <c r="G107" s="26" cm="1">
        <f t="array" aca="1" ref="G107" ca="1">_FV(A107,"Change")</f>
        <v>0.47</v>
      </c>
      <c r="H107" s="23" cm="1">
        <f t="array" aca="1" ref="H107" ca="1">_FV(A107,"Open")</f>
        <v>67.17</v>
      </c>
      <c r="I107" s="23" cm="1">
        <f t="array" aca="1" ref="I107" ca="1">_FV(A107,"Low")</f>
        <v>66.7</v>
      </c>
      <c r="J107" s="23" cm="1">
        <f t="array" aca="1" ref="J107" ca="1">_FV(A107,"High")</f>
        <v>67.61</v>
      </c>
      <c r="K107" s="23" cm="1">
        <f t="array" aca="1" ref="K107" ca="1">_FV(A107,"Previous close",TRUE)</f>
        <v>66.36</v>
      </c>
      <c r="L107" s="26"/>
      <c r="M107" s="23" cm="1">
        <f t="array" aca="1" ref="M107" ca="1">_FV(A107,"52 week low",TRUE)</f>
        <v>53.6</v>
      </c>
      <c r="N107" s="23" cm="1">
        <f t="array" aca="1" ref="N107" ca="1">_FV(A107,"52 week high",TRUE)</f>
        <v>72.14</v>
      </c>
      <c r="O107" s="8" cm="1">
        <f t="array" aca="1" ref="O107" ca="1">_FV(A107,"Volume")</f>
        <v>24411</v>
      </c>
      <c r="P107" s="7" cm="1">
        <f t="array" aca="1" ref="P107" ca="1">_FV(A107,"Volume average",TRUE)</f>
        <v>25340</v>
      </c>
      <c r="Q107" t="s">
        <v>408</v>
      </c>
      <c r="S107" t="s">
        <v>277</v>
      </c>
      <c r="T107" s="25" cm="1">
        <f t="array" aca="1" ref="T107" ca="1">_FV(A107,"Expense ratio",TRUE)</f>
        <v>1.7899999999999999E-2</v>
      </c>
      <c r="U107" s="24" cm="1">
        <f t="array" aca="1" ref="U107" ca="1">_FV(A107,"Market cap",TRUE)</f>
        <v>258056320.34</v>
      </c>
      <c r="V107" s="4">
        <v>258060880</v>
      </c>
      <c r="W107" s="4">
        <v>258060880</v>
      </c>
      <c r="Y107" t="s">
        <v>409</v>
      </c>
      <c r="Z107" s="5">
        <v>67.400000000000006</v>
      </c>
      <c r="AA107" s="5">
        <v>14.400805</v>
      </c>
      <c r="AB107" s="5">
        <v>8.1999995000000006E-2</v>
      </c>
      <c r="AC107" s="4">
        <v>43873</v>
      </c>
      <c r="AE107" s="5">
        <v>1.7637117108492579</v>
      </c>
      <c r="AF107" s="5">
        <v>12.95987321398928</v>
      </c>
      <c r="AH107" s="16"/>
      <c r="AI107" s="4">
        <v>43873</v>
      </c>
      <c r="AJ107" s="5">
        <v>2967569.72</v>
      </c>
      <c r="AL107" s="5">
        <v>72.14</v>
      </c>
      <c r="AM107" s="5">
        <v>53.6</v>
      </c>
      <c r="AN107" t="s">
        <v>90</v>
      </c>
      <c r="AO107" t="str" cm="1">
        <f t="array" aca="1" ref="AO107" ca="1">_FV(A107,"Currency")</f>
        <v>USD</v>
      </c>
      <c r="AP107" t="str" cm="1">
        <f t="array" aca="1" ref="AP107" ca="1">_FV(A107,"Exchange")</f>
        <v>NYSE Arca</v>
      </c>
      <c r="AQ107" s="6" t="str" cm="1">
        <f t="array" aca="1" ref="AQ107" ca="1">_FV(A107,"Exchange abbreviation",TRUE)</f>
        <v>ARCX</v>
      </c>
      <c r="AR107" t="str" cm="1">
        <f t="array" aca="1" ref="AR107" ca="1">_FV(A107,"Instrument type",TRUE)</f>
        <v>ETF</v>
      </c>
    </row>
    <row r="108" spans="1:44" ht="18.75" customHeight="1" x14ac:dyDescent="0.25">
      <c r="A108" t="e" vm="121">
        <v>#VALUE!</v>
      </c>
      <c r="B108" t="s">
        <v>410</v>
      </c>
      <c r="C108" t="s">
        <v>411</v>
      </c>
      <c r="D108" s="31" cm="1">
        <f t="array" aca="1" ref="D108" ca="1">_FV(A108,"Last trade time",TRUE)</f>
        <v>45824.840277812502</v>
      </c>
      <c r="E108" s="23" cm="1">
        <f t="array" aca="1" ref="E108" ca="1">_FV(A108,"Price")</f>
        <v>20.29</v>
      </c>
      <c r="F108" s="27" cm="1">
        <f t="array" aca="1" ref="F108" ca="1">_FV(A108,"Change (%)",TRUE)</f>
        <v>2.5690000000000001E-3</v>
      </c>
      <c r="G108" s="26" cm="1">
        <f t="array" aca="1" ref="G108" ca="1">_FV(A108,"Change")</f>
        <v>5.1999999999999998E-2</v>
      </c>
      <c r="H108" s="23" cm="1">
        <f t="array" aca="1" ref="H108" ca="1">_FV(A108,"Open")</f>
        <v>20.56</v>
      </c>
      <c r="I108" s="23" cm="1">
        <f t="array" aca="1" ref="I108" ca="1">_FV(A108,"Low")</f>
        <v>20.29</v>
      </c>
      <c r="J108" s="23" cm="1">
        <f t="array" aca="1" ref="J108" ca="1">_FV(A108,"High")</f>
        <v>20.56</v>
      </c>
      <c r="K108" s="23" cm="1">
        <f t="array" aca="1" ref="K108" ca="1">_FV(A108,"Previous close",TRUE)</f>
        <v>20.238</v>
      </c>
      <c r="L108" s="26"/>
      <c r="M108" s="23" cm="1">
        <f t="array" aca="1" ref="M108" ca="1">_FV(A108,"52 week low",TRUE)</f>
        <v>19.07</v>
      </c>
      <c r="N108" s="23" cm="1">
        <f t="array" aca="1" ref="N108" ca="1">_FV(A108,"52 week high",TRUE)</f>
        <v>20.68</v>
      </c>
      <c r="O108" s="8" cm="1">
        <f t="array" aca="1" ref="O108" ca="1">_FV(A108,"Volume")</f>
        <v>3593</v>
      </c>
      <c r="P108" s="7" cm="1">
        <f t="array" aca="1" ref="P108" ca="1">_FV(A108,"Volume average",TRUE)</f>
        <v>7343</v>
      </c>
      <c r="Q108" t="s">
        <v>412</v>
      </c>
      <c r="S108" t="s">
        <v>318</v>
      </c>
      <c r="T108" s="25" cm="1">
        <f t="array" aca="1" ref="T108" ca="1">_FV(A108,"Expense ratio",TRUE)</f>
        <v>1.7399999999999999E-2</v>
      </c>
      <c r="U108" s="24" cm="1">
        <f t="array" aca="1" ref="U108" ca="1">_FV(A108,"Market cap",TRUE)</f>
        <v>33420971.52</v>
      </c>
      <c r="V108" s="4">
        <v>33421170</v>
      </c>
      <c r="W108" s="4">
        <v>33421170</v>
      </c>
      <c r="Y108" t="s">
        <v>413</v>
      </c>
      <c r="Z108" s="5">
        <v>20.28</v>
      </c>
      <c r="AA108" s="5">
        <v>24.832497</v>
      </c>
      <c r="AB108" s="5">
        <v>2.0799999999999999E-2</v>
      </c>
      <c r="AC108" s="4">
        <v>13977</v>
      </c>
      <c r="AE108" s="5">
        <v>1.9642473230354169</v>
      </c>
      <c r="AF108" s="5">
        <v>4.9790886682796076</v>
      </c>
      <c r="AH108" s="16"/>
      <c r="AI108" s="4">
        <v>13977</v>
      </c>
      <c r="AJ108" s="5">
        <v>283593.33</v>
      </c>
      <c r="AL108" s="5">
        <v>20.68</v>
      </c>
      <c r="AM108" s="5">
        <v>19.07</v>
      </c>
      <c r="AN108" t="s">
        <v>47</v>
      </c>
      <c r="AO108" t="str" cm="1">
        <f t="array" aca="1" ref="AO108" ca="1">_FV(A108,"Currency")</f>
        <v>USD</v>
      </c>
      <c r="AP108" t="str" cm="1">
        <f t="array" aca="1" ref="AP108" ca="1">_FV(A108,"Exchange")</f>
        <v>NYSE Arca</v>
      </c>
      <c r="AQ108" s="6" t="str" cm="1">
        <f t="array" aca="1" ref="AQ108" ca="1">_FV(A108,"Exchange abbreviation",TRUE)</f>
        <v>ARCX</v>
      </c>
      <c r="AR108" t="str" cm="1">
        <f t="array" aca="1" ref="AR108" ca="1">_FV(A108,"Instrument type",TRUE)</f>
        <v>ETF</v>
      </c>
    </row>
    <row r="109" spans="1:44" ht="18.75" customHeight="1" x14ac:dyDescent="0.25">
      <c r="A109" t="e" vm="122">
        <v>#VALUE!</v>
      </c>
      <c r="B109" t="s">
        <v>414</v>
      </c>
      <c r="C109" t="s">
        <v>415</v>
      </c>
      <c r="D109" s="31" cm="1">
        <f t="array" aca="1" ref="D109" ca="1">_FV(A109,"Last trade time",TRUE)</f>
        <v>45824.846536435158</v>
      </c>
      <c r="E109" s="23" cm="1">
        <f t="array" aca="1" ref="E109" ca="1">_FV(A109,"Price")</f>
        <v>8.48</v>
      </c>
      <c r="F109" s="27" cm="1">
        <f t="array" aca="1" ref="F109" ca="1">_FV(A109,"Change (%)",TRUE)</f>
        <v>8.659E-3</v>
      </c>
      <c r="G109" s="26" cm="1">
        <f t="array" aca="1" ref="G109" ca="1">_FV(A109,"Change")</f>
        <v>7.2800000000000004E-2</v>
      </c>
      <c r="H109" s="23" cm="1">
        <f t="array" aca="1" ref="H109" ca="1">_FV(A109,"Open")</f>
        <v>8.42</v>
      </c>
      <c r="I109" s="23" cm="1">
        <f t="array" aca="1" ref="I109" ca="1">_FV(A109,"Low")</f>
        <v>8.42</v>
      </c>
      <c r="J109" s="23" cm="1">
        <f t="array" aca="1" ref="J109" ca="1">_FV(A109,"High")</f>
        <v>8.5</v>
      </c>
      <c r="K109" s="23" cm="1">
        <f t="array" aca="1" ref="K109" ca="1">_FV(A109,"Previous close",TRUE)</f>
        <v>8.4071999999999996</v>
      </c>
      <c r="L109" s="26"/>
      <c r="M109" s="23" cm="1">
        <f t="array" aca="1" ref="M109" ca="1">_FV(A109,"52 week low",TRUE)</f>
        <v>7.94</v>
      </c>
      <c r="N109" s="23" cm="1">
        <f t="array" aca="1" ref="N109" ca="1">_FV(A109,"52 week high",TRUE)</f>
        <v>9.3000000000000007</v>
      </c>
      <c r="O109" s="8" cm="1">
        <f t="array" aca="1" ref="O109" ca="1">_FV(A109,"Volume")</f>
        <v>26372</v>
      </c>
      <c r="P109" s="7" cm="1">
        <f t="array" aca="1" ref="P109" ca="1">_FV(A109,"Volume average",TRUE)</f>
        <v>14140</v>
      </c>
      <c r="Q109" t="s">
        <v>416</v>
      </c>
      <c r="S109" t="s">
        <v>417</v>
      </c>
      <c r="T109" s="25" cm="1">
        <f t="array" aca="1" ref="T109" ca="1">_FV(A109,"Expense ratio",TRUE)</f>
        <v>1.7100000000000001E-2</v>
      </c>
      <c r="U109" s="24" cm="1">
        <f t="array" aca="1" ref="U109" ca="1">_FV(A109,"Market cap",TRUE)</f>
        <v>46905652.450000003</v>
      </c>
      <c r="V109" s="4">
        <v>46905652</v>
      </c>
      <c r="W109" s="4">
        <v>46905652</v>
      </c>
      <c r="X109" t="s">
        <v>418</v>
      </c>
      <c r="Y109" t="s">
        <v>419</v>
      </c>
      <c r="Z109" s="5">
        <v>8.42</v>
      </c>
      <c r="AA109" s="20"/>
      <c r="AB109" s="5">
        <v>3.3299996999999998E-2</v>
      </c>
      <c r="AC109" s="4">
        <v>15704</v>
      </c>
      <c r="AE109" s="5">
        <v>2.0500418619311178</v>
      </c>
      <c r="AF109" s="5">
        <v>2.079122171727676</v>
      </c>
      <c r="AI109" s="4">
        <v>15704</v>
      </c>
      <c r="AJ109" s="5">
        <v>132350.17120000001</v>
      </c>
      <c r="AL109" s="5">
        <v>9.3000000000000007</v>
      </c>
      <c r="AM109" s="5">
        <v>7.94</v>
      </c>
      <c r="AN109" t="s">
        <v>47</v>
      </c>
      <c r="AO109" t="str" cm="1">
        <f t="array" aca="1" ref="AO109" ca="1">_FV(A109,"Currency")</f>
        <v>USD</v>
      </c>
      <c r="AP109" t="str" cm="1">
        <f t="array" aca="1" ref="AP109" ca="1">_FV(A109,"Exchange")</f>
        <v>CBOE BZX Exchange</v>
      </c>
      <c r="AQ109" s="6" t="str" cm="1">
        <f t="array" aca="1" ref="AQ109" ca="1">_FV(A109,"Exchange abbreviation",TRUE)</f>
        <v>BATS</v>
      </c>
      <c r="AR109" t="str" cm="1">
        <f t="array" aca="1" ref="AR109" ca="1">_FV(A109,"Instrument type",TRUE)</f>
        <v>ETF</v>
      </c>
    </row>
    <row r="110" spans="1:44" ht="18.75" customHeight="1" x14ac:dyDescent="0.25">
      <c r="A110" t="e" vm="123">
        <v>#VALUE!</v>
      </c>
      <c r="B110" t="s">
        <v>420</v>
      </c>
      <c r="C110" t="s">
        <v>421</v>
      </c>
      <c r="D110" s="31" cm="1">
        <f t="array" aca="1" ref="D110" ca="1">_FV(A110,"Last trade time",TRUE)</f>
        <v>45824.840336932815</v>
      </c>
      <c r="E110" s="23" cm="1">
        <f t="array" aca="1" ref="E110" ca="1">_FV(A110,"Price")</f>
        <v>24.785</v>
      </c>
      <c r="F110" s="27" cm="1">
        <f t="array" aca="1" ref="F110" ca="1">_FV(A110,"Change (%)",TRUE)</f>
        <v>1.4139999999999999E-3</v>
      </c>
      <c r="G110" s="26" cm="1">
        <f t="array" aca="1" ref="G110" ca="1">_FV(A110,"Change")</f>
        <v>3.5000000000000003E-2</v>
      </c>
      <c r="H110" s="23" cm="1">
        <f t="array" aca="1" ref="H110" ca="1">_FV(A110,"Open")</f>
        <v>24.785</v>
      </c>
      <c r="I110" s="23" cm="1">
        <f t="array" aca="1" ref="I110" ca="1">_FV(A110,"Low")</f>
        <v>24.785</v>
      </c>
      <c r="J110" s="23" cm="1">
        <f t="array" aca="1" ref="J110" ca="1">_FV(A110,"High")</f>
        <v>24.785</v>
      </c>
      <c r="K110" s="23" cm="1">
        <f t="array" aca="1" ref="K110" ca="1">_FV(A110,"Previous close",TRUE)</f>
        <v>24.75</v>
      </c>
      <c r="L110" s="26"/>
      <c r="M110" s="23" cm="1">
        <f t="array" aca="1" ref="M110" ca="1">_FV(A110,"52 week low",TRUE)</f>
        <v>23.57</v>
      </c>
      <c r="N110" s="23" cm="1">
        <f t="array" aca="1" ref="N110" ca="1">_FV(A110,"52 week high",TRUE)</f>
        <v>25.46</v>
      </c>
      <c r="O110" s="8" cm="1">
        <f t="array" aca="1" ref="O110" ca="1">_FV(A110,"Volume")</f>
        <v>92</v>
      </c>
      <c r="P110" s="7" cm="1">
        <f t="array" aca="1" ref="P110" ca="1">_FV(A110,"Volume average",TRUE)</f>
        <v>2637</v>
      </c>
      <c r="Q110" t="s">
        <v>224</v>
      </c>
      <c r="T110" s="25" cm="1">
        <f t="array" aca="1" ref="T110" ca="1">_FV(A110,"Expense ratio",TRUE)</f>
        <v>1.6799999999999999E-2</v>
      </c>
      <c r="U110" s="24" cm="1">
        <f t="array" aca="1" ref="U110" ca="1">_FV(A110,"Market cap",TRUE)</f>
        <v>35224182.299999997</v>
      </c>
      <c r="V110" s="16"/>
      <c r="W110" s="16"/>
      <c r="Z110" s="18"/>
      <c r="AA110" s="20"/>
      <c r="AB110" s="20"/>
      <c r="AC110" s="21">
        <v>2743</v>
      </c>
      <c r="AE110" s="18"/>
      <c r="AF110" s="20"/>
      <c r="AI110" s="21"/>
      <c r="AJ110" s="18"/>
      <c r="AL110" s="18"/>
      <c r="AM110" s="18"/>
      <c r="AN110" t="s">
        <v>73</v>
      </c>
      <c r="AO110" t="str" cm="1">
        <f t="array" aca="1" ref="AO110" ca="1">_FV(A110,"Currency")</f>
        <v>USD</v>
      </c>
      <c r="AP110" t="str" cm="1">
        <f t="array" aca="1" ref="AP110" ca="1">_FV(A110,"Exchange")</f>
        <v>CBOE BZX Exchange</v>
      </c>
      <c r="AQ110" s="6" t="str" cm="1">
        <f t="array" aca="1" ref="AQ110" ca="1">_FV(A110,"Exchange abbreviation",TRUE)</f>
        <v>BATS</v>
      </c>
      <c r="AR110" t="str" cm="1">
        <f t="array" aca="1" ref="AR110" ca="1">_FV(A110,"Instrument type",TRUE)</f>
        <v>ETF</v>
      </c>
    </row>
    <row r="111" spans="1:44" ht="18.75" customHeight="1" x14ac:dyDescent="0.25">
      <c r="A111" t="e" vm="124">
        <v>#VALUE!</v>
      </c>
      <c r="B111" t="s">
        <v>422</v>
      </c>
      <c r="C111" t="s">
        <v>423</v>
      </c>
      <c r="D111" s="31" cm="1">
        <f t="array" aca="1" ref="D111" ca="1">_FV(A111,"Last trade time",TRUE)</f>
        <v>45824.936695635937</v>
      </c>
      <c r="E111" s="23" cm="1">
        <f t="array" aca="1" ref="E111" ca="1">_FV(A111,"Price")</f>
        <v>4.2300000000000004</v>
      </c>
      <c r="F111" s="27" cm="1">
        <f t="array" aca="1" ref="F111" ca="1">_FV(A111,"Change (%)",TRUE)</f>
        <v>1.9276999999999999E-2</v>
      </c>
      <c r="G111" s="26" cm="1">
        <f t="array" aca="1" ref="G111" ca="1">_FV(A111,"Change")</f>
        <v>0.08</v>
      </c>
      <c r="H111" s="23" cm="1">
        <f t="array" aca="1" ref="H111" ca="1">_FV(A111,"Open")</f>
        <v>4.2</v>
      </c>
      <c r="I111" s="23" cm="1">
        <f t="array" aca="1" ref="I111" ca="1">_FV(A111,"Low")</f>
        <v>4.1512000000000002</v>
      </c>
      <c r="J111" s="23" cm="1">
        <f t="array" aca="1" ref="J111" ca="1">_FV(A111,"High")</f>
        <v>4.26</v>
      </c>
      <c r="K111" s="23" cm="1">
        <f t="array" aca="1" ref="K111" ca="1">_FV(A111,"Previous close",TRUE)</f>
        <v>4.1500000000000004</v>
      </c>
      <c r="L111" s="26"/>
      <c r="M111" s="23" cm="1">
        <f t="array" aca="1" ref="M111" ca="1">_FV(A111,"52 week low",TRUE)</f>
        <v>3.95</v>
      </c>
      <c r="N111" s="23" cm="1">
        <f t="array" aca="1" ref="N111" ca="1">_FV(A111,"52 week high",TRUE)</f>
        <v>12.3</v>
      </c>
      <c r="O111" s="8" cm="1">
        <f t="array" aca="1" ref="O111" ca="1">_FV(A111,"Volume")</f>
        <v>590464</v>
      </c>
      <c r="P111" s="7" cm="1">
        <f t="array" aca="1" ref="P111" ca="1">_FV(A111,"Volume average",TRUE)</f>
        <v>888194</v>
      </c>
      <c r="Q111" t="s">
        <v>424</v>
      </c>
      <c r="S111" t="s">
        <v>281</v>
      </c>
      <c r="T111" s="25" cm="1">
        <f t="array" aca="1" ref="T111" ca="1">_FV(A111,"Expense ratio",TRUE)</f>
        <v>1.67E-2</v>
      </c>
      <c r="U111" s="24" cm="1">
        <f t="array" aca="1" ref="U111" ca="1">_FV(A111,"Market cap",TRUE)</f>
        <v>103309263.51000001</v>
      </c>
      <c r="V111" s="4">
        <v>103309264</v>
      </c>
      <c r="W111" s="4">
        <v>103309264</v>
      </c>
      <c r="X111" t="s">
        <v>425</v>
      </c>
      <c r="Y111" t="s">
        <v>426</v>
      </c>
      <c r="Z111" s="5">
        <v>4.4462999999999999</v>
      </c>
      <c r="AB111" s="5">
        <v>1.2469001</v>
      </c>
      <c r="AC111" s="4">
        <v>587820</v>
      </c>
      <c r="AE111" s="5">
        <v>-26.707838640600698</v>
      </c>
      <c r="AF111" s="5">
        <v>-27.70302051801827</v>
      </c>
      <c r="AI111" s="4">
        <v>587820</v>
      </c>
      <c r="AJ111" s="5">
        <v>2609920.7999999998</v>
      </c>
      <c r="AL111" s="5">
        <v>13.3</v>
      </c>
      <c r="AM111" s="5">
        <v>3.95</v>
      </c>
      <c r="AN111" t="s">
        <v>90</v>
      </c>
      <c r="AO111" t="str" cm="1">
        <f t="array" aca="1" ref="AO111" ca="1">_FV(A111,"Currency")</f>
        <v>USD</v>
      </c>
      <c r="AP111" t="str" cm="1">
        <f t="array" aca="1" ref="AP111" ca="1">_FV(A111,"Exchange")</f>
        <v>NYSE Arca</v>
      </c>
      <c r="AQ111" s="6" t="str" cm="1">
        <f t="array" aca="1" ref="AQ111" ca="1">_FV(A111,"Exchange abbreviation",TRUE)</f>
        <v>ARCX</v>
      </c>
      <c r="AR111" t="str" cm="1">
        <f t="array" aca="1" ref="AR111" ca="1">_FV(A111,"Instrument type",TRUE)</f>
        <v>ETF</v>
      </c>
    </row>
    <row r="112" spans="1:44" ht="18.75" customHeight="1" x14ac:dyDescent="0.25">
      <c r="A112" t="e" vm="125">
        <v>#VALUE!</v>
      </c>
      <c r="B112" t="s">
        <v>427</v>
      </c>
      <c r="C112" t="s">
        <v>428</v>
      </c>
      <c r="D112" s="31" cm="1">
        <f t="array" aca="1" ref="D112" ca="1">_FV(A112,"Last trade time",TRUE)</f>
        <v>45824.929742418753</v>
      </c>
      <c r="E112" s="23" cm="1">
        <f t="array" aca="1" ref="E112" ca="1">_FV(A112,"Price")</f>
        <v>14.69</v>
      </c>
      <c r="F112" s="27" cm="1">
        <f t="array" aca="1" ref="F112" ca="1">_FV(A112,"Change (%)",TRUE)</f>
        <v>6.8364000000000008E-2</v>
      </c>
      <c r="G112" s="26" cm="1">
        <f t="array" aca="1" ref="G112" ca="1">_FV(A112,"Change")</f>
        <v>0.94</v>
      </c>
      <c r="H112" s="23" cm="1">
        <f t="array" aca="1" ref="H112" ca="1">_FV(A112,"Open")</f>
        <v>14.3</v>
      </c>
      <c r="I112" s="23" cm="1">
        <f t="array" aca="1" ref="I112" ca="1">_FV(A112,"Low")</f>
        <v>14.27</v>
      </c>
      <c r="J112" s="23" cm="1">
        <f t="array" aca="1" ref="J112" ca="1">_FV(A112,"High")</f>
        <v>14.81</v>
      </c>
      <c r="K112" s="23" cm="1">
        <f t="array" aca="1" ref="K112" ca="1">_FV(A112,"Previous close",TRUE)</f>
        <v>13.75</v>
      </c>
      <c r="L112" s="26"/>
      <c r="M112" s="23" cm="1">
        <f t="array" aca="1" ref="M112" ca="1">_FV(A112,"52 week low",TRUE)</f>
        <v>9.3000000000000007</v>
      </c>
      <c r="N112" s="23" cm="1">
        <f t="array" aca="1" ref="N112" ca="1">_FV(A112,"52 week high",TRUE)</f>
        <v>51.59</v>
      </c>
      <c r="O112" s="8" cm="1">
        <f t="array" aca="1" ref="O112" ca="1">_FV(A112,"Volume")</f>
        <v>5454434</v>
      </c>
      <c r="P112" s="7" cm="1">
        <f t="array" aca="1" ref="P112" ca="1">_FV(A112,"Volume average",TRUE)</f>
        <v>5403736</v>
      </c>
      <c r="Q112" t="s">
        <v>65</v>
      </c>
      <c r="R112" t="s">
        <v>109</v>
      </c>
      <c r="S112" t="s">
        <v>429</v>
      </c>
      <c r="T112" s="25" cm="1">
        <f t="array" aca="1" ref="T112" ca="1">_FV(A112,"Expense ratio",TRUE)</f>
        <v>1.67E-2</v>
      </c>
      <c r="U112" s="24" cm="1">
        <f t="array" aca="1" ref="U112" ca="1">_FV(A112,"Market cap",TRUE)</f>
        <v>323271473.20999998</v>
      </c>
      <c r="V112" s="4">
        <v>323271488</v>
      </c>
      <c r="W112" s="4">
        <v>323271488</v>
      </c>
      <c r="Y112" t="s">
        <v>430</v>
      </c>
      <c r="Z112" s="5">
        <v>15.0435</v>
      </c>
      <c r="AA112" s="20"/>
      <c r="AB112" s="4">
        <v>0</v>
      </c>
      <c r="AC112" s="4">
        <v>10445582</v>
      </c>
      <c r="AE112" s="5">
        <v>-38.846311869570897</v>
      </c>
      <c r="AF112" s="5">
        <v>-67.502680918451503</v>
      </c>
      <c r="AI112" s="4">
        <v>10445582</v>
      </c>
      <c r="AJ112" s="5">
        <v>156579274.18000001</v>
      </c>
      <c r="AL112" s="5">
        <v>51.59</v>
      </c>
      <c r="AM112" s="5">
        <v>9.3000000000000007</v>
      </c>
      <c r="AN112" t="s">
        <v>82</v>
      </c>
      <c r="AO112" t="str" cm="1">
        <f t="array" aca="1" ref="AO112" ca="1">_FV(A112,"Currency")</f>
        <v>USD</v>
      </c>
      <c r="AP112" t="str" cm="1">
        <f t="array" aca="1" ref="AP112" ca="1">_FV(A112,"Exchange")</f>
        <v>CBOE BZX Exchange</v>
      </c>
      <c r="AQ112" s="6" t="str" cm="1">
        <f t="array" aca="1" ref="AQ112" ca="1">_FV(A112,"Exchange abbreviation",TRUE)</f>
        <v>BATS</v>
      </c>
      <c r="AR112" t="str" cm="1">
        <f t="array" aca="1" ref="AR112" ca="1">_FV(A112,"Instrument type",TRUE)</f>
        <v>ETF</v>
      </c>
    </row>
    <row r="113" spans="1:44" ht="18.75" customHeight="1" x14ac:dyDescent="0.25">
      <c r="A113" t="e" vm="126">
        <v>#VALUE!</v>
      </c>
      <c r="B113" t="s">
        <v>431</v>
      </c>
      <c r="C113" t="s">
        <v>432</v>
      </c>
      <c r="D113" s="31" cm="1">
        <f t="array" aca="1" ref="D113" ca="1">_FV(A113,"Last trade time",TRUE)</f>
        <v>45824.84027780078</v>
      </c>
      <c r="E113" s="23" cm="1">
        <f t="array" aca="1" ref="E113" ca="1">_FV(A113,"Price")</f>
        <v>20.082599999999999</v>
      </c>
      <c r="F113" s="27" cm="1">
        <f t="array" aca="1" ref="F113" ca="1">_FV(A113,"Change (%)",TRUE)</f>
        <v>5.3159999999999995E-3</v>
      </c>
      <c r="G113" s="26" cm="1">
        <f t="array" aca="1" ref="G113" ca="1">_FV(A113,"Change")</f>
        <v>0.1062</v>
      </c>
      <c r="H113" s="23" cm="1">
        <f t="array" aca="1" ref="H113" ca="1">_FV(A113,"Open")</f>
        <v>20.082599999999999</v>
      </c>
      <c r="I113" s="23" cm="1">
        <f t="array" aca="1" ref="I113" ca="1">_FV(A113,"Low")</f>
        <v>20.082599999999999</v>
      </c>
      <c r="J113" s="23" cm="1">
        <f t="array" aca="1" ref="J113" ca="1">_FV(A113,"High")</f>
        <v>20.082599999999999</v>
      </c>
      <c r="K113" s="23" cm="1">
        <f t="array" aca="1" ref="K113" ca="1">_FV(A113,"Previous close",TRUE)</f>
        <v>19.976400000000002</v>
      </c>
      <c r="L113" s="26"/>
      <c r="M113" s="23" cm="1">
        <f t="array" aca="1" ref="M113" ca="1">_FV(A113,"52 week low",TRUE)</f>
        <v>19.88</v>
      </c>
      <c r="N113" s="23" cm="1">
        <f t="array" aca="1" ref="N113" ca="1">_FV(A113,"52 week high",TRUE)</f>
        <v>23.5015</v>
      </c>
      <c r="O113" s="8" cm="1">
        <f t="array" aca="1" ref="O113" ca="1">_FV(A113,"Volume")</f>
        <v>17</v>
      </c>
      <c r="P113" s="7" cm="1">
        <f t="array" aca="1" ref="P113" ca="1">_FV(A113,"Volume average",TRUE)</f>
        <v>541</v>
      </c>
      <c r="Q113" t="s">
        <v>119</v>
      </c>
      <c r="T113" s="25" cm="1">
        <f t="array" aca="1" ref="T113" ca="1">_FV(A113,"Expense ratio",TRUE)</f>
        <v>1.6299999999999999E-2</v>
      </c>
      <c r="U113" s="24" cm="1">
        <f t="array" aca="1" ref="U113" ca="1">_FV(A113,"Market cap",TRUE)</f>
        <v>18233546.77</v>
      </c>
      <c r="V113" s="16"/>
      <c r="W113" s="16"/>
      <c r="Z113" s="18"/>
      <c r="AA113" s="20"/>
      <c r="AB113" s="20"/>
      <c r="AC113" s="21">
        <v>1035</v>
      </c>
      <c r="AE113" s="18"/>
      <c r="AF113" s="20"/>
      <c r="AI113" s="21"/>
      <c r="AJ113" s="18"/>
      <c r="AL113" s="18"/>
      <c r="AM113" s="18"/>
      <c r="AN113" t="s">
        <v>73</v>
      </c>
      <c r="AO113" t="str" cm="1">
        <f t="array" aca="1" ref="AO113" ca="1">_FV(A113,"Currency")</f>
        <v>USD</v>
      </c>
      <c r="AP113" t="str" cm="1">
        <f t="array" aca="1" ref="AP113" ca="1">_FV(A113,"Exchange")</f>
        <v>NYSE Arca</v>
      </c>
      <c r="AQ113" s="6" t="str" cm="1">
        <f t="array" aca="1" ref="AQ113" ca="1">_FV(A113,"Exchange abbreviation",TRUE)</f>
        <v>ARCX</v>
      </c>
      <c r="AR113" t="str" cm="1">
        <f t="array" aca="1" ref="AR113" ca="1">_FV(A113,"Instrument type",TRUE)</f>
        <v>ETF</v>
      </c>
    </row>
    <row r="114" spans="1:44" ht="18.75" customHeight="1" x14ac:dyDescent="0.25">
      <c r="A114" t="e" vm="127">
        <v>#VALUE!</v>
      </c>
      <c r="B114" t="s">
        <v>433</v>
      </c>
      <c r="C114" t="s">
        <v>434</v>
      </c>
      <c r="D114" s="31" cm="1">
        <f t="array" aca="1" ref="D114" ca="1">_FV(A114,"Last trade time",TRUE)</f>
        <v>45824.840295358597</v>
      </c>
      <c r="E114" s="23" cm="1">
        <f t="array" aca="1" ref="E114" ca="1">_FV(A114,"Price")</f>
        <v>42.75</v>
      </c>
      <c r="F114" s="27" cm="1">
        <f t="array" aca="1" ref="F114" ca="1">_FV(A114,"Change (%)",TRUE)</f>
        <v>0</v>
      </c>
      <c r="G114" s="26" cm="1">
        <f t="array" aca="1" ref="G114" ca="1">_FV(A114,"Change")</f>
        <v>0</v>
      </c>
      <c r="H114" s="23" cm="1">
        <f t="array" aca="1" ref="H114" ca="1">_FV(A114,"Open")</f>
        <v>43.19</v>
      </c>
      <c r="I114" s="23" cm="1">
        <f t="array" aca="1" ref="I114" ca="1">_FV(A114,"Low")</f>
        <v>42.75</v>
      </c>
      <c r="J114" s="23" cm="1">
        <f t="array" aca="1" ref="J114" ca="1">_FV(A114,"High")</f>
        <v>43.19</v>
      </c>
      <c r="K114" s="23" cm="1">
        <f t="array" aca="1" ref="K114" ca="1">_FV(A114,"Previous close",TRUE)</f>
        <v>42.75</v>
      </c>
      <c r="L114" s="26"/>
      <c r="M114" s="23" cm="1">
        <f t="array" aca="1" ref="M114" ca="1">_FV(A114,"52 week low",TRUE)</f>
        <v>35.549999999999997</v>
      </c>
      <c r="N114" s="23" cm="1">
        <f t="array" aca="1" ref="N114" ca="1">_FV(A114,"52 week high",TRUE)</f>
        <v>47.07</v>
      </c>
      <c r="O114" s="8" cm="1">
        <f t="array" aca="1" ref="O114" ca="1">_FV(A114,"Volume")</f>
        <v>5170</v>
      </c>
      <c r="P114" s="7" cm="1">
        <f t="array" aca="1" ref="P114" ca="1">_FV(A114,"Volume average",TRUE)</f>
        <v>1761</v>
      </c>
      <c r="Q114" t="s">
        <v>258</v>
      </c>
      <c r="S114" t="s">
        <v>435</v>
      </c>
      <c r="T114" s="25" cm="1">
        <f t="array" aca="1" ref="T114" ca="1">_FV(A114,"Expense ratio",TRUE)</f>
        <v>1.6299999999999999E-2</v>
      </c>
      <c r="U114" s="24" cm="1">
        <f t="array" aca="1" ref="U114" ca="1">_FV(A114,"Market cap",TRUE)</f>
        <v>9872665.6199999992</v>
      </c>
      <c r="V114" s="4">
        <v>9872665</v>
      </c>
      <c r="W114" s="4">
        <v>9872665</v>
      </c>
      <c r="Y114" t="s">
        <v>436</v>
      </c>
      <c r="Z114" s="5">
        <v>43.254399999999997</v>
      </c>
      <c r="AA114" s="5">
        <v>25.486450000000001</v>
      </c>
      <c r="AB114" s="5">
        <v>1.1599999999999999E-2</v>
      </c>
      <c r="AC114" s="4">
        <v>1761</v>
      </c>
      <c r="AE114" s="5">
        <v>6.848379981439523</v>
      </c>
      <c r="AF114" s="5">
        <v>10.57773804774558</v>
      </c>
      <c r="AI114" s="4">
        <v>1761</v>
      </c>
      <c r="AJ114" s="5">
        <v>76251.299999999988</v>
      </c>
      <c r="AL114" s="5">
        <v>47.07</v>
      </c>
      <c r="AM114" s="5">
        <v>35.549999999999997</v>
      </c>
      <c r="AN114" t="s">
        <v>47</v>
      </c>
      <c r="AO114" t="str" cm="1">
        <f t="array" aca="1" ref="AO114" ca="1">_FV(A114,"Currency")</f>
        <v>USD</v>
      </c>
      <c r="AP114" t="str" cm="1">
        <f t="array" aca="1" ref="AP114" ca="1">_FV(A114,"Exchange")</f>
        <v>CBOE BZX Exchange</v>
      </c>
      <c r="AQ114" s="6" t="str" cm="1">
        <f t="array" aca="1" ref="AQ114" ca="1">_FV(A114,"Exchange abbreviation",TRUE)</f>
        <v>BATS</v>
      </c>
      <c r="AR114" t="str" cm="1">
        <f t="array" aca="1" ref="AR114" ca="1">_FV(A114,"Instrument type",TRUE)</f>
        <v>ETF</v>
      </c>
    </row>
    <row r="115" spans="1:44" ht="18.75" customHeight="1" x14ac:dyDescent="0.25">
      <c r="A115" t="e" vm="128">
        <v>#VALUE!</v>
      </c>
      <c r="B115" t="s">
        <v>437</v>
      </c>
      <c r="C115" t="s">
        <v>438</v>
      </c>
      <c r="D115" s="31" cm="1">
        <f t="array" aca="1" ref="D115" ca="1">_FV(A115,"Last trade time",TRUE)</f>
        <v>45824.840277812502</v>
      </c>
      <c r="E115" s="23" cm="1">
        <f t="array" aca="1" ref="E115" ca="1">_FV(A115,"Price")</f>
        <v>9.2175999999999991</v>
      </c>
      <c r="F115" s="27" cm="1">
        <f t="array" aca="1" ref="F115" ca="1">_FV(A115,"Change (%)",TRUE)</f>
        <v>2.1906999999999999E-2</v>
      </c>
      <c r="G115" s="26" cm="1">
        <f t="array" aca="1" ref="G115" ca="1">_FV(A115,"Change")</f>
        <v>0.1976</v>
      </c>
      <c r="H115" s="23" cm="1">
        <f t="array" aca="1" ref="H115" ca="1">_FV(A115,"Open")</f>
        <v>9.17</v>
      </c>
      <c r="I115" s="23" cm="1">
        <f t="array" aca="1" ref="I115" ca="1">_FV(A115,"Low")</f>
        <v>9.11</v>
      </c>
      <c r="J115" s="23" cm="1">
        <f t="array" aca="1" ref="J115" ca="1">_FV(A115,"High")</f>
        <v>9.2391000000000005</v>
      </c>
      <c r="K115" s="23" cm="1">
        <f t="array" aca="1" ref="K115" ca="1">_FV(A115,"Previous close",TRUE)</f>
        <v>9.02</v>
      </c>
      <c r="L115" s="26"/>
      <c r="M115" s="23" cm="1">
        <f t="array" aca="1" ref="M115" ca="1">_FV(A115,"52 week low",TRUE)</f>
        <v>6.7900999999999998</v>
      </c>
      <c r="N115" s="23" cm="1">
        <f t="array" aca="1" ref="N115" ca="1">_FV(A115,"52 week high",TRUE)</f>
        <v>11.07</v>
      </c>
      <c r="O115" s="8" cm="1">
        <f t="array" aca="1" ref="O115" ca="1">_FV(A115,"Volume")</f>
        <v>29717</v>
      </c>
      <c r="P115" s="7" cm="1">
        <f t="array" aca="1" ref="P115" ca="1">_FV(A115,"Volume average",TRUE)</f>
        <v>28540</v>
      </c>
      <c r="Q115" t="s">
        <v>129</v>
      </c>
      <c r="R115" t="s">
        <v>439</v>
      </c>
      <c r="S115" t="s">
        <v>440</v>
      </c>
      <c r="T115" s="25" cm="1">
        <f t="array" aca="1" ref="T115" ca="1">_FV(A115,"Expense ratio",TRUE)</f>
        <v>1.6200000000000003E-2</v>
      </c>
      <c r="U115" s="24" cm="1">
        <f t="array" aca="1" ref="U115" ca="1">_FV(A115,"Market cap",TRUE)</f>
        <v>11751546.369999999</v>
      </c>
      <c r="V115" s="4">
        <v>11751545</v>
      </c>
      <c r="W115" s="4">
        <v>11751545</v>
      </c>
      <c r="Y115" t="s">
        <v>441</v>
      </c>
      <c r="Z115" s="5">
        <v>9.3379999999999992</v>
      </c>
      <c r="AA115" s="20"/>
      <c r="AB115" s="4">
        <v>0</v>
      </c>
      <c r="AC115" s="4">
        <v>63525</v>
      </c>
      <c r="AE115" s="5">
        <v>11.192214676490361</v>
      </c>
      <c r="AF115" s="5">
        <v>6.0324879891798799</v>
      </c>
      <c r="AH115" s="16"/>
      <c r="AI115" s="4">
        <v>63525</v>
      </c>
      <c r="AJ115" s="5">
        <v>593323.5</v>
      </c>
      <c r="AL115" s="5">
        <v>11.07</v>
      </c>
      <c r="AM115" s="5">
        <v>6.79</v>
      </c>
      <c r="AN115" t="s">
        <v>47</v>
      </c>
      <c r="AO115" t="str" cm="1">
        <f t="array" aca="1" ref="AO115" ca="1">_FV(A115,"Currency")</f>
        <v>USD</v>
      </c>
      <c r="AP115" t="str" cm="1">
        <f t="array" aca="1" ref="AP115" ca="1">_FV(A115,"Exchange")</f>
        <v>NYSE Arca</v>
      </c>
      <c r="AQ115" s="6" t="str" cm="1">
        <f t="array" aca="1" ref="AQ115" ca="1">_FV(A115,"Exchange abbreviation",TRUE)</f>
        <v>ARCX</v>
      </c>
      <c r="AR115" t="str" cm="1">
        <f t="array" aca="1" ref="AR115" ca="1">_FV(A115,"Instrument type",TRUE)</f>
        <v>ETF</v>
      </c>
    </row>
    <row r="116" spans="1:44" ht="18.75" customHeight="1" x14ac:dyDescent="0.25">
      <c r="A116" t="e" vm="129">
        <v>#VALUE!</v>
      </c>
      <c r="B116" t="s">
        <v>442</v>
      </c>
      <c r="C116" t="s">
        <v>443</v>
      </c>
      <c r="D116" s="31" cm="1">
        <f t="array" aca="1" ref="D116" ca="1">_FV(A116,"Last trade time",TRUE)</f>
        <v>45824.850709814062</v>
      </c>
      <c r="E116" s="23" cm="1">
        <f t="array" aca="1" ref="E116" ca="1">_FV(A116,"Price")</f>
        <v>5.81</v>
      </c>
      <c r="F116" s="27" cm="1">
        <f t="array" aca="1" ref="F116" ca="1">_FV(A116,"Change (%)",TRUE)</f>
        <v>-3.1667000000000001E-2</v>
      </c>
      <c r="G116" s="26" cm="1">
        <f t="array" aca="1" ref="G116" ca="1">_FV(A116,"Change")</f>
        <v>-0.19</v>
      </c>
      <c r="H116" s="23" cm="1">
        <f t="array" aca="1" ref="H116" ca="1">_FV(A116,"Open")</f>
        <v>5.81</v>
      </c>
      <c r="I116" s="23" cm="1">
        <f t="array" aca="1" ref="I116" ca="1">_FV(A116,"Low")</f>
        <v>5.6950000000000003</v>
      </c>
      <c r="J116" s="23" cm="1">
        <f t="array" aca="1" ref="J116" ca="1">_FV(A116,"High")</f>
        <v>5.8150000000000004</v>
      </c>
      <c r="K116" s="23" cm="1">
        <f t="array" aca="1" ref="K116" ca="1">_FV(A116,"Previous close",TRUE)</f>
        <v>6</v>
      </c>
      <c r="L116" s="26"/>
      <c r="M116" s="23" cm="1">
        <f t="array" aca="1" ref="M116" ca="1">_FV(A116,"52 week low",TRUE)</f>
        <v>5.6950000000000003</v>
      </c>
      <c r="N116" s="23" cm="1">
        <f t="array" aca="1" ref="N116" ca="1">_FV(A116,"52 week high",TRUE)</f>
        <v>11.61</v>
      </c>
      <c r="O116" s="8" cm="1">
        <f t="array" aca="1" ref="O116" ca="1">_FV(A116,"Volume")</f>
        <v>847285</v>
      </c>
      <c r="P116" s="7" cm="1">
        <f t="array" aca="1" ref="P116" ca="1">_FV(A116,"Volume average",TRUE)</f>
        <v>349204</v>
      </c>
      <c r="Q116" t="s">
        <v>65</v>
      </c>
      <c r="R116" t="s">
        <v>444</v>
      </c>
      <c r="S116" t="s">
        <v>445</v>
      </c>
      <c r="T116" s="25" cm="1">
        <f t="array" aca="1" ref="T116" ca="1">_FV(A116,"Expense ratio",TRUE)</f>
        <v>1.61E-2</v>
      </c>
      <c r="U116" s="24" cm="1">
        <f t="array" aca="1" ref="U116" ca="1">_FV(A116,"Market cap",TRUE)</f>
        <v>17592178.120000001</v>
      </c>
      <c r="V116" s="4">
        <v>17592178</v>
      </c>
      <c r="W116" s="4">
        <v>17592178</v>
      </c>
      <c r="Y116" t="s">
        <v>446</v>
      </c>
      <c r="Z116" s="5">
        <v>6.0830000000000002</v>
      </c>
      <c r="AA116" s="20"/>
      <c r="AB116" s="5">
        <v>5.5199999999999999E-2</v>
      </c>
      <c r="AC116" s="4">
        <v>422009</v>
      </c>
      <c r="AE116" s="5">
        <v>-34.570201811094023</v>
      </c>
      <c r="AF116" s="5">
        <v>-34.712888639233711</v>
      </c>
      <c r="AH116" s="16"/>
      <c r="AI116" s="4">
        <v>422009</v>
      </c>
      <c r="AJ116" s="5">
        <v>2570034.81</v>
      </c>
      <c r="AL116" s="5">
        <v>11.61</v>
      </c>
      <c r="AM116" s="5">
        <v>5.91</v>
      </c>
      <c r="AN116" t="s">
        <v>90</v>
      </c>
      <c r="AO116" t="str" cm="1">
        <f t="array" aca="1" ref="AO116" ca="1">_FV(A116,"Currency")</f>
        <v>USD</v>
      </c>
      <c r="AP116" t="str" cm="1">
        <f t="array" aca="1" ref="AP116" ca="1">_FV(A116,"Exchange")</f>
        <v>NYSE Arca</v>
      </c>
      <c r="AQ116" s="6" t="str" cm="1">
        <f t="array" aca="1" ref="AQ116" ca="1">_FV(A116,"Exchange abbreviation",TRUE)</f>
        <v>ARCX</v>
      </c>
      <c r="AR116" t="str" cm="1">
        <f t="array" aca="1" ref="AR116" ca="1">_FV(A116,"Instrument type",TRUE)</f>
        <v>ETF</v>
      </c>
    </row>
    <row r="117" spans="1:44" ht="18.75" customHeight="1" x14ac:dyDescent="0.25">
      <c r="A117" t="e" vm="130">
        <v>#VALUE!</v>
      </c>
      <c r="B117" t="s">
        <v>447</v>
      </c>
      <c r="C117" t="s">
        <v>448</v>
      </c>
      <c r="D117" s="31" cm="1">
        <f t="array" aca="1" ref="D117" ca="1">_FV(A117,"Last trade time",TRUE)</f>
        <v>45824.840323008597</v>
      </c>
      <c r="E117" s="23" cm="1">
        <f t="array" aca="1" ref="E117" ca="1">_FV(A117,"Price")</f>
        <v>28.681000000000001</v>
      </c>
      <c r="F117" s="27" cm="1">
        <f t="array" aca="1" ref="F117" ca="1">_FV(A117,"Change (%)",TRUE)</f>
        <v>1.2390000000000002E-2</v>
      </c>
      <c r="G117" s="26" cm="1">
        <f t="array" aca="1" ref="G117" ca="1">_FV(A117,"Change")</f>
        <v>0.35099999999999998</v>
      </c>
      <c r="H117" s="23" cm="1">
        <f t="array" aca="1" ref="H117" ca="1">_FV(A117,"Open")</f>
        <v>28.68</v>
      </c>
      <c r="I117" s="23" cm="1">
        <f t="array" aca="1" ref="I117" ca="1">_FV(A117,"Low")</f>
        <v>28.65</v>
      </c>
      <c r="J117" s="23" cm="1">
        <f t="array" aca="1" ref="J117" ca="1">_FV(A117,"High")</f>
        <v>28.77</v>
      </c>
      <c r="K117" s="23" cm="1">
        <f t="array" aca="1" ref="K117" ca="1">_FV(A117,"Previous close",TRUE)</f>
        <v>28.33</v>
      </c>
      <c r="L117" s="26"/>
      <c r="M117" s="23" cm="1">
        <f t="array" aca="1" ref="M117" ca="1">_FV(A117,"52 week low",TRUE)</f>
        <v>23.74</v>
      </c>
      <c r="N117" s="23" cm="1">
        <f t="array" aca="1" ref="N117" ca="1">_FV(A117,"52 week high",TRUE)</f>
        <v>29.91</v>
      </c>
      <c r="O117" s="8" cm="1">
        <f t="array" aca="1" ref="O117" ca="1">_FV(A117,"Volume")</f>
        <v>4013</v>
      </c>
      <c r="P117" s="7" cm="1">
        <f t="array" aca="1" ref="P117" ca="1">_FV(A117,"Volume average",TRUE)</f>
        <v>8073</v>
      </c>
      <c r="Q117" t="s">
        <v>449</v>
      </c>
      <c r="T117" s="25" cm="1">
        <f t="array" aca="1" ref="T117" ca="1">_FV(A117,"Expense ratio",TRUE)</f>
        <v>1.61E-2</v>
      </c>
      <c r="U117" s="24" cm="1">
        <f t="array" aca="1" ref="U117" ca="1">_FV(A117,"Market cap",TRUE)</f>
        <v>86629370.170000002</v>
      </c>
      <c r="V117" s="16"/>
      <c r="W117" s="16"/>
      <c r="Z117" s="5">
        <v>28.806000000000001</v>
      </c>
      <c r="AA117" s="20"/>
      <c r="AB117" s="20"/>
      <c r="AC117" s="4">
        <v>24553</v>
      </c>
      <c r="AE117" s="5">
        <v>4.5589856754305824</v>
      </c>
      <c r="AF117" s="5">
        <v>14.855384323353119</v>
      </c>
      <c r="AI117" s="4">
        <v>24553</v>
      </c>
      <c r="AJ117" s="5">
        <v>707664.11069999996</v>
      </c>
      <c r="AL117" s="5">
        <v>29.91</v>
      </c>
      <c r="AM117" s="5">
        <v>23.74</v>
      </c>
      <c r="AN117" t="s">
        <v>47</v>
      </c>
      <c r="AO117" t="str" cm="1">
        <f t="array" aca="1" ref="AO117" ca="1">_FV(A117,"Currency")</f>
        <v>USD</v>
      </c>
      <c r="AP117" t="str" cm="1">
        <f t="array" aca="1" ref="AP117" ca="1">_FV(A117,"Exchange")</f>
        <v>CBOE BZX Exchange</v>
      </c>
      <c r="AQ117" s="6" t="str" cm="1">
        <f t="array" aca="1" ref="AQ117" ca="1">_FV(A117,"Exchange abbreviation",TRUE)</f>
        <v>BATS</v>
      </c>
      <c r="AR117" t="str" cm="1">
        <f t="array" aca="1" ref="AR117" ca="1">_FV(A117,"Instrument type",TRUE)</f>
        <v>ETF</v>
      </c>
    </row>
    <row r="118" spans="1:44" ht="18.75" customHeight="1" x14ac:dyDescent="0.25">
      <c r="A118" t="e" vm="131">
        <v>#VALUE!</v>
      </c>
      <c r="B118" t="s">
        <v>450</v>
      </c>
      <c r="C118" t="s">
        <v>451</v>
      </c>
      <c r="D118" s="31" cm="1">
        <f t="array" aca="1" ref="D118" ca="1">_FV(A118,"Last trade time",TRUE)</f>
        <v>45824.840277823438</v>
      </c>
      <c r="E118" s="23" cm="1">
        <f t="array" aca="1" ref="E118" ca="1">_FV(A118,"Price")</f>
        <v>12.17</v>
      </c>
      <c r="F118" s="27" cm="1">
        <f t="array" aca="1" ref="F118" ca="1">_FV(A118,"Change (%)",TRUE)</f>
        <v>2.4709999999999997E-3</v>
      </c>
      <c r="G118" s="26" cm="1">
        <f t="array" aca="1" ref="G118" ca="1">_FV(A118,"Change")</f>
        <v>0.03</v>
      </c>
      <c r="H118" s="23" cm="1">
        <f t="array" aca="1" ref="H118" ca="1">_FV(A118,"Open")</f>
        <v>12.15</v>
      </c>
      <c r="I118" s="23" cm="1">
        <f t="array" aca="1" ref="I118" ca="1">_FV(A118,"Low")</f>
        <v>12.14</v>
      </c>
      <c r="J118" s="23" cm="1">
        <f t="array" aca="1" ref="J118" ca="1">_FV(A118,"High")</f>
        <v>12.22</v>
      </c>
      <c r="K118" s="23" cm="1">
        <f t="array" aca="1" ref="K118" ca="1">_FV(A118,"Previous close",TRUE)</f>
        <v>12.14</v>
      </c>
      <c r="L118" s="26"/>
      <c r="M118" s="23" cm="1">
        <f t="array" aca="1" ref="M118" ca="1">_FV(A118,"52 week low",TRUE)</f>
        <v>10.87</v>
      </c>
      <c r="N118" s="23" cm="1">
        <f t="array" aca="1" ref="N118" ca="1">_FV(A118,"52 week high",TRUE)</f>
        <v>13.4</v>
      </c>
      <c r="O118" s="8" cm="1">
        <f t="array" aca="1" ref="O118" ca="1">_FV(A118,"Volume")</f>
        <v>19302</v>
      </c>
      <c r="P118" s="7" cm="1">
        <f t="array" aca="1" ref="P118" ca="1">_FV(A118,"Volume average",TRUE)</f>
        <v>28779</v>
      </c>
      <c r="Q118" t="s">
        <v>452</v>
      </c>
      <c r="S118" t="s">
        <v>453</v>
      </c>
      <c r="T118" s="25" cm="1">
        <f t="array" aca="1" ref="T118" ca="1">_FV(A118,"Expense ratio",TRUE)</f>
        <v>1.6E-2</v>
      </c>
      <c r="U118" s="24" cm="1">
        <f t="array" aca="1" ref="U118" ca="1">_FV(A118,"Market cap",TRUE)</f>
        <v>104124204.70999999</v>
      </c>
      <c r="V118" s="4">
        <v>104124208</v>
      </c>
      <c r="W118" s="4">
        <v>104124208</v>
      </c>
      <c r="Y118" t="s">
        <v>454</v>
      </c>
      <c r="Z118" s="5">
        <v>12.14</v>
      </c>
      <c r="AA118" s="5">
        <v>11.597282</v>
      </c>
      <c r="AB118" s="5">
        <v>0.1071</v>
      </c>
      <c r="AC118" s="4">
        <v>51203</v>
      </c>
      <c r="AE118" s="5">
        <v>-1.038618304464423</v>
      </c>
      <c r="AF118" s="5">
        <v>5.9446336591988391</v>
      </c>
      <c r="AI118" s="4">
        <v>51203</v>
      </c>
      <c r="AJ118" s="5">
        <v>620580.36</v>
      </c>
      <c r="AL118" s="5">
        <v>13.4</v>
      </c>
      <c r="AM118" s="5">
        <v>10.87</v>
      </c>
      <c r="AN118" t="s">
        <v>47</v>
      </c>
      <c r="AO118" t="str" cm="1">
        <f t="array" aca="1" ref="AO118" ca="1">_FV(A118,"Currency")</f>
        <v>USD</v>
      </c>
      <c r="AP118" t="str" cm="1">
        <f t="array" aca="1" ref="AP118" ca="1">_FV(A118,"Exchange")</f>
        <v>NYSE Arca</v>
      </c>
      <c r="AQ118" s="6" t="str" cm="1">
        <f t="array" aca="1" ref="AQ118" ca="1">_FV(A118,"Exchange abbreviation",TRUE)</f>
        <v>ARCX</v>
      </c>
      <c r="AR118" t="str" cm="1">
        <f t="array" aca="1" ref="AR118" ca="1">_FV(A118,"Instrument type",TRUE)</f>
        <v>ETF</v>
      </c>
    </row>
    <row r="119" spans="1:44" ht="18.75" customHeight="1" x14ac:dyDescent="0.25">
      <c r="A119" t="e" vm="132">
        <v>#VALUE!</v>
      </c>
      <c r="B119" t="s">
        <v>455</v>
      </c>
      <c r="C119" t="s">
        <v>456</v>
      </c>
      <c r="D119" s="31" cm="1">
        <f t="array" aca="1" ref="D119" ca="1">_FV(A119,"Last trade time",TRUE)</f>
        <v>45824.840277789066</v>
      </c>
      <c r="E119" s="23" cm="1">
        <f t="array" aca="1" ref="E119" ca="1">_FV(A119,"Price")</f>
        <v>37.678699999999999</v>
      </c>
      <c r="F119" s="27" cm="1">
        <f t="array" aca="1" ref="F119" ca="1">_FV(A119,"Change (%)",TRUE)</f>
        <v>9.9850000000000008E-3</v>
      </c>
      <c r="G119" s="26" cm="1">
        <f t="array" aca="1" ref="G119" ca="1">_FV(A119,"Change")</f>
        <v>0.3725</v>
      </c>
      <c r="H119" s="23" cm="1">
        <f t="array" aca="1" ref="H119" ca="1">_FV(A119,"Open")</f>
        <v>37.64</v>
      </c>
      <c r="I119" s="23" cm="1">
        <f t="array" aca="1" ref="I119" ca="1">_FV(A119,"Low")</f>
        <v>37.64</v>
      </c>
      <c r="J119" s="23" cm="1">
        <f t="array" aca="1" ref="J119" ca="1">_FV(A119,"High")</f>
        <v>37.678699999999999</v>
      </c>
      <c r="K119" s="23" cm="1">
        <f t="array" aca="1" ref="K119" ca="1">_FV(A119,"Previous close",TRUE)</f>
        <v>37.306199999999997</v>
      </c>
      <c r="L119" s="26"/>
      <c r="M119" s="23" cm="1">
        <f t="array" aca="1" ref="M119" ca="1">_FV(A119,"52 week low",TRUE)</f>
        <v>30.6526</v>
      </c>
      <c r="N119" s="23" cm="1">
        <f t="array" aca="1" ref="N119" ca="1">_FV(A119,"52 week high",TRUE)</f>
        <v>37.74</v>
      </c>
      <c r="O119" s="8" cm="1">
        <f t="array" aca="1" ref="O119" ca="1">_FV(A119,"Volume")</f>
        <v>322</v>
      </c>
      <c r="P119" s="7" cm="1">
        <f t="array" aca="1" ref="P119" ca="1">_FV(A119,"Volume average",TRUE)</f>
        <v>2139</v>
      </c>
      <c r="Q119" t="s">
        <v>50</v>
      </c>
      <c r="S119" t="s">
        <v>305</v>
      </c>
      <c r="T119" s="25" cm="1">
        <f t="array" aca="1" ref="T119" ca="1">_FV(A119,"Expense ratio",TRUE)</f>
        <v>1.6E-2</v>
      </c>
      <c r="U119" s="24" cm="1">
        <f t="array" aca="1" ref="U119" ca="1">_FV(A119,"Market cap",TRUE)</f>
        <v>23931333.280000001</v>
      </c>
      <c r="V119" s="4">
        <v>23930444</v>
      </c>
      <c r="W119" s="4">
        <v>23930444</v>
      </c>
      <c r="Y119" t="s">
        <v>457</v>
      </c>
      <c r="Z119" s="5">
        <v>37.356000000000002</v>
      </c>
      <c r="AA119" s="5">
        <v>27.053685999999999</v>
      </c>
      <c r="AB119" s="4">
        <v>0</v>
      </c>
      <c r="AC119" s="4">
        <v>1774</v>
      </c>
      <c r="AE119" s="5">
        <v>4.5822837320379284</v>
      </c>
      <c r="AF119" s="5">
        <v>13.4620694950478</v>
      </c>
      <c r="AI119" s="4">
        <v>1774</v>
      </c>
      <c r="AJ119" s="5">
        <v>66277.704400000002</v>
      </c>
      <c r="AL119" s="5">
        <v>37.53</v>
      </c>
      <c r="AM119" s="5">
        <v>30.652999999999999</v>
      </c>
      <c r="AN119" t="s">
        <v>47</v>
      </c>
      <c r="AO119" t="str" cm="1">
        <f t="array" aca="1" ref="AO119" ca="1">_FV(A119,"Currency")</f>
        <v>USD</v>
      </c>
      <c r="AP119" t="str" cm="1">
        <f t="array" aca="1" ref="AP119" ca="1">_FV(A119,"Exchange")</f>
        <v>NYSE Arca</v>
      </c>
      <c r="AQ119" s="6" t="str" cm="1">
        <f t="array" aca="1" ref="AQ119" ca="1">_FV(A119,"Exchange abbreviation",TRUE)</f>
        <v>ARCX</v>
      </c>
      <c r="AR119" t="str" cm="1">
        <f t="array" aca="1" ref="AR119" ca="1">_FV(A119,"Instrument type",TRUE)</f>
        <v>ETF</v>
      </c>
    </row>
    <row r="120" spans="1:44" ht="18.75" customHeight="1" x14ac:dyDescent="0.25">
      <c r="A120" t="e" vm="133">
        <v>#VALUE!</v>
      </c>
      <c r="B120" t="s">
        <v>458</v>
      </c>
      <c r="C120" t="s">
        <v>459</v>
      </c>
      <c r="D120" s="31" cm="1">
        <f t="array" aca="1" ref="D120" ca="1">_FV(A120,"Last trade time",TRUE)</f>
        <v>45824.840322349221</v>
      </c>
      <c r="E120" s="23" cm="1">
        <f t="array" aca="1" ref="E120" ca="1">_FV(A120,"Price")</f>
        <v>35.194499999999998</v>
      </c>
      <c r="F120" s="27" cm="1">
        <f t="array" aca="1" ref="F120" ca="1">_FV(A120,"Change (%)",TRUE)</f>
        <v>1.0764000000000001E-2</v>
      </c>
      <c r="G120" s="26" cm="1">
        <f t="array" aca="1" ref="G120" ca="1">_FV(A120,"Change")</f>
        <v>0.37480000000000002</v>
      </c>
      <c r="H120" s="23" cm="1">
        <f t="array" aca="1" ref="H120" ca="1">_FV(A120,"Open")</f>
        <v>35.119999999999997</v>
      </c>
      <c r="I120" s="23" cm="1">
        <f t="array" aca="1" ref="I120" ca="1">_FV(A120,"Low")</f>
        <v>35.04</v>
      </c>
      <c r="J120" s="23" cm="1">
        <f t="array" aca="1" ref="J120" ca="1">_FV(A120,"High")</f>
        <v>35.200000000000003</v>
      </c>
      <c r="K120" s="23" cm="1">
        <f t="array" aca="1" ref="K120" ca="1">_FV(A120,"Previous close",TRUE)</f>
        <v>34.819699999999997</v>
      </c>
      <c r="L120" s="26"/>
      <c r="M120" s="23" cm="1">
        <f t="array" aca="1" ref="M120" ca="1">_FV(A120,"52 week low",TRUE)</f>
        <v>29.1416</v>
      </c>
      <c r="N120" s="23" cm="1">
        <f t="array" aca="1" ref="N120" ca="1">_FV(A120,"52 week high",TRUE)</f>
        <v>35.71</v>
      </c>
      <c r="O120" s="8" cm="1">
        <f t="array" aca="1" ref="O120" ca="1">_FV(A120,"Volume")</f>
        <v>5719</v>
      </c>
      <c r="P120" s="7" cm="1">
        <f t="array" aca="1" ref="P120" ca="1">_FV(A120,"Volume average",TRUE)</f>
        <v>2403</v>
      </c>
      <c r="Q120" t="s">
        <v>345</v>
      </c>
      <c r="S120" t="s">
        <v>460</v>
      </c>
      <c r="T120" s="25" cm="1">
        <f t="array" aca="1" ref="T120" ca="1">_FV(A120,"Expense ratio",TRUE)</f>
        <v>1.5900000000000001E-2</v>
      </c>
      <c r="U120" s="24" cm="1">
        <f t="array" aca="1" ref="U120" ca="1">_FV(A120,"Market cap",TRUE)</f>
        <v>25804752.079999998</v>
      </c>
      <c r="V120" s="4">
        <v>25804752</v>
      </c>
      <c r="W120" s="4">
        <v>25804752</v>
      </c>
      <c r="Y120" t="s">
        <v>461</v>
      </c>
      <c r="Z120" s="5">
        <v>35.099400000000003</v>
      </c>
      <c r="AA120" s="5">
        <v>31.079153000000002</v>
      </c>
      <c r="AB120" s="5">
        <v>3.4299999999999997E-2</v>
      </c>
      <c r="AC120" s="4">
        <v>1622</v>
      </c>
      <c r="AE120" s="5">
        <v>7.272843126835582</v>
      </c>
      <c r="AF120" s="5">
        <v>16.375705349142859</v>
      </c>
      <c r="AI120" s="4">
        <v>1622</v>
      </c>
      <c r="AJ120" s="5">
        <v>56999.350799999993</v>
      </c>
      <c r="AL120" s="5">
        <v>35.71</v>
      </c>
      <c r="AM120" s="5">
        <v>29.141999999999999</v>
      </c>
      <c r="AN120" t="s">
        <v>47</v>
      </c>
      <c r="AO120" t="str" cm="1">
        <f t="array" aca="1" ref="AO120" ca="1">_FV(A120,"Currency")</f>
        <v>USD</v>
      </c>
      <c r="AP120" t="str" cm="1">
        <f t="array" aca="1" ref="AP120" ca="1">_FV(A120,"Exchange")</f>
        <v>CBOE BZX Exchange</v>
      </c>
      <c r="AQ120" s="6" t="str" cm="1">
        <f t="array" aca="1" ref="AQ120" ca="1">_FV(A120,"Exchange abbreviation",TRUE)</f>
        <v>BATS</v>
      </c>
      <c r="AR120" t="str" cm="1">
        <f t="array" aca="1" ref="AR120" ca="1">_FV(A120,"Instrument type",TRUE)</f>
        <v>ETF</v>
      </c>
    </row>
    <row r="121" spans="1:44" ht="18.75" customHeight="1" x14ac:dyDescent="0.25">
      <c r="A121" t="e" vm="134">
        <v>#VALUE!</v>
      </c>
      <c r="B121" t="s">
        <v>462</v>
      </c>
      <c r="C121" t="s">
        <v>463</v>
      </c>
      <c r="D121" s="31" cm="1">
        <f t="array" aca="1" ref="D121" ca="1">_FV(A121,"Last trade time",TRUE)</f>
        <v>45824.840323008597</v>
      </c>
      <c r="E121" s="23" cm="1">
        <f t="array" aca="1" ref="E121" ca="1">_FV(A121,"Price")</f>
        <v>27.9406</v>
      </c>
      <c r="F121" s="27" cm="1">
        <f t="array" aca="1" ref="F121" ca="1">_FV(A121,"Change (%)",TRUE)</f>
        <v>6.3429999999999997E-3</v>
      </c>
      <c r="G121" s="26" cm="1">
        <f t="array" aca="1" ref="G121" ca="1">_FV(A121,"Change")</f>
        <v>0.17610000000000001</v>
      </c>
      <c r="H121" s="23" cm="1">
        <f t="array" aca="1" ref="H121" ca="1">_FV(A121,"Open")</f>
        <v>28</v>
      </c>
      <c r="I121" s="23" cm="1">
        <f t="array" aca="1" ref="I121" ca="1">_FV(A121,"Low")</f>
        <v>27.93</v>
      </c>
      <c r="J121" s="23" cm="1">
        <f t="array" aca="1" ref="J121" ca="1">_FV(A121,"High")</f>
        <v>28.03</v>
      </c>
      <c r="K121" s="23" cm="1">
        <f t="array" aca="1" ref="K121" ca="1">_FV(A121,"Previous close",TRUE)</f>
        <v>27.764500000000002</v>
      </c>
      <c r="L121" s="26"/>
      <c r="M121" s="23" cm="1">
        <f t="array" aca="1" ref="M121" ca="1">_FV(A121,"52 week low",TRUE)</f>
        <v>24.19</v>
      </c>
      <c r="N121" s="23" cm="1">
        <f t="array" aca="1" ref="N121" ca="1">_FV(A121,"52 week high",TRUE)</f>
        <v>28.06</v>
      </c>
      <c r="O121" s="8" cm="1">
        <f t="array" aca="1" ref="O121" ca="1">_FV(A121,"Volume")</f>
        <v>2494</v>
      </c>
      <c r="P121" s="7" cm="1">
        <f t="array" aca="1" ref="P121" ca="1">_FV(A121,"Volume average",TRUE)</f>
        <v>3791</v>
      </c>
      <c r="Q121" t="s">
        <v>464</v>
      </c>
      <c r="T121" s="25" cm="1">
        <f t="array" aca="1" ref="T121" ca="1">_FV(A121,"Expense ratio",TRUE)</f>
        <v>1.5900000000000001E-2</v>
      </c>
      <c r="U121" s="24" cm="1">
        <f t="array" aca="1" ref="U121" ca="1">_FV(A121,"Market cap",TRUE)</f>
        <v>95613903.840000004</v>
      </c>
      <c r="V121" s="16"/>
      <c r="W121" s="16"/>
      <c r="Z121" s="5">
        <v>27.9268</v>
      </c>
      <c r="AA121" s="20"/>
      <c r="AB121" s="20"/>
      <c r="AC121" s="4">
        <v>9587</v>
      </c>
      <c r="AE121" s="5">
        <v>7.0820557035026432</v>
      </c>
      <c r="AF121" s="5">
        <v>8.138047033853324</v>
      </c>
      <c r="AI121" s="4">
        <v>9587</v>
      </c>
      <c r="AJ121" s="5">
        <v>267752.44689999998</v>
      </c>
      <c r="AL121" s="5">
        <v>28.045999999999999</v>
      </c>
      <c r="AM121" s="5">
        <v>24.19</v>
      </c>
      <c r="AN121" t="s">
        <v>47</v>
      </c>
      <c r="AO121" t="str" cm="1">
        <f t="array" aca="1" ref="AO121" ca="1">_FV(A121,"Currency")</f>
        <v>USD</v>
      </c>
      <c r="AP121" t="str" cm="1">
        <f t="array" aca="1" ref="AP121" ca="1">_FV(A121,"Exchange")</f>
        <v>CBOE BZX Exchange</v>
      </c>
      <c r="AQ121" s="6" t="str" cm="1">
        <f t="array" aca="1" ref="AQ121" ca="1">_FV(A121,"Exchange abbreviation",TRUE)</f>
        <v>BATS</v>
      </c>
      <c r="AR121" t="str" cm="1">
        <f t="array" aca="1" ref="AR121" ca="1">_FV(A121,"Instrument type",TRUE)</f>
        <v>ETF</v>
      </c>
    </row>
    <row r="122" spans="1:44" ht="18.75" customHeight="1" x14ac:dyDescent="0.25">
      <c r="A122" t="e" vm="135">
        <v>#VALUE!</v>
      </c>
      <c r="B122" t="s">
        <v>465</v>
      </c>
      <c r="C122" t="s">
        <v>466</v>
      </c>
      <c r="D122" s="31" cm="1">
        <f t="array" aca="1" ref="D122" ca="1">_FV(A122,"Last trade time",TRUE)</f>
        <v>45824.840277823438</v>
      </c>
      <c r="E122" s="23" cm="1">
        <f t="array" aca="1" ref="E122" ca="1">_FV(A122,"Price")</f>
        <v>18.43</v>
      </c>
      <c r="F122" s="27" cm="1">
        <f t="array" aca="1" ref="F122" ca="1">_FV(A122,"Change (%)",TRUE)</f>
        <v>-2.1242999999999998E-2</v>
      </c>
      <c r="G122" s="26" cm="1">
        <f t="array" aca="1" ref="G122" ca="1">_FV(A122,"Change")</f>
        <v>-0.4</v>
      </c>
      <c r="H122" s="23" cm="1">
        <f t="array" aca="1" ref="H122" ca="1">_FV(A122,"Open")</f>
        <v>18.829999999999998</v>
      </c>
      <c r="I122" s="23" cm="1">
        <f t="array" aca="1" ref="I122" ca="1">_FV(A122,"Low")</f>
        <v>18.399999999999999</v>
      </c>
      <c r="J122" s="23" cm="1">
        <f t="array" aca="1" ref="J122" ca="1">_FV(A122,"High")</f>
        <v>18.829999999999998</v>
      </c>
      <c r="K122" s="23" cm="1">
        <f t="array" aca="1" ref="K122" ca="1">_FV(A122,"Previous close",TRUE)</f>
        <v>18.829999999999998</v>
      </c>
      <c r="L122" s="26"/>
      <c r="M122" s="23" cm="1">
        <f t="array" aca="1" ref="M122" ca="1">_FV(A122,"52 week low",TRUE)</f>
        <v>17.59</v>
      </c>
      <c r="N122" s="23" cm="1">
        <f t="array" aca="1" ref="N122" ca="1">_FV(A122,"52 week high",TRUE)</f>
        <v>22.1</v>
      </c>
      <c r="O122" s="8" cm="1">
        <f t="array" aca="1" ref="O122" ca="1">_FV(A122,"Volume")</f>
        <v>403278</v>
      </c>
      <c r="P122" s="7" cm="1">
        <f t="array" aca="1" ref="P122" ca="1">_FV(A122,"Volume average",TRUE)</f>
        <v>776816</v>
      </c>
      <c r="Q122" t="s">
        <v>467</v>
      </c>
      <c r="S122" t="s">
        <v>468</v>
      </c>
      <c r="T122" s="25" cm="1">
        <f t="array" aca="1" ref="T122" ca="1">_FV(A122,"Expense ratio",TRUE)</f>
        <v>1.5800000000000002E-2</v>
      </c>
      <c r="U122" s="24" cm="1">
        <f t="array" aca="1" ref="U122" ca="1">_FV(A122,"Market cap",TRUE)</f>
        <v>321296270.57999998</v>
      </c>
      <c r="V122" s="4">
        <v>321296256</v>
      </c>
      <c r="W122" s="4">
        <v>321296256</v>
      </c>
      <c r="X122" t="s">
        <v>469</v>
      </c>
      <c r="Y122" t="s">
        <v>470</v>
      </c>
      <c r="Z122" s="5">
        <v>18.628499999999999</v>
      </c>
      <c r="AA122" s="5">
        <v>18.177675000000001</v>
      </c>
      <c r="AB122" s="5">
        <v>3.3500000000000002E-2</v>
      </c>
      <c r="AC122" s="4">
        <v>1025553</v>
      </c>
      <c r="AE122" s="5">
        <v>0.43454603133687991</v>
      </c>
      <c r="AF122" s="5">
        <v>0.13355844421456539</v>
      </c>
      <c r="AI122" s="4">
        <v>1025553</v>
      </c>
      <c r="AJ122" s="5">
        <v>19044519.210000001</v>
      </c>
      <c r="AL122" s="5">
        <v>22.1</v>
      </c>
      <c r="AM122" s="5">
        <v>17.59</v>
      </c>
      <c r="AN122" t="s">
        <v>82</v>
      </c>
      <c r="AO122" t="str" cm="1">
        <f t="array" aca="1" ref="AO122" ca="1">_FV(A122,"Currency")</f>
        <v>USD</v>
      </c>
      <c r="AP122" t="str" cm="1">
        <f t="array" aca="1" ref="AP122" ca="1">_FV(A122,"Exchange")</f>
        <v>NYSE Arca</v>
      </c>
      <c r="AQ122" s="6" t="str" cm="1">
        <f t="array" aca="1" ref="AQ122" ca="1">_FV(A122,"Exchange abbreviation",TRUE)</f>
        <v>ARCX</v>
      </c>
      <c r="AR122" t="str" cm="1">
        <f t="array" aca="1" ref="AR122" ca="1">_FV(A122,"Instrument type",TRUE)</f>
        <v>ETF</v>
      </c>
    </row>
    <row r="123" spans="1:44" ht="18.75" customHeight="1" x14ac:dyDescent="0.25">
      <c r="A123" t="e" vm="136">
        <v>#VALUE!</v>
      </c>
      <c r="B123" t="s">
        <v>471</v>
      </c>
      <c r="C123" t="s">
        <v>472</v>
      </c>
      <c r="D123" s="31" cm="1">
        <f t="array" aca="1" ref="D123" ca="1">_FV(A123,"Last trade time",TRUE)</f>
        <v>45824.843750265623</v>
      </c>
      <c r="E123" s="23" cm="1">
        <f t="array" aca="1" ref="E123" ca="1">_FV(A123,"Price")</f>
        <v>21.88</v>
      </c>
      <c r="F123" s="27" cm="1">
        <f t="array" aca="1" ref="F123" ca="1">_FV(A123,"Change (%)",TRUE)</f>
        <v>8.9549999999999994E-3</v>
      </c>
      <c r="G123" s="26" cm="1">
        <f t="array" aca="1" ref="G123" ca="1">_FV(A123,"Change")</f>
        <v>0.19420000000000001</v>
      </c>
      <c r="H123" s="23" cm="1">
        <f t="array" aca="1" ref="H123" ca="1">_FV(A123,"Open")</f>
        <v>21.98</v>
      </c>
      <c r="I123" s="23" cm="1">
        <f t="array" aca="1" ref="I123" ca="1">_FV(A123,"Low")</f>
        <v>21.791</v>
      </c>
      <c r="J123" s="23" cm="1">
        <f t="array" aca="1" ref="J123" ca="1">_FV(A123,"High")</f>
        <v>21.98</v>
      </c>
      <c r="K123" s="23" cm="1">
        <f t="array" aca="1" ref="K123" ca="1">_FV(A123,"Previous close",TRUE)</f>
        <v>21.6858</v>
      </c>
      <c r="L123" s="26"/>
      <c r="M123" s="23" cm="1">
        <f t="array" aca="1" ref="M123" ca="1">_FV(A123,"52 week low",TRUE)</f>
        <v>18.55</v>
      </c>
      <c r="N123" s="23" cm="1">
        <f t="array" aca="1" ref="N123" ca="1">_FV(A123,"52 week high",TRUE)</f>
        <v>23.71</v>
      </c>
      <c r="O123" s="8" cm="1">
        <f t="array" aca="1" ref="O123" ca="1">_FV(A123,"Volume")</f>
        <v>24808</v>
      </c>
      <c r="P123" s="7" cm="1">
        <f t="array" aca="1" ref="P123" ca="1">_FV(A123,"Volume average",TRUE)</f>
        <v>4845</v>
      </c>
      <c r="Q123" t="s">
        <v>258</v>
      </c>
      <c r="S123" t="s">
        <v>473</v>
      </c>
      <c r="T123" s="25" cm="1">
        <f t="array" aca="1" ref="T123" ca="1">_FV(A123,"Expense ratio",TRUE)</f>
        <v>1.5800000000000002E-2</v>
      </c>
      <c r="U123" s="24" cm="1">
        <f t="array" aca="1" ref="U123" ca="1">_FV(A123,"Market cap",TRUE)</f>
        <v>52746814.5</v>
      </c>
      <c r="V123" s="4">
        <v>52746816</v>
      </c>
      <c r="W123" s="4">
        <v>52746816</v>
      </c>
      <c r="Y123" t="s">
        <v>474</v>
      </c>
      <c r="Z123" s="5">
        <v>21.8917</v>
      </c>
      <c r="AA123" s="5">
        <v>19.236324</v>
      </c>
      <c r="AB123" s="5">
        <v>1.04E-2</v>
      </c>
      <c r="AC123" s="4">
        <v>4657</v>
      </c>
      <c r="AE123" s="5">
        <v>-2.7840056339723862</v>
      </c>
      <c r="AF123" s="5">
        <v>7.6478128410985446</v>
      </c>
      <c r="AI123" s="4">
        <v>4657</v>
      </c>
      <c r="AJ123" s="5">
        <v>101965.015</v>
      </c>
      <c r="AL123" s="5">
        <v>23.71</v>
      </c>
      <c r="AM123" s="5">
        <v>18.55</v>
      </c>
      <c r="AN123" t="s">
        <v>47</v>
      </c>
      <c r="AO123" t="str" cm="1">
        <f t="array" aca="1" ref="AO123" ca="1">_FV(A123,"Currency")</f>
        <v>USD</v>
      </c>
      <c r="AP123" t="str" cm="1">
        <f t="array" aca="1" ref="AP123" ca="1">_FV(A123,"Exchange")</f>
        <v>Nasdaq Stock Market</v>
      </c>
      <c r="AQ123" s="6" t="str" cm="1">
        <f t="array" aca="1" ref="AQ123" ca="1">_FV(A123,"Exchange abbreviation",TRUE)</f>
        <v>XNAS</v>
      </c>
      <c r="AR123" t="str" cm="1">
        <f t="array" aca="1" ref="AR123" ca="1">_FV(A123,"Instrument type",TRUE)</f>
        <v>ETF</v>
      </c>
    </row>
    <row r="124" spans="1:44" ht="18.75" customHeight="1" x14ac:dyDescent="0.25">
      <c r="A124" t="e" vm="137">
        <v>#VALUE!</v>
      </c>
      <c r="B124" t="s">
        <v>475</v>
      </c>
      <c r="C124" t="s">
        <v>476</v>
      </c>
      <c r="D124" s="31" cm="1">
        <f t="array" aca="1" ref="D124" ca="1">_FV(A124,"Last trade time",TRUE)</f>
        <v>45824.840277812502</v>
      </c>
      <c r="E124" s="23" cm="1">
        <f t="array" aca="1" ref="E124" ca="1">_FV(A124,"Price")</f>
        <v>16.383800000000001</v>
      </c>
      <c r="F124" s="27" cm="1">
        <f t="array" aca="1" ref="F124" ca="1">_FV(A124,"Change (%)",TRUE)</f>
        <v>4.9810000000000002E-3</v>
      </c>
      <c r="G124" s="26" cm="1">
        <f t="array" aca="1" ref="G124" ca="1">_FV(A124,"Change")</f>
        <v>8.1199999999999994E-2</v>
      </c>
      <c r="H124" s="23" cm="1">
        <f t="array" aca="1" ref="H124" ca="1">_FV(A124,"Open")</f>
        <v>16.383800000000001</v>
      </c>
      <c r="I124" s="23" cm="1">
        <f t="array" aca="1" ref="I124" ca="1">_FV(A124,"Low")</f>
        <v>16.383800000000001</v>
      </c>
      <c r="J124" s="23" cm="1">
        <f t="array" aca="1" ref="J124" ca="1">_FV(A124,"High")</f>
        <v>16.383800000000001</v>
      </c>
      <c r="K124" s="23" cm="1">
        <f t="array" aca="1" ref="K124" ca="1">_FV(A124,"Previous close",TRUE)</f>
        <v>16.302600000000002</v>
      </c>
      <c r="L124" s="26"/>
      <c r="M124" s="23" cm="1">
        <f t="array" aca="1" ref="M124" ca="1">_FV(A124,"52 week low",TRUE)</f>
        <v>13.87</v>
      </c>
      <c r="N124" s="23" cm="1">
        <f t="array" aca="1" ref="N124" ca="1">_FV(A124,"52 week high",TRUE)</f>
        <v>17.079999999999998</v>
      </c>
      <c r="O124" s="8" cm="1">
        <f t="array" aca="1" ref="O124" ca="1">_FV(A124,"Volume")</f>
        <v>67</v>
      </c>
      <c r="P124" s="7" cm="1">
        <f t="array" aca="1" ref="P124" ca="1">_FV(A124,"Volume average",TRUE)</f>
        <v>1519</v>
      </c>
      <c r="Q124" t="s">
        <v>119</v>
      </c>
      <c r="T124" s="25" cm="1">
        <f t="array" aca="1" ref="T124" ca="1">_FV(A124,"Expense ratio",TRUE)</f>
        <v>1.52E-2</v>
      </c>
      <c r="U124" s="24" cm="1">
        <f t="array" aca="1" ref="U124" ca="1">_FV(A124,"Market cap",TRUE)</f>
        <v>8090879.5800000001</v>
      </c>
      <c r="V124" s="16"/>
      <c r="W124" s="16"/>
      <c r="Z124" s="18"/>
      <c r="AA124" s="20"/>
      <c r="AB124" s="20"/>
      <c r="AC124" s="21">
        <v>1512</v>
      </c>
      <c r="AE124" s="18"/>
      <c r="AF124" s="20"/>
      <c r="AI124" s="21"/>
      <c r="AJ124" s="18"/>
      <c r="AL124" s="18"/>
      <c r="AM124" s="18"/>
      <c r="AN124" t="s">
        <v>73</v>
      </c>
      <c r="AO124" t="str" cm="1">
        <f t="array" aca="1" ref="AO124" ca="1">_FV(A124,"Currency")</f>
        <v>USD</v>
      </c>
      <c r="AP124" t="str" cm="1">
        <f t="array" aca="1" ref="AP124" ca="1">_FV(A124,"Exchange")</f>
        <v>NYSE Arca</v>
      </c>
      <c r="AQ124" s="6" t="str" cm="1">
        <f t="array" aca="1" ref="AQ124" ca="1">_FV(A124,"Exchange abbreviation",TRUE)</f>
        <v>ARCX</v>
      </c>
      <c r="AR124" t="str" cm="1">
        <f t="array" aca="1" ref="AR124" ca="1">_FV(A124,"Instrument type",TRUE)</f>
        <v>ETF</v>
      </c>
    </row>
    <row r="125" spans="1:44" ht="18.75" customHeight="1" x14ac:dyDescent="0.25">
      <c r="A125" t="e" vm="138">
        <v>#VALUE!</v>
      </c>
      <c r="B125" t="s">
        <v>477</v>
      </c>
      <c r="C125" t="s">
        <v>478</v>
      </c>
      <c r="D125" s="31" cm="1">
        <f t="array" aca="1" ref="D125" ca="1">_FV(A125,"Last trade time",TRUE)</f>
        <v>45824.840277823438</v>
      </c>
      <c r="E125" s="23" cm="1">
        <f t="array" aca="1" ref="E125" ca="1">_FV(A125,"Price")</f>
        <v>28.258700000000001</v>
      </c>
      <c r="F125" s="27" cm="1">
        <f t="array" aca="1" ref="F125" ca="1">_FV(A125,"Change (%)",TRUE)</f>
        <v>1.1374E-2</v>
      </c>
      <c r="G125" s="26" cm="1">
        <f t="array" aca="1" ref="G125" ca="1">_FV(A125,"Change")</f>
        <v>0.31780000000000003</v>
      </c>
      <c r="H125" s="23" cm="1">
        <f t="array" aca="1" ref="H125" ca="1">_FV(A125,"Open")</f>
        <v>28.24</v>
      </c>
      <c r="I125" s="23" cm="1">
        <f t="array" aca="1" ref="I125" ca="1">_FV(A125,"Low")</f>
        <v>28.24</v>
      </c>
      <c r="J125" s="23" cm="1">
        <f t="array" aca="1" ref="J125" ca="1">_FV(A125,"High")</f>
        <v>28.340299999999999</v>
      </c>
      <c r="K125" s="23" cm="1">
        <f t="array" aca="1" ref="K125" ca="1">_FV(A125,"Previous close",TRUE)</f>
        <v>27.940899999999999</v>
      </c>
      <c r="L125" s="26"/>
      <c r="M125" s="23" cm="1">
        <f t="array" aca="1" ref="M125" ca="1">_FV(A125,"52 week low",TRUE)</f>
        <v>25.39</v>
      </c>
      <c r="N125" s="23" cm="1">
        <f t="array" aca="1" ref="N125" ca="1">_FV(A125,"52 week high",TRUE)</f>
        <v>30.761399999999998</v>
      </c>
      <c r="O125" s="8" cm="1">
        <f t="array" aca="1" ref="O125" ca="1">_FV(A125,"Volume")</f>
        <v>431</v>
      </c>
      <c r="P125" s="7" cm="1">
        <f t="array" aca="1" ref="P125" ca="1">_FV(A125,"Volume average",TRUE)</f>
        <v>2161</v>
      </c>
      <c r="Q125" t="s">
        <v>299</v>
      </c>
      <c r="R125" t="s">
        <v>155</v>
      </c>
      <c r="S125" t="s">
        <v>479</v>
      </c>
      <c r="T125" s="25" cm="1">
        <f t="array" aca="1" ref="T125" ca="1">_FV(A125,"Expense ratio",TRUE)</f>
        <v>1.52E-2</v>
      </c>
      <c r="U125" s="24" cm="1">
        <f t="array" aca="1" ref="U125" ca="1">_FV(A125,"Market cap",TRUE)</f>
        <v>28939141.82</v>
      </c>
      <c r="V125" s="4">
        <v>28939140</v>
      </c>
      <c r="W125" s="4">
        <v>28939140</v>
      </c>
      <c r="Y125" t="s">
        <v>480</v>
      </c>
      <c r="Z125" s="5">
        <v>28.253399999999999</v>
      </c>
      <c r="AA125" s="19">
        <v>19.568950000000001</v>
      </c>
      <c r="AB125" s="5">
        <v>8.3000000000000001E-3</v>
      </c>
      <c r="AC125" s="4">
        <v>1458</v>
      </c>
      <c r="AE125" s="5">
        <v>-0.47528540821010212</v>
      </c>
      <c r="AF125" s="5">
        <v>-4.4969472847854908</v>
      </c>
      <c r="AI125" s="4">
        <v>1458</v>
      </c>
      <c r="AJ125" s="5">
        <v>41174.794800000003</v>
      </c>
      <c r="AL125" s="5">
        <v>30.760999999999999</v>
      </c>
      <c r="AM125" s="5">
        <v>25.39</v>
      </c>
      <c r="AN125" t="s">
        <v>47</v>
      </c>
      <c r="AO125" t="str" cm="1">
        <f t="array" aca="1" ref="AO125" ca="1">_FV(A125,"Currency")</f>
        <v>USD</v>
      </c>
      <c r="AP125" t="str" cm="1">
        <f t="array" aca="1" ref="AP125" ca="1">_FV(A125,"Exchange")</f>
        <v>NYSE Arca</v>
      </c>
      <c r="AQ125" s="6" t="str" cm="1">
        <f t="array" aca="1" ref="AQ125" ca="1">_FV(A125,"Exchange abbreviation",TRUE)</f>
        <v>ARCX</v>
      </c>
      <c r="AR125" t="str" cm="1">
        <f t="array" aca="1" ref="AR125" ca="1">_FV(A125,"Instrument type",TRUE)</f>
        <v>ETF</v>
      </c>
    </row>
    <row r="126" spans="1:44" ht="18.75" customHeight="1" x14ac:dyDescent="0.25">
      <c r="A126" t="e" vm="139">
        <v>#VALUE!</v>
      </c>
      <c r="B126" t="s">
        <v>481</v>
      </c>
      <c r="C126" t="s">
        <v>482</v>
      </c>
      <c r="D126" s="31" cm="1">
        <f t="array" aca="1" ref="D126" ca="1">_FV(A126,"Last trade time",TRUE)</f>
        <v>45824.939889953122</v>
      </c>
      <c r="E126" s="23" cm="1">
        <f t="array" aca="1" ref="E126" ca="1">_FV(A126,"Price")</f>
        <v>15.16</v>
      </c>
      <c r="F126" s="27" cm="1">
        <f t="array" aca="1" ref="F126" ca="1">_FV(A126,"Change (%)",TRUE)</f>
        <v>-3.746E-2</v>
      </c>
      <c r="G126" s="26" cm="1">
        <f t="array" aca="1" ref="G126" ca="1">_FV(A126,"Change")</f>
        <v>-0.59</v>
      </c>
      <c r="H126" s="23" cm="1">
        <f t="array" aca="1" ref="H126" ca="1">_FV(A126,"Open")</f>
        <v>15.45</v>
      </c>
      <c r="I126" s="23" cm="1">
        <f t="array" aca="1" ref="I126" ca="1">_FV(A126,"Low")</f>
        <v>14.821</v>
      </c>
      <c r="J126" s="23" cm="1">
        <f t="array" aca="1" ref="J126" ca="1">_FV(A126,"High")</f>
        <v>15.47</v>
      </c>
      <c r="K126" s="23" cm="1">
        <f t="array" aca="1" ref="K126" ca="1">_FV(A126,"Previous close",TRUE)</f>
        <v>15.75</v>
      </c>
      <c r="L126" s="26"/>
      <c r="M126" s="23" cm="1">
        <f t="array" aca="1" ref="M126" ca="1">_FV(A126,"52 week low",TRUE)</f>
        <v>14.821</v>
      </c>
      <c r="N126" s="23" cm="1">
        <f t="array" aca="1" ref="N126" ca="1">_FV(A126,"52 week high",TRUE)</f>
        <v>84.5</v>
      </c>
      <c r="O126" s="8" cm="1">
        <f t="array" aca="1" ref="O126" ca="1">_FV(A126,"Volume")</f>
        <v>6751082</v>
      </c>
      <c r="P126" s="7" cm="1">
        <f t="array" aca="1" ref="P126" ca="1">_FV(A126,"Volume average",TRUE)</f>
        <v>5737517</v>
      </c>
      <c r="Q126" t="s">
        <v>65</v>
      </c>
      <c r="R126" t="s">
        <v>109</v>
      </c>
      <c r="S126" t="s">
        <v>453</v>
      </c>
      <c r="T126" s="25" cm="1">
        <f t="array" aca="1" ref="T126" ca="1">_FV(A126,"Expense ratio",TRUE)</f>
        <v>1.4999999999999999E-2</v>
      </c>
      <c r="U126" s="24" cm="1">
        <f t="array" aca="1" ref="U126" ca="1">_FV(A126,"Market cap",TRUE)</f>
        <v>111686846</v>
      </c>
      <c r="V126" s="4">
        <v>111686848</v>
      </c>
      <c r="W126" s="4">
        <v>111686848</v>
      </c>
      <c r="Y126" t="s">
        <v>483</v>
      </c>
      <c r="Z126" s="5">
        <v>15.83</v>
      </c>
      <c r="AA126" s="20"/>
      <c r="AB126" s="5">
        <v>0.14940000000000001</v>
      </c>
      <c r="AC126" s="4">
        <v>4672436</v>
      </c>
      <c r="AE126" s="5">
        <v>-44.633367453456437</v>
      </c>
      <c r="AF126" s="5">
        <v>-71.372923340658517</v>
      </c>
      <c r="AI126" s="4">
        <v>4672436</v>
      </c>
      <c r="AJ126" s="5">
        <v>73964661.879999995</v>
      </c>
      <c r="AL126" s="5">
        <v>84.5</v>
      </c>
      <c r="AM126" s="5">
        <v>1.96</v>
      </c>
      <c r="AN126" t="s">
        <v>82</v>
      </c>
      <c r="AO126" t="str" cm="1">
        <f t="array" aca="1" ref="AO126" ca="1">_FV(A126,"Currency")</f>
        <v>USD</v>
      </c>
      <c r="AP126" t="str" cm="1">
        <f t="array" aca="1" ref="AP126" ca="1">_FV(A126,"Exchange")</f>
        <v>Nasdaq Stock Market</v>
      </c>
      <c r="AQ126" s="6" t="str" cm="1">
        <f t="array" aca="1" ref="AQ126" ca="1">_FV(A126,"Exchange abbreviation",TRUE)</f>
        <v>XNAS</v>
      </c>
      <c r="AR126" t="str" cm="1">
        <f t="array" aca="1" ref="AR126" ca="1">_FV(A126,"Instrument type",TRUE)</f>
        <v>ETF</v>
      </c>
    </row>
    <row r="127" spans="1:44" ht="18.75" customHeight="1" x14ac:dyDescent="0.25">
      <c r="A127" t="e" vm="140">
        <v>#VALUE!</v>
      </c>
      <c r="B127" t="s">
        <v>484</v>
      </c>
      <c r="C127" t="s">
        <v>485</v>
      </c>
      <c r="D127" s="31" cm="1">
        <f t="array" aca="1" ref="D127" ca="1">_FV(A127,"Last trade time",TRUE)</f>
        <v>45824.840277789066</v>
      </c>
      <c r="E127" s="23" cm="1">
        <f t="array" aca="1" ref="E127" ca="1">_FV(A127,"Price")</f>
        <v>26.1675</v>
      </c>
      <c r="F127" s="27" cm="1">
        <f t="array" aca="1" ref="F127" ca="1">_FV(A127,"Change (%)",TRUE)</f>
        <v>2.1438000000000002E-2</v>
      </c>
      <c r="G127" s="26" cm="1">
        <f t="array" aca="1" ref="G127" ca="1">_FV(A127,"Change")</f>
        <v>0.54920000000000002</v>
      </c>
      <c r="H127" s="23" cm="1">
        <f t="array" aca="1" ref="H127" ca="1">_FV(A127,"Open")</f>
        <v>26.24</v>
      </c>
      <c r="I127" s="23" cm="1">
        <f t="array" aca="1" ref="I127" ca="1">_FV(A127,"Low")</f>
        <v>26.1675</v>
      </c>
      <c r="J127" s="23" cm="1">
        <f t="array" aca="1" ref="J127" ca="1">_FV(A127,"High")</f>
        <v>26.24</v>
      </c>
      <c r="K127" s="23" cm="1">
        <f t="array" aca="1" ref="K127" ca="1">_FV(A127,"Previous close",TRUE)</f>
        <v>25.618300000000001</v>
      </c>
      <c r="L127" s="26"/>
      <c r="M127" s="23" cm="1">
        <f t="array" aca="1" ref="M127" ca="1">_FV(A127,"52 week low",TRUE)</f>
        <v>21.63</v>
      </c>
      <c r="N127" s="23" cm="1">
        <f t="array" aca="1" ref="N127" ca="1">_FV(A127,"52 week high",TRUE)</f>
        <v>26.29</v>
      </c>
      <c r="O127" s="8" cm="1">
        <f t="array" aca="1" ref="O127" ca="1">_FV(A127,"Volume")</f>
        <v>393</v>
      </c>
      <c r="P127" s="7" cm="1">
        <f t="array" aca="1" ref="P127" ca="1">_FV(A127,"Volume average",TRUE)</f>
        <v>1383</v>
      </c>
      <c r="Q127" t="s">
        <v>355</v>
      </c>
      <c r="S127" t="s">
        <v>486</v>
      </c>
      <c r="T127" s="25" cm="1">
        <f t="array" aca="1" ref="T127" ca="1">_FV(A127,"Expense ratio",TRUE)</f>
        <v>1.4999999999999999E-2</v>
      </c>
      <c r="U127" s="24" cm="1">
        <f t="array" aca="1" ref="U127" ca="1">_FV(A127,"Market cap",TRUE)</f>
        <v>13019729.75</v>
      </c>
      <c r="V127" s="4">
        <v>13019729</v>
      </c>
      <c r="W127" s="4">
        <v>13019729</v>
      </c>
      <c r="Y127" t="s">
        <v>487</v>
      </c>
      <c r="Z127" s="5">
        <v>25.822299999999998</v>
      </c>
      <c r="AA127" s="5">
        <v>27.028711000000001</v>
      </c>
      <c r="AB127" s="20"/>
      <c r="AC127" s="4">
        <v>900</v>
      </c>
      <c r="AE127" s="5">
        <v>12.585558821235111</v>
      </c>
      <c r="AF127" s="20"/>
      <c r="AH127" s="16"/>
      <c r="AI127" s="4">
        <v>900</v>
      </c>
      <c r="AJ127" s="5">
        <v>23266.71</v>
      </c>
      <c r="AL127" s="5">
        <v>26.08</v>
      </c>
      <c r="AM127" s="5">
        <v>21.63</v>
      </c>
      <c r="AN127" t="s">
        <v>47</v>
      </c>
      <c r="AO127" t="str" cm="1">
        <f t="array" aca="1" ref="AO127" ca="1">_FV(A127,"Currency")</f>
        <v>USD</v>
      </c>
      <c r="AP127" t="str" cm="1">
        <f t="array" aca="1" ref="AP127" ca="1">_FV(A127,"Exchange")</f>
        <v>NYSE Arca</v>
      </c>
      <c r="AQ127" s="6" t="str" cm="1">
        <f t="array" aca="1" ref="AQ127" ca="1">_FV(A127,"Exchange abbreviation",TRUE)</f>
        <v>ARCX</v>
      </c>
      <c r="AR127" t="str" cm="1">
        <f t="array" aca="1" ref="AR127" ca="1">_FV(A127,"Instrument type",TRUE)</f>
        <v>ETF</v>
      </c>
    </row>
    <row r="128" spans="1:44" ht="18.75" customHeight="1" x14ac:dyDescent="0.25">
      <c r="A128" t="e" vm="141">
        <v>#VALUE!</v>
      </c>
      <c r="B128" t="s">
        <v>488</v>
      </c>
      <c r="C128" t="s">
        <v>489</v>
      </c>
      <c r="D128" s="31" cm="1">
        <f t="array" aca="1" ref="D128" ca="1">_FV(A128,"Last trade time",TRUE)</f>
        <v>45824.919629698437</v>
      </c>
      <c r="E128" s="23" cm="1">
        <f t="array" aca="1" ref="E128" ca="1">_FV(A128,"Price")</f>
        <v>37.83</v>
      </c>
      <c r="F128" s="27" cm="1">
        <f t="array" aca="1" ref="F128" ca="1">_FV(A128,"Change (%)",TRUE)</f>
        <v>-5.5210000000000007E-3</v>
      </c>
      <c r="G128" s="26" cm="1">
        <f t="array" aca="1" ref="G128" ca="1">_FV(A128,"Change")</f>
        <v>-0.21</v>
      </c>
      <c r="H128" s="23" cm="1">
        <f t="array" aca="1" ref="H128" ca="1">_FV(A128,"Open")</f>
        <v>38.51</v>
      </c>
      <c r="I128" s="23" cm="1">
        <f t="array" aca="1" ref="I128" ca="1">_FV(A128,"Low")</f>
        <v>37.549999999999997</v>
      </c>
      <c r="J128" s="23" cm="1">
        <f t="array" aca="1" ref="J128" ca="1">_FV(A128,"High")</f>
        <v>39.055</v>
      </c>
      <c r="K128" s="23" cm="1">
        <f t="array" aca="1" ref="K128" ca="1">_FV(A128,"Previous close",TRUE)</f>
        <v>38.04</v>
      </c>
      <c r="L128" s="26"/>
      <c r="M128" s="23" cm="1">
        <f t="array" aca="1" ref="M128" ca="1">_FV(A128,"52 week low",TRUE)</f>
        <v>15.77</v>
      </c>
      <c r="N128" s="23" cm="1">
        <f t="array" aca="1" ref="N128" ca="1">_FV(A128,"52 week high",TRUE)</f>
        <v>40.28</v>
      </c>
      <c r="O128" s="8" cm="1">
        <f t="array" aca="1" ref="O128" ca="1">_FV(A128,"Volume")</f>
        <v>126267</v>
      </c>
      <c r="P128" s="7" cm="1">
        <f t="array" aca="1" ref="P128" ca="1">_FV(A128,"Volume average",TRUE)</f>
        <v>249621</v>
      </c>
      <c r="Q128" t="s">
        <v>490</v>
      </c>
      <c r="T128" s="25" cm="1">
        <f t="array" aca="1" ref="T128" ca="1">_FV(A128,"Expense ratio",TRUE)</f>
        <v>1.4999999999999999E-2</v>
      </c>
      <c r="U128" s="24" cm="1">
        <f t="array" aca="1" ref="U128" ca="1">_FV(A128,"Market cap",TRUE)</f>
        <v>27430464.260000002</v>
      </c>
      <c r="V128" s="16"/>
      <c r="W128" s="16"/>
      <c r="Z128" s="18"/>
      <c r="AA128" s="20"/>
      <c r="AB128" s="20"/>
      <c r="AC128" s="21">
        <v>248251</v>
      </c>
      <c r="AE128" s="18"/>
      <c r="AF128" s="20"/>
      <c r="AI128" s="21"/>
      <c r="AJ128" s="18"/>
      <c r="AL128" s="18"/>
      <c r="AM128" s="18"/>
      <c r="AN128" t="s">
        <v>73</v>
      </c>
      <c r="AO128" t="str" cm="1">
        <f t="array" aca="1" ref="AO128" ca="1">_FV(A128,"Currency")</f>
        <v>USD</v>
      </c>
      <c r="AP128" t="str" cm="1">
        <f t="array" aca="1" ref="AP128" ca="1">_FV(A128,"Exchange")</f>
        <v>Nasdaq Stock Market</v>
      </c>
      <c r="AQ128" s="6" t="str" cm="1">
        <f t="array" aca="1" ref="AQ128" ca="1">_FV(A128,"Exchange abbreviation",TRUE)</f>
        <v>XNAS</v>
      </c>
      <c r="AR128" t="str" cm="1">
        <f t="array" aca="1" ref="AR128" ca="1">_FV(A128,"Instrument type",TRUE)</f>
        <v>ETF</v>
      </c>
    </row>
    <row r="129" spans="1:44" ht="18.75" customHeight="1" x14ac:dyDescent="0.25">
      <c r="A129" t="e" vm="142">
        <v>#VALUE!</v>
      </c>
      <c r="B129" t="s">
        <v>491</v>
      </c>
      <c r="C129" t="s">
        <v>492</v>
      </c>
      <c r="D129" s="31" cm="1">
        <f t="array" aca="1" ref="D129" ca="1">_FV(A129,"Last trade time",TRUE)</f>
        <v>45824.938152881252</v>
      </c>
      <c r="E129" s="23" cm="1">
        <f t="array" aca="1" ref="E129" ca="1">_FV(A129,"Price")</f>
        <v>20.61</v>
      </c>
      <c r="F129" s="27" cm="1">
        <f t="array" aca="1" ref="F129" ca="1">_FV(A129,"Change (%)",TRUE)</f>
        <v>8.1890000000000004E-2</v>
      </c>
      <c r="G129" s="26" cm="1">
        <f t="array" aca="1" ref="G129" ca="1">_FV(A129,"Change")</f>
        <v>1.56</v>
      </c>
      <c r="H129" s="23" cm="1">
        <f t="array" aca="1" ref="H129" ca="1">_FV(A129,"Open")</f>
        <v>19.79</v>
      </c>
      <c r="I129" s="23" cm="1">
        <f t="array" aca="1" ref="I129" ca="1">_FV(A129,"Low")</f>
        <v>19.79</v>
      </c>
      <c r="J129" s="23" cm="1">
        <f t="array" aca="1" ref="J129" ca="1">_FV(A129,"High")</f>
        <v>20.830100000000002</v>
      </c>
      <c r="K129" s="23" cm="1">
        <f t="array" aca="1" ref="K129" ca="1">_FV(A129,"Previous close",TRUE)</f>
        <v>19.05</v>
      </c>
      <c r="L129" s="26"/>
      <c r="M129" s="23" cm="1">
        <f t="array" aca="1" ref="M129" ca="1">_FV(A129,"52 week low",TRUE)</f>
        <v>6.04</v>
      </c>
      <c r="N129" s="23" cm="1">
        <f t="array" aca="1" ref="N129" ca="1">_FV(A129,"52 week high",TRUE)</f>
        <v>25.5</v>
      </c>
      <c r="O129" s="8" cm="1">
        <f t="array" aca="1" ref="O129" ca="1">_FV(A129,"Volume")</f>
        <v>29061</v>
      </c>
      <c r="P129" s="7" cm="1">
        <f t="array" aca="1" ref="P129" ca="1">_FV(A129,"Volume average",TRUE)</f>
        <v>68876</v>
      </c>
      <c r="Q129" t="s">
        <v>85</v>
      </c>
      <c r="S129" t="s">
        <v>453</v>
      </c>
      <c r="T129" s="25" cm="1">
        <f t="array" aca="1" ref="T129" ca="1">_FV(A129,"Expense ratio",TRUE)</f>
        <v>1.4999999999999999E-2</v>
      </c>
      <c r="U129" s="24" cm="1">
        <f t="array" aca="1" ref="U129" ca="1">_FV(A129,"Market cap",TRUE)</f>
        <v>4658512.3899999997</v>
      </c>
      <c r="V129" s="4">
        <v>4658512</v>
      </c>
      <c r="W129" s="4">
        <v>4658512</v>
      </c>
      <c r="Y129" t="s">
        <v>493</v>
      </c>
      <c r="Z129" s="5">
        <v>16.95</v>
      </c>
      <c r="AA129" s="20"/>
      <c r="AB129" s="20"/>
      <c r="AC129" s="4">
        <v>105153</v>
      </c>
      <c r="AE129" s="5">
        <v>20.122566466422121</v>
      </c>
      <c r="AF129" s="20"/>
      <c r="AH129" s="16"/>
      <c r="AI129" s="4">
        <v>105153</v>
      </c>
      <c r="AJ129" s="5">
        <v>1785497.94</v>
      </c>
      <c r="AL129" s="5">
        <v>25.5</v>
      </c>
      <c r="AM129" s="5">
        <v>6.04</v>
      </c>
      <c r="AN129" t="s">
        <v>90</v>
      </c>
      <c r="AO129" t="str" cm="1">
        <f t="array" aca="1" ref="AO129" ca="1">_FV(A129,"Currency")</f>
        <v>USD</v>
      </c>
      <c r="AP129" t="str" cm="1">
        <f t="array" aca="1" ref="AP129" ca="1">_FV(A129,"Exchange")</f>
        <v>Nasdaq Stock Market</v>
      </c>
      <c r="AQ129" s="6" t="str" cm="1">
        <f t="array" aca="1" ref="AQ129" ca="1">_FV(A129,"Exchange abbreviation",TRUE)</f>
        <v>XNAS</v>
      </c>
      <c r="AR129" t="str" cm="1">
        <f t="array" aca="1" ref="AR129" ca="1">_FV(A129,"Instrument type",TRUE)</f>
        <v>ETF</v>
      </c>
    </row>
    <row r="130" spans="1:44" ht="18.75" customHeight="1" x14ac:dyDescent="0.25">
      <c r="A130" t="e" vm="143">
        <v>#VALUE!</v>
      </c>
      <c r="B130" t="s">
        <v>494</v>
      </c>
      <c r="C130" t="s">
        <v>495</v>
      </c>
      <c r="D130" s="31" cm="1">
        <f t="array" aca="1" ref="D130" ca="1">_FV(A130,"Last trade time",TRUE)</f>
        <v>45824.840277789066</v>
      </c>
      <c r="E130" s="23" cm="1">
        <f t="array" aca="1" ref="E130" ca="1">_FV(A130,"Price")</f>
        <v>35.409999999999997</v>
      </c>
      <c r="F130" s="27" cm="1">
        <f t="array" aca="1" ref="F130" ca="1">_FV(A130,"Change (%)",TRUE)</f>
        <v>6.8240000000000002E-3</v>
      </c>
      <c r="G130" s="26" cm="1">
        <f t="array" aca="1" ref="G130" ca="1">_FV(A130,"Change")</f>
        <v>0.24</v>
      </c>
      <c r="H130" s="23" cm="1">
        <f t="array" aca="1" ref="H130" ca="1">_FV(A130,"Open")</f>
        <v>35.33</v>
      </c>
      <c r="I130" s="23" cm="1">
        <f t="array" aca="1" ref="I130" ca="1">_FV(A130,"Low")</f>
        <v>35.33</v>
      </c>
      <c r="J130" s="23" cm="1">
        <f t="array" aca="1" ref="J130" ca="1">_FV(A130,"High")</f>
        <v>35.51</v>
      </c>
      <c r="K130" s="23" cm="1">
        <f t="array" aca="1" ref="K130" ca="1">_FV(A130,"Previous close",TRUE)</f>
        <v>35.17</v>
      </c>
      <c r="L130" s="26"/>
      <c r="M130" s="23" cm="1">
        <f t="array" aca="1" ref="M130" ca="1">_FV(A130,"52 week low",TRUE)</f>
        <v>29.038</v>
      </c>
      <c r="N130" s="23" cm="1">
        <f t="array" aca="1" ref="N130" ca="1">_FV(A130,"52 week high",TRUE)</f>
        <v>36.06</v>
      </c>
      <c r="O130" s="8" cm="1">
        <f t="array" aca="1" ref="O130" ca="1">_FV(A130,"Volume")</f>
        <v>5485</v>
      </c>
      <c r="P130" s="7" cm="1">
        <f t="array" aca="1" ref="P130" ca="1">_FV(A130,"Volume average",TRUE)</f>
        <v>1774</v>
      </c>
      <c r="Q130" t="s">
        <v>496</v>
      </c>
      <c r="S130" t="s">
        <v>497</v>
      </c>
      <c r="T130" s="25" cm="1">
        <f t="array" aca="1" ref="T130" ca="1">_FV(A130,"Expense ratio",TRUE)</f>
        <v>1.4999999999999999E-2</v>
      </c>
      <c r="U130" s="24" cm="1">
        <f t="array" aca="1" ref="U130" ca="1">_FV(A130,"Market cap",TRUE)</f>
        <v>19456061.390000001</v>
      </c>
      <c r="V130" s="4">
        <v>19456060</v>
      </c>
      <c r="W130" s="4">
        <v>19456060</v>
      </c>
      <c r="Y130" t="s">
        <v>498</v>
      </c>
      <c r="Z130" s="5">
        <v>35.579700000000003</v>
      </c>
      <c r="AA130" s="19">
        <v>17.012429999999998</v>
      </c>
      <c r="AB130" s="4">
        <v>0</v>
      </c>
      <c r="AC130" s="4">
        <v>2128</v>
      </c>
      <c r="AE130" s="5">
        <v>0.53407495298680718</v>
      </c>
      <c r="AF130" s="20"/>
      <c r="AI130" s="4">
        <v>2128</v>
      </c>
      <c r="AJ130" s="5">
        <v>75747.649600000004</v>
      </c>
      <c r="AL130" s="5">
        <v>36.06</v>
      </c>
      <c r="AM130" s="5">
        <v>29.038</v>
      </c>
      <c r="AN130" t="s">
        <v>47</v>
      </c>
      <c r="AO130" t="str" cm="1">
        <f t="array" aca="1" ref="AO130" ca="1">_FV(A130,"Currency")</f>
        <v>USD</v>
      </c>
      <c r="AP130" t="str" cm="1">
        <f t="array" aca="1" ref="AP130" ca="1">_FV(A130,"Exchange")</f>
        <v>NYSE Arca</v>
      </c>
      <c r="AQ130" s="6" t="str" cm="1">
        <f t="array" aca="1" ref="AQ130" ca="1">_FV(A130,"Exchange abbreviation",TRUE)</f>
        <v>ARCX</v>
      </c>
      <c r="AR130" t="str" cm="1">
        <f t="array" aca="1" ref="AR130" ca="1">_FV(A130,"Instrument type",TRUE)</f>
        <v>ETF</v>
      </c>
    </row>
    <row r="131" spans="1:44" ht="18.75" customHeight="1" x14ac:dyDescent="0.25">
      <c r="A131" t="e" vm="144">
        <v>#VALUE!</v>
      </c>
      <c r="B131" t="s">
        <v>499</v>
      </c>
      <c r="C131" t="s">
        <v>500</v>
      </c>
      <c r="D131" s="31" cm="1">
        <f t="array" aca="1" ref="D131" ca="1">_FV(A131,"Last trade time",TRUE)</f>
        <v>45824.935846596876</v>
      </c>
      <c r="E131" s="23" cm="1">
        <f t="array" aca="1" ref="E131" ca="1">_FV(A131,"Price")</f>
        <v>25.37</v>
      </c>
      <c r="F131" s="27" cm="1">
        <f t="array" aca="1" ref="F131" ca="1">_FV(A131,"Change (%)",TRUE)</f>
        <v>4.9214000000000001E-2</v>
      </c>
      <c r="G131" s="26" cm="1">
        <f t="array" aca="1" ref="G131" ca="1">_FV(A131,"Change")</f>
        <v>1.19</v>
      </c>
      <c r="H131" s="23" cm="1">
        <f t="array" aca="1" ref="H131" ca="1">_FV(A131,"Open")</f>
        <v>24.68</v>
      </c>
      <c r="I131" s="23" cm="1">
        <f t="array" aca="1" ref="I131" ca="1">_FV(A131,"Low")</f>
        <v>24.66</v>
      </c>
      <c r="J131" s="23" cm="1">
        <f t="array" aca="1" ref="J131" ca="1">_FV(A131,"High")</f>
        <v>25.65</v>
      </c>
      <c r="K131" s="23" cm="1">
        <f t="array" aca="1" ref="K131" ca="1">_FV(A131,"Previous close",TRUE)</f>
        <v>24.18</v>
      </c>
      <c r="L131" s="26"/>
      <c r="M131" s="23" cm="1">
        <f t="array" aca="1" ref="M131" ca="1">_FV(A131,"52 week low",TRUE)</f>
        <v>10.3</v>
      </c>
      <c r="N131" s="23" cm="1">
        <f t="array" aca="1" ref="N131" ca="1">_FV(A131,"52 week high",TRUE)</f>
        <v>32.08</v>
      </c>
      <c r="O131" s="8" cm="1">
        <f t="array" aca="1" ref="O131" ca="1">_FV(A131,"Volume")</f>
        <v>45674</v>
      </c>
      <c r="P131" s="7" cm="1">
        <f t="array" aca="1" ref="P131" ca="1">_FV(A131,"Volume average",TRUE)</f>
        <v>65126</v>
      </c>
      <c r="Q131" t="s">
        <v>85</v>
      </c>
      <c r="S131" t="s">
        <v>453</v>
      </c>
      <c r="T131" s="25" cm="1">
        <f t="array" aca="1" ref="T131" ca="1">_FV(A131,"Expense ratio",TRUE)</f>
        <v>1.4999999999999999E-2</v>
      </c>
      <c r="U131" s="24" cm="1">
        <f t="array" aca="1" ref="U131" ca="1">_FV(A131,"Market cap",TRUE)</f>
        <v>12403445.960000001</v>
      </c>
      <c r="V131" s="4">
        <v>12403445</v>
      </c>
      <c r="W131" s="4">
        <v>12403445</v>
      </c>
      <c r="Y131" t="s">
        <v>493</v>
      </c>
      <c r="Z131" s="5">
        <v>22.82</v>
      </c>
      <c r="AA131" s="20"/>
      <c r="AB131" s="20"/>
      <c r="AC131" s="4">
        <v>63626</v>
      </c>
      <c r="AE131" s="5">
        <v>-10.748629583848141</v>
      </c>
      <c r="AF131" s="20"/>
      <c r="AI131" s="4">
        <v>63626</v>
      </c>
      <c r="AJ131" s="5">
        <v>1449400.28</v>
      </c>
      <c r="AL131" s="5">
        <v>32.08</v>
      </c>
      <c r="AM131" s="5">
        <v>10.3</v>
      </c>
      <c r="AN131" t="s">
        <v>90</v>
      </c>
      <c r="AO131" t="str" cm="1">
        <f t="array" aca="1" ref="AO131" ca="1">_FV(A131,"Currency")</f>
        <v>USD</v>
      </c>
      <c r="AP131" t="str" cm="1">
        <f t="array" aca="1" ref="AP131" ca="1">_FV(A131,"Exchange")</f>
        <v>Nasdaq Stock Market</v>
      </c>
      <c r="AQ131" s="6" t="str" cm="1">
        <f t="array" aca="1" ref="AQ131" ca="1">_FV(A131,"Exchange abbreviation",TRUE)</f>
        <v>XNAS</v>
      </c>
      <c r="AR131" t="str" cm="1">
        <f t="array" aca="1" ref="AR131" ca="1">_FV(A131,"Instrument type",TRUE)</f>
        <v>ETF</v>
      </c>
    </row>
    <row r="132" spans="1:44" ht="18.75" customHeight="1" x14ac:dyDescent="0.25">
      <c r="A132" t="e" vm="145">
        <v>#VALUE!</v>
      </c>
      <c r="B132" t="s">
        <v>501</v>
      </c>
      <c r="C132" t="s">
        <v>502</v>
      </c>
      <c r="D132" s="31" cm="1">
        <f t="array" aca="1" ref="D132" ca="1">_FV(A132,"Last trade time",TRUE)</f>
        <v>45824.924625763284</v>
      </c>
      <c r="E132" s="23" cm="1">
        <f t="array" aca="1" ref="E132" ca="1">_FV(A132,"Price")</f>
        <v>17.07</v>
      </c>
      <c r="F132" s="27" cm="1">
        <f t="array" aca="1" ref="F132" ca="1">_FV(A132,"Change (%)",TRUE)</f>
        <v>5.5006000000000006E-2</v>
      </c>
      <c r="G132" s="26" cm="1">
        <f t="array" aca="1" ref="G132" ca="1">_FV(A132,"Change")</f>
        <v>0.89</v>
      </c>
      <c r="H132" s="23" cm="1">
        <f t="array" aca="1" ref="H132" ca="1">_FV(A132,"Open")</f>
        <v>16.64</v>
      </c>
      <c r="I132" s="23" cm="1">
        <f t="array" aca="1" ref="I132" ca="1">_FV(A132,"Low")</f>
        <v>16.45</v>
      </c>
      <c r="J132" s="23" cm="1">
        <f t="array" aca="1" ref="J132" ca="1">_FV(A132,"High")</f>
        <v>17.415700000000001</v>
      </c>
      <c r="K132" s="23" cm="1">
        <f t="array" aca="1" ref="K132" ca="1">_FV(A132,"Previous close",TRUE)</f>
        <v>16.18</v>
      </c>
      <c r="L132" s="26"/>
      <c r="M132" s="23" cm="1">
        <f t="array" aca="1" ref="M132" ca="1">_FV(A132,"52 week low",TRUE)</f>
        <v>13.56</v>
      </c>
      <c r="N132" s="23" cm="1">
        <f t="array" aca="1" ref="N132" ca="1">_FV(A132,"52 week high",TRUE)</f>
        <v>36.229999999999997</v>
      </c>
      <c r="O132" s="8" cm="1">
        <f t="array" aca="1" ref="O132" ca="1">_FV(A132,"Volume")</f>
        <v>637220</v>
      </c>
      <c r="P132" s="7" cm="1">
        <f t="array" aca="1" ref="P132" ca="1">_FV(A132,"Volume average",TRUE)</f>
        <v>277367</v>
      </c>
      <c r="Q132" t="s">
        <v>85</v>
      </c>
      <c r="S132" t="s">
        <v>453</v>
      </c>
      <c r="T132" s="25" cm="1">
        <f t="array" aca="1" ref="T132" ca="1">_FV(A132,"Expense ratio",TRUE)</f>
        <v>1.4999999999999999E-2</v>
      </c>
      <c r="U132" s="24" cm="1">
        <f t="array" aca="1" ref="U132" ca="1">_FV(A132,"Market cap",TRUE)</f>
        <v>17020611.960000001</v>
      </c>
      <c r="V132" s="4">
        <v>17020612</v>
      </c>
      <c r="W132" s="4">
        <v>17020612</v>
      </c>
      <c r="Y132" t="s">
        <v>503</v>
      </c>
      <c r="Z132" s="5">
        <v>16.239999999999998</v>
      </c>
      <c r="AA132" s="20"/>
      <c r="AB132" s="20"/>
      <c r="AC132" s="4">
        <v>313949</v>
      </c>
      <c r="AE132" s="5">
        <v>-41.057547028188658</v>
      </c>
      <c r="AF132" s="20"/>
      <c r="AH132" s="16"/>
      <c r="AI132" s="4">
        <v>313949</v>
      </c>
      <c r="AJ132" s="5">
        <v>5095392.2699999996</v>
      </c>
      <c r="AL132" s="5">
        <v>36.229999999999997</v>
      </c>
      <c r="AM132" s="5">
        <v>13.56</v>
      </c>
      <c r="AN132" t="s">
        <v>90</v>
      </c>
      <c r="AO132" t="str" cm="1">
        <f t="array" aca="1" ref="AO132" ca="1">_FV(A132,"Currency")</f>
        <v>USD</v>
      </c>
      <c r="AP132" t="str" cm="1">
        <f t="array" aca="1" ref="AP132" ca="1">_FV(A132,"Exchange")</f>
        <v>Nasdaq Stock Market</v>
      </c>
      <c r="AQ132" s="6" t="str" cm="1">
        <f t="array" aca="1" ref="AQ132" ca="1">_FV(A132,"Exchange abbreviation",TRUE)</f>
        <v>XNAS</v>
      </c>
      <c r="AR132" t="str" cm="1">
        <f t="array" aca="1" ref="AR132" ca="1">_FV(A132,"Instrument type",TRUE)</f>
        <v>ETF</v>
      </c>
    </row>
    <row r="133" spans="1:44" ht="18.75" customHeight="1" x14ac:dyDescent="0.25">
      <c r="A133" t="e" vm="146">
        <v>#VALUE!</v>
      </c>
      <c r="B133" t="s">
        <v>504</v>
      </c>
      <c r="C133" t="s">
        <v>505</v>
      </c>
      <c r="D133" s="31" cm="1">
        <f t="array" aca="1" ref="D133" ca="1">_FV(A133,"Last trade time",TRUE)</f>
        <v>45824.938426145316</v>
      </c>
      <c r="E133" s="23" cm="1">
        <f t="array" aca="1" ref="E133" ca="1">_FV(A133,"Price")</f>
        <v>19.350000000000001</v>
      </c>
      <c r="F133" s="27" cm="1">
        <f t="array" aca="1" ref="F133" ca="1">_FV(A133,"Change (%)",TRUE)</f>
        <v>9.7560999999999995E-2</v>
      </c>
      <c r="G133" s="26" cm="1">
        <f t="array" aca="1" ref="G133" ca="1">_FV(A133,"Change")</f>
        <v>1.72</v>
      </c>
      <c r="H133" s="23" cm="1">
        <f t="array" aca="1" ref="H133" ca="1">_FV(A133,"Open")</f>
        <v>18.38</v>
      </c>
      <c r="I133" s="23" cm="1">
        <f t="array" aca="1" ref="I133" ca="1">_FV(A133,"Low")</f>
        <v>18.16</v>
      </c>
      <c r="J133" s="23" cm="1">
        <f t="array" aca="1" ref="J133" ca="1">_FV(A133,"High")</f>
        <v>19.8</v>
      </c>
      <c r="K133" s="23" cm="1">
        <f t="array" aca="1" ref="K133" ca="1">_FV(A133,"Previous close",TRUE)</f>
        <v>17.63</v>
      </c>
      <c r="L133" s="26"/>
      <c r="M133" s="23" cm="1">
        <f t="array" aca="1" ref="M133" ca="1">_FV(A133,"52 week low",TRUE)</f>
        <v>9.66</v>
      </c>
      <c r="N133" s="23" cm="1">
        <f t="array" aca="1" ref="N133" ca="1">_FV(A133,"52 week high",TRUE)</f>
        <v>25.03</v>
      </c>
      <c r="O133" s="8" cm="1">
        <f t="array" aca="1" ref="O133" ca="1">_FV(A133,"Volume")</f>
        <v>210107</v>
      </c>
      <c r="P133" s="7" cm="1">
        <f t="array" aca="1" ref="P133" ca="1">_FV(A133,"Volume average",TRUE)</f>
        <v>234785</v>
      </c>
      <c r="Q133" t="s">
        <v>85</v>
      </c>
      <c r="S133" t="s">
        <v>453</v>
      </c>
      <c r="T133" s="25" cm="1">
        <f t="array" aca="1" ref="T133" ca="1">_FV(A133,"Expense ratio",TRUE)</f>
        <v>1.4999999999999999E-2</v>
      </c>
      <c r="U133" s="24" cm="1">
        <f t="array" aca="1" ref="U133" ca="1">_FV(A133,"Market cap",TRUE)</f>
        <v>14225991.9</v>
      </c>
      <c r="V133" s="4">
        <v>14225991</v>
      </c>
      <c r="W133" s="4">
        <v>14225991</v>
      </c>
      <c r="Y133" t="s">
        <v>506</v>
      </c>
      <c r="Z133" s="5">
        <v>18.350000000000001</v>
      </c>
      <c r="AB133" s="20"/>
      <c r="AC133" s="4">
        <v>110349</v>
      </c>
      <c r="AE133" s="5">
        <v>-21.77721928613596</v>
      </c>
      <c r="AF133" s="20"/>
      <c r="AI133" s="4">
        <v>110349</v>
      </c>
      <c r="AJ133" s="5">
        <v>2022697.17</v>
      </c>
      <c r="AL133" s="5">
        <v>25.03</v>
      </c>
      <c r="AM133" s="5">
        <v>9.66</v>
      </c>
      <c r="AN133" t="s">
        <v>90</v>
      </c>
      <c r="AO133" t="str" cm="1">
        <f t="array" aca="1" ref="AO133" ca="1">_FV(A133,"Currency")</f>
        <v>USD</v>
      </c>
      <c r="AP133" t="str" cm="1">
        <f t="array" aca="1" ref="AP133" ca="1">_FV(A133,"Exchange")</f>
        <v>Nasdaq Stock Market</v>
      </c>
      <c r="AQ133" s="6" t="str" cm="1">
        <f t="array" aca="1" ref="AQ133" ca="1">_FV(A133,"Exchange abbreviation",TRUE)</f>
        <v>XNAS</v>
      </c>
      <c r="AR133" t="str" cm="1">
        <f t="array" aca="1" ref="AR133" ca="1">_FV(A133,"Instrument type",TRUE)</f>
        <v>ETF</v>
      </c>
    </row>
    <row r="134" spans="1:44" ht="18.75" customHeight="1" x14ac:dyDescent="0.25">
      <c r="A134" t="e" vm="147">
        <v>#VALUE!</v>
      </c>
      <c r="B134" t="s">
        <v>507</v>
      </c>
      <c r="C134" t="s">
        <v>508</v>
      </c>
      <c r="D134" s="31" cm="1">
        <f t="array" aca="1" ref="D134" ca="1">_FV(A134,"Last trade time",TRUE)</f>
        <v>45824.92115872656</v>
      </c>
      <c r="E134" s="23" cm="1">
        <f t="array" aca="1" ref="E134" ca="1">_FV(A134,"Price")</f>
        <v>21.254999999999999</v>
      </c>
      <c r="F134" s="27" cm="1">
        <f t="array" aca="1" ref="F134" ca="1">_FV(A134,"Change (%)",TRUE)</f>
        <v>6.9165000000000004E-2</v>
      </c>
      <c r="G134" s="26" cm="1">
        <f t="array" aca="1" ref="G134" ca="1">_FV(A134,"Change")</f>
        <v>1.375</v>
      </c>
      <c r="H134" s="23" cm="1">
        <f t="array" aca="1" ref="H134" ca="1">_FV(A134,"Open")</f>
        <v>20.458600000000001</v>
      </c>
      <c r="I134" s="23" cm="1">
        <f t="array" aca="1" ref="I134" ca="1">_FV(A134,"Low")</f>
        <v>20.37</v>
      </c>
      <c r="J134" s="23" cm="1">
        <f t="array" aca="1" ref="J134" ca="1">_FV(A134,"High")</f>
        <v>21.391200000000001</v>
      </c>
      <c r="K134" s="23" cm="1">
        <f t="array" aca="1" ref="K134" ca="1">_FV(A134,"Previous close",TRUE)</f>
        <v>19.88</v>
      </c>
      <c r="L134" s="26"/>
      <c r="M134" s="23" cm="1">
        <f t="array" aca="1" ref="M134" ca="1">_FV(A134,"52 week low",TRUE)</f>
        <v>7.71</v>
      </c>
      <c r="N134" s="23" cm="1">
        <f t="array" aca="1" ref="N134" ca="1">_FV(A134,"52 week high",TRUE)</f>
        <v>29.01</v>
      </c>
      <c r="O134" s="8" cm="1">
        <f t="array" aca="1" ref="O134" ca="1">_FV(A134,"Volume")</f>
        <v>23368</v>
      </c>
      <c r="P134" s="7" cm="1">
        <f t="array" aca="1" ref="P134" ca="1">_FV(A134,"Volume average",TRUE)</f>
        <v>68640</v>
      </c>
      <c r="Q134" t="s">
        <v>85</v>
      </c>
      <c r="S134" t="s">
        <v>453</v>
      </c>
      <c r="T134" s="25" cm="1">
        <f t="array" aca="1" ref="T134" ca="1">_FV(A134,"Expense ratio",TRUE)</f>
        <v>1.4999999999999999E-2</v>
      </c>
      <c r="U134" s="24" cm="1">
        <f t="array" aca="1" ref="U134" ca="1">_FV(A134,"Market cap",TRUE)</f>
        <v>5951505.1600000001</v>
      </c>
      <c r="V134" s="4">
        <v>5951505</v>
      </c>
      <c r="W134" s="4">
        <v>5951505</v>
      </c>
      <c r="Y134" t="s">
        <v>503</v>
      </c>
      <c r="Z134" s="5">
        <v>21.36</v>
      </c>
      <c r="AA134" s="20"/>
      <c r="AB134" s="20"/>
      <c r="AC134" s="4">
        <v>53763</v>
      </c>
      <c r="AE134" s="5">
        <v>-15.50867680464949</v>
      </c>
      <c r="AF134" s="20"/>
      <c r="AH134" s="16"/>
      <c r="AI134" s="4">
        <v>53763</v>
      </c>
      <c r="AJ134" s="5">
        <v>1148915.31</v>
      </c>
      <c r="AL134" s="5">
        <v>29.01</v>
      </c>
      <c r="AM134" s="5">
        <v>7.71</v>
      </c>
      <c r="AN134" t="s">
        <v>90</v>
      </c>
      <c r="AO134" t="str" cm="1">
        <f t="array" aca="1" ref="AO134" ca="1">_FV(A134,"Currency")</f>
        <v>USD</v>
      </c>
      <c r="AP134" t="str" cm="1">
        <f t="array" aca="1" ref="AP134" ca="1">_FV(A134,"Exchange")</f>
        <v>Nasdaq Stock Market</v>
      </c>
      <c r="AQ134" s="6" t="str" cm="1">
        <f t="array" aca="1" ref="AQ134" ca="1">_FV(A134,"Exchange abbreviation",TRUE)</f>
        <v>XNAS</v>
      </c>
      <c r="AR134" t="str" cm="1">
        <f t="array" aca="1" ref="AR134" ca="1">_FV(A134,"Instrument type",TRUE)</f>
        <v>ETF</v>
      </c>
    </row>
    <row r="135" spans="1:44" ht="18.75" customHeight="1" x14ac:dyDescent="0.25">
      <c r="A135" t="e" vm="148">
        <v>#VALUE!</v>
      </c>
      <c r="B135" t="s">
        <v>509</v>
      </c>
      <c r="C135" t="s">
        <v>510</v>
      </c>
      <c r="D135" s="31" cm="1">
        <f t="array" aca="1" ref="D135" ca="1">_FV(A135,"Last trade time",TRUE)</f>
        <v>45824.936542060153</v>
      </c>
      <c r="E135" s="23" cm="1">
        <f t="array" aca="1" ref="E135" ca="1">_FV(A135,"Price")</f>
        <v>19.39</v>
      </c>
      <c r="F135" s="27" cm="1">
        <f t="array" aca="1" ref="F135" ca="1">_FV(A135,"Change (%)",TRUE)</f>
        <v>2.1602E-2</v>
      </c>
      <c r="G135" s="26" cm="1">
        <f t="array" aca="1" ref="G135" ca="1">_FV(A135,"Change")</f>
        <v>0.41</v>
      </c>
      <c r="H135" s="23" cm="1">
        <f t="array" aca="1" ref="H135" ca="1">_FV(A135,"Open")</f>
        <v>19.399999999999999</v>
      </c>
      <c r="I135" s="23" cm="1">
        <f t="array" aca="1" ref="I135" ca="1">_FV(A135,"Low")</f>
        <v>19.100000000000001</v>
      </c>
      <c r="J135" s="23" cm="1">
        <f t="array" aca="1" ref="J135" ca="1">_FV(A135,"High")</f>
        <v>19.695</v>
      </c>
      <c r="K135" s="23" cm="1">
        <f t="array" aca="1" ref="K135" ca="1">_FV(A135,"Previous close",TRUE)</f>
        <v>18.98</v>
      </c>
      <c r="L135" s="26"/>
      <c r="M135" s="23" cm="1">
        <f t="array" aca="1" ref="M135" ca="1">_FV(A135,"52 week low",TRUE)</f>
        <v>12.18</v>
      </c>
      <c r="N135" s="23" cm="1">
        <f t="array" aca="1" ref="N135" ca="1">_FV(A135,"52 week high",TRUE)</f>
        <v>26.68</v>
      </c>
      <c r="O135" s="8" cm="1">
        <f t="array" aca="1" ref="O135" ca="1">_FV(A135,"Volume")</f>
        <v>21489</v>
      </c>
      <c r="P135" s="7" cm="1">
        <f t="array" aca="1" ref="P135" ca="1">_FV(A135,"Volume average",TRUE)</f>
        <v>24508</v>
      </c>
      <c r="Q135" t="s">
        <v>85</v>
      </c>
      <c r="S135" t="s">
        <v>453</v>
      </c>
      <c r="T135" s="25" cm="1">
        <f t="array" aca="1" ref="T135" ca="1">_FV(A135,"Expense ratio",TRUE)</f>
        <v>1.4999999999999999E-2</v>
      </c>
      <c r="U135" s="24" cm="1">
        <f t="array" aca="1" ref="U135" ca="1">_FV(A135,"Market cap",TRUE)</f>
        <v>1815328.95</v>
      </c>
      <c r="V135" s="4">
        <v>1815328</v>
      </c>
      <c r="W135" s="4">
        <v>1815328</v>
      </c>
      <c r="Y135" t="s">
        <v>503</v>
      </c>
      <c r="Z135" s="5">
        <v>17.61</v>
      </c>
      <c r="AB135" s="20"/>
      <c r="AC135" s="4">
        <v>28058</v>
      </c>
      <c r="AE135" s="5">
        <v>17.167389552991619</v>
      </c>
      <c r="AF135" s="20"/>
      <c r="AI135" s="4">
        <v>28058</v>
      </c>
      <c r="AJ135" s="5">
        <v>494943.12</v>
      </c>
      <c r="AL135" s="5">
        <v>19.239999999999998</v>
      </c>
      <c r="AM135" s="5">
        <v>12.18</v>
      </c>
      <c r="AN135" t="s">
        <v>47</v>
      </c>
      <c r="AO135" t="str" cm="1">
        <f t="array" aca="1" ref="AO135" ca="1">_FV(A135,"Currency")</f>
        <v>USD</v>
      </c>
      <c r="AP135" t="str" cm="1">
        <f t="array" aca="1" ref="AP135" ca="1">_FV(A135,"Exchange")</f>
        <v>Nasdaq Stock Market</v>
      </c>
      <c r="AQ135" s="6" t="str" cm="1">
        <f t="array" aca="1" ref="AQ135" ca="1">_FV(A135,"Exchange abbreviation",TRUE)</f>
        <v>XNAS</v>
      </c>
      <c r="AR135" t="str" cm="1">
        <f t="array" aca="1" ref="AR135" ca="1">_FV(A135,"Instrument type",TRUE)</f>
        <v>ETF</v>
      </c>
    </row>
    <row r="136" spans="1:44" ht="18.75" customHeight="1" x14ac:dyDescent="0.25">
      <c r="A136" t="e" vm="149">
        <v>#VALUE!</v>
      </c>
      <c r="B136" t="s">
        <v>511</v>
      </c>
      <c r="C136" t="s">
        <v>512</v>
      </c>
      <c r="D136" s="31" cm="1">
        <f t="array" aca="1" ref="D136" ca="1">_FV(A136,"Last trade time",TRUE)</f>
        <v>45824.936085902344</v>
      </c>
      <c r="E136" s="23" cm="1">
        <f t="array" aca="1" ref="E136" ca="1">_FV(A136,"Price")</f>
        <v>15.11</v>
      </c>
      <c r="F136" s="27" cm="1">
        <f t="array" aca="1" ref="F136" ca="1">_FV(A136,"Change (%)",TRUE)</f>
        <v>9.7312999999999997E-2</v>
      </c>
      <c r="G136" s="26" cm="1">
        <f t="array" aca="1" ref="G136" ca="1">_FV(A136,"Change")</f>
        <v>1.34</v>
      </c>
      <c r="H136" s="23" cm="1">
        <f t="array" aca="1" ref="H136" ca="1">_FV(A136,"Open")</f>
        <v>14.22</v>
      </c>
      <c r="I136" s="23" cm="1">
        <f t="array" aca="1" ref="I136" ca="1">_FV(A136,"Low")</f>
        <v>14.06</v>
      </c>
      <c r="J136" s="23" cm="1">
        <f t="array" aca="1" ref="J136" ca="1">_FV(A136,"High")</f>
        <v>15.59</v>
      </c>
      <c r="K136" s="23" cm="1">
        <f t="array" aca="1" ref="K136" ca="1">_FV(A136,"Previous close",TRUE)</f>
        <v>13.77</v>
      </c>
      <c r="L136" s="26"/>
      <c r="M136" s="23" cm="1">
        <f t="array" aca="1" ref="M136" ca="1">_FV(A136,"52 week low",TRUE)</f>
        <v>7.06</v>
      </c>
      <c r="N136" s="23" cm="1">
        <f t="array" aca="1" ref="N136" ca="1">_FV(A136,"52 week high",TRUE)</f>
        <v>54.67</v>
      </c>
      <c r="O136" s="8" cm="1">
        <f t="array" aca="1" ref="O136" ca="1">_FV(A136,"Volume")</f>
        <v>1492601</v>
      </c>
      <c r="P136" s="7" cm="1">
        <f t="array" aca="1" ref="P136" ca="1">_FV(A136,"Volume average",TRUE)</f>
        <v>1777340</v>
      </c>
      <c r="Q136" t="s">
        <v>85</v>
      </c>
      <c r="S136" t="s">
        <v>453</v>
      </c>
      <c r="T136" s="25" cm="1">
        <f t="array" aca="1" ref="T136" ca="1">_FV(A136,"Expense ratio",TRUE)</f>
        <v>1.4999999999999999E-2</v>
      </c>
      <c r="U136" s="24" cm="1">
        <f t="array" aca="1" ref="U136" ca="1">_FV(A136,"Market cap",TRUE)</f>
        <v>63091386.280000001</v>
      </c>
      <c r="V136" s="4">
        <v>63091384</v>
      </c>
      <c r="W136" s="4">
        <v>63091384</v>
      </c>
      <c r="Y136" t="s">
        <v>513</v>
      </c>
      <c r="Z136" s="5">
        <v>13.85</v>
      </c>
      <c r="AA136" s="20"/>
      <c r="AB136" s="20"/>
      <c r="AC136" s="4">
        <v>1416490</v>
      </c>
      <c r="AE136" s="5">
        <v>3.5202485949160418</v>
      </c>
      <c r="AF136" s="20"/>
      <c r="AI136" s="4">
        <v>1416490</v>
      </c>
      <c r="AJ136" s="5">
        <v>19632551.399999999</v>
      </c>
      <c r="AL136" s="5">
        <v>54.67</v>
      </c>
      <c r="AM136" s="5">
        <v>7.06</v>
      </c>
      <c r="AN136" t="s">
        <v>82</v>
      </c>
      <c r="AO136" t="str" cm="1">
        <f t="array" aca="1" ref="AO136" ca="1">_FV(A136,"Currency")</f>
        <v>USD</v>
      </c>
      <c r="AP136" t="str" cm="1">
        <f t="array" aca="1" ref="AP136" ca="1">_FV(A136,"Exchange")</f>
        <v>Nasdaq Stock Market</v>
      </c>
      <c r="AQ136" s="6" t="str" cm="1">
        <f t="array" aca="1" ref="AQ136" ca="1">_FV(A136,"Exchange abbreviation",TRUE)</f>
        <v>XNAS</v>
      </c>
      <c r="AR136" t="str" cm="1">
        <f t="array" aca="1" ref="AR136" ca="1">_FV(A136,"Instrument type",TRUE)</f>
        <v>ETF</v>
      </c>
    </row>
    <row r="137" spans="1:44" ht="18.75" customHeight="1" x14ac:dyDescent="0.25">
      <c r="A137" t="e" vm="150">
        <v>#VALUE!</v>
      </c>
      <c r="B137" t="s">
        <v>514</v>
      </c>
      <c r="C137" t="s">
        <v>515</v>
      </c>
      <c r="D137" s="31" cm="1">
        <f t="array" aca="1" ref="D137" ca="1">_FV(A137,"Last trade time",TRUE)</f>
        <v>45824.908048310157</v>
      </c>
      <c r="E137" s="23" cm="1">
        <f t="array" aca="1" ref="E137" ca="1">_FV(A137,"Price")</f>
        <v>19.07</v>
      </c>
      <c r="F137" s="27" cm="1">
        <f t="array" aca="1" ref="F137" ca="1">_FV(A137,"Change (%)",TRUE)</f>
        <v>3.2485E-2</v>
      </c>
      <c r="G137" s="26" cm="1">
        <f t="array" aca="1" ref="G137" ca="1">_FV(A137,"Change")</f>
        <v>0.6</v>
      </c>
      <c r="H137" s="23" cm="1">
        <f t="array" aca="1" ref="H137" ca="1">_FV(A137,"Open")</f>
        <v>19.04</v>
      </c>
      <c r="I137" s="23" cm="1">
        <f t="array" aca="1" ref="I137" ca="1">_FV(A137,"Low")</f>
        <v>18.5</v>
      </c>
      <c r="J137" s="23" cm="1">
        <f t="array" aca="1" ref="J137" ca="1">_FV(A137,"High")</f>
        <v>19.62</v>
      </c>
      <c r="K137" s="23" cm="1">
        <f t="array" aca="1" ref="K137" ca="1">_FV(A137,"Previous close",TRUE)</f>
        <v>18.47</v>
      </c>
      <c r="L137" s="26"/>
      <c r="M137" s="23" cm="1">
        <f t="array" aca="1" ref="M137" ca="1">_FV(A137,"52 week low",TRUE)</f>
        <v>9.2100000000000009</v>
      </c>
      <c r="N137" s="23" cm="1">
        <f t="array" aca="1" ref="N137" ca="1">_FV(A137,"52 week high",TRUE)</f>
        <v>28.55</v>
      </c>
      <c r="O137" s="8" cm="1">
        <f t="array" aca="1" ref="O137" ca="1">_FV(A137,"Volume")</f>
        <v>200297</v>
      </c>
      <c r="P137" s="7" cm="1">
        <f t="array" aca="1" ref="P137" ca="1">_FV(A137,"Volume average",TRUE)</f>
        <v>322416</v>
      </c>
      <c r="Q137" t="s">
        <v>490</v>
      </c>
      <c r="T137" s="25" cm="1">
        <f t="array" aca="1" ref="T137" ca="1">_FV(A137,"Expense ratio",TRUE)</f>
        <v>1.4999999999999999E-2</v>
      </c>
      <c r="U137" s="24" cm="1">
        <f t="array" aca="1" ref="U137" ca="1">_FV(A137,"Market cap",TRUE)</f>
        <v>20418213.57</v>
      </c>
      <c r="V137" s="16"/>
      <c r="W137" s="16"/>
      <c r="Z137" s="5">
        <v>21.68</v>
      </c>
      <c r="AA137" s="20"/>
      <c r="AB137" s="20"/>
      <c r="AC137" s="4">
        <v>165044</v>
      </c>
      <c r="AE137" s="5">
        <v>-23.253920904821491</v>
      </c>
      <c r="AF137" s="20"/>
      <c r="AI137" s="4">
        <v>165044</v>
      </c>
      <c r="AJ137" s="5">
        <v>3358645.4</v>
      </c>
      <c r="AL137" s="5">
        <v>28.55</v>
      </c>
      <c r="AM137" s="5">
        <v>9.2100000000000009</v>
      </c>
      <c r="AN137" t="s">
        <v>90</v>
      </c>
      <c r="AO137" t="str" cm="1">
        <f t="array" aca="1" ref="AO137" ca="1">_FV(A137,"Currency")</f>
        <v>USD</v>
      </c>
      <c r="AP137" t="str" cm="1">
        <f t="array" aca="1" ref="AP137" ca="1">_FV(A137,"Exchange")</f>
        <v>Nasdaq Stock Market</v>
      </c>
      <c r="AQ137" s="6" t="str" cm="1">
        <f t="array" aca="1" ref="AQ137" ca="1">_FV(A137,"Exchange abbreviation",TRUE)</f>
        <v>XNAS</v>
      </c>
      <c r="AR137" t="str" cm="1">
        <f t="array" aca="1" ref="AR137" ca="1">_FV(A137,"Instrument type",TRUE)</f>
        <v>ETF</v>
      </c>
    </row>
    <row r="138" spans="1:44" ht="18.75" customHeight="1" x14ac:dyDescent="0.25">
      <c r="A138" t="e" vm="151">
        <v>#VALUE!</v>
      </c>
      <c r="B138" t="s">
        <v>516</v>
      </c>
      <c r="C138" t="s">
        <v>517</v>
      </c>
      <c r="D138" s="31" cm="1">
        <f t="array" aca="1" ref="D138" ca="1">_FV(A138,"Last trade time",TRUE)</f>
        <v>45824.840277812502</v>
      </c>
      <c r="E138" s="23" cm="1">
        <f t="array" aca="1" ref="E138" ca="1">_FV(A138,"Price")</f>
        <v>21.7684</v>
      </c>
      <c r="F138" s="27" cm="1">
        <f t="array" aca="1" ref="F138" ca="1">_FV(A138,"Change (%)",TRUE)</f>
        <v>4.7819999999999998E-3</v>
      </c>
      <c r="G138" s="26" cm="1">
        <f t="array" aca="1" ref="G138" ca="1">_FV(A138,"Change")</f>
        <v>0.1036</v>
      </c>
      <c r="H138" s="23" cm="1">
        <f t="array" aca="1" ref="H138" ca="1">_FV(A138,"Open")</f>
        <v>21.79</v>
      </c>
      <c r="I138" s="23" cm="1">
        <f t="array" aca="1" ref="I138" ca="1">_FV(A138,"Low")</f>
        <v>21.72</v>
      </c>
      <c r="J138" s="23" cm="1">
        <f t="array" aca="1" ref="J138" ca="1">_FV(A138,"High")</f>
        <v>21.79</v>
      </c>
      <c r="K138" s="23" cm="1">
        <f t="array" aca="1" ref="K138" ca="1">_FV(A138,"Previous close",TRUE)</f>
        <v>21.6648</v>
      </c>
      <c r="L138" s="26"/>
      <c r="M138" s="23" cm="1">
        <f t="array" aca="1" ref="M138" ca="1">_FV(A138,"52 week low",TRUE)</f>
        <v>20.119900000000001</v>
      </c>
      <c r="N138" s="23" cm="1">
        <f t="array" aca="1" ref="N138" ca="1">_FV(A138,"52 week high",TRUE)</f>
        <v>25.61</v>
      </c>
      <c r="O138" s="8" cm="1">
        <f t="array" aca="1" ref="O138" ca="1">_FV(A138,"Volume")</f>
        <v>807</v>
      </c>
      <c r="P138" s="7" cm="1">
        <f t="array" aca="1" ref="P138" ca="1">_FV(A138,"Volume average",TRUE)</f>
        <v>3673</v>
      </c>
      <c r="Q138" t="s">
        <v>299</v>
      </c>
      <c r="S138" t="s">
        <v>479</v>
      </c>
      <c r="T138" s="25" cm="1">
        <f t="array" aca="1" ref="T138" ca="1">_FV(A138,"Expense ratio",TRUE)</f>
        <v>1.49E-2</v>
      </c>
      <c r="U138" s="24" cm="1">
        <f t="array" aca="1" ref="U138" ca="1">_FV(A138,"Market cap",TRUE)</f>
        <v>32756588.649999999</v>
      </c>
      <c r="V138" s="4">
        <v>32756588</v>
      </c>
      <c r="W138" s="4">
        <v>32756588</v>
      </c>
      <c r="Y138" t="s">
        <v>480</v>
      </c>
      <c r="Z138" s="5">
        <v>21.601900000000001</v>
      </c>
      <c r="AA138" s="5">
        <v>15.269892</v>
      </c>
      <c r="AB138" s="5">
        <v>2.4199999999999999E-2</v>
      </c>
      <c r="AC138" s="4">
        <v>2631</v>
      </c>
      <c r="AE138" s="5">
        <v>-9.3041746608407578</v>
      </c>
      <c r="AF138" s="5">
        <v>-8.2112345581357609</v>
      </c>
      <c r="AI138" s="4">
        <v>2631</v>
      </c>
      <c r="AJ138" s="5">
        <v>56742.250800000002</v>
      </c>
      <c r="AL138" s="5">
        <v>25.61</v>
      </c>
      <c r="AM138" s="5">
        <v>20.12</v>
      </c>
      <c r="AN138" t="s">
        <v>47</v>
      </c>
      <c r="AO138" t="str" cm="1">
        <f t="array" aca="1" ref="AO138" ca="1">_FV(A138,"Currency")</f>
        <v>USD</v>
      </c>
      <c r="AP138" t="str" cm="1">
        <f t="array" aca="1" ref="AP138" ca="1">_FV(A138,"Exchange")</f>
        <v>NYSE Arca</v>
      </c>
      <c r="AQ138" s="6" t="str" cm="1">
        <f t="array" aca="1" ref="AQ138" ca="1">_FV(A138,"Exchange abbreviation",TRUE)</f>
        <v>ARCX</v>
      </c>
      <c r="AR138" t="str" cm="1">
        <f t="array" aca="1" ref="AR138" ca="1">_FV(A138,"Instrument type",TRUE)</f>
        <v>ETF</v>
      </c>
    </row>
    <row r="139" spans="1:44" ht="18.75" customHeight="1" x14ac:dyDescent="0.25">
      <c r="A139" t="e" vm="152">
        <v>#VALUE!</v>
      </c>
      <c r="B139" t="s">
        <v>518</v>
      </c>
      <c r="C139" t="s">
        <v>519</v>
      </c>
      <c r="D139" s="31" cm="1">
        <f t="array" aca="1" ref="D139" ca="1">_FV(A139,"Last trade time",TRUE)</f>
        <v>45824.840304640624</v>
      </c>
      <c r="E139" s="23" cm="1">
        <f t="array" aca="1" ref="E139" ca="1">_FV(A139,"Price")</f>
        <v>30.328099999999999</v>
      </c>
      <c r="F139" s="27" cm="1">
        <f t="array" aca="1" ref="F139" ca="1">_FV(A139,"Change (%)",TRUE)</f>
        <v>5.6340000000000001E-3</v>
      </c>
      <c r="G139" s="26" cm="1">
        <f t="array" aca="1" ref="G139" ca="1">_FV(A139,"Change")</f>
        <v>0.1699</v>
      </c>
      <c r="H139" s="23" cm="1">
        <f t="array" aca="1" ref="H139" ca="1">_FV(A139,"Open")</f>
        <v>30.34</v>
      </c>
      <c r="I139" s="23" cm="1">
        <f t="array" aca="1" ref="I139" ca="1">_FV(A139,"Low")</f>
        <v>30.27</v>
      </c>
      <c r="J139" s="23" cm="1">
        <f t="array" aca="1" ref="J139" ca="1">_FV(A139,"High")</f>
        <v>30.38</v>
      </c>
      <c r="K139" s="23" cm="1">
        <f t="array" aca="1" ref="K139" ca="1">_FV(A139,"Previous close",TRUE)</f>
        <v>30.158200000000001</v>
      </c>
      <c r="L139" s="26"/>
      <c r="M139" s="23" cm="1">
        <f t="array" aca="1" ref="M139" ca="1">_FV(A139,"52 week low",TRUE)</f>
        <v>25.7</v>
      </c>
      <c r="N139" s="23" cm="1">
        <f t="array" aca="1" ref="N139" ca="1">_FV(A139,"52 week high",TRUE)</f>
        <v>31.569900000000001</v>
      </c>
      <c r="O139" s="8" cm="1">
        <f t="array" aca="1" ref="O139" ca="1">_FV(A139,"Volume")</f>
        <v>4797</v>
      </c>
      <c r="P139" s="7" cm="1">
        <f t="array" aca="1" ref="P139" ca="1">_FV(A139,"Volume average",TRUE)</f>
        <v>6639</v>
      </c>
      <c r="Q139" t="s">
        <v>299</v>
      </c>
      <c r="S139" t="s">
        <v>520</v>
      </c>
      <c r="T139" s="25" cm="1">
        <f t="array" aca="1" ref="T139" ca="1">_FV(A139,"Expense ratio",TRUE)</f>
        <v>1.49E-2</v>
      </c>
      <c r="U139" s="24" cm="1">
        <f t="array" aca="1" ref="U139" ca="1">_FV(A139,"Market cap",TRUE)</f>
        <v>40178891.200000003</v>
      </c>
      <c r="V139" s="4">
        <v>40178892</v>
      </c>
      <c r="W139" s="4">
        <v>40178892</v>
      </c>
      <c r="Y139" t="s">
        <v>521</v>
      </c>
      <c r="Z139" s="5">
        <v>29.79</v>
      </c>
      <c r="AA139" s="5">
        <v>15.401346999999999</v>
      </c>
      <c r="AB139" s="5">
        <v>2.3400000000000001E-2</v>
      </c>
      <c r="AC139" s="4">
        <v>6130</v>
      </c>
      <c r="AE139" s="5">
        <v>6.0614620454801038</v>
      </c>
      <c r="AF139" s="5">
        <v>10.06232006025383</v>
      </c>
      <c r="AI139" s="4">
        <v>6130</v>
      </c>
      <c r="AJ139" s="5">
        <v>183195.05</v>
      </c>
      <c r="AL139" s="5">
        <v>31.57</v>
      </c>
      <c r="AM139" s="5">
        <v>25.7</v>
      </c>
      <c r="AN139" t="s">
        <v>47</v>
      </c>
      <c r="AO139" t="str" cm="1">
        <f t="array" aca="1" ref="AO139" ca="1">_FV(A139,"Currency")</f>
        <v>USD</v>
      </c>
      <c r="AP139" t="str" cm="1">
        <f t="array" aca="1" ref="AP139" ca="1">_FV(A139,"Exchange")</f>
        <v>CBOE BZX Exchange</v>
      </c>
      <c r="AQ139" s="6" t="str" cm="1">
        <f t="array" aca="1" ref="AQ139" ca="1">_FV(A139,"Exchange abbreviation",TRUE)</f>
        <v>BATS</v>
      </c>
      <c r="AR139" t="str" cm="1">
        <f t="array" aca="1" ref="AR139" ca="1">_FV(A139,"Instrument type",TRUE)</f>
        <v>ETF</v>
      </c>
    </row>
    <row r="140" spans="1:44" ht="18.75" customHeight="1" x14ac:dyDescent="0.25">
      <c r="A140" t="e" vm="153">
        <v>#VALUE!</v>
      </c>
      <c r="B140" t="s">
        <v>522</v>
      </c>
      <c r="C140" t="s">
        <v>523</v>
      </c>
      <c r="D140" s="31" cm="1">
        <f t="array" aca="1" ref="D140" ca="1">_FV(A140,"Last trade time",TRUE)</f>
        <v>45824.84027780078</v>
      </c>
      <c r="E140" s="23" cm="1">
        <f t="array" aca="1" ref="E140" ca="1">_FV(A140,"Price")</f>
        <v>24.34</v>
      </c>
      <c r="F140" s="27" cm="1">
        <f t="array" aca="1" ref="F140" ca="1">_FV(A140,"Change (%)",TRUE)</f>
        <v>-4.1070000000000001E-4</v>
      </c>
      <c r="G140" s="26" cm="1">
        <f t="array" aca="1" ref="G140" ca="1">_FV(A140,"Change")</f>
        <v>-0.01</v>
      </c>
      <c r="H140" s="23" cm="1">
        <f t="array" aca="1" ref="H140" ca="1">_FV(A140,"Open")</f>
        <v>24.33</v>
      </c>
      <c r="I140" s="23" cm="1">
        <f t="array" aca="1" ref="I140" ca="1">_FV(A140,"Low")</f>
        <v>24.33</v>
      </c>
      <c r="J140" s="23" cm="1">
        <f t="array" aca="1" ref="J140" ca="1">_FV(A140,"High")</f>
        <v>24.37</v>
      </c>
      <c r="K140" s="23" cm="1">
        <f t="array" aca="1" ref="K140" ca="1">_FV(A140,"Previous close",TRUE)</f>
        <v>24.35</v>
      </c>
      <c r="L140" s="26"/>
      <c r="M140" s="23" cm="1">
        <f t="array" aca="1" ref="M140" ca="1">_FV(A140,"52 week low",TRUE)</f>
        <v>24.2</v>
      </c>
      <c r="N140" s="23" cm="1">
        <f t="array" aca="1" ref="N140" ca="1">_FV(A140,"52 week high",TRUE)</f>
        <v>25.99</v>
      </c>
      <c r="O140" s="8" cm="1">
        <f t="array" aca="1" ref="O140" ca="1">_FV(A140,"Volume")</f>
        <v>7537</v>
      </c>
      <c r="P140" s="7" cm="1">
        <f t="array" aca="1" ref="P140" ca="1">_FV(A140,"Volume average",TRUE)</f>
        <v>84173</v>
      </c>
      <c r="Q140" t="s">
        <v>224</v>
      </c>
      <c r="T140" s="25" cm="1">
        <f t="array" aca="1" ref="T140" ca="1">_FV(A140,"Expense ratio",TRUE)</f>
        <v>1.4800000000000001E-2</v>
      </c>
      <c r="U140" s="24" cm="1">
        <f t="array" aca="1" ref="U140" ca="1">_FV(A140,"Market cap",TRUE)</f>
        <v>70973738.840000004</v>
      </c>
      <c r="V140" s="16"/>
      <c r="W140" s="16"/>
      <c r="Z140" s="18"/>
      <c r="AA140" s="20"/>
      <c r="AB140" s="20"/>
      <c r="AC140" s="21">
        <v>84827</v>
      </c>
      <c r="AE140" s="18"/>
      <c r="AF140" s="20"/>
      <c r="AI140" s="21"/>
      <c r="AJ140" s="18"/>
      <c r="AL140" s="18"/>
      <c r="AM140" s="18"/>
      <c r="AN140" t="s">
        <v>73</v>
      </c>
      <c r="AO140" t="str" cm="1">
        <f t="array" aca="1" ref="AO140" ca="1">_FV(A140,"Currency")</f>
        <v>USD</v>
      </c>
      <c r="AP140" t="str" cm="1">
        <f t="array" aca="1" ref="AP140" ca="1">_FV(A140,"Exchange")</f>
        <v>NYSE Arca</v>
      </c>
      <c r="AQ140" s="6" t="str" cm="1">
        <f t="array" aca="1" ref="AQ140" ca="1">_FV(A140,"Exchange abbreviation",TRUE)</f>
        <v>ARCX</v>
      </c>
      <c r="AR140" t="str" cm="1">
        <f t="array" aca="1" ref="AR140" ca="1">_FV(A140,"Instrument type",TRUE)</f>
        <v>ETF</v>
      </c>
    </row>
    <row r="141" spans="1:44" ht="18.75" customHeight="1" x14ac:dyDescent="0.25">
      <c r="A141" t="e" vm="154">
        <v>#VALUE!</v>
      </c>
      <c r="B141" t="s">
        <v>524</v>
      </c>
      <c r="C141" t="s">
        <v>525</v>
      </c>
      <c r="D141" s="31" cm="1">
        <f t="array" aca="1" ref="D141" ca="1">_FV(A141,"Last trade time",TRUE)</f>
        <v>45824.940715995312</v>
      </c>
      <c r="E141" s="23" cm="1">
        <f t="array" aca="1" ref="E141" ca="1">_FV(A141,"Price")</f>
        <v>56.41</v>
      </c>
      <c r="F141" s="27" cm="1">
        <f t="array" aca="1" ref="F141" ca="1">_FV(A141,"Change (%)",TRUE)</f>
        <v>7.3453999999999992E-2</v>
      </c>
      <c r="G141" s="26" cm="1">
        <f t="array" aca="1" ref="G141" ca="1">_FV(A141,"Change")</f>
        <v>3.86</v>
      </c>
      <c r="H141" s="23" cm="1">
        <f t="array" aca="1" ref="H141" ca="1">_FV(A141,"Open")</f>
        <v>55.18</v>
      </c>
      <c r="I141" s="23" cm="1">
        <f t="array" aca="1" ref="I141" ca="1">_FV(A141,"Low")</f>
        <v>53.43</v>
      </c>
      <c r="J141" s="23" cm="1">
        <f t="array" aca="1" ref="J141" ca="1">_FV(A141,"High")</f>
        <v>56.787599999999998</v>
      </c>
      <c r="K141" s="23" cm="1">
        <f t="array" aca="1" ref="K141" ca="1">_FV(A141,"Previous close",TRUE)</f>
        <v>52.55</v>
      </c>
      <c r="L141" s="26"/>
      <c r="M141" s="23" cm="1">
        <f t="array" aca="1" ref="M141" ca="1">_FV(A141,"52 week low",TRUE)</f>
        <v>35.68</v>
      </c>
      <c r="N141" s="23" cm="1">
        <f t="array" aca="1" ref="N141" ca="1">_FV(A141,"52 week high",TRUE)</f>
        <v>109.77</v>
      </c>
      <c r="O141" s="8" cm="1">
        <f t="array" aca="1" ref="O141" ca="1">_FV(A141,"Volume")</f>
        <v>2257396</v>
      </c>
      <c r="P141" s="7" cm="1">
        <f t="array" aca="1" ref="P141" ca="1">_FV(A141,"Volume average",TRUE)</f>
        <v>2930548</v>
      </c>
      <c r="Q141" t="s">
        <v>78</v>
      </c>
      <c r="R141" t="s">
        <v>439</v>
      </c>
      <c r="S141" t="s">
        <v>61</v>
      </c>
      <c r="T141" s="25" cm="1">
        <f t="array" aca="1" ref="T141" ca="1">_FV(A141,"Expense ratio",TRUE)</f>
        <v>1.47E-2</v>
      </c>
      <c r="U141" s="24" cm="1">
        <f t="array" aca="1" ref="U141" ca="1">_FV(A141,"Market cap",TRUE)</f>
        <v>228230465.94999999</v>
      </c>
      <c r="V141" s="4">
        <v>228230464</v>
      </c>
      <c r="W141" s="4">
        <v>228230464</v>
      </c>
      <c r="X141" t="s">
        <v>526</v>
      </c>
      <c r="Y141" t="s">
        <v>405</v>
      </c>
      <c r="Z141" s="5">
        <v>57.936999999999998</v>
      </c>
      <c r="AA141" s="20"/>
      <c r="AB141" s="4">
        <v>0</v>
      </c>
      <c r="AC141" s="4">
        <v>2333587</v>
      </c>
      <c r="AE141" s="5">
        <v>-5.2687254246110982</v>
      </c>
      <c r="AF141" s="5">
        <v>-44.145456289316151</v>
      </c>
      <c r="AI141" s="4">
        <v>2333587</v>
      </c>
      <c r="AJ141" s="5">
        <v>135021343.81999999</v>
      </c>
      <c r="AL141" s="5">
        <v>118.5</v>
      </c>
      <c r="AM141" s="5">
        <v>8.92</v>
      </c>
      <c r="AN141" t="s">
        <v>82</v>
      </c>
      <c r="AO141" t="str" cm="1">
        <f t="array" aca="1" ref="AO141" ca="1">_FV(A141,"Currency")</f>
        <v>USD</v>
      </c>
      <c r="AP141" t="str" cm="1">
        <f t="array" aca="1" ref="AP141" ca="1">_FV(A141,"Exchange")</f>
        <v>NYSE Arca</v>
      </c>
      <c r="AQ141" s="6" t="str" cm="1">
        <f t="array" aca="1" ref="AQ141" ca="1">_FV(A141,"Exchange abbreviation",TRUE)</f>
        <v>ARCX</v>
      </c>
      <c r="AR141" t="str" cm="1">
        <f t="array" aca="1" ref="AR141" ca="1">_FV(A141,"Instrument type",TRUE)</f>
        <v>ETF</v>
      </c>
    </row>
    <row r="142" spans="1:44" ht="18.75" customHeight="1" x14ac:dyDescent="0.25">
      <c r="A142" t="e" vm="155">
        <v>#VALUE!</v>
      </c>
      <c r="B142" t="s">
        <v>527</v>
      </c>
      <c r="C142" t="s">
        <v>528</v>
      </c>
      <c r="D142" s="31" cm="1">
        <f t="array" aca="1" ref="D142" ca="1">_FV(A142,"Last trade time",TRUE)</f>
        <v>45824.840277812502</v>
      </c>
      <c r="E142" s="23" cm="1">
        <f t="array" aca="1" ref="E142" ca="1">_FV(A142,"Price")</f>
        <v>28.46</v>
      </c>
      <c r="F142" s="27" cm="1">
        <f t="array" aca="1" ref="F142" ca="1">_FV(A142,"Change (%)",TRUE)</f>
        <v>4.9220000000000004E-4</v>
      </c>
      <c r="G142" s="26" cm="1">
        <f t="array" aca="1" ref="G142" ca="1">_FV(A142,"Change")</f>
        <v>1.4E-2</v>
      </c>
      <c r="H142" s="23" cm="1">
        <f t="array" aca="1" ref="H142" ca="1">_FV(A142,"Open")</f>
        <v>28.53</v>
      </c>
      <c r="I142" s="23" cm="1">
        <f t="array" aca="1" ref="I142" ca="1">_FV(A142,"Low")</f>
        <v>28.45</v>
      </c>
      <c r="J142" s="23" cm="1">
        <f t="array" aca="1" ref="J142" ca="1">_FV(A142,"High")</f>
        <v>28.53</v>
      </c>
      <c r="K142" s="23" cm="1">
        <f t="array" aca="1" ref="K142" ca="1">_FV(A142,"Previous close",TRUE)</f>
        <v>28.446000000000002</v>
      </c>
      <c r="L142" s="26"/>
      <c r="M142" s="23" cm="1">
        <f t="array" aca="1" ref="M142" ca="1">_FV(A142,"52 week low",TRUE)</f>
        <v>26.3</v>
      </c>
      <c r="N142" s="23" cm="1">
        <f t="array" aca="1" ref="N142" ca="1">_FV(A142,"52 week high",TRUE)</f>
        <v>30.22</v>
      </c>
      <c r="O142" s="8" cm="1">
        <f t="array" aca="1" ref="O142" ca="1">_FV(A142,"Volume")</f>
        <v>12017</v>
      </c>
      <c r="P142" s="7" cm="1">
        <f t="array" aca="1" ref="P142" ca="1">_FV(A142,"Volume average",TRUE)</f>
        <v>4632</v>
      </c>
      <c r="Q142" t="s">
        <v>119</v>
      </c>
      <c r="T142" s="25" cm="1">
        <f t="array" aca="1" ref="T142" ca="1">_FV(A142,"Expense ratio",TRUE)</f>
        <v>1.47E-2</v>
      </c>
      <c r="U142" s="24" cm="1">
        <f t="array" aca="1" ref="U142" ca="1">_FV(A142,"Market cap",TRUE)</f>
        <v>40790903.920000002</v>
      </c>
      <c r="V142" s="16"/>
      <c r="W142" s="16"/>
      <c r="X142" t="s">
        <v>529</v>
      </c>
      <c r="Z142" s="18"/>
      <c r="AA142" s="20"/>
      <c r="AB142" s="20"/>
      <c r="AC142" s="21">
        <v>4650</v>
      </c>
      <c r="AE142" s="18"/>
      <c r="AF142" s="20"/>
      <c r="AH142" s="16"/>
      <c r="AI142" s="21"/>
      <c r="AJ142" s="18"/>
      <c r="AL142" s="18"/>
      <c r="AM142" s="18"/>
      <c r="AN142" t="s">
        <v>73</v>
      </c>
      <c r="AO142" t="str" cm="1">
        <f t="array" aca="1" ref="AO142" ca="1">_FV(A142,"Currency")</f>
        <v>USD</v>
      </c>
      <c r="AP142" t="str" cm="1">
        <f t="array" aca="1" ref="AP142" ca="1">_FV(A142,"Exchange")</f>
        <v>NYSE Arca</v>
      </c>
      <c r="AQ142" s="6" t="str" cm="1">
        <f t="array" aca="1" ref="AQ142" ca="1">_FV(A142,"Exchange abbreviation",TRUE)</f>
        <v>ARCX</v>
      </c>
      <c r="AR142" t="str" cm="1">
        <f t="array" aca="1" ref="AR142" ca="1">_FV(A142,"Instrument type",TRUE)</f>
        <v>ETF</v>
      </c>
    </row>
    <row r="143" spans="1:44" ht="18.75" customHeight="1" x14ac:dyDescent="0.25">
      <c r="A143" t="e" vm="156">
        <v>#VALUE!</v>
      </c>
      <c r="B143" t="s">
        <v>530</v>
      </c>
      <c r="C143" t="s">
        <v>531</v>
      </c>
      <c r="D143" s="31" cm="1">
        <f t="array" aca="1" ref="D143" ca="1">_FV(A143,"Last trade time",TRUE)</f>
        <v>45824.94081254609</v>
      </c>
      <c r="E143" s="23" cm="1">
        <f t="array" aca="1" ref="E143" ca="1">_FV(A143,"Price")</f>
        <v>12.94</v>
      </c>
      <c r="F143" s="27" cm="1">
        <f t="array" aca="1" ref="F143" ca="1">_FV(A143,"Change (%)",TRUE)</f>
        <v>1.8096000000000001E-2</v>
      </c>
      <c r="G143" s="26" cm="1">
        <f t="array" aca="1" ref="G143" ca="1">_FV(A143,"Change")</f>
        <v>0.23</v>
      </c>
      <c r="H143" s="23" cm="1">
        <f t="array" aca="1" ref="H143" ca="1">_FV(A143,"Open")</f>
        <v>12.8</v>
      </c>
      <c r="I143" s="23" cm="1">
        <f t="array" aca="1" ref="I143" ca="1">_FV(A143,"Low")</f>
        <v>12.78</v>
      </c>
      <c r="J143" s="23" cm="1">
        <f t="array" aca="1" ref="J143" ca="1">_FV(A143,"High")</f>
        <v>12.98</v>
      </c>
      <c r="K143" s="23" cm="1">
        <f t="array" aca="1" ref="K143" ca="1">_FV(A143,"Previous close",TRUE)</f>
        <v>12.71</v>
      </c>
      <c r="L143" s="26"/>
      <c r="M143" s="23" cm="1">
        <f t="array" aca="1" ref="M143" ca="1">_FV(A143,"52 week low",TRUE)</f>
        <v>11.01</v>
      </c>
      <c r="N143" s="23" cm="1">
        <f t="array" aca="1" ref="N143" ca="1">_FV(A143,"52 week high",TRUE)</f>
        <v>19.739999999999998</v>
      </c>
      <c r="O143" s="8" cm="1">
        <f t="array" aca="1" ref="O143" ca="1">_FV(A143,"Volume")</f>
        <v>42286</v>
      </c>
      <c r="P143" s="7" cm="1">
        <f t="array" aca="1" ref="P143" ca="1">_FV(A143,"Volume average",TRUE)</f>
        <v>38796</v>
      </c>
      <c r="Q143" t="s">
        <v>424</v>
      </c>
      <c r="S143" t="s">
        <v>281</v>
      </c>
      <c r="T143" s="25" cm="1">
        <f t="array" aca="1" ref="T143" ca="1">_FV(A143,"Expense ratio",TRUE)</f>
        <v>1.46E-2</v>
      </c>
      <c r="U143" s="24" cm="1">
        <f t="array" aca="1" ref="U143" ca="1">_FV(A143,"Market cap",TRUE)</f>
        <v>53126557.990000002</v>
      </c>
      <c r="V143" s="4">
        <v>53126556</v>
      </c>
      <c r="W143" s="4">
        <v>53126556</v>
      </c>
      <c r="Y143" t="s">
        <v>532</v>
      </c>
      <c r="Z143" s="5">
        <v>13.019600000000001</v>
      </c>
      <c r="AA143" s="20"/>
      <c r="AB143" s="5">
        <v>0.65149999999999997</v>
      </c>
      <c r="AC143" s="4">
        <v>37331</v>
      </c>
      <c r="AE143" s="5">
        <v>-10.475957717425549</v>
      </c>
      <c r="AF143" s="5">
        <v>16.38815869872106</v>
      </c>
      <c r="AI143" s="4">
        <v>37331</v>
      </c>
      <c r="AJ143" s="5">
        <v>490156.03</v>
      </c>
      <c r="AL143" s="5">
        <v>19.739999999999998</v>
      </c>
      <c r="AM143" s="5">
        <v>11.01</v>
      </c>
      <c r="AN143" t="s">
        <v>47</v>
      </c>
      <c r="AO143" t="str" cm="1">
        <f t="array" aca="1" ref="AO143" ca="1">_FV(A143,"Currency")</f>
        <v>USD</v>
      </c>
      <c r="AP143" t="str" cm="1">
        <f t="array" aca="1" ref="AP143" ca="1">_FV(A143,"Exchange")</f>
        <v>NYSE Arca</v>
      </c>
      <c r="AQ143" s="6" t="str" cm="1">
        <f t="array" aca="1" ref="AQ143" ca="1">_FV(A143,"Exchange abbreviation",TRUE)</f>
        <v>ARCX</v>
      </c>
      <c r="AR143" t="str" cm="1">
        <f t="array" aca="1" ref="AR143" ca="1">_FV(A143,"Instrument type",TRUE)</f>
        <v>ETF</v>
      </c>
    </row>
    <row r="144" spans="1:44" ht="18.75" customHeight="1" x14ac:dyDescent="0.25">
      <c r="A144" t="e" vm="157">
        <v>#VALUE!</v>
      </c>
      <c r="B144" t="s">
        <v>533</v>
      </c>
      <c r="C144" t="s">
        <v>534</v>
      </c>
      <c r="D144" s="31" cm="1">
        <f t="array" aca="1" ref="D144" ca="1">_FV(A144,"Last trade time",TRUE)</f>
        <v>45824.840277823438</v>
      </c>
      <c r="E144" s="23" cm="1">
        <f t="array" aca="1" ref="E144" ca="1">_FV(A144,"Price")</f>
        <v>31.497699999999998</v>
      </c>
      <c r="F144" s="27" cm="1">
        <f t="array" aca="1" ref="F144" ca="1">_FV(A144,"Change (%)",TRUE)</f>
        <v>8.8590000000000006E-3</v>
      </c>
      <c r="G144" s="26" cm="1">
        <f t="array" aca="1" ref="G144" ca="1">_FV(A144,"Change")</f>
        <v>0.27660000000000001</v>
      </c>
      <c r="H144" s="23" cm="1">
        <f t="array" aca="1" ref="H144" ca="1">_FV(A144,"Open")</f>
        <v>31.497699999999998</v>
      </c>
      <c r="I144" s="23" cm="1">
        <f t="array" aca="1" ref="I144" ca="1">_FV(A144,"Low")</f>
        <v>31.497699999999998</v>
      </c>
      <c r="J144" s="23" cm="1">
        <f t="array" aca="1" ref="J144" ca="1">_FV(A144,"High")</f>
        <v>31.497699999999998</v>
      </c>
      <c r="K144" s="23" cm="1">
        <f t="array" aca="1" ref="K144" ca="1">_FV(A144,"Previous close",TRUE)</f>
        <v>31.2211</v>
      </c>
      <c r="L144" s="26"/>
      <c r="M144" s="23" cm="1">
        <f t="array" aca="1" ref="M144" ca="1">_FV(A144,"52 week low",TRUE)</f>
        <v>28.024999999999999</v>
      </c>
      <c r="N144" s="23" cm="1">
        <f t="array" aca="1" ref="N144" ca="1">_FV(A144,"52 week high",TRUE)</f>
        <v>37.92</v>
      </c>
      <c r="O144" s="8" cm="1">
        <f t="array" aca="1" ref="O144" ca="1">_FV(A144,"Volume")</f>
        <v>252</v>
      </c>
      <c r="P144" s="7" cm="1">
        <f t="array" aca="1" ref="P144" ca="1">_FV(A144,"Volume average",TRUE)</f>
        <v>2346</v>
      </c>
      <c r="Q144" t="s">
        <v>299</v>
      </c>
      <c r="S144" t="s">
        <v>479</v>
      </c>
      <c r="T144" s="25" cm="1">
        <f t="array" aca="1" ref="T144" ca="1">_FV(A144,"Expense ratio",TRUE)</f>
        <v>1.4499999999999999E-2</v>
      </c>
      <c r="U144" s="24" cm="1">
        <f t="array" aca="1" ref="U144" ca="1">_FV(A144,"Market cap",TRUE)</f>
        <v>31972957.079999998</v>
      </c>
      <c r="V144" s="4">
        <v>31972956</v>
      </c>
      <c r="W144" s="4">
        <v>31972956</v>
      </c>
      <c r="Y144" t="s">
        <v>480</v>
      </c>
      <c r="Z144" s="5">
        <v>31.5807</v>
      </c>
      <c r="AA144" s="5">
        <v>29.730170000000001</v>
      </c>
      <c r="AB144" s="5">
        <v>8.0000000000000004E-4</v>
      </c>
      <c r="AC144" s="4">
        <v>1593</v>
      </c>
      <c r="AE144" s="5">
        <v>-10.150439638286761</v>
      </c>
      <c r="AF144" s="5">
        <v>-5.6070545747473943</v>
      </c>
      <c r="AH144" s="16"/>
      <c r="AI144" s="4">
        <v>1593</v>
      </c>
      <c r="AJ144" s="5">
        <v>50269.026599999997</v>
      </c>
      <c r="AL144" s="5">
        <v>37.92</v>
      </c>
      <c r="AM144" s="5">
        <v>28.024999999999999</v>
      </c>
      <c r="AN144" t="s">
        <v>47</v>
      </c>
      <c r="AO144" t="str" cm="1">
        <f t="array" aca="1" ref="AO144" ca="1">_FV(A144,"Currency")</f>
        <v>USD</v>
      </c>
      <c r="AP144" t="str" cm="1">
        <f t="array" aca="1" ref="AP144" ca="1">_FV(A144,"Exchange")</f>
        <v>NYSE Arca</v>
      </c>
      <c r="AQ144" s="6" t="str" cm="1">
        <f t="array" aca="1" ref="AQ144" ca="1">_FV(A144,"Exchange abbreviation",TRUE)</f>
        <v>ARCX</v>
      </c>
      <c r="AR144" t="str" cm="1">
        <f t="array" aca="1" ref="AR144" ca="1">_FV(A144,"Instrument type",TRUE)</f>
        <v>ETF</v>
      </c>
    </row>
    <row r="145" spans="1:44" ht="18.75" customHeight="1" x14ac:dyDescent="0.25">
      <c r="A145" t="e" vm="158">
        <v>#VALUE!</v>
      </c>
      <c r="B145" t="s">
        <v>535</v>
      </c>
      <c r="C145" t="s">
        <v>536</v>
      </c>
      <c r="D145" s="31" cm="1">
        <f t="array" aca="1" ref="D145" ca="1">_FV(A145,"Last trade time",TRUE)</f>
        <v>45824.93974489531</v>
      </c>
      <c r="E145" s="23" cm="1">
        <f t="array" aca="1" ref="E145" ca="1">_FV(A145,"Price")</f>
        <v>68.959999999999994</v>
      </c>
      <c r="F145" s="27" cm="1">
        <f t="array" aca="1" ref="F145" ca="1">_FV(A145,"Change (%)",TRUE)</f>
        <v>2.3144999999999999E-2</v>
      </c>
      <c r="G145" s="26" cm="1">
        <f t="array" aca="1" ref="G145" ca="1">_FV(A145,"Change")</f>
        <v>1.56</v>
      </c>
      <c r="H145" s="23" cm="1">
        <f t="array" aca="1" ref="H145" ca="1">_FV(A145,"Open")</f>
        <v>68.5</v>
      </c>
      <c r="I145" s="23" cm="1">
        <f t="array" aca="1" ref="I145" ca="1">_FV(A145,"Low")</f>
        <v>68.349999999999994</v>
      </c>
      <c r="J145" s="23" cm="1">
        <f t="array" aca="1" ref="J145" ca="1">_FV(A145,"High")</f>
        <v>70</v>
      </c>
      <c r="K145" s="23" cm="1">
        <f t="array" aca="1" ref="K145" ca="1">_FV(A145,"Previous close",TRUE)</f>
        <v>67.400000000000006</v>
      </c>
      <c r="L145" s="26"/>
      <c r="M145" s="23" cm="1">
        <f t="array" aca="1" ref="M145" ca="1">_FV(A145,"52 week low",TRUE)</f>
        <v>46.28</v>
      </c>
      <c r="N145" s="23" cm="1">
        <f t="array" aca="1" ref="N145" ca="1">_FV(A145,"52 week high",TRUE)</f>
        <v>95.075000000000003</v>
      </c>
      <c r="O145" s="8" cm="1">
        <f t="array" aca="1" ref="O145" ca="1">_FV(A145,"Volume")</f>
        <v>994867</v>
      </c>
      <c r="P145" s="7" cm="1">
        <f t="array" aca="1" ref="P145" ca="1">_FV(A145,"Volume average",TRUE)</f>
        <v>577726</v>
      </c>
      <c r="Q145" t="s">
        <v>224</v>
      </c>
      <c r="T145" s="25" cm="1">
        <f t="array" aca="1" ref="T145" ca="1">_FV(A145,"Expense ratio",TRUE)</f>
        <v>1.44E-2</v>
      </c>
      <c r="U145" s="24" cm="1">
        <f t="array" aca="1" ref="U145" ca="1">_FV(A145,"Market cap",TRUE)</f>
        <v>519461303.54000002</v>
      </c>
      <c r="V145" s="16"/>
      <c r="W145" s="16"/>
      <c r="Z145" s="18"/>
      <c r="AA145" s="20"/>
      <c r="AB145" s="20"/>
      <c r="AC145" s="21">
        <v>557410</v>
      </c>
      <c r="AE145" s="18"/>
      <c r="AF145" s="20"/>
      <c r="AH145" s="16"/>
      <c r="AI145" s="21"/>
      <c r="AJ145" s="18"/>
      <c r="AL145" s="18"/>
      <c r="AM145" s="18"/>
      <c r="AN145" t="s">
        <v>73</v>
      </c>
      <c r="AO145" t="str" cm="1">
        <f t="array" aca="1" ref="AO145" ca="1">_FV(A145,"Currency")</f>
        <v>USD</v>
      </c>
      <c r="AP145" t="str" cm="1">
        <f t="array" aca="1" ref="AP145" ca="1">_FV(A145,"Exchange")</f>
        <v>NYSE Arca</v>
      </c>
      <c r="AQ145" s="6" t="str" cm="1">
        <f t="array" aca="1" ref="AQ145" ca="1">_FV(A145,"Exchange abbreviation",TRUE)</f>
        <v>ARCX</v>
      </c>
      <c r="AR145" t="str" cm="1">
        <f t="array" aca="1" ref="AR145" ca="1">_FV(A145,"Instrument type",TRUE)</f>
        <v>ETF</v>
      </c>
    </row>
    <row r="146" spans="1:44" ht="18.75" customHeight="1" x14ac:dyDescent="0.25">
      <c r="A146" t="e" vm="159">
        <v>#VALUE!</v>
      </c>
      <c r="B146" t="s">
        <v>537</v>
      </c>
      <c r="C146" t="s">
        <v>538</v>
      </c>
      <c r="D146" s="31" cm="1">
        <f t="array" aca="1" ref="D146" ca="1">_FV(A146,"Last trade time",TRUE)</f>
        <v>45824.840289860935</v>
      </c>
      <c r="E146" s="23" cm="1">
        <f t="array" aca="1" ref="E146" ca="1">_FV(A146,"Price")</f>
        <v>22.96</v>
      </c>
      <c r="F146" s="27" cm="1">
        <f t="array" aca="1" ref="F146" ca="1">_FV(A146,"Change (%)",TRUE)</f>
        <v>6.1350000000000007E-3</v>
      </c>
      <c r="G146" s="26" cm="1">
        <f t="array" aca="1" ref="G146" ca="1">_FV(A146,"Change")</f>
        <v>0.14000000000000001</v>
      </c>
      <c r="H146" s="23" cm="1">
        <f t="array" aca="1" ref="H146" ca="1">_FV(A146,"Open")</f>
        <v>22.88</v>
      </c>
      <c r="I146" s="23" cm="1">
        <f t="array" aca="1" ref="I146" ca="1">_FV(A146,"Low")</f>
        <v>22.864999999999998</v>
      </c>
      <c r="J146" s="23" cm="1">
        <f t="array" aca="1" ref="J146" ca="1">_FV(A146,"High")</f>
        <v>23.06</v>
      </c>
      <c r="K146" s="23" cm="1">
        <f t="array" aca="1" ref="K146" ca="1">_FV(A146,"Previous close",TRUE)</f>
        <v>22.82</v>
      </c>
      <c r="L146" s="26"/>
      <c r="M146" s="23" cm="1">
        <f t="array" aca="1" ref="M146" ca="1">_FV(A146,"52 week low",TRUE)</f>
        <v>19.59</v>
      </c>
      <c r="N146" s="23" cm="1">
        <f t="array" aca="1" ref="N146" ca="1">_FV(A146,"52 week high",TRUE)</f>
        <v>24.23</v>
      </c>
      <c r="O146" s="8" cm="1">
        <f t="array" aca="1" ref="O146" ca="1">_FV(A146,"Volume")</f>
        <v>72044</v>
      </c>
      <c r="P146" s="7" cm="1">
        <f t="array" aca="1" ref="P146" ca="1">_FV(A146,"Volume average",TRUE)</f>
        <v>44863</v>
      </c>
      <c r="Q146" t="s">
        <v>258</v>
      </c>
      <c r="S146" t="s">
        <v>539</v>
      </c>
      <c r="T146" s="25" cm="1">
        <f t="array" aca="1" ref="T146" ca="1">_FV(A146,"Expense ratio",TRUE)</f>
        <v>1.44E-2</v>
      </c>
      <c r="U146" s="24" cm="1">
        <f t="array" aca="1" ref="U146" ca="1">_FV(A146,"Market cap",TRUE)</f>
        <v>181343479.40000001</v>
      </c>
      <c r="V146" s="4">
        <v>181343472</v>
      </c>
      <c r="W146" s="4">
        <v>181343472</v>
      </c>
      <c r="X146" t="s">
        <v>540</v>
      </c>
      <c r="Y146" t="s">
        <v>541</v>
      </c>
      <c r="Z146" s="5">
        <v>22.982700000000001</v>
      </c>
      <c r="AA146" s="5">
        <v>18.692450999999998</v>
      </c>
      <c r="AB146" s="5">
        <v>9.2999999999999992E-3</v>
      </c>
      <c r="AC146" s="4">
        <v>53480</v>
      </c>
      <c r="AE146" s="5">
        <v>-0.78159053325672634</v>
      </c>
      <c r="AF146" s="5">
        <v>9.3741261125845021</v>
      </c>
      <c r="AI146" s="4">
        <v>53480</v>
      </c>
      <c r="AJ146" s="5">
        <v>1230574.8</v>
      </c>
      <c r="AL146" s="5">
        <v>24.23</v>
      </c>
      <c r="AM146" s="5">
        <v>19.59</v>
      </c>
      <c r="AN146" t="s">
        <v>90</v>
      </c>
      <c r="AO146" t="str" cm="1">
        <f t="array" aca="1" ref="AO146" ca="1">_FV(A146,"Currency")</f>
        <v>USD</v>
      </c>
      <c r="AP146" t="str" cm="1">
        <f t="array" aca="1" ref="AP146" ca="1">_FV(A146,"Exchange")</f>
        <v>CBOE BZX Exchange</v>
      </c>
      <c r="AQ146" s="6" t="str" cm="1">
        <f t="array" aca="1" ref="AQ146" ca="1">_FV(A146,"Exchange abbreviation",TRUE)</f>
        <v>BATS</v>
      </c>
      <c r="AR146" t="str" cm="1">
        <f t="array" aca="1" ref="AR146" ca="1">_FV(A146,"Instrument type",TRUE)</f>
        <v>ETF</v>
      </c>
    </row>
    <row r="147" spans="1:44" ht="18.75" customHeight="1" x14ac:dyDescent="0.25">
      <c r="A147" t="e" vm="160">
        <v>#VALUE!</v>
      </c>
      <c r="B147" t="s">
        <v>542</v>
      </c>
      <c r="C147" t="s">
        <v>543</v>
      </c>
      <c r="D147" s="31" cm="1">
        <f t="array" aca="1" ref="D147" ca="1">_FV(A147,"Last trade time",TRUE)</f>
        <v>45824.923684710157</v>
      </c>
      <c r="E147" s="23" cm="1">
        <f t="array" aca="1" ref="E147" ca="1">_FV(A147,"Price")</f>
        <v>9.68</v>
      </c>
      <c r="F147" s="27" cm="1">
        <f t="array" aca="1" ref="F147" ca="1">_FV(A147,"Change (%)",TRUE)</f>
        <v>2.9786999999999998E-2</v>
      </c>
      <c r="G147" s="26" cm="1">
        <f t="array" aca="1" ref="G147" ca="1">_FV(A147,"Change")</f>
        <v>0.28000000000000003</v>
      </c>
      <c r="H147" s="23" cm="1">
        <f t="array" aca="1" ref="H147" ca="1">_FV(A147,"Open")</f>
        <v>9.42</v>
      </c>
      <c r="I147" s="23" cm="1">
        <f t="array" aca="1" ref="I147" ca="1">_FV(A147,"Low")</f>
        <v>9.42</v>
      </c>
      <c r="J147" s="23" cm="1">
        <f t="array" aca="1" ref="J147" ca="1">_FV(A147,"High")</f>
        <v>9.74</v>
      </c>
      <c r="K147" s="23" cm="1">
        <f t="array" aca="1" ref="K147" ca="1">_FV(A147,"Previous close",TRUE)</f>
        <v>9.4</v>
      </c>
      <c r="L147" s="26"/>
      <c r="M147" s="23" cm="1">
        <f t="array" aca="1" ref="M147" ca="1">_FV(A147,"52 week low",TRUE)</f>
        <v>8.4499999999999993</v>
      </c>
      <c r="N147" s="23" cm="1">
        <f t="array" aca="1" ref="N147" ca="1">_FV(A147,"52 week high",TRUE)</f>
        <v>21.81</v>
      </c>
      <c r="O147" s="8" cm="1">
        <f t="array" aca="1" ref="O147" ca="1">_FV(A147,"Volume")</f>
        <v>63294</v>
      </c>
      <c r="P147" s="7" cm="1">
        <f t="array" aca="1" ref="P147" ca="1">_FV(A147,"Volume average",TRUE)</f>
        <v>133797</v>
      </c>
      <c r="Q147" t="s">
        <v>424</v>
      </c>
      <c r="S147" t="s">
        <v>281</v>
      </c>
      <c r="T147" s="25" cm="1">
        <f t="array" aca="1" ref="T147" ca="1">_FV(A147,"Expense ratio",TRUE)</f>
        <v>1.44E-2</v>
      </c>
      <c r="U147" s="24" cm="1">
        <f t="array" aca="1" ref="U147" ca="1">_FV(A147,"Market cap",TRUE)</f>
        <v>63070196.700000003</v>
      </c>
      <c r="V147" s="4">
        <v>63070196</v>
      </c>
      <c r="W147" s="4">
        <v>63070196</v>
      </c>
      <c r="Y147" t="s">
        <v>544</v>
      </c>
      <c r="Z147" s="5">
        <v>9.6669</v>
      </c>
      <c r="AA147" s="20"/>
      <c r="AB147" s="5">
        <v>0.92949999999999999</v>
      </c>
      <c r="AC147" s="4">
        <v>96546</v>
      </c>
      <c r="AE147" s="5">
        <v>-29.374542053852181</v>
      </c>
      <c r="AF147" s="5">
        <v>-6.5052506958562901</v>
      </c>
      <c r="AI147" s="4">
        <v>96546</v>
      </c>
      <c r="AJ147" s="5">
        <v>934565.28</v>
      </c>
      <c r="AL147" s="5">
        <v>21.81</v>
      </c>
      <c r="AM147" s="5">
        <v>8.4499999999999993</v>
      </c>
      <c r="AN147" t="s">
        <v>47</v>
      </c>
      <c r="AO147" t="str" cm="1">
        <f t="array" aca="1" ref="AO147" ca="1">_FV(A147,"Currency")</f>
        <v>USD</v>
      </c>
      <c r="AP147" t="str" cm="1">
        <f t="array" aca="1" ref="AP147" ca="1">_FV(A147,"Exchange")</f>
        <v>NYSE Arca</v>
      </c>
      <c r="AQ147" s="6" t="str" cm="1">
        <f t="array" aca="1" ref="AQ147" ca="1">_FV(A147,"Exchange abbreviation",TRUE)</f>
        <v>ARCX</v>
      </c>
      <c r="AR147" t="str" cm="1">
        <f t="array" aca="1" ref="AR147" ca="1">_FV(A147,"Instrument type",TRUE)</f>
        <v>ETF</v>
      </c>
    </row>
    <row r="148" spans="1:44" ht="18.75" customHeight="1" x14ac:dyDescent="0.25">
      <c r="A148" t="e" vm="161">
        <v>#VALUE!</v>
      </c>
      <c r="B148" t="s">
        <v>545</v>
      </c>
      <c r="C148" t="s">
        <v>546</v>
      </c>
      <c r="D148" s="31" cm="1">
        <f t="array" aca="1" ref="D148" ca="1">_FV(A148,"Last trade time",TRUE)</f>
        <v>45824.840277812502</v>
      </c>
      <c r="E148" s="23" cm="1">
        <f t="array" aca="1" ref="E148" ca="1">_FV(A148,"Price")</f>
        <v>31.150099999999998</v>
      </c>
      <c r="F148" s="27" cm="1">
        <f t="array" aca="1" ref="F148" ca="1">_FV(A148,"Change (%)",TRUE)</f>
        <v>9.7540000000000005E-3</v>
      </c>
      <c r="G148" s="26" cm="1">
        <f t="array" aca="1" ref="G148" ca="1">_FV(A148,"Change")</f>
        <v>0.3009</v>
      </c>
      <c r="H148" s="23" cm="1">
        <f t="array" aca="1" ref="H148" ca="1">_FV(A148,"Open")</f>
        <v>31.1</v>
      </c>
      <c r="I148" s="23" cm="1">
        <f t="array" aca="1" ref="I148" ca="1">_FV(A148,"Low")</f>
        <v>31.1</v>
      </c>
      <c r="J148" s="23" cm="1">
        <f t="array" aca="1" ref="J148" ca="1">_FV(A148,"High")</f>
        <v>31.150099999999998</v>
      </c>
      <c r="K148" s="23" cm="1">
        <f t="array" aca="1" ref="K148" ca="1">_FV(A148,"Previous close",TRUE)</f>
        <v>30.8492</v>
      </c>
      <c r="L148" s="26"/>
      <c r="M148" s="23" cm="1">
        <f t="array" aca="1" ref="M148" ca="1">_FV(A148,"52 week low",TRUE)</f>
        <v>26.88</v>
      </c>
      <c r="N148" s="23" cm="1">
        <f t="array" aca="1" ref="N148" ca="1">_FV(A148,"52 week high",TRUE)</f>
        <v>35.479999999999997</v>
      </c>
      <c r="O148" s="8" cm="1">
        <f t="array" aca="1" ref="O148" ca="1">_FV(A148,"Volume")</f>
        <v>497</v>
      </c>
      <c r="P148" s="7" cm="1">
        <f t="array" aca="1" ref="P148" ca="1">_FV(A148,"Volume average",TRUE)</f>
        <v>221</v>
      </c>
      <c r="Q148" t="s">
        <v>143</v>
      </c>
      <c r="T148" s="25" cm="1">
        <f t="array" aca="1" ref="T148" ca="1">_FV(A148,"Expense ratio",TRUE)</f>
        <v>1.43E-2</v>
      </c>
      <c r="U148" s="24" cm="1">
        <f t="array" aca="1" ref="U148" ca="1">_FV(A148,"Market cap",TRUE)</f>
        <v>8257295.9800000004</v>
      </c>
      <c r="V148" s="16"/>
      <c r="W148" s="16"/>
      <c r="Z148" s="18"/>
      <c r="AA148" s="20"/>
      <c r="AB148" s="20"/>
      <c r="AC148" s="21">
        <v>219</v>
      </c>
      <c r="AE148" s="18"/>
      <c r="AF148" s="20"/>
      <c r="AH148" s="16"/>
      <c r="AI148" s="21"/>
      <c r="AJ148" s="18"/>
      <c r="AL148" s="18"/>
      <c r="AM148" s="18"/>
      <c r="AN148" t="s">
        <v>73</v>
      </c>
      <c r="AO148" t="str" cm="1">
        <f t="array" aca="1" ref="AO148" ca="1">_FV(A148,"Currency")</f>
        <v>USD</v>
      </c>
      <c r="AP148" t="str" cm="1">
        <f t="array" aca="1" ref="AP148" ca="1">_FV(A148,"Exchange")</f>
        <v>NYSE Arca</v>
      </c>
      <c r="AQ148" s="6" t="str" cm="1">
        <f t="array" aca="1" ref="AQ148" ca="1">_FV(A148,"Exchange abbreviation",TRUE)</f>
        <v>ARCX</v>
      </c>
      <c r="AR148" t="str" cm="1">
        <f t="array" aca="1" ref="AR148" ca="1">_FV(A148,"Instrument type",TRUE)</f>
        <v>ETF</v>
      </c>
    </row>
    <row r="149" spans="1:44" ht="18.75" customHeight="1" x14ac:dyDescent="0.25">
      <c r="A149" t="e" vm="162">
        <v>#VALUE!</v>
      </c>
      <c r="B149" t="s">
        <v>547</v>
      </c>
      <c r="C149" t="s">
        <v>548</v>
      </c>
      <c r="D149" s="31" cm="1">
        <f t="array" aca="1" ref="D149" ca="1">_FV(A149,"Last trade time",TRUE)</f>
        <v>45824.840301457814</v>
      </c>
      <c r="E149" s="23" cm="1">
        <f t="array" aca="1" ref="E149" ca="1">_FV(A149,"Price")</f>
        <v>26.263000000000002</v>
      </c>
      <c r="F149" s="27" cm="1">
        <f t="array" aca="1" ref="F149" ca="1">_FV(A149,"Change (%)",TRUE)</f>
        <v>1.2389999999999999E-3</v>
      </c>
      <c r="G149" s="26" cm="1">
        <f t="array" aca="1" ref="G149" ca="1">_FV(A149,"Change")</f>
        <v>3.2500000000000001E-2</v>
      </c>
      <c r="H149" s="23" cm="1">
        <f t="array" aca="1" ref="H149" ca="1">_FV(A149,"Open")</f>
        <v>26.263000000000002</v>
      </c>
      <c r="I149" s="23" cm="1">
        <f t="array" aca="1" ref="I149" ca="1">_FV(A149,"Low")</f>
        <v>26.263000000000002</v>
      </c>
      <c r="J149" s="23" cm="1">
        <f t="array" aca="1" ref="J149" ca="1">_FV(A149,"High")</f>
        <v>26.263000000000002</v>
      </c>
      <c r="K149" s="23" cm="1">
        <f t="array" aca="1" ref="K149" ca="1">_FV(A149,"Previous close",TRUE)</f>
        <v>26.230499999999999</v>
      </c>
      <c r="L149" s="26"/>
      <c r="M149" s="23" cm="1">
        <f t="array" aca="1" ref="M149" ca="1">_FV(A149,"52 week low",TRUE)</f>
        <v>24.2</v>
      </c>
      <c r="N149" s="23" cm="1">
        <f t="array" aca="1" ref="N149" ca="1">_FV(A149,"52 week high",TRUE)</f>
        <v>26.783000000000001</v>
      </c>
      <c r="O149" s="8" cm="1">
        <f t="array" aca="1" ref="O149" ca="1">_FV(A149,"Volume")</f>
        <v>74</v>
      </c>
      <c r="P149" s="7" cm="1">
        <f t="array" aca="1" ref="P149" ca="1">_FV(A149,"Volume average",TRUE)</f>
        <v>2394</v>
      </c>
      <c r="Q149" t="s">
        <v>290</v>
      </c>
      <c r="S149" t="s">
        <v>520</v>
      </c>
      <c r="T149" s="25" cm="1">
        <f t="array" aca="1" ref="T149" ca="1">_FV(A149,"Expense ratio",TRUE)</f>
        <v>1.4199999999999999E-2</v>
      </c>
      <c r="U149" s="24" cm="1">
        <f t="array" aca="1" ref="U149" ca="1">_FV(A149,"Market cap",TRUE)</f>
        <v>15611227.800000001</v>
      </c>
      <c r="V149" s="4">
        <v>15611227</v>
      </c>
      <c r="W149" s="4">
        <v>15611227</v>
      </c>
      <c r="Y149" t="s">
        <v>549</v>
      </c>
      <c r="Z149" s="5">
        <v>26.14</v>
      </c>
      <c r="AA149" s="5">
        <v>26.769428000000001</v>
      </c>
      <c r="AB149" s="5">
        <v>4.3499999999999997E-2</v>
      </c>
      <c r="AC149" s="4">
        <v>4214</v>
      </c>
      <c r="AE149" s="5">
        <v>3.3761086534201961</v>
      </c>
      <c r="AF149" s="5">
        <v>4.9025835142295859</v>
      </c>
      <c r="AH149" s="16"/>
      <c r="AI149" s="4">
        <v>4214</v>
      </c>
      <c r="AJ149" s="5">
        <v>110153.96</v>
      </c>
      <c r="AL149" s="5">
        <v>26.783000000000001</v>
      </c>
      <c r="AM149" s="5">
        <v>24.2</v>
      </c>
      <c r="AN149" t="s">
        <v>47</v>
      </c>
      <c r="AO149" t="str" cm="1">
        <f t="array" aca="1" ref="AO149" ca="1">_FV(A149,"Currency")</f>
        <v>USD</v>
      </c>
      <c r="AP149" t="str" cm="1">
        <f t="array" aca="1" ref="AP149" ca="1">_FV(A149,"Exchange")</f>
        <v>CBOE BZX Exchange</v>
      </c>
      <c r="AQ149" s="6" t="str" cm="1">
        <f t="array" aca="1" ref="AQ149" ca="1">_FV(A149,"Exchange abbreviation",TRUE)</f>
        <v>BATS</v>
      </c>
      <c r="AR149" t="str" cm="1">
        <f t="array" aca="1" ref="AR149" ca="1">_FV(A149,"Instrument type",TRUE)</f>
        <v>ETF</v>
      </c>
    </row>
    <row r="150" spans="1:44" ht="18.75" customHeight="1" x14ac:dyDescent="0.25">
      <c r="A150" t="e" vm="163">
        <v>#VALUE!</v>
      </c>
      <c r="B150" t="s">
        <v>550</v>
      </c>
      <c r="C150" t="s">
        <v>551</v>
      </c>
      <c r="D150" s="31" cm="1">
        <f t="array" aca="1" ref="D150" ca="1">_FV(A150,"Last trade time",TRUE)</f>
        <v>45824.84027780078</v>
      </c>
      <c r="E150" s="23" cm="1">
        <f t="array" aca="1" ref="E150" ca="1">_FV(A150,"Price")</f>
        <v>30.134499999999999</v>
      </c>
      <c r="F150" s="27" cm="1">
        <f t="array" aca="1" ref="F150" ca="1">_FV(A150,"Change (%)",TRUE)</f>
        <v>2.0504999999999999E-2</v>
      </c>
      <c r="G150" s="26" cm="1">
        <f t="array" aca="1" ref="G150" ca="1">_FV(A150,"Change")</f>
        <v>0.60550000000000004</v>
      </c>
      <c r="H150" s="23" cm="1">
        <f t="array" aca="1" ref="H150" ca="1">_FV(A150,"Open")</f>
        <v>30.134499999999999</v>
      </c>
      <c r="I150" s="23" cm="1">
        <f t="array" aca="1" ref="I150" ca="1">_FV(A150,"Low")</f>
        <v>30.134499999999999</v>
      </c>
      <c r="J150" s="23" cm="1">
        <f t="array" aca="1" ref="J150" ca="1">_FV(A150,"High")</f>
        <v>30.134499999999999</v>
      </c>
      <c r="K150" s="23" cm="1">
        <f t="array" aca="1" ref="K150" ca="1">_FV(A150,"Previous close",TRUE)</f>
        <v>29.529</v>
      </c>
      <c r="L150" s="26"/>
      <c r="M150" s="23" cm="1">
        <f t="array" aca="1" ref="M150" ca="1">_FV(A150,"52 week low",TRUE)</f>
        <v>23.522300000000001</v>
      </c>
      <c r="N150" s="23" cm="1">
        <f t="array" aca="1" ref="N150" ca="1">_FV(A150,"52 week high",TRUE)</f>
        <v>33.71</v>
      </c>
      <c r="O150" s="8" cm="1">
        <f t="array" aca="1" ref="O150" ca="1">_FV(A150,"Volume")</f>
        <v>5</v>
      </c>
      <c r="P150" s="7" cm="1">
        <f t="array" aca="1" ref="P150" ca="1">_FV(A150,"Volume average",TRUE)</f>
        <v>3539</v>
      </c>
      <c r="Q150" t="s">
        <v>143</v>
      </c>
      <c r="R150" t="s">
        <v>155</v>
      </c>
      <c r="T150" s="25" cm="1">
        <f t="array" aca="1" ref="T150" ca="1">_FV(A150,"Expense ratio",TRUE)</f>
        <v>1.3899999999999999E-2</v>
      </c>
      <c r="U150" s="24" cm="1">
        <f t="array" aca="1" ref="U150" ca="1">_FV(A150,"Market cap",TRUE)</f>
        <v>6653146.5800000001</v>
      </c>
      <c r="V150" s="16"/>
      <c r="W150" s="16"/>
      <c r="Z150" s="5">
        <v>29.952100000000002</v>
      </c>
      <c r="AA150" s="20"/>
      <c r="AB150" s="20"/>
      <c r="AC150" s="4">
        <v>1353</v>
      </c>
      <c r="AE150" s="5">
        <v>2.8960130325337059</v>
      </c>
      <c r="AF150" s="5">
        <v>16.574919488306271</v>
      </c>
      <c r="AI150" s="4">
        <v>1353</v>
      </c>
      <c r="AJ150" s="5">
        <v>40446.852599999998</v>
      </c>
      <c r="AL150" s="5">
        <v>33.71</v>
      </c>
      <c r="AM150" s="5">
        <v>23.521999999999998</v>
      </c>
      <c r="AN150" t="s">
        <v>47</v>
      </c>
      <c r="AO150" t="str" cm="1">
        <f t="array" aca="1" ref="AO150" ca="1">_FV(A150,"Currency")</f>
        <v>USD</v>
      </c>
      <c r="AP150" t="str" cm="1">
        <f t="array" aca="1" ref="AP150" ca="1">_FV(A150,"Exchange")</f>
        <v>NYSE Arca</v>
      </c>
      <c r="AQ150" s="6" t="str" cm="1">
        <f t="array" aca="1" ref="AQ150" ca="1">_FV(A150,"Exchange abbreviation",TRUE)</f>
        <v>ARCX</v>
      </c>
      <c r="AR150" t="str" cm="1">
        <f t="array" aca="1" ref="AR150" ca="1">_FV(A150,"Instrument type",TRUE)</f>
        <v>ETF</v>
      </c>
    </row>
    <row r="151" spans="1:44" ht="18.75" customHeight="1" x14ac:dyDescent="0.25">
      <c r="A151" t="e" vm="164">
        <v>#VALUE!</v>
      </c>
      <c r="B151" t="s">
        <v>552</v>
      </c>
      <c r="C151" t="s">
        <v>553</v>
      </c>
      <c r="D151" s="31" cm="1">
        <f t="array" aca="1" ref="D151" ca="1">_FV(A151,"Last trade time",TRUE)</f>
        <v>45824.840282892968</v>
      </c>
      <c r="E151" s="23" cm="1">
        <f t="array" aca="1" ref="E151" ca="1">_FV(A151,"Price")</f>
        <v>26.875399999999999</v>
      </c>
      <c r="F151" s="27" cm="1">
        <f t="array" aca="1" ref="F151" ca="1">_FV(A151,"Change (%)",TRUE)</f>
        <v>5.1990000000000005E-3</v>
      </c>
      <c r="G151" s="26" cm="1">
        <f t="array" aca="1" ref="G151" ca="1">_FV(A151,"Change")</f>
        <v>0.13900000000000001</v>
      </c>
      <c r="H151" s="23" cm="1">
        <f t="array" aca="1" ref="H151" ca="1">_FV(A151,"Open")</f>
        <v>26.88</v>
      </c>
      <c r="I151" s="23" cm="1">
        <f t="array" aca="1" ref="I151" ca="1">_FV(A151,"Low")</f>
        <v>26.87</v>
      </c>
      <c r="J151" s="23" cm="1">
        <f t="array" aca="1" ref="J151" ca="1">_FV(A151,"High")</f>
        <v>26.92</v>
      </c>
      <c r="K151" s="23" cm="1">
        <f t="array" aca="1" ref="K151" ca="1">_FV(A151,"Previous close",TRUE)</f>
        <v>26.7364</v>
      </c>
      <c r="L151" s="26"/>
      <c r="M151" s="23" cm="1">
        <f t="array" aca="1" ref="M151" ca="1">_FV(A151,"52 week low",TRUE)</f>
        <v>24.96</v>
      </c>
      <c r="N151" s="23" cm="1">
        <f t="array" aca="1" ref="N151" ca="1">_FV(A151,"52 week high",TRUE)</f>
        <v>27.45</v>
      </c>
      <c r="O151" s="8" cm="1">
        <f t="array" aca="1" ref="O151" ca="1">_FV(A151,"Volume")</f>
        <v>2453</v>
      </c>
      <c r="P151" s="7" cm="1">
        <f t="array" aca="1" ref="P151" ca="1">_FV(A151,"Volume average",TRUE)</f>
        <v>4544</v>
      </c>
      <c r="Q151" t="s">
        <v>554</v>
      </c>
      <c r="S151" t="s">
        <v>555</v>
      </c>
      <c r="T151" s="25" cm="1">
        <f t="array" aca="1" ref="T151" ca="1">_FV(A151,"Expense ratio",TRUE)</f>
        <v>1.38E-2</v>
      </c>
      <c r="U151" s="24" cm="1">
        <f t="array" aca="1" ref="U151" ca="1">_FV(A151,"Market cap",TRUE)</f>
        <v>37942957.659999996</v>
      </c>
      <c r="V151" s="4">
        <v>37942956</v>
      </c>
      <c r="W151" s="4">
        <v>37942956</v>
      </c>
      <c r="X151" t="s">
        <v>556</v>
      </c>
      <c r="Y151" t="s">
        <v>557</v>
      </c>
      <c r="Z151" s="5">
        <v>26.76</v>
      </c>
      <c r="AA151" s="5">
        <v>27.267712</v>
      </c>
      <c r="AB151" s="5">
        <v>7.5100004999999997E-2</v>
      </c>
      <c r="AC151" s="4">
        <v>5730</v>
      </c>
      <c r="AE151" s="5">
        <v>3.6194955011205292</v>
      </c>
      <c r="AF151" s="5">
        <v>9.5165600030265409</v>
      </c>
      <c r="AH151" s="16"/>
      <c r="AI151" s="4">
        <v>5730</v>
      </c>
      <c r="AJ151" s="5">
        <v>153362.304</v>
      </c>
      <c r="AL151" s="5">
        <v>27.45</v>
      </c>
      <c r="AM151" s="5">
        <v>24.96</v>
      </c>
      <c r="AN151" t="s">
        <v>47</v>
      </c>
      <c r="AO151" t="str" cm="1">
        <f t="array" aca="1" ref="AO151" ca="1">_FV(A151,"Currency")</f>
        <v>USD</v>
      </c>
      <c r="AP151" t="str" cm="1">
        <f t="array" aca="1" ref="AP151" ca="1">_FV(A151,"Exchange")</f>
        <v>CBOE BZX Exchange</v>
      </c>
      <c r="AQ151" s="6" t="str" cm="1">
        <f t="array" aca="1" ref="AQ151" ca="1">_FV(A151,"Exchange abbreviation",TRUE)</f>
        <v>BATS</v>
      </c>
      <c r="AR151" t="str" cm="1">
        <f t="array" aca="1" ref="AR151" ca="1">_FV(A151,"Instrument type",TRUE)</f>
        <v>ETF</v>
      </c>
    </row>
    <row r="152" spans="1:44" ht="18.75" customHeight="1" x14ac:dyDescent="0.25">
      <c r="A152" t="e" vm="165">
        <v>#VALUE!</v>
      </c>
      <c r="B152" t="s">
        <v>558</v>
      </c>
      <c r="C152" t="s">
        <v>559</v>
      </c>
      <c r="D152" s="31" cm="1">
        <f t="array" aca="1" ref="D152" ca="1">_FV(A152,"Last trade time",TRUE)</f>
        <v>45824.840277823438</v>
      </c>
      <c r="E152" s="23" cm="1">
        <f t="array" aca="1" ref="E152" ca="1">_FV(A152,"Price")</f>
        <v>65.33</v>
      </c>
      <c r="F152" s="27" cm="1">
        <f t="array" aca="1" ref="F152" ca="1">_FV(A152,"Change (%)",TRUE)</f>
        <v>4.15E-3</v>
      </c>
      <c r="G152" s="26" cm="1">
        <f t="array" aca="1" ref="G152" ca="1">_FV(A152,"Change")</f>
        <v>0.27</v>
      </c>
      <c r="H152" s="23" cm="1">
        <f t="array" aca="1" ref="H152" ca="1">_FV(A152,"Open")</f>
        <v>65.3</v>
      </c>
      <c r="I152" s="23" cm="1">
        <f t="array" aca="1" ref="I152" ca="1">_FV(A152,"Low")</f>
        <v>65.27</v>
      </c>
      <c r="J152" s="23" cm="1">
        <f t="array" aca="1" ref="J152" ca="1">_FV(A152,"High")</f>
        <v>65.66</v>
      </c>
      <c r="K152" s="23" cm="1">
        <f t="array" aca="1" ref="K152" ca="1">_FV(A152,"Previous close",TRUE)</f>
        <v>65.06</v>
      </c>
      <c r="L152" s="26"/>
      <c r="M152" s="23" cm="1">
        <f t="array" aca="1" ref="M152" ca="1">_FV(A152,"52 week low",TRUE)</f>
        <v>58.8962</v>
      </c>
      <c r="N152" s="23" cm="1">
        <f t="array" aca="1" ref="N152" ca="1">_FV(A152,"52 week high",TRUE)</f>
        <v>69.94</v>
      </c>
      <c r="O152" s="8" cm="1">
        <f t="array" aca="1" ref="O152" ca="1">_FV(A152,"Volume")</f>
        <v>69032</v>
      </c>
      <c r="P152" s="7" cm="1">
        <f t="array" aca="1" ref="P152" ca="1">_FV(A152,"Volume average",TRUE)</f>
        <v>107856</v>
      </c>
      <c r="Q152" t="s">
        <v>190</v>
      </c>
      <c r="T152" s="25" cm="1">
        <f t="array" aca="1" ref="T152" ca="1">_FV(A152,"Expense ratio",TRUE)</f>
        <v>1.38E-2</v>
      </c>
      <c r="U152" s="24" cm="1">
        <f t="array" aca="1" ref="U152" ca="1">_FV(A152,"Market cap",TRUE)</f>
        <v>1985759877.1099999</v>
      </c>
      <c r="V152" s="16"/>
      <c r="W152" s="16"/>
      <c r="Z152" s="18"/>
      <c r="AA152" s="20"/>
      <c r="AB152" s="20"/>
      <c r="AC152" s="21">
        <v>105519</v>
      </c>
      <c r="AE152" s="18"/>
      <c r="AF152" s="20"/>
      <c r="AI152" s="21"/>
      <c r="AJ152" s="18"/>
      <c r="AL152" s="18"/>
      <c r="AM152" s="18"/>
      <c r="AN152" t="s">
        <v>73</v>
      </c>
      <c r="AO152" t="str" cm="1">
        <f t="array" aca="1" ref="AO152" ca="1">_FV(A152,"Currency")</f>
        <v>USD</v>
      </c>
      <c r="AP152" t="str" cm="1">
        <f t="array" aca="1" ref="AP152" ca="1">_FV(A152,"Exchange")</f>
        <v>NYSE Arca</v>
      </c>
      <c r="AQ152" s="6" t="str" cm="1">
        <f t="array" aca="1" ref="AQ152" ca="1">_FV(A152,"Exchange abbreviation",TRUE)</f>
        <v>ARCX</v>
      </c>
      <c r="AR152" t="str" cm="1">
        <f t="array" aca="1" ref="AR152" ca="1">_FV(A152,"Instrument type",TRUE)</f>
        <v>ETF</v>
      </c>
    </row>
    <row r="153" spans="1:44" ht="18.75" customHeight="1" x14ac:dyDescent="0.25">
      <c r="A153" t="e" vm="166">
        <v>#VALUE!</v>
      </c>
      <c r="B153" t="s">
        <v>560</v>
      </c>
      <c r="C153" t="s">
        <v>561</v>
      </c>
      <c r="D153" s="31" cm="1">
        <f t="array" aca="1" ref="D153" ca="1">_FV(A153,"Last trade time",TRUE)</f>
        <v>45824.840277812502</v>
      </c>
      <c r="E153" s="23" cm="1">
        <f t="array" aca="1" ref="E153" ca="1">_FV(A153,"Price")</f>
        <v>16.0853</v>
      </c>
      <c r="F153" s="27" cm="1">
        <f t="array" aca="1" ref="F153" ca="1">_FV(A153,"Change (%)",TRUE)</f>
        <v>1.4384999999999998E-2</v>
      </c>
      <c r="G153" s="26" cm="1">
        <f t="array" aca="1" ref="G153" ca="1">_FV(A153,"Change")</f>
        <v>0.2281</v>
      </c>
      <c r="H153" s="23" cm="1">
        <f t="array" aca="1" ref="H153" ca="1">_FV(A153,"Open")</f>
        <v>16.0853</v>
      </c>
      <c r="I153" s="23" cm="1">
        <f t="array" aca="1" ref="I153" ca="1">_FV(A153,"Low")</f>
        <v>16.0853</v>
      </c>
      <c r="J153" s="23" cm="1">
        <f t="array" aca="1" ref="J153" ca="1">_FV(A153,"High")</f>
        <v>16.0853</v>
      </c>
      <c r="K153" s="23" cm="1">
        <f t="array" aca="1" ref="K153" ca="1">_FV(A153,"Previous close",TRUE)</f>
        <v>15.857200000000001</v>
      </c>
      <c r="L153" s="26"/>
      <c r="M153" s="23" cm="1">
        <f t="array" aca="1" ref="M153" ca="1">_FV(A153,"52 week low",TRUE)</f>
        <v>12.93</v>
      </c>
      <c r="N153" s="23" cm="1">
        <f t="array" aca="1" ref="N153" ca="1">_FV(A153,"52 week high",TRUE)</f>
        <v>16.652000000000001</v>
      </c>
      <c r="O153" s="8" cm="1">
        <f t="array" aca="1" ref="O153" ca="1">_FV(A153,"Volume")</f>
        <v>0</v>
      </c>
      <c r="P153" s="7" cm="1">
        <f t="array" aca="1" ref="P153" ca="1">_FV(A153,"Volume average",TRUE)</f>
        <v>1516</v>
      </c>
      <c r="Q153" t="s">
        <v>119</v>
      </c>
      <c r="T153" s="25" cm="1">
        <f t="array" aca="1" ref="T153" ca="1">_FV(A153,"Expense ratio",TRUE)</f>
        <v>1.37E-2</v>
      </c>
      <c r="U153" s="24" cm="1">
        <f t="array" aca="1" ref="U153" ca="1">_FV(A153,"Market cap",TRUE)</f>
        <v>14839095.369999999</v>
      </c>
      <c r="V153" s="16"/>
      <c r="W153" s="16"/>
      <c r="Z153" s="18"/>
      <c r="AA153" s="20"/>
      <c r="AB153" s="20"/>
      <c r="AC153" s="21">
        <v>1466</v>
      </c>
      <c r="AE153" s="18"/>
      <c r="AF153" s="20"/>
      <c r="AI153" s="21"/>
      <c r="AJ153" s="18"/>
      <c r="AL153" s="18"/>
      <c r="AM153" s="18"/>
      <c r="AN153" t="s">
        <v>73</v>
      </c>
      <c r="AO153" t="str" cm="1">
        <f t="array" aca="1" ref="AO153" ca="1">_FV(A153,"Currency")</f>
        <v>USD</v>
      </c>
      <c r="AP153" t="str" cm="1">
        <f t="array" aca="1" ref="AP153" ca="1">_FV(A153,"Exchange")</f>
        <v>NYSE Arca</v>
      </c>
      <c r="AQ153" s="6" t="str" cm="1">
        <f t="array" aca="1" ref="AQ153" ca="1">_FV(A153,"Exchange abbreviation",TRUE)</f>
        <v>ARCX</v>
      </c>
      <c r="AR153" t="str" cm="1">
        <f t="array" aca="1" ref="AR153" ca="1">_FV(A153,"Instrument type",TRUE)</f>
        <v>ETF</v>
      </c>
    </row>
    <row r="154" spans="1:44" ht="18.75" customHeight="1" x14ac:dyDescent="0.25">
      <c r="A154" t="e" vm="167">
        <v>#VALUE!</v>
      </c>
      <c r="B154" t="s">
        <v>562</v>
      </c>
      <c r="C154" t="s">
        <v>563</v>
      </c>
      <c r="D154" s="31" cm="1">
        <f t="array" aca="1" ref="D154" ca="1">_FV(A154,"Last trade time",TRUE)</f>
        <v>45824.84918563594</v>
      </c>
      <c r="E154" s="23" cm="1">
        <f t="array" aca="1" ref="E154" ca="1">_FV(A154,"Price")</f>
        <v>7.8949999999999996</v>
      </c>
      <c r="F154" s="27" cm="1">
        <f t="array" aca="1" ref="F154" ca="1">_FV(A154,"Change (%)",TRUE)</f>
        <v>-5.6679999999999994E-3</v>
      </c>
      <c r="G154" s="26" cm="1">
        <f t="array" aca="1" ref="G154" ca="1">_FV(A154,"Change")</f>
        <v>-4.4999999999999998E-2</v>
      </c>
      <c r="H154" s="23" cm="1">
        <f t="array" aca="1" ref="H154" ca="1">_FV(A154,"Open")</f>
        <v>7.87</v>
      </c>
      <c r="I154" s="23" cm="1">
        <f t="array" aca="1" ref="I154" ca="1">_FV(A154,"Low")</f>
        <v>7.87</v>
      </c>
      <c r="J154" s="23" cm="1">
        <f t="array" aca="1" ref="J154" ca="1">_FV(A154,"High")</f>
        <v>7.9298999999999999</v>
      </c>
      <c r="K154" s="23" cm="1">
        <f t="array" aca="1" ref="K154" ca="1">_FV(A154,"Previous close",TRUE)</f>
        <v>7.94</v>
      </c>
      <c r="L154" s="26"/>
      <c r="M154" s="23" cm="1">
        <f t="array" aca="1" ref="M154" ca="1">_FV(A154,"52 week low",TRUE)</f>
        <v>7.06</v>
      </c>
      <c r="N154" s="23" cm="1">
        <f t="array" aca="1" ref="N154" ca="1">_FV(A154,"52 week high",TRUE)</f>
        <v>8.2200000000000006</v>
      </c>
      <c r="O154" s="8" cm="1">
        <f t="array" aca="1" ref="O154" ca="1">_FV(A154,"Volume")</f>
        <v>5726</v>
      </c>
      <c r="P154" s="7" cm="1">
        <f t="array" aca="1" ref="P154" ca="1">_FV(A154,"Volume average",TRUE)</f>
        <v>7235</v>
      </c>
      <c r="Q154" t="s">
        <v>270</v>
      </c>
      <c r="S154" t="s">
        <v>564</v>
      </c>
      <c r="T154" s="25" cm="1">
        <f t="array" aca="1" ref="T154" ca="1">_FV(A154,"Expense ratio",TRUE)</f>
        <v>1.3600000000000001E-2</v>
      </c>
      <c r="U154" s="24" cm="1">
        <f t="array" aca="1" ref="U154" ca="1">_FV(A154,"Market cap",TRUE)</f>
        <v>22030983.739999998</v>
      </c>
      <c r="V154" s="4">
        <v>22030984</v>
      </c>
      <c r="W154" s="4">
        <v>22030984</v>
      </c>
      <c r="X154" t="s">
        <v>565</v>
      </c>
      <c r="Y154" t="s">
        <v>566</v>
      </c>
      <c r="Z154" s="5">
        <v>7.8262</v>
      </c>
      <c r="AA154" s="5">
        <v>25.269539999999999</v>
      </c>
      <c r="AB154" s="5">
        <v>8.1499994000000006E-2</v>
      </c>
      <c r="AC154" s="4">
        <v>7798</v>
      </c>
      <c r="AE154" s="5">
        <v>4.1163060586750566</v>
      </c>
      <c r="AF154" s="5">
        <v>6.7004693912404489</v>
      </c>
      <c r="AI154" s="4">
        <v>7798</v>
      </c>
      <c r="AJ154" s="5">
        <v>61448.24</v>
      </c>
      <c r="AL154" s="5">
        <v>8.2200000000000006</v>
      </c>
      <c r="AM154" s="5">
        <v>7.06</v>
      </c>
      <c r="AN154" t="s">
        <v>47</v>
      </c>
      <c r="AO154" t="str" cm="1">
        <f t="array" aca="1" ref="AO154" ca="1">_FV(A154,"Currency")</f>
        <v>USD</v>
      </c>
      <c r="AP154" t="str" cm="1">
        <f t="array" aca="1" ref="AP154" ca="1">_FV(A154,"Exchange")</f>
        <v>NYSE Arca</v>
      </c>
      <c r="AQ154" s="6" t="str" cm="1">
        <f t="array" aca="1" ref="AQ154" ca="1">_FV(A154,"Exchange abbreviation",TRUE)</f>
        <v>ARCX</v>
      </c>
      <c r="AR154" t="str" cm="1">
        <f t="array" aca="1" ref="AR154" ca="1">_FV(A154,"Instrument type",TRUE)</f>
        <v>ETF</v>
      </c>
    </row>
    <row r="155" spans="1:44" ht="18.75" customHeight="1" x14ac:dyDescent="0.25">
      <c r="A155" t="e" vm="168">
        <v>#VALUE!</v>
      </c>
      <c r="B155" t="s">
        <v>567</v>
      </c>
      <c r="C155" t="s">
        <v>568</v>
      </c>
      <c r="D155" s="31" cm="1">
        <f t="array" aca="1" ref="D155" ca="1">_FV(A155,"Last trade time",TRUE)</f>
        <v>45824.840277812502</v>
      </c>
      <c r="E155" s="23" cm="1">
        <f t="array" aca="1" ref="E155" ca="1">_FV(A155,"Price")</f>
        <v>8.0848999999999993</v>
      </c>
      <c r="F155" s="27" cm="1">
        <f t="array" aca="1" ref="F155" ca="1">_FV(A155,"Change (%)",TRUE)</f>
        <v>4.3480000000000003E-3</v>
      </c>
      <c r="G155" s="26" cm="1">
        <f t="array" aca="1" ref="G155" ca="1">_FV(A155,"Change")</f>
        <v>3.5000000000000003E-2</v>
      </c>
      <c r="H155" s="23" cm="1">
        <f t="array" aca="1" ref="H155" ca="1">_FV(A155,"Open")</f>
        <v>8.0210000000000008</v>
      </c>
      <c r="I155" s="23" cm="1">
        <f t="array" aca="1" ref="I155" ca="1">_FV(A155,"Low")</f>
        <v>8.0210000000000008</v>
      </c>
      <c r="J155" s="23" cm="1">
        <f t="array" aca="1" ref="J155" ca="1">_FV(A155,"High")</f>
        <v>8.1199999999999992</v>
      </c>
      <c r="K155" s="23" cm="1">
        <f t="array" aca="1" ref="K155" ca="1">_FV(A155,"Previous close",TRUE)</f>
        <v>8.0498999999999992</v>
      </c>
      <c r="L155" s="26"/>
      <c r="M155" s="23" cm="1">
        <f t="array" aca="1" ref="M155" ca="1">_FV(A155,"52 week low",TRUE)</f>
        <v>7.48</v>
      </c>
      <c r="N155" s="23" cm="1">
        <f t="array" aca="1" ref="N155" ca="1">_FV(A155,"52 week high",TRUE)</f>
        <v>8.7899999999999991</v>
      </c>
      <c r="O155" s="8" cm="1">
        <f t="array" aca="1" ref="O155" ca="1">_FV(A155,"Volume")</f>
        <v>4552</v>
      </c>
      <c r="P155" s="7" cm="1">
        <f t="array" aca="1" ref="P155" ca="1">_FV(A155,"Volume average",TRUE)</f>
        <v>3146</v>
      </c>
      <c r="Q155" t="s">
        <v>65</v>
      </c>
      <c r="R155" t="s">
        <v>109</v>
      </c>
      <c r="S155" t="s">
        <v>569</v>
      </c>
      <c r="T155" s="25" cm="1">
        <f t="array" aca="1" ref="T155" ca="1">_FV(A155,"Expense ratio",TRUE)</f>
        <v>1.3600000000000001E-2</v>
      </c>
      <c r="U155" s="24" cm="1">
        <f t="array" aca="1" ref="U155" ca="1">_FV(A155,"Market cap",TRUE)</f>
        <v>11693792.300000001</v>
      </c>
      <c r="V155" s="4">
        <v>11693792</v>
      </c>
      <c r="W155" s="4">
        <v>11693792</v>
      </c>
      <c r="Y155" t="s">
        <v>570</v>
      </c>
      <c r="Z155" s="5">
        <v>8.0111000000000008</v>
      </c>
      <c r="AA155" s="5">
        <v>18.850902999999999</v>
      </c>
      <c r="AB155" s="5">
        <v>8.0000000000000002E-3</v>
      </c>
      <c r="AC155" s="4">
        <v>11926</v>
      </c>
      <c r="AE155" s="5">
        <v>4.1450800564520884</v>
      </c>
      <c r="AF155" s="5">
        <v>1.4291979935175061</v>
      </c>
      <c r="AI155" s="4">
        <v>11926</v>
      </c>
      <c r="AJ155" s="5">
        <v>95470.015200000009</v>
      </c>
      <c r="AL155" s="5">
        <v>8.7899999999999991</v>
      </c>
      <c r="AM155" s="5">
        <v>7.48</v>
      </c>
      <c r="AN155" t="s">
        <v>47</v>
      </c>
      <c r="AO155" t="str" cm="1">
        <f t="array" aca="1" ref="AO155" ca="1">_FV(A155,"Currency")</f>
        <v>USD</v>
      </c>
      <c r="AP155" t="str" cm="1">
        <f t="array" aca="1" ref="AP155" ca="1">_FV(A155,"Exchange")</f>
        <v>NYSE Arca</v>
      </c>
      <c r="AQ155" s="6" t="str" cm="1">
        <f t="array" aca="1" ref="AQ155" ca="1">_FV(A155,"Exchange abbreviation",TRUE)</f>
        <v>ARCX</v>
      </c>
      <c r="AR155" t="str" cm="1">
        <f t="array" aca="1" ref="AR155" ca="1">_FV(A155,"Instrument type",TRUE)</f>
        <v>ETF</v>
      </c>
    </row>
    <row r="156" spans="1:44" ht="18.75" customHeight="1" x14ac:dyDescent="0.25">
      <c r="A156" t="e" vm="169">
        <v>#VALUE!</v>
      </c>
      <c r="B156" t="s">
        <v>571</v>
      </c>
      <c r="C156" t="s">
        <v>572</v>
      </c>
      <c r="D156" s="31" cm="1">
        <f t="array" aca="1" ref="D156" ca="1">_FV(A156,"Last trade time",TRUE)</f>
        <v>45824.840277812502</v>
      </c>
      <c r="E156" s="23" cm="1">
        <f t="array" aca="1" ref="E156" ca="1">_FV(A156,"Price")</f>
        <v>45.203699999999998</v>
      </c>
      <c r="F156" s="27" cm="1">
        <f t="array" aca="1" ref="F156" ca="1">_FV(A156,"Change (%)",TRUE)</f>
        <v>6.0019999999999995E-3</v>
      </c>
      <c r="G156" s="26" cm="1">
        <f t="array" aca="1" ref="G156" ca="1">_FV(A156,"Change")</f>
        <v>0.2697</v>
      </c>
      <c r="H156" s="23" cm="1">
        <f t="array" aca="1" ref="H156" ca="1">_FV(A156,"Open")</f>
        <v>45.36</v>
      </c>
      <c r="I156" s="23" cm="1">
        <f t="array" aca="1" ref="I156" ca="1">_FV(A156,"Low")</f>
        <v>45.203699999999998</v>
      </c>
      <c r="J156" s="23" cm="1">
        <f t="array" aca="1" ref="J156" ca="1">_FV(A156,"High")</f>
        <v>45.36</v>
      </c>
      <c r="K156" s="23" cm="1">
        <f t="array" aca="1" ref="K156" ca="1">_FV(A156,"Previous close",TRUE)</f>
        <v>44.933999999999997</v>
      </c>
      <c r="L156" s="26"/>
      <c r="M156" s="23" cm="1">
        <f t="array" aca="1" ref="M156" ca="1">_FV(A156,"52 week low",TRUE)</f>
        <v>39.1</v>
      </c>
      <c r="N156" s="23" cm="1">
        <f t="array" aca="1" ref="N156" ca="1">_FV(A156,"52 week high",TRUE)</f>
        <v>45.41</v>
      </c>
      <c r="O156" s="8" cm="1">
        <f t="array" aca="1" ref="O156" ca="1">_FV(A156,"Volume")</f>
        <v>1179</v>
      </c>
      <c r="P156" s="7" cm="1">
        <f t="array" aca="1" ref="P156" ca="1">_FV(A156,"Volume average",TRUE)</f>
        <v>2703</v>
      </c>
      <c r="Q156" t="s">
        <v>464</v>
      </c>
      <c r="T156" s="25" cm="1">
        <f t="array" aca="1" ref="T156" ca="1">_FV(A156,"Expense ratio",TRUE)</f>
        <v>1.3600000000000001E-2</v>
      </c>
      <c r="U156" s="24" cm="1">
        <f t="array" aca="1" ref="U156" ca="1">_FV(A156,"Market cap",TRUE)</f>
        <v>63726962.240000002</v>
      </c>
      <c r="V156" s="16"/>
      <c r="W156" s="16"/>
      <c r="Z156" s="18"/>
      <c r="AA156" s="20"/>
      <c r="AB156" s="20"/>
      <c r="AC156" s="21">
        <v>2649</v>
      </c>
      <c r="AE156" s="18"/>
      <c r="AF156" s="20"/>
      <c r="AI156" s="21"/>
      <c r="AJ156" s="18"/>
      <c r="AL156" s="18"/>
      <c r="AM156" s="18"/>
      <c r="AN156" t="s">
        <v>73</v>
      </c>
      <c r="AO156" t="str" cm="1">
        <f t="array" aca="1" ref="AO156" ca="1">_FV(A156,"Currency")</f>
        <v>USD</v>
      </c>
      <c r="AP156" t="str" cm="1">
        <f t="array" aca="1" ref="AP156" ca="1">_FV(A156,"Exchange")</f>
        <v>NYSE Arca</v>
      </c>
      <c r="AQ156" s="6" t="str" cm="1">
        <f t="array" aca="1" ref="AQ156" ca="1">_FV(A156,"Exchange abbreviation",TRUE)</f>
        <v>ARCX</v>
      </c>
      <c r="AR156" t="str" cm="1">
        <f t="array" aca="1" ref="AR156" ca="1">_FV(A156,"Instrument type",TRUE)</f>
        <v>ETF</v>
      </c>
    </row>
    <row r="157" spans="1:44" ht="18.75" customHeight="1" x14ac:dyDescent="0.25">
      <c r="A157" t="e" vm="170">
        <v>#VALUE!</v>
      </c>
      <c r="B157" t="s">
        <v>573</v>
      </c>
      <c r="C157" t="s">
        <v>574</v>
      </c>
      <c r="D157" s="31" cm="1">
        <f t="array" aca="1" ref="D157" ca="1">_FV(A157,"Last trade time",TRUE)</f>
        <v>45824.940311029684</v>
      </c>
      <c r="E157" s="23" cm="1">
        <f t="array" aca="1" ref="E157" ca="1">_FV(A157,"Price")</f>
        <v>41.24</v>
      </c>
      <c r="F157" s="27" cm="1">
        <f t="array" aca="1" ref="F157" ca="1">_FV(A157,"Change (%)",TRUE)</f>
        <v>4.7232000000000003E-2</v>
      </c>
      <c r="G157" s="26" cm="1">
        <f t="array" aca="1" ref="G157" ca="1">_FV(A157,"Change")</f>
        <v>1.86</v>
      </c>
      <c r="H157" s="23" cm="1">
        <f t="array" aca="1" ref="H157" ca="1">_FV(A157,"Open")</f>
        <v>41.24</v>
      </c>
      <c r="I157" s="23" cm="1">
        <f t="array" aca="1" ref="I157" ca="1">_FV(A157,"Low")</f>
        <v>41.08</v>
      </c>
      <c r="J157" s="23" cm="1">
        <f t="array" aca="1" ref="J157" ca="1">_FV(A157,"High")</f>
        <v>42.14</v>
      </c>
      <c r="K157" s="23" cm="1">
        <f t="array" aca="1" ref="K157" ca="1">_FV(A157,"Previous close",TRUE)</f>
        <v>39.380000000000003</v>
      </c>
      <c r="L157" s="26"/>
      <c r="M157" s="23" cm="1">
        <f t="array" aca="1" ref="M157" ca="1">_FV(A157,"52 week low",TRUE)</f>
        <v>18.489999999999998</v>
      </c>
      <c r="N157" s="23" cm="1">
        <f t="array" aca="1" ref="N157" ca="1">_FV(A157,"52 week high",TRUE)</f>
        <v>59.2605</v>
      </c>
      <c r="O157" s="8" cm="1">
        <f t="array" aca="1" ref="O157" ca="1">_FV(A157,"Volume")</f>
        <v>2729275</v>
      </c>
      <c r="P157" s="7" cm="1">
        <f t="array" aca="1" ref="P157" ca="1">_FV(A157,"Volume average",TRUE)</f>
        <v>3509525</v>
      </c>
      <c r="Q157" t="s">
        <v>85</v>
      </c>
      <c r="S157" t="s">
        <v>445</v>
      </c>
      <c r="T157" s="25" cm="1">
        <f t="array" aca="1" ref="T157" ca="1">_FV(A157,"Expense ratio",TRUE)</f>
        <v>1.3600000000000001E-2</v>
      </c>
      <c r="U157" s="24" cm="1">
        <f t="array" aca="1" ref="U157" ca="1">_FV(A157,"Market cap",TRUE)</f>
        <v>1096413647.6800001</v>
      </c>
      <c r="V157" s="4">
        <v>1096413696</v>
      </c>
      <c r="W157" s="4">
        <v>1096413696</v>
      </c>
      <c r="Y157" t="s">
        <v>575</v>
      </c>
      <c r="Z157" s="5">
        <v>39.558999999999997</v>
      </c>
      <c r="AA157" s="5">
        <v>10.951038</v>
      </c>
      <c r="AB157" s="5">
        <v>1.6400000000000001E-2</v>
      </c>
      <c r="AC157" s="4">
        <v>5716634</v>
      </c>
      <c r="AE157" s="5">
        <v>55.529614741256303</v>
      </c>
      <c r="AF157" s="5">
        <v>60.682956875562951</v>
      </c>
      <c r="AI157" s="4">
        <v>5716634</v>
      </c>
      <c r="AJ157" s="5">
        <v>225978542.02000001</v>
      </c>
      <c r="AL157" s="5">
        <v>59.26</v>
      </c>
      <c r="AM157" s="5">
        <v>18.489999999999998</v>
      </c>
      <c r="AN157" t="s">
        <v>82</v>
      </c>
      <c r="AO157" t="str" cm="1">
        <f t="array" aca="1" ref="AO157" ca="1">_FV(A157,"Currency")</f>
        <v>USD</v>
      </c>
      <c r="AP157" t="str" cm="1">
        <f t="array" aca="1" ref="AP157" ca="1">_FV(A157,"Exchange")</f>
        <v>NYSE Arca</v>
      </c>
      <c r="AQ157" s="6" t="str" cm="1">
        <f t="array" aca="1" ref="AQ157" ca="1">_FV(A157,"Exchange abbreviation",TRUE)</f>
        <v>ARCX</v>
      </c>
      <c r="AR157" t="str" cm="1">
        <f t="array" aca="1" ref="AR157" ca="1">_FV(A157,"Instrument type",TRUE)</f>
        <v>ETF</v>
      </c>
    </row>
    <row r="158" spans="1:44" ht="18.75" customHeight="1" x14ac:dyDescent="0.25">
      <c r="A158" t="e" vm="171">
        <v>#VALUE!</v>
      </c>
      <c r="B158" t="s">
        <v>576</v>
      </c>
      <c r="C158" t="s">
        <v>577</v>
      </c>
      <c r="D158" s="31" cm="1">
        <f t="array" aca="1" ref="D158" ca="1">_FV(A158,"Last trade time",TRUE)</f>
        <v>45824.940501423436</v>
      </c>
      <c r="E158" s="23" cm="1">
        <f t="array" aca="1" ref="E158" ca="1">_FV(A158,"Price")</f>
        <v>12.93</v>
      </c>
      <c r="F158" s="27" cm="1">
        <f t="array" aca="1" ref="F158" ca="1">_FV(A158,"Change (%)",TRUE)</f>
        <v>2.2134000000000001E-2</v>
      </c>
      <c r="G158" s="26" cm="1">
        <f t="array" aca="1" ref="G158" ca="1">_FV(A158,"Change")</f>
        <v>0.28000000000000003</v>
      </c>
      <c r="H158" s="23" cm="1">
        <f t="array" aca="1" ref="H158" ca="1">_FV(A158,"Open")</f>
        <v>12.831</v>
      </c>
      <c r="I158" s="23" cm="1">
        <f t="array" aca="1" ref="I158" ca="1">_FV(A158,"Low")</f>
        <v>12.8301</v>
      </c>
      <c r="J158" s="23" cm="1">
        <f t="array" aca="1" ref="J158" ca="1">_FV(A158,"High")</f>
        <v>13.018700000000001</v>
      </c>
      <c r="K158" s="23" cm="1">
        <f t="array" aca="1" ref="K158" ca="1">_FV(A158,"Previous close",TRUE)</f>
        <v>12.65</v>
      </c>
      <c r="L158" s="26"/>
      <c r="M158" s="23" cm="1">
        <f t="array" aca="1" ref="M158" ca="1">_FV(A158,"52 week low",TRUE)</f>
        <v>12.2</v>
      </c>
      <c r="N158" s="23" cm="1">
        <f t="array" aca="1" ref="N158" ca="1">_FV(A158,"52 week high",TRUE)</f>
        <v>24.44</v>
      </c>
      <c r="O158" s="8" cm="1">
        <f t="array" aca="1" ref="O158" ca="1">_FV(A158,"Volume")</f>
        <v>22013</v>
      </c>
      <c r="P158" s="7" cm="1">
        <f t="array" aca="1" ref="P158" ca="1">_FV(A158,"Volume average",TRUE)</f>
        <v>22005</v>
      </c>
      <c r="Q158" t="s">
        <v>190</v>
      </c>
      <c r="T158" s="25" cm="1">
        <f t="array" aca="1" ref="T158" ca="1">_FV(A158,"Expense ratio",TRUE)</f>
        <v>1.3500000000000002E-2</v>
      </c>
      <c r="U158" s="24" cm="1">
        <f t="array" aca="1" ref="U158" ca="1">_FV(A158,"Market cap",TRUE)</f>
        <v>16686226.66</v>
      </c>
      <c r="V158" s="16"/>
      <c r="W158" s="16"/>
      <c r="Z158" s="18"/>
      <c r="AA158" s="20"/>
      <c r="AB158" s="20"/>
      <c r="AC158" s="21">
        <v>21306</v>
      </c>
      <c r="AE158" s="18"/>
      <c r="AF158" s="20"/>
      <c r="AI158" s="21"/>
      <c r="AJ158" s="18"/>
      <c r="AL158" s="18"/>
      <c r="AM158" s="18"/>
      <c r="AN158" t="s">
        <v>73</v>
      </c>
      <c r="AO158" t="str" cm="1">
        <f t="array" aca="1" ref="AO158" ca="1">_FV(A158,"Currency")</f>
        <v>USD</v>
      </c>
      <c r="AP158" t="str" cm="1">
        <f t="array" aca="1" ref="AP158" ca="1">_FV(A158,"Exchange")</f>
        <v>CBOE BZX Exchange</v>
      </c>
      <c r="AQ158" s="6" t="str" cm="1">
        <f t="array" aca="1" ref="AQ158" ca="1">_FV(A158,"Exchange abbreviation",TRUE)</f>
        <v>BATS</v>
      </c>
      <c r="AR158" t="str" cm="1">
        <f t="array" aca="1" ref="AR158" ca="1">_FV(A158,"Instrument type",TRUE)</f>
        <v>ETF</v>
      </c>
    </row>
    <row r="159" spans="1:44" ht="18.75" customHeight="1" x14ac:dyDescent="0.25">
      <c r="A159" t="e" vm="172">
        <v>#VALUE!</v>
      </c>
      <c r="B159" t="s">
        <v>578</v>
      </c>
      <c r="C159" t="s">
        <v>579</v>
      </c>
      <c r="D159" s="31" cm="1">
        <f t="array" aca="1" ref="D159" ca="1">_FV(A159,"Last trade time",TRUE)</f>
        <v>45824.840277823438</v>
      </c>
      <c r="E159" s="23" cm="1">
        <f t="array" aca="1" ref="E159" ca="1">_FV(A159,"Price")</f>
        <v>28.17</v>
      </c>
      <c r="F159" s="27" cm="1">
        <f t="array" aca="1" ref="F159" ca="1">_FV(A159,"Change (%)",TRUE)</f>
        <v>3.2049999999999999E-3</v>
      </c>
      <c r="G159" s="26" cm="1">
        <f t="array" aca="1" ref="G159" ca="1">_FV(A159,"Change")</f>
        <v>0.09</v>
      </c>
      <c r="H159" s="23" cm="1">
        <f t="array" aca="1" ref="H159" ca="1">_FV(A159,"Open")</f>
        <v>27.92</v>
      </c>
      <c r="I159" s="23" cm="1">
        <f t="array" aca="1" ref="I159" ca="1">_FV(A159,"Low")</f>
        <v>27.92</v>
      </c>
      <c r="J159" s="23" cm="1">
        <f t="array" aca="1" ref="J159" ca="1">_FV(A159,"High")</f>
        <v>28.507200000000001</v>
      </c>
      <c r="K159" s="23" cm="1">
        <f t="array" aca="1" ref="K159" ca="1">_FV(A159,"Previous close",TRUE)</f>
        <v>28.08</v>
      </c>
      <c r="L159" s="26"/>
      <c r="M159" s="23" cm="1">
        <f t="array" aca="1" ref="M159" ca="1">_FV(A159,"52 week low",TRUE)</f>
        <v>21.31</v>
      </c>
      <c r="N159" s="23" cm="1">
        <f t="array" aca="1" ref="N159" ca="1">_FV(A159,"52 week high",TRUE)</f>
        <v>30.65</v>
      </c>
      <c r="O159" s="8" cm="1">
        <f t="array" aca="1" ref="O159" ca="1">_FV(A159,"Volume")</f>
        <v>14612</v>
      </c>
      <c r="P159" s="7" cm="1">
        <f t="array" aca="1" ref="P159" ca="1">_FV(A159,"Volume average",TRUE)</f>
        <v>24932</v>
      </c>
      <c r="Q159" t="s">
        <v>299</v>
      </c>
      <c r="S159" t="s">
        <v>564</v>
      </c>
      <c r="T159" s="25" cm="1">
        <f t="array" aca="1" ref="T159" ca="1">_FV(A159,"Expense ratio",TRUE)</f>
        <v>1.34E-2</v>
      </c>
      <c r="U159" s="24" cm="1">
        <f t="array" aca="1" ref="U159" ca="1">_FV(A159,"Market cap",TRUE)</f>
        <v>317053626.49000001</v>
      </c>
      <c r="V159" s="4">
        <v>317053632</v>
      </c>
      <c r="W159" s="4">
        <v>317053632</v>
      </c>
      <c r="X159" t="s">
        <v>580</v>
      </c>
      <c r="Y159" t="s">
        <v>581</v>
      </c>
      <c r="Z159" s="5">
        <v>28.37135</v>
      </c>
      <c r="AA159" s="5">
        <v>24.587305000000001</v>
      </c>
      <c r="AB159" s="4">
        <v>0</v>
      </c>
      <c r="AC159" s="4">
        <v>51047</v>
      </c>
      <c r="AE159" s="5">
        <v>3.0755199221657699</v>
      </c>
      <c r="AF159" s="5">
        <v>8.772820569639773</v>
      </c>
      <c r="AI159" s="4">
        <v>51047</v>
      </c>
      <c r="AJ159" s="5">
        <v>1443660.2069999999</v>
      </c>
      <c r="AL159" s="5">
        <v>30.65</v>
      </c>
      <c r="AM159" s="5">
        <v>21.31</v>
      </c>
      <c r="AN159" t="s">
        <v>90</v>
      </c>
      <c r="AO159" t="str" cm="1">
        <f t="array" aca="1" ref="AO159" ca="1">_FV(A159,"Currency")</f>
        <v>USD</v>
      </c>
      <c r="AP159" t="str" cm="1">
        <f t="array" aca="1" ref="AP159" ca="1">_FV(A159,"Exchange")</f>
        <v>NYSE Arca</v>
      </c>
      <c r="AQ159" s="6" t="str" cm="1">
        <f t="array" aca="1" ref="AQ159" ca="1">_FV(A159,"Exchange abbreviation",TRUE)</f>
        <v>ARCX</v>
      </c>
      <c r="AR159" t="str" cm="1">
        <f t="array" aca="1" ref="AR159" ca="1">_FV(A159,"Instrument type",TRUE)</f>
        <v>ETF</v>
      </c>
    </row>
    <row r="160" spans="1:44" ht="18.75" customHeight="1" x14ac:dyDescent="0.25">
      <c r="A160" t="e" vm="173">
        <v>#VALUE!</v>
      </c>
      <c r="B160" t="s">
        <v>582</v>
      </c>
      <c r="C160" t="s">
        <v>583</v>
      </c>
      <c r="D160" s="31" cm="1">
        <f t="array" aca="1" ref="D160" ca="1">_FV(A160,"Last trade time",TRUE)</f>
        <v>45824.843750265623</v>
      </c>
      <c r="E160" s="23" cm="1">
        <f t="array" aca="1" ref="E160" ca="1">_FV(A160,"Price")</f>
        <v>27.775200000000002</v>
      </c>
      <c r="F160" s="27" cm="1">
        <f t="array" aca="1" ref="F160" ca="1">_FV(A160,"Change (%)",TRUE)</f>
        <v>1.9910000000000001E-3</v>
      </c>
      <c r="G160" s="26" cm="1">
        <f t="array" aca="1" ref="G160" ca="1">_FV(A160,"Change")</f>
        <v>5.5199999999999999E-2</v>
      </c>
      <c r="H160" s="23" cm="1">
        <f t="array" aca="1" ref="H160" ca="1">_FV(A160,"Open")</f>
        <v>27.84</v>
      </c>
      <c r="I160" s="23" cm="1">
        <f t="array" aca="1" ref="I160" ca="1">_FV(A160,"Low")</f>
        <v>27.775200000000002</v>
      </c>
      <c r="J160" s="23" cm="1">
        <f t="array" aca="1" ref="J160" ca="1">_FV(A160,"High")</f>
        <v>27.84</v>
      </c>
      <c r="K160" s="23" cm="1">
        <f t="array" aca="1" ref="K160" ca="1">_FV(A160,"Previous close",TRUE)</f>
        <v>27.72</v>
      </c>
      <c r="L160" s="26"/>
      <c r="M160" s="23" cm="1">
        <f t="array" aca="1" ref="M160" ca="1">_FV(A160,"52 week low",TRUE)</f>
        <v>26.221599999999999</v>
      </c>
      <c r="N160" s="23" cm="1">
        <f t="array" aca="1" ref="N160" ca="1">_FV(A160,"52 week high",TRUE)</f>
        <v>32.36</v>
      </c>
      <c r="O160" s="8" cm="1">
        <f t="array" aca="1" ref="O160" ca="1">_FV(A160,"Volume")</f>
        <v>2218</v>
      </c>
      <c r="P160" s="7" cm="1">
        <f t="array" aca="1" ref="P160" ca="1">_FV(A160,"Volume average",TRUE)</f>
        <v>6089</v>
      </c>
      <c r="Q160" t="s">
        <v>299</v>
      </c>
      <c r="S160" t="s">
        <v>584</v>
      </c>
      <c r="T160" s="25" cm="1">
        <f t="array" aca="1" ref="T160" ca="1">_FV(A160,"Expense ratio",TRUE)</f>
        <v>1.32E-2</v>
      </c>
      <c r="U160" s="24" cm="1">
        <f t="array" aca="1" ref="U160" ca="1">_FV(A160,"Market cap",TRUE)</f>
        <v>62752686.579999998</v>
      </c>
      <c r="V160" s="4">
        <v>62752688</v>
      </c>
      <c r="W160" s="4">
        <v>62752688</v>
      </c>
      <c r="Y160" t="s">
        <v>585</v>
      </c>
      <c r="Z160" s="5">
        <v>27.726800000000001</v>
      </c>
      <c r="AA160" s="5">
        <v>21.63514</v>
      </c>
      <c r="AB160" s="5">
        <v>0.1021</v>
      </c>
      <c r="AC160" s="4">
        <v>7614</v>
      </c>
      <c r="AE160" s="5">
        <v>-3.6081998785797431E-2</v>
      </c>
      <c r="AF160" s="5">
        <v>3.3735689467685899</v>
      </c>
      <c r="AI160" s="4">
        <v>7614</v>
      </c>
      <c r="AJ160" s="5">
        <v>211355.50320000001</v>
      </c>
      <c r="AL160" s="5">
        <v>32.36</v>
      </c>
      <c r="AM160" s="5">
        <v>26.222000000000001</v>
      </c>
      <c r="AN160" t="s">
        <v>47</v>
      </c>
      <c r="AO160" t="str" cm="1">
        <f t="array" aca="1" ref="AO160" ca="1">_FV(A160,"Currency")</f>
        <v>USD</v>
      </c>
      <c r="AP160" t="str" cm="1">
        <f t="array" aca="1" ref="AP160" ca="1">_FV(A160,"Exchange")</f>
        <v>Nasdaq Stock Market</v>
      </c>
      <c r="AQ160" s="6" t="str" cm="1">
        <f t="array" aca="1" ref="AQ160" ca="1">_FV(A160,"Exchange abbreviation",TRUE)</f>
        <v>XNAS</v>
      </c>
      <c r="AR160" t="str" cm="1">
        <f t="array" aca="1" ref="AR160" ca="1">_FV(A160,"Instrument type",TRUE)</f>
        <v>ETF</v>
      </c>
    </row>
    <row r="161" spans="1:44" ht="18.75" customHeight="1" x14ac:dyDescent="0.25">
      <c r="A161" t="e" vm="174">
        <v>#VALUE!</v>
      </c>
      <c r="B161" t="s">
        <v>586</v>
      </c>
      <c r="C161" t="s">
        <v>587</v>
      </c>
      <c r="D161" s="31" cm="1">
        <f t="array" aca="1" ref="D161" ca="1">_FV(A161,"Last trade time",TRUE)</f>
        <v>45824.840277823438</v>
      </c>
      <c r="E161" s="23" cm="1">
        <f t="array" aca="1" ref="E161" ca="1">_FV(A161,"Price")</f>
        <v>14.463200000000001</v>
      </c>
      <c r="F161" s="27" cm="1">
        <f t="array" aca="1" ref="F161" ca="1">_FV(A161,"Change (%)",TRUE)</f>
        <v>7.8960000000000002E-3</v>
      </c>
      <c r="G161" s="26" cm="1">
        <f t="array" aca="1" ref="G161" ca="1">_FV(A161,"Change")</f>
        <v>0.1133</v>
      </c>
      <c r="H161" s="23" cm="1">
        <f t="array" aca="1" ref="H161" ca="1">_FV(A161,"Open")</f>
        <v>14.27</v>
      </c>
      <c r="I161" s="23" cm="1">
        <f t="array" aca="1" ref="I161" ca="1">_FV(A161,"Low")</f>
        <v>14.27</v>
      </c>
      <c r="J161" s="23" cm="1">
        <f t="array" aca="1" ref="J161" ca="1">_FV(A161,"High")</f>
        <v>14.52</v>
      </c>
      <c r="K161" s="23" cm="1">
        <f t="array" aca="1" ref="K161" ca="1">_FV(A161,"Previous close",TRUE)</f>
        <v>14.3499</v>
      </c>
      <c r="L161" s="26"/>
      <c r="M161" s="23" cm="1">
        <f t="array" aca="1" ref="M161" ca="1">_FV(A161,"52 week low",TRUE)</f>
        <v>11.71</v>
      </c>
      <c r="N161" s="23" cm="1">
        <f t="array" aca="1" ref="N161" ca="1">_FV(A161,"52 week high",TRUE)</f>
        <v>18.350000000000001</v>
      </c>
      <c r="O161" s="8" cm="1">
        <f t="array" aca="1" ref="O161" ca="1">_FV(A161,"Volume")</f>
        <v>14460</v>
      </c>
      <c r="P161" s="7" cm="1">
        <f t="array" aca="1" ref="P161" ca="1">_FV(A161,"Volume average",TRUE)</f>
        <v>17938</v>
      </c>
      <c r="Q161" t="s">
        <v>424</v>
      </c>
      <c r="S161" t="s">
        <v>281</v>
      </c>
      <c r="T161" s="25" cm="1">
        <f t="array" aca="1" ref="T161" ca="1">_FV(A161,"Expense ratio",TRUE)</f>
        <v>1.32E-2</v>
      </c>
      <c r="U161" s="24" cm="1">
        <f t="array" aca="1" ref="U161" ca="1">_FV(A161,"Market cap",TRUE)</f>
        <v>36021672.630000003</v>
      </c>
      <c r="V161" s="4">
        <v>36021672</v>
      </c>
      <c r="W161" s="4">
        <v>36021672</v>
      </c>
      <c r="Y161" t="s">
        <v>588</v>
      </c>
      <c r="Z161" s="5">
        <v>13.997199999999999</v>
      </c>
      <c r="AA161" s="20"/>
      <c r="AB161" s="5">
        <v>0.35529998000000002</v>
      </c>
      <c r="AC161" s="4">
        <v>13073</v>
      </c>
      <c r="AE161" s="5">
        <v>0.70957607118826704</v>
      </c>
      <c r="AF161" s="5">
        <v>10.37091484537709</v>
      </c>
      <c r="AI161" s="4">
        <v>13073</v>
      </c>
      <c r="AJ161" s="5">
        <v>183675.65</v>
      </c>
      <c r="AL161" s="5">
        <v>18.350000000000001</v>
      </c>
      <c r="AM161" s="5">
        <v>11.71</v>
      </c>
      <c r="AN161" t="s">
        <v>47</v>
      </c>
      <c r="AO161" t="str" cm="1">
        <f t="array" aca="1" ref="AO161" ca="1">_FV(A161,"Currency")</f>
        <v>USD</v>
      </c>
      <c r="AP161" t="str" cm="1">
        <f t="array" aca="1" ref="AP161" ca="1">_FV(A161,"Exchange")</f>
        <v>NYSE Arca</v>
      </c>
      <c r="AQ161" s="6" t="str" cm="1">
        <f t="array" aca="1" ref="AQ161" ca="1">_FV(A161,"Exchange abbreviation",TRUE)</f>
        <v>ARCX</v>
      </c>
      <c r="AR161" t="str" cm="1">
        <f t="array" aca="1" ref="AR161" ca="1">_FV(A161,"Instrument type",TRUE)</f>
        <v>ETF</v>
      </c>
    </row>
    <row r="162" spans="1:44" ht="18.75" customHeight="1" x14ac:dyDescent="0.25">
      <c r="A162" t="e" vm="175">
        <v>#VALUE!</v>
      </c>
      <c r="B162" t="s">
        <v>589</v>
      </c>
      <c r="C162" t="s">
        <v>590</v>
      </c>
      <c r="D162" s="31" cm="1">
        <f t="array" aca="1" ref="D162" ca="1">_FV(A162,"Last trade time",TRUE)</f>
        <v>45824.858686226566</v>
      </c>
      <c r="E162" s="23" cm="1">
        <f t="array" aca="1" ref="E162" ca="1">_FV(A162,"Price")</f>
        <v>20.04</v>
      </c>
      <c r="F162" s="27" cm="1">
        <f t="array" aca="1" ref="F162" ca="1">_FV(A162,"Change (%)",TRUE)</f>
        <v>2.0367000000000003E-2</v>
      </c>
      <c r="G162" s="26" cm="1">
        <f t="array" aca="1" ref="G162" ca="1">_FV(A162,"Change")</f>
        <v>0.4</v>
      </c>
      <c r="H162" s="23" cm="1">
        <f t="array" aca="1" ref="H162" ca="1">_FV(A162,"Open")</f>
        <v>19.84</v>
      </c>
      <c r="I162" s="23" cm="1">
        <f t="array" aca="1" ref="I162" ca="1">_FV(A162,"Low")</f>
        <v>19.84</v>
      </c>
      <c r="J162" s="23" cm="1">
        <f t="array" aca="1" ref="J162" ca="1">_FV(A162,"High")</f>
        <v>20.239000000000001</v>
      </c>
      <c r="K162" s="23" cm="1">
        <f t="array" aca="1" ref="K162" ca="1">_FV(A162,"Previous close",TRUE)</f>
        <v>19.64</v>
      </c>
      <c r="L162" s="26"/>
      <c r="M162" s="23" cm="1">
        <f t="array" aca="1" ref="M162" ca="1">_FV(A162,"52 week low",TRUE)</f>
        <v>12.19</v>
      </c>
      <c r="N162" s="23" cm="1">
        <f t="array" aca="1" ref="N162" ca="1">_FV(A162,"52 week high",TRUE)</f>
        <v>26.9</v>
      </c>
      <c r="O162" s="8" cm="1">
        <f t="array" aca="1" ref="O162" ca="1">_FV(A162,"Volume")</f>
        <v>35723</v>
      </c>
      <c r="P162" s="7" cm="1">
        <f t="array" aca="1" ref="P162" ca="1">_FV(A162,"Volume average",TRUE)</f>
        <v>34186</v>
      </c>
      <c r="Q162" t="s">
        <v>85</v>
      </c>
      <c r="S162" t="s">
        <v>445</v>
      </c>
      <c r="T162" s="25" cm="1">
        <f t="array" aca="1" ref="T162" ca="1">_FV(A162,"Expense ratio",TRUE)</f>
        <v>1.32E-2</v>
      </c>
      <c r="U162" s="24" cm="1">
        <f t="array" aca="1" ref="U162" ca="1">_FV(A162,"Market cap",TRUE)</f>
        <v>23105397.48</v>
      </c>
      <c r="V162" s="4">
        <v>23105396</v>
      </c>
      <c r="W162" s="4">
        <v>23105396</v>
      </c>
      <c r="Y162" t="s">
        <v>591</v>
      </c>
      <c r="Z162" s="5">
        <v>20.302</v>
      </c>
      <c r="AA162" s="5">
        <v>28.694597000000002</v>
      </c>
      <c r="AB162" s="5">
        <v>1.45000005E-2</v>
      </c>
      <c r="AC162" s="4">
        <v>26065</v>
      </c>
      <c r="AE162" s="5">
        <v>-12.578456363458519</v>
      </c>
      <c r="AF162" s="5">
        <v>-13.81904456278555</v>
      </c>
      <c r="AH162" s="16"/>
      <c r="AI162" s="4">
        <v>26065</v>
      </c>
      <c r="AJ162" s="5">
        <v>529640.80000000005</v>
      </c>
      <c r="AL162" s="5">
        <v>26.9</v>
      </c>
      <c r="AM162" s="5">
        <v>12.19</v>
      </c>
      <c r="AN162" t="s">
        <v>47</v>
      </c>
      <c r="AO162" t="str" cm="1">
        <f t="array" aca="1" ref="AO162" ca="1">_FV(A162,"Currency")</f>
        <v>USD</v>
      </c>
      <c r="AP162" t="str" cm="1">
        <f t="array" aca="1" ref="AP162" ca="1">_FV(A162,"Exchange")</f>
        <v>NYSE Arca</v>
      </c>
      <c r="AQ162" s="6" t="str" cm="1">
        <f t="array" aca="1" ref="AQ162" ca="1">_FV(A162,"Exchange abbreviation",TRUE)</f>
        <v>ARCX</v>
      </c>
      <c r="AR162" t="str" cm="1">
        <f t="array" aca="1" ref="AR162" ca="1">_FV(A162,"Instrument type",TRUE)</f>
        <v>ETF</v>
      </c>
    </row>
    <row r="163" spans="1:44" ht="18.75" customHeight="1" x14ac:dyDescent="0.25">
      <c r="A163" t="e" vm="176">
        <v>#VALUE!</v>
      </c>
      <c r="B163" t="s">
        <v>592</v>
      </c>
      <c r="C163" t="s">
        <v>593</v>
      </c>
      <c r="D163" s="31" cm="1">
        <f t="array" aca="1" ref="D163" ca="1">_FV(A163,"Last trade time",TRUE)</f>
        <v>45824.938574837499</v>
      </c>
      <c r="E163" s="23" cm="1">
        <f t="array" aca="1" ref="E163" ca="1">_FV(A163,"Price")</f>
        <v>70.400000000000006</v>
      </c>
      <c r="F163" s="27" cm="1">
        <f t="array" aca="1" ref="F163" ca="1">_FV(A163,"Change (%)",TRUE)</f>
        <v>7.8597E-2</v>
      </c>
      <c r="G163" s="26" cm="1">
        <f t="array" aca="1" ref="G163" ca="1">_FV(A163,"Change")</f>
        <v>5.13</v>
      </c>
      <c r="H163" s="23" cm="1">
        <f t="array" aca="1" ref="H163" ca="1">_FV(A163,"Open")</f>
        <v>70.37</v>
      </c>
      <c r="I163" s="23" cm="1">
        <f t="array" aca="1" ref="I163" ca="1">_FV(A163,"Low")</f>
        <v>70.239999999999995</v>
      </c>
      <c r="J163" s="23" cm="1">
        <f t="array" aca="1" ref="J163" ca="1">_FV(A163,"High")</f>
        <v>72.010000000000005</v>
      </c>
      <c r="K163" s="23" cm="1">
        <f t="array" aca="1" ref="K163" ca="1">_FV(A163,"Previous close",TRUE)</f>
        <v>65.27</v>
      </c>
      <c r="L163" s="26"/>
      <c r="M163" s="23" cm="1">
        <f t="array" aca="1" ref="M163" ca="1">_FV(A163,"52 week low",TRUE)</f>
        <v>27.16</v>
      </c>
      <c r="N163" s="23" cm="1">
        <f t="array" aca="1" ref="N163" ca="1">_FV(A163,"52 week high",TRUE)</f>
        <v>97.1</v>
      </c>
      <c r="O163" s="8" cm="1">
        <f t="array" aca="1" ref="O163" ca="1">_FV(A163,"Volume")</f>
        <v>311476</v>
      </c>
      <c r="P163" s="7" cm="1">
        <f t="array" aca="1" ref="P163" ca="1">_FV(A163,"Volume average",TRUE)</f>
        <v>190182</v>
      </c>
      <c r="Q163" t="s">
        <v>85</v>
      </c>
      <c r="S163" t="s">
        <v>445</v>
      </c>
      <c r="T163" s="25" cm="1">
        <f t="array" aca="1" ref="T163" ca="1">_FV(A163,"Expense ratio",TRUE)</f>
        <v>1.32E-2</v>
      </c>
      <c r="U163" s="24" cm="1">
        <f t="array" aca="1" ref="U163" ca="1">_FV(A163,"Market cap",TRUE)</f>
        <v>89445456.980000004</v>
      </c>
      <c r="V163" s="4">
        <v>89445456</v>
      </c>
      <c r="W163" s="4">
        <v>89445456</v>
      </c>
      <c r="Y163" t="s">
        <v>594</v>
      </c>
      <c r="Z163" s="5">
        <v>63.094000000000001</v>
      </c>
      <c r="AA163" s="5">
        <v>11.271887</v>
      </c>
      <c r="AB163" s="5">
        <v>2.3900000000000001E-2</v>
      </c>
      <c r="AC163" s="4">
        <v>132277</v>
      </c>
      <c r="AE163" s="5">
        <v>88.274410733996973</v>
      </c>
      <c r="AF163" s="5">
        <v>-15.952057996784861</v>
      </c>
      <c r="AI163" s="4">
        <v>132277</v>
      </c>
      <c r="AJ163" s="5">
        <v>8332128.2300000004</v>
      </c>
      <c r="AL163" s="5">
        <v>97.1</v>
      </c>
      <c r="AM163" s="5">
        <v>7.7</v>
      </c>
      <c r="AN163" t="s">
        <v>90</v>
      </c>
      <c r="AO163" t="str" cm="1">
        <f t="array" aca="1" ref="AO163" ca="1">_FV(A163,"Currency")</f>
        <v>USD</v>
      </c>
      <c r="AP163" t="str" cm="1">
        <f t="array" aca="1" ref="AP163" ca="1">_FV(A163,"Exchange")</f>
        <v>NYSE Arca</v>
      </c>
      <c r="AQ163" s="6" t="str" cm="1">
        <f t="array" aca="1" ref="AQ163" ca="1">_FV(A163,"Exchange abbreviation",TRUE)</f>
        <v>ARCX</v>
      </c>
      <c r="AR163" t="str" cm="1">
        <f t="array" aca="1" ref="AR163" ca="1">_FV(A163,"Instrument type",TRUE)</f>
        <v>ETF</v>
      </c>
    </row>
    <row r="164" spans="1:44" ht="18.75" customHeight="1" x14ac:dyDescent="0.25">
      <c r="A164" t="e" vm="177">
        <v>#VALUE!</v>
      </c>
      <c r="B164" t="s">
        <v>595</v>
      </c>
      <c r="C164" t="s">
        <v>596</v>
      </c>
      <c r="D164" s="31" cm="1">
        <f t="array" aca="1" ref="D164" ca="1">_FV(A164,"Last trade time",TRUE)</f>
        <v>45824.840277823438</v>
      </c>
      <c r="E164" s="23" cm="1">
        <f t="array" aca="1" ref="E164" ca="1">_FV(A164,"Price")</f>
        <v>11.350199999999999</v>
      </c>
      <c r="F164" s="27" cm="1">
        <f t="array" aca="1" ref="F164" ca="1">_FV(A164,"Change (%)",TRUE)</f>
        <v>8.4580000000000002E-3</v>
      </c>
      <c r="G164" s="26" cm="1">
        <f t="array" aca="1" ref="G164" ca="1">_FV(A164,"Change")</f>
        <v>9.5200000000000007E-2</v>
      </c>
      <c r="H164" s="23" cm="1">
        <f t="array" aca="1" ref="H164" ca="1">_FV(A164,"Open")</f>
        <v>11.367000000000001</v>
      </c>
      <c r="I164" s="23" cm="1">
        <f t="array" aca="1" ref="I164" ca="1">_FV(A164,"Low")</f>
        <v>11.350199999999999</v>
      </c>
      <c r="J164" s="23" cm="1">
        <f t="array" aca="1" ref="J164" ca="1">_FV(A164,"High")</f>
        <v>11.39</v>
      </c>
      <c r="K164" s="23" cm="1">
        <f t="array" aca="1" ref="K164" ca="1">_FV(A164,"Previous close",TRUE)</f>
        <v>11.255000000000001</v>
      </c>
      <c r="L164" s="26"/>
      <c r="M164" s="23" cm="1">
        <f t="array" aca="1" ref="M164" ca="1">_FV(A164,"52 week low",TRUE)</f>
        <v>9.7309999999999999</v>
      </c>
      <c r="N164" s="23" cm="1">
        <f t="array" aca="1" ref="N164" ca="1">_FV(A164,"52 week high",TRUE)</f>
        <v>11.44</v>
      </c>
      <c r="O164" s="8" cm="1">
        <f t="array" aca="1" ref="O164" ca="1">_FV(A164,"Volume")</f>
        <v>1720</v>
      </c>
      <c r="P164" s="7" cm="1">
        <f t="array" aca="1" ref="P164" ca="1">_FV(A164,"Volume average",TRUE)</f>
        <v>833</v>
      </c>
      <c r="Q164" t="s">
        <v>412</v>
      </c>
      <c r="S164" t="s">
        <v>597</v>
      </c>
      <c r="T164" s="25" cm="1">
        <f t="array" aca="1" ref="T164" ca="1">_FV(A164,"Expense ratio",TRUE)</f>
        <v>1.3100000000000001E-2</v>
      </c>
      <c r="U164" s="24" cm="1">
        <f t="array" aca="1" ref="U164" ca="1">_FV(A164,"Market cap",TRUE)</f>
        <v>6128090.6299999999</v>
      </c>
      <c r="V164" s="4">
        <v>6128090</v>
      </c>
      <c r="W164" s="4">
        <v>6128090</v>
      </c>
      <c r="Y164" t="s">
        <v>598</v>
      </c>
      <c r="Z164" s="5">
        <v>11.22</v>
      </c>
      <c r="AA164" s="20"/>
      <c r="AB164" s="5">
        <v>6.3E-3</v>
      </c>
      <c r="AC164" s="4">
        <v>590</v>
      </c>
      <c r="AE164" s="5">
        <v>5.7746548997280822</v>
      </c>
      <c r="AF164" s="5">
        <v>14.895346120483129</v>
      </c>
      <c r="AH164" s="16"/>
      <c r="AI164" s="4">
        <v>590</v>
      </c>
      <c r="AJ164" s="5">
        <v>6605.05</v>
      </c>
      <c r="AL164" s="5">
        <v>11.44</v>
      </c>
      <c r="AM164" s="5">
        <v>9.7309999999999999</v>
      </c>
      <c r="AN164" t="s">
        <v>47</v>
      </c>
      <c r="AO164" t="str" cm="1">
        <f t="array" aca="1" ref="AO164" ca="1">_FV(A164,"Currency")</f>
        <v>USD</v>
      </c>
      <c r="AP164" t="str" cm="1">
        <f t="array" aca="1" ref="AP164" ca="1">_FV(A164,"Exchange")</f>
        <v>NYSE Arca</v>
      </c>
      <c r="AQ164" s="6" t="str" cm="1">
        <f t="array" aca="1" ref="AQ164" ca="1">_FV(A164,"Exchange abbreviation",TRUE)</f>
        <v>ARCX</v>
      </c>
      <c r="AR164" t="str" cm="1">
        <f t="array" aca="1" ref="AR164" ca="1">_FV(A164,"Instrument type",TRUE)</f>
        <v>ETF</v>
      </c>
    </row>
    <row r="165" spans="1:44" ht="18.75" customHeight="1" x14ac:dyDescent="0.25">
      <c r="A165" t="e" vm="178">
        <v>#VALUE!</v>
      </c>
      <c r="B165" t="s">
        <v>599</v>
      </c>
      <c r="C165" t="s">
        <v>600</v>
      </c>
      <c r="D165" s="31" cm="1">
        <f t="array" aca="1" ref="D165" ca="1">_FV(A165,"Last trade time",TRUE)</f>
        <v>45824.940989200782</v>
      </c>
      <c r="E165" s="23" cm="1">
        <f t="array" aca="1" ref="E165" ca="1">_FV(A165,"Price")</f>
        <v>6.2549999999999999</v>
      </c>
      <c r="F165" s="27" cm="1">
        <f t="array" aca="1" ref="F165" ca="1">_FV(A165,"Change (%)",TRUE)</f>
        <v>2.5409999999999999E-2</v>
      </c>
      <c r="G165" s="26" cm="1">
        <f t="array" aca="1" ref="G165" ca="1">_FV(A165,"Change")</f>
        <v>0.155</v>
      </c>
      <c r="H165" s="23" cm="1">
        <f t="array" aca="1" ref="H165" ca="1">_FV(A165,"Open")</f>
        <v>6.19</v>
      </c>
      <c r="I165" s="23" cm="1">
        <f t="array" aca="1" ref="I165" ca="1">_FV(A165,"Low")</f>
        <v>6.17</v>
      </c>
      <c r="J165" s="23" cm="1">
        <f t="array" aca="1" ref="J165" ca="1">_FV(A165,"High")</f>
        <v>6.27</v>
      </c>
      <c r="K165" s="23" cm="1">
        <f t="array" aca="1" ref="K165" ca="1">_FV(A165,"Previous close",TRUE)</f>
        <v>6.1</v>
      </c>
      <c r="L165" s="26"/>
      <c r="M165" s="23" cm="1">
        <f t="array" aca="1" ref="M165" ca="1">_FV(A165,"52 week low",TRUE)</f>
        <v>5.23</v>
      </c>
      <c r="N165" s="23" cm="1">
        <f t="array" aca="1" ref="N165" ca="1">_FV(A165,"52 week high",TRUE)</f>
        <v>14.4</v>
      </c>
      <c r="O165" s="8" cm="1">
        <f t="array" aca="1" ref="O165" ca="1">_FV(A165,"Volume")</f>
        <v>8930568</v>
      </c>
      <c r="P165" s="7" cm="1">
        <f t="array" aca="1" ref="P165" ca="1">_FV(A165,"Volume average",TRUE)</f>
        <v>4641680</v>
      </c>
      <c r="Q165" t="s">
        <v>424</v>
      </c>
      <c r="S165" t="s">
        <v>281</v>
      </c>
      <c r="T165" s="25" cm="1">
        <f t="array" aca="1" ref="T165" ca="1">_FV(A165,"Expense ratio",TRUE)</f>
        <v>1.3000000000000001E-2</v>
      </c>
      <c r="U165" s="24" cm="1">
        <f t="array" aca="1" ref="U165" ca="1">_FV(A165,"Market cap",TRUE)</f>
        <v>349970728.32999998</v>
      </c>
      <c r="V165" s="4">
        <v>349970720</v>
      </c>
      <c r="W165" s="4">
        <v>349970720</v>
      </c>
      <c r="Y165" t="s">
        <v>601</v>
      </c>
      <c r="Z165" s="5">
        <v>6.1460999999999997</v>
      </c>
      <c r="AA165" s="5">
        <v>24.465613999999999</v>
      </c>
      <c r="AB165" s="5">
        <v>1.4646001</v>
      </c>
      <c r="AC165" s="4">
        <v>2326376</v>
      </c>
      <c r="AE165" s="5">
        <v>2.4511253444670089</v>
      </c>
      <c r="AF165" s="5">
        <v>7.4610115020089074</v>
      </c>
      <c r="AI165" s="4">
        <v>2326376</v>
      </c>
      <c r="AJ165" s="5">
        <v>14353739.92</v>
      </c>
      <c r="AL165" s="5">
        <v>15.22</v>
      </c>
      <c r="AM165" s="5">
        <v>5.23</v>
      </c>
      <c r="AN165" t="s">
        <v>82</v>
      </c>
      <c r="AO165" t="str" cm="1">
        <f t="array" aca="1" ref="AO165" ca="1">_FV(A165,"Currency")</f>
        <v>USD</v>
      </c>
      <c r="AP165" t="str" cm="1">
        <f t="array" aca="1" ref="AP165" ca="1">_FV(A165,"Exchange")</f>
        <v>NYSE Arca</v>
      </c>
      <c r="AQ165" s="6" t="str" cm="1">
        <f t="array" aca="1" ref="AQ165" ca="1">_FV(A165,"Exchange abbreviation",TRUE)</f>
        <v>ARCX</v>
      </c>
      <c r="AR165" t="str" cm="1">
        <f t="array" aca="1" ref="AR165" ca="1">_FV(A165,"Instrument type",TRUE)</f>
        <v>ETF</v>
      </c>
    </row>
    <row r="166" spans="1:44" ht="18.75" customHeight="1" x14ac:dyDescent="0.25">
      <c r="A166" t="e" vm="179">
        <v>#VALUE!</v>
      </c>
      <c r="B166" t="s">
        <v>602</v>
      </c>
      <c r="C166" t="s">
        <v>603</v>
      </c>
      <c r="D166" s="31" cm="1">
        <f t="array" aca="1" ref="D166" ca="1">_FV(A166,"Last trade time",TRUE)</f>
        <v>45824.840277812502</v>
      </c>
      <c r="E166" s="23" cm="1">
        <f t="array" aca="1" ref="E166" ca="1">_FV(A166,"Price")</f>
        <v>14.23</v>
      </c>
      <c r="F166" s="27" cm="1">
        <f t="array" aca="1" ref="F166" ca="1">_FV(A166,"Change (%)",TRUE)</f>
        <v>6.3649999999999991E-3</v>
      </c>
      <c r="G166" s="26" cm="1">
        <f t="array" aca="1" ref="G166" ca="1">_FV(A166,"Change")</f>
        <v>0.09</v>
      </c>
      <c r="H166" s="23" cm="1">
        <f t="array" aca="1" ref="H166" ca="1">_FV(A166,"Open")</f>
        <v>14.25</v>
      </c>
      <c r="I166" s="23" cm="1">
        <f t="array" aca="1" ref="I166" ca="1">_FV(A166,"Low")</f>
        <v>14.22</v>
      </c>
      <c r="J166" s="23" cm="1">
        <f t="array" aca="1" ref="J166" ca="1">_FV(A166,"High")</f>
        <v>14.32</v>
      </c>
      <c r="K166" s="23" cm="1">
        <f t="array" aca="1" ref="K166" ca="1">_FV(A166,"Previous close",TRUE)</f>
        <v>14.14</v>
      </c>
      <c r="L166" s="26"/>
      <c r="M166" s="23" cm="1">
        <f t="array" aca="1" ref="M166" ca="1">_FV(A166,"52 week low",TRUE)</f>
        <v>10.88</v>
      </c>
      <c r="N166" s="23" cm="1">
        <f t="array" aca="1" ref="N166" ca="1">_FV(A166,"52 week high",TRUE)</f>
        <v>28.249700000000001</v>
      </c>
      <c r="O166" s="8" cm="1">
        <f t="array" aca="1" ref="O166" ca="1">_FV(A166,"Volume")</f>
        <v>185396</v>
      </c>
      <c r="P166" s="7" cm="1">
        <f t="array" aca="1" ref="P166" ca="1">_FV(A166,"Volume average",TRUE)</f>
        <v>268895</v>
      </c>
      <c r="Q166" t="s">
        <v>85</v>
      </c>
      <c r="S166" t="s">
        <v>445</v>
      </c>
      <c r="T166" s="25" cm="1">
        <f t="array" aca="1" ref="T166" ca="1">_FV(A166,"Expense ratio",TRUE)</f>
        <v>1.3000000000000001E-2</v>
      </c>
      <c r="U166" s="24" cm="1">
        <f t="array" aca="1" ref="U166" ca="1">_FV(A166,"Market cap",TRUE)</f>
        <v>135105306.22</v>
      </c>
      <c r="V166" s="4">
        <v>135105312</v>
      </c>
      <c r="W166" s="4">
        <v>135105312</v>
      </c>
      <c r="X166" t="s">
        <v>604</v>
      </c>
      <c r="Y166" t="s">
        <v>605</v>
      </c>
      <c r="Z166" s="5">
        <v>14.227</v>
      </c>
      <c r="AA166" s="5">
        <v>13.902385000000001</v>
      </c>
      <c r="AB166" s="5">
        <v>2.4500001E-2</v>
      </c>
      <c r="AC166" s="4">
        <v>515517</v>
      </c>
      <c r="AE166" s="5">
        <v>5.2310465802278827</v>
      </c>
      <c r="AF166" s="5">
        <v>3.9014326042501768</v>
      </c>
      <c r="AI166" s="4">
        <v>515517</v>
      </c>
      <c r="AJ166" s="5">
        <v>7335806.9100000001</v>
      </c>
      <c r="AL166" s="5">
        <v>28.25</v>
      </c>
      <c r="AM166" s="5">
        <v>10.88</v>
      </c>
      <c r="AN166" t="s">
        <v>90</v>
      </c>
      <c r="AO166" t="str" cm="1">
        <f t="array" aca="1" ref="AO166" ca="1">_FV(A166,"Currency")</f>
        <v>USD</v>
      </c>
      <c r="AP166" t="str" cm="1">
        <f t="array" aca="1" ref="AP166" ca="1">_FV(A166,"Exchange")</f>
        <v>NYSE Arca</v>
      </c>
      <c r="AQ166" s="6" t="str" cm="1">
        <f t="array" aca="1" ref="AQ166" ca="1">_FV(A166,"Exchange abbreviation",TRUE)</f>
        <v>ARCX</v>
      </c>
      <c r="AR166" t="str" cm="1">
        <f t="array" aca="1" ref="AR166" ca="1">_FV(A166,"Instrument type",TRUE)</f>
        <v>ETF</v>
      </c>
    </row>
    <row r="167" spans="1:44" ht="18.75" customHeight="1" x14ac:dyDescent="0.25">
      <c r="A167" t="e" vm="180">
        <v>#VALUE!</v>
      </c>
      <c r="B167" t="s">
        <v>606</v>
      </c>
      <c r="C167" t="s">
        <v>607</v>
      </c>
      <c r="D167" s="31" cm="1">
        <f t="array" aca="1" ref="D167" ca="1">_FV(A167,"Last trade time",TRUE)</f>
        <v>45824.843750265623</v>
      </c>
      <c r="E167" s="23" cm="1">
        <f t="array" aca="1" ref="E167" ca="1">_FV(A167,"Price")</f>
        <v>130.60319999999999</v>
      </c>
      <c r="F167" s="27" cm="1">
        <f t="array" aca="1" ref="F167" ca="1">_FV(A167,"Change (%)",TRUE)</f>
        <v>1.6760999999999998E-2</v>
      </c>
      <c r="G167" s="26" cm="1">
        <f t="array" aca="1" ref="G167" ca="1">_FV(A167,"Change")</f>
        <v>2.1528999999999998</v>
      </c>
      <c r="H167" s="23" cm="1">
        <f t="array" aca="1" ref="H167" ca="1">_FV(A167,"Open")</f>
        <v>129.69999999999999</v>
      </c>
      <c r="I167" s="23" cm="1">
        <f t="array" aca="1" ref="I167" ca="1">_FV(A167,"Low")</f>
        <v>129.69999999999999</v>
      </c>
      <c r="J167" s="23" cm="1">
        <f t="array" aca="1" ref="J167" ca="1">_FV(A167,"High")</f>
        <v>130.60319999999999</v>
      </c>
      <c r="K167" s="23" cm="1">
        <f t="array" aca="1" ref="K167" ca="1">_FV(A167,"Previous close",TRUE)</f>
        <v>128.4503</v>
      </c>
      <c r="L167" s="26"/>
      <c r="M167" s="23" cm="1">
        <f t="array" aca="1" ref="M167" ca="1">_FV(A167,"52 week low",TRUE)</f>
        <v>83.15</v>
      </c>
      <c r="N167" s="23" cm="1">
        <f t="array" aca="1" ref="N167" ca="1">_FV(A167,"52 week high",TRUE)</f>
        <v>138.72800000000001</v>
      </c>
      <c r="O167" s="8" cm="1">
        <f t="array" aca="1" ref="O167" ca="1">_FV(A167,"Volume")</f>
        <v>3493</v>
      </c>
      <c r="P167" s="7" cm="1">
        <f t="array" aca="1" ref="P167" ca="1">_FV(A167,"Volume average",TRUE)</f>
        <v>14997</v>
      </c>
      <c r="Q167" t="s">
        <v>85</v>
      </c>
      <c r="S167" t="s">
        <v>608</v>
      </c>
      <c r="T167" s="25" cm="1">
        <f t="array" aca="1" ref="T167" ca="1">_FV(A167,"Expense ratio",TRUE)</f>
        <v>1.3000000000000001E-2</v>
      </c>
      <c r="U167" s="24" cm="1">
        <f t="array" aca="1" ref="U167" ca="1">_FV(A167,"Market cap",TRUE)</f>
        <v>8800266.4100000001</v>
      </c>
      <c r="V167" s="4">
        <v>8800266</v>
      </c>
      <c r="W167" s="4">
        <v>8800266</v>
      </c>
      <c r="Y167" t="s">
        <v>609</v>
      </c>
      <c r="Z167" s="5">
        <v>129.5566</v>
      </c>
      <c r="AA167" s="20"/>
      <c r="AB167" s="20"/>
      <c r="AC167" s="4">
        <v>8745</v>
      </c>
      <c r="AE167" s="5">
        <v>1.7072540011749071</v>
      </c>
      <c r="AF167" s="20"/>
      <c r="AI167" s="4">
        <v>8745</v>
      </c>
      <c r="AJ167" s="5">
        <v>1134139.05</v>
      </c>
      <c r="AL167" s="5">
        <v>138.72999999999999</v>
      </c>
      <c r="AM167" s="5">
        <v>83.15</v>
      </c>
      <c r="AN167" t="s">
        <v>90</v>
      </c>
      <c r="AO167" t="str" cm="1">
        <f t="array" aca="1" ref="AO167" ca="1">_FV(A167,"Currency")</f>
        <v>USD</v>
      </c>
      <c r="AP167" t="str" cm="1">
        <f t="array" aca="1" ref="AP167" ca="1">_FV(A167,"Exchange")</f>
        <v>Nasdaq Stock Market</v>
      </c>
      <c r="AQ167" s="6" t="str" cm="1">
        <f t="array" aca="1" ref="AQ167" ca="1">_FV(A167,"Exchange abbreviation",TRUE)</f>
        <v>XNAS</v>
      </c>
      <c r="AR167" t="str" cm="1">
        <f t="array" aca="1" ref="AR167" ca="1">_FV(A167,"Instrument type",TRUE)</f>
        <v>ETF</v>
      </c>
    </row>
    <row r="168" spans="1:44" ht="18.75" customHeight="1" x14ac:dyDescent="0.25">
      <c r="A168" t="e" vm="181">
        <v>#VALUE!</v>
      </c>
      <c r="B168" t="s">
        <v>610</v>
      </c>
      <c r="C168" t="s">
        <v>611</v>
      </c>
      <c r="D168" s="31" cm="1">
        <f t="array" aca="1" ref="D168" ca="1">_FV(A168,"Last trade time",TRUE)</f>
        <v>45824.843750046093</v>
      </c>
      <c r="E168" s="23" cm="1">
        <f t="array" aca="1" ref="E168" ca="1">_FV(A168,"Price")</f>
        <v>138.44999999999999</v>
      </c>
      <c r="F168" s="27" cm="1">
        <f t="array" aca="1" ref="F168" ca="1">_FV(A168,"Change (%)",TRUE)</f>
        <v>2.3438000000000001E-2</v>
      </c>
      <c r="G168" s="26" cm="1">
        <f t="array" aca="1" ref="G168" ca="1">_FV(A168,"Change")</f>
        <v>3.1707000000000001</v>
      </c>
      <c r="H168" s="23" cm="1">
        <f t="array" aca="1" ref="H168" ca="1">_FV(A168,"Open")</f>
        <v>137.88</v>
      </c>
      <c r="I168" s="23" cm="1">
        <f t="array" aca="1" ref="I168" ca="1">_FV(A168,"Low")</f>
        <v>137.88</v>
      </c>
      <c r="J168" s="23" cm="1">
        <f t="array" aca="1" ref="J168" ca="1">_FV(A168,"High")</f>
        <v>138.44999999999999</v>
      </c>
      <c r="K168" s="23" cm="1">
        <f t="array" aca="1" ref="K168" ca="1">_FV(A168,"Previous close",TRUE)</f>
        <v>135.27930000000001</v>
      </c>
      <c r="L168" s="26"/>
      <c r="M168" s="23" cm="1">
        <f t="array" aca="1" ref="M168" ca="1">_FV(A168,"52 week low",TRUE)</f>
        <v>82.5</v>
      </c>
      <c r="N168" s="23" cm="1">
        <f t="array" aca="1" ref="N168" ca="1">_FV(A168,"52 week high",TRUE)</f>
        <v>151.05000000000001</v>
      </c>
      <c r="O168" s="8" cm="1">
        <f t="array" aca="1" ref="O168" ca="1">_FV(A168,"Volume")</f>
        <v>3851</v>
      </c>
      <c r="P168" s="7" cm="1">
        <f t="array" aca="1" ref="P168" ca="1">_FV(A168,"Volume average",TRUE)</f>
        <v>18078</v>
      </c>
      <c r="Q168" t="s">
        <v>85</v>
      </c>
      <c r="S168" t="s">
        <v>608</v>
      </c>
      <c r="T168" s="25" cm="1">
        <f t="array" aca="1" ref="T168" ca="1">_FV(A168,"Expense ratio",TRUE)</f>
        <v>1.3000000000000001E-2</v>
      </c>
      <c r="U168" s="24" cm="1">
        <f t="array" aca="1" ref="U168" ca="1">_FV(A168,"Market cap",TRUE)</f>
        <v>11621814.59</v>
      </c>
      <c r="V168" s="4">
        <v>11621814</v>
      </c>
      <c r="W168" s="4">
        <v>11621814</v>
      </c>
      <c r="Y168" t="s">
        <v>609</v>
      </c>
      <c r="Z168" s="5">
        <v>136.97110000000001</v>
      </c>
      <c r="AB168" s="20"/>
      <c r="AC168" s="4">
        <v>8960</v>
      </c>
      <c r="AE168" s="5">
        <v>2.4036919980093829</v>
      </c>
      <c r="AF168" s="20"/>
      <c r="AI168" s="4">
        <v>8960</v>
      </c>
      <c r="AJ168" s="5">
        <v>1230028.8</v>
      </c>
      <c r="AL168" s="5">
        <v>151.05000000000001</v>
      </c>
      <c r="AM168" s="5">
        <v>82.5</v>
      </c>
      <c r="AN168" t="s">
        <v>90</v>
      </c>
      <c r="AO168" t="str" cm="1">
        <f t="array" aca="1" ref="AO168" ca="1">_FV(A168,"Currency")</f>
        <v>USD</v>
      </c>
      <c r="AP168" t="str" cm="1">
        <f t="array" aca="1" ref="AP168" ca="1">_FV(A168,"Exchange")</f>
        <v>Nasdaq Stock Market</v>
      </c>
      <c r="AQ168" s="6" t="str" cm="1">
        <f t="array" aca="1" ref="AQ168" ca="1">_FV(A168,"Exchange abbreviation",TRUE)</f>
        <v>XNAS</v>
      </c>
      <c r="AR168" t="str" cm="1">
        <f t="array" aca="1" ref="AR168" ca="1">_FV(A168,"Instrument type",TRUE)</f>
        <v>ETF</v>
      </c>
    </row>
    <row r="169" spans="1:44" ht="18.75" customHeight="1" x14ac:dyDescent="0.25">
      <c r="A169" t="e" vm="182">
        <v>#VALUE!</v>
      </c>
      <c r="B169" t="s">
        <v>612</v>
      </c>
      <c r="C169" t="s">
        <v>613</v>
      </c>
      <c r="D169" s="31" cm="1">
        <f t="array" aca="1" ref="D169" ca="1">_FV(A169,"Last trade time",TRUE)</f>
        <v>45824.843750265623</v>
      </c>
      <c r="E169" s="23" cm="1">
        <f t="array" aca="1" ref="E169" ca="1">_FV(A169,"Price")</f>
        <v>145.68430000000001</v>
      </c>
      <c r="F169" s="27" cm="1">
        <f t="array" aca="1" ref="F169" ca="1">_FV(A169,"Change (%)",TRUE)</f>
        <v>2.6301000000000001E-2</v>
      </c>
      <c r="G169" s="26" cm="1">
        <f t="array" aca="1" ref="G169" ca="1">_FV(A169,"Change")</f>
        <v>3.7334999999999998</v>
      </c>
      <c r="H169" s="23" cm="1">
        <f t="array" aca="1" ref="H169" ca="1">_FV(A169,"Open")</f>
        <v>144.65</v>
      </c>
      <c r="I169" s="23" cm="1">
        <f t="array" aca="1" ref="I169" ca="1">_FV(A169,"Low")</f>
        <v>144.41999999999999</v>
      </c>
      <c r="J169" s="23" cm="1">
        <f t="array" aca="1" ref="J169" ca="1">_FV(A169,"High")</f>
        <v>146.58000000000001</v>
      </c>
      <c r="K169" s="23" cm="1">
        <f t="array" aca="1" ref="K169" ca="1">_FV(A169,"Previous close",TRUE)</f>
        <v>141.95079999999999</v>
      </c>
      <c r="L169" s="26"/>
      <c r="M169" s="23" cm="1">
        <f t="array" aca="1" ref="M169" ca="1">_FV(A169,"52 week low",TRUE)</f>
        <v>83</v>
      </c>
      <c r="N169" s="23" cm="1">
        <f t="array" aca="1" ref="N169" ca="1">_FV(A169,"52 week high",TRUE)</f>
        <v>155.65</v>
      </c>
      <c r="O169" s="8" cm="1">
        <f t="array" aca="1" ref="O169" ca="1">_FV(A169,"Volume")</f>
        <v>4328</v>
      </c>
      <c r="P169" s="7" cm="1">
        <f t="array" aca="1" ref="P169" ca="1">_FV(A169,"Volume average",TRUE)</f>
        <v>13801</v>
      </c>
      <c r="Q169" t="s">
        <v>85</v>
      </c>
      <c r="S169" t="s">
        <v>608</v>
      </c>
      <c r="T169" s="25" cm="1">
        <f t="array" aca="1" ref="T169" ca="1">_FV(A169,"Expense ratio",TRUE)</f>
        <v>1.3000000000000001E-2</v>
      </c>
      <c r="U169" s="24" cm="1">
        <f t="array" aca="1" ref="U169" ca="1">_FV(A169,"Market cap",TRUE)</f>
        <v>24485468.359999999</v>
      </c>
      <c r="V169" s="4">
        <v>24485468</v>
      </c>
      <c r="W169" s="4">
        <v>24485468</v>
      </c>
      <c r="Y169" t="s">
        <v>614</v>
      </c>
      <c r="Z169" s="5">
        <v>143.88489999999999</v>
      </c>
      <c r="AA169" s="20"/>
      <c r="AB169" s="20"/>
      <c r="AC169" s="4">
        <v>15882</v>
      </c>
      <c r="AE169" s="5">
        <v>3.1271471296038018</v>
      </c>
      <c r="AF169" s="20"/>
      <c r="AI169" s="4">
        <v>15882</v>
      </c>
      <c r="AJ169" s="5">
        <v>2282561.04</v>
      </c>
      <c r="AL169" s="5">
        <v>155.65</v>
      </c>
      <c r="AM169" s="4">
        <v>83</v>
      </c>
      <c r="AN169" t="s">
        <v>90</v>
      </c>
      <c r="AO169" t="str" cm="1">
        <f t="array" aca="1" ref="AO169" ca="1">_FV(A169,"Currency")</f>
        <v>USD</v>
      </c>
      <c r="AP169" t="str" cm="1">
        <f t="array" aca="1" ref="AP169" ca="1">_FV(A169,"Exchange")</f>
        <v>Nasdaq Stock Market</v>
      </c>
      <c r="AQ169" s="6" t="str" cm="1">
        <f t="array" aca="1" ref="AQ169" ca="1">_FV(A169,"Exchange abbreviation",TRUE)</f>
        <v>XNAS</v>
      </c>
      <c r="AR169" t="str" cm="1">
        <f t="array" aca="1" ref="AR169" ca="1">_FV(A169,"Instrument type",TRUE)</f>
        <v>ETF</v>
      </c>
    </row>
    <row r="170" spans="1:44" ht="18.75" customHeight="1" x14ac:dyDescent="0.25">
      <c r="A170" t="e" vm="183">
        <v>#VALUE!</v>
      </c>
      <c r="B170" t="s">
        <v>615</v>
      </c>
      <c r="C170" t="s">
        <v>616</v>
      </c>
      <c r="D170" s="31" cm="1">
        <f t="array" aca="1" ref="D170" ca="1">_FV(A170,"Last trade time",TRUE)</f>
        <v>45824.941079849217</v>
      </c>
      <c r="E170" s="23" cm="1">
        <f t="array" aca="1" ref="E170" ca="1">_FV(A170,"Price")</f>
        <v>26.34</v>
      </c>
      <c r="F170" s="27" cm="1">
        <f t="array" aca="1" ref="F170" ca="1">_FV(A170,"Change (%)",TRUE)</f>
        <v>-3.4811000000000002E-2</v>
      </c>
      <c r="G170" s="26" cm="1">
        <f t="array" aca="1" ref="G170" ca="1">_FV(A170,"Change")</f>
        <v>-0.95</v>
      </c>
      <c r="H170" s="23" cm="1">
        <f t="array" aca="1" ref="H170" ca="1">_FV(A170,"Open")</f>
        <v>26.79</v>
      </c>
      <c r="I170" s="23" cm="1">
        <f t="array" aca="1" ref="I170" ca="1">_FV(A170,"Low")</f>
        <v>26.09</v>
      </c>
      <c r="J170" s="23" cm="1">
        <f t="array" aca="1" ref="J170" ca="1">_FV(A170,"High")</f>
        <v>27.31</v>
      </c>
      <c r="K170" s="23" cm="1">
        <f t="array" aca="1" ref="K170" ca="1">_FV(A170,"Previous close",TRUE)</f>
        <v>27.29</v>
      </c>
      <c r="L170" s="26"/>
      <c r="M170" s="23" cm="1">
        <f t="array" aca="1" ref="M170" ca="1">_FV(A170,"52 week low",TRUE)</f>
        <v>9.0500000000000007</v>
      </c>
      <c r="N170" s="23" cm="1">
        <f t="array" aca="1" ref="N170" ca="1">_FV(A170,"52 week high",TRUE)</f>
        <v>27.73</v>
      </c>
      <c r="O170" s="8" cm="1">
        <f t="array" aca="1" ref="O170" ca="1">_FV(A170,"Volume")</f>
        <v>387205</v>
      </c>
      <c r="P170" s="7" cm="1">
        <f t="array" aca="1" ref="P170" ca="1">_FV(A170,"Volume average",TRUE)</f>
        <v>93387</v>
      </c>
      <c r="Q170" t="s">
        <v>85</v>
      </c>
      <c r="S170" t="s">
        <v>617</v>
      </c>
      <c r="T170" s="25" cm="1">
        <f t="array" aca="1" ref="T170" ca="1">_FV(A170,"Expense ratio",TRUE)</f>
        <v>1.29E-2</v>
      </c>
      <c r="U170" s="24" cm="1">
        <f t="array" aca="1" ref="U170" ca="1">_FV(A170,"Market cap",TRUE)</f>
        <v>3825585.44</v>
      </c>
      <c r="V170" s="4">
        <v>3825585</v>
      </c>
      <c r="W170" s="4">
        <v>3825585</v>
      </c>
      <c r="Y170" t="s">
        <v>618</v>
      </c>
      <c r="Z170" s="5">
        <v>18.319199999999999</v>
      </c>
      <c r="AA170" s="5">
        <v>37.858649999999997</v>
      </c>
      <c r="AB170" s="20"/>
      <c r="AC170" s="4">
        <v>27607</v>
      </c>
      <c r="AE170" s="5">
        <v>-7.198441540273115</v>
      </c>
      <c r="AF170" s="20"/>
      <c r="AH170" s="16"/>
      <c r="AI170" s="4">
        <v>27607</v>
      </c>
      <c r="AJ170" s="5">
        <v>505484.17</v>
      </c>
      <c r="AL170" s="5">
        <v>22.06</v>
      </c>
      <c r="AM170" s="5">
        <v>9.0500000000000007</v>
      </c>
      <c r="AN170" t="s">
        <v>47</v>
      </c>
      <c r="AO170" t="str" cm="1">
        <f t="array" aca="1" ref="AO170" ca="1">_FV(A170,"Currency")</f>
        <v>USD</v>
      </c>
      <c r="AP170" t="str" cm="1">
        <f t="array" aca="1" ref="AP170" ca="1">_FV(A170,"Exchange")</f>
        <v>Nasdaq Stock Market</v>
      </c>
      <c r="AQ170" s="6" t="str" cm="1">
        <f t="array" aca="1" ref="AQ170" ca="1">_FV(A170,"Exchange abbreviation",TRUE)</f>
        <v>XNAS</v>
      </c>
      <c r="AR170" t="str" cm="1">
        <f t="array" aca="1" ref="AR170" ca="1">_FV(A170,"Instrument type",TRUE)</f>
        <v>ETF</v>
      </c>
    </row>
    <row r="171" spans="1:44" ht="18.75" customHeight="1" x14ac:dyDescent="0.25">
      <c r="A171" t="e" vm="184">
        <v>#VALUE!</v>
      </c>
      <c r="B171" t="s">
        <v>619</v>
      </c>
      <c r="C171" t="s">
        <v>620</v>
      </c>
      <c r="D171" s="31" cm="1">
        <f t="array" aca="1" ref="D171" ca="1">_FV(A171,"Last trade time",TRUE)</f>
        <v>45824.938023506249</v>
      </c>
      <c r="E171" s="23" cm="1">
        <f t="array" aca="1" ref="E171" ca="1">_FV(A171,"Price")</f>
        <v>17.11</v>
      </c>
      <c r="F171" s="27" cm="1">
        <f t="array" aca="1" ref="F171" ca="1">_FV(A171,"Change (%)",TRUE)</f>
        <v>-3.1143999999999998E-2</v>
      </c>
      <c r="G171" s="26" cm="1">
        <f t="array" aca="1" ref="G171" ca="1">_FV(A171,"Change")</f>
        <v>-0.55000000000000004</v>
      </c>
      <c r="H171" s="23" cm="1">
        <f t="array" aca="1" ref="H171" ca="1">_FV(A171,"Open")</f>
        <v>17.73</v>
      </c>
      <c r="I171" s="23" cm="1">
        <f t="array" aca="1" ref="I171" ca="1">_FV(A171,"Low")</f>
        <v>17.030100000000001</v>
      </c>
      <c r="J171" s="23" cm="1">
        <f t="array" aca="1" ref="J171" ca="1">_FV(A171,"High")</f>
        <v>17.87</v>
      </c>
      <c r="K171" s="23" cm="1">
        <f t="array" aca="1" ref="K171" ca="1">_FV(A171,"Previous close",TRUE)</f>
        <v>17.66</v>
      </c>
      <c r="L171" s="26"/>
      <c r="M171" s="23" cm="1">
        <f t="array" aca="1" ref="M171" ca="1">_FV(A171,"52 week low",TRUE)</f>
        <v>13.02</v>
      </c>
      <c r="N171" s="23" cm="1">
        <f t="array" aca="1" ref="N171" ca="1">_FV(A171,"52 week high",TRUE)</f>
        <v>31.189</v>
      </c>
      <c r="O171" s="8" cm="1">
        <f t="array" aca="1" ref="O171" ca="1">_FV(A171,"Volume")</f>
        <v>391903</v>
      </c>
      <c r="P171" s="7" cm="1">
        <f t="array" aca="1" ref="P171" ca="1">_FV(A171,"Volume average",TRUE)</f>
        <v>671911</v>
      </c>
      <c r="Q171" t="s">
        <v>85</v>
      </c>
      <c r="S171" t="s">
        <v>617</v>
      </c>
      <c r="T171" s="25" cm="1">
        <f t="array" aca="1" ref="T171" ca="1">_FV(A171,"Expense ratio",TRUE)</f>
        <v>1.29E-2</v>
      </c>
      <c r="U171" s="24" cm="1">
        <f t="array" aca="1" ref="U171" ca="1">_FV(A171,"Market cap",TRUE)</f>
        <v>36344582.229999997</v>
      </c>
      <c r="V171" s="4">
        <v>36344584</v>
      </c>
      <c r="W171" s="4">
        <v>36344584</v>
      </c>
      <c r="Y171" t="s">
        <v>621</v>
      </c>
      <c r="Z171" s="5">
        <v>15.6273</v>
      </c>
      <c r="AA171" s="20"/>
      <c r="AB171" s="20"/>
      <c r="AC171" s="4">
        <v>383819</v>
      </c>
      <c r="AE171" s="5">
        <v>-14.262433337364619</v>
      </c>
      <c r="AF171" s="20"/>
      <c r="AH171" s="16"/>
      <c r="AI171" s="4">
        <v>383819</v>
      </c>
      <c r="AJ171" s="5">
        <v>5987576.3999999994</v>
      </c>
      <c r="AL171" s="5">
        <v>31.189</v>
      </c>
      <c r="AM171" s="5">
        <v>13.02</v>
      </c>
      <c r="AN171" t="s">
        <v>90</v>
      </c>
      <c r="AO171" t="str" cm="1">
        <f t="array" aca="1" ref="AO171" ca="1">_FV(A171,"Currency")</f>
        <v>USD</v>
      </c>
      <c r="AP171" t="str" cm="1">
        <f t="array" aca="1" ref="AP171" ca="1">_FV(A171,"Exchange")</f>
        <v>NYSE Arca</v>
      </c>
      <c r="AQ171" s="6" t="str" cm="1">
        <f t="array" aca="1" ref="AQ171" ca="1">_FV(A171,"Exchange abbreviation",TRUE)</f>
        <v>ARCX</v>
      </c>
      <c r="AR171" t="str" cm="1">
        <f t="array" aca="1" ref="AR171" ca="1">_FV(A171,"Instrument type",TRUE)</f>
        <v>ETF</v>
      </c>
    </row>
    <row r="172" spans="1:44" ht="18.75" customHeight="1" x14ac:dyDescent="0.25">
      <c r="A172" t="e" vm="185">
        <v>#VALUE!</v>
      </c>
      <c r="B172" t="s">
        <v>622</v>
      </c>
      <c r="C172" t="s">
        <v>623</v>
      </c>
      <c r="D172" s="31" cm="1">
        <f t="array" aca="1" ref="D172" ca="1">_FV(A172,"Last trade time",TRUE)</f>
        <v>45824.843750265623</v>
      </c>
      <c r="E172" s="23" cm="1">
        <f t="array" aca="1" ref="E172" ca="1">_FV(A172,"Price")</f>
        <v>23.529399999999999</v>
      </c>
      <c r="F172" s="27" cm="1">
        <f t="array" aca="1" ref="F172" ca="1">_FV(A172,"Change (%)",TRUE)</f>
        <v>6.7359000000000002E-2</v>
      </c>
      <c r="G172" s="26" cm="1">
        <f t="array" aca="1" ref="G172" ca="1">_FV(A172,"Change")</f>
        <v>1.4849000000000001</v>
      </c>
      <c r="H172" s="23" cm="1">
        <f t="array" aca="1" ref="H172" ca="1">_FV(A172,"Open")</f>
        <v>23.99</v>
      </c>
      <c r="I172" s="23" cm="1">
        <f t="array" aca="1" ref="I172" ca="1">_FV(A172,"Low")</f>
        <v>23.529399999999999</v>
      </c>
      <c r="J172" s="23" cm="1">
        <f t="array" aca="1" ref="J172" ca="1">_FV(A172,"High")</f>
        <v>23.99</v>
      </c>
      <c r="K172" s="23" cm="1">
        <f t="array" aca="1" ref="K172" ca="1">_FV(A172,"Previous close",TRUE)</f>
        <v>22.044499999999999</v>
      </c>
      <c r="L172" s="26"/>
      <c r="M172" s="23" cm="1">
        <f t="array" aca="1" ref="M172" ca="1">_FV(A172,"52 week low",TRUE)</f>
        <v>10.52</v>
      </c>
      <c r="N172" s="23" cm="1">
        <f t="array" aca="1" ref="N172" ca="1">_FV(A172,"52 week high",TRUE)</f>
        <v>24.63</v>
      </c>
      <c r="O172" s="8" cm="1">
        <f t="array" aca="1" ref="O172" ca="1">_FV(A172,"Volume")</f>
        <v>571</v>
      </c>
      <c r="P172" s="7" cm="1">
        <f t="array" aca="1" ref="P172" ca="1">_FV(A172,"Volume average",TRUE)</f>
        <v>3210</v>
      </c>
      <c r="Q172" t="s">
        <v>119</v>
      </c>
      <c r="T172" s="25" cm="1">
        <f t="array" aca="1" ref="T172" ca="1">_FV(A172,"Expense ratio",TRUE)</f>
        <v>1.29E-2</v>
      </c>
      <c r="U172" s="24" cm="1">
        <f t="array" aca="1" ref="U172" ca="1">_FV(A172,"Market cap",TRUE)</f>
        <v>510961.22</v>
      </c>
      <c r="V172" s="16"/>
      <c r="W172" s="16"/>
      <c r="Z172" s="18"/>
      <c r="AA172" s="20"/>
      <c r="AB172" s="20"/>
      <c r="AC172" s="21">
        <v>3481</v>
      </c>
      <c r="AE172" s="18"/>
      <c r="AF172" s="20"/>
      <c r="AH172" s="16"/>
      <c r="AI172" s="21"/>
      <c r="AJ172" s="18"/>
      <c r="AL172" s="18"/>
      <c r="AM172" s="18"/>
      <c r="AN172" t="s">
        <v>73</v>
      </c>
      <c r="AO172" t="str" cm="1">
        <f t="array" aca="1" ref="AO172" ca="1">_FV(A172,"Currency")</f>
        <v>USD</v>
      </c>
      <c r="AP172" t="str" cm="1">
        <f t="array" aca="1" ref="AP172" ca="1">_FV(A172,"Exchange")</f>
        <v>Nasdaq Stock Market</v>
      </c>
      <c r="AQ172" s="6" t="str" cm="1">
        <f t="array" aca="1" ref="AQ172" ca="1">_FV(A172,"Exchange abbreviation",TRUE)</f>
        <v>XNAS</v>
      </c>
      <c r="AR172" t="str" cm="1">
        <f t="array" aca="1" ref="AR172" ca="1">_FV(A172,"Instrument type",TRUE)</f>
        <v>ETF</v>
      </c>
    </row>
    <row r="173" spans="1:44" ht="18.75" customHeight="1" x14ac:dyDescent="0.25">
      <c r="A173" t="e" vm="186">
        <v>#VALUE!</v>
      </c>
      <c r="B173" t="s">
        <v>624</v>
      </c>
      <c r="C173" t="s">
        <v>625</v>
      </c>
      <c r="D173" s="31" cm="1">
        <f t="array" aca="1" ref="D173" ca="1">_FV(A173,"Last trade time",TRUE)</f>
        <v>45824.923329525001</v>
      </c>
      <c r="E173" s="23" cm="1">
        <f t="array" aca="1" ref="E173" ca="1">_FV(A173,"Price")</f>
        <v>27.28</v>
      </c>
      <c r="F173" s="27" cm="1">
        <f t="array" aca="1" ref="F173" ca="1">_FV(A173,"Change (%)",TRUE)</f>
        <v>3.679E-3</v>
      </c>
      <c r="G173" s="26" cm="1">
        <f t="array" aca="1" ref="G173" ca="1">_FV(A173,"Change")</f>
        <v>0.1</v>
      </c>
      <c r="H173" s="23" cm="1">
        <f t="array" aca="1" ref="H173" ca="1">_FV(A173,"Open")</f>
        <v>26.5</v>
      </c>
      <c r="I173" s="23" cm="1">
        <f t="array" aca="1" ref="I173" ca="1">_FV(A173,"Low")</f>
        <v>26.49</v>
      </c>
      <c r="J173" s="23" cm="1">
        <f t="array" aca="1" ref="J173" ca="1">_FV(A173,"High")</f>
        <v>27.96</v>
      </c>
      <c r="K173" s="23" cm="1">
        <f t="array" aca="1" ref="K173" ca="1">_FV(A173,"Previous close",TRUE)</f>
        <v>27.18</v>
      </c>
      <c r="L173" s="26"/>
      <c r="M173" s="23" cm="1">
        <f t="array" aca="1" ref="M173" ca="1">_FV(A173,"52 week low",TRUE)</f>
        <v>22.8</v>
      </c>
      <c r="N173" s="23" cm="1">
        <f t="array" aca="1" ref="N173" ca="1">_FV(A173,"52 week high",TRUE)</f>
        <v>2368</v>
      </c>
      <c r="O173" s="8" cm="1">
        <f t="array" aca="1" ref="O173" ca="1">_FV(A173,"Volume")</f>
        <v>947169</v>
      </c>
      <c r="P173" s="7" cm="1">
        <f t="array" aca="1" ref="P173" ca="1">_FV(A173,"Volume average",TRUE)</f>
        <v>1275468</v>
      </c>
      <c r="Q173" t="s">
        <v>490</v>
      </c>
      <c r="T173" s="25" cm="1">
        <f t="array" aca="1" ref="T173" ca="1">_FV(A173,"Expense ratio",TRUE)</f>
        <v>1.29E-2</v>
      </c>
      <c r="U173" s="24" cm="1">
        <f t="array" aca="1" ref="U173" ca="1">_FV(A173,"Market cap",TRUE)</f>
        <v>42172627.799999997</v>
      </c>
      <c r="V173" s="16"/>
      <c r="W173" s="16"/>
      <c r="Z173" s="18"/>
      <c r="AA173" s="20"/>
      <c r="AB173" s="20"/>
      <c r="AC173" s="21">
        <v>1310698</v>
      </c>
      <c r="AE173" s="18"/>
      <c r="AF173" s="20"/>
      <c r="AH173" s="16"/>
      <c r="AI173" s="21"/>
      <c r="AJ173" s="18"/>
      <c r="AL173" s="18"/>
      <c r="AM173" s="18"/>
      <c r="AN173" t="s">
        <v>73</v>
      </c>
      <c r="AO173" t="str" cm="1">
        <f t="array" aca="1" ref="AO173" ca="1">_FV(A173,"Currency")</f>
        <v>USD</v>
      </c>
      <c r="AP173" t="str" cm="1">
        <f t="array" aca="1" ref="AP173" ca="1">_FV(A173,"Exchange")</f>
        <v>Nasdaq Stock Market</v>
      </c>
      <c r="AQ173" s="6" t="str" cm="1">
        <f t="array" aca="1" ref="AQ173" ca="1">_FV(A173,"Exchange abbreviation",TRUE)</f>
        <v>XNAS</v>
      </c>
      <c r="AR173" t="str" cm="1">
        <f t="array" aca="1" ref="AR173" ca="1">_FV(A173,"Instrument type",TRUE)</f>
        <v>ETF</v>
      </c>
    </row>
    <row r="174" spans="1:44" ht="18.75" customHeight="1" x14ac:dyDescent="0.25">
      <c r="A174" t="e" vm="187">
        <v>#VALUE!</v>
      </c>
      <c r="B174" t="s">
        <v>626</v>
      </c>
      <c r="C174" t="s">
        <v>627</v>
      </c>
      <c r="D174" s="31" cm="1">
        <f t="array" aca="1" ref="D174" ca="1">_FV(A174,"Last trade time",TRUE)</f>
        <v>45824.840277789066</v>
      </c>
      <c r="E174" s="23" cm="1">
        <f t="array" aca="1" ref="E174" ca="1">_FV(A174,"Price")</f>
        <v>15.3971</v>
      </c>
      <c r="F174" s="27" cm="1">
        <f t="array" aca="1" ref="F174" ca="1">_FV(A174,"Change (%)",TRUE)</f>
        <v>4.7829999999999999E-3</v>
      </c>
      <c r="G174" s="26" cm="1">
        <f t="array" aca="1" ref="G174" ca="1">_FV(A174,"Change")</f>
        <v>7.3300000000000004E-2</v>
      </c>
      <c r="H174" s="23" cm="1">
        <f t="array" aca="1" ref="H174" ca="1">_FV(A174,"Open")</f>
        <v>15.3971</v>
      </c>
      <c r="I174" s="23" cm="1">
        <f t="array" aca="1" ref="I174" ca="1">_FV(A174,"Low")</f>
        <v>15.3971</v>
      </c>
      <c r="J174" s="23" cm="1">
        <f t="array" aca="1" ref="J174" ca="1">_FV(A174,"High")</f>
        <v>15.3971</v>
      </c>
      <c r="K174" s="23" cm="1">
        <f t="array" aca="1" ref="K174" ca="1">_FV(A174,"Previous close",TRUE)</f>
        <v>15.3238</v>
      </c>
      <c r="L174" s="26"/>
      <c r="M174" s="23" cm="1">
        <f t="array" aca="1" ref="M174" ca="1">_FV(A174,"52 week low",TRUE)</f>
        <v>8.8999000000000006</v>
      </c>
      <c r="N174" s="23" cm="1">
        <f t="array" aca="1" ref="N174" ca="1">_FV(A174,"52 week high",TRUE)</f>
        <v>28.26</v>
      </c>
      <c r="O174" s="8" cm="1">
        <f t="array" aca="1" ref="O174" ca="1">_FV(A174,"Volume")</f>
        <v>464</v>
      </c>
      <c r="P174" s="7" cm="1">
        <f t="array" aca="1" ref="P174" ca="1">_FV(A174,"Volume average",TRUE)</f>
        <v>3727</v>
      </c>
      <c r="Q174" t="s">
        <v>97</v>
      </c>
      <c r="S174" t="s">
        <v>628</v>
      </c>
      <c r="T174" s="25" cm="1">
        <f t="array" aca="1" ref="T174" ca="1">_FV(A174,"Expense ratio",TRUE)</f>
        <v>1.29E-2</v>
      </c>
      <c r="U174" s="24" cm="1">
        <f t="array" aca="1" ref="U174" ca="1">_FV(A174,"Market cap",TRUE)</f>
        <v>1358410.37</v>
      </c>
      <c r="V174" s="4">
        <v>1358410</v>
      </c>
      <c r="W174" s="4">
        <v>1358410</v>
      </c>
      <c r="Y174" t="s">
        <v>503</v>
      </c>
      <c r="Z174" s="5">
        <v>12.9108</v>
      </c>
      <c r="AA174" s="20"/>
      <c r="AB174" s="20"/>
      <c r="AC174" s="4">
        <v>5722</v>
      </c>
      <c r="AE174" s="5">
        <v>-49.44612213099321</v>
      </c>
      <c r="AF174" s="20"/>
      <c r="AH174" s="16"/>
      <c r="AI174" s="4">
        <v>5722</v>
      </c>
      <c r="AJ174" s="5">
        <v>74001.481599999999</v>
      </c>
      <c r="AL174" s="5">
        <v>28.26</v>
      </c>
      <c r="AM174" s="5">
        <v>8.9</v>
      </c>
      <c r="AN174" t="s">
        <v>47</v>
      </c>
      <c r="AO174" t="str" cm="1">
        <f t="array" aca="1" ref="AO174" ca="1">_FV(A174,"Currency")</f>
        <v>USD</v>
      </c>
      <c r="AP174" t="str" cm="1">
        <f t="array" aca="1" ref="AP174" ca="1">_FV(A174,"Exchange")</f>
        <v>NYSE Arca</v>
      </c>
      <c r="AQ174" s="6" t="str" cm="1">
        <f t="array" aca="1" ref="AQ174" ca="1">_FV(A174,"Exchange abbreviation",TRUE)</f>
        <v>ARCX</v>
      </c>
      <c r="AR174" t="str" cm="1">
        <f t="array" aca="1" ref="AR174" ca="1">_FV(A174,"Instrument type",TRUE)</f>
        <v>ETF</v>
      </c>
    </row>
    <row r="175" spans="1:44" ht="18.75" customHeight="1" x14ac:dyDescent="0.25">
      <c r="A175" t="e" vm="188">
        <v>#VALUE!</v>
      </c>
      <c r="B175" t="s">
        <v>629</v>
      </c>
      <c r="C175" t="s">
        <v>630</v>
      </c>
      <c r="D175" s="31" cm="1">
        <f t="array" aca="1" ref="D175" ca="1">_FV(A175,"Last trade time",TRUE)</f>
        <v>45824.940841863281</v>
      </c>
      <c r="E175" s="23" cm="1">
        <f t="array" aca="1" ref="E175" ca="1">_FV(A175,"Price")</f>
        <v>36.79</v>
      </c>
      <c r="F175" s="27" cm="1">
        <f t="array" aca="1" ref="F175" ca="1">_FV(A175,"Change (%)",TRUE)</f>
        <v>-5.6759999999999996E-3</v>
      </c>
      <c r="G175" s="26" cm="1">
        <f t="array" aca="1" ref="G175" ca="1">_FV(A175,"Change")</f>
        <v>-0.21</v>
      </c>
      <c r="H175" s="23" cm="1">
        <f t="array" aca="1" ref="H175" ca="1">_FV(A175,"Open")</f>
        <v>37.85</v>
      </c>
      <c r="I175" s="23" cm="1">
        <f t="array" aca="1" ref="I175" ca="1">_FV(A175,"Low")</f>
        <v>35.9</v>
      </c>
      <c r="J175" s="23" cm="1">
        <f t="array" aca="1" ref="J175" ca="1">_FV(A175,"High")</f>
        <v>37.929900000000004</v>
      </c>
      <c r="K175" s="23" cm="1">
        <f t="array" aca="1" ref="K175" ca="1">_FV(A175,"Previous close",TRUE)</f>
        <v>37</v>
      </c>
      <c r="L175" s="26"/>
      <c r="M175" s="23" cm="1">
        <f t="array" aca="1" ref="M175" ca="1">_FV(A175,"52 week low",TRUE)</f>
        <v>15.18</v>
      </c>
      <c r="N175" s="23" cm="1">
        <f t="array" aca="1" ref="N175" ca="1">_FV(A175,"52 week high",TRUE)</f>
        <v>220.99</v>
      </c>
      <c r="O175" s="8" cm="1">
        <f t="array" aca="1" ref="O175" ca="1">_FV(A175,"Volume")</f>
        <v>4879069</v>
      </c>
      <c r="P175" s="7" cm="1">
        <f t="array" aca="1" ref="P175" ca="1">_FV(A175,"Volume average",TRUE)</f>
        <v>6954837</v>
      </c>
      <c r="Q175" t="s">
        <v>85</v>
      </c>
      <c r="S175" t="s">
        <v>617</v>
      </c>
      <c r="T175" s="25" cm="1">
        <f t="array" aca="1" ref="T175" ca="1">_FV(A175,"Expense ratio",TRUE)</f>
        <v>1.29E-2</v>
      </c>
      <c r="U175" s="24" cm="1">
        <f t="array" aca="1" ref="U175" ca="1">_FV(A175,"Market cap",TRUE)</f>
        <v>1191731679.24</v>
      </c>
      <c r="V175" s="4">
        <v>1191731712</v>
      </c>
      <c r="W175" s="4">
        <v>1191731712</v>
      </c>
      <c r="Y175" t="s">
        <v>631</v>
      </c>
      <c r="Z175" s="5">
        <v>35.747199999999999</v>
      </c>
      <c r="AB175" s="20"/>
      <c r="AC175" s="4">
        <v>10382592</v>
      </c>
      <c r="AE175" s="5">
        <v>3.4190324176475828</v>
      </c>
      <c r="AF175" s="20"/>
      <c r="AI175" s="4">
        <v>10382592</v>
      </c>
      <c r="AJ175" s="5">
        <v>370554708.48000002</v>
      </c>
      <c r="AL175" s="5">
        <v>220.99</v>
      </c>
      <c r="AM175" s="5">
        <v>15.18</v>
      </c>
      <c r="AN175" t="s">
        <v>82</v>
      </c>
      <c r="AO175" t="str" cm="1">
        <f t="array" aca="1" ref="AO175" ca="1">_FV(A175,"Currency")</f>
        <v>USD</v>
      </c>
      <c r="AP175" t="str" cm="1">
        <f t="array" aca="1" ref="AP175" ca="1">_FV(A175,"Exchange")</f>
        <v>Nasdaq Stock Market</v>
      </c>
      <c r="AQ175" s="6" t="str" cm="1">
        <f t="array" aca="1" ref="AQ175" ca="1">_FV(A175,"Exchange abbreviation",TRUE)</f>
        <v>XNAS</v>
      </c>
      <c r="AR175" t="str" cm="1">
        <f t="array" aca="1" ref="AR175" ca="1">_FV(A175,"Instrument type",TRUE)</f>
        <v>ETF</v>
      </c>
    </row>
    <row r="176" spans="1:44" ht="18.75" customHeight="1" x14ac:dyDescent="0.25">
      <c r="A176" t="e" vm="189">
        <v>#VALUE!</v>
      </c>
      <c r="B176" t="s">
        <v>632</v>
      </c>
      <c r="C176" t="s">
        <v>633</v>
      </c>
      <c r="D176" s="31" cm="1">
        <f t="array" aca="1" ref="D176" ca="1">_FV(A176,"Last trade time",TRUE)</f>
        <v>45824.929256642972</v>
      </c>
      <c r="E176" s="23" cm="1">
        <f t="array" aca="1" ref="E176" ca="1">_FV(A176,"Price")</f>
        <v>8.06</v>
      </c>
      <c r="F176" s="27" cm="1">
        <f t="array" aca="1" ref="F176" ca="1">_FV(A176,"Change (%)",TRUE)</f>
        <v>-7.1429000000000006E-2</v>
      </c>
      <c r="G176" s="26" cm="1">
        <f t="array" aca="1" ref="G176" ca="1">_FV(A176,"Change")</f>
        <v>-0.62</v>
      </c>
      <c r="H176" s="23" cm="1">
        <f t="array" aca="1" ref="H176" ca="1">_FV(A176,"Open")</f>
        <v>8.24</v>
      </c>
      <c r="I176" s="23" cm="1">
        <f t="array" aca="1" ref="I176" ca="1">_FV(A176,"Low")</f>
        <v>7.97</v>
      </c>
      <c r="J176" s="23" cm="1">
        <f t="array" aca="1" ref="J176" ca="1">_FV(A176,"High")</f>
        <v>8.34</v>
      </c>
      <c r="K176" s="23" cm="1">
        <f t="array" aca="1" ref="K176" ca="1">_FV(A176,"Previous close",TRUE)</f>
        <v>8.68</v>
      </c>
      <c r="L176" s="26"/>
      <c r="M176" s="23" cm="1">
        <f t="array" aca="1" ref="M176" ca="1">_FV(A176,"52 week low",TRUE)</f>
        <v>4.67</v>
      </c>
      <c r="N176" s="23" cm="1">
        <f t="array" aca="1" ref="N176" ca="1">_FV(A176,"52 week high",TRUE)</f>
        <v>21.0869</v>
      </c>
      <c r="O176" s="8" cm="1">
        <f t="array" aca="1" ref="O176" ca="1">_FV(A176,"Volume")</f>
        <v>400939</v>
      </c>
      <c r="P176" s="7" cm="1">
        <f t="array" aca="1" ref="P176" ca="1">_FV(A176,"Volume average",TRUE)</f>
        <v>280274</v>
      </c>
      <c r="Q176" t="s">
        <v>85</v>
      </c>
      <c r="S176" t="s">
        <v>617</v>
      </c>
      <c r="T176" s="25" cm="1">
        <f t="array" aca="1" ref="T176" ca="1">_FV(A176,"Expense ratio",TRUE)</f>
        <v>1.29E-2</v>
      </c>
      <c r="U176" s="24" cm="1">
        <f t="array" aca="1" ref="U176" ca="1">_FV(A176,"Market cap",TRUE)</f>
        <v>6716597.0199999996</v>
      </c>
      <c r="V176" s="4">
        <v>6716597</v>
      </c>
      <c r="W176" s="4">
        <v>6716597</v>
      </c>
      <c r="Y176" t="s">
        <v>634</v>
      </c>
      <c r="Z176" s="5">
        <v>7.62</v>
      </c>
      <c r="AA176" s="5">
        <v>21.327719999999999</v>
      </c>
      <c r="AB176" s="20"/>
      <c r="AC176" s="4">
        <v>240963</v>
      </c>
      <c r="AE176" s="5">
        <v>-35.63294131794359</v>
      </c>
      <c r="AF176" s="20"/>
      <c r="AI176" s="4">
        <v>240963</v>
      </c>
      <c r="AJ176" s="5">
        <v>1838547.69</v>
      </c>
      <c r="AL176" s="5">
        <v>21.087</v>
      </c>
      <c r="AM176" s="5">
        <v>4.67</v>
      </c>
      <c r="AN176" t="s">
        <v>90</v>
      </c>
      <c r="AO176" t="str" cm="1">
        <f t="array" aca="1" ref="AO176" ca="1">_FV(A176,"Currency")</f>
        <v>USD</v>
      </c>
      <c r="AP176" t="str" cm="1">
        <f t="array" aca="1" ref="AP176" ca="1">_FV(A176,"Exchange")</f>
        <v>NYSE Arca</v>
      </c>
      <c r="AQ176" s="6" t="str" cm="1">
        <f t="array" aca="1" ref="AQ176" ca="1">_FV(A176,"Exchange abbreviation",TRUE)</f>
        <v>ARCX</v>
      </c>
      <c r="AR176" t="str" cm="1">
        <f t="array" aca="1" ref="AR176" ca="1">_FV(A176,"Instrument type",TRUE)</f>
        <v>ETF</v>
      </c>
    </row>
    <row r="177" spans="1:44" ht="18.75" customHeight="1" x14ac:dyDescent="0.25">
      <c r="A177" t="e" vm="190">
        <v>#VALUE!</v>
      </c>
      <c r="B177" t="s">
        <v>635</v>
      </c>
      <c r="C177" t="s">
        <v>636</v>
      </c>
      <c r="D177" s="31" cm="1">
        <f t="array" aca="1" ref="D177" ca="1">_FV(A177,"Last trade time",TRUE)</f>
        <v>45824.940186666405</v>
      </c>
      <c r="E177" s="23" cm="1">
        <f t="array" aca="1" ref="E177" ca="1">_FV(A177,"Price")</f>
        <v>30.05</v>
      </c>
      <c r="F177" s="27" cm="1">
        <f t="array" aca="1" ref="F177" ca="1">_FV(A177,"Change (%)",TRUE)</f>
        <v>2.5947000000000001E-2</v>
      </c>
      <c r="G177" s="26" cm="1">
        <f t="array" aca="1" ref="G177" ca="1">_FV(A177,"Change")</f>
        <v>0.76</v>
      </c>
      <c r="H177" s="23" cm="1">
        <f t="array" aca="1" ref="H177" ca="1">_FV(A177,"Open")</f>
        <v>29.63</v>
      </c>
      <c r="I177" s="23" cm="1">
        <f t="array" aca="1" ref="I177" ca="1">_FV(A177,"Low")</f>
        <v>29.483000000000001</v>
      </c>
      <c r="J177" s="23" cm="1">
        <f t="array" aca="1" ref="J177" ca="1">_FV(A177,"High")</f>
        <v>30.76</v>
      </c>
      <c r="K177" s="23" cm="1">
        <f t="array" aca="1" ref="K177" ca="1">_FV(A177,"Previous close",TRUE)</f>
        <v>29.29</v>
      </c>
      <c r="L177" s="26"/>
      <c r="M177" s="23" cm="1">
        <f t="array" aca="1" ref="M177" ca="1">_FV(A177,"52 week low",TRUE)</f>
        <v>9.8711000000000002</v>
      </c>
      <c r="N177" s="23" cm="1">
        <f t="array" aca="1" ref="N177" ca="1">_FV(A177,"52 week high",TRUE)</f>
        <v>39</v>
      </c>
      <c r="O177" s="8" cm="1">
        <f t="array" aca="1" ref="O177" ca="1">_FV(A177,"Volume")</f>
        <v>695705</v>
      </c>
      <c r="P177" s="7" cm="1">
        <f t="array" aca="1" ref="P177" ca="1">_FV(A177,"Volume average",TRUE)</f>
        <v>798848</v>
      </c>
      <c r="Q177" t="s">
        <v>490</v>
      </c>
      <c r="T177" s="25" cm="1">
        <f t="array" aca="1" ref="T177" ca="1">_FV(A177,"Expense ratio",TRUE)</f>
        <v>1.29E-2</v>
      </c>
      <c r="U177" s="24" cm="1">
        <f t="array" aca="1" ref="U177" ca="1">_FV(A177,"Market cap",TRUE)</f>
        <v>82625328.400000006</v>
      </c>
      <c r="V177" s="16"/>
      <c r="W177" s="16"/>
      <c r="X177" t="s">
        <v>637</v>
      </c>
      <c r="Z177" s="18"/>
      <c r="AA177" s="20"/>
      <c r="AB177" s="20"/>
      <c r="AC177" s="21">
        <v>775698</v>
      </c>
      <c r="AE177" s="18"/>
      <c r="AF177" s="20"/>
      <c r="AI177" s="21"/>
      <c r="AJ177" s="18"/>
      <c r="AL177" s="18"/>
      <c r="AM177" s="18"/>
      <c r="AN177" t="s">
        <v>73</v>
      </c>
      <c r="AO177" t="str" cm="1">
        <f t="array" aca="1" ref="AO177" ca="1">_FV(A177,"Currency")</f>
        <v>USD</v>
      </c>
      <c r="AP177" t="str" cm="1">
        <f t="array" aca="1" ref="AP177" ca="1">_FV(A177,"Exchange")</f>
        <v>Nasdaq Stock Market</v>
      </c>
      <c r="AQ177" s="6" t="str" cm="1">
        <f t="array" aca="1" ref="AQ177" ca="1">_FV(A177,"Exchange abbreviation",TRUE)</f>
        <v>XNAS</v>
      </c>
      <c r="AR177" t="str" cm="1">
        <f t="array" aca="1" ref="AR177" ca="1">_FV(A177,"Instrument type",TRUE)</f>
        <v>ETF</v>
      </c>
    </row>
    <row r="178" spans="1:44" ht="18.75" customHeight="1" x14ac:dyDescent="0.25">
      <c r="A178" t="e" vm="191">
        <v>#VALUE!</v>
      </c>
      <c r="B178" t="s">
        <v>638</v>
      </c>
      <c r="C178" t="s">
        <v>639</v>
      </c>
      <c r="D178" s="31" cm="1">
        <f t="array" aca="1" ref="D178" ca="1">_FV(A178,"Last trade time",TRUE)</f>
        <v>45824.862790196094</v>
      </c>
      <c r="E178" s="23" cm="1">
        <f t="array" aca="1" ref="E178" ca="1">_FV(A178,"Price")</f>
        <v>23.57</v>
      </c>
      <c r="F178" s="27" cm="1">
        <f t="array" aca="1" ref="F178" ca="1">_FV(A178,"Change (%)",TRUE)</f>
        <v>2.8719000000000001E-2</v>
      </c>
      <c r="G178" s="26" cm="1">
        <f t="array" aca="1" ref="G178" ca="1">_FV(A178,"Change")</f>
        <v>0.65800000000000003</v>
      </c>
      <c r="H178" s="23" cm="1">
        <f t="array" aca="1" ref="H178" ca="1">_FV(A178,"Open")</f>
        <v>23.611000000000001</v>
      </c>
      <c r="I178" s="23" cm="1">
        <f t="array" aca="1" ref="I178" ca="1">_FV(A178,"Low")</f>
        <v>23.53</v>
      </c>
      <c r="J178" s="23" cm="1">
        <f t="array" aca="1" ref="J178" ca="1">_FV(A178,"High")</f>
        <v>23.611000000000001</v>
      </c>
      <c r="K178" s="23" cm="1">
        <f t="array" aca="1" ref="K178" ca="1">_FV(A178,"Previous close",TRUE)</f>
        <v>22.911999999999999</v>
      </c>
      <c r="L178" s="26"/>
      <c r="M178" s="23" cm="1">
        <f t="array" aca="1" ref="M178" ca="1">_FV(A178,"52 week low",TRUE)</f>
        <v>12.59</v>
      </c>
      <c r="N178" s="23" cm="1">
        <f t="array" aca="1" ref="N178" ca="1">_FV(A178,"52 week high",TRUE)</f>
        <v>27.739899999999999</v>
      </c>
      <c r="O178" s="8" cm="1">
        <f t="array" aca="1" ref="O178" ca="1">_FV(A178,"Volume")</f>
        <v>692</v>
      </c>
      <c r="P178" s="7" cm="1">
        <f t="array" aca="1" ref="P178" ca="1">_FV(A178,"Volume average",TRUE)</f>
        <v>877</v>
      </c>
      <c r="Q178" t="s">
        <v>119</v>
      </c>
      <c r="T178" s="25" cm="1">
        <f t="array" aca="1" ref="T178" ca="1">_FV(A178,"Expense ratio",TRUE)</f>
        <v>1.29E-2</v>
      </c>
      <c r="U178" s="24" cm="1">
        <f t="array" aca="1" ref="U178" ca="1">_FV(A178,"Market cap",TRUE)</f>
        <v>615384.88</v>
      </c>
      <c r="V178" s="16"/>
      <c r="W178" s="16"/>
      <c r="Z178" s="18"/>
      <c r="AA178" s="20"/>
      <c r="AB178" s="20"/>
      <c r="AC178" s="21">
        <v>901</v>
      </c>
      <c r="AE178" s="18"/>
      <c r="AF178" s="20"/>
      <c r="AI178" s="21"/>
      <c r="AJ178" s="18"/>
      <c r="AL178" s="18"/>
      <c r="AM178" s="18"/>
      <c r="AN178" t="s">
        <v>73</v>
      </c>
      <c r="AO178" t="str" cm="1">
        <f t="array" aca="1" ref="AO178" ca="1">_FV(A178,"Currency")</f>
        <v>USD</v>
      </c>
      <c r="AP178" t="str" cm="1">
        <f t="array" aca="1" ref="AP178" ca="1">_FV(A178,"Exchange")</f>
        <v>Nasdaq Stock Market</v>
      </c>
      <c r="AQ178" s="6" t="str" cm="1">
        <f t="array" aca="1" ref="AQ178" ca="1">_FV(A178,"Exchange abbreviation",TRUE)</f>
        <v>XNAS</v>
      </c>
      <c r="AR178" t="str" cm="1">
        <f t="array" aca="1" ref="AR178" ca="1">_FV(A178,"Instrument type",TRUE)</f>
        <v>ETF</v>
      </c>
    </row>
    <row r="179" spans="1:44" ht="18.75" customHeight="1" x14ac:dyDescent="0.25">
      <c r="A179" t="e" vm="192">
        <v>#VALUE!</v>
      </c>
      <c r="B179" t="s">
        <v>640</v>
      </c>
      <c r="C179" t="s">
        <v>641</v>
      </c>
      <c r="D179" s="31" cm="1">
        <f t="array" aca="1" ref="D179" ca="1">_FV(A179,"Last trade time",TRUE)</f>
        <v>45824.915211064064</v>
      </c>
      <c r="E179" s="23" cm="1">
        <f t="array" aca="1" ref="E179" ca="1">_FV(A179,"Price")</f>
        <v>26.74</v>
      </c>
      <c r="F179" s="27" cm="1">
        <f t="array" aca="1" ref="F179" ca="1">_FV(A179,"Change (%)",TRUE)</f>
        <v>0.11071</v>
      </c>
      <c r="G179" s="26" cm="1">
        <f t="array" aca="1" ref="G179" ca="1">_FV(A179,"Change")</f>
        <v>2.6652999999999998</v>
      </c>
      <c r="H179" s="23" cm="1">
        <f t="array" aca="1" ref="H179" ca="1">_FV(A179,"Open")</f>
        <v>26.74</v>
      </c>
      <c r="I179" s="23" cm="1">
        <f t="array" aca="1" ref="I179" ca="1">_FV(A179,"Low")</f>
        <v>26.74</v>
      </c>
      <c r="J179" s="23" cm="1">
        <f t="array" aca="1" ref="J179" ca="1">_FV(A179,"High")</f>
        <v>26.74</v>
      </c>
      <c r="K179" s="23" cm="1">
        <f t="array" aca="1" ref="K179" ca="1">_FV(A179,"Previous close",TRUE)</f>
        <v>24.0747</v>
      </c>
      <c r="L179" s="26"/>
      <c r="M179" s="23" cm="1">
        <f t="array" aca="1" ref="M179" ca="1">_FV(A179,"52 week low",TRUE)</f>
        <v>12.05</v>
      </c>
      <c r="N179" s="23" cm="1">
        <f t="array" aca="1" ref="N179" ca="1">_FV(A179,"52 week high",TRUE)</f>
        <v>26.74</v>
      </c>
      <c r="O179" s="8" cm="1">
        <f t="array" aca="1" ref="O179" ca="1">_FV(A179,"Volume")</f>
        <v>147</v>
      </c>
      <c r="P179" s="7" cm="1">
        <f t="array" aca="1" ref="P179" ca="1">_FV(A179,"Volume average",TRUE)</f>
        <v>4671</v>
      </c>
      <c r="Q179" t="s">
        <v>424</v>
      </c>
      <c r="S179" t="s">
        <v>642</v>
      </c>
      <c r="T179" s="25" cm="1">
        <f t="array" aca="1" ref="T179" ca="1">_FV(A179,"Expense ratio",TRUE)</f>
        <v>1.29E-2</v>
      </c>
      <c r="U179" s="24" cm="1">
        <f t="array" aca="1" ref="U179" ca="1">_FV(A179,"Market cap",TRUE)</f>
        <v>1104447.46</v>
      </c>
      <c r="V179" s="4">
        <v>1104447</v>
      </c>
      <c r="W179" s="4">
        <v>1104447</v>
      </c>
      <c r="Y179" t="s">
        <v>643</v>
      </c>
      <c r="Z179" s="5">
        <v>24.1953</v>
      </c>
      <c r="AA179" s="20"/>
      <c r="AB179" s="20"/>
      <c r="AC179" s="4">
        <v>3088</v>
      </c>
      <c r="AE179" s="5">
        <v>39.043301074460231</v>
      </c>
      <c r="AF179" s="20"/>
      <c r="AI179" s="4">
        <v>3088</v>
      </c>
      <c r="AJ179" s="5">
        <v>74592.801599999992</v>
      </c>
      <c r="AL179" s="5">
        <v>25.4634</v>
      </c>
      <c r="AM179" s="5">
        <v>12.05</v>
      </c>
      <c r="AN179" t="s">
        <v>47</v>
      </c>
      <c r="AO179" t="str" cm="1">
        <f t="array" aca="1" ref="AO179" ca="1">_FV(A179,"Currency")</f>
        <v>USD</v>
      </c>
      <c r="AP179" t="str" cm="1">
        <f t="array" aca="1" ref="AP179" ca="1">_FV(A179,"Exchange")</f>
        <v>Nasdaq Stock Market</v>
      </c>
      <c r="AQ179" s="6" t="str" cm="1">
        <f t="array" aca="1" ref="AQ179" ca="1">_FV(A179,"Exchange abbreviation",TRUE)</f>
        <v>XNAS</v>
      </c>
      <c r="AR179" t="str" cm="1">
        <f t="array" aca="1" ref="AR179" ca="1">_FV(A179,"Instrument type",TRUE)</f>
        <v>ETF</v>
      </c>
    </row>
    <row r="180" spans="1:44" ht="18.75" customHeight="1" x14ac:dyDescent="0.25">
      <c r="A180" t="e" vm="193">
        <v>#VALUE!</v>
      </c>
      <c r="B180" t="s">
        <v>644</v>
      </c>
      <c r="C180" t="s">
        <v>645</v>
      </c>
      <c r="D180" s="31" cm="1">
        <f t="array" aca="1" ref="D180" ca="1">_FV(A180,"Last trade time",TRUE)</f>
        <v>45824.941085647653</v>
      </c>
      <c r="E180" s="23" cm="1">
        <f t="array" aca="1" ref="E180" ca="1">_FV(A180,"Price")</f>
        <v>40.840000000000003</v>
      </c>
      <c r="F180" s="27" cm="1">
        <f t="array" aca="1" ref="F180" ca="1">_FV(A180,"Change (%)",TRUE)</f>
        <v>0.100809</v>
      </c>
      <c r="G180" s="26" cm="1">
        <f t="array" aca="1" ref="G180" ca="1">_FV(A180,"Change")</f>
        <v>3.74</v>
      </c>
      <c r="H180" s="23" cm="1">
        <f t="array" aca="1" ref="H180" ca="1">_FV(A180,"Open")</f>
        <v>38.46</v>
      </c>
      <c r="I180" s="23" cm="1">
        <f t="array" aca="1" ref="I180" ca="1">_FV(A180,"Low")</f>
        <v>38.020000000000003</v>
      </c>
      <c r="J180" s="23" cm="1">
        <f t="array" aca="1" ref="J180" ca="1">_FV(A180,"High")</f>
        <v>42.15</v>
      </c>
      <c r="K180" s="23" cm="1">
        <f t="array" aca="1" ref="K180" ca="1">_FV(A180,"Previous close",TRUE)</f>
        <v>37.1</v>
      </c>
      <c r="L180" s="26"/>
      <c r="M180" s="23" cm="1">
        <f t="array" aca="1" ref="M180" ca="1">_FV(A180,"52 week low",TRUE)</f>
        <v>16.802</v>
      </c>
      <c r="N180" s="23" cm="1">
        <f t="array" aca="1" ref="N180" ca="1">_FV(A180,"52 week high",TRUE)</f>
        <v>412.2</v>
      </c>
      <c r="O180" s="8" cm="1">
        <f t="array" aca="1" ref="O180" ca="1">_FV(A180,"Volume")</f>
        <v>2847062</v>
      </c>
      <c r="P180" s="7" cm="1">
        <f t="array" aca="1" ref="P180" ca="1">_FV(A180,"Volume average",TRUE)</f>
        <v>4577294</v>
      </c>
      <c r="Q180" t="s">
        <v>85</v>
      </c>
      <c r="S180" t="s">
        <v>617</v>
      </c>
      <c r="T180" s="25" cm="1">
        <f t="array" aca="1" ref="T180" ca="1">_FV(A180,"Expense ratio",TRUE)</f>
        <v>1.29E-2</v>
      </c>
      <c r="U180" s="24" cm="1">
        <f t="array" aca="1" ref="U180" ca="1">_FV(A180,"Market cap",TRUE)</f>
        <v>297800403.85000002</v>
      </c>
      <c r="V180" s="4">
        <v>297800416</v>
      </c>
      <c r="W180" s="4">
        <v>297800416</v>
      </c>
      <c r="Y180" t="s">
        <v>646</v>
      </c>
      <c r="Z180" s="5">
        <v>37.457099999999997</v>
      </c>
      <c r="AA180" s="20"/>
      <c r="AB180" s="20"/>
      <c r="AC180" s="4">
        <v>4221865</v>
      </c>
      <c r="AE180" s="5">
        <v>5.181888483846997</v>
      </c>
      <c r="AF180" s="20"/>
      <c r="AI180" s="4">
        <v>4221865</v>
      </c>
      <c r="AJ180" s="5">
        <v>158235500.19999999</v>
      </c>
      <c r="AL180" s="5">
        <v>412.2</v>
      </c>
      <c r="AM180" s="5">
        <v>9.61</v>
      </c>
      <c r="AN180" t="s">
        <v>82</v>
      </c>
      <c r="AO180" t="str" cm="1">
        <f t="array" aca="1" ref="AO180" ca="1">_FV(A180,"Currency")</f>
        <v>USD</v>
      </c>
      <c r="AP180" t="str" cm="1">
        <f t="array" aca="1" ref="AP180" ca="1">_FV(A180,"Exchange")</f>
        <v>Nasdaq Stock Market</v>
      </c>
      <c r="AQ180" s="6" t="str" cm="1">
        <f t="array" aca="1" ref="AQ180" ca="1">_FV(A180,"Exchange abbreviation",TRUE)</f>
        <v>XNAS</v>
      </c>
      <c r="AR180" t="str" cm="1">
        <f t="array" aca="1" ref="AR180" ca="1">_FV(A180,"Instrument type",TRUE)</f>
        <v>ETF</v>
      </c>
    </row>
    <row r="181" spans="1:44" ht="18.75" customHeight="1" x14ac:dyDescent="0.25">
      <c r="A181" t="e" vm="194">
        <v>#VALUE!</v>
      </c>
      <c r="B181" t="s">
        <v>647</v>
      </c>
      <c r="C181" t="s">
        <v>648</v>
      </c>
      <c r="D181" s="31" cm="1">
        <f t="array" aca="1" ref="D181" ca="1">_FV(A181,"Last trade time",TRUE)</f>
        <v>45824.843750265623</v>
      </c>
      <c r="E181" s="23" cm="1">
        <f t="array" aca="1" ref="E181" ca="1">_FV(A181,"Price")</f>
        <v>22.554400000000001</v>
      </c>
      <c r="F181" s="27" cm="1">
        <f t="array" aca="1" ref="F181" ca="1">_FV(A181,"Change (%)",TRUE)</f>
        <v>7.5315000000000007E-2</v>
      </c>
      <c r="G181" s="26" cm="1">
        <f t="array" aca="1" ref="G181" ca="1">_FV(A181,"Change")</f>
        <v>1.5797000000000001</v>
      </c>
      <c r="H181" s="23" cm="1">
        <f t="array" aca="1" ref="H181" ca="1">_FV(A181,"Open")</f>
        <v>22.554400000000001</v>
      </c>
      <c r="I181" s="23" cm="1">
        <f t="array" aca="1" ref="I181" ca="1">_FV(A181,"Low")</f>
        <v>22.554400000000001</v>
      </c>
      <c r="J181" s="23" cm="1">
        <f t="array" aca="1" ref="J181" ca="1">_FV(A181,"High")</f>
        <v>22.554400000000001</v>
      </c>
      <c r="K181" s="23" cm="1">
        <f t="array" aca="1" ref="K181" ca="1">_FV(A181,"Previous close",TRUE)</f>
        <v>20.974699999999999</v>
      </c>
      <c r="L181" s="26"/>
      <c r="M181" s="23" cm="1">
        <f t="array" aca="1" ref="M181" ca="1">_FV(A181,"52 week low",TRUE)</f>
        <v>8.99</v>
      </c>
      <c r="N181" s="23" cm="1">
        <f t="array" aca="1" ref="N181" ca="1">_FV(A181,"52 week high",TRUE)</f>
        <v>26.84</v>
      </c>
      <c r="O181" s="8" cm="1">
        <f t="array" aca="1" ref="O181" ca="1">_FV(A181,"Volume")</f>
        <v>261</v>
      </c>
      <c r="P181" s="7" cm="1">
        <f t="array" aca="1" ref="P181" ca="1">_FV(A181,"Volume average",TRUE)</f>
        <v>1946</v>
      </c>
      <c r="Q181" t="s">
        <v>424</v>
      </c>
      <c r="S181" t="s">
        <v>642</v>
      </c>
      <c r="T181" s="25" cm="1">
        <f t="array" aca="1" ref="T181" ca="1">_FV(A181,"Expense ratio",TRUE)</f>
        <v>1.29E-2</v>
      </c>
      <c r="U181" s="24" cm="1">
        <f t="array" aca="1" ref="U181" ca="1">_FV(A181,"Market cap",TRUE)</f>
        <v>1050104.79</v>
      </c>
      <c r="V181" s="4">
        <v>1050104</v>
      </c>
      <c r="W181" s="4">
        <v>1050104</v>
      </c>
      <c r="X181" t="s">
        <v>649</v>
      </c>
      <c r="Y181" t="s">
        <v>643</v>
      </c>
      <c r="Z181" s="5">
        <v>21.4666</v>
      </c>
      <c r="AA181" s="20"/>
      <c r="AB181" s="20"/>
      <c r="AC181" s="4">
        <v>2473</v>
      </c>
      <c r="AE181" s="5">
        <v>20.12073667514176</v>
      </c>
      <c r="AF181" s="20"/>
      <c r="AI181" s="4">
        <v>2473</v>
      </c>
      <c r="AJ181" s="5">
        <v>52992.680500000002</v>
      </c>
      <c r="AL181" s="5">
        <v>26.84</v>
      </c>
      <c r="AM181" s="5">
        <v>8.99</v>
      </c>
      <c r="AN181" t="s">
        <v>47</v>
      </c>
      <c r="AO181" t="str" cm="1">
        <f t="array" aca="1" ref="AO181" ca="1">_FV(A181,"Currency")</f>
        <v>USD</v>
      </c>
      <c r="AP181" t="str" cm="1">
        <f t="array" aca="1" ref="AP181" ca="1">_FV(A181,"Exchange")</f>
        <v>Nasdaq Stock Market</v>
      </c>
      <c r="AQ181" s="6" t="str" cm="1">
        <f t="array" aca="1" ref="AQ181" ca="1">_FV(A181,"Exchange abbreviation",TRUE)</f>
        <v>XNAS</v>
      </c>
      <c r="AR181" t="str" cm="1">
        <f t="array" aca="1" ref="AR181" ca="1">_FV(A181,"Instrument type",TRUE)</f>
        <v>ETF</v>
      </c>
    </row>
    <row r="182" spans="1:44" ht="18.75" customHeight="1" x14ac:dyDescent="0.25">
      <c r="A182" t="e" vm="195">
        <v>#VALUE!</v>
      </c>
      <c r="B182" t="s">
        <v>650</v>
      </c>
      <c r="C182" t="s">
        <v>651</v>
      </c>
      <c r="D182" s="31" cm="1">
        <f t="array" aca="1" ref="D182" ca="1">_FV(A182,"Last trade time",TRUE)</f>
        <v>45824.937171272657</v>
      </c>
      <c r="E182" s="23" cm="1">
        <f t="array" aca="1" ref="E182" ca="1">_FV(A182,"Price")</f>
        <v>13.93</v>
      </c>
      <c r="F182" s="27" cm="1">
        <f t="array" aca="1" ref="F182" ca="1">_FV(A182,"Change (%)",TRUE)</f>
        <v>0.11887600000000001</v>
      </c>
      <c r="G182" s="26" cm="1">
        <f t="array" aca="1" ref="G182" ca="1">_FV(A182,"Change")</f>
        <v>1.48</v>
      </c>
      <c r="H182" s="23" cm="1">
        <f t="array" aca="1" ref="H182" ca="1">_FV(A182,"Open")</f>
        <v>12.83</v>
      </c>
      <c r="I182" s="23" cm="1">
        <f t="array" aca="1" ref="I182" ca="1">_FV(A182,"Low")</f>
        <v>12.815</v>
      </c>
      <c r="J182" s="23" cm="1">
        <f t="array" aca="1" ref="J182" ca="1">_FV(A182,"High")</f>
        <v>13.93</v>
      </c>
      <c r="K182" s="23" cm="1">
        <f t="array" aca="1" ref="K182" ca="1">_FV(A182,"Previous close",TRUE)</f>
        <v>12.45</v>
      </c>
      <c r="L182" s="26"/>
      <c r="M182" s="23" cm="1">
        <f t="array" aca="1" ref="M182" ca="1">_FV(A182,"52 week low",TRUE)</f>
        <v>5.14</v>
      </c>
      <c r="N182" s="23" cm="1">
        <f t="array" aca="1" ref="N182" ca="1">_FV(A182,"52 week high",TRUE)</f>
        <v>28.7806</v>
      </c>
      <c r="O182" s="8" cm="1">
        <f t="array" aca="1" ref="O182" ca="1">_FV(A182,"Volume")</f>
        <v>273719</v>
      </c>
      <c r="P182" s="7" cm="1">
        <f t="array" aca="1" ref="P182" ca="1">_FV(A182,"Volume average",TRUE)</f>
        <v>272271</v>
      </c>
      <c r="Q182" t="s">
        <v>490</v>
      </c>
      <c r="T182" s="25" cm="1">
        <f t="array" aca="1" ref="T182" ca="1">_FV(A182,"Expense ratio",TRUE)</f>
        <v>1.29E-2</v>
      </c>
      <c r="U182" s="24" cm="1">
        <f t="array" aca="1" ref="U182" ca="1">_FV(A182,"Market cap",TRUE)</f>
        <v>21503155.690000001</v>
      </c>
      <c r="V182" s="16"/>
      <c r="W182" s="16"/>
      <c r="Z182" s="18"/>
      <c r="AA182" s="20"/>
      <c r="AB182" s="20"/>
      <c r="AC182" s="21">
        <v>261749</v>
      </c>
      <c r="AE182" s="18"/>
      <c r="AF182" s="20"/>
      <c r="AI182" s="21"/>
      <c r="AJ182" s="18"/>
      <c r="AL182" s="18"/>
      <c r="AM182" s="18"/>
      <c r="AN182" t="s">
        <v>73</v>
      </c>
      <c r="AO182" t="str" cm="1">
        <f t="array" aca="1" ref="AO182" ca="1">_FV(A182,"Currency")</f>
        <v>USD</v>
      </c>
      <c r="AP182" t="str" cm="1">
        <f t="array" aca="1" ref="AP182" ca="1">_FV(A182,"Exchange")</f>
        <v>Nasdaq Stock Market</v>
      </c>
      <c r="AQ182" s="6" t="str" cm="1">
        <f t="array" aca="1" ref="AQ182" ca="1">_FV(A182,"Exchange abbreviation",TRUE)</f>
        <v>XNAS</v>
      </c>
      <c r="AR182" t="str" cm="1">
        <f t="array" aca="1" ref="AR182" ca="1">_FV(A182,"Instrument type",TRUE)</f>
        <v>ETF</v>
      </c>
    </row>
    <row r="183" spans="1:44" ht="18.75" customHeight="1" x14ac:dyDescent="0.25">
      <c r="A183" t="e" vm="196">
        <v>#VALUE!</v>
      </c>
      <c r="B183" t="s">
        <v>652</v>
      </c>
      <c r="C183" t="s">
        <v>653</v>
      </c>
      <c r="D183" s="31" cm="1">
        <f t="array" aca="1" ref="D183" ca="1">_FV(A183,"Last trade time",TRUE)</f>
        <v>45824.932306342191</v>
      </c>
      <c r="E183" s="23" cm="1">
        <f t="array" aca="1" ref="E183" ca="1">_FV(A183,"Price")</f>
        <v>27.885000000000002</v>
      </c>
      <c r="F183" s="27" cm="1">
        <f t="array" aca="1" ref="F183" ca="1">_FV(A183,"Change (%)",TRUE)</f>
        <v>0.12078</v>
      </c>
      <c r="G183" s="26" cm="1">
        <f t="array" aca="1" ref="G183" ca="1">_FV(A183,"Change")</f>
        <v>3.0049999999999999</v>
      </c>
      <c r="H183" s="23" cm="1">
        <f t="array" aca="1" ref="H183" ca="1">_FV(A183,"Open")</f>
        <v>27.47</v>
      </c>
      <c r="I183" s="23" cm="1">
        <f t="array" aca="1" ref="I183" ca="1">_FV(A183,"Low")</f>
        <v>26.921700000000001</v>
      </c>
      <c r="J183" s="23" cm="1">
        <f t="array" aca="1" ref="J183" ca="1">_FV(A183,"High")</f>
        <v>29.799900000000001</v>
      </c>
      <c r="K183" s="23" cm="1">
        <f t="array" aca="1" ref="K183" ca="1">_FV(A183,"Previous close",TRUE)</f>
        <v>24.88</v>
      </c>
      <c r="L183" s="26"/>
      <c r="M183" s="23" cm="1">
        <f t="array" aca="1" ref="M183" ca="1">_FV(A183,"52 week low",TRUE)</f>
        <v>8.7285000000000004</v>
      </c>
      <c r="N183" s="23" cm="1">
        <f t="array" aca="1" ref="N183" ca="1">_FV(A183,"52 week high",TRUE)</f>
        <v>30.89</v>
      </c>
      <c r="O183" s="8" cm="1">
        <f t="array" aca="1" ref="O183" ca="1">_FV(A183,"Volume")</f>
        <v>102661</v>
      </c>
      <c r="P183" s="7" cm="1">
        <f t="array" aca="1" ref="P183" ca="1">_FV(A183,"Volume average",TRUE)</f>
        <v>66567</v>
      </c>
      <c r="Q183" t="s">
        <v>85</v>
      </c>
      <c r="S183" t="s">
        <v>445</v>
      </c>
      <c r="T183" s="25" cm="1">
        <f t="array" aca="1" ref="T183" ca="1">_FV(A183,"Expense ratio",TRUE)</f>
        <v>1.2800000000000001E-2</v>
      </c>
      <c r="U183" s="24" cm="1">
        <f t="array" aca="1" ref="U183" ca="1">_FV(A183,"Market cap",TRUE)</f>
        <v>9734627.7400000002</v>
      </c>
      <c r="V183" s="4">
        <v>9734627</v>
      </c>
      <c r="W183" s="4">
        <v>9734627</v>
      </c>
      <c r="Y183" t="s">
        <v>654</v>
      </c>
      <c r="Z183" s="5">
        <v>22.273</v>
      </c>
      <c r="AA183" s="5">
        <v>32.022243000000003</v>
      </c>
      <c r="AB183" s="20"/>
      <c r="AC183" s="4">
        <v>42028</v>
      </c>
      <c r="AE183" s="5">
        <v>20.485765620764479</v>
      </c>
      <c r="AF183" s="20"/>
      <c r="AI183" s="4">
        <v>42028</v>
      </c>
      <c r="AJ183" s="5">
        <v>932601.32000000007</v>
      </c>
      <c r="AL183" s="5">
        <v>30.89</v>
      </c>
      <c r="AM183" s="5">
        <v>8.7289999999999992</v>
      </c>
      <c r="AN183" t="s">
        <v>47</v>
      </c>
      <c r="AO183" t="str" cm="1">
        <f t="array" aca="1" ref="AO183" ca="1">_FV(A183,"Currency")</f>
        <v>USD</v>
      </c>
      <c r="AP183" t="str" cm="1">
        <f t="array" aca="1" ref="AP183" ca="1">_FV(A183,"Exchange")</f>
        <v>NYSE Arca</v>
      </c>
      <c r="AQ183" s="6" t="str" cm="1">
        <f t="array" aca="1" ref="AQ183" ca="1">_FV(A183,"Exchange abbreviation",TRUE)</f>
        <v>ARCX</v>
      </c>
      <c r="AR183" t="str" cm="1">
        <f t="array" aca="1" ref="AR183" ca="1">_FV(A183,"Instrument type",TRUE)</f>
        <v>ETF</v>
      </c>
    </row>
    <row r="184" spans="1:44" ht="18.75" customHeight="1" x14ac:dyDescent="0.25">
      <c r="A184" t="e" vm="197">
        <v>#VALUE!</v>
      </c>
      <c r="B184" t="s">
        <v>655</v>
      </c>
      <c r="C184" t="s">
        <v>656</v>
      </c>
      <c r="D184" s="31" cm="1">
        <f t="array" aca="1" ref="D184" ca="1">_FV(A184,"Last trade time",TRUE)</f>
        <v>45824.927008113278</v>
      </c>
      <c r="E184" s="23" cm="1">
        <f t="array" aca="1" ref="E184" ca="1">_FV(A184,"Price")</f>
        <v>35.53</v>
      </c>
      <c r="F184" s="27" cm="1">
        <f t="array" aca="1" ref="F184" ca="1">_FV(A184,"Change (%)",TRUE)</f>
        <v>1.4563E-2</v>
      </c>
      <c r="G184" s="26" cm="1">
        <f t="array" aca="1" ref="G184" ca="1">_FV(A184,"Change")</f>
        <v>0.51</v>
      </c>
      <c r="H184" s="23" cm="1">
        <f t="array" aca="1" ref="H184" ca="1">_FV(A184,"Open")</f>
        <v>35.35</v>
      </c>
      <c r="I184" s="23" cm="1">
        <f t="array" aca="1" ref="I184" ca="1">_FV(A184,"Low")</f>
        <v>35.28</v>
      </c>
      <c r="J184" s="23" cm="1">
        <f t="array" aca="1" ref="J184" ca="1">_FV(A184,"High")</f>
        <v>35.64</v>
      </c>
      <c r="K184" s="23" cm="1">
        <f t="array" aca="1" ref="K184" ca="1">_FV(A184,"Previous close",TRUE)</f>
        <v>35.020000000000003</v>
      </c>
      <c r="L184" s="26"/>
      <c r="M184" s="23" cm="1">
        <f t="array" aca="1" ref="M184" ca="1">_FV(A184,"52 week low",TRUE)</f>
        <v>30.91</v>
      </c>
      <c r="N184" s="23" cm="1">
        <f t="array" aca="1" ref="N184" ca="1">_FV(A184,"52 week high",TRUE)</f>
        <v>50.21</v>
      </c>
      <c r="O184" s="8" cm="1">
        <f t="array" aca="1" ref="O184" ca="1">_FV(A184,"Volume")</f>
        <v>25115</v>
      </c>
      <c r="P184" s="7" cm="1">
        <f t="array" aca="1" ref="P184" ca="1">_FV(A184,"Volume average",TRUE)</f>
        <v>24378</v>
      </c>
      <c r="Q184" t="s">
        <v>424</v>
      </c>
      <c r="S184" t="s">
        <v>281</v>
      </c>
      <c r="T184" s="25" cm="1">
        <f t="array" aca="1" ref="T184" ca="1">_FV(A184,"Expense ratio",TRUE)</f>
        <v>1.2800000000000001E-2</v>
      </c>
      <c r="U184" s="24" cm="1">
        <f t="array" aca="1" ref="U184" ca="1">_FV(A184,"Market cap",TRUE)</f>
        <v>17970316.82</v>
      </c>
      <c r="V184" s="4">
        <v>17970316</v>
      </c>
      <c r="W184" s="4">
        <v>17970316</v>
      </c>
      <c r="Y184" t="s">
        <v>657</v>
      </c>
      <c r="Z184" s="5">
        <v>36.535299999999999</v>
      </c>
      <c r="AA184" s="20"/>
      <c r="AB184" s="20"/>
      <c r="AC184" s="4">
        <v>18290</v>
      </c>
      <c r="AE184" s="5">
        <v>-1.3555980048381211</v>
      </c>
      <c r="AF184" s="20"/>
      <c r="AI184" s="4">
        <v>18290</v>
      </c>
      <c r="AJ184" s="5">
        <v>668865.30000000005</v>
      </c>
      <c r="AL184" s="5">
        <v>50.21</v>
      </c>
      <c r="AM184" s="5">
        <v>30.91</v>
      </c>
      <c r="AN184" t="s">
        <v>47</v>
      </c>
      <c r="AO184" t="str" cm="1">
        <f t="array" aca="1" ref="AO184" ca="1">_FV(A184,"Currency")</f>
        <v>USD</v>
      </c>
      <c r="AP184" t="str" cm="1">
        <f t="array" aca="1" ref="AP184" ca="1">_FV(A184,"Exchange")</f>
        <v>Nasdaq Stock Market</v>
      </c>
      <c r="AQ184" s="6" t="str" cm="1">
        <f t="array" aca="1" ref="AQ184" ca="1">_FV(A184,"Exchange abbreviation",TRUE)</f>
        <v>XNAS</v>
      </c>
      <c r="AR184" t="str" cm="1">
        <f t="array" aca="1" ref="AR184" ca="1">_FV(A184,"Instrument type",TRUE)</f>
        <v>ETF</v>
      </c>
    </row>
    <row r="185" spans="1:44" ht="18.75" customHeight="1" x14ac:dyDescent="0.25">
      <c r="A185" t="e" vm="198">
        <v>#VALUE!</v>
      </c>
      <c r="B185" t="s">
        <v>658</v>
      </c>
      <c r="C185" t="s">
        <v>659</v>
      </c>
      <c r="D185" s="31" cm="1">
        <f t="array" aca="1" ref="D185" ca="1">_FV(A185,"Last trade time",TRUE)</f>
        <v>45824.843750034372</v>
      </c>
      <c r="E185" s="23" cm="1">
        <f t="array" aca="1" ref="E185" ca="1">_FV(A185,"Price")</f>
        <v>40.536200000000001</v>
      </c>
      <c r="F185" s="27" cm="1">
        <f t="array" aca="1" ref="F185" ca="1">_FV(A185,"Change (%)",TRUE)</f>
        <v>5.1700000000000001E-3</v>
      </c>
      <c r="G185" s="26" cm="1">
        <f t="array" aca="1" ref="G185" ca="1">_FV(A185,"Change")</f>
        <v>0.20849999999999999</v>
      </c>
      <c r="H185" s="23" cm="1">
        <f t="array" aca="1" ref="H185" ca="1">_FV(A185,"Open")</f>
        <v>40.71</v>
      </c>
      <c r="I185" s="23" cm="1">
        <f t="array" aca="1" ref="I185" ca="1">_FV(A185,"Low")</f>
        <v>40.536200000000001</v>
      </c>
      <c r="J185" s="23" cm="1">
        <f t="array" aca="1" ref="J185" ca="1">_FV(A185,"High")</f>
        <v>40.71</v>
      </c>
      <c r="K185" s="23" cm="1">
        <f t="array" aca="1" ref="K185" ca="1">_FV(A185,"Previous close",TRUE)</f>
        <v>40.3277</v>
      </c>
      <c r="L185" s="26"/>
      <c r="M185" s="23" cm="1">
        <f t="array" aca="1" ref="M185" ca="1">_FV(A185,"52 week low",TRUE)</f>
        <v>32.659999999999997</v>
      </c>
      <c r="N185" s="23" cm="1">
        <f t="array" aca="1" ref="N185" ca="1">_FV(A185,"52 week high",TRUE)</f>
        <v>42.54</v>
      </c>
      <c r="O185" s="8" cm="1">
        <f t="array" aca="1" ref="O185" ca="1">_FV(A185,"Volume")</f>
        <v>1274</v>
      </c>
      <c r="P185" s="7" cm="1">
        <f t="array" aca="1" ref="P185" ca="1">_FV(A185,"Volume average",TRUE)</f>
        <v>4767</v>
      </c>
      <c r="Q185" t="s">
        <v>50</v>
      </c>
      <c r="S185" t="s">
        <v>305</v>
      </c>
      <c r="T185" s="25" cm="1">
        <f t="array" aca="1" ref="T185" ca="1">_FV(A185,"Expense ratio",TRUE)</f>
        <v>1.2800000000000001E-2</v>
      </c>
      <c r="U185" s="24" cm="1">
        <f t="array" aca="1" ref="U185" ca="1">_FV(A185,"Market cap",TRUE)</f>
        <v>81100604.920000002</v>
      </c>
      <c r="V185" s="4">
        <v>81098544</v>
      </c>
      <c r="W185" s="4">
        <v>81098544</v>
      </c>
      <c r="Y185" t="s">
        <v>660</v>
      </c>
      <c r="Z185" s="5">
        <v>40.641509999999997</v>
      </c>
      <c r="AA185" s="5">
        <v>21.373531</v>
      </c>
      <c r="AB185" s="4">
        <v>0</v>
      </c>
      <c r="AC185" s="4">
        <v>2495</v>
      </c>
      <c r="AE185" s="5">
        <v>0.72618707670473182</v>
      </c>
      <c r="AF185" s="5">
        <v>7.0207361473423546</v>
      </c>
      <c r="AI185" s="4">
        <v>2495</v>
      </c>
      <c r="AJ185" s="5">
        <v>101388.0675</v>
      </c>
      <c r="AL185" s="5">
        <v>42.54</v>
      </c>
      <c r="AM185" s="5">
        <v>32.659999999999997</v>
      </c>
      <c r="AN185" t="s">
        <v>47</v>
      </c>
      <c r="AO185" t="str" cm="1">
        <f t="array" aca="1" ref="AO185" ca="1">_FV(A185,"Currency")</f>
        <v>USD</v>
      </c>
      <c r="AP185" t="str" cm="1">
        <f t="array" aca="1" ref="AP185" ca="1">_FV(A185,"Exchange")</f>
        <v>Nasdaq Stock Market</v>
      </c>
      <c r="AQ185" s="6" t="str" cm="1">
        <f t="array" aca="1" ref="AQ185" ca="1">_FV(A185,"Exchange abbreviation",TRUE)</f>
        <v>XNAS</v>
      </c>
      <c r="AR185" t="str" cm="1">
        <f t="array" aca="1" ref="AR185" ca="1">_FV(A185,"Instrument type",TRUE)</f>
        <v>ETF</v>
      </c>
    </row>
    <row r="186" spans="1:44" ht="18.75" customHeight="1" x14ac:dyDescent="0.25">
      <c r="A186" t="e" vm="199">
        <v>#VALUE!</v>
      </c>
      <c r="B186" t="s">
        <v>661</v>
      </c>
      <c r="C186" t="s">
        <v>662</v>
      </c>
      <c r="D186" s="31" cm="1">
        <f t="array" aca="1" ref="D186" ca="1">_FV(A186,"Last trade time",TRUE)</f>
        <v>45824.940256503905</v>
      </c>
      <c r="E186" s="23" cm="1">
        <f t="array" aca="1" ref="E186" ca="1">_FV(A186,"Price")</f>
        <v>13.545</v>
      </c>
      <c r="F186" s="27" cm="1">
        <f t="array" aca="1" ref="F186" ca="1">_FV(A186,"Change (%)",TRUE)</f>
        <v>1.8421E-2</v>
      </c>
      <c r="G186" s="26" cm="1">
        <f t="array" aca="1" ref="G186" ca="1">_FV(A186,"Change")</f>
        <v>0.245</v>
      </c>
      <c r="H186" s="23" cm="1">
        <f t="array" aca="1" ref="H186" ca="1">_FV(A186,"Open")</f>
        <v>13.44</v>
      </c>
      <c r="I186" s="23" cm="1">
        <f t="array" aca="1" ref="I186" ca="1">_FV(A186,"Low")</f>
        <v>13.43</v>
      </c>
      <c r="J186" s="23" cm="1">
        <f t="array" aca="1" ref="J186" ca="1">_FV(A186,"High")</f>
        <v>13.56</v>
      </c>
      <c r="K186" s="23" cm="1">
        <f t="array" aca="1" ref="K186" ca="1">_FV(A186,"Previous close",TRUE)</f>
        <v>13.3</v>
      </c>
      <c r="L186" s="26"/>
      <c r="M186" s="23" cm="1">
        <f t="array" aca="1" ref="M186" ca="1">_FV(A186,"52 week low",TRUE)</f>
        <v>11.21</v>
      </c>
      <c r="N186" s="23" cm="1">
        <f t="array" aca="1" ref="N186" ca="1">_FV(A186,"52 week high",TRUE)</f>
        <v>20.28</v>
      </c>
      <c r="O186" s="8" cm="1">
        <f t="array" aca="1" ref="O186" ca="1">_FV(A186,"Volume")</f>
        <v>2014727</v>
      </c>
      <c r="P186" s="7" cm="1">
        <f t="array" aca="1" ref="P186" ca="1">_FV(A186,"Volume average",TRUE)</f>
        <v>2085165</v>
      </c>
      <c r="Q186" t="s">
        <v>424</v>
      </c>
      <c r="S186" t="s">
        <v>281</v>
      </c>
      <c r="T186" s="25" cm="1">
        <f t="array" aca="1" ref="T186" ca="1">_FV(A186,"Expense ratio",TRUE)</f>
        <v>1.2800000000000001E-2</v>
      </c>
      <c r="U186" s="24" cm="1">
        <f t="array" aca="1" ref="U186" ca="1">_FV(A186,"Market cap",TRUE)</f>
        <v>782747781.55999994</v>
      </c>
      <c r="V186" s="4">
        <v>782747776</v>
      </c>
      <c r="W186" s="4">
        <v>782747776</v>
      </c>
      <c r="Y186" t="s">
        <v>312</v>
      </c>
      <c r="Z186" s="5">
        <v>13.5663</v>
      </c>
      <c r="AA186" s="20"/>
      <c r="AB186" s="5">
        <v>0.63680000000000003</v>
      </c>
      <c r="AC186" s="4">
        <v>1532749</v>
      </c>
      <c r="AE186" s="5">
        <v>3.9971544969739758</v>
      </c>
      <c r="AF186" s="5">
        <v>13.645030906950151</v>
      </c>
      <c r="AI186" s="4">
        <v>1532749</v>
      </c>
      <c r="AJ186" s="5">
        <v>20799403.93</v>
      </c>
      <c r="AL186" s="5">
        <v>20.73</v>
      </c>
      <c r="AM186" s="5">
        <v>11.21</v>
      </c>
      <c r="AN186" t="s">
        <v>82</v>
      </c>
      <c r="AO186" t="str" cm="1">
        <f t="array" aca="1" ref="AO186" ca="1">_FV(A186,"Currency")</f>
        <v>USD</v>
      </c>
      <c r="AP186" t="str" cm="1">
        <f t="array" aca="1" ref="AP186" ca="1">_FV(A186,"Exchange")</f>
        <v>NYSE Arca</v>
      </c>
      <c r="AQ186" s="6" t="str" cm="1">
        <f t="array" aca="1" ref="AQ186" ca="1">_FV(A186,"Exchange abbreviation",TRUE)</f>
        <v>ARCX</v>
      </c>
      <c r="AR186" t="str" cm="1">
        <f t="array" aca="1" ref="AR186" ca="1">_FV(A186,"Instrument type",TRUE)</f>
        <v>ETF</v>
      </c>
    </row>
    <row r="187" spans="1:44" ht="18.75" customHeight="1" x14ac:dyDescent="0.25">
      <c r="A187" t="e" vm="200">
        <v>#VALUE!</v>
      </c>
      <c r="B187" t="s">
        <v>663</v>
      </c>
      <c r="C187" t="s">
        <v>664</v>
      </c>
      <c r="D187" s="31" cm="1">
        <f t="array" aca="1" ref="D187" ca="1">_FV(A187,"Last trade time",TRUE)</f>
        <v>45824.840277812502</v>
      </c>
      <c r="E187" s="23" cm="1">
        <f t="array" aca="1" ref="E187" ca="1">_FV(A187,"Price")</f>
        <v>24.76</v>
      </c>
      <c r="F187" s="27" cm="1">
        <f t="array" aca="1" ref="F187" ca="1">_FV(A187,"Change (%)",TRUE)</f>
        <v>1.2130000000000001E-3</v>
      </c>
      <c r="G187" s="26" cm="1">
        <f t="array" aca="1" ref="G187" ca="1">_FV(A187,"Change")</f>
        <v>0.03</v>
      </c>
      <c r="H187" s="23" cm="1">
        <f t="array" aca="1" ref="H187" ca="1">_FV(A187,"Open")</f>
        <v>24.8</v>
      </c>
      <c r="I187" s="23" cm="1">
        <f t="array" aca="1" ref="I187" ca="1">_FV(A187,"Low")</f>
        <v>24.76</v>
      </c>
      <c r="J187" s="23" cm="1">
        <f t="array" aca="1" ref="J187" ca="1">_FV(A187,"High")</f>
        <v>24.8</v>
      </c>
      <c r="K187" s="23" cm="1">
        <f t="array" aca="1" ref="K187" ca="1">_FV(A187,"Previous close",TRUE)</f>
        <v>24.73</v>
      </c>
      <c r="L187" s="26"/>
      <c r="M187" s="23" cm="1">
        <f t="array" aca="1" ref="M187" ca="1">_FV(A187,"52 week low",TRUE)</f>
        <v>23.15</v>
      </c>
      <c r="N187" s="23" cm="1">
        <f t="array" aca="1" ref="N187" ca="1">_FV(A187,"52 week high",TRUE)</f>
        <v>28.13</v>
      </c>
      <c r="O187" s="8" cm="1">
        <f t="array" aca="1" ref="O187" ca="1">_FV(A187,"Volume")</f>
        <v>976</v>
      </c>
      <c r="P187" s="7" cm="1">
        <f t="array" aca="1" ref="P187" ca="1">_FV(A187,"Volume average",TRUE)</f>
        <v>3522</v>
      </c>
      <c r="Q187" t="s">
        <v>258</v>
      </c>
      <c r="S187" t="s">
        <v>665</v>
      </c>
      <c r="T187" s="25" cm="1">
        <f t="array" aca="1" ref="T187" ca="1">_FV(A187,"Expense ratio",TRUE)</f>
        <v>1.2699999999999999E-2</v>
      </c>
      <c r="U187" s="24" cm="1">
        <f t="array" aca="1" ref="U187" ca="1">_FV(A187,"Market cap",TRUE)</f>
        <v>31304479.829999998</v>
      </c>
      <c r="V187" s="4">
        <v>31304480</v>
      </c>
      <c r="W187" s="4">
        <v>31304480</v>
      </c>
      <c r="Y187" t="s">
        <v>666</v>
      </c>
      <c r="Z187" s="5">
        <v>24.315899999999999</v>
      </c>
      <c r="AA187" s="5">
        <v>17.859919000000001</v>
      </c>
      <c r="AB187" s="5">
        <v>3.7100002E-2</v>
      </c>
      <c r="AC187" s="4">
        <v>4396</v>
      </c>
      <c r="AE187" s="5">
        <v>3.2883645889532298</v>
      </c>
      <c r="AF187" s="5">
        <v>-4.710173261589512</v>
      </c>
      <c r="AH187" s="16"/>
      <c r="AI187" s="4">
        <v>4396</v>
      </c>
      <c r="AJ187" s="5">
        <v>106935.3376</v>
      </c>
      <c r="AL187" s="5">
        <v>28.13</v>
      </c>
      <c r="AM187" s="5">
        <v>23.15</v>
      </c>
      <c r="AN187" t="s">
        <v>47</v>
      </c>
      <c r="AO187" t="str" cm="1">
        <f t="array" aca="1" ref="AO187" ca="1">_FV(A187,"Currency")</f>
        <v>USD</v>
      </c>
      <c r="AP187" t="str" cm="1">
        <f t="array" aca="1" ref="AP187" ca="1">_FV(A187,"Exchange")</f>
        <v>NYSE Arca</v>
      </c>
      <c r="AQ187" s="6" t="str" cm="1">
        <f t="array" aca="1" ref="AQ187" ca="1">_FV(A187,"Exchange abbreviation",TRUE)</f>
        <v>ARCX</v>
      </c>
      <c r="AR187" t="str" cm="1">
        <f t="array" aca="1" ref="AR187" ca="1">_FV(A187,"Instrument type",TRUE)</f>
        <v>ETF</v>
      </c>
    </row>
    <row r="188" spans="1:44" ht="18.75" customHeight="1" x14ac:dyDescent="0.25">
      <c r="A188" t="e" vm="201">
        <v>#VALUE!</v>
      </c>
      <c r="B188" t="s">
        <v>667</v>
      </c>
      <c r="C188" t="s">
        <v>668</v>
      </c>
      <c r="D188" s="31" cm="1">
        <f t="array" aca="1" ref="D188" ca="1">_FV(A188,"Last trade time",TRUE)</f>
        <v>45824.935485358597</v>
      </c>
      <c r="E188" s="23" cm="1">
        <f t="array" aca="1" ref="E188" ca="1">_FV(A188,"Price")</f>
        <v>2.4350000000000001</v>
      </c>
      <c r="F188" s="27" cm="1">
        <f t="array" aca="1" ref="F188" ca="1">_FV(A188,"Change (%)",TRUE)</f>
        <v>-1.417E-2</v>
      </c>
      <c r="G188" s="26" cm="1">
        <f t="array" aca="1" ref="G188" ca="1">_FV(A188,"Change")</f>
        <v>-3.5000000000000003E-2</v>
      </c>
      <c r="H188" s="23" cm="1">
        <f t="array" aca="1" ref="H188" ca="1">_FV(A188,"Open")</f>
        <v>2.48</v>
      </c>
      <c r="I188" s="23" cm="1">
        <f t="array" aca="1" ref="I188" ca="1">_FV(A188,"Low")</f>
        <v>2.3931</v>
      </c>
      <c r="J188" s="23" cm="1">
        <f t="array" aca="1" ref="J188" ca="1">_FV(A188,"High")</f>
        <v>2.4900000000000002</v>
      </c>
      <c r="K188" s="23" cm="1">
        <f t="array" aca="1" ref="K188" ca="1">_FV(A188,"Previous close",TRUE)</f>
        <v>2.4700000000000002</v>
      </c>
      <c r="L188" s="26"/>
      <c r="M188" s="23" cm="1">
        <f t="array" aca="1" ref="M188" ca="1">_FV(A188,"52 week low",TRUE)</f>
        <v>2.25</v>
      </c>
      <c r="N188" s="23" cm="1">
        <f t="array" aca="1" ref="N188" ca="1">_FV(A188,"52 week high",TRUE)</f>
        <v>17.6465</v>
      </c>
      <c r="O188" s="8" cm="1">
        <f t="array" aca="1" ref="O188" ca="1">_FV(A188,"Volume")</f>
        <v>1405612</v>
      </c>
      <c r="P188" s="7" cm="1">
        <f t="array" aca="1" ref="P188" ca="1">_FV(A188,"Volume average",TRUE)</f>
        <v>1750022</v>
      </c>
      <c r="Q188" t="s">
        <v>424</v>
      </c>
      <c r="S188" t="s">
        <v>281</v>
      </c>
      <c r="T188" s="25" cm="1">
        <f t="array" aca="1" ref="T188" ca="1">_FV(A188,"Expense ratio",TRUE)</f>
        <v>1.2699999999999999E-2</v>
      </c>
      <c r="U188" s="24" cm="1">
        <f t="array" aca="1" ref="U188" ca="1">_FV(A188,"Market cap",TRUE)</f>
        <v>84869826.140000001</v>
      </c>
      <c r="V188" s="4">
        <v>84869824</v>
      </c>
      <c r="W188" s="4">
        <v>84869824</v>
      </c>
      <c r="Y188" t="s">
        <v>669</v>
      </c>
      <c r="Z188" s="5">
        <v>2.5068000000000001</v>
      </c>
      <c r="AA188" s="20"/>
      <c r="AB188" s="5">
        <v>1.8486999</v>
      </c>
      <c r="AC188" s="4">
        <v>1508117</v>
      </c>
      <c r="AE188" s="5">
        <v>-33.337335007126057</v>
      </c>
      <c r="AF188" s="5">
        <v>-75.576728683126845</v>
      </c>
      <c r="AI188" s="4">
        <v>1508117</v>
      </c>
      <c r="AJ188" s="5">
        <v>3755211.330000001</v>
      </c>
      <c r="AL188" s="5">
        <v>18.829999999999998</v>
      </c>
      <c r="AM188" s="5">
        <v>2.25</v>
      </c>
      <c r="AN188" t="s">
        <v>90</v>
      </c>
      <c r="AO188" t="str" cm="1">
        <f t="array" aca="1" ref="AO188" ca="1">_FV(A188,"Currency")</f>
        <v>USD</v>
      </c>
      <c r="AP188" t="str" cm="1">
        <f t="array" aca="1" ref="AP188" ca="1">_FV(A188,"Exchange")</f>
        <v>NYSE Arca</v>
      </c>
      <c r="AQ188" s="6" t="str" cm="1">
        <f t="array" aca="1" ref="AQ188" ca="1">_FV(A188,"Exchange abbreviation",TRUE)</f>
        <v>ARCX</v>
      </c>
      <c r="AR188" t="str" cm="1">
        <f t="array" aca="1" ref="AR188" ca="1">_FV(A188,"Instrument type",TRUE)</f>
        <v>ETF</v>
      </c>
    </row>
    <row r="189" spans="1:44" ht="18.75" customHeight="1" x14ac:dyDescent="0.25">
      <c r="A189" t="e" vm="202">
        <v>#VALUE!</v>
      </c>
      <c r="B189" t="s">
        <v>670</v>
      </c>
      <c r="C189" t="s">
        <v>671</v>
      </c>
      <c r="D189" s="31" cm="1">
        <f t="array" aca="1" ref="D189" ca="1">_FV(A189,"Last trade time",TRUE)</f>
        <v>45824.940677210157</v>
      </c>
      <c r="E189" s="23" cm="1">
        <f t="array" aca="1" ref="E189" ca="1">_FV(A189,"Price")</f>
        <v>16.465</v>
      </c>
      <c r="F189" s="27" cm="1">
        <f t="array" aca="1" ref="F189" ca="1">_FV(A189,"Change (%)",TRUE)</f>
        <v>1.5730999999999998E-2</v>
      </c>
      <c r="G189" s="26" cm="1">
        <f t="array" aca="1" ref="G189" ca="1">_FV(A189,"Change")</f>
        <v>0.255</v>
      </c>
      <c r="H189" s="23" cm="1">
        <f t="array" aca="1" ref="H189" ca="1">_FV(A189,"Open")</f>
        <v>16.36</v>
      </c>
      <c r="I189" s="23" cm="1">
        <f t="array" aca="1" ref="I189" ca="1">_FV(A189,"Low")</f>
        <v>16.350000000000001</v>
      </c>
      <c r="J189" s="23" cm="1">
        <f t="array" aca="1" ref="J189" ca="1">_FV(A189,"High")</f>
        <v>16.579999999999998</v>
      </c>
      <c r="K189" s="23" cm="1">
        <f t="array" aca="1" ref="K189" ca="1">_FV(A189,"Previous close",TRUE)</f>
        <v>16.21</v>
      </c>
      <c r="L189" s="26"/>
      <c r="M189" s="23" cm="1">
        <f t="array" aca="1" ref="M189" ca="1">_FV(A189,"52 week low",TRUE)</f>
        <v>12.4688</v>
      </c>
      <c r="N189" s="23" cm="1">
        <f t="array" aca="1" ref="N189" ca="1">_FV(A189,"52 week high",TRUE)</f>
        <v>31.77</v>
      </c>
      <c r="O189" s="8" cm="1">
        <f t="array" aca="1" ref="O189" ca="1">_FV(A189,"Volume")</f>
        <v>4008299</v>
      </c>
      <c r="P189" s="7" cm="1">
        <f t="array" aca="1" ref="P189" ca="1">_FV(A189,"Volume average",TRUE)</f>
        <v>2547029</v>
      </c>
      <c r="Q189" t="s">
        <v>424</v>
      </c>
      <c r="S189" t="s">
        <v>281</v>
      </c>
      <c r="T189" s="25" cm="1">
        <f t="array" aca="1" ref="T189" ca="1">_FV(A189,"Expense ratio",TRUE)</f>
        <v>1.2699999999999999E-2</v>
      </c>
      <c r="U189" s="24" cm="1">
        <f t="array" aca="1" ref="U189" ca="1">_FV(A189,"Market cap",TRUE)</f>
        <v>1461137660.7</v>
      </c>
      <c r="V189" s="4">
        <v>1461137664</v>
      </c>
      <c r="W189" s="4">
        <v>1461137664</v>
      </c>
      <c r="Y189" t="s">
        <v>672</v>
      </c>
      <c r="Z189" s="5">
        <v>16.060700000000001</v>
      </c>
      <c r="AA189" s="20"/>
      <c r="AB189" s="5">
        <v>1.1261000999999999</v>
      </c>
      <c r="AC189" s="4">
        <v>2263076</v>
      </c>
      <c r="AE189" s="5">
        <v>-2.9102758530436978</v>
      </c>
      <c r="AF189" s="5">
        <v>12.668645699977651</v>
      </c>
      <c r="AI189" s="4">
        <v>2263076</v>
      </c>
      <c r="AJ189" s="5">
        <v>36345000.559999987</v>
      </c>
      <c r="AL189" s="5">
        <v>31.77</v>
      </c>
      <c r="AM189" s="5">
        <v>12.468999999999999</v>
      </c>
      <c r="AN189" t="s">
        <v>82</v>
      </c>
      <c r="AO189" t="str" cm="1">
        <f t="array" aca="1" ref="AO189" ca="1">_FV(A189,"Currency")</f>
        <v>USD</v>
      </c>
      <c r="AP189" t="str" cm="1">
        <f t="array" aca="1" ref="AP189" ca="1">_FV(A189,"Exchange")</f>
        <v>NYSE Arca</v>
      </c>
      <c r="AQ189" s="6" t="str" cm="1">
        <f t="array" aca="1" ref="AQ189" ca="1">_FV(A189,"Exchange abbreviation",TRUE)</f>
        <v>ARCX</v>
      </c>
      <c r="AR189" t="str" cm="1">
        <f t="array" aca="1" ref="AR189" ca="1">_FV(A189,"Instrument type",TRUE)</f>
        <v>ETF</v>
      </c>
    </row>
    <row r="190" spans="1:44" ht="18.75" customHeight="1" x14ac:dyDescent="0.25">
      <c r="A190" t="e" vm="203">
        <v>#VALUE!</v>
      </c>
      <c r="B190" t="s">
        <v>673</v>
      </c>
      <c r="C190" t="s">
        <v>674</v>
      </c>
      <c r="D190" s="31" cm="1">
        <f t="array" aca="1" ref="D190" ca="1">_FV(A190,"Last trade time",TRUE)</f>
        <v>45824.90663637656</v>
      </c>
      <c r="E190" s="23" cm="1">
        <f t="array" aca="1" ref="E190" ca="1">_FV(A190,"Price")</f>
        <v>6.29</v>
      </c>
      <c r="F190" s="27" cm="1">
        <f t="array" aca="1" ref="F190" ca="1">_FV(A190,"Change (%)",TRUE)</f>
        <v>-0.109065</v>
      </c>
      <c r="G190" s="26" cm="1">
        <f t="array" aca="1" ref="G190" ca="1">_FV(A190,"Change")</f>
        <v>-0.77</v>
      </c>
      <c r="H190" s="23" cm="1">
        <f t="array" aca="1" ref="H190" ca="1">_FV(A190,"Open")</f>
        <v>6.59</v>
      </c>
      <c r="I190" s="23" cm="1">
        <f t="array" aca="1" ref="I190" ca="1">_FV(A190,"Low")</f>
        <v>6.29</v>
      </c>
      <c r="J190" s="23" cm="1">
        <f t="array" aca="1" ref="J190" ca="1">_FV(A190,"High")</f>
        <v>6.59</v>
      </c>
      <c r="K190" s="23" cm="1">
        <f t="array" aca="1" ref="K190" ca="1">_FV(A190,"Previous close",TRUE)</f>
        <v>7.06</v>
      </c>
      <c r="L190" s="26"/>
      <c r="M190" s="23" cm="1">
        <f t="array" aca="1" ref="M190" ca="1">_FV(A190,"52 week low",TRUE)</f>
        <v>5.5110000000000001</v>
      </c>
      <c r="N190" s="23" cm="1">
        <f t="array" aca="1" ref="N190" ca="1">_FV(A190,"52 week high",TRUE)</f>
        <v>31.98</v>
      </c>
      <c r="O190" s="8" cm="1">
        <f t="array" aca="1" ref="O190" ca="1">_FV(A190,"Volume")</f>
        <v>32316</v>
      </c>
      <c r="P190" s="7" cm="1">
        <f t="array" aca="1" ref="P190" ca="1">_FV(A190,"Volume average",TRUE)</f>
        <v>40900</v>
      </c>
      <c r="Q190" t="s">
        <v>97</v>
      </c>
      <c r="S190" t="s">
        <v>675</v>
      </c>
      <c r="T190" s="25" cm="1">
        <f t="array" aca="1" ref="T190" ca="1">_FV(A190,"Expense ratio",TRUE)</f>
        <v>1.2500000000000001E-2</v>
      </c>
      <c r="U190" s="24" cm="1">
        <f t="array" aca="1" ref="U190" ca="1">_FV(A190,"Market cap",TRUE)</f>
        <v>500235.39</v>
      </c>
      <c r="V190" s="4">
        <v>500235</v>
      </c>
      <c r="W190" s="4">
        <v>500235</v>
      </c>
      <c r="Y190" t="s">
        <v>676</v>
      </c>
      <c r="Z190" s="5">
        <v>7.5913000000000004</v>
      </c>
      <c r="AA190" s="20"/>
      <c r="AB190" s="20"/>
      <c r="AC190" s="4">
        <v>19552</v>
      </c>
      <c r="AE190" s="5">
        <v>-22.695187993631372</v>
      </c>
      <c r="AF190" s="20"/>
      <c r="AH190" s="16"/>
      <c r="AI190" s="4">
        <v>19552</v>
      </c>
      <c r="AJ190" s="5">
        <v>148399.67999999999</v>
      </c>
      <c r="AL190" s="5">
        <v>31.98</v>
      </c>
      <c r="AM190" s="5">
        <v>6.5</v>
      </c>
      <c r="AN190" t="s">
        <v>47</v>
      </c>
      <c r="AO190" t="str" cm="1">
        <f t="array" aca="1" ref="AO190" ca="1">_FV(A190,"Currency")</f>
        <v>USD</v>
      </c>
      <c r="AP190" t="str" cm="1">
        <f t="array" aca="1" ref="AP190" ca="1">_FV(A190,"Exchange")</f>
        <v>CBOE BZX Exchange</v>
      </c>
      <c r="AQ190" s="6" t="str" cm="1">
        <f t="array" aca="1" ref="AQ190" ca="1">_FV(A190,"Exchange abbreviation",TRUE)</f>
        <v>BATS</v>
      </c>
      <c r="AR190" t="str" cm="1">
        <f t="array" aca="1" ref="AR190" ca="1">_FV(A190,"Instrument type",TRUE)</f>
        <v>ETF</v>
      </c>
    </row>
    <row r="191" spans="1:44" ht="18.75" customHeight="1" x14ac:dyDescent="0.25">
      <c r="A191" t="e" vm="204">
        <v>#VALUE!</v>
      </c>
      <c r="B191" t="s">
        <v>677</v>
      </c>
      <c r="C191" t="s">
        <v>678</v>
      </c>
      <c r="D191" s="31" cm="1">
        <f t="array" aca="1" ref="D191" ca="1">_FV(A191,"Last trade time",TRUE)</f>
        <v>45824.843750185159</v>
      </c>
      <c r="E191" s="23" cm="1">
        <f t="array" aca="1" ref="E191" ca="1">_FV(A191,"Price")</f>
        <v>16.600000000000001</v>
      </c>
      <c r="F191" s="27" cm="1">
        <f t="array" aca="1" ref="F191" ca="1">_FV(A191,"Change (%)",TRUE)</f>
        <v>-4.1570000000000003E-2</v>
      </c>
      <c r="G191" s="26" cm="1">
        <f t="array" aca="1" ref="G191" ca="1">_FV(A191,"Change")</f>
        <v>-0.72</v>
      </c>
      <c r="H191" s="23" cm="1">
        <f t="array" aca="1" ref="H191" ca="1">_FV(A191,"Open")</f>
        <v>16.600000000000001</v>
      </c>
      <c r="I191" s="23" cm="1">
        <f t="array" aca="1" ref="I191" ca="1">_FV(A191,"Low")</f>
        <v>16.600000000000001</v>
      </c>
      <c r="J191" s="23" cm="1">
        <f t="array" aca="1" ref="J191" ca="1">_FV(A191,"High")</f>
        <v>16.600000000000001</v>
      </c>
      <c r="K191" s="23" cm="1">
        <f t="array" aca="1" ref="K191" ca="1">_FV(A191,"Previous close",TRUE)</f>
        <v>17.32</v>
      </c>
      <c r="L191" s="26"/>
      <c r="M191" s="23" cm="1">
        <f t="array" aca="1" ref="M191" ca="1">_FV(A191,"52 week low",TRUE)</f>
        <v>16.309999999999999</v>
      </c>
      <c r="N191" s="23" cm="1">
        <f t="array" aca="1" ref="N191" ca="1">_FV(A191,"52 week high",TRUE)</f>
        <v>21.14</v>
      </c>
      <c r="O191" s="8" cm="1">
        <f t="array" aca="1" ref="O191" ca="1">_FV(A191,"Volume")</f>
        <v>2</v>
      </c>
      <c r="P191" s="7" cm="1">
        <f t="array" aca="1" ref="P191" ca="1">_FV(A191,"Volume average",TRUE)</f>
        <v>82</v>
      </c>
      <c r="Q191" t="s">
        <v>490</v>
      </c>
      <c r="T191" s="25" cm="1">
        <f t="array" aca="1" ref="T191" ca="1">_FV(A191,"Expense ratio",TRUE)</f>
        <v>1.2500000000000001E-2</v>
      </c>
      <c r="U191" s="24" cm="1">
        <f t="array" aca="1" ref="U191" ca="1">_FV(A191,"Market cap",TRUE)</f>
        <v>846945.84</v>
      </c>
      <c r="V191" s="16"/>
      <c r="W191" s="16"/>
      <c r="Z191" s="18"/>
      <c r="AA191" s="20"/>
      <c r="AB191" s="20"/>
      <c r="AC191" s="21">
        <v>82</v>
      </c>
      <c r="AE191" s="18"/>
      <c r="AF191" s="20"/>
      <c r="AI191" s="21"/>
      <c r="AJ191" s="18"/>
      <c r="AL191" s="18"/>
      <c r="AM191" s="18"/>
      <c r="AN191" t="s">
        <v>73</v>
      </c>
      <c r="AO191" t="str" cm="1">
        <f t="array" aca="1" ref="AO191" ca="1">_FV(A191,"Currency")</f>
        <v>USD</v>
      </c>
      <c r="AP191" t="str" cm="1">
        <f t="array" aca="1" ref="AP191" ca="1">_FV(A191,"Exchange")</f>
        <v>Nasdaq Stock Market</v>
      </c>
      <c r="AQ191" s="6" t="str" cm="1">
        <f t="array" aca="1" ref="AQ191" ca="1">_FV(A191,"Exchange abbreviation",TRUE)</f>
        <v>XNAS</v>
      </c>
      <c r="AR191" t="str" cm="1">
        <f t="array" aca="1" ref="AR191" ca="1">_FV(A191,"Instrument type",TRUE)</f>
        <v>ETF</v>
      </c>
    </row>
    <row r="192" spans="1:44" ht="18.75" customHeight="1" x14ac:dyDescent="0.25">
      <c r="A192" t="e" vm="205">
        <v>#VALUE!</v>
      </c>
      <c r="B192" t="s">
        <v>679</v>
      </c>
      <c r="C192" t="s">
        <v>680</v>
      </c>
      <c r="D192" s="31" cm="1">
        <f t="array" aca="1" ref="D192" ca="1">_FV(A192,"Last trade time",TRUE)</f>
        <v>45824.893766145309</v>
      </c>
      <c r="E192" s="23" cm="1">
        <f t="array" aca="1" ref="E192" ca="1">_FV(A192,"Price")</f>
        <v>12.95</v>
      </c>
      <c r="F192" s="27" cm="1">
        <f t="array" aca="1" ref="F192" ca="1">_FV(A192,"Change (%)",TRUE)</f>
        <v>2.3219999999999998E-3</v>
      </c>
      <c r="G192" s="26" cm="1">
        <f t="array" aca="1" ref="G192" ca="1">_FV(A192,"Change")</f>
        <v>0.03</v>
      </c>
      <c r="H192" s="23" cm="1">
        <f t="array" aca="1" ref="H192" ca="1">_FV(A192,"Open")</f>
        <v>12.91</v>
      </c>
      <c r="I192" s="23" cm="1">
        <f t="array" aca="1" ref="I192" ca="1">_FV(A192,"Low")</f>
        <v>12.784599999999999</v>
      </c>
      <c r="J192" s="23" cm="1">
        <f t="array" aca="1" ref="J192" ca="1">_FV(A192,"High")</f>
        <v>12.99</v>
      </c>
      <c r="K192" s="23" cm="1">
        <f t="array" aca="1" ref="K192" ca="1">_FV(A192,"Previous close",TRUE)</f>
        <v>12.92</v>
      </c>
      <c r="L192" s="26"/>
      <c r="M192" s="23" cm="1">
        <f t="array" aca="1" ref="M192" ca="1">_FV(A192,"52 week low",TRUE)</f>
        <v>12.15</v>
      </c>
      <c r="N192" s="23" cm="1">
        <f t="array" aca="1" ref="N192" ca="1">_FV(A192,"52 week high",TRUE)</f>
        <v>17.75</v>
      </c>
      <c r="O192" s="8" cm="1">
        <f t="array" aca="1" ref="O192" ca="1">_FV(A192,"Volume")</f>
        <v>55771</v>
      </c>
      <c r="P192" s="7" cm="1">
        <f t="array" aca="1" ref="P192" ca="1">_FV(A192,"Volume average",TRUE)</f>
        <v>58304</v>
      </c>
      <c r="Q192" t="s">
        <v>424</v>
      </c>
      <c r="S192" t="s">
        <v>281</v>
      </c>
      <c r="T192" s="25" cm="1">
        <f t="array" aca="1" ref="T192" ca="1">_FV(A192,"Expense ratio",TRUE)</f>
        <v>1.2500000000000001E-2</v>
      </c>
      <c r="U192" s="24" cm="1">
        <f t="array" aca="1" ref="U192" ca="1">_FV(A192,"Market cap",TRUE)</f>
        <v>47803698.18</v>
      </c>
      <c r="V192" s="4">
        <v>47803696</v>
      </c>
      <c r="W192" s="4">
        <v>47803696</v>
      </c>
      <c r="Y192" t="s">
        <v>681</v>
      </c>
      <c r="Z192" s="5">
        <v>12.4938</v>
      </c>
      <c r="AA192" s="20"/>
      <c r="AB192" s="5">
        <v>0.34129999999999999</v>
      </c>
      <c r="AC192" s="4">
        <v>46501</v>
      </c>
      <c r="AE192" s="5">
        <v>-3.0965139256892931</v>
      </c>
      <c r="AF192" s="5">
        <v>-5.507725088570492</v>
      </c>
      <c r="AI192" s="4">
        <v>46501</v>
      </c>
      <c r="AJ192" s="5">
        <v>581727.51</v>
      </c>
      <c r="AL192" s="5">
        <v>17.75</v>
      </c>
      <c r="AM192" s="5">
        <v>12.15</v>
      </c>
      <c r="AN192" t="s">
        <v>47</v>
      </c>
      <c r="AO192" t="str" cm="1">
        <f t="array" aca="1" ref="AO192" ca="1">_FV(A192,"Currency")</f>
        <v>USD</v>
      </c>
      <c r="AP192" t="str" cm="1">
        <f t="array" aca="1" ref="AP192" ca="1">_FV(A192,"Exchange")</f>
        <v>NYSE Arca</v>
      </c>
      <c r="AQ192" s="6" t="str" cm="1">
        <f t="array" aca="1" ref="AQ192" ca="1">_FV(A192,"Exchange abbreviation",TRUE)</f>
        <v>ARCX</v>
      </c>
      <c r="AR192" t="str" cm="1">
        <f t="array" aca="1" ref="AR192" ca="1">_FV(A192,"Instrument type",TRUE)</f>
        <v>ETF</v>
      </c>
    </row>
    <row r="193" spans="1:44" ht="18.75" customHeight="1" x14ac:dyDescent="0.25">
      <c r="A193" t="e" vm="206">
        <v>#VALUE!</v>
      </c>
      <c r="B193" t="s">
        <v>682</v>
      </c>
      <c r="C193" t="s">
        <v>683</v>
      </c>
      <c r="D193" s="31" cm="1">
        <f t="array" aca="1" ref="D193" ca="1">_FV(A193,"Last trade time",TRUE)</f>
        <v>45824.840277789066</v>
      </c>
      <c r="E193" s="23" cm="1">
        <f t="array" aca="1" ref="E193" ca="1">_FV(A193,"Price")</f>
        <v>18.436199999999999</v>
      </c>
      <c r="F193" s="27" cm="1">
        <f t="array" aca="1" ref="F193" ca="1">_FV(A193,"Change (%)",TRUE)</f>
        <v>1.4383E-2</v>
      </c>
      <c r="G193" s="26" cm="1">
        <f t="array" aca="1" ref="G193" ca="1">_FV(A193,"Change")</f>
        <v>0.26140000000000002</v>
      </c>
      <c r="H193" s="23" cm="1">
        <f t="array" aca="1" ref="H193" ca="1">_FV(A193,"Open")</f>
        <v>18.436199999999999</v>
      </c>
      <c r="I193" s="23" cm="1">
        <f t="array" aca="1" ref="I193" ca="1">_FV(A193,"Low")</f>
        <v>18.436199999999999</v>
      </c>
      <c r="J193" s="23" cm="1">
        <f t="array" aca="1" ref="J193" ca="1">_FV(A193,"High")</f>
        <v>18.436199999999999</v>
      </c>
      <c r="K193" s="23" cm="1">
        <f t="array" aca="1" ref="K193" ca="1">_FV(A193,"Previous close",TRUE)</f>
        <v>18.174800000000001</v>
      </c>
      <c r="L193" s="26"/>
      <c r="M193" s="23" cm="1">
        <f t="array" aca="1" ref="M193" ca="1">_FV(A193,"52 week low",TRUE)</f>
        <v>16.312799999999999</v>
      </c>
      <c r="N193" s="23" cm="1">
        <f t="array" aca="1" ref="N193" ca="1">_FV(A193,"52 week high",TRUE)</f>
        <v>20.170000000000002</v>
      </c>
      <c r="O193" s="8" cm="1">
        <f t="array" aca="1" ref="O193" ca="1">_FV(A193,"Volume")</f>
        <v>0</v>
      </c>
      <c r="P193" s="7" cm="1">
        <f t="array" aca="1" ref="P193" ca="1">_FV(A193,"Volume average",TRUE)</f>
        <v>457</v>
      </c>
      <c r="Q193" t="s">
        <v>60</v>
      </c>
      <c r="S193" t="s">
        <v>684</v>
      </c>
      <c r="T193" s="25" cm="1">
        <f t="array" aca="1" ref="T193" ca="1">_FV(A193,"Expense ratio",TRUE)</f>
        <v>1.2500000000000001E-2</v>
      </c>
      <c r="U193" s="24" cm="1">
        <f t="array" aca="1" ref="U193" ca="1">_FV(A193,"Market cap",TRUE)</f>
        <v>13229747.140000001</v>
      </c>
      <c r="V193" s="4">
        <v>13229747</v>
      </c>
      <c r="W193" s="4">
        <v>13229747</v>
      </c>
      <c r="Y193" t="s">
        <v>685</v>
      </c>
      <c r="Z193" s="5">
        <v>18.612400000000001</v>
      </c>
      <c r="AA193" s="5">
        <v>19.57517</v>
      </c>
      <c r="AB193" s="20"/>
      <c r="AC193" s="4">
        <v>506</v>
      </c>
      <c r="AE193" s="5">
        <v>-7.4681729208078584</v>
      </c>
      <c r="AF193" s="20"/>
      <c r="AH193" s="16"/>
      <c r="AI193" s="4">
        <v>506</v>
      </c>
      <c r="AJ193" s="5">
        <v>9418.3297999999995</v>
      </c>
      <c r="AL193" s="5">
        <v>20.170000000000002</v>
      </c>
      <c r="AM193" s="5">
        <v>16.312999999999999</v>
      </c>
      <c r="AN193" t="s">
        <v>47</v>
      </c>
      <c r="AO193" t="str" cm="1">
        <f t="array" aca="1" ref="AO193" ca="1">_FV(A193,"Currency")</f>
        <v>USD</v>
      </c>
      <c r="AP193" t="str" cm="1">
        <f t="array" aca="1" ref="AP193" ca="1">_FV(A193,"Exchange")</f>
        <v>NYSE Arca</v>
      </c>
      <c r="AQ193" s="6" t="str" cm="1">
        <f t="array" aca="1" ref="AQ193" ca="1">_FV(A193,"Exchange abbreviation",TRUE)</f>
        <v>ARCX</v>
      </c>
      <c r="AR193" t="str" cm="1">
        <f t="array" aca="1" ref="AR193" ca="1">_FV(A193,"Instrument type",TRUE)</f>
        <v>ETF</v>
      </c>
    </row>
    <row r="194" spans="1:44" ht="18.75" customHeight="1" x14ac:dyDescent="0.25">
      <c r="A194" t="e" vm="207">
        <v>#VALUE!</v>
      </c>
      <c r="B194" t="s">
        <v>686</v>
      </c>
      <c r="C194" t="s">
        <v>687</v>
      </c>
      <c r="D194" s="31" cm="1">
        <f t="array" aca="1" ref="D194" ca="1">_FV(A194,"Last trade time",TRUE)</f>
        <v>45824.840324675781</v>
      </c>
      <c r="E194" s="23" cm="1">
        <f t="array" aca="1" ref="E194" ca="1">_FV(A194,"Price")</f>
        <v>25.6</v>
      </c>
      <c r="F194" s="27" cm="1">
        <f t="array" aca="1" ref="F194" ca="1">_FV(A194,"Change (%)",TRUE)</f>
        <v>1.4117999999999999E-2</v>
      </c>
      <c r="G194" s="26" cm="1">
        <f t="array" aca="1" ref="G194" ca="1">_FV(A194,"Change")</f>
        <v>0.35639999999999999</v>
      </c>
      <c r="H194" s="23" cm="1">
        <f t="array" aca="1" ref="H194" ca="1">_FV(A194,"Open")</f>
        <v>25.58</v>
      </c>
      <c r="I194" s="23" cm="1">
        <f t="array" aca="1" ref="I194" ca="1">_FV(A194,"Low")</f>
        <v>25.58</v>
      </c>
      <c r="J194" s="23" cm="1">
        <f t="array" aca="1" ref="J194" ca="1">_FV(A194,"High")</f>
        <v>25.63</v>
      </c>
      <c r="K194" s="23" cm="1">
        <f t="array" aca="1" ref="K194" ca="1">_FV(A194,"Previous close",TRUE)</f>
        <v>25.243600000000001</v>
      </c>
      <c r="L194" s="26"/>
      <c r="M194" s="23" cm="1">
        <f t="array" aca="1" ref="M194" ca="1">_FV(A194,"52 week low",TRUE)</f>
        <v>22.32</v>
      </c>
      <c r="N194" s="23" cm="1">
        <f t="array" aca="1" ref="N194" ca="1">_FV(A194,"52 week high",TRUE)</f>
        <v>28.129899999999999</v>
      </c>
      <c r="O194" s="8" cm="1">
        <f t="array" aca="1" ref="O194" ca="1">_FV(A194,"Volume")</f>
        <v>1988</v>
      </c>
      <c r="P194" s="7" cm="1">
        <f t="array" aca="1" ref="P194" ca="1">_FV(A194,"Volume average",TRUE)</f>
        <v>2635</v>
      </c>
      <c r="Q194" t="s">
        <v>224</v>
      </c>
      <c r="T194" s="25" cm="1">
        <f t="array" aca="1" ref="T194" ca="1">_FV(A194,"Expense ratio",TRUE)</f>
        <v>1.2500000000000001E-2</v>
      </c>
      <c r="U194" s="24" cm="1">
        <f t="array" aca="1" ref="U194" ca="1">_FV(A194,"Market cap",TRUE)</f>
        <v>67429092.840000004</v>
      </c>
      <c r="V194" s="16"/>
      <c r="W194" s="16"/>
      <c r="Z194" s="5">
        <v>25.566800000000001</v>
      </c>
      <c r="AA194" s="20"/>
      <c r="AB194" s="20"/>
      <c r="AC194" s="4">
        <v>9385</v>
      </c>
      <c r="AE194" s="5">
        <v>-1.2580391687727619</v>
      </c>
      <c r="AF194" s="5">
        <v>3.8257322617134548</v>
      </c>
      <c r="AI194" s="4">
        <v>9385</v>
      </c>
      <c r="AJ194" s="5">
        <v>239577.4645</v>
      </c>
      <c r="AL194" s="5">
        <v>28.13</v>
      </c>
      <c r="AM194" s="5">
        <v>22.32</v>
      </c>
      <c r="AN194" t="s">
        <v>47</v>
      </c>
      <c r="AO194" t="str" cm="1">
        <f t="array" aca="1" ref="AO194" ca="1">_FV(A194,"Currency")</f>
        <v>USD</v>
      </c>
      <c r="AP194" t="str" cm="1">
        <f t="array" aca="1" ref="AP194" ca="1">_FV(A194,"Exchange")</f>
        <v>CBOE BZX Exchange</v>
      </c>
      <c r="AQ194" s="6" t="str" cm="1">
        <f t="array" aca="1" ref="AQ194" ca="1">_FV(A194,"Exchange abbreviation",TRUE)</f>
        <v>BATS</v>
      </c>
      <c r="AR194" t="str" cm="1">
        <f t="array" aca="1" ref="AR194" ca="1">_FV(A194,"Instrument type",TRUE)</f>
        <v>ETF</v>
      </c>
    </row>
    <row r="195" spans="1:44" ht="18.75" customHeight="1" x14ac:dyDescent="0.25">
      <c r="A195" t="e" vm="208">
        <v>#VALUE!</v>
      </c>
      <c r="B195" t="s">
        <v>688</v>
      </c>
      <c r="C195" t="s">
        <v>689</v>
      </c>
      <c r="D195" s="31" cm="1">
        <f t="array" aca="1" ref="D195" ca="1">_FV(A195,"Last trade time",TRUE)</f>
        <v>45824.840320034375</v>
      </c>
      <c r="E195" s="23" cm="1">
        <f t="array" aca="1" ref="E195" ca="1">_FV(A195,"Price")</f>
        <v>25.867999999999999</v>
      </c>
      <c r="F195" s="27" cm="1">
        <f t="array" aca="1" ref="F195" ca="1">_FV(A195,"Change (%)",TRUE)</f>
        <v>7.5639999999999995E-3</v>
      </c>
      <c r="G195" s="26" cm="1">
        <f t="array" aca="1" ref="G195" ca="1">_FV(A195,"Change")</f>
        <v>0.19420000000000001</v>
      </c>
      <c r="H195" s="23" cm="1">
        <f t="array" aca="1" ref="H195" ca="1">_FV(A195,"Open")</f>
        <v>25.75</v>
      </c>
      <c r="I195" s="23" cm="1">
        <f t="array" aca="1" ref="I195" ca="1">_FV(A195,"Low")</f>
        <v>25.75</v>
      </c>
      <c r="J195" s="23" cm="1">
        <f t="array" aca="1" ref="J195" ca="1">_FV(A195,"High")</f>
        <v>25.88</v>
      </c>
      <c r="K195" s="23" cm="1">
        <f t="array" aca="1" ref="K195" ca="1">_FV(A195,"Previous close",TRUE)</f>
        <v>25.6738</v>
      </c>
      <c r="L195" s="26"/>
      <c r="M195" s="23" cm="1">
        <f t="array" aca="1" ref="M195" ca="1">_FV(A195,"52 week low",TRUE)</f>
        <v>23.31</v>
      </c>
      <c r="N195" s="23" cm="1">
        <f t="array" aca="1" ref="N195" ca="1">_FV(A195,"52 week high",TRUE)</f>
        <v>27.68</v>
      </c>
      <c r="O195" s="8" cm="1">
        <f t="array" aca="1" ref="O195" ca="1">_FV(A195,"Volume")</f>
        <v>11814</v>
      </c>
      <c r="P195" s="7" cm="1">
        <f t="array" aca="1" ref="P195" ca="1">_FV(A195,"Volume average",TRUE)</f>
        <v>4466</v>
      </c>
      <c r="Q195" t="s">
        <v>449</v>
      </c>
      <c r="T195" s="25" cm="1">
        <f t="array" aca="1" ref="T195" ca="1">_FV(A195,"Expense ratio",TRUE)</f>
        <v>1.2500000000000001E-2</v>
      </c>
      <c r="U195" s="24" cm="1">
        <f t="array" aca="1" ref="U195" ca="1">_FV(A195,"Market cap",TRUE)</f>
        <v>54856822.310000002</v>
      </c>
      <c r="V195" s="16"/>
      <c r="W195" s="16"/>
      <c r="Z195" s="5">
        <v>25.698399999999999</v>
      </c>
      <c r="AA195" s="20"/>
      <c r="AB195" s="20"/>
      <c r="AC195" s="4">
        <v>7323</v>
      </c>
      <c r="AE195" s="5">
        <v>1.842448278864794</v>
      </c>
      <c r="AF195" s="5">
        <v>2.916814092774866</v>
      </c>
      <c r="AI195" s="4">
        <v>7323</v>
      </c>
      <c r="AJ195" s="5">
        <v>187644.552</v>
      </c>
      <c r="AL195" s="5">
        <v>27.68</v>
      </c>
      <c r="AM195" s="5">
        <v>23.31</v>
      </c>
      <c r="AN195" t="s">
        <v>47</v>
      </c>
      <c r="AO195" t="str" cm="1">
        <f t="array" aca="1" ref="AO195" ca="1">_FV(A195,"Currency")</f>
        <v>USD</v>
      </c>
      <c r="AP195" t="str" cm="1">
        <f t="array" aca="1" ref="AP195" ca="1">_FV(A195,"Exchange")</f>
        <v>CBOE BZX Exchange</v>
      </c>
      <c r="AQ195" s="6" t="str" cm="1">
        <f t="array" aca="1" ref="AQ195" ca="1">_FV(A195,"Exchange abbreviation",TRUE)</f>
        <v>BATS</v>
      </c>
      <c r="AR195" t="str" cm="1">
        <f t="array" aca="1" ref="AR195" ca="1">_FV(A195,"Instrument type",TRUE)</f>
        <v>ETF</v>
      </c>
    </row>
    <row r="196" spans="1:44" ht="18.75" customHeight="1" x14ac:dyDescent="0.25">
      <c r="A196" t="e" vm="209">
        <v>#VALUE!</v>
      </c>
      <c r="B196" t="s">
        <v>690</v>
      </c>
      <c r="C196" t="s">
        <v>691</v>
      </c>
      <c r="D196" s="31" cm="1">
        <f t="array" aca="1" ref="D196" ca="1">_FV(A196,"Last trade time",TRUE)</f>
        <v>45824.84027780078</v>
      </c>
      <c r="E196" s="23" cm="1">
        <f t="array" aca="1" ref="E196" ca="1">_FV(A196,"Price")</f>
        <v>13.7394</v>
      </c>
      <c r="F196" s="27" cm="1">
        <f t="array" aca="1" ref="F196" ca="1">_FV(A196,"Change (%)",TRUE)</f>
        <v>9.411000000000001E-3</v>
      </c>
      <c r="G196" s="26" cm="1">
        <f t="array" aca="1" ref="G196" ca="1">_FV(A196,"Change")</f>
        <v>0.12809999999999999</v>
      </c>
      <c r="H196" s="23" cm="1">
        <f t="array" aca="1" ref="H196" ca="1">_FV(A196,"Open")</f>
        <v>13.74</v>
      </c>
      <c r="I196" s="23" cm="1">
        <f t="array" aca="1" ref="I196" ca="1">_FV(A196,"Low")</f>
        <v>13.72</v>
      </c>
      <c r="J196" s="23" cm="1">
        <f t="array" aca="1" ref="J196" ca="1">_FV(A196,"High")</f>
        <v>13.77</v>
      </c>
      <c r="K196" s="23" cm="1">
        <f t="array" aca="1" ref="K196" ca="1">_FV(A196,"Previous close",TRUE)</f>
        <v>13.6113</v>
      </c>
      <c r="L196" s="26"/>
      <c r="M196" s="23" cm="1">
        <f t="array" aca="1" ref="M196" ca="1">_FV(A196,"52 week low",TRUE)</f>
        <v>11.16</v>
      </c>
      <c r="N196" s="23" cm="1">
        <f t="array" aca="1" ref="N196" ca="1">_FV(A196,"52 week high",TRUE)</f>
        <v>13.77</v>
      </c>
      <c r="O196" s="8" cm="1">
        <f t="array" aca="1" ref="O196" ca="1">_FV(A196,"Volume")</f>
        <v>21665</v>
      </c>
      <c r="P196" s="7" cm="1">
        <f t="array" aca="1" ref="P196" ca="1">_FV(A196,"Volume average",TRUE)</f>
        <v>11192</v>
      </c>
      <c r="Q196" t="s">
        <v>692</v>
      </c>
      <c r="R196" t="s">
        <v>155</v>
      </c>
      <c r="S196" t="s">
        <v>693</v>
      </c>
      <c r="T196" s="25" cm="1">
        <f t="array" aca="1" ref="T196" ca="1">_FV(A196,"Expense ratio",TRUE)</f>
        <v>1.2500000000000001E-2</v>
      </c>
      <c r="U196" s="24" cm="1">
        <f t="array" aca="1" ref="U196" ca="1">_FV(A196,"Market cap",TRUE)</f>
        <v>112377618.45999999</v>
      </c>
      <c r="V196" s="4">
        <v>112377616</v>
      </c>
      <c r="W196" s="4">
        <v>112377616</v>
      </c>
      <c r="X196" t="s">
        <v>694</v>
      </c>
      <c r="Y196" t="s">
        <v>695</v>
      </c>
      <c r="Z196" s="5">
        <v>13.49</v>
      </c>
      <c r="AA196" s="19">
        <v>12.742578</v>
      </c>
      <c r="AB196" s="5">
        <v>3.0700000000000002E-2</v>
      </c>
      <c r="AC196" s="4">
        <v>11941</v>
      </c>
      <c r="AE196" s="5">
        <v>8.5020594852952982</v>
      </c>
      <c r="AF196" s="5">
        <v>4.6781636871388033</v>
      </c>
      <c r="AI196" s="4">
        <v>11941</v>
      </c>
      <c r="AJ196" s="5">
        <v>161382.61499999999</v>
      </c>
      <c r="AL196" s="5">
        <v>13.74</v>
      </c>
      <c r="AM196" s="5">
        <v>11.16</v>
      </c>
      <c r="AN196" t="s">
        <v>47</v>
      </c>
      <c r="AO196" t="str" cm="1">
        <f t="array" aca="1" ref="AO196" ca="1">_FV(A196,"Currency")</f>
        <v>USD</v>
      </c>
      <c r="AP196" t="str" cm="1">
        <f t="array" aca="1" ref="AP196" ca="1">_FV(A196,"Exchange")</f>
        <v>New York Stock Exchange</v>
      </c>
      <c r="AQ196" s="6" t="str" cm="1">
        <f t="array" aca="1" ref="AQ196" ca="1">_FV(A196,"Exchange abbreviation",TRUE)</f>
        <v>XNYS</v>
      </c>
      <c r="AR196" t="str" cm="1">
        <f t="array" aca="1" ref="AR196" ca="1">_FV(A196,"Instrument type",TRUE)</f>
        <v>ETF</v>
      </c>
    </row>
    <row r="197" spans="1:44" ht="18.75" customHeight="1" x14ac:dyDescent="0.25">
      <c r="A197" t="e" vm="210">
        <v>#VALUE!</v>
      </c>
      <c r="B197" t="s">
        <v>696</v>
      </c>
      <c r="C197" t="s">
        <v>697</v>
      </c>
      <c r="D197" s="31" cm="1">
        <f t="array" aca="1" ref="D197" ca="1">_FV(A197,"Last trade time",TRUE)</f>
        <v>45824.840277789066</v>
      </c>
      <c r="E197" s="23" cm="1">
        <f t="array" aca="1" ref="E197" ca="1">_FV(A197,"Price")</f>
        <v>30.231100000000001</v>
      </c>
      <c r="F197" s="27" cm="1">
        <f t="array" aca="1" ref="F197" ca="1">_FV(A197,"Change (%)",TRUE)</f>
        <v>2.2696000000000001E-2</v>
      </c>
      <c r="G197" s="26" cm="1">
        <f t="array" aca="1" ref="G197" ca="1">_FV(A197,"Change")</f>
        <v>0.67090000000000005</v>
      </c>
      <c r="H197" s="23" cm="1">
        <f t="array" aca="1" ref="H197" ca="1">_FV(A197,"Open")</f>
        <v>30.265000000000001</v>
      </c>
      <c r="I197" s="23" cm="1">
        <f t="array" aca="1" ref="I197" ca="1">_FV(A197,"Low")</f>
        <v>30.231100000000001</v>
      </c>
      <c r="J197" s="23" cm="1">
        <f t="array" aca="1" ref="J197" ca="1">_FV(A197,"High")</f>
        <v>30.319400000000002</v>
      </c>
      <c r="K197" s="23" cm="1">
        <f t="array" aca="1" ref="K197" ca="1">_FV(A197,"Previous close",TRUE)</f>
        <v>29.560199999999998</v>
      </c>
      <c r="L197" s="26"/>
      <c r="M197" s="23" cm="1">
        <f t="array" aca="1" ref="M197" ca="1">_FV(A197,"52 week low",TRUE)</f>
        <v>22.21</v>
      </c>
      <c r="N197" s="23" cm="1">
        <f t="array" aca="1" ref="N197" ca="1">_FV(A197,"52 week high",TRUE)</f>
        <v>31.89</v>
      </c>
      <c r="O197" s="8" cm="1">
        <f t="array" aca="1" ref="O197" ca="1">_FV(A197,"Volume")</f>
        <v>15868</v>
      </c>
      <c r="P197" s="7" cm="1">
        <f t="array" aca="1" ref="P197" ca="1">_FV(A197,"Volume average",TRUE)</f>
        <v>2915</v>
      </c>
      <c r="Q197" t="s">
        <v>698</v>
      </c>
      <c r="S197" t="s">
        <v>699</v>
      </c>
      <c r="T197" s="25" cm="1">
        <f t="array" aca="1" ref="T197" ca="1">_FV(A197,"Expense ratio",TRUE)</f>
        <v>1.2500000000000001E-2</v>
      </c>
      <c r="U197" s="24" cm="1">
        <f t="array" aca="1" ref="U197" ca="1">_FV(A197,"Market cap",TRUE)</f>
        <v>24438317.739999998</v>
      </c>
      <c r="V197" s="4">
        <v>24438316</v>
      </c>
      <c r="W197" s="4">
        <v>24438316</v>
      </c>
      <c r="Y197" t="s">
        <v>700</v>
      </c>
      <c r="Z197" s="5">
        <v>29.33</v>
      </c>
      <c r="AA197" s="5">
        <v>24.24811</v>
      </c>
      <c r="AB197" s="20"/>
      <c r="AC197" s="4">
        <v>2196</v>
      </c>
      <c r="AE197" s="5">
        <v>1.5552502699041511</v>
      </c>
      <c r="AF197" s="20"/>
      <c r="AI197" s="4">
        <v>2196</v>
      </c>
      <c r="AJ197" s="5">
        <v>64485.759599999998</v>
      </c>
      <c r="AL197" s="5">
        <v>31.89</v>
      </c>
      <c r="AM197" s="5">
        <v>22.21</v>
      </c>
      <c r="AN197" t="s">
        <v>47</v>
      </c>
      <c r="AO197" t="str" cm="1">
        <f t="array" aca="1" ref="AO197" ca="1">_FV(A197,"Currency")</f>
        <v>USD</v>
      </c>
      <c r="AP197" t="str" cm="1">
        <f t="array" aca="1" ref="AP197" ca="1">_FV(A197,"Exchange")</f>
        <v>NYSE Arca</v>
      </c>
      <c r="AQ197" s="6" t="str" cm="1">
        <f t="array" aca="1" ref="AQ197" ca="1">_FV(A197,"Exchange abbreviation",TRUE)</f>
        <v>ARCX</v>
      </c>
      <c r="AR197" t="str" cm="1">
        <f t="array" aca="1" ref="AR197" ca="1">_FV(A197,"Instrument type",TRUE)</f>
        <v>ETF</v>
      </c>
    </row>
    <row r="198" spans="1:44" ht="18.75" customHeight="1" x14ac:dyDescent="0.25">
      <c r="A198" t="e" vm="211">
        <v>#VALUE!</v>
      </c>
      <c r="B198" t="s">
        <v>701</v>
      </c>
      <c r="C198" t="s">
        <v>702</v>
      </c>
      <c r="D198" s="31" cm="1">
        <f t="array" aca="1" ref="D198" ca="1">_FV(A198,"Last trade time",TRUE)</f>
        <v>45824.840277789066</v>
      </c>
      <c r="E198" s="23" cm="1">
        <f t="array" aca="1" ref="E198" ca="1">_FV(A198,"Price")</f>
        <v>31.444600000000001</v>
      </c>
      <c r="F198" s="27" cm="1">
        <f t="array" aca="1" ref="F198" ca="1">_FV(A198,"Change (%)",TRUE)</f>
        <v>4.3410000000000002E-3</v>
      </c>
      <c r="G198" s="26" cm="1">
        <f t="array" aca="1" ref="G198" ca="1">_FV(A198,"Change")</f>
        <v>0.13589999999999999</v>
      </c>
      <c r="H198" s="23" cm="1">
        <f t="array" aca="1" ref="H198" ca="1">_FV(A198,"Open")</f>
        <v>31.64</v>
      </c>
      <c r="I198" s="23" cm="1">
        <f t="array" aca="1" ref="I198" ca="1">_FV(A198,"Low")</f>
        <v>31.444600000000001</v>
      </c>
      <c r="J198" s="23" cm="1">
        <f t="array" aca="1" ref="J198" ca="1">_FV(A198,"High")</f>
        <v>31.64</v>
      </c>
      <c r="K198" s="23" cm="1">
        <f t="array" aca="1" ref="K198" ca="1">_FV(A198,"Previous close",TRUE)</f>
        <v>31.308700000000002</v>
      </c>
      <c r="L198" s="26"/>
      <c r="M198" s="23" cm="1">
        <f t="array" aca="1" ref="M198" ca="1">_FV(A198,"52 week low",TRUE)</f>
        <v>25.83</v>
      </c>
      <c r="N198" s="23" cm="1">
        <f t="array" aca="1" ref="N198" ca="1">_FV(A198,"52 week high",TRUE)</f>
        <v>31.64</v>
      </c>
      <c r="O198" s="8" cm="1">
        <f t="array" aca="1" ref="O198" ca="1">_FV(A198,"Volume")</f>
        <v>372</v>
      </c>
      <c r="P198" s="7" cm="1">
        <f t="array" aca="1" ref="P198" ca="1">_FV(A198,"Volume average",TRUE)</f>
        <v>6524</v>
      </c>
      <c r="Q198" t="s">
        <v>703</v>
      </c>
      <c r="S198" t="s">
        <v>704</v>
      </c>
      <c r="T198" s="25" cm="1">
        <f t="array" aca="1" ref="T198" ca="1">_FV(A198,"Expense ratio",TRUE)</f>
        <v>1.2500000000000001E-2</v>
      </c>
      <c r="U198" s="24" cm="1">
        <f t="array" aca="1" ref="U198" ca="1">_FV(A198,"Market cap",TRUE)</f>
        <v>39590536.100000001</v>
      </c>
      <c r="V198" s="4">
        <v>39590536</v>
      </c>
      <c r="W198" s="4">
        <v>39590536</v>
      </c>
      <c r="Y198" t="s">
        <v>705</v>
      </c>
      <c r="Z198" s="5">
        <v>31.39</v>
      </c>
      <c r="AA198" s="19">
        <v>15.637613</v>
      </c>
      <c r="AB198" s="5">
        <v>2.4500001E-2</v>
      </c>
      <c r="AC198" s="4">
        <v>6779</v>
      </c>
      <c r="AE198" s="5">
        <v>13.58042155110633</v>
      </c>
      <c r="AF198" s="5">
        <v>10.681444593002</v>
      </c>
      <c r="AI198" s="4">
        <v>6779</v>
      </c>
      <c r="AJ198" s="5">
        <v>212657.23</v>
      </c>
      <c r="AL198" s="5">
        <v>31.54</v>
      </c>
      <c r="AM198" s="5">
        <v>25.83</v>
      </c>
      <c r="AN198" t="s">
        <v>47</v>
      </c>
      <c r="AO198" t="str" cm="1">
        <f t="array" aca="1" ref="AO198" ca="1">_FV(A198,"Currency")</f>
        <v>USD</v>
      </c>
      <c r="AP198" t="str" cm="1">
        <f t="array" aca="1" ref="AP198" ca="1">_FV(A198,"Exchange")</f>
        <v>NYSE Arca</v>
      </c>
      <c r="AQ198" s="6" t="str" cm="1">
        <f t="array" aca="1" ref="AQ198" ca="1">_FV(A198,"Exchange abbreviation",TRUE)</f>
        <v>ARCX</v>
      </c>
      <c r="AR198" t="str" cm="1">
        <f t="array" aca="1" ref="AR198" ca="1">_FV(A198,"Instrument type",TRUE)</f>
        <v>ETF</v>
      </c>
    </row>
    <row r="199" spans="1:44" ht="18.75" customHeight="1" x14ac:dyDescent="0.25">
      <c r="A199" t="e" vm="212">
        <v>#VALUE!</v>
      </c>
      <c r="B199" t="s">
        <v>706</v>
      </c>
      <c r="C199" t="s">
        <v>707</v>
      </c>
      <c r="D199" s="31" cm="1">
        <f t="array" aca="1" ref="D199" ca="1">_FV(A199,"Last trade time",TRUE)</f>
        <v>45824.92799650391</v>
      </c>
      <c r="E199" s="23" cm="1">
        <f t="array" aca="1" ref="E199" ca="1">_FV(A199,"Price")</f>
        <v>13.66</v>
      </c>
      <c r="F199" s="27" cm="1">
        <f t="array" aca="1" ref="F199" ca="1">_FV(A199,"Change (%)",TRUE)</f>
        <v>4.1952999999999997E-2</v>
      </c>
      <c r="G199" s="26" cm="1">
        <f t="array" aca="1" ref="G199" ca="1">_FV(A199,"Change")</f>
        <v>0.55000000000000004</v>
      </c>
      <c r="H199" s="23" cm="1">
        <f t="array" aca="1" ref="H199" ca="1">_FV(A199,"Open")</f>
        <v>13.4</v>
      </c>
      <c r="I199" s="23" cm="1">
        <f t="array" aca="1" ref="I199" ca="1">_FV(A199,"Low")</f>
        <v>13.4</v>
      </c>
      <c r="J199" s="23" cm="1">
        <f t="array" aca="1" ref="J199" ca="1">_FV(A199,"High")</f>
        <v>13.68</v>
      </c>
      <c r="K199" s="23" cm="1">
        <f t="array" aca="1" ref="K199" ca="1">_FV(A199,"Previous close",TRUE)</f>
        <v>13.11</v>
      </c>
      <c r="L199" s="26"/>
      <c r="M199" s="23" cm="1">
        <f t="array" aca="1" ref="M199" ca="1">_FV(A199,"52 week low",TRUE)</f>
        <v>8.5299999999999994</v>
      </c>
      <c r="N199" s="23" cm="1">
        <f t="array" aca="1" ref="N199" ca="1">_FV(A199,"52 week high",TRUE)</f>
        <v>26.25</v>
      </c>
      <c r="O199" s="8" cm="1">
        <f t="array" aca="1" ref="O199" ca="1">_FV(A199,"Volume")</f>
        <v>24800</v>
      </c>
      <c r="P199" s="7" cm="1">
        <f t="array" aca="1" ref="P199" ca="1">_FV(A199,"Volume average",TRUE)</f>
        <v>27627</v>
      </c>
      <c r="Q199" t="s">
        <v>204</v>
      </c>
      <c r="S199" t="s">
        <v>389</v>
      </c>
      <c r="T199" s="25" cm="1">
        <f t="array" aca="1" ref="T199" ca="1">_FV(A199,"Expense ratio",TRUE)</f>
        <v>1.2500000000000001E-2</v>
      </c>
      <c r="U199" s="24" cm="1">
        <f t="array" aca="1" ref="U199" ca="1">_FV(A199,"Market cap",TRUE)</f>
        <v>33383925.57</v>
      </c>
      <c r="V199" s="4">
        <v>33383924</v>
      </c>
      <c r="W199" s="4">
        <v>33383924</v>
      </c>
      <c r="X199" t="s">
        <v>708</v>
      </c>
      <c r="Y199" t="s">
        <v>709</v>
      </c>
      <c r="Z199" s="5">
        <v>12.968</v>
      </c>
      <c r="AA199" s="20"/>
      <c r="AB199" s="5">
        <v>0.58399999999999996</v>
      </c>
      <c r="AC199" s="4">
        <v>26301</v>
      </c>
      <c r="AE199" s="5">
        <v>-10.678844619499291</v>
      </c>
      <c r="AF199" s="5">
        <v>-3.950180857935615</v>
      </c>
      <c r="AI199" s="4">
        <v>26301</v>
      </c>
      <c r="AJ199" s="5">
        <v>340597.95</v>
      </c>
      <c r="AL199" s="5">
        <v>26.25</v>
      </c>
      <c r="AM199" s="5">
        <v>8.5299999999999994</v>
      </c>
      <c r="AN199" t="s">
        <v>47</v>
      </c>
      <c r="AO199" t="str" cm="1">
        <f t="array" aca="1" ref="AO199" ca="1">_FV(A199,"Currency")</f>
        <v>USD</v>
      </c>
      <c r="AP199" t="str" cm="1">
        <f t="array" aca="1" ref="AP199" ca="1">_FV(A199,"Exchange")</f>
        <v>Nasdaq Stock Market</v>
      </c>
      <c r="AQ199" s="6" t="str" cm="1">
        <f t="array" aca="1" ref="AQ199" ca="1">_FV(A199,"Exchange abbreviation",TRUE)</f>
        <v>XNAS</v>
      </c>
      <c r="AR199" t="str" cm="1">
        <f t="array" aca="1" ref="AR199" ca="1">_FV(A199,"Instrument type",TRUE)</f>
        <v>ETF</v>
      </c>
    </row>
    <row r="200" spans="1:44" ht="18.75" customHeight="1" x14ac:dyDescent="0.25">
      <c r="A200" t="e" vm="213">
        <v>#VALUE!</v>
      </c>
      <c r="B200" t="s">
        <v>710</v>
      </c>
      <c r="C200" t="s">
        <v>711</v>
      </c>
      <c r="D200" s="31" cm="1">
        <f t="array" aca="1" ref="D200" ca="1">_FV(A200,"Last trade time",TRUE)</f>
        <v>45824.936603251561</v>
      </c>
      <c r="E200" s="23" cm="1">
        <f t="array" aca="1" ref="E200" ca="1">_FV(A200,"Price")</f>
        <v>40.914999999999999</v>
      </c>
      <c r="F200" s="27" cm="1">
        <f t="array" aca="1" ref="F200" ca="1">_FV(A200,"Change (%)",TRUE)</f>
        <v>4.8564999999999997E-2</v>
      </c>
      <c r="G200" s="26" cm="1">
        <f t="array" aca="1" ref="G200" ca="1">_FV(A200,"Change")</f>
        <v>1.895</v>
      </c>
      <c r="H200" s="23" cm="1">
        <f t="array" aca="1" ref="H200" ca="1">_FV(A200,"Open")</f>
        <v>40.49</v>
      </c>
      <c r="I200" s="23" cm="1">
        <f t="array" aca="1" ref="I200" ca="1">_FV(A200,"Low")</f>
        <v>40.49</v>
      </c>
      <c r="J200" s="23" cm="1">
        <f t="array" aca="1" ref="J200" ca="1">_FV(A200,"High")</f>
        <v>41.5</v>
      </c>
      <c r="K200" s="23" cm="1">
        <f t="array" aca="1" ref="K200" ca="1">_FV(A200,"Previous close",TRUE)</f>
        <v>39.020000000000003</v>
      </c>
      <c r="L200" s="26"/>
      <c r="M200" s="23" cm="1">
        <f t="array" aca="1" ref="M200" ca="1">_FV(A200,"52 week low",TRUE)</f>
        <v>24.6</v>
      </c>
      <c r="N200" s="23" cm="1">
        <f t="array" aca="1" ref="N200" ca="1">_FV(A200,"52 week high",TRUE)</f>
        <v>59.31</v>
      </c>
      <c r="O200" s="8" cm="1">
        <f t="array" aca="1" ref="O200" ca="1">_FV(A200,"Volume")</f>
        <v>347236</v>
      </c>
      <c r="P200" s="7" cm="1">
        <f t="array" aca="1" ref="P200" ca="1">_FV(A200,"Volume average",TRUE)</f>
        <v>308800</v>
      </c>
      <c r="Q200" t="s">
        <v>490</v>
      </c>
      <c r="T200" s="25" cm="1">
        <f t="array" aca="1" ref="T200" ca="1">_FV(A200,"Expense ratio",TRUE)</f>
        <v>1.2500000000000001E-2</v>
      </c>
      <c r="U200" s="24" cm="1">
        <f t="array" aca="1" ref="U200" ca="1">_FV(A200,"Market cap",TRUE)</f>
        <v>235361607.62</v>
      </c>
      <c r="V200" s="16"/>
      <c r="W200" s="16"/>
      <c r="Z200" s="18"/>
      <c r="AA200" s="20"/>
      <c r="AB200" s="20"/>
      <c r="AC200" s="21">
        <v>321702</v>
      </c>
      <c r="AE200" s="18"/>
      <c r="AF200" s="20"/>
      <c r="AH200" s="16"/>
      <c r="AI200" s="21"/>
      <c r="AJ200" s="18"/>
      <c r="AL200" s="18"/>
      <c r="AM200" s="18"/>
      <c r="AN200" t="s">
        <v>73</v>
      </c>
      <c r="AO200" t="str" cm="1">
        <f t="array" aca="1" ref="AO200" ca="1">_FV(A200,"Currency")</f>
        <v>USD</v>
      </c>
      <c r="AP200" t="str" cm="1">
        <f t="array" aca="1" ref="AP200" ca="1">_FV(A200,"Exchange")</f>
        <v>NYSE Arca</v>
      </c>
      <c r="AQ200" s="6" t="str" cm="1">
        <f t="array" aca="1" ref="AQ200" ca="1">_FV(A200,"Exchange abbreviation",TRUE)</f>
        <v>ARCX</v>
      </c>
      <c r="AR200" t="str" cm="1">
        <f t="array" aca="1" ref="AR200" ca="1">_FV(A200,"Instrument type",TRUE)</f>
        <v>ETF</v>
      </c>
    </row>
    <row r="201" spans="1:44" ht="18.75" customHeight="1" x14ac:dyDescent="0.25">
      <c r="A201" t="e" vm="214">
        <v>#VALUE!</v>
      </c>
      <c r="B201" t="s">
        <v>712</v>
      </c>
      <c r="C201" t="s">
        <v>713</v>
      </c>
      <c r="D201" s="31" cm="1">
        <f t="array" aca="1" ref="D201" ca="1">_FV(A201,"Last trade time",TRUE)</f>
        <v>45824.893573645313</v>
      </c>
      <c r="E201" s="23" cm="1">
        <f t="array" aca="1" ref="E201" ca="1">_FV(A201,"Price")</f>
        <v>16.61</v>
      </c>
      <c r="F201" s="27" cm="1">
        <f t="array" aca="1" ref="F201" ca="1">_FV(A201,"Change (%)",TRUE)</f>
        <v>0.10512299999999999</v>
      </c>
      <c r="G201" s="26" cm="1">
        <f t="array" aca="1" ref="G201" ca="1">_FV(A201,"Change")</f>
        <v>1.58</v>
      </c>
      <c r="H201" s="23" cm="1">
        <f t="array" aca="1" ref="H201" ca="1">_FV(A201,"Open")</f>
        <v>16.22</v>
      </c>
      <c r="I201" s="23" cm="1">
        <f t="array" aca="1" ref="I201" ca="1">_FV(A201,"Low")</f>
        <v>15.96</v>
      </c>
      <c r="J201" s="23" cm="1">
        <f t="array" aca="1" ref="J201" ca="1">_FV(A201,"High")</f>
        <v>16.73</v>
      </c>
      <c r="K201" s="23" cm="1">
        <f t="array" aca="1" ref="K201" ca="1">_FV(A201,"Previous close",TRUE)</f>
        <v>15.03</v>
      </c>
      <c r="L201" s="26"/>
      <c r="M201" s="23" cm="1">
        <f t="array" aca="1" ref="M201" ca="1">_FV(A201,"52 week low",TRUE)</f>
        <v>5.6849999999999996</v>
      </c>
      <c r="N201" s="23" cm="1">
        <f t="array" aca="1" ref="N201" ca="1">_FV(A201,"52 week high",TRUE)</f>
        <v>60.44</v>
      </c>
      <c r="O201" s="8" cm="1">
        <f t="array" aca="1" ref="O201" ca="1">_FV(A201,"Volume")</f>
        <v>86117</v>
      </c>
      <c r="P201" s="7" cm="1">
        <f t="array" aca="1" ref="P201" ca="1">_FV(A201,"Volume average",TRUE)</f>
        <v>97072</v>
      </c>
      <c r="Q201" t="s">
        <v>97</v>
      </c>
      <c r="S201" t="s">
        <v>675</v>
      </c>
      <c r="T201" s="25" cm="1">
        <f t="array" aca="1" ref="T201" ca="1">_FV(A201,"Expense ratio",TRUE)</f>
        <v>1.2500000000000001E-2</v>
      </c>
      <c r="U201" s="24" cm="1">
        <f t="array" aca="1" ref="U201" ca="1">_FV(A201,"Market cap",TRUE)</f>
        <v>9066942.5500000007</v>
      </c>
      <c r="V201" s="4">
        <v>9066942</v>
      </c>
      <c r="W201" s="4">
        <v>9066942</v>
      </c>
      <c r="Y201" t="s">
        <v>676</v>
      </c>
      <c r="Z201" s="5">
        <v>14.7197</v>
      </c>
      <c r="AA201" s="20"/>
      <c r="AB201" s="20"/>
      <c r="AC201" s="4">
        <v>61442</v>
      </c>
      <c r="AE201" s="5">
        <v>-61.612981278696843</v>
      </c>
      <c r="AF201" s="20"/>
      <c r="AI201" s="4">
        <v>61442</v>
      </c>
      <c r="AJ201" s="5">
        <v>903811.82000000007</v>
      </c>
      <c r="AL201" s="5">
        <v>60.44</v>
      </c>
      <c r="AM201" s="5">
        <v>5.6849999999999996</v>
      </c>
      <c r="AN201" t="s">
        <v>47</v>
      </c>
      <c r="AO201" t="str" cm="1">
        <f t="array" aca="1" ref="AO201" ca="1">_FV(A201,"Currency")</f>
        <v>USD</v>
      </c>
      <c r="AP201" t="str" cm="1">
        <f t="array" aca="1" ref="AP201" ca="1">_FV(A201,"Exchange")</f>
        <v>CBOE BZX Exchange</v>
      </c>
      <c r="AQ201" s="6" t="str" cm="1">
        <f t="array" aca="1" ref="AQ201" ca="1">_FV(A201,"Exchange abbreviation",TRUE)</f>
        <v>BATS</v>
      </c>
      <c r="AR201" t="str" cm="1">
        <f t="array" aca="1" ref="AR201" ca="1">_FV(A201,"Instrument type",TRUE)</f>
        <v>ETF</v>
      </c>
    </row>
    <row r="202" spans="1:44" ht="18.75" customHeight="1" x14ac:dyDescent="0.25">
      <c r="A202" t="e" vm="215">
        <v>#VALUE!</v>
      </c>
      <c r="B202" t="s">
        <v>714</v>
      </c>
      <c r="C202" t="s">
        <v>715</v>
      </c>
      <c r="D202" s="31" cm="1">
        <f t="array" aca="1" ref="D202" ca="1">_FV(A202,"Last trade time",TRUE)</f>
        <v>45824.940475207812</v>
      </c>
      <c r="E202" s="23" cm="1">
        <f t="array" aca="1" ref="E202" ca="1">_FV(A202,"Price")</f>
        <v>16.995000000000001</v>
      </c>
      <c r="F202" s="27" cm="1">
        <f t="array" aca="1" ref="F202" ca="1">_FV(A202,"Change (%)",TRUE)</f>
        <v>3.8814000000000001E-2</v>
      </c>
      <c r="G202" s="26" cm="1">
        <f t="array" aca="1" ref="G202" ca="1">_FV(A202,"Change")</f>
        <v>0.63500000000000001</v>
      </c>
      <c r="H202" s="23" cm="1">
        <f t="array" aca="1" ref="H202" ca="1">_FV(A202,"Open")</f>
        <v>16.8</v>
      </c>
      <c r="I202" s="23" cm="1">
        <f t="array" aca="1" ref="I202" ca="1">_FV(A202,"Low")</f>
        <v>16.510000000000002</v>
      </c>
      <c r="J202" s="23" cm="1">
        <f t="array" aca="1" ref="J202" ca="1">_FV(A202,"High")</f>
        <v>17.059999999999999</v>
      </c>
      <c r="K202" s="23" cm="1">
        <f t="array" aca="1" ref="K202" ca="1">_FV(A202,"Previous close",TRUE)</f>
        <v>16.36</v>
      </c>
      <c r="L202" s="26"/>
      <c r="M202" s="23" cm="1">
        <f t="array" aca="1" ref="M202" ca="1">_FV(A202,"52 week low",TRUE)</f>
        <v>12.35</v>
      </c>
      <c r="N202" s="23" cm="1">
        <f t="array" aca="1" ref="N202" ca="1">_FV(A202,"52 week high",TRUE)</f>
        <v>24.33</v>
      </c>
      <c r="O202" s="8" cm="1">
        <f t="array" aca="1" ref="O202" ca="1">_FV(A202,"Volume")</f>
        <v>5626352</v>
      </c>
      <c r="P202" s="7" cm="1">
        <f t="array" aca="1" ref="P202" ca="1">_FV(A202,"Volume average",TRUE)</f>
        <v>6397943</v>
      </c>
      <c r="Q202" t="s">
        <v>129</v>
      </c>
      <c r="R202" t="s">
        <v>439</v>
      </c>
      <c r="S202" t="s">
        <v>440</v>
      </c>
      <c r="T202" s="25" cm="1">
        <f t="array" aca="1" ref="T202" ca="1">_FV(A202,"Expense ratio",TRUE)</f>
        <v>1.24E-2</v>
      </c>
      <c r="U202" s="24" cm="1">
        <f t="array" aca="1" ref="U202" ca="1">_FV(A202,"Market cap",TRUE)</f>
        <v>342114331.74000001</v>
      </c>
      <c r="V202" s="4">
        <v>342114336</v>
      </c>
      <c r="W202" s="4">
        <v>342114336</v>
      </c>
      <c r="Y202" t="s">
        <v>716</v>
      </c>
      <c r="Z202" s="5">
        <v>17.196999999999999</v>
      </c>
      <c r="AA202" s="20"/>
      <c r="AB202" s="4">
        <v>0</v>
      </c>
      <c r="AC202" s="4">
        <v>6645230</v>
      </c>
      <c r="AE202" s="5">
        <v>-2.645507095146193</v>
      </c>
      <c r="AF202" s="5">
        <v>-14.19689056700437</v>
      </c>
      <c r="AH202" s="17">
        <v>12084600</v>
      </c>
      <c r="AI202" s="4">
        <v>6645230</v>
      </c>
      <c r="AJ202" s="5">
        <v>114165051.40000001</v>
      </c>
      <c r="AL202" s="5">
        <v>24.33</v>
      </c>
      <c r="AM202" s="5">
        <v>12.35</v>
      </c>
      <c r="AN202" t="s">
        <v>82</v>
      </c>
      <c r="AO202" t="str" cm="1">
        <f t="array" aca="1" ref="AO202" ca="1">_FV(A202,"Currency")</f>
        <v>USD</v>
      </c>
      <c r="AP202" t="str" cm="1">
        <f t="array" aca="1" ref="AP202" ca="1">_FV(A202,"Exchange")</f>
        <v>NYSE Arca</v>
      </c>
      <c r="AQ202" s="6" t="str" cm="1">
        <f t="array" aca="1" ref="AQ202" ca="1">_FV(A202,"Exchange abbreviation",TRUE)</f>
        <v>ARCX</v>
      </c>
      <c r="AR202" t="str" cm="1">
        <f t="array" aca="1" ref="AR202" ca="1">_FV(A202,"Instrument type",TRUE)</f>
        <v>ETF</v>
      </c>
    </row>
    <row r="203" spans="1:44" ht="18.75" customHeight="1" x14ac:dyDescent="0.25">
      <c r="A203" t="e" vm="216">
        <v>#VALUE!</v>
      </c>
      <c r="B203" t="s">
        <v>717</v>
      </c>
      <c r="C203" t="s">
        <v>718</v>
      </c>
      <c r="D203" s="31" cm="1">
        <f t="array" aca="1" ref="D203" ca="1">_FV(A203,"Last trade time",TRUE)</f>
        <v>45824.840277812502</v>
      </c>
      <c r="E203" s="23" cm="1">
        <f t="array" aca="1" ref="E203" ca="1">_FV(A203,"Price")</f>
        <v>70.410499999999999</v>
      </c>
      <c r="F203" s="27" cm="1">
        <f t="array" aca="1" ref="F203" ca="1">_FV(A203,"Change (%)",TRUE)</f>
        <v>8.9680000000000003E-3</v>
      </c>
      <c r="G203" s="26" cm="1">
        <f t="array" aca="1" ref="G203" ca="1">_FV(A203,"Change")</f>
        <v>0.62580000000000002</v>
      </c>
      <c r="H203" s="23" cm="1">
        <f t="array" aca="1" ref="H203" ca="1">_FV(A203,"Open")</f>
        <v>70.410499999999999</v>
      </c>
      <c r="I203" s="23" cm="1">
        <f t="array" aca="1" ref="I203" ca="1">_FV(A203,"Low")</f>
        <v>70.410499999999999</v>
      </c>
      <c r="J203" s="23" cm="1">
        <f t="array" aca="1" ref="J203" ca="1">_FV(A203,"High")</f>
        <v>70.410499999999999</v>
      </c>
      <c r="K203" s="23" cm="1">
        <f t="array" aca="1" ref="K203" ca="1">_FV(A203,"Previous close",TRUE)</f>
        <v>69.784700000000001</v>
      </c>
      <c r="L203" s="26"/>
      <c r="M203" s="23" cm="1">
        <f t="array" aca="1" ref="M203" ca="1">_FV(A203,"52 week low",TRUE)</f>
        <v>57.245100000000001</v>
      </c>
      <c r="N203" s="23" cm="1">
        <f t="array" aca="1" ref="N203" ca="1">_FV(A203,"52 week high",TRUE)</f>
        <v>75.5869</v>
      </c>
      <c r="O203" s="8" cm="1">
        <f t="array" aca="1" ref="O203" ca="1">_FV(A203,"Volume")</f>
        <v>6</v>
      </c>
      <c r="P203" s="7" cm="1">
        <f t="array" aca="1" ref="P203" ca="1">_FV(A203,"Volume average",TRUE)</f>
        <v>395</v>
      </c>
      <c r="Q203" t="s">
        <v>698</v>
      </c>
      <c r="S203" t="s">
        <v>719</v>
      </c>
      <c r="T203" s="25" cm="1">
        <f t="array" aca="1" ref="T203" ca="1">_FV(A203,"Expense ratio",TRUE)</f>
        <v>1.24E-2</v>
      </c>
      <c r="U203" s="24" cm="1">
        <f t="array" aca="1" ref="U203" ca="1">_FV(A203,"Market cap",TRUE)</f>
        <v>26862597.690000001</v>
      </c>
      <c r="V203" s="4">
        <v>26862596</v>
      </c>
      <c r="W203" s="4">
        <v>26862596</v>
      </c>
      <c r="Y203" t="s">
        <v>720</v>
      </c>
      <c r="Z203" s="5">
        <v>70.105400000000003</v>
      </c>
      <c r="AA203" s="5">
        <v>18.292631</v>
      </c>
      <c r="AB203" s="5">
        <v>9.0000004000000003E-4</v>
      </c>
      <c r="AC203" s="4">
        <v>577</v>
      </c>
      <c r="AE203" s="5">
        <v>-2.0736523303982008</v>
      </c>
      <c r="AF203" s="5">
        <v>6.0298237546797306</v>
      </c>
      <c r="AH203" s="16"/>
      <c r="AI203" s="4">
        <v>577</v>
      </c>
      <c r="AJ203" s="5">
        <v>40462.990499999993</v>
      </c>
      <c r="AL203" s="5">
        <v>75.587000000000003</v>
      </c>
      <c r="AM203" s="5">
        <v>57.244999999999997</v>
      </c>
      <c r="AN203" t="s">
        <v>47</v>
      </c>
      <c r="AO203" t="str" cm="1">
        <f t="array" aca="1" ref="AO203" ca="1">_FV(A203,"Currency")</f>
        <v>USD</v>
      </c>
      <c r="AP203" t="str" cm="1">
        <f t="array" aca="1" ref="AP203" ca="1">_FV(A203,"Exchange")</f>
        <v>NYSE Arca</v>
      </c>
      <c r="AQ203" s="6" t="str" cm="1">
        <f t="array" aca="1" ref="AQ203" ca="1">_FV(A203,"Exchange abbreviation",TRUE)</f>
        <v>ARCX</v>
      </c>
      <c r="AR203" t="str" cm="1">
        <f t="array" aca="1" ref="AR203" ca="1">_FV(A203,"Instrument type",TRUE)</f>
        <v>ETF</v>
      </c>
    </row>
    <row r="204" spans="1:44" ht="18.75" customHeight="1" x14ac:dyDescent="0.25">
      <c r="A204" t="e" vm="217">
        <v>#VALUE!</v>
      </c>
      <c r="B204" t="s">
        <v>721</v>
      </c>
      <c r="C204" t="s">
        <v>722</v>
      </c>
      <c r="D204" s="31" cm="1">
        <f t="array" aca="1" ref="D204" ca="1">_FV(A204,"Last trade time",TRUE)</f>
        <v>45824.840277812502</v>
      </c>
      <c r="E204" s="23" cm="1">
        <f t="array" aca="1" ref="E204" ca="1">_FV(A204,"Price")</f>
        <v>14.94</v>
      </c>
      <c r="F204" s="27" cm="1">
        <f t="array" aca="1" ref="F204" ca="1">_FV(A204,"Change (%)",TRUE)</f>
        <v>2.6850000000000003E-3</v>
      </c>
      <c r="G204" s="26" cm="1">
        <f t="array" aca="1" ref="G204" ca="1">_FV(A204,"Change")</f>
        <v>0.04</v>
      </c>
      <c r="H204" s="23" cm="1">
        <f t="array" aca="1" ref="H204" ca="1">_FV(A204,"Open")</f>
        <v>14.95</v>
      </c>
      <c r="I204" s="23" cm="1">
        <f t="array" aca="1" ref="I204" ca="1">_FV(A204,"Low")</f>
        <v>14.94</v>
      </c>
      <c r="J204" s="23" cm="1">
        <f t="array" aca="1" ref="J204" ca="1">_FV(A204,"High")</f>
        <v>14.95</v>
      </c>
      <c r="K204" s="23" cm="1">
        <f t="array" aca="1" ref="K204" ca="1">_FV(A204,"Previous close",TRUE)</f>
        <v>14.9</v>
      </c>
      <c r="L204" s="26"/>
      <c r="M204" s="23" cm="1">
        <f t="array" aca="1" ref="M204" ca="1">_FV(A204,"52 week low",TRUE)</f>
        <v>14.05</v>
      </c>
      <c r="N204" s="23" cm="1">
        <f t="array" aca="1" ref="N204" ca="1">_FV(A204,"52 week high",TRUE)</f>
        <v>15.87</v>
      </c>
      <c r="O204" s="8" cm="1">
        <f t="array" aca="1" ref="O204" ca="1">_FV(A204,"Volume")</f>
        <v>1559</v>
      </c>
      <c r="P204" s="7" cm="1">
        <f t="array" aca="1" ref="P204" ca="1">_FV(A204,"Volume average",TRUE)</f>
        <v>12027</v>
      </c>
      <c r="Q204" t="s">
        <v>723</v>
      </c>
      <c r="S204" t="s">
        <v>724</v>
      </c>
      <c r="T204" s="25" cm="1">
        <f t="array" aca="1" ref="T204" ca="1">_FV(A204,"Expense ratio",TRUE)</f>
        <v>1.24E-2</v>
      </c>
      <c r="U204" s="24" cm="1">
        <f t="array" aca="1" ref="U204" ca="1">_FV(A204,"Market cap",TRUE)</f>
        <v>8602693.6799999997</v>
      </c>
      <c r="V204" s="4">
        <v>8602693</v>
      </c>
      <c r="W204" s="4">
        <v>8602693</v>
      </c>
      <c r="Y204" t="s">
        <v>725</v>
      </c>
      <c r="Z204" s="5">
        <v>14.904999999999999</v>
      </c>
      <c r="AA204" s="5">
        <v>16.772442000000002</v>
      </c>
      <c r="AB204" s="5">
        <v>4.7E-2</v>
      </c>
      <c r="AC204" s="4">
        <v>33257</v>
      </c>
      <c r="AE204" s="5">
        <v>2.793527748876246</v>
      </c>
      <c r="AF204" s="5">
        <v>9.5241586754949878</v>
      </c>
      <c r="AI204" s="4">
        <v>33257</v>
      </c>
      <c r="AJ204" s="5">
        <v>495695.58500000002</v>
      </c>
      <c r="AL204" s="5">
        <v>15.87</v>
      </c>
      <c r="AM204" s="5">
        <v>14.05</v>
      </c>
      <c r="AN204" t="s">
        <v>47</v>
      </c>
      <c r="AO204" t="str" cm="1">
        <f t="array" aca="1" ref="AO204" ca="1">_FV(A204,"Currency")</f>
        <v>USD</v>
      </c>
      <c r="AP204" t="str" cm="1">
        <f t="array" aca="1" ref="AP204" ca="1">_FV(A204,"Exchange")</f>
        <v>NYSE Arca</v>
      </c>
      <c r="AQ204" s="6" t="str" cm="1">
        <f t="array" aca="1" ref="AQ204" ca="1">_FV(A204,"Exchange abbreviation",TRUE)</f>
        <v>ARCX</v>
      </c>
      <c r="AR204" t="str" cm="1">
        <f t="array" aca="1" ref="AR204" ca="1">_FV(A204,"Instrument type",TRUE)</f>
        <v>ETF</v>
      </c>
    </row>
    <row r="205" spans="1:44" ht="18.75" customHeight="1" x14ac:dyDescent="0.25">
      <c r="A205" t="e" vm="218">
        <v>#VALUE!</v>
      </c>
      <c r="B205" t="s">
        <v>726</v>
      </c>
      <c r="C205" t="s">
        <v>727</v>
      </c>
      <c r="D205" s="31" cm="1">
        <f t="array" aca="1" ref="D205" ca="1">_FV(A205,"Last trade time",TRUE)</f>
        <v>45824.84027780078</v>
      </c>
      <c r="E205" s="23" cm="1">
        <f t="array" aca="1" ref="E205" ca="1">_FV(A205,"Price")</f>
        <v>25.043099999999999</v>
      </c>
      <c r="F205" s="27" cm="1">
        <f t="array" aca="1" ref="F205" ca="1">_FV(A205,"Change (%)",TRUE)</f>
        <v>3.3289999999999999E-3</v>
      </c>
      <c r="G205" s="26" cm="1">
        <f t="array" aca="1" ref="G205" ca="1">_FV(A205,"Change")</f>
        <v>8.3099999999999993E-2</v>
      </c>
      <c r="H205" s="23" cm="1">
        <f t="array" aca="1" ref="H205" ca="1">_FV(A205,"Open")</f>
        <v>24.972799999999999</v>
      </c>
      <c r="I205" s="23" cm="1">
        <f t="array" aca="1" ref="I205" ca="1">_FV(A205,"Low")</f>
        <v>24.972799999999999</v>
      </c>
      <c r="J205" s="23" cm="1">
        <f t="array" aca="1" ref="J205" ca="1">_FV(A205,"High")</f>
        <v>25.076799999999999</v>
      </c>
      <c r="K205" s="23" cm="1">
        <f t="array" aca="1" ref="K205" ca="1">_FV(A205,"Previous close",TRUE)</f>
        <v>24.96</v>
      </c>
      <c r="L205" s="26"/>
      <c r="M205" s="23" cm="1">
        <f t="array" aca="1" ref="M205" ca="1">_FV(A205,"52 week low",TRUE)</f>
        <v>21.36</v>
      </c>
      <c r="N205" s="23" cm="1">
        <f t="array" aca="1" ref="N205" ca="1">_FV(A205,"52 week high",TRUE)</f>
        <v>25.1478</v>
      </c>
      <c r="O205" s="8" cm="1">
        <f t="array" aca="1" ref="O205" ca="1">_FV(A205,"Volume")</f>
        <v>12893</v>
      </c>
      <c r="P205" s="7" cm="1">
        <f t="array" aca="1" ref="P205" ca="1">_FV(A205,"Volume average",TRUE)</f>
        <v>4048</v>
      </c>
      <c r="Q205" t="s">
        <v>258</v>
      </c>
      <c r="S205" t="s">
        <v>728</v>
      </c>
      <c r="T205" s="25" cm="1">
        <f t="array" aca="1" ref="T205" ca="1">_FV(A205,"Expense ratio",TRUE)</f>
        <v>1.24E-2</v>
      </c>
      <c r="U205" s="24" cm="1">
        <f t="array" aca="1" ref="U205" ca="1">_FV(A205,"Market cap",TRUE)</f>
        <v>39303557.93</v>
      </c>
      <c r="V205" s="4">
        <v>39303556</v>
      </c>
      <c r="W205" s="4">
        <v>39303556</v>
      </c>
      <c r="Y205" t="s">
        <v>94</v>
      </c>
      <c r="Z205" s="5">
        <v>25.07</v>
      </c>
      <c r="AA205" s="5">
        <v>24.610668</v>
      </c>
      <c r="AB205" s="5">
        <v>1.6000000000000001E-3</v>
      </c>
      <c r="AC205" s="4">
        <v>5552</v>
      </c>
      <c r="AE205" s="5">
        <v>8.6259202316531614</v>
      </c>
      <c r="AF205" s="5">
        <v>10.904260931559341</v>
      </c>
      <c r="AH205" s="16"/>
      <c r="AI205" s="4">
        <v>5552</v>
      </c>
      <c r="AJ205" s="5">
        <v>139248.60159999999</v>
      </c>
      <c r="AL205" s="5">
        <v>25.148</v>
      </c>
      <c r="AM205" s="5">
        <v>21.36</v>
      </c>
      <c r="AN205" t="s">
        <v>47</v>
      </c>
      <c r="AO205" t="str" cm="1">
        <f t="array" aca="1" ref="AO205" ca="1">_FV(A205,"Currency")</f>
        <v>USD</v>
      </c>
      <c r="AP205" t="str" cm="1">
        <f t="array" aca="1" ref="AP205" ca="1">_FV(A205,"Exchange")</f>
        <v>NYSE Arca</v>
      </c>
      <c r="AQ205" s="6" t="str" cm="1">
        <f t="array" aca="1" ref="AQ205" ca="1">_FV(A205,"Exchange abbreviation",TRUE)</f>
        <v>ARCX</v>
      </c>
      <c r="AR205" t="str" cm="1">
        <f t="array" aca="1" ref="AR205" ca="1">_FV(A205,"Instrument type",TRUE)</f>
        <v>ETF</v>
      </c>
    </row>
    <row r="206" spans="1:44" ht="18.75" customHeight="1" x14ac:dyDescent="0.25">
      <c r="A206" t="e" vm="219">
        <v>#VALUE!</v>
      </c>
      <c r="B206" t="s">
        <v>729</v>
      </c>
      <c r="C206" t="s">
        <v>730</v>
      </c>
      <c r="D206" s="31" cm="1">
        <f t="array" aca="1" ref="D206" ca="1">_FV(A206,"Last trade time",TRUE)</f>
        <v>45824.84027780078</v>
      </c>
      <c r="E206" s="23" cm="1">
        <f t="array" aca="1" ref="E206" ca="1">_FV(A206,"Price")</f>
        <v>17.03</v>
      </c>
      <c r="F206" s="27" cm="1">
        <f t="array" aca="1" ref="F206" ca="1">_FV(A206,"Change (%)",TRUE)</f>
        <v>-1.2180999999999999E-2</v>
      </c>
      <c r="G206" s="26" cm="1">
        <f t="array" aca="1" ref="G206" ca="1">_FV(A206,"Change")</f>
        <v>-0.21</v>
      </c>
      <c r="H206" s="23" cm="1">
        <f t="array" aca="1" ref="H206" ca="1">_FV(A206,"Open")</f>
        <v>17.36</v>
      </c>
      <c r="I206" s="23" cm="1">
        <f t="array" aca="1" ref="I206" ca="1">_FV(A206,"Low")</f>
        <v>16.93</v>
      </c>
      <c r="J206" s="23" cm="1">
        <f t="array" aca="1" ref="J206" ca="1">_FV(A206,"High")</f>
        <v>17.899999999999999</v>
      </c>
      <c r="K206" s="23" cm="1">
        <f t="array" aca="1" ref="K206" ca="1">_FV(A206,"Previous close",TRUE)</f>
        <v>17.239999999999998</v>
      </c>
      <c r="L206" s="26"/>
      <c r="M206" s="23" cm="1">
        <f t="array" aca="1" ref="M206" ca="1">_FV(A206,"52 week low",TRUE)</f>
        <v>8.44</v>
      </c>
      <c r="N206" s="23" cm="1">
        <f t="array" aca="1" ref="N206" ca="1">_FV(A206,"52 week high",TRUE)</f>
        <v>22.5</v>
      </c>
      <c r="O206" s="8" cm="1">
        <f t="array" aca="1" ref="O206" ca="1">_FV(A206,"Volume")</f>
        <v>102198</v>
      </c>
      <c r="P206" s="7" cm="1">
        <f t="array" aca="1" ref="P206" ca="1">_FV(A206,"Volume average",TRUE)</f>
        <v>92799</v>
      </c>
      <c r="Q206" t="s">
        <v>85</v>
      </c>
      <c r="S206" t="s">
        <v>445</v>
      </c>
      <c r="T206" s="25" cm="1">
        <f t="array" aca="1" ref="T206" ca="1">_FV(A206,"Expense ratio",TRUE)</f>
        <v>1.24E-2</v>
      </c>
      <c r="U206" s="24" cm="1">
        <f t="array" aca="1" ref="U206" ca="1">_FV(A206,"Market cap",TRUE)</f>
        <v>27576067.789999999</v>
      </c>
      <c r="V206" s="4">
        <v>27576068</v>
      </c>
      <c r="W206" s="4">
        <v>27576068</v>
      </c>
      <c r="Y206" t="s">
        <v>731</v>
      </c>
      <c r="Z206" s="5">
        <v>17.411000000000001</v>
      </c>
      <c r="AA206" s="5">
        <v>12.279180999999999</v>
      </c>
      <c r="AB206" s="5">
        <v>2.75E-2</v>
      </c>
      <c r="AC206" s="4">
        <v>126879</v>
      </c>
      <c r="AE206" s="5">
        <v>81.424577509699333</v>
      </c>
      <c r="AF206" s="5">
        <v>-15.860189343310781</v>
      </c>
      <c r="AH206" s="16"/>
      <c r="AI206" s="4">
        <v>126879</v>
      </c>
      <c r="AJ206" s="5">
        <v>2214038.5499999998</v>
      </c>
      <c r="AL206" s="5">
        <v>22.5</v>
      </c>
      <c r="AM206" s="5">
        <v>8.44</v>
      </c>
      <c r="AN206" t="s">
        <v>90</v>
      </c>
      <c r="AO206" t="str" cm="1">
        <f t="array" aca="1" ref="AO206" ca="1">_FV(A206,"Currency")</f>
        <v>USD</v>
      </c>
      <c r="AP206" t="str" cm="1">
        <f t="array" aca="1" ref="AP206" ca="1">_FV(A206,"Exchange")</f>
        <v>NYSE Arca</v>
      </c>
      <c r="AQ206" s="6" t="str" cm="1">
        <f t="array" aca="1" ref="AQ206" ca="1">_FV(A206,"Exchange abbreviation",TRUE)</f>
        <v>ARCX</v>
      </c>
      <c r="AR206" t="str" cm="1">
        <f t="array" aca="1" ref="AR206" ca="1">_FV(A206,"Instrument type",TRUE)</f>
        <v>ETF</v>
      </c>
    </row>
    <row r="207" spans="1:44" ht="18.75" customHeight="1" x14ac:dyDescent="0.25">
      <c r="A207" t="e" vm="220">
        <v>#VALUE!</v>
      </c>
      <c r="B207" t="s">
        <v>732</v>
      </c>
      <c r="C207" t="s">
        <v>733</v>
      </c>
      <c r="D207" s="31" cm="1">
        <f t="array" aca="1" ref="D207" ca="1">_FV(A207,"Last trade time",TRUE)</f>
        <v>45824.840277823438</v>
      </c>
      <c r="E207" s="23" cm="1">
        <f t="array" aca="1" ref="E207" ca="1">_FV(A207,"Price")</f>
        <v>60.99</v>
      </c>
      <c r="F207" s="27" cm="1">
        <f t="array" aca="1" ref="F207" ca="1">_FV(A207,"Change (%)",TRUE)</f>
        <v>1.8197000000000001E-2</v>
      </c>
      <c r="G207" s="26" cm="1">
        <f t="array" aca="1" ref="G207" ca="1">_FV(A207,"Change")</f>
        <v>1.0900000000000001</v>
      </c>
      <c r="H207" s="23" cm="1">
        <f t="array" aca="1" ref="H207" ca="1">_FV(A207,"Open")</f>
        <v>60.57</v>
      </c>
      <c r="I207" s="23" cm="1">
        <f t="array" aca="1" ref="I207" ca="1">_FV(A207,"Low")</f>
        <v>60.57</v>
      </c>
      <c r="J207" s="23" cm="1">
        <f t="array" aca="1" ref="J207" ca="1">_FV(A207,"High")</f>
        <v>61.57</v>
      </c>
      <c r="K207" s="23" cm="1">
        <f t="array" aca="1" ref="K207" ca="1">_FV(A207,"Previous close",TRUE)</f>
        <v>59.9</v>
      </c>
      <c r="L207" s="26"/>
      <c r="M207" s="23" cm="1">
        <f t="array" aca="1" ref="M207" ca="1">_FV(A207,"52 week low",TRUE)</f>
        <v>48</v>
      </c>
      <c r="N207" s="23" cm="1">
        <f t="array" aca="1" ref="N207" ca="1">_FV(A207,"52 week high",TRUE)</f>
        <v>78</v>
      </c>
      <c r="O207" s="8" cm="1">
        <f t="array" aca="1" ref="O207" ca="1">_FV(A207,"Volume")</f>
        <v>32666</v>
      </c>
      <c r="P207" s="7" cm="1">
        <f t="array" aca="1" ref="P207" ca="1">_FV(A207,"Volume average",TRUE)</f>
        <v>39301</v>
      </c>
      <c r="Q207" t="s">
        <v>85</v>
      </c>
      <c r="S207" t="s">
        <v>445</v>
      </c>
      <c r="T207" s="25" cm="1">
        <f t="array" aca="1" ref="T207" ca="1">_FV(A207,"Expense ratio",TRUE)</f>
        <v>1.24E-2</v>
      </c>
      <c r="U207" s="24" cm="1">
        <f t="array" aca="1" ref="U207" ca="1">_FV(A207,"Market cap",TRUE)</f>
        <v>81833006.379999995</v>
      </c>
      <c r="V207" s="4">
        <v>81833008</v>
      </c>
      <c r="W207" s="4">
        <v>81833008</v>
      </c>
      <c r="Y207" t="s">
        <v>734</v>
      </c>
      <c r="Z207" s="5">
        <v>61.883000000000003</v>
      </c>
      <c r="AA207" s="5">
        <v>24.59477</v>
      </c>
      <c r="AB207" s="5">
        <v>2.7199999999999998E-2</v>
      </c>
      <c r="AC207" s="4">
        <v>63996</v>
      </c>
      <c r="AE207" s="5">
        <v>2.298393645224972</v>
      </c>
      <c r="AF207" s="5">
        <v>-1.001154120115944</v>
      </c>
      <c r="AI207" s="4">
        <v>63996</v>
      </c>
      <c r="AJ207" s="5">
        <v>3966472.08</v>
      </c>
      <c r="AL207" s="4">
        <v>78</v>
      </c>
      <c r="AM207" s="4">
        <v>48</v>
      </c>
      <c r="AN207" t="s">
        <v>90</v>
      </c>
      <c r="AO207" t="str" cm="1">
        <f t="array" aca="1" ref="AO207" ca="1">_FV(A207,"Currency")</f>
        <v>USD</v>
      </c>
      <c r="AP207" t="str" cm="1">
        <f t="array" aca="1" ref="AP207" ca="1">_FV(A207,"Exchange")</f>
        <v>NYSE Arca</v>
      </c>
      <c r="AQ207" s="6" t="str" cm="1">
        <f t="array" aca="1" ref="AQ207" ca="1">_FV(A207,"Exchange abbreviation",TRUE)</f>
        <v>ARCX</v>
      </c>
      <c r="AR207" t="str" cm="1">
        <f t="array" aca="1" ref="AR207" ca="1">_FV(A207,"Instrument type",TRUE)</f>
        <v>ETF</v>
      </c>
    </row>
    <row r="208" spans="1:44" ht="18.75" customHeight="1" x14ac:dyDescent="0.25">
      <c r="A208" t="e" vm="221">
        <v>#VALUE!</v>
      </c>
      <c r="B208" t="s">
        <v>735</v>
      </c>
      <c r="C208" t="s">
        <v>736</v>
      </c>
      <c r="D208" s="31" cm="1">
        <f t="array" aca="1" ref="D208" ca="1">_FV(A208,"Last trade time",TRUE)</f>
        <v>45824.84027780078</v>
      </c>
      <c r="E208" s="23" cm="1">
        <f t="array" aca="1" ref="E208" ca="1">_FV(A208,"Price")</f>
        <v>43.447299999999998</v>
      </c>
      <c r="F208" s="27" cm="1">
        <f t="array" aca="1" ref="F208" ca="1">_FV(A208,"Change (%)",TRUE)</f>
        <v>5.0520000000000001E-3</v>
      </c>
      <c r="G208" s="26" cm="1">
        <f t="array" aca="1" ref="G208" ca="1">_FV(A208,"Change")</f>
        <v>0.21840000000000001</v>
      </c>
      <c r="H208" s="23" cm="1">
        <f t="array" aca="1" ref="H208" ca="1">_FV(A208,"Open")</f>
        <v>43.47</v>
      </c>
      <c r="I208" s="23" cm="1">
        <f t="array" aca="1" ref="I208" ca="1">_FV(A208,"Low")</f>
        <v>43.43</v>
      </c>
      <c r="J208" s="23" cm="1">
        <f t="array" aca="1" ref="J208" ca="1">_FV(A208,"High")</f>
        <v>43.47</v>
      </c>
      <c r="K208" s="23" cm="1">
        <f t="array" aca="1" ref="K208" ca="1">_FV(A208,"Previous close",TRUE)</f>
        <v>43.228900000000003</v>
      </c>
      <c r="L208" s="26"/>
      <c r="M208" s="23" cm="1">
        <f t="array" aca="1" ref="M208" ca="1">_FV(A208,"52 week low",TRUE)</f>
        <v>37.31</v>
      </c>
      <c r="N208" s="23" cm="1">
        <f t="array" aca="1" ref="N208" ca="1">_FV(A208,"52 week high",TRUE)</f>
        <v>47.07</v>
      </c>
      <c r="O208" s="8" cm="1">
        <f t="array" aca="1" ref="O208" ca="1">_FV(A208,"Volume")</f>
        <v>1143</v>
      </c>
      <c r="P208" s="7" cm="1">
        <f t="array" aca="1" ref="P208" ca="1">_FV(A208,"Volume average",TRUE)</f>
        <v>759</v>
      </c>
      <c r="Q208" t="s">
        <v>299</v>
      </c>
      <c r="S208" t="s">
        <v>719</v>
      </c>
      <c r="T208" s="25" cm="1">
        <f t="array" aca="1" ref="T208" ca="1">_FV(A208,"Expense ratio",TRUE)</f>
        <v>1.23E-2</v>
      </c>
      <c r="U208" s="24" cm="1">
        <f t="array" aca="1" ref="U208" ca="1">_FV(A208,"Market cap",TRUE)</f>
        <v>52070918.32</v>
      </c>
      <c r="V208" s="4">
        <v>52070920</v>
      </c>
      <c r="W208" s="4">
        <v>52070920</v>
      </c>
      <c r="Y208" t="s">
        <v>720</v>
      </c>
      <c r="Z208" s="5">
        <v>43.2911</v>
      </c>
      <c r="AA208" s="5">
        <v>20.850964000000001</v>
      </c>
      <c r="AB208" s="5">
        <v>1.6900001000000001E-2</v>
      </c>
      <c r="AC208" s="4">
        <v>1511</v>
      </c>
      <c r="AE208" s="5">
        <v>-1.1435471485723989</v>
      </c>
      <c r="AF208" s="5">
        <v>6.7332498153183984</v>
      </c>
      <c r="AI208" s="4">
        <v>1511</v>
      </c>
      <c r="AJ208" s="5">
        <v>65423.580199999997</v>
      </c>
      <c r="AL208" s="5">
        <v>47.07</v>
      </c>
      <c r="AM208" s="5">
        <v>37.31</v>
      </c>
      <c r="AN208" t="s">
        <v>47</v>
      </c>
      <c r="AO208" t="str" cm="1">
        <f t="array" aca="1" ref="AO208" ca="1">_FV(A208,"Currency")</f>
        <v>USD</v>
      </c>
      <c r="AP208" t="str" cm="1">
        <f t="array" aca="1" ref="AP208" ca="1">_FV(A208,"Exchange")</f>
        <v>NYSE Arca</v>
      </c>
      <c r="AQ208" s="6" t="str" cm="1">
        <f t="array" aca="1" ref="AQ208" ca="1">_FV(A208,"Exchange abbreviation",TRUE)</f>
        <v>ARCX</v>
      </c>
      <c r="AR208" t="str" cm="1">
        <f t="array" aca="1" ref="AR208" ca="1">_FV(A208,"Instrument type",TRUE)</f>
        <v>ETF</v>
      </c>
    </row>
    <row r="209" spans="1:44" ht="18.75" customHeight="1" x14ac:dyDescent="0.25">
      <c r="A209" t="e" vm="222">
        <v>#VALUE!</v>
      </c>
      <c r="B209" t="s">
        <v>737</v>
      </c>
      <c r="C209" t="s">
        <v>738</v>
      </c>
      <c r="D209" s="31" cm="1">
        <f t="array" aca="1" ref="D209" ca="1">_FV(A209,"Last trade time",TRUE)</f>
        <v>45824.84027780078</v>
      </c>
      <c r="E209" s="23" cm="1">
        <f t="array" aca="1" ref="E209" ca="1">_FV(A209,"Price")</f>
        <v>36.799999999999997</v>
      </c>
      <c r="F209" s="27" cm="1">
        <f t="array" aca="1" ref="F209" ca="1">_FV(A209,"Change (%)",TRUE)</f>
        <v>5.7389999999999993E-3</v>
      </c>
      <c r="G209" s="26" cm="1">
        <f t="array" aca="1" ref="G209" ca="1">_FV(A209,"Change")</f>
        <v>0.21</v>
      </c>
      <c r="H209" s="23" cm="1">
        <f t="array" aca="1" ref="H209" ca="1">_FV(A209,"Open")</f>
        <v>36.65</v>
      </c>
      <c r="I209" s="23" cm="1">
        <f t="array" aca="1" ref="I209" ca="1">_FV(A209,"Low")</f>
        <v>36.590000000000003</v>
      </c>
      <c r="J209" s="23" cm="1">
        <f t="array" aca="1" ref="J209" ca="1">_FV(A209,"High")</f>
        <v>36.85</v>
      </c>
      <c r="K209" s="23" cm="1">
        <f t="array" aca="1" ref="K209" ca="1">_FV(A209,"Previous close",TRUE)</f>
        <v>36.590000000000003</v>
      </c>
      <c r="L209" s="26"/>
      <c r="M209" s="23" cm="1">
        <f t="array" aca="1" ref="M209" ca="1">_FV(A209,"52 week low",TRUE)</f>
        <v>33.200000000000003</v>
      </c>
      <c r="N209" s="23" cm="1">
        <f t="array" aca="1" ref="N209" ca="1">_FV(A209,"52 week high",TRUE)</f>
        <v>39.44</v>
      </c>
      <c r="O209" s="8" cm="1">
        <f t="array" aca="1" ref="O209" ca="1">_FV(A209,"Volume")</f>
        <v>56767</v>
      </c>
      <c r="P209" s="7" cm="1">
        <f t="array" aca="1" ref="P209" ca="1">_FV(A209,"Volume average",TRUE)</f>
        <v>61214</v>
      </c>
      <c r="Q209" t="s">
        <v>224</v>
      </c>
      <c r="T209" s="25" cm="1">
        <f t="array" aca="1" ref="T209" ca="1">_FV(A209,"Expense ratio",TRUE)</f>
        <v>1.23E-2</v>
      </c>
      <c r="U209" s="24" cm="1">
        <f t="array" aca="1" ref="U209" ca="1">_FV(A209,"Market cap",TRUE)</f>
        <v>146185401.19</v>
      </c>
      <c r="V209" s="16"/>
      <c r="W209" s="16"/>
      <c r="Z209" s="18"/>
      <c r="AB209" s="20"/>
      <c r="AC209" s="21">
        <v>61301</v>
      </c>
      <c r="AE209" s="18"/>
      <c r="AF209" s="20"/>
      <c r="AI209" s="21"/>
      <c r="AJ209" s="18"/>
      <c r="AL209" s="18"/>
      <c r="AM209" s="18"/>
      <c r="AN209" t="s">
        <v>73</v>
      </c>
      <c r="AO209" t="str" cm="1">
        <f t="array" aca="1" ref="AO209" ca="1">_FV(A209,"Currency")</f>
        <v>USD</v>
      </c>
      <c r="AP209" t="str" cm="1">
        <f t="array" aca="1" ref="AP209" ca="1">_FV(A209,"Exchange")</f>
        <v>NYSE Arca</v>
      </c>
      <c r="AQ209" s="6" t="str" cm="1">
        <f t="array" aca="1" ref="AQ209" ca="1">_FV(A209,"Exchange abbreviation",TRUE)</f>
        <v>ARCX</v>
      </c>
      <c r="AR209" t="str" cm="1">
        <f t="array" aca="1" ref="AR209" ca="1">_FV(A209,"Instrument type",TRUE)</f>
        <v>ETF</v>
      </c>
    </row>
    <row r="210" spans="1:44" ht="18.75" customHeight="1" x14ac:dyDescent="0.25">
      <c r="A210" t="e" vm="223">
        <v>#VALUE!</v>
      </c>
      <c r="B210" t="s">
        <v>739</v>
      </c>
      <c r="C210" t="s">
        <v>740</v>
      </c>
      <c r="D210" s="31" cm="1">
        <f t="array" aca="1" ref="D210" ca="1">_FV(A210,"Last trade time",TRUE)</f>
        <v>45824.940331573438</v>
      </c>
      <c r="E210" s="23" cm="1">
        <f t="array" aca="1" ref="E210" ca="1">_FV(A210,"Price")</f>
        <v>7.875</v>
      </c>
      <c r="F210" s="27" cm="1">
        <f t="array" aca="1" ref="F210" ca="1">_FV(A210,"Change (%)",TRUE)</f>
        <v>5.4217000000000001E-2</v>
      </c>
      <c r="G210" s="26" cm="1">
        <f t="array" aca="1" ref="G210" ca="1">_FV(A210,"Change")</f>
        <v>0.40500000000000003</v>
      </c>
      <c r="H210" s="23" cm="1">
        <f t="array" aca="1" ref="H210" ca="1">_FV(A210,"Open")</f>
        <v>7.61</v>
      </c>
      <c r="I210" s="23" cm="1">
        <f t="array" aca="1" ref="I210" ca="1">_FV(A210,"Low")</f>
        <v>7.58</v>
      </c>
      <c r="J210" s="23" cm="1">
        <f t="array" aca="1" ref="J210" ca="1">_FV(A210,"High")</f>
        <v>7.96</v>
      </c>
      <c r="K210" s="23" cm="1">
        <f t="array" aca="1" ref="K210" ca="1">_FV(A210,"Previous close",TRUE)</f>
        <v>7.47</v>
      </c>
      <c r="L210" s="26"/>
      <c r="M210" s="23" cm="1">
        <f t="array" aca="1" ref="M210" ca="1">_FV(A210,"52 week low",TRUE)</f>
        <v>5.8250000000000002</v>
      </c>
      <c r="N210" s="23" cm="1">
        <f t="array" aca="1" ref="N210" ca="1">_FV(A210,"52 week high",TRUE)</f>
        <v>18.288</v>
      </c>
      <c r="O210" s="8" cm="1">
        <f t="array" aca="1" ref="O210" ca="1">_FV(A210,"Volume")</f>
        <v>665310</v>
      </c>
      <c r="P210" s="7" cm="1">
        <f t="array" aca="1" ref="P210" ca="1">_FV(A210,"Volume average",TRUE)</f>
        <v>402211</v>
      </c>
      <c r="Q210" t="s">
        <v>424</v>
      </c>
      <c r="S210" t="s">
        <v>281</v>
      </c>
      <c r="T210" s="25" cm="1">
        <f t="array" aca="1" ref="T210" ca="1">_FV(A210,"Expense ratio",TRUE)</f>
        <v>1.23E-2</v>
      </c>
      <c r="U210" s="24" cm="1">
        <f t="array" aca="1" ref="U210" ca="1">_FV(A210,"Market cap",TRUE)</f>
        <v>137686824.97999999</v>
      </c>
      <c r="V210" s="4">
        <v>137686816</v>
      </c>
      <c r="W210" s="4">
        <v>137686816</v>
      </c>
      <c r="X210" t="s">
        <v>741</v>
      </c>
      <c r="Y210" t="s">
        <v>742</v>
      </c>
      <c r="Z210" s="5">
        <v>7.4844999999999997</v>
      </c>
      <c r="AA210" s="20"/>
      <c r="AB210" s="5">
        <v>0.97620004000000005</v>
      </c>
      <c r="AC210" s="4">
        <v>403330</v>
      </c>
      <c r="AE210" s="5">
        <v>-1.7896196892202341</v>
      </c>
      <c r="AF210" s="5">
        <v>-20.9583477949264</v>
      </c>
      <c r="AI210" s="4">
        <v>403330</v>
      </c>
      <c r="AJ210" s="4">
        <v>3024975</v>
      </c>
      <c r="AL210" s="5">
        <v>18.288</v>
      </c>
      <c r="AM210" s="5">
        <v>5.8250000000000002</v>
      </c>
      <c r="AN210" t="s">
        <v>90</v>
      </c>
      <c r="AO210" t="str" cm="1">
        <f t="array" aca="1" ref="AO210" ca="1">_FV(A210,"Currency")</f>
        <v>USD</v>
      </c>
      <c r="AP210" t="str" cm="1">
        <f t="array" aca="1" ref="AP210" ca="1">_FV(A210,"Exchange")</f>
        <v>NYSE Arca</v>
      </c>
      <c r="AQ210" s="6" t="str" cm="1">
        <f t="array" aca="1" ref="AQ210" ca="1">_FV(A210,"Exchange abbreviation",TRUE)</f>
        <v>ARCX</v>
      </c>
      <c r="AR210" t="str" cm="1">
        <f t="array" aca="1" ref="AR210" ca="1">_FV(A210,"Instrument type",TRUE)</f>
        <v>ETF</v>
      </c>
    </row>
    <row r="211" spans="1:44" ht="18.75" customHeight="1" x14ac:dyDescent="0.25">
      <c r="A211" t="e" vm="224">
        <v>#VALUE!</v>
      </c>
      <c r="B211" t="s">
        <v>743</v>
      </c>
      <c r="C211" t="s">
        <v>744</v>
      </c>
      <c r="D211" s="31" cm="1">
        <f t="array" aca="1" ref="D211" ca="1">_FV(A211,"Last trade time",TRUE)</f>
        <v>45824.840339258597</v>
      </c>
      <c r="E211" s="23" cm="1">
        <f t="array" aca="1" ref="E211" ca="1">_FV(A211,"Price")</f>
        <v>21.9939</v>
      </c>
      <c r="F211" s="27" cm="1">
        <f t="array" aca="1" ref="F211" ca="1">_FV(A211,"Change (%)",TRUE)</f>
        <v>5.7940000000000005E-3</v>
      </c>
      <c r="G211" s="26" cm="1">
        <f t="array" aca="1" ref="G211" ca="1">_FV(A211,"Change")</f>
        <v>0.12670000000000001</v>
      </c>
      <c r="H211" s="23" cm="1">
        <f t="array" aca="1" ref="H211" ca="1">_FV(A211,"Open")</f>
        <v>21.9939</v>
      </c>
      <c r="I211" s="23" cm="1">
        <f t="array" aca="1" ref="I211" ca="1">_FV(A211,"Low")</f>
        <v>21.9939</v>
      </c>
      <c r="J211" s="23" cm="1">
        <f t="array" aca="1" ref="J211" ca="1">_FV(A211,"High")</f>
        <v>21.9939</v>
      </c>
      <c r="K211" s="23" cm="1">
        <f t="array" aca="1" ref="K211" ca="1">_FV(A211,"Previous close",TRUE)</f>
        <v>21.8672</v>
      </c>
      <c r="L211" s="26"/>
      <c r="M211" s="23" cm="1">
        <f t="array" aca="1" ref="M211" ca="1">_FV(A211,"52 week low",TRUE)</f>
        <v>18.63</v>
      </c>
      <c r="N211" s="23" cm="1">
        <f t="array" aca="1" ref="N211" ca="1">_FV(A211,"52 week high",TRUE)</f>
        <v>23.64</v>
      </c>
      <c r="O211" s="8" cm="1">
        <f t="array" aca="1" ref="O211" ca="1">_FV(A211,"Volume")</f>
        <v>9</v>
      </c>
      <c r="P211" s="7" cm="1">
        <f t="array" aca="1" ref="P211" ca="1">_FV(A211,"Volume average",TRUE)</f>
        <v>2585</v>
      </c>
      <c r="Q211" t="s">
        <v>554</v>
      </c>
      <c r="S211" t="s">
        <v>745</v>
      </c>
      <c r="T211" s="25" cm="1">
        <f t="array" aca="1" ref="T211" ca="1">_FV(A211,"Expense ratio",TRUE)</f>
        <v>1.2199999999999999E-2</v>
      </c>
      <c r="U211" s="24" cm="1">
        <f t="array" aca="1" ref="U211" ca="1">_FV(A211,"Market cap",TRUE)</f>
        <v>13038978.300000001</v>
      </c>
      <c r="V211" s="4">
        <v>13038978</v>
      </c>
      <c r="W211" s="4">
        <v>13038978</v>
      </c>
      <c r="Y211" t="s">
        <v>746</v>
      </c>
      <c r="Z211" s="5">
        <v>21.98</v>
      </c>
      <c r="AA211" s="5">
        <v>28.968596999999999</v>
      </c>
      <c r="AB211" s="4">
        <v>0</v>
      </c>
      <c r="AC211" s="4">
        <v>3009</v>
      </c>
      <c r="AE211" s="5">
        <v>-0.50502780186900686</v>
      </c>
      <c r="AF211" s="5">
        <v>1.754226524438973</v>
      </c>
      <c r="AH211" s="16"/>
      <c r="AI211" s="4">
        <v>3009</v>
      </c>
      <c r="AJ211" s="5">
        <v>66135.713699999993</v>
      </c>
      <c r="AL211" s="5">
        <v>23.64</v>
      </c>
      <c r="AM211" s="5">
        <v>18.63</v>
      </c>
      <c r="AN211" t="s">
        <v>47</v>
      </c>
      <c r="AO211" t="str" cm="1">
        <f t="array" aca="1" ref="AO211" ca="1">_FV(A211,"Currency")</f>
        <v>USD</v>
      </c>
      <c r="AP211" t="str" cm="1">
        <f t="array" aca="1" ref="AP211" ca="1">_FV(A211,"Exchange")</f>
        <v>CBOE BZX Exchange</v>
      </c>
      <c r="AQ211" s="6" t="str" cm="1">
        <f t="array" aca="1" ref="AQ211" ca="1">_FV(A211,"Exchange abbreviation",TRUE)</f>
        <v>BATS</v>
      </c>
      <c r="AR211" t="str" cm="1">
        <f t="array" aca="1" ref="AR211" ca="1">_FV(A211,"Instrument type",TRUE)</f>
        <v>ETF</v>
      </c>
    </row>
    <row r="212" spans="1:44" ht="18.75" customHeight="1" x14ac:dyDescent="0.25">
      <c r="A212" t="e" vm="225">
        <v>#VALUE!</v>
      </c>
      <c r="B212" t="s">
        <v>747</v>
      </c>
      <c r="C212" t="s">
        <v>748</v>
      </c>
      <c r="D212" s="31" cm="1">
        <f t="array" aca="1" ref="D212" ca="1">_FV(A212,"Last trade time",TRUE)</f>
        <v>45824.840295150003</v>
      </c>
      <c r="E212" s="23" cm="1">
        <f t="array" aca="1" ref="E212" ca="1">_FV(A212,"Price")</f>
        <v>32.601599999999998</v>
      </c>
      <c r="F212" s="27" cm="1">
        <f t="array" aca="1" ref="F212" ca="1">_FV(A212,"Change (%)",TRUE)</f>
        <v>1.5816E-2</v>
      </c>
      <c r="G212" s="26" cm="1">
        <f t="array" aca="1" ref="G212" ca="1">_FV(A212,"Change")</f>
        <v>0.50760000000000005</v>
      </c>
      <c r="H212" s="23" cm="1">
        <f t="array" aca="1" ref="H212" ca="1">_FV(A212,"Open")</f>
        <v>32.601599999999998</v>
      </c>
      <c r="I212" s="23" cm="1">
        <f t="array" aca="1" ref="I212" ca="1">_FV(A212,"Low")</f>
        <v>32.601599999999998</v>
      </c>
      <c r="J212" s="23" cm="1">
        <f t="array" aca="1" ref="J212" ca="1">_FV(A212,"High")</f>
        <v>32.601599999999998</v>
      </c>
      <c r="K212" s="23" cm="1">
        <f t="array" aca="1" ref="K212" ca="1">_FV(A212,"Previous close",TRUE)</f>
        <v>32.094000000000001</v>
      </c>
      <c r="L212" s="26"/>
      <c r="M212" s="23" cm="1">
        <f t="array" aca="1" ref="M212" ca="1">_FV(A212,"52 week low",TRUE)</f>
        <v>25.6387</v>
      </c>
      <c r="N212" s="23" cm="1">
        <f t="array" aca="1" ref="N212" ca="1">_FV(A212,"52 week high",TRUE)</f>
        <v>32.683399999999999</v>
      </c>
      <c r="O212" s="8" cm="1">
        <f t="array" aca="1" ref="O212" ca="1">_FV(A212,"Volume")</f>
        <v>3</v>
      </c>
      <c r="P212" s="7" cm="1">
        <f t="array" aca="1" ref="P212" ca="1">_FV(A212,"Volume average",TRUE)</f>
        <v>29</v>
      </c>
      <c r="Q212" t="s">
        <v>703</v>
      </c>
      <c r="S212" t="s">
        <v>397</v>
      </c>
      <c r="T212" s="25" cm="1">
        <f t="array" aca="1" ref="T212" ca="1">_FV(A212,"Expense ratio",TRUE)</f>
        <v>1.2199999999999999E-2</v>
      </c>
      <c r="U212" s="24" cm="1">
        <f t="array" aca="1" ref="U212" ca="1">_FV(A212,"Market cap",TRUE)</f>
        <v>6429612.46</v>
      </c>
      <c r="V212" s="4">
        <v>6429612</v>
      </c>
      <c r="W212" s="4">
        <v>6429612</v>
      </c>
      <c r="Y212" t="s">
        <v>749</v>
      </c>
      <c r="Z212" s="5">
        <v>32.700000000000003</v>
      </c>
      <c r="AA212" s="5">
        <v>12.977501999999999</v>
      </c>
      <c r="AB212" s="5">
        <v>1.9699999999999999E-2</v>
      </c>
      <c r="AC212" s="4">
        <v>109</v>
      </c>
      <c r="AE212" s="5">
        <v>18.18034694757063</v>
      </c>
      <c r="AF212" s="5">
        <v>5.8400673323245833</v>
      </c>
      <c r="AI212" s="4">
        <v>109</v>
      </c>
      <c r="AJ212" s="5">
        <v>3531.2294000000002</v>
      </c>
      <c r="AL212" s="5">
        <v>32.481099999999998</v>
      </c>
      <c r="AM212" s="5">
        <v>25.638999999999999</v>
      </c>
      <c r="AN212" t="s">
        <v>47</v>
      </c>
      <c r="AO212" t="str" cm="1">
        <f t="array" aca="1" ref="AO212" ca="1">_FV(A212,"Currency")</f>
        <v>USD</v>
      </c>
      <c r="AP212" t="str" cm="1">
        <f t="array" aca="1" ref="AP212" ca="1">_FV(A212,"Exchange")</f>
        <v>CBOE BZX Exchange</v>
      </c>
      <c r="AQ212" s="6" t="str" cm="1">
        <f t="array" aca="1" ref="AQ212" ca="1">_FV(A212,"Exchange abbreviation",TRUE)</f>
        <v>BATS</v>
      </c>
      <c r="AR212" t="str" cm="1">
        <f t="array" aca="1" ref="AR212" ca="1">_FV(A212,"Instrument type",TRUE)</f>
        <v>ETF</v>
      </c>
    </row>
    <row r="213" spans="1:44" ht="18.75" customHeight="1" x14ac:dyDescent="0.25">
      <c r="A213" t="e" vm="226">
        <v>#VALUE!</v>
      </c>
      <c r="B213" t="s">
        <v>750</v>
      </c>
      <c r="C213" t="s">
        <v>751</v>
      </c>
      <c r="D213" s="31" cm="1">
        <f t="array" aca="1" ref="D213" ca="1">_FV(A213,"Last trade time",TRUE)</f>
        <v>45824.840320034375</v>
      </c>
      <c r="E213" s="23" cm="1">
        <f t="array" aca="1" ref="E213" ca="1">_FV(A213,"Price")</f>
        <v>21.7</v>
      </c>
      <c r="F213" s="27" cm="1">
        <f t="array" aca="1" ref="F213" ca="1">_FV(A213,"Change (%)",TRUE)</f>
        <v>2.7729999999999999E-3</v>
      </c>
      <c r="G213" s="26" cm="1">
        <f t="array" aca="1" ref="G213" ca="1">_FV(A213,"Change")</f>
        <v>0.06</v>
      </c>
      <c r="H213" s="23" cm="1">
        <f t="array" aca="1" ref="H213" ca="1">_FV(A213,"Open")</f>
        <v>21.72</v>
      </c>
      <c r="I213" s="23" cm="1">
        <f t="array" aca="1" ref="I213" ca="1">_FV(A213,"Low")</f>
        <v>21.7</v>
      </c>
      <c r="J213" s="23" cm="1">
        <f t="array" aca="1" ref="J213" ca="1">_FV(A213,"High")</f>
        <v>21.72</v>
      </c>
      <c r="K213" s="23" cm="1">
        <f t="array" aca="1" ref="K213" ca="1">_FV(A213,"Previous close",TRUE)</f>
        <v>21.64</v>
      </c>
      <c r="L213" s="26"/>
      <c r="M213" s="23" cm="1">
        <f t="array" aca="1" ref="M213" ca="1">_FV(A213,"52 week low",TRUE)</f>
        <v>20.77</v>
      </c>
      <c r="N213" s="23" cm="1">
        <f t="array" aca="1" ref="N213" ca="1">_FV(A213,"52 week high",TRUE)</f>
        <v>22.18</v>
      </c>
      <c r="O213" s="8" cm="1">
        <f t="array" aca="1" ref="O213" ca="1">_FV(A213,"Volume")</f>
        <v>952</v>
      </c>
      <c r="P213" s="7" cm="1">
        <f t="array" aca="1" ref="P213" ca="1">_FV(A213,"Volume average",TRUE)</f>
        <v>4514</v>
      </c>
      <c r="Q213" t="s">
        <v>554</v>
      </c>
      <c r="S213" t="s">
        <v>745</v>
      </c>
      <c r="T213" s="25" cm="1">
        <f t="array" aca="1" ref="T213" ca="1">_FV(A213,"Expense ratio",TRUE)</f>
        <v>1.2199999999999999E-2</v>
      </c>
      <c r="U213" s="24" cm="1">
        <f t="array" aca="1" ref="U213" ca="1">_FV(A213,"Market cap",TRUE)</f>
        <v>32908713.100000001</v>
      </c>
      <c r="V213" s="4">
        <v>32908712</v>
      </c>
      <c r="W213" s="4">
        <v>32908712</v>
      </c>
      <c r="Y213" t="s">
        <v>746</v>
      </c>
      <c r="Z213" s="5">
        <v>21.66</v>
      </c>
      <c r="AA213" s="5">
        <v>19.939841999999999</v>
      </c>
      <c r="AB213" s="5">
        <v>2.7799999999999998E-2</v>
      </c>
      <c r="AC213" s="4">
        <v>6725</v>
      </c>
      <c r="AE213" s="5">
        <v>1.0242633666636141</v>
      </c>
      <c r="AF213" s="5">
        <v>4.420412772955018</v>
      </c>
      <c r="AI213" s="4">
        <v>6725</v>
      </c>
      <c r="AJ213" s="5">
        <v>145629.875</v>
      </c>
      <c r="AL213" s="5">
        <v>22.18</v>
      </c>
      <c r="AM213" s="5">
        <v>20.77</v>
      </c>
      <c r="AN213" t="s">
        <v>47</v>
      </c>
      <c r="AO213" t="str" cm="1">
        <f t="array" aca="1" ref="AO213" ca="1">_FV(A213,"Currency")</f>
        <v>USD</v>
      </c>
      <c r="AP213" t="str" cm="1">
        <f t="array" aca="1" ref="AP213" ca="1">_FV(A213,"Exchange")</f>
        <v>CBOE BZX Exchange</v>
      </c>
      <c r="AQ213" s="6" t="str" cm="1">
        <f t="array" aca="1" ref="AQ213" ca="1">_FV(A213,"Exchange abbreviation",TRUE)</f>
        <v>BATS</v>
      </c>
      <c r="AR213" t="str" cm="1">
        <f t="array" aca="1" ref="AR213" ca="1">_FV(A213,"Instrument type",TRUE)</f>
        <v>ETF</v>
      </c>
    </row>
    <row r="214" spans="1:44" ht="18.75" customHeight="1" x14ac:dyDescent="0.25">
      <c r="A214" t="e" vm="227">
        <v>#VALUE!</v>
      </c>
      <c r="B214" t="s">
        <v>752</v>
      </c>
      <c r="C214" t="s">
        <v>753</v>
      </c>
      <c r="D214" s="31" cm="1">
        <f t="array" aca="1" ref="D214" ca="1">_FV(A214,"Last trade time",TRUE)</f>
        <v>45824.91264178203</v>
      </c>
      <c r="E214" s="23" cm="1">
        <f t="array" aca="1" ref="E214" ca="1">_FV(A214,"Price")</f>
        <v>64.040000000000006</v>
      </c>
      <c r="F214" s="27" cm="1">
        <f t="array" aca="1" ref="F214" ca="1">_FV(A214,"Change (%)",TRUE)</f>
        <v>4.9147999999999997E-2</v>
      </c>
      <c r="G214" s="26" cm="1">
        <f t="array" aca="1" ref="G214" ca="1">_FV(A214,"Change")</f>
        <v>3</v>
      </c>
      <c r="H214" s="23" cm="1">
        <f t="array" aca="1" ref="H214" ca="1">_FV(A214,"Open")</f>
        <v>62.2</v>
      </c>
      <c r="I214" s="23" cm="1">
        <f t="array" aca="1" ref="I214" ca="1">_FV(A214,"Low")</f>
        <v>62.2</v>
      </c>
      <c r="J214" s="23" cm="1">
        <f t="array" aca="1" ref="J214" ca="1">_FV(A214,"High")</f>
        <v>64.377499999999998</v>
      </c>
      <c r="K214" s="23" cm="1">
        <f t="array" aca="1" ref="K214" ca="1">_FV(A214,"Previous close",TRUE)</f>
        <v>61.04</v>
      </c>
      <c r="L214" s="26"/>
      <c r="M214" s="23" cm="1">
        <f t="array" aca="1" ref="M214" ca="1">_FV(A214,"52 week low",TRUE)</f>
        <v>40.61</v>
      </c>
      <c r="N214" s="23" cm="1">
        <f t="array" aca="1" ref="N214" ca="1">_FV(A214,"52 week high",TRUE)</f>
        <v>79.098299999999995</v>
      </c>
      <c r="O214" s="8" cm="1">
        <f t="array" aca="1" ref="O214" ca="1">_FV(A214,"Volume")</f>
        <v>54209</v>
      </c>
      <c r="P214" s="7" cm="1">
        <f t="array" aca="1" ref="P214" ca="1">_FV(A214,"Volume average",TRUE)</f>
        <v>54442</v>
      </c>
      <c r="Q214" t="s">
        <v>85</v>
      </c>
      <c r="S214" t="s">
        <v>445</v>
      </c>
      <c r="T214" s="25" cm="1">
        <f t="array" aca="1" ref="T214" ca="1">_FV(A214,"Expense ratio",TRUE)</f>
        <v>1.2199999999999999E-2</v>
      </c>
      <c r="U214" s="24" cm="1">
        <f t="array" aca="1" ref="U214" ca="1">_FV(A214,"Market cap",TRUE)</f>
        <v>115240349.58</v>
      </c>
      <c r="V214" s="4">
        <v>115240352</v>
      </c>
      <c r="W214" s="4">
        <v>115240352</v>
      </c>
      <c r="X214" t="s">
        <v>754</v>
      </c>
      <c r="Y214" t="s">
        <v>594</v>
      </c>
      <c r="Z214" s="5">
        <v>59.470999999999997</v>
      </c>
      <c r="AA214" s="5">
        <v>10.157966</v>
      </c>
      <c r="AB214" s="5">
        <v>5.7800002000000003E-2</v>
      </c>
      <c r="AC214" s="4">
        <v>66579</v>
      </c>
      <c r="AE214" s="5">
        <v>39.473675897618627</v>
      </c>
      <c r="AF214" s="5">
        <v>-11.897947404404301</v>
      </c>
      <c r="AI214" s="4">
        <v>66579</v>
      </c>
      <c r="AJ214" s="5">
        <v>3954792.6</v>
      </c>
      <c r="AL214" s="5">
        <v>79.099999999999994</v>
      </c>
      <c r="AM214" s="5">
        <v>40.61</v>
      </c>
      <c r="AN214" t="s">
        <v>90</v>
      </c>
      <c r="AO214" t="str" cm="1">
        <f t="array" aca="1" ref="AO214" ca="1">_FV(A214,"Currency")</f>
        <v>USD</v>
      </c>
      <c r="AP214" t="str" cm="1">
        <f t="array" aca="1" ref="AP214" ca="1">_FV(A214,"Exchange")</f>
        <v>NYSE Arca</v>
      </c>
      <c r="AQ214" s="6" t="str" cm="1">
        <f t="array" aca="1" ref="AQ214" ca="1">_FV(A214,"Exchange abbreviation",TRUE)</f>
        <v>ARCX</v>
      </c>
      <c r="AR214" t="str" cm="1">
        <f t="array" aca="1" ref="AR214" ca="1">_FV(A214,"Instrument type",TRUE)</f>
        <v>ETF</v>
      </c>
    </row>
    <row r="215" spans="1:44" ht="18.75" customHeight="1" x14ac:dyDescent="0.25">
      <c r="A215" t="e" vm="228">
        <v>#VALUE!</v>
      </c>
      <c r="B215" t="s">
        <v>755</v>
      </c>
      <c r="C215" t="s">
        <v>756</v>
      </c>
      <c r="D215" s="31" cm="1">
        <f t="array" aca="1" ref="D215" ca="1">_FV(A215,"Last trade time",TRUE)</f>
        <v>45824.940398171093</v>
      </c>
      <c r="E215" s="23" cm="1">
        <f t="array" aca="1" ref="E215" ca="1">_FV(A215,"Price")</f>
        <v>8.1150000000000002</v>
      </c>
      <c r="F215" s="27" cm="1">
        <f t="array" aca="1" ref="F215" ca="1">_FV(A215,"Change (%)",TRUE)</f>
        <v>5.2529000000000006E-2</v>
      </c>
      <c r="G215" s="26" cm="1">
        <f t="array" aca="1" ref="G215" ca="1">_FV(A215,"Change")</f>
        <v>0.40500000000000003</v>
      </c>
      <c r="H215" s="23" cm="1">
        <f t="array" aca="1" ref="H215" ca="1">_FV(A215,"Open")</f>
        <v>7.82</v>
      </c>
      <c r="I215" s="23" cm="1">
        <f t="array" aca="1" ref="I215" ca="1">_FV(A215,"Low")</f>
        <v>7.7858999999999998</v>
      </c>
      <c r="J215" s="23" cm="1">
        <f t="array" aca="1" ref="J215" ca="1">_FV(A215,"High")</f>
        <v>8.16</v>
      </c>
      <c r="K215" s="23" cm="1">
        <f t="array" aca="1" ref="K215" ca="1">_FV(A215,"Previous close",TRUE)</f>
        <v>7.71</v>
      </c>
      <c r="L215" s="26"/>
      <c r="M215" s="23" cm="1">
        <f t="array" aca="1" ref="M215" ca="1">_FV(A215,"52 week low",TRUE)</f>
        <v>6.11</v>
      </c>
      <c r="N215" s="23" cm="1">
        <f t="array" aca="1" ref="N215" ca="1">_FV(A215,"52 week high",TRUE)</f>
        <v>22.1799</v>
      </c>
      <c r="O215" s="8" cm="1">
        <f t="array" aca="1" ref="O215" ca="1">_FV(A215,"Volume")</f>
        <v>5375157</v>
      </c>
      <c r="P215" s="7" cm="1">
        <f t="array" aca="1" ref="P215" ca="1">_FV(A215,"Volume average",TRUE)</f>
        <v>6117613</v>
      </c>
      <c r="Q215" t="s">
        <v>424</v>
      </c>
      <c r="S215" t="s">
        <v>281</v>
      </c>
      <c r="T215" s="25" cm="1">
        <f t="array" aca="1" ref="T215" ca="1">_FV(A215,"Expense ratio",TRUE)</f>
        <v>1.2199999999999999E-2</v>
      </c>
      <c r="U215" s="24" cm="1">
        <f t="array" aca="1" ref="U215" ca="1">_FV(A215,"Market cap",TRUE)</f>
        <v>1101495810.52</v>
      </c>
      <c r="V215" s="4">
        <v>1101495808</v>
      </c>
      <c r="W215" s="4">
        <v>1101495808</v>
      </c>
      <c r="Y215" t="s">
        <v>757</v>
      </c>
      <c r="Z215" s="5">
        <v>7.9122000000000003</v>
      </c>
      <c r="AA215" s="20"/>
      <c r="AB215" s="5">
        <v>1.8259000000000001</v>
      </c>
      <c r="AC215" s="4">
        <v>5119533</v>
      </c>
      <c r="AE215" s="5">
        <v>-7.0971476150492379</v>
      </c>
      <c r="AF215" s="5">
        <v>-8.7543940616009674</v>
      </c>
      <c r="AI215" s="4">
        <v>5119533</v>
      </c>
      <c r="AJ215" s="5">
        <v>40444310.700000003</v>
      </c>
      <c r="AL215" s="5">
        <v>23.31</v>
      </c>
      <c r="AM215" s="5">
        <v>6.11</v>
      </c>
      <c r="AN215" t="s">
        <v>82</v>
      </c>
      <c r="AO215" t="str" cm="1">
        <f t="array" aca="1" ref="AO215" ca="1">_FV(A215,"Currency")</f>
        <v>USD</v>
      </c>
      <c r="AP215" t="str" cm="1">
        <f t="array" aca="1" ref="AP215" ca="1">_FV(A215,"Exchange")</f>
        <v>NYSE Arca</v>
      </c>
      <c r="AQ215" s="6" t="str" cm="1">
        <f t="array" aca="1" ref="AQ215" ca="1">_FV(A215,"Exchange abbreviation",TRUE)</f>
        <v>ARCX</v>
      </c>
      <c r="AR215" t="str" cm="1">
        <f t="array" aca="1" ref="AR215" ca="1">_FV(A215,"Instrument type",TRUE)</f>
        <v>ETF</v>
      </c>
    </row>
    <row r="216" spans="1:44" ht="18.75" customHeight="1" x14ac:dyDescent="0.25">
      <c r="A216" t="e" vm="229">
        <v>#VALUE!</v>
      </c>
      <c r="B216" t="s">
        <v>758</v>
      </c>
      <c r="C216" t="s">
        <v>759</v>
      </c>
      <c r="D216" s="31" cm="1">
        <f t="array" aca="1" ref="D216" ca="1">_FV(A216,"Last trade time",TRUE)</f>
        <v>45824.918516978905</v>
      </c>
      <c r="E216" s="23" cm="1">
        <f t="array" aca="1" ref="E216" ca="1">_FV(A216,"Price")</f>
        <v>41.3</v>
      </c>
      <c r="F216" s="27" cm="1">
        <f t="array" aca="1" ref="F216" ca="1">_FV(A216,"Change (%)",TRUE)</f>
        <v>3.5607E-2</v>
      </c>
      <c r="G216" s="26" cm="1">
        <f t="array" aca="1" ref="G216" ca="1">_FV(A216,"Change")</f>
        <v>1.42</v>
      </c>
      <c r="H216" s="23" cm="1">
        <f t="array" aca="1" ref="H216" ca="1">_FV(A216,"Open")</f>
        <v>40.71</v>
      </c>
      <c r="I216" s="23" cm="1">
        <f t="array" aca="1" ref="I216" ca="1">_FV(A216,"Low")</f>
        <v>40.67</v>
      </c>
      <c r="J216" s="23" cm="1">
        <f t="array" aca="1" ref="J216" ca="1">_FV(A216,"High")</f>
        <v>41.46</v>
      </c>
      <c r="K216" s="23" cm="1">
        <f t="array" aca="1" ref="K216" ca="1">_FV(A216,"Previous close",TRUE)</f>
        <v>39.880000000000003</v>
      </c>
      <c r="L216" s="26"/>
      <c r="M216" s="23" cm="1">
        <f t="array" aca="1" ref="M216" ca="1">_FV(A216,"52 week low",TRUE)</f>
        <v>32.053800000000003</v>
      </c>
      <c r="N216" s="23" cm="1">
        <f t="array" aca="1" ref="N216" ca="1">_FV(A216,"52 week high",TRUE)</f>
        <v>64.219700000000003</v>
      </c>
      <c r="O216" s="8" cm="1">
        <f t="array" aca="1" ref="O216" ca="1">_FV(A216,"Volume")</f>
        <v>1496841</v>
      </c>
      <c r="P216" s="7" cm="1">
        <f t="array" aca="1" ref="P216" ca="1">_FV(A216,"Volume average",TRUE)</f>
        <v>1635942</v>
      </c>
      <c r="Q216" t="s">
        <v>97</v>
      </c>
      <c r="S216" t="s">
        <v>61</v>
      </c>
      <c r="T216" s="25" cm="1">
        <f t="array" aca="1" ref="T216" ca="1">_FV(A216,"Expense ratio",TRUE)</f>
        <v>1.21E-2</v>
      </c>
      <c r="U216" s="24" cm="1">
        <f t="array" aca="1" ref="U216" ca="1">_FV(A216,"Market cap",TRUE)</f>
        <v>308325413.19</v>
      </c>
      <c r="V216" s="4">
        <v>306304160</v>
      </c>
      <c r="W216" s="4">
        <v>306304160</v>
      </c>
      <c r="Y216" t="s">
        <v>760</v>
      </c>
      <c r="Z216" s="5">
        <v>41.677</v>
      </c>
      <c r="AA216" s="20"/>
      <c r="AB216" s="4">
        <v>0</v>
      </c>
      <c r="AC216" s="4">
        <v>2591625</v>
      </c>
      <c r="AE216" s="5">
        <v>-15.471622110882951</v>
      </c>
      <c r="AF216" s="5">
        <v>-30.75777725840781</v>
      </c>
      <c r="AI216" s="4">
        <v>2591625</v>
      </c>
      <c r="AJ216" s="5">
        <v>107967097.5</v>
      </c>
      <c r="AL216" s="5">
        <v>64.22</v>
      </c>
      <c r="AM216" s="5">
        <v>32.049999999999997</v>
      </c>
      <c r="AN216" t="s">
        <v>82</v>
      </c>
      <c r="AO216" t="str" cm="1">
        <f t="array" aca="1" ref="AO216" ca="1">_FV(A216,"Currency")</f>
        <v>USD</v>
      </c>
      <c r="AP216" t="str" cm="1">
        <f t="array" aca="1" ref="AP216" ca="1">_FV(A216,"Exchange")</f>
        <v>CBOE BZX Exchange</v>
      </c>
      <c r="AQ216" s="6" t="str" cm="1">
        <f t="array" aca="1" ref="AQ216" ca="1">_FV(A216,"Exchange abbreviation",TRUE)</f>
        <v>BATS</v>
      </c>
      <c r="AR216" t="str" cm="1">
        <f t="array" aca="1" ref="AR216" ca="1">_FV(A216,"Instrument type",TRUE)</f>
        <v>ETF</v>
      </c>
    </row>
    <row r="217" spans="1:44" ht="18.75" customHeight="1" x14ac:dyDescent="0.25">
      <c r="A217" t="e" vm="230">
        <v>#VALUE!</v>
      </c>
      <c r="B217" t="s">
        <v>761</v>
      </c>
      <c r="C217" t="s">
        <v>762</v>
      </c>
      <c r="D217" s="31" cm="1">
        <f t="array" aca="1" ref="D217" ca="1">_FV(A217,"Last trade time",TRUE)</f>
        <v>45824.840277789066</v>
      </c>
      <c r="E217" s="23" cm="1">
        <f t="array" aca="1" ref="E217" ca="1">_FV(A217,"Price")</f>
        <v>23.1114</v>
      </c>
      <c r="F217" s="27" cm="1">
        <f t="array" aca="1" ref="F217" ca="1">_FV(A217,"Change (%)",TRUE)</f>
        <v>3.0365000000000003E-2</v>
      </c>
      <c r="G217" s="26" cm="1">
        <f t="array" aca="1" ref="G217" ca="1">_FV(A217,"Change")</f>
        <v>0.68110000000000004</v>
      </c>
      <c r="H217" s="23" cm="1">
        <f t="array" aca="1" ref="H217" ca="1">_FV(A217,"Open")</f>
        <v>23.22</v>
      </c>
      <c r="I217" s="23" cm="1">
        <f t="array" aca="1" ref="I217" ca="1">_FV(A217,"Low")</f>
        <v>23.1114</v>
      </c>
      <c r="J217" s="23" cm="1">
        <f t="array" aca="1" ref="J217" ca="1">_FV(A217,"High")</f>
        <v>23.23</v>
      </c>
      <c r="K217" s="23" cm="1">
        <f t="array" aca="1" ref="K217" ca="1">_FV(A217,"Previous close",TRUE)</f>
        <v>22.430299999999999</v>
      </c>
      <c r="L217" s="26"/>
      <c r="M217" s="23" cm="1">
        <f t="array" aca="1" ref="M217" ca="1">_FV(A217,"52 week low",TRUE)</f>
        <v>17.316700000000001</v>
      </c>
      <c r="N217" s="23" cm="1">
        <f t="array" aca="1" ref="N217" ca="1">_FV(A217,"52 week high",TRUE)</f>
        <v>28.99</v>
      </c>
      <c r="O217" s="8" cm="1">
        <f t="array" aca="1" ref="O217" ca="1">_FV(A217,"Volume")</f>
        <v>2560</v>
      </c>
      <c r="P217" s="7" cm="1">
        <f t="array" aca="1" ref="P217" ca="1">_FV(A217,"Volume average",TRUE)</f>
        <v>797</v>
      </c>
      <c r="Q217" t="s">
        <v>78</v>
      </c>
      <c r="R217" t="s">
        <v>763</v>
      </c>
      <c r="S217" t="s">
        <v>440</v>
      </c>
      <c r="T217" s="25" cm="1">
        <f t="array" aca="1" ref="T217" ca="1">_FV(A217,"Expense ratio",TRUE)</f>
        <v>1.2E-2</v>
      </c>
      <c r="U217" s="24" cm="1">
        <f t="array" aca="1" ref="U217" ca="1">_FV(A217,"Market cap",TRUE)</f>
        <v>544682.84</v>
      </c>
      <c r="V217" s="4">
        <v>544682</v>
      </c>
      <c r="W217" s="4">
        <v>544682</v>
      </c>
      <c r="Y217" t="s">
        <v>764</v>
      </c>
      <c r="Z217" s="5">
        <v>23.3521</v>
      </c>
      <c r="AA217" s="20"/>
      <c r="AB217" s="20"/>
      <c r="AC217" s="4">
        <v>2239</v>
      </c>
      <c r="AE217" s="5">
        <v>5.7771408972382421</v>
      </c>
      <c r="AF217" s="20"/>
      <c r="AI217" s="4">
        <v>2239</v>
      </c>
      <c r="AJ217" s="5">
        <v>51950.621400000004</v>
      </c>
      <c r="AL217" s="5">
        <v>28.99</v>
      </c>
      <c r="AM217" s="5">
        <v>17.317</v>
      </c>
      <c r="AN217" t="s">
        <v>47</v>
      </c>
      <c r="AO217" t="str" cm="1">
        <f t="array" aca="1" ref="AO217" ca="1">_FV(A217,"Currency")</f>
        <v>USD</v>
      </c>
      <c r="AP217" t="str" cm="1">
        <f t="array" aca="1" ref="AP217" ca="1">_FV(A217,"Exchange")</f>
        <v>NYSE Arca</v>
      </c>
      <c r="AQ217" s="6" t="str" cm="1">
        <f t="array" aca="1" ref="AQ217" ca="1">_FV(A217,"Exchange abbreviation",TRUE)</f>
        <v>ARCX</v>
      </c>
      <c r="AR217" t="str" cm="1">
        <f t="array" aca="1" ref="AR217" ca="1">_FV(A217,"Instrument type",TRUE)</f>
        <v>ETF</v>
      </c>
    </row>
    <row r="218" spans="1:44" ht="18.75" customHeight="1" x14ac:dyDescent="0.25">
      <c r="A218" t="e" vm="231">
        <v>#VALUE!</v>
      </c>
      <c r="B218" t="s">
        <v>765</v>
      </c>
      <c r="C218" t="s">
        <v>766</v>
      </c>
      <c r="D218" s="31" cm="1">
        <f t="array" aca="1" ref="D218" ca="1">_FV(A218,"Last trade time",TRUE)</f>
        <v>45824.930145832812</v>
      </c>
      <c r="E218" s="23" cm="1">
        <f t="array" aca="1" ref="E218" ca="1">_FV(A218,"Price")</f>
        <v>12.23</v>
      </c>
      <c r="F218" s="27" cm="1">
        <f t="array" aca="1" ref="F218" ca="1">_FV(A218,"Change (%)",TRUE)</f>
        <v>9.075999999999999E-3</v>
      </c>
      <c r="G218" s="26" cm="1">
        <f t="array" aca="1" ref="G218" ca="1">_FV(A218,"Change")</f>
        <v>0.11</v>
      </c>
      <c r="H218" s="23" cm="1">
        <f t="array" aca="1" ref="H218" ca="1">_FV(A218,"Open")</f>
        <v>12.11</v>
      </c>
      <c r="I218" s="23" cm="1">
        <f t="array" aca="1" ref="I218" ca="1">_FV(A218,"Low")</f>
        <v>12.11</v>
      </c>
      <c r="J218" s="23" cm="1">
        <f t="array" aca="1" ref="J218" ca="1">_FV(A218,"High")</f>
        <v>12.25</v>
      </c>
      <c r="K218" s="23" cm="1">
        <f t="array" aca="1" ref="K218" ca="1">_FV(A218,"Previous close",TRUE)</f>
        <v>12.12</v>
      </c>
      <c r="L218" s="26"/>
      <c r="M218" s="23" cm="1">
        <f t="array" aca="1" ref="M218" ca="1">_FV(A218,"52 week low",TRUE)</f>
        <v>10.890700000000001</v>
      </c>
      <c r="N218" s="23" cm="1">
        <f t="array" aca="1" ref="N218" ca="1">_FV(A218,"52 week high",TRUE)</f>
        <v>18.62</v>
      </c>
      <c r="O218" s="8" cm="1">
        <f t="array" aca="1" ref="O218" ca="1">_FV(A218,"Volume")</f>
        <v>110287</v>
      </c>
      <c r="P218" s="7" cm="1">
        <f t="array" aca="1" ref="P218" ca="1">_FV(A218,"Volume average",TRUE)</f>
        <v>199991</v>
      </c>
      <c r="Q218" t="s">
        <v>424</v>
      </c>
      <c r="S218" t="s">
        <v>281</v>
      </c>
      <c r="T218" s="25" cm="1">
        <f t="array" aca="1" ref="T218" ca="1">_FV(A218,"Expense ratio",TRUE)</f>
        <v>1.2E-2</v>
      </c>
      <c r="U218" s="24" cm="1">
        <f t="array" aca="1" ref="U218" ca="1">_FV(A218,"Market cap",TRUE)</f>
        <v>118377924.37</v>
      </c>
      <c r="V218" s="4">
        <v>118377920</v>
      </c>
      <c r="W218" s="4">
        <v>118377920</v>
      </c>
      <c r="Y218" t="s">
        <v>767</v>
      </c>
      <c r="Z218" s="5">
        <v>12.4467</v>
      </c>
      <c r="AA218" s="20"/>
      <c r="AB218" s="5">
        <v>0.43090000000000001</v>
      </c>
      <c r="AC218" s="4">
        <v>141814</v>
      </c>
      <c r="AE218" s="5">
        <v>-3.239876911304385</v>
      </c>
      <c r="AF218" s="5">
        <v>-2.3913988373471362</v>
      </c>
      <c r="AI218" s="4">
        <v>141814</v>
      </c>
      <c r="AJ218" s="5">
        <v>1747148.48</v>
      </c>
      <c r="AL218" s="5">
        <v>18.62</v>
      </c>
      <c r="AM218" s="5">
        <v>10.891</v>
      </c>
      <c r="AN218" t="s">
        <v>90</v>
      </c>
      <c r="AO218" t="str" cm="1">
        <f t="array" aca="1" ref="AO218" ca="1">_FV(A218,"Currency")</f>
        <v>USD</v>
      </c>
      <c r="AP218" t="str" cm="1">
        <f t="array" aca="1" ref="AP218" ca="1">_FV(A218,"Exchange")</f>
        <v>NYSE Arca</v>
      </c>
      <c r="AQ218" s="6" t="str" cm="1">
        <f t="array" aca="1" ref="AQ218" ca="1">_FV(A218,"Exchange abbreviation",TRUE)</f>
        <v>ARCX</v>
      </c>
      <c r="AR218" t="str" cm="1">
        <f t="array" aca="1" ref="AR218" ca="1">_FV(A218,"Instrument type",TRUE)</f>
        <v>ETF</v>
      </c>
    </row>
    <row r="219" spans="1:44" ht="18.75" customHeight="1" x14ac:dyDescent="0.25">
      <c r="A219" t="e" vm="232">
        <v>#VALUE!</v>
      </c>
      <c r="B219" t="s">
        <v>768</v>
      </c>
      <c r="C219" t="s">
        <v>769</v>
      </c>
      <c r="D219" s="31" cm="1">
        <f t="array" aca="1" ref="D219" ca="1">_FV(A219,"Last trade time",TRUE)</f>
        <v>45824.865434779691</v>
      </c>
      <c r="E219" s="23" cm="1">
        <f t="array" aca="1" ref="E219" ca="1">_FV(A219,"Price")</f>
        <v>23.671099999999999</v>
      </c>
      <c r="F219" s="27" cm="1">
        <f t="array" aca="1" ref="F219" ca="1">_FV(A219,"Change (%)",TRUE)</f>
        <v>4.0590000000000001E-3</v>
      </c>
      <c r="G219" s="26" cm="1">
        <f t="array" aca="1" ref="G219" ca="1">_FV(A219,"Change")</f>
        <v>9.5699999999999993E-2</v>
      </c>
      <c r="H219" s="23" cm="1">
        <f t="array" aca="1" ref="H219" ca="1">_FV(A219,"Open")</f>
        <v>24.33</v>
      </c>
      <c r="I219" s="23" cm="1">
        <f t="array" aca="1" ref="I219" ca="1">_FV(A219,"Low")</f>
        <v>23.45</v>
      </c>
      <c r="J219" s="23" cm="1">
        <f t="array" aca="1" ref="J219" ca="1">_FV(A219,"High")</f>
        <v>24.33</v>
      </c>
      <c r="K219" s="23" cm="1">
        <f t="array" aca="1" ref="K219" ca="1">_FV(A219,"Previous close",TRUE)</f>
        <v>23.575399999999998</v>
      </c>
      <c r="L219" s="26"/>
      <c r="M219" s="23" cm="1">
        <f t="array" aca="1" ref="M219" ca="1">_FV(A219,"52 week low",TRUE)</f>
        <v>9.36</v>
      </c>
      <c r="N219" s="23" cm="1">
        <f t="array" aca="1" ref="N219" ca="1">_FV(A219,"52 week high",TRUE)</f>
        <v>30.39</v>
      </c>
      <c r="O219" s="8" cm="1">
        <f t="array" aca="1" ref="O219" ca="1">_FV(A219,"Volume")</f>
        <v>20244</v>
      </c>
      <c r="P219" s="7" cm="1">
        <f t="array" aca="1" ref="P219" ca="1">_FV(A219,"Volume average",TRUE)</f>
        <v>42988</v>
      </c>
      <c r="Q219" t="s">
        <v>698</v>
      </c>
      <c r="S219" t="s">
        <v>51</v>
      </c>
      <c r="T219" s="25" cm="1">
        <f t="array" aca="1" ref="T219" ca="1">_FV(A219,"Expense ratio",TRUE)</f>
        <v>1.2E-2</v>
      </c>
      <c r="U219" s="24" cm="1">
        <f t="array" aca="1" ref="U219" ca="1">_FV(A219,"Market cap",TRUE)</f>
        <v>33013576.809999999</v>
      </c>
      <c r="V219" s="4">
        <v>33012854</v>
      </c>
      <c r="W219" s="4">
        <v>33012854</v>
      </c>
      <c r="Y219" t="s">
        <v>457</v>
      </c>
      <c r="Z219" s="5">
        <v>21.511600000000001</v>
      </c>
      <c r="AA219" s="5">
        <v>67.276139999999998</v>
      </c>
      <c r="AB219" s="5">
        <v>1.2200001E-2</v>
      </c>
      <c r="AC219" s="4">
        <v>41457</v>
      </c>
      <c r="AE219" s="5">
        <v>-0.5545676922909526</v>
      </c>
      <c r="AF219" s="5">
        <v>110.698097702205</v>
      </c>
      <c r="AI219" s="4">
        <v>41457</v>
      </c>
      <c r="AJ219" s="5">
        <v>906361.95389999996</v>
      </c>
      <c r="AL219" s="5">
        <v>30.39</v>
      </c>
      <c r="AM219" s="5">
        <v>9.36</v>
      </c>
      <c r="AN219" t="s">
        <v>47</v>
      </c>
      <c r="AO219" t="str" cm="1">
        <f t="array" aca="1" ref="AO219" ca="1">_FV(A219,"Currency")</f>
        <v>USD</v>
      </c>
      <c r="AP219" t="str" cm="1">
        <f t="array" aca="1" ref="AP219" ca="1">_FV(A219,"Exchange")</f>
        <v>NYSE Arca</v>
      </c>
      <c r="AQ219" s="6" t="str" cm="1">
        <f t="array" aca="1" ref="AQ219" ca="1">_FV(A219,"Exchange abbreviation",TRUE)</f>
        <v>ARCX</v>
      </c>
      <c r="AR219" t="str" cm="1">
        <f t="array" aca="1" ref="AR219" ca="1">_FV(A219,"Instrument type",TRUE)</f>
        <v>ETF</v>
      </c>
    </row>
    <row r="220" spans="1:44" ht="18.75" customHeight="1" x14ac:dyDescent="0.25">
      <c r="A220" t="e" vm="233">
        <v>#VALUE!</v>
      </c>
      <c r="B220" t="s">
        <v>770</v>
      </c>
      <c r="C220" t="s">
        <v>771</v>
      </c>
      <c r="D220" s="31" cm="1">
        <f t="array" aca="1" ref="D220" ca="1">_FV(A220,"Last trade time",TRUE)</f>
        <v>45824.84027780078</v>
      </c>
      <c r="E220" s="23" cm="1">
        <f t="array" aca="1" ref="E220" ca="1">_FV(A220,"Price")</f>
        <v>22.794899999999998</v>
      </c>
      <c r="F220" s="27" cm="1">
        <f t="array" aca="1" ref="F220" ca="1">_FV(A220,"Change (%)",TRUE)</f>
        <v>-2.1800000000000001E-3</v>
      </c>
      <c r="G220" s="26" cm="1">
        <f t="array" aca="1" ref="G220" ca="1">_FV(A220,"Change")</f>
        <v>-4.9799999999999997E-2</v>
      </c>
      <c r="H220" s="23" cm="1">
        <f t="array" aca="1" ref="H220" ca="1">_FV(A220,"Open")</f>
        <v>22.790099999999999</v>
      </c>
      <c r="I220" s="23" cm="1">
        <f t="array" aca="1" ref="I220" ca="1">_FV(A220,"Low")</f>
        <v>22.790099999999999</v>
      </c>
      <c r="J220" s="23" cm="1">
        <f t="array" aca="1" ref="J220" ca="1">_FV(A220,"High")</f>
        <v>22.794899999999998</v>
      </c>
      <c r="K220" s="23" cm="1">
        <f t="array" aca="1" ref="K220" ca="1">_FV(A220,"Previous close",TRUE)</f>
        <v>22.8447</v>
      </c>
      <c r="L220" s="26"/>
      <c r="M220" s="23" cm="1">
        <f t="array" aca="1" ref="M220" ca="1">_FV(A220,"52 week low",TRUE)</f>
        <v>19.13</v>
      </c>
      <c r="N220" s="23" cm="1">
        <f t="array" aca="1" ref="N220" ca="1">_FV(A220,"52 week high",TRUE)</f>
        <v>23.8</v>
      </c>
      <c r="O220" s="8" cm="1">
        <f t="array" aca="1" ref="O220" ca="1">_FV(A220,"Volume")</f>
        <v>291</v>
      </c>
      <c r="P220" s="7" cm="1">
        <f t="array" aca="1" ref="P220" ca="1">_FV(A220,"Volume average",TRUE)</f>
        <v>2526</v>
      </c>
      <c r="Q220" t="s">
        <v>119</v>
      </c>
      <c r="T220" s="25" cm="1">
        <f t="array" aca="1" ref="T220" ca="1">_FV(A220,"Expense ratio",TRUE)</f>
        <v>1.1899999999999999E-2</v>
      </c>
      <c r="U220" s="24" cm="1">
        <f t="array" aca="1" ref="U220" ca="1">_FV(A220,"Market cap",TRUE)</f>
        <v>19625360.100000001</v>
      </c>
      <c r="V220" s="16"/>
      <c r="W220" s="16"/>
      <c r="Z220" s="18"/>
      <c r="AA220" s="20"/>
      <c r="AB220" s="20"/>
      <c r="AC220" s="21">
        <v>2705</v>
      </c>
      <c r="AE220" s="18"/>
      <c r="AF220" s="20"/>
      <c r="AI220" s="21"/>
      <c r="AJ220" s="18"/>
      <c r="AL220" s="18"/>
      <c r="AM220" s="18"/>
      <c r="AN220" t="s">
        <v>73</v>
      </c>
      <c r="AO220" t="str" cm="1">
        <f t="array" aca="1" ref="AO220" ca="1">_FV(A220,"Currency")</f>
        <v>USD</v>
      </c>
      <c r="AP220" t="str" cm="1">
        <f t="array" aca="1" ref="AP220" ca="1">_FV(A220,"Exchange")</f>
        <v>NYSE Arca</v>
      </c>
      <c r="AQ220" s="6" t="str" cm="1">
        <f t="array" aca="1" ref="AQ220" ca="1">_FV(A220,"Exchange abbreviation",TRUE)</f>
        <v>ARCX</v>
      </c>
      <c r="AR220" t="str" cm="1">
        <f t="array" aca="1" ref="AR220" ca="1">_FV(A220,"Instrument type",TRUE)</f>
        <v>ETF</v>
      </c>
    </row>
    <row r="221" spans="1:44" ht="18.75" customHeight="1" x14ac:dyDescent="0.25">
      <c r="A221" t="e" vm="234">
        <v>#VALUE!</v>
      </c>
      <c r="B221" t="s">
        <v>772</v>
      </c>
      <c r="C221" t="s">
        <v>773</v>
      </c>
      <c r="D221" s="31" cm="1">
        <f t="array" aca="1" ref="D221" ca="1">_FV(A221,"Last trade time",TRUE)</f>
        <v>45824.922992892971</v>
      </c>
      <c r="E221" s="23" cm="1">
        <f t="array" aca="1" ref="E221" ca="1">_FV(A221,"Price")</f>
        <v>16.57</v>
      </c>
      <c r="F221" s="27" cm="1">
        <f t="array" aca="1" ref="F221" ca="1">_FV(A221,"Change (%)",TRUE)</f>
        <v>1.6564000000000002E-2</v>
      </c>
      <c r="G221" s="26" cm="1">
        <f t="array" aca="1" ref="G221" ca="1">_FV(A221,"Change")</f>
        <v>0.27</v>
      </c>
      <c r="H221" s="23" cm="1">
        <f t="array" aca="1" ref="H221" ca="1">_FV(A221,"Open")</f>
        <v>16.399999999999999</v>
      </c>
      <c r="I221" s="23" cm="1">
        <f t="array" aca="1" ref="I221" ca="1">_FV(A221,"Low")</f>
        <v>16.3001</v>
      </c>
      <c r="J221" s="23" cm="1">
        <f t="array" aca="1" ref="J221" ca="1">_FV(A221,"High")</f>
        <v>16.61</v>
      </c>
      <c r="K221" s="23" cm="1">
        <f t="array" aca="1" ref="K221" ca="1">_FV(A221,"Previous close",TRUE)</f>
        <v>16.3</v>
      </c>
      <c r="L221" s="26"/>
      <c r="M221" s="23" cm="1">
        <f t="array" aca="1" ref="M221" ca="1">_FV(A221,"52 week low",TRUE)</f>
        <v>13.64</v>
      </c>
      <c r="N221" s="23" cm="1">
        <f t="array" aca="1" ref="N221" ca="1">_FV(A221,"52 week high",TRUE)</f>
        <v>19.920000000000002</v>
      </c>
      <c r="O221" s="8" cm="1">
        <f t="array" aca="1" ref="O221" ca="1">_FV(A221,"Volume")</f>
        <v>25127</v>
      </c>
      <c r="P221" s="7" cm="1">
        <f t="array" aca="1" ref="P221" ca="1">_FV(A221,"Volume average",TRUE)</f>
        <v>30638</v>
      </c>
      <c r="Q221" t="s">
        <v>424</v>
      </c>
      <c r="S221" t="s">
        <v>281</v>
      </c>
      <c r="T221" s="25" cm="1">
        <f t="array" aca="1" ref="T221" ca="1">_FV(A221,"Expense ratio",TRUE)</f>
        <v>1.1899999999999999E-2</v>
      </c>
      <c r="U221" s="24" cm="1">
        <f t="array" aca="1" ref="U221" ca="1">_FV(A221,"Market cap",TRUE)</f>
        <v>57709856.789999999</v>
      </c>
      <c r="V221" s="4">
        <v>57709856</v>
      </c>
      <c r="W221" s="4">
        <v>57709856</v>
      </c>
      <c r="Y221" t="s">
        <v>774</v>
      </c>
      <c r="Z221" s="5">
        <v>16.256399999999999</v>
      </c>
      <c r="AA221" s="20"/>
      <c r="AB221" s="5">
        <v>0.31740000000000002</v>
      </c>
      <c r="AC221" s="4">
        <v>41030</v>
      </c>
      <c r="AE221" s="5">
        <v>5.7167264553977137</v>
      </c>
      <c r="AF221" s="5">
        <v>10.63493355301652</v>
      </c>
      <c r="AI221" s="4">
        <v>41030</v>
      </c>
      <c r="AJ221" s="5">
        <v>668169.44700000004</v>
      </c>
      <c r="AL221" s="5">
        <v>19.920000000000002</v>
      </c>
      <c r="AM221" s="5">
        <v>13.64</v>
      </c>
      <c r="AN221" t="s">
        <v>47</v>
      </c>
      <c r="AO221" t="str" cm="1">
        <f t="array" aca="1" ref="AO221" ca="1">_FV(A221,"Currency")</f>
        <v>USD</v>
      </c>
      <c r="AP221" t="str" cm="1">
        <f t="array" aca="1" ref="AP221" ca="1">_FV(A221,"Exchange")</f>
        <v>NYSE Arca</v>
      </c>
      <c r="AQ221" s="6" t="str" cm="1">
        <f t="array" aca="1" ref="AQ221" ca="1">_FV(A221,"Exchange abbreviation",TRUE)</f>
        <v>ARCX</v>
      </c>
      <c r="AR221" t="str" cm="1">
        <f t="array" aca="1" ref="AR221" ca="1">_FV(A221,"Instrument type",TRUE)</f>
        <v>ETF</v>
      </c>
    </row>
    <row r="222" spans="1:44" ht="18.75" customHeight="1" x14ac:dyDescent="0.25">
      <c r="A222" t="e" vm="235">
        <v>#VALUE!</v>
      </c>
      <c r="B222" t="s">
        <v>775</v>
      </c>
      <c r="C222" t="s">
        <v>776</v>
      </c>
      <c r="D222" s="31" cm="1">
        <f t="array" aca="1" ref="D222" ca="1">_FV(A222,"Last trade time",TRUE)</f>
        <v>45824.840277812502</v>
      </c>
      <c r="E222" s="23" cm="1">
        <f t="array" aca="1" ref="E222" ca="1">_FV(A222,"Price")</f>
        <v>21.41</v>
      </c>
      <c r="F222" s="27" cm="1">
        <f t="array" aca="1" ref="F222" ca="1">_FV(A222,"Change (%)",TRUE)</f>
        <v>1.647E-3</v>
      </c>
      <c r="G222" s="26" cm="1">
        <f t="array" aca="1" ref="G222" ca="1">_FV(A222,"Change")</f>
        <v>3.5200000000000002E-2</v>
      </c>
      <c r="H222" s="23" cm="1">
        <f t="array" aca="1" ref="H222" ca="1">_FV(A222,"Open")</f>
        <v>21.42</v>
      </c>
      <c r="I222" s="23" cm="1">
        <f t="array" aca="1" ref="I222" ca="1">_FV(A222,"Low")</f>
        <v>21.34</v>
      </c>
      <c r="J222" s="23" cm="1">
        <f t="array" aca="1" ref="J222" ca="1">_FV(A222,"High")</f>
        <v>21.54</v>
      </c>
      <c r="K222" s="23" cm="1">
        <f t="array" aca="1" ref="K222" ca="1">_FV(A222,"Previous close",TRUE)</f>
        <v>21.3748</v>
      </c>
      <c r="L222" s="26"/>
      <c r="M222" s="23" cm="1">
        <f t="array" aca="1" ref="M222" ca="1">_FV(A222,"52 week low",TRUE)</f>
        <v>19.962</v>
      </c>
      <c r="N222" s="23" cm="1">
        <f t="array" aca="1" ref="N222" ca="1">_FV(A222,"52 week high",TRUE)</f>
        <v>21.61</v>
      </c>
      <c r="O222" s="8" cm="1">
        <f t="array" aca="1" ref="O222" ca="1">_FV(A222,"Volume")</f>
        <v>5224</v>
      </c>
      <c r="P222" s="7" cm="1">
        <f t="array" aca="1" ref="P222" ca="1">_FV(A222,"Volume average",TRUE)</f>
        <v>4926</v>
      </c>
      <c r="Q222" t="s">
        <v>777</v>
      </c>
      <c r="S222" t="s">
        <v>318</v>
      </c>
      <c r="T222" s="25" cm="1">
        <f t="array" aca="1" ref="T222" ca="1">_FV(A222,"Expense ratio",TRUE)</f>
        <v>1.18E-2</v>
      </c>
      <c r="U222" s="24" cm="1">
        <f t="array" aca="1" ref="U222" ca="1">_FV(A222,"Market cap",TRUE)</f>
        <v>18792692.359999999</v>
      </c>
      <c r="V222" s="4">
        <v>18792588</v>
      </c>
      <c r="W222" s="4">
        <v>18792588</v>
      </c>
      <c r="Y222" t="s">
        <v>778</v>
      </c>
      <c r="Z222" s="5">
        <v>21.07</v>
      </c>
      <c r="AA222" s="5">
        <v>23.444893</v>
      </c>
      <c r="AB222" s="5">
        <v>2.35E-2</v>
      </c>
      <c r="AC222" s="4">
        <v>10077</v>
      </c>
      <c r="AE222" s="5">
        <v>0.84493554260940407</v>
      </c>
      <c r="AF222" s="5">
        <v>5.2982053172562438</v>
      </c>
      <c r="AI222" s="4">
        <v>10077</v>
      </c>
      <c r="AJ222" s="5">
        <v>212826.23999999999</v>
      </c>
      <c r="AL222" s="5">
        <v>21.61</v>
      </c>
      <c r="AM222" s="5">
        <v>19.962</v>
      </c>
      <c r="AN222" t="s">
        <v>47</v>
      </c>
      <c r="AO222" t="str" cm="1">
        <f t="array" aca="1" ref="AO222" ca="1">_FV(A222,"Currency")</f>
        <v>USD</v>
      </c>
      <c r="AP222" t="str" cm="1">
        <f t="array" aca="1" ref="AP222" ca="1">_FV(A222,"Exchange")</f>
        <v>NYSE Arca</v>
      </c>
      <c r="AQ222" s="6" t="str" cm="1">
        <f t="array" aca="1" ref="AQ222" ca="1">_FV(A222,"Exchange abbreviation",TRUE)</f>
        <v>ARCX</v>
      </c>
      <c r="AR222" t="str" cm="1">
        <f t="array" aca="1" ref="AR222" ca="1">_FV(A222,"Instrument type",TRUE)</f>
        <v>ETF</v>
      </c>
    </row>
    <row r="223" spans="1:44" ht="18.75" customHeight="1" x14ac:dyDescent="0.25">
      <c r="A223" t="e" vm="236">
        <v>#VALUE!</v>
      </c>
      <c r="B223" t="s">
        <v>779</v>
      </c>
      <c r="C223" t="s">
        <v>780</v>
      </c>
      <c r="D223" s="31" cm="1">
        <f t="array" aca="1" ref="D223" ca="1">_FV(A223,"Last trade time",TRUE)</f>
        <v>45824.84027780078</v>
      </c>
      <c r="E223" s="23" cm="1">
        <f t="array" aca="1" ref="E223" ca="1">_FV(A223,"Price")</f>
        <v>27.0288</v>
      </c>
      <c r="F223" s="27" cm="1">
        <f t="array" aca="1" ref="F223" ca="1">_FV(A223,"Change (%)",TRUE)</f>
        <v>-2.2589999999999997E-3</v>
      </c>
      <c r="G223" s="26" cm="1">
        <f t="array" aca="1" ref="G223" ca="1">_FV(A223,"Change")</f>
        <v>-6.1199999999999997E-2</v>
      </c>
      <c r="H223" s="23" cm="1">
        <f t="array" aca="1" ref="H223" ca="1">_FV(A223,"Open")</f>
        <v>27.04</v>
      </c>
      <c r="I223" s="23" cm="1">
        <f t="array" aca="1" ref="I223" ca="1">_FV(A223,"Low")</f>
        <v>26.960100000000001</v>
      </c>
      <c r="J223" s="23" cm="1">
        <f t="array" aca="1" ref="J223" ca="1">_FV(A223,"High")</f>
        <v>27.2699</v>
      </c>
      <c r="K223" s="23" cm="1">
        <f t="array" aca="1" ref="K223" ca="1">_FV(A223,"Previous close",TRUE)</f>
        <v>27.09</v>
      </c>
      <c r="L223" s="26"/>
      <c r="M223" s="23" cm="1">
        <f t="array" aca="1" ref="M223" ca="1">_FV(A223,"52 week low",TRUE)</f>
        <v>24.69</v>
      </c>
      <c r="N223" s="23" cm="1">
        <f t="array" aca="1" ref="N223" ca="1">_FV(A223,"52 week high",TRUE)</f>
        <v>28.130400000000002</v>
      </c>
      <c r="O223" s="8" cm="1">
        <f t="array" aca="1" ref="O223" ca="1">_FV(A223,"Volume")</f>
        <v>6985</v>
      </c>
      <c r="P223" s="7" cm="1">
        <f t="array" aca="1" ref="P223" ca="1">_FV(A223,"Volume average",TRUE)</f>
        <v>17103</v>
      </c>
      <c r="Q223" t="s">
        <v>345</v>
      </c>
      <c r="S223" t="s">
        <v>781</v>
      </c>
      <c r="T223" s="25" cm="1">
        <f t="array" aca="1" ref="T223" ca="1">_FV(A223,"Expense ratio",TRUE)</f>
        <v>1.18E-2</v>
      </c>
      <c r="U223" s="24" cm="1">
        <f t="array" aca="1" ref="U223" ca="1">_FV(A223,"Market cap",TRUE)</f>
        <v>59406587.18</v>
      </c>
      <c r="V223" s="4">
        <v>59406588</v>
      </c>
      <c r="W223" s="4">
        <v>59406588</v>
      </c>
      <c r="X223" t="s">
        <v>782</v>
      </c>
      <c r="Y223" t="s">
        <v>783</v>
      </c>
      <c r="Z223" s="5">
        <v>27.087199999999999</v>
      </c>
      <c r="AA223" s="20"/>
      <c r="AB223" s="5">
        <v>1.0199999E-2</v>
      </c>
      <c r="AC223" s="4">
        <v>13768</v>
      </c>
      <c r="AE223" s="5">
        <v>6.4307115860678721</v>
      </c>
      <c r="AF223" s="5">
        <v>7.5639212856307703</v>
      </c>
      <c r="AI223" s="4">
        <v>13768</v>
      </c>
      <c r="AJ223" s="5">
        <v>372984.75760000001</v>
      </c>
      <c r="AL223" s="5">
        <v>28.13</v>
      </c>
      <c r="AM223" s="5">
        <v>24.69</v>
      </c>
      <c r="AN223" t="s">
        <v>47</v>
      </c>
      <c r="AO223" t="str" cm="1">
        <f t="array" aca="1" ref="AO223" ca="1">_FV(A223,"Currency")</f>
        <v>USD</v>
      </c>
      <c r="AP223" t="str" cm="1">
        <f t="array" aca="1" ref="AP223" ca="1">_FV(A223,"Exchange")</f>
        <v>NYSE Arca</v>
      </c>
      <c r="AQ223" s="6" t="str" cm="1">
        <f t="array" aca="1" ref="AQ223" ca="1">_FV(A223,"Exchange abbreviation",TRUE)</f>
        <v>ARCX</v>
      </c>
      <c r="AR223" t="str" cm="1">
        <f t="array" aca="1" ref="AR223" ca="1">_FV(A223,"Instrument type",TRUE)</f>
        <v>ETF</v>
      </c>
    </row>
    <row r="224" spans="1:44" ht="18.75" customHeight="1" x14ac:dyDescent="0.25">
      <c r="A224" t="e" vm="237">
        <v>#VALUE!</v>
      </c>
      <c r="B224" t="s">
        <v>784</v>
      </c>
      <c r="C224" t="s">
        <v>785</v>
      </c>
      <c r="D224" s="31" cm="1">
        <f t="array" aca="1" ref="D224" ca="1">_FV(A224,"Last trade time",TRUE)</f>
        <v>45824.840281423436</v>
      </c>
      <c r="E224" s="23" cm="1">
        <f t="array" aca="1" ref="E224" ca="1">_FV(A224,"Price")</f>
        <v>18.3262</v>
      </c>
      <c r="F224" s="27" cm="1">
        <f t="array" aca="1" ref="F224" ca="1">_FV(A224,"Change (%)",TRUE)</f>
        <v>1.6992E-2</v>
      </c>
      <c r="G224" s="26" cm="1">
        <f t="array" aca="1" ref="G224" ca="1">_FV(A224,"Change")</f>
        <v>0.30620000000000003</v>
      </c>
      <c r="H224" s="23" cm="1">
        <f t="array" aca="1" ref="H224" ca="1">_FV(A224,"Open")</f>
        <v>18.260000000000002</v>
      </c>
      <c r="I224" s="23" cm="1">
        <f t="array" aca="1" ref="I224" ca="1">_FV(A224,"Low")</f>
        <v>18.25</v>
      </c>
      <c r="J224" s="23" cm="1">
        <f t="array" aca="1" ref="J224" ca="1">_FV(A224,"High")</f>
        <v>18.37</v>
      </c>
      <c r="K224" s="23" cm="1">
        <f t="array" aca="1" ref="K224" ca="1">_FV(A224,"Previous close",TRUE)</f>
        <v>18.02</v>
      </c>
      <c r="L224" s="26"/>
      <c r="M224" s="23" cm="1">
        <f t="array" aca="1" ref="M224" ca="1">_FV(A224,"52 week low",TRUE)</f>
        <v>14.34</v>
      </c>
      <c r="N224" s="23" cm="1">
        <f t="array" aca="1" ref="N224" ca="1">_FV(A224,"52 week high",TRUE)</f>
        <v>18.489999999999998</v>
      </c>
      <c r="O224" s="8" cm="1">
        <f t="array" aca="1" ref="O224" ca="1">_FV(A224,"Volume")</f>
        <v>21713</v>
      </c>
      <c r="P224" s="7" cm="1">
        <f t="array" aca="1" ref="P224" ca="1">_FV(A224,"Volume average",TRUE)</f>
        <v>17223</v>
      </c>
      <c r="Q224" t="s">
        <v>50</v>
      </c>
      <c r="S224" t="s">
        <v>417</v>
      </c>
      <c r="T224" s="25" cm="1">
        <f t="array" aca="1" ref="T224" ca="1">_FV(A224,"Expense ratio",TRUE)</f>
        <v>1.18E-2</v>
      </c>
      <c r="U224" s="24" cm="1">
        <f t="array" aca="1" ref="U224" ca="1">_FV(A224,"Market cap",TRUE)</f>
        <v>138800992.83000001</v>
      </c>
      <c r="V224" s="4">
        <v>138800992</v>
      </c>
      <c r="W224" s="4">
        <v>138800992</v>
      </c>
      <c r="X224" t="s">
        <v>786</v>
      </c>
      <c r="Y224" t="s">
        <v>787</v>
      </c>
      <c r="Z224" s="5">
        <v>18.25</v>
      </c>
      <c r="AA224" s="5">
        <v>22.733397</v>
      </c>
      <c r="AB224" s="5">
        <v>1.6999999999999999E-3</v>
      </c>
      <c r="AC224" s="4">
        <v>24141</v>
      </c>
      <c r="AE224" s="5">
        <v>5.36951686814231</v>
      </c>
      <c r="AF224" s="5">
        <v>14.11081129864777</v>
      </c>
      <c r="AI224" s="4">
        <v>24141</v>
      </c>
      <c r="AJ224" s="5">
        <v>440734.99469999998</v>
      </c>
      <c r="AL224" s="5">
        <v>18.489999999999998</v>
      </c>
      <c r="AM224" s="5">
        <v>14.34</v>
      </c>
      <c r="AN224" t="s">
        <v>47</v>
      </c>
      <c r="AO224" t="str" cm="1">
        <f t="array" aca="1" ref="AO224" ca="1">_FV(A224,"Currency")</f>
        <v>USD</v>
      </c>
      <c r="AP224" t="str" cm="1">
        <f t="array" aca="1" ref="AP224" ca="1">_FV(A224,"Exchange")</f>
        <v>CBOE BZX Exchange</v>
      </c>
      <c r="AQ224" s="6" t="str" cm="1">
        <f t="array" aca="1" ref="AQ224" ca="1">_FV(A224,"Exchange abbreviation",TRUE)</f>
        <v>BATS</v>
      </c>
      <c r="AR224" t="str" cm="1">
        <f t="array" aca="1" ref="AR224" ca="1">_FV(A224,"Instrument type",TRUE)</f>
        <v>ETF</v>
      </c>
    </row>
    <row r="225" spans="1:44" ht="18.75" customHeight="1" x14ac:dyDescent="0.25">
      <c r="A225" t="e" vm="238">
        <v>#VALUE!</v>
      </c>
      <c r="B225" t="s">
        <v>788</v>
      </c>
      <c r="C225" t="s">
        <v>789</v>
      </c>
      <c r="D225" s="31" cm="1">
        <f t="array" aca="1" ref="D225" ca="1">_FV(A225,"Last trade time",TRUE)</f>
        <v>45824.9350910875</v>
      </c>
      <c r="E225" s="23" cm="1">
        <f t="array" aca="1" ref="E225" ca="1">_FV(A225,"Price")</f>
        <v>16.079999999999998</v>
      </c>
      <c r="F225" s="27" cm="1">
        <f t="array" aca="1" ref="F225" ca="1">_FV(A225,"Change (%)",TRUE)</f>
        <v>1.5152000000000001E-2</v>
      </c>
      <c r="G225" s="26" cm="1">
        <f t="array" aca="1" ref="G225" ca="1">_FV(A225,"Change")</f>
        <v>0.24</v>
      </c>
      <c r="H225" s="23" cm="1">
        <f t="array" aca="1" ref="H225" ca="1">_FV(A225,"Open")</f>
        <v>15.92</v>
      </c>
      <c r="I225" s="23" cm="1">
        <f t="array" aca="1" ref="I225" ca="1">_FV(A225,"Low")</f>
        <v>15.86</v>
      </c>
      <c r="J225" s="23" cm="1">
        <f t="array" aca="1" ref="J225" ca="1">_FV(A225,"High")</f>
        <v>16.14</v>
      </c>
      <c r="K225" s="23" cm="1">
        <f t="array" aca="1" ref="K225" ca="1">_FV(A225,"Previous close",TRUE)</f>
        <v>15.84</v>
      </c>
      <c r="L225" s="26"/>
      <c r="M225" s="23" cm="1">
        <f t="array" aca="1" ref="M225" ca="1">_FV(A225,"52 week low",TRUE)</f>
        <v>13.84</v>
      </c>
      <c r="N225" s="23" cm="1">
        <f t="array" aca="1" ref="N225" ca="1">_FV(A225,"52 week high",TRUE)</f>
        <v>22.85</v>
      </c>
      <c r="O225" s="8" cm="1">
        <f t="array" aca="1" ref="O225" ca="1">_FV(A225,"Volume")</f>
        <v>235640</v>
      </c>
      <c r="P225" s="7" cm="1">
        <f t="array" aca="1" ref="P225" ca="1">_FV(A225,"Volume average",TRUE)</f>
        <v>252381</v>
      </c>
      <c r="Q225" t="s">
        <v>424</v>
      </c>
      <c r="S225" t="s">
        <v>281</v>
      </c>
      <c r="T225" s="25" cm="1">
        <f t="array" aca="1" ref="T225" ca="1">_FV(A225,"Expense ratio",TRUE)</f>
        <v>1.1699999999999999E-2</v>
      </c>
      <c r="U225" s="24" cm="1">
        <f t="array" aca="1" ref="U225" ca="1">_FV(A225,"Market cap",TRUE)</f>
        <v>264391293.88</v>
      </c>
      <c r="V225" s="4">
        <v>264391296</v>
      </c>
      <c r="W225" s="4">
        <v>264391296</v>
      </c>
      <c r="X225" t="s">
        <v>790</v>
      </c>
      <c r="Y225" t="s">
        <v>791</v>
      </c>
      <c r="Z225" s="5">
        <v>15.8726</v>
      </c>
      <c r="AA225" s="20"/>
      <c r="AB225" s="5">
        <v>0.51939999999999997</v>
      </c>
      <c r="AC225" s="4">
        <v>233934</v>
      </c>
      <c r="AE225" s="5">
        <v>2.9449981687696298</v>
      </c>
      <c r="AF225" s="5">
        <v>13.351301033014609</v>
      </c>
      <c r="AH225" s="16"/>
      <c r="AI225" s="4">
        <v>233934</v>
      </c>
      <c r="AJ225" s="5">
        <v>3707853.9</v>
      </c>
      <c r="AL225" s="5">
        <v>22.85</v>
      </c>
      <c r="AM225" s="5">
        <v>13.84</v>
      </c>
      <c r="AN225" t="s">
        <v>90</v>
      </c>
      <c r="AO225" t="str" cm="1">
        <f t="array" aca="1" ref="AO225" ca="1">_FV(A225,"Currency")</f>
        <v>USD</v>
      </c>
      <c r="AP225" t="str" cm="1">
        <f t="array" aca="1" ref="AP225" ca="1">_FV(A225,"Exchange")</f>
        <v>NYSE Arca</v>
      </c>
      <c r="AQ225" s="6" t="str" cm="1">
        <f t="array" aca="1" ref="AQ225" ca="1">_FV(A225,"Exchange abbreviation",TRUE)</f>
        <v>ARCX</v>
      </c>
      <c r="AR225" t="str" cm="1">
        <f t="array" aca="1" ref="AR225" ca="1">_FV(A225,"Instrument type",TRUE)</f>
        <v>ETF</v>
      </c>
    </row>
    <row r="226" spans="1:44" ht="18.75" customHeight="1" x14ac:dyDescent="0.25">
      <c r="A226" t="e" vm="239">
        <v>#VALUE!</v>
      </c>
      <c r="B226" t="s">
        <v>792</v>
      </c>
      <c r="C226" t="s">
        <v>793</v>
      </c>
      <c r="D226" s="31" cm="1">
        <f t="array" aca="1" ref="D226" ca="1">_FV(A226,"Last trade time",TRUE)</f>
        <v>45824.840277789066</v>
      </c>
      <c r="E226" s="23" cm="1">
        <f t="array" aca="1" ref="E226" ca="1">_FV(A226,"Price")</f>
        <v>30.76</v>
      </c>
      <c r="F226" s="27" cm="1">
        <f t="array" aca="1" ref="F226" ca="1">_FV(A226,"Change (%)",TRUE)</f>
        <v>2.2946000000000001E-2</v>
      </c>
      <c r="G226" s="26" cm="1">
        <f t="array" aca="1" ref="G226" ca="1">_FV(A226,"Change")</f>
        <v>0.69</v>
      </c>
      <c r="H226" s="23" cm="1">
        <f t="array" aca="1" ref="H226" ca="1">_FV(A226,"Open")</f>
        <v>30.29</v>
      </c>
      <c r="I226" s="23" cm="1">
        <f t="array" aca="1" ref="I226" ca="1">_FV(A226,"Low")</f>
        <v>30.29</v>
      </c>
      <c r="J226" s="23" cm="1">
        <f t="array" aca="1" ref="J226" ca="1">_FV(A226,"High")</f>
        <v>30.87</v>
      </c>
      <c r="K226" s="23" cm="1">
        <f t="array" aca="1" ref="K226" ca="1">_FV(A226,"Previous close",TRUE)</f>
        <v>30.07</v>
      </c>
      <c r="L226" s="26"/>
      <c r="M226" s="23" cm="1">
        <f t="array" aca="1" ref="M226" ca="1">_FV(A226,"52 week low",TRUE)</f>
        <v>24.58</v>
      </c>
      <c r="N226" s="23" cm="1">
        <f t="array" aca="1" ref="N226" ca="1">_FV(A226,"52 week high",TRUE)</f>
        <v>39.520000000000003</v>
      </c>
      <c r="O226" s="8" cm="1">
        <f t="array" aca="1" ref="O226" ca="1">_FV(A226,"Volume")</f>
        <v>118883</v>
      </c>
      <c r="P226" s="7" cm="1">
        <f t="array" aca="1" ref="P226" ca="1">_FV(A226,"Volume average",TRUE)</f>
        <v>108328</v>
      </c>
      <c r="Q226" t="s">
        <v>119</v>
      </c>
      <c r="T226" s="25" cm="1">
        <f t="array" aca="1" ref="T226" ca="1">_FV(A226,"Expense ratio",TRUE)</f>
        <v>1.1699999999999999E-2</v>
      </c>
      <c r="U226" s="24" cm="1">
        <f t="array" aca="1" ref="U226" ca="1">_FV(A226,"Market cap",TRUE)</f>
        <v>433457212.00999999</v>
      </c>
      <c r="V226" s="16"/>
      <c r="W226" s="16"/>
      <c r="Z226" s="18"/>
      <c r="AB226" s="20"/>
      <c r="AC226" s="21">
        <v>110799</v>
      </c>
      <c r="AE226" s="18"/>
      <c r="AF226" s="20"/>
      <c r="AI226" s="21"/>
      <c r="AJ226" s="18"/>
      <c r="AL226" s="18"/>
      <c r="AM226" s="18"/>
      <c r="AN226" t="s">
        <v>73</v>
      </c>
      <c r="AO226" t="str" cm="1">
        <f t="array" aca="1" ref="AO226" ca="1">_FV(A226,"Currency")</f>
        <v>USD</v>
      </c>
      <c r="AP226" t="str" cm="1">
        <f t="array" aca="1" ref="AP226" ca="1">_FV(A226,"Exchange")</f>
        <v>NYSE Arca</v>
      </c>
      <c r="AQ226" s="6" t="str" cm="1">
        <f t="array" aca="1" ref="AQ226" ca="1">_FV(A226,"Exchange abbreviation",TRUE)</f>
        <v>ARCX</v>
      </c>
      <c r="AR226" t="str" cm="1">
        <f t="array" aca="1" ref="AR226" ca="1">_FV(A226,"Instrument type",TRUE)</f>
        <v>ETF</v>
      </c>
    </row>
    <row r="227" spans="1:44" ht="18.75" customHeight="1" x14ac:dyDescent="0.25">
      <c r="A227" t="e" vm="240">
        <v>#VALUE!</v>
      </c>
      <c r="B227" t="s">
        <v>794</v>
      </c>
      <c r="C227" t="s">
        <v>795</v>
      </c>
      <c r="D227" s="31" cm="1">
        <f t="array" aca="1" ref="D227" ca="1">_FV(A227,"Last trade time",TRUE)</f>
        <v>45824.873100231249</v>
      </c>
      <c r="E227" s="23" cm="1">
        <f t="array" aca="1" ref="E227" ca="1">_FV(A227,"Price")</f>
        <v>75.120699999999999</v>
      </c>
      <c r="F227" s="27" cm="1">
        <f t="array" aca="1" ref="F227" ca="1">_FV(A227,"Change (%)",TRUE)</f>
        <v>3.885E-3</v>
      </c>
      <c r="G227" s="26" cm="1">
        <f t="array" aca="1" ref="G227" ca="1">_FV(A227,"Change")</f>
        <v>0.29070000000000001</v>
      </c>
      <c r="H227" s="23" cm="1">
        <f t="array" aca="1" ref="H227" ca="1">_FV(A227,"Open")</f>
        <v>74.83</v>
      </c>
      <c r="I227" s="23" cm="1">
        <f t="array" aca="1" ref="I227" ca="1">_FV(A227,"Low")</f>
        <v>74.170100000000005</v>
      </c>
      <c r="J227" s="23" cm="1">
        <f t="array" aca="1" ref="J227" ca="1">_FV(A227,"High")</f>
        <v>75.245099999999994</v>
      </c>
      <c r="K227" s="23" cm="1">
        <f t="array" aca="1" ref="K227" ca="1">_FV(A227,"Previous close",TRUE)</f>
        <v>74.83</v>
      </c>
      <c r="L227" s="26"/>
      <c r="M227" s="23" cm="1">
        <f t="array" aca="1" ref="M227" ca="1">_FV(A227,"52 week low",TRUE)</f>
        <v>58.51</v>
      </c>
      <c r="N227" s="23" cm="1">
        <f t="array" aca="1" ref="N227" ca="1">_FV(A227,"52 week high",TRUE)</f>
        <v>75.245099999999994</v>
      </c>
      <c r="O227" s="8" cm="1">
        <f t="array" aca="1" ref="O227" ca="1">_FV(A227,"Volume")</f>
        <v>12628</v>
      </c>
      <c r="P227" s="7" cm="1">
        <f t="array" aca="1" ref="P227" ca="1">_FV(A227,"Volume average",TRUE)</f>
        <v>15134</v>
      </c>
      <c r="Q227" t="s">
        <v>114</v>
      </c>
      <c r="R227" t="s">
        <v>115</v>
      </c>
      <c r="S227" t="s">
        <v>440</v>
      </c>
      <c r="T227" s="25" cm="1">
        <f t="array" aca="1" ref="T227" ca="1">_FV(A227,"Expense ratio",TRUE)</f>
        <v>1.1599999999999999E-2</v>
      </c>
      <c r="U227" s="24" cm="1">
        <f t="array" aca="1" ref="U227" ca="1">_FV(A227,"Market cap",TRUE)</f>
        <v>225785339.88999999</v>
      </c>
      <c r="V227" s="4">
        <v>225792992</v>
      </c>
      <c r="W227" s="4">
        <v>225792992</v>
      </c>
      <c r="Y227" t="s">
        <v>796</v>
      </c>
      <c r="Z227" s="5">
        <v>72.363</v>
      </c>
      <c r="AA227" s="5">
        <v>35.342350000000003</v>
      </c>
      <c r="AB227" s="4">
        <v>0</v>
      </c>
      <c r="AC227" s="4">
        <v>21665</v>
      </c>
      <c r="AE227" s="5">
        <v>9.6347569212703377</v>
      </c>
      <c r="AF227" s="5">
        <v>17.266883515644579</v>
      </c>
      <c r="AH227" s="16"/>
      <c r="AI227" s="4">
        <v>21665</v>
      </c>
      <c r="AJ227" s="5">
        <v>1570474.1850000001</v>
      </c>
      <c r="AL227" s="5">
        <v>74.13</v>
      </c>
      <c r="AM227" s="5">
        <v>58.51</v>
      </c>
      <c r="AN227" t="s">
        <v>90</v>
      </c>
      <c r="AO227" t="str" cm="1">
        <f t="array" aca="1" ref="AO227" ca="1">_FV(A227,"Currency")</f>
        <v>USD</v>
      </c>
      <c r="AP227" t="str" cm="1">
        <f t="array" aca="1" ref="AP227" ca="1">_FV(A227,"Exchange")</f>
        <v>NYSE Arca</v>
      </c>
      <c r="AQ227" s="6" t="str" cm="1">
        <f t="array" aca="1" ref="AQ227" ca="1">_FV(A227,"Exchange abbreviation",TRUE)</f>
        <v>ARCX</v>
      </c>
      <c r="AR227" t="str" cm="1">
        <f t="array" aca="1" ref="AR227" ca="1">_FV(A227,"Instrument type",TRUE)</f>
        <v>ETF</v>
      </c>
    </row>
    <row r="228" spans="1:44" ht="18.75" customHeight="1" x14ac:dyDescent="0.25">
      <c r="A228" t="e" vm="241">
        <v>#VALUE!</v>
      </c>
      <c r="B228" t="s">
        <v>797</v>
      </c>
      <c r="C228" t="s">
        <v>798</v>
      </c>
      <c r="D228" s="31" cm="1">
        <f t="array" aca="1" ref="D228" ca="1">_FV(A228,"Last trade time",TRUE)</f>
        <v>45824.840277789066</v>
      </c>
      <c r="E228" s="23" cm="1">
        <f t="array" aca="1" ref="E228" ca="1">_FV(A228,"Price")</f>
        <v>9.91</v>
      </c>
      <c r="F228" s="27" cm="1">
        <f t="array" aca="1" ref="F228" ca="1">_FV(A228,"Change (%)",TRUE)</f>
        <v>0</v>
      </c>
      <c r="G228" s="26" cm="1">
        <f t="array" aca="1" ref="G228" ca="1">_FV(A228,"Change")</f>
        <v>0</v>
      </c>
      <c r="H228" s="23" cm="1">
        <f t="array" aca="1" ref="H228" ca="1">_FV(A228,"Open")</f>
        <v>9.89</v>
      </c>
      <c r="I228" s="23" cm="1">
        <f t="array" aca="1" ref="I228" ca="1">_FV(A228,"Low")</f>
        <v>9.89</v>
      </c>
      <c r="J228" s="23" cm="1">
        <f t="array" aca="1" ref="J228" ca="1">_FV(A228,"High")</f>
        <v>9.91</v>
      </c>
      <c r="K228" s="23" cm="1">
        <f t="array" aca="1" ref="K228" ca="1">_FV(A228,"Previous close",TRUE)</f>
        <v>9.91</v>
      </c>
      <c r="L228" s="26"/>
      <c r="M228" s="23" cm="1">
        <f t="array" aca="1" ref="M228" ca="1">_FV(A228,"52 week low",TRUE)</f>
        <v>9.7799999999999994</v>
      </c>
      <c r="N228" s="23" cm="1">
        <f t="array" aca="1" ref="N228" ca="1">_FV(A228,"52 week high",TRUE)</f>
        <v>10.08</v>
      </c>
      <c r="O228" s="8" cm="1">
        <f t="array" aca="1" ref="O228" ca="1">_FV(A228,"Volume")</f>
        <v>3834</v>
      </c>
      <c r="P228" s="7" cm="1">
        <f t="array" aca="1" ref="P228" ca="1">_FV(A228,"Volume average",TRUE)</f>
        <v>21852</v>
      </c>
      <c r="Q228" t="s">
        <v>799</v>
      </c>
      <c r="S228" t="s">
        <v>294</v>
      </c>
      <c r="T228" s="25" cm="1">
        <f t="array" aca="1" ref="T228" ca="1">_FV(A228,"Expense ratio",TRUE)</f>
        <v>1.1599999999999999E-2</v>
      </c>
      <c r="U228" s="24" cm="1">
        <f t="array" aca="1" ref="U228" ca="1">_FV(A228,"Market cap",TRUE)</f>
        <v>26049607.399999999</v>
      </c>
      <c r="V228" s="4">
        <v>26049608</v>
      </c>
      <c r="W228" s="4">
        <v>26049608</v>
      </c>
      <c r="Y228" t="s">
        <v>800</v>
      </c>
      <c r="Z228" s="5">
        <v>9.8816000000000006</v>
      </c>
      <c r="AA228" s="5">
        <v>27.076309999999999</v>
      </c>
      <c r="AB228" s="20"/>
      <c r="AC228" s="4">
        <v>25647</v>
      </c>
      <c r="AE228" s="5">
        <v>0.31713937981783241</v>
      </c>
      <c r="AF228" s="20"/>
      <c r="AI228" s="4">
        <v>25647</v>
      </c>
      <c r="AJ228" s="5">
        <v>253648.83</v>
      </c>
      <c r="AL228" s="5">
        <v>10.08</v>
      </c>
      <c r="AM228" s="5">
        <v>9.7799999999999994</v>
      </c>
      <c r="AN228" t="s">
        <v>47</v>
      </c>
      <c r="AO228" t="str" cm="1">
        <f t="array" aca="1" ref="AO228" ca="1">_FV(A228,"Currency")</f>
        <v>USD</v>
      </c>
      <c r="AP228" t="str" cm="1">
        <f t="array" aca="1" ref="AP228" ca="1">_FV(A228,"Exchange")</f>
        <v>NYSE Arca</v>
      </c>
      <c r="AQ228" s="6" t="str" cm="1">
        <f t="array" aca="1" ref="AQ228" ca="1">_FV(A228,"Exchange abbreviation",TRUE)</f>
        <v>ARCX</v>
      </c>
      <c r="AR228" t="str" cm="1">
        <f t="array" aca="1" ref="AR228" ca="1">_FV(A228,"Instrument type",TRUE)</f>
        <v>ETF</v>
      </c>
    </row>
    <row r="229" spans="1:44" ht="18.75" customHeight="1" x14ac:dyDescent="0.25">
      <c r="A229" t="e" vm="242">
        <v>#VALUE!</v>
      </c>
      <c r="B229" t="s">
        <v>801</v>
      </c>
      <c r="C229" t="s">
        <v>802</v>
      </c>
      <c r="D229" s="31" cm="1">
        <f t="array" aca="1" ref="D229" ca="1">_FV(A229,"Last trade time",TRUE)</f>
        <v>45824.840337140624</v>
      </c>
      <c r="E229" s="23" cm="1">
        <f t="array" aca="1" ref="E229" ca="1">_FV(A229,"Price")</f>
        <v>25.83</v>
      </c>
      <c r="F229" s="27" cm="1">
        <f t="array" aca="1" ref="F229" ca="1">_FV(A229,"Change (%)",TRUE)</f>
        <v>5.8609999999999999E-3</v>
      </c>
      <c r="G229" s="26" cm="1">
        <f t="array" aca="1" ref="G229" ca="1">_FV(A229,"Change")</f>
        <v>0.15049999999999999</v>
      </c>
      <c r="H229" s="23" cm="1">
        <f t="array" aca="1" ref="H229" ca="1">_FV(A229,"Open")</f>
        <v>25.81</v>
      </c>
      <c r="I229" s="23" cm="1">
        <f t="array" aca="1" ref="I229" ca="1">_FV(A229,"Low")</f>
        <v>25.81</v>
      </c>
      <c r="J229" s="23" cm="1">
        <f t="array" aca="1" ref="J229" ca="1">_FV(A229,"High")</f>
        <v>25.99</v>
      </c>
      <c r="K229" s="23" cm="1">
        <f t="array" aca="1" ref="K229" ca="1">_FV(A229,"Previous close",TRUE)</f>
        <v>25.679500000000001</v>
      </c>
      <c r="L229" s="26"/>
      <c r="M229" s="23" cm="1">
        <f t="array" aca="1" ref="M229" ca="1">_FV(A229,"52 week low",TRUE)</f>
        <v>21.9</v>
      </c>
      <c r="N229" s="23" cm="1">
        <f t="array" aca="1" ref="N229" ca="1">_FV(A229,"52 week high",TRUE)</f>
        <v>29.335000000000001</v>
      </c>
      <c r="O229" s="8" cm="1">
        <f t="array" aca="1" ref="O229" ca="1">_FV(A229,"Volume")</f>
        <v>3741</v>
      </c>
      <c r="P229" s="7" cm="1">
        <f t="array" aca="1" ref="P229" ca="1">_FV(A229,"Volume average",TRUE)</f>
        <v>6818</v>
      </c>
      <c r="Q229" t="s">
        <v>299</v>
      </c>
      <c r="S229" t="s">
        <v>803</v>
      </c>
      <c r="T229" s="25" cm="1">
        <f t="array" aca="1" ref="T229" ca="1">_FV(A229,"Expense ratio",TRUE)</f>
        <v>1.1599999999999999E-2</v>
      </c>
      <c r="U229" s="24" cm="1">
        <f t="array" aca="1" ref="U229" ca="1">_FV(A229,"Market cap",TRUE)</f>
        <v>43940021.719999999</v>
      </c>
      <c r="V229" s="4">
        <v>43940020</v>
      </c>
      <c r="W229" s="4">
        <v>43940020</v>
      </c>
      <c r="Y229" t="s">
        <v>804</v>
      </c>
      <c r="Z229" s="5">
        <v>25.5</v>
      </c>
      <c r="AA229" s="5">
        <v>20.460735</v>
      </c>
      <c r="AB229" s="5">
        <v>5.5999999999999999E-3</v>
      </c>
      <c r="AC229" s="4">
        <v>10544</v>
      </c>
      <c r="AE229" s="5">
        <v>1.288662854036482</v>
      </c>
      <c r="AF229" s="5">
        <v>1.376295850319353</v>
      </c>
      <c r="AI229" s="4">
        <v>10544</v>
      </c>
      <c r="AJ229" s="5">
        <v>268766.56</v>
      </c>
      <c r="AL229" s="5">
        <v>29.335000000000001</v>
      </c>
      <c r="AM229" s="5">
        <v>21.9</v>
      </c>
      <c r="AN229" t="s">
        <v>47</v>
      </c>
      <c r="AO229" t="str" cm="1">
        <f t="array" aca="1" ref="AO229" ca="1">_FV(A229,"Currency")</f>
        <v>USD</v>
      </c>
      <c r="AP229" t="str" cm="1">
        <f t="array" aca="1" ref="AP229" ca="1">_FV(A229,"Exchange")</f>
        <v>CBOE BZX Exchange</v>
      </c>
      <c r="AQ229" s="6" t="str" cm="1">
        <f t="array" aca="1" ref="AQ229" ca="1">_FV(A229,"Exchange abbreviation",TRUE)</f>
        <v>BATS</v>
      </c>
      <c r="AR229" t="str" cm="1">
        <f t="array" aca="1" ref="AR229" ca="1">_FV(A229,"Instrument type",TRUE)</f>
        <v>ETF</v>
      </c>
    </row>
    <row r="230" spans="1:44" ht="18.75" customHeight="1" x14ac:dyDescent="0.25">
      <c r="A230" t="e" vm="243">
        <v>#VALUE!</v>
      </c>
      <c r="B230" t="s">
        <v>805</v>
      </c>
      <c r="C230" t="s">
        <v>806</v>
      </c>
      <c r="D230" s="31" cm="1">
        <f t="array" aca="1" ref="D230" ca="1">_FV(A230,"Last trade time",TRUE)</f>
        <v>45824.930884455469</v>
      </c>
      <c r="E230" s="23" cm="1">
        <f t="array" aca="1" ref="E230" ca="1">_FV(A230,"Price")</f>
        <v>319.74</v>
      </c>
      <c r="F230" s="27" cm="1">
        <f t="array" aca="1" ref="F230" ca="1">_FV(A230,"Change (%)",TRUE)</f>
        <v>6.0461999999999995E-2</v>
      </c>
      <c r="G230" s="26" cm="1">
        <f t="array" aca="1" ref="G230" ca="1">_FV(A230,"Change")</f>
        <v>18.23</v>
      </c>
      <c r="H230" s="23" cm="1">
        <f t="array" aca="1" ref="H230" ca="1">_FV(A230,"Open")</f>
        <v>314.07</v>
      </c>
      <c r="I230" s="23" cm="1">
        <f t="array" aca="1" ref="I230" ca="1">_FV(A230,"Low")</f>
        <v>313</v>
      </c>
      <c r="J230" s="23" cm="1">
        <f t="array" aca="1" ref="J230" ca="1">_FV(A230,"High")</f>
        <v>334.71</v>
      </c>
      <c r="K230" s="23" cm="1">
        <f t="array" aca="1" ref="K230" ca="1">_FV(A230,"Previous close",TRUE)</f>
        <v>301.51</v>
      </c>
      <c r="L230" s="26"/>
      <c r="M230" s="23" cm="1">
        <f t="array" aca="1" ref="M230" ca="1">_FV(A230,"52 week low",TRUE)</f>
        <v>23.44</v>
      </c>
      <c r="N230" s="23" cm="1">
        <f t="array" aca="1" ref="N230" ca="1">_FV(A230,"52 week high",TRUE)</f>
        <v>334.71</v>
      </c>
      <c r="O230" s="8" cm="1">
        <f t="array" aca="1" ref="O230" ca="1">_FV(A230,"Volume")</f>
        <v>510988</v>
      </c>
      <c r="P230" s="7" cm="1">
        <f t="array" aca="1" ref="P230" ca="1">_FV(A230,"Volume average",TRUE)</f>
        <v>811484</v>
      </c>
      <c r="Q230" t="s">
        <v>85</v>
      </c>
      <c r="S230" t="s">
        <v>453</v>
      </c>
      <c r="T230" s="25" cm="1">
        <f t="array" aca="1" ref="T230" ca="1">_FV(A230,"Expense ratio",TRUE)</f>
        <v>1.15E-2</v>
      </c>
      <c r="U230" s="24" cm="1">
        <f t="array" aca="1" ref="U230" ca="1">_FV(A230,"Market cap",TRUE)</f>
        <v>617549984.28999996</v>
      </c>
      <c r="V230" s="4">
        <v>617549952</v>
      </c>
      <c r="W230" s="4">
        <v>617549952</v>
      </c>
      <c r="Y230" t="s">
        <v>807</v>
      </c>
      <c r="Z230" s="5">
        <v>262.45</v>
      </c>
      <c r="AA230" s="5">
        <v>59.253185000000002</v>
      </c>
      <c r="AB230" s="20"/>
      <c r="AC230" s="4">
        <v>1105893</v>
      </c>
      <c r="AE230" s="5">
        <v>115.9360963147752</v>
      </c>
      <c r="AF230" s="20"/>
      <c r="AH230" s="16"/>
      <c r="AI230" s="4">
        <v>1105893</v>
      </c>
      <c r="AJ230" s="5">
        <v>290230558.92000002</v>
      </c>
      <c r="AL230" s="5">
        <v>326.8</v>
      </c>
      <c r="AM230" s="5">
        <v>23.44</v>
      </c>
      <c r="AN230" t="s">
        <v>82</v>
      </c>
      <c r="AO230" t="str" cm="1">
        <f t="array" aca="1" ref="AO230" ca="1">_FV(A230,"Currency")</f>
        <v>USD</v>
      </c>
      <c r="AP230" t="str" cm="1">
        <f t="array" aca="1" ref="AP230" ca="1">_FV(A230,"Exchange")</f>
        <v>Nasdaq Stock Market</v>
      </c>
      <c r="AQ230" s="6" t="str" cm="1">
        <f t="array" aca="1" ref="AQ230" ca="1">_FV(A230,"Exchange abbreviation",TRUE)</f>
        <v>XNAS</v>
      </c>
      <c r="AR230" t="str" cm="1">
        <f t="array" aca="1" ref="AR230" ca="1">_FV(A230,"Instrument type",TRUE)</f>
        <v>ETF</v>
      </c>
    </row>
    <row r="231" spans="1:44" ht="18.75" customHeight="1" x14ac:dyDescent="0.25">
      <c r="A231" t="e" vm="244">
        <v>#VALUE!</v>
      </c>
      <c r="B231" t="s">
        <v>808</v>
      </c>
      <c r="C231" t="s">
        <v>809</v>
      </c>
      <c r="D231" s="31" cm="1">
        <f t="array" aca="1" ref="D231" ca="1">_FV(A231,"Last trade time",TRUE)</f>
        <v>45824.94130766172</v>
      </c>
      <c r="E231" s="23" cm="1">
        <f t="array" aca="1" ref="E231" ca="1">_FV(A231,"Price")</f>
        <v>5.22</v>
      </c>
      <c r="F231" s="27" cm="1">
        <f t="array" aca="1" ref="F231" ca="1">_FV(A231,"Change (%)",TRUE)</f>
        <v>-0.15259700000000001</v>
      </c>
      <c r="G231" s="26" cm="1">
        <f t="array" aca="1" ref="G231" ca="1">_FV(A231,"Change")</f>
        <v>-0.94</v>
      </c>
      <c r="H231" s="23" cm="1">
        <f t="array" aca="1" ref="H231" ca="1">_FV(A231,"Open")</f>
        <v>5.91</v>
      </c>
      <c r="I231" s="23" cm="1">
        <f t="array" aca="1" ref="I231" ca="1">_FV(A231,"Low")</f>
        <v>5.12</v>
      </c>
      <c r="J231" s="23" cm="1">
        <f t="array" aca="1" ref="J231" ca="1">_FV(A231,"High")</f>
        <v>6.02</v>
      </c>
      <c r="K231" s="23" cm="1">
        <f t="array" aca="1" ref="K231" ca="1">_FV(A231,"Previous close",TRUE)</f>
        <v>6.16</v>
      </c>
      <c r="L231" s="26"/>
      <c r="M231" s="23" cm="1">
        <f t="array" aca="1" ref="M231" ca="1">_FV(A231,"52 week low",TRUE)</f>
        <v>4.8499999999999996</v>
      </c>
      <c r="N231" s="23" cm="1">
        <f t="array" aca="1" ref="N231" ca="1">_FV(A231,"52 week high",TRUE)</f>
        <v>28.54</v>
      </c>
      <c r="O231" s="8" cm="1">
        <f t="array" aca="1" ref="O231" ca="1">_FV(A231,"Volume")</f>
        <v>3252392</v>
      </c>
      <c r="P231" s="7" cm="1">
        <f t="array" aca="1" ref="P231" ca="1">_FV(A231,"Volume average",TRUE)</f>
        <v>2680549</v>
      </c>
      <c r="Q231" t="s">
        <v>65</v>
      </c>
      <c r="R231" t="s">
        <v>109</v>
      </c>
      <c r="S231" t="s">
        <v>453</v>
      </c>
      <c r="T231" s="25" cm="1">
        <f t="array" aca="1" ref="T231" ca="1">_FV(A231,"Expense ratio",TRUE)</f>
        <v>1.15E-2</v>
      </c>
      <c r="U231" s="24" cm="1">
        <f t="array" aca="1" ref="U231" ca="1">_FV(A231,"Market cap",TRUE)</f>
        <v>11287398.939999999</v>
      </c>
      <c r="V231" s="4">
        <v>11287398</v>
      </c>
      <c r="W231" s="4">
        <v>11287398</v>
      </c>
      <c r="Y231" t="s">
        <v>807</v>
      </c>
      <c r="Z231" s="5">
        <v>5.78</v>
      </c>
      <c r="AA231" s="20"/>
      <c r="AB231" s="20"/>
      <c r="AC231" s="4">
        <v>1157314</v>
      </c>
      <c r="AE231" s="5">
        <v>-51.360844645621249</v>
      </c>
      <c r="AF231" s="20"/>
      <c r="AH231" s="16"/>
      <c r="AI231" s="4">
        <v>1157314</v>
      </c>
      <c r="AJ231" s="5">
        <v>6700848.0599999996</v>
      </c>
      <c r="AL231" s="5">
        <v>28.54</v>
      </c>
      <c r="AM231" s="5">
        <v>4.8499999999999996</v>
      </c>
      <c r="AN231" t="s">
        <v>90</v>
      </c>
      <c r="AO231" t="str" cm="1">
        <f t="array" aca="1" ref="AO231" ca="1">_FV(A231,"Currency")</f>
        <v>USD</v>
      </c>
      <c r="AP231" t="str" cm="1">
        <f t="array" aca="1" ref="AP231" ca="1">_FV(A231,"Exchange")</f>
        <v>Nasdaq Stock Market</v>
      </c>
      <c r="AQ231" s="6" t="str" cm="1">
        <f t="array" aca="1" ref="AQ231" ca="1">_FV(A231,"Exchange abbreviation",TRUE)</f>
        <v>XNAS</v>
      </c>
      <c r="AR231" t="str" cm="1">
        <f t="array" aca="1" ref="AR231" ca="1">_FV(A231,"Instrument type",TRUE)</f>
        <v>ETF</v>
      </c>
    </row>
    <row r="232" spans="1:44" ht="18.75" customHeight="1" x14ac:dyDescent="0.25">
      <c r="A232" t="e" vm="245">
        <v>#VALUE!</v>
      </c>
      <c r="B232" t="s">
        <v>810</v>
      </c>
      <c r="C232" t="s">
        <v>811</v>
      </c>
      <c r="D232" s="31" cm="1">
        <f t="array" aca="1" ref="D232" ca="1">_FV(A232,"Last trade time",TRUE)</f>
        <v>45824.94067335625</v>
      </c>
      <c r="E232" s="23" cm="1">
        <f t="array" aca="1" ref="E232" ca="1">_FV(A232,"Price")</f>
        <v>16.53</v>
      </c>
      <c r="F232" s="27" cm="1">
        <f t="array" aca="1" ref="F232" ca="1">_FV(A232,"Change (%)",TRUE)</f>
        <v>-2.7646999999999998E-2</v>
      </c>
      <c r="G232" s="26" cm="1">
        <f t="array" aca="1" ref="G232" ca="1">_FV(A232,"Change")</f>
        <v>-0.47</v>
      </c>
      <c r="H232" s="23" cm="1">
        <f t="array" aca="1" ref="H232" ca="1">_FV(A232,"Open")</f>
        <v>16.760000000000002</v>
      </c>
      <c r="I232" s="23" cm="1">
        <f t="array" aca="1" ref="I232" ca="1">_FV(A232,"Low")</f>
        <v>16.28</v>
      </c>
      <c r="J232" s="23" cm="1">
        <f t="array" aca="1" ref="J232" ca="1">_FV(A232,"High")</f>
        <v>16.760000000000002</v>
      </c>
      <c r="K232" s="23" cm="1">
        <f t="array" aca="1" ref="K232" ca="1">_FV(A232,"Previous close",TRUE)</f>
        <v>17</v>
      </c>
      <c r="L232" s="26"/>
      <c r="M232" s="23" cm="1">
        <f t="array" aca="1" ref="M232" ca="1">_FV(A232,"52 week low",TRUE)</f>
        <v>16.28</v>
      </c>
      <c r="N232" s="23" cm="1">
        <f t="array" aca="1" ref="N232" ca="1">_FV(A232,"52 week high",TRUE)</f>
        <v>57.03</v>
      </c>
      <c r="O232" s="8" cm="1">
        <f t="array" aca="1" ref="O232" ca="1">_FV(A232,"Volume")</f>
        <v>884745</v>
      </c>
      <c r="P232" s="7" cm="1">
        <f t="array" aca="1" ref="P232" ca="1">_FV(A232,"Volume average",TRUE)</f>
        <v>970291</v>
      </c>
      <c r="Q232" t="s">
        <v>65</v>
      </c>
      <c r="R232" t="s">
        <v>109</v>
      </c>
      <c r="S232" t="s">
        <v>608</v>
      </c>
      <c r="T232" s="25" cm="1">
        <f t="array" aca="1" ref="T232" ca="1">_FV(A232,"Expense ratio",TRUE)</f>
        <v>1.15E-2</v>
      </c>
      <c r="U232" s="24" cm="1">
        <f t="array" aca="1" ref="U232" ca="1">_FV(A232,"Market cap",TRUE)</f>
        <v>41629832.530000001</v>
      </c>
      <c r="V232" s="4">
        <v>41629832</v>
      </c>
      <c r="W232" s="4">
        <v>41629832</v>
      </c>
      <c r="Y232" t="s">
        <v>812</v>
      </c>
      <c r="Z232" s="5">
        <v>17.059999999999999</v>
      </c>
      <c r="AA232" s="19">
        <v>34.112000000000002</v>
      </c>
      <c r="AB232" s="5">
        <v>0.19549999000000001</v>
      </c>
      <c r="AC232" s="4">
        <v>1119941</v>
      </c>
      <c r="AE232" s="5">
        <v>-30.382876862707651</v>
      </c>
      <c r="AF232" s="5">
        <v>-53.853936529546367</v>
      </c>
      <c r="AI232" s="4">
        <v>1119941</v>
      </c>
      <c r="AJ232" s="5">
        <v>19128592.280000001</v>
      </c>
      <c r="AL232" s="5">
        <v>57.03</v>
      </c>
      <c r="AM232" s="5">
        <v>16.48</v>
      </c>
      <c r="AN232" t="s">
        <v>82</v>
      </c>
      <c r="AO232" t="str" cm="1">
        <f t="array" aca="1" ref="AO232" ca="1">_FV(A232,"Currency")</f>
        <v>USD</v>
      </c>
      <c r="AP232" t="str" cm="1">
        <f t="array" aca="1" ref="AP232" ca="1">_FV(A232,"Exchange")</f>
        <v>Nasdaq Stock Market</v>
      </c>
      <c r="AQ232" s="6" t="str" cm="1">
        <f t="array" aca="1" ref="AQ232" ca="1">_FV(A232,"Exchange abbreviation",TRUE)</f>
        <v>XNAS</v>
      </c>
      <c r="AR232" t="str" cm="1">
        <f t="array" aca="1" ref="AR232" ca="1">_FV(A232,"Instrument type",TRUE)</f>
        <v>ETF</v>
      </c>
    </row>
    <row r="233" spans="1:44" ht="18.75" customHeight="1" x14ac:dyDescent="0.25">
      <c r="A233" t="e" vm="246">
        <v>#VALUE!</v>
      </c>
      <c r="B233" t="s">
        <v>813</v>
      </c>
      <c r="C233" t="s">
        <v>814</v>
      </c>
      <c r="D233" s="31" cm="1">
        <f t="array" aca="1" ref="D233" ca="1">_FV(A233,"Last trade time",TRUE)</f>
        <v>45824.937893171096</v>
      </c>
      <c r="E233" s="23" cm="1">
        <f t="array" aca="1" ref="E233" ca="1">_FV(A233,"Price")</f>
        <v>13.189</v>
      </c>
      <c r="F233" s="27" cm="1">
        <f t="array" aca="1" ref="F233" ca="1">_FV(A233,"Change (%)",TRUE)</f>
        <v>-8.6000999999999994E-2</v>
      </c>
      <c r="G233" s="26" cm="1">
        <f t="array" aca="1" ref="G233" ca="1">_FV(A233,"Change")</f>
        <v>-1.2410000000000001</v>
      </c>
      <c r="H233" s="23" cm="1">
        <f t="array" aca="1" ref="H233" ca="1">_FV(A233,"Open")</f>
        <v>14.24</v>
      </c>
      <c r="I233" s="23" cm="1">
        <f t="array" aca="1" ref="I233" ca="1">_FV(A233,"Low")</f>
        <v>12.97</v>
      </c>
      <c r="J233" s="23" cm="1">
        <f t="array" aca="1" ref="J233" ca="1">_FV(A233,"High")</f>
        <v>14.24</v>
      </c>
      <c r="K233" s="23" cm="1">
        <f t="array" aca="1" ref="K233" ca="1">_FV(A233,"Previous close",TRUE)</f>
        <v>14.43</v>
      </c>
      <c r="L233" s="26"/>
      <c r="M233" s="23" cm="1">
        <f t="array" aca="1" ref="M233" ca="1">_FV(A233,"52 week low",TRUE)</f>
        <v>10.98</v>
      </c>
      <c r="N233" s="23" cm="1">
        <f t="array" aca="1" ref="N233" ca="1">_FV(A233,"52 week high",TRUE)</f>
        <v>23.77</v>
      </c>
      <c r="O233" s="8" cm="1">
        <f t="array" aca="1" ref="O233" ca="1">_FV(A233,"Volume")</f>
        <v>740504</v>
      </c>
      <c r="P233" s="7" cm="1">
        <f t="array" aca="1" ref="P233" ca="1">_FV(A233,"Volume average",TRUE)</f>
        <v>53285</v>
      </c>
      <c r="Q233" t="s">
        <v>65</v>
      </c>
      <c r="R233" t="s">
        <v>109</v>
      </c>
      <c r="S233" t="s">
        <v>453</v>
      </c>
      <c r="T233" s="25" cm="1">
        <f t="array" aca="1" ref="T233" ca="1">_FV(A233,"Expense ratio",TRUE)</f>
        <v>1.15E-2</v>
      </c>
      <c r="U233" s="24" cm="1">
        <f t="array" aca="1" ref="U233" ca="1">_FV(A233,"Market cap",TRUE)</f>
        <v>2585095.85</v>
      </c>
      <c r="V233" s="4">
        <v>2585095</v>
      </c>
      <c r="W233" s="4">
        <v>2585095</v>
      </c>
      <c r="X233" t="s">
        <v>815</v>
      </c>
      <c r="Y233" t="s">
        <v>483</v>
      </c>
      <c r="Z233" s="5">
        <v>14.47</v>
      </c>
      <c r="AB233" s="4">
        <v>0</v>
      </c>
      <c r="AC233" s="4">
        <v>41352</v>
      </c>
      <c r="AE233" s="5">
        <v>-13.316582131905371</v>
      </c>
      <c r="AF233" s="5">
        <v>10.84337672411106</v>
      </c>
      <c r="AI233" s="4">
        <v>41352</v>
      </c>
      <c r="AJ233" s="5">
        <v>598363.44000000006</v>
      </c>
      <c r="AL233" s="5">
        <v>23.77</v>
      </c>
      <c r="AM233" s="5">
        <v>10.98</v>
      </c>
      <c r="AN233" t="s">
        <v>47</v>
      </c>
      <c r="AO233" t="str" cm="1">
        <f t="array" aca="1" ref="AO233" ca="1">_FV(A233,"Currency")</f>
        <v>USD</v>
      </c>
      <c r="AP233" t="str" cm="1">
        <f t="array" aca="1" ref="AP233" ca="1">_FV(A233,"Exchange")</f>
        <v>Nasdaq Stock Market</v>
      </c>
      <c r="AQ233" s="6" t="str" cm="1">
        <f t="array" aca="1" ref="AQ233" ca="1">_FV(A233,"Exchange abbreviation",TRUE)</f>
        <v>XNAS</v>
      </c>
      <c r="AR233" t="str" cm="1">
        <f t="array" aca="1" ref="AR233" ca="1">_FV(A233,"Instrument type",TRUE)</f>
        <v>ETF</v>
      </c>
    </row>
    <row r="234" spans="1:44" ht="18.75" customHeight="1" x14ac:dyDescent="0.25">
      <c r="A234" t="e" vm="247">
        <v>#VALUE!</v>
      </c>
      <c r="B234" t="s">
        <v>816</v>
      </c>
      <c r="C234" t="s">
        <v>817</v>
      </c>
      <c r="D234" s="31" cm="1">
        <f t="array" aca="1" ref="D234" ca="1">_FV(A234,"Last trade time",TRUE)</f>
        <v>45824.840277789066</v>
      </c>
      <c r="E234" s="23" cm="1">
        <f t="array" aca="1" ref="E234" ca="1">_FV(A234,"Price")</f>
        <v>71.180199999999999</v>
      </c>
      <c r="F234" s="27" cm="1">
        <f t="array" aca="1" ref="F234" ca="1">_FV(A234,"Change (%)",TRUE)</f>
        <v>8.9839999999999989E-3</v>
      </c>
      <c r="G234" s="26" cm="1">
        <f t="array" aca="1" ref="G234" ca="1">_FV(A234,"Change")</f>
        <v>0.63380000000000003</v>
      </c>
      <c r="H234" s="23" cm="1">
        <f t="array" aca="1" ref="H234" ca="1">_FV(A234,"Open")</f>
        <v>71.180199999999999</v>
      </c>
      <c r="I234" s="23" cm="1">
        <f t="array" aca="1" ref="I234" ca="1">_FV(A234,"Low")</f>
        <v>71.180199999999999</v>
      </c>
      <c r="J234" s="23" cm="1">
        <f t="array" aca="1" ref="J234" ca="1">_FV(A234,"High")</f>
        <v>71.180199999999999</v>
      </c>
      <c r="K234" s="23" cm="1">
        <f t="array" aca="1" ref="K234" ca="1">_FV(A234,"Previous close",TRUE)</f>
        <v>70.546400000000006</v>
      </c>
      <c r="L234" s="26"/>
      <c r="M234" s="23" cm="1">
        <f t="array" aca="1" ref="M234" ca="1">_FV(A234,"52 week low",TRUE)</f>
        <v>56.59</v>
      </c>
      <c r="N234" s="23" cm="1">
        <f t="array" aca="1" ref="N234" ca="1">_FV(A234,"52 week high",TRUE)</f>
        <v>75.03</v>
      </c>
      <c r="O234" s="8" cm="1">
        <f t="array" aca="1" ref="O234" ca="1">_FV(A234,"Volume")</f>
        <v>222</v>
      </c>
      <c r="P234" s="7" cm="1">
        <f t="array" aca="1" ref="P234" ca="1">_FV(A234,"Volume average",TRUE)</f>
        <v>2656</v>
      </c>
      <c r="Q234" t="s">
        <v>698</v>
      </c>
      <c r="S234" t="s">
        <v>719</v>
      </c>
      <c r="T234" s="25" cm="1">
        <f t="array" aca="1" ref="T234" ca="1">_FV(A234,"Expense ratio",TRUE)</f>
        <v>1.15E-2</v>
      </c>
      <c r="U234" s="24" cm="1">
        <f t="array" aca="1" ref="U234" ca="1">_FV(A234,"Market cap",TRUE)</f>
        <v>158412155.66999999</v>
      </c>
      <c r="V234" s="4">
        <v>158412160</v>
      </c>
      <c r="W234" s="4">
        <v>158412160</v>
      </c>
      <c r="Y234" t="s">
        <v>818</v>
      </c>
      <c r="Z234" s="5">
        <v>70.895200000000003</v>
      </c>
      <c r="AA234" s="20"/>
      <c r="AB234" s="4">
        <v>0</v>
      </c>
      <c r="AC234" s="4">
        <v>3322</v>
      </c>
      <c r="AE234" s="5">
        <v>-0.97554498603056317</v>
      </c>
      <c r="AF234" s="5">
        <v>10.950746025333061</v>
      </c>
      <c r="AI234" s="4">
        <v>3322</v>
      </c>
      <c r="AJ234" s="5">
        <v>235589.92819999999</v>
      </c>
      <c r="AL234" s="5">
        <v>75.03</v>
      </c>
      <c r="AM234" s="5">
        <v>56.59</v>
      </c>
      <c r="AN234" t="s">
        <v>47</v>
      </c>
      <c r="AO234" t="str" cm="1">
        <f t="array" aca="1" ref="AO234" ca="1">_FV(A234,"Currency")</f>
        <v>USD</v>
      </c>
      <c r="AP234" t="str" cm="1">
        <f t="array" aca="1" ref="AP234" ca="1">_FV(A234,"Exchange")</f>
        <v>NYSE Arca</v>
      </c>
      <c r="AQ234" s="6" t="str" cm="1">
        <f t="array" aca="1" ref="AQ234" ca="1">_FV(A234,"Exchange abbreviation",TRUE)</f>
        <v>ARCX</v>
      </c>
      <c r="AR234" t="str" cm="1">
        <f t="array" aca="1" ref="AR234" ca="1">_FV(A234,"Instrument type",TRUE)</f>
        <v>ETF</v>
      </c>
    </row>
    <row r="235" spans="1:44" ht="18.75" customHeight="1" x14ac:dyDescent="0.25">
      <c r="A235" t="e" vm="248">
        <v>#VALUE!</v>
      </c>
      <c r="B235" t="s">
        <v>819</v>
      </c>
      <c r="C235" t="s">
        <v>820</v>
      </c>
      <c r="D235" s="31" cm="1">
        <f t="array" aca="1" ref="D235" ca="1">_FV(A235,"Last trade time",TRUE)</f>
        <v>45824.840277789066</v>
      </c>
      <c r="E235" s="23" cm="1">
        <f t="array" aca="1" ref="E235" ca="1">_FV(A235,"Price")</f>
        <v>25.583300000000001</v>
      </c>
      <c r="F235" s="27" cm="1">
        <f t="array" aca="1" ref="F235" ca="1">_FV(A235,"Change (%)",TRUE)</f>
        <v>2.5794000000000001E-2</v>
      </c>
      <c r="G235" s="26" cm="1">
        <f t="array" aca="1" ref="G235" ca="1">_FV(A235,"Change")</f>
        <v>0.64329999999999998</v>
      </c>
      <c r="H235" s="23" cm="1">
        <f t="array" aca="1" ref="H235" ca="1">_FV(A235,"Open")</f>
        <v>25.583300000000001</v>
      </c>
      <c r="I235" s="23" cm="1">
        <f t="array" aca="1" ref="I235" ca="1">_FV(A235,"Low")</f>
        <v>25.583300000000001</v>
      </c>
      <c r="J235" s="23" cm="1">
        <f t="array" aca="1" ref="J235" ca="1">_FV(A235,"High")</f>
        <v>25.583300000000001</v>
      </c>
      <c r="K235" s="23" cm="1">
        <f t="array" aca="1" ref="K235" ca="1">_FV(A235,"Previous close",TRUE)</f>
        <v>24.94</v>
      </c>
      <c r="L235" s="26"/>
      <c r="M235" s="23" cm="1">
        <f t="array" aca="1" ref="M235" ca="1">_FV(A235,"52 week low",TRUE)</f>
        <v>16.850000000000001</v>
      </c>
      <c r="N235" s="23" cm="1">
        <f t="array" aca="1" ref="N235" ca="1">_FV(A235,"52 week high",TRUE)</f>
        <v>30.53</v>
      </c>
      <c r="O235" s="8" cm="1">
        <f t="array" aca="1" ref="O235" ca="1">_FV(A235,"Volume")</f>
        <v>40</v>
      </c>
      <c r="P235" s="7" cm="1">
        <f t="array" aca="1" ref="P235" ca="1">_FV(A235,"Volume average",TRUE)</f>
        <v>3470</v>
      </c>
      <c r="Q235" t="s">
        <v>85</v>
      </c>
      <c r="S235" t="s">
        <v>445</v>
      </c>
      <c r="T235" s="25" cm="1">
        <f t="array" aca="1" ref="T235" ca="1">_FV(A235,"Expense ratio",TRUE)</f>
        <v>1.15E-2</v>
      </c>
      <c r="U235" s="24" cm="1">
        <f t="array" aca="1" ref="U235" ca="1">_FV(A235,"Market cap",TRUE)</f>
        <v>2340314.0699999998</v>
      </c>
      <c r="V235" s="4">
        <v>2340314</v>
      </c>
      <c r="W235" s="4">
        <v>2340314</v>
      </c>
      <c r="Y235" t="s">
        <v>821</v>
      </c>
      <c r="Z235" s="5">
        <v>24.73</v>
      </c>
      <c r="AA235" s="19">
        <v>15.099598</v>
      </c>
      <c r="AB235" s="5">
        <v>0.13020000000000001</v>
      </c>
      <c r="AC235" s="4">
        <v>3385</v>
      </c>
      <c r="AE235" s="5">
        <v>16.37400225227794</v>
      </c>
      <c r="AF235" s="5">
        <v>6.956967611027487</v>
      </c>
      <c r="AI235" s="4">
        <v>3385</v>
      </c>
      <c r="AJ235" s="5">
        <v>83795.33649999999</v>
      </c>
      <c r="AL235" s="5">
        <v>30.53</v>
      </c>
      <c r="AM235" s="5">
        <v>16.850000000000001</v>
      </c>
      <c r="AN235" t="s">
        <v>47</v>
      </c>
      <c r="AO235" t="str" cm="1">
        <f t="array" aca="1" ref="AO235" ca="1">_FV(A235,"Currency")</f>
        <v>USD</v>
      </c>
      <c r="AP235" t="str" cm="1">
        <f t="array" aca="1" ref="AP235" ca="1">_FV(A235,"Exchange")</f>
        <v>NYSE Arca</v>
      </c>
      <c r="AQ235" s="6" t="str" cm="1">
        <f t="array" aca="1" ref="AQ235" ca="1">_FV(A235,"Exchange abbreviation",TRUE)</f>
        <v>ARCX</v>
      </c>
      <c r="AR235" t="str" cm="1">
        <f t="array" aca="1" ref="AR235" ca="1">_FV(A235,"Instrument type",TRUE)</f>
        <v>ETF</v>
      </c>
    </row>
    <row r="236" spans="1:44" ht="18.75" customHeight="1" x14ac:dyDescent="0.25">
      <c r="A236" t="e" vm="249">
        <v>#VALUE!</v>
      </c>
      <c r="B236" t="s">
        <v>822</v>
      </c>
      <c r="C236" t="s">
        <v>823</v>
      </c>
      <c r="D236" s="31" cm="1">
        <f t="array" aca="1" ref="D236" ca="1">_FV(A236,"Last trade time",TRUE)</f>
        <v>45824.939192696096</v>
      </c>
      <c r="E236" s="23" cm="1">
        <f t="array" aca="1" ref="E236" ca="1">_FV(A236,"Price")</f>
        <v>13.19</v>
      </c>
      <c r="F236" s="27" cm="1">
        <f t="array" aca="1" ref="F236" ca="1">_FV(A236,"Change (%)",TRUE)</f>
        <v>1.3835999999999999E-2</v>
      </c>
      <c r="G236" s="26" cm="1">
        <f t="array" aca="1" ref="G236" ca="1">_FV(A236,"Change")</f>
        <v>0.18</v>
      </c>
      <c r="H236" s="23" cm="1">
        <f t="array" aca="1" ref="H236" ca="1">_FV(A236,"Open")</f>
        <v>13.29</v>
      </c>
      <c r="I236" s="23" cm="1">
        <f t="array" aca="1" ref="I236" ca="1">_FV(A236,"Low")</f>
        <v>13.07</v>
      </c>
      <c r="J236" s="23" cm="1">
        <f t="array" aca="1" ref="J236" ca="1">_FV(A236,"High")</f>
        <v>13.31</v>
      </c>
      <c r="K236" s="23" cm="1">
        <f t="array" aca="1" ref="K236" ca="1">_FV(A236,"Previous close",TRUE)</f>
        <v>13.01</v>
      </c>
      <c r="L236" s="26"/>
      <c r="M236" s="23" cm="1">
        <f t="array" aca="1" ref="M236" ca="1">_FV(A236,"52 week low",TRUE)</f>
        <v>6.86</v>
      </c>
      <c r="N236" s="23" cm="1">
        <f t="array" aca="1" ref="N236" ca="1">_FV(A236,"52 week high",TRUE)</f>
        <v>23.03</v>
      </c>
      <c r="O236" s="8" cm="1">
        <f t="array" aca="1" ref="O236" ca="1">_FV(A236,"Volume")</f>
        <v>308058</v>
      </c>
      <c r="P236" s="7" cm="1">
        <f t="array" aca="1" ref="P236" ca="1">_FV(A236,"Volume average",TRUE)</f>
        <v>452368</v>
      </c>
      <c r="Q236" t="s">
        <v>85</v>
      </c>
      <c r="S236" t="s">
        <v>453</v>
      </c>
      <c r="T236" s="25" cm="1">
        <f t="array" aca="1" ref="T236" ca="1">_FV(A236,"Expense ratio",TRUE)</f>
        <v>1.15E-2</v>
      </c>
      <c r="U236" s="24" cm="1">
        <f t="array" aca="1" ref="U236" ca="1">_FV(A236,"Market cap",TRUE)</f>
        <v>20121303.140000001</v>
      </c>
      <c r="V236" s="4">
        <v>20121304</v>
      </c>
      <c r="W236" s="4">
        <v>20121304</v>
      </c>
      <c r="Y236" t="s">
        <v>824</v>
      </c>
      <c r="Z236" s="5">
        <v>11.53</v>
      </c>
      <c r="AA236" s="20"/>
      <c r="AB236" s="4">
        <v>0</v>
      </c>
      <c r="AC236" s="4">
        <v>701676</v>
      </c>
      <c r="AE236" s="5">
        <v>-27.02216947014908</v>
      </c>
      <c r="AF236" s="5">
        <v>77.034885211852227</v>
      </c>
      <c r="AI236" s="4">
        <v>701676</v>
      </c>
      <c r="AJ236" s="5">
        <v>8090324.2799999993</v>
      </c>
      <c r="AL236" s="5">
        <v>23.03</v>
      </c>
      <c r="AM236" s="5">
        <v>6.37</v>
      </c>
      <c r="AN236" t="s">
        <v>90</v>
      </c>
      <c r="AO236" t="str" cm="1">
        <f t="array" aca="1" ref="AO236" ca="1">_FV(A236,"Currency")</f>
        <v>USD</v>
      </c>
      <c r="AP236" t="str" cm="1">
        <f t="array" aca="1" ref="AP236" ca="1">_FV(A236,"Exchange")</f>
        <v>Nasdaq Stock Market</v>
      </c>
      <c r="AQ236" s="6" t="str" cm="1">
        <f t="array" aca="1" ref="AQ236" ca="1">_FV(A236,"Exchange abbreviation",TRUE)</f>
        <v>XNAS</v>
      </c>
      <c r="AR236" t="str" cm="1">
        <f t="array" aca="1" ref="AR236" ca="1">_FV(A236,"Instrument type",TRUE)</f>
        <v>ETF</v>
      </c>
    </row>
    <row r="237" spans="1:44" ht="18.75" customHeight="1" x14ac:dyDescent="0.25">
      <c r="A237" t="e" vm="250">
        <v>#VALUE!</v>
      </c>
      <c r="B237" t="s">
        <v>825</v>
      </c>
      <c r="C237" t="s">
        <v>826</v>
      </c>
      <c r="D237" s="31" cm="1">
        <f t="array" aca="1" ref="D237" ca="1">_FV(A237,"Last trade time",TRUE)</f>
        <v>45824.840277812502</v>
      </c>
      <c r="E237" s="23" cm="1">
        <f t="array" aca="1" ref="E237" ca="1">_FV(A237,"Price")</f>
        <v>22.15</v>
      </c>
      <c r="F237" s="27" cm="1">
        <f t="array" aca="1" ref="F237" ca="1">_FV(A237,"Change (%)",TRUE)</f>
        <v>2.5069999999999997E-3</v>
      </c>
      <c r="G237" s="26" cm="1">
        <f t="array" aca="1" ref="G237" ca="1">_FV(A237,"Change")</f>
        <v>5.5399999999999998E-2</v>
      </c>
      <c r="H237" s="23" cm="1">
        <f t="array" aca="1" ref="H237" ca="1">_FV(A237,"Open")</f>
        <v>22.15</v>
      </c>
      <c r="I237" s="23" cm="1">
        <f t="array" aca="1" ref="I237" ca="1">_FV(A237,"Low")</f>
        <v>22.15</v>
      </c>
      <c r="J237" s="23" cm="1">
        <f t="array" aca="1" ref="J237" ca="1">_FV(A237,"High")</f>
        <v>22.17</v>
      </c>
      <c r="K237" s="23" cm="1">
        <f t="array" aca="1" ref="K237" ca="1">_FV(A237,"Previous close",TRUE)</f>
        <v>22.0946</v>
      </c>
      <c r="L237" s="26"/>
      <c r="M237" s="23" cm="1">
        <f t="array" aca="1" ref="M237" ca="1">_FV(A237,"52 week low",TRUE)</f>
        <v>20.9</v>
      </c>
      <c r="N237" s="23" cm="1">
        <f t="array" aca="1" ref="N237" ca="1">_FV(A237,"52 week high",TRUE)</f>
        <v>25.1</v>
      </c>
      <c r="O237" s="8" cm="1">
        <f t="array" aca="1" ref="O237" ca="1">_FV(A237,"Volume")</f>
        <v>8460</v>
      </c>
      <c r="P237" s="7" cm="1">
        <f t="array" aca="1" ref="P237" ca="1">_FV(A237,"Volume average",TRUE)</f>
        <v>7511</v>
      </c>
      <c r="Q237" t="s">
        <v>827</v>
      </c>
      <c r="S237" t="s">
        <v>828</v>
      </c>
      <c r="T237" s="25" cm="1">
        <f t="array" aca="1" ref="T237" ca="1">_FV(A237,"Expense ratio",TRUE)</f>
        <v>1.15E-2</v>
      </c>
      <c r="U237" s="24" cm="1">
        <f t="array" aca="1" ref="U237" ca="1">_FV(A237,"Market cap",TRUE)</f>
        <v>37011678.200000003</v>
      </c>
      <c r="V237" s="4">
        <v>37011680</v>
      </c>
      <c r="W237" s="4">
        <v>37011680</v>
      </c>
      <c r="Y237" t="s">
        <v>829</v>
      </c>
      <c r="Z237" s="5">
        <v>22.13</v>
      </c>
      <c r="AA237" s="5">
        <v>10.893219</v>
      </c>
      <c r="AB237" s="5">
        <v>5.1799998E-2</v>
      </c>
      <c r="AC237" s="4">
        <v>11726</v>
      </c>
      <c r="AE237" s="5">
        <v>0.74363084604007756</v>
      </c>
      <c r="AF237" s="5">
        <v>4.1907474174534656</v>
      </c>
      <c r="AI237" s="4">
        <v>11726</v>
      </c>
      <c r="AJ237" s="5">
        <v>259613.64</v>
      </c>
      <c r="AL237" s="5">
        <v>25.1</v>
      </c>
      <c r="AM237" s="5">
        <v>20.9</v>
      </c>
      <c r="AN237" t="s">
        <v>47</v>
      </c>
      <c r="AO237" t="str" cm="1">
        <f t="array" aca="1" ref="AO237" ca="1">_FV(A237,"Currency")</f>
        <v>USD</v>
      </c>
      <c r="AP237" t="str" cm="1">
        <f t="array" aca="1" ref="AP237" ca="1">_FV(A237,"Exchange")</f>
        <v>NYSE Arca</v>
      </c>
      <c r="AQ237" s="6" t="str" cm="1">
        <f t="array" aca="1" ref="AQ237" ca="1">_FV(A237,"Exchange abbreviation",TRUE)</f>
        <v>ARCX</v>
      </c>
      <c r="AR237" t="str" cm="1">
        <f t="array" aca="1" ref="AR237" ca="1">_FV(A237,"Instrument type",TRUE)</f>
        <v>ETF</v>
      </c>
    </row>
    <row r="238" spans="1:44" ht="18.75" customHeight="1" x14ac:dyDescent="0.25">
      <c r="A238" t="e" vm="251">
        <v>#VALUE!</v>
      </c>
      <c r="B238" t="s">
        <v>830</v>
      </c>
      <c r="C238" t="s">
        <v>831</v>
      </c>
      <c r="D238" s="31" cm="1">
        <f t="array" aca="1" ref="D238" ca="1">_FV(A238,"Last trade time",TRUE)</f>
        <v>45824.939016388278</v>
      </c>
      <c r="E238" s="23" cm="1">
        <f t="array" aca="1" ref="E238" ca="1">_FV(A238,"Price")</f>
        <v>48.45</v>
      </c>
      <c r="F238" s="27" cm="1">
        <f t="array" aca="1" ref="F238" ca="1">_FV(A238,"Change (%)",TRUE)</f>
        <v>8.9254E-2</v>
      </c>
      <c r="G238" s="26" cm="1">
        <f t="array" aca="1" ref="G238" ca="1">_FV(A238,"Change")</f>
        <v>3.97</v>
      </c>
      <c r="H238" s="23" cm="1">
        <f t="array" aca="1" ref="H238" ca="1">_FV(A238,"Open")</f>
        <v>47.09</v>
      </c>
      <c r="I238" s="23" cm="1">
        <f t="array" aca="1" ref="I238" ca="1">_FV(A238,"Low")</f>
        <v>46.69</v>
      </c>
      <c r="J238" s="23" cm="1">
        <f t="array" aca="1" ref="J238" ca="1">_FV(A238,"High")</f>
        <v>48.84</v>
      </c>
      <c r="K238" s="23" cm="1">
        <f t="array" aca="1" ref="K238" ca="1">_FV(A238,"Previous close",TRUE)</f>
        <v>44.48</v>
      </c>
      <c r="L238" s="26"/>
      <c r="M238" s="23" cm="1">
        <f t="array" aca="1" ref="M238" ca="1">_FV(A238,"52 week low",TRUE)</f>
        <v>18.254000000000001</v>
      </c>
      <c r="N238" s="23" cm="1">
        <f t="array" aca="1" ref="N238" ca="1">_FV(A238,"52 week high",TRUE)</f>
        <v>61.52</v>
      </c>
      <c r="O238" s="8" cm="1">
        <f t="array" aca="1" ref="O238" ca="1">_FV(A238,"Volume")</f>
        <v>166093</v>
      </c>
      <c r="P238" s="7" cm="1">
        <f t="array" aca="1" ref="P238" ca="1">_FV(A238,"Volume average",TRUE)</f>
        <v>158406</v>
      </c>
      <c r="Q238" t="s">
        <v>85</v>
      </c>
      <c r="S238" t="s">
        <v>608</v>
      </c>
      <c r="T238" s="25" cm="1">
        <f t="array" aca="1" ref="T238" ca="1">_FV(A238,"Expense ratio",TRUE)</f>
        <v>1.15E-2</v>
      </c>
      <c r="U238" s="24" cm="1">
        <f t="array" aca="1" ref="U238" ca="1">_FV(A238,"Market cap",TRUE)</f>
        <v>49621217.020000003</v>
      </c>
      <c r="V238" s="4">
        <v>49621216</v>
      </c>
      <c r="W238" s="4">
        <v>49621216</v>
      </c>
      <c r="Y238" t="s">
        <v>832</v>
      </c>
      <c r="Z238" s="5">
        <v>43.127200000000002</v>
      </c>
      <c r="AA238" s="20"/>
      <c r="AB238" s="4">
        <v>0</v>
      </c>
      <c r="AC238" s="4">
        <v>143190</v>
      </c>
      <c r="AE238" s="5">
        <v>2.2146146977152892</v>
      </c>
      <c r="AF238" s="5">
        <v>-26.810757873876408</v>
      </c>
      <c r="AI238" s="4">
        <v>143190</v>
      </c>
      <c r="AJ238" s="5">
        <v>6170057.1000000006</v>
      </c>
      <c r="AL238" s="5">
        <v>94.96</v>
      </c>
      <c r="AM238" s="5">
        <v>18.254000000000001</v>
      </c>
      <c r="AN238" t="s">
        <v>90</v>
      </c>
      <c r="AO238" t="str" cm="1">
        <f t="array" aca="1" ref="AO238" ca="1">_FV(A238,"Currency")</f>
        <v>USD</v>
      </c>
      <c r="AP238" t="str" cm="1">
        <f t="array" aca="1" ref="AP238" ca="1">_FV(A238,"Exchange")</f>
        <v>Nasdaq Stock Market</v>
      </c>
      <c r="AQ238" s="6" t="str" cm="1">
        <f t="array" aca="1" ref="AQ238" ca="1">_FV(A238,"Exchange abbreviation",TRUE)</f>
        <v>XNAS</v>
      </c>
      <c r="AR238" t="str" cm="1">
        <f t="array" aca="1" ref="AR238" ca="1">_FV(A238,"Instrument type",TRUE)</f>
        <v>ETF</v>
      </c>
    </row>
    <row r="239" spans="1:44" ht="18.75" customHeight="1" x14ac:dyDescent="0.25">
      <c r="A239" t="e" vm="252">
        <v>#VALUE!</v>
      </c>
      <c r="B239" t="s">
        <v>833</v>
      </c>
      <c r="C239" t="s">
        <v>834</v>
      </c>
      <c r="D239" s="31" cm="1">
        <f t="array" aca="1" ref="D239" ca="1">_FV(A239,"Last trade time",TRUE)</f>
        <v>45824.936289432815</v>
      </c>
      <c r="E239" s="23" cm="1">
        <f t="array" aca="1" ref="E239" ca="1">_FV(A239,"Price")</f>
        <v>30.21</v>
      </c>
      <c r="F239" s="27" cm="1">
        <f t="array" aca="1" ref="F239" ca="1">_FV(A239,"Change (%)",TRUE)</f>
        <v>3.8143999999999997E-2</v>
      </c>
      <c r="G239" s="26" cm="1">
        <f t="array" aca="1" ref="G239" ca="1">_FV(A239,"Change")</f>
        <v>1.1100000000000001</v>
      </c>
      <c r="H239" s="23" cm="1">
        <f t="array" aca="1" ref="H239" ca="1">_FV(A239,"Open")</f>
        <v>29.13</v>
      </c>
      <c r="I239" s="23" cm="1">
        <f t="array" aca="1" ref="I239" ca="1">_FV(A239,"Low")</f>
        <v>28.989000000000001</v>
      </c>
      <c r="J239" s="23" cm="1">
        <f t="array" aca="1" ref="J239" ca="1">_FV(A239,"High")</f>
        <v>30.43</v>
      </c>
      <c r="K239" s="23" cm="1">
        <f t="array" aca="1" ref="K239" ca="1">_FV(A239,"Previous close",TRUE)</f>
        <v>29.1</v>
      </c>
      <c r="L239" s="26"/>
      <c r="M239" s="23" cm="1">
        <f t="array" aca="1" ref="M239" ca="1">_FV(A239,"52 week low",TRUE)</f>
        <v>17.510000000000002</v>
      </c>
      <c r="N239" s="23" cm="1">
        <f t="array" aca="1" ref="N239" ca="1">_FV(A239,"52 week high",TRUE)</f>
        <v>41.7</v>
      </c>
      <c r="O239" s="8" cm="1">
        <f t="array" aca="1" ref="O239" ca="1">_FV(A239,"Volume")</f>
        <v>212050</v>
      </c>
      <c r="P239" s="7" cm="1">
        <f t="array" aca="1" ref="P239" ca="1">_FV(A239,"Volume average",TRUE)</f>
        <v>251078</v>
      </c>
      <c r="Q239" t="s">
        <v>85</v>
      </c>
      <c r="S239" t="s">
        <v>453</v>
      </c>
      <c r="T239" s="25" cm="1">
        <f t="array" aca="1" ref="T239" ca="1">_FV(A239,"Expense ratio",TRUE)</f>
        <v>1.15E-2</v>
      </c>
      <c r="U239" s="24" cm="1">
        <f t="array" aca="1" ref="U239" ca="1">_FV(A239,"Market cap",TRUE)</f>
        <v>41481114.450000003</v>
      </c>
      <c r="V239" s="4">
        <v>41481112</v>
      </c>
      <c r="W239" s="4">
        <v>41481112</v>
      </c>
      <c r="X239" t="s">
        <v>835</v>
      </c>
      <c r="Y239" t="s">
        <v>836</v>
      </c>
      <c r="Z239" s="5">
        <v>29.55</v>
      </c>
      <c r="AA239" s="20"/>
      <c r="AB239" s="4">
        <v>0</v>
      </c>
      <c r="AC239" s="4">
        <v>356514</v>
      </c>
      <c r="AE239" s="5">
        <v>-12.446110138278669</v>
      </c>
      <c r="AF239" s="5">
        <v>11.861915521615369</v>
      </c>
      <c r="AI239" s="4">
        <v>356514</v>
      </c>
      <c r="AJ239" s="5">
        <v>10534988.699999999</v>
      </c>
      <c r="AL239" s="5">
        <v>41.7</v>
      </c>
      <c r="AM239" s="5">
        <v>17.510000000000002</v>
      </c>
      <c r="AN239" t="s">
        <v>82</v>
      </c>
      <c r="AO239" t="str" cm="1">
        <f t="array" aca="1" ref="AO239" ca="1">_FV(A239,"Currency")</f>
        <v>USD</v>
      </c>
      <c r="AP239" t="str" cm="1">
        <f t="array" aca="1" ref="AP239" ca="1">_FV(A239,"Exchange")</f>
        <v>Nasdaq Stock Market</v>
      </c>
      <c r="AQ239" s="6" t="str" cm="1">
        <f t="array" aca="1" ref="AQ239" ca="1">_FV(A239,"Exchange abbreviation",TRUE)</f>
        <v>XNAS</v>
      </c>
      <c r="AR239" t="str" cm="1">
        <f t="array" aca="1" ref="AR239" ca="1">_FV(A239,"Instrument type",TRUE)</f>
        <v>ETF</v>
      </c>
    </row>
    <row r="240" spans="1:44" ht="18.75" customHeight="1" x14ac:dyDescent="0.25">
      <c r="A240" t="e" vm="253">
        <v>#VALUE!</v>
      </c>
      <c r="B240" t="s">
        <v>837</v>
      </c>
      <c r="C240" t="s">
        <v>838</v>
      </c>
      <c r="D240" s="31" cm="1">
        <f t="array" aca="1" ref="D240" ca="1">_FV(A240,"Last trade time",TRUE)</f>
        <v>45824.941007557813</v>
      </c>
      <c r="E240" s="23" cm="1">
        <f t="array" aca="1" ref="E240" ca="1">_FV(A240,"Price")</f>
        <v>41.74</v>
      </c>
      <c r="F240" s="27" cm="1">
        <f t="array" aca="1" ref="F240" ca="1">_FV(A240,"Change (%)",TRUE)</f>
        <v>5.6976000000000006E-2</v>
      </c>
      <c r="G240" s="26" cm="1">
        <f t="array" aca="1" ref="G240" ca="1">_FV(A240,"Change")</f>
        <v>2.25</v>
      </c>
      <c r="H240" s="23" cm="1">
        <f t="array" aca="1" ref="H240" ca="1">_FV(A240,"Open")</f>
        <v>41.52</v>
      </c>
      <c r="I240" s="23" cm="1">
        <f t="array" aca="1" ref="I240" ca="1">_FV(A240,"Low")</f>
        <v>40.799999999999997</v>
      </c>
      <c r="J240" s="23" cm="1">
        <f t="array" aca="1" ref="J240" ca="1">_FV(A240,"High")</f>
        <v>42.3</v>
      </c>
      <c r="K240" s="23" cm="1">
        <f t="array" aca="1" ref="K240" ca="1">_FV(A240,"Previous close",TRUE)</f>
        <v>39.49</v>
      </c>
      <c r="L240" s="26"/>
      <c r="M240" s="23" cm="1">
        <f t="array" aca="1" ref="M240" ca="1">_FV(A240,"52 week low",TRUE)</f>
        <v>20.100000000000001</v>
      </c>
      <c r="N240" s="23" cm="1">
        <f t="array" aca="1" ref="N240" ca="1">_FV(A240,"52 week high",TRUE)</f>
        <v>51.74</v>
      </c>
      <c r="O240" s="8" cm="1">
        <f t="array" aca="1" ref="O240" ca="1">_FV(A240,"Volume")</f>
        <v>688278</v>
      </c>
      <c r="P240" s="7" cm="1">
        <f t="array" aca="1" ref="P240" ca="1">_FV(A240,"Volume average",TRUE)</f>
        <v>792780</v>
      </c>
      <c r="Q240" t="s">
        <v>85</v>
      </c>
      <c r="S240" t="s">
        <v>453</v>
      </c>
      <c r="T240" s="25" cm="1">
        <f t="array" aca="1" ref="T240" ca="1">_FV(A240,"Expense ratio",TRUE)</f>
        <v>1.15E-2</v>
      </c>
      <c r="U240" s="24" cm="1">
        <f t="array" aca="1" ref="U240" ca="1">_FV(A240,"Market cap",TRUE)</f>
        <v>144181284.55000001</v>
      </c>
      <c r="V240" s="4">
        <v>144181280</v>
      </c>
      <c r="W240" s="4">
        <v>144181280</v>
      </c>
      <c r="Y240" t="s">
        <v>839</v>
      </c>
      <c r="Z240" s="5">
        <v>41.34</v>
      </c>
      <c r="AB240" s="4">
        <v>0</v>
      </c>
      <c r="AC240" s="4">
        <v>1029014</v>
      </c>
      <c r="AE240" s="5">
        <v>18.511006097658679</v>
      </c>
      <c r="AF240" s="5">
        <v>58.259184695169168</v>
      </c>
      <c r="AI240" s="4">
        <v>1029014</v>
      </c>
      <c r="AJ240" s="5">
        <v>42518858.479999997</v>
      </c>
      <c r="AL240" s="5">
        <v>51.74</v>
      </c>
      <c r="AM240" s="5">
        <v>20.100000000000001</v>
      </c>
      <c r="AN240" t="s">
        <v>82</v>
      </c>
      <c r="AO240" t="str" cm="1">
        <f t="array" aca="1" ref="AO240" ca="1">_FV(A240,"Currency")</f>
        <v>USD</v>
      </c>
      <c r="AP240" t="str" cm="1">
        <f t="array" aca="1" ref="AP240" ca="1">_FV(A240,"Exchange")</f>
        <v>Nasdaq Stock Market</v>
      </c>
      <c r="AQ240" s="6" t="str" cm="1">
        <f t="array" aca="1" ref="AQ240" ca="1">_FV(A240,"Exchange abbreviation",TRUE)</f>
        <v>XNAS</v>
      </c>
      <c r="AR240" t="str" cm="1">
        <f t="array" aca="1" ref="AR240" ca="1">_FV(A240,"Instrument type",TRUE)</f>
        <v>ETF</v>
      </c>
    </row>
    <row r="241" spans="1:44" ht="18.75" customHeight="1" x14ac:dyDescent="0.25">
      <c r="A241" t="e" vm="254">
        <v>#VALUE!</v>
      </c>
      <c r="B241" t="s">
        <v>840</v>
      </c>
      <c r="C241" t="s">
        <v>841</v>
      </c>
      <c r="D241" s="31" cm="1">
        <f t="array" aca="1" ref="D241" ca="1">_FV(A241,"Last trade time",TRUE)</f>
        <v>45824.84034178203</v>
      </c>
      <c r="E241" s="23" cm="1">
        <f t="array" aca="1" ref="E241" ca="1">_FV(A241,"Price")</f>
        <v>31.5</v>
      </c>
      <c r="F241" s="27" cm="1">
        <f t="array" aca="1" ref="F241" ca="1">_FV(A241,"Change (%)",TRUE)</f>
        <v>8.0000000000000002E-3</v>
      </c>
      <c r="G241" s="26" cm="1">
        <f t="array" aca="1" ref="G241" ca="1">_FV(A241,"Change")</f>
        <v>0.25</v>
      </c>
      <c r="H241" s="23" cm="1">
        <f t="array" aca="1" ref="H241" ca="1">_FV(A241,"Open")</f>
        <v>31.49</v>
      </c>
      <c r="I241" s="23" cm="1">
        <f t="array" aca="1" ref="I241" ca="1">_FV(A241,"Low")</f>
        <v>31.45</v>
      </c>
      <c r="J241" s="23" cm="1">
        <f t="array" aca="1" ref="J241" ca="1">_FV(A241,"High")</f>
        <v>31.5</v>
      </c>
      <c r="K241" s="23" cm="1">
        <f t="array" aca="1" ref="K241" ca="1">_FV(A241,"Previous close",TRUE)</f>
        <v>31.25</v>
      </c>
      <c r="L241" s="26"/>
      <c r="M241" s="23" cm="1">
        <f t="array" aca="1" ref="M241" ca="1">_FV(A241,"52 week low",TRUE)</f>
        <v>26.31</v>
      </c>
      <c r="N241" s="23" cm="1">
        <f t="array" aca="1" ref="N241" ca="1">_FV(A241,"52 week high",TRUE)</f>
        <v>32.2104</v>
      </c>
      <c r="O241" s="8" cm="1">
        <f t="array" aca="1" ref="O241" ca="1">_FV(A241,"Volume")</f>
        <v>2004</v>
      </c>
      <c r="P241" s="7" cm="1">
        <f t="array" aca="1" ref="P241" ca="1">_FV(A241,"Volume average",TRUE)</f>
        <v>4414</v>
      </c>
      <c r="Q241" t="s">
        <v>72</v>
      </c>
      <c r="T241" s="25" cm="1">
        <f t="array" aca="1" ref="T241" ca="1">_FV(A241,"Expense ratio",TRUE)</f>
        <v>1.15E-2</v>
      </c>
      <c r="U241" s="24" cm="1">
        <f t="array" aca="1" ref="U241" ca="1">_FV(A241,"Market cap",TRUE)</f>
        <v>23876533.699999999</v>
      </c>
      <c r="V241" s="16"/>
      <c r="W241" s="16"/>
      <c r="Z241" s="18"/>
      <c r="AA241" s="20"/>
      <c r="AB241" s="20"/>
      <c r="AC241" s="21">
        <v>3978</v>
      </c>
      <c r="AE241" s="18"/>
      <c r="AF241" s="20"/>
      <c r="AI241" s="21"/>
      <c r="AJ241" s="18"/>
      <c r="AL241" s="18"/>
      <c r="AM241" s="18"/>
      <c r="AN241" t="s">
        <v>73</v>
      </c>
      <c r="AO241" t="str" cm="1">
        <f t="array" aca="1" ref="AO241" ca="1">_FV(A241,"Currency")</f>
        <v>USD</v>
      </c>
      <c r="AP241" t="str" cm="1">
        <f t="array" aca="1" ref="AP241" ca="1">_FV(A241,"Exchange")</f>
        <v>CBOE BZX Exchange</v>
      </c>
      <c r="AQ241" s="6" t="str" cm="1">
        <f t="array" aca="1" ref="AQ241" ca="1">_FV(A241,"Exchange abbreviation",TRUE)</f>
        <v>BATS</v>
      </c>
      <c r="AR241" t="str" cm="1">
        <f t="array" aca="1" ref="AR241" ca="1">_FV(A241,"Instrument type",TRUE)</f>
        <v>ETF</v>
      </c>
    </row>
    <row r="242" spans="1:44" ht="18.75" customHeight="1" x14ac:dyDescent="0.25">
      <c r="A242" t="e" vm="255">
        <v>#VALUE!</v>
      </c>
      <c r="B242" t="s">
        <v>842</v>
      </c>
      <c r="C242" t="s">
        <v>843</v>
      </c>
      <c r="D242" s="31" cm="1">
        <f t="array" aca="1" ref="D242" ca="1">_FV(A242,"Last trade time",TRUE)</f>
        <v>45824.84027780078</v>
      </c>
      <c r="E242" s="23" cm="1">
        <f t="array" aca="1" ref="E242" ca="1">_FV(A242,"Price")</f>
        <v>32.145000000000003</v>
      </c>
      <c r="F242" s="27" cm="1">
        <f t="array" aca="1" ref="F242" ca="1">_FV(A242,"Change (%)",TRUE)</f>
        <v>1.0530999999999999E-2</v>
      </c>
      <c r="G242" s="26" cm="1">
        <f t="array" aca="1" ref="G242" ca="1">_FV(A242,"Change")</f>
        <v>0.33500000000000002</v>
      </c>
      <c r="H242" s="23" cm="1">
        <f t="array" aca="1" ref="H242" ca="1">_FV(A242,"Open")</f>
        <v>32.340000000000003</v>
      </c>
      <c r="I242" s="23" cm="1">
        <f t="array" aca="1" ref="I242" ca="1">_FV(A242,"Low")</f>
        <v>32.145000000000003</v>
      </c>
      <c r="J242" s="23" cm="1">
        <f t="array" aca="1" ref="J242" ca="1">_FV(A242,"High")</f>
        <v>32.358899999999998</v>
      </c>
      <c r="K242" s="23" cm="1">
        <f t="array" aca="1" ref="K242" ca="1">_FV(A242,"Previous close",TRUE)</f>
        <v>31.81</v>
      </c>
      <c r="L242" s="26"/>
      <c r="M242" s="23" cm="1">
        <f t="array" aca="1" ref="M242" ca="1">_FV(A242,"52 week low",TRUE)</f>
        <v>25.86</v>
      </c>
      <c r="N242" s="23" cm="1">
        <f t="array" aca="1" ref="N242" ca="1">_FV(A242,"52 week high",TRUE)</f>
        <v>32.358899999999998</v>
      </c>
      <c r="O242" s="8" cm="1">
        <f t="array" aca="1" ref="O242" ca="1">_FV(A242,"Volume")</f>
        <v>1631</v>
      </c>
      <c r="P242" s="7" cm="1">
        <f t="array" aca="1" ref="P242" ca="1">_FV(A242,"Volume average",TRUE)</f>
        <v>9578</v>
      </c>
      <c r="Q242" t="s">
        <v>844</v>
      </c>
      <c r="S242" t="s">
        <v>845</v>
      </c>
      <c r="T242" s="25" cm="1">
        <f t="array" aca="1" ref="T242" ca="1">_FV(A242,"Expense ratio",TRUE)</f>
        <v>1.15E-2</v>
      </c>
      <c r="U242" s="24" cm="1">
        <f t="array" aca="1" ref="U242" ca="1">_FV(A242,"Market cap",TRUE)</f>
        <v>49092149.909999996</v>
      </c>
      <c r="V242" s="4">
        <v>49092148</v>
      </c>
      <c r="W242" s="4">
        <v>49092148</v>
      </c>
      <c r="Y242" t="s">
        <v>846</v>
      </c>
      <c r="Z242" s="5">
        <v>31.38</v>
      </c>
      <c r="AA242" s="5">
        <v>14.350630000000001</v>
      </c>
      <c r="AB242" s="5">
        <v>8.6999999999999994E-3</v>
      </c>
      <c r="AC242" s="4">
        <v>6920</v>
      </c>
      <c r="AE242" s="5">
        <v>7.5393994841413514</v>
      </c>
      <c r="AF242" s="5">
        <v>7.4476406686442056</v>
      </c>
      <c r="AI242" s="4">
        <v>6920</v>
      </c>
      <c r="AJ242" s="5">
        <v>217801.46400000001</v>
      </c>
      <c r="AL242" s="5">
        <v>31.724</v>
      </c>
      <c r="AM242" s="5">
        <v>25.86</v>
      </c>
      <c r="AN242" t="s">
        <v>47</v>
      </c>
      <c r="AO242" t="str" cm="1">
        <f t="array" aca="1" ref="AO242" ca="1">_FV(A242,"Currency")</f>
        <v>USD</v>
      </c>
      <c r="AP242" t="str" cm="1">
        <f t="array" aca="1" ref="AP242" ca="1">_FV(A242,"Exchange")</f>
        <v>NYSE Arca</v>
      </c>
      <c r="AQ242" s="6" t="str" cm="1">
        <f t="array" aca="1" ref="AQ242" ca="1">_FV(A242,"Exchange abbreviation",TRUE)</f>
        <v>ARCX</v>
      </c>
      <c r="AR242" t="str" cm="1">
        <f t="array" aca="1" ref="AR242" ca="1">_FV(A242,"Instrument type",TRUE)</f>
        <v>ETF</v>
      </c>
    </row>
    <row r="243" spans="1:44" ht="18.75" customHeight="1" x14ac:dyDescent="0.25">
      <c r="A243" t="e" vm="256">
        <v>#VALUE!</v>
      </c>
      <c r="B243" t="s">
        <v>847</v>
      </c>
      <c r="C243" t="s">
        <v>848</v>
      </c>
      <c r="D243" s="31" cm="1">
        <f t="array" aca="1" ref="D243" ca="1">_FV(A243,"Last trade time",TRUE)</f>
        <v>45824.94101243047</v>
      </c>
      <c r="E243" s="23" cm="1">
        <f t="array" aca="1" ref="E243" ca="1">_FV(A243,"Price")</f>
        <v>17.54</v>
      </c>
      <c r="F243" s="27" cm="1">
        <f t="array" aca="1" ref="F243" ca="1">_FV(A243,"Change (%)",TRUE)</f>
        <v>-2.2296999999999997E-2</v>
      </c>
      <c r="G243" s="26" cm="1">
        <f t="array" aca="1" ref="G243" ca="1">_FV(A243,"Change")</f>
        <v>-0.4</v>
      </c>
      <c r="H243" s="23" cm="1">
        <f t="array" aca="1" ref="H243" ca="1">_FV(A243,"Open")</f>
        <v>17.309999999999999</v>
      </c>
      <c r="I243" s="23" cm="1">
        <f t="array" aca="1" ref="I243" ca="1">_FV(A243,"Low")</f>
        <v>17.23</v>
      </c>
      <c r="J243" s="23" cm="1">
        <f t="array" aca="1" ref="J243" ca="1">_FV(A243,"High")</f>
        <v>17.8203</v>
      </c>
      <c r="K243" s="23" cm="1">
        <f t="array" aca="1" ref="K243" ca="1">_FV(A243,"Previous close",TRUE)</f>
        <v>17.940000000000001</v>
      </c>
      <c r="L243" s="26"/>
      <c r="M243" s="23" cm="1">
        <f t="array" aca="1" ref="M243" ca="1">_FV(A243,"52 week low",TRUE)</f>
        <v>15.23</v>
      </c>
      <c r="N243" s="23" cm="1">
        <f t="array" aca="1" ref="N243" ca="1">_FV(A243,"52 week high",TRUE)</f>
        <v>246.66419999999999</v>
      </c>
      <c r="O243" s="8" cm="1">
        <f t="array" aca="1" ref="O243" ca="1">_FV(A243,"Volume")</f>
        <v>18331954</v>
      </c>
      <c r="P243" s="7" cm="1">
        <f t="array" aca="1" ref="P243" ca="1">_FV(A243,"Volume average",TRUE)</f>
        <v>34727877</v>
      </c>
      <c r="Q243" t="s">
        <v>65</v>
      </c>
      <c r="R243" t="s">
        <v>109</v>
      </c>
      <c r="S243" t="s">
        <v>608</v>
      </c>
      <c r="T243" s="25" cm="1">
        <f t="array" aca="1" ref="T243" ca="1">_FV(A243,"Expense ratio",TRUE)</f>
        <v>1.15E-2</v>
      </c>
      <c r="U243" s="24" cm="1">
        <f t="array" aca="1" ref="U243" ca="1">_FV(A243,"Market cap",TRUE)</f>
        <v>372932603.42000002</v>
      </c>
      <c r="V243" s="4">
        <v>372932608</v>
      </c>
      <c r="W243" s="4">
        <v>372932608</v>
      </c>
      <c r="Y243" t="s">
        <v>812</v>
      </c>
      <c r="Z243" s="5">
        <v>22.18</v>
      </c>
      <c r="AA243" s="5">
        <v>70.393370000000004</v>
      </c>
      <c r="AB243" s="5">
        <v>7.7199996000000007E-2</v>
      </c>
      <c r="AC243" s="4">
        <v>23009334</v>
      </c>
      <c r="AE243" s="5">
        <v>-32.889483245682491</v>
      </c>
      <c r="AF243" s="5">
        <v>-40.64954149252592</v>
      </c>
      <c r="AI243" s="4">
        <v>23009334</v>
      </c>
      <c r="AJ243" s="5">
        <v>510116934.77999997</v>
      </c>
      <c r="AL243" s="5">
        <v>72.974999999999994</v>
      </c>
      <c r="AM243" s="5">
        <v>6.57</v>
      </c>
      <c r="AN243" t="s">
        <v>82</v>
      </c>
      <c r="AO243" t="str" cm="1">
        <f t="array" aca="1" ref="AO243" ca="1">_FV(A243,"Currency")</f>
        <v>USD</v>
      </c>
      <c r="AP243" t="str" cm="1">
        <f t="array" aca="1" ref="AP243" ca="1">_FV(A243,"Exchange")</f>
        <v>Nasdaq Stock Market</v>
      </c>
      <c r="AQ243" s="6" t="str" cm="1">
        <f t="array" aca="1" ref="AQ243" ca="1">_FV(A243,"Exchange abbreviation",TRUE)</f>
        <v>XNAS</v>
      </c>
      <c r="AR243" t="str" cm="1">
        <f t="array" aca="1" ref="AR243" ca="1">_FV(A243,"Instrument type",TRUE)</f>
        <v>ETF</v>
      </c>
    </row>
    <row r="244" spans="1:44" ht="18.75" customHeight="1" x14ac:dyDescent="0.25">
      <c r="A244" t="e" vm="257">
        <v>#VALUE!</v>
      </c>
      <c r="B244" t="s">
        <v>849</v>
      </c>
      <c r="C244" t="s">
        <v>850</v>
      </c>
      <c r="D244" s="31" cm="1">
        <f t="array" aca="1" ref="D244" ca="1">_FV(A244,"Last trade time",TRUE)</f>
        <v>45824.922733645311</v>
      </c>
      <c r="E244" s="23" cm="1">
        <f t="array" aca="1" ref="E244" ca="1">_FV(A244,"Price")</f>
        <v>28.22</v>
      </c>
      <c r="F244" s="27" cm="1">
        <f t="array" aca="1" ref="F244" ca="1">_FV(A244,"Change (%)",TRUE)</f>
        <v>2.9927000000000002E-2</v>
      </c>
      <c r="G244" s="26" cm="1">
        <f t="array" aca="1" ref="G244" ca="1">_FV(A244,"Change")</f>
        <v>0.82</v>
      </c>
      <c r="H244" s="23" cm="1">
        <f t="array" aca="1" ref="H244" ca="1">_FV(A244,"Open")</f>
        <v>28.13</v>
      </c>
      <c r="I244" s="23" cm="1">
        <f t="array" aca="1" ref="I244" ca="1">_FV(A244,"Low")</f>
        <v>28.1</v>
      </c>
      <c r="J244" s="23" cm="1">
        <f t="array" aca="1" ref="J244" ca="1">_FV(A244,"High")</f>
        <v>28.645099999999999</v>
      </c>
      <c r="K244" s="23" cm="1">
        <f t="array" aca="1" ref="K244" ca="1">_FV(A244,"Previous close",TRUE)</f>
        <v>27.4</v>
      </c>
      <c r="L244" s="26"/>
      <c r="M244" s="23" cm="1">
        <f t="array" aca="1" ref="M244" ca="1">_FV(A244,"52 week low",TRUE)</f>
        <v>15</v>
      </c>
      <c r="N244" s="23" cm="1">
        <f t="array" aca="1" ref="N244" ca="1">_FV(A244,"52 week high",TRUE)</f>
        <v>35.309899999999999</v>
      </c>
      <c r="O244" s="8" cm="1">
        <f t="array" aca="1" ref="O244" ca="1">_FV(A244,"Volume")</f>
        <v>69806</v>
      </c>
      <c r="P244" s="7" cm="1">
        <f t="array" aca="1" ref="P244" ca="1">_FV(A244,"Volume average",TRUE)</f>
        <v>158137</v>
      </c>
      <c r="Q244" t="s">
        <v>85</v>
      </c>
      <c r="S244" t="s">
        <v>453</v>
      </c>
      <c r="T244" s="25" cm="1">
        <f t="array" aca="1" ref="T244" ca="1">_FV(A244,"Expense ratio",TRUE)</f>
        <v>1.15E-2</v>
      </c>
      <c r="U244" s="24" cm="1">
        <f t="array" aca="1" ref="U244" ca="1">_FV(A244,"Market cap",TRUE)</f>
        <v>23520498.989999998</v>
      </c>
      <c r="V244" s="4">
        <v>23520498</v>
      </c>
      <c r="W244" s="4">
        <v>23520498</v>
      </c>
      <c r="Y244" t="s">
        <v>807</v>
      </c>
      <c r="Z244" s="5">
        <v>28.57</v>
      </c>
      <c r="AA244" s="20"/>
      <c r="AB244" s="20"/>
      <c r="AC244" s="4">
        <v>149979</v>
      </c>
      <c r="AE244" s="5">
        <v>68.373154208920653</v>
      </c>
      <c r="AF244" s="20"/>
      <c r="AI244" s="4">
        <v>149979</v>
      </c>
      <c r="AJ244" s="5">
        <v>4284900.03</v>
      </c>
      <c r="AL244" s="5">
        <v>35.31</v>
      </c>
      <c r="AM244" s="4">
        <v>15</v>
      </c>
      <c r="AN244" t="s">
        <v>90</v>
      </c>
      <c r="AO244" t="str" cm="1">
        <f t="array" aca="1" ref="AO244" ca="1">_FV(A244,"Currency")</f>
        <v>USD</v>
      </c>
      <c r="AP244" t="str" cm="1">
        <f t="array" aca="1" ref="AP244" ca="1">_FV(A244,"Exchange")</f>
        <v>Nasdaq Stock Market</v>
      </c>
      <c r="AQ244" s="6" t="str" cm="1">
        <f t="array" aca="1" ref="AQ244" ca="1">_FV(A244,"Exchange abbreviation",TRUE)</f>
        <v>XNAS</v>
      </c>
      <c r="AR244" t="str" cm="1">
        <f t="array" aca="1" ref="AR244" ca="1">_FV(A244,"Instrument type",TRUE)</f>
        <v>ETF</v>
      </c>
    </row>
    <row r="245" spans="1:44" ht="18.75" customHeight="1" x14ac:dyDescent="0.25">
      <c r="A245" t="e" vm="258">
        <v>#VALUE!</v>
      </c>
      <c r="B245" t="s">
        <v>851</v>
      </c>
      <c r="C245" t="s">
        <v>852</v>
      </c>
      <c r="D245" s="31" cm="1">
        <f t="array" aca="1" ref="D245" ca="1">_FV(A245,"Last trade time",TRUE)</f>
        <v>45824.915853691404</v>
      </c>
      <c r="E245" s="23" cm="1">
        <f t="array" aca="1" ref="E245" ca="1">_FV(A245,"Price")</f>
        <v>28.07</v>
      </c>
      <c r="F245" s="27" cm="1">
        <f t="array" aca="1" ref="F245" ca="1">_FV(A245,"Change (%)",TRUE)</f>
        <v>1.7766000000000001E-2</v>
      </c>
      <c r="G245" s="26" cm="1">
        <f t="array" aca="1" ref="G245" ca="1">_FV(A245,"Change")</f>
        <v>0.49</v>
      </c>
      <c r="H245" s="23" cm="1">
        <f t="array" aca="1" ref="H245" ca="1">_FV(A245,"Open")</f>
        <v>27.74</v>
      </c>
      <c r="I245" s="23" cm="1">
        <f t="array" aca="1" ref="I245" ca="1">_FV(A245,"Low")</f>
        <v>27.74</v>
      </c>
      <c r="J245" s="23" cm="1">
        <f t="array" aca="1" ref="J245" ca="1">_FV(A245,"High")</f>
        <v>28.21</v>
      </c>
      <c r="K245" s="23" cm="1">
        <f t="array" aca="1" ref="K245" ca="1">_FV(A245,"Previous close",TRUE)</f>
        <v>27.58</v>
      </c>
      <c r="L245" s="26"/>
      <c r="M245" s="23" cm="1">
        <f t="array" aca="1" ref="M245" ca="1">_FV(A245,"52 week low",TRUE)</f>
        <v>14.97</v>
      </c>
      <c r="N245" s="23" cm="1">
        <f t="array" aca="1" ref="N245" ca="1">_FV(A245,"52 week high",TRUE)</f>
        <v>30.4</v>
      </c>
      <c r="O245" s="8" cm="1">
        <f t="array" aca="1" ref="O245" ca="1">_FV(A245,"Volume")</f>
        <v>70315</v>
      </c>
      <c r="P245" s="7" cm="1">
        <f t="array" aca="1" ref="P245" ca="1">_FV(A245,"Volume average",TRUE)</f>
        <v>86464</v>
      </c>
      <c r="Q245" t="s">
        <v>85</v>
      </c>
      <c r="S245" t="s">
        <v>453</v>
      </c>
      <c r="T245" s="25" cm="1">
        <f t="array" aca="1" ref="T245" ca="1">_FV(A245,"Expense ratio",TRUE)</f>
        <v>1.15E-2</v>
      </c>
      <c r="U245" s="24" cm="1">
        <f t="array" aca="1" ref="U245" ca="1">_FV(A245,"Market cap",TRUE)</f>
        <v>19750537.289999999</v>
      </c>
      <c r="V245" s="4">
        <v>19750536</v>
      </c>
      <c r="W245" s="4">
        <v>19750536</v>
      </c>
      <c r="Y245" t="s">
        <v>836</v>
      </c>
      <c r="Z245" s="5">
        <v>27.09</v>
      </c>
      <c r="AA245" s="20"/>
      <c r="AB245" s="4">
        <v>0</v>
      </c>
      <c r="AC245" s="4">
        <v>170806</v>
      </c>
      <c r="AE245" s="5">
        <v>19.12021547059177</v>
      </c>
      <c r="AF245" s="5">
        <v>8.2653840674093981</v>
      </c>
      <c r="AI245" s="4">
        <v>170806</v>
      </c>
      <c r="AJ245" s="5">
        <v>4620302.3</v>
      </c>
      <c r="AL245" s="5">
        <v>30.4</v>
      </c>
      <c r="AM245" s="5">
        <v>14.97</v>
      </c>
      <c r="AN245" t="s">
        <v>90</v>
      </c>
      <c r="AO245" t="str" cm="1">
        <f t="array" aca="1" ref="AO245" ca="1">_FV(A245,"Currency")</f>
        <v>USD</v>
      </c>
      <c r="AP245" t="str" cm="1">
        <f t="array" aca="1" ref="AP245" ca="1">_FV(A245,"Exchange")</f>
        <v>Nasdaq Stock Market</v>
      </c>
      <c r="AQ245" s="6" t="str" cm="1">
        <f t="array" aca="1" ref="AQ245" ca="1">_FV(A245,"Exchange abbreviation",TRUE)</f>
        <v>XNAS</v>
      </c>
      <c r="AR245" t="str" cm="1">
        <f t="array" aca="1" ref="AR245" ca="1">_FV(A245,"Instrument type",TRUE)</f>
        <v>ETF</v>
      </c>
    </row>
    <row r="246" spans="1:44" ht="18.75" customHeight="1" x14ac:dyDescent="0.25">
      <c r="A246" t="e" vm="259">
        <v>#VALUE!</v>
      </c>
      <c r="B246" t="s">
        <v>853</v>
      </c>
      <c r="C246" t="s">
        <v>854</v>
      </c>
      <c r="D246" s="31" cm="1">
        <f t="array" aca="1" ref="D246" ca="1">_FV(A246,"Last trade time",TRUE)</f>
        <v>45824.940368310155</v>
      </c>
      <c r="E246" s="23" cm="1">
        <f t="array" aca="1" ref="E246" ca="1">_FV(A246,"Price")</f>
        <v>6.84</v>
      </c>
      <c r="F246" s="27" cm="1">
        <f t="array" aca="1" ref="F246" ca="1">_FV(A246,"Change (%)",TRUE)</f>
        <v>0.17728100000000002</v>
      </c>
      <c r="G246" s="26" cm="1">
        <f t="array" aca="1" ref="G246" ca="1">_FV(A246,"Change")</f>
        <v>1.03</v>
      </c>
      <c r="H246" s="23" cm="1">
        <f t="array" aca="1" ref="H246" ca="1">_FV(A246,"Open")</f>
        <v>6.05</v>
      </c>
      <c r="I246" s="23" cm="1">
        <f t="array" aca="1" ref="I246" ca="1">_FV(A246,"Low")</f>
        <v>5.9749999999999996</v>
      </c>
      <c r="J246" s="23" cm="1">
        <f t="array" aca="1" ref="J246" ca="1">_FV(A246,"High")</f>
        <v>7</v>
      </c>
      <c r="K246" s="23" cm="1">
        <f t="array" aca="1" ref="K246" ca="1">_FV(A246,"Previous close",TRUE)</f>
        <v>5.81</v>
      </c>
      <c r="L246" s="26"/>
      <c r="M246" s="23" cm="1">
        <f t="array" aca="1" ref="M246" ca="1">_FV(A246,"52 week low",TRUE)</f>
        <v>2.7700999999999998</v>
      </c>
      <c r="N246" s="23" cm="1">
        <f t="array" aca="1" ref="N246" ca="1">_FV(A246,"52 week high",TRUE)</f>
        <v>21.64</v>
      </c>
      <c r="O246" s="8" cm="1">
        <f t="array" aca="1" ref="O246" ca="1">_FV(A246,"Volume")</f>
        <v>54178144</v>
      </c>
      <c r="P246" s="7" cm="1">
        <f t="array" aca="1" ref="P246" ca="1">_FV(A246,"Volume average",TRUE)</f>
        <v>34369170</v>
      </c>
      <c r="Q246" t="s">
        <v>85</v>
      </c>
      <c r="S246" t="s">
        <v>453</v>
      </c>
      <c r="T246" s="25" cm="1">
        <f t="array" aca="1" ref="T246" ca="1">_FV(A246,"Expense ratio",TRUE)</f>
        <v>1.15E-2</v>
      </c>
      <c r="U246" s="24" cm="1">
        <f t="array" aca="1" ref="U246" ca="1">_FV(A246,"Market cap",TRUE)</f>
        <v>305732390.56</v>
      </c>
      <c r="V246" s="4">
        <v>305732384</v>
      </c>
      <c r="W246" s="4">
        <v>305732384</v>
      </c>
      <c r="X246" t="s">
        <v>855</v>
      </c>
      <c r="Y246" t="s">
        <v>836</v>
      </c>
      <c r="Z246" s="5">
        <v>5.84</v>
      </c>
      <c r="AB246" s="4">
        <v>0</v>
      </c>
      <c r="AC246" s="4">
        <v>23015450</v>
      </c>
      <c r="AE246" s="5">
        <v>-16.230363779948132</v>
      </c>
      <c r="AF246" s="5">
        <v>-63.677640235311813</v>
      </c>
      <c r="AI246" s="4">
        <v>23015450</v>
      </c>
      <c r="AJ246" s="5">
        <v>134640382.5</v>
      </c>
      <c r="AL246" s="5">
        <v>21.64</v>
      </c>
      <c r="AM246" s="5">
        <v>2.77</v>
      </c>
      <c r="AN246" t="s">
        <v>82</v>
      </c>
      <c r="AO246" t="str" cm="1">
        <f t="array" aca="1" ref="AO246" ca="1">_FV(A246,"Currency")</f>
        <v>USD</v>
      </c>
      <c r="AP246" t="str" cm="1">
        <f t="array" aca="1" ref="AP246" ca="1">_FV(A246,"Exchange")</f>
        <v>Nasdaq Stock Market</v>
      </c>
      <c r="AQ246" s="6" t="str" cm="1">
        <f t="array" aca="1" ref="AQ246" ca="1">_FV(A246,"Exchange abbreviation",TRUE)</f>
        <v>XNAS</v>
      </c>
      <c r="AR246" t="str" cm="1">
        <f t="array" aca="1" ref="AR246" ca="1">_FV(A246,"Instrument type",TRUE)</f>
        <v>ETF</v>
      </c>
    </row>
    <row r="247" spans="1:44" ht="18.75" customHeight="1" x14ac:dyDescent="0.25">
      <c r="A247" t="e" vm="260">
        <v>#VALUE!</v>
      </c>
      <c r="B247" t="s">
        <v>856</v>
      </c>
      <c r="C247" t="s">
        <v>857</v>
      </c>
      <c r="D247" s="31" cm="1">
        <f t="array" aca="1" ref="D247" ca="1">_FV(A247,"Last trade time",TRUE)</f>
        <v>45824.939237870312</v>
      </c>
      <c r="E247" s="23" cm="1">
        <f t="array" aca="1" ref="E247" ca="1">_FV(A247,"Price")</f>
        <v>18.940000000000001</v>
      </c>
      <c r="F247" s="27" cm="1">
        <f t="array" aca="1" ref="F247" ca="1">_FV(A247,"Change (%)",TRUE)</f>
        <v>1.8827E-2</v>
      </c>
      <c r="G247" s="26" cm="1">
        <f t="array" aca="1" ref="G247" ca="1">_FV(A247,"Change")</f>
        <v>0.35</v>
      </c>
      <c r="H247" s="23" cm="1">
        <f t="array" aca="1" ref="H247" ca="1">_FV(A247,"Open")</f>
        <v>18.72</v>
      </c>
      <c r="I247" s="23" cm="1">
        <f t="array" aca="1" ref="I247" ca="1">_FV(A247,"Low")</f>
        <v>18.62</v>
      </c>
      <c r="J247" s="23" cm="1">
        <f t="array" aca="1" ref="J247" ca="1">_FV(A247,"High")</f>
        <v>18.98</v>
      </c>
      <c r="K247" s="23" cm="1">
        <f t="array" aca="1" ref="K247" ca="1">_FV(A247,"Previous close",TRUE)</f>
        <v>18.59</v>
      </c>
      <c r="L247" s="26"/>
      <c r="M247" s="23" cm="1">
        <f t="array" aca="1" ref="M247" ca="1">_FV(A247,"52 week low",TRUE)</f>
        <v>14.5</v>
      </c>
      <c r="N247" s="23" cm="1">
        <f t="array" aca="1" ref="N247" ca="1">_FV(A247,"52 week high",TRUE)</f>
        <v>36.475000000000001</v>
      </c>
      <c r="O247" s="8" cm="1">
        <f t="array" aca="1" ref="O247" ca="1">_FV(A247,"Volume")</f>
        <v>214865</v>
      </c>
      <c r="P247" s="7" cm="1">
        <f t="array" aca="1" ref="P247" ca="1">_FV(A247,"Volume average",TRUE)</f>
        <v>281541</v>
      </c>
      <c r="Q247" t="s">
        <v>85</v>
      </c>
      <c r="S247" t="s">
        <v>453</v>
      </c>
      <c r="T247" s="25" cm="1">
        <f t="array" aca="1" ref="T247" ca="1">_FV(A247,"Expense ratio",TRUE)</f>
        <v>1.15E-2</v>
      </c>
      <c r="U247" s="24" cm="1">
        <f t="array" aca="1" ref="U247" ca="1">_FV(A247,"Market cap",TRUE)</f>
        <v>24422993.57</v>
      </c>
      <c r="V247" s="4">
        <v>24422992</v>
      </c>
      <c r="W247" s="4">
        <v>24422992</v>
      </c>
      <c r="X247" t="s">
        <v>858</v>
      </c>
      <c r="Y247" t="s">
        <v>824</v>
      </c>
      <c r="Z247" s="5">
        <v>20.079999999999998</v>
      </c>
      <c r="AB247" s="4">
        <v>0</v>
      </c>
      <c r="AC247" s="4">
        <v>256715</v>
      </c>
      <c r="AE247" s="5">
        <v>-38.755081813445322</v>
      </c>
      <c r="AF247" s="5">
        <v>-10.67518314070881</v>
      </c>
      <c r="AI247" s="4">
        <v>256715</v>
      </c>
      <c r="AJ247" s="5">
        <v>5157404.3499999996</v>
      </c>
      <c r="AL247" s="5">
        <v>36.475000000000001</v>
      </c>
      <c r="AM247" s="5">
        <v>14.5</v>
      </c>
      <c r="AN247" t="s">
        <v>90</v>
      </c>
      <c r="AO247" t="str" cm="1">
        <f t="array" aca="1" ref="AO247" ca="1">_FV(A247,"Currency")</f>
        <v>USD</v>
      </c>
      <c r="AP247" t="str" cm="1">
        <f t="array" aca="1" ref="AP247" ca="1">_FV(A247,"Exchange")</f>
        <v>Nasdaq Stock Market</v>
      </c>
      <c r="AQ247" s="6" t="str" cm="1">
        <f t="array" aca="1" ref="AQ247" ca="1">_FV(A247,"Exchange abbreviation",TRUE)</f>
        <v>XNAS</v>
      </c>
      <c r="AR247" t="str" cm="1">
        <f t="array" aca="1" ref="AR247" ca="1">_FV(A247,"Instrument type",TRUE)</f>
        <v>ETF</v>
      </c>
    </row>
    <row r="248" spans="1:44" ht="18.75" customHeight="1" x14ac:dyDescent="0.25">
      <c r="A248" t="e" vm="261">
        <v>#VALUE!</v>
      </c>
      <c r="B248" t="s">
        <v>859</v>
      </c>
      <c r="C248" t="s">
        <v>860</v>
      </c>
      <c r="D248" s="31" cm="1">
        <f t="array" aca="1" ref="D248" ca="1">_FV(A248,"Last trade time",TRUE)</f>
        <v>45824.93507888828</v>
      </c>
      <c r="E248" s="23" cm="1">
        <f t="array" aca="1" ref="E248" ca="1">_FV(A248,"Price")</f>
        <v>26.29</v>
      </c>
      <c r="F248" s="27" cm="1">
        <f t="array" aca="1" ref="F248" ca="1">_FV(A248,"Change (%)",TRUE)</f>
        <v>5.5399000000000004E-2</v>
      </c>
      <c r="G248" s="26" cm="1">
        <f t="array" aca="1" ref="G248" ca="1">_FV(A248,"Change")</f>
        <v>1.38</v>
      </c>
      <c r="H248" s="23" cm="1">
        <f t="array" aca="1" ref="H248" ca="1">_FV(A248,"Open")</f>
        <v>25.85</v>
      </c>
      <c r="I248" s="23" cm="1">
        <f t="array" aca="1" ref="I248" ca="1">_FV(A248,"Low")</f>
        <v>25.79</v>
      </c>
      <c r="J248" s="23" cm="1">
        <f t="array" aca="1" ref="J248" ca="1">_FV(A248,"High")</f>
        <v>26.67</v>
      </c>
      <c r="K248" s="23" cm="1">
        <f t="array" aca="1" ref="K248" ca="1">_FV(A248,"Previous close",TRUE)</f>
        <v>24.91</v>
      </c>
      <c r="L248" s="26"/>
      <c r="M248" s="23" cm="1">
        <f t="array" aca="1" ref="M248" ca="1">_FV(A248,"52 week low",TRUE)</f>
        <v>12.960699999999999</v>
      </c>
      <c r="N248" s="23" cm="1">
        <f t="array" aca="1" ref="N248" ca="1">_FV(A248,"52 week high",TRUE)</f>
        <v>45.28</v>
      </c>
      <c r="O248" s="8" cm="1">
        <f t="array" aca="1" ref="O248" ca="1">_FV(A248,"Volume")</f>
        <v>501549</v>
      </c>
      <c r="P248" s="7" cm="1">
        <f t="array" aca="1" ref="P248" ca="1">_FV(A248,"Volume average",TRUE)</f>
        <v>737955</v>
      </c>
      <c r="Q248" t="s">
        <v>490</v>
      </c>
      <c r="T248" s="25" cm="1">
        <f t="array" aca="1" ref="T248" ca="1">_FV(A248,"Expense ratio",TRUE)</f>
        <v>1.15E-2</v>
      </c>
      <c r="U248" s="24" cm="1">
        <f t="array" aca="1" ref="U248" ca="1">_FV(A248,"Market cap",TRUE)</f>
        <v>72478629.019999996</v>
      </c>
      <c r="V248" s="16"/>
      <c r="W248" s="16"/>
      <c r="X248" t="s">
        <v>861</v>
      </c>
      <c r="Z248" s="18"/>
      <c r="AA248" s="20"/>
      <c r="AB248" s="20"/>
      <c r="AC248" s="21">
        <v>755547</v>
      </c>
      <c r="AE248" s="18"/>
      <c r="AF248" s="20"/>
      <c r="AI248" s="21"/>
      <c r="AJ248" s="18"/>
      <c r="AL248" s="18"/>
      <c r="AM248" s="18"/>
      <c r="AN248" t="s">
        <v>73</v>
      </c>
      <c r="AO248" t="str" cm="1">
        <f t="array" aca="1" ref="AO248" ca="1">_FV(A248,"Currency")</f>
        <v>USD</v>
      </c>
      <c r="AP248" t="str" cm="1">
        <f t="array" aca="1" ref="AP248" ca="1">_FV(A248,"Exchange")</f>
        <v>Nasdaq Stock Market</v>
      </c>
      <c r="AQ248" s="6" t="str" cm="1">
        <f t="array" aca="1" ref="AQ248" ca="1">_FV(A248,"Exchange abbreviation",TRUE)</f>
        <v>XNAS</v>
      </c>
      <c r="AR248" t="str" cm="1">
        <f t="array" aca="1" ref="AR248" ca="1">_FV(A248,"Instrument type",TRUE)</f>
        <v>ETF</v>
      </c>
    </row>
    <row r="249" spans="1:44" ht="18.75" customHeight="1" x14ac:dyDescent="0.25">
      <c r="A249" t="e" vm="262">
        <v>#VALUE!</v>
      </c>
      <c r="B249" t="s">
        <v>862</v>
      </c>
      <c r="C249" t="s">
        <v>863</v>
      </c>
      <c r="D249" s="31" cm="1">
        <f t="array" aca="1" ref="D249" ca="1">_FV(A249,"Last trade time",TRUE)</f>
        <v>45824.929729860938</v>
      </c>
      <c r="E249" s="23" cm="1">
        <f t="array" aca="1" ref="E249" ca="1">_FV(A249,"Price")</f>
        <v>31.3</v>
      </c>
      <c r="F249" s="27" cm="1">
        <f t="array" aca="1" ref="F249" ca="1">_FV(A249,"Change (%)",TRUE)</f>
        <v>-1.7576999999999999E-2</v>
      </c>
      <c r="G249" s="26" cm="1">
        <f t="array" aca="1" ref="G249" ca="1">_FV(A249,"Change")</f>
        <v>-0.56000000000000005</v>
      </c>
      <c r="H249" s="23" cm="1">
        <f t="array" aca="1" ref="H249" ca="1">_FV(A249,"Open")</f>
        <v>31.44</v>
      </c>
      <c r="I249" s="23" cm="1">
        <f t="array" aca="1" ref="I249" ca="1">_FV(A249,"Low")</f>
        <v>30.3</v>
      </c>
      <c r="J249" s="23" cm="1">
        <f t="array" aca="1" ref="J249" ca="1">_FV(A249,"High")</f>
        <v>31.62</v>
      </c>
      <c r="K249" s="23" cm="1">
        <f t="array" aca="1" ref="K249" ca="1">_FV(A249,"Previous close",TRUE)</f>
        <v>31.86</v>
      </c>
      <c r="L249" s="26"/>
      <c r="M249" s="23" cm="1">
        <f t="array" aca="1" ref="M249" ca="1">_FV(A249,"52 week low",TRUE)</f>
        <v>24.715</v>
      </c>
      <c r="N249" s="23" cm="1">
        <f t="array" aca="1" ref="N249" ca="1">_FV(A249,"52 week high",TRUE)</f>
        <v>33.384999999999998</v>
      </c>
      <c r="O249" s="8" cm="1">
        <f t="array" aca="1" ref="O249" ca="1">_FV(A249,"Volume")</f>
        <v>2361185</v>
      </c>
      <c r="P249" s="7" cm="1">
        <f t="array" aca="1" ref="P249" ca="1">_FV(A249,"Volume average",TRUE)</f>
        <v>820845</v>
      </c>
      <c r="Q249" t="s">
        <v>864</v>
      </c>
      <c r="T249" s="25" cm="1">
        <f t="array" aca="1" ref="T249" ca="1">_FV(A249,"Expense ratio",TRUE)</f>
        <v>1.1399999999999999E-2</v>
      </c>
      <c r="U249" s="24" cm="1">
        <f t="array" aca="1" ref="U249" ca="1">_FV(A249,"Market cap",TRUE)</f>
        <v>82059088.189999998</v>
      </c>
      <c r="V249" s="16"/>
      <c r="W249" s="16"/>
      <c r="X249" t="s">
        <v>865</v>
      </c>
      <c r="Z249" s="18"/>
      <c r="AA249" s="20"/>
      <c r="AB249" s="20"/>
      <c r="AC249" s="21">
        <v>623101</v>
      </c>
      <c r="AE249" s="18"/>
      <c r="AF249" s="20"/>
      <c r="AH249" s="16"/>
      <c r="AI249" s="21"/>
      <c r="AJ249" s="18"/>
      <c r="AL249" s="18"/>
      <c r="AM249" s="18"/>
      <c r="AN249" t="s">
        <v>73</v>
      </c>
      <c r="AO249" t="str" cm="1">
        <f t="array" aca="1" ref="AO249" ca="1">_FV(A249,"Currency")</f>
        <v>USD</v>
      </c>
      <c r="AP249" t="str" cm="1">
        <f t="array" aca="1" ref="AP249" ca="1">_FV(A249,"Exchange")</f>
        <v>NYSE Arca</v>
      </c>
      <c r="AQ249" s="6" t="str" cm="1">
        <f t="array" aca="1" ref="AQ249" ca="1">_FV(A249,"Exchange abbreviation",TRUE)</f>
        <v>ARCX</v>
      </c>
      <c r="AR249" t="str" cm="1">
        <f t="array" aca="1" ref="AR249" ca="1">_FV(A249,"Instrument type",TRUE)</f>
        <v>ETF</v>
      </c>
    </row>
    <row r="250" spans="1:44" ht="18.75" customHeight="1" x14ac:dyDescent="0.25">
      <c r="A250" t="e" vm="263">
        <v>#VALUE!</v>
      </c>
      <c r="B250" t="s">
        <v>866</v>
      </c>
      <c r="C250" t="s">
        <v>867</v>
      </c>
      <c r="D250" s="31" cm="1">
        <f t="array" aca="1" ref="D250" ca="1">_FV(A250,"Last trade time",TRUE)</f>
        <v>45824.940115485937</v>
      </c>
      <c r="E250" s="23" cm="1">
        <f t="array" aca="1" ref="E250" ca="1">_FV(A250,"Price")</f>
        <v>4.54</v>
      </c>
      <c r="F250" s="27" cm="1">
        <f t="array" aca="1" ref="F250" ca="1">_FV(A250,"Change (%)",TRUE)</f>
        <v>0</v>
      </c>
      <c r="G250" s="26" cm="1">
        <f t="array" aca="1" ref="G250" ca="1">_FV(A250,"Change")</f>
        <v>0</v>
      </c>
      <c r="H250" s="23" cm="1">
        <f t="array" aca="1" ref="H250" ca="1">_FV(A250,"Open")</f>
        <v>4.45</v>
      </c>
      <c r="I250" s="23" cm="1">
        <f t="array" aca="1" ref="I250" ca="1">_FV(A250,"Low")</f>
        <v>4.45</v>
      </c>
      <c r="J250" s="23" cm="1">
        <f t="array" aca="1" ref="J250" ca="1">_FV(A250,"High")</f>
        <v>4.57</v>
      </c>
      <c r="K250" s="23" cm="1">
        <f t="array" aca="1" ref="K250" ca="1">_FV(A250,"Previous close",TRUE)</f>
        <v>4.54</v>
      </c>
      <c r="L250" s="26"/>
      <c r="M250" s="23" cm="1">
        <f t="array" aca="1" ref="M250" ca="1">_FV(A250,"52 week low",TRUE)</f>
        <v>4.45</v>
      </c>
      <c r="N250" s="23" cm="1">
        <f t="array" aca="1" ref="N250" ca="1">_FV(A250,"52 week high",TRUE)</f>
        <v>19.8</v>
      </c>
      <c r="O250" s="8" cm="1">
        <f t="array" aca="1" ref="O250" ca="1">_FV(A250,"Volume")</f>
        <v>396215</v>
      </c>
      <c r="P250" s="7" cm="1">
        <f t="array" aca="1" ref="P250" ca="1">_FV(A250,"Volume average",TRUE)</f>
        <v>582410</v>
      </c>
      <c r="Q250" t="s">
        <v>224</v>
      </c>
      <c r="T250" s="25" cm="1">
        <f t="array" aca="1" ref="T250" ca="1">_FV(A250,"Expense ratio",TRUE)</f>
        <v>1.1399999999999999E-2</v>
      </c>
      <c r="U250" s="24" cm="1">
        <f t="array" aca="1" ref="U250" ca="1">_FV(A250,"Market cap",TRUE)</f>
        <v>31122019.760000002</v>
      </c>
      <c r="V250" s="16"/>
      <c r="W250" s="16"/>
      <c r="Z250" s="18"/>
      <c r="AA250" s="20"/>
      <c r="AB250" s="20"/>
      <c r="AC250" s="21">
        <v>569298</v>
      </c>
      <c r="AE250" s="18"/>
      <c r="AF250" s="20"/>
      <c r="AI250" s="21"/>
      <c r="AJ250" s="18"/>
      <c r="AL250" s="18"/>
      <c r="AM250" s="18"/>
      <c r="AN250" t="s">
        <v>73</v>
      </c>
      <c r="AO250" t="str" cm="1">
        <f t="array" aca="1" ref="AO250" ca="1">_FV(A250,"Currency")</f>
        <v>USD</v>
      </c>
      <c r="AP250" t="str" cm="1">
        <f t="array" aca="1" ref="AP250" ca="1">_FV(A250,"Exchange")</f>
        <v>NYSE Arca</v>
      </c>
      <c r="AQ250" s="6" t="str" cm="1">
        <f t="array" aca="1" ref="AQ250" ca="1">_FV(A250,"Exchange abbreviation",TRUE)</f>
        <v>ARCX</v>
      </c>
      <c r="AR250" t="str" cm="1">
        <f t="array" aca="1" ref="AR250" ca="1">_FV(A250,"Instrument type",TRUE)</f>
        <v>ETF</v>
      </c>
    </row>
    <row r="251" spans="1:44" ht="18.75" customHeight="1" x14ac:dyDescent="0.25">
      <c r="A251" t="e" vm="264">
        <v>#VALUE!</v>
      </c>
      <c r="B251" t="s">
        <v>868</v>
      </c>
      <c r="C251" t="s">
        <v>869</v>
      </c>
      <c r="D251" s="31" cm="1">
        <f t="array" aca="1" ref="D251" ca="1">_FV(A251,"Last trade time",TRUE)</f>
        <v>45824.887943575784</v>
      </c>
      <c r="E251" s="23" cm="1">
        <f t="array" aca="1" ref="E251" ca="1">_FV(A251,"Price")</f>
        <v>35.839799999999997</v>
      </c>
      <c r="F251" s="27" cm="1">
        <f t="array" aca="1" ref="F251" ca="1">_FV(A251,"Change (%)",TRUE)</f>
        <v>4.7520000000000001E-3</v>
      </c>
      <c r="G251" s="26" cm="1">
        <f t="array" aca="1" ref="G251" ca="1">_FV(A251,"Change")</f>
        <v>0.16950000000000001</v>
      </c>
      <c r="H251" s="23" cm="1">
        <f t="array" aca="1" ref="H251" ca="1">_FV(A251,"Open")</f>
        <v>36.020000000000003</v>
      </c>
      <c r="I251" s="23" cm="1">
        <f t="array" aca="1" ref="I251" ca="1">_FV(A251,"Low")</f>
        <v>35.8384</v>
      </c>
      <c r="J251" s="23" cm="1">
        <f t="array" aca="1" ref="J251" ca="1">_FV(A251,"High")</f>
        <v>36.03</v>
      </c>
      <c r="K251" s="23" cm="1">
        <f t="array" aca="1" ref="K251" ca="1">_FV(A251,"Previous close",TRUE)</f>
        <v>35.670299999999997</v>
      </c>
      <c r="L251" s="26"/>
      <c r="M251" s="23" cm="1">
        <f t="array" aca="1" ref="M251" ca="1">_FV(A251,"52 week low",TRUE)</f>
        <v>29.15</v>
      </c>
      <c r="N251" s="23" cm="1">
        <f t="array" aca="1" ref="N251" ca="1">_FV(A251,"52 week high",TRUE)</f>
        <v>36.53</v>
      </c>
      <c r="O251" s="8" cm="1">
        <f t="array" aca="1" ref="O251" ca="1">_FV(A251,"Volume")</f>
        <v>3465</v>
      </c>
      <c r="P251" s="7" cm="1">
        <f t="array" aca="1" ref="P251" ca="1">_FV(A251,"Volume average",TRUE)</f>
        <v>7556</v>
      </c>
      <c r="Q251" t="s">
        <v>698</v>
      </c>
      <c r="S251" t="s">
        <v>870</v>
      </c>
      <c r="T251" s="25" cm="1">
        <f t="array" aca="1" ref="T251" ca="1">_FV(A251,"Expense ratio",TRUE)</f>
        <v>1.1399999999999999E-2</v>
      </c>
      <c r="U251" s="24" cm="1">
        <f t="array" aca="1" ref="U251" ca="1">_FV(A251,"Market cap",TRUE)</f>
        <v>112381790.98999999</v>
      </c>
      <c r="V251" s="4">
        <v>112381792</v>
      </c>
      <c r="W251" s="4">
        <v>112381792</v>
      </c>
      <c r="Y251" t="s">
        <v>871</v>
      </c>
      <c r="Z251" s="5">
        <v>35.72</v>
      </c>
      <c r="AA251" s="5">
        <v>33.378050000000002</v>
      </c>
      <c r="AB251" s="5">
        <v>2.9999999000000001E-4</v>
      </c>
      <c r="AC251" s="4">
        <v>9723</v>
      </c>
      <c r="AE251" s="5">
        <v>3.9414646230862438</v>
      </c>
      <c r="AF251" s="5">
        <v>10.54392896237319</v>
      </c>
      <c r="AI251" s="4">
        <v>9723</v>
      </c>
      <c r="AJ251" s="5">
        <v>347329.86749999999</v>
      </c>
      <c r="AL251" s="5">
        <v>36.53</v>
      </c>
      <c r="AM251" s="5">
        <v>29.15</v>
      </c>
      <c r="AN251" t="s">
        <v>47</v>
      </c>
      <c r="AO251" t="str" cm="1">
        <f t="array" aca="1" ref="AO251" ca="1">_FV(A251,"Currency")</f>
        <v>USD</v>
      </c>
      <c r="AP251" t="str" cm="1">
        <f t="array" aca="1" ref="AP251" ca="1">_FV(A251,"Exchange")</f>
        <v>CBOE BZX Exchange</v>
      </c>
      <c r="AQ251" s="6" t="str" cm="1">
        <f t="array" aca="1" ref="AQ251" ca="1">_FV(A251,"Exchange abbreviation",TRUE)</f>
        <v>BATS</v>
      </c>
      <c r="AR251" t="str" cm="1">
        <f t="array" aca="1" ref="AR251" ca="1">_FV(A251,"Instrument type",TRUE)</f>
        <v>ETF</v>
      </c>
    </row>
    <row r="252" spans="1:44" ht="18.75" customHeight="1" x14ac:dyDescent="0.25">
      <c r="A252" t="e" vm="265">
        <v>#VALUE!</v>
      </c>
      <c r="B252" t="s">
        <v>872</v>
      </c>
      <c r="C252" t="s">
        <v>873</v>
      </c>
      <c r="D252" s="31" cm="1">
        <f t="array" aca="1" ref="D252" ca="1">_FV(A252,"Last trade time",TRUE)</f>
        <v>45824.840277812502</v>
      </c>
      <c r="E252" s="23" cm="1">
        <f t="array" aca="1" ref="E252" ca="1">_FV(A252,"Price")</f>
        <v>15.0379</v>
      </c>
      <c r="F252" s="27" cm="1">
        <f t="array" aca="1" ref="F252" ca="1">_FV(A252,"Change (%)",TRUE)</f>
        <v>-1.0091000000000001E-2</v>
      </c>
      <c r="G252" s="26" cm="1">
        <f t="array" aca="1" ref="G252" ca="1">_FV(A252,"Change")</f>
        <v>-0.15329999999999999</v>
      </c>
      <c r="H252" s="23" cm="1">
        <f t="array" aca="1" ref="H252" ca="1">_FV(A252,"Open")</f>
        <v>15.0379</v>
      </c>
      <c r="I252" s="23" cm="1">
        <f t="array" aca="1" ref="I252" ca="1">_FV(A252,"Low")</f>
        <v>15.0379</v>
      </c>
      <c r="J252" s="23" cm="1">
        <f t="array" aca="1" ref="J252" ca="1">_FV(A252,"High")</f>
        <v>15.0379</v>
      </c>
      <c r="K252" s="23" cm="1">
        <f t="array" aca="1" ref="K252" ca="1">_FV(A252,"Previous close",TRUE)</f>
        <v>15.1912</v>
      </c>
      <c r="L252" s="26"/>
      <c r="M252" s="23" cm="1">
        <f t="array" aca="1" ref="M252" ca="1">_FV(A252,"52 week low",TRUE)</f>
        <v>14.24</v>
      </c>
      <c r="N252" s="23" cm="1">
        <f t="array" aca="1" ref="N252" ca="1">_FV(A252,"52 week high",TRUE)</f>
        <v>18.889399999999998</v>
      </c>
      <c r="O252" s="8" cm="1">
        <f t="array" aca="1" ref="O252" ca="1">_FV(A252,"Volume")</f>
        <v>22</v>
      </c>
      <c r="P252" s="7" cm="1">
        <f t="array" aca="1" ref="P252" ca="1">_FV(A252,"Volume average",TRUE)</f>
        <v>1749</v>
      </c>
      <c r="Q252" t="s">
        <v>119</v>
      </c>
      <c r="T252" s="25" cm="1">
        <f t="array" aca="1" ref="T252" ca="1">_FV(A252,"Expense ratio",TRUE)</f>
        <v>1.1399999999999999E-2</v>
      </c>
      <c r="U252" s="24" cm="1">
        <f t="array" aca="1" ref="U252" ca="1">_FV(A252,"Market cap",TRUE)</f>
        <v>3645424.75</v>
      </c>
      <c r="V252" s="16"/>
      <c r="W252" s="16"/>
      <c r="Z252" s="18"/>
      <c r="AA252" s="20"/>
      <c r="AB252" s="20"/>
      <c r="AC252" s="21">
        <v>1736</v>
      </c>
      <c r="AE252" s="18"/>
      <c r="AF252" s="20"/>
      <c r="AI252" s="21"/>
      <c r="AJ252" s="18"/>
      <c r="AL252" s="18"/>
      <c r="AM252" s="18"/>
      <c r="AN252" t="s">
        <v>73</v>
      </c>
      <c r="AO252" t="str" cm="1">
        <f t="array" aca="1" ref="AO252" ca="1">_FV(A252,"Currency")</f>
        <v>USD</v>
      </c>
      <c r="AP252" t="str" cm="1">
        <f t="array" aca="1" ref="AP252" ca="1">_FV(A252,"Exchange")</f>
        <v>NYSE Arca</v>
      </c>
      <c r="AQ252" s="6" t="str" cm="1">
        <f t="array" aca="1" ref="AQ252" ca="1">_FV(A252,"Exchange abbreviation",TRUE)</f>
        <v>ARCX</v>
      </c>
      <c r="AR252" t="str" cm="1">
        <f t="array" aca="1" ref="AR252" ca="1">_FV(A252,"Instrument type",TRUE)</f>
        <v>ETF</v>
      </c>
    </row>
    <row r="253" spans="1:44" ht="18.75" customHeight="1" x14ac:dyDescent="0.25">
      <c r="A253" t="e" vm="266">
        <v>#VALUE!</v>
      </c>
      <c r="B253" t="s">
        <v>874</v>
      </c>
      <c r="C253" t="s">
        <v>875</v>
      </c>
      <c r="D253" s="31" cm="1">
        <f t="array" aca="1" ref="D253" ca="1">_FV(A253,"Last trade time",TRUE)</f>
        <v>45824.937383957811</v>
      </c>
      <c r="E253" s="23" cm="1">
        <f t="array" aca="1" ref="E253" ca="1">_FV(A253,"Price")</f>
        <v>79.39</v>
      </c>
      <c r="F253" s="27" cm="1">
        <f t="array" aca="1" ref="F253" ca="1">_FV(A253,"Change (%)",TRUE)</f>
        <v>-3.3008999999999997E-2</v>
      </c>
      <c r="G253" s="26" cm="1">
        <f t="array" aca="1" ref="G253" ca="1">_FV(A253,"Change")</f>
        <v>-2.71</v>
      </c>
      <c r="H253" s="23" cm="1">
        <f t="array" aca="1" ref="H253" ca="1">_FV(A253,"Open")</f>
        <v>79.84</v>
      </c>
      <c r="I253" s="23" cm="1">
        <f t="array" aca="1" ref="I253" ca="1">_FV(A253,"Low")</f>
        <v>79.11</v>
      </c>
      <c r="J253" s="23" cm="1">
        <f t="array" aca="1" ref="J253" ca="1">_FV(A253,"High")</f>
        <v>81.150000000000006</v>
      </c>
      <c r="K253" s="23" cm="1">
        <f t="array" aca="1" ref="K253" ca="1">_FV(A253,"Previous close",TRUE)</f>
        <v>82.1</v>
      </c>
      <c r="L253" s="26"/>
      <c r="M253" s="23" cm="1">
        <f t="array" aca="1" ref="M253" ca="1">_FV(A253,"52 week low",TRUE)</f>
        <v>34.08</v>
      </c>
      <c r="N253" s="23" cm="1">
        <f t="array" aca="1" ref="N253" ca="1">_FV(A253,"52 week high",TRUE)</f>
        <v>82.8</v>
      </c>
      <c r="O253" s="8" cm="1">
        <f t="array" aca="1" ref="O253" ca="1">_FV(A253,"Volume")</f>
        <v>753075</v>
      </c>
      <c r="P253" s="7" cm="1">
        <f t="array" aca="1" ref="P253" ca="1">_FV(A253,"Volume average",TRUE)</f>
        <v>1175199</v>
      </c>
      <c r="Q253" t="s">
        <v>85</v>
      </c>
      <c r="S253" t="s">
        <v>445</v>
      </c>
      <c r="T253" s="25" cm="1">
        <f t="array" aca="1" ref="T253" ca="1">_FV(A253,"Expense ratio",TRUE)</f>
        <v>1.1299999999999999E-2</v>
      </c>
      <c r="U253" s="24" cm="1">
        <f t="array" aca="1" ref="U253" ca="1">_FV(A253,"Market cap",TRUE)</f>
        <v>547672677.52999997</v>
      </c>
      <c r="V253" s="4">
        <v>547672704</v>
      </c>
      <c r="W253" s="4">
        <v>547672704</v>
      </c>
      <c r="Y253" t="s">
        <v>876</v>
      </c>
      <c r="Z253" s="5">
        <v>73.942999999999998</v>
      </c>
      <c r="AA253" s="5">
        <v>21.071753999999999</v>
      </c>
      <c r="AB253" s="5">
        <v>8.0999999999999996E-3</v>
      </c>
      <c r="AC253" s="4">
        <v>1452082</v>
      </c>
      <c r="AE253" s="5">
        <v>98.722048133271343</v>
      </c>
      <c r="AF253" s="5">
        <v>77.906887364072048</v>
      </c>
      <c r="AI253" s="4">
        <v>1452082</v>
      </c>
      <c r="AJ253" s="5">
        <v>107395984.72</v>
      </c>
      <c r="AL253" s="5">
        <v>82.8</v>
      </c>
      <c r="AM253" s="5">
        <v>34.08</v>
      </c>
      <c r="AN253" t="s">
        <v>82</v>
      </c>
      <c r="AO253" t="str" cm="1">
        <f t="array" aca="1" ref="AO253" ca="1">_FV(A253,"Currency")</f>
        <v>USD</v>
      </c>
      <c r="AP253" t="str" cm="1">
        <f t="array" aca="1" ref="AP253" ca="1">_FV(A253,"Exchange")</f>
        <v>NYSE Arca</v>
      </c>
      <c r="AQ253" s="6" t="str" cm="1">
        <f t="array" aca="1" ref="AQ253" ca="1">_FV(A253,"Exchange abbreviation",TRUE)</f>
        <v>ARCX</v>
      </c>
      <c r="AR253" t="str" cm="1">
        <f t="array" aca="1" ref="AR253" ca="1">_FV(A253,"Instrument type",TRUE)</f>
        <v>ETF</v>
      </c>
    </row>
    <row r="254" spans="1:44" ht="18.75" customHeight="1" x14ac:dyDescent="0.25">
      <c r="A254" t="e" vm="267">
        <v>#VALUE!</v>
      </c>
      <c r="B254" t="s">
        <v>877</v>
      </c>
      <c r="C254" t="s">
        <v>878</v>
      </c>
      <c r="D254" s="31" cm="1">
        <f t="array" aca="1" ref="D254" ca="1">_FV(A254,"Last trade time",TRUE)</f>
        <v>45824.840308425781</v>
      </c>
      <c r="E254" s="23" cm="1">
        <f t="array" aca="1" ref="E254" ca="1">_FV(A254,"Price")</f>
        <v>19.9895</v>
      </c>
      <c r="F254" s="27" cm="1">
        <f t="array" aca="1" ref="F254" ca="1">_FV(A254,"Change (%)",TRUE)</f>
        <v>9.5709999999999996E-3</v>
      </c>
      <c r="G254" s="26" cm="1">
        <f t="array" aca="1" ref="G254" ca="1">_FV(A254,"Change")</f>
        <v>0.1895</v>
      </c>
      <c r="H254" s="23" cm="1">
        <f t="array" aca="1" ref="H254" ca="1">_FV(A254,"Open")</f>
        <v>19.9895</v>
      </c>
      <c r="I254" s="23" cm="1">
        <f t="array" aca="1" ref="I254" ca="1">_FV(A254,"Low")</f>
        <v>19.9895</v>
      </c>
      <c r="J254" s="23" cm="1">
        <f t="array" aca="1" ref="J254" ca="1">_FV(A254,"High")</f>
        <v>19.9895</v>
      </c>
      <c r="K254" s="23" cm="1">
        <f t="array" aca="1" ref="K254" ca="1">_FV(A254,"Previous close",TRUE)</f>
        <v>19.8</v>
      </c>
      <c r="L254" s="26"/>
      <c r="M254" s="23" cm="1">
        <f t="array" aca="1" ref="M254" ca="1">_FV(A254,"52 week low",TRUE)</f>
        <v>15.5411</v>
      </c>
      <c r="N254" s="23" cm="1">
        <f t="array" aca="1" ref="N254" ca="1">_FV(A254,"52 week high",TRUE)</f>
        <v>22.06</v>
      </c>
      <c r="O254" s="8" cm="1">
        <f t="array" aca="1" ref="O254" ca="1">_FV(A254,"Volume")</f>
        <v>79</v>
      </c>
      <c r="P254" s="7" cm="1">
        <f t="array" aca="1" ref="P254" ca="1">_FV(A254,"Volume average",TRUE)</f>
        <v>275</v>
      </c>
      <c r="Q254" t="s">
        <v>424</v>
      </c>
      <c r="S254" t="s">
        <v>879</v>
      </c>
      <c r="T254" s="25" cm="1">
        <f t="array" aca="1" ref="T254" ca="1">_FV(A254,"Expense ratio",TRUE)</f>
        <v>1.1299999999999999E-2</v>
      </c>
      <c r="U254" s="24" cm="1">
        <f t="array" aca="1" ref="U254" ca="1">_FV(A254,"Market cap",TRUE)</f>
        <v>21899824.870000001</v>
      </c>
      <c r="V254" s="4">
        <v>21899824</v>
      </c>
      <c r="W254" s="4">
        <v>21899824</v>
      </c>
      <c r="Y254" t="s">
        <v>880</v>
      </c>
      <c r="Z254" s="5">
        <v>20.1477</v>
      </c>
      <c r="AA254" s="19">
        <v>21.548454</v>
      </c>
      <c r="AB254" s="5">
        <v>3.8800000000000001E-2</v>
      </c>
      <c r="AC254" s="4">
        <v>488</v>
      </c>
      <c r="AE254" s="5">
        <v>6.1092875890438103</v>
      </c>
      <c r="AF254" s="5">
        <v>14.51070423777108</v>
      </c>
      <c r="AI254" s="4">
        <v>488</v>
      </c>
      <c r="AJ254" s="5">
        <v>9803.92</v>
      </c>
      <c r="AL254" s="5">
        <v>22.06</v>
      </c>
      <c r="AM254" s="5">
        <v>15.541</v>
      </c>
      <c r="AN254" t="s">
        <v>47</v>
      </c>
      <c r="AO254" t="str" cm="1">
        <f t="array" aca="1" ref="AO254" ca="1">_FV(A254,"Currency")</f>
        <v>USD</v>
      </c>
      <c r="AP254" t="str" cm="1">
        <f t="array" aca="1" ref="AP254" ca="1">_FV(A254,"Exchange")</f>
        <v>CBOE BZX Exchange</v>
      </c>
      <c r="AQ254" s="6" t="str" cm="1">
        <f t="array" aca="1" ref="AQ254" ca="1">_FV(A254,"Exchange abbreviation",TRUE)</f>
        <v>BATS</v>
      </c>
      <c r="AR254" t="str" cm="1">
        <f t="array" aca="1" ref="AR254" ca="1">_FV(A254,"Instrument type",TRUE)</f>
        <v>ETF</v>
      </c>
    </row>
    <row r="255" spans="1:44" ht="18.75" customHeight="1" x14ac:dyDescent="0.25">
      <c r="A255" t="e" vm="268">
        <v>#VALUE!</v>
      </c>
      <c r="B255" t="s">
        <v>881</v>
      </c>
      <c r="C255" t="s">
        <v>882</v>
      </c>
      <c r="D255" s="31" cm="1">
        <f t="array" aca="1" ref="D255" ca="1">_FV(A255,"Last trade time",TRUE)</f>
        <v>45824.840287534375</v>
      </c>
      <c r="E255" s="23" cm="1">
        <f t="array" aca="1" ref="E255" ca="1">_FV(A255,"Price")</f>
        <v>13.95</v>
      </c>
      <c r="F255" s="27" cm="1">
        <f t="array" aca="1" ref="F255" ca="1">_FV(A255,"Change (%)",TRUE)</f>
        <v>2.1549999999999998E-3</v>
      </c>
      <c r="G255" s="26" cm="1">
        <f t="array" aca="1" ref="G255" ca="1">_FV(A255,"Change")</f>
        <v>0.03</v>
      </c>
      <c r="H255" s="23" cm="1">
        <f t="array" aca="1" ref="H255" ca="1">_FV(A255,"Open")</f>
        <v>13.984999999999999</v>
      </c>
      <c r="I255" s="23" cm="1">
        <f t="array" aca="1" ref="I255" ca="1">_FV(A255,"Low")</f>
        <v>13.95</v>
      </c>
      <c r="J255" s="23" cm="1">
        <f t="array" aca="1" ref="J255" ca="1">_FV(A255,"High")</f>
        <v>14.02</v>
      </c>
      <c r="K255" s="23" cm="1">
        <f t="array" aca="1" ref="K255" ca="1">_FV(A255,"Previous close",TRUE)</f>
        <v>13.92</v>
      </c>
      <c r="L255" s="26"/>
      <c r="M255" s="23" cm="1">
        <f t="array" aca="1" ref="M255" ca="1">_FV(A255,"52 week low",TRUE)</f>
        <v>12.452500000000001</v>
      </c>
      <c r="N255" s="23" cm="1">
        <f t="array" aca="1" ref="N255" ca="1">_FV(A255,"52 week high",TRUE)</f>
        <v>14.16</v>
      </c>
      <c r="O255" s="8" cm="1">
        <f t="array" aca="1" ref="O255" ca="1">_FV(A255,"Volume")</f>
        <v>266734</v>
      </c>
      <c r="P255" s="7" cm="1">
        <f t="array" aca="1" ref="P255" ca="1">_FV(A255,"Volume average",TRUE)</f>
        <v>182467</v>
      </c>
      <c r="Q255" t="s">
        <v>424</v>
      </c>
      <c r="S255" t="s">
        <v>883</v>
      </c>
      <c r="T255" s="25" cm="1">
        <f t="array" aca="1" ref="T255" ca="1">_FV(A255,"Expense ratio",TRUE)</f>
        <v>1.1299999999999999E-2</v>
      </c>
      <c r="U255" s="24" cm="1">
        <f t="array" aca="1" ref="U255" ca="1">_FV(A255,"Market cap",TRUE)</f>
        <v>697082393.96000004</v>
      </c>
      <c r="V255" s="4">
        <v>697082368</v>
      </c>
      <c r="W255" s="4">
        <v>697082368</v>
      </c>
      <c r="X255" t="s">
        <v>884</v>
      </c>
      <c r="Y255" t="s">
        <v>885</v>
      </c>
      <c r="Z255" s="5">
        <v>13.97</v>
      </c>
      <c r="AA255" s="5">
        <v>24.614248</v>
      </c>
      <c r="AB255" s="5">
        <v>0.06</v>
      </c>
      <c r="AC255" s="4">
        <v>237734</v>
      </c>
      <c r="AE255" s="5">
        <v>2.8241929459871251</v>
      </c>
      <c r="AF255" s="5">
        <v>7.82446457802628</v>
      </c>
      <c r="AH255" s="16"/>
      <c r="AI255" s="4">
        <v>237734</v>
      </c>
      <c r="AJ255" s="5">
        <v>3323521.32</v>
      </c>
      <c r="AL255" s="5">
        <v>14.16</v>
      </c>
      <c r="AM255" s="5">
        <v>12.452999999999999</v>
      </c>
      <c r="AN255" t="s">
        <v>90</v>
      </c>
      <c r="AO255" t="str" cm="1">
        <f t="array" aca="1" ref="AO255" ca="1">_FV(A255,"Currency")</f>
        <v>USD</v>
      </c>
      <c r="AP255" t="str" cm="1">
        <f t="array" aca="1" ref="AP255" ca="1">_FV(A255,"Exchange")</f>
        <v>CBOE BZX Exchange</v>
      </c>
      <c r="AQ255" s="6" t="str" cm="1">
        <f t="array" aca="1" ref="AQ255" ca="1">_FV(A255,"Exchange abbreviation",TRUE)</f>
        <v>BATS</v>
      </c>
      <c r="AR255" t="str" cm="1">
        <f t="array" aca="1" ref="AR255" ca="1">_FV(A255,"Instrument type",TRUE)</f>
        <v>ETF</v>
      </c>
    </row>
    <row r="256" spans="1:44" ht="18.75" customHeight="1" x14ac:dyDescent="0.25">
      <c r="A256" t="e" vm="269">
        <v>#VALUE!</v>
      </c>
      <c r="B256" t="s">
        <v>886</v>
      </c>
      <c r="C256" t="s">
        <v>887</v>
      </c>
      <c r="D256" s="31" cm="1">
        <f t="array" aca="1" ref="D256" ca="1">_FV(A256,"Last trade time",TRUE)</f>
        <v>45824.840277823438</v>
      </c>
      <c r="E256" s="23" cm="1">
        <f t="array" aca="1" ref="E256" ca="1">_FV(A256,"Price")</f>
        <v>25.881799999999998</v>
      </c>
      <c r="F256" s="27" cm="1">
        <f t="array" aca="1" ref="F256" ca="1">_FV(A256,"Change (%)",TRUE)</f>
        <v>4.1199999999999995E-3</v>
      </c>
      <c r="G256" s="26" cm="1">
        <f t="array" aca="1" ref="G256" ca="1">_FV(A256,"Change")</f>
        <v>0.1062</v>
      </c>
      <c r="H256" s="23" cm="1">
        <f t="array" aca="1" ref="H256" ca="1">_FV(A256,"Open")</f>
        <v>25.9</v>
      </c>
      <c r="I256" s="23" cm="1">
        <f t="array" aca="1" ref="I256" ca="1">_FV(A256,"Low")</f>
        <v>25.8</v>
      </c>
      <c r="J256" s="23" cm="1">
        <f t="array" aca="1" ref="J256" ca="1">_FV(A256,"High")</f>
        <v>25.98</v>
      </c>
      <c r="K256" s="23" cm="1">
        <f t="array" aca="1" ref="K256" ca="1">_FV(A256,"Previous close",TRUE)</f>
        <v>25.775600000000001</v>
      </c>
      <c r="L256" s="26"/>
      <c r="M256" s="23" cm="1">
        <f t="array" aca="1" ref="M256" ca="1">_FV(A256,"52 week low",TRUE)</f>
        <v>21.79</v>
      </c>
      <c r="N256" s="23" cm="1">
        <f t="array" aca="1" ref="N256" ca="1">_FV(A256,"52 week high",TRUE)</f>
        <v>27.27</v>
      </c>
      <c r="O256" s="8" cm="1">
        <f t="array" aca="1" ref="O256" ca="1">_FV(A256,"Volume")</f>
        <v>2893</v>
      </c>
      <c r="P256" s="7" cm="1">
        <f t="array" aca="1" ref="P256" ca="1">_FV(A256,"Volume average",TRUE)</f>
        <v>4565</v>
      </c>
      <c r="Q256" t="s">
        <v>224</v>
      </c>
      <c r="T256" s="25" cm="1">
        <f t="array" aca="1" ref="T256" ca="1">_FV(A256,"Expense ratio",TRUE)</f>
        <v>1.1200000000000002E-2</v>
      </c>
      <c r="U256" s="24" cm="1">
        <f t="array" aca="1" ref="U256" ca="1">_FV(A256,"Market cap",TRUE)</f>
        <v>109992556.56999999</v>
      </c>
      <c r="V256" s="16"/>
      <c r="W256" s="16"/>
      <c r="Z256" s="18"/>
      <c r="AB256" s="20"/>
      <c r="AC256" s="21">
        <v>4483</v>
      </c>
      <c r="AE256" s="18"/>
      <c r="AF256" s="20"/>
      <c r="AI256" s="21"/>
      <c r="AJ256" s="18"/>
      <c r="AL256" s="18"/>
      <c r="AM256" s="18"/>
      <c r="AN256" t="s">
        <v>73</v>
      </c>
      <c r="AO256" t="str" cm="1">
        <f t="array" aca="1" ref="AO256" ca="1">_FV(A256,"Currency")</f>
        <v>USD</v>
      </c>
      <c r="AP256" t="str" cm="1">
        <f t="array" aca="1" ref="AP256" ca="1">_FV(A256,"Exchange")</f>
        <v>NYSE Arca</v>
      </c>
      <c r="AQ256" s="6" t="str" cm="1">
        <f t="array" aca="1" ref="AQ256" ca="1">_FV(A256,"Exchange abbreviation",TRUE)</f>
        <v>ARCX</v>
      </c>
      <c r="AR256" t="str" cm="1">
        <f t="array" aca="1" ref="AR256" ca="1">_FV(A256,"Instrument type",TRUE)</f>
        <v>ETF</v>
      </c>
    </row>
    <row r="257" spans="1:44" ht="18.75" customHeight="1" x14ac:dyDescent="0.25">
      <c r="A257" t="e" vm="270">
        <v>#VALUE!</v>
      </c>
      <c r="B257" t="s">
        <v>888</v>
      </c>
      <c r="C257" t="s">
        <v>889</v>
      </c>
      <c r="D257" s="31" cm="1">
        <f t="array" aca="1" ref="D257" ca="1">_FV(A257,"Last trade time",TRUE)</f>
        <v>45824.843750265623</v>
      </c>
      <c r="E257" s="23" cm="1">
        <f t="array" aca="1" ref="E257" ca="1">_FV(A257,"Price")</f>
        <v>22.995000000000001</v>
      </c>
      <c r="F257" s="27" cm="1">
        <f t="array" aca="1" ref="F257" ca="1">_FV(A257,"Change (%)",TRUE)</f>
        <v>2.1050000000000001E-3</v>
      </c>
      <c r="G257" s="26" cm="1">
        <f t="array" aca="1" ref="G257" ca="1">_FV(A257,"Change")</f>
        <v>4.8300000000000003E-2</v>
      </c>
      <c r="H257" s="23" cm="1">
        <f t="array" aca="1" ref="H257" ca="1">_FV(A257,"Open")</f>
        <v>22.98</v>
      </c>
      <c r="I257" s="23" cm="1">
        <f t="array" aca="1" ref="I257" ca="1">_FV(A257,"Low")</f>
        <v>22.98</v>
      </c>
      <c r="J257" s="23" cm="1">
        <f t="array" aca="1" ref="J257" ca="1">_FV(A257,"High")</f>
        <v>23.01</v>
      </c>
      <c r="K257" s="23" cm="1">
        <f t="array" aca="1" ref="K257" ca="1">_FV(A257,"Previous close",TRUE)</f>
        <v>22.9467</v>
      </c>
      <c r="L257" s="26"/>
      <c r="M257" s="23" cm="1">
        <f t="array" aca="1" ref="M257" ca="1">_FV(A257,"52 week low",TRUE)</f>
        <v>22.23</v>
      </c>
      <c r="N257" s="23" cm="1">
        <f t="array" aca="1" ref="N257" ca="1">_FV(A257,"52 week high",TRUE)</f>
        <v>24.1</v>
      </c>
      <c r="O257" s="8" cm="1">
        <f t="array" aca="1" ref="O257" ca="1">_FV(A257,"Volume")</f>
        <v>9642</v>
      </c>
      <c r="P257" s="7" cm="1">
        <f t="array" aca="1" ref="P257" ca="1">_FV(A257,"Volume average",TRUE)</f>
        <v>3010</v>
      </c>
      <c r="Q257" t="s">
        <v>290</v>
      </c>
      <c r="S257" t="s">
        <v>890</v>
      </c>
      <c r="T257" s="25" cm="1">
        <f t="array" aca="1" ref="T257" ca="1">_FV(A257,"Expense ratio",TRUE)</f>
        <v>1.1200000000000002E-2</v>
      </c>
      <c r="U257" s="24" cm="1">
        <f t="array" aca="1" ref="U257" ca="1">_FV(A257,"Market cap",TRUE)</f>
        <v>34289934.5</v>
      </c>
      <c r="V257" s="4">
        <v>34289936</v>
      </c>
      <c r="W257" s="4">
        <v>34289936</v>
      </c>
      <c r="Y257" t="s">
        <v>891</v>
      </c>
      <c r="Z257" s="5">
        <v>22.88</v>
      </c>
      <c r="AA257" s="5">
        <v>60.158572999999997</v>
      </c>
      <c r="AB257" s="5">
        <v>5.5300000000000002E-2</v>
      </c>
      <c r="AC257" s="4">
        <v>9065</v>
      </c>
      <c r="AE257" s="5">
        <v>-0.37490057633400298</v>
      </c>
      <c r="AF257" s="5">
        <v>0.59302277409318815</v>
      </c>
      <c r="AI257" s="4">
        <v>9065</v>
      </c>
      <c r="AJ257" s="5">
        <v>207488.785</v>
      </c>
      <c r="AL257" s="5">
        <v>24.164999999999999</v>
      </c>
      <c r="AM257" s="5">
        <v>22.23</v>
      </c>
      <c r="AN257" t="s">
        <v>47</v>
      </c>
      <c r="AO257" t="str" cm="1">
        <f t="array" aca="1" ref="AO257" ca="1">_FV(A257,"Currency")</f>
        <v>USD</v>
      </c>
      <c r="AP257" t="str" cm="1">
        <f t="array" aca="1" ref="AP257" ca="1">_FV(A257,"Exchange")</f>
        <v>Nasdaq Stock Market</v>
      </c>
      <c r="AQ257" s="6" t="str" cm="1">
        <f t="array" aca="1" ref="AQ257" ca="1">_FV(A257,"Exchange abbreviation",TRUE)</f>
        <v>XNAS</v>
      </c>
      <c r="AR257" t="str" cm="1">
        <f t="array" aca="1" ref="AR257" ca="1">_FV(A257,"Instrument type",TRUE)</f>
        <v>ETF</v>
      </c>
    </row>
    <row r="258" spans="1:44" ht="18.75" customHeight="1" x14ac:dyDescent="0.25">
      <c r="A258" t="e" vm="271">
        <v>#VALUE!</v>
      </c>
      <c r="B258" t="s">
        <v>892</v>
      </c>
      <c r="C258" t="s">
        <v>893</v>
      </c>
      <c r="D258" s="31" cm="1">
        <f t="array" aca="1" ref="D258" ca="1">_FV(A258,"Last trade time",TRUE)</f>
        <v>45824.939543135937</v>
      </c>
      <c r="E258" s="23" cm="1">
        <f t="array" aca="1" ref="E258" ca="1">_FV(A258,"Price")</f>
        <v>15.3</v>
      </c>
      <c r="F258" s="27" cm="1">
        <f t="array" aca="1" ref="F258" ca="1">_FV(A258,"Change (%)",TRUE)</f>
        <v>1.4589000000000001E-2</v>
      </c>
      <c r="G258" s="26" cm="1">
        <f t="array" aca="1" ref="G258" ca="1">_FV(A258,"Change")</f>
        <v>0.22</v>
      </c>
      <c r="H258" s="23" cm="1">
        <f t="array" aca="1" ref="H258" ca="1">_FV(A258,"Open")</f>
        <v>15.18</v>
      </c>
      <c r="I258" s="23" cm="1">
        <f t="array" aca="1" ref="I258" ca="1">_FV(A258,"Low")</f>
        <v>15.18</v>
      </c>
      <c r="J258" s="23" cm="1">
        <f t="array" aca="1" ref="J258" ca="1">_FV(A258,"High")</f>
        <v>15.32</v>
      </c>
      <c r="K258" s="23" cm="1">
        <f t="array" aca="1" ref="K258" ca="1">_FV(A258,"Previous close",TRUE)</f>
        <v>15.08</v>
      </c>
      <c r="L258" s="26"/>
      <c r="M258" s="23" cm="1">
        <f t="array" aca="1" ref="M258" ca="1">_FV(A258,"52 week low",TRUE)</f>
        <v>12.85</v>
      </c>
      <c r="N258" s="23" cm="1">
        <f t="array" aca="1" ref="N258" ca="1">_FV(A258,"52 week high",TRUE)</f>
        <v>21.907399999999999</v>
      </c>
      <c r="O258" s="8" cm="1">
        <f t="array" aca="1" ref="O258" ca="1">_FV(A258,"Volume")</f>
        <v>559704</v>
      </c>
      <c r="P258" s="7" cm="1">
        <f t="array" aca="1" ref="P258" ca="1">_FV(A258,"Volume average",TRUE)</f>
        <v>682558</v>
      </c>
      <c r="Q258" t="s">
        <v>50</v>
      </c>
      <c r="S258" t="s">
        <v>281</v>
      </c>
      <c r="T258" s="25" cm="1">
        <f t="array" aca="1" ref="T258" ca="1">_FV(A258,"Expense ratio",TRUE)</f>
        <v>1.1200000000000002E-2</v>
      </c>
      <c r="U258" s="24" cm="1">
        <f t="array" aca="1" ref="U258" ca="1">_FV(A258,"Market cap",TRUE)</f>
        <v>324921784.42000002</v>
      </c>
      <c r="V258" s="4">
        <v>324921792</v>
      </c>
      <c r="W258" s="4">
        <v>324921792</v>
      </c>
      <c r="Y258" t="s">
        <v>894</v>
      </c>
      <c r="Z258" s="5">
        <v>15.1206</v>
      </c>
      <c r="AA258" s="20"/>
      <c r="AB258" s="5">
        <v>0.49980000000000002</v>
      </c>
      <c r="AC258" s="4">
        <v>480053</v>
      </c>
      <c r="AE258" s="5">
        <v>-2.3203783808201761</v>
      </c>
      <c r="AF258" s="5">
        <v>13.86065131662275</v>
      </c>
      <c r="AI258" s="4">
        <v>480053</v>
      </c>
      <c r="AJ258" s="5">
        <v>7292005.0699999994</v>
      </c>
      <c r="AL258" s="5">
        <v>21.907</v>
      </c>
      <c r="AM258" s="5">
        <v>12.85</v>
      </c>
      <c r="AN258" t="s">
        <v>90</v>
      </c>
      <c r="AO258" t="str" cm="1">
        <f t="array" aca="1" ref="AO258" ca="1">_FV(A258,"Currency")</f>
        <v>USD</v>
      </c>
      <c r="AP258" t="str" cm="1">
        <f t="array" aca="1" ref="AP258" ca="1">_FV(A258,"Exchange")</f>
        <v>NYSE Arca</v>
      </c>
      <c r="AQ258" s="6" t="str" cm="1">
        <f t="array" aca="1" ref="AQ258" ca="1">_FV(A258,"Exchange abbreviation",TRUE)</f>
        <v>ARCX</v>
      </c>
      <c r="AR258" t="str" cm="1">
        <f t="array" aca="1" ref="AR258" ca="1">_FV(A258,"Instrument type",TRUE)</f>
        <v>ETF</v>
      </c>
    </row>
    <row r="259" spans="1:44" ht="18.75" customHeight="1" x14ac:dyDescent="0.25">
      <c r="A259" t="e" vm="272">
        <v>#VALUE!</v>
      </c>
      <c r="B259" t="s">
        <v>895</v>
      </c>
      <c r="C259" t="s">
        <v>896</v>
      </c>
      <c r="D259" s="31" cm="1">
        <f t="array" aca="1" ref="D259" ca="1">_FV(A259,"Last trade time",TRUE)</f>
        <v>45824.840317707814</v>
      </c>
      <c r="E259" s="23" cm="1">
        <f t="array" aca="1" ref="E259" ca="1">_FV(A259,"Price")</f>
        <v>22.87</v>
      </c>
      <c r="F259" s="27" cm="1">
        <f t="array" aca="1" ref="F259" ca="1">_FV(A259,"Change (%)",TRUE)</f>
        <v>-3.4860000000000004E-3</v>
      </c>
      <c r="G259" s="26" cm="1">
        <f t="array" aca="1" ref="G259" ca="1">_FV(A259,"Change")</f>
        <v>-0.08</v>
      </c>
      <c r="H259" s="23" cm="1">
        <f t="array" aca="1" ref="H259" ca="1">_FV(A259,"Open")</f>
        <v>22.96</v>
      </c>
      <c r="I259" s="23" cm="1">
        <f t="array" aca="1" ref="I259" ca="1">_FV(A259,"Low")</f>
        <v>22.87</v>
      </c>
      <c r="J259" s="23" cm="1">
        <f t="array" aca="1" ref="J259" ca="1">_FV(A259,"High")</f>
        <v>22.96</v>
      </c>
      <c r="K259" s="23" cm="1">
        <f t="array" aca="1" ref="K259" ca="1">_FV(A259,"Previous close",TRUE)</f>
        <v>22.95</v>
      </c>
      <c r="L259" s="26"/>
      <c r="M259" s="23" cm="1">
        <f t="array" aca="1" ref="M259" ca="1">_FV(A259,"52 week low",TRUE)</f>
        <v>21.87</v>
      </c>
      <c r="N259" s="23" cm="1">
        <f t="array" aca="1" ref="N259" ca="1">_FV(A259,"52 week high",TRUE)</f>
        <v>23.58</v>
      </c>
      <c r="O259" s="8" cm="1">
        <f t="array" aca="1" ref="O259" ca="1">_FV(A259,"Volume")</f>
        <v>10065</v>
      </c>
      <c r="P259" s="7" cm="1">
        <f t="array" aca="1" ref="P259" ca="1">_FV(A259,"Volume average",TRUE)</f>
        <v>14097</v>
      </c>
      <c r="Q259" t="s">
        <v>416</v>
      </c>
      <c r="S259" t="s">
        <v>870</v>
      </c>
      <c r="T259" s="25" cm="1">
        <f t="array" aca="1" ref="T259" ca="1">_FV(A259,"Expense ratio",TRUE)</f>
        <v>1.1200000000000002E-2</v>
      </c>
      <c r="U259" s="24" cm="1">
        <f t="array" aca="1" ref="U259" ca="1">_FV(A259,"Market cap",TRUE)</f>
        <v>126132181.89</v>
      </c>
      <c r="V259" s="4">
        <v>126132184</v>
      </c>
      <c r="W259" s="4">
        <v>126132184</v>
      </c>
      <c r="Y259" t="s">
        <v>871</v>
      </c>
      <c r="Z259" s="5">
        <v>22.76</v>
      </c>
      <c r="AA259" s="20"/>
      <c r="AB259" s="5">
        <v>2.1600000000000001E-2</v>
      </c>
      <c r="AC259" s="4">
        <v>21384</v>
      </c>
      <c r="AE259" s="5">
        <v>3.165974794808712</v>
      </c>
      <c r="AF259" s="5">
        <v>4.8285629856221979</v>
      </c>
      <c r="AI259" s="4">
        <v>21384</v>
      </c>
      <c r="AJ259" s="5">
        <v>486577.95120000001</v>
      </c>
      <c r="AL259" s="5">
        <v>23.58</v>
      </c>
      <c r="AM259" s="5">
        <v>21.87</v>
      </c>
      <c r="AN259" t="s">
        <v>47</v>
      </c>
      <c r="AO259" t="str" cm="1">
        <f t="array" aca="1" ref="AO259" ca="1">_FV(A259,"Currency")</f>
        <v>USD</v>
      </c>
      <c r="AP259" t="str" cm="1">
        <f t="array" aca="1" ref="AP259" ca="1">_FV(A259,"Exchange")</f>
        <v>CBOE BZX Exchange</v>
      </c>
      <c r="AQ259" s="6" t="str" cm="1">
        <f t="array" aca="1" ref="AQ259" ca="1">_FV(A259,"Exchange abbreviation",TRUE)</f>
        <v>BATS</v>
      </c>
      <c r="AR259" t="str" cm="1">
        <f t="array" aca="1" ref="AR259" ca="1">_FV(A259,"Instrument type",TRUE)</f>
        <v>ETF</v>
      </c>
    </row>
    <row r="260" spans="1:44" ht="18.75" customHeight="1" x14ac:dyDescent="0.25">
      <c r="A260" t="e" vm="273">
        <v>#VALUE!</v>
      </c>
      <c r="B260" t="s">
        <v>897</v>
      </c>
      <c r="C260" t="s">
        <v>898</v>
      </c>
      <c r="D260" s="31" cm="1">
        <f t="array" aca="1" ref="D260" ca="1">_FV(A260,"Last trade time",TRUE)</f>
        <v>45824.840277812502</v>
      </c>
      <c r="E260" s="23" cm="1">
        <f t="array" aca="1" ref="E260" ca="1">_FV(A260,"Price")</f>
        <v>41.991199999999999</v>
      </c>
      <c r="F260" s="27" cm="1">
        <f t="array" aca="1" ref="F260" ca="1">_FV(A260,"Change (%)",TRUE)</f>
        <v>4.0169999999999997E-3</v>
      </c>
      <c r="G260" s="26" cm="1">
        <f t="array" aca="1" ref="G260" ca="1">_FV(A260,"Change")</f>
        <v>0.16800000000000001</v>
      </c>
      <c r="H260" s="23" cm="1">
        <f t="array" aca="1" ref="H260" ca="1">_FV(A260,"Open")</f>
        <v>41.99</v>
      </c>
      <c r="I260" s="23" cm="1">
        <f t="array" aca="1" ref="I260" ca="1">_FV(A260,"Low")</f>
        <v>41.99</v>
      </c>
      <c r="J260" s="23" cm="1">
        <f t="array" aca="1" ref="J260" ca="1">_FV(A260,"High")</f>
        <v>42.61</v>
      </c>
      <c r="K260" s="23" cm="1">
        <f t="array" aca="1" ref="K260" ca="1">_FV(A260,"Previous close",TRUE)</f>
        <v>41.8232</v>
      </c>
      <c r="L260" s="26"/>
      <c r="M260" s="23" cm="1">
        <f t="array" aca="1" ref="M260" ca="1">_FV(A260,"52 week low",TRUE)</f>
        <v>28.5</v>
      </c>
      <c r="N260" s="23" cm="1">
        <f t="array" aca="1" ref="N260" ca="1">_FV(A260,"52 week high",TRUE)</f>
        <v>43.918999999999997</v>
      </c>
      <c r="O260" s="8" cm="1">
        <f t="array" aca="1" ref="O260" ca="1">_FV(A260,"Volume")</f>
        <v>2032</v>
      </c>
      <c r="P260" s="7" cm="1">
        <f t="array" aca="1" ref="P260" ca="1">_FV(A260,"Volume average",TRUE)</f>
        <v>5758</v>
      </c>
      <c r="Q260" t="s">
        <v>85</v>
      </c>
      <c r="S260" t="s">
        <v>61</v>
      </c>
      <c r="T260" s="25" cm="1">
        <f t="array" aca="1" ref="T260" ca="1">_FV(A260,"Expense ratio",TRUE)</f>
        <v>1.1200000000000002E-2</v>
      </c>
      <c r="U260" s="24" cm="1">
        <f t="array" aca="1" ref="U260" ca="1">_FV(A260,"Market cap",TRUE)</f>
        <v>6388920</v>
      </c>
      <c r="V260" s="4">
        <v>6388916</v>
      </c>
      <c r="W260" s="4">
        <v>6388916</v>
      </c>
      <c r="Y260" t="s">
        <v>899</v>
      </c>
      <c r="Z260" s="5">
        <v>42.1721</v>
      </c>
      <c r="AA260" s="19">
        <v>13.805007</v>
      </c>
      <c r="AB260" s="5">
        <v>1.78E-2</v>
      </c>
      <c r="AC260" s="4">
        <v>6819</v>
      </c>
      <c r="AE260" s="5">
        <v>15.43089110998277</v>
      </c>
      <c r="AF260" s="5">
        <v>6.3222990297145953</v>
      </c>
      <c r="AI260" s="4">
        <v>6819</v>
      </c>
      <c r="AJ260" s="5">
        <v>288245.94900000002</v>
      </c>
      <c r="AL260" s="5">
        <v>43.92</v>
      </c>
      <c r="AM260" s="5">
        <v>28.5</v>
      </c>
      <c r="AN260" t="s">
        <v>47</v>
      </c>
      <c r="AO260" t="str" cm="1">
        <f t="array" aca="1" ref="AO260" ca="1">_FV(A260,"Currency")</f>
        <v>USD</v>
      </c>
      <c r="AP260" t="str" cm="1">
        <f t="array" aca="1" ref="AP260" ca="1">_FV(A260,"Exchange")</f>
        <v>NYSE Arca</v>
      </c>
      <c r="AQ260" s="6" t="str" cm="1">
        <f t="array" aca="1" ref="AQ260" ca="1">_FV(A260,"Exchange abbreviation",TRUE)</f>
        <v>ARCX</v>
      </c>
      <c r="AR260" t="str" cm="1">
        <f t="array" aca="1" ref="AR260" ca="1">_FV(A260,"Instrument type",TRUE)</f>
        <v>ETF</v>
      </c>
    </row>
    <row r="261" spans="1:44" ht="18.75" customHeight="1" x14ac:dyDescent="0.25">
      <c r="A261" t="e" vm="274">
        <v>#VALUE!</v>
      </c>
      <c r="B261" t="s">
        <v>900</v>
      </c>
      <c r="C261" t="s">
        <v>901</v>
      </c>
      <c r="D261" s="31" cm="1">
        <f t="array" aca="1" ref="D261" ca="1">_FV(A261,"Last trade time",TRUE)</f>
        <v>45824.84027780078</v>
      </c>
      <c r="E261" s="23" cm="1">
        <f t="array" aca="1" ref="E261" ca="1">_FV(A261,"Price")</f>
        <v>19.68</v>
      </c>
      <c r="F261" s="27" cm="1">
        <f t="array" aca="1" ref="F261" ca="1">_FV(A261,"Change (%)",TRUE)</f>
        <v>-6.5620000000000001E-3</v>
      </c>
      <c r="G261" s="26" cm="1">
        <f t="array" aca="1" ref="G261" ca="1">_FV(A261,"Change")</f>
        <v>-0.13</v>
      </c>
      <c r="H261" s="23" cm="1">
        <f t="array" aca="1" ref="H261" ca="1">_FV(A261,"Open")</f>
        <v>19.79</v>
      </c>
      <c r="I261" s="23" cm="1">
        <f t="array" aca="1" ref="I261" ca="1">_FV(A261,"Low")</f>
        <v>19.66</v>
      </c>
      <c r="J261" s="23" cm="1">
        <f t="array" aca="1" ref="J261" ca="1">_FV(A261,"High")</f>
        <v>20</v>
      </c>
      <c r="K261" s="23" cm="1">
        <f t="array" aca="1" ref="K261" ca="1">_FV(A261,"Previous close",TRUE)</f>
        <v>19.809999999999999</v>
      </c>
      <c r="L261" s="26"/>
      <c r="M261" s="23" cm="1">
        <f t="array" aca="1" ref="M261" ca="1">_FV(A261,"52 week low",TRUE)</f>
        <v>17.399999999999999</v>
      </c>
      <c r="N261" s="23" cm="1">
        <f t="array" aca="1" ref="N261" ca="1">_FV(A261,"52 week high",TRUE)</f>
        <v>20.898499999999999</v>
      </c>
      <c r="O261" s="8" cm="1">
        <f t="array" aca="1" ref="O261" ca="1">_FV(A261,"Volume")</f>
        <v>41876</v>
      </c>
      <c r="P261" s="7" cm="1">
        <f t="array" aca="1" ref="P261" ca="1">_FV(A261,"Volume average",TRUE)</f>
        <v>54167</v>
      </c>
      <c r="Q261" t="s">
        <v>424</v>
      </c>
      <c r="S261" t="s">
        <v>318</v>
      </c>
      <c r="T261" s="25" cm="1">
        <f t="array" aca="1" ref="T261" ca="1">_FV(A261,"Expense ratio",TRUE)</f>
        <v>1.11E-2</v>
      </c>
      <c r="U261" s="24" cm="1">
        <f t="array" aca="1" ref="U261" ca="1">_FV(A261,"Market cap",TRUE)</f>
        <v>902506251.53999996</v>
      </c>
      <c r="V261" s="4">
        <v>902483520</v>
      </c>
      <c r="W261" s="4">
        <v>902483520</v>
      </c>
      <c r="Y261" t="s">
        <v>902</v>
      </c>
      <c r="Z261" s="5">
        <v>19.57</v>
      </c>
      <c r="AA261" s="5">
        <v>15.721534999999999</v>
      </c>
      <c r="AB261" s="5">
        <v>4.2999999999999997E-2</v>
      </c>
      <c r="AC261" s="4">
        <v>78503</v>
      </c>
      <c r="AE261" s="5">
        <v>3.743071093155681</v>
      </c>
      <c r="AF261" s="5">
        <v>17.260490566593731</v>
      </c>
      <c r="AI261" s="4">
        <v>78503</v>
      </c>
      <c r="AJ261" s="5">
        <v>1534097.7757000001</v>
      </c>
      <c r="AL261" s="5">
        <v>20.899000000000001</v>
      </c>
      <c r="AM261" s="5">
        <v>17.399999999999999</v>
      </c>
      <c r="AN261" t="s">
        <v>90</v>
      </c>
      <c r="AO261" t="str" cm="1">
        <f t="array" aca="1" ref="AO261" ca="1">_FV(A261,"Currency")</f>
        <v>USD</v>
      </c>
      <c r="AP261" t="str" cm="1">
        <f t="array" aca="1" ref="AP261" ca="1">_FV(A261,"Exchange")</f>
        <v>NYSE Arca</v>
      </c>
      <c r="AQ261" s="6" t="str" cm="1">
        <f t="array" aca="1" ref="AQ261" ca="1">_FV(A261,"Exchange abbreviation",TRUE)</f>
        <v>ARCX</v>
      </c>
      <c r="AR261" t="str" cm="1">
        <f t="array" aca="1" ref="AR261" ca="1">_FV(A261,"Instrument type",TRUE)</f>
        <v>ETF</v>
      </c>
    </row>
    <row r="262" spans="1:44" ht="18.75" customHeight="1" x14ac:dyDescent="0.25">
      <c r="A262" t="e" vm="275">
        <v>#VALUE!</v>
      </c>
      <c r="B262" t="s">
        <v>903</v>
      </c>
      <c r="C262" t="s">
        <v>904</v>
      </c>
      <c r="D262" s="31" cm="1">
        <f t="array" aca="1" ref="D262" ca="1">_FV(A262,"Last trade time",TRUE)</f>
        <v>45824.840281423436</v>
      </c>
      <c r="E262" s="23" cm="1">
        <f t="array" aca="1" ref="E262" ca="1">_FV(A262,"Price")</f>
        <v>9.25</v>
      </c>
      <c r="F262" s="27" cm="1">
        <f t="array" aca="1" ref="F262" ca="1">_FV(A262,"Change (%)",TRUE)</f>
        <v>1.0820000000000001E-3</v>
      </c>
      <c r="G262" s="26" cm="1">
        <f t="array" aca="1" ref="G262" ca="1">_FV(A262,"Change")</f>
        <v>0.01</v>
      </c>
      <c r="H262" s="23" cm="1">
        <f t="array" aca="1" ref="H262" ca="1">_FV(A262,"Open")</f>
        <v>9.26</v>
      </c>
      <c r="I262" s="23" cm="1">
        <f t="array" aca="1" ref="I262" ca="1">_FV(A262,"Low")</f>
        <v>9.25</v>
      </c>
      <c r="J262" s="23" cm="1">
        <f t="array" aca="1" ref="J262" ca="1">_FV(A262,"High")</f>
        <v>9.2607999999999997</v>
      </c>
      <c r="K262" s="23" cm="1">
        <f t="array" aca="1" ref="K262" ca="1">_FV(A262,"Previous close",TRUE)</f>
        <v>9.24</v>
      </c>
      <c r="L262" s="26"/>
      <c r="M262" s="23" cm="1">
        <f t="array" aca="1" ref="M262" ca="1">_FV(A262,"52 week low",TRUE)</f>
        <v>8.9600000000000009</v>
      </c>
      <c r="N262" s="23" cm="1">
        <f t="array" aca="1" ref="N262" ca="1">_FV(A262,"52 week high",TRUE)</f>
        <v>9.3216000000000001</v>
      </c>
      <c r="O262" s="8" cm="1">
        <f t="array" aca="1" ref="O262" ca="1">_FV(A262,"Volume")</f>
        <v>3979</v>
      </c>
      <c r="P262" s="7" cm="1">
        <f t="array" aca="1" ref="P262" ca="1">_FV(A262,"Volume average",TRUE)</f>
        <v>41087</v>
      </c>
      <c r="Q262" t="s">
        <v>290</v>
      </c>
      <c r="S262" t="s">
        <v>905</v>
      </c>
      <c r="T262" s="25" cm="1">
        <f t="array" aca="1" ref="T262" ca="1">_FV(A262,"Expense ratio",TRUE)</f>
        <v>1.11E-2</v>
      </c>
      <c r="U262" s="24" cm="1">
        <f t="array" aca="1" ref="U262" ca="1">_FV(A262,"Market cap",TRUE)</f>
        <v>137336167.88</v>
      </c>
      <c r="V262" s="4">
        <v>137336160</v>
      </c>
      <c r="W262" s="4">
        <v>137336160</v>
      </c>
      <c r="X262" t="s">
        <v>906</v>
      </c>
      <c r="Y262" t="s">
        <v>907</v>
      </c>
      <c r="Z262" s="5">
        <v>9.26</v>
      </c>
      <c r="AA262" s="20"/>
      <c r="AB262" s="5">
        <v>4.7199998E-2</v>
      </c>
      <c r="AC262" s="4">
        <v>36658</v>
      </c>
      <c r="AE262" s="5">
        <v>2.7526513430789379</v>
      </c>
      <c r="AF262" s="5">
        <v>6.3639884305428662</v>
      </c>
      <c r="AI262" s="4">
        <v>36658</v>
      </c>
      <c r="AJ262" s="5">
        <v>340002.95</v>
      </c>
      <c r="AL262" s="5">
        <v>9.32</v>
      </c>
      <c r="AM262" s="5">
        <v>8.9600000000000009</v>
      </c>
      <c r="AN262" t="s">
        <v>47</v>
      </c>
      <c r="AO262" t="str" cm="1">
        <f t="array" aca="1" ref="AO262" ca="1">_FV(A262,"Currency")</f>
        <v>USD</v>
      </c>
      <c r="AP262" t="str" cm="1">
        <f t="array" aca="1" ref="AP262" ca="1">_FV(A262,"Exchange")</f>
        <v>CBOE BZX Exchange</v>
      </c>
      <c r="AQ262" s="6" t="str" cm="1">
        <f t="array" aca="1" ref="AQ262" ca="1">_FV(A262,"Exchange abbreviation",TRUE)</f>
        <v>BATS</v>
      </c>
      <c r="AR262" t="str" cm="1">
        <f t="array" aca="1" ref="AR262" ca="1">_FV(A262,"Instrument type",TRUE)</f>
        <v>ETF</v>
      </c>
    </row>
    <row r="263" spans="1:44" ht="18.75" customHeight="1" x14ac:dyDescent="0.25">
      <c r="A263" t="e" vm="276">
        <v>#VALUE!</v>
      </c>
      <c r="B263" t="s">
        <v>908</v>
      </c>
      <c r="C263" t="s">
        <v>909</v>
      </c>
      <c r="D263" s="31" cm="1">
        <f t="array" aca="1" ref="D263" ca="1">_FV(A263,"Last trade time",TRUE)</f>
        <v>45824.932770404688</v>
      </c>
      <c r="E263" s="23" cm="1">
        <f t="array" aca="1" ref="E263" ca="1">_FV(A263,"Price")</f>
        <v>17</v>
      </c>
      <c r="F263" s="27" cm="1">
        <f t="array" aca="1" ref="F263" ca="1">_FV(A263,"Change (%)",TRUE)</f>
        <v>-2.7459999999999998E-2</v>
      </c>
      <c r="G263" s="26" cm="1">
        <f t="array" aca="1" ref="G263" ca="1">_FV(A263,"Change")</f>
        <v>-0.48</v>
      </c>
      <c r="H263" s="23" cm="1">
        <f t="array" aca="1" ref="H263" ca="1">_FV(A263,"Open")</f>
        <v>17.18</v>
      </c>
      <c r="I263" s="23" cm="1">
        <f t="array" aca="1" ref="I263" ca="1">_FV(A263,"Low")</f>
        <v>16.87</v>
      </c>
      <c r="J263" s="23" cm="1">
        <f t="array" aca="1" ref="J263" ca="1">_FV(A263,"High")</f>
        <v>17.18</v>
      </c>
      <c r="K263" s="23" cm="1">
        <f t="array" aca="1" ref="K263" ca="1">_FV(A263,"Previous close",TRUE)</f>
        <v>17.48</v>
      </c>
      <c r="L263" s="26"/>
      <c r="M263" s="23" cm="1">
        <f t="array" aca="1" ref="M263" ca="1">_FV(A263,"52 week low",TRUE)</f>
        <v>13.68</v>
      </c>
      <c r="N263" s="23" cm="1">
        <f t="array" aca="1" ref="N263" ca="1">_FV(A263,"52 week high",TRUE)</f>
        <v>19.920000000000002</v>
      </c>
      <c r="O263" s="8" cm="1">
        <f t="array" aca="1" ref="O263" ca="1">_FV(A263,"Volume")</f>
        <v>158860</v>
      </c>
      <c r="P263" s="7" cm="1">
        <f t="array" aca="1" ref="P263" ca="1">_FV(A263,"Volume average",TRUE)</f>
        <v>101308</v>
      </c>
      <c r="Q263" t="s">
        <v>190</v>
      </c>
      <c r="T263" s="25" cm="1">
        <f t="array" aca="1" ref="T263" ca="1">_FV(A263,"Expense ratio",TRUE)</f>
        <v>1.1000000000000001E-2</v>
      </c>
      <c r="U263" s="24" cm="1">
        <f t="array" aca="1" ref="U263" ca="1">_FV(A263,"Market cap",TRUE)</f>
        <v>21469717.129999999</v>
      </c>
      <c r="V263" s="16"/>
      <c r="W263" s="16"/>
      <c r="Z263" s="18"/>
      <c r="AB263" s="20"/>
      <c r="AC263" s="21">
        <v>102940</v>
      </c>
      <c r="AE263" s="18"/>
      <c r="AF263" s="20"/>
      <c r="AI263" s="21"/>
      <c r="AJ263" s="18"/>
      <c r="AL263" s="18"/>
      <c r="AM263" s="18"/>
      <c r="AN263" t="s">
        <v>73</v>
      </c>
      <c r="AO263" t="str" cm="1">
        <f t="array" aca="1" ref="AO263" ca="1">_FV(A263,"Currency")</f>
        <v>USD</v>
      </c>
      <c r="AP263" t="str" cm="1">
        <f t="array" aca="1" ref="AP263" ca="1">_FV(A263,"Exchange")</f>
        <v>CBOE BZX Exchange</v>
      </c>
      <c r="AQ263" s="6" t="str" cm="1">
        <f t="array" aca="1" ref="AQ263" ca="1">_FV(A263,"Exchange abbreviation",TRUE)</f>
        <v>BATS</v>
      </c>
      <c r="AR263" t="str" cm="1">
        <f t="array" aca="1" ref="AR263" ca="1">_FV(A263,"Instrument type",TRUE)</f>
        <v>ETF</v>
      </c>
    </row>
    <row r="264" spans="1:44" ht="18.75" customHeight="1" x14ac:dyDescent="0.25">
      <c r="A264" t="e" vm="277">
        <v>#VALUE!</v>
      </c>
      <c r="B264" t="s">
        <v>910</v>
      </c>
      <c r="C264" t="s">
        <v>911</v>
      </c>
      <c r="D264" s="31" cm="1">
        <f t="array" aca="1" ref="D264" ca="1">_FV(A264,"Last trade time",TRUE)</f>
        <v>45824.843750265623</v>
      </c>
      <c r="E264" s="23" cm="1">
        <f t="array" aca="1" ref="E264" ca="1">_FV(A264,"Price")</f>
        <v>78.38</v>
      </c>
      <c r="F264" s="27" cm="1">
        <f t="array" aca="1" ref="F264" ca="1">_FV(A264,"Change (%)",TRUE)</f>
        <v>1.779E-2</v>
      </c>
      <c r="G264" s="26" cm="1">
        <f t="array" aca="1" ref="G264" ca="1">_FV(A264,"Change")</f>
        <v>1.37</v>
      </c>
      <c r="H264" s="23" cm="1">
        <f t="array" aca="1" ref="H264" ca="1">_FV(A264,"Open")</f>
        <v>78.400000000000006</v>
      </c>
      <c r="I264" s="23" cm="1">
        <f t="array" aca="1" ref="I264" ca="1">_FV(A264,"Low")</f>
        <v>78.38</v>
      </c>
      <c r="J264" s="23" cm="1">
        <f t="array" aca="1" ref="J264" ca="1">_FV(A264,"High")</f>
        <v>78.624899999999997</v>
      </c>
      <c r="K264" s="23" cm="1">
        <f t="array" aca="1" ref="K264" ca="1">_FV(A264,"Previous close",TRUE)</f>
        <v>77.010000000000005</v>
      </c>
      <c r="L264" s="26"/>
      <c r="M264" s="23" cm="1">
        <f t="array" aca="1" ref="M264" ca="1">_FV(A264,"52 week low",TRUE)</f>
        <v>54.57</v>
      </c>
      <c r="N264" s="23" cm="1">
        <f t="array" aca="1" ref="N264" ca="1">_FV(A264,"52 week high",TRUE)</f>
        <v>81.17</v>
      </c>
      <c r="O264" s="8" cm="1">
        <f t="array" aca="1" ref="O264" ca="1">_FV(A264,"Volume")</f>
        <v>3088</v>
      </c>
      <c r="P264" s="7" cm="1">
        <f t="array" aca="1" ref="P264" ca="1">_FV(A264,"Volume average",TRUE)</f>
        <v>2493</v>
      </c>
      <c r="Q264" t="s">
        <v>147</v>
      </c>
      <c r="S264" t="s">
        <v>305</v>
      </c>
      <c r="T264" s="25" cm="1">
        <f t="array" aca="1" ref="T264" ca="1">_FV(A264,"Expense ratio",TRUE)</f>
        <v>1.1000000000000001E-2</v>
      </c>
      <c r="U264" s="24" cm="1">
        <f t="array" aca="1" ref="U264" ca="1">_FV(A264,"Market cap",TRUE)</f>
        <v>45993400.07</v>
      </c>
      <c r="V264" s="4">
        <v>45992068</v>
      </c>
      <c r="W264" s="4">
        <v>45992068</v>
      </c>
      <c r="X264" t="s">
        <v>912</v>
      </c>
      <c r="Y264" t="s">
        <v>913</v>
      </c>
      <c r="Z264" s="5">
        <v>77.810850000000002</v>
      </c>
      <c r="AA264" s="5">
        <v>13.769137000000001</v>
      </c>
      <c r="AB264" s="5">
        <v>1.1900000000000001E-2</v>
      </c>
      <c r="AC264" s="4">
        <v>8425</v>
      </c>
      <c r="AE264" s="5">
        <v>11.44180684701313</v>
      </c>
      <c r="AF264" s="5">
        <v>25.861853521892812</v>
      </c>
      <c r="AH264" s="16"/>
      <c r="AI264" s="4">
        <v>8425</v>
      </c>
      <c r="AJ264" s="5">
        <v>657992.5</v>
      </c>
      <c r="AL264" s="5">
        <v>81.17</v>
      </c>
      <c r="AM264" s="5">
        <v>54.57</v>
      </c>
      <c r="AN264" t="s">
        <v>47</v>
      </c>
      <c r="AO264" t="str" cm="1">
        <f t="array" aca="1" ref="AO264" ca="1">_FV(A264,"Currency")</f>
        <v>USD</v>
      </c>
      <c r="AP264" t="str" cm="1">
        <f t="array" aca="1" ref="AP264" ca="1">_FV(A264,"Exchange")</f>
        <v>Nasdaq Stock Market</v>
      </c>
      <c r="AQ264" s="6" t="str" cm="1">
        <f t="array" aca="1" ref="AQ264" ca="1">_FV(A264,"Exchange abbreviation",TRUE)</f>
        <v>XNAS</v>
      </c>
      <c r="AR264" t="str" cm="1">
        <f t="array" aca="1" ref="AR264" ca="1">_FV(A264,"Instrument type",TRUE)</f>
        <v>ETF</v>
      </c>
    </row>
    <row r="265" spans="1:44" ht="18.75" customHeight="1" x14ac:dyDescent="0.25">
      <c r="A265" t="e" vm="278">
        <v>#VALUE!</v>
      </c>
      <c r="B265" t="s">
        <v>914</v>
      </c>
      <c r="C265" t="s">
        <v>915</v>
      </c>
      <c r="D265" s="31" cm="1">
        <f t="array" aca="1" ref="D265" ca="1">_FV(A265,"Last trade time",TRUE)</f>
        <v>45824.840277812502</v>
      </c>
      <c r="E265" s="23" cm="1">
        <f t="array" aca="1" ref="E265" ca="1">_FV(A265,"Price")</f>
        <v>38.909999999999997</v>
      </c>
      <c r="F265" s="27" cm="1">
        <f t="array" aca="1" ref="F265" ca="1">_FV(A265,"Change (%)",TRUE)</f>
        <v>1.0648999999999999E-2</v>
      </c>
      <c r="G265" s="26" cm="1">
        <f t="array" aca="1" ref="G265" ca="1">_FV(A265,"Change")</f>
        <v>0.41</v>
      </c>
      <c r="H265" s="23" cm="1">
        <f t="array" aca="1" ref="H265" ca="1">_FV(A265,"Open")</f>
        <v>38.814999999999998</v>
      </c>
      <c r="I265" s="23" cm="1">
        <f t="array" aca="1" ref="I265" ca="1">_FV(A265,"Low")</f>
        <v>38.814999999999998</v>
      </c>
      <c r="J265" s="23" cm="1">
        <f t="array" aca="1" ref="J265" ca="1">_FV(A265,"High")</f>
        <v>38.994999999999997</v>
      </c>
      <c r="K265" s="23" cm="1">
        <f t="array" aca="1" ref="K265" ca="1">_FV(A265,"Previous close",TRUE)</f>
        <v>38.5</v>
      </c>
      <c r="L265" s="26"/>
      <c r="M265" s="23" cm="1">
        <f t="array" aca="1" ref="M265" ca="1">_FV(A265,"52 week low",TRUE)</f>
        <v>32.090000000000003</v>
      </c>
      <c r="N265" s="23" cm="1">
        <f t="array" aca="1" ref="N265" ca="1">_FV(A265,"52 week high",TRUE)</f>
        <v>44.5</v>
      </c>
      <c r="O265" s="8" cm="1">
        <f t="array" aca="1" ref="O265" ca="1">_FV(A265,"Volume")</f>
        <v>8898</v>
      </c>
      <c r="P265" s="7" cm="1">
        <f t="array" aca="1" ref="P265" ca="1">_FV(A265,"Volume average",TRUE)</f>
        <v>7063</v>
      </c>
      <c r="Q265" t="s">
        <v>916</v>
      </c>
      <c r="S265" t="s">
        <v>917</v>
      </c>
      <c r="T265" s="25" cm="1">
        <f t="array" aca="1" ref="T265" ca="1">_FV(A265,"Expense ratio",TRUE)</f>
        <v>1.1000000000000001E-2</v>
      </c>
      <c r="U265" s="24" cm="1">
        <f t="array" aca="1" ref="U265" ca="1">_FV(A265,"Market cap",TRUE)</f>
        <v>149172401.18000001</v>
      </c>
      <c r="V265" s="4">
        <v>149172400</v>
      </c>
      <c r="W265" s="4">
        <v>149172400</v>
      </c>
      <c r="Y265" t="s">
        <v>918</v>
      </c>
      <c r="Z265" s="5">
        <v>39.18</v>
      </c>
      <c r="AA265" s="5">
        <v>16.222769</v>
      </c>
      <c r="AB265" s="5">
        <v>5.5999999999999999E-3</v>
      </c>
      <c r="AC265" s="4">
        <v>11160</v>
      </c>
      <c r="AE265" s="5">
        <v>-5.1925808864747847</v>
      </c>
      <c r="AF265" s="5">
        <v>10.102434376374971</v>
      </c>
      <c r="AI265" s="4">
        <v>11160</v>
      </c>
      <c r="AJ265" s="5">
        <v>437695.2</v>
      </c>
      <c r="AL265" s="5">
        <v>44.5</v>
      </c>
      <c r="AM265" s="5">
        <v>32.090000000000003</v>
      </c>
      <c r="AN265" t="s">
        <v>47</v>
      </c>
      <c r="AO265" t="str" cm="1">
        <f t="array" aca="1" ref="AO265" ca="1">_FV(A265,"Currency")</f>
        <v>USD</v>
      </c>
      <c r="AP265" t="str" cm="1">
        <f t="array" aca="1" ref="AP265" ca="1">_FV(A265,"Exchange")</f>
        <v>NYSE Arca</v>
      </c>
      <c r="AQ265" s="6" t="str" cm="1">
        <f t="array" aca="1" ref="AQ265" ca="1">_FV(A265,"Exchange abbreviation",TRUE)</f>
        <v>ARCX</v>
      </c>
      <c r="AR265" t="str" cm="1">
        <f t="array" aca="1" ref="AR265" ca="1">_FV(A265,"Instrument type",TRUE)</f>
        <v>ETF</v>
      </c>
    </row>
    <row r="266" spans="1:44" ht="18.75" customHeight="1" x14ac:dyDescent="0.25">
      <c r="A266" t="e" vm="279">
        <v>#VALUE!</v>
      </c>
      <c r="B266" t="s">
        <v>919</v>
      </c>
      <c r="C266" t="s">
        <v>920</v>
      </c>
      <c r="D266" s="31" cm="1">
        <f t="array" aca="1" ref="D266" ca="1">_FV(A266,"Last trade time",TRUE)</f>
        <v>45824.843750265623</v>
      </c>
      <c r="E266" s="23" cm="1">
        <f t="array" aca="1" ref="E266" ca="1">_FV(A266,"Price")</f>
        <v>49.63</v>
      </c>
      <c r="F266" s="27" cm="1">
        <f t="array" aca="1" ref="F266" ca="1">_FV(A266,"Change (%)",TRUE)</f>
        <v>1.4119999999999998E-3</v>
      </c>
      <c r="G266" s="26" cm="1">
        <f t="array" aca="1" ref="G266" ca="1">_FV(A266,"Change")</f>
        <v>7.0000000000000007E-2</v>
      </c>
      <c r="H266" s="23" cm="1">
        <f t="array" aca="1" ref="H266" ca="1">_FV(A266,"Open")</f>
        <v>49.8</v>
      </c>
      <c r="I266" s="23" cm="1">
        <f t="array" aca="1" ref="I266" ca="1">_FV(A266,"Low")</f>
        <v>49.63</v>
      </c>
      <c r="J266" s="23" cm="1">
        <f t="array" aca="1" ref="J266" ca="1">_FV(A266,"High")</f>
        <v>49.84</v>
      </c>
      <c r="K266" s="23" cm="1">
        <f t="array" aca="1" ref="K266" ca="1">_FV(A266,"Previous close",TRUE)</f>
        <v>49.56</v>
      </c>
      <c r="L266" s="26"/>
      <c r="M266" s="23" cm="1">
        <f t="array" aca="1" ref="M266" ca="1">_FV(A266,"52 week low",TRUE)</f>
        <v>40.880000000000003</v>
      </c>
      <c r="N266" s="23" cm="1">
        <f t="array" aca="1" ref="N266" ca="1">_FV(A266,"52 week high",TRUE)</f>
        <v>51.79</v>
      </c>
      <c r="O266" s="8" cm="1">
        <f t="array" aca="1" ref="O266" ca="1">_FV(A266,"Volume")</f>
        <v>3380</v>
      </c>
      <c r="P266" s="7" cm="1">
        <f t="array" aca="1" ref="P266" ca="1">_FV(A266,"Volume average",TRUE)</f>
        <v>4294</v>
      </c>
      <c r="Q266" t="s">
        <v>50</v>
      </c>
      <c r="S266" t="s">
        <v>305</v>
      </c>
      <c r="T266" s="25" cm="1">
        <f t="array" aca="1" ref="T266" ca="1">_FV(A266,"Expense ratio",TRUE)</f>
        <v>1.1000000000000001E-2</v>
      </c>
      <c r="U266" s="24" cm="1">
        <f t="array" aca="1" ref="U266" ca="1">_FV(A266,"Market cap",TRUE)</f>
        <v>116232569.66</v>
      </c>
      <c r="V266" s="4">
        <v>116229744</v>
      </c>
      <c r="W266" s="4">
        <v>116229744</v>
      </c>
      <c r="Y266" t="s">
        <v>660</v>
      </c>
      <c r="Z266" s="5">
        <v>49.946350000000002</v>
      </c>
      <c r="AA266" s="5">
        <v>26.449987</v>
      </c>
      <c r="AB266" s="5">
        <v>1.8000001E-3</v>
      </c>
      <c r="AC266" s="4">
        <v>2036</v>
      </c>
      <c r="AE266" s="5">
        <v>3.0730887602273378</v>
      </c>
      <c r="AF266" s="5">
        <v>9.7450655814077525</v>
      </c>
      <c r="AI266" s="4">
        <v>2036</v>
      </c>
      <c r="AJ266" s="4">
        <v>101800</v>
      </c>
      <c r="AL266" s="5">
        <v>51.79</v>
      </c>
      <c r="AM266" s="5">
        <v>40.880000000000003</v>
      </c>
      <c r="AN266" t="s">
        <v>47</v>
      </c>
      <c r="AO266" t="str" cm="1">
        <f t="array" aca="1" ref="AO266" ca="1">_FV(A266,"Currency")</f>
        <v>USD</v>
      </c>
      <c r="AP266" t="str" cm="1">
        <f t="array" aca="1" ref="AP266" ca="1">_FV(A266,"Exchange")</f>
        <v>Nasdaq Stock Market</v>
      </c>
      <c r="AQ266" s="6" t="str" cm="1">
        <f t="array" aca="1" ref="AQ266" ca="1">_FV(A266,"Exchange abbreviation",TRUE)</f>
        <v>XNAS</v>
      </c>
      <c r="AR266" t="str" cm="1">
        <f t="array" aca="1" ref="AR266" ca="1">_FV(A266,"Instrument type",TRUE)</f>
        <v>ETF</v>
      </c>
    </row>
    <row r="267" spans="1:44" ht="18.75" customHeight="1" x14ac:dyDescent="0.25">
      <c r="A267" t="e" vm="280">
        <v>#VALUE!</v>
      </c>
      <c r="B267" t="s">
        <v>921</v>
      </c>
      <c r="C267" t="s">
        <v>922</v>
      </c>
      <c r="D267" s="31" cm="1">
        <f t="array" aca="1" ref="D267" ca="1">_FV(A267,"Last trade time",TRUE)</f>
        <v>45824.840288193751</v>
      </c>
      <c r="E267" s="23" cm="1">
        <f t="array" aca="1" ref="E267" ca="1">_FV(A267,"Price")</f>
        <v>20.79</v>
      </c>
      <c r="F267" s="27" cm="1">
        <f t="array" aca="1" ref="F267" ca="1">_FV(A267,"Change (%)",TRUE)</f>
        <v>5.8060000000000004E-3</v>
      </c>
      <c r="G267" s="26" cm="1">
        <f t="array" aca="1" ref="G267" ca="1">_FV(A267,"Change")</f>
        <v>0.12</v>
      </c>
      <c r="H267" s="23" cm="1">
        <f t="array" aca="1" ref="H267" ca="1">_FV(A267,"Open")</f>
        <v>20.78</v>
      </c>
      <c r="I267" s="23" cm="1">
        <f t="array" aca="1" ref="I267" ca="1">_FV(A267,"Low")</f>
        <v>20.725200000000001</v>
      </c>
      <c r="J267" s="23" cm="1">
        <f t="array" aca="1" ref="J267" ca="1">_FV(A267,"High")</f>
        <v>20.85</v>
      </c>
      <c r="K267" s="23" cm="1">
        <f t="array" aca="1" ref="K267" ca="1">_FV(A267,"Previous close",TRUE)</f>
        <v>20.67</v>
      </c>
      <c r="L267" s="26"/>
      <c r="M267" s="23" cm="1">
        <f t="array" aca="1" ref="M267" ca="1">_FV(A267,"52 week low",TRUE)</f>
        <v>18.594999999999999</v>
      </c>
      <c r="N267" s="23" cm="1">
        <f t="array" aca="1" ref="N267" ca="1">_FV(A267,"52 week high",TRUE)</f>
        <v>22.21</v>
      </c>
      <c r="O267" s="8" cm="1">
        <f t="array" aca="1" ref="O267" ca="1">_FV(A267,"Volume")</f>
        <v>14269</v>
      </c>
      <c r="P267" s="7" cm="1">
        <f t="array" aca="1" ref="P267" ca="1">_FV(A267,"Volume average",TRUE)</f>
        <v>31144</v>
      </c>
      <c r="Q267" t="s">
        <v>923</v>
      </c>
      <c r="S267" t="s">
        <v>318</v>
      </c>
      <c r="T267" s="25" cm="1">
        <f t="array" aca="1" ref="T267" ca="1">_FV(A267,"Expense ratio",TRUE)</f>
        <v>1.1000000000000001E-2</v>
      </c>
      <c r="U267" s="24" cm="1">
        <f t="array" aca="1" ref="U267" ca="1">_FV(A267,"Market cap",TRUE)</f>
        <v>92089615.280000001</v>
      </c>
      <c r="V267" s="4">
        <v>92089368</v>
      </c>
      <c r="W267" s="4">
        <v>92089368</v>
      </c>
      <c r="X267" t="s">
        <v>924</v>
      </c>
      <c r="Y267" t="s">
        <v>925</v>
      </c>
      <c r="Z267" s="5">
        <v>20.78</v>
      </c>
      <c r="AA267" s="5">
        <v>16.053660000000001</v>
      </c>
      <c r="AB267" s="4">
        <v>0</v>
      </c>
      <c r="AC267" s="4">
        <v>37382</v>
      </c>
      <c r="AE267" s="5">
        <v>-2.1790072599015442</v>
      </c>
      <c r="AF267" s="5">
        <v>4.7415939807025742</v>
      </c>
      <c r="AI267" s="4">
        <v>37382</v>
      </c>
      <c r="AJ267" s="5">
        <v>778667.05999999994</v>
      </c>
      <c r="AL267" s="5">
        <v>22.21</v>
      </c>
      <c r="AM267" s="5">
        <v>18.594999999999999</v>
      </c>
      <c r="AN267" t="s">
        <v>47</v>
      </c>
      <c r="AO267" t="str" cm="1">
        <f t="array" aca="1" ref="AO267" ca="1">_FV(A267,"Currency")</f>
        <v>USD</v>
      </c>
      <c r="AP267" t="str" cm="1">
        <f t="array" aca="1" ref="AP267" ca="1">_FV(A267,"Exchange")</f>
        <v>CBOE BZX Exchange</v>
      </c>
      <c r="AQ267" s="6" t="str" cm="1">
        <f t="array" aca="1" ref="AQ267" ca="1">_FV(A267,"Exchange abbreviation",TRUE)</f>
        <v>BATS</v>
      </c>
      <c r="AR267" t="str" cm="1">
        <f t="array" aca="1" ref="AR267" ca="1">_FV(A267,"Instrument type",TRUE)</f>
        <v>ETF</v>
      </c>
    </row>
    <row r="268" spans="1:44" ht="18.75" customHeight="1" x14ac:dyDescent="0.25">
      <c r="A268" t="e" vm="281">
        <v>#VALUE!</v>
      </c>
      <c r="B268" t="s">
        <v>926</v>
      </c>
      <c r="C268" t="s">
        <v>927</v>
      </c>
      <c r="D268" s="31" cm="1">
        <f t="array" aca="1" ref="D268" ca="1">_FV(A268,"Last trade time",TRUE)</f>
        <v>45824.840322349221</v>
      </c>
      <c r="E268" s="23" cm="1">
        <f t="array" aca="1" ref="E268" ca="1">_FV(A268,"Price")</f>
        <v>36.324300000000001</v>
      </c>
      <c r="F268" s="27" cm="1">
        <f t="array" aca="1" ref="F268" ca="1">_FV(A268,"Change (%)",TRUE)</f>
        <v>4.9630000000000004E-3</v>
      </c>
      <c r="G268" s="26" cm="1">
        <f t="array" aca="1" ref="G268" ca="1">_FV(A268,"Change")</f>
        <v>0.1794</v>
      </c>
      <c r="H268" s="23" cm="1">
        <f t="array" aca="1" ref="H268" ca="1">_FV(A268,"Open")</f>
        <v>36.4</v>
      </c>
      <c r="I268" s="23" cm="1">
        <f t="array" aca="1" ref="I268" ca="1">_FV(A268,"Low")</f>
        <v>36.29</v>
      </c>
      <c r="J268" s="23" cm="1">
        <f t="array" aca="1" ref="J268" ca="1">_FV(A268,"High")</f>
        <v>36.415999999999997</v>
      </c>
      <c r="K268" s="23" cm="1">
        <f t="array" aca="1" ref="K268" ca="1">_FV(A268,"Previous close",TRUE)</f>
        <v>36.1449</v>
      </c>
      <c r="L268" s="26"/>
      <c r="M268" s="23" cm="1">
        <f t="array" aca="1" ref="M268" ca="1">_FV(A268,"52 week low",TRUE)</f>
        <v>30.1</v>
      </c>
      <c r="N268" s="23" cm="1">
        <f t="array" aca="1" ref="N268" ca="1">_FV(A268,"52 week high",TRUE)</f>
        <v>37.79</v>
      </c>
      <c r="O268" s="8" cm="1">
        <f t="array" aca="1" ref="O268" ca="1">_FV(A268,"Volume")</f>
        <v>17328</v>
      </c>
      <c r="P268" s="7" cm="1">
        <f t="array" aca="1" ref="P268" ca="1">_FV(A268,"Volume average",TRUE)</f>
        <v>5574</v>
      </c>
      <c r="Q268" t="s">
        <v>345</v>
      </c>
      <c r="S268" t="s">
        <v>460</v>
      </c>
      <c r="T268" s="25" cm="1">
        <f t="array" aca="1" ref="T268" ca="1">_FV(A268,"Expense ratio",TRUE)</f>
        <v>1.1000000000000001E-2</v>
      </c>
      <c r="U268" s="24" cm="1">
        <f t="array" aca="1" ref="U268" ca="1">_FV(A268,"Market cap",TRUE)</f>
        <v>145829583.37</v>
      </c>
      <c r="V268" s="4">
        <v>145829584</v>
      </c>
      <c r="W268" s="4">
        <v>145829584</v>
      </c>
      <c r="Y268" t="s">
        <v>928</v>
      </c>
      <c r="Z268" s="5">
        <v>36.376399999999997</v>
      </c>
      <c r="AA268" s="19">
        <v>24.906341999999999</v>
      </c>
      <c r="AB268" s="5">
        <v>8.8000000000000005E-3</v>
      </c>
      <c r="AC268" s="4">
        <v>10003</v>
      </c>
      <c r="AE268" s="5">
        <v>8.0778097787109093</v>
      </c>
      <c r="AF268" s="5">
        <v>15.695335736987561</v>
      </c>
      <c r="AI268" s="4">
        <v>10003</v>
      </c>
      <c r="AJ268" s="5">
        <v>364228.23570000002</v>
      </c>
      <c r="AL268" s="5">
        <v>37.79</v>
      </c>
      <c r="AM268" s="5">
        <v>30.1</v>
      </c>
      <c r="AN268" t="s">
        <v>47</v>
      </c>
      <c r="AO268" t="str" cm="1">
        <f t="array" aca="1" ref="AO268" ca="1">_FV(A268,"Currency")</f>
        <v>USD</v>
      </c>
      <c r="AP268" t="str" cm="1">
        <f t="array" aca="1" ref="AP268" ca="1">_FV(A268,"Exchange")</f>
        <v>CBOE BZX Exchange</v>
      </c>
      <c r="AQ268" s="6" t="str" cm="1">
        <f t="array" aca="1" ref="AQ268" ca="1">_FV(A268,"Exchange abbreviation",TRUE)</f>
        <v>BATS</v>
      </c>
      <c r="AR268" t="str" cm="1">
        <f t="array" aca="1" ref="AR268" ca="1">_FV(A268,"Instrument type",TRUE)</f>
        <v>ETF</v>
      </c>
    </row>
    <row r="269" spans="1:44" ht="18.75" customHeight="1" x14ac:dyDescent="0.25">
      <c r="A269" t="e" vm="282">
        <v>#VALUE!</v>
      </c>
      <c r="B269" t="s">
        <v>929</v>
      </c>
      <c r="C269" t="s">
        <v>930</v>
      </c>
      <c r="D269" s="31" cm="1">
        <f t="array" aca="1" ref="D269" ca="1">_FV(A269,"Last trade time",TRUE)</f>
        <v>45824.941194594532</v>
      </c>
      <c r="E269" s="23" cm="1">
        <f t="array" aca="1" ref="E269" ca="1">_FV(A269,"Price")</f>
        <v>26.96</v>
      </c>
      <c r="F269" s="27" cm="1">
        <f t="array" aca="1" ref="F269" ca="1">_FV(A269,"Change (%)",TRUE)</f>
        <v>0.15411</v>
      </c>
      <c r="G269" s="26" cm="1">
        <f t="array" aca="1" ref="G269" ca="1">_FV(A269,"Change")</f>
        <v>3.6</v>
      </c>
      <c r="H269" s="23" cm="1">
        <f t="array" aca="1" ref="H269" ca="1">_FV(A269,"Open")</f>
        <v>24.32</v>
      </c>
      <c r="I269" s="23" cm="1">
        <f t="array" aca="1" ref="I269" ca="1">_FV(A269,"Low")</f>
        <v>23.85</v>
      </c>
      <c r="J269" s="23" cm="1">
        <f t="array" aca="1" ref="J269" ca="1">_FV(A269,"High")</f>
        <v>27.3</v>
      </c>
      <c r="K269" s="23" cm="1">
        <f t="array" aca="1" ref="K269" ca="1">_FV(A269,"Previous close",TRUE)</f>
        <v>23.36</v>
      </c>
      <c r="L269" s="26"/>
      <c r="M269" s="23" cm="1">
        <f t="array" aca="1" ref="M269" ca="1">_FV(A269,"52 week low",TRUE)</f>
        <v>9.2100000000000009</v>
      </c>
      <c r="N269" s="23" cm="1">
        <f t="array" aca="1" ref="N269" ca="1">_FV(A269,"52 week high",TRUE)</f>
        <v>73.88</v>
      </c>
      <c r="O269" s="8" cm="1">
        <f t="array" aca="1" ref="O269" ca="1">_FV(A269,"Volume")</f>
        <v>6400722</v>
      </c>
      <c r="P269" s="7" cm="1">
        <f t="array" aca="1" ref="P269" ca="1">_FV(A269,"Volume average",TRUE)</f>
        <v>7977385</v>
      </c>
      <c r="Q269" t="s">
        <v>85</v>
      </c>
      <c r="S269" t="s">
        <v>453</v>
      </c>
      <c r="T269" s="25" cm="1">
        <f t="array" aca="1" ref="T269" ca="1">_FV(A269,"Expense ratio",TRUE)</f>
        <v>1.1000000000000001E-2</v>
      </c>
      <c r="U269" s="24" cm="1">
        <f t="array" aca="1" ref="U269" ca="1">_FV(A269,"Market cap",TRUE)</f>
        <v>709308366.83000004</v>
      </c>
      <c r="V269" s="4">
        <v>709308352</v>
      </c>
      <c r="W269" s="4">
        <v>709308352</v>
      </c>
      <c r="Y269" t="s">
        <v>824</v>
      </c>
      <c r="Z269" s="5">
        <v>25.19</v>
      </c>
      <c r="AA269" s="20"/>
      <c r="AB269" s="4">
        <v>0</v>
      </c>
      <c r="AC269" s="4">
        <v>6534584</v>
      </c>
      <c r="AE269" s="5">
        <v>-30.618720299172331</v>
      </c>
      <c r="AF269" s="5">
        <v>-57.982386788552098</v>
      </c>
      <c r="AI269" s="4">
        <v>6534584</v>
      </c>
      <c r="AJ269" s="5">
        <v>164410133.44</v>
      </c>
      <c r="AL269" s="5">
        <v>73.88</v>
      </c>
      <c r="AM269" s="5">
        <v>9.2100000000000009</v>
      </c>
      <c r="AN269" t="s">
        <v>82</v>
      </c>
      <c r="AO269" t="str" cm="1">
        <f t="array" aca="1" ref="AO269" ca="1">_FV(A269,"Currency")</f>
        <v>USD</v>
      </c>
      <c r="AP269" t="str" cm="1">
        <f t="array" aca="1" ref="AP269" ca="1">_FV(A269,"Exchange")</f>
        <v>Nasdaq Stock Market</v>
      </c>
      <c r="AQ269" s="6" t="str" cm="1">
        <f t="array" aca="1" ref="AQ269" ca="1">_FV(A269,"Exchange abbreviation",TRUE)</f>
        <v>XNAS</v>
      </c>
      <c r="AR269" t="str" cm="1">
        <f t="array" aca="1" ref="AR269" ca="1">_FV(A269,"Instrument type",TRUE)</f>
        <v>ETF</v>
      </c>
    </row>
    <row r="270" spans="1:44" ht="18.75" customHeight="1" x14ac:dyDescent="0.25">
      <c r="A270" t="e" vm="283">
        <v>#VALUE!</v>
      </c>
      <c r="B270" t="s">
        <v>931</v>
      </c>
      <c r="C270" t="s">
        <v>932</v>
      </c>
      <c r="D270" s="31" cm="1">
        <f t="array" aca="1" ref="D270" ca="1">_FV(A270,"Last trade time",TRUE)</f>
        <v>45824.939473633596</v>
      </c>
      <c r="E270" s="23" cm="1">
        <f t="array" aca="1" ref="E270" ca="1">_FV(A270,"Price")</f>
        <v>50.03</v>
      </c>
      <c r="F270" s="27" cm="1">
        <f t="array" aca="1" ref="F270" ca="1">_FV(A270,"Change (%)",TRUE)</f>
        <v>-7.0247000000000004E-2</v>
      </c>
      <c r="G270" s="26" cm="1">
        <f t="array" aca="1" ref="G270" ca="1">_FV(A270,"Change")</f>
        <v>-3.78</v>
      </c>
      <c r="H270" s="23" cm="1">
        <f t="array" aca="1" ref="H270" ca="1">_FV(A270,"Open")</f>
        <v>51.75</v>
      </c>
      <c r="I270" s="23" cm="1">
        <f t="array" aca="1" ref="I270" ca="1">_FV(A270,"Low")</f>
        <v>49.62</v>
      </c>
      <c r="J270" s="23" cm="1">
        <f t="array" aca="1" ref="J270" ca="1">_FV(A270,"High")</f>
        <v>51.75</v>
      </c>
      <c r="K270" s="23" cm="1">
        <f t="array" aca="1" ref="K270" ca="1">_FV(A270,"Previous close",TRUE)</f>
        <v>53.81</v>
      </c>
      <c r="L270" s="26"/>
      <c r="M270" s="23" cm="1">
        <f t="array" aca="1" ref="M270" ca="1">_FV(A270,"52 week low",TRUE)</f>
        <v>39.56</v>
      </c>
      <c r="N270" s="23" cm="1">
        <f t="array" aca="1" ref="N270" ca="1">_FV(A270,"52 week high",TRUE)</f>
        <v>90.08</v>
      </c>
      <c r="O270" s="8" cm="1">
        <f t="array" aca="1" ref="O270" ca="1">_FV(A270,"Volume")</f>
        <v>1674096</v>
      </c>
      <c r="P270" s="7" cm="1">
        <f t="array" aca="1" ref="P270" ca="1">_FV(A270,"Volume average",TRUE)</f>
        <v>1169684</v>
      </c>
      <c r="Q270" t="s">
        <v>190</v>
      </c>
      <c r="T270" s="25" cm="1">
        <f t="array" aca="1" ref="T270" ca="1">_FV(A270,"Expense ratio",TRUE)</f>
        <v>1.09E-2</v>
      </c>
      <c r="U270" s="24" cm="1">
        <f t="array" aca="1" ref="U270" ca="1">_FV(A270,"Market cap",TRUE)</f>
        <v>129732754.29000001</v>
      </c>
      <c r="V270" s="16"/>
      <c r="W270" s="16"/>
      <c r="Z270" s="18"/>
      <c r="AA270" s="20"/>
      <c r="AB270" s="20"/>
      <c r="AC270" s="21">
        <v>1040886</v>
      </c>
      <c r="AE270" s="18"/>
      <c r="AF270" s="20"/>
      <c r="AH270" s="16"/>
      <c r="AI270" s="21"/>
      <c r="AJ270" s="18"/>
      <c r="AL270" s="18"/>
      <c r="AM270" s="18"/>
      <c r="AN270" t="s">
        <v>73</v>
      </c>
      <c r="AO270" t="str" cm="1">
        <f t="array" aca="1" ref="AO270" ca="1">_FV(A270,"Currency")</f>
        <v>USD</v>
      </c>
      <c r="AP270" t="str" cm="1">
        <f t="array" aca="1" ref="AP270" ca="1">_FV(A270,"Exchange")</f>
        <v>CBOE BZX Exchange</v>
      </c>
      <c r="AQ270" s="6" t="str" cm="1">
        <f t="array" aca="1" ref="AQ270" ca="1">_FV(A270,"Exchange abbreviation",TRUE)</f>
        <v>BATS</v>
      </c>
      <c r="AR270" t="str" cm="1">
        <f t="array" aca="1" ref="AR270" ca="1">_FV(A270,"Instrument type",TRUE)</f>
        <v>ETF</v>
      </c>
    </row>
    <row r="271" spans="1:44" ht="18.75" customHeight="1" x14ac:dyDescent="0.25">
      <c r="A271" t="e" vm="284">
        <v>#VALUE!</v>
      </c>
      <c r="B271" t="s">
        <v>933</v>
      </c>
      <c r="C271" t="s">
        <v>934</v>
      </c>
      <c r="D271" s="31" cm="1">
        <f t="array" aca="1" ref="D271" ca="1">_FV(A271,"Last trade time",TRUE)</f>
        <v>45824.843750103908</v>
      </c>
      <c r="E271" s="23" cm="1">
        <f t="array" aca="1" ref="E271" ca="1">_FV(A271,"Price")</f>
        <v>22.44</v>
      </c>
      <c r="F271" s="27" cm="1">
        <f t="array" aca="1" ref="F271" ca="1">_FV(A271,"Change (%)",TRUE)</f>
        <v>7.6339999999999993E-3</v>
      </c>
      <c r="G271" s="26" cm="1">
        <f t="array" aca="1" ref="G271" ca="1">_FV(A271,"Change")</f>
        <v>0.17</v>
      </c>
      <c r="H271" s="23" cm="1">
        <f t="array" aca="1" ref="H271" ca="1">_FV(A271,"Open")</f>
        <v>22.64</v>
      </c>
      <c r="I271" s="23" cm="1">
        <f t="array" aca="1" ref="I271" ca="1">_FV(A271,"Low")</f>
        <v>22.44</v>
      </c>
      <c r="J271" s="23" cm="1">
        <f t="array" aca="1" ref="J271" ca="1">_FV(A271,"High")</f>
        <v>22.675000000000001</v>
      </c>
      <c r="K271" s="23" cm="1">
        <f t="array" aca="1" ref="K271" ca="1">_FV(A271,"Previous close",TRUE)</f>
        <v>22.27</v>
      </c>
      <c r="L271" s="26"/>
      <c r="M271" s="23" cm="1">
        <f t="array" aca="1" ref="M271" ca="1">_FV(A271,"52 week low",TRUE)</f>
        <v>16.88</v>
      </c>
      <c r="N271" s="23" cm="1">
        <f t="array" aca="1" ref="N271" ca="1">_FV(A271,"52 week high",TRUE)</f>
        <v>22.7</v>
      </c>
      <c r="O271" s="8" cm="1">
        <f t="array" aca="1" ref="O271" ca="1">_FV(A271,"Volume")</f>
        <v>81317</v>
      </c>
      <c r="P271" s="7" cm="1">
        <f t="array" aca="1" ref="P271" ca="1">_FV(A271,"Volume average",TRUE)</f>
        <v>29411</v>
      </c>
      <c r="Q271" t="s">
        <v>703</v>
      </c>
      <c r="S271" t="s">
        <v>318</v>
      </c>
      <c r="T271" s="25" cm="1">
        <f t="array" aca="1" ref="T271" ca="1">_FV(A271,"Expense ratio",TRUE)</f>
        <v>1.09E-2</v>
      </c>
      <c r="U271" s="24" cm="1">
        <f t="array" aca="1" ref="U271" ca="1">_FV(A271,"Market cap",TRUE)</f>
        <v>116912163.28</v>
      </c>
      <c r="V271" s="4">
        <v>116911200</v>
      </c>
      <c r="W271" s="4">
        <v>116911200</v>
      </c>
      <c r="Y271" t="s">
        <v>935</v>
      </c>
      <c r="Z271" s="5">
        <v>22.41</v>
      </c>
      <c r="AA271" s="19">
        <v>13.300394000000001</v>
      </c>
      <c r="AB271" s="5">
        <v>1.6799999999999999E-2</v>
      </c>
      <c r="AC271" s="4">
        <v>19736</v>
      </c>
      <c r="AE271" s="5">
        <v>17.136149370569971</v>
      </c>
      <c r="AF271" s="5">
        <v>14.46296684479751</v>
      </c>
      <c r="AI271" s="4">
        <v>19736</v>
      </c>
      <c r="AJ271" s="5">
        <v>441099.6</v>
      </c>
      <c r="AL271" s="5">
        <v>22.5</v>
      </c>
      <c r="AM271" s="5">
        <v>16.88</v>
      </c>
      <c r="AN271" t="s">
        <v>47</v>
      </c>
      <c r="AO271" t="str" cm="1">
        <f t="array" aca="1" ref="AO271" ca="1">_FV(A271,"Currency")</f>
        <v>USD</v>
      </c>
      <c r="AP271" t="str" cm="1">
        <f t="array" aca="1" ref="AP271" ca="1">_FV(A271,"Exchange")</f>
        <v>Nasdaq Stock Market</v>
      </c>
      <c r="AQ271" s="6" t="str" cm="1">
        <f t="array" aca="1" ref="AQ271" ca="1">_FV(A271,"Exchange abbreviation",TRUE)</f>
        <v>XNAS</v>
      </c>
      <c r="AR271" t="str" cm="1">
        <f t="array" aca="1" ref="AR271" ca="1">_FV(A271,"Instrument type",TRUE)</f>
        <v>ETF</v>
      </c>
    </row>
    <row r="272" spans="1:44" ht="18.75" customHeight="1" x14ac:dyDescent="0.25">
      <c r="A272" t="e" vm="285">
        <v>#VALUE!</v>
      </c>
      <c r="B272" t="s">
        <v>936</v>
      </c>
      <c r="C272" t="s">
        <v>937</v>
      </c>
      <c r="D272" s="31" cm="1">
        <f t="array" aca="1" ref="D272" ca="1">_FV(A272,"Last trade time",TRUE)</f>
        <v>45824.903364339843</v>
      </c>
      <c r="E272" s="23" cm="1">
        <f t="array" aca="1" ref="E272" ca="1">_FV(A272,"Price")</f>
        <v>23.71</v>
      </c>
      <c r="F272" s="27" cm="1">
        <f t="array" aca="1" ref="F272" ca="1">_FV(A272,"Change (%)",TRUE)</f>
        <v>-4.9699E-2</v>
      </c>
      <c r="G272" s="26" cm="1">
        <f t="array" aca="1" ref="G272" ca="1">_FV(A272,"Change")</f>
        <v>-1.24</v>
      </c>
      <c r="H272" s="23" cm="1">
        <f t="array" aca="1" ref="H272" ca="1">_FV(A272,"Open")</f>
        <v>24.28</v>
      </c>
      <c r="I272" s="23" cm="1">
        <f t="array" aca="1" ref="I272" ca="1">_FV(A272,"Low")</f>
        <v>23.71</v>
      </c>
      <c r="J272" s="23" cm="1">
        <f t="array" aca="1" ref="J272" ca="1">_FV(A272,"High")</f>
        <v>24.3752</v>
      </c>
      <c r="K272" s="23" cm="1">
        <f t="array" aca="1" ref="K272" ca="1">_FV(A272,"Previous close",TRUE)</f>
        <v>24.95</v>
      </c>
      <c r="L272" s="26"/>
      <c r="M272" s="23" cm="1">
        <f t="array" aca="1" ref="M272" ca="1">_FV(A272,"52 week low",TRUE)</f>
        <v>22.77</v>
      </c>
      <c r="N272" s="23" cm="1">
        <f t="array" aca="1" ref="N272" ca="1">_FV(A272,"52 week high",TRUE)</f>
        <v>93.6</v>
      </c>
      <c r="O272" s="8" cm="1">
        <f t="array" aca="1" ref="O272" ca="1">_FV(A272,"Volume")</f>
        <v>37101</v>
      </c>
      <c r="P272" s="7" cm="1">
        <f t="array" aca="1" ref="P272" ca="1">_FV(A272,"Volume average",TRUE)</f>
        <v>39507</v>
      </c>
      <c r="Q272" t="s">
        <v>65</v>
      </c>
      <c r="R272" t="s">
        <v>109</v>
      </c>
      <c r="S272" t="s">
        <v>445</v>
      </c>
      <c r="T272" s="25" cm="1">
        <f t="array" aca="1" ref="T272" ca="1">_FV(A272,"Expense ratio",TRUE)</f>
        <v>1.0800000000000001E-2</v>
      </c>
      <c r="U272" s="24" cm="1">
        <f t="array" aca="1" ref="U272" ca="1">_FV(A272,"Market cap",TRUE)</f>
        <v>8930960.3000000007</v>
      </c>
      <c r="V272" s="4">
        <v>8930960</v>
      </c>
      <c r="W272" s="4">
        <v>8930960</v>
      </c>
      <c r="Y272" t="s">
        <v>938</v>
      </c>
      <c r="Z272" s="5">
        <v>23.024999999999999</v>
      </c>
      <c r="AA272" s="20"/>
      <c r="AB272" s="5">
        <v>8.7099999999999997E-2</v>
      </c>
      <c r="AC272" s="4">
        <v>69371</v>
      </c>
      <c r="AE272" s="5">
        <v>-33.434047519048242</v>
      </c>
      <c r="AF272" s="5">
        <v>-64.660971745122026</v>
      </c>
      <c r="AH272" s="16"/>
      <c r="AI272" s="4">
        <v>69371</v>
      </c>
      <c r="AJ272" s="5">
        <v>1596920.42</v>
      </c>
      <c r="AL272" s="5">
        <v>93.6</v>
      </c>
      <c r="AM272" s="5">
        <v>6.43</v>
      </c>
      <c r="AN272" t="s">
        <v>90</v>
      </c>
      <c r="AO272" t="str" cm="1">
        <f t="array" aca="1" ref="AO272" ca="1">_FV(A272,"Currency")</f>
        <v>USD</v>
      </c>
      <c r="AP272" t="str" cm="1">
        <f t="array" aca="1" ref="AP272" ca="1">_FV(A272,"Exchange")</f>
        <v>NYSE Arca</v>
      </c>
      <c r="AQ272" s="6" t="str" cm="1">
        <f t="array" aca="1" ref="AQ272" ca="1">_FV(A272,"Exchange abbreviation",TRUE)</f>
        <v>ARCX</v>
      </c>
      <c r="AR272" t="str" cm="1">
        <f t="array" aca="1" ref="AR272" ca="1">_FV(A272,"Instrument type",TRUE)</f>
        <v>ETF</v>
      </c>
    </row>
    <row r="273" spans="1:44" ht="18.75" customHeight="1" x14ac:dyDescent="0.25">
      <c r="A273" t="e" vm="286">
        <v>#VALUE!</v>
      </c>
      <c r="B273" t="s">
        <v>939</v>
      </c>
      <c r="C273" t="s">
        <v>940</v>
      </c>
      <c r="D273" s="31" cm="1">
        <f t="array" aca="1" ref="D273" ca="1">_FV(A273,"Last trade time",TRUE)</f>
        <v>45824.936744258594</v>
      </c>
      <c r="E273" s="23" cm="1">
        <f t="array" aca="1" ref="E273" ca="1">_FV(A273,"Price")</f>
        <v>15.9</v>
      </c>
      <c r="F273" s="27" cm="1">
        <f t="array" aca="1" ref="F273" ca="1">_FV(A273,"Change (%)",TRUE)</f>
        <v>-9.3460000000000001E-3</v>
      </c>
      <c r="G273" s="26" cm="1">
        <f t="array" aca="1" ref="G273" ca="1">_FV(A273,"Change")</f>
        <v>-0.15</v>
      </c>
      <c r="H273" s="23" cm="1">
        <f t="array" aca="1" ref="H273" ca="1">_FV(A273,"Open")</f>
        <v>16.02</v>
      </c>
      <c r="I273" s="23" cm="1">
        <f t="array" aca="1" ref="I273" ca="1">_FV(A273,"Low")</f>
        <v>15.8802</v>
      </c>
      <c r="J273" s="23" cm="1">
        <f t="array" aca="1" ref="J273" ca="1">_FV(A273,"High")</f>
        <v>16.029599999999999</v>
      </c>
      <c r="K273" s="23" cm="1">
        <f t="array" aca="1" ref="K273" ca="1">_FV(A273,"Previous close",TRUE)</f>
        <v>16.05</v>
      </c>
      <c r="L273" s="26"/>
      <c r="M273" s="23" cm="1">
        <f t="array" aca="1" ref="M273" ca="1">_FV(A273,"52 week low",TRUE)</f>
        <v>14.180099999999999</v>
      </c>
      <c r="N273" s="23" cm="1">
        <f t="array" aca="1" ref="N273" ca="1">_FV(A273,"52 week high",TRUE)</f>
        <v>19.55</v>
      </c>
      <c r="O273" s="8" cm="1">
        <f t="array" aca="1" ref="O273" ca="1">_FV(A273,"Volume")</f>
        <v>169939</v>
      </c>
      <c r="P273" s="7" cm="1">
        <f t="array" aca="1" ref="P273" ca="1">_FV(A273,"Volume average",TRUE)</f>
        <v>168747</v>
      </c>
      <c r="Q273" t="s">
        <v>50</v>
      </c>
      <c r="S273" t="s">
        <v>281</v>
      </c>
      <c r="T273" s="25" cm="1">
        <f t="array" aca="1" ref="T273" ca="1">_FV(A273,"Expense ratio",TRUE)</f>
        <v>1.0800000000000001E-2</v>
      </c>
      <c r="U273" s="24" cm="1">
        <f t="array" aca="1" ref="U273" ca="1">_FV(A273,"Market cap",TRUE)</f>
        <v>81784577.730000004</v>
      </c>
      <c r="V273" s="4">
        <v>81784576</v>
      </c>
      <c r="W273" s="4">
        <v>81784576</v>
      </c>
      <c r="Y273" t="s">
        <v>941</v>
      </c>
      <c r="Z273" s="5">
        <v>15.452299999999999</v>
      </c>
      <c r="AA273" s="20"/>
      <c r="AB273" s="5">
        <v>0.42599999999999999</v>
      </c>
      <c r="AC273" s="4">
        <v>176153</v>
      </c>
      <c r="AE273" s="5">
        <v>29.70952193383274</v>
      </c>
      <c r="AF273" s="5">
        <v>20.246507187536871</v>
      </c>
      <c r="AI273" s="4">
        <v>176153</v>
      </c>
      <c r="AJ273" s="5">
        <v>2730371.5</v>
      </c>
      <c r="AL273" s="5">
        <v>19.55</v>
      </c>
      <c r="AM273" s="5">
        <v>14.18</v>
      </c>
      <c r="AN273" t="s">
        <v>90</v>
      </c>
      <c r="AO273" t="str" cm="1">
        <f t="array" aca="1" ref="AO273" ca="1">_FV(A273,"Currency")</f>
        <v>USD</v>
      </c>
      <c r="AP273" t="str" cm="1">
        <f t="array" aca="1" ref="AP273" ca="1">_FV(A273,"Exchange")</f>
        <v>NYSE Arca</v>
      </c>
      <c r="AQ273" s="6" t="str" cm="1">
        <f t="array" aca="1" ref="AQ273" ca="1">_FV(A273,"Exchange abbreviation",TRUE)</f>
        <v>ARCX</v>
      </c>
      <c r="AR273" t="str" cm="1">
        <f t="array" aca="1" ref="AR273" ca="1">_FV(A273,"Instrument type",TRUE)</f>
        <v>ETF</v>
      </c>
    </row>
    <row r="274" spans="1:44" ht="18.75" customHeight="1" x14ac:dyDescent="0.25">
      <c r="A274" t="e" vm="287">
        <v>#VALUE!</v>
      </c>
      <c r="B274" t="s">
        <v>942</v>
      </c>
      <c r="C274" t="s">
        <v>943</v>
      </c>
      <c r="D274" s="31" cm="1">
        <f t="array" aca="1" ref="D274" ca="1">_FV(A274,"Last trade time",TRUE)</f>
        <v>45824.843750265623</v>
      </c>
      <c r="E274" s="23" cm="1">
        <f t="array" aca="1" ref="E274" ca="1">_FV(A274,"Price")</f>
        <v>26.02</v>
      </c>
      <c r="F274" s="27" cm="1">
        <f t="array" aca="1" ref="F274" ca="1">_FV(A274,"Change (%)",TRUE)</f>
        <v>1.8793999999999998E-2</v>
      </c>
      <c r="G274" s="26" cm="1">
        <f t="array" aca="1" ref="G274" ca="1">_FV(A274,"Change")</f>
        <v>0.48</v>
      </c>
      <c r="H274" s="23" cm="1">
        <f t="array" aca="1" ref="H274" ca="1">_FV(A274,"Open")</f>
        <v>25.83</v>
      </c>
      <c r="I274" s="23" cm="1">
        <f t="array" aca="1" ref="I274" ca="1">_FV(A274,"Low")</f>
        <v>25.83</v>
      </c>
      <c r="J274" s="23" cm="1">
        <f t="array" aca="1" ref="J274" ca="1">_FV(A274,"High")</f>
        <v>26.02</v>
      </c>
      <c r="K274" s="23" cm="1">
        <f t="array" aca="1" ref="K274" ca="1">_FV(A274,"Previous close",TRUE)</f>
        <v>25.54</v>
      </c>
      <c r="L274" s="26"/>
      <c r="M274" s="23" cm="1">
        <f t="array" aca="1" ref="M274" ca="1">_FV(A274,"52 week low",TRUE)</f>
        <v>19.72</v>
      </c>
      <c r="N274" s="23" cm="1">
        <f t="array" aca="1" ref="N274" ca="1">_FV(A274,"52 week high",TRUE)</f>
        <v>28.62</v>
      </c>
      <c r="O274" s="8" cm="1">
        <f t="array" aca="1" ref="O274" ca="1">_FV(A274,"Volume")</f>
        <v>5713</v>
      </c>
      <c r="P274" s="7" cm="1">
        <f t="array" aca="1" ref="P274" ca="1">_FV(A274,"Volume average",TRUE)</f>
        <v>5713</v>
      </c>
      <c r="Q274" t="s">
        <v>490</v>
      </c>
      <c r="S274" t="s">
        <v>944</v>
      </c>
      <c r="T274" s="25" cm="1">
        <f t="array" aca="1" ref="T274" ca="1">_FV(A274,"Expense ratio",TRUE)</f>
        <v>1.0800000000000001E-2</v>
      </c>
      <c r="U274" s="24" cm="1">
        <f t="array" aca="1" ref="U274" ca="1">_FV(A274,"Market cap",TRUE)</f>
        <v>20764790.219999999</v>
      </c>
      <c r="V274" s="4">
        <v>20764790</v>
      </c>
      <c r="W274" s="4">
        <v>20764790</v>
      </c>
      <c r="Y274" t="s">
        <v>245</v>
      </c>
      <c r="Z274" s="5">
        <v>25.5703</v>
      </c>
      <c r="AA274" s="5">
        <v>31.902329999999999</v>
      </c>
      <c r="AB274" s="20"/>
      <c r="AC274" s="4">
        <v>6320</v>
      </c>
      <c r="AE274" s="5">
        <v>-1.4655898221746071</v>
      </c>
      <c r="AF274" s="20"/>
      <c r="AH274" s="16"/>
      <c r="AI274" s="4">
        <v>6320</v>
      </c>
      <c r="AJ274" s="4">
        <v>161792</v>
      </c>
      <c r="AL274" s="5">
        <v>28.62</v>
      </c>
      <c r="AM274" s="5">
        <v>19.72</v>
      </c>
      <c r="AN274" t="s">
        <v>47</v>
      </c>
      <c r="AO274" t="str" cm="1">
        <f t="array" aca="1" ref="AO274" ca="1">_FV(A274,"Currency")</f>
        <v>USD</v>
      </c>
      <c r="AP274" t="str" cm="1">
        <f t="array" aca="1" ref="AP274" ca="1">_FV(A274,"Exchange")</f>
        <v>Nasdaq Stock Market</v>
      </c>
      <c r="AQ274" s="6" t="str" cm="1">
        <f t="array" aca="1" ref="AQ274" ca="1">_FV(A274,"Exchange abbreviation",TRUE)</f>
        <v>XNAS</v>
      </c>
      <c r="AR274" t="str" cm="1">
        <f t="array" aca="1" ref="AR274" ca="1">_FV(A274,"Instrument type",TRUE)</f>
        <v>ETF</v>
      </c>
    </row>
    <row r="275" spans="1:44" ht="18.75" customHeight="1" x14ac:dyDescent="0.25">
      <c r="A275" t="e" vm="288">
        <v>#VALUE!</v>
      </c>
      <c r="B275" t="s">
        <v>945</v>
      </c>
      <c r="C275" t="s">
        <v>946</v>
      </c>
      <c r="D275" s="31" cm="1">
        <f t="array" aca="1" ref="D275" ca="1">_FV(A275,"Last trade time",TRUE)</f>
        <v>45824.896186457816</v>
      </c>
      <c r="E275" s="23" cm="1">
        <f t="array" aca="1" ref="E275" ca="1">_FV(A275,"Price")</f>
        <v>37.26</v>
      </c>
      <c r="F275" s="27" cm="1">
        <f t="array" aca="1" ref="F275" ca="1">_FV(A275,"Change (%)",TRUE)</f>
        <v>3.2132999999999995E-2</v>
      </c>
      <c r="G275" s="26" cm="1">
        <f t="array" aca="1" ref="G275" ca="1">_FV(A275,"Change")</f>
        <v>1.1599999999999999</v>
      </c>
      <c r="H275" s="23" cm="1">
        <f t="array" aca="1" ref="H275" ca="1">_FV(A275,"Open")</f>
        <v>37.22</v>
      </c>
      <c r="I275" s="23" cm="1">
        <f t="array" aca="1" ref="I275" ca="1">_FV(A275,"Low")</f>
        <v>37.008800000000001</v>
      </c>
      <c r="J275" s="23" cm="1">
        <f t="array" aca="1" ref="J275" ca="1">_FV(A275,"High")</f>
        <v>37.9</v>
      </c>
      <c r="K275" s="23" cm="1">
        <f t="array" aca="1" ref="K275" ca="1">_FV(A275,"Previous close",TRUE)</f>
        <v>36.1</v>
      </c>
      <c r="L275" s="26"/>
      <c r="M275" s="23" cm="1">
        <f t="array" aca="1" ref="M275" ca="1">_FV(A275,"52 week low",TRUE)</f>
        <v>20.13</v>
      </c>
      <c r="N275" s="23" cm="1">
        <f t="array" aca="1" ref="N275" ca="1">_FV(A275,"52 week high",TRUE)</f>
        <v>41.939900000000002</v>
      </c>
      <c r="O275" s="8" cm="1">
        <f t="array" aca="1" ref="O275" ca="1">_FV(A275,"Volume")</f>
        <v>163760</v>
      </c>
      <c r="P275" s="7" cm="1">
        <f t="array" aca="1" ref="P275" ca="1">_FV(A275,"Volume average",TRUE)</f>
        <v>77143</v>
      </c>
      <c r="Q275" t="s">
        <v>85</v>
      </c>
      <c r="S275" t="s">
        <v>445</v>
      </c>
      <c r="T275" s="25" cm="1">
        <f t="array" aca="1" ref="T275" ca="1">_FV(A275,"Expense ratio",TRUE)</f>
        <v>1.0800000000000001E-2</v>
      </c>
      <c r="U275" s="24" cm="1">
        <f t="array" aca="1" ref="U275" ca="1">_FV(A275,"Market cap",TRUE)</f>
        <v>66407963.329999998</v>
      </c>
      <c r="V275" s="4">
        <v>66407964</v>
      </c>
      <c r="W275" s="4">
        <v>66407964</v>
      </c>
      <c r="Y275" t="s">
        <v>446</v>
      </c>
      <c r="Z275" s="5">
        <v>35.695</v>
      </c>
      <c r="AA275" s="5">
        <v>16.425823000000001</v>
      </c>
      <c r="AB275" s="5">
        <v>3.3700000000000001E-2</v>
      </c>
      <c r="AC275" s="4">
        <v>96390</v>
      </c>
      <c r="AE275" s="5">
        <v>29.544265704357489</v>
      </c>
      <c r="AF275" s="5">
        <v>16.31132946450122</v>
      </c>
      <c r="AI275" s="4">
        <v>96390</v>
      </c>
      <c r="AJ275" s="5">
        <v>3440159.1</v>
      </c>
      <c r="AL275" s="5">
        <v>41.94</v>
      </c>
      <c r="AM275" s="5">
        <v>20.13</v>
      </c>
      <c r="AN275" t="s">
        <v>90</v>
      </c>
      <c r="AO275" t="str" cm="1">
        <f t="array" aca="1" ref="AO275" ca="1">_FV(A275,"Currency")</f>
        <v>USD</v>
      </c>
      <c r="AP275" t="str" cm="1">
        <f t="array" aca="1" ref="AP275" ca="1">_FV(A275,"Exchange")</f>
        <v>NYSE Arca</v>
      </c>
      <c r="AQ275" s="6" t="str" cm="1">
        <f t="array" aca="1" ref="AQ275" ca="1">_FV(A275,"Exchange abbreviation",TRUE)</f>
        <v>ARCX</v>
      </c>
      <c r="AR275" t="str" cm="1">
        <f t="array" aca="1" ref="AR275" ca="1">_FV(A275,"Instrument type",TRUE)</f>
        <v>ETF</v>
      </c>
    </row>
    <row r="276" spans="1:44" ht="18.75" customHeight="1" x14ac:dyDescent="0.25">
      <c r="A276" t="e" vm="289">
        <v>#VALUE!</v>
      </c>
      <c r="B276" t="s">
        <v>947</v>
      </c>
      <c r="C276" t="s">
        <v>948</v>
      </c>
      <c r="D276" s="31" cm="1">
        <f t="array" aca="1" ref="D276" ca="1">_FV(A276,"Last trade time",TRUE)</f>
        <v>45824.926448888284</v>
      </c>
      <c r="E276" s="23" cm="1">
        <f t="array" aca="1" ref="E276" ca="1">_FV(A276,"Price")</f>
        <v>7.39</v>
      </c>
      <c r="F276" s="27" cm="1">
        <f t="array" aca="1" ref="F276" ca="1">_FV(A276,"Change (%)",TRUE)</f>
        <v>8.1860000000000006E-3</v>
      </c>
      <c r="G276" s="26" cm="1">
        <f t="array" aca="1" ref="G276" ca="1">_FV(A276,"Change")</f>
        <v>0.06</v>
      </c>
      <c r="H276" s="23" cm="1">
        <f t="array" aca="1" ref="H276" ca="1">_FV(A276,"Open")</f>
        <v>7.24</v>
      </c>
      <c r="I276" s="23" cm="1">
        <f t="array" aca="1" ref="I276" ca="1">_FV(A276,"Low")</f>
        <v>7.2398999999999996</v>
      </c>
      <c r="J276" s="23" cm="1">
        <f t="array" aca="1" ref="J276" ca="1">_FV(A276,"High")</f>
        <v>7.6364999999999998</v>
      </c>
      <c r="K276" s="23" cm="1">
        <f t="array" aca="1" ref="K276" ca="1">_FV(A276,"Previous close",TRUE)</f>
        <v>7.33</v>
      </c>
      <c r="L276" s="26"/>
      <c r="M276" s="23" cm="1">
        <f t="array" aca="1" ref="M276" ca="1">_FV(A276,"52 week low",TRUE)</f>
        <v>4.78</v>
      </c>
      <c r="N276" s="23" cm="1">
        <f t="array" aca="1" ref="N276" ca="1">_FV(A276,"52 week high",TRUE)</f>
        <v>16.05</v>
      </c>
      <c r="O276" s="8" cm="1">
        <f t="array" aca="1" ref="O276" ca="1">_FV(A276,"Volume")</f>
        <v>13477440</v>
      </c>
      <c r="P276" s="7" cm="1">
        <f t="array" aca="1" ref="P276" ca="1">_FV(A276,"Volume average",TRUE)</f>
        <v>10894493</v>
      </c>
      <c r="Q276" t="s">
        <v>65</v>
      </c>
      <c r="R276" t="s">
        <v>109</v>
      </c>
      <c r="S276" t="s">
        <v>445</v>
      </c>
      <c r="T276" s="25" cm="1">
        <f t="array" aca="1" ref="T276" ca="1">_FV(A276,"Expense ratio",TRUE)</f>
        <v>1.0700000000000001E-2</v>
      </c>
      <c r="U276" s="24" cm="1">
        <f t="array" aca="1" ref="U276" ca="1">_FV(A276,"Market cap",TRUE)</f>
        <v>51969583.75</v>
      </c>
      <c r="V276" s="4">
        <v>51969584</v>
      </c>
      <c r="W276" s="4">
        <v>51969584</v>
      </c>
      <c r="Y276" t="s">
        <v>949</v>
      </c>
      <c r="Z276" s="5">
        <v>7.1360000000000001</v>
      </c>
      <c r="AA276" s="20"/>
      <c r="AB276" s="5">
        <v>3.7900000000000003E-2</v>
      </c>
      <c r="AC276" s="4">
        <v>10706800</v>
      </c>
      <c r="AE276" s="5">
        <v>4.4023902207949828</v>
      </c>
      <c r="AF276" s="5">
        <v>1.513205511872884</v>
      </c>
      <c r="AI276" s="4">
        <v>10706800</v>
      </c>
      <c r="AJ276" s="4">
        <v>76339484</v>
      </c>
      <c r="AL276" s="5">
        <v>16.05</v>
      </c>
      <c r="AM276" s="5">
        <v>4.78</v>
      </c>
      <c r="AN276" t="s">
        <v>82</v>
      </c>
      <c r="AO276" t="str" cm="1">
        <f t="array" aca="1" ref="AO276" ca="1">_FV(A276,"Currency")</f>
        <v>USD</v>
      </c>
      <c r="AP276" t="str" cm="1">
        <f t="array" aca="1" ref="AP276" ca="1">_FV(A276,"Exchange")</f>
        <v>NYSE Arca</v>
      </c>
      <c r="AQ276" s="6" t="str" cm="1">
        <f t="array" aca="1" ref="AQ276" ca="1">_FV(A276,"Exchange abbreviation",TRUE)</f>
        <v>ARCX</v>
      </c>
      <c r="AR276" t="str" cm="1">
        <f t="array" aca="1" ref="AR276" ca="1">_FV(A276,"Instrument type",TRUE)</f>
        <v>ETF</v>
      </c>
    </row>
    <row r="277" spans="1:44" ht="18.75" customHeight="1" x14ac:dyDescent="0.25">
      <c r="A277" t="e" vm="290">
        <v>#VALUE!</v>
      </c>
      <c r="B277" t="s">
        <v>950</v>
      </c>
      <c r="C277" t="s">
        <v>951</v>
      </c>
      <c r="D277" s="31" cm="1">
        <f t="array" aca="1" ref="D277" ca="1">_FV(A277,"Last trade time",TRUE)</f>
        <v>45824.840277789066</v>
      </c>
      <c r="E277" s="23" cm="1">
        <f t="array" aca="1" ref="E277" ca="1">_FV(A277,"Price")</f>
        <v>19.649999999999999</v>
      </c>
      <c r="F277" s="27" cm="1">
        <f t="array" aca="1" ref="F277" ca="1">_FV(A277,"Change (%)",TRUE)</f>
        <v>5.8049999999999996E-4</v>
      </c>
      <c r="G277" s="26" cm="1">
        <f t="array" aca="1" ref="G277" ca="1">_FV(A277,"Change")</f>
        <v>1.14E-2</v>
      </c>
      <c r="H277" s="23" cm="1">
        <f t="array" aca="1" ref="H277" ca="1">_FV(A277,"Open")</f>
        <v>19.64</v>
      </c>
      <c r="I277" s="23" cm="1">
        <f t="array" aca="1" ref="I277" ca="1">_FV(A277,"Low")</f>
        <v>19.63</v>
      </c>
      <c r="J277" s="23" cm="1">
        <f t="array" aca="1" ref="J277" ca="1">_FV(A277,"High")</f>
        <v>19.649999999999999</v>
      </c>
      <c r="K277" s="23" cm="1">
        <f t="array" aca="1" ref="K277" ca="1">_FV(A277,"Previous close",TRUE)</f>
        <v>19.6386</v>
      </c>
      <c r="L277" s="26"/>
      <c r="M277" s="23" cm="1">
        <f t="array" aca="1" ref="M277" ca="1">_FV(A277,"52 week low",TRUE)</f>
        <v>17.670000000000002</v>
      </c>
      <c r="N277" s="23" cm="1">
        <f t="array" aca="1" ref="N277" ca="1">_FV(A277,"52 week high",TRUE)</f>
        <v>20.49</v>
      </c>
      <c r="O277" s="8" cm="1">
        <f t="array" aca="1" ref="O277" ca="1">_FV(A277,"Volume")</f>
        <v>2561</v>
      </c>
      <c r="P277" s="7" cm="1">
        <f t="array" aca="1" ref="P277" ca="1">_FV(A277,"Volume average",TRUE)</f>
        <v>2301</v>
      </c>
      <c r="Q277" t="s">
        <v>416</v>
      </c>
      <c r="S277" t="s">
        <v>952</v>
      </c>
      <c r="T277" s="25" cm="1">
        <f t="array" aca="1" ref="T277" ca="1">_FV(A277,"Expense ratio",TRUE)</f>
        <v>1.0700000000000001E-2</v>
      </c>
      <c r="U277" s="24" cm="1">
        <f t="array" aca="1" ref="U277" ca="1">_FV(A277,"Market cap",TRUE)</f>
        <v>10761475.199999999</v>
      </c>
      <c r="V277" s="4">
        <v>10761475</v>
      </c>
      <c r="W277" s="4">
        <v>10761475</v>
      </c>
      <c r="Y277" t="s">
        <v>149</v>
      </c>
      <c r="Z277" s="5">
        <v>19.622199999999999</v>
      </c>
      <c r="AA277" s="19">
        <v>13.821728999999999</v>
      </c>
      <c r="AB277" s="20"/>
      <c r="AC277" s="4">
        <v>1946</v>
      </c>
      <c r="AE277" s="5">
        <v>-0.18309962729953219</v>
      </c>
      <c r="AF277" s="20"/>
      <c r="AI277" s="4">
        <v>1946</v>
      </c>
      <c r="AJ277" s="5">
        <v>38209.710000000006</v>
      </c>
      <c r="AL277" s="5">
        <v>20.49</v>
      </c>
      <c r="AM277" s="5">
        <v>17.670000000000002</v>
      </c>
      <c r="AN277" t="s">
        <v>47</v>
      </c>
      <c r="AO277" t="str" cm="1">
        <f t="array" aca="1" ref="AO277" ca="1">_FV(A277,"Currency")</f>
        <v>USD</v>
      </c>
      <c r="AP277" t="str" cm="1">
        <f t="array" aca="1" ref="AP277" ca="1">_FV(A277,"Exchange")</f>
        <v>NYSE Arca</v>
      </c>
      <c r="AQ277" s="6" t="str" cm="1">
        <f t="array" aca="1" ref="AQ277" ca="1">_FV(A277,"Exchange abbreviation",TRUE)</f>
        <v>ARCX</v>
      </c>
      <c r="AR277" t="str" cm="1">
        <f t="array" aca="1" ref="AR277" ca="1">_FV(A277,"Instrument type",TRUE)</f>
        <v>ETF</v>
      </c>
    </row>
    <row r="278" spans="1:44" ht="18.75" customHeight="1" x14ac:dyDescent="0.25">
      <c r="A278" t="e" vm="291">
        <v>#VALUE!</v>
      </c>
      <c r="B278" t="s">
        <v>953</v>
      </c>
      <c r="C278" t="s">
        <v>954</v>
      </c>
      <c r="D278" s="31" cm="1">
        <f t="array" aca="1" ref="D278" ca="1">_FV(A278,"Last trade time",TRUE)</f>
        <v>45824.84027780078</v>
      </c>
      <c r="E278" s="23" cm="1">
        <f t="array" aca="1" ref="E278" ca="1">_FV(A278,"Price")</f>
        <v>17.78</v>
      </c>
      <c r="F278" s="27" cm="1">
        <f t="array" aca="1" ref="F278" ca="1">_FV(A278,"Change (%)",TRUE)</f>
        <v>4.463E-3</v>
      </c>
      <c r="G278" s="26" cm="1">
        <f t="array" aca="1" ref="G278" ca="1">_FV(A278,"Change")</f>
        <v>7.9000000000000001E-2</v>
      </c>
      <c r="H278" s="23" cm="1">
        <f t="array" aca="1" ref="H278" ca="1">_FV(A278,"Open")</f>
        <v>17.649999999999999</v>
      </c>
      <c r="I278" s="23" cm="1">
        <f t="array" aca="1" ref="I278" ca="1">_FV(A278,"Low")</f>
        <v>17.649999999999999</v>
      </c>
      <c r="J278" s="23" cm="1">
        <f t="array" aca="1" ref="J278" ca="1">_FV(A278,"High")</f>
        <v>17.86</v>
      </c>
      <c r="K278" s="23" cm="1">
        <f t="array" aca="1" ref="K278" ca="1">_FV(A278,"Previous close",TRUE)</f>
        <v>17.701000000000001</v>
      </c>
      <c r="L278" s="26"/>
      <c r="M278" s="23" cm="1">
        <f t="array" aca="1" ref="M278" ca="1">_FV(A278,"52 week low",TRUE)</f>
        <v>14.3</v>
      </c>
      <c r="N278" s="23" cm="1">
        <f t="array" aca="1" ref="N278" ca="1">_FV(A278,"52 week high",TRUE)</f>
        <v>22.49</v>
      </c>
      <c r="O278" s="8" cm="1">
        <f t="array" aca="1" ref="O278" ca="1">_FV(A278,"Volume")</f>
        <v>27290</v>
      </c>
      <c r="P278" s="7" cm="1">
        <f t="array" aca="1" ref="P278" ca="1">_FV(A278,"Volume average",TRUE)</f>
        <v>49035</v>
      </c>
      <c r="Q278" t="s">
        <v>424</v>
      </c>
      <c r="S278" t="s">
        <v>281</v>
      </c>
      <c r="T278" s="25" cm="1">
        <f t="array" aca="1" ref="T278" ca="1">_FV(A278,"Expense ratio",TRUE)</f>
        <v>1.0700000000000001E-2</v>
      </c>
      <c r="U278" s="24" cm="1">
        <f t="array" aca="1" ref="U278" ca="1">_FV(A278,"Market cap",TRUE)</f>
        <v>117721691.18000001</v>
      </c>
      <c r="V278" s="4">
        <v>117721688</v>
      </c>
      <c r="W278" s="4">
        <v>117721688</v>
      </c>
      <c r="Y278" t="s">
        <v>588</v>
      </c>
      <c r="Z278" s="5">
        <v>17.5303</v>
      </c>
      <c r="AA278" s="20"/>
      <c r="AB278" s="5">
        <v>0.32200000000000001</v>
      </c>
      <c r="AC278" s="4">
        <v>57777</v>
      </c>
      <c r="AE278" s="5">
        <v>11.351407120378081</v>
      </c>
      <c r="AF278" s="5">
        <v>8.9198386560611844</v>
      </c>
      <c r="AI278" s="4">
        <v>57777</v>
      </c>
      <c r="AJ278" s="5">
        <v>1008786.42</v>
      </c>
      <c r="AL278" s="5">
        <v>22.49</v>
      </c>
      <c r="AM278" s="5">
        <v>14.3</v>
      </c>
      <c r="AN278" t="s">
        <v>90</v>
      </c>
      <c r="AO278" t="str" cm="1">
        <f t="array" aca="1" ref="AO278" ca="1">_FV(A278,"Currency")</f>
        <v>USD</v>
      </c>
      <c r="AP278" t="str" cm="1">
        <f t="array" aca="1" ref="AP278" ca="1">_FV(A278,"Exchange")</f>
        <v>NYSE Arca</v>
      </c>
      <c r="AQ278" s="6" t="str" cm="1">
        <f t="array" aca="1" ref="AQ278" ca="1">_FV(A278,"Exchange abbreviation",TRUE)</f>
        <v>ARCX</v>
      </c>
      <c r="AR278" t="str" cm="1">
        <f t="array" aca="1" ref="AR278" ca="1">_FV(A278,"Instrument type",TRUE)</f>
        <v>ETF</v>
      </c>
    </row>
    <row r="279" spans="1:44" ht="18.75" customHeight="1" x14ac:dyDescent="0.25">
      <c r="A279" t="e" vm="292">
        <v>#VALUE!</v>
      </c>
      <c r="B279" t="s">
        <v>955</v>
      </c>
      <c r="C279" t="s">
        <v>956</v>
      </c>
      <c r="D279" s="31" cm="1">
        <f t="array" aca="1" ref="D279" ca="1">_FV(A279,"Last trade time",TRUE)</f>
        <v>45824.840316041409</v>
      </c>
      <c r="E279" s="23" cm="1">
        <f t="array" aca="1" ref="E279" ca="1">_FV(A279,"Price")</f>
        <v>11.003500000000001</v>
      </c>
      <c r="F279" s="27" cm="1">
        <f t="array" aca="1" ref="F279" ca="1">_FV(A279,"Change (%)",TRUE)</f>
        <v>5.1149999999999998E-3</v>
      </c>
      <c r="G279" s="26" cm="1">
        <f t="array" aca="1" ref="G279" ca="1">_FV(A279,"Change")</f>
        <v>5.6000000000000001E-2</v>
      </c>
      <c r="H279" s="23" cm="1">
        <f t="array" aca="1" ref="H279" ca="1">_FV(A279,"Open")</f>
        <v>11.003500000000001</v>
      </c>
      <c r="I279" s="23" cm="1">
        <f t="array" aca="1" ref="I279" ca="1">_FV(A279,"Low")</f>
        <v>11.003500000000001</v>
      </c>
      <c r="J279" s="23" cm="1">
        <f t="array" aca="1" ref="J279" ca="1">_FV(A279,"High")</f>
        <v>11.003500000000001</v>
      </c>
      <c r="K279" s="23" cm="1">
        <f t="array" aca="1" ref="K279" ca="1">_FV(A279,"Previous close",TRUE)</f>
        <v>10.9475</v>
      </c>
      <c r="L279" s="26"/>
      <c r="M279" s="23" cm="1">
        <f t="array" aca="1" ref="M279" ca="1">_FV(A279,"52 week low",TRUE)</f>
        <v>9.4</v>
      </c>
      <c r="N279" s="23" cm="1">
        <f t="array" aca="1" ref="N279" ca="1">_FV(A279,"52 week high",TRUE)</f>
        <v>11.33</v>
      </c>
      <c r="O279" s="8" cm="1">
        <f t="array" aca="1" ref="O279" ca="1">_FV(A279,"Volume")</f>
        <v>0</v>
      </c>
      <c r="P279" s="7" cm="1">
        <f t="array" aca="1" ref="P279" ca="1">_FV(A279,"Volume average",TRUE)</f>
        <v>2956</v>
      </c>
      <c r="Q279" t="s">
        <v>957</v>
      </c>
      <c r="S279" t="s">
        <v>958</v>
      </c>
      <c r="T279" s="25" cm="1">
        <f t="array" aca="1" ref="T279" ca="1">_FV(A279,"Expense ratio",TRUE)</f>
        <v>1.0700000000000001E-2</v>
      </c>
      <c r="U279" s="24" cm="1">
        <f t="array" aca="1" ref="U279" ca="1">_FV(A279,"Market cap",TRUE)</f>
        <v>3784042.06</v>
      </c>
      <c r="V279" s="4">
        <v>3784042</v>
      </c>
      <c r="W279" s="4">
        <v>3784042</v>
      </c>
      <c r="Y279" t="s">
        <v>391</v>
      </c>
      <c r="Z279" s="5">
        <v>10.9405</v>
      </c>
      <c r="AA279" s="5">
        <v>18.733613999999999</v>
      </c>
      <c r="AB279" s="5">
        <v>1.4999999999999999E-2</v>
      </c>
      <c r="AC279" s="4">
        <v>1555</v>
      </c>
      <c r="AE279" s="5">
        <v>2.7945346877203958</v>
      </c>
      <c r="AF279" s="5">
        <v>7.7311115160732413</v>
      </c>
      <c r="AH279" s="16"/>
      <c r="AI279" s="4">
        <v>1555</v>
      </c>
      <c r="AJ279" s="5">
        <v>17076.387999999999</v>
      </c>
      <c r="AL279" s="5">
        <v>11.33</v>
      </c>
      <c r="AM279" s="5">
        <v>9.4</v>
      </c>
      <c r="AN279" t="s">
        <v>47</v>
      </c>
      <c r="AO279" t="str" cm="1">
        <f t="array" aca="1" ref="AO279" ca="1">_FV(A279,"Currency")</f>
        <v>USD</v>
      </c>
      <c r="AP279" t="str" cm="1">
        <f t="array" aca="1" ref="AP279" ca="1">_FV(A279,"Exchange")</f>
        <v>CBOE BZX Exchange</v>
      </c>
      <c r="AQ279" s="6" t="str" cm="1">
        <f t="array" aca="1" ref="AQ279" ca="1">_FV(A279,"Exchange abbreviation",TRUE)</f>
        <v>BATS</v>
      </c>
      <c r="AR279" t="str" cm="1">
        <f t="array" aca="1" ref="AR279" ca="1">_FV(A279,"Instrument type",TRUE)</f>
        <v>ETF</v>
      </c>
    </row>
    <row r="280" spans="1:44" ht="18.75" customHeight="1" x14ac:dyDescent="0.25">
      <c r="A280" t="e" vm="293">
        <v>#VALUE!</v>
      </c>
      <c r="B280" t="s">
        <v>959</v>
      </c>
      <c r="C280" t="s">
        <v>960</v>
      </c>
      <c r="D280" s="31" cm="1">
        <f t="array" aca="1" ref="D280" ca="1">_FV(A280,"Last trade time",TRUE)</f>
        <v>45824.929291238281</v>
      </c>
      <c r="E280" s="23" cm="1">
        <f t="array" aca="1" ref="E280" ca="1">_FV(A280,"Price")</f>
        <v>10.78</v>
      </c>
      <c r="F280" s="27" cm="1">
        <f t="array" aca="1" ref="F280" ca="1">_FV(A280,"Change (%)",TRUE)</f>
        <v>9.3629999999999998E-3</v>
      </c>
      <c r="G280" s="26" cm="1">
        <f t="array" aca="1" ref="G280" ca="1">_FV(A280,"Change")</f>
        <v>0.1</v>
      </c>
      <c r="H280" s="23" cm="1">
        <f t="array" aca="1" ref="H280" ca="1">_FV(A280,"Open")</f>
        <v>11.09</v>
      </c>
      <c r="I280" s="23" cm="1">
        <f t="array" aca="1" ref="I280" ca="1">_FV(A280,"Low")</f>
        <v>10.67</v>
      </c>
      <c r="J280" s="23" cm="1">
        <f t="array" aca="1" ref="J280" ca="1">_FV(A280,"High")</f>
        <v>11.09</v>
      </c>
      <c r="K280" s="23" cm="1">
        <f t="array" aca="1" ref="K280" ca="1">_FV(A280,"Previous close",TRUE)</f>
        <v>10.68</v>
      </c>
      <c r="L280" s="26"/>
      <c r="M280" s="23" cm="1">
        <f t="array" aca="1" ref="M280" ca="1">_FV(A280,"52 week low",TRUE)</f>
        <v>10.220000000000001</v>
      </c>
      <c r="N280" s="23" cm="1">
        <f t="array" aca="1" ref="N280" ca="1">_FV(A280,"52 week high",TRUE)</f>
        <v>26.15</v>
      </c>
      <c r="O280" s="8" cm="1">
        <f t="array" aca="1" ref="O280" ca="1">_FV(A280,"Volume")</f>
        <v>138415</v>
      </c>
      <c r="P280" s="7" cm="1">
        <f t="array" aca="1" ref="P280" ca="1">_FV(A280,"Volume average",TRUE)</f>
        <v>45382</v>
      </c>
      <c r="Q280" t="s">
        <v>224</v>
      </c>
      <c r="T280" s="25" cm="1">
        <f t="array" aca="1" ref="T280" ca="1">_FV(A280,"Expense ratio",TRUE)</f>
        <v>1.0700000000000001E-2</v>
      </c>
      <c r="U280" s="24" cm="1">
        <f t="array" aca="1" ref="U280" ca="1">_FV(A280,"Market cap",TRUE)</f>
        <v>5520687.3899999997</v>
      </c>
      <c r="V280" s="16"/>
      <c r="W280" s="16"/>
      <c r="Z280" s="5">
        <v>10.74</v>
      </c>
      <c r="AA280" s="20"/>
      <c r="AB280" s="20"/>
      <c r="AC280" s="4">
        <v>24703</v>
      </c>
      <c r="AE280" s="5">
        <v>-19.21746928020972</v>
      </c>
      <c r="AF280" s="20"/>
      <c r="AI280" s="4">
        <v>24703</v>
      </c>
      <c r="AJ280" s="5">
        <v>261604.77</v>
      </c>
      <c r="AL280" s="5">
        <v>26.15</v>
      </c>
      <c r="AM280" s="5">
        <v>10.220000000000001</v>
      </c>
      <c r="AN280" t="s">
        <v>47</v>
      </c>
      <c r="AO280" t="str" cm="1">
        <f t="array" aca="1" ref="AO280" ca="1">_FV(A280,"Currency")</f>
        <v>USD</v>
      </c>
      <c r="AP280" t="str" cm="1">
        <f t="array" aca="1" ref="AP280" ca="1">_FV(A280,"Exchange")</f>
        <v>Nasdaq Stock Market</v>
      </c>
      <c r="AQ280" s="6" t="str" cm="1">
        <f t="array" aca="1" ref="AQ280" ca="1">_FV(A280,"Exchange abbreviation",TRUE)</f>
        <v>XNAS</v>
      </c>
      <c r="AR280" t="str" cm="1">
        <f t="array" aca="1" ref="AR280" ca="1">_FV(A280,"Instrument type",TRUE)</f>
        <v>ETF</v>
      </c>
    </row>
    <row r="281" spans="1:44" ht="18.75" customHeight="1" x14ac:dyDescent="0.25">
      <c r="A281" t="e" vm="294">
        <v>#VALUE!</v>
      </c>
      <c r="B281" t="s">
        <v>961</v>
      </c>
      <c r="C281" t="s">
        <v>962</v>
      </c>
      <c r="D281" s="31" cm="1">
        <f t="array" aca="1" ref="D281" ca="1">_FV(A281,"Last trade time",TRUE)</f>
        <v>45824.84027780078</v>
      </c>
      <c r="E281" s="23" cm="1">
        <f t="array" aca="1" ref="E281" ca="1">_FV(A281,"Price")</f>
        <v>21.823599999999999</v>
      </c>
      <c r="F281" s="27" cm="1">
        <f t="array" aca="1" ref="F281" ca="1">_FV(A281,"Change (%)",TRUE)</f>
        <v>5.9090000000000002E-3</v>
      </c>
      <c r="G281" s="26" cm="1">
        <f t="array" aca="1" ref="G281" ca="1">_FV(A281,"Change")</f>
        <v>0.12820000000000001</v>
      </c>
      <c r="H281" s="23" cm="1">
        <f t="array" aca="1" ref="H281" ca="1">_FV(A281,"Open")</f>
        <v>21.823599999999999</v>
      </c>
      <c r="I281" s="23" cm="1">
        <f t="array" aca="1" ref="I281" ca="1">_FV(A281,"Low")</f>
        <v>21.823599999999999</v>
      </c>
      <c r="J281" s="23" cm="1">
        <f t="array" aca="1" ref="J281" ca="1">_FV(A281,"High")</f>
        <v>21.823599999999999</v>
      </c>
      <c r="K281" s="23" cm="1">
        <f t="array" aca="1" ref="K281" ca="1">_FV(A281,"Previous close",TRUE)</f>
        <v>21.695399999999999</v>
      </c>
      <c r="L281" s="26"/>
      <c r="M281" s="23" cm="1">
        <f t="array" aca="1" ref="M281" ca="1">_FV(A281,"52 week low",TRUE)</f>
        <v>19.34</v>
      </c>
      <c r="N281" s="23" cm="1">
        <f t="array" aca="1" ref="N281" ca="1">_FV(A281,"52 week high",TRUE)</f>
        <v>24.52</v>
      </c>
      <c r="O281" s="8" cm="1">
        <f t="array" aca="1" ref="O281" ca="1">_FV(A281,"Volume")</f>
        <v>234</v>
      </c>
      <c r="P281" s="7" cm="1">
        <f t="array" aca="1" ref="P281" ca="1">_FV(A281,"Volume average",TRUE)</f>
        <v>5096</v>
      </c>
      <c r="Q281" t="s">
        <v>119</v>
      </c>
      <c r="T281" s="25" cm="1">
        <f t="array" aca="1" ref="T281" ca="1">_FV(A281,"Expense ratio",TRUE)</f>
        <v>1.0700000000000001E-2</v>
      </c>
      <c r="U281" s="24" cm="1">
        <f t="array" aca="1" ref="U281" ca="1">_FV(A281,"Market cap",TRUE)</f>
        <v>27985396.07</v>
      </c>
      <c r="V281" s="16"/>
      <c r="W281" s="16"/>
      <c r="Z281" s="18"/>
      <c r="AA281" s="20"/>
      <c r="AB281" s="20"/>
      <c r="AC281" s="21">
        <v>5223</v>
      </c>
      <c r="AE281" s="18"/>
      <c r="AF281" s="20"/>
      <c r="AI281" s="21"/>
      <c r="AJ281" s="18"/>
      <c r="AL281" s="18"/>
      <c r="AM281" s="18"/>
      <c r="AN281" t="s">
        <v>73</v>
      </c>
      <c r="AO281" t="str" cm="1">
        <f t="array" aca="1" ref="AO281" ca="1">_FV(A281,"Currency")</f>
        <v>USD</v>
      </c>
      <c r="AP281" t="str" cm="1">
        <f t="array" aca="1" ref="AP281" ca="1">_FV(A281,"Exchange")</f>
        <v>NYSE Arca</v>
      </c>
      <c r="AQ281" s="6" t="str" cm="1">
        <f t="array" aca="1" ref="AQ281" ca="1">_FV(A281,"Exchange abbreviation",TRUE)</f>
        <v>ARCX</v>
      </c>
      <c r="AR281" t="str" cm="1">
        <f t="array" aca="1" ref="AR281" ca="1">_FV(A281,"Instrument type",TRUE)</f>
        <v>ETF</v>
      </c>
    </row>
    <row r="282" spans="1:44" ht="18.75" customHeight="1" x14ac:dyDescent="0.25">
      <c r="A282" t="e" vm="295">
        <v>#VALUE!</v>
      </c>
      <c r="B282" t="s">
        <v>963</v>
      </c>
      <c r="C282" t="s">
        <v>964</v>
      </c>
      <c r="D282" s="31" cm="1">
        <f t="array" aca="1" ref="D282" ca="1">_FV(A282,"Last trade time",TRUE)</f>
        <v>45824.843750034372</v>
      </c>
      <c r="E282" s="23" cm="1">
        <f t="array" aca="1" ref="E282" ca="1">_FV(A282,"Price")</f>
        <v>24.05</v>
      </c>
      <c r="F282" s="27" cm="1">
        <f t="array" aca="1" ref="F282" ca="1">_FV(A282,"Change (%)",TRUE)</f>
        <v>2.075E-3</v>
      </c>
      <c r="G282" s="26" cm="1">
        <f t="array" aca="1" ref="G282" ca="1">_FV(A282,"Change")</f>
        <v>4.9799999999999997E-2</v>
      </c>
      <c r="H282" s="23" cm="1">
        <f t="array" aca="1" ref="H282" ca="1">_FV(A282,"Open")</f>
        <v>24.074999999999999</v>
      </c>
      <c r="I282" s="23" cm="1">
        <f t="array" aca="1" ref="I282" ca="1">_FV(A282,"Low")</f>
        <v>24.05</v>
      </c>
      <c r="J282" s="23" cm="1">
        <f t="array" aca="1" ref="J282" ca="1">_FV(A282,"High")</f>
        <v>24.074999999999999</v>
      </c>
      <c r="K282" s="23" cm="1">
        <f t="array" aca="1" ref="K282" ca="1">_FV(A282,"Previous close",TRUE)</f>
        <v>24.0002</v>
      </c>
      <c r="L282" s="26"/>
      <c r="M282" s="23" cm="1">
        <f t="array" aca="1" ref="M282" ca="1">_FV(A282,"52 week low",TRUE)</f>
        <v>23.36</v>
      </c>
      <c r="N282" s="23" cm="1">
        <f t="array" aca="1" ref="N282" ca="1">_FV(A282,"52 week high",TRUE)</f>
        <v>25.905000000000001</v>
      </c>
      <c r="O282" s="8" cm="1">
        <f t="array" aca="1" ref="O282" ca="1">_FV(A282,"Volume")</f>
        <v>490</v>
      </c>
      <c r="P282" s="7" cm="1">
        <f t="array" aca="1" ref="P282" ca="1">_FV(A282,"Volume average",TRUE)</f>
        <v>3800</v>
      </c>
      <c r="Q282" t="s">
        <v>827</v>
      </c>
      <c r="S282" t="s">
        <v>965</v>
      </c>
      <c r="T282" s="25" cm="1">
        <f t="array" aca="1" ref="T282" ca="1">_FV(A282,"Expense ratio",TRUE)</f>
        <v>1.0700000000000001E-2</v>
      </c>
      <c r="U282" s="24" cm="1">
        <f t="array" aca="1" ref="U282" ca="1">_FV(A282,"Market cap",TRUE)</f>
        <v>7696212.0499999998</v>
      </c>
      <c r="V282" s="4">
        <v>7696212</v>
      </c>
      <c r="W282" s="4">
        <v>7696212</v>
      </c>
      <c r="Y282" t="s">
        <v>966</v>
      </c>
      <c r="Z282" s="4">
        <v>24</v>
      </c>
      <c r="AA282" s="5">
        <v>15.851924</v>
      </c>
      <c r="AB282" s="20"/>
      <c r="AC282" s="4">
        <v>3423</v>
      </c>
      <c r="AE282" s="5">
        <v>-2.1439627671655082</v>
      </c>
      <c r="AF282" s="20"/>
      <c r="AH282" s="17">
        <v>699950016</v>
      </c>
      <c r="AI282" s="4">
        <v>3423</v>
      </c>
      <c r="AJ282" s="5">
        <v>82141.731</v>
      </c>
      <c r="AL282" s="5">
        <v>25.905000000000001</v>
      </c>
      <c r="AM282" s="5">
        <v>23.36</v>
      </c>
      <c r="AN282" t="s">
        <v>47</v>
      </c>
      <c r="AO282" t="str" cm="1">
        <f t="array" aca="1" ref="AO282" ca="1">_FV(A282,"Currency")</f>
        <v>USD</v>
      </c>
      <c r="AP282" t="str" cm="1">
        <f t="array" aca="1" ref="AP282" ca="1">_FV(A282,"Exchange")</f>
        <v>Nasdaq Stock Market</v>
      </c>
      <c r="AQ282" s="6" t="str" cm="1">
        <f t="array" aca="1" ref="AQ282" ca="1">_FV(A282,"Exchange abbreviation",TRUE)</f>
        <v>XNAS</v>
      </c>
      <c r="AR282" t="str" cm="1">
        <f t="array" aca="1" ref="AR282" ca="1">_FV(A282,"Instrument type",TRUE)</f>
        <v>ETF</v>
      </c>
    </row>
    <row r="283" spans="1:44" ht="18.75" customHeight="1" x14ac:dyDescent="0.25">
      <c r="A283" t="e" vm="296">
        <v>#VALUE!</v>
      </c>
      <c r="B283" t="s">
        <v>967</v>
      </c>
      <c r="C283" t="s">
        <v>968</v>
      </c>
      <c r="D283" s="31" cm="1">
        <f t="array" aca="1" ref="D283" ca="1">_FV(A283,"Last trade time",TRUE)</f>
        <v>45824.854391539062</v>
      </c>
      <c r="E283" s="23" cm="1">
        <f t="array" aca="1" ref="E283" ca="1">_FV(A283,"Price")</f>
        <v>19.722999999999999</v>
      </c>
      <c r="F283" s="27" cm="1">
        <f t="array" aca="1" ref="F283" ca="1">_FV(A283,"Change (%)",TRUE)</f>
        <v>6.0140000000000002E-3</v>
      </c>
      <c r="G283" s="26" cm="1">
        <f t="array" aca="1" ref="G283" ca="1">_FV(A283,"Change")</f>
        <v>0.1179</v>
      </c>
      <c r="H283" s="23" cm="1">
        <f t="array" aca="1" ref="H283" ca="1">_FV(A283,"Open")</f>
        <v>20.099900000000002</v>
      </c>
      <c r="I283" s="23" cm="1">
        <f t="array" aca="1" ref="I283" ca="1">_FV(A283,"Low")</f>
        <v>19.690000000000001</v>
      </c>
      <c r="J283" s="23" cm="1">
        <f t="array" aca="1" ref="J283" ca="1">_FV(A283,"High")</f>
        <v>20.099900000000002</v>
      </c>
      <c r="K283" s="23" cm="1">
        <f t="array" aca="1" ref="K283" ca="1">_FV(A283,"Previous close",TRUE)</f>
        <v>19.6051</v>
      </c>
      <c r="L283" s="26"/>
      <c r="M283" s="23" cm="1">
        <f t="array" aca="1" ref="M283" ca="1">_FV(A283,"52 week low",TRUE)</f>
        <v>16.22</v>
      </c>
      <c r="N283" s="23" cm="1">
        <f t="array" aca="1" ref="N283" ca="1">_FV(A283,"52 week high",TRUE)</f>
        <v>22.81</v>
      </c>
      <c r="O283" s="8" cm="1">
        <f t="array" aca="1" ref="O283" ca="1">_FV(A283,"Volume")</f>
        <v>846</v>
      </c>
      <c r="P283" s="7" cm="1">
        <f t="array" aca="1" ref="P283" ca="1">_FV(A283,"Volume average",TRUE)</f>
        <v>1810</v>
      </c>
      <c r="Q283" t="s">
        <v>424</v>
      </c>
      <c r="S283" t="s">
        <v>969</v>
      </c>
      <c r="T283" s="25" cm="1">
        <f t="array" aca="1" ref="T283" ca="1">_FV(A283,"Expense ratio",TRUE)</f>
        <v>1.0700000000000001E-2</v>
      </c>
      <c r="U283" s="24" cm="1">
        <f t="array" aca="1" ref="U283" ca="1">_FV(A283,"Market cap",TRUE)</f>
        <v>12440486.390000001</v>
      </c>
      <c r="V283" s="4">
        <v>12440486</v>
      </c>
      <c r="W283" s="4">
        <v>12440486</v>
      </c>
      <c r="Y283" t="s">
        <v>970</v>
      </c>
      <c r="Z283" s="5">
        <v>19.5334</v>
      </c>
      <c r="AA283" s="5">
        <v>17.787597999999999</v>
      </c>
      <c r="AB283" s="5">
        <v>0.1008</v>
      </c>
      <c r="AC283" s="4">
        <v>2914</v>
      </c>
      <c r="AE283" s="5">
        <v>4.5441731732336343</v>
      </c>
      <c r="AF283" s="5">
        <v>7.992531765164812</v>
      </c>
      <c r="AI283" s="4">
        <v>2914</v>
      </c>
      <c r="AJ283" s="5">
        <v>56998.422799999993</v>
      </c>
      <c r="AL283" s="5">
        <v>22.81</v>
      </c>
      <c r="AM283" s="5">
        <v>16.22</v>
      </c>
      <c r="AN283" t="s">
        <v>47</v>
      </c>
      <c r="AO283" t="str" cm="1">
        <f t="array" aca="1" ref="AO283" ca="1">_FV(A283,"Currency")</f>
        <v>USD</v>
      </c>
      <c r="AP283" t="str" cm="1">
        <f t="array" aca="1" ref="AP283" ca="1">_FV(A283,"Exchange")</f>
        <v>NYSE Arca</v>
      </c>
      <c r="AQ283" s="6" t="str" cm="1">
        <f t="array" aca="1" ref="AQ283" ca="1">_FV(A283,"Exchange abbreviation",TRUE)</f>
        <v>ARCX</v>
      </c>
      <c r="AR283" t="str" cm="1">
        <f t="array" aca="1" ref="AR283" ca="1">_FV(A283,"Instrument type",TRUE)</f>
        <v>ETF</v>
      </c>
    </row>
    <row r="284" spans="1:44" ht="18.75" customHeight="1" x14ac:dyDescent="0.25">
      <c r="A284" t="e" vm="297">
        <v>#VALUE!</v>
      </c>
      <c r="B284" t="s">
        <v>971</v>
      </c>
      <c r="C284" t="s">
        <v>972</v>
      </c>
      <c r="D284" s="31" cm="1">
        <f t="array" aca="1" ref="D284" ca="1">_FV(A284,"Last trade time",TRUE)</f>
        <v>45824.935726839845</v>
      </c>
      <c r="E284" s="23" cm="1">
        <f t="array" aca="1" ref="E284" ca="1">_FV(A284,"Price")</f>
        <v>20.04</v>
      </c>
      <c r="F284" s="27" cm="1">
        <f t="array" aca="1" ref="F284" ca="1">_FV(A284,"Change (%)",TRUE)</f>
        <v>7.541E-3</v>
      </c>
      <c r="G284" s="26" cm="1">
        <f t="array" aca="1" ref="G284" ca="1">_FV(A284,"Change")</f>
        <v>0.15</v>
      </c>
      <c r="H284" s="23" cm="1">
        <f t="array" aca="1" ref="H284" ca="1">_FV(A284,"Open")</f>
        <v>19.86</v>
      </c>
      <c r="I284" s="23" cm="1">
        <f t="array" aca="1" ref="I284" ca="1">_FV(A284,"Low")</f>
        <v>19.86</v>
      </c>
      <c r="J284" s="23" cm="1">
        <f t="array" aca="1" ref="J284" ca="1">_FV(A284,"High")</f>
        <v>20.13</v>
      </c>
      <c r="K284" s="23" cm="1">
        <f t="array" aca="1" ref="K284" ca="1">_FV(A284,"Previous close",TRUE)</f>
        <v>19.89</v>
      </c>
      <c r="L284" s="26"/>
      <c r="M284" s="23" cm="1">
        <f t="array" aca="1" ref="M284" ca="1">_FV(A284,"52 week low",TRUE)</f>
        <v>18.75</v>
      </c>
      <c r="N284" s="23" cm="1">
        <f t="array" aca="1" ref="N284" ca="1">_FV(A284,"52 week high",TRUE)</f>
        <v>25.216999999999999</v>
      </c>
      <c r="O284" s="8" cm="1">
        <f t="array" aca="1" ref="O284" ca="1">_FV(A284,"Volume")</f>
        <v>17583</v>
      </c>
      <c r="P284" s="7" cm="1">
        <f t="array" aca="1" ref="P284" ca="1">_FV(A284,"Volume average",TRUE)</f>
        <v>8221</v>
      </c>
      <c r="Q284" t="s">
        <v>224</v>
      </c>
      <c r="T284" s="25" cm="1">
        <f t="array" aca="1" ref="T284" ca="1">_FV(A284,"Expense ratio",TRUE)</f>
        <v>1.0700000000000001E-2</v>
      </c>
      <c r="U284" s="24" cm="1">
        <f t="array" aca="1" ref="U284" ca="1">_FV(A284,"Market cap",TRUE)</f>
        <v>1759629.5</v>
      </c>
      <c r="V284" s="16"/>
      <c r="W284" s="16"/>
      <c r="Z284" s="18"/>
      <c r="AA284" s="20"/>
      <c r="AB284" s="20"/>
      <c r="AC284" s="21">
        <v>6144</v>
      </c>
      <c r="AE284" s="18"/>
      <c r="AF284" s="20"/>
      <c r="AH284" s="16"/>
      <c r="AI284" s="21"/>
      <c r="AJ284" s="18"/>
      <c r="AL284" s="18"/>
      <c r="AM284" s="18"/>
      <c r="AN284" t="s">
        <v>73</v>
      </c>
      <c r="AO284" t="str" cm="1">
        <f t="array" aca="1" ref="AO284" ca="1">_FV(A284,"Currency")</f>
        <v>USD</v>
      </c>
      <c r="AP284" t="str" cm="1">
        <f t="array" aca="1" ref="AP284" ca="1">_FV(A284,"Exchange")</f>
        <v>Nasdaq Stock Market</v>
      </c>
      <c r="AQ284" s="6" t="str" cm="1">
        <f t="array" aca="1" ref="AQ284" ca="1">_FV(A284,"Exchange abbreviation",TRUE)</f>
        <v>XNAS</v>
      </c>
      <c r="AR284" t="str" cm="1">
        <f t="array" aca="1" ref="AR284" ca="1">_FV(A284,"Instrument type",TRUE)</f>
        <v>ETF</v>
      </c>
    </row>
    <row r="285" spans="1:44" ht="18.75" customHeight="1" x14ac:dyDescent="0.25">
      <c r="A285" t="e" vm="298">
        <v>#VALUE!</v>
      </c>
      <c r="B285" t="s">
        <v>973</v>
      </c>
      <c r="C285" t="s">
        <v>974</v>
      </c>
      <c r="D285" s="31" cm="1">
        <f t="array" aca="1" ref="D285" ca="1">_FV(A285,"Last trade time",TRUE)</f>
        <v>45824.919629849217</v>
      </c>
      <c r="E285" s="23" cm="1">
        <f t="array" aca="1" ref="E285" ca="1">_FV(A285,"Price")</f>
        <v>18.899999999999999</v>
      </c>
      <c r="F285" s="27" cm="1">
        <f t="array" aca="1" ref="F285" ca="1">_FV(A285,"Change (%)",TRUE)</f>
        <v>8.0000000000000002E-3</v>
      </c>
      <c r="G285" s="26" cm="1">
        <f t="array" aca="1" ref="G285" ca="1">_FV(A285,"Change")</f>
        <v>0.15</v>
      </c>
      <c r="H285" s="23" cm="1">
        <f t="array" aca="1" ref="H285" ca="1">_FV(A285,"Open")</f>
        <v>18.739999999999998</v>
      </c>
      <c r="I285" s="23" cm="1">
        <f t="array" aca="1" ref="I285" ca="1">_FV(A285,"Low")</f>
        <v>18.739999999999998</v>
      </c>
      <c r="J285" s="23" cm="1">
        <f t="array" aca="1" ref="J285" ca="1">_FV(A285,"High")</f>
        <v>18.95</v>
      </c>
      <c r="K285" s="23" cm="1">
        <f t="array" aca="1" ref="K285" ca="1">_FV(A285,"Previous close",TRUE)</f>
        <v>18.75</v>
      </c>
      <c r="L285" s="26"/>
      <c r="M285" s="23" cm="1">
        <f t="array" aca="1" ref="M285" ca="1">_FV(A285,"52 week low",TRUE)</f>
        <v>17.6449</v>
      </c>
      <c r="N285" s="23" cm="1">
        <f t="array" aca="1" ref="N285" ca="1">_FV(A285,"52 week high",TRUE)</f>
        <v>25.374700000000001</v>
      </c>
      <c r="O285" s="8" cm="1">
        <f t="array" aca="1" ref="O285" ca="1">_FV(A285,"Volume")</f>
        <v>19091</v>
      </c>
      <c r="P285" s="7" cm="1">
        <f t="array" aca="1" ref="P285" ca="1">_FV(A285,"Volume average",TRUE)</f>
        <v>5554</v>
      </c>
      <c r="Q285" t="s">
        <v>85</v>
      </c>
      <c r="S285" t="s">
        <v>453</v>
      </c>
      <c r="T285" s="25" cm="1">
        <f t="array" aca="1" ref="T285" ca="1">_FV(A285,"Expense ratio",TRUE)</f>
        <v>1.0700000000000001E-2</v>
      </c>
      <c r="U285" s="24" cm="1">
        <f t="array" aca="1" ref="U285" ca="1">_FV(A285,"Market cap",TRUE)</f>
        <v>1478355.6</v>
      </c>
      <c r="V285" s="4">
        <v>1478355</v>
      </c>
      <c r="W285" s="4">
        <v>1478355</v>
      </c>
      <c r="Y285" t="s">
        <v>975</v>
      </c>
      <c r="Z285" s="5">
        <v>18.8</v>
      </c>
      <c r="AB285" s="20"/>
      <c r="AC285" s="4">
        <v>5390</v>
      </c>
      <c r="AE285" s="5">
        <v>-13.232831421493019</v>
      </c>
      <c r="AF285" s="20"/>
      <c r="AI285" s="4">
        <v>5390</v>
      </c>
      <c r="AJ285" s="5">
        <v>101655.4</v>
      </c>
      <c r="AL285" s="5">
        <v>25.375</v>
      </c>
      <c r="AM285" s="5">
        <v>17.645</v>
      </c>
      <c r="AN285" t="s">
        <v>47</v>
      </c>
      <c r="AO285" t="str" cm="1">
        <f t="array" aca="1" ref="AO285" ca="1">_FV(A285,"Currency")</f>
        <v>USD</v>
      </c>
      <c r="AP285" t="str" cm="1">
        <f t="array" aca="1" ref="AP285" ca="1">_FV(A285,"Exchange")</f>
        <v>Nasdaq Stock Market</v>
      </c>
      <c r="AQ285" s="6" t="str" cm="1">
        <f t="array" aca="1" ref="AQ285" ca="1">_FV(A285,"Exchange abbreviation",TRUE)</f>
        <v>XNAS</v>
      </c>
      <c r="AR285" t="str" cm="1">
        <f t="array" aca="1" ref="AR285" ca="1">_FV(A285,"Instrument type",TRUE)</f>
        <v>ETF</v>
      </c>
    </row>
    <row r="286" spans="1:44" ht="18.75" customHeight="1" x14ac:dyDescent="0.25">
      <c r="A286" t="e" vm="299">
        <v>#VALUE!</v>
      </c>
      <c r="B286" t="s">
        <v>976</v>
      </c>
      <c r="C286" t="s">
        <v>977</v>
      </c>
      <c r="D286" s="31" cm="1">
        <f t="array" aca="1" ref="D286" ca="1">_FV(A286,"Last trade time",TRUE)</f>
        <v>45824.938109767965</v>
      </c>
      <c r="E286" s="23" cm="1">
        <f t="array" aca="1" ref="E286" ca="1">_FV(A286,"Price")</f>
        <v>15.89</v>
      </c>
      <c r="F286" s="27" cm="1">
        <f t="array" aca="1" ref="F286" ca="1">_FV(A286,"Change (%)",TRUE)</f>
        <v>2.5822999999999999E-2</v>
      </c>
      <c r="G286" s="26" cm="1">
        <f t="array" aca="1" ref="G286" ca="1">_FV(A286,"Change")</f>
        <v>0.4</v>
      </c>
      <c r="H286" s="23" cm="1">
        <f t="array" aca="1" ref="H286" ca="1">_FV(A286,"Open")</f>
        <v>15.78</v>
      </c>
      <c r="I286" s="23" cm="1">
        <f t="array" aca="1" ref="I286" ca="1">_FV(A286,"Low")</f>
        <v>15.74</v>
      </c>
      <c r="J286" s="23" cm="1">
        <f t="array" aca="1" ref="J286" ca="1">_FV(A286,"High")</f>
        <v>15.98</v>
      </c>
      <c r="K286" s="23" cm="1">
        <f t="array" aca="1" ref="K286" ca="1">_FV(A286,"Previous close",TRUE)</f>
        <v>15.49</v>
      </c>
      <c r="L286" s="26"/>
      <c r="M286" s="23" cm="1">
        <f t="array" aca="1" ref="M286" ca="1">_FV(A286,"52 week low",TRUE)</f>
        <v>14.72</v>
      </c>
      <c r="N286" s="23" cm="1">
        <f t="array" aca="1" ref="N286" ca="1">_FV(A286,"52 week high",TRUE)</f>
        <v>25.529900000000001</v>
      </c>
      <c r="O286" s="8" cm="1">
        <f t="array" aca="1" ref="O286" ca="1">_FV(A286,"Volume")</f>
        <v>82402</v>
      </c>
      <c r="P286" s="7" cm="1">
        <f t="array" aca="1" ref="P286" ca="1">_FV(A286,"Volume average",TRUE)</f>
        <v>55735</v>
      </c>
      <c r="Q286" t="s">
        <v>224</v>
      </c>
      <c r="T286" s="25" cm="1">
        <f t="array" aca="1" ref="T286" ca="1">_FV(A286,"Expense ratio",TRUE)</f>
        <v>1.0700000000000001E-2</v>
      </c>
      <c r="U286" s="24" cm="1">
        <f t="array" aca="1" ref="U286" ca="1">_FV(A286,"Market cap",TRUE)</f>
        <v>44081376.560000002</v>
      </c>
      <c r="V286" s="16"/>
      <c r="W286" s="16"/>
      <c r="X286" t="s">
        <v>978</v>
      </c>
      <c r="Z286" s="18"/>
      <c r="AB286" s="20"/>
      <c r="AC286" s="21">
        <v>51097</v>
      </c>
      <c r="AE286" s="18"/>
      <c r="AF286" s="20"/>
      <c r="AI286" s="21"/>
      <c r="AJ286" s="18"/>
      <c r="AL286" s="18"/>
      <c r="AM286" s="18"/>
      <c r="AN286" t="s">
        <v>73</v>
      </c>
      <c r="AO286" t="str" cm="1">
        <f t="array" aca="1" ref="AO286" ca="1">_FV(A286,"Currency")</f>
        <v>USD</v>
      </c>
      <c r="AP286" t="str" cm="1">
        <f t="array" aca="1" ref="AP286" ca="1">_FV(A286,"Exchange")</f>
        <v>NYSE Arca</v>
      </c>
      <c r="AQ286" s="6" t="str" cm="1">
        <f t="array" aca="1" ref="AQ286" ca="1">_FV(A286,"Exchange abbreviation",TRUE)</f>
        <v>ARCX</v>
      </c>
      <c r="AR286" t="str" cm="1">
        <f t="array" aca="1" ref="AR286" ca="1">_FV(A286,"Instrument type",TRUE)</f>
        <v>ETF</v>
      </c>
    </row>
    <row r="287" spans="1:44" ht="18.75" customHeight="1" x14ac:dyDescent="0.25">
      <c r="A287" t="e" vm="300">
        <v>#VALUE!</v>
      </c>
      <c r="B287" t="s">
        <v>979</v>
      </c>
      <c r="C287" t="s">
        <v>980</v>
      </c>
      <c r="D287" s="31" cm="1">
        <f t="array" aca="1" ref="D287" ca="1">_FV(A287,"Last trade time",TRUE)</f>
        <v>45824.936576863278</v>
      </c>
      <c r="E287" s="23" cm="1">
        <f t="array" aca="1" ref="E287" ca="1">_FV(A287,"Price")</f>
        <v>10.93</v>
      </c>
      <c r="F287" s="27" cm="1">
        <f t="array" aca="1" ref="F287" ca="1">_FV(A287,"Change (%)",TRUE)</f>
        <v>-7.2942999999999994E-2</v>
      </c>
      <c r="G287" s="26" cm="1">
        <f t="array" aca="1" ref="G287" ca="1">_FV(A287,"Change")</f>
        <v>-0.86</v>
      </c>
      <c r="H287" s="23" cm="1">
        <f t="array" aca="1" ref="H287" ca="1">_FV(A287,"Open")</f>
        <v>11.38</v>
      </c>
      <c r="I287" s="23" cm="1">
        <f t="array" aca="1" ref="I287" ca="1">_FV(A287,"Low")</f>
        <v>10.84</v>
      </c>
      <c r="J287" s="23" cm="1">
        <f t="array" aca="1" ref="J287" ca="1">_FV(A287,"High")</f>
        <v>11.38</v>
      </c>
      <c r="K287" s="23" cm="1">
        <f t="array" aca="1" ref="K287" ca="1">_FV(A287,"Previous close",TRUE)</f>
        <v>11.79</v>
      </c>
      <c r="L287" s="26"/>
      <c r="M287" s="23" cm="1">
        <f t="array" aca="1" ref="M287" ca="1">_FV(A287,"52 week low",TRUE)</f>
        <v>10.77</v>
      </c>
      <c r="N287" s="23" cm="1">
        <f t="array" aca="1" ref="N287" ca="1">_FV(A287,"52 week high",TRUE)</f>
        <v>41.69</v>
      </c>
      <c r="O287" s="8" cm="1">
        <f t="array" aca="1" ref="O287" ca="1">_FV(A287,"Volume")</f>
        <v>458659</v>
      </c>
      <c r="P287" s="7" cm="1">
        <f t="array" aca="1" ref="P287" ca="1">_FV(A287,"Volume average",TRUE)</f>
        <v>350965</v>
      </c>
      <c r="Q287" t="s">
        <v>490</v>
      </c>
      <c r="T287" s="25" cm="1">
        <f t="array" aca="1" ref="T287" ca="1">_FV(A287,"Expense ratio",TRUE)</f>
        <v>1.06E-2</v>
      </c>
      <c r="U287" s="24" cm="1">
        <f t="array" aca="1" ref="U287" ca="1">_FV(A287,"Market cap",TRUE)</f>
        <v>27044102.609999999</v>
      </c>
      <c r="V287" s="16"/>
      <c r="W287" s="16"/>
      <c r="Z287" s="18"/>
      <c r="AA287" s="20"/>
      <c r="AB287" s="20"/>
      <c r="AC287" s="21">
        <v>334769</v>
      </c>
      <c r="AE287" s="18"/>
      <c r="AF287" s="20"/>
      <c r="AH287" s="16"/>
      <c r="AI287" s="21"/>
      <c r="AJ287" s="18"/>
      <c r="AL287" s="18"/>
      <c r="AM287" s="18"/>
      <c r="AN287" t="s">
        <v>73</v>
      </c>
      <c r="AO287" t="str" cm="1">
        <f t="array" aca="1" ref="AO287" ca="1">_FV(A287,"Currency")</f>
        <v>USD</v>
      </c>
      <c r="AP287" t="str" cm="1">
        <f t="array" aca="1" ref="AP287" ca="1">_FV(A287,"Exchange")</f>
        <v>NYSE Arca</v>
      </c>
      <c r="AQ287" s="6" t="str" cm="1">
        <f t="array" aca="1" ref="AQ287" ca="1">_FV(A287,"Exchange abbreviation",TRUE)</f>
        <v>ARCX</v>
      </c>
      <c r="AR287" t="str" cm="1">
        <f t="array" aca="1" ref="AR287" ca="1">_FV(A287,"Instrument type",TRUE)</f>
        <v>ETF</v>
      </c>
    </row>
    <row r="288" spans="1:44" ht="18.75" customHeight="1" x14ac:dyDescent="0.25">
      <c r="A288" t="e" vm="301">
        <v>#VALUE!</v>
      </c>
      <c r="B288" t="s">
        <v>981</v>
      </c>
      <c r="C288" t="s">
        <v>982</v>
      </c>
      <c r="D288" s="31" cm="1">
        <f t="array" aca="1" ref="D288" ca="1">_FV(A288,"Last trade time",TRUE)</f>
        <v>45824.866002812501</v>
      </c>
      <c r="E288" s="23" cm="1">
        <f t="array" aca="1" ref="E288" ca="1">_FV(A288,"Price")</f>
        <v>25.21</v>
      </c>
      <c r="F288" s="27" cm="1">
        <f t="array" aca="1" ref="F288" ca="1">_FV(A288,"Change (%)",TRUE)</f>
        <v>-7.0889999999999998E-3</v>
      </c>
      <c r="G288" s="26" cm="1">
        <f t="array" aca="1" ref="G288" ca="1">_FV(A288,"Change")</f>
        <v>-0.18</v>
      </c>
      <c r="H288" s="23" cm="1">
        <f t="array" aca="1" ref="H288" ca="1">_FV(A288,"Open")</f>
        <v>25.05</v>
      </c>
      <c r="I288" s="23" cm="1">
        <f t="array" aca="1" ref="I288" ca="1">_FV(A288,"Low")</f>
        <v>24.3124</v>
      </c>
      <c r="J288" s="23" cm="1">
        <f t="array" aca="1" ref="J288" ca="1">_FV(A288,"High")</f>
        <v>25.49</v>
      </c>
      <c r="K288" s="23" cm="1">
        <f t="array" aca="1" ref="K288" ca="1">_FV(A288,"Previous close",TRUE)</f>
        <v>25.39</v>
      </c>
      <c r="L288" s="26"/>
      <c r="M288" s="23" cm="1">
        <f t="array" aca="1" ref="M288" ca="1">_FV(A288,"52 week low",TRUE)</f>
        <v>22.015000000000001</v>
      </c>
      <c r="N288" s="23" cm="1">
        <f t="array" aca="1" ref="N288" ca="1">_FV(A288,"52 week high",TRUE)</f>
        <v>41</v>
      </c>
      <c r="O288" s="8" cm="1">
        <f t="array" aca="1" ref="O288" ca="1">_FV(A288,"Volume")</f>
        <v>137158</v>
      </c>
      <c r="P288" s="7" cm="1">
        <f t="array" aca="1" ref="P288" ca="1">_FV(A288,"Volume average",TRUE)</f>
        <v>138514</v>
      </c>
      <c r="Q288" t="s">
        <v>65</v>
      </c>
      <c r="R288" t="s">
        <v>109</v>
      </c>
      <c r="S288" t="s">
        <v>445</v>
      </c>
      <c r="T288" s="25" cm="1">
        <f t="array" aca="1" ref="T288" ca="1">_FV(A288,"Expense ratio",TRUE)</f>
        <v>1.06E-2</v>
      </c>
      <c r="U288" s="24" cm="1">
        <f t="array" aca="1" ref="U288" ca="1">_FV(A288,"Market cap",TRUE)</f>
        <v>44020085.799999997</v>
      </c>
      <c r="V288" s="4">
        <v>44020084</v>
      </c>
      <c r="W288" s="4">
        <v>44020084</v>
      </c>
      <c r="Y288" t="s">
        <v>983</v>
      </c>
      <c r="Z288" s="5">
        <v>25.25</v>
      </c>
      <c r="AA288" s="20"/>
      <c r="AB288" s="5">
        <v>4.9399999999999999E-2</v>
      </c>
      <c r="AC288" s="4">
        <v>194285</v>
      </c>
      <c r="AE288" s="5">
        <v>-15.768860386167789</v>
      </c>
      <c r="AF288" s="5">
        <v>-31.23527062123399</v>
      </c>
      <c r="AI288" s="4">
        <v>194285</v>
      </c>
      <c r="AJ288" s="5">
        <v>4909581.95</v>
      </c>
      <c r="AL288" s="4">
        <v>41</v>
      </c>
      <c r="AM288" s="5">
        <v>22.02</v>
      </c>
      <c r="AN288" t="s">
        <v>90</v>
      </c>
      <c r="AO288" t="str" cm="1">
        <f t="array" aca="1" ref="AO288" ca="1">_FV(A288,"Currency")</f>
        <v>USD</v>
      </c>
      <c r="AP288" t="str" cm="1">
        <f t="array" aca="1" ref="AP288" ca="1">_FV(A288,"Exchange")</f>
        <v>NYSE Arca</v>
      </c>
      <c r="AQ288" s="6" t="str" cm="1">
        <f t="array" aca="1" ref="AQ288" ca="1">_FV(A288,"Exchange abbreviation",TRUE)</f>
        <v>ARCX</v>
      </c>
      <c r="AR288" t="str" cm="1">
        <f t="array" aca="1" ref="AR288" ca="1">_FV(A288,"Instrument type",TRUE)</f>
        <v>ETF</v>
      </c>
    </row>
    <row r="289" spans="1:44" ht="18.75" customHeight="1" x14ac:dyDescent="0.25">
      <c r="A289" t="e" vm="302">
        <v>#VALUE!</v>
      </c>
      <c r="B289" t="s">
        <v>984</v>
      </c>
      <c r="C289" t="s">
        <v>985</v>
      </c>
      <c r="D289" s="31" cm="1">
        <f t="array" aca="1" ref="D289" ca="1">_FV(A289,"Last trade time",TRUE)</f>
        <v>45824.929841388279</v>
      </c>
      <c r="E289" s="23" cm="1">
        <f t="array" aca="1" ref="E289" ca="1">_FV(A289,"Price")</f>
        <v>23.24</v>
      </c>
      <c r="F289" s="27" cm="1">
        <f t="array" aca="1" ref="F289" ca="1">_FV(A289,"Change (%)",TRUE)</f>
        <v>7.4930999999999998E-2</v>
      </c>
      <c r="G289" s="26" cm="1">
        <f t="array" aca="1" ref="G289" ca="1">_FV(A289,"Change")</f>
        <v>1.62</v>
      </c>
      <c r="H289" s="23" cm="1">
        <f t="array" aca="1" ref="H289" ca="1">_FV(A289,"Open")</f>
        <v>22.5</v>
      </c>
      <c r="I289" s="23" cm="1">
        <f t="array" aca="1" ref="I289" ca="1">_FV(A289,"Low")</f>
        <v>22.3</v>
      </c>
      <c r="J289" s="23" cm="1">
        <f t="array" aca="1" ref="J289" ca="1">_FV(A289,"High")</f>
        <v>23.62</v>
      </c>
      <c r="K289" s="23" cm="1">
        <f t="array" aca="1" ref="K289" ca="1">_FV(A289,"Previous close",TRUE)</f>
        <v>21.62</v>
      </c>
      <c r="L289" s="26"/>
      <c r="M289" s="23" cm="1">
        <f t="array" aca="1" ref="M289" ca="1">_FV(A289,"52 week low",TRUE)</f>
        <v>6.7727000000000004</v>
      </c>
      <c r="N289" s="23" cm="1">
        <f t="array" aca="1" ref="N289" ca="1">_FV(A289,"52 week high",TRUE)</f>
        <v>31.04</v>
      </c>
      <c r="O289" s="8" cm="1">
        <f t="array" aca="1" ref="O289" ca="1">_FV(A289,"Volume")</f>
        <v>281670</v>
      </c>
      <c r="P289" s="7" cm="1">
        <f t="array" aca="1" ref="P289" ca="1">_FV(A289,"Volume average",TRUE)</f>
        <v>316493</v>
      </c>
      <c r="Q289" t="s">
        <v>85</v>
      </c>
      <c r="S289" t="s">
        <v>445</v>
      </c>
      <c r="T289" s="25" cm="1">
        <f t="array" aca="1" ref="T289" ca="1">_FV(A289,"Expense ratio",TRUE)</f>
        <v>1.06E-2</v>
      </c>
      <c r="U289" s="24" cm="1">
        <f t="array" aca="1" ref="U289" ca="1">_FV(A289,"Market cap",TRUE)</f>
        <v>21883614.98</v>
      </c>
      <c r="V289" s="4">
        <v>21883614</v>
      </c>
      <c r="W289" s="4">
        <v>21883614</v>
      </c>
      <c r="Y289" t="s">
        <v>986</v>
      </c>
      <c r="Z289" s="5">
        <v>19.15607</v>
      </c>
      <c r="AA289" s="5">
        <v>23.995249999999999</v>
      </c>
      <c r="AB289" s="20"/>
      <c r="AC289" s="4">
        <v>474484</v>
      </c>
      <c r="AE289" s="5">
        <v>22.28978425435675</v>
      </c>
      <c r="AF289" s="20"/>
      <c r="AH289" s="16"/>
      <c r="AI289" s="4">
        <v>474484</v>
      </c>
      <c r="AJ289" s="5">
        <v>9095858.2800000012</v>
      </c>
      <c r="AL289" s="5">
        <v>31.04</v>
      </c>
      <c r="AM289" s="5">
        <v>6.7729999999999997</v>
      </c>
      <c r="AN289" t="s">
        <v>90</v>
      </c>
      <c r="AO289" t="str" cm="1">
        <f t="array" aca="1" ref="AO289" ca="1">_FV(A289,"Currency")</f>
        <v>USD</v>
      </c>
      <c r="AP289" t="str" cm="1">
        <f t="array" aca="1" ref="AP289" ca="1">_FV(A289,"Exchange")</f>
        <v>Nasdaq Stock Market</v>
      </c>
      <c r="AQ289" s="6" t="str" cm="1">
        <f t="array" aca="1" ref="AQ289" ca="1">_FV(A289,"Exchange abbreviation",TRUE)</f>
        <v>XNAS</v>
      </c>
      <c r="AR289" t="str" cm="1">
        <f t="array" aca="1" ref="AR289" ca="1">_FV(A289,"Instrument type",TRUE)</f>
        <v>ETF</v>
      </c>
    </row>
    <row r="290" spans="1:44" ht="18.75" customHeight="1" x14ac:dyDescent="0.25">
      <c r="A290" t="e" vm="303">
        <v>#VALUE!</v>
      </c>
      <c r="B290" t="s">
        <v>987</v>
      </c>
      <c r="C290" t="s">
        <v>988</v>
      </c>
      <c r="D290" s="31" cm="1">
        <f t="array" aca="1" ref="D290" ca="1">_FV(A290,"Last trade time",TRUE)</f>
        <v>45824.84027780078</v>
      </c>
      <c r="E290" s="23" cm="1">
        <f t="array" aca="1" ref="E290" ca="1">_FV(A290,"Price")</f>
        <v>23.23</v>
      </c>
      <c r="F290" s="27" cm="1">
        <f t="array" aca="1" ref="F290" ca="1">_FV(A290,"Change (%)",TRUE)</f>
        <v>-8.6019999999999998E-4</v>
      </c>
      <c r="G290" s="26" cm="1">
        <f t="array" aca="1" ref="G290" ca="1">_FV(A290,"Change")</f>
        <v>-0.02</v>
      </c>
      <c r="H290" s="23" cm="1">
        <f t="array" aca="1" ref="H290" ca="1">_FV(A290,"Open")</f>
        <v>23.23</v>
      </c>
      <c r="I290" s="23" cm="1">
        <f t="array" aca="1" ref="I290" ca="1">_FV(A290,"Low")</f>
        <v>23.23</v>
      </c>
      <c r="J290" s="23" cm="1">
        <f t="array" aca="1" ref="J290" ca="1">_FV(A290,"High")</f>
        <v>23.23</v>
      </c>
      <c r="K290" s="23" cm="1">
        <f t="array" aca="1" ref="K290" ca="1">_FV(A290,"Previous close",TRUE)</f>
        <v>23.25</v>
      </c>
      <c r="L290" s="26"/>
      <c r="M290" s="23" cm="1">
        <f t="array" aca="1" ref="M290" ca="1">_FV(A290,"52 week low",TRUE)</f>
        <v>22.517800000000001</v>
      </c>
      <c r="N290" s="23" cm="1">
        <f t="array" aca="1" ref="N290" ca="1">_FV(A290,"52 week high",TRUE)</f>
        <v>24.05</v>
      </c>
      <c r="O290" s="8" cm="1">
        <f t="array" aca="1" ref="O290" ca="1">_FV(A290,"Volume")</f>
        <v>3</v>
      </c>
      <c r="P290" s="7" cm="1">
        <f t="array" aca="1" ref="P290" ca="1">_FV(A290,"Volume average",TRUE)</f>
        <v>14</v>
      </c>
      <c r="Q290" t="s">
        <v>416</v>
      </c>
      <c r="S290" t="s">
        <v>989</v>
      </c>
      <c r="T290" s="25" cm="1">
        <f t="array" aca="1" ref="T290" ca="1">_FV(A290,"Expense ratio",TRUE)</f>
        <v>1.06E-2</v>
      </c>
      <c r="U290" s="24" cm="1">
        <f t="array" aca="1" ref="U290" ca="1">_FV(A290,"Market cap",TRUE)</f>
        <v>1169167.3999999999</v>
      </c>
      <c r="V290" s="4">
        <v>1169167</v>
      </c>
      <c r="W290" s="4">
        <v>1169167</v>
      </c>
      <c r="Y290" t="s">
        <v>990</v>
      </c>
      <c r="Z290" s="5">
        <v>23.19</v>
      </c>
      <c r="AA290" s="20"/>
      <c r="AB290" s="5">
        <v>2.69E-2</v>
      </c>
      <c r="AC290" s="4">
        <v>122</v>
      </c>
      <c r="AE290" s="5">
        <v>2.0226999821266518</v>
      </c>
      <c r="AF290" s="5">
        <v>2.4156580506281329</v>
      </c>
      <c r="AI290" s="4">
        <v>122</v>
      </c>
      <c r="AJ290" s="5">
        <v>2827.9234000000001</v>
      </c>
      <c r="AL290" s="5">
        <v>24.05</v>
      </c>
      <c r="AM290" s="5">
        <v>22.518000000000001</v>
      </c>
      <c r="AN290" t="s">
        <v>47</v>
      </c>
      <c r="AO290" t="str" cm="1">
        <f t="array" aca="1" ref="AO290" ca="1">_FV(A290,"Currency")</f>
        <v>USD</v>
      </c>
      <c r="AP290" t="str" cm="1">
        <f t="array" aca="1" ref="AP290" ca="1">_FV(A290,"Exchange")</f>
        <v>NYSE Arca</v>
      </c>
      <c r="AQ290" s="6" t="str" cm="1">
        <f t="array" aca="1" ref="AQ290" ca="1">_FV(A290,"Exchange abbreviation",TRUE)</f>
        <v>ARCX</v>
      </c>
      <c r="AR290" t="str" cm="1">
        <f t="array" aca="1" ref="AR290" ca="1">_FV(A290,"Instrument type",TRUE)</f>
        <v>ETF</v>
      </c>
    </row>
    <row r="291" spans="1:44" ht="18.75" customHeight="1" x14ac:dyDescent="0.25">
      <c r="A291" t="e" vm="304">
        <v>#VALUE!</v>
      </c>
      <c r="B291" t="s">
        <v>991</v>
      </c>
      <c r="C291" t="s">
        <v>992</v>
      </c>
      <c r="D291" s="31" cm="1">
        <f t="array" aca="1" ref="D291" ca="1">_FV(A291,"Last trade time",TRUE)</f>
        <v>45824.840283553123</v>
      </c>
      <c r="E291" s="23" cm="1">
        <f t="array" aca="1" ref="E291" ca="1">_FV(A291,"Price")</f>
        <v>30.651700000000002</v>
      </c>
      <c r="F291" s="27" cm="1">
        <f t="array" aca="1" ref="F291" ca="1">_FV(A291,"Change (%)",TRUE)</f>
        <v>3.3289999999999999E-3</v>
      </c>
      <c r="G291" s="26" cm="1">
        <f t="array" aca="1" ref="G291" ca="1">_FV(A291,"Change")</f>
        <v>0.1017</v>
      </c>
      <c r="H291" s="23" cm="1">
        <f t="array" aca="1" ref="H291" ca="1">_FV(A291,"Open")</f>
        <v>30.706199999999999</v>
      </c>
      <c r="I291" s="23" cm="1">
        <f t="array" aca="1" ref="I291" ca="1">_FV(A291,"Low")</f>
        <v>30.64</v>
      </c>
      <c r="J291" s="23" cm="1">
        <f t="array" aca="1" ref="J291" ca="1">_FV(A291,"High")</f>
        <v>30.706199999999999</v>
      </c>
      <c r="K291" s="23" cm="1">
        <f t="array" aca="1" ref="K291" ca="1">_FV(A291,"Previous close",TRUE)</f>
        <v>30.55</v>
      </c>
      <c r="L291" s="26"/>
      <c r="M291" s="23" cm="1">
        <f t="array" aca="1" ref="M291" ca="1">_FV(A291,"52 week low",TRUE)</f>
        <v>27.03</v>
      </c>
      <c r="N291" s="23" cm="1">
        <f t="array" aca="1" ref="N291" ca="1">_FV(A291,"52 week high",TRUE)</f>
        <v>31.37</v>
      </c>
      <c r="O291" s="8" cm="1">
        <f t="array" aca="1" ref="O291" ca="1">_FV(A291,"Volume")</f>
        <v>2322</v>
      </c>
      <c r="P291" s="7" cm="1">
        <f t="array" aca="1" ref="P291" ca="1">_FV(A291,"Volume average",TRUE)</f>
        <v>3754</v>
      </c>
      <c r="Q291" t="s">
        <v>554</v>
      </c>
      <c r="S291" t="s">
        <v>555</v>
      </c>
      <c r="T291" s="25" cm="1">
        <f t="array" aca="1" ref="T291" ca="1">_FV(A291,"Expense ratio",TRUE)</f>
        <v>1.06E-2</v>
      </c>
      <c r="U291" s="24" cm="1">
        <f t="array" aca="1" ref="U291" ca="1">_FV(A291,"Market cap",TRUE)</f>
        <v>49037134.909999996</v>
      </c>
      <c r="V291" s="4">
        <v>49037136</v>
      </c>
      <c r="W291" s="4">
        <v>49037136</v>
      </c>
      <c r="X291" t="s">
        <v>993</v>
      </c>
      <c r="Y291" t="s">
        <v>557</v>
      </c>
      <c r="Z291" s="5">
        <v>30.61</v>
      </c>
      <c r="AA291" s="5">
        <v>25.013283000000001</v>
      </c>
      <c r="AB291" s="5">
        <v>1.4199999E-2</v>
      </c>
      <c r="AC291" s="4">
        <v>4979</v>
      </c>
      <c r="AE291" s="5">
        <v>1.4985446692064699</v>
      </c>
      <c r="AF291" s="5">
        <v>8.5659564076586712</v>
      </c>
      <c r="AI291" s="4">
        <v>4979</v>
      </c>
      <c r="AJ291" s="5">
        <v>152407.19</v>
      </c>
      <c r="AL291" s="5">
        <v>31.37</v>
      </c>
      <c r="AM291" s="5">
        <v>27.03</v>
      </c>
      <c r="AN291" t="s">
        <v>47</v>
      </c>
      <c r="AO291" t="str" cm="1">
        <f t="array" aca="1" ref="AO291" ca="1">_FV(A291,"Currency")</f>
        <v>USD</v>
      </c>
      <c r="AP291" t="str" cm="1">
        <f t="array" aca="1" ref="AP291" ca="1">_FV(A291,"Exchange")</f>
        <v>CBOE BZX Exchange</v>
      </c>
      <c r="AQ291" s="6" t="str" cm="1">
        <f t="array" aca="1" ref="AQ291" ca="1">_FV(A291,"Exchange abbreviation",TRUE)</f>
        <v>BATS</v>
      </c>
      <c r="AR291" t="str" cm="1">
        <f t="array" aca="1" ref="AR291" ca="1">_FV(A291,"Instrument type",TRUE)</f>
        <v>ETF</v>
      </c>
    </row>
    <row r="292" spans="1:44" ht="18.75" customHeight="1" x14ac:dyDescent="0.25">
      <c r="A292" t="e" vm="305">
        <v>#VALUE!</v>
      </c>
      <c r="B292" t="s">
        <v>994</v>
      </c>
      <c r="C292" t="s">
        <v>995</v>
      </c>
      <c r="D292" s="31" cm="1">
        <f t="array" aca="1" ref="D292" ca="1">_FV(A292,"Last trade time",TRUE)</f>
        <v>45824.935382082811</v>
      </c>
      <c r="E292" s="23" cm="1">
        <f t="array" aca="1" ref="E292" ca="1">_FV(A292,"Price")</f>
        <v>62.1</v>
      </c>
      <c r="F292" s="27" cm="1">
        <f t="array" aca="1" ref="F292" ca="1">_FV(A292,"Change (%)",TRUE)</f>
        <v>2.0710000000000003E-2</v>
      </c>
      <c r="G292" s="26" cm="1">
        <f t="array" aca="1" ref="G292" ca="1">_FV(A292,"Change")</f>
        <v>1.26</v>
      </c>
      <c r="H292" s="23" cm="1">
        <f t="array" aca="1" ref="H292" ca="1">_FV(A292,"Open")</f>
        <v>61.23</v>
      </c>
      <c r="I292" s="23" cm="1">
        <f t="array" aca="1" ref="I292" ca="1">_FV(A292,"Low")</f>
        <v>61.03</v>
      </c>
      <c r="J292" s="23" cm="1">
        <f t="array" aca="1" ref="J292" ca="1">_FV(A292,"High")</f>
        <v>62.295000000000002</v>
      </c>
      <c r="K292" s="23" cm="1">
        <f t="array" aca="1" ref="K292" ca="1">_FV(A292,"Previous close",TRUE)</f>
        <v>60.84</v>
      </c>
      <c r="L292" s="26"/>
      <c r="M292" s="23" cm="1">
        <f t="array" aca="1" ref="M292" ca="1">_FV(A292,"52 week low",TRUE)</f>
        <v>22.86</v>
      </c>
      <c r="N292" s="23" cm="1">
        <f t="array" aca="1" ref="N292" ca="1">_FV(A292,"52 week high",TRUE)</f>
        <v>66.22</v>
      </c>
      <c r="O292" s="8" cm="1">
        <f t="array" aca="1" ref="O292" ca="1">_FV(A292,"Volume")</f>
        <v>93058</v>
      </c>
      <c r="P292" s="7" cm="1">
        <f t="array" aca="1" ref="P292" ca="1">_FV(A292,"Volume average",TRUE)</f>
        <v>133932</v>
      </c>
      <c r="Q292" t="s">
        <v>490</v>
      </c>
      <c r="T292" s="25" cm="1">
        <f t="array" aca="1" ref="T292" ca="1">_FV(A292,"Expense ratio",TRUE)</f>
        <v>1.06E-2</v>
      </c>
      <c r="U292" s="24" cm="1">
        <f t="array" aca="1" ref="U292" ca="1">_FV(A292,"Market cap",TRUE)</f>
        <v>48587296.229999997</v>
      </c>
      <c r="V292" s="16"/>
      <c r="W292" s="16"/>
      <c r="Z292" s="5">
        <v>62.26</v>
      </c>
      <c r="AA292" s="19">
        <v>56.922752000000003</v>
      </c>
      <c r="AB292" s="20"/>
      <c r="AC292" s="4">
        <v>212752</v>
      </c>
      <c r="AE292" s="5">
        <v>70.759870666367021</v>
      </c>
      <c r="AF292" s="20"/>
      <c r="AI292" s="4">
        <v>212752</v>
      </c>
      <c r="AJ292" s="5">
        <v>13652295.84</v>
      </c>
      <c r="AL292" s="5">
        <v>66.22</v>
      </c>
      <c r="AM292" s="5">
        <v>22.86</v>
      </c>
      <c r="AN292" t="s">
        <v>82</v>
      </c>
      <c r="AO292" t="str" cm="1">
        <f t="array" aca="1" ref="AO292" ca="1">_FV(A292,"Currency")</f>
        <v>USD</v>
      </c>
      <c r="AP292" t="str" cm="1">
        <f t="array" aca="1" ref="AP292" ca="1">_FV(A292,"Exchange")</f>
        <v>Nasdaq Stock Market</v>
      </c>
      <c r="AQ292" s="6" t="str" cm="1">
        <f t="array" aca="1" ref="AQ292" ca="1">_FV(A292,"Exchange abbreviation",TRUE)</f>
        <v>XNAS</v>
      </c>
      <c r="AR292" t="str" cm="1">
        <f t="array" aca="1" ref="AR292" ca="1">_FV(A292,"Instrument type",TRUE)</f>
        <v>ETF</v>
      </c>
    </row>
    <row r="293" spans="1:44" ht="18.75" customHeight="1" x14ac:dyDescent="0.25">
      <c r="A293" t="e" vm="306">
        <v>#VALUE!</v>
      </c>
      <c r="B293" t="s">
        <v>996</v>
      </c>
      <c r="C293" t="s">
        <v>997</v>
      </c>
      <c r="D293" s="31" cm="1">
        <f t="array" aca="1" ref="D293" ca="1">_FV(A293,"Last trade time",TRUE)</f>
        <v>45824.923768321096</v>
      </c>
      <c r="E293" s="23" cm="1">
        <f t="array" aca="1" ref="E293" ca="1">_FV(A293,"Price")</f>
        <v>16.87</v>
      </c>
      <c r="F293" s="27" cm="1">
        <f t="array" aca="1" ref="F293" ca="1">_FV(A293,"Change (%)",TRUE)</f>
        <v>1.9952000000000001E-2</v>
      </c>
      <c r="G293" s="26" cm="1">
        <f t="array" aca="1" ref="G293" ca="1">_FV(A293,"Change")</f>
        <v>0.33</v>
      </c>
      <c r="H293" s="23" cm="1">
        <f t="array" aca="1" ref="H293" ca="1">_FV(A293,"Open")</f>
        <v>16.809999999999999</v>
      </c>
      <c r="I293" s="23" cm="1">
        <f t="array" aca="1" ref="I293" ca="1">_FV(A293,"Low")</f>
        <v>16.760000000000002</v>
      </c>
      <c r="J293" s="23" cm="1">
        <f t="array" aca="1" ref="J293" ca="1">_FV(A293,"High")</f>
        <v>16.97</v>
      </c>
      <c r="K293" s="23" cm="1">
        <f t="array" aca="1" ref="K293" ca="1">_FV(A293,"Previous close",TRUE)</f>
        <v>16.54</v>
      </c>
      <c r="L293" s="26"/>
      <c r="M293" s="23" cm="1">
        <f t="array" aca="1" ref="M293" ca="1">_FV(A293,"52 week low",TRUE)</f>
        <v>13.56</v>
      </c>
      <c r="N293" s="23" cm="1">
        <f t="array" aca="1" ref="N293" ca="1">_FV(A293,"52 week high",TRUE)</f>
        <v>21.25</v>
      </c>
      <c r="O293" s="8" cm="1">
        <f t="array" aca="1" ref="O293" ca="1">_FV(A293,"Volume")</f>
        <v>172318</v>
      </c>
      <c r="P293" s="7" cm="1">
        <f t="array" aca="1" ref="P293" ca="1">_FV(A293,"Volume average",TRUE)</f>
        <v>127848</v>
      </c>
      <c r="Q293" t="s">
        <v>424</v>
      </c>
      <c r="S293" t="s">
        <v>281</v>
      </c>
      <c r="T293" s="25" cm="1">
        <f t="array" aca="1" ref="T293" ca="1">_FV(A293,"Expense ratio",TRUE)</f>
        <v>1.06E-2</v>
      </c>
      <c r="U293" s="24" cm="1">
        <f t="array" aca="1" ref="U293" ca="1">_FV(A293,"Market cap",TRUE)</f>
        <v>160251274.27000001</v>
      </c>
      <c r="V293" s="4">
        <v>160251280</v>
      </c>
      <c r="W293" s="4">
        <v>160251280</v>
      </c>
      <c r="Y293" t="s">
        <v>767</v>
      </c>
      <c r="Z293" s="5">
        <v>16.8033</v>
      </c>
      <c r="AA293" s="20"/>
      <c r="AB293" s="5">
        <v>0.50960000000000005</v>
      </c>
      <c r="AC293" s="4">
        <v>129755</v>
      </c>
      <c r="AE293" s="5">
        <v>4.1620090867192872</v>
      </c>
      <c r="AF293" s="5">
        <v>32.489727570471281</v>
      </c>
      <c r="AI293" s="4">
        <v>129755</v>
      </c>
      <c r="AJ293" s="5">
        <v>2170801.15</v>
      </c>
      <c r="AL293" s="5">
        <v>21.25</v>
      </c>
      <c r="AM293" s="5">
        <v>13.56</v>
      </c>
      <c r="AN293" t="s">
        <v>90</v>
      </c>
      <c r="AO293" t="str" cm="1">
        <f t="array" aca="1" ref="AO293" ca="1">_FV(A293,"Currency")</f>
        <v>USD</v>
      </c>
      <c r="AP293" t="str" cm="1">
        <f t="array" aca="1" ref="AP293" ca="1">_FV(A293,"Exchange")</f>
        <v>NYSE Arca</v>
      </c>
      <c r="AQ293" s="6" t="str" cm="1">
        <f t="array" aca="1" ref="AQ293" ca="1">_FV(A293,"Exchange abbreviation",TRUE)</f>
        <v>ARCX</v>
      </c>
      <c r="AR293" t="str" cm="1">
        <f t="array" aca="1" ref="AR293" ca="1">_FV(A293,"Instrument type",TRUE)</f>
        <v>ETF</v>
      </c>
    </row>
    <row r="294" spans="1:44" ht="18.75" customHeight="1" x14ac:dyDescent="0.25">
      <c r="A294" t="e" vm="307">
        <v>#VALUE!</v>
      </c>
      <c r="B294" t="s">
        <v>998</v>
      </c>
      <c r="C294" t="s">
        <v>999</v>
      </c>
      <c r="D294" s="31" cm="1">
        <f t="array" aca="1" ref="D294" ca="1">_FV(A294,"Last trade time",TRUE)</f>
        <v>45824.939233703124</v>
      </c>
      <c r="E294" s="23" cm="1">
        <f t="array" aca="1" ref="E294" ca="1">_FV(A294,"Price")</f>
        <v>41.57</v>
      </c>
      <c r="F294" s="27" cm="1">
        <f t="array" aca="1" ref="F294" ca="1">_FV(A294,"Change (%)",TRUE)</f>
        <v>5.8029999999999998E-2</v>
      </c>
      <c r="G294" s="26" cm="1">
        <f t="array" aca="1" ref="G294" ca="1">_FV(A294,"Change")</f>
        <v>2.2799999999999998</v>
      </c>
      <c r="H294" s="23" cm="1">
        <f t="array" aca="1" ref="H294" ca="1">_FV(A294,"Open")</f>
        <v>41.325000000000003</v>
      </c>
      <c r="I294" s="23" cm="1">
        <f t="array" aca="1" ref="I294" ca="1">_FV(A294,"Low")</f>
        <v>40.58</v>
      </c>
      <c r="J294" s="23" cm="1">
        <f t="array" aca="1" ref="J294" ca="1">_FV(A294,"High")</f>
        <v>42.12</v>
      </c>
      <c r="K294" s="23" cm="1">
        <f t="array" aca="1" ref="K294" ca="1">_FV(A294,"Previous close",TRUE)</f>
        <v>39.29</v>
      </c>
      <c r="L294" s="26"/>
      <c r="M294" s="23" cm="1">
        <f t="array" aca="1" ref="M294" ca="1">_FV(A294,"52 week low",TRUE)</f>
        <v>20.11</v>
      </c>
      <c r="N294" s="23" cm="1">
        <f t="array" aca="1" ref="N294" ca="1">_FV(A294,"52 week high",TRUE)</f>
        <v>52.119</v>
      </c>
      <c r="O294" s="8" cm="1">
        <f t="array" aca="1" ref="O294" ca="1">_FV(A294,"Volume")</f>
        <v>1082475</v>
      </c>
      <c r="P294" s="7" cm="1">
        <f t="array" aca="1" ref="P294" ca="1">_FV(A294,"Volume average",TRUE)</f>
        <v>687643</v>
      </c>
      <c r="Q294" t="s">
        <v>85</v>
      </c>
      <c r="S294" t="s">
        <v>445</v>
      </c>
      <c r="T294" s="25" cm="1">
        <f t="array" aca="1" ref="T294" ca="1">_FV(A294,"Expense ratio",TRUE)</f>
        <v>1.06E-2</v>
      </c>
      <c r="U294" s="24" cm="1">
        <f t="array" aca="1" ref="U294" ca="1">_FV(A294,"Market cap",TRUE)</f>
        <v>117456572.73</v>
      </c>
      <c r="V294" s="4">
        <v>117456576</v>
      </c>
      <c r="W294" s="4">
        <v>117456576</v>
      </c>
      <c r="Y294" t="s">
        <v>1000</v>
      </c>
      <c r="Z294" s="5">
        <v>41.146999999999998</v>
      </c>
      <c r="AA294" s="5">
        <v>36.032448000000002</v>
      </c>
      <c r="AB294" s="20"/>
      <c r="AC294" s="4">
        <v>1021071</v>
      </c>
      <c r="AE294" s="5">
        <v>17.368417925372849</v>
      </c>
      <c r="AF294" s="5">
        <v>55.110298977330913</v>
      </c>
      <c r="AI294" s="4">
        <v>1021071</v>
      </c>
      <c r="AJ294" s="5">
        <v>41996650.229999997</v>
      </c>
      <c r="AL294" s="5">
        <v>52.119</v>
      </c>
      <c r="AM294" s="5">
        <v>20.11</v>
      </c>
      <c r="AN294" t="s">
        <v>82</v>
      </c>
      <c r="AO294" t="str" cm="1">
        <f t="array" aca="1" ref="AO294" ca="1">_FV(A294,"Currency")</f>
        <v>USD</v>
      </c>
      <c r="AP294" t="str" cm="1">
        <f t="array" aca="1" ref="AP294" ca="1">_FV(A294,"Exchange")</f>
        <v>Nasdaq Stock Market</v>
      </c>
      <c r="AQ294" s="6" t="str" cm="1">
        <f t="array" aca="1" ref="AQ294" ca="1">_FV(A294,"Exchange abbreviation",TRUE)</f>
        <v>XNAS</v>
      </c>
      <c r="AR294" t="str" cm="1">
        <f t="array" aca="1" ref="AR294" ca="1">_FV(A294,"Instrument type",TRUE)</f>
        <v>ETF</v>
      </c>
    </row>
    <row r="295" spans="1:44" ht="18.75" customHeight="1" x14ac:dyDescent="0.25">
      <c r="A295" t="e" vm="308">
        <v>#VALUE!</v>
      </c>
      <c r="B295" t="s">
        <v>1001</v>
      </c>
      <c r="C295" t="s">
        <v>1002</v>
      </c>
      <c r="D295" s="31" cm="1">
        <f t="array" aca="1" ref="D295" ca="1">_FV(A295,"Last trade time",TRUE)</f>
        <v>45824.925748657028</v>
      </c>
      <c r="E295" s="23" cm="1">
        <f t="array" aca="1" ref="E295" ca="1">_FV(A295,"Price")</f>
        <v>30.2</v>
      </c>
      <c r="F295" s="27" cm="1">
        <f t="array" aca="1" ref="F295" ca="1">_FV(A295,"Change (%)",TRUE)</f>
        <v>1.4443999999999999E-2</v>
      </c>
      <c r="G295" s="26" cm="1">
        <f t="array" aca="1" ref="G295" ca="1">_FV(A295,"Change")</f>
        <v>0.43</v>
      </c>
      <c r="H295" s="23" cm="1">
        <f t="array" aca="1" ref="H295" ca="1">_FV(A295,"Open")</f>
        <v>30.21</v>
      </c>
      <c r="I295" s="23" cm="1">
        <f t="array" aca="1" ref="I295" ca="1">_FV(A295,"Low")</f>
        <v>30.099399999999999</v>
      </c>
      <c r="J295" s="23" cm="1">
        <f t="array" aca="1" ref="J295" ca="1">_FV(A295,"High")</f>
        <v>30.37</v>
      </c>
      <c r="K295" s="23" cm="1">
        <f t="array" aca="1" ref="K295" ca="1">_FV(A295,"Previous close",TRUE)</f>
        <v>29.77</v>
      </c>
      <c r="L295" s="26"/>
      <c r="M295" s="23" cm="1">
        <f t="array" aca="1" ref="M295" ca="1">_FV(A295,"52 week low",TRUE)</f>
        <v>24.7</v>
      </c>
      <c r="N295" s="23" cm="1">
        <f t="array" aca="1" ref="N295" ca="1">_FV(A295,"52 week high",TRUE)</f>
        <v>33.11</v>
      </c>
      <c r="O295" s="8" cm="1">
        <f t="array" aca="1" ref="O295" ca="1">_FV(A295,"Volume")</f>
        <v>82729</v>
      </c>
      <c r="P295" s="7" cm="1">
        <f t="array" aca="1" ref="P295" ca="1">_FV(A295,"Volume average",TRUE)</f>
        <v>172464</v>
      </c>
      <c r="Q295" t="s">
        <v>129</v>
      </c>
      <c r="R295" t="s">
        <v>763</v>
      </c>
      <c r="S295" t="s">
        <v>440</v>
      </c>
      <c r="T295" s="25" cm="1">
        <f t="array" aca="1" ref="T295" ca="1">_FV(A295,"Expense ratio",TRUE)</f>
        <v>1.06E-2</v>
      </c>
      <c r="U295" s="24" cm="1">
        <f t="array" aca="1" ref="U295" ca="1">_FV(A295,"Market cap",TRUE)</f>
        <v>172502582.44999999</v>
      </c>
      <c r="V295" s="4">
        <v>172502464</v>
      </c>
      <c r="W295" s="4">
        <v>172502464</v>
      </c>
      <c r="Y295" t="s">
        <v>1003</v>
      </c>
      <c r="Z295" s="5">
        <v>30.306000000000001</v>
      </c>
      <c r="AA295" s="5">
        <v>3.5517482999999999</v>
      </c>
      <c r="AB295" s="4">
        <v>0</v>
      </c>
      <c r="AC295" s="4">
        <v>198976</v>
      </c>
      <c r="AE295" s="5">
        <v>21.169039000609558</v>
      </c>
      <c r="AF295" s="5">
        <v>6.8245161513980523</v>
      </c>
      <c r="AI295" s="4">
        <v>198976</v>
      </c>
      <c r="AJ295" s="5">
        <v>6015044.4800000004</v>
      </c>
      <c r="AL295" s="5">
        <v>33.11</v>
      </c>
      <c r="AM295" s="5">
        <v>24.7</v>
      </c>
      <c r="AN295" t="s">
        <v>90</v>
      </c>
      <c r="AO295" t="str" cm="1">
        <f t="array" aca="1" ref="AO295" ca="1">_FV(A295,"Currency")</f>
        <v>USD</v>
      </c>
      <c r="AP295" t="str" cm="1">
        <f t="array" aca="1" ref="AP295" ca="1">_FV(A295,"Exchange")</f>
        <v>NYSE Arca</v>
      </c>
      <c r="AQ295" s="6" t="str" cm="1">
        <f t="array" aca="1" ref="AQ295" ca="1">_FV(A295,"Exchange abbreviation",TRUE)</f>
        <v>ARCX</v>
      </c>
      <c r="AR295" t="str" cm="1">
        <f t="array" aca="1" ref="AR295" ca="1">_FV(A295,"Instrument type",TRUE)</f>
        <v>ETF</v>
      </c>
    </row>
    <row r="296" spans="1:44" ht="18.75" customHeight="1" x14ac:dyDescent="0.25">
      <c r="A296" t="e" vm="309">
        <v>#VALUE!</v>
      </c>
      <c r="B296" t="s">
        <v>1004</v>
      </c>
      <c r="C296" t="s">
        <v>1005</v>
      </c>
      <c r="D296" s="31" cm="1">
        <f t="array" aca="1" ref="D296" ca="1">_FV(A296,"Last trade time",TRUE)</f>
        <v>45824.84027780078</v>
      </c>
      <c r="E296" s="23" cm="1">
        <f t="array" aca="1" ref="E296" ca="1">_FV(A296,"Price")</f>
        <v>52.35</v>
      </c>
      <c r="F296" s="27" cm="1">
        <f t="array" aca="1" ref="F296" ca="1">_FV(A296,"Change (%)",TRUE)</f>
        <v>1.3357000000000001E-2</v>
      </c>
      <c r="G296" s="26" cm="1">
        <f t="array" aca="1" ref="G296" ca="1">_FV(A296,"Change")</f>
        <v>0.69</v>
      </c>
      <c r="H296" s="23" cm="1">
        <f t="array" aca="1" ref="H296" ca="1">_FV(A296,"Open")</f>
        <v>51.98</v>
      </c>
      <c r="I296" s="23" cm="1">
        <f t="array" aca="1" ref="I296" ca="1">_FV(A296,"Low")</f>
        <v>51.98</v>
      </c>
      <c r="J296" s="23" cm="1">
        <f t="array" aca="1" ref="J296" ca="1">_FV(A296,"High")</f>
        <v>52.567</v>
      </c>
      <c r="K296" s="23" cm="1">
        <f t="array" aca="1" ref="K296" ca="1">_FV(A296,"Previous close",TRUE)</f>
        <v>51.66</v>
      </c>
      <c r="L296" s="26"/>
      <c r="M296" s="23" cm="1">
        <f t="array" aca="1" ref="M296" ca="1">_FV(A296,"52 week low",TRUE)</f>
        <v>44.13</v>
      </c>
      <c r="N296" s="23" cm="1">
        <f t="array" aca="1" ref="N296" ca="1">_FV(A296,"52 week high",TRUE)</f>
        <v>55.010300000000001</v>
      </c>
      <c r="O296" s="8" cm="1">
        <f t="array" aca="1" ref="O296" ca="1">_FV(A296,"Volume")</f>
        <v>32374</v>
      </c>
      <c r="P296" s="7" cm="1">
        <f t="array" aca="1" ref="P296" ca="1">_FV(A296,"Volume average",TRUE)</f>
        <v>37303</v>
      </c>
      <c r="Q296" t="s">
        <v>50</v>
      </c>
      <c r="S296" t="s">
        <v>1006</v>
      </c>
      <c r="T296" s="25" cm="1">
        <f t="array" aca="1" ref="T296" ca="1">_FV(A296,"Expense ratio",TRUE)</f>
        <v>1.06E-2</v>
      </c>
      <c r="U296" s="24" cm="1">
        <f t="array" aca="1" ref="U296" ca="1">_FV(A296,"Market cap",TRUE)</f>
        <v>449872208.25999999</v>
      </c>
      <c r="V296" s="4">
        <v>449872192</v>
      </c>
      <c r="W296" s="4">
        <v>449872192</v>
      </c>
      <c r="Y296" t="s">
        <v>1007</v>
      </c>
      <c r="Z296" s="5">
        <v>51.95</v>
      </c>
      <c r="AA296" s="19">
        <v>25.649408000000001</v>
      </c>
      <c r="AB296" s="5">
        <v>4.1000000000000003E-3</v>
      </c>
      <c r="AC296" s="4">
        <v>35501</v>
      </c>
      <c r="AE296" s="5">
        <v>0.26985232607190662</v>
      </c>
      <c r="AF296" s="5">
        <v>8.9494681647880334</v>
      </c>
      <c r="AI296" s="4">
        <v>35501</v>
      </c>
      <c r="AJ296" s="5">
        <v>1844986.97</v>
      </c>
      <c r="AL296" s="5">
        <v>55.01</v>
      </c>
      <c r="AM296" s="5">
        <v>44.13</v>
      </c>
      <c r="AN296" t="s">
        <v>90</v>
      </c>
      <c r="AO296" t="str" cm="1">
        <f t="array" aca="1" ref="AO296" ca="1">_FV(A296,"Currency")</f>
        <v>USD</v>
      </c>
      <c r="AP296" t="str" cm="1">
        <f t="array" aca="1" ref="AP296" ca="1">_FV(A296,"Exchange")</f>
        <v>NYSE Arca</v>
      </c>
      <c r="AQ296" s="6" t="str" cm="1">
        <f t="array" aca="1" ref="AQ296" ca="1">_FV(A296,"Exchange abbreviation",TRUE)</f>
        <v>ARCX</v>
      </c>
      <c r="AR296" t="str" cm="1">
        <f t="array" aca="1" ref="AR296" ca="1">_FV(A296,"Instrument type",TRUE)</f>
        <v>ETF</v>
      </c>
    </row>
    <row r="297" spans="1:44" ht="18.75" customHeight="1" x14ac:dyDescent="0.25">
      <c r="A297" t="e" vm="310">
        <v>#VALUE!</v>
      </c>
      <c r="B297" t="s">
        <v>1008</v>
      </c>
      <c r="C297" t="s">
        <v>1009</v>
      </c>
      <c r="D297" s="31" cm="1">
        <f t="array" aca="1" ref="D297" ca="1">_FV(A297,"Last trade time",TRUE)</f>
        <v>45824.84741328672</v>
      </c>
      <c r="E297" s="23" cm="1">
        <f t="array" aca="1" ref="E297" ca="1">_FV(A297,"Price")</f>
        <v>24.3</v>
      </c>
      <c r="F297" s="27" cm="1">
        <f t="array" aca="1" ref="F297" ca="1">_FV(A297,"Change (%)",TRUE)</f>
        <v>-8.5679999999999992E-3</v>
      </c>
      <c r="G297" s="26" cm="1">
        <f t="array" aca="1" ref="G297" ca="1">_FV(A297,"Change")</f>
        <v>-0.21</v>
      </c>
      <c r="H297" s="23" cm="1">
        <f t="array" aca="1" ref="H297" ca="1">_FV(A297,"Open")</f>
        <v>24.45</v>
      </c>
      <c r="I297" s="23" cm="1">
        <f t="array" aca="1" ref="I297" ca="1">_FV(A297,"Low")</f>
        <v>24.3</v>
      </c>
      <c r="J297" s="23" cm="1">
        <f t="array" aca="1" ref="J297" ca="1">_FV(A297,"High")</f>
        <v>24.545100000000001</v>
      </c>
      <c r="K297" s="23" cm="1">
        <f t="array" aca="1" ref="K297" ca="1">_FV(A297,"Previous close",TRUE)</f>
        <v>24.51</v>
      </c>
      <c r="L297" s="26"/>
      <c r="M297" s="23" cm="1">
        <f t="array" aca="1" ref="M297" ca="1">_FV(A297,"52 week low",TRUE)</f>
        <v>22.37</v>
      </c>
      <c r="N297" s="23" cm="1">
        <f t="array" aca="1" ref="N297" ca="1">_FV(A297,"52 week high",TRUE)</f>
        <v>29.439900000000002</v>
      </c>
      <c r="O297" s="8" cm="1">
        <f t="array" aca="1" ref="O297" ca="1">_FV(A297,"Volume")</f>
        <v>18840</v>
      </c>
      <c r="P297" s="7" cm="1">
        <f t="array" aca="1" ref="P297" ca="1">_FV(A297,"Volume average",TRUE)</f>
        <v>40483</v>
      </c>
      <c r="Q297" t="s">
        <v>1010</v>
      </c>
      <c r="S297" t="s">
        <v>445</v>
      </c>
      <c r="T297" s="25" cm="1">
        <f t="array" aca="1" ref="T297" ca="1">_FV(A297,"Expense ratio",TRUE)</f>
        <v>1.06E-2</v>
      </c>
      <c r="U297" s="24" cm="1">
        <f t="array" aca="1" ref="U297" ca="1">_FV(A297,"Market cap",TRUE)</f>
        <v>49261833.259999998</v>
      </c>
      <c r="V297" s="4">
        <v>49261832</v>
      </c>
      <c r="W297" s="4">
        <v>49261832</v>
      </c>
      <c r="Y297" t="s">
        <v>1011</v>
      </c>
      <c r="Z297" s="5">
        <v>23.986000000000001</v>
      </c>
      <c r="AB297" s="5">
        <v>3.3299996999999998E-2</v>
      </c>
      <c r="AC297" s="4">
        <v>82139</v>
      </c>
      <c r="AE297" s="5">
        <v>2.915672595432262</v>
      </c>
      <c r="AF297" s="5">
        <v>-2.6825840338432161</v>
      </c>
      <c r="AI297" s="4">
        <v>82139</v>
      </c>
      <c r="AJ297" s="5">
        <v>1968871.83</v>
      </c>
      <c r="AL297" s="5">
        <v>29.44</v>
      </c>
      <c r="AM297" s="5">
        <v>22.37</v>
      </c>
      <c r="AN297" t="s">
        <v>90</v>
      </c>
      <c r="AO297" t="str" cm="1">
        <f t="array" aca="1" ref="AO297" ca="1">_FV(A297,"Currency")</f>
        <v>USD</v>
      </c>
      <c r="AP297" t="str" cm="1">
        <f t="array" aca="1" ref="AP297" ca="1">_FV(A297,"Exchange")</f>
        <v>NYSE Arca</v>
      </c>
      <c r="AQ297" s="6" t="str" cm="1">
        <f t="array" aca="1" ref="AQ297" ca="1">_FV(A297,"Exchange abbreviation",TRUE)</f>
        <v>ARCX</v>
      </c>
      <c r="AR297" t="str" cm="1">
        <f t="array" aca="1" ref="AR297" ca="1">_FV(A297,"Instrument type",TRUE)</f>
        <v>ETF</v>
      </c>
    </row>
    <row r="298" spans="1:44" ht="18.75" customHeight="1" x14ac:dyDescent="0.25">
      <c r="A298" t="e" vm="311">
        <v>#VALUE!</v>
      </c>
      <c r="B298" t="s">
        <v>1012</v>
      </c>
      <c r="C298" t="s">
        <v>1013</v>
      </c>
      <c r="D298" s="31" cm="1">
        <f t="array" aca="1" ref="D298" ca="1">_FV(A298,"Last trade time",TRUE)</f>
        <v>45824.936008703124</v>
      </c>
      <c r="E298" s="23" cm="1">
        <f t="array" aca="1" ref="E298" ca="1">_FV(A298,"Price")</f>
        <v>12.53</v>
      </c>
      <c r="F298" s="27" cm="1">
        <f t="array" aca="1" ref="F298" ca="1">_FV(A298,"Change (%)",TRUE)</f>
        <v>6.4259999999999994E-3</v>
      </c>
      <c r="G298" s="26" cm="1">
        <f t="array" aca="1" ref="G298" ca="1">_FV(A298,"Change")</f>
        <v>0.08</v>
      </c>
      <c r="H298" s="23" cm="1">
        <f t="array" aca="1" ref="H298" ca="1">_FV(A298,"Open")</f>
        <v>12.45</v>
      </c>
      <c r="I298" s="23" cm="1">
        <f t="array" aca="1" ref="I298" ca="1">_FV(A298,"Low")</f>
        <v>12.45</v>
      </c>
      <c r="J298" s="23" cm="1">
        <f t="array" aca="1" ref="J298" ca="1">_FV(A298,"High")</f>
        <v>12.56</v>
      </c>
      <c r="K298" s="23" cm="1">
        <f t="array" aca="1" ref="K298" ca="1">_FV(A298,"Previous close",TRUE)</f>
        <v>12.45</v>
      </c>
      <c r="L298" s="26"/>
      <c r="M298" s="23" cm="1">
        <f t="array" aca="1" ref="M298" ca="1">_FV(A298,"52 week low",TRUE)</f>
        <v>11.72</v>
      </c>
      <c r="N298" s="23" cm="1">
        <f t="array" aca="1" ref="N298" ca="1">_FV(A298,"52 week high",TRUE)</f>
        <v>19.039899999999999</v>
      </c>
      <c r="O298" s="8" cm="1">
        <f t="array" aca="1" ref="O298" ca="1">_FV(A298,"Volume")</f>
        <v>61536</v>
      </c>
      <c r="P298" s="7" cm="1">
        <f t="array" aca="1" ref="P298" ca="1">_FV(A298,"Volume average",TRUE)</f>
        <v>127717</v>
      </c>
      <c r="Q298" t="s">
        <v>424</v>
      </c>
      <c r="S298" t="s">
        <v>281</v>
      </c>
      <c r="T298" s="25" cm="1">
        <f t="array" aca="1" ref="T298" ca="1">_FV(A298,"Expense ratio",TRUE)</f>
        <v>1.06E-2</v>
      </c>
      <c r="U298" s="24" cm="1">
        <f t="array" aca="1" ref="U298" ca="1">_FV(A298,"Market cap",TRUE)</f>
        <v>125397140.5</v>
      </c>
      <c r="V298" s="4">
        <v>125397136</v>
      </c>
      <c r="W298" s="4">
        <v>125397136</v>
      </c>
      <c r="X298" t="s">
        <v>1014</v>
      </c>
      <c r="Y298" t="s">
        <v>1015</v>
      </c>
      <c r="Z298" s="5">
        <v>12.805899999999999</v>
      </c>
      <c r="AA298" s="20"/>
      <c r="AB298" s="5">
        <v>0.35189998</v>
      </c>
      <c r="AC298" s="4">
        <v>94539</v>
      </c>
      <c r="AE298" s="5">
        <v>-15.71506637140696</v>
      </c>
      <c r="AF298" s="5">
        <v>-3.2691347758578182</v>
      </c>
      <c r="AI298" s="4">
        <v>94539</v>
      </c>
      <c r="AJ298" s="5">
        <v>1214826.1499999999</v>
      </c>
      <c r="AL298" s="5">
        <v>19.04</v>
      </c>
      <c r="AM298" s="5">
        <v>11.72</v>
      </c>
      <c r="AN298" t="s">
        <v>90</v>
      </c>
      <c r="AO298" t="str" cm="1">
        <f t="array" aca="1" ref="AO298" ca="1">_FV(A298,"Currency")</f>
        <v>USD</v>
      </c>
      <c r="AP298" t="str" cm="1">
        <f t="array" aca="1" ref="AP298" ca="1">_FV(A298,"Exchange")</f>
        <v>NYSE Arca</v>
      </c>
      <c r="AQ298" s="6" t="str" cm="1">
        <f t="array" aca="1" ref="AQ298" ca="1">_FV(A298,"Exchange abbreviation",TRUE)</f>
        <v>ARCX</v>
      </c>
      <c r="AR298" t="str" cm="1">
        <f t="array" aca="1" ref="AR298" ca="1">_FV(A298,"Instrument type",TRUE)</f>
        <v>ETF</v>
      </c>
    </row>
    <row r="299" spans="1:44" ht="18.75" customHeight="1" x14ac:dyDescent="0.25">
      <c r="A299" t="e" vm="312">
        <v>#VALUE!</v>
      </c>
      <c r="B299" t="s">
        <v>1016</v>
      </c>
      <c r="C299" t="s">
        <v>1017</v>
      </c>
      <c r="D299" s="31" cm="1">
        <f t="array" aca="1" ref="D299" ca="1">_FV(A299,"Last trade time",TRUE)</f>
        <v>45824.840277789066</v>
      </c>
      <c r="E299" s="23" cm="1">
        <f t="array" aca="1" ref="E299" ca="1">_FV(A299,"Price")</f>
        <v>12.13</v>
      </c>
      <c r="F299" s="27" cm="1">
        <f t="array" aca="1" ref="F299" ca="1">_FV(A299,"Change (%)",TRUE)</f>
        <v>9.6469999999999993E-3</v>
      </c>
      <c r="G299" s="26" cm="1">
        <f t="array" aca="1" ref="G299" ca="1">_FV(A299,"Change")</f>
        <v>0.1159</v>
      </c>
      <c r="H299" s="23" cm="1">
        <f t="array" aca="1" ref="H299" ca="1">_FV(A299,"Open")</f>
        <v>12.01</v>
      </c>
      <c r="I299" s="23" cm="1">
        <f t="array" aca="1" ref="I299" ca="1">_FV(A299,"Low")</f>
        <v>12.01</v>
      </c>
      <c r="J299" s="23" cm="1">
        <f t="array" aca="1" ref="J299" ca="1">_FV(A299,"High")</f>
        <v>12.29</v>
      </c>
      <c r="K299" s="23" cm="1">
        <f t="array" aca="1" ref="K299" ca="1">_FV(A299,"Previous close",TRUE)</f>
        <v>12.014099999999999</v>
      </c>
      <c r="L299" s="26"/>
      <c r="M299" s="23" cm="1">
        <f t="array" aca="1" ref="M299" ca="1">_FV(A299,"52 week low",TRUE)</f>
        <v>10.130000000000001</v>
      </c>
      <c r="N299" s="23" cm="1">
        <f t="array" aca="1" ref="N299" ca="1">_FV(A299,"52 week high",TRUE)</f>
        <v>21.49</v>
      </c>
      <c r="O299" s="8" cm="1">
        <f t="array" aca="1" ref="O299" ca="1">_FV(A299,"Volume")</f>
        <v>5681</v>
      </c>
      <c r="P299" s="7" cm="1">
        <f t="array" aca="1" ref="P299" ca="1">_FV(A299,"Volume average",TRUE)</f>
        <v>16350</v>
      </c>
      <c r="Q299" t="s">
        <v>424</v>
      </c>
      <c r="S299" t="s">
        <v>281</v>
      </c>
      <c r="T299" s="25" cm="1">
        <f t="array" aca="1" ref="T299" ca="1">_FV(A299,"Expense ratio",TRUE)</f>
        <v>1.06E-2</v>
      </c>
      <c r="U299" s="24" cm="1">
        <f t="array" aca="1" ref="U299" ca="1">_FV(A299,"Market cap",TRUE)</f>
        <v>30108769.890000001</v>
      </c>
      <c r="V299" s="4">
        <v>30108768</v>
      </c>
      <c r="W299" s="4">
        <v>30108768</v>
      </c>
      <c r="X299" t="s">
        <v>1018</v>
      </c>
      <c r="Y299" t="s">
        <v>1019</v>
      </c>
      <c r="Z299" s="5">
        <v>12.398099999999999</v>
      </c>
      <c r="AA299" s="20"/>
      <c r="AB299" s="20"/>
      <c r="AC299" s="4">
        <v>15036</v>
      </c>
      <c r="AE299" s="5">
        <v>0.1256419419711774</v>
      </c>
      <c r="AF299" s="20"/>
      <c r="AI299" s="4">
        <v>15036</v>
      </c>
      <c r="AJ299" s="5">
        <v>186506.54399999999</v>
      </c>
      <c r="AL299" s="5">
        <v>21.49</v>
      </c>
      <c r="AM299" s="5">
        <v>10.130000000000001</v>
      </c>
      <c r="AN299" t="s">
        <v>47</v>
      </c>
      <c r="AO299" t="str" cm="1">
        <f t="array" aca="1" ref="AO299" ca="1">_FV(A299,"Currency")</f>
        <v>USD</v>
      </c>
      <c r="AP299" t="str" cm="1">
        <f t="array" aca="1" ref="AP299" ca="1">_FV(A299,"Exchange")</f>
        <v>NYSE Arca</v>
      </c>
      <c r="AQ299" s="6" t="str" cm="1">
        <f t="array" aca="1" ref="AQ299" ca="1">_FV(A299,"Exchange abbreviation",TRUE)</f>
        <v>ARCX</v>
      </c>
      <c r="AR299" t="str" cm="1">
        <f t="array" aca="1" ref="AR299" ca="1">_FV(A299,"Instrument type",TRUE)</f>
        <v>ETF</v>
      </c>
    </row>
    <row r="300" spans="1:44" ht="18.75" customHeight="1" x14ac:dyDescent="0.25">
      <c r="A300" t="e" vm="313">
        <v>#VALUE!</v>
      </c>
      <c r="B300" t="s">
        <v>1020</v>
      </c>
      <c r="C300" t="s">
        <v>1021</v>
      </c>
      <c r="D300" s="31" cm="1">
        <f t="array" aca="1" ref="D300" ca="1">_FV(A300,"Last trade time",TRUE)</f>
        <v>45824.941039247657</v>
      </c>
      <c r="E300" s="23" cm="1">
        <f t="array" aca="1" ref="E300" ca="1">_FV(A300,"Price")</f>
        <v>59.58</v>
      </c>
      <c r="F300" s="27" cm="1">
        <f t="array" aca="1" ref="F300" ca="1">_FV(A300,"Change (%)",TRUE)</f>
        <v>3.7978999999999999E-2</v>
      </c>
      <c r="G300" s="26" cm="1">
        <f t="array" aca="1" ref="G300" ca="1">_FV(A300,"Change")</f>
        <v>2.1800000000000002</v>
      </c>
      <c r="H300" s="23" cm="1">
        <f t="array" aca="1" ref="H300" ca="1">_FV(A300,"Open")</f>
        <v>58.49</v>
      </c>
      <c r="I300" s="23" cm="1">
        <f t="array" aca="1" ref="I300" ca="1">_FV(A300,"Low")</f>
        <v>58.46</v>
      </c>
      <c r="J300" s="23" cm="1">
        <f t="array" aca="1" ref="J300" ca="1">_FV(A300,"High")</f>
        <v>60.8</v>
      </c>
      <c r="K300" s="23" cm="1">
        <f t="array" aca="1" ref="K300" ca="1">_FV(A300,"Previous close",TRUE)</f>
        <v>57.4</v>
      </c>
      <c r="L300" s="26"/>
      <c r="M300" s="23" cm="1">
        <f t="array" aca="1" ref="M300" ca="1">_FV(A300,"52 week low",TRUE)</f>
        <v>23.123100000000001</v>
      </c>
      <c r="N300" s="23" cm="1">
        <f t="array" aca="1" ref="N300" ca="1">_FV(A300,"52 week high",TRUE)</f>
        <v>91.7</v>
      </c>
      <c r="O300" s="8" cm="1">
        <f t="array" aca="1" ref="O300" ca="1">_FV(A300,"Volume")</f>
        <v>11245884</v>
      </c>
      <c r="P300" s="7" cm="1">
        <f t="array" aca="1" ref="P300" ca="1">_FV(A300,"Volume average",TRUE)</f>
        <v>20302591</v>
      </c>
      <c r="Q300" t="s">
        <v>85</v>
      </c>
      <c r="S300" t="s">
        <v>453</v>
      </c>
      <c r="T300" s="25" cm="1">
        <f t="array" aca="1" ref="T300" ca="1">_FV(A300,"Expense ratio",TRUE)</f>
        <v>1.06E-2</v>
      </c>
      <c r="U300" s="24" cm="1">
        <f t="array" aca="1" ref="U300" ca="1">_FV(A300,"Market cap",TRUE)</f>
        <v>3721144213.3099999</v>
      </c>
      <c r="V300" s="4">
        <v>3721144320</v>
      </c>
      <c r="W300" s="4">
        <v>3721144320</v>
      </c>
      <c r="Y300" t="s">
        <v>839</v>
      </c>
      <c r="Z300" s="5">
        <v>57.39</v>
      </c>
      <c r="AA300" s="20"/>
      <c r="AB300" s="4">
        <v>0</v>
      </c>
      <c r="AC300" s="4">
        <v>23817561</v>
      </c>
      <c r="AE300" s="5">
        <v>-17.41109693758505</v>
      </c>
      <c r="AF300" s="5">
        <v>-15.24087390760436</v>
      </c>
      <c r="AI300" s="4">
        <v>23817561</v>
      </c>
      <c r="AJ300" s="5">
        <v>1366175298.96</v>
      </c>
      <c r="AL300" s="5">
        <v>91.7</v>
      </c>
      <c r="AM300" s="5">
        <v>23.123000000000001</v>
      </c>
      <c r="AN300" t="s">
        <v>82</v>
      </c>
      <c r="AO300" t="str" cm="1">
        <f t="array" aca="1" ref="AO300" ca="1">_FV(A300,"Currency")</f>
        <v>USD</v>
      </c>
      <c r="AP300" t="str" cm="1">
        <f t="array" aca="1" ref="AP300" ca="1">_FV(A300,"Exchange")</f>
        <v>Nasdaq Stock Market</v>
      </c>
      <c r="AQ300" s="6" t="str" cm="1">
        <f t="array" aca="1" ref="AQ300" ca="1">_FV(A300,"Exchange abbreviation",TRUE)</f>
        <v>XNAS</v>
      </c>
      <c r="AR300" t="str" cm="1">
        <f t="array" aca="1" ref="AR300" ca="1">_FV(A300,"Instrument type",TRUE)</f>
        <v>ETF</v>
      </c>
    </row>
    <row r="301" spans="1:44" ht="18.75" customHeight="1" x14ac:dyDescent="0.25">
      <c r="A301" t="e" vm="314">
        <v>#VALUE!</v>
      </c>
      <c r="B301" t="s">
        <v>1022</v>
      </c>
      <c r="C301" t="s">
        <v>1023</v>
      </c>
      <c r="D301" s="31" cm="1">
        <f t="array" aca="1" ref="D301" ca="1">_FV(A301,"Last trade time",TRUE)</f>
        <v>45824.940900103909</v>
      </c>
      <c r="E301" s="23" cm="1">
        <f t="array" aca="1" ref="E301" ca="1">_FV(A301,"Price")</f>
        <v>16.11</v>
      </c>
      <c r="F301" s="27" cm="1">
        <f t="array" aca="1" ref="F301" ca="1">_FV(A301,"Change (%)",TRUE)</f>
        <v>1.0665000000000001E-2</v>
      </c>
      <c r="G301" s="26" cm="1">
        <f t="array" aca="1" ref="G301" ca="1">_FV(A301,"Change")</f>
        <v>0.17</v>
      </c>
      <c r="H301" s="23" cm="1">
        <f t="array" aca="1" ref="H301" ca="1">_FV(A301,"Open")</f>
        <v>16.12</v>
      </c>
      <c r="I301" s="23" cm="1">
        <f t="array" aca="1" ref="I301" ca="1">_FV(A301,"Low")</f>
        <v>15.93</v>
      </c>
      <c r="J301" s="23" cm="1">
        <f t="array" aca="1" ref="J301" ca="1">_FV(A301,"High")</f>
        <v>17</v>
      </c>
      <c r="K301" s="23" cm="1">
        <f t="array" aca="1" ref="K301" ca="1">_FV(A301,"Previous close",TRUE)</f>
        <v>15.94</v>
      </c>
      <c r="L301" s="26"/>
      <c r="M301" s="23" cm="1">
        <f t="array" aca="1" ref="M301" ca="1">_FV(A301,"52 week low",TRUE)</f>
        <v>14.6</v>
      </c>
      <c r="N301" s="23" cm="1">
        <f t="array" aca="1" ref="N301" ca="1">_FV(A301,"52 week high",TRUE)</f>
        <v>24.515000000000001</v>
      </c>
      <c r="O301" s="8" cm="1">
        <f t="array" aca="1" ref="O301" ca="1">_FV(A301,"Volume")</f>
        <v>7259316</v>
      </c>
      <c r="P301" s="7" cm="1">
        <f t="array" aca="1" ref="P301" ca="1">_FV(A301,"Volume average",TRUE)</f>
        <v>2067702</v>
      </c>
      <c r="Q301" t="s">
        <v>212</v>
      </c>
      <c r="R301" t="s">
        <v>1024</v>
      </c>
      <c r="S301" t="s">
        <v>61</v>
      </c>
      <c r="T301" s="25" cm="1">
        <f t="array" aca="1" ref="T301" ca="1">_FV(A301,"Expense ratio",TRUE)</f>
        <v>1.06E-2</v>
      </c>
      <c r="U301" s="24" cm="1">
        <f t="array" aca="1" ref="U301" ca="1">_FV(A301,"Market cap",TRUE)</f>
        <v>111321672.91</v>
      </c>
      <c r="V301" s="4">
        <v>111321672</v>
      </c>
      <c r="W301" s="4">
        <v>111321672</v>
      </c>
      <c r="Y301" t="s">
        <v>1025</v>
      </c>
      <c r="Z301" s="5">
        <v>18.832999999999998</v>
      </c>
      <c r="AB301" s="4">
        <v>0</v>
      </c>
      <c r="AC301" s="4">
        <v>1483790</v>
      </c>
      <c r="AE301" s="5">
        <v>13.16747655685599</v>
      </c>
      <c r="AF301" s="5">
        <v>5.0704203860860497</v>
      </c>
      <c r="AI301" s="4">
        <v>1483790</v>
      </c>
      <c r="AJ301" s="5">
        <v>27969441.5</v>
      </c>
      <c r="AL301" s="5">
        <v>24.52</v>
      </c>
      <c r="AM301" s="5">
        <v>14.6</v>
      </c>
      <c r="AN301" t="s">
        <v>82</v>
      </c>
      <c r="AO301" t="str" cm="1">
        <f t="array" aca="1" ref="AO301" ca="1">_FV(A301,"Currency")</f>
        <v>USD</v>
      </c>
      <c r="AP301" t="str" cm="1">
        <f t="array" aca="1" ref="AP301" ca="1">_FV(A301,"Exchange")</f>
        <v>NYSE Arca</v>
      </c>
      <c r="AQ301" s="6" t="str" cm="1">
        <f t="array" aca="1" ref="AQ301" ca="1">_FV(A301,"Exchange abbreviation",TRUE)</f>
        <v>ARCX</v>
      </c>
      <c r="AR301" t="str" cm="1">
        <f t="array" aca="1" ref="AR301" ca="1">_FV(A301,"Instrument type",TRUE)</f>
        <v>ETF</v>
      </c>
    </row>
    <row r="302" spans="1:44" ht="18.75" customHeight="1" x14ac:dyDescent="0.25">
      <c r="A302" t="e" vm="315">
        <v>#VALUE!</v>
      </c>
      <c r="B302" t="s">
        <v>1026</v>
      </c>
      <c r="C302" t="s">
        <v>1027</v>
      </c>
      <c r="D302" s="31" cm="1">
        <f t="array" aca="1" ref="D302" ca="1">_FV(A302,"Last trade time",TRUE)</f>
        <v>45824.939577267971</v>
      </c>
      <c r="E302" s="23" cm="1">
        <f t="array" aca="1" ref="E302" ca="1">_FV(A302,"Price")</f>
        <v>1.65</v>
      </c>
      <c r="F302" s="27" cm="1">
        <f t="array" aca="1" ref="F302" ca="1">_FV(A302,"Change (%)",TRUE)</f>
        <v>-3.2258000000000002E-2</v>
      </c>
      <c r="G302" s="26" cm="1">
        <f t="array" aca="1" ref="G302" ca="1">_FV(A302,"Change")</f>
        <v>-5.5E-2</v>
      </c>
      <c r="H302" s="23" cm="1">
        <f t="array" aca="1" ref="H302" ca="1">_FV(A302,"Open")</f>
        <v>1.68</v>
      </c>
      <c r="I302" s="23" cm="1">
        <f t="array" aca="1" ref="I302" ca="1">_FV(A302,"Low")</f>
        <v>1.6</v>
      </c>
      <c r="J302" s="23" cm="1">
        <f t="array" aca="1" ref="J302" ca="1">_FV(A302,"High")</f>
        <v>1.68</v>
      </c>
      <c r="K302" s="23" cm="1">
        <f t="array" aca="1" ref="K302" ca="1">_FV(A302,"Previous close",TRUE)</f>
        <v>1.7050000000000001</v>
      </c>
      <c r="L302" s="26"/>
      <c r="M302" s="23" cm="1">
        <f t="array" aca="1" ref="M302" ca="1">_FV(A302,"52 week low",TRUE)</f>
        <v>1.6</v>
      </c>
      <c r="N302" s="23" cm="1">
        <f t="array" aca="1" ref="N302" ca="1">_FV(A302,"52 week high",TRUE)</f>
        <v>9.19</v>
      </c>
      <c r="O302" s="8" cm="1">
        <f t="array" aca="1" ref="O302" ca="1">_FV(A302,"Volume")</f>
        <v>25704489</v>
      </c>
      <c r="P302" s="7" cm="1">
        <f t="array" aca="1" ref="P302" ca="1">_FV(A302,"Volume average",TRUE)</f>
        <v>32372516</v>
      </c>
      <c r="Q302" t="s">
        <v>65</v>
      </c>
      <c r="R302" t="s">
        <v>109</v>
      </c>
      <c r="S302" t="s">
        <v>1028</v>
      </c>
      <c r="T302" s="25" cm="1">
        <f t="array" aca="1" ref="T302" ca="1">_FV(A302,"Expense ratio",TRUE)</f>
        <v>1.0500000000000001E-2</v>
      </c>
      <c r="U302" s="24" cm="1">
        <f t="array" aca="1" ref="U302" ca="1">_FV(A302,"Market cap",TRUE)</f>
        <v>51805815.899999999</v>
      </c>
      <c r="V302" s="4">
        <v>51805816</v>
      </c>
      <c r="W302" s="4">
        <v>51805816</v>
      </c>
      <c r="Y302" t="s">
        <v>1029</v>
      </c>
      <c r="Z302" s="5">
        <v>1.71</v>
      </c>
      <c r="AA302" s="20"/>
      <c r="AB302" s="5">
        <v>8.0600000000000005E-2</v>
      </c>
      <c r="AC302" s="4">
        <v>42602258</v>
      </c>
      <c r="AE302" s="5">
        <v>-45.833329512522639</v>
      </c>
      <c r="AF302" s="5">
        <v>-72.882923378790039</v>
      </c>
      <c r="AI302" s="4">
        <v>42602258</v>
      </c>
      <c r="AJ302" s="5">
        <v>73062872.469999999</v>
      </c>
      <c r="AL302" s="5">
        <v>9.19</v>
      </c>
      <c r="AM302" s="5">
        <v>1.63</v>
      </c>
      <c r="AN302" t="s">
        <v>82</v>
      </c>
      <c r="AO302" t="str" cm="1">
        <f t="array" aca="1" ref="AO302" ca="1">_FV(A302,"Currency")</f>
        <v>USD</v>
      </c>
      <c r="AP302" t="str" cm="1">
        <f t="array" aca="1" ref="AP302" ca="1">_FV(A302,"Exchange")</f>
        <v>CBOE BZX Exchange</v>
      </c>
      <c r="AQ302" s="6" t="str" cm="1">
        <f t="array" aca="1" ref="AQ302" ca="1">_FV(A302,"Exchange abbreviation",TRUE)</f>
        <v>BATS</v>
      </c>
      <c r="AR302" t="str" cm="1">
        <f t="array" aca="1" ref="AR302" ca="1">_FV(A302,"Instrument type",TRUE)</f>
        <v>ETF</v>
      </c>
    </row>
    <row r="303" spans="1:44" ht="18.75" customHeight="1" x14ac:dyDescent="0.25">
      <c r="A303" t="e" vm="316">
        <v>#VALUE!</v>
      </c>
      <c r="B303" t="s">
        <v>1030</v>
      </c>
      <c r="C303" t="s">
        <v>1031</v>
      </c>
      <c r="D303" s="31" cm="1">
        <f t="array" aca="1" ref="D303" ca="1">_FV(A303,"Last trade time",TRUE)</f>
        <v>45824.939956921095</v>
      </c>
      <c r="E303" s="23" cm="1">
        <f t="array" aca="1" ref="E303" ca="1">_FV(A303,"Price")</f>
        <v>4.7649999999999997</v>
      </c>
      <c r="F303" s="27" cm="1">
        <f t="array" aca="1" ref="F303" ca="1">_FV(A303,"Change (%)",TRUE)</f>
        <v>5.274E-3</v>
      </c>
      <c r="G303" s="26" cm="1">
        <f t="array" aca="1" ref="G303" ca="1">_FV(A303,"Change")</f>
        <v>2.5000000000000001E-2</v>
      </c>
      <c r="H303" s="23" cm="1">
        <f t="array" aca="1" ref="H303" ca="1">_FV(A303,"Open")</f>
        <v>4.63</v>
      </c>
      <c r="I303" s="23" cm="1">
        <f t="array" aca="1" ref="I303" ca="1">_FV(A303,"Low")</f>
        <v>4.62</v>
      </c>
      <c r="J303" s="23" cm="1">
        <f t="array" aca="1" ref="J303" ca="1">_FV(A303,"High")</f>
        <v>4.8796999999999997</v>
      </c>
      <c r="K303" s="23" cm="1">
        <f t="array" aca="1" ref="K303" ca="1">_FV(A303,"Previous close",TRUE)</f>
        <v>4.74</v>
      </c>
      <c r="L303" s="26"/>
      <c r="M303" s="23" cm="1">
        <f t="array" aca="1" ref="M303" ca="1">_FV(A303,"52 week low",TRUE)</f>
        <v>3.95</v>
      </c>
      <c r="N303" s="23" cm="1">
        <f t="array" aca="1" ref="N303" ca="1">_FV(A303,"52 week high",TRUE)</f>
        <v>513.79999999999995</v>
      </c>
      <c r="O303" s="8" cm="1">
        <f t="array" aca="1" ref="O303" ca="1">_FV(A303,"Volume")</f>
        <v>28279812</v>
      </c>
      <c r="P303" s="7" cm="1">
        <f t="array" aca="1" ref="P303" ca="1">_FV(A303,"Volume average",TRUE)</f>
        <v>41181199</v>
      </c>
      <c r="Q303" t="s">
        <v>65</v>
      </c>
      <c r="R303" t="s">
        <v>109</v>
      </c>
      <c r="S303" t="s">
        <v>1028</v>
      </c>
      <c r="T303" s="25" cm="1">
        <f t="array" aca="1" ref="T303" ca="1">_FV(A303,"Expense ratio",TRUE)</f>
        <v>1.0500000000000001E-2</v>
      </c>
      <c r="U303" s="24" cm="1">
        <f t="array" aca="1" ref="U303" ca="1">_FV(A303,"Market cap",TRUE)</f>
        <v>161422587.80000001</v>
      </c>
      <c r="V303" s="4">
        <v>161422592</v>
      </c>
      <c r="W303" s="4">
        <v>161422592</v>
      </c>
      <c r="Y303" t="s">
        <v>1032</v>
      </c>
      <c r="Z303" s="4">
        <v>5</v>
      </c>
      <c r="AA303" s="20"/>
      <c r="AB303" s="20"/>
      <c r="AC303" s="4">
        <v>38596836</v>
      </c>
      <c r="AE303" s="5">
        <v>-82.551883620361693</v>
      </c>
      <c r="AF303" s="20"/>
      <c r="AI303" s="4">
        <v>38596836</v>
      </c>
      <c r="AJ303" s="5">
        <v>192598211.63999999</v>
      </c>
      <c r="AL303" s="5">
        <v>513.79999999999995</v>
      </c>
      <c r="AM303" s="5">
        <v>3.95</v>
      </c>
      <c r="AN303" t="s">
        <v>82</v>
      </c>
      <c r="AO303" t="str" cm="1">
        <f t="array" aca="1" ref="AO303" ca="1">_FV(A303,"Currency")</f>
        <v>USD</v>
      </c>
      <c r="AP303" t="str" cm="1">
        <f t="array" aca="1" ref="AP303" ca="1">_FV(A303,"Exchange")</f>
        <v>CBOE BZX Exchange</v>
      </c>
      <c r="AQ303" s="6" t="str" cm="1">
        <f t="array" aca="1" ref="AQ303" ca="1">_FV(A303,"Exchange abbreviation",TRUE)</f>
        <v>BATS</v>
      </c>
      <c r="AR303" t="str" cm="1">
        <f t="array" aca="1" ref="AR303" ca="1">_FV(A303,"Instrument type",TRUE)</f>
        <v>ETF</v>
      </c>
    </row>
    <row r="304" spans="1:44" ht="18.75" customHeight="1" x14ac:dyDescent="0.25">
      <c r="A304" t="e" vm="317">
        <v>#VALUE!</v>
      </c>
      <c r="B304" t="s">
        <v>1033</v>
      </c>
      <c r="C304" t="s">
        <v>1034</v>
      </c>
      <c r="D304" s="31" cm="1">
        <f t="array" aca="1" ref="D304" ca="1">_FV(A304,"Last trade time",TRUE)</f>
        <v>45824.941537626561</v>
      </c>
      <c r="E304" s="23" cm="1">
        <f t="array" aca="1" ref="E304" ca="1">_FV(A304,"Price")</f>
        <v>17.594999999999999</v>
      </c>
      <c r="F304" s="27" cm="1">
        <f t="array" aca="1" ref="F304" ca="1">_FV(A304,"Change (%)",TRUE)</f>
        <v>2.2964999999999999E-2</v>
      </c>
      <c r="G304" s="26" cm="1">
        <f t="array" aca="1" ref="G304" ca="1">_FV(A304,"Change")</f>
        <v>0.39500000000000002</v>
      </c>
      <c r="H304" s="23" cm="1">
        <f t="array" aca="1" ref="H304" ca="1">_FV(A304,"Open")</f>
        <v>17.8</v>
      </c>
      <c r="I304" s="23" cm="1">
        <f t="array" aca="1" ref="I304" ca="1">_FV(A304,"Low")</f>
        <v>17.32</v>
      </c>
      <c r="J304" s="23" cm="1">
        <f t="array" aca="1" ref="J304" ca="1">_FV(A304,"High")</f>
        <v>17.89</v>
      </c>
      <c r="K304" s="23" cm="1">
        <f t="array" aca="1" ref="K304" ca="1">_FV(A304,"Previous close",TRUE)</f>
        <v>17.2</v>
      </c>
      <c r="L304" s="26"/>
      <c r="M304" s="23" cm="1">
        <f t="array" aca="1" ref="M304" ca="1">_FV(A304,"52 week low",TRUE)</f>
        <v>8.6199999999999992</v>
      </c>
      <c r="N304" s="23" cm="1">
        <f t="array" aca="1" ref="N304" ca="1">_FV(A304,"52 week high",TRUE)</f>
        <v>56.9</v>
      </c>
      <c r="O304" s="8" cm="1">
        <f t="array" aca="1" ref="O304" ca="1">_FV(A304,"Volume")</f>
        <v>3705478</v>
      </c>
      <c r="P304" s="7" cm="1">
        <f t="array" aca="1" ref="P304" ca="1">_FV(A304,"Volume average",TRUE)</f>
        <v>7614672</v>
      </c>
      <c r="Q304" t="s">
        <v>85</v>
      </c>
      <c r="S304" t="s">
        <v>1028</v>
      </c>
      <c r="T304" s="25" cm="1">
        <f t="array" aca="1" ref="T304" ca="1">_FV(A304,"Expense ratio",TRUE)</f>
        <v>1.0500000000000001E-2</v>
      </c>
      <c r="U304" s="24" cm="1">
        <f t="array" aca="1" ref="U304" ca="1">_FV(A304,"Market cap",TRUE)</f>
        <v>423151726.10000002</v>
      </c>
      <c r="V304" s="4">
        <v>423151712</v>
      </c>
      <c r="W304" s="4">
        <v>423151712</v>
      </c>
      <c r="Y304" t="s">
        <v>1029</v>
      </c>
      <c r="Z304" s="5">
        <v>14.29</v>
      </c>
      <c r="AA304" s="5">
        <v>45.85239</v>
      </c>
      <c r="AB304" s="4">
        <v>0</v>
      </c>
      <c r="AC304" s="4">
        <v>8097833</v>
      </c>
      <c r="AE304" s="5">
        <v>-53.158848048703263</v>
      </c>
      <c r="AF304" s="5">
        <v>49.567722603712319</v>
      </c>
      <c r="AI304" s="4">
        <v>8097833</v>
      </c>
      <c r="AJ304" s="5">
        <v>115637055.23999999</v>
      </c>
      <c r="AL304" s="5">
        <v>56.9</v>
      </c>
      <c r="AM304" s="5">
        <v>8.6199999999999992</v>
      </c>
      <c r="AN304" t="s">
        <v>82</v>
      </c>
      <c r="AO304" t="str" cm="1">
        <f t="array" aca="1" ref="AO304" ca="1">_FV(A304,"Currency")</f>
        <v>USD</v>
      </c>
      <c r="AP304" t="str" cm="1">
        <f t="array" aca="1" ref="AP304" ca="1">_FV(A304,"Exchange")</f>
        <v>CBOE BZX Exchange</v>
      </c>
      <c r="AQ304" s="6" t="str" cm="1">
        <f t="array" aca="1" ref="AQ304" ca="1">_FV(A304,"Exchange abbreviation",TRUE)</f>
        <v>BATS</v>
      </c>
      <c r="AR304" t="str" cm="1">
        <f t="array" aca="1" ref="AR304" ca="1">_FV(A304,"Instrument type",TRUE)</f>
        <v>ETF</v>
      </c>
    </row>
    <row r="305" spans="1:44" ht="18.75" customHeight="1" x14ac:dyDescent="0.25">
      <c r="A305" t="e" vm="318">
        <v>#VALUE!</v>
      </c>
      <c r="B305" t="s">
        <v>1035</v>
      </c>
      <c r="C305" t="s">
        <v>1036</v>
      </c>
      <c r="D305" s="31" cm="1">
        <f t="array" aca="1" ref="D305" ca="1">_FV(A305,"Last trade time",TRUE)</f>
        <v>45824.929929339844</v>
      </c>
      <c r="E305" s="23" cm="1">
        <f t="array" aca="1" ref="E305" ca="1">_FV(A305,"Price")</f>
        <v>24.83</v>
      </c>
      <c r="F305" s="27" cm="1">
        <f t="array" aca="1" ref="F305" ca="1">_FV(A305,"Change (%)",TRUE)</f>
        <v>2.3917999999999998E-2</v>
      </c>
      <c r="G305" s="26" cm="1">
        <f t="array" aca="1" ref="G305" ca="1">_FV(A305,"Change")</f>
        <v>0.57999999999999996</v>
      </c>
      <c r="H305" s="23" cm="1">
        <f t="array" aca="1" ref="H305" ca="1">_FV(A305,"Open")</f>
        <v>24.37</v>
      </c>
      <c r="I305" s="23" cm="1">
        <f t="array" aca="1" ref="I305" ca="1">_FV(A305,"Low")</f>
        <v>24.34</v>
      </c>
      <c r="J305" s="23" cm="1">
        <f t="array" aca="1" ref="J305" ca="1">_FV(A305,"High")</f>
        <v>24.9</v>
      </c>
      <c r="K305" s="23" cm="1">
        <f t="array" aca="1" ref="K305" ca="1">_FV(A305,"Previous close",TRUE)</f>
        <v>24.25</v>
      </c>
      <c r="L305" s="26"/>
      <c r="M305" s="23" cm="1">
        <f t="array" aca="1" ref="M305" ca="1">_FV(A305,"52 week low",TRUE)</f>
        <v>16.850000000000001</v>
      </c>
      <c r="N305" s="23" cm="1">
        <f t="array" aca="1" ref="N305" ca="1">_FV(A305,"52 week high",TRUE)</f>
        <v>41.6661</v>
      </c>
      <c r="O305" s="8" cm="1">
        <f t="array" aca="1" ref="O305" ca="1">_FV(A305,"Volume")</f>
        <v>54349</v>
      </c>
      <c r="P305" s="7" cm="1">
        <f t="array" aca="1" ref="P305" ca="1">_FV(A305,"Volume average",TRUE)</f>
        <v>132944</v>
      </c>
      <c r="Q305" t="s">
        <v>1010</v>
      </c>
      <c r="S305" t="s">
        <v>1028</v>
      </c>
      <c r="T305" s="25" cm="1">
        <f t="array" aca="1" ref="T305" ca="1">_FV(A305,"Expense ratio",TRUE)</f>
        <v>1.0500000000000001E-2</v>
      </c>
      <c r="U305" s="24" cm="1">
        <f t="array" aca="1" ref="U305" ca="1">_FV(A305,"Market cap",TRUE)</f>
        <v>17652199.199999999</v>
      </c>
      <c r="V305" s="4">
        <v>17652200</v>
      </c>
      <c r="W305" s="4">
        <v>17652200</v>
      </c>
      <c r="Y305" t="s">
        <v>1037</v>
      </c>
      <c r="Z305" s="5">
        <v>24.02</v>
      </c>
      <c r="AA305" s="5">
        <v>18.944374</v>
      </c>
      <c r="AB305" s="4">
        <v>0</v>
      </c>
      <c r="AC305" s="4">
        <v>84301</v>
      </c>
      <c r="AE305" s="5">
        <v>-21.53457429237335</v>
      </c>
      <c r="AF305" s="20"/>
      <c r="AI305" s="4">
        <v>84301</v>
      </c>
      <c r="AJ305" s="5">
        <v>2020694.97</v>
      </c>
      <c r="AL305" s="5">
        <v>37.369999999999997</v>
      </c>
      <c r="AM305" s="5">
        <v>16.850000000000001</v>
      </c>
      <c r="AN305" t="s">
        <v>90</v>
      </c>
      <c r="AO305" t="str" cm="1">
        <f t="array" aca="1" ref="AO305" ca="1">_FV(A305,"Currency")</f>
        <v>USD</v>
      </c>
      <c r="AP305" t="str" cm="1">
        <f t="array" aca="1" ref="AP305" ca="1">_FV(A305,"Exchange")</f>
        <v>CBOE BZX Exchange</v>
      </c>
      <c r="AQ305" s="6" t="str" cm="1">
        <f t="array" aca="1" ref="AQ305" ca="1">_FV(A305,"Exchange abbreviation",TRUE)</f>
        <v>BATS</v>
      </c>
      <c r="AR305" t="str" cm="1">
        <f t="array" aca="1" ref="AR305" ca="1">_FV(A305,"Instrument type",TRUE)</f>
        <v>ETF</v>
      </c>
    </row>
    <row r="306" spans="1:44" ht="18.75" customHeight="1" x14ac:dyDescent="0.25">
      <c r="A306" t="e" vm="319">
        <v>#VALUE!</v>
      </c>
      <c r="B306" t="s">
        <v>1038</v>
      </c>
      <c r="C306" t="s">
        <v>1039</v>
      </c>
      <c r="D306" s="31" cm="1">
        <f t="array" aca="1" ref="D306" ca="1">_FV(A306,"Last trade time",TRUE)</f>
        <v>45824.843750185159</v>
      </c>
      <c r="E306" s="23" cm="1">
        <f t="array" aca="1" ref="E306" ca="1">_FV(A306,"Price")</f>
        <v>25.688099999999999</v>
      </c>
      <c r="F306" s="27" cm="1">
        <f t="array" aca="1" ref="F306" ca="1">_FV(A306,"Change (%)",TRUE)</f>
        <v>5.1020000000000004E-4</v>
      </c>
      <c r="G306" s="26" cm="1">
        <f t="array" aca="1" ref="G306" ca="1">_FV(A306,"Change")</f>
        <v>1.3100000000000001E-2</v>
      </c>
      <c r="H306" s="23" cm="1">
        <f t="array" aca="1" ref="H306" ca="1">_FV(A306,"Open")</f>
        <v>25.71</v>
      </c>
      <c r="I306" s="23" cm="1">
        <f t="array" aca="1" ref="I306" ca="1">_FV(A306,"Low")</f>
        <v>25.66</v>
      </c>
      <c r="J306" s="23" cm="1">
        <f t="array" aca="1" ref="J306" ca="1">_FV(A306,"High")</f>
        <v>25.72</v>
      </c>
      <c r="K306" s="23" cm="1">
        <f t="array" aca="1" ref="K306" ca="1">_FV(A306,"Previous close",TRUE)</f>
        <v>25.675000000000001</v>
      </c>
      <c r="L306" s="26"/>
      <c r="M306" s="23" cm="1">
        <f t="array" aca="1" ref="M306" ca="1">_FV(A306,"52 week low",TRUE)</f>
        <v>24.64</v>
      </c>
      <c r="N306" s="23" cm="1">
        <f t="array" aca="1" ref="N306" ca="1">_FV(A306,"52 week high",TRUE)</f>
        <v>26.439800000000002</v>
      </c>
      <c r="O306" s="8" cm="1">
        <f t="array" aca="1" ref="O306" ca="1">_FV(A306,"Volume")</f>
        <v>43158</v>
      </c>
      <c r="P306" s="7" cm="1">
        <f t="array" aca="1" ref="P306" ca="1">_FV(A306,"Volume average",TRUE)</f>
        <v>64118</v>
      </c>
      <c r="Q306" t="s">
        <v>1040</v>
      </c>
      <c r="S306" t="s">
        <v>584</v>
      </c>
      <c r="T306" s="25" cm="1">
        <f t="array" aca="1" ref="T306" ca="1">_FV(A306,"Expense ratio",TRUE)</f>
        <v>1.0500000000000001E-2</v>
      </c>
      <c r="U306" s="24" cm="1">
        <f t="array" aca="1" ref="U306" ca="1">_FV(A306,"Market cap",TRUE)</f>
        <v>477944482.61000001</v>
      </c>
      <c r="V306" s="4">
        <v>477944480</v>
      </c>
      <c r="W306" s="4">
        <v>477944480</v>
      </c>
      <c r="Y306" t="s">
        <v>601</v>
      </c>
      <c r="Z306" s="5">
        <v>25.627800000000001</v>
      </c>
      <c r="AA306" s="20"/>
      <c r="AB306" s="5">
        <v>3.9699999999999999E-2</v>
      </c>
      <c r="AC306" s="4">
        <v>175947</v>
      </c>
      <c r="AE306" s="5">
        <v>2.0165691245796369</v>
      </c>
      <c r="AF306" s="5">
        <v>7.1997937158392764</v>
      </c>
      <c r="AI306" s="4">
        <v>175947</v>
      </c>
      <c r="AJ306" s="5">
        <v>4509521.6099999994</v>
      </c>
      <c r="AL306" s="5">
        <v>26.44</v>
      </c>
      <c r="AM306" s="5">
        <v>24.64</v>
      </c>
      <c r="AN306" t="s">
        <v>90</v>
      </c>
      <c r="AO306" t="str" cm="1">
        <f t="array" aca="1" ref="AO306" ca="1">_FV(A306,"Currency")</f>
        <v>USD</v>
      </c>
      <c r="AP306" t="str" cm="1">
        <f t="array" aca="1" ref="AP306" ca="1">_FV(A306,"Exchange")</f>
        <v>Nasdaq Stock Market</v>
      </c>
      <c r="AQ306" s="6" t="str" cm="1">
        <f t="array" aca="1" ref="AQ306" ca="1">_FV(A306,"Exchange abbreviation",TRUE)</f>
        <v>XNAS</v>
      </c>
      <c r="AR306" t="str" cm="1">
        <f t="array" aca="1" ref="AR306" ca="1">_FV(A306,"Instrument type",TRUE)</f>
        <v>ETF</v>
      </c>
    </row>
    <row r="307" spans="1:44" ht="18.75" customHeight="1" x14ac:dyDescent="0.25">
      <c r="A307" t="e" vm="320">
        <v>#VALUE!</v>
      </c>
      <c r="B307" t="s">
        <v>1041</v>
      </c>
      <c r="C307" t="s">
        <v>1042</v>
      </c>
      <c r="D307" s="31" cm="1">
        <f t="array" aca="1" ref="D307" ca="1">_FV(A307,"Last trade time",TRUE)</f>
        <v>45824.840288193751</v>
      </c>
      <c r="E307" s="23" cm="1">
        <f t="array" aca="1" ref="E307" ca="1">_FV(A307,"Price")</f>
        <v>23.322800000000001</v>
      </c>
      <c r="F307" s="27" cm="1">
        <f t="array" aca="1" ref="F307" ca="1">_FV(A307,"Change (%)",TRUE)</f>
        <v>3.1310000000000001E-3</v>
      </c>
      <c r="G307" s="26" cm="1">
        <f t="array" aca="1" ref="G307" ca="1">_FV(A307,"Change")</f>
        <v>7.2800000000000004E-2</v>
      </c>
      <c r="H307" s="23" cm="1">
        <f t="array" aca="1" ref="H307" ca="1">_FV(A307,"Open")</f>
        <v>23.32</v>
      </c>
      <c r="I307" s="23" cm="1">
        <f t="array" aca="1" ref="I307" ca="1">_FV(A307,"Low")</f>
        <v>23.303100000000001</v>
      </c>
      <c r="J307" s="23" cm="1">
        <f t="array" aca="1" ref="J307" ca="1">_FV(A307,"High")</f>
        <v>23.349900000000002</v>
      </c>
      <c r="K307" s="23" cm="1">
        <f t="array" aca="1" ref="K307" ca="1">_FV(A307,"Previous close",TRUE)</f>
        <v>23.25</v>
      </c>
      <c r="L307" s="26"/>
      <c r="M307" s="23" cm="1">
        <f t="array" aca="1" ref="M307" ca="1">_FV(A307,"52 week low",TRUE)</f>
        <v>20.74</v>
      </c>
      <c r="N307" s="23" cm="1">
        <f t="array" aca="1" ref="N307" ca="1">_FV(A307,"52 week high",TRUE)</f>
        <v>23.36</v>
      </c>
      <c r="O307" s="8" cm="1">
        <f t="array" aca="1" ref="O307" ca="1">_FV(A307,"Volume")</f>
        <v>16401</v>
      </c>
      <c r="P307" s="7" cm="1">
        <f t="array" aca="1" ref="P307" ca="1">_FV(A307,"Volume average",TRUE)</f>
        <v>25747</v>
      </c>
      <c r="Q307" t="s">
        <v>923</v>
      </c>
      <c r="S307" t="s">
        <v>318</v>
      </c>
      <c r="T307" s="25" cm="1">
        <f t="array" aca="1" ref="T307" ca="1">_FV(A307,"Expense ratio",TRUE)</f>
        <v>1.0500000000000001E-2</v>
      </c>
      <c r="U307" s="24" cm="1">
        <f t="array" aca="1" ref="U307" ca="1">_FV(A307,"Market cap",TRUE)</f>
        <v>120159203.02</v>
      </c>
      <c r="V307" s="4">
        <v>120158544</v>
      </c>
      <c r="W307" s="4">
        <v>120158544</v>
      </c>
      <c r="X307" t="s">
        <v>1043</v>
      </c>
      <c r="Y307" t="s">
        <v>1044</v>
      </c>
      <c r="Z307" s="5">
        <v>23.27</v>
      </c>
      <c r="AA307" s="5">
        <v>24.596779999999999</v>
      </c>
      <c r="AB307" s="4">
        <v>0</v>
      </c>
      <c r="AC307" s="4">
        <v>21453</v>
      </c>
      <c r="AE307" s="5">
        <v>3.7084945497096951</v>
      </c>
      <c r="AF307" s="5">
        <v>7.1520652402105034</v>
      </c>
      <c r="AI307" s="4">
        <v>21453</v>
      </c>
      <c r="AJ307" s="5">
        <v>498889.51500000001</v>
      </c>
      <c r="AL307" s="5">
        <v>23.31</v>
      </c>
      <c r="AM307" s="5">
        <v>20.74</v>
      </c>
      <c r="AN307" t="s">
        <v>47</v>
      </c>
      <c r="AO307" t="str" cm="1">
        <f t="array" aca="1" ref="AO307" ca="1">_FV(A307,"Currency")</f>
        <v>USD</v>
      </c>
      <c r="AP307" t="str" cm="1">
        <f t="array" aca="1" ref="AP307" ca="1">_FV(A307,"Exchange")</f>
        <v>CBOE BZX Exchange</v>
      </c>
      <c r="AQ307" s="6" t="str" cm="1">
        <f t="array" aca="1" ref="AQ307" ca="1">_FV(A307,"Exchange abbreviation",TRUE)</f>
        <v>BATS</v>
      </c>
      <c r="AR307" t="str" cm="1">
        <f t="array" aca="1" ref="AR307" ca="1">_FV(A307,"Instrument type",TRUE)</f>
        <v>ETF</v>
      </c>
    </row>
    <row r="308" spans="1:44" ht="18.75" customHeight="1" x14ac:dyDescent="0.25">
      <c r="A308" t="e" vm="321">
        <v>#VALUE!</v>
      </c>
      <c r="B308" t="s">
        <v>1045</v>
      </c>
      <c r="C308" t="s">
        <v>1046</v>
      </c>
      <c r="D308" s="31" cm="1">
        <f t="array" aca="1" ref="D308" ca="1">_FV(A308,"Last trade time",TRUE)</f>
        <v>45824.840283553123</v>
      </c>
      <c r="E308" s="23" cm="1">
        <f t="array" aca="1" ref="E308" ca="1">_FV(A308,"Price")</f>
        <v>25.254999999999999</v>
      </c>
      <c r="F308" s="27" cm="1">
        <f t="array" aca="1" ref="F308" ca="1">_FV(A308,"Change (%)",TRUE)</f>
        <v>0</v>
      </c>
      <c r="G308" s="26" cm="1">
        <f t="array" aca="1" ref="G308" ca="1">_FV(A308,"Change")</f>
        <v>0</v>
      </c>
      <c r="H308" s="23" cm="1">
        <f t="array" aca="1" ref="H308" ca="1">_FV(A308,"Open")</f>
        <v>25.24</v>
      </c>
      <c r="I308" s="23" cm="1">
        <f t="array" aca="1" ref="I308" ca="1">_FV(A308,"Low")</f>
        <v>25.24</v>
      </c>
      <c r="J308" s="23" cm="1">
        <f t="array" aca="1" ref="J308" ca="1">_FV(A308,"High")</f>
        <v>25.26</v>
      </c>
      <c r="K308" s="23" cm="1">
        <f t="array" aca="1" ref="K308" ca="1">_FV(A308,"Previous close",TRUE)</f>
        <v>25.254999999999999</v>
      </c>
      <c r="L308" s="26"/>
      <c r="M308" s="23" cm="1">
        <f t="array" aca="1" ref="M308" ca="1">_FV(A308,"52 week low",TRUE)</f>
        <v>24.27</v>
      </c>
      <c r="N308" s="23" cm="1">
        <f t="array" aca="1" ref="N308" ca="1">_FV(A308,"52 week high",TRUE)</f>
        <v>25.49</v>
      </c>
      <c r="O308" s="8" cm="1">
        <f t="array" aca="1" ref="O308" ca="1">_FV(A308,"Volume")</f>
        <v>4719</v>
      </c>
      <c r="P308" s="7" cm="1">
        <f t="array" aca="1" ref="P308" ca="1">_FV(A308,"Volume average",TRUE)</f>
        <v>7530</v>
      </c>
      <c r="Q308" t="s">
        <v>799</v>
      </c>
      <c r="S308" t="s">
        <v>555</v>
      </c>
      <c r="T308" s="25" cm="1">
        <f t="array" aca="1" ref="T308" ca="1">_FV(A308,"Expense ratio",TRUE)</f>
        <v>1.0500000000000001E-2</v>
      </c>
      <c r="U308" s="24" cm="1">
        <f t="array" aca="1" ref="U308" ca="1">_FV(A308,"Market cap",TRUE)</f>
        <v>71853432.269999996</v>
      </c>
      <c r="V308" s="4">
        <v>71853432</v>
      </c>
      <c r="W308" s="4">
        <v>71853432</v>
      </c>
      <c r="X308" t="s">
        <v>1047</v>
      </c>
      <c r="Y308" t="s">
        <v>1048</v>
      </c>
      <c r="Z308" s="5">
        <v>25.23</v>
      </c>
      <c r="AA308" s="20"/>
      <c r="AB308" s="5">
        <v>3.6700000000000003E-2</v>
      </c>
      <c r="AC308" s="4">
        <v>9811</v>
      </c>
      <c r="AE308" s="5">
        <v>1.254456119650871</v>
      </c>
      <c r="AF308" s="5">
        <v>3.6823848572536071</v>
      </c>
      <c r="AH308" s="16"/>
      <c r="AI308" s="4">
        <v>9811</v>
      </c>
      <c r="AJ308" s="5">
        <v>247580.58499999999</v>
      </c>
      <c r="AL308" s="5">
        <v>25.49</v>
      </c>
      <c r="AM308" s="5">
        <v>24.27</v>
      </c>
      <c r="AN308" t="s">
        <v>47</v>
      </c>
      <c r="AO308" t="str" cm="1">
        <f t="array" aca="1" ref="AO308" ca="1">_FV(A308,"Currency")</f>
        <v>USD</v>
      </c>
      <c r="AP308" t="str" cm="1">
        <f t="array" aca="1" ref="AP308" ca="1">_FV(A308,"Exchange")</f>
        <v>CBOE BZX Exchange</v>
      </c>
      <c r="AQ308" s="6" t="str" cm="1">
        <f t="array" aca="1" ref="AQ308" ca="1">_FV(A308,"Exchange abbreviation",TRUE)</f>
        <v>BATS</v>
      </c>
      <c r="AR308" t="str" cm="1">
        <f t="array" aca="1" ref="AR308" ca="1">_FV(A308,"Instrument type",TRUE)</f>
        <v>ETF</v>
      </c>
    </row>
    <row r="309" spans="1:44" ht="18.75" customHeight="1" x14ac:dyDescent="0.25">
      <c r="A309" t="e" vm="322">
        <v>#VALUE!</v>
      </c>
      <c r="B309" t="s">
        <v>1049</v>
      </c>
      <c r="C309" t="s">
        <v>1050</v>
      </c>
      <c r="D309" s="31" cm="1">
        <f t="array" aca="1" ref="D309" ca="1">_FV(A309,"Last trade time",TRUE)</f>
        <v>45824.931978217188</v>
      </c>
      <c r="E309" s="23" cm="1">
        <f t="array" aca="1" ref="E309" ca="1">_FV(A309,"Price")</f>
        <v>18.440000000000001</v>
      </c>
      <c r="F309" s="27" cm="1">
        <f t="array" aca="1" ref="F309" ca="1">_FV(A309,"Change (%)",TRUE)</f>
        <v>2.1740000000000002E-3</v>
      </c>
      <c r="G309" s="26" cm="1">
        <f t="array" aca="1" ref="G309" ca="1">_FV(A309,"Change")</f>
        <v>0.04</v>
      </c>
      <c r="H309" s="23" cm="1">
        <f t="array" aca="1" ref="H309" ca="1">_FV(A309,"Open")</f>
        <v>18.239999999999998</v>
      </c>
      <c r="I309" s="23" cm="1">
        <f t="array" aca="1" ref="I309" ca="1">_FV(A309,"Low")</f>
        <v>18.23</v>
      </c>
      <c r="J309" s="23" cm="1">
        <f t="array" aca="1" ref="J309" ca="1">_FV(A309,"High")</f>
        <v>18.599900000000002</v>
      </c>
      <c r="K309" s="23" cm="1">
        <f t="array" aca="1" ref="K309" ca="1">_FV(A309,"Previous close",TRUE)</f>
        <v>18.399999999999999</v>
      </c>
      <c r="L309" s="26"/>
      <c r="M309" s="23" cm="1">
        <f t="array" aca="1" ref="M309" ca="1">_FV(A309,"52 week low",TRUE)</f>
        <v>14.42</v>
      </c>
      <c r="N309" s="23" cm="1">
        <f t="array" aca="1" ref="N309" ca="1">_FV(A309,"52 week high",TRUE)</f>
        <v>19.850000000000001</v>
      </c>
      <c r="O309" s="8" cm="1">
        <f t="array" aca="1" ref="O309" ca="1">_FV(A309,"Volume")</f>
        <v>221947</v>
      </c>
      <c r="P309" s="7" cm="1">
        <f t="array" aca="1" ref="P309" ca="1">_FV(A309,"Volume average",TRUE)</f>
        <v>213629</v>
      </c>
      <c r="Q309" t="s">
        <v>424</v>
      </c>
      <c r="S309" t="s">
        <v>281</v>
      </c>
      <c r="T309" s="25" cm="1">
        <f t="array" aca="1" ref="T309" ca="1">_FV(A309,"Expense ratio",TRUE)</f>
        <v>1.0500000000000001E-2</v>
      </c>
      <c r="U309" s="24" cm="1">
        <f t="array" aca="1" ref="U309" ca="1">_FV(A309,"Market cap",TRUE)</f>
        <v>153385081.40000001</v>
      </c>
      <c r="V309" s="4">
        <v>153385088</v>
      </c>
      <c r="W309" s="4">
        <v>153385088</v>
      </c>
      <c r="Y309" t="s">
        <v>1051</v>
      </c>
      <c r="Z309" s="5">
        <v>18.660499999999999</v>
      </c>
      <c r="AA309" s="20"/>
      <c r="AB309" s="5">
        <v>0.48029998000000002</v>
      </c>
      <c r="AC309" s="4">
        <v>192655</v>
      </c>
      <c r="AE309" s="5">
        <v>28.663874863815519</v>
      </c>
      <c r="AF309" s="5">
        <v>73.147780768543271</v>
      </c>
      <c r="AI309" s="4">
        <v>192655</v>
      </c>
      <c r="AJ309" s="5">
        <v>3593015.75</v>
      </c>
      <c r="AL309" s="5">
        <v>19.850000000000001</v>
      </c>
      <c r="AM309" s="5">
        <v>14.42</v>
      </c>
      <c r="AN309" t="s">
        <v>90</v>
      </c>
      <c r="AO309" t="str" cm="1">
        <f t="array" aca="1" ref="AO309" ca="1">_FV(A309,"Currency")</f>
        <v>USD</v>
      </c>
      <c r="AP309" t="str" cm="1">
        <f t="array" aca="1" ref="AP309" ca="1">_FV(A309,"Exchange")</f>
        <v>NYSE Arca</v>
      </c>
      <c r="AQ309" s="6" t="str" cm="1">
        <f t="array" aca="1" ref="AQ309" ca="1">_FV(A309,"Exchange abbreviation",TRUE)</f>
        <v>ARCX</v>
      </c>
      <c r="AR309" t="str" cm="1">
        <f t="array" aca="1" ref="AR309" ca="1">_FV(A309,"Instrument type",TRUE)</f>
        <v>ETF</v>
      </c>
    </row>
    <row r="310" spans="1:44" ht="18.75" customHeight="1" x14ac:dyDescent="0.25">
      <c r="A310" t="e" vm="323">
        <v>#VALUE!</v>
      </c>
      <c r="B310" t="s">
        <v>1052</v>
      </c>
      <c r="C310" t="s">
        <v>1053</v>
      </c>
      <c r="D310" s="31" cm="1">
        <f t="array" aca="1" ref="D310" ca="1">_FV(A310,"Last trade time",TRUE)</f>
        <v>45824.920455960157</v>
      </c>
      <c r="E310" s="23" cm="1">
        <f t="array" aca="1" ref="E310" ca="1">_FV(A310,"Price")</f>
        <v>62.48</v>
      </c>
      <c r="F310" s="27" cm="1">
        <f t="array" aca="1" ref="F310" ca="1">_FV(A310,"Change (%)",TRUE)</f>
        <v>2.1082E-2</v>
      </c>
      <c r="G310" s="26" cm="1">
        <f t="array" aca="1" ref="G310" ca="1">_FV(A310,"Change")</f>
        <v>1.29</v>
      </c>
      <c r="H310" s="23" cm="1">
        <f t="array" aca="1" ref="H310" ca="1">_FV(A310,"Open")</f>
        <v>61.44</v>
      </c>
      <c r="I310" s="23" cm="1">
        <f t="array" aca="1" ref="I310" ca="1">_FV(A310,"Low")</f>
        <v>61.41</v>
      </c>
      <c r="J310" s="23" cm="1">
        <f t="array" aca="1" ref="J310" ca="1">_FV(A310,"High")</f>
        <v>62.503599999999999</v>
      </c>
      <c r="K310" s="23" cm="1">
        <f t="array" aca="1" ref="K310" ca="1">_FV(A310,"Previous close",TRUE)</f>
        <v>61.19</v>
      </c>
      <c r="L310" s="26"/>
      <c r="M310" s="23" cm="1">
        <f t="array" aca="1" ref="M310" ca="1">_FV(A310,"52 week low",TRUE)</f>
        <v>23</v>
      </c>
      <c r="N310" s="23" cm="1">
        <f t="array" aca="1" ref="N310" ca="1">_FV(A310,"52 week high",TRUE)</f>
        <v>66.48</v>
      </c>
      <c r="O310" s="8" cm="1">
        <f t="array" aca="1" ref="O310" ca="1">_FV(A310,"Volume")</f>
        <v>25520</v>
      </c>
      <c r="P310" s="7" cm="1">
        <f t="array" aca="1" ref="P310" ca="1">_FV(A310,"Volume average",TRUE)</f>
        <v>65627</v>
      </c>
      <c r="Q310" t="s">
        <v>85</v>
      </c>
      <c r="S310" t="s">
        <v>1028</v>
      </c>
      <c r="T310" s="25" cm="1">
        <f t="array" aca="1" ref="T310" ca="1">_FV(A310,"Expense ratio",TRUE)</f>
        <v>1.0500000000000001E-2</v>
      </c>
      <c r="U310" s="24" cm="1">
        <f t="array" aca="1" ref="U310" ca="1">_FV(A310,"Market cap",TRUE)</f>
        <v>14630152.800000001</v>
      </c>
      <c r="V310" s="4">
        <v>14630152</v>
      </c>
      <c r="W310" s="4">
        <v>14630152</v>
      </c>
      <c r="Y310" t="s">
        <v>1054</v>
      </c>
      <c r="Z310" s="5">
        <v>64.3</v>
      </c>
      <c r="AB310" s="20"/>
      <c r="AC310" s="4">
        <v>94509</v>
      </c>
      <c r="AE310" s="5">
        <v>70.734368255221256</v>
      </c>
      <c r="AF310" s="20"/>
      <c r="AI310" s="4">
        <v>94509</v>
      </c>
      <c r="AJ310" s="5">
        <v>6071258.1599999992</v>
      </c>
      <c r="AL310" s="5">
        <v>66.48</v>
      </c>
      <c r="AM310" s="4">
        <v>23</v>
      </c>
      <c r="AN310" t="s">
        <v>90</v>
      </c>
      <c r="AO310" t="str" cm="1">
        <f t="array" aca="1" ref="AO310" ca="1">_FV(A310,"Currency")</f>
        <v>USD</v>
      </c>
      <c r="AP310" t="str" cm="1">
        <f t="array" aca="1" ref="AP310" ca="1">_FV(A310,"Exchange")</f>
        <v>CBOE BZX Exchange</v>
      </c>
      <c r="AQ310" s="6" t="str" cm="1">
        <f t="array" aca="1" ref="AQ310" ca="1">_FV(A310,"Exchange abbreviation",TRUE)</f>
        <v>BATS</v>
      </c>
      <c r="AR310" t="str" cm="1">
        <f t="array" aca="1" ref="AR310" ca="1">_FV(A310,"Instrument type",TRUE)</f>
        <v>ETF</v>
      </c>
    </row>
    <row r="311" spans="1:44" ht="18.75" customHeight="1" x14ac:dyDescent="0.25">
      <c r="A311" t="e" vm="324">
        <v>#VALUE!</v>
      </c>
      <c r="B311" t="s">
        <v>1055</v>
      </c>
      <c r="C311" t="s">
        <v>1056</v>
      </c>
      <c r="D311" s="31" cm="1">
        <f t="array" aca="1" ref="D311" ca="1">_FV(A311,"Last trade time",TRUE)</f>
        <v>45824.930541839843</v>
      </c>
      <c r="E311" s="23" cm="1">
        <f t="array" aca="1" ref="E311" ca="1">_FV(A311,"Price")</f>
        <v>1.595</v>
      </c>
      <c r="F311" s="27" cm="1">
        <f t="array" aca="1" ref="F311" ca="1">_FV(A311,"Change (%)",TRUE)</f>
        <v>-2.1472000000000002E-2</v>
      </c>
      <c r="G311" s="26" cm="1">
        <f t="array" aca="1" ref="G311" ca="1">_FV(A311,"Change")</f>
        <v>-3.5000000000000003E-2</v>
      </c>
      <c r="H311" s="23" cm="1">
        <f t="array" aca="1" ref="H311" ca="1">_FV(A311,"Open")</f>
        <v>1.57</v>
      </c>
      <c r="I311" s="23" cm="1">
        <f t="array" aca="1" ref="I311" ca="1">_FV(A311,"Low")</f>
        <v>1.56</v>
      </c>
      <c r="J311" s="23" cm="1">
        <f t="array" aca="1" ref="J311" ca="1">_FV(A311,"High")</f>
        <v>1.62</v>
      </c>
      <c r="K311" s="23" cm="1">
        <f t="array" aca="1" ref="K311" ca="1">_FV(A311,"Previous close",TRUE)</f>
        <v>1.63</v>
      </c>
      <c r="L311" s="26"/>
      <c r="M311" s="23" cm="1">
        <f t="array" aca="1" ref="M311" ca="1">_FV(A311,"52 week low",TRUE)</f>
        <v>1.39</v>
      </c>
      <c r="N311" s="23" cm="1">
        <f t="array" aca="1" ref="N311" ca="1">_FV(A311,"52 week high",TRUE)</f>
        <v>31.07</v>
      </c>
      <c r="O311" s="8" cm="1">
        <f t="array" aca="1" ref="O311" ca="1">_FV(A311,"Volume")</f>
        <v>50276223</v>
      </c>
      <c r="P311" s="7" cm="1">
        <f t="array" aca="1" ref="P311" ca="1">_FV(A311,"Volume average",TRUE)</f>
        <v>92225470</v>
      </c>
      <c r="Q311" t="s">
        <v>65</v>
      </c>
      <c r="R311" t="s">
        <v>109</v>
      </c>
      <c r="S311" t="s">
        <v>1028</v>
      </c>
      <c r="T311" s="25" cm="1">
        <f t="array" aca="1" ref="T311" ca="1">_FV(A311,"Expense ratio",TRUE)</f>
        <v>1.0500000000000001E-2</v>
      </c>
      <c r="U311" s="24" cm="1">
        <f t="array" aca="1" ref="U311" ca="1">_FV(A311,"Market cap",TRUE)</f>
        <v>117695899.59999999</v>
      </c>
      <c r="V311" s="4">
        <v>117695896</v>
      </c>
      <c r="W311" s="4">
        <v>117695896</v>
      </c>
      <c r="Y311" t="s">
        <v>1029</v>
      </c>
      <c r="Z311" s="5">
        <v>2.02</v>
      </c>
      <c r="AA311" s="20"/>
      <c r="AB311" s="5">
        <v>3.32E-2</v>
      </c>
      <c r="AC311" s="4">
        <v>90961122</v>
      </c>
      <c r="AE311" s="5">
        <v>-34.525939428887277</v>
      </c>
      <c r="AF311" s="5">
        <v>-93.970852111703806</v>
      </c>
      <c r="AI311" s="4">
        <v>90961122</v>
      </c>
      <c r="AJ311" s="5">
        <v>183286660.83000001</v>
      </c>
      <c r="AL311" s="5">
        <v>34.92</v>
      </c>
      <c r="AM311" s="5">
        <v>1.39</v>
      </c>
      <c r="AN311" t="s">
        <v>82</v>
      </c>
      <c r="AO311" t="str" cm="1">
        <f t="array" aca="1" ref="AO311" ca="1">_FV(A311,"Currency")</f>
        <v>USD</v>
      </c>
      <c r="AP311" t="str" cm="1">
        <f t="array" aca="1" ref="AP311" ca="1">_FV(A311,"Exchange")</f>
        <v>CBOE BZX Exchange</v>
      </c>
      <c r="AQ311" s="6" t="str" cm="1">
        <f t="array" aca="1" ref="AQ311" ca="1">_FV(A311,"Exchange abbreviation",TRUE)</f>
        <v>BATS</v>
      </c>
      <c r="AR311" t="str" cm="1">
        <f t="array" aca="1" ref="AR311" ca="1">_FV(A311,"Instrument type",TRUE)</f>
        <v>ETF</v>
      </c>
    </row>
    <row r="312" spans="1:44" ht="18.75" customHeight="1" x14ac:dyDescent="0.25">
      <c r="A312" t="e" vm="325">
        <v>#VALUE!</v>
      </c>
      <c r="B312" t="s">
        <v>1057</v>
      </c>
      <c r="C312" t="s">
        <v>1058</v>
      </c>
      <c r="D312" s="31" cm="1">
        <f t="array" aca="1" ref="D312" ca="1">_FV(A312,"Last trade time",TRUE)</f>
        <v>45824.843750173437</v>
      </c>
      <c r="E312" s="23" cm="1">
        <f t="array" aca="1" ref="E312" ca="1">_FV(A312,"Price")</f>
        <v>41.57</v>
      </c>
      <c r="F312" s="27" cm="1">
        <f t="array" aca="1" ref="F312" ca="1">_FV(A312,"Change (%)",TRUE)</f>
        <v>1.4449999999999999E-3</v>
      </c>
      <c r="G312" s="26" cm="1">
        <f t="array" aca="1" ref="G312" ca="1">_FV(A312,"Change")</f>
        <v>0.06</v>
      </c>
      <c r="H312" s="23" cm="1">
        <f t="array" aca="1" ref="H312" ca="1">_FV(A312,"Open")</f>
        <v>41.55</v>
      </c>
      <c r="I312" s="23" cm="1">
        <f t="array" aca="1" ref="I312" ca="1">_FV(A312,"Low")</f>
        <v>41.48</v>
      </c>
      <c r="J312" s="23" cm="1">
        <f t="array" aca="1" ref="J312" ca="1">_FV(A312,"High")</f>
        <v>41.6586</v>
      </c>
      <c r="K312" s="23" cm="1">
        <f t="array" aca="1" ref="K312" ca="1">_FV(A312,"Previous close",TRUE)</f>
        <v>41.51</v>
      </c>
      <c r="L312" s="26"/>
      <c r="M312" s="23" cm="1">
        <f t="array" aca="1" ref="M312" ca="1">_FV(A312,"52 week low",TRUE)</f>
        <v>39.49</v>
      </c>
      <c r="N312" s="23" cm="1">
        <f t="array" aca="1" ref="N312" ca="1">_FV(A312,"52 week high",TRUE)</f>
        <v>42.55</v>
      </c>
      <c r="O312" s="8" cm="1">
        <f t="array" aca="1" ref="O312" ca="1">_FV(A312,"Volume")</f>
        <v>108193</v>
      </c>
      <c r="P312" s="7" cm="1">
        <f t="array" aca="1" ref="P312" ca="1">_FV(A312,"Volume average",TRUE)</f>
        <v>162845</v>
      </c>
      <c r="Q312" t="s">
        <v>827</v>
      </c>
      <c r="S312" t="s">
        <v>318</v>
      </c>
      <c r="T312" s="25" cm="1">
        <f t="array" aca="1" ref="T312" ca="1">_FV(A312,"Expense ratio",TRUE)</f>
        <v>1.0500000000000001E-2</v>
      </c>
      <c r="U312" s="24" cm="1">
        <f t="array" aca="1" ref="U312" ca="1">_FV(A312,"Market cap",TRUE)</f>
        <v>1671403213.9200001</v>
      </c>
      <c r="V312" s="4">
        <v>1671668224</v>
      </c>
      <c r="W312" s="4">
        <v>1671668224</v>
      </c>
      <c r="Y312" t="s">
        <v>1059</v>
      </c>
      <c r="Z312" s="5">
        <v>41.47</v>
      </c>
      <c r="AA312" s="20"/>
      <c r="AB312" s="5">
        <v>6.1899999999999997E-2</v>
      </c>
      <c r="AC312" s="4">
        <v>278373</v>
      </c>
      <c r="AE312" s="5">
        <v>2.7643479008245819</v>
      </c>
      <c r="AF312" s="5">
        <v>7.9515098276836671</v>
      </c>
      <c r="AI312" s="4">
        <v>278373</v>
      </c>
      <c r="AJ312" s="5">
        <v>11527425.93</v>
      </c>
      <c r="AL312" s="5">
        <v>42.55</v>
      </c>
      <c r="AM312" s="5">
        <v>39.49</v>
      </c>
      <c r="AN312" t="s">
        <v>82</v>
      </c>
      <c r="AO312" t="str" cm="1">
        <f t="array" aca="1" ref="AO312" ca="1">_FV(A312,"Currency")</f>
        <v>USD</v>
      </c>
      <c r="AP312" t="str" cm="1">
        <f t="array" aca="1" ref="AP312" ca="1">_FV(A312,"Exchange")</f>
        <v>Nasdaq Stock Market</v>
      </c>
      <c r="AQ312" s="6" t="str" cm="1">
        <f t="array" aca="1" ref="AQ312" ca="1">_FV(A312,"Exchange abbreviation",TRUE)</f>
        <v>XNAS</v>
      </c>
      <c r="AR312" t="str" cm="1">
        <f t="array" aca="1" ref="AR312" ca="1">_FV(A312,"Instrument type",TRUE)</f>
        <v>ETF</v>
      </c>
    </row>
    <row r="313" spans="1:44" ht="18.75" customHeight="1" x14ac:dyDescent="0.25">
      <c r="A313" t="e" vm="326">
        <v>#VALUE!</v>
      </c>
      <c r="B313" t="s">
        <v>1060</v>
      </c>
      <c r="C313" t="s">
        <v>1061</v>
      </c>
      <c r="D313" s="31" cm="1">
        <f t="array" aca="1" ref="D313" ca="1">_FV(A313,"Last trade time",TRUE)</f>
        <v>45824.843750265623</v>
      </c>
      <c r="E313" s="23" cm="1">
        <f t="array" aca="1" ref="E313" ca="1">_FV(A313,"Price")</f>
        <v>26.537199999999999</v>
      </c>
      <c r="F313" s="27" cm="1">
        <f t="array" aca="1" ref="F313" ca="1">_FV(A313,"Change (%)",TRUE)</f>
        <v>3.653E-3</v>
      </c>
      <c r="G313" s="26" cm="1">
        <f t="array" aca="1" ref="G313" ca="1">_FV(A313,"Change")</f>
        <v>9.6600000000000005E-2</v>
      </c>
      <c r="H313" s="23" cm="1">
        <f t="array" aca="1" ref="H313" ca="1">_FV(A313,"Open")</f>
        <v>26.73</v>
      </c>
      <c r="I313" s="23" cm="1">
        <f t="array" aca="1" ref="I313" ca="1">_FV(A313,"Low")</f>
        <v>26.537199999999999</v>
      </c>
      <c r="J313" s="23" cm="1">
        <f t="array" aca="1" ref="J313" ca="1">_FV(A313,"High")</f>
        <v>26.73</v>
      </c>
      <c r="K313" s="23" cm="1">
        <f t="array" aca="1" ref="K313" ca="1">_FV(A313,"Previous close",TRUE)</f>
        <v>26.4406</v>
      </c>
      <c r="L313" s="26"/>
      <c r="M313" s="23" cm="1">
        <f t="array" aca="1" ref="M313" ca="1">_FV(A313,"52 week low",TRUE)</f>
        <v>21.3</v>
      </c>
      <c r="N313" s="23" cm="1">
        <f t="array" aca="1" ref="N313" ca="1">_FV(A313,"52 week high",TRUE)</f>
        <v>30.35</v>
      </c>
      <c r="O313" s="8" cm="1">
        <f t="array" aca="1" ref="O313" ca="1">_FV(A313,"Volume")</f>
        <v>244</v>
      </c>
      <c r="P313" s="7" cm="1">
        <f t="array" aca="1" ref="P313" ca="1">_FV(A313,"Volume average",TRUE)</f>
        <v>2193</v>
      </c>
      <c r="Q313" t="s">
        <v>490</v>
      </c>
      <c r="S313" t="s">
        <v>890</v>
      </c>
      <c r="T313" s="25" cm="1">
        <f t="array" aca="1" ref="T313" ca="1">_FV(A313,"Expense ratio",TRUE)</f>
        <v>1.0500000000000001E-2</v>
      </c>
      <c r="U313" s="24" cm="1">
        <f t="array" aca="1" ref="U313" ca="1">_FV(A313,"Market cap",TRUE)</f>
        <v>10402170.199999999</v>
      </c>
      <c r="V313" s="4">
        <v>10402170</v>
      </c>
      <c r="W313" s="4">
        <v>10402170</v>
      </c>
      <c r="Y313" t="s">
        <v>1062</v>
      </c>
      <c r="Z313" s="5">
        <v>26.67</v>
      </c>
      <c r="AA313" s="5">
        <v>22.500574</v>
      </c>
      <c r="AB313" s="5">
        <v>5.7999999999999996E-3</v>
      </c>
      <c r="AC313" s="4">
        <v>5692</v>
      </c>
      <c r="AE313" s="5">
        <v>-5.2894054140573576</v>
      </c>
      <c r="AF313" s="5">
        <v>-6.5179454896147178</v>
      </c>
      <c r="AI313" s="4">
        <v>5692</v>
      </c>
      <c r="AJ313" s="5">
        <v>151836.946</v>
      </c>
      <c r="AL313" s="5">
        <v>30.35</v>
      </c>
      <c r="AM313" s="5">
        <v>21.3</v>
      </c>
      <c r="AN313" t="s">
        <v>47</v>
      </c>
      <c r="AO313" t="str" cm="1">
        <f t="array" aca="1" ref="AO313" ca="1">_FV(A313,"Currency")</f>
        <v>USD</v>
      </c>
      <c r="AP313" t="str" cm="1">
        <f t="array" aca="1" ref="AP313" ca="1">_FV(A313,"Exchange")</f>
        <v>Nasdaq Stock Market</v>
      </c>
      <c r="AQ313" s="6" t="str" cm="1">
        <f t="array" aca="1" ref="AQ313" ca="1">_FV(A313,"Exchange abbreviation",TRUE)</f>
        <v>XNAS</v>
      </c>
      <c r="AR313" t="str" cm="1">
        <f t="array" aca="1" ref="AR313" ca="1">_FV(A313,"Instrument type",TRUE)</f>
        <v>ETF</v>
      </c>
    </row>
    <row r="314" spans="1:44" ht="18.75" customHeight="1" x14ac:dyDescent="0.25">
      <c r="A314" t="e" vm="327">
        <v>#VALUE!</v>
      </c>
      <c r="B314" t="s">
        <v>1063</v>
      </c>
      <c r="C314" t="s">
        <v>1064</v>
      </c>
      <c r="D314" s="31" cm="1">
        <f t="array" aca="1" ref="D314" ca="1">_FV(A314,"Last trade time",TRUE)</f>
        <v>45824.840290717184</v>
      </c>
      <c r="E314" s="23" cm="1">
        <f t="array" aca="1" ref="E314" ca="1">_FV(A314,"Price")</f>
        <v>25.119399999999999</v>
      </c>
      <c r="F314" s="27" cm="1">
        <f t="array" aca="1" ref="F314" ca="1">_FV(A314,"Change (%)",TRUE)</f>
        <v>8.4060000000000003E-3</v>
      </c>
      <c r="G314" s="26" cm="1">
        <f t="array" aca="1" ref="G314" ca="1">_FV(A314,"Change")</f>
        <v>0.2094</v>
      </c>
      <c r="H314" s="23" cm="1">
        <f t="array" aca="1" ref="H314" ca="1">_FV(A314,"Open")</f>
        <v>25.06</v>
      </c>
      <c r="I314" s="23" cm="1">
        <f t="array" aca="1" ref="I314" ca="1">_FV(A314,"Low")</f>
        <v>25.06</v>
      </c>
      <c r="J314" s="23" cm="1">
        <f t="array" aca="1" ref="J314" ca="1">_FV(A314,"High")</f>
        <v>25.209900000000001</v>
      </c>
      <c r="K314" s="23" cm="1">
        <f t="array" aca="1" ref="K314" ca="1">_FV(A314,"Previous close",TRUE)</f>
        <v>24.91</v>
      </c>
      <c r="L314" s="26"/>
      <c r="M314" s="23" cm="1">
        <f t="array" aca="1" ref="M314" ca="1">_FV(A314,"52 week low",TRUE)</f>
        <v>21.73</v>
      </c>
      <c r="N314" s="23" cm="1">
        <f t="array" aca="1" ref="N314" ca="1">_FV(A314,"52 week high",TRUE)</f>
        <v>25.24</v>
      </c>
      <c r="O314" s="8" cm="1">
        <f t="array" aca="1" ref="O314" ca="1">_FV(A314,"Volume")</f>
        <v>17077</v>
      </c>
      <c r="P314" s="7" cm="1">
        <f t="array" aca="1" ref="P314" ca="1">_FV(A314,"Volume average",TRUE)</f>
        <v>32712</v>
      </c>
      <c r="Q314" t="s">
        <v>923</v>
      </c>
      <c r="S314" t="s">
        <v>318</v>
      </c>
      <c r="T314" s="25" cm="1">
        <f t="array" aca="1" ref="T314" ca="1">_FV(A314,"Expense ratio",TRUE)</f>
        <v>1.0500000000000001E-2</v>
      </c>
      <c r="U314" s="24" cm="1">
        <f t="array" aca="1" ref="U314" ca="1">_FV(A314,"Market cap",TRUE)</f>
        <v>260978869.86000001</v>
      </c>
      <c r="V314" s="4">
        <v>260977456</v>
      </c>
      <c r="W314" s="4">
        <v>260977456</v>
      </c>
      <c r="X314" t="s">
        <v>1065</v>
      </c>
      <c r="Y314" t="s">
        <v>1044</v>
      </c>
      <c r="Z314" s="5">
        <v>25.02</v>
      </c>
      <c r="AA314" s="5">
        <v>24.686361000000002</v>
      </c>
      <c r="AB314" s="4">
        <v>0</v>
      </c>
      <c r="AC314" s="4">
        <v>38065</v>
      </c>
      <c r="AE314" s="5">
        <v>2.5000025405258919</v>
      </c>
      <c r="AF314" s="5">
        <v>8.8337716583259507</v>
      </c>
      <c r="AI314" s="4">
        <v>38065</v>
      </c>
      <c r="AJ314" s="5">
        <v>952386.29999999993</v>
      </c>
      <c r="AL314" s="5">
        <v>25.24</v>
      </c>
      <c r="AM314" s="5">
        <v>21.73</v>
      </c>
      <c r="AN314" t="s">
        <v>47</v>
      </c>
      <c r="AO314" t="str" cm="1">
        <f t="array" aca="1" ref="AO314" ca="1">_FV(A314,"Currency")</f>
        <v>USD</v>
      </c>
      <c r="AP314" t="str" cm="1">
        <f t="array" aca="1" ref="AP314" ca="1">_FV(A314,"Exchange")</f>
        <v>CBOE BZX Exchange</v>
      </c>
      <c r="AQ314" s="6" t="str" cm="1">
        <f t="array" aca="1" ref="AQ314" ca="1">_FV(A314,"Exchange abbreviation",TRUE)</f>
        <v>BATS</v>
      </c>
      <c r="AR314" t="str" cm="1">
        <f t="array" aca="1" ref="AR314" ca="1">_FV(A314,"Instrument type",TRUE)</f>
        <v>ETF</v>
      </c>
    </row>
    <row r="315" spans="1:44" ht="18.75" customHeight="1" x14ac:dyDescent="0.25">
      <c r="A315" t="e" vm="328">
        <v>#VALUE!</v>
      </c>
      <c r="B315" t="s">
        <v>1066</v>
      </c>
      <c r="C315" t="s">
        <v>1067</v>
      </c>
      <c r="D315" s="31" cm="1">
        <f t="array" aca="1" ref="D315" ca="1">_FV(A315,"Last trade time",TRUE)</f>
        <v>45824.937514779689</v>
      </c>
      <c r="E315" s="23" cm="1">
        <f t="array" aca="1" ref="E315" ca="1">_FV(A315,"Price")</f>
        <v>30.99</v>
      </c>
      <c r="F315" s="27" cm="1">
        <f t="array" aca="1" ref="F315" ca="1">_FV(A315,"Change (%)",TRUE)</f>
        <v>1.7627E-2</v>
      </c>
      <c r="G315" s="26" cm="1">
        <f t="array" aca="1" ref="G315" ca="1">_FV(A315,"Change")</f>
        <v>0.53680000000000005</v>
      </c>
      <c r="H315" s="23" cm="1">
        <f t="array" aca="1" ref="H315" ca="1">_FV(A315,"Open")</f>
        <v>30.747800000000002</v>
      </c>
      <c r="I315" s="23" cm="1">
        <f t="array" aca="1" ref="I315" ca="1">_FV(A315,"Low")</f>
        <v>30.747800000000002</v>
      </c>
      <c r="J315" s="23" cm="1">
        <f t="array" aca="1" ref="J315" ca="1">_FV(A315,"High")</f>
        <v>31.229800000000001</v>
      </c>
      <c r="K315" s="23" cm="1">
        <f t="array" aca="1" ref="K315" ca="1">_FV(A315,"Previous close",TRUE)</f>
        <v>30.453199999999999</v>
      </c>
      <c r="L315" s="26"/>
      <c r="M315" s="23" cm="1">
        <f t="array" aca="1" ref="M315" ca="1">_FV(A315,"52 week low",TRUE)</f>
        <v>16.7104</v>
      </c>
      <c r="N315" s="23" cm="1">
        <f t="array" aca="1" ref="N315" ca="1">_FV(A315,"52 week high",TRUE)</f>
        <v>34.81</v>
      </c>
      <c r="O315" s="8" cm="1">
        <f t="array" aca="1" ref="O315" ca="1">_FV(A315,"Volume")</f>
        <v>30135</v>
      </c>
      <c r="P315" s="7" cm="1">
        <f t="array" aca="1" ref="P315" ca="1">_FV(A315,"Volume average",TRUE)</f>
        <v>19866</v>
      </c>
      <c r="Q315" t="s">
        <v>85</v>
      </c>
      <c r="S315" t="s">
        <v>1028</v>
      </c>
      <c r="T315" s="25" cm="1">
        <f t="array" aca="1" ref="T315" ca="1">_FV(A315,"Expense ratio",TRUE)</f>
        <v>1.0500000000000001E-2</v>
      </c>
      <c r="U315" s="24" cm="1">
        <f t="array" aca="1" ref="U315" ca="1">_FV(A315,"Market cap",TRUE)</f>
        <v>10653221</v>
      </c>
      <c r="V315" s="4">
        <v>10653221</v>
      </c>
      <c r="W315" s="4">
        <v>10653221</v>
      </c>
      <c r="Y315" t="s">
        <v>1037</v>
      </c>
      <c r="Z315" s="4">
        <v>30</v>
      </c>
      <c r="AA315" s="5">
        <v>33.463290000000001</v>
      </c>
      <c r="AB315" s="4">
        <v>0</v>
      </c>
      <c r="AC315" s="4">
        <v>31811</v>
      </c>
      <c r="AE315" s="5">
        <v>16.98916162432289</v>
      </c>
      <c r="AF315" s="5">
        <v>4.3493277830386701</v>
      </c>
      <c r="AI315" s="4">
        <v>31811</v>
      </c>
      <c r="AJ315" s="5">
        <v>954011.8899999999</v>
      </c>
      <c r="AL315" s="5">
        <v>34.81</v>
      </c>
      <c r="AM315" s="5">
        <v>16.71</v>
      </c>
      <c r="AN315" t="s">
        <v>47</v>
      </c>
      <c r="AO315" t="str" cm="1">
        <f t="array" aca="1" ref="AO315" ca="1">_FV(A315,"Currency")</f>
        <v>USD</v>
      </c>
      <c r="AP315" t="str" cm="1">
        <f t="array" aca="1" ref="AP315" ca="1">_FV(A315,"Exchange")</f>
        <v>CBOE BZX Exchange</v>
      </c>
      <c r="AQ315" s="6" t="str" cm="1">
        <f t="array" aca="1" ref="AQ315" ca="1">_FV(A315,"Exchange abbreviation",TRUE)</f>
        <v>BATS</v>
      </c>
      <c r="AR315" t="str" cm="1">
        <f t="array" aca="1" ref="AR315" ca="1">_FV(A315,"Instrument type",TRUE)</f>
        <v>ETF</v>
      </c>
    </row>
    <row r="316" spans="1:44" ht="18.75" customHeight="1" x14ac:dyDescent="0.25">
      <c r="A316" t="e" vm="329">
        <v>#VALUE!</v>
      </c>
      <c r="B316" t="s">
        <v>1068</v>
      </c>
      <c r="C316" t="s">
        <v>1069</v>
      </c>
      <c r="D316" s="31" cm="1">
        <f t="array" aca="1" ref="D316" ca="1">_FV(A316,"Last trade time",TRUE)</f>
        <v>45824.931151539065</v>
      </c>
      <c r="E316" s="23" cm="1">
        <f t="array" aca="1" ref="E316" ca="1">_FV(A316,"Price")</f>
        <v>7.88</v>
      </c>
      <c r="F316" s="27" cm="1">
        <f t="array" aca="1" ref="F316" ca="1">_FV(A316,"Change (%)",TRUE)</f>
        <v>-3.7930000000000004E-3</v>
      </c>
      <c r="G316" s="26" cm="1">
        <f t="array" aca="1" ref="G316" ca="1">_FV(A316,"Change")</f>
        <v>-0.03</v>
      </c>
      <c r="H316" s="23" cm="1">
        <f t="array" aca="1" ref="H316" ca="1">_FV(A316,"Open")</f>
        <v>8.11</v>
      </c>
      <c r="I316" s="23" cm="1">
        <f t="array" aca="1" ref="I316" ca="1">_FV(A316,"Low")</f>
        <v>7.7</v>
      </c>
      <c r="J316" s="23" cm="1">
        <f t="array" aca="1" ref="J316" ca="1">_FV(A316,"High")</f>
        <v>8.125</v>
      </c>
      <c r="K316" s="23" cm="1">
        <f t="array" aca="1" ref="K316" ca="1">_FV(A316,"Previous close",TRUE)</f>
        <v>7.91</v>
      </c>
      <c r="L316" s="26"/>
      <c r="M316" s="23" cm="1">
        <f t="array" aca="1" ref="M316" ca="1">_FV(A316,"52 week low",TRUE)</f>
        <v>2.4060000000000001</v>
      </c>
      <c r="N316" s="23" cm="1">
        <f t="array" aca="1" ref="N316" ca="1">_FV(A316,"52 week high",TRUE)</f>
        <v>31.5</v>
      </c>
      <c r="O316" s="8" cm="1">
        <f t="array" aca="1" ref="O316" ca="1">_FV(A316,"Volume")</f>
        <v>39652015</v>
      </c>
      <c r="P316" s="7" cm="1">
        <f t="array" aca="1" ref="P316" ca="1">_FV(A316,"Volume average",TRUE)</f>
        <v>51122961</v>
      </c>
      <c r="Q316" t="s">
        <v>85</v>
      </c>
      <c r="S316" t="s">
        <v>1028</v>
      </c>
      <c r="T316" s="25" cm="1">
        <f t="array" aca="1" ref="T316" ca="1">_FV(A316,"Expense ratio",TRUE)</f>
        <v>1.0500000000000001E-2</v>
      </c>
      <c r="U316" s="24" cm="1">
        <f t="array" aca="1" ref="U316" ca="1">_FV(A316,"Market cap",TRUE)</f>
        <v>1659560067.7</v>
      </c>
      <c r="V316" s="4">
        <v>1659560064</v>
      </c>
      <c r="W316" s="4">
        <v>1659560064</v>
      </c>
      <c r="Y316" t="s">
        <v>1032</v>
      </c>
      <c r="Z316" s="5">
        <v>7.64</v>
      </c>
      <c r="AB316" s="20"/>
      <c r="AC316" s="4">
        <v>72926896</v>
      </c>
      <c r="AE316" s="5">
        <v>2.3341470807081381</v>
      </c>
      <c r="AF316" s="20"/>
      <c r="AI316" s="4">
        <v>72926896</v>
      </c>
      <c r="AJ316" s="5">
        <v>555702947.51999998</v>
      </c>
      <c r="AL316" s="5">
        <v>31.5</v>
      </c>
      <c r="AM316" s="5">
        <v>2.4060000000000001</v>
      </c>
      <c r="AN316" t="s">
        <v>82</v>
      </c>
      <c r="AO316" t="str" cm="1">
        <f t="array" aca="1" ref="AO316" ca="1">_FV(A316,"Currency")</f>
        <v>USD</v>
      </c>
      <c r="AP316" t="str" cm="1">
        <f t="array" aca="1" ref="AP316" ca="1">_FV(A316,"Exchange")</f>
        <v>CBOE BZX Exchange</v>
      </c>
      <c r="AQ316" s="6" t="str" cm="1">
        <f t="array" aca="1" ref="AQ316" ca="1">_FV(A316,"Exchange abbreviation",TRUE)</f>
        <v>BATS</v>
      </c>
      <c r="AR316" t="str" cm="1">
        <f t="array" aca="1" ref="AR316" ca="1">_FV(A316,"Instrument type",TRUE)</f>
        <v>ETF</v>
      </c>
    </row>
    <row r="317" spans="1:44" ht="18.75" customHeight="1" x14ac:dyDescent="0.25">
      <c r="A317" t="e" vm="330">
        <v>#VALUE!</v>
      </c>
      <c r="B317" t="s">
        <v>1070</v>
      </c>
      <c r="C317" t="s">
        <v>1071</v>
      </c>
      <c r="D317" s="31" cm="1">
        <f t="array" aca="1" ref="D317" ca="1">_FV(A317,"Last trade time",TRUE)</f>
        <v>45824.926724999998</v>
      </c>
      <c r="E317" s="23" cm="1">
        <f t="array" aca="1" ref="E317" ca="1">_FV(A317,"Price")</f>
        <v>17.829999999999998</v>
      </c>
      <c r="F317" s="27" cm="1">
        <f t="array" aca="1" ref="F317" ca="1">_FV(A317,"Change (%)",TRUE)</f>
        <v>1.8856999999999999E-2</v>
      </c>
      <c r="G317" s="26" cm="1">
        <f t="array" aca="1" ref="G317" ca="1">_FV(A317,"Change")</f>
        <v>0.33</v>
      </c>
      <c r="H317" s="23" cm="1">
        <f t="array" aca="1" ref="H317" ca="1">_FV(A317,"Open")</f>
        <v>17.649999999999999</v>
      </c>
      <c r="I317" s="23" cm="1">
        <f t="array" aca="1" ref="I317" ca="1">_FV(A317,"Low")</f>
        <v>17.54</v>
      </c>
      <c r="J317" s="23" cm="1">
        <f t="array" aca="1" ref="J317" ca="1">_FV(A317,"High")</f>
        <v>17.886500000000002</v>
      </c>
      <c r="K317" s="23" cm="1">
        <f t="array" aca="1" ref="K317" ca="1">_FV(A317,"Previous close",TRUE)</f>
        <v>17.5</v>
      </c>
      <c r="L317" s="26"/>
      <c r="M317" s="23" cm="1">
        <f t="array" aca="1" ref="M317" ca="1">_FV(A317,"52 week low",TRUE)</f>
        <v>13.718999999999999</v>
      </c>
      <c r="N317" s="23" cm="1">
        <f t="array" aca="1" ref="N317" ca="1">_FV(A317,"52 week high",TRUE)</f>
        <v>40.44</v>
      </c>
      <c r="O317" s="8" cm="1">
        <f t="array" aca="1" ref="O317" ca="1">_FV(A317,"Volume")</f>
        <v>146644</v>
      </c>
      <c r="P317" s="7" cm="1">
        <f t="array" aca="1" ref="P317" ca="1">_FV(A317,"Volume average",TRUE)</f>
        <v>168524</v>
      </c>
      <c r="Q317" t="s">
        <v>85</v>
      </c>
      <c r="S317" t="s">
        <v>1028</v>
      </c>
      <c r="T317" s="25" cm="1">
        <f t="array" aca="1" ref="T317" ca="1">_FV(A317,"Expense ratio",TRUE)</f>
        <v>1.0500000000000001E-2</v>
      </c>
      <c r="U317" s="24" cm="1">
        <f t="array" aca="1" ref="U317" ca="1">_FV(A317,"Market cap",TRUE)</f>
        <v>8640888.3000000007</v>
      </c>
      <c r="V317" s="4">
        <v>8640888</v>
      </c>
      <c r="W317" s="4">
        <v>8640888</v>
      </c>
      <c r="X317" t="s">
        <v>1072</v>
      </c>
      <c r="Y317" t="s">
        <v>1037</v>
      </c>
      <c r="Z317" s="5">
        <v>18.899999999999999</v>
      </c>
      <c r="AA317" s="5">
        <v>34.004829999999998</v>
      </c>
      <c r="AB317" s="4">
        <v>0</v>
      </c>
      <c r="AC317" s="4">
        <v>141231</v>
      </c>
      <c r="AE317" s="5">
        <v>-39.534888079621091</v>
      </c>
      <c r="AF317" s="20"/>
      <c r="AI317" s="4">
        <v>141231</v>
      </c>
      <c r="AJ317" s="5">
        <v>2667853.59</v>
      </c>
      <c r="AL317" s="5">
        <v>31.88</v>
      </c>
      <c r="AM317" s="5">
        <v>13.718999999999999</v>
      </c>
      <c r="AN317" t="s">
        <v>90</v>
      </c>
      <c r="AO317" t="str" cm="1">
        <f t="array" aca="1" ref="AO317" ca="1">_FV(A317,"Currency")</f>
        <v>USD</v>
      </c>
      <c r="AP317" t="str" cm="1">
        <f t="array" aca="1" ref="AP317" ca="1">_FV(A317,"Exchange")</f>
        <v>CBOE BZX Exchange</v>
      </c>
      <c r="AQ317" s="6" t="str" cm="1">
        <f t="array" aca="1" ref="AQ317" ca="1">_FV(A317,"Exchange abbreviation",TRUE)</f>
        <v>BATS</v>
      </c>
      <c r="AR317" t="str" cm="1">
        <f t="array" aca="1" ref="AR317" ca="1">_FV(A317,"Instrument type",TRUE)</f>
        <v>ETF</v>
      </c>
    </row>
    <row r="318" spans="1:44" ht="18.75" customHeight="1" x14ac:dyDescent="0.25">
      <c r="A318" t="e" vm="331">
        <v>#VALUE!</v>
      </c>
      <c r="B318" t="s">
        <v>1073</v>
      </c>
      <c r="C318" t="s">
        <v>1074</v>
      </c>
      <c r="D318" s="31" cm="1">
        <f t="array" aca="1" ref="D318" ca="1">_FV(A318,"Last trade time",TRUE)</f>
        <v>45824.940385856251</v>
      </c>
      <c r="E318" s="23" cm="1">
        <f t="array" aca="1" ref="E318" ca="1">_FV(A318,"Price")</f>
        <v>29.9</v>
      </c>
      <c r="F318" s="27" cm="1">
        <f t="array" aca="1" ref="F318" ca="1">_FV(A318,"Change (%)",TRUE)</f>
        <v>4.2537999999999999E-2</v>
      </c>
      <c r="G318" s="26" cm="1">
        <f t="array" aca="1" ref="G318" ca="1">_FV(A318,"Change")</f>
        <v>1.22</v>
      </c>
      <c r="H318" s="23" cm="1">
        <f t="array" aca="1" ref="H318" ca="1">_FV(A318,"Open")</f>
        <v>29.22</v>
      </c>
      <c r="I318" s="23" cm="1">
        <f t="array" aca="1" ref="I318" ca="1">_FV(A318,"Low")</f>
        <v>29.17</v>
      </c>
      <c r="J318" s="23" cm="1">
        <f t="array" aca="1" ref="J318" ca="1">_FV(A318,"High")</f>
        <v>30.43</v>
      </c>
      <c r="K318" s="23" cm="1">
        <f t="array" aca="1" ref="K318" ca="1">_FV(A318,"Previous close",TRUE)</f>
        <v>28.68</v>
      </c>
      <c r="L318" s="26"/>
      <c r="M318" s="23" cm="1">
        <f t="array" aca="1" ref="M318" ca="1">_FV(A318,"52 week low",TRUE)</f>
        <v>12.15</v>
      </c>
      <c r="N318" s="23" cm="1">
        <f t="array" aca="1" ref="N318" ca="1">_FV(A318,"52 week high",TRUE)</f>
        <v>38.15</v>
      </c>
      <c r="O318" s="8" cm="1">
        <f t="array" aca="1" ref="O318" ca="1">_FV(A318,"Volume")</f>
        <v>421154</v>
      </c>
      <c r="P318" s="7" cm="1">
        <f t="array" aca="1" ref="P318" ca="1">_FV(A318,"Volume average",TRUE)</f>
        <v>584267</v>
      </c>
      <c r="Q318" t="s">
        <v>85</v>
      </c>
      <c r="S318" t="s">
        <v>445</v>
      </c>
      <c r="T318" s="25" cm="1">
        <f t="array" aca="1" ref="T318" ca="1">_FV(A318,"Expense ratio",TRUE)</f>
        <v>1.0500000000000001E-2</v>
      </c>
      <c r="U318" s="24" cm="1">
        <f t="array" aca="1" ref="U318" ca="1">_FV(A318,"Market cap",TRUE)</f>
        <v>121006158.84</v>
      </c>
      <c r="V318" s="4">
        <v>121006160</v>
      </c>
      <c r="W318" s="4">
        <v>121006160</v>
      </c>
      <c r="Y318" t="s">
        <v>1075</v>
      </c>
      <c r="Z318" s="5">
        <v>27.047999999999998</v>
      </c>
      <c r="AA318" s="19">
        <v>23.839521000000001</v>
      </c>
      <c r="AB318" s="20"/>
      <c r="AC318" s="4">
        <v>615177</v>
      </c>
      <c r="AE318" s="5">
        <v>-10.136566602912749</v>
      </c>
      <c r="AF318" s="20"/>
      <c r="AI318" s="4">
        <v>615177</v>
      </c>
      <c r="AJ318" s="4">
        <v>16609779</v>
      </c>
      <c r="AL318" s="5">
        <v>38.15</v>
      </c>
      <c r="AM318" s="5">
        <v>12.15</v>
      </c>
      <c r="AN318" t="s">
        <v>82</v>
      </c>
      <c r="AO318" t="str" cm="1">
        <f t="array" aca="1" ref="AO318" ca="1">_FV(A318,"Currency")</f>
        <v>USD</v>
      </c>
      <c r="AP318" t="str" cm="1">
        <f t="array" aca="1" ref="AP318" ca="1">_FV(A318,"Exchange")</f>
        <v>Nasdaq Stock Market</v>
      </c>
      <c r="AQ318" s="6" t="str" cm="1">
        <f t="array" aca="1" ref="AQ318" ca="1">_FV(A318,"Exchange abbreviation",TRUE)</f>
        <v>XNAS</v>
      </c>
      <c r="AR318" t="str" cm="1">
        <f t="array" aca="1" ref="AR318" ca="1">_FV(A318,"Instrument type",TRUE)</f>
        <v>ETF</v>
      </c>
    </row>
    <row r="319" spans="1:44" ht="18.75" customHeight="1" x14ac:dyDescent="0.25">
      <c r="A319" t="e" vm="332">
        <v>#VALUE!</v>
      </c>
      <c r="B319" t="s">
        <v>1076</v>
      </c>
      <c r="C319" t="s">
        <v>1077</v>
      </c>
      <c r="D319" s="31" cm="1">
        <f t="array" aca="1" ref="D319" ca="1">_FV(A319,"Last trade time",TRUE)</f>
        <v>45824.941314628908</v>
      </c>
      <c r="E319" s="23" cm="1">
        <f t="array" aca="1" ref="E319" ca="1">_FV(A319,"Price")</f>
        <v>12.33</v>
      </c>
      <c r="F319" s="27" cm="1">
        <f t="array" aca="1" ref="F319" ca="1">_FV(A319,"Change (%)",TRUE)</f>
        <v>3.7006000000000004E-2</v>
      </c>
      <c r="G319" s="26" cm="1">
        <f t="array" aca="1" ref="G319" ca="1">_FV(A319,"Change")</f>
        <v>0.44</v>
      </c>
      <c r="H319" s="23" cm="1">
        <f t="array" aca="1" ref="H319" ca="1">_FV(A319,"Open")</f>
        <v>12.09</v>
      </c>
      <c r="I319" s="23" cm="1">
        <f t="array" aca="1" ref="I319" ca="1">_FV(A319,"Low")</f>
        <v>12.09</v>
      </c>
      <c r="J319" s="23" cm="1">
        <f t="array" aca="1" ref="J319" ca="1">_FV(A319,"High")</f>
        <v>12.59</v>
      </c>
      <c r="K319" s="23" cm="1">
        <f t="array" aca="1" ref="K319" ca="1">_FV(A319,"Previous close",TRUE)</f>
        <v>11.89</v>
      </c>
      <c r="L319" s="26"/>
      <c r="M319" s="23" cm="1">
        <f t="array" aca="1" ref="M319" ca="1">_FV(A319,"52 week low",TRUE)</f>
        <v>4.8205</v>
      </c>
      <c r="N319" s="23" cm="1">
        <f t="array" aca="1" ref="N319" ca="1">_FV(A319,"52 week high",TRUE)</f>
        <v>22.263000000000002</v>
      </c>
      <c r="O319" s="8" cm="1">
        <f t="array" aca="1" ref="O319" ca="1">_FV(A319,"Volume")</f>
        <v>16795645</v>
      </c>
      <c r="P319" s="7" cm="1">
        <f t="array" aca="1" ref="P319" ca="1">_FV(A319,"Volume average",TRUE)</f>
        <v>21483706</v>
      </c>
      <c r="Q319" t="s">
        <v>85</v>
      </c>
      <c r="S319" t="s">
        <v>1028</v>
      </c>
      <c r="T319" s="25" cm="1">
        <f t="array" aca="1" ref="T319" ca="1">_FV(A319,"Expense ratio",TRUE)</f>
        <v>1.0500000000000001E-2</v>
      </c>
      <c r="U319" s="24" cm="1">
        <f t="array" aca="1" ref="U319" ca="1">_FV(A319,"Market cap",TRUE)</f>
        <v>599152346.5</v>
      </c>
      <c r="V319" s="4">
        <v>599152320</v>
      </c>
      <c r="W319" s="4">
        <v>599152320</v>
      </c>
      <c r="Y319" t="s">
        <v>1029</v>
      </c>
      <c r="Z319" s="5">
        <v>11.89</v>
      </c>
      <c r="AA319" s="5">
        <v>41.044266</v>
      </c>
      <c r="AB319" s="4">
        <v>0</v>
      </c>
      <c r="AC319" s="4">
        <v>19693449</v>
      </c>
      <c r="AE319" s="5">
        <v>-19.065232414024202</v>
      </c>
      <c r="AF319" s="5">
        <v>-17.36511552116157</v>
      </c>
      <c r="AI319" s="4">
        <v>19693449</v>
      </c>
      <c r="AJ319" s="5">
        <v>233958174.12</v>
      </c>
      <c r="AL319" s="5">
        <v>22.263000000000002</v>
      </c>
      <c r="AM319" s="5">
        <v>4.8209999999999997</v>
      </c>
      <c r="AN319" t="s">
        <v>82</v>
      </c>
      <c r="AO319" t="str" cm="1">
        <f t="array" aca="1" ref="AO319" ca="1">_FV(A319,"Currency")</f>
        <v>USD</v>
      </c>
      <c r="AP319" t="str" cm="1">
        <f t="array" aca="1" ref="AP319" ca="1">_FV(A319,"Exchange")</f>
        <v>CBOE BZX Exchange</v>
      </c>
      <c r="AQ319" s="6" t="str" cm="1">
        <f t="array" aca="1" ref="AQ319" ca="1">_FV(A319,"Exchange abbreviation",TRUE)</f>
        <v>BATS</v>
      </c>
      <c r="AR319" t="str" cm="1">
        <f t="array" aca="1" ref="AR319" ca="1">_FV(A319,"Instrument type",TRUE)</f>
        <v>ETF</v>
      </c>
    </row>
    <row r="320" spans="1:44" ht="18.75" customHeight="1" x14ac:dyDescent="0.25">
      <c r="A320" t="e" vm="333">
        <v>#VALUE!</v>
      </c>
      <c r="B320" t="s">
        <v>1078</v>
      </c>
      <c r="C320" t="s">
        <v>1079</v>
      </c>
      <c r="D320" s="31" cm="1">
        <f t="array" aca="1" ref="D320" ca="1">_FV(A320,"Last trade time",TRUE)</f>
        <v>45824.911044120316</v>
      </c>
      <c r="E320" s="23" cm="1">
        <f t="array" aca="1" ref="E320" ca="1">_FV(A320,"Price")</f>
        <v>33.29</v>
      </c>
      <c r="F320" s="27" cm="1">
        <f t="array" aca="1" ref="F320" ca="1">_FV(A320,"Change (%)",TRUE)</f>
        <v>3.9199999999999999E-3</v>
      </c>
      <c r="G320" s="26" cm="1">
        <f t="array" aca="1" ref="G320" ca="1">_FV(A320,"Change")</f>
        <v>0.13</v>
      </c>
      <c r="H320" s="23" cm="1">
        <f t="array" aca="1" ref="H320" ca="1">_FV(A320,"Open")</f>
        <v>33.47</v>
      </c>
      <c r="I320" s="23" cm="1">
        <f t="array" aca="1" ref="I320" ca="1">_FV(A320,"Low")</f>
        <v>33.2318</v>
      </c>
      <c r="J320" s="23" cm="1">
        <f t="array" aca="1" ref="J320" ca="1">_FV(A320,"High")</f>
        <v>35</v>
      </c>
      <c r="K320" s="23" cm="1">
        <f t="array" aca="1" ref="K320" ca="1">_FV(A320,"Previous close",TRUE)</f>
        <v>33.159999999999997</v>
      </c>
      <c r="L320" s="26"/>
      <c r="M320" s="23" cm="1">
        <f t="array" aca="1" ref="M320" ca="1">_FV(A320,"52 week low",TRUE)</f>
        <v>18.099</v>
      </c>
      <c r="N320" s="23" cm="1">
        <f t="array" aca="1" ref="N320" ca="1">_FV(A320,"52 week high",TRUE)</f>
        <v>35.129899999999999</v>
      </c>
      <c r="O320" s="8" cm="1">
        <f t="array" aca="1" ref="O320" ca="1">_FV(A320,"Volume")</f>
        <v>34268</v>
      </c>
      <c r="P320" s="7" cm="1">
        <f t="array" aca="1" ref="P320" ca="1">_FV(A320,"Volume average",TRUE)</f>
        <v>51324</v>
      </c>
      <c r="Q320" t="s">
        <v>85</v>
      </c>
      <c r="S320" t="s">
        <v>445</v>
      </c>
      <c r="T320" s="25" cm="1">
        <f t="array" aca="1" ref="T320" ca="1">_FV(A320,"Expense ratio",TRUE)</f>
        <v>1.0500000000000001E-2</v>
      </c>
      <c r="U320" s="24" cm="1">
        <f t="array" aca="1" ref="U320" ca="1">_FV(A320,"Market cap",TRUE)</f>
        <v>49153793.530000001</v>
      </c>
      <c r="V320" s="4">
        <v>49153792</v>
      </c>
      <c r="W320" s="4">
        <v>49153792</v>
      </c>
      <c r="Y320" t="s">
        <v>1080</v>
      </c>
      <c r="Z320" s="5">
        <v>33.834000000000003</v>
      </c>
      <c r="AA320" s="19">
        <v>17.128070000000001</v>
      </c>
      <c r="AB320" s="5">
        <v>2.1600000000000001E-2</v>
      </c>
      <c r="AC320" s="4">
        <v>75295</v>
      </c>
      <c r="AE320" s="5">
        <v>68.599199998860001</v>
      </c>
      <c r="AF320" s="5">
        <v>18.461101201795781</v>
      </c>
      <c r="AI320" s="4">
        <v>75295</v>
      </c>
      <c r="AJ320" s="5">
        <v>2550241.65</v>
      </c>
      <c r="AL320" s="5">
        <v>34.380000000000003</v>
      </c>
      <c r="AM320" s="5">
        <v>18.100000000000001</v>
      </c>
      <c r="AN320" t="s">
        <v>90</v>
      </c>
      <c r="AO320" t="str" cm="1">
        <f t="array" aca="1" ref="AO320" ca="1">_FV(A320,"Currency")</f>
        <v>USD</v>
      </c>
      <c r="AP320" t="str" cm="1">
        <f t="array" aca="1" ref="AP320" ca="1">_FV(A320,"Exchange")</f>
        <v>NYSE Arca</v>
      </c>
      <c r="AQ320" s="6" t="str" cm="1">
        <f t="array" aca="1" ref="AQ320" ca="1">_FV(A320,"Exchange abbreviation",TRUE)</f>
        <v>ARCX</v>
      </c>
      <c r="AR320" t="str" cm="1">
        <f t="array" aca="1" ref="AR320" ca="1">_FV(A320,"Instrument type",TRUE)</f>
        <v>ETF</v>
      </c>
    </row>
    <row r="321" spans="1:44" ht="18.75" customHeight="1" x14ac:dyDescent="0.25">
      <c r="A321" t="e" vm="334">
        <v>#VALUE!</v>
      </c>
      <c r="B321" t="s">
        <v>1081</v>
      </c>
      <c r="C321" t="s">
        <v>1082</v>
      </c>
      <c r="D321" s="31" cm="1">
        <f t="array" aca="1" ref="D321" ca="1">_FV(A321,"Last trade time",TRUE)</f>
        <v>45824.932396885939</v>
      </c>
      <c r="E321" s="23" cm="1">
        <f t="array" aca="1" ref="E321" ca="1">_FV(A321,"Price")</f>
        <v>4.96</v>
      </c>
      <c r="F321" s="27" cm="1">
        <f t="array" aca="1" ref="F321" ca="1">_FV(A321,"Change (%)",TRUE)</f>
        <v>-3.5019000000000002E-2</v>
      </c>
      <c r="G321" s="26" cm="1">
        <f t="array" aca="1" ref="G321" ca="1">_FV(A321,"Change")</f>
        <v>-0.18</v>
      </c>
      <c r="H321" s="23" cm="1">
        <f t="array" aca="1" ref="H321" ca="1">_FV(A321,"Open")</f>
        <v>5.03</v>
      </c>
      <c r="I321" s="23" cm="1">
        <f t="array" aca="1" ref="I321" ca="1">_FV(A321,"Low")</f>
        <v>4.8600000000000003</v>
      </c>
      <c r="J321" s="23" cm="1">
        <f t="array" aca="1" ref="J321" ca="1">_FV(A321,"High")</f>
        <v>5.0350000000000001</v>
      </c>
      <c r="K321" s="23" cm="1">
        <f t="array" aca="1" ref="K321" ca="1">_FV(A321,"Previous close",TRUE)</f>
        <v>5.14</v>
      </c>
      <c r="L321" s="26"/>
      <c r="M321" s="23" cm="1">
        <f t="array" aca="1" ref="M321" ca="1">_FV(A321,"52 week low",TRUE)</f>
        <v>4.5999999999999996</v>
      </c>
      <c r="N321" s="23" cm="1">
        <f t="array" aca="1" ref="N321" ca="1">_FV(A321,"52 week high",TRUE)</f>
        <v>11.35</v>
      </c>
      <c r="O321" s="8" cm="1">
        <f t="array" aca="1" ref="O321" ca="1">_FV(A321,"Volume")</f>
        <v>20907235</v>
      </c>
      <c r="P321" s="7" cm="1">
        <f t="array" aca="1" ref="P321" ca="1">_FV(A321,"Volume average",TRUE)</f>
        <v>21642427</v>
      </c>
      <c r="Q321" t="s">
        <v>65</v>
      </c>
      <c r="R321" t="s">
        <v>109</v>
      </c>
      <c r="S321" t="s">
        <v>445</v>
      </c>
      <c r="T321" s="25" cm="1">
        <f t="array" aca="1" ref="T321" ca="1">_FV(A321,"Expense ratio",TRUE)</f>
        <v>1.04E-2</v>
      </c>
      <c r="U321" s="24" cm="1">
        <f t="array" aca="1" ref="U321" ca="1">_FV(A321,"Market cap",TRUE)</f>
        <v>115110326.15000001</v>
      </c>
      <c r="V321" s="4">
        <v>115110328</v>
      </c>
      <c r="W321" s="4">
        <v>115110328</v>
      </c>
      <c r="Y321" t="s">
        <v>1083</v>
      </c>
      <c r="Z321" s="5">
        <v>4.7469999999999999</v>
      </c>
      <c r="AA321" s="20"/>
      <c r="AB321" s="5">
        <v>8.09E-2</v>
      </c>
      <c r="AC321" s="4">
        <v>27354396</v>
      </c>
      <c r="AE321" s="5">
        <v>-23.24729543972315</v>
      </c>
      <c r="AF321" s="5">
        <v>-52.180766981437962</v>
      </c>
      <c r="AH321" s="16"/>
      <c r="AI321" s="4">
        <v>27354396</v>
      </c>
      <c r="AJ321" s="5">
        <v>129659837.04000001</v>
      </c>
      <c r="AL321" s="5">
        <v>11.43</v>
      </c>
      <c r="AM321" s="5">
        <v>4.5999999999999996</v>
      </c>
      <c r="AN321" t="s">
        <v>82</v>
      </c>
      <c r="AO321" t="str" cm="1">
        <f t="array" aca="1" ref="AO321" ca="1">_FV(A321,"Currency")</f>
        <v>USD</v>
      </c>
      <c r="AP321" t="str" cm="1">
        <f t="array" aca="1" ref="AP321" ca="1">_FV(A321,"Exchange")</f>
        <v>NYSE Arca</v>
      </c>
      <c r="AQ321" s="6" t="str" cm="1">
        <f t="array" aca="1" ref="AQ321" ca="1">_FV(A321,"Exchange abbreviation",TRUE)</f>
        <v>ARCX</v>
      </c>
      <c r="AR321" t="str" cm="1">
        <f t="array" aca="1" ref="AR321" ca="1">_FV(A321,"Instrument type",TRUE)</f>
        <v>ETF</v>
      </c>
    </row>
    <row r="322" spans="1:44" ht="18.75" customHeight="1" x14ac:dyDescent="0.25">
      <c r="A322" t="e" vm="335">
        <v>#VALUE!</v>
      </c>
      <c r="B322" t="s">
        <v>1084</v>
      </c>
      <c r="C322" t="s">
        <v>1085</v>
      </c>
      <c r="D322" s="31" cm="1">
        <f t="array" aca="1" ref="D322" ca="1">_FV(A322,"Last trade time",TRUE)</f>
        <v>45824.922288553127</v>
      </c>
      <c r="E322" s="23" cm="1">
        <f t="array" aca="1" ref="E322" ca="1">_FV(A322,"Price")</f>
        <v>11.211600000000001</v>
      </c>
      <c r="F322" s="27" cm="1">
        <f t="array" aca="1" ref="F322" ca="1">_FV(A322,"Change (%)",TRUE)</f>
        <v>-4.0103E-2</v>
      </c>
      <c r="G322" s="26" cm="1">
        <f t="array" aca="1" ref="G322" ca="1">_FV(A322,"Change")</f>
        <v>-0.46839999999999998</v>
      </c>
      <c r="H322" s="23" cm="1">
        <f t="array" aca="1" ref="H322" ca="1">_FV(A322,"Open")</f>
        <v>11.32</v>
      </c>
      <c r="I322" s="23" cm="1">
        <f t="array" aca="1" ref="I322" ca="1">_FV(A322,"Low")</f>
        <v>11.15</v>
      </c>
      <c r="J322" s="23" cm="1">
        <f t="array" aca="1" ref="J322" ca="1">_FV(A322,"High")</f>
        <v>11.32</v>
      </c>
      <c r="K322" s="23" cm="1">
        <f t="array" aca="1" ref="K322" ca="1">_FV(A322,"Previous close",TRUE)</f>
        <v>11.68</v>
      </c>
      <c r="L322" s="26"/>
      <c r="M322" s="23" cm="1">
        <f t="array" aca="1" ref="M322" ca="1">_FV(A322,"52 week low",TRUE)</f>
        <v>11.15</v>
      </c>
      <c r="N322" s="23" cm="1">
        <f t="array" aca="1" ref="N322" ca="1">_FV(A322,"52 week high",TRUE)</f>
        <v>27.32</v>
      </c>
      <c r="O322" s="8" cm="1">
        <f t="array" aca="1" ref="O322" ca="1">_FV(A322,"Volume")</f>
        <v>10807</v>
      </c>
      <c r="P322" s="7" cm="1">
        <f t="array" aca="1" ref="P322" ca="1">_FV(A322,"Volume average",TRUE)</f>
        <v>11773</v>
      </c>
      <c r="Q322" t="s">
        <v>65</v>
      </c>
      <c r="R322" t="s">
        <v>109</v>
      </c>
      <c r="S322" t="s">
        <v>445</v>
      </c>
      <c r="T322" s="25" cm="1">
        <f t="array" aca="1" ref="T322" ca="1">_FV(A322,"Expense ratio",TRUE)</f>
        <v>1.04E-2</v>
      </c>
      <c r="U322" s="24" cm="1">
        <f t="array" aca="1" ref="U322" ca="1">_FV(A322,"Market cap",TRUE)</f>
        <v>1577618.35</v>
      </c>
      <c r="V322" s="4">
        <v>1577618</v>
      </c>
      <c r="W322" s="4">
        <v>1577618</v>
      </c>
      <c r="X322" t="s">
        <v>1086</v>
      </c>
      <c r="Y322" t="s">
        <v>970</v>
      </c>
      <c r="Z322" s="5">
        <v>11.742000000000001</v>
      </c>
      <c r="AA322" s="20"/>
      <c r="AB322" s="5">
        <v>5.3200003000000003E-2</v>
      </c>
      <c r="AC322" s="4">
        <v>10495</v>
      </c>
      <c r="AE322" s="5">
        <v>-25.774882066850601</v>
      </c>
      <c r="AF322" s="5">
        <v>-49.60424578396043</v>
      </c>
      <c r="AI322" s="4">
        <v>10495</v>
      </c>
      <c r="AJ322" s="5">
        <v>123134.6865</v>
      </c>
      <c r="AL322" s="5">
        <v>27.32</v>
      </c>
      <c r="AM322" s="5">
        <v>11.5</v>
      </c>
      <c r="AN322" t="s">
        <v>47</v>
      </c>
      <c r="AO322" t="str" cm="1">
        <f t="array" aca="1" ref="AO322" ca="1">_FV(A322,"Currency")</f>
        <v>USD</v>
      </c>
      <c r="AP322" t="str" cm="1">
        <f t="array" aca="1" ref="AP322" ca="1">_FV(A322,"Exchange")</f>
        <v>NYSE Arca</v>
      </c>
      <c r="AQ322" s="6" t="str" cm="1">
        <f t="array" aca="1" ref="AQ322" ca="1">_FV(A322,"Exchange abbreviation",TRUE)</f>
        <v>ARCX</v>
      </c>
      <c r="AR322" t="str" cm="1">
        <f t="array" aca="1" ref="AR322" ca="1">_FV(A322,"Instrument type",TRUE)</f>
        <v>ETF</v>
      </c>
    </row>
    <row r="323" spans="1:44" ht="18.75" customHeight="1" x14ac:dyDescent="0.25">
      <c r="A323" t="e" vm="336">
        <v>#VALUE!</v>
      </c>
      <c r="B323" t="s">
        <v>1087</v>
      </c>
      <c r="C323" t="s">
        <v>1088</v>
      </c>
      <c r="D323" s="31" cm="1">
        <f t="array" aca="1" ref="D323" ca="1">_FV(A323,"Last trade time",TRUE)</f>
        <v>45824.941561284373</v>
      </c>
      <c r="E323" s="23" cm="1">
        <f t="array" aca="1" ref="E323" ca="1">_FV(A323,"Price")</f>
        <v>8.3849999999999998</v>
      </c>
      <c r="F323" s="27" cm="1">
        <f t="array" aca="1" ref="F323" ca="1">_FV(A323,"Change (%)",TRUE)</f>
        <v>1.2681E-2</v>
      </c>
      <c r="G323" s="26" cm="1">
        <f t="array" aca="1" ref="G323" ca="1">_FV(A323,"Change")</f>
        <v>0.105</v>
      </c>
      <c r="H323" s="23" cm="1">
        <f t="array" aca="1" ref="H323" ca="1">_FV(A323,"Open")</f>
        <v>8.3699999999999992</v>
      </c>
      <c r="I323" s="23" cm="1">
        <f t="array" aca="1" ref="I323" ca="1">_FV(A323,"Low")</f>
        <v>8.31</v>
      </c>
      <c r="J323" s="23" cm="1">
        <f t="array" aca="1" ref="J323" ca="1">_FV(A323,"High")</f>
        <v>8.43</v>
      </c>
      <c r="K323" s="23" cm="1">
        <f t="array" aca="1" ref="K323" ca="1">_FV(A323,"Previous close",TRUE)</f>
        <v>8.2799999999999994</v>
      </c>
      <c r="L323" s="26"/>
      <c r="M323" s="23" cm="1">
        <f t="array" aca="1" ref="M323" ca="1">_FV(A323,"52 week low",TRUE)</f>
        <v>6.9</v>
      </c>
      <c r="N323" s="23" cm="1">
        <f t="array" aca="1" ref="N323" ca="1">_FV(A323,"52 week high",TRUE)</f>
        <v>18.222999999999999</v>
      </c>
      <c r="O323" s="8" cm="1">
        <f t="array" aca="1" ref="O323" ca="1">_FV(A323,"Volume")</f>
        <v>10838587</v>
      </c>
      <c r="P323" s="7" cm="1">
        <f t="array" aca="1" ref="P323" ca="1">_FV(A323,"Volume average",TRUE)</f>
        <v>7327120</v>
      </c>
      <c r="Q323" t="s">
        <v>424</v>
      </c>
      <c r="S323" t="s">
        <v>281</v>
      </c>
      <c r="T323" s="25" cm="1">
        <f t="array" aca="1" ref="T323" ca="1">_FV(A323,"Expense ratio",TRUE)</f>
        <v>1.04E-2</v>
      </c>
      <c r="U323" s="24" cm="1">
        <f t="array" aca="1" ref="U323" ca="1">_FV(A323,"Market cap",TRUE)</f>
        <v>1151535297.5699999</v>
      </c>
      <c r="V323" s="4">
        <v>1151535360</v>
      </c>
      <c r="W323" s="4">
        <v>1151535360</v>
      </c>
      <c r="Y323" t="s">
        <v>1089</v>
      </c>
      <c r="Z323" s="5">
        <v>7.9760999999999997</v>
      </c>
      <c r="AA323" s="20"/>
      <c r="AB323" s="5">
        <v>1.1656</v>
      </c>
      <c r="AC323" s="4">
        <v>5262419</v>
      </c>
      <c r="AE323" s="5">
        <v>-14.55243454716909</v>
      </c>
      <c r="AF323" s="5">
        <v>25.66721915201888</v>
      </c>
      <c r="AH323" s="16"/>
      <c r="AI323" s="4">
        <v>5262419</v>
      </c>
      <c r="AJ323" s="5">
        <v>42309848.759999998</v>
      </c>
      <c r="AL323" s="5">
        <v>18.222999999999999</v>
      </c>
      <c r="AM323" s="5">
        <v>6.9</v>
      </c>
      <c r="AN323" t="s">
        <v>82</v>
      </c>
      <c r="AO323" t="str" cm="1">
        <f t="array" aca="1" ref="AO323" ca="1">_FV(A323,"Currency")</f>
        <v>USD</v>
      </c>
      <c r="AP323" t="str" cm="1">
        <f t="array" aca="1" ref="AP323" ca="1">_FV(A323,"Exchange")</f>
        <v>NYSE Arca</v>
      </c>
      <c r="AQ323" s="6" t="str" cm="1">
        <f t="array" aca="1" ref="AQ323" ca="1">_FV(A323,"Exchange abbreviation",TRUE)</f>
        <v>ARCX</v>
      </c>
      <c r="AR323" t="str" cm="1">
        <f t="array" aca="1" ref="AR323" ca="1">_FV(A323,"Instrument type",TRUE)</f>
        <v>ETF</v>
      </c>
    </row>
    <row r="324" spans="1:44" ht="18.75" customHeight="1" x14ac:dyDescent="0.25">
      <c r="A324" t="e" vm="337">
        <v>#VALUE!</v>
      </c>
      <c r="B324" t="s">
        <v>1090</v>
      </c>
      <c r="C324" t="s">
        <v>1091</v>
      </c>
      <c r="D324" s="31" cm="1">
        <f t="array" aca="1" ref="D324" ca="1">_FV(A324,"Last trade time",TRUE)</f>
        <v>45824.939334027345</v>
      </c>
      <c r="E324" s="23" cm="1">
        <f t="array" aca="1" ref="E324" ca="1">_FV(A324,"Price")</f>
        <v>16.195</v>
      </c>
      <c r="F324" s="27" cm="1">
        <f t="array" aca="1" ref="F324" ca="1">_FV(A324,"Change (%)",TRUE)</f>
        <v>1.5459999999999998E-3</v>
      </c>
      <c r="G324" s="26" cm="1">
        <f t="array" aca="1" ref="G324" ca="1">_FV(A324,"Change")</f>
        <v>2.5000000000000001E-2</v>
      </c>
      <c r="H324" s="23" cm="1">
        <f t="array" aca="1" ref="H324" ca="1">_FV(A324,"Open")</f>
        <v>16.2</v>
      </c>
      <c r="I324" s="23" cm="1">
        <f t="array" aca="1" ref="I324" ca="1">_FV(A324,"Low")</f>
        <v>16.074100000000001</v>
      </c>
      <c r="J324" s="23" cm="1">
        <f t="array" aca="1" ref="J324" ca="1">_FV(A324,"High")</f>
        <v>16.28</v>
      </c>
      <c r="K324" s="23" cm="1">
        <f t="array" aca="1" ref="K324" ca="1">_FV(A324,"Previous close",TRUE)</f>
        <v>16.170000000000002</v>
      </c>
      <c r="L324" s="26"/>
      <c r="M324" s="23" cm="1">
        <f t="array" aca="1" ref="M324" ca="1">_FV(A324,"52 week low",TRUE)</f>
        <v>12.77</v>
      </c>
      <c r="N324" s="23" cm="1">
        <f t="array" aca="1" ref="N324" ca="1">_FV(A324,"52 week high",TRUE)</f>
        <v>23.76</v>
      </c>
      <c r="O324" s="8" cm="1">
        <f t="array" aca="1" ref="O324" ca="1">_FV(A324,"Volume")</f>
        <v>370964</v>
      </c>
      <c r="P324" s="7" cm="1">
        <f t="array" aca="1" ref="P324" ca="1">_FV(A324,"Volume average",TRUE)</f>
        <v>254096</v>
      </c>
      <c r="Q324" t="s">
        <v>224</v>
      </c>
      <c r="T324" s="25" cm="1">
        <f t="array" aca="1" ref="T324" ca="1">_FV(A324,"Expense ratio",TRUE)</f>
        <v>1.04E-2</v>
      </c>
      <c r="U324" s="24" cm="1">
        <f t="array" aca="1" ref="U324" ca="1">_FV(A324,"Market cap",TRUE)</f>
        <v>62942959.560000002</v>
      </c>
      <c r="V324" s="16"/>
      <c r="W324" s="16"/>
      <c r="Z324" s="18"/>
      <c r="AA324" s="20"/>
      <c r="AB324" s="20"/>
      <c r="AC324" s="21">
        <v>221281</v>
      </c>
      <c r="AE324" s="18"/>
      <c r="AF324" s="20"/>
      <c r="AI324" s="21"/>
      <c r="AJ324" s="18"/>
      <c r="AL324" s="18"/>
      <c r="AM324" s="18"/>
      <c r="AN324" t="s">
        <v>73</v>
      </c>
      <c r="AO324" t="str" cm="1">
        <f t="array" aca="1" ref="AO324" ca="1">_FV(A324,"Currency")</f>
        <v>USD</v>
      </c>
      <c r="AP324" t="str" cm="1">
        <f t="array" aca="1" ref="AP324" ca="1">_FV(A324,"Exchange")</f>
        <v>NYSE Arca</v>
      </c>
      <c r="AQ324" s="6" t="str" cm="1">
        <f t="array" aca="1" ref="AQ324" ca="1">_FV(A324,"Exchange abbreviation",TRUE)</f>
        <v>ARCX</v>
      </c>
      <c r="AR324" t="str" cm="1">
        <f t="array" aca="1" ref="AR324" ca="1">_FV(A324,"Instrument type",TRUE)</f>
        <v>ETF</v>
      </c>
    </row>
    <row r="325" spans="1:44" ht="18.75" customHeight="1" x14ac:dyDescent="0.25">
      <c r="A325" t="e" vm="338">
        <v>#VALUE!</v>
      </c>
      <c r="B325" t="s">
        <v>1092</v>
      </c>
      <c r="C325" t="s">
        <v>1093</v>
      </c>
      <c r="D325" s="31" cm="1">
        <f t="array" aca="1" ref="D325" ca="1">_FV(A325,"Last trade time",TRUE)</f>
        <v>45824.840277812502</v>
      </c>
      <c r="E325" s="23" cm="1">
        <f t="array" aca="1" ref="E325" ca="1">_FV(A325,"Price")</f>
        <v>23.725000000000001</v>
      </c>
      <c r="F325" s="27" cm="1">
        <f t="array" aca="1" ref="F325" ca="1">_FV(A325,"Change (%)",TRUE)</f>
        <v>4.217E-4</v>
      </c>
      <c r="G325" s="26" cm="1">
        <f t="array" aca="1" ref="G325" ca="1">_FV(A325,"Change")</f>
        <v>0.01</v>
      </c>
      <c r="H325" s="23" cm="1">
        <f t="array" aca="1" ref="H325" ca="1">_FV(A325,"Open")</f>
        <v>23.72</v>
      </c>
      <c r="I325" s="23" cm="1">
        <f t="array" aca="1" ref="I325" ca="1">_FV(A325,"Low")</f>
        <v>23.72</v>
      </c>
      <c r="J325" s="23" cm="1">
        <f t="array" aca="1" ref="J325" ca="1">_FV(A325,"High")</f>
        <v>23.73</v>
      </c>
      <c r="K325" s="23" cm="1">
        <f t="array" aca="1" ref="K325" ca="1">_FV(A325,"Previous close",TRUE)</f>
        <v>23.715</v>
      </c>
      <c r="L325" s="26"/>
      <c r="M325" s="23" cm="1">
        <f t="array" aca="1" ref="M325" ca="1">_FV(A325,"52 week low",TRUE)</f>
        <v>22.74</v>
      </c>
      <c r="N325" s="23" cm="1">
        <f t="array" aca="1" ref="N325" ca="1">_FV(A325,"52 week high",TRUE)</f>
        <v>25.52</v>
      </c>
      <c r="O325" s="8" cm="1">
        <f t="array" aca="1" ref="O325" ca="1">_FV(A325,"Volume")</f>
        <v>618</v>
      </c>
      <c r="P325" s="7" cm="1">
        <f t="array" aca="1" ref="P325" ca="1">_FV(A325,"Volume average",TRUE)</f>
        <v>1978</v>
      </c>
      <c r="Q325" t="s">
        <v>290</v>
      </c>
      <c r="S325" t="s">
        <v>719</v>
      </c>
      <c r="T325" s="25" cm="1">
        <f t="array" aca="1" ref="T325" ca="1">_FV(A325,"Expense ratio",TRUE)</f>
        <v>1.04E-2</v>
      </c>
      <c r="U325" s="24" cm="1">
        <f t="array" aca="1" ref="U325" ca="1">_FV(A325,"Market cap",TRUE)</f>
        <v>52672194.210000001</v>
      </c>
      <c r="V325" s="4">
        <v>52672192</v>
      </c>
      <c r="W325" s="4">
        <v>52672192</v>
      </c>
      <c r="Y325" t="s">
        <v>720</v>
      </c>
      <c r="Z325" s="5">
        <v>23.662700000000001</v>
      </c>
      <c r="AA325" s="5">
        <v>19.823361999999999</v>
      </c>
      <c r="AB325" s="5">
        <v>4.5999999999999999E-2</v>
      </c>
      <c r="AC325" s="4">
        <v>8688</v>
      </c>
      <c r="AE325" s="5">
        <v>-1.2795978095700991</v>
      </c>
      <c r="AF325" s="5">
        <v>1.337669931356245</v>
      </c>
      <c r="AI325" s="4">
        <v>8688</v>
      </c>
      <c r="AJ325" s="5">
        <v>205558.08</v>
      </c>
      <c r="AL325" s="5">
        <v>25.52</v>
      </c>
      <c r="AM325" s="5">
        <v>22.74</v>
      </c>
      <c r="AN325" t="s">
        <v>47</v>
      </c>
      <c r="AO325" t="str" cm="1">
        <f t="array" aca="1" ref="AO325" ca="1">_FV(A325,"Currency")</f>
        <v>USD</v>
      </c>
      <c r="AP325" t="str" cm="1">
        <f t="array" aca="1" ref="AP325" ca="1">_FV(A325,"Exchange")</f>
        <v>NYSE Arca</v>
      </c>
      <c r="AQ325" s="6" t="str" cm="1">
        <f t="array" aca="1" ref="AQ325" ca="1">_FV(A325,"Exchange abbreviation",TRUE)</f>
        <v>ARCX</v>
      </c>
      <c r="AR325" t="str" cm="1">
        <f t="array" aca="1" ref="AR325" ca="1">_FV(A325,"Instrument type",TRUE)</f>
        <v>ETF</v>
      </c>
    </row>
    <row r="326" spans="1:44" ht="18.75" customHeight="1" x14ac:dyDescent="0.25">
      <c r="A326" t="e" vm="339">
        <v>#VALUE!</v>
      </c>
      <c r="B326" t="s">
        <v>1094</v>
      </c>
      <c r="C326" t="s">
        <v>1095</v>
      </c>
      <c r="D326" s="31" cm="1">
        <f t="array" aca="1" ref="D326" ca="1">_FV(A326,"Last trade time",TRUE)</f>
        <v>45824.840277789066</v>
      </c>
      <c r="E326" s="23" cm="1">
        <f t="array" aca="1" ref="E326" ca="1">_FV(A326,"Price")</f>
        <v>25.8</v>
      </c>
      <c r="F326" s="27" cm="1">
        <f t="array" aca="1" ref="F326" ca="1">_FV(A326,"Change (%)",TRUE)</f>
        <v>7.45E-3</v>
      </c>
      <c r="G326" s="26" cm="1">
        <f t="array" aca="1" ref="G326" ca="1">_FV(A326,"Change")</f>
        <v>0.1908</v>
      </c>
      <c r="H326" s="23" cm="1">
        <f t="array" aca="1" ref="H326" ca="1">_FV(A326,"Open")</f>
        <v>25.934999999999999</v>
      </c>
      <c r="I326" s="23" cm="1">
        <f t="array" aca="1" ref="I326" ca="1">_FV(A326,"Low")</f>
        <v>25.8</v>
      </c>
      <c r="J326" s="23" cm="1">
        <f t="array" aca="1" ref="J326" ca="1">_FV(A326,"High")</f>
        <v>25.95</v>
      </c>
      <c r="K326" s="23" cm="1">
        <f t="array" aca="1" ref="K326" ca="1">_FV(A326,"Previous close",TRUE)</f>
        <v>25.609200000000001</v>
      </c>
      <c r="L326" s="26"/>
      <c r="M326" s="23" cm="1">
        <f t="array" aca="1" ref="M326" ca="1">_FV(A326,"52 week low",TRUE)</f>
        <v>21.17</v>
      </c>
      <c r="N326" s="23" cm="1">
        <f t="array" aca="1" ref="N326" ca="1">_FV(A326,"52 week high",TRUE)</f>
        <v>25.95</v>
      </c>
      <c r="O326" s="8" cm="1">
        <f t="array" aca="1" ref="O326" ca="1">_FV(A326,"Volume")</f>
        <v>27202</v>
      </c>
      <c r="P326" s="7" cm="1">
        <f t="array" aca="1" ref="P326" ca="1">_FV(A326,"Volume average",TRUE)</f>
        <v>76964</v>
      </c>
      <c r="Q326" t="s">
        <v>1096</v>
      </c>
      <c r="S326" t="s">
        <v>1097</v>
      </c>
      <c r="T326" s="25" cm="1">
        <f t="array" aca="1" ref="T326" ca="1">_FV(A326,"Expense ratio",TRUE)</f>
        <v>1.04E-2</v>
      </c>
      <c r="U326" s="24" cm="1">
        <f t="array" aca="1" ref="U326" ca="1">_FV(A326,"Market cap",TRUE)</f>
        <v>38572303.740000002</v>
      </c>
      <c r="V326" s="4">
        <v>38572304</v>
      </c>
      <c r="W326" s="4">
        <v>38572304</v>
      </c>
      <c r="Y326" t="s">
        <v>1075</v>
      </c>
      <c r="Z326" s="5">
        <v>25.68</v>
      </c>
      <c r="AA326" s="5">
        <v>16.559926999999998</v>
      </c>
      <c r="AB326" s="20"/>
      <c r="AC326" s="4">
        <v>33495</v>
      </c>
      <c r="AE326" s="5">
        <v>12.591785946124579</v>
      </c>
      <c r="AF326" s="20"/>
      <c r="AI326" s="4">
        <v>33495</v>
      </c>
      <c r="AJ326" s="5">
        <v>860436.3075</v>
      </c>
      <c r="AL326" s="5">
        <v>25.82</v>
      </c>
      <c r="AM326" s="5">
        <v>21.17</v>
      </c>
      <c r="AN326" t="s">
        <v>47</v>
      </c>
      <c r="AO326" t="str" cm="1">
        <f t="array" aca="1" ref="AO326" ca="1">_FV(A326,"Currency")</f>
        <v>USD</v>
      </c>
      <c r="AP326" t="str" cm="1">
        <f t="array" aca="1" ref="AP326" ca="1">_FV(A326,"Exchange")</f>
        <v>NYSE Arca</v>
      </c>
      <c r="AQ326" s="6" t="str" cm="1">
        <f t="array" aca="1" ref="AQ326" ca="1">_FV(A326,"Exchange abbreviation",TRUE)</f>
        <v>ARCX</v>
      </c>
      <c r="AR326" t="str" cm="1">
        <f t="array" aca="1" ref="AR326" ca="1">_FV(A326,"Instrument type",TRUE)</f>
        <v>ETF</v>
      </c>
    </row>
    <row r="327" spans="1:44" ht="18.75" customHeight="1" x14ac:dyDescent="0.25">
      <c r="A327" t="e" vm="340">
        <v>#VALUE!</v>
      </c>
      <c r="B327" t="s">
        <v>1098</v>
      </c>
      <c r="C327" t="s">
        <v>1099</v>
      </c>
      <c r="D327" s="31" cm="1">
        <f t="array" aca="1" ref="D327" ca="1">_FV(A327,"Last trade time",TRUE)</f>
        <v>45824.930757846872</v>
      </c>
      <c r="E327" s="23" cm="1">
        <f t="array" aca="1" ref="E327" ca="1">_FV(A327,"Price")</f>
        <v>32.76</v>
      </c>
      <c r="F327" s="27" cm="1">
        <f t="array" aca="1" ref="F327" ca="1">_FV(A327,"Change (%)",TRUE)</f>
        <v>2.7604000000000004E-2</v>
      </c>
      <c r="G327" s="26" cm="1">
        <f t="array" aca="1" ref="G327" ca="1">_FV(A327,"Change")</f>
        <v>0.88</v>
      </c>
      <c r="H327" s="23" cm="1">
        <f t="array" aca="1" ref="H327" ca="1">_FV(A327,"Open")</f>
        <v>32.39</v>
      </c>
      <c r="I327" s="23" cm="1">
        <f t="array" aca="1" ref="I327" ca="1">_FV(A327,"Low")</f>
        <v>32.11</v>
      </c>
      <c r="J327" s="23" cm="1">
        <f t="array" aca="1" ref="J327" ca="1">_FV(A327,"High")</f>
        <v>33.479999999999997</v>
      </c>
      <c r="K327" s="23" cm="1">
        <f t="array" aca="1" ref="K327" ca="1">_FV(A327,"Previous close",TRUE)</f>
        <v>31.88</v>
      </c>
      <c r="L327" s="26"/>
      <c r="M327" s="23" cm="1">
        <f t="array" aca="1" ref="M327" ca="1">_FV(A327,"52 week low",TRUE)</f>
        <v>10.68</v>
      </c>
      <c r="N327" s="23" cm="1">
        <f t="array" aca="1" ref="N327" ca="1">_FV(A327,"52 week high",TRUE)</f>
        <v>41.4938</v>
      </c>
      <c r="O327" s="8" cm="1">
        <f t="array" aca="1" ref="O327" ca="1">_FV(A327,"Volume")</f>
        <v>305092</v>
      </c>
      <c r="P327" s="7" cm="1">
        <f t="array" aca="1" ref="P327" ca="1">_FV(A327,"Volume average",TRUE)</f>
        <v>595700</v>
      </c>
      <c r="Q327" t="s">
        <v>490</v>
      </c>
      <c r="T327" s="25" cm="1">
        <f t="array" aca="1" ref="T327" ca="1">_FV(A327,"Expense ratio",TRUE)</f>
        <v>1.04E-2</v>
      </c>
      <c r="U327" s="24" cm="1">
        <f t="array" aca="1" ref="U327" ca="1">_FV(A327,"Market cap",TRUE)</f>
        <v>84721309.760000005</v>
      </c>
      <c r="V327" s="16"/>
      <c r="W327" s="16"/>
      <c r="X327" t="s">
        <v>1100</v>
      </c>
      <c r="Z327" s="18"/>
      <c r="AB327" s="20"/>
      <c r="AC327" s="21">
        <v>595902</v>
      </c>
      <c r="AE327" s="18"/>
      <c r="AF327" s="20"/>
      <c r="AI327" s="21"/>
      <c r="AJ327" s="18"/>
      <c r="AL327" s="18"/>
      <c r="AM327" s="18"/>
      <c r="AN327" t="s">
        <v>73</v>
      </c>
      <c r="AO327" t="str" cm="1">
        <f t="array" aca="1" ref="AO327" ca="1">_FV(A327,"Currency")</f>
        <v>USD</v>
      </c>
      <c r="AP327" t="str" cm="1">
        <f t="array" aca="1" ref="AP327" ca="1">_FV(A327,"Exchange")</f>
        <v>Nasdaq Stock Market</v>
      </c>
      <c r="AQ327" s="6" t="str" cm="1">
        <f t="array" aca="1" ref="AQ327" ca="1">_FV(A327,"Exchange abbreviation",TRUE)</f>
        <v>XNAS</v>
      </c>
      <c r="AR327" t="str" cm="1">
        <f t="array" aca="1" ref="AR327" ca="1">_FV(A327,"Instrument type",TRUE)</f>
        <v>ETF</v>
      </c>
    </row>
    <row r="328" spans="1:44" ht="18.75" customHeight="1" x14ac:dyDescent="0.25">
      <c r="A328" t="e" vm="341">
        <v>#VALUE!</v>
      </c>
      <c r="B328" t="s">
        <v>1101</v>
      </c>
      <c r="C328" t="s">
        <v>1102</v>
      </c>
      <c r="D328" s="31" cm="1">
        <f t="array" aca="1" ref="D328" ca="1">_FV(A328,"Last trade time",TRUE)</f>
        <v>45824.920827673435</v>
      </c>
      <c r="E328" s="23" cm="1">
        <f t="array" aca="1" ref="E328" ca="1">_FV(A328,"Price")</f>
        <v>8.9</v>
      </c>
      <c r="F328" s="27" cm="1">
        <f t="array" aca="1" ref="F328" ca="1">_FV(A328,"Change (%)",TRUE)</f>
        <v>-6.6959999999999997E-3</v>
      </c>
      <c r="G328" s="26" cm="1">
        <f t="array" aca="1" ref="G328" ca="1">_FV(A328,"Change")</f>
        <v>-0.06</v>
      </c>
      <c r="H328" s="23" cm="1">
        <f t="array" aca="1" ref="H328" ca="1">_FV(A328,"Open")</f>
        <v>9.08</v>
      </c>
      <c r="I328" s="23" cm="1">
        <f t="array" aca="1" ref="I328" ca="1">_FV(A328,"Low")</f>
        <v>8.7799999999999994</v>
      </c>
      <c r="J328" s="23" cm="1">
        <f t="array" aca="1" ref="J328" ca="1">_FV(A328,"High")</f>
        <v>9.16</v>
      </c>
      <c r="K328" s="23" cm="1">
        <f t="array" aca="1" ref="K328" ca="1">_FV(A328,"Previous close",TRUE)</f>
        <v>8.9600000000000009</v>
      </c>
      <c r="L328" s="26"/>
      <c r="M328" s="23" cm="1">
        <f t="array" aca="1" ref="M328" ca="1">_FV(A328,"52 week low",TRUE)</f>
        <v>8.6648999999999994</v>
      </c>
      <c r="N328" s="23" cm="1">
        <f t="array" aca="1" ref="N328" ca="1">_FV(A328,"52 week high",TRUE)</f>
        <v>17.484000000000002</v>
      </c>
      <c r="O328" s="8" cm="1">
        <f t="array" aca="1" ref="O328" ca="1">_FV(A328,"Volume")</f>
        <v>3427211</v>
      </c>
      <c r="P328" s="7" cm="1">
        <f t="array" aca="1" ref="P328" ca="1">_FV(A328,"Volume average",TRUE)</f>
        <v>1328596</v>
      </c>
      <c r="Q328" t="s">
        <v>65</v>
      </c>
      <c r="R328" t="s">
        <v>109</v>
      </c>
      <c r="S328" t="s">
        <v>445</v>
      </c>
      <c r="T328" s="25" cm="1">
        <f t="array" aca="1" ref="T328" ca="1">_FV(A328,"Expense ratio",TRUE)</f>
        <v>1.04E-2</v>
      </c>
      <c r="U328" s="24" cm="1">
        <f t="array" aca="1" ref="U328" ca="1">_FV(A328,"Market cap",TRUE)</f>
        <v>41674822.810000002</v>
      </c>
      <c r="V328" s="4">
        <v>41674824</v>
      </c>
      <c r="W328" s="4">
        <v>41674824</v>
      </c>
      <c r="Y328" t="s">
        <v>949</v>
      </c>
      <c r="Z328" s="5">
        <v>10.403</v>
      </c>
      <c r="AA328" s="20"/>
      <c r="AB328" s="5">
        <v>3.7100002E-2</v>
      </c>
      <c r="AC328" s="4">
        <v>1504546</v>
      </c>
      <c r="AE328" s="5">
        <v>-1.347538445918206</v>
      </c>
      <c r="AF328" s="5">
        <v>9.9791400226746809</v>
      </c>
      <c r="AI328" s="4">
        <v>1504546</v>
      </c>
      <c r="AJ328" s="5">
        <v>15662323.859999999</v>
      </c>
      <c r="AL328" s="5">
        <v>17.484000000000002</v>
      </c>
      <c r="AM328" s="5">
        <v>8.6649999999999991</v>
      </c>
      <c r="AN328" t="s">
        <v>82</v>
      </c>
      <c r="AO328" t="str" cm="1">
        <f t="array" aca="1" ref="AO328" ca="1">_FV(A328,"Currency")</f>
        <v>USD</v>
      </c>
      <c r="AP328" t="str" cm="1">
        <f t="array" aca="1" ref="AP328" ca="1">_FV(A328,"Exchange")</f>
        <v>NYSE Arca</v>
      </c>
      <c r="AQ328" s="6" t="str" cm="1">
        <f t="array" aca="1" ref="AQ328" ca="1">_FV(A328,"Exchange abbreviation",TRUE)</f>
        <v>ARCX</v>
      </c>
      <c r="AR328" t="str" cm="1">
        <f t="array" aca="1" ref="AR328" ca="1">_FV(A328,"Instrument type",TRUE)</f>
        <v>ETF</v>
      </c>
    </row>
    <row r="329" spans="1:44" ht="18.75" customHeight="1" x14ac:dyDescent="0.25">
      <c r="A329" t="e" vm="342">
        <v>#VALUE!</v>
      </c>
      <c r="B329" t="s">
        <v>1103</v>
      </c>
      <c r="C329" t="s">
        <v>1104</v>
      </c>
      <c r="D329" s="31" cm="1">
        <f t="array" aca="1" ref="D329" ca="1">_FV(A329,"Last trade time",TRUE)</f>
        <v>45824.938898483597</v>
      </c>
      <c r="E329" s="23" cm="1">
        <f t="array" aca="1" ref="E329" ca="1">_FV(A329,"Price")</f>
        <v>19.46</v>
      </c>
      <c r="F329" s="27" cm="1">
        <f t="array" aca="1" ref="F329" ca="1">_FV(A329,"Change (%)",TRUE)</f>
        <v>-3.3284000000000001E-2</v>
      </c>
      <c r="G329" s="26" cm="1">
        <f t="array" aca="1" ref="G329" ca="1">_FV(A329,"Change")</f>
        <v>-0.67</v>
      </c>
      <c r="H329" s="23" cm="1">
        <f t="array" aca="1" ref="H329" ca="1">_FV(A329,"Open")</f>
        <v>19.850000000000001</v>
      </c>
      <c r="I329" s="23" cm="1">
        <f t="array" aca="1" ref="I329" ca="1">_FV(A329,"Low")</f>
        <v>19.416699999999999</v>
      </c>
      <c r="J329" s="23" cm="1">
        <f t="array" aca="1" ref="J329" ca="1">_FV(A329,"High")</f>
        <v>19.89</v>
      </c>
      <c r="K329" s="23" cm="1">
        <f t="array" aca="1" ref="K329" ca="1">_FV(A329,"Previous close",TRUE)</f>
        <v>20.13</v>
      </c>
      <c r="L329" s="26"/>
      <c r="M329" s="23" cm="1">
        <f t="array" aca="1" ref="M329" ca="1">_FV(A329,"52 week low",TRUE)</f>
        <v>18.8932</v>
      </c>
      <c r="N329" s="23" cm="1">
        <f t="array" aca="1" ref="N329" ca="1">_FV(A329,"52 week high",TRUE)</f>
        <v>47.95</v>
      </c>
      <c r="O329" s="8" cm="1">
        <f t="array" aca="1" ref="O329" ca="1">_FV(A329,"Volume")</f>
        <v>731184</v>
      </c>
      <c r="P329" s="7" cm="1">
        <f t="array" aca="1" ref="P329" ca="1">_FV(A329,"Volume average",TRUE)</f>
        <v>1294305</v>
      </c>
      <c r="Q329" t="s">
        <v>190</v>
      </c>
      <c r="T329" s="25" cm="1">
        <f t="array" aca="1" ref="T329" ca="1">_FV(A329,"Expense ratio",TRUE)</f>
        <v>1.03E-2</v>
      </c>
      <c r="U329" s="24" cm="1">
        <f t="array" aca="1" ref="U329" ca="1">_FV(A329,"Market cap",TRUE)</f>
        <v>80751739.280000001</v>
      </c>
      <c r="V329" s="16"/>
      <c r="W329" s="16"/>
      <c r="X329" t="s">
        <v>1105</v>
      </c>
      <c r="Z329" s="18"/>
      <c r="AA329" s="20"/>
      <c r="AB329" s="20"/>
      <c r="AC329" s="21">
        <v>1325234</v>
      </c>
      <c r="AE329" s="18"/>
      <c r="AF329" s="20"/>
      <c r="AH329" s="16"/>
      <c r="AI329" s="21"/>
      <c r="AJ329" s="18"/>
      <c r="AL329" s="18"/>
      <c r="AM329" s="18"/>
      <c r="AN329" t="s">
        <v>73</v>
      </c>
      <c r="AO329" t="str" cm="1">
        <f t="array" aca="1" ref="AO329" ca="1">_FV(A329,"Currency")</f>
        <v>USD</v>
      </c>
      <c r="AP329" t="str" cm="1">
        <f t="array" aca="1" ref="AP329" ca="1">_FV(A329,"Exchange")</f>
        <v>NYSE Arca</v>
      </c>
      <c r="AQ329" s="6" t="str" cm="1">
        <f t="array" aca="1" ref="AQ329" ca="1">_FV(A329,"Exchange abbreviation",TRUE)</f>
        <v>ARCX</v>
      </c>
      <c r="AR329" t="str" cm="1">
        <f t="array" aca="1" ref="AR329" ca="1">_FV(A329,"Instrument type",TRUE)</f>
        <v>ETF</v>
      </c>
    </row>
    <row r="330" spans="1:44" ht="18.75" customHeight="1" x14ac:dyDescent="0.25">
      <c r="A330" t="e" vm="343">
        <v>#VALUE!</v>
      </c>
      <c r="B330" t="s">
        <v>1106</v>
      </c>
      <c r="C330" t="s">
        <v>1107</v>
      </c>
      <c r="D330" s="31" cm="1">
        <f t="array" aca="1" ref="D330" ca="1">_FV(A330,"Last trade time",TRUE)</f>
        <v>45824.922356099218</v>
      </c>
      <c r="E330" s="23" cm="1">
        <f t="array" aca="1" ref="E330" ca="1">_FV(A330,"Price")</f>
        <v>25.4</v>
      </c>
      <c r="F330" s="27" cm="1">
        <f t="array" aca="1" ref="F330" ca="1">_FV(A330,"Change (%)",TRUE)</f>
        <v>-2.4269999999999999E-3</v>
      </c>
      <c r="G330" s="26" cm="1">
        <f t="array" aca="1" ref="G330" ca="1">_FV(A330,"Change")</f>
        <v>-6.1800000000000001E-2</v>
      </c>
      <c r="H330" s="23" cm="1">
        <f t="array" aca="1" ref="H330" ca="1">_FV(A330,"Open")</f>
        <v>25.24</v>
      </c>
      <c r="I330" s="23" cm="1">
        <f t="array" aca="1" ref="I330" ca="1">_FV(A330,"Low")</f>
        <v>25.16</v>
      </c>
      <c r="J330" s="23" cm="1">
        <f t="array" aca="1" ref="J330" ca="1">_FV(A330,"High")</f>
        <v>25.57</v>
      </c>
      <c r="K330" s="23" cm="1">
        <f t="array" aca="1" ref="K330" ca="1">_FV(A330,"Previous close",TRUE)</f>
        <v>25.4618</v>
      </c>
      <c r="L330" s="26"/>
      <c r="M330" s="23" cm="1">
        <f t="array" aca="1" ref="M330" ca="1">_FV(A330,"52 week low",TRUE)</f>
        <v>24.51</v>
      </c>
      <c r="N330" s="23" cm="1">
        <f t="array" aca="1" ref="N330" ca="1">_FV(A330,"52 week high",TRUE)</f>
        <v>53.488399999999999</v>
      </c>
      <c r="O330" s="8" cm="1">
        <f t="array" aca="1" ref="O330" ca="1">_FV(A330,"Volume")</f>
        <v>304536</v>
      </c>
      <c r="P330" s="7" cm="1">
        <f t="array" aca="1" ref="P330" ca="1">_FV(A330,"Volume average",TRUE)</f>
        <v>405998</v>
      </c>
      <c r="Q330" t="s">
        <v>198</v>
      </c>
      <c r="R330" t="s">
        <v>1108</v>
      </c>
      <c r="T330" s="25" cm="1">
        <f t="array" aca="1" ref="T330" ca="1">_FV(A330,"Expense ratio",TRUE)</f>
        <v>1.03E-2</v>
      </c>
      <c r="U330" s="24" cm="1">
        <f t="array" aca="1" ref="U330" ca="1">_FV(A330,"Market cap",TRUE)</f>
        <v>28393315.52</v>
      </c>
      <c r="V330" s="16"/>
      <c r="W330" s="16"/>
      <c r="Z330" s="18"/>
      <c r="AA330" s="20"/>
      <c r="AB330" s="20"/>
      <c r="AC330" s="21">
        <v>408680</v>
      </c>
      <c r="AE330" s="18"/>
      <c r="AF330" s="20"/>
      <c r="AI330" s="21"/>
      <c r="AJ330" s="18"/>
      <c r="AL330" s="18"/>
      <c r="AM330" s="18"/>
      <c r="AN330" t="s">
        <v>73</v>
      </c>
      <c r="AO330" t="str" cm="1">
        <f t="array" aca="1" ref="AO330" ca="1">_FV(A330,"Currency")</f>
        <v>USD</v>
      </c>
      <c r="AP330" t="str" cm="1">
        <f t="array" aca="1" ref="AP330" ca="1">_FV(A330,"Exchange")</f>
        <v>NYSE Arca</v>
      </c>
      <c r="AQ330" s="6" t="str" cm="1">
        <f t="array" aca="1" ref="AQ330" ca="1">_FV(A330,"Exchange abbreviation",TRUE)</f>
        <v>ARCX</v>
      </c>
      <c r="AR330" t="str" cm="1">
        <f t="array" aca="1" ref="AR330" ca="1">_FV(A330,"Instrument type",TRUE)</f>
        <v>ETF</v>
      </c>
    </row>
    <row r="331" spans="1:44" ht="18.75" customHeight="1" x14ac:dyDescent="0.25">
      <c r="A331" t="e" vm="344">
        <v>#VALUE!</v>
      </c>
      <c r="B331" t="s">
        <v>1109</v>
      </c>
      <c r="C331" t="s">
        <v>1110</v>
      </c>
      <c r="D331" s="31" cm="1">
        <f t="array" aca="1" ref="D331" ca="1">_FV(A331,"Last trade time",TRUE)</f>
        <v>45824.840277789066</v>
      </c>
      <c r="E331" s="23" cm="1">
        <f t="array" aca="1" ref="E331" ca="1">_FV(A331,"Price")</f>
        <v>12.386900000000001</v>
      </c>
      <c r="F331" s="27" cm="1">
        <f t="array" aca="1" ref="F331" ca="1">_FV(A331,"Change (%)",TRUE)</f>
        <v>-1.2107000000000001E-2</v>
      </c>
      <c r="G331" s="26" cm="1">
        <f t="array" aca="1" ref="G331" ca="1">_FV(A331,"Change")</f>
        <v>-0.15179999999999999</v>
      </c>
      <c r="H331" s="23" cm="1">
        <f t="array" aca="1" ref="H331" ca="1">_FV(A331,"Open")</f>
        <v>12.51</v>
      </c>
      <c r="I331" s="23" cm="1">
        <f t="array" aca="1" ref="I331" ca="1">_FV(A331,"Low")</f>
        <v>12.386900000000001</v>
      </c>
      <c r="J331" s="23" cm="1">
        <f t="array" aca="1" ref="J331" ca="1">_FV(A331,"High")</f>
        <v>12.52</v>
      </c>
      <c r="K331" s="23" cm="1">
        <f t="array" aca="1" ref="K331" ca="1">_FV(A331,"Previous close",TRUE)</f>
        <v>12.5387</v>
      </c>
      <c r="L331" s="26"/>
      <c r="M331" s="23" cm="1">
        <f t="array" aca="1" ref="M331" ca="1">_FV(A331,"52 week low",TRUE)</f>
        <v>12.12</v>
      </c>
      <c r="N331" s="23" cm="1">
        <f t="array" aca="1" ref="N331" ca="1">_FV(A331,"52 week high",TRUE)</f>
        <v>15.11</v>
      </c>
      <c r="O331" s="8" cm="1">
        <f t="array" aca="1" ref="O331" ca="1">_FV(A331,"Volume")</f>
        <v>9371</v>
      </c>
      <c r="P331" s="7" cm="1">
        <f t="array" aca="1" ref="P331" ca="1">_FV(A331,"Volume average",TRUE)</f>
        <v>2199</v>
      </c>
      <c r="Q331" t="s">
        <v>119</v>
      </c>
      <c r="T331" s="25" cm="1">
        <f t="array" aca="1" ref="T331" ca="1">_FV(A331,"Expense ratio",TRUE)</f>
        <v>1.03E-2</v>
      </c>
      <c r="U331" s="24" cm="1">
        <f t="array" aca="1" ref="U331" ca="1">_FV(A331,"Market cap",TRUE)</f>
        <v>9019480.7899999991</v>
      </c>
      <c r="V331" s="16"/>
      <c r="W331" s="16"/>
      <c r="X331" t="s">
        <v>1111</v>
      </c>
      <c r="Z331" s="18"/>
      <c r="AA331" s="20"/>
      <c r="AB331" s="20"/>
      <c r="AC331" s="21">
        <v>2205</v>
      </c>
      <c r="AE331" s="18"/>
      <c r="AF331" s="20"/>
      <c r="AI331" s="21"/>
      <c r="AJ331" s="18"/>
      <c r="AL331" s="18"/>
      <c r="AM331" s="18"/>
      <c r="AN331" t="s">
        <v>73</v>
      </c>
      <c r="AO331" t="str" cm="1">
        <f t="array" aca="1" ref="AO331" ca="1">_FV(A331,"Currency")</f>
        <v>USD</v>
      </c>
      <c r="AP331" t="str" cm="1">
        <f t="array" aca="1" ref="AP331" ca="1">_FV(A331,"Exchange")</f>
        <v>NYSE Arca</v>
      </c>
      <c r="AQ331" s="6" t="str" cm="1">
        <f t="array" aca="1" ref="AQ331" ca="1">_FV(A331,"Exchange abbreviation",TRUE)</f>
        <v>ARCX</v>
      </c>
      <c r="AR331" t="str" cm="1">
        <f t="array" aca="1" ref="AR331" ca="1">_FV(A331,"Instrument type",TRUE)</f>
        <v>ETF</v>
      </c>
    </row>
    <row r="332" spans="1:44" ht="18.75" customHeight="1" x14ac:dyDescent="0.25">
      <c r="A332" t="e" vm="345">
        <v>#VALUE!</v>
      </c>
      <c r="B332" t="s">
        <v>1112</v>
      </c>
      <c r="C332" t="s">
        <v>1113</v>
      </c>
      <c r="D332" s="31" cm="1">
        <f t="array" aca="1" ref="D332" ca="1">_FV(A332,"Last trade time",TRUE)</f>
        <v>45824.840277789066</v>
      </c>
      <c r="E332" s="23" cm="1">
        <f t="array" aca="1" ref="E332" ca="1">_FV(A332,"Price")</f>
        <v>122.399</v>
      </c>
      <c r="F332" s="27" cm="1">
        <f t="array" aca="1" ref="F332" ca="1">_FV(A332,"Change (%)",TRUE)</f>
        <v>2.4264999999999998E-2</v>
      </c>
      <c r="G332" s="26" cm="1">
        <f t="array" aca="1" ref="G332" ca="1">_FV(A332,"Change")</f>
        <v>2.8997000000000002</v>
      </c>
      <c r="H332" s="23" cm="1">
        <f t="array" aca="1" ref="H332" ca="1">_FV(A332,"Open")</f>
        <v>122.58</v>
      </c>
      <c r="I332" s="23" cm="1">
        <f t="array" aca="1" ref="I332" ca="1">_FV(A332,"Low")</f>
        <v>122.399</v>
      </c>
      <c r="J332" s="23" cm="1">
        <f t="array" aca="1" ref="J332" ca="1">_FV(A332,"High")</f>
        <v>122.58</v>
      </c>
      <c r="K332" s="23" cm="1">
        <f t="array" aca="1" ref="K332" ca="1">_FV(A332,"Previous close",TRUE)</f>
        <v>119.49930000000001</v>
      </c>
      <c r="L332" s="26"/>
      <c r="M332" s="23" cm="1">
        <f t="array" aca="1" ref="M332" ca="1">_FV(A332,"52 week low",TRUE)</f>
        <v>57.23</v>
      </c>
      <c r="N332" s="23" cm="1">
        <f t="array" aca="1" ref="N332" ca="1">_FV(A332,"52 week high",TRUE)</f>
        <v>127</v>
      </c>
      <c r="O332" s="8" cm="1">
        <f t="array" aca="1" ref="O332" ca="1">_FV(A332,"Volume")</f>
        <v>455</v>
      </c>
      <c r="P332" s="7" cm="1">
        <f t="array" aca="1" ref="P332" ca="1">_FV(A332,"Volume average",TRUE)</f>
        <v>567</v>
      </c>
      <c r="Q332" t="s">
        <v>119</v>
      </c>
      <c r="T332" s="25" cm="1">
        <f t="array" aca="1" ref="T332" ca="1">_FV(A332,"Expense ratio",TRUE)</f>
        <v>1.03E-2</v>
      </c>
      <c r="U332" s="24" cm="1">
        <f t="array" aca="1" ref="U332" ca="1">_FV(A332,"Market cap",TRUE)</f>
        <v>13016485.1</v>
      </c>
      <c r="V332" s="16"/>
      <c r="W332" s="16"/>
      <c r="Z332" s="18"/>
      <c r="AA332" s="20"/>
      <c r="AB332" s="20"/>
      <c r="AC332" s="21">
        <v>588</v>
      </c>
      <c r="AE332" s="18"/>
      <c r="AF332" s="20"/>
      <c r="AI332" s="21"/>
      <c r="AJ332" s="18"/>
      <c r="AL332" s="18"/>
      <c r="AM332" s="18"/>
      <c r="AN332" t="s">
        <v>73</v>
      </c>
      <c r="AO332" t="str" cm="1">
        <f t="array" aca="1" ref="AO332" ca="1">_FV(A332,"Currency")</f>
        <v>USD</v>
      </c>
      <c r="AP332" t="str" cm="1">
        <f t="array" aca="1" ref="AP332" ca="1">_FV(A332,"Exchange")</f>
        <v>NYSE Arca</v>
      </c>
      <c r="AQ332" s="6" t="str" cm="1">
        <f t="array" aca="1" ref="AQ332" ca="1">_FV(A332,"Exchange abbreviation",TRUE)</f>
        <v>ARCX</v>
      </c>
      <c r="AR332" t="str" cm="1">
        <f t="array" aca="1" ref="AR332" ca="1">_FV(A332,"Instrument type",TRUE)</f>
        <v>ETF</v>
      </c>
    </row>
    <row r="333" spans="1:44" ht="18.75" customHeight="1" x14ac:dyDescent="0.25">
      <c r="A333" t="e" vm="346">
        <v>#VALUE!</v>
      </c>
      <c r="B333" t="s">
        <v>1114</v>
      </c>
      <c r="C333" t="s">
        <v>1115</v>
      </c>
      <c r="D333" s="31" cm="1">
        <f t="array" aca="1" ref="D333" ca="1">_FV(A333,"Last trade time",TRUE)</f>
        <v>45824.941242395311</v>
      </c>
      <c r="E333" s="23" cm="1">
        <f t="array" aca="1" ref="E333" ca="1">_FV(A333,"Price")</f>
        <v>31.555</v>
      </c>
      <c r="F333" s="27" cm="1">
        <f t="array" aca="1" ref="F333" ca="1">_FV(A333,"Change (%)",TRUE)</f>
        <v>3.3574E-2</v>
      </c>
      <c r="G333" s="26" cm="1">
        <f t="array" aca="1" ref="G333" ca="1">_FV(A333,"Change")</f>
        <v>1.0249999999999999</v>
      </c>
      <c r="H333" s="23" cm="1">
        <f t="array" aca="1" ref="H333" ca="1">_FV(A333,"Open")</f>
        <v>31.43</v>
      </c>
      <c r="I333" s="23" cm="1">
        <f t="array" aca="1" ref="I333" ca="1">_FV(A333,"Low")</f>
        <v>31.08</v>
      </c>
      <c r="J333" s="23" cm="1">
        <f t="array" aca="1" ref="J333" ca="1">_FV(A333,"High")</f>
        <v>32.08</v>
      </c>
      <c r="K333" s="23" cm="1">
        <f t="array" aca="1" ref="K333" ca="1">_FV(A333,"Previous close",TRUE)</f>
        <v>30.53</v>
      </c>
      <c r="L333" s="26"/>
      <c r="M333" s="23" cm="1">
        <f t="array" aca="1" ref="M333" ca="1">_FV(A333,"52 week low",TRUE)</f>
        <v>18.010000000000002</v>
      </c>
      <c r="N333" s="23" cm="1">
        <f t="array" aca="1" ref="N333" ca="1">_FV(A333,"52 week high",TRUE)</f>
        <v>58</v>
      </c>
      <c r="O333" s="8" cm="1">
        <f t="array" aca="1" ref="O333" ca="1">_FV(A333,"Volume")</f>
        <v>12038169</v>
      </c>
      <c r="P333" s="7" cm="1">
        <f t="array" aca="1" ref="P333" ca="1">_FV(A333,"Volume average",TRUE)</f>
        <v>14417716</v>
      </c>
      <c r="Q333" t="s">
        <v>85</v>
      </c>
      <c r="S333" t="s">
        <v>445</v>
      </c>
      <c r="T333" s="25" cm="1">
        <f t="array" aca="1" ref="T333" ca="1">_FV(A333,"Expense ratio",TRUE)</f>
        <v>1.03E-2</v>
      </c>
      <c r="U333" s="24" cm="1">
        <f t="array" aca="1" ref="U333" ca="1">_FV(A333,"Market cap",TRUE)</f>
        <v>1834275090.1700001</v>
      </c>
      <c r="V333" s="4">
        <v>1834275072</v>
      </c>
      <c r="W333" s="4">
        <v>1834275072</v>
      </c>
      <c r="Y333" t="s">
        <v>1116</v>
      </c>
      <c r="Z333" s="5">
        <v>31.991</v>
      </c>
      <c r="AA333" s="5">
        <v>17.368556999999999</v>
      </c>
      <c r="AB333" s="5">
        <v>1.6E-2</v>
      </c>
      <c r="AC333" s="4">
        <v>16705852</v>
      </c>
      <c r="AE333" s="5">
        <v>-22.072302664524791</v>
      </c>
      <c r="AF333" s="5">
        <v>-11.78110732298515</v>
      </c>
      <c r="AI333" s="4">
        <v>16705852</v>
      </c>
      <c r="AJ333" s="5">
        <v>533250795.83999997</v>
      </c>
      <c r="AL333" s="4">
        <v>58</v>
      </c>
      <c r="AM333" s="5">
        <v>18.010000000000002</v>
      </c>
      <c r="AN333" t="s">
        <v>82</v>
      </c>
      <c r="AO333" t="str" cm="1">
        <f t="array" aca="1" ref="AO333" ca="1">_FV(A333,"Currency")</f>
        <v>USD</v>
      </c>
      <c r="AP333" t="str" cm="1">
        <f t="array" aca="1" ref="AP333" ca="1">_FV(A333,"Exchange")</f>
        <v>NYSE Arca</v>
      </c>
      <c r="AQ333" s="6" t="str" cm="1">
        <f t="array" aca="1" ref="AQ333" ca="1">_FV(A333,"Exchange abbreviation",TRUE)</f>
        <v>ARCX</v>
      </c>
      <c r="AR333" t="str" cm="1">
        <f t="array" aca="1" ref="AR333" ca="1">_FV(A333,"Instrument type",TRUE)</f>
        <v>ETF</v>
      </c>
    </row>
    <row r="334" spans="1:44" ht="18.75" customHeight="1" x14ac:dyDescent="0.25">
      <c r="A334" t="e" vm="347">
        <v>#VALUE!</v>
      </c>
      <c r="B334" t="s">
        <v>1117</v>
      </c>
      <c r="C334" t="s">
        <v>1118</v>
      </c>
      <c r="D334" s="31" cm="1">
        <f t="array" aca="1" ref="D334" ca="1">_FV(A334,"Last trade time",TRUE)</f>
        <v>45824.933776435159</v>
      </c>
      <c r="E334" s="23" cm="1">
        <f t="array" aca="1" ref="E334" ca="1">_FV(A334,"Price")</f>
        <v>31.254999999999999</v>
      </c>
      <c r="F334" s="27" cm="1">
        <f t="array" aca="1" ref="F334" ca="1">_FV(A334,"Change (%)",TRUE)</f>
        <v>-4.7393999999999999E-2</v>
      </c>
      <c r="G334" s="26" cm="1">
        <f t="array" aca="1" ref="G334" ca="1">_FV(A334,"Change")</f>
        <v>-1.5549999999999999</v>
      </c>
      <c r="H334" s="23" cm="1">
        <f t="array" aca="1" ref="H334" ca="1">_FV(A334,"Open")</f>
        <v>31.3</v>
      </c>
      <c r="I334" s="23" cm="1">
        <f t="array" aca="1" ref="I334" ca="1">_FV(A334,"Low")</f>
        <v>30.511900000000001</v>
      </c>
      <c r="J334" s="23" cm="1">
        <f t="array" aca="1" ref="J334" ca="1">_FV(A334,"High")</f>
        <v>31.385000000000002</v>
      </c>
      <c r="K334" s="23" cm="1">
        <f t="array" aca="1" ref="K334" ca="1">_FV(A334,"Previous close",TRUE)</f>
        <v>32.81</v>
      </c>
      <c r="L334" s="26"/>
      <c r="M334" s="23" cm="1">
        <f t="array" aca="1" ref="M334" ca="1">_FV(A334,"52 week low",TRUE)</f>
        <v>30.189900000000002</v>
      </c>
      <c r="N334" s="23" cm="1">
        <f t="array" aca="1" ref="N334" ca="1">_FV(A334,"52 week high",TRUE)</f>
        <v>204.8</v>
      </c>
      <c r="O334" s="8" cm="1">
        <f t="array" aca="1" ref="O334" ca="1">_FV(A334,"Volume")</f>
        <v>1595596</v>
      </c>
      <c r="P334" s="7" cm="1">
        <f t="array" aca="1" ref="P334" ca="1">_FV(A334,"Volume average",TRUE)</f>
        <v>1895193</v>
      </c>
      <c r="Q334" t="s">
        <v>65</v>
      </c>
      <c r="R334" t="s">
        <v>1119</v>
      </c>
      <c r="S334" t="s">
        <v>445</v>
      </c>
      <c r="T334" s="25" cm="1">
        <f t="array" aca="1" ref="T334" ca="1">_FV(A334,"Expense ratio",TRUE)</f>
        <v>1.0200000000000001E-2</v>
      </c>
      <c r="U334" s="24" cm="1">
        <f t="array" aca="1" ref="U334" ca="1">_FV(A334,"Market cap",TRUE)</f>
        <v>268584657.31999999</v>
      </c>
      <c r="V334" s="4">
        <v>268584672</v>
      </c>
      <c r="W334" s="4">
        <v>268584672</v>
      </c>
      <c r="Y334" t="s">
        <v>575</v>
      </c>
      <c r="Z334" s="5">
        <v>32.820999999999998</v>
      </c>
      <c r="AA334" s="20"/>
      <c r="AB334" s="5">
        <v>0.13159999</v>
      </c>
      <c r="AC334" s="4">
        <v>3097498</v>
      </c>
      <c r="AE334" s="5">
        <v>-56.837205216131828</v>
      </c>
      <c r="AF334" s="5">
        <v>-79.376045023334683</v>
      </c>
      <c r="AH334" s="16"/>
      <c r="AI334" s="4">
        <v>3097498</v>
      </c>
      <c r="AJ334" s="5">
        <v>101752809.3</v>
      </c>
      <c r="AL334" s="5">
        <v>204.8</v>
      </c>
      <c r="AM334" s="5">
        <v>8.32</v>
      </c>
      <c r="AN334" t="s">
        <v>82</v>
      </c>
      <c r="AO334" t="str" cm="1">
        <f t="array" aca="1" ref="AO334" ca="1">_FV(A334,"Currency")</f>
        <v>USD</v>
      </c>
      <c r="AP334" t="str" cm="1">
        <f t="array" aca="1" ref="AP334" ca="1">_FV(A334,"Exchange")</f>
        <v>NYSE Arca</v>
      </c>
      <c r="AQ334" s="6" t="str" cm="1">
        <f t="array" aca="1" ref="AQ334" ca="1">_FV(A334,"Exchange abbreviation",TRUE)</f>
        <v>ARCX</v>
      </c>
      <c r="AR334" t="str" cm="1">
        <f t="array" aca="1" ref="AR334" ca="1">_FV(A334,"Instrument type",TRUE)</f>
        <v>ETF</v>
      </c>
    </row>
    <row r="335" spans="1:44" ht="18.75" customHeight="1" x14ac:dyDescent="0.25">
      <c r="A335" t="e" vm="348">
        <v>#VALUE!</v>
      </c>
      <c r="B335" t="s">
        <v>1120</v>
      </c>
      <c r="C335" t="s">
        <v>1121</v>
      </c>
      <c r="D335" s="31" cm="1">
        <f t="array" aca="1" ref="D335" ca="1">_FV(A335,"Last trade time",TRUE)</f>
        <v>45824.840277812502</v>
      </c>
      <c r="E335" s="23" cm="1">
        <f t="array" aca="1" ref="E335" ca="1">_FV(A335,"Price")</f>
        <v>63.98</v>
      </c>
      <c r="F335" s="27" cm="1">
        <f t="array" aca="1" ref="F335" ca="1">_FV(A335,"Change (%)",TRUE)</f>
        <v>-9.3689999999999995E-4</v>
      </c>
      <c r="G335" s="26" cm="1">
        <f t="array" aca="1" ref="G335" ca="1">_FV(A335,"Change")</f>
        <v>-0.06</v>
      </c>
      <c r="H335" s="23" cm="1">
        <f t="array" aca="1" ref="H335" ca="1">_FV(A335,"Open")</f>
        <v>64.16</v>
      </c>
      <c r="I335" s="23" cm="1">
        <f t="array" aca="1" ref="I335" ca="1">_FV(A335,"Low")</f>
        <v>63.23</v>
      </c>
      <c r="J335" s="23" cm="1">
        <f t="array" aca="1" ref="J335" ca="1">_FV(A335,"High")</f>
        <v>64.5899</v>
      </c>
      <c r="K335" s="23" cm="1">
        <f t="array" aca="1" ref="K335" ca="1">_FV(A335,"Previous close",TRUE)</f>
        <v>64.040000000000006</v>
      </c>
      <c r="L335" s="26"/>
      <c r="M335" s="23" cm="1">
        <f t="array" aca="1" ref="M335" ca="1">_FV(A335,"52 week low",TRUE)</f>
        <v>52.8</v>
      </c>
      <c r="N335" s="23" cm="1">
        <f t="array" aca="1" ref="N335" ca="1">_FV(A335,"52 week high",TRUE)</f>
        <v>70.720100000000002</v>
      </c>
      <c r="O335" s="8" cm="1">
        <f t="array" aca="1" ref="O335" ca="1">_FV(A335,"Volume")</f>
        <v>12304</v>
      </c>
      <c r="P335" s="7" cm="1">
        <f t="array" aca="1" ref="P335" ca="1">_FV(A335,"Volume average",TRUE)</f>
        <v>17846</v>
      </c>
      <c r="Q335" t="s">
        <v>129</v>
      </c>
      <c r="R335" t="s">
        <v>1122</v>
      </c>
      <c r="S335" t="s">
        <v>440</v>
      </c>
      <c r="T335" s="25" cm="1">
        <f t="array" aca="1" ref="T335" ca="1">_FV(A335,"Expense ratio",TRUE)</f>
        <v>1.0200000000000001E-2</v>
      </c>
      <c r="U335" s="24" cm="1">
        <f t="array" aca="1" ref="U335" ca="1">_FV(A335,"Market cap",TRUE)</f>
        <v>69741402.879999995</v>
      </c>
      <c r="V335" s="4">
        <v>69741512</v>
      </c>
      <c r="W335" s="4">
        <v>69741512</v>
      </c>
      <c r="Y335" t="s">
        <v>1123</v>
      </c>
      <c r="Z335" s="5">
        <v>59.927</v>
      </c>
      <c r="AA335" s="20"/>
      <c r="AB335" s="4">
        <v>0</v>
      </c>
      <c r="AC335" s="4">
        <v>23031</v>
      </c>
      <c r="AE335" s="5">
        <v>-5.8530486403608473</v>
      </c>
      <c r="AF335" s="5">
        <v>-5.8677049926282869</v>
      </c>
      <c r="AH335" s="16"/>
      <c r="AI335" s="4">
        <v>23031</v>
      </c>
      <c r="AJ335" s="5">
        <v>1382210.0711999999</v>
      </c>
      <c r="AL335" s="5">
        <v>70.72</v>
      </c>
      <c r="AM335" s="5">
        <v>52.8</v>
      </c>
      <c r="AN335" t="s">
        <v>90</v>
      </c>
      <c r="AO335" t="str" cm="1">
        <f t="array" aca="1" ref="AO335" ca="1">_FV(A335,"Currency")</f>
        <v>USD</v>
      </c>
      <c r="AP335" t="str" cm="1">
        <f t="array" aca="1" ref="AP335" ca="1">_FV(A335,"Exchange")</f>
        <v>NYSE Arca</v>
      </c>
      <c r="AQ335" s="6" t="str" cm="1">
        <f t="array" aca="1" ref="AQ335" ca="1">_FV(A335,"Exchange abbreviation",TRUE)</f>
        <v>ARCX</v>
      </c>
      <c r="AR335" t="str" cm="1">
        <f t="array" aca="1" ref="AR335" ca="1">_FV(A335,"Instrument type",TRUE)</f>
        <v>ETF</v>
      </c>
    </row>
    <row r="336" spans="1:44" ht="18.75" customHeight="1" x14ac:dyDescent="0.25">
      <c r="A336" t="e" vm="349">
        <v>#VALUE!</v>
      </c>
      <c r="B336" t="s">
        <v>1124</v>
      </c>
      <c r="C336" t="s">
        <v>1125</v>
      </c>
      <c r="D336" s="31" cm="1">
        <f t="array" aca="1" ref="D336" ca="1">_FV(A336,"Last trade time",TRUE)</f>
        <v>45824.851404200781</v>
      </c>
      <c r="E336" s="23" cm="1">
        <f t="array" aca="1" ref="E336" ca="1">_FV(A336,"Price")</f>
        <v>37.479700000000001</v>
      </c>
      <c r="F336" s="27" cm="1">
        <f t="array" aca="1" ref="F336" ca="1">_FV(A336,"Change (%)",TRUE)</f>
        <v>-3.9940000000000002E-3</v>
      </c>
      <c r="G336" s="26" cm="1">
        <f t="array" aca="1" ref="G336" ca="1">_FV(A336,"Change")</f>
        <v>-0.15029999999999999</v>
      </c>
      <c r="H336" s="23" cm="1">
        <f t="array" aca="1" ref="H336" ca="1">_FV(A336,"Open")</f>
        <v>37.54</v>
      </c>
      <c r="I336" s="23" cm="1">
        <f t="array" aca="1" ref="I336" ca="1">_FV(A336,"Low")</f>
        <v>36.64</v>
      </c>
      <c r="J336" s="23" cm="1">
        <f t="array" aca="1" ref="J336" ca="1">_FV(A336,"High")</f>
        <v>37.67</v>
      </c>
      <c r="K336" s="23" cm="1">
        <f t="array" aca="1" ref="K336" ca="1">_FV(A336,"Previous close",TRUE)</f>
        <v>37.630000000000003</v>
      </c>
      <c r="L336" s="26"/>
      <c r="M336" s="23" cm="1">
        <f t="array" aca="1" ref="M336" ca="1">_FV(A336,"52 week low",TRUE)</f>
        <v>31</v>
      </c>
      <c r="N336" s="23" cm="1">
        <f t="array" aca="1" ref="N336" ca="1">_FV(A336,"52 week high",TRUE)</f>
        <v>41.75</v>
      </c>
      <c r="O336" s="8" cm="1">
        <f t="array" aca="1" ref="O336" ca="1">_FV(A336,"Volume")</f>
        <v>17497</v>
      </c>
      <c r="P336" s="7" cm="1">
        <f t="array" aca="1" ref="P336" ca="1">_FV(A336,"Volume average",TRUE)</f>
        <v>6367</v>
      </c>
      <c r="Q336" t="s">
        <v>129</v>
      </c>
      <c r="R336" t="s">
        <v>130</v>
      </c>
      <c r="S336" t="s">
        <v>440</v>
      </c>
      <c r="T336" s="25" cm="1">
        <f t="array" aca="1" ref="T336" ca="1">_FV(A336,"Expense ratio",TRUE)</f>
        <v>1.0200000000000001E-2</v>
      </c>
      <c r="U336" s="24" cm="1">
        <f t="array" aca="1" ref="U336" ca="1">_FV(A336,"Market cap",TRUE)</f>
        <v>38040087.969999999</v>
      </c>
      <c r="V336" s="4">
        <v>38040200</v>
      </c>
      <c r="W336" s="4">
        <v>38040200</v>
      </c>
      <c r="Y336" t="s">
        <v>1126</v>
      </c>
      <c r="Z336" s="5">
        <v>34.901000000000003</v>
      </c>
      <c r="AB336" s="4">
        <v>0</v>
      </c>
      <c r="AC336" s="4">
        <v>11015</v>
      </c>
      <c r="AE336" s="5">
        <v>-8.956388167031049</v>
      </c>
      <c r="AF336" s="5">
        <v>-7.4914274967525776</v>
      </c>
      <c r="AI336" s="4">
        <v>11015</v>
      </c>
      <c r="AJ336" s="5">
        <v>381559.6</v>
      </c>
      <c r="AL336" s="5">
        <v>41.75</v>
      </c>
      <c r="AM336" s="4">
        <v>31</v>
      </c>
      <c r="AN336" t="s">
        <v>47</v>
      </c>
      <c r="AO336" t="str" cm="1">
        <f t="array" aca="1" ref="AO336" ca="1">_FV(A336,"Currency")</f>
        <v>USD</v>
      </c>
      <c r="AP336" t="str" cm="1">
        <f t="array" aca="1" ref="AP336" ca="1">_FV(A336,"Exchange")</f>
        <v>NYSE Arca</v>
      </c>
      <c r="AQ336" s="6" t="str" cm="1">
        <f t="array" aca="1" ref="AQ336" ca="1">_FV(A336,"Exchange abbreviation",TRUE)</f>
        <v>ARCX</v>
      </c>
      <c r="AR336" t="str" cm="1">
        <f t="array" aca="1" ref="AR336" ca="1">_FV(A336,"Instrument type",TRUE)</f>
        <v>ETF</v>
      </c>
    </row>
    <row r="337" spans="1:44" ht="18.75" customHeight="1" x14ac:dyDescent="0.25">
      <c r="A337" t="e" vm="350">
        <v>#VALUE!</v>
      </c>
      <c r="B337" t="s">
        <v>1127</v>
      </c>
      <c r="C337" t="s">
        <v>1128</v>
      </c>
      <c r="D337" s="31" cm="1">
        <f t="array" aca="1" ref="D337" ca="1">_FV(A337,"Last trade time",TRUE)</f>
        <v>45824.94093673594</v>
      </c>
      <c r="E337" s="23" cm="1">
        <f t="array" aca="1" ref="E337" ca="1">_FV(A337,"Price")</f>
        <v>84.62</v>
      </c>
      <c r="F337" s="27" cm="1">
        <f t="array" aca="1" ref="F337" ca="1">_FV(A337,"Change (%)",TRUE)</f>
        <v>-4.5137000000000004E-2</v>
      </c>
      <c r="G337" s="26" cm="1">
        <f t="array" aca="1" ref="G337" ca="1">_FV(A337,"Change")</f>
        <v>-4</v>
      </c>
      <c r="H337" s="23" cm="1">
        <f t="array" aca="1" ref="H337" ca="1">_FV(A337,"Open")</f>
        <v>87.14</v>
      </c>
      <c r="I337" s="23" cm="1">
        <f t="array" aca="1" ref="I337" ca="1">_FV(A337,"Low")</f>
        <v>84.21</v>
      </c>
      <c r="J337" s="23" cm="1">
        <f t="array" aca="1" ref="J337" ca="1">_FV(A337,"High")</f>
        <v>87.82</v>
      </c>
      <c r="K337" s="23" cm="1">
        <f t="array" aca="1" ref="K337" ca="1">_FV(A337,"Previous close",TRUE)</f>
        <v>88.62</v>
      </c>
      <c r="L337" s="26"/>
      <c r="M337" s="23" cm="1">
        <f t="array" aca="1" ref="M337" ca="1">_FV(A337,"52 week low",TRUE)</f>
        <v>33.14</v>
      </c>
      <c r="N337" s="23" cm="1">
        <f t="array" aca="1" ref="N337" ca="1">_FV(A337,"52 week high",TRUE)</f>
        <v>90.57</v>
      </c>
      <c r="O337" s="8" cm="1">
        <f t="array" aca="1" ref="O337" ca="1">_FV(A337,"Volume")</f>
        <v>323602</v>
      </c>
      <c r="P337" s="7" cm="1">
        <f t="array" aca="1" ref="P337" ca="1">_FV(A337,"Volume average",TRUE)</f>
        <v>494542</v>
      </c>
      <c r="Q337" t="s">
        <v>85</v>
      </c>
      <c r="S337" t="s">
        <v>445</v>
      </c>
      <c r="T337" s="25" cm="1">
        <f t="array" aca="1" ref="T337" ca="1">_FV(A337,"Expense ratio",TRUE)</f>
        <v>1.0200000000000001E-2</v>
      </c>
      <c r="U337" s="24" cm="1">
        <f t="array" aca="1" ref="U337" ca="1">_FV(A337,"Market cap",TRUE)</f>
        <v>296820598.01999998</v>
      </c>
      <c r="V337" s="4">
        <v>296820608</v>
      </c>
      <c r="W337" s="4">
        <v>296820608</v>
      </c>
      <c r="Y337" t="s">
        <v>1129</v>
      </c>
      <c r="Z337" s="5">
        <v>83.513999999999996</v>
      </c>
      <c r="AA337" s="5">
        <v>32.716709999999999</v>
      </c>
      <c r="AB337" s="5">
        <v>1.6E-2</v>
      </c>
      <c r="AC337" s="4">
        <v>600084</v>
      </c>
      <c r="AE337" s="5">
        <v>116.825686481594</v>
      </c>
      <c r="AF337" s="5">
        <v>97.566790735521835</v>
      </c>
      <c r="AH337" s="16"/>
      <c r="AI337" s="4">
        <v>600084</v>
      </c>
      <c r="AJ337" s="5">
        <v>50197026.600000001</v>
      </c>
      <c r="AL337" s="5">
        <v>90.57</v>
      </c>
      <c r="AM337" s="5">
        <v>33.14</v>
      </c>
      <c r="AN337" t="s">
        <v>82</v>
      </c>
      <c r="AO337" t="str" cm="1">
        <f t="array" aca="1" ref="AO337" ca="1">_FV(A337,"Currency")</f>
        <v>USD</v>
      </c>
      <c r="AP337" t="str" cm="1">
        <f t="array" aca="1" ref="AP337" ca="1">_FV(A337,"Exchange")</f>
        <v>NYSE Arca</v>
      </c>
      <c r="AQ337" s="6" t="str" cm="1">
        <f t="array" aca="1" ref="AQ337" ca="1">_FV(A337,"Exchange abbreviation",TRUE)</f>
        <v>ARCX</v>
      </c>
      <c r="AR337" t="str" cm="1">
        <f t="array" aca="1" ref="AR337" ca="1">_FV(A337,"Instrument type",TRUE)</f>
        <v>ETF</v>
      </c>
    </row>
    <row r="338" spans="1:44" ht="18.75" customHeight="1" x14ac:dyDescent="0.25">
      <c r="A338" t="e" vm="351">
        <v>#VALUE!</v>
      </c>
      <c r="B338" t="s">
        <v>1130</v>
      </c>
      <c r="C338" t="s">
        <v>1131</v>
      </c>
      <c r="D338" s="31" cm="1">
        <f t="array" aca="1" ref="D338" ca="1">_FV(A338,"Last trade time",TRUE)</f>
        <v>45824.940976805468</v>
      </c>
      <c r="E338" s="23" cm="1">
        <f t="array" aca="1" ref="E338" ca="1">_FV(A338,"Price")</f>
        <v>5.125</v>
      </c>
      <c r="F338" s="27" cm="1">
        <f t="array" aca="1" ref="F338" ca="1">_FV(A338,"Change (%)",TRUE)</f>
        <v>-2.9356E-2</v>
      </c>
      <c r="G338" s="26" cm="1">
        <f t="array" aca="1" ref="G338" ca="1">_FV(A338,"Change")</f>
        <v>-0.155</v>
      </c>
      <c r="H338" s="23" cm="1">
        <f t="array" aca="1" ref="H338" ca="1">_FV(A338,"Open")</f>
        <v>5.18</v>
      </c>
      <c r="I338" s="23" cm="1">
        <f t="array" aca="1" ref="I338" ca="1">_FV(A338,"Low")</f>
        <v>5.08</v>
      </c>
      <c r="J338" s="23" cm="1">
        <f t="array" aca="1" ref="J338" ca="1">_FV(A338,"High")</f>
        <v>5.1898999999999997</v>
      </c>
      <c r="K338" s="23" cm="1">
        <f t="array" aca="1" ref="K338" ca="1">_FV(A338,"Previous close",TRUE)</f>
        <v>5.28</v>
      </c>
      <c r="L338" s="26"/>
      <c r="M338" s="23" cm="1">
        <f t="array" aca="1" ref="M338" ca="1">_FV(A338,"52 week low",TRUE)</f>
        <v>5.0599999999999996</v>
      </c>
      <c r="N338" s="23" cm="1">
        <f t="array" aca="1" ref="N338" ca="1">_FV(A338,"52 week high",TRUE)</f>
        <v>10.6699</v>
      </c>
      <c r="O338" s="8" cm="1">
        <f t="array" aca="1" ref="O338" ca="1">_FV(A338,"Volume")</f>
        <v>51235349</v>
      </c>
      <c r="P338" s="7" cm="1">
        <f t="array" aca="1" ref="P338" ca="1">_FV(A338,"Volume average",TRUE)</f>
        <v>66978946</v>
      </c>
      <c r="Q338" t="s">
        <v>65</v>
      </c>
      <c r="R338" t="s">
        <v>109</v>
      </c>
      <c r="S338" t="s">
        <v>445</v>
      </c>
      <c r="T338" s="25" cm="1">
        <f t="array" aca="1" ref="T338" ca="1">_FV(A338,"Expense ratio",TRUE)</f>
        <v>1.0200000000000001E-2</v>
      </c>
      <c r="U338" s="24" cm="1">
        <f t="array" aca="1" ref="U338" ca="1">_FV(A338,"Market cap",TRUE)</f>
        <v>410507835.48000002</v>
      </c>
      <c r="V338" s="4">
        <v>410507840</v>
      </c>
      <c r="W338" s="4">
        <v>410507840</v>
      </c>
      <c r="Y338" t="s">
        <v>1116</v>
      </c>
      <c r="Z338" s="5">
        <v>5.2069999999999999</v>
      </c>
      <c r="AA338" s="20"/>
      <c r="AB338" s="5">
        <v>6.1600000000000002E-2</v>
      </c>
      <c r="AC338" s="4">
        <v>82194184</v>
      </c>
      <c r="AE338" s="5">
        <v>-16.963743166182621</v>
      </c>
      <c r="AF338" s="5">
        <v>-35.029541146114568</v>
      </c>
      <c r="AI338" s="4">
        <v>82194184</v>
      </c>
      <c r="AJ338" s="5">
        <v>427409756.80000001</v>
      </c>
      <c r="AL338" s="5">
        <v>10.67</v>
      </c>
      <c r="AM338" s="5">
        <v>5.15</v>
      </c>
      <c r="AN338" t="s">
        <v>82</v>
      </c>
      <c r="AO338" t="str" cm="1">
        <f t="array" aca="1" ref="AO338" ca="1">_FV(A338,"Currency")</f>
        <v>USD</v>
      </c>
      <c r="AP338" t="str" cm="1">
        <f t="array" aca="1" ref="AP338" ca="1">_FV(A338,"Exchange")</f>
        <v>NYSE Arca</v>
      </c>
      <c r="AQ338" s="6" t="str" cm="1">
        <f t="array" aca="1" ref="AQ338" ca="1">_FV(A338,"Exchange abbreviation",TRUE)</f>
        <v>ARCX</v>
      </c>
      <c r="AR338" t="str" cm="1">
        <f t="array" aca="1" ref="AR338" ca="1">_FV(A338,"Instrument type",TRUE)</f>
        <v>ETF</v>
      </c>
    </row>
    <row r="339" spans="1:44" ht="18.75" customHeight="1" x14ac:dyDescent="0.25">
      <c r="A339" t="e" vm="352">
        <v>#VALUE!</v>
      </c>
      <c r="B339" t="s">
        <v>1132</v>
      </c>
      <c r="C339" t="s">
        <v>1133</v>
      </c>
      <c r="D339" s="31" cm="1">
        <f t="array" aca="1" ref="D339" ca="1">_FV(A339,"Last trade time",TRUE)</f>
        <v>45824.918309524997</v>
      </c>
      <c r="E339" s="23" cm="1">
        <f t="array" aca="1" ref="E339" ca="1">_FV(A339,"Price")</f>
        <v>5.13</v>
      </c>
      <c r="F339" s="27" cm="1">
        <f t="array" aca="1" ref="F339" ca="1">_FV(A339,"Change (%)",TRUE)</f>
        <v>-1.8182E-2</v>
      </c>
      <c r="G339" s="26" cm="1">
        <f t="array" aca="1" ref="G339" ca="1">_FV(A339,"Change")</f>
        <v>-9.5000000000000001E-2</v>
      </c>
      <c r="H339" s="23" cm="1">
        <f t="array" aca="1" ref="H339" ca="1">_FV(A339,"Open")</f>
        <v>5.18</v>
      </c>
      <c r="I339" s="23" cm="1">
        <f t="array" aca="1" ref="I339" ca="1">_FV(A339,"Low")</f>
        <v>5.07</v>
      </c>
      <c r="J339" s="23" cm="1">
        <f t="array" aca="1" ref="J339" ca="1">_FV(A339,"High")</f>
        <v>5.18</v>
      </c>
      <c r="K339" s="23" cm="1">
        <f t="array" aca="1" ref="K339" ca="1">_FV(A339,"Previous close",TRUE)</f>
        <v>5.2249999999999996</v>
      </c>
      <c r="L339" s="26"/>
      <c r="M339" s="23" cm="1">
        <f t="array" aca="1" ref="M339" ca="1">_FV(A339,"52 week low",TRUE)</f>
        <v>5.07</v>
      </c>
      <c r="N339" s="23" cm="1">
        <f t="array" aca="1" ref="N339" ca="1">_FV(A339,"52 week high",TRUE)</f>
        <v>10.11</v>
      </c>
      <c r="O339" s="8" cm="1">
        <f t="array" aca="1" ref="O339" ca="1">_FV(A339,"Volume")</f>
        <v>11179361</v>
      </c>
      <c r="P339" s="7" cm="1">
        <f t="array" aca="1" ref="P339" ca="1">_FV(A339,"Volume average",TRUE)</f>
        <v>14798951</v>
      </c>
      <c r="Q339" t="s">
        <v>65</v>
      </c>
      <c r="R339" t="s">
        <v>109</v>
      </c>
      <c r="S339" t="s">
        <v>445</v>
      </c>
      <c r="T339" s="25" cm="1">
        <f t="array" aca="1" ref="T339" ca="1">_FV(A339,"Expense ratio",TRUE)</f>
        <v>1.0200000000000001E-2</v>
      </c>
      <c r="U339" s="24" cm="1">
        <f t="array" aca="1" ref="U339" ca="1">_FV(A339,"Market cap",TRUE)</f>
        <v>32075630.59</v>
      </c>
      <c r="V339" s="4">
        <v>32075630</v>
      </c>
      <c r="W339" s="4">
        <v>32075630</v>
      </c>
      <c r="Y339" t="s">
        <v>1134</v>
      </c>
      <c r="Z339" s="5">
        <v>5.23</v>
      </c>
      <c r="AA339" s="20"/>
      <c r="AB339" s="5">
        <v>4.5400000000000003E-2</v>
      </c>
      <c r="AC339" s="4">
        <v>15389922</v>
      </c>
      <c r="AE339" s="5">
        <v>-16.592041137289542</v>
      </c>
      <c r="AF339" s="5">
        <v>-34.696513191560904</v>
      </c>
      <c r="AI339" s="4">
        <v>15389922</v>
      </c>
      <c r="AJ339" s="5">
        <v>80643191.280000001</v>
      </c>
      <c r="AL339" s="5">
        <v>10.11</v>
      </c>
      <c r="AM339" s="5">
        <v>5.1100000000000003</v>
      </c>
      <c r="AN339" t="s">
        <v>82</v>
      </c>
      <c r="AO339" t="str" cm="1">
        <f t="array" aca="1" ref="AO339" ca="1">_FV(A339,"Currency")</f>
        <v>USD</v>
      </c>
      <c r="AP339" t="str" cm="1">
        <f t="array" aca="1" ref="AP339" ca="1">_FV(A339,"Exchange")</f>
        <v>Nasdaq Stock Market</v>
      </c>
      <c r="AQ339" s="6" t="str" cm="1">
        <f t="array" aca="1" ref="AQ339" ca="1">_FV(A339,"Exchange abbreviation",TRUE)</f>
        <v>XNAS</v>
      </c>
      <c r="AR339" t="str" cm="1">
        <f t="array" aca="1" ref="AR339" ca="1">_FV(A339,"Instrument type",TRUE)</f>
        <v>ETF</v>
      </c>
    </row>
    <row r="340" spans="1:44" ht="18.75" customHeight="1" x14ac:dyDescent="0.25">
      <c r="A340" t="e" vm="353">
        <v>#VALUE!</v>
      </c>
      <c r="B340" t="s">
        <v>1135</v>
      </c>
      <c r="C340" t="s">
        <v>1136</v>
      </c>
      <c r="D340" s="31" cm="1">
        <f t="array" aca="1" ref="D340" ca="1">_FV(A340,"Last trade time",TRUE)</f>
        <v>45824.889827140621</v>
      </c>
      <c r="E340" s="23" cm="1">
        <f t="array" aca="1" ref="E340" ca="1">_FV(A340,"Price")</f>
        <v>11.76</v>
      </c>
      <c r="F340" s="27" cm="1">
        <f t="array" aca="1" ref="F340" ca="1">_FV(A340,"Change (%)",TRUE)</f>
        <v>-7.5949999999999993E-3</v>
      </c>
      <c r="G340" s="26" cm="1">
        <f t="array" aca="1" ref="G340" ca="1">_FV(A340,"Change")</f>
        <v>-0.09</v>
      </c>
      <c r="H340" s="23" cm="1">
        <f t="array" aca="1" ref="H340" ca="1">_FV(A340,"Open")</f>
        <v>11.78</v>
      </c>
      <c r="I340" s="23" cm="1">
        <f t="array" aca="1" ref="I340" ca="1">_FV(A340,"Low")</f>
        <v>11.715</v>
      </c>
      <c r="J340" s="23" cm="1">
        <f t="array" aca="1" ref="J340" ca="1">_FV(A340,"High")</f>
        <v>11.8</v>
      </c>
      <c r="K340" s="23" cm="1">
        <f t="array" aca="1" ref="K340" ca="1">_FV(A340,"Previous close",TRUE)</f>
        <v>11.85</v>
      </c>
      <c r="L340" s="26"/>
      <c r="M340" s="23" cm="1">
        <f t="array" aca="1" ref="M340" ca="1">_FV(A340,"52 week low",TRUE)</f>
        <v>11.715</v>
      </c>
      <c r="N340" s="23" cm="1">
        <f t="array" aca="1" ref="N340" ca="1">_FV(A340,"52 week high",TRUE)</f>
        <v>16.53</v>
      </c>
      <c r="O340" s="8" cm="1">
        <f t="array" aca="1" ref="O340" ca="1">_FV(A340,"Volume")</f>
        <v>205134</v>
      </c>
      <c r="P340" s="7" cm="1">
        <f t="array" aca="1" ref="P340" ca="1">_FV(A340,"Volume average",TRUE)</f>
        <v>130996</v>
      </c>
      <c r="Q340" t="s">
        <v>65</v>
      </c>
      <c r="R340" t="s">
        <v>109</v>
      </c>
      <c r="S340" t="s">
        <v>445</v>
      </c>
      <c r="T340" s="25" cm="1">
        <f t="array" aca="1" ref="T340" ca="1">_FV(A340,"Expense ratio",TRUE)</f>
        <v>1.0200000000000001E-2</v>
      </c>
      <c r="U340" s="24" cm="1">
        <f t="array" aca="1" ref="U340" ca="1">_FV(A340,"Market cap",TRUE)</f>
        <v>8240598.9299999997</v>
      </c>
      <c r="V340" s="4">
        <v>8240598</v>
      </c>
      <c r="W340" s="4">
        <v>8240598</v>
      </c>
      <c r="Y340" t="s">
        <v>1137</v>
      </c>
      <c r="Z340" s="5">
        <v>11.961</v>
      </c>
      <c r="AA340" s="20"/>
      <c r="AB340" s="5">
        <v>4.82E-2</v>
      </c>
      <c r="AC340" s="4">
        <v>147606</v>
      </c>
      <c r="AE340" s="5">
        <v>-13.202969088342959</v>
      </c>
      <c r="AF340" s="5">
        <v>-10.431748972245011</v>
      </c>
      <c r="AI340" s="4">
        <v>147606</v>
      </c>
      <c r="AJ340" s="5">
        <v>1766843.82</v>
      </c>
      <c r="AL340" s="5">
        <v>16.53</v>
      </c>
      <c r="AM340" s="5">
        <v>11.884600000000001</v>
      </c>
      <c r="AN340" t="s">
        <v>90</v>
      </c>
      <c r="AO340" t="str" cm="1">
        <f t="array" aca="1" ref="AO340" ca="1">_FV(A340,"Currency")</f>
        <v>USD</v>
      </c>
      <c r="AP340" t="str" cm="1">
        <f t="array" aca="1" ref="AP340" ca="1">_FV(A340,"Exchange")</f>
        <v>Nasdaq Stock Market</v>
      </c>
      <c r="AQ340" s="6" t="str" cm="1">
        <f t="array" aca="1" ref="AQ340" ca="1">_FV(A340,"Exchange abbreviation",TRUE)</f>
        <v>XNAS</v>
      </c>
      <c r="AR340" t="str" cm="1">
        <f t="array" aca="1" ref="AR340" ca="1">_FV(A340,"Instrument type",TRUE)</f>
        <v>ETF</v>
      </c>
    </row>
    <row r="341" spans="1:44" ht="18.75" customHeight="1" x14ac:dyDescent="0.25">
      <c r="A341" t="e" vm="354">
        <v>#VALUE!</v>
      </c>
      <c r="B341" t="s">
        <v>1138</v>
      </c>
      <c r="C341" t="s">
        <v>1139</v>
      </c>
      <c r="D341" s="31" cm="1">
        <f t="array" aca="1" ref="D341" ca="1">_FV(A341,"Last trade time",TRUE)</f>
        <v>45824.840308425781</v>
      </c>
      <c r="E341" s="23" cm="1">
        <f t="array" aca="1" ref="E341" ca="1">_FV(A341,"Price")</f>
        <v>9.8396000000000008</v>
      </c>
      <c r="F341" s="27" cm="1">
        <f t="array" aca="1" ref="F341" ca="1">_FV(A341,"Change (%)",TRUE)</f>
        <v>2.5269999999999997E-3</v>
      </c>
      <c r="G341" s="26" cm="1">
        <f t="array" aca="1" ref="G341" ca="1">_FV(A341,"Change")</f>
        <v>2.4799999999999999E-2</v>
      </c>
      <c r="H341" s="23" cm="1">
        <f t="array" aca="1" ref="H341" ca="1">_FV(A341,"Open")</f>
        <v>9.8396000000000008</v>
      </c>
      <c r="I341" s="23" cm="1">
        <f t="array" aca="1" ref="I341" ca="1">_FV(A341,"Low")</f>
        <v>9.8396000000000008</v>
      </c>
      <c r="J341" s="23" cm="1">
        <f t="array" aca="1" ref="J341" ca="1">_FV(A341,"High")</f>
        <v>9.8396000000000008</v>
      </c>
      <c r="K341" s="23" cm="1">
        <f t="array" aca="1" ref="K341" ca="1">_FV(A341,"Previous close",TRUE)</f>
        <v>9.8148</v>
      </c>
      <c r="L341" s="26"/>
      <c r="M341" s="23" cm="1">
        <f t="array" aca="1" ref="M341" ca="1">_FV(A341,"52 week low",TRUE)</f>
        <v>8.9600000000000009</v>
      </c>
      <c r="N341" s="23" cm="1">
        <f t="array" aca="1" ref="N341" ca="1">_FV(A341,"52 week high",TRUE)</f>
        <v>11.73</v>
      </c>
      <c r="O341" s="8" cm="1">
        <f t="array" aca="1" ref="O341" ca="1">_FV(A341,"Volume")</f>
        <v>36</v>
      </c>
      <c r="P341" s="7" cm="1">
        <f t="array" aca="1" ref="P341" ca="1">_FV(A341,"Volume average",TRUE)</f>
        <v>1104</v>
      </c>
      <c r="Q341" t="s">
        <v>1140</v>
      </c>
      <c r="S341" t="s">
        <v>879</v>
      </c>
      <c r="T341" s="25" cm="1">
        <f t="array" aca="1" ref="T341" ca="1">_FV(A341,"Expense ratio",TRUE)</f>
        <v>1.0200000000000001E-2</v>
      </c>
      <c r="U341" s="24" cm="1">
        <f t="array" aca="1" ref="U341" ca="1">_FV(A341,"Market cap",TRUE)</f>
        <v>11905763.439999999</v>
      </c>
      <c r="V341" s="4">
        <v>11905763</v>
      </c>
      <c r="W341" s="4">
        <v>11905763</v>
      </c>
      <c r="Y341" t="s">
        <v>880</v>
      </c>
      <c r="Z341" s="5">
        <v>9.8270999999999997</v>
      </c>
      <c r="AA341" s="20"/>
      <c r="AB341" s="5">
        <v>5.79E-2</v>
      </c>
      <c r="AC341" s="4">
        <v>1085</v>
      </c>
      <c r="AE341" s="5">
        <v>-0.62846908542836255</v>
      </c>
      <c r="AF341" s="5">
        <v>3.94746687148313</v>
      </c>
      <c r="AI341" s="4">
        <v>1085</v>
      </c>
      <c r="AJ341" s="5">
        <v>10600.45</v>
      </c>
      <c r="AL341" s="5">
        <v>11.73</v>
      </c>
      <c r="AM341" s="5">
        <v>8.9600000000000009</v>
      </c>
      <c r="AN341" t="s">
        <v>47</v>
      </c>
      <c r="AO341" t="str" cm="1">
        <f t="array" aca="1" ref="AO341" ca="1">_FV(A341,"Currency")</f>
        <v>USD</v>
      </c>
      <c r="AP341" t="str" cm="1">
        <f t="array" aca="1" ref="AP341" ca="1">_FV(A341,"Exchange")</f>
        <v>CBOE BZX Exchange</v>
      </c>
      <c r="AQ341" s="6" t="str" cm="1">
        <f t="array" aca="1" ref="AQ341" ca="1">_FV(A341,"Exchange abbreviation",TRUE)</f>
        <v>BATS</v>
      </c>
      <c r="AR341" t="str" cm="1">
        <f t="array" aca="1" ref="AR341" ca="1">_FV(A341,"Instrument type",TRUE)</f>
        <v>ETF</v>
      </c>
    </row>
    <row r="342" spans="1:44" ht="18.75" customHeight="1" x14ac:dyDescent="0.25">
      <c r="A342" t="e" vm="355">
        <v>#VALUE!</v>
      </c>
      <c r="B342" t="s">
        <v>1141</v>
      </c>
      <c r="C342" t="s">
        <v>1142</v>
      </c>
      <c r="D342" s="31" cm="1">
        <f t="array" aca="1" ref="D342" ca="1">_FV(A342,"Last trade time",TRUE)</f>
        <v>45824.863168089847</v>
      </c>
      <c r="E342" s="23" cm="1">
        <f t="array" aca="1" ref="E342" ca="1">_FV(A342,"Price")</f>
        <v>11.16</v>
      </c>
      <c r="F342" s="27" cm="1">
        <f t="array" aca="1" ref="F342" ca="1">_FV(A342,"Change (%)",TRUE)</f>
        <v>-1.9332000000000002E-2</v>
      </c>
      <c r="G342" s="26" cm="1">
        <f t="array" aca="1" ref="G342" ca="1">_FV(A342,"Change")</f>
        <v>-0.22</v>
      </c>
      <c r="H342" s="23" cm="1">
        <f t="array" aca="1" ref="H342" ca="1">_FV(A342,"Open")</f>
        <v>11.36</v>
      </c>
      <c r="I342" s="23" cm="1">
        <f t="array" aca="1" ref="I342" ca="1">_FV(A342,"Low")</f>
        <v>11.11</v>
      </c>
      <c r="J342" s="23" cm="1">
        <f t="array" aca="1" ref="J342" ca="1">_FV(A342,"High")</f>
        <v>11.38</v>
      </c>
      <c r="K342" s="23" cm="1">
        <f t="array" aca="1" ref="K342" ca="1">_FV(A342,"Previous close",TRUE)</f>
        <v>11.38</v>
      </c>
      <c r="L342" s="26"/>
      <c r="M342" s="23" cm="1">
        <f t="array" aca="1" ref="M342" ca="1">_FV(A342,"52 week low",TRUE)</f>
        <v>10.437799999999999</v>
      </c>
      <c r="N342" s="23" cm="1">
        <f t="array" aca="1" ref="N342" ca="1">_FV(A342,"52 week high",TRUE)</f>
        <v>16.84</v>
      </c>
      <c r="O342" s="8" cm="1">
        <f t="array" aca="1" ref="O342" ca="1">_FV(A342,"Volume")</f>
        <v>123835</v>
      </c>
      <c r="P342" s="7" cm="1">
        <f t="array" aca="1" ref="P342" ca="1">_FV(A342,"Volume average",TRUE)</f>
        <v>201118</v>
      </c>
      <c r="Q342" t="s">
        <v>65</v>
      </c>
      <c r="R342" t="s">
        <v>109</v>
      </c>
      <c r="S342" t="s">
        <v>445</v>
      </c>
      <c r="T342" s="25" cm="1">
        <f t="array" aca="1" ref="T342" ca="1">_FV(A342,"Expense ratio",TRUE)</f>
        <v>1.0200000000000001E-2</v>
      </c>
      <c r="U342" s="24" cm="1">
        <f t="array" aca="1" ref="U342" ca="1">_FV(A342,"Market cap",TRUE)</f>
        <v>4409764.4800000004</v>
      </c>
      <c r="V342" s="4">
        <v>4409764</v>
      </c>
      <c r="W342" s="4">
        <v>4409764</v>
      </c>
      <c r="X342" t="s">
        <v>1143</v>
      </c>
      <c r="Y342" t="s">
        <v>1137</v>
      </c>
      <c r="Z342" s="5">
        <v>11.292999999999999</v>
      </c>
      <c r="AA342" s="20"/>
      <c r="AB342" s="5">
        <v>4.5100003E-2</v>
      </c>
      <c r="AC342" s="4">
        <v>324693</v>
      </c>
      <c r="AE342" s="5">
        <v>-2.4036159367115668</v>
      </c>
      <c r="AF342" s="5">
        <v>-18.73777860665</v>
      </c>
      <c r="AI342" s="4">
        <v>324693</v>
      </c>
      <c r="AJ342" s="5">
        <v>3665783.97</v>
      </c>
      <c r="AL342" s="5">
        <v>16.84</v>
      </c>
      <c r="AM342" s="5">
        <v>10.438000000000001</v>
      </c>
      <c r="AN342" t="s">
        <v>90</v>
      </c>
      <c r="AO342" t="str" cm="1">
        <f t="array" aca="1" ref="AO342" ca="1">_FV(A342,"Currency")</f>
        <v>USD</v>
      </c>
      <c r="AP342" t="str" cm="1">
        <f t="array" aca="1" ref="AP342" ca="1">_FV(A342,"Exchange")</f>
        <v>Nasdaq Stock Market</v>
      </c>
      <c r="AQ342" s="6" t="str" cm="1">
        <f t="array" aca="1" ref="AQ342" ca="1">_FV(A342,"Exchange abbreviation",TRUE)</f>
        <v>XNAS</v>
      </c>
      <c r="AR342" t="str" cm="1">
        <f t="array" aca="1" ref="AR342" ca="1">_FV(A342,"Instrument type",TRUE)</f>
        <v>ETF</v>
      </c>
    </row>
    <row r="343" spans="1:44" ht="18.75" customHeight="1" x14ac:dyDescent="0.25">
      <c r="A343" t="e" vm="356">
        <v>#VALUE!</v>
      </c>
      <c r="B343" t="s">
        <v>1144</v>
      </c>
      <c r="C343" t="s">
        <v>1145</v>
      </c>
      <c r="D343" s="31" cm="1">
        <f t="array" aca="1" ref="D343" ca="1">_FV(A343,"Last trade time",TRUE)</f>
        <v>45824.840304443751</v>
      </c>
      <c r="E343" s="23" cm="1">
        <f t="array" aca="1" ref="E343" ca="1">_FV(A343,"Price")</f>
        <v>29.751999999999999</v>
      </c>
      <c r="F343" s="27" cm="1">
        <f t="array" aca="1" ref="F343" ca="1">_FV(A343,"Change (%)",TRUE)</f>
        <v>5.6159999999999999E-4</v>
      </c>
      <c r="G343" s="26" cm="1">
        <f t="array" aca="1" ref="G343" ca="1">_FV(A343,"Change")</f>
        <v>1.67E-2</v>
      </c>
      <c r="H343" s="23" cm="1">
        <f t="array" aca="1" ref="H343" ca="1">_FV(A343,"Open")</f>
        <v>28.79</v>
      </c>
      <c r="I343" s="23" cm="1">
        <f t="array" aca="1" ref="I343" ca="1">_FV(A343,"Low")</f>
        <v>28.79</v>
      </c>
      <c r="J343" s="23" cm="1">
        <f t="array" aca="1" ref="J343" ca="1">_FV(A343,"High")</f>
        <v>29.93</v>
      </c>
      <c r="K343" s="23" cm="1">
        <f t="array" aca="1" ref="K343" ca="1">_FV(A343,"Previous close",TRUE)</f>
        <v>29.735299999999999</v>
      </c>
      <c r="L343" s="26"/>
      <c r="M343" s="23" cm="1">
        <f t="array" aca="1" ref="M343" ca="1">_FV(A343,"52 week low",TRUE)</f>
        <v>25.48</v>
      </c>
      <c r="N343" s="23" cm="1">
        <f t="array" aca="1" ref="N343" ca="1">_FV(A343,"52 week high",TRUE)</f>
        <v>30.650200000000002</v>
      </c>
      <c r="O343" s="8" cm="1">
        <f t="array" aca="1" ref="O343" ca="1">_FV(A343,"Volume")</f>
        <v>2222</v>
      </c>
      <c r="P343" s="7" cm="1">
        <f t="array" aca="1" ref="P343" ca="1">_FV(A343,"Volume average",TRUE)</f>
        <v>4399</v>
      </c>
      <c r="Q343" t="s">
        <v>299</v>
      </c>
      <c r="R343" t="s">
        <v>170</v>
      </c>
      <c r="S343" t="s">
        <v>1146</v>
      </c>
      <c r="T343" s="25" cm="1">
        <f t="array" aca="1" ref="T343" ca="1">_FV(A343,"Expense ratio",TRUE)</f>
        <v>1.0200000000000001E-2</v>
      </c>
      <c r="U343" s="24" cm="1">
        <f t="array" aca="1" ref="U343" ca="1">_FV(A343,"Market cap",TRUE)</f>
        <v>108196482.19</v>
      </c>
      <c r="V343" s="4">
        <v>108196480</v>
      </c>
      <c r="W343" s="4">
        <v>108196480</v>
      </c>
      <c r="Y343" t="s">
        <v>1147</v>
      </c>
      <c r="Z343" s="5">
        <v>29.531300000000002</v>
      </c>
      <c r="AA343" s="19">
        <v>14.480798</v>
      </c>
      <c r="AB343" s="5">
        <v>3.3599999999999998E-2</v>
      </c>
      <c r="AC343" s="4">
        <v>5542</v>
      </c>
      <c r="AE343" s="5">
        <v>4.0855869911666121</v>
      </c>
      <c r="AF343" s="5">
        <v>4.6478470202414126</v>
      </c>
      <c r="AI343" s="4">
        <v>5542</v>
      </c>
      <c r="AJ343" s="5">
        <v>163267.32</v>
      </c>
      <c r="AL343" s="5">
        <v>30.65</v>
      </c>
      <c r="AM343" s="5">
        <v>25.48</v>
      </c>
      <c r="AN343" t="s">
        <v>47</v>
      </c>
      <c r="AO343" t="str" cm="1">
        <f t="array" aca="1" ref="AO343" ca="1">_FV(A343,"Currency")</f>
        <v>USD</v>
      </c>
      <c r="AP343" t="str" cm="1">
        <f t="array" aca="1" ref="AP343" ca="1">_FV(A343,"Exchange")</f>
        <v>CBOE BZX Exchange</v>
      </c>
      <c r="AQ343" s="6" t="str" cm="1">
        <f t="array" aca="1" ref="AQ343" ca="1">_FV(A343,"Exchange abbreviation",TRUE)</f>
        <v>BATS</v>
      </c>
      <c r="AR343" t="str" cm="1">
        <f t="array" aca="1" ref="AR343" ca="1">_FV(A343,"Instrument type",TRUE)</f>
        <v>ETF</v>
      </c>
    </row>
    <row r="344" spans="1:44" ht="18.75" customHeight="1" x14ac:dyDescent="0.25">
      <c r="A344" t="e" vm="357">
        <v>#VALUE!</v>
      </c>
      <c r="B344" t="s">
        <v>1148</v>
      </c>
      <c r="C344" t="s">
        <v>1149</v>
      </c>
      <c r="D344" s="31" cm="1">
        <f t="array" aca="1" ref="D344" ca="1">_FV(A344,"Last trade time",TRUE)</f>
        <v>45824.884340867968</v>
      </c>
      <c r="E344" s="23" cm="1">
        <f t="array" aca="1" ref="E344" ca="1">_FV(A344,"Price")</f>
        <v>12.52</v>
      </c>
      <c r="F344" s="27" cm="1">
        <f t="array" aca="1" ref="F344" ca="1">_FV(A344,"Change (%)",TRUE)</f>
        <v>-1.1838999999999999E-2</v>
      </c>
      <c r="G344" s="26" cm="1">
        <f t="array" aca="1" ref="G344" ca="1">_FV(A344,"Change")</f>
        <v>-0.15</v>
      </c>
      <c r="H344" s="23" cm="1">
        <f t="array" aca="1" ref="H344" ca="1">_FV(A344,"Open")</f>
        <v>12.625</v>
      </c>
      <c r="I344" s="23" cm="1">
        <f t="array" aca="1" ref="I344" ca="1">_FV(A344,"Low")</f>
        <v>12.5</v>
      </c>
      <c r="J344" s="23" cm="1">
        <f t="array" aca="1" ref="J344" ca="1">_FV(A344,"High")</f>
        <v>12.65</v>
      </c>
      <c r="K344" s="23" cm="1">
        <f t="array" aca="1" ref="K344" ca="1">_FV(A344,"Previous close",TRUE)</f>
        <v>12.67</v>
      </c>
      <c r="L344" s="26"/>
      <c r="M344" s="23" cm="1">
        <f t="array" aca="1" ref="M344" ca="1">_FV(A344,"52 week low",TRUE)</f>
        <v>11.139900000000001</v>
      </c>
      <c r="N344" s="23" cm="1">
        <f t="array" aca="1" ref="N344" ca="1">_FV(A344,"52 week high",TRUE)</f>
        <v>16</v>
      </c>
      <c r="O344" s="8" cm="1">
        <f t="array" aca="1" ref="O344" ca="1">_FV(A344,"Volume")</f>
        <v>135566</v>
      </c>
      <c r="P344" s="7" cm="1">
        <f t="array" aca="1" ref="P344" ca="1">_FV(A344,"Volume average",TRUE)</f>
        <v>174533</v>
      </c>
      <c r="Q344" t="s">
        <v>65</v>
      </c>
      <c r="R344" t="s">
        <v>109</v>
      </c>
      <c r="S344" t="s">
        <v>445</v>
      </c>
      <c r="T344" s="25" cm="1">
        <f t="array" aca="1" ref="T344" ca="1">_FV(A344,"Expense ratio",TRUE)</f>
        <v>1.0200000000000001E-2</v>
      </c>
      <c r="U344" s="24" cm="1">
        <f t="array" aca="1" ref="U344" ca="1">_FV(A344,"Market cap",TRUE)</f>
        <v>4513328.3</v>
      </c>
      <c r="V344" s="4">
        <v>4513328</v>
      </c>
      <c r="W344" s="4">
        <v>4513328</v>
      </c>
      <c r="Y344" t="s">
        <v>1137</v>
      </c>
      <c r="Z344" s="5">
        <v>12.744</v>
      </c>
      <c r="AA344" s="20"/>
      <c r="AB344" s="5">
        <v>4.2200000000000001E-2</v>
      </c>
      <c r="AC344" s="4">
        <v>144368</v>
      </c>
      <c r="AE344" s="5">
        <v>3.9564841246036102</v>
      </c>
      <c r="AF344" s="5">
        <v>-3.0728336992326581</v>
      </c>
      <c r="AI344" s="4">
        <v>144368</v>
      </c>
      <c r="AJ344" s="5">
        <v>1839248.32</v>
      </c>
      <c r="AL344" s="4">
        <v>16</v>
      </c>
      <c r="AM344" s="5">
        <v>11.14</v>
      </c>
      <c r="AN344" t="s">
        <v>90</v>
      </c>
      <c r="AO344" t="str" cm="1">
        <f t="array" aca="1" ref="AO344" ca="1">_FV(A344,"Currency")</f>
        <v>USD</v>
      </c>
      <c r="AP344" t="str" cm="1">
        <f t="array" aca="1" ref="AP344" ca="1">_FV(A344,"Exchange")</f>
        <v>Nasdaq Stock Market</v>
      </c>
      <c r="AQ344" s="6" t="str" cm="1">
        <f t="array" aca="1" ref="AQ344" ca="1">_FV(A344,"Exchange abbreviation",TRUE)</f>
        <v>XNAS</v>
      </c>
      <c r="AR344" t="str" cm="1">
        <f t="array" aca="1" ref="AR344" ca="1">_FV(A344,"Instrument type",TRUE)</f>
        <v>ETF</v>
      </c>
    </row>
    <row r="345" spans="1:44" ht="18.75" customHeight="1" x14ac:dyDescent="0.25">
      <c r="A345" t="e" vm="358">
        <v>#VALUE!</v>
      </c>
      <c r="B345" t="s">
        <v>1150</v>
      </c>
      <c r="C345" t="s">
        <v>1151</v>
      </c>
      <c r="D345" s="31" cm="1">
        <f t="array" aca="1" ref="D345" ca="1">_FV(A345,"Last trade time",TRUE)</f>
        <v>45824.840586411716</v>
      </c>
      <c r="E345" s="23" cm="1">
        <f t="array" aca="1" ref="E345" ca="1">_FV(A345,"Price")</f>
        <v>19.14</v>
      </c>
      <c r="F345" s="27" cm="1">
        <f t="array" aca="1" ref="F345" ca="1">_FV(A345,"Change (%)",TRUE)</f>
        <v>-1.044E-3</v>
      </c>
      <c r="G345" s="26" cm="1">
        <f t="array" aca="1" ref="G345" ca="1">_FV(A345,"Change")</f>
        <v>-0.02</v>
      </c>
      <c r="H345" s="23" cm="1">
        <f t="array" aca="1" ref="H345" ca="1">_FV(A345,"Open")</f>
        <v>19.18</v>
      </c>
      <c r="I345" s="23" cm="1">
        <f t="array" aca="1" ref="I345" ca="1">_FV(A345,"Low")</f>
        <v>19.134799999999998</v>
      </c>
      <c r="J345" s="23" cm="1">
        <f t="array" aca="1" ref="J345" ca="1">_FV(A345,"High")</f>
        <v>19.239999999999998</v>
      </c>
      <c r="K345" s="23" cm="1">
        <f t="array" aca="1" ref="K345" ca="1">_FV(A345,"Previous close",TRUE)</f>
        <v>19.16</v>
      </c>
      <c r="L345" s="26"/>
      <c r="M345" s="23" cm="1">
        <f t="array" aca="1" ref="M345" ca="1">_FV(A345,"52 week low",TRUE)</f>
        <v>17.381</v>
      </c>
      <c r="N345" s="23" cm="1">
        <f t="array" aca="1" ref="N345" ca="1">_FV(A345,"52 week high",TRUE)</f>
        <v>20.190000000000001</v>
      </c>
      <c r="O345" s="8" cm="1">
        <f t="array" aca="1" ref="O345" ca="1">_FV(A345,"Volume")</f>
        <v>198680</v>
      </c>
      <c r="P345" s="7" cm="1">
        <f t="array" aca="1" ref="P345" ca="1">_FV(A345,"Volume average",TRUE)</f>
        <v>349396</v>
      </c>
      <c r="Q345" t="s">
        <v>190</v>
      </c>
      <c r="T345" s="25" cm="1">
        <f t="array" aca="1" ref="T345" ca="1">_FV(A345,"Expense ratio",TRUE)</f>
        <v>1.0200000000000001E-2</v>
      </c>
      <c r="U345" s="24" cm="1">
        <f t="array" aca="1" ref="U345" ca="1">_FV(A345,"Market cap",TRUE)</f>
        <v>349564870.61000001</v>
      </c>
      <c r="V345" s="16"/>
      <c r="W345" s="16"/>
      <c r="Z345" s="18"/>
      <c r="AA345" s="20"/>
      <c r="AB345" s="20"/>
      <c r="AC345" s="21">
        <v>369543</v>
      </c>
      <c r="AE345" s="18"/>
      <c r="AF345" s="20"/>
      <c r="AI345" s="21"/>
      <c r="AJ345" s="18"/>
      <c r="AL345" s="18"/>
      <c r="AM345" s="18"/>
      <c r="AN345" t="s">
        <v>73</v>
      </c>
      <c r="AO345" t="str" cm="1">
        <f t="array" aca="1" ref="AO345" ca="1">_FV(A345,"Currency")</f>
        <v>USD</v>
      </c>
      <c r="AP345" t="str" cm="1">
        <f t="array" aca="1" ref="AP345" ca="1">_FV(A345,"Exchange")</f>
        <v>NYSE Arca</v>
      </c>
      <c r="AQ345" s="6" t="str" cm="1">
        <f t="array" aca="1" ref="AQ345" ca="1">_FV(A345,"Exchange abbreviation",TRUE)</f>
        <v>ARCX</v>
      </c>
      <c r="AR345" t="str" cm="1">
        <f t="array" aca="1" ref="AR345" ca="1">_FV(A345,"Instrument type",TRUE)</f>
        <v>ETF</v>
      </c>
    </row>
    <row r="346" spans="1:44" ht="18.75" customHeight="1" x14ac:dyDescent="0.25">
      <c r="A346" t="e" vm="359">
        <v>#VALUE!</v>
      </c>
      <c r="B346" t="s">
        <v>1152</v>
      </c>
      <c r="C346" t="s">
        <v>1153</v>
      </c>
      <c r="D346" s="31" cm="1">
        <f t="array" aca="1" ref="D346" ca="1">_FV(A346,"Last trade time",TRUE)</f>
        <v>45824.936214976566</v>
      </c>
      <c r="E346" s="23" cm="1">
        <f t="array" aca="1" ref="E346" ca="1">_FV(A346,"Price")</f>
        <v>24.08</v>
      </c>
      <c r="F346" s="27" cm="1">
        <f t="array" aca="1" ref="F346" ca="1">_FV(A346,"Change (%)",TRUE)</f>
        <v>1.1339999999999999E-2</v>
      </c>
      <c r="G346" s="26" cm="1">
        <f t="array" aca="1" ref="G346" ca="1">_FV(A346,"Change")</f>
        <v>0.27</v>
      </c>
      <c r="H346" s="23" cm="1">
        <f t="array" aca="1" ref="H346" ca="1">_FV(A346,"Open")</f>
        <v>23.97</v>
      </c>
      <c r="I346" s="23" cm="1">
        <f t="array" aca="1" ref="I346" ca="1">_FV(A346,"Low")</f>
        <v>23.97</v>
      </c>
      <c r="J346" s="23" cm="1">
        <f t="array" aca="1" ref="J346" ca="1">_FV(A346,"High")</f>
        <v>24.1</v>
      </c>
      <c r="K346" s="23" cm="1">
        <f t="array" aca="1" ref="K346" ca="1">_FV(A346,"Previous close",TRUE)</f>
        <v>23.81</v>
      </c>
      <c r="L346" s="26"/>
      <c r="M346" s="23" cm="1">
        <f t="array" aca="1" ref="M346" ca="1">_FV(A346,"52 week low",TRUE)</f>
        <v>21.8447</v>
      </c>
      <c r="N346" s="23" cm="1">
        <f t="array" aca="1" ref="N346" ca="1">_FV(A346,"52 week high",TRUE)</f>
        <v>43.65</v>
      </c>
      <c r="O346" s="8" cm="1">
        <f t="array" aca="1" ref="O346" ca="1">_FV(A346,"Volume")</f>
        <v>72749</v>
      </c>
      <c r="P346" s="7" cm="1">
        <f t="array" aca="1" ref="P346" ca="1">_FV(A346,"Volume average",TRUE)</f>
        <v>88671</v>
      </c>
      <c r="Q346" t="s">
        <v>224</v>
      </c>
      <c r="T346" s="25" cm="1">
        <f t="array" aca="1" ref="T346" ca="1">_FV(A346,"Expense ratio",TRUE)</f>
        <v>1.0200000000000001E-2</v>
      </c>
      <c r="U346" s="24" cm="1">
        <f t="array" aca="1" ref="U346" ca="1">_FV(A346,"Market cap",TRUE)</f>
        <v>108660217.66</v>
      </c>
      <c r="V346" s="16"/>
      <c r="W346" s="16"/>
      <c r="Z346" s="18"/>
      <c r="AA346" s="20"/>
      <c r="AB346" s="20"/>
      <c r="AC346" s="21">
        <v>84025</v>
      </c>
      <c r="AE346" s="18"/>
      <c r="AF346" s="20"/>
      <c r="AI346" s="21"/>
      <c r="AJ346" s="18"/>
      <c r="AL346" s="18"/>
      <c r="AM346" s="18"/>
      <c r="AN346" t="s">
        <v>73</v>
      </c>
      <c r="AO346" t="str" cm="1">
        <f t="array" aca="1" ref="AO346" ca="1">_FV(A346,"Currency")</f>
        <v>USD</v>
      </c>
      <c r="AP346" t="str" cm="1">
        <f t="array" aca="1" ref="AP346" ca="1">_FV(A346,"Exchange")</f>
        <v>NYSE Arca</v>
      </c>
      <c r="AQ346" s="6" t="str" cm="1">
        <f t="array" aca="1" ref="AQ346" ca="1">_FV(A346,"Exchange abbreviation",TRUE)</f>
        <v>ARCX</v>
      </c>
      <c r="AR346" t="str" cm="1">
        <f t="array" aca="1" ref="AR346" ca="1">_FV(A346,"Instrument type",TRUE)</f>
        <v>ETF</v>
      </c>
    </row>
    <row r="347" spans="1:44" ht="18.75" customHeight="1" x14ac:dyDescent="0.25">
      <c r="A347" t="e" vm="360">
        <v>#VALUE!</v>
      </c>
      <c r="B347" t="s">
        <v>1154</v>
      </c>
      <c r="C347" t="s">
        <v>1155</v>
      </c>
      <c r="D347" s="31" cm="1">
        <f t="array" aca="1" ref="D347" ca="1">_FV(A347,"Last trade time",TRUE)</f>
        <v>45824.84027780078</v>
      </c>
      <c r="E347" s="23" cm="1">
        <f t="array" aca="1" ref="E347" ca="1">_FV(A347,"Price")</f>
        <v>64.540000000000006</v>
      </c>
      <c r="F347" s="27" cm="1">
        <f t="array" aca="1" ref="F347" ca="1">_FV(A347,"Change (%)",TRUE)</f>
        <v>1.9106000000000001E-2</v>
      </c>
      <c r="G347" s="26" cm="1">
        <f t="array" aca="1" ref="G347" ca="1">_FV(A347,"Change")</f>
        <v>1.21</v>
      </c>
      <c r="H347" s="23" cm="1">
        <f t="array" aca="1" ref="H347" ca="1">_FV(A347,"Open")</f>
        <v>63.83</v>
      </c>
      <c r="I347" s="23" cm="1">
        <f t="array" aca="1" ref="I347" ca="1">_FV(A347,"Low")</f>
        <v>63.83</v>
      </c>
      <c r="J347" s="23" cm="1">
        <f t="array" aca="1" ref="J347" ca="1">_FV(A347,"High")</f>
        <v>64.69</v>
      </c>
      <c r="K347" s="23" cm="1">
        <f t="array" aca="1" ref="K347" ca="1">_FV(A347,"Previous close",TRUE)</f>
        <v>63.33</v>
      </c>
      <c r="L347" s="26"/>
      <c r="M347" s="23" cm="1">
        <f t="array" aca="1" ref="M347" ca="1">_FV(A347,"52 week low",TRUE)</f>
        <v>53.37</v>
      </c>
      <c r="N347" s="23" cm="1">
        <f t="array" aca="1" ref="N347" ca="1">_FV(A347,"52 week high",TRUE)</f>
        <v>72.02</v>
      </c>
      <c r="O347" s="8" cm="1">
        <f t="array" aca="1" ref="O347" ca="1">_FV(A347,"Volume")</f>
        <v>30710</v>
      </c>
      <c r="P347" s="7" cm="1">
        <f t="array" aca="1" ref="P347" ca="1">_FV(A347,"Volume average",TRUE)</f>
        <v>28567</v>
      </c>
      <c r="Q347" t="s">
        <v>698</v>
      </c>
      <c r="S347" t="s">
        <v>1006</v>
      </c>
      <c r="T347" s="25" cm="1">
        <f t="array" aca="1" ref="T347" ca="1">_FV(A347,"Expense ratio",TRUE)</f>
        <v>1.0200000000000001E-2</v>
      </c>
      <c r="U347" s="24" cm="1">
        <f t="array" aca="1" ref="U347" ca="1">_FV(A347,"Market cap",TRUE)</f>
        <v>534867415.57999998</v>
      </c>
      <c r="V347" s="4">
        <v>534867424</v>
      </c>
      <c r="W347" s="4">
        <v>534867424</v>
      </c>
      <c r="Y347" t="s">
        <v>1007</v>
      </c>
      <c r="Z347" s="5">
        <v>63.71</v>
      </c>
      <c r="AA347" s="5">
        <v>32.099249999999998</v>
      </c>
      <c r="AB347" s="5">
        <v>2.5999999999999999E-3</v>
      </c>
      <c r="AC347" s="4">
        <v>31353</v>
      </c>
      <c r="AE347" s="5">
        <v>-4.1247938735971656</v>
      </c>
      <c r="AF347" s="5">
        <v>9.7046045539187489</v>
      </c>
      <c r="AI347" s="4">
        <v>31353</v>
      </c>
      <c r="AJ347" s="5">
        <v>1997813.16</v>
      </c>
      <c r="AL347" s="5">
        <v>72.02</v>
      </c>
      <c r="AM347" s="5">
        <v>53.37</v>
      </c>
      <c r="AN347" t="s">
        <v>90</v>
      </c>
      <c r="AO347" t="str" cm="1">
        <f t="array" aca="1" ref="AO347" ca="1">_FV(A347,"Currency")</f>
        <v>USD</v>
      </c>
      <c r="AP347" t="str" cm="1">
        <f t="array" aca="1" ref="AP347" ca="1">_FV(A347,"Exchange")</f>
        <v>NYSE Arca</v>
      </c>
      <c r="AQ347" s="6" t="str" cm="1">
        <f t="array" aca="1" ref="AQ347" ca="1">_FV(A347,"Exchange abbreviation",TRUE)</f>
        <v>ARCX</v>
      </c>
      <c r="AR347" t="str" cm="1">
        <f t="array" aca="1" ref="AR347" ca="1">_FV(A347,"Instrument type",TRUE)</f>
        <v>ETF</v>
      </c>
    </row>
    <row r="348" spans="1:44" ht="18.75" customHeight="1" x14ac:dyDescent="0.25">
      <c r="A348" t="e" vm="361">
        <v>#VALUE!</v>
      </c>
      <c r="B348" t="s">
        <v>1156</v>
      </c>
      <c r="C348" t="s">
        <v>1157</v>
      </c>
      <c r="D348" s="31" cm="1">
        <f t="array" aca="1" ref="D348" ca="1">_FV(A348,"Last trade time",TRUE)</f>
        <v>45824.922476296095</v>
      </c>
      <c r="E348" s="23" cm="1">
        <f t="array" aca="1" ref="E348" ca="1">_FV(A348,"Price")</f>
        <v>11.29</v>
      </c>
      <c r="F348" s="27" cm="1">
        <f t="array" aca="1" ref="F348" ca="1">_FV(A348,"Change (%)",TRUE)</f>
        <v>-3.0068999999999999E-2</v>
      </c>
      <c r="G348" s="26" cm="1">
        <f t="array" aca="1" ref="G348" ca="1">_FV(A348,"Change")</f>
        <v>-0.35</v>
      </c>
      <c r="H348" s="23" cm="1">
        <f t="array" aca="1" ref="H348" ca="1">_FV(A348,"Open")</f>
        <v>11.9</v>
      </c>
      <c r="I348" s="23" cm="1">
        <f t="array" aca="1" ref="I348" ca="1">_FV(A348,"Low")</f>
        <v>11.24</v>
      </c>
      <c r="J348" s="23" cm="1">
        <f t="array" aca="1" ref="J348" ca="1">_FV(A348,"High")</f>
        <v>11.9</v>
      </c>
      <c r="K348" s="23" cm="1">
        <f t="array" aca="1" ref="K348" ca="1">_FV(A348,"Previous close",TRUE)</f>
        <v>11.64</v>
      </c>
      <c r="L348" s="26"/>
      <c r="M348" s="23" cm="1">
        <f t="array" aca="1" ref="M348" ca="1">_FV(A348,"52 week low",TRUE)</f>
        <v>8.69</v>
      </c>
      <c r="N348" s="23" cm="1">
        <f t="array" aca="1" ref="N348" ca="1">_FV(A348,"52 week high",TRUE)</f>
        <v>11.99</v>
      </c>
      <c r="O348" s="8" cm="1">
        <f t="array" aca="1" ref="O348" ca="1">_FV(A348,"Volume")</f>
        <v>1407426</v>
      </c>
      <c r="P348" s="7" cm="1">
        <f t="array" aca="1" ref="P348" ca="1">_FV(A348,"Volume average",TRUE)</f>
        <v>789234</v>
      </c>
      <c r="Q348" t="s">
        <v>198</v>
      </c>
      <c r="R348" t="s">
        <v>1158</v>
      </c>
      <c r="T348" s="25" cm="1">
        <f t="array" aca="1" ref="T348" ca="1">_FV(A348,"Expense ratio",TRUE)</f>
        <v>1.0200000000000001E-2</v>
      </c>
      <c r="U348" s="24" cm="1">
        <f t="array" aca="1" ref="U348" ca="1">_FV(A348,"Market cap",TRUE)</f>
        <v>112708549.59999999</v>
      </c>
      <c r="V348" s="16"/>
      <c r="W348" s="16"/>
      <c r="Z348" s="18"/>
      <c r="AB348" s="20"/>
      <c r="AC348" s="21">
        <v>739880</v>
      </c>
      <c r="AE348" s="18"/>
      <c r="AF348" s="20"/>
      <c r="AI348" s="21"/>
      <c r="AJ348" s="18"/>
      <c r="AL348" s="18"/>
      <c r="AM348" s="18"/>
      <c r="AN348" t="s">
        <v>73</v>
      </c>
      <c r="AO348" t="str" cm="1">
        <f t="array" aca="1" ref="AO348" ca="1">_FV(A348,"Currency")</f>
        <v>USD</v>
      </c>
      <c r="AP348" t="str" cm="1">
        <f t="array" aca="1" ref="AP348" ca="1">_FV(A348,"Exchange")</f>
        <v>NYSE Arca</v>
      </c>
      <c r="AQ348" s="6" t="str" cm="1">
        <f t="array" aca="1" ref="AQ348" ca="1">_FV(A348,"Exchange abbreviation",TRUE)</f>
        <v>ARCX</v>
      </c>
      <c r="AR348" t="str" cm="1">
        <f t="array" aca="1" ref="AR348" ca="1">_FV(A348,"Instrument type",TRUE)</f>
        <v>ETF</v>
      </c>
    </row>
    <row r="349" spans="1:44" ht="18.75" customHeight="1" x14ac:dyDescent="0.25">
      <c r="A349" t="e" vm="362">
        <v>#VALUE!</v>
      </c>
      <c r="B349" t="s">
        <v>1159</v>
      </c>
      <c r="C349" t="s">
        <v>1160</v>
      </c>
      <c r="D349" s="31" cm="1">
        <f t="array" aca="1" ref="D349" ca="1">_FV(A349,"Last trade time",TRUE)</f>
        <v>45824.940580335155</v>
      </c>
      <c r="E349" s="23" cm="1">
        <f t="array" aca="1" ref="E349" ca="1">_FV(A349,"Price")</f>
        <v>13.69</v>
      </c>
      <c r="F349" s="27" cm="1">
        <f t="array" aca="1" ref="F349" ca="1">_FV(A349,"Change (%)",TRUE)</f>
        <v>-0.105229</v>
      </c>
      <c r="G349" s="26" cm="1">
        <f t="array" aca="1" ref="G349" ca="1">_FV(A349,"Change")</f>
        <v>-1.61</v>
      </c>
      <c r="H349" s="23" cm="1">
        <f t="array" aca="1" ref="H349" ca="1">_FV(A349,"Open")</f>
        <v>14.29</v>
      </c>
      <c r="I349" s="23" cm="1">
        <f t="array" aca="1" ref="I349" ca="1">_FV(A349,"Low")</f>
        <v>13.57</v>
      </c>
      <c r="J349" s="23" cm="1">
        <f t="array" aca="1" ref="J349" ca="1">_FV(A349,"High")</f>
        <v>14.32</v>
      </c>
      <c r="K349" s="23" cm="1">
        <f t="array" aca="1" ref="K349" ca="1">_FV(A349,"Previous close",TRUE)</f>
        <v>15.3</v>
      </c>
      <c r="L349" s="26"/>
      <c r="M349" s="23" cm="1">
        <f t="array" aca="1" ref="M349" ca="1">_FV(A349,"52 week low",TRUE)</f>
        <v>11.92</v>
      </c>
      <c r="N349" s="23" cm="1">
        <f t="array" aca="1" ref="N349" ca="1">_FV(A349,"52 week high",TRUE)</f>
        <v>85.54</v>
      </c>
      <c r="O349" s="8" cm="1">
        <f t="array" aca="1" ref="O349" ca="1">_FV(A349,"Volume")</f>
        <v>749421</v>
      </c>
      <c r="P349" s="7" cm="1">
        <f t="array" aca="1" ref="P349" ca="1">_FV(A349,"Volume average",TRUE)</f>
        <v>1101385</v>
      </c>
      <c r="Q349" t="s">
        <v>204</v>
      </c>
      <c r="S349" t="s">
        <v>61</v>
      </c>
      <c r="T349" s="25" cm="1">
        <f t="array" aca="1" ref="T349" ca="1">_FV(A349,"Expense ratio",TRUE)</f>
        <v>1.01E-2</v>
      </c>
      <c r="U349" s="24" cm="1">
        <f t="array" aca="1" ref="U349" ca="1">_FV(A349,"Market cap",TRUE)</f>
        <v>21945000</v>
      </c>
      <c r="V349" s="4">
        <v>25706928</v>
      </c>
      <c r="W349" s="4">
        <v>25706928</v>
      </c>
      <c r="Y349" t="s">
        <v>1161</v>
      </c>
      <c r="Z349" s="5">
        <v>16.401800000000001</v>
      </c>
      <c r="AA349" s="20"/>
      <c r="AB349" s="20"/>
      <c r="AC349" s="4">
        <v>473738</v>
      </c>
      <c r="AE349" s="5">
        <v>-14.32685591590711</v>
      </c>
      <c r="AF349" s="20"/>
      <c r="AH349" s="16"/>
      <c r="AI349" s="4">
        <v>473738</v>
      </c>
      <c r="AJ349" s="5">
        <v>7774040.5800000001</v>
      </c>
      <c r="AL349" s="5">
        <v>85.54</v>
      </c>
      <c r="AM349" s="5">
        <v>14.01</v>
      </c>
      <c r="AN349" t="s">
        <v>90</v>
      </c>
      <c r="AO349" t="str" cm="1">
        <f t="array" aca="1" ref="AO349" ca="1">_FV(A349,"Currency")</f>
        <v>USD</v>
      </c>
      <c r="AP349" t="str" cm="1">
        <f t="array" aca="1" ref="AP349" ca="1">_FV(A349,"Exchange")</f>
        <v>NYSE Arca</v>
      </c>
      <c r="AQ349" s="6" t="str" cm="1">
        <f t="array" aca="1" ref="AQ349" ca="1">_FV(A349,"Exchange abbreviation",TRUE)</f>
        <v>ARCX</v>
      </c>
      <c r="AR349" t="str" cm="1">
        <f t="array" aca="1" ref="AR349" ca="1">_FV(A349,"Instrument type",TRUE)</f>
        <v>ETF</v>
      </c>
    </row>
    <row r="350" spans="1:44" ht="18.75" customHeight="1" x14ac:dyDescent="0.25">
      <c r="A350" t="e" vm="363">
        <v>#VALUE!</v>
      </c>
      <c r="B350" t="s">
        <v>1162</v>
      </c>
      <c r="C350" t="s">
        <v>1163</v>
      </c>
      <c r="D350" s="31" cm="1">
        <f t="array" aca="1" ref="D350" ca="1">_FV(A350,"Last trade time",TRUE)</f>
        <v>45824.840277789066</v>
      </c>
      <c r="E350" s="23" cm="1">
        <f t="array" aca="1" ref="E350" ca="1">_FV(A350,"Price")</f>
        <v>26.8552</v>
      </c>
      <c r="F350" s="27" cm="1">
        <f t="array" aca="1" ref="F350" ca="1">_FV(A350,"Change (%)",TRUE)</f>
        <v>-3.8869999999999998E-3</v>
      </c>
      <c r="G350" s="26" cm="1">
        <f t="array" aca="1" ref="G350" ca="1">_FV(A350,"Change")</f>
        <v>-0.1048</v>
      </c>
      <c r="H350" s="23" cm="1">
        <f t="array" aca="1" ref="H350" ca="1">_FV(A350,"Open")</f>
        <v>26.885200000000001</v>
      </c>
      <c r="I350" s="23" cm="1">
        <f t="array" aca="1" ref="I350" ca="1">_FV(A350,"Low")</f>
        <v>26.78</v>
      </c>
      <c r="J350" s="23" cm="1">
        <f t="array" aca="1" ref="J350" ca="1">_FV(A350,"High")</f>
        <v>26.885200000000001</v>
      </c>
      <c r="K350" s="23" cm="1">
        <f t="array" aca="1" ref="K350" ca="1">_FV(A350,"Previous close",TRUE)</f>
        <v>26.96</v>
      </c>
      <c r="L350" s="26"/>
      <c r="M350" s="23" cm="1">
        <f t="array" aca="1" ref="M350" ca="1">_FV(A350,"52 week low",TRUE)</f>
        <v>23.76</v>
      </c>
      <c r="N350" s="23" cm="1">
        <f t="array" aca="1" ref="N350" ca="1">_FV(A350,"52 week high",TRUE)</f>
        <v>26.98</v>
      </c>
      <c r="O350" s="8" cm="1">
        <f t="array" aca="1" ref="O350" ca="1">_FV(A350,"Volume")</f>
        <v>30547</v>
      </c>
      <c r="P350" s="7" cm="1">
        <f t="array" aca="1" ref="P350" ca="1">_FV(A350,"Volume average",TRUE)</f>
        <v>29116</v>
      </c>
      <c r="Q350" t="s">
        <v>114</v>
      </c>
      <c r="R350" t="s">
        <v>115</v>
      </c>
      <c r="S350" t="s">
        <v>1097</v>
      </c>
      <c r="T350" s="25" cm="1">
        <f t="array" aca="1" ref="T350" ca="1">_FV(A350,"Expense ratio",TRUE)</f>
        <v>1.01E-2</v>
      </c>
      <c r="U350" s="24" cm="1">
        <f t="array" aca="1" ref="U350" ca="1">_FV(A350,"Market cap",TRUE)</f>
        <v>75996660.890000001</v>
      </c>
      <c r="V350" s="4">
        <v>75996656</v>
      </c>
      <c r="W350" s="4">
        <v>75996656</v>
      </c>
      <c r="Y350" t="s">
        <v>1075</v>
      </c>
      <c r="Z350" s="5">
        <v>26.47</v>
      </c>
      <c r="AA350" s="20"/>
      <c r="AB350" s="20"/>
      <c r="AC350" s="4">
        <v>25415</v>
      </c>
      <c r="AE350" s="5">
        <v>10.12038069696688</v>
      </c>
      <c r="AF350" s="20"/>
      <c r="AI350" s="4">
        <v>25415</v>
      </c>
      <c r="AJ350" s="5">
        <v>671982.76600000006</v>
      </c>
      <c r="AL350" s="5">
        <v>26.7</v>
      </c>
      <c r="AM350" s="5">
        <v>23.76</v>
      </c>
      <c r="AN350" t="s">
        <v>47</v>
      </c>
      <c r="AO350" t="str" cm="1">
        <f t="array" aca="1" ref="AO350" ca="1">_FV(A350,"Currency")</f>
        <v>USD</v>
      </c>
      <c r="AP350" t="str" cm="1">
        <f t="array" aca="1" ref="AP350" ca="1">_FV(A350,"Exchange")</f>
        <v>NYSE Arca</v>
      </c>
      <c r="AQ350" s="6" t="str" cm="1">
        <f t="array" aca="1" ref="AQ350" ca="1">_FV(A350,"Exchange abbreviation",TRUE)</f>
        <v>ARCX</v>
      </c>
      <c r="AR350" t="str" cm="1">
        <f t="array" aca="1" ref="AR350" ca="1">_FV(A350,"Instrument type",TRUE)</f>
        <v>ETF</v>
      </c>
    </row>
    <row r="351" spans="1:44" ht="18.75" customHeight="1" x14ac:dyDescent="0.25">
      <c r="A351" t="e" vm="364">
        <v>#VALUE!</v>
      </c>
      <c r="B351" t="s">
        <v>1164</v>
      </c>
      <c r="C351" t="s">
        <v>1165</v>
      </c>
      <c r="D351" s="31" cm="1">
        <f t="array" aca="1" ref="D351" ca="1">_FV(A351,"Last trade time",TRUE)</f>
        <v>45824.843750034372</v>
      </c>
      <c r="E351" s="23" cm="1">
        <f t="array" aca="1" ref="E351" ca="1">_FV(A351,"Price")</f>
        <v>28.23</v>
      </c>
      <c r="F351" s="27" cm="1">
        <f t="array" aca="1" ref="F351" ca="1">_FV(A351,"Change (%)",TRUE)</f>
        <v>1.2557E-2</v>
      </c>
      <c r="G351" s="26" cm="1">
        <f t="array" aca="1" ref="G351" ca="1">_FV(A351,"Change")</f>
        <v>0.35010000000000002</v>
      </c>
      <c r="H351" s="23" cm="1">
        <f t="array" aca="1" ref="H351" ca="1">_FV(A351,"Open")</f>
        <v>28.270499999999998</v>
      </c>
      <c r="I351" s="23" cm="1">
        <f t="array" aca="1" ref="I351" ca="1">_FV(A351,"Low")</f>
        <v>28.23</v>
      </c>
      <c r="J351" s="23" cm="1">
        <f t="array" aca="1" ref="J351" ca="1">_FV(A351,"High")</f>
        <v>28.270499999999998</v>
      </c>
      <c r="K351" s="23" cm="1">
        <f t="array" aca="1" ref="K351" ca="1">_FV(A351,"Previous close",TRUE)</f>
        <v>27.879899999999999</v>
      </c>
      <c r="L351" s="26"/>
      <c r="M351" s="23" cm="1">
        <f t="array" aca="1" ref="M351" ca="1">_FV(A351,"52 week low",TRUE)</f>
        <v>21.92</v>
      </c>
      <c r="N351" s="23" cm="1">
        <f t="array" aca="1" ref="N351" ca="1">_FV(A351,"52 week high",TRUE)</f>
        <v>29.33</v>
      </c>
      <c r="O351" s="8" cm="1">
        <f t="array" aca="1" ref="O351" ca="1">_FV(A351,"Volume")</f>
        <v>201</v>
      </c>
      <c r="P351" s="7" cm="1">
        <f t="array" aca="1" ref="P351" ca="1">_FV(A351,"Volume average",TRUE)</f>
        <v>858</v>
      </c>
      <c r="Q351" t="s">
        <v>490</v>
      </c>
      <c r="T351" s="25" cm="1">
        <f t="array" aca="1" ref="T351" ca="1">_FV(A351,"Expense ratio",TRUE)</f>
        <v>1.01E-2</v>
      </c>
      <c r="U351" s="24" cm="1">
        <f t="array" aca="1" ref="U351" ca="1">_FV(A351,"Market cap",TRUE)</f>
        <v>5527364.7000000002</v>
      </c>
      <c r="V351" s="16"/>
      <c r="W351" s="16"/>
      <c r="Z351" s="18"/>
      <c r="AA351" s="20"/>
      <c r="AB351" s="20"/>
      <c r="AC351" s="21">
        <v>807</v>
      </c>
      <c r="AE351" s="18"/>
      <c r="AF351" s="20"/>
      <c r="AI351" s="21"/>
      <c r="AJ351" s="18"/>
      <c r="AL351" s="18"/>
      <c r="AM351" s="18"/>
      <c r="AN351" t="s">
        <v>73</v>
      </c>
      <c r="AO351" t="str" cm="1">
        <f t="array" aca="1" ref="AO351" ca="1">_FV(A351,"Currency")</f>
        <v>USD</v>
      </c>
      <c r="AP351" t="str" cm="1">
        <f t="array" aca="1" ref="AP351" ca="1">_FV(A351,"Exchange")</f>
        <v>Nasdaq Stock Market</v>
      </c>
      <c r="AQ351" s="6" t="str" cm="1">
        <f t="array" aca="1" ref="AQ351" ca="1">_FV(A351,"Exchange abbreviation",TRUE)</f>
        <v>XNAS</v>
      </c>
      <c r="AR351" t="str" cm="1">
        <f t="array" aca="1" ref="AR351" ca="1">_FV(A351,"Instrument type",TRUE)</f>
        <v>ETF</v>
      </c>
    </row>
    <row r="352" spans="1:44" ht="18.75" customHeight="1" x14ac:dyDescent="0.25">
      <c r="A352" t="e" vm="365">
        <v>#VALUE!</v>
      </c>
      <c r="B352" t="s">
        <v>1166</v>
      </c>
      <c r="C352" t="s">
        <v>1167</v>
      </c>
      <c r="D352" s="31" cm="1">
        <f t="array" aca="1" ref="D352" ca="1">_FV(A352,"Last trade time",TRUE)</f>
        <v>45824.843750265623</v>
      </c>
      <c r="E352" s="23" cm="1">
        <f t="array" aca="1" ref="E352" ca="1">_FV(A352,"Price")</f>
        <v>32.4602</v>
      </c>
      <c r="F352" s="27" cm="1">
        <f t="array" aca="1" ref="F352" ca="1">_FV(A352,"Change (%)",TRUE)</f>
        <v>1.0516000000000001E-2</v>
      </c>
      <c r="G352" s="26" cm="1">
        <f t="array" aca="1" ref="G352" ca="1">_FV(A352,"Change")</f>
        <v>0.33779999999999999</v>
      </c>
      <c r="H352" s="23" cm="1">
        <f t="array" aca="1" ref="H352" ca="1">_FV(A352,"Open")</f>
        <v>32.4602</v>
      </c>
      <c r="I352" s="23" cm="1">
        <f t="array" aca="1" ref="I352" ca="1">_FV(A352,"Low")</f>
        <v>32.4602</v>
      </c>
      <c r="J352" s="23" cm="1">
        <f t="array" aca="1" ref="J352" ca="1">_FV(A352,"High")</f>
        <v>32.4602</v>
      </c>
      <c r="K352" s="23" cm="1">
        <f t="array" aca="1" ref="K352" ca="1">_FV(A352,"Previous close",TRUE)</f>
        <v>32.122399999999999</v>
      </c>
      <c r="L352" s="26"/>
      <c r="M352" s="23" cm="1">
        <f t="array" aca="1" ref="M352" ca="1">_FV(A352,"52 week low",TRUE)</f>
        <v>24.212599999999998</v>
      </c>
      <c r="N352" s="23" cm="1">
        <f t="array" aca="1" ref="N352" ca="1">_FV(A352,"52 week high",TRUE)</f>
        <v>32.860999999999997</v>
      </c>
      <c r="O352" s="8" cm="1">
        <f t="array" aca="1" ref="O352" ca="1">_FV(A352,"Volume")</f>
        <v>16</v>
      </c>
      <c r="P352" s="7" cm="1">
        <f t="array" aca="1" ref="P352" ca="1">_FV(A352,"Volume average",TRUE)</f>
        <v>1548</v>
      </c>
      <c r="Q352" t="s">
        <v>464</v>
      </c>
      <c r="T352" s="25" cm="1">
        <f t="array" aca="1" ref="T352" ca="1">_FV(A352,"Expense ratio",TRUE)</f>
        <v>1.01E-2</v>
      </c>
      <c r="U352" s="24" cm="1">
        <f t="array" aca="1" ref="U352" ca="1">_FV(A352,"Market cap",TRUE)</f>
        <v>75642033.769999996</v>
      </c>
      <c r="V352" s="16"/>
      <c r="W352" s="16"/>
      <c r="X352" t="s">
        <v>1168</v>
      </c>
      <c r="Z352" s="5">
        <v>32.404699999999998</v>
      </c>
      <c r="AA352" s="5">
        <v>14.242305999999999</v>
      </c>
      <c r="AB352" s="20"/>
      <c r="AC352" s="4">
        <v>1993</v>
      </c>
      <c r="AE352" s="5">
        <v>7.7729021077167504</v>
      </c>
      <c r="AF352" s="20"/>
      <c r="AH352" s="16"/>
      <c r="AI352" s="4">
        <v>1993</v>
      </c>
      <c r="AJ352" s="5">
        <v>64227.414500000014</v>
      </c>
      <c r="AL352" s="5">
        <v>32.4101</v>
      </c>
      <c r="AM352" s="5">
        <v>24.213000000000001</v>
      </c>
      <c r="AN352" t="s">
        <v>47</v>
      </c>
      <c r="AO352" t="str" cm="1">
        <f t="array" aca="1" ref="AO352" ca="1">_FV(A352,"Currency")</f>
        <v>USD</v>
      </c>
      <c r="AP352" t="str" cm="1">
        <f t="array" aca="1" ref="AP352" ca="1">_FV(A352,"Exchange")</f>
        <v>Nasdaq Stock Market</v>
      </c>
      <c r="AQ352" s="6" t="str" cm="1">
        <f t="array" aca="1" ref="AQ352" ca="1">_FV(A352,"Exchange abbreviation",TRUE)</f>
        <v>XNAS</v>
      </c>
      <c r="AR352" t="str" cm="1">
        <f t="array" aca="1" ref="AR352" ca="1">_FV(A352,"Instrument type",TRUE)</f>
        <v>ETF</v>
      </c>
    </row>
    <row r="353" spans="1:44" ht="18.75" customHeight="1" x14ac:dyDescent="0.25">
      <c r="A353" t="e" vm="366">
        <v>#VALUE!</v>
      </c>
      <c r="B353" t="s">
        <v>1169</v>
      </c>
      <c r="C353" t="s">
        <v>1170</v>
      </c>
      <c r="D353" s="31" cm="1">
        <f t="array" aca="1" ref="D353" ca="1">_FV(A353,"Last trade time",TRUE)</f>
        <v>45824.882978101559</v>
      </c>
      <c r="E353" s="23" cm="1">
        <f t="array" aca="1" ref="E353" ca="1">_FV(A353,"Price")</f>
        <v>33.933300000000003</v>
      </c>
      <c r="F353" s="27" cm="1">
        <f t="array" aca="1" ref="F353" ca="1">_FV(A353,"Change (%)",TRUE)</f>
        <v>7.4939999999999998E-3</v>
      </c>
      <c r="G353" s="26" cm="1">
        <f t="array" aca="1" ref="G353" ca="1">_FV(A353,"Change")</f>
        <v>0.25240000000000001</v>
      </c>
      <c r="H353" s="23" cm="1">
        <f t="array" aca="1" ref="H353" ca="1">_FV(A353,"Open")</f>
        <v>33.75</v>
      </c>
      <c r="I353" s="23" cm="1">
        <f t="array" aca="1" ref="I353" ca="1">_FV(A353,"Low")</f>
        <v>33.75</v>
      </c>
      <c r="J353" s="23" cm="1">
        <f t="array" aca="1" ref="J353" ca="1">_FV(A353,"High")</f>
        <v>34.015099999999997</v>
      </c>
      <c r="K353" s="23" cm="1">
        <f t="array" aca="1" ref="K353" ca="1">_FV(A353,"Previous close",TRUE)</f>
        <v>33.680900000000001</v>
      </c>
      <c r="L353" s="26"/>
      <c r="M353" s="23" cm="1">
        <f t="array" aca="1" ref="M353" ca="1">_FV(A353,"52 week low",TRUE)</f>
        <v>30.32</v>
      </c>
      <c r="N353" s="23" cm="1">
        <f t="array" aca="1" ref="N353" ca="1">_FV(A353,"52 week high",TRUE)</f>
        <v>49.41</v>
      </c>
      <c r="O353" s="8" cm="1">
        <f t="array" aca="1" ref="O353" ca="1">_FV(A353,"Volume")</f>
        <v>16080</v>
      </c>
      <c r="P353" s="7" cm="1">
        <f t="array" aca="1" ref="P353" ca="1">_FV(A353,"Volume average",TRUE)</f>
        <v>17847</v>
      </c>
      <c r="Q353" t="s">
        <v>97</v>
      </c>
      <c r="S353" t="s">
        <v>617</v>
      </c>
      <c r="T353" s="25" cm="1">
        <f t="array" aca="1" ref="T353" ca="1">_FV(A353,"Expense ratio",TRUE)</f>
        <v>1.01E-2</v>
      </c>
      <c r="U353" s="24" cm="1">
        <f t="array" aca="1" ref="U353" ca="1">_FV(A353,"Market cap",TRUE)</f>
        <v>67183989.269999996</v>
      </c>
      <c r="V353" s="4">
        <v>67183992</v>
      </c>
      <c r="W353" s="4">
        <v>67183992</v>
      </c>
      <c r="Y353" t="s">
        <v>742</v>
      </c>
      <c r="Z353" s="5">
        <v>33.8673</v>
      </c>
      <c r="AA353" s="20"/>
      <c r="AB353" s="5">
        <v>0.53310000000000002</v>
      </c>
      <c r="AC353" s="4">
        <v>21065</v>
      </c>
      <c r="AE353" s="5">
        <v>2.0720068978714812</v>
      </c>
      <c r="AF353" s="5">
        <v>3.5323373606833242</v>
      </c>
      <c r="AI353" s="4">
        <v>21065</v>
      </c>
      <c r="AJ353" s="5">
        <v>713892.85</v>
      </c>
      <c r="AL353" s="5">
        <v>49.41</v>
      </c>
      <c r="AM353" s="5">
        <v>30.32</v>
      </c>
      <c r="AN353" t="s">
        <v>47</v>
      </c>
      <c r="AO353" t="str" cm="1">
        <f t="array" aca="1" ref="AO353" ca="1">_FV(A353,"Currency")</f>
        <v>USD</v>
      </c>
      <c r="AP353" t="str" cm="1">
        <f t="array" aca="1" ref="AP353" ca="1">_FV(A353,"Exchange")</f>
        <v>NYSE Arca</v>
      </c>
      <c r="AQ353" s="6" t="str" cm="1">
        <f t="array" aca="1" ref="AQ353" ca="1">_FV(A353,"Exchange abbreviation",TRUE)</f>
        <v>ARCX</v>
      </c>
      <c r="AR353" t="str" cm="1">
        <f t="array" aca="1" ref="AR353" ca="1">_FV(A353,"Instrument type",TRUE)</f>
        <v>ETF</v>
      </c>
    </row>
    <row r="354" spans="1:44" ht="18.75" customHeight="1" x14ac:dyDescent="0.25">
      <c r="A354" t="e" vm="367">
        <v>#VALUE!</v>
      </c>
      <c r="B354" t="s">
        <v>1171</v>
      </c>
      <c r="C354" t="s">
        <v>1172</v>
      </c>
      <c r="D354" s="31" cm="1">
        <f t="array" aca="1" ref="D354" ca="1">_FV(A354,"Last trade time",TRUE)</f>
        <v>45824.929411724217</v>
      </c>
      <c r="E354" s="23" cm="1">
        <f t="array" aca="1" ref="E354" ca="1">_FV(A354,"Price")</f>
        <v>43.8</v>
      </c>
      <c r="F354" s="27" cm="1">
        <f t="array" aca="1" ref="F354" ca="1">_FV(A354,"Change (%)",TRUE)</f>
        <v>1.601E-3</v>
      </c>
      <c r="G354" s="26" cm="1">
        <f t="array" aca="1" ref="G354" ca="1">_FV(A354,"Change")</f>
        <v>7.0000000000000007E-2</v>
      </c>
      <c r="H354" s="23" cm="1">
        <f t="array" aca="1" ref="H354" ca="1">_FV(A354,"Open")</f>
        <v>43.33</v>
      </c>
      <c r="I354" s="23" cm="1">
        <f t="array" aca="1" ref="I354" ca="1">_FV(A354,"Low")</f>
        <v>43.33</v>
      </c>
      <c r="J354" s="23" cm="1">
        <f t="array" aca="1" ref="J354" ca="1">_FV(A354,"High")</f>
        <v>44.29</v>
      </c>
      <c r="K354" s="23" cm="1">
        <f t="array" aca="1" ref="K354" ca="1">_FV(A354,"Previous close",TRUE)</f>
        <v>43.73</v>
      </c>
      <c r="L354" s="26"/>
      <c r="M354" s="23" cm="1">
        <f t="array" aca="1" ref="M354" ca="1">_FV(A354,"52 week low",TRUE)</f>
        <v>38.590000000000003</v>
      </c>
      <c r="N354" s="23" cm="1">
        <f t="array" aca="1" ref="N354" ca="1">_FV(A354,"52 week high",TRUE)</f>
        <v>51.29</v>
      </c>
      <c r="O354" s="8" cm="1">
        <f t="array" aca="1" ref="O354" ca="1">_FV(A354,"Volume")</f>
        <v>6277</v>
      </c>
      <c r="P354" s="7" cm="1">
        <f t="array" aca="1" ref="P354" ca="1">_FV(A354,"Volume average",TRUE)</f>
        <v>9445</v>
      </c>
      <c r="Q354" t="s">
        <v>424</v>
      </c>
      <c r="S354" t="s">
        <v>281</v>
      </c>
      <c r="T354" s="25" cm="1">
        <f t="array" aca="1" ref="T354" ca="1">_FV(A354,"Expense ratio",TRUE)</f>
        <v>1.01E-2</v>
      </c>
      <c r="U354" s="24" cm="1">
        <f t="array" aca="1" ref="U354" ca="1">_FV(A354,"Market cap",TRUE)</f>
        <v>12984396.609999999</v>
      </c>
      <c r="V354" s="4">
        <v>12984396</v>
      </c>
      <c r="W354" s="4">
        <v>12984396</v>
      </c>
      <c r="Y354" t="s">
        <v>1173</v>
      </c>
      <c r="Z354" s="5">
        <v>43.791899999999998</v>
      </c>
      <c r="AA354" s="5">
        <v>24.708905999999999</v>
      </c>
      <c r="AB354" s="20"/>
      <c r="AC354" s="4">
        <v>10766</v>
      </c>
      <c r="AE354" s="5">
        <v>-4.2777162820691768</v>
      </c>
      <c r="AF354" s="20"/>
      <c r="AI354" s="4">
        <v>10766</v>
      </c>
      <c r="AJ354" s="4">
        <v>473704</v>
      </c>
      <c r="AL354" s="5">
        <v>51.29</v>
      </c>
      <c r="AM354" s="5">
        <v>38.590000000000003</v>
      </c>
      <c r="AN354" t="s">
        <v>47</v>
      </c>
      <c r="AO354" t="str" cm="1">
        <f t="array" aca="1" ref="AO354" ca="1">_FV(A354,"Currency")</f>
        <v>USD</v>
      </c>
      <c r="AP354" t="str" cm="1">
        <f t="array" aca="1" ref="AP354" ca="1">_FV(A354,"Exchange")</f>
        <v>Nasdaq Stock Market</v>
      </c>
      <c r="AQ354" s="6" t="str" cm="1">
        <f t="array" aca="1" ref="AQ354" ca="1">_FV(A354,"Exchange abbreviation",TRUE)</f>
        <v>XNAS</v>
      </c>
      <c r="AR354" t="str" cm="1">
        <f t="array" aca="1" ref="AR354" ca="1">_FV(A354,"Instrument type",TRUE)</f>
        <v>ETF</v>
      </c>
    </row>
    <row r="355" spans="1:44" ht="18.75" customHeight="1" x14ac:dyDescent="0.25">
      <c r="A355" t="e" vm="368">
        <v>#VALUE!</v>
      </c>
      <c r="B355" t="s">
        <v>1174</v>
      </c>
      <c r="C355" t="s">
        <v>1175</v>
      </c>
      <c r="D355" s="31" cm="1">
        <f t="array" aca="1" ref="D355" ca="1">_FV(A355,"Last trade time",TRUE)</f>
        <v>45824.926946608597</v>
      </c>
      <c r="E355" s="23" cm="1">
        <f t="array" aca="1" ref="E355" ca="1">_FV(A355,"Price")</f>
        <v>45.42</v>
      </c>
      <c r="F355" s="27" cm="1">
        <f t="array" aca="1" ref="F355" ca="1">_FV(A355,"Change (%)",TRUE)</f>
        <v>1.0008999999999999E-2</v>
      </c>
      <c r="G355" s="26" cm="1">
        <f t="array" aca="1" ref="G355" ca="1">_FV(A355,"Change")</f>
        <v>0.4501</v>
      </c>
      <c r="H355" s="23" cm="1">
        <f t="array" aca="1" ref="H355" ca="1">_FV(A355,"Open")</f>
        <v>45.98</v>
      </c>
      <c r="I355" s="23" cm="1">
        <f t="array" aca="1" ref="I355" ca="1">_FV(A355,"Low")</f>
        <v>43.06</v>
      </c>
      <c r="J355" s="23" cm="1">
        <f t="array" aca="1" ref="J355" ca="1">_FV(A355,"High")</f>
        <v>45.98</v>
      </c>
      <c r="K355" s="23" cm="1">
        <f t="array" aca="1" ref="K355" ca="1">_FV(A355,"Previous close",TRUE)</f>
        <v>44.969900000000003</v>
      </c>
      <c r="L355" s="26"/>
      <c r="M355" s="23" cm="1">
        <f t="array" aca="1" ref="M355" ca="1">_FV(A355,"52 week low",TRUE)</f>
        <v>39.347999999999999</v>
      </c>
      <c r="N355" s="23" cm="1">
        <f t="array" aca="1" ref="N355" ca="1">_FV(A355,"52 week high",TRUE)</f>
        <v>50.07</v>
      </c>
      <c r="O355" s="8" cm="1">
        <f t="array" aca="1" ref="O355" ca="1">_FV(A355,"Volume")</f>
        <v>3542</v>
      </c>
      <c r="P355" s="7" cm="1">
        <f t="array" aca="1" ref="P355" ca="1">_FV(A355,"Volume average",TRUE)</f>
        <v>5726</v>
      </c>
      <c r="Q355" t="s">
        <v>424</v>
      </c>
      <c r="S355" t="s">
        <v>281</v>
      </c>
      <c r="T355" s="25" cm="1">
        <f t="array" aca="1" ref="T355" ca="1">_FV(A355,"Expense ratio",TRUE)</f>
        <v>1.01E-2</v>
      </c>
      <c r="U355" s="24" cm="1">
        <f t="array" aca="1" ref="U355" ca="1">_FV(A355,"Market cap",TRUE)</f>
        <v>4427266.18</v>
      </c>
      <c r="V355" s="4">
        <v>4427266</v>
      </c>
      <c r="W355" s="4">
        <v>4427266</v>
      </c>
      <c r="Y355" t="s">
        <v>643</v>
      </c>
      <c r="Z355" s="5">
        <v>45.574300000000001</v>
      </c>
      <c r="AA355" s="20"/>
      <c r="AB355" s="20"/>
      <c r="AC355" s="4">
        <v>6161</v>
      </c>
      <c r="AE355" s="5">
        <v>3.007983851581852</v>
      </c>
      <c r="AF355" s="20"/>
      <c r="AI355" s="4">
        <v>6161</v>
      </c>
      <c r="AJ355" s="5">
        <v>281188.03999999998</v>
      </c>
      <c r="AL355" s="5">
        <v>50.07</v>
      </c>
      <c r="AM355" s="5">
        <v>39.347999999999999</v>
      </c>
      <c r="AN355" t="s">
        <v>47</v>
      </c>
      <c r="AO355" t="str" cm="1">
        <f t="array" aca="1" ref="AO355" ca="1">_FV(A355,"Currency")</f>
        <v>USD</v>
      </c>
      <c r="AP355" t="str" cm="1">
        <f t="array" aca="1" ref="AP355" ca="1">_FV(A355,"Exchange")</f>
        <v>Nasdaq Stock Market</v>
      </c>
      <c r="AQ355" s="6" t="str" cm="1">
        <f t="array" aca="1" ref="AQ355" ca="1">_FV(A355,"Exchange abbreviation",TRUE)</f>
        <v>XNAS</v>
      </c>
      <c r="AR355" t="str" cm="1">
        <f t="array" aca="1" ref="AR355" ca="1">_FV(A355,"Instrument type",TRUE)</f>
        <v>ETF</v>
      </c>
    </row>
    <row r="356" spans="1:44" ht="18.75" customHeight="1" x14ac:dyDescent="0.25">
      <c r="A356" t="e" vm="369">
        <v>#VALUE!</v>
      </c>
      <c r="B356" t="s">
        <v>1176</v>
      </c>
      <c r="C356" t="s">
        <v>1177</v>
      </c>
      <c r="D356" s="31" cm="1">
        <f t="array" aca="1" ref="D356" ca="1">_FV(A356,"Last trade time",TRUE)</f>
        <v>45824.840323008597</v>
      </c>
      <c r="E356" s="23" cm="1">
        <f t="array" aca="1" ref="E356" ca="1">_FV(A356,"Price")</f>
        <v>29.396000000000001</v>
      </c>
      <c r="F356" s="27" cm="1">
        <f t="array" aca="1" ref="F356" ca="1">_FV(A356,"Change (%)",TRUE)</f>
        <v>3.9820000000000003E-3</v>
      </c>
      <c r="G356" s="26" cm="1">
        <f t="array" aca="1" ref="G356" ca="1">_FV(A356,"Change")</f>
        <v>0.1166</v>
      </c>
      <c r="H356" s="23" cm="1">
        <f t="array" aca="1" ref="H356" ca="1">_FV(A356,"Open")</f>
        <v>29.38</v>
      </c>
      <c r="I356" s="23" cm="1">
        <f t="array" aca="1" ref="I356" ca="1">_FV(A356,"Low")</f>
        <v>29.36</v>
      </c>
      <c r="J356" s="23" cm="1">
        <f t="array" aca="1" ref="J356" ca="1">_FV(A356,"High")</f>
        <v>29.46</v>
      </c>
      <c r="K356" s="23" cm="1">
        <f t="array" aca="1" ref="K356" ca="1">_FV(A356,"Previous close",TRUE)</f>
        <v>29.279399999999999</v>
      </c>
      <c r="L356" s="26"/>
      <c r="M356" s="23" cm="1">
        <f t="array" aca="1" ref="M356" ca="1">_FV(A356,"52 week low",TRUE)</f>
        <v>25.02</v>
      </c>
      <c r="N356" s="23" cm="1">
        <f t="array" aca="1" ref="N356" ca="1">_FV(A356,"52 week high",TRUE)</f>
        <v>30.54</v>
      </c>
      <c r="O356" s="8" cm="1">
        <f t="array" aca="1" ref="O356" ca="1">_FV(A356,"Volume")</f>
        <v>10864</v>
      </c>
      <c r="P356" s="7" cm="1">
        <f t="array" aca="1" ref="P356" ca="1">_FV(A356,"Volume average",TRUE)</f>
        <v>21517</v>
      </c>
      <c r="Q356" t="s">
        <v>554</v>
      </c>
      <c r="S356" t="s">
        <v>870</v>
      </c>
      <c r="T356" s="25" cm="1">
        <f t="array" aca="1" ref="T356" ca="1">_FV(A356,"Expense ratio",TRUE)</f>
        <v>1.01E-2</v>
      </c>
      <c r="U356" s="24" cm="1">
        <f t="array" aca="1" ref="U356" ca="1">_FV(A356,"Market cap",TRUE)</f>
        <v>240746531.94</v>
      </c>
      <c r="V356" s="4">
        <v>240746528</v>
      </c>
      <c r="W356" s="4">
        <v>240746528</v>
      </c>
      <c r="Y356" t="s">
        <v>871</v>
      </c>
      <c r="Z356" s="5">
        <v>29.26</v>
      </c>
      <c r="AA356" s="5">
        <v>23.476756999999999</v>
      </c>
      <c r="AB356" s="5">
        <v>1.6400000000000001E-2</v>
      </c>
      <c r="AC356" s="4">
        <v>51971</v>
      </c>
      <c r="AE356" s="5">
        <v>2.8142149183867589</v>
      </c>
      <c r="AF356" s="5">
        <v>6.9985182770215806</v>
      </c>
      <c r="AI356" s="4">
        <v>51971</v>
      </c>
      <c r="AJ356" s="5">
        <v>1521321.0974999999</v>
      </c>
      <c r="AL356" s="5">
        <v>30.54</v>
      </c>
      <c r="AM356" s="5">
        <v>25.02</v>
      </c>
      <c r="AN356" t="s">
        <v>90</v>
      </c>
      <c r="AO356" t="str" cm="1">
        <f t="array" aca="1" ref="AO356" ca="1">_FV(A356,"Currency")</f>
        <v>USD</v>
      </c>
      <c r="AP356" t="str" cm="1">
        <f t="array" aca="1" ref="AP356" ca="1">_FV(A356,"Exchange")</f>
        <v>CBOE BZX Exchange</v>
      </c>
      <c r="AQ356" s="6" t="str" cm="1">
        <f t="array" aca="1" ref="AQ356" ca="1">_FV(A356,"Exchange abbreviation",TRUE)</f>
        <v>BATS</v>
      </c>
      <c r="AR356" t="str" cm="1">
        <f t="array" aca="1" ref="AR356" ca="1">_FV(A356,"Instrument type",TRUE)</f>
        <v>ETF</v>
      </c>
    </row>
    <row r="357" spans="1:44" ht="18.75" customHeight="1" x14ac:dyDescent="0.25">
      <c r="A357" t="e" vm="370">
        <v>#VALUE!</v>
      </c>
      <c r="B357" t="s">
        <v>1178</v>
      </c>
      <c r="C357" t="s">
        <v>1179</v>
      </c>
      <c r="D357" s="31" cm="1">
        <f t="array" aca="1" ref="D357" ca="1">_FV(A357,"Last trade time",TRUE)</f>
        <v>45824.843750265623</v>
      </c>
      <c r="E357" s="23" cm="1">
        <f t="array" aca="1" ref="E357" ca="1">_FV(A357,"Price")</f>
        <v>31.65</v>
      </c>
      <c r="F357" s="27" cm="1">
        <f t="array" aca="1" ref="F357" ca="1">_FV(A357,"Change (%)",TRUE)</f>
        <v>5.0809999999999996E-3</v>
      </c>
      <c r="G357" s="26" cm="1">
        <f t="array" aca="1" ref="G357" ca="1">_FV(A357,"Change")</f>
        <v>0.16</v>
      </c>
      <c r="H357" s="23" cm="1">
        <f t="array" aca="1" ref="H357" ca="1">_FV(A357,"Open")</f>
        <v>31.74</v>
      </c>
      <c r="I357" s="23" cm="1">
        <f t="array" aca="1" ref="I357" ca="1">_FV(A357,"Low")</f>
        <v>31.65</v>
      </c>
      <c r="J357" s="23" cm="1">
        <f t="array" aca="1" ref="J357" ca="1">_FV(A357,"High")</f>
        <v>31.74</v>
      </c>
      <c r="K357" s="23" cm="1">
        <f t="array" aca="1" ref="K357" ca="1">_FV(A357,"Previous close",TRUE)</f>
        <v>31.49</v>
      </c>
      <c r="L357" s="26"/>
      <c r="M357" s="23" cm="1">
        <f t="array" aca="1" ref="M357" ca="1">_FV(A357,"52 week low",TRUE)</f>
        <v>26.055</v>
      </c>
      <c r="N357" s="23" cm="1">
        <f t="array" aca="1" ref="N357" ca="1">_FV(A357,"52 week high",TRUE)</f>
        <v>31.99</v>
      </c>
      <c r="O357" s="8" cm="1">
        <f t="array" aca="1" ref="O357" ca="1">_FV(A357,"Volume")</f>
        <v>1495</v>
      </c>
      <c r="P357" s="7" cm="1">
        <f t="array" aca="1" ref="P357" ca="1">_FV(A357,"Volume average",TRUE)</f>
        <v>9184</v>
      </c>
      <c r="Q357" t="s">
        <v>299</v>
      </c>
      <c r="S357" t="s">
        <v>1180</v>
      </c>
      <c r="T357" s="25" cm="1">
        <f t="array" aca="1" ref="T357" ca="1">_FV(A357,"Expense ratio",TRUE)</f>
        <v>1.01E-2</v>
      </c>
      <c r="U357" s="24" cm="1">
        <f t="array" aca="1" ref="U357" ca="1">_FV(A357,"Market cap",TRUE)</f>
        <v>113234046.78</v>
      </c>
      <c r="V357" s="4">
        <v>113234048</v>
      </c>
      <c r="W357" s="4">
        <v>113234048</v>
      </c>
      <c r="Y357" t="s">
        <v>1181</v>
      </c>
      <c r="Z357" s="5">
        <v>31.513400000000001</v>
      </c>
      <c r="AA357" s="5">
        <v>23.921040999999999</v>
      </c>
      <c r="AB357" s="5">
        <v>2.0799999999999999E-2</v>
      </c>
      <c r="AC357" s="4">
        <v>7677</v>
      </c>
      <c r="AE357" s="5">
        <v>4.9276754979495676</v>
      </c>
      <c r="AF357" s="5">
        <v>11.230027198822469</v>
      </c>
      <c r="AI357" s="4">
        <v>7677</v>
      </c>
      <c r="AJ357" s="5">
        <v>241825.5</v>
      </c>
      <c r="AL357" s="5">
        <v>31.99</v>
      </c>
      <c r="AM357" s="5">
        <v>26.055</v>
      </c>
      <c r="AN357" t="s">
        <v>47</v>
      </c>
      <c r="AO357" t="str" cm="1">
        <f t="array" aca="1" ref="AO357" ca="1">_FV(A357,"Currency")</f>
        <v>USD</v>
      </c>
      <c r="AP357" t="str" cm="1">
        <f t="array" aca="1" ref="AP357" ca="1">_FV(A357,"Exchange")</f>
        <v>Nasdaq Stock Market</v>
      </c>
      <c r="AQ357" s="6" t="str" cm="1">
        <f t="array" aca="1" ref="AQ357" ca="1">_FV(A357,"Exchange abbreviation",TRUE)</f>
        <v>XNAS</v>
      </c>
      <c r="AR357" t="str" cm="1">
        <f t="array" aca="1" ref="AR357" ca="1">_FV(A357,"Instrument type",TRUE)</f>
        <v>ETF</v>
      </c>
    </row>
    <row r="358" spans="1:44" ht="18.75" customHeight="1" x14ac:dyDescent="0.25">
      <c r="A358" t="e" vm="371">
        <v>#VALUE!</v>
      </c>
      <c r="B358" t="s">
        <v>1182</v>
      </c>
      <c r="C358" t="s">
        <v>1183</v>
      </c>
      <c r="D358" s="31" cm="1">
        <f t="array" aca="1" ref="D358" ca="1">_FV(A358,"Last trade time",TRUE)</f>
        <v>45824.92591334453</v>
      </c>
      <c r="E358" s="23" cm="1">
        <f t="array" aca="1" ref="E358" ca="1">_FV(A358,"Price")</f>
        <v>43</v>
      </c>
      <c r="F358" s="27" cm="1">
        <f t="array" aca="1" ref="F358" ca="1">_FV(A358,"Change (%)",TRUE)</f>
        <v>9.8640000000000012E-3</v>
      </c>
      <c r="G358" s="26" cm="1">
        <f t="array" aca="1" ref="G358" ca="1">_FV(A358,"Change")</f>
        <v>0.42</v>
      </c>
      <c r="H358" s="23" cm="1">
        <f t="array" aca="1" ref="H358" ca="1">_FV(A358,"Open")</f>
        <v>43.236199999999997</v>
      </c>
      <c r="I358" s="23" cm="1">
        <f t="array" aca="1" ref="I358" ca="1">_FV(A358,"Low")</f>
        <v>42.895000000000003</v>
      </c>
      <c r="J358" s="23" cm="1">
        <f t="array" aca="1" ref="J358" ca="1">_FV(A358,"High")</f>
        <v>43.364800000000002</v>
      </c>
      <c r="K358" s="23" cm="1">
        <f t="array" aca="1" ref="K358" ca="1">_FV(A358,"Previous close",TRUE)</f>
        <v>42.58</v>
      </c>
      <c r="L358" s="26"/>
      <c r="M358" s="23" cm="1">
        <f t="array" aca="1" ref="M358" ca="1">_FV(A358,"52 week low",TRUE)</f>
        <v>36.759599999999999</v>
      </c>
      <c r="N358" s="23" cm="1">
        <f t="array" aca="1" ref="N358" ca="1">_FV(A358,"52 week high",TRUE)</f>
        <v>52.55</v>
      </c>
      <c r="O358" s="8" cm="1">
        <f t="array" aca="1" ref="O358" ca="1">_FV(A358,"Volume")</f>
        <v>9533</v>
      </c>
      <c r="P358" s="7" cm="1">
        <f t="array" aca="1" ref="P358" ca="1">_FV(A358,"Volume average",TRUE)</f>
        <v>8608</v>
      </c>
      <c r="Q358" t="s">
        <v>424</v>
      </c>
      <c r="S358" t="s">
        <v>281</v>
      </c>
      <c r="T358" s="25" cm="1">
        <f t="array" aca="1" ref="T358" ca="1">_FV(A358,"Expense ratio",TRUE)</f>
        <v>1.01E-2</v>
      </c>
      <c r="U358" s="24" cm="1">
        <f t="array" aca="1" ref="U358" ca="1">_FV(A358,"Market cap",TRUE)</f>
        <v>7354426.5999999996</v>
      </c>
      <c r="V358" s="4">
        <v>7354426</v>
      </c>
      <c r="W358" s="4">
        <v>7354426</v>
      </c>
      <c r="Y358" t="s">
        <v>503</v>
      </c>
      <c r="Z358" s="5">
        <v>42.6753</v>
      </c>
      <c r="AA358" s="5">
        <v>28.614543999999999</v>
      </c>
      <c r="AB358" s="20"/>
      <c r="AC358" s="4">
        <v>10817</v>
      </c>
      <c r="AE358" s="5">
        <v>-6.3721568630383914</v>
      </c>
      <c r="AF358" s="20"/>
      <c r="AI358" s="4">
        <v>10817</v>
      </c>
      <c r="AJ358" s="5">
        <v>463616.62</v>
      </c>
      <c r="AL358" s="5">
        <v>52.55</v>
      </c>
      <c r="AM358" s="5">
        <v>36.76</v>
      </c>
      <c r="AN358" t="s">
        <v>47</v>
      </c>
      <c r="AO358" t="str" cm="1">
        <f t="array" aca="1" ref="AO358" ca="1">_FV(A358,"Currency")</f>
        <v>USD</v>
      </c>
      <c r="AP358" t="str" cm="1">
        <f t="array" aca="1" ref="AP358" ca="1">_FV(A358,"Exchange")</f>
        <v>Nasdaq Stock Market</v>
      </c>
      <c r="AQ358" s="6" t="str" cm="1">
        <f t="array" aca="1" ref="AQ358" ca="1">_FV(A358,"Exchange abbreviation",TRUE)</f>
        <v>XNAS</v>
      </c>
      <c r="AR358" t="str" cm="1">
        <f t="array" aca="1" ref="AR358" ca="1">_FV(A358,"Instrument type",TRUE)</f>
        <v>ETF</v>
      </c>
    </row>
    <row r="359" spans="1:44" ht="18.75" customHeight="1" x14ac:dyDescent="0.25">
      <c r="A359" t="e" vm="372">
        <v>#VALUE!</v>
      </c>
      <c r="B359" t="s">
        <v>1184</v>
      </c>
      <c r="C359" t="s">
        <v>1185</v>
      </c>
      <c r="D359" s="31" cm="1">
        <f t="array" aca="1" ref="D359" ca="1">_FV(A359,"Last trade time",TRUE)</f>
        <v>45824.840277789066</v>
      </c>
      <c r="E359" s="23" cm="1">
        <f t="array" aca="1" ref="E359" ca="1">_FV(A359,"Price")</f>
        <v>15.44</v>
      </c>
      <c r="F359" s="27" cm="1">
        <f t="array" aca="1" ref="F359" ca="1">_FV(A359,"Change (%)",TRUE)</f>
        <v>1.2418999999999999E-2</v>
      </c>
      <c r="G359" s="26" cm="1">
        <f t="array" aca="1" ref="G359" ca="1">_FV(A359,"Change")</f>
        <v>0.18940000000000001</v>
      </c>
      <c r="H359" s="23" cm="1">
        <f t="array" aca="1" ref="H359" ca="1">_FV(A359,"Open")</f>
        <v>15.46</v>
      </c>
      <c r="I359" s="23" cm="1">
        <f t="array" aca="1" ref="I359" ca="1">_FV(A359,"Low")</f>
        <v>15.38</v>
      </c>
      <c r="J359" s="23" cm="1">
        <f t="array" aca="1" ref="J359" ca="1">_FV(A359,"High")</f>
        <v>15.47</v>
      </c>
      <c r="K359" s="23" cm="1">
        <f t="array" aca="1" ref="K359" ca="1">_FV(A359,"Previous close",TRUE)</f>
        <v>15.2506</v>
      </c>
      <c r="L359" s="26"/>
      <c r="M359" s="23" cm="1">
        <f t="array" aca="1" ref="M359" ca="1">_FV(A359,"52 week low",TRUE)</f>
        <v>12.08</v>
      </c>
      <c r="N359" s="23" cm="1">
        <f t="array" aca="1" ref="N359" ca="1">_FV(A359,"52 week high",TRUE)</f>
        <v>15.63</v>
      </c>
      <c r="O359" s="8" cm="1">
        <f t="array" aca="1" ref="O359" ca="1">_FV(A359,"Volume")</f>
        <v>2552</v>
      </c>
      <c r="P359" s="7" cm="1">
        <f t="array" aca="1" ref="P359" ca="1">_FV(A359,"Volume average",TRUE)</f>
        <v>10002</v>
      </c>
      <c r="Q359" t="s">
        <v>844</v>
      </c>
      <c r="S359" t="s">
        <v>318</v>
      </c>
      <c r="T359" s="25" cm="1">
        <f t="array" aca="1" ref="T359" ca="1">_FV(A359,"Expense ratio",TRUE)</f>
        <v>1.01E-2</v>
      </c>
      <c r="U359" s="24" cm="1">
        <f t="array" aca="1" ref="U359" ca="1">_FV(A359,"Market cap",TRUE)</f>
        <v>5773935.2000000002</v>
      </c>
      <c r="V359" s="4">
        <v>5773784</v>
      </c>
      <c r="W359" s="4">
        <v>5773784</v>
      </c>
      <c r="Y359" t="s">
        <v>1186</v>
      </c>
      <c r="Z359" s="5">
        <v>15.3</v>
      </c>
      <c r="AA359" s="5">
        <v>19.214872</v>
      </c>
      <c r="AB359" s="5">
        <v>4.4999999999999997E-3</v>
      </c>
      <c r="AC359" s="4">
        <v>7166</v>
      </c>
      <c r="AE359" s="5">
        <v>19.877417074950859</v>
      </c>
      <c r="AF359" s="20"/>
      <c r="AI359" s="4">
        <v>7166</v>
      </c>
      <c r="AJ359" s="5">
        <v>110532.6836</v>
      </c>
      <c r="AL359" s="5">
        <v>15.6</v>
      </c>
      <c r="AM359" s="5">
        <v>12.08</v>
      </c>
      <c r="AN359" t="s">
        <v>47</v>
      </c>
      <c r="AO359" t="str" cm="1">
        <f t="array" aca="1" ref="AO359" ca="1">_FV(A359,"Currency")</f>
        <v>USD</v>
      </c>
      <c r="AP359" t="str" cm="1">
        <f t="array" aca="1" ref="AP359" ca="1">_FV(A359,"Exchange")</f>
        <v>NYSE Arca</v>
      </c>
      <c r="AQ359" s="6" t="str" cm="1">
        <f t="array" aca="1" ref="AQ359" ca="1">_FV(A359,"Exchange abbreviation",TRUE)</f>
        <v>ARCX</v>
      </c>
      <c r="AR359" t="str" cm="1">
        <f t="array" aca="1" ref="AR359" ca="1">_FV(A359,"Instrument type",TRUE)</f>
        <v>ETF</v>
      </c>
    </row>
    <row r="360" spans="1:44" ht="18.75" customHeight="1" x14ac:dyDescent="0.25">
      <c r="A360" t="e" vm="373">
        <v>#VALUE!</v>
      </c>
      <c r="B360" t="s">
        <v>1187</v>
      </c>
      <c r="C360" t="s">
        <v>1188</v>
      </c>
      <c r="D360" s="31" cm="1">
        <f t="array" aca="1" ref="D360" ca="1">_FV(A360,"Last trade time",TRUE)</f>
        <v>45824.921737777346</v>
      </c>
      <c r="E360" s="23" cm="1">
        <f t="array" aca="1" ref="E360" ca="1">_FV(A360,"Price")</f>
        <v>30.47</v>
      </c>
      <c r="F360" s="27" cm="1">
        <f t="array" aca="1" ref="F360" ca="1">_FV(A360,"Change (%)",TRUE)</f>
        <v>-4.8406999999999999E-2</v>
      </c>
      <c r="G360" s="26" cm="1">
        <f t="array" aca="1" ref="G360" ca="1">_FV(A360,"Change")</f>
        <v>-1.55</v>
      </c>
      <c r="H360" s="23" cm="1">
        <f t="array" aca="1" ref="H360" ca="1">_FV(A360,"Open")</f>
        <v>31.41</v>
      </c>
      <c r="I360" s="23" cm="1">
        <f t="array" aca="1" ref="I360" ca="1">_FV(A360,"Low")</f>
        <v>30.22</v>
      </c>
      <c r="J360" s="23" cm="1">
        <f t="array" aca="1" ref="J360" ca="1">_FV(A360,"High")</f>
        <v>31.41</v>
      </c>
      <c r="K360" s="23" cm="1">
        <f t="array" aca="1" ref="K360" ca="1">_FV(A360,"Previous close",TRUE)</f>
        <v>32.020000000000003</v>
      </c>
      <c r="L360" s="26"/>
      <c r="M360" s="23" cm="1">
        <f t="array" aca="1" ref="M360" ca="1">_FV(A360,"52 week low",TRUE)</f>
        <v>30.22</v>
      </c>
      <c r="N360" s="23" cm="1">
        <f t="array" aca="1" ref="N360" ca="1">_FV(A360,"52 week high",TRUE)</f>
        <v>101.82</v>
      </c>
      <c r="O360" s="8" cm="1">
        <f t="array" aca="1" ref="O360" ca="1">_FV(A360,"Volume")</f>
        <v>855885</v>
      </c>
      <c r="P360" s="7" cm="1">
        <f t="array" aca="1" ref="P360" ca="1">_FV(A360,"Volume average",TRUE)</f>
        <v>914997</v>
      </c>
      <c r="Q360" t="s">
        <v>65</v>
      </c>
      <c r="R360" t="s">
        <v>109</v>
      </c>
      <c r="S360" t="s">
        <v>445</v>
      </c>
      <c r="T360" s="25" cm="1">
        <f t="array" aca="1" ref="T360" ca="1">_FV(A360,"Expense ratio",TRUE)</f>
        <v>0.01</v>
      </c>
      <c r="U360" s="24" cm="1">
        <f t="array" aca="1" ref="U360" ca="1">_FV(A360,"Market cap",TRUE)</f>
        <v>82937845.129999995</v>
      </c>
      <c r="V360" s="4">
        <v>82937848</v>
      </c>
      <c r="W360" s="4">
        <v>82937848</v>
      </c>
      <c r="Y360" t="s">
        <v>446</v>
      </c>
      <c r="Z360" s="5">
        <v>32.325000000000003</v>
      </c>
      <c r="AA360" s="20"/>
      <c r="AB360" s="5">
        <v>6.6500000000000004E-2</v>
      </c>
      <c r="AC360" s="4">
        <v>1049617</v>
      </c>
      <c r="AE360" s="5">
        <v>-33.100499169013148</v>
      </c>
      <c r="AF360" s="5">
        <v>-52.648311356869407</v>
      </c>
      <c r="AH360" s="16"/>
      <c r="AI360" s="4">
        <v>1049617</v>
      </c>
      <c r="AJ360" s="5">
        <v>33976102.289999999</v>
      </c>
      <c r="AL360" s="5">
        <v>101.82</v>
      </c>
      <c r="AM360" s="5">
        <v>6.18</v>
      </c>
      <c r="AN360" t="s">
        <v>82</v>
      </c>
      <c r="AO360" t="str" cm="1">
        <f t="array" aca="1" ref="AO360" ca="1">_FV(A360,"Currency")</f>
        <v>USD</v>
      </c>
      <c r="AP360" t="str" cm="1">
        <f t="array" aca="1" ref="AP360" ca="1">_FV(A360,"Exchange")</f>
        <v>NYSE Arca</v>
      </c>
      <c r="AQ360" s="6" t="str" cm="1">
        <f t="array" aca="1" ref="AQ360" ca="1">_FV(A360,"Exchange abbreviation",TRUE)</f>
        <v>ARCX</v>
      </c>
      <c r="AR360" t="str" cm="1">
        <f t="array" aca="1" ref="AR360" ca="1">_FV(A360,"Instrument type",TRUE)</f>
        <v>ETF</v>
      </c>
    </row>
    <row r="361" spans="1:44" ht="18.75" customHeight="1" x14ac:dyDescent="0.25">
      <c r="A361" t="e" vm="374">
        <v>#VALUE!</v>
      </c>
      <c r="B361" t="s">
        <v>1189</v>
      </c>
      <c r="C361" t="s">
        <v>1190</v>
      </c>
      <c r="D361" s="31" cm="1">
        <f t="array" aca="1" ref="D361" ca="1">_FV(A361,"Last trade time",TRUE)</f>
        <v>45824.842202753905</v>
      </c>
      <c r="E361" s="23" cm="1">
        <f t="array" aca="1" ref="E361" ca="1">_FV(A361,"Price")</f>
        <v>14.178800000000001</v>
      </c>
      <c r="F361" s="27" cm="1">
        <f t="array" aca="1" ref="F361" ca="1">_FV(A361,"Change (%)",TRUE)</f>
        <v>8.8079999999999999E-3</v>
      </c>
      <c r="G361" s="26" cm="1">
        <f t="array" aca="1" ref="G361" ca="1">_FV(A361,"Change")</f>
        <v>0.12379999999999999</v>
      </c>
      <c r="H361" s="23" cm="1">
        <f t="array" aca="1" ref="H361" ca="1">_FV(A361,"Open")</f>
        <v>14.16</v>
      </c>
      <c r="I361" s="23" cm="1">
        <f t="array" aca="1" ref="I361" ca="1">_FV(A361,"Low")</f>
        <v>14.029500000000001</v>
      </c>
      <c r="J361" s="23" cm="1">
        <f t="array" aca="1" ref="J361" ca="1">_FV(A361,"High")</f>
        <v>14.18</v>
      </c>
      <c r="K361" s="23" cm="1">
        <f t="array" aca="1" ref="K361" ca="1">_FV(A361,"Previous close",TRUE)</f>
        <v>14.055</v>
      </c>
      <c r="L361" s="26"/>
      <c r="M361" s="23" cm="1">
        <f t="array" aca="1" ref="M361" ca="1">_FV(A361,"52 week low",TRUE)</f>
        <v>12.1884</v>
      </c>
      <c r="N361" s="23" cm="1">
        <f t="array" aca="1" ref="N361" ca="1">_FV(A361,"52 week high",TRUE)</f>
        <v>15.63</v>
      </c>
      <c r="O361" s="8" cm="1">
        <f t="array" aca="1" ref="O361" ca="1">_FV(A361,"Volume")</f>
        <v>9394</v>
      </c>
      <c r="P361" s="7" cm="1">
        <f t="array" aca="1" ref="P361" ca="1">_FV(A361,"Volume average",TRUE)</f>
        <v>20497</v>
      </c>
      <c r="Q361" t="s">
        <v>1191</v>
      </c>
      <c r="R361" t="s">
        <v>1192</v>
      </c>
      <c r="S361" t="s">
        <v>445</v>
      </c>
      <c r="T361" s="25" cm="1">
        <f t="array" aca="1" ref="T361" ca="1">_FV(A361,"Expense ratio",TRUE)</f>
        <v>0.01</v>
      </c>
      <c r="U361" s="24" cm="1">
        <f t="array" aca="1" ref="U361" ca="1">_FV(A361,"Market cap",TRUE)</f>
        <v>11193167.439999999</v>
      </c>
      <c r="V361" s="4">
        <v>11193167</v>
      </c>
      <c r="W361" s="4">
        <v>11193167</v>
      </c>
      <c r="Y361" t="s">
        <v>1011</v>
      </c>
      <c r="Z361" s="5">
        <v>14.366</v>
      </c>
      <c r="AA361" s="20"/>
      <c r="AB361" s="5">
        <v>4.1599999999999998E-2</v>
      </c>
      <c r="AC361" s="4">
        <v>28076</v>
      </c>
      <c r="AE361" s="5">
        <v>-2.453593900679063</v>
      </c>
      <c r="AF361" s="5">
        <v>4.6464876738859129</v>
      </c>
      <c r="AI361" s="4">
        <v>28076</v>
      </c>
      <c r="AJ361" s="5">
        <v>403030.98</v>
      </c>
      <c r="AL361" s="5">
        <v>15.63</v>
      </c>
      <c r="AM361" s="5">
        <v>12.19</v>
      </c>
      <c r="AN361" t="s">
        <v>47</v>
      </c>
      <c r="AO361" t="str" cm="1">
        <f t="array" aca="1" ref="AO361" ca="1">_FV(A361,"Currency")</f>
        <v>USD</v>
      </c>
      <c r="AP361" t="str" cm="1">
        <f t="array" aca="1" ref="AP361" ca="1">_FV(A361,"Exchange")</f>
        <v>NYSE Arca</v>
      </c>
      <c r="AQ361" s="6" t="str" cm="1">
        <f t="array" aca="1" ref="AQ361" ca="1">_FV(A361,"Exchange abbreviation",TRUE)</f>
        <v>ARCX</v>
      </c>
      <c r="AR361" t="str" cm="1">
        <f t="array" aca="1" ref="AR361" ca="1">_FV(A361,"Instrument type",TRUE)</f>
        <v>ETF</v>
      </c>
    </row>
    <row r="362" spans="1:44" ht="18.75" customHeight="1" x14ac:dyDescent="0.25">
      <c r="A362" t="e" vm="375">
        <v>#VALUE!</v>
      </c>
      <c r="B362" t="s">
        <v>1193</v>
      </c>
      <c r="C362" t="s">
        <v>1194</v>
      </c>
      <c r="D362" s="31" cm="1">
        <f t="array" aca="1" ref="D362" ca="1">_FV(A362,"Last trade time",TRUE)</f>
        <v>45824.940272233594</v>
      </c>
      <c r="E362" s="23" cm="1">
        <f t="array" aca="1" ref="E362" ca="1">_FV(A362,"Price")</f>
        <v>4.8849999999999998</v>
      </c>
      <c r="F362" s="27" cm="1">
        <f t="array" aca="1" ref="F362" ca="1">_FV(A362,"Change (%)",TRUE)</f>
        <v>-6.9524000000000002E-2</v>
      </c>
      <c r="G362" s="26" cm="1">
        <f t="array" aca="1" ref="G362" ca="1">_FV(A362,"Change")</f>
        <v>-0.36499999999999999</v>
      </c>
      <c r="H362" s="23" cm="1">
        <f t="array" aca="1" ref="H362" ca="1">_FV(A362,"Open")</f>
        <v>5.19</v>
      </c>
      <c r="I362" s="23" cm="1">
        <f t="array" aca="1" ref="I362" ca="1">_FV(A362,"Low")</f>
        <v>4.8499999999999996</v>
      </c>
      <c r="J362" s="23" cm="1">
        <f t="array" aca="1" ref="J362" ca="1">_FV(A362,"High")</f>
        <v>5.1901000000000002</v>
      </c>
      <c r="K362" s="23" cm="1">
        <f t="array" aca="1" ref="K362" ca="1">_FV(A362,"Previous close",TRUE)</f>
        <v>5.25</v>
      </c>
      <c r="L362" s="26"/>
      <c r="M362" s="23" cm="1">
        <f t="array" aca="1" ref="M362" ca="1">_FV(A362,"52 week low",TRUE)</f>
        <v>4.8499999999999996</v>
      </c>
      <c r="N362" s="23" cm="1">
        <f t="array" aca="1" ref="N362" ca="1">_FV(A362,"52 week high",TRUE)</f>
        <v>23.17</v>
      </c>
      <c r="O362" s="8" cm="1">
        <f t="array" aca="1" ref="O362" ca="1">_FV(A362,"Volume")</f>
        <v>825830</v>
      </c>
      <c r="P362" s="7" cm="1">
        <f t="array" aca="1" ref="P362" ca="1">_FV(A362,"Volume average",TRUE)</f>
        <v>748462</v>
      </c>
      <c r="Q362" t="s">
        <v>424</v>
      </c>
      <c r="S362" t="s">
        <v>281</v>
      </c>
      <c r="T362" s="25" cm="1">
        <f t="array" aca="1" ref="T362" ca="1">_FV(A362,"Expense ratio",TRUE)</f>
        <v>0.01</v>
      </c>
      <c r="U362" s="24" cm="1">
        <f t="array" aca="1" ref="U362" ca="1">_FV(A362,"Market cap",TRUE)</f>
        <v>49798358.32</v>
      </c>
      <c r="V362" s="4">
        <v>49798360</v>
      </c>
      <c r="W362" s="4">
        <v>49798360</v>
      </c>
      <c r="Y362" t="s">
        <v>487</v>
      </c>
      <c r="Z362" s="5">
        <v>5.1412000000000004</v>
      </c>
      <c r="AA362" s="20"/>
      <c r="AB362" s="20"/>
      <c r="AC362" s="4">
        <v>637630</v>
      </c>
      <c r="AE362" s="5">
        <v>-12.155690884595851</v>
      </c>
      <c r="AF362" s="20"/>
      <c r="AH362" s="16"/>
      <c r="AI362" s="4">
        <v>637630</v>
      </c>
      <c r="AJ362" s="5">
        <v>3271041.9</v>
      </c>
      <c r="AL362" s="5">
        <v>23.17</v>
      </c>
      <c r="AM362" s="5">
        <v>4.931</v>
      </c>
      <c r="AN362" t="s">
        <v>90</v>
      </c>
      <c r="AO362" t="str" cm="1">
        <f t="array" aca="1" ref="AO362" ca="1">_FV(A362,"Currency")</f>
        <v>USD</v>
      </c>
      <c r="AP362" t="str" cm="1">
        <f t="array" aca="1" ref="AP362" ca="1">_FV(A362,"Exchange")</f>
        <v>NYSE Arca</v>
      </c>
      <c r="AQ362" s="6" t="str" cm="1">
        <f t="array" aca="1" ref="AQ362" ca="1">_FV(A362,"Exchange abbreviation",TRUE)</f>
        <v>ARCX</v>
      </c>
      <c r="AR362" t="str" cm="1">
        <f t="array" aca="1" ref="AR362" ca="1">_FV(A362,"Instrument type",TRUE)</f>
        <v>ETF</v>
      </c>
    </row>
    <row r="363" spans="1:44" ht="18.75" customHeight="1" x14ac:dyDescent="0.25">
      <c r="A363" t="e" vm="376">
        <v>#VALUE!</v>
      </c>
      <c r="B363" t="s">
        <v>1195</v>
      </c>
      <c r="C363" t="s">
        <v>1196</v>
      </c>
      <c r="D363" s="31" cm="1">
        <f t="array" aca="1" ref="D363" ca="1">_FV(A363,"Last trade time",TRUE)</f>
        <v>45824.919080995314</v>
      </c>
      <c r="E363" s="23" cm="1">
        <f t="array" aca="1" ref="E363" ca="1">_FV(A363,"Price")</f>
        <v>18.22</v>
      </c>
      <c r="F363" s="27" cm="1">
        <f t="array" aca="1" ref="F363" ca="1">_FV(A363,"Change (%)",TRUE)</f>
        <v>-9.783E-3</v>
      </c>
      <c r="G363" s="26" cm="1">
        <f t="array" aca="1" ref="G363" ca="1">_FV(A363,"Change")</f>
        <v>-0.18</v>
      </c>
      <c r="H363" s="23" cm="1">
        <f t="array" aca="1" ref="H363" ca="1">_FV(A363,"Open")</f>
        <v>18.34</v>
      </c>
      <c r="I363" s="23" cm="1">
        <f t="array" aca="1" ref="I363" ca="1">_FV(A363,"Low")</f>
        <v>18.2</v>
      </c>
      <c r="J363" s="23" cm="1">
        <f t="array" aca="1" ref="J363" ca="1">_FV(A363,"High")</f>
        <v>18.38</v>
      </c>
      <c r="K363" s="23" cm="1">
        <f t="array" aca="1" ref="K363" ca="1">_FV(A363,"Previous close",TRUE)</f>
        <v>18.399999999999999</v>
      </c>
      <c r="L363" s="26"/>
      <c r="M363" s="23" cm="1">
        <f t="array" aca="1" ref="M363" ca="1">_FV(A363,"52 week low",TRUE)</f>
        <v>14.7</v>
      </c>
      <c r="N363" s="23" cm="1">
        <f t="array" aca="1" ref="N363" ca="1">_FV(A363,"52 week high",TRUE)</f>
        <v>21.96</v>
      </c>
      <c r="O363" s="8" cm="1">
        <f t="array" aca="1" ref="O363" ca="1">_FV(A363,"Volume")</f>
        <v>1334379</v>
      </c>
      <c r="P363" s="7" cm="1">
        <f t="array" aca="1" ref="P363" ca="1">_FV(A363,"Volume average",TRUE)</f>
        <v>995836</v>
      </c>
      <c r="Q363" t="s">
        <v>65</v>
      </c>
      <c r="R363" t="s">
        <v>109</v>
      </c>
      <c r="S363" t="s">
        <v>445</v>
      </c>
      <c r="T363" s="25" cm="1">
        <f t="array" aca="1" ref="T363" ca="1">_FV(A363,"Expense ratio",TRUE)</f>
        <v>0.01</v>
      </c>
      <c r="U363" s="24" cm="1">
        <f t="array" aca="1" ref="U363" ca="1">_FV(A363,"Market cap",TRUE)</f>
        <v>41329903.25</v>
      </c>
      <c r="V363" s="4">
        <v>41329904</v>
      </c>
      <c r="W363" s="4">
        <v>41329904</v>
      </c>
      <c r="X363" t="s">
        <v>1197</v>
      </c>
      <c r="Y363" t="s">
        <v>824</v>
      </c>
      <c r="Z363" s="5">
        <v>17.716000000000001</v>
      </c>
      <c r="AB363" s="5">
        <v>3.5499999999999997E-2</v>
      </c>
      <c r="AC363" s="4">
        <v>1777136</v>
      </c>
      <c r="AE363" s="5">
        <v>15.135256752488241</v>
      </c>
      <c r="AF363" s="5">
        <v>-7.0988718529510164</v>
      </c>
      <c r="AI363" s="4">
        <v>1777136</v>
      </c>
      <c r="AJ363" s="5">
        <v>31490849.920000002</v>
      </c>
      <c r="AL363" s="5">
        <v>21.96</v>
      </c>
      <c r="AM363" s="5">
        <v>14.7</v>
      </c>
      <c r="AN363" t="s">
        <v>82</v>
      </c>
      <c r="AO363" t="str" cm="1">
        <f t="array" aca="1" ref="AO363" ca="1">_FV(A363,"Currency")</f>
        <v>USD</v>
      </c>
      <c r="AP363" t="str" cm="1">
        <f t="array" aca="1" ref="AP363" ca="1">_FV(A363,"Exchange")</f>
        <v>Nasdaq Stock Market</v>
      </c>
      <c r="AQ363" s="6" t="str" cm="1">
        <f t="array" aca="1" ref="AQ363" ca="1">_FV(A363,"Exchange abbreviation",TRUE)</f>
        <v>XNAS</v>
      </c>
      <c r="AR363" t="str" cm="1">
        <f t="array" aca="1" ref="AR363" ca="1">_FV(A363,"Instrument type",TRUE)</f>
        <v>ETF</v>
      </c>
    </row>
    <row r="364" spans="1:44" ht="18.75" customHeight="1" x14ac:dyDescent="0.25">
      <c r="A364" t="e" vm="377">
        <v>#VALUE!</v>
      </c>
      <c r="B364" t="s">
        <v>1198</v>
      </c>
      <c r="C364" t="s">
        <v>1199</v>
      </c>
      <c r="D364" s="31" cm="1">
        <f t="array" aca="1" ref="D364" ca="1">_FV(A364,"Last trade time",TRUE)</f>
        <v>45824.892802568749</v>
      </c>
      <c r="E364" s="23" cm="1">
        <f t="array" aca="1" ref="E364" ca="1">_FV(A364,"Price")</f>
        <v>8.25</v>
      </c>
      <c r="F364" s="27" cm="1">
        <f t="array" aca="1" ref="F364" ca="1">_FV(A364,"Change (%)",TRUE)</f>
        <v>2.6119E-2</v>
      </c>
      <c r="G364" s="26" cm="1">
        <f t="array" aca="1" ref="G364" ca="1">_FV(A364,"Change")</f>
        <v>0.21</v>
      </c>
      <c r="H364" s="23" cm="1">
        <f t="array" aca="1" ref="H364" ca="1">_FV(A364,"Open")</f>
        <v>8.1300000000000008</v>
      </c>
      <c r="I364" s="23" cm="1">
        <f t="array" aca="1" ref="I364" ca="1">_FV(A364,"Low")</f>
        <v>8.1300000000000008</v>
      </c>
      <c r="J364" s="23" cm="1">
        <f t="array" aca="1" ref="J364" ca="1">_FV(A364,"High")</f>
        <v>8.27</v>
      </c>
      <c r="K364" s="23" cm="1">
        <f t="array" aca="1" ref="K364" ca="1">_FV(A364,"Previous close",TRUE)</f>
        <v>8.0399999999999991</v>
      </c>
      <c r="L364" s="26"/>
      <c r="M364" s="23" cm="1">
        <f t="array" aca="1" ref="M364" ca="1">_FV(A364,"52 week low",TRUE)</f>
        <v>6.34</v>
      </c>
      <c r="N364" s="23" cm="1">
        <f t="array" aca="1" ref="N364" ca="1">_FV(A364,"52 week high",TRUE)</f>
        <v>11.35</v>
      </c>
      <c r="O364" s="8" cm="1">
        <f t="array" aca="1" ref="O364" ca="1">_FV(A364,"Volume")</f>
        <v>125492</v>
      </c>
      <c r="P364" s="7" cm="1">
        <f t="array" aca="1" ref="P364" ca="1">_FV(A364,"Volume average",TRUE)</f>
        <v>88939</v>
      </c>
      <c r="Q364" t="s">
        <v>424</v>
      </c>
      <c r="S364" t="s">
        <v>281</v>
      </c>
      <c r="T364" s="25" cm="1">
        <f t="array" aca="1" ref="T364" ca="1">_FV(A364,"Expense ratio",TRUE)</f>
        <v>0.01</v>
      </c>
      <c r="U364" s="24" cm="1">
        <f t="array" aca="1" ref="U364" ca="1">_FV(A364,"Market cap",TRUE)</f>
        <v>63086001.5</v>
      </c>
      <c r="V364" s="4">
        <v>63086000</v>
      </c>
      <c r="W364" s="4">
        <v>63086000</v>
      </c>
      <c r="Y364" t="s">
        <v>1089</v>
      </c>
      <c r="Z364" s="5">
        <v>8.1759000000000004</v>
      </c>
      <c r="AA364" s="20"/>
      <c r="AB364" s="5">
        <v>0.55649999999999999</v>
      </c>
      <c r="AC364" s="4">
        <v>103615</v>
      </c>
      <c r="AE364" s="5">
        <v>-0.44621558794405441</v>
      </c>
      <c r="AF364" s="5">
        <v>18.142945238070499</v>
      </c>
      <c r="AI364" s="4">
        <v>103615</v>
      </c>
      <c r="AJ364" s="5">
        <v>854823.75</v>
      </c>
      <c r="AL364" s="5">
        <v>11.35</v>
      </c>
      <c r="AM364" s="5">
        <v>6.34</v>
      </c>
      <c r="AN364" t="s">
        <v>47</v>
      </c>
      <c r="AO364" t="str" cm="1">
        <f t="array" aca="1" ref="AO364" ca="1">_FV(A364,"Currency")</f>
        <v>USD</v>
      </c>
      <c r="AP364" t="str" cm="1">
        <f t="array" aca="1" ref="AP364" ca="1">_FV(A364,"Exchange")</f>
        <v>NYSE Arca</v>
      </c>
      <c r="AQ364" s="6" t="str" cm="1">
        <f t="array" aca="1" ref="AQ364" ca="1">_FV(A364,"Exchange abbreviation",TRUE)</f>
        <v>ARCX</v>
      </c>
      <c r="AR364" t="str" cm="1">
        <f t="array" aca="1" ref="AR364" ca="1">_FV(A364,"Instrument type",TRUE)</f>
        <v>ETF</v>
      </c>
    </row>
    <row r="365" spans="1:44" ht="18.75" customHeight="1" x14ac:dyDescent="0.25">
      <c r="A365" t="e" vm="378">
        <v>#VALUE!</v>
      </c>
      <c r="B365" t="s">
        <v>1200</v>
      </c>
      <c r="C365" t="s">
        <v>1201</v>
      </c>
      <c r="D365" s="31" cm="1">
        <f t="array" aca="1" ref="D365" ca="1">_FV(A365,"Last trade time",TRUE)</f>
        <v>45824.84027780078</v>
      </c>
      <c r="E365" s="23" cm="1">
        <f t="array" aca="1" ref="E365" ca="1">_FV(A365,"Price")</f>
        <v>21.878799999999998</v>
      </c>
      <c r="F365" s="27" cm="1">
        <f t="array" aca="1" ref="F365" ca="1">_FV(A365,"Change (%)",TRUE)</f>
        <v>1.6300000000000002E-3</v>
      </c>
      <c r="G365" s="26" cm="1">
        <f t="array" aca="1" ref="G365" ca="1">_FV(A365,"Change")</f>
        <v>3.56E-2</v>
      </c>
      <c r="H365" s="23" cm="1">
        <f t="array" aca="1" ref="H365" ca="1">_FV(A365,"Open")</f>
        <v>21.75</v>
      </c>
      <c r="I365" s="23" cm="1">
        <f t="array" aca="1" ref="I365" ca="1">_FV(A365,"Low")</f>
        <v>21.75</v>
      </c>
      <c r="J365" s="23" cm="1">
        <f t="array" aca="1" ref="J365" ca="1">_FV(A365,"High")</f>
        <v>21.878799999999998</v>
      </c>
      <c r="K365" s="23" cm="1">
        <f t="array" aca="1" ref="K365" ca="1">_FV(A365,"Previous close",TRUE)</f>
        <v>21.8432</v>
      </c>
      <c r="L365" s="26"/>
      <c r="M365" s="23" cm="1">
        <f t="array" aca="1" ref="M365" ca="1">_FV(A365,"52 week low",TRUE)</f>
        <v>18.84</v>
      </c>
      <c r="N365" s="23" cm="1">
        <f t="array" aca="1" ref="N365" ca="1">_FV(A365,"52 week high",TRUE)</f>
        <v>25.975000000000001</v>
      </c>
      <c r="O365" s="8" cm="1">
        <f t="array" aca="1" ref="O365" ca="1">_FV(A365,"Volume")</f>
        <v>888</v>
      </c>
      <c r="P365" s="7" cm="1">
        <f t="array" aca="1" ref="P365" ca="1">_FV(A365,"Volume average",TRUE)</f>
        <v>7580</v>
      </c>
      <c r="Q365" t="s">
        <v>777</v>
      </c>
      <c r="S365" t="s">
        <v>51</v>
      </c>
      <c r="T365" s="25" cm="1">
        <f t="array" aca="1" ref="T365" ca="1">_FV(A365,"Expense ratio",TRUE)</f>
        <v>0.01</v>
      </c>
      <c r="U365" s="24" cm="1">
        <f t="array" aca="1" ref="U365" ca="1">_FV(A365,"Market cap",TRUE)</f>
        <v>96866041.010000005</v>
      </c>
      <c r="V365" s="4">
        <v>96863760</v>
      </c>
      <c r="W365" s="4">
        <v>96863760</v>
      </c>
      <c r="Y365" t="s">
        <v>1202</v>
      </c>
      <c r="Z365" s="5">
        <v>22.253299999999999</v>
      </c>
      <c r="AB365" s="5">
        <v>2.5700000000000001E-2</v>
      </c>
      <c r="AC365" s="4">
        <v>6958</v>
      </c>
      <c r="AE365" s="5">
        <v>-7.4756588826523807</v>
      </c>
      <c r="AF365" s="5">
        <v>-9.6937772854025042</v>
      </c>
      <c r="AI365" s="4">
        <v>6958</v>
      </c>
      <c r="AJ365" s="5">
        <v>154047.33679999999</v>
      </c>
      <c r="AL365" s="5">
        <v>25.975000000000001</v>
      </c>
      <c r="AM365" s="5">
        <v>18.84</v>
      </c>
      <c r="AN365" t="s">
        <v>47</v>
      </c>
      <c r="AO365" t="str" cm="1">
        <f t="array" aca="1" ref="AO365" ca="1">_FV(A365,"Currency")</f>
        <v>USD</v>
      </c>
      <c r="AP365" t="str" cm="1">
        <f t="array" aca="1" ref="AP365" ca="1">_FV(A365,"Exchange")</f>
        <v>NYSE Arca</v>
      </c>
      <c r="AQ365" s="6" t="str" cm="1">
        <f t="array" aca="1" ref="AQ365" ca="1">_FV(A365,"Exchange abbreviation",TRUE)</f>
        <v>ARCX</v>
      </c>
      <c r="AR365" t="str" cm="1">
        <f t="array" aca="1" ref="AR365" ca="1">_FV(A365,"Instrument type",TRUE)</f>
        <v>ETF</v>
      </c>
    </row>
    <row r="366" spans="1:44" ht="18.75" customHeight="1" x14ac:dyDescent="0.25">
      <c r="A366" t="e" vm="379">
        <v>#VALUE!</v>
      </c>
      <c r="B366" t="s">
        <v>1203</v>
      </c>
      <c r="C366" t="s">
        <v>1204</v>
      </c>
      <c r="D366" s="31" cm="1">
        <f t="array" aca="1" ref="D366" ca="1">_FV(A366,"Last trade time",TRUE)</f>
        <v>45824.920830207811</v>
      </c>
      <c r="E366" s="23" cm="1">
        <f t="array" aca="1" ref="E366" ca="1">_FV(A366,"Price")</f>
        <v>15.48</v>
      </c>
      <c r="F366" s="27" cm="1">
        <f t="array" aca="1" ref="F366" ca="1">_FV(A366,"Change (%)",TRUE)</f>
        <v>-2.8858000000000002E-2</v>
      </c>
      <c r="G366" s="26" cm="1">
        <f t="array" aca="1" ref="G366" ca="1">_FV(A366,"Change")</f>
        <v>-0.46</v>
      </c>
      <c r="H366" s="23" cm="1">
        <f t="array" aca="1" ref="H366" ca="1">_FV(A366,"Open")</f>
        <v>15.56</v>
      </c>
      <c r="I366" s="23" cm="1">
        <f t="array" aca="1" ref="I366" ca="1">_FV(A366,"Low")</f>
        <v>15.39</v>
      </c>
      <c r="J366" s="23" cm="1">
        <f t="array" aca="1" ref="J366" ca="1">_FV(A366,"High")</f>
        <v>15.68</v>
      </c>
      <c r="K366" s="23" cm="1">
        <f t="array" aca="1" ref="K366" ca="1">_FV(A366,"Previous close",TRUE)</f>
        <v>15.94</v>
      </c>
      <c r="L366" s="26"/>
      <c r="M366" s="23" cm="1">
        <f t="array" aca="1" ref="M366" ca="1">_FV(A366,"52 week low",TRUE)</f>
        <v>15.380800000000001</v>
      </c>
      <c r="N366" s="23" cm="1">
        <f t="array" aca="1" ref="N366" ca="1">_FV(A366,"52 week high",TRUE)</f>
        <v>26.62</v>
      </c>
      <c r="O366" s="8" cm="1">
        <f t="array" aca="1" ref="O366" ca="1">_FV(A366,"Volume")</f>
        <v>104760</v>
      </c>
      <c r="P366" s="7" cm="1">
        <f t="array" aca="1" ref="P366" ca="1">_FV(A366,"Volume average",TRUE)</f>
        <v>148527</v>
      </c>
      <c r="Q366" t="s">
        <v>65</v>
      </c>
      <c r="R366" t="s">
        <v>109</v>
      </c>
      <c r="S366" t="s">
        <v>445</v>
      </c>
      <c r="T366" s="25" cm="1">
        <f t="array" aca="1" ref="T366" ca="1">_FV(A366,"Expense ratio",TRUE)</f>
        <v>0.01</v>
      </c>
      <c r="U366" s="24" cm="1">
        <f t="array" aca="1" ref="U366" ca="1">_FV(A366,"Market cap",TRUE)</f>
        <v>6310248.5199999996</v>
      </c>
      <c r="V366" s="4">
        <v>6310248</v>
      </c>
      <c r="W366" s="4">
        <v>6310248</v>
      </c>
      <c r="Y366" t="s">
        <v>1000</v>
      </c>
      <c r="Z366" s="5">
        <v>15.596</v>
      </c>
      <c r="AA366" s="20"/>
      <c r="AB366" s="20"/>
      <c r="AC366" s="4">
        <v>162577</v>
      </c>
      <c r="AE366" s="5">
        <v>-18.26603212295516</v>
      </c>
      <c r="AF366" s="20"/>
      <c r="AH366" s="16"/>
      <c r="AI366" s="4">
        <v>162577</v>
      </c>
      <c r="AJ366" s="5">
        <v>2536201.2000000002</v>
      </c>
      <c r="AL366" s="5">
        <v>26.62</v>
      </c>
      <c r="AM366" s="5">
        <v>15.4497</v>
      </c>
      <c r="AN366" t="s">
        <v>90</v>
      </c>
      <c r="AO366" t="str" cm="1">
        <f t="array" aca="1" ref="AO366" ca="1">_FV(A366,"Currency")</f>
        <v>USD</v>
      </c>
      <c r="AP366" t="str" cm="1">
        <f t="array" aca="1" ref="AP366" ca="1">_FV(A366,"Exchange")</f>
        <v>Nasdaq Stock Market</v>
      </c>
      <c r="AQ366" s="6" t="str" cm="1">
        <f t="array" aca="1" ref="AQ366" ca="1">_FV(A366,"Exchange abbreviation",TRUE)</f>
        <v>XNAS</v>
      </c>
      <c r="AR366" t="str" cm="1">
        <f t="array" aca="1" ref="AR366" ca="1">_FV(A366,"Instrument type",TRUE)</f>
        <v>ETF</v>
      </c>
    </row>
    <row r="367" spans="1:44" ht="18.75" customHeight="1" x14ac:dyDescent="0.25">
      <c r="A367" t="e" vm="380">
        <v>#VALUE!</v>
      </c>
      <c r="B367" t="s">
        <v>1205</v>
      </c>
      <c r="C367" t="s">
        <v>1206</v>
      </c>
      <c r="D367" s="31" cm="1">
        <f t="array" aca="1" ref="D367" ca="1">_FV(A367,"Last trade time",TRUE)</f>
        <v>45824.840277789066</v>
      </c>
      <c r="E367" s="23" cm="1">
        <f t="array" aca="1" ref="E367" ca="1">_FV(A367,"Price")</f>
        <v>25.523399999999999</v>
      </c>
      <c r="F367" s="27" cm="1">
        <f t="array" aca="1" ref="F367" ca="1">_FV(A367,"Change (%)",TRUE)</f>
        <v>1.2790000000000002E-3</v>
      </c>
      <c r="G367" s="26" cm="1">
        <f t="array" aca="1" ref="G367" ca="1">_FV(A367,"Change")</f>
        <v>3.2599999999999997E-2</v>
      </c>
      <c r="H367" s="23" cm="1">
        <f t="array" aca="1" ref="H367" ca="1">_FV(A367,"Open")</f>
        <v>25.5</v>
      </c>
      <c r="I367" s="23" cm="1">
        <f t="array" aca="1" ref="I367" ca="1">_FV(A367,"Low")</f>
        <v>25.5</v>
      </c>
      <c r="J367" s="23" cm="1">
        <f t="array" aca="1" ref="J367" ca="1">_FV(A367,"High")</f>
        <v>25.56</v>
      </c>
      <c r="K367" s="23" cm="1">
        <f t="array" aca="1" ref="K367" ca="1">_FV(A367,"Previous close",TRUE)</f>
        <v>25.4908</v>
      </c>
      <c r="L367" s="26"/>
      <c r="M367" s="23" cm="1">
        <f t="array" aca="1" ref="M367" ca="1">_FV(A367,"52 week low",TRUE)</f>
        <v>24.299900000000001</v>
      </c>
      <c r="N367" s="23" cm="1">
        <f t="array" aca="1" ref="N367" ca="1">_FV(A367,"52 week high",TRUE)</f>
        <v>26.02</v>
      </c>
      <c r="O367" s="8" cm="1">
        <f t="array" aca="1" ref="O367" ca="1">_FV(A367,"Volume")</f>
        <v>765</v>
      </c>
      <c r="P367" s="7" cm="1">
        <f t="array" aca="1" ref="P367" ca="1">_FV(A367,"Volume average",TRUE)</f>
        <v>1852</v>
      </c>
      <c r="Q367" t="s">
        <v>1207</v>
      </c>
      <c r="S367" t="s">
        <v>1208</v>
      </c>
      <c r="T367" s="25" cm="1">
        <f t="array" aca="1" ref="T367" ca="1">_FV(A367,"Expense ratio",TRUE)</f>
        <v>0.01</v>
      </c>
      <c r="U367" s="24" cm="1">
        <f t="array" aca="1" ref="U367" ca="1">_FV(A367,"Market cap",TRUE)</f>
        <v>11061096.619999999</v>
      </c>
      <c r="V367" s="4">
        <v>11061096</v>
      </c>
      <c r="W367" s="4">
        <v>11061096</v>
      </c>
      <c r="Y367" t="s">
        <v>1209</v>
      </c>
      <c r="Z367" s="5">
        <v>25.32</v>
      </c>
      <c r="AA367" s="5">
        <v>17.332024000000001</v>
      </c>
      <c r="AB367" s="20"/>
      <c r="AC367" s="4">
        <v>2296</v>
      </c>
      <c r="AE367" s="5">
        <v>0.9154931714719261</v>
      </c>
      <c r="AF367" s="20"/>
      <c r="AI367" s="4">
        <v>2296</v>
      </c>
      <c r="AJ367" s="5">
        <v>58157.679999999993</v>
      </c>
      <c r="AL367" s="5">
        <v>26.02</v>
      </c>
      <c r="AM367" s="5">
        <v>24.3</v>
      </c>
      <c r="AN367" t="s">
        <v>47</v>
      </c>
      <c r="AO367" t="str" cm="1">
        <f t="array" aca="1" ref="AO367" ca="1">_FV(A367,"Currency")</f>
        <v>USD</v>
      </c>
      <c r="AP367" t="str" cm="1">
        <f t="array" aca="1" ref="AP367" ca="1">_FV(A367,"Exchange")</f>
        <v>NYSE Arca</v>
      </c>
      <c r="AQ367" s="6" t="str" cm="1">
        <f t="array" aca="1" ref="AQ367" ca="1">_FV(A367,"Exchange abbreviation",TRUE)</f>
        <v>ARCX</v>
      </c>
      <c r="AR367" t="str" cm="1">
        <f t="array" aca="1" ref="AR367" ca="1">_FV(A367,"Instrument type",TRUE)</f>
        <v>ETF</v>
      </c>
    </row>
    <row r="368" spans="1:44" ht="18.75" customHeight="1" x14ac:dyDescent="0.25">
      <c r="A368" t="e" vm="381">
        <v>#VALUE!</v>
      </c>
      <c r="B368" t="s">
        <v>1210</v>
      </c>
      <c r="C368" t="s">
        <v>1211</v>
      </c>
      <c r="D368" s="31" cm="1">
        <f t="array" aca="1" ref="D368" ca="1">_FV(A368,"Last trade time",TRUE)</f>
        <v>45824.84027780078</v>
      </c>
      <c r="E368" s="23" cm="1">
        <f t="array" aca="1" ref="E368" ca="1">_FV(A368,"Price")</f>
        <v>23.5122</v>
      </c>
      <c r="F368" s="27" cm="1">
        <f t="array" aca="1" ref="F368" ca="1">_FV(A368,"Change (%)",TRUE)</f>
        <v>6.9979999999999999E-3</v>
      </c>
      <c r="G368" s="26" cm="1">
        <f t="array" aca="1" ref="G368" ca="1">_FV(A368,"Change")</f>
        <v>0.16339999999999999</v>
      </c>
      <c r="H368" s="23" cm="1">
        <f t="array" aca="1" ref="H368" ca="1">_FV(A368,"Open")</f>
        <v>23.5122</v>
      </c>
      <c r="I368" s="23" cm="1">
        <f t="array" aca="1" ref="I368" ca="1">_FV(A368,"Low")</f>
        <v>23.5122</v>
      </c>
      <c r="J368" s="23" cm="1">
        <f t="array" aca="1" ref="J368" ca="1">_FV(A368,"High")</f>
        <v>23.5122</v>
      </c>
      <c r="K368" s="23" cm="1">
        <f t="array" aca="1" ref="K368" ca="1">_FV(A368,"Previous close",TRUE)</f>
        <v>23.348800000000001</v>
      </c>
      <c r="L368" s="26"/>
      <c r="M368" s="23" cm="1">
        <f t="array" aca="1" ref="M368" ca="1">_FV(A368,"52 week low",TRUE)</f>
        <v>23.16</v>
      </c>
      <c r="N368" s="23" cm="1">
        <f t="array" aca="1" ref="N368" ca="1">_FV(A368,"52 week high",TRUE)</f>
        <v>28.0303</v>
      </c>
      <c r="O368" s="8" cm="1">
        <f t="array" aca="1" ref="O368" ca="1">_FV(A368,"Volume")</f>
        <v>6</v>
      </c>
      <c r="P368" s="7" cm="1">
        <f t="array" aca="1" ref="P368" ca="1">_FV(A368,"Volume average",TRUE)</f>
        <v>349</v>
      </c>
      <c r="Q368" t="s">
        <v>299</v>
      </c>
      <c r="S368" t="s">
        <v>1212</v>
      </c>
      <c r="T368" s="25" cm="1">
        <f t="array" aca="1" ref="T368" ca="1">_FV(A368,"Expense ratio",TRUE)</f>
        <v>0.01</v>
      </c>
      <c r="U368" s="24" cm="1">
        <f t="array" aca="1" ref="U368" ca="1">_FV(A368,"Market cap",TRUE)</f>
        <v>25857704.289999999</v>
      </c>
      <c r="V368" s="4">
        <v>25857704</v>
      </c>
      <c r="W368" s="4">
        <v>25857704</v>
      </c>
      <c r="X368" t="s">
        <v>1213</v>
      </c>
      <c r="Y368" t="s">
        <v>1015</v>
      </c>
      <c r="Z368" s="5">
        <v>23.4</v>
      </c>
      <c r="AA368" s="19">
        <v>20.040617000000001</v>
      </c>
      <c r="AB368" s="5">
        <v>9.5999994999999994E-3</v>
      </c>
      <c r="AC368" s="4">
        <v>379</v>
      </c>
      <c r="AE368" s="5">
        <v>-10.55343975755998</v>
      </c>
      <c r="AF368" s="5">
        <v>-3.8793829787333922</v>
      </c>
      <c r="AH368" s="16"/>
      <c r="AI368" s="4">
        <v>379</v>
      </c>
      <c r="AJ368" s="5">
        <v>8871.8215</v>
      </c>
      <c r="AL368" s="5">
        <v>28.03</v>
      </c>
      <c r="AM368" s="5">
        <v>23.16</v>
      </c>
      <c r="AN368" t="s">
        <v>47</v>
      </c>
      <c r="AO368" t="str" cm="1">
        <f t="array" aca="1" ref="AO368" ca="1">_FV(A368,"Currency")</f>
        <v>USD</v>
      </c>
      <c r="AP368" t="str" cm="1">
        <f t="array" aca="1" ref="AP368" ca="1">_FV(A368,"Exchange")</f>
        <v>NYSE Arca</v>
      </c>
      <c r="AQ368" s="6" t="str" cm="1">
        <f t="array" aca="1" ref="AQ368" ca="1">_FV(A368,"Exchange abbreviation",TRUE)</f>
        <v>ARCX</v>
      </c>
      <c r="AR368" t="str" cm="1">
        <f t="array" aca="1" ref="AR368" ca="1">_FV(A368,"Instrument type",TRUE)</f>
        <v>ETF</v>
      </c>
    </row>
    <row r="369" spans="1:44" ht="18.75" customHeight="1" x14ac:dyDescent="0.25">
      <c r="A369" t="e" vm="382">
        <v>#VALUE!</v>
      </c>
      <c r="B369" t="s">
        <v>1214</v>
      </c>
      <c r="C369" t="s">
        <v>1215</v>
      </c>
      <c r="D369" s="31" cm="1">
        <f t="array" aca="1" ref="D369" ca="1">_FV(A369,"Last trade time",TRUE)</f>
        <v>45824.840336284375</v>
      </c>
      <c r="E369" s="23" cm="1">
        <f t="array" aca="1" ref="E369" ca="1">_FV(A369,"Price")</f>
        <v>15.8802</v>
      </c>
      <c r="F369" s="27" cm="1">
        <f t="array" aca="1" ref="F369" ca="1">_FV(A369,"Change (%)",TRUE)</f>
        <v>-7.4560000000000008E-3</v>
      </c>
      <c r="G369" s="26" cm="1">
        <f t="array" aca="1" ref="G369" ca="1">_FV(A369,"Change")</f>
        <v>-0.1193</v>
      </c>
      <c r="H369" s="23" cm="1">
        <f t="array" aca="1" ref="H369" ca="1">_FV(A369,"Open")</f>
        <v>15.85</v>
      </c>
      <c r="I369" s="23" cm="1">
        <f t="array" aca="1" ref="I369" ca="1">_FV(A369,"Low")</f>
        <v>15.85</v>
      </c>
      <c r="J369" s="23" cm="1">
        <f t="array" aca="1" ref="J369" ca="1">_FV(A369,"High")</f>
        <v>15.98</v>
      </c>
      <c r="K369" s="23" cm="1">
        <f t="array" aca="1" ref="K369" ca="1">_FV(A369,"Previous close",TRUE)</f>
        <v>15.999499999999999</v>
      </c>
      <c r="L369" s="26"/>
      <c r="M369" s="23" cm="1">
        <f t="array" aca="1" ref="M369" ca="1">_FV(A369,"52 week low",TRUE)</f>
        <v>15.08</v>
      </c>
      <c r="N369" s="23" cm="1">
        <f t="array" aca="1" ref="N369" ca="1">_FV(A369,"52 week high",TRUE)</f>
        <v>20.83</v>
      </c>
      <c r="O369" s="8" cm="1">
        <f t="array" aca="1" ref="O369" ca="1">_FV(A369,"Volume")</f>
        <v>9337</v>
      </c>
      <c r="P369" s="7" cm="1">
        <f t="array" aca="1" ref="P369" ca="1">_FV(A369,"Volume average",TRUE)</f>
        <v>5797</v>
      </c>
      <c r="Q369" t="s">
        <v>45</v>
      </c>
      <c r="R369" t="s">
        <v>1216</v>
      </c>
      <c r="T369" s="25" cm="1">
        <f t="array" aca="1" ref="T369" ca="1">_FV(A369,"Expense ratio",TRUE)</f>
        <v>0.01</v>
      </c>
      <c r="U369" s="24" cm="1">
        <f t="array" aca="1" ref="U369" ca="1">_FV(A369,"Market cap",TRUE)</f>
        <v>97119687.739999995</v>
      </c>
      <c r="V369" s="16"/>
      <c r="W369" s="16"/>
      <c r="Z369" s="18"/>
      <c r="AA369" s="20"/>
      <c r="AB369" s="20"/>
      <c r="AC369" s="21">
        <v>5936</v>
      </c>
      <c r="AE369" s="18"/>
      <c r="AF369" s="20"/>
      <c r="AI369" s="21"/>
      <c r="AJ369" s="18"/>
      <c r="AL369" s="18"/>
      <c r="AM369" s="18"/>
      <c r="AN369" t="s">
        <v>73</v>
      </c>
      <c r="AO369" t="str" cm="1">
        <f t="array" aca="1" ref="AO369" ca="1">_FV(A369,"Currency")</f>
        <v>USD</v>
      </c>
      <c r="AP369" t="str" cm="1">
        <f t="array" aca="1" ref="AP369" ca="1">_FV(A369,"Exchange")</f>
        <v>CBOE BZX Exchange</v>
      </c>
      <c r="AQ369" s="6" t="str" cm="1">
        <f t="array" aca="1" ref="AQ369" ca="1">_FV(A369,"Exchange abbreviation",TRUE)</f>
        <v>BATS</v>
      </c>
      <c r="AR369" t="str" cm="1">
        <f t="array" aca="1" ref="AR369" ca="1">_FV(A369,"Instrument type",TRUE)</f>
        <v>ETF</v>
      </c>
    </row>
    <row r="370" spans="1:44" ht="18.75" customHeight="1" x14ac:dyDescent="0.25">
      <c r="A370" t="e" vm="383">
        <v>#VALUE!</v>
      </c>
      <c r="B370" t="s">
        <v>1217</v>
      </c>
      <c r="C370" t="s">
        <v>1218</v>
      </c>
      <c r="D370" s="31" cm="1">
        <f t="array" aca="1" ref="D370" ca="1">_FV(A370,"Last trade time",TRUE)</f>
        <v>45824.840277812502</v>
      </c>
      <c r="E370" s="23" cm="1">
        <f t="array" aca="1" ref="E370" ca="1">_FV(A370,"Price")</f>
        <v>27.901</v>
      </c>
      <c r="F370" s="27" cm="1">
        <f t="array" aca="1" ref="F370" ca="1">_FV(A370,"Change (%)",TRUE)</f>
        <v>6.1739999999999998E-3</v>
      </c>
      <c r="G370" s="26" cm="1">
        <f t="array" aca="1" ref="G370" ca="1">_FV(A370,"Change")</f>
        <v>0.17119999999999999</v>
      </c>
      <c r="H370" s="23" cm="1">
        <f t="array" aca="1" ref="H370" ca="1">_FV(A370,"Open")</f>
        <v>27.901</v>
      </c>
      <c r="I370" s="23" cm="1">
        <f t="array" aca="1" ref="I370" ca="1">_FV(A370,"Low")</f>
        <v>27.901</v>
      </c>
      <c r="J370" s="23" cm="1">
        <f t="array" aca="1" ref="J370" ca="1">_FV(A370,"High")</f>
        <v>27.901</v>
      </c>
      <c r="K370" s="23" cm="1">
        <f t="array" aca="1" ref="K370" ca="1">_FV(A370,"Previous close",TRUE)</f>
        <v>27.729800000000001</v>
      </c>
      <c r="L370" s="26"/>
      <c r="M370" s="23" cm="1">
        <f t="array" aca="1" ref="M370" ca="1">_FV(A370,"52 week low",TRUE)</f>
        <v>27.017600000000002</v>
      </c>
      <c r="N370" s="23" cm="1">
        <f t="array" aca="1" ref="N370" ca="1">_FV(A370,"52 week high",TRUE)</f>
        <v>35</v>
      </c>
      <c r="O370" s="8" cm="1">
        <f t="array" aca="1" ref="O370" ca="1">_FV(A370,"Volume")</f>
        <v>31</v>
      </c>
      <c r="P370" s="7" cm="1">
        <f t="array" aca="1" ref="P370" ca="1">_FV(A370,"Volume average",TRUE)</f>
        <v>918</v>
      </c>
      <c r="Q370" t="s">
        <v>299</v>
      </c>
      <c r="S370" t="s">
        <v>1212</v>
      </c>
      <c r="T370" s="25" cm="1">
        <f t="array" aca="1" ref="T370" ca="1">_FV(A370,"Expense ratio",TRUE)</f>
        <v>0.01</v>
      </c>
      <c r="U370" s="24" cm="1">
        <f t="array" aca="1" ref="U370" ca="1">_FV(A370,"Market cap",TRUE)</f>
        <v>29727412.07</v>
      </c>
      <c r="V370" s="4">
        <v>29727412</v>
      </c>
      <c r="W370" s="4">
        <v>29727412</v>
      </c>
      <c r="X370" t="s">
        <v>1219</v>
      </c>
      <c r="Y370" t="s">
        <v>1015</v>
      </c>
      <c r="Z370" s="5">
        <v>27.87</v>
      </c>
      <c r="AA370" s="5">
        <v>21.903797000000001</v>
      </c>
      <c r="AB370" s="5">
        <v>9.2999999999999992E-3</v>
      </c>
      <c r="AC370" s="4">
        <v>514</v>
      </c>
      <c r="AE370" s="5">
        <v>-3.262639855515848</v>
      </c>
      <c r="AF370" s="5">
        <v>2.7231088264587422</v>
      </c>
      <c r="AI370" s="4">
        <v>514</v>
      </c>
      <c r="AJ370" s="5">
        <v>14344.300800000001</v>
      </c>
      <c r="AL370" s="4">
        <v>35</v>
      </c>
      <c r="AM370" s="5">
        <v>27.018000000000001</v>
      </c>
      <c r="AN370" t="s">
        <v>47</v>
      </c>
      <c r="AO370" t="str" cm="1">
        <f t="array" aca="1" ref="AO370" ca="1">_FV(A370,"Currency")</f>
        <v>USD</v>
      </c>
      <c r="AP370" t="str" cm="1">
        <f t="array" aca="1" ref="AP370" ca="1">_FV(A370,"Exchange")</f>
        <v>NYSE Arca</v>
      </c>
      <c r="AQ370" s="6" t="str" cm="1">
        <f t="array" aca="1" ref="AQ370" ca="1">_FV(A370,"Exchange abbreviation",TRUE)</f>
        <v>ARCX</v>
      </c>
      <c r="AR370" t="str" cm="1">
        <f t="array" aca="1" ref="AR370" ca="1">_FV(A370,"Instrument type",TRUE)</f>
        <v>ETF</v>
      </c>
    </row>
    <row r="371" spans="1:44" ht="18.75" customHeight="1" x14ac:dyDescent="0.25">
      <c r="A371" t="e" vm="384">
        <v>#VALUE!</v>
      </c>
      <c r="B371" t="s">
        <v>1220</v>
      </c>
      <c r="C371" t="s">
        <v>1221</v>
      </c>
      <c r="D371" s="31" cm="1">
        <f t="array" aca="1" ref="D371" ca="1">_FV(A371,"Last trade time",TRUE)</f>
        <v>45824.840277812502</v>
      </c>
      <c r="E371" s="23" cm="1">
        <f t="array" aca="1" ref="E371" ca="1">_FV(A371,"Price")</f>
        <v>12.7735</v>
      </c>
      <c r="F371" s="27" cm="1">
        <f t="array" aca="1" ref="F371" ca="1">_FV(A371,"Change (%)",TRUE)</f>
        <v>1.2563999999999999E-2</v>
      </c>
      <c r="G371" s="26" cm="1">
        <f t="array" aca="1" ref="G371" ca="1">_FV(A371,"Change")</f>
        <v>0.1585</v>
      </c>
      <c r="H371" s="23" cm="1">
        <f t="array" aca="1" ref="H371" ca="1">_FV(A371,"Open")</f>
        <v>12.7735</v>
      </c>
      <c r="I371" s="23" cm="1">
        <f t="array" aca="1" ref="I371" ca="1">_FV(A371,"Low")</f>
        <v>12.7735</v>
      </c>
      <c r="J371" s="23" cm="1">
        <f t="array" aca="1" ref="J371" ca="1">_FV(A371,"High")</f>
        <v>12.7735</v>
      </c>
      <c r="K371" s="23" cm="1">
        <f t="array" aca="1" ref="K371" ca="1">_FV(A371,"Previous close",TRUE)</f>
        <v>12.615</v>
      </c>
      <c r="L371" s="26"/>
      <c r="M371" s="23" cm="1">
        <f t="array" aca="1" ref="M371" ca="1">_FV(A371,"52 week low",TRUE)</f>
        <v>9.3545999999999996</v>
      </c>
      <c r="N371" s="23" cm="1">
        <f t="array" aca="1" ref="N371" ca="1">_FV(A371,"52 week high",TRUE)</f>
        <v>14.05</v>
      </c>
      <c r="O371" s="8" cm="1">
        <f t="array" aca="1" ref="O371" ca="1">_FV(A371,"Volume")</f>
        <v>2</v>
      </c>
      <c r="P371" s="7" cm="1">
        <f t="array" aca="1" ref="P371" ca="1">_FV(A371,"Volume average",TRUE)</f>
        <v>483</v>
      </c>
      <c r="Q371" t="s">
        <v>1222</v>
      </c>
      <c r="S371" t="s">
        <v>1223</v>
      </c>
      <c r="T371" s="25" cm="1">
        <f t="array" aca="1" ref="T371" ca="1">_FV(A371,"Expense ratio",TRUE)</f>
        <v>0.01</v>
      </c>
      <c r="U371" s="24" cm="1">
        <f t="array" aca="1" ref="U371" ca="1">_FV(A371,"Market cap",TRUE)</f>
        <v>1545727.19</v>
      </c>
      <c r="V371" s="4">
        <v>1545727</v>
      </c>
      <c r="W371" s="4">
        <v>1545727</v>
      </c>
      <c r="Y371" t="s">
        <v>1224</v>
      </c>
      <c r="Z371" s="5">
        <v>12.5242</v>
      </c>
      <c r="AA371" s="5">
        <v>20.999445000000001</v>
      </c>
      <c r="AB371" s="5">
        <v>1.72E-2</v>
      </c>
      <c r="AC371" s="4">
        <v>465</v>
      </c>
      <c r="AE371" s="5">
        <v>19.259258398168729</v>
      </c>
      <c r="AF371" s="5">
        <v>20.21179959349044</v>
      </c>
      <c r="AH371" s="16"/>
      <c r="AI371" s="4">
        <v>465</v>
      </c>
      <c r="AJ371" s="5">
        <v>5839.9815000000008</v>
      </c>
      <c r="AL371" s="5">
        <v>14.05</v>
      </c>
      <c r="AM371" s="5">
        <v>9.3550000000000004</v>
      </c>
      <c r="AN371" t="s">
        <v>47</v>
      </c>
      <c r="AO371" t="str" cm="1">
        <f t="array" aca="1" ref="AO371" ca="1">_FV(A371,"Currency")</f>
        <v>USD</v>
      </c>
      <c r="AP371" t="str" cm="1">
        <f t="array" aca="1" ref="AP371" ca="1">_FV(A371,"Exchange")</f>
        <v>NYSE Arca</v>
      </c>
      <c r="AQ371" s="6" t="str" cm="1">
        <f t="array" aca="1" ref="AQ371" ca="1">_FV(A371,"Exchange abbreviation",TRUE)</f>
        <v>ARCX</v>
      </c>
      <c r="AR371" t="str" cm="1">
        <f t="array" aca="1" ref="AR371" ca="1">_FV(A371,"Instrument type",TRUE)</f>
        <v>ETF</v>
      </c>
    </row>
    <row r="372" spans="1:44" ht="18.75" customHeight="1" x14ac:dyDescent="0.25">
      <c r="A372" t="e" vm="385">
        <v>#VALUE!</v>
      </c>
      <c r="B372" t="s">
        <v>1225</v>
      </c>
      <c r="C372" t="s">
        <v>1226</v>
      </c>
      <c r="D372" s="31" cm="1">
        <f t="array" aca="1" ref="D372" ca="1">_FV(A372,"Last trade time",TRUE)</f>
        <v>45824.843750092186</v>
      </c>
      <c r="E372" s="23" cm="1">
        <f t="array" aca="1" ref="E372" ca="1">_FV(A372,"Price")</f>
        <v>27.6861</v>
      </c>
      <c r="F372" s="27" cm="1">
        <f t="array" aca="1" ref="F372" ca="1">_FV(A372,"Change (%)",TRUE)</f>
        <v>4.6779999999999999E-3</v>
      </c>
      <c r="G372" s="26" cm="1">
        <f t="array" aca="1" ref="G372" ca="1">_FV(A372,"Change")</f>
        <v>0.12889999999999999</v>
      </c>
      <c r="H372" s="23" cm="1">
        <f t="array" aca="1" ref="H372" ca="1">_FV(A372,"Open")</f>
        <v>27.76</v>
      </c>
      <c r="I372" s="23" cm="1">
        <f t="array" aca="1" ref="I372" ca="1">_FV(A372,"Low")</f>
        <v>27.6861</v>
      </c>
      <c r="J372" s="23" cm="1">
        <f t="array" aca="1" ref="J372" ca="1">_FV(A372,"High")</f>
        <v>27.76</v>
      </c>
      <c r="K372" s="23" cm="1">
        <f t="array" aca="1" ref="K372" ca="1">_FV(A372,"Previous close",TRUE)</f>
        <v>27.557200000000002</v>
      </c>
      <c r="L372" s="26"/>
      <c r="M372" s="23" cm="1">
        <f t="array" aca="1" ref="M372" ca="1">_FV(A372,"52 week low",TRUE)</f>
        <v>23.410299999999999</v>
      </c>
      <c r="N372" s="23" cm="1">
        <f t="array" aca="1" ref="N372" ca="1">_FV(A372,"52 week high",TRUE)</f>
        <v>30.33</v>
      </c>
      <c r="O372" s="8" cm="1">
        <f t="array" aca="1" ref="O372" ca="1">_FV(A372,"Volume")</f>
        <v>2211</v>
      </c>
      <c r="P372" s="7" cm="1">
        <f t="array" aca="1" ref="P372" ca="1">_FV(A372,"Volume average",TRUE)</f>
        <v>6254</v>
      </c>
      <c r="Q372" t="s">
        <v>424</v>
      </c>
      <c r="S372" t="s">
        <v>1227</v>
      </c>
      <c r="T372" s="25" cm="1">
        <f t="array" aca="1" ref="T372" ca="1">_FV(A372,"Expense ratio",TRUE)</f>
        <v>0.01</v>
      </c>
      <c r="U372" s="24" cm="1">
        <f t="array" aca="1" ref="U372" ca="1">_FV(A372,"Market cap",TRUE)</f>
        <v>27912633.559999999</v>
      </c>
      <c r="V372" s="4">
        <v>27912632</v>
      </c>
      <c r="W372" s="4">
        <v>27912632</v>
      </c>
      <c r="Y372" t="s">
        <v>1228</v>
      </c>
      <c r="Z372" s="5">
        <v>27.53</v>
      </c>
      <c r="AA372" s="5">
        <v>22.221323000000002</v>
      </c>
      <c r="AB372" s="5">
        <v>2.8299998E-2</v>
      </c>
      <c r="AC372" s="4">
        <v>6214</v>
      </c>
      <c r="AE372" s="5">
        <v>1.483773192161753</v>
      </c>
      <c r="AF372" s="5">
        <v>10.11155343948249</v>
      </c>
      <c r="AH372" s="16"/>
      <c r="AI372" s="4">
        <v>6214</v>
      </c>
      <c r="AJ372" s="5">
        <v>171232.984</v>
      </c>
      <c r="AL372" s="5">
        <v>30.33</v>
      </c>
      <c r="AM372" s="5">
        <v>23.41</v>
      </c>
      <c r="AN372" t="s">
        <v>47</v>
      </c>
      <c r="AO372" t="str" cm="1">
        <f t="array" aca="1" ref="AO372" ca="1">_FV(A372,"Currency")</f>
        <v>USD</v>
      </c>
      <c r="AP372" t="str" cm="1">
        <f t="array" aca="1" ref="AP372" ca="1">_FV(A372,"Exchange")</f>
        <v>Nasdaq Stock Market</v>
      </c>
      <c r="AQ372" s="6" t="str" cm="1">
        <f t="array" aca="1" ref="AQ372" ca="1">_FV(A372,"Exchange abbreviation",TRUE)</f>
        <v>XNAS</v>
      </c>
      <c r="AR372" t="str" cm="1">
        <f t="array" aca="1" ref="AR372" ca="1">_FV(A372,"Instrument type",TRUE)</f>
        <v>ETF</v>
      </c>
    </row>
    <row r="373" spans="1:44" ht="18.75" customHeight="1" x14ac:dyDescent="0.25">
      <c r="A373" t="e" vm="386">
        <v>#VALUE!</v>
      </c>
      <c r="B373" t="s">
        <v>1229</v>
      </c>
      <c r="C373" t="s">
        <v>1230</v>
      </c>
      <c r="D373" s="31" cm="1">
        <f t="array" aca="1" ref="D373" ca="1">_FV(A373,"Last trade time",TRUE)</f>
        <v>45824.936259258597</v>
      </c>
      <c r="E373" s="23" cm="1">
        <f t="array" aca="1" ref="E373" ca="1">_FV(A373,"Price")</f>
        <v>25.88</v>
      </c>
      <c r="F373" s="27" cm="1">
        <f t="array" aca="1" ref="F373" ca="1">_FV(A373,"Change (%)",TRUE)</f>
        <v>6.221E-3</v>
      </c>
      <c r="G373" s="26" cm="1">
        <f t="array" aca="1" ref="G373" ca="1">_FV(A373,"Change")</f>
        <v>0.16</v>
      </c>
      <c r="H373" s="23" cm="1">
        <f t="array" aca="1" ref="H373" ca="1">_FV(A373,"Open")</f>
        <v>25.81</v>
      </c>
      <c r="I373" s="23" cm="1">
        <f t="array" aca="1" ref="I373" ca="1">_FV(A373,"Low")</f>
        <v>25.81</v>
      </c>
      <c r="J373" s="23" cm="1">
        <f t="array" aca="1" ref="J373" ca="1">_FV(A373,"High")</f>
        <v>25.907599999999999</v>
      </c>
      <c r="K373" s="23" cm="1">
        <f t="array" aca="1" ref="K373" ca="1">_FV(A373,"Previous close",TRUE)</f>
        <v>25.72</v>
      </c>
      <c r="L373" s="26"/>
      <c r="M373" s="23" cm="1">
        <f t="array" aca="1" ref="M373" ca="1">_FV(A373,"52 week low",TRUE)</f>
        <v>22.7</v>
      </c>
      <c r="N373" s="23" cm="1">
        <f t="array" aca="1" ref="N373" ca="1">_FV(A373,"52 week high",TRUE)</f>
        <v>45.27</v>
      </c>
      <c r="O373" s="8" cm="1">
        <f t="array" aca="1" ref="O373" ca="1">_FV(A373,"Volume")</f>
        <v>72604</v>
      </c>
      <c r="P373" s="7" cm="1">
        <f t="array" aca="1" ref="P373" ca="1">_FV(A373,"Volume average",TRUE)</f>
        <v>111676</v>
      </c>
      <c r="Q373" t="s">
        <v>97</v>
      </c>
      <c r="S373" t="s">
        <v>617</v>
      </c>
      <c r="T373" s="25" cm="1">
        <f t="array" aca="1" ref="T373" ca="1">_FV(A373,"Expense ratio",TRUE)</f>
        <v>0.01</v>
      </c>
      <c r="U373" s="24" cm="1">
        <f t="array" aca="1" ref="U373" ca="1">_FV(A373,"Market cap",TRUE)</f>
        <v>153207731.63999999</v>
      </c>
      <c r="V373" s="4">
        <v>153207728</v>
      </c>
      <c r="W373" s="4">
        <v>153207728</v>
      </c>
      <c r="Y373" t="s">
        <v>1231</v>
      </c>
      <c r="Z373" s="5">
        <v>25.791399999999999</v>
      </c>
      <c r="AA373" s="20"/>
      <c r="AB373" s="5">
        <v>0.81259999999999999</v>
      </c>
      <c r="AC373" s="4">
        <v>106285</v>
      </c>
      <c r="AE373" s="5">
        <v>1.0626359445798259</v>
      </c>
      <c r="AF373" s="5">
        <v>2.368659587801325</v>
      </c>
      <c r="AH373" s="16"/>
      <c r="AI373" s="4">
        <v>106285</v>
      </c>
      <c r="AJ373" s="5">
        <v>2743215.85</v>
      </c>
      <c r="AL373" s="5">
        <v>45.27</v>
      </c>
      <c r="AM373" s="5">
        <v>22.7</v>
      </c>
      <c r="AN373" t="s">
        <v>90</v>
      </c>
      <c r="AO373" t="str" cm="1">
        <f t="array" aca="1" ref="AO373" ca="1">_FV(A373,"Currency")</f>
        <v>USD</v>
      </c>
      <c r="AP373" t="str" cm="1">
        <f t="array" aca="1" ref="AP373" ca="1">_FV(A373,"Exchange")</f>
        <v>Nasdaq Stock Market</v>
      </c>
      <c r="AQ373" s="6" t="str" cm="1">
        <f t="array" aca="1" ref="AQ373" ca="1">_FV(A373,"Exchange abbreviation",TRUE)</f>
        <v>XNAS</v>
      </c>
      <c r="AR373" t="str" cm="1">
        <f t="array" aca="1" ref="AR373" ca="1">_FV(A373,"Instrument type",TRUE)</f>
        <v>ETF</v>
      </c>
    </row>
    <row r="374" spans="1:44" ht="18.75" customHeight="1" x14ac:dyDescent="0.25">
      <c r="A374" t="e" vm="387">
        <v>#VALUE!</v>
      </c>
      <c r="B374" t="s">
        <v>1232</v>
      </c>
      <c r="C374" t="s">
        <v>1233</v>
      </c>
      <c r="D374" s="31" cm="1">
        <f t="array" aca="1" ref="D374" ca="1">_FV(A374,"Last trade time",TRUE)</f>
        <v>45824.877788483594</v>
      </c>
      <c r="E374" s="23" cm="1">
        <f t="array" aca="1" ref="E374" ca="1">_FV(A374,"Price")</f>
        <v>37.33</v>
      </c>
      <c r="F374" s="27" cm="1">
        <f t="array" aca="1" ref="F374" ca="1">_FV(A374,"Change (%)",TRUE)</f>
        <v>1.9945000000000001E-2</v>
      </c>
      <c r="G374" s="26" cm="1">
        <f t="array" aca="1" ref="G374" ca="1">_FV(A374,"Change")</f>
        <v>0.73</v>
      </c>
      <c r="H374" s="23" cm="1">
        <f t="array" aca="1" ref="H374" ca="1">_FV(A374,"Open")</f>
        <v>36.950000000000003</v>
      </c>
      <c r="I374" s="23" cm="1">
        <f t="array" aca="1" ref="I374" ca="1">_FV(A374,"Low")</f>
        <v>36.72</v>
      </c>
      <c r="J374" s="23" cm="1">
        <f t="array" aca="1" ref="J374" ca="1">_FV(A374,"High")</f>
        <v>37.369999999999997</v>
      </c>
      <c r="K374" s="23" cm="1">
        <f t="array" aca="1" ref="K374" ca="1">_FV(A374,"Previous close",TRUE)</f>
        <v>36.6</v>
      </c>
      <c r="L374" s="26"/>
      <c r="M374" s="23" cm="1">
        <f t="array" aca="1" ref="M374" ca="1">_FV(A374,"52 week low",TRUE)</f>
        <v>19.8</v>
      </c>
      <c r="N374" s="23" cm="1">
        <f t="array" aca="1" ref="N374" ca="1">_FV(A374,"52 week high",TRUE)</f>
        <v>37.92</v>
      </c>
      <c r="O374" s="8" cm="1">
        <f t="array" aca="1" ref="O374" ca="1">_FV(A374,"Volume")</f>
        <v>29816</v>
      </c>
      <c r="P374" s="7" cm="1">
        <f t="array" aca="1" ref="P374" ca="1">_FV(A374,"Volume average",TRUE)</f>
        <v>38954</v>
      </c>
      <c r="Q374" t="s">
        <v>204</v>
      </c>
      <c r="S374" t="s">
        <v>642</v>
      </c>
      <c r="T374" s="25" cm="1">
        <f t="array" aca="1" ref="T374" ca="1">_FV(A374,"Expense ratio",TRUE)</f>
        <v>0.01</v>
      </c>
      <c r="U374" s="24" cm="1">
        <f t="array" aca="1" ref="U374" ca="1">_FV(A374,"Market cap",TRUE)</f>
        <v>37582815.630000003</v>
      </c>
      <c r="V374" s="4">
        <v>37582816</v>
      </c>
      <c r="W374" s="4">
        <v>37582816</v>
      </c>
      <c r="X374" t="s">
        <v>1234</v>
      </c>
      <c r="Y374" t="s">
        <v>1235</v>
      </c>
      <c r="Z374" s="5">
        <v>35.164099999999998</v>
      </c>
      <c r="AA374" s="20"/>
      <c r="AB374" s="20"/>
      <c r="AC374" s="4">
        <v>32341</v>
      </c>
      <c r="AE374" s="5">
        <v>31.633749893246701</v>
      </c>
      <c r="AF374" s="20"/>
      <c r="AI374" s="4">
        <v>32341</v>
      </c>
      <c r="AJ374" s="5">
        <v>1132581.82</v>
      </c>
      <c r="AL374" s="5">
        <v>37.92</v>
      </c>
      <c r="AM374" s="5">
        <v>19.8</v>
      </c>
      <c r="AN374" t="s">
        <v>90</v>
      </c>
      <c r="AO374" t="str" cm="1">
        <f t="array" aca="1" ref="AO374" ca="1">_FV(A374,"Currency")</f>
        <v>USD</v>
      </c>
      <c r="AP374" t="str" cm="1">
        <f t="array" aca="1" ref="AP374" ca="1">_FV(A374,"Exchange")</f>
        <v>Nasdaq Stock Market</v>
      </c>
      <c r="AQ374" s="6" t="str" cm="1">
        <f t="array" aca="1" ref="AQ374" ca="1">_FV(A374,"Exchange abbreviation",TRUE)</f>
        <v>XNAS</v>
      </c>
      <c r="AR374" t="str" cm="1">
        <f t="array" aca="1" ref="AR374" ca="1">_FV(A374,"Instrument type",TRUE)</f>
        <v>ETF</v>
      </c>
    </row>
    <row r="375" spans="1:44" ht="18.75" customHeight="1" x14ac:dyDescent="0.25">
      <c r="A375" t="e" vm="388">
        <v>#VALUE!</v>
      </c>
      <c r="B375" t="s">
        <v>1236</v>
      </c>
      <c r="C375" t="s">
        <v>1237</v>
      </c>
      <c r="D375" s="31" cm="1">
        <f t="array" aca="1" ref="D375" ca="1">_FV(A375,"Last trade time",TRUE)</f>
        <v>45824.862219548435</v>
      </c>
      <c r="E375" s="23" cm="1">
        <f t="array" aca="1" ref="E375" ca="1">_FV(A375,"Price")</f>
        <v>25.908999999999999</v>
      </c>
      <c r="F375" s="27" cm="1">
        <f t="array" aca="1" ref="F375" ca="1">_FV(A375,"Change (%)",TRUE)</f>
        <v>1.115E-2</v>
      </c>
      <c r="G375" s="26" cm="1">
        <f t="array" aca="1" ref="G375" ca="1">_FV(A375,"Change")</f>
        <v>0.28570000000000001</v>
      </c>
      <c r="H375" s="23" cm="1">
        <f t="array" aca="1" ref="H375" ca="1">_FV(A375,"Open")</f>
        <v>25.81</v>
      </c>
      <c r="I375" s="23" cm="1">
        <f t="array" aca="1" ref="I375" ca="1">_FV(A375,"Low")</f>
        <v>25.65</v>
      </c>
      <c r="J375" s="23" cm="1">
        <f t="array" aca="1" ref="J375" ca="1">_FV(A375,"High")</f>
        <v>25.908999999999999</v>
      </c>
      <c r="K375" s="23" cm="1">
        <f t="array" aca="1" ref="K375" ca="1">_FV(A375,"Previous close",TRUE)</f>
        <v>25.6233</v>
      </c>
      <c r="L375" s="26"/>
      <c r="M375" s="23" cm="1">
        <f t="array" aca="1" ref="M375" ca="1">_FV(A375,"52 week low",TRUE)</f>
        <v>21.540099999999999</v>
      </c>
      <c r="N375" s="23" cm="1">
        <f t="array" aca="1" ref="N375" ca="1">_FV(A375,"52 week high",TRUE)</f>
        <v>33.72</v>
      </c>
      <c r="O375" s="8" cm="1">
        <f t="array" aca="1" ref="O375" ca="1">_FV(A375,"Volume")</f>
        <v>7804</v>
      </c>
      <c r="P375" s="7" cm="1">
        <f t="array" aca="1" ref="P375" ca="1">_FV(A375,"Volume average",TRUE)</f>
        <v>6000</v>
      </c>
      <c r="Q375" t="s">
        <v>424</v>
      </c>
      <c r="S375" t="s">
        <v>944</v>
      </c>
      <c r="T375" s="25" cm="1">
        <f t="array" aca="1" ref="T375" ca="1">_FV(A375,"Expense ratio",TRUE)</f>
        <v>0.01</v>
      </c>
      <c r="U375" s="24" cm="1">
        <f t="array" aca="1" ref="U375" ca="1">_FV(A375,"Market cap",TRUE)</f>
        <v>7815998.8300000001</v>
      </c>
      <c r="V375" s="4">
        <v>7815998</v>
      </c>
      <c r="W375" s="4">
        <v>7815998</v>
      </c>
      <c r="Y375" t="s">
        <v>1238</v>
      </c>
      <c r="Z375" s="5">
        <v>25.508800000000001</v>
      </c>
      <c r="AB375" s="5">
        <v>0.18290001</v>
      </c>
      <c r="AC375" s="4">
        <v>7046</v>
      </c>
      <c r="AE375" s="5">
        <v>-7.4795405489894833</v>
      </c>
      <c r="AF375" s="5">
        <v>-2.692268861472213</v>
      </c>
      <c r="AI375" s="4">
        <v>7046</v>
      </c>
      <c r="AJ375" s="5">
        <v>179967.52280000001</v>
      </c>
      <c r="AL375" s="5">
        <v>33.72</v>
      </c>
      <c r="AM375" s="5">
        <v>21.54</v>
      </c>
      <c r="AN375" t="s">
        <v>47</v>
      </c>
      <c r="AO375" t="str" cm="1">
        <f t="array" aca="1" ref="AO375" ca="1">_FV(A375,"Currency")</f>
        <v>USD</v>
      </c>
      <c r="AP375" t="str" cm="1">
        <f t="array" aca="1" ref="AP375" ca="1">_FV(A375,"Exchange")</f>
        <v>CBOE BZX Exchange</v>
      </c>
      <c r="AQ375" s="6" t="str" cm="1">
        <f t="array" aca="1" ref="AQ375" ca="1">_FV(A375,"Exchange abbreviation",TRUE)</f>
        <v>BATS</v>
      </c>
      <c r="AR375" t="str" cm="1">
        <f t="array" aca="1" ref="AR375" ca="1">_FV(A375,"Instrument type",TRUE)</f>
        <v>ETF</v>
      </c>
    </row>
    <row r="376" spans="1:44" ht="18.75" customHeight="1" x14ac:dyDescent="0.25">
      <c r="A376" t="e" vm="389">
        <v>#VALUE!</v>
      </c>
      <c r="B376" t="s">
        <v>1239</v>
      </c>
      <c r="C376" t="s">
        <v>1240</v>
      </c>
      <c r="D376" s="31" cm="1">
        <f t="array" aca="1" ref="D376" ca="1">_FV(A376,"Last trade time",TRUE)</f>
        <v>45824.840277812502</v>
      </c>
      <c r="E376" s="23" cm="1">
        <f t="array" aca="1" ref="E376" ca="1">_FV(A376,"Price")</f>
        <v>20.807600000000001</v>
      </c>
      <c r="F376" s="27" cm="1">
        <f t="array" aca="1" ref="F376" ca="1">_FV(A376,"Change (%)",TRUE)</f>
        <v>8.3689999999999997E-3</v>
      </c>
      <c r="G376" s="26" cm="1">
        <f t="array" aca="1" ref="G376" ca="1">_FV(A376,"Change")</f>
        <v>0.17269999999999999</v>
      </c>
      <c r="H376" s="23" cm="1">
        <f t="array" aca="1" ref="H376" ca="1">_FV(A376,"Open")</f>
        <v>20.807600000000001</v>
      </c>
      <c r="I376" s="23" cm="1">
        <f t="array" aca="1" ref="I376" ca="1">_FV(A376,"Low")</f>
        <v>20.807600000000001</v>
      </c>
      <c r="J376" s="23" cm="1">
        <f t="array" aca="1" ref="J376" ca="1">_FV(A376,"High")</f>
        <v>20.807600000000001</v>
      </c>
      <c r="K376" s="23" cm="1">
        <f t="array" aca="1" ref="K376" ca="1">_FV(A376,"Previous close",TRUE)</f>
        <v>20.634899999999998</v>
      </c>
      <c r="L376" s="26"/>
      <c r="M376" s="23" cm="1">
        <f t="array" aca="1" ref="M376" ca="1">_FV(A376,"52 week low",TRUE)</f>
        <v>18.39</v>
      </c>
      <c r="N376" s="23" cm="1">
        <f t="array" aca="1" ref="N376" ca="1">_FV(A376,"52 week high",TRUE)</f>
        <v>21.9</v>
      </c>
      <c r="O376" s="8" cm="1">
        <f t="array" aca="1" ref="O376" ca="1">_FV(A376,"Volume")</f>
        <v>4</v>
      </c>
      <c r="P376" s="7" cm="1">
        <f t="array" aca="1" ref="P376" ca="1">_FV(A376,"Volume average",TRUE)</f>
        <v>5061</v>
      </c>
      <c r="Q376" t="s">
        <v>119</v>
      </c>
      <c r="T376" s="25" cm="1">
        <f t="array" aca="1" ref="T376" ca="1">_FV(A376,"Expense ratio",TRUE)</f>
        <v>0.01</v>
      </c>
      <c r="U376" s="24" cm="1">
        <f t="array" aca="1" ref="U376" ca="1">_FV(A376,"Market cap",TRUE)</f>
        <v>27552812.510000002</v>
      </c>
      <c r="V376" s="16"/>
      <c r="W376" s="16"/>
      <c r="Z376" s="18"/>
      <c r="AA376" s="20"/>
      <c r="AB376" s="20"/>
      <c r="AC376" s="21">
        <v>4660</v>
      </c>
      <c r="AE376" s="18"/>
      <c r="AF376" s="20"/>
      <c r="AI376" s="21"/>
      <c r="AJ376" s="18"/>
      <c r="AL376" s="18"/>
      <c r="AM376" s="18"/>
      <c r="AN376" t="s">
        <v>73</v>
      </c>
      <c r="AO376" t="str" cm="1">
        <f t="array" aca="1" ref="AO376" ca="1">_FV(A376,"Currency")</f>
        <v>USD</v>
      </c>
      <c r="AP376" t="str" cm="1">
        <f t="array" aca="1" ref="AP376" ca="1">_FV(A376,"Exchange")</f>
        <v>NYSE Arca</v>
      </c>
      <c r="AQ376" s="6" t="str" cm="1">
        <f t="array" aca="1" ref="AQ376" ca="1">_FV(A376,"Exchange abbreviation",TRUE)</f>
        <v>ARCX</v>
      </c>
      <c r="AR376" t="str" cm="1">
        <f t="array" aca="1" ref="AR376" ca="1">_FV(A376,"Instrument type",TRUE)</f>
        <v>ETF</v>
      </c>
    </row>
    <row r="377" spans="1:44" ht="18.75" customHeight="1" x14ac:dyDescent="0.25">
      <c r="A377" t="e" vm="390">
        <v>#VALUE!</v>
      </c>
      <c r="B377" t="s">
        <v>1241</v>
      </c>
      <c r="C377" t="s">
        <v>1242</v>
      </c>
      <c r="D377" s="31" cm="1">
        <f t="array" aca="1" ref="D377" ca="1">_FV(A377,"Last trade time",TRUE)</f>
        <v>45824.840277812502</v>
      </c>
      <c r="E377" s="23" cm="1">
        <f t="array" aca="1" ref="E377" ca="1">_FV(A377,"Price")</f>
        <v>35.200000000000003</v>
      </c>
      <c r="F377" s="27" cm="1">
        <f t="array" aca="1" ref="F377" ca="1">_FV(A377,"Change (%)",TRUE)</f>
        <v>2.8338000000000002E-2</v>
      </c>
      <c r="G377" s="26" cm="1">
        <f t="array" aca="1" ref="G377" ca="1">_FV(A377,"Change")</f>
        <v>0.97</v>
      </c>
      <c r="H377" s="23" cm="1">
        <f t="array" aca="1" ref="H377" ca="1">_FV(A377,"Open")</f>
        <v>34.998899999999999</v>
      </c>
      <c r="I377" s="23" cm="1">
        <f t="array" aca="1" ref="I377" ca="1">_FV(A377,"Low")</f>
        <v>34.998899999999999</v>
      </c>
      <c r="J377" s="23" cm="1">
        <f t="array" aca="1" ref="J377" ca="1">_FV(A377,"High")</f>
        <v>35.21</v>
      </c>
      <c r="K377" s="23" cm="1">
        <f t="array" aca="1" ref="K377" ca="1">_FV(A377,"Previous close",TRUE)</f>
        <v>34.229999999999997</v>
      </c>
      <c r="L377" s="26"/>
      <c r="M377" s="23" cm="1">
        <f t="array" aca="1" ref="M377" ca="1">_FV(A377,"52 week low",TRUE)</f>
        <v>27.58</v>
      </c>
      <c r="N377" s="23" cm="1">
        <f t="array" aca="1" ref="N377" ca="1">_FV(A377,"52 week high",TRUE)</f>
        <v>42.494999999999997</v>
      </c>
      <c r="O377" s="8" cm="1">
        <f t="array" aca="1" ref="O377" ca="1">_FV(A377,"Volume")</f>
        <v>71631</v>
      </c>
      <c r="P377" s="7" cm="1">
        <f t="array" aca="1" ref="P377" ca="1">_FV(A377,"Volume average",TRUE)</f>
        <v>20547</v>
      </c>
      <c r="Q377" t="s">
        <v>496</v>
      </c>
      <c r="S377" t="s">
        <v>564</v>
      </c>
      <c r="T377" s="25" cm="1">
        <f t="array" aca="1" ref="T377" ca="1">_FV(A377,"Expense ratio",TRUE)</f>
        <v>0.01</v>
      </c>
      <c r="U377" s="24" cm="1">
        <f t="array" aca="1" ref="U377" ca="1">_FV(A377,"Market cap",TRUE)</f>
        <v>119961413.15000001</v>
      </c>
      <c r="V377" s="4">
        <v>119961416</v>
      </c>
      <c r="W377" s="4">
        <v>119961416</v>
      </c>
      <c r="X377" t="s">
        <v>1243</v>
      </c>
      <c r="Y377" t="s">
        <v>1244</v>
      </c>
      <c r="Z377" s="5">
        <v>34.670699999999997</v>
      </c>
      <c r="AA377" s="19">
        <v>20.798672</v>
      </c>
      <c r="AB377" s="5">
        <v>6.9999998000000001E-3</v>
      </c>
      <c r="AC377" s="4">
        <v>22711</v>
      </c>
      <c r="AE377" s="5">
        <v>-4.0110750916319882</v>
      </c>
      <c r="AF377" s="5">
        <v>16.484817840956371</v>
      </c>
      <c r="AI377" s="4">
        <v>22711</v>
      </c>
      <c r="AJ377" s="5">
        <v>786936.15</v>
      </c>
      <c r="AL377" s="5">
        <v>42.494999999999997</v>
      </c>
      <c r="AM377" s="5">
        <v>27.58</v>
      </c>
      <c r="AN377" t="s">
        <v>47</v>
      </c>
      <c r="AO377" t="str" cm="1">
        <f t="array" aca="1" ref="AO377" ca="1">_FV(A377,"Currency")</f>
        <v>USD</v>
      </c>
      <c r="AP377" t="str" cm="1">
        <f t="array" aca="1" ref="AP377" ca="1">_FV(A377,"Exchange")</f>
        <v>NYSE Arca</v>
      </c>
      <c r="AQ377" s="6" t="str" cm="1">
        <f t="array" aca="1" ref="AQ377" ca="1">_FV(A377,"Exchange abbreviation",TRUE)</f>
        <v>ARCX</v>
      </c>
      <c r="AR377" t="str" cm="1">
        <f t="array" aca="1" ref="AR377" ca="1">_FV(A377,"Instrument type",TRUE)</f>
        <v>ETF</v>
      </c>
    </row>
    <row r="378" spans="1:44" ht="18.75" customHeight="1" x14ac:dyDescent="0.25">
      <c r="A378" t="e" vm="391">
        <v>#VALUE!</v>
      </c>
      <c r="B378" t="s">
        <v>1245</v>
      </c>
      <c r="C378" t="s">
        <v>1246</v>
      </c>
      <c r="D378" s="31" cm="1">
        <f t="array" aca="1" ref="D378" ca="1">_FV(A378,"Last trade time",TRUE)</f>
        <v>45824.84027780078</v>
      </c>
      <c r="E378" s="23" cm="1">
        <f t="array" aca="1" ref="E378" ca="1">_FV(A378,"Price")</f>
        <v>26.931000000000001</v>
      </c>
      <c r="F378" s="27" cm="1">
        <f t="array" aca="1" ref="F378" ca="1">_FV(A378,"Change (%)",TRUE)</f>
        <v>1.3587E-2</v>
      </c>
      <c r="G378" s="26" cm="1">
        <f t="array" aca="1" ref="G378" ca="1">_FV(A378,"Change")</f>
        <v>0.36099999999999999</v>
      </c>
      <c r="H378" s="23" cm="1">
        <f t="array" aca="1" ref="H378" ca="1">_FV(A378,"Open")</f>
        <v>26.87</v>
      </c>
      <c r="I378" s="23" cm="1">
        <f t="array" aca="1" ref="I378" ca="1">_FV(A378,"Low")</f>
        <v>26.86</v>
      </c>
      <c r="J378" s="23" cm="1">
        <f t="array" aca="1" ref="J378" ca="1">_FV(A378,"High")</f>
        <v>26.95</v>
      </c>
      <c r="K378" s="23" cm="1">
        <f t="array" aca="1" ref="K378" ca="1">_FV(A378,"Previous close",TRUE)</f>
        <v>26.57</v>
      </c>
      <c r="L378" s="26"/>
      <c r="M378" s="23" cm="1">
        <f t="array" aca="1" ref="M378" ca="1">_FV(A378,"52 week low",TRUE)</f>
        <v>20.868300000000001</v>
      </c>
      <c r="N378" s="23" cm="1">
        <f t="array" aca="1" ref="N378" ca="1">_FV(A378,"52 week high",TRUE)</f>
        <v>27.25</v>
      </c>
      <c r="O378" s="8" cm="1">
        <f t="array" aca="1" ref="O378" ca="1">_FV(A378,"Volume")</f>
        <v>4591</v>
      </c>
      <c r="P378" s="7" cm="1">
        <f t="array" aca="1" ref="P378" ca="1">_FV(A378,"Volume average",TRUE)</f>
        <v>8908</v>
      </c>
      <c r="Q378" t="s">
        <v>698</v>
      </c>
      <c r="S378" t="s">
        <v>728</v>
      </c>
      <c r="T378" s="25" cm="1">
        <f t="array" aca="1" ref="T378" ca="1">_FV(A378,"Expense ratio",TRUE)</f>
        <v>0.01</v>
      </c>
      <c r="U378" s="24" cm="1">
        <f t="array" aca="1" ref="U378" ca="1">_FV(A378,"Market cap",TRUE)</f>
        <v>71529021.370000005</v>
      </c>
      <c r="V378" s="4">
        <v>71529024</v>
      </c>
      <c r="W378" s="4">
        <v>71529024</v>
      </c>
      <c r="Y378" t="s">
        <v>1247</v>
      </c>
      <c r="Z378" s="5">
        <v>26.95</v>
      </c>
      <c r="AA378" s="5">
        <v>22.317779999999999</v>
      </c>
      <c r="AB378" s="4">
        <v>0</v>
      </c>
      <c r="AC378" s="4">
        <v>18969</v>
      </c>
      <c r="AE378" s="5">
        <v>6.3174483265513226</v>
      </c>
      <c r="AF378" s="5">
        <v>15.240777524684219</v>
      </c>
      <c r="AI378" s="4">
        <v>18969</v>
      </c>
      <c r="AJ378" s="5">
        <v>512011.24800000002</v>
      </c>
      <c r="AL378" s="5">
        <v>27.25</v>
      </c>
      <c r="AM378" s="5">
        <v>20.867999999999999</v>
      </c>
      <c r="AN378" t="s">
        <v>47</v>
      </c>
      <c r="AO378" t="str" cm="1">
        <f t="array" aca="1" ref="AO378" ca="1">_FV(A378,"Currency")</f>
        <v>USD</v>
      </c>
      <c r="AP378" t="str" cm="1">
        <f t="array" aca="1" ref="AP378" ca="1">_FV(A378,"Exchange")</f>
        <v>NYSE Arca</v>
      </c>
      <c r="AQ378" s="6" t="str" cm="1">
        <f t="array" aca="1" ref="AQ378" ca="1">_FV(A378,"Exchange abbreviation",TRUE)</f>
        <v>ARCX</v>
      </c>
      <c r="AR378" t="str" cm="1">
        <f t="array" aca="1" ref="AR378" ca="1">_FV(A378,"Instrument type",TRUE)</f>
        <v>ETF</v>
      </c>
    </row>
    <row r="379" spans="1:44" ht="18.75" customHeight="1" x14ac:dyDescent="0.25">
      <c r="A379" t="e" vm="392">
        <v>#VALUE!</v>
      </c>
      <c r="B379" t="s">
        <v>1248</v>
      </c>
      <c r="C379" t="s">
        <v>1249</v>
      </c>
      <c r="D379" s="31" cm="1">
        <f t="array" aca="1" ref="D379" ca="1">_FV(A379,"Last trade time",TRUE)</f>
        <v>45824.840277789066</v>
      </c>
      <c r="E379" s="23" cm="1">
        <f t="array" aca="1" ref="E379" ca="1">_FV(A379,"Price")</f>
        <v>26.751200000000001</v>
      </c>
      <c r="F379" s="27" cm="1">
        <f t="array" aca="1" ref="F379" ca="1">_FV(A379,"Change (%)",TRUE)</f>
        <v>1.7299999999999998E-3</v>
      </c>
      <c r="G379" s="26" cm="1">
        <f t="array" aca="1" ref="G379" ca="1">_FV(A379,"Change")</f>
        <v>4.6199999999999998E-2</v>
      </c>
      <c r="H379" s="23" cm="1">
        <f t="array" aca="1" ref="H379" ca="1">_FV(A379,"Open")</f>
        <v>26.67</v>
      </c>
      <c r="I379" s="23" cm="1">
        <f t="array" aca="1" ref="I379" ca="1">_FV(A379,"Low")</f>
        <v>26.59</v>
      </c>
      <c r="J379" s="23" cm="1">
        <f t="array" aca="1" ref="J379" ca="1">_FV(A379,"High")</f>
        <v>26.751200000000001</v>
      </c>
      <c r="K379" s="23" cm="1">
        <f t="array" aca="1" ref="K379" ca="1">_FV(A379,"Previous close",TRUE)</f>
        <v>26.704999999999998</v>
      </c>
      <c r="L379" s="26"/>
      <c r="M379" s="23" cm="1">
        <f t="array" aca="1" ref="M379" ca="1">_FV(A379,"52 week low",TRUE)</f>
        <v>25.15</v>
      </c>
      <c r="N379" s="23" cm="1">
        <f t="array" aca="1" ref="N379" ca="1">_FV(A379,"52 week high",TRUE)</f>
        <v>27.524999999999999</v>
      </c>
      <c r="O379" s="8" cm="1">
        <f t="array" aca="1" ref="O379" ca="1">_FV(A379,"Volume")</f>
        <v>4617</v>
      </c>
      <c r="P379" s="7" cm="1">
        <f t="array" aca="1" ref="P379" ca="1">_FV(A379,"Volume average",TRUE)</f>
        <v>18509</v>
      </c>
      <c r="T379" s="25" cm="1">
        <f t="array" aca="1" ref="T379" ca="1">_FV(A379,"Expense ratio",TRUE)</f>
        <v>0.01</v>
      </c>
      <c r="U379" s="24" cm="1">
        <f t="array" aca="1" ref="U379" ca="1">_FV(A379,"Market cap",TRUE)</f>
        <v>10406620.689999999</v>
      </c>
      <c r="V379" s="16"/>
      <c r="W379" s="16"/>
      <c r="Z379" s="18"/>
      <c r="AA379" s="20"/>
      <c r="AB379" s="20"/>
      <c r="AC379" s="21"/>
      <c r="AE379" s="18"/>
      <c r="AF379" s="20"/>
      <c r="AI379" s="21"/>
      <c r="AJ379" s="18"/>
      <c r="AL379" s="18"/>
      <c r="AM379" s="18"/>
      <c r="AO379" t="str" cm="1">
        <f t="array" aca="1" ref="AO379" ca="1">_FV(A379,"Currency")</f>
        <v>USD</v>
      </c>
      <c r="AP379" t="str" cm="1">
        <f t="array" aca="1" ref="AP379" ca="1">_FV(A379,"Exchange")</f>
        <v>NYSE Arca</v>
      </c>
      <c r="AQ379" s="6" t="str" cm="1">
        <f t="array" aca="1" ref="AQ379" ca="1">_FV(A379,"Exchange abbreviation",TRUE)</f>
        <v>ARCX</v>
      </c>
      <c r="AR379" t="str" cm="1">
        <f t="array" aca="1" ref="AR379" ca="1">_FV(A379,"Instrument type",TRUE)</f>
        <v>ETF</v>
      </c>
    </row>
    <row r="380" spans="1:44" ht="18.75" customHeight="1" x14ac:dyDescent="0.25">
      <c r="A380" t="e" vm="393">
        <v>#VALUE!</v>
      </c>
      <c r="B380" t="s">
        <v>1250</v>
      </c>
      <c r="C380" t="s">
        <v>1251</v>
      </c>
      <c r="D380" s="31" cm="1">
        <f t="array" aca="1" ref="D380" ca="1">_FV(A380,"Last trade time",TRUE)</f>
        <v>45824.840277789066</v>
      </c>
      <c r="E380" s="23" cm="1">
        <f t="array" aca="1" ref="E380" ca="1">_FV(A380,"Price")</f>
        <v>10.5501</v>
      </c>
      <c r="F380" s="27" cm="1">
        <f t="array" aca="1" ref="F380" ca="1">_FV(A380,"Change (%)",TRUE)</f>
        <v>1.0701E-2</v>
      </c>
      <c r="G380" s="26" cm="1">
        <f t="array" aca="1" ref="G380" ca="1">_FV(A380,"Change")</f>
        <v>0.11169999999999999</v>
      </c>
      <c r="H380" s="23" cm="1">
        <f t="array" aca="1" ref="H380" ca="1">_FV(A380,"Open")</f>
        <v>10.5501</v>
      </c>
      <c r="I380" s="23" cm="1">
        <f t="array" aca="1" ref="I380" ca="1">_FV(A380,"Low")</f>
        <v>10.5501</v>
      </c>
      <c r="J380" s="23" cm="1">
        <f t="array" aca="1" ref="J380" ca="1">_FV(A380,"High")</f>
        <v>10.5501</v>
      </c>
      <c r="K380" s="23" cm="1">
        <f t="array" aca="1" ref="K380" ca="1">_FV(A380,"Previous close",TRUE)</f>
        <v>10.4384</v>
      </c>
      <c r="L380" s="26"/>
      <c r="M380" s="23" cm="1">
        <f t="array" aca="1" ref="M380" ca="1">_FV(A380,"52 week low",TRUE)</f>
        <v>8.5299999999999994</v>
      </c>
      <c r="N380" s="23" cm="1">
        <f t="array" aca="1" ref="N380" ca="1">_FV(A380,"52 week high",TRUE)</f>
        <v>10.8452</v>
      </c>
      <c r="O380" s="8" cm="1">
        <f t="array" aca="1" ref="O380" ca="1">_FV(A380,"Volume")</f>
        <v>10</v>
      </c>
      <c r="P380" s="7" cm="1">
        <f t="array" aca="1" ref="P380" ca="1">_FV(A380,"Volume average",TRUE)</f>
        <v>882</v>
      </c>
      <c r="Q380" t="s">
        <v>844</v>
      </c>
      <c r="S380" t="s">
        <v>1223</v>
      </c>
      <c r="T380" s="25" cm="1">
        <f t="array" aca="1" ref="T380" ca="1">_FV(A380,"Expense ratio",TRUE)</f>
        <v>0.01</v>
      </c>
      <c r="U380" s="24" cm="1">
        <f t="array" aca="1" ref="U380" ca="1">_FV(A380,"Market cap",TRUE)</f>
        <v>2676665.7799999998</v>
      </c>
      <c r="V380" s="4">
        <v>2676665</v>
      </c>
      <c r="W380" s="4">
        <v>2676665</v>
      </c>
      <c r="Y380" t="s">
        <v>1252</v>
      </c>
      <c r="Z380" s="5">
        <v>10.602399999999999</v>
      </c>
      <c r="AA380" s="19">
        <v>22.169091999999999</v>
      </c>
      <c r="AB380" s="20"/>
      <c r="AC380" s="4">
        <v>1711</v>
      </c>
      <c r="AE380" s="5">
        <v>5.155872199141931</v>
      </c>
      <c r="AF380" s="20"/>
      <c r="AI380" s="4">
        <v>1711</v>
      </c>
      <c r="AJ380" s="5">
        <v>18093.825000000001</v>
      </c>
      <c r="AL380" s="5">
        <v>10.845000000000001</v>
      </c>
      <c r="AM380" s="5">
        <v>8.5299999999999994</v>
      </c>
      <c r="AN380" t="s">
        <v>47</v>
      </c>
      <c r="AO380" t="str" cm="1">
        <f t="array" aca="1" ref="AO380" ca="1">_FV(A380,"Currency")</f>
        <v>USD</v>
      </c>
      <c r="AP380" t="str" cm="1">
        <f t="array" aca="1" ref="AP380" ca="1">_FV(A380,"Exchange")</f>
        <v>NYSE Arca</v>
      </c>
      <c r="AQ380" s="6" t="str" cm="1">
        <f t="array" aca="1" ref="AQ380" ca="1">_FV(A380,"Exchange abbreviation",TRUE)</f>
        <v>ARCX</v>
      </c>
      <c r="AR380" t="str" cm="1">
        <f t="array" aca="1" ref="AR380" ca="1">_FV(A380,"Instrument type",TRUE)</f>
        <v>ETF</v>
      </c>
    </row>
    <row r="381" spans="1:44" ht="18.75" customHeight="1" x14ac:dyDescent="0.25">
      <c r="A381" t="e" vm="394">
        <v>#VALUE!</v>
      </c>
      <c r="B381" t="s">
        <v>1253</v>
      </c>
      <c r="C381" t="s">
        <v>1254</v>
      </c>
      <c r="D381" s="31" cm="1">
        <f t="array" aca="1" ref="D381" ca="1">_FV(A381,"Last trade time",TRUE)</f>
        <v>45824.843750265623</v>
      </c>
      <c r="E381" s="23" cm="1">
        <f t="array" aca="1" ref="E381" ca="1">_FV(A381,"Price")</f>
        <v>30.55</v>
      </c>
      <c r="F381" s="27" cm="1">
        <f t="array" aca="1" ref="F381" ca="1">_FV(A381,"Change (%)",TRUE)</f>
        <v>1.7655000000000001E-2</v>
      </c>
      <c r="G381" s="26" cm="1">
        <f t="array" aca="1" ref="G381" ca="1">_FV(A381,"Change")</f>
        <v>0.53</v>
      </c>
      <c r="H381" s="23" cm="1">
        <f t="array" aca="1" ref="H381" ca="1">_FV(A381,"Open")</f>
        <v>30.39</v>
      </c>
      <c r="I381" s="23" cm="1">
        <f t="array" aca="1" ref="I381" ca="1">_FV(A381,"Low")</f>
        <v>30.334299999999999</v>
      </c>
      <c r="J381" s="23" cm="1">
        <f t="array" aca="1" ref="J381" ca="1">_FV(A381,"High")</f>
        <v>30.58</v>
      </c>
      <c r="K381" s="23" cm="1">
        <f t="array" aca="1" ref="K381" ca="1">_FV(A381,"Previous close",TRUE)</f>
        <v>30.02</v>
      </c>
      <c r="L381" s="26"/>
      <c r="M381" s="23" cm="1">
        <f t="array" aca="1" ref="M381" ca="1">_FV(A381,"52 week low",TRUE)</f>
        <v>20.815000000000001</v>
      </c>
      <c r="N381" s="23" cm="1">
        <f t="array" aca="1" ref="N381" ca="1">_FV(A381,"52 week high",TRUE)</f>
        <v>31.65</v>
      </c>
      <c r="O381" s="8" cm="1">
        <f t="array" aca="1" ref="O381" ca="1">_FV(A381,"Volume")</f>
        <v>16815</v>
      </c>
      <c r="P381" s="7" cm="1">
        <f t="array" aca="1" ref="P381" ca="1">_FV(A381,"Volume average",TRUE)</f>
        <v>13273</v>
      </c>
      <c r="Q381" t="s">
        <v>490</v>
      </c>
      <c r="S381" t="s">
        <v>1255</v>
      </c>
      <c r="T381" s="25" cm="1">
        <f t="array" aca="1" ref="T381" ca="1">_FV(A381,"Expense ratio",TRUE)</f>
        <v>0.01</v>
      </c>
      <c r="U381" s="24" cm="1">
        <f t="array" aca="1" ref="U381" ca="1">_FV(A381,"Market cap",TRUE)</f>
        <v>24626373.07</v>
      </c>
      <c r="V381" s="4">
        <v>24626372</v>
      </c>
      <c r="W381" s="4">
        <v>24626372</v>
      </c>
      <c r="X381" t="s">
        <v>1256</v>
      </c>
      <c r="Y381" t="s">
        <v>1257</v>
      </c>
      <c r="Z381" s="5">
        <v>30.25</v>
      </c>
      <c r="AA381" s="5">
        <v>32.212299999999999</v>
      </c>
      <c r="AB381" s="20"/>
      <c r="AC381" s="4">
        <v>13173</v>
      </c>
      <c r="AE381" s="5">
        <v>7.2183139857213474</v>
      </c>
      <c r="AF381" s="20"/>
      <c r="AI381" s="4">
        <v>13173</v>
      </c>
      <c r="AJ381" s="5">
        <v>399405.36</v>
      </c>
      <c r="AL381" s="5">
        <v>31.65</v>
      </c>
      <c r="AM381" s="5">
        <v>20.815000000000001</v>
      </c>
      <c r="AN381" t="s">
        <v>47</v>
      </c>
      <c r="AO381" t="str" cm="1">
        <f t="array" aca="1" ref="AO381" ca="1">_FV(A381,"Currency")</f>
        <v>USD</v>
      </c>
      <c r="AP381" t="str" cm="1">
        <f t="array" aca="1" ref="AP381" ca="1">_FV(A381,"Exchange")</f>
        <v>Nasdaq Stock Market</v>
      </c>
      <c r="AQ381" s="6" t="str" cm="1">
        <f t="array" aca="1" ref="AQ381" ca="1">_FV(A381,"Exchange abbreviation",TRUE)</f>
        <v>XNAS</v>
      </c>
      <c r="AR381" t="str" cm="1">
        <f t="array" aca="1" ref="AR381" ca="1">_FV(A381,"Instrument type",TRUE)</f>
        <v>ETF</v>
      </c>
    </row>
    <row r="382" spans="1:44" ht="18.75" customHeight="1" x14ac:dyDescent="0.25">
      <c r="A382" t="e" vm="395">
        <v>#VALUE!</v>
      </c>
      <c r="B382" t="s">
        <v>1258</v>
      </c>
      <c r="C382" t="s">
        <v>1259</v>
      </c>
      <c r="D382" s="31" cm="1">
        <f t="array" aca="1" ref="D382" ca="1">_FV(A382,"Last trade time",TRUE)</f>
        <v>45824.84027780078</v>
      </c>
      <c r="E382" s="23" cm="1">
        <f t="array" aca="1" ref="E382" ca="1">_FV(A382,"Price")</f>
        <v>33.511200000000002</v>
      </c>
      <c r="F382" s="27" cm="1">
        <f t="array" aca="1" ref="F382" ca="1">_FV(A382,"Change (%)",TRUE)</f>
        <v>1.5220000000000001E-2</v>
      </c>
      <c r="G382" s="26" cm="1">
        <f t="array" aca="1" ref="G382" ca="1">_FV(A382,"Change")</f>
        <v>0.50239999999999996</v>
      </c>
      <c r="H382" s="23" cm="1">
        <f t="array" aca="1" ref="H382" ca="1">_FV(A382,"Open")</f>
        <v>33.6</v>
      </c>
      <c r="I382" s="23" cm="1">
        <f t="array" aca="1" ref="I382" ca="1">_FV(A382,"Low")</f>
        <v>33.511200000000002</v>
      </c>
      <c r="J382" s="23" cm="1">
        <f t="array" aca="1" ref="J382" ca="1">_FV(A382,"High")</f>
        <v>33.6</v>
      </c>
      <c r="K382" s="23" cm="1">
        <f t="array" aca="1" ref="K382" ca="1">_FV(A382,"Previous close",TRUE)</f>
        <v>33.008800000000001</v>
      </c>
      <c r="L382" s="26"/>
      <c r="M382" s="23" cm="1">
        <f t="array" aca="1" ref="M382" ca="1">_FV(A382,"52 week low",TRUE)</f>
        <v>25.45</v>
      </c>
      <c r="N382" s="23" cm="1">
        <f t="array" aca="1" ref="N382" ca="1">_FV(A382,"52 week high",TRUE)</f>
        <v>35.659100000000002</v>
      </c>
      <c r="O382" s="8" cm="1">
        <f t="array" aca="1" ref="O382" ca="1">_FV(A382,"Volume")</f>
        <v>268</v>
      </c>
      <c r="P382" s="7" cm="1">
        <f t="array" aca="1" ref="P382" ca="1">_FV(A382,"Volume average",TRUE)</f>
        <v>2271</v>
      </c>
      <c r="Q382" t="s">
        <v>1096</v>
      </c>
      <c r="S382" t="s">
        <v>608</v>
      </c>
      <c r="T382" s="25" cm="1">
        <f t="array" aca="1" ref="T382" ca="1">_FV(A382,"Expense ratio",TRUE)</f>
        <v>0.01</v>
      </c>
      <c r="U382" s="24" cm="1">
        <f t="array" aca="1" ref="U382" ca="1">_FV(A382,"Market cap",TRUE)</f>
        <v>42786277.950000003</v>
      </c>
      <c r="V382" s="4">
        <v>42786276</v>
      </c>
      <c r="W382" s="4">
        <v>42786276</v>
      </c>
      <c r="Y382" t="s">
        <v>1260</v>
      </c>
      <c r="Z382" s="5">
        <v>32.75</v>
      </c>
      <c r="AA382" s="5">
        <v>25.471209999999999</v>
      </c>
      <c r="AB382" s="5">
        <v>5.3E-3</v>
      </c>
      <c r="AC382" s="4">
        <v>3015</v>
      </c>
      <c r="AE382" s="5">
        <v>3.4214962032090619</v>
      </c>
      <c r="AF382" s="5">
        <v>-3.0834798567062731</v>
      </c>
      <c r="AH382" s="16"/>
      <c r="AI382" s="4">
        <v>3015</v>
      </c>
      <c r="AJ382" s="5">
        <v>98583.866999999998</v>
      </c>
      <c r="AL382" s="5">
        <v>35.658999999999999</v>
      </c>
      <c r="AM382" s="5">
        <v>25.45</v>
      </c>
      <c r="AN382" t="s">
        <v>47</v>
      </c>
      <c r="AO382" t="str" cm="1">
        <f t="array" aca="1" ref="AO382" ca="1">_FV(A382,"Currency")</f>
        <v>USD</v>
      </c>
      <c r="AP382" t="str" cm="1">
        <f t="array" aca="1" ref="AP382" ca="1">_FV(A382,"Exchange")</f>
        <v>NYSE Arca</v>
      </c>
      <c r="AQ382" s="6" t="str" cm="1">
        <f t="array" aca="1" ref="AQ382" ca="1">_FV(A382,"Exchange abbreviation",TRUE)</f>
        <v>ARCX</v>
      </c>
      <c r="AR382" t="str" cm="1">
        <f t="array" aca="1" ref="AR382" ca="1">_FV(A382,"Instrument type",TRUE)</f>
        <v>ETF</v>
      </c>
    </row>
    <row r="383" spans="1:44" ht="18.75" customHeight="1" x14ac:dyDescent="0.25">
      <c r="A383" t="e" vm="396">
        <v>#VALUE!</v>
      </c>
      <c r="B383" t="s">
        <v>1261</v>
      </c>
      <c r="C383" t="s">
        <v>1262</v>
      </c>
      <c r="D383" s="31" cm="1">
        <f t="array" aca="1" ref="D383" ca="1">_FV(A383,"Last trade time",TRUE)</f>
        <v>45824.840277789066</v>
      </c>
      <c r="E383" s="23" cm="1">
        <f t="array" aca="1" ref="E383" ca="1">_FV(A383,"Price")</f>
        <v>21.0136</v>
      </c>
      <c r="F383" s="27" cm="1">
        <f t="array" aca="1" ref="F383" ca="1">_FV(A383,"Change (%)",TRUE)</f>
        <v>7.2122000000000006E-2</v>
      </c>
      <c r="G383" s="26" cm="1">
        <f t="array" aca="1" ref="G383" ca="1">_FV(A383,"Change")</f>
        <v>1.4136</v>
      </c>
      <c r="H383" s="23" cm="1">
        <f t="array" aca="1" ref="H383" ca="1">_FV(A383,"Open")</f>
        <v>20.260000000000002</v>
      </c>
      <c r="I383" s="23" cm="1">
        <f t="array" aca="1" ref="I383" ca="1">_FV(A383,"Low")</f>
        <v>20.2529</v>
      </c>
      <c r="J383" s="23" cm="1">
        <f t="array" aca="1" ref="J383" ca="1">_FV(A383,"High")</f>
        <v>21.178999999999998</v>
      </c>
      <c r="K383" s="23" cm="1">
        <f t="array" aca="1" ref="K383" ca="1">_FV(A383,"Previous close",TRUE)</f>
        <v>19.600000000000001</v>
      </c>
      <c r="L383" s="26"/>
      <c r="M383" s="23" cm="1">
        <f t="array" aca="1" ref="M383" ca="1">_FV(A383,"52 week low",TRUE)</f>
        <v>10.41</v>
      </c>
      <c r="N383" s="23" cm="1">
        <f t="array" aca="1" ref="N383" ca="1">_FV(A383,"52 week high",TRUE)</f>
        <v>33.86</v>
      </c>
      <c r="O383" s="8" cm="1">
        <f t="array" aca="1" ref="O383" ca="1">_FV(A383,"Volume")</f>
        <v>2084</v>
      </c>
      <c r="P383" s="7" cm="1">
        <f t="array" aca="1" ref="P383" ca="1">_FV(A383,"Volume average",TRUE)</f>
        <v>5884</v>
      </c>
      <c r="Q383" t="s">
        <v>85</v>
      </c>
      <c r="S383" t="s">
        <v>445</v>
      </c>
      <c r="T383" s="25" cm="1">
        <f t="array" aca="1" ref="T383" ca="1">_FV(A383,"Expense ratio",TRUE)</f>
        <v>0.01</v>
      </c>
      <c r="U383" s="24" cm="1">
        <f t="array" aca="1" ref="U383" ca="1">_FV(A383,"Market cap",TRUE)</f>
        <v>3269473.4</v>
      </c>
      <c r="V383" s="4">
        <v>3269473</v>
      </c>
      <c r="W383" s="4">
        <v>3269473</v>
      </c>
      <c r="Y383" t="s">
        <v>1263</v>
      </c>
      <c r="Z383" s="5">
        <v>21.422999999999998</v>
      </c>
      <c r="AA383" s="5">
        <v>24.053173000000001</v>
      </c>
      <c r="AB383" s="20"/>
      <c r="AC383" s="4">
        <v>5674</v>
      </c>
      <c r="AE383" s="5">
        <v>-8.1847669844996034</v>
      </c>
      <c r="AF383" s="20"/>
      <c r="AI383" s="4">
        <v>5674</v>
      </c>
      <c r="AJ383" s="5">
        <v>121820.78</v>
      </c>
      <c r="AL383" s="5">
        <v>33.86</v>
      </c>
      <c r="AM383" s="5">
        <v>10.41</v>
      </c>
      <c r="AN383" t="s">
        <v>47</v>
      </c>
      <c r="AO383" t="str" cm="1">
        <f t="array" aca="1" ref="AO383" ca="1">_FV(A383,"Currency")</f>
        <v>USD</v>
      </c>
      <c r="AP383" t="str" cm="1">
        <f t="array" aca="1" ref="AP383" ca="1">_FV(A383,"Exchange")</f>
        <v>NYSE Arca</v>
      </c>
      <c r="AQ383" s="6" t="str" cm="1">
        <f t="array" aca="1" ref="AQ383" ca="1">_FV(A383,"Exchange abbreviation",TRUE)</f>
        <v>ARCX</v>
      </c>
      <c r="AR383" t="str" cm="1">
        <f t="array" aca="1" ref="AR383" ca="1">_FV(A383,"Instrument type",TRUE)</f>
        <v>ETF</v>
      </c>
    </row>
    <row r="384" spans="1:44" ht="18.75" customHeight="1" x14ac:dyDescent="0.25">
      <c r="A384" t="e" vm="397">
        <v>#VALUE!</v>
      </c>
      <c r="B384" t="s">
        <v>1264</v>
      </c>
      <c r="C384" t="s">
        <v>1265</v>
      </c>
      <c r="D384" s="31" cm="1">
        <f t="array" aca="1" ref="D384" ca="1">_FV(A384,"Last trade time",TRUE)</f>
        <v>45824.94117267344</v>
      </c>
      <c r="E384" s="23" cm="1">
        <f t="array" aca="1" ref="E384" ca="1">_FV(A384,"Price")</f>
        <v>25.79</v>
      </c>
      <c r="F384" s="27" cm="1">
        <f t="array" aca="1" ref="F384" ca="1">_FV(A384,"Change (%)",TRUE)</f>
        <v>-1.2634000000000001E-2</v>
      </c>
      <c r="G384" s="26" cm="1">
        <f t="array" aca="1" ref="G384" ca="1">_FV(A384,"Change")</f>
        <v>-0.33</v>
      </c>
      <c r="H384" s="23" cm="1">
        <f t="array" aca="1" ref="H384" ca="1">_FV(A384,"Open")</f>
        <v>25.85</v>
      </c>
      <c r="I384" s="23" cm="1">
        <f t="array" aca="1" ref="I384" ca="1">_FV(A384,"Low")</f>
        <v>24.33</v>
      </c>
      <c r="J384" s="23" cm="1">
        <f t="array" aca="1" ref="J384" ca="1">_FV(A384,"High")</f>
        <v>26.1</v>
      </c>
      <c r="K384" s="23" cm="1">
        <f t="array" aca="1" ref="K384" ca="1">_FV(A384,"Previous close",TRUE)</f>
        <v>26.12</v>
      </c>
      <c r="L384" s="26"/>
      <c r="M384" s="23" cm="1">
        <f t="array" aca="1" ref="M384" ca="1">_FV(A384,"52 week low",TRUE)</f>
        <v>17.780100000000001</v>
      </c>
      <c r="N384" s="23" cm="1">
        <f t="array" aca="1" ref="N384" ca="1">_FV(A384,"52 week high",TRUE)</f>
        <v>35.71</v>
      </c>
      <c r="O384" s="8" cm="1">
        <f t="array" aca="1" ref="O384" ca="1">_FV(A384,"Volume")</f>
        <v>10013138</v>
      </c>
      <c r="P384" s="7" cm="1">
        <f t="array" aca="1" ref="P384" ca="1">_FV(A384,"Volume average",TRUE)</f>
        <v>2576955</v>
      </c>
      <c r="Q384" t="s">
        <v>78</v>
      </c>
      <c r="R384" t="s">
        <v>130</v>
      </c>
      <c r="S384" t="s">
        <v>61</v>
      </c>
      <c r="T384" s="25" cm="1">
        <f t="array" aca="1" ref="T384" ca="1">_FV(A384,"Expense ratio",TRUE)</f>
        <v>9.8999999999999991E-3</v>
      </c>
      <c r="U384" s="24" cm="1">
        <f t="array" aca="1" ref="U384" ca="1">_FV(A384,"Market cap",TRUE)</f>
        <v>377028263.94</v>
      </c>
      <c r="V384" s="4">
        <v>362912384</v>
      </c>
      <c r="W384" s="4">
        <v>362912384</v>
      </c>
      <c r="Y384" t="s">
        <v>1025</v>
      </c>
      <c r="Z384" s="5">
        <v>22.378</v>
      </c>
      <c r="AA384" s="20"/>
      <c r="AB384" s="4">
        <v>0</v>
      </c>
      <c r="AC384" s="4">
        <v>2194326</v>
      </c>
      <c r="AE384" s="5">
        <v>-19.84407728695804</v>
      </c>
      <c r="AF384" s="5">
        <v>-23.03504148012853</v>
      </c>
      <c r="AH384" s="16"/>
      <c r="AI384" s="4">
        <v>2194326</v>
      </c>
      <c r="AJ384" s="5">
        <v>49087072.619999997</v>
      </c>
      <c r="AL384" s="5">
        <v>35.71</v>
      </c>
      <c r="AM384" s="5">
        <v>17.78</v>
      </c>
      <c r="AN384" t="s">
        <v>82</v>
      </c>
      <c r="AO384" t="str" cm="1">
        <f t="array" aca="1" ref="AO384" ca="1">_FV(A384,"Currency")</f>
        <v>USD</v>
      </c>
      <c r="AP384" t="str" cm="1">
        <f t="array" aca="1" ref="AP384" ca="1">_FV(A384,"Exchange")</f>
        <v>NYSE Arca</v>
      </c>
      <c r="AQ384" s="6" t="str" cm="1">
        <f t="array" aca="1" ref="AQ384" ca="1">_FV(A384,"Exchange abbreviation",TRUE)</f>
        <v>ARCX</v>
      </c>
      <c r="AR384" t="str" cm="1">
        <f t="array" aca="1" ref="AR384" ca="1">_FV(A384,"Instrument type",TRUE)</f>
        <v>ETF</v>
      </c>
    </row>
    <row r="385" spans="1:44" ht="18.75" customHeight="1" x14ac:dyDescent="0.25">
      <c r="A385" t="e" vm="398">
        <v>#VALUE!</v>
      </c>
      <c r="B385" t="s">
        <v>1266</v>
      </c>
      <c r="C385" t="s">
        <v>1267</v>
      </c>
      <c r="D385" s="31" cm="1">
        <f t="array" aca="1" ref="D385" ca="1">_FV(A385,"Last trade time",TRUE)</f>
        <v>45824.93968646953</v>
      </c>
      <c r="E385" s="23" cm="1">
        <f t="array" aca="1" ref="E385" ca="1">_FV(A385,"Price")</f>
        <v>12.79</v>
      </c>
      <c r="F385" s="27" cm="1">
        <f t="array" aca="1" ref="F385" ca="1">_FV(A385,"Change (%)",TRUE)</f>
        <v>-3.3987999999999997E-2</v>
      </c>
      <c r="G385" s="26" cm="1">
        <f t="array" aca="1" ref="G385" ca="1">_FV(A385,"Change")</f>
        <v>-0.45</v>
      </c>
      <c r="H385" s="23" cm="1">
        <f t="array" aca="1" ref="H385" ca="1">_FV(A385,"Open")</f>
        <v>12.86</v>
      </c>
      <c r="I385" s="23" cm="1">
        <f t="array" aca="1" ref="I385" ca="1">_FV(A385,"Low")</f>
        <v>12.57</v>
      </c>
      <c r="J385" s="23" cm="1">
        <f t="array" aca="1" ref="J385" ca="1">_FV(A385,"High")</f>
        <v>13</v>
      </c>
      <c r="K385" s="23" cm="1">
        <f t="array" aca="1" ref="K385" ca="1">_FV(A385,"Previous close",TRUE)</f>
        <v>13.24</v>
      </c>
      <c r="L385" s="26"/>
      <c r="M385" s="23" cm="1">
        <f t="array" aca="1" ref="M385" ca="1">_FV(A385,"52 week low",TRUE)</f>
        <v>9.66</v>
      </c>
      <c r="N385" s="23" cm="1">
        <f t="array" aca="1" ref="N385" ca="1">_FV(A385,"52 week high",TRUE)</f>
        <v>25.7</v>
      </c>
      <c r="O385" s="8" cm="1">
        <f t="array" aca="1" ref="O385" ca="1">_FV(A385,"Volume")</f>
        <v>16437985</v>
      </c>
      <c r="P385" s="7" cm="1">
        <f t="array" aca="1" ref="P385" ca="1">_FV(A385,"Volume average",TRUE)</f>
        <v>17095964</v>
      </c>
      <c r="Q385" t="s">
        <v>65</v>
      </c>
      <c r="R385" t="s">
        <v>1268</v>
      </c>
      <c r="S385" t="s">
        <v>445</v>
      </c>
      <c r="T385" s="25" cm="1">
        <f t="array" aca="1" ref="T385" ca="1">_FV(A385,"Expense ratio",TRUE)</f>
        <v>9.8999999999999991E-3</v>
      </c>
      <c r="U385" s="24" cm="1">
        <f t="array" aca="1" ref="U385" ca="1">_FV(A385,"Market cap",TRUE)</f>
        <v>281297885.08999997</v>
      </c>
      <c r="V385" s="4">
        <v>281297888</v>
      </c>
      <c r="W385" s="4">
        <v>281297888</v>
      </c>
      <c r="Y385" t="s">
        <v>1116</v>
      </c>
      <c r="Z385" s="5">
        <v>12.677</v>
      </c>
      <c r="AA385" s="20"/>
      <c r="AB385" s="5">
        <v>5.0300002000000003E-2</v>
      </c>
      <c r="AC385" s="4">
        <v>20875995</v>
      </c>
      <c r="AE385" s="5">
        <v>-2.3988526952973599</v>
      </c>
      <c r="AF385" s="5">
        <v>-29.89819230068526</v>
      </c>
      <c r="AI385" s="4">
        <v>20875995</v>
      </c>
      <c r="AJ385" s="5">
        <v>265125136.5</v>
      </c>
      <c r="AL385" s="5">
        <v>25.7</v>
      </c>
      <c r="AM385" s="5">
        <v>9.66</v>
      </c>
      <c r="AN385" t="s">
        <v>82</v>
      </c>
      <c r="AO385" t="str" cm="1">
        <f t="array" aca="1" ref="AO385" ca="1">_FV(A385,"Currency")</f>
        <v>USD</v>
      </c>
      <c r="AP385" t="str" cm="1">
        <f t="array" aca="1" ref="AP385" ca="1">_FV(A385,"Exchange")</f>
        <v>NYSE Arca</v>
      </c>
      <c r="AQ385" s="6" t="str" cm="1">
        <f t="array" aca="1" ref="AQ385" ca="1">_FV(A385,"Exchange abbreviation",TRUE)</f>
        <v>ARCX</v>
      </c>
      <c r="AR385" t="str" cm="1">
        <f t="array" aca="1" ref="AR385" ca="1">_FV(A385,"Instrument type",TRUE)</f>
        <v>ETF</v>
      </c>
    </row>
    <row r="386" spans="1:44" ht="18.75" customHeight="1" x14ac:dyDescent="0.25">
      <c r="A386" t="e" vm="399">
        <v>#VALUE!</v>
      </c>
      <c r="B386" t="s">
        <v>1269</v>
      </c>
      <c r="C386" t="s">
        <v>1270</v>
      </c>
      <c r="D386" s="31" cm="1">
        <f t="array" aca="1" ref="D386" ca="1">_FV(A386,"Last trade time",TRUE)</f>
        <v>45824.934262950781</v>
      </c>
      <c r="E386" s="23" cm="1">
        <f t="array" aca="1" ref="E386" ca="1">_FV(A386,"Price")</f>
        <v>10.06</v>
      </c>
      <c r="F386" s="27" cm="1">
        <f t="array" aca="1" ref="F386" ca="1">_FV(A386,"Change (%)",TRUE)</f>
        <v>-3.96E-3</v>
      </c>
      <c r="G386" s="26" cm="1">
        <f t="array" aca="1" ref="G386" ca="1">_FV(A386,"Change")</f>
        <v>-0.04</v>
      </c>
      <c r="H386" s="23" cm="1">
        <f t="array" aca="1" ref="H386" ca="1">_FV(A386,"Open")</f>
        <v>10.08</v>
      </c>
      <c r="I386" s="23" cm="1">
        <f t="array" aca="1" ref="I386" ca="1">_FV(A386,"Low")</f>
        <v>9.93</v>
      </c>
      <c r="J386" s="23" cm="1">
        <f t="array" aca="1" ref="J386" ca="1">_FV(A386,"High")</f>
        <v>10.15</v>
      </c>
      <c r="K386" s="23" cm="1">
        <f t="array" aca="1" ref="K386" ca="1">_FV(A386,"Previous close",TRUE)</f>
        <v>10.1</v>
      </c>
      <c r="L386" s="26"/>
      <c r="M386" s="23" cm="1">
        <f t="array" aca="1" ref="M386" ca="1">_FV(A386,"52 week low",TRUE)</f>
        <v>9.5399999999999991</v>
      </c>
      <c r="N386" s="23" cm="1">
        <f t="array" aca="1" ref="N386" ca="1">_FV(A386,"52 week high",TRUE)</f>
        <v>19.88</v>
      </c>
      <c r="O386" s="8" cm="1">
        <f t="array" aca="1" ref="O386" ca="1">_FV(A386,"Volume")</f>
        <v>111276</v>
      </c>
      <c r="P386" s="7" cm="1">
        <f t="array" aca="1" ref="P386" ca="1">_FV(A386,"Volume average",TRUE)</f>
        <v>75250</v>
      </c>
      <c r="Q386" t="s">
        <v>345</v>
      </c>
      <c r="S386" t="s">
        <v>617</v>
      </c>
      <c r="T386" s="25" cm="1">
        <f t="array" aca="1" ref="T386" ca="1">_FV(A386,"Expense ratio",TRUE)</f>
        <v>9.8999999999999991E-3</v>
      </c>
      <c r="U386" s="24" cm="1">
        <f t="array" aca="1" ref="U386" ca="1">_FV(A386,"Market cap",TRUE)</f>
        <v>35048553.469999999</v>
      </c>
      <c r="V386" s="4">
        <v>35048552</v>
      </c>
      <c r="W386" s="4">
        <v>35048552</v>
      </c>
      <c r="Y386" t="s">
        <v>1271</v>
      </c>
      <c r="Z386" s="5">
        <v>9.6822999999999997</v>
      </c>
      <c r="AA386" s="20"/>
      <c r="AB386" s="5">
        <v>0.97339993999999996</v>
      </c>
      <c r="AC386" s="4">
        <v>74807</v>
      </c>
      <c r="AE386" s="5">
        <v>-4.3490845153006497</v>
      </c>
      <c r="AF386" s="5">
        <v>6.2076487096469846</v>
      </c>
      <c r="AI386" s="4">
        <v>74807</v>
      </c>
      <c r="AJ386" s="5">
        <v>726375.97000000009</v>
      </c>
      <c r="AL386" s="5">
        <v>19.88</v>
      </c>
      <c r="AM386" s="5">
        <v>9.5399999999999991</v>
      </c>
      <c r="AN386" t="s">
        <v>47</v>
      </c>
      <c r="AO386" t="str" cm="1">
        <f t="array" aca="1" ref="AO386" ca="1">_FV(A386,"Currency")</f>
        <v>USD</v>
      </c>
      <c r="AP386" t="str" cm="1">
        <f t="array" aca="1" ref="AP386" ca="1">_FV(A386,"Exchange")</f>
        <v>Nasdaq Stock Market</v>
      </c>
      <c r="AQ386" s="6" t="str" cm="1">
        <f t="array" aca="1" ref="AQ386" ca="1">_FV(A386,"Exchange abbreviation",TRUE)</f>
        <v>XNAS</v>
      </c>
      <c r="AR386" t="str" cm="1">
        <f t="array" aca="1" ref="AR386" ca="1">_FV(A386,"Instrument type",TRUE)</f>
        <v>ETF</v>
      </c>
    </row>
    <row r="387" spans="1:44" ht="18.75" customHeight="1" x14ac:dyDescent="0.25">
      <c r="A387" t="e" vm="400">
        <v>#VALUE!</v>
      </c>
      <c r="B387" t="s">
        <v>1272</v>
      </c>
      <c r="C387" t="s">
        <v>1273</v>
      </c>
      <c r="D387" s="31" cm="1">
        <f t="array" aca="1" ref="D387" ca="1">_FV(A387,"Last trade time",TRUE)</f>
        <v>45824.924349710156</v>
      </c>
      <c r="E387" s="23" cm="1">
        <f t="array" aca="1" ref="E387" ca="1">_FV(A387,"Price")</f>
        <v>8.44</v>
      </c>
      <c r="F387" s="27" cm="1">
        <f t="array" aca="1" ref="F387" ca="1">_FV(A387,"Change (%)",TRUE)</f>
        <v>-1.0551E-2</v>
      </c>
      <c r="G387" s="26" cm="1">
        <f t="array" aca="1" ref="G387" ca="1">_FV(A387,"Change")</f>
        <v>-0.09</v>
      </c>
      <c r="H387" s="23" cm="1">
        <f t="array" aca="1" ref="H387" ca="1">_FV(A387,"Open")</f>
        <v>8.42</v>
      </c>
      <c r="I387" s="23" cm="1">
        <f t="array" aca="1" ref="I387" ca="1">_FV(A387,"Low")</f>
        <v>8.35</v>
      </c>
      <c r="J387" s="23" cm="1">
        <f t="array" aca="1" ref="J387" ca="1">_FV(A387,"High")</f>
        <v>8.4598999999999993</v>
      </c>
      <c r="K387" s="23" cm="1">
        <f t="array" aca="1" ref="K387" ca="1">_FV(A387,"Previous close",TRUE)</f>
        <v>8.5299999999999994</v>
      </c>
      <c r="L387" s="26"/>
      <c r="M387" s="23" cm="1">
        <f t="array" aca="1" ref="M387" ca="1">_FV(A387,"52 week low",TRUE)</f>
        <v>8.31</v>
      </c>
      <c r="N387" s="23" cm="1">
        <f t="array" aca="1" ref="N387" ca="1">_FV(A387,"52 week high",TRUE)</f>
        <v>24.261900000000001</v>
      </c>
      <c r="O387" s="8" cm="1">
        <f t="array" aca="1" ref="O387" ca="1">_FV(A387,"Volume")</f>
        <v>172903</v>
      </c>
      <c r="P387" s="7" cm="1">
        <f t="array" aca="1" ref="P387" ca="1">_FV(A387,"Volume average",TRUE)</f>
        <v>73945</v>
      </c>
      <c r="Q387" t="s">
        <v>424</v>
      </c>
      <c r="S387" t="s">
        <v>281</v>
      </c>
      <c r="T387" s="25" cm="1">
        <f t="array" aca="1" ref="T387" ca="1">_FV(A387,"Expense ratio",TRUE)</f>
        <v>9.8999999999999991E-3</v>
      </c>
      <c r="U387" s="24" cm="1">
        <f t="array" aca="1" ref="U387" ca="1">_FV(A387,"Market cap",TRUE)</f>
        <v>12067453.189999999</v>
      </c>
      <c r="V387" s="4">
        <v>12067453</v>
      </c>
      <c r="W387" s="4">
        <v>12067453</v>
      </c>
      <c r="Y387" t="s">
        <v>1274</v>
      </c>
      <c r="Z387" s="5">
        <v>8.4914000000000005</v>
      </c>
      <c r="AA387" s="20"/>
      <c r="AB387" s="20"/>
      <c r="AC387" s="4">
        <v>65406</v>
      </c>
      <c r="AE387" s="5">
        <v>-14.671723712126489</v>
      </c>
      <c r="AF387" s="20"/>
      <c r="AI387" s="4">
        <v>65406</v>
      </c>
      <c r="AJ387" s="5">
        <v>555061.47840000002</v>
      </c>
      <c r="AL387" s="5">
        <v>24.262</v>
      </c>
      <c r="AM387" s="5">
        <v>8.31</v>
      </c>
      <c r="AN387" t="s">
        <v>47</v>
      </c>
      <c r="AO387" t="str" cm="1">
        <f t="array" aca="1" ref="AO387" ca="1">_FV(A387,"Currency")</f>
        <v>USD</v>
      </c>
      <c r="AP387" t="str" cm="1">
        <f t="array" aca="1" ref="AP387" ca="1">_FV(A387,"Exchange")</f>
        <v>NYSE Arca</v>
      </c>
      <c r="AQ387" s="6" t="str" cm="1">
        <f t="array" aca="1" ref="AQ387" ca="1">_FV(A387,"Exchange abbreviation",TRUE)</f>
        <v>ARCX</v>
      </c>
      <c r="AR387" t="str" cm="1">
        <f t="array" aca="1" ref="AR387" ca="1">_FV(A387,"Instrument type",TRUE)</f>
        <v>ETF</v>
      </c>
    </row>
    <row r="388" spans="1:44" ht="18.75" customHeight="1" x14ac:dyDescent="0.25">
      <c r="A388" t="e" vm="401">
        <v>#VALUE!</v>
      </c>
      <c r="B388" t="s">
        <v>1275</v>
      </c>
      <c r="C388" t="s">
        <v>1276</v>
      </c>
      <c r="D388" s="31" cm="1">
        <f t="array" aca="1" ref="D388" ca="1">_FV(A388,"Last trade time",TRUE)</f>
        <v>45824.920889120316</v>
      </c>
      <c r="E388" s="23" cm="1">
        <f t="array" aca="1" ref="E388" ca="1">_FV(A388,"Price")</f>
        <v>20.85</v>
      </c>
      <c r="F388" s="27" cm="1">
        <f t="array" aca="1" ref="F388" ca="1">_FV(A388,"Change (%)",TRUE)</f>
        <v>8.2210000000000009E-3</v>
      </c>
      <c r="G388" s="26" cm="1">
        <f t="array" aca="1" ref="G388" ca="1">_FV(A388,"Change")</f>
        <v>0.17</v>
      </c>
      <c r="H388" s="23" cm="1">
        <f t="array" aca="1" ref="H388" ca="1">_FV(A388,"Open")</f>
        <v>20.93</v>
      </c>
      <c r="I388" s="23" cm="1">
        <f t="array" aca="1" ref="I388" ca="1">_FV(A388,"Low")</f>
        <v>20.75</v>
      </c>
      <c r="J388" s="23" cm="1">
        <f t="array" aca="1" ref="J388" ca="1">_FV(A388,"High")</f>
        <v>21.06</v>
      </c>
      <c r="K388" s="23" cm="1">
        <f t="array" aca="1" ref="K388" ca="1">_FV(A388,"Previous close",TRUE)</f>
        <v>20.68</v>
      </c>
      <c r="L388" s="26"/>
      <c r="M388" s="23" cm="1">
        <f t="array" aca="1" ref="M388" ca="1">_FV(A388,"52 week low",TRUE)</f>
        <v>15.36</v>
      </c>
      <c r="N388" s="23" cm="1">
        <f t="array" aca="1" ref="N388" ca="1">_FV(A388,"52 week high",TRUE)</f>
        <v>34.289499999999997</v>
      </c>
      <c r="O388" s="8" cm="1">
        <f t="array" aca="1" ref="O388" ca="1">_FV(A388,"Volume")</f>
        <v>26757</v>
      </c>
      <c r="P388" s="7" cm="1">
        <f t="array" aca="1" ref="P388" ca="1">_FV(A388,"Volume average",TRUE)</f>
        <v>34768</v>
      </c>
      <c r="Q388" t="s">
        <v>424</v>
      </c>
      <c r="S388" t="s">
        <v>944</v>
      </c>
      <c r="T388" s="25" cm="1">
        <f t="array" aca="1" ref="T388" ca="1">_FV(A388,"Expense ratio",TRUE)</f>
        <v>9.8999999999999991E-3</v>
      </c>
      <c r="U388" s="24" cm="1">
        <f t="array" aca="1" ref="U388" ca="1">_FV(A388,"Market cap",TRUE)</f>
        <v>22263315.859999999</v>
      </c>
      <c r="V388" s="4">
        <v>22263316</v>
      </c>
      <c r="W388" s="4">
        <v>22263316</v>
      </c>
      <c r="Y388" t="s">
        <v>1277</v>
      </c>
      <c r="Z388" s="5">
        <v>18.666499999999999</v>
      </c>
      <c r="AA388" s="20"/>
      <c r="AB388" s="5">
        <v>0.30869999999999997</v>
      </c>
      <c r="AC388" s="4">
        <v>29942</v>
      </c>
      <c r="AE388" s="5">
        <v>-18.826312706237189</v>
      </c>
      <c r="AF388" s="5">
        <v>41.278846170566851</v>
      </c>
      <c r="AI388" s="4">
        <v>29942</v>
      </c>
      <c r="AJ388" s="5">
        <v>560813.66</v>
      </c>
      <c r="AL388" s="5">
        <v>34.29</v>
      </c>
      <c r="AM388" s="5">
        <v>15.36</v>
      </c>
      <c r="AN388" t="s">
        <v>47</v>
      </c>
      <c r="AO388" t="str" cm="1">
        <f t="array" aca="1" ref="AO388" ca="1">_FV(A388,"Currency")</f>
        <v>USD</v>
      </c>
      <c r="AP388" t="str" cm="1">
        <f t="array" aca="1" ref="AP388" ca="1">_FV(A388,"Exchange")</f>
        <v>CBOE BZX Exchange</v>
      </c>
      <c r="AQ388" s="6" t="str" cm="1">
        <f t="array" aca="1" ref="AQ388" ca="1">_FV(A388,"Exchange abbreviation",TRUE)</f>
        <v>BATS</v>
      </c>
      <c r="AR388" t="str" cm="1">
        <f t="array" aca="1" ref="AR388" ca="1">_FV(A388,"Instrument type",TRUE)</f>
        <v>ETF</v>
      </c>
    </row>
    <row r="389" spans="1:44" ht="18.75" customHeight="1" x14ac:dyDescent="0.25">
      <c r="A389" t="e" vm="402">
        <v>#VALUE!</v>
      </c>
      <c r="B389" t="s">
        <v>1278</v>
      </c>
      <c r="C389" t="s">
        <v>1279</v>
      </c>
      <c r="D389" s="31" cm="1">
        <f t="array" aca="1" ref="D389" ca="1">_FV(A389,"Last trade time",TRUE)</f>
        <v>45824.901630173437</v>
      </c>
      <c r="E389" s="23" cm="1">
        <f t="array" aca="1" ref="E389" ca="1">_FV(A389,"Price")</f>
        <v>49.985599999999998</v>
      </c>
      <c r="F389" s="27" cm="1">
        <f t="array" aca="1" ref="F389" ca="1">_FV(A389,"Change (%)",TRUE)</f>
        <v>2.2665000000000001E-2</v>
      </c>
      <c r="G389" s="26" cm="1">
        <f t="array" aca="1" ref="G389" ca="1">_FV(A389,"Change")</f>
        <v>1.1077999999999999</v>
      </c>
      <c r="H389" s="23" cm="1">
        <f t="array" aca="1" ref="H389" ca="1">_FV(A389,"Open")</f>
        <v>49.21</v>
      </c>
      <c r="I389" s="23" cm="1">
        <f t="array" aca="1" ref="I389" ca="1">_FV(A389,"Low")</f>
        <v>49.21</v>
      </c>
      <c r="J389" s="23" cm="1">
        <f t="array" aca="1" ref="J389" ca="1">_FV(A389,"High")</f>
        <v>50.14</v>
      </c>
      <c r="K389" s="23" cm="1">
        <f t="array" aca="1" ref="K389" ca="1">_FV(A389,"Previous close",TRUE)</f>
        <v>48.877800000000001</v>
      </c>
      <c r="L389" s="26"/>
      <c r="M389" s="23" cm="1">
        <f t="array" aca="1" ref="M389" ca="1">_FV(A389,"52 week low",TRUE)</f>
        <v>35.020000000000003</v>
      </c>
      <c r="N389" s="23" cm="1">
        <f t="array" aca="1" ref="N389" ca="1">_FV(A389,"52 week high",TRUE)</f>
        <v>53.81</v>
      </c>
      <c r="O389" s="8" cm="1">
        <f t="array" aca="1" ref="O389" ca="1">_FV(A389,"Volume")</f>
        <v>2506</v>
      </c>
      <c r="P389" s="7" cm="1">
        <f t="array" aca="1" ref="P389" ca="1">_FV(A389,"Volume average",TRUE)</f>
        <v>2392</v>
      </c>
      <c r="Q389" t="s">
        <v>490</v>
      </c>
      <c r="T389" s="25" cm="1">
        <f t="array" aca="1" ref="T389" ca="1">_FV(A389,"Expense ratio",TRUE)</f>
        <v>9.8999999999999991E-3</v>
      </c>
      <c r="U389" s="24" cm="1">
        <f t="array" aca="1" ref="U389" ca="1">_FV(A389,"Market cap",TRUE)</f>
        <v>5820533.6299999999</v>
      </c>
      <c r="V389" s="16"/>
      <c r="W389" s="16"/>
      <c r="Z389" s="18"/>
      <c r="AA389" s="20"/>
      <c r="AB389" s="20"/>
      <c r="AC389" s="21">
        <v>2597</v>
      </c>
      <c r="AE389" s="18"/>
      <c r="AF389" s="20"/>
      <c r="AI389" s="21"/>
      <c r="AJ389" s="18"/>
      <c r="AL389" s="18"/>
      <c r="AM389" s="18"/>
      <c r="AN389" t="s">
        <v>73</v>
      </c>
      <c r="AO389" t="str" cm="1">
        <f t="array" aca="1" ref="AO389" ca="1">_FV(A389,"Currency")</f>
        <v>USD</v>
      </c>
      <c r="AP389" t="str" cm="1">
        <f t="array" aca="1" ref="AP389" ca="1">_FV(A389,"Exchange")</f>
        <v>NYSE Arca</v>
      </c>
      <c r="AQ389" s="6" t="str" cm="1">
        <f t="array" aca="1" ref="AQ389" ca="1">_FV(A389,"Exchange abbreviation",TRUE)</f>
        <v>ARCX</v>
      </c>
      <c r="AR389" t="str" cm="1">
        <f t="array" aca="1" ref="AR389" ca="1">_FV(A389,"Instrument type",TRUE)</f>
        <v>ETF</v>
      </c>
    </row>
    <row r="390" spans="1:44" ht="18.75" customHeight="1" x14ac:dyDescent="0.25">
      <c r="A390" t="e" vm="403">
        <v>#VALUE!</v>
      </c>
      <c r="B390" t="s">
        <v>1280</v>
      </c>
      <c r="C390" t="s">
        <v>1281</v>
      </c>
      <c r="D390" s="31" cm="1">
        <f t="array" aca="1" ref="D390" ca="1">_FV(A390,"Last trade time",TRUE)</f>
        <v>45824.909210832811</v>
      </c>
      <c r="E390" s="23" cm="1">
        <f t="array" aca="1" ref="E390" ca="1">_FV(A390,"Price")</f>
        <v>14.58</v>
      </c>
      <c r="F390" s="27" cm="1">
        <f t="array" aca="1" ref="F390" ca="1">_FV(A390,"Change (%)",TRUE)</f>
        <v>-6.1350000000000007E-3</v>
      </c>
      <c r="G390" s="26" cm="1">
        <f t="array" aca="1" ref="G390" ca="1">_FV(A390,"Change")</f>
        <v>-0.09</v>
      </c>
      <c r="H390" s="23" cm="1">
        <f t="array" aca="1" ref="H390" ca="1">_FV(A390,"Open")</f>
        <v>14.564299999999999</v>
      </c>
      <c r="I390" s="23" cm="1">
        <f t="array" aca="1" ref="I390" ca="1">_FV(A390,"Low")</f>
        <v>14.51</v>
      </c>
      <c r="J390" s="23" cm="1">
        <f t="array" aca="1" ref="J390" ca="1">_FV(A390,"High")</f>
        <v>14.639799999999999</v>
      </c>
      <c r="K390" s="23" cm="1">
        <f t="array" aca="1" ref="K390" ca="1">_FV(A390,"Previous close",TRUE)</f>
        <v>14.67</v>
      </c>
      <c r="L390" s="26"/>
      <c r="M390" s="23" cm="1">
        <f t="array" aca="1" ref="M390" ca="1">_FV(A390,"52 week low",TRUE)</f>
        <v>14.44</v>
      </c>
      <c r="N390" s="23" cm="1">
        <f t="array" aca="1" ref="N390" ca="1">_FV(A390,"52 week high",TRUE)</f>
        <v>20.55</v>
      </c>
      <c r="O390" s="8" cm="1">
        <f t="array" aca="1" ref="O390" ca="1">_FV(A390,"Volume")</f>
        <v>23425</v>
      </c>
      <c r="P390" s="7" cm="1">
        <f t="array" aca="1" ref="P390" ca="1">_FV(A390,"Volume average",TRUE)</f>
        <v>26013</v>
      </c>
      <c r="Q390" t="s">
        <v>224</v>
      </c>
      <c r="T390" s="25" cm="1">
        <f t="array" aca="1" ref="T390" ca="1">_FV(A390,"Expense ratio",TRUE)</f>
        <v>9.8999999999999991E-3</v>
      </c>
      <c r="U390" s="24" cm="1">
        <f t="array" aca="1" ref="U390" ca="1">_FV(A390,"Market cap",TRUE)</f>
        <v>11662080.02</v>
      </c>
      <c r="V390" s="16"/>
      <c r="W390" s="16"/>
      <c r="Z390" s="18"/>
      <c r="AA390" s="20"/>
      <c r="AB390" s="20"/>
      <c r="AC390" s="21">
        <v>26901</v>
      </c>
      <c r="AE390" s="18"/>
      <c r="AF390" s="20"/>
      <c r="AI390" s="21"/>
      <c r="AJ390" s="18"/>
      <c r="AL390" s="18"/>
      <c r="AM390" s="18"/>
      <c r="AN390" t="s">
        <v>73</v>
      </c>
      <c r="AO390" t="str" cm="1">
        <f t="array" aca="1" ref="AO390" ca="1">_FV(A390,"Currency")</f>
        <v>USD</v>
      </c>
      <c r="AP390" t="str" cm="1">
        <f t="array" aca="1" ref="AP390" ca="1">_FV(A390,"Exchange")</f>
        <v>Nasdaq Stock Market</v>
      </c>
      <c r="AQ390" s="6" t="str" cm="1">
        <f t="array" aca="1" ref="AQ390" ca="1">_FV(A390,"Exchange abbreviation",TRUE)</f>
        <v>XNAS</v>
      </c>
      <c r="AR390" t="str" cm="1">
        <f t="array" aca="1" ref="AR390" ca="1">_FV(A390,"Instrument type",TRUE)</f>
        <v>ETF</v>
      </c>
    </row>
    <row r="391" spans="1:44" ht="18.75" customHeight="1" x14ac:dyDescent="0.25">
      <c r="A391" t="e" vm="404">
        <v>#VALUE!</v>
      </c>
      <c r="B391" t="s">
        <v>1282</v>
      </c>
      <c r="C391" t="s">
        <v>1283</v>
      </c>
      <c r="D391" s="31" cm="1">
        <f t="array" aca="1" ref="D391" ca="1">_FV(A391,"Last trade time",TRUE)</f>
        <v>45824.93135476797</v>
      </c>
      <c r="E391" s="23" cm="1">
        <f t="array" aca="1" ref="E391" ca="1">_FV(A391,"Price")</f>
        <v>35.53</v>
      </c>
      <c r="F391" s="27" cm="1">
        <f t="array" aca="1" ref="F391" ca="1">_FV(A391,"Change (%)",TRUE)</f>
        <v>2.3919000000000003E-2</v>
      </c>
      <c r="G391" s="26" cm="1">
        <f t="array" aca="1" ref="G391" ca="1">_FV(A391,"Change")</f>
        <v>0.83</v>
      </c>
      <c r="H391" s="23" cm="1">
        <f t="array" aca="1" ref="H391" ca="1">_FV(A391,"Open")</f>
        <v>34.79</v>
      </c>
      <c r="I391" s="23" cm="1">
        <f t="array" aca="1" ref="I391" ca="1">_FV(A391,"Low")</f>
        <v>34.69</v>
      </c>
      <c r="J391" s="23" cm="1">
        <f t="array" aca="1" ref="J391" ca="1">_FV(A391,"High")</f>
        <v>35.58</v>
      </c>
      <c r="K391" s="23" cm="1">
        <f t="array" aca="1" ref="K391" ca="1">_FV(A391,"Previous close",TRUE)</f>
        <v>34.700000000000003</v>
      </c>
      <c r="L391" s="26"/>
      <c r="M391" s="23" cm="1">
        <f t="array" aca="1" ref="M391" ca="1">_FV(A391,"52 week low",TRUE)</f>
        <v>23.6</v>
      </c>
      <c r="N391" s="23" cm="1">
        <f t="array" aca="1" ref="N391" ca="1">_FV(A391,"52 week high",TRUE)</f>
        <v>53.715000000000003</v>
      </c>
      <c r="O391" s="8" cm="1">
        <f t="array" aca="1" ref="O391" ca="1">_FV(A391,"Volume")</f>
        <v>1365726</v>
      </c>
      <c r="P391" s="7" cm="1">
        <f t="array" aca="1" ref="P391" ca="1">_FV(A391,"Volume average",TRUE)</f>
        <v>2872230</v>
      </c>
      <c r="Q391" t="s">
        <v>85</v>
      </c>
      <c r="S391" t="s">
        <v>445</v>
      </c>
      <c r="T391" s="25" cm="1">
        <f t="array" aca="1" ref="T391" ca="1">_FV(A391,"Expense ratio",TRUE)</f>
        <v>9.8999999999999991E-3</v>
      </c>
      <c r="U391" s="24" cm="1">
        <f t="array" aca="1" ref="U391" ca="1">_FV(A391,"Market cap",TRUE)</f>
        <v>333499203.79000002</v>
      </c>
      <c r="V391" s="4">
        <v>333499200</v>
      </c>
      <c r="W391" s="4">
        <v>333499200</v>
      </c>
      <c r="Y391" t="s">
        <v>1137</v>
      </c>
      <c r="Z391" s="5">
        <v>34.323</v>
      </c>
      <c r="AA391" s="5">
        <v>18.547598000000001</v>
      </c>
      <c r="AB391" s="5">
        <v>4.5100003E-2</v>
      </c>
      <c r="AC391" s="4">
        <v>2083723</v>
      </c>
      <c r="AE391" s="5">
        <v>-22.269689478401851</v>
      </c>
      <c r="AF391" s="5">
        <v>-18.80878496143233</v>
      </c>
      <c r="AH391" s="16"/>
      <c r="AI391" s="4">
        <v>2083723</v>
      </c>
      <c r="AJ391" s="5">
        <v>71471698.899999991</v>
      </c>
      <c r="AL391" s="5">
        <v>53.715000000000003</v>
      </c>
      <c r="AM391" s="5">
        <v>23.6</v>
      </c>
      <c r="AN391" t="s">
        <v>82</v>
      </c>
      <c r="AO391" t="str" cm="1">
        <f t="array" aca="1" ref="AO391" ca="1">_FV(A391,"Currency")</f>
        <v>USD</v>
      </c>
      <c r="AP391" t="str" cm="1">
        <f t="array" aca="1" ref="AP391" ca="1">_FV(A391,"Exchange")</f>
        <v>Nasdaq Stock Market</v>
      </c>
      <c r="AQ391" s="6" t="str" cm="1">
        <f t="array" aca="1" ref="AQ391" ca="1">_FV(A391,"Exchange abbreviation",TRUE)</f>
        <v>XNAS</v>
      </c>
      <c r="AR391" t="str" cm="1">
        <f t="array" aca="1" ref="AR391" ca="1">_FV(A391,"Instrument type",TRUE)</f>
        <v>ETF</v>
      </c>
    </row>
    <row r="392" spans="1:44" ht="18.75" customHeight="1" x14ac:dyDescent="0.25">
      <c r="A392" t="e" vm="405">
        <v>#VALUE!</v>
      </c>
      <c r="B392" t="s">
        <v>1284</v>
      </c>
      <c r="C392" t="s">
        <v>1285</v>
      </c>
      <c r="D392" s="31" cm="1">
        <f t="array" aca="1" ref="D392" ca="1">_FV(A392,"Last trade time",TRUE)</f>
        <v>45824.840286064064</v>
      </c>
      <c r="E392" s="23" cm="1">
        <f t="array" aca="1" ref="E392" ca="1">_FV(A392,"Price")</f>
        <v>31.23</v>
      </c>
      <c r="F392" s="27" cm="1">
        <f t="array" aca="1" ref="F392" ca="1">_FV(A392,"Change (%)",TRUE)</f>
        <v>5.7580000000000001E-3</v>
      </c>
      <c r="G392" s="26" cm="1">
        <f t="array" aca="1" ref="G392" ca="1">_FV(A392,"Change")</f>
        <v>0.17879999999999999</v>
      </c>
      <c r="H392" s="23" cm="1">
        <f t="array" aca="1" ref="H392" ca="1">_FV(A392,"Open")</f>
        <v>31.27</v>
      </c>
      <c r="I392" s="23" cm="1">
        <f t="array" aca="1" ref="I392" ca="1">_FV(A392,"Low")</f>
        <v>31.23</v>
      </c>
      <c r="J392" s="23" cm="1">
        <f t="array" aca="1" ref="J392" ca="1">_FV(A392,"High")</f>
        <v>31.3</v>
      </c>
      <c r="K392" s="23" cm="1">
        <f t="array" aca="1" ref="K392" ca="1">_FV(A392,"Previous close",TRUE)</f>
        <v>31.051200000000001</v>
      </c>
      <c r="L392" s="26"/>
      <c r="M392" s="23" cm="1">
        <f t="array" aca="1" ref="M392" ca="1">_FV(A392,"52 week low",TRUE)</f>
        <v>27.34</v>
      </c>
      <c r="N392" s="23" cm="1">
        <f t="array" aca="1" ref="N392" ca="1">_FV(A392,"52 week high",TRUE)</f>
        <v>31.5701</v>
      </c>
      <c r="O392" s="8" cm="1">
        <f t="array" aca="1" ref="O392" ca="1">_FV(A392,"Volume")</f>
        <v>3671</v>
      </c>
      <c r="P392" s="7" cm="1">
        <f t="array" aca="1" ref="P392" ca="1">_FV(A392,"Volume average",TRUE)</f>
        <v>3762</v>
      </c>
      <c r="Q392" t="s">
        <v>119</v>
      </c>
      <c r="T392" s="25" cm="1">
        <f t="array" aca="1" ref="T392" ca="1">_FV(A392,"Expense ratio",TRUE)</f>
        <v>9.8999999999999991E-3</v>
      </c>
      <c r="U392" s="24" cm="1">
        <f t="array" aca="1" ref="U392" ca="1">_FV(A392,"Market cap",TRUE)</f>
        <v>41567772.359999999</v>
      </c>
      <c r="V392" s="16"/>
      <c r="W392" s="16"/>
      <c r="X392" t="s">
        <v>1286</v>
      </c>
      <c r="Z392" s="18"/>
      <c r="AA392" s="20"/>
      <c r="AB392" s="20"/>
      <c r="AC392" s="21">
        <v>3839</v>
      </c>
      <c r="AE392" s="18"/>
      <c r="AF392" s="20"/>
      <c r="AI392" s="21"/>
      <c r="AJ392" s="18"/>
      <c r="AL392" s="18"/>
      <c r="AM392" s="18"/>
      <c r="AN392" t="s">
        <v>73</v>
      </c>
      <c r="AO392" t="str" cm="1">
        <f t="array" aca="1" ref="AO392" ca="1">_FV(A392,"Currency")</f>
        <v>USD</v>
      </c>
      <c r="AP392" t="str" cm="1">
        <f t="array" aca="1" ref="AP392" ca="1">_FV(A392,"Exchange")</f>
        <v>CBOE BZX Exchange</v>
      </c>
      <c r="AQ392" s="6" t="str" cm="1">
        <f t="array" aca="1" ref="AQ392" ca="1">_FV(A392,"Exchange abbreviation",TRUE)</f>
        <v>BATS</v>
      </c>
      <c r="AR392" t="str" cm="1">
        <f t="array" aca="1" ref="AR392" ca="1">_FV(A392,"Instrument type",TRUE)</f>
        <v>ETF</v>
      </c>
    </row>
    <row r="393" spans="1:44" ht="18.75" customHeight="1" x14ac:dyDescent="0.25">
      <c r="A393" t="e" vm="406">
        <v>#VALUE!</v>
      </c>
      <c r="B393" t="s">
        <v>1287</v>
      </c>
      <c r="C393" t="s">
        <v>1288</v>
      </c>
      <c r="D393" s="31" cm="1">
        <f t="array" aca="1" ref="D393" ca="1">_FV(A393,"Last trade time",TRUE)</f>
        <v>45824.937518553124</v>
      </c>
      <c r="E393" s="23" cm="1">
        <f t="array" aca="1" ref="E393" ca="1">_FV(A393,"Price")</f>
        <v>13.77</v>
      </c>
      <c r="F393" s="27" cm="1">
        <f t="array" aca="1" ref="F393" ca="1">_FV(A393,"Change (%)",TRUE)</f>
        <v>-9.3530000000000002E-3</v>
      </c>
      <c r="G393" s="26" cm="1">
        <f t="array" aca="1" ref="G393" ca="1">_FV(A393,"Change")</f>
        <v>-0.13</v>
      </c>
      <c r="H393" s="23" cm="1">
        <f t="array" aca="1" ref="H393" ca="1">_FV(A393,"Open")</f>
        <v>13.84</v>
      </c>
      <c r="I393" s="23" cm="1">
        <f t="array" aca="1" ref="I393" ca="1">_FV(A393,"Low")</f>
        <v>13.76</v>
      </c>
      <c r="J393" s="23" cm="1">
        <f t="array" aca="1" ref="J393" ca="1">_FV(A393,"High")</f>
        <v>13.87</v>
      </c>
      <c r="K393" s="23" cm="1">
        <f t="array" aca="1" ref="K393" ca="1">_FV(A393,"Previous close",TRUE)</f>
        <v>13.9</v>
      </c>
      <c r="L393" s="26"/>
      <c r="M393" s="23" cm="1">
        <f t="array" aca="1" ref="M393" ca="1">_FV(A393,"52 week low",TRUE)</f>
        <v>13.34</v>
      </c>
      <c r="N393" s="23" cm="1">
        <f t="array" aca="1" ref="N393" ca="1">_FV(A393,"52 week high",TRUE)</f>
        <v>26.1</v>
      </c>
      <c r="O393" s="8" cm="1">
        <f t="array" aca="1" ref="O393" ca="1">_FV(A393,"Volume")</f>
        <v>96262</v>
      </c>
      <c r="P393" s="7" cm="1">
        <f t="array" aca="1" ref="P393" ca="1">_FV(A393,"Volume average",TRUE)</f>
        <v>264478</v>
      </c>
      <c r="Q393" t="s">
        <v>65</v>
      </c>
      <c r="R393" t="s">
        <v>109</v>
      </c>
      <c r="S393" t="s">
        <v>445</v>
      </c>
      <c r="T393" s="25" cm="1">
        <f t="array" aca="1" ref="T393" ca="1">_FV(A393,"Expense ratio",TRUE)</f>
        <v>9.8999999999999991E-3</v>
      </c>
      <c r="U393" s="24" cm="1">
        <f t="array" aca="1" ref="U393" ca="1">_FV(A393,"Market cap",TRUE)</f>
        <v>19173717.510000002</v>
      </c>
      <c r="V393" s="4">
        <v>19173716</v>
      </c>
      <c r="W393" s="4">
        <v>19173716</v>
      </c>
      <c r="Y393" t="s">
        <v>1075</v>
      </c>
      <c r="Z393" s="5">
        <v>13.574310000000001</v>
      </c>
      <c r="AA393" s="20"/>
      <c r="AB393" s="20"/>
      <c r="AC393" s="4">
        <v>281341</v>
      </c>
      <c r="AE393" s="5">
        <v>-29.790452685069798</v>
      </c>
      <c r="AF393" s="20"/>
      <c r="AI393" s="4">
        <v>281341</v>
      </c>
      <c r="AJ393" s="5">
        <v>3823424.19</v>
      </c>
      <c r="AL393" s="5">
        <v>26.1</v>
      </c>
      <c r="AM393" s="5">
        <v>13.34</v>
      </c>
      <c r="AN393" t="s">
        <v>90</v>
      </c>
      <c r="AO393" t="str" cm="1">
        <f t="array" aca="1" ref="AO393" ca="1">_FV(A393,"Currency")</f>
        <v>USD</v>
      </c>
      <c r="AP393" t="str" cm="1">
        <f t="array" aca="1" ref="AP393" ca="1">_FV(A393,"Exchange")</f>
        <v>Nasdaq Stock Market</v>
      </c>
      <c r="AQ393" s="6" t="str" cm="1">
        <f t="array" aca="1" ref="AQ393" ca="1">_FV(A393,"Exchange abbreviation",TRUE)</f>
        <v>XNAS</v>
      </c>
      <c r="AR393" t="str" cm="1">
        <f t="array" aca="1" ref="AR393" ca="1">_FV(A393,"Instrument type",TRUE)</f>
        <v>ETF</v>
      </c>
    </row>
    <row r="394" spans="1:44" ht="18.75" customHeight="1" x14ac:dyDescent="0.25">
      <c r="A394" t="e" vm="407">
        <v>#VALUE!</v>
      </c>
      <c r="B394" t="s">
        <v>1289</v>
      </c>
      <c r="C394" t="s">
        <v>1290</v>
      </c>
      <c r="D394" s="31" cm="1">
        <f t="array" aca="1" ref="D394" ca="1">_FV(A394,"Last trade time",TRUE)</f>
        <v>45824.840277789066</v>
      </c>
      <c r="E394" s="23" cm="1">
        <f t="array" aca="1" ref="E394" ca="1">_FV(A394,"Price")</f>
        <v>18.741800000000001</v>
      </c>
      <c r="F394" s="27" cm="1">
        <f t="array" aca="1" ref="F394" ca="1">_FV(A394,"Change (%)",TRUE)</f>
        <v>9.4249999999999994E-3</v>
      </c>
      <c r="G394" s="26" cm="1">
        <f t="array" aca="1" ref="G394" ca="1">_FV(A394,"Change")</f>
        <v>0.17499999999999999</v>
      </c>
      <c r="H394" s="23" cm="1">
        <f t="array" aca="1" ref="H394" ca="1">_FV(A394,"Open")</f>
        <v>18.741800000000001</v>
      </c>
      <c r="I394" s="23" cm="1">
        <f t="array" aca="1" ref="I394" ca="1">_FV(A394,"Low")</f>
        <v>18.741800000000001</v>
      </c>
      <c r="J394" s="23" cm="1">
        <f t="array" aca="1" ref="J394" ca="1">_FV(A394,"High")</f>
        <v>18.741800000000001</v>
      </c>
      <c r="K394" s="23" cm="1">
        <f t="array" aca="1" ref="K394" ca="1">_FV(A394,"Previous close",TRUE)</f>
        <v>18.566800000000001</v>
      </c>
      <c r="L394" s="26"/>
      <c r="M394" s="23" cm="1">
        <f t="array" aca="1" ref="M394" ca="1">_FV(A394,"52 week low",TRUE)</f>
        <v>15.6076</v>
      </c>
      <c r="N394" s="23" cm="1">
        <f t="array" aca="1" ref="N394" ca="1">_FV(A394,"52 week high",TRUE)</f>
        <v>19.875599999999999</v>
      </c>
      <c r="O394" s="8" cm="1">
        <f t="array" aca="1" ref="O394" ca="1">_FV(A394,"Volume")</f>
        <v>67</v>
      </c>
      <c r="P394" s="7" cm="1">
        <f t="array" aca="1" ref="P394" ca="1">_FV(A394,"Volume average",TRUE)</f>
        <v>6341</v>
      </c>
      <c r="Q394" t="s">
        <v>119</v>
      </c>
      <c r="T394" s="25" cm="1">
        <f t="array" aca="1" ref="T394" ca="1">_FV(A394,"Expense ratio",TRUE)</f>
        <v>9.8999999999999991E-3</v>
      </c>
      <c r="U394" s="24" cm="1">
        <f t="array" aca="1" ref="U394" ca="1">_FV(A394,"Market cap",TRUE)</f>
        <v>42567140.270000003</v>
      </c>
      <c r="V394" s="16"/>
      <c r="W394" s="16"/>
      <c r="Z394" s="18"/>
      <c r="AA394" s="20"/>
      <c r="AB394" s="20"/>
      <c r="AC394" s="21">
        <v>6362</v>
      </c>
      <c r="AE394" s="18"/>
      <c r="AF394" s="20"/>
      <c r="AI394" s="21"/>
      <c r="AJ394" s="18"/>
      <c r="AL394" s="18"/>
      <c r="AM394" s="18"/>
      <c r="AN394" t="s">
        <v>73</v>
      </c>
      <c r="AO394" t="str" cm="1">
        <f t="array" aca="1" ref="AO394" ca="1">_FV(A394,"Currency")</f>
        <v>USD</v>
      </c>
      <c r="AP394" t="str" cm="1">
        <f t="array" aca="1" ref="AP394" ca="1">_FV(A394,"Exchange")</f>
        <v>NYSE Arca</v>
      </c>
      <c r="AQ394" s="6" t="str" cm="1">
        <f t="array" aca="1" ref="AQ394" ca="1">_FV(A394,"Exchange abbreviation",TRUE)</f>
        <v>ARCX</v>
      </c>
      <c r="AR394" t="str" cm="1">
        <f t="array" aca="1" ref="AR394" ca="1">_FV(A394,"Instrument type",TRUE)</f>
        <v>ETF</v>
      </c>
    </row>
    <row r="395" spans="1:44" ht="18.75" customHeight="1" x14ac:dyDescent="0.25">
      <c r="A395" t="e" vm="408">
        <v>#VALUE!</v>
      </c>
      <c r="B395" t="s">
        <v>1291</v>
      </c>
      <c r="C395" t="s">
        <v>1292</v>
      </c>
      <c r="D395" s="31" cm="1">
        <f t="array" aca="1" ref="D395" ca="1">_FV(A395,"Last trade time",TRUE)</f>
        <v>45824.883810705469</v>
      </c>
      <c r="E395" s="23" cm="1">
        <f t="array" aca="1" ref="E395" ca="1">_FV(A395,"Price")</f>
        <v>14.3302</v>
      </c>
      <c r="F395" s="27" cm="1">
        <f t="array" aca="1" ref="F395" ca="1">_FV(A395,"Change (%)",TRUE)</f>
        <v>2.9468000000000001E-2</v>
      </c>
      <c r="G395" s="26" cm="1">
        <f t="array" aca="1" ref="G395" ca="1">_FV(A395,"Change")</f>
        <v>0.41020000000000001</v>
      </c>
      <c r="H395" s="23" cm="1">
        <f t="array" aca="1" ref="H395" ca="1">_FV(A395,"Open")</f>
        <v>14.52</v>
      </c>
      <c r="I395" s="23" cm="1">
        <f t="array" aca="1" ref="I395" ca="1">_FV(A395,"Low")</f>
        <v>14.2707</v>
      </c>
      <c r="J395" s="23" cm="1">
        <f t="array" aca="1" ref="J395" ca="1">_FV(A395,"High")</f>
        <v>14.52</v>
      </c>
      <c r="K395" s="23" cm="1">
        <f t="array" aca="1" ref="K395" ca="1">_FV(A395,"Previous close",TRUE)</f>
        <v>13.92</v>
      </c>
      <c r="L395" s="26"/>
      <c r="M395" s="23" cm="1">
        <f t="array" aca="1" ref="M395" ca="1">_FV(A395,"52 week low",TRUE)</f>
        <v>7.14</v>
      </c>
      <c r="N395" s="23" cm="1">
        <f t="array" aca="1" ref="N395" ca="1">_FV(A395,"52 week high",TRUE)</f>
        <v>15.94</v>
      </c>
      <c r="O395" s="8" cm="1">
        <f t="array" aca="1" ref="O395" ca="1">_FV(A395,"Volume")</f>
        <v>6690</v>
      </c>
      <c r="P395" s="7" cm="1">
        <f t="array" aca="1" ref="P395" ca="1">_FV(A395,"Volume average",TRUE)</f>
        <v>9094</v>
      </c>
      <c r="Q395" t="s">
        <v>1293</v>
      </c>
      <c r="S395" t="s">
        <v>305</v>
      </c>
      <c r="T395" s="25" cm="1">
        <f t="array" aca="1" ref="T395" ca="1">_FV(A395,"Expense ratio",TRUE)</f>
        <v>9.8999999999999991E-3</v>
      </c>
      <c r="U395" s="24" cm="1">
        <f t="array" aca="1" ref="U395" ca="1">_FV(A395,"Market cap",TRUE)</f>
        <v>9915694.7899999991</v>
      </c>
      <c r="V395" s="4">
        <v>9915433</v>
      </c>
      <c r="W395" s="4">
        <v>9915433</v>
      </c>
      <c r="Y395" t="s">
        <v>1294</v>
      </c>
      <c r="Z395" s="5">
        <v>14.145</v>
      </c>
      <c r="AA395" s="20"/>
      <c r="AB395" s="5">
        <v>2.47E-2</v>
      </c>
      <c r="AC395" s="4">
        <v>6558</v>
      </c>
      <c r="AE395" s="5">
        <v>17.775048094586879</v>
      </c>
      <c r="AF395" s="5">
        <v>31.642074979165908</v>
      </c>
      <c r="AI395" s="4">
        <v>6558</v>
      </c>
      <c r="AJ395" s="5">
        <v>92730.12000000001</v>
      </c>
      <c r="AL395" s="5">
        <v>15.94</v>
      </c>
      <c r="AM395" s="5">
        <v>0.879</v>
      </c>
      <c r="AN395" t="s">
        <v>47</v>
      </c>
      <c r="AO395" t="str" cm="1">
        <f t="array" aca="1" ref="AO395" ca="1">_FV(A395,"Currency")</f>
        <v>USD</v>
      </c>
      <c r="AP395" t="str" cm="1">
        <f t="array" aca="1" ref="AP395" ca="1">_FV(A395,"Exchange")</f>
        <v>NYSE Arca</v>
      </c>
      <c r="AQ395" s="6" t="str" cm="1">
        <f t="array" aca="1" ref="AQ395" ca="1">_FV(A395,"Exchange abbreviation",TRUE)</f>
        <v>ARCX</v>
      </c>
      <c r="AR395" t="str" cm="1">
        <f t="array" aca="1" ref="AR395" ca="1">_FV(A395,"Instrument type",TRUE)</f>
        <v>ETF</v>
      </c>
    </row>
    <row r="396" spans="1:44" ht="18.75" customHeight="1" x14ac:dyDescent="0.25">
      <c r="A396" t="e" vm="409">
        <v>#VALUE!</v>
      </c>
      <c r="B396" t="s">
        <v>1295</v>
      </c>
      <c r="C396" t="s">
        <v>1296</v>
      </c>
      <c r="D396" s="31" cm="1">
        <f t="array" aca="1" ref="D396" ca="1">_FV(A396,"Last trade time",TRUE)</f>
        <v>45824.840322349221</v>
      </c>
      <c r="E396" s="23" cm="1">
        <f t="array" aca="1" ref="E396" ca="1">_FV(A396,"Price")</f>
        <v>25.8352</v>
      </c>
      <c r="F396" s="27" cm="1">
        <f t="array" aca="1" ref="F396" ca="1">_FV(A396,"Change (%)",TRUE)</f>
        <v>6.2980000000000006E-3</v>
      </c>
      <c r="G396" s="26" cm="1">
        <f t="array" aca="1" ref="G396" ca="1">_FV(A396,"Change")</f>
        <v>0.16170000000000001</v>
      </c>
      <c r="H396" s="23" cm="1">
        <f t="array" aca="1" ref="H396" ca="1">_FV(A396,"Open")</f>
        <v>25.76</v>
      </c>
      <c r="I396" s="23" cm="1">
        <f t="array" aca="1" ref="I396" ca="1">_FV(A396,"Low")</f>
        <v>25.76</v>
      </c>
      <c r="J396" s="23" cm="1">
        <f t="array" aca="1" ref="J396" ca="1">_FV(A396,"High")</f>
        <v>25.9</v>
      </c>
      <c r="K396" s="23" cm="1">
        <f t="array" aca="1" ref="K396" ca="1">_FV(A396,"Previous close",TRUE)</f>
        <v>25.673500000000001</v>
      </c>
      <c r="L396" s="26"/>
      <c r="M396" s="23" cm="1">
        <f t="array" aca="1" ref="M396" ca="1">_FV(A396,"52 week low",TRUE)</f>
        <v>20.36</v>
      </c>
      <c r="N396" s="23" cm="1">
        <f t="array" aca="1" ref="N396" ca="1">_FV(A396,"52 week high",TRUE)</f>
        <v>29.005099999999999</v>
      </c>
      <c r="O396" s="8" cm="1">
        <f t="array" aca="1" ref="O396" ca="1">_FV(A396,"Volume")</f>
        <v>1072</v>
      </c>
      <c r="P396" s="7" cm="1">
        <f t="array" aca="1" ref="P396" ca="1">_FV(A396,"Volume average",TRUE)</f>
        <v>3620</v>
      </c>
      <c r="Q396" t="s">
        <v>424</v>
      </c>
      <c r="S396" t="s">
        <v>944</v>
      </c>
      <c r="T396" s="25" cm="1">
        <f t="array" aca="1" ref="T396" ca="1">_FV(A396,"Expense ratio",TRUE)</f>
        <v>9.8999999999999991E-3</v>
      </c>
      <c r="U396" s="24" cm="1">
        <f t="array" aca="1" ref="U396" ca="1">_FV(A396,"Market cap",TRUE)</f>
        <v>5320637.74</v>
      </c>
      <c r="V396" s="4">
        <v>5320637</v>
      </c>
      <c r="W396" s="4">
        <v>5320637</v>
      </c>
      <c r="Y396" t="s">
        <v>1238</v>
      </c>
      <c r="Z396" s="5">
        <v>25.742599999999999</v>
      </c>
      <c r="AA396" s="20"/>
      <c r="AB396" s="5">
        <v>0.1429</v>
      </c>
      <c r="AC396" s="4">
        <v>3490</v>
      </c>
      <c r="AE396" s="5">
        <v>8.731379472914135</v>
      </c>
      <c r="AF396" s="5">
        <v>6.5477860643156296</v>
      </c>
      <c r="AI396" s="4">
        <v>3490</v>
      </c>
      <c r="AJ396" s="5">
        <v>89907.984000000011</v>
      </c>
      <c r="AL396" s="5">
        <v>29.004999999999999</v>
      </c>
      <c r="AM396" s="5">
        <v>20.36</v>
      </c>
      <c r="AN396" t="s">
        <v>47</v>
      </c>
      <c r="AO396" t="str" cm="1">
        <f t="array" aca="1" ref="AO396" ca="1">_FV(A396,"Currency")</f>
        <v>USD</v>
      </c>
      <c r="AP396" t="str" cm="1">
        <f t="array" aca="1" ref="AP396" ca="1">_FV(A396,"Exchange")</f>
        <v>CBOE BZX Exchange</v>
      </c>
      <c r="AQ396" s="6" t="str" cm="1">
        <f t="array" aca="1" ref="AQ396" ca="1">_FV(A396,"Exchange abbreviation",TRUE)</f>
        <v>BATS</v>
      </c>
      <c r="AR396" t="str" cm="1">
        <f t="array" aca="1" ref="AR396" ca="1">_FV(A396,"Instrument type",TRUE)</f>
        <v>ETF</v>
      </c>
    </row>
    <row r="397" spans="1:44" ht="18.75" customHeight="1" x14ac:dyDescent="0.25">
      <c r="A397" t="e" vm="410">
        <v>#VALUE!</v>
      </c>
      <c r="B397" t="s">
        <v>1297</v>
      </c>
      <c r="C397" t="s">
        <v>1298</v>
      </c>
      <c r="D397" s="31" cm="1">
        <f t="array" aca="1" ref="D397" ca="1">_FV(A397,"Last trade time",TRUE)</f>
        <v>45824.933633935158</v>
      </c>
      <c r="E397" s="23" cm="1">
        <f t="array" aca="1" ref="E397" ca="1">_FV(A397,"Price")</f>
        <v>46.555</v>
      </c>
      <c r="F397" s="27" cm="1">
        <f t="array" aca="1" ref="F397" ca="1">_FV(A397,"Change (%)",TRUE)</f>
        <v>2.1067999999999996E-2</v>
      </c>
      <c r="G397" s="26" cm="1">
        <f t="array" aca="1" ref="G397" ca="1">_FV(A397,"Change")</f>
        <v>0.96060000000000001</v>
      </c>
      <c r="H397" s="23" cm="1">
        <f t="array" aca="1" ref="H397" ca="1">_FV(A397,"Open")</f>
        <v>46</v>
      </c>
      <c r="I397" s="23" cm="1">
        <f t="array" aca="1" ref="I397" ca="1">_FV(A397,"Low")</f>
        <v>45.948999999999998</v>
      </c>
      <c r="J397" s="23" cm="1">
        <f t="array" aca="1" ref="J397" ca="1">_FV(A397,"High")</f>
        <v>46.63</v>
      </c>
      <c r="K397" s="23" cm="1">
        <f t="array" aca="1" ref="K397" ca="1">_FV(A397,"Previous close",TRUE)</f>
        <v>45.5944</v>
      </c>
      <c r="L397" s="26"/>
      <c r="M397" s="23" cm="1">
        <f t="array" aca="1" ref="M397" ca="1">_FV(A397,"52 week low",TRUE)</f>
        <v>32.92</v>
      </c>
      <c r="N397" s="23" cm="1">
        <f t="array" aca="1" ref="N397" ca="1">_FV(A397,"52 week high",TRUE)</f>
        <v>50.43</v>
      </c>
      <c r="O397" s="8" cm="1">
        <f t="array" aca="1" ref="O397" ca="1">_FV(A397,"Volume")</f>
        <v>19877</v>
      </c>
      <c r="P397" s="7" cm="1">
        <f t="array" aca="1" ref="P397" ca="1">_FV(A397,"Volume average",TRUE)</f>
        <v>20674</v>
      </c>
      <c r="Q397" t="s">
        <v>424</v>
      </c>
      <c r="S397" t="s">
        <v>281</v>
      </c>
      <c r="T397" s="25" cm="1">
        <f t="array" aca="1" ref="T397" ca="1">_FV(A397,"Expense ratio",TRUE)</f>
        <v>9.8999999999999991E-3</v>
      </c>
      <c r="U397" s="24" cm="1">
        <f t="array" aca="1" ref="U397" ca="1">_FV(A397,"Market cap",TRUE)</f>
        <v>22077869.350000001</v>
      </c>
      <c r="V397" s="4">
        <v>22077868</v>
      </c>
      <c r="W397" s="4">
        <v>22077868</v>
      </c>
      <c r="Y397" t="s">
        <v>149</v>
      </c>
      <c r="Z397" s="5">
        <v>45.336300000000001</v>
      </c>
      <c r="AA397" s="5">
        <v>36.841360000000002</v>
      </c>
      <c r="AB397" s="20"/>
      <c r="AC397" s="4">
        <v>14796</v>
      </c>
      <c r="AE397" s="5">
        <v>4.5713745728822364</v>
      </c>
      <c r="AF397" s="20"/>
      <c r="AI397" s="4">
        <v>14796</v>
      </c>
      <c r="AJ397" s="5">
        <v>672161.56560000009</v>
      </c>
      <c r="AL397" s="5">
        <v>50.43</v>
      </c>
      <c r="AM397" s="5">
        <v>32.92</v>
      </c>
      <c r="AN397" t="s">
        <v>47</v>
      </c>
      <c r="AO397" t="str" cm="1">
        <f t="array" aca="1" ref="AO397" ca="1">_FV(A397,"Currency")</f>
        <v>USD</v>
      </c>
      <c r="AP397" t="str" cm="1">
        <f t="array" aca="1" ref="AP397" ca="1">_FV(A397,"Exchange")</f>
        <v>NYSE Arca</v>
      </c>
      <c r="AQ397" s="6" t="str" cm="1">
        <f t="array" aca="1" ref="AQ397" ca="1">_FV(A397,"Exchange abbreviation",TRUE)</f>
        <v>ARCX</v>
      </c>
      <c r="AR397" t="str" cm="1">
        <f t="array" aca="1" ref="AR397" ca="1">_FV(A397,"Instrument type",TRUE)</f>
        <v>ETF</v>
      </c>
    </row>
    <row r="398" spans="1:44" ht="18.75" customHeight="1" x14ac:dyDescent="0.25">
      <c r="A398" t="e" vm="411">
        <v>#VALUE!</v>
      </c>
      <c r="B398" t="s">
        <v>1299</v>
      </c>
      <c r="C398" t="s">
        <v>1300</v>
      </c>
      <c r="D398" s="31" cm="1">
        <f t="array" aca="1" ref="D398" ca="1">_FV(A398,"Last trade time",TRUE)</f>
        <v>45824.840322349221</v>
      </c>
      <c r="E398" s="23" cm="1">
        <f t="array" aca="1" ref="E398" ca="1">_FV(A398,"Price")</f>
        <v>30.7012</v>
      </c>
      <c r="F398" s="27" cm="1">
        <f t="array" aca="1" ref="F398" ca="1">_FV(A398,"Change (%)",TRUE)</f>
        <v>4.8209999999999998E-3</v>
      </c>
      <c r="G398" s="26" cm="1">
        <f t="array" aca="1" ref="G398" ca="1">_FV(A398,"Change")</f>
        <v>0.14729999999999999</v>
      </c>
      <c r="H398" s="23" cm="1">
        <f t="array" aca="1" ref="H398" ca="1">_FV(A398,"Open")</f>
        <v>30.57</v>
      </c>
      <c r="I398" s="23" cm="1">
        <f t="array" aca="1" ref="I398" ca="1">_FV(A398,"Low")</f>
        <v>30.57</v>
      </c>
      <c r="J398" s="23" cm="1">
        <f t="array" aca="1" ref="J398" ca="1">_FV(A398,"High")</f>
        <v>30.76</v>
      </c>
      <c r="K398" s="23" cm="1">
        <f t="array" aca="1" ref="K398" ca="1">_FV(A398,"Previous close",TRUE)</f>
        <v>30.553899999999999</v>
      </c>
      <c r="L398" s="26"/>
      <c r="M398" s="23" cm="1">
        <f t="array" aca="1" ref="M398" ca="1">_FV(A398,"52 week low",TRUE)</f>
        <v>27.790299999999998</v>
      </c>
      <c r="N398" s="23" cm="1">
        <f t="array" aca="1" ref="N398" ca="1">_FV(A398,"52 week high",TRUE)</f>
        <v>31.96</v>
      </c>
      <c r="O398" s="8" cm="1">
        <f t="array" aca="1" ref="O398" ca="1">_FV(A398,"Volume")</f>
        <v>5646</v>
      </c>
      <c r="P398" s="7" cm="1">
        <f t="array" aca="1" ref="P398" ca="1">_FV(A398,"Volume average",TRUE)</f>
        <v>21755</v>
      </c>
      <c r="Q398" t="s">
        <v>554</v>
      </c>
      <c r="S398" t="s">
        <v>1301</v>
      </c>
      <c r="T398" s="25" cm="1">
        <f t="array" aca="1" ref="T398" ca="1">_FV(A398,"Expense ratio",TRUE)</f>
        <v>9.8999999999999991E-3</v>
      </c>
      <c r="U398" s="24" cm="1">
        <f t="array" aca="1" ref="U398" ca="1">_FV(A398,"Market cap",TRUE)</f>
        <v>126829449.97</v>
      </c>
      <c r="V398" s="4">
        <v>126829448</v>
      </c>
      <c r="W398" s="4">
        <v>126829448</v>
      </c>
      <c r="Y398" t="s">
        <v>521</v>
      </c>
      <c r="Z398" s="5">
        <v>30.514600000000002</v>
      </c>
      <c r="AA398" s="5">
        <v>29.10558</v>
      </c>
      <c r="AB398" s="5">
        <v>2.5899999E-2</v>
      </c>
      <c r="AC398" s="4">
        <v>20265</v>
      </c>
      <c r="AE398" s="5">
        <v>1.0991767248486051</v>
      </c>
      <c r="AF398" s="5">
        <v>13.784045929941559</v>
      </c>
      <c r="AI398" s="4">
        <v>20265</v>
      </c>
      <c r="AJ398" s="5">
        <v>618232.46100000001</v>
      </c>
      <c r="AL398" s="5">
        <v>31.96</v>
      </c>
      <c r="AM398" s="5">
        <v>27.673999999999999</v>
      </c>
      <c r="AN398" t="s">
        <v>47</v>
      </c>
      <c r="AO398" t="str" cm="1">
        <f t="array" aca="1" ref="AO398" ca="1">_FV(A398,"Currency")</f>
        <v>USD</v>
      </c>
      <c r="AP398" t="str" cm="1">
        <f t="array" aca="1" ref="AP398" ca="1">_FV(A398,"Exchange")</f>
        <v>CBOE BZX Exchange</v>
      </c>
      <c r="AQ398" s="6" t="str" cm="1">
        <f t="array" aca="1" ref="AQ398" ca="1">_FV(A398,"Exchange abbreviation",TRUE)</f>
        <v>BATS</v>
      </c>
      <c r="AR398" t="str" cm="1">
        <f t="array" aca="1" ref="AR398" ca="1">_FV(A398,"Instrument type",TRUE)</f>
        <v>ETF</v>
      </c>
    </row>
    <row r="399" spans="1:44" ht="18.75" customHeight="1" x14ac:dyDescent="0.25">
      <c r="A399" t="e" vm="412">
        <v>#VALUE!</v>
      </c>
      <c r="B399" t="s">
        <v>1302</v>
      </c>
      <c r="C399" t="s">
        <v>1303</v>
      </c>
      <c r="D399" s="31" cm="1">
        <f t="array" aca="1" ref="D399" ca="1">_FV(A399,"Last trade time",TRUE)</f>
        <v>45824.84027780078</v>
      </c>
      <c r="E399" s="23" cm="1">
        <f t="array" aca="1" ref="E399" ca="1">_FV(A399,"Price")</f>
        <v>39.380000000000003</v>
      </c>
      <c r="F399" s="27" cm="1">
        <f t="array" aca="1" ref="F399" ca="1">_FV(A399,"Change (%)",TRUE)</f>
        <v>5.9489999999999994E-3</v>
      </c>
      <c r="G399" s="26" cm="1">
        <f t="array" aca="1" ref="G399" ca="1">_FV(A399,"Change")</f>
        <v>0.2329</v>
      </c>
      <c r="H399" s="23" cm="1">
        <f t="array" aca="1" ref="H399" ca="1">_FV(A399,"Open")</f>
        <v>38.61</v>
      </c>
      <c r="I399" s="23" cm="1">
        <f t="array" aca="1" ref="I399" ca="1">_FV(A399,"Low")</f>
        <v>38.61</v>
      </c>
      <c r="J399" s="23" cm="1">
        <f t="array" aca="1" ref="J399" ca="1">_FV(A399,"High")</f>
        <v>39.409999999999997</v>
      </c>
      <c r="K399" s="23" cm="1">
        <f t="array" aca="1" ref="K399" ca="1">_FV(A399,"Previous close",TRUE)</f>
        <v>39.147100000000002</v>
      </c>
      <c r="L399" s="26"/>
      <c r="M399" s="23" cm="1">
        <f t="array" aca="1" ref="M399" ca="1">_FV(A399,"52 week low",TRUE)</f>
        <v>34.81</v>
      </c>
      <c r="N399" s="23" cm="1">
        <f t="array" aca="1" ref="N399" ca="1">_FV(A399,"52 week high",TRUE)</f>
        <v>43.875</v>
      </c>
      <c r="O399" s="8" cm="1">
        <f t="array" aca="1" ref="O399" ca="1">_FV(A399,"Volume")</f>
        <v>5199</v>
      </c>
      <c r="P399" s="7" cm="1">
        <f t="array" aca="1" ref="P399" ca="1">_FV(A399,"Volume average",TRUE)</f>
        <v>8315</v>
      </c>
      <c r="Q399" t="s">
        <v>60</v>
      </c>
      <c r="S399" t="s">
        <v>1304</v>
      </c>
      <c r="T399" s="25" cm="1">
        <f t="array" aca="1" ref="T399" ca="1">_FV(A399,"Expense ratio",TRUE)</f>
        <v>9.8999999999999991E-3</v>
      </c>
      <c r="U399" s="24" cm="1">
        <f t="array" aca="1" ref="U399" ca="1">_FV(A399,"Market cap",TRUE)</f>
        <v>100042825.98</v>
      </c>
      <c r="V399" s="4">
        <v>100042824</v>
      </c>
      <c r="W399" s="4">
        <v>100042824</v>
      </c>
      <c r="Y399" t="s">
        <v>1305</v>
      </c>
      <c r="Z399" s="5">
        <v>39.53</v>
      </c>
      <c r="AA399" s="5">
        <v>24.370025999999999</v>
      </c>
      <c r="AB399" s="5">
        <v>1.3200000999999999E-2</v>
      </c>
      <c r="AC399" s="4">
        <v>10301</v>
      </c>
      <c r="AE399" s="5">
        <v>-1.4449677316783589</v>
      </c>
      <c r="AF399" s="5">
        <v>6.459320967017268</v>
      </c>
      <c r="AI399" s="4">
        <v>10301</v>
      </c>
      <c r="AJ399" s="5">
        <v>407121.27250000002</v>
      </c>
      <c r="AL399" s="5">
        <v>43.875</v>
      </c>
      <c r="AM399" s="5">
        <v>34.81</v>
      </c>
      <c r="AN399" t="s">
        <v>47</v>
      </c>
      <c r="AO399" t="str" cm="1">
        <f t="array" aca="1" ref="AO399" ca="1">_FV(A399,"Currency")</f>
        <v>USD</v>
      </c>
      <c r="AP399" t="str" cm="1">
        <f t="array" aca="1" ref="AP399" ca="1">_FV(A399,"Exchange")</f>
        <v>NYSE Arca</v>
      </c>
      <c r="AQ399" s="6" t="str" cm="1">
        <f t="array" aca="1" ref="AQ399" ca="1">_FV(A399,"Exchange abbreviation",TRUE)</f>
        <v>ARCX</v>
      </c>
      <c r="AR399" t="str" cm="1">
        <f t="array" aca="1" ref="AR399" ca="1">_FV(A399,"Instrument type",TRUE)</f>
        <v>ETF</v>
      </c>
    </row>
    <row r="400" spans="1:44" ht="18.75" customHeight="1" x14ac:dyDescent="0.25">
      <c r="A400" t="e" vm="413">
        <v>#VALUE!</v>
      </c>
      <c r="B400" t="s">
        <v>1306</v>
      </c>
      <c r="C400" t="s">
        <v>1307</v>
      </c>
      <c r="D400" s="31" cm="1">
        <f t="array" aca="1" ref="D400" ca="1">_FV(A400,"Last trade time",TRUE)</f>
        <v>45824.939233587502</v>
      </c>
      <c r="E400" s="23" cm="1">
        <f t="array" aca="1" ref="E400" ca="1">_FV(A400,"Price")</f>
        <v>36.07</v>
      </c>
      <c r="F400" s="27" cm="1">
        <f t="array" aca="1" ref="F400" ca="1">_FV(A400,"Change (%)",TRUE)</f>
        <v>3.7089999999999998E-2</v>
      </c>
      <c r="G400" s="26" cm="1">
        <f t="array" aca="1" ref="G400" ca="1">_FV(A400,"Change")</f>
        <v>1.29</v>
      </c>
      <c r="H400" s="23" cm="1">
        <f t="array" aca="1" ref="H400" ca="1">_FV(A400,"Open")</f>
        <v>34.81</v>
      </c>
      <c r="I400" s="23" cm="1">
        <f t="array" aca="1" ref="I400" ca="1">_FV(A400,"Low")</f>
        <v>34.6</v>
      </c>
      <c r="J400" s="23" cm="1">
        <f t="array" aca="1" ref="J400" ca="1">_FV(A400,"High")</f>
        <v>36.36</v>
      </c>
      <c r="K400" s="23" cm="1">
        <f t="array" aca="1" ref="K400" ca="1">_FV(A400,"Previous close",TRUE)</f>
        <v>34.78</v>
      </c>
      <c r="L400" s="26"/>
      <c r="M400" s="23" cm="1">
        <f t="array" aca="1" ref="M400" ca="1">_FV(A400,"52 week low",TRUE)</f>
        <v>21.28</v>
      </c>
      <c r="N400" s="23" cm="1">
        <f t="array" aca="1" ref="N400" ca="1">_FV(A400,"52 week high",TRUE)</f>
        <v>50.61</v>
      </c>
      <c r="O400" s="8" cm="1">
        <f t="array" aca="1" ref="O400" ca="1">_FV(A400,"Volume")</f>
        <v>1062324</v>
      </c>
      <c r="P400" s="7" cm="1">
        <f t="array" aca="1" ref="P400" ca="1">_FV(A400,"Volume average",TRUE)</f>
        <v>1311352</v>
      </c>
      <c r="Q400" t="s">
        <v>85</v>
      </c>
      <c r="S400" t="s">
        <v>445</v>
      </c>
      <c r="T400" s="25" cm="1">
        <f t="array" aca="1" ref="T400" ca="1">_FV(A400,"Expense ratio",TRUE)</f>
        <v>9.8999999999999991E-3</v>
      </c>
      <c r="U400" s="24" cm="1">
        <f t="array" aca="1" ref="U400" ca="1">_FV(A400,"Market cap",TRUE)</f>
        <v>228607899.96000001</v>
      </c>
      <c r="V400" s="4">
        <v>228607904</v>
      </c>
      <c r="W400" s="4">
        <v>228607904</v>
      </c>
      <c r="X400" t="s">
        <v>1308</v>
      </c>
      <c r="Y400" t="s">
        <v>1137</v>
      </c>
      <c r="Z400" s="5">
        <v>35.344999999999999</v>
      </c>
      <c r="AA400" s="5">
        <v>36.922237000000003</v>
      </c>
      <c r="AB400" s="5">
        <v>3.1300000000000001E-2</v>
      </c>
      <c r="AC400" s="4">
        <v>1512096</v>
      </c>
      <c r="AE400" s="5">
        <v>-13.32568470507471</v>
      </c>
      <c r="AF400" s="5">
        <v>9.2124493621601022</v>
      </c>
      <c r="AI400" s="4">
        <v>1512096</v>
      </c>
      <c r="AJ400" s="5">
        <v>53437472.640000008</v>
      </c>
      <c r="AL400" s="5">
        <v>50.61</v>
      </c>
      <c r="AM400" s="5">
        <v>21.28</v>
      </c>
      <c r="AN400" t="s">
        <v>82</v>
      </c>
      <c r="AO400" t="str" cm="1">
        <f t="array" aca="1" ref="AO400" ca="1">_FV(A400,"Currency")</f>
        <v>USD</v>
      </c>
      <c r="AP400" t="str" cm="1">
        <f t="array" aca="1" ref="AP400" ca="1">_FV(A400,"Exchange")</f>
        <v>Nasdaq Stock Market</v>
      </c>
      <c r="AQ400" s="6" t="str" cm="1">
        <f t="array" aca="1" ref="AQ400" ca="1">_FV(A400,"Exchange abbreviation",TRUE)</f>
        <v>XNAS</v>
      </c>
      <c r="AR400" t="str" cm="1">
        <f t="array" aca="1" ref="AR400" ca="1">_FV(A400,"Instrument type",TRUE)</f>
        <v>ETF</v>
      </c>
    </row>
    <row r="401" spans="1:44" ht="18.75" customHeight="1" x14ac:dyDescent="0.25">
      <c r="A401" t="e" vm="414">
        <v>#VALUE!</v>
      </c>
      <c r="B401" t="s">
        <v>1309</v>
      </c>
      <c r="C401" t="s">
        <v>1310</v>
      </c>
      <c r="D401" s="31" cm="1">
        <f t="array" aca="1" ref="D401" ca="1">_FV(A401,"Last trade time",TRUE)</f>
        <v>45824.840277812502</v>
      </c>
      <c r="E401" s="23" cm="1">
        <f t="array" aca="1" ref="E401" ca="1">_FV(A401,"Price")</f>
        <v>24.65</v>
      </c>
      <c r="F401" s="27" cm="1">
        <f t="array" aca="1" ref="F401" ca="1">_FV(A401,"Change (%)",TRUE)</f>
        <v>3.0230000000000001E-3</v>
      </c>
      <c r="G401" s="26" cm="1">
        <f t="array" aca="1" ref="G401" ca="1">_FV(A401,"Change")</f>
        <v>7.4300000000000005E-2</v>
      </c>
      <c r="H401" s="23" cm="1">
        <f t="array" aca="1" ref="H401" ca="1">_FV(A401,"Open")</f>
        <v>24.68</v>
      </c>
      <c r="I401" s="23" cm="1">
        <f t="array" aca="1" ref="I401" ca="1">_FV(A401,"Low")</f>
        <v>24.65</v>
      </c>
      <c r="J401" s="23" cm="1">
        <f t="array" aca="1" ref="J401" ca="1">_FV(A401,"High")</f>
        <v>24.68</v>
      </c>
      <c r="K401" s="23" cm="1">
        <f t="array" aca="1" ref="K401" ca="1">_FV(A401,"Previous close",TRUE)</f>
        <v>24.575700000000001</v>
      </c>
      <c r="L401" s="26"/>
      <c r="M401" s="23" cm="1">
        <f t="array" aca="1" ref="M401" ca="1">_FV(A401,"52 week low",TRUE)</f>
        <v>24.09</v>
      </c>
      <c r="N401" s="23" cm="1">
        <f t="array" aca="1" ref="N401" ca="1">_FV(A401,"52 week high",TRUE)</f>
        <v>26.15</v>
      </c>
      <c r="O401" s="8" cm="1">
        <f t="array" aca="1" ref="O401" ca="1">_FV(A401,"Volume")</f>
        <v>1258</v>
      </c>
      <c r="P401" s="7" cm="1">
        <f t="array" aca="1" ref="P401" ca="1">_FV(A401,"Volume average",TRUE)</f>
        <v>12459</v>
      </c>
      <c r="Q401" t="s">
        <v>270</v>
      </c>
      <c r="S401" t="s">
        <v>965</v>
      </c>
      <c r="T401" s="25" cm="1">
        <f t="array" aca="1" ref="T401" ca="1">_FV(A401,"Expense ratio",TRUE)</f>
        <v>9.8999999999999991E-3</v>
      </c>
      <c r="U401" s="24" cm="1">
        <f t="array" aca="1" ref="U401" ca="1">_FV(A401,"Market cap",TRUE)</f>
        <v>11551993.949999999</v>
      </c>
      <c r="V401" s="4">
        <v>11551993</v>
      </c>
      <c r="W401" s="4">
        <v>11551993</v>
      </c>
      <c r="Y401" t="s">
        <v>966</v>
      </c>
      <c r="Z401" s="5">
        <v>24.59</v>
      </c>
      <c r="AA401" s="20"/>
      <c r="AB401" s="20"/>
      <c r="AC401" s="4">
        <v>7979</v>
      </c>
      <c r="AE401" s="5">
        <v>-0.95499045001880001</v>
      </c>
      <c r="AF401" s="20"/>
      <c r="AH401" s="16"/>
      <c r="AI401" s="4">
        <v>7979</v>
      </c>
      <c r="AJ401" s="5">
        <v>196115.04310000001</v>
      </c>
      <c r="AL401" s="5">
        <v>26.15</v>
      </c>
      <c r="AM401" s="5">
        <v>24.09</v>
      </c>
      <c r="AN401" t="s">
        <v>47</v>
      </c>
      <c r="AO401" t="str" cm="1">
        <f t="array" aca="1" ref="AO401" ca="1">_FV(A401,"Currency")</f>
        <v>USD</v>
      </c>
      <c r="AP401" t="str" cm="1">
        <f t="array" aca="1" ref="AP401" ca="1">_FV(A401,"Exchange")</f>
        <v>NYSE Arca</v>
      </c>
      <c r="AQ401" s="6" t="str" cm="1">
        <f t="array" aca="1" ref="AQ401" ca="1">_FV(A401,"Exchange abbreviation",TRUE)</f>
        <v>ARCX</v>
      </c>
      <c r="AR401" t="str" cm="1">
        <f t="array" aca="1" ref="AR401" ca="1">_FV(A401,"Instrument type",TRUE)</f>
        <v>ETF</v>
      </c>
    </row>
    <row r="402" spans="1:44" ht="18.75" customHeight="1" x14ac:dyDescent="0.25">
      <c r="A402" t="e" vm="415">
        <v>#VALUE!</v>
      </c>
      <c r="B402" t="s">
        <v>1311</v>
      </c>
      <c r="C402" t="s">
        <v>1312</v>
      </c>
      <c r="D402" s="31" cm="1">
        <f t="array" aca="1" ref="D402" ca="1">_FV(A402,"Last trade time",TRUE)</f>
        <v>45824.840277812502</v>
      </c>
      <c r="E402" s="23" cm="1">
        <f t="array" aca="1" ref="E402" ca="1">_FV(A402,"Price")</f>
        <v>30.035399999999999</v>
      </c>
      <c r="F402" s="27" cm="1">
        <f t="array" aca="1" ref="F402" ca="1">_FV(A402,"Change (%)",TRUE)</f>
        <v>8.4309999999999993E-3</v>
      </c>
      <c r="G402" s="26" cm="1">
        <f t="array" aca="1" ref="G402" ca="1">_FV(A402,"Change")</f>
        <v>0.25109999999999999</v>
      </c>
      <c r="H402" s="23" cm="1">
        <f t="array" aca="1" ref="H402" ca="1">_FV(A402,"Open")</f>
        <v>29.94</v>
      </c>
      <c r="I402" s="23" cm="1">
        <f t="array" aca="1" ref="I402" ca="1">_FV(A402,"Low")</f>
        <v>29.890599999999999</v>
      </c>
      <c r="J402" s="23" cm="1">
        <f t="array" aca="1" ref="J402" ca="1">_FV(A402,"High")</f>
        <v>30.05</v>
      </c>
      <c r="K402" s="23" cm="1">
        <f t="array" aca="1" ref="K402" ca="1">_FV(A402,"Previous close",TRUE)</f>
        <v>29.784300000000002</v>
      </c>
      <c r="L402" s="26"/>
      <c r="M402" s="23" cm="1">
        <f t="array" aca="1" ref="M402" ca="1">_FV(A402,"52 week low",TRUE)</f>
        <v>25.37</v>
      </c>
      <c r="N402" s="23" cm="1">
        <f t="array" aca="1" ref="N402" ca="1">_FV(A402,"52 week high",TRUE)</f>
        <v>32.93</v>
      </c>
      <c r="O402" s="8" cm="1">
        <f t="array" aca="1" ref="O402" ca="1">_FV(A402,"Volume")</f>
        <v>2317</v>
      </c>
      <c r="P402" s="7" cm="1">
        <f t="array" aca="1" ref="P402" ca="1">_FV(A402,"Volume average",TRUE)</f>
        <v>9051</v>
      </c>
      <c r="Q402" t="s">
        <v>60</v>
      </c>
      <c r="S402" t="s">
        <v>479</v>
      </c>
      <c r="T402" s="25" cm="1">
        <f t="array" aca="1" ref="T402" ca="1">_FV(A402,"Expense ratio",TRUE)</f>
        <v>9.8999999999999991E-3</v>
      </c>
      <c r="U402" s="24" cm="1">
        <f t="array" aca="1" ref="U402" ca="1">_FV(A402,"Market cap",TRUE)</f>
        <v>54423804.909999996</v>
      </c>
      <c r="V402" s="4">
        <v>54423804</v>
      </c>
      <c r="W402" s="4">
        <v>54423804</v>
      </c>
      <c r="Y402" t="s">
        <v>1313</v>
      </c>
      <c r="Z402" s="5">
        <v>29.519200000000001</v>
      </c>
      <c r="AA402" s="5">
        <v>9.7121239999999993</v>
      </c>
      <c r="AB402" s="5">
        <v>5.1400000000000001E-2</v>
      </c>
      <c r="AC402" s="4">
        <v>5720</v>
      </c>
      <c r="AE402" s="5">
        <v>1.5279044020823029</v>
      </c>
      <c r="AF402" s="5">
        <v>7.2665250219220878</v>
      </c>
      <c r="AH402" s="16"/>
      <c r="AI402" s="4">
        <v>5720</v>
      </c>
      <c r="AJ402" s="5">
        <v>168824.65599999999</v>
      </c>
      <c r="AL402" s="5">
        <v>32.93</v>
      </c>
      <c r="AM402" s="5">
        <v>25.37</v>
      </c>
      <c r="AN402" t="s">
        <v>47</v>
      </c>
      <c r="AO402" t="str" cm="1">
        <f t="array" aca="1" ref="AO402" ca="1">_FV(A402,"Currency")</f>
        <v>USD</v>
      </c>
      <c r="AP402" t="str" cm="1">
        <f t="array" aca="1" ref="AP402" ca="1">_FV(A402,"Exchange")</f>
        <v>NYSE Arca</v>
      </c>
      <c r="AQ402" s="6" t="str" cm="1">
        <f t="array" aca="1" ref="AQ402" ca="1">_FV(A402,"Exchange abbreviation",TRUE)</f>
        <v>ARCX</v>
      </c>
      <c r="AR402" t="str" cm="1">
        <f t="array" aca="1" ref="AR402" ca="1">_FV(A402,"Instrument type",TRUE)</f>
        <v>ETF</v>
      </c>
    </row>
    <row r="403" spans="1:44" ht="18.75" customHeight="1" x14ac:dyDescent="0.25">
      <c r="A403" t="e" vm="416">
        <v>#VALUE!</v>
      </c>
      <c r="B403" t="s">
        <v>1314</v>
      </c>
      <c r="C403" t="s">
        <v>1315</v>
      </c>
      <c r="D403" s="31" cm="1">
        <f t="array" aca="1" ref="D403" ca="1">_FV(A403,"Last trade time",TRUE)</f>
        <v>45824.843750207816</v>
      </c>
      <c r="E403" s="23" cm="1">
        <f t="array" aca="1" ref="E403" ca="1">_FV(A403,"Price")</f>
        <v>28.044699999999999</v>
      </c>
      <c r="F403" s="27" cm="1">
        <f t="array" aca="1" ref="F403" ca="1">_FV(A403,"Change (%)",TRUE)</f>
        <v>4.7429999999999998E-3</v>
      </c>
      <c r="G403" s="26" cm="1">
        <f t="array" aca="1" ref="G403" ca="1">_FV(A403,"Change")</f>
        <v>0.13239999999999999</v>
      </c>
      <c r="H403" s="23" cm="1">
        <f t="array" aca="1" ref="H403" ca="1">_FV(A403,"Open")</f>
        <v>28.13</v>
      </c>
      <c r="I403" s="23" cm="1">
        <f t="array" aca="1" ref="I403" ca="1">_FV(A403,"Low")</f>
        <v>28</v>
      </c>
      <c r="J403" s="23" cm="1">
        <f t="array" aca="1" ref="J403" ca="1">_FV(A403,"High")</f>
        <v>28.15</v>
      </c>
      <c r="K403" s="23" cm="1">
        <f t="array" aca="1" ref="K403" ca="1">_FV(A403,"Previous close",TRUE)</f>
        <v>27.912299999999998</v>
      </c>
      <c r="L403" s="26"/>
      <c r="M403" s="23" cm="1">
        <f t="array" aca="1" ref="M403" ca="1">_FV(A403,"52 week low",TRUE)</f>
        <v>23.934899999999999</v>
      </c>
      <c r="N403" s="23" cm="1">
        <f t="array" aca="1" ref="N403" ca="1">_FV(A403,"52 week high",TRUE)</f>
        <v>28.19</v>
      </c>
      <c r="O403" s="8" cm="1">
        <f t="array" aca="1" ref="O403" ca="1">_FV(A403,"Volume")</f>
        <v>2513</v>
      </c>
      <c r="P403" s="7" cm="1">
        <f t="array" aca="1" ref="P403" ca="1">_FV(A403,"Volume average",TRUE)</f>
        <v>5088</v>
      </c>
      <c r="Q403" t="s">
        <v>1316</v>
      </c>
      <c r="S403" t="s">
        <v>584</v>
      </c>
      <c r="T403" s="25" cm="1">
        <f t="array" aca="1" ref="T403" ca="1">_FV(A403,"Expense ratio",TRUE)</f>
        <v>9.8999999999999991E-3</v>
      </c>
      <c r="U403" s="24" cm="1">
        <f t="array" aca="1" ref="U403" ca="1">_FV(A403,"Market cap",TRUE)</f>
        <v>79407259.180000007</v>
      </c>
      <c r="V403" s="4">
        <v>79407256</v>
      </c>
      <c r="W403" s="4">
        <v>79407256</v>
      </c>
      <c r="Y403" t="s">
        <v>601</v>
      </c>
      <c r="Z403" s="5">
        <v>27.849799999999998</v>
      </c>
      <c r="AA403" s="5">
        <v>13.550865999999999</v>
      </c>
      <c r="AB403" s="5">
        <v>2.3400000000000001E-2</v>
      </c>
      <c r="AC403" s="4">
        <v>11663</v>
      </c>
      <c r="AE403" s="5">
        <v>9.4921713602098556</v>
      </c>
      <c r="AF403" s="5">
        <v>11.336157181304319</v>
      </c>
      <c r="AI403" s="4">
        <v>11663</v>
      </c>
      <c r="AJ403" s="5">
        <v>324398.18089999998</v>
      </c>
      <c r="AL403" s="5">
        <v>28.03</v>
      </c>
      <c r="AM403" s="5">
        <v>23.934999999999999</v>
      </c>
      <c r="AN403" t="s">
        <v>47</v>
      </c>
      <c r="AO403" t="str" cm="1">
        <f t="array" aca="1" ref="AO403" ca="1">_FV(A403,"Currency")</f>
        <v>USD</v>
      </c>
      <c r="AP403" t="str" cm="1">
        <f t="array" aca="1" ref="AP403" ca="1">_FV(A403,"Exchange")</f>
        <v>Nasdaq Stock Market</v>
      </c>
      <c r="AQ403" s="6" t="str" cm="1">
        <f t="array" aca="1" ref="AQ403" ca="1">_FV(A403,"Exchange abbreviation",TRUE)</f>
        <v>XNAS</v>
      </c>
      <c r="AR403" t="str" cm="1">
        <f t="array" aca="1" ref="AR403" ca="1">_FV(A403,"Instrument type",TRUE)</f>
        <v>ETF</v>
      </c>
    </row>
    <row r="404" spans="1:44" ht="18.75" customHeight="1" x14ac:dyDescent="0.25">
      <c r="A404" t="e" vm="417">
        <v>#VALUE!</v>
      </c>
      <c r="B404" t="s">
        <v>1317</v>
      </c>
      <c r="C404" t="s">
        <v>1318</v>
      </c>
      <c r="D404" s="31" cm="1">
        <f t="array" aca="1" ref="D404" ca="1">_FV(A404,"Last trade time",TRUE)</f>
        <v>45824.840277789066</v>
      </c>
      <c r="E404" s="23" cm="1">
        <f t="array" aca="1" ref="E404" ca="1">_FV(A404,"Price")</f>
        <v>24.43</v>
      </c>
      <c r="F404" s="27" cm="1">
        <f t="array" aca="1" ref="F404" ca="1">_FV(A404,"Change (%)",TRUE)</f>
        <v>1.2013000000000001E-2</v>
      </c>
      <c r="G404" s="26" cm="1">
        <f t="array" aca="1" ref="G404" ca="1">_FV(A404,"Change")</f>
        <v>0.28999999999999998</v>
      </c>
      <c r="H404" s="23" cm="1">
        <f t="array" aca="1" ref="H404" ca="1">_FV(A404,"Open")</f>
        <v>24.49</v>
      </c>
      <c r="I404" s="23" cm="1">
        <f t="array" aca="1" ref="I404" ca="1">_FV(A404,"Low")</f>
        <v>24.43</v>
      </c>
      <c r="J404" s="23" cm="1">
        <f t="array" aca="1" ref="J404" ca="1">_FV(A404,"High")</f>
        <v>24.49</v>
      </c>
      <c r="K404" s="23" cm="1">
        <f t="array" aca="1" ref="K404" ca="1">_FV(A404,"Previous close",TRUE)</f>
        <v>24.14</v>
      </c>
      <c r="L404" s="26"/>
      <c r="M404" s="23" cm="1">
        <f t="array" aca="1" ref="M404" ca="1">_FV(A404,"52 week low",TRUE)</f>
        <v>20.395</v>
      </c>
      <c r="N404" s="23" cm="1">
        <f t="array" aca="1" ref="N404" ca="1">_FV(A404,"52 week high",TRUE)</f>
        <v>25.33</v>
      </c>
      <c r="O404" s="8" cm="1">
        <f t="array" aca="1" ref="O404" ca="1">_FV(A404,"Volume")</f>
        <v>11183</v>
      </c>
      <c r="P404" s="7" cm="1">
        <f t="array" aca="1" ref="P404" ca="1">_FV(A404,"Volume average",TRUE)</f>
        <v>40374</v>
      </c>
      <c r="Q404" t="s">
        <v>50</v>
      </c>
      <c r="S404" t="s">
        <v>1319</v>
      </c>
      <c r="T404" s="25" cm="1">
        <f t="array" aca="1" ref="T404" ca="1">_FV(A404,"Expense ratio",TRUE)</f>
        <v>9.8999999999999991E-3</v>
      </c>
      <c r="U404" s="24" cm="1">
        <f t="array" aca="1" ref="U404" ca="1">_FV(A404,"Market cap",TRUE)</f>
        <v>1185743072.1099999</v>
      </c>
      <c r="V404" s="4">
        <v>1185743104</v>
      </c>
      <c r="W404" s="4">
        <v>1185743104</v>
      </c>
      <c r="Y404" t="s">
        <v>1320</v>
      </c>
      <c r="Z404" s="5">
        <v>24.27</v>
      </c>
      <c r="AA404" s="5">
        <v>25.804030999999998</v>
      </c>
      <c r="AB404" s="5">
        <v>3.3000002000000001E-3</v>
      </c>
      <c r="AC404" s="4">
        <v>56228</v>
      </c>
      <c r="AE404" s="5">
        <v>2.4636726207483362</v>
      </c>
      <c r="AF404" s="5">
        <v>13.579486551180461</v>
      </c>
      <c r="AI404" s="4">
        <v>56228</v>
      </c>
      <c r="AJ404" s="5">
        <v>1364091.28</v>
      </c>
      <c r="AL404" s="5">
        <v>25.33</v>
      </c>
      <c r="AM404" s="5">
        <v>20.395</v>
      </c>
      <c r="AN404" t="s">
        <v>90</v>
      </c>
      <c r="AO404" t="str" cm="1">
        <f t="array" aca="1" ref="AO404" ca="1">_FV(A404,"Currency")</f>
        <v>USD</v>
      </c>
      <c r="AP404" t="str" cm="1">
        <f t="array" aca="1" ref="AP404" ca="1">_FV(A404,"Exchange")</f>
        <v>NYSE Arca</v>
      </c>
      <c r="AQ404" s="6" t="str" cm="1">
        <f t="array" aca="1" ref="AQ404" ca="1">_FV(A404,"Exchange abbreviation",TRUE)</f>
        <v>ARCX</v>
      </c>
      <c r="AR404" t="str" cm="1">
        <f t="array" aca="1" ref="AR404" ca="1">_FV(A404,"Instrument type",TRUE)</f>
        <v>ETF</v>
      </c>
    </row>
    <row r="405" spans="1:44" ht="18.75" customHeight="1" x14ac:dyDescent="0.25">
      <c r="A405" t="e" vm="418">
        <v>#VALUE!</v>
      </c>
      <c r="B405" t="s">
        <v>1321</v>
      </c>
      <c r="C405" t="s">
        <v>1322</v>
      </c>
      <c r="D405" s="31" cm="1">
        <f t="array" aca="1" ref="D405" ca="1">_FV(A405,"Last trade time",TRUE)</f>
        <v>45824.941248437499</v>
      </c>
      <c r="E405" s="23" cm="1">
        <f t="array" aca="1" ref="E405" ca="1">_FV(A405,"Price")</f>
        <v>21.135000000000002</v>
      </c>
      <c r="F405" s="27" cm="1">
        <f t="array" aca="1" ref="F405" ca="1">_FV(A405,"Change (%)",TRUE)</f>
        <v>-7.092E-4</v>
      </c>
      <c r="G405" s="26" cm="1">
        <f t="array" aca="1" ref="G405" ca="1">_FV(A405,"Change")</f>
        <v>-1.4999999999999999E-2</v>
      </c>
      <c r="H405" s="23" cm="1">
        <f t="array" aca="1" ref="H405" ca="1">_FV(A405,"Open")</f>
        <v>21.32</v>
      </c>
      <c r="I405" s="23" cm="1">
        <f t="array" aca="1" ref="I405" ca="1">_FV(A405,"Low")</f>
        <v>20.934999999999999</v>
      </c>
      <c r="J405" s="23" cm="1">
        <f t="array" aca="1" ref="J405" ca="1">_FV(A405,"High")</f>
        <v>21.357700000000001</v>
      </c>
      <c r="K405" s="23" cm="1">
        <f t="array" aca="1" ref="K405" ca="1">_FV(A405,"Previous close",TRUE)</f>
        <v>21.15</v>
      </c>
      <c r="L405" s="26"/>
      <c r="M405" s="23" cm="1">
        <f t="array" aca="1" ref="M405" ca="1">_FV(A405,"52 week low",TRUE)</f>
        <v>17.100000000000001</v>
      </c>
      <c r="N405" s="23" cm="1">
        <f t="array" aca="1" ref="N405" ca="1">_FV(A405,"52 week high",TRUE)</f>
        <v>46.499899999999997</v>
      </c>
      <c r="O405" s="8" cm="1">
        <f t="array" aca="1" ref="O405" ca="1">_FV(A405,"Volume")</f>
        <v>8389921</v>
      </c>
      <c r="P405" s="7" cm="1">
        <f t="array" aca="1" ref="P405" ca="1">_FV(A405,"Volume average",TRUE)</f>
        <v>11723652</v>
      </c>
      <c r="Q405" t="s">
        <v>424</v>
      </c>
      <c r="S405" t="s">
        <v>281</v>
      </c>
      <c r="T405" s="25" cm="1">
        <f t="array" aca="1" ref="T405" ca="1">_FV(A405,"Expense ratio",TRUE)</f>
        <v>9.8999999999999991E-3</v>
      </c>
      <c r="U405" s="24" cm="1">
        <f t="array" aca="1" ref="U405" ca="1">_FV(A405,"Market cap",TRUE)</f>
        <v>4098147415.6799998</v>
      </c>
      <c r="V405" s="4">
        <v>4098147328</v>
      </c>
      <c r="W405" s="4">
        <v>4098147328</v>
      </c>
      <c r="Y405" t="s">
        <v>391</v>
      </c>
      <c r="Z405" s="5">
        <v>20.581399999999999</v>
      </c>
      <c r="AA405" s="20"/>
      <c r="AB405" s="5">
        <v>1.4025999</v>
      </c>
      <c r="AC405" s="4">
        <v>8896739</v>
      </c>
      <c r="AE405" s="5">
        <v>23.646596489261729</v>
      </c>
      <c r="AF405" s="5">
        <v>94.243516291870748</v>
      </c>
      <c r="AI405" s="4">
        <v>8896739</v>
      </c>
      <c r="AJ405" s="5">
        <v>183183856.00999999</v>
      </c>
      <c r="AL405" s="5">
        <v>46.5</v>
      </c>
      <c r="AM405" s="5">
        <v>17.100000000000001</v>
      </c>
      <c r="AN405" t="s">
        <v>82</v>
      </c>
      <c r="AO405" t="str" cm="1">
        <f t="array" aca="1" ref="AO405" ca="1">_FV(A405,"Currency")</f>
        <v>USD</v>
      </c>
      <c r="AP405" t="str" cm="1">
        <f t="array" aca="1" ref="AP405" ca="1">_FV(A405,"Exchange")</f>
        <v>NYSE Arca</v>
      </c>
      <c r="AQ405" s="6" t="str" cm="1">
        <f t="array" aca="1" ref="AQ405" ca="1">_FV(A405,"Exchange abbreviation",TRUE)</f>
        <v>ARCX</v>
      </c>
      <c r="AR405" t="str" cm="1">
        <f t="array" aca="1" ref="AR405" ca="1">_FV(A405,"Instrument type",TRUE)</f>
        <v>ETF</v>
      </c>
    </row>
    <row r="406" spans="1:44" ht="18.75" customHeight="1" x14ac:dyDescent="0.25">
      <c r="A406" t="e" vm="419">
        <v>#VALUE!</v>
      </c>
      <c r="B406" t="s">
        <v>1323</v>
      </c>
      <c r="C406" t="s">
        <v>1324</v>
      </c>
      <c r="D406" s="31" cm="1">
        <f t="array" aca="1" ref="D406" ca="1">_FV(A406,"Last trade time",TRUE)</f>
        <v>45824.84032553203</v>
      </c>
      <c r="E406" s="23" cm="1">
        <f t="array" aca="1" ref="E406" ca="1">_FV(A406,"Price")</f>
        <v>40.3994</v>
      </c>
      <c r="F406" s="27" cm="1">
        <f t="array" aca="1" ref="F406" ca="1">_FV(A406,"Change (%)",TRUE)</f>
        <v>8.9759999999999996E-3</v>
      </c>
      <c r="G406" s="26" cm="1">
        <f t="array" aca="1" ref="G406" ca="1">_FV(A406,"Change")</f>
        <v>0.3594</v>
      </c>
      <c r="H406" s="23" cm="1">
        <f t="array" aca="1" ref="H406" ca="1">_FV(A406,"Open")</f>
        <v>40.21</v>
      </c>
      <c r="I406" s="23" cm="1">
        <f t="array" aca="1" ref="I406" ca="1">_FV(A406,"Low")</f>
        <v>40.049999999999997</v>
      </c>
      <c r="J406" s="23" cm="1">
        <f t="array" aca="1" ref="J406" ca="1">_FV(A406,"High")</f>
        <v>40.3994</v>
      </c>
      <c r="K406" s="23" cm="1">
        <f t="array" aca="1" ref="K406" ca="1">_FV(A406,"Previous close",TRUE)</f>
        <v>40.04</v>
      </c>
      <c r="L406" s="26"/>
      <c r="M406" s="23" cm="1">
        <f t="array" aca="1" ref="M406" ca="1">_FV(A406,"52 week low",TRUE)</f>
        <v>28</v>
      </c>
      <c r="N406" s="23" cm="1">
        <f t="array" aca="1" ref="N406" ca="1">_FV(A406,"52 week high",TRUE)</f>
        <v>41.18</v>
      </c>
      <c r="O406" s="8" cm="1">
        <f t="array" aca="1" ref="O406" ca="1">_FV(A406,"Volume")</f>
        <v>4510</v>
      </c>
      <c r="P406" s="7" cm="1">
        <f t="array" aca="1" ref="P406" ca="1">_FV(A406,"Volume average",TRUE)</f>
        <v>6048</v>
      </c>
      <c r="Q406" t="s">
        <v>424</v>
      </c>
      <c r="S406" t="s">
        <v>944</v>
      </c>
      <c r="T406" s="25" cm="1">
        <f t="array" aca="1" ref="T406" ca="1">_FV(A406,"Expense ratio",TRUE)</f>
        <v>9.8999999999999991E-3</v>
      </c>
      <c r="U406" s="24" cm="1">
        <f t="array" aca="1" ref="U406" ca="1">_FV(A406,"Market cap",TRUE)</f>
        <v>12327294.51</v>
      </c>
      <c r="V406" s="4">
        <v>12327294</v>
      </c>
      <c r="W406" s="4">
        <v>12327294</v>
      </c>
      <c r="Y406" t="s">
        <v>1277</v>
      </c>
      <c r="Z406" s="5">
        <v>40.7759</v>
      </c>
      <c r="AA406" s="20"/>
      <c r="AB406" s="5">
        <v>0.2019</v>
      </c>
      <c r="AC406" s="4">
        <v>8709</v>
      </c>
      <c r="AE406" s="5">
        <v>29.89874093599731</v>
      </c>
      <c r="AF406" s="5">
        <v>62.076145404517924</v>
      </c>
      <c r="AI406" s="4">
        <v>8709</v>
      </c>
      <c r="AJ406" s="5">
        <v>355444.77149999997</v>
      </c>
      <c r="AL406" s="5">
        <v>41.18</v>
      </c>
      <c r="AM406" s="4">
        <v>28</v>
      </c>
      <c r="AN406" t="s">
        <v>47</v>
      </c>
      <c r="AO406" t="str" cm="1">
        <f t="array" aca="1" ref="AO406" ca="1">_FV(A406,"Currency")</f>
        <v>USD</v>
      </c>
      <c r="AP406" t="str" cm="1">
        <f t="array" aca="1" ref="AP406" ca="1">_FV(A406,"Exchange")</f>
        <v>CBOE BZX Exchange</v>
      </c>
      <c r="AQ406" s="6" t="str" cm="1">
        <f t="array" aca="1" ref="AQ406" ca="1">_FV(A406,"Exchange abbreviation",TRUE)</f>
        <v>BATS</v>
      </c>
      <c r="AR406" t="str" cm="1">
        <f t="array" aca="1" ref="AR406" ca="1">_FV(A406,"Instrument type",TRUE)</f>
        <v>ETF</v>
      </c>
    </row>
    <row r="407" spans="1:44" ht="18.75" customHeight="1" x14ac:dyDescent="0.25">
      <c r="A407" t="e" vm="420">
        <v>#VALUE!</v>
      </c>
      <c r="B407" t="s">
        <v>1325</v>
      </c>
      <c r="C407" t="s">
        <v>1326</v>
      </c>
      <c r="D407" s="31" cm="1">
        <f t="array" aca="1" ref="D407" ca="1">_FV(A407,"Last trade time",TRUE)</f>
        <v>45824.843750253909</v>
      </c>
      <c r="E407" s="23" cm="1">
        <f t="array" aca="1" ref="E407" ca="1">_FV(A407,"Price")</f>
        <v>25.57</v>
      </c>
      <c r="F407" s="27" cm="1">
        <f t="array" aca="1" ref="F407" ca="1">_FV(A407,"Change (%)",TRUE)</f>
        <v>7.8829999999999994E-3</v>
      </c>
      <c r="G407" s="26" cm="1">
        <f t="array" aca="1" ref="G407" ca="1">_FV(A407,"Change")</f>
        <v>0.2</v>
      </c>
      <c r="H407" s="23" cm="1">
        <f t="array" aca="1" ref="H407" ca="1">_FV(A407,"Open")</f>
        <v>25.25</v>
      </c>
      <c r="I407" s="23" cm="1">
        <f t="array" aca="1" ref="I407" ca="1">_FV(A407,"Low")</f>
        <v>25.25</v>
      </c>
      <c r="J407" s="23" cm="1">
        <f t="array" aca="1" ref="J407" ca="1">_FV(A407,"High")</f>
        <v>25.6</v>
      </c>
      <c r="K407" s="23" cm="1">
        <f t="array" aca="1" ref="K407" ca="1">_FV(A407,"Previous close",TRUE)</f>
        <v>25.37</v>
      </c>
      <c r="L407" s="26"/>
      <c r="M407" s="23" cm="1">
        <f t="array" aca="1" ref="M407" ca="1">_FV(A407,"52 week low",TRUE)</f>
        <v>21.53</v>
      </c>
      <c r="N407" s="23" cm="1">
        <f t="array" aca="1" ref="N407" ca="1">_FV(A407,"52 week high",TRUE)</f>
        <v>26.72</v>
      </c>
      <c r="O407" s="8" cm="1">
        <f t="array" aca="1" ref="O407" ca="1">_FV(A407,"Volume")</f>
        <v>3720</v>
      </c>
      <c r="P407" s="7" cm="1">
        <f t="array" aca="1" ref="P407" ca="1">_FV(A407,"Volume average",TRUE)</f>
        <v>12154</v>
      </c>
      <c r="Q407" t="s">
        <v>50</v>
      </c>
      <c r="S407" t="s">
        <v>1327</v>
      </c>
      <c r="T407" s="25" cm="1">
        <f t="array" aca="1" ref="T407" ca="1">_FV(A407,"Expense ratio",TRUE)</f>
        <v>9.8999999999999991E-3</v>
      </c>
      <c r="U407" s="24" cm="1">
        <f t="array" aca="1" ref="U407" ca="1">_FV(A407,"Market cap",TRUE)</f>
        <v>87643405.420000002</v>
      </c>
      <c r="V407" s="4">
        <v>87643408</v>
      </c>
      <c r="W407" s="4">
        <v>87643408</v>
      </c>
      <c r="Y407" t="s">
        <v>1328</v>
      </c>
      <c r="Z407" s="5">
        <v>25.341999999999999</v>
      </c>
      <c r="AA407" s="19">
        <v>25.380710000000001</v>
      </c>
      <c r="AB407" s="20"/>
      <c r="AC407" s="4">
        <v>14041</v>
      </c>
      <c r="AE407" s="5">
        <v>1.808900629493126</v>
      </c>
      <c r="AF407" s="20"/>
      <c r="AI407" s="4">
        <v>14041</v>
      </c>
      <c r="AJ407" s="5">
        <v>355832.6384</v>
      </c>
      <c r="AL407" s="5">
        <v>26.72</v>
      </c>
      <c r="AM407" s="5">
        <v>21.53</v>
      </c>
      <c r="AN407" t="s">
        <v>47</v>
      </c>
      <c r="AO407" t="str" cm="1">
        <f t="array" aca="1" ref="AO407" ca="1">_FV(A407,"Currency")</f>
        <v>USD</v>
      </c>
      <c r="AP407" t="str" cm="1">
        <f t="array" aca="1" ref="AP407" ca="1">_FV(A407,"Exchange")</f>
        <v>Nasdaq Stock Market</v>
      </c>
      <c r="AQ407" s="6" t="str" cm="1">
        <f t="array" aca="1" ref="AQ407" ca="1">_FV(A407,"Exchange abbreviation",TRUE)</f>
        <v>XNAS</v>
      </c>
      <c r="AR407" t="str" cm="1">
        <f t="array" aca="1" ref="AR407" ca="1">_FV(A407,"Instrument type",TRUE)</f>
        <v>ETF</v>
      </c>
    </row>
    <row r="408" spans="1:44" ht="18.75" customHeight="1" x14ac:dyDescent="0.25">
      <c r="A408" t="e" vm="421">
        <v>#VALUE!</v>
      </c>
      <c r="B408" t="s">
        <v>1329</v>
      </c>
      <c r="C408" t="s">
        <v>1330</v>
      </c>
      <c r="D408" s="31" cm="1">
        <f t="array" aca="1" ref="D408" ca="1">_FV(A408,"Last trade time",TRUE)</f>
        <v>45824.84027780078</v>
      </c>
      <c r="E408" s="23" cm="1">
        <f t="array" aca="1" ref="E408" ca="1">_FV(A408,"Price")</f>
        <v>29.7852</v>
      </c>
      <c r="F408" s="27" cm="1">
        <f t="array" aca="1" ref="F408" ca="1">_FV(A408,"Change (%)",TRUE)</f>
        <v>2.0093E-2</v>
      </c>
      <c r="G408" s="26" cm="1">
        <f t="array" aca="1" ref="G408" ca="1">_FV(A408,"Change")</f>
        <v>0.5867</v>
      </c>
      <c r="H408" s="23" cm="1">
        <f t="array" aca="1" ref="H408" ca="1">_FV(A408,"Open")</f>
        <v>29.7852</v>
      </c>
      <c r="I408" s="23" cm="1">
        <f t="array" aca="1" ref="I408" ca="1">_FV(A408,"Low")</f>
        <v>29.7852</v>
      </c>
      <c r="J408" s="23" cm="1">
        <f t="array" aca="1" ref="J408" ca="1">_FV(A408,"High")</f>
        <v>29.7852</v>
      </c>
      <c r="K408" s="23" cm="1">
        <f t="array" aca="1" ref="K408" ca="1">_FV(A408,"Previous close",TRUE)</f>
        <v>29.198499999999999</v>
      </c>
      <c r="L408" s="26"/>
      <c r="M408" s="23" cm="1">
        <f t="array" aca="1" ref="M408" ca="1">_FV(A408,"52 week low",TRUE)</f>
        <v>22.8</v>
      </c>
      <c r="N408" s="23" cm="1">
        <f t="array" aca="1" ref="N408" ca="1">_FV(A408,"52 week high",TRUE)</f>
        <v>30.65</v>
      </c>
      <c r="O408" s="8" cm="1">
        <f t="array" aca="1" ref="O408" ca="1">_FV(A408,"Volume")</f>
        <v>508</v>
      </c>
      <c r="P408" s="7" cm="1">
        <f t="array" aca="1" ref="P408" ca="1">_FV(A408,"Volume average",TRUE)</f>
        <v>1809</v>
      </c>
      <c r="Q408" t="s">
        <v>1331</v>
      </c>
      <c r="S408" t="s">
        <v>305</v>
      </c>
      <c r="T408" s="25" cm="1">
        <f t="array" aca="1" ref="T408" ca="1">_FV(A408,"Expense ratio",TRUE)</f>
        <v>9.8999999999999991E-3</v>
      </c>
      <c r="U408" s="24" cm="1">
        <f t="array" aca="1" ref="U408" ca="1">_FV(A408,"Market cap",TRUE)</f>
        <v>3518666.88</v>
      </c>
      <c r="V408" s="4">
        <v>3518588</v>
      </c>
      <c r="W408" s="4">
        <v>3518588</v>
      </c>
      <c r="Y408" t="s">
        <v>1332</v>
      </c>
      <c r="Z408" s="5">
        <v>29.728000000000002</v>
      </c>
      <c r="AA408" s="19">
        <v>21.080772</v>
      </c>
      <c r="AB408" s="5">
        <v>1.6999999999999999E-3</v>
      </c>
      <c r="AC408" s="4">
        <v>3104</v>
      </c>
      <c r="AE408" s="5">
        <v>5.7823126263515379</v>
      </c>
      <c r="AF408" s="5">
        <v>22.742216255804571</v>
      </c>
      <c r="AI408" s="4">
        <v>3104</v>
      </c>
      <c r="AJ408" s="5">
        <v>92280.678400000004</v>
      </c>
      <c r="AL408" s="5">
        <v>30.65</v>
      </c>
      <c r="AM408" s="5">
        <v>22.8</v>
      </c>
      <c r="AN408" t="s">
        <v>47</v>
      </c>
      <c r="AO408" t="str" cm="1">
        <f t="array" aca="1" ref="AO408" ca="1">_FV(A408,"Currency")</f>
        <v>USD</v>
      </c>
      <c r="AP408" t="str" cm="1">
        <f t="array" aca="1" ref="AP408" ca="1">_FV(A408,"Exchange")</f>
        <v>NYSE Arca</v>
      </c>
      <c r="AQ408" s="6" t="str" cm="1">
        <f t="array" aca="1" ref="AQ408" ca="1">_FV(A408,"Exchange abbreviation",TRUE)</f>
        <v>ARCX</v>
      </c>
      <c r="AR408" t="str" cm="1">
        <f t="array" aca="1" ref="AR408" ca="1">_FV(A408,"Instrument type",TRUE)</f>
        <v>ETF</v>
      </c>
    </row>
    <row r="409" spans="1:44" ht="18.75" customHeight="1" x14ac:dyDescent="0.25">
      <c r="A409" t="e" vm="422">
        <v>#VALUE!</v>
      </c>
      <c r="B409" t="s">
        <v>1333</v>
      </c>
      <c r="C409" t="s">
        <v>1334</v>
      </c>
      <c r="D409" s="31" cm="1">
        <f t="array" aca="1" ref="D409" ca="1">_FV(A409,"Last trade time",TRUE)</f>
        <v>45824.896620115622</v>
      </c>
      <c r="E409" s="23" cm="1">
        <f t="array" aca="1" ref="E409" ca="1">_FV(A409,"Price")</f>
        <v>20.998699999999999</v>
      </c>
      <c r="F409" s="27" cm="1">
        <f t="array" aca="1" ref="F409" ca="1">_FV(A409,"Change (%)",TRUE)</f>
        <v>8.5830000000000004E-3</v>
      </c>
      <c r="G409" s="26" cm="1">
        <f t="array" aca="1" ref="G409" ca="1">_FV(A409,"Change")</f>
        <v>0.1787</v>
      </c>
      <c r="H409" s="23" cm="1">
        <f t="array" aca="1" ref="H409" ca="1">_FV(A409,"Open")</f>
        <v>20.97</v>
      </c>
      <c r="I409" s="23" cm="1">
        <f t="array" aca="1" ref="I409" ca="1">_FV(A409,"Low")</f>
        <v>20.88</v>
      </c>
      <c r="J409" s="23" cm="1">
        <f t="array" aca="1" ref="J409" ca="1">_FV(A409,"High")</f>
        <v>21.05</v>
      </c>
      <c r="K409" s="23" cm="1">
        <f t="array" aca="1" ref="K409" ca="1">_FV(A409,"Previous close",TRUE)</f>
        <v>20.82</v>
      </c>
      <c r="L409" s="26"/>
      <c r="M409" s="23" cm="1">
        <f t="array" aca="1" ref="M409" ca="1">_FV(A409,"52 week low",TRUE)</f>
        <v>18.84</v>
      </c>
      <c r="N409" s="23" cm="1">
        <f t="array" aca="1" ref="N409" ca="1">_FV(A409,"52 week high",TRUE)</f>
        <v>29.29</v>
      </c>
      <c r="O409" s="8" cm="1">
        <f t="array" aca="1" ref="O409" ca="1">_FV(A409,"Volume")</f>
        <v>7058</v>
      </c>
      <c r="P409" s="7" cm="1">
        <f t="array" aca="1" ref="P409" ca="1">_FV(A409,"Volume average",TRUE)</f>
        <v>3619</v>
      </c>
      <c r="Q409" t="s">
        <v>424</v>
      </c>
      <c r="S409" t="s">
        <v>944</v>
      </c>
      <c r="T409" s="25" cm="1">
        <f t="array" aca="1" ref="T409" ca="1">_FV(A409,"Expense ratio",TRUE)</f>
        <v>9.8999999999999991E-3</v>
      </c>
      <c r="U409" s="24" cm="1">
        <f t="array" aca="1" ref="U409" ca="1">_FV(A409,"Market cap",TRUE)</f>
        <v>3809868.65</v>
      </c>
      <c r="V409" s="4">
        <v>3809868</v>
      </c>
      <c r="W409" s="4">
        <v>3809868</v>
      </c>
      <c r="X409" t="s">
        <v>1335</v>
      </c>
      <c r="Y409" t="s">
        <v>1277</v>
      </c>
      <c r="Z409" s="5">
        <v>21.473600000000001</v>
      </c>
      <c r="AB409" s="5">
        <v>0.21360001000000001</v>
      </c>
      <c r="AC409" s="4">
        <v>4709</v>
      </c>
      <c r="AE409" s="5">
        <v>-14.945343735402369</v>
      </c>
      <c r="AF409" s="5">
        <v>0.32839441763636851</v>
      </c>
      <c r="AI409" s="4">
        <v>4709</v>
      </c>
      <c r="AJ409" s="5">
        <v>101385.7118</v>
      </c>
      <c r="AL409" s="5">
        <v>29.29</v>
      </c>
      <c r="AM409" s="5">
        <v>18.84</v>
      </c>
      <c r="AN409" t="s">
        <v>47</v>
      </c>
      <c r="AO409" t="str" cm="1">
        <f t="array" aca="1" ref="AO409" ca="1">_FV(A409,"Currency")</f>
        <v>USD</v>
      </c>
      <c r="AP409" t="str" cm="1">
        <f t="array" aca="1" ref="AP409" ca="1">_FV(A409,"Exchange")</f>
        <v>CBOE BZX Exchange</v>
      </c>
      <c r="AQ409" s="6" t="str" cm="1">
        <f t="array" aca="1" ref="AQ409" ca="1">_FV(A409,"Exchange abbreviation",TRUE)</f>
        <v>BATS</v>
      </c>
      <c r="AR409" t="str" cm="1">
        <f t="array" aca="1" ref="AR409" ca="1">_FV(A409,"Instrument type",TRUE)</f>
        <v>ETF</v>
      </c>
    </row>
    <row r="410" spans="1:44" ht="18.75" customHeight="1" x14ac:dyDescent="0.25">
      <c r="A410" t="e" vm="423">
        <v>#VALUE!</v>
      </c>
      <c r="B410" t="s">
        <v>1336</v>
      </c>
      <c r="C410" t="s">
        <v>1337</v>
      </c>
      <c r="D410" s="31" cm="1">
        <f t="array" aca="1" ref="D410" ca="1">_FV(A410,"Last trade time",TRUE)</f>
        <v>45824.929516793753</v>
      </c>
      <c r="E410" s="23" cm="1">
        <f t="array" aca="1" ref="E410" ca="1">_FV(A410,"Price")</f>
        <v>15.73</v>
      </c>
      <c r="F410" s="27" cm="1">
        <f t="array" aca="1" ref="F410" ca="1">_FV(A410,"Change (%)",TRUE)</f>
        <v>1.6150000000000001E-2</v>
      </c>
      <c r="G410" s="26" cm="1">
        <f t="array" aca="1" ref="G410" ca="1">_FV(A410,"Change")</f>
        <v>0.25</v>
      </c>
      <c r="H410" s="23" cm="1">
        <f t="array" aca="1" ref="H410" ca="1">_FV(A410,"Open")</f>
        <v>15.56</v>
      </c>
      <c r="I410" s="23" cm="1">
        <f t="array" aca="1" ref="I410" ca="1">_FV(A410,"Low")</f>
        <v>15.56</v>
      </c>
      <c r="J410" s="23" cm="1">
        <f t="array" aca="1" ref="J410" ca="1">_FV(A410,"High")</f>
        <v>15.85</v>
      </c>
      <c r="K410" s="23" cm="1">
        <f t="array" aca="1" ref="K410" ca="1">_FV(A410,"Previous close",TRUE)</f>
        <v>15.48</v>
      </c>
      <c r="L410" s="26"/>
      <c r="M410" s="23" cm="1">
        <f t="array" aca="1" ref="M410" ca="1">_FV(A410,"52 week low",TRUE)</f>
        <v>12.1</v>
      </c>
      <c r="N410" s="23" cm="1">
        <f t="array" aca="1" ref="N410" ca="1">_FV(A410,"52 week high",TRUE)</f>
        <v>22.31</v>
      </c>
      <c r="O410" s="8" cm="1">
        <f t="array" aca="1" ref="O410" ca="1">_FV(A410,"Volume")</f>
        <v>65652</v>
      </c>
      <c r="P410" s="7" cm="1">
        <f t="array" aca="1" ref="P410" ca="1">_FV(A410,"Volume average",TRUE)</f>
        <v>78662</v>
      </c>
      <c r="Q410" t="s">
        <v>424</v>
      </c>
      <c r="S410" t="s">
        <v>281</v>
      </c>
      <c r="T410" s="25" cm="1">
        <f t="array" aca="1" ref="T410" ca="1">_FV(A410,"Expense ratio",TRUE)</f>
        <v>9.8999999999999991E-3</v>
      </c>
      <c r="U410" s="24" cm="1">
        <f t="array" aca="1" ref="U410" ca="1">_FV(A410,"Market cap",TRUE)</f>
        <v>47764325.979999997</v>
      </c>
      <c r="V410" s="4">
        <v>47764324</v>
      </c>
      <c r="W410" s="4">
        <v>47764324</v>
      </c>
      <c r="Y410" t="s">
        <v>1338</v>
      </c>
      <c r="Z410" s="5">
        <v>16.120100000000001</v>
      </c>
      <c r="AC410" s="4">
        <v>45444</v>
      </c>
      <c r="AE410" s="5">
        <v>2.4007804891141848</v>
      </c>
      <c r="AI410" s="4">
        <v>45444</v>
      </c>
      <c r="AJ410" s="5">
        <v>733920.6</v>
      </c>
      <c r="AL410" s="5">
        <v>22.31</v>
      </c>
      <c r="AM410" s="5">
        <v>12.1</v>
      </c>
      <c r="AN410" t="s">
        <v>47</v>
      </c>
      <c r="AO410" t="str" cm="1">
        <f t="array" aca="1" ref="AO410" ca="1">_FV(A410,"Currency")</f>
        <v>USD</v>
      </c>
      <c r="AP410" t="str" cm="1">
        <f t="array" aca="1" ref="AP410" ca="1">_FV(A410,"Exchange")</f>
        <v>NYSE Arca</v>
      </c>
      <c r="AQ410" s="6" t="str" cm="1">
        <f t="array" aca="1" ref="AQ410" ca="1">_FV(A410,"Exchange abbreviation",TRUE)</f>
        <v>ARCX</v>
      </c>
      <c r="AR410" t="str" cm="1">
        <f t="array" aca="1" ref="AR410" ca="1">_FV(A410,"Instrument type",TRUE)</f>
        <v>ETF</v>
      </c>
    </row>
    <row r="411" spans="1:44" ht="18.75" customHeight="1" x14ac:dyDescent="0.25">
      <c r="A411" t="e" vm="424">
        <v>#VALUE!</v>
      </c>
      <c r="B411" t="s">
        <v>1339</v>
      </c>
      <c r="C411" t="s">
        <v>1340</v>
      </c>
      <c r="D411" s="31" cm="1">
        <f t="array" aca="1" ref="D411" ca="1">_FV(A411,"Last trade time",TRUE)</f>
        <v>45824.853477892968</v>
      </c>
      <c r="E411" s="23" cm="1">
        <f t="array" aca="1" ref="E411" ca="1">_FV(A411,"Price")</f>
        <v>48.517899999999997</v>
      </c>
      <c r="F411" s="27" cm="1">
        <f t="array" aca="1" ref="F411" ca="1">_FV(A411,"Change (%)",TRUE)</f>
        <v>1.048E-2</v>
      </c>
      <c r="G411" s="26" cm="1">
        <f t="array" aca="1" ref="G411" ca="1">_FV(A411,"Change")</f>
        <v>0.50319999999999998</v>
      </c>
      <c r="H411" s="23" cm="1">
        <f t="array" aca="1" ref="H411" ca="1">_FV(A411,"Open")</f>
        <v>48.59</v>
      </c>
      <c r="I411" s="23" cm="1">
        <f t="array" aca="1" ref="I411" ca="1">_FV(A411,"Low")</f>
        <v>48.5</v>
      </c>
      <c r="J411" s="23" cm="1">
        <f t="array" aca="1" ref="J411" ca="1">_FV(A411,"High")</f>
        <v>48.65</v>
      </c>
      <c r="K411" s="23" cm="1">
        <f t="array" aca="1" ref="K411" ca="1">_FV(A411,"Previous close",TRUE)</f>
        <v>48.014699999999998</v>
      </c>
      <c r="L411" s="26"/>
      <c r="M411" s="23" cm="1">
        <f t="array" aca="1" ref="M411" ca="1">_FV(A411,"52 week low",TRUE)</f>
        <v>40</v>
      </c>
      <c r="N411" s="23" cm="1">
        <f t="array" aca="1" ref="N411" ca="1">_FV(A411,"52 week high",TRUE)</f>
        <v>51.93</v>
      </c>
      <c r="O411" s="8" cm="1">
        <f t="array" aca="1" ref="O411" ca="1">_FV(A411,"Volume")</f>
        <v>6068</v>
      </c>
      <c r="P411" s="7" cm="1">
        <f t="array" aca="1" ref="P411" ca="1">_FV(A411,"Volume average",TRUE)</f>
        <v>2421</v>
      </c>
      <c r="Q411" t="s">
        <v>424</v>
      </c>
      <c r="S411" t="s">
        <v>281</v>
      </c>
      <c r="T411" s="25" cm="1">
        <f t="array" aca="1" ref="T411" ca="1">_FV(A411,"Expense ratio",TRUE)</f>
        <v>9.8999999999999991E-3</v>
      </c>
      <c r="U411" s="24" cm="1">
        <f t="array" aca="1" ref="U411" ca="1">_FV(A411,"Market cap",TRUE)</f>
        <v>8351042.5099999998</v>
      </c>
      <c r="V411" s="4">
        <v>8351042</v>
      </c>
      <c r="W411" s="4">
        <v>8351042</v>
      </c>
      <c r="X411" t="s">
        <v>1341</v>
      </c>
      <c r="Y411" t="s">
        <v>1342</v>
      </c>
      <c r="Z411" s="5">
        <v>47.9985</v>
      </c>
      <c r="AA411" s="5">
        <v>28.087477</v>
      </c>
      <c r="AB411" s="20"/>
      <c r="AC411" s="4">
        <v>2351</v>
      </c>
      <c r="AE411" s="5">
        <v>21.012324134378101</v>
      </c>
      <c r="AF411" s="20"/>
      <c r="AI411" s="4">
        <v>2351</v>
      </c>
      <c r="AJ411" s="5">
        <v>112935.2221</v>
      </c>
      <c r="AL411" s="5">
        <v>48.45</v>
      </c>
      <c r="AM411" s="5">
        <v>40.6</v>
      </c>
      <c r="AN411" t="s">
        <v>47</v>
      </c>
      <c r="AO411" t="str" cm="1">
        <f t="array" aca="1" ref="AO411" ca="1">_FV(A411,"Currency")</f>
        <v>USD</v>
      </c>
      <c r="AP411" t="str" cm="1">
        <f t="array" aca="1" ref="AP411" ca="1">_FV(A411,"Exchange")</f>
        <v>NYSE Arca</v>
      </c>
      <c r="AQ411" s="6" t="str" cm="1">
        <f t="array" aca="1" ref="AQ411" ca="1">_FV(A411,"Exchange abbreviation",TRUE)</f>
        <v>ARCX</v>
      </c>
      <c r="AR411" t="str" cm="1">
        <f t="array" aca="1" ref="AR411" ca="1">_FV(A411,"Instrument type",TRUE)</f>
        <v>ETF</v>
      </c>
    </row>
    <row r="412" spans="1:44" ht="18.75" customHeight="1" x14ac:dyDescent="0.25">
      <c r="A412" t="e" vm="425">
        <v>#VALUE!</v>
      </c>
      <c r="B412" t="s">
        <v>1343</v>
      </c>
      <c r="C412" t="s">
        <v>1344</v>
      </c>
      <c r="D412" s="31" cm="1">
        <f t="array" aca="1" ref="D412" ca="1">_FV(A412,"Last trade time",TRUE)</f>
        <v>45824.918845763284</v>
      </c>
      <c r="E412" s="23" cm="1">
        <f t="array" aca="1" ref="E412" ca="1">_FV(A412,"Price")</f>
        <v>28.5</v>
      </c>
      <c r="F412" s="27" cm="1">
        <f t="array" aca="1" ref="F412" ca="1">_FV(A412,"Change (%)",TRUE)</f>
        <v>1.7493999999999999E-2</v>
      </c>
      <c r="G412" s="26" cm="1">
        <f t="array" aca="1" ref="G412" ca="1">_FV(A412,"Change")</f>
        <v>0.49</v>
      </c>
      <c r="H412" s="23" cm="1">
        <f t="array" aca="1" ref="H412" ca="1">_FV(A412,"Open")</f>
        <v>28.02</v>
      </c>
      <c r="I412" s="23" cm="1">
        <f t="array" aca="1" ref="I412" ca="1">_FV(A412,"Low")</f>
        <v>27.95</v>
      </c>
      <c r="J412" s="23" cm="1">
        <f t="array" aca="1" ref="J412" ca="1">_FV(A412,"High")</f>
        <v>28.55</v>
      </c>
      <c r="K412" s="23" cm="1">
        <f t="array" aca="1" ref="K412" ca="1">_FV(A412,"Previous close",TRUE)</f>
        <v>28.01</v>
      </c>
      <c r="L412" s="26"/>
      <c r="M412" s="23" cm="1">
        <f t="array" aca="1" ref="M412" ca="1">_FV(A412,"52 week low",TRUE)</f>
        <v>22.664999999999999</v>
      </c>
      <c r="N412" s="23" cm="1">
        <f t="array" aca="1" ref="N412" ca="1">_FV(A412,"52 week high",TRUE)</f>
        <v>34.479999999999997</v>
      </c>
      <c r="O412" s="8" cm="1">
        <f t="array" aca="1" ref="O412" ca="1">_FV(A412,"Volume")</f>
        <v>16110</v>
      </c>
      <c r="P412" s="7" cm="1">
        <f t="array" aca="1" ref="P412" ca="1">_FV(A412,"Volume average",TRUE)</f>
        <v>11183</v>
      </c>
      <c r="Q412" t="s">
        <v>424</v>
      </c>
      <c r="S412" t="s">
        <v>944</v>
      </c>
      <c r="T412" s="25" cm="1">
        <f t="array" aca="1" ref="T412" ca="1">_FV(A412,"Expense ratio",TRUE)</f>
        <v>9.8999999999999991E-3</v>
      </c>
      <c r="U412" s="24" cm="1">
        <f t="array" aca="1" ref="U412" ca="1">_FV(A412,"Market cap",TRUE)</f>
        <v>12663386.869999999</v>
      </c>
      <c r="V412" s="4">
        <v>12663386</v>
      </c>
      <c r="W412" s="4">
        <v>12663386</v>
      </c>
      <c r="X412" t="s">
        <v>1345</v>
      </c>
      <c r="Y412" t="s">
        <v>1238</v>
      </c>
      <c r="Z412" s="5">
        <v>28.5334</v>
      </c>
      <c r="AB412" s="5">
        <v>0.2185</v>
      </c>
      <c r="AC412" s="4">
        <v>11719</v>
      </c>
      <c r="AE412" s="5">
        <v>-0.95529549476968123</v>
      </c>
      <c r="AF412" s="5">
        <v>15.80262236406586</v>
      </c>
      <c r="AI412" s="4">
        <v>11719</v>
      </c>
      <c r="AJ412" s="5">
        <v>334620.81030000001</v>
      </c>
      <c r="AL412" s="5">
        <v>34.479999999999997</v>
      </c>
      <c r="AM412" s="5">
        <v>22.664999999999999</v>
      </c>
      <c r="AN412" t="s">
        <v>47</v>
      </c>
      <c r="AO412" t="str" cm="1">
        <f t="array" aca="1" ref="AO412" ca="1">_FV(A412,"Currency")</f>
        <v>USD</v>
      </c>
      <c r="AP412" t="str" cm="1">
        <f t="array" aca="1" ref="AP412" ca="1">_FV(A412,"Exchange")</f>
        <v>CBOE BZX Exchange</v>
      </c>
      <c r="AQ412" s="6" t="str" cm="1">
        <f t="array" aca="1" ref="AQ412" ca="1">_FV(A412,"Exchange abbreviation",TRUE)</f>
        <v>BATS</v>
      </c>
      <c r="AR412" t="str" cm="1">
        <f t="array" aca="1" ref="AR412" ca="1">_FV(A412,"Instrument type",TRUE)</f>
        <v>ETF</v>
      </c>
    </row>
    <row r="413" spans="1:44" ht="18.75" customHeight="1" x14ac:dyDescent="0.25">
      <c r="A413" t="e" vm="426">
        <v>#VALUE!</v>
      </c>
      <c r="B413" t="s">
        <v>1346</v>
      </c>
      <c r="C413" t="s">
        <v>1347</v>
      </c>
      <c r="D413" s="31" cm="1">
        <f t="array" aca="1" ref="D413" ca="1">_FV(A413,"Last trade time",TRUE)</f>
        <v>45824.843750034372</v>
      </c>
      <c r="E413" s="23" cm="1">
        <f t="array" aca="1" ref="E413" ca="1">_FV(A413,"Price")</f>
        <v>23.6905</v>
      </c>
      <c r="F413" s="27" cm="1">
        <f t="array" aca="1" ref="F413" ca="1">_FV(A413,"Change (%)",TRUE)</f>
        <v>8.0249999999999991E-3</v>
      </c>
      <c r="G413" s="26" cm="1">
        <f t="array" aca="1" ref="G413" ca="1">_FV(A413,"Change")</f>
        <v>0.18859999999999999</v>
      </c>
      <c r="H413" s="23" cm="1">
        <f t="array" aca="1" ref="H413" ca="1">_FV(A413,"Open")</f>
        <v>23.829499999999999</v>
      </c>
      <c r="I413" s="23" cm="1">
        <f t="array" aca="1" ref="I413" ca="1">_FV(A413,"Low")</f>
        <v>23.6905</v>
      </c>
      <c r="J413" s="23" cm="1">
        <f t="array" aca="1" ref="J413" ca="1">_FV(A413,"High")</f>
        <v>23.829499999999999</v>
      </c>
      <c r="K413" s="23" cm="1">
        <f t="array" aca="1" ref="K413" ca="1">_FV(A413,"Previous close",TRUE)</f>
        <v>23.501899999999999</v>
      </c>
      <c r="L413" s="26"/>
      <c r="M413" s="23" cm="1">
        <f t="array" aca="1" ref="M413" ca="1">_FV(A413,"52 week low",TRUE)</f>
        <v>20.98</v>
      </c>
      <c r="N413" s="23" cm="1">
        <f t="array" aca="1" ref="N413" ca="1">_FV(A413,"52 week high",TRUE)</f>
        <v>26.64</v>
      </c>
      <c r="O413" s="8" cm="1">
        <f t="array" aca="1" ref="O413" ca="1">_FV(A413,"Volume")</f>
        <v>213</v>
      </c>
      <c r="P413" s="7" cm="1">
        <f t="array" aca="1" ref="P413" ca="1">_FV(A413,"Volume average",TRUE)</f>
        <v>570</v>
      </c>
      <c r="Q413" t="s">
        <v>703</v>
      </c>
      <c r="S413" t="s">
        <v>965</v>
      </c>
      <c r="T413" s="25" cm="1">
        <f t="array" aca="1" ref="T413" ca="1">_FV(A413,"Expense ratio",TRUE)</f>
        <v>9.8999999999999991E-3</v>
      </c>
      <c r="U413" s="24" cm="1">
        <f t="array" aca="1" ref="U413" ca="1">_FV(A413,"Market cap",TRUE)</f>
        <v>2532108.39</v>
      </c>
      <c r="V413" s="4">
        <v>2532108</v>
      </c>
      <c r="W413" s="4">
        <v>2532108</v>
      </c>
      <c r="Y413" t="s">
        <v>966</v>
      </c>
      <c r="Z413" s="5">
        <v>23.48</v>
      </c>
      <c r="AA413" s="5">
        <v>14.916171</v>
      </c>
      <c r="AB413" s="20"/>
      <c r="AC413" s="4">
        <v>904</v>
      </c>
      <c r="AE413" s="5">
        <v>-1.383183239191943</v>
      </c>
      <c r="AF413" s="20"/>
      <c r="AI413" s="4">
        <v>904</v>
      </c>
      <c r="AJ413" s="5">
        <v>21235.954399999999</v>
      </c>
      <c r="AL413" s="5">
        <v>26.64</v>
      </c>
      <c r="AM413" s="5">
        <v>20.98</v>
      </c>
      <c r="AN413" t="s">
        <v>47</v>
      </c>
      <c r="AO413" t="str" cm="1">
        <f t="array" aca="1" ref="AO413" ca="1">_FV(A413,"Currency")</f>
        <v>USD</v>
      </c>
      <c r="AP413" t="str" cm="1">
        <f t="array" aca="1" ref="AP413" ca="1">_FV(A413,"Exchange")</f>
        <v>Nasdaq Stock Market</v>
      </c>
      <c r="AQ413" s="6" t="str" cm="1">
        <f t="array" aca="1" ref="AQ413" ca="1">_FV(A413,"Exchange abbreviation",TRUE)</f>
        <v>XNAS</v>
      </c>
      <c r="AR413" t="str" cm="1">
        <f t="array" aca="1" ref="AR413" ca="1">_FV(A413,"Instrument type",TRUE)</f>
        <v>ETF</v>
      </c>
    </row>
    <row r="414" spans="1:44" ht="18.75" customHeight="1" x14ac:dyDescent="0.25">
      <c r="A414" t="e" vm="427">
        <v>#VALUE!</v>
      </c>
      <c r="B414" t="s">
        <v>1348</v>
      </c>
      <c r="C414" t="s">
        <v>1349</v>
      </c>
      <c r="D414" s="31" cm="1">
        <f t="array" aca="1" ref="D414" ca="1">_FV(A414,"Last trade time",TRUE)</f>
        <v>45824.939101550779</v>
      </c>
      <c r="E414" s="23" cm="1">
        <f t="array" aca="1" ref="E414" ca="1">_FV(A414,"Price")</f>
        <v>46.63</v>
      </c>
      <c r="F414" s="27" cm="1">
        <f t="array" aca="1" ref="F414" ca="1">_FV(A414,"Change (%)",TRUE)</f>
        <v>1.6569E-2</v>
      </c>
      <c r="G414" s="26" cm="1">
        <f t="array" aca="1" ref="G414" ca="1">_FV(A414,"Change")</f>
        <v>0.76</v>
      </c>
      <c r="H414" s="23" cm="1">
        <f t="array" aca="1" ref="H414" ca="1">_FV(A414,"Open")</f>
        <v>45.98</v>
      </c>
      <c r="I414" s="23" cm="1">
        <f t="array" aca="1" ref="I414" ca="1">_FV(A414,"Low")</f>
        <v>45.98</v>
      </c>
      <c r="J414" s="23" cm="1">
        <f t="array" aca="1" ref="J414" ca="1">_FV(A414,"High")</f>
        <v>46.96</v>
      </c>
      <c r="K414" s="23" cm="1">
        <f t="array" aca="1" ref="K414" ca="1">_FV(A414,"Previous close",TRUE)</f>
        <v>45.87</v>
      </c>
      <c r="L414" s="26"/>
      <c r="M414" s="23" cm="1">
        <f t="array" aca="1" ref="M414" ca="1">_FV(A414,"52 week low",TRUE)</f>
        <v>25.06</v>
      </c>
      <c r="N414" s="23" cm="1">
        <f t="array" aca="1" ref="N414" ca="1">_FV(A414,"52 week high",TRUE)</f>
        <v>54.39</v>
      </c>
      <c r="O414" s="8" cm="1">
        <f t="array" aca="1" ref="O414" ca="1">_FV(A414,"Volume")</f>
        <v>208360</v>
      </c>
      <c r="P414" s="7" cm="1">
        <f t="array" aca="1" ref="P414" ca="1">_FV(A414,"Volume average",TRUE)</f>
        <v>398095</v>
      </c>
      <c r="Q414" t="s">
        <v>85</v>
      </c>
      <c r="S414" t="s">
        <v>445</v>
      </c>
      <c r="T414" s="25" cm="1">
        <f t="array" aca="1" ref="T414" ca="1">_FV(A414,"Expense ratio",TRUE)</f>
        <v>9.8999999999999991E-3</v>
      </c>
      <c r="U414" s="24" cm="1">
        <f t="array" aca="1" ref="U414" ca="1">_FV(A414,"Market cap",TRUE)</f>
        <v>132054306.23999999</v>
      </c>
      <c r="V414" s="4">
        <v>132054304</v>
      </c>
      <c r="W414" s="4">
        <v>132054304</v>
      </c>
      <c r="Y414" t="s">
        <v>1137</v>
      </c>
      <c r="Z414" s="5">
        <v>45.118000000000002</v>
      </c>
      <c r="AA414" s="5">
        <v>44.919834000000002</v>
      </c>
      <c r="AB414" s="5">
        <v>6.25E-2</v>
      </c>
      <c r="AC414" s="4">
        <v>500531</v>
      </c>
      <c r="AE414" s="5">
        <v>17.876579817927759</v>
      </c>
      <c r="AF414" s="5">
        <v>6.5348869238572194</v>
      </c>
      <c r="AI414" s="4">
        <v>500531</v>
      </c>
      <c r="AJ414" s="5">
        <v>22558932.170000002</v>
      </c>
      <c r="AL414" s="5">
        <v>54.39</v>
      </c>
      <c r="AM414" s="5">
        <v>25.06</v>
      </c>
      <c r="AN414" t="s">
        <v>82</v>
      </c>
      <c r="AO414" t="str" cm="1">
        <f t="array" aca="1" ref="AO414" ca="1">_FV(A414,"Currency")</f>
        <v>USD</v>
      </c>
      <c r="AP414" t="str" cm="1">
        <f t="array" aca="1" ref="AP414" ca="1">_FV(A414,"Exchange")</f>
        <v>Nasdaq Stock Market</v>
      </c>
      <c r="AQ414" s="6" t="str" cm="1">
        <f t="array" aca="1" ref="AQ414" ca="1">_FV(A414,"Exchange abbreviation",TRUE)</f>
        <v>XNAS</v>
      </c>
      <c r="AR414" t="str" cm="1">
        <f t="array" aca="1" ref="AR414" ca="1">_FV(A414,"Instrument type",TRUE)</f>
        <v>ETF</v>
      </c>
    </row>
    <row r="415" spans="1:44" ht="18.75" customHeight="1" x14ac:dyDescent="0.25">
      <c r="A415" t="e" vm="428">
        <v>#VALUE!</v>
      </c>
      <c r="B415" t="s">
        <v>1350</v>
      </c>
      <c r="C415" t="s">
        <v>1351</v>
      </c>
      <c r="D415" s="31" cm="1">
        <f t="array" aca="1" ref="D415" ca="1">_FV(A415,"Last trade time",TRUE)</f>
        <v>45824.933583726561</v>
      </c>
      <c r="E415" s="23" cm="1">
        <f t="array" aca="1" ref="E415" ca="1">_FV(A415,"Price")</f>
        <v>39.35</v>
      </c>
      <c r="F415" s="27" cm="1">
        <f t="array" aca="1" ref="F415" ca="1">_FV(A415,"Change (%)",TRUE)</f>
        <v>2.0223000000000001E-2</v>
      </c>
      <c r="G415" s="26" cm="1">
        <f t="array" aca="1" ref="G415" ca="1">_FV(A415,"Change")</f>
        <v>0.78</v>
      </c>
      <c r="H415" s="23" cm="1">
        <f t="array" aca="1" ref="H415" ca="1">_FV(A415,"Open")</f>
        <v>39.08</v>
      </c>
      <c r="I415" s="23" cm="1">
        <f t="array" aca="1" ref="I415" ca="1">_FV(A415,"Low")</f>
        <v>38.700000000000003</v>
      </c>
      <c r="J415" s="23" cm="1">
        <f t="array" aca="1" ref="J415" ca="1">_FV(A415,"High")</f>
        <v>39.439</v>
      </c>
      <c r="K415" s="23" cm="1">
        <f t="array" aca="1" ref="K415" ca="1">_FV(A415,"Previous close",TRUE)</f>
        <v>38.57</v>
      </c>
      <c r="L415" s="26"/>
      <c r="M415" s="23" cm="1">
        <f t="array" aca="1" ref="M415" ca="1">_FV(A415,"52 week low",TRUE)</f>
        <v>30.09</v>
      </c>
      <c r="N415" s="23" cm="1">
        <f t="array" aca="1" ref="N415" ca="1">_FV(A415,"52 week high",TRUE)</f>
        <v>55.11</v>
      </c>
      <c r="O415" s="8" cm="1">
        <f t="array" aca="1" ref="O415" ca="1">_FV(A415,"Volume")</f>
        <v>118934</v>
      </c>
      <c r="P415" s="7" cm="1">
        <f t="array" aca="1" ref="P415" ca="1">_FV(A415,"Volume average",TRUE)</f>
        <v>142451</v>
      </c>
      <c r="Q415" t="s">
        <v>204</v>
      </c>
      <c r="S415" t="s">
        <v>281</v>
      </c>
      <c r="T415" s="25" cm="1">
        <f t="array" aca="1" ref="T415" ca="1">_FV(A415,"Expense ratio",TRUE)</f>
        <v>9.8999999999999991E-3</v>
      </c>
      <c r="U415" s="24" cm="1">
        <f t="array" aca="1" ref="U415" ca="1">_FV(A415,"Market cap",TRUE)</f>
        <v>114273745.41</v>
      </c>
      <c r="V415" s="4">
        <v>114273744</v>
      </c>
      <c r="W415" s="4">
        <v>114273744</v>
      </c>
      <c r="Y415" t="s">
        <v>1352</v>
      </c>
      <c r="Z415" s="5">
        <v>39.437100000000001</v>
      </c>
      <c r="AA415" s="5">
        <v>16.078731999999999</v>
      </c>
      <c r="AB415" s="20"/>
      <c r="AC415" s="4">
        <v>92953</v>
      </c>
      <c r="AE415" s="5">
        <v>-2.7971038774555419</v>
      </c>
      <c r="AF415" s="20"/>
      <c r="AI415" s="4">
        <v>92953</v>
      </c>
      <c r="AJ415" s="5">
        <v>3706036.11</v>
      </c>
      <c r="AL415" s="5">
        <v>55.11</v>
      </c>
      <c r="AM415" s="5">
        <v>30.09</v>
      </c>
      <c r="AN415" t="s">
        <v>90</v>
      </c>
      <c r="AO415" t="str" cm="1">
        <f t="array" aca="1" ref="AO415" ca="1">_FV(A415,"Currency")</f>
        <v>USD</v>
      </c>
      <c r="AP415" t="str" cm="1">
        <f t="array" aca="1" ref="AP415" ca="1">_FV(A415,"Exchange")</f>
        <v>NYSE Arca</v>
      </c>
      <c r="AQ415" s="6" t="str" cm="1">
        <f t="array" aca="1" ref="AQ415" ca="1">_FV(A415,"Exchange abbreviation",TRUE)</f>
        <v>ARCX</v>
      </c>
      <c r="AR415" t="str" cm="1">
        <f t="array" aca="1" ref="AR415" ca="1">_FV(A415,"Instrument type",TRUE)</f>
        <v>ETF</v>
      </c>
    </row>
    <row r="416" spans="1:44" ht="18.75" customHeight="1" x14ac:dyDescent="0.25">
      <c r="A416" t="e" vm="429">
        <v>#VALUE!</v>
      </c>
      <c r="B416" t="s">
        <v>1353</v>
      </c>
      <c r="C416" t="s">
        <v>1354</v>
      </c>
      <c r="D416" s="31" cm="1">
        <f t="array" aca="1" ref="D416" ca="1">_FV(A416,"Last trade time",TRUE)</f>
        <v>45824.841038784376</v>
      </c>
      <c r="E416" s="23" cm="1">
        <f t="array" aca="1" ref="E416" ca="1">_FV(A416,"Price")</f>
        <v>33.761200000000002</v>
      </c>
      <c r="F416" s="27" cm="1">
        <f t="array" aca="1" ref="F416" ca="1">_FV(A416,"Change (%)",TRUE)</f>
        <v>7.2919999999999999E-3</v>
      </c>
      <c r="G416" s="26" cm="1">
        <f t="array" aca="1" ref="G416" ca="1">_FV(A416,"Change")</f>
        <v>0.24440000000000001</v>
      </c>
      <c r="H416" s="23" cm="1">
        <f t="array" aca="1" ref="H416" ca="1">_FV(A416,"Open")</f>
        <v>34.045000000000002</v>
      </c>
      <c r="I416" s="23" cm="1">
        <f t="array" aca="1" ref="I416" ca="1">_FV(A416,"Low")</f>
        <v>33.659999999999997</v>
      </c>
      <c r="J416" s="23" cm="1">
        <f t="array" aca="1" ref="J416" ca="1">_FV(A416,"High")</f>
        <v>34.045000000000002</v>
      </c>
      <c r="K416" s="23" cm="1">
        <f t="array" aca="1" ref="K416" ca="1">_FV(A416,"Previous close",TRUE)</f>
        <v>33.516800000000003</v>
      </c>
      <c r="L416" s="26"/>
      <c r="M416" s="23" cm="1">
        <f t="array" aca="1" ref="M416" ca="1">_FV(A416,"52 week low",TRUE)</f>
        <v>28.08</v>
      </c>
      <c r="N416" s="23" cm="1">
        <f t="array" aca="1" ref="N416" ca="1">_FV(A416,"52 week high",TRUE)</f>
        <v>34.688600000000001</v>
      </c>
      <c r="O416" s="8" cm="1">
        <f t="array" aca="1" ref="O416" ca="1">_FV(A416,"Volume")</f>
        <v>724</v>
      </c>
      <c r="P416" s="7" cm="1">
        <f t="array" aca="1" ref="P416" ca="1">_FV(A416,"Volume average",TRUE)</f>
        <v>665</v>
      </c>
      <c r="Q416" t="s">
        <v>119</v>
      </c>
      <c r="T416" s="25" cm="1">
        <f t="array" aca="1" ref="T416" ca="1">_FV(A416,"Expense ratio",TRUE)</f>
        <v>9.8999999999999991E-3</v>
      </c>
      <c r="U416" s="24" cm="1">
        <f t="array" aca="1" ref="U416" ca="1">_FV(A416,"Market cap",TRUE)</f>
        <v>7165923.9500000002</v>
      </c>
      <c r="V416" s="16"/>
      <c r="W416" s="16"/>
      <c r="Z416" s="18"/>
      <c r="AA416" s="20"/>
      <c r="AB416" s="20"/>
      <c r="AC416" s="21">
        <v>643</v>
      </c>
      <c r="AE416" s="18"/>
      <c r="AF416" s="20"/>
      <c r="AI416" s="21"/>
      <c r="AJ416" s="18"/>
      <c r="AL416" s="18"/>
      <c r="AM416" s="18"/>
      <c r="AN416" t="s">
        <v>73</v>
      </c>
      <c r="AO416" t="str" cm="1">
        <f t="array" aca="1" ref="AO416" ca="1">_FV(A416,"Currency")</f>
        <v>USD</v>
      </c>
      <c r="AP416" t="str" cm="1">
        <f t="array" aca="1" ref="AP416" ca="1">_FV(A416,"Exchange")</f>
        <v>NYSE Arca</v>
      </c>
      <c r="AQ416" s="6" t="str" cm="1">
        <f t="array" aca="1" ref="AQ416" ca="1">_FV(A416,"Exchange abbreviation",TRUE)</f>
        <v>ARCX</v>
      </c>
      <c r="AR416" t="str" cm="1">
        <f t="array" aca="1" ref="AR416" ca="1">_FV(A416,"Instrument type",TRUE)</f>
        <v>ETF</v>
      </c>
    </row>
    <row r="417" spans="1:44" ht="18.75" customHeight="1" x14ac:dyDescent="0.25">
      <c r="A417" t="e" vm="430">
        <v>#VALUE!</v>
      </c>
      <c r="B417" t="s">
        <v>1355</v>
      </c>
      <c r="C417" t="s">
        <v>1356</v>
      </c>
      <c r="D417" s="31" cm="1">
        <f t="array" aca="1" ref="D417" ca="1">_FV(A417,"Last trade time",TRUE)</f>
        <v>45824.840277823438</v>
      </c>
      <c r="E417" s="23" cm="1">
        <f t="array" aca="1" ref="E417" ca="1">_FV(A417,"Price")</f>
        <v>30.136299999999999</v>
      </c>
      <c r="F417" s="27" cm="1">
        <f t="array" aca="1" ref="F417" ca="1">_FV(A417,"Change (%)",TRUE)</f>
        <v>1.7087000000000001E-2</v>
      </c>
      <c r="G417" s="26" cm="1">
        <f t="array" aca="1" ref="G417" ca="1">_FV(A417,"Change")</f>
        <v>0.50629999999999997</v>
      </c>
      <c r="H417" s="23" cm="1">
        <f t="array" aca="1" ref="H417" ca="1">_FV(A417,"Open")</f>
        <v>30.183299999999999</v>
      </c>
      <c r="I417" s="23" cm="1">
        <f t="array" aca="1" ref="I417" ca="1">_FV(A417,"Low")</f>
        <v>30.136299999999999</v>
      </c>
      <c r="J417" s="23" cm="1">
        <f t="array" aca="1" ref="J417" ca="1">_FV(A417,"High")</f>
        <v>30.183299999999999</v>
      </c>
      <c r="K417" s="23" cm="1">
        <f t="array" aca="1" ref="K417" ca="1">_FV(A417,"Previous close",TRUE)</f>
        <v>29.63</v>
      </c>
      <c r="L417" s="26"/>
      <c r="M417" s="23" cm="1">
        <f t="array" aca="1" ref="M417" ca="1">_FV(A417,"52 week low",TRUE)</f>
        <v>24.59</v>
      </c>
      <c r="N417" s="23" cm="1">
        <f t="array" aca="1" ref="N417" ca="1">_FV(A417,"52 week high",TRUE)</f>
        <v>34.940100000000001</v>
      </c>
      <c r="O417" s="8" cm="1">
        <f t="array" aca="1" ref="O417" ca="1">_FV(A417,"Volume")</f>
        <v>714</v>
      </c>
      <c r="P417" s="7" cm="1">
        <f t="array" aca="1" ref="P417" ca="1">_FV(A417,"Volume average",TRUE)</f>
        <v>865</v>
      </c>
      <c r="Q417" t="s">
        <v>1331</v>
      </c>
      <c r="S417" t="s">
        <v>305</v>
      </c>
      <c r="T417" s="25" cm="1">
        <f t="array" aca="1" ref="T417" ca="1">_FV(A417,"Expense ratio",TRUE)</f>
        <v>9.8999999999999991E-3</v>
      </c>
      <c r="U417" s="24" cm="1">
        <f t="array" aca="1" ref="U417" ca="1">_FV(A417,"Market cap",TRUE)</f>
        <v>2560261.33</v>
      </c>
      <c r="V417" s="4">
        <v>2560196</v>
      </c>
      <c r="W417" s="4">
        <v>2560196</v>
      </c>
      <c r="X417" t="s">
        <v>1357</v>
      </c>
      <c r="Y417" t="s">
        <v>1332</v>
      </c>
      <c r="Z417" s="5">
        <v>30.538</v>
      </c>
      <c r="AA417" s="5">
        <v>16.7455</v>
      </c>
      <c r="AB417" s="4">
        <v>0</v>
      </c>
      <c r="AC417" s="4">
        <v>1357</v>
      </c>
      <c r="AE417" s="5">
        <v>-6.4597788169293304</v>
      </c>
      <c r="AF417" s="5">
        <v>10.341232241153911</v>
      </c>
      <c r="AI417" s="4">
        <v>1357</v>
      </c>
      <c r="AJ417" s="5">
        <v>41452.957499999997</v>
      </c>
      <c r="AL417" s="5">
        <v>34.94</v>
      </c>
      <c r="AM417" s="5">
        <v>24.59</v>
      </c>
      <c r="AN417" t="s">
        <v>47</v>
      </c>
      <c r="AO417" t="str" cm="1">
        <f t="array" aca="1" ref="AO417" ca="1">_FV(A417,"Currency")</f>
        <v>USD</v>
      </c>
      <c r="AP417" t="str" cm="1">
        <f t="array" aca="1" ref="AP417" ca="1">_FV(A417,"Exchange")</f>
        <v>NYSE Arca</v>
      </c>
      <c r="AQ417" s="6" t="str" cm="1">
        <f t="array" aca="1" ref="AQ417" ca="1">_FV(A417,"Exchange abbreviation",TRUE)</f>
        <v>ARCX</v>
      </c>
      <c r="AR417" t="str" cm="1">
        <f t="array" aca="1" ref="AR417" ca="1">_FV(A417,"Instrument type",TRUE)</f>
        <v>ETF</v>
      </c>
    </row>
    <row r="418" spans="1:44" ht="18.75" customHeight="1" x14ac:dyDescent="0.25">
      <c r="A418" t="e" vm="431">
        <v>#VALUE!</v>
      </c>
      <c r="B418" t="s">
        <v>1358</v>
      </c>
      <c r="C418" t="s">
        <v>1359</v>
      </c>
      <c r="D418" s="31" cm="1">
        <f t="array" aca="1" ref="D418" ca="1">_FV(A418,"Last trade time",TRUE)</f>
        <v>45824.938804178128</v>
      </c>
      <c r="E418" s="23" cm="1">
        <f t="array" aca="1" ref="E418" ca="1">_FV(A418,"Price")</f>
        <v>42.61</v>
      </c>
      <c r="F418" s="27" cm="1">
        <f t="array" aca="1" ref="F418" ca="1">_FV(A418,"Change (%)",TRUE)</f>
        <v>2.9725000000000001E-2</v>
      </c>
      <c r="G418" s="26" cm="1">
        <f t="array" aca="1" ref="G418" ca="1">_FV(A418,"Change")</f>
        <v>1.23</v>
      </c>
      <c r="H418" s="23" cm="1">
        <f t="array" aca="1" ref="H418" ca="1">_FV(A418,"Open")</f>
        <v>42.39</v>
      </c>
      <c r="I418" s="23" cm="1">
        <f t="array" aca="1" ref="I418" ca="1">_FV(A418,"Low")</f>
        <v>42.08</v>
      </c>
      <c r="J418" s="23" cm="1">
        <f t="array" aca="1" ref="J418" ca="1">_FV(A418,"High")</f>
        <v>43.35</v>
      </c>
      <c r="K418" s="23" cm="1">
        <f t="array" aca="1" ref="K418" ca="1">_FV(A418,"Previous close",TRUE)</f>
        <v>41.38</v>
      </c>
      <c r="L418" s="26"/>
      <c r="M418" s="23" cm="1">
        <f t="array" aca="1" ref="M418" ca="1">_FV(A418,"52 week low",TRUE)</f>
        <v>25.3</v>
      </c>
      <c r="N418" s="23" cm="1">
        <f t="array" aca="1" ref="N418" ca="1">_FV(A418,"52 week high",TRUE)</f>
        <v>70.239999999999995</v>
      </c>
      <c r="O418" s="8" cm="1">
        <f t="array" aca="1" ref="O418" ca="1">_FV(A418,"Volume")</f>
        <v>24234</v>
      </c>
      <c r="P418" s="7" cm="1">
        <f t="array" aca="1" ref="P418" ca="1">_FV(A418,"Volume average",TRUE)</f>
        <v>55270</v>
      </c>
      <c r="Q418" t="s">
        <v>85</v>
      </c>
      <c r="S418" t="s">
        <v>445</v>
      </c>
      <c r="T418" s="25" cm="1">
        <f t="array" aca="1" ref="T418" ca="1">_FV(A418,"Expense ratio",TRUE)</f>
        <v>9.8999999999999991E-3</v>
      </c>
      <c r="U418" s="24" cm="1">
        <f t="array" aca="1" ref="U418" ca="1">_FV(A418,"Market cap",TRUE)</f>
        <v>76330995.939999998</v>
      </c>
      <c r="V418" s="4">
        <v>76330992</v>
      </c>
      <c r="W418" s="4">
        <v>76330992</v>
      </c>
      <c r="Y418" t="s">
        <v>1360</v>
      </c>
      <c r="Z418" s="5">
        <v>43.268999999999998</v>
      </c>
      <c r="AA418" s="19">
        <v>18.921986</v>
      </c>
      <c r="AB418" s="5">
        <v>1.6900001000000001E-2</v>
      </c>
      <c r="AC418" s="4">
        <v>86601</v>
      </c>
      <c r="AE418" s="5">
        <v>-16.810374697476441</v>
      </c>
      <c r="AF418" s="5">
        <v>-10.13883005125604</v>
      </c>
      <c r="AI418" s="4">
        <v>86601</v>
      </c>
      <c r="AJ418" s="5">
        <v>3742895.22</v>
      </c>
      <c r="AL418" s="5">
        <v>70.239999999999995</v>
      </c>
      <c r="AM418" s="5">
        <v>25.3</v>
      </c>
      <c r="AN418" t="s">
        <v>90</v>
      </c>
      <c r="AO418" t="str" cm="1">
        <f t="array" aca="1" ref="AO418" ca="1">_FV(A418,"Currency")</f>
        <v>USD</v>
      </c>
      <c r="AP418" t="str" cm="1">
        <f t="array" aca="1" ref="AP418" ca="1">_FV(A418,"Exchange")</f>
        <v>NYSE Arca</v>
      </c>
      <c r="AQ418" s="6" t="str" cm="1">
        <f t="array" aca="1" ref="AQ418" ca="1">_FV(A418,"Exchange abbreviation",TRUE)</f>
        <v>ARCX</v>
      </c>
      <c r="AR418" t="str" cm="1">
        <f t="array" aca="1" ref="AR418" ca="1">_FV(A418,"Instrument type",TRUE)</f>
        <v>ETF</v>
      </c>
    </row>
    <row r="419" spans="1:44" ht="18.75" customHeight="1" x14ac:dyDescent="0.25">
      <c r="A419" t="e" vm="432">
        <v>#VALUE!</v>
      </c>
      <c r="B419" t="s">
        <v>1361</v>
      </c>
      <c r="C419" t="s">
        <v>1362</v>
      </c>
      <c r="D419" s="31" cm="1">
        <f t="array" aca="1" ref="D419" ca="1">_FV(A419,"Last trade time",TRUE)</f>
        <v>45824.862820682814</v>
      </c>
      <c r="E419" s="23" cm="1">
        <f t="array" aca="1" ref="E419" ca="1">_FV(A419,"Price")</f>
        <v>9.75</v>
      </c>
      <c r="F419" s="27" cm="1">
        <f t="array" aca="1" ref="F419" ca="1">_FV(A419,"Change (%)",TRUE)</f>
        <v>3.0859999999999998E-3</v>
      </c>
      <c r="G419" s="26" cm="1">
        <f t="array" aca="1" ref="G419" ca="1">_FV(A419,"Change")</f>
        <v>0.03</v>
      </c>
      <c r="H419" s="23" cm="1">
        <f t="array" aca="1" ref="H419" ca="1">_FV(A419,"Open")</f>
        <v>9.7799999999999994</v>
      </c>
      <c r="I419" s="23" cm="1">
        <f t="array" aca="1" ref="I419" ca="1">_FV(A419,"Low")</f>
        <v>9.66</v>
      </c>
      <c r="J419" s="23" cm="1">
        <f t="array" aca="1" ref="J419" ca="1">_FV(A419,"High")</f>
        <v>10.1</v>
      </c>
      <c r="K419" s="23" cm="1">
        <f t="array" aca="1" ref="K419" ca="1">_FV(A419,"Previous close",TRUE)</f>
        <v>9.7200000000000006</v>
      </c>
      <c r="L419" s="26"/>
      <c r="M419" s="23" cm="1">
        <f t="array" aca="1" ref="M419" ca="1">_FV(A419,"52 week low",TRUE)</f>
        <v>6.31</v>
      </c>
      <c r="N419" s="23" cm="1">
        <f t="array" aca="1" ref="N419" ca="1">_FV(A419,"52 week high",TRUE)</f>
        <v>14.07</v>
      </c>
      <c r="O419" s="8" cm="1">
        <f t="array" aca="1" ref="O419" ca="1">_FV(A419,"Volume")</f>
        <v>310019</v>
      </c>
      <c r="P419" s="7" cm="1">
        <f t="array" aca="1" ref="P419" ca="1">_FV(A419,"Volume average",TRUE)</f>
        <v>506075</v>
      </c>
      <c r="Q419" t="s">
        <v>85</v>
      </c>
      <c r="S419" t="s">
        <v>445</v>
      </c>
      <c r="T419" s="25" cm="1">
        <f t="array" aca="1" ref="T419" ca="1">_FV(A419,"Expense ratio",TRUE)</f>
        <v>9.8999999999999991E-3</v>
      </c>
      <c r="U419" s="24" cm="1">
        <f t="array" aca="1" ref="U419" ca="1">_FV(A419,"Market cap",TRUE)</f>
        <v>59648468.700000003</v>
      </c>
      <c r="V419" s="4">
        <v>59648468</v>
      </c>
      <c r="W419" s="4">
        <v>59648468</v>
      </c>
      <c r="Y419" t="s">
        <v>983</v>
      </c>
      <c r="Z419" s="5">
        <v>9.7609999999999992</v>
      </c>
      <c r="AA419" s="19">
        <v>35.429516</v>
      </c>
      <c r="AB419" s="5">
        <v>2.5000000000000001E-2</v>
      </c>
      <c r="AC419" s="4">
        <v>820866</v>
      </c>
      <c r="AE419" s="5">
        <v>2.407195224654735</v>
      </c>
      <c r="AF419" s="5">
        <v>16.114056591267591</v>
      </c>
      <c r="AI419" s="4">
        <v>820866</v>
      </c>
      <c r="AJ419" s="5">
        <v>8003443.5</v>
      </c>
      <c r="AL419" s="5">
        <v>14.07</v>
      </c>
      <c r="AM419" s="5">
        <v>6.31</v>
      </c>
      <c r="AN419" t="s">
        <v>90</v>
      </c>
      <c r="AO419" t="str" cm="1">
        <f t="array" aca="1" ref="AO419" ca="1">_FV(A419,"Currency")</f>
        <v>USD</v>
      </c>
      <c r="AP419" t="str" cm="1">
        <f t="array" aca="1" ref="AP419" ca="1">_FV(A419,"Exchange")</f>
        <v>NYSE Arca</v>
      </c>
      <c r="AQ419" s="6" t="str" cm="1">
        <f t="array" aca="1" ref="AQ419" ca="1">_FV(A419,"Exchange abbreviation",TRUE)</f>
        <v>ARCX</v>
      </c>
      <c r="AR419" t="str" cm="1">
        <f t="array" aca="1" ref="AR419" ca="1">_FV(A419,"Instrument type",TRUE)</f>
        <v>ETF</v>
      </c>
    </row>
    <row r="420" spans="1:44" ht="18.75" customHeight="1" x14ac:dyDescent="0.25">
      <c r="A420" t="e" vm="433">
        <v>#VALUE!</v>
      </c>
      <c r="B420" t="s">
        <v>1363</v>
      </c>
      <c r="C420" t="s">
        <v>1364</v>
      </c>
      <c r="D420" s="31" cm="1">
        <f t="array" aca="1" ref="D420" ca="1">_FV(A420,"Last trade time",TRUE)</f>
        <v>45824.939331932816</v>
      </c>
      <c r="E420" s="23" cm="1">
        <f t="array" aca="1" ref="E420" ca="1">_FV(A420,"Price")</f>
        <v>19.43</v>
      </c>
      <c r="F420" s="27" cm="1">
        <f t="array" aca="1" ref="F420" ca="1">_FV(A420,"Change (%)",TRUE)</f>
        <v>3.6267000000000001E-2</v>
      </c>
      <c r="G420" s="26" cm="1">
        <f t="array" aca="1" ref="G420" ca="1">_FV(A420,"Change")</f>
        <v>0.68</v>
      </c>
      <c r="H420" s="23" cm="1">
        <f t="array" aca="1" ref="H420" ca="1">_FV(A420,"Open")</f>
        <v>19</v>
      </c>
      <c r="I420" s="23" cm="1">
        <f t="array" aca="1" ref="I420" ca="1">_FV(A420,"Low")</f>
        <v>18.95</v>
      </c>
      <c r="J420" s="23" cm="1">
        <f t="array" aca="1" ref="J420" ca="1">_FV(A420,"High")</f>
        <v>19.689</v>
      </c>
      <c r="K420" s="23" cm="1">
        <f t="array" aca="1" ref="K420" ca="1">_FV(A420,"Previous close",TRUE)</f>
        <v>18.75</v>
      </c>
      <c r="L420" s="26"/>
      <c r="M420" s="23" cm="1">
        <f t="array" aca="1" ref="M420" ca="1">_FV(A420,"52 week low",TRUE)</f>
        <v>16.155000000000001</v>
      </c>
      <c r="N420" s="23" cm="1">
        <f t="array" aca="1" ref="N420" ca="1">_FV(A420,"52 week high",TRUE)</f>
        <v>59.2</v>
      </c>
      <c r="O420" s="8" cm="1">
        <f t="array" aca="1" ref="O420" ca="1">_FV(A420,"Volume")</f>
        <v>333746</v>
      </c>
      <c r="P420" s="7" cm="1">
        <f t="array" aca="1" ref="P420" ca="1">_FV(A420,"Volume average",TRUE)</f>
        <v>475366</v>
      </c>
      <c r="Q420" t="s">
        <v>424</v>
      </c>
      <c r="S420" t="s">
        <v>281</v>
      </c>
      <c r="T420" s="25" cm="1">
        <f t="array" aca="1" ref="T420" ca="1">_FV(A420,"Expense ratio",TRUE)</f>
        <v>9.8999999999999991E-3</v>
      </c>
      <c r="U420" s="24" cm="1">
        <f t="array" aca="1" ref="U420" ca="1">_FV(A420,"Market cap",TRUE)</f>
        <v>162399640.27000001</v>
      </c>
      <c r="V420" s="4">
        <v>162399648</v>
      </c>
      <c r="W420" s="4">
        <v>162399648</v>
      </c>
      <c r="Y420" t="s">
        <v>1365</v>
      </c>
      <c r="Z420" s="5">
        <v>18.5623</v>
      </c>
      <c r="AB420" s="20"/>
      <c r="AC420" s="4">
        <v>443760</v>
      </c>
      <c r="AE420" s="5">
        <v>19.024101412911801</v>
      </c>
      <c r="AF420" s="20"/>
      <c r="AI420" s="4">
        <v>443760</v>
      </c>
      <c r="AJ420" s="5">
        <v>8262811.2000000002</v>
      </c>
      <c r="AL420" s="5">
        <v>59.2</v>
      </c>
      <c r="AM420" s="5">
        <v>16.155000000000001</v>
      </c>
      <c r="AN420" t="s">
        <v>90</v>
      </c>
      <c r="AO420" t="str" cm="1">
        <f t="array" aca="1" ref="AO420" ca="1">_FV(A420,"Currency")</f>
        <v>USD</v>
      </c>
      <c r="AP420" t="str" cm="1">
        <f t="array" aca="1" ref="AP420" ca="1">_FV(A420,"Exchange")</f>
        <v>NYSE Arca</v>
      </c>
      <c r="AQ420" s="6" t="str" cm="1">
        <f t="array" aca="1" ref="AQ420" ca="1">_FV(A420,"Exchange abbreviation",TRUE)</f>
        <v>ARCX</v>
      </c>
      <c r="AR420" t="str" cm="1">
        <f t="array" aca="1" ref="AR420" ca="1">_FV(A420,"Instrument type",TRUE)</f>
        <v>ETF</v>
      </c>
    </row>
    <row r="421" spans="1:44" ht="18.75" customHeight="1" x14ac:dyDescent="0.25">
      <c r="A421" t="e" vm="434">
        <v>#VALUE!</v>
      </c>
      <c r="B421" t="s">
        <v>1366</v>
      </c>
      <c r="C421" t="s">
        <v>1367</v>
      </c>
      <c r="D421" s="31" cm="1">
        <f t="array" aca="1" ref="D421" ca="1">_FV(A421,"Last trade time",TRUE)</f>
        <v>45824.935365728903</v>
      </c>
      <c r="E421" s="23" cm="1">
        <f t="array" aca="1" ref="E421" ca="1">_FV(A421,"Price")</f>
        <v>21.71</v>
      </c>
      <c r="F421" s="27" cm="1">
        <f t="array" aca="1" ref="F421" ca="1">_FV(A421,"Change (%)",TRUE)</f>
        <v>7.8919999999999997E-3</v>
      </c>
      <c r="G421" s="26" cm="1">
        <f t="array" aca="1" ref="G421" ca="1">_FV(A421,"Change")</f>
        <v>0.17</v>
      </c>
      <c r="H421" s="23" cm="1">
        <f t="array" aca="1" ref="H421" ca="1">_FV(A421,"Open")</f>
        <v>21.7</v>
      </c>
      <c r="I421" s="23" cm="1">
        <f t="array" aca="1" ref="I421" ca="1">_FV(A421,"Low")</f>
        <v>21.24</v>
      </c>
      <c r="J421" s="23" cm="1">
        <f t="array" aca="1" ref="J421" ca="1">_FV(A421,"High")</f>
        <v>22</v>
      </c>
      <c r="K421" s="23" cm="1">
        <f t="array" aca="1" ref="K421" ca="1">_FV(A421,"Previous close",TRUE)</f>
        <v>21.54</v>
      </c>
      <c r="L421" s="26"/>
      <c r="M421" s="23" cm="1">
        <f t="array" aca="1" ref="M421" ca="1">_FV(A421,"52 week low",TRUE)</f>
        <v>19.64</v>
      </c>
      <c r="N421" s="23" cm="1">
        <f t="array" aca="1" ref="N421" ca="1">_FV(A421,"52 week high",TRUE)</f>
        <v>31.02</v>
      </c>
      <c r="O421" s="8" cm="1">
        <f t="array" aca="1" ref="O421" ca="1">_FV(A421,"Volume")</f>
        <v>526215</v>
      </c>
      <c r="P421" s="7" cm="1">
        <f t="array" aca="1" ref="P421" ca="1">_FV(A421,"Volume average",TRUE)</f>
        <v>256412</v>
      </c>
      <c r="Q421" t="s">
        <v>65</v>
      </c>
      <c r="R421" t="s">
        <v>109</v>
      </c>
      <c r="S421" t="s">
        <v>445</v>
      </c>
      <c r="T421" s="25" cm="1">
        <f t="array" aca="1" ref="T421" ca="1">_FV(A421,"Expense ratio",TRUE)</f>
        <v>9.8999999999999991E-3</v>
      </c>
      <c r="U421" s="24" cm="1">
        <f t="array" aca="1" ref="U421" ca="1">_FV(A421,"Market cap",TRUE)</f>
        <v>19232047.140000001</v>
      </c>
      <c r="V421" s="4">
        <v>19232048</v>
      </c>
      <c r="W421" s="4">
        <v>19232048</v>
      </c>
      <c r="Y421" t="s">
        <v>1083</v>
      </c>
      <c r="Z421" s="5">
        <v>24.036999999999999</v>
      </c>
      <c r="AA421" s="20"/>
      <c r="AB421" s="5">
        <v>4.0700003999999998E-2</v>
      </c>
      <c r="AC421" s="4">
        <v>313393</v>
      </c>
      <c r="AE421" s="5">
        <v>-1.0396629334166521</v>
      </c>
      <c r="AF421" s="5">
        <v>4.6947414214168148</v>
      </c>
      <c r="AI421" s="4">
        <v>313393</v>
      </c>
      <c r="AJ421" s="5">
        <v>7533967.7199999997</v>
      </c>
      <c r="AL421" s="5">
        <v>31.02</v>
      </c>
      <c r="AM421" s="5">
        <v>19.64</v>
      </c>
      <c r="AN421" t="s">
        <v>90</v>
      </c>
      <c r="AO421" t="str" cm="1">
        <f t="array" aca="1" ref="AO421" ca="1">_FV(A421,"Currency")</f>
        <v>USD</v>
      </c>
      <c r="AP421" t="str" cm="1">
        <f t="array" aca="1" ref="AP421" ca="1">_FV(A421,"Exchange")</f>
        <v>NYSE Arca</v>
      </c>
      <c r="AQ421" s="6" t="str" cm="1">
        <f t="array" aca="1" ref="AQ421" ca="1">_FV(A421,"Exchange abbreviation",TRUE)</f>
        <v>ARCX</v>
      </c>
      <c r="AR421" t="str" cm="1">
        <f t="array" aca="1" ref="AR421" ca="1">_FV(A421,"Instrument type",TRUE)</f>
        <v>ETF</v>
      </c>
    </row>
    <row r="422" spans="1:44" ht="18.75" customHeight="1" x14ac:dyDescent="0.25">
      <c r="A422" t="e" vm="435">
        <v>#VALUE!</v>
      </c>
      <c r="B422" t="s">
        <v>1368</v>
      </c>
      <c r="C422" t="s">
        <v>1369</v>
      </c>
      <c r="D422" s="31" cm="1">
        <f t="array" aca="1" ref="D422" ca="1">_FV(A422,"Last trade time",TRUE)</f>
        <v>45824.94020991875</v>
      </c>
      <c r="E422" s="23" cm="1">
        <f t="array" aca="1" ref="E422" ca="1">_FV(A422,"Price")</f>
        <v>22.75</v>
      </c>
      <c r="F422" s="27" cm="1">
        <f t="array" aca="1" ref="F422" ca="1">_FV(A422,"Change (%)",TRUE)</f>
        <v>2.4775000000000002E-2</v>
      </c>
      <c r="G422" s="26" cm="1">
        <f t="array" aca="1" ref="G422" ca="1">_FV(A422,"Change")</f>
        <v>0.55000000000000004</v>
      </c>
      <c r="H422" s="23" cm="1">
        <f t="array" aca="1" ref="H422" ca="1">_FV(A422,"Open")</f>
        <v>22.69</v>
      </c>
      <c r="I422" s="23" cm="1">
        <f t="array" aca="1" ref="I422" ca="1">_FV(A422,"Low")</f>
        <v>22.27</v>
      </c>
      <c r="J422" s="23" cm="1">
        <f t="array" aca="1" ref="J422" ca="1">_FV(A422,"High")</f>
        <v>22.8</v>
      </c>
      <c r="K422" s="23" cm="1">
        <f t="array" aca="1" ref="K422" ca="1">_FV(A422,"Previous close",TRUE)</f>
        <v>22.2</v>
      </c>
      <c r="L422" s="26"/>
      <c r="M422" s="23" cm="1">
        <f t="array" aca="1" ref="M422" ca="1">_FV(A422,"52 week low",TRUE)</f>
        <v>17.2896</v>
      </c>
      <c r="N422" s="23" cm="1">
        <f t="array" aca="1" ref="N422" ca="1">_FV(A422,"52 week high",TRUE)</f>
        <v>53.06</v>
      </c>
      <c r="O422" s="8" cm="1">
        <f t="array" aca="1" ref="O422" ca="1">_FV(A422,"Volume")</f>
        <v>188929</v>
      </c>
      <c r="P422" s="7" cm="1">
        <f t="array" aca="1" ref="P422" ca="1">_FV(A422,"Volume average",TRUE)</f>
        <v>125283</v>
      </c>
      <c r="Q422" t="s">
        <v>424</v>
      </c>
      <c r="S422" t="s">
        <v>281</v>
      </c>
      <c r="T422" s="25" cm="1">
        <f t="array" aca="1" ref="T422" ca="1">_FV(A422,"Expense ratio",TRUE)</f>
        <v>9.8999999999999991E-3</v>
      </c>
      <c r="U422" s="24" cm="1">
        <f t="array" aca="1" ref="U422" ca="1">_FV(A422,"Market cap",TRUE)</f>
        <v>58127718.100000001</v>
      </c>
      <c r="V422" s="4">
        <v>58127720</v>
      </c>
      <c r="W422" s="4">
        <v>58127720</v>
      </c>
      <c r="Y422" t="s">
        <v>1370</v>
      </c>
      <c r="Z422" s="5">
        <v>23.124600000000001</v>
      </c>
      <c r="AB422" s="20"/>
      <c r="AC422" s="4">
        <v>77820</v>
      </c>
      <c r="AE422" s="5">
        <v>-8.3533153960587132</v>
      </c>
      <c r="AF422" s="20"/>
      <c r="AI422" s="4">
        <v>77820</v>
      </c>
      <c r="AJ422" s="5">
        <v>1791416.4</v>
      </c>
      <c r="AL422" s="5">
        <v>53.06</v>
      </c>
      <c r="AM422" s="5">
        <v>17.29</v>
      </c>
      <c r="AN422" t="s">
        <v>90</v>
      </c>
      <c r="AO422" t="str" cm="1">
        <f t="array" aca="1" ref="AO422" ca="1">_FV(A422,"Currency")</f>
        <v>USD</v>
      </c>
      <c r="AP422" t="str" cm="1">
        <f t="array" aca="1" ref="AP422" ca="1">_FV(A422,"Exchange")</f>
        <v>NYSE Arca</v>
      </c>
      <c r="AQ422" s="6" t="str" cm="1">
        <f t="array" aca="1" ref="AQ422" ca="1">_FV(A422,"Exchange abbreviation",TRUE)</f>
        <v>ARCX</v>
      </c>
      <c r="AR422" t="str" cm="1">
        <f t="array" aca="1" ref="AR422" ca="1">_FV(A422,"Instrument type",TRUE)</f>
        <v>ETF</v>
      </c>
    </row>
    <row r="423" spans="1:44" ht="18.75" customHeight="1" x14ac:dyDescent="0.25">
      <c r="A423" t="e" vm="436">
        <v>#VALUE!</v>
      </c>
      <c r="B423" t="s">
        <v>1371</v>
      </c>
      <c r="C423" t="s">
        <v>1372</v>
      </c>
      <c r="D423" s="31" cm="1">
        <f t="array" aca="1" ref="D423" ca="1">_FV(A423,"Last trade time",TRUE)</f>
        <v>45824.93836405078</v>
      </c>
      <c r="E423" s="23" cm="1">
        <f t="array" aca="1" ref="E423" ca="1">_FV(A423,"Price")</f>
        <v>39.75</v>
      </c>
      <c r="F423" s="27" cm="1">
        <f t="array" aca="1" ref="F423" ca="1">_FV(A423,"Change (%)",TRUE)</f>
        <v>-1.8276000000000001E-2</v>
      </c>
      <c r="G423" s="26" cm="1">
        <f t="array" aca="1" ref="G423" ca="1">_FV(A423,"Change")</f>
        <v>-0.74</v>
      </c>
      <c r="H423" s="23" cm="1">
        <f t="array" aca="1" ref="H423" ca="1">_FV(A423,"Open")</f>
        <v>41.58</v>
      </c>
      <c r="I423" s="23" cm="1">
        <f t="array" aca="1" ref="I423" ca="1">_FV(A423,"Low")</f>
        <v>38.86</v>
      </c>
      <c r="J423" s="23" cm="1">
        <f t="array" aca="1" ref="J423" ca="1">_FV(A423,"High")</f>
        <v>41.58</v>
      </c>
      <c r="K423" s="23" cm="1">
        <f t="array" aca="1" ref="K423" ca="1">_FV(A423,"Previous close",TRUE)</f>
        <v>40.49</v>
      </c>
      <c r="L423" s="26"/>
      <c r="M423" s="23" cm="1">
        <f t="array" aca="1" ref="M423" ca="1">_FV(A423,"52 week low",TRUE)</f>
        <v>24.83</v>
      </c>
      <c r="N423" s="23" cm="1">
        <f t="array" aca="1" ref="N423" ca="1">_FV(A423,"52 week high",TRUE)</f>
        <v>58.169899999999998</v>
      </c>
      <c r="O423" s="8" cm="1">
        <f t="array" aca="1" ref="O423" ca="1">_FV(A423,"Volume")</f>
        <v>99687</v>
      </c>
      <c r="P423" s="7" cm="1">
        <f t="array" aca="1" ref="P423" ca="1">_FV(A423,"Volume average",TRUE)</f>
        <v>87334</v>
      </c>
      <c r="Q423" t="s">
        <v>224</v>
      </c>
      <c r="T423" s="25" cm="1">
        <f t="array" aca="1" ref="T423" ca="1">_FV(A423,"Expense ratio",TRUE)</f>
        <v>9.8999999999999991E-3</v>
      </c>
      <c r="U423" s="24" cm="1">
        <f t="array" aca="1" ref="U423" ca="1">_FV(A423,"Market cap",TRUE)</f>
        <v>69196526.120000005</v>
      </c>
      <c r="V423" s="16"/>
      <c r="W423" s="16"/>
      <c r="Z423" s="18"/>
      <c r="AA423" s="20"/>
      <c r="AB423" s="20"/>
      <c r="AC423" s="21">
        <v>85051</v>
      </c>
      <c r="AE423" s="18"/>
      <c r="AF423" s="20"/>
      <c r="AH423" s="16"/>
      <c r="AI423" s="21"/>
      <c r="AJ423" s="18"/>
      <c r="AL423" s="18"/>
      <c r="AM423" s="18"/>
      <c r="AN423" t="s">
        <v>73</v>
      </c>
      <c r="AO423" t="str" cm="1">
        <f t="array" aca="1" ref="AO423" ca="1">_FV(A423,"Currency")</f>
        <v>USD</v>
      </c>
      <c r="AP423" t="str" cm="1">
        <f t="array" aca="1" ref="AP423" ca="1">_FV(A423,"Exchange")</f>
        <v>NYSE Arca</v>
      </c>
      <c r="AQ423" s="6" t="str" cm="1">
        <f t="array" aca="1" ref="AQ423" ca="1">_FV(A423,"Exchange abbreviation",TRUE)</f>
        <v>ARCX</v>
      </c>
      <c r="AR423" t="str" cm="1">
        <f t="array" aca="1" ref="AR423" ca="1">_FV(A423,"Instrument type",TRUE)</f>
        <v>ETF</v>
      </c>
    </row>
    <row r="424" spans="1:44" ht="18.75" customHeight="1" x14ac:dyDescent="0.25">
      <c r="A424" t="e" vm="437">
        <v>#VALUE!</v>
      </c>
      <c r="B424" t="s">
        <v>1373</v>
      </c>
      <c r="C424" t="s">
        <v>1374</v>
      </c>
      <c r="D424" s="31" cm="1">
        <f t="array" aca="1" ref="D424" ca="1">_FV(A424,"Last trade time",TRUE)</f>
        <v>45824.868142870313</v>
      </c>
      <c r="E424" s="23" cm="1">
        <f t="array" aca="1" ref="E424" ca="1">_FV(A424,"Price")</f>
        <v>18.02</v>
      </c>
      <c r="F424" s="27" cm="1">
        <f t="array" aca="1" ref="F424" ca="1">_FV(A424,"Change (%)",TRUE)</f>
        <v>-2.0652E-2</v>
      </c>
      <c r="G424" s="26" cm="1">
        <f t="array" aca="1" ref="G424" ca="1">_FV(A424,"Change")</f>
        <v>-0.38</v>
      </c>
      <c r="H424" s="23" cm="1">
        <f t="array" aca="1" ref="H424" ca="1">_FV(A424,"Open")</f>
        <v>18.21</v>
      </c>
      <c r="I424" s="23" cm="1">
        <f t="array" aca="1" ref="I424" ca="1">_FV(A424,"Low")</f>
        <v>17.87</v>
      </c>
      <c r="J424" s="23" cm="1">
        <f t="array" aca="1" ref="J424" ca="1">_FV(A424,"High")</f>
        <v>18.21</v>
      </c>
      <c r="K424" s="23" cm="1">
        <f t="array" aca="1" ref="K424" ca="1">_FV(A424,"Previous close",TRUE)</f>
        <v>18.399999999999999</v>
      </c>
      <c r="L424" s="26"/>
      <c r="M424" s="23" cm="1">
        <f t="array" aca="1" ref="M424" ca="1">_FV(A424,"52 week low",TRUE)</f>
        <v>17.87</v>
      </c>
      <c r="N424" s="23" cm="1">
        <f t="array" aca="1" ref="N424" ca="1">_FV(A424,"52 week high",TRUE)</f>
        <v>29.6</v>
      </c>
      <c r="O424" s="8" cm="1">
        <f t="array" aca="1" ref="O424" ca="1">_FV(A424,"Volume")</f>
        <v>5277</v>
      </c>
      <c r="P424" s="7" cm="1">
        <f t="array" aca="1" ref="P424" ca="1">_FV(A424,"Volume average",TRUE)</f>
        <v>6520</v>
      </c>
      <c r="Q424" t="s">
        <v>65</v>
      </c>
      <c r="R424" t="s">
        <v>109</v>
      </c>
      <c r="S424" t="s">
        <v>445</v>
      </c>
      <c r="T424" s="25" cm="1">
        <f t="array" aca="1" ref="T424" ca="1">_FV(A424,"Expense ratio",TRUE)</f>
        <v>9.7999999999999997E-3</v>
      </c>
      <c r="U424" s="24" cm="1">
        <f t="array" aca="1" ref="U424" ca="1">_FV(A424,"Market cap",TRUE)</f>
        <v>2517565.77</v>
      </c>
      <c r="V424" s="4">
        <v>2517565</v>
      </c>
      <c r="W424" s="4">
        <v>2517565</v>
      </c>
      <c r="Y424" t="s">
        <v>1075</v>
      </c>
      <c r="Z424" s="5">
        <v>18.981999999999999</v>
      </c>
      <c r="AA424" s="20"/>
      <c r="AB424" s="20"/>
      <c r="AC424" s="4">
        <v>13912</v>
      </c>
      <c r="AE424" s="5">
        <v>-10.345147681475289</v>
      </c>
      <c r="AF424" s="20"/>
      <c r="AH424" s="16"/>
      <c r="AI424" s="4">
        <v>13912</v>
      </c>
      <c r="AJ424" s="5">
        <v>264467.12</v>
      </c>
      <c r="AL424" s="5">
        <v>29.6</v>
      </c>
      <c r="AM424" s="5">
        <v>18.64</v>
      </c>
      <c r="AN424" t="s">
        <v>47</v>
      </c>
      <c r="AO424" t="str" cm="1">
        <f t="array" aca="1" ref="AO424" ca="1">_FV(A424,"Currency")</f>
        <v>USD</v>
      </c>
      <c r="AP424" t="str" cm="1">
        <f t="array" aca="1" ref="AP424" ca="1">_FV(A424,"Exchange")</f>
        <v>Nasdaq Stock Market</v>
      </c>
      <c r="AQ424" s="6" t="str" cm="1">
        <f t="array" aca="1" ref="AQ424" ca="1">_FV(A424,"Exchange abbreviation",TRUE)</f>
        <v>XNAS</v>
      </c>
      <c r="AR424" t="str" cm="1">
        <f t="array" aca="1" ref="AR424" ca="1">_FV(A424,"Instrument type",TRUE)</f>
        <v>ETF</v>
      </c>
    </row>
    <row r="425" spans="1:44" ht="18.75" customHeight="1" x14ac:dyDescent="0.25">
      <c r="A425" t="e" vm="438">
        <v>#VALUE!</v>
      </c>
      <c r="B425" t="s">
        <v>1375</v>
      </c>
      <c r="C425" t="s">
        <v>1376</v>
      </c>
      <c r="D425" s="31" cm="1">
        <f t="array" aca="1" ref="D425" ca="1">_FV(A425,"Last trade time",TRUE)</f>
        <v>45824.869787245312</v>
      </c>
      <c r="E425" s="23" cm="1">
        <f t="array" aca="1" ref="E425" ca="1">_FV(A425,"Price")</f>
        <v>14.33</v>
      </c>
      <c r="F425" s="27" cm="1">
        <f t="array" aca="1" ref="F425" ca="1">_FV(A425,"Change (%)",TRUE)</f>
        <v>-1.1724000000000002E-2</v>
      </c>
      <c r="G425" s="26" cm="1">
        <f t="array" aca="1" ref="G425" ca="1">_FV(A425,"Change")</f>
        <v>-0.17</v>
      </c>
      <c r="H425" s="23" cm="1">
        <f t="array" aca="1" ref="H425" ca="1">_FV(A425,"Open")</f>
        <v>14.38</v>
      </c>
      <c r="I425" s="23" cm="1">
        <f t="array" aca="1" ref="I425" ca="1">_FV(A425,"Low")</f>
        <v>14.14</v>
      </c>
      <c r="J425" s="23" cm="1">
        <f t="array" aca="1" ref="J425" ca="1">_FV(A425,"High")</f>
        <v>14.4291</v>
      </c>
      <c r="K425" s="23" cm="1">
        <f t="array" aca="1" ref="K425" ca="1">_FV(A425,"Previous close",TRUE)</f>
        <v>14.5</v>
      </c>
      <c r="L425" s="26"/>
      <c r="M425" s="23" cm="1">
        <f t="array" aca="1" ref="M425" ca="1">_FV(A425,"52 week low",TRUE)</f>
        <v>13.61</v>
      </c>
      <c r="N425" s="23" cm="1">
        <f t="array" aca="1" ref="N425" ca="1">_FV(A425,"52 week high",TRUE)</f>
        <v>29.055900000000001</v>
      </c>
      <c r="O425" s="8" cm="1">
        <f t="array" aca="1" ref="O425" ca="1">_FV(A425,"Volume")</f>
        <v>46829</v>
      </c>
      <c r="P425" s="7" cm="1">
        <f t="array" aca="1" ref="P425" ca="1">_FV(A425,"Volume average",TRUE)</f>
        <v>144827</v>
      </c>
      <c r="Q425" t="s">
        <v>490</v>
      </c>
      <c r="T425" s="25" cm="1">
        <f t="array" aca="1" ref="T425" ca="1">_FV(A425,"Expense ratio",TRUE)</f>
        <v>9.7999999999999997E-3</v>
      </c>
      <c r="U425" s="24" cm="1">
        <f t="array" aca="1" ref="U425" ca="1">_FV(A425,"Market cap",TRUE)</f>
        <v>3736158.04</v>
      </c>
      <c r="V425" s="16"/>
      <c r="W425" s="16"/>
      <c r="X425" t="s">
        <v>1377</v>
      </c>
      <c r="Z425" s="18"/>
      <c r="AA425" s="20"/>
      <c r="AB425" s="20"/>
      <c r="AC425" s="21">
        <v>134144</v>
      </c>
      <c r="AE425" s="18"/>
      <c r="AF425" s="20"/>
      <c r="AI425" s="21"/>
      <c r="AJ425" s="18"/>
      <c r="AL425" s="18"/>
      <c r="AM425" s="18"/>
      <c r="AN425" t="s">
        <v>73</v>
      </c>
      <c r="AO425" t="str" cm="1">
        <f t="array" aca="1" ref="AO425" ca="1">_FV(A425,"Currency")</f>
        <v>USD</v>
      </c>
      <c r="AP425" t="str" cm="1">
        <f t="array" aca="1" ref="AP425" ca="1">_FV(A425,"Exchange")</f>
        <v>Nasdaq Stock Market</v>
      </c>
      <c r="AQ425" s="6" t="str" cm="1">
        <f t="array" aca="1" ref="AQ425" ca="1">_FV(A425,"Exchange abbreviation",TRUE)</f>
        <v>XNAS</v>
      </c>
      <c r="AR425" t="str" cm="1">
        <f t="array" aca="1" ref="AR425" ca="1">_FV(A425,"Instrument type",TRUE)</f>
        <v>ETF</v>
      </c>
    </row>
    <row r="426" spans="1:44" ht="18.75" customHeight="1" x14ac:dyDescent="0.25">
      <c r="A426" t="e" vm="439">
        <v>#VALUE!</v>
      </c>
      <c r="B426" t="s">
        <v>1378</v>
      </c>
      <c r="C426" t="s">
        <v>1379</v>
      </c>
      <c r="D426" s="31" cm="1">
        <f t="array" aca="1" ref="D426" ca="1">_FV(A426,"Last trade time",TRUE)</f>
        <v>45824.843750046093</v>
      </c>
      <c r="E426" s="23" cm="1">
        <f t="array" aca="1" ref="E426" ca="1">_FV(A426,"Price")</f>
        <v>27.5106</v>
      </c>
      <c r="F426" s="27" cm="1">
        <f t="array" aca="1" ref="F426" ca="1">_FV(A426,"Change (%)",TRUE)</f>
        <v>1.3726E-2</v>
      </c>
      <c r="G426" s="26" cm="1">
        <f t="array" aca="1" ref="G426" ca="1">_FV(A426,"Change")</f>
        <v>0.3725</v>
      </c>
      <c r="H426" s="23" cm="1">
        <f t="array" aca="1" ref="H426" ca="1">_FV(A426,"Open")</f>
        <v>27.47</v>
      </c>
      <c r="I426" s="23" cm="1">
        <f t="array" aca="1" ref="I426" ca="1">_FV(A426,"Low")</f>
        <v>27.47</v>
      </c>
      <c r="J426" s="23" cm="1">
        <f t="array" aca="1" ref="J426" ca="1">_FV(A426,"High")</f>
        <v>27.6</v>
      </c>
      <c r="K426" s="23" cm="1">
        <f t="array" aca="1" ref="K426" ca="1">_FV(A426,"Previous close",TRUE)</f>
        <v>27.138100000000001</v>
      </c>
      <c r="L426" s="26"/>
      <c r="M426" s="23" cm="1">
        <f t="array" aca="1" ref="M426" ca="1">_FV(A426,"52 week low",TRUE)</f>
        <v>20.190000000000001</v>
      </c>
      <c r="N426" s="23" cm="1">
        <f t="array" aca="1" ref="N426" ca="1">_FV(A426,"52 week high",TRUE)</f>
        <v>29.1</v>
      </c>
      <c r="O426" s="8" cm="1">
        <f t="array" aca="1" ref="O426" ca="1">_FV(A426,"Volume")</f>
        <v>10754</v>
      </c>
      <c r="P426" s="7" cm="1">
        <f t="array" aca="1" ref="P426" ca="1">_FV(A426,"Volume average",TRUE)</f>
        <v>2836</v>
      </c>
      <c r="Q426" t="s">
        <v>424</v>
      </c>
      <c r="S426" t="s">
        <v>584</v>
      </c>
      <c r="T426" s="25" cm="1">
        <f t="array" aca="1" ref="T426" ca="1">_FV(A426,"Expense ratio",TRUE)</f>
        <v>9.7999999999999997E-3</v>
      </c>
      <c r="U426" s="24" cm="1">
        <f t="array" aca="1" ref="U426" ca="1">_FV(A426,"Market cap",TRUE)</f>
        <v>31941716.710000001</v>
      </c>
      <c r="V426" s="4">
        <v>31941716</v>
      </c>
      <c r="W426" s="4">
        <v>31941716</v>
      </c>
      <c r="Y426" t="s">
        <v>1380</v>
      </c>
      <c r="Z426" s="5">
        <v>27.264600000000002</v>
      </c>
      <c r="AA426" s="5">
        <v>30.978442999999999</v>
      </c>
      <c r="AB426" s="20"/>
      <c r="AC426" s="4">
        <v>8461</v>
      </c>
      <c r="AE426" s="5">
        <v>1.4137495844413821</v>
      </c>
      <c r="AF426" s="20"/>
      <c r="AI426" s="4">
        <v>8461</v>
      </c>
      <c r="AJ426" s="5">
        <v>231363.5067</v>
      </c>
      <c r="AL426" s="5">
        <v>29.1</v>
      </c>
      <c r="AM426" s="5">
        <v>20.190000000000001</v>
      </c>
      <c r="AN426" t="s">
        <v>47</v>
      </c>
      <c r="AO426" t="str" cm="1">
        <f t="array" aca="1" ref="AO426" ca="1">_FV(A426,"Currency")</f>
        <v>USD</v>
      </c>
      <c r="AP426" t="str" cm="1">
        <f t="array" aca="1" ref="AP426" ca="1">_FV(A426,"Exchange")</f>
        <v>Nasdaq Stock Market</v>
      </c>
      <c r="AQ426" s="6" t="str" cm="1">
        <f t="array" aca="1" ref="AQ426" ca="1">_FV(A426,"Exchange abbreviation",TRUE)</f>
        <v>XNAS</v>
      </c>
      <c r="AR426" t="str" cm="1">
        <f t="array" aca="1" ref="AR426" ca="1">_FV(A426,"Instrument type",TRUE)</f>
        <v>ETF</v>
      </c>
    </row>
    <row r="427" spans="1:44" ht="18.75" customHeight="1" x14ac:dyDescent="0.25">
      <c r="A427" t="e" vm="440">
        <v>#VALUE!</v>
      </c>
      <c r="B427" t="s">
        <v>1381</v>
      </c>
      <c r="C427" t="s">
        <v>1382</v>
      </c>
      <c r="D427" s="31" cm="1">
        <f t="array" aca="1" ref="D427" ca="1">_FV(A427,"Last trade time",TRUE)</f>
        <v>45824.840277789066</v>
      </c>
      <c r="E427" s="23" cm="1">
        <f t="array" aca="1" ref="E427" ca="1">_FV(A427,"Price")</f>
        <v>28.4146</v>
      </c>
      <c r="F427" s="27" cm="1">
        <f t="array" aca="1" ref="F427" ca="1">_FV(A427,"Change (%)",TRUE)</f>
        <v>3.9290000000000002E-3</v>
      </c>
      <c r="G427" s="26" cm="1">
        <f t="array" aca="1" ref="G427" ca="1">_FV(A427,"Change")</f>
        <v>0.11119999999999999</v>
      </c>
      <c r="H427" s="23" cm="1">
        <f t="array" aca="1" ref="H427" ca="1">_FV(A427,"Open")</f>
        <v>28.4146</v>
      </c>
      <c r="I427" s="23" cm="1">
        <f t="array" aca="1" ref="I427" ca="1">_FV(A427,"Low")</f>
        <v>28.4146</v>
      </c>
      <c r="J427" s="23" cm="1">
        <f t="array" aca="1" ref="J427" ca="1">_FV(A427,"High")</f>
        <v>28.4146</v>
      </c>
      <c r="K427" s="23" cm="1">
        <f t="array" aca="1" ref="K427" ca="1">_FV(A427,"Previous close",TRUE)</f>
        <v>28.3034</v>
      </c>
      <c r="L427" s="26"/>
      <c r="M427" s="23" cm="1">
        <f t="array" aca="1" ref="M427" ca="1">_FV(A427,"52 week low",TRUE)</f>
        <v>25.76</v>
      </c>
      <c r="N427" s="23" cm="1">
        <f t="array" aca="1" ref="N427" ca="1">_FV(A427,"52 week high",TRUE)</f>
        <v>28.418500000000002</v>
      </c>
      <c r="O427" s="8" cm="1">
        <f t="array" aca="1" ref="O427" ca="1">_FV(A427,"Volume")</f>
        <v>0</v>
      </c>
      <c r="P427" s="7" cm="1">
        <f t="array" aca="1" ref="P427" ca="1">_FV(A427,"Volume average",TRUE)</f>
        <v>254</v>
      </c>
      <c r="Q427" t="s">
        <v>923</v>
      </c>
      <c r="S427" t="s">
        <v>1255</v>
      </c>
      <c r="T427" s="25" cm="1">
        <f t="array" aca="1" ref="T427" ca="1">_FV(A427,"Expense ratio",TRUE)</f>
        <v>9.7999999999999997E-3</v>
      </c>
      <c r="U427" s="24" cm="1">
        <f t="array" aca="1" ref="U427" ca="1">_FV(A427,"Market cap",TRUE)</f>
        <v>2792583.19</v>
      </c>
      <c r="V427" s="4">
        <v>2792583</v>
      </c>
      <c r="W427" s="4">
        <v>2792583</v>
      </c>
      <c r="Y427" t="s">
        <v>821</v>
      </c>
      <c r="Z427" s="5">
        <v>28.16</v>
      </c>
      <c r="AA427" s="5">
        <v>17.032548999999999</v>
      </c>
      <c r="AB427" s="5">
        <v>3.56E-2</v>
      </c>
      <c r="AC427" s="4">
        <v>322</v>
      </c>
      <c r="AE427" s="5">
        <v>5.7414320322287882</v>
      </c>
      <c r="AF427" s="5">
        <v>11.78012400383572</v>
      </c>
      <c r="AI427" s="4">
        <v>322</v>
      </c>
      <c r="AJ427" s="5">
        <v>9101.9418000000005</v>
      </c>
      <c r="AL427" s="5">
        <v>28.41</v>
      </c>
      <c r="AM427" s="5">
        <v>25.76</v>
      </c>
      <c r="AN427" t="s">
        <v>47</v>
      </c>
      <c r="AO427" t="str" cm="1">
        <f t="array" aca="1" ref="AO427" ca="1">_FV(A427,"Currency")</f>
        <v>USD</v>
      </c>
      <c r="AP427" t="str" cm="1">
        <f t="array" aca="1" ref="AP427" ca="1">_FV(A427,"Exchange")</f>
        <v>NYSE Arca</v>
      </c>
      <c r="AQ427" s="6" t="str" cm="1">
        <f t="array" aca="1" ref="AQ427" ca="1">_FV(A427,"Exchange abbreviation",TRUE)</f>
        <v>ARCX</v>
      </c>
      <c r="AR427" t="str" cm="1">
        <f t="array" aca="1" ref="AR427" ca="1">_FV(A427,"Instrument type",TRUE)</f>
        <v>ETF</v>
      </c>
    </row>
    <row r="428" spans="1:44" ht="18.75" customHeight="1" x14ac:dyDescent="0.25">
      <c r="A428" t="e" vm="441">
        <v>#VALUE!</v>
      </c>
      <c r="B428" t="s">
        <v>1383</v>
      </c>
      <c r="C428" t="s">
        <v>1384</v>
      </c>
      <c r="D428" s="31" cm="1">
        <f t="array" aca="1" ref="D428" ca="1">_FV(A428,"Last trade time",TRUE)</f>
        <v>45824.840277812502</v>
      </c>
      <c r="E428" s="23" cm="1">
        <f t="array" aca="1" ref="E428" ca="1">_FV(A428,"Price")</f>
        <v>32.85</v>
      </c>
      <c r="F428" s="27" cm="1">
        <f t="array" aca="1" ref="F428" ca="1">_FV(A428,"Change (%)",TRUE)</f>
        <v>6.7420000000000006E-3</v>
      </c>
      <c r="G428" s="26" cm="1">
        <f t="array" aca="1" ref="G428" ca="1">_FV(A428,"Change")</f>
        <v>0.22</v>
      </c>
      <c r="H428" s="23" cm="1">
        <f t="array" aca="1" ref="H428" ca="1">_FV(A428,"Open")</f>
        <v>32.958399999999997</v>
      </c>
      <c r="I428" s="23" cm="1">
        <f t="array" aca="1" ref="I428" ca="1">_FV(A428,"Low")</f>
        <v>32.8401</v>
      </c>
      <c r="J428" s="23" cm="1">
        <f t="array" aca="1" ref="J428" ca="1">_FV(A428,"High")</f>
        <v>32.958399999999997</v>
      </c>
      <c r="K428" s="23" cm="1">
        <f t="array" aca="1" ref="K428" ca="1">_FV(A428,"Previous close",TRUE)</f>
        <v>32.630000000000003</v>
      </c>
      <c r="L428" s="26"/>
      <c r="M428" s="23" cm="1">
        <f t="array" aca="1" ref="M428" ca="1">_FV(A428,"52 week low",TRUE)</f>
        <v>28.28</v>
      </c>
      <c r="N428" s="23" cm="1">
        <f t="array" aca="1" ref="N428" ca="1">_FV(A428,"52 week high",TRUE)</f>
        <v>34.549300000000002</v>
      </c>
      <c r="O428" s="8" cm="1">
        <f t="array" aca="1" ref="O428" ca="1">_FV(A428,"Volume")</f>
        <v>15578</v>
      </c>
      <c r="P428" s="7" cm="1">
        <f t="array" aca="1" ref="P428" ca="1">_FV(A428,"Volume average",TRUE)</f>
        <v>23575</v>
      </c>
      <c r="Q428" t="s">
        <v>345</v>
      </c>
      <c r="S428" t="s">
        <v>828</v>
      </c>
      <c r="T428" s="25" cm="1">
        <f t="array" aca="1" ref="T428" ca="1">_FV(A428,"Expense ratio",TRUE)</f>
        <v>9.7999999999999997E-3</v>
      </c>
      <c r="U428" s="24" cm="1">
        <f t="array" aca="1" ref="U428" ca="1">_FV(A428,"Market cap",TRUE)</f>
        <v>267947819.81999999</v>
      </c>
      <c r="V428" s="4">
        <v>267947824</v>
      </c>
      <c r="W428" s="4">
        <v>267947824</v>
      </c>
      <c r="Y428" t="s">
        <v>1385</v>
      </c>
      <c r="Z428" s="5">
        <v>32.69</v>
      </c>
      <c r="AA428" s="5">
        <v>24.655363000000001</v>
      </c>
      <c r="AB428" s="5">
        <v>4.4999999999999997E-3</v>
      </c>
      <c r="AC428" s="4">
        <v>58580</v>
      </c>
      <c r="AE428" s="5">
        <v>-0.51088454368927172</v>
      </c>
      <c r="AF428" s="5">
        <v>4.2575030444339967</v>
      </c>
      <c r="AI428" s="4">
        <v>58580</v>
      </c>
      <c r="AJ428" s="5">
        <v>1917909.2</v>
      </c>
      <c r="AL428" s="5">
        <v>34.548999999999999</v>
      </c>
      <c r="AM428" s="5">
        <v>28.28</v>
      </c>
      <c r="AN428" t="s">
        <v>90</v>
      </c>
      <c r="AO428" t="str" cm="1">
        <f t="array" aca="1" ref="AO428" ca="1">_FV(A428,"Currency")</f>
        <v>USD</v>
      </c>
      <c r="AP428" t="str" cm="1">
        <f t="array" aca="1" ref="AP428" ca="1">_FV(A428,"Exchange")</f>
        <v>NYSE Arca</v>
      </c>
      <c r="AQ428" s="6" t="str" cm="1">
        <f t="array" aca="1" ref="AQ428" ca="1">_FV(A428,"Exchange abbreviation",TRUE)</f>
        <v>ARCX</v>
      </c>
      <c r="AR428" t="str" cm="1">
        <f t="array" aca="1" ref="AR428" ca="1">_FV(A428,"Instrument type",TRUE)</f>
        <v>ETF</v>
      </c>
    </row>
    <row r="429" spans="1:44" ht="18.75" customHeight="1" x14ac:dyDescent="0.25">
      <c r="A429" t="e" vm="442">
        <v>#VALUE!</v>
      </c>
      <c r="B429" t="s">
        <v>1386</v>
      </c>
      <c r="C429" t="s">
        <v>1387</v>
      </c>
      <c r="D429" s="31" cm="1">
        <f t="array" aca="1" ref="D429" ca="1">_FV(A429,"Last trade time",TRUE)</f>
        <v>45824.934690786722</v>
      </c>
      <c r="E429" s="23" cm="1">
        <f t="array" aca="1" ref="E429" ca="1">_FV(A429,"Price")</f>
        <v>48.494999999999997</v>
      </c>
      <c r="F429" s="27" cm="1">
        <f t="array" aca="1" ref="F429" ca="1">_FV(A429,"Change (%)",TRUE)</f>
        <v>3.4139999999999999E-3</v>
      </c>
      <c r="G429" s="26" cm="1">
        <f t="array" aca="1" ref="G429" ca="1">_FV(A429,"Change")</f>
        <v>0.16500000000000001</v>
      </c>
      <c r="H429" s="23" cm="1">
        <f t="array" aca="1" ref="H429" ca="1">_FV(A429,"Open")</f>
        <v>48.78</v>
      </c>
      <c r="I429" s="23" cm="1">
        <f t="array" aca="1" ref="I429" ca="1">_FV(A429,"Low")</f>
        <v>48.155000000000001</v>
      </c>
      <c r="J429" s="23" cm="1">
        <f t="array" aca="1" ref="J429" ca="1">_FV(A429,"High")</f>
        <v>48.95</v>
      </c>
      <c r="K429" s="23" cm="1">
        <f t="array" aca="1" ref="K429" ca="1">_FV(A429,"Previous close",TRUE)</f>
        <v>48.33</v>
      </c>
      <c r="L429" s="26"/>
      <c r="M429" s="23" cm="1">
        <f t="array" aca="1" ref="M429" ca="1">_FV(A429,"52 week low",TRUE)</f>
        <v>30.26</v>
      </c>
      <c r="N429" s="23" cm="1">
        <f t="array" aca="1" ref="N429" ca="1">_FV(A429,"52 week high",TRUE)</f>
        <v>50.22</v>
      </c>
      <c r="O429" s="8" cm="1">
        <f t="array" aca="1" ref="O429" ca="1">_FV(A429,"Volume")</f>
        <v>904221</v>
      </c>
      <c r="P429" s="7" cm="1">
        <f t="array" aca="1" ref="P429" ca="1">_FV(A429,"Volume average",TRUE)</f>
        <v>1850010</v>
      </c>
      <c r="Q429" t="s">
        <v>78</v>
      </c>
      <c r="R429" t="s">
        <v>173</v>
      </c>
      <c r="S429" t="s">
        <v>61</v>
      </c>
      <c r="T429" s="25" cm="1">
        <f t="array" aca="1" ref="T429" ca="1">_FV(A429,"Expense ratio",TRUE)</f>
        <v>9.7999999999999997E-3</v>
      </c>
      <c r="U429" s="24" cm="1">
        <f t="array" aca="1" ref="U429" ca="1">_FV(A429,"Market cap",TRUE)</f>
        <v>599330120.62</v>
      </c>
      <c r="V429" s="4">
        <v>591335808</v>
      </c>
      <c r="W429" s="4">
        <v>591335808</v>
      </c>
      <c r="X429" t="s">
        <v>1388</v>
      </c>
      <c r="Y429" t="s">
        <v>1389</v>
      </c>
      <c r="Z429" s="5">
        <v>47.862000000000002</v>
      </c>
      <c r="AA429" s="20"/>
      <c r="AB429" s="4">
        <v>0</v>
      </c>
      <c r="AC429" s="4">
        <v>2175920</v>
      </c>
      <c r="AE429" s="5">
        <v>41.276593580313623</v>
      </c>
      <c r="AF429" s="5">
        <v>14.403860862834939</v>
      </c>
      <c r="AI429" s="4">
        <v>2175920</v>
      </c>
      <c r="AJ429" s="5">
        <v>103943698.40000001</v>
      </c>
      <c r="AL429" s="5">
        <v>50.22</v>
      </c>
      <c r="AM429" s="5">
        <v>30.26</v>
      </c>
      <c r="AN429" t="s">
        <v>82</v>
      </c>
      <c r="AO429" t="str" cm="1">
        <f t="array" aca="1" ref="AO429" ca="1">_FV(A429,"Currency")</f>
        <v>USD</v>
      </c>
      <c r="AP429" t="str" cm="1">
        <f t="array" aca="1" ref="AP429" ca="1">_FV(A429,"Exchange")</f>
        <v>NYSE Arca</v>
      </c>
      <c r="AQ429" s="6" t="str" cm="1">
        <f t="array" aca="1" ref="AQ429" ca="1">_FV(A429,"Exchange abbreviation",TRUE)</f>
        <v>ARCX</v>
      </c>
      <c r="AR429" t="str" cm="1">
        <f t="array" aca="1" ref="AR429" ca="1">_FV(A429,"Instrument type",TRUE)</f>
        <v>ETF</v>
      </c>
    </row>
    <row r="430" spans="1:44" ht="18.75" customHeight="1" x14ac:dyDescent="0.25">
      <c r="A430" t="e" vm="443">
        <v>#VALUE!</v>
      </c>
      <c r="B430" t="s">
        <v>1390</v>
      </c>
      <c r="C430" t="s">
        <v>1391</v>
      </c>
      <c r="D430" s="31" cm="1">
        <f t="array" aca="1" ref="D430" ca="1">_FV(A430,"Last trade time",TRUE)</f>
        <v>45824.840277789066</v>
      </c>
      <c r="E430" s="23" cm="1">
        <f t="array" aca="1" ref="E430" ca="1">_FV(A430,"Price")</f>
        <v>25.1951</v>
      </c>
      <c r="F430" s="27" cm="1">
        <f t="array" aca="1" ref="F430" ca="1">_FV(A430,"Change (%)",TRUE)</f>
        <v>1.1148999999999999E-2</v>
      </c>
      <c r="G430" s="26" cm="1">
        <f t="array" aca="1" ref="G430" ca="1">_FV(A430,"Change")</f>
        <v>0.27779999999999999</v>
      </c>
      <c r="H430" s="23" cm="1">
        <f t="array" aca="1" ref="H430" ca="1">_FV(A430,"Open")</f>
        <v>25.2499</v>
      </c>
      <c r="I430" s="23" cm="1">
        <f t="array" aca="1" ref="I430" ca="1">_FV(A430,"Low")</f>
        <v>25.1951</v>
      </c>
      <c r="J430" s="23" cm="1">
        <f t="array" aca="1" ref="J430" ca="1">_FV(A430,"High")</f>
        <v>25.2499</v>
      </c>
      <c r="K430" s="23" cm="1">
        <f t="array" aca="1" ref="K430" ca="1">_FV(A430,"Previous close",TRUE)</f>
        <v>24.917300000000001</v>
      </c>
      <c r="L430" s="26"/>
      <c r="M430" s="23" cm="1">
        <f t="array" aca="1" ref="M430" ca="1">_FV(A430,"52 week low",TRUE)</f>
        <v>22.52</v>
      </c>
      <c r="N430" s="23" cm="1">
        <f t="array" aca="1" ref="N430" ca="1">_FV(A430,"52 week high",TRUE)</f>
        <v>28.31</v>
      </c>
      <c r="O430" s="8" cm="1">
        <f t="array" aca="1" ref="O430" ca="1">_FV(A430,"Volume")</f>
        <v>399</v>
      </c>
      <c r="P430" s="7" cm="1">
        <f t="array" aca="1" ref="P430" ca="1">_FV(A430,"Volume average",TRUE)</f>
        <v>5651</v>
      </c>
      <c r="Q430" t="s">
        <v>50</v>
      </c>
      <c r="S430" t="s">
        <v>965</v>
      </c>
      <c r="T430" s="25" cm="1">
        <f t="array" aca="1" ref="T430" ca="1">_FV(A430,"Expense ratio",TRUE)</f>
        <v>9.7999999999999997E-3</v>
      </c>
      <c r="U430" s="24" cm="1">
        <f t="array" aca="1" ref="U430" ca="1">_FV(A430,"Market cap",TRUE)</f>
        <v>13090309.16</v>
      </c>
      <c r="V430" s="4">
        <v>13090309</v>
      </c>
      <c r="W430" s="4">
        <v>13090309</v>
      </c>
      <c r="Y430" t="s">
        <v>966</v>
      </c>
      <c r="Z430" s="5">
        <v>25.11</v>
      </c>
      <c r="AA430" s="5">
        <v>22.09479</v>
      </c>
      <c r="AB430" s="20"/>
      <c r="AC430" s="4">
        <v>5184</v>
      </c>
      <c r="AE430" s="5">
        <v>-5.0772713426590954</v>
      </c>
      <c r="AF430" s="20"/>
      <c r="AI430" s="4">
        <v>5184</v>
      </c>
      <c r="AJ430" s="5">
        <v>130275.9936</v>
      </c>
      <c r="AL430" s="5">
        <v>28.31</v>
      </c>
      <c r="AM430" s="5">
        <v>22.52</v>
      </c>
      <c r="AN430" t="s">
        <v>47</v>
      </c>
      <c r="AO430" t="str" cm="1">
        <f t="array" aca="1" ref="AO430" ca="1">_FV(A430,"Currency")</f>
        <v>USD</v>
      </c>
      <c r="AP430" t="str" cm="1">
        <f t="array" aca="1" ref="AP430" ca="1">_FV(A430,"Exchange")</f>
        <v>NYSE Arca</v>
      </c>
      <c r="AQ430" s="6" t="str" cm="1">
        <f t="array" aca="1" ref="AQ430" ca="1">_FV(A430,"Exchange abbreviation",TRUE)</f>
        <v>ARCX</v>
      </c>
      <c r="AR430" t="str" cm="1">
        <f t="array" aca="1" ref="AR430" ca="1">_FV(A430,"Instrument type",TRUE)</f>
        <v>ETF</v>
      </c>
    </row>
    <row r="431" spans="1:44" ht="18.75" customHeight="1" x14ac:dyDescent="0.25">
      <c r="A431" t="e" vm="444">
        <v>#VALUE!</v>
      </c>
      <c r="B431" t="s">
        <v>1392</v>
      </c>
      <c r="C431" t="s">
        <v>1393</v>
      </c>
      <c r="D431" s="31" cm="1">
        <f t="array" aca="1" ref="D431" ca="1">_FV(A431,"Last trade time",TRUE)</f>
        <v>45824.938429664064</v>
      </c>
      <c r="E431" s="23" cm="1">
        <f t="array" aca="1" ref="E431" ca="1">_FV(A431,"Price")</f>
        <v>41.54</v>
      </c>
      <c r="F431" s="27" cm="1">
        <f t="array" aca="1" ref="F431" ca="1">_FV(A431,"Change (%)",TRUE)</f>
        <v>3.0257999999999997E-2</v>
      </c>
      <c r="G431" s="26" cm="1">
        <f t="array" aca="1" ref="G431" ca="1">_FV(A431,"Change")</f>
        <v>1.22</v>
      </c>
      <c r="H431" s="23" cm="1">
        <f t="array" aca="1" ref="H431" ca="1">_FV(A431,"Open")</f>
        <v>41.01</v>
      </c>
      <c r="I431" s="23" cm="1">
        <f t="array" aca="1" ref="I431" ca="1">_FV(A431,"Low")</f>
        <v>40.96</v>
      </c>
      <c r="J431" s="23" cm="1">
        <f t="array" aca="1" ref="J431" ca="1">_FV(A431,"High")</f>
        <v>41.75</v>
      </c>
      <c r="K431" s="23" cm="1">
        <f t="array" aca="1" ref="K431" ca="1">_FV(A431,"Previous close",TRUE)</f>
        <v>40.32</v>
      </c>
      <c r="L431" s="26"/>
      <c r="M431" s="23" cm="1">
        <f t="array" aca="1" ref="M431" ca="1">_FV(A431,"52 week low",TRUE)</f>
        <v>22.55</v>
      </c>
      <c r="N431" s="23" cm="1">
        <f t="array" aca="1" ref="N431" ca="1">_FV(A431,"52 week high",TRUE)</f>
        <v>53.75</v>
      </c>
      <c r="O431" s="8" cm="1">
        <f t="array" aca="1" ref="O431" ca="1">_FV(A431,"Volume")</f>
        <v>79456</v>
      </c>
      <c r="P431" s="7" cm="1">
        <f t="array" aca="1" ref="P431" ca="1">_FV(A431,"Volume average",TRUE)</f>
        <v>112467</v>
      </c>
      <c r="Q431" t="s">
        <v>490</v>
      </c>
      <c r="T431" s="25" cm="1">
        <f t="array" aca="1" ref="T431" ca="1">_FV(A431,"Expense ratio",TRUE)</f>
        <v>9.7999999999999997E-3</v>
      </c>
      <c r="U431" s="24" cm="1">
        <f t="array" aca="1" ref="U431" ca="1">_FV(A431,"Market cap",TRUE)</f>
        <v>87771615.209999993</v>
      </c>
      <c r="V431" s="16"/>
      <c r="W431" s="16"/>
      <c r="Z431" s="5">
        <v>40.51</v>
      </c>
      <c r="AA431" s="5">
        <v>35.766500000000001</v>
      </c>
      <c r="AB431" s="20"/>
      <c r="AC431" s="4">
        <v>130095</v>
      </c>
      <c r="AE431" s="5">
        <v>-11.75757876914261</v>
      </c>
      <c r="AF431" s="5">
        <v>33.106910409421353</v>
      </c>
      <c r="AI431" s="4">
        <v>167204</v>
      </c>
      <c r="AJ431" s="5">
        <v>6631310.6399999997</v>
      </c>
      <c r="AL431" s="5">
        <v>53.75</v>
      </c>
      <c r="AM431" s="5">
        <v>22.55</v>
      </c>
      <c r="AN431" t="s">
        <v>90</v>
      </c>
      <c r="AO431" t="str" cm="1">
        <f t="array" aca="1" ref="AO431" ca="1">_FV(A431,"Currency")</f>
        <v>USD</v>
      </c>
      <c r="AP431" t="str" cm="1">
        <f t="array" aca="1" ref="AP431" ca="1">_FV(A431,"Exchange")</f>
        <v>NYSE Arca</v>
      </c>
      <c r="AQ431" s="6" t="str" cm="1">
        <f t="array" aca="1" ref="AQ431" ca="1">_FV(A431,"Exchange abbreviation",TRUE)</f>
        <v>ARCX</v>
      </c>
      <c r="AR431" t="str" cm="1">
        <f t="array" aca="1" ref="AR431" ca="1">_FV(A431,"Instrument type",TRUE)</f>
        <v>ETF</v>
      </c>
    </row>
    <row r="432" spans="1:44" ht="18.75" customHeight="1" x14ac:dyDescent="0.25">
      <c r="A432" t="e" vm="445">
        <v>#VALUE!</v>
      </c>
      <c r="B432" t="s">
        <v>1394</v>
      </c>
      <c r="C432" t="s">
        <v>1395</v>
      </c>
      <c r="D432" s="31" cm="1">
        <f t="array" aca="1" ref="D432" ca="1">_FV(A432,"Last trade time",TRUE)</f>
        <v>45824.844788842187</v>
      </c>
      <c r="E432" s="23" cm="1">
        <f t="array" aca="1" ref="E432" ca="1">_FV(A432,"Price")</f>
        <v>62.679099999999998</v>
      </c>
      <c r="F432" s="27" cm="1">
        <f t="array" aca="1" ref="F432" ca="1">_FV(A432,"Change (%)",TRUE)</f>
        <v>2.2164000000000003E-2</v>
      </c>
      <c r="G432" s="26" cm="1">
        <f t="array" aca="1" ref="G432" ca="1">_FV(A432,"Change")</f>
        <v>1.3591</v>
      </c>
      <c r="H432" s="23" cm="1">
        <f t="array" aca="1" ref="H432" ca="1">_FV(A432,"Open")</f>
        <v>63.34</v>
      </c>
      <c r="I432" s="23" cm="1">
        <f t="array" aca="1" ref="I432" ca="1">_FV(A432,"Low")</f>
        <v>62.520400000000002</v>
      </c>
      <c r="J432" s="23" cm="1">
        <f t="array" aca="1" ref="J432" ca="1">_FV(A432,"High")</f>
        <v>63.83</v>
      </c>
      <c r="K432" s="23" cm="1">
        <f t="array" aca="1" ref="K432" ca="1">_FV(A432,"Previous close",TRUE)</f>
        <v>61.32</v>
      </c>
      <c r="L432" s="26"/>
      <c r="M432" s="23" cm="1">
        <f t="array" aca="1" ref="M432" ca="1">_FV(A432,"52 week low",TRUE)</f>
        <v>32.055399999999999</v>
      </c>
      <c r="N432" s="23" cm="1">
        <f t="array" aca="1" ref="N432" ca="1">_FV(A432,"52 week high",TRUE)</f>
        <v>76.17</v>
      </c>
      <c r="O432" s="8" cm="1">
        <f t="array" aca="1" ref="O432" ca="1">_FV(A432,"Volume")</f>
        <v>8868</v>
      </c>
      <c r="P432" s="7" cm="1">
        <f t="array" aca="1" ref="P432" ca="1">_FV(A432,"Volume average",TRUE)</f>
        <v>14532</v>
      </c>
      <c r="Q432" t="s">
        <v>85</v>
      </c>
      <c r="S432" t="s">
        <v>445</v>
      </c>
      <c r="T432" s="25" cm="1">
        <f t="array" aca="1" ref="T432" ca="1">_FV(A432,"Expense ratio",TRUE)</f>
        <v>9.7999999999999997E-3</v>
      </c>
      <c r="U432" s="24" cm="1">
        <f t="array" aca="1" ref="U432" ca="1">_FV(A432,"Market cap",TRUE)</f>
        <v>34161297.490000002</v>
      </c>
      <c r="V432" s="4">
        <v>34161296</v>
      </c>
      <c r="W432" s="4">
        <v>34161296</v>
      </c>
      <c r="Y432" t="s">
        <v>731</v>
      </c>
      <c r="Z432" s="5">
        <v>64.64</v>
      </c>
      <c r="AA432" s="5">
        <v>24.8505</v>
      </c>
      <c r="AB432" s="5">
        <v>5.7299999999999997E-2</v>
      </c>
      <c r="AC432" s="4">
        <v>15234</v>
      </c>
      <c r="AE432" s="5">
        <v>18.968918315092221</v>
      </c>
      <c r="AF432" s="5">
        <v>37.091834788894218</v>
      </c>
      <c r="AI432" s="4">
        <v>15234</v>
      </c>
      <c r="AJ432" s="5">
        <v>986386.26599999995</v>
      </c>
      <c r="AL432" s="5">
        <v>76.17</v>
      </c>
      <c r="AM432" s="5">
        <v>32.055</v>
      </c>
      <c r="AN432" t="s">
        <v>47</v>
      </c>
      <c r="AO432" t="str" cm="1">
        <f t="array" aca="1" ref="AO432" ca="1">_FV(A432,"Currency")</f>
        <v>USD</v>
      </c>
      <c r="AP432" t="str" cm="1">
        <f t="array" aca="1" ref="AP432" ca="1">_FV(A432,"Exchange")</f>
        <v>NYSE Arca</v>
      </c>
      <c r="AQ432" s="6" t="str" cm="1">
        <f t="array" aca="1" ref="AQ432" ca="1">_FV(A432,"Exchange abbreviation",TRUE)</f>
        <v>ARCX</v>
      </c>
      <c r="AR432" t="str" cm="1">
        <f t="array" aca="1" ref="AR432" ca="1">_FV(A432,"Instrument type",TRUE)</f>
        <v>ETF</v>
      </c>
    </row>
    <row r="433" spans="1:44" ht="18.75" customHeight="1" x14ac:dyDescent="0.25">
      <c r="A433" t="e" vm="446">
        <v>#VALUE!</v>
      </c>
      <c r="B433" t="s">
        <v>1396</v>
      </c>
      <c r="C433" t="s">
        <v>1397</v>
      </c>
      <c r="D433" s="31" cm="1">
        <f t="array" aca="1" ref="D433" ca="1">_FV(A433,"Last trade time",TRUE)</f>
        <v>45824.941598992969</v>
      </c>
      <c r="E433" s="23" cm="1">
        <f t="array" aca="1" ref="E433" ca="1">_FV(A433,"Price")</f>
        <v>21.24</v>
      </c>
      <c r="F433" s="27" cm="1">
        <f t="array" aca="1" ref="F433" ca="1">_FV(A433,"Change (%)",TRUE)</f>
        <v>2.8570999999999999E-2</v>
      </c>
      <c r="G433" s="26" cm="1">
        <f t="array" aca="1" ref="G433" ca="1">_FV(A433,"Change")</f>
        <v>0.59</v>
      </c>
      <c r="H433" s="23" cm="1">
        <f t="array" aca="1" ref="H433" ca="1">_FV(A433,"Open")</f>
        <v>20.83</v>
      </c>
      <c r="I433" s="23" cm="1">
        <f t="array" aca="1" ref="I433" ca="1">_FV(A433,"Low")</f>
        <v>20.821000000000002</v>
      </c>
      <c r="J433" s="23" cm="1">
        <f t="array" aca="1" ref="J433" ca="1">_FV(A433,"High")</f>
        <v>21.249500000000001</v>
      </c>
      <c r="K433" s="23" cm="1">
        <f t="array" aca="1" ref="K433" ca="1">_FV(A433,"Previous close",TRUE)</f>
        <v>20.65</v>
      </c>
      <c r="L433" s="26"/>
      <c r="M433" s="23" cm="1">
        <f t="array" aca="1" ref="M433" ca="1">_FV(A433,"52 week low",TRUE)</f>
        <v>20.440000000000001</v>
      </c>
      <c r="N433" s="23" cm="1">
        <f t="array" aca="1" ref="N433" ca="1">_FV(A433,"52 week high",TRUE)</f>
        <v>44.46</v>
      </c>
      <c r="O433" s="8" cm="1">
        <f t="array" aca="1" ref="O433" ca="1">_FV(A433,"Volume")</f>
        <v>1218791</v>
      </c>
      <c r="P433" s="7" cm="1">
        <f t="array" aca="1" ref="P433" ca="1">_FV(A433,"Volume average",TRUE)</f>
        <v>1609316</v>
      </c>
      <c r="Q433" t="s">
        <v>212</v>
      </c>
      <c r="R433" t="s">
        <v>213</v>
      </c>
      <c r="S433" t="s">
        <v>61</v>
      </c>
      <c r="T433" s="25" cm="1">
        <f t="array" aca="1" ref="T433" ca="1">_FV(A433,"Expense ratio",TRUE)</f>
        <v>9.7999999999999997E-3</v>
      </c>
      <c r="U433" s="24" cm="1">
        <f t="array" aca="1" ref="U433" ca="1">_FV(A433,"Market cap",TRUE)</f>
        <v>83052804.640000001</v>
      </c>
      <c r="V433" s="4">
        <v>83052880</v>
      </c>
      <c r="W433" s="4">
        <v>83052880</v>
      </c>
      <c r="Y433" t="s">
        <v>1389</v>
      </c>
      <c r="Z433" s="5">
        <v>10.994999999999999</v>
      </c>
      <c r="AB433" s="4">
        <v>0</v>
      </c>
      <c r="AC433" s="4">
        <v>3611896</v>
      </c>
      <c r="AE433" s="5">
        <v>-35.880979215463192</v>
      </c>
      <c r="AF433" s="5">
        <v>-47.061658718921407</v>
      </c>
      <c r="AI433" s="4">
        <v>3611896</v>
      </c>
      <c r="AJ433" s="5">
        <v>39983688.719999999</v>
      </c>
      <c r="AL433" s="5">
        <v>22.23</v>
      </c>
      <c r="AM433" s="5">
        <v>10.39</v>
      </c>
      <c r="AN433" t="s">
        <v>82</v>
      </c>
      <c r="AO433" t="str" cm="1">
        <f t="array" aca="1" ref="AO433" ca="1">_FV(A433,"Currency")</f>
        <v>USD</v>
      </c>
      <c r="AP433" t="str" cm="1">
        <f t="array" aca="1" ref="AP433" ca="1">_FV(A433,"Exchange")</f>
        <v>NYSE Arca</v>
      </c>
      <c r="AQ433" s="6" t="str" cm="1">
        <f t="array" aca="1" ref="AQ433" ca="1">_FV(A433,"Exchange abbreviation",TRUE)</f>
        <v>ARCX</v>
      </c>
      <c r="AR433" t="str" cm="1">
        <f t="array" aca="1" ref="AR433" ca="1">_FV(A433,"Instrument type",TRUE)</f>
        <v>ETF</v>
      </c>
    </row>
    <row r="434" spans="1:44" ht="18.75" customHeight="1" x14ac:dyDescent="0.25">
      <c r="A434" t="e" vm="447">
        <v>#VALUE!</v>
      </c>
      <c r="B434" t="s">
        <v>1398</v>
      </c>
      <c r="C434" t="s">
        <v>1399</v>
      </c>
      <c r="D434" s="31" cm="1">
        <f t="array" aca="1" ref="D434" ca="1">_FV(A434,"Last trade time",TRUE)</f>
        <v>45824.921535821093</v>
      </c>
      <c r="E434" s="23" cm="1">
        <f t="array" aca="1" ref="E434" ca="1">_FV(A434,"Price")</f>
        <v>26.69</v>
      </c>
      <c r="F434" s="27" cm="1">
        <f t="array" aca="1" ref="F434" ca="1">_FV(A434,"Change (%)",TRUE)</f>
        <v>4.7077000000000001E-2</v>
      </c>
      <c r="G434" s="26" cm="1">
        <f t="array" aca="1" ref="G434" ca="1">_FV(A434,"Change")</f>
        <v>1.2</v>
      </c>
      <c r="H434" s="23" cm="1">
        <f t="array" aca="1" ref="H434" ca="1">_FV(A434,"Open")</f>
        <v>26.11</v>
      </c>
      <c r="I434" s="23" cm="1">
        <f t="array" aca="1" ref="I434" ca="1">_FV(A434,"Low")</f>
        <v>25.95</v>
      </c>
      <c r="J434" s="23" cm="1">
        <f t="array" aca="1" ref="J434" ca="1">_FV(A434,"High")</f>
        <v>26.7</v>
      </c>
      <c r="K434" s="23" cm="1">
        <f t="array" aca="1" ref="K434" ca="1">_FV(A434,"Previous close",TRUE)</f>
        <v>25.49</v>
      </c>
      <c r="L434" s="26"/>
      <c r="M434" s="23" cm="1">
        <f t="array" aca="1" ref="M434" ca="1">_FV(A434,"52 week low",TRUE)</f>
        <v>11.18</v>
      </c>
      <c r="N434" s="23" cm="1">
        <f t="array" aca="1" ref="N434" ca="1">_FV(A434,"52 week high",TRUE)</f>
        <v>34.770000000000003</v>
      </c>
      <c r="O434" s="8" cm="1">
        <f t="array" aca="1" ref="O434" ca="1">_FV(A434,"Volume")</f>
        <v>210480</v>
      </c>
      <c r="P434" s="7" cm="1">
        <f t="array" aca="1" ref="P434" ca="1">_FV(A434,"Volume average",TRUE)</f>
        <v>247602</v>
      </c>
      <c r="Q434" t="s">
        <v>85</v>
      </c>
      <c r="S434" t="s">
        <v>445</v>
      </c>
      <c r="T434" s="25" cm="1">
        <f t="array" aca="1" ref="T434" ca="1">_FV(A434,"Expense ratio",TRUE)</f>
        <v>9.7999999999999997E-3</v>
      </c>
      <c r="U434" s="24" cm="1">
        <f t="array" aca="1" ref="U434" ca="1">_FV(A434,"Market cap",TRUE)</f>
        <v>145958808.50999999</v>
      </c>
      <c r="V434" s="4">
        <v>145958816</v>
      </c>
      <c r="W434" s="4">
        <v>145958816</v>
      </c>
      <c r="Y434" t="s">
        <v>938</v>
      </c>
      <c r="Z434" s="5">
        <v>27.625</v>
      </c>
      <c r="AA434" s="5">
        <v>33.941775999999997</v>
      </c>
      <c r="AB434" s="5">
        <v>1E-3</v>
      </c>
      <c r="AC434" s="4">
        <v>334877</v>
      </c>
      <c r="AE434" s="5">
        <v>2.226191118063614</v>
      </c>
      <c r="AF434" s="5">
        <v>65.863688898688281</v>
      </c>
      <c r="AI434" s="4">
        <v>334877</v>
      </c>
      <c r="AJ434" s="5">
        <v>9232558.8900000006</v>
      </c>
      <c r="AL434" s="5">
        <v>34.770000000000003</v>
      </c>
      <c r="AM434" s="5">
        <v>11.18</v>
      </c>
      <c r="AN434" t="s">
        <v>90</v>
      </c>
      <c r="AO434" t="str" cm="1">
        <f t="array" aca="1" ref="AO434" ca="1">_FV(A434,"Currency")</f>
        <v>USD</v>
      </c>
      <c r="AP434" t="str" cm="1">
        <f t="array" aca="1" ref="AP434" ca="1">_FV(A434,"Exchange")</f>
        <v>NYSE Arca</v>
      </c>
      <c r="AQ434" s="6" t="str" cm="1">
        <f t="array" aca="1" ref="AQ434" ca="1">_FV(A434,"Exchange abbreviation",TRUE)</f>
        <v>ARCX</v>
      </c>
      <c r="AR434" t="str" cm="1">
        <f t="array" aca="1" ref="AR434" ca="1">_FV(A434,"Instrument type",TRUE)</f>
        <v>ETF</v>
      </c>
    </row>
    <row r="435" spans="1:44" ht="18.75" customHeight="1" x14ac:dyDescent="0.25">
      <c r="A435" t="e" vm="448">
        <v>#VALUE!</v>
      </c>
      <c r="B435" t="s">
        <v>1400</v>
      </c>
      <c r="C435" t="s">
        <v>1401</v>
      </c>
      <c r="D435" s="31" cm="1">
        <f t="array" aca="1" ref="D435" ca="1">_FV(A435,"Last trade time",TRUE)</f>
        <v>45824.841355693752</v>
      </c>
      <c r="E435" s="23" cm="1">
        <f t="array" aca="1" ref="E435" ca="1">_FV(A435,"Price")</f>
        <v>15.476900000000001</v>
      </c>
      <c r="F435" s="27" cm="1">
        <f t="array" aca="1" ref="F435" ca="1">_FV(A435,"Change (%)",TRUE)</f>
        <v>4.7151999999999999E-2</v>
      </c>
      <c r="G435" s="26" cm="1">
        <f t="array" aca="1" ref="G435" ca="1">_FV(A435,"Change")</f>
        <v>0.69689999999999996</v>
      </c>
      <c r="H435" s="23" cm="1">
        <f t="array" aca="1" ref="H435" ca="1">_FV(A435,"Open")</f>
        <v>15.11</v>
      </c>
      <c r="I435" s="23" cm="1">
        <f t="array" aca="1" ref="I435" ca="1">_FV(A435,"Low")</f>
        <v>15.11</v>
      </c>
      <c r="J435" s="23" cm="1">
        <f t="array" aca="1" ref="J435" ca="1">_FV(A435,"High")</f>
        <v>15.61</v>
      </c>
      <c r="K435" s="23" cm="1">
        <f t="array" aca="1" ref="K435" ca="1">_FV(A435,"Previous close",TRUE)</f>
        <v>14.78</v>
      </c>
      <c r="L435" s="26"/>
      <c r="M435" s="23" cm="1">
        <f t="array" aca="1" ref="M435" ca="1">_FV(A435,"52 week low",TRUE)</f>
        <v>9.92</v>
      </c>
      <c r="N435" s="23" cm="1">
        <f t="array" aca="1" ref="N435" ca="1">_FV(A435,"52 week high",TRUE)</f>
        <v>21.4299</v>
      </c>
      <c r="O435" s="8" cm="1">
        <f t="array" aca="1" ref="O435" ca="1">_FV(A435,"Volume")</f>
        <v>29157</v>
      </c>
      <c r="P435" s="7" cm="1">
        <f t="array" aca="1" ref="P435" ca="1">_FV(A435,"Volume average",TRUE)</f>
        <v>10681</v>
      </c>
      <c r="Q435" t="s">
        <v>85</v>
      </c>
      <c r="S435" t="s">
        <v>445</v>
      </c>
      <c r="T435" s="25" cm="1">
        <f t="array" aca="1" ref="T435" ca="1">_FV(A435,"Expense ratio",TRUE)</f>
        <v>9.7999999999999997E-3</v>
      </c>
      <c r="U435" s="24" cm="1">
        <f t="array" aca="1" ref="U435" ca="1">_FV(A435,"Market cap",TRUE)</f>
        <v>4657004.13</v>
      </c>
      <c r="V435" s="4">
        <v>4657004</v>
      </c>
      <c r="W435" s="4">
        <v>4657004</v>
      </c>
      <c r="Y435" t="s">
        <v>1402</v>
      </c>
      <c r="Z435" s="5">
        <v>16.140999999999998</v>
      </c>
      <c r="AA435" s="5">
        <v>17.681072</v>
      </c>
      <c r="AB435" s="5">
        <v>1.2500000000000001E-2</v>
      </c>
      <c r="AC435" s="4">
        <v>8138</v>
      </c>
      <c r="AE435" s="5">
        <v>-11.83962552639208</v>
      </c>
      <c r="AF435" s="5">
        <v>17.377438436862811</v>
      </c>
      <c r="AI435" s="4">
        <v>8138</v>
      </c>
      <c r="AJ435" s="5">
        <v>132187.16159999999</v>
      </c>
      <c r="AL435" s="5">
        <v>21.43</v>
      </c>
      <c r="AM435" s="5">
        <v>9.92</v>
      </c>
      <c r="AN435" t="s">
        <v>47</v>
      </c>
      <c r="AO435" t="str" cm="1">
        <f t="array" aca="1" ref="AO435" ca="1">_FV(A435,"Currency")</f>
        <v>USD</v>
      </c>
      <c r="AP435" t="str" cm="1">
        <f t="array" aca="1" ref="AP435" ca="1">_FV(A435,"Exchange")</f>
        <v>NYSE Arca</v>
      </c>
      <c r="AQ435" s="6" t="str" cm="1">
        <f t="array" aca="1" ref="AQ435" ca="1">_FV(A435,"Exchange abbreviation",TRUE)</f>
        <v>ARCX</v>
      </c>
      <c r="AR435" t="str" cm="1">
        <f t="array" aca="1" ref="AR435" ca="1">_FV(A435,"Instrument type",TRUE)</f>
        <v>ETF</v>
      </c>
    </row>
    <row r="436" spans="1:44" ht="18.75" customHeight="1" x14ac:dyDescent="0.25">
      <c r="A436" t="e" vm="449">
        <v>#VALUE!</v>
      </c>
      <c r="B436" t="s">
        <v>1403</v>
      </c>
      <c r="C436" t="s">
        <v>1404</v>
      </c>
      <c r="D436" s="31" cm="1">
        <f t="array" aca="1" ref="D436" ca="1">_FV(A436,"Last trade time",TRUE)</f>
        <v>45824.880443089845</v>
      </c>
      <c r="E436" s="23" cm="1">
        <f t="array" aca="1" ref="E436" ca="1">_FV(A436,"Price")</f>
        <v>37.619999999999997</v>
      </c>
      <c r="F436" s="27" cm="1">
        <f t="array" aca="1" ref="F436" ca="1">_FV(A436,"Change (%)",TRUE)</f>
        <v>7.1489999999999998E-2</v>
      </c>
      <c r="G436" s="26" cm="1">
        <f t="array" aca="1" ref="G436" ca="1">_FV(A436,"Change")</f>
        <v>2.5099999999999998</v>
      </c>
      <c r="H436" s="23" cm="1">
        <f t="array" aca="1" ref="H436" ca="1">_FV(A436,"Open")</f>
        <v>36.29</v>
      </c>
      <c r="I436" s="23" cm="1">
        <f t="array" aca="1" ref="I436" ca="1">_FV(A436,"Low")</f>
        <v>36.29</v>
      </c>
      <c r="J436" s="23" cm="1">
        <f t="array" aca="1" ref="J436" ca="1">_FV(A436,"High")</f>
        <v>37.869999999999997</v>
      </c>
      <c r="K436" s="23" cm="1">
        <f t="array" aca="1" ref="K436" ca="1">_FV(A436,"Previous close",TRUE)</f>
        <v>35.11</v>
      </c>
      <c r="L436" s="26"/>
      <c r="M436" s="23" cm="1">
        <f t="array" aca="1" ref="M436" ca="1">_FV(A436,"52 week low",TRUE)</f>
        <v>13.94</v>
      </c>
      <c r="N436" s="23" cm="1">
        <f t="array" aca="1" ref="N436" ca="1">_FV(A436,"52 week high",TRUE)</f>
        <v>54</v>
      </c>
      <c r="O436" s="8" cm="1">
        <f t="array" aca="1" ref="O436" ca="1">_FV(A436,"Volume")</f>
        <v>192786</v>
      </c>
      <c r="P436" s="7" cm="1">
        <f t="array" aca="1" ref="P436" ca="1">_FV(A436,"Volume average",TRUE)</f>
        <v>178028</v>
      </c>
      <c r="Q436" t="s">
        <v>490</v>
      </c>
      <c r="T436" s="25" cm="1">
        <f t="array" aca="1" ref="T436" ca="1">_FV(A436,"Expense ratio",TRUE)</f>
        <v>9.7999999999999997E-3</v>
      </c>
      <c r="U436" s="24" cm="1">
        <f t="array" aca="1" ref="U436" ca="1">_FV(A436,"Market cap",TRUE)</f>
        <v>53257613.039999999</v>
      </c>
      <c r="V436" s="16"/>
      <c r="W436" s="16"/>
      <c r="Z436" s="18"/>
      <c r="AB436" s="20"/>
      <c r="AC436" s="21">
        <v>182365</v>
      </c>
      <c r="AE436" s="18"/>
      <c r="AF436" s="20"/>
      <c r="AI436" s="21"/>
      <c r="AJ436" s="18"/>
      <c r="AL436" s="18"/>
      <c r="AM436" s="18"/>
      <c r="AN436" t="s">
        <v>73</v>
      </c>
      <c r="AO436" t="str" cm="1">
        <f t="array" aca="1" ref="AO436" ca="1">_FV(A436,"Currency")</f>
        <v>USD</v>
      </c>
      <c r="AP436" t="str" cm="1">
        <f t="array" aca="1" ref="AP436" ca="1">_FV(A436,"Exchange")</f>
        <v>NYSE Arca</v>
      </c>
      <c r="AQ436" s="6" t="str" cm="1">
        <f t="array" aca="1" ref="AQ436" ca="1">_FV(A436,"Exchange abbreviation",TRUE)</f>
        <v>ARCX</v>
      </c>
      <c r="AR436" t="str" cm="1">
        <f t="array" aca="1" ref="AR436" ca="1">_FV(A436,"Instrument type",TRUE)</f>
        <v>ETF</v>
      </c>
    </row>
    <row r="437" spans="1:44" ht="18.75" customHeight="1" x14ac:dyDescent="0.25">
      <c r="A437" t="e" vm="450">
        <v>#VALUE!</v>
      </c>
      <c r="B437" t="s">
        <v>1405</v>
      </c>
      <c r="C437" t="s">
        <v>1406</v>
      </c>
      <c r="D437" s="31" cm="1">
        <f t="array" aca="1" ref="D437" ca="1">_FV(A437,"Last trade time",TRUE)</f>
        <v>45824.840277789066</v>
      </c>
      <c r="E437" s="23" cm="1">
        <f t="array" aca="1" ref="E437" ca="1">_FV(A437,"Price")</f>
        <v>20.130800000000001</v>
      </c>
      <c r="F437" s="27" cm="1">
        <f t="array" aca="1" ref="F437" ca="1">_FV(A437,"Change (%)",TRUE)</f>
        <v>3.7135000000000001E-2</v>
      </c>
      <c r="G437" s="26" cm="1">
        <f t="array" aca="1" ref="G437" ca="1">_FV(A437,"Change")</f>
        <v>0.7208</v>
      </c>
      <c r="H437" s="23" cm="1">
        <f t="array" aca="1" ref="H437" ca="1">_FV(A437,"Open")</f>
        <v>20.120100000000001</v>
      </c>
      <c r="I437" s="23" cm="1">
        <f t="array" aca="1" ref="I437" ca="1">_FV(A437,"Low")</f>
        <v>20.120100000000001</v>
      </c>
      <c r="J437" s="23" cm="1">
        <f t="array" aca="1" ref="J437" ca="1">_FV(A437,"High")</f>
        <v>20.639900000000001</v>
      </c>
      <c r="K437" s="23" cm="1">
        <f t="array" aca="1" ref="K437" ca="1">_FV(A437,"Previous close",TRUE)</f>
        <v>19.41</v>
      </c>
      <c r="L437" s="26"/>
      <c r="M437" s="23" cm="1">
        <f t="array" aca="1" ref="M437" ca="1">_FV(A437,"52 week low",TRUE)</f>
        <v>11.7111</v>
      </c>
      <c r="N437" s="23" cm="1">
        <f t="array" aca="1" ref="N437" ca="1">_FV(A437,"52 week high",TRUE)</f>
        <v>39.44</v>
      </c>
      <c r="O437" s="8" cm="1">
        <f t="array" aca="1" ref="O437" ca="1">_FV(A437,"Volume")</f>
        <v>9281</v>
      </c>
      <c r="P437" s="7" cm="1">
        <f t="array" aca="1" ref="P437" ca="1">_FV(A437,"Volume average",TRUE)</f>
        <v>11762</v>
      </c>
      <c r="Q437" t="s">
        <v>85</v>
      </c>
      <c r="S437" t="s">
        <v>445</v>
      </c>
      <c r="T437" s="25" cm="1">
        <f t="array" aca="1" ref="T437" ca="1">_FV(A437,"Expense ratio",TRUE)</f>
        <v>9.7999999999999997E-3</v>
      </c>
      <c r="U437" s="24" cm="1">
        <f t="array" aca="1" ref="U437" ca="1">_FV(A437,"Market cap",TRUE)</f>
        <v>3841539.66</v>
      </c>
      <c r="V437" s="4">
        <v>3841539</v>
      </c>
      <c r="W437" s="4">
        <v>3841539</v>
      </c>
      <c r="Y437" t="s">
        <v>1407</v>
      </c>
      <c r="Z437" s="5">
        <v>19.872</v>
      </c>
      <c r="AA437" s="20"/>
      <c r="AB437" s="5">
        <v>2.1300000999999999E-2</v>
      </c>
      <c r="AC437" s="4">
        <v>8085</v>
      </c>
      <c r="AE437" s="5">
        <v>-6.1174244318614956</v>
      </c>
      <c r="AF437" s="5">
        <v>24.01774902529235</v>
      </c>
      <c r="AI437" s="4">
        <v>8085</v>
      </c>
      <c r="AJ437" s="5">
        <v>160759.7145</v>
      </c>
      <c r="AL437" s="5">
        <v>39.44</v>
      </c>
      <c r="AM437" s="5">
        <v>11.711</v>
      </c>
      <c r="AN437" t="s">
        <v>47</v>
      </c>
      <c r="AO437" t="str" cm="1">
        <f t="array" aca="1" ref="AO437" ca="1">_FV(A437,"Currency")</f>
        <v>USD</v>
      </c>
      <c r="AP437" t="str" cm="1">
        <f t="array" aca="1" ref="AP437" ca="1">_FV(A437,"Exchange")</f>
        <v>NYSE Arca</v>
      </c>
      <c r="AQ437" s="6" t="str" cm="1">
        <f t="array" aca="1" ref="AQ437" ca="1">_FV(A437,"Exchange abbreviation",TRUE)</f>
        <v>ARCX</v>
      </c>
      <c r="AR437" t="str" cm="1">
        <f t="array" aca="1" ref="AR437" ca="1">_FV(A437,"Instrument type",TRUE)</f>
        <v>ETF</v>
      </c>
    </row>
    <row r="438" spans="1:44" ht="18.75" customHeight="1" x14ac:dyDescent="0.25">
      <c r="A438" t="e" vm="451">
        <v>#VALUE!</v>
      </c>
      <c r="B438" t="s">
        <v>1408</v>
      </c>
      <c r="C438" t="s">
        <v>1409</v>
      </c>
      <c r="D438" s="31" cm="1">
        <f t="array" aca="1" ref="D438" ca="1">_FV(A438,"Last trade time",TRUE)</f>
        <v>45824.941284224216</v>
      </c>
      <c r="E438" s="23" cm="1">
        <f t="array" aca="1" ref="E438" ca="1">_FV(A438,"Price")</f>
        <v>9.2249999999999996</v>
      </c>
      <c r="F438" s="27" cm="1">
        <f t="array" aca="1" ref="F438" ca="1">_FV(A438,"Change (%)",TRUE)</f>
        <v>-9.2920000000000003E-2</v>
      </c>
      <c r="G438" s="26" cm="1">
        <f t="array" aca="1" ref="G438" ca="1">_FV(A438,"Change")</f>
        <v>-0.94499999999999995</v>
      </c>
      <c r="H438" s="23" cm="1">
        <f t="array" aca="1" ref="H438" ca="1">_FV(A438,"Open")</f>
        <v>9.8000000000000007</v>
      </c>
      <c r="I438" s="23" cm="1">
        <f t="array" aca="1" ref="I438" ca="1">_FV(A438,"Low")</f>
        <v>9.1</v>
      </c>
      <c r="J438" s="23" cm="1">
        <f t="array" aca="1" ref="J438" ca="1">_FV(A438,"High")</f>
        <v>9.82</v>
      </c>
      <c r="K438" s="23" cm="1">
        <f t="array" aca="1" ref="K438" ca="1">_FV(A438,"Previous close",TRUE)</f>
        <v>10.17</v>
      </c>
      <c r="L438" s="26"/>
      <c r="M438" s="23" cm="1">
        <f t="array" aca="1" ref="M438" ca="1">_FV(A438,"52 week low",TRUE)</f>
        <v>9.09</v>
      </c>
      <c r="N438" s="23" cm="1">
        <f t="array" aca="1" ref="N438" ca="1">_FV(A438,"52 week high",TRUE)</f>
        <v>53.43</v>
      </c>
      <c r="O438" s="8" cm="1">
        <f t="array" aca="1" ref="O438" ca="1">_FV(A438,"Volume")</f>
        <v>146932828</v>
      </c>
      <c r="P438" s="7" cm="1">
        <f t="array" aca="1" ref="P438" ca="1">_FV(A438,"Volume average",TRUE)</f>
        <v>116644649</v>
      </c>
      <c r="Q438" t="s">
        <v>490</v>
      </c>
      <c r="T438" s="25" cm="1">
        <f t="array" aca="1" ref="T438" ca="1">_FV(A438,"Expense ratio",TRUE)</f>
        <v>9.7000000000000003E-3</v>
      </c>
      <c r="U438" s="24" cm="1">
        <f t="array" aca="1" ref="U438" ca="1">_FV(A438,"Market cap",TRUE)</f>
        <v>1063387467.45</v>
      </c>
      <c r="V438" s="16"/>
      <c r="W438" s="16"/>
      <c r="Z438" s="18"/>
      <c r="AB438" s="20"/>
      <c r="AC438" s="21">
        <v>113199313</v>
      </c>
      <c r="AE438" s="18"/>
      <c r="AF438" s="20"/>
      <c r="AI438" s="21"/>
      <c r="AJ438" s="18"/>
      <c r="AL438" s="18"/>
      <c r="AM438" s="18"/>
      <c r="AN438" t="s">
        <v>73</v>
      </c>
      <c r="AO438" t="str" cm="1">
        <f t="array" aca="1" ref="AO438" ca="1">_FV(A438,"Currency")</f>
        <v>USD</v>
      </c>
      <c r="AP438" t="str" cm="1">
        <f t="array" aca="1" ref="AP438" ca="1">_FV(A438,"Exchange")</f>
        <v>NYSE Arca</v>
      </c>
      <c r="AQ438" s="6" t="str" cm="1">
        <f t="array" aca="1" ref="AQ438" ca="1">_FV(A438,"Exchange abbreviation",TRUE)</f>
        <v>ARCX</v>
      </c>
      <c r="AR438" t="str" cm="1">
        <f t="array" aca="1" ref="AR438" ca="1">_FV(A438,"Instrument type",TRUE)</f>
        <v>ETF</v>
      </c>
    </row>
    <row r="439" spans="1:44" ht="18.75" customHeight="1" x14ac:dyDescent="0.25">
      <c r="A439" t="e" vm="452">
        <v>#VALUE!</v>
      </c>
      <c r="B439" t="s">
        <v>1410</v>
      </c>
      <c r="C439" t="s">
        <v>1411</v>
      </c>
      <c r="D439" s="31" cm="1">
        <f t="array" aca="1" ref="D439" ca="1">_FV(A439,"Last trade time",TRUE)</f>
        <v>45824.940804825783</v>
      </c>
      <c r="E439" s="23" cm="1">
        <f t="array" aca="1" ref="E439" ca="1">_FV(A439,"Price")</f>
        <v>67.52</v>
      </c>
      <c r="F439" s="27" cm="1">
        <f t="array" aca="1" ref="F439" ca="1">_FV(A439,"Change (%)",TRUE)</f>
        <v>5.9470000000000002E-2</v>
      </c>
      <c r="G439" s="26" cm="1">
        <f t="array" aca="1" ref="G439" ca="1">_FV(A439,"Change")</f>
        <v>3.79</v>
      </c>
      <c r="H439" s="23" cm="1">
        <f t="array" aca="1" ref="H439" ca="1">_FV(A439,"Open")</f>
        <v>66.39</v>
      </c>
      <c r="I439" s="23" cm="1">
        <f t="array" aca="1" ref="I439" ca="1">_FV(A439,"Low")</f>
        <v>66.099999999999994</v>
      </c>
      <c r="J439" s="23" cm="1">
        <f t="array" aca="1" ref="J439" ca="1">_FV(A439,"High")</f>
        <v>70.77</v>
      </c>
      <c r="K439" s="23" cm="1">
        <f t="array" aca="1" ref="K439" ca="1">_FV(A439,"Previous close",TRUE)</f>
        <v>63.73</v>
      </c>
      <c r="L439" s="26"/>
      <c r="M439" s="23" cm="1">
        <f t="array" aca="1" ref="M439" ca="1">_FV(A439,"52 week low",TRUE)</f>
        <v>16.61</v>
      </c>
      <c r="N439" s="23" cm="1">
        <f t="array" aca="1" ref="N439" ca="1">_FV(A439,"52 week high",TRUE)</f>
        <v>70.77</v>
      </c>
      <c r="O439" s="8" cm="1">
        <f t="array" aca="1" ref="O439" ca="1">_FV(A439,"Volume")</f>
        <v>3730708</v>
      </c>
      <c r="P439" s="7" cm="1">
        <f t="array" aca="1" ref="P439" ca="1">_FV(A439,"Volume average",TRUE)</f>
        <v>4286588</v>
      </c>
      <c r="Q439" t="s">
        <v>490</v>
      </c>
      <c r="T439" s="25" cm="1">
        <f t="array" aca="1" ref="T439" ca="1">_FV(A439,"Expense ratio",TRUE)</f>
        <v>9.7000000000000003E-3</v>
      </c>
      <c r="U439" s="24" cm="1">
        <f t="array" aca="1" ref="U439" ca="1">_FV(A439,"Market cap",TRUE)</f>
        <v>415371385.19</v>
      </c>
      <c r="V439" s="16"/>
      <c r="W439" s="16"/>
      <c r="Z439" s="18"/>
      <c r="AA439" s="20"/>
      <c r="AB439" s="20"/>
      <c r="AC439" s="21">
        <v>4582988</v>
      </c>
      <c r="AE439" s="18"/>
      <c r="AF439" s="20"/>
      <c r="AI439" s="21"/>
      <c r="AJ439" s="18"/>
      <c r="AL439" s="18"/>
      <c r="AM439" s="18"/>
      <c r="AN439" t="s">
        <v>73</v>
      </c>
      <c r="AO439" t="str" cm="1">
        <f t="array" aca="1" ref="AO439" ca="1">_FV(A439,"Currency")</f>
        <v>USD</v>
      </c>
      <c r="AP439" t="str" cm="1">
        <f t="array" aca="1" ref="AP439" ca="1">_FV(A439,"Exchange")</f>
        <v>Nasdaq Stock Market</v>
      </c>
      <c r="AQ439" s="6" t="str" cm="1">
        <f t="array" aca="1" ref="AQ439" ca="1">_FV(A439,"Exchange abbreviation",TRUE)</f>
        <v>XNAS</v>
      </c>
      <c r="AR439" t="str" cm="1">
        <f t="array" aca="1" ref="AR439" ca="1">_FV(A439,"Instrument type",TRUE)</f>
        <v>ETF</v>
      </c>
    </row>
    <row r="440" spans="1:44" ht="18.75" customHeight="1" x14ac:dyDescent="0.25">
      <c r="A440" t="e" vm="453">
        <v>#VALUE!</v>
      </c>
      <c r="B440" t="s">
        <v>1412</v>
      </c>
      <c r="C440" t="s">
        <v>1413</v>
      </c>
      <c r="D440" s="31" cm="1">
        <f t="array" aca="1" ref="D440" ca="1">_FV(A440,"Last trade time",TRUE)</f>
        <v>45824.908718853905</v>
      </c>
      <c r="E440" s="23" cm="1">
        <f t="array" aca="1" ref="E440" ca="1">_FV(A440,"Price")</f>
        <v>19.345199999999998</v>
      </c>
      <c r="F440" s="27" cm="1">
        <f t="array" aca="1" ref="F440" ca="1">_FV(A440,"Change (%)",TRUE)</f>
        <v>-8.7059999999999998E-2</v>
      </c>
      <c r="G440" s="26" cm="1">
        <f t="array" aca="1" ref="G440" ca="1">_FV(A440,"Change")</f>
        <v>-1.8448</v>
      </c>
      <c r="H440" s="23" cm="1">
        <f t="array" aca="1" ref="H440" ca="1">_FV(A440,"Open")</f>
        <v>20.76</v>
      </c>
      <c r="I440" s="23" cm="1">
        <f t="array" aca="1" ref="I440" ca="1">_FV(A440,"Low")</f>
        <v>19.03</v>
      </c>
      <c r="J440" s="23" cm="1">
        <f t="array" aca="1" ref="J440" ca="1">_FV(A440,"High")</f>
        <v>20.76</v>
      </c>
      <c r="K440" s="23" cm="1">
        <f t="array" aca="1" ref="K440" ca="1">_FV(A440,"Previous close",TRUE)</f>
        <v>21.19</v>
      </c>
      <c r="L440" s="26"/>
      <c r="M440" s="23" cm="1">
        <f t="array" aca="1" ref="M440" ca="1">_FV(A440,"52 week low",TRUE)</f>
        <v>19.03</v>
      </c>
      <c r="N440" s="23" cm="1">
        <f t="array" aca="1" ref="N440" ca="1">_FV(A440,"52 week high",TRUE)</f>
        <v>34.74</v>
      </c>
      <c r="O440" s="8" cm="1">
        <f t="array" aca="1" ref="O440" ca="1">_FV(A440,"Volume")</f>
        <v>404268</v>
      </c>
      <c r="P440" s="7" cm="1">
        <f t="array" aca="1" ref="P440" ca="1">_FV(A440,"Volume average",TRUE)</f>
        <v>18514</v>
      </c>
      <c r="Q440" t="s">
        <v>65</v>
      </c>
      <c r="R440" t="s">
        <v>109</v>
      </c>
      <c r="S440" t="s">
        <v>445</v>
      </c>
      <c r="T440" s="25" cm="1">
        <f t="array" aca="1" ref="T440" ca="1">_FV(A440,"Expense ratio",TRUE)</f>
        <v>9.7000000000000003E-3</v>
      </c>
      <c r="U440" s="24" cm="1">
        <f t="array" aca="1" ref="U440" ca="1">_FV(A440,"Market cap",TRUE)</f>
        <v>2230615.25</v>
      </c>
      <c r="V440" s="4">
        <v>2230615</v>
      </c>
      <c r="W440" s="4">
        <v>2230615</v>
      </c>
      <c r="X440" t="s">
        <v>1414</v>
      </c>
      <c r="Y440" t="s">
        <v>1415</v>
      </c>
      <c r="Z440" s="5">
        <v>21.234000000000002</v>
      </c>
      <c r="AA440" s="20"/>
      <c r="AB440" s="20"/>
      <c r="AC440" s="4">
        <v>9176</v>
      </c>
      <c r="AE440" s="5">
        <v>-18.412360441931181</v>
      </c>
      <c r="AF440" s="20"/>
      <c r="AI440" s="4">
        <v>9176</v>
      </c>
      <c r="AJ440" s="5">
        <v>194714.72</v>
      </c>
      <c r="AL440" s="5">
        <v>34.74</v>
      </c>
      <c r="AM440" s="5">
        <v>20.149999999999999</v>
      </c>
      <c r="AN440" t="s">
        <v>47</v>
      </c>
      <c r="AO440" t="str" cm="1">
        <f t="array" aca="1" ref="AO440" ca="1">_FV(A440,"Currency")</f>
        <v>USD</v>
      </c>
      <c r="AP440" t="str" cm="1">
        <f t="array" aca="1" ref="AP440" ca="1">_FV(A440,"Exchange")</f>
        <v>Nasdaq Stock Market</v>
      </c>
      <c r="AQ440" s="6" t="str" cm="1">
        <f t="array" aca="1" ref="AQ440" ca="1">_FV(A440,"Exchange abbreviation",TRUE)</f>
        <v>XNAS</v>
      </c>
      <c r="AR440" t="str" cm="1">
        <f t="array" aca="1" ref="AR440" ca="1">_FV(A440,"Instrument type",TRUE)</f>
        <v>ETF</v>
      </c>
    </row>
    <row r="441" spans="1:44" ht="18.75" customHeight="1" x14ac:dyDescent="0.25">
      <c r="A441" t="e" vm="454">
        <v>#VALUE!</v>
      </c>
      <c r="B441" t="s">
        <v>1416</v>
      </c>
      <c r="C441" t="s">
        <v>1417</v>
      </c>
      <c r="D441" s="31" cm="1">
        <f t="array" aca="1" ref="D441" ca="1">_FV(A441,"Last trade time",TRUE)</f>
        <v>45824.938223286721</v>
      </c>
      <c r="E441" s="23" cm="1">
        <f t="array" aca="1" ref="E441" ca="1">_FV(A441,"Price")</f>
        <v>36.39</v>
      </c>
      <c r="F441" s="27" cm="1">
        <f t="array" aca="1" ref="F441" ca="1">_FV(A441,"Change (%)",TRUE)</f>
        <v>-2.8822999999999998E-2</v>
      </c>
      <c r="G441" s="26" cm="1">
        <f t="array" aca="1" ref="G441" ca="1">_FV(A441,"Change")</f>
        <v>-1.08</v>
      </c>
      <c r="H441" s="23" cm="1">
        <f t="array" aca="1" ref="H441" ca="1">_FV(A441,"Open")</f>
        <v>37.11</v>
      </c>
      <c r="I441" s="23" cm="1">
        <f t="array" aca="1" ref="I441" ca="1">_FV(A441,"Low")</f>
        <v>36.36</v>
      </c>
      <c r="J441" s="23" cm="1">
        <f t="array" aca="1" ref="J441" ca="1">_FV(A441,"High")</f>
        <v>37.120100000000001</v>
      </c>
      <c r="K441" s="23" cm="1">
        <f t="array" aca="1" ref="K441" ca="1">_FV(A441,"Previous close",TRUE)</f>
        <v>37.47</v>
      </c>
      <c r="L441" s="26"/>
      <c r="M441" s="23" cm="1">
        <f t="array" aca="1" ref="M441" ca="1">_FV(A441,"52 week low",TRUE)</f>
        <v>18.747499999999999</v>
      </c>
      <c r="N441" s="23" cm="1">
        <f t="array" aca="1" ref="N441" ca="1">_FV(A441,"52 week high",TRUE)</f>
        <v>38.450000000000003</v>
      </c>
      <c r="O441" s="8" cm="1">
        <f t="array" aca="1" ref="O441" ca="1">_FV(A441,"Volume")</f>
        <v>1354617</v>
      </c>
      <c r="P441" s="7" cm="1">
        <f t="array" aca="1" ref="P441" ca="1">_FV(A441,"Volume average",TRUE)</f>
        <v>1777226</v>
      </c>
      <c r="Q441" t="s">
        <v>78</v>
      </c>
      <c r="R441" t="s">
        <v>79</v>
      </c>
      <c r="S441" t="s">
        <v>61</v>
      </c>
      <c r="T441" s="25" cm="1">
        <f t="array" aca="1" ref="T441" ca="1">_FV(A441,"Expense ratio",TRUE)</f>
        <v>9.7000000000000003E-3</v>
      </c>
      <c r="U441" s="24" cm="1">
        <f t="array" aca="1" ref="U441" ca="1">_FV(A441,"Market cap",TRUE)</f>
        <v>483741524.22000003</v>
      </c>
      <c r="V441" s="4">
        <v>476832000</v>
      </c>
      <c r="W441" s="4">
        <v>476832000</v>
      </c>
      <c r="Y441" t="s">
        <v>1389</v>
      </c>
      <c r="Z441" s="5">
        <v>140.785</v>
      </c>
      <c r="AA441" s="20"/>
      <c r="AB441" s="4">
        <v>0</v>
      </c>
      <c r="AC441" s="4">
        <v>542496</v>
      </c>
      <c r="AE441" s="5">
        <v>46.926612660615262</v>
      </c>
      <c r="AF441" s="5">
        <v>74.077293498204114</v>
      </c>
      <c r="AI441" s="4">
        <v>542496</v>
      </c>
      <c r="AJ441" s="5">
        <v>75851790.719999999</v>
      </c>
      <c r="AL441" s="5">
        <v>153.80000000000001</v>
      </c>
      <c r="AM441" s="5">
        <v>74.989999999999995</v>
      </c>
      <c r="AN441" t="s">
        <v>82</v>
      </c>
      <c r="AO441" t="str" cm="1">
        <f t="array" aca="1" ref="AO441" ca="1">_FV(A441,"Currency")</f>
        <v>USD</v>
      </c>
      <c r="AP441" t="str" cm="1">
        <f t="array" aca="1" ref="AP441" ca="1">_FV(A441,"Exchange")</f>
        <v>NYSE Arca</v>
      </c>
      <c r="AQ441" s="6" t="str" cm="1">
        <f t="array" aca="1" ref="AQ441" ca="1">_FV(A441,"Exchange abbreviation",TRUE)</f>
        <v>ARCX</v>
      </c>
      <c r="AR441" t="str" cm="1">
        <f t="array" aca="1" ref="AR441" ca="1">_FV(A441,"Instrument type",TRUE)</f>
        <v>ETF</v>
      </c>
    </row>
    <row r="442" spans="1:44" ht="18.75" customHeight="1" x14ac:dyDescent="0.25">
      <c r="A442" t="e" vm="455">
        <v>#VALUE!</v>
      </c>
      <c r="B442" t="s">
        <v>1418</v>
      </c>
      <c r="C442" t="s">
        <v>1419</v>
      </c>
      <c r="D442" s="31" cm="1">
        <f t="array" aca="1" ref="D442" ca="1">_FV(A442,"Last trade time",TRUE)</f>
        <v>45824.843750207816</v>
      </c>
      <c r="E442" s="23" cm="1">
        <f t="array" aca="1" ref="E442" ca="1">_FV(A442,"Price")</f>
        <v>23.63</v>
      </c>
      <c r="F442" s="27" cm="1">
        <f t="array" aca="1" ref="F442" ca="1">_FV(A442,"Change (%)",TRUE)</f>
        <v>-5.8899999999999994E-3</v>
      </c>
      <c r="G442" s="26" cm="1">
        <f t="array" aca="1" ref="G442" ca="1">_FV(A442,"Change")</f>
        <v>-0.14000000000000001</v>
      </c>
      <c r="H442" s="23" cm="1">
        <f t="array" aca="1" ref="H442" ca="1">_FV(A442,"Open")</f>
        <v>23.55</v>
      </c>
      <c r="I442" s="23" cm="1">
        <f t="array" aca="1" ref="I442" ca="1">_FV(A442,"Low")</f>
        <v>23.55</v>
      </c>
      <c r="J442" s="23" cm="1">
        <f t="array" aca="1" ref="J442" ca="1">_FV(A442,"High")</f>
        <v>23.63</v>
      </c>
      <c r="K442" s="23" cm="1">
        <f t="array" aca="1" ref="K442" ca="1">_FV(A442,"Previous close",TRUE)</f>
        <v>23.77</v>
      </c>
      <c r="L442" s="26"/>
      <c r="M442" s="23" cm="1">
        <f t="array" aca="1" ref="M442" ca="1">_FV(A442,"52 week low",TRUE)</f>
        <v>21.23</v>
      </c>
      <c r="N442" s="23" cm="1">
        <f t="array" aca="1" ref="N442" ca="1">_FV(A442,"52 week high",TRUE)</f>
        <v>26.276599999999998</v>
      </c>
      <c r="O442" s="8" cm="1">
        <f t="array" aca="1" ref="O442" ca="1">_FV(A442,"Volume")</f>
        <v>801</v>
      </c>
      <c r="P442" s="7" cm="1">
        <f t="array" aca="1" ref="P442" ca="1">_FV(A442,"Volume average",TRUE)</f>
        <v>1780</v>
      </c>
      <c r="Q442" t="s">
        <v>65</v>
      </c>
      <c r="R442" t="s">
        <v>109</v>
      </c>
      <c r="S442" t="s">
        <v>445</v>
      </c>
      <c r="T442" s="25" cm="1">
        <f t="array" aca="1" ref="T442" ca="1">_FV(A442,"Expense ratio",TRUE)</f>
        <v>9.7000000000000003E-3</v>
      </c>
      <c r="U442" s="24" cm="1">
        <f t="array" aca="1" ref="U442" ca="1">_FV(A442,"Market cap",TRUE)</f>
        <v>2861674.58</v>
      </c>
      <c r="V442" s="4">
        <v>2861674</v>
      </c>
      <c r="W442" s="4">
        <v>2861674</v>
      </c>
      <c r="X442" t="s">
        <v>1420</v>
      </c>
      <c r="Y442" t="s">
        <v>513</v>
      </c>
      <c r="Z442" s="5">
        <v>23.39799</v>
      </c>
      <c r="AA442" s="20"/>
      <c r="AB442" s="20"/>
      <c r="AC442" s="4">
        <v>4393</v>
      </c>
      <c r="AE442" s="5">
        <v>-7.8351346932245436</v>
      </c>
      <c r="AF442" s="20"/>
      <c r="AH442" s="16"/>
      <c r="AI442" s="4">
        <v>4393</v>
      </c>
      <c r="AJ442" s="5">
        <v>102662.6528</v>
      </c>
      <c r="AL442" s="5">
        <v>25.79</v>
      </c>
      <c r="AM442" s="5">
        <v>21.23</v>
      </c>
      <c r="AN442" t="s">
        <v>47</v>
      </c>
      <c r="AO442" t="str" cm="1">
        <f t="array" aca="1" ref="AO442" ca="1">_FV(A442,"Currency")</f>
        <v>USD</v>
      </c>
      <c r="AP442" t="str" cm="1">
        <f t="array" aca="1" ref="AP442" ca="1">_FV(A442,"Exchange")</f>
        <v>Nasdaq Stock Market</v>
      </c>
      <c r="AQ442" s="6" t="str" cm="1">
        <f t="array" aca="1" ref="AQ442" ca="1">_FV(A442,"Exchange abbreviation",TRUE)</f>
        <v>XNAS</v>
      </c>
      <c r="AR442" t="str" cm="1">
        <f t="array" aca="1" ref="AR442" ca="1">_FV(A442,"Instrument type",TRUE)</f>
        <v>ETF</v>
      </c>
    </row>
    <row r="443" spans="1:44" ht="18.75" customHeight="1" x14ac:dyDescent="0.25">
      <c r="A443" t="e" vm="456">
        <v>#VALUE!</v>
      </c>
      <c r="B443" t="s">
        <v>1421</v>
      </c>
      <c r="C443" t="s">
        <v>1422</v>
      </c>
      <c r="D443" s="31" cm="1">
        <f t="array" aca="1" ref="D443" ca="1">_FV(A443,"Last trade time",TRUE)</f>
        <v>45824.84027780078</v>
      </c>
      <c r="E443" s="23" cm="1">
        <f t="array" aca="1" ref="E443" ca="1">_FV(A443,"Price")</f>
        <v>30.735800000000001</v>
      </c>
      <c r="F443" s="27" cm="1">
        <f t="array" aca="1" ref="F443" ca="1">_FV(A443,"Change (%)",TRUE)</f>
        <v>8.8090000000000009E-3</v>
      </c>
      <c r="G443" s="26" cm="1">
        <f t="array" aca="1" ref="G443" ca="1">_FV(A443,"Change")</f>
        <v>0.26840000000000003</v>
      </c>
      <c r="H443" s="23" cm="1">
        <f t="array" aca="1" ref="H443" ca="1">_FV(A443,"Open")</f>
        <v>30.735800000000001</v>
      </c>
      <c r="I443" s="23" cm="1">
        <f t="array" aca="1" ref="I443" ca="1">_FV(A443,"Low")</f>
        <v>30.735800000000001</v>
      </c>
      <c r="J443" s="23" cm="1">
        <f t="array" aca="1" ref="J443" ca="1">_FV(A443,"High")</f>
        <v>30.735800000000001</v>
      </c>
      <c r="K443" s="23" cm="1">
        <f t="array" aca="1" ref="K443" ca="1">_FV(A443,"Previous close",TRUE)</f>
        <v>30.467400000000001</v>
      </c>
      <c r="L443" s="26"/>
      <c r="M443" s="23" cm="1">
        <f t="array" aca="1" ref="M443" ca="1">_FV(A443,"52 week low",TRUE)</f>
        <v>24.76</v>
      </c>
      <c r="N443" s="23" cm="1">
        <f t="array" aca="1" ref="N443" ca="1">_FV(A443,"52 week high",TRUE)</f>
        <v>30.9011</v>
      </c>
      <c r="O443" s="8" cm="1">
        <f t="array" aca="1" ref="O443" ca="1">_FV(A443,"Volume")</f>
        <v>0</v>
      </c>
      <c r="P443" s="7" cm="1">
        <f t="array" aca="1" ref="P443" ca="1">_FV(A443,"Volume average",TRUE)</f>
        <v>540</v>
      </c>
      <c r="Q443" t="s">
        <v>923</v>
      </c>
      <c r="S443" t="s">
        <v>1255</v>
      </c>
      <c r="T443" s="25" cm="1">
        <f t="array" aca="1" ref="T443" ca="1">_FV(A443,"Expense ratio",TRUE)</f>
        <v>9.7000000000000003E-3</v>
      </c>
      <c r="U443" s="24" cm="1">
        <f t="array" aca="1" ref="U443" ca="1">_FV(A443,"Market cap",TRUE)</f>
        <v>3729717.1</v>
      </c>
      <c r="V443" s="4">
        <v>3729717</v>
      </c>
      <c r="W443" s="4">
        <v>3729717</v>
      </c>
      <c r="Y443" t="s">
        <v>821</v>
      </c>
      <c r="Z443" s="5">
        <v>30.44</v>
      </c>
      <c r="AA443" s="5">
        <v>17.142014</v>
      </c>
      <c r="AB443" s="5">
        <v>3.2899998E-2</v>
      </c>
      <c r="AC443" s="4">
        <v>1847</v>
      </c>
      <c r="AE443" s="5">
        <v>11.407354537458451</v>
      </c>
      <c r="AF443" s="5">
        <v>15.96591495496456</v>
      </c>
      <c r="AI443" s="4">
        <v>1847</v>
      </c>
      <c r="AJ443" s="5">
        <v>56339.225700000003</v>
      </c>
      <c r="AL443" s="5">
        <v>30.901</v>
      </c>
      <c r="AM443" s="5">
        <v>24.76</v>
      </c>
      <c r="AN443" t="s">
        <v>47</v>
      </c>
      <c r="AO443" t="str" cm="1">
        <f t="array" aca="1" ref="AO443" ca="1">_FV(A443,"Currency")</f>
        <v>USD</v>
      </c>
      <c r="AP443" t="str" cm="1">
        <f t="array" aca="1" ref="AP443" ca="1">_FV(A443,"Exchange")</f>
        <v>NYSE Arca</v>
      </c>
      <c r="AQ443" s="6" t="str" cm="1">
        <f t="array" aca="1" ref="AQ443" ca="1">_FV(A443,"Exchange abbreviation",TRUE)</f>
        <v>ARCX</v>
      </c>
      <c r="AR443" t="str" cm="1">
        <f t="array" aca="1" ref="AR443" ca="1">_FV(A443,"Instrument type",TRUE)</f>
        <v>ETF</v>
      </c>
    </row>
    <row r="444" spans="1:44" ht="18.75" customHeight="1" x14ac:dyDescent="0.25">
      <c r="A444" t="e" vm="457">
        <v>#VALUE!</v>
      </c>
      <c r="B444" t="s">
        <v>1423</v>
      </c>
      <c r="C444" t="s">
        <v>1424</v>
      </c>
      <c r="D444" s="31" cm="1">
        <f t="array" aca="1" ref="D444" ca="1">_FV(A444,"Last trade time",TRUE)</f>
        <v>45824.940919524997</v>
      </c>
      <c r="E444" s="23" cm="1">
        <f t="array" aca="1" ref="E444" ca="1">_FV(A444,"Price")</f>
        <v>25.84</v>
      </c>
      <c r="F444" s="27" cm="1">
        <f t="array" aca="1" ref="F444" ca="1">_FV(A444,"Change (%)",TRUE)</f>
        <v>1.3332999999999999E-2</v>
      </c>
      <c r="G444" s="26" cm="1">
        <f t="array" aca="1" ref="G444" ca="1">_FV(A444,"Change")</f>
        <v>0.34</v>
      </c>
      <c r="H444" s="23" cm="1">
        <f t="array" aca="1" ref="H444" ca="1">_FV(A444,"Open")</f>
        <v>25.77</v>
      </c>
      <c r="I444" s="23" cm="1">
        <f t="array" aca="1" ref="I444" ca="1">_FV(A444,"Low")</f>
        <v>25.704999999999998</v>
      </c>
      <c r="J444" s="23" cm="1">
        <f t="array" aca="1" ref="J444" ca="1">_FV(A444,"High")</f>
        <v>25.979600000000001</v>
      </c>
      <c r="K444" s="23" cm="1">
        <f t="array" aca="1" ref="K444" ca="1">_FV(A444,"Previous close",TRUE)</f>
        <v>25.5</v>
      </c>
      <c r="L444" s="26"/>
      <c r="M444" s="23" cm="1">
        <f t="array" aca="1" ref="M444" ca="1">_FV(A444,"52 week low",TRUE)</f>
        <v>22.44</v>
      </c>
      <c r="N444" s="23" cm="1">
        <f t="array" aca="1" ref="N444" ca="1">_FV(A444,"52 week high",TRUE)</f>
        <v>32.467500000000001</v>
      </c>
      <c r="O444" s="8" cm="1">
        <f t="array" aca="1" ref="O444" ca="1">_FV(A444,"Volume")</f>
        <v>89198</v>
      </c>
      <c r="P444" s="7" cm="1">
        <f t="array" aca="1" ref="P444" ca="1">_FV(A444,"Volume average",TRUE)</f>
        <v>169539</v>
      </c>
      <c r="Q444" t="s">
        <v>85</v>
      </c>
      <c r="S444" t="s">
        <v>445</v>
      </c>
      <c r="T444" s="25" cm="1">
        <f t="array" aca="1" ref="T444" ca="1">_FV(A444,"Expense ratio",TRUE)</f>
        <v>9.7000000000000003E-3</v>
      </c>
      <c r="U444" s="24" cm="1">
        <f t="array" aca="1" ref="U444" ca="1">_FV(A444,"Market cap",TRUE)</f>
        <v>52796043.079999998</v>
      </c>
      <c r="V444" s="4">
        <v>52796044</v>
      </c>
      <c r="W444" s="4">
        <v>52796044</v>
      </c>
      <c r="X444" t="s">
        <v>1425</v>
      </c>
      <c r="Y444" t="s">
        <v>513</v>
      </c>
      <c r="Z444" s="5">
        <v>26.236319999999999</v>
      </c>
      <c r="AA444" s="5">
        <v>12.218181</v>
      </c>
      <c r="AB444" s="20"/>
      <c r="AC444" s="4">
        <v>214060</v>
      </c>
      <c r="AE444" s="5">
        <v>11.144709066680409</v>
      </c>
      <c r="AF444" s="20"/>
      <c r="AI444" s="4">
        <v>214060</v>
      </c>
      <c r="AJ444" s="5">
        <v>5627637.3999999994</v>
      </c>
      <c r="AL444" s="5">
        <v>32.468000000000004</v>
      </c>
      <c r="AM444" s="5">
        <v>22.44</v>
      </c>
      <c r="AN444" t="s">
        <v>90</v>
      </c>
      <c r="AO444" t="str" cm="1">
        <f t="array" aca="1" ref="AO444" ca="1">_FV(A444,"Currency")</f>
        <v>USD</v>
      </c>
      <c r="AP444" t="str" cm="1">
        <f t="array" aca="1" ref="AP444" ca="1">_FV(A444,"Exchange")</f>
        <v>Nasdaq Stock Market</v>
      </c>
      <c r="AQ444" s="6" t="str" cm="1">
        <f t="array" aca="1" ref="AQ444" ca="1">_FV(A444,"Exchange abbreviation",TRUE)</f>
        <v>XNAS</v>
      </c>
      <c r="AR444" t="str" cm="1">
        <f t="array" aca="1" ref="AR444" ca="1">_FV(A444,"Instrument type",TRUE)</f>
        <v>ETF</v>
      </c>
    </row>
    <row r="445" spans="1:44" ht="18.75" customHeight="1" x14ac:dyDescent="0.25">
      <c r="A445" t="e" vm="458">
        <v>#VALUE!</v>
      </c>
      <c r="B445" t="s">
        <v>1426</v>
      </c>
      <c r="C445" t="s">
        <v>1427</v>
      </c>
      <c r="D445" s="31" cm="1">
        <f t="array" aca="1" ref="D445" ca="1">_FV(A445,"Last trade time",TRUE)</f>
        <v>45824.865133738283</v>
      </c>
      <c r="E445" s="23" cm="1">
        <f t="array" aca="1" ref="E445" ca="1">_FV(A445,"Price")</f>
        <v>21.18</v>
      </c>
      <c r="F445" s="27" cm="1">
        <f t="array" aca="1" ref="F445" ca="1">_FV(A445,"Change (%)",TRUE)</f>
        <v>9.452000000000001E-4</v>
      </c>
      <c r="G445" s="26" cm="1">
        <f t="array" aca="1" ref="G445" ca="1">_FV(A445,"Change")</f>
        <v>0.02</v>
      </c>
      <c r="H445" s="23" cm="1">
        <f t="array" aca="1" ref="H445" ca="1">_FV(A445,"Open")</f>
        <v>21.18</v>
      </c>
      <c r="I445" s="23" cm="1">
        <f t="array" aca="1" ref="I445" ca="1">_FV(A445,"Low")</f>
        <v>21.16</v>
      </c>
      <c r="J445" s="23" cm="1">
        <f t="array" aca="1" ref="J445" ca="1">_FV(A445,"High")</f>
        <v>21.32</v>
      </c>
      <c r="K445" s="23" cm="1">
        <f t="array" aca="1" ref="K445" ca="1">_FV(A445,"Previous close",TRUE)</f>
        <v>21.16</v>
      </c>
      <c r="L445" s="26"/>
      <c r="M445" s="23" cm="1">
        <f t="array" aca="1" ref="M445" ca="1">_FV(A445,"52 week low",TRUE)</f>
        <v>19</v>
      </c>
      <c r="N445" s="23" cm="1">
        <f t="array" aca="1" ref="N445" ca="1">_FV(A445,"52 week high",TRUE)</f>
        <v>22.44</v>
      </c>
      <c r="O445" s="8" cm="1">
        <f t="array" aca="1" ref="O445" ca="1">_FV(A445,"Volume")</f>
        <v>124741</v>
      </c>
      <c r="P445" s="7" cm="1">
        <f t="array" aca="1" ref="P445" ca="1">_FV(A445,"Volume average",TRUE)</f>
        <v>80256</v>
      </c>
      <c r="Q445" t="s">
        <v>1428</v>
      </c>
      <c r="S445" t="s">
        <v>1429</v>
      </c>
      <c r="T445" s="25" cm="1">
        <f t="array" aca="1" ref="T445" ca="1">_FV(A445,"Expense ratio",TRUE)</f>
        <v>9.7000000000000003E-3</v>
      </c>
      <c r="U445" s="24" cm="1">
        <f t="array" aca="1" ref="U445" ca="1">_FV(A445,"Market cap",TRUE)</f>
        <v>684831216.29999995</v>
      </c>
      <c r="V445" s="4">
        <v>684831232</v>
      </c>
      <c r="W445" s="4">
        <v>684831232</v>
      </c>
      <c r="Y445" t="s">
        <v>1430</v>
      </c>
      <c r="Z445" s="5">
        <v>21.26</v>
      </c>
      <c r="AA445" s="5">
        <v>23.674292000000001</v>
      </c>
      <c r="AB445" s="5">
        <v>7.0999999999999994E-2</v>
      </c>
      <c r="AC445" s="4">
        <v>79341</v>
      </c>
      <c r="AE445" s="5">
        <v>2.2571560604598422</v>
      </c>
      <c r="AF445" s="5">
        <v>8.3569717309234228</v>
      </c>
      <c r="AI445" s="4">
        <v>79341</v>
      </c>
      <c r="AJ445" s="5">
        <v>1683616.02</v>
      </c>
      <c r="AL445" s="5">
        <v>22.44</v>
      </c>
      <c r="AM445" s="4">
        <v>19</v>
      </c>
      <c r="AN445" t="s">
        <v>90</v>
      </c>
      <c r="AO445" t="str" cm="1">
        <f t="array" aca="1" ref="AO445" ca="1">_FV(A445,"Currency")</f>
        <v>USD</v>
      </c>
      <c r="AP445" t="str" cm="1">
        <f t="array" aca="1" ref="AP445" ca="1">_FV(A445,"Exchange")</f>
        <v>Nasdaq Stock Market</v>
      </c>
      <c r="AQ445" s="6" t="str" cm="1">
        <f t="array" aca="1" ref="AQ445" ca="1">_FV(A445,"Exchange abbreviation",TRUE)</f>
        <v>XNAS</v>
      </c>
      <c r="AR445" t="str" cm="1">
        <f t="array" aca="1" ref="AR445" ca="1">_FV(A445,"Instrument type",TRUE)</f>
        <v>ETF</v>
      </c>
    </row>
    <row r="446" spans="1:44" ht="18.75" customHeight="1" x14ac:dyDescent="0.25">
      <c r="A446" t="e" vm="459">
        <v>#VALUE!</v>
      </c>
      <c r="B446" t="s">
        <v>1431</v>
      </c>
      <c r="C446" t="s">
        <v>1432</v>
      </c>
      <c r="D446" s="31" cm="1">
        <f t="array" aca="1" ref="D446" ca="1">_FV(A446,"Last trade time",TRUE)</f>
        <v>45824.915353633594</v>
      </c>
      <c r="E446" s="23" cm="1">
        <f t="array" aca="1" ref="E446" ca="1">_FV(A446,"Price")</f>
        <v>16.32</v>
      </c>
      <c r="F446" s="27" cm="1">
        <f t="array" aca="1" ref="F446" ca="1">_FV(A446,"Change (%)",TRUE)</f>
        <v>-3.8869000000000001E-2</v>
      </c>
      <c r="G446" s="26" cm="1">
        <f t="array" aca="1" ref="G446" ca="1">_FV(A446,"Change")</f>
        <v>-0.66</v>
      </c>
      <c r="H446" s="23" cm="1">
        <f t="array" aca="1" ref="H446" ca="1">_FV(A446,"Open")</f>
        <v>16.489999999999998</v>
      </c>
      <c r="I446" s="23" cm="1">
        <f t="array" aca="1" ref="I446" ca="1">_FV(A446,"Low")</f>
        <v>16.221</v>
      </c>
      <c r="J446" s="23" cm="1">
        <f t="array" aca="1" ref="J446" ca="1">_FV(A446,"High")</f>
        <v>16.63</v>
      </c>
      <c r="K446" s="23" cm="1">
        <f t="array" aca="1" ref="K446" ca="1">_FV(A446,"Previous close",TRUE)</f>
        <v>16.98</v>
      </c>
      <c r="L446" s="26"/>
      <c r="M446" s="23" cm="1">
        <f t="array" aca="1" ref="M446" ca="1">_FV(A446,"52 week low",TRUE)</f>
        <v>16.221</v>
      </c>
      <c r="N446" s="23" cm="1">
        <f t="array" aca="1" ref="N446" ca="1">_FV(A446,"52 week high",TRUE)</f>
        <v>33.83</v>
      </c>
      <c r="O446" s="8" cm="1">
        <f t="array" aca="1" ref="O446" ca="1">_FV(A446,"Volume")</f>
        <v>23702</v>
      </c>
      <c r="P446" s="7" cm="1">
        <f t="array" aca="1" ref="P446" ca="1">_FV(A446,"Volume average",TRUE)</f>
        <v>7940</v>
      </c>
      <c r="Q446" t="s">
        <v>65</v>
      </c>
      <c r="R446" t="s">
        <v>109</v>
      </c>
      <c r="S446" t="s">
        <v>445</v>
      </c>
      <c r="T446" s="25" cm="1">
        <f t="array" aca="1" ref="T446" ca="1">_FV(A446,"Expense ratio",TRUE)</f>
        <v>9.7000000000000003E-3</v>
      </c>
      <c r="U446" s="24" cm="1">
        <f t="array" aca="1" ref="U446" ca="1">_FV(A446,"Market cap",TRUE)</f>
        <v>2602204.34</v>
      </c>
      <c r="V446" s="4">
        <v>2602204</v>
      </c>
      <c r="W446" s="4">
        <v>2602204</v>
      </c>
      <c r="Y446" t="s">
        <v>986</v>
      </c>
      <c r="Z446" s="5">
        <v>18.054639999999999</v>
      </c>
      <c r="AA446" s="20"/>
      <c r="AB446" s="20"/>
      <c r="AC446" s="4">
        <v>9171</v>
      </c>
      <c r="AE446" s="5">
        <v>-34.787318912874291</v>
      </c>
      <c r="AF446" s="20"/>
      <c r="AI446" s="4">
        <v>9171</v>
      </c>
      <c r="AJ446" s="5">
        <v>165571.39980000001</v>
      </c>
      <c r="AL446" s="5">
        <v>33.83</v>
      </c>
      <c r="AM446" s="5">
        <v>17.45</v>
      </c>
      <c r="AN446" t="s">
        <v>47</v>
      </c>
      <c r="AO446" t="str" cm="1">
        <f t="array" aca="1" ref="AO446" ca="1">_FV(A446,"Currency")</f>
        <v>USD</v>
      </c>
      <c r="AP446" t="str" cm="1">
        <f t="array" aca="1" ref="AP446" ca="1">_FV(A446,"Exchange")</f>
        <v>Nasdaq Stock Market</v>
      </c>
      <c r="AQ446" s="6" t="str" cm="1">
        <f t="array" aca="1" ref="AQ446" ca="1">_FV(A446,"Exchange abbreviation",TRUE)</f>
        <v>XNAS</v>
      </c>
      <c r="AR446" t="str" cm="1">
        <f t="array" aca="1" ref="AR446" ca="1">_FV(A446,"Instrument type",TRUE)</f>
        <v>ETF</v>
      </c>
    </row>
    <row r="447" spans="1:44" ht="18.75" customHeight="1" x14ac:dyDescent="0.25">
      <c r="A447" t="e" vm="460">
        <v>#VALUE!</v>
      </c>
      <c r="B447" t="s">
        <v>1433</v>
      </c>
      <c r="C447" t="s">
        <v>1434</v>
      </c>
      <c r="D447" s="31" cm="1">
        <f t="array" aca="1" ref="D447" ca="1">_FV(A447,"Last trade time",TRUE)</f>
        <v>45824.840339258597</v>
      </c>
      <c r="E447" s="23" cm="1">
        <f t="array" aca="1" ref="E447" ca="1">_FV(A447,"Price")</f>
        <v>20.67</v>
      </c>
      <c r="F447" s="27" cm="1">
        <f t="array" aca="1" ref="F447" ca="1">_FV(A447,"Change (%)",TRUE)</f>
        <v>-3.3849999999999999E-4</v>
      </c>
      <c r="G447" s="26" cm="1">
        <f t="array" aca="1" ref="G447" ca="1">_FV(A447,"Change")</f>
        <v>-7.0000000000000001E-3</v>
      </c>
      <c r="H447" s="23" cm="1">
        <f t="array" aca="1" ref="H447" ca="1">_FV(A447,"Open")</f>
        <v>20.681899999999999</v>
      </c>
      <c r="I447" s="23" cm="1">
        <f t="array" aca="1" ref="I447" ca="1">_FV(A447,"Low")</f>
        <v>20.67</v>
      </c>
      <c r="J447" s="23" cm="1">
        <f t="array" aca="1" ref="J447" ca="1">_FV(A447,"High")</f>
        <v>20.73</v>
      </c>
      <c r="K447" s="23" cm="1">
        <f t="array" aca="1" ref="K447" ca="1">_FV(A447,"Previous close",TRUE)</f>
        <v>20.677</v>
      </c>
      <c r="L447" s="26"/>
      <c r="M447" s="23" cm="1">
        <f t="array" aca="1" ref="M447" ca="1">_FV(A447,"52 week low",TRUE)</f>
        <v>19.785</v>
      </c>
      <c r="N447" s="23" cm="1">
        <f t="array" aca="1" ref="N447" ca="1">_FV(A447,"52 week high",TRUE)</f>
        <v>20.94</v>
      </c>
      <c r="O447" s="8" cm="1">
        <f t="array" aca="1" ref="O447" ca="1">_FV(A447,"Volume")</f>
        <v>2244</v>
      </c>
      <c r="P447" s="7" cm="1">
        <f t="array" aca="1" ref="P447" ca="1">_FV(A447,"Volume average",TRUE)</f>
        <v>7530</v>
      </c>
      <c r="Q447" t="s">
        <v>45</v>
      </c>
      <c r="T447" s="25" cm="1">
        <f t="array" aca="1" ref="T447" ca="1">_FV(A447,"Expense ratio",TRUE)</f>
        <v>9.7000000000000003E-3</v>
      </c>
      <c r="U447" s="24" cm="1">
        <f t="array" aca="1" ref="U447" ca="1">_FV(A447,"Market cap",TRUE)</f>
        <v>19014627.52</v>
      </c>
      <c r="V447" s="16"/>
      <c r="W447" s="16"/>
      <c r="Z447" s="18"/>
      <c r="AA447" s="20"/>
      <c r="AB447" s="20"/>
      <c r="AC447" s="21">
        <v>7483</v>
      </c>
      <c r="AE447" s="18"/>
      <c r="AF447" s="20"/>
      <c r="AI447" s="21"/>
      <c r="AJ447" s="18"/>
      <c r="AL447" s="18"/>
      <c r="AM447" s="18"/>
      <c r="AN447" t="s">
        <v>73</v>
      </c>
      <c r="AO447" t="str" cm="1">
        <f t="array" aca="1" ref="AO447" ca="1">_FV(A447,"Currency")</f>
        <v>USD</v>
      </c>
      <c r="AP447" t="str" cm="1">
        <f t="array" aca="1" ref="AP447" ca="1">_FV(A447,"Exchange")</f>
        <v>CBOE BZX Exchange</v>
      </c>
      <c r="AQ447" s="6" t="str" cm="1">
        <f t="array" aca="1" ref="AQ447" ca="1">_FV(A447,"Exchange abbreviation",TRUE)</f>
        <v>BATS</v>
      </c>
      <c r="AR447" t="str" cm="1">
        <f t="array" aca="1" ref="AR447" ca="1">_FV(A447,"Instrument type",TRUE)</f>
        <v>ETF</v>
      </c>
    </row>
    <row r="448" spans="1:44" ht="18.75" customHeight="1" x14ac:dyDescent="0.25">
      <c r="A448" t="e" vm="461">
        <v>#VALUE!</v>
      </c>
      <c r="B448" t="s">
        <v>1435</v>
      </c>
      <c r="C448" t="s">
        <v>1436</v>
      </c>
      <c r="D448" s="31" cm="1">
        <f t="array" aca="1" ref="D448" ca="1">_FV(A448,"Last trade time",TRUE)</f>
        <v>45824.840277789066</v>
      </c>
      <c r="E448" s="23" cm="1">
        <f t="array" aca="1" ref="E448" ca="1">_FV(A448,"Price")</f>
        <v>18.695</v>
      </c>
      <c r="F448" s="27" cm="1">
        <f t="array" aca="1" ref="F448" ca="1">_FV(A448,"Change (%)",TRUE)</f>
        <v>1.8759999999999998E-3</v>
      </c>
      <c r="G448" s="26" cm="1">
        <f t="array" aca="1" ref="G448" ca="1">_FV(A448,"Change")</f>
        <v>3.5000000000000003E-2</v>
      </c>
      <c r="H448" s="23" cm="1">
        <f t="array" aca="1" ref="H448" ca="1">_FV(A448,"Open")</f>
        <v>18.64</v>
      </c>
      <c r="I448" s="23" cm="1">
        <f t="array" aca="1" ref="I448" ca="1">_FV(A448,"Low")</f>
        <v>18.64</v>
      </c>
      <c r="J448" s="23" cm="1">
        <f t="array" aca="1" ref="J448" ca="1">_FV(A448,"High")</f>
        <v>18.695</v>
      </c>
      <c r="K448" s="23" cm="1">
        <f t="array" aca="1" ref="K448" ca="1">_FV(A448,"Previous close",TRUE)</f>
        <v>18.66</v>
      </c>
      <c r="L448" s="26"/>
      <c r="M448" s="23" cm="1">
        <f t="array" aca="1" ref="M448" ca="1">_FV(A448,"52 week low",TRUE)</f>
        <v>18.0002</v>
      </c>
      <c r="N448" s="23" cm="1">
        <f t="array" aca="1" ref="N448" ca="1">_FV(A448,"52 week high",TRUE)</f>
        <v>21.13</v>
      </c>
      <c r="O448" s="8" cm="1">
        <f t="array" aca="1" ref="O448" ca="1">_FV(A448,"Volume")</f>
        <v>7390</v>
      </c>
      <c r="P448" s="7" cm="1">
        <f t="array" aca="1" ref="P448" ca="1">_FV(A448,"Volume average",TRUE)</f>
        <v>5208</v>
      </c>
      <c r="Q448" t="s">
        <v>129</v>
      </c>
      <c r="R448" t="s">
        <v>1437</v>
      </c>
      <c r="S448" t="s">
        <v>294</v>
      </c>
      <c r="T448" s="25" cm="1">
        <f t="array" aca="1" ref="T448" ca="1">_FV(A448,"Expense ratio",TRUE)</f>
        <v>9.7000000000000003E-3</v>
      </c>
      <c r="U448" s="24" cm="1">
        <f t="array" aca="1" ref="U448" ca="1">_FV(A448,"Market cap",TRUE)</f>
        <v>3716731.68</v>
      </c>
      <c r="V448" s="4">
        <v>3716731</v>
      </c>
      <c r="W448" s="4">
        <v>3716731</v>
      </c>
      <c r="Y448" t="s">
        <v>1438</v>
      </c>
      <c r="Z448" s="5">
        <v>18.806899999999999</v>
      </c>
      <c r="AA448" s="20"/>
      <c r="AB448" s="5">
        <v>2.5499999999999998E-2</v>
      </c>
      <c r="AC448" s="4">
        <v>3453</v>
      </c>
      <c r="AE448" s="5">
        <v>-0.37473069422179212</v>
      </c>
      <c r="AF448" s="5">
        <v>-11.40294977236451</v>
      </c>
      <c r="AI448" s="4">
        <v>3453</v>
      </c>
      <c r="AJ448" s="5">
        <v>64950.929999999993</v>
      </c>
      <c r="AL448" s="5">
        <v>21.364999999999998</v>
      </c>
      <c r="AM448" s="4">
        <v>18</v>
      </c>
      <c r="AN448" t="s">
        <v>47</v>
      </c>
      <c r="AO448" t="str" cm="1">
        <f t="array" aca="1" ref="AO448" ca="1">_FV(A448,"Currency")</f>
        <v>USD</v>
      </c>
      <c r="AP448" t="str" cm="1">
        <f t="array" aca="1" ref="AP448" ca="1">_FV(A448,"Exchange")</f>
        <v>NYSE Arca</v>
      </c>
      <c r="AQ448" s="6" t="str" cm="1">
        <f t="array" aca="1" ref="AQ448" ca="1">_FV(A448,"Exchange abbreviation",TRUE)</f>
        <v>ARCX</v>
      </c>
      <c r="AR448" t="str" cm="1">
        <f t="array" aca="1" ref="AR448" ca="1">_FV(A448,"Instrument type",TRUE)</f>
        <v>ETF</v>
      </c>
    </row>
    <row r="449" spans="1:44" ht="18.75" customHeight="1" x14ac:dyDescent="0.25">
      <c r="A449" t="e" vm="462">
        <v>#VALUE!</v>
      </c>
      <c r="B449" t="s">
        <v>1439</v>
      </c>
      <c r="C449" t="s">
        <v>1440</v>
      </c>
      <c r="D449" s="31" cm="1">
        <f t="array" aca="1" ref="D449" ca="1">_FV(A449,"Last trade time",TRUE)</f>
        <v>45824.941031469534</v>
      </c>
      <c r="E449" s="23" cm="1">
        <f t="array" aca="1" ref="E449" ca="1">_FV(A449,"Price")</f>
        <v>34.74</v>
      </c>
      <c r="F449" s="27" cm="1">
        <f t="array" aca="1" ref="F449" ca="1">_FV(A449,"Change (%)",TRUE)</f>
        <v>1.4307E-2</v>
      </c>
      <c r="G449" s="26" cm="1">
        <f t="array" aca="1" ref="G449" ca="1">_FV(A449,"Change")</f>
        <v>0.49</v>
      </c>
      <c r="H449" s="23" cm="1">
        <f t="array" aca="1" ref="H449" ca="1">_FV(A449,"Open")</f>
        <v>34.47</v>
      </c>
      <c r="I449" s="23" cm="1">
        <f t="array" aca="1" ref="I449" ca="1">_FV(A449,"Low")</f>
        <v>34.47</v>
      </c>
      <c r="J449" s="23" cm="1">
        <f t="array" aca="1" ref="J449" ca="1">_FV(A449,"High")</f>
        <v>34.75</v>
      </c>
      <c r="K449" s="23" cm="1">
        <f t="array" aca="1" ref="K449" ca="1">_FV(A449,"Previous close",TRUE)</f>
        <v>34.25</v>
      </c>
      <c r="L449" s="26"/>
      <c r="M449" s="23" cm="1">
        <f t="array" aca="1" ref="M449" ca="1">_FV(A449,"52 week low",TRUE)</f>
        <v>29.260200000000001</v>
      </c>
      <c r="N449" s="23" cm="1">
        <f t="array" aca="1" ref="N449" ca="1">_FV(A449,"52 week high",TRUE)</f>
        <v>46.570700000000002</v>
      </c>
      <c r="O449" s="8" cm="1">
        <f t="array" aca="1" ref="O449" ca="1">_FV(A449,"Volume")</f>
        <v>443626</v>
      </c>
      <c r="P449" s="7" cm="1">
        <f t="array" aca="1" ref="P449" ca="1">_FV(A449,"Volume average",TRUE)</f>
        <v>415175</v>
      </c>
      <c r="Q449" t="s">
        <v>424</v>
      </c>
      <c r="S449" t="s">
        <v>1441</v>
      </c>
      <c r="T449" s="25" cm="1">
        <f t="array" aca="1" ref="T449" ca="1">_FV(A449,"Expense ratio",TRUE)</f>
        <v>9.7000000000000003E-3</v>
      </c>
      <c r="U449" s="24" cm="1">
        <f t="array" aca="1" ref="U449" ca="1">_FV(A449,"Market cap",TRUE)</f>
        <v>747040645.04999995</v>
      </c>
      <c r="V449" s="4">
        <v>747040640</v>
      </c>
      <c r="W449" s="4">
        <v>747040640</v>
      </c>
      <c r="Y449" t="s">
        <v>1442</v>
      </c>
      <c r="Z449" s="5">
        <v>34.442</v>
      </c>
      <c r="AA449" s="20"/>
      <c r="AB449" s="5">
        <v>0.44779997999999999</v>
      </c>
      <c r="AC449" s="4">
        <v>424231</v>
      </c>
      <c r="AE449" s="5">
        <v>9.4091519234695831E-2</v>
      </c>
      <c r="AF449" s="5">
        <v>12.362528064775249</v>
      </c>
      <c r="AI449" s="4">
        <v>424231</v>
      </c>
      <c r="AJ449" s="5">
        <v>14627484.880000001</v>
      </c>
      <c r="AL449" s="5">
        <v>46.570999999999998</v>
      </c>
      <c r="AM449" s="5">
        <v>29.26</v>
      </c>
      <c r="AN449" t="s">
        <v>82</v>
      </c>
      <c r="AO449" t="str" cm="1">
        <f t="array" aca="1" ref="AO449" ca="1">_FV(A449,"Currency")</f>
        <v>USD</v>
      </c>
      <c r="AP449" t="str" cm="1">
        <f t="array" aca="1" ref="AP449" ca="1">_FV(A449,"Exchange")</f>
        <v>CBOE BZX Exchange</v>
      </c>
      <c r="AQ449" s="6" t="str" cm="1">
        <f t="array" aca="1" ref="AQ449" ca="1">_FV(A449,"Exchange abbreviation",TRUE)</f>
        <v>BATS</v>
      </c>
      <c r="AR449" t="str" cm="1">
        <f t="array" aca="1" ref="AR449" ca="1">_FV(A449,"Instrument type",TRUE)</f>
        <v>ETF</v>
      </c>
    </row>
    <row r="450" spans="1:44" ht="18.75" customHeight="1" x14ac:dyDescent="0.25">
      <c r="A450" t="e" vm="463">
        <v>#VALUE!</v>
      </c>
      <c r="B450" t="s">
        <v>1443</v>
      </c>
      <c r="C450" t="s">
        <v>1444</v>
      </c>
      <c r="D450" s="31" cm="1">
        <f t="array" aca="1" ref="D450" ca="1">_FV(A450,"Last trade time",TRUE)</f>
        <v>45824.93477381875</v>
      </c>
      <c r="E450" s="23" cm="1">
        <f t="array" aca="1" ref="E450" ca="1">_FV(A450,"Price")</f>
        <v>43.5</v>
      </c>
      <c r="F450" s="27" cm="1">
        <f t="array" aca="1" ref="F450" ca="1">_FV(A450,"Change (%)",TRUE)</f>
        <v>8.5789999999999998E-3</v>
      </c>
      <c r="G450" s="26" cm="1">
        <f t="array" aca="1" ref="G450" ca="1">_FV(A450,"Change")</f>
        <v>0.37</v>
      </c>
      <c r="H450" s="23" cm="1">
        <f t="array" aca="1" ref="H450" ca="1">_FV(A450,"Open")</f>
        <v>43.37</v>
      </c>
      <c r="I450" s="23" cm="1">
        <f t="array" aca="1" ref="I450" ca="1">_FV(A450,"Low")</f>
        <v>43.281999999999996</v>
      </c>
      <c r="J450" s="23" cm="1">
        <f t="array" aca="1" ref="J450" ca="1">_FV(A450,"High")</f>
        <v>43.62</v>
      </c>
      <c r="K450" s="23" cm="1">
        <f t="array" aca="1" ref="K450" ca="1">_FV(A450,"Previous close",TRUE)</f>
        <v>43.13</v>
      </c>
      <c r="L450" s="26"/>
      <c r="M450" s="23" cm="1">
        <f t="array" aca="1" ref="M450" ca="1">_FV(A450,"52 week low",TRUE)</f>
        <v>38.630200000000002</v>
      </c>
      <c r="N450" s="23" cm="1">
        <f t="array" aca="1" ref="N450" ca="1">_FV(A450,"52 week high",TRUE)</f>
        <v>53.78</v>
      </c>
      <c r="O450" s="8" cm="1">
        <f t="array" aca="1" ref="O450" ca="1">_FV(A450,"Volume")</f>
        <v>260243</v>
      </c>
      <c r="P450" s="7" cm="1">
        <f t="array" aca="1" ref="P450" ca="1">_FV(A450,"Volume average",TRUE)</f>
        <v>224177</v>
      </c>
      <c r="Q450" t="s">
        <v>424</v>
      </c>
      <c r="S450" t="s">
        <v>1441</v>
      </c>
      <c r="T450" s="25" cm="1">
        <f t="array" aca="1" ref="T450" ca="1">_FV(A450,"Expense ratio",TRUE)</f>
        <v>9.7000000000000003E-3</v>
      </c>
      <c r="U450" s="24" cm="1">
        <f t="array" aca="1" ref="U450" ca="1">_FV(A450,"Market cap",TRUE)</f>
        <v>390131547.70999998</v>
      </c>
      <c r="V450" s="4">
        <v>390131552</v>
      </c>
      <c r="W450" s="4">
        <v>390131552</v>
      </c>
      <c r="Y450" t="s">
        <v>1442</v>
      </c>
      <c r="Z450" s="5">
        <v>43.467700000000001</v>
      </c>
      <c r="AA450" s="5">
        <v>24.725649000000001</v>
      </c>
      <c r="AB450" s="5">
        <v>0.31530002000000001</v>
      </c>
      <c r="AC450" s="4">
        <v>212701</v>
      </c>
      <c r="AE450" s="5">
        <v>-1.393011308507508</v>
      </c>
      <c r="AF450" s="5">
        <v>10.325471451104979</v>
      </c>
      <c r="AI450" s="4">
        <v>212701</v>
      </c>
      <c r="AJ450" s="5">
        <v>9261001.5399999991</v>
      </c>
      <c r="AL450" s="5">
        <v>53.78</v>
      </c>
      <c r="AM450" s="5">
        <v>38.630000000000003</v>
      </c>
      <c r="AN450" t="s">
        <v>90</v>
      </c>
      <c r="AO450" t="str" cm="1">
        <f t="array" aca="1" ref="AO450" ca="1">_FV(A450,"Currency")</f>
        <v>USD</v>
      </c>
      <c r="AP450" t="str" cm="1">
        <f t="array" aca="1" ref="AP450" ca="1">_FV(A450,"Exchange")</f>
        <v>CBOE BZX Exchange</v>
      </c>
      <c r="AQ450" s="6" t="str" cm="1">
        <f t="array" aca="1" ref="AQ450" ca="1">_FV(A450,"Exchange abbreviation",TRUE)</f>
        <v>BATS</v>
      </c>
      <c r="AR450" t="str" cm="1">
        <f t="array" aca="1" ref="AR450" ca="1">_FV(A450,"Instrument type",TRUE)</f>
        <v>ETF</v>
      </c>
    </row>
    <row r="451" spans="1:44" ht="18.75" customHeight="1" x14ac:dyDescent="0.25">
      <c r="A451" t="e" vm="464">
        <v>#VALUE!</v>
      </c>
      <c r="B451" t="s">
        <v>1445</v>
      </c>
      <c r="C451" t="s">
        <v>1446</v>
      </c>
      <c r="D451" s="31" cm="1">
        <f t="array" aca="1" ref="D451" ca="1">_FV(A451,"Last trade time",TRUE)</f>
        <v>45824.918499733591</v>
      </c>
      <c r="E451" s="23" cm="1">
        <f t="array" aca="1" ref="E451" ca="1">_FV(A451,"Price")</f>
        <v>35.82</v>
      </c>
      <c r="F451" s="27" cm="1">
        <f t="array" aca="1" ref="F451" ca="1">_FV(A451,"Change (%)",TRUE)</f>
        <v>-1.2679000000000001E-2</v>
      </c>
      <c r="G451" s="26" cm="1">
        <f t="array" aca="1" ref="G451" ca="1">_FV(A451,"Change")</f>
        <v>-0.46</v>
      </c>
      <c r="H451" s="23" cm="1">
        <f t="array" aca="1" ref="H451" ca="1">_FV(A451,"Open")</f>
        <v>36.950000000000003</v>
      </c>
      <c r="I451" s="23" cm="1">
        <f t="array" aca="1" ref="I451" ca="1">_FV(A451,"Low")</f>
        <v>35.26</v>
      </c>
      <c r="J451" s="23" cm="1">
        <f t="array" aca="1" ref="J451" ca="1">_FV(A451,"High")</f>
        <v>37.4</v>
      </c>
      <c r="K451" s="23" cm="1">
        <f t="array" aca="1" ref="K451" ca="1">_FV(A451,"Previous close",TRUE)</f>
        <v>36.28</v>
      </c>
      <c r="L451" s="26"/>
      <c r="M451" s="23" cm="1">
        <f t="array" aca="1" ref="M451" ca="1">_FV(A451,"52 week low",TRUE)</f>
        <v>24.15</v>
      </c>
      <c r="N451" s="23" cm="1">
        <f t="array" aca="1" ref="N451" ca="1">_FV(A451,"52 week high",TRUE)</f>
        <v>42.54</v>
      </c>
      <c r="O451" s="8" cm="1">
        <f t="array" aca="1" ref="O451" ca="1">_FV(A451,"Volume")</f>
        <v>230836</v>
      </c>
      <c r="P451" s="7" cm="1">
        <f t="array" aca="1" ref="P451" ca="1">_FV(A451,"Volume average",TRUE)</f>
        <v>105321</v>
      </c>
      <c r="Q451" t="s">
        <v>490</v>
      </c>
      <c r="T451" s="25" cm="1">
        <f t="array" aca="1" ref="T451" ca="1">_FV(A451,"Expense ratio",TRUE)</f>
        <v>9.7000000000000003E-3</v>
      </c>
      <c r="U451" s="24" cm="1">
        <f t="array" aca="1" ref="U451" ca="1">_FV(A451,"Market cap",TRUE)</f>
        <v>33548994.670000002</v>
      </c>
      <c r="V451" s="16"/>
      <c r="W451" s="16"/>
      <c r="Z451" s="18"/>
      <c r="AA451" s="20"/>
      <c r="AB451" s="20"/>
      <c r="AC451" s="21">
        <v>108003</v>
      </c>
      <c r="AE451" s="18"/>
      <c r="AF451" s="20"/>
      <c r="AI451" s="21"/>
      <c r="AJ451" s="18"/>
      <c r="AL451" s="18"/>
      <c r="AM451" s="18"/>
      <c r="AN451" t="s">
        <v>73</v>
      </c>
      <c r="AO451" t="str" cm="1">
        <f t="array" aca="1" ref="AO451" ca="1">_FV(A451,"Currency")</f>
        <v>USD</v>
      </c>
      <c r="AP451" t="str" cm="1">
        <f t="array" aca="1" ref="AP451" ca="1">_FV(A451,"Exchange")</f>
        <v>NYSE Arca</v>
      </c>
      <c r="AQ451" s="6" t="str" cm="1">
        <f t="array" aca="1" ref="AQ451" ca="1">_FV(A451,"Exchange abbreviation",TRUE)</f>
        <v>ARCX</v>
      </c>
      <c r="AR451" t="str" cm="1">
        <f t="array" aca="1" ref="AR451" ca="1">_FV(A451,"Instrument type",TRUE)</f>
        <v>ETF</v>
      </c>
    </row>
    <row r="452" spans="1:44" ht="18.75" customHeight="1" x14ac:dyDescent="0.25">
      <c r="A452" t="e" vm="465">
        <v>#VALUE!</v>
      </c>
      <c r="B452" t="s">
        <v>1447</v>
      </c>
      <c r="C452" t="s">
        <v>1448</v>
      </c>
      <c r="D452" s="31" cm="1">
        <f t="array" aca="1" ref="D452" ca="1">_FV(A452,"Last trade time",TRUE)</f>
        <v>45824.941662939062</v>
      </c>
      <c r="E452" s="23" cm="1">
        <f t="array" aca="1" ref="E452" ca="1">_FV(A452,"Price")</f>
        <v>20.71</v>
      </c>
      <c r="F452" s="27" cm="1">
        <f t="array" aca="1" ref="F452" ca="1">_FV(A452,"Change (%)",TRUE)</f>
        <v>1.9193000000000002E-2</v>
      </c>
      <c r="G452" s="26" cm="1">
        <f t="array" aca="1" ref="G452" ca="1">_FV(A452,"Change")</f>
        <v>0.39</v>
      </c>
      <c r="H452" s="23" cm="1">
        <f t="array" aca="1" ref="H452" ca="1">_FV(A452,"Open")</f>
        <v>20.51</v>
      </c>
      <c r="I452" s="23" cm="1">
        <f t="array" aca="1" ref="I452" ca="1">_FV(A452,"Low")</f>
        <v>20.335000000000001</v>
      </c>
      <c r="J452" s="23" cm="1">
        <f t="array" aca="1" ref="J452" ca="1">_FV(A452,"High")</f>
        <v>20.77</v>
      </c>
      <c r="K452" s="23" cm="1">
        <f t="array" aca="1" ref="K452" ca="1">_FV(A452,"Previous close",TRUE)</f>
        <v>20.32</v>
      </c>
      <c r="L452" s="26"/>
      <c r="M452" s="23" cm="1">
        <f t="array" aca="1" ref="M452" ca="1">_FV(A452,"52 week low",TRUE)</f>
        <v>15.89</v>
      </c>
      <c r="N452" s="23" cm="1">
        <f t="array" aca="1" ref="N452" ca="1">_FV(A452,"52 week high",TRUE)</f>
        <v>43.098999999999997</v>
      </c>
      <c r="O452" s="8" cm="1">
        <f t="array" aca="1" ref="O452" ca="1">_FV(A452,"Volume")</f>
        <v>2261822</v>
      </c>
      <c r="P452" s="7" cm="1">
        <f t="array" aca="1" ref="P452" ca="1">_FV(A452,"Volume average",TRUE)</f>
        <v>3353308</v>
      </c>
      <c r="Q452" t="s">
        <v>85</v>
      </c>
      <c r="S452" t="s">
        <v>445</v>
      </c>
      <c r="T452" s="25" cm="1">
        <f t="array" aca="1" ref="T452" ca="1">_FV(A452,"Expense ratio",TRUE)</f>
        <v>9.7000000000000003E-3</v>
      </c>
      <c r="U452" s="24" cm="1">
        <f t="array" aca="1" ref="U452" ca="1">_FV(A452,"Market cap",TRUE)</f>
        <v>200089315.81999999</v>
      </c>
      <c r="V452" s="4">
        <v>200089312</v>
      </c>
      <c r="W452" s="4">
        <v>200089312</v>
      </c>
      <c r="X452" t="s">
        <v>1449</v>
      </c>
      <c r="Y452" t="s">
        <v>824</v>
      </c>
      <c r="Z452" s="5">
        <v>21.946000000000002</v>
      </c>
      <c r="AA452" s="19">
        <v>34.182740000000003</v>
      </c>
      <c r="AB452" s="5">
        <v>0.26459998000000001</v>
      </c>
      <c r="AC452" s="4">
        <v>2208720</v>
      </c>
      <c r="AE452" s="5">
        <v>-39.423822749944279</v>
      </c>
      <c r="AF452" s="5">
        <v>-12.287019563388061</v>
      </c>
      <c r="AI452" s="4">
        <v>2208720</v>
      </c>
      <c r="AJ452" s="5">
        <v>48503491.200000003</v>
      </c>
      <c r="AL452" s="5">
        <v>43.098999999999997</v>
      </c>
      <c r="AM452" s="5">
        <v>15.89</v>
      </c>
      <c r="AN452" t="s">
        <v>82</v>
      </c>
      <c r="AO452" t="str" cm="1">
        <f t="array" aca="1" ref="AO452" ca="1">_FV(A452,"Currency")</f>
        <v>USD</v>
      </c>
      <c r="AP452" t="str" cm="1">
        <f t="array" aca="1" ref="AP452" ca="1">_FV(A452,"Exchange")</f>
        <v>Nasdaq Stock Market</v>
      </c>
      <c r="AQ452" s="6" t="str" cm="1">
        <f t="array" aca="1" ref="AQ452" ca="1">_FV(A452,"Exchange abbreviation",TRUE)</f>
        <v>XNAS</v>
      </c>
      <c r="AR452" t="str" cm="1">
        <f t="array" aca="1" ref="AR452" ca="1">_FV(A452,"Instrument type",TRUE)</f>
        <v>ETF</v>
      </c>
    </row>
    <row r="453" spans="1:44" ht="18.75" customHeight="1" x14ac:dyDescent="0.25">
      <c r="A453" t="e" vm="466">
        <v>#VALUE!</v>
      </c>
      <c r="B453" t="s">
        <v>1450</v>
      </c>
      <c r="C453" t="s">
        <v>1451</v>
      </c>
      <c r="D453" s="31" cm="1">
        <f t="array" aca="1" ref="D453" ca="1">_FV(A453,"Last trade time",TRUE)</f>
        <v>45824.915576214844</v>
      </c>
      <c r="E453" s="23" cm="1">
        <f t="array" aca="1" ref="E453" ca="1">_FV(A453,"Price")</f>
        <v>5.61</v>
      </c>
      <c r="F453" s="27" cm="1">
        <f t="array" aca="1" ref="F453" ca="1">_FV(A453,"Change (%)",TRUE)</f>
        <v>7.1809999999999999E-3</v>
      </c>
      <c r="G453" s="26" cm="1">
        <f t="array" aca="1" ref="G453" ca="1">_FV(A453,"Change")</f>
        <v>0.04</v>
      </c>
      <c r="H453" s="23" cm="1">
        <f t="array" aca="1" ref="H453" ca="1">_FV(A453,"Open")</f>
        <v>5.62</v>
      </c>
      <c r="I453" s="23" cm="1">
        <f t="array" aca="1" ref="I453" ca="1">_FV(A453,"Low")</f>
        <v>5.5</v>
      </c>
      <c r="J453" s="23" cm="1">
        <f t="array" aca="1" ref="J453" ca="1">_FV(A453,"High")</f>
        <v>5.66</v>
      </c>
      <c r="K453" s="23" cm="1">
        <f t="array" aca="1" ref="K453" ca="1">_FV(A453,"Previous close",TRUE)</f>
        <v>5.57</v>
      </c>
      <c r="L453" s="26"/>
      <c r="M453" s="23" cm="1">
        <f t="array" aca="1" ref="M453" ca="1">_FV(A453,"52 week low",TRUE)</f>
        <v>3.62</v>
      </c>
      <c r="N453" s="23" cm="1">
        <f t="array" aca="1" ref="N453" ca="1">_FV(A453,"52 week high",TRUE)</f>
        <v>10.62</v>
      </c>
      <c r="O453" s="8" cm="1">
        <f t="array" aca="1" ref="O453" ca="1">_FV(A453,"Volume")</f>
        <v>74547</v>
      </c>
      <c r="P453" s="7" cm="1">
        <f t="array" aca="1" ref="P453" ca="1">_FV(A453,"Volume average",TRUE)</f>
        <v>138778</v>
      </c>
      <c r="Q453" t="s">
        <v>490</v>
      </c>
      <c r="T453" s="25" cm="1">
        <f t="array" aca="1" ref="T453" ca="1">_FV(A453,"Expense ratio",TRUE)</f>
        <v>9.7000000000000003E-3</v>
      </c>
      <c r="U453" s="24" cm="1">
        <f t="array" aca="1" ref="U453" ca="1">_FV(A453,"Market cap",TRUE)</f>
        <v>9718352.0299999993</v>
      </c>
      <c r="V453" s="16"/>
      <c r="W453" s="16"/>
      <c r="Z453" s="18"/>
      <c r="AA453" s="20"/>
      <c r="AB453" s="20"/>
      <c r="AC453" s="21">
        <v>137528</v>
      </c>
      <c r="AE453" s="18"/>
      <c r="AF453" s="20"/>
      <c r="AI453" s="21"/>
      <c r="AJ453" s="18"/>
      <c r="AL453" s="18"/>
      <c r="AM453" s="18"/>
      <c r="AN453" t="s">
        <v>73</v>
      </c>
      <c r="AO453" t="str" cm="1">
        <f t="array" aca="1" ref="AO453" ca="1">_FV(A453,"Currency")</f>
        <v>USD</v>
      </c>
      <c r="AP453" t="str" cm="1">
        <f t="array" aca="1" ref="AP453" ca="1">_FV(A453,"Exchange")</f>
        <v>NYSE Arca</v>
      </c>
      <c r="AQ453" s="6" t="str" cm="1">
        <f t="array" aca="1" ref="AQ453" ca="1">_FV(A453,"Exchange abbreviation",TRUE)</f>
        <v>ARCX</v>
      </c>
      <c r="AR453" t="str" cm="1">
        <f t="array" aca="1" ref="AR453" ca="1">_FV(A453,"Instrument type",TRUE)</f>
        <v>ETF</v>
      </c>
    </row>
    <row r="454" spans="1:44" ht="18.75" customHeight="1" x14ac:dyDescent="0.25">
      <c r="A454" t="e" vm="467">
        <v>#VALUE!</v>
      </c>
      <c r="B454" t="s">
        <v>1452</v>
      </c>
      <c r="C454" t="s">
        <v>1453</v>
      </c>
      <c r="D454" s="31" cm="1">
        <f t="array" aca="1" ref="D454" ca="1">_FV(A454,"Last trade time",TRUE)</f>
        <v>45824.94154923594</v>
      </c>
      <c r="E454" s="23" cm="1">
        <f t="array" aca="1" ref="E454" ca="1">_FV(A454,"Price")</f>
        <v>9.16</v>
      </c>
      <c r="F454" s="27" cm="1">
        <f t="array" aca="1" ref="F454" ca="1">_FV(A454,"Change (%)",TRUE)</f>
        <v>-2.8632000000000001E-2</v>
      </c>
      <c r="G454" s="26" cm="1">
        <f t="array" aca="1" ref="G454" ca="1">_FV(A454,"Change")</f>
        <v>-0.27</v>
      </c>
      <c r="H454" s="23" cm="1">
        <f t="array" aca="1" ref="H454" ca="1">_FV(A454,"Open")</f>
        <v>9.25</v>
      </c>
      <c r="I454" s="23" cm="1">
        <f t="array" aca="1" ref="I454" ca="1">_FV(A454,"Low")</f>
        <v>8.9261999999999997</v>
      </c>
      <c r="J454" s="23" cm="1">
        <f t="array" aca="1" ref="J454" ca="1">_FV(A454,"High")</f>
        <v>9.25</v>
      </c>
      <c r="K454" s="23" cm="1">
        <f t="array" aca="1" ref="K454" ca="1">_FV(A454,"Previous close",TRUE)</f>
        <v>9.43</v>
      </c>
      <c r="L454" s="26"/>
      <c r="M454" s="23" cm="1">
        <f t="array" aca="1" ref="M454" ca="1">_FV(A454,"52 week low",TRUE)</f>
        <v>8.9261999999999997</v>
      </c>
      <c r="N454" s="23" cm="1">
        <f t="array" aca="1" ref="N454" ca="1">_FV(A454,"52 week high",TRUE)</f>
        <v>27.23</v>
      </c>
      <c r="O454" s="8" cm="1">
        <f t="array" aca="1" ref="O454" ca="1">_FV(A454,"Volume")</f>
        <v>6445121</v>
      </c>
      <c r="P454" s="7" cm="1">
        <f t="array" aca="1" ref="P454" ca="1">_FV(A454,"Volume average",TRUE)</f>
        <v>6761039</v>
      </c>
      <c r="Q454" t="s">
        <v>490</v>
      </c>
      <c r="T454" s="25" cm="1">
        <f t="array" aca="1" ref="T454" ca="1">_FV(A454,"Expense ratio",TRUE)</f>
        <v>9.7000000000000003E-3</v>
      </c>
      <c r="U454" s="24" cm="1">
        <f t="array" aca="1" ref="U454" ca="1">_FV(A454,"Market cap",TRUE)</f>
        <v>54358246.310000002</v>
      </c>
      <c r="V454" s="16"/>
      <c r="W454" s="16"/>
      <c r="Z454" s="18"/>
      <c r="AB454" s="20"/>
      <c r="AC454" s="21">
        <v>6766858</v>
      </c>
      <c r="AE454" s="18"/>
      <c r="AF454" s="20"/>
      <c r="AI454" s="21"/>
      <c r="AJ454" s="18"/>
      <c r="AL454" s="18"/>
      <c r="AM454" s="18"/>
      <c r="AN454" t="s">
        <v>73</v>
      </c>
      <c r="AO454" t="str" cm="1">
        <f t="array" aca="1" ref="AO454" ca="1">_FV(A454,"Currency")</f>
        <v>USD</v>
      </c>
      <c r="AP454" t="str" cm="1">
        <f t="array" aca="1" ref="AP454" ca="1">_FV(A454,"Exchange")</f>
        <v>Nasdaq Stock Market</v>
      </c>
      <c r="AQ454" s="6" t="str" cm="1">
        <f t="array" aca="1" ref="AQ454" ca="1">_FV(A454,"Exchange abbreviation",TRUE)</f>
        <v>XNAS</v>
      </c>
      <c r="AR454" t="str" cm="1">
        <f t="array" aca="1" ref="AR454" ca="1">_FV(A454,"Instrument type",TRUE)</f>
        <v>ETF</v>
      </c>
    </row>
    <row r="455" spans="1:44" ht="18.75" customHeight="1" x14ac:dyDescent="0.25">
      <c r="A455" t="e" vm="468">
        <v>#VALUE!</v>
      </c>
      <c r="B455" t="s">
        <v>1454</v>
      </c>
      <c r="C455" t="s">
        <v>1455</v>
      </c>
      <c r="D455" s="31" cm="1">
        <f t="array" aca="1" ref="D455" ca="1">_FV(A455,"Last trade time",TRUE)</f>
        <v>45824.909479131253</v>
      </c>
      <c r="E455" s="23" cm="1">
        <f t="array" aca="1" ref="E455" ca="1">_FV(A455,"Price")</f>
        <v>39.64</v>
      </c>
      <c r="F455" s="27" cm="1">
        <f t="array" aca="1" ref="F455" ca="1">_FV(A455,"Change (%)",TRUE)</f>
        <v>3.0681E-2</v>
      </c>
      <c r="G455" s="26" cm="1">
        <f t="array" aca="1" ref="G455" ca="1">_FV(A455,"Change")</f>
        <v>1.18</v>
      </c>
      <c r="H455" s="23" cm="1">
        <f t="array" aca="1" ref="H455" ca="1">_FV(A455,"Open")</f>
        <v>39.200000000000003</v>
      </c>
      <c r="I455" s="23" cm="1">
        <f t="array" aca="1" ref="I455" ca="1">_FV(A455,"Low")</f>
        <v>39.164999999999999</v>
      </c>
      <c r="J455" s="23" cm="1">
        <f t="array" aca="1" ref="J455" ca="1">_FV(A455,"High")</f>
        <v>39.76</v>
      </c>
      <c r="K455" s="23" cm="1">
        <f t="array" aca="1" ref="K455" ca="1">_FV(A455,"Previous close",TRUE)</f>
        <v>38.46</v>
      </c>
      <c r="L455" s="26"/>
      <c r="M455" s="23" cm="1">
        <f t="array" aca="1" ref="M455" ca="1">_FV(A455,"52 week low",TRUE)</f>
        <v>22.677299999999999</v>
      </c>
      <c r="N455" s="23" cm="1">
        <f t="array" aca="1" ref="N455" ca="1">_FV(A455,"52 week high",TRUE)</f>
        <v>67.27</v>
      </c>
      <c r="O455" s="8" cm="1">
        <f t="array" aca="1" ref="O455" ca="1">_FV(A455,"Volume")</f>
        <v>19575</v>
      </c>
      <c r="P455" s="7" cm="1">
        <f t="array" aca="1" ref="P455" ca="1">_FV(A455,"Volume average",TRUE)</f>
        <v>34481</v>
      </c>
      <c r="Q455" t="s">
        <v>85</v>
      </c>
      <c r="S455" t="s">
        <v>445</v>
      </c>
      <c r="T455" s="25" cm="1">
        <f t="array" aca="1" ref="T455" ca="1">_FV(A455,"Expense ratio",TRUE)</f>
        <v>9.7000000000000003E-3</v>
      </c>
      <c r="U455" s="24" cm="1">
        <f t="array" aca="1" ref="U455" ca="1">_FV(A455,"Market cap",TRUE)</f>
        <v>22010310.199999999</v>
      </c>
      <c r="V455" s="4">
        <v>22010310</v>
      </c>
      <c r="W455" s="4">
        <v>22010310</v>
      </c>
      <c r="Y455" t="s">
        <v>1456</v>
      </c>
      <c r="Z455" s="5">
        <v>38.799999999999997</v>
      </c>
      <c r="AA455" s="19">
        <v>25.248251</v>
      </c>
      <c r="AB455" s="5">
        <v>9.5999994999999994E-3</v>
      </c>
      <c r="AC455" s="4">
        <v>33626</v>
      </c>
      <c r="AE455" s="5">
        <v>-23.65164791031658</v>
      </c>
      <c r="AF455" s="5">
        <v>28.39085034769375</v>
      </c>
      <c r="AI455" s="4">
        <v>33626</v>
      </c>
      <c r="AJ455" s="5">
        <v>1299308.6399999999</v>
      </c>
      <c r="AL455" s="5">
        <v>67.27</v>
      </c>
      <c r="AM455" s="5">
        <v>22.677</v>
      </c>
      <c r="AN455" t="s">
        <v>90</v>
      </c>
      <c r="AO455" t="str" cm="1">
        <f t="array" aca="1" ref="AO455" ca="1">_FV(A455,"Currency")</f>
        <v>USD</v>
      </c>
      <c r="AP455" t="str" cm="1">
        <f t="array" aca="1" ref="AP455" ca="1">_FV(A455,"Exchange")</f>
        <v>NYSE Arca</v>
      </c>
      <c r="AQ455" s="6" t="str" cm="1">
        <f t="array" aca="1" ref="AQ455" ca="1">_FV(A455,"Exchange abbreviation",TRUE)</f>
        <v>ARCX</v>
      </c>
      <c r="AR455" t="str" cm="1">
        <f t="array" aca="1" ref="AR455" ca="1">_FV(A455,"Instrument type",TRUE)</f>
        <v>ETF</v>
      </c>
    </row>
    <row r="456" spans="1:44" ht="18.75" customHeight="1" x14ac:dyDescent="0.25">
      <c r="A456" t="e" vm="469">
        <v>#VALUE!</v>
      </c>
      <c r="B456" t="s">
        <v>1457</v>
      </c>
      <c r="C456" t="s">
        <v>1458</v>
      </c>
      <c r="D456" s="31" cm="1">
        <f t="array" aca="1" ref="D456" ca="1">_FV(A456,"Last trade time",TRUE)</f>
        <v>45824.936754467184</v>
      </c>
      <c r="E456" s="23" cm="1">
        <f t="array" aca="1" ref="E456" ca="1">_FV(A456,"Price")</f>
        <v>27.19</v>
      </c>
      <c r="F456" s="27" cm="1">
        <f t="array" aca="1" ref="F456" ca="1">_FV(A456,"Change (%)",TRUE)</f>
        <v>0.17502199999999998</v>
      </c>
      <c r="G456" s="26" cm="1">
        <f t="array" aca="1" ref="G456" ca="1">_FV(A456,"Change")</f>
        <v>4.05</v>
      </c>
      <c r="H456" s="23" cm="1">
        <f t="array" aca="1" ref="H456" ca="1">_FV(A456,"Open")</f>
        <v>23.99</v>
      </c>
      <c r="I456" s="23" cm="1">
        <f t="array" aca="1" ref="I456" ca="1">_FV(A456,"Low")</f>
        <v>23.99</v>
      </c>
      <c r="J456" s="23" cm="1">
        <f t="array" aca="1" ref="J456" ca="1">_FV(A456,"High")</f>
        <v>27.79</v>
      </c>
      <c r="K456" s="23" cm="1">
        <f t="array" aca="1" ref="K456" ca="1">_FV(A456,"Previous close",TRUE)</f>
        <v>23.14</v>
      </c>
      <c r="L456" s="26"/>
      <c r="M456" s="23" cm="1">
        <f t="array" aca="1" ref="M456" ca="1">_FV(A456,"52 week low",TRUE)</f>
        <v>11.12</v>
      </c>
      <c r="N456" s="23" cm="1">
        <f t="array" aca="1" ref="N456" ca="1">_FV(A456,"52 week high",TRUE)</f>
        <v>27.79</v>
      </c>
      <c r="O456" s="8" cm="1">
        <f t="array" aca="1" ref="O456" ca="1">_FV(A456,"Volume")</f>
        <v>384830</v>
      </c>
      <c r="P456" s="7" cm="1">
        <f t="array" aca="1" ref="P456" ca="1">_FV(A456,"Volume average",TRUE)</f>
        <v>99706</v>
      </c>
      <c r="Q456" t="s">
        <v>85</v>
      </c>
      <c r="S456" t="s">
        <v>445</v>
      </c>
      <c r="T456" s="25" cm="1">
        <f t="array" aca="1" ref="T456" ca="1">_FV(A456,"Expense ratio",TRUE)</f>
        <v>9.7000000000000003E-3</v>
      </c>
      <c r="U456" s="24" cm="1">
        <f t="array" aca="1" ref="U456" ca="1">_FV(A456,"Market cap",TRUE)</f>
        <v>6888638.4100000001</v>
      </c>
      <c r="V456" s="4">
        <v>6888638</v>
      </c>
      <c r="W456" s="4">
        <v>6888638</v>
      </c>
      <c r="X456" t="s">
        <v>1459</v>
      </c>
      <c r="Y456" t="s">
        <v>1415</v>
      </c>
      <c r="Z456" s="5">
        <v>23.234000000000002</v>
      </c>
      <c r="AA456" s="20"/>
      <c r="AB456" s="20"/>
      <c r="AC456" s="4">
        <v>55734</v>
      </c>
      <c r="AE456" s="5">
        <v>50.256616083840058</v>
      </c>
      <c r="AF456" s="20"/>
      <c r="AI456" s="4">
        <v>55734</v>
      </c>
      <c r="AJ456" s="5">
        <v>1296372.8400000001</v>
      </c>
      <c r="AL456" s="5">
        <v>25.911999999999999</v>
      </c>
      <c r="AM456" s="5">
        <v>11.12</v>
      </c>
      <c r="AN456" t="s">
        <v>90</v>
      </c>
      <c r="AO456" t="str" cm="1">
        <f t="array" aca="1" ref="AO456" ca="1">_FV(A456,"Currency")</f>
        <v>USD</v>
      </c>
      <c r="AP456" t="str" cm="1">
        <f t="array" aca="1" ref="AP456" ca="1">_FV(A456,"Exchange")</f>
        <v>Nasdaq Stock Market</v>
      </c>
      <c r="AQ456" s="6" t="str" cm="1">
        <f t="array" aca="1" ref="AQ456" ca="1">_FV(A456,"Exchange abbreviation",TRUE)</f>
        <v>XNAS</v>
      </c>
      <c r="AR456" t="str" cm="1">
        <f t="array" aca="1" ref="AR456" ca="1">_FV(A456,"Instrument type",TRUE)</f>
        <v>ETF</v>
      </c>
    </row>
    <row r="457" spans="1:44" ht="18.75" customHeight="1" x14ac:dyDescent="0.25">
      <c r="A457" t="e" vm="470">
        <v>#VALUE!</v>
      </c>
      <c r="B457" t="s">
        <v>1460</v>
      </c>
      <c r="C457" t="s">
        <v>1461</v>
      </c>
      <c r="D457" s="31" cm="1">
        <f t="array" aca="1" ref="D457" ca="1">_FV(A457,"Last trade time",TRUE)</f>
        <v>45824.93112122656</v>
      </c>
      <c r="E457" s="23" cm="1">
        <f t="array" aca="1" ref="E457" ca="1">_FV(A457,"Price")</f>
        <v>84.22</v>
      </c>
      <c r="F457" s="27" cm="1">
        <f t="array" aca="1" ref="F457" ca="1">_FV(A457,"Change (%)",TRUE)</f>
        <v>3.7959E-2</v>
      </c>
      <c r="G457" s="26" cm="1">
        <f t="array" aca="1" ref="G457" ca="1">_FV(A457,"Change")</f>
        <v>3.08</v>
      </c>
      <c r="H457" s="23" cm="1">
        <f t="array" aca="1" ref="H457" ca="1">_FV(A457,"Open")</f>
        <v>82.68</v>
      </c>
      <c r="I457" s="23" cm="1">
        <f t="array" aca="1" ref="I457" ca="1">_FV(A457,"Low")</f>
        <v>82.65</v>
      </c>
      <c r="J457" s="23" cm="1">
        <f t="array" aca="1" ref="J457" ca="1">_FV(A457,"High")</f>
        <v>85.943200000000004</v>
      </c>
      <c r="K457" s="23" cm="1">
        <f t="array" aca="1" ref="K457" ca="1">_FV(A457,"Previous close",TRUE)</f>
        <v>81.14</v>
      </c>
      <c r="L457" s="26"/>
      <c r="M457" s="23" cm="1">
        <f t="array" aca="1" ref="M457" ca="1">_FV(A457,"52 week low",TRUE)</f>
        <v>32.625</v>
      </c>
      <c r="N457" s="23" cm="1">
        <f t="array" aca="1" ref="N457" ca="1">_FV(A457,"52 week high",TRUE)</f>
        <v>146.87</v>
      </c>
      <c r="O457" s="8" cm="1">
        <f t="array" aca="1" ref="O457" ca="1">_FV(A457,"Volume")</f>
        <v>916904</v>
      </c>
      <c r="P457" s="7" cm="1">
        <f t="array" aca="1" ref="P457" ca="1">_FV(A457,"Volume average",TRUE)</f>
        <v>1185343</v>
      </c>
      <c r="Q457" t="s">
        <v>85</v>
      </c>
      <c r="S457" t="s">
        <v>445</v>
      </c>
      <c r="T457" s="25" cm="1">
        <f t="array" aca="1" ref="T457" ca="1">_FV(A457,"Expense ratio",TRUE)</f>
        <v>9.7000000000000003E-3</v>
      </c>
      <c r="U457" s="24" cm="1">
        <f t="array" aca="1" ref="U457" ca="1">_FV(A457,"Market cap",TRUE)</f>
        <v>595765533.51999998</v>
      </c>
      <c r="V457" s="4">
        <v>595765504</v>
      </c>
      <c r="W457" s="4">
        <v>595765504</v>
      </c>
      <c r="Y457" t="s">
        <v>1134</v>
      </c>
      <c r="Z457" s="5">
        <v>81.138999999999996</v>
      </c>
      <c r="AA457" s="19">
        <v>62.104187000000003</v>
      </c>
      <c r="AB457" s="5">
        <v>0.21530000999999999</v>
      </c>
      <c r="AC457" s="4">
        <v>1366533</v>
      </c>
      <c r="AE457" s="5">
        <v>-16.78009911302621</v>
      </c>
      <c r="AF457" s="5">
        <v>-12.543319280995251</v>
      </c>
      <c r="AI457" s="4">
        <v>1366533</v>
      </c>
      <c r="AJ457" s="5">
        <v>110812160.97</v>
      </c>
      <c r="AL457" s="5">
        <v>146.87</v>
      </c>
      <c r="AM457" s="5">
        <v>32.625</v>
      </c>
      <c r="AN457" t="s">
        <v>82</v>
      </c>
      <c r="AO457" t="str" cm="1">
        <f t="array" aca="1" ref="AO457" ca="1">_FV(A457,"Currency")</f>
        <v>USD</v>
      </c>
      <c r="AP457" t="str" cm="1">
        <f t="array" aca="1" ref="AP457" ca="1">_FV(A457,"Exchange")</f>
        <v>Nasdaq Stock Market</v>
      </c>
      <c r="AQ457" s="6" t="str" cm="1">
        <f t="array" aca="1" ref="AQ457" ca="1">_FV(A457,"Exchange abbreviation",TRUE)</f>
        <v>XNAS</v>
      </c>
      <c r="AR457" t="str" cm="1">
        <f t="array" aca="1" ref="AR457" ca="1">_FV(A457,"Instrument type",TRUE)</f>
        <v>ETF</v>
      </c>
    </row>
    <row r="458" spans="1:44" ht="18.75" customHeight="1" x14ac:dyDescent="0.25">
      <c r="A458" t="e" vm="471">
        <v>#VALUE!</v>
      </c>
      <c r="B458" t="s">
        <v>1462</v>
      </c>
      <c r="C458" t="s">
        <v>1463</v>
      </c>
      <c r="D458" s="31" cm="1">
        <f t="array" aca="1" ref="D458" ca="1">_FV(A458,"Last trade time",TRUE)</f>
        <v>45824.91252450156</v>
      </c>
      <c r="E458" s="23" cm="1">
        <f t="array" aca="1" ref="E458" ca="1">_FV(A458,"Price")</f>
        <v>23.21</v>
      </c>
      <c r="F458" s="27" cm="1">
        <f t="array" aca="1" ref="F458" ca="1">_FV(A458,"Change (%)",TRUE)</f>
        <v>5.1178000000000001E-2</v>
      </c>
      <c r="G458" s="26" cm="1">
        <f t="array" aca="1" ref="G458" ca="1">_FV(A458,"Change")</f>
        <v>1.1299999999999999</v>
      </c>
      <c r="H458" s="23" cm="1">
        <f t="array" aca="1" ref="H458" ca="1">_FV(A458,"Open")</f>
        <v>22.86</v>
      </c>
      <c r="I458" s="23" cm="1">
        <f t="array" aca="1" ref="I458" ca="1">_FV(A458,"Low")</f>
        <v>22.66</v>
      </c>
      <c r="J458" s="23" cm="1">
        <f t="array" aca="1" ref="J458" ca="1">_FV(A458,"High")</f>
        <v>23.4</v>
      </c>
      <c r="K458" s="23" cm="1">
        <f t="array" aca="1" ref="K458" ca="1">_FV(A458,"Previous close",TRUE)</f>
        <v>22.08</v>
      </c>
      <c r="L458" s="26"/>
      <c r="M458" s="23" cm="1">
        <f t="array" aca="1" ref="M458" ca="1">_FV(A458,"52 week low",TRUE)</f>
        <v>14.016299999999999</v>
      </c>
      <c r="N458" s="23" cm="1">
        <f t="array" aca="1" ref="N458" ca="1">_FV(A458,"52 week high",TRUE)</f>
        <v>41.5899</v>
      </c>
      <c r="O458" s="8" cm="1">
        <f t="array" aca="1" ref="O458" ca="1">_FV(A458,"Volume")</f>
        <v>36221</v>
      </c>
      <c r="P458" s="7" cm="1">
        <f t="array" aca="1" ref="P458" ca="1">_FV(A458,"Volume average",TRUE)</f>
        <v>30642</v>
      </c>
      <c r="Q458" t="s">
        <v>85</v>
      </c>
      <c r="S458" t="s">
        <v>445</v>
      </c>
      <c r="T458" s="25" cm="1">
        <f t="array" aca="1" ref="T458" ca="1">_FV(A458,"Expense ratio",TRUE)</f>
        <v>9.7000000000000003E-3</v>
      </c>
      <c r="U458" s="24" cm="1">
        <f t="array" aca="1" ref="U458" ca="1">_FV(A458,"Market cap",TRUE)</f>
        <v>14586293.4</v>
      </c>
      <c r="V458" s="4">
        <v>14586293</v>
      </c>
      <c r="W458" s="4">
        <v>14586293</v>
      </c>
      <c r="Y458" t="s">
        <v>731</v>
      </c>
      <c r="Z458" s="5">
        <v>23.494</v>
      </c>
      <c r="AA458" s="5">
        <v>16.58128</v>
      </c>
      <c r="AB458" s="5">
        <v>1.6199999999999999E-2</v>
      </c>
      <c r="AC458" s="4">
        <v>30017</v>
      </c>
      <c r="AE458" s="5">
        <v>-18.256824261707791</v>
      </c>
      <c r="AF458" s="5">
        <v>-15.38342087271308</v>
      </c>
      <c r="AI458" s="4">
        <v>30017</v>
      </c>
      <c r="AJ458" s="5">
        <v>705099.33</v>
      </c>
      <c r="AL458" s="5">
        <v>41.59</v>
      </c>
      <c r="AM458" s="5">
        <v>14.016</v>
      </c>
      <c r="AN458" t="s">
        <v>47</v>
      </c>
      <c r="AO458" t="str" cm="1">
        <f t="array" aca="1" ref="AO458" ca="1">_FV(A458,"Currency")</f>
        <v>USD</v>
      </c>
      <c r="AP458" t="str" cm="1">
        <f t="array" aca="1" ref="AP458" ca="1">_FV(A458,"Exchange")</f>
        <v>NYSE Arca</v>
      </c>
      <c r="AQ458" s="6" t="str" cm="1">
        <f t="array" aca="1" ref="AQ458" ca="1">_FV(A458,"Exchange abbreviation",TRUE)</f>
        <v>ARCX</v>
      </c>
      <c r="AR458" t="str" cm="1">
        <f t="array" aca="1" ref="AR458" ca="1">_FV(A458,"Instrument type",TRUE)</f>
        <v>ETF</v>
      </c>
    </row>
    <row r="459" spans="1:44" ht="18.75" customHeight="1" x14ac:dyDescent="0.25">
      <c r="A459" t="e" vm="472">
        <v>#VALUE!</v>
      </c>
      <c r="B459" t="s">
        <v>1464</v>
      </c>
      <c r="C459" t="s">
        <v>1465</v>
      </c>
      <c r="D459" s="31" cm="1">
        <f t="array" aca="1" ref="D459" ca="1">_FV(A459,"Last trade time",TRUE)</f>
        <v>45824.92953857578</v>
      </c>
      <c r="E459" s="23" cm="1">
        <f t="array" aca="1" ref="E459" ca="1">_FV(A459,"Price")</f>
        <v>2.4900000000000002</v>
      </c>
      <c r="F459" s="27" cm="1">
        <f t="array" aca="1" ref="F459" ca="1">_FV(A459,"Change (%)",TRUE)</f>
        <v>5.9573999999999995E-2</v>
      </c>
      <c r="G459" s="26" cm="1">
        <f t="array" aca="1" ref="G459" ca="1">_FV(A459,"Change")</f>
        <v>0.14000000000000001</v>
      </c>
      <c r="H459" s="23" cm="1">
        <f t="array" aca="1" ref="H459" ca="1">_FV(A459,"Open")</f>
        <v>2.4500000000000002</v>
      </c>
      <c r="I459" s="23" cm="1">
        <f t="array" aca="1" ref="I459" ca="1">_FV(A459,"Low")</f>
        <v>2.4500000000000002</v>
      </c>
      <c r="J459" s="23" cm="1">
        <f t="array" aca="1" ref="J459" ca="1">_FV(A459,"High")</f>
        <v>2.58</v>
      </c>
      <c r="K459" s="23" cm="1">
        <f t="array" aca="1" ref="K459" ca="1">_FV(A459,"Previous close",TRUE)</f>
        <v>2.35</v>
      </c>
      <c r="L459" s="26"/>
      <c r="M459" s="23" cm="1">
        <f t="array" aca="1" ref="M459" ca="1">_FV(A459,"52 week low",TRUE)</f>
        <v>2.3199999999999998</v>
      </c>
      <c r="N459" s="23" cm="1">
        <f t="array" aca="1" ref="N459" ca="1">_FV(A459,"52 week high",TRUE)</f>
        <v>71.400000000000006</v>
      </c>
      <c r="O459" s="8" cm="1">
        <f t="array" aca="1" ref="O459" ca="1">_FV(A459,"Volume")</f>
        <v>131063</v>
      </c>
      <c r="P459" s="7" cm="1">
        <f t="array" aca="1" ref="P459" ca="1">_FV(A459,"Volume average",TRUE)</f>
        <v>182046</v>
      </c>
      <c r="Q459" t="s">
        <v>85</v>
      </c>
      <c r="S459" t="s">
        <v>305</v>
      </c>
      <c r="T459" s="25" cm="1">
        <f t="array" aca="1" ref="T459" ca="1">_FV(A459,"Expense ratio",TRUE)</f>
        <v>9.7000000000000003E-3</v>
      </c>
      <c r="U459" s="24" cm="1">
        <f t="array" aca="1" ref="U459" ca="1">_FV(A459,"Market cap",TRUE)</f>
        <v>9905527.0600000005</v>
      </c>
      <c r="V459" s="4">
        <v>9906796</v>
      </c>
      <c r="W459" s="4">
        <v>9906796</v>
      </c>
      <c r="Y459" t="s">
        <v>1466</v>
      </c>
      <c r="Z459" s="5">
        <v>2.819</v>
      </c>
      <c r="AB459" s="4">
        <v>0</v>
      </c>
      <c r="AC459" s="4">
        <v>279201</v>
      </c>
      <c r="AE459" s="5">
        <v>-72.736220250711227</v>
      </c>
      <c r="AF459" s="5">
        <v>-95.671875029802322</v>
      </c>
      <c r="AI459" s="4">
        <v>279201</v>
      </c>
      <c r="AJ459" s="5">
        <v>781762.79999999993</v>
      </c>
      <c r="AL459" s="5">
        <v>71.400000000000006</v>
      </c>
      <c r="AM459" s="5">
        <v>1.81</v>
      </c>
      <c r="AN459" t="s">
        <v>47</v>
      </c>
      <c r="AO459" t="str" cm="1">
        <f t="array" aca="1" ref="AO459" ca="1">_FV(A459,"Currency")</f>
        <v>USD</v>
      </c>
      <c r="AP459" t="str" cm="1">
        <f t="array" aca="1" ref="AP459" ca="1">_FV(A459,"Exchange")</f>
        <v>NYSE Arca</v>
      </c>
      <c r="AQ459" s="6" t="str" cm="1">
        <f t="array" aca="1" ref="AQ459" ca="1">_FV(A459,"Exchange abbreviation",TRUE)</f>
        <v>ARCX</v>
      </c>
      <c r="AR459" t="str" cm="1">
        <f t="array" aca="1" ref="AR459" ca="1">_FV(A459,"Instrument type",TRUE)</f>
        <v>ETF</v>
      </c>
    </row>
    <row r="460" spans="1:44" ht="18.75" customHeight="1" x14ac:dyDescent="0.25">
      <c r="A460" t="e" vm="473">
        <v>#VALUE!</v>
      </c>
      <c r="B460" t="s">
        <v>1467</v>
      </c>
      <c r="C460" t="s">
        <v>1468</v>
      </c>
      <c r="D460" s="31" cm="1">
        <f t="array" aca="1" ref="D460" ca="1">_FV(A460,"Last trade time",TRUE)</f>
        <v>45824.843750034372</v>
      </c>
      <c r="E460" s="23" cm="1">
        <f t="array" aca="1" ref="E460" ca="1">_FV(A460,"Price")</f>
        <v>22.4084</v>
      </c>
      <c r="F460" s="27" cm="1">
        <f t="array" aca="1" ref="F460" ca="1">_FV(A460,"Change (%)",TRUE)</f>
        <v>2.2883000000000001E-2</v>
      </c>
      <c r="G460" s="26" cm="1">
        <f t="array" aca="1" ref="G460" ca="1">_FV(A460,"Change")</f>
        <v>0.50129999999999997</v>
      </c>
      <c r="H460" s="23" cm="1">
        <f t="array" aca="1" ref="H460" ca="1">_FV(A460,"Open")</f>
        <v>22.4084</v>
      </c>
      <c r="I460" s="23" cm="1">
        <f t="array" aca="1" ref="I460" ca="1">_FV(A460,"Low")</f>
        <v>22.4084</v>
      </c>
      <c r="J460" s="23" cm="1">
        <f t="array" aca="1" ref="J460" ca="1">_FV(A460,"High")</f>
        <v>22.4084</v>
      </c>
      <c r="K460" s="23" cm="1">
        <f t="array" aca="1" ref="K460" ca="1">_FV(A460,"Previous close",TRUE)</f>
        <v>21.9071</v>
      </c>
      <c r="L460" s="26"/>
      <c r="M460" s="23" cm="1">
        <f t="array" aca="1" ref="M460" ca="1">_FV(A460,"52 week low",TRUE)</f>
        <v>18.77</v>
      </c>
      <c r="N460" s="23" cm="1">
        <f t="array" aca="1" ref="N460" ca="1">_FV(A460,"52 week high",TRUE)</f>
        <v>25.12</v>
      </c>
      <c r="O460" s="8" cm="1">
        <f t="array" aca="1" ref="O460" ca="1">_FV(A460,"Volume")</f>
        <v>38</v>
      </c>
      <c r="P460" s="7" cm="1">
        <f t="array" aca="1" ref="P460" ca="1">_FV(A460,"Volume average",TRUE)</f>
        <v>238</v>
      </c>
      <c r="Q460" t="s">
        <v>698</v>
      </c>
      <c r="S460" t="s">
        <v>1469</v>
      </c>
      <c r="T460" s="25" cm="1">
        <f t="array" aca="1" ref="T460" ca="1">_FV(A460,"Expense ratio",TRUE)</f>
        <v>9.5999999999999992E-3</v>
      </c>
      <c r="U460" s="24" cm="1">
        <f t="array" aca="1" ref="U460" ca="1">_FV(A460,"Market cap",TRUE)</f>
        <v>1735675.82</v>
      </c>
      <c r="V460" s="4">
        <v>1735675</v>
      </c>
      <c r="W460" s="4">
        <v>1735675</v>
      </c>
      <c r="Y460" t="s">
        <v>657</v>
      </c>
      <c r="Z460" s="5">
        <v>22.221800000000002</v>
      </c>
      <c r="AA460" s="5">
        <v>31.133262999999999</v>
      </c>
      <c r="AB460" s="20"/>
      <c r="AC460" s="4">
        <v>982</v>
      </c>
      <c r="AE460" s="5">
        <v>-3.5983345428735158</v>
      </c>
      <c r="AF460" s="20"/>
      <c r="AI460" s="4">
        <v>982</v>
      </c>
      <c r="AJ460" s="5">
        <v>21821.611199999999</v>
      </c>
      <c r="AL460" s="5">
        <v>24.422000000000001</v>
      </c>
      <c r="AM460" s="5">
        <v>18.77</v>
      </c>
      <c r="AN460" t="s">
        <v>47</v>
      </c>
      <c r="AO460" t="str" cm="1">
        <f t="array" aca="1" ref="AO460" ca="1">_FV(A460,"Currency")</f>
        <v>USD</v>
      </c>
      <c r="AP460" t="str" cm="1">
        <f t="array" aca="1" ref="AP460" ca="1">_FV(A460,"Exchange")</f>
        <v>Nasdaq Stock Market</v>
      </c>
      <c r="AQ460" s="6" t="str" cm="1">
        <f t="array" aca="1" ref="AQ460" ca="1">_FV(A460,"Exchange abbreviation",TRUE)</f>
        <v>XNAS</v>
      </c>
      <c r="AR460" t="str" cm="1">
        <f t="array" aca="1" ref="AR460" ca="1">_FV(A460,"Instrument type",TRUE)</f>
        <v>ETF</v>
      </c>
    </row>
    <row r="461" spans="1:44" ht="18.75" customHeight="1" x14ac:dyDescent="0.25">
      <c r="A461" t="e" vm="474">
        <v>#VALUE!</v>
      </c>
      <c r="B461" t="s">
        <v>1470</v>
      </c>
      <c r="C461" t="s">
        <v>1471</v>
      </c>
      <c r="D461" s="31" cm="1">
        <f t="array" aca="1" ref="D461" ca="1">_FV(A461,"Last trade time",TRUE)</f>
        <v>45824.84027780078</v>
      </c>
      <c r="E461" s="23" cm="1">
        <f t="array" aca="1" ref="E461" ca="1">_FV(A461,"Price")</f>
        <v>20.51</v>
      </c>
      <c r="F461" s="27" cm="1">
        <f t="array" aca="1" ref="F461" ca="1">_FV(A461,"Change (%)",TRUE)</f>
        <v>0</v>
      </c>
      <c r="G461" s="26" cm="1">
        <f t="array" aca="1" ref="G461" ca="1">_FV(A461,"Change")</f>
        <v>0</v>
      </c>
      <c r="H461" s="23" cm="1">
        <f t="array" aca="1" ref="H461" ca="1">_FV(A461,"Open")</f>
        <v>20.54</v>
      </c>
      <c r="I461" s="23" cm="1">
        <f t="array" aca="1" ref="I461" ca="1">_FV(A461,"Low")</f>
        <v>20.491399999999999</v>
      </c>
      <c r="J461" s="23" cm="1">
        <f t="array" aca="1" ref="J461" ca="1">_FV(A461,"High")</f>
        <v>20.55</v>
      </c>
      <c r="K461" s="23" cm="1">
        <f t="array" aca="1" ref="K461" ca="1">_FV(A461,"Previous close",TRUE)</f>
        <v>20.51</v>
      </c>
      <c r="L461" s="26"/>
      <c r="M461" s="23" cm="1">
        <f t="array" aca="1" ref="M461" ca="1">_FV(A461,"52 week low",TRUE)</f>
        <v>19.723400000000002</v>
      </c>
      <c r="N461" s="23" cm="1">
        <f t="array" aca="1" ref="N461" ca="1">_FV(A461,"52 week high",TRUE)</f>
        <v>22.51</v>
      </c>
      <c r="O461" s="8" cm="1">
        <f t="array" aca="1" ref="O461" ca="1">_FV(A461,"Volume")</f>
        <v>4641</v>
      </c>
      <c r="P461" s="7" cm="1">
        <f t="array" aca="1" ref="P461" ca="1">_FV(A461,"Volume average",TRUE)</f>
        <v>14336</v>
      </c>
      <c r="Q461" t="s">
        <v>290</v>
      </c>
      <c r="S461" t="s">
        <v>318</v>
      </c>
      <c r="T461" s="25" cm="1">
        <f t="array" aca="1" ref="T461" ca="1">_FV(A461,"Expense ratio",TRUE)</f>
        <v>9.5999999999999992E-3</v>
      </c>
      <c r="U461" s="24" cm="1">
        <f t="array" aca="1" ref="U461" ca="1">_FV(A461,"Market cap",TRUE)</f>
        <v>10209598.279999999</v>
      </c>
      <c r="V461" s="4">
        <v>10212388</v>
      </c>
      <c r="W461" s="4">
        <v>10212388</v>
      </c>
      <c r="Y461" t="s">
        <v>1472</v>
      </c>
      <c r="Z461" s="5">
        <v>20.38</v>
      </c>
      <c r="AA461" s="20"/>
      <c r="AB461" s="5">
        <v>7.4200004E-2</v>
      </c>
      <c r="AC461" s="4">
        <v>10204</v>
      </c>
      <c r="AE461" s="5">
        <v>4.4315032347233219</v>
      </c>
      <c r="AF461" s="20"/>
      <c r="AI461" s="4">
        <v>10204</v>
      </c>
      <c r="AJ461" s="5">
        <v>207855.48</v>
      </c>
      <c r="AL461" s="5">
        <v>22.51</v>
      </c>
      <c r="AM461" s="5">
        <v>19.895</v>
      </c>
      <c r="AN461" t="s">
        <v>47</v>
      </c>
      <c r="AO461" t="str" cm="1">
        <f t="array" aca="1" ref="AO461" ca="1">_FV(A461,"Currency")</f>
        <v>USD</v>
      </c>
      <c r="AP461" t="str" cm="1">
        <f t="array" aca="1" ref="AP461" ca="1">_FV(A461,"Exchange")</f>
        <v>NYSE Arca</v>
      </c>
      <c r="AQ461" s="6" t="str" cm="1">
        <f t="array" aca="1" ref="AQ461" ca="1">_FV(A461,"Exchange abbreviation",TRUE)</f>
        <v>ARCX</v>
      </c>
      <c r="AR461" t="str" cm="1">
        <f t="array" aca="1" ref="AR461" ca="1">_FV(A461,"Instrument type",TRUE)</f>
        <v>ETF</v>
      </c>
    </row>
    <row r="462" spans="1:44" ht="18.75" customHeight="1" x14ac:dyDescent="0.25">
      <c r="A462" t="e" vm="475">
        <v>#VALUE!</v>
      </c>
      <c r="B462" t="s">
        <v>1473</v>
      </c>
      <c r="C462" t="s">
        <v>1474</v>
      </c>
      <c r="D462" s="31" cm="1">
        <f t="array" aca="1" ref="D462" ca="1">_FV(A462,"Last trade time",TRUE)</f>
        <v>45824.840277823438</v>
      </c>
      <c r="E462" s="23" cm="1">
        <f t="array" aca="1" ref="E462" ca="1">_FV(A462,"Price")</f>
        <v>31.4114</v>
      </c>
      <c r="F462" s="27" cm="1">
        <f t="array" aca="1" ref="F462" ca="1">_FV(A462,"Change (%)",TRUE)</f>
        <v>-2.1700000000000001E-3</v>
      </c>
      <c r="G462" s="26" cm="1">
        <f t="array" aca="1" ref="G462" ca="1">_FV(A462,"Change")</f>
        <v>-6.83E-2</v>
      </c>
      <c r="H462" s="23" cm="1">
        <f t="array" aca="1" ref="H462" ca="1">_FV(A462,"Open")</f>
        <v>31.84</v>
      </c>
      <c r="I462" s="23" cm="1">
        <f t="array" aca="1" ref="I462" ca="1">_FV(A462,"Low")</f>
        <v>31.4114</v>
      </c>
      <c r="J462" s="23" cm="1">
        <f t="array" aca="1" ref="J462" ca="1">_FV(A462,"High")</f>
        <v>31.84</v>
      </c>
      <c r="K462" s="23" cm="1">
        <f t="array" aca="1" ref="K462" ca="1">_FV(A462,"Previous close",TRUE)</f>
        <v>31.479700000000001</v>
      </c>
      <c r="L462" s="26"/>
      <c r="M462" s="23" cm="1">
        <f t="array" aca="1" ref="M462" ca="1">_FV(A462,"52 week low",TRUE)</f>
        <v>25.161000000000001</v>
      </c>
      <c r="N462" s="23" cm="1">
        <f t="array" aca="1" ref="N462" ca="1">_FV(A462,"52 week high",TRUE)</f>
        <v>31.84</v>
      </c>
      <c r="O462" s="8" cm="1">
        <f t="array" aca="1" ref="O462" ca="1">_FV(A462,"Volume")</f>
        <v>1646</v>
      </c>
      <c r="P462" s="7" cm="1">
        <f t="array" aca="1" ref="P462" ca="1">_FV(A462,"Volume average",TRUE)</f>
        <v>3307</v>
      </c>
      <c r="Q462" t="s">
        <v>1475</v>
      </c>
      <c r="S462" t="s">
        <v>318</v>
      </c>
      <c r="T462" s="25" cm="1">
        <f t="array" aca="1" ref="T462" ca="1">_FV(A462,"Expense ratio",TRUE)</f>
        <v>9.5999999999999992E-3</v>
      </c>
      <c r="U462" s="24" cm="1">
        <f t="array" aca="1" ref="U462" ca="1">_FV(A462,"Market cap",TRUE)</f>
        <v>15641652.300000001</v>
      </c>
      <c r="V462" s="4">
        <v>15641334</v>
      </c>
      <c r="W462" s="4">
        <v>15641334</v>
      </c>
      <c r="Y462" t="s">
        <v>1476</v>
      </c>
      <c r="Z462" s="5">
        <v>31.2</v>
      </c>
      <c r="AA462" s="5">
        <v>19.121172000000001</v>
      </c>
      <c r="AB462" s="5">
        <v>2.5000000000000001E-2</v>
      </c>
      <c r="AC462" s="4">
        <v>3563</v>
      </c>
      <c r="AE462" s="5">
        <v>7.8205661437477536</v>
      </c>
      <c r="AF462" s="5">
        <v>24.083420638899081</v>
      </c>
      <c r="AI462" s="4">
        <v>3563</v>
      </c>
      <c r="AJ462" s="5">
        <v>111427.48050000001</v>
      </c>
      <c r="AL462" s="5">
        <v>31.58</v>
      </c>
      <c r="AM462" s="5">
        <v>25.161000000000001</v>
      </c>
      <c r="AN462" t="s">
        <v>47</v>
      </c>
      <c r="AO462" t="str" cm="1">
        <f t="array" aca="1" ref="AO462" ca="1">_FV(A462,"Currency")</f>
        <v>USD</v>
      </c>
      <c r="AP462" t="str" cm="1">
        <f t="array" aca="1" ref="AP462" ca="1">_FV(A462,"Exchange")</f>
        <v>NYSE Arca</v>
      </c>
      <c r="AQ462" s="6" t="str" cm="1">
        <f t="array" aca="1" ref="AQ462" ca="1">_FV(A462,"Exchange abbreviation",TRUE)</f>
        <v>ARCX</v>
      </c>
      <c r="AR462" t="str" cm="1">
        <f t="array" aca="1" ref="AR462" ca="1">_FV(A462,"Instrument type",TRUE)</f>
        <v>ETF</v>
      </c>
    </row>
    <row r="463" spans="1:44" ht="18.75" customHeight="1" x14ac:dyDescent="0.25">
      <c r="A463" t="e" vm="476">
        <v>#VALUE!</v>
      </c>
      <c r="B463" t="s">
        <v>1477</v>
      </c>
      <c r="C463" t="s">
        <v>1478</v>
      </c>
      <c r="D463" s="31" cm="1">
        <f t="array" aca="1" ref="D463" ca="1">_FV(A463,"Last trade time",TRUE)</f>
        <v>45824.840277812502</v>
      </c>
      <c r="E463" s="23" cm="1">
        <f t="array" aca="1" ref="E463" ca="1">_FV(A463,"Price")</f>
        <v>54.146599999999999</v>
      </c>
      <c r="F463" s="27" cm="1">
        <f t="array" aca="1" ref="F463" ca="1">_FV(A463,"Change (%)",TRUE)</f>
        <v>1.6559000000000001E-2</v>
      </c>
      <c r="G463" s="26" cm="1">
        <f t="array" aca="1" ref="G463" ca="1">_FV(A463,"Change")</f>
        <v>0.88200000000000001</v>
      </c>
      <c r="H463" s="23" cm="1">
        <f t="array" aca="1" ref="H463" ca="1">_FV(A463,"Open")</f>
        <v>54.146599999999999</v>
      </c>
      <c r="I463" s="23" cm="1">
        <f t="array" aca="1" ref="I463" ca="1">_FV(A463,"Low")</f>
        <v>54.146599999999999</v>
      </c>
      <c r="J463" s="23" cm="1">
        <f t="array" aca="1" ref="J463" ca="1">_FV(A463,"High")</f>
        <v>54.146599999999999</v>
      </c>
      <c r="K463" s="23" cm="1">
        <f t="array" aca="1" ref="K463" ca="1">_FV(A463,"Previous close",TRUE)</f>
        <v>53.264600000000002</v>
      </c>
      <c r="L463" s="26"/>
      <c r="M463" s="23" cm="1">
        <f t="array" aca="1" ref="M463" ca="1">_FV(A463,"52 week low",TRUE)</f>
        <v>42.14</v>
      </c>
      <c r="N463" s="23" cm="1">
        <f t="array" aca="1" ref="N463" ca="1">_FV(A463,"52 week high",TRUE)</f>
        <v>56.94</v>
      </c>
      <c r="O463" s="8" cm="1">
        <f t="array" aca="1" ref="O463" ca="1">_FV(A463,"Volume")</f>
        <v>211</v>
      </c>
      <c r="P463" s="7" cm="1">
        <f t="array" aca="1" ref="P463" ca="1">_FV(A463,"Volume average",TRUE)</f>
        <v>532</v>
      </c>
      <c r="Q463" t="s">
        <v>698</v>
      </c>
      <c r="S463" t="s">
        <v>1479</v>
      </c>
      <c r="T463" s="25" cm="1">
        <f t="array" aca="1" ref="T463" ca="1">_FV(A463,"Expense ratio",TRUE)</f>
        <v>9.5999999999999992E-3</v>
      </c>
      <c r="U463" s="24" cm="1">
        <f t="array" aca="1" ref="U463" ca="1">_FV(A463,"Market cap",TRUE)</f>
        <v>76192923.430000007</v>
      </c>
      <c r="V463" s="4">
        <v>76192920</v>
      </c>
      <c r="W463" s="4">
        <v>76192920</v>
      </c>
      <c r="Y463" t="s">
        <v>1480</v>
      </c>
      <c r="Z463" s="5">
        <v>54.665700000000001</v>
      </c>
      <c r="AA463" s="5">
        <v>28.052181000000001</v>
      </c>
      <c r="AB463" s="5">
        <v>5.9999996999999996E-4</v>
      </c>
      <c r="AC463" s="4">
        <v>1100</v>
      </c>
      <c r="AE463" s="5">
        <v>2.2237652088980209</v>
      </c>
      <c r="AF463" s="5">
        <v>19.893131375995559</v>
      </c>
      <c r="AI463" s="4">
        <v>1100</v>
      </c>
      <c r="AJ463" s="5">
        <v>60148.88</v>
      </c>
      <c r="AL463" s="5">
        <v>56.94</v>
      </c>
      <c r="AM463" s="5">
        <v>42.14</v>
      </c>
      <c r="AN463" t="s">
        <v>47</v>
      </c>
      <c r="AO463" t="str" cm="1">
        <f t="array" aca="1" ref="AO463" ca="1">_FV(A463,"Currency")</f>
        <v>USD</v>
      </c>
      <c r="AP463" t="str" cm="1">
        <f t="array" aca="1" ref="AP463" ca="1">_FV(A463,"Exchange")</f>
        <v>NYSE Arca</v>
      </c>
      <c r="AQ463" s="6" t="str" cm="1">
        <f t="array" aca="1" ref="AQ463" ca="1">_FV(A463,"Exchange abbreviation",TRUE)</f>
        <v>ARCX</v>
      </c>
      <c r="AR463" t="str" cm="1">
        <f t="array" aca="1" ref="AR463" ca="1">_FV(A463,"Instrument type",TRUE)</f>
        <v>ETF</v>
      </c>
    </row>
    <row r="464" spans="1:44" ht="18.75" customHeight="1" x14ac:dyDescent="0.25">
      <c r="A464" t="e" vm="477">
        <v>#VALUE!</v>
      </c>
      <c r="B464" t="s">
        <v>1481</v>
      </c>
      <c r="C464" t="s">
        <v>1482</v>
      </c>
      <c r="D464" s="31" cm="1">
        <f t="array" aca="1" ref="D464" ca="1">_FV(A464,"Last trade time",TRUE)</f>
        <v>45824.840303784375</v>
      </c>
      <c r="E464" s="23" cm="1">
        <f t="array" aca="1" ref="E464" ca="1">_FV(A464,"Price")</f>
        <v>38.769300000000001</v>
      </c>
      <c r="F464" s="27" cm="1">
        <f t="array" aca="1" ref="F464" ca="1">_FV(A464,"Change (%)",TRUE)</f>
        <v>2.3089999999999999E-3</v>
      </c>
      <c r="G464" s="26" cm="1">
        <f t="array" aca="1" ref="G464" ca="1">_FV(A464,"Change")</f>
        <v>8.9300000000000004E-2</v>
      </c>
      <c r="H464" s="23" cm="1">
        <f t="array" aca="1" ref="H464" ca="1">_FV(A464,"Open")</f>
        <v>38.89</v>
      </c>
      <c r="I464" s="23" cm="1">
        <f t="array" aca="1" ref="I464" ca="1">_FV(A464,"Low")</f>
        <v>38.769300000000001</v>
      </c>
      <c r="J464" s="23" cm="1">
        <f t="array" aca="1" ref="J464" ca="1">_FV(A464,"High")</f>
        <v>38.89</v>
      </c>
      <c r="K464" s="23" cm="1">
        <f t="array" aca="1" ref="K464" ca="1">_FV(A464,"Previous close",TRUE)</f>
        <v>38.68</v>
      </c>
      <c r="L464" s="26"/>
      <c r="M464" s="23" cm="1">
        <f t="array" aca="1" ref="M464" ca="1">_FV(A464,"52 week low",TRUE)</f>
        <v>27.5</v>
      </c>
      <c r="N464" s="23" cm="1">
        <f t="array" aca="1" ref="N464" ca="1">_FV(A464,"52 week high",TRUE)</f>
        <v>47.73</v>
      </c>
      <c r="O464" s="8" cm="1">
        <f t="array" aca="1" ref="O464" ca="1">_FV(A464,"Volume")</f>
        <v>3601</v>
      </c>
      <c r="P464" s="7" cm="1">
        <f t="array" aca="1" ref="P464" ca="1">_FV(A464,"Volume average",TRUE)</f>
        <v>12667</v>
      </c>
      <c r="Q464" t="s">
        <v>345</v>
      </c>
      <c r="S464" t="s">
        <v>1483</v>
      </c>
      <c r="T464" s="25" cm="1">
        <f t="array" aca="1" ref="T464" ca="1">_FV(A464,"Expense ratio",TRUE)</f>
        <v>9.5999999999999992E-3</v>
      </c>
      <c r="U464" s="24" cm="1">
        <f t="array" aca="1" ref="U464" ca="1">_FV(A464,"Market cap",TRUE)</f>
        <v>118630049.02</v>
      </c>
      <c r="V464" s="4">
        <v>118630048</v>
      </c>
      <c r="W464" s="4">
        <v>118630048</v>
      </c>
      <c r="Y464" t="s">
        <v>1484</v>
      </c>
      <c r="Z464" s="5">
        <v>38.630000000000003</v>
      </c>
      <c r="AA464" s="5">
        <v>24.641659000000001</v>
      </c>
      <c r="AB464" s="5">
        <v>1.8499999999999999E-2</v>
      </c>
      <c r="AC464" s="4">
        <v>37406</v>
      </c>
      <c r="AE464" s="5">
        <v>1.763617108037874</v>
      </c>
      <c r="AF464" s="5">
        <v>11.28978042353752</v>
      </c>
      <c r="AI464" s="4">
        <v>37406</v>
      </c>
      <c r="AJ464" s="5">
        <v>1443359.1377999999</v>
      </c>
      <c r="AL464" s="5">
        <v>47.73</v>
      </c>
      <c r="AM464" s="5">
        <v>27.5</v>
      </c>
      <c r="AN464" t="s">
        <v>90</v>
      </c>
      <c r="AO464" t="str" cm="1">
        <f t="array" aca="1" ref="AO464" ca="1">_FV(A464,"Currency")</f>
        <v>USD</v>
      </c>
      <c r="AP464" t="str" cm="1">
        <f t="array" aca="1" ref="AP464" ca="1">_FV(A464,"Exchange")</f>
        <v>CBOE BZX Exchange</v>
      </c>
      <c r="AQ464" s="6" t="str" cm="1">
        <f t="array" aca="1" ref="AQ464" ca="1">_FV(A464,"Exchange abbreviation",TRUE)</f>
        <v>BATS</v>
      </c>
      <c r="AR464" t="str" cm="1">
        <f t="array" aca="1" ref="AR464" ca="1">_FV(A464,"Instrument type",TRUE)</f>
        <v>ETF</v>
      </c>
    </row>
    <row r="465" spans="1:44" ht="18.75" customHeight="1" x14ac:dyDescent="0.25">
      <c r="A465" t="e" vm="478">
        <v>#VALUE!</v>
      </c>
      <c r="B465" t="s">
        <v>1485</v>
      </c>
      <c r="C465" t="s">
        <v>1486</v>
      </c>
      <c r="D465" s="31" cm="1">
        <f t="array" aca="1" ref="D465" ca="1">_FV(A465,"Last trade time",TRUE)</f>
        <v>45824.931467360941</v>
      </c>
      <c r="E465" s="23" cm="1">
        <f t="array" aca="1" ref="E465" ca="1">_FV(A465,"Price")</f>
        <v>46.91</v>
      </c>
      <c r="F465" s="27" cm="1">
        <f t="array" aca="1" ref="F465" ca="1">_FV(A465,"Change (%)",TRUE)</f>
        <v>3.1383000000000001E-2</v>
      </c>
      <c r="G465" s="26" cm="1">
        <f t="array" aca="1" ref="G465" ca="1">_FV(A465,"Change")</f>
        <v>1.4274</v>
      </c>
      <c r="H465" s="23" cm="1">
        <f t="array" aca="1" ref="H465" ca="1">_FV(A465,"Open")</f>
        <v>46.25</v>
      </c>
      <c r="I465" s="23" cm="1">
        <f t="array" aca="1" ref="I465" ca="1">_FV(A465,"Low")</f>
        <v>45.93</v>
      </c>
      <c r="J465" s="23" cm="1">
        <f t="array" aca="1" ref="J465" ca="1">_FV(A465,"High")</f>
        <v>46.91</v>
      </c>
      <c r="K465" s="23" cm="1">
        <f t="array" aca="1" ref="K465" ca="1">_FV(A465,"Previous close",TRUE)</f>
        <v>45.482599999999998</v>
      </c>
      <c r="L465" s="26"/>
      <c r="M465" s="23" cm="1">
        <f t="array" aca="1" ref="M465" ca="1">_FV(A465,"52 week low",TRUE)</f>
        <v>36.43</v>
      </c>
      <c r="N465" s="23" cm="1">
        <f t="array" aca="1" ref="N465" ca="1">_FV(A465,"52 week high",TRUE)</f>
        <v>58.31</v>
      </c>
      <c r="O465" s="8" cm="1">
        <f t="array" aca="1" ref="O465" ca="1">_FV(A465,"Volume")</f>
        <v>135076</v>
      </c>
      <c r="P465" s="7" cm="1">
        <f t="array" aca="1" ref="P465" ca="1">_FV(A465,"Volume average",TRUE)</f>
        <v>138356</v>
      </c>
      <c r="Q465" t="s">
        <v>204</v>
      </c>
      <c r="S465" t="s">
        <v>1441</v>
      </c>
      <c r="T465" s="25" cm="1">
        <f t="array" aca="1" ref="T465" ca="1">_FV(A465,"Expense ratio",TRUE)</f>
        <v>9.5999999999999992E-3</v>
      </c>
      <c r="U465" s="24" cm="1">
        <f t="array" aca="1" ref="U465" ca="1">_FV(A465,"Market cap",TRUE)</f>
        <v>207496491.38</v>
      </c>
      <c r="V465" s="4">
        <v>207496496</v>
      </c>
      <c r="W465" s="4">
        <v>207496496</v>
      </c>
      <c r="Y465" t="s">
        <v>1487</v>
      </c>
      <c r="Z465" s="5">
        <v>45.128</v>
      </c>
      <c r="AB465" s="5">
        <v>0.44349998000000002</v>
      </c>
      <c r="AC465" s="4">
        <v>116934</v>
      </c>
      <c r="AE465" s="5">
        <v>12.004424138728909</v>
      </c>
      <c r="AF465" s="5">
        <v>35.410202892010311</v>
      </c>
      <c r="AI465" s="4">
        <v>116934</v>
      </c>
      <c r="AJ465" s="5">
        <v>5285416.8000000007</v>
      </c>
      <c r="AL465" s="5">
        <v>58.31</v>
      </c>
      <c r="AM465" s="5">
        <v>36.43</v>
      </c>
      <c r="AN465" t="s">
        <v>90</v>
      </c>
      <c r="AO465" t="str" cm="1">
        <f t="array" aca="1" ref="AO465" ca="1">_FV(A465,"Currency")</f>
        <v>USD</v>
      </c>
      <c r="AP465" t="str" cm="1">
        <f t="array" aca="1" ref="AP465" ca="1">_FV(A465,"Exchange")</f>
        <v>CBOE BZX Exchange</v>
      </c>
      <c r="AQ465" s="6" t="str" cm="1">
        <f t="array" aca="1" ref="AQ465" ca="1">_FV(A465,"Exchange abbreviation",TRUE)</f>
        <v>BATS</v>
      </c>
      <c r="AR465" t="str" cm="1">
        <f t="array" aca="1" ref="AR465" ca="1">_FV(A465,"Instrument type",TRUE)</f>
        <v>ETF</v>
      </c>
    </row>
    <row r="466" spans="1:44" ht="18.75" customHeight="1" x14ac:dyDescent="0.25">
      <c r="A466" t="e" vm="479">
        <v>#VALUE!</v>
      </c>
      <c r="B466" t="s">
        <v>1488</v>
      </c>
      <c r="C466" t="s">
        <v>1489</v>
      </c>
      <c r="D466" s="31" cm="1">
        <f t="array" aca="1" ref="D466" ca="1">_FV(A466,"Last trade time",TRUE)</f>
        <v>45824.918989385937</v>
      </c>
      <c r="E466" s="23" cm="1">
        <f t="array" aca="1" ref="E466" ca="1">_FV(A466,"Price")</f>
        <v>38.17</v>
      </c>
      <c r="F466" s="27" cm="1">
        <f t="array" aca="1" ref="F466" ca="1">_FV(A466,"Change (%)",TRUE)</f>
        <v>4.1189000000000003E-2</v>
      </c>
      <c r="G466" s="26" cm="1">
        <f t="array" aca="1" ref="G466" ca="1">_FV(A466,"Change")</f>
        <v>1.51</v>
      </c>
      <c r="H466" s="23" cm="1">
        <f t="array" aca="1" ref="H466" ca="1">_FV(A466,"Open")</f>
        <v>37.450000000000003</v>
      </c>
      <c r="I466" s="23" cm="1">
        <f t="array" aca="1" ref="I466" ca="1">_FV(A466,"Low")</f>
        <v>37.450000000000003</v>
      </c>
      <c r="J466" s="23" cm="1">
        <f t="array" aca="1" ref="J466" ca="1">_FV(A466,"High")</f>
        <v>38.5488</v>
      </c>
      <c r="K466" s="23" cm="1">
        <f t="array" aca="1" ref="K466" ca="1">_FV(A466,"Previous close",TRUE)</f>
        <v>36.659999999999997</v>
      </c>
      <c r="L466" s="26"/>
      <c r="M466" s="23" cm="1">
        <f t="array" aca="1" ref="M466" ca="1">_FV(A466,"52 week low",TRUE)</f>
        <v>18.6631</v>
      </c>
      <c r="N466" s="23" cm="1">
        <f t="array" aca="1" ref="N466" ca="1">_FV(A466,"52 week high",TRUE)</f>
        <v>42.96</v>
      </c>
      <c r="O466" s="8" cm="1">
        <f t="array" aca="1" ref="O466" ca="1">_FV(A466,"Volume")</f>
        <v>28626</v>
      </c>
      <c r="P466" s="7" cm="1">
        <f t="array" aca="1" ref="P466" ca="1">_FV(A466,"Volume average",TRUE)</f>
        <v>18201</v>
      </c>
      <c r="Q466" t="s">
        <v>85</v>
      </c>
      <c r="S466" t="s">
        <v>445</v>
      </c>
      <c r="T466" s="25" cm="1">
        <f t="array" aca="1" ref="T466" ca="1">_FV(A466,"Expense ratio",TRUE)</f>
        <v>9.5999999999999992E-3</v>
      </c>
      <c r="U466" s="24" cm="1">
        <f t="array" aca="1" ref="U466" ca="1">_FV(A466,"Market cap",TRUE)</f>
        <v>12759063.58</v>
      </c>
      <c r="V466" s="4">
        <v>12759063</v>
      </c>
      <c r="W466" s="4">
        <v>12759063</v>
      </c>
      <c r="X466" t="s">
        <v>1490</v>
      </c>
      <c r="Y466" t="s">
        <v>970</v>
      </c>
      <c r="Z466" s="5">
        <v>36.53</v>
      </c>
      <c r="AA466" s="5">
        <v>34.966515000000001</v>
      </c>
      <c r="AB466" s="5">
        <v>1.43E-2</v>
      </c>
      <c r="AC466" s="4">
        <v>16887</v>
      </c>
      <c r="AE466" s="5">
        <v>4.5409840473481511</v>
      </c>
      <c r="AF466" s="5">
        <v>43.265841096572572</v>
      </c>
      <c r="AH466" s="16"/>
      <c r="AI466" s="4">
        <v>16887</v>
      </c>
      <c r="AJ466" s="5">
        <v>617748.41310000001</v>
      </c>
      <c r="AL466" s="5">
        <v>42.96</v>
      </c>
      <c r="AM466" s="5">
        <v>18.663</v>
      </c>
      <c r="AN466" t="s">
        <v>47</v>
      </c>
      <c r="AO466" t="str" cm="1">
        <f t="array" aca="1" ref="AO466" ca="1">_FV(A466,"Currency")</f>
        <v>USD</v>
      </c>
      <c r="AP466" t="str" cm="1">
        <f t="array" aca="1" ref="AP466" ca="1">_FV(A466,"Exchange")</f>
        <v>NYSE Arca</v>
      </c>
      <c r="AQ466" s="6" t="str" cm="1">
        <f t="array" aca="1" ref="AQ466" ca="1">_FV(A466,"Exchange abbreviation",TRUE)</f>
        <v>ARCX</v>
      </c>
      <c r="AR466" t="str" cm="1">
        <f t="array" aca="1" ref="AR466" ca="1">_FV(A466,"Instrument type",TRUE)</f>
        <v>ETF</v>
      </c>
    </row>
    <row r="467" spans="1:44" ht="18.75" customHeight="1" x14ac:dyDescent="0.25">
      <c r="A467" t="e" vm="480">
        <v>#VALUE!</v>
      </c>
      <c r="B467" t="s">
        <v>1491</v>
      </c>
      <c r="C467" t="s">
        <v>1492</v>
      </c>
      <c r="D467" s="31" cm="1">
        <f t="array" aca="1" ref="D467" ca="1">_FV(A467,"Last trade time",TRUE)</f>
        <v>45824.865392464846</v>
      </c>
      <c r="E467" s="23" cm="1">
        <f t="array" aca="1" ref="E467" ca="1">_FV(A467,"Price")</f>
        <v>13.9405</v>
      </c>
      <c r="F467" s="27" cm="1">
        <f t="array" aca="1" ref="F467" ca="1">_FV(A467,"Change (%)",TRUE)</f>
        <v>2.3532000000000001E-2</v>
      </c>
      <c r="G467" s="26" cm="1">
        <f t="array" aca="1" ref="G467" ca="1">_FV(A467,"Change")</f>
        <v>0.32050000000000001</v>
      </c>
      <c r="H467" s="23" cm="1">
        <f t="array" aca="1" ref="H467" ca="1">_FV(A467,"Open")</f>
        <v>13.65</v>
      </c>
      <c r="I467" s="23" cm="1">
        <f t="array" aca="1" ref="I467" ca="1">_FV(A467,"Low")</f>
        <v>13.65</v>
      </c>
      <c r="J467" s="23" cm="1">
        <f t="array" aca="1" ref="J467" ca="1">_FV(A467,"High")</f>
        <v>14.02</v>
      </c>
      <c r="K467" s="23" cm="1">
        <f t="array" aca="1" ref="K467" ca="1">_FV(A467,"Previous close",TRUE)</f>
        <v>13.62</v>
      </c>
      <c r="L467" s="26"/>
      <c r="M467" s="23" cm="1">
        <f t="array" aca="1" ref="M467" ca="1">_FV(A467,"52 week low",TRUE)</f>
        <v>7.14</v>
      </c>
      <c r="N467" s="23" cm="1">
        <f t="array" aca="1" ref="N467" ca="1">_FV(A467,"52 week high",TRUE)</f>
        <v>17.72</v>
      </c>
      <c r="O467" s="8" cm="1">
        <f t="array" aca="1" ref="O467" ca="1">_FV(A467,"Volume")</f>
        <v>7651</v>
      </c>
      <c r="P467" s="7" cm="1">
        <f t="array" aca="1" ref="P467" ca="1">_FV(A467,"Volume average",TRUE)</f>
        <v>8244</v>
      </c>
      <c r="Q467" t="s">
        <v>85</v>
      </c>
      <c r="S467" t="s">
        <v>445</v>
      </c>
      <c r="T467" s="25" cm="1">
        <f t="array" aca="1" ref="T467" ca="1">_FV(A467,"Expense ratio",TRUE)</f>
        <v>9.5999999999999992E-3</v>
      </c>
      <c r="U467" s="24" cm="1">
        <f t="array" aca="1" ref="U467" ca="1">_FV(A467,"Market cap",TRUE)</f>
        <v>5857363.3899999997</v>
      </c>
      <c r="V467" s="4">
        <v>5857363</v>
      </c>
      <c r="W467" s="4">
        <v>5857363</v>
      </c>
      <c r="X467" t="s">
        <v>1493</v>
      </c>
      <c r="Y467" t="s">
        <v>1494</v>
      </c>
      <c r="Z467" s="5">
        <v>14.247</v>
      </c>
      <c r="AA467" s="5">
        <v>36.617972999999999</v>
      </c>
      <c r="AB467" s="5">
        <v>5.0000000000000001E-4</v>
      </c>
      <c r="AC467" s="4">
        <v>10569</v>
      </c>
      <c r="AE467" s="5">
        <v>4.420854526375595</v>
      </c>
      <c r="AF467" s="5">
        <v>60.268409532800149</v>
      </c>
      <c r="AI467" s="4">
        <v>10569</v>
      </c>
      <c r="AJ467" s="5">
        <v>150491.99100000001</v>
      </c>
      <c r="AL467" s="5">
        <v>17.72</v>
      </c>
      <c r="AM467" s="5">
        <v>7.14</v>
      </c>
      <c r="AN467" t="s">
        <v>47</v>
      </c>
      <c r="AO467" t="str" cm="1">
        <f t="array" aca="1" ref="AO467" ca="1">_FV(A467,"Currency")</f>
        <v>USD</v>
      </c>
      <c r="AP467" t="str" cm="1">
        <f t="array" aca="1" ref="AP467" ca="1">_FV(A467,"Exchange")</f>
        <v>NYSE Arca</v>
      </c>
      <c r="AQ467" s="6" t="str" cm="1">
        <f t="array" aca="1" ref="AQ467" ca="1">_FV(A467,"Exchange abbreviation",TRUE)</f>
        <v>ARCX</v>
      </c>
      <c r="AR467" t="str" cm="1">
        <f t="array" aca="1" ref="AR467" ca="1">_FV(A467,"Instrument type",TRUE)</f>
        <v>ETF</v>
      </c>
    </row>
    <row r="468" spans="1:44" ht="18.75" customHeight="1" x14ac:dyDescent="0.25">
      <c r="A468" t="e" vm="481">
        <v>#VALUE!</v>
      </c>
      <c r="B468" t="s">
        <v>1495</v>
      </c>
      <c r="C468" t="s">
        <v>1496</v>
      </c>
      <c r="D468" s="31" cm="1">
        <f t="array" aca="1" ref="D468" ca="1">_FV(A468,"Last trade time",TRUE)</f>
        <v>45824.840277789066</v>
      </c>
      <c r="E468" s="23" cm="1">
        <f t="array" aca="1" ref="E468" ca="1">_FV(A468,"Price")</f>
        <v>195.5</v>
      </c>
      <c r="F468" s="27" cm="1">
        <f t="array" aca="1" ref="F468" ca="1">_FV(A468,"Change (%)",TRUE)</f>
        <v>3.1227000000000001E-2</v>
      </c>
      <c r="G468" s="26" cm="1">
        <f t="array" aca="1" ref="G468" ca="1">_FV(A468,"Change")</f>
        <v>5.92</v>
      </c>
      <c r="H468" s="23" cm="1">
        <f t="array" aca="1" ref="H468" ca="1">_FV(A468,"Open")</f>
        <v>192.35</v>
      </c>
      <c r="I468" s="23" cm="1">
        <f t="array" aca="1" ref="I468" ca="1">_FV(A468,"Low")</f>
        <v>191.21</v>
      </c>
      <c r="J468" s="23" cm="1">
        <f t="array" aca="1" ref="J468" ca="1">_FV(A468,"High")</f>
        <v>195.75</v>
      </c>
      <c r="K468" s="23" cm="1">
        <f t="array" aca="1" ref="K468" ca="1">_FV(A468,"Previous close",TRUE)</f>
        <v>189.58</v>
      </c>
      <c r="L468" s="26"/>
      <c r="M468" s="23" cm="1">
        <f t="array" aca="1" ref="M468" ca="1">_FV(A468,"52 week low",TRUE)</f>
        <v>96.49</v>
      </c>
      <c r="N468" s="23" cm="1">
        <f t="array" aca="1" ref="N468" ca="1">_FV(A468,"52 week high",TRUE)</f>
        <v>204.80850000000001</v>
      </c>
      <c r="O468" s="8" cm="1">
        <f t="array" aca="1" ref="O468" ca="1">_FV(A468,"Volume")</f>
        <v>19060</v>
      </c>
      <c r="P468" s="7" cm="1">
        <f t="array" aca="1" ref="P468" ca="1">_FV(A468,"Volume average",TRUE)</f>
        <v>21012</v>
      </c>
      <c r="Q468" t="s">
        <v>490</v>
      </c>
      <c r="T468" s="25" cm="1">
        <f t="array" aca="1" ref="T468" ca="1">_FV(A468,"Expense ratio",TRUE)</f>
        <v>9.5999999999999992E-3</v>
      </c>
      <c r="U468" s="24" cm="1">
        <f t="array" aca="1" ref="U468" ca="1">_FV(A468,"Market cap",TRUE)</f>
        <v>115130831.76000001</v>
      </c>
      <c r="V468" s="16"/>
      <c r="W468" s="16"/>
      <c r="Z468" s="18"/>
      <c r="AC468" s="21">
        <v>24433</v>
      </c>
      <c r="AE468" s="18"/>
      <c r="AI468" s="21"/>
      <c r="AJ468" s="18"/>
      <c r="AL468" s="18"/>
      <c r="AM468" s="18"/>
      <c r="AN468" t="s">
        <v>73</v>
      </c>
      <c r="AO468" t="str" cm="1">
        <f t="array" aca="1" ref="AO468" ca="1">_FV(A468,"Currency")</f>
        <v>USD</v>
      </c>
      <c r="AP468" t="str" cm="1">
        <f t="array" aca="1" ref="AP468" ca="1">_FV(A468,"Exchange")</f>
        <v>NYSE Arca</v>
      </c>
      <c r="AQ468" s="6" t="str" cm="1">
        <f t="array" aca="1" ref="AQ468" ca="1">_FV(A468,"Exchange abbreviation",TRUE)</f>
        <v>ARCX</v>
      </c>
      <c r="AR468" t="str" cm="1">
        <f t="array" aca="1" ref="AR468" ca="1">_FV(A468,"Instrument type",TRUE)</f>
        <v>ETF</v>
      </c>
    </row>
    <row r="469" spans="1:44" ht="18.75" customHeight="1" x14ac:dyDescent="0.25">
      <c r="A469" t="e" vm="482">
        <v>#VALUE!</v>
      </c>
      <c r="B469" t="s">
        <v>1497</v>
      </c>
      <c r="C469" t="s">
        <v>1498</v>
      </c>
      <c r="D469" s="31" cm="1">
        <f t="array" aca="1" ref="D469" ca="1">_FV(A469,"Last trade time",TRUE)</f>
        <v>45824.86843835625</v>
      </c>
      <c r="E469" s="23" cm="1">
        <f t="array" aca="1" ref="E469" ca="1">_FV(A469,"Price")</f>
        <v>14.69</v>
      </c>
      <c r="F469" s="27" cm="1">
        <f t="array" aca="1" ref="F469" ca="1">_FV(A469,"Change (%)",TRUE)</f>
        <v>-5.2257999999999999E-2</v>
      </c>
      <c r="G469" s="26" cm="1">
        <f t="array" aca="1" ref="G469" ca="1">_FV(A469,"Change")</f>
        <v>-0.81</v>
      </c>
      <c r="H469" s="23" cm="1">
        <f t="array" aca="1" ref="H469" ca="1">_FV(A469,"Open")</f>
        <v>14.99</v>
      </c>
      <c r="I469" s="23" cm="1">
        <f t="array" aca="1" ref="I469" ca="1">_FV(A469,"Low")</f>
        <v>14.59</v>
      </c>
      <c r="J469" s="23" cm="1">
        <f t="array" aca="1" ref="J469" ca="1">_FV(A469,"High")</f>
        <v>14.99</v>
      </c>
      <c r="K469" s="23" cm="1">
        <f t="array" aca="1" ref="K469" ca="1">_FV(A469,"Previous close",TRUE)</f>
        <v>15.5</v>
      </c>
      <c r="L469" s="26"/>
      <c r="M469" s="23" cm="1">
        <f t="array" aca="1" ref="M469" ca="1">_FV(A469,"52 week low",TRUE)</f>
        <v>12.66</v>
      </c>
      <c r="N469" s="23" cm="1">
        <f t="array" aca="1" ref="N469" ca="1">_FV(A469,"52 week high",TRUE)</f>
        <v>30.41</v>
      </c>
      <c r="O469" s="8" cm="1">
        <f t="array" aca="1" ref="O469" ca="1">_FV(A469,"Volume")</f>
        <v>28286</v>
      </c>
      <c r="P469" s="7" cm="1">
        <f t="array" aca="1" ref="P469" ca="1">_FV(A469,"Volume average",TRUE)</f>
        <v>56447</v>
      </c>
      <c r="Q469" t="s">
        <v>204</v>
      </c>
      <c r="S469" t="s">
        <v>61</v>
      </c>
      <c r="T469" s="25" cm="1">
        <f t="array" aca="1" ref="T469" ca="1">_FV(A469,"Expense ratio",TRUE)</f>
        <v>9.4999999999999998E-3</v>
      </c>
      <c r="U469" s="24" cm="1">
        <f t="array" aca="1" ref="U469" ca="1">_FV(A469,"Market cap",TRUE)</f>
        <v>3854290.4169999999</v>
      </c>
      <c r="V469" s="4">
        <v>3854295</v>
      </c>
      <c r="W469" s="4">
        <v>3854295</v>
      </c>
      <c r="Y469" t="s">
        <v>1499</v>
      </c>
      <c r="Z469" s="5">
        <v>15.9268</v>
      </c>
      <c r="AA469" s="20"/>
      <c r="AB469" s="5">
        <v>6.6100000000000006E-2</v>
      </c>
      <c r="AC469" s="4">
        <v>40038</v>
      </c>
      <c r="AE469" s="5">
        <v>5.8649023938295084</v>
      </c>
      <c r="AF469" s="5">
        <v>-4.6645529888807884</v>
      </c>
      <c r="AH469" s="16"/>
      <c r="AI469" s="4">
        <v>40038</v>
      </c>
      <c r="AJ469" s="5">
        <v>637805.34</v>
      </c>
      <c r="AL469" s="5">
        <v>30.41</v>
      </c>
      <c r="AM469" s="5">
        <v>12.66</v>
      </c>
      <c r="AN469" t="s">
        <v>47</v>
      </c>
      <c r="AO469" t="str" cm="1">
        <f t="array" aca="1" ref="AO469" ca="1">_FV(A469,"Currency")</f>
        <v>USD</v>
      </c>
      <c r="AP469" t="str" cm="1">
        <f t="array" aca="1" ref="AP469" ca="1">_FV(A469,"Exchange")</f>
        <v>NYSE Arca</v>
      </c>
      <c r="AQ469" s="6" t="str" cm="1">
        <f t="array" aca="1" ref="AQ469" ca="1">_FV(A469,"Exchange abbreviation",TRUE)</f>
        <v>ARCX</v>
      </c>
      <c r="AR469" t="str" cm="1">
        <f t="array" aca="1" ref="AR469" ca="1">_FV(A469,"Instrument type",TRUE)</f>
        <v>ETF</v>
      </c>
    </row>
    <row r="470" spans="1:44" ht="18.75" customHeight="1" x14ac:dyDescent="0.25">
      <c r="A470" t="e" vm="483">
        <v>#VALUE!</v>
      </c>
      <c r="B470" t="s">
        <v>1500</v>
      </c>
      <c r="C470" t="s">
        <v>1501</v>
      </c>
      <c r="D470" s="31" cm="1">
        <f t="array" aca="1" ref="D470" ca="1">_FV(A470,"Last trade time",TRUE)</f>
        <v>45824.840277777781</v>
      </c>
      <c r="E470" s="23" cm="1">
        <f t="array" aca="1" ref="E470" ca="1">_FV(A470,"Price")</f>
        <v>20.399999999999999</v>
      </c>
      <c r="F470" s="27" cm="1">
        <f t="array" aca="1" ref="F470" ca="1">_FV(A470,"Change (%)",TRUE)</f>
        <v>-2.2473999999999997E-2</v>
      </c>
      <c r="G470" s="26" cm="1">
        <f t="array" aca="1" ref="G470" ca="1">_FV(A470,"Change")</f>
        <v>-0.46899999999999997</v>
      </c>
      <c r="H470" s="23" cm="1">
        <f t="array" aca="1" ref="H470" ca="1">_FV(A470,"Open")</f>
        <v>20.151</v>
      </c>
      <c r="I470" s="23" cm="1">
        <f t="array" aca="1" ref="I470" ca="1">_FV(A470,"Low")</f>
        <v>20.151</v>
      </c>
      <c r="J470" s="23" cm="1">
        <f t="array" aca="1" ref="J470" ca="1">_FV(A470,"High")</f>
        <v>20.399999999999999</v>
      </c>
      <c r="K470" s="23" cm="1">
        <f t="array" aca="1" ref="K470" ca="1">_FV(A470,"Previous close",TRUE)</f>
        <v>20.869</v>
      </c>
      <c r="L470" s="26"/>
      <c r="M470" s="23" cm="1">
        <f t="array" aca="1" ref="M470" ca="1">_FV(A470,"52 week low",TRUE)</f>
        <v>18.28</v>
      </c>
      <c r="N470" s="23" cm="1">
        <f t="array" aca="1" ref="N470" ca="1">_FV(A470,"52 week high",TRUE)</f>
        <v>29.09</v>
      </c>
      <c r="O470" s="8" cm="1">
        <f t="array" aca="1" ref="O470" ca="1">_FV(A470,"Volume")</f>
        <v>152</v>
      </c>
      <c r="P470" s="7" cm="1">
        <f t="array" aca="1" ref="P470" ca="1">_FV(A470,"Volume average",TRUE)</f>
        <v>1110</v>
      </c>
      <c r="Q470" t="s">
        <v>78</v>
      </c>
      <c r="R470" t="s">
        <v>330</v>
      </c>
      <c r="S470" t="s">
        <v>294</v>
      </c>
      <c r="T470" s="25" cm="1">
        <f t="array" aca="1" ref="T470" ca="1">_FV(A470,"Expense ratio",TRUE)</f>
        <v>9.4999999999999998E-3</v>
      </c>
      <c r="U470" s="24" cm="1">
        <f t="array" aca="1" ref="U470" ca="1">_FV(A470,"Market cap",TRUE)</f>
        <v>807724.36</v>
      </c>
      <c r="V470" s="4">
        <v>807724</v>
      </c>
      <c r="W470" s="4">
        <v>807724</v>
      </c>
      <c r="Y470" t="s">
        <v>1502</v>
      </c>
      <c r="Z470" s="5">
        <v>21.776700000000002</v>
      </c>
      <c r="AA470" s="20"/>
      <c r="AB470" s="20"/>
      <c r="AC470" s="4">
        <v>1163</v>
      </c>
      <c r="AE470" s="5">
        <v>-10.278968687121081</v>
      </c>
      <c r="AF470" s="20"/>
      <c r="AH470" s="16"/>
      <c r="AI470" s="4">
        <v>1163</v>
      </c>
      <c r="AJ470" s="5">
        <v>25382.474999999999</v>
      </c>
      <c r="AL470" s="5">
        <v>27.65</v>
      </c>
      <c r="AM470" s="5">
        <v>18.28</v>
      </c>
      <c r="AN470" t="s">
        <v>47</v>
      </c>
      <c r="AO470" t="str" cm="1">
        <f t="array" aca="1" ref="AO470" ca="1">_FV(A470,"Currency")</f>
        <v>USD</v>
      </c>
      <c r="AP470" t="str" cm="1">
        <f t="array" aca="1" ref="AP470" ca="1">_FV(A470,"Exchange")</f>
        <v>NYSE Arca</v>
      </c>
      <c r="AQ470" s="6" t="str" cm="1">
        <f t="array" aca="1" ref="AQ470" ca="1">_FV(A470,"Exchange abbreviation",TRUE)</f>
        <v>ARCX</v>
      </c>
      <c r="AR470" t="str" cm="1">
        <f t="array" aca="1" ref="AR470" ca="1">_FV(A470,"Instrument type",TRUE)</f>
        <v>ETF</v>
      </c>
    </row>
    <row r="471" spans="1:44" ht="18.75" customHeight="1" x14ac:dyDescent="0.25">
      <c r="A471" t="e" vm="484">
        <v>#VALUE!</v>
      </c>
      <c r="B471" t="s">
        <v>1503</v>
      </c>
      <c r="C471" t="s">
        <v>1504</v>
      </c>
      <c r="D471" s="31" cm="1">
        <f t="array" aca="1" ref="D471" ca="1">_FV(A471,"Last trade time",TRUE)</f>
        <v>45824.840277812502</v>
      </c>
      <c r="E471" s="23" cm="1">
        <f t="array" aca="1" ref="E471" ca="1">_FV(A471,"Price")</f>
        <v>10.71</v>
      </c>
      <c r="F471" s="27" cm="1">
        <f t="array" aca="1" ref="F471" ca="1">_FV(A471,"Change (%)",TRUE)</f>
        <v>-1.6529000000000002E-2</v>
      </c>
      <c r="G471" s="26" cm="1">
        <f t="array" aca="1" ref="G471" ca="1">_FV(A471,"Change")</f>
        <v>-0.18</v>
      </c>
      <c r="H471" s="23" cm="1">
        <f t="array" aca="1" ref="H471" ca="1">_FV(A471,"Open")</f>
        <v>10.71</v>
      </c>
      <c r="I471" s="23" cm="1">
        <f t="array" aca="1" ref="I471" ca="1">_FV(A471,"Low")</f>
        <v>10.52</v>
      </c>
      <c r="J471" s="23" cm="1">
        <f t="array" aca="1" ref="J471" ca="1">_FV(A471,"High")</f>
        <v>10.71</v>
      </c>
      <c r="K471" s="23" cm="1">
        <f t="array" aca="1" ref="K471" ca="1">_FV(A471,"Previous close",TRUE)</f>
        <v>10.89</v>
      </c>
      <c r="L471" s="26"/>
      <c r="M471" s="23" cm="1">
        <f t="array" aca="1" ref="M471" ca="1">_FV(A471,"52 week low",TRUE)</f>
        <v>10.4749</v>
      </c>
      <c r="N471" s="23" cm="1">
        <f t="array" aca="1" ref="N471" ca="1">_FV(A471,"52 week high",TRUE)</f>
        <v>34.51</v>
      </c>
      <c r="O471" s="8" cm="1">
        <f t="array" aca="1" ref="O471" ca="1">_FV(A471,"Volume")</f>
        <v>4687</v>
      </c>
      <c r="P471" s="7" cm="1">
        <f t="array" aca="1" ref="P471" ca="1">_FV(A471,"Volume average",TRUE)</f>
        <v>11750</v>
      </c>
      <c r="Q471" t="s">
        <v>65</v>
      </c>
      <c r="R471" t="s">
        <v>1505</v>
      </c>
      <c r="S471" t="s">
        <v>61</v>
      </c>
      <c r="T471" s="25" cm="1">
        <f t="array" aca="1" ref="T471" ca="1">_FV(A471,"Expense ratio",TRUE)</f>
        <v>9.4999999999999998E-3</v>
      </c>
      <c r="U471" s="24" cm="1">
        <f t="array" aca="1" ref="U471" ca="1">_FV(A471,"Market cap",TRUE)</f>
        <v>7014556.3590000002</v>
      </c>
      <c r="V471" s="4">
        <v>7014531</v>
      </c>
      <c r="W471" s="4">
        <v>7014531</v>
      </c>
      <c r="Y471" t="s">
        <v>1506</v>
      </c>
      <c r="Z471" s="5">
        <v>11.0306</v>
      </c>
      <c r="AA471" s="20"/>
      <c r="AB471" s="5">
        <v>8.48E-2</v>
      </c>
      <c r="AC471" s="4">
        <v>27707</v>
      </c>
      <c r="AE471" s="5">
        <v>-40.580387608305777</v>
      </c>
      <c r="AF471" s="5">
        <v>-59.886219095543701</v>
      </c>
      <c r="AI471" s="4">
        <v>27707</v>
      </c>
      <c r="AJ471" s="5">
        <v>305164.89799999999</v>
      </c>
      <c r="AL471" s="5">
        <v>34.51</v>
      </c>
      <c r="AM471" s="5">
        <v>10.72</v>
      </c>
      <c r="AN471" t="s">
        <v>47</v>
      </c>
      <c r="AO471" t="str" cm="1">
        <f t="array" aca="1" ref="AO471" ca="1">_FV(A471,"Currency")</f>
        <v>USD</v>
      </c>
      <c r="AP471" t="str" cm="1">
        <f t="array" aca="1" ref="AP471" ca="1">_FV(A471,"Exchange")</f>
        <v>NYSE Arca</v>
      </c>
      <c r="AQ471" s="6" t="str" cm="1">
        <f t="array" aca="1" ref="AQ471" ca="1">_FV(A471,"Exchange abbreviation",TRUE)</f>
        <v>ARCX</v>
      </c>
      <c r="AR471" t="str" cm="1">
        <f t="array" aca="1" ref="AR471" ca="1">_FV(A471,"Instrument type",TRUE)</f>
        <v>ETF</v>
      </c>
    </row>
    <row r="472" spans="1:44" ht="18.75" customHeight="1" x14ac:dyDescent="0.25">
      <c r="A472" t="e" vm="485">
        <v>#VALUE!</v>
      </c>
      <c r="B472" t="s">
        <v>1507</v>
      </c>
      <c r="C472" t="s">
        <v>1508</v>
      </c>
      <c r="D472" s="31" cm="1">
        <f t="array" aca="1" ref="D472" ca="1">_FV(A472,"Last trade time",TRUE)</f>
        <v>45824.922446492972</v>
      </c>
      <c r="E472" s="23" cm="1">
        <f t="array" aca="1" ref="E472" ca="1">_FV(A472,"Price")</f>
        <v>40.700000000000003</v>
      </c>
      <c r="F472" s="27" cm="1">
        <f t="array" aca="1" ref="F472" ca="1">_FV(A472,"Change (%)",TRUE)</f>
        <v>2.8296999999999999E-2</v>
      </c>
      <c r="G472" s="26" cm="1">
        <f t="array" aca="1" ref="G472" ca="1">_FV(A472,"Change")</f>
        <v>1.1200000000000001</v>
      </c>
      <c r="H472" s="23" cm="1">
        <f t="array" aca="1" ref="H472" ca="1">_FV(A472,"Open")</f>
        <v>39.92</v>
      </c>
      <c r="I472" s="23" cm="1">
        <f t="array" aca="1" ref="I472" ca="1">_FV(A472,"Low")</f>
        <v>39.42</v>
      </c>
      <c r="J472" s="23" cm="1">
        <f t="array" aca="1" ref="J472" ca="1">_FV(A472,"High")</f>
        <v>40.799999999999997</v>
      </c>
      <c r="K472" s="23" cm="1">
        <f t="array" aca="1" ref="K472" ca="1">_FV(A472,"Previous close",TRUE)</f>
        <v>39.58</v>
      </c>
      <c r="L472" s="26"/>
      <c r="M472" s="23" cm="1">
        <f t="array" aca="1" ref="M472" ca="1">_FV(A472,"52 week low",TRUE)</f>
        <v>26.159300000000002</v>
      </c>
      <c r="N472" s="23" cm="1">
        <f t="array" aca="1" ref="N472" ca="1">_FV(A472,"52 week high",TRUE)</f>
        <v>44.3</v>
      </c>
      <c r="O472" s="8" cm="1">
        <f t="array" aca="1" ref="O472" ca="1">_FV(A472,"Volume")</f>
        <v>766285</v>
      </c>
      <c r="P472" s="7" cm="1">
        <f t="array" aca="1" ref="P472" ca="1">_FV(A472,"Volume average",TRUE)</f>
        <v>1011180</v>
      </c>
      <c r="Q472" t="s">
        <v>1191</v>
      </c>
      <c r="R472" t="s">
        <v>1509</v>
      </c>
      <c r="S472" t="s">
        <v>445</v>
      </c>
      <c r="T472" s="25" cm="1">
        <f t="array" aca="1" ref="T472" ca="1">_FV(A472,"Expense ratio",TRUE)</f>
        <v>9.4999999999999998E-3</v>
      </c>
      <c r="U472" s="24" cm="1">
        <f t="array" aca="1" ref="U472" ca="1">_FV(A472,"Market cap",TRUE)</f>
        <v>187884921.59999999</v>
      </c>
      <c r="V472" s="4">
        <v>187884928</v>
      </c>
      <c r="W472" s="4">
        <v>187884928</v>
      </c>
      <c r="Y472" t="s">
        <v>1011</v>
      </c>
      <c r="Z472" s="5">
        <v>40.874000000000002</v>
      </c>
      <c r="AA472" s="20"/>
      <c r="AB472" s="5">
        <v>3.2300000000000002E-2</v>
      </c>
      <c r="AC472" s="4">
        <v>1245190</v>
      </c>
      <c r="AE472" s="5">
        <v>4.3159541540388036</v>
      </c>
      <c r="AF472" s="5">
        <v>22.448449917663059</v>
      </c>
      <c r="AI472" s="4">
        <v>1245190</v>
      </c>
      <c r="AJ472" s="5">
        <v>50890915.299999997</v>
      </c>
      <c r="AL472" s="5">
        <v>44.3</v>
      </c>
      <c r="AM472" s="5">
        <v>26.16</v>
      </c>
      <c r="AN472" t="s">
        <v>82</v>
      </c>
      <c r="AO472" t="str" cm="1">
        <f t="array" aca="1" ref="AO472" ca="1">_FV(A472,"Currency")</f>
        <v>USD</v>
      </c>
      <c r="AP472" t="str" cm="1">
        <f t="array" aca="1" ref="AP472" ca="1">_FV(A472,"Exchange")</f>
        <v>NYSE Arca</v>
      </c>
      <c r="AQ472" s="6" t="str" cm="1">
        <f t="array" aca="1" ref="AQ472" ca="1">_FV(A472,"Exchange abbreviation",TRUE)</f>
        <v>ARCX</v>
      </c>
      <c r="AR472" t="str" cm="1">
        <f t="array" aca="1" ref="AR472" ca="1">_FV(A472,"Instrument type",TRUE)</f>
        <v>ETF</v>
      </c>
    </row>
    <row r="473" spans="1:44" ht="18.75" customHeight="1" x14ac:dyDescent="0.25">
      <c r="A473" t="e" vm="486">
        <v>#VALUE!</v>
      </c>
      <c r="B473" t="s">
        <v>1510</v>
      </c>
      <c r="C473" t="s">
        <v>1511</v>
      </c>
      <c r="D473" s="31" cm="1">
        <f t="array" aca="1" ref="D473" ca="1">_FV(A473,"Last trade time",TRUE)</f>
        <v>45824.854477488283</v>
      </c>
      <c r="E473" s="23" cm="1">
        <f t="array" aca="1" ref="E473" ca="1">_FV(A473,"Price")</f>
        <v>30.68</v>
      </c>
      <c r="F473" s="27" cm="1">
        <f t="array" aca="1" ref="F473" ca="1">_FV(A473,"Change (%)",TRUE)</f>
        <v>-2.3241000000000001E-2</v>
      </c>
      <c r="G473" s="26" cm="1">
        <f t="array" aca="1" ref="G473" ca="1">_FV(A473,"Change")</f>
        <v>-0.73</v>
      </c>
      <c r="H473" s="23" cm="1">
        <f t="array" aca="1" ref="H473" ca="1">_FV(A473,"Open")</f>
        <v>30.85</v>
      </c>
      <c r="I473" s="23" cm="1">
        <f t="array" aca="1" ref="I473" ca="1">_FV(A473,"Low")</f>
        <v>30.316700000000001</v>
      </c>
      <c r="J473" s="23" cm="1">
        <f t="array" aca="1" ref="J473" ca="1">_FV(A473,"High")</f>
        <v>30.85</v>
      </c>
      <c r="K473" s="23" cm="1">
        <f t="array" aca="1" ref="K473" ca="1">_FV(A473,"Previous close",TRUE)</f>
        <v>31.41</v>
      </c>
      <c r="L473" s="26"/>
      <c r="M473" s="23" cm="1">
        <f t="array" aca="1" ref="M473" ca="1">_FV(A473,"52 week low",TRUE)</f>
        <v>29.115500000000001</v>
      </c>
      <c r="N473" s="23" cm="1">
        <f t="array" aca="1" ref="N473" ca="1">_FV(A473,"52 week high",TRUE)</f>
        <v>52.36</v>
      </c>
      <c r="O473" s="8" cm="1">
        <f t="array" aca="1" ref="O473" ca="1">_FV(A473,"Volume")</f>
        <v>9998</v>
      </c>
      <c r="P473" s="7" cm="1">
        <f t="array" aca="1" ref="P473" ca="1">_FV(A473,"Volume average",TRUE)</f>
        <v>10175</v>
      </c>
      <c r="Q473" t="s">
        <v>65</v>
      </c>
      <c r="R473" t="s">
        <v>1512</v>
      </c>
      <c r="S473" t="s">
        <v>61</v>
      </c>
      <c r="T473" s="25" cm="1">
        <f t="array" aca="1" ref="T473" ca="1">_FV(A473,"Expense ratio",TRUE)</f>
        <v>9.4999999999999998E-3</v>
      </c>
      <c r="U473" s="24" cm="1">
        <f t="array" aca="1" ref="U473" ca="1">_FV(A473,"Market cap",TRUE)</f>
        <v>11088222.16</v>
      </c>
      <c r="V473" s="4">
        <v>11088234</v>
      </c>
      <c r="W473" s="4">
        <v>11088234</v>
      </c>
      <c r="Y473" t="s">
        <v>1513</v>
      </c>
      <c r="Z473" s="5">
        <v>29.766200000000001</v>
      </c>
      <c r="AA473" s="20"/>
      <c r="AB473" s="5">
        <v>8.6800000000000002E-2</v>
      </c>
      <c r="AC473" s="4">
        <v>32603</v>
      </c>
      <c r="AE473" s="5">
        <v>-13.926204927977469</v>
      </c>
      <c r="AF473" s="5">
        <v>-36.962740405088333</v>
      </c>
      <c r="AI473" s="4">
        <v>32603</v>
      </c>
      <c r="AJ473" s="5">
        <v>968961.15999999992</v>
      </c>
      <c r="AL473" s="5">
        <v>52.6</v>
      </c>
      <c r="AM473" s="5">
        <v>10.33</v>
      </c>
      <c r="AN473" t="s">
        <v>47</v>
      </c>
      <c r="AO473" t="str" cm="1">
        <f t="array" aca="1" ref="AO473" ca="1">_FV(A473,"Currency")</f>
        <v>USD</v>
      </c>
      <c r="AP473" t="str" cm="1">
        <f t="array" aca="1" ref="AP473" ca="1">_FV(A473,"Exchange")</f>
        <v>NYSE Arca</v>
      </c>
      <c r="AQ473" s="6" t="str" cm="1">
        <f t="array" aca="1" ref="AQ473" ca="1">_FV(A473,"Exchange abbreviation",TRUE)</f>
        <v>ARCX</v>
      </c>
      <c r="AR473" t="str" cm="1">
        <f t="array" aca="1" ref="AR473" ca="1">_FV(A473,"Instrument type",TRUE)</f>
        <v>ETF</v>
      </c>
    </row>
    <row r="474" spans="1:44" ht="18.75" customHeight="1" x14ac:dyDescent="0.25">
      <c r="A474" t="e" vm="487">
        <v>#VALUE!</v>
      </c>
      <c r="B474" t="s">
        <v>1514</v>
      </c>
      <c r="C474" t="s">
        <v>1515</v>
      </c>
      <c r="D474" s="31" cm="1">
        <f t="array" aca="1" ref="D474" ca="1">_FV(A474,"Last trade time",TRUE)</f>
        <v>45824.841780682815</v>
      </c>
      <c r="E474" s="23" cm="1">
        <f t="array" aca="1" ref="E474" ca="1">_FV(A474,"Price")</f>
        <v>79.955600000000004</v>
      </c>
      <c r="F474" s="27" cm="1">
        <f t="array" aca="1" ref="F474" ca="1">_FV(A474,"Change (%)",TRUE)</f>
        <v>2.8875000000000001E-2</v>
      </c>
      <c r="G474" s="26" cm="1">
        <f t="array" aca="1" ref="G474" ca="1">_FV(A474,"Change")</f>
        <v>2.2439</v>
      </c>
      <c r="H474" s="23" cm="1">
        <f t="array" aca="1" ref="H474" ca="1">_FV(A474,"Open")</f>
        <v>77.943600000000004</v>
      </c>
      <c r="I474" s="23" cm="1">
        <f t="array" aca="1" ref="I474" ca="1">_FV(A474,"Low")</f>
        <v>77.943600000000004</v>
      </c>
      <c r="J474" s="23" cm="1">
        <f t="array" aca="1" ref="J474" ca="1">_FV(A474,"High")</f>
        <v>79.963099999999997</v>
      </c>
      <c r="K474" s="23" cm="1">
        <f t="array" aca="1" ref="K474" ca="1">_FV(A474,"Previous close",TRUE)</f>
        <v>77.711699999999993</v>
      </c>
      <c r="L474" s="26"/>
      <c r="M474" s="23" cm="1">
        <f t="array" aca="1" ref="M474" ca="1">_FV(A474,"52 week low",TRUE)</f>
        <v>54.12</v>
      </c>
      <c r="N474" s="23" cm="1">
        <f t="array" aca="1" ref="N474" ca="1">_FV(A474,"52 week high",TRUE)</f>
        <v>87.704999999999998</v>
      </c>
      <c r="O474" s="8" cm="1">
        <f t="array" aca="1" ref="O474" ca="1">_FV(A474,"Volume")</f>
        <v>7689</v>
      </c>
      <c r="P474" s="7" cm="1">
        <f t="array" aca="1" ref="P474" ca="1">_FV(A474,"Volume average",TRUE)</f>
        <v>4941</v>
      </c>
      <c r="Q474" t="s">
        <v>1191</v>
      </c>
      <c r="R474" t="s">
        <v>1516</v>
      </c>
      <c r="S474" t="s">
        <v>61</v>
      </c>
      <c r="T474" s="25" cm="1">
        <f t="array" aca="1" ref="T474" ca="1">_FV(A474,"Expense ratio",TRUE)</f>
        <v>9.4999999999999998E-3</v>
      </c>
      <c r="U474" s="24" cm="1">
        <f t="array" aca="1" ref="U474" ca="1">_FV(A474,"Market cap",TRUE)</f>
        <v>24645527.02</v>
      </c>
      <c r="V474" s="4">
        <v>24645524</v>
      </c>
      <c r="W474" s="4">
        <v>24645524</v>
      </c>
      <c r="Y474" t="s">
        <v>1517</v>
      </c>
      <c r="Z474" s="5">
        <v>80.323599999999999</v>
      </c>
      <c r="AA474" s="20"/>
      <c r="AB474" s="5">
        <v>1.3099998999999999E-2</v>
      </c>
      <c r="AC474" s="4">
        <v>6974</v>
      </c>
      <c r="AE474" s="5">
        <v>3.051631827901113</v>
      </c>
      <c r="AF474" s="5">
        <v>18.94343429341534</v>
      </c>
      <c r="AI474" s="4">
        <v>6974</v>
      </c>
      <c r="AJ474" s="5">
        <v>558408.17999999993</v>
      </c>
      <c r="AL474" s="5">
        <v>87.71</v>
      </c>
      <c r="AM474" s="5">
        <v>54.12</v>
      </c>
      <c r="AN474" t="s">
        <v>47</v>
      </c>
      <c r="AO474" t="str" cm="1">
        <f t="array" aca="1" ref="AO474" ca="1">_FV(A474,"Currency")</f>
        <v>USD</v>
      </c>
      <c r="AP474" t="str" cm="1">
        <f t="array" aca="1" ref="AP474" ca="1">_FV(A474,"Exchange")</f>
        <v>NYSE Arca</v>
      </c>
      <c r="AQ474" s="6" t="str" cm="1">
        <f t="array" aca="1" ref="AQ474" ca="1">_FV(A474,"Exchange abbreviation",TRUE)</f>
        <v>ARCX</v>
      </c>
      <c r="AR474" t="str" cm="1">
        <f t="array" aca="1" ref="AR474" ca="1">_FV(A474,"Instrument type",TRUE)</f>
        <v>ETF</v>
      </c>
    </row>
    <row r="475" spans="1:44" ht="18.75" customHeight="1" x14ac:dyDescent="0.25">
      <c r="A475" t="e" vm="488">
        <v>#VALUE!</v>
      </c>
      <c r="B475" t="s">
        <v>1518</v>
      </c>
      <c r="C475" t="s">
        <v>1519</v>
      </c>
      <c r="D475" s="31" cm="1">
        <f t="array" aca="1" ref="D475" ca="1">_FV(A475,"Last trade time",TRUE)</f>
        <v>45824.940707997659</v>
      </c>
      <c r="E475" s="23" cm="1">
        <f t="array" aca="1" ref="E475" ca="1">_FV(A475,"Price")</f>
        <v>46.43</v>
      </c>
      <c r="F475" s="27" cm="1">
        <f t="array" aca="1" ref="F475" ca="1">_FV(A475,"Change (%)",TRUE)</f>
        <v>-2.3759000000000002E-2</v>
      </c>
      <c r="G475" s="26" cm="1">
        <f t="array" aca="1" ref="G475" ca="1">_FV(A475,"Change")</f>
        <v>-1.1299999999999999</v>
      </c>
      <c r="H475" s="23" cm="1">
        <f t="array" aca="1" ref="H475" ca="1">_FV(A475,"Open")</f>
        <v>46.85</v>
      </c>
      <c r="I475" s="23" cm="1">
        <f t="array" aca="1" ref="I475" ca="1">_FV(A475,"Low")</f>
        <v>45.79</v>
      </c>
      <c r="J475" s="23" cm="1">
        <f t="array" aca="1" ref="J475" ca="1">_FV(A475,"High")</f>
        <v>46.88</v>
      </c>
      <c r="K475" s="23" cm="1">
        <f t="array" aca="1" ref="K475" ca="1">_FV(A475,"Previous close",TRUE)</f>
        <v>47.56</v>
      </c>
      <c r="L475" s="26"/>
      <c r="M475" s="23" cm="1">
        <f t="array" aca="1" ref="M475" ca="1">_FV(A475,"52 week low",TRUE)</f>
        <v>42.97</v>
      </c>
      <c r="N475" s="23" cm="1">
        <f t="array" aca="1" ref="N475" ca="1">_FV(A475,"52 week high",TRUE)</f>
        <v>75.95</v>
      </c>
      <c r="O475" s="8" cm="1">
        <f t="array" aca="1" ref="O475" ca="1">_FV(A475,"Volume")</f>
        <v>1717264</v>
      </c>
      <c r="P475" s="7" cm="1">
        <f t="array" aca="1" ref="P475" ca="1">_FV(A475,"Volume average",TRUE)</f>
        <v>1868477</v>
      </c>
      <c r="Q475" t="s">
        <v>65</v>
      </c>
      <c r="R475" t="s">
        <v>1520</v>
      </c>
      <c r="S475" t="s">
        <v>61</v>
      </c>
      <c r="T475" s="25" cm="1">
        <f t="array" aca="1" ref="T475" ca="1">_FV(A475,"Expense ratio",TRUE)</f>
        <v>9.4999999999999998E-3</v>
      </c>
      <c r="U475" s="24" cm="1">
        <f t="array" aca="1" ref="U475" ca="1">_FV(A475,"Market cap",TRUE)</f>
        <v>217281038.30000001</v>
      </c>
      <c r="V475" s="4">
        <v>217280928</v>
      </c>
      <c r="W475" s="4">
        <v>217280928</v>
      </c>
      <c r="Y475" t="s">
        <v>1521</v>
      </c>
      <c r="Z475" s="5">
        <v>45.671799999999998</v>
      </c>
      <c r="AA475" s="20"/>
      <c r="AB475" s="5">
        <v>8.0699994999999997E-2</v>
      </c>
      <c r="AC475" s="4">
        <v>3438839</v>
      </c>
      <c r="AE475" s="5">
        <v>-9.7695957701606559</v>
      </c>
      <c r="AF475" s="5">
        <v>-29.375878676292</v>
      </c>
      <c r="AH475" s="16"/>
      <c r="AI475" s="4">
        <v>3438839</v>
      </c>
      <c r="AJ475" s="5">
        <v>157086165.52000001</v>
      </c>
      <c r="AL475" s="5">
        <v>75.95</v>
      </c>
      <c r="AM475" s="5">
        <v>14.17</v>
      </c>
      <c r="AN475" t="s">
        <v>82</v>
      </c>
      <c r="AO475" t="str" cm="1">
        <f t="array" aca="1" ref="AO475" ca="1">_FV(A475,"Currency")</f>
        <v>USD</v>
      </c>
      <c r="AP475" t="str" cm="1">
        <f t="array" aca="1" ref="AP475" ca="1">_FV(A475,"Exchange")</f>
        <v>NYSE Arca</v>
      </c>
      <c r="AQ475" s="6" t="str" cm="1">
        <f t="array" aca="1" ref="AQ475" ca="1">_FV(A475,"Exchange abbreviation",TRUE)</f>
        <v>ARCX</v>
      </c>
      <c r="AR475" t="str" cm="1">
        <f t="array" aca="1" ref="AR475" ca="1">_FV(A475,"Instrument type",TRUE)</f>
        <v>ETF</v>
      </c>
    </row>
    <row r="476" spans="1:44" ht="18.75" customHeight="1" x14ac:dyDescent="0.25">
      <c r="A476" t="e" vm="489">
        <v>#VALUE!</v>
      </c>
      <c r="B476" t="s">
        <v>1522</v>
      </c>
      <c r="C476" t="s">
        <v>1523</v>
      </c>
      <c r="D476" s="31" cm="1">
        <f t="array" aca="1" ref="D476" ca="1">_FV(A476,"Last trade time",TRUE)</f>
        <v>45824.939425810153</v>
      </c>
      <c r="E476" s="23" cm="1">
        <f t="array" aca="1" ref="E476" ca="1">_FV(A476,"Price")</f>
        <v>18.559999999999999</v>
      </c>
      <c r="F476" s="27" cm="1">
        <f t="array" aca="1" ref="F476" ca="1">_FV(A476,"Change (%)",TRUE)</f>
        <v>-3.3333000000000002E-2</v>
      </c>
      <c r="G476" s="26" cm="1">
        <f t="array" aca="1" ref="G476" ca="1">_FV(A476,"Change")</f>
        <v>-0.64</v>
      </c>
      <c r="H476" s="23" cm="1">
        <f t="array" aca="1" ref="H476" ca="1">_FV(A476,"Open")</f>
        <v>18.63</v>
      </c>
      <c r="I476" s="23" cm="1">
        <f t="array" aca="1" ref="I476" ca="1">_FV(A476,"Low")</f>
        <v>18.234999999999999</v>
      </c>
      <c r="J476" s="23" cm="1">
        <f t="array" aca="1" ref="J476" ca="1">_FV(A476,"High")</f>
        <v>18.855</v>
      </c>
      <c r="K476" s="23" cm="1">
        <f t="array" aca="1" ref="K476" ca="1">_FV(A476,"Previous close",TRUE)</f>
        <v>19.2</v>
      </c>
      <c r="L476" s="26"/>
      <c r="M476" s="23" cm="1">
        <f t="array" aca="1" ref="M476" ca="1">_FV(A476,"52 week low",TRUE)</f>
        <v>14.26</v>
      </c>
      <c r="N476" s="23" cm="1">
        <f t="array" aca="1" ref="N476" ca="1">_FV(A476,"52 week high",TRUE)</f>
        <v>37.270000000000003</v>
      </c>
      <c r="O476" s="8" cm="1">
        <f t="array" aca="1" ref="O476" ca="1">_FV(A476,"Volume")</f>
        <v>2467106</v>
      </c>
      <c r="P476" s="7" cm="1">
        <f t="array" aca="1" ref="P476" ca="1">_FV(A476,"Volume average",TRUE)</f>
        <v>2322427</v>
      </c>
      <c r="Q476" t="s">
        <v>65</v>
      </c>
      <c r="R476" t="s">
        <v>1268</v>
      </c>
      <c r="S476" t="s">
        <v>61</v>
      </c>
      <c r="T476" s="25" cm="1">
        <f t="array" aca="1" ref="T476" ca="1">_FV(A476,"Expense ratio",TRUE)</f>
        <v>9.4999999999999998E-3</v>
      </c>
      <c r="U476" s="24" cm="1">
        <f t="array" aca="1" ref="U476" ca="1">_FV(A476,"Market cap",TRUE)</f>
        <v>89133180.469999999</v>
      </c>
      <c r="V476" s="4">
        <v>89133248</v>
      </c>
      <c r="W476" s="4">
        <v>89133248</v>
      </c>
      <c r="Y476" t="s">
        <v>1521</v>
      </c>
      <c r="Z476" s="5">
        <v>18.382300000000001</v>
      </c>
      <c r="AA476" s="20"/>
      <c r="AB476" s="5">
        <v>7.9799999999999996E-2</v>
      </c>
      <c r="AC476" s="4">
        <v>3053246</v>
      </c>
      <c r="AE476" s="5">
        <v>-2.7578393891768078</v>
      </c>
      <c r="AF476" s="5">
        <v>-30.783035996208039</v>
      </c>
      <c r="AH476" s="16"/>
      <c r="AI476" s="4">
        <v>3053246</v>
      </c>
      <c r="AJ476" s="5">
        <v>56240791.320000008</v>
      </c>
      <c r="AL476" s="5">
        <v>37.270000000000003</v>
      </c>
      <c r="AM476" s="5">
        <v>14.26</v>
      </c>
      <c r="AN476" t="s">
        <v>82</v>
      </c>
      <c r="AO476" t="str" cm="1">
        <f t="array" aca="1" ref="AO476" ca="1">_FV(A476,"Currency")</f>
        <v>USD</v>
      </c>
      <c r="AP476" t="str" cm="1">
        <f t="array" aca="1" ref="AP476" ca="1">_FV(A476,"Exchange")</f>
        <v>NYSE Arca</v>
      </c>
      <c r="AQ476" s="6" t="str" cm="1">
        <f t="array" aca="1" ref="AQ476" ca="1">_FV(A476,"Exchange abbreviation",TRUE)</f>
        <v>ARCX</v>
      </c>
      <c r="AR476" t="str" cm="1">
        <f t="array" aca="1" ref="AR476" ca="1">_FV(A476,"Instrument type",TRUE)</f>
        <v>ETF</v>
      </c>
    </row>
    <row r="477" spans="1:44" ht="18.75" customHeight="1" x14ac:dyDescent="0.25">
      <c r="A477" t="e" vm="490">
        <v>#VALUE!</v>
      </c>
      <c r="B477" t="s">
        <v>1524</v>
      </c>
      <c r="C477" t="s">
        <v>1525</v>
      </c>
      <c r="D477" s="31" cm="1">
        <f t="array" aca="1" ref="D477" ca="1">_FV(A477,"Last trade time",TRUE)</f>
        <v>45824.840277823438</v>
      </c>
      <c r="E477" s="23" cm="1">
        <f t="array" aca="1" ref="E477" ca="1">_FV(A477,"Price")</f>
        <v>13.16</v>
      </c>
      <c r="F477" s="27" cm="1">
        <f t="array" aca="1" ref="F477" ca="1">_FV(A477,"Change (%)",TRUE)</f>
        <v>-2.2717000000000001E-2</v>
      </c>
      <c r="G477" s="26" cm="1">
        <f t="array" aca="1" ref="G477" ca="1">_FV(A477,"Change")</f>
        <v>-0.30590000000000001</v>
      </c>
      <c r="H477" s="23" cm="1">
        <f t="array" aca="1" ref="H477" ca="1">_FV(A477,"Open")</f>
        <v>13.17</v>
      </c>
      <c r="I477" s="23" cm="1">
        <f t="array" aca="1" ref="I477" ca="1">_FV(A477,"Low")</f>
        <v>12.99</v>
      </c>
      <c r="J477" s="23" cm="1">
        <f t="array" aca="1" ref="J477" ca="1">_FV(A477,"High")</f>
        <v>13.17</v>
      </c>
      <c r="K477" s="23" cm="1">
        <f t="array" aca="1" ref="K477" ca="1">_FV(A477,"Previous close",TRUE)</f>
        <v>13.4659</v>
      </c>
      <c r="L477" s="26"/>
      <c r="M477" s="23" cm="1">
        <f t="array" aca="1" ref="M477" ca="1">_FV(A477,"52 week low",TRUE)</f>
        <v>12.99</v>
      </c>
      <c r="N477" s="23" cm="1">
        <f t="array" aca="1" ref="N477" ca="1">_FV(A477,"52 week high",TRUE)</f>
        <v>20.57</v>
      </c>
      <c r="O477" s="8" cm="1">
        <f t="array" aca="1" ref="O477" ca="1">_FV(A477,"Volume")</f>
        <v>26939</v>
      </c>
      <c r="P477" s="7" cm="1">
        <f t="array" aca="1" ref="P477" ca="1">_FV(A477,"Volume average",TRUE)</f>
        <v>16009</v>
      </c>
      <c r="Q477" t="s">
        <v>65</v>
      </c>
      <c r="R477" t="s">
        <v>1526</v>
      </c>
      <c r="S477" t="s">
        <v>61</v>
      </c>
      <c r="T477" s="25" cm="1">
        <f t="array" aca="1" ref="T477" ca="1">_FV(A477,"Expense ratio",TRUE)</f>
        <v>9.4999999999999998E-3</v>
      </c>
      <c r="U477" s="24" cm="1">
        <f t="array" aca="1" ref="U477" ca="1">_FV(A477,"Market cap",TRUE)</f>
        <v>4437193.6560000004</v>
      </c>
      <c r="V477" s="4">
        <v>4437192</v>
      </c>
      <c r="W477" s="4">
        <v>4437192</v>
      </c>
      <c r="Y477" t="s">
        <v>1527</v>
      </c>
      <c r="Z477" s="5">
        <v>13.5457</v>
      </c>
      <c r="AA477" s="20"/>
      <c r="AB477" s="5">
        <v>5.1700000000000003E-2</v>
      </c>
      <c r="AC477" s="4">
        <v>14901</v>
      </c>
      <c r="AE477" s="5">
        <v>-23.240014684772021</v>
      </c>
      <c r="AF477" s="5">
        <v>-22.534925204527411</v>
      </c>
      <c r="AI477" s="4">
        <v>14901</v>
      </c>
      <c r="AJ477" s="5">
        <v>202032.22829999999</v>
      </c>
      <c r="AL477" s="5">
        <v>20.57</v>
      </c>
      <c r="AM477" s="5">
        <v>13.28</v>
      </c>
      <c r="AN477" t="s">
        <v>47</v>
      </c>
      <c r="AO477" t="str" cm="1">
        <f t="array" aca="1" ref="AO477" ca="1">_FV(A477,"Currency")</f>
        <v>USD</v>
      </c>
      <c r="AP477" t="str" cm="1">
        <f t="array" aca="1" ref="AP477" ca="1">_FV(A477,"Exchange")</f>
        <v>NYSE Arca</v>
      </c>
      <c r="AQ477" s="6" t="str" cm="1">
        <f t="array" aca="1" ref="AQ477" ca="1">_FV(A477,"Exchange abbreviation",TRUE)</f>
        <v>ARCX</v>
      </c>
      <c r="AR477" t="str" cm="1">
        <f t="array" aca="1" ref="AR477" ca="1">_FV(A477,"Instrument type",TRUE)</f>
        <v>ETF</v>
      </c>
    </row>
    <row r="478" spans="1:44" ht="18.75" customHeight="1" x14ac:dyDescent="0.25">
      <c r="A478" t="e" vm="491">
        <v>#VALUE!</v>
      </c>
      <c r="B478" t="s">
        <v>1528</v>
      </c>
      <c r="C478" t="s">
        <v>1529</v>
      </c>
      <c r="D478" s="31" cm="1">
        <f t="array" aca="1" ref="D478" ca="1">_FV(A478,"Last trade time",TRUE)</f>
        <v>45824.909691885936</v>
      </c>
      <c r="E478" s="23" cm="1">
        <f t="array" aca="1" ref="E478" ca="1">_FV(A478,"Price")</f>
        <v>26.99</v>
      </c>
      <c r="F478" s="27" cm="1">
        <f t="array" aca="1" ref="F478" ca="1">_FV(A478,"Change (%)",TRUE)</f>
        <v>-7.3560000000000006E-3</v>
      </c>
      <c r="G478" s="26" cm="1">
        <f t="array" aca="1" ref="G478" ca="1">_FV(A478,"Change")</f>
        <v>-0.2</v>
      </c>
      <c r="H478" s="23" cm="1">
        <f t="array" aca="1" ref="H478" ca="1">_FV(A478,"Open")</f>
        <v>26.69</v>
      </c>
      <c r="I478" s="23" cm="1">
        <f t="array" aca="1" ref="I478" ca="1">_FV(A478,"Low")</f>
        <v>26.454599999999999</v>
      </c>
      <c r="J478" s="23" cm="1">
        <f t="array" aca="1" ref="J478" ca="1">_FV(A478,"High")</f>
        <v>26.99</v>
      </c>
      <c r="K478" s="23" cm="1">
        <f t="array" aca="1" ref="K478" ca="1">_FV(A478,"Previous close",TRUE)</f>
        <v>27.19</v>
      </c>
      <c r="L478" s="26"/>
      <c r="M478" s="23" cm="1">
        <f t="array" aca="1" ref="M478" ca="1">_FV(A478,"52 week low",TRUE)</f>
        <v>26.23</v>
      </c>
      <c r="N478" s="23" cm="1">
        <f t="array" aca="1" ref="N478" ca="1">_FV(A478,"52 week high",TRUE)</f>
        <v>43.57</v>
      </c>
      <c r="O478" s="8" cm="1">
        <f t="array" aca="1" ref="O478" ca="1">_FV(A478,"Volume")</f>
        <v>8649</v>
      </c>
      <c r="P478" s="7" cm="1">
        <f t="array" aca="1" ref="P478" ca="1">_FV(A478,"Volume average",TRUE)</f>
        <v>39045</v>
      </c>
      <c r="Q478" t="s">
        <v>65</v>
      </c>
      <c r="R478" t="s">
        <v>1530</v>
      </c>
      <c r="S478" t="s">
        <v>61</v>
      </c>
      <c r="T478" s="25" cm="1">
        <f t="array" aca="1" ref="T478" ca="1">_FV(A478,"Expense ratio",TRUE)</f>
        <v>9.4999999999999998E-3</v>
      </c>
      <c r="U478" s="24" cm="1">
        <f t="array" aca="1" ref="U478" ca="1">_FV(A478,"Market cap",TRUE)</f>
        <v>18027446.289999999</v>
      </c>
      <c r="V478" s="4">
        <v>17341860</v>
      </c>
      <c r="W478" s="4">
        <v>17341860</v>
      </c>
      <c r="Y478" t="s">
        <v>1531</v>
      </c>
      <c r="Z478" s="5">
        <v>26.837499999999999</v>
      </c>
      <c r="AA478" s="20"/>
      <c r="AB478" s="5">
        <v>6.8599999999999994E-2</v>
      </c>
      <c r="AC478" s="4">
        <v>55646</v>
      </c>
      <c r="AE478" s="5">
        <v>-35.697599533519707</v>
      </c>
      <c r="AF478" s="5">
        <v>-22.672832455260131</v>
      </c>
      <c r="AH478" s="16"/>
      <c r="AI478" s="4">
        <v>55646</v>
      </c>
      <c r="AJ478" s="5">
        <v>1490756.34</v>
      </c>
      <c r="AL478" s="5">
        <v>43.57</v>
      </c>
      <c r="AM478" s="5">
        <v>6.93</v>
      </c>
      <c r="AN478" t="s">
        <v>90</v>
      </c>
      <c r="AO478" t="str" cm="1">
        <f t="array" aca="1" ref="AO478" ca="1">_FV(A478,"Currency")</f>
        <v>USD</v>
      </c>
      <c r="AP478" t="str" cm="1">
        <f t="array" aca="1" ref="AP478" ca="1">_FV(A478,"Exchange")</f>
        <v>NYSE Arca</v>
      </c>
      <c r="AQ478" s="6" t="str" cm="1">
        <f t="array" aca="1" ref="AQ478" ca="1">_FV(A478,"Exchange abbreviation",TRUE)</f>
        <v>ARCX</v>
      </c>
      <c r="AR478" t="str" cm="1">
        <f t="array" aca="1" ref="AR478" ca="1">_FV(A478,"Instrument type",TRUE)</f>
        <v>ETF</v>
      </c>
    </row>
    <row r="479" spans="1:44" ht="18.75" customHeight="1" x14ac:dyDescent="0.25">
      <c r="A479" t="e" vm="492">
        <v>#VALUE!</v>
      </c>
      <c r="B479" t="s">
        <v>1532</v>
      </c>
      <c r="C479" t="s">
        <v>1533</v>
      </c>
      <c r="D479" s="31" cm="1">
        <f t="array" aca="1" ref="D479" ca="1">_FV(A479,"Last trade time",TRUE)</f>
        <v>45824.866394154691</v>
      </c>
      <c r="E479" s="23" cm="1">
        <f t="array" aca="1" ref="E479" ca="1">_FV(A479,"Price")</f>
        <v>15.4573</v>
      </c>
      <c r="F479" s="27" cm="1">
        <f t="array" aca="1" ref="F479" ca="1">_FV(A479,"Change (%)",TRUE)</f>
        <v>-4.2298999999999996E-2</v>
      </c>
      <c r="G479" s="26" cm="1">
        <f t="array" aca="1" ref="G479" ca="1">_FV(A479,"Change")</f>
        <v>-0.68269999999999997</v>
      </c>
      <c r="H479" s="23" cm="1">
        <f t="array" aca="1" ref="H479" ca="1">_FV(A479,"Open")</f>
        <v>15.81</v>
      </c>
      <c r="I479" s="23" cm="1">
        <f t="array" aca="1" ref="I479" ca="1">_FV(A479,"Low")</f>
        <v>15.15</v>
      </c>
      <c r="J479" s="23" cm="1">
        <f t="array" aca="1" ref="J479" ca="1">_FV(A479,"High")</f>
        <v>15.81</v>
      </c>
      <c r="K479" s="23" cm="1">
        <f t="array" aca="1" ref="K479" ca="1">_FV(A479,"Previous close",TRUE)</f>
        <v>16.14</v>
      </c>
      <c r="L479" s="26"/>
      <c r="M479" s="23" cm="1">
        <f t="array" aca="1" ref="M479" ca="1">_FV(A479,"52 week low",TRUE)</f>
        <v>15.15</v>
      </c>
      <c r="N479" s="23" cm="1">
        <f t="array" aca="1" ref="N479" ca="1">_FV(A479,"52 week high",TRUE)</f>
        <v>59.8</v>
      </c>
      <c r="O479" s="8" cm="1">
        <f t="array" aca="1" ref="O479" ca="1">_FV(A479,"Volume")</f>
        <v>52378</v>
      </c>
      <c r="P479" s="7" cm="1">
        <f t="array" aca="1" ref="P479" ca="1">_FV(A479,"Volume average",TRUE)</f>
        <v>152484</v>
      </c>
      <c r="Q479" t="s">
        <v>65</v>
      </c>
      <c r="R479" t="s">
        <v>1534</v>
      </c>
      <c r="S479" t="s">
        <v>61</v>
      </c>
      <c r="T479" s="25" cm="1">
        <f t="array" aca="1" ref="T479" ca="1">_FV(A479,"Expense ratio",TRUE)</f>
        <v>9.4999999999999998E-3</v>
      </c>
      <c r="U479" s="24" cm="1">
        <f t="array" aca="1" ref="U479" ca="1">_FV(A479,"Market cap",TRUE)</f>
        <v>12316140.34</v>
      </c>
      <c r="V479" s="4">
        <v>12316108</v>
      </c>
      <c r="W479" s="4">
        <v>12316108</v>
      </c>
      <c r="Y479" t="s">
        <v>1535</v>
      </c>
      <c r="Z479" s="5">
        <v>16.386600000000001</v>
      </c>
      <c r="AA479" s="20"/>
      <c r="AB479" s="5">
        <v>0.1017</v>
      </c>
      <c r="AC479" s="4">
        <v>123695</v>
      </c>
      <c r="AE479" s="5">
        <v>-36.944715479424033</v>
      </c>
      <c r="AF479" s="5">
        <v>-58.496503530844556</v>
      </c>
      <c r="AH479" s="16"/>
      <c r="AI479" s="4">
        <v>123695</v>
      </c>
      <c r="AJ479" s="5">
        <v>2029834.95</v>
      </c>
      <c r="AL479" s="5">
        <v>59.8</v>
      </c>
      <c r="AM479" s="5">
        <v>7.42</v>
      </c>
      <c r="AN479" t="s">
        <v>90</v>
      </c>
      <c r="AO479" t="str" cm="1">
        <f t="array" aca="1" ref="AO479" ca="1">_FV(A479,"Currency")</f>
        <v>USD</v>
      </c>
      <c r="AP479" t="str" cm="1">
        <f t="array" aca="1" ref="AP479" ca="1">_FV(A479,"Exchange")</f>
        <v>NYSE Arca</v>
      </c>
      <c r="AQ479" s="6" t="str" cm="1">
        <f t="array" aca="1" ref="AQ479" ca="1">_FV(A479,"Exchange abbreviation",TRUE)</f>
        <v>ARCX</v>
      </c>
      <c r="AR479" t="str" cm="1">
        <f t="array" aca="1" ref="AR479" ca="1">_FV(A479,"Instrument type",TRUE)</f>
        <v>ETF</v>
      </c>
    </row>
    <row r="480" spans="1:44" ht="18.75" customHeight="1" x14ac:dyDescent="0.25">
      <c r="A480" t="e" vm="493">
        <v>#VALUE!</v>
      </c>
      <c r="B480" t="s">
        <v>1536</v>
      </c>
      <c r="C480" t="s">
        <v>1537</v>
      </c>
      <c r="D480" s="31" cm="1">
        <f t="array" aca="1" ref="D480" ca="1">_FV(A480,"Last trade time",TRUE)</f>
        <v>45824.930322835156</v>
      </c>
      <c r="E480" s="23" cm="1">
        <f t="array" aca="1" ref="E480" ca="1">_FV(A480,"Price")</f>
        <v>35.49</v>
      </c>
      <c r="F480" s="27" cm="1">
        <f t="array" aca="1" ref="F480" ca="1">_FV(A480,"Change (%)",TRUE)</f>
        <v>-5.6040000000000005E-3</v>
      </c>
      <c r="G480" s="26" cm="1">
        <f t="array" aca="1" ref="G480" ca="1">_FV(A480,"Change")</f>
        <v>-0.2</v>
      </c>
      <c r="H480" s="23" cm="1">
        <f t="array" aca="1" ref="H480" ca="1">_FV(A480,"Open")</f>
        <v>35.76</v>
      </c>
      <c r="I480" s="23" cm="1">
        <f t="array" aca="1" ref="I480" ca="1">_FV(A480,"Low")</f>
        <v>34.954999999999998</v>
      </c>
      <c r="J480" s="23" cm="1">
        <f t="array" aca="1" ref="J480" ca="1">_FV(A480,"High")</f>
        <v>36.22</v>
      </c>
      <c r="K480" s="23" cm="1">
        <f t="array" aca="1" ref="K480" ca="1">_FV(A480,"Previous close",TRUE)</f>
        <v>35.69</v>
      </c>
      <c r="L480" s="26"/>
      <c r="M480" s="23" cm="1">
        <f t="array" aca="1" ref="M480" ca="1">_FV(A480,"52 week low",TRUE)</f>
        <v>26.5</v>
      </c>
      <c r="N480" s="23" cm="1">
        <f t="array" aca="1" ref="N480" ca="1">_FV(A480,"52 week high",TRUE)</f>
        <v>47.04</v>
      </c>
      <c r="O480" s="8" cm="1">
        <f t="array" aca="1" ref="O480" ca="1">_FV(A480,"Volume")</f>
        <v>109458</v>
      </c>
      <c r="P480" s="7" cm="1">
        <f t="array" aca="1" ref="P480" ca="1">_FV(A480,"Volume average",TRUE)</f>
        <v>50659</v>
      </c>
      <c r="Q480" t="s">
        <v>85</v>
      </c>
      <c r="S480" t="s">
        <v>61</v>
      </c>
      <c r="T480" s="25" cm="1">
        <f t="array" aca="1" ref="T480" ca="1">_FV(A480,"Expense ratio",TRUE)</f>
        <v>9.4999999999999998E-3</v>
      </c>
      <c r="U480" s="24" cm="1">
        <f t="array" aca="1" ref="U480" ca="1">_FV(A480,"Market cap",TRUE)</f>
        <v>64734504.560000002</v>
      </c>
      <c r="V480" s="4">
        <v>64734584</v>
      </c>
      <c r="W480" s="4">
        <v>64734584</v>
      </c>
      <c r="Y480" t="s">
        <v>1535</v>
      </c>
      <c r="Z480" s="5">
        <v>32.089199999999998</v>
      </c>
      <c r="AA480" s="5">
        <v>15.196510999999999</v>
      </c>
      <c r="AB480" s="5">
        <v>3.73E-2</v>
      </c>
      <c r="AC480" s="4">
        <v>55646</v>
      </c>
      <c r="AE480" s="5">
        <v>-12.095818919204021</v>
      </c>
      <c r="AF480" s="5">
        <v>-19.899850735423669</v>
      </c>
      <c r="AH480" s="16"/>
      <c r="AI480" s="4">
        <v>55646</v>
      </c>
      <c r="AJ480" s="5">
        <v>1784010.76</v>
      </c>
      <c r="AL480" s="5">
        <v>47.04</v>
      </c>
      <c r="AM480" s="5">
        <v>26.5</v>
      </c>
      <c r="AN480" t="s">
        <v>90</v>
      </c>
      <c r="AO480" t="str" cm="1">
        <f t="array" aca="1" ref="AO480" ca="1">_FV(A480,"Currency")</f>
        <v>USD</v>
      </c>
      <c r="AP480" t="str" cm="1">
        <f t="array" aca="1" ref="AP480" ca="1">_FV(A480,"Exchange")</f>
        <v>NYSE Arca</v>
      </c>
      <c r="AQ480" s="6" t="str" cm="1">
        <f t="array" aca="1" ref="AQ480" ca="1">_FV(A480,"Exchange abbreviation",TRUE)</f>
        <v>ARCX</v>
      </c>
      <c r="AR480" t="str" cm="1">
        <f t="array" aca="1" ref="AR480" ca="1">_FV(A480,"Instrument type",TRUE)</f>
        <v>ETF</v>
      </c>
    </row>
    <row r="481" spans="1:44" ht="18.75" customHeight="1" x14ac:dyDescent="0.25">
      <c r="A481" t="e" vm="494">
        <v>#VALUE!</v>
      </c>
      <c r="B481" t="s">
        <v>1538</v>
      </c>
      <c r="C481" t="s">
        <v>1539</v>
      </c>
      <c r="D481" s="31" cm="1">
        <f t="array" aca="1" ref="D481" ca="1">_FV(A481,"Last trade time",TRUE)</f>
        <v>45824.840277812502</v>
      </c>
      <c r="E481" s="23" cm="1">
        <f t="array" aca="1" ref="E481" ca="1">_FV(A481,"Price")</f>
        <v>11.18</v>
      </c>
      <c r="F481" s="27" cm="1">
        <f t="array" aca="1" ref="F481" ca="1">_FV(A481,"Change (%)",TRUE)</f>
        <v>-1.0049999999999998E-2</v>
      </c>
      <c r="G481" s="26" cm="1">
        <f t="array" aca="1" ref="G481" ca="1">_FV(A481,"Change")</f>
        <v>-0.1135</v>
      </c>
      <c r="H481" s="23" cm="1">
        <f t="array" aca="1" ref="H481" ca="1">_FV(A481,"Open")</f>
        <v>10.994999999999999</v>
      </c>
      <c r="I481" s="23" cm="1">
        <f t="array" aca="1" ref="I481" ca="1">_FV(A481,"Low")</f>
        <v>10.994999999999999</v>
      </c>
      <c r="J481" s="23" cm="1">
        <f t="array" aca="1" ref="J481" ca="1">_FV(A481,"High")</f>
        <v>11.18</v>
      </c>
      <c r="K481" s="23" cm="1">
        <f t="array" aca="1" ref="K481" ca="1">_FV(A481,"Previous close",TRUE)</f>
        <v>11.2935</v>
      </c>
      <c r="L481" s="26"/>
      <c r="M481" s="23" cm="1">
        <f t="array" aca="1" ref="M481" ca="1">_FV(A481,"52 week low",TRUE)</f>
        <v>10.984999999999999</v>
      </c>
      <c r="N481" s="23" cm="1">
        <f t="array" aca="1" ref="N481" ca="1">_FV(A481,"52 week high",TRUE)</f>
        <v>17.369</v>
      </c>
      <c r="O481" s="8" cm="1">
        <f t="array" aca="1" ref="O481" ca="1">_FV(A481,"Volume")</f>
        <v>344</v>
      </c>
      <c r="P481" s="7" cm="1">
        <f t="array" aca="1" ref="P481" ca="1">_FV(A481,"Volume average",TRUE)</f>
        <v>1350</v>
      </c>
      <c r="Q481" t="s">
        <v>65</v>
      </c>
      <c r="R481" t="s">
        <v>109</v>
      </c>
      <c r="S481" t="s">
        <v>61</v>
      </c>
      <c r="T481" s="25" cm="1">
        <f t="array" aca="1" ref="T481" ca="1">_FV(A481,"Expense ratio",TRUE)</f>
        <v>9.4999999999999998E-3</v>
      </c>
      <c r="U481" s="24" cm="1">
        <f t="array" aca="1" ref="U481" ca="1">_FV(A481,"Market cap",TRUE)</f>
        <v>1063351.014</v>
      </c>
      <c r="V481" s="4">
        <v>1063346</v>
      </c>
      <c r="W481" s="4">
        <v>1063346</v>
      </c>
      <c r="Y481" t="s">
        <v>1540</v>
      </c>
      <c r="Z481" s="5">
        <v>11.1289</v>
      </c>
      <c r="AA481" s="20"/>
      <c r="AB481" s="5">
        <v>5.5399999999999998E-2</v>
      </c>
      <c r="AC481" s="4">
        <v>4601</v>
      </c>
      <c r="AE481" s="5">
        <v>-30.728629490221831</v>
      </c>
      <c r="AF481" s="5">
        <v>-20.740186106727069</v>
      </c>
      <c r="AI481" s="4">
        <v>4601</v>
      </c>
      <c r="AJ481" s="5">
        <v>51190.265899999999</v>
      </c>
      <c r="AL481" s="5">
        <v>17.37</v>
      </c>
      <c r="AM481" s="5">
        <v>6.87</v>
      </c>
      <c r="AN481" t="s">
        <v>47</v>
      </c>
      <c r="AO481" t="str" cm="1">
        <f t="array" aca="1" ref="AO481" ca="1">_FV(A481,"Currency")</f>
        <v>USD</v>
      </c>
      <c r="AP481" t="str" cm="1">
        <f t="array" aca="1" ref="AP481" ca="1">_FV(A481,"Exchange")</f>
        <v>NYSE Arca</v>
      </c>
      <c r="AQ481" s="6" t="str" cm="1">
        <f t="array" aca="1" ref="AQ481" ca="1">_FV(A481,"Exchange abbreviation",TRUE)</f>
        <v>ARCX</v>
      </c>
      <c r="AR481" t="str" cm="1">
        <f t="array" aca="1" ref="AR481" ca="1">_FV(A481,"Instrument type",TRUE)</f>
        <v>ETF</v>
      </c>
    </row>
    <row r="482" spans="1:44" ht="18.75" customHeight="1" x14ac:dyDescent="0.25">
      <c r="A482" t="e" vm="495">
        <v>#VALUE!</v>
      </c>
      <c r="B482" t="s">
        <v>1541</v>
      </c>
      <c r="C482" t="s">
        <v>1542</v>
      </c>
      <c r="D482" s="31" cm="1">
        <f t="array" aca="1" ref="D482" ca="1">_FV(A482,"Last trade time",TRUE)</f>
        <v>45824.840277812502</v>
      </c>
      <c r="E482" s="23" cm="1">
        <f t="array" aca="1" ref="E482" ca="1">_FV(A482,"Price")</f>
        <v>16.75</v>
      </c>
      <c r="F482" s="27" cm="1">
        <f t="array" aca="1" ref="F482" ca="1">_FV(A482,"Change (%)",TRUE)</f>
        <v>-3.1232000000000003E-2</v>
      </c>
      <c r="G482" s="26" cm="1">
        <f t="array" aca="1" ref="G482" ca="1">_FV(A482,"Change")</f>
        <v>-0.54</v>
      </c>
      <c r="H482" s="23" cm="1">
        <f t="array" aca="1" ref="H482" ca="1">_FV(A482,"Open")</f>
        <v>16.774999999999999</v>
      </c>
      <c r="I482" s="23" cm="1">
        <f t="array" aca="1" ref="I482" ca="1">_FV(A482,"Low")</f>
        <v>16.592400000000001</v>
      </c>
      <c r="J482" s="23" cm="1">
        <f t="array" aca="1" ref="J482" ca="1">_FV(A482,"High")</f>
        <v>16.844999999999999</v>
      </c>
      <c r="K482" s="23" cm="1">
        <f t="array" aca="1" ref="K482" ca="1">_FV(A482,"Previous close",TRUE)</f>
        <v>17.29</v>
      </c>
      <c r="L482" s="26"/>
      <c r="M482" s="23" cm="1">
        <f t="array" aca="1" ref="M482" ca="1">_FV(A482,"52 week low",TRUE)</f>
        <v>13.86</v>
      </c>
      <c r="N482" s="23" cm="1">
        <f t="array" aca="1" ref="N482" ca="1">_FV(A482,"52 week high",TRUE)</f>
        <v>32</v>
      </c>
      <c r="O482" s="8" cm="1">
        <f t="array" aca="1" ref="O482" ca="1">_FV(A482,"Volume")</f>
        <v>11927</v>
      </c>
      <c r="P482" s="7" cm="1">
        <f t="array" aca="1" ref="P482" ca="1">_FV(A482,"Volume average",TRUE)</f>
        <v>13231</v>
      </c>
      <c r="Q482" t="s">
        <v>65</v>
      </c>
      <c r="R482" t="s">
        <v>109</v>
      </c>
      <c r="S482" t="s">
        <v>61</v>
      </c>
      <c r="T482" s="25" cm="1">
        <f t="array" aca="1" ref="T482" ca="1">_FV(A482,"Expense ratio",TRUE)</f>
        <v>9.4999999999999998E-3</v>
      </c>
      <c r="U482" s="24" cm="1">
        <f t="array" aca="1" ref="U482" ca="1">_FV(A482,"Market cap",TRUE)</f>
        <v>3292982.4419999998</v>
      </c>
      <c r="V482" s="4">
        <v>3292990</v>
      </c>
      <c r="W482" s="4">
        <v>3292990</v>
      </c>
      <c r="Y482" t="s">
        <v>1521</v>
      </c>
      <c r="Z482" s="5">
        <v>8.2827000000000002</v>
      </c>
      <c r="AA482" s="20"/>
      <c r="AB482" s="5">
        <v>4.3400000000000001E-2</v>
      </c>
      <c r="AC482" s="4">
        <v>50093</v>
      </c>
      <c r="AE482" s="5">
        <v>-8.2668831990461271</v>
      </c>
      <c r="AF482" s="5">
        <v>-24.20813121531901</v>
      </c>
      <c r="AI482" s="4">
        <v>50093</v>
      </c>
      <c r="AJ482" s="5">
        <v>414214.00770000002</v>
      </c>
      <c r="AL482" s="4">
        <v>16</v>
      </c>
      <c r="AM482" s="5">
        <v>6.93</v>
      </c>
      <c r="AN482" t="s">
        <v>47</v>
      </c>
      <c r="AO482" t="str" cm="1">
        <f t="array" aca="1" ref="AO482" ca="1">_FV(A482,"Currency")</f>
        <v>USD</v>
      </c>
      <c r="AP482" t="str" cm="1">
        <f t="array" aca="1" ref="AP482" ca="1">_FV(A482,"Exchange")</f>
        <v>NYSE Arca</v>
      </c>
      <c r="AQ482" s="6" t="str" cm="1">
        <f t="array" aca="1" ref="AQ482" ca="1">_FV(A482,"Exchange abbreviation",TRUE)</f>
        <v>ARCX</v>
      </c>
      <c r="AR482" t="str" cm="1">
        <f t="array" aca="1" ref="AR482" ca="1">_FV(A482,"Instrument type",TRUE)</f>
        <v>ETF</v>
      </c>
    </row>
    <row r="483" spans="1:44" ht="18.75" customHeight="1" x14ac:dyDescent="0.25">
      <c r="A483" t="e" vm="496">
        <v>#VALUE!</v>
      </c>
      <c r="B483" t="s">
        <v>1543</v>
      </c>
      <c r="C483" t="s">
        <v>1544</v>
      </c>
      <c r="D483" s="31" cm="1">
        <f t="array" aca="1" ref="D483" ca="1">_FV(A483,"Last trade time",TRUE)</f>
        <v>45824.911737950781</v>
      </c>
      <c r="E483" s="23" cm="1">
        <f t="array" aca="1" ref="E483" ca="1">_FV(A483,"Price")</f>
        <v>45.78</v>
      </c>
      <c r="F483" s="27" cm="1">
        <f t="array" aca="1" ref="F483" ca="1">_FV(A483,"Change (%)",TRUE)</f>
        <v>-2.2629999999999997E-2</v>
      </c>
      <c r="G483" s="26" cm="1">
        <f t="array" aca="1" ref="G483" ca="1">_FV(A483,"Change")</f>
        <v>-1.06</v>
      </c>
      <c r="H483" s="23" cm="1">
        <f t="array" aca="1" ref="H483" ca="1">_FV(A483,"Open")</f>
        <v>45.86</v>
      </c>
      <c r="I483" s="23" cm="1">
        <f t="array" aca="1" ref="I483" ca="1">_FV(A483,"Low")</f>
        <v>45.24</v>
      </c>
      <c r="J483" s="23" cm="1">
        <f t="array" aca="1" ref="J483" ca="1">_FV(A483,"High")</f>
        <v>46.21</v>
      </c>
      <c r="K483" s="23" cm="1">
        <f t="array" aca="1" ref="K483" ca="1">_FV(A483,"Previous close",TRUE)</f>
        <v>46.84</v>
      </c>
      <c r="L483" s="26"/>
      <c r="M483" s="23" cm="1">
        <f t="array" aca="1" ref="M483" ca="1">_FV(A483,"52 week low",TRUE)</f>
        <v>36.93</v>
      </c>
      <c r="N483" s="23" cm="1">
        <f t="array" aca="1" ref="N483" ca="1">_FV(A483,"52 week high",TRUE)</f>
        <v>71.268299999999996</v>
      </c>
      <c r="O483" s="8" cm="1">
        <f t="array" aca="1" ref="O483" ca="1">_FV(A483,"Volume")</f>
        <v>195277</v>
      </c>
      <c r="P483" s="7" cm="1">
        <f t="array" aca="1" ref="P483" ca="1">_FV(A483,"Volume average",TRUE)</f>
        <v>209986</v>
      </c>
      <c r="Q483" t="s">
        <v>65</v>
      </c>
      <c r="R483" t="s">
        <v>109</v>
      </c>
      <c r="S483" t="s">
        <v>61</v>
      </c>
      <c r="T483" s="25" cm="1">
        <f t="array" aca="1" ref="T483" ca="1">_FV(A483,"Expense ratio",TRUE)</f>
        <v>9.4999999999999998E-3</v>
      </c>
      <c r="U483" s="24" cm="1">
        <f t="array" aca="1" ref="U483" ca="1">_FV(A483,"Market cap",TRUE)</f>
        <v>46084930.82</v>
      </c>
      <c r="V483" s="4">
        <v>46084960</v>
      </c>
      <c r="W483" s="4">
        <v>46084960</v>
      </c>
      <c r="Y483" t="s">
        <v>1545</v>
      </c>
      <c r="Z483" s="5">
        <v>45.424300000000002</v>
      </c>
      <c r="AA483" s="20"/>
      <c r="AB483" s="5">
        <v>5.6799996999999998E-2</v>
      </c>
      <c r="AC483" s="4">
        <v>271787</v>
      </c>
      <c r="AE483" s="5">
        <v>2.0693141653072229</v>
      </c>
      <c r="AF483" s="5">
        <v>-16.8902303044439</v>
      </c>
      <c r="AH483" s="16"/>
      <c r="AI483" s="4">
        <v>271787</v>
      </c>
      <c r="AJ483" s="5">
        <v>12363590.630000001</v>
      </c>
      <c r="AL483" s="5">
        <v>71.27</v>
      </c>
      <c r="AM483" s="5">
        <v>9.5299999999999994</v>
      </c>
      <c r="AN483" t="s">
        <v>82</v>
      </c>
      <c r="AO483" t="str" cm="1">
        <f t="array" aca="1" ref="AO483" ca="1">_FV(A483,"Currency")</f>
        <v>USD</v>
      </c>
      <c r="AP483" t="str" cm="1">
        <f t="array" aca="1" ref="AP483" ca="1">_FV(A483,"Exchange")</f>
        <v>NYSE Arca</v>
      </c>
      <c r="AQ483" s="6" t="str" cm="1">
        <f t="array" aca="1" ref="AQ483" ca="1">_FV(A483,"Exchange abbreviation",TRUE)</f>
        <v>ARCX</v>
      </c>
      <c r="AR483" t="str" cm="1">
        <f t="array" aca="1" ref="AR483" ca="1">_FV(A483,"Instrument type",TRUE)</f>
        <v>ETF</v>
      </c>
    </row>
    <row r="484" spans="1:44" ht="18.75" customHeight="1" x14ac:dyDescent="0.25">
      <c r="A484" t="e" vm="497">
        <v>#VALUE!</v>
      </c>
      <c r="B484" t="s">
        <v>1546</v>
      </c>
      <c r="C484" t="s">
        <v>1547</v>
      </c>
      <c r="D484" s="31" cm="1">
        <f t="array" aca="1" ref="D484" ca="1">_FV(A484,"Last trade time",TRUE)</f>
        <v>45824.934429594534</v>
      </c>
      <c r="E484" s="23" cm="1">
        <f t="array" aca="1" ref="E484" ca="1">_FV(A484,"Price")</f>
        <v>34.085000000000001</v>
      </c>
      <c r="F484" s="27" cm="1">
        <f t="array" aca="1" ref="F484" ca="1">_FV(A484,"Change (%)",TRUE)</f>
        <v>-6.6931000000000004E-2</v>
      </c>
      <c r="G484" s="26" cm="1">
        <f t="array" aca="1" ref="G484" ca="1">_FV(A484,"Change")</f>
        <v>-2.4449999999999998</v>
      </c>
      <c r="H484" s="23" cm="1">
        <f t="array" aca="1" ref="H484" ca="1">_FV(A484,"Open")</f>
        <v>35.47</v>
      </c>
      <c r="I484" s="23" cm="1">
        <f t="array" aca="1" ref="I484" ca="1">_FV(A484,"Low")</f>
        <v>33.880000000000003</v>
      </c>
      <c r="J484" s="23" cm="1">
        <f t="array" aca="1" ref="J484" ca="1">_FV(A484,"High")</f>
        <v>35.6</v>
      </c>
      <c r="K484" s="23" cm="1">
        <f t="array" aca="1" ref="K484" ca="1">_FV(A484,"Previous close",TRUE)</f>
        <v>36.53</v>
      </c>
      <c r="L484" s="26"/>
      <c r="M484" s="23" cm="1">
        <f t="array" aca="1" ref="M484" ca="1">_FV(A484,"52 week low",TRUE)</f>
        <v>32.450000000000003</v>
      </c>
      <c r="N484" s="23" cm="1">
        <f t="array" aca="1" ref="N484" ca="1">_FV(A484,"52 week high",TRUE)</f>
        <v>275.5</v>
      </c>
      <c r="O484" s="8" cm="1">
        <f t="array" aca="1" ref="O484" ca="1">_FV(A484,"Volume")</f>
        <v>831977</v>
      </c>
      <c r="P484" s="7" cm="1">
        <f t="array" aca="1" ref="P484" ca="1">_FV(A484,"Volume average",TRUE)</f>
        <v>1818027</v>
      </c>
      <c r="Q484" t="s">
        <v>204</v>
      </c>
      <c r="S484" t="s">
        <v>61</v>
      </c>
      <c r="T484" s="25" cm="1">
        <f t="array" aca="1" ref="T484" ca="1">_FV(A484,"Expense ratio",TRUE)</f>
        <v>9.4999999999999998E-3</v>
      </c>
      <c r="U484" s="24" cm="1">
        <f t="array" aca="1" ref="U484" ca="1">_FV(A484,"Market cap",TRUE)</f>
        <v>69389299.450000003</v>
      </c>
      <c r="V484" s="4">
        <v>75500624</v>
      </c>
      <c r="W484" s="4">
        <v>75500624</v>
      </c>
      <c r="Y484" t="s">
        <v>474</v>
      </c>
      <c r="Z484" s="5">
        <v>7.4641999999999999</v>
      </c>
      <c r="AA484" s="20"/>
      <c r="AB484" s="5">
        <v>1.17E-2</v>
      </c>
      <c r="AC484" s="4">
        <v>7602517</v>
      </c>
      <c r="AE484" s="5">
        <v>-36.524543853073631</v>
      </c>
      <c r="AF484" s="5">
        <v>-80.069592725276024</v>
      </c>
      <c r="AI484" s="4">
        <v>7602517</v>
      </c>
      <c r="AJ484" s="5">
        <v>56714776.82</v>
      </c>
      <c r="AL484" s="5">
        <v>55.1</v>
      </c>
      <c r="AM484" s="5">
        <v>6.49</v>
      </c>
      <c r="AN484" t="s">
        <v>82</v>
      </c>
      <c r="AO484" t="str" cm="1">
        <f t="array" aca="1" ref="AO484" ca="1">_FV(A484,"Currency")</f>
        <v>USD</v>
      </c>
      <c r="AP484" t="str" cm="1">
        <f t="array" aca="1" ref="AP484" ca="1">_FV(A484,"Exchange")</f>
        <v>NYSE Arca</v>
      </c>
      <c r="AQ484" s="6" t="str" cm="1">
        <f t="array" aca="1" ref="AQ484" ca="1">_FV(A484,"Exchange abbreviation",TRUE)</f>
        <v>ARCX</v>
      </c>
      <c r="AR484" t="str" cm="1">
        <f t="array" aca="1" ref="AR484" ca="1">_FV(A484,"Instrument type",TRUE)</f>
        <v>ETF</v>
      </c>
    </row>
    <row r="485" spans="1:44" ht="18.75" customHeight="1" x14ac:dyDescent="0.25">
      <c r="A485" t="e" vm="498">
        <v>#VALUE!</v>
      </c>
      <c r="B485" t="s">
        <v>1548</v>
      </c>
      <c r="C485" t="s">
        <v>1549</v>
      </c>
      <c r="D485" s="31" cm="1">
        <f t="array" aca="1" ref="D485" ca="1">_FV(A485,"Last trade time",TRUE)</f>
        <v>45824.840277812502</v>
      </c>
      <c r="E485" s="23" cm="1">
        <f t="array" aca="1" ref="E485" ca="1">_FV(A485,"Price")</f>
        <v>18.6037</v>
      </c>
      <c r="F485" s="27" cm="1">
        <f t="array" aca="1" ref="F485" ca="1">_FV(A485,"Change (%)",TRUE)</f>
        <v>-2.2724999999999999E-2</v>
      </c>
      <c r="G485" s="26" cm="1">
        <f t="array" aca="1" ref="G485" ca="1">_FV(A485,"Change")</f>
        <v>-0.43259999999999998</v>
      </c>
      <c r="H485" s="23" cm="1">
        <f t="array" aca="1" ref="H485" ca="1">_FV(A485,"Open")</f>
        <v>18.86</v>
      </c>
      <c r="I485" s="23" cm="1">
        <f t="array" aca="1" ref="I485" ca="1">_FV(A485,"Low")</f>
        <v>18.5504</v>
      </c>
      <c r="J485" s="23" cm="1">
        <f t="array" aca="1" ref="J485" ca="1">_FV(A485,"High")</f>
        <v>18.86</v>
      </c>
      <c r="K485" s="23" cm="1">
        <f t="array" aca="1" ref="K485" ca="1">_FV(A485,"Previous close",TRUE)</f>
        <v>19.036300000000001</v>
      </c>
      <c r="L485" s="26"/>
      <c r="M485" s="23" cm="1">
        <f t="array" aca="1" ref="M485" ca="1">_FV(A485,"52 week low",TRUE)</f>
        <v>16.631</v>
      </c>
      <c r="N485" s="23" cm="1">
        <f t="array" aca="1" ref="N485" ca="1">_FV(A485,"52 week high",TRUE)</f>
        <v>34.700000000000003</v>
      </c>
      <c r="O485" s="8" cm="1">
        <f t="array" aca="1" ref="O485" ca="1">_FV(A485,"Volume")</f>
        <v>3769</v>
      </c>
      <c r="P485" s="7" cm="1">
        <f t="array" aca="1" ref="P485" ca="1">_FV(A485,"Volume average",TRUE)</f>
        <v>18694</v>
      </c>
      <c r="Q485" t="s">
        <v>65</v>
      </c>
      <c r="R485" t="s">
        <v>109</v>
      </c>
      <c r="S485" t="s">
        <v>61</v>
      </c>
      <c r="T485" s="25" cm="1">
        <f t="array" aca="1" ref="T485" ca="1">_FV(A485,"Expense ratio",TRUE)</f>
        <v>9.4999999999999998E-3</v>
      </c>
      <c r="U485" s="24" cm="1">
        <f t="array" aca="1" ref="U485" ca="1">_FV(A485,"Market cap",TRUE)</f>
        <v>2569233.0380000002</v>
      </c>
      <c r="V485" s="4">
        <v>2569241</v>
      </c>
      <c r="W485" s="4">
        <v>2569241</v>
      </c>
      <c r="Y485" t="s">
        <v>1535</v>
      </c>
      <c r="Z485" s="5">
        <v>9.4481999999999999</v>
      </c>
      <c r="AA485" s="20"/>
      <c r="AB485" s="5">
        <v>6.4699999999999994E-2</v>
      </c>
      <c r="AC485" s="4">
        <v>71900</v>
      </c>
      <c r="AE485" s="5">
        <v>-1.2493003887443681</v>
      </c>
      <c r="AF485" s="5">
        <v>-36.524834235993687</v>
      </c>
      <c r="AH485" s="16"/>
      <c r="AI485" s="4">
        <v>71900</v>
      </c>
      <c r="AJ485" s="5">
        <v>678477.16</v>
      </c>
      <c r="AL485" s="5">
        <v>17.350000000000001</v>
      </c>
      <c r="AM485" s="5">
        <v>8.32</v>
      </c>
      <c r="AN485" t="s">
        <v>47</v>
      </c>
      <c r="AO485" t="str" cm="1">
        <f t="array" aca="1" ref="AO485" ca="1">_FV(A485,"Currency")</f>
        <v>USD</v>
      </c>
      <c r="AP485" t="str" cm="1">
        <f t="array" aca="1" ref="AP485" ca="1">_FV(A485,"Exchange")</f>
        <v>NYSE Arca</v>
      </c>
      <c r="AQ485" s="6" t="str" cm="1">
        <f t="array" aca="1" ref="AQ485" ca="1">_FV(A485,"Exchange abbreviation",TRUE)</f>
        <v>ARCX</v>
      </c>
      <c r="AR485" t="str" cm="1">
        <f t="array" aca="1" ref="AR485" ca="1">_FV(A485,"Instrument type",TRUE)</f>
        <v>ETF</v>
      </c>
    </row>
    <row r="486" spans="1:44" ht="18.75" customHeight="1" x14ac:dyDescent="0.25">
      <c r="A486" t="e" vm="499">
        <v>#VALUE!</v>
      </c>
      <c r="B486" t="s">
        <v>1550</v>
      </c>
      <c r="C486" t="s">
        <v>1551</v>
      </c>
      <c r="D486" s="31" cm="1">
        <f t="array" aca="1" ref="D486" ca="1">_FV(A486,"Last trade time",TRUE)</f>
        <v>45824.923293240623</v>
      </c>
      <c r="E486" s="23" cm="1">
        <f t="array" aca="1" ref="E486" ca="1">_FV(A486,"Price")</f>
        <v>26.16</v>
      </c>
      <c r="F486" s="27" cm="1">
        <f t="array" aca="1" ref="F486" ca="1">_FV(A486,"Change (%)",TRUE)</f>
        <v>-1.6541E-2</v>
      </c>
      <c r="G486" s="26" cm="1">
        <f t="array" aca="1" ref="G486" ca="1">_FV(A486,"Change")</f>
        <v>-0.44</v>
      </c>
      <c r="H486" s="23" cm="1">
        <f t="array" aca="1" ref="H486" ca="1">_FV(A486,"Open")</f>
        <v>26.31</v>
      </c>
      <c r="I486" s="23" cm="1">
        <f t="array" aca="1" ref="I486" ca="1">_FV(A486,"Low")</f>
        <v>25.93</v>
      </c>
      <c r="J486" s="23" cm="1">
        <f t="array" aca="1" ref="J486" ca="1">_FV(A486,"High")</f>
        <v>26.34</v>
      </c>
      <c r="K486" s="23" cm="1">
        <f t="array" aca="1" ref="K486" ca="1">_FV(A486,"Previous close",TRUE)</f>
        <v>26.6</v>
      </c>
      <c r="L486" s="26"/>
      <c r="M486" s="23" cm="1">
        <f t="array" aca="1" ref="M486" ca="1">_FV(A486,"52 week low",TRUE)</f>
        <v>24.23</v>
      </c>
      <c r="N486" s="23" cm="1">
        <f t="array" aca="1" ref="N486" ca="1">_FV(A486,"52 week high",TRUE)</f>
        <v>35.79</v>
      </c>
      <c r="O486" s="8" cm="1">
        <f t="array" aca="1" ref="O486" ca="1">_FV(A486,"Volume")</f>
        <v>857544</v>
      </c>
      <c r="P486" s="7" cm="1">
        <f t="array" aca="1" ref="P486" ca="1">_FV(A486,"Volume average",TRUE)</f>
        <v>555209</v>
      </c>
      <c r="Q486" t="s">
        <v>65</v>
      </c>
      <c r="R486" t="s">
        <v>109</v>
      </c>
      <c r="S486" t="s">
        <v>61</v>
      </c>
      <c r="T486" s="25" cm="1">
        <f t="array" aca="1" ref="T486" ca="1">_FV(A486,"Expense ratio",TRUE)</f>
        <v>9.4999999999999998E-3</v>
      </c>
      <c r="U486" s="24" cm="1">
        <f t="array" aca="1" ref="U486" ca="1">_FV(A486,"Market cap",TRUE)</f>
        <v>57130227.310000002</v>
      </c>
      <c r="V486" s="4">
        <v>57130304</v>
      </c>
      <c r="W486" s="4">
        <v>57130304</v>
      </c>
      <c r="Y486" t="s">
        <v>1552</v>
      </c>
      <c r="Z486" s="5">
        <v>25.863700000000001</v>
      </c>
      <c r="AA486" s="20"/>
      <c r="AB486" s="5">
        <v>5.9400000000000001E-2</v>
      </c>
      <c r="AC486" s="4">
        <v>949885</v>
      </c>
      <c r="AE486" s="5">
        <v>-4.0492451711518607</v>
      </c>
      <c r="AF486" s="5">
        <v>-16.164419547188889</v>
      </c>
      <c r="AH486" s="16"/>
      <c r="AI486" s="4">
        <v>949885</v>
      </c>
      <c r="AJ486" s="5">
        <v>24573524.949999999</v>
      </c>
      <c r="AL486" s="5">
        <v>35.79</v>
      </c>
      <c r="AM486" s="5">
        <v>24.23</v>
      </c>
      <c r="AN486" t="s">
        <v>82</v>
      </c>
      <c r="AO486" t="str" cm="1">
        <f t="array" aca="1" ref="AO486" ca="1">_FV(A486,"Currency")</f>
        <v>USD</v>
      </c>
      <c r="AP486" t="str" cm="1">
        <f t="array" aca="1" ref="AP486" ca="1">_FV(A486,"Exchange")</f>
        <v>NYSE Arca</v>
      </c>
      <c r="AQ486" s="6" t="str" cm="1">
        <f t="array" aca="1" ref="AQ486" ca="1">_FV(A486,"Exchange abbreviation",TRUE)</f>
        <v>ARCX</v>
      </c>
      <c r="AR486" t="str" cm="1">
        <f t="array" aca="1" ref="AR486" ca="1">_FV(A486,"Instrument type",TRUE)</f>
        <v>ETF</v>
      </c>
    </row>
    <row r="487" spans="1:44" ht="18.75" customHeight="1" x14ac:dyDescent="0.25">
      <c r="A487" t="e" vm="500">
        <v>#VALUE!</v>
      </c>
      <c r="B487" t="s">
        <v>1553</v>
      </c>
      <c r="C487" t="s">
        <v>1554</v>
      </c>
      <c r="D487" s="31" cm="1">
        <f t="array" aca="1" ref="D487" ca="1">_FV(A487,"Last trade time",TRUE)</f>
        <v>45824.843750265623</v>
      </c>
      <c r="E487" s="23" cm="1">
        <f t="array" aca="1" ref="E487" ca="1">_FV(A487,"Price")</f>
        <v>28.45</v>
      </c>
      <c r="F487" s="27" cm="1">
        <f t="array" aca="1" ref="F487" ca="1">_FV(A487,"Change (%)",TRUE)</f>
        <v>-1.457E-3</v>
      </c>
      <c r="G487" s="26" cm="1">
        <f t="array" aca="1" ref="G487" ca="1">_FV(A487,"Change")</f>
        <v>-4.1500000000000002E-2</v>
      </c>
      <c r="H487" s="23" cm="1">
        <f t="array" aca="1" ref="H487" ca="1">_FV(A487,"Open")</f>
        <v>28.39</v>
      </c>
      <c r="I487" s="23" cm="1">
        <f t="array" aca="1" ref="I487" ca="1">_FV(A487,"Low")</f>
        <v>28.19</v>
      </c>
      <c r="J487" s="23" cm="1">
        <f t="array" aca="1" ref="J487" ca="1">_FV(A487,"High")</f>
        <v>28.569900000000001</v>
      </c>
      <c r="K487" s="23" cm="1">
        <f t="array" aca="1" ref="K487" ca="1">_FV(A487,"Previous close",TRUE)</f>
        <v>28.491499999999998</v>
      </c>
      <c r="L487" s="26"/>
      <c r="M487" s="23" cm="1">
        <f t="array" aca="1" ref="M487" ca="1">_FV(A487,"52 week low",TRUE)</f>
        <v>25.192</v>
      </c>
      <c r="N487" s="23" cm="1">
        <f t="array" aca="1" ref="N487" ca="1">_FV(A487,"52 week high",TRUE)</f>
        <v>31.1</v>
      </c>
      <c r="O487" s="8" cm="1">
        <f t="array" aca="1" ref="O487" ca="1">_FV(A487,"Volume")</f>
        <v>8301</v>
      </c>
      <c r="P487" s="7" cm="1">
        <f t="array" aca="1" ref="P487" ca="1">_FV(A487,"Volume average",TRUE)</f>
        <v>13048</v>
      </c>
      <c r="Q487" t="s">
        <v>114</v>
      </c>
      <c r="R487" t="s">
        <v>1555</v>
      </c>
      <c r="S487" t="s">
        <v>318</v>
      </c>
      <c r="T487" s="25" cm="1">
        <f t="array" aca="1" ref="T487" ca="1">_FV(A487,"Expense ratio",TRUE)</f>
        <v>9.4999999999999998E-3</v>
      </c>
      <c r="U487" s="24" cm="1">
        <f t="array" aca="1" ref="U487" ca="1">_FV(A487,"Market cap",TRUE)</f>
        <v>94298625.599999994</v>
      </c>
      <c r="V487" s="4">
        <v>94299480</v>
      </c>
      <c r="W487" s="4">
        <v>94299480</v>
      </c>
      <c r="Y487" t="s">
        <v>1556</v>
      </c>
      <c r="Z487" s="5">
        <v>27.15</v>
      </c>
      <c r="AB487" s="5">
        <v>3.4000000000000002E-2</v>
      </c>
      <c r="AC487" s="4">
        <v>19285</v>
      </c>
      <c r="AE487" s="5">
        <v>-2.570420318768607</v>
      </c>
      <c r="AF487" s="5">
        <v>0.23481008568337899</v>
      </c>
      <c r="AI487" s="4">
        <v>19285</v>
      </c>
      <c r="AJ487" s="4">
        <v>524552</v>
      </c>
      <c r="AL487" s="5">
        <v>31.1</v>
      </c>
      <c r="AM487" s="5">
        <v>25.192</v>
      </c>
      <c r="AN487" t="s">
        <v>47</v>
      </c>
      <c r="AO487" t="str" cm="1">
        <f t="array" aca="1" ref="AO487" ca="1">_FV(A487,"Currency")</f>
        <v>USD</v>
      </c>
      <c r="AP487" t="str" cm="1">
        <f t="array" aca="1" ref="AP487" ca="1">_FV(A487,"Exchange")</f>
        <v>Nasdaq Stock Market</v>
      </c>
      <c r="AQ487" s="6" t="str" cm="1">
        <f t="array" aca="1" ref="AQ487" ca="1">_FV(A487,"Exchange abbreviation",TRUE)</f>
        <v>XNAS</v>
      </c>
      <c r="AR487" t="str" cm="1">
        <f t="array" aca="1" ref="AR487" ca="1">_FV(A487,"Instrument type",TRUE)</f>
        <v>ETF</v>
      </c>
    </row>
    <row r="488" spans="1:44" ht="18.75" customHeight="1" x14ac:dyDescent="0.25">
      <c r="A488" t="e" vm="501">
        <v>#VALUE!</v>
      </c>
      <c r="B488" t="s">
        <v>1557</v>
      </c>
      <c r="C488" t="s">
        <v>1558</v>
      </c>
      <c r="D488" s="31" cm="1">
        <f t="array" aca="1" ref="D488" ca="1">_FV(A488,"Last trade time",TRUE)</f>
        <v>45824.840277812502</v>
      </c>
      <c r="E488" s="23" cm="1">
        <f t="array" aca="1" ref="E488" ca="1">_FV(A488,"Price")</f>
        <v>33.727400000000003</v>
      </c>
      <c r="F488" s="27" cm="1">
        <f t="array" aca="1" ref="F488" ca="1">_FV(A488,"Change (%)",TRUE)</f>
        <v>-1.1094999999999999E-2</v>
      </c>
      <c r="G488" s="26" cm="1">
        <f t="array" aca="1" ref="G488" ca="1">_FV(A488,"Change")</f>
        <v>-0.37840000000000001</v>
      </c>
      <c r="H488" s="23" cm="1">
        <f t="array" aca="1" ref="H488" ca="1">_FV(A488,"Open")</f>
        <v>33.639000000000003</v>
      </c>
      <c r="I488" s="23" cm="1">
        <f t="array" aca="1" ref="I488" ca="1">_FV(A488,"Low")</f>
        <v>33.5</v>
      </c>
      <c r="J488" s="23" cm="1">
        <f t="array" aca="1" ref="J488" ca="1">_FV(A488,"High")</f>
        <v>33.729999999999997</v>
      </c>
      <c r="K488" s="23" cm="1">
        <f t="array" aca="1" ref="K488" ca="1">_FV(A488,"Previous close",TRUE)</f>
        <v>34.105800000000002</v>
      </c>
      <c r="L488" s="26"/>
      <c r="M488" s="23" cm="1">
        <f t="array" aca="1" ref="M488" ca="1">_FV(A488,"52 week low",TRUE)</f>
        <v>32.770000000000003</v>
      </c>
      <c r="N488" s="23" cm="1">
        <f t="array" aca="1" ref="N488" ca="1">_FV(A488,"52 week high",TRUE)</f>
        <v>43.08</v>
      </c>
      <c r="O488" s="8" cm="1">
        <f t="array" aca="1" ref="O488" ca="1">_FV(A488,"Volume")</f>
        <v>3039</v>
      </c>
      <c r="P488" s="7" cm="1">
        <f t="array" aca="1" ref="P488" ca="1">_FV(A488,"Volume average",TRUE)</f>
        <v>13910</v>
      </c>
      <c r="Q488" t="s">
        <v>65</v>
      </c>
      <c r="R488" t="s">
        <v>109</v>
      </c>
      <c r="S488" t="s">
        <v>61</v>
      </c>
      <c r="T488" s="25" cm="1">
        <f t="array" aca="1" ref="T488" ca="1">_FV(A488,"Expense ratio",TRUE)</f>
        <v>9.4999999999999998E-3</v>
      </c>
      <c r="U488" s="24" cm="1">
        <f t="array" aca="1" ref="U488" ca="1">_FV(A488,"Market cap",TRUE)</f>
        <v>10629808.48</v>
      </c>
      <c r="V488" s="4">
        <v>9795889</v>
      </c>
      <c r="W488" s="4">
        <v>9795889</v>
      </c>
      <c r="Y488" t="s">
        <v>1559</v>
      </c>
      <c r="Z488" s="5">
        <v>33.167900000000003</v>
      </c>
      <c r="AA488" s="20"/>
      <c r="AB488" s="5">
        <v>5.7200000000000001E-2</v>
      </c>
      <c r="AC488" s="4">
        <v>12888</v>
      </c>
      <c r="AE488" s="5">
        <v>-5.3213927191207659</v>
      </c>
      <c r="AF488" s="5">
        <v>-19.05250239096987</v>
      </c>
      <c r="AH488" s="16"/>
      <c r="AI488" s="4">
        <v>12888</v>
      </c>
      <c r="AJ488" s="5">
        <v>427112.18640000012</v>
      </c>
      <c r="AL488" s="5">
        <v>43.2</v>
      </c>
      <c r="AM488" s="5">
        <v>9.6</v>
      </c>
      <c r="AN488" t="s">
        <v>47</v>
      </c>
      <c r="AO488" t="str" cm="1">
        <f t="array" aca="1" ref="AO488" ca="1">_FV(A488,"Currency")</f>
        <v>USD</v>
      </c>
      <c r="AP488" t="str" cm="1">
        <f t="array" aca="1" ref="AP488" ca="1">_FV(A488,"Exchange")</f>
        <v>NYSE Arca</v>
      </c>
      <c r="AQ488" s="6" t="str" cm="1">
        <f t="array" aca="1" ref="AQ488" ca="1">_FV(A488,"Exchange abbreviation",TRUE)</f>
        <v>ARCX</v>
      </c>
      <c r="AR488" t="str" cm="1">
        <f t="array" aca="1" ref="AR488" ca="1">_FV(A488,"Instrument type",TRUE)</f>
        <v>ETF</v>
      </c>
    </row>
    <row r="489" spans="1:44" ht="18.75" customHeight="1" x14ac:dyDescent="0.25">
      <c r="A489" t="e" vm="502">
        <v>#VALUE!</v>
      </c>
      <c r="B489" t="s">
        <v>1560</v>
      </c>
      <c r="C489" t="s">
        <v>1561</v>
      </c>
      <c r="D489" s="31" cm="1">
        <f t="array" aca="1" ref="D489" ca="1">_FV(A489,"Last trade time",TRUE)</f>
        <v>45824.941317765624</v>
      </c>
      <c r="E489" s="23" cm="1">
        <f t="array" aca="1" ref="E489" ca="1">_FV(A489,"Price")</f>
        <v>21.82</v>
      </c>
      <c r="F489" s="27" cm="1">
        <f t="array" aca="1" ref="F489" ca="1">_FV(A489,"Change (%)",TRUE)</f>
        <v>-4.1300999999999997E-2</v>
      </c>
      <c r="G489" s="26" cm="1">
        <f t="array" aca="1" ref="G489" ca="1">_FV(A489,"Change")</f>
        <v>-0.94</v>
      </c>
      <c r="H489" s="23" cm="1">
        <f t="array" aca="1" ref="H489" ca="1">_FV(A489,"Open")</f>
        <v>22.32</v>
      </c>
      <c r="I489" s="23" cm="1">
        <f t="array" aca="1" ref="I489" ca="1">_FV(A489,"Low")</f>
        <v>21.69</v>
      </c>
      <c r="J489" s="23" cm="1">
        <f t="array" aca="1" ref="J489" ca="1">_FV(A489,"High")</f>
        <v>22.33</v>
      </c>
      <c r="K489" s="23" cm="1">
        <f t="array" aca="1" ref="K489" ca="1">_FV(A489,"Previous close",TRUE)</f>
        <v>22.76</v>
      </c>
      <c r="L489" s="26"/>
      <c r="M489" s="23" cm="1">
        <f t="array" aca="1" ref="M489" ca="1">_FV(A489,"52 week low",TRUE)</f>
        <v>21.52</v>
      </c>
      <c r="N489" s="23" cm="1">
        <f t="array" aca="1" ref="N489" ca="1">_FV(A489,"52 week high",TRUE)</f>
        <v>57.95</v>
      </c>
      <c r="O489" s="8" cm="1">
        <f t="array" aca="1" ref="O489" ca="1">_FV(A489,"Volume")</f>
        <v>88306964</v>
      </c>
      <c r="P489" s="7" cm="1">
        <f t="array" aca="1" ref="P489" ca="1">_FV(A489,"Volume average",TRUE)</f>
        <v>108561023</v>
      </c>
      <c r="Q489" t="s">
        <v>65</v>
      </c>
      <c r="R489" t="s">
        <v>109</v>
      </c>
      <c r="S489" t="s">
        <v>61</v>
      </c>
      <c r="T489" s="25" cm="1">
        <f t="array" aca="1" ref="T489" ca="1">_FV(A489,"Expense ratio",TRUE)</f>
        <v>9.4999999999999998E-3</v>
      </c>
      <c r="U489" s="24" cm="1">
        <f t="array" aca="1" ref="U489" ca="1">_FV(A489,"Market cap",TRUE)</f>
        <v>3100274790</v>
      </c>
      <c r="V489" s="4">
        <v>3045803776</v>
      </c>
      <c r="W489" s="4">
        <v>3045803776</v>
      </c>
      <c r="Y489" t="s">
        <v>1521</v>
      </c>
      <c r="Z489" s="5">
        <v>22.352499999999999</v>
      </c>
      <c r="AA489" s="20"/>
      <c r="AB489" s="5">
        <v>0.12029999500000001</v>
      </c>
      <c r="AC489" s="4">
        <v>113459084</v>
      </c>
      <c r="AE489" s="5">
        <v>-27.903945646145441</v>
      </c>
      <c r="AF489" s="5">
        <v>-49.057316188000627</v>
      </c>
      <c r="AI489" s="4">
        <v>113459084</v>
      </c>
      <c r="AJ489" s="5">
        <v>2535810527.4000001</v>
      </c>
      <c r="AL489" s="5">
        <v>57.95</v>
      </c>
      <c r="AM489" s="5">
        <v>21.94</v>
      </c>
      <c r="AN489" t="s">
        <v>82</v>
      </c>
      <c r="AO489" t="str" cm="1">
        <f t="array" aca="1" ref="AO489" ca="1">_FV(A489,"Currency")</f>
        <v>USD</v>
      </c>
      <c r="AP489" t="str" cm="1">
        <f t="array" aca="1" ref="AP489" ca="1">_FV(A489,"Exchange")</f>
        <v>Nasdaq Stock Market</v>
      </c>
      <c r="AQ489" s="6" t="str" cm="1">
        <f t="array" aca="1" ref="AQ489" ca="1">_FV(A489,"Exchange abbreviation",TRUE)</f>
        <v>XNAS</v>
      </c>
      <c r="AR489" t="str" cm="1">
        <f t="array" aca="1" ref="AR489" ca="1">_FV(A489,"Instrument type",TRUE)</f>
        <v>ETF</v>
      </c>
    </row>
    <row r="490" spans="1:44" ht="18.75" customHeight="1" x14ac:dyDescent="0.25">
      <c r="A490" t="e" vm="503">
        <v>#VALUE!</v>
      </c>
      <c r="B490" t="s">
        <v>1562</v>
      </c>
      <c r="C490" t="s">
        <v>1563</v>
      </c>
      <c r="D490" s="31" cm="1">
        <f t="array" aca="1" ref="D490" ca="1">_FV(A490,"Last trade time",TRUE)</f>
        <v>45824.840277823438</v>
      </c>
      <c r="E490" s="23" cm="1">
        <f t="array" aca="1" ref="E490" ca="1">_FV(A490,"Price")</f>
        <v>9.65</v>
      </c>
      <c r="F490" s="27" cm="1">
        <f t="array" aca="1" ref="F490" ca="1">_FV(A490,"Change (%)",TRUE)</f>
        <v>-2.2557000000000001E-2</v>
      </c>
      <c r="G490" s="26" cm="1">
        <f t="array" aca="1" ref="G490" ca="1">_FV(A490,"Change")</f>
        <v>-0.22270000000000001</v>
      </c>
      <c r="H490" s="23" cm="1">
        <f t="array" aca="1" ref="H490" ca="1">_FV(A490,"Open")</f>
        <v>9.73</v>
      </c>
      <c r="I490" s="23" cm="1">
        <f t="array" aca="1" ref="I490" ca="1">_FV(A490,"Low")</f>
        <v>9.5399999999999991</v>
      </c>
      <c r="J490" s="23" cm="1">
        <f t="array" aca="1" ref="J490" ca="1">_FV(A490,"High")</f>
        <v>9.73</v>
      </c>
      <c r="K490" s="23" cm="1">
        <f t="array" aca="1" ref="K490" ca="1">_FV(A490,"Previous close",TRUE)</f>
        <v>9.8727</v>
      </c>
      <c r="L490" s="26"/>
      <c r="M490" s="23" cm="1">
        <f t="array" aca="1" ref="M490" ca="1">_FV(A490,"52 week low",TRUE)</f>
        <v>8.26</v>
      </c>
      <c r="N490" s="23" cm="1">
        <f t="array" aca="1" ref="N490" ca="1">_FV(A490,"52 week high",TRUE)</f>
        <v>14.5</v>
      </c>
      <c r="O490" s="8" cm="1">
        <f t="array" aca="1" ref="O490" ca="1">_FV(A490,"Volume")</f>
        <v>5433</v>
      </c>
      <c r="P490" s="7" cm="1">
        <f t="array" aca="1" ref="P490" ca="1">_FV(A490,"Volume average",TRUE)</f>
        <v>2024</v>
      </c>
      <c r="Q490" t="s">
        <v>65</v>
      </c>
      <c r="R490" t="s">
        <v>109</v>
      </c>
      <c r="S490" t="s">
        <v>61</v>
      </c>
      <c r="T490" s="25" cm="1">
        <f t="array" aca="1" ref="T490" ca="1">_FV(A490,"Expense ratio",TRUE)</f>
        <v>9.4999999999999998E-3</v>
      </c>
      <c r="U490" s="24" cm="1">
        <f t="array" aca="1" ref="U490" ca="1">_FV(A490,"Market cap",TRUE)</f>
        <v>1369392.966</v>
      </c>
      <c r="V490" s="4">
        <v>1369399</v>
      </c>
      <c r="W490" s="4">
        <v>1369399</v>
      </c>
      <c r="Y490" t="s">
        <v>1552</v>
      </c>
      <c r="Z490" s="5">
        <v>9.5739000000000001</v>
      </c>
      <c r="AA490" s="20"/>
      <c r="AB490" s="5">
        <v>5.6999995999999997E-2</v>
      </c>
      <c r="AC490" s="4">
        <v>4723</v>
      </c>
      <c r="AE490" s="5">
        <v>-2.215631326666478</v>
      </c>
      <c r="AF490" s="5">
        <v>-11.72616441487177</v>
      </c>
      <c r="AI490" s="4">
        <v>4723</v>
      </c>
      <c r="AJ490" s="5">
        <v>45171.244299999998</v>
      </c>
      <c r="AL490" s="5">
        <v>14.5</v>
      </c>
      <c r="AM490" s="5">
        <v>8.26</v>
      </c>
      <c r="AN490" t="s">
        <v>47</v>
      </c>
      <c r="AO490" t="str" cm="1">
        <f t="array" aca="1" ref="AO490" ca="1">_FV(A490,"Currency")</f>
        <v>USD</v>
      </c>
      <c r="AP490" t="str" cm="1">
        <f t="array" aca="1" ref="AP490" ca="1">_FV(A490,"Exchange")</f>
        <v>NYSE Arca</v>
      </c>
      <c r="AQ490" s="6" t="str" cm="1">
        <f t="array" aca="1" ref="AQ490" ca="1">_FV(A490,"Exchange abbreviation",TRUE)</f>
        <v>ARCX</v>
      </c>
      <c r="AR490" t="str" cm="1">
        <f t="array" aca="1" ref="AR490" ca="1">_FV(A490,"Instrument type",TRUE)</f>
        <v>ETF</v>
      </c>
    </row>
    <row r="491" spans="1:44" ht="18.75" customHeight="1" x14ac:dyDescent="0.25">
      <c r="A491" t="e" vm="504">
        <v>#VALUE!</v>
      </c>
      <c r="B491" t="s">
        <v>1564</v>
      </c>
      <c r="C491" t="s">
        <v>1565</v>
      </c>
      <c r="D491" s="31" cm="1">
        <f t="array" aca="1" ref="D491" ca="1">_FV(A491,"Last trade time",TRUE)</f>
        <v>45824.939650566404</v>
      </c>
      <c r="E491" s="23" cm="1">
        <f t="array" aca="1" ref="E491" ca="1">_FV(A491,"Price")</f>
        <v>3.39</v>
      </c>
      <c r="F491" s="27" cm="1">
        <f t="array" aca="1" ref="F491" ca="1">_FV(A491,"Change (%)",TRUE)</f>
        <v>-6.4827999999999997E-2</v>
      </c>
      <c r="G491" s="26" cm="1">
        <f t="array" aca="1" ref="G491" ca="1">_FV(A491,"Change")</f>
        <v>-0.23499999999999999</v>
      </c>
      <c r="H491" s="23" cm="1">
        <f t="array" aca="1" ref="H491" ca="1">_FV(A491,"Open")</f>
        <v>3.52</v>
      </c>
      <c r="I491" s="23" cm="1">
        <f t="array" aca="1" ref="I491" ca="1">_FV(A491,"Low")</f>
        <v>3.3631000000000002</v>
      </c>
      <c r="J491" s="23" cm="1">
        <f t="array" aca="1" ref="J491" ca="1">_FV(A491,"High")</f>
        <v>3.5350000000000001</v>
      </c>
      <c r="K491" s="23" cm="1">
        <f t="array" aca="1" ref="K491" ca="1">_FV(A491,"Previous close",TRUE)</f>
        <v>3.625</v>
      </c>
      <c r="L491" s="26"/>
      <c r="M491" s="23" cm="1">
        <f t="array" aca="1" ref="M491" ca="1">_FV(A491,"52 week low",TRUE)</f>
        <v>3.24</v>
      </c>
      <c r="N491" s="23" cm="1">
        <f t="array" aca="1" ref="N491" ca="1">_FV(A491,"52 week high",TRUE)</f>
        <v>29.68</v>
      </c>
      <c r="O491" s="8" cm="1">
        <f t="array" aca="1" ref="O491" ca="1">_FV(A491,"Volume")</f>
        <v>2630363</v>
      </c>
      <c r="P491" s="7" cm="1">
        <f t="array" aca="1" ref="P491" ca="1">_FV(A491,"Volume average",TRUE)</f>
        <v>1416414</v>
      </c>
      <c r="Q491" t="s">
        <v>97</v>
      </c>
      <c r="S491" t="s">
        <v>1566</v>
      </c>
      <c r="T491" s="25" cm="1">
        <f t="array" aca="1" ref="T491" ca="1">_FV(A491,"Expense ratio",TRUE)</f>
        <v>9.4999999999999998E-3</v>
      </c>
      <c r="U491" s="24" cm="1">
        <f t="array" aca="1" ref="U491" ca="1">_FV(A491,"Market cap",TRUE)</f>
        <v>4222250.55</v>
      </c>
      <c r="V491" s="4">
        <v>4222250</v>
      </c>
      <c r="W491" s="4">
        <v>4222250</v>
      </c>
      <c r="X491" t="s">
        <v>1567</v>
      </c>
      <c r="Y491" t="s">
        <v>487</v>
      </c>
      <c r="Z491" s="5">
        <v>3.7117</v>
      </c>
      <c r="AA491" s="20"/>
      <c r="AB491" s="20"/>
      <c r="AC491" s="4">
        <v>796395</v>
      </c>
      <c r="AE491" s="5">
        <v>-37.361624849866679</v>
      </c>
      <c r="AF491" s="20"/>
      <c r="AI491" s="4">
        <v>796395</v>
      </c>
      <c r="AJ491" s="5">
        <v>2962589.4</v>
      </c>
      <c r="AL491" s="5">
        <v>29.68</v>
      </c>
      <c r="AM491" s="5">
        <v>3.24</v>
      </c>
      <c r="AN491" t="s">
        <v>90</v>
      </c>
      <c r="AO491" t="str" cm="1">
        <f t="array" aca="1" ref="AO491" ca="1">_FV(A491,"Currency")</f>
        <v>USD</v>
      </c>
      <c r="AP491" t="str" cm="1">
        <f t="array" aca="1" ref="AP491" ca="1">_FV(A491,"Exchange")</f>
        <v>CBOE BZX Exchange</v>
      </c>
      <c r="AQ491" s="6" t="str" cm="1">
        <f t="array" aca="1" ref="AQ491" ca="1">_FV(A491,"Exchange abbreviation",TRUE)</f>
        <v>BATS</v>
      </c>
      <c r="AR491" t="str" cm="1">
        <f t="array" aca="1" ref="AR491" ca="1">_FV(A491,"Instrument type",TRUE)</f>
        <v>ETF</v>
      </c>
    </row>
    <row r="492" spans="1:44" ht="18.75" customHeight="1" x14ac:dyDescent="0.25">
      <c r="A492" t="e" vm="505">
        <v>#VALUE!</v>
      </c>
      <c r="B492" t="s">
        <v>1568</v>
      </c>
      <c r="C492" t="s">
        <v>1569</v>
      </c>
      <c r="D492" s="31" cm="1">
        <f t="array" aca="1" ref="D492" ca="1">_FV(A492,"Last trade time",TRUE)</f>
        <v>45824.851310635939</v>
      </c>
      <c r="E492" s="23" cm="1">
        <f t="array" aca="1" ref="E492" ca="1">_FV(A492,"Price")</f>
        <v>25.61</v>
      </c>
      <c r="F492" s="27" cm="1">
        <f t="array" aca="1" ref="F492" ca="1">_FV(A492,"Change (%)",TRUE)</f>
        <v>3.1340000000000001E-3</v>
      </c>
      <c r="G492" s="26" cm="1">
        <f t="array" aca="1" ref="G492" ca="1">_FV(A492,"Change")</f>
        <v>0.08</v>
      </c>
      <c r="H492" s="23" cm="1">
        <f t="array" aca="1" ref="H492" ca="1">_FV(A492,"Open")</f>
        <v>25.52</v>
      </c>
      <c r="I492" s="23" cm="1">
        <f t="array" aca="1" ref="I492" ca="1">_FV(A492,"Low")</f>
        <v>25.31</v>
      </c>
      <c r="J492" s="23" cm="1">
        <f t="array" aca="1" ref="J492" ca="1">_FV(A492,"High")</f>
        <v>25.635000000000002</v>
      </c>
      <c r="K492" s="23" cm="1">
        <f t="array" aca="1" ref="K492" ca="1">_FV(A492,"Previous close",TRUE)</f>
        <v>25.53</v>
      </c>
      <c r="L492" s="26"/>
      <c r="M492" s="23" cm="1">
        <f t="array" aca="1" ref="M492" ca="1">_FV(A492,"52 week low",TRUE)</f>
        <v>22.215</v>
      </c>
      <c r="N492" s="23" cm="1">
        <f t="array" aca="1" ref="N492" ca="1">_FV(A492,"52 week high",TRUE)</f>
        <v>25.97</v>
      </c>
      <c r="O492" s="8" cm="1">
        <f t="array" aca="1" ref="O492" ca="1">_FV(A492,"Volume")</f>
        <v>1018069</v>
      </c>
      <c r="P492" s="7" cm="1">
        <f t="array" aca="1" ref="P492" ca="1">_FV(A492,"Volume average",TRUE)</f>
        <v>403016</v>
      </c>
      <c r="Q492" t="s">
        <v>464</v>
      </c>
      <c r="T492" s="25" cm="1">
        <f t="array" aca="1" ref="T492" ca="1">_FV(A492,"Expense ratio",TRUE)</f>
        <v>9.4999999999999998E-3</v>
      </c>
      <c r="U492" s="24" cm="1">
        <f t="array" aca="1" ref="U492" ca="1">_FV(A492,"Market cap",TRUE)</f>
        <v>2337522231.6399999</v>
      </c>
      <c r="V492" s="16"/>
      <c r="W492" s="16"/>
      <c r="Z492" s="18"/>
      <c r="AA492" s="20"/>
      <c r="AB492" s="20"/>
      <c r="AC492" s="21">
        <v>391230</v>
      </c>
      <c r="AE492" s="18"/>
      <c r="AF492" s="20"/>
      <c r="AI492" s="21"/>
      <c r="AJ492" s="18"/>
      <c r="AL492" s="18"/>
      <c r="AM492" s="18"/>
      <c r="AN492" t="s">
        <v>73</v>
      </c>
      <c r="AO492" t="str" cm="1">
        <f t="array" aca="1" ref="AO492" ca="1">_FV(A492,"Currency")</f>
        <v>USD</v>
      </c>
      <c r="AP492" t="str" cm="1">
        <f t="array" aca="1" ref="AP492" ca="1">_FV(A492,"Exchange")</f>
        <v>Nasdaq Stock Market</v>
      </c>
      <c r="AQ492" s="6" t="str" cm="1">
        <f t="array" aca="1" ref="AQ492" ca="1">_FV(A492,"Exchange abbreviation",TRUE)</f>
        <v>XNAS</v>
      </c>
      <c r="AR492" t="str" cm="1">
        <f t="array" aca="1" ref="AR492" ca="1">_FV(A492,"Instrument type",TRUE)</f>
        <v>ETF</v>
      </c>
    </row>
    <row r="493" spans="1:44" ht="18.75" customHeight="1" x14ac:dyDescent="0.25">
      <c r="A493" t="e" vm="506">
        <v>#VALUE!</v>
      </c>
      <c r="B493" t="s">
        <v>1570</v>
      </c>
      <c r="C493" t="s">
        <v>1571</v>
      </c>
      <c r="D493" s="31" cm="1">
        <f t="array" aca="1" ref="D493" ca="1">_FV(A493,"Last trade time",TRUE)</f>
        <v>45824.940280589843</v>
      </c>
      <c r="E493" s="23" cm="1">
        <f t="array" aca="1" ref="E493" ca="1">_FV(A493,"Price")</f>
        <v>44.85</v>
      </c>
      <c r="F493" s="27" cm="1">
        <f t="array" aca="1" ref="F493" ca="1">_FV(A493,"Change (%)",TRUE)</f>
        <v>-1.6447E-2</v>
      </c>
      <c r="G493" s="26" cm="1">
        <f t="array" aca="1" ref="G493" ca="1">_FV(A493,"Change")</f>
        <v>-0.75</v>
      </c>
      <c r="H493" s="23" cm="1">
        <f t="array" aca="1" ref="H493" ca="1">_FV(A493,"Open")</f>
        <v>46.3</v>
      </c>
      <c r="I493" s="23" cm="1">
        <f t="array" aca="1" ref="I493" ca="1">_FV(A493,"Low")</f>
        <v>44.64</v>
      </c>
      <c r="J493" s="23" cm="1">
        <f t="array" aca="1" ref="J493" ca="1">_FV(A493,"High")</f>
        <v>46.57</v>
      </c>
      <c r="K493" s="23" cm="1">
        <f t="array" aca="1" ref="K493" ca="1">_FV(A493,"Previous close",TRUE)</f>
        <v>45.6</v>
      </c>
      <c r="L493" s="26"/>
      <c r="M493" s="23" cm="1">
        <f t="array" aca="1" ref="M493" ca="1">_FV(A493,"52 week low",TRUE)</f>
        <v>17.636600000000001</v>
      </c>
      <c r="N493" s="23" cm="1">
        <f t="array" aca="1" ref="N493" ca="1">_FV(A493,"52 week high",TRUE)</f>
        <v>48.01</v>
      </c>
      <c r="O493" s="8" cm="1">
        <f t="array" aca="1" ref="O493" ca="1">_FV(A493,"Volume")</f>
        <v>419301</v>
      </c>
      <c r="P493" s="7" cm="1">
        <f t="array" aca="1" ref="P493" ca="1">_FV(A493,"Volume average",TRUE)</f>
        <v>207506</v>
      </c>
      <c r="Q493" t="s">
        <v>85</v>
      </c>
      <c r="S493" t="s">
        <v>445</v>
      </c>
      <c r="T493" s="25" cm="1">
        <f t="array" aca="1" ref="T493" ca="1">_FV(A493,"Expense ratio",TRUE)</f>
        <v>9.4999999999999998E-3</v>
      </c>
      <c r="U493" s="24" cm="1">
        <f t="array" aca="1" ref="U493" ca="1">_FV(A493,"Market cap",TRUE)</f>
        <v>226353389.94</v>
      </c>
      <c r="V493" s="4">
        <v>226353392</v>
      </c>
      <c r="W493" s="4">
        <v>226353392</v>
      </c>
      <c r="Y493" t="s">
        <v>731</v>
      </c>
      <c r="Z493" s="4">
        <v>47</v>
      </c>
      <c r="AA493" s="5">
        <v>35.014847000000003</v>
      </c>
      <c r="AB493" s="5">
        <v>5.5999999999999999E-3</v>
      </c>
      <c r="AC493" s="4">
        <v>193714</v>
      </c>
      <c r="AE493" s="5">
        <v>75.482223408081481</v>
      </c>
      <c r="AF493" s="5">
        <v>86.291253764091707</v>
      </c>
      <c r="AI493" s="4">
        <v>193714</v>
      </c>
      <c r="AJ493" s="5">
        <v>9092935.1600000001</v>
      </c>
      <c r="AL493" s="5">
        <v>48.01</v>
      </c>
      <c r="AM493" s="5">
        <v>17.637</v>
      </c>
      <c r="AN493" t="s">
        <v>90</v>
      </c>
      <c r="AO493" t="str" cm="1">
        <f t="array" aca="1" ref="AO493" ca="1">_FV(A493,"Currency")</f>
        <v>USD</v>
      </c>
      <c r="AP493" t="str" cm="1">
        <f t="array" aca="1" ref="AP493" ca="1">_FV(A493,"Exchange")</f>
        <v>NYSE Arca</v>
      </c>
      <c r="AQ493" s="6" t="str" cm="1">
        <f t="array" aca="1" ref="AQ493" ca="1">_FV(A493,"Exchange abbreviation",TRUE)</f>
        <v>ARCX</v>
      </c>
      <c r="AR493" t="str" cm="1">
        <f t="array" aca="1" ref="AR493" ca="1">_FV(A493,"Instrument type",TRUE)</f>
        <v>ETF</v>
      </c>
    </row>
    <row r="494" spans="1:44" ht="18.75" customHeight="1" x14ac:dyDescent="0.25">
      <c r="A494" t="e" vm="507">
        <v>#VALUE!</v>
      </c>
      <c r="B494" t="s">
        <v>1572</v>
      </c>
      <c r="C494" t="s">
        <v>1573</v>
      </c>
      <c r="D494" s="31" cm="1">
        <f t="array" aca="1" ref="D494" ca="1">_FV(A494,"Last trade time",TRUE)</f>
        <v>45824.858847175783</v>
      </c>
      <c r="E494" s="23" cm="1">
        <f t="array" aca="1" ref="E494" ca="1">_FV(A494,"Price")</f>
        <v>8.11</v>
      </c>
      <c r="F494" s="27" cm="1">
        <f t="array" aca="1" ref="F494" ca="1">_FV(A494,"Change (%)",TRUE)</f>
        <v>-3.2219999999999999E-2</v>
      </c>
      <c r="G494" s="26" cm="1">
        <f t="array" aca="1" ref="G494" ca="1">_FV(A494,"Change")</f>
        <v>-0.27</v>
      </c>
      <c r="H494" s="23" cm="1">
        <f t="array" aca="1" ref="H494" ca="1">_FV(A494,"Open")</f>
        <v>8.2899999999999991</v>
      </c>
      <c r="I494" s="23" cm="1">
        <f t="array" aca="1" ref="I494" ca="1">_FV(A494,"Low")</f>
        <v>8.06</v>
      </c>
      <c r="J494" s="23" cm="1">
        <f t="array" aca="1" ref="J494" ca="1">_FV(A494,"High")</f>
        <v>8.2899999999999991</v>
      </c>
      <c r="K494" s="23" cm="1">
        <f t="array" aca="1" ref="K494" ca="1">_FV(A494,"Previous close",TRUE)</f>
        <v>8.3800000000000008</v>
      </c>
      <c r="L494" s="26"/>
      <c r="M494" s="23" cm="1">
        <f t="array" aca="1" ref="M494" ca="1">_FV(A494,"52 week low",TRUE)</f>
        <v>8.06</v>
      </c>
      <c r="N494" s="23" cm="1">
        <f t="array" aca="1" ref="N494" ca="1">_FV(A494,"52 week high",TRUE)</f>
        <v>17.22</v>
      </c>
      <c r="O494" s="8" cm="1">
        <f t="array" aca="1" ref="O494" ca="1">_FV(A494,"Volume")</f>
        <v>85267</v>
      </c>
      <c r="P494" s="7" cm="1">
        <f t="array" aca="1" ref="P494" ca="1">_FV(A494,"Volume average",TRUE)</f>
        <v>77987</v>
      </c>
      <c r="Q494" t="s">
        <v>490</v>
      </c>
      <c r="T494" s="25" cm="1">
        <f t="array" aca="1" ref="T494" ca="1">_FV(A494,"Expense ratio",TRUE)</f>
        <v>9.4999999999999998E-3</v>
      </c>
      <c r="U494" s="24" cm="1">
        <f t="array" aca="1" ref="U494" ca="1">_FV(A494,"Market cap",TRUE)</f>
        <v>4232039.608</v>
      </c>
      <c r="V494" s="16"/>
      <c r="W494" s="16"/>
      <c r="Z494" s="18"/>
      <c r="AA494" s="20"/>
      <c r="AB494" s="20"/>
      <c r="AC494" s="21">
        <v>77654</v>
      </c>
      <c r="AE494" s="18"/>
      <c r="AF494" s="20"/>
      <c r="AI494" s="21"/>
      <c r="AJ494" s="18"/>
      <c r="AL494" s="18"/>
      <c r="AM494" s="18"/>
      <c r="AN494" t="s">
        <v>73</v>
      </c>
      <c r="AO494" t="str" cm="1">
        <f t="array" aca="1" ref="AO494" ca="1">_FV(A494,"Currency")</f>
        <v>USD</v>
      </c>
      <c r="AP494" t="str" cm="1">
        <f t="array" aca="1" ref="AP494" ca="1">_FV(A494,"Exchange")</f>
        <v>NYSE Arca</v>
      </c>
      <c r="AQ494" s="6" t="str" cm="1">
        <f t="array" aca="1" ref="AQ494" ca="1">_FV(A494,"Exchange abbreviation",TRUE)</f>
        <v>ARCX</v>
      </c>
      <c r="AR494" t="str" cm="1">
        <f t="array" aca="1" ref="AR494" ca="1">_FV(A494,"Instrument type",TRUE)</f>
        <v>ETF</v>
      </c>
    </row>
    <row r="495" spans="1:44" ht="18.75" customHeight="1" x14ac:dyDescent="0.25">
      <c r="A495" t="e" vm="508">
        <v>#VALUE!</v>
      </c>
      <c r="B495" t="s">
        <v>1574</v>
      </c>
      <c r="C495" t="s">
        <v>1575</v>
      </c>
      <c r="D495" s="31" cm="1">
        <f t="array" aca="1" ref="D495" ca="1">_FV(A495,"Last trade time",TRUE)</f>
        <v>45824.840277812502</v>
      </c>
      <c r="E495" s="23" cm="1">
        <f t="array" aca="1" ref="E495" ca="1">_FV(A495,"Price")</f>
        <v>14.135</v>
      </c>
      <c r="F495" s="27" cm="1">
        <f t="array" aca="1" ref="F495" ca="1">_FV(A495,"Change (%)",TRUE)</f>
        <v>-6.3270000000000002E-3</v>
      </c>
      <c r="G495" s="26" cm="1">
        <f t="array" aca="1" ref="G495" ca="1">_FV(A495,"Change")</f>
        <v>-0.09</v>
      </c>
      <c r="H495" s="23" cm="1">
        <f t="array" aca="1" ref="H495" ca="1">_FV(A495,"Open")</f>
        <v>14.04</v>
      </c>
      <c r="I495" s="23" cm="1">
        <f t="array" aca="1" ref="I495" ca="1">_FV(A495,"Low")</f>
        <v>13.972</v>
      </c>
      <c r="J495" s="23" cm="1">
        <f t="array" aca="1" ref="J495" ca="1">_FV(A495,"High")</f>
        <v>14.135</v>
      </c>
      <c r="K495" s="23" cm="1">
        <f t="array" aca="1" ref="K495" ca="1">_FV(A495,"Previous close",TRUE)</f>
        <v>14.225</v>
      </c>
      <c r="L495" s="26"/>
      <c r="M495" s="23" cm="1">
        <f t="array" aca="1" ref="M495" ca="1">_FV(A495,"52 week low",TRUE)</f>
        <v>13.955</v>
      </c>
      <c r="N495" s="23" cm="1">
        <f t="array" aca="1" ref="N495" ca="1">_FV(A495,"52 week high",TRUE)</f>
        <v>17.440000000000001</v>
      </c>
      <c r="O495" s="8" cm="1">
        <f t="array" aca="1" ref="O495" ca="1">_FV(A495,"Volume")</f>
        <v>16761</v>
      </c>
      <c r="P495" s="7" cm="1">
        <f t="array" aca="1" ref="P495" ca="1">_FV(A495,"Volume average",TRUE)</f>
        <v>20958</v>
      </c>
      <c r="Q495" t="s">
        <v>65</v>
      </c>
      <c r="R495" t="s">
        <v>109</v>
      </c>
      <c r="S495" t="s">
        <v>61</v>
      </c>
      <c r="T495" s="25" cm="1">
        <f t="array" aca="1" ref="T495" ca="1">_FV(A495,"Expense ratio",TRUE)</f>
        <v>9.4999999999999998E-3</v>
      </c>
      <c r="U495" s="24" cm="1">
        <f t="array" aca="1" ref="U495" ca="1">_FV(A495,"Market cap",TRUE)</f>
        <v>12167248.5</v>
      </c>
      <c r="V495" s="4">
        <v>12167213</v>
      </c>
      <c r="W495" s="4">
        <v>12167213</v>
      </c>
      <c r="Y495" t="s">
        <v>1540</v>
      </c>
      <c r="Z495" s="5">
        <v>14.097099999999999</v>
      </c>
      <c r="AA495" s="20"/>
      <c r="AB495" s="5">
        <v>6.1800000000000001E-2</v>
      </c>
      <c r="AC495" s="4">
        <v>26731</v>
      </c>
      <c r="AE495" s="5">
        <v>-15.29539729437152</v>
      </c>
      <c r="AF495" s="5">
        <v>-7.2416202239696581</v>
      </c>
      <c r="AI495" s="4">
        <v>26731</v>
      </c>
      <c r="AJ495" s="5">
        <v>374771.29310000001</v>
      </c>
      <c r="AL495" s="5">
        <v>17.440000000000001</v>
      </c>
      <c r="AM495" s="5">
        <v>14.02</v>
      </c>
      <c r="AN495" t="s">
        <v>47</v>
      </c>
      <c r="AO495" t="str" cm="1">
        <f t="array" aca="1" ref="AO495" ca="1">_FV(A495,"Currency")</f>
        <v>USD</v>
      </c>
      <c r="AP495" t="str" cm="1">
        <f t="array" aca="1" ref="AP495" ca="1">_FV(A495,"Exchange")</f>
        <v>NYSE Arca</v>
      </c>
      <c r="AQ495" s="6" t="str" cm="1">
        <f t="array" aca="1" ref="AQ495" ca="1">_FV(A495,"Exchange abbreviation",TRUE)</f>
        <v>ARCX</v>
      </c>
      <c r="AR495" t="str" cm="1">
        <f t="array" aca="1" ref="AR495" ca="1">_FV(A495,"Instrument type",TRUE)</f>
        <v>ETF</v>
      </c>
    </row>
    <row r="496" spans="1:44" ht="18.75" customHeight="1" x14ac:dyDescent="0.25">
      <c r="A496" t="e" vm="509">
        <v>#VALUE!</v>
      </c>
      <c r="B496" t="s">
        <v>1576</v>
      </c>
      <c r="C496" t="s">
        <v>1577</v>
      </c>
      <c r="D496" s="31" cm="1">
        <f t="array" aca="1" ref="D496" ca="1">_FV(A496,"Last trade time",TRUE)</f>
        <v>45824.94206329844</v>
      </c>
      <c r="E496" s="23" cm="1">
        <f t="array" aca="1" ref="E496" ca="1">_FV(A496,"Price")</f>
        <v>27.28</v>
      </c>
      <c r="F496" s="27" cm="1">
        <f t="array" aca="1" ref="F496" ca="1">_FV(A496,"Change (%)",TRUE)</f>
        <v>-2.7104E-2</v>
      </c>
      <c r="G496" s="26" cm="1">
        <f t="array" aca="1" ref="G496" ca="1">_FV(A496,"Change")</f>
        <v>-0.76</v>
      </c>
      <c r="H496" s="23" cm="1">
        <f t="array" aca="1" ref="H496" ca="1">_FV(A496,"Open")</f>
        <v>27.67</v>
      </c>
      <c r="I496" s="23" cm="1">
        <f t="array" aca="1" ref="I496" ca="1">_FV(A496,"Low")</f>
        <v>27.152999999999999</v>
      </c>
      <c r="J496" s="23" cm="1">
        <f t="array" aca="1" ref="J496" ca="1">_FV(A496,"High")</f>
        <v>27.67</v>
      </c>
      <c r="K496" s="23" cm="1">
        <f t="array" aca="1" ref="K496" ca="1">_FV(A496,"Previous close",TRUE)</f>
        <v>28.04</v>
      </c>
      <c r="L496" s="26"/>
      <c r="M496" s="23" cm="1">
        <f t="array" aca="1" ref="M496" ca="1">_FV(A496,"52 week low",TRUE)</f>
        <v>26.995000000000001</v>
      </c>
      <c r="N496" s="23" cm="1">
        <f t="array" aca="1" ref="N496" ca="1">_FV(A496,"52 week high",TRUE)</f>
        <v>50.45</v>
      </c>
      <c r="O496" s="8" cm="1">
        <f t="array" aca="1" ref="O496" ca="1">_FV(A496,"Volume")</f>
        <v>5814206</v>
      </c>
      <c r="P496" s="7" cm="1">
        <f t="array" aca="1" ref="P496" ca="1">_FV(A496,"Volume average",TRUE)</f>
        <v>5827922</v>
      </c>
      <c r="Q496" t="s">
        <v>65</v>
      </c>
      <c r="R496" t="s">
        <v>109</v>
      </c>
      <c r="S496" t="s">
        <v>61</v>
      </c>
      <c r="T496" s="25" cm="1">
        <f t="array" aca="1" ref="T496" ca="1">_FV(A496,"Expense ratio",TRUE)</f>
        <v>9.4999999999999998E-3</v>
      </c>
      <c r="U496" s="24" cm="1">
        <f t="array" aca="1" ref="U496" ca="1">_FV(A496,"Market cap",TRUE)</f>
        <v>261611659.09999999</v>
      </c>
      <c r="V496" s="4">
        <v>264486512</v>
      </c>
      <c r="W496" s="4">
        <v>264486512</v>
      </c>
      <c r="Y496" t="s">
        <v>1552</v>
      </c>
      <c r="Z496" s="5">
        <v>27.679099999999998</v>
      </c>
      <c r="AA496" s="20"/>
      <c r="AB496" s="5">
        <v>7.6200000000000004E-2</v>
      </c>
      <c r="AC496" s="4">
        <v>7161933</v>
      </c>
      <c r="AE496" s="5">
        <v>-15.02983748952872</v>
      </c>
      <c r="AF496" s="5">
        <v>-29.5254091543068</v>
      </c>
      <c r="AI496" s="4">
        <v>7161933</v>
      </c>
      <c r="AJ496" s="5">
        <v>198242305.44</v>
      </c>
      <c r="AL496" s="5">
        <v>50.45</v>
      </c>
      <c r="AM496" s="5">
        <v>27.33</v>
      </c>
      <c r="AN496" t="s">
        <v>82</v>
      </c>
      <c r="AO496" t="str" cm="1">
        <f t="array" aca="1" ref="AO496" ca="1">_FV(A496,"Currency")</f>
        <v>USD</v>
      </c>
      <c r="AP496" t="str" cm="1">
        <f t="array" aca="1" ref="AP496" ca="1">_FV(A496,"Exchange")</f>
        <v>NYSE Arca</v>
      </c>
      <c r="AQ496" s="6" t="str" cm="1">
        <f t="array" aca="1" ref="AQ496" ca="1">_FV(A496,"Exchange abbreviation",TRUE)</f>
        <v>ARCX</v>
      </c>
      <c r="AR496" t="str" cm="1">
        <f t="array" aca="1" ref="AR496" ca="1">_FV(A496,"Instrument type",TRUE)</f>
        <v>ETF</v>
      </c>
    </row>
    <row r="497" spans="1:44" ht="18.75" customHeight="1" x14ac:dyDescent="0.25">
      <c r="A497" t="e" vm="510">
        <v>#VALUE!</v>
      </c>
      <c r="B497" t="s">
        <v>1578</v>
      </c>
      <c r="C497" t="s">
        <v>1579</v>
      </c>
      <c r="D497" s="31" cm="1">
        <f t="array" aca="1" ref="D497" ca="1">_FV(A497,"Last trade time",TRUE)</f>
        <v>45824.843750253909</v>
      </c>
      <c r="E497" s="23" cm="1">
        <f t="array" aca="1" ref="E497" ca="1">_FV(A497,"Price")</f>
        <v>17.37</v>
      </c>
      <c r="F497" s="27" cm="1">
        <f t="array" aca="1" ref="F497" ca="1">_FV(A497,"Change (%)",TRUE)</f>
        <v>5.2080000000000008E-3</v>
      </c>
      <c r="G497" s="26" cm="1">
        <f t="array" aca="1" ref="G497" ca="1">_FV(A497,"Change")</f>
        <v>0.09</v>
      </c>
      <c r="H497" s="23" cm="1">
        <f t="array" aca="1" ref="H497" ca="1">_FV(A497,"Open")</f>
        <v>17.190000000000001</v>
      </c>
      <c r="I497" s="23" cm="1">
        <f t="array" aca="1" ref="I497" ca="1">_FV(A497,"Low")</f>
        <v>17.12</v>
      </c>
      <c r="J497" s="23" cm="1">
        <f t="array" aca="1" ref="J497" ca="1">_FV(A497,"High")</f>
        <v>17.61</v>
      </c>
      <c r="K497" s="23" cm="1">
        <f t="array" aca="1" ref="K497" ca="1">_FV(A497,"Previous close",TRUE)</f>
        <v>17.28</v>
      </c>
      <c r="L497" s="26"/>
      <c r="M497" s="23" cm="1">
        <f t="array" aca="1" ref="M497" ca="1">_FV(A497,"52 week low",TRUE)</f>
        <v>14.05</v>
      </c>
      <c r="N497" s="23" cm="1">
        <f t="array" aca="1" ref="N497" ca="1">_FV(A497,"52 week high",TRUE)</f>
        <v>25.867100000000001</v>
      </c>
      <c r="O497" s="8" cm="1">
        <f t="array" aca="1" ref="O497" ca="1">_FV(A497,"Volume")</f>
        <v>12864</v>
      </c>
      <c r="P497" s="7" cm="1">
        <f t="array" aca="1" ref="P497" ca="1">_FV(A497,"Volume average",TRUE)</f>
        <v>12673</v>
      </c>
      <c r="Q497" t="s">
        <v>490</v>
      </c>
      <c r="T497" s="25" cm="1">
        <f t="array" aca="1" ref="T497" ca="1">_FV(A497,"Expense ratio",TRUE)</f>
        <v>9.4999999999999998E-3</v>
      </c>
      <c r="U497" s="24" cm="1">
        <f t="array" aca="1" ref="U497" ca="1">_FV(A497,"Market cap",TRUE)</f>
        <v>2881778.46</v>
      </c>
      <c r="V497" s="16"/>
      <c r="W497" s="16"/>
      <c r="X497" t="s">
        <v>1580</v>
      </c>
      <c r="Z497" s="18"/>
      <c r="AA497" s="20"/>
      <c r="AB497" s="20"/>
      <c r="AC497" s="21">
        <v>12523</v>
      </c>
      <c r="AE497" s="18"/>
      <c r="AF497" s="20"/>
      <c r="AI497" s="21"/>
      <c r="AJ497" s="18"/>
      <c r="AL497" s="18"/>
      <c r="AM497" s="18"/>
      <c r="AN497" t="s">
        <v>73</v>
      </c>
      <c r="AO497" t="str" cm="1">
        <f t="array" aca="1" ref="AO497" ca="1">_FV(A497,"Currency")</f>
        <v>USD</v>
      </c>
      <c r="AP497" t="str" cm="1">
        <f t="array" aca="1" ref="AP497" ca="1">_FV(A497,"Exchange")</f>
        <v>Nasdaq Stock Market</v>
      </c>
      <c r="AQ497" s="6" t="str" cm="1">
        <f t="array" aca="1" ref="AQ497" ca="1">_FV(A497,"Exchange abbreviation",TRUE)</f>
        <v>XNAS</v>
      </c>
      <c r="AR497" t="str" cm="1">
        <f t="array" aca="1" ref="AR497" ca="1">_FV(A497,"Instrument type",TRUE)</f>
        <v>ETF</v>
      </c>
    </row>
    <row r="498" spans="1:44" ht="18.75" customHeight="1" x14ac:dyDescent="0.25">
      <c r="A498" t="e" vm="511">
        <v>#VALUE!</v>
      </c>
      <c r="B498" t="s">
        <v>1581</v>
      </c>
      <c r="C498" t="s">
        <v>1582</v>
      </c>
      <c r="D498" s="31" cm="1">
        <f t="array" aca="1" ref="D498" ca="1">_FV(A498,"Last trade time",TRUE)</f>
        <v>45824.840277812502</v>
      </c>
      <c r="E498" s="23" cm="1">
        <f t="array" aca="1" ref="E498" ca="1">_FV(A498,"Price")</f>
        <v>16.5654</v>
      </c>
      <c r="F498" s="27" cm="1">
        <f t="array" aca="1" ref="F498" ca="1">_FV(A498,"Change (%)",TRUE)</f>
        <v>-1.9793000000000002E-2</v>
      </c>
      <c r="G498" s="26" cm="1">
        <f t="array" aca="1" ref="G498" ca="1">_FV(A498,"Change")</f>
        <v>-0.33450000000000002</v>
      </c>
      <c r="H498" s="23" cm="1">
        <f t="array" aca="1" ref="H498" ca="1">_FV(A498,"Open")</f>
        <v>16.5654</v>
      </c>
      <c r="I498" s="23" cm="1">
        <f t="array" aca="1" ref="I498" ca="1">_FV(A498,"Low")</f>
        <v>16.5654</v>
      </c>
      <c r="J498" s="23" cm="1">
        <f t="array" aca="1" ref="J498" ca="1">_FV(A498,"High")</f>
        <v>16.5654</v>
      </c>
      <c r="K498" s="23" cm="1">
        <f t="array" aca="1" ref="K498" ca="1">_FV(A498,"Previous close",TRUE)</f>
        <v>16.899899999999999</v>
      </c>
      <c r="L498" s="26"/>
      <c r="M498" s="23" cm="1">
        <f t="array" aca="1" ref="M498" ca="1">_FV(A498,"52 week low",TRUE)</f>
        <v>12.71</v>
      </c>
      <c r="N498" s="23" cm="1">
        <f t="array" aca="1" ref="N498" ca="1">_FV(A498,"52 week high",TRUE)</f>
        <v>24.76</v>
      </c>
      <c r="O498" s="8" cm="1">
        <f t="array" aca="1" ref="O498" ca="1">_FV(A498,"Volume")</f>
        <v>223</v>
      </c>
      <c r="P498" s="7" cm="1">
        <f t="array" aca="1" ref="P498" ca="1">_FV(A498,"Volume average",TRUE)</f>
        <v>15793</v>
      </c>
      <c r="Q498" t="s">
        <v>65</v>
      </c>
      <c r="R498" t="s">
        <v>109</v>
      </c>
      <c r="S498" t="s">
        <v>61</v>
      </c>
      <c r="T498" s="25" cm="1">
        <f t="array" aca="1" ref="T498" ca="1">_FV(A498,"Expense ratio",TRUE)</f>
        <v>9.4999999999999998E-3</v>
      </c>
      <c r="U498" s="24" cm="1">
        <f t="array" aca="1" ref="U498" ca="1">_FV(A498,"Market cap",TRUE)</f>
        <v>2124161.7590000001</v>
      </c>
      <c r="V498" s="4">
        <v>2124156</v>
      </c>
      <c r="W498" s="4">
        <v>2124156</v>
      </c>
      <c r="Y498" t="s">
        <v>1545</v>
      </c>
      <c r="Z498" s="5">
        <v>16.4255</v>
      </c>
      <c r="AA498" s="20"/>
      <c r="AB498" s="5">
        <v>0.04</v>
      </c>
      <c r="AC498" s="4">
        <v>10047</v>
      </c>
      <c r="AE498" s="5">
        <v>5.3190054712958013</v>
      </c>
      <c r="AF498" s="5">
        <v>-9.9598316796787429</v>
      </c>
      <c r="AI498" s="4">
        <v>10047</v>
      </c>
      <c r="AJ498" s="5">
        <v>164803.95509999999</v>
      </c>
      <c r="AL498" s="5">
        <v>24.76</v>
      </c>
      <c r="AM498" s="5">
        <v>12.71</v>
      </c>
      <c r="AN498" t="s">
        <v>47</v>
      </c>
      <c r="AO498" t="str" cm="1">
        <f t="array" aca="1" ref="AO498" ca="1">_FV(A498,"Currency")</f>
        <v>USD</v>
      </c>
      <c r="AP498" t="str" cm="1">
        <f t="array" aca="1" ref="AP498" ca="1">_FV(A498,"Exchange")</f>
        <v>NYSE Arca</v>
      </c>
      <c r="AQ498" s="6" t="str" cm="1">
        <f t="array" aca="1" ref="AQ498" ca="1">_FV(A498,"Exchange abbreviation",TRUE)</f>
        <v>ARCX</v>
      </c>
      <c r="AR498" t="str" cm="1">
        <f t="array" aca="1" ref="AR498" ca="1">_FV(A498,"Instrument type",TRUE)</f>
        <v>ETF</v>
      </c>
    </row>
    <row r="499" spans="1:44" ht="18.75" customHeight="1" x14ac:dyDescent="0.25">
      <c r="A499" t="e" vm="512">
        <v>#VALUE!</v>
      </c>
      <c r="B499" t="s">
        <v>1583</v>
      </c>
      <c r="C499" t="s">
        <v>1584</v>
      </c>
      <c r="D499" s="31" cm="1">
        <f t="array" aca="1" ref="D499" ca="1">_FV(A499,"Last trade time",TRUE)</f>
        <v>45824.853851932814</v>
      </c>
      <c r="E499" s="23" cm="1">
        <f t="array" aca="1" ref="E499" ca="1">_FV(A499,"Price")</f>
        <v>47.88</v>
      </c>
      <c r="F499" s="27" cm="1">
        <f t="array" aca="1" ref="F499" ca="1">_FV(A499,"Change (%)",TRUE)</f>
        <v>-1.0430000000000001E-3</v>
      </c>
      <c r="G499" s="26" cm="1">
        <f t="array" aca="1" ref="G499" ca="1">_FV(A499,"Change")</f>
        <v>-0.05</v>
      </c>
      <c r="H499" s="23" cm="1">
        <f t="array" aca="1" ref="H499" ca="1">_FV(A499,"Open")</f>
        <v>47.55</v>
      </c>
      <c r="I499" s="23" cm="1">
        <f t="array" aca="1" ref="I499" ca="1">_FV(A499,"Low")</f>
        <v>46.72</v>
      </c>
      <c r="J499" s="23" cm="1">
        <f t="array" aca="1" ref="J499" ca="1">_FV(A499,"High")</f>
        <v>48.06</v>
      </c>
      <c r="K499" s="23" cm="1">
        <f t="array" aca="1" ref="K499" ca="1">_FV(A499,"Previous close",TRUE)</f>
        <v>47.93</v>
      </c>
      <c r="L499" s="26"/>
      <c r="M499" s="23" cm="1">
        <f t="array" aca="1" ref="M499" ca="1">_FV(A499,"52 week low",TRUE)</f>
        <v>43.15</v>
      </c>
      <c r="N499" s="23" cm="1">
        <f t="array" aca="1" ref="N499" ca="1">_FV(A499,"52 week high",TRUE)</f>
        <v>65.44</v>
      </c>
      <c r="O499" s="8" cm="1">
        <f t="array" aca="1" ref="O499" ca="1">_FV(A499,"Volume")</f>
        <v>28369</v>
      </c>
      <c r="P499" s="7" cm="1">
        <f t="array" aca="1" ref="P499" ca="1">_FV(A499,"Volume average",TRUE)</f>
        <v>45762</v>
      </c>
      <c r="Q499" t="s">
        <v>65</v>
      </c>
      <c r="R499" t="s">
        <v>109</v>
      </c>
      <c r="S499" t="s">
        <v>61</v>
      </c>
      <c r="T499" s="25" cm="1">
        <f t="array" aca="1" ref="T499" ca="1">_FV(A499,"Expense ratio",TRUE)</f>
        <v>9.4999999999999998E-3</v>
      </c>
      <c r="U499" s="24" cm="1">
        <f t="array" aca="1" ref="U499" ca="1">_FV(A499,"Market cap",TRUE)</f>
        <v>21973999.329999998</v>
      </c>
      <c r="V499" s="4">
        <v>21973980</v>
      </c>
      <c r="W499" s="4">
        <v>21973980</v>
      </c>
      <c r="Y499" t="s">
        <v>1535</v>
      </c>
      <c r="Z499" s="5">
        <v>47.830399999999997</v>
      </c>
      <c r="AA499" s="20"/>
      <c r="AB499" s="5">
        <v>6.5199999999999994E-2</v>
      </c>
      <c r="AC499" s="4">
        <v>47268</v>
      </c>
      <c r="AE499" s="5">
        <v>-8.8631527936522616</v>
      </c>
      <c r="AF499" s="5">
        <v>-20.250843336932959</v>
      </c>
      <c r="AI499" s="4">
        <v>47268</v>
      </c>
      <c r="AJ499" s="5">
        <v>2266027.92</v>
      </c>
      <c r="AL499" s="5">
        <v>65.44</v>
      </c>
      <c r="AM499" s="5">
        <v>12.16</v>
      </c>
      <c r="AN499" t="s">
        <v>90</v>
      </c>
      <c r="AO499" t="str" cm="1">
        <f t="array" aca="1" ref="AO499" ca="1">_FV(A499,"Currency")</f>
        <v>USD</v>
      </c>
      <c r="AP499" t="str" cm="1">
        <f t="array" aca="1" ref="AP499" ca="1">_FV(A499,"Exchange")</f>
        <v>NYSE Arca</v>
      </c>
      <c r="AQ499" s="6" t="str" cm="1">
        <f t="array" aca="1" ref="AQ499" ca="1">_FV(A499,"Exchange abbreviation",TRUE)</f>
        <v>ARCX</v>
      </c>
      <c r="AR499" t="str" cm="1">
        <f t="array" aca="1" ref="AR499" ca="1">_FV(A499,"Instrument type",TRUE)</f>
        <v>ETF</v>
      </c>
    </row>
    <row r="500" spans="1:44" ht="18.75" customHeight="1" x14ac:dyDescent="0.25">
      <c r="A500" t="e" vm="513">
        <v>#VALUE!</v>
      </c>
      <c r="B500" t="s">
        <v>1585</v>
      </c>
      <c r="C500" t="s">
        <v>1586</v>
      </c>
      <c r="D500" s="31" cm="1">
        <f t="array" aca="1" ref="D500" ca="1">_FV(A500,"Last trade time",TRUE)</f>
        <v>45824.840277823438</v>
      </c>
      <c r="E500" s="23" cm="1">
        <f t="array" aca="1" ref="E500" ca="1">_FV(A500,"Price")</f>
        <v>23.69</v>
      </c>
      <c r="F500" s="27" cm="1">
        <f t="array" aca="1" ref="F500" ca="1">_FV(A500,"Change (%)",TRUE)</f>
        <v>-1.0443000000000001E-2</v>
      </c>
      <c r="G500" s="26" cm="1">
        <f t="array" aca="1" ref="G500" ca="1">_FV(A500,"Change")</f>
        <v>-0.25</v>
      </c>
      <c r="H500" s="23" cm="1">
        <f t="array" aca="1" ref="H500" ca="1">_FV(A500,"Open")</f>
        <v>23.55</v>
      </c>
      <c r="I500" s="23" cm="1">
        <f t="array" aca="1" ref="I500" ca="1">_FV(A500,"Low")</f>
        <v>23.54</v>
      </c>
      <c r="J500" s="23" cm="1">
        <f t="array" aca="1" ref="J500" ca="1">_FV(A500,"High")</f>
        <v>23.71</v>
      </c>
      <c r="K500" s="23" cm="1">
        <f t="array" aca="1" ref="K500" ca="1">_FV(A500,"Previous close",TRUE)</f>
        <v>23.94</v>
      </c>
      <c r="L500" s="26"/>
      <c r="M500" s="23" cm="1">
        <f t="array" aca="1" ref="M500" ca="1">_FV(A500,"52 week low",TRUE)</f>
        <v>23.54</v>
      </c>
      <c r="N500" s="23" cm="1">
        <f t="array" aca="1" ref="N500" ca="1">_FV(A500,"52 week high",TRUE)</f>
        <v>29.4589</v>
      </c>
      <c r="O500" s="8" cm="1">
        <f t="array" aca="1" ref="O500" ca="1">_FV(A500,"Volume")</f>
        <v>20149</v>
      </c>
      <c r="P500" s="7" cm="1">
        <f t="array" aca="1" ref="P500" ca="1">_FV(A500,"Volume average",TRUE)</f>
        <v>25502</v>
      </c>
      <c r="Q500" t="s">
        <v>65</v>
      </c>
      <c r="R500" t="s">
        <v>109</v>
      </c>
      <c r="S500" t="s">
        <v>61</v>
      </c>
      <c r="T500" s="25" cm="1">
        <f t="array" aca="1" ref="T500" ca="1">_FV(A500,"Expense ratio",TRUE)</f>
        <v>9.4999999999999998E-3</v>
      </c>
      <c r="U500" s="24" cm="1">
        <f t="array" aca="1" ref="U500" ca="1">_FV(A500,"Market cap",TRUE)</f>
        <v>16212505.92</v>
      </c>
      <c r="V500" s="4">
        <v>16212537</v>
      </c>
      <c r="W500" s="4">
        <v>16212537</v>
      </c>
      <c r="Y500" t="s">
        <v>1527</v>
      </c>
      <c r="Z500" s="5">
        <v>24.040700000000001</v>
      </c>
      <c r="AA500" s="20"/>
      <c r="AB500" s="5">
        <v>4.2900000000000001E-2</v>
      </c>
      <c r="AC500" s="4">
        <v>18988</v>
      </c>
      <c r="AE500" s="5">
        <v>-11.11967805641253</v>
      </c>
      <c r="AF500" s="5">
        <v>-9.9327355717259813</v>
      </c>
      <c r="AI500" s="4">
        <v>18988</v>
      </c>
      <c r="AJ500" s="5">
        <v>456471.52</v>
      </c>
      <c r="AL500" s="5">
        <v>29.46</v>
      </c>
      <c r="AM500" s="5">
        <v>13.31</v>
      </c>
      <c r="AN500" t="s">
        <v>47</v>
      </c>
      <c r="AO500" t="str" cm="1">
        <f t="array" aca="1" ref="AO500" ca="1">_FV(A500,"Currency")</f>
        <v>USD</v>
      </c>
      <c r="AP500" t="str" cm="1">
        <f t="array" aca="1" ref="AP500" ca="1">_FV(A500,"Exchange")</f>
        <v>NYSE Arca</v>
      </c>
      <c r="AQ500" s="6" t="str" cm="1">
        <f t="array" aca="1" ref="AQ500" ca="1">_FV(A500,"Exchange abbreviation",TRUE)</f>
        <v>ARCX</v>
      </c>
      <c r="AR500" t="str" cm="1">
        <f t="array" aca="1" ref="AR500" ca="1">_FV(A500,"Instrument type",TRUE)</f>
        <v>ETF</v>
      </c>
    </row>
    <row r="501" spans="1:44" ht="18.75" customHeight="1" x14ac:dyDescent="0.25">
      <c r="A501" t="e" vm="514">
        <v>#VALUE!</v>
      </c>
      <c r="B501" t="s">
        <v>1587</v>
      </c>
      <c r="C501" t="s">
        <v>1588</v>
      </c>
      <c r="D501" s="31" cm="1">
        <f t="array" aca="1" ref="D501" ca="1">_FV(A501,"Last trade time",TRUE)</f>
        <v>45824.840277812502</v>
      </c>
      <c r="E501" s="23" cm="1">
        <f t="array" aca="1" ref="E501" ca="1">_FV(A501,"Price")</f>
        <v>15.508599999999999</v>
      </c>
      <c r="F501" s="27" cm="1">
        <f t="array" aca="1" ref="F501" ca="1">_FV(A501,"Change (%)",TRUE)</f>
        <v>-1.2027000000000001E-2</v>
      </c>
      <c r="G501" s="26" cm="1">
        <f t="array" aca="1" ref="G501" ca="1">_FV(A501,"Change")</f>
        <v>-0.1888</v>
      </c>
      <c r="H501" s="23" cm="1">
        <f t="array" aca="1" ref="H501" ca="1">_FV(A501,"Open")</f>
        <v>15.44</v>
      </c>
      <c r="I501" s="23" cm="1">
        <f t="array" aca="1" ref="I501" ca="1">_FV(A501,"Low")</f>
        <v>15.411</v>
      </c>
      <c r="J501" s="23" cm="1">
        <f t="array" aca="1" ref="J501" ca="1">_FV(A501,"High")</f>
        <v>15.508599999999999</v>
      </c>
      <c r="K501" s="23" cm="1">
        <f t="array" aca="1" ref="K501" ca="1">_FV(A501,"Previous close",TRUE)</f>
        <v>15.6974</v>
      </c>
      <c r="L501" s="26"/>
      <c r="M501" s="23" cm="1">
        <f t="array" aca="1" ref="M501" ca="1">_FV(A501,"52 week low",TRUE)</f>
        <v>13.39</v>
      </c>
      <c r="N501" s="23" cm="1">
        <f t="array" aca="1" ref="N501" ca="1">_FV(A501,"52 week high",TRUE)</f>
        <v>18.64</v>
      </c>
      <c r="O501" s="8" cm="1">
        <f t="array" aca="1" ref="O501" ca="1">_FV(A501,"Volume")</f>
        <v>505</v>
      </c>
      <c r="P501" s="7" cm="1">
        <f t="array" aca="1" ref="P501" ca="1">_FV(A501,"Volume average",TRUE)</f>
        <v>2272</v>
      </c>
      <c r="Q501" t="s">
        <v>65</v>
      </c>
      <c r="R501" t="s">
        <v>109</v>
      </c>
      <c r="S501" t="s">
        <v>61</v>
      </c>
      <c r="T501" s="25" cm="1">
        <f t="array" aca="1" ref="T501" ca="1">_FV(A501,"Expense ratio",TRUE)</f>
        <v>9.4999999999999998E-3</v>
      </c>
      <c r="U501" s="24" cm="1">
        <f t="array" aca="1" ref="U501" ca="1">_FV(A501,"Market cap",TRUE)</f>
        <v>4946341.585</v>
      </c>
      <c r="V501" s="4">
        <v>4946334</v>
      </c>
      <c r="W501" s="4">
        <v>4946334</v>
      </c>
      <c r="Y501" t="s">
        <v>1545</v>
      </c>
      <c r="Z501" s="5">
        <v>15.4468</v>
      </c>
      <c r="AA501" s="20"/>
      <c r="AB501" s="5">
        <v>4.5600000000000002E-2</v>
      </c>
      <c r="AC501" s="4">
        <v>6782</v>
      </c>
      <c r="AE501" s="5">
        <v>5.3632208696937189</v>
      </c>
      <c r="AF501" s="5">
        <v>-0.31624573489671398</v>
      </c>
      <c r="AI501" s="4">
        <v>6782</v>
      </c>
      <c r="AJ501" s="5">
        <v>104912.11440000001</v>
      </c>
      <c r="AL501" s="5">
        <v>18.64</v>
      </c>
      <c r="AM501" s="5">
        <v>13.39</v>
      </c>
      <c r="AN501" t="s">
        <v>47</v>
      </c>
      <c r="AO501" t="str" cm="1">
        <f t="array" aca="1" ref="AO501" ca="1">_FV(A501,"Currency")</f>
        <v>USD</v>
      </c>
      <c r="AP501" t="str" cm="1">
        <f t="array" aca="1" ref="AP501" ca="1">_FV(A501,"Exchange")</f>
        <v>NYSE Arca</v>
      </c>
      <c r="AQ501" s="6" t="str" cm="1">
        <f t="array" aca="1" ref="AQ501" ca="1">_FV(A501,"Exchange abbreviation",TRUE)</f>
        <v>ARCX</v>
      </c>
      <c r="AR501" t="str" cm="1">
        <f t="array" aca="1" ref="AR501" ca="1">_FV(A501,"Instrument type",TRUE)</f>
        <v>ETF</v>
      </c>
    </row>
    <row r="502" spans="1:44" ht="18.75" customHeight="1" x14ac:dyDescent="0.25">
      <c r="A502" t="e" vm="515">
        <v>#VALUE!</v>
      </c>
      <c r="B502" t="s">
        <v>1589</v>
      </c>
      <c r="C502" t="s">
        <v>1590</v>
      </c>
      <c r="D502" s="31" cm="1">
        <f t="array" aca="1" ref="D502" ca="1">_FV(A502,"Last trade time",TRUE)</f>
        <v>45824.872818205469</v>
      </c>
      <c r="E502" s="23" cm="1">
        <f t="array" aca="1" ref="E502" ca="1">_FV(A502,"Price")</f>
        <v>25.09</v>
      </c>
      <c r="F502" s="27" cm="1">
        <f t="array" aca="1" ref="F502" ca="1">_FV(A502,"Change (%)",TRUE)</f>
        <v>1.1286000000000001E-2</v>
      </c>
      <c r="G502" s="26" cm="1">
        <f t="array" aca="1" ref="G502" ca="1">_FV(A502,"Change")</f>
        <v>0.28000000000000003</v>
      </c>
      <c r="H502" s="23" cm="1">
        <f t="array" aca="1" ref="H502" ca="1">_FV(A502,"Open")</f>
        <v>24.93</v>
      </c>
      <c r="I502" s="23" cm="1">
        <f t="array" aca="1" ref="I502" ca="1">_FV(A502,"Low")</f>
        <v>24.81</v>
      </c>
      <c r="J502" s="23" cm="1">
        <f t="array" aca="1" ref="J502" ca="1">_FV(A502,"High")</f>
        <v>25.09</v>
      </c>
      <c r="K502" s="23" cm="1">
        <f t="array" aca="1" ref="K502" ca="1">_FV(A502,"Previous close",TRUE)</f>
        <v>24.81</v>
      </c>
      <c r="L502" s="26"/>
      <c r="M502" s="23" cm="1">
        <f t="array" aca="1" ref="M502" ca="1">_FV(A502,"52 week low",TRUE)</f>
        <v>21.56</v>
      </c>
      <c r="N502" s="23" cm="1">
        <f t="array" aca="1" ref="N502" ca="1">_FV(A502,"52 week high",TRUE)</f>
        <v>25.73</v>
      </c>
      <c r="O502" s="8" cm="1">
        <f t="array" aca="1" ref="O502" ca="1">_FV(A502,"Volume")</f>
        <v>54478</v>
      </c>
      <c r="P502" s="7" cm="1">
        <f t="array" aca="1" ref="P502" ca="1">_FV(A502,"Volume average",TRUE)</f>
        <v>166476</v>
      </c>
      <c r="Q502" t="s">
        <v>1191</v>
      </c>
      <c r="R502" t="s">
        <v>1192</v>
      </c>
      <c r="S502" t="s">
        <v>61</v>
      </c>
      <c r="T502" s="25" cm="1">
        <f t="array" aca="1" ref="T502" ca="1">_FV(A502,"Expense ratio",TRUE)</f>
        <v>9.4999999999999998E-3</v>
      </c>
      <c r="U502" s="24" cm="1">
        <f t="array" aca="1" ref="U502" ca="1">_FV(A502,"Market cap",TRUE)</f>
        <v>88053606</v>
      </c>
      <c r="V502" s="4">
        <v>88053568</v>
      </c>
      <c r="W502" s="4">
        <v>88053568</v>
      </c>
      <c r="Y502" t="s">
        <v>1591</v>
      </c>
      <c r="Z502" s="5">
        <v>25.081</v>
      </c>
      <c r="AA502" s="20"/>
      <c r="AB502" s="5">
        <v>4.1700000000000001E-2</v>
      </c>
      <c r="AC502" s="4">
        <v>163600</v>
      </c>
      <c r="AE502" s="5">
        <v>2.7719810989083489</v>
      </c>
      <c r="AF502" s="5">
        <v>10.87330416444234</v>
      </c>
      <c r="AI502" s="4">
        <v>163600</v>
      </c>
      <c r="AJ502" s="4">
        <v>4098180</v>
      </c>
      <c r="AL502" s="5">
        <v>25.73</v>
      </c>
      <c r="AM502" s="5">
        <v>21.56</v>
      </c>
      <c r="AN502" t="s">
        <v>90</v>
      </c>
      <c r="AO502" t="str" cm="1">
        <f t="array" aca="1" ref="AO502" ca="1">_FV(A502,"Currency")</f>
        <v>USD</v>
      </c>
      <c r="AP502" t="str" cm="1">
        <f t="array" aca="1" ref="AP502" ca="1">_FV(A502,"Exchange")</f>
        <v>NYSE Arca</v>
      </c>
      <c r="AQ502" s="6" t="str" cm="1">
        <f t="array" aca="1" ref="AQ502" ca="1">_FV(A502,"Exchange abbreviation",TRUE)</f>
        <v>ARCX</v>
      </c>
      <c r="AR502" t="str" cm="1">
        <f t="array" aca="1" ref="AR502" ca="1">_FV(A502,"Instrument type",TRUE)</f>
        <v>ETF</v>
      </c>
    </row>
    <row r="503" spans="1:44" ht="18.75" customHeight="1" x14ac:dyDescent="0.25">
      <c r="A503" t="e" vm="516">
        <v>#VALUE!</v>
      </c>
      <c r="B503" t="s">
        <v>1592</v>
      </c>
      <c r="C503" t="s">
        <v>1593</v>
      </c>
      <c r="D503" s="31" cm="1">
        <f t="array" aca="1" ref="D503" ca="1">_FV(A503,"Last trade time",TRUE)</f>
        <v>45824.840277823438</v>
      </c>
      <c r="E503" s="23" cm="1">
        <f t="array" aca="1" ref="E503" ca="1">_FV(A503,"Price")</f>
        <v>33.831800000000001</v>
      </c>
      <c r="F503" s="27" cm="1">
        <f t="array" aca="1" ref="F503" ca="1">_FV(A503,"Change (%)",TRUE)</f>
        <v>-5.8180000000000003E-3</v>
      </c>
      <c r="G503" s="26" cm="1">
        <f t="array" aca="1" ref="G503" ca="1">_FV(A503,"Change")</f>
        <v>-0.19800000000000001</v>
      </c>
      <c r="H503" s="23" cm="1">
        <f t="array" aca="1" ref="H503" ca="1">_FV(A503,"Open")</f>
        <v>33.520000000000003</v>
      </c>
      <c r="I503" s="23" cm="1">
        <f t="array" aca="1" ref="I503" ca="1">_FV(A503,"Low")</f>
        <v>33.472099999999998</v>
      </c>
      <c r="J503" s="23" cm="1">
        <f t="array" aca="1" ref="J503" ca="1">_FV(A503,"High")</f>
        <v>33.831800000000001</v>
      </c>
      <c r="K503" s="23" cm="1">
        <f t="array" aca="1" ref="K503" ca="1">_FV(A503,"Previous close",TRUE)</f>
        <v>34.029800000000002</v>
      </c>
      <c r="L503" s="26"/>
      <c r="M503" s="23" cm="1">
        <f t="array" aca="1" ref="M503" ca="1">_FV(A503,"52 week low",TRUE)</f>
        <v>32.599600000000002</v>
      </c>
      <c r="N503" s="23" cm="1">
        <f t="array" aca="1" ref="N503" ca="1">_FV(A503,"52 week high",TRUE)</f>
        <v>53.6</v>
      </c>
      <c r="O503" s="8" cm="1">
        <f t="array" aca="1" ref="O503" ca="1">_FV(A503,"Volume")</f>
        <v>1820</v>
      </c>
      <c r="P503" s="7" cm="1">
        <f t="array" aca="1" ref="P503" ca="1">_FV(A503,"Volume average",TRUE)</f>
        <v>3174</v>
      </c>
      <c r="Q503" t="s">
        <v>65</v>
      </c>
      <c r="R503" t="s">
        <v>109</v>
      </c>
      <c r="S503" t="s">
        <v>61</v>
      </c>
      <c r="T503" s="25" cm="1">
        <f t="array" aca="1" ref="T503" ca="1">_FV(A503,"Expense ratio",TRUE)</f>
        <v>9.4999999999999998E-3</v>
      </c>
      <c r="U503" s="24" cm="1">
        <f t="array" aca="1" ref="U503" ca="1">_FV(A503,"Market cap",TRUE)</f>
        <v>5006317.4060000004</v>
      </c>
      <c r="V503" s="4">
        <v>5006311</v>
      </c>
      <c r="W503" s="4">
        <v>5006311</v>
      </c>
      <c r="Y503" t="s">
        <v>1506</v>
      </c>
      <c r="Z503" s="5">
        <v>33.687199999999997</v>
      </c>
      <c r="AB503" s="5">
        <v>3.95E-2</v>
      </c>
      <c r="AC503" s="4">
        <v>6944</v>
      </c>
      <c r="AE503" s="5">
        <v>-19.71335493372715</v>
      </c>
      <c r="AF503" s="5">
        <v>-18.21638717631523</v>
      </c>
      <c r="AI503" s="4">
        <v>6944</v>
      </c>
      <c r="AJ503" s="5">
        <v>233930.86079999999</v>
      </c>
      <c r="AL503" s="5">
        <v>53.6</v>
      </c>
      <c r="AM503" s="5">
        <v>9.69</v>
      </c>
      <c r="AN503" t="s">
        <v>47</v>
      </c>
      <c r="AO503" t="str" cm="1">
        <f t="array" aca="1" ref="AO503" ca="1">_FV(A503,"Currency")</f>
        <v>USD</v>
      </c>
      <c r="AP503" t="str" cm="1">
        <f t="array" aca="1" ref="AP503" ca="1">_FV(A503,"Exchange")</f>
        <v>NYSE Arca</v>
      </c>
      <c r="AQ503" s="6" t="str" cm="1">
        <f t="array" aca="1" ref="AQ503" ca="1">_FV(A503,"Exchange abbreviation",TRUE)</f>
        <v>ARCX</v>
      </c>
      <c r="AR503" t="str" cm="1">
        <f t="array" aca="1" ref="AR503" ca="1">_FV(A503,"Instrument type",TRUE)</f>
        <v>ETF</v>
      </c>
    </row>
    <row r="504" spans="1:44" ht="18.75" customHeight="1" x14ac:dyDescent="0.25">
      <c r="A504" t="e" vm="517">
        <v>#VALUE!</v>
      </c>
      <c r="B504" t="s">
        <v>1594</v>
      </c>
      <c r="C504" t="s">
        <v>1595</v>
      </c>
      <c r="D504" s="31" cm="1">
        <f t="array" aca="1" ref="D504" ca="1">_FV(A504,"Last trade time",TRUE)</f>
        <v>45824.938321260939</v>
      </c>
      <c r="E504" s="23" cm="1">
        <f t="array" aca="1" ref="E504" ca="1">_FV(A504,"Price")</f>
        <v>26.585000000000001</v>
      </c>
      <c r="F504" s="27" cm="1">
        <f t="array" aca="1" ref="F504" ca="1">_FV(A504,"Change (%)",TRUE)</f>
        <v>-7.6519999999999999E-3</v>
      </c>
      <c r="G504" s="26" cm="1">
        <f t="array" aca="1" ref="G504" ca="1">_FV(A504,"Change")</f>
        <v>-0.20499999999999999</v>
      </c>
      <c r="H504" s="23" cm="1">
        <f t="array" aca="1" ref="H504" ca="1">_FV(A504,"Open")</f>
        <v>26.64</v>
      </c>
      <c r="I504" s="23" cm="1">
        <f t="array" aca="1" ref="I504" ca="1">_FV(A504,"Low")</f>
        <v>26.4499</v>
      </c>
      <c r="J504" s="23" cm="1">
        <f t="array" aca="1" ref="J504" ca="1">_FV(A504,"High")</f>
        <v>26.65</v>
      </c>
      <c r="K504" s="23" cm="1">
        <f t="array" aca="1" ref="K504" ca="1">_FV(A504,"Previous close",TRUE)</f>
        <v>26.79</v>
      </c>
      <c r="L504" s="26"/>
      <c r="M504" s="23" cm="1">
        <f t="array" aca="1" ref="M504" ca="1">_FV(A504,"52 week low",TRUE)</f>
        <v>25.2148</v>
      </c>
      <c r="N504" s="23" cm="1">
        <f t="array" aca="1" ref="N504" ca="1">_FV(A504,"52 week high",TRUE)</f>
        <v>30.805</v>
      </c>
      <c r="O504" s="8" cm="1">
        <f t="array" aca="1" ref="O504" ca="1">_FV(A504,"Volume")</f>
        <v>1258592</v>
      </c>
      <c r="P504" s="7" cm="1">
        <f t="array" aca="1" ref="P504" ca="1">_FV(A504,"Volume average",TRUE)</f>
        <v>871962</v>
      </c>
      <c r="Q504" t="s">
        <v>65</v>
      </c>
      <c r="R504" t="s">
        <v>109</v>
      </c>
      <c r="S504" t="s">
        <v>61</v>
      </c>
      <c r="T504" s="25" cm="1">
        <f t="array" aca="1" ref="T504" ca="1">_FV(A504,"Expense ratio",TRUE)</f>
        <v>9.4999999999999998E-3</v>
      </c>
      <c r="U504" s="24" cm="1">
        <f t="array" aca="1" ref="U504" ca="1">_FV(A504,"Market cap",TRUE)</f>
        <v>134088040</v>
      </c>
      <c r="V504" s="4">
        <v>134088120</v>
      </c>
      <c r="W504" s="4">
        <v>134088120</v>
      </c>
      <c r="Y504" t="s">
        <v>1596</v>
      </c>
      <c r="Z504" s="5">
        <v>26.400400000000001</v>
      </c>
      <c r="AA504" s="20"/>
      <c r="AB504" s="5">
        <v>5.1700000000000003E-2</v>
      </c>
      <c r="AC504" s="4">
        <v>1665550</v>
      </c>
      <c r="AE504" s="5">
        <v>-0.23046553317158661</v>
      </c>
      <c r="AF504" s="5">
        <v>-5.2586203770333633</v>
      </c>
      <c r="AH504" s="16"/>
      <c r="AI504" s="4">
        <v>1665550</v>
      </c>
      <c r="AJ504" s="4">
        <v>43970520</v>
      </c>
      <c r="AL504" s="5">
        <v>30.81</v>
      </c>
      <c r="AM504" s="5">
        <v>25.21</v>
      </c>
      <c r="AN504" t="s">
        <v>82</v>
      </c>
      <c r="AO504" t="str" cm="1">
        <f t="array" aca="1" ref="AO504" ca="1">_FV(A504,"Currency")</f>
        <v>USD</v>
      </c>
      <c r="AP504" t="str" cm="1">
        <f t="array" aca="1" ref="AP504" ca="1">_FV(A504,"Exchange")</f>
        <v>NYSE Arca</v>
      </c>
      <c r="AQ504" s="6" t="str" cm="1">
        <f t="array" aca="1" ref="AQ504" ca="1">_FV(A504,"Exchange abbreviation",TRUE)</f>
        <v>ARCX</v>
      </c>
      <c r="AR504" t="str" cm="1">
        <f t="array" aca="1" ref="AR504" ca="1">_FV(A504,"Instrument type",TRUE)</f>
        <v>ETF</v>
      </c>
    </row>
    <row r="505" spans="1:44" ht="18.75" customHeight="1" x14ac:dyDescent="0.25">
      <c r="A505" t="e" vm="518">
        <v>#VALUE!</v>
      </c>
      <c r="B505" t="s">
        <v>1597</v>
      </c>
      <c r="C505" t="s">
        <v>1598</v>
      </c>
      <c r="D505" s="31" cm="1">
        <f t="array" aca="1" ref="D505" ca="1">_FV(A505,"Last trade time",TRUE)</f>
        <v>45824.929204421096</v>
      </c>
      <c r="E505" s="23" cm="1">
        <f t="array" aca="1" ref="E505" ca="1">_FV(A505,"Price")</f>
        <v>19.45</v>
      </c>
      <c r="F505" s="27" cm="1">
        <f t="array" aca="1" ref="F505" ca="1">_FV(A505,"Change (%)",TRUE)</f>
        <v>-1.1687000000000001E-2</v>
      </c>
      <c r="G505" s="26" cm="1">
        <f t="array" aca="1" ref="G505" ca="1">_FV(A505,"Change")</f>
        <v>-0.23</v>
      </c>
      <c r="H505" s="23" cm="1">
        <f t="array" aca="1" ref="H505" ca="1">_FV(A505,"Open")</f>
        <v>19.47</v>
      </c>
      <c r="I505" s="23" cm="1">
        <f t="array" aca="1" ref="I505" ca="1">_FV(A505,"Low")</f>
        <v>19.3401</v>
      </c>
      <c r="J505" s="23" cm="1">
        <f t="array" aca="1" ref="J505" ca="1">_FV(A505,"High")</f>
        <v>19.55</v>
      </c>
      <c r="K505" s="23" cm="1">
        <f t="array" aca="1" ref="K505" ca="1">_FV(A505,"Previous close",TRUE)</f>
        <v>19.68</v>
      </c>
      <c r="L505" s="26"/>
      <c r="M505" s="23" cm="1">
        <f t="array" aca="1" ref="M505" ca="1">_FV(A505,"52 week low",TRUE)</f>
        <v>17.137699999999999</v>
      </c>
      <c r="N505" s="23" cm="1">
        <f t="array" aca="1" ref="N505" ca="1">_FV(A505,"52 week high",TRUE)</f>
        <v>23.99</v>
      </c>
      <c r="O505" s="8" cm="1">
        <f t="array" aca="1" ref="O505" ca="1">_FV(A505,"Volume")</f>
        <v>6406998</v>
      </c>
      <c r="P505" s="7" cm="1">
        <f t="array" aca="1" ref="P505" ca="1">_FV(A505,"Volume average",TRUE)</f>
        <v>14318180</v>
      </c>
      <c r="Q505" t="s">
        <v>65</v>
      </c>
      <c r="R505" t="s">
        <v>109</v>
      </c>
      <c r="S505" t="s">
        <v>61</v>
      </c>
      <c r="T505" s="25" cm="1">
        <f t="array" aca="1" ref="T505" ca="1">_FV(A505,"Expense ratio",TRUE)</f>
        <v>9.4999999999999998E-3</v>
      </c>
      <c r="U505" s="24" cm="1">
        <f t="array" aca="1" ref="U505" ca="1">_FV(A505,"Market cap",TRUE)</f>
        <v>180098407.30000001</v>
      </c>
      <c r="V505" s="4">
        <v>183094912</v>
      </c>
      <c r="W505" s="4">
        <v>183094912</v>
      </c>
      <c r="Y505" t="s">
        <v>1545</v>
      </c>
      <c r="Z505" s="5">
        <v>19.367599999999999</v>
      </c>
      <c r="AA505" s="20"/>
      <c r="AB505" s="5">
        <v>5.04E-2</v>
      </c>
      <c r="AC505" s="4">
        <v>10599885</v>
      </c>
      <c r="AE505" s="5">
        <v>3.6422745001679639</v>
      </c>
      <c r="AF505" s="5">
        <v>-3.4193688708072378</v>
      </c>
      <c r="AH505" s="16"/>
      <c r="AI505" s="4">
        <v>10599885</v>
      </c>
      <c r="AJ505" s="5">
        <v>205425771.30000001</v>
      </c>
      <c r="AL505" s="5">
        <v>23.99</v>
      </c>
      <c r="AM505" s="5">
        <v>17.14</v>
      </c>
      <c r="AN505" t="s">
        <v>82</v>
      </c>
      <c r="AO505" t="str" cm="1">
        <f t="array" aca="1" ref="AO505" ca="1">_FV(A505,"Currency")</f>
        <v>USD</v>
      </c>
      <c r="AP505" t="str" cm="1">
        <f t="array" aca="1" ref="AP505" ca="1">_FV(A505,"Exchange")</f>
        <v>NYSE Arca</v>
      </c>
      <c r="AQ505" s="6" t="str" cm="1">
        <f t="array" aca="1" ref="AQ505" ca="1">_FV(A505,"Exchange abbreviation",TRUE)</f>
        <v>ARCX</v>
      </c>
      <c r="AR505" t="str" cm="1">
        <f t="array" aca="1" ref="AR505" ca="1">_FV(A505,"Instrument type",TRUE)</f>
        <v>ETF</v>
      </c>
    </row>
    <row r="506" spans="1:44" ht="18.75" customHeight="1" x14ac:dyDescent="0.25">
      <c r="A506" t="e" vm="519">
        <v>#VALUE!</v>
      </c>
      <c r="B506" t="s">
        <v>1599</v>
      </c>
      <c r="C506" t="s">
        <v>1600</v>
      </c>
      <c r="D506" s="31" cm="1">
        <f t="array" aca="1" ref="D506" ca="1">_FV(A506,"Last trade time",TRUE)</f>
        <v>45824.840277812502</v>
      </c>
      <c r="E506" s="23" cm="1">
        <f t="array" aca="1" ref="E506" ca="1">_FV(A506,"Price")</f>
        <v>23.513200000000001</v>
      </c>
      <c r="F506" s="27" cm="1">
        <f t="array" aca="1" ref="F506" ca="1">_FV(A506,"Change (%)",TRUE)</f>
        <v>6.1279999999999998E-3</v>
      </c>
      <c r="G506" s="26" cm="1">
        <f t="array" aca="1" ref="G506" ca="1">_FV(A506,"Change")</f>
        <v>0.14319999999999999</v>
      </c>
      <c r="H506" s="23" cm="1">
        <f t="array" aca="1" ref="H506" ca="1">_FV(A506,"Open")</f>
        <v>23.45</v>
      </c>
      <c r="I506" s="23" cm="1">
        <f t="array" aca="1" ref="I506" ca="1">_FV(A506,"Low")</f>
        <v>23.41</v>
      </c>
      <c r="J506" s="23" cm="1">
        <f t="array" aca="1" ref="J506" ca="1">_FV(A506,"High")</f>
        <v>23.52</v>
      </c>
      <c r="K506" s="23" cm="1">
        <f t="array" aca="1" ref="K506" ca="1">_FV(A506,"Previous close",TRUE)</f>
        <v>23.37</v>
      </c>
      <c r="L506" s="26"/>
      <c r="M506" s="23" cm="1">
        <f t="array" aca="1" ref="M506" ca="1">_FV(A506,"52 week low",TRUE)</f>
        <v>18.8</v>
      </c>
      <c r="N506" s="23" cm="1">
        <f t="array" aca="1" ref="N506" ca="1">_FV(A506,"52 week high",TRUE)</f>
        <v>25.035</v>
      </c>
      <c r="O506" s="8" cm="1">
        <f t="array" aca="1" ref="O506" ca="1">_FV(A506,"Volume")</f>
        <v>6052</v>
      </c>
      <c r="P506" s="7" cm="1">
        <f t="array" aca="1" ref="P506" ca="1">_FV(A506,"Volume average",TRUE)</f>
        <v>6113</v>
      </c>
      <c r="Q506" t="s">
        <v>1191</v>
      </c>
      <c r="R506" t="s">
        <v>1192</v>
      </c>
      <c r="S506" t="s">
        <v>61</v>
      </c>
      <c r="T506" s="25" cm="1">
        <f t="array" aca="1" ref="T506" ca="1">_FV(A506,"Expense ratio",TRUE)</f>
        <v>9.4999999999999998E-3</v>
      </c>
      <c r="U506" s="24" cm="1">
        <f t="array" aca="1" ref="U506" ca="1">_FV(A506,"Market cap",TRUE)</f>
        <v>13976040</v>
      </c>
      <c r="V506" s="4">
        <v>13976013</v>
      </c>
      <c r="W506" s="4">
        <v>13976013</v>
      </c>
      <c r="Y506" t="s">
        <v>1601</v>
      </c>
      <c r="Z506" s="5">
        <v>23.712499999999999</v>
      </c>
      <c r="AA506" s="20"/>
      <c r="AB506" s="5">
        <v>3.7199999999999997E-2</v>
      </c>
      <c r="AC506" s="4">
        <v>13453</v>
      </c>
      <c r="AE506" s="5">
        <v>-1.409153253076056</v>
      </c>
      <c r="AF506" s="5">
        <v>3.7339840254407402</v>
      </c>
      <c r="AI506" s="4">
        <v>13453</v>
      </c>
      <c r="AJ506" s="5">
        <v>318838.79060000001</v>
      </c>
      <c r="AL506" s="5">
        <v>25.04</v>
      </c>
      <c r="AM506" s="5">
        <v>18.8</v>
      </c>
      <c r="AN506" t="s">
        <v>47</v>
      </c>
      <c r="AO506" t="str" cm="1">
        <f t="array" aca="1" ref="AO506" ca="1">_FV(A506,"Currency")</f>
        <v>USD</v>
      </c>
      <c r="AP506" t="str" cm="1">
        <f t="array" aca="1" ref="AP506" ca="1">_FV(A506,"Exchange")</f>
        <v>NYSE Arca</v>
      </c>
      <c r="AQ506" s="6" t="str" cm="1">
        <f t="array" aca="1" ref="AQ506" ca="1">_FV(A506,"Exchange abbreviation",TRUE)</f>
        <v>ARCX</v>
      </c>
      <c r="AR506" t="str" cm="1">
        <f t="array" aca="1" ref="AR506" ca="1">_FV(A506,"Instrument type",TRUE)</f>
        <v>ETF</v>
      </c>
    </row>
    <row r="507" spans="1:44" ht="18.75" customHeight="1" x14ac:dyDescent="0.25">
      <c r="A507" t="e" vm="520">
        <v>#VALUE!</v>
      </c>
      <c r="B507" t="s">
        <v>1602</v>
      </c>
      <c r="C507" t="s">
        <v>1603</v>
      </c>
      <c r="D507" s="31" cm="1">
        <f t="array" aca="1" ref="D507" ca="1">_FV(A507,"Last trade time",TRUE)</f>
        <v>45824.894695520314</v>
      </c>
      <c r="E507" s="23" cm="1">
        <f t="array" aca="1" ref="E507" ca="1">_FV(A507,"Price")</f>
        <v>14.39</v>
      </c>
      <c r="F507" s="27" cm="1">
        <f t="array" aca="1" ref="F507" ca="1">_FV(A507,"Change (%)",TRUE)</f>
        <v>9.8250000000000004E-3</v>
      </c>
      <c r="G507" s="26" cm="1">
        <f t="array" aca="1" ref="G507" ca="1">_FV(A507,"Change")</f>
        <v>0.14000000000000001</v>
      </c>
      <c r="H507" s="23" cm="1">
        <f t="array" aca="1" ref="H507" ca="1">_FV(A507,"Open")</f>
        <v>14.04</v>
      </c>
      <c r="I507" s="23" cm="1">
        <f t="array" aca="1" ref="I507" ca="1">_FV(A507,"Low")</f>
        <v>14.04</v>
      </c>
      <c r="J507" s="23" cm="1">
        <f t="array" aca="1" ref="J507" ca="1">_FV(A507,"High")</f>
        <v>14.5</v>
      </c>
      <c r="K507" s="23" cm="1">
        <f t="array" aca="1" ref="K507" ca="1">_FV(A507,"Previous close",TRUE)</f>
        <v>14.25</v>
      </c>
      <c r="L507" s="26"/>
      <c r="M507" s="23" cm="1">
        <f t="array" aca="1" ref="M507" ca="1">_FV(A507,"52 week low",TRUE)</f>
        <v>13.625</v>
      </c>
      <c r="N507" s="23" cm="1">
        <f t="array" aca="1" ref="N507" ca="1">_FV(A507,"52 week high",TRUE)</f>
        <v>21.48</v>
      </c>
      <c r="O507" s="8" cm="1">
        <f t="array" aca="1" ref="O507" ca="1">_FV(A507,"Volume")</f>
        <v>5983</v>
      </c>
      <c r="P507" s="7" cm="1">
        <f t="array" aca="1" ref="P507" ca="1">_FV(A507,"Volume average",TRUE)</f>
        <v>27002</v>
      </c>
      <c r="Q507" t="s">
        <v>65</v>
      </c>
      <c r="R507" t="s">
        <v>109</v>
      </c>
      <c r="S507" t="s">
        <v>61</v>
      </c>
      <c r="T507" s="25" cm="1">
        <f t="array" aca="1" ref="T507" ca="1">_FV(A507,"Expense ratio",TRUE)</f>
        <v>9.4999999999999998E-3</v>
      </c>
      <c r="U507" s="24" cm="1">
        <f t="array" aca="1" ref="U507" ca="1">_FV(A507,"Market cap",TRUE)</f>
        <v>2616684.807</v>
      </c>
      <c r="V507" s="4">
        <v>2616681</v>
      </c>
      <c r="W507" s="4">
        <v>2616681</v>
      </c>
      <c r="Y507" t="s">
        <v>1535</v>
      </c>
      <c r="Z507" s="5">
        <v>14.2951</v>
      </c>
      <c r="AA507" s="20"/>
      <c r="AB507" s="5">
        <v>5.8000002000000002E-2</v>
      </c>
      <c r="AC507" s="4">
        <v>23788</v>
      </c>
      <c r="AE507" s="5">
        <v>-12.093623096200909</v>
      </c>
      <c r="AF507" s="5">
        <v>-24.691486927311431</v>
      </c>
      <c r="AI507" s="4">
        <v>23788</v>
      </c>
      <c r="AJ507" s="5">
        <v>340644.16</v>
      </c>
      <c r="AL507" s="5">
        <v>21.48</v>
      </c>
      <c r="AM507" s="5">
        <v>8.7200000000000006</v>
      </c>
      <c r="AN507" t="s">
        <v>47</v>
      </c>
      <c r="AO507" t="str" cm="1">
        <f t="array" aca="1" ref="AO507" ca="1">_FV(A507,"Currency")</f>
        <v>USD</v>
      </c>
      <c r="AP507" t="str" cm="1">
        <f t="array" aca="1" ref="AP507" ca="1">_FV(A507,"Exchange")</f>
        <v>NYSE Arca</v>
      </c>
      <c r="AQ507" s="6" t="str" cm="1">
        <f t="array" aca="1" ref="AQ507" ca="1">_FV(A507,"Exchange abbreviation",TRUE)</f>
        <v>ARCX</v>
      </c>
      <c r="AR507" t="str" cm="1">
        <f t="array" aca="1" ref="AR507" ca="1">_FV(A507,"Instrument type",TRUE)</f>
        <v>ETF</v>
      </c>
    </row>
    <row r="508" spans="1:44" ht="18.75" customHeight="1" x14ac:dyDescent="0.25">
      <c r="A508" t="e" vm="521">
        <v>#VALUE!</v>
      </c>
      <c r="B508" t="s">
        <v>1604</v>
      </c>
      <c r="C508" t="s">
        <v>1605</v>
      </c>
      <c r="D508" s="31" cm="1">
        <f t="array" aca="1" ref="D508" ca="1">_FV(A508,"Last trade time",TRUE)</f>
        <v>45824.840277789066</v>
      </c>
      <c r="E508" s="23" cm="1">
        <f t="array" aca="1" ref="E508" ca="1">_FV(A508,"Price")</f>
        <v>21.4</v>
      </c>
      <c r="F508" s="27" cm="1">
        <f t="array" aca="1" ref="F508" ca="1">_FV(A508,"Change (%)",TRUE)</f>
        <v>-4.1270000000000001E-2</v>
      </c>
      <c r="G508" s="26" cm="1">
        <f t="array" aca="1" ref="G508" ca="1">_FV(A508,"Change")</f>
        <v>-0.92120000000000002</v>
      </c>
      <c r="H508" s="23" cm="1">
        <f t="array" aca="1" ref="H508" ca="1">_FV(A508,"Open")</f>
        <v>21.4</v>
      </c>
      <c r="I508" s="23" cm="1">
        <f t="array" aca="1" ref="I508" ca="1">_FV(A508,"Low")</f>
        <v>21.4</v>
      </c>
      <c r="J508" s="23" cm="1">
        <f t="array" aca="1" ref="J508" ca="1">_FV(A508,"High")</f>
        <v>21.4</v>
      </c>
      <c r="K508" s="23" cm="1">
        <f t="array" aca="1" ref="K508" ca="1">_FV(A508,"Previous close",TRUE)</f>
        <v>22.321200000000001</v>
      </c>
      <c r="L508" s="26"/>
      <c r="M508" s="23" cm="1">
        <f t="array" aca="1" ref="M508" ca="1">_FV(A508,"52 week low",TRUE)</f>
        <v>21.4</v>
      </c>
      <c r="N508" s="23" cm="1">
        <f t="array" aca="1" ref="N508" ca="1">_FV(A508,"52 week high",TRUE)</f>
        <v>31.844999999999999</v>
      </c>
      <c r="O508" s="8" cm="1">
        <f t="array" aca="1" ref="O508" ca="1">_FV(A508,"Volume")</f>
        <v>53</v>
      </c>
      <c r="P508" s="7" cm="1">
        <f t="array" aca="1" ref="P508" ca="1">_FV(A508,"Volume average",TRUE)</f>
        <v>322</v>
      </c>
      <c r="Q508" t="s">
        <v>490</v>
      </c>
      <c r="T508" s="25" cm="1">
        <f t="array" aca="1" ref="T508" ca="1">_FV(A508,"Expense ratio",TRUE)</f>
        <v>9.4999999999999998E-3</v>
      </c>
      <c r="U508" s="24" cm="1">
        <f t="array" aca="1" ref="U508" ca="1">_FV(A508,"Market cap",TRUE)</f>
        <v>908705.75</v>
      </c>
      <c r="V508" s="16"/>
      <c r="W508" s="16"/>
      <c r="Z508" s="18"/>
      <c r="AA508" s="20"/>
      <c r="AB508" s="20"/>
      <c r="AC508" s="21">
        <v>401</v>
      </c>
      <c r="AE508" s="18"/>
      <c r="AF508" s="20"/>
      <c r="AI508" s="21"/>
      <c r="AJ508" s="18"/>
      <c r="AL508" s="18"/>
      <c r="AM508" s="18"/>
      <c r="AN508" t="s">
        <v>73</v>
      </c>
      <c r="AO508" t="str" cm="1">
        <f t="array" aca="1" ref="AO508" ca="1">_FV(A508,"Currency")</f>
        <v>USD</v>
      </c>
      <c r="AP508" t="str" cm="1">
        <f t="array" aca="1" ref="AP508" ca="1">_FV(A508,"Exchange")</f>
        <v>NYSE Arca</v>
      </c>
      <c r="AQ508" s="6" t="str" cm="1">
        <f t="array" aca="1" ref="AQ508" ca="1">_FV(A508,"Exchange abbreviation",TRUE)</f>
        <v>ARCX</v>
      </c>
      <c r="AR508" t="str" cm="1">
        <f t="array" aca="1" ref="AR508" ca="1">_FV(A508,"Instrument type",TRUE)</f>
        <v>ETF</v>
      </c>
    </row>
    <row r="509" spans="1:44" ht="18.75" customHeight="1" x14ac:dyDescent="0.25">
      <c r="A509" t="e" vm="522">
        <v>#VALUE!</v>
      </c>
      <c r="B509" t="s">
        <v>1606</v>
      </c>
      <c r="C509" t="s">
        <v>1607</v>
      </c>
      <c r="D509" s="31" cm="1">
        <f t="array" aca="1" ref="D509" ca="1">_FV(A509,"Last trade time",TRUE)</f>
        <v>45824.937179421097</v>
      </c>
      <c r="E509" s="23" cm="1">
        <f t="array" aca="1" ref="E509" ca="1">_FV(A509,"Price")</f>
        <v>20.61</v>
      </c>
      <c r="F509" s="27" cm="1">
        <f t="array" aca="1" ref="F509" ca="1">_FV(A509,"Change (%)",TRUE)</f>
        <v>2.3337E-2</v>
      </c>
      <c r="G509" s="26" cm="1">
        <f t="array" aca="1" ref="G509" ca="1">_FV(A509,"Change")</f>
        <v>0.47</v>
      </c>
      <c r="H509" s="23" cm="1">
        <f t="array" aca="1" ref="H509" ca="1">_FV(A509,"Open")</f>
        <v>20.88</v>
      </c>
      <c r="I509" s="23" cm="1">
        <f t="array" aca="1" ref="I509" ca="1">_FV(A509,"Low")</f>
        <v>20.279199999999999</v>
      </c>
      <c r="J509" s="23" cm="1">
        <f t="array" aca="1" ref="J509" ca="1">_FV(A509,"High")</f>
        <v>20.95</v>
      </c>
      <c r="K509" s="23" cm="1">
        <f t="array" aca="1" ref="K509" ca="1">_FV(A509,"Previous close",TRUE)</f>
        <v>20.14</v>
      </c>
      <c r="L509" s="26"/>
      <c r="M509" s="23" cm="1">
        <f t="array" aca="1" ref="M509" ca="1">_FV(A509,"52 week low",TRUE)</f>
        <v>9.9700000000000006</v>
      </c>
      <c r="N509" s="23" cm="1">
        <f t="array" aca="1" ref="N509" ca="1">_FV(A509,"52 week high",TRUE)</f>
        <v>64.75</v>
      </c>
      <c r="O509" s="8" cm="1">
        <f t="array" aca="1" ref="O509" ca="1">_FV(A509,"Volume")</f>
        <v>2409787</v>
      </c>
      <c r="P509" s="7" cm="1">
        <f t="array" aca="1" ref="P509" ca="1">_FV(A509,"Volume average",TRUE)</f>
        <v>4554525</v>
      </c>
      <c r="Q509" t="s">
        <v>85</v>
      </c>
      <c r="S509" t="s">
        <v>453</v>
      </c>
      <c r="T509" s="25" cm="1">
        <f t="array" aca="1" ref="T509" ca="1">_FV(A509,"Expense ratio",TRUE)</f>
        <v>9.4999999999999998E-3</v>
      </c>
      <c r="U509" s="24" cm="1">
        <f t="array" aca="1" ref="U509" ca="1">_FV(A509,"Market cap",TRUE)</f>
        <v>303233707.23000002</v>
      </c>
      <c r="V509" s="4">
        <v>303233696</v>
      </c>
      <c r="W509" s="4">
        <v>303233696</v>
      </c>
      <c r="Y509" t="s">
        <v>483</v>
      </c>
      <c r="Z509" s="5">
        <v>16.71</v>
      </c>
      <c r="AB509" s="4">
        <v>0</v>
      </c>
      <c r="AC509" s="4">
        <v>4712122</v>
      </c>
      <c r="AE509" s="5">
        <v>-51.936760462648891</v>
      </c>
      <c r="AF509" s="5">
        <v>59.301310698351983</v>
      </c>
      <c r="AI509" s="4">
        <v>4712122</v>
      </c>
      <c r="AJ509" s="5">
        <v>78786679.839999989</v>
      </c>
      <c r="AL509" s="5">
        <v>64.75</v>
      </c>
      <c r="AM509" s="5">
        <v>9.9700000000000006</v>
      </c>
      <c r="AN509" t="s">
        <v>82</v>
      </c>
      <c r="AO509" t="str" cm="1">
        <f t="array" aca="1" ref="AO509" ca="1">_FV(A509,"Currency")</f>
        <v>USD</v>
      </c>
      <c r="AP509" t="str" cm="1">
        <f t="array" aca="1" ref="AP509" ca="1">_FV(A509,"Exchange")</f>
        <v>Nasdaq Stock Market</v>
      </c>
      <c r="AQ509" s="6" t="str" cm="1">
        <f t="array" aca="1" ref="AQ509" ca="1">_FV(A509,"Exchange abbreviation",TRUE)</f>
        <v>XNAS</v>
      </c>
      <c r="AR509" t="str" cm="1">
        <f t="array" aca="1" ref="AR509" ca="1">_FV(A509,"Instrument type",TRUE)</f>
        <v>ETF</v>
      </c>
    </row>
    <row r="510" spans="1:44" ht="18.75" customHeight="1" x14ac:dyDescent="0.25">
      <c r="A510" t="e" vm="523">
        <v>#VALUE!</v>
      </c>
      <c r="B510" t="s">
        <v>1608</v>
      </c>
      <c r="C510" t="s">
        <v>1609</v>
      </c>
      <c r="D510" s="31" cm="1">
        <f t="array" aca="1" ref="D510" ca="1">_FV(A510,"Last trade time",TRUE)</f>
        <v>45824.941733066407</v>
      </c>
      <c r="E510" s="23" cm="1">
        <f t="array" aca="1" ref="E510" ca="1">_FV(A510,"Price")</f>
        <v>12.95</v>
      </c>
      <c r="F510" s="27" cm="1">
        <f t="array" aca="1" ref="F510" ca="1">_FV(A510,"Change (%)",TRUE)</f>
        <v>2.3715E-2</v>
      </c>
      <c r="G510" s="26" cm="1">
        <f t="array" aca="1" ref="G510" ca="1">_FV(A510,"Change")</f>
        <v>0.3</v>
      </c>
      <c r="H510" s="23" cm="1">
        <f t="array" aca="1" ref="H510" ca="1">_FV(A510,"Open")</f>
        <v>13.12</v>
      </c>
      <c r="I510" s="23" cm="1">
        <f t="array" aca="1" ref="I510" ca="1">_FV(A510,"Low")</f>
        <v>12.75</v>
      </c>
      <c r="J510" s="23" cm="1">
        <f t="array" aca="1" ref="J510" ca="1">_FV(A510,"High")</f>
        <v>13.18</v>
      </c>
      <c r="K510" s="23" cm="1">
        <f t="array" aca="1" ref="K510" ca="1">_FV(A510,"Previous close",TRUE)</f>
        <v>12.65</v>
      </c>
      <c r="L510" s="26"/>
      <c r="M510" s="23" cm="1">
        <f t="array" aca="1" ref="M510" ca="1">_FV(A510,"52 week low",TRUE)</f>
        <v>6.29</v>
      </c>
      <c r="N510" s="23" cm="1">
        <f t="array" aca="1" ref="N510" ca="1">_FV(A510,"52 week high",TRUE)</f>
        <v>41.5</v>
      </c>
      <c r="O510" s="8" cm="1">
        <f t="array" aca="1" ref="O510" ca="1">_FV(A510,"Volume")</f>
        <v>155755001</v>
      </c>
      <c r="P510" s="7" cm="1">
        <f t="array" aca="1" ref="P510" ca="1">_FV(A510,"Volume average",TRUE)</f>
        <v>228944830</v>
      </c>
      <c r="Q510" t="s">
        <v>85</v>
      </c>
      <c r="S510" t="s">
        <v>445</v>
      </c>
      <c r="T510" s="25" cm="1">
        <f t="array" aca="1" ref="T510" ca="1">_FV(A510,"Expense ratio",TRUE)</f>
        <v>9.4999999999999998E-3</v>
      </c>
      <c r="U510" s="24" cm="1">
        <f t="array" aca="1" ref="U510" ca="1">_FV(A510,"Market cap",TRUE)</f>
        <v>6331777973.5299997</v>
      </c>
      <c r="V510" s="4">
        <v>6331778048</v>
      </c>
      <c r="W510" s="4">
        <v>6331778048</v>
      </c>
      <c r="Y510" t="s">
        <v>824</v>
      </c>
      <c r="Z510" s="5">
        <v>10.506</v>
      </c>
      <c r="AA510" s="5">
        <v>67.069509999999994</v>
      </c>
      <c r="AB510" s="5">
        <v>2.53E-2</v>
      </c>
      <c r="AC510" s="4">
        <v>221508209</v>
      </c>
      <c r="AE510" s="5">
        <v>-52.265762150944298</v>
      </c>
      <c r="AF510" s="5">
        <v>55.849656403795287</v>
      </c>
      <c r="AI510" s="4">
        <v>221508209</v>
      </c>
      <c r="AJ510" s="5">
        <v>2325836194.5</v>
      </c>
      <c r="AL510" s="5">
        <v>41.5</v>
      </c>
      <c r="AM510" s="5">
        <v>6.29</v>
      </c>
      <c r="AN510" t="s">
        <v>82</v>
      </c>
      <c r="AO510" t="str" cm="1">
        <f t="array" aca="1" ref="AO510" ca="1">_FV(A510,"Currency")</f>
        <v>USD</v>
      </c>
      <c r="AP510" t="str" cm="1">
        <f t="array" aca="1" ref="AP510" ca="1">_FV(A510,"Exchange")</f>
        <v>Nasdaq Stock Market</v>
      </c>
      <c r="AQ510" s="6" t="str" cm="1">
        <f t="array" aca="1" ref="AQ510" ca="1">_FV(A510,"Exchange abbreviation",TRUE)</f>
        <v>XNAS</v>
      </c>
      <c r="AR510" t="str" cm="1">
        <f t="array" aca="1" ref="AR510" ca="1">_FV(A510,"Instrument type",TRUE)</f>
        <v>ETF</v>
      </c>
    </row>
    <row r="511" spans="1:44" ht="18.75" customHeight="1" x14ac:dyDescent="0.25">
      <c r="A511" t="e" vm="524">
        <v>#VALUE!</v>
      </c>
      <c r="B511" t="s">
        <v>1610</v>
      </c>
      <c r="C511" t="s">
        <v>1611</v>
      </c>
      <c r="D511" s="31" cm="1">
        <f t="array" aca="1" ref="D511" ca="1">_FV(A511,"Last trade time",TRUE)</f>
        <v>45824.840277812502</v>
      </c>
      <c r="E511" s="23" cm="1">
        <f t="array" aca="1" ref="E511" ca="1">_FV(A511,"Price")</f>
        <v>41.65</v>
      </c>
      <c r="F511" s="27" cm="1">
        <f t="array" aca="1" ref="F511" ca="1">_FV(A511,"Change (%)",TRUE)</f>
        <v>1.2495000000000001E-2</v>
      </c>
      <c r="G511" s="26" cm="1">
        <f t="array" aca="1" ref="G511" ca="1">_FV(A511,"Change")</f>
        <v>0.51400000000000001</v>
      </c>
      <c r="H511" s="23" cm="1">
        <f t="array" aca="1" ref="H511" ca="1">_FV(A511,"Open")</f>
        <v>41.12</v>
      </c>
      <c r="I511" s="23" cm="1">
        <f t="array" aca="1" ref="I511" ca="1">_FV(A511,"Low")</f>
        <v>41.12</v>
      </c>
      <c r="J511" s="23" cm="1">
        <f t="array" aca="1" ref="J511" ca="1">_FV(A511,"High")</f>
        <v>41.65</v>
      </c>
      <c r="K511" s="23" cm="1">
        <f t="array" aca="1" ref="K511" ca="1">_FV(A511,"Previous close",TRUE)</f>
        <v>41.136000000000003</v>
      </c>
      <c r="L511" s="26"/>
      <c r="M511" s="23" cm="1">
        <f t="array" aca="1" ref="M511" ca="1">_FV(A511,"52 week low",TRUE)</f>
        <v>36.950000000000003</v>
      </c>
      <c r="N511" s="23" cm="1">
        <f t="array" aca="1" ref="N511" ca="1">_FV(A511,"52 week high",TRUE)</f>
        <v>48.46</v>
      </c>
      <c r="O511" s="8" cm="1">
        <f t="array" aca="1" ref="O511" ca="1">_FV(A511,"Volume")</f>
        <v>24129</v>
      </c>
      <c r="P511" s="7" cm="1">
        <f t="array" aca="1" ref="P511" ca="1">_FV(A511,"Volume average",TRUE)</f>
        <v>15277</v>
      </c>
      <c r="Q511" t="s">
        <v>97</v>
      </c>
      <c r="S511" t="s">
        <v>61</v>
      </c>
      <c r="T511" s="25" cm="1">
        <f t="array" aca="1" ref="T511" ca="1">_FV(A511,"Expense ratio",TRUE)</f>
        <v>9.4999999999999998E-3</v>
      </c>
      <c r="U511" s="24" cm="1">
        <f t="array" aca="1" ref="U511" ca="1">_FV(A511,"Market cap",TRUE)</f>
        <v>22439445.210000001</v>
      </c>
      <c r="V511" s="4">
        <v>22439432</v>
      </c>
      <c r="W511" s="4">
        <v>22439432</v>
      </c>
      <c r="Y511" t="s">
        <v>1025</v>
      </c>
      <c r="Z511" s="5">
        <v>41.558</v>
      </c>
      <c r="AA511" s="20"/>
      <c r="AB511" s="4">
        <v>0</v>
      </c>
      <c r="AC511" s="4">
        <v>15771</v>
      </c>
      <c r="AE511" s="5">
        <v>-13.57277110637215</v>
      </c>
      <c r="AF511" s="5">
        <v>-6.3044706180224166</v>
      </c>
      <c r="AI511" s="4">
        <v>15771</v>
      </c>
      <c r="AJ511" s="5">
        <v>654338.79</v>
      </c>
      <c r="AL511" s="5">
        <v>78.38</v>
      </c>
      <c r="AM511" s="5">
        <v>36.950000000000003</v>
      </c>
      <c r="AN511" t="s">
        <v>47</v>
      </c>
      <c r="AO511" t="str" cm="1">
        <f t="array" aca="1" ref="AO511" ca="1">_FV(A511,"Currency")</f>
        <v>USD</v>
      </c>
      <c r="AP511" t="str" cm="1">
        <f t="array" aca="1" ref="AP511" ca="1">_FV(A511,"Exchange")</f>
        <v>NYSE Arca</v>
      </c>
      <c r="AQ511" s="6" t="str" cm="1">
        <f t="array" aca="1" ref="AQ511" ca="1">_FV(A511,"Exchange abbreviation",TRUE)</f>
        <v>ARCX</v>
      </c>
      <c r="AR511" t="str" cm="1">
        <f t="array" aca="1" ref="AR511" ca="1">_FV(A511,"Instrument type",TRUE)</f>
        <v>ETF</v>
      </c>
    </row>
    <row r="512" spans="1:44" ht="18.75" customHeight="1" x14ac:dyDescent="0.25">
      <c r="A512" t="e" vm="525">
        <v>#VALUE!</v>
      </c>
      <c r="B512" t="s">
        <v>1612</v>
      </c>
      <c r="C512" t="s">
        <v>1613</v>
      </c>
      <c r="D512" s="31" cm="1">
        <f t="array" aca="1" ref="D512" ca="1">_FV(A512,"Last trade time",TRUE)</f>
        <v>45824.840277823438</v>
      </c>
      <c r="E512" s="23" cm="1">
        <f t="array" aca="1" ref="E512" ca="1">_FV(A512,"Price")</f>
        <v>11.0639</v>
      </c>
      <c r="F512" s="27" cm="1">
        <f t="array" aca="1" ref="F512" ca="1">_FV(A512,"Change (%)",TRUE)</f>
        <v>-4.9493000000000002E-2</v>
      </c>
      <c r="G512" s="26" cm="1">
        <f t="array" aca="1" ref="G512" ca="1">_FV(A512,"Change")</f>
        <v>-0.57609999999999995</v>
      </c>
      <c r="H512" s="23" cm="1">
        <f t="array" aca="1" ref="H512" ca="1">_FV(A512,"Open")</f>
        <v>11.1943</v>
      </c>
      <c r="I512" s="23" cm="1">
        <f t="array" aca="1" ref="I512" ca="1">_FV(A512,"Low")</f>
        <v>11.034000000000001</v>
      </c>
      <c r="J512" s="23" cm="1">
        <f t="array" aca="1" ref="J512" ca="1">_FV(A512,"High")</f>
        <v>11.22</v>
      </c>
      <c r="K512" s="23" cm="1">
        <f t="array" aca="1" ref="K512" ca="1">_FV(A512,"Previous close",TRUE)</f>
        <v>11.64</v>
      </c>
      <c r="L512" s="26"/>
      <c r="M512" s="23" cm="1">
        <f t="array" aca="1" ref="M512" ca="1">_FV(A512,"52 week low",TRUE)</f>
        <v>11.034000000000001</v>
      </c>
      <c r="N512" s="23" cm="1">
        <f t="array" aca="1" ref="N512" ca="1">_FV(A512,"52 week high",TRUE)</f>
        <v>19.72</v>
      </c>
      <c r="O512" s="8" cm="1">
        <f t="array" aca="1" ref="O512" ca="1">_FV(A512,"Volume")</f>
        <v>13403</v>
      </c>
      <c r="P512" s="7" cm="1">
        <f t="array" aca="1" ref="P512" ca="1">_FV(A512,"Volume average",TRUE)</f>
        <v>14526</v>
      </c>
      <c r="Q512" t="s">
        <v>65</v>
      </c>
      <c r="R512" t="s">
        <v>109</v>
      </c>
      <c r="S512" t="s">
        <v>61</v>
      </c>
      <c r="T512" s="25" cm="1">
        <f t="array" aca="1" ref="T512" ca="1">_FV(A512,"Expense ratio",TRUE)</f>
        <v>9.4999999999999998E-3</v>
      </c>
      <c r="U512" s="24" cm="1">
        <f t="array" aca="1" ref="U512" ca="1">_FV(A512,"Market cap",TRUE)</f>
        <v>10330969.119999999</v>
      </c>
      <c r="V512" s="4">
        <v>10330974</v>
      </c>
      <c r="W512" s="4">
        <v>10330974</v>
      </c>
      <c r="X512" t="s">
        <v>1614</v>
      </c>
      <c r="Y512" t="s">
        <v>1531</v>
      </c>
      <c r="Z512" s="5">
        <v>11.958500000000001</v>
      </c>
      <c r="AB512" s="5">
        <v>5.2299999999999999E-2</v>
      </c>
      <c r="AC512" s="4">
        <v>20295</v>
      </c>
      <c r="AE512" s="5">
        <v>-34.991083385383327</v>
      </c>
      <c r="AF512" s="5">
        <v>-7.2019561384918607</v>
      </c>
      <c r="AI512" s="4">
        <v>20295</v>
      </c>
      <c r="AJ512" s="5">
        <v>242269.533</v>
      </c>
      <c r="AL512" s="5">
        <v>19.72</v>
      </c>
      <c r="AM512" s="5">
        <v>11.33</v>
      </c>
      <c r="AN512" t="s">
        <v>47</v>
      </c>
      <c r="AO512" t="str" cm="1">
        <f t="array" aca="1" ref="AO512" ca="1">_FV(A512,"Currency")</f>
        <v>USD</v>
      </c>
      <c r="AP512" t="str" cm="1">
        <f t="array" aca="1" ref="AP512" ca="1">_FV(A512,"Exchange")</f>
        <v>NYSE Arca</v>
      </c>
      <c r="AQ512" s="6" t="str" cm="1">
        <f t="array" aca="1" ref="AQ512" ca="1">_FV(A512,"Exchange abbreviation",TRUE)</f>
        <v>ARCX</v>
      </c>
      <c r="AR512" t="str" cm="1">
        <f t="array" aca="1" ref="AR512" ca="1">_FV(A512,"Instrument type",TRUE)</f>
        <v>ETF</v>
      </c>
    </row>
    <row r="513" spans="1:44" ht="18.75" customHeight="1" x14ac:dyDescent="0.25">
      <c r="A513" t="e" vm="526">
        <v>#VALUE!</v>
      </c>
      <c r="B513" t="s">
        <v>1615</v>
      </c>
      <c r="C513" t="s">
        <v>1616</v>
      </c>
      <c r="D513" s="31" cm="1">
        <f t="array" aca="1" ref="D513" ca="1">_FV(A513,"Last trade time",TRUE)</f>
        <v>45824.840277789066</v>
      </c>
      <c r="E513" s="23" cm="1">
        <f t="array" aca="1" ref="E513" ca="1">_FV(A513,"Price")</f>
        <v>25.96</v>
      </c>
      <c r="F513" s="27" cm="1">
        <f t="array" aca="1" ref="F513" ca="1">_FV(A513,"Change (%)",TRUE)</f>
        <v>-6.1260000000000004E-3</v>
      </c>
      <c r="G513" s="26" cm="1">
        <f t="array" aca="1" ref="G513" ca="1">_FV(A513,"Change")</f>
        <v>-0.16</v>
      </c>
      <c r="H513" s="23" cm="1">
        <f t="array" aca="1" ref="H513" ca="1">_FV(A513,"Open")</f>
        <v>26.28</v>
      </c>
      <c r="I513" s="23" cm="1">
        <f t="array" aca="1" ref="I513" ca="1">_FV(A513,"Low")</f>
        <v>25.91</v>
      </c>
      <c r="J513" s="23" cm="1">
        <f t="array" aca="1" ref="J513" ca="1">_FV(A513,"High")</f>
        <v>26.31</v>
      </c>
      <c r="K513" s="23" cm="1">
        <f t="array" aca="1" ref="K513" ca="1">_FV(A513,"Previous close",TRUE)</f>
        <v>26.12</v>
      </c>
      <c r="L513" s="26"/>
      <c r="M513" s="23" cm="1">
        <f t="array" aca="1" ref="M513" ca="1">_FV(A513,"52 week low",TRUE)</f>
        <v>21.94</v>
      </c>
      <c r="N513" s="23" cm="1">
        <f t="array" aca="1" ref="N513" ca="1">_FV(A513,"52 week high",TRUE)</f>
        <v>26.71</v>
      </c>
      <c r="O513" s="8" cm="1">
        <f t="array" aca="1" ref="O513" ca="1">_FV(A513,"Volume")</f>
        <v>6160</v>
      </c>
      <c r="P513" s="7" cm="1">
        <f t="array" aca="1" ref="P513" ca="1">_FV(A513,"Volume average",TRUE)</f>
        <v>40697</v>
      </c>
      <c r="Q513" t="s">
        <v>1617</v>
      </c>
      <c r="S513" t="s">
        <v>318</v>
      </c>
      <c r="T513" s="25" cm="1">
        <f t="array" aca="1" ref="T513" ca="1">_FV(A513,"Expense ratio",TRUE)</f>
        <v>9.4999999999999998E-3</v>
      </c>
      <c r="U513" s="24" cm="1">
        <f t="array" aca="1" ref="U513" ca="1">_FV(A513,"Market cap",TRUE)</f>
        <v>358667733.85000002</v>
      </c>
      <c r="V513" s="4">
        <v>358660000</v>
      </c>
      <c r="W513" s="4">
        <v>358660000</v>
      </c>
      <c r="Y513" t="s">
        <v>1618</v>
      </c>
      <c r="Z513" s="5">
        <v>25.35</v>
      </c>
      <c r="AA513" s="5">
        <v>13.853304</v>
      </c>
      <c r="AB513" s="5">
        <v>3.2500000000000001E-2</v>
      </c>
      <c r="AC513" s="4">
        <v>37566</v>
      </c>
      <c r="AE513" s="5">
        <v>2.787192616961653</v>
      </c>
      <c r="AF513" s="5">
        <v>12.059743449580701</v>
      </c>
      <c r="AI513" s="4">
        <v>37566</v>
      </c>
      <c r="AJ513" s="5">
        <v>952493.44319999998</v>
      </c>
      <c r="AL513" s="5">
        <v>26.71</v>
      </c>
      <c r="AM513" s="5">
        <v>21.94</v>
      </c>
      <c r="AN513" t="s">
        <v>47</v>
      </c>
      <c r="AO513" t="str" cm="1">
        <f t="array" aca="1" ref="AO513" ca="1">_FV(A513,"Currency")</f>
        <v>USD</v>
      </c>
      <c r="AP513" t="str" cm="1">
        <f t="array" aca="1" ref="AP513" ca="1">_FV(A513,"Exchange")</f>
        <v>NYSE Arca</v>
      </c>
      <c r="AQ513" s="6" t="str" cm="1">
        <f t="array" aca="1" ref="AQ513" ca="1">_FV(A513,"Exchange abbreviation",TRUE)</f>
        <v>ARCX</v>
      </c>
      <c r="AR513" t="str" cm="1">
        <f t="array" aca="1" ref="AR513" ca="1">_FV(A513,"Instrument type",TRUE)</f>
        <v>ETF</v>
      </c>
    </row>
    <row r="514" spans="1:44" ht="18.75" customHeight="1" x14ac:dyDescent="0.25">
      <c r="A514" t="e" vm="527">
        <v>#VALUE!</v>
      </c>
      <c r="B514" t="s">
        <v>1619</v>
      </c>
      <c r="C514" t="s">
        <v>1620</v>
      </c>
      <c r="D514" s="31" cm="1">
        <f t="array" aca="1" ref="D514" ca="1">_FV(A514,"Last trade time",TRUE)</f>
        <v>45824.84033945547</v>
      </c>
      <c r="E514" s="23" cm="1">
        <f t="array" aca="1" ref="E514" ca="1">_FV(A514,"Price")</f>
        <v>18.0991</v>
      </c>
      <c r="F514" s="27" cm="1">
        <f t="array" aca="1" ref="F514" ca="1">_FV(A514,"Change (%)",TRUE)</f>
        <v>2.1709999999999998E-3</v>
      </c>
      <c r="G514" s="26" cm="1">
        <f t="array" aca="1" ref="G514" ca="1">_FV(A514,"Change")</f>
        <v>3.9199999999999999E-2</v>
      </c>
      <c r="H514" s="23" cm="1">
        <f t="array" aca="1" ref="H514" ca="1">_FV(A514,"Open")</f>
        <v>18.18</v>
      </c>
      <c r="I514" s="23" cm="1">
        <f t="array" aca="1" ref="I514" ca="1">_FV(A514,"Low")</f>
        <v>17.991599999999998</v>
      </c>
      <c r="J514" s="23" cm="1">
        <f t="array" aca="1" ref="J514" ca="1">_FV(A514,"High")</f>
        <v>18.18</v>
      </c>
      <c r="K514" s="23" cm="1">
        <f t="array" aca="1" ref="K514" ca="1">_FV(A514,"Previous close",TRUE)</f>
        <v>18.059899999999999</v>
      </c>
      <c r="L514" s="26"/>
      <c r="M514" s="23" cm="1">
        <f t="array" aca="1" ref="M514" ca="1">_FV(A514,"52 week low",TRUE)</f>
        <v>14.69</v>
      </c>
      <c r="N514" s="23" cm="1">
        <f t="array" aca="1" ref="N514" ca="1">_FV(A514,"52 week high",TRUE)</f>
        <v>23.34</v>
      </c>
      <c r="O514" s="8" cm="1">
        <f t="array" aca="1" ref="O514" ca="1">_FV(A514,"Volume")</f>
        <v>5754</v>
      </c>
      <c r="P514" s="7" cm="1">
        <f t="array" aca="1" ref="P514" ca="1">_FV(A514,"Volume average",TRUE)</f>
        <v>8099</v>
      </c>
      <c r="Q514" t="s">
        <v>1621</v>
      </c>
      <c r="S514" t="s">
        <v>1622</v>
      </c>
      <c r="T514" s="25" cm="1">
        <f t="array" aca="1" ref="T514" ca="1">_FV(A514,"Expense ratio",TRUE)</f>
        <v>9.4999999999999998E-3</v>
      </c>
      <c r="U514" s="24" cm="1">
        <f t="array" aca="1" ref="U514" ca="1">_FV(A514,"Market cap",TRUE)</f>
        <v>116017847.89</v>
      </c>
      <c r="V514" s="4">
        <v>116017848</v>
      </c>
      <c r="W514" s="4">
        <v>116017848</v>
      </c>
      <c r="Y514" t="s">
        <v>1623</v>
      </c>
      <c r="Z514" s="5">
        <v>17.509799999999998</v>
      </c>
      <c r="AA514" s="5">
        <v>24.036273999999999</v>
      </c>
      <c r="AB514" s="4">
        <v>0</v>
      </c>
      <c r="AC514" s="4">
        <v>13814</v>
      </c>
      <c r="AE514" s="5">
        <v>-13.131361501400351</v>
      </c>
      <c r="AF514" s="5">
        <v>-12.22471910540443</v>
      </c>
      <c r="AI514" s="4">
        <v>13814</v>
      </c>
      <c r="AJ514" s="5">
        <v>242391.4952</v>
      </c>
      <c r="AL514" s="5">
        <v>23.34</v>
      </c>
      <c r="AM514" s="5">
        <v>14.69</v>
      </c>
      <c r="AN514" t="s">
        <v>47</v>
      </c>
      <c r="AO514" t="str" cm="1">
        <f t="array" aca="1" ref="AO514" ca="1">_FV(A514,"Currency")</f>
        <v>USD</v>
      </c>
      <c r="AP514" t="str" cm="1">
        <f t="array" aca="1" ref="AP514" ca="1">_FV(A514,"Exchange")</f>
        <v>CBOE BZX Exchange</v>
      </c>
      <c r="AQ514" s="6" t="str" cm="1">
        <f t="array" aca="1" ref="AQ514" ca="1">_FV(A514,"Exchange abbreviation",TRUE)</f>
        <v>BATS</v>
      </c>
      <c r="AR514" t="str" cm="1">
        <f t="array" aca="1" ref="AR514" ca="1">_FV(A514,"Instrument type",TRUE)</f>
        <v>ETF</v>
      </c>
    </row>
    <row r="515" spans="1:44" ht="18.75" customHeight="1" x14ac:dyDescent="0.25">
      <c r="A515" t="e" vm="528">
        <v>#VALUE!</v>
      </c>
      <c r="B515" t="s">
        <v>1624</v>
      </c>
      <c r="C515" t="s">
        <v>1625</v>
      </c>
      <c r="D515" s="31" cm="1">
        <f t="array" aca="1" ref="D515" ca="1">_FV(A515,"Last trade time",TRUE)</f>
        <v>45824.912326943748</v>
      </c>
      <c r="E515" s="23" cm="1">
        <f t="array" aca="1" ref="E515" ca="1">_FV(A515,"Price")</f>
        <v>16.9404</v>
      </c>
      <c r="F515" s="27" cm="1">
        <f t="array" aca="1" ref="F515" ca="1">_FV(A515,"Change (%)",TRUE)</f>
        <v>-5.664E-4</v>
      </c>
      <c r="G515" s="26" cm="1">
        <f t="array" aca="1" ref="G515" ca="1">_FV(A515,"Change")</f>
        <v>-9.5999999999999992E-3</v>
      </c>
      <c r="H515" s="23" cm="1">
        <f t="array" aca="1" ref="H515" ca="1">_FV(A515,"Open")</f>
        <v>16.89</v>
      </c>
      <c r="I515" s="23" cm="1">
        <f t="array" aca="1" ref="I515" ca="1">_FV(A515,"Low")</f>
        <v>16.750900000000001</v>
      </c>
      <c r="J515" s="23" cm="1">
        <f t="array" aca="1" ref="J515" ca="1">_FV(A515,"High")</f>
        <v>16.9801</v>
      </c>
      <c r="K515" s="23" cm="1">
        <f t="array" aca="1" ref="K515" ca="1">_FV(A515,"Previous close",TRUE)</f>
        <v>16.95</v>
      </c>
      <c r="L515" s="26"/>
      <c r="M515" s="23" cm="1">
        <f t="array" aca="1" ref="M515" ca="1">_FV(A515,"52 week low",TRUE)</f>
        <v>15.97</v>
      </c>
      <c r="N515" s="23" cm="1">
        <f t="array" aca="1" ref="N515" ca="1">_FV(A515,"52 week high",TRUE)</f>
        <v>19.609000000000002</v>
      </c>
      <c r="O515" s="8" cm="1">
        <f t="array" aca="1" ref="O515" ca="1">_FV(A515,"Volume")</f>
        <v>7318</v>
      </c>
      <c r="P515" s="7" cm="1">
        <f t="array" aca="1" ref="P515" ca="1">_FV(A515,"Volume average",TRUE)</f>
        <v>15558</v>
      </c>
      <c r="Q515" t="s">
        <v>1626</v>
      </c>
      <c r="T515" s="25" cm="1">
        <f t="array" aca="1" ref="T515" ca="1">_FV(A515,"Expense ratio",TRUE)</f>
        <v>9.4999999999999998E-3</v>
      </c>
      <c r="U515" s="24" cm="1">
        <f t="array" aca="1" ref="U515" ca="1">_FV(A515,"Market cap",TRUE)</f>
        <v>11442726.039999999</v>
      </c>
      <c r="V515" s="16"/>
      <c r="W515" s="16"/>
      <c r="Z515" s="18"/>
      <c r="AA515" s="20"/>
      <c r="AB515" s="20"/>
      <c r="AC515" s="21">
        <v>15749</v>
      </c>
      <c r="AE515" s="18"/>
      <c r="AF515" s="20"/>
      <c r="AH515" s="16"/>
      <c r="AI515" s="21"/>
      <c r="AJ515" s="18"/>
      <c r="AL515" s="18"/>
      <c r="AM515" s="18"/>
      <c r="AN515" t="s">
        <v>73</v>
      </c>
      <c r="AO515" t="str" cm="1">
        <f t="array" aca="1" ref="AO515" ca="1">_FV(A515,"Currency")</f>
        <v>USD</v>
      </c>
      <c r="AP515" t="str" cm="1">
        <f t="array" aca="1" ref="AP515" ca="1">_FV(A515,"Exchange")</f>
        <v>NYSE Arca</v>
      </c>
      <c r="AQ515" s="6" t="str" cm="1">
        <f t="array" aca="1" ref="AQ515" ca="1">_FV(A515,"Exchange abbreviation",TRUE)</f>
        <v>ARCX</v>
      </c>
      <c r="AR515" t="str" cm="1">
        <f t="array" aca="1" ref="AR515" ca="1">_FV(A515,"Instrument type",TRUE)</f>
        <v>ETF</v>
      </c>
    </row>
    <row r="516" spans="1:44" ht="18.75" customHeight="1" x14ac:dyDescent="0.25">
      <c r="A516" t="e" vm="529">
        <v>#VALUE!</v>
      </c>
      <c r="B516" t="s">
        <v>1627</v>
      </c>
      <c r="C516" t="s">
        <v>1628</v>
      </c>
      <c r="D516" s="31" cm="1">
        <f t="array" aca="1" ref="D516" ca="1">_FV(A516,"Last trade time",TRUE)</f>
        <v>45824.942063796094</v>
      </c>
      <c r="E516" s="23" cm="1">
        <f t="array" aca="1" ref="E516" ca="1">_FV(A516,"Price")</f>
        <v>35.134999999999998</v>
      </c>
      <c r="F516" s="27" cm="1">
        <f t="array" aca="1" ref="F516" ca="1">_FV(A516,"Change (%)",TRUE)</f>
        <v>-1.3616E-2</v>
      </c>
      <c r="G516" s="26" cm="1">
        <f t="array" aca="1" ref="G516" ca="1">_FV(A516,"Change")</f>
        <v>-0.48499999999999999</v>
      </c>
      <c r="H516" s="23" cm="1">
        <f t="array" aca="1" ref="H516" ca="1">_FV(A516,"Open")</f>
        <v>35.380000000000003</v>
      </c>
      <c r="I516" s="23" cm="1">
        <f t="array" aca="1" ref="I516" ca="1">_FV(A516,"Low")</f>
        <v>35.049999999999997</v>
      </c>
      <c r="J516" s="23" cm="1">
        <f t="array" aca="1" ref="J516" ca="1">_FV(A516,"High")</f>
        <v>35.39</v>
      </c>
      <c r="K516" s="23" cm="1">
        <f t="array" aca="1" ref="K516" ca="1">_FV(A516,"Previous close",TRUE)</f>
        <v>35.619999999999997</v>
      </c>
      <c r="L516" s="26"/>
      <c r="M516" s="23" cm="1">
        <f t="array" aca="1" ref="M516" ca="1">_FV(A516,"52 week low",TRUE)</f>
        <v>34.94</v>
      </c>
      <c r="N516" s="23" cm="1">
        <f t="array" aca="1" ref="N516" ca="1">_FV(A516,"52 week high",TRUE)</f>
        <v>46.98</v>
      </c>
      <c r="O516" s="8" cm="1">
        <f t="array" aca="1" ref="O516" ca="1">_FV(A516,"Volume")</f>
        <v>5674324</v>
      </c>
      <c r="P516" s="7" cm="1">
        <f t="array" aca="1" ref="P516" ca="1">_FV(A516,"Volume average",TRUE)</f>
        <v>4450545</v>
      </c>
      <c r="Q516" t="s">
        <v>65</v>
      </c>
      <c r="R516" t="s">
        <v>109</v>
      </c>
      <c r="S516" t="s">
        <v>61</v>
      </c>
      <c r="T516" s="25" cm="1">
        <f t="array" aca="1" ref="T516" ca="1">_FV(A516,"Expense ratio",TRUE)</f>
        <v>9.4999999999999998E-3</v>
      </c>
      <c r="U516" s="24" cm="1">
        <f t="array" aca="1" ref="U516" ca="1">_FV(A516,"Market cap",TRUE)</f>
        <v>573782788</v>
      </c>
      <c r="V516" s="4">
        <v>597205824</v>
      </c>
      <c r="W516" s="4">
        <v>597205824</v>
      </c>
      <c r="Y516" t="s">
        <v>1596</v>
      </c>
      <c r="Z516" s="5">
        <v>35.375500000000002</v>
      </c>
      <c r="AA516" s="20"/>
      <c r="AB516" s="5">
        <v>6.8599999999999994E-2</v>
      </c>
      <c r="AC516" s="4">
        <v>5977176</v>
      </c>
      <c r="AE516" s="5">
        <v>-4.9563420822990807</v>
      </c>
      <c r="AF516" s="5">
        <v>-11.461076987690319</v>
      </c>
      <c r="AH516" s="16"/>
      <c r="AI516" s="4">
        <v>5977176</v>
      </c>
      <c r="AJ516" s="5">
        <v>211412715.12</v>
      </c>
      <c r="AL516" s="5">
        <v>46.98</v>
      </c>
      <c r="AM516" s="5">
        <v>35.14</v>
      </c>
      <c r="AN516" t="s">
        <v>82</v>
      </c>
      <c r="AO516" t="str" cm="1">
        <f t="array" aca="1" ref="AO516" ca="1">_FV(A516,"Currency")</f>
        <v>USD</v>
      </c>
      <c r="AP516" t="str" cm="1">
        <f t="array" aca="1" ref="AP516" ca="1">_FV(A516,"Exchange")</f>
        <v>NYSE Arca</v>
      </c>
      <c r="AQ516" s="6" t="str" cm="1">
        <f t="array" aca="1" ref="AQ516" ca="1">_FV(A516,"Exchange abbreviation",TRUE)</f>
        <v>ARCX</v>
      </c>
      <c r="AR516" t="str" cm="1">
        <f t="array" aca="1" ref="AR516" ca="1">_FV(A516,"Instrument type",TRUE)</f>
        <v>ETF</v>
      </c>
    </row>
    <row r="517" spans="1:44" ht="18.75" customHeight="1" x14ac:dyDescent="0.25">
      <c r="A517" t="e" vm="530">
        <v>#VALUE!</v>
      </c>
      <c r="B517" t="s">
        <v>1629</v>
      </c>
      <c r="C517" t="s">
        <v>1630</v>
      </c>
      <c r="D517" s="31" cm="1">
        <f t="array" aca="1" ref="D517" ca="1">_FV(A517,"Last trade time",TRUE)</f>
        <v>45824.840277823438</v>
      </c>
      <c r="E517" s="23" cm="1">
        <f t="array" aca="1" ref="E517" ca="1">_FV(A517,"Price")</f>
        <v>19.3</v>
      </c>
      <c r="F517" s="27" cm="1">
        <f t="array" aca="1" ref="F517" ca="1">_FV(A517,"Change (%)",TRUE)</f>
        <v>-1.0764000000000001E-2</v>
      </c>
      <c r="G517" s="26" cm="1">
        <f t="array" aca="1" ref="G517" ca="1">_FV(A517,"Change")</f>
        <v>-0.21</v>
      </c>
      <c r="H517" s="23" cm="1">
        <f t="array" aca="1" ref="H517" ca="1">_FV(A517,"Open")</f>
        <v>19.3</v>
      </c>
      <c r="I517" s="23" cm="1">
        <f t="array" aca="1" ref="I517" ca="1">_FV(A517,"Low")</f>
        <v>19.22</v>
      </c>
      <c r="J517" s="23" cm="1">
        <f t="array" aca="1" ref="J517" ca="1">_FV(A517,"High")</f>
        <v>19.309999999999999</v>
      </c>
      <c r="K517" s="23" cm="1">
        <f t="array" aca="1" ref="K517" ca="1">_FV(A517,"Previous close",TRUE)</f>
        <v>19.510000000000002</v>
      </c>
      <c r="L517" s="26"/>
      <c r="M517" s="23" cm="1">
        <f t="array" aca="1" ref="M517" ca="1">_FV(A517,"52 week low",TRUE)</f>
        <v>17.559999999999999</v>
      </c>
      <c r="N517" s="23" cm="1">
        <f t="array" aca="1" ref="N517" ca="1">_FV(A517,"52 week high",TRUE)</f>
        <v>23.38</v>
      </c>
      <c r="O517" s="8" cm="1">
        <f t="array" aca="1" ref="O517" ca="1">_FV(A517,"Volume")</f>
        <v>1671</v>
      </c>
      <c r="P517" s="7" cm="1">
        <f t="array" aca="1" ref="P517" ca="1">_FV(A517,"Volume average",TRUE)</f>
        <v>10710</v>
      </c>
      <c r="Q517" t="s">
        <v>65</v>
      </c>
      <c r="R517" t="s">
        <v>109</v>
      </c>
      <c r="S517" t="s">
        <v>61</v>
      </c>
      <c r="T517" s="25" cm="1">
        <f t="array" aca="1" ref="T517" ca="1">_FV(A517,"Expense ratio",TRUE)</f>
        <v>9.4999999999999998E-3</v>
      </c>
      <c r="U517" s="24" cm="1">
        <f t="array" aca="1" ref="U517" ca="1">_FV(A517,"Market cap",TRUE)</f>
        <v>5730471.0049999999</v>
      </c>
      <c r="V517" s="4">
        <v>5730477</v>
      </c>
      <c r="W517" s="4">
        <v>5730477</v>
      </c>
      <c r="Y517" t="s">
        <v>1596</v>
      </c>
      <c r="Z517" s="5">
        <v>19.209900000000001</v>
      </c>
      <c r="AA517" s="20"/>
      <c r="AB517" s="5">
        <v>4.7699999999999999E-2</v>
      </c>
      <c r="AC517" s="4">
        <v>31715</v>
      </c>
      <c r="AE517" s="5">
        <v>1.209408334963014</v>
      </c>
      <c r="AF517" s="5">
        <v>-2.227540783989812</v>
      </c>
      <c r="AI517" s="4">
        <v>31715</v>
      </c>
      <c r="AJ517" s="5">
        <v>608931.17149999994</v>
      </c>
      <c r="AL517" s="5">
        <v>23.38</v>
      </c>
      <c r="AM517" s="5">
        <v>17.559999999999999</v>
      </c>
      <c r="AN517" t="s">
        <v>47</v>
      </c>
      <c r="AO517" t="str" cm="1">
        <f t="array" aca="1" ref="AO517" ca="1">_FV(A517,"Currency")</f>
        <v>USD</v>
      </c>
      <c r="AP517" t="str" cm="1">
        <f t="array" aca="1" ref="AP517" ca="1">_FV(A517,"Exchange")</f>
        <v>NYSE Arca</v>
      </c>
      <c r="AQ517" s="6" t="str" cm="1">
        <f t="array" aca="1" ref="AQ517" ca="1">_FV(A517,"Exchange abbreviation",TRUE)</f>
        <v>ARCX</v>
      </c>
      <c r="AR517" t="str" cm="1">
        <f t="array" aca="1" ref="AR517" ca="1">_FV(A517,"Instrument type",TRUE)</f>
        <v>ETF</v>
      </c>
    </row>
    <row r="518" spans="1:44" ht="18.75" customHeight="1" x14ac:dyDescent="0.25">
      <c r="A518" t="e" vm="531">
        <v>#VALUE!</v>
      </c>
      <c r="B518" t="s">
        <v>1631</v>
      </c>
      <c r="C518" t="s">
        <v>1632</v>
      </c>
      <c r="D518" s="31" cm="1">
        <f t="array" aca="1" ref="D518" ca="1">_FV(A518,"Last trade time",TRUE)</f>
        <v>45824.84191263828</v>
      </c>
      <c r="E518" s="23" cm="1">
        <f t="array" aca="1" ref="E518" ca="1">_FV(A518,"Price")</f>
        <v>28.436</v>
      </c>
      <c r="F518" s="27" cm="1">
        <f t="array" aca="1" ref="F518" ca="1">_FV(A518,"Change (%)",TRUE)</f>
        <v>-8.4330000000000006E-4</v>
      </c>
      <c r="G518" s="26" cm="1">
        <f t="array" aca="1" ref="G518" ca="1">_FV(A518,"Change")</f>
        <v>-2.4E-2</v>
      </c>
      <c r="H518" s="23" cm="1">
        <f t="array" aca="1" ref="H518" ca="1">_FV(A518,"Open")</f>
        <v>28.245000000000001</v>
      </c>
      <c r="I518" s="23" cm="1">
        <f t="array" aca="1" ref="I518" ca="1">_FV(A518,"Low")</f>
        <v>28.17</v>
      </c>
      <c r="J518" s="23" cm="1">
        <f t="array" aca="1" ref="J518" ca="1">_FV(A518,"High")</f>
        <v>28.44</v>
      </c>
      <c r="K518" s="23" cm="1">
        <f t="array" aca="1" ref="K518" ca="1">_FV(A518,"Previous close",TRUE)</f>
        <v>28.46</v>
      </c>
      <c r="L518" s="26"/>
      <c r="M518" s="23" cm="1">
        <f t="array" aca="1" ref="M518" ca="1">_FV(A518,"52 week low",TRUE)</f>
        <v>27.82</v>
      </c>
      <c r="N518" s="23" cm="1">
        <f t="array" aca="1" ref="N518" ca="1">_FV(A518,"52 week high",TRUE)</f>
        <v>36.07</v>
      </c>
      <c r="O518" s="8" cm="1">
        <f t="array" aca="1" ref="O518" ca="1">_FV(A518,"Volume")</f>
        <v>15437</v>
      </c>
      <c r="P518" s="7" cm="1">
        <f t="array" aca="1" ref="P518" ca="1">_FV(A518,"Volume average",TRUE)</f>
        <v>31297</v>
      </c>
      <c r="Q518" t="s">
        <v>97</v>
      </c>
      <c r="S518" t="s">
        <v>61</v>
      </c>
      <c r="T518" s="25" cm="1">
        <f t="array" aca="1" ref="T518" ca="1">_FV(A518,"Expense ratio",TRUE)</f>
        <v>9.4999999999999998E-3</v>
      </c>
      <c r="U518" s="24" cm="1">
        <f t="array" aca="1" ref="U518" ca="1">_FV(A518,"Market cap",TRUE)</f>
        <v>33813274.079999998</v>
      </c>
      <c r="V518" s="4">
        <v>33813424</v>
      </c>
      <c r="W518" s="4">
        <v>33813424</v>
      </c>
      <c r="Y518" t="s">
        <v>1025</v>
      </c>
      <c r="Z518" s="5">
        <v>29.213999999999999</v>
      </c>
      <c r="AA518" s="20"/>
      <c r="AB518" s="4">
        <v>0</v>
      </c>
      <c r="AC518" s="4">
        <v>35080</v>
      </c>
      <c r="AE518" s="5">
        <v>-18.105146441692831</v>
      </c>
      <c r="AF518" s="5">
        <v>-5.0211963211492456</v>
      </c>
      <c r="AI518" s="4">
        <v>35080</v>
      </c>
      <c r="AJ518" s="5">
        <v>1026440.8</v>
      </c>
      <c r="AL518" s="5">
        <v>36.07</v>
      </c>
      <c r="AM518" s="5">
        <v>28.44</v>
      </c>
      <c r="AN518" t="s">
        <v>90</v>
      </c>
      <c r="AO518" t="str" cm="1">
        <f t="array" aca="1" ref="AO518" ca="1">_FV(A518,"Currency")</f>
        <v>USD</v>
      </c>
      <c r="AP518" t="str" cm="1">
        <f t="array" aca="1" ref="AP518" ca="1">_FV(A518,"Exchange")</f>
        <v>NYSE Arca</v>
      </c>
      <c r="AQ518" s="6" t="str" cm="1">
        <f t="array" aca="1" ref="AQ518" ca="1">_FV(A518,"Exchange abbreviation",TRUE)</f>
        <v>ARCX</v>
      </c>
      <c r="AR518" t="str" cm="1">
        <f t="array" aca="1" ref="AR518" ca="1">_FV(A518,"Instrument type",TRUE)</f>
        <v>ETF</v>
      </c>
    </row>
    <row r="519" spans="1:44" ht="18.75" customHeight="1" x14ac:dyDescent="0.25">
      <c r="A519" t="e" vm="532">
        <v>#VALUE!</v>
      </c>
      <c r="B519" t="s">
        <v>1633</v>
      </c>
      <c r="C519" t="s">
        <v>1634</v>
      </c>
      <c r="D519" s="31" cm="1">
        <f t="array" aca="1" ref="D519" ca="1">_FV(A519,"Last trade time",TRUE)</f>
        <v>45824.894875057813</v>
      </c>
      <c r="E519" s="23" cm="1">
        <f t="array" aca="1" ref="E519" ca="1">_FV(A519,"Price")</f>
        <v>37.28</v>
      </c>
      <c r="F519" s="27" cm="1">
        <f t="array" aca="1" ref="F519" ca="1">_FV(A519,"Change (%)",TRUE)</f>
        <v>-6.1319999999999994E-3</v>
      </c>
      <c r="G519" s="26" cm="1">
        <f t="array" aca="1" ref="G519" ca="1">_FV(A519,"Change")</f>
        <v>-0.23</v>
      </c>
      <c r="H519" s="23" cm="1">
        <f t="array" aca="1" ref="H519" ca="1">_FV(A519,"Open")</f>
        <v>37.58</v>
      </c>
      <c r="I519" s="23" cm="1">
        <f t="array" aca="1" ref="I519" ca="1">_FV(A519,"Low")</f>
        <v>37.130200000000002</v>
      </c>
      <c r="J519" s="23" cm="1">
        <f t="array" aca="1" ref="J519" ca="1">_FV(A519,"High")</f>
        <v>37.840000000000003</v>
      </c>
      <c r="K519" s="23" cm="1">
        <f t="array" aca="1" ref="K519" ca="1">_FV(A519,"Previous close",TRUE)</f>
        <v>37.51</v>
      </c>
      <c r="L519" s="26"/>
      <c r="M519" s="23" cm="1">
        <f t="array" aca="1" ref="M519" ca="1">_FV(A519,"52 week low",TRUE)</f>
        <v>30</v>
      </c>
      <c r="N519" s="23" cm="1">
        <f t="array" aca="1" ref="N519" ca="1">_FV(A519,"52 week high",TRUE)</f>
        <v>38.4</v>
      </c>
      <c r="O519" s="8" cm="1">
        <f t="array" aca="1" ref="O519" ca="1">_FV(A519,"Volume")</f>
        <v>136497</v>
      </c>
      <c r="P519" s="7" cm="1">
        <f t="array" aca="1" ref="P519" ca="1">_FV(A519,"Volume average",TRUE)</f>
        <v>187884</v>
      </c>
      <c r="Q519" t="s">
        <v>151</v>
      </c>
      <c r="S519" t="s">
        <v>318</v>
      </c>
      <c r="T519" s="25" cm="1">
        <f t="array" aca="1" ref="T519" ca="1">_FV(A519,"Expense ratio",TRUE)</f>
        <v>9.4999999999999998E-3</v>
      </c>
      <c r="U519" s="24" cm="1">
        <f t="array" aca="1" ref="U519" ca="1">_FV(A519,"Market cap",TRUE)</f>
        <v>3198129816.1399999</v>
      </c>
      <c r="V519" s="4">
        <v>3198070016</v>
      </c>
      <c r="W519" s="4">
        <v>3198070016</v>
      </c>
      <c r="Y519" t="s">
        <v>1635</v>
      </c>
      <c r="Z519" s="5">
        <v>37.15</v>
      </c>
      <c r="AA519" s="5">
        <v>16.821493</v>
      </c>
      <c r="AB519" s="5">
        <v>3.1899999999999998E-2</v>
      </c>
      <c r="AC519" s="4">
        <v>291382</v>
      </c>
      <c r="AE519" s="5">
        <v>3.7275642056726181</v>
      </c>
      <c r="AF519" s="5">
        <v>25.298754928730951</v>
      </c>
      <c r="AI519" s="4">
        <v>291382</v>
      </c>
      <c r="AJ519" s="5">
        <v>10829212.029999999</v>
      </c>
      <c r="AL519" s="5">
        <v>38.4</v>
      </c>
      <c r="AM519" s="4">
        <v>30</v>
      </c>
      <c r="AN519" t="s">
        <v>82</v>
      </c>
      <c r="AO519" t="str" cm="1">
        <f t="array" aca="1" ref="AO519" ca="1">_FV(A519,"Currency")</f>
        <v>USD</v>
      </c>
      <c r="AP519" t="str" cm="1">
        <f t="array" aca="1" ref="AP519" ca="1">_FV(A519,"Exchange")</f>
        <v>NYSE Arca</v>
      </c>
      <c r="AQ519" s="6" t="str" cm="1">
        <f t="array" aca="1" ref="AQ519" ca="1">_FV(A519,"Exchange abbreviation",TRUE)</f>
        <v>ARCX</v>
      </c>
      <c r="AR519" t="str" cm="1">
        <f t="array" aca="1" ref="AR519" ca="1">_FV(A519,"Instrument type",TRUE)</f>
        <v>ETF</v>
      </c>
    </row>
    <row r="520" spans="1:44" ht="18.75" customHeight="1" x14ac:dyDescent="0.25">
      <c r="A520" t="e" vm="533">
        <v>#VALUE!</v>
      </c>
      <c r="B520" t="s">
        <v>1636</v>
      </c>
      <c r="C520" t="s">
        <v>1637</v>
      </c>
      <c r="D520" s="31" cm="1">
        <f t="array" aca="1" ref="D520" ca="1">_FV(A520,"Last trade time",TRUE)</f>
        <v>45824.843750265623</v>
      </c>
      <c r="E520" s="23" cm="1">
        <f t="array" aca="1" ref="E520" ca="1">_FV(A520,"Price")</f>
        <v>31.555</v>
      </c>
      <c r="F520" s="27" cm="1">
        <f t="array" aca="1" ref="F520" ca="1">_FV(A520,"Change (%)",TRUE)</f>
        <v>2.2520999999999999E-2</v>
      </c>
      <c r="G520" s="26" cm="1">
        <f t="array" aca="1" ref="G520" ca="1">_FV(A520,"Change")</f>
        <v>0.69499999999999995</v>
      </c>
      <c r="H520" s="23" cm="1">
        <f t="array" aca="1" ref="H520" ca="1">_FV(A520,"Open")</f>
        <v>31.49</v>
      </c>
      <c r="I520" s="23" cm="1">
        <f t="array" aca="1" ref="I520" ca="1">_FV(A520,"Low")</f>
        <v>31.49</v>
      </c>
      <c r="J520" s="23" cm="1">
        <f t="array" aca="1" ref="J520" ca="1">_FV(A520,"High")</f>
        <v>31.555</v>
      </c>
      <c r="K520" s="23" cm="1">
        <f t="array" aca="1" ref="K520" ca="1">_FV(A520,"Previous close",TRUE)</f>
        <v>30.86</v>
      </c>
      <c r="L520" s="26"/>
      <c r="M520" s="23" cm="1">
        <f t="array" aca="1" ref="M520" ca="1">_FV(A520,"52 week low",TRUE)</f>
        <v>17.38</v>
      </c>
      <c r="N520" s="23" cm="1">
        <f t="array" aca="1" ref="N520" ca="1">_FV(A520,"52 week high",TRUE)</f>
        <v>43.79</v>
      </c>
      <c r="O520" s="8" cm="1">
        <f t="array" aca="1" ref="O520" ca="1">_FV(A520,"Volume")</f>
        <v>563</v>
      </c>
      <c r="P520" s="7" cm="1">
        <f t="array" aca="1" ref="P520" ca="1">_FV(A520,"Volume average",TRUE)</f>
        <v>933</v>
      </c>
      <c r="Q520" t="s">
        <v>65</v>
      </c>
      <c r="R520" t="s">
        <v>109</v>
      </c>
      <c r="S520" t="s">
        <v>61</v>
      </c>
      <c r="T520" s="25" cm="1">
        <f t="array" aca="1" ref="T520" ca="1">_FV(A520,"Expense ratio",TRUE)</f>
        <v>9.4999999999999998E-3</v>
      </c>
      <c r="U520" s="24" cm="1">
        <f t="array" aca="1" ref="U520" ca="1">_FV(A520,"Market cap",TRUE)</f>
        <v>2594264.52</v>
      </c>
      <c r="V520" s="4">
        <v>2594265</v>
      </c>
      <c r="W520" s="4">
        <v>2594265</v>
      </c>
      <c r="Y520" t="s">
        <v>1638</v>
      </c>
      <c r="Z520" s="5">
        <v>32.723599999999998</v>
      </c>
      <c r="AA520" s="19">
        <v>30.989525</v>
      </c>
      <c r="AB520" s="5">
        <v>2.5999999999999999E-3</v>
      </c>
      <c r="AC520" s="4">
        <v>1865</v>
      </c>
      <c r="AE520" s="5">
        <v>-9.9935348858443458</v>
      </c>
      <c r="AF520" s="5">
        <v>43.385574185039793</v>
      </c>
      <c r="AI520" s="4">
        <v>1865</v>
      </c>
      <c r="AJ520" s="5">
        <v>61171.999999999993</v>
      </c>
      <c r="AL520" s="5">
        <v>43.79</v>
      </c>
      <c r="AM520" s="5">
        <v>17.38</v>
      </c>
      <c r="AN520" t="s">
        <v>47</v>
      </c>
      <c r="AO520" t="str" cm="1">
        <f t="array" aca="1" ref="AO520" ca="1">_FV(A520,"Currency")</f>
        <v>USD</v>
      </c>
      <c r="AP520" t="str" cm="1">
        <f t="array" aca="1" ref="AP520" ca="1">_FV(A520,"Exchange")</f>
        <v>Nasdaq Stock Market</v>
      </c>
      <c r="AQ520" s="6" t="str" cm="1">
        <f t="array" aca="1" ref="AQ520" ca="1">_FV(A520,"Exchange abbreviation",TRUE)</f>
        <v>XNAS</v>
      </c>
      <c r="AR520" t="str" cm="1">
        <f t="array" aca="1" ref="AR520" ca="1">_FV(A520,"Instrument type",TRUE)</f>
        <v>ETF</v>
      </c>
    </row>
    <row r="521" spans="1:44" ht="18.75" customHeight="1" x14ac:dyDescent="0.25">
      <c r="A521" t="e" vm="534">
        <v>#VALUE!</v>
      </c>
      <c r="B521" t="s">
        <v>1639</v>
      </c>
      <c r="C521" t="s">
        <v>1640</v>
      </c>
      <c r="D521" s="31" cm="1">
        <f t="array" aca="1" ref="D521" ca="1">_FV(A521,"Last trade time",TRUE)</f>
        <v>45824.840282892968</v>
      </c>
      <c r="E521" s="23" cm="1">
        <f t="array" aca="1" ref="E521" ca="1">_FV(A521,"Price")</f>
        <v>31.400099999999998</v>
      </c>
      <c r="F521" s="27" cm="1">
        <f t="array" aca="1" ref="F521" ca="1">_FV(A521,"Change (%)",TRUE)</f>
        <v>8.7150000000000005E-3</v>
      </c>
      <c r="G521" s="26" cm="1">
        <f t="array" aca="1" ref="G521" ca="1">_FV(A521,"Change")</f>
        <v>0.27129999999999999</v>
      </c>
      <c r="H521" s="23" cm="1">
        <f t="array" aca="1" ref="H521" ca="1">_FV(A521,"Open")</f>
        <v>31.36</v>
      </c>
      <c r="I521" s="23" cm="1">
        <f t="array" aca="1" ref="I521" ca="1">_FV(A521,"Low")</f>
        <v>31.330100000000002</v>
      </c>
      <c r="J521" s="23" cm="1">
        <f t="array" aca="1" ref="J521" ca="1">_FV(A521,"High")</f>
        <v>31.400099999999998</v>
      </c>
      <c r="K521" s="23" cm="1">
        <f t="array" aca="1" ref="K521" ca="1">_FV(A521,"Previous close",TRUE)</f>
        <v>31.128799999999998</v>
      </c>
      <c r="L521" s="26"/>
      <c r="M521" s="23" cm="1">
        <f t="array" aca="1" ref="M521" ca="1">_FV(A521,"52 week low",TRUE)</f>
        <v>27.22</v>
      </c>
      <c r="N521" s="23" cm="1">
        <f t="array" aca="1" ref="N521" ca="1">_FV(A521,"52 week high",TRUE)</f>
        <v>33.26</v>
      </c>
      <c r="O521" s="8" cm="1">
        <f t="array" aca="1" ref="O521" ca="1">_FV(A521,"Volume")</f>
        <v>5725</v>
      </c>
      <c r="P521" s="7" cm="1">
        <f t="array" aca="1" ref="P521" ca="1">_FV(A521,"Volume average",TRUE)</f>
        <v>12854</v>
      </c>
      <c r="Q521" t="s">
        <v>1641</v>
      </c>
      <c r="R521" t="s">
        <v>155</v>
      </c>
      <c r="S521" t="s">
        <v>555</v>
      </c>
      <c r="T521" s="25" cm="1">
        <f t="array" aca="1" ref="T521" ca="1">_FV(A521,"Expense ratio",TRUE)</f>
        <v>9.4999999999999998E-3</v>
      </c>
      <c r="U521" s="24" cm="1">
        <f t="array" aca="1" ref="U521" ca="1">_FV(A521,"Market cap",TRUE)</f>
        <v>94984464.709999993</v>
      </c>
      <c r="V521" s="4">
        <v>94984464</v>
      </c>
      <c r="W521" s="4">
        <v>94984464</v>
      </c>
      <c r="X521" t="s">
        <v>1642</v>
      </c>
      <c r="Y521" t="s">
        <v>1048</v>
      </c>
      <c r="Z521" s="5">
        <v>31.15</v>
      </c>
      <c r="AA521" s="5">
        <v>21.555147000000002</v>
      </c>
      <c r="AB521" s="5">
        <v>1.26E-2</v>
      </c>
      <c r="AC521" s="4">
        <v>16450</v>
      </c>
      <c r="AE521" s="5">
        <v>3.8730836459380358</v>
      </c>
      <c r="AF521" s="5">
        <v>9.6102115311775371</v>
      </c>
      <c r="AI521" s="4">
        <v>16450</v>
      </c>
      <c r="AJ521" s="4">
        <v>512253</v>
      </c>
      <c r="AL521" s="5">
        <v>33.26</v>
      </c>
      <c r="AM521" s="5">
        <v>27.22</v>
      </c>
      <c r="AN521" t="s">
        <v>47</v>
      </c>
      <c r="AO521" t="str" cm="1">
        <f t="array" aca="1" ref="AO521" ca="1">_FV(A521,"Currency")</f>
        <v>USD</v>
      </c>
      <c r="AP521" t="str" cm="1">
        <f t="array" aca="1" ref="AP521" ca="1">_FV(A521,"Exchange")</f>
        <v>CBOE BZX Exchange</v>
      </c>
      <c r="AQ521" s="6" t="str" cm="1">
        <f t="array" aca="1" ref="AQ521" ca="1">_FV(A521,"Exchange abbreviation",TRUE)</f>
        <v>BATS</v>
      </c>
      <c r="AR521" t="str" cm="1">
        <f t="array" aca="1" ref="AR521" ca="1">_FV(A521,"Instrument type",TRUE)</f>
        <v>ETF</v>
      </c>
    </row>
    <row r="522" spans="1:44" ht="18.75" customHeight="1" x14ac:dyDescent="0.25">
      <c r="A522" t="e" vm="535">
        <v>#VALUE!</v>
      </c>
      <c r="B522" t="s">
        <v>1643</v>
      </c>
      <c r="C522" t="s">
        <v>1644</v>
      </c>
      <c r="D522" s="31" cm="1">
        <f t="array" aca="1" ref="D522" ca="1">_FV(A522,"Last trade time",TRUE)</f>
        <v>45824.840277777781</v>
      </c>
      <c r="E522" s="23" cm="1">
        <f t="array" aca="1" ref="E522" ca="1">_FV(A522,"Price")</f>
        <v>15.94</v>
      </c>
      <c r="F522" s="27" cm="1">
        <f t="array" aca="1" ref="F522" ca="1">_FV(A522,"Change (%)",TRUE)</f>
        <v>-1.879E-3</v>
      </c>
      <c r="G522" s="26" cm="1">
        <f t="array" aca="1" ref="G522" ca="1">_FV(A522,"Change")</f>
        <v>-0.03</v>
      </c>
      <c r="H522" s="23" cm="1">
        <f t="array" aca="1" ref="H522" ca="1">_FV(A522,"Open")</f>
        <v>15.95</v>
      </c>
      <c r="I522" s="23" cm="1">
        <f t="array" aca="1" ref="I522" ca="1">_FV(A522,"Low")</f>
        <v>15.9201</v>
      </c>
      <c r="J522" s="23" cm="1">
        <f t="array" aca="1" ref="J522" ca="1">_FV(A522,"High")</f>
        <v>15.95</v>
      </c>
      <c r="K522" s="23" cm="1">
        <f t="array" aca="1" ref="K522" ca="1">_FV(A522,"Previous close",TRUE)</f>
        <v>15.97</v>
      </c>
      <c r="L522" s="26"/>
      <c r="M522" s="23" cm="1">
        <f t="array" aca="1" ref="M522" ca="1">_FV(A522,"52 week low",TRUE)</f>
        <v>15.88</v>
      </c>
      <c r="N522" s="23" cm="1">
        <f t="array" aca="1" ref="N522" ca="1">_FV(A522,"52 week high",TRUE)</f>
        <v>17.27</v>
      </c>
      <c r="O522" s="8" cm="1">
        <f t="array" aca="1" ref="O522" ca="1">_FV(A522,"Volume")</f>
        <v>105081</v>
      </c>
      <c r="P522" s="7" cm="1">
        <f t="array" aca="1" ref="P522" ca="1">_FV(A522,"Volume average",TRUE)</f>
        <v>268097</v>
      </c>
      <c r="Q522" t="s">
        <v>1191</v>
      </c>
      <c r="R522" t="s">
        <v>1192</v>
      </c>
      <c r="S522" t="s">
        <v>61</v>
      </c>
      <c r="T522" s="25" cm="1">
        <f t="array" aca="1" ref="T522" ca="1">_FV(A522,"Expense ratio",TRUE)</f>
        <v>9.4999999999999998E-3</v>
      </c>
      <c r="U522" s="24" cm="1">
        <f t="array" aca="1" ref="U522" ca="1">_FV(A522,"Market cap",TRUE)</f>
        <v>100513980</v>
      </c>
      <c r="V522" s="4">
        <v>100514248</v>
      </c>
      <c r="W522" s="4">
        <v>100514248</v>
      </c>
      <c r="Y522" t="s">
        <v>1645</v>
      </c>
      <c r="Z522" s="5">
        <v>15.9551</v>
      </c>
      <c r="AA522" s="20"/>
      <c r="AB522" s="5">
        <v>5.5E-2</v>
      </c>
      <c r="AC522" s="4">
        <v>557273</v>
      </c>
      <c r="AE522" s="5">
        <v>-0.4613628627163302</v>
      </c>
      <c r="AF522" s="5">
        <v>-2.084627258694272</v>
      </c>
      <c r="AI522" s="4">
        <v>557273</v>
      </c>
      <c r="AJ522" s="5">
        <v>8894077.0800000001</v>
      </c>
      <c r="AL522" s="5">
        <v>17.27</v>
      </c>
      <c r="AM522" s="5">
        <v>15.88</v>
      </c>
      <c r="AN522" t="s">
        <v>90</v>
      </c>
      <c r="AO522" t="str" cm="1">
        <f t="array" aca="1" ref="AO522" ca="1">_FV(A522,"Currency")</f>
        <v>USD</v>
      </c>
      <c r="AP522" t="str" cm="1">
        <f t="array" aca="1" ref="AP522" ca="1">_FV(A522,"Exchange")</f>
        <v>NYSE Arca</v>
      </c>
      <c r="AQ522" s="6" t="str" cm="1">
        <f t="array" aca="1" ref="AQ522" ca="1">_FV(A522,"Exchange abbreviation",TRUE)</f>
        <v>ARCX</v>
      </c>
      <c r="AR522" t="str" cm="1">
        <f t="array" aca="1" ref="AR522" ca="1">_FV(A522,"Instrument type",TRUE)</f>
        <v>ETF</v>
      </c>
    </row>
    <row r="523" spans="1:44" ht="18.75" customHeight="1" x14ac:dyDescent="0.25">
      <c r="A523" t="e" vm="536">
        <v>#VALUE!</v>
      </c>
      <c r="B523" t="s">
        <v>1646</v>
      </c>
      <c r="C523" t="s">
        <v>1647</v>
      </c>
      <c r="D523" s="31" cm="1">
        <f t="array" aca="1" ref="D523" ca="1">_FV(A523,"Last trade time",TRUE)</f>
        <v>45824.84027780078</v>
      </c>
      <c r="E523" s="23" cm="1">
        <f t="array" aca="1" ref="E523" ca="1">_FV(A523,"Price")</f>
        <v>13.571199999999999</v>
      </c>
      <c r="F523" s="27" cm="1">
        <f t="array" aca="1" ref="F523" ca="1">_FV(A523,"Change (%)",TRUE)</f>
        <v>-1.4852000000000001E-2</v>
      </c>
      <c r="G523" s="26" cm="1">
        <f t="array" aca="1" ref="G523" ca="1">_FV(A523,"Change")</f>
        <v>-0.2046</v>
      </c>
      <c r="H523" s="23" cm="1">
        <f t="array" aca="1" ref="H523" ca="1">_FV(A523,"Open")</f>
        <v>13.5486</v>
      </c>
      <c r="I523" s="23" cm="1">
        <f t="array" aca="1" ref="I523" ca="1">_FV(A523,"Low")</f>
        <v>13.401</v>
      </c>
      <c r="J523" s="23" cm="1">
        <f t="array" aca="1" ref="J523" ca="1">_FV(A523,"High")</f>
        <v>13.571199999999999</v>
      </c>
      <c r="K523" s="23" cm="1">
        <f t="array" aca="1" ref="K523" ca="1">_FV(A523,"Previous close",TRUE)</f>
        <v>13.7758</v>
      </c>
      <c r="L523" s="26"/>
      <c r="M523" s="23" cm="1">
        <f t="array" aca="1" ref="M523" ca="1">_FV(A523,"52 week low",TRUE)</f>
        <v>13.18</v>
      </c>
      <c r="N523" s="23" cm="1">
        <f t="array" aca="1" ref="N523" ca="1">_FV(A523,"52 week high",TRUE)</f>
        <v>23.72</v>
      </c>
      <c r="O523" s="8" cm="1">
        <f t="array" aca="1" ref="O523" ca="1">_FV(A523,"Volume")</f>
        <v>2830</v>
      </c>
      <c r="P523" s="7" cm="1">
        <f t="array" aca="1" ref="P523" ca="1">_FV(A523,"Volume average",TRUE)</f>
        <v>3824</v>
      </c>
      <c r="Q523" t="s">
        <v>65</v>
      </c>
      <c r="R523" t="s">
        <v>109</v>
      </c>
      <c r="S523" t="s">
        <v>61</v>
      </c>
      <c r="T523" s="25" cm="1">
        <f t="array" aca="1" ref="T523" ca="1">_FV(A523,"Expense ratio",TRUE)</f>
        <v>9.4999999999999998E-3</v>
      </c>
      <c r="U523" s="24" cm="1">
        <f t="array" aca="1" ref="U523" ca="1">_FV(A523,"Market cap",TRUE)</f>
        <v>1331152.43</v>
      </c>
      <c r="V523" s="4">
        <v>1331158</v>
      </c>
      <c r="W523" s="4">
        <v>1331158</v>
      </c>
      <c r="Y523" t="s">
        <v>1535</v>
      </c>
      <c r="Z523" s="5">
        <v>6.6448</v>
      </c>
      <c r="AA523" s="20"/>
      <c r="AB523" s="5">
        <v>6.7199999999999996E-2</v>
      </c>
      <c r="AC523" s="4">
        <v>17695</v>
      </c>
      <c r="AE523" s="5">
        <v>-20.778634796784399</v>
      </c>
      <c r="AF523" s="5">
        <v>-30.239062972551249</v>
      </c>
      <c r="AI523" s="4">
        <v>17695</v>
      </c>
      <c r="AJ523" s="5">
        <v>117422.25049999999</v>
      </c>
      <c r="AL523" s="5">
        <v>11.86</v>
      </c>
      <c r="AM523" s="5">
        <v>6.59</v>
      </c>
      <c r="AN523" t="s">
        <v>47</v>
      </c>
      <c r="AO523" t="str" cm="1">
        <f t="array" aca="1" ref="AO523" ca="1">_FV(A523,"Currency")</f>
        <v>USD</v>
      </c>
      <c r="AP523" t="str" cm="1">
        <f t="array" aca="1" ref="AP523" ca="1">_FV(A523,"Exchange")</f>
        <v>NYSE Arca</v>
      </c>
      <c r="AQ523" s="6" t="str" cm="1">
        <f t="array" aca="1" ref="AQ523" ca="1">_FV(A523,"Exchange abbreviation",TRUE)</f>
        <v>ARCX</v>
      </c>
      <c r="AR523" t="str" cm="1">
        <f t="array" aca="1" ref="AR523" ca="1">_FV(A523,"Instrument type",TRUE)</f>
        <v>ETF</v>
      </c>
    </row>
    <row r="524" spans="1:44" ht="18.75" customHeight="1" x14ac:dyDescent="0.25">
      <c r="A524" t="e" vm="537">
        <v>#VALUE!</v>
      </c>
      <c r="B524" t="s">
        <v>1648</v>
      </c>
      <c r="C524" t="s">
        <v>1649</v>
      </c>
      <c r="D524" s="31" cm="1">
        <f t="array" aca="1" ref="D524" ca="1">_FV(A524,"Last trade time",TRUE)</f>
        <v>45824.84027780078</v>
      </c>
      <c r="E524" s="23" cm="1">
        <f t="array" aca="1" ref="E524" ca="1">_FV(A524,"Price")</f>
        <v>43.366999999999997</v>
      </c>
      <c r="F524" s="27" cm="1">
        <f t="array" aca="1" ref="F524" ca="1">_FV(A524,"Change (%)",TRUE)</f>
        <v>9.1660000000000005E-3</v>
      </c>
      <c r="G524" s="26" cm="1">
        <f t="array" aca="1" ref="G524" ca="1">_FV(A524,"Change")</f>
        <v>0.39389999999999997</v>
      </c>
      <c r="H524" s="23" cm="1">
        <f t="array" aca="1" ref="H524" ca="1">_FV(A524,"Open")</f>
        <v>43.366999999999997</v>
      </c>
      <c r="I524" s="23" cm="1">
        <f t="array" aca="1" ref="I524" ca="1">_FV(A524,"Low")</f>
        <v>43.366999999999997</v>
      </c>
      <c r="J524" s="23" cm="1">
        <f t="array" aca="1" ref="J524" ca="1">_FV(A524,"High")</f>
        <v>43.366999999999997</v>
      </c>
      <c r="K524" s="23" cm="1">
        <f t="array" aca="1" ref="K524" ca="1">_FV(A524,"Previous close",TRUE)</f>
        <v>42.973100000000002</v>
      </c>
      <c r="L524" s="26"/>
      <c r="M524" s="23" cm="1">
        <f t="array" aca="1" ref="M524" ca="1">_FV(A524,"52 week low",TRUE)</f>
        <v>38.4</v>
      </c>
      <c r="N524" s="23" cm="1">
        <f t="array" aca="1" ref="N524" ca="1">_FV(A524,"52 week high",TRUE)</f>
        <v>45.229700000000001</v>
      </c>
      <c r="O524" s="8" cm="1">
        <f t="array" aca="1" ref="O524" ca="1">_FV(A524,"Volume")</f>
        <v>0</v>
      </c>
      <c r="P524" s="7" cm="1">
        <f t="array" aca="1" ref="P524" ca="1">_FV(A524,"Volume average",TRUE)</f>
        <v>1492</v>
      </c>
      <c r="Q524" t="s">
        <v>60</v>
      </c>
      <c r="S524" t="s">
        <v>1650</v>
      </c>
      <c r="T524" s="25" cm="1">
        <f t="array" aca="1" ref="T524" ca="1">_FV(A524,"Expense ratio",TRUE)</f>
        <v>9.4999999999999998E-3</v>
      </c>
      <c r="U524" s="24" cm="1">
        <f t="array" aca="1" ref="U524" ca="1">_FV(A524,"Market cap",TRUE)</f>
        <v>24643550.34</v>
      </c>
      <c r="V524" s="4">
        <v>24643550</v>
      </c>
      <c r="W524" s="4">
        <v>24643550</v>
      </c>
      <c r="Y524" t="s">
        <v>1651</v>
      </c>
      <c r="Z524" s="5">
        <v>43.29</v>
      </c>
      <c r="AA524" s="19">
        <v>19.790028</v>
      </c>
      <c r="AB524" s="5">
        <v>2.5000000000000001E-3</v>
      </c>
      <c r="AC524" s="4">
        <v>1885</v>
      </c>
      <c r="AE524" s="5">
        <v>2.6903886827936758</v>
      </c>
      <c r="AF524" s="5">
        <v>6.6969675455864852</v>
      </c>
      <c r="AI524" s="4">
        <v>1885</v>
      </c>
      <c r="AJ524" s="5">
        <v>81566.212</v>
      </c>
      <c r="AL524" s="5">
        <v>45.23</v>
      </c>
      <c r="AM524" s="5">
        <v>38.4</v>
      </c>
      <c r="AN524" t="s">
        <v>47</v>
      </c>
      <c r="AO524" t="str" cm="1">
        <f t="array" aca="1" ref="AO524" ca="1">_FV(A524,"Currency")</f>
        <v>USD</v>
      </c>
      <c r="AP524" t="str" cm="1">
        <f t="array" aca="1" ref="AP524" ca="1">_FV(A524,"Exchange")</f>
        <v>NYSE Arca</v>
      </c>
      <c r="AQ524" s="6" t="str" cm="1">
        <f t="array" aca="1" ref="AQ524" ca="1">_FV(A524,"Exchange abbreviation",TRUE)</f>
        <v>ARCX</v>
      </c>
      <c r="AR524" t="str" cm="1">
        <f t="array" aca="1" ref="AR524" ca="1">_FV(A524,"Instrument type",TRUE)</f>
        <v>ETF</v>
      </c>
    </row>
    <row r="525" spans="1:44" ht="18.75" customHeight="1" x14ac:dyDescent="0.25">
      <c r="A525" t="e" vm="538">
        <v>#VALUE!</v>
      </c>
      <c r="B525" t="s">
        <v>1652</v>
      </c>
      <c r="C525" t="s">
        <v>1653</v>
      </c>
      <c r="D525" s="31" cm="1">
        <f t="array" aca="1" ref="D525" ca="1">_FV(A525,"Last trade time",TRUE)</f>
        <v>45824.840277812502</v>
      </c>
      <c r="E525" s="23" cm="1">
        <f t="array" aca="1" ref="E525" ca="1">_FV(A525,"Price")</f>
        <v>75.1267</v>
      </c>
      <c r="F525" s="27" cm="1">
        <f t="array" aca="1" ref="F525" ca="1">_FV(A525,"Change (%)",TRUE)</f>
        <v>5.2630000000000003E-3</v>
      </c>
      <c r="G525" s="26" cm="1">
        <f t="array" aca="1" ref="G525" ca="1">_FV(A525,"Change")</f>
        <v>0.39329999999999998</v>
      </c>
      <c r="H525" s="23" cm="1">
        <f t="array" aca="1" ref="H525" ca="1">_FV(A525,"Open")</f>
        <v>75.22</v>
      </c>
      <c r="I525" s="23" cm="1">
        <f t="array" aca="1" ref="I525" ca="1">_FV(A525,"Low")</f>
        <v>75.12</v>
      </c>
      <c r="J525" s="23" cm="1">
        <f t="array" aca="1" ref="J525" ca="1">_FV(A525,"High")</f>
        <v>75.22</v>
      </c>
      <c r="K525" s="23" cm="1">
        <f t="array" aca="1" ref="K525" ca="1">_FV(A525,"Previous close",TRUE)</f>
        <v>74.733400000000003</v>
      </c>
      <c r="L525" s="26"/>
      <c r="M525" s="23" cm="1">
        <f t="array" aca="1" ref="M525" ca="1">_FV(A525,"52 week low",TRUE)</f>
        <v>66.66</v>
      </c>
      <c r="N525" s="23" cm="1">
        <f t="array" aca="1" ref="N525" ca="1">_FV(A525,"52 week high",TRUE)</f>
        <v>75.31</v>
      </c>
      <c r="O525" s="8" cm="1">
        <f t="array" aca="1" ref="O525" ca="1">_FV(A525,"Volume")</f>
        <v>20377</v>
      </c>
      <c r="P525" s="7" cm="1">
        <f t="array" aca="1" ref="P525" ca="1">_FV(A525,"Volume average",TRUE)</f>
        <v>19538</v>
      </c>
      <c r="Q525" t="s">
        <v>1010</v>
      </c>
      <c r="S525" t="s">
        <v>61</v>
      </c>
      <c r="T525" s="25" cm="1">
        <f t="array" aca="1" ref="T525" ca="1">_FV(A525,"Expense ratio",TRUE)</f>
        <v>9.4999999999999998E-3</v>
      </c>
      <c r="U525" s="24" cm="1">
        <f t="array" aca="1" ref="U525" ca="1">_FV(A525,"Market cap",TRUE)</f>
        <v>17915736</v>
      </c>
      <c r="V525" s="4">
        <v>17915732</v>
      </c>
      <c r="W525" s="4">
        <v>17915732</v>
      </c>
      <c r="Y525" t="s">
        <v>1654</v>
      </c>
      <c r="Z525" s="5">
        <v>74.773399999999995</v>
      </c>
      <c r="AA525" s="20"/>
      <c r="AB525" s="5">
        <v>3.09E-2</v>
      </c>
      <c r="AC525" s="4">
        <v>13290</v>
      </c>
      <c r="AE525" s="5">
        <v>3.7396077244550301</v>
      </c>
      <c r="AF525" s="5">
        <v>12.113197032178061</v>
      </c>
      <c r="AI525" s="4">
        <v>13290</v>
      </c>
      <c r="AJ525" s="5">
        <v>993672.03599999996</v>
      </c>
      <c r="AL525" s="5">
        <v>75.13</v>
      </c>
      <c r="AM525" s="5">
        <v>66.66</v>
      </c>
      <c r="AN525" t="s">
        <v>47</v>
      </c>
      <c r="AO525" t="str" cm="1">
        <f t="array" aca="1" ref="AO525" ca="1">_FV(A525,"Currency")</f>
        <v>USD</v>
      </c>
      <c r="AP525" t="str" cm="1">
        <f t="array" aca="1" ref="AP525" ca="1">_FV(A525,"Exchange")</f>
        <v>NYSE Arca</v>
      </c>
      <c r="AQ525" s="6" t="str" cm="1">
        <f t="array" aca="1" ref="AQ525" ca="1">_FV(A525,"Exchange abbreviation",TRUE)</f>
        <v>ARCX</v>
      </c>
      <c r="AR525" t="str" cm="1">
        <f t="array" aca="1" ref="AR525" ca="1">_FV(A525,"Instrument type",TRUE)</f>
        <v>ETF</v>
      </c>
    </row>
    <row r="526" spans="1:44" ht="18.75" customHeight="1" x14ac:dyDescent="0.25">
      <c r="A526" t="e" vm="539">
        <v>#VALUE!</v>
      </c>
      <c r="B526" t="s">
        <v>1655</v>
      </c>
      <c r="C526" t="s">
        <v>1656</v>
      </c>
      <c r="D526" s="31" cm="1">
        <f t="array" aca="1" ref="D526" ca="1">_FV(A526,"Last trade time",TRUE)</f>
        <v>45824.840277789066</v>
      </c>
      <c r="E526" s="23" cm="1">
        <f t="array" aca="1" ref="E526" ca="1">_FV(A526,"Price")</f>
        <v>18.234100000000002</v>
      </c>
      <c r="F526" s="27" cm="1">
        <f t="array" aca="1" ref="F526" ca="1">_FV(A526,"Change (%)",TRUE)</f>
        <v>-1.418E-3</v>
      </c>
      <c r="G526" s="26" cm="1">
        <f t="array" aca="1" ref="G526" ca="1">_FV(A526,"Change")</f>
        <v>-2.5899999999999999E-2</v>
      </c>
      <c r="H526" s="23" cm="1">
        <f t="array" aca="1" ref="H526" ca="1">_FV(A526,"Open")</f>
        <v>18.260000000000002</v>
      </c>
      <c r="I526" s="23" cm="1">
        <f t="array" aca="1" ref="I526" ca="1">_FV(A526,"Low")</f>
        <v>18.225000000000001</v>
      </c>
      <c r="J526" s="23" cm="1">
        <f t="array" aca="1" ref="J526" ca="1">_FV(A526,"High")</f>
        <v>18.28</v>
      </c>
      <c r="K526" s="23" cm="1">
        <f t="array" aca="1" ref="K526" ca="1">_FV(A526,"Previous close",TRUE)</f>
        <v>18.260000000000002</v>
      </c>
      <c r="L526" s="26"/>
      <c r="M526" s="23" cm="1">
        <f t="array" aca="1" ref="M526" ca="1">_FV(A526,"52 week low",TRUE)</f>
        <v>17.600000000000001</v>
      </c>
      <c r="N526" s="23" cm="1">
        <f t="array" aca="1" ref="N526" ca="1">_FV(A526,"52 week high",TRUE)</f>
        <v>19.75</v>
      </c>
      <c r="O526" s="8" cm="1">
        <f t="array" aca="1" ref="O526" ca="1">_FV(A526,"Volume")</f>
        <v>2561</v>
      </c>
      <c r="P526" s="7" cm="1">
        <f t="array" aca="1" ref="P526" ca="1">_FV(A526,"Volume average",TRUE)</f>
        <v>16958</v>
      </c>
      <c r="Q526" t="s">
        <v>270</v>
      </c>
      <c r="S526" t="s">
        <v>1657</v>
      </c>
      <c r="T526" s="25" cm="1">
        <f t="array" aca="1" ref="T526" ca="1">_FV(A526,"Expense ratio",TRUE)</f>
        <v>9.4999999999999998E-3</v>
      </c>
      <c r="U526" s="24" cm="1">
        <f t="array" aca="1" ref="U526" ca="1">_FV(A526,"Market cap",TRUE)</f>
        <v>158110765.02000001</v>
      </c>
      <c r="V526" s="4">
        <v>158110768</v>
      </c>
      <c r="W526" s="4">
        <v>158110768</v>
      </c>
      <c r="Y526" t="s">
        <v>1658</v>
      </c>
      <c r="Z526" s="5">
        <v>18.227399999999999</v>
      </c>
      <c r="AA526" s="5">
        <v>18.174731999999999</v>
      </c>
      <c r="AB526" s="5">
        <v>8.7499999999999994E-2</v>
      </c>
      <c r="AC526" s="4">
        <v>15757</v>
      </c>
      <c r="AE526" s="5">
        <v>-0.64510968560095305</v>
      </c>
      <c r="AF526" s="5">
        <v>2.407354715507704</v>
      </c>
      <c r="AI526" s="4">
        <v>15757</v>
      </c>
      <c r="AJ526" s="5">
        <v>287012.17930000002</v>
      </c>
      <c r="AL526" s="5">
        <v>19.75</v>
      </c>
      <c r="AM526" s="5">
        <v>17.600000000000001</v>
      </c>
      <c r="AN526" t="s">
        <v>47</v>
      </c>
      <c r="AO526" t="str" cm="1">
        <f t="array" aca="1" ref="AO526" ca="1">_FV(A526,"Currency")</f>
        <v>USD</v>
      </c>
      <c r="AP526" t="str" cm="1">
        <f t="array" aca="1" ref="AP526" ca="1">_FV(A526,"Exchange")</f>
        <v>NYSE Arca</v>
      </c>
      <c r="AQ526" s="6" t="str" cm="1">
        <f t="array" aca="1" ref="AQ526" ca="1">_FV(A526,"Exchange abbreviation",TRUE)</f>
        <v>ARCX</v>
      </c>
      <c r="AR526" t="str" cm="1">
        <f t="array" aca="1" ref="AR526" ca="1">_FV(A526,"Instrument type",TRUE)</f>
        <v>ETF</v>
      </c>
    </row>
    <row r="527" spans="1:44" ht="18.75" customHeight="1" x14ac:dyDescent="0.25">
      <c r="A527" t="e" vm="540">
        <v>#VALUE!</v>
      </c>
      <c r="B527" t="s">
        <v>1659</v>
      </c>
      <c r="C527" t="s">
        <v>1660</v>
      </c>
      <c r="D527" s="31" cm="1">
        <f t="array" aca="1" ref="D527" ca="1">_FV(A527,"Last trade time",TRUE)</f>
        <v>45824.84027780078</v>
      </c>
      <c r="E527" s="23" cm="1">
        <f t="array" aca="1" ref="E527" ca="1">_FV(A527,"Price")</f>
        <v>41.146799999999999</v>
      </c>
      <c r="F527" s="27" cm="1">
        <f t="array" aca="1" ref="F527" ca="1">_FV(A527,"Change (%)",TRUE)</f>
        <v>-3.6180000000000001E-3</v>
      </c>
      <c r="G527" s="26" cm="1">
        <f t="array" aca="1" ref="G527" ca="1">_FV(A527,"Change")</f>
        <v>-0.14940000000000001</v>
      </c>
      <c r="H527" s="23" cm="1">
        <f t="array" aca="1" ref="H527" ca="1">_FV(A527,"Open")</f>
        <v>41.55</v>
      </c>
      <c r="I527" s="23" cm="1">
        <f t="array" aca="1" ref="I527" ca="1">_FV(A527,"Low")</f>
        <v>40.81</v>
      </c>
      <c r="J527" s="23" cm="1">
        <f t="array" aca="1" ref="J527" ca="1">_FV(A527,"High")</f>
        <v>41.78</v>
      </c>
      <c r="K527" s="23" cm="1">
        <f t="array" aca="1" ref="K527" ca="1">_FV(A527,"Previous close",TRUE)</f>
        <v>41.296199999999999</v>
      </c>
      <c r="L527" s="26"/>
      <c r="M527" s="23" cm="1">
        <f t="array" aca="1" ref="M527" ca="1">_FV(A527,"52 week low",TRUE)</f>
        <v>36.520000000000003</v>
      </c>
      <c r="N527" s="23" cm="1">
        <f t="array" aca="1" ref="N527" ca="1">_FV(A527,"52 week high",TRUE)</f>
        <v>58.734999999999999</v>
      </c>
      <c r="O527" s="8" cm="1">
        <f t="array" aca="1" ref="O527" ca="1">_FV(A527,"Volume")</f>
        <v>7198</v>
      </c>
      <c r="P527" s="7" cm="1">
        <f t="array" aca="1" ref="P527" ca="1">_FV(A527,"Volume average",TRUE)</f>
        <v>14405</v>
      </c>
      <c r="Q527" t="s">
        <v>85</v>
      </c>
      <c r="S527" t="s">
        <v>61</v>
      </c>
      <c r="T527" s="25" cm="1">
        <f t="array" aca="1" ref="T527" ca="1">_FV(A527,"Expense ratio",TRUE)</f>
        <v>9.4999999999999998E-3</v>
      </c>
      <c r="U527" s="24" cm="1">
        <f t="array" aca="1" ref="U527" ca="1">_FV(A527,"Market cap",TRUE)</f>
        <v>64341642</v>
      </c>
      <c r="V527" s="4">
        <v>64341608</v>
      </c>
      <c r="W527" s="4">
        <v>64341608</v>
      </c>
      <c r="Y527" t="s">
        <v>1535</v>
      </c>
      <c r="Z527" s="5">
        <v>40.424900000000001</v>
      </c>
      <c r="AA527" s="5">
        <v>25.956078000000002</v>
      </c>
      <c r="AB527" s="5">
        <v>1.4800000000000001E-2</v>
      </c>
      <c r="AC527" s="4">
        <v>11333</v>
      </c>
      <c r="AE527" s="5">
        <v>-8.0654764983767677</v>
      </c>
      <c r="AF527" s="5">
        <v>-20.470068567929541</v>
      </c>
      <c r="AI527" s="4">
        <v>11333</v>
      </c>
      <c r="AJ527" s="5">
        <v>458088.9264</v>
      </c>
      <c r="AL527" s="5">
        <v>115.04</v>
      </c>
      <c r="AM527" s="5">
        <v>36.520000000000003</v>
      </c>
      <c r="AN527" t="s">
        <v>47</v>
      </c>
      <c r="AO527" t="str" cm="1">
        <f t="array" aca="1" ref="AO527" ca="1">_FV(A527,"Currency")</f>
        <v>USD</v>
      </c>
      <c r="AP527" t="str" cm="1">
        <f t="array" aca="1" ref="AP527" ca="1">_FV(A527,"Exchange")</f>
        <v>NYSE Arca</v>
      </c>
      <c r="AQ527" s="6" t="str" cm="1">
        <f t="array" aca="1" ref="AQ527" ca="1">_FV(A527,"Exchange abbreviation",TRUE)</f>
        <v>ARCX</v>
      </c>
      <c r="AR527" t="str" cm="1">
        <f t="array" aca="1" ref="AR527" ca="1">_FV(A527,"Instrument type",TRUE)</f>
        <v>ETF</v>
      </c>
    </row>
    <row r="528" spans="1:44" ht="18.75" customHeight="1" x14ac:dyDescent="0.25">
      <c r="A528" t="e" vm="541">
        <v>#VALUE!</v>
      </c>
      <c r="B528" t="s">
        <v>1661</v>
      </c>
      <c r="C528" t="s">
        <v>1662</v>
      </c>
      <c r="D528" s="31" cm="1">
        <f t="array" aca="1" ref="D528" ca="1">_FV(A528,"Last trade time",TRUE)</f>
        <v>45824.84027780078</v>
      </c>
      <c r="E528" s="23" cm="1">
        <f t="array" aca="1" ref="E528" ca="1">_FV(A528,"Price")</f>
        <v>31.3142</v>
      </c>
      <c r="F528" s="27" cm="1">
        <f t="array" aca="1" ref="F528" ca="1">_FV(A528,"Change (%)",TRUE)</f>
        <v>6.4049999999999992E-3</v>
      </c>
      <c r="G528" s="26" cm="1">
        <f t="array" aca="1" ref="G528" ca="1">_FV(A528,"Change")</f>
        <v>0.1993</v>
      </c>
      <c r="H528" s="23" cm="1">
        <f t="array" aca="1" ref="H528" ca="1">_FV(A528,"Open")</f>
        <v>31.46</v>
      </c>
      <c r="I528" s="23" cm="1">
        <f t="array" aca="1" ref="I528" ca="1">_FV(A528,"Low")</f>
        <v>31.3142</v>
      </c>
      <c r="J528" s="23" cm="1">
        <f t="array" aca="1" ref="J528" ca="1">_FV(A528,"High")</f>
        <v>31.46</v>
      </c>
      <c r="K528" s="23" cm="1">
        <f t="array" aca="1" ref="K528" ca="1">_FV(A528,"Previous close",TRUE)</f>
        <v>31.114899999999999</v>
      </c>
      <c r="L528" s="26"/>
      <c r="M528" s="23" cm="1">
        <f t="array" aca="1" ref="M528" ca="1">_FV(A528,"52 week low",TRUE)</f>
        <v>25.65</v>
      </c>
      <c r="N528" s="23" cm="1">
        <f t="array" aca="1" ref="N528" ca="1">_FV(A528,"52 week high",TRUE)</f>
        <v>31.6</v>
      </c>
      <c r="O528" s="8" cm="1">
        <f t="array" aca="1" ref="O528" ca="1">_FV(A528,"Volume")</f>
        <v>3149</v>
      </c>
      <c r="P528" s="7" cm="1">
        <f t="array" aca="1" ref="P528" ca="1">_FV(A528,"Volume average",TRUE)</f>
        <v>779</v>
      </c>
      <c r="Q528" t="s">
        <v>1096</v>
      </c>
      <c r="S528" t="s">
        <v>310</v>
      </c>
      <c r="T528" s="25" cm="1">
        <f t="array" aca="1" ref="T528" ca="1">_FV(A528,"Expense ratio",TRUE)</f>
        <v>9.4999999999999998E-3</v>
      </c>
      <c r="U528" s="24" cm="1">
        <f t="array" aca="1" ref="U528" ca="1">_FV(A528,"Market cap",TRUE)</f>
        <v>13967169.390000001</v>
      </c>
      <c r="V528" s="4">
        <v>13967169</v>
      </c>
      <c r="W528" s="4">
        <v>13967169</v>
      </c>
      <c r="Y528" t="s">
        <v>1663</v>
      </c>
      <c r="Z528" s="5">
        <v>31.2</v>
      </c>
      <c r="AB528" s="5">
        <v>6.4000000000000003E-3</v>
      </c>
      <c r="AC528" s="4">
        <v>666</v>
      </c>
      <c r="AE528" s="5">
        <v>8.3111685612223809</v>
      </c>
      <c r="AF528" s="5">
        <v>9.1505735516860476</v>
      </c>
      <c r="AI528" s="4">
        <v>666</v>
      </c>
      <c r="AJ528" s="5">
        <v>20883.5622</v>
      </c>
      <c r="AL528" s="5">
        <v>31.356999999999999</v>
      </c>
      <c r="AM528" s="5">
        <v>25.65</v>
      </c>
      <c r="AN528" t="s">
        <v>47</v>
      </c>
      <c r="AO528" t="str" cm="1">
        <f t="array" aca="1" ref="AO528" ca="1">_FV(A528,"Currency")</f>
        <v>USD</v>
      </c>
      <c r="AP528" t="str" cm="1">
        <f t="array" aca="1" ref="AP528" ca="1">_FV(A528,"Exchange")</f>
        <v>NYSE Arca</v>
      </c>
      <c r="AQ528" s="6" t="str" cm="1">
        <f t="array" aca="1" ref="AQ528" ca="1">_FV(A528,"Exchange abbreviation",TRUE)</f>
        <v>ARCX</v>
      </c>
      <c r="AR528" t="str" cm="1">
        <f t="array" aca="1" ref="AR528" ca="1">_FV(A528,"Instrument type",TRUE)</f>
        <v>ETF</v>
      </c>
    </row>
    <row r="529" spans="1:44" ht="18.75" customHeight="1" x14ac:dyDescent="0.25">
      <c r="A529" t="e" vm="542">
        <v>#VALUE!</v>
      </c>
      <c r="B529" t="s">
        <v>1664</v>
      </c>
      <c r="C529" t="s">
        <v>1665</v>
      </c>
      <c r="D529" s="31" cm="1">
        <f t="array" aca="1" ref="D529" ca="1">_FV(A529,"Last trade time",TRUE)</f>
        <v>45824.840277789066</v>
      </c>
      <c r="E529" s="23" cm="1">
        <f t="array" aca="1" ref="E529" ca="1">_FV(A529,"Price")</f>
        <v>30.4953</v>
      </c>
      <c r="F529" s="27" cm="1">
        <f t="array" aca="1" ref="F529" ca="1">_FV(A529,"Change (%)",TRUE)</f>
        <v>7.4460000000000004E-3</v>
      </c>
      <c r="G529" s="26" cm="1">
        <f t="array" aca="1" ref="G529" ca="1">_FV(A529,"Change")</f>
        <v>0.22539999999999999</v>
      </c>
      <c r="H529" s="23" cm="1">
        <f t="array" aca="1" ref="H529" ca="1">_FV(A529,"Open")</f>
        <v>30.61</v>
      </c>
      <c r="I529" s="23" cm="1">
        <f t="array" aca="1" ref="I529" ca="1">_FV(A529,"Low")</f>
        <v>30.4953</v>
      </c>
      <c r="J529" s="23" cm="1">
        <f t="array" aca="1" ref="J529" ca="1">_FV(A529,"High")</f>
        <v>30.61</v>
      </c>
      <c r="K529" s="23" cm="1">
        <f t="array" aca="1" ref="K529" ca="1">_FV(A529,"Previous close",TRUE)</f>
        <v>30.2699</v>
      </c>
      <c r="L529" s="26"/>
      <c r="M529" s="23" cm="1">
        <f t="array" aca="1" ref="M529" ca="1">_FV(A529,"52 week low",TRUE)</f>
        <v>26.96</v>
      </c>
      <c r="N529" s="23" cm="1">
        <f t="array" aca="1" ref="N529" ca="1">_FV(A529,"52 week high",TRUE)</f>
        <v>36.255600000000001</v>
      </c>
      <c r="O529" s="8" cm="1">
        <f t="array" aca="1" ref="O529" ca="1">_FV(A529,"Volume")</f>
        <v>170</v>
      </c>
      <c r="P529" s="7" cm="1">
        <f t="array" aca="1" ref="P529" ca="1">_FV(A529,"Volume average",TRUE)</f>
        <v>726</v>
      </c>
      <c r="Q529" t="s">
        <v>383</v>
      </c>
      <c r="R529" t="s">
        <v>155</v>
      </c>
      <c r="S529" t="s">
        <v>1666</v>
      </c>
      <c r="T529" s="25" cm="1">
        <f t="array" aca="1" ref="T529" ca="1">_FV(A529,"Expense ratio",TRUE)</f>
        <v>9.4999999999999998E-3</v>
      </c>
      <c r="U529" s="24" cm="1">
        <f t="array" aca="1" ref="U529" ca="1">_FV(A529,"Market cap",TRUE)</f>
        <v>143796132.91999999</v>
      </c>
      <c r="V529" s="4">
        <v>143796128</v>
      </c>
      <c r="W529" s="4">
        <v>143796128</v>
      </c>
      <c r="Y529" t="s">
        <v>1667</v>
      </c>
      <c r="Z529" s="5">
        <v>30.442599999999999</v>
      </c>
      <c r="AA529" s="5">
        <v>10.071448</v>
      </c>
      <c r="AB529" s="5">
        <v>1.0199999E-2</v>
      </c>
      <c r="AC529" s="4">
        <v>8071</v>
      </c>
      <c r="AE529" s="5">
        <v>-3.8534294744070108</v>
      </c>
      <c r="AF529" s="5">
        <v>-4.8955807899469956</v>
      </c>
      <c r="AI529" s="4">
        <v>8071</v>
      </c>
      <c r="AJ529" s="5">
        <v>245439.11</v>
      </c>
      <c r="AL529" s="5">
        <v>36.256</v>
      </c>
      <c r="AM529" s="5">
        <v>26.96</v>
      </c>
      <c r="AN529" t="s">
        <v>47</v>
      </c>
      <c r="AO529" t="str" cm="1">
        <f t="array" aca="1" ref="AO529" ca="1">_FV(A529,"Currency")</f>
        <v>USD</v>
      </c>
      <c r="AP529" t="str" cm="1">
        <f t="array" aca="1" ref="AP529" ca="1">_FV(A529,"Exchange")</f>
        <v>NYSE Arca</v>
      </c>
      <c r="AQ529" s="6" t="str" cm="1">
        <f t="array" aca="1" ref="AQ529" ca="1">_FV(A529,"Exchange abbreviation",TRUE)</f>
        <v>ARCX</v>
      </c>
      <c r="AR529" t="str" cm="1">
        <f t="array" aca="1" ref="AR529" ca="1">_FV(A529,"Instrument type",TRUE)</f>
        <v>ETF</v>
      </c>
    </row>
    <row r="530" spans="1:44" ht="18.75" customHeight="1" x14ac:dyDescent="0.25">
      <c r="A530" t="e" vm="543">
        <v>#VALUE!</v>
      </c>
      <c r="B530" t="s">
        <v>1668</v>
      </c>
      <c r="C530" t="s">
        <v>1669</v>
      </c>
      <c r="D530" s="31" cm="1">
        <f t="array" aca="1" ref="D530" ca="1">_FV(A530,"Last trade time",TRUE)</f>
        <v>45824.840277789066</v>
      </c>
      <c r="E530" s="23" cm="1">
        <f t="array" aca="1" ref="E530" ca="1">_FV(A530,"Price")</f>
        <v>24.5931</v>
      </c>
      <c r="F530" s="27" cm="1">
        <f t="array" aca="1" ref="F530" ca="1">_FV(A530,"Change (%)",TRUE)</f>
        <v>9.3410000000000003E-3</v>
      </c>
      <c r="G530" s="26" cm="1">
        <f t="array" aca="1" ref="G530" ca="1">_FV(A530,"Change")</f>
        <v>0.2276</v>
      </c>
      <c r="H530" s="23" cm="1">
        <f t="array" aca="1" ref="H530" ca="1">_FV(A530,"Open")</f>
        <v>24.46</v>
      </c>
      <c r="I530" s="23" cm="1">
        <f t="array" aca="1" ref="I530" ca="1">_FV(A530,"Low")</f>
        <v>24.46</v>
      </c>
      <c r="J530" s="23" cm="1">
        <f t="array" aca="1" ref="J530" ca="1">_FV(A530,"High")</f>
        <v>24.606200000000001</v>
      </c>
      <c r="K530" s="23" cm="1">
        <f t="array" aca="1" ref="K530" ca="1">_FV(A530,"Previous close",TRUE)</f>
        <v>24.365500000000001</v>
      </c>
      <c r="L530" s="26"/>
      <c r="M530" s="23" cm="1">
        <f t="array" aca="1" ref="M530" ca="1">_FV(A530,"52 week low",TRUE)</f>
        <v>20.61</v>
      </c>
      <c r="N530" s="23" cm="1">
        <f t="array" aca="1" ref="N530" ca="1">_FV(A530,"52 week high",TRUE)</f>
        <v>31.11</v>
      </c>
      <c r="O530" s="8" cm="1">
        <f t="array" aca="1" ref="O530" ca="1">_FV(A530,"Volume")</f>
        <v>4808</v>
      </c>
      <c r="P530" s="7" cm="1">
        <f t="array" aca="1" ref="P530" ca="1">_FV(A530,"Volume average",TRUE)</f>
        <v>5155</v>
      </c>
      <c r="Q530" t="s">
        <v>490</v>
      </c>
      <c r="S530" t="s">
        <v>1670</v>
      </c>
      <c r="T530" s="25" cm="1">
        <f t="array" aca="1" ref="T530" ca="1">_FV(A530,"Expense ratio",TRUE)</f>
        <v>9.4999999999999998E-3</v>
      </c>
      <c r="U530" s="24" cm="1">
        <f t="array" aca="1" ref="U530" ca="1">_FV(A530,"Market cap",TRUE)</f>
        <v>21502265.800000001</v>
      </c>
      <c r="V530" s="4">
        <v>21502264</v>
      </c>
      <c r="W530" s="4">
        <v>21502264</v>
      </c>
      <c r="Y530" t="s">
        <v>1671</v>
      </c>
      <c r="Z530" s="5">
        <v>24.365100000000002</v>
      </c>
      <c r="AA530" s="5">
        <v>27.777318999999999</v>
      </c>
      <c r="AB530" s="5">
        <v>0.10580000000000001</v>
      </c>
      <c r="AC530" s="4">
        <v>4960</v>
      </c>
      <c r="AE530" s="5">
        <v>-2.495911113186366</v>
      </c>
      <c r="AF530" s="5">
        <v>5.1036595672682594</v>
      </c>
      <c r="AI530" s="4">
        <v>4960</v>
      </c>
      <c r="AJ530" s="5">
        <v>120820.144</v>
      </c>
      <c r="AL530" s="5">
        <v>31.11</v>
      </c>
      <c r="AM530" s="5">
        <v>20.61</v>
      </c>
      <c r="AN530" t="s">
        <v>47</v>
      </c>
      <c r="AO530" t="str" cm="1">
        <f t="array" aca="1" ref="AO530" ca="1">_FV(A530,"Currency")</f>
        <v>USD</v>
      </c>
      <c r="AP530" t="str" cm="1">
        <f t="array" aca="1" ref="AP530" ca="1">_FV(A530,"Exchange")</f>
        <v>NYSE Arca</v>
      </c>
      <c r="AQ530" s="6" t="str" cm="1">
        <f t="array" aca="1" ref="AQ530" ca="1">_FV(A530,"Exchange abbreviation",TRUE)</f>
        <v>ARCX</v>
      </c>
      <c r="AR530" t="str" cm="1">
        <f t="array" aca="1" ref="AR530" ca="1">_FV(A530,"Instrument type",TRUE)</f>
        <v>ETF</v>
      </c>
    </row>
    <row r="531" spans="1:44" ht="18.75" customHeight="1" x14ac:dyDescent="0.25">
      <c r="A531" t="e" vm="544">
        <v>#VALUE!</v>
      </c>
      <c r="B531" t="s">
        <v>1672</v>
      </c>
      <c r="C531" t="s">
        <v>1673</v>
      </c>
      <c r="D531" s="31" cm="1">
        <f t="array" aca="1" ref="D531" ca="1">_FV(A531,"Last trade time",TRUE)</f>
        <v>45824.840277812502</v>
      </c>
      <c r="E531" s="23" cm="1">
        <f t="array" aca="1" ref="E531" ca="1">_FV(A531,"Price")</f>
        <v>10.81</v>
      </c>
      <c r="F531" s="27" cm="1">
        <f t="array" aca="1" ref="F531" ca="1">_FV(A531,"Change (%)",TRUE)</f>
        <v>-2.5248E-2</v>
      </c>
      <c r="G531" s="26" cm="1">
        <f t="array" aca="1" ref="G531" ca="1">_FV(A531,"Change")</f>
        <v>-0.28000000000000003</v>
      </c>
      <c r="H531" s="23" cm="1">
        <f t="array" aca="1" ref="H531" ca="1">_FV(A531,"Open")</f>
        <v>10.89</v>
      </c>
      <c r="I531" s="23" cm="1">
        <f t="array" aca="1" ref="I531" ca="1">_FV(A531,"Low")</f>
        <v>10.760999999999999</v>
      </c>
      <c r="J531" s="23" cm="1">
        <f t="array" aca="1" ref="J531" ca="1">_FV(A531,"High")</f>
        <v>10.89</v>
      </c>
      <c r="K531" s="23" cm="1">
        <f t="array" aca="1" ref="K531" ca="1">_FV(A531,"Previous close",TRUE)</f>
        <v>11.09</v>
      </c>
      <c r="L531" s="26"/>
      <c r="M531" s="23" cm="1">
        <f t="array" aca="1" ref="M531" ca="1">_FV(A531,"52 week low",TRUE)</f>
        <v>10.749000000000001</v>
      </c>
      <c r="N531" s="23" cm="1">
        <f t="array" aca="1" ref="N531" ca="1">_FV(A531,"52 week high",TRUE)</f>
        <v>18.36</v>
      </c>
      <c r="O531" s="8" cm="1">
        <f t="array" aca="1" ref="O531" ca="1">_FV(A531,"Volume")</f>
        <v>2917</v>
      </c>
      <c r="P531" s="7" cm="1">
        <f t="array" aca="1" ref="P531" ca="1">_FV(A531,"Volume average",TRUE)</f>
        <v>8527</v>
      </c>
      <c r="Q531" t="s">
        <v>464</v>
      </c>
      <c r="T531" s="25" cm="1">
        <f t="array" aca="1" ref="T531" ca="1">_FV(A531,"Expense ratio",TRUE)</f>
        <v>9.4999999999999998E-3</v>
      </c>
      <c r="U531" s="24" cm="1">
        <f t="array" aca="1" ref="U531" ca="1">_FV(A531,"Market cap",TRUE)</f>
        <v>3238956</v>
      </c>
      <c r="V531" s="16"/>
      <c r="W531" s="16"/>
      <c r="Z531" s="18"/>
      <c r="AA531" s="20"/>
      <c r="AB531" s="20"/>
      <c r="AC531" s="21">
        <v>8628</v>
      </c>
      <c r="AE531" s="18"/>
      <c r="AF531" s="20"/>
      <c r="AI531" s="21"/>
      <c r="AJ531" s="18"/>
      <c r="AL531" s="18"/>
      <c r="AM531" s="18"/>
      <c r="AN531" t="s">
        <v>73</v>
      </c>
      <c r="AO531" t="str" cm="1">
        <f t="array" aca="1" ref="AO531" ca="1">_FV(A531,"Currency")</f>
        <v>USD</v>
      </c>
      <c r="AP531" t="str" cm="1">
        <f t="array" aca="1" ref="AP531" ca="1">_FV(A531,"Exchange")</f>
        <v>NYSE Arca</v>
      </c>
      <c r="AQ531" s="6" t="str" cm="1">
        <f t="array" aca="1" ref="AQ531" ca="1">_FV(A531,"Exchange abbreviation",TRUE)</f>
        <v>ARCX</v>
      </c>
      <c r="AR531" t="str" cm="1">
        <f t="array" aca="1" ref="AR531" ca="1">_FV(A531,"Instrument type",TRUE)</f>
        <v>ETF</v>
      </c>
    </row>
    <row r="532" spans="1:44" ht="18.75" customHeight="1" x14ac:dyDescent="0.25">
      <c r="A532" t="e" vm="545">
        <v>#VALUE!</v>
      </c>
      <c r="B532" t="s">
        <v>1674</v>
      </c>
      <c r="C532" t="s">
        <v>1675</v>
      </c>
      <c r="D532" s="31" cm="1">
        <f t="array" aca="1" ref="D532" ca="1">_FV(A532,"Last trade time",TRUE)</f>
        <v>45824.84027780078</v>
      </c>
      <c r="E532" s="23" cm="1">
        <f t="array" aca="1" ref="E532" ca="1">_FV(A532,"Price")</f>
        <v>49.507899999999999</v>
      </c>
      <c r="F532" s="27" cm="1">
        <f t="array" aca="1" ref="F532" ca="1">_FV(A532,"Change (%)",TRUE)</f>
        <v>1.704E-3</v>
      </c>
      <c r="G532" s="26" cm="1">
        <f t="array" aca="1" ref="G532" ca="1">_FV(A532,"Change")</f>
        <v>8.4199999999999997E-2</v>
      </c>
      <c r="H532" s="23" cm="1">
        <f t="array" aca="1" ref="H532" ca="1">_FV(A532,"Open")</f>
        <v>49.44</v>
      </c>
      <c r="I532" s="23" cm="1">
        <f t="array" aca="1" ref="I532" ca="1">_FV(A532,"Low")</f>
        <v>49.44</v>
      </c>
      <c r="J532" s="23" cm="1">
        <f t="array" aca="1" ref="J532" ca="1">_FV(A532,"High")</f>
        <v>49.507899999999999</v>
      </c>
      <c r="K532" s="23" cm="1">
        <f t="array" aca="1" ref="K532" ca="1">_FV(A532,"Previous close",TRUE)</f>
        <v>49.423699999999997</v>
      </c>
      <c r="L532" s="26"/>
      <c r="M532" s="23" cm="1">
        <f t="array" aca="1" ref="M532" ca="1">_FV(A532,"52 week low",TRUE)</f>
        <v>46.28</v>
      </c>
      <c r="N532" s="23" cm="1">
        <f t="array" aca="1" ref="N532" ca="1">_FV(A532,"52 week high",TRUE)</f>
        <v>50.698099999999997</v>
      </c>
      <c r="O532" s="8" cm="1">
        <f t="array" aca="1" ref="O532" ca="1">_FV(A532,"Volume")</f>
        <v>442</v>
      </c>
      <c r="P532" s="7" cm="1">
        <f t="array" aca="1" ref="P532" ca="1">_FV(A532,"Volume average",TRUE)</f>
        <v>844</v>
      </c>
      <c r="Q532" t="s">
        <v>119</v>
      </c>
      <c r="T532" s="25" cm="1">
        <f t="array" aca="1" ref="T532" ca="1">_FV(A532,"Expense ratio",TRUE)</f>
        <v>9.4999999999999998E-3</v>
      </c>
      <c r="U532" s="24" cm="1">
        <f t="array" aca="1" ref="U532" ca="1">_FV(A532,"Market cap",TRUE)</f>
        <v>24418944</v>
      </c>
      <c r="V532" s="16"/>
      <c r="W532" s="16"/>
      <c r="Z532" s="18"/>
      <c r="AA532" s="20"/>
      <c r="AB532" s="20"/>
      <c r="AC532" s="21">
        <v>832</v>
      </c>
      <c r="AE532" s="18"/>
      <c r="AF532" s="20"/>
      <c r="AI532" s="21"/>
      <c r="AJ532" s="18"/>
      <c r="AL532" s="18"/>
      <c r="AM532" s="18"/>
      <c r="AN532" t="s">
        <v>73</v>
      </c>
      <c r="AO532" t="str" cm="1">
        <f t="array" aca="1" ref="AO532" ca="1">_FV(A532,"Currency")</f>
        <v>USD</v>
      </c>
      <c r="AP532" t="str" cm="1">
        <f t="array" aca="1" ref="AP532" ca="1">_FV(A532,"Exchange")</f>
        <v>NYSE Arca</v>
      </c>
      <c r="AQ532" s="6" t="str" cm="1">
        <f t="array" aca="1" ref="AQ532" ca="1">_FV(A532,"Exchange abbreviation",TRUE)</f>
        <v>ARCX</v>
      </c>
      <c r="AR532" t="str" cm="1">
        <f t="array" aca="1" ref="AR532" ca="1">_FV(A532,"Instrument type",TRUE)</f>
        <v>ETF</v>
      </c>
    </row>
    <row r="533" spans="1:44" ht="18.75" customHeight="1" x14ac:dyDescent="0.25">
      <c r="A533" t="e" vm="546">
        <v>#VALUE!</v>
      </c>
      <c r="B533" t="s">
        <v>1676</v>
      </c>
      <c r="C533" t="s">
        <v>1677</v>
      </c>
      <c r="D533" s="31" cm="1">
        <f t="array" aca="1" ref="D533" ca="1">_FV(A533,"Last trade time",TRUE)</f>
        <v>45824.84034410859</v>
      </c>
      <c r="E533" s="23" cm="1">
        <f t="array" aca="1" ref="E533" ca="1">_FV(A533,"Price")</f>
        <v>31.4587</v>
      </c>
      <c r="F533" s="27" cm="1">
        <f t="array" aca="1" ref="F533" ca="1">_FV(A533,"Change (%)",TRUE)</f>
        <v>3.3739999999999998E-3</v>
      </c>
      <c r="G533" s="26" cm="1">
        <f t="array" aca="1" ref="G533" ca="1">_FV(A533,"Change")</f>
        <v>0.10580000000000001</v>
      </c>
      <c r="H533" s="23" cm="1">
        <f t="array" aca="1" ref="H533" ca="1">_FV(A533,"Open")</f>
        <v>31.54</v>
      </c>
      <c r="I533" s="23" cm="1">
        <f t="array" aca="1" ref="I533" ca="1">_FV(A533,"Low")</f>
        <v>31.4587</v>
      </c>
      <c r="J533" s="23" cm="1">
        <f t="array" aca="1" ref="J533" ca="1">_FV(A533,"High")</f>
        <v>31.61</v>
      </c>
      <c r="K533" s="23" cm="1">
        <f t="array" aca="1" ref="K533" ca="1">_FV(A533,"Previous close",TRUE)</f>
        <v>31.352900000000002</v>
      </c>
      <c r="L533" s="26"/>
      <c r="M533" s="23" cm="1">
        <f t="array" aca="1" ref="M533" ca="1">_FV(A533,"52 week low",TRUE)</f>
        <v>24.57</v>
      </c>
      <c r="N533" s="23" cm="1">
        <f t="array" aca="1" ref="N533" ca="1">_FV(A533,"52 week high",TRUE)</f>
        <v>31.768999999999998</v>
      </c>
      <c r="O533" s="8" cm="1">
        <f t="array" aca="1" ref="O533" ca="1">_FV(A533,"Volume")</f>
        <v>932</v>
      </c>
      <c r="P533" s="7" cm="1">
        <f t="array" aca="1" ref="P533" ca="1">_FV(A533,"Volume average",TRUE)</f>
        <v>2836</v>
      </c>
      <c r="Q533" t="s">
        <v>1641</v>
      </c>
      <c r="S533" t="s">
        <v>1678</v>
      </c>
      <c r="T533" s="25" cm="1">
        <f t="array" aca="1" ref="T533" ca="1">_FV(A533,"Expense ratio",TRUE)</f>
        <v>9.4999999999999998E-3</v>
      </c>
      <c r="U533" s="24" cm="1">
        <f t="array" aca="1" ref="U533" ca="1">_FV(A533,"Market cap",TRUE)</f>
        <v>14820887.6</v>
      </c>
      <c r="V533" s="4">
        <v>14820887</v>
      </c>
      <c r="W533" s="4">
        <v>14820887</v>
      </c>
      <c r="Y533" t="s">
        <v>1051</v>
      </c>
      <c r="Z533" s="5">
        <v>30.92</v>
      </c>
      <c r="AA533" s="19">
        <v>24.738384</v>
      </c>
      <c r="AB533" s="5">
        <v>1.09E-2</v>
      </c>
      <c r="AC533" s="4">
        <v>2582</v>
      </c>
      <c r="AE533" s="5">
        <v>4.9119105769620086</v>
      </c>
      <c r="AF533" s="5">
        <v>15.92120233218561</v>
      </c>
      <c r="AI533" s="4">
        <v>2582</v>
      </c>
      <c r="AJ533" s="5">
        <v>79895.342400000009</v>
      </c>
      <c r="AL533" s="5">
        <v>31.768999999999998</v>
      </c>
      <c r="AM533" s="5">
        <v>24.57</v>
      </c>
      <c r="AN533" t="s">
        <v>47</v>
      </c>
      <c r="AO533" t="str" cm="1">
        <f t="array" aca="1" ref="AO533" ca="1">_FV(A533,"Currency")</f>
        <v>USD</v>
      </c>
      <c r="AP533" t="str" cm="1">
        <f t="array" aca="1" ref="AP533" ca="1">_FV(A533,"Exchange")</f>
        <v>CBOE BZX Exchange</v>
      </c>
      <c r="AQ533" s="6" t="str" cm="1">
        <f t="array" aca="1" ref="AQ533" ca="1">_FV(A533,"Exchange abbreviation",TRUE)</f>
        <v>BATS</v>
      </c>
      <c r="AR533" t="str" cm="1">
        <f t="array" aca="1" ref="AR533" ca="1">_FV(A533,"Instrument type",TRUE)</f>
        <v>ETF</v>
      </c>
    </row>
    <row r="534" spans="1:44" ht="18.75" customHeight="1" x14ac:dyDescent="0.25">
      <c r="A534" t="e" vm="547">
        <v>#VALUE!</v>
      </c>
      <c r="B534" t="s">
        <v>1679</v>
      </c>
      <c r="C534" t="s">
        <v>1680</v>
      </c>
      <c r="D534" s="31" cm="1">
        <f t="array" aca="1" ref="D534" ca="1">_FV(A534,"Last trade time",TRUE)</f>
        <v>45824.840277789066</v>
      </c>
      <c r="E534" s="23" cm="1">
        <f t="array" aca="1" ref="E534" ca="1">_FV(A534,"Price")</f>
        <v>22.142099999999999</v>
      </c>
      <c r="F534" s="27" cm="1">
        <f t="array" aca="1" ref="F534" ca="1">_FV(A534,"Change (%)",TRUE)</f>
        <v>6.0060000000000001E-3</v>
      </c>
      <c r="G534" s="26" cm="1">
        <f t="array" aca="1" ref="G534" ca="1">_FV(A534,"Change")</f>
        <v>0.13220000000000001</v>
      </c>
      <c r="H534" s="23" cm="1">
        <f t="array" aca="1" ref="H534" ca="1">_FV(A534,"Open")</f>
        <v>22.15</v>
      </c>
      <c r="I534" s="23" cm="1">
        <f t="array" aca="1" ref="I534" ca="1">_FV(A534,"Low")</f>
        <v>22.142099999999999</v>
      </c>
      <c r="J534" s="23" cm="1">
        <f t="array" aca="1" ref="J534" ca="1">_FV(A534,"High")</f>
        <v>22.23</v>
      </c>
      <c r="K534" s="23" cm="1">
        <f t="array" aca="1" ref="K534" ca="1">_FV(A534,"Previous close",TRUE)</f>
        <v>22.009899999999998</v>
      </c>
      <c r="L534" s="26"/>
      <c r="M534" s="23" cm="1">
        <f t="array" aca="1" ref="M534" ca="1">_FV(A534,"52 week low",TRUE)</f>
        <v>21.164999999999999</v>
      </c>
      <c r="N534" s="23" cm="1">
        <f t="array" aca="1" ref="N534" ca="1">_FV(A534,"52 week high",TRUE)</f>
        <v>26.05</v>
      </c>
      <c r="O534" s="8" cm="1">
        <f t="array" aca="1" ref="O534" ca="1">_FV(A534,"Volume")</f>
        <v>2758</v>
      </c>
      <c r="P534" s="7" cm="1">
        <f t="array" aca="1" ref="P534" ca="1">_FV(A534,"Volume average",TRUE)</f>
        <v>7368</v>
      </c>
      <c r="Q534" t="s">
        <v>370</v>
      </c>
      <c r="R534" t="s">
        <v>370</v>
      </c>
      <c r="S534" t="s">
        <v>1681</v>
      </c>
      <c r="T534" s="25" cm="1">
        <f t="array" aca="1" ref="T534" ca="1">_FV(A534,"Expense ratio",TRUE)</f>
        <v>9.4999999999999998E-3</v>
      </c>
      <c r="U534" s="24" cm="1">
        <f t="array" aca="1" ref="U534" ca="1">_FV(A534,"Market cap",TRUE)</f>
        <v>47141590.149999999</v>
      </c>
      <c r="V534" s="4">
        <v>47141592</v>
      </c>
      <c r="W534" s="4">
        <v>47141592</v>
      </c>
      <c r="X534" t="s">
        <v>1682</v>
      </c>
      <c r="Y534" t="s">
        <v>681</v>
      </c>
      <c r="Z534" s="5">
        <v>22.07</v>
      </c>
      <c r="AA534" s="5">
        <v>20.918488</v>
      </c>
      <c r="AB534" s="4">
        <v>0</v>
      </c>
      <c r="AC534" s="4">
        <v>12257</v>
      </c>
      <c r="AE534" s="5">
        <v>-6.851852877595821</v>
      </c>
      <c r="AF534" s="5">
        <v>-12.979202303367339</v>
      </c>
      <c r="AI534" s="4">
        <v>12257</v>
      </c>
      <c r="AJ534" s="5">
        <v>269984.93900000001</v>
      </c>
      <c r="AL534" s="5">
        <v>26.05</v>
      </c>
      <c r="AM534" s="5">
        <v>21.164999999999999</v>
      </c>
      <c r="AN534" t="s">
        <v>47</v>
      </c>
      <c r="AO534" t="str" cm="1">
        <f t="array" aca="1" ref="AO534" ca="1">_FV(A534,"Currency")</f>
        <v>USD</v>
      </c>
      <c r="AP534" t="str" cm="1">
        <f t="array" aca="1" ref="AP534" ca="1">_FV(A534,"Exchange")</f>
        <v>NYSE Arca</v>
      </c>
      <c r="AQ534" s="6" t="str" cm="1">
        <f t="array" aca="1" ref="AQ534" ca="1">_FV(A534,"Exchange abbreviation",TRUE)</f>
        <v>ARCX</v>
      </c>
      <c r="AR534" t="str" cm="1">
        <f t="array" aca="1" ref="AR534" ca="1">_FV(A534,"Instrument type",TRUE)</f>
        <v>ETF</v>
      </c>
    </row>
    <row r="535" spans="1:44" ht="18.75" customHeight="1" x14ac:dyDescent="0.25">
      <c r="A535" t="e" vm="548">
        <v>#VALUE!</v>
      </c>
      <c r="B535" t="s">
        <v>1683</v>
      </c>
      <c r="C535" t="s">
        <v>1684</v>
      </c>
      <c r="D535" s="31" cm="1">
        <f t="array" aca="1" ref="D535" ca="1">_FV(A535,"Last trade time",TRUE)</f>
        <v>45824.840277812502</v>
      </c>
      <c r="E535" s="23" cm="1">
        <f t="array" aca="1" ref="E535" ca="1">_FV(A535,"Price")</f>
        <v>12.92</v>
      </c>
      <c r="F535" s="27" cm="1">
        <f t="array" aca="1" ref="F535" ca="1">_FV(A535,"Change (%)",TRUE)</f>
        <v>4.666E-3</v>
      </c>
      <c r="G535" s="26" cm="1">
        <f t="array" aca="1" ref="G535" ca="1">_FV(A535,"Change")</f>
        <v>0.06</v>
      </c>
      <c r="H535" s="23" cm="1">
        <f t="array" aca="1" ref="H535" ca="1">_FV(A535,"Open")</f>
        <v>13</v>
      </c>
      <c r="I535" s="23" cm="1">
        <f t="array" aca="1" ref="I535" ca="1">_FV(A535,"Low")</f>
        <v>12.92</v>
      </c>
      <c r="J535" s="23" cm="1">
        <f t="array" aca="1" ref="J535" ca="1">_FV(A535,"High")</f>
        <v>13.034800000000001</v>
      </c>
      <c r="K535" s="23" cm="1">
        <f t="array" aca="1" ref="K535" ca="1">_FV(A535,"Previous close",TRUE)</f>
        <v>12.86</v>
      </c>
      <c r="L535" s="26"/>
      <c r="M535" s="23" cm="1">
        <f t="array" aca="1" ref="M535" ca="1">_FV(A535,"52 week low",TRUE)</f>
        <v>10.11</v>
      </c>
      <c r="N535" s="23" cm="1">
        <f t="array" aca="1" ref="N535" ca="1">_FV(A535,"52 week high",TRUE)</f>
        <v>13.034800000000001</v>
      </c>
      <c r="O535" s="8" cm="1">
        <f t="array" aca="1" ref="O535" ca="1">_FV(A535,"Volume")</f>
        <v>14438</v>
      </c>
      <c r="P535" s="7" cm="1">
        <f t="array" aca="1" ref="P535" ca="1">_FV(A535,"Volume average",TRUE)</f>
        <v>19415</v>
      </c>
      <c r="Q535" t="s">
        <v>97</v>
      </c>
      <c r="S535" t="s">
        <v>61</v>
      </c>
      <c r="T535" s="25" cm="1">
        <f t="array" aca="1" ref="T535" ca="1">_FV(A535,"Expense ratio",TRUE)</f>
        <v>9.4999999999999998E-3</v>
      </c>
      <c r="U535" s="24" cm="1">
        <f t="array" aca="1" ref="U535" ca="1">_FV(A535,"Market cap",TRUE)</f>
        <v>8106169.1399999997</v>
      </c>
      <c r="V535" s="4">
        <v>8106180</v>
      </c>
      <c r="W535" s="4">
        <v>8106180</v>
      </c>
      <c r="Y535" t="s">
        <v>1025</v>
      </c>
      <c r="Z535" s="5">
        <v>12.555999999999999</v>
      </c>
      <c r="AA535" s="20"/>
      <c r="AB535" s="4">
        <v>0</v>
      </c>
      <c r="AC535" s="4">
        <v>34263</v>
      </c>
      <c r="AE535" s="5">
        <v>22.904477342799439</v>
      </c>
      <c r="AF535" s="5">
        <v>8.8946436939314921</v>
      </c>
      <c r="AI535" s="4">
        <v>34263</v>
      </c>
      <c r="AJ535" s="5">
        <v>428972.76</v>
      </c>
      <c r="AL535" s="5">
        <v>12.96</v>
      </c>
      <c r="AM535" s="5">
        <v>10.11</v>
      </c>
      <c r="AN535" t="s">
        <v>47</v>
      </c>
      <c r="AO535" t="str" cm="1">
        <f t="array" aca="1" ref="AO535" ca="1">_FV(A535,"Currency")</f>
        <v>USD</v>
      </c>
      <c r="AP535" t="str" cm="1">
        <f t="array" aca="1" ref="AP535" ca="1">_FV(A535,"Exchange")</f>
        <v>NYSE Arca</v>
      </c>
      <c r="AQ535" s="6" t="str" cm="1">
        <f t="array" aca="1" ref="AQ535" ca="1">_FV(A535,"Exchange abbreviation",TRUE)</f>
        <v>ARCX</v>
      </c>
      <c r="AR535" t="str" cm="1">
        <f t="array" aca="1" ref="AR535" ca="1">_FV(A535,"Instrument type",TRUE)</f>
        <v>ETF</v>
      </c>
    </row>
    <row r="536" spans="1:44" ht="18.75" customHeight="1" x14ac:dyDescent="0.25">
      <c r="A536" t="e" vm="549">
        <v>#VALUE!</v>
      </c>
      <c r="B536" t="s">
        <v>1685</v>
      </c>
      <c r="C536" t="s">
        <v>1686</v>
      </c>
      <c r="D536" s="31" cm="1">
        <f t="array" aca="1" ref="D536" ca="1">_FV(A536,"Last trade time",TRUE)</f>
        <v>45824.840277812502</v>
      </c>
      <c r="E536" s="23" cm="1">
        <f t="array" aca="1" ref="E536" ca="1">_FV(A536,"Price")</f>
        <v>40.782299999999999</v>
      </c>
      <c r="F536" s="27" cm="1">
        <f t="array" aca="1" ref="F536" ca="1">_FV(A536,"Change (%)",TRUE)</f>
        <v>1.5435000000000001E-2</v>
      </c>
      <c r="G536" s="26" cm="1">
        <f t="array" aca="1" ref="G536" ca="1">_FV(A536,"Change")</f>
        <v>0.61990000000000001</v>
      </c>
      <c r="H536" s="23" cm="1">
        <f t="array" aca="1" ref="H536" ca="1">_FV(A536,"Open")</f>
        <v>40.725000000000001</v>
      </c>
      <c r="I536" s="23" cm="1">
        <f t="array" aca="1" ref="I536" ca="1">_FV(A536,"Low")</f>
        <v>40.725000000000001</v>
      </c>
      <c r="J536" s="23" cm="1">
        <f t="array" aca="1" ref="J536" ca="1">_FV(A536,"High")</f>
        <v>41.22</v>
      </c>
      <c r="K536" s="23" cm="1">
        <f t="array" aca="1" ref="K536" ca="1">_FV(A536,"Previous close",TRUE)</f>
        <v>40.162399999999998</v>
      </c>
      <c r="L536" s="26"/>
      <c r="M536" s="23" cm="1">
        <f t="array" aca="1" ref="M536" ca="1">_FV(A536,"52 week low",TRUE)</f>
        <v>24.87</v>
      </c>
      <c r="N536" s="23" cm="1">
        <f t="array" aca="1" ref="N536" ca="1">_FV(A536,"52 week high",TRUE)</f>
        <v>45.65</v>
      </c>
      <c r="O536" s="8" cm="1">
        <f t="array" aca="1" ref="O536" ca="1">_FV(A536,"Volume")</f>
        <v>7551</v>
      </c>
      <c r="P536" s="7" cm="1">
        <f t="array" aca="1" ref="P536" ca="1">_FV(A536,"Volume average",TRUE)</f>
        <v>5415</v>
      </c>
      <c r="Q536" t="s">
        <v>119</v>
      </c>
      <c r="T536" s="25" cm="1">
        <f t="array" aca="1" ref="T536" ca="1">_FV(A536,"Expense ratio",TRUE)</f>
        <v>9.4999999999999998E-3</v>
      </c>
      <c r="U536" s="24" cm="1">
        <f t="array" aca="1" ref="U536" ca="1">_FV(A536,"Market cap",TRUE)</f>
        <v>22688064</v>
      </c>
      <c r="V536" s="16"/>
      <c r="W536" s="16"/>
      <c r="Z536" s="18"/>
      <c r="AA536" s="20"/>
      <c r="AB536" s="20"/>
      <c r="AC536" s="21">
        <v>5348</v>
      </c>
      <c r="AE536" s="18"/>
      <c r="AF536" s="20"/>
      <c r="AI536" s="21"/>
      <c r="AJ536" s="18"/>
      <c r="AL536" s="18"/>
      <c r="AM536" s="18"/>
      <c r="AN536" t="s">
        <v>73</v>
      </c>
      <c r="AO536" t="str" cm="1">
        <f t="array" aca="1" ref="AO536" ca="1">_FV(A536,"Currency")</f>
        <v>USD</v>
      </c>
      <c r="AP536" t="str" cm="1">
        <f t="array" aca="1" ref="AP536" ca="1">_FV(A536,"Exchange")</f>
        <v>NYSE Arca</v>
      </c>
      <c r="AQ536" s="6" t="str" cm="1">
        <f t="array" aca="1" ref="AQ536" ca="1">_FV(A536,"Exchange abbreviation",TRUE)</f>
        <v>ARCX</v>
      </c>
      <c r="AR536" t="str" cm="1">
        <f t="array" aca="1" ref="AR536" ca="1">_FV(A536,"Instrument type",TRUE)</f>
        <v>ETF</v>
      </c>
    </row>
    <row r="537" spans="1:44" ht="18.75" customHeight="1" x14ac:dyDescent="0.25">
      <c r="A537" t="e" vm="550">
        <v>#VALUE!</v>
      </c>
      <c r="B537" t="s">
        <v>1687</v>
      </c>
      <c r="C537" t="s">
        <v>1688</v>
      </c>
      <c r="D537" s="31" cm="1">
        <f t="array" aca="1" ref="D537" ca="1">_FV(A537,"Last trade time",TRUE)</f>
        <v>45824.84027780078</v>
      </c>
      <c r="E537" s="23" cm="1">
        <f t="array" aca="1" ref="E537" ca="1">_FV(A537,"Price")</f>
        <v>79.103099999999998</v>
      </c>
      <c r="F537" s="27" cm="1">
        <f t="array" aca="1" ref="F537" ca="1">_FV(A537,"Change (%)",TRUE)</f>
        <v>-7.6759999999999997E-3</v>
      </c>
      <c r="G537" s="26" cm="1">
        <f t="array" aca="1" ref="G537" ca="1">_FV(A537,"Change")</f>
        <v>-0.6119</v>
      </c>
      <c r="H537" s="23" cm="1">
        <f t="array" aca="1" ref="H537" ca="1">_FV(A537,"Open")</f>
        <v>81.3</v>
      </c>
      <c r="I537" s="23" cm="1">
        <f t="array" aca="1" ref="I537" ca="1">_FV(A537,"Low")</f>
        <v>78.98</v>
      </c>
      <c r="J537" s="23" cm="1">
        <f t="array" aca="1" ref="J537" ca="1">_FV(A537,"High")</f>
        <v>81.3</v>
      </c>
      <c r="K537" s="23" cm="1">
        <f t="array" aca="1" ref="K537" ca="1">_FV(A537,"Previous close",TRUE)</f>
        <v>79.715000000000003</v>
      </c>
      <c r="L537" s="26"/>
      <c r="M537" s="23" cm="1">
        <f t="array" aca="1" ref="M537" ca="1">_FV(A537,"52 week low",TRUE)</f>
        <v>58.9</v>
      </c>
      <c r="N537" s="23" cm="1">
        <f t="array" aca="1" ref="N537" ca="1">_FV(A537,"52 week high",TRUE)</f>
        <v>86.9</v>
      </c>
      <c r="O537" s="8" cm="1">
        <f t="array" aca="1" ref="O537" ca="1">_FV(A537,"Volume")</f>
        <v>3291</v>
      </c>
      <c r="P537" s="7" cm="1">
        <f t="array" aca="1" ref="P537" ca="1">_FV(A537,"Volume average",TRUE)</f>
        <v>7697</v>
      </c>
      <c r="Q537" t="s">
        <v>85</v>
      </c>
      <c r="S537" t="s">
        <v>61</v>
      </c>
      <c r="T537" s="25" cm="1">
        <f t="array" aca="1" ref="T537" ca="1">_FV(A537,"Expense ratio",TRUE)</f>
        <v>9.4999999999999998E-3</v>
      </c>
      <c r="U537" s="24" cm="1">
        <f t="array" aca="1" ref="U537" ca="1">_FV(A537,"Market cap",TRUE)</f>
        <v>16663445.5</v>
      </c>
      <c r="V537" s="4">
        <v>16663444</v>
      </c>
      <c r="W537" s="4">
        <v>16663444</v>
      </c>
      <c r="Y537" t="s">
        <v>1535</v>
      </c>
      <c r="Z537" s="5">
        <v>79.611099999999993</v>
      </c>
      <c r="AA537" s="5">
        <v>19.786932</v>
      </c>
      <c r="AB537" s="5">
        <v>1.7100000000000001E-2</v>
      </c>
      <c r="AC537" s="4">
        <v>10303</v>
      </c>
      <c r="AE537" s="5">
        <v>8.5995627342767555</v>
      </c>
      <c r="AF537" s="5">
        <v>25.562543338777079</v>
      </c>
      <c r="AH537" s="16"/>
      <c r="AI537" s="4">
        <v>10303</v>
      </c>
      <c r="AJ537" s="5">
        <v>820670.01049999997</v>
      </c>
      <c r="AL537" s="5">
        <v>86.9</v>
      </c>
      <c r="AM537" s="5">
        <v>58.9</v>
      </c>
      <c r="AN537" t="s">
        <v>47</v>
      </c>
      <c r="AO537" t="str" cm="1">
        <f t="array" aca="1" ref="AO537" ca="1">_FV(A537,"Currency")</f>
        <v>USD</v>
      </c>
      <c r="AP537" t="str" cm="1">
        <f t="array" aca="1" ref="AP537" ca="1">_FV(A537,"Exchange")</f>
        <v>NYSE Arca</v>
      </c>
      <c r="AQ537" s="6" t="str" cm="1">
        <f t="array" aca="1" ref="AQ537" ca="1">_FV(A537,"Exchange abbreviation",TRUE)</f>
        <v>ARCX</v>
      </c>
      <c r="AR537" t="str" cm="1">
        <f t="array" aca="1" ref="AR537" ca="1">_FV(A537,"Instrument type",TRUE)</f>
        <v>ETF</v>
      </c>
    </row>
    <row r="538" spans="1:44" ht="18.75" customHeight="1" x14ac:dyDescent="0.25">
      <c r="A538" t="e" vm="551">
        <v>#VALUE!</v>
      </c>
      <c r="B538" t="s">
        <v>1689</v>
      </c>
      <c r="C538" t="s">
        <v>1690</v>
      </c>
      <c r="D538" s="31" cm="1">
        <f t="array" aca="1" ref="D538" ca="1">_FV(A538,"Last trade time",TRUE)</f>
        <v>45824.840287534375</v>
      </c>
      <c r="E538" s="23" cm="1">
        <f t="array" aca="1" ref="E538" ca="1">_FV(A538,"Price")</f>
        <v>24.56</v>
      </c>
      <c r="F538" s="27" cm="1">
        <f t="array" aca="1" ref="F538" ca="1">_FV(A538,"Change (%)",TRUE)</f>
        <v>7.3829999999999998E-3</v>
      </c>
      <c r="G538" s="26" cm="1">
        <f t="array" aca="1" ref="G538" ca="1">_FV(A538,"Change")</f>
        <v>0.18</v>
      </c>
      <c r="H538" s="23" cm="1">
        <f t="array" aca="1" ref="H538" ca="1">_FV(A538,"Open")</f>
        <v>24.505600000000001</v>
      </c>
      <c r="I538" s="23" cm="1">
        <f t="array" aca="1" ref="I538" ca="1">_FV(A538,"Low")</f>
        <v>24.505600000000001</v>
      </c>
      <c r="J538" s="23" cm="1">
        <f t="array" aca="1" ref="J538" ca="1">_FV(A538,"High")</f>
        <v>24.62</v>
      </c>
      <c r="K538" s="23" cm="1">
        <f t="array" aca="1" ref="K538" ca="1">_FV(A538,"Previous close",TRUE)</f>
        <v>24.38</v>
      </c>
      <c r="L538" s="26"/>
      <c r="M538" s="23" cm="1">
        <f t="array" aca="1" ref="M538" ca="1">_FV(A538,"52 week low",TRUE)</f>
        <v>21.65</v>
      </c>
      <c r="N538" s="23" cm="1">
        <f t="array" aca="1" ref="N538" ca="1">_FV(A538,"52 week high",TRUE)</f>
        <v>24.71</v>
      </c>
      <c r="O538" s="8" cm="1">
        <f t="array" aca="1" ref="O538" ca="1">_FV(A538,"Volume")</f>
        <v>99784</v>
      </c>
      <c r="P538" s="7" cm="1">
        <f t="array" aca="1" ref="P538" ca="1">_FV(A538,"Volume average",TRUE)</f>
        <v>107183</v>
      </c>
      <c r="Q538" t="s">
        <v>923</v>
      </c>
      <c r="S538" t="s">
        <v>318</v>
      </c>
      <c r="T538" s="25" cm="1">
        <f t="array" aca="1" ref="T538" ca="1">_FV(A538,"Expense ratio",TRUE)</f>
        <v>9.4999999999999998E-3</v>
      </c>
      <c r="U538" s="24" cm="1">
        <f t="array" aca="1" ref="U538" ca="1">_FV(A538,"Market cap",TRUE)</f>
        <v>458124935.48000002</v>
      </c>
      <c r="V538" s="4">
        <v>458123712</v>
      </c>
      <c r="W538" s="4">
        <v>458123712</v>
      </c>
      <c r="X538" t="s">
        <v>1691</v>
      </c>
      <c r="Y538" t="s">
        <v>1692</v>
      </c>
      <c r="Z538" s="5">
        <v>24.46</v>
      </c>
      <c r="AA538" s="5">
        <v>24.651827000000001</v>
      </c>
      <c r="AB538" s="4">
        <v>0</v>
      </c>
      <c r="AC538" s="4">
        <v>120301</v>
      </c>
      <c r="AE538" s="5">
        <v>2.3002895883333712</v>
      </c>
      <c r="AF538" s="5">
        <v>7.8007867287542609</v>
      </c>
      <c r="AI538" s="4">
        <v>120301</v>
      </c>
      <c r="AJ538" s="5">
        <v>2946785.0251000002</v>
      </c>
      <c r="AL538" s="5">
        <v>24.71</v>
      </c>
      <c r="AM538" s="5">
        <v>21.65</v>
      </c>
      <c r="AN538" t="s">
        <v>90</v>
      </c>
      <c r="AO538" t="str" cm="1">
        <f t="array" aca="1" ref="AO538" ca="1">_FV(A538,"Currency")</f>
        <v>USD</v>
      </c>
      <c r="AP538" t="str" cm="1">
        <f t="array" aca="1" ref="AP538" ca="1">_FV(A538,"Exchange")</f>
        <v>CBOE BZX Exchange</v>
      </c>
      <c r="AQ538" s="6" t="str" cm="1">
        <f t="array" aca="1" ref="AQ538" ca="1">_FV(A538,"Exchange abbreviation",TRUE)</f>
        <v>BATS</v>
      </c>
      <c r="AR538" t="str" cm="1">
        <f t="array" aca="1" ref="AR538" ca="1">_FV(A538,"Instrument type",TRUE)</f>
        <v>ETF</v>
      </c>
    </row>
    <row r="539" spans="1:44" ht="18.75" customHeight="1" x14ac:dyDescent="0.25">
      <c r="A539" t="e" vm="552">
        <v>#VALUE!</v>
      </c>
      <c r="B539" t="s">
        <v>1693</v>
      </c>
      <c r="C539" t="s">
        <v>1694</v>
      </c>
      <c r="D539" s="31" cm="1">
        <f t="array" aca="1" ref="D539" ca="1">_FV(A539,"Last trade time",TRUE)</f>
        <v>45824.840277812502</v>
      </c>
      <c r="E539" s="23" cm="1">
        <f t="array" aca="1" ref="E539" ca="1">_FV(A539,"Price")</f>
        <v>45.993499999999997</v>
      </c>
      <c r="F539" s="27" cm="1">
        <f t="array" aca="1" ref="F539" ca="1">_FV(A539,"Change (%)",TRUE)</f>
        <v>9.0280000000000013E-3</v>
      </c>
      <c r="G539" s="26" cm="1">
        <f t="array" aca="1" ref="G539" ca="1">_FV(A539,"Change")</f>
        <v>0.41149999999999998</v>
      </c>
      <c r="H539" s="23" cm="1">
        <f t="array" aca="1" ref="H539" ca="1">_FV(A539,"Open")</f>
        <v>45.63</v>
      </c>
      <c r="I539" s="23" cm="1">
        <f t="array" aca="1" ref="I539" ca="1">_FV(A539,"Low")</f>
        <v>45.5</v>
      </c>
      <c r="J539" s="23" cm="1">
        <f t="array" aca="1" ref="J539" ca="1">_FV(A539,"High")</f>
        <v>46.16</v>
      </c>
      <c r="K539" s="23" cm="1">
        <f t="array" aca="1" ref="K539" ca="1">_FV(A539,"Previous close",TRUE)</f>
        <v>45.582000000000001</v>
      </c>
      <c r="L539" s="26"/>
      <c r="M539" s="23" cm="1">
        <f t="array" aca="1" ref="M539" ca="1">_FV(A539,"52 week low",TRUE)</f>
        <v>44.078800000000001</v>
      </c>
      <c r="N539" s="23" cm="1">
        <f t="array" aca="1" ref="N539" ca="1">_FV(A539,"52 week high",TRUE)</f>
        <v>49.9099</v>
      </c>
      <c r="O539" s="8" cm="1">
        <f t="array" aca="1" ref="O539" ca="1">_FV(A539,"Volume")</f>
        <v>29934</v>
      </c>
      <c r="P539" s="7" cm="1">
        <f t="array" aca="1" ref="P539" ca="1">_FV(A539,"Volume average",TRUE)</f>
        <v>20878</v>
      </c>
      <c r="Q539" t="s">
        <v>119</v>
      </c>
      <c r="T539" s="25" cm="1">
        <f t="array" aca="1" ref="T539" ca="1">_FV(A539,"Expense ratio",TRUE)</f>
        <v>9.4999999999999998E-3</v>
      </c>
      <c r="U539" s="24" cm="1">
        <f t="array" aca="1" ref="U539" ca="1">_FV(A539,"Market cap",TRUE)</f>
        <v>153177590.90000001</v>
      </c>
      <c r="V539" s="16"/>
      <c r="W539" s="16"/>
      <c r="Z539" s="18"/>
      <c r="AA539" s="20"/>
      <c r="AB539" s="20"/>
      <c r="AC539" s="21">
        <v>20980</v>
      </c>
      <c r="AE539" s="18"/>
      <c r="AF539" s="20"/>
      <c r="AI539" s="21"/>
      <c r="AJ539" s="18"/>
      <c r="AL539" s="18"/>
      <c r="AM539" s="18"/>
      <c r="AN539" t="s">
        <v>73</v>
      </c>
      <c r="AO539" t="str" cm="1">
        <f t="array" aca="1" ref="AO539" ca="1">_FV(A539,"Currency")</f>
        <v>USD</v>
      </c>
      <c r="AP539" t="str" cm="1">
        <f t="array" aca="1" ref="AP539" ca="1">_FV(A539,"Exchange")</f>
        <v>NYSE Arca</v>
      </c>
      <c r="AQ539" s="6" t="str" cm="1">
        <f t="array" aca="1" ref="AQ539" ca="1">_FV(A539,"Exchange abbreviation",TRUE)</f>
        <v>ARCX</v>
      </c>
      <c r="AR539" t="str" cm="1">
        <f t="array" aca="1" ref="AR539" ca="1">_FV(A539,"Instrument type",TRUE)</f>
        <v>ETF</v>
      </c>
    </row>
    <row r="540" spans="1:44" ht="18.75" customHeight="1" x14ac:dyDescent="0.25">
      <c r="A540" t="e" vm="553">
        <v>#VALUE!</v>
      </c>
      <c r="B540" t="s">
        <v>1695</v>
      </c>
      <c r="C540" t="s">
        <v>1696</v>
      </c>
      <c r="D540" s="31" cm="1">
        <f t="array" aca="1" ref="D540" ca="1">_FV(A540,"Last trade time",TRUE)</f>
        <v>45824.840287534375</v>
      </c>
      <c r="E540" s="23" cm="1">
        <f t="array" aca="1" ref="E540" ca="1">_FV(A540,"Price")</f>
        <v>31.22</v>
      </c>
      <c r="F540" s="27" cm="1">
        <f t="array" aca="1" ref="F540" ca="1">_FV(A540,"Change (%)",TRUE)</f>
        <v>6.4470000000000005E-3</v>
      </c>
      <c r="G540" s="26" cm="1">
        <f t="array" aca="1" ref="G540" ca="1">_FV(A540,"Change")</f>
        <v>0.2</v>
      </c>
      <c r="H540" s="23" cm="1">
        <f t="array" aca="1" ref="H540" ca="1">_FV(A540,"Open")</f>
        <v>31.12</v>
      </c>
      <c r="I540" s="23" cm="1">
        <f t="array" aca="1" ref="I540" ca="1">_FV(A540,"Low")</f>
        <v>31.1112</v>
      </c>
      <c r="J540" s="23" cm="1">
        <f t="array" aca="1" ref="J540" ca="1">_FV(A540,"High")</f>
        <v>31.3</v>
      </c>
      <c r="K540" s="23" cm="1">
        <f t="array" aca="1" ref="K540" ca="1">_FV(A540,"Previous close",TRUE)</f>
        <v>31.02</v>
      </c>
      <c r="L540" s="26"/>
      <c r="M540" s="23" cm="1">
        <f t="array" aca="1" ref="M540" ca="1">_FV(A540,"52 week low",TRUE)</f>
        <v>26.79</v>
      </c>
      <c r="N540" s="23" cm="1">
        <f t="array" aca="1" ref="N540" ca="1">_FV(A540,"52 week high",TRUE)</f>
        <v>31.3934</v>
      </c>
      <c r="O540" s="8" cm="1">
        <f t="array" aca="1" ref="O540" ca="1">_FV(A540,"Volume")</f>
        <v>605745</v>
      </c>
      <c r="P540" s="7" cm="1">
        <f t="array" aca="1" ref="P540" ca="1">_FV(A540,"Volume average",TRUE)</f>
        <v>911514</v>
      </c>
      <c r="Q540" t="s">
        <v>923</v>
      </c>
      <c r="S540" t="s">
        <v>318</v>
      </c>
      <c r="T540" s="25" cm="1">
        <f t="array" aca="1" ref="T540" ca="1">_FV(A540,"Expense ratio",TRUE)</f>
        <v>9.4999999999999998E-3</v>
      </c>
      <c r="U540" s="24" cm="1">
        <f t="array" aca="1" ref="U540" ca="1">_FV(A540,"Market cap",TRUE)</f>
        <v>6603564746.1899996</v>
      </c>
      <c r="V540" s="4">
        <v>6603547136</v>
      </c>
      <c r="W540" s="4">
        <v>6603547136</v>
      </c>
      <c r="X540" t="s">
        <v>1697</v>
      </c>
      <c r="Y540" t="s">
        <v>1698</v>
      </c>
      <c r="Z540" s="5">
        <v>31.11</v>
      </c>
      <c r="AA540" s="5">
        <v>24.699733999999999</v>
      </c>
      <c r="AB540" s="4">
        <v>0</v>
      </c>
      <c r="AC540" s="4">
        <v>1149892</v>
      </c>
      <c r="AE540" s="5">
        <v>2.283929306126264</v>
      </c>
      <c r="AF540" s="5">
        <v>8.7526173560856577</v>
      </c>
      <c r="AI540" s="4">
        <v>1149892</v>
      </c>
      <c r="AJ540" s="5">
        <v>35767390.659999996</v>
      </c>
      <c r="AL540" s="5">
        <v>31.393000000000001</v>
      </c>
      <c r="AM540" s="5">
        <v>26.79</v>
      </c>
      <c r="AN540" t="s">
        <v>82</v>
      </c>
      <c r="AO540" t="str" cm="1">
        <f t="array" aca="1" ref="AO540" ca="1">_FV(A540,"Currency")</f>
        <v>USD</v>
      </c>
      <c r="AP540" t="str" cm="1">
        <f t="array" aca="1" ref="AP540" ca="1">_FV(A540,"Exchange")</f>
        <v>CBOE BZX Exchange</v>
      </c>
      <c r="AQ540" s="6" t="str" cm="1">
        <f t="array" aca="1" ref="AQ540" ca="1">_FV(A540,"Exchange abbreviation",TRUE)</f>
        <v>BATS</v>
      </c>
      <c r="AR540" t="str" cm="1">
        <f t="array" aca="1" ref="AR540" ca="1">_FV(A540,"Instrument type",TRUE)</f>
        <v>ETF</v>
      </c>
    </row>
    <row r="541" spans="1:44" ht="18.75" customHeight="1" x14ac:dyDescent="0.25">
      <c r="A541" t="e" vm="554">
        <v>#VALUE!</v>
      </c>
      <c r="B541" t="s">
        <v>1699</v>
      </c>
      <c r="C541" t="s">
        <v>1700</v>
      </c>
      <c r="D541" s="31" cm="1">
        <f t="array" aca="1" ref="D541" ca="1">_FV(A541,"Last trade time",TRUE)</f>
        <v>45824.941918263285</v>
      </c>
      <c r="E541" s="23" cm="1">
        <f t="array" aca="1" ref="E541" ca="1">_FV(A541,"Price")</f>
        <v>22.02</v>
      </c>
      <c r="F541" s="27" cm="1">
        <f t="array" aca="1" ref="F541" ca="1">_FV(A541,"Change (%)",TRUE)</f>
        <v>-2.2636E-2</v>
      </c>
      <c r="G541" s="26" cm="1">
        <f t="array" aca="1" ref="G541" ca="1">_FV(A541,"Change")</f>
        <v>-0.51</v>
      </c>
      <c r="H541" s="23" cm="1">
        <f t="array" aca="1" ref="H541" ca="1">_FV(A541,"Open")</f>
        <v>21.74</v>
      </c>
      <c r="I541" s="23" cm="1">
        <f t="array" aca="1" ref="I541" ca="1">_FV(A541,"Low")</f>
        <v>21.645</v>
      </c>
      <c r="J541" s="23" cm="1">
        <f t="array" aca="1" ref="J541" ca="1">_FV(A541,"High")</f>
        <v>22.37</v>
      </c>
      <c r="K541" s="23" cm="1">
        <f t="array" aca="1" ref="K541" ca="1">_FV(A541,"Previous close",TRUE)</f>
        <v>22.53</v>
      </c>
      <c r="L541" s="26"/>
      <c r="M541" s="23" cm="1">
        <f t="array" aca="1" ref="M541" ca="1">_FV(A541,"52 week low",TRUE)</f>
        <v>19.149999999999999</v>
      </c>
      <c r="N541" s="23" cm="1">
        <f t="array" aca="1" ref="N541" ca="1">_FV(A541,"52 week high",TRUE)</f>
        <v>394.2</v>
      </c>
      <c r="O541" s="8" cm="1">
        <f t="array" aca="1" ref="O541" ca="1">_FV(A541,"Volume")</f>
        <v>2006611</v>
      </c>
      <c r="P541" s="7" cm="1">
        <f t="array" aca="1" ref="P541" ca="1">_FV(A541,"Volume average",TRUE)</f>
        <v>4250794</v>
      </c>
      <c r="Q541" t="s">
        <v>65</v>
      </c>
      <c r="R541" t="s">
        <v>109</v>
      </c>
      <c r="S541" t="s">
        <v>453</v>
      </c>
      <c r="T541" s="25" cm="1">
        <f t="array" aca="1" ref="T541" ca="1">_FV(A541,"Expense ratio",TRUE)</f>
        <v>9.4999999999999998E-3</v>
      </c>
      <c r="U541" s="24" cm="1">
        <f t="array" aca="1" ref="U541" ca="1">_FV(A541,"Market cap",TRUE)</f>
        <v>89397121.400000006</v>
      </c>
      <c r="V541" s="4">
        <v>89397120</v>
      </c>
      <c r="W541" s="4">
        <v>89397120</v>
      </c>
      <c r="Y541" t="s">
        <v>483</v>
      </c>
      <c r="Z541" s="5">
        <v>27.86</v>
      </c>
      <c r="AA541" s="20"/>
      <c r="AB541" s="4">
        <v>0</v>
      </c>
      <c r="AC541" s="4">
        <v>3088003</v>
      </c>
      <c r="AE541" s="5">
        <v>-32.632976192432807</v>
      </c>
      <c r="AF541" s="5">
        <v>-93.571066009211663</v>
      </c>
      <c r="AH541" s="16"/>
      <c r="AI541" s="4">
        <v>3088003</v>
      </c>
      <c r="AJ541" s="5">
        <v>86031763.579999998</v>
      </c>
      <c r="AL541" s="5">
        <v>442.8</v>
      </c>
      <c r="AM541" s="5">
        <v>11.25</v>
      </c>
      <c r="AN541" t="s">
        <v>82</v>
      </c>
      <c r="AO541" t="str" cm="1">
        <f t="array" aca="1" ref="AO541" ca="1">_FV(A541,"Currency")</f>
        <v>USD</v>
      </c>
      <c r="AP541" t="str" cm="1">
        <f t="array" aca="1" ref="AP541" ca="1">_FV(A541,"Exchange")</f>
        <v>Nasdaq Stock Market</v>
      </c>
      <c r="AQ541" s="6" t="str" cm="1">
        <f t="array" aca="1" ref="AQ541" ca="1">_FV(A541,"Exchange abbreviation",TRUE)</f>
        <v>XNAS</v>
      </c>
      <c r="AR541" t="str" cm="1">
        <f t="array" aca="1" ref="AR541" ca="1">_FV(A541,"Instrument type",TRUE)</f>
        <v>ETF</v>
      </c>
    </row>
    <row r="542" spans="1:44" ht="18.75" customHeight="1" x14ac:dyDescent="0.25">
      <c r="A542" t="e" vm="555">
        <v>#VALUE!</v>
      </c>
      <c r="B542" t="s">
        <v>1701</v>
      </c>
      <c r="C542" t="s">
        <v>1702</v>
      </c>
      <c r="D542" s="31" cm="1">
        <f t="array" aca="1" ref="D542" ca="1">_FV(A542,"Last trade time",TRUE)</f>
        <v>45824.840287534375</v>
      </c>
      <c r="E542" s="23" cm="1">
        <f t="array" aca="1" ref="E542" ca="1">_FV(A542,"Price")</f>
        <v>26.08</v>
      </c>
      <c r="F542" s="27" cm="1">
        <f t="array" aca="1" ref="F542" ca="1">_FV(A542,"Change (%)",TRUE)</f>
        <v>4.6220000000000002E-3</v>
      </c>
      <c r="G542" s="26" cm="1">
        <f t="array" aca="1" ref="G542" ca="1">_FV(A542,"Change")</f>
        <v>0.12</v>
      </c>
      <c r="H542" s="23" cm="1">
        <f t="array" aca="1" ref="H542" ca="1">_FV(A542,"Open")</f>
        <v>25.98</v>
      </c>
      <c r="I542" s="23" cm="1">
        <f t="array" aca="1" ref="I542" ca="1">_FV(A542,"Low")</f>
        <v>25.98</v>
      </c>
      <c r="J542" s="23" cm="1">
        <f t="array" aca="1" ref="J542" ca="1">_FV(A542,"High")</f>
        <v>26.15</v>
      </c>
      <c r="K542" s="23" cm="1">
        <f t="array" aca="1" ref="K542" ca="1">_FV(A542,"Previous close",TRUE)</f>
        <v>25.96</v>
      </c>
      <c r="L542" s="26"/>
      <c r="M542" s="23" cm="1">
        <f t="array" aca="1" ref="M542" ca="1">_FV(A542,"52 week low",TRUE)</f>
        <v>23.04</v>
      </c>
      <c r="N542" s="23" cm="1">
        <f t="array" aca="1" ref="N542" ca="1">_FV(A542,"52 week high",TRUE)</f>
        <v>26.17</v>
      </c>
      <c r="O542" s="8" cm="1">
        <f t="array" aca="1" ref="O542" ca="1">_FV(A542,"Volume")</f>
        <v>143262</v>
      </c>
      <c r="P542" s="7" cm="1">
        <f t="array" aca="1" ref="P542" ca="1">_FV(A542,"Volume average",TRUE)</f>
        <v>164861</v>
      </c>
      <c r="Q542" t="s">
        <v>923</v>
      </c>
      <c r="S542" t="s">
        <v>318</v>
      </c>
      <c r="T542" s="25" cm="1">
        <f t="array" aca="1" ref="T542" ca="1">_FV(A542,"Expense ratio",TRUE)</f>
        <v>9.4999999999999998E-3</v>
      </c>
      <c r="U542" s="24" cm="1">
        <f t="array" aca="1" ref="U542" ca="1">_FV(A542,"Market cap",TRUE)</f>
        <v>1294478322.8099999</v>
      </c>
      <c r="V542" s="4">
        <v>1294474880</v>
      </c>
      <c r="W542" s="4">
        <v>1294474880</v>
      </c>
      <c r="X542" t="s">
        <v>1703</v>
      </c>
      <c r="Y542" t="s">
        <v>1704</v>
      </c>
      <c r="Z542" s="5">
        <v>26.01</v>
      </c>
      <c r="AA542" s="5">
        <v>24.618946000000001</v>
      </c>
      <c r="AB542" s="4">
        <v>0</v>
      </c>
      <c r="AC542" s="4">
        <v>241228</v>
      </c>
      <c r="AE542" s="5">
        <v>2.1218035048747859</v>
      </c>
      <c r="AF542" s="5">
        <v>7.7528974577937948</v>
      </c>
      <c r="AI542" s="4">
        <v>241228</v>
      </c>
      <c r="AJ542" s="5">
        <v>6274340.2800000003</v>
      </c>
      <c r="AL542" s="5">
        <v>26.17</v>
      </c>
      <c r="AM542" s="5">
        <v>23.04</v>
      </c>
      <c r="AN542" t="s">
        <v>90</v>
      </c>
      <c r="AO542" t="str" cm="1">
        <f t="array" aca="1" ref="AO542" ca="1">_FV(A542,"Currency")</f>
        <v>USD</v>
      </c>
      <c r="AP542" t="str" cm="1">
        <f t="array" aca="1" ref="AP542" ca="1">_FV(A542,"Exchange")</f>
        <v>CBOE BZX Exchange</v>
      </c>
      <c r="AQ542" s="6" t="str" cm="1">
        <f t="array" aca="1" ref="AQ542" ca="1">_FV(A542,"Exchange abbreviation",TRUE)</f>
        <v>BATS</v>
      </c>
      <c r="AR542" t="str" cm="1">
        <f t="array" aca="1" ref="AR542" ca="1">_FV(A542,"Instrument type",TRUE)</f>
        <v>ETF</v>
      </c>
    </row>
    <row r="543" spans="1:44" ht="18.75" customHeight="1" x14ac:dyDescent="0.25">
      <c r="A543" t="e" vm="556">
        <v>#VALUE!</v>
      </c>
      <c r="B543" t="s">
        <v>1705</v>
      </c>
      <c r="C543" t="s">
        <v>1706</v>
      </c>
      <c r="D543" s="31" cm="1">
        <f t="array" aca="1" ref="D543" ca="1">_FV(A543,"Last trade time",TRUE)</f>
        <v>45824.840277777781</v>
      </c>
      <c r="E543" s="23" cm="1">
        <f t="array" aca="1" ref="E543" ca="1">_FV(A543,"Price")</f>
        <v>28.779199999999999</v>
      </c>
      <c r="F543" s="27" cm="1">
        <f t="array" aca="1" ref="F543" ca="1">_FV(A543,"Change (%)",TRUE)</f>
        <v>1.5310000000000002E-3</v>
      </c>
      <c r="G543" s="26" cm="1">
        <f t="array" aca="1" ref="G543" ca="1">_FV(A543,"Change")</f>
        <v>4.3999999999999997E-2</v>
      </c>
      <c r="H543" s="23" cm="1">
        <f t="array" aca="1" ref="H543" ca="1">_FV(A543,"Open")</f>
        <v>28.84</v>
      </c>
      <c r="I543" s="23" cm="1">
        <f t="array" aca="1" ref="I543" ca="1">_FV(A543,"Low")</f>
        <v>28.65</v>
      </c>
      <c r="J543" s="23" cm="1">
        <f t="array" aca="1" ref="J543" ca="1">_FV(A543,"High")</f>
        <v>28.84</v>
      </c>
      <c r="K543" s="23" cm="1">
        <f t="array" aca="1" ref="K543" ca="1">_FV(A543,"Previous close",TRUE)</f>
        <v>28.735199999999999</v>
      </c>
      <c r="L543" s="26"/>
      <c r="M543" s="23" cm="1">
        <f t="array" aca="1" ref="M543" ca="1">_FV(A543,"52 week low",TRUE)</f>
        <v>27.37</v>
      </c>
      <c r="N543" s="23" cm="1">
        <f t="array" aca="1" ref="N543" ca="1">_FV(A543,"52 week high",TRUE)</f>
        <v>30.16</v>
      </c>
      <c r="O543" s="8" cm="1">
        <f t="array" aca="1" ref="O543" ca="1">_FV(A543,"Volume")</f>
        <v>279</v>
      </c>
      <c r="P543" s="7" cm="1">
        <f t="array" aca="1" ref="P543" ca="1">_FV(A543,"Volume average",TRUE)</f>
        <v>14423</v>
      </c>
      <c r="Q543" t="s">
        <v>1191</v>
      </c>
      <c r="R543" t="s">
        <v>1192</v>
      </c>
      <c r="S543" t="s">
        <v>61</v>
      </c>
      <c r="T543" s="25" cm="1">
        <f t="array" aca="1" ref="T543" ca="1">_FV(A543,"Expense ratio",TRUE)</f>
        <v>9.4999999999999998E-3</v>
      </c>
      <c r="U543" s="24" cm="1">
        <f t="array" aca="1" ref="U543" ca="1">_FV(A543,"Market cap",TRUE)</f>
        <v>12170640</v>
      </c>
      <c r="V543" s="4">
        <v>12170652</v>
      </c>
      <c r="W543" s="4">
        <v>12170652</v>
      </c>
      <c r="Y543" t="s">
        <v>1707</v>
      </c>
      <c r="Z543" s="5">
        <v>28.9071</v>
      </c>
      <c r="AA543" s="20"/>
      <c r="AB543" s="5">
        <v>3.5499999999999997E-2</v>
      </c>
      <c r="AC543" s="4">
        <v>9366</v>
      </c>
      <c r="AE543" s="5">
        <v>0.2031209959666436</v>
      </c>
      <c r="AF543" s="5">
        <v>4.358206098117301</v>
      </c>
      <c r="AH543" s="16"/>
      <c r="AI543" s="4">
        <v>9366</v>
      </c>
      <c r="AJ543" s="5">
        <v>270154.77720000001</v>
      </c>
      <c r="AL543" s="5">
        <v>30.16</v>
      </c>
      <c r="AM543" s="5">
        <v>27.37</v>
      </c>
      <c r="AN543" t="s">
        <v>47</v>
      </c>
      <c r="AO543" t="str" cm="1">
        <f t="array" aca="1" ref="AO543" ca="1">_FV(A543,"Currency")</f>
        <v>USD</v>
      </c>
      <c r="AP543" t="str" cm="1">
        <f t="array" aca="1" ref="AP543" ca="1">_FV(A543,"Exchange")</f>
        <v>NYSE Arca</v>
      </c>
      <c r="AQ543" s="6" t="str" cm="1">
        <f t="array" aca="1" ref="AQ543" ca="1">_FV(A543,"Exchange abbreviation",TRUE)</f>
        <v>ARCX</v>
      </c>
      <c r="AR543" t="str" cm="1">
        <f t="array" aca="1" ref="AR543" ca="1">_FV(A543,"Instrument type",TRUE)</f>
        <v>ETF</v>
      </c>
    </row>
    <row r="544" spans="1:44" ht="18.75" customHeight="1" x14ac:dyDescent="0.25">
      <c r="A544" t="e" vm="557">
        <v>#VALUE!</v>
      </c>
      <c r="B544" t="s">
        <v>1708</v>
      </c>
      <c r="C544" t="s">
        <v>1709</v>
      </c>
      <c r="D544" s="31" cm="1">
        <f t="array" aca="1" ref="D544" ca="1">_FV(A544,"Last trade time",TRUE)</f>
        <v>45824.840282892968</v>
      </c>
      <c r="E544" s="23" cm="1">
        <f t="array" aca="1" ref="E544" ca="1">_FV(A544,"Price")</f>
        <v>30.51</v>
      </c>
      <c r="F544" s="27" cm="1">
        <f t="array" aca="1" ref="F544" ca="1">_FV(A544,"Change (%)",TRUE)</f>
        <v>3.2879999999999997E-3</v>
      </c>
      <c r="G544" s="26" cm="1">
        <f t="array" aca="1" ref="G544" ca="1">_FV(A544,"Change")</f>
        <v>0.1</v>
      </c>
      <c r="H544" s="23" cm="1">
        <f t="array" aca="1" ref="H544" ca="1">_FV(A544,"Open")</f>
        <v>30.6</v>
      </c>
      <c r="I544" s="23" cm="1">
        <f t="array" aca="1" ref="I544" ca="1">_FV(A544,"Low")</f>
        <v>30.420100000000001</v>
      </c>
      <c r="J544" s="23" cm="1">
        <f t="array" aca="1" ref="J544" ca="1">_FV(A544,"High")</f>
        <v>30.6</v>
      </c>
      <c r="K544" s="23" cm="1">
        <f t="array" aca="1" ref="K544" ca="1">_FV(A544,"Previous close",TRUE)</f>
        <v>30.41</v>
      </c>
      <c r="L544" s="26"/>
      <c r="M544" s="23" cm="1">
        <f t="array" aca="1" ref="M544" ca="1">_FV(A544,"52 week low",TRUE)</f>
        <v>28.19</v>
      </c>
      <c r="N544" s="23" cm="1">
        <f t="array" aca="1" ref="N544" ca="1">_FV(A544,"52 week high",TRUE)</f>
        <v>34.89</v>
      </c>
      <c r="O544" s="8" cm="1">
        <f t="array" aca="1" ref="O544" ca="1">_FV(A544,"Volume")</f>
        <v>6254</v>
      </c>
      <c r="P544" s="7" cm="1">
        <f t="array" aca="1" ref="P544" ca="1">_FV(A544,"Volume average",TRUE)</f>
        <v>11976</v>
      </c>
      <c r="Q544" t="s">
        <v>224</v>
      </c>
      <c r="T544" s="25" cm="1">
        <f t="array" aca="1" ref="T544" ca="1">_FV(A544,"Expense ratio",TRUE)</f>
        <v>9.4999999999999998E-3</v>
      </c>
      <c r="U544" s="24" cm="1">
        <f t="array" aca="1" ref="U544" ca="1">_FV(A544,"Market cap",TRUE)</f>
        <v>91958234.280000001</v>
      </c>
      <c r="V544" s="16"/>
      <c r="W544" s="16"/>
      <c r="X544" t="s">
        <v>1710</v>
      </c>
      <c r="Z544" s="18"/>
      <c r="AA544" s="20"/>
      <c r="AB544" s="20"/>
      <c r="AC544" s="21">
        <v>10984</v>
      </c>
      <c r="AE544" s="18"/>
      <c r="AF544" s="20"/>
      <c r="AI544" s="21"/>
      <c r="AJ544" s="18"/>
      <c r="AL544" s="18"/>
      <c r="AM544" s="18"/>
      <c r="AN544" t="s">
        <v>73</v>
      </c>
      <c r="AO544" t="str" cm="1">
        <f t="array" aca="1" ref="AO544" ca="1">_FV(A544,"Currency")</f>
        <v>USD</v>
      </c>
      <c r="AP544" t="str" cm="1">
        <f t="array" aca="1" ref="AP544" ca="1">_FV(A544,"Exchange")</f>
        <v>CBOE BZX Exchange</v>
      </c>
      <c r="AQ544" s="6" t="str" cm="1">
        <f t="array" aca="1" ref="AQ544" ca="1">_FV(A544,"Exchange abbreviation",TRUE)</f>
        <v>BATS</v>
      </c>
      <c r="AR544" t="str" cm="1">
        <f t="array" aca="1" ref="AR544" ca="1">_FV(A544,"Instrument type",TRUE)</f>
        <v>ETF</v>
      </c>
    </row>
    <row r="545" spans="1:44" ht="18.75" customHeight="1" x14ac:dyDescent="0.25">
      <c r="A545" t="e" vm="558">
        <v>#VALUE!</v>
      </c>
      <c r="B545" t="s">
        <v>1711</v>
      </c>
      <c r="C545" t="s">
        <v>1712</v>
      </c>
      <c r="D545" s="31" cm="1">
        <f t="array" aca="1" ref="D545" ca="1">_FV(A545,"Last trade time",TRUE)</f>
        <v>45824.84027780078</v>
      </c>
      <c r="E545" s="23" cm="1">
        <f t="array" aca="1" ref="E545" ca="1">_FV(A545,"Price")</f>
        <v>23.76</v>
      </c>
      <c r="F545" s="27" cm="1">
        <f t="array" aca="1" ref="F545" ca="1">_FV(A545,"Change (%)",TRUE)</f>
        <v>1.7319000000000001E-2</v>
      </c>
      <c r="G545" s="26" cm="1">
        <f t="array" aca="1" ref="G545" ca="1">_FV(A545,"Change")</f>
        <v>0.40450000000000003</v>
      </c>
      <c r="H545" s="23" cm="1">
        <f t="array" aca="1" ref="H545" ca="1">_FV(A545,"Open")</f>
        <v>23.75</v>
      </c>
      <c r="I545" s="23" cm="1">
        <f t="array" aca="1" ref="I545" ca="1">_FV(A545,"Low")</f>
        <v>23.719899999999999</v>
      </c>
      <c r="J545" s="23" cm="1">
        <f t="array" aca="1" ref="J545" ca="1">_FV(A545,"High")</f>
        <v>23.97</v>
      </c>
      <c r="K545" s="23" cm="1">
        <f t="array" aca="1" ref="K545" ca="1">_FV(A545,"Previous close",TRUE)</f>
        <v>23.355499999999999</v>
      </c>
      <c r="L545" s="26"/>
      <c r="M545" s="23" cm="1">
        <f t="array" aca="1" ref="M545" ca="1">_FV(A545,"52 week low",TRUE)</f>
        <v>17.03</v>
      </c>
      <c r="N545" s="23" cm="1">
        <f t="array" aca="1" ref="N545" ca="1">_FV(A545,"52 week high",TRUE)</f>
        <v>31.15</v>
      </c>
      <c r="O545" s="8" cm="1">
        <f t="array" aca="1" ref="O545" ca="1">_FV(A545,"Volume")</f>
        <v>3403</v>
      </c>
      <c r="P545" s="7" cm="1">
        <f t="array" aca="1" ref="P545" ca="1">_FV(A545,"Volume average",TRUE)</f>
        <v>5918</v>
      </c>
      <c r="Q545" t="s">
        <v>198</v>
      </c>
      <c r="R545" t="s">
        <v>1713</v>
      </c>
      <c r="T545" s="25" cm="1">
        <f t="array" aca="1" ref="T545" ca="1">_FV(A545,"Expense ratio",TRUE)</f>
        <v>9.4999999999999998E-3</v>
      </c>
      <c r="U545" s="24" cm="1">
        <f t="array" aca="1" ref="U545" ca="1">_FV(A545,"Market cap",TRUE)</f>
        <v>32902541</v>
      </c>
      <c r="V545" s="16"/>
      <c r="W545" s="16"/>
      <c r="Z545" s="18"/>
      <c r="AA545" s="20"/>
      <c r="AB545" s="20"/>
      <c r="AC545" s="21">
        <v>6359</v>
      </c>
      <c r="AE545" s="18"/>
      <c r="AF545" s="20"/>
      <c r="AI545" s="21"/>
      <c r="AJ545" s="18"/>
      <c r="AL545" s="18"/>
      <c r="AM545" s="18"/>
      <c r="AN545" t="s">
        <v>73</v>
      </c>
      <c r="AO545" t="str" cm="1">
        <f t="array" aca="1" ref="AO545" ca="1">_FV(A545,"Currency")</f>
        <v>USD</v>
      </c>
      <c r="AP545" t="str" cm="1">
        <f t="array" aca="1" ref="AP545" ca="1">_FV(A545,"Exchange")</f>
        <v>NYSE Arca</v>
      </c>
      <c r="AQ545" s="6" t="str" cm="1">
        <f t="array" aca="1" ref="AQ545" ca="1">_FV(A545,"Exchange abbreviation",TRUE)</f>
        <v>ARCX</v>
      </c>
      <c r="AR545" t="str" cm="1">
        <f t="array" aca="1" ref="AR545" ca="1">_FV(A545,"Instrument type",TRUE)</f>
        <v>ETF</v>
      </c>
    </row>
    <row r="546" spans="1:44" ht="18.75" customHeight="1" x14ac:dyDescent="0.25">
      <c r="A546" t="e" vm="559">
        <v>#VALUE!</v>
      </c>
      <c r="B546" t="s">
        <v>1714</v>
      </c>
      <c r="C546" t="s">
        <v>1715</v>
      </c>
      <c r="D546" s="31" cm="1">
        <f t="array" aca="1" ref="D546" ca="1">_FV(A546,"Last trade time",TRUE)</f>
        <v>45824.840277812502</v>
      </c>
      <c r="E546" s="23" cm="1">
        <f t="array" aca="1" ref="E546" ca="1">_FV(A546,"Price")</f>
        <v>12.0611</v>
      </c>
      <c r="F546" s="27" cm="1">
        <f t="array" aca="1" ref="F546" ca="1">_FV(A546,"Change (%)",TRUE)</f>
        <v>1.719E-3</v>
      </c>
      <c r="G546" s="26" cm="1">
        <f t="array" aca="1" ref="G546" ca="1">_FV(A546,"Change")</f>
        <v>2.07E-2</v>
      </c>
      <c r="H546" s="23" cm="1">
        <f t="array" aca="1" ref="H546" ca="1">_FV(A546,"Open")</f>
        <v>11.902900000000001</v>
      </c>
      <c r="I546" s="23" cm="1">
        <f t="array" aca="1" ref="I546" ca="1">_FV(A546,"Low")</f>
        <v>11.891</v>
      </c>
      <c r="J546" s="23" cm="1">
        <f t="array" aca="1" ref="J546" ca="1">_FV(A546,"High")</f>
        <v>12.22</v>
      </c>
      <c r="K546" s="23" cm="1">
        <f t="array" aca="1" ref="K546" ca="1">_FV(A546,"Previous close",TRUE)</f>
        <v>12.0404</v>
      </c>
      <c r="L546" s="26"/>
      <c r="M546" s="23" cm="1">
        <f t="array" aca="1" ref="M546" ca="1">_FV(A546,"52 week low",TRUE)</f>
        <v>9.11</v>
      </c>
      <c r="N546" s="23" cm="1">
        <f t="array" aca="1" ref="N546" ca="1">_FV(A546,"52 week high",TRUE)</f>
        <v>13.643800000000001</v>
      </c>
      <c r="O546" s="8" cm="1">
        <f t="array" aca="1" ref="O546" ca="1">_FV(A546,"Volume")</f>
        <v>15992</v>
      </c>
      <c r="P546" s="7" cm="1">
        <f t="array" aca="1" ref="P546" ca="1">_FV(A546,"Volume average",TRUE)</f>
        <v>18037</v>
      </c>
      <c r="Q546" t="s">
        <v>65</v>
      </c>
      <c r="R546" t="s">
        <v>109</v>
      </c>
      <c r="S546" t="s">
        <v>61</v>
      </c>
      <c r="T546" s="25" cm="1">
        <f t="array" aca="1" ref="T546" ca="1">_FV(A546,"Expense ratio",TRUE)</f>
        <v>9.4999999999999998E-3</v>
      </c>
      <c r="U546" s="24" cm="1">
        <f t="array" aca="1" ref="U546" ca="1">_FV(A546,"Market cap",TRUE)</f>
        <v>2145423.969</v>
      </c>
      <c r="V546" s="4">
        <v>2145422</v>
      </c>
      <c r="W546" s="4">
        <v>2145422</v>
      </c>
      <c r="Y546" t="s">
        <v>1535</v>
      </c>
      <c r="Z546" s="5">
        <v>12.3004</v>
      </c>
      <c r="AA546" s="20"/>
      <c r="AB546" s="5">
        <v>3.6499999999999998E-2</v>
      </c>
      <c r="AC546" s="4">
        <v>16730</v>
      </c>
      <c r="AE546" s="5">
        <v>4.2523186750211828</v>
      </c>
      <c r="AF546" s="5">
        <v>21.263577965964831</v>
      </c>
      <c r="AI546" s="4">
        <v>16730</v>
      </c>
      <c r="AJ546" s="5">
        <v>205901.12899999999</v>
      </c>
      <c r="AL546" s="5">
        <v>13.64</v>
      </c>
      <c r="AM546" s="5">
        <v>9.11</v>
      </c>
      <c r="AN546" t="s">
        <v>47</v>
      </c>
      <c r="AO546" t="str" cm="1">
        <f t="array" aca="1" ref="AO546" ca="1">_FV(A546,"Currency")</f>
        <v>USD</v>
      </c>
      <c r="AP546" t="str" cm="1">
        <f t="array" aca="1" ref="AP546" ca="1">_FV(A546,"Exchange")</f>
        <v>NYSE Arca</v>
      </c>
      <c r="AQ546" s="6" t="str" cm="1">
        <f t="array" aca="1" ref="AQ546" ca="1">_FV(A546,"Exchange abbreviation",TRUE)</f>
        <v>ARCX</v>
      </c>
      <c r="AR546" t="str" cm="1">
        <f t="array" aca="1" ref="AR546" ca="1">_FV(A546,"Instrument type",TRUE)</f>
        <v>ETF</v>
      </c>
    </row>
    <row r="547" spans="1:44" ht="18.75" customHeight="1" x14ac:dyDescent="0.25">
      <c r="A547" t="e" vm="560">
        <v>#VALUE!</v>
      </c>
      <c r="B547" t="s">
        <v>1716</v>
      </c>
      <c r="C547" t="s">
        <v>1717</v>
      </c>
      <c r="D547" s="31" cm="1">
        <f t="array" aca="1" ref="D547" ca="1">_FV(A547,"Last trade time",TRUE)</f>
        <v>45824.843750046093</v>
      </c>
      <c r="E547" s="23" cm="1">
        <f t="array" aca="1" ref="E547" ca="1">_FV(A547,"Price")</f>
        <v>26.461200000000002</v>
      </c>
      <c r="F547" s="27" cm="1">
        <f t="array" aca="1" ref="F547" ca="1">_FV(A547,"Change (%)",TRUE)</f>
        <v>7.4199999999999995E-3</v>
      </c>
      <c r="G547" s="26" cm="1">
        <f t="array" aca="1" ref="G547" ca="1">_FV(A547,"Change")</f>
        <v>0.19489999999999999</v>
      </c>
      <c r="H547" s="23" cm="1">
        <f t="array" aca="1" ref="H547" ca="1">_FV(A547,"Open")</f>
        <v>26.461200000000002</v>
      </c>
      <c r="I547" s="23" cm="1">
        <f t="array" aca="1" ref="I547" ca="1">_FV(A547,"Low")</f>
        <v>26.461200000000002</v>
      </c>
      <c r="J547" s="23" cm="1">
        <f t="array" aca="1" ref="J547" ca="1">_FV(A547,"High")</f>
        <v>26.461200000000002</v>
      </c>
      <c r="K547" s="23" cm="1">
        <f t="array" aca="1" ref="K547" ca="1">_FV(A547,"Previous close",TRUE)</f>
        <v>26.266300000000001</v>
      </c>
      <c r="L547" s="26"/>
      <c r="M547" s="23" cm="1">
        <f t="array" aca="1" ref="M547" ca="1">_FV(A547,"52 week low",TRUE)</f>
        <v>21.980899999999998</v>
      </c>
      <c r="N547" s="23" cm="1">
        <f t="array" aca="1" ref="N547" ca="1">_FV(A547,"52 week high",TRUE)</f>
        <v>26.653400000000001</v>
      </c>
      <c r="O547" s="8" cm="1">
        <f t="array" aca="1" ref="O547" ca="1">_FV(A547,"Volume")</f>
        <v>0</v>
      </c>
      <c r="P547" s="7" cm="1">
        <f t="array" aca="1" ref="P547" ca="1">_FV(A547,"Volume average",TRUE)</f>
        <v>280</v>
      </c>
      <c r="Q547" t="s">
        <v>1096</v>
      </c>
      <c r="S547" t="s">
        <v>1718</v>
      </c>
      <c r="T547" s="25" cm="1">
        <f t="array" aca="1" ref="T547" ca="1">_FV(A547,"Expense ratio",TRUE)</f>
        <v>9.4999999999999998E-3</v>
      </c>
      <c r="U547" s="24" cm="1">
        <f t="array" aca="1" ref="U547" ca="1">_FV(A547,"Market cap",TRUE)</f>
        <v>75633144.629999995</v>
      </c>
      <c r="V547" s="4">
        <v>75633144</v>
      </c>
      <c r="W547" s="4">
        <v>75633144</v>
      </c>
      <c r="Y547" t="s">
        <v>1719</v>
      </c>
      <c r="Z547" s="5">
        <v>26.369900000000001</v>
      </c>
      <c r="AA547" s="5">
        <v>16.822254000000001</v>
      </c>
      <c r="AB547" s="20"/>
      <c r="AC547" s="4">
        <v>198</v>
      </c>
      <c r="AE547" s="5">
        <v>7.8793804148364677</v>
      </c>
      <c r="AF547" s="20"/>
      <c r="AI547" s="4">
        <v>198</v>
      </c>
      <c r="AJ547" s="5">
        <v>5233.4964</v>
      </c>
      <c r="AL547" s="5">
        <v>26.46</v>
      </c>
      <c r="AM547" s="5">
        <v>21.981000000000002</v>
      </c>
      <c r="AN547" t="s">
        <v>47</v>
      </c>
      <c r="AO547" t="str" cm="1">
        <f t="array" aca="1" ref="AO547" ca="1">_FV(A547,"Currency")</f>
        <v>USD</v>
      </c>
      <c r="AP547" t="str" cm="1">
        <f t="array" aca="1" ref="AP547" ca="1">_FV(A547,"Exchange")</f>
        <v>Nasdaq Stock Market</v>
      </c>
      <c r="AQ547" s="6" t="str" cm="1">
        <f t="array" aca="1" ref="AQ547" ca="1">_FV(A547,"Exchange abbreviation",TRUE)</f>
        <v>XNAS</v>
      </c>
      <c r="AR547" t="str" cm="1">
        <f t="array" aca="1" ref="AR547" ca="1">_FV(A547,"Instrument type",TRUE)</f>
        <v>ETF</v>
      </c>
    </row>
    <row r="548" spans="1:44" ht="18.75" customHeight="1" x14ac:dyDescent="0.25">
      <c r="A548" t="e" vm="561">
        <v>#VALUE!</v>
      </c>
      <c r="B548" t="s">
        <v>1720</v>
      </c>
      <c r="C548" t="s">
        <v>1721</v>
      </c>
      <c r="D548" s="31" cm="1">
        <f t="array" aca="1" ref="D548" ca="1">_FV(A548,"Last trade time",TRUE)</f>
        <v>45824.871494316409</v>
      </c>
      <c r="E548" s="23" cm="1">
        <f t="array" aca="1" ref="E548" ca="1">_FV(A548,"Price")</f>
        <v>23.1</v>
      </c>
      <c r="F548" s="27" cm="1">
        <f t="array" aca="1" ref="F548" ca="1">_FV(A548,"Change (%)",TRUE)</f>
        <v>-1.2397999999999999E-2</v>
      </c>
      <c r="G548" s="26" cm="1">
        <f t="array" aca="1" ref="G548" ca="1">_FV(A548,"Change")</f>
        <v>-0.28999999999999998</v>
      </c>
      <c r="H548" s="23" cm="1">
        <f t="array" aca="1" ref="H548" ca="1">_FV(A548,"Open")</f>
        <v>23.420300000000001</v>
      </c>
      <c r="I548" s="23" cm="1">
        <f t="array" aca="1" ref="I548" ca="1">_FV(A548,"Low")</f>
        <v>23.07</v>
      </c>
      <c r="J548" s="23" cm="1">
        <f t="array" aca="1" ref="J548" ca="1">_FV(A548,"High")</f>
        <v>23.47</v>
      </c>
      <c r="K548" s="23" cm="1">
        <f t="array" aca="1" ref="K548" ca="1">_FV(A548,"Previous close",TRUE)</f>
        <v>23.39</v>
      </c>
      <c r="L548" s="26"/>
      <c r="M548" s="23" cm="1">
        <f t="array" aca="1" ref="M548" ca="1">_FV(A548,"52 week low",TRUE)</f>
        <v>19.95</v>
      </c>
      <c r="N548" s="23" cm="1">
        <f t="array" aca="1" ref="N548" ca="1">_FV(A548,"52 week high",TRUE)</f>
        <v>26.139900000000001</v>
      </c>
      <c r="O548" s="8" cm="1">
        <f t="array" aca="1" ref="O548" ca="1">_FV(A548,"Volume")</f>
        <v>80118</v>
      </c>
      <c r="P548" s="7" cm="1">
        <f t="array" aca="1" ref="P548" ca="1">_FV(A548,"Volume average",TRUE)</f>
        <v>80001</v>
      </c>
      <c r="Q548" t="s">
        <v>97</v>
      </c>
      <c r="S548" t="s">
        <v>61</v>
      </c>
      <c r="T548" s="25" cm="1">
        <f t="array" aca="1" ref="T548" ca="1">_FV(A548,"Expense ratio",TRUE)</f>
        <v>9.4999999999999998E-3</v>
      </c>
      <c r="U548" s="24" cm="1">
        <f t="array" aca="1" ref="U548" ca="1">_FV(A548,"Market cap",TRUE)</f>
        <v>68070285.420000002</v>
      </c>
      <c r="V548" s="4">
        <v>68070296</v>
      </c>
      <c r="W548" s="4">
        <v>68070296</v>
      </c>
      <c r="Y548" t="s">
        <v>1025</v>
      </c>
      <c r="Z548" s="5">
        <v>23.152000000000001</v>
      </c>
      <c r="AA548" s="20"/>
      <c r="AB548" s="4">
        <v>0</v>
      </c>
      <c r="AC548" s="4">
        <v>126530</v>
      </c>
      <c r="AE548" s="5">
        <v>15.334988640626459</v>
      </c>
      <c r="AF548" s="5">
        <v>6.6544231054050273</v>
      </c>
      <c r="AI548" s="4">
        <v>126530</v>
      </c>
      <c r="AJ548" s="5">
        <v>2931700.1</v>
      </c>
      <c r="AL548" s="5">
        <v>26.14</v>
      </c>
      <c r="AM548" s="5">
        <v>19.95</v>
      </c>
      <c r="AN548" t="s">
        <v>90</v>
      </c>
      <c r="AO548" t="str" cm="1">
        <f t="array" aca="1" ref="AO548" ca="1">_FV(A548,"Currency")</f>
        <v>USD</v>
      </c>
      <c r="AP548" t="str" cm="1">
        <f t="array" aca="1" ref="AP548" ca="1">_FV(A548,"Exchange")</f>
        <v>NYSE Arca</v>
      </c>
      <c r="AQ548" s="6" t="str" cm="1">
        <f t="array" aca="1" ref="AQ548" ca="1">_FV(A548,"Exchange abbreviation",TRUE)</f>
        <v>ARCX</v>
      </c>
      <c r="AR548" t="str" cm="1">
        <f t="array" aca="1" ref="AR548" ca="1">_FV(A548,"Instrument type",TRUE)</f>
        <v>ETF</v>
      </c>
    </row>
    <row r="549" spans="1:44" ht="18.75" customHeight="1" x14ac:dyDescent="0.25">
      <c r="A549" t="e" vm="562">
        <v>#VALUE!</v>
      </c>
      <c r="B549" t="s">
        <v>1722</v>
      </c>
      <c r="C549" t="s">
        <v>1723</v>
      </c>
      <c r="D549" s="31" cm="1">
        <f t="array" aca="1" ref="D549" ca="1">_FV(A549,"Last trade time",TRUE)</f>
        <v>45824.840277812502</v>
      </c>
      <c r="E549" s="23" cm="1">
        <f t="array" aca="1" ref="E549" ca="1">_FV(A549,"Price")</f>
        <v>14.458500000000001</v>
      </c>
      <c r="F549" s="27" cm="1">
        <f t="array" aca="1" ref="F549" ca="1">_FV(A549,"Change (%)",TRUE)</f>
        <v>-1.8325000000000001E-2</v>
      </c>
      <c r="G549" s="26" cm="1">
        <f t="array" aca="1" ref="G549" ca="1">_FV(A549,"Change")</f>
        <v>-0.26989999999999997</v>
      </c>
      <c r="H549" s="23" cm="1">
        <f t="array" aca="1" ref="H549" ca="1">_FV(A549,"Open")</f>
        <v>14.36</v>
      </c>
      <c r="I549" s="23" cm="1">
        <f t="array" aca="1" ref="I549" ca="1">_FV(A549,"Low")</f>
        <v>14.36</v>
      </c>
      <c r="J549" s="23" cm="1">
        <f t="array" aca="1" ref="J549" ca="1">_FV(A549,"High")</f>
        <v>14.461</v>
      </c>
      <c r="K549" s="23" cm="1">
        <f t="array" aca="1" ref="K549" ca="1">_FV(A549,"Previous close",TRUE)</f>
        <v>14.728400000000001</v>
      </c>
      <c r="L549" s="26"/>
      <c r="M549" s="23" cm="1">
        <f t="array" aca="1" ref="M549" ca="1">_FV(A549,"52 week low",TRUE)</f>
        <v>12.41</v>
      </c>
      <c r="N549" s="23" cm="1">
        <f t="array" aca="1" ref="N549" ca="1">_FV(A549,"52 week high",TRUE)</f>
        <v>21.31</v>
      </c>
      <c r="O549" s="8" cm="1">
        <f t="array" aca="1" ref="O549" ca="1">_FV(A549,"Volume")</f>
        <v>2816</v>
      </c>
      <c r="P549" s="7" cm="1">
        <f t="array" aca="1" ref="P549" ca="1">_FV(A549,"Volume average",TRUE)</f>
        <v>2660</v>
      </c>
      <c r="Q549" t="s">
        <v>198</v>
      </c>
      <c r="R549" t="s">
        <v>1724</v>
      </c>
      <c r="T549" s="25" cm="1">
        <f t="array" aca="1" ref="T549" ca="1">_FV(A549,"Expense ratio",TRUE)</f>
        <v>9.4999999999999998E-3</v>
      </c>
      <c r="U549" s="24" cm="1">
        <f t="array" aca="1" ref="U549" ca="1">_FV(A549,"Market cap",TRUE)</f>
        <v>825690.14399999997</v>
      </c>
      <c r="V549" s="16"/>
      <c r="W549" s="16"/>
      <c r="Z549" s="18"/>
      <c r="AA549" s="20"/>
      <c r="AB549" s="20"/>
      <c r="AC549" s="21">
        <v>3172</v>
      </c>
      <c r="AE549" s="18"/>
      <c r="AF549" s="20"/>
      <c r="AI549" s="21"/>
      <c r="AJ549" s="18"/>
      <c r="AL549" s="18"/>
      <c r="AM549" s="18"/>
      <c r="AN549" t="s">
        <v>73</v>
      </c>
      <c r="AO549" t="str" cm="1">
        <f t="array" aca="1" ref="AO549" ca="1">_FV(A549,"Currency")</f>
        <v>USD</v>
      </c>
      <c r="AP549" t="str" cm="1">
        <f t="array" aca="1" ref="AP549" ca="1">_FV(A549,"Exchange")</f>
        <v>NYSE Arca</v>
      </c>
      <c r="AQ549" s="6" t="str" cm="1">
        <f t="array" aca="1" ref="AQ549" ca="1">_FV(A549,"Exchange abbreviation",TRUE)</f>
        <v>ARCX</v>
      </c>
      <c r="AR549" t="str" cm="1">
        <f t="array" aca="1" ref="AR549" ca="1">_FV(A549,"Instrument type",TRUE)</f>
        <v>ETF</v>
      </c>
    </row>
    <row r="550" spans="1:44" ht="18.75" customHeight="1" x14ac:dyDescent="0.25">
      <c r="A550" t="e" vm="563">
        <v>#VALUE!</v>
      </c>
      <c r="B550" t="s">
        <v>1725</v>
      </c>
      <c r="C550" t="s">
        <v>1726</v>
      </c>
      <c r="D550" s="31" cm="1">
        <f t="array" aca="1" ref="D550" ca="1">_FV(A550,"Last trade time",TRUE)</f>
        <v>45824.840277823438</v>
      </c>
      <c r="E550" s="23" cm="1">
        <f t="array" aca="1" ref="E550" ca="1">_FV(A550,"Price")</f>
        <v>91.804000000000002</v>
      </c>
      <c r="F550" s="27" cm="1">
        <f t="array" aca="1" ref="F550" ca="1">_FV(A550,"Change (%)",TRUE)</f>
        <v>3.5371E-2</v>
      </c>
      <c r="G550" s="26" cm="1">
        <f t="array" aca="1" ref="G550" ca="1">_FV(A550,"Change")</f>
        <v>3.1362999999999999</v>
      </c>
      <c r="H550" s="23" cm="1">
        <f t="array" aca="1" ref="H550" ca="1">_FV(A550,"Open")</f>
        <v>90.704999999999998</v>
      </c>
      <c r="I550" s="23" cm="1">
        <f t="array" aca="1" ref="I550" ca="1">_FV(A550,"Low")</f>
        <v>90.704999999999998</v>
      </c>
      <c r="J550" s="23" cm="1">
        <f t="array" aca="1" ref="J550" ca="1">_FV(A550,"High")</f>
        <v>91.999899999999997</v>
      </c>
      <c r="K550" s="23" cm="1">
        <f t="array" aca="1" ref="K550" ca="1">_FV(A550,"Previous close",TRUE)</f>
        <v>88.667699999999996</v>
      </c>
      <c r="L550" s="26"/>
      <c r="M550" s="23" cm="1">
        <f t="array" aca="1" ref="M550" ca="1">_FV(A550,"52 week low",TRUE)</f>
        <v>59.22</v>
      </c>
      <c r="N550" s="23" cm="1">
        <f t="array" aca="1" ref="N550" ca="1">_FV(A550,"52 week high",TRUE)</f>
        <v>98.424999999999997</v>
      </c>
      <c r="O550" s="8" cm="1">
        <f t="array" aca="1" ref="O550" ca="1">_FV(A550,"Volume")</f>
        <v>3672</v>
      </c>
      <c r="P550" s="7" cm="1">
        <f t="array" aca="1" ref="P550" ca="1">_FV(A550,"Volume average",TRUE)</f>
        <v>3533</v>
      </c>
      <c r="Q550" t="s">
        <v>85</v>
      </c>
      <c r="S550" t="s">
        <v>61</v>
      </c>
      <c r="T550" s="25" cm="1">
        <f t="array" aca="1" ref="T550" ca="1">_FV(A550,"Expense ratio",TRUE)</f>
        <v>9.4999999999999998E-3</v>
      </c>
      <c r="U550" s="24" cm="1">
        <f t="array" aca="1" ref="U550" ca="1">_FV(A550,"Market cap",TRUE)</f>
        <v>7853472</v>
      </c>
      <c r="V550" s="4">
        <v>7853472</v>
      </c>
      <c r="W550" s="4">
        <v>7853472</v>
      </c>
      <c r="Y550" t="s">
        <v>1727</v>
      </c>
      <c r="Z550" s="5">
        <v>91.043300000000002</v>
      </c>
      <c r="AA550" s="5">
        <v>19.400563999999999</v>
      </c>
      <c r="AB550" s="5">
        <v>3.2000000000000002E-3</v>
      </c>
      <c r="AC550" s="4">
        <v>5628</v>
      </c>
      <c r="AE550" s="5">
        <v>7.3695005677577807</v>
      </c>
      <c r="AF550" s="5">
        <v>35.86981073551032</v>
      </c>
      <c r="AI550" s="4">
        <v>5628</v>
      </c>
      <c r="AJ550" s="5">
        <v>512663.52480000001</v>
      </c>
      <c r="AL550" s="5">
        <v>98.43</v>
      </c>
      <c r="AM550" s="5">
        <v>59.22</v>
      </c>
      <c r="AN550" t="s">
        <v>47</v>
      </c>
      <c r="AO550" t="str" cm="1">
        <f t="array" aca="1" ref="AO550" ca="1">_FV(A550,"Currency")</f>
        <v>USD</v>
      </c>
      <c r="AP550" t="str" cm="1">
        <f t="array" aca="1" ref="AP550" ca="1">_FV(A550,"Exchange")</f>
        <v>NYSE Arca</v>
      </c>
      <c r="AQ550" s="6" t="str" cm="1">
        <f t="array" aca="1" ref="AQ550" ca="1">_FV(A550,"Exchange abbreviation",TRUE)</f>
        <v>ARCX</v>
      </c>
      <c r="AR550" t="str" cm="1">
        <f t="array" aca="1" ref="AR550" ca="1">_FV(A550,"Instrument type",TRUE)</f>
        <v>ETF</v>
      </c>
    </row>
    <row r="551" spans="1:44" ht="18.75" customHeight="1" x14ac:dyDescent="0.25">
      <c r="A551" t="e" vm="564">
        <v>#VALUE!</v>
      </c>
      <c r="B551" t="s">
        <v>1728</v>
      </c>
      <c r="C551" t="s">
        <v>1729</v>
      </c>
      <c r="D551" s="31" cm="1">
        <f t="array" aca="1" ref="D551" ca="1">_FV(A551,"Last trade time",TRUE)</f>
        <v>45824.942173946096</v>
      </c>
      <c r="E551" s="23" cm="1">
        <f t="array" aca="1" ref="E551" ca="1">_FV(A551,"Price")</f>
        <v>19.14</v>
      </c>
      <c r="F551" s="27" cm="1">
        <f t="array" aca="1" ref="F551" ca="1">_FV(A551,"Change (%)",TRUE)</f>
        <v>4.1970000000000002E-3</v>
      </c>
      <c r="G551" s="26" cm="1">
        <f t="array" aca="1" ref="G551" ca="1">_FV(A551,"Change")</f>
        <v>0.08</v>
      </c>
      <c r="H551" s="23" cm="1">
        <f t="array" aca="1" ref="H551" ca="1">_FV(A551,"Open")</f>
        <v>19.16</v>
      </c>
      <c r="I551" s="23" cm="1">
        <f t="array" aca="1" ref="I551" ca="1">_FV(A551,"Low")</f>
        <v>19.1004</v>
      </c>
      <c r="J551" s="23" cm="1">
        <f t="array" aca="1" ref="J551" ca="1">_FV(A551,"High")</f>
        <v>19.21</v>
      </c>
      <c r="K551" s="23" cm="1">
        <f t="array" aca="1" ref="K551" ca="1">_FV(A551,"Previous close",TRUE)</f>
        <v>19.059999999999999</v>
      </c>
      <c r="L551" s="26"/>
      <c r="M551" s="23" cm="1">
        <f t="array" aca="1" ref="M551" ca="1">_FV(A551,"52 week low",TRUE)</f>
        <v>17.02</v>
      </c>
      <c r="N551" s="23" cm="1">
        <f t="array" aca="1" ref="N551" ca="1">_FV(A551,"52 week high",TRUE)</f>
        <v>20.87</v>
      </c>
      <c r="O551" s="8" cm="1">
        <f t="array" aca="1" ref="O551" ca="1">_FV(A551,"Volume")</f>
        <v>366400</v>
      </c>
      <c r="P551" s="7" cm="1">
        <f t="array" aca="1" ref="P551" ca="1">_FV(A551,"Volume average",TRUE)</f>
        <v>511596</v>
      </c>
      <c r="Q551" t="s">
        <v>424</v>
      </c>
      <c r="S551" t="s">
        <v>1730</v>
      </c>
      <c r="T551" s="25" cm="1">
        <f t="array" aca="1" ref="T551" ca="1">_FV(A551,"Expense ratio",TRUE)</f>
        <v>9.4999999999999998E-3</v>
      </c>
      <c r="U551" s="24" cm="1">
        <f t="array" aca="1" ref="U551" ca="1">_FV(A551,"Market cap",TRUE)</f>
        <v>222693105.90000001</v>
      </c>
      <c r="V551" s="4">
        <v>222693104</v>
      </c>
      <c r="W551" s="4">
        <v>222693104</v>
      </c>
      <c r="Y551" t="s">
        <v>1731</v>
      </c>
      <c r="Z551" s="5">
        <v>19.254100000000001</v>
      </c>
      <c r="AA551" s="5">
        <v>19.460228000000001</v>
      </c>
      <c r="AB551" s="20"/>
      <c r="AC551" s="4">
        <v>375569</v>
      </c>
      <c r="AE551" s="5">
        <v>0.58017354931474419</v>
      </c>
      <c r="AF551" s="20"/>
      <c r="AI551" s="4">
        <v>375569</v>
      </c>
      <c r="AJ551" s="5">
        <v>7248481.7000000002</v>
      </c>
      <c r="AL551" s="5">
        <v>20.87</v>
      </c>
      <c r="AM551" s="5">
        <v>17.02</v>
      </c>
      <c r="AN551" t="s">
        <v>90</v>
      </c>
      <c r="AO551" t="str" cm="1">
        <f t="array" aca="1" ref="AO551" ca="1">_FV(A551,"Currency")</f>
        <v>USD</v>
      </c>
      <c r="AP551" t="str" cm="1">
        <f t="array" aca="1" ref="AP551" ca="1">_FV(A551,"Exchange")</f>
        <v>NYSE Arca</v>
      </c>
      <c r="AQ551" s="6" t="str" cm="1">
        <f t="array" aca="1" ref="AQ551" ca="1">_FV(A551,"Exchange abbreviation",TRUE)</f>
        <v>ARCX</v>
      </c>
      <c r="AR551" t="str" cm="1">
        <f t="array" aca="1" ref="AR551" ca="1">_FV(A551,"Instrument type",TRUE)</f>
        <v>ETF</v>
      </c>
    </row>
    <row r="552" spans="1:44" ht="18.75" customHeight="1" x14ac:dyDescent="0.25">
      <c r="A552" t="e" vm="565">
        <v>#VALUE!</v>
      </c>
      <c r="B552" t="s">
        <v>1732</v>
      </c>
      <c r="C552" t="s">
        <v>1733</v>
      </c>
      <c r="D552" s="31" cm="1">
        <f t="array" aca="1" ref="D552" ca="1">_FV(A552,"Last trade time",TRUE)</f>
        <v>45824.840277812502</v>
      </c>
      <c r="E552" s="23" cm="1">
        <f t="array" aca="1" ref="E552" ca="1">_FV(A552,"Price")</f>
        <v>19.9224</v>
      </c>
      <c r="F552" s="27" cm="1">
        <f t="array" aca="1" ref="F552" ca="1">_FV(A552,"Change (%)",TRUE)</f>
        <v>1.0725E-2</v>
      </c>
      <c r="G552" s="26" cm="1">
        <f t="array" aca="1" ref="G552" ca="1">_FV(A552,"Change")</f>
        <v>0.2114</v>
      </c>
      <c r="H552" s="23" cm="1">
        <f t="array" aca="1" ref="H552" ca="1">_FV(A552,"Open")</f>
        <v>19.995999999999999</v>
      </c>
      <c r="I552" s="23" cm="1">
        <f t="array" aca="1" ref="I552" ca="1">_FV(A552,"Low")</f>
        <v>19.9224</v>
      </c>
      <c r="J552" s="23" cm="1">
        <f t="array" aca="1" ref="J552" ca="1">_FV(A552,"High")</f>
        <v>19.995999999999999</v>
      </c>
      <c r="K552" s="23" cm="1">
        <f t="array" aca="1" ref="K552" ca="1">_FV(A552,"Previous close",TRUE)</f>
        <v>19.710999999999999</v>
      </c>
      <c r="L552" s="26"/>
      <c r="M552" s="23" cm="1">
        <f t="array" aca="1" ref="M552" ca="1">_FV(A552,"52 week low",TRUE)</f>
        <v>15.78</v>
      </c>
      <c r="N552" s="23" cm="1">
        <f t="array" aca="1" ref="N552" ca="1">_FV(A552,"52 week high",TRUE)</f>
        <v>22.888999999999999</v>
      </c>
      <c r="O552" s="8" cm="1">
        <f t="array" aca="1" ref="O552" ca="1">_FV(A552,"Volume")</f>
        <v>1064</v>
      </c>
      <c r="P552" s="7" cm="1">
        <f t="array" aca="1" ref="P552" ca="1">_FV(A552,"Volume average",TRUE)</f>
        <v>6439</v>
      </c>
      <c r="Q552" t="s">
        <v>1734</v>
      </c>
      <c r="S552" t="s">
        <v>318</v>
      </c>
      <c r="T552" s="25" cm="1">
        <f t="array" aca="1" ref="T552" ca="1">_FV(A552,"Expense ratio",TRUE)</f>
        <v>9.4999999999999998E-3</v>
      </c>
      <c r="U552" s="24" cm="1">
        <f t="array" aca="1" ref="U552" ca="1">_FV(A552,"Market cap",TRUE)</f>
        <v>24277304.09</v>
      </c>
      <c r="V552" s="4">
        <v>24276680</v>
      </c>
      <c r="W552" s="4">
        <v>24276680</v>
      </c>
      <c r="Y552" t="s">
        <v>1735</v>
      </c>
      <c r="Z552" s="5">
        <v>20.190000000000001</v>
      </c>
      <c r="AA552" s="5">
        <v>29.748144</v>
      </c>
      <c r="AB552" s="5">
        <v>4.4000000000000003E-3</v>
      </c>
      <c r="AC552" s="4">
        <v>10119</v>
      </c>
      <c r="AE552" s="5">
        <v>-3.1846500975858061</v>
      </c>
      <c r="AF552" s="5">
        <v>5.6401557400236344</v>
      </c>
      <c r="AI552" s="4">
        <v>10119</v>
      </c>
      <c r="AJ552" s="5">
        <v>204034.4565</v>
      </c>
      <c r="AL552" s="5">
        <v>22.888999999999999</v>
      </c>
      <c r="AM552" s="5">
        <v>15.78</v>
      </c>
      <c r="AN552" t="s">
        <v>47</v>
      </c>
      <c r="AO552" t="str" cm="1">
        <f t="array" aca="1" ref="AO552" ca="1">_FV(A552,"Currency")</f>
        <v>USD</v>
      </c>
      <c r="AP552" t="str" cm="1">
        <f t="array" aca="1" ref="AP552" ca="1">_FV(A552,"Exchange")</f>
        <v>NYSE Arca</v>
      </c>
      <c r="AQ552" s="6" t="str" cm="1">
        <f t="array" aca="1" ref="AQ552" ca="1">_FV(A552,"Exchange abbreviation",TRUE)</f>
        <v>ARCX</v>
      </c>
      <c r="AR552" t="str" cm="1">
        <f t="array" aca="1" ref="AR552" ca="1">_FV(A552,"Instrument type",TRUE)</f>
        <v>ETF</v>
      </c>
    </row>
    <row r="553" spans="1:44" ht="18.75" customHeight="1" x14ac:dyDescent="0.25">
      <c r="A553" t="e" vm="566">
        <v>#VALUE!</v>
      </c>
      <c r="B553" t="s">
        <v>1736</v>
      </c>
      <c r="C553" t="s">
        <v>1737</v>
      </c>
      <c r="D553" s="31" cm="1">
        <f t="array" aca="1" ref="D553" ca="1">_FV(A553,"Last trade time",TRUE)</f>
        <v>45824.840277789066</v>
      </c>
      <c r="E553" s="23" cm="1">
        <f t="array" aca="1" ref="E553" ca="1">_FV(A553,"Price")</f>
        <v>24.254999999999999</v>
      </c>
      <c r="F553" s="27" cm="1">
        <f t="array" aca="1" ref="F553" ca="1">_FV(A553,"Change (%)",TRUE)</f>
        <v>6.0140000000000002E-3</v>
      </c>
      <c r="G553" s="26" cm="1">
        <f t="array" aca="1" ref="G553" ca="1">_FV(A553,"Change")</f>
        <v>0.14499999999999999</v>
      </c>
      <c r="H553" s="23" cm="1">
        <f t="array" aca="1" ref="H553" ca="1">_FV(A553,"Open")</f>
        <v>24.308700000000002</v>
      </c>
      <c r="I553" s="23" cm="1">
        <f t="array" aca="1" ref="I553" ca="1">_FV(A553,"Low")</f>
        <v>24.254999999999999</v>
      </c>
      <c r="J553" s="23" cm="1">
        <f t="array" aca="1" ref="J553" ca="1">_FV(A553,"High")</f>
        <v>24.31</v>
      </c>
      <c r="K553" s="23" cm="1">
        <f t="array" aca="1" ref="K553" ca="1">_FV(A553,"Previous close",TRUE)</f>
        <v>24.11</v>
      </c>
      <c r="L553" s="26"/>
      <c r="M553" s="23" cm="1">
        <f t="array" aca="1" ref="M553" ca="1">_FV(A553,"52 week low",TRUE)</f>
        <v>21.55</v>
      </c>
      <c r="N553" s="23" cm="1">
        <f t="array" aca="1" ref="N553" ca="1">_FV(A553,"52 week high",TRUE)</f>
        <v>26.52</v>
      </c>
      <c r="O553" s="8" cm="1">
        <f t="array" aca="1" ref="O553" ca="1">_FV(A553,"Volume")</f>
        <v>49461</v>
      </c>
      <c r="P553" s="7" cm="1">
        <f t="array" aca="1" ref="P553" ca="1">_FV(A553,"Volume average",TRUE)</f>
        <v>46115</v>
      </c>
      <c r="Q553" t="s">
        <v>190</v>
      </c>
      <c r="T553" s="25" cm="1">
        <f t="array" aca="1" ref="T553" ca="1">_FV(A553,"Expense ratio",TRUE)</f>
        <v>9.4999999999999998E-3</v>
      </c>
      <c r="U553" s="24" cm="1">
        <f t="array" aca="1" ref="U553" ca="1">_FV(A553,"Market cap",TRUE)</f>
        <v>52755579.880000003</v>
      </c>
      <c r="V553" s="16"/>
      <c r="W553" s="16"/>
      <c r="Z553" s="18"/>
      <c r="AA553" s="20"/>
      <c r="AB553" s="20"/>
      <c r="AC553" s="21">
        <v>46514</v>
      </c>
      <c r="AE553" s="18"/>
      <c r="AF553" s="20"/>
      <c r="AI553" s="21"/>
      <c r="AJ553" s="18"/>
      <c r="AL553" s="18"/>
      <c r="AM553" s="18"/>
      <c r="AN553" t="s">
        <v>73</v>
      </c>
      <c r="AO553" t="str" cm="1">
        <f t="array" aca="1" ref="AO553" ca="1">_FV(A553,"Currency")</f>
        <v>USD</v>
      </c>
      <c r="AP553" t="str" cm="1">
        <f t="array" aca="1" ref="AP553" ca="1">_FV(A553,"Exchange")</f>
        <v>NYSE Arca</v>
      </c>
      <c r="AQ553" s="6" t="str" cm="1">
        <f t="array" aca="1" ref="AQ553" ca="1">_FV(A553,"Exchange abbreviation",TRUE)</f>
        <v>ARCX</v>
      </c>
      <c r="AR553" t="str" cm="1">
        <f t="array" aca="1" ref="AR553" ca="1">_FV(A553,"Instrument type",TRUE)</f>
        <v>ETF</v>
      </c>
    </row>
    <row r="554" spans="1:44" ht="18.75" customHeight="1" x14ac:dyDescent="0.25">
      <c r="A554" t="e" vm="567">
        <v>#VALUE!</v>
      </c>
      <c r="B554" t="s">
        <v>1738</v>
      </c>
      <c r="C554" t="s">
        <v>1739</v>
      </c>
      <c r="D554" s="31" cm="1">
        <f t="array" aca="1" ref="D554" ca="1">_FV(A554,"Last trade time",TRUE)</f>
        <v>45824.840339258597</v>
      </c>
      <c r="E554" s="23" cm="1">
        <f t="array" aca="1" ref="E554" ca="1">_FV(A554,"Price")</f>
        <v>22.452000000000002</v>
      </c>
      <c r="F554" s="27" cm="1">
        <f t="array" aca="1" ref="F554" ca="1">_FV(A554,"Change (%)",TRUE)</f>
        <v>1.3177000000000001E-2</v>
      </c>
      <c r="G554" s="26" cm="1">
        <f t="array" aca="1" ref="G554" ca="1">_FV(A554,"Change")</f>
        <v>0.29199999999999998</v>
      </c>
      <c r="H554" s="23" cm="1">
        <f t="array" aca="1" ref="H554" ca="1">_FV(A554,"Open")</f>
        <v>22.4</v>
      </c>
      <c r="I554" s="23" cm="1">
        <f t="array" aca="1" ref="I554" ca="1">_FV(A554,"Low")</f>
        <v>22.4</v>
      </c>
      <c r="J554" s="23" cm="1">
        <f t="array" aca="1" ref="J554" ca="1">_FV(A554,"High")</f>
        <v>22.667000000000002</v>
      </c>
      <c r="K554" s="23" cm="1">
        <f t="array" aca="1" ref="K554" ca="1">_FV(A554,"Previous close",TRUE)</f>
        <v>22.16</v>
      </c>
      <c r="L554" s="26"/>
      <c r="M554" s="23" cm="1">
        <f t="array" aca="1" ref="M554" ca="1">_FV(A554,"52 week low",TRUE)</f>
        <v>17.62</v>
      </c>
      <c r="N554" s="23" cm="1">
        <f t="array" aca="1" ref="N554" ca="1">_FV(A554,"52 week high",TRUE)</f>
        <v>26.3</v>
      </c>
      <c r="O554" s="8" cm="1">
        <f t="array" aca="1" ref="O554" ca="1">_FV(A554,"Volume")</f>
        <v>114310</v>
      </c>
      <c r="P554" s="7" cm="1">
        <f t="array" aca="1" ref="P554" ca="1">_FV(A554,"Volume average",TRUE)</f>
        <v>98102</v>
      </c>
      <c r="Q554" t="s">
        <v>1621</v>
      </c>
      <c r="S554" t="s">
        <v>1622</v>
      </c>
      <c r="T554" s="25" cm="1">
        <f t="array" aca="1" ref="T554" ca="1">_FV(A554,"Expense ratio",TRUE)</f>
        <v>9.4999999999999998E-3</v>
      </c>
      <c r="U554" s="24" cm="1">
        <f t="array" aca="1" ref="U554" ca="1">_FV(A554,"Market cap",TRUE)</f>
        <v>249362473.71000001</v>
      </c>
      <c r="V554" s="4">
        <v>249362480</v>
      </c>
      <c r="W554" s="4">
        <v>249362480</v>
      </c>
      <c r="Y554" t="s">
        <v>1740</v>
      </c>
      <c r="Z554" s="5">
        <v>22.343399999999999</v>
      </c>
      <c r="AA554" s="5">
        <v>23.874872</v>
      </c>
      <c r="AB554" s="5">
        <v>1E-3</v>
      </c>
      <c r="AC554" s="4">
        <v>94420</v>
      </c>
      <c r="AE554" s="5">
        <v>-6.4381308972217388</v>
      </c>
      <c r="AF554" s="5">
        <v>-6.5073354702359758</v>
      </c>
      <c r="AI554" s="4">
        <v>94420</v>
      </c>
      <c r="AJ554" s="5">
        <v>2106510.2000000002</v>
      </c>
      <c r="AL554" s="5">
        <v>26.3</v>
      </c>
      <c r="AM554" s="5">
        <v>17.62</v>
      </c>
      <c r="AN554" t="s">
        <v>90</v>
      </c>
      <c r="AO554" t="str" cm="1">
        <f t="array" aca="1" ref="AO554" ca="1">_FV(A554,"Currency")</f>
        <v>USD</v>
      </c>
      <c r="AP554" t="str" cm="1">
        <f t="array" aca="1" ref="AP554" ca="1">_FV(A554,"Exchange")</f>
        <v>CBOE BZX Exchange</v>
      </c>
      <c r="AQ554" s="6" t="str" cm="1">
        <f t="array" aca="1" ref="AQ554" ca="1">_FV(A554,"Exchange abbreviation",TRUE)</f>
        <v>BATS</v>
      </c>
      <c r="AR554" t="str" cm="1">
        <f t="array" aca="1" ref="AR554" ca="1">_FV(A554,"Instrument type",TRUE)</f>
        <v>ETF</v>
      </c>
    </row>
    <row r="555" spans="1:44" ht="18.75" customHeight="1" x14ac:dyDescent="0.25">
      <c r="A555" t="e" vm="568">
        <v>#VALUE!</v>
      </c>
      <c r="B555" t="s">
        <v>1741</v>
      </c>
      <c r="C555" t="s">
        <v>1742</v>
      </c>
      <c r="D555" s="31" cm="1">
        <f t="array" aca="1" ref="D555" ca="1">_FV(A555,"Last trade time",TRUE)</f>
        <v>45824.84027780078</v>
      </c>
      <c r="E555" s="23" cm="1">
        <f t="array" aca="1" ref="E555" ca="1">_FV(A555,"Price")</f>
        <v>18.55</v>
      </c>
      <c r="F555" s="27" cm="1">
        <f t="array" aca="1" ref="F555" ca="1">_FV(A555,"Change (%)",TRUE)</f>
        <v>1.6200000000000001E-3</v>
      </c>
      <c r="G555" s="26" cm="1">
        <f t="array" aca="1" ref="G555" ca="1">_FV(A555,"Change")</f>
        <v>0.03</v>
      </c>
      <c r="H555" s="23" cm="1">
        <f t="array" aca="1" ref="H555" ca="1">_FV(A555,"Open")</f>
        <v>18.5</v>
      </c>
      <c r="I555" s="23" cm="1">
        <f t="array" aca="1" ref="I555" ca="1">_FV(A555,"Low")</f>
        <v>18.5</v>
      </c>
      <c r="J555" s="23" cm="1">
        <f t="array" aca="1" ref="J555" ca="1">_FV(A555,"High")</f>
        <v>18.91</v>
      </c>
      <c r="K555" s="23" cm="1">
        <f t="array" aca="1" ref="K555" ca="1">_FV(A555,"Previous close",TRUE)</f>
        <v>18.52</v>
      </c>
      <c r="L555" s="26"/>
      <c r="M555" s="23" cm="1">
        <f t="array" aca="1" ref="M555" ca="1">_FV(A555,"52 week low",TRUE)</f>
        <v>16.66</v>
      </c>
      <c r="N555" s="23" cm="1">
        <f t="array" aca="1" ref="N555" ca="1">_FV(A555,"52 week high",TRUE)</f>
        <v>20.97</v>
      </c>
      <c r="O555" s="8" cm="1">
        <f t="array" aca="1" ref="O555" ca="1">_FV(A555,"Volume")</f>
        <v>16834</v>
      </c>
      <c r="P555" s="7" cm="1">
        <f t="array" aca="1" ref="P555" ca="1">_FV(A555,"Volume average",TRUE)</f>
        <v>16663</v>
      </c>
      <c r="Q555" t="s">
        <v>85</v>
      </c>
      <c r="S555" t="s">
        <v>61</v>
      </c>
      <c r="T555" s="25" cm="1">
        <f t="array" aca="1" ref="T555" ca="1">_FV(A555,"Expense ratio",TRUE)</f>
        <v>9.4999999999999998E-3</v>
      </c>
      <c r="U555" s="24" cm="1">
        <f t="array" aca="1" ref="U555" ca="1">_FV(A555,"Market cap",TRUE)</f>
        <v>10095384</v>
      </c>
      <c r="V555" s="4">
        <v>10095362</v>
      </c>
      <c r="W555" s="4">
        <v>10095362</v>
      </c>
      <c r="Y555" t="s">
        <v>1535</v>
      </c>
      <c r="Z555" s="5">
        <v>18.8413</v>
      </c>
      <c r="AA555" s="5">
        <v>22.555838000000001</v>
      </c>
      <c r="AB555" s="5">
        <v>1.52E-2</v>
      </c>
      <c r="AC555" s="4">
        <v>14977</v>
      </c>
      <c r="AE555" s="5">
        <v>5.1807019093974116</v>
      </c>
      <c r="AF555" s="5">
        <v>5.5910830799865918</v>
      </c>
      <c r="AI555" s="4">
        <v>14977</v>
      </c>
      <c r="AJ555" s="5">
        <v>282765.76</v>
      </c>
      <c r="AL555" s="5">
        <v>20.97</v>
      </c>
      <c r="AM555" s="5">
        <v>16.66</v>
      </c>
      <c r="AN555" t="s">
        <v>47</v>
      </c>
      <c r="AO555" t="str" cm="1">
        <f t="array" aca="1" ref="AO555" ca="1">_FV(A555,"Currency")</f>
        <v>USD</v>
      </c>
      <c r="AP555" t="str" cm="1">
        <f t="array" aca="1" ref="AP555" ca="1">_FV(A555,"Exchange")</f>
        <v>NYSE Arca</v>
      </c>
      <c r="AQ555" s="6" t="str" cm="1">
        <f t="array" aca="1" ref="AQ555" ca="1">_FV(A555,"Exchange abbreviation",TRUE)</f>
        <v>ARCX</v>
      </c>
      <c r="AR555" t="str" cm="1">
        <f t="array" aca="1" ref="AR555" ca="1">_FV(A555,"Instrument type",TRUE)</f>
        <v>ETF</v>
      </c>
    </row>
    <row r="556" spans="1:44" ht="18.75" customHeight="1" x14ac:dyDescent="0.25">
      <c r="A556" t="e" vm="569">
        <v>#VALUE!</v>
      </c>
      <c r="B556" t="s">
        <v>1743</v>
      </c>
      <c r="C556" t="s">
        <v>1744</v>
      </c>
      <c r="D556" s="31" cm="1">
        <f t="array" aca="1" ref="D556" ca="1">_FV(A556,"Last trade time",TRUE)</f>
        <v>45824.840290717184</v>
      </c>
      <c r="E556" s="23" cm="1">
        <f t="array" aca="1" ref="E556" ca="1">_FV(A556,"Price")</f>
        <v>35.306699999999999</v>
      </c>
      <c r="F556" s="27" cm="1">
        <f t="array" aca="1" ref="F556" ca="1">_FV(A556,"Change (%)",TRUE)</f>
        <v>2.4620000000000002E-3</v>
      </c>
      <c r="G556" s="26" cm="1">
        <f t="array" aca="1" ref="G556" ca="1">_FV(A556,"Change")</f>
        <v>8.6699999999999999E-2</v>
      </c>
      <c r="H556" s="23" cm="1">
        <f t="array" aca="1" ref="H556" ca="1">_FV(A556,"Open")</f>
        <v>35.54</v>
      </c>
      <c r="I556" s="23" cm="1">
        <f t="array" aca="1" ref="I556" ca="1">_FV(A556,"Low")</f>
        <v>35.306699999999999</v>
      </c>
      <c r="J556" s="23" cm="1">
        <f t="array" aca="1" ref="J556" ca="1">_FV(A556,"High")</f>
        <v>35.54</v>
      </c>
      <c r="K556" s="23" cm="1">
        <f t="array" aca="1" ref="K556" ca="1">_FV(A556,"Previous close",TRUE)</f>
        <v>35.22</v>
      </c>
      <c r="L556" s="26"/>
      <c r="M556" s="23" cm="1">
        <f t="array" aca="1" ref="M556" ca="1">_FV(A556,"52 week low",TRUE)</f>
        <v>30.820900000000002</v>
      </c>
      <c r="N556" s="23" cm="1">
        <f t="array" aca="1" ref="N556" ca="1">_FV(A556,"52 week high",TRUE)</f>
        <v>37.700000000000003</v>
      </c>
      <c r="O556" s="8" cm="1">
        <f t="array" aca="1" ref="O556" ca="1">_FV(A556,"Volume")</f>
        <v>691</v>
      </c>
      <c r="P556" s="7" cm="1">
        <f t="array" aca="1" ref="P556" ca="1">_FV(A556,"Volume average",TRUE)</f>
        <v>3680</v>
      </c>
      <c r="Q556" t="s">
        <v>698</v>
      </c>
      <c r="S556" t="s">
        <v>1745</v>
      </c>
      <c r="T556" s="25" cm="1">
        <f t="array" aca="1" ref="T556" ca="1">_FV(A556,"Expense ratio",TRUE)</f>
        <v>9.4999999999999998E-3</v>
      </c>
      <c r="U556" s="24" cm="1">
        <f t="array" aca="1" ref="U556" ca="1">_FV(A556,"Market cap",TRUE)</f>
        <v>14914352.1</v>
      </c>
      <c r="V556" s="4">
        <v>14914352</v>
      </c>
      <c r="W556" s="4">
        <v>14914352</v>
      </c>
      <c r="X556" t="s">
        <v>1746</v>
      </c>
      <c r="Y556" t="s">
        <v>1747</v>
      </c>
      <c r="Z556" s="5">
        <v>35.78</v>
      </c>
      <c r="AA556" s="5">
        <v>26.530380000000001</v>
      </c>
      <c r="AB556" s="5">
        <v>2.3999999000000002E-3</v>
      </c>
      <c r="AC556" s="4">
        <v>2249</v>
      </c>
      <c r="AE556" s="5">
        <v>5.5074748210305779</v>
      </c>
      <c r="AF556" s="5">
        <v>9.9617922488739907</v>
      </c>
      <c r="AI556" s="4">
        <v>2249</v>
      </c>
      <c r="AJ556" s="5">
        <v>80509.252200000003</v>
      </c>
      <c r="AL556" s="5">
        <v>37.700000000000003</v>
      </c>
      <c r="AM556" s="5">
        <v>30.821000000000002</v>
      </c>
      <c r="AN556" t="s">
        <v>47</v>
      </c>
      <c r="AO556" t="str" cm="1">
        <f t="array" aca="1" ref="AO556" ca="1">_FV(A556,"Currency")</f>
        <v>USD</v>
      </c>
      <c r="AP556" t="str" cm="1">
        <f t="array" aca="1" ref="AP556" ca="1">_FV(A556,"Exchange")</f>
        <v>CBOE BZX Exchange</v>
      </c>
      <c r="AQ556" s="6" t="str" cm="1">
        <f t="array" aca="1" ref="AQ556" ca="1">_FV(A556,"Exchange abbreviation",TRUE)</f>
        <v>BATS</v>
      </c>
      <c r="AR556" t="str" cm="1">
        <f t="array" aca="1" ref="AR556" ca="1">_FV(A556,"Instrument type",TRUE)</f>
        <v>ETF</v>
      </c>
    </row>
    <row r="557" spans="1:44" ht="18.75" customHeight="1" x14ac:dyDescent="0.25">
      <c r="A557" t="e" vm="570">
        <v>#VALUE!</v>
      </c>
      <c r="B557" t="s">
        <v>1748</v>
      </c>
      <c r="C557" t="s">
        <v>1749</v>
      </c>
      <c r="D557" s="31" cm="1">
        <f t="array" aca="1" ref="D557" ca="1">_FV(A557,"Last trade time",TRUE)</f>
        <v>45824.840277777781</v>
      </c>
      <c r="E557" s="23" cm="1">
        <f t="array" aca="1" ref="E557" ca="1">_FV(A557,"Price")</f>
        <v>42.144799999999996</v>
      </c>
      <c r="F557" s="27" cm="1">
        <f t="array" aca="1" ref="F557" ca="1">_FV(A557,"Change (%)",TRUE)</f>
        <v>-5.5760000000000002E-3</v>
      </c>
      <c r="G557" s="26" cm="1">
        <f t="array" aca="1" ref="G557" ca="1">_FV(A557,"Change")</f>
        <v>-0.23630000000000001</v>
      </c>
      <c r="H557" s="23" cm="1">
        <f t="array" aca="1" ref="H557" ca="1">_FV(A557,"Open")</f>
        <v>42.23</v>
      </c>
      <c r="I557" s="23" cm="1">
        <f t="array" aca="1" ref="I557" ca="1">_FV(A557,"Low")</f>
        <v>42.144799999999996</v>
      </c>
      <c r="J557" s="23" cm="1">
        <f t="array" aca="1" ref="J557" ca="1">_FV(A557,"High")</f>
        <v>42.36</v>
      </c>
      <c r="K557" s="23" cm="1">
        <f t="array" aca="1" ref="K557" ca="1">_FV(A557,"Previous close",TRUE)</f>
        <v>42.381100000000004</v>
      </c>
      <c r="L557" s="26"/>
      <c r="M557" s="23" cm="1">
        <f t="array" aca="1" ref="M557" ca="1">_FV(A557,"52 week low",TRUE)</f>
        <v>37.6</v>
      </c>
      <c r="N557" s="23" cm="1">
        <f t="array" aca="1" ref="N557" ca="1">_FV(A557,"52 week high",TRUE)</f>
        <v>47.44</v>
      </c>
      <c r="O557" s="8" cm="1">
        <f t="array" aca="1" ref="O557" ca="1">_FV(A557,"Volume")</f>
        <v>971</v>
      </c>
      <c r="P557" s="7" cm="1">
        <f t="array" aca="1" ref="P557" ca="1">_FV(A557,"Volume average",TRUE)</f>
        <v>22475</v>
      </c>
      <c r="Q557" t="s">
        <v>1010</v>
      </c>
      <c r="S557" t="s">
        <v>61</v>
      </c>
      <c r="T557" s="25" cm="1">
        <f t="array" aca="1" ref="T557" ca="1">_FV(A557,"Expense ratio",TRUE)</f>
        <v>9.4999999999999998E-3</v>
      </c>
      <c r="U557" s="24" cm="1">
        <f t="array" aca="1" ref="U557" ca="1">_FV(A557,"Market cap",TRUE)</f>
        <v>24007076</v>
      </c>
      <c r="V557" s="4">
        <v>24007060</v>
      </c>
      <c r="W557" s="4">
        <v>24007060</v>
      </c>
      <c r="Y557" t="s">
        <v>1750</v>
      </c>
      <c r="Z557" s="5">
        <v>41.767200000000003</v>
      </c>
      <c r="AA557" s="20"/>
      <c r="AB557" s="5">
        <v>3.6900000000000002E-2</v>
      </c>
      <c r="AC557" s="4">
        <v>42061</v>
      </c>
      <c r="AE557" s="5">
        <v>3.5876416442132801</v>
      </c>
      <c r="AF557" s="5">
        <v>1.309744744006913</v>
      </c>
      <c r="AI557" s="4">
        <v>42061</v>
      </c>
      <c r="AJ557" s="5">
        <v>1755857.4754999999</v>
      </c>
      <c r="AL557" s="5">
        <v>47.44</v>
      </c>
      <c r="AM557" s="5">
        <v>37.6</v>
      </c>
      <c r="AN557" t="s">
        <v>90</v>
      </c>
      <c r="AO557" t="str" cm="1">
        <f t="array" aca="1" ref="AO557" ca="1">_FV(A557,"Currency")</f>
        <v>USD</v>
      </c>
      <c r="AP557" t="str" cm="1">
        <f t="array" aca="1" ref="AP557" ca="1">_FV(A557,"Exchange")</f>
        <v>NYSE Arca</v>
      </c>
      <c r="AQ557" s="6" t="str" cm="1">
        <f t="array" aca="1" ref="AQ557" ca="1">_FV(A557,"Exchange abbreviation",TRUE)</f>
        <v>ARCX</v>
      </c>
      <c r="AR557" t="str" cm="1">
        <f t="array" aca="1" ref="AR557" ca="1">_FV(A557,"Instrument type",TRUE)</f>
        <v>ETF</v>
      </c>
    </row>
    <row r="558" spans="1:44" ht="18.75" customHeight="1" x14ac:dyDescent="0.25">
      <c r="A558" t="e" vm="571">
        <v>#VALUE!</v>
      </c>
      <c r="B558" t="s">
        <v>1751</v>
      </c>
      <c r="C558" t="s">
        <v>1752</v>
      </c>
      <c r="D558" s="31" cm="1">
        <f t="array" aca="1" ref="D558" ca="1">_FV(A558,"Last trade time",TRUE)</f>
        <v>45824.840336284375</v>
      </c>
      <c r="E558" s="23" cm="1">
        <f t="array" aca="1" ref="E558" ca="1">_FV(A558,"Price")</f>
        <v>15.904199999999999</v>
      </c>
      <c r="F558" s="27" cm="1">
        <f t="array" aca="1" ref="F558" ca="1">_FV(A558,"Change (%)",TRUE)</f>
        <v>-9.9250000000000011E-4</v>
      </c>
      <c r="G558" s="26" cm="1">
        <f t="array" aca="1" ref="G558" ca="1">_FV(A558,"Change")</f>
        <v>-1.5800000000000002E-2</v>
      </c>
      <c r="H558" s="23" cm="1">
        <f t="array" aca="1" ref="H558" ca="1">_FV(A558,"Open")</f>
        <v>15.94</v>
      </c>
      <c r="I558" s="23" cm="1">
        <f t="array" aca="1" ref="I558" ca="1">_FV(A558,"Low")</f>
        <v>15.87</v>
      </c>
      <c r="J558" s="23" cm="1">
        <f t="array" aca="1" ref="J558" ca="1">_FV(A558,"High")</f>
        <v>16.024999999999999</v>
      </c>
      <c r="K558" s="23" cm="1">
        <f t="array" aca="1" ref="K558" ca="1">_FV(A558,"Previous close",TRUE)</f>
        <v>15.92</v>
      </c>
      <c r="L558" s="26"/>
      <c r="M558" s="23" cm="1">
        <f t="array" aca="1" ref="M558" ca="1">_FV(A558,"52 week low",TRUE)</f>
        <v>15.16</v>
      </c>
      <c r="N558" s="23" cm="1">
        <f t="array" aca="1" ref="N558" ca="1">_FV(A558,"52 week high",TRUE)</f>
        <v>19.079999999999998</v>
      </c>
      <c r="O558" s="8" cm="1">
        <f t="array" aca="1" ref="O558" ca="1">_FV(A558,"Volume")</f>
        <v>9770</v>
      </c>
      <c r="P558" s="7" cm="1">
        <f t="array" aca="1" ref="P558" ca="1">_FV(A558,"Volume average",TRUE)</f>
        <v>28199</v>
      </c>
      <c r="Q558" t="s">
        <v>45</v>
      </c>
      <c r="R558" t="s">
        <v>1216</v>
      </c>
      <c r="T558" s="25" cm="1">
        <f t="array" aca="1" ref="T558" ca="1">_FV(A558,"Expense ratio",TRUE)</f>
        <v>9.4999999999999998E-3</v>
      </c>
      <c r="U558" s="24" cm="1">
        <f t="array" aca="1" ref="U558" ca="1">_FV(A558,"Market cap",TRUE)</f>
        <v>75626566.180000007</v>
      </c>
      <c r="V558" s="16"/>
      <c r="W558" s="16"/>
      <c r="Z558" s="18"/>
      <c r="AB558" s="20"/>
      <c r="AC558" s="21">
        <v>41028</v>
      </c>
      <c r="AE558" s="18"/>
      <c r="AF558" s="20"/>
      <c r="AI558" s="21"/>
      <c r="AJ558" s="18"/>
      <c r="AL558" s="18"/>
      <c r="AM558" s="18"/>
      <c r="AN558" t="s">
        <v>73</v>
      </c>
      <c r="AO558" t="str" cm="1">
        <f t="array" aca="1" ref="AO558" ca="1">_FV(A558,"Currency")</f>
        <v>USD</v>
      </c>
      <c r="AP558" t="str" cm="1">
        <f t="array" aca="1" ref="AP558" ca="1">_FV(A558,"Exchange")</f>
        <v>CBOE BZX Exchange</v>
      </c>
      <c r="AQ558" s="6" t="str" cm="1">
        <f t="array" aca="1" ref="AQ558" ca="1">_FV(A558,"Exchange abbreviation",TRUE)</f>
        <v>BATS</v>
      </c>
      <c r="AR558" t="str" cm="1">
        <f t="array" aca="1" ref="AR558" ca="1">_FV(A558,"Instrument type",TRUE)</f>
        <v>ETF</v>
      </c>
    </row>
    <row r="559" spans="1:44" ht="18.75" customHeight="1" x14ac:dyDescent="0.25">
      <c r="A559" t="e" vm="572">
        <v>#VALUE!</v>
      </c>
      <c r="B559" t="s">
        <v>1753</v>
      </c>
      <c r="C559" t="s">
        <v>1754</v>
      </c>
      <c r="D559" s="31" cm="1">
        <f t="array" aca="1" ref="D559" ca="1">_FV(A559,"Last trade time",TRUE)</f>
        <v>45824.840277789066</v>
      </c>
      <c r="E559" s="23" cm="1">
        <f t="array" aca="1" ref="E559" ca="1">_FV(A559,"Price")</f>
        <v>37.24</v>
      </c>
      <c r="F559" s="27" cm="1">
        <f t="array" aca="1" ref="F559" ca="1">_FV(A559,"Change (%)",TRUE)</f>
        <v>-3.1509999999999997E-3</v>
      </c>
      <c r="G559" s="26" cm="1">
        <f t="array" aca="1" ref="G559" ca="1">_FV(A559,"Change")</f>
        <v>-0.1177</v>
      </c>
      <c r="H559" s="23" cm="1">
        <f t="array" aca="1" ref="H559" ca="1">_FV(A559,"Open")</f>
        <v>37.49</v>
      </c>
      <c r="I559" s="23" cm="1">
        <f t="array" aca="1" ref="I559" ca="1">_FV(A559,"Low")</f>
        <v>37.24</v>
      </c>
      <c r="J559" s="23" cm="1">
        <f t="array" aca="1" ref="J559" ca="1">_FV(A559,"High")</f>
        <v>37.770000000000003</v>
      </c>
      <c r="K559" s="23" cm="1">
        <f t="array" aca="1" ref="K559" ca="1">_FV(A559,"Previous close",TRUE)</f>
        <v>37.357700000000001</v>
      </c>
      <c r="L559" s="26"/>
      <c r="M559" s="23" cm="1">
        <f t="array" aca="1" ref="M559" ca="1">_FV(A559,"52 week low",TRUE)</f>
        <v>29.89</v>
      </c>
      <c r="N559" s="23" cm="1">
        <f t="array" aca="1" ref="N559" ca="1">_FV(A559,"52 week high",TRUE)</f>
        <v>37.872500000000002</v>
      </c>
      <c r="O559" s="8" cm="1">
        <f t="array" aca="1" ref="O559" ca="1">_FV(A559,"Volume")</f>
        <v>28310</v>
      </c>
      <c r="P559" s="7" cm="1">
        <f t="array" aca="1" ref="P559" ca="1">_FV(A559,"Volume average",TRUE)</f>
        <v>31762</v>
      </c>
      <c r="Q559" t="s">
        <v>703</v>
      </c>
      <c r="S559" t="s">
        <v>845</v>
      </c>
      <c r="T559" s="25" cm="1">
        <f t="array" aca="1" ref="T559" ca="1">_FV(A559,"Expense ratio",TRUE)</f>
        <v>9.4999999999999998E-3</v>
      </c>
      <c r="U559" s="24" cm="1">
        <f t="array" aca="1" ref="U559" ca="1">_FV(A559,"Market cap",TRUE)</f>
        <v>210577403.96000001</v>
      </c>
      <c r="V559" s="4">
        <v>210577408</v>
      </c>
      <c r="W559" s="4">
        <v>210577408</v>
      </c>
      <c r="Y559" t="s">
        <v>846</v>
      </c>
      <c r="Z559" s="5">
        <v>37.14</v>
      </c>
      <c r="AA559" s="5">
        <v>15.215201</v>
      </c>
      <c r="AB559" s="5">
        <v>2.0899999999999998E-2</v>
      </c>
      <c r="AC559" s="4">
        <v>37444</v>
      </c>
      <c r="AE559" s="5">
        <v>15.895996498294579</v>
      </c>
      <c r="AF559" s="5">
        <v>16.632113541368511</v>
      </c>
      <c r="AI559" s="4">
        <v>37444</v>
      </c>
      <c r="AJ559" s="5">
        <v>1396470.2356</v>
      </c>
      <c r="AL559" s="5">
        <v>37.520000000000003</v>
      </c>
      <c r="AM559" s="5">
        <v>29.89</v>
      </c>
      <c r="AN559" t="s">
        <v>90</v>
      </c>
      <c r="AO559" t="str" cm="1">
        <f t="array" aca="1" ref="AO559" ca="1">_FV(A559,"Currency")</f>
        <v>USD</v>
      </c>
      <c r="AP559" t="str" cm="1">
        <f t="array" aca="1" ref="AP559" ca="1">_FV(A559,"Exchange")</f>
        <v>NYSE Arca</v>
      </c>
      <c r="AQ559" s="6" t="str" cm="1">
        <f t="array" aca="1" ref="AQ559" ca="1">_FV(A559,"Exchange abbreviation",TRUE)</f>
        <v>ARCX</v>
      </c>
      <c r="AR559" t="str" cm="1">
        <f t="array" aca="1" ref="AR559" ca="1">_FV(A559,"Instrument type",TRUE)</f>
        <v>ETF</v>
      </c>
    </row>
    <row r="560" spans="1:44" ht="18.75" customHeight="1" x14ac:dyDescent="0.25">
      <c r="A560" t="e" vm="573">
        <v>#VALUE!</v>
      </c>
      <c r="B560" t="s">
        <v>1755</v>
      </c>
      <c r="C560" t="s">
        <v>1756</v>
      </c>
      <c r="D560" s="31" cm="1">
        <f t="array" aca="1" ref="D560" ca="1">_FV(A560,"Last trade time",TRUE)</f>
        <v>45824.840283553123</v>
      </c>
      <c r="E560" s="23" cm="1">
        <f t="array" aca="1" ref="E560" ca="1">_FV(A560,"Price")</f>
        <v>35.380000000000003</v>
      </c>
      <c r="F560" s="27" cm="1">
        <f t="array" aca="1" ref="F560" ca="1">_FV(A560,"Change (%)",TRUE)</f>
        <v>1.1434999999999999E-2</v>
      </c>
      <c r="G560" s="26" cm="1">
        <f t="array" aca="1" ref="G560" ca="1">_FV(A560,"Change")</f>
        <v>0.4</v>
      </c>
      <c r="H560" s="23" cm="1">
        <f t="array" aca="1" ref="H560" ca="1">_FV(A560,"Open")</f>
        <v>35.479999999999997</v>
      </c>
      <c r="I560" s="23" cm="1">
        <f t="array" aca="1" ref="I560" ca="1">_FV(A560,"Low")</f>
        <v>35.36</v>
      </c>
      <c r="J560" s="23" cm="1">
        <f t="array" aca="1" ref="J560" ca="1">_FV(A560,"High")</f>
        <v>35.49</v>
      </c>
      <c r="K560" s="23" cm="1">
        <f t="array" aca="1" ref="K560" ca="1">_FV(A560,"Previous close",TRUE)</f>
        <v>34.979999999999997</v>
      </c>
      <c r="L560" s="26"/>
      <c r="M560" s="23" cm="1">
        <f t="array" aca="1" ref="M560" ca="1">_FV(A560,"52 week low",TRUE)</f>
        <v>27.57</v>
      </c>
      <c r="N560" s="23" cm="1">
        <f t="array" aca="1" ref="N560" ca="1">_FV(A560,"52 week high",TRUE)</f>
        <v>36.405000000000001</v>
      </c>
      <c r="O560" s="8" cm="1">
        <f t="array" aca="1" ref="O560" ca="1">_FV(A560,"Volume")</f>
        <v>9691</v>
      </c>
      <c r="P560" s="7" cm="1">
        <f t="array" aca="1" ref="P560" ca="1">_FV(A560,"Volume average",TRUE)</f>
        <v>15627</v>
      </c>
      <c r="Q560" t="s">
        <v>698</v>
      </c>
      <c r="S560" t="s">
        <v>555</v>
      </c>
      <c r="T560" s="25" cm="1">
        <f t="array" aca="1" ref="T560" ca="1">_FV(A560,"Expense ratio",TRUE)</f>
        <v>9.4999999999999998E-3</v>
      </c>
      <c r="U560" s="24" cm="1">
        <f t="array" aca="1" ref="U560" ca="1">_FV(A560,"Market cap",TRUE)</f>
        <v>106300314.8</v>
      </c>
      <c r="V560" s="4">
        <v>106300312</v>
      </c>
      <c r="W560" s="4">
        <v>106300312</v>
      </c>
      <c r="X560" t="s">
        <v>1757</v>
      </c>
      <c r="Y560" t="s">
        <v>1048</v>
      </c>
      <c r="Z560" s="5">
        <v>34.96</v>
      </c>
      <c r="AA560" s="5">
        <v>29.945371999999999</v>
      </c>
      <c r="AB560" s="5">
        <v>2.2000000000000001E-3</v>
      </c>
      <c r="AC560" s="4">
        <v>18052</v>
      </c>
      <c r="AE560" s="5">
        <v>2.7663925616083112</v>
      </c>
      <c r="AF560" s="5">
        <v>17.30216735653833</v>
      </c>
      <c r="AI560" s="4">
        <v>18052</v>
      </c>
      <c r="AJ560" s="5">
        <v>631446.3236</v>
      </c>
      <c r="AL560" s="5">
        <v>36.405000000000001</v>
      </c>
      <c r="AM560" s="5">
        <v>27.57</v>
      </c>
      <c r="AN560" t="s">
        <v>47</v>
      </c>
      <c r="AO560" t="str" cm="1">
        <f t="array" aca="1" ref="AO560" ca="1">_FV(A560,"Currency")</f>
        <v>USD</v>
      </c>
      <c r="AP560" t="str" cm="1">
        <f t="array" aca="1" ref="AP560" ca="1">_FV(A560,"Exchange")</f>
        <v>CBOE BZX Exchange</v>
      </c>
      <c r="AQ560" s="6" t="str" cm="1">
        <f t="array" aca="1" ref="AQ560" ca="1">_FV(A560,"Exchange abbreviation",TRUE)</f>
        <v>BATS</v>
      </c>
      <c r="AR560" t="str" cm="1">
        <f t="array" aca="1" ref="AR560" ca="1">_FV(A560,"Instrument type",TRUE)</f>
        <v>ETF</v>
      </c>
    </row>
    <row r="561" spans="1:44" ht="18.75" customHeight="1" x14ac:dyDescent="0.25">
      <c r="A561" t="e" vm="574">
        <v>#VALUE!</v>
      </c>
      <c r="B561" t="s">
        <v>1758</v>
      </c>
      <c r="C561" t="s">
        <v>1759</v>
      </c>
      <c r="D561" s="31" cm="1">
        <f t="array" aca="1" ref="D561" ca="1">_FV(A561,"Last trade time",TRUE)</f>
        <v>45824.94109266172</v>
      </c>
      <c r="E561" s="23" cm="1">
        <f t="array" aca="1" ref="E561" ca="1">_FV(A561,"Price")</f>
        <v>21.785</v>
      </c>
      <c r="F561" s="27" cm="1">
        <f t="array" aca="1" ref="F561" ca="1">_FV(A561,"Change (%)",TRUE)</f>
        <v>3.4424999999999997E-2</v>
      </c>
      <c r="G561" s="26" cm="1">
        <f t="array" aca="1" ref="G561" ca="1">_FV(A561,"Change")</f>
        <v>0.72499999999999998</v>
      </c>
      <c r="H561" s="23" cm="1">
        <f t="array" aca="1" ref="H561" ca="1">_FV(A561,"Open")</f>
        <v>21.36</v>
      </c>
      <c r="I561" s="23" cm="1">
        <f t="array" aca="1" ref="I561" ca="1">_FV(A561,"Low")</f>
        <v>21.33</v>
      </c>
      <c r="J561" s="23" cm="1">
        <f t="array" aca="1" ref="J561" ca="1">_FV(A561,"High")</f>
        <v>21.83</v>
      </c>
      <c r="K561" s="23" cm="1">
        <f t="array" aca="1" ref="K561" ca="1">_FV(A561,"Previous close",TRUE)</f>
        <v>21.06</v>
      </c>
      <c r="L561" s="26"/>
      <c r="M561" s="23" cm="1">
        <f t="array" aca="1" ref="M561" ca="1">_FV(A561,"52 week low",TRUE)</f>
        <v>16.11</v>
      </c>
      <c r="N561" s="23" cm="1">
        <f t="array" aca="1" ref="N561" ca="1">_FV(A561,"52 week high",TRUE)</f>
        <v>27.88</v>
      </c>
      <c r="O561" s="8" cm="1">
        <f t="array" aca="1" ref="O561" ca="1">_FV(A561,"Volume")</f>
        <v>6024576</v>
      </c>
      <c r="P561" s="7" cm="1">
        <f t="array" aca="1" ref="P561" ca="1">_FV(A561,"Volume average",TRUE)</f>
        <v>7458129</v>
      </c>
      <c r="Q561" t="s">
        <v>119</v>
      </c>
      <c r="T561" s="25" cm="1">
        <f t="array" aca="1" ref="T561" ca="1">_FV(A561,"Expense ratio",TRUE)</f>
        <v>9.4999999999999998E-3</v>
      </c>
      <c r="U561" s="24" cm="1">
        <f t="array" aca="1" ref="U561" ca="1">_FV(A561,"Market cap",TRUE)</f>
        <v>2464556872</v>
      </c>
      <c r="V561" s="16"/>
      <c r="W561" s="16"/>
      <c r="X561" t="s">
        <v>1760</v>
      </c>
      <c r="Z561" s="18"/>
      <c r="AA561" s="20"/>
      <c r="AB561" s="20"/>
      <c r="AC561" s="21">
        <v>7322587</v>
      </c>
      <c r="AE561" s="18"/>
      <c r="AF561" s="20"/>
      <c r="AH561" s="16"/>
      <c r="AI561" s="21"/>
      <c r="AJ561" s="18"/>
      <c r="AL561" s="18"/>
      <c r="AM561" s="18"/>
      <c r="AN561" t="s">
        <v>73</v>
      </c>
      <c r="AO561" t="str" cm="1">
        <f t="array" aca="1" ref="AO561" ca="1">_FV(A561,"Currency")</f>
        <v>USD</v>
      </c>
      <c r="AP561" t="str" cm="1">
        <f t="array" aca="1" ref="AP561" ca="1">_FV(A561,"Exchange")</f>
        <v>NYSE Arca</v>
      </c>
      <c r="AQ561" s="6" t="str" cm="1">
        <f t="array" aca="1" ref="AQ561" ca="1">_FV(A561,"Exchange abbreviation",TRUE)</f>
        <v>ARCX</v>
      </c>
      <c r="AR561" t="str" cm="1">
        <f t="array" aca="1" ref="AR561" ca="1">_FV(A561,"Instrument type",TRUE)</f>
        <v>ETF</v>
      </c>
    </row>
    <row r="562" spans="1:44" ht="18.75" customHeight="1" x14ac:dyDescent="0.25">
      <c r="A562" t="e" vm="575">
        <v>#VALUE!</v>
      </c>
      <c r="B562" t="s">
        <v>1761</v>
      </c>
      <c r="C562" t="s">
        <v>1762</v>
      </c>
      <c r="D562" s="31" cm="1">
        <f t="array" aca="1" ref="D562" ca="1">_FV(A562,"Last trade time",TRUE)</f>
        <v>45824.925450520313</v>
      </c>
      <c r="E562" s="23" cm="1">
        <f t="array" aca="1" ref="E562" ca="1">_FV(A562,"Price")</f>
        <v>40.47</v>
      </c>
      <c r="F562" s="27" cm="1">
        <f t="array" aca="1" ref="F562" ca="1">_FV(A562,"Change (%)",TRUE)</f>
        <v>3.3452999999999997E-2</v>
      </c>
      <c r="G562" s="26" cm="1">
        <f t="array" aca="1" ref="G562" ca="1">_FV(A562,"Change")</f>
        <v>1.31</v>
      </c>
      <c r="H562" s="23" cm="1">
        <f t="array" aca="1" ref="H562" ca="1">_FV(A562,"Open")</f>
        <v>39.71</v>
      </c>
      <c r="I562" s="23" cm="1">
        <f t="array" aca="1" ref="I562" ca="1">_FV(A562,"Low")</f>
        <v>39.71</v>
      </c>
      <c r="J562" s="23" cm="1">
        <f t="array" aca="1" ref="J562" ca="1">_FV(A562,"High")</f>
        <v>40.679099999999998</v>
      </c>
      <c r="K562" s="23" cm="1">
        <f t="array" aca="1" ref="K562" ca="1">_FV(A562,"Previous close",TRUE)</f>
        <v>39.159999999999997</v>
      </c>
      <c r="L562" s="26"/>
      <c r="M562" s="23" cm="1">
        <f t="array" aca="1" ref="M562" ca="1">_FV(A562,"52 week low",TRUE)</f>
        <v>22.41</v>
      </c>
      <c r="N562" s="23" cm="1">
        <f t="array" aca="1" ref="N562" ca="1">_FV(A562,"52 week high",TRUE)</f>
        <v>53.809899999999999</v>
      </c>
      <c r="O562" s="8" cm="1">
        <f t="array" aca="1" ref="O562" ca="1">_FV(A562,"Volume")</f>
        <v>44226</v>
      </c>
      <c r="P562" s="7" cm="1">
        <f t="array" aca="1" ref="P562" ca="1">_FV(A562,"Volume average",TRUE)</f>
        <v>114840</v>
      </c>
      <c r="Q562" t="s">
        <v>85</v>
      </c>
      <c r="S562" t="s">
        <v>1441</v>
      </c>
      <c r="T562" s="25" cm="1">
        <f t="array" aca="1" ref="T562" ca="1">_FV(A562,"Expense ratio",TRUE)</f>
        <v>9.4999999999999998E-3</v>
      </c>
      <c r="U562" s="24" cm="1">
        <f t="array" aca="1" ref="U562" ca="1">_FV(A562,"Market cap",TRUE)</f>
        <v>69098682.420000002</v>
      </c>
      <c r="V562" s="4">
        <v>69098680</v>
      </c>
      <c r="W562" s="4">
        <v>69098680</v>
      </c>
      <c r="Y562" t="s">
        <v>601</v>
      </c>
      <c r="Z562" s="5">
        <v>38.780099999999997</v>
      </c>
      <c r="AA562" s="20"/>
      <c r="AB562" s="5">
        <v>1.0299999000000001E-2</v>
      </c>
      <c r="AC562" s="4">
        <v>155663</v>
      </c>
      <c r="AE562" s="5">
        <v>-14.186093720022329</v>
      </c>
      <c r="AF562" s="5">
        <v>26.63098761312186</v>
      </c>
      <c r="AI562" s="4">
        <v>155663</v>
      </c>
      <c r="AJ562" s="5">
        <v>6053734.0700000003</v>
      </c>
      <c r="AL562" s="5">
        <v>53.81</v>
      </c>
      <c r="AM562" s="5">
        <v>22.41</v>
      </c>
      <c r="AN562" t="s">
        <v>90</v>
      </c>
      <c r="AO562" t="str" cm="1">
        <f t="array" aca="1" ref="AO562" ca="1">_FV(A562,"Currency")</f>
        <v>USD</v>
      </c>
      <c r="AP562" t="str" cm="1">
        <f t="array" aca="1" ref="AP562" ca="1">_FV(A562,"Exchange")</f>
        <v>CBOE BZX Exchange</v>
      </c>
      <c r="AQ562" s="6" t="str" cm="1">
        <f t="array" aca="1" ref="AQ562" ca="1">_FV(A562,"Exchange abbreviation",TRUE)</f>
        <v>BATS</v>
      </c>
      <c r="AR562" t="str" cm="1">
        <f t="array" aca="1" ref="AR562" ca="1">_FV(A562,"Instrument type",TRUE)</f>
        <v>ETF</v>
      </c>
    </row>
    <row r="563" spans="1:44" ht="18.75" customHeight="1" x14ac:dyDescent="0.25">
      <c r="A563" t="e" vm="576">
        <v>#VALUE!</v>
      </c>
      <c r="B563" t="s">
        <v>1763</v>
      </c>
      <c r="C563" t="s">
        <v>1764</v>
      </c>
      <c r="D563" s="31" cm="1">
        <f t="array" aca="1" ref="D563" ca="1">_FV(A563,"Last trade time",TRUE)</f>
        <v>45824.843750265623</v>
      </c>
      <c r="E563" s="23" cm="1">
        <f t="array" aca="1" ref="E563" ca="1">_FV(A563,"Price")</f>
        <v>37.622300000000003</v>
      </c>
      <c r="F563" s="27" cm="1">
        <f t="array" aca="1" ref="F563" ca="1">_FV(A563,"Change (%)",TRUE)</f>
        <v>7.0209999999999995E-3</v>
      </c>
      <c r="G563" s="26" cm="1">
        <f t="array" aca="1" ref="G563" ca="1">_FV(A563,"Change")</f>
        <v>0.26229999999999998</v>
      </c>
      <c r="H563" s="23" cm="1">
        <f t="array" aca="1" ref="H563" ca="1">_FV(A563,"Open")</f>
        <v>37.67</v>
      </c>
      <c r="I563" s="23" cm="1">
        <f t="array" aca="1" ref="I563" ca="1">_FV(A563,"Low")</f>
        <v>37.369999999999997</v>
      </c>
      <c r="J563" s="23" cm="1">
        <f t="array" aca="1" ref="J563" ca="1">_FV(A563,"High")</f>
        <v>37.8125</v>
      </c>
      <c r="K563" s="23" cm="1">
        <f t="array" aca="1" ref="K563" ca="1">_FV(A563,"Previous close",TRUE)</f>
        <v>37.36</v>
      </c>
      <c r="L563" s="26"/>
      <c r="M563" s="23" cm="1">
        <f t="array" aca="1" ref="M563" ca="1">_FV(A563,"52 week low",TRUE)</f>
        <v>31.39</v>
      </c>
      <c r="N563" s="23" cm="1">
        <f t="array" aca="1" ref="N563" ca="1">_FV(A563,"52 week high",TRUE)</f>
        <v>38.824300000000001</v>
      </c>
      <c r="O563" s="8" cm="1">
        <f t="array" aca="1" ref="O563" ca="1">_FV(A563,"Volume")</f>
        <v>34968</v>
      </c>
      <c r="P563" s="7" cm="1">
        <f t="array" aca="1" ref="P563" ca="1">_FV(A563,"Volume average",TRUE)</f>
        <v>31657</v>
      </c>
      <c r="Q563" t="s">
        <v>1765</v>
      </c>
      <c r="R563" t="s">
        <v>1766</v>
      </c>
      <c r="S563" t="s">
        <v>318</v>
      </c>
      <c r="T563" s="25" cm="1">
        <f t="array" aca="1" ref="T563" ca="1">_FV(A563,"Expense ratio",TRUE)</f>
        <v>9.4999999999999998E-3</v>
      </c>
      <c r="U563" s="24" cm="1">
        <f t="array" aca="1" ref="U563" ca="1">_FV(A563,"Market cap",TRUE)</f>
        <v>77164467.829999998</v>
      </c>
      <c r="V563" s="4">
        <v>77165328</v>
      </c>
      <c r="W563" s="4">
        <v>77165328</v>
      </c>
      <c r="Y563" t="s">
        <v>1767</v>
      </c>
      <c r="Z563" s="5">
        <v>37.54</v>
      </c>
      <c r="AA563" s="20"/>
      <c r="AB563" s="5">
        <v>1.95E-2</v>
      </c>
      <c r="AC563" s="4">
        <v>34757</v>
      </c>
      <c r="AE563" s="5">
        <v>4.385000023206187</v>
      </c>
      <c r="AF563" s="5">
        <v>14.29430720350997</v>
      </c>
      <c r="AI563" s="4">
        <v>34757</v>
      </c>
      <c r="AJ563" s="5">
        <v>1301302.08</v>
      </c>
      <c r="AL563" s="5">
        <v>38.823999999999998</v>
      </c>
      <c r="AM563" s="5">
        <v>31.39</v>
      </c>
      <c r="AN563" t="s">
        <v>90</v>
      </c>
      <c r="AO563" t="str" cm="1">
        <f t="array" aca="1" ref="AO563" ca="1">_FV(A563,"Currency")</f>
        <v>USD</v>
      </c>
      <c r="AP563" t="str" cm="1">
        <f t="array" aca="1" ref="AP563" ca="1">_FV(A563,"Exchange")</f>
        <v>Nasdaq Stock Market</v>
      </c>
      <c r="AQ563" s="6" t="str" cm="1">
        <f t="array" aca="1" ref="AQ563" ca="1">_FV(A563,"Exchange abbreviation",TRUE)</f>
        <v>XNAS</v>
      </c>
      <c r="AR563" t="str" cm="1">
        <f t="array" aca="1" ref="AR563" ca="1">_FV(A563,"Instrument type",TRUE)</f>
        <v>ETF</v>
      </c>
    </row>
    <row r="564" spans="1:44" ht="18.75" customHeight="1" x14ac:dyDescent="0.25">
      <c r="A564" t="e" vm="577">
        <v>#VALUE!</v>
      </c>
      <c r="B564" t="s">
        <v>1768</v>
      </c>
      <c r="C564" t="s">
        <v>1769</v>
      </c>
      <c r="D564" s="31" cm="1">
        <f t="array" aca="1" ref="D564" ca="1">_FV(A564,"Last trade time",TRUE)</f>
        <v>45824.843750034372</v>
      </c>
      <c r="E564" s="23" cm="1">
        <f t="array" aca="1" ref="E564" ca="1">_FV(A564,"Price")</f>
        <v>70.234899999999996</v>
      </c>
      <c r="F564" s="27" cm="1">
        <f t="array" aca="1" ref="F564" ca="1">_FV(A564,"Change (%)",TRUE)</f>
        <v>1.4218999999999999E-2</v>
      </c>
      <c r="G564" s="26" cm="1">
        <f t="array" aca="1" ref="G564" ca="1">_FV(A564,"Change")</f>
        <v>0.98470000000000002</v>
      </c>
      <c r="H564" s="23" cm="1">
        <f t="array" aca="1" ref="H564" ca="1">_FV(A564,"Open")</f>
        <v>70.510000000000005</v>
      </c>
      <c r="I564" s="23" cm="1">
        <f t="array" aca="1" ref="I564" ca="1">_FV(A564,"Low")</f>
        <v>70.234899999999996</v>
      </c>
      <c r="J564" s="23" cm="1">
        <f t="array" aca="1" ref="J564" ca="1">_FV(A564,"High")</f>
        <v>70.63</v>
      </c>
      <c r="K564" s="23" cm="1">
        <f t="array" aca="1" ref="K564" ca="1">_FV(A564,"Previous close",TRUE)</f>
        <v>69.250200000000007</v>
      </c>
      <c r="L564" s="26"/>
      <c r="M564" s="23" cm="1">
        <f t="array" aca="1" ref="M564" ca="1">_FV(A564,"52 week low",TRUE)</f>
        <v>57.44</v>
      </c>
      <c r="N564" s="23" cm="1">
        <f t="array" aca="1" ref="N564" ca="1">_FV(A564,"52 week high",TRUE)</f>
        <v>70.84</v>
      </c>
      <c r="O564" s="8" cm="1">
        <f t="array" aca="1" ref="O564" ca="1">_FV(A564,"Volume")</f>
        <v>6804</v>
      </c>
      <c r="P564" s="7" cm="1">
        <f t="array" aca="1" ref="P564" ca="1">_FV(A564,"Volume average",TRUE)</f>
        <v>6179</v>
      </c>
      <c r="Q564" t="s">
        <v>464</v>
      </c>
      <c r="T564" s="25" cm="1">
        <f t="array" aca="1" ref="T564" ca="1">_FV(A564,"Expense ratio",TRUE)</f>
        <v>9.4999999999999998E-3</v>
      </c>
      <c r="U564" s="24" cm="1">
        <f t="array" aca="1" ref="U564" ca="1">_FV(A564,"Market cap",TRUE)</f>
        <v>30450714.16</v>
      </c>
      <c r="V564" s="16"/>
      <c r="W564" s="16"/>
      <c r="Z564" s="18"/>
      <c r="AA564" s="20"/>
      <c r="AB564" s="20"/>
      <c r="AC564" s="21">
        <v>3256</v>
      </c>
      <c r="AE564" s="18"/>
      <c r="AF564" s="20"/>
      <c r="AI564" s="21"/>
      <c r="AJ564" s="18"/>
      <c r="AL564" s="18"/>
      <c r="AM564" s="18"/>
      <c r="AN564" t="s">
        <v>73</v>
      </c>
      <c r="AO564" t="str" cm="1">
        <f t="array" aca="1" ref="AO564" ca="1">_FV(A564,"Currency")</f>
        <v>USD</v>
      </c>
      <c r="AP564" t="str" cm="1">
        <f t="array" aca="1" ref="AP564" ca="1">_FV(A564,"Exchange")</f>
        <v>Nasdaq Stock Market</v>
      </c>
      <c r="AQ564" s="6" t="str" cm="1">
        <f t="array" aca="1" ref="AQ564" ca="1">_FV(A564,"Exchange abbreviation",TRUE)</f>
        <v>XNAS</v>
      </c>
      <c r="AR564" t="str" cm="1">
        <f t="array" aca="1" ref="AR564" ca="1">_FV(A564,"Instrument type",TRUE)</f>
        <v>ETF</v>
      </c>
    </row>
    <row r="565" spans="1:44" ht="18.75" customHeight="1" x14ac:dyDescent="0.25">
      <c r="A565" t="e" vm="578">
        <v>#VALUE!</v>
      </c>
      <c r="B565" t="s">
        <v>1770</v>
      </c>
      <c r="C565" t="s">
        <v>1771</v>
      </c>
      <c r="D565" s="31" cm="1">
        <f t="array" aca="1" ref="D565" ca="1">_FV(A565,"Last trade time",TRUE)</f>
        <v>45824.840277812502</v>
      </c>
      <c r="E565" s="23" cm="1">
        <f t="array" aca="1" ref="E565" ca="1">_FV(A565,"Price")</f>
        <v>11.961</v>
      </c>
      <c r="F565" s="27" cm="1">
        <f t="array" aca="1" ref="F565" ca="1">_FV(A565,"Change (%)",TRUE)</f>
        <v>-8.2089999999999993E-3</v>
      </c>
      <c r="G565" s="26" cm="1">
        <f t="array" aca="1" ref="G565" ca="1">_FV(A565,"Change")</f>
        <v>-9.9000000000000005E-2</v>
      </c>
      <c r="H565" s="23" cm="1">
        <f t="array" aca="1" ref="H565" ca="1">_FV(A565,"Open")</f>
        <v>11.8009</v>
      </c>
      <c r="I565" s="23" cm="1">
        <f t="array" aca="1" ref="I565" ca="1">_FV(A565,"Low")</f>
        <v>11.79</v>
      </c>
      <c r="J565" s="23" cm="1">
        <f t="array" aca="1" ref="J565" ca="1">_FV(A565,"High")</f>
        <v>11.98</v>
      </c>
      <c r="K565" s="23" cm="1">
        <f t="array" aca="1" ref="K565" ca="1">_FV(A565,"Previous close",TRUE)</f>
        <v>12.06</v>
      </c>
      <c r="L565" s="26"/>
      <c r="M565" s="23" cm="1">
        <f t="array" aca="1" ref="M565" ca="1">_FV(A565,"52 week low",TRUE)</f>
        <v>11.34</v>
      </c>
      <c r="N565" s="23" cm="1">
        <f t="array" aca="1" ref="N565" ca="1">_FV(A565,"52 week high",TRUE)</f>
        <v>13.91</v>
      </c>
      <c r="O565" s="8" cm="1">
        <f t="array" aca="1" ref="O565" ca="1">_FV(A565,"Volume")</f>
        <v>1348</v>
      </c>
      <c r="P565" s="7" cm="1">
        <f t="array" aca="1" ref="P565" ca="1">_FV(A565,"Volume average",TRUE)</f>
        <v>1918</v>
      </c>
      <c r="Q565" t="s">
        <v>65</v>
      </c>
      <c r="R565" t="s">
        <v>109</v>
      </c>
      <c r="S565" t="s">
        <v>61</v>
      </c>
      <c r="T565" s="25" cm="1">
        <f t="array" aca="1" ref="T565" ca="1">_FV(A565,"Expense ratio",TRUE)</f>
        <v>9.4999999999999998E-3</v>
      </c>
      <c r="U565" s="24" cm="1">
        <f t="array" aca="1" ref="U565" ca="1">_FV(A565,"Market cap",TRUE)</f>
        <v>692964.54500000004</v>
      </c>
      <c r="V565" s="4">
        <v>692967</v>
      </c>
      <c r="W565" s="4">
        <v>692967</v>
      </c>
      <c r="Y565" t="s">
        <v>1535</v>
      </c>
      <c r="Z565" s="5">
        <v>11.7918</v>
      </c>
      <c r="AA565" s="20"/>
      <c r="AB565" s="5">
        <v>5.7700000000000001E-2</v>
      </c>
      <c r="AC565" s="4">
        <v>6212</v>
      </c>
      <c r="AE565" s="5">
        <v>-7.7133455608730639</v>
      </c>
      <c r="AF565" s="5">
        <v>-6.5408000938620532</v>
      </c>
      <c r="AI565" s="4">
        <v>6212</v>
      </c>
      <c r="AJ565" s="5">
        <v>73210.904799999989</v>
      </c>
      <c r="AL565" s="5">
        <v>13.91</v>
      </c>
      <c r="AM565" s="5">
        <v>11.34</v>
      </c>
      <c r="AN565" t="s">
        <v>47</v>
      </c>
      <c r="AO565" t="str" cm="1">
        <f t="array" aca="1" ref="AO565" ca="1">_FV(A565,"Currency")</f>
        <v>USD</v>
      </c>
      <c r="AP565" t="str" cm="1">
        <f t="array" aca="1" ref="AP565" ca="1">_FV(A565,"Exchange")</f>
        <v>NYSE Arca</v>
      </c>
      <c r="AQ565" s="6" t="str" cm="1">
        <f t="array" aca="1" ref="AQ565" ca="1">_FV(A565,"Exchange abbreviation",TRUE)</f>
        <v>ARCX</v>
      </c>
      <c r="AR565" t="str" cm="1">
        <f t="array" aca="1" ref="AR565" ca="1">_FV(A565,"Instrument type",TRUE)</f>
        <v>ETF</v>
      </c>
    </row>
    <row r="566" spans="1:44" ht="18.75" customHeight="1" x14ac:dyDescent="0.25">
      <c r="A566" t="e" vm="579">
        <v>#VALUE!</v>
      </c>
      <c r="B566" t="s">
        <v>1772</v>
      </c>
      <c r="C566" t="s">
        <v>1773</v>
      </c>
      <c r="D566" s="31" cm="1">
        <f t="array" aca="1" ref="D566" ca="1">_FV(A566,"Last trade time",TRUE)</f>
        <v>45824.928003738278</v>
      </c>
      <c r="E566" s="23" cm="1">
        <f t="array" aca="1" ref="E566" ca="1">_FV(A566,"Price")</f>
        <v>57.39</v>
      </c>
      <c r="F566" s="27" cm="1">
        <f t="array" aca="1" ref="F566" ca="1">_FV(A566,"Change (%)",TRUE)</f>
        <v>1.5751999999999999E-2</v>
      </c>
      <c r="G566" s="26" cm="1">
        <f t="array" aca="1" ref="G566" ca="1">_FV(A566,"Change")</f>
        <v>0.89</v>
      </c>
      <c r="H566" s="23" cm="1">
        <f t="array" aca="1" ref="H566" ca="1">_FV(A566,"Open")</f>
        <v>56.96</v>
      </c>
      <c r="I566" s="23" cm="1">
        <f t="array" aca="1" ref="I566" ca="1">_FV(A566,"Low")</f>
        <v>56.96</v>
      </c>
      <c r="J566" s="23" cm="1">
        <f t="array" aca="1" ref="J566" ca="1">_FV(A566,"High")</f>
        <v>57.600999999999999</v>
      </c>
      <c r="K566" s="23" cm="1">
        <f t="array" aca="1" ref="K566" ca="1">_FV(A566,"Previous close",TRUE)</f>
        <v>56.5</v>
      </c>
      <c r="L566" s="26"/>
      <c r="M566" s="23" cm="1">
        <f t="array" aca="1" ref="M566" ca="1">_FV(A566,"52 week low",TRUE)</f>
        <v>43.17</v>
      </c>
      <c r="N566" s="23" cm="1">
        <f t="array" aca="1" ref="N566" ca="1">_FV(A566,"52 week high",TRUE)</f>
        <v>61.3</v>
      </c>
      <c r="O566" s="8" cm="1">
        <f t="array" aca="1" ref="O566" ca="1">_FV(A566,"Volume")</f>
        <v>40783</v>
      </c>
      <c r="P566" s="7" cm="1">
        <f t="array" aca="1" ref="P566" ca="1">_FV(A566,"Volume average",TRUE)</f>
        <v>52195</v>
      </c>
      <c r="Q566" t="s">
        <v>490</v>
      </c>
      <c r="T566" s="25" cm="1">
        <f t="array" aca="1" ref="T566" ca="1">_FV(A566,"Expense ratio",TRUE)</f>
        <v>9.4999999999999998E-3</v>
      </c>
      <c r="U566" s="24" cm="1">
        <f t="array" aca="1" ref="U566" ca="1">_FV(A566,"Market cap",TRUE)</f>
        <v>982683406.22000003</v>
      </c>
      <c r="V566" s="16"/>
      <c r="W566" s="16"/>
      <c r="Z566" s="18"/>
      <c r="AA566" s="20"/>
      <c r="AB566" s="20"/>
      <c r="AC566" s="21">
        <v>53711</v>
      </c>
      <c r="AE566" s="18"/>
      <c r="AF566" s="20"/>
      <c r="AI566" s="21"/>
      <c r="AJ566" s="18"/>
      <c r="AL566" s="18"/>
      <c r="AM566" s="18"/>
      <c r="AN566" t="s">
        <v>73</v>
      </c>
      <c r="AO566" t="str" cm="1">
        <f t="array" aca="1" ref="AO566" ca="1">_FV(A566,"Currency")</f>
        <v>USD</v>
      </c>
      <c r="AP566" t="str" cm="1">
        <f t="array" aca="1" ref="AP566" ca="1">_FV(A566,"Exchange")</f>
        <v>NYSE Arca</v>
      </c>
      <c r="AQ566" s="6" t="str" cm="1">
        <f t="array" aca="1" ref="AQ566" ca="1">_FV(A566,"Exchange abbreviation",TRUE)</f>
        <v>ARCX</v>
      </c>
      <c r="AR566" t="str" cm="1">
        <f t="array" aca="1" ref="AR566" ca="1">_FV(A566,"Instrument type",TRUE)</f>
        <v>ETF</v>
      </c>
    </row>
    <row r="567" spans="1:44" ht="18.75" customHeight="1" x14ac:dyDescent="0.25">
      <c r="A567" t="e" vm="580">
        <v>#VALUE!</v>
      </c>
      <c r="B567" t="s">
        <v>1774</v>
      </c>
      <c r="C567" t="s">
        <v>1775</v>
      </c>
      <c r="D567" s="31" cm="1">
        <f t="array" aca="1" ref="D567" ca="1">_FV(A567,"Last trade time",TRUE)</f>
        <v>45824.938527568753</v>
      </c>
      <c r="E567" s="23" cm="1">
        <f t="array" aca="1" ref="E567" ca="1">_FV(A567,"Price")</f>
        <v>110.59</v>
      </c>
      <c r="F567" s="27" cm="1">
        <f t="array" aca="1" ref="F567" ca="1">_FV(A567,"Change (%)",TRUE)</f>
        <v>2.7692999999999999E-2</v>
      </c>
      <c r="G567" s="26" cm="1">
        <f t="array" aca="1" ref="G567" ca="1">_FV(A567,"Change")</f>
        <v>2.98</v>
      </c>
      <c r="H567" s="23" cm="1">
        <f t="array" aca="1" ref="H567" ca="1">_FV(A567,"Open")</f>
        <v>109.02</v>
      </c>
      <c r="I567" s="23" cm="1">
        <f t="array" aca="1" ref="I567" ca="1">_FV(A567,"Low")</f>
        <v>109.01</v>
      </c>
      <c r="J567" s="23" cm="1">
        <f t="array" aca="1" ref="J567" ca="1">_FV(A567,"High")</f>
        <v>111.03</v>
      </c>
      <c r="K567" s="23" cm="1">
        <f t="array" aca="1" ref="K567" ca="1">_FV(A567,"Previous close",TRUE)</f>
        <v>107.61</v>
      </c>
      <c r="L567" s="26"/>
      <c r="M567" s="23" cm="1">
        <f t="array" aca="1" ref="M567" ca="1">_FV(A567,"52 week low",TRUE)</f>
        <v>64.72</v>
      </c>
      <c r="N567" s="23" cm="1">
        <f t="array" aca="1" ref="N567" ca="1">_FV(A567,"52 week high",TRUE)</f>
        <v>120.6799</v>
      </c>
      <c r="O567" s="8" cm="1">
        <f t="array" aca="1" ref="O567" ca="1">_FV(A567,"Volume")</f>
        <v>2509261</v>
      </c>
      <c r="P567" s="7" cm="1">
        <f t="array" aca="1" ref="P567" ca="1">_FV(A567,"Volume average",TRUE)</f>
        <v>2739723</v>
      </c>
      <c r="Q567" t="s">
        <v>85</v>
      </c>
      <c r="S567" t="s">
        <v>61</v>
      </c>
      <c r="T567" s="25" cm="1">
        <f t="array" aca="1" ref="T567" ca="1">_FV(A567,"Expense ratio",TRUE)</f>
        <v>9.4999999999999998E-3</v>
      </c>
      <c r="U567" s="24" cm="1">
        <f t="array" aca="1" ref="U567" ca="1">_FV(A567,"Market cap",TRUE)</f>
        <v>7682020500</v>
      </c>
      <c r="V567" s="4">
        <v>7666291712</v>
      </c>
      <c r="W567" s="4">
        <v>7666291712</v>
      </c>
      <c r="Y567" t="s">
        <v>1596</v>
      </c>
      <c r="Z567" s="5">
        <v>108.9764</v>
      </c>
      <c r="AA567" s="5">
        <v>31.67304</v>
      </c>
      <c r="AB567" s="5">
        <v>2.3E-3</v>
      </c>
      <c r="AC567" s="4">
        <v>4610120</v>
      </c>
      <c r="AE567" s="5">
        <v>1.40942341177217</v>
      </c>
      <c r="AF567" s="5">
        <v>16.873462882988161</v>
      </c>
      <c r="AI567" s="4">
        <v>4610120</v>
      </c>
      <c r="AJ567" s="4">
        <v>502272574</v>
      </c>
      <c r="AL567" s="5">
        <v>120.68</v>
      </c>
      <c r="AM567" s="5">
        <v>64.72</v>
      </c>
      <c r="AN567" t="s">
        <v>82</v>
      </c>
      <c r="AO567" t="str" cm="1">
        <f t="array" aca="1" ref="AO567" ca="1">_FV(A567,"Currency")</f>
        <v>USD</v>
      </c>
      <c r="AP567" t="str" cm="1">
        <f t="array" aca="1" ref="AP567" ca="1">_FV(A567,"Exchange")</f>
        <v>NYSE Arca</v>
      </c>
      <c r="AQ567" s="6" t="str" cm="1">
        <f t="array" aca="1" ref="AQ567" ca="1">_FV(A567,"Exchange abbreviation",TRUE)</f>
        <v>ARCX</v>
      </c>
      <c r="AR567" t="str" cm="1">
        <f t="array" aca="1" ref="AR567" ca="1">_FV(A567,"Instrument type",TRUE)</f>
        <v>ETF</v>
      </c>
    </row>
    <row r="568" spans="1:44" ht="18.75" customHeight="1" x14ac:dyDescent="0.25">
      <c r="A568" t="e" vm="581">
        <v>#VALUE!</v>
      </c>
      <c r="B568" t="s">
        <v>1776</v>
      </c>
      <c r="C568" t="s">
        <v>1777</v>
      </c>
      <c r="D568" s="31" cm="1">
        <f t="array" aca="1" ref="D568" ca="1">_FV(A568,"Last trade time",TRUE)</f>
        <v>45824.892474536719</v>
      </c>
      <c r="E568" s="23" cm="1">
        <f t="array" aca="1" ref="E568" ca="1">_FV(A568,"Price")</f>
        <v>47.08</v>
      </c>
      <c r="F568" s="27" cm="1">
        <f t="array" aca="1" ref="F568" ca="1">_FV(A568,"Change (%)",TRUE)</f>
        <v>-6.1219999999999998E-3</v>
      </c>
      <c r="G568" s="26" cm="1">
        <f t="array" aca="1" ref="G568" ca="1">_FV(A568,"Change")</f>
        <v>-0.28999999999999998</v>
      </c>
      <c r="H568" s="23" cm="1">
        <f t="array" aca="1" ref="H568" ca="1">_FV(A568,"Open")</f>
        <v>47.419899999999998</v>
      </c>
      <c r="I568" s="23" cm="1">
        <f t="array" aca="1" ref="I568" ca="1">_FV(A568,"Low")</f>
        <v>46.94</v>
      </c>
      <c r="J568" s="23" cm="1">
        <f t="array" aca="1" ref="J568" ca="1">_FV(A568,"High")</f>
        <v>47.419899999999998</v>
      </c>
      <c r="K568" s="23" cm="1">
        <f t="array" aca="1" ref="K568" ca="1">_FV(A568,"Previous close",TRUE)</f>
        <v>47.37</v>
      </c>
      <c r="L568" s="26"/>
      <c r="M568" s="23" cm="1">
        <f t="array" aca="1" ref="M568" ca="1">_FV(A568,"52 week low",TRUE)</f>
        <v>33.774999999999999</v>
      </c>
      <c r="N568" s="23" cm="1">
        <f t="array" aca="1" ref="N568" ca="1">_FV(A568,"52 week high",TRUE)</f>
        <v>69.56</v>
      </c>
      <c r="O568" s="8" cm="1">
        <f t="array" aca="1" ref="O568" ca="1">_FV(A568,"Volume")</f>
        <v>4210</v>
      </c>
      <c r="P568" s="7" cm="1">
        <f t="array" aca="1" ref="P568" ca="1">_FV(A568,"Volume average",TRUE)</f>
        <v>10082</v>
      </c>
      <c r="Q568" t="s">
        <v>85</v>
      </c>
      <c r="S568" t="s">
        <v>61</v>
      </c>
      <c r="T568" s="25" cm="1">
        <f t="array" aca="1" ref="T568" ca="1">_FV(A568,"Expense ratio",TRUE)</f>
        <v>9.4999999999999998E-3</v>
      </c>
      <c r="U568" s="24" cm="1">
        <f t="array" aca="1" ref="U568" ca="1">_FV(A568,"Market cap",TRUE)</f>
        <v>44300506</v>
      </c>
      <c r="V568" s="4">
        <v>44300460</v>
      </c>
      <c r="W568" s="4">
        <v>44300460</v>
      </c>
      <c r="X568" t="s">
        <v>1778</v>
      </c>
      <c r="Y568" t="s">
        <v>1779</v>
      </c>
      <c r="Z568" s="5">
        <v>46.720300000000002</v>
      </c>
      <c r="AA568" s="5">
        <v>24.165188000000001</v>
      </c>
      <c r="AB568" s="5">
        <v>2.1999999999999999E-2</v>
      </c>
      <c r="AC568" s="4">
        <v>10511</v>
      </c>
      <c r="AE568" s="5">
        <v>-7.9696718510191218</v>
      </c>
      <c r="AF568" s="5">
        <v>-19.110161473961391</v>
      </c>
      <c r="AI568" s="4">
        <v>10511</v>
      </c>
      <c r="AJ568" s="5">
        <v>491389.25</v>
      </c>
      <c r="AL568" s="5">
        <v>69.56</v>
      </c>
      <c r="AM568" s="5">
        <v>33.78</v>
      </c>
      <c r="AN568" t="s">
        <v>47</v>
      </c>
      <c r="AO568" t="str" cm="1">
        <f t="array" aca="1" ref="AO568" ca="1">_FV(A568,"Currency")</f>
        <v>USD</v>
      </c>
      <c r="AP568" t="str" cm="1">
        <f t="array" aca="1" ref="AP568" ca="1">_FV(A568,"Exchange")</f>
        <v>Nasdaq Stock Market</v>
      </c>
      <c r="AQ568" s="6" t="str" cm="1">
        <f t="array" aca="1" ref="AQ568" ca="1">_FV(A568,"Exchange abbreviation",TRUE)</f>
        <v>XNAS</v>
      </c>
      <c r="AR568" t="str" cm="1">
        <f t="array" aca="1" ref="AR568" ca="1">_FV(A568,"Instrument type",TRUE)</f>
        <v>ETF</v>
      </c>
    </row>
    <row r="569" spans="1:44" ht="18.75" customHeight="1" x14ac:dyDescent="0.25">
      <c r="A569" t="e" vm="582">
        <v>#VALUE!</v>
      </c>
      <c r="B569" t="s">
        <v>1780</v>
      </c>
      <c r="C569" t="s">
        <v>1781</v>
      </c>
      <c r="D569" s="31" cm="1">
        <f t="array" aca="1" ref="D569" ca="1">_FV(A569,"Last trade time",TRUE)</f>
        <v>45824.840277812502</v>
      </c>
      <c r="E569" s="23" cm="1">
        <f t="array" aca="1" ref="E569" ca="1">_FV(A569,"Price")</f>
        <v>21.1235</v>
      </c>
      <c r="F569" s="27" cm="1">
        <f t="array" aca="1" ref="F569" ca="1">_FV(A569,"Change (%)",TRUE)</f>
        <v>4.9766000000000005E-2</v>
      </c>
      <c r="G569" s="26" cm="1">
        <f t="array" aca="1" ref="G569" ca="1">_FV(A569,"Change")</f>
        <v>1.0014000000000001</v>
      </c>
      <c r="H569" s="23" cm="1">
        <f t="array" aca="1" ref="H569" ca="1">_FV(A569,"Open")</f>
        <v>21.128</v>
      </c>
      <c r="I569" s="23" cm="1">
        <f t="array" aca="1" ref="I569" ca="1">_FV(A569,"Low")</f>
        <v>21.1235</v>
      </c>
      <c r="J569" s="23" cm="1">
        <f t="array" aca="1" ref="J569" ca="1">_FV(A569,"High")</f>
        <v>21.175000000000001</v>
      </c>
      <c r="K569" s="23" cm="1">
        <f t="array" aca="1" ref="K569" ca="1">_FV(A569,"Previous close",TRUE)</f>
        <v>20.1221</v>
      </c>
      <c r="L569" s="26"/>
      <c r="M569" s="23" cm="1">
        <f t="array" aca="1" ref="M569" ca="1">_FV(A569,"52 week low",TRUE)</f>
        <v>13.687799999999999</v>
      </c>
      <c r="N569" s="23" cm="1">
        <f t="array" aca="1" ref="N569" ca="1">_FV(A569,"52 week high",TRUE)</f>
        <v>25.834199999999999</v>
      </c>
      <c r="O569" s="8" cm="1">
        <f t="array" aca="1" ref="O569" ca="1">_FV(A569,"Volume")</f>
        <v>1530</v>
      </c>
      <c r="P569" s="7" cm="1">
        <f t="array" aca="1" ref="P569" ca="1">_FV(A569,"Volume average",TRUE)</f>
        <v>2410</v>
      </c>
      <c r="Q569" t="s">
        <v>85</v>
      </c>
      <c r="S569" t="s">
        <v>61</v>
      </c>
      <c r="T569" s="25" cm="1">
        <f t="array" aca="1" ref="T569" ca="1">_FV(A569,"Expense ratio",TRUE)</f>
        <v>9.4999999999999998E-3</v>
      </c>
      <c r="U569" s="24" cm="1">
        <f t="array" aca="1" ref="U569" ca="1">_FV(A569,"Market cap",TRUE)</f>
        <v>2296977.5389999999</v>
      </c>
      <c r="V569" s="4">
        <v>2296971</v>
      </c>
      <c r="W569" s="4">
        <v>2296971</v>
      </c>
      <c r="Y569" t="s">
        <v>1782</v>
      </c>
      <c r="Z569" s="5">
        <v>19.581800000000001</v>
      </c>
      <c r="AB569" s="5">
        <v>5.6799996999999998E-2</v>
      </c>
      <c r="AC569" s="4">
        <v>3669</v>
      </c>
      <c r="AE569" s="5">
        <v>39.071693346196071</v>
      </c>
      <c r="AF569" s="5">
        <v>-12.023717436896931</v>
      </c>
      <c r="AI569" s="4">
        <v>3669</v>
      </c>
      <c r="AJ569" s="5">
        <v>71908.731</v>
      </c>
      <c r="AL569" s="5">
        <v>25.83</v>
      </c>
      <c r="AM569" s="5">
        <v>13.69</v>
      </c>
      <c r="AN569" t="s">
        <v>47</v>
      </c>
      <c r="AO569" t="str" cm="1">
        <f t="array" aca="1" ref="AO569" ca="1">_FV(A569,"Currency")</f>
        <v>USD</v>
      </c>
      <c r="AP569" t="str" cm="1">
        <f t="array" aca="1" ref="AP569" ca="1">_FV(A569,"Exchange")</f>
        <v>NYSE Arca</v>
      </c>
      <c r="AQ569" s="6" t="str" cm="1">
        <f t="array" aca="1" ref="AQ569" ca="1">_FV(A569,"Exchange abbreviation",TRUE)</f>
        <v>ARCX</v>
      </c>
      <c r="AR569" t="str" cm="1">
        <f t="array" aca="1" ref="AR569" ca="1">_FV(A569,"Instrument type",TRUE)</f>
        <v>ETF</v>
      </c>
    </row>
    <row r="570" spans="1:44" ht="18.75" customHeight="1" x14ac:dyDescent="0.25">
      <c r="A570" t="e" vm="583">
        <v>#VALUE!</v>
      </c>
      <c r="B570" t="s">
        <v>1783</v>
      </c>
      <c r="C570" t="s">
        <v>1784</v>
      </c>
      <c r="D570" s="31" cm="1">
        <f t="array" aca="1" ref="D570" ca="1">_FV(A570,"Last trade time",TRUE)</f>
        <v>45824.840277812502</v>
      </c>
      <c r="E570" s="23" cm="1">
        <f t="array" aca="1" ref="E570" ca="1">_FV(A570,"Price")</f>
        <v>43.795400000000001</v>
      </c>
      <c r="F570" s="27" cm="1">
        <f t="array" aca="1" ref="F570" ca="1">_FV(A570,"Change (%)",TRUE)</f>
        <v>2.3393000000000001E-2</v>
      </c>
      <c r="G570" s="26" cm="1">
        <f t="array" aca="1" ref="G570" ca="1">_FV(A570,"Change")</f>
        <v>1.0011000000000001</v>
      </c>
      <c r="H570" s="23" cm="1">
        <f t="array" aca="1" ref="H570" ca="1">_FV(A570,"Open")</f>
        <v>43.920099999999998</v>
      </c>
      <c r="I570" s="23" cm="1">
        <f t="array" aca="1" ref="I570" ca="1">_FV(A570,"Low")</f>
        <v>43.68</v>
      </c>
      <c r="J570" s="23" cm="1">
        <f t="array" aca="1" ref="J570" ca="1">_FV(A570,"High")</f>
        <v>43.935000000000002</v>
      </c>
      <c r="K570" s="23" cm="1">
        <f t="array" aca="1" ref="K570" ca="1">_FV(A570,"Previous close",TRUE)</f>
        <v>42.7943</v>
      </c>
      <c r="L570" s="26"/>
      <c r="M570" s="23" cm="1">
        <f t="array" aca="1" ref="M570" ca="1">_FV(A570,"52 week low",TRUE)</f>
        <v>29.69</v>
      </c>
      <c r="N570" s="23" cm="1">
        <f t="array" aca="1" ref="N570" ca="1">_FV(A570,"52 week high",TRUE)</f>
        <v>59.202399999999997</v>
      </c>
      <c r="O570" s="8" cm="1">
        <f t="array" aca="1" ref="O570" ca="1">_FV(A570,"Volume")</f>
        <v>2257</v>
      </c>
      <c r="P570" s="7" cm="1">
        <f t="array" aca="1" ref="P570" ca="1">_FV(A570,"Volume average",TRUE)</f>
        <v>4506</v>
      </c>
      <c r="Q570" t="s">
        <v>85</v>
      </c>
      <c r="S570" t="s">
        <v>61</v>
      </c>
      <c r="T570" s="25" cm="1">
        <f t="array" aca="1" ref="T570" ca="1">_FV(A570,"Expense ratio",TRUE)</f>
        <v>9.4999999999999998E-3</v>
      </c>
      <c r="U570" s="24" cm="1">
        <f t="array" aca="1" ref="U570" ca="1">_FV(A570,"Market cap",TRUE)</f>
        <v>13873639.5</v>
      </c>
      <c r="V570" s="4">
        <v>13873636</v>
      </c>
      <c r="W570" s="4">
        <v>13873636</v>
      </c>
      <c r="Y570" t="s">
        <v>1535</v>
      </c>
      <c r="Z570" s="5">
        <v>43.179000000000002</v>
      </c>
      <c r="AA570" s="5">
        <v>25.649843000000001</v>
      </c>
      <c r="AB570" s="5">
        <v>4.4000000000000003E-3</v>
      </c>
      <c r="AC570" s="4">
        <v>7877</v>
      </c>
      <c r="AE570" s="5">
        <v>-12.67372998458317</v>
      </c>
      <c r="AF570" s="5">
        <v>27.825697180689989</v>
      </c>
      <c r="AI570" s="4">
        <v>7877</v>
      </c>
      <c r="AJ570" s="5">
        <v>340464.42019999999</v>
      </c>
      <c r="AL570" s="5">
        <v>59.2</v>
      </c>
      <c r="AM570" s="5">
        <v>29.69</v>
      </c>
      <c r="AN570" t="s">
        <v>47</v>
      </c>
      <c r="AO570" t="str" cm="1">
        <f t="array" aca="1" ref="AO570" ca="1">_FV(A570,"Currency")</f>
        <v>USD</v>
      </c>
      <c r="AP570" t="str" cm="1">
        <f t="array" aca="1" ref="AP570" ca="1">_FV(A570,"Exchange")</f>
        <v>NYSE Arca</v>
      </c>
      <c r="AQ570" s="6" t="str" cm="1">
        <f t="array" aca="1" ref="AQ570" ca="1">_FV(A570,"Exchange abbreviation",TRUE)</f>
        <v>ARCX</v>
      </c>
      <c r="AR570" t="str" cm="1">
        <f t="array" aca="1" ref="AR570" ca="1">_FV(A570,"Instrument type",TRUE)</f>
        <v>ETF</v>
      </c>
    </row>
    <row r="571" spans="1:44" ht="18.75" customHeight="1" x14ac:dyDescent="0.25">
      <c r="A571" t="e" vm="584">
        <v>#VALUE!</v>
      </c>
      <c r="B571" t="s">
        <v>1785</v>
      </c>
      <c r="C571" t="s">
        <v>1786</v>
      </c>
      <c r="D571" s="31" cm="1">
        <f t="array" aca="1" ref="D571" ca="1">_FV(A571,"Last trade time",TRUE)</f>
        <v>45824.843750196094</v>
      </c>
      <c r="E571" s="23" cm="1">
        <f t="array" aca="1" ref="E571" ca="1">_FV(A571,"Price")</f>
        <v>59.2</v>
      </c>
      <c r="F571" s="27" cm="1">
        <f t="array" aca="1" ref="F571" ca="1">_FV(A571,"Change (%)",TRUE)</f>
        <v>2.0161999999999999E-2</v>
      </c>
      <c r="G571" s="26" cm="1">
        <f t="array" aca="1" ref="G571" ca="1">_FV(A571,"Change")</f>
        <v>1.17</v>
      </c>
      <c r="H571" s="23" cm="1">
        <f t="array" aca="1" ref="H571" ca="1">_FV(A571,"Open")</f>
        <v>58.98</v>
      </c>
      <c r="I571" s="23" cm="1">
        <f t="array" aca="1" ref="I571" ca="1">_FV(A571,"Low")</f>
        <v>58.64</v>
      </c>
      <c r="J571" s="23" cm="1">
        <f t="array" aca="1" ref="J571" ca="1">_FV(A571,"High")</f>
        <v>59.2</v>
      </c>
      <c r="K571" s="23" cm="1">
        <f t="array" aca="1" ref="K571" ca="1">_FV(A571,"Previous close",TRUE)</f>
        <v>58.03</v>
      </c>
      <c r="L571" s="26"/>
      <c r="M571" s="23" cm="1">
        <f t="array" aca="1" ref="M571" ca="1">_FV(A571,"52 week low",TRUE)</f>
        <v>34.14</v>
      </c>
      <c r="N571" s="23" cm="1">
        <f t="array" aca="1" ref="N571" ca="1">_FV(A571,"52 week high",TRUE)</f>
        <v>61.034999999999997</v>
      </c>
      <c r="O571" s="8" cm="1">
        <f t="array" aca="1" ref="O571" ca="1">_FV(A571,"Volume")</f>
        <v>735</v>
      </c>
      <c r="P571" s="7" cm="1">
        <f t="array" aca="1" ref="P571" ca="1">_FV(A571,"Volume average",TRUE)</f>
        <v>1581</v>
      </c>
      <c r="Q571" t="s">
        <v>85</v>
      </c>
      <c r="S571" t="s">
        <v>61</v>
      </c>
      <c r="T571" s="25" cm="1">
        <f t="array" aca="1" ref="T571" ca="1">_FV(A571,"Expense ratio",TRUE)</f>
        <v>9.4999999999999998E-3</v>
      </c>
      <c r="U571" s="24" cm="1">
        <f t="array" aca="1" ref="U571" ca="1">_FV(A571,"Market cap",TRUE)</f>
        <v>4545368.8159999996</v>
      </c>
      <c r="V571" s="4">
        <v>4545372</v>
      </c>
      <c r="W571" s="4">
        <v>4545372</v>
      </c>
      <c r="Y571" t="s">
        <v>1638</v>
      </c>
      <c r="Z571" s="5">
        <v>59.366799999999998</v>
      </c>
      <c r="AA571" s="20"/>
      <c r="AB571" s="5">
        <v>1.8700000000000001E-2</v>
      </c>
      <c r="AC571" s="4">
        <v>1673</v>
      </c>
      <c r="AE571" s="5">
        <v>21.237610881323079</v>
      </c>
      <c r="AF571" s="5">
        <v>60.61235753964025</v>
      </c>
      <c r="AI571" s="4">
        <v>1673</v>
      </c>
      <c r="AJ571" s="5">
        <v>99225.63</v>
      </c>
      <c r="AL571" s="5">
        <v>61.034999999999997</v>
      </c>
      <c r="AM571" s="5">
        <v>34.14</v>
      </c>
      <c r="AN571" t="s">
        <v>47</v>
      </c>
      <c r="AO571" t="str" cm="1">
        <f t="array" aca="1" ref="AO571" ca="1">_FV(A571,"Currency")</f>
        <v>USD</v>
      </c>
      <c r="AP571" t="str" cm="1">
        <f t="array" aca="1" ref="AP571" ca="1">_FV(A571,"Exchange")</f>
        <v>Nasdaq Stock Market</v>
      </c>
      <c r="AQ571" s="6" t="str" cm="1">
        <f t="array" aca="1" ref="AQ571" ca="1">_FV(A571,"Exchange abbreviation",TRUE)</f>
        <v>XNAS</v>
      </c>
      <c r="AR571" t="str" cm="1">
        <f t="array" aca="1" ref="AR571" ca="1">_FV(A571,"Instrument type",TRUE)</f>
        <v>ETF</v>
      </c>
    </row>
    <row r="572" spans="1:44" ht="18.75" customHeight="1" x14ac:dyDescent="0.25">
      <c r="A572" t="e" vm="585">
        <v>#VALUE!</v>
      </c>
      <c r="B572" t="s">
        <v>1787</v>
      </c>
      <c r="C572" t="s">
        <v>1788</v>
      </c>
      <c r="D572" s="31" cm="1">
        <f t="array" aca="1" ref="D572" ca="1">_FV(A572,"Last trade time",TRUE)</f>
        <v>45824.84027780078</v>
      </c>
      <c r="E572" s="23" cm="1">
        <f t="array" aca="1" ref="E572" ca="1">_FV(A572,"Price")</f>
        <v>70.23</v>
      </c>
      <c r="F572" s="27" cm="1">
        <f t="array" aca="1" ref="F572" ca="1">_FV(A572,"Change (%)",TRUE)</f>
        <v>3.3250000000000002E-2</v>
      </c>
      <c r="G572" s="26" cm="1">
        <f t="array" aca="1" ref="G572" ca="1">_FV(A572,"Change")</f>
        <v>2.2599999999999998</v>
      </c>
      <c r="H572" s="23" cm="1">
        <f t="array" aca="1" ref="H572" ca="1">_FV(A572,"Open")</f>
        <v>68.97</v>
      </c>
      <c r="I572" s="23" cm="1">
        <f t="array" aca="1" ref="I572" ca="1">_FV(A572,"Low")</f>
        <v>68.900000000000006</v>
      </c>
      <c r="J572" s="23" cm="1">
        <f t="array" aca="1" ref="J572" ca="1">_FV(A572,"High")</f>
        <v>70.559899999999999</v>
      </c>
      <c r="K572" s="23" cm="1">
        <f t="array" aca="1" ref="K572" ca="1">_FV(A572,"Previous close",TRUE)</f>
        <v>67.97</v>
      </c>
      <c r="L572" s="26"/>
      <c r="M572" s="23" cm="1">
        <f t="array" aca="1" ref="M572" ca="1">_FV(A572,"52 week low",TRUE)</f>
        <v>36.679000000000002</v>
      </c>
      <c r="N572" s="23" cm="1">
        <f t="array" aca="1" ref="N572" ca="1">_FV(A572,"52 week high",TRUE)</f>
        <v>77.459999999999994</v>
      </c>
      <c r="O572" s="8" cm="1">
        <f t="array" aca="1" ref="O572" ca="1">_FV(A572,"Volume")</f>
        <v>107608</v>
      </c>
      <c r="P572" s="7" cm="1">
        <f t="array" aca="1" ref="P572" ca="1">_FV(A572,"Volume average",TRUE)</f>
        <v>81653</v>
      </c>
      <c r="Q572" t="s">
        <v>490</v>
      </c>
      <c r="T572" s="25" cm="1">
        <f t="array" aca="1" ref="T572" ca="1">_FV(A572,"Expense ratio",TRUE)</f>
        <v>9.4999999999999998E-3</v>
      </c>
      <c r="U572" s="24" cm="1">
        <f t="array" aca="1" ref="U572" ca="1">_FV(A572,"Market cap",TRUE)</f>
        <v>631259517</v>
      </c>
      <c r="V572" s="16"/>
      <c r="W572" s="16"/>
      <c r="Z572" s="18"/>
      <c r="AA572" s="20"/>
      <c r="AB572" s="20"/>
      <c r="AC572" s="21">
        <v>80397</v>
      </c>
      <c r="AE572" s="18"/>
      <c r="AF572" s="20"/>
      <c r="AI572" s="21"/>
      <c r="AJ572" s="18"/>
      <c r="AL572" s="18"/>
      <c r="AM572" s="18"/>
      <c r="AN572" t="s">
        <v>73</v>
      </c>
      <c r="AO572" t="str" cm="1">
        <f t="array" aca="1" ref="AO572" ca="1">_FV(A572,"Currency")</f>
        <v>USD</v>
      </c>
      <c r="AP572" t="str" cm="1">
        <f t="array" aca="1" ref="AP572" ca="1">_FV(A572,"Exchange")</f>
        <v>NYSE Arca</v>
      </c>
      <c r="AQ572" s="6" t="str" cm="1">
        <f t="array" aca="1" ref="AQ572" ca="1">_FV(A572,"Exchange abbreviation",TRUE)</f>
        <v>ARCX</v>
      </c>
      <c r="AR572" t="str" cm="1">
        <f t="array" aca="1" ref="AR572" ca="1">_FV(A572,"Instrument type",TRUE)</f>
        <v>ETF</v>
      </c>
    </row>
    <row r="573" spans="1:44" ht="18.75" customHeight="1" x14ac:dyDescent="0.25">
      <c r="A573" t="e" vm="586">
        <v>#VALUE!</v>
      </c>
      <c r="B573" t="s">
        <v>1789</v>
      </c>
      <c r="C573" t="s">
        <v>1790</v>
      </c>
      <c r="D573" s="31" cm="1">
        <f t="array" aca="1" ref="D573" ca="1">_FV(A573,"Last trade time",TRUE)</f>
        <v>45824.84027780078</v>
      </c>
      <c r="E573" s="23" cm="1">
        <f t="array" aca="1" ref="E573" ca="1">_FV(A573,"Price")</f>
        <v>63.870100000000001</v>
      </c>
      <c r="F573" s="27" cm="1">
        <f t="array" aca="1" ref="F573" ca="1">_FV(A573,"Change (%)",TRUE)</f>
        <v>4.6429999999999996E-3</v>
      </c>
      <c r="G573" s="26" cm="1">
        <f t="array" aca="1" ref="G573" ca="1">_FV(A573,"Change")</f>
        <v>0.29520000000000002</v>
      </c>
      <c r="H573" s="23" cm="1">
        <f t="array" aca="1" ref="H573" ca="1">_FV(A573,"Open")</f>
        <v>64.41</v>
      </c>
      <c r="I573" s="23" cm="1">
        <f t="array" aca="1" ref="I573" ca="1">_FV(A573,"Low")</f>
        <v>63.870100000000001</v>
      </c>
      <c r="J573" s="23" cm="1">
        <f t="array" aca="1" ref="J573" ca="1">_FV(A573,"High")</f>
        <v>65.11</v>
      </c>
      <c r="K573" s="23" cm="1">
        <f t="array" aca="1" ref="K573" ca="1">_FV(A573,"Previous close",TRUE)</f>
        <v>63.5749</v>
      </c>
      <c r="L573" s="26"/>
      <c r="M573" s="23" cm="1">
        <f t="array" aca="1" ref="M573" ca="1">_FV(A573,"52 week low",TRUE)</f>
        <v>49.03</v>
      </c>
      <c r="N573" s="23" cm="1">
        <f t="array" aca="1" ref="N573" ca="1">_FV(A573,"52 week high",TRUE)</f>
        <v>78.470100000000002</v>
      </c>
      <c r="O573" s="8" cm="1">
        <f t="array" aca="1" ref="O573" ca="1">_FV(A573,"Volume")</f>
        <v>30618</v>
      </c>
      <c r="P573" s="7" cm="1">
        <f t="array" aca="1" ref="P573" ca="1">_FV(A573,"Volume average",TRUE)</f>
        <v>2916</v>
      </c>
      <c r="Q573" t="s">
        <v>85</v>
      </c>
      <c r="S573" t="s">
        <v>61</v>
      </c>
      <c r="T573" s="25" cm="1">
        <f t="array" aca="1" ref="T573" ca="1">_FV(A573,"Expense ratio",TRUE)</f>
        <v>9.4999999999999998E-3</v>
      </c>
      <c r="U573" s="24" cm="1">
        <f t="array" aca="1" ref="U573" ca="1">_FV(A573,"Market cap",TRUE)</f>
        <v>61667724.310000002</v>
      </c>
      <c r="V573" s="4">
        <v>61667740</v>
      </c>
      <c r="W573" s="4">
        <v>61667740</v>
      </c>
      <c r="Y573" t="s">
        <v>1535</v>
      </c>
      <c r="Z573" s="5">
        <v>63.942300000000003</v>
      </c>
      <c r="AA573" s="19">
        <v>35.339039999999997</v>
      </c>
      <c r="AB573" s="5">
        <v>2.3900000000000001E-2</v>
      </c>
      <c r="AC573" s="4">
        <v>2961</v>
      </c>
      <c r="AE573" s="5">
        <v>4.5247620774805366</v>
      </c>
      <c r="AF573" s="5">
        <v>16.223406729171199</v>
      </c>
      <c r="AI573" s="4">
        <v>2961</v>
      </c>
      <c r="AJ573" s="5">
        <v>189195.16769999999</v>
      </c>
      <c r="AL573" s="5">
        <v>78.47</v>
      </c>
      <c r="AM573" s="5">
        <v>49.03</v>
      </c>
      <c r="AN573" t="s">
        <v>47</v>
      </c>
      <c r="AO573" t="str" cm="1">
        <f t="array" aca="1" ref="AO573" ca="1">_FV(A573,"Currency")</f>
        <v>USD</v>
      </c>
      <c r="AP573" t="str" cm="1">
        <f t="array" aca="1" ref="AP573" ca="1">_FV(A573,"Exchange")</f>
        <v>NYSE Arca</v>
      </c>
      <c r="AQ573" s="6" t="str" cm="1">
        <f t="array" aca="1" ref="AQ573" ca="1">_FV(A573,"Exchange abbreviation",TRUE)</f>
        <v>ARCX</v>
      </c>
      <c r="AR573" t="str" cm="1">
        <f t="array" aca="1" ref="AR573" ca="1">_FV(A573,"Instrument type",TRUE)</f>
        <v>ETF</v>
      </c>
    </row>
    <row r="574" spans="1:44" ht="18.75" customHeight="1" x14ac:dyDescent="0.25">
      <c r="A574" t="e" vm="587">
        <v>#VALUE!</v>
      </c>
      <c r="B574" t="s">
        <v>1791</v>
      </c>
      <c r="C574" t="s">
        <v>1792</v>
      </c>
      <c r="D574" s="31" cm="1">
        <f t="array" aca="1" ref="D574" ca="1">_FV(A574,"Last trade time",TRUE)</f>
        <v>45824.840277823438</v>
      </c>
      <c r="E574" s="23" cm="1">
        <f t="array" aca="1" ref="E574" ca="1">_FV(A574,"Price")</f>
        <v>61.148299999999999</v>
      </c>
      <c r="F574" s="27" cm="1">
        <f t="array" aca="1" ref="F574" ca="1">_FV(A574,"Change (%)",TRUE)</f>
        <v>2.4188000000000001E-2</v>
      </c>
      <c r="G574" s="26" cm="1">
        <f t="array" aca="1" ref="G574" ca="1">_FV(A574,"Change")</f>
        <v>1.4440999999999999</v>
      </c>
      <c r="H574" s="23" cm="1">
        <f t="array" aca="1" ref="H574" ca="1">_FV(A574,"Open")</f>
        <v>60.86</v>
      </c>
      <c r="I574" s="23" cm="1">
        <f t="array" aca="1" ref="I574" ca="1">_FV(A574,"Low")</f>
        <v>60.86</v>
      </c>
      <c r="J574" s="23" cm="1">
        <f t="array" aca="1" ref="J574" ca="1">_FV(A574,"High")</f>
        <v>61.2866</v>
      </c>
      <c r="K574" s="23" cm="1">
        <f t="array" aca="1" ref="K574" ca="1">_FV(A574,"Previous close",TRUE)</f>
        <v>59.7042</v>
      </c>
      <c r="L574" s="26"/>
      <c r="M574" s="23" cm="1">
        <f t="array" aca="1" ref="M574" ca="1">_FV(A574,"52 week low",TRUE)</f>
        <v>42.6417</v>
      </c>
      <c r="N574" s="23" cm="1">
        <f t="array" aca="1" ref="N574" ca="1">_FV(A574,"52 week high",TRUE)</f>
        <v>81.87</v>
      </c>
      <c r="O574" s="8" cm="1">
        <f t="array" aca="1" ref="O574" ca="1">_FV(A574,"Volume")</f>
        <v>25604</v>
      </c>
      <c r="P574" s="7" cm="1">
        <f t="array" aca="1" ref="P574" ca="1">_FV(A574,"Volume average",TRUE)</f>
        <v>12835</v>
      </c>
      <c r="Q574" t="s">
        <v>85</v>
      </c>
      <c r="S574" t="s">
        <v>61</v>
      </c>
      <c r="T574" s="25" cm="1">
        <f t="array" aca="1" ref="T574" ca="1">_FV(A574,"Expense ratio",TRUE)</f>
        <v>9.4999999999999998E-3</v>
      </c>
      <c r="U574" s="24" cm="1">
        <f t="array" aca="1" ref="U574" ca="1">_FV(A574,"Market cap",TRUE)</f>
        <v>132868767.5</v>
      </c>
      <c r="V574" s="4">
        <v>132868664</v>
      </c>
      <c r="W574" s="4">
        <v>132868664</v>
      </c>
      <c r="Y574" t="s">
        <v>1596</v>
      </c>
      <c r="Z574" s="5">
        <v>61.673299999999998</v>
      </c>
      <c r="AA574" s="5">
        <v>18.728726999999999</v>
      </c>
      <c r="AB574" s="5">
        <v>4.8999999999999998E-3</v>
      </c>
      <c r="AC574" s="4">
        <v>22134</v>
      </c>
      <c r="AE574" s="5">
        <v>-7.9322068703277733</v>
      </c>
      <c r="AF574" s="5">
        <v>-1.0036248686928431</v>
      </c>
      <c r="AI574" s="4">
        <v>22134</v>
      </c>
      <c r="AJ574" s="5">
        <v>1365446.46</v>
      </c>
      <c r="AL574" s="5">
        <v>81.87</v>
      </c>
      <c r="AM574" s="5">
        <v>42.64</v>
      </c>
      <c r="AN574" t="s">
        <v>90</v>
      </c>
      <c r="AO574" t="str" cm="1">
        <f t="array" aca="1" ref="AO574" ca="1">_FV(A574,"Currency")</f>
        <v>USD</v>
      </c>
      <c r="AP574" t="str" cm="1">
        <f t="array" aca="1" ref="AP574" ca="1">_FV(A574,"Exchange")</f>
        <v>NYSE Arca</v>
      </c>
      <c r="AQ574" s="6" t="str" cm="1">
        <f t="array" aca="1" ref="AQ574" ca="1">_FV(A574,"Exchange abbreviation",TRUE)</f>
        <v>ARCX</v>
      </c>
      <c r="AR574" t="str" cm="1">
        <f t="array" aca="1" ref="AR574" ca="1">_FV(A574,"Instrument type",TRUE)</f>
        <v>ETF</v>
      </c>
    </row>
    <row r="575" spans="1:44" ht="18.75" customHeight="1" x14ac:dyDescent="0.25">
      <c r="A575" t="e" vm="588">
        <v>#VALUE!</v>
      </c>
      <c r="B575" t="s">
        <v>1793</v>
      </c>
      <c r="C575" t="s">
        <v>1794</v>
      </c>
      <c r="D575" s="31" cm="1">
        <f t="array" aca="1" ref="D575" ca="1">_FV(A575,"Last trade time",TRUE)</f>
        <v>45824.840277789066</v>
      </c>
      <c r="E575" s="23" cm="1">
        <f t="array" aca="1" ref="E575" ca="1">_FV(A575,"Price")</f>
        <v>39.773200000000003</v>
      </c>
      <c r="F575" s="27" cm="1">
        <f t="array" aca="1" ref="F575" ca="1">_FV(A575,"Change (%)",TRUE)</f>
        <v>3.2665E-2</v>
      </c>
      <c r="G575" s="26" cm="1">
        <f t="array" aca="1" ref="G575" ca="1">_FV(A575,"Change")</f>
        <v>1.2581</v>
      </c>
      <c r="H575" s="23" cm="1">
        <f t="array" aca="1" ref="H575" ca="1">_FV(A575,"Open")</f>
        <v>39.773200000000003</v>
      </c>
      <c r="I575" s="23" cm="1">
        <f t="array" aca="1" ref="I575" ca="1">_FV(A575,"Low")</f>
        <v>39.773200000000003</v>
      </c>
      <c r="J575" s="23" cm="1">
        <f t="array" aca="1" ref="J575" ca="1">_FV(A575,"High")</f>
        <v>39.773200000000003</v>
      </c>
      <c r="K575" s="23" cm="1">
        <f t="array" aca="1" ref="K575" ca="1">_FV(A575,"Previous close",TRUE)</f>
        <v>38.515099999999997</v>
      </c>
      <c r="L575" s="26"/>
      <c r="M575" s="23" cm="1">
        <f t="array" aca="1" ref="M575" ca="1">_FV(A575,"52 week low",TRUE)</f>
        <v>20.72</v>
      </c>
      <c r="N575" s="23" cm="1">
        <f t="array" aca="1" ref="N575" ca="1">_FV(A575,"52 week high",TRUE)</f>
        <v>41.43</v>
      </c>
      <c r="O575" s="8" cm="1">
        <f t="array" aca="1" ref="O575" ca="1">_FV(A575,"Volume")</f>
        <v>190</v>
      </c>
      <c r="P575" s="7" cm="1">
        <f t="array" aca="1" ref="P575" ca="1">_FV(A575,"Volume average",TRUE)</f>
        <v>614</v>
      </c>
      <c r="Q575" t="s">
        <v>204</v>
      </c>
      <c r="S575" t="s">
        <v>1795</v>
      </c>
      <c r="T575" s="25" cm="1">
        <f t="array" aca="1" ref="T575" ca="1">_FV(A575,"Expense ratio",TRUE)</f>
        <v>9.4999999999999998E-3</v>
      </c>
      <c r="U575" s="24" cm="1">
        <f t="array" aca="1" ref="U575" ca="1">_FV(A575,"Market cap",TRUE)</f>
        <v>6970079.29</v>
      </c>
      <c r="V575" s="4">
        <v>6970079</v>
      </c>
      <c r="W575" s="4">
        <v>6970079</v>
      </c>
      <c r="X575" t="s">
        <v>1796</v>
      </c>
      <c r="Y575" t="s">
        <v>1797</v>
      </c>
      <c r="Z575" s="5">
        <v>38.659999999999997</v>
      </c>
      <c r="AA575" s="20"/>
      <c r="AB575" s="5">
        <v>2.24E-2</v>
      </c>
      <c r="AC575" s="4">
        <v>2000</v>
      </c>
      <c r="AE575" s="5">
        <v>15.735977800161359</v>
      </c>
      <c r="AF575" s="5">
        <v>32.069534890849667</v>
      </c>
      <c r="AI575" s="4">
        <v>2000</v>
      </c>
      <c r="AJ575" s="5">
        <v>77269.8</v>
      </c>
      <c r="AL575" s="5">
        <v>41.43</v>
      </c>
      <c r="AM575" s="5">
        <v>20.72</v>
      </c>
      <c r="AN575" t="s">
        <v>47</v>
      </c>
      <c r="AO575" t="str" cm="1">
        <f t="array" aca="1" ref="AO575" ca="1">_FV(A575,"Currency")</f>
        <v>USD</v>
      </c>
      <c r="AP575" t="str" cm="1">
        <f t="array" aca="1" ref="AP575" ca="1">_FV(A575,"Exchange")</f>
        <v>NYSE Arca</v>
      </c>
      <c r="AQ575" s="6" t="str" cm="1">
        <f t="array" aca="1" ref="AQ575" ca="1">_FV(A575,"Exchange abbreviation",TRUE)</f>
        <v>ARCX</v>
      </c>
      <c r="AR575" t="str" cm="1">
        <f t="array" aca="1" ref="AR575" ca="1">_FV(A575,"Instrument type",TRUE)</f>
        <v>ETF</v>
      </c>
    </row>
    <row r="576" spans="1:44" ht="18.75" customHeight="1" x14ac:dyDescent="0.25">
      <c r="A576" t="e" vm="589">
        <v>#VALUE!</v>
      </c>
      <c r="B576" t="s">
        <v>1798</v>
      </c>
      <c r="C576" t="s">
        <v>1799</v>
      </c>
      <c r="D576" s="31" cm="1">
        <f t="array" aca="1" ref="D576" ca="1">_FV(A576,"Last trade time",TRUE)</f>
        <v>45824.940748171095</v>
      </c>
      <c r="E576" s="23" cm="1">
        <f t="array" aca="1" ref="E576" ca="1">_FV(A576,"Price")</f>
        <v>16.14</v>
      </c>
      <c r="F576" s="27" cm="1">
        <f t="array" aca="1" ref="F576" ca="1">_FV(A576,"Change (%)",TRUE)</f>
        <v>-1.5854E-2</v>
      </c>
      <c r="G576" s="26" cm="1">
        <f t="array" aca="1" ref="G576" ca="1">_FV(A576,"Change")</f>
        <v>-0.26</v>
      </c>
      <c r="H576" s="23" cm="1">
        <f t="array" aca="1" ref="H576" ca="1">_FV(A576,"Open")</f>
        <v>16.350000000000001</v>
      </c>
      <c r="I576" s="23" cm="1">
        <f t="array" aca="1" ref="I576" ca="1">_FV(A576,"Low")</f>
        <v>16.1111</v>
      </c>
      <c r="J576" s="23" cm="1">
        <f t="array" aca="1" ref="J576" ca="1">_FV(A576,"High")</f>
        <v>16.45</v>
      </c>
      <c r="K576" s="23" cm="1">
        <f t="array" aca="1" ref="K576" ca="1">_FV(A576,"Previous close",TRUE)</f>
        <v>16.399999999999999</v>
      </c>
      <c r="L576" s="26"/>
      <c r="M576" s="23" cm="1">
        <f t="array" aca="1" ref="M576" ca="1">_FV(A576,"52 week low",TRUE)</f>
        <v>15.25</v>
      </c>
      <c r="N576" s="23" cm="1">
        <f t="array" aca="1" ref="N576" ca="1">_FV(A576,"52 week high",TRUE)</f>
        <v>23.1401</v>
      </c>
      <c r="O576" s="8" cm="1">
        <f t="array" aca="1" ref="O576" ca="1">_FV(A576,"Volume")</f>
        <v>64118</v>
      </c>
      <c r="P576" s="7" cm="1">
        <f t="array" aca="1" ref="P576" ca="1">_FV(A576,"Volume average",TRUE)</f>
        <v>331363</v>
      </c>
      <c r="Q576" t="s">
        <v>1010</v>
      </c>
      <c r="S576" t="s">
        <v>61</v>
      </c>
      <c r="T576" s="25" cm="1">
        <f t="array" aca="1" ref="T576" ca="1">_FV(A576,"Expense ratio",TRUE)</f>
        <v>9.4999999999999998E-3</v>
      </c>
      <c r="U576" s="24" cm="1">
        <f t="array" aca="1" ref="U576" ca="1">_FV(A576,"Market cap",TRUE)</f>
        <v>134908125</v>
      </c>
      <c r="V576" s="4">
        <v>134908528</v>
      </c>
      <c r="W576" s="4">
        <v>134908528</v>
      </c>
      <c r="Y576" t="s">
        <v>1750</v>
      </c>
      <c r="Z576" s="5">
        <v>16.0914</v>
      </c>
      <c r="AA576" s="20"/>
      <c r="AB576" s="5">
        <v>4.5700002000000003E-2</v>
      </c>
      <c r="AC576" s="4">
        <v>358622</v>
      </c>
      <c r="AE576" s="5">
        <v>-4.3182700144460906</v>
      </c>
      <c r="AF576" s="5">
        <v>-14.990465821066049</v>
      </c>
      <c r="AI576" s="4">
        <v>358622</v>
      </c>
      <c r="AJ576" s="5">
        <v>5763055.54</v>
      </c>
      <c r="AL576" s="5">
        <v>23.14</v>
      </c>
      <c r="AM576" s="5">
        <v>15.25</v>
      </c>
      <c r="AN576" t="s">
        <v>90</v>
      </c>
      <c r="AO576" t="str" cm="1">
        <f t="array" aca="1" ref="AO576" ca="1">_FV(A576,"Currency")</f>
        <v>USD</v>
      </c>
      <c r="AP576" t="str" cm="1">
        <f t="array" aca="1" ref="AP576" ca="1">_FV(A576,"Exchange")</f>
        <v>NYSE Arca</v>
      </c>
      <c r="AQ576" s="6" t="str" cm="1">
        <f t="array" aca="1" ref="AQ576" ca="1">_FV(A576,"Exchange abbreviation",TRUE)</f>
        <v>ARCX</v>
      </c>
      <c r="AR576" t="str" cm="1">
        <f t="array" aca="1" ref="AR576" ca="1">_FV(A576,"Instrument type",TRUE)</f>
        <v>ETF</v>
      </c>
    </row>
    <row r="577" spans="1:44" ht="18.75" customHeight="1" x14ac:dyDescent="0.25">
      <c r="A577" t="e" vm="590">
        <v>#VALUE!</v>
      </c>
      <c r="B577" t="s">
        <v>1800</v>
      </c>
      <c r="C577" t="s">
        <v>1801</v>
      </c>
      <c r="D577" s="31" cm="1">
        <f t="array" aca="1" ref="D577" ca="1">_FV(A577,"Last trade time",TRUE)</f>
        <v>45824.942121388282</v>
      </c>
      <c r="E577" s="23" cm="1">
        <f t="array" aca="1" ref="E577" ca="1">_FV(A577,"Price")</f>
        <v>53.28</v>
      </c>
      <c r="F577" s="27" cm="1">
        <f t="array" aca="1" ref="F577" ca="1">_FV(A577,"Change (%)",TRUE)</f>
        <v>6.7948999999999996E-2</v>
      </c>
      <c r="G577" s="26" cm="1">
        <f t="array" aca="1" ref="G577" ca="1">_FV(A577,"Change")</f>
        <v>3.39</v>
      </c>
      <c r="H577" s="23" cm="1">
        <f t="array" aca="1" ref="H577" ca="1">_FV(A577,"Open")</f>
        <v>51.27</v>
      </c>
      <c r="I577" s="23" cm="1">
        <f t="array" aca="1" ref="I577" ca="1">_FV(A577,"Low")</f>
        <v>51.14</v>
      </c>
      <c r="J577" s="23" cm="1">
        <f t="array" aca="1" ref="J577" ca="1">_FV(A577,"High")</f>
        <v>53.5</v>
      </c>
      <c r="K577" s="23" cm="1">
        <f t="array" aca="1" ref="K577" ca="1">_FV(A577,"Previous close",TRUE)</f>
        <v>49.89</v>
      </c>
      <c r="L577" s="26"/>
      <c r="M577" s="23" cm="1">
        <f t="array" aca="1" ref="M577" ca="1">_FV(A577,"52 week low",TRUE)</f>
        <v>16.3</v>
      </c>
      <c r="N577" s="23" cm="1">
        <f t="array" aca="1" ref="N577" ca="1">_FV(A577,"52 week high",TRUE)</f>
        <v>68.430000000000007</v>
      </c>
      <c r="O577" s="8" cm="1">
        <f t="array" aca="1" ref="O577" ca="1">_FV(A577,"Volume")</f>
        <v>1471495</v>
      </c>
      <c r="P577" s="7" cm="1">
        <f t="array" aca="1" ref="P577" ca="1">_FV(A577,"Volume average",TRUE)</f>
        <v>2157681</v>
      </c>
      <c r="Q577" t="s">
        <v>119</v>
      </c>
      <c r="T577" s="25" cm="1">
        <f t="array" aca="1" ref="T577" ca="1">_FV(A577,"Expense ratio",TRUE)</f>
        <v>9.4999999999999998E-3</v>
      </c>
      <c r="U577" s="24" cm="1">
        <f t="array" aca="1" ref="U577" ca="1">_FV(A577,"Market cap",TRUE)</f>
        <v>1157086768</v>
      </c>
      <c r="V577" s="16"/>
      <c r="W577" s="16"/>
      <c r="X577" t="s">
        <v>1802</v>
      </c>
      <c r="Z577" s="18"/>
      <c r="AA577" s="20"/>
      <c r="AB577" s="20"/>
      <c r="AC577" s="21">
        <v>2193657</v>
      </c>
      <c r="AE577" s="18"/>
      <c r="AF577" s="20"/>
      <c r="AH577" s="16"/>
      <c r="AI577" s="21"/>
      <c r="AJ577" s="18"/>
      <c r="AL577" s="18"/>
      <c r="AM577" s="18"/>
      <c r="AN577" t="s">
        <v>73</v>
      </c>
      <c r="AO577" t="str" cm="1">
        <f t="array" aca="1" ref="AO577" ca="1">_FV(A577,"Currency")</f>
        <v>USD</v>
      </c>
      <c r="AP577" t="str" cm="1">
        <f t="array" aca="1" ref="AP577" ca="1">_FV(A577,"Exchange")</f>
        <v>NYSE Arca</v>
      </c>
      <c r="AQ577" s="6" t="str" cm="1">
        <f t="array" aca="1" ref="AQ577" ca="1">_FV(A577,"Exchange abbreviation",TRUE)</f>
        <v>ARCX</v>
      </c>
      <c r="AR577" t="str" cm="1">
        <f t="array" aca="1" ref="AR577" ca="1">_FV(A577,"Instrument type",TRUE)</f>
        <v>ETF</v>
      </c>
    </row>
    <row r="578" spans="1:44" ht="18.75" customHeight="1" x14ac:dyDescent="0.25">
      <c r="A578" t="e" vm="591">
        <v>#VALUE!</v>
      </c>
      <c r="B578" t="s">
        <v>1803</v>
      </c>
      <c r="C578" t="s">
        <v>1804</v>
      </c>
      <c r="D578" s="31" cm="1">
        <f t="array" aca="1" ref="D578" ca="1">_FV(A578,"Last trade time",TRUE)</f>
        <v>45824.939564837499</v>
      </c>
      <c r="E578" s="23" cm="1">
        <f t="array" aca="1" ref="E578" ca="1">_FV(A578,"Price")</f>
        <v>36.049999999999997</v>
      </c>
      <c r="F578" s="27" cm="1">
        <f t="array" aca="1" ref="F578" ca="1">_FV(A578,"Change (%)",TRUE)</f>
        <v>2.1825000000000001E-2</v>
      </c>
      <c r="G578" s="26" cm="1">
        <f t="array" aca="1" ref="G578" ca="1">_FV(A578,"Change")</f>
        <v>0.77</v>
      </c>
      <c r="H578" s="23" cm="1">
        <f t="array" aca="1" ref="H578" ca="1">_FV(A578,"Open")</f>
        <v>35.96</v>
      </c>
      <c r="I578" s="23" cm="1">
        <f t="array" aca="1" ref="I578" ca="1">_FV(A578,"Low")</f>
        <v>35.700000000000003</v>
      </c>
      <c r="J578" s="23" cm="1">
        <f t="array" aca="1" ref="J578" ca="1">_FV(A578,"High")</f>
        <v>36.44</v>
      </c>
      <c r="K578" s="23" cm="1">
        <f t="array" aca="1" ref="K578" ca="1">_FV(A578,"Previous close",TRUE)</f>
        <v>35.28</v>
      </c>
      <c r="L578" s="26"/>
      <c r="M578" s="23" cm="1">
        <f t="array" aca="1" ref="M578" ca="1">_FV(A578,"52 week low",TRUE)</f>
        <v>24.473500000000001</v>
      </c>
      <c r="N578" s="23" cm="1">
        <f t="array" aca="1" ref="N578" ca="1">_FV(A578,"52 week high",TRUE)</f>
        <v>51.87</v>
      </c>
      <c r="O578" s="8" cm="1">
        <f t="array" aca="1" ref="O578" ca="1">_FV(A578,"Volume")</f>
        <v>246849</v>
      </c>
      <c r="P578" s="7" cm="1">
        <f t="array" aca="1" ref="P578" ca="1">_FV(A578,"Volume average",TRUE)</f>
        <v>270188</v>
      </c>
      <c r="Q578" t="s">
        <v>449</v>
      </c>
      <c r="T578" s="25" cm="1">
        <f t="array" aca="1" ref="T578" ca="1">_FV(A578,"Expense ratio",TRUE)</f>
        <v>9.4999999999999998E-3</v>
      </c>
      <c r="U578" s="24" cm="1">
        <f t="array" aca="1" ref="U578" ca="1">_FV(A578,"Market cap",TRUE)</f>
        <v>309295515</v>
      </c>
      <c r="V578" s="16"/>
      <c r="W578" s="16"/>
      <c r="Z578" s="18"/>
      <c r="AA578" s="20"/>
      <c r="AB578" s="20"/>
      <c r="AC578" s="21">
        <v>263458</v>
      </c>
      <c r="AE578" s="18"/>
      <c r="AF578" s="20"/>
      <c r="AI578" s="21"/>
      <c r="AJ578" s="18"/>
      <c r="AL578" s="18"/>
      <c r="AM578" s="18"/>
      <c r="AN578" t="s">
        <v>73</v>
      </c>
      <c r="AO578" t="str" cm="1">
        <f t="array" aca="1" ref="AO578" ca="1">_FV(A578,"Currency")</f>
        <v>USD</v>
      </c>
      <c r="AP578" t="str" cm="1">
        <f t="array" aca="1" ref="AP578" ca="1">_FV(A578,"Exchange")</f>
        <v>NYSE Arca</v>
      </c>
      <c r="AQ578" s="6" t="str" cm="1">
        <f t="array" aca="1" ref="AQ578" ca="1">_FV(A578,"Exchange abbreviation",TRUE)</f>
        <v>ARCX</v>
      </c>
      <c r="AR578" t="str" cm="1">
        <f t="array" aca="1" ref="AR578" ca="1">_FV(A578,"Instrument type",TRUE)</f>
        <v>ETF</v>
      </c>
    </row>
    <row r="579" spans="1:44" ht="18.75" customHeight="1" x14ac:dyDescent="0.25">
      <c r="A579" t="e" vm="592">
        <v>#VALUE!</v>
      </c>
      <c r="B579" t="s">
        <v>1805</v>
      </c>
      <c r="C579" t="s">
        <v>1806</v>
      </c>
      <c r="D579" s="31" cm="1">
        <f t="array" aca="1" ref="D579" ca="1">_FV(A579,"Last trade time",TRUE)</f>
        <v>45824.888711446096</v>
      </c>
      <c r="E579" s="23" cm="1">
        <f t="array" aca="1" ref="E579" ca="1">_FV(A579,"Price")</f>
        <v>91.71</v>
      </c>
      <c r="F579" s="27" cm="1">
        <f t="array" aca="1" ref="F579" ca="1">_FV(A579,"Change (%)",TRUE)</f>
        <v>1.6064999999999999E-2</v>
      </c>
      <c r="G579" s="26" cm="1">
        <f t="array" aca="1" ref="G579" ca="1">_FV(A579,"Change")</f>
        <v>1.45</v>
      </c>
      <c r="H579" s="23" cm="1">
        <f t="array" aca="1" ref="H579" ca="1">_FV(A579,"Open")</f>
        <v>91.19</v>
      </c>
      <c r="I579" s="23" cm="1">
        <f t="array" aca="1" ref="I579" ca="1">_FV(A579,"Low")</f>
        <v>91.16</v>
      </c>
      <c r="J579" s="23" cm="1">
        <f t="array" aca="1" ref="J579" ca="1">_FV(A579,"High")</f>
        <v>92.54</v>
      </c>
      <c r="K579" s="23" cm="1">
        <f t="array" aca="1" ref="K579" ca="1">_FV(A579,"Previous close",TRUE)</f>
        <v>90.26</v>
      </c>
      <c r="L579" s="26"/>
      <c r="M579" s="23" cm="1">
        <f t="array" aca="1" ref="M579" ca="1">_FV(A579,"52 week low",TRUE)</f>
        <v>69.075000000000003</v>
      </c>
      <c r="N579" s="23" cm="1">
        <f t="array" aca="1" ref="N579" ca="1">_FV(A579,"52 week high",TRUE)</f>
        <v>107.6</v>
      </c>
      <c r="O579" s="8" cm="1">
        <f t="array" aca="1" ref="O579" ca="1">_FV(A579,"Volume")</f>
        <v>172306</v>
      </c>
      <c r="P579" s="7" cm="1">
        <f t="array" aca="1" ref="P579" ca="1">_FV(A579,"Volume average",TRUE)</f>
        <v>230714</v>
      </c>
      <c r="Q579" t="s">
        <v>449</v>
      </c>
      <c r="T579" s="25" cm="1">
        <f t="array" aca="1" ref="T579" ca="1">_FV(A579,"Expense ratio",TRUE)</f>
        <v>9.4999999999999998E-3</v>
      </c>
      <c r="U579" s="24" cm="1">
        <f t="array" aca="1" ref="U579" ca="1">_FV(A579,"Market cap",TRUE)</f>
        <v>398975720</v>
      </c>
      <c r="V579" s="16"/>
      <c r="W579" s="16"/>
      <c r="Z579" s="18"/>
      <c r="AA579" s="20"/>
      <c r="AB579" s="20"/>
      <c r="AC579" s="21">
        <v>231318</v>
      </c>
      <c r="AE579" s="18"/>
      <c r="AF579" s="20"/>
      <c r="AI579" s="21"/>
      <c r="AJ579" s="18"/>
      <c r="AL579" s="18"/>
      <c r="AM579" s="18"/>
      <c r="AN579" t="s">
        <v>73</v>
      </c>
      <c r="AO579" t="str" cm="1">
        <f t="array" aca="1" ref="AO579" ca="1">_FV(A579,"Currency")</f>
        <v>USD</v>
      </c>
      <c r="AP579" t="str" cm="1">
        <f t="array" aca="1" ref="AP579" ca="1">_FV(A579,"Exchange")</f>
        <v>NYSE Arca</v>
      </c>
      <c r="AQ579" s="6" t="str" cm="1">
        <f t="array" aca="1" ref="AQ579" ca="1">_FV(A579,"Exchange abbreviation",TRUE)</f>
        <v>ARCX</v>
      </c>
      <c r="AR579" t="str" cm="1">
        <f t="array" aca="1" ref="AR579" ca="1">_FV(A579,"Instrument type",TRUE)</f>
        <v>ETF</v>
      </c>
    </row>
    <row r="580" spans="1:44" ht="18.75" customHeight="1" x14ac:dyDescent="0.25">
      <c r="A580" t="e" vm="593">
        <v>#VALUE!</v>
      </c>
      <c r="B580" t="s">
        <v>1807</v>
      </c>
      <c r="C580" t="s">
        <v>1808</v>
      </c>
      <c r="D580" s="31" cm="1">
        <f t="array" aca="1" ref="D580" ca="1">_FV(A580,"Last trade time",TRUE)</f>
        <v>45824.887653680467</v>
      </c>
      <c r="E580" s="23" cm="1">
        <f t="array" aca="1" ref="E580" ca="1">_FV(A580,"Price")</f>
        <v>82.41</v>
      </c>
      <c r="F580" s="27" cm="1">
        <f t="array" aca="1" ref="F580" ca="1">_FV(A580,"Change (%)",TRUE)</f>
        <v>3.5351E-2</v>
      </c>
      <c r="G580" s="26" cm="1">
        <f t="array" aca="1" ref="G580" ca="1">_FV(A580,"Change")</f>
        <v>2.8138000000000001</v>
      </c>
      <c r="H580" s="23" cm="1">
        <f t="array" aca="1" ref="H580" ca="1">_FV(A580,"Open")</f>
        <v>81.72</v>
      </c>
      <c r="I580" s="23" cm="1">
        <f t="array" aca="1" ref="I580" ca="1">_FV(A580,"Low")</f>
        <v>81.72</v>
      </c>
      <c r="J580" s="23" cm="1">
        <f t="array" aca="1" ref="J580" ca="1">_FV(A580,"High")</f>
        <v>82.8</v>
      </c>
      <c r="K580" s="23" cm="1">
        <f t="array" aca="1" ref="K580" ca="1">_FV(A580,"Previous close",TRUE)</f>
        <v>79.596199999999996</v>
      </c>
      <c r="L580" s="26"/>
      <c r="M580" s="23" cm="1">
        <f t="array" aca="1" ref="M580" ca="1">_FV(A580,"52 week low",TRUE)</f>
        <v>51</v>
      </c>
      <c r="N580" s="23" cm="1">
        <f t="array" aca="1" ref="N580" ca="1">_FV(A580,"52 week high",TRUE)</f>
        <v>101.32989999999999</v>
      </c>
      <c r="O580" s="8" cm="1">
        <f t="array" aca="1" ref="O580" ca="1">_FV(A580,"Volume")</f>
        <v>969</v>
      </c>
      <c r="P580" s="7" cm="1">
        <f t="array" aca="1" ref="P580" ca="1">_FV(A580,"Volume average",TRUE)</f>
        <v>2389</v>
      </c>
      <c r="Q580" t="s">
        <v>204</v>
      </c>
      <c r="S580" t="s">
        <v>61</v>
      </c>
      <c r="T580" s="25" cm="1">
        <f t="array" aca="1" ref="T580" ca="1">_FV(A580,"Expense ratio",TRUE)</f>
        <v>9.4999999999999998E-3</v>
      </c>
      <c r="U580" s="24" cm="1">
        <f t="array" aca="1" ref="U580" ca="1">_FV(A580,"Market cap",TRUE)</f>
        <v>14800248</v>
      </c>
      <c r="V580" s="4">
        <v>14800254</v>
      </c>
      <c r="W580" s="4">
        <v>14800254</v>
      </c>
      <c r="X580" t="s">
        <v>1809</v>
      </c>
      <c r="Y580" t="s">
        <v>1810</v>
      </c>
      <c r="Z580" s="5">
        <v>78.952799999999996</v>
      </c>
      <c r="AA580" s="20"/>
      <c r="AB580" s="5">
        <v>0.18440000000000001</v>
      </c>
      <c r="AC580" s="4">
        <v>2093</v>
      </c>
      <c r="AE580" s="5">
        <v>2.0470027499653649</v>
      </c>
      <c r="AF580" s="5">
        <v>23.154743338434351</v>
      </c>
      <c r="AI580" s="4">
        <v>2093</v>
      </c>
      <c r="AJ580" s="5">
        <v>165219.95490000001</v>
      </c>
      <c r="AL580" s="5">
        <v>101.33</v>
      </c>
      <c r="AM580" s="4">
        <v>51</v>
      </c>
      <c r="AN580" t="s">
        <v>47</v>
      </c>
      <c r="AO580" t="str" cm="1">
        <f t="array" aca="1" ref="AO580" ca="1">_FV(A580,"Currency")</f>
        <v>USD</v>
      </c>
      <c r="AP580" t="str" cm="1">
        <f t="array" aca="1" ref="AP580" ca="1">_FV(A580,"Exchange")</f>
        <v>NYSE Arca</v>
      </c>
      <c r="AQ580" s="6" t="str" cm="1">
        <f t="array" aca="1" ref="AQ580" ca="1">_FV(A580,"Exchange abbreviation",TRUE)</f>
        <v>ARCX</v>
      </c>
      <c r="AR580" t="str" cm="1">
        <f t="array" aca="1" ref="AR580" ca="1">_FV(A580,"Instrument type",TRUE)</f>
        <v>ETF</v>
      </c>
    </row>
    <row r="581" spans="1:44" ht="18.75" customHeight="1" x14ac:dyDescent="0.25">
      <c r="A581" t="e" vm="594">
        <v>#VALUE!</v>
      </c>
      <c r="B581" t="s">
        <v>1811</v>
      </c>
      <c r="C581" t="s">
        <v>1565</v>
      </c>
      <c r="D581" s="31" cm="1">
        <f t="array" aca="1" ref="D581" ca="1">_FV(A581,"Last trade time",TRUE)</f>
        <v>45824.940208541404</v>
      </c>
      <c r="E581" s="23" cm="1">
        <f t="array" aca="1" ref="E581" ca="1">_FV(A581,"Price")</f>
        <v>55.12</v>
      </c>
      <c r="F581" s="27" cm="1">
        <f t="array" aca="1" ref="F581" ca="1">_FV(A581,"Change (%)",TRUE)</f>
        <v>6.7390000000000005E-2</v>
      </c>
      <c r="G581" s="26" cm="1">
        <f t="array" aca="1" ref="G581" ca="1">_FV(A581,"Change")</f>
        <v>3.48</v>
      </c>
      <c r="H581" s="23" cm="1">
        <f t="array" aca="1" ref="H581" ca="1">_FV(A581,"Open")</f>
        <v>53.22</v>
      </c>
      <c r="I581" s="23" cm="1">
        <f t="array" aca="1" ref="I581" ca="1">_FV(A581,"Low")</f>
        <v>53.0578</v>
      </c>
      <c r="J581" s="23" cm="1">
        <f t="array" aca="1" ref="J581" ca="1">_FV(A581,"High")</f>
        <v>55.47</v>
      </c>
      <c r="K581" s="23" cm="1">
        <f t="array" aca="1" ref="K581" ca="1">_FV(A581,"Previous close",TRUE)</f>
        <v>51.64</v>
      </c>
      <c r="L581" s="26"/>
      <c r="M581" s="23" cm="1">
        <f t="array" aca="1" ref="M581" ca="1">_FV(A581,"52 week low",TRUE)</f>
        <v>16.670000000000002</v>
      </c>
      <c r="N581" s="23" cm="1">
        <f t="array" aca="1" ref="N581" ca="1">_FV(A581,"52 week high",TRUE)</f>
        <v>69.81</v>
      </c>
      <c r="O581" s="8" cm="1">
        <f t="array" aca="1" ref="O581" ca="1">_FV(A581,"Volume")</f>
        <v>85753</v>
      </c>
      <c r="P581" s="7" cm="1">
        <f t="array" aca="1" ref="P581" ca="1">_FV(A581,"Volume average",TRUE)</f>
        <v>115958</v>
      </c>
      <c r="Q581" t="s">
        <v>97</v>
      </c>
      <c r="S581" t="s">
        <v>1566</v>
      </c>
      <c r="T581" s="25" cm="1">
        <f t="array" aca="1" ref="T581" ca="1">_FV(A581,"Expense ratio",TRUE)</f>
        <v>9.4999999999999998E-3</v>
      </c>
      <c r="U581" s="24" cm="1">
        <f t="array" aca="1" ref="U581" ca="1">_FV(A581,"Market cap",TRUE)</f>
        <v>51224608.32</v>
      </c>
      <c r="V581" s="4">
        <v>51224608</v>
      </c>
      <c r="W581" s="4">
        <v>51224608</v>
      </c>
      <c r="X581" t="s">
        <v>1812</v>
      </c>
      <c r="Y581" t="s">
        <v>487</v>
      </c>
      <c r="Z581" s="5">
        <v>51.121499999999997</v>
      </c>
      <c r="AA581" s="20"/>
      <c r="AB581" s="20"/>
      <c r="AC581" s="4">
        <v>90619</v>
      </c>
      <c r="AE581" s="5">
        <v>4.4281109621907122</v>
      </c>
      <c r="AF581" s="20"/>
      <c r="AI581" s="4">
        <v>90619</v>
      </c>
      <c r="AJ581" s="5">
        <v>4639692.7999999998</v>
      </c>
      <c r="AL581" s="5">
        <v>69.81</v>
      </c>
      <c r="AM581" s="5">
        <v>16.670000000000002</v>
      </c>
      <c r="AN581" t="s">
        <v>90</v>
      </c>
      <c r="AO581" t="str" cm="1">
        <f t="array" aca="1" ref="AO581" ca="1">_FV(A581,"Currency")</f>
        <v>USD</v>
      </c>
      <c r="AP581" t="str" cm="1">
        <f t="array" aca="1" ref="AP581" ca="1">_FV(A581,"Exchange")</f>
        <v>CBOE BZX Exchange</v>
      </c>
      <c r="AQ581" s="6" t="str" cm="1">
        <f t="array" aca="1" ref="AQ581" ca="1">_FV(A581,"Exchange abbreviation",TRUE)</f>
        <v>BATS</v>
      </c>
      <c r="AR581" t="str" cm="1">
        <f t="array" aca="1" ref="AR581" ca="1">_FV(A581,"Instrument type",TRUE)</f>
        <v>ETF</v>
      </c>
    </row>
    <row r="582" spans="1:44" ht="18.75" customHeight="1" x14ac:dyDescent="0.25">
      <c r="A582" t="e" vm="595">
        <v>#VALUE!</v>
      </c>
      <c r="B582" t="s">
        <v>1813</v>
      </c>
      <c r="C582" t="s">
        <v>1814</v>
      </c>
      <c r="D582" s="31" cm="1">
        <f t="array" aca="1" ref="D582" ca="1">_FV(A582,"Last trade time",TRUE)</f>
        <v>45824.840277812502</v>
      </c>
      <c r="E582" s="23" cm="1">
        <f t="array" aca="1" ref="E582" ca="1">_FV(A582,"Price")</f>
        <v>54.88</v>
      </c>
      <c r="F582" s="27" cm="1">
        <f t="array" aca="1" ref="F582" ca="1">_FV(A582,"Change (%)",TRUE)</f>
        <v>9.9369999999999997E-3</v>
      </c>
      <c r="G582" s="26" cm="1">
        <f t="array" aca="1" ref="G582" ca="1">_FV(A582,"Change")</f>
        <v>0.54</v>
      </c>
      <c r="H582" s="23" cm="1">
        <f t="array" aca="1" ref="H582" ca="1">_FV(A582,"Open")</f>
        <v>55.26</v>
      </c>
      <c r="I582" s="23" cm="1">
        <f t="array" aca="1" ref="I582" ca="1">_FV(A582,"Low")</f>
        <v>54.88</v>
      </c>
      <c r="J582" s="23" cm="1">
        <f t="array" aca="1" ref="J582" ca="1">_FV(A582,"High")</f>
        <v>55.73</v>
      </c>
      <c r="K582" s="23" cm="1">
        <f t="array" aca="1" ref="K582" ca="1">_FV(A582,"Previous close",TRUE)</f>
        <v>54.34</v>
      </c>
      <c r="L582" s="26"/>
      <c r="M582" s="23" cm="1">
        <f t="array" aca="1" ref="M582" ca="1">_FV(A582,"52 week low",TRUE)</f>
        <v>36.53</v>
      </c>
      <c r="N582" s="23" cm="1">
        <f t="array" aca="1" ref="N582" ca="1">_FV(A582,"52 week high",TRUE)</f>
        <v>56.015000000000001</v>
      </c>
      <c r="O582" s="8" cm="1">
        <f t="array" aca="1" ref="O582" ca="1">_FV(A582,"Volume")</f>
        <v>21798</v>
      </c>
      <c r="P582" s="7" cm="1">
        <f t="array" aca="1" ref="P582" ca="1">_FV(A582,"Volume average",TRUE)</f>
        <v>8915</v>
      </c>
      <c r="Q582" t="s">
        <v>85</v>
      </c>
      <c r="S582" t="s">
        <v>61</v>
      </c>
      <c r="T582" s="25" cm="1">
        <f t="array" aca="1" ref="T582" ca="1">_FV(A582,"Expense ratio",TRUE)</f>
        <v>9.4999999999999998E-3</v>
      </c>
      <c r="U582" s="24" cm="1">
        <f t="array" aca="1" ref="U582" ca="1">_FV(A582,"Market cap",TRUE)</f>
        <v>14859570</v>
      </c>
      <c r="V582" s="4">
        <v>14859573</v>
      </c>
      <c r="W582" s="4">
        <v>14859573</v>
      </c>
      <c r="Y582" t="s">
        <v>1815</v>
      </c>
      <c r="Z582" s="5">
        <v>55.084899999999998</v>
      </c>
      <c r="AA582" s="20"/>
      <c r="AB582" s="5">
        <v>1.66E-2</v>
      </c>
      <c r="AC582" s="4">
        <v>7063</v>
      </c>
      <c r="AE582" s="5">
        <v>34.764194348407813</v>
      </c>
      <c r="AF582" s="5">
        <v>15.106943055033421</v>
      </c>
      <c r="AI582" s="4">
        <v>7063</v>
      </c>
      <c r="AJ582" s="5">
        <v>389564.70909999998</v>
      </c>
      <c r="AL582" s="5">
        <v>55.5</v>
      </c>
      <c r="AM582" s="5">
        <v>36.53</v>
      </c>
      <c r="AN582" t="s">
        <v>47</v>
      </c>
      <c r="AO582" t="str" cm="1">
        <f t="array" aca="1" ref="AO582" ca="1">_FV(A582,"Currency")</f>
        <v>USD</v>
      </c>
      <c r="AP582" t="str" cm="1">
        <f t="array" aca="1" ref="AP582" ca="1">_FV(A582,"Exchange")</f>
        <v>NYSE Arca</v>
      </c>
      <c r="AQ582" s="6" t="str" cm="1">
        <f t="array" aca="1" ref="AQ582" ca="1">_FV(A582,"Exchange abbreviation",TRUE)</f>
        <v>ARCX</v>
      </c>
      <c r="AR582" t="str" cm="1">
        <f t="array" aca="1" ref="AR582" ca="1">_FV(A582,"Instrument type",TRUE)</f>
        <v>ETF</v>
      </c>
    </row>
    <row r="583" spans="1:44" ht="18.75" customHeight="1" x14ac:dyDescent="0.25">
      <c r="A583" t="e" vm="596">
        <v>#VALUE!</v>
      </c>
      <c r="B583" t="s">
        <v>1816</v>
      </c>
      <c r="C583" t="s">
        <v>1817</v>
      </c>
      <c r="D583" s="31" cm="1">
        <f t="array" aca="1" ref="D583" ca="1">_FV(A583,"Last trade time",TRUE)</f>
        <v>45824.840277812502</v>
      </c>
      <c r="E583" s="23" cm="1">
        <f t="array" aca="1" ref="E583" ca="1">_FV(A583,"Price")</f>
        <v>21.25</v>
      </c>
      <c r="F583" s="27" cm="1">
        <f t="array" aca="1" ref="F583" ca="1">_FV(A583,"Change (%)",TRUE)</f>
        <v>2.5767000000000002E-2</v>
      </c>
      <c r="G583" s="26" cm="1">
        <f t="array" aca="1" ref="G583" ca="1">_FV(A583,"Change")</f>
        <v>0.53380000000000005</v>
      </c>
      <c r="H583" s="23" cm="1">
        <f t="array" aca="1" ref="H583" ca="1">_FV(A583,"Open")</f>
        <v>21.35</v>
      </c>
      <c r="I583" s="23" cm="1">
        <f t="array" aca="1" ref="I583" ca="1">_FV(A583,"Low")</f>
        <v>20.99</v>
      </c>
      <c r="J583" s="23" cm="1">
        <f t="array" aca="1" ref="J583" ca="1">_FV(A583,"High")</f>
        <v>21.35</v>
      </c>
      <c r="K583" s="23" cm="1">
        <f t="array" aca="1" ref="K583" ca="1">_FV(A583,"Previous close",TRUE)</f>
        <v>20.716200000000001</v>
      </c>
      <c r="L583" s="26"/>
      <c r="M583" s="23" cm="1">
        <f t="array" aca="1" ref="M583" ca="1">_FV(A583,"52 week low",TRUE)</f>
        <v>15.22</v>
      </c>
      <c r="N583" s="23" cm="1">
        <f t="array" aca="1" ref="N583" ca="1">_FV(A583,"52 week high",TRUE)</f>
        <v>32.319400000000002</v>
      </c>
      <c r="O583" s="8" cm="1">
        <f t="array" aca="1" ref="O583" ca="1">_FV(A583,"Volume")</f>
        <v>2308</v>
      </c>
      <c r="P583" s="7" cm="1">
        <f t="array" aca="1" ref="P583" ca="1">_FV(A583,"Volume average",TRUE)</f>
        <v>2854</v>
      </c>
      <c r="Q583" t="s">
        <v>85</v>
      </c>
      <c r="S583" t="s">
        <v>61</v>
      </c>
      <c r="T583" s="25" cm="1">
        <f t="array" aca="1" ref="T583" ca="1">_FV(A583,"Expense ratio",TRUE)</f>
        <v>9.4999999999999998E-3</v>
      </c>
      <c r="U583" s="24" cm="1">
        <f t="array" aca="1" ref="U583" ca="1">_FV(A583,"Market cap",TRUE)</f>
        <v>27070327</v>
      </c>
      <c r="V583" s="4">
        <v>27070330</v>
      </c>
      <c r="W583" s="4">
        <v>27070330</v>
      </c>
      <c r="Y583" t="s">
        <v>1545</v>
      </c>
      <c r="Z583" s="5">
        <v>21.456399999999999</v>
      </c>
      <c r="AA583" s="5">
        <v>16.831081000000001</v>
      </c>
      <c r="AB583" s="5">
        <v>1.7399999999999999E-2</v>
      </c>
      <c r="AC583" s="4">
        <v>6973</v>
      </c>
      <c r="AE583" s="5">
        <v>-15.342985808477151</v>
      </c>
      <c r="AF583" s="5">
        <v>-6.9736394078130033</v>
      </c>
      <c r="AI583" s="4">
        <v>6973</v>
      </c>
      <c r="AJ583" s="5">
        <v>149363.7519</v>
      </c>
      <c r="AL583" s="5">
        <v>32.32</v>
      </c>
      <c r="AM583" s="5">
        <v>15.22</v>
      </c>
      <c r="AN583" t="s">
        <v>47</v>
      </c>
      <c r="AO583" t="str" cm="1">
        <f t="array" aca="1" ref="AO583" ca="1">_FV(A583,"Currency")</f>
        <v>USD</v>
      </c>
      <c r="AP583" t="str" cm="1">
        <f t="array" aca="1" ref="AP583" ca="1">_FV(A583,"Exchange")</f>
        <v>NYSE Arca</v>
      </c>
      <c r="AQ583" s="6" t="str" cm="1">
        <f t="array" aca="1" ref="AQ583" ca="1">_FV(A583,"Exchange abbreviation",TRUE)</f>
        <v>ARCX</v>
      </c>
      <c r="AR583" t="str" cm="1">
        <f t="array" aca="1" ref="AR583" ca="1">_FV(A583,"Instrument type",TRUE)</f>
        <v>ETF</v>
      </c>
    </row>
    <row r="584" spans="1:44" ht="18.75" customHeight="1" x14ac:dyDescent="0.25">
      <c r="A584" t="e" vm="597">
        <v>#VALUE!</v>
      </c>
      <c r="B584" t="s">
        <v>1818</v>
      </c>
      <c r="C584" t="s">
        <v>1819</v>
      </c>
      <c r="D584" s="31" cm="1">
        <f t="array" aca="1" ref="D584" ca="1">_FV(A584,"Last trade time",TRUE)</f>
        <v>45824.840277812502</v>
      </c>
      <c r="E584" s="23" cm="1">
        <f t="array" aca="1" ref="E584" ca="1">_FV(A584,"Price")</f>
        <v>21.5</v>
      </c>
      <c r="F584" s="27" cm="1">
        <f t="array" aca="1" ref="F584" ca="1">_FV(A584,"Change (%)",TRUE)</f>
        <v>3.5744999999999999E-2</v>
      </c>
      <c r="G584" s="26" cm="1">
        <f t="array" aca="1" ref="G584" ca="1">_FV(A584,"Change")</f>
        <v>0.74199999999999999</v>
      </c>
      <c r="H584" s="23" cm="1">
        <f t="array" aca="1" ref="H584" ca="1">_FV(A584,"Open")</f>
        <v>21.2</v>
      </c>
      <c r="I584" s="23" cm="1">
        <f t="array" aca="1" ref="I584" ca="1">_FV(A584,"Low")</f>
        <v>21.2</v>
      </c>
      <c r="J584" s="23" cm="1">
        <f t="array" aca="1" ref="J584" ca="1">_FV(A584,"High")</f>
        <v>21.84</v>
      </c>
      <c r="K584" s="23" cm="1">
        <f t="array" aca="1" ref="K584" ca="1">_FV(A584,"Previous close",TRUE)</f>
        <v>20.757999999999999</v>
      </c>
      <c r="L584" s="26"/>
      <c r="M584" s="23" cm="1">
        <f t="array" aca="1" ref="M584" ca="1">_FV(A584,"52 week low",TRUE)</f>
        <v>12.805</v>
      </c>
      <c r="N584" s="23" cm="1">
        <f t="array" aca="1" ref="N584" ca="1">_FV(A584,"52 week high",TRUE)</f>
        <v>35.3996</v>
      </c>
      <c r="O584" s="8" cm="1">
        <f t="array" aca="1" ref="O584" ca="1">_FV(A584,"Volume")</f>
        <v>13871</v>
      </c>
      <c r="P584" s="7" cm="1">
        <f t="array" aca="1" ref="P584" ca="1">_FV(A584,"Volume average",TRUE)</f>
        <v>9438</v>
      </c>
      <c r="Q584" t="s">
        <v>85</v>
      </c>
      <c r="S584" t="s">
        <v>61</v>
      </c>
      <c r="T584" s="25" cm="1">
        <f t="array" aca="1" ref="T584" ca="1">_FV(A584,"Expense ratio",TRUE)</f>
        <v>9.4999999999999998E-3</v>
      </c>
      <c r="U584" s="24" cm="1">
        <f t="array" aca="1" ref="U584" ca="1">_FV(A584,"Market cap",TRUE)</f>
        <v>26192880</v>
      </c>
      <c r="V584" s="4">
        <v>26192840</v>
      </c>
      <c r="W584" s="4">
        <v>26192840</v>
      </c>
      <c r="Y584" t="s">
        <v>1521</v>
      </c>
      <c r="Z584" s="5">
        <v>21.799800000000001</v>
      </c>
      <c r="AA584" s="5">
        <v>19.010973</v>
      </c>
      <c r="AB584" s="5">
        <v>1.0500000000000001E-2</v>
      </c>
      <c r="AC584" s="4">
        <v>15188</v>
      </c>
      <c r="AE584" s="5">
        <v>-16.65058209459697</v>
      </c>
      <c r="AF584" s="5">
        <v>-10.29687459723138</v>
      </c>
      <c r="AI584" s="4">
        <v>15188</v>
      </c>
      <c r="AJ584" s="5">
        <v>330642.76</v>
      </c>
      <c r="AL584" s="5">
        <v>35.4</v>
      </c>
      <c r="AM584" s="5">
        <v>12.81</v>
      </c>
      <c r="AN584" t="s">
        <v>47</v>
      </c>
      <c r="AO584" t="str" cm="1">
        <f t="array" aca="1" ref="AO584" ca="1">_FV(A584,"Currency")</f>
        <v>USD</v>
      </c>
      <c r="AP584" t="str" cm="1">
        <f t="array" aca="1" ref="AP584" ca="1">_FV(A584,"Exchange")</f>
        <v>NYSE Arca</v>
      </c>
      <c r="AQ584" s="6" t="str" cm="1">
        <f t="array" aca="1" ref="AQ584" ca="1">_FV(A584,"Exchange abbreviation",TRUE)</f>
        <v>ARCX</v>
      </c>
      <c r="AR584" t="str" cm="1">
        <f t="array" aca="1" ref="AR584" ca="1">_FV(A584,"Instrument type",TRUE)</f>
        <v>ETF</v>
      </c>
    </row>
    <row r="585" spans="1:44" ht="18.75" customHeight="1" x14ac:dyDescent="0.25">
      <c r="A585" t="e" vm="598">
        <v>#VALUE!</v>
      </c>
      <c r="B585" t="s">
        <v>1820</v>
      </c>
      <c r="C585" t="s">
        <v>1821</v>
      </c>
      <c r="D585" s="31" cm="1">
        <f t="array" aca="1" ref="D585" ca="1">_FV(A585,"Last trade time",TRUE)</f>
        <v>45824.880864189065</v>
      </c>
      <c r="E585" s="23" cm="1">
        <f t="array" aca="1" ref="E585" ca="1">_FV(A585,"Price")</f>
        <v>88.63</v>
      </c>
      <c r="F585" s="27" cm="1">
        <f t="array" aca="1" ref="F585" ca="1">_FV(A585,"Change (%)",TRUE)</f>
        <v>2.4624999999999998E-2</v>
      </c>
      <c r="G585" s="26" cm="1">
        <f t="array" aca="1" ref="G585" ca="1">_FV(A585,"Change")</f>
        <v>2.1301000000000001</v>
      </c>
      <c r="H585" s="23" cm="1">
        <f t="array" aca="1" ref="H585" ca="1">_FV(A585,"Open")</f>
        <v>87.68</v>
      </c>
      <c r="I585" s="23" cm="1">
        <f t="array" aca="1" ref="I585" ca="1">_FV(A585,"Low")</f>
        <v>87.68</v>
      </c>
      <c r="J585" s="23" cm="1">
        <f t="array" aca="1" ref="J585" ca="1">_FV(A585,"High")</f>
        <v>89.82</v>
      </c>
      <c r="K585" s="23" cm="1">
        <f t="array" aca="1" ref="K585" ca="1">_FV(A585,"Previous close",TRUE)</f>
        <v>86.499899999999997</v>
      </c>
      <c r="L585" s="26"/>
      <c r="M585" s="23" cm="1">
        <f t="array" aca="1" ref="M585" ca="1">_FV(A585,"52 week low",TRUE)</f>
        <v>62.22</v>
      </c>
      <c r="N585" s="23" cm="1">
        <f t="array" aca="1" ref="N585" ca="1">_FV(A585,"52 week high",TRUE)</f>
        <v>99.918999999999997</v>
      </c>
      <c r="O585" s="8" cm="1">
        <f t="array" aca="1" ref="O585" ca="1">_FV(A585,"Volume")</f>
        <v>16233</v>
      </c>
      <c r="P585" s="7" cm="1">
        <f t="array" aca="1" ref="P585" ca="1">_FV(A585,"Volume average",TRUE)</f>
        <v>15193</v>
      </c>
      <c r="Q585" t="s">
        <v>72</v>
      </c>
      <c r="T585" s="25" cm="1">
        <f t="array" aca="1" ref="T585" ca="1">_FV(A585,"Expense ratio",TRUE)</f>
        <v>9.4999999999999998E-3</v>
      </c>
      <c r="U585" s="24" cm="1">
        <f t="array" aca="1" ref="U585" ca="1">_FV(A585,"Market cap",TRUE)</f>
        <v>837203328.39999998</v>
      </c>
      <c r="V585" s="16"/>
      <c r="W585" s="16"/>
      <c r="Z585" s="18"/>
      <c r="AA585" s="20"/>
      <c r="AB585" s="20"/>
      <c r="AC585" s="21">
        <v>15236</v>
      </c>
      <c r="AE585" s="18"/>
      <c r="AF585" s="20"/>
      <c r="AI585" s="21"/>
      <c r="AJ585" s="18"/>
      <c r="AL585" s="18"/>
      <c r="AM585" s="18"/>
      <c r="AN585" t="s">
        <v>73</v>
      </c>
      <c r="AO585" t="str" cm="1">
        <f t="array" aca="1" ref="AO585" ca="1">_FV(A585,"Currency")</f>
        <v>USD</v>
      </c>
      <c r="AP585" t="str" cm="1">
        <f t="array" aca="1" ref="AP585" ca="1">_FV(A585,"Exchange")</f>
        <v>NYSE Arca</v>
      </c>
      <c r="AQ585" s="6" t="str" cm="1">
        <f t="array" aca="1" ref="AQ585" ca="1">_FV(A585,"Exchange abbreviation",TRUE)</f>
        <v>ARCX</v>
      </c>
      <c r="AR585" t="str" cm="1">
        <f t="array" aca="1" ref="AR585" ca="1">_FV(A585,"Instrument type",TRUE)</f>
        <v>ETF</v>
      </c>
    </row>
    <row r="586" spans="1:44" ht="18.75" customHeight="1" x14ac:dyDescent="0.25">
      <c r="A586" t="e" vm="599">
        <v>#VALUE!</v>
      </c>
      <c r="B586" t="s">
        <v>1822</v>
      </c>
      <c r="C586" t="s">
        <v>1823</v>
      </c>
      <c r="D586" s="31" cm="1">
        <f t="array" aca="1" ref="D586" ca="1">_FV(A586,"Last trade time",TRUE)</f>
        <v>45824.859379814065</v>
      </c>
      <c r="E586" s="23" cm="1">
        <f t="array" aca="1" ref="E586" ca="1">_FV(A586,"Price")</f>
        <v>35.770000000000003</v>
      </c>
      <c r="F586" s="27" cm="1">
        <f t="array" aca="1" ref="F586" ca="1">_FV(A586,"Change (%)",TRUE)</f>
        <v>5.6230000000000004E-3</v>
      </c>
      <c r="G586" s="26" cm="1">
        <f t="array" aca="1" ref="G586" ca="1">_FV(A586,"Change")</f>
        <v>0.2</v>
      </c>
      <c r="H586" s="23" cm="1">
        <f t="array" aca="1" ref="H586" ca="1">_FV(A586,"Open")</f>
        <v>35.78</v>
      </c>
      <c r="I586" s="23" cm="1">
        <f t="array" aca="1" ref="I586" ca="1">_FV(A586,"Low")</f>
        <v>35</v>
      </c>
      <c r="J586" s="23" cm="1">
        <f t="array" aca="1" ref="J586" ca="1">_FV(A586,"High")</f>
        <v>36.21</v>
      </c>
      <c r="K586" s="23" cm="1">
        <f t="array" aca="1" ref="K586" ca="1">_FV(A586,"Previous close",TRUE)</f>
        <v>35.57</v>
      </c>
      <c r="L586" s="26"/>
      <c r="M586" s="23" cm="1">
        <f t="array" aca="1" ref="M586" ca="1">_FV(A586,"52 week low",TRUE)</f>
        <v>32.409999999999997</v>
      </c>
      <c r="N586" s="23" cm="1">
        <f t="array" aca="1" ref="N586" ca="1">_FV(A586,"52 week high",TRUE)</f>
        <v>51.08</v>
      </c>
      <c r="O586" s="8" cm="1">
        <f t="array" aca="1" ref="O586" ca="1">_FV(A586,"Volume")</f>
        <v>77006</v>
      </c>
      <c r="P586" s="7" cm="1">
        <f t="array" aca="1" ref="P586" ca="1">_FV(A586,"Volume average",TRUE)</f>
        <v>31641</v>
      </c>
      <c r="Q586" t="s">
        <v>65</v>
      </c>
      <c r="R586" t="s">
        <v>109</v>
      </c>
      <c r="S586" t="s">
        <v>61</v>
      </c>
      <c r="T586" s="25" cm="1">
        <f t="array" aca="1" ref="T586" ca="1">_FV(A586,"Expense ratio",TRUE)</f>
        <v>9.4999999999999998E-3</v>
      </c>
      <c r="U586" s="24" cm="1">
        <f t="array" aca="1" ref="U586" ca="1">_FV(A586,"Market cap",TRUE)</f>
        <v>12973713.34</v>
      </c>
      <c r="V586" s="4">
        <v>12973722</v>
      </c>
      <c r="W586" s="4">
        <v>12973722</v>
      </c>
      <c r="Y586" t="s">
        <v>1535</v>
      </c>
      <c r="Z586" s="5">
        <v>39.607300000000002</v>
      </c>
      <c r="AA586" s="20"/>
      <c r="AB586" s="5">
        <v>5.5300000000000002E-2</v>
      </c>
      <c r="AC586" s="4">
        <v>40444</v>
      </c>
      <c r="AE586" s="5">
        <v>-1.3549316985450031</v>
      </c>
      <c r="AF586" s="5">
        <v>2.7996005580900101</v>
      </c>
      <c r="AI586" s="4">
        <v>40444</v>
      </c>
      <c r="AJ586" s="5">
        <v>1601986.84</v>
      </c>
      <c r="AL586" s="5">
        <v>51.08</v>
      </c>
      <c r="AM586" s="5">
        <v>9.65</v>
      </c>
      <c r="AN586" t="s">
        <v>90</v>
      </c>
      <c r="AO586" t="str" cm="1">
        <f t="array" aca="1" ref="AO586" ca="1">_FV(A586,"Currency")</f>
        <v>USD</v>
      </c>
      <c r="AP586" t="str" cm="1">
        <f t="array" aca="1" ref="AP586" ca="1">_FV(A586,"Exchange")</f>
        <v>NYSE Arca</v>
      </c>
      <c r="AQ586" s="6" t="str" cm="1">
        <f t="array" aca="1" ref="AQ586" ca="1">_FV(A586,"Exchange abbreviation",TRUE)</f>
        <v>ARCX</v>
      </c>
      <c r="AR586" t="str" cm="1">
        <f t="array" aca="1" ref="AR586" ca="1">_FV(A586,"Instrument type",TRUE)</f>
        <v>ETF</v>
      </c>
    </row>
    <row r="587" spans="1:44" ht="18.75" customHeight="1" x14ac:dyDescent="0.25">
      <c r="A587" t="e" vm="600">
        <v>#VALUE!</v>
      </c>
      <c r="B587" t="s">
        <v>1824</v>
      </c>
      <c r="C587" t="s">
        <v>1825</v>
      </c>
      <c r="D587" s="31" cm="1">
        <f t="array" aca="1" ref="D587" ca="1">_FV(A587,"Last trade time",TRUE)</f>
        <v>45824.937262152343</v>
      </c>
      <c r="E587" s="23" cm="1">
        <f t="array" aca="1" ref="E587" ca="1">_FV(A587,"Price")</f>
        <v>63.8</v>
      </c>
      <c r="F587" s="27" cm="1">
        <f t="array" aca="1" ref="F587" ca="1">_FV(A587,"Change (%)",TRUE)</f>
        <v>4.5216000000000006E-2</v>
      </c>
      <c r="G587" s="26" cm="1">
        <f t="array" aca="1" ref="G587" ca="1">_FV(A587,"Change")</f>
        <v>2.76</v>
      </c>
      <c r="H587" s="23" cm="1">
        <f t="array" aca="1" ref="H587" ca="1">_FV(A587,"Open")</f>
        <v>62.26</v>
      </c>
      <c r="I587" s="23" cm="1">
        <f t="array" aca="1" ref="I587" ca="1">_FV(A587,"Low")</f>
        <v>62.26</v>
      </c>
      <c r="J587" s="23" cm="1">
        <f t="array" aca="1" ref="J587" ca="1">_FV(A587,"High")</f>
        <v>64.790000000000006</v>
      </c>
      <c r="K587" s="23" cm="1">
        <f t="array" aca="1" ref="K587" ca="1">_FV(A587,"Previous close",TRUE)</f>
        <v>61.04</v>
      </c>
      <c r="L587" s="26"/>
      <c r="M587" s="23" cm="1">
        <f t="array" aca="1" ref="M587" ca="1">_FV(A587,"52 week low",TRUE)</f>
        <v>25.13</v>
      </c>
      <c r="N587" s="23" cm="1">
        <f t="array" aca="1" ref="N587" ca="1">_FV(A587,"52 week high",TRUE)</f>
        <v>85.064999999999998</v>
      </c>
      <c r="O587" s="8" cm="1">
        <f t="array" aca="1" ref="O587" ca="1">_FV(A587,"Volume")</f>
        <v>524819</v>
      </c>
      <c r="P587" s="7" cm="1">
        <f t="array" aca="1" ref="P587" ca="1">_FV(A587,"Volume average",TRUE)</f>
        <v>744268</v>
      </c>
      <c r="Q587" t="s">
        <v>85</v>
      </c>
      <c r="S587" t="s">
        <v>61</v>
      </c>
      <c r="T587" s="25" cm="1">
        <f t="array" aca="1" ref="T587" ca="1">_FV(A587,"Expense ratio",TRUE)</f>
        <v>9.4999999999999998E-3</v>
      </c>
      <c r="U587" s="24" cm="1">
        <f t="array" aca="1" ref="U587" ca="1">_FV(A587,"Market cap",TRUE)</f>
        <v>1005586281</v>
      </c>
      <c r="V587" s="4">
        <v>1008888960</v>
      </c>
      <c r="W587" s="4">
        <v>1008888960</v>
      </c>
      <c r="Y587" t="s">
        <v>1535</v>
      </c>
      <c r="Z587" s="5">
        <v>60.227699999999999</v>
      </c>
      <c r="AA587" s="5">
        <v>39.901637999999998</v>
      </c>
      <c r="AB587" s="5">
        <v>2.0999999999999999E-3</v>
      </c>
      <c r="AC587" s="4">
        <v>810328</v>
      </c>
      <c r="AE587" s="5">
        <v>-9.2773433305065147</v>
      </c>
      <c r="AF587" s="5">
        <v>-7.6535460269870574</v>
      </c>
      <c r="AI587" s="4">
        <v>810328</v>
      </c>
      <c r="AJ587" s="5">
        <v>48781745.600000001</v>
      </c>
      <c r="AL587" s="5">
        <v>113.63</v>
      </c>
      <c r="AM587" s="5">
        <v>25.13</v>
      </c>
      <c r="AN587" t="s">
        <v>82</v>
      </c>
      <c r="AO587" t="str" cm="1">
        <f t="array" aca="1" ref="AO587" ca="1">_FV(A587,"Currency")</f>
        <v>USD</v>
      </c>
      <c r="AP587" t="str" cm="1">
        <f t="array" aca="1" ref="AP587" ca="1">_FV(A587,"Exchange")</f>
        <v>NYSE Arca</v>
      </c>
      <c r="AQ587" s="6" t="str" cm="1">
        <f t="array" aca="1" ref="AQ587" ca="1">_FV(A587,"Exchange abbreviation",TRUE)</f>
        <v>ARCX</v>
      </c>
      <c r="AR587" t="str" cm="1">
        <f t="array" aca="1" ref="AR587" ca="1">_FV(A587,"Instrument type",TRUE)</f>
        <v>ETF</v>
      </c>
    </row>
    <row r="588" spans="1:44" ht="18.75" customHeight="1" x14ac:dyDescent="0.25">
      <c r="A588" t="e" vm="601">
        <v>#VALUE!</v>
      </c>
      <c r="B588" t="s">
        <v>1826</v>
      </c>
      <c r="C588" t="s">
        <v>1827</v>
      </c>
      <c r="D588" s="31" cm="1">
        <f t="array" aca="1" ref="D588" ca="1">_FV(A588,"Last trade time",TRUE)</f>
        <v>45824.840277812502</v>
      </c>
      <c r="E588" s="23" cm="1">
        <f t="array" aca="1" ref="E588" ca="1">_FV(A588,"Price")</f>
        <v>25.188800000000001</v>
      </c>
      <c r="F588" s="27" cm="1">
        <f t="array" aca="1" ref="F588" ca="1">_FV(A588,"Change (%)",TRUE)</f>
        <v>3.3599000000000004E-2</v>
      </c>
      <c r="G588" s="26" cm="1">
        <f t="array" aca="1" ref="G588" ca="1">_FV(A588,"Change")</f>
        <v>0.81879999999999997</v>
      </c>
      <c r="H588" s="23" cm="1">
        <f t="array" aca="1" ref="H588" ca="1">_FV(A588,"Open")</f>
        <v>25.14</v>
      </c>
      <c r="I588" s="23" cm="1">
        <f t="array" aca="1" ref="I588" ca="1">_FV(A588,"Low")</f>
        <v>25.14</v>
      </c>
      <c r="J588" s="23" cm="1">
        <f t="array" aca="1" ref="J588" ca="1">_FV(A588,"High")</f>
        <v>25.6</v>
      </c>
      <c r="K588" s="23" cm="1">
        <f t="array" aca="1" ref="K588" ca="1">_FV(A588,"Previous close",TRUE)</f>
        <v>24.37</v>
      </c>
      <c r="L588" s="26"/>
      <c r="M588" s="23" cm="1">
        <f t="array" aca="1" ref="M588" ca="1">_FV(A588,"52 week low",TRUE)</f>
        <v>13.091200000000001</v>
      </c>
      <c r="N588" s="23" cm="1">
        <f t="array" aca="1" ref="N588" ca="1">_FV(A588,"52 week high",TRUE)</f>
        <v>28.9</v>
      </c>
      <c r="O588" s="8" cm="1">
        <f t="array" aca="1" ref="O588" ca="1">_FV(A588,"Volume")</f>
        <v>3653</v>
      </c>
      <c r="P588" s="7" cm="1">
        <f t="array" aca="1" ref="P588" ca="1">_FV(A588,"Volume average",TRUE)</f>
        <v>7035</v>
      </c>
      <c r="Q588" t="s">
        <v>85</v>
      </c>
      <c r="S588" t="s">
        <v>61</v>
      </c>
      <c r="T588" s="25" cm="1">
        <f t="array" aca="1" ref="T588" ca="1">_FV(A588,"Expense ratio",TRUE)</f>
        <v>9.4999999999999998E-3</v>
      </c>
      <c r="U588" s="24" cm="1">
        <f t="array" aca="1" ref="U588" ca="1">_FV(A588,"Market cap",TRUE)</f>
        <v>14700558</v>
      </c>
      <c r="V588" s="4">
        <v>14700550</v>
      </c>
      <c r="W588" s="4">
        <v>14700550</v>
      </c>
      <c r="Y588" t="s">
        <v>1815</v>
      </c>
      <c r="Z588" s="5">
        <v>24.484200000000001</v>
      </c>
      <c r="AB588" s="5">
        <v>2.92E-2</v>
      </c>
      <c r="AC588" s="4">
        <v>14706</v>
      </c>
      <c r="AE588" s="5">
        <v>42.361639874732937</v>
      </c>
      <c r="AF588" s="5">
        <v>58.948167254070313</v>
      </c>
      <c r="AI588" s="4">
        <v>14706</v>
      </c>
      <c r="AJ588" s="5">
        <v>359546.99400000001</v>
      </c>
      <c r="AL588" s="5">
        <v>28.9</v>
      </c>
      <c r="AM588" s="5">
        <v>13.09</v>
      </c>
      <c r="AN588" t="s">
        <v>47</v>
      </c>
      <c r="AO588" t="str" cm="1">
        <f t="array" aca="1" ref="AO588" ca="1">_FV(A588,"Currency")</f>
        <v>USD</v>
      </c>
      <c r="AP588" t="str" cm="1">
        <f t="array" aca="1" ref="AP588" ca="1">_FV(A588,"Exchange")</f>
        <v>NYSE Arca</v>
      </c>
      <c r="AQ588" s="6" t="str" cm="1">
        <f t="array" aca="1" ref="AQ588" ca="1">_FV(A588,"Exchange abbreviation",TRUE)</f>
        <v>ARCX</v>
      </c>
      <c r="AR588" t="str" cm="1">
        <f t="array" aca="1" ref="AR588" ca="1">_FV(A588,"Instrument type",TRUE)</f>
        <v>ETF</v>
      </c>
    </row>
    <row r="589" spans="1:44" ht="18.75" customHeight="1" x14ac:dyDescent="0.25">
      <c r="A589" t="e" vm="602">
        <v>#VALUE!</v>
      </c>
      <c r="B589" t="s">
        <v>1828</v>
      </c>
      <c r="C589" t="s">
        <v>1829</v>
      </c>
      <c r="D589" s="31" cm="1">
        <f t="array" aca="1" ref="D589" ca="1">_FV(A589,"Last trade time",TRUE)</f>
        <v>45824.847655844533</v>
      </c>
      <c r="E589" s="23" cm="1">
        <f t="array" aca="1" ref="E589" ca="1">_FV(A589,"Price")</f>
        <v>69.727900000000005</v>
      </c>
      <c r="F589" s="27" cm="1">
        <f t="array" aca="1" ref="F589" ca="1">_FV(A589,"Change (%)",TRUE)</f>
        <v>4.1311999999999995E-2</v>
      </c>
      <c r="G589" s="26" cm="1">
        <f t="array" aca="1" ref="G589" ca="1">_FV(A589,"Change")</f>
        <v>2.7663000000000002</v>
      </c>
      <c r="H589" s="23" cm="1">
        <f t="array" aca="1" ref="H589" ca="1">_FV(A589,"Open")</f>
        <v>68.809899999999999</v>
      </c>
      <c r="I589" s="23" cm="1">
        <f t="array" aca="1" ref="I589" ca="1">_FV(A589,"Low")</f>
        <v>68.809899999999999</v>
      </c>
      <c r="J589" s="23" cm="1">
        <f t="array" aca="1" ref="J589" ca="1">_FV(A589,"High")</f>
        <v>69.727900000000005</v>
      </c>
      <c r="K589" s="23" cm="1">
        <f t="array" aca="1" ref="K589" ca="1">_FV(A589,"Previous close",TRUE)</f>
        <v>66.961600000000004</v>
      </c>
      <c r="L589" s="26"/>
      <c r="M589" s="23" cm="1">
        <f t="array" aca="1" ref="M589" ca="1">_FV(A589,"52 week low",TRUE)</f>
        <v>44.829000000000001</v>
      </c>
      <c r="N589" s="23" cm="1">
        <f t="array" aca="1" ref="N589" ca="1">_FV(A589,"52 week high",TRUE)</f>
        <v>95.56</v>
      </c>
      <c r="O589" s="8" cm="1">
        <f t="array" aca="1" ref="O589" ca="1">_FV(A589,"Volume")</f>
        <v>598</v>
      </c>
      <c r="P589" s="7" cm="1">
        <f t="array" aca="1" ref="P589" ca="1">_FV(A589,"Volume average",TRUE)</f>
        <v>974</v>
      </c>
      <c r="Q589" t="s">
        <v>204</v>
      </c>
      <c r="S589" t="s">
        <v>61</v>
      </c>
      <c r="T589" s="25" cm="1">
        <f t="array" aca="1" ref="T589" ca="1">_FV(A589,"Expense ratio",TRUE)</f>
        <v>9.4999999999999998E-3</v>
      </c>
      <c r="U589" s="24" cm="1">
        <f t="array" aca="1" ref="U589" ca="1">_FV(A589,"Market cap",TRUE)</f>
        <v>8325768</v>
      </c>
      <c r="V589" s="4">
        <v>8325763</v>
      </c>
      <c r="W589" s="4">
        <v>8325763</v>
      </c>
      <c r="X589" t="s">
        <v>1830</v>
      </c>
      <c r="Y589" t="s">
        <v>1810</v>
      </c>
      <c r="Z589" s="5">
        <v>66.194699999999997</v>
      </c>
      <c r="AB589" s="5">
        <v>0.12870000000000001</v>
      </c>
      <c r="AC589" s="4">
        <v>1257</v>
      </c>
      <c r="AE589" s="5">
        <v>-9.2385844378094504</v>
      </c>
      <c r="AF589" s="5">
        <v>-1.5572276045943469</v>
      </c>
      <c r="AI589" s="4">
        <v>1257</v>
      </c>
      <c r="AJ589" s="5">
        <v>83275.244399999996</v>
      </c>
      <c r="AL589" s="5">
        <v>95.56</v>
      </c>
      <c r="AM589" s="5">
        <v>44.829000000000001</v>
      </c>
      <c r="AN589" t="s">
        <v>47</v>
      </c>
      <c r="AO589" t="str" cm="1">
        <f t="array" aca="1" ref="AO589" ca="1">_FV(A589,"Currency")</f>
        <v>USD</v>
      </c>
      <c r="AP589" t="str" cm="1">
        <f t="array" aca="1" ref="AP589" ca="1">_FV(A589,"Exchange")</f>
        <v>NYSE Arca</v>
      </c>
      <c r="AQ589" s="6" t="str" cm="1">
        <f t="array" aca="1" ref="AQ589" ca="1">_FV(A589,"Exchange abbreviation",TRUE)</f>
        <v>ARCX</v>
      </c>
      <c r="AR589" t="str" cm="1">
        <f t="array" aca="1" ref="AR589" ca="1">_FV(A589,"Instrument type",TRUE)</f>
        <v>ETF</v>
      </c>
    </row>
    <row r="590" spans="1:44" ht="18.75" customHeight="1" x14ac:dyDescent="0.25">
      <c r="A590" t="e" vm="603">
        <v>#VALUE!</v>
      </c>
      <c r="B590" t="s">
        <v>1831</v>
      </c>
      <c r="C590" t="s">
        <v>1832</v>
      </c>
      <c r="D590" s="31" cm="1">
        <f t="array" aca="1" ref="D590" ca="1">_FV(A590,"Last trade time",TRUE)</f>
        <v>45824.840277823438</v>
      </c>
      <c r="E590" s="23" cm="1">
        <f t="array" aca="1" ref="E590" ca="1">_FV(A590,"Price")</f>
        <v>61.939399999999999</v>
      </c>
      <c r="F590" s="27" cm="1">
        <f t="array" aca="1" ref="F590" ca="1">_FV(A590,"Change (%)",TRUE)</f>
        <v>2.5344000000000002E-2</v>
      </c>
      <c r="G590" s="26" cm="1">
        <f t="array" aca="1" ref="G590" ca="1">_FV(A590,"Change")</f>
        <v>1.5309999999999999</v>
      </c>
      <c r="H590" s="23" cm="1">
        <f t="array" aca="1" ref="H590" ca="1">_FV(A590,"Open")</f>
        <v>61.965000000000003</v>
      </c>
      <c r="I590" s="23" cm="1">
        <f t="array" aca="1" ref="I590" ca="1">_FV(A590,"Low")</f>
        <v>61.24</v>
      </c>
      <c r="J590" s="23" cm="1">
        <f t="array" aca="1" ref="J590" ca="1">_FV(A590,"High")</f>
        <v>62.57</v>
      </c>
      <c r="K590" s="23" cm="1">
        <f t="array" aca="1" ref="K590" ca="1">_FV(A590,"Previous close",TRUE)</f>
        <v>60.4084</v>
      </c>
      <c r="L590" s="26"/>
      <c r="M590" s="23" cm="1">
        <f t="array" aca="1" ref="M590" ca="1">_FV(A590,"52 week low",TRUE)</f>
        <v>40.86</v>
      </c>
      <c r="N590" s="23" cm="1">
        <f t="array" aca="1" ref="N590" ca="1">_FV(A590,"52 week high",TRUE)</f>
        <v>64.732699999999994</v>
      </c>
      <c r="O590" s="8" cm="1">
        <f t="array" aca="1" ref="O590" ca="1">_FV(A590,"Volume")</f>
        <v>20232</v>
      </c>
      <c r="P590" s="7" cm="1">
        <f t="array" aca="1" ref="P590" ca="1">_FV(A590,"Volume average",TRUE)</f>
        <v>14979</v>
      </c>
      <c r="Q590" t="s">
        <v>85</v>
      </c>
      <c r="S590" t="s">
        <v>61</v>
      </c>
      <c r="T590" s="25" cm="1">
        <f t="array" aca="1" ref="T590" ca="1">_FV(A590,"Expense ratio",TRUE)</f>
        <v>9.4999999999999998E-3</v>
      </c>
      <c r="U590" s="24" cm="1">
        <f t="array" aca="1" ref="U590" ca="1">_FV(A590,"Market cap",TRUE)</f>
        <v>25503885</v>
      </c>
      <c r="V590" s="4">
        <v>25503868</v>
      </c>
      <c r="W590" s="4">
        <v>25503868</v>
      </c>
      <c r="Y590" t="s">
        <v>899</v>
      </c>
      <c r="Z590" s="5">
        <v>60.120699999999999</v>
      </c>
      <c r="AB590" s="5">
        <v>3.4000000000000002E-2</v>
      </c>
      <c r="AC590" s="4">
        <v>13888</v>
      </c>
      <c r="AE590" s="5">
        <v>22.015538069076211</v>
      </c>
      <c r="AF590" s="5">
        <v>17.014421243283941</v>
      </c>
      <c r="AI590" s="4">
        <v>13888</v>
      </c>
      <c r="AJ590" s="5">
        <v>835500.6912</v>
      </c>
      <c r="AL590" s="5">
        <v>64.73</v>
      </c>
      <c r="AM590" s="5">
        <v>40.86</v>
      </c>
      <c r="AN590" t="s">
        <v>47</v>
      </c>
      <c r="AO590" t="str" cm="1">
        <f t="array" aca="1" ref="AO590" ca="1">_FV(A590,"Currency")</f>
        <v>USD</v>
      </c>
      <c r="AP590" t="str" cm="1">
        <f t="array" aca="1" ref="AP590" ca="1">_FV(A590,"Exchange")</f>
        <v>NYSE Arca</v>
      </c>
      <c r="AQ590" s="6" t="str" cm="1">
        <f t="array" aca="1" ref="AQ590" ca="1">_FV(A590,"Exchange abbreviation",TRUE)</f>
        <v>ARCX</v>
      </c>
      <c r="AR590" t="str" cm="1">
        <f t="array" aca="1" ref="AR590" ca="1">_FV(A590,"Instrument type",TRUE)</f>
        <v>ETF</v>
      </c>
    </row>
    <row r="591" spans="1:44" ht="18.75" customHeight="1" x14ac:dyDescent="0.25">
      <c r="A591" t="e" vm="604">
        <v>#VALUE!</v>
      </c>
      <c r="B591" t="s">
        <v>1833</v>
      </c>
      <c r="C591" t="s">
        <v>1834</v>
      </c>
      <c r="D591" s="31" cm="1">
        <f t="array" aca="1" ref="D591" ca="1">_FV(A591,"Last trade time",TRUE)</f>
        <v>45824.940220300785</v>
      </c>
      <c r="E591" s="23" cm="1">
        <f t="array" aca="1" ref="E591" ca="1">_FV(A591,"Price")</f>
        <v>36.96</v>
      </c>
      <c r="F591" s="27" cm="1">
        <f t="array" aca="1" ref="F591" ca="1">_FV(A591,"Change (%)",TRUE)</f>
        <v>3.4134999999999999E-2</v>
      </c>
      <c r="G591" s="26" cm="1">
        <f t="array" aca="1" ref="G591" ca="1">_FV(A591,"Change")</f>
        <v>1.22</v>
      </c>
      <c r="H591" s="23" cm="1">
        <f t="array" aca="1" ref="H591" ca="1">_FV(A591,"Open")</f>
        <v>36.81</v>
      </c>
      <c r="I591" s="23" cm="1">
        <f t="array" aca="1" ref="I591" ca="1">_FV(A591,"Low")</f>
        <v>36.380000000000003</v>
      </c>
      <c r="J591" s="23" cm="1">
        <f t="array" aca="1" ref="J591" ca="1">_FV(A591,"High")</f>
        <v>37.549999999999997</v>
      </c>
      <c r="K591" s="23" cm="1">
        <f t="array" aca="1" ref="K591" ca="1">_FV(A591,"Previous close",TRUE)</f>
        <v>35.74</v>
      </c>
      <c r="L591" s="26"/>
      <c r="M591" s="23" cm="1">
        <f t="array" aca="1" ref="M591" ca="1">_FV(A591,"52 week low",TRUE)</f>
        <v>21.15</v>
      </c>
      <c r="N591" s="23" cm="1">
        <f t="array" aca="1" ref="N591" ca="1">_FV(A591,"52 week high",TRUE)</f>
        <v>68.23</v>
      </c>
      <c r="O591" s="8" cm="1">
        <f t="array" aca="1" ref="O591" ca="1">_FV(A591,"Volume")</f>
        <v>789508</v>
      </c>
      <c r="P591" s="7" cm="1">
        <f t="array" aca="1" ref="P591" ca="1">_FV(A591,"Volume average",TRUE)</f>
        <v>1229035</v>
      </c>
      <c r="Q591" t="s">
        <v>85</v>
      </c>
      <c r="S591" t="s">
        <v>61</v>
      </c>
      <c r="T591" s="25" cm="1">
        <f t="array" aca="1" ref="T591" ca="1">_FV(A591,"Expense ratio",TRUE)</f>
        <v>9.4999999999999998E-3</v>
      </c>
      <c r="U591" s="24" cm="1">
        <f t="array" aca="1" ref="U591" ca="1">_FV(A591,"Market cap",TRUE)</f>
        <v>295618075</v>
      </c>
      <c r="V591" s="4">
        <v>297326816</v>
      </c>
      <c r="W591" s="4">
        <v>297326816</v>
      </c>
      <c r="Y591" t="s">
        <v>1521</v>
      </c>
      <c r="Z591" s="5">
        <v>37.458199999999998</v>
      </c>
      <c r="AA591" s="5">
        <v>17.700191</v>
      </c>
      <c r="AB591" s="5">
        <v>2.0399998999999999E-2</v>
      </c>
      <c r="AC591" s="4">
        <v>1529625</v>
      </c>
      <c r="AE591" s="5">
        <v>-22.413842473321591</v>
      </c>
      <c r="AF591" s="5">
        <v>-11.842594742230441</v>
      </c>
      <c r="AI591" s="4">
        <v>1529625</v>
      </c>
      <c r="AJ591" s="5">
        <v>57116197.500000007</v>
      </c>
      <c r="AL591" s="5">
        <v>68.23</v>
      </c>
      <c r="AM591" s="5">
        <v>21.15</v>
      </c>
      <c r="AN591" t="s">
        <v>82</v>
      </c>
      <c r="AO591" t="str" cm="1">
        <f t="array" aca="1" ref="AO591" ca="1">_FV(A591,"Currency")</f>
        <v>USD</v>
      </c>
      <c r="AP591" t="str" cm="1">
        <f t="array" aca="1" ref="AP591" ca="1">_FV(A591,"Exchange")</f>
        <v>NYSE Arca</v>
      </c>
      <c r="AQ591" s="6" t="str" cm="1">
        <f t="array" aca="1" ref="AQ591" ca="1">_FV(A591,"Exchange abbreviation",TRUE)</f>
        <v>ARCX</v>
      </c>
      <c r="AR591" t="str" cm="1">
        <f t="array" aca="1" ref="AR591" ca="1">_FV(A591,"Instrument type",TRUE)</f>
        <v>ETF</v>
      </c>
    </row>
    <row r="592" spans="1:44" ht="18.75" customHeight="1" x14ac:dyDescent="0.25">
      <c r="A592" t="e" vm="605">
        <v>#VALUE!</v>
      </c>
      <c r="B592" t="s">
        <v>1835</v>
      </c>
      <c r="C592" t="s">
        <v>1836</v>
      </c>
      <c r="D592" s="31" cm="1">
        <f t="array" aca="1" ref="D592" ca="1">_FV(A592,"Last trade time",TRUE)</f>
        <v>45824.840277812502</v>
      </c>
      <c r="E592" s="23" cm="1">
        <f t="array" aca="1" ref="E592" ca="1">_FV(A592,"Price")</f>
        <v>77.750699999999995</v>
      </c>
      <c r="F592" s="27" cm="1">
        <f t="array" aca="1" ref="F592" ca="1">_FV(A592,"Change (%)",TRUE)</f>
        <v>9.1450000000000004E-3</v>
      </c>
      <c r="G592" s="26" cm="1">
        <f t="array" aca="1" ref="G592" ca="1">_FV(A592,"Change")</f>
        <v>0.7046</v>
      </c>
      <c r="H592" s="23" cm="1">
        <f t="array" aca="1" ref="H592" ca="1">_FV(A592,"Open")</f>
        <v>78.47</v>
      </c>
      <c r="I592" s="23" cm="1">
        <f t="array" aca="1" ref="I592" ca="1">_FV(A592,"Low")</f>
        <v>77.750699999999995</v>
      </c>
      <c r="J592" s="23" cm="1">
        <f t="array" aca="1" ref="J592" ca="1">_FV(A592,"High")</f>
        <v>78.780100000000004</v>
      </c>
      <c r="K592" s="23" cm="1">
        <f t="array" aca="1" ref="K592" ca="1">_FV(A592,"Previous close",TRUE)</f>
        <v>77.046099999999996</v>
      </c>
      <c r="L592" s="26"/>
      <c r="M592" s="23" cm="1">
        <f t="array" aca="1" ref="M592" ca="1">_FV(A592,"52 week low",TRUE)</f>
        <v>51.37</v>
      </c>
      <c r="N592" s="23" cm="1">
        <f t="array" aca="1" ref="N592" ca="1">_FV(A592,"52 week high",TRUE)</f>
        <v>79.659800000000004</v>
      </c>
      <c r="O592" s="8" cm="1">
        <f t="array" aca="1" ref="O592" ca="1">_FV(A592,"Volume")</f>
        <v>1830</v>
      </c>
      <c r="P592" s="7" cm="1">
        <f t="array" aca="1" ref="P592" ca="1">_FV(A592,"Volume average",TRUE)</f>
        <v>1822</v>
      </c>
      <c r="Q592" t="s">
        <v>85</v>
      </c>
      <c r="S592" t="s">
        <v>61</v>
      </c>
      <c r="T592" s="25" cm="1">
        <f t="array" aca="1" ref="T592" ca="1">_FV(A592,"Expense ratio",TRUE)</f>
        <v>9.4999999999999998E-3</v>
      </c>
      <c r="U592" s="24" cm="1">
        <f t="array" aca="1" ref="U592" ca="1">_FV(A592,"Market cap",TRUE)</f>
        <v>8800271.5</v>
      </c>
      <c r="V592" s="4">
        <v>8800273</v>
      </c>
      <c r="W592" s="4">
        <v>8800273</v>
      </c>
      <c r="Y592" t="s">
        <v>1782</v>
      </c>
      <c r="Z592" s="5">
        <v>78.190899999999999</v>
      </c>
      <c r="AB592" s="5">
        <v>1.8099998999999999E-2</v>
      </c>
      <c r="AC592" s="4">
        <v>4195</v>
      </c>
      <c r="AE592" s="5">
        <v>44.757521232481182</v>
      </c>
      <c r="AF592" s="5">
        <v>16.90133973339389</v>
      </c>
      <c r="AI592" s="4">
        <v>4195</v>
      </c>
      <c r="AJ592" s="5">
        <v>328179.04499999998</v>
      </c>
      <c r="AL592" s="5">
        <v>78.42</v>
      </c>
      <c r="AM592" s="5">
        <v>51.37</v>
      </c>
      <c r="AN592" t="s">
        <v>47</v>
      </c>
      <c r="AO592" t="str" cm="1">
        <f t="array" aca="1" ref="AO592" ca="1">_FV(A592,"Currency")</f>
        <v>USD</v>
      </c>
      <c r="AP592" t="str" cm="1">
        <f t="array" aca="1" ref="AP592" ca="1">_FV(A592,"Exchange")</f>
        <v>NYSE Arca</v>
      </c>
      <c r="AQ592" s="6" t="str" cm="1">
        <f t="array" aca="1" ref="AQ592" ca="1">_FV(A592,"Exchange abbreviation",TRUE)</f>
        <v>ARCX</v>
      </c>
      <c r="AR592" t="str" cm="1">
        <f t="array" aca="1" ref="AR592" ca="1">_FV(A592,"Instrument type",TRUE)</f>
        <v>ETF</v>
      </c>
    </row>
    <row r="593" spans="1:44" ht="18.75" customHeight="1" x14ac:dyDescent="0.25">
      <c r="A593" t="e" vm="606">
        <v>#VALUE!</v>
      </c>
      <c r="B593" t="s">
        <v>1837</v>
      </c>
      <c r="C593" t="s">
        <v>1838</v>
      </c>
      <c r="D593" s="31" cm="1">
        <f t="array" aca="1" ref="D593" ca="1">_FV(A593,"Last trade time",TRUE)</f>
        <v>45824.941803807815</v>
      </c>
      <c r="E593" s="23" cm="1">
        <f t="array" aca="1" ref="E593" ca="1">_FV(A593,"Price")</f>
        <v>85.7</v>
      </c>
      <c r="F593" s="27" cm="1">
        <f t="array" aca="1" ref="F593" ca="1">_FV(A593,"Change (%)",TRUE)</f>
        <v>2.4752E-2</v>
      </c>
      <c r="G593" s="26" cm="1">
        <f t="array" aca="1" ref="G593" ca="1">_FV(A593,"Change")</f>
        <v>2.0699999999999998</v>
      </c>
      <c r="H593" s="23" cm="1">
        <f t="array" aca="1" ref="H593" ca="1">_FV(A593,"Open")</f>
        <v>84.91</v>
      </c>
      <c r="I593" s="23" cm="1">
        <f t="array" aca="1" ref="I593" ca="1">_FV(A593,"Low")</f>
        <v>84.86</v>
      </c>
      <c r="J593" s="23" cm="1">
        <f t="array" aca="1" ref="J593" ca="1">_FV(A593,"High")</f>
        <v>86.81</v>
      </c>
      <c r="K593" s="23" cm="1">
        <f t="array" aca="1" ref="K593" ca="1">_FV(A593,"Previous close",TRUE)</f>
        <v>83.63</v>
      </c>
      <c r="L593" s="26"/>
      <c r="M593" s="23" cm="1">
        <f t="array" aca="1" ref="M593" ca="1">_FV(A593,"52 week low",TRUE)</f>
        <v>56.9</v>
      </c>
      <c r="N593" s="23" cm="1">
        <f t="array" aca="1" ref="N593" ca="1">_FV(A593,"52 week high",TRUE)</f>
        <v>113.78</v>
      </c>
      <c r="O593" s="8" cm="1">
        <f t="array" aca="1" ref="O593" ca="1">_FV(A593,"Volume")</f>
        <v>1737117</v>
      </c>
      <c r="P593" s="7" cm="1">
        <f t="array" aca="1" ref="P593" ca="1">_FV(A593,"Volume average",TRUE)</f>
        <v>1829461</v>
      </c>
      <c r="Q593" t="s">
        <v>85</v>
      </c>
      <c r="S593" t="s">
        <v>61</v>
      </c>
      <c r="T593" s="25" cm="1">
        <f t="array" aca="1" ref="T593" ca="1">_FV(A593,"Expense ratio",TRUE)</f>
        <v>9.4999999999999998E-3</v>
      </c>
      <c r="U593" s="24" cm="1">
        <f t="array" aca="1" ref="U593" ca="1">_FV(A593,"Market cap",TRUE)</f>
        <v>679207480</v>
      </c>
      <c r="V593" s="4">
        <v>679207552</v>
      </c>
      <c r="W593" s="4">
        <v>679207552</v>
      </c>
      <c r="Y593" t="s">
        <v>1521</v>
      </c>
      <c r="Z593" s="5">
        <v>87.308300000000003</v>
      </c>
      <c r="AA593" s="5">
        <v>22.114243999999999</v>
      </c>
      <c r="AB593" s="5">
        <v>1.2800000000000001E-2</v>
      </c>
      <c r="AC593" s="4">
        <v>2535295</v>
      </c>
      <c r="AE593" s="5">
        <v>-6.3424477753731949</v>
      </c>
      <c r="AF593" s="5">
        <v>13.31019510482701</v>
      </c>
      <c r="AI593" s="4">
        <v>2535295</v>
      </c>
      <c r="AJ593" s="5">
        <v>221280547.59999999</v>
      </c>
      <c r="AL593" s="5">
        <v>113.78</v>
      </c>
      <c r="AM593" s="5">
        <v>56.9</v>
      </c>
      <c r="AN593" t="s">
        <v>82</v>
      </c>
      <c r="AO593" t="str" cm="1">
        <f t="array" aca="1" ref="AO593" ca="1">_FV(A593,"Currency")</f>
        <v>USD</v>
      </c>
      <c r="AP593" t="str" cm="1">
        <f t="array" aca="1" ref="AP593" ca="1">_FV(A593,"Exchange")</f>
        <v>NYSE Arca</v>
      </c>
      <c r="AQ593" s="6" t="str" cm="1">
        <f t="array" aca="1" ref="AQ593" ca="1">_FV(A593,"Exchange abbreviation",TRUE)</f>
        <v>ARCX</v>
      </c>
      <c r="AR593" t="str" cm="1">
        <f t="array" aca="1" ref="AR593" ca="1">_FV(A593,"Instrument type",TRUE)</f>
        <v>ETF</v>
      </c>
    </row>
    <row r="594" spans="1:44" ht="18.75" customHeight="1" x14ac:dyDescent="0.25">
      <c r="A594" t="e" vm="607">
        <v>#VALUE!</v>
      </c>
      <c r="B594" t="s">
        <v>1839</v>
      </c>
      <c r="C594" t="s">
        <v>1840</v>
      </c>
      <c r="D594" s="31" cm="1">
        <f t="array" aca="1" ref="D594" ca="1">_FV(A594,"Last trade time",TRUE)</f>
        <v>45824.941654513284</v>
      </c>
      <c r="E594" s="23" cm="1">
        <f t="array" aca="1" ref="E594" ca="1">_FV(A594,"Price")</f>
        <v>48.91</v>
      </c>
      <c r="F594" s="27" cm="1">
        <f t="array" aca="1" ref="F594" ca="1">_FV(A594,"Change (%)",TRUE)</f>
        <v>1.9171000000000001E-2</v>
      </c>
      <c r="G594" s="26" cm="1">
        <f t="array" aca="1" ref="G594" ca="1">_FV(A594,"Change")</f>
        <v>0.92</v>
      </c>
      <c r="H594" s="23" cm="1">
        <f t="array" aca="1" ref="H594" ca="1">_FV(A594,"Open")</f>
        <v>49.73</v>
      </c>
      <c r="I594" s="23" cm="1">
        <f t="array" aca="1" ref="I594" ca="1">_FV(A594,"Low")</f>
        <v>47.58</v>
      </c>
      <c r="J594" s="23" cm="1">
        <f t="array" aca="1" ref="J594" ca="1">_FV(A594,"High")</f>
        <v>49.81</v>
      </c>
      <c r="K594" s="23" cm="1">
        <f t="array" aca="1" ref="K594" ca="1">_FV(A594,"Previous close",TRUE)</f>
        <v>47.99</v>
      </c>
      <c r="L594" s="26"/>
      <c r="M594" s="23" cm="1">
        <f t="array" aca="1" ref="M594" ca="1">_FV(A594,"52 week low",TRUE)</f>
        <v>39.85</v>
      </c>
      <c r="N594" s="23" cm="1">
        <f t="array" aca="1" ref="N594" ca="1">_FV(A594,"52 week high",TRUE)</f>
        <v>178</v>
      </c>
      <c r="O594" s="8" cm="1">
        <f t="array" aca="1" ref="O594" ca="1">_FV(A594,"Volume")</f>
        <v>683625</v>
      </c>
      <c r="P594" s="7" cm="1">
        <f t="array" aca="1" ref="P594" ca="1">_FV(A594,"Volume average",TRUE)</f>
        <v>553875</v>
      </c>
      <c r="Q594" t="s">
        <v>85</v>
      </c>
      <c r="S594" t="s">
        <v>445</v>
      </c>
      <c r="T594" s="25" cm="1">
        <f t="array" aca="1" ref="T594" ca="1">_FV(A594,"Expense ratio",TRUE)</f>
        <v>9.4999999999999998E-3</v>
      </c>
      <c r="U594" s="24" cm="1">
        <f t="array" aca="1" ref="U594" ca="1">_FV(A594,"Market cap",TRUE)</f>
        <v>236316551.19</v>
      </c>
      <c r="V594" s="4">
        <v>236316544</v>
      </c>
      <c r="W594" s="4">
        <v>236316544</v>
      </c>
      <c r="Y594" t="s">
        <v>1841</v>
      </c>
      <c r="Z594" s="5">
        <v>48.984000000000002</v>
      </c>
      <c r="AA594" s="5">
        <v>11.736117</v>
      </c>
      <c r="AB594" s="5">
        <v>1.7100000000000001E-2</v>
      </c>
      <c r="AC594" s="4">
        <v>446755</v>
      </c>
      <c r="AE594" s="5">
        <v>-37.181423485709367</v>
      </c>
      <c r="AF594" s="5">
        <v>-50.369944963590783</v>
      </c>
      <c r="AI594" s="4">
        <v>446755</v>
      </c>
      <c r="AJ594" s="5">
        <v>21931202.949999999</v>
      </c>
      <c r="AL594" s="4">
        <v>178</v>
      </c>
      <c r="AM594" s="5">
        <v>39.85</v>
      </c>
      <c r="AN594" t="s">
        <v>82</v>
      </c>
      <c r="AO594" t="str" cm="1">
        <f t="array" aca="1" ref="AO594" ca="1">_FV(A594,"Currency")</f>
        <v>USD</v>
      </c>
      <c r="AP594" t="str" cm="1">
        <f t="array" aca="1" ref="AP594" ca="1">_FV(A594,"Exchange")</f>
        <v>NYSE Arca</v>
      </c>
      <c r="AQ594" s="6" t="str" cm="1">
        <f t="array" aca="1" ref="AQ594" ca="1">_FV(A594,"Exchange abbreviation",TRUE)</f>
        <v>ARCX</v>
      </c>
      <c r="AR594" t="str" cm="1">
        <f t="array" aca="1" ref="AR594" ca="1">_FV(A594,"Instrument type",TRUE)</f>
        <v>ETF</v>
      </c>
    </row>
    <row r="595" spans="1:44" ht="18.75" customHeight="1" x14ac:dyDescent="0.25">
      <c r="A595" t="e" vm="608">
        <v>#VALUE!</v>
      </c>
      <c r="B595" t="s">
        <v>1842</v>
      </c>
      <c r="C595" t="s">
        <v>1843</v>
      </c>
      <c r="D595" s="31" cm="1">
        <f t="array" aca="1" ref="D595" ca="1">_FV(A595,"Last trade time",TRUE)</f>
        <v>45824.928635253906</v>
      </c>
      <c r="E595" s="23" cm="1">
        <f t="array" aca="1" ref="E595" ca="1">_FV(A595,"Price")</f>
        <v>12.39</v>
      </c>
      <c r="F595" s="27" cm="1">
        <f t="array" aca="1" ref="F595" ca="1">_FV(A595,"Change (%)",TRUE)</f>
        <v>9.0669E-2</v>
      </c>
      <c r="G595" s="26" cm="1">
        <f t="array" aca="1" ref="G595" ca="1">_FV(A595,"Change")</f>
        <v>1.03</v>
      </c>
      <c r="H595" s="23" cm="1">
        <f t="array" aca="1" ref="H595" ca="1">_FV(A595,"Open")</f>
        <v>11.91</v>
      </c>
      <c r="I595" s="23" cm="1">
        <f t="array" aca="1" ref="I595" ca="1">_FV(A595,"Low")</f>
        <v>11.36</v>
      </c>
      <c r="J595" s="23" cm="1">
        <f t="array" aca="1" ref="J595" ca="1">_FV(A595,"High")</f>
        <v>12.47</v>
      </c>
      <c r="K595" s="23" cm="1">
        <f t="array" aca="1" ref="K595" ca="1">_FV(A595,"Previous close",TRUE)</f>
        <v>11.36</v>
      </c>
      <c r="L595" s="26"/>
      <c r="M595" s="23" cm="1">
        <f t="array" aca="1" ref="M595" ca="1">_FV(A595,"52 week low",TRUE)</f>
        <v>5.15</v>
      </c>
      <c r="N595" s="23" cm="1">
        <f t="array" aca="1" ref="N595" ca="1">_FV(A595,"52 week high",TRUE)</f>
        <v>36</v>
      </c>
      <c r="O595" s="8" cm="1">
        <f t="array" aca="1" ref="O595" ca="1">_FV(A595,"Volume")</f>
        <v>632248</v>
      </c>
      <c r="P595" s="7" cm="1">
        <f t="array" aca="1" ref="P595" ca="1">_FV(A595,"Volume average",TRUE)</f>
        <v>821840</v>
      </c>
      <c r="Q595" t="s">
        <v>490</v>
      </c>
      <c r="T595" s="25" cm="1">
        <f t="array" aca="1" ref="T595" ca="1">_FV(A595,"Expense ratio",TRUE)</f>
        <v>9.4999999999999998E-3</v>
      </c>
      <c r="U595" s="24" cm="1">
        <f t="array" aca="1" ref="U595" ca="1">_FV(A595,"Market cap",TRUE)</f>
        <v>16348568.439999999</v>
      </c>
      <c r="V595" s="16"/>
      <c r="W595" s="16"/>
      <c r="Z595" s="18"/>
      <c r="AA595" s="20"/>
      <c r="AB595" s="20"/>
      <c r="AC595" s="21">
        <v>832474</v>
      </c>
      <c r="AE595" s="18"/>
      <c r="AF595" s="20"/>
      <c r="AI595" s="21"/>
      <c r="AJ595" s="18"/>
      <c r="AL595" s="18"/>
      <c r="AM595" s="18"/>
      <c r="AN595" t="s">
        <v>73</v>
      </c>
      <c r="AO595" t="str" cm="1">
        <f t="array" aca="1" ref="AO595" ca="1">_FV(A595,"Currency")</f>
        <v>USD</v>
      </c>
      <c r="AP595" t="str" cm="1">
        <f t="array" aca="1" ref="AP595" ca="1">_FV(A595,"Exchange")</f>
        <v>NYSE Arca</v>
      </c>
      <c r="AQ595" s="6" t="str" cm="1">
        <f t="array" aca="1" ref="AQ595" ca="1">_FV(A595,"Exchange abbreviation",TRUE)</f>
        <v>ARCX</v>
      </c>
      <c r="AR595" t="str" cm="1">
        <f t="array" aca="1" ref="AR595" ca="1">_FV(A595,"Instrument type",TRUE)</f>
        <v>ETF</v>
      </c>
    </row>
    <row r="596" spans="1:44" ht="18.75" customHeight="1" x14ac:dyDescent="0.25">
      <c r="A596" t="e" vm="609">
        <v>#VALUE!</v>
      </c>
      <c r="B596" t="s">
        <v>1844</v>
      </c>
      <c r="C596" t="s">
        <v>1845</v>
      </c>
      <c r="D596" s="31" cm="1">
        <f t="array" aca="1" ref="D596" ca="1">_FV(A596,"Last trade time",TRUE)</f>
        <v>45824.91985255781</v>
      </c>
      <c r="E596" s="23" cm="1">
        <f t="array" aca="1" ref="E596" ca="1">_FV(A596,"Price")</f>
        <v>49</v>
      </c>
      <c r="F596" s="27" cm="1">
        <f t="array" aca="1" ref="F596" ca="1">_FV(A596,"Change (%)",TRUE)</f>
        <v>5.3083999999999999E-2</v>
      </c>
      <c r="G596" s="26" cm="1">
        <f t="array" aca="1" ref="G596" ca="1">_FV(A596,"Change")</f>
        <v>2.4700000000000002</v>
      </c>
      <c r="H596" s="23" cm="1">
        <f t="array" aca="1" ref="H596" ca="1">_FV(A596,"Open")</f>
        <v>48.03</v>
      </c>
      <c r="I596" s="23" cm="1">
        <f t="array" aca="1" ref="I596" ca="1">_FV(A596,"Low")</f>
        <v>48.03</v>
      </c>
      <c r="J596" s="23" cm="1">
        <f t="array" aca="1" ref="J596" ca="1">_FV(A596,"High")</f>
        <v>49.12</v>
      </c>
      <c r="K596" s="23" cm="1">
        <f t="array" aca="1" ref="K596" ca="1">_FV(A596,"Previous close",TRUE)</f>
        <v>46.53</v>
      </c>
      <c r="L596" s="26"/>
      <c r="M596" s="23" cm="1">
        <f t="array" aca="1" ref="M596" ca="1">_FV(A596,"52 week low",TRUE)</f>
        <v>27.1341</v>
      </c>
      <c r="N596" s="23" cm="1">
        <f t="array" aca="1" ref="N596" ca="1">_FV(A596,"52 week high",TRUE)</f>
        <v>81.64</v>
      </c>
      <c r="O596" s="8" cm="1">
        <f t="array" aca="1" ref="O596" ca="1">_FV(A596,"Volume")</f>
        <v>57854</v>
      </c>
      <c r="P596" s="7" cm="1">
        <f t="array" aca="1" ref="P596" ca="1">_FV(A596,"Volume average",TRUE)</f>
        <v>72831</v>
      </c>
      <c r="Q596" t="s">
        <v>204</v>
      </c>
      <c r="S596" t="s">
        <v>61</v>
      </c>
      <c r="T596" s="25" cm="1">
        <f t="array" aca="1" ref="T596" ca="1">_FV(A596,"Expense ratio",TRUE)</f>
        <v>9.4999999999999998E-3</v>
      </c>
      <c r="U596" s="24" cm="1">
        <f t="array" aca="1" ref="U596" ca="1">_FV(A596,"Market cap",TRUE)</f>
        <v>53718957</v>
      </c>
      <c r="V596" s="4">
        <v>53718940</v>
      </c>
      <c r="W596" s="4">
        <v>53718940</v>
      </c>
      <c r="Y596" t="s">
        <v>1810</v>
      </c>
      <c r="Z596" s="5">
        <v>45.7864</v>
      </c>
      <c r="AB596" s="5">
        <v>5.2900000000000003E-2</v>
      </c>
      <c r="AC596" s="4">
        <v>75165</v>
      </c>
      <c r="AE596" s="5">
        <v>-27.776328293726479</v>
      </c>
      <c r="AF596" s="5">
        <v>-37.148006269097941</v>
      </c>
      <c r="AI596" s="4">
        <v>75165</v>
      </c>
      <c r="AJ596" s="5">
        <v>3441053.7</v>
      </c>
      <c r="AL596" s="5">
        <v>81.64</v>
      </c>
      <c r="AM596" s="5">
        <v>27.134</v>
      </c>
      <c r="AN596" t="s">
        <v>90</v>
      </c>
      <c r="AO596" t="str" cm="1">
        <f t="array" aca="1" ref="AO596" ca="1">_FV(A596,"Currency")</f>
        <v>USD</v>
      </c>
      <c r="AP596" t="str" cm="1">
        <f t="array" aca="1" ref="AP596" ca="1">_FV(A596,"Exchange")</f>
        <v>NYSE Arca</v>
      </c>
      <c r="AQ596" s="6" t="str" cm="1">
        <f t="array" aca="1" ref="AQ596" ca="1">_FV(A596,"Exchange abbreviation",TRUE)</f>
        <v>ARCX</v>
      </c>
      <c r="AR596" t="str" cm="1">
        <f t="array" aca="1" ref="AR596" ca="1">_FV(A596,"Instrument type",TRUE)</f>
        <v>ETF</v>
      </c>
    </row>
    <row r="597" spans="1:44" ht="18.75" customHeight="1" x14ac:dyDescent="0.25">
      <c r="A597" t="e" vm="610">
        <v>#VALUE!</v>
      </c>
      <c r="B597" t="s">
        <v>1846</v>
      </c>
      <c r="C597" t="s">
        <v>1847</v>
      </c>
      <c r="D597" s="31" cm="1">
        <f t="array" aca="1" ref="D597" ca="1">_FV(A597,"Last trade time",TRUE)</f>
        <v>45824.915761654687</v>
      </c>
      <c r="E597" s="23" cm="1">
        <f t="array" aca="1" ref="E597" ca="1">_FV(A597,"Price")</f>
        <v>26.82</v>
      </c>
      <c r="F597" s="27" cm="1">
        <f t="array" aca="1" ref="F597" ca="1">_FV(A597,"Change (%)",TRUE)</f>
        <v>3.6722000000000005E-2</v>
      </c>
      <c r="G597" s="26" cm="1">
        <f t="array" aca="1" ref="G597" ca="1">_FV(A597,"Change")</f>
        <v>0.95</v>
      </c>
      <c r="H597" s="23" cm="1">
        <f t="array" aca="1" ref="H597" ca="1">_FV(A597,"Open")</f>
        <v>26.34</v>
      </c>
      <c r="I597" s="23" cm="1">
        <f t="array" aca="1" ref="I597" ca="1">_FV(A597,"Low")</f>
        <v>26.326799999999999</v>
      </c>
      <c r="J597" s="23" cm="1">
        <f t="array" aca="1" ref="J597" ca="1">_FV(A597,"High")</f>
        <v>26.97</v>
      </c>
      <c r="K597" s="23" cm="1">
        <f t="array" aca="1" ref="K597" ca="1">_FV(A597,"Previous close",TRUE)</f>
        <v>25.87</v>
      </c>
      <c r="L597" s="26"/>
      <c r="M597" s="23" cm="1">
        <f t="array" aca="1" ref="M597" ca="1">_FV(A597,"52 week low",TRUE)</f>
        <v>15.52</v>
      </c>
      <c r="N597" s="23" cm="1">
        <f t="array" aca="1" ref="N597" ca="1">_FV(A597,"52 week high",TRUE)</f>
        <v>26.97</v>
      </c>
      <c r="O597" s="8" cm="1">
        <f t="array" aca="1" ref="O597" ca="1">_FV(A597,"Volume")</f>
        <v>62020</v>
      </c>
      <c r="P597" s="7" cm="1">
        <f t="array" aca="1" ref="P597" ca="1">_FV(A597,"Volume average",TRUE)</f>
        <v>63867</v>
      </c>
      <c r="Q597" t="s">
        <v>1848</v>
      </c>
      <c r="S597" t="s">
        <v>1849</v>
      </c>
      <c r="T597" s="25" cm="1">
        <f t="array" aca="1" ref="T597" ca="1">_FV(A597,"Expense ratio",TRUE)</f>
        <v>9.3999999999999986E-3</v>
      </c>
      <c r="U597" s="24" cm="1">
        <f t="array" aca="1" ref="U597" ca="1">_FV(A597,"Market cap",TRUE)</f>
        <v>57117896.210000001</v>
      </c>
      <c r="V597" s="4">
        <v>57117896</v>
      </c>
      <c r="W597" s="4">
        <v>57117896</v>
      </c>
      <c r="Y597" t="s">
        <v>1850</v>
      </c>
      <c r="Z597" s="5">
        <v>25.7714</v>
      </c>
      <c r="AA597" s="5">
        <v>17.080573999999999</v>
      </c>
      <c r="AB597" s="5">
        <v>1.9400000000000001E-2</v>
      </c>
      <c r="AC597" s="4">
        <v>39142</v>
      </c>
      <c r="AE597" s="5">
        <v>12.24132653407908</v>
      </c>
      <c r="AF597" s="5">
        <v>63.202361614409483</v>
      </c>
      <c r="AI597" s="4">
        <v>39142</v>
      </c>
      <c r="AJ597" s="5">
        <v>1005949.4</v>
      </c>
      <c r="AL597" s="5">
        <v>26.364999999999998</v>
      </c>
      <c r="AM597" s="5">
        <v>15.52</v>
      </c>
      <c r="AN597" t="s">
        <v>90</v>
      </c>
      <c r="AO597" t="str" cm="1">
        <f t="array" aca="1" ref="AO597" ca="1">_FV(A597,"Currency")</f>
        <v>USD</v>
      </c>
      <c r="AP597" t="str" cm="1">
        <f t="array" aca="1" ref="AP597" ca="1">_FV(A597,"Exchange")</f>
        <v>Nasdaq Stock Market</v>
      </c>
      <c r="AQ597" s="6" t="str" cm="1">
        <f t="array" aca="1" ref="AQ597" ca="1">_FV(A597,"Exchange abbreviation",TRUE)</f>
        <v>XNAS</v>
      </c>
      <c r="AR597" t="str" cm="1">
        <f t="array" aca="1" ref="AR597" ca="1">_FV(A597,"Instrument type",TRUE)</f>
        <v>ETF</v>
      </c>
    </row>
    <row r="598" spans="1:44" ht="18.75" customHeight="1" x14ac:dyDescent="0.25">
      <c r="A598" t="e" vm="611">
        <v>#VALUE!</v>
      </c>
      <c r="B598" t="s">
        <v>1851</v>
      </c>
      <c r="C598" t="s">
        <v>1852</v>
      </c>
      <c r="D598" s="31" cm="1">
        <f t="array" aca="1" ref="D598" ca="1">_FV(A598,"Last trade time",TRUE)</f>
        <v>45824.926921863283</v>
      </c>
      <c r="E598" s="23" cm="1">
        <f t="array" aca="1" ref="E598" ca="1">_FV(A598,"Price")</f>
        <v>38.75</v>
      </c>
      <c r="F598" s="27" cm="1">
        <f t="array" aca="1" ref="F598" ca="1">_FV(A598,"Change (%)",TRUE)</f>
        <v>-4.4625000000000005E-2</v>
      </c>
      <c r="G598" s="26" cm="1">
        <f t="array" aca="1" ref="G598" ca="1">_FV(A598,"Change")</f>
        <v>-1.81</v>
      </c>
      <c r="H598" s="23" cm="1">
        <f t="array" aca="1" ref="H598" ca="1">_FV(A598,"Open")</f>
        <v>39.43</v>
      </c>
      <c r="I598" s="23" cm="1">
        <f t="array" aca="1" ref="I598" ca="1">_FV(A598,"Low")</f>
        <v>38.549999999999997</v>
      </c>
      <c r="J598" s="23" cm="1">
        <f t="array" aca="1" ref="J598" ca="1">_FV(A598,"High")</f>
        <v>39.57</v>
      </c>
      <c r="K598" s="23" cm="1">
        <f t="array" aca="1" ref="K598" ca="1">_FV(A598,"Previous close",TRUE)</f>
        <v>40.56</v>
      </c>
      <c r="L598" s="26"/>
      <c r="M598" s="23" cm="1">
        <f t="array" aca="1" ref="M598" ca="1">_FV(A598,"52 week low",TRUE)</f>
        <v>27.86</v>
      </c>
      <c r="N598" s="23" cm="1">
        <f t="array" aca="1" ref="N598" ca="1">_FV(A598,"52 week high",TRUE)</f>
        <v>132.54</v>
      </c>
      <c r="O598" s="8" cm="1">
        <f t="array" aca="1" ref="O598" ca="1">_FV(A598,"Volume")</f>
        <v>204350</v>
      </c>
      <c r="P598" s="7" cm="1">
        <f t="array" aca="1" ref="P598" ca="1">_FV(A598,"Volume average",TRUE)</f>
        <v>206643</v>
      </c>
      <c r="Q598" t="s">
        <v>65</v>
      </c>
      <c r="R598" t="s">
        <v>109</v>
      </c>
      <c r="S598" t="s">
        <v>608</v>
      </c>
      <c r="T598" s="25" cm="1">
        <f t="array" aca="1" ref="T598" ca="1">_FV(A598,"Expense ratio",TRUE)</f>
        <v>9.3999999999999986E-3</v>
      </c>
      <c r="U598" s="24" cm="1">
        <f t="array" aca="1" ref="U598" ca="1">_FV(A598,"Market cap",TRUE)</f>
        <v>47052295.259999998</v>
      </c>
      <c r="V598" s="4">
        <v>47052296</v>
      </c>
      <c r="W598" s="4">
        <v>47052296</v>
      </c>
      <c r="Y598" t="s">
        <v>1853</v>
      </c>
      <c r="Z598" s="5">
        <v>41.27</v>
      </c>
      <c r="AB598" s="5">
        <v>0.14449999999999999</v>
      </c>
      <c r="AC598" s="4">
        <v>312809</v>
      </c>
      <c r="AE598" s="5">
        <v>-3.416149747551978</v>
      </c>
      <c r="AF598" s="5">
        <v>57.825326075108222</v>
      </c>
      <c r="AH598" s="16"/>
      <c r="AI598" s="4">
        <v>312809</v>
      </c>
      <c r="AJ598" s="5">
        <v>12928395.970000001</v>
      </c>
      <c r="AL598" s="5">
        <v>74.56</v>
      </c>
      <c r="AM598" s="5">
        <v>16.18</v>
      </c>
      <c r="AN598" t="s">
        <v>82</v>
      </c>
      <c r="AO598" t="str" cm="1">
        <f t="array" aca="1" ref="AO598" ca="1">_FV(A598,"Currency")</f>
        <v>USD</v>
      </c>
      <c r="AP598" t="str" cm="1">
        <f t="array" aca="1" ref="AP598" ca="1">_FV(A598,"Exchange")</f>
        <v>Nasdaq Stock Market</v>
      </c>
      <c r="AQ598" s="6" t="str" cm="1">
        <f t="array" aca="1" ref="AQ598" ca="1">_FV(A598,"Exchange abbreviation",TRUE)</f>
        <v>XNAS</v>
      </c>
      <c r="AR598" t="str" cm="1">
        <f t="array" aca="1" ref="AR598" ca="1">_FV(A598,"Instrument type",TRUE)</f>
        <v>ETF</v>
      </c>
    </row>
    <row r="599" spans="1:44" ht="18.75" customHeight="1" x14ac:dyDescent="0.25">
      <c r="A599" t="e" vm="612">
        <v>#VALUE!</v>
      </c>
      <c r="B599" t="s">
        <v>1854</v>
      </c>
      <c r="C599" t="s">
        <v>1855</v>
      </c>
      <c r="D599" s="31" cm="1">
        <f t="array" aca="1" ref="D599" ca="1">_FV(A599,"Last trade time",TRUE)</f>
        <v>45824.840277789066</v>
      </c>
      <c r="E599" s="23" cm="1">
        <f t="array" aca="1" ref="E599" ca="1">_FV(A599,"Price")</f>
        <v>11.432399999999999</v>
      </c>
      <c r="F599" s="27" cm="1">
        <f t="array" aca="1" ref="F599" ca="1">_FV(A599,"Change (%)",TRUE)</f>
        <v>1.2020999999999999E-2</v>
      </c>
      <c r="G599" s="26" cm="1">
        <f t="array" aca="1" ref="G599" ca="1">_FV(A599,"Change")</f>
        <v>0.1358</v>
      </c>
      <c r="H599" s="23" cm="1">
        <f t="array" aca="1" ref="H599" ca="1">_FV(A599,"Open")</f>
        <v>11.41</v>
      </c>
      <c r="I599" s="23" cm="1">
        <f t="array" aca="1" ref="I599" ca="1">_FV(A599,"Low")</f>
        <v>11.41</v>
      </c>
      <c r="J599" s="23" cm="1">
        <f t="array" aca="1" ref="J599" ca="1">_FV(A599,"High")</f>
        <v>11.432399999999999</v>
      </c>
      <c r="K599" s="23" cm="1">
        <f t="array" aca="1" ref="K599" ca="1">_FV(A599,"Previous close",TRUE)</f>
        <v>11.2966</v>
      </c>
      <c r="L599" s="26"/>
      <c r="M599" s="23" cm="1">
        <f t="array" aca="1" ref="M599" ca="1">_FV(A599,"52 week low",TRUE)</f>
        <v>8.9499999999999993</v>
      </c>
      <c r="N599" s="23" cm="1">
        <f t="array" aca="1" ref="N599" ca="1">_FV(A599,"52 week high",TRUE)</f>
        <v>11.98</v>
      </c>
      <c r="O599" s="8" cm="1">
        <f t="array" aca="1" ref="O599" ca="1">_FV(A599,"Volume")</f>
        <v>346</v>
      </c>
      <c r="P599" s="7" cm="1">
        <f t="array" aca="1" ref="P599" ca="1">_FV(A599,"Volume average",TRUE)</f>
        <v>3444</v>
      </c>
      <c r="Q599" t="s">
        <v>50</v>
      </c>
      <c r="S599" t="s">
        <v>1856</v>
      </c>
      <c r="T599" s="25" cm="1">
        <f t="array" aca="1" ref="T599" ca="1">_FV(A599,"Expense ratio",TRUE)</f>
        <v>9.3999999999999986E-3</v>
      </c>
      <c r="U599" s="24" cm="1">
        <f t="array" aca="1" ref="U599" ca="1">_FV(A599,"Market cap",TRUE)</f>
        <v>47071561.189999998</v>
      </c>
      <c r="V599" s="4">
        <v>47071560</v>
      </c>
      <c r="W599" s="4">
        <v>47071560</v>
      </c>
      <c r="Y599" t="s">
        <v>1857</v>
      </c>
      <c r="Z599" s="5">
        <v>11.331670000000001</v>
      </c>
      <c r="AA599" s="5">
        <v>21.890696999999999</v>
      </c>
      <c r="AB599" s="5">
        <v>5.8999997999999998E-3</v>
      </c>
      <c r="AC599" s="4">
        <v>9768</v>
      </c>
      <c r="AE599" s="5">
        <v>3.43109692612662</v>
      </c>
      <c r="AF599" s="5">
        <v>12.383583398124109</v>
      </c>
      <c r="AI599" s="4">
        <v>9768</v>
      </c>
      <c r="AJ599" s="5">
        <v>110840.4264</v>
      </c>
      <c r="AL599" s="5">
        <v>11.98</v>
      </c>
      <c r="AM599" s="5">
        <v>8.9499999999999993</v>
      </c>
      <c r="AN599" t="s">
        <v>47</v>
      </c>
      <c r="AO599" t="str" cm="1">
        <f t="array" aca="1" ref="AO599" ca="1">_FV(A599,"Currency")</f>
        <v>USD</v>
      </c>
      <c r="AP599" t="str" cm="1">
        <f t="array" aca="1" ref="AP599" ca="1">_FV(A599,"Exchange")</f>
        <v>NYSE Arca</v>
      </c>
      <c r="AQ599" s="6" t="str" cm="1">
        <f t="array" aca="1" ref="AQ599" ca="1">_FV(A599,"Exchange abbreviation",TRUE)</f>
        <v>ARCX</v>
      </c>
      <c r="AR599" t="str" cm="1">
        <f t="array" aca="1" ref="AR599" ca="1">_FV(A599,"Instrument type",TRUE)</f>
        <v>ETF</v>
      </c>
    </row>
    <row r="600" spans="1:44" ht="18.75" customHeight="1" x14ac:dyDescent="0.25">
      <c r="A600" t="e" vm="613">
        <v>#VALUE!</v>
      </c>
      <c r="B600" t="s">
        <v>1858</v>
      </c>
      <c r="C600" t="s">
        <v>1859</v>
      </c>
      <c r="D600" s="31" cm="1">
        <f t="array" aca="1" ref="D600" ca="1">_FV(A600,"Last trade time",TRUE)</f>
        <v>45824.941179721878</v>
      </c>
      <c r="E600" s="23" cm="1">
        <f t="array" aca="1" ref="E600" ca="1">_FV(A600,"Price")</f>
        <v>7.67</v>
      </c>
      <c r="F600" s="27" cm="1">
        <f t="array" aca="1" ref="F600" ca="1">_FV(A600,"Change (%)",TRUE)</f>
        <v>-1.1597999999999999E-2</v>
      </c>
      <c r="G600" s="26" cm="1">
        <f t="array" aca="1" ref="G600" ca="1">_FV(A600,"Change")</f>
        <v>-0.09</v>
      </c>
      <c r="H600" s="23" cm="1">
        <f t="array" aca="1" ref="H600" ca="1">_FV(A600,"Open")</f>
        <v>7.62</v>
      </c>
      <c r="I600" s="23" cm="1">
        <f t="array" aca="1" ref="I600" ca="1">_FV(A600,"Low")</f>
        <v>7.61</v>
      </c>
      <c r="J600" s="23" cm="1">
        <f t="array" aca="1" ref="J600" ca="1">_FV(A600,"High")</f>
        <v>7.74</v>
      </c>
      <c r="K600" s="23" cm="1">
        <f t="array" aca="1" ref="K600" ca="1">_FV(A600,"Previous close",TRUE)</f>
        <v>7.76</v>
      </c>
      <c r="L600" s="26"/>
      <c r="M600" s="23" cm="1">
        <f t="array" aca="1" ref="M600" ca="1">_FV(A600,"52 week low",TRUE)</f>
        <v>6.8181000000000003</v>
      </c>
      <c r="N600" s="23" cm="1">
        <f t="array" aca="1" ref="N600" ca="1">_FV(A600,"52 week high",TRUE)</f>
        <v>23.77</v>
      </c>
      <c r="O600" s="8" cm="1">
        <f t="array" aca="1" ref="O600" ca="1">_FV(A600,"Volume")</f>
        <v>18738575</v>
      </c>
      <c r="P600" s="7" cm="1">
        <f t="array" aca="1" ref="P600" ca="1">_FV(A600,"Volume average",TRUE)</f>
        <v>20673676</v>
      </c>
      <c r="Q600" t="s">
        <v>65</v>
      </c>
      <c r="R600" t="s">
        <v>109</v>
      </c>
      <c r="S600" t="s">
        <v>445</v>
      </c>
      <c r="T600" s="25" cm="1">
        <f t="array" aca="1" ref="T600" ca="1">_FV(A600,"Expense ratio",TRUE)</f>
        <v>9.3999999999999986E-3</v>
      </c>
      <c r="U600" s="24" cm="1">
        <f t="array" aca="1" ref="U600" ca="1">_FV(A600,"Market cap",TRUE)</f>
        <v>71467943.189999998</v>
      </c>
      <c r="V600" s="4">
        <v>71467944</v>
      </c>
      <c r="W600" s="4">
        <v>71467944</v>
      </c>
      <c r="Y600" t="s">
        <v>824</v>
      </c>
      <c r="Z600" s="5">
        <v>8.5969999999999995</v>
      </c>
      <c r="AA600" s="20"/>
      <c r="AB600" s="5">
        <v>0.06</v>
      </c>
      <c r="AC600" s="4">
        <v>14676780</v>
      </c>
      <c r="AE600" s="5">
        <v>-3.2838826361721969</v>
      </c>
      <c r="AF600" s="5">
        <v>-64.253716904230416</v>
      </c>
      <c r="AH600" s="16"/>
      <c r="AI600" s="4">
        <v>14676780</v>
      </c>
      <c r="AJ600" s="5">
        <v>126073540.2</v>
      </c>
      <c r="AL600" s="5">
        <v>25.140999999999998</v>
      </c>
      <c r="AM600" s="5">
        <v>6.8179999999999996</v>
      </c>
      <c r="AN600" t="s">
        <v>82</v>
      </c>
      <c r="AO600" t="str" cm="1">
        <f t="array" aca="1" ref="AO600" ca="1">_FV(A600,"Currency")</f>
        <v>USD</v>
      </c>
      <c r="AP600" t="str" cm="1">
        <f t="array" aca="1" ref="AP600" ca="1">_FV(A600,"Exchange")</f>
        <v>Nasdaq Stock Market</v>
      </c>
      <c r="AQ600" s="6" t="str" cm="1">
        <f t="array" aca="1" ref="AQ600" ca="1">_FV(A600,"Exchange abbreviation",TRUE)</f>
        <v>XNAS</v>
      </c>
      <c r="AR600" t="str" cm="1">
        <f t="array" aca="1" ref="AR600" ca="1">_FV(A600,"Instrument type",TRUE)</f>
        <v>ETF</v>
      </c>
    </row>
    <row r="601" spans="1:44" ht="18.75" customHeight="1" x14ac:dyDescent="0.25">
      <c r="A601" t="e" vm="614">
        <v>#VALUE!</v>
      </c>
      <c r="B601" t="s">
        <v>1860</v>
      </c>
      <c r="C601" t="s">
        <v>1861</v>
      </c>
      <c r="D601" s="31" cm="1">
        <f t="array" aca="1" ref="D601" ca="1">_FV(A601,"Last trade time",TRUE)</f>
        <v>45824.924027279689</v>
      </c>
      <c r="E601" s="23" cm="1">
        <f t="array" aca="1" ref="E601" ca="1">_FV(A601,"Price")</f>
        <v>7.58</v>
      </c>
      <c r="F601" s="27" cm="1">
        <f t="array" aca="1" ref="F601" ca="1">_FV(A601,"Change (%)",TRUE)</f>
        <v>6.6103999999999996E-2</v>
      </c>
      <c r="G601" s="26" cm="1">
        <f t="array" aca="1" ref="G601" ca="1">_FV(A601,"Change")</f>
        <v>0.47</v>
      </c>
      <c r="H601" s="23" cm="1">
        <f t="array" aca="1" ref="H601" ca="1">_FV(A601,"Open")</f>
        <v>7.39</v>
      </c>
      <c r="I601" s="23" cm="1">
        <f t="array" aca="1" ref="I601" ca="1">_FV(A601,"Low")</f>
        <v>7.27</v>
      </c>
      <c r="J601" s="23" cm="1">
        <f t="array" aca="1" ref="J601" ca="1">_FV(A601,"High")</f>
        <v>7.63</v>
      </c>
      <c r="K601" s="23" cm="1">
        <f t="array" aca="1" ref="K601" ca="1">_FV(A601,"Previous close",TRUE)</f>
        <v>7.11</v>
      </c>
      <c r="L601" s="26"/>
      <c r="M601" s="23" cm="1">
        <f t="array" aca="1" ref="M601" ca="1">_FV(A601,"52 week low",TRUE)</f>
        <v>4.1200999999999999</v>
      </c>
      <c r="N601" s="23" cm="1">
        <f t="array" aca="1" ref="N601" ca="1">_FV(A601,"52 week high",TRUE)</f>
        <v>11.917199999999999</v>
      </c>
      <c r="O601" s="8" cm="1">
        <f t="array" aca="1" ref="O601" ca="1">_FV(A601,"Volume")</f>
        <v>406332</v>
      </c>
      <c r="P601" s="7" cm="1">
        <f t="array" aca="1" ref="P601" ca="1">_FV(A601,"Volume average",TRUE)</f>
        <v>529513</v>
      </c>
      <c r="Q601" t="s">
        <v>490</v>
      </c>
      <c r="T601" s="25" cm="1">
        <f t="array" aca="1" ref="T601" ca="1">_FV(A601,"Expense ratio",TRUE)</f>
        <v>9.3999999999999986E-3</v>
      </c>
      <c r="U601" s="24" cm="1">
        <f t="array" aca="1" ref="U601" ca="1">_FV(A601,"Market cap",TRUE)</f>
        <v>40078410.689999998</v>
      </c>
      <c r="V601" s="16"/>
      <c r="W601" s="16"/>
      <c r="Z601" s="18"/>
      <c r="AB601" s="20"/>
      <c r="AC601" s="21">
        <v>532538</v>
      </c>
      <c r="AE601" s="18"/>
      <c r="AF601" s="20"/>
      <c r="AI601" s="21"/>
      <c r="AJ601" s="18"/>
      <c r="AL601" s="18"/>
      <c r="AM601" s="18"/>
      <c r="AN601" t="s">
        <v>73</v>
      </c>
      <c r="AO601" t="str" cm="1">
        <f t="array" aca="1" ref="AO601" ca="1">_FV(A601,"Currency")</f>
        <v>USD</v>
      </c>
      <c r="AP601" t="str" cm="1">
        <f t="array" aca="1" ref="AP601" ca="1">_FV(A601,"Exchange")</f>
        <v>NYSE Arca</v>
      </c>
      <c r="AQ601" s="6" t="str" cm="1">
        <f t="array" aca="1" ref="AQ601" ca="1">_FV(A601,"Exchange abbreviation",TRUE)</f>
        <v>ARCX</v>
      </c>
      <c r="AR601" t="str" cm="1">
        <f t="array" aca="1" ref="AR601" ca="1">_FV(A601,"Instrument type",TRUE)</f>
        <v>ETF</v>
      </c>
    </row>
    <row r="602" spans="1:44" ht="18.75" customHeight="1" x14ac:dyDescent="0.25">
      <c r="A602" t="e" vm="615">
        <v>#VALUE!</v>
      </c>
      <c r="B602" t="s">
        <v>1862</v>
      </c>
      <c r="C602" t="s">
        <v>1863</v>
      </c>
      <c r="D602" s="31" cm="1">
        <f t="array" aca="1" ref="D602" ca="1">_FV(A602,"Last trade time",TRUE)</f>
        <v>45824.941476758591</v>
      </c>
      <c r="E602" s="23" cm="1">
        <f t="array" aca="1" ref="E602" ca="1">_FV(A602,"Price")</f>
        <v>44.79</v>
      </c>
      <c r="F602" s="27" cm="1">
        <f t="array" aca="1" ref="F602" ca="1">_FV(A602,"Change (%)",TRUE)</f>
        <v>0.101845</v>
      </c>
      <c r="G602" s="26" cm="1">
        <f t="array" aca="1" ref="G602" ca="1">_FV(A602,"Change")</f>
        <v>4.1399999999999997</v>
      </c>
      <c r="H602" s="23" cm="1">
        <f t="array" aca="1" ref="H602" ca="1">_FV(A602,"Open")</f>
        <v>43.35</v>
      </c>
      <c r="I602" s="23" cm="1">
        <f t="array" aca="1" ref="I602" ca="1">_FV(A602,"Low")</f>
        <v>43.270800000000001</v>
      </c>
      <c r="J602" s="23" cm="1">
        <f t="array" aca="1" ref="J602" ca="1">_FV(A602,"High")</f>
        <v>45.24</v>
      </c>
      <c r="K602" s="23" cm="1">
        <f t="array" aca="1" ref="K602" ca="1">_FV(A602,"Previous close",TRUE)</f>
        <v>40.65</v>
      </c>
      <c r="L602" s="26"/>
      <c r="M602" s="23" cm="1">
        <f t="array" aca="1" ref="M602" ca="1">_FV(A602,"52 week low",TRUE)</f>
        <v>15.4</v>
      </c>
      <c r="N602" s="23" cm="1">
        <f t="array" aca="1" ref="N602" ca="1">_FV(A602,"52 week high",TRUE)</f>
        <v>173.69499999999999</v>
      </c>
      <c r="O602" s="8" cm="1">
        <f t="array" aca="1" ref="O602" ca="1">_FV(A602,"Volume")</f>
        <v>468680</v>
      </c>
      <c r="P602" s="7" cm="1">
        <f t="array" aca="1" ref="P602" ca="1">_FV(A602,"Volume average",TRUE)</f>
        <v>771512</v>
      </c>
      <c r="Q602" t="s">
        <v>204</v>
      </c>
      <c r="S602" t="s">
        <v>61</v>
      </c>
      <c r="T602" s="25" cm="1">
        <f t="array" aca="1" ref="T602" ca="1">_FV(A602,"Expense ratio",TRUE)</f>
        <v>9.3999999999999986E-3</v>
      </c>
      <c r="U602" s="24" cm="1">
        <f t="array" aca="1" ref="U602" ca="1">_FV(A602,"Market cap",TRUE)</f>
        <v>190468806</v>
      </c>
      <c r="V602" s="4">
        <v>192449232</v>
      </c>
      <c r="W602" s="4">
        <v>192449232</v>
      </c>
      <c r="Y602" t="s">
        <v>1161</v>
      </c>
      <c r="Z602" s="5">
        <v>7.9753999999999996</v>
      </c>
      <c r="AB602" s="20"/>
      <c r="AC602" s="4">
        <v>3479374</v>
      </c>
      <c r="AE602" s="5">
        <v>-62.958171820771078</v>
      </c>
      <c r="AF602" s="20"/>
      <c r="AI602" s="4">
        <v>3479374</v>
      </c>
      <c r="AJ602" s="5">
        <v>27765404.52</v>
      </c>
      <c r="AL602" s="5">
        <v>36.308999999999997</v>
      </c>
      <c r="AM602" s="5">
        <v>3.08</v>
      </c>
      <c r="AN602" t="s">
        <v>82</v>
      </c>
      <c r="AO602" t="str" cm="1">
        <f t="array" aca="1" ref="AO602" ca="1">_FV(A602,"Currency")</f>
        <v>USD</v>
      </c>
      <c r="AP602" t="str" cm="1">
        <f t="array" aca="1" ref="AP602" ca="1">_FV(A602,"Exchange")</f>
        <v>NYSE Arca</v>
      </c>
      <c r="AQ602" s="6" t="str" cm="1">
        <f t="array" aca="1" ref="AQ602" ca="1">_FV(A602,"Exchange abbreviation",TRUE)</f>
        <v>ARCX</v>
      </c>
      <c r="AR602" t="str" cm="1">
        <f t="array" aca="1" ref="AR602" ca="1">_FV(A602,"Instrument type",TRUE)</f>
        <v>ETF</v>
      </c>
    </row>
    <row r="603" spans="1:44" ht="18.75" customHeight="1" x14ac:dyDescent="0.25">
      <c r="A603" t="e" vm="616">
        <v>#VALUE!</v>
      </c>
      <c r="B603" t="s">
        <v>1864</v>
      </c>
      <c r="C603" t="s">
        <v>1865</v>
      </c>
      <c r="D603" s="31" cm="1">
        <f t="array" aca="1" ref="D603" ca="1">_FV(A603,"Last trade time",TRUE)</f>
        <v>45824.942392453122</v>
      </c>
      <c r="E603" s="23" cm="1">
        <f t="array" aca="1" ref="E603" ca="1">_FV(A603,"Price")</f>
        <v>64.650000000000006</v>
      </c>
      <c r="F603" s="27" cm="1">
        <f t="array" aca="1" ref="F603" ca="1">_FV(A603,"Change (%)",TRUE)</f>
        <v>0.103619</v>
      </c>
      <c r="G603" s="26" cm="1">
        <f t="array" aca="1" ref="G603" ca="1">_FV(A603,"Change")</f>
        <v>6.07</v>
      </c>
      <c r="H603" s="23" cm="1">
        <f t="array" aca="1" ref="H603" ca="1">_FV(A603,"Open")</f>
        <v>62.43</v>
      </c>
      <c r="I603" s="23" cm="1">
        <f t="array" aca="1" ref="I603" ca="1">_FV(A603,"Low")</f>
        <v>62.26</v>
      </c>
      <c r="J603" s="23" cm="1">
        <f t="array" aca="1" ref="J603" ca="1">_FV(A603,"High")</f>
        <v>65.12</v>
      </c>
      <c r="K603" s="23" cm="1">
        <f t="array" aca="1" ref="K603" ca="1">_FV(A603,"Previous close",TRUE)</f>
        <v>58.58</v>
      </c>
      <c r="L603" s="26"/>
      <c r="M603" s="23" cm="1">
        <f t="array" aca="1" ref="M603" ca="1">_FV(A603,"52 week low",TRUE)</f>
        <v>22.100100000000001</v>
      </c>
      <c r="N603" s="23" cm="1">
        <f t="array" aca="1" ref="N603" ca="1">_FV(A603,"52 week high",TRUE)</f>
        <v>268.8</v>
      </c>
      <c r="O603" s="8" cm="1">
        <f t="array" aca="1" ref="O603" ca="1">_FV(A603,"Volume")</f>
        <v>2754625</v>
      </c>
      <c r="P603" s="7" cm="1">
        <f t="array" aca="1" ref="P603" ca="1">_FV(A603,"Volume average",TRUE)</f>
        <v>3378858</v>
      </c>
      <c r="Q603" t="s">
        <v>190</v>
      </c>
      <c r="T603" s="25" cm="1">
        <f t="array" aca="1" ref="T603" ca="1">_FV(A603,"Expense ratio",TRUE)</f>
        <v>9.3999999999999986E-3</v>
      </c>
      <c r="U603" s="24" cm="1">
        <f t="array" aca="1" ref="U603" ca="1">_FV(A603,"Market cap",TRUE)</f>
        <v>908898037.67999995</v>
      </c>
      <c r="V603" s="16"/>
      <c r="W603" s="16"/>
      <c r="Z603" s="5">
        <v>61.78</v>
      </c>
      <c r="AA603" s="20"/>
      <c r="AB603" s="20"/>
      <c r="AC603" s="4">
        <v>2268226</v>
      </c>
      <c r="AE603" s="5">
        <v>-62.782869847399077</v>
      </c>
      <c r="AF603" s="5">
        <v>-79.769702786343061</v>
      </c>
      <c r="AI603" s="4">
        <v>2268226</v>
      </c>
      <c r="AJ603" s="5">
        <v>130128125.62</v>
      </c>
      <c r="AL603" s="5">
        <v>280.8</v>
      </c>
      <c r="AM603" s="5">
        <v>5.68</v>
      </c>
      <c r="AN603" t="s">
        <v>82</v>
      </c>
      <c r="AO603" t="str" cm="1">
        <f t="array" aca="1" ref="AO603" ca="1">_FV(A603,"Currency")</f>
        <v>USD</v>
      </c>
      <c r="AP603" t="str" cm="1">
        <f t="array" aca="1" ref="AP603" ca="1">_FV(A603,"Exchange")</f>
        <v>CBOE BZX Exchange</v>
      </c>
      <c r="AQ603" s="6" t="str" cm="1">
        <f t="array" aca="1" ref="AQ603" ca="1">_FV(A603,"Exchange abbreviation",TRUE)</f>
        <v>BATS</v>
      </c>
      <c r="AR603" t="str" cm="1">
        <f t="array" aca="1" ref="AR603" ca="1">_FV(A603,"Instrument type",TRUE)</f>
        <v>ETF</v>
      </c>
    </row>
    <row r="604" spans="1:44" ht="18.75" customHeight="1" x14ac:dyDescent="0.25">
      <c r="A604" t="e" vm="617">
        <v>#VALUE!</v>
      </c>
      <c r="B604" t="s">
        <v>1866</v>
      </c>
      <c r="C604" t="s">
        <v>1867</v>
      </c>
      <c r="D604" s="31" cm="1">
        <f t="array" aca="1" ref="D604" ca="1">_FV(A604,"Last trade time",TRUE)</f>
        <v>45824.941300277344</v>
      </c>
      <c r="E604" s="23" cm="1">
        <f t="array" aca="1" ref="E604" ca="1">_FV(A604,"Price")</f>
        <v>25.43</v>
      </c>
      <c r="F604" s="27" cm="1">
        <f t="array" aca="1" ref="F604" ca="1">_FV(A604,"Change (%)",TRUE)</f>
        <v>3.9480000000000001E-3</v>
      </c>
      <c r="G604" s="26" cm="1">
        <f t="array" aca="1" ref="G604" ca="1">_FV(A604,"Change")</f>
        <v>0.1</v>
      </c>
      <c r="H604" s="23" cm="1">
        <f t="array" aca="1" ref="H604" ca="1">_FV(A604,"Open")</f>
        <v>24.96</v>
      </c>
      <c r="I604" s="23" cm="1">
        <f t="array" aca="1" ref="I604" ca="1">_FV(A604,"Low")</f>
        <v>24.715</v>
      </c>
      <c r="J604" s="23" cm="1">
        <f t="array" aca="1" ref="J604" ca="1">_FV(A604,"High")</f>
        <v>25.8</v>
      </c>
      <c r="K604" s="23" cm="1">
        <f t="array" aca="1" ref="K604" ca="1">_FV(A604,"Previous close",TRUE)</f>
        <v>25.33</v>
      </c>
      <c r="L604" s="26"/>
      <c r="M604" s="23" cm="1">
        <f t="array" aca="1" ref="M604" ca="1">_FV(A604,"52 week low",TRUE)</f>
        <v>14.7</v>
      </c>
      <c r="N604" s="23" cm="1">
        <f t="array" aca="1" ref="N604" ca="1">_FV(A604,"52 week high",TRUE)</f>
        <v>38.18</v>
      </c>
      <c r="O604" s="8" cm="1">
        <f t="array" aca="1" ref="O604" ca="1">_FV(A604,"Volume")</f>
        <v>3321561</v>
      </c>
      <c r="P604" s="7" cm="1">
        <f t="array" aca="1" ref="P604" ca="1">_FV(A604,"Volume average",TRUE)</f>
        <v>1168924</v>
      </c>
      <c r="Q604" t="s">
        <v>490</v>
      </c>
      <c r="T604" s="25" cm="1">
        <f t="array" aca="1" ref="T604" ca="1">_FV(A604,"Expense ratio",TRUE)</f>
        <v>9.300000000000001E-3</v>
      </c>
      <c r="U604" s="24" cm="1">
        <f t="array" aca="1" ref="U604" ca="1">_FV(A604,"Market cap",TRUE)</f>
        <v>222067046.69999999</v>
      </c>
      <c r="V604" s="16"/>
      <c r="W604" s="16"/>
      <c r="Z604" s="18"/>
      <c r="AA604" s="20"/>
      <c r="AB604" s="20"/>
      <c r="AC604" s="21">
        <v>1073129</v>
      </c>
      <c r="AE604" s="18"/>
      <c r="AF604" s="20"/>
      <c r="AH604" s="16"/>
      <c r="AI604" s="21"/>
      <c r="AJ604" s="18"/>
      <c r="AL604" s="18"/>
      <c r="AM604" s="18"/>
      <c r="AN604" t="s">
        <v>73</v>
      </c>
      <c r="AO604" t="str" cm="1">
        <f t="array" aca="1" ref="AO604" ca="1">_FV(A604,"Currency")</f>
        <v>USD</v>
      </c>
      <c r="AP604" t="str" cm="1">
        <f t="array" aca="1" ref="AP604" ca="1">_FV(A604,"Exchange")</f>
        <v>NYSE Arca</v>
      </c>
      <c r="AQ604" s="6" t="str" cm="1">
        <f t="array" aca="1" ref="AQ604" ca="1">_FV(A604,"Exchange abbreviation",TRUE)</f>
        <v>ARCX</v>
      </c>
      <c r="AR604" t="str" cm="1">
        <f t="array" aca="1" ref="AR604" ca="1">_FV(A604,"Instrument type",TRUE)</f>
        <v>ETF</v>
      </c>
    </row>
    <row r="605" spans="1:44" ht="18.75" customHeight="1" x14ac:dyDescent="0.25">
      <c r="A605" t="e" vm="618">
        <v>#VALUE!</v>
      </c>
      <c r="B605" t="s">
        <v>1868</v>
      </c>
      <c r="C605" t="s">
        <v>1869</v>
      </c>
      <c r="D605" s="31" cm="1">
        <f t="array" aca="1" ref="D605" ca="1">_FV(A605,"Last trade time",TRUE)</f>
        <v>45824.916240948434</v>
      </c>
      <c r="E605" s="23" cm="1">
        <f t="array" aca="1" ref="E605" ca="1">_FV(A605,"Price")</f>
        <v>80.11</v>
      </c>
      <c r="F605" s="27" cm="1">
        <f t="array" aca="1" ref="F605" ca="1">_FV(A605,"Change (%)",TRUE)</f>
        <v>-7.925999999999999E-3</v>
      </c>
      <c r="G605" s="26" cm="1">
        <f t="array" aca="1" ref="G605" ca="1">_FV(A605,"Change")</f>
        <v>-0.64</v>
      </c>
      <c r="H605" s="23" cm="1">
        <f t="array" aca="1" ref="H605" ca="1">_FV(A605,"Open")</f>
        <v>81.709999999999994</v>
      </c>
      <c r="I605" s="23" cm="1">
        <f t="array" aca="1" ref="I605" ca="1">_FV(A605,"Low")</f>
        <v>78.819999999999993</v>
      </c>
      <c r="J605" s="23" cm="1">
        <f t="array" aca="1" ref="J605" ca="1">_FV(A605,"High")</f>
        <v>82.064700000000002</v>
      </c>
      <c r="K605" s="23" cm="1">
        <f t="array" aca="1" ref="K605" ca="1">_FV(A605,"Previous close",TRUE)</f>
        <v>80.75</v>
      </c>
      <c r="L605" s="26"/>
      <c r="M605" s="23" cm="1">
        <f t="array" aca="1" ref="M605" ca="1">_FV(A605,"52 week low",TRUE)</f>
        <v>67.16</v>
      </c>
      <c r="N605" s="23" cm="1">
        <f t="array" aca="1" ref="N605" ca="1">_FV(A605,"52 week high",TRUE)</f>
        <v>143.51</v>
      </c>
      <c r="O605" s="8" cm="1">
        <f t="array" aca="1" ref="O605" ca="1">_FV(A605,"Volume")</f>
        <v>75851</v>
      </c>
      <c r="P605" s="7" cm="1">
        <f t="array" aca="1" ref="P605" ca="1">_FV(A605,"Volume average",TRUE)</f>
        <v>124365</v>
      </c>
      <c r="Q605" t="s">
        <v>490</v>
      </c>
      <c r="T605" s="25" cm="1">
        <f t="array" aca="1" ref="T605" ca="1">_FV(A605,"Expense ratio",TRUE)</f>
        <v>9.300000000000001E-3</v>
      </c>
      <c r="U605" s="24" cm="1">
        <f t="array" aca="1" ref="U605" ca="1">_FV(A605,"Market cap",TRUE)</f>
        <v>131794168.44</v>
      </c>
      <c r="V605" s="16"/>
      <c r="W605" s="16"/>
      <c r="Z605" s="18"/>
      <c r="AA605" s="20"/>
      <c r="AB605" s="20"/>
      <c r="AC605" s="21">
        <v>124066</v>
      </c>
      <c r="AE605" s="18"/>
      <c r="AF605" s="20"/>
      <c r="AI605" s="21"/>
      <c r="AJ605" s="18"/>
      <c r="AL605" s="18"/>
      <c r="AM605" s="18"/>
      <c r="AN605" t="s">
        <v>73</v>
      </c>
      <c r="AO605" t="str" cm="1">
        <f t="array" aca="1" ref="AO605" ca="1">_FV(A605,"Currency")</f>
        <v>USD</v>
      </c>
      <c r="AP605" t="str" cm="1">
        <f t="array" aca="1" ref="AP605" ca="1">_FV(A605,"Exchange")</f>
        <v>NYSE Arca</v>
      </c>
      <c r="AQ605" s="6" t="str" cm="1">
        <f t="array" aca="1" ref="AQ605" ca="1">_FV(A605,"Exchange abbreviation",TRUE)</f>
        <v>ARCX</v>
      </c>
      <c r="AR605" t="str" cm="1">
        <f t="array" aca="1" ref="AR605" ca="1">_FV(A605,"Instrument type",TRUE)</f>
        <v>ETF</v>
      </c>
    </row>
    <row r="606" spans="1:44" ht="18.75" customHeight="1" x14ac:dyDescent="0.25">
      <c r="A606" t="e" vm="619">
        <v>#VALUE!</v>
      </c>
      <c r="B606" t="s">
        <v>1870</v>
      </c>
      <c r="C606" t="s">
        <v>1871</v>
      </c>
      <c r="D606" s="31" cm="1">
        <f t="array" aca="1" ref="D606" ca="1">_FV(A606,"Last trade time",TRUE)</f>
        <v>45824.843750265623</v>
      </c>
      <c r="E606" s="23" cm="1">
        <f t="array" aca="1" ref="E606" ca="1">_FV(A606,"Price")</f>
        <v>16.55</v>
      </c>
      <c r="F606" s="27" cm="1">
        <f t="array" aca="1" ref="F606" ca="1">_FV(A606,"Change (%)",TRUE)</f>
        <v>0</v>
      </c>
      <c r="G606" s="26" cm="1">
        <f t="array" aca="1" ref="G606" ca="1">_FV(A606,"Change")</f>
        <v>0</v>
      </c>
      <c r="H606" s="23" cm="1">
        <f t="array" aca="1" ref="H606" ca="1">_FV(A606,"Open")</f>
        <v>16.501000000000001</v>
      </c>
      <c r="I606" s="23" cm="1">
        <f t="array" aca="1" ref="I606" ca="1">_FV(A606,"Low")</f>
        <v>16.5</v>
      </c>
      <c r="J606" s="23" cm="1">
        <f t="array" aca="1" ref="J606" ca="1">_FV(A606,"High")</f>
        <v>16.579999999999998</v>
      </c>
      <c r="K606" s="23" cm="1">
        <f t="array" aca="1" ref="K606" ca="1">_FV(A606,"Previous close",TRUE)</f>
        <v>16.55</v>
      </c>
      <c r="L606" s="26"/>
      <c r="M606" s="23" cm="1">
        <f t="array" aca="1" ref="M606" ca="1">_FV(A606,"52 week low",TRUE)</f>
        <v>15.6</v>
      </c>
      <c r="N606" s="23" cm="1">
        <f t="array" aca="1" ref="N606" ca="1">_FV(A606,"52 week high",TRUE)</f>
        <v>18.91</v>
      </c>
      <c r="O606" s="8" cm="1">
        <f t="array" aca="1" ref="O606" ca="1">_FV(A606,"Volume")</f>
        <v>8742</v>
      </c>
      <c r="P606" s="7" cm="1">
        <f t="array" aca="1" ref="P606" ca="1">_FV(A606,"Volume average",TRUE)</f>
        <v>4958</v>
      </c>
      <c r="Q606" t="s">
        <v>285</v>
      </c>
      <c r="S606" t="s">
        <v>318</v>
      </c>
      <c r="T606" s="25" cm="1">
        <f t="array" aca="1" ref="T606" ca="1">_FV(A606,"Expense ratio",TRUE)</f>
        <v>9.300000000000001E-3</v>
      </c>
      <c r="U606" s="24" cm="1">
        <f t="array" aca="1" ref="U606" ca="1">_FV(A606,"Market cap",TRUE)</f>
        <v>13970376.279999999</v>
      </c>
      <c r="V606" s="4">
        <v>13971805</v>
      </c>
      <c r="W606" s="4">
        <v>13971805</v>
      </c>
      <c r="Y606" t="s">
        <v>319</v>
      </c>
      <c r="Z606" s="5">
        <v>16.399999999999999</v>
      </c>
      <c r="AA606" s="20"/>
      <c r="AB606" s="5">
        <v>4.1399999999999999E-2</v>
      </c>
      <c r="AC606" s="4">
        <v>4026</v>
      </c>
      <c r="AE606" s="5">
        <v>-1.4795484751847221</v>
      </c>
      <c r="AF606" s="5">
        <v>1.0733765007776339</v>
      </c>
      <c r="AI606" s="4">
        <v>4026</v>
      </c>
      <c r="AJ606" s="5">
        <v>66267.960000000006</v>
      </c>
      <c r="AL606" s="5">
        <v>18.91</v>
      </c>
      <c r="AM606" s="5">
        <v>15.6</v>
      </c>
      <c r="AN606" t="s">
        <v>47</v>
      </c>
      <c r="AO606" t="str" cm="1">
        <f t="array" aca="1" ref="AO606" ca="1">_FV(A606,"Currency")</f>
        <v>USD</v>
      </c>
      <c r="AP606" t="str" cm="1">
        <f t="array" aca="1" ref="AP606" ca="1">_FV(A606,"Exchange")</f>
        <v>Nasdaq Stock Market</v>
      </c>
      <c r="AQ606" s="6" t="str" cm="1">
        <f t="array" aca="1" ref="AQ606" ca="1">_FV(A606,"Exchange abbreviation",TRUE)</f>
        <v>XNAS</v>
      </c>
      <c r="AR606" t="str" cm="1">
        <f t="array" aca="1" ref="AR606" ca="1">_FV(A606,"Instrument type",TRUE)</f>
        <v>ETF</v>
      </c>
    </row>
    <row r="607" spans="1:44" ht="18.75" customHeight="1" x14ac:dyDescent="0.25">
      <c r="A607" t="e" vm="620">
        <v>#VALUE!</v>
      </c>
      <c r="B607" t="s">
        <v>1872</v>
      </c>
      <c r="C607" t="s">
        <v>1873</v>
      </c>
      <c r="D607" s="31" cm="1">
        <f t="array" aca="1" ref="D607" ca="1">_FV(A607,"Last trade time",TRUE)</f>
        <v>45824.84027780078</v>
      </c>
      <c r="E607" s="23" cm="1">
        <f t="array" aca="1" ref="E607" ca="1">_FV(A607,"Price")</f>
        <v>17.7</v>
      </c>
      <c r="F607" s="27" cm="1">
        <f t="array" aca="1" ref="F607" ca="1">_FV(A607,"Change (%)",TRUE)</f>
        <v>1.0274E-2</v>
      </c>
      <c r="G607" s="26" cm="1">
        <f t="array" aca="1" ref="G607" ca="1">_FV(A607,"Change")</f>
        <v>0.18</v>
      </c>
      <c r="H607" s="23" cm="1">
        <f t="array" aca="1" ref="H607" ca="1">_FV(A607,"Open")</f>
        <v>17.59</v>
      </c>
      <c r="I607" s="23" cm="1">
        <f t="array" aca="1" ref="I607" ca="1">_FV(A607,"Low")</f>
        <v>17.59</v>
      </c>
      <c r="J607" s="23" cm="1">
        <f t="array" aca="1" ref="J607" ca="1">_FV(A607,"High")</f>
        <v>17.75</v>
      </c>
      <c r="K607" s="23" cm="1">
        <f t="array" aca="1" ref="K607" ca="1">_FV(A607,"Previous close",TRUE)</f>
        <v>17.52</v>
      </c>
      <c r="L607" s="26"/>
      <c r="M607" s="23" cm="1">
        <f t="array" aca="1" ref="M607" ca="1">_FV(A607,"52 week low",TRUE)</f>
        <v>14.200100000000001</v>
      </c>
      <c r="N607" s="23" cm="1">
        <f t="array" aca="1" ref="N607" ca="1">_FV(A607,"52 week high",TRUE)</f>
        <v>20.67</v>
      </c>
      <c r="O607" s="8" cm="1">
        <f t="array" aca="1" ref="O607" ca="1">_FV(A607,"Volume")</f>
        <v>24276</v>
      </c>
      <c r="P607" s="7" cm="1">
        <f t="array" aca="1" ref="P607" ca="1">_FV(A607,"Volume average",TRUE)</f>
        <v>41362</v>
      </c>
      <c r="Q607" t="s">
        <v>424</v>
      </c>
      <c r="S607" t="s">
        <v>1657</v>
      </c>
      <c r="T607" s="25" cm="1">
        <f t="array" aca="1" ref="T607" ca="1">_FV(A607,"Expense ratio",TRUE)</f>
        <v>9.300000000000001E-3</v>
      </c>
      <c r="U607" s="24" cm="1">
        <f t="array" aca="1" ref="U607" ca="1">_FV(A607,"Market cap",TRUE)</f>
        <v>57184638.649999999</v>
      </c>
      <c r="V607" s="4">
        <v>57184640</v>
      </c>
      <c r="W607" s="4">
        <v>57184640</v>
      </c>
      <c r="Y607" t="s">
        <v>1874</v>
      </c>
      <c r="Z607" s="5">
        <v>17.488</v>
      </c>
      <c r="AA607" s="5">
        <v>24.573772000000002</v>
      </c>
      <c r="AB607" s="20"/>
      <c r="AC607" s="4">
        <v>32650</v>
      </c>
      <c r="AE607" s="5">
        <v>3.247335540715679</v>
      </c>
      <c r="AF607" s="20"/>
      <c r="AI607" s="4">
        <v>32650</v>
      </c>
      <c r="AJ607" s="5">
        <v>570395.5</v>
      </c>
      <c r="AL607" s="5">
        <v>20.67</v>
      </c>
      <c r="AM607" s="5">
        <v>14.2</v>
      </c>
      <c r="AN607" t="s">
        <v>47</v>
      </c>
      <c r="AO607" t="str" cm="1">
        <f t="array" aca="1" ref="AO607" ca="1">_FV(A607,"Currency")</f>
        <v>USD</v>
      </c>
      <c r="AP607" t="str" cm="1">
        <f t="array" aca="1" ref="AP607" ca="1">_FV(A607,"Exchange")</f>
        <v>NYSE Arca</v>
      </c>
      <c r="AQ607" s="6" t="str" cm="1">
        <f t="array" aca="1" ref="AQ607" ca="1">_FV(A607,"Exchange abbreviation",TRUE)</f>
        <v>ARCX</v>
      </c>
      <c r="AR607" t="str" cm="1">
        <f t="array" aca="1" ref="AR607" ca="1">_FV(A607,"Instrument type",TRUE)</f>
        <v>ETF</v>
      </c>
    </row>
    <row r="608" spans="1:44" ht="18.75" customHeight="1" x14ac:dyDescent="0.25">
      <c r="A608" t="e" vm="621">
        <v>#VALUE!</v>
      </c>
      <c r="B608" t="s">
        <v>1875</v>
      </c>
      <c r="C608" t="s">
        <v>1876</v>
      </c>
      <c r="D608" s="31" cm="1">
        <f t="array" aca="1" ref="D608" ca="1">_FV(A608,"Last trade time",TRUE)</f>
        <v>45824.930444316407</v>
      </c>
      <c r="E608" s="23" cm="1">
        <f t="array" aca="1" ref="E608" ca="1">_FV(A608,"Price")</f>
        <v>32.19</v>
      </c>
      <c r="F608" s="27" cm="1">
        <f t="array" aca="1" ref="F608" ca="1">_FV(A608,"Change (%)",TRUE)</f>
        <v>7.8589999999999997E-3</v>
      </c>
      <c r="G608" s="26" cm="1">
        <f t="array" aca="1" ref="G608" ca="1">_FV(A608,"Change")</f>
        <v>0.251</v>
      </c>
      <c r="H608" s="23" cm="1">
        <f t="array" aca="1" ref="H608" ca="1">_FV(A608,"Open")</f>
        <v>32.04</v>
      </c>
      <c r="I608" s="23" cm="1">
        <f t="array" aca="1" ref="I608" ca="1">_FV(A608,"Low")</f>
        <v>32.04</v>
      </c>
      <c r="J608" s="23" cm="1">
        <f t="array" aca="1" ref="J608" ca="1">_FV(A608,"High")</f>
        <v>32.32</v>
      </c>
      <c r="K608" s="23" cm="1">
        <f t="array" aca="1" ref="K608" ca="1">_FV(A608,"Previous close",TRUE)</f>
        <v>31.939</v>
      </c>
      <c r="L608" s="26"/>
      <c r="M608" s="23" cm="1">
        <f t="array" aca="1" ref="M608" ca="1">_FV(A608,"52 week low",TRUE)</f>
        <v>27.058</v>
      </c>
      <c r="N608" s="23" cm="1">
        <f t="array" aca="1" ref="N608" ca="1">_FV(A608,"52 week high",TRUE)</f>
        <v>42.027900000000002</v>
      </c>
      <c r="O608" s="8" cm="1">
        <f t="array" aca="1" ref="O608" ca="1">_FV(A608,"Volume")</f>
        <v>16581</v>
      </c>
      <c r="P608" s="7" cm="1">
        <f t="array" aca="1" ref="P608" ca="1">_FV(A608,"Volume average",TRUE)</f>
        <v>21742</v>
      </c>
      <c r="Q608" t="s">
        <v>1222</v>
      </c>
      <c r="S608" t="s">
        <v>1255</v>
      </c>
      <c r="T608" s="25" cm="1">
        <f t="array" aca="1" ref="T608" ca="1">_FV(A608,"Expense ratio",TRUE)</f>
        <v>9.300000000000001E-3</v>
      </c>
      <c r="U608" s="24" cm="1">
        <f t="array" aca="1" ref="U608" ca="1">_FV(A608,"Market cap",TRUE)</f>
        <v>92202861.560000002</v>
      </c>
      <c r="V608" s="4">
        <v>92202864</v>
      </c>
      <c r="W608" s="4">
        <v>92202864</v>
      </c>
      <c r="Y608" t="s">
        <v>1877</v>
      </c>
      <c r="Z608" s="5">
        <v>31.75</v>
      </c>
      <c r="AA608" s="5">
        <v>17.341341</v>
      </c>
      <c r="AB608" s="5">
        <v>0.39960000000000001</v>
      </c>
      <c r="AC608" s="4">
        <v>34933</v>
      </c>
      <c r="AE608" s="5">
        <v>9.946299702612226</v>
      </c>
      <c r="AF608" s="5">
        <v>-3.3447182163624301</v>
      </c>
      <c r="AI608" s="4">
        <v>34933</v>
      </c>
      <c r="AJ608" s="5">
        <v>1112092.0549999999</v>
      </c>
      <c r="AL608" s="5">
        <v>42.33</v>
      </c>
      <c r="AM608" s="5">
        <v>12.08</v>
      </c>
      <c r="AN608" t="s">
        <v>90</v>
      </c>
      <c r="AO608" t="str" cm="1">
        <f t="array" aca="1" ref="AO608" ca="1">_FV(A608,"Currency")</f>
        <v>USD</v>
      </c>
      <c r="AP608" t="str" cm="1">
        <f t="array" aca="1" ref="AP608" ca="1">_FV(A608,"Exchange")</f>
        <v>NYSE Arca</v>
      </c>
      <c r="AQ608" s="6" t="str" cm="1">
        <f t="array" aca="1" ref="AQ608" ca="1">_FV(A608,"Exchange abbreviation",TRUE)</f>
        <v>ARCX</v>
      </c>
      <c r="AR608" t="str" cm="1">
        <f t="array" aca="1" ref="AR608" ca="1">_FV(A608,"Instrument type",TRUE)</f>
        <v>ETF</v>
      </c>
    </row>
    <row r="609" spans="1:44" ht="18.75" customHeight="1" x14ac:dyDescent="0.25">
      <c r="A609" t="e" vm="622">
        <v>#VALUE!</v>
      </c>
      <c r="B609" t="s">
        <v>1878</v>
      </c>
      <c r="C609" t="s">
        <v>1879</v>
      </c>
      <c r="D609" s="31" cm="1">
        <f t="array" aca="1" ref="D609" ca="1">_FV(A609,"Last trade time",TRUE)</f>
        <v>45824.936318378903</v>
      </c>
      <c r="E609" s="23" cm="1">
        <f t="array" aca="1" ref="E609" ca="1">_FV(A609,"Price")</f>
        <v>58.37</v>
      </c>
      <c r="F609" s="27" cm="1">
        <f t="array" aca="1" ref="F609" ca="1">_FV(A609,"Change (%)",TRUE)</f>
        <v>-6.6369999999999997E-3</v>
      </c>
      <c r="G609" s="26" cm="1">
        <f t="array" aca="1" ref="G609" ca="1">_FV(A609,"Change")</f>
        <v>-0.39</v>
      </c>
      <c r="H609" s="23" cm="1">
        <f t="array" aca="1" ref="H609" ca="1">_FV(A609,"Open")</f>
        <v>59.37</v>
      </c>
      <c r="I609" s="23" cm="1">
        <f t="array" aca="1" ref="I609" ca="1">_FV(A609,"Low")</f>
        <v>56.37</v>
      </c>
      <c r="J609" s="23" cm="1">
        <f t="array" aca="1" ref="J609" ca="1">_FV(A609,"High")</f>
        <v>59.454999999999998</v>
      </c>
      <c r="K609" s="23" cm="1">
        <f t="array" aca="1" ref="K609" ca="1">_FV(A609,"Previous close",TRUE)</f>
        <v>58.76</v>
      </c>
      <c r="L609" s="26"/>
      <c r="M609" s="23" cm="1">
        <f t="array" aca="1" ref="M609" ca="1">_FV(A609,"52 week low",TRUE)</f>
        <v>32.549999999999997</v>
      </c>
      <c r="N609" s="23" cm="1">
        <f t="array" aca="1" ref="N609" ca="1">_FV(A609,"52 week high",TRUE)</f>
        <v>152.6</v>
      </c>
      <c r="O609" s="8" cm="1">
        <f t="array" aca="1" ref="O609" ca="1">_FV(A609,"Volume")</f>
        <v>1500807</v>
      </c>
      <c r="P609" s="7" cm="1">
        <f t="array" aca="1" ref="P609" ca="1">_FV(A609,"Volume average",TRUE)</f>
        <v>2292122</v>
      </c>
      <c r="Q609" t="s">
        <v>85</v>
      </c>
      <c r="S609" t="s">
        <v>445</v>
      </c>
      <c r="T609" s="25" cm="1">
        <f t="array" aca="1" ref="T609" ca="1">_FV(A609,"Expense ratio",TRUE)</f>
        <v>9.300000000000001E-3</v>
      </c>
      <c r="U609" s="24" cm="1">
        <f t="array" aca="1" ref="U609" ca="1">_FV(A609,"Market cap",TRUE)</f>
        <v>556710574.12</v>
      </c>
      <c r="V609" s="4">
        <v>556710592</v>
      </c>
      <c r="W609" s="4">
        <v>556710592</v>
      </c>
      <c r="Y609" t="s">
        <v>949</v>
      </c>
      <c r="Z609" s="5">
        <v>60.515000000000001</v>
      </c>
      <c r="AA609" s="20"/>
      <c r="AB609" s="5">
        <v>5.0999996999999998E-3</v>
      </c>
      <c r="AC609" s="4">
        <v>2139325</v>
      </c>
      <c r="AE609" s="5">
        <v>-35.792102423071732</v>
      </c>
      <c r="AF609" s="5">
        <v>-47.70567471721121</v>
      </c>
      <c r="AI609" s="4">
        <v>2139325</v>
      </c>
      <c r="AJ609" s="5">
        <v>129258016.5</v>
      </c>
      <c r="AL609" s="5">
        <v>152.6</v>
      </c>
      <c r="AM609" s="5">
        <v>32.549999999999997</v>
      </c>
      <c r="AN609" t="s">
        <v>82</v>
      </c>
      <c r="AO609" t="str" cm="1">
        <f t="array" aca="1" ref="AO609" ca="1">_FV(A609,"Currency")</f>
        <v>USD</v>
      </c>
      <c r="AP609" t="str" cm="1">
        <f t="array" aca="1" ref="AP609" ca="1">_FV(A609,"Exchange")</f>
        <v>NYSE Arca</v>
      </c>
      <c r="AQ609" s="6" t="str" cm="1">
        <f t="array" aca="1" ref="AQ609" ca="1">_FV(A609,"Exchange abbreviation",TRUE)</f>
        <v>ARCX</v>
      </c>
      <c r="AR609" t="str" cm="1">
        <f t="array" aca="1" ref="AR609" ca="1">_FV(A609,"Instrument type",TRUE)</f>
        <v>ETF</v>
      </c>
    </row>
    <row r="610" spans="1:44" ht="18.75" customHeight="1" x14ac:dyDescent="0.25">
      <c r="A610" t="e" vm="623">
        <v>#VALUE!</v>
      </c>
      <c r="B610" t="s">
        <v>1880</v>
      </c>
      <c r="C610" t="s">
        <v>1881</v>
      </c>
      <c r="D610" s="31" cm="1">
        <f t="array" aca="1" ref="D610" ca="1">_FV(A610,"Last trade time",TRUE)</f>
        <v>45824.930768622653</v>
      </c>
      <c r="E610" s="23" cm="1">
        <f t="array" aca="1" ref="E610" ca="1">_FV(A610,"Price")</f>
        <v>23.63</v>
      </c>
      <c r="F610" s="27" cm="1">
        <f t="array" aca="1" ref="F610" ca="1">_FV(A610,"Change (%)",TRUE)</f>
        <v>3.5041999999999997E-2</v>
      </c>
      <c r="G610" s="26" cm="1">
        <f t="array" aca="1" ref="G610" ca="1">_FV(A610,"Change")</f>
        <v>0.8</v>
      </c>
      <c r="H610" s="23" cm="1">
        <f t="array" aca="1" ref="H610" ca="1">_FV(A610,"Open")</f>
        <v>23.49</v>
      </c>
      <c r="I610" s="23" cm="1">
        <f t="array" aca="1" ref="I610" ca="1">_FV(A610,"Low")</f>
        <v>23.12</v>
      </c>
      <c r="J610" s="23" cm="1">
        <f t="array" aca="1" ref="J610" ca="1">_FV(A610,"High")</f>
        <v>23.655000000000001</v>
      </c>
      <c r="K610" s="23" cm="1">
        <f t="array" aca="1" ref="K610" ca="1">_FV(A610,"Previous close",TRUE)</f>
        <v>22.83</v>
      </c>
      <c r="L610" s="26"/>
      <c r="M610" s="23" cm="1">
        <f t="array" aca="1" ref="M610" ca="1">_FV(A610,"52 week low",TRUE)</f>
        <v>22.64</v>
      </c>
      <c r="N610" s="23" cm="1">
        <f t="array" aca="1" ref="N610" ca="1">_FV(A610,"52 week high",TRUE)</f>
        <v>82.75</v>
      </c>
      <c r="O610" s="8" cm="1">
        <f t="array" aca="1" ref="O610" ca="1">_FV(A610,"Volume")</f>
        <v>1687312</v>
      </c>
      <c r="P610" s="7" cm="1">
        <f t="array" aca="1" ref="P610" ca="1">_FV(A610,"Volume average",TRUE)</f>
        <v>1937325</v>
      </c>
      <c r="Q610" t="s">
        <v>65</v>
      </c>
      <c r="R610" t="s">
        <v>109</v>
      </c>
      <c r="S610" t="s">
        <v>445</v>
      </c>
      <c r="T610" s="25" cm="1">
        <f t="array" aca="1" ref="T610" ca="1">_FV(A610,"Expense ratio",TRUE)</f>
        <v>9.300000000000001E-3</v>
      </c>
      <c r="U610" s="24" cm="1">
        <f t="array" aca="1" ref="U610" ca="1">_FV(A610,"Market cap",TRUE)</f>
        <v>113724926.62</v>
      </c>
      <c r="V610" s="4">
        <v>113724928</v>
      </c>
      <c r="W610" s="4">
        <v>113724928</v>
      </c>
      <c r="Y610" t="s">
        <v>876</v>
      </c>
      <c r="Z610" s="5">
        <v>25.498000000000001</v>
      </c>
      <c r="AA610" s="20"/>
      <c r="AB610" s="5">
        <v>9.11E-2</v>
      </c>
      <c r="AC610" s="4">
        <v>2040771</v>
      </c>
      <c r="AE610" s="5">
        <v>-59.838416924231034</v>
      </c>
      <c r="AF610" s="5">
        <v>-62.566503791235263</v>
      </c>
      <c r="AH610" s="17">
        <v>13418700</v>
      </c>
      <c r="AI610" s="4">
        <v>2040771</v>
      </c>
      <c r="AJ610" s="5">
        <v>51958029.659999996</v>
      </c>
      <c r="AL610" s="5">
        <v>82.8</v>
      </c>
      <c r="AM610" s="5">
        <v>5.74</v>
      </c>
      <c r="AN610" t="s">
        <v>82</v>
      </c>
      <c r="AO610" t="str" cm="1">
        <f t="array" aca="1" ref="AO610" ca="1">_FV(A610,"Currency")</f>
        <v>USD</v>
      </c>
      <c r="AP610" t="str" cm="1">
        <f t="array" aca="1" ref="AP610" ca="1">_FV(A610,"Exchange")</f>
        <v>NYSE Arca</v>
      </c>
      <c r="AQ610" s="6" t="str" cm="1">
        <f t="array" aca="1" ref="AQ610" ca="1">_FV(A610,"Exchange abbreviation",TRUE)</f>
        <v>ARCX</v>
      </c>
      <c r="AR610" t="str" cm="1">
        <f t="array" aca="1" ref="AR610" ca="1">_FV(A610,"Instrument type",TRUE)</f>
        <v>ETF</v>
      </c>
    </row>
    <row r="611" spans="1:44" ht="18.75" customHeight="1" x14ac:dyDescent="0.25">
      <c r="A611" t="e" vm="624">
        <v>#VALUE!</v>
      </c>
      <c r="B611" t="s">
        <v>1882</v>
      </c>
      <c r="C611" t="s">
        <v>1883</v>
      </c>
      <c r="D611" s="31" cm="1">
        <f t="array" aca="1" ref="D611" ca="1">_FV(A611,"Last trade time",TRUE)</f>
        <v>45824.875363182815</v>
      </c>
      <c r="E611" s="23" cm="1">
        <f t="array" aca="1" ref="E611" ca="1">_FV(A611,"Price")</f>
        <v>17.628699999999998</v>
      </c>
      <c r="F611" s="27" cm="1">
        <f t="array" aca="1" ref="F611" ca="1">_FV(A611,"Change (%)",TRUE)</f>
        <v>1.2754000000000001E-2</v>
      </c>
      <c r="G611" s="26" cm="1">
        <f t="array" aca="1" ref="G611" ca="1">_FV(A611,"Change")</f>
        <v>0.222</v>
      </c>
      <c r="H611" s="23" cm="1">
        <f t="array" aca="1" ref="H611" ca="1">_FV(A611,"Open")</f>
        <v>17.585000000000001</v>
      </c>
      <c r="I611" s="23" cm="1">
        <f t="array" aca="1" ref="I611" ca="1">_FV(A611,"Low")</f>
        <v>17.5504</v>
      </c>
      <c r="J611" s="23" cm="1">
        <f t="array" aca="1" ref="J611" ca="1">_FV(A611,"High")</f>
        <v>17.670000000000002</v>
      </c>
      <c r="K611" s="23" cm="1">
        <f t="array" aca="1" ref="K611" ca="1">_FV(A611,"Previous close",TRUE)</f>
        <v>17.406700000000001</v>
      </c>
      <c r="L611" s="26"/>
      <c r="M611" s="23" cm="1">
        <f t="array" aca="1" ref="M611" ca="1">_FV(A611,"52 week low",TRUE)</f>
        <v>14.0619</v>
      </c>
      <c r="N611" s="23" cm="1">
        <f t="array" aca="1" ref="N611" ca="1">_FV(A611,"52 week high",TRUE)</f>
        <v>20.71</v>
      </c>
      <c r="O611" s="8" cm="1">
        <f t="array" aca="1" ref="O611" ca="1">_FV(A611,"Volume")</f>
        <v>8409</v>
      </c>
      <c r="P611" s="7" cm="1">
        <f t="array" aca="1" ref="P611" ca="1">_FV(A611,"Volume average",TRUE)</f>
        <v>20819</v>
      </c>
      <c r="Q611" t="s">
        <v>424</v>
      </c>
      <c r="S611" t="s">
        <v>617</v>
      </c>
      <c r="T611" s="25" cm="1">
        <f t="array" aca="1" ref="T611" ca="1">_FV(A611,"Expense ratio",TRUE)</f>
        <v>9.1999999999999998E-3</v>
      </c>
      <c r="U611" s="24" cm="1">
        <f t="array" aca="1" ref="U611" ca="1">_FV(A611,"Market cap",TRUE)</f>
        <v>23265086.600000001</v>
      </c>
      <c r="V611" s="4">
        <v>23265086</v>
      </c>
      <c r="W611" s="4">
        <v>23265086</v>
      </c>
      <c r="Y611" t="s">
        <v>1884</v>
      </c>
      <c r="Z611" s="5">
        <v>17.549099999999999</v>
      </c>
      <c r="AA611" s="5">
        <v>30.424116000000001</v>
      </c>
      <c r="AB611" s="20"/>
      <c r="AC611" s="4">
        <v>18482</v>
      </c>
      <c r="AE611" s="5">
        <v>2.1354812400032008</v>
      </c>
      <c r="AF611" s="20"/>
      <c r="AI611" s="4">
        <v>18482</v>
      </c>
      <c r="AJ611" s="5">
        <v>324728.74</v>
      </c>
      <c r="AL611" s="5">
        <v>20.71</v>
      </c>
      <c r="AM611" s="5">
        <v>14.061999999999999</v>
      </c>
      <c r="AN611" t="s">
        <v>47</v>
      </c>
      <c r="AO611" t="str" cm="1">
        <f t="array" aca="1" ref="AO611" ca="1">_FV(A611,"Currency")</f>
        <v>USD</v>
      </c>
      <c r="AP611" t="str" cm="1">
        <f t="array" aca="1" ref="AP611" ca="1">_FV(A611,"Exchange")</f>
        <v>Nasdaq Stock Market</v>
      </c>
      <c r="AQ611" s="6" t="str" cm="1">
        <f t="array" aca="1" ref="AQ611" ca="1">_FV(A611,"Exchange abbreviation",TRUE)</f>
        <v>XNAS</v>
      </c>
      <c r="AR611" t="str" cm="1">
        <f t="array" aca="1" ref="AR611" ca="1">_FV(A611,"Instrument type",TRUE)</f>
        <v>ETF</v>
      </c>
    </row>
    <row r="612" spans="1:44" ht="18.75" customHeight="1" x14ac:dyDescent="0.25">
      <c r="A612" t="e" vm="625">
        <v>#VALUE!</v>
      </c>
      <c r="B612" t="s">
        <v>1885</v>
      </c>
      <c r="C612" t="s">
        <v>1886</v>
      </c>
      <c r="D612" s="31" cm="1">
        <f t="array" aca="1" ref="D612" ca="1">_FV(A612,"Last trade time",TRUE)</f>
        <v>45824.892367164066</v>
      </c>
      <c r="E612" s="23" cm="1">
        <f t="array" aca="1" ref="E612" ca="1">_FV(A612,"Price")</f>
        <v>37.590000000000003</v>
      </c>
      <c r="F612" s="27" cm="1">
        <f t="array" aca="1" ref="F612" ca="1">_FV(A612,"Change (%)",TRUE)</f>
        <v>1.9528E-2</v>
      </c>
      <c r="G612" s="26" cm="1">
        <f t="array" aca="1" ref="G612" ca="1">_FV(A612,"Change")</f>
        <v>0.72</v>
      </c>
      <c r="H612" s="23" cm="1">
        <f t="array" aca="1" ref="H612" ca="1">_FV(A612,"Open")</f>
        <v>37</v>
      </c>
      <c r="I612" s="23" cm="1">
        <f t="array" aca="1" ref="I612" ca="1">_FV(A612,"Low")</f>
        <v>36.76</v>
      </c>
      <c r="J612" s="23" cm="1">
        <f t="array" aca="1" ref="J612" ca="1">_FV(A612,"High")</f>
        <v>37.6</v>
      </c>
      <c r="K612" s="23" cm="1">
        <f t="array" aca="1" ref="K612" ca="1">_FV(A612,"Previous close",TRUE)</f>
        <v>36.869999999999997</v>
      </c>
      <c r="L612" s="26"/>
      <c r="M612" s="23" cm="1">
        <f t="array" aca="1" ref="M612" ca="1">_FV(A612,"52 week low",TRUE)</f>
        <v>28</v>
      </c>
      <c r="N612" s="23" cm="1">
        <f t="array" aca="1" ref="N612" ca="1">_FV(A612,"52 week high",TRUE)</f>
        <v>39.6982</v>
      </c>
      <c r="O612" s="8" cm="1">
        <f t="array" aca="1" ref="O612" ca="1">_FV(A612,"Volume")</f>
        <v>218391</v>
      </c>
      <c r="P612" s="7" cm="1">
        <f t="array" aca="1" ref="P612" ca="1">_FV(A612,"Volume average",TRUE)</f>
        <v>322297</v>
      </c>
      <c r="Q612" t="s">
        <v>1191</v>
      </c>
      <c r="R612" t="s">
        <v>1192</v>
      </c>
      <c r="S612" t="s">
        <v>61</v>
      </c>
      <c r="T612" s="25" cm="1">
        <f t="array" aca="1" ref="T612" ca="1">_FV(A612,"Expense ratio",TRUE)</f>
        <v>9.1000000000000004E-3</v>
      </c>
      <c r="U612" s="24" cm="1">
        <f t="array" aca="1" ref="U612" ca="1">_FV(A612,"Market cap",TRUE)</f>
        <v>312571345.60000002</v>
      </c>
      <c r="V612" s="4">
        <v>312571456</v>
      </c>
      <c r="W612" s="4">
        <v>312571456</v>
      </c>
      <c r="Y612" t="s">
        <v>1601</v>
      </c>
      <c r="Z612" s="5">
        <v>37.625900000000001</v>
      </c>
      <c r="AA612" s="20"/>
      <c r="AB612" s="5">
        <v>4.2999999999999997E-2</v>
      </c>
      <c r="AC612" s="4">
        <v>536031</v>
      </c>
      <c r="AE612" s="5">
        <v>3.4634992715866231</v>
      </c>
      <c r="AF612" s="5">
        <v>16.887046868133069</v>
      </c>
      <c r="AH612" s="16"/>
      <c r="AI612" s="4">
        <v>536031</v>
      </c>
      <c r="AJ612" s="5">
        <v>20170846.530000001</v>
      </c>
      <c r="AL612" s="5">
        <v>39.700000000000003</v>
      </c>
      <c r="AM612" s="4">
        <v>28</v>
      </c>
      <c r="AN612" t="s">
        <v>82</v>
      </c>
      <c r="AO612" t="str" cm="1">
        <f t="array" aca="1" ref="AO612" ca="1">_FV(A612,"Currency")</f>
        <v>USD</v>
      </c>
      <c r="AP612" t="str" cm="1">
        <f t="array" aca="1" ref="AP612" ca="1">_FV(A612,"Exchange")</f>
        <v>NYSE Arca</v>
      </c>
      <c r="AQ612" s="6" t="str" cm="1">
        <f t="array" aca="1" ref="AQ612" ca="1">_FV(A612,"Exchange abbreviation",TRUE)</f>
        <v>ARCX</v>
      </c>
      <c r="AR612" t="str" cm="1">
        <f t="array" aca="1" ref="AR612" ca="1">_FV(A612,"Instrument type",TRUE)</f>
        <v>ETF</v>
      </c>
    </row>
    <row r="613" spans="1:44" ht="18.75" customHeight="1" x14ac:dyDescent="0.25">
      <c r="A613" t="e" vm="626">
        <v>#VALUE!</v>
      </c>
      <c r="B613" t="s">
        <v>1887</v>
      </c>
      <c r="C613" t="s">
        <v>1888</v>
      </c>
      <c r="D613" s="31" cm="1">
        <f t="array" aca="1" ref="D613" ca="1">_FV(A613,"Last trade time",TRUE)</f>
        <v>45824.843750034372</v>
      </c>
      <c r="E613" s="23" cm="1">
        <f t="array" aca="1" ref="E613" ca="1">_FV(A613,"Price")</f>
        <v>22.282299999999999</v>
      </c>
      <c r="F613" s="27" cm="1">
        <f t="array" aca="1" ref="F613" ca="1">_FV(A613,"Change (%)",TRUE)</f>
        <v>1.6064999999999999E-2</v>
      </c>
      <c r="G613" s="26" cm="1">
        <f t="array" aca="1" ref="G613" ca="1">_FV(A613,"Change")</f>
        <v>0.3523</v>
      </c>
      <c r="H613" s="23" cm="1">
        <f t="array" aca="1" ref="H613" ca="1">_FV(A613,"Open")</f>
        <v>22.282299999999999</v>
      </c>
      <c r="I613" s="23" cm="1">
        <f t="array" aca="1" ref="I613" ca="1">_FV(A613,"Low")</f>
        <v>22.282299999999999</v>
      </c>
      <c r="J613" s="23" cm="1">
        <f t="array" aca="1" ref="J613" ca="1">_FV(A613,"High")</f>
        <v>22.282299999999999</v>
      </c>
      <c r="K613" s="23" cm="1">
        <f t="array" aca="1" ref="K613" ca="1">_FV(A613,"Previous close",TRUE)</f>
        <v>21.93</v>
      </c>
      <c r="L613" s="26"/>
      <c r="M613" s="23" cm="1">
        <f t="array" aca="1" ref="M613" ca="1">_FV(A613,"52 week low",TRUE)</f>
        <v>19.260000000000002</v>
      </c>
      <c r="N613" s="23" cm="1">
        <f t="array" aca="1" ref="N613" ca="1">_FV(A613,"52 week high",TRUE)</f>
        <v>24.93</v>
      </c>
      <c r="O613" s="8" cm="1">
        <f t="array" aca="1" ref="O613" ca="1">_FV(A613,"Volume")</f>
        <v>0</v>
      </c>
      <c r="P613" s="7" cm="1">
        <f t="array" aca="1" ref="P613" ca="1">_FV(A613,"Volume average",TRUE)</f>
        <v>263</v>
      </c>
      <c r="Q613" t="s">
        <v>50</v>
      </c>
      <c r="S613" t="s">
        <v>1469</v>
      </c>
      <c r="T613" s="25" cm="1">
        <f t="array" aca="1" ref="T613" ca="1">_FV(A613,"Expense ratio",TRUE)</f>
        <v>9.1000000000000004E-3</v>
      </c>
      <c r="U613" s="24" cm="1">
        <f t="array" aca="1" ref="U613" ca="1">_FV(A613,"Market cap",TRUE)</f>
        <v>1736091.32</v>
      </c>
      <c r="V613" s="4">
        <v>1736091</v>
      </c>
      <c r="W613" s="4">
        <v>1736091</v>
      </c>
      <c r="Y613" t="s">
        <v>657</v>
      </c>
      <c r="Z613" s="5">
        <v>22.142700000000001</v>
      </c>
      <c r="AA613" s="5">
        <v>25.030674000000001</v>
      </c>
      <c r="AB613" s="20"/>
      <c r="AC613" s="4">
        <v>765</v>
      </c>
      <c r="AE613" s="5">
        <v>-5.2094917898072186</v>
      </c>
      <c r="AF613" s="20"/>
      <c r="AI613" s="4">
        <v>765</v>
      </c>
      <c r="AJ613" s="5">
        <v>16971.2955</v>
      </c>
      <c r="AL613" s="5">
        <v>24.85</v>
      </c>
      <c r="AM613" s="5">
        <v>19.260000000000002</v>
      </c>
      <c r="AN613" t="s">
        <v>47</v>
      </c>
      <c r="AO613" t="str" cm="1">
        <f t="array" aca="1" ref="AO613" ca="1">_FV(A613,"Currency")</f>
        <v>USD</v>
      </c>
      <c r="AP613" t="str" cm="1">
        <f t="array" aca="1" ref="AP613" ca="1">_FV(A613,"Exchange")</f>
        <v>Nasdaq Stock Market</v>
      </c>
      <c r="AQ613" s="6" t="str" cm="1">
        <f t="array" aca="1" ref="AQ613" ca="1">_FV(A613,"Exchange abbreviation",TRUE)</f>
        <v>XNAS</v>
      </c>
      <c r="AR613" t="str" cm="1">
        <f t="array" aca="1" ref="AR613" ca="1">_FV(A613,"Instrument type",TRUE)</f>
        <v>ETF</v>
      </c>
    </row>
    <row r="614" spans="1:44" ht="18.75" customHeight="1" x14ac:dyDescent="0.25">
      <c r="A614" t="e" vm="627">
        <v>#VALUE!</v>
      </c>
      <c r="B614" t="s">
        <v>1889</v>
      </c>
      <c r="C614" t="s">
        <v>1890</v>
      </c>
      <c r="D614" s="31" cm="1">
        <f t="array" aca="1" ref="D614" ca="1">_FV(A614,"Last trade time",TRUE)</f>
        <v>45824.84027780078</v>
      </c>
      <c r="E614" s="23" cm="1">
        <f t="array" aca="1" ref="E614" ca="1">_FV(A614,"Price")</f>
        <v>26.125</v>
      </c>
      <c r="F614" s="27" cm="1">
        <f t="array" aca="1" ref="F614" ca="1">_FV(A614,"Change (%)",TRUE)</f>
        <v>-1.036E-3</v>
      </c>
      <c r="G614" s="26" cm="1">
        <f t="array" aca="1" ref="G614" ca="1">_FV(A614,"Change")</f>
        <v>-2.7099999999999999E-2</v>
      </c>
      <c r="H614" s="23" cm="1">
        <f t="array" aca="1" ref="H614" ca="1">_FV(A614,"Open")</f>
        <v>26.31</v>
      </c>
      <c r="I614" s="23" cm="1">
        <f t="array" aca="1" ref="I614" ca="1">_FV(A614,"Low")</f>
        <v>26.125</v>
      </c>
      <c r="J614" s="23" cm="1">
        <f t="array" aca="1" ref="J614" ca="1">_FV(A614,"High")</f>
        <v>26.31</v>
      </c>
      <c r="K614" s="23" cm="1">
        <f t="array" aca="1" ref="K614" ca="1">_FV(A614,"Previous close",TRUE)</f>
        <v>26.152100000000001</v>
      </c>
      <c r="L614" s="26"/>
      <c r="M614" s="23" cm="1">
        <f t="array" aca="1" ref="M614" ca="1">_FV(A614,"52 week low",TRUE)</f>
        <v>23.917000000000002</v>
      </c>
      <c r="N614" s="23" cm="1">
        <f t="array" aca="1" ref="N614" ca="1">_FV(A614,"52 week high",TRUE)</f>
        <v>30.23</v>
      </c>
      <c r="O614" s="8" cm="1">
        <f t="array" aca="1" ref="O614" ca="1">_FV(A614,"Volume")</f>
        <v>103</v>
      </c>
      <c r="P614" s="7" cm="1">
        <f t="array" aca="1" ref="P614" ca="1">_FV(A614,"Volume average",TRUE)</f>
        <v>1702</v>
      </c>
      <c r="Q614" t="s">
        <v>50</v>
      </c>
      <c r="S614" t="s">
        <v>1891</v>
      </c>
      <c r="T614" s="25" cm="1">
        <f t="array" aca="1" ref="T614" ca="1">_FV(A614,"Expense ratio",TRUE)</f>
        <v>9.1000000000000004E-3</v>
      </c>
      <c r="U614" s="24" cm="1">
        <f t="array" aca="1" ref="U614" ca="1">_FV(A614,"Market cap",TRUE)</f>
        <v>19584971.75</v>
      </c>
      <c r="V614" s="4">
        <v>19584972</v>
      </c>
      <c r="W614" s="4">
        <v>19584972</v>
      </c>
      <c r="Y614" t="s">
        <v>532</v>
      </c>
      <c r="Z614" s="5">
        <v>26.18</v>
      </c>
      <c r="AA614" s="5">
        <v>24.179040000000001</v>
      </c>
      <c r="AB614" s="5">
        <v>1.45000005E-2</v>
      </c>
      <c r="AC614" s="4">
        <v>1073</v>
      </c>
      <c r="AE614" s="5">
        <v>-3.741584958239164</v>
      </c>
      <c r="AF614" s="5">
        <v>-3.3569910471079929</v>
      </c>
      <c r="AI614" s="4">
        <v>1073</v>
      </c>
      <c r="AJ614" s="5">
        <v>28089.7451</v>
      </c>
      <c r="AL614" s="5">
        <v>30.23</v>
      </c>
      <c r="AM614" s="5">
        <v>23.917000000000002</v>
      </c>
      <c r="AN614" t="s">
        <v>47</v>
      </c>
      <c r="AO614" t="str" cm="1">
        <f t="array" aca="1" ref="AO614" ca="1">_FV(A614,"Currency")</f>
        <v>USD</v>
      </c>
      <c r="AP614" t="str" cm="1">
        <f t="array" aca="1" ref="AP614" ca="1">_FV(A614,"Exchange")</f>
        <v>NYSE Arca</v>
      </c>
      <c r="AQ614" s="6" t="str" cm="1">
        <f t="array" aca="1" ref="AQ614" ca="1">_FV(A614,"Exchange abbreviation",TRUE)</f>
        <v>ARCX</v>
      </c>
      <c r="AR614" t="str" cm="1">
        <f t="array" aca="1" ref="AR614" ca="1">_FV(A614,"Instrument type",TRUE)</f>
        <v>ETF</v>
      </c>
    </row>
    <row r="615" spans="1:44" ht="18.75" customHeight="1" x14ac:dyDescent="0.25">
      <c r="A615" t="e" vm="628">
        <v>#VALUE!</v>
      </c>
      <c r="B615" t="s">
        <v>1892</v>
      </c>
      <c r="C615" t="s">
        <v>1893</v>
      </c>
      <c r="D615" s="31" cm="1">
        <f t="array" aca="1" ref="D615" ca="1">_FV(A615,"Last trade time",TRUE)</f>
        <v>45824.840277823438</v>
      </c>
      <c r="E615" s="23" cm="1">
        <f t="array" aca="1" ref="E615" ca="1">_FV(A615,"Price")</f>
        <v>32.090000000000003</v>
      </c>
      <c r="F615" s="27" cm="1">
        <f t="array" aca="1" ref="F615" ca="1">_FV(A615,"Change (%)",TRUE)</f>
        <v>5.0109999999999998E-3</v>
      </c>
      <c r="G615" s="26" cm="1">
        <f t="array" aca="1" ref="G615" ca="1">_FV(A615,"Change")</f>
        <v>0.16</v>
      </c>
      <c r="H615" s="23" cm="1">
        <f t="array" aca="1" ref="H615" ca="1">_FV(A615,"Open")</f>
        <v>32.01</v>
      </c>
      <c r="I615" s="23" cm="1">
        <f t="array" aca="1" ref="I615" ca="1">_FV(A615,"Low")</f>
        <v>32.01</v>
      </c>
      <c r="J615" s="23" cm="1">
        <f t="array" aca="1" ref="J615" ca="1">_FV(A615,"High")</f>
        <v>32.1</v>
      </c>
      <c r="K615" s="23" cm="1">
        <f t="array" aca="1" ref="K615" ca="1">_FV(A615,"Previous close",TRUE)</f>
        <v>31.93</v>
      </c>
      <c r="L615" s="26"/>
      <c r="M615" s="23" cm="1">
        <f t="array" aca="1" ref="M615" ca="1">_FV(A615,"52 week low",TRUE)</f>
        <v>29.57</v>
      </c>
      <c r="N615" s="23" cm="1">
        <f t="array" aca="1" ref="N615" ca="1">_FV(A615,"52 week high",TRUE)</f>
        <v>32.795900000000003</v>
      </c>
      <c r="O615" s="8" cm="1">
        <f t="array" aca="1" ref="O615" ca="1">_FV(A615,"Volume")</f>
        <v>324450</v>
      </c>
      <c r="P615" s="7" cm="1">
        <f t="array" aca="1" ref="P615" ca="1">_FV(A615,"Volume average",TRUE)</f>
        <v>65537</v>
      </c>
      <c r="Q615" t="s">
        <v>777</v>
      </c>
      <c r="S615" t="s">
        <v>1894</v>
      </c>
      <c r="T615" s="25" cm="1">
        <f t="array" aca="1" ref="T615" ca="1">_FV(A615,"Expense ratio",TRUE)</f>
        <v>9.1000000000000004E-3</v>
      </c>
      <c r="U615" s="24" cm="1">
        <f t="array" aca="1" ref="U615" ca="1">_FV(A615,"Market cap",TRUE)</f>
        <v>696955240.75999999</v>
      </c>
      <c r="V615" s="4">
        <v>696944896</v>
      </c>
      <c r="W615" s="4">
        <v>696944896</v>
      </c>
      <c r="Y615" t="s">
        <v>1895</v>
      </c>
      <c r="Z615" s="5">
        <v>32.061439999999997</v>
      </c>
      <c r="AA615" s="19">
        <v>18.011208</v>
      </c>
      <c r="AB615" s="5">
        <v>2.1999999999999999E-2</v>
      </c>
      <c r="AC615" s="4">
        <v>72623</v>
      </c>
      <c r="AE615" s="5">
        <v>2.001274070128134</v>
      </c>
      <c r="AF615" s="5">
        <v>5.9161699552173319</v>
      </c>
      <c r="AI615" s="4">
        <v>72623</v>
      </c>
      <c r="AJ615" s="5">
        <v>2329019.61</v>
      </c>
      <c r="AL615" s="5">
        <v>32.799999999999997</v>
      </c>
      <c r="AM615" s="5">
        <v>29.57</v>
      </c>
      <c r="AN615" t="s">
        <v>90</v>
      </c>
      <c r="AO615" t="str" cm="1">
        <f t="array" aca="1" ref="AO615" ca="1">_FV(A615,"Currency")</f>
        <v>USD</v>
      </c>
      <c r="AP615" t="str" cm="1">
        <f t="array" aca="1" ref="AP615" ca="1">_FV(A615,"Exchange")</f>
        <v>NYSE Arca</v>
      </c>
      <c r="AQ615" s="6" t="str" cm="1">
        <f t="array" aca="1" ref="AQ615" ca="1">_FV(A615,"Exchange abbreviation",TRUE)</f>
        <v>ARCX</v>
      </c>
      <c r="AR615" t="str" cm="1">
        <f t="array" aca="1" ref="AR615" ca="1">_FV(A615,"Instrument type",TRUE)</f>
        <v>ETF</v>
      </c>
    </row>
    <row r="616" spans="1:44" ht="18.75" customHeight="1" x14ac:dyDescent="0.25">
      <c r="A616" t="e" vm="629">
        <v>#VALUE!</v>
      </c>
      <c r="B616" t="s">
        <v>1896</v>
      </c>
      <c r="C616" t="s">
        <v>1897</v>
      </c>
      <c r="D616" s="31" cm="1">
        <f t="array" aca="1" ref="D616" ca="1">_FV(A616,"Last trade time",TRUE)</f>
        <v>45824.941993888278</v>
      </c>
      <c r="E616" s="23" cm="1">
        <f t="array" aca="1" ref="E616" ca="1">_FV(A616,"Price")</f>
        <v>84.84</v>
      </c>
      <c r="F616" s="27" cm="1">
        <f t="array" aca="1" ref="F616" ca="1">_FV(A616,"Change (%)",TRUE)</f>
        <v>2.9361999999999999E-2</v>
      </c>
      <c r="G616" s="26" cm="1">
        <f t="array" aca="1" ref="G616" ca="1">_FV(A616,"Change")</f>
        <v>2.42</v>
      </c>
      <c r="H616" s="23" cm="1">
        <f t="array" aca="1" ref="H616" ca="1">_FV(A616,"Open")</f>
        <v>83.84</v>
      </c>
      <c r="I616" s="23" cm="1">
        <f t="array" aca="1" ref="I616" ca="1">_FV(A616,"Low")</f>
        <v>83.81</v>
      </c>
      <c r="J616" s="23" cm="1">
        <f t="array" aca="1" ref="J616" ca="1">_FV(A616,"High")</f>
        <v>85.52</v>
      </c>
      <c r="K616" s="23" cm="1">
        <f t="array" aca="1" ref="K616" ca="1">_FV(A616,"Previous close",TRUE)</f>
        <v>82.42</v>
      </c>
      <c r="L616" s="26"/>
      <c r="M616" s="23" cm="1">
        <f t="array" aca="1" ref="M616" ca="1">_FV(A616,"52 week low",TRUE)</f>
        <v>45.88</v>
      </c>
      <c r="N616" s="23" cm="1">
        <f t="array" aca="1" ref="N616" ca="1">_FV(A616,"52 week high",TRUE)</f>
        <v>100.06</v>
      </c>
      <c r="O616" s="8" cm="1">
        <f t="array" aca="1" ref="O616" ca="1">_FV(A616,"Volume")</f>
        <v>4286496</v>
      </c>
      <c r="P616" s="7" cm="1">
        <f t="array" aca="1" ref="P616" ca="1">_FV(A616,"Volume average",TRUE)</f>
        <v>4815806</v>
      </c>
      <c r="Q616" t="s">
        <v>85</v>
      </c>
      <c r="S616" t="s">
        <v>61</v>
      </c>
      <c r="T616" s="25" cm="1">
        <f t="array" aca="1" ref="T616" ca="1">_FV(A616,"Expense ratio",TRUE)</f>
        <v>9.1000000000000004E-3</v>
      </c>
      <c r="U616" s="24" cm="1">
        <f t="array" aca="1" ref="U616" ca="1">_FV(A616,"Market cap",TRUE)</f>
        <v>3836891870</v>
      </c>
      <c r="V616" s="4">
        <v>3852897280</v>
      </c>
      <c r="W616" s="4">
        <v>3852897280</v>
      </c>
      <c r="Y616" t="s">
        <v>1898</v>
      </c>
      <c r="Z616" s="5">
        <v>83.558400000000006</v>
      </c>
      <c r="AA616" s="19">
        <v>25.590161999999999</v>
      </c>
      <c r="AB616" s="5">
        <v>1.11E-2</v>
      </c>
      <c r="AC616" s="4">
        <v>6992390</v>
      </c>
      <c r="AE616" s="5">
        <v>-4.5224197893807938</v>
      </c>
      <c r="AF616" s="5">
        <v>15.93429305613876</v>
      </c>
      <c r="AI616" s="4">
        <v>6992390</v>
      </c>
      <c r="AJ616" s="5">
        <v>584074336.70000005</v>
      </c>
      <c r="AL616" s="5">
        <v>100.06</v>
      </c>
      <c r="AM616" s="5">
        <v>45.88</v>
      </c>
      <c r="AN616" t="s">
        <v>82</v>
      </c>
      <c r="AO616" t="str" cm="1">
        <f t="array" aca="1" ref="AO616" ca="1">_FV(A616,"Currency")</f>
        <v>USD</v>
      </c>
      <c r="AP616" t="str" cm="1">
        <f t="array" aca="1" ref="AP616" ca="1">_FV(A616,"Exchange")</f>
        <v>NYSE Arca</v>
      </c>
      <c r="AQ616" s="6" t="str" cm="1">
        <f t="array" aca="1" ref="AQ616" ca="1">_FV(A616,"Exchange abbreviation",TRUE)</f>
        <v>ARCX</v>
      </c>
      <c r="AR616" t="str" cm="1">
        <f t="array" aca="1" ref="AR616" ca="1">_FV(A616,"Instrument type",TRUE)</f>
        <v>ETF</v>
      </c>
    </row>
    <row r="617" spans="1:44" ht="18.75" customHeight="1" x14ac:dyDescent="0.25">
      <c r="A617" t="e" vm="630">
        <v>#VALUE!</v>
      </c>
      <c r="B617" t="s">
        <v>1899</v>
      </c>
      <c r="C617" t="s">
        <v>1900</v>
      </c>
      <c r="D617" s="31" cm="1">
        <f t="array" aca="1" ref="D617" ca="1">_FV(A617,"Last trade time",TRUE)</f>
        <v>45824.840283750003</v>
      </c>
      <c r="E617" s="23" cm="1">
        <f t="array" aca="1" ref="E617" ca="1">_FV(A617,"Price")</f>
        <v>48.688099999999999</v>
      </c>
      <c r="F617" s="27" cm="1">
        <f t="array" aca="1" ref="F617" ca="1">_FV(A617,"Change (%)",TRUE)</f>
        <v>4.4402999999999998E-2</v>
      </c>
      <c r="G617" s="26" cm="1">
        <f t="array" aca="1" ref="G617" ca="1">_FV(A617,"Change")</f>
        <v>2.0699999999999998</v>
      </c>
      <c r="H617" s="23" cm="1">
        <f t="array" aca="1" ref="H617" ca="1">_FV(A617,"Open")</f>
        <v>46.65</v>
      </c>
      <c r="I617" s="23" cm="1">
        <f t="array" aca="1" ref="I617" ca="1">_FV(A617,"Low")</f>
        <v>46.65</v>
      </c>
      <c r="J617" s="23" cm="1">
        <f t="array" aca="1" ref="J617" ca="1">_FV(A617,"High")</f>
        <v>48.688099999999999</v>
      </c>
      <c r="K617" s="23" cm="1">
        <f t="array" aca="1" ref="K617" ca="1">_FV(A617,"Previous close",TRUE)</f>
        <v>46.618099999999998</v>
      </c>
      <c r="L617" s="26"/>
      <c r="M617" s="23" cm="1">
        <f t="array" aca="1" ref="M617" ca="1">_FV(A617,"52 week low",TRUE)</f>
        <v>30.78</v>
      </c>
      <c r="N617" s="23" cm="1">
        <f t="array" aca="1" ref="N617" ca="1">_FV(A617,"52 week high",TRUE)</f>
        <v>58.5</v>
      </c>
      <c r="O617" s="8" cm="1">
        <f t="array" aca="1" ref="O617" ca="1">_FV(A617,"Volume")</f>
        <v>2635</v>
      </c>
      <c r="P617" s="7" cm="1">
        <f t="array" aca="1" ref="P617" ca="1">_FV(A617,"Volume average",TRUE)</f>
        <v>3232</v>
      </c>
      <c r="Q617" t="s">
        <v>490</v>
      </c>
      <c r="T617" s="25" cm="1">
        <f t="array" aca="1" ref="T617" ca="1">_FV(A617,"Expense ratio",TRUE)</f>
        <v>9.1000000000000004E-3</v>
      </c>
      <c r="U617" s="24" cm="1">
        <f t="array" aca="1" ref="U617" ca="1">_FV(A617,"Market cap",TRUE)</f>
        <v>4661906.7</v>
      </c>
      <c r="V617" s="16"/>
      <c r="W617" s="16"/>
      <c r="X617" t="s">
        <v>1901</v>
      </c>
      <c r="Z617" s="18"/>
      <c r="AA617" s="20"/>
      <c r="AB617" s="20"/>
      <c r="AC617" s="21">
        <v>3237</v>
      </c>
      <c r="AE617" s="18"/>
      <c r="AF617" s="20"/>
      <c r="AI617" s="21"/>
      <c r="AJ617" s="18"/>
      <c r="AL617" s="18"/>
      <c r="AM617" s="18"/>
      <c r="AN617" t="s">
        <v>73</v>
      </c>
      <c r="AO617" t="str" cm="1">
        <f t="array" aca="1" ref="AO617" ca="1">_FV(A617,"Currency")</f>
        <v>USD</v>
      </c>
      <c r="AP617" t="str" cm="1">
        <f t="array" aca="1" ref="AP617" ca="1">_FV(A617,"Exchange")</f>
        <v>CBOE BZX Exchange</v>
      </c>
      <c r="AQ617" s="6" t="str" cm="1">
        <f t="array" aca="1" ref="AQ617" ca="1">_FV(A617,"Exchange abbreviation",TRUE)</f>
        <v>BATS</v>
      </c>
      <c r="AR617" t="str" cm="1">
        <f t="array" aca="1" ref="AR617" ca="1">_FV(A617,"Instrument type",TRUE)</f>
        <v>ETF</v>
      </c>
    </row>
    <row r="618" spans="1:44" ht="18.75" customHeight="1" x14ac:dyDescent="0.25">
      <c r="A618" t="e" vm="631">
        <v>#VALUE!</v>
      </c>
      <c r="B618" t="s">
        <v>1902</v>
      </c>
      <c r="C618" t="s">
        <v>1903</v>
      </c>
      <c r="D618" s="31" cm="1">
        <f t="array" aca="1" ref="D618" ca="1">_FV(A618,"Last trade time",TRUE)</f>
        <v>45824.940770450783</v>
      </c>
      <c r="E618" s="23" cm="1">
        <f t="array" aca="1" ref="E618" ca="1">_FV(A618,"Price")</f>
        <v>36.21</v>
      </c>
      <c r="F618" s="27" cm="1">
        <f t="array" aca="1" ref="F618" ca="1">_FV(A618,"Change (%)",TRUE)</f>
        <v>-2.6613000000000001E-2</v>
      </c>
      <c r="G618" s="26" cm="1">
        <f t="array" aca="1" ref="G618" ca="1">_FV(A618,"Change")</f>
        <v>-0.99</v>
      </c>
      <c r="H618" s="23" cm="1">
        <f t="array" aca="1" ref="H618" ca="1">_FV(A618,"Open")</f>
        <v>36.965000000000003</v>
      </c>
      <c r="I618" s="23" cm="1">
        <f t="array" aca="1" ref="I618" ca="1">_FV(A618,"Low")</f>
        <v>36.200000000000003</v>
      </c>
      <c r="J618" s="23" cm="1">
        <f t="array" aca="1" ref="J618" ca="1">_FV(A618,"High")</f>
        <v>37.409999999999997</v>
      </c>
      <c r="K618" s="23" cm="1">
        <f t="array" aca="1" ref="K618" ca="1">_FV(A618,"Previous close",TRUE)</f>
        <v>37.200000000000003</v>
      </c>
      <c r="L618" s="26"/>
      <c r="M618" s="23" cm="1">
        <f t="array" aca="1" ref="M618" ca="1">_FV(A618,"52 week low",TRUE)</f>
        <v>33.509900000000002</v>
      </c>
      <c r="N618" s="23" cm="1">
        <f t="array" aca="1" ref="N618" ca="1">_FV(A618,"52 week high",TRUE)</f>
        <v>64.98</v>
      </c>
      <c r="O618" s="8" cm="1">
        <f t="array" aca="1" ref="O618" ca="1">_FV(A618,"Volume")</f>
        <v>7428981</v>
      </c>
      <c r="P618" s="7" cm="1">
        <f t="array" aca="1" ref="P618" ca="1">_FV(A618,"Volume average",TRUE)</f>
        <v>10683388</v>
      </c>
      <c r="Q618" t="s">
        <v>1010</v>
      </c>
      <c r="S618" t="s">
        <v>445</v>
      </c>
      <c r="T618" s="25" cm="1">
        <f t="array" aca="1" ref="T618" ca="1">_FV(A618,"Expense ratio",TRUE)</f>
        <v>9.1000000000000004E-3</v>
      </c>
      <c r="U618" s="24" cm="1">
        <f t="array" aca="1" ref="U618" ca="1">_FV(A618,"Market cap",TRUE)</f>
        <v>4863415997.5900002</v>
      </c>
      <c r="V618" s="4">
        <v>4863415808</v>
      </c>
      <c r="W618" s="4">
        <v>4863415808</v>
      </c>
      <c r="Y618" t="s">
        <v>1011</v>
      </c>
      <c r="Z618" s="5">
        <v>36.165999999999997</v>
      </c>
      <c r="AA618" s="20"/>
      <c r="AB618" s="5">
        <v>4.5400000000000003E-2</v>
      </c>
      <c r="AC618" s="4">
        <v>9613547</v>
      </c>
      <c r="AE618" s="5">
        <v>-9.273673991199038</v>
      </c>
      <c r="AF618" s="5">
        <v>-27.61414666086905</v>
      </c>
      <c r="AI618" s="4">
        <v>9613547</v>
      </c>
      <c r="AJ618" s="5">
        <v>347818130.45999998</v>
      </c>
      <c r="AL618" s="5">
        <v>64.98</v>
      </c>
      <c r="AM618" s="5">
        <v>33.51</v>
      </c>
      <c r="AN618" t="s">
        <v>82</v>
      </c>
      <c r="AO618" t="str" cm="1">
        <f t="array" aca="1" ref="AO618" ca="1">_FV(A618,"Currency")</f>
        <v>USD</v>
      </c>
      <c r="AP618" t="str" cm="1">
        <f t="array" aca="1" ref="AP618" ca="1">_FV(A618,"Exchange")</f>
        <v>NYSE Arca</v>
      </c>
      <c r="AQ618" s="6" t="str" cm="1">
        <f t="array" aca="1" ref="AQ618" ca="1">_FV(A618,"Exchange abbreviation",TRUE)</f>
        <v>ARCX</v>
      </c>
      <c r="AR618" t="str" cm="1">
        <f t="array" aca="1" ref="AR618" ca="1">_FV(A618,"Instrument type",TRUE)</f>
        <v>ETF</v>
      </c>
    </row>
    <row r="619" spans="1:44" ht="18.75" customHeight="1" x14ac:dyDescent="0.25">
      <c r="A619" t="e" vm="632">
        <v>#VALUE!</v>
      </c>
      <c r="B619" t="s">
        <v>1904</v>
      </c>
      <c r="C619" t="s">
        <v>1905</v>
      </c>
      <c r="D619" s="31" cm="1">
        <f t="array" aca="1" ref="D619" ca="1">_FV(A619,"Last trade time",TRUE)</f>
        <v>45824.941338853903</v>
      </c>
      <c r="E619" s="23" cm="1">
        <f t="array" aca="1" ref="E619" ca="1">_FV(A619,"Price")</f>
        <v>54.79</v>
      </c>
      <c r="F619" s="27" cm="1">
        <f t="array" aca="1" ref="F619" ca="1">_FV(A619,"Change (%)",TRUE)</f>
        <v>-7.0679999999999996E-3</v>
      </c>
      <c r="G619" s="26" cm="1">
        <f t="array" aca="1" ref="G619" ca="1">_FV(A619,"Change")</f>
        <v>-0.39</v>
      </c>
      <c r="H619" s="23" cm="1">
        <f t="array" aca="1" ref="H619" ca="1">_FV(A619,"Open")</f>
        <v>54.96</v>
      </c>
      <c r="I619" s="23" cm="1">
        <f t="array" aca="1" ref="I619" ca="1">_FV(A619,"Low")</f>
        <v>54</v>
      </c>
      <c r="J619" s="23" cm="1">
        <f t="array" aca="1" ref="J619" ca="1">_FV(A619,"High")</f>
        <v>55.95</v>
      </c>
      <c r="K619" s="23" cm="1">
        <f t="array" aca="1" ref="K619" ca="1">_FV(A619,"Previous close",TRUE)</f>
        <v>55.18</v>
      </c>
      <c r="L619" s="26"/>
      <c r="M619" s="23" cm="1">
        <f t="array" aca="1" ref="M619" ca="1">_FV(A619,"52 week low",TRUE)</f>
        <v>40.6</v>
      </c>
      <c r="N619" s="23" cm="1">
        <f t="array" aca="1" ref="N619" ca="1">_FV(A619,"52 week high",TRUE)</f>
        <v>72.63</v>
      </c>
      <c r="O619" s="8" cm="1">
        <f t="array" aca="1" ref="O619" ca="1">_FV(A619,"Volume")</f>
        <v>1106117</v>
      </c>
      <c r="P619" s="7" cm="1">
        <f t="array" aca="1" ref="P619" ca="1">_FV(A619,"Volume average",TRUE)</f>
        <v>384025</v>
      </c>
      <c r="Q619" t="s">
        <v>85</v>
      </c>
      <c r="S619" t="s">
        <v>445</v>
      </c>
      <c r="T619" s="25" cm="1">
        <f t="array" aca="1" ref="T619" ca="1">_FV(A619,"Expense ratio",TRUE)</f>
        <v>9.0000000000000011E-3</v>
      </c>
      <c r="U619" s="24" cm="1">
        <f t="array" aca="1" ref="U619" ca="1">_FV(A619,"Market cap",TRUE)</f>
        <v>197916762.47999999</v>
      </c>
      <c r="V619" s="4">
        <v>197916768</v>
      </c>
      <c r="W619" s="4">
        <v>197916768</v>
      </c>
      <c r="Y619" t="s">
        <v>1083</v>
      </c>
      <c r="Z619" s="5">
        <v>49.566000000000003</v>
      </c>
      <c r="AA619" s="5">
        <v>14.983046999999999</v>
      </c>
      <c r="AB619" s="5">
        <v>3.3000000000000002E-2</v>
      </c>
      <c r="AC619" s="4">
        <v>364390</v>
      </c>
      <c r="AE619" s="5">
        <v>-12.176057975486771</v>
      </c>
      <c r="AF619" s="5">
        <v>-19.999009763595801</v>
      </c>
      <c r="AI619" s="4">
        <v>364390</v>
      </c>
      <c r="AJ619" s="5">
        <v>18011797.699999999</v>
      </c>
      <c r="AL619" s="5">
        <v>72.63</v>
      </c>
      <c r="AM619" s="5">
        <v>40.6</v>
      </c>
      <c r="AN619" t="s">
        <v>82</v>
      </c>
      <c r="AO619" t="str" cm="1">
        <f t="array" aca="1" ref="AO619" ca="1">_FV(A619,"Currency")</f>
        <v>USD</v>
      </c>
      <c r="AP619" t="str" cm="1">
        <f t="array" aca="1" ref="AP619" ca="1">_FV(A619,"Exchange")</f>
        <v>NYSE Arca</v>
      </c>
      <c r="AQ619" s="6" t="str" cm="1">
        <f t="array" aca="1" ref="AQ619" ca="1">_FV(A619,"Exchange abbreviation",TRUE)</f>
        <v>ARCX</v>
      </c>
      <c r="AR619" t="str" cm="1">
        <f t="array" aca="1" ref="AR619" ca="1">_FV(A619,"Instrument type",TRUE)</f>
        <v>ETF</v>
      </c>
    </row>
    <row r="620" spans="1:44" ht="18.75" customHeight="1" x14ac:dyDescent="0.25">
      <c r="A620" t="e" vm="633">
        <v>#VALUE!</v>
      </c>
      <c r="B620" t="s">
        <v>1906</v>
      </c>
      <c r="C620" t="s">
        <v>1907</v>
      </c>
      <c r="D620" s="31" cm="1">
        <f t="array" aca="1" ref="D620" ca="1">_FV(A620,"Last trade time",TRUE)</f>
        <v>45824.84027780078</v>
      </c>
      <c r="E620" s="23" cm="1">
        <f t="array" aca="1" ref="E620" ca="1">_FV(A620,"Price")</f>
        <v>22.722200000000001</v>
      </c>
      <c r="F620" s="27" cm="1">
        <f t="array" aca="1" ref="F620" ca="1">_FV(A620,"Change (%)",TRUE)</f>
        <v>-9.8050000000000003E-4</v>
      </c>
      <c r="G620" s="26" cm="1">
        <f t="array" aca="1" ref="G620" ca="1">_FV(A620,"Change")</f>
        <v>-2.23E-2</v>
      </c>
      <c r="H620" s="23" cm="1">
        <f t="array" aca="1" ref="H620" ca="1">_FV(A620,"Open")</f>
        <v>22.760100000000001</v>
      </c>
      <c r="I620" s="23" cm="1">
        <f t="array" aca="1" ref="I620" ca="1">_FV(A620,"Low")</f>
        <v>22.722200000000001</v>
      </c>
      <c r="J620" s="23" cm="1">
        <f t="array" aca="1" ref="J620" ca="1">_FV(A620,"High")</f>
        <v>22.760100000000001</v>
      </c>
      <c r="K620" s="23" cm="1">
        <f t="array" aca="1" ref="K620" ca="1">_FV(A620,"Previous close",TRUE)</f>
        <v>22.744499999999999</v>
      </c>
      <c r="L620" s="26"/>
      <c r="M620" s="23" cm="1">
        <f t="array" aca="1" ref="M620" ca="1">_FV(A620,"52 week low",TRUE)</f>
        <v>20.066099999999999</v>
      </c>
      <c r="N620" s="23" cm="1">
        <f t="array" aca="1" ref="N620" ca="1">_FV(A620,"52 week high",TRUE)</f>
        <v>31.398</v>
      </c>
      <c r="O620" s="8" cm="1">
        <f t="array" aca="1" ref="O620" ca="1">_FV(A620,"Volume")</f>
        <v>348</v>
      </c>
      <c r="P620" s="7" cm="1">
        <f t="array" aca="1" ref="P620" ca="1">_FV(A620,"Volume average",TRUE)</f>
        <v>2135</v>
      </c>
      <c r="Q620" t="s">
        <v>1626</v>
      </c>
      <c r="S620" t="s">
        <v>989</v>
      </c>
      <c r="T620" s="25" cm="1">
        <f t="array" aca="1" ref="T620" ca="1">_FV(A620,"Expense ratio",TRUE)</f>
        <v>9.0000000000000011E-3</v>
      </c>
      <c r="U620" s="24" cm="1">
        <f t="array" aca="1" ref="U620" ca="1">_FV(A620,"Market cap",TRUE)</f>
        <v>2857378.4</v>
      </c>
      <c r="V620" s="4">
        <v>2857378</v>
      </c>
      <c r="W620" s="4">
        <v>2857378</v>
      </c>
      <c r="Y620" t="s">
        <v>1499</v>
      </c>
      <c r="Z620" s="5">
        <v>22.66</v>
      </c>
      <c r="AA620" s="5">
        <v>11.351089</v>
      </c>
      <c r="AB620" s="5">
        <v>0.16500000000000001</v>
      </c>
      <c r="AC620" s="4">
        <v>2349</v>
      </c>
      <c r="AE620" s="5">
        <v>-8.160314842784766</v>
      </c>
      <c r="AF620" s="5">
        <v>-6.369106603553587</v>
      </c>
      <c r="AI620" s="4">
        <v>2349</v>
      </c>
      <c r="AJ620" s="5">
        <v>53254.648800000003</v>
      </c>
      <c r="AL620" s="5">
        <v>31.398</v>
      </c>
      <c r="AM620" s="5">
        <v>20.065999999999999</v>
      </c>
      <c r="AN620" t="s">
        <v>47</v>
      </c>
      <c r="AO620" t="str" cm="1">
        <f t="array" aca="1" ref="AO620" ca="1">_FV(A620,"Currency")</f>
        <v>USD</v>
      </c>
      <c r="AP620" t="str" cm="1">
        <f t="array" aca="1" ref="AP620" ca="1">_FV(A620,"Exchange")</f>
        <v>NYSE Arca</v>
      </c>
      <c r="AQ620" s="6" t="str" cm="1">
        <f t="array" aca="1" ref="AQ620" ca="1">_FV(A620,"Exchange abbreviation",TRUE)</f>
        <v>ARCX</v>
      </c>
      <c r="AR620" t="str" cm="1">
        <f t="array" aca="1" ref="AR620" ca="1">_FV(A620,"Instrument type",TRUE)</f>
        <v>ETF</v>
      </c>
    </row>
    <row r="621" spans="1:44" ht="18.75" customHeight="1" x14ac:dyDescent="0.25">
      <c r="A621" t="e" vm="634">
        <v>#VALUE!</v>
      </c>
      <c r="B621" t="s">
        <v>1908</v>
      </c>
      <c r="C621" t="s">
        <v>1909</v>
      </c>
      <c r="D621" s="31" cm="1">
        <f t="array" aca="1" ref="D621" ca="1">_FV(A621,"Last trade time",TRUE)</f>
        <v>45824.840288390624</v>
      </c>
      <c r="E621" s="23" cm="1">
        <f t="array" aca="1" ref="E621" ca="1">_FV(A621,"Price")</f>
        <v>21.79</v>
      </c>
      <c r="F621" s="27" cm="1">
        <f t="array" aca="1" ref="F621" ca="1">_FV(A621,"Change (%)",TRUE)</f>
        <v>-9.5449999999999997E-3</v>
      </c>
      <c r="G621" s="26" cm="1">
        <f t="array" aca="1" ref="G621" ca="1">_FV(A621,"Change")</f>
        <v>-0.21</v>
      </c>
      <c r="H621" s="23" cm="1">
        <f t="array" aca="1" ref="H621" ca="1">_FV(A621,"Open")</f>
        <v>21.89</v>
      </c>
      <c r="I621" s="23" cm="1">
        <f t="array" aca="1" ref="I621" ca="1">_FV(A621,"Low")</f>
        <v>21.732500000000002</v>
      </c>
      <c r="J621" s="23" cm="1">
        <f t="array" aca="1" ref="J621" ca="1">_FV(A621,"High")</f>
        <v>21.89</v>
      </c>
      <c r="K621" s="23" cm="1">
        <f t="array" aca="1" ref="K621" ca="1">_FV(A621,"Previous close",TRUE)</f>
        <v>22</v>
      </c>
      <c r="L621" s="26"/>
      <c r="M621" s="23" cm="1">
        <f t="array" aca="1" ref="M621" ca="1">_FV(A621,"52 week low",TRUE)</f>
        <v>17.86</v>
      </c>
      <c r="N621" s="23" cm="1">
        <f t="array" aca="1" ref="N621" ca="1">_FV(A621,"52 week high",TRUE)</f>
        <v>23.539100000000001</v>
      </c>
      <c r="O621" s="8" cm="1">
        <f t="array" aca="1" ref="O621" ca="1">_FV(A621,"Volume")</f>
        <v>17882</v>
      </c>
      <c r="P621" s="7" cm="1">
        <f t="array" aca="1" ref="P621" ca="1">_FV(A621,"Volume average",TRUE)</f>
        <v>34500</v>
      </c>
      <c r="Q621" t="s">
        <v>923</v>
      </c>
      <c r="S621" t="s">
        <v>318</v>
      </c>
      <c r="T621" s="25" cm="1">
        <f t="array" aca="1" ref="T621" ca="1">_FV(A621,"Expense ratio",TRUE)</f>
        <v>9.0000000000000011E-3</v>
      </c>
      <c r="U621" s="24" cm="1">
        <f t="array" aca="1" ref="U621" ca="1">_FV(A621,"Market cap",TRUE)</f>
        <v>66373228.039999999</v>
      </c>
      <c r="V621" s="4">
        <v>66377492</v>
      </c>
      <c r="W621" s="4">
        <v>66377492</v>
      </c>
      <c r="X621" t="s">
        <v>580</v>
      </c>
      <c r="Y621" t="s">
        <v>1704</v>
      </c>
      <c r="Z621" s="5">
        <v>21.47</v>
      </c>
      <c r="AA621" s="20"/>
      <c r="AB621" s="5">
        <v>0.19339999999999999</v>
      </c>
      <c r="AC621" s="4">
        <v>46907</v>
      </c>
      <c r="AE621" s="5">
        <v>16.06893488802621</v>
      </c>
      <c r="AF621" s="5">
        <v>30.64097000177803</v>
      </c>
      <c r="AI621" s="4">
        <v>46907</v>
      </c>
      <c r="AJ621" s="5">
        <v>1007853.1834</v>
      </c>
      <c r="AL621" s="5">
        <v>23.539000000000001</v>
      </c>
      <c r="AM621" s="5">
        <v>17.86</v>
      </c>
      <c r="AN621" t="s">
        <v>90</v>
      </c>
      <c r="AO621" t="str" cm="1">
        <f t="array" aca="1" ref="AO621" ca="1">_FV(A621,"Currency")</f>
        <v>USD</v>
      </c>
      <c r="AP621" t="str" cm="1">
        <f t="array" aca="1" ref="AP621" ca="1">_FV(A621,"Exchange")</f>
        <v>CBOE BZX Exchange</v>
      </c>
      <c r="AQ621" s="6" t="str" cm="1">
        <f t="array" aca="1" ref="AQ621" ca="1">_FV(A621,"Exchange abbreviation",TRUE)</f>
        <v>BATS</v>
      </c>
      <c r="AR621" t="str" cm="1">
        <f t="array" aca="1" ref="AR621" ca="1">_FV(A621,"Instrument type",TRUE)</f>
        <v>ETF</v>
      </c>
    </row>
    <row r="622" spans="1:44" ht="18.75" customHeight="1" x14ac:dyDescent="0.25">
      <c r="A622" t="e" vm="635">
        <v>#VALUE!</v>
      </c>
      <c r="B622" t="s">
        <v>1910</v>
      </c>
      <c r="C622" t="s">
        <v>1911</v>
      </c>
      <c r="D622" s="31" cm="1">
        <f t="array" aca="1" ref="D622" ca="1">_FV(A622,"Last trade time",TRUE)</f>
        <v>45824.840277812502</v>
      </c>
      <c r="E622" s="23" cm="1">
        <f t="array" aca="1" ref="E622" ca="1">_FV(A622,"Price")</f>
        <v>115.4353</v>
      </c>
      <c r="F622" s="27" cm="1">
        <f t="array" aca="1" ref="F622" ca="1">_FV(A622,"Change (%)",TRUE)</f>
        <v>8.3770000000000008E-3</v>
      </c>
      <c r="G622" s="26" cm="1">
        <f t="array" aca="1" ref="G622" ca="1">_FV(A622,"Change")</f>
        <v>0.95899999999999996</v>
      </c>
      <c r="H622" s="23" cm="1">
        <f t="array" aca="1" ref="H622" ca="1">_FV(A622,"Open")</f>
        <v>115.4353</v>
      </c>
      <c r="I622" s="23" cm="1">
        <f t="array" aca="1" ref="I622" ca="1">_FV(A622,"Low")</f>
        <v>115.4353</v>
      </c>
      <c r="J622" s="23" cm="1">
        <f t="array" aca="1" ref="J622" ca="1">_FV(A622,"High")</f>
        <v>115.4353</v>
      </c>
      <c r="K622" s="23" cm="1">
        <f t="array" aca="1" ref="K622" ca="1">_FV(A622,"Previous close",TRUE)</f>
        <v>114.47629999999999</v>
      </c>
      <c r="L622" s="26"/>
      <c r="M622" s="23" cm="1">
        <f t="array" aca="1" ref="M622" ca="1">_FV(A622,"52 week low",TRUE)</f>
        <v>98.09</v>
      </c>
      <c r="N622" s="23" cm="1">
        <f t="array" aca="1" ref="N622" ca="1">_FV(A622,"52 week high",TRUE)</f>
        <v>126.78</v>
      </c>
      <c r="O622" s="8" cm="1">
        <f t="array" aca="1" ref="O622" ca="1">_FV(A622,"Volume")</f>
        <v>121</v>
      </c>
      <c r="P622" s="7" cm="1">
        <f t="array" aca="1" ref="P622" ca="1">_FV(A622,"Volume average",TRUE)</f>
        <v>227</v>
      </c>
      <c r="Q622" t="s">
        <v>496</v>
      </c>
      <c r="S622" t="s">
        <v>305</v>
      </c>
      <c r="T622" s="25" cm="1">
        <f t="array" aca="1" ref="T622" ca="1">_FV(A622,"Expense ratio",TRUE)</f>
        <v>9.0000000000000011E-3</v>
      </c>
      <c r="U622" s="24" cm="1">
        <f t="array" aca="1" ref="U622" ca="1">_FV(A622,"Market cap",TRUE)</f>
        <v>45524972.700000003</v>
      </c>
      <c r="V622" s="4">
        <v>45523848</v>
      </c>
      <c r="W622" s="4">
        <v>45523848</v>
      </c>
      <c r="Y622" t="s">
        <v>405</v>
      </c>
      <c r="Z622" s="5">
        <v>115.00521999999999</v>
      </c>
      <c r="AA622" s="5">
        <v>15.828430000000001</v>
      </c>
      <c r="AB622" s="5">
        <v>6.8999999999999999E-3</v>
      </c>
      <c r="AC622" s="4">
        <v>263</v>
      </c>
      <c r="AE622" s="5">
        <v>-0.92328906761544038</v>
      </c>
      <c r="AF622" s="5">
        <v>3.0246968683400599</v>
      </c>
      <c r="AI622" s="4">
        <v>263</v>
      </c>
      <c r="AJ622" s="5">
        <v>30210.231400000001</v>
      </c>
      <c r="AL622" s="5">
        <v>126.78</v>
      </c>
      <c r="AM622" s="5">
        <v>98.09</v>
      </c>
      <c r="AN622" t="s">
        <v>47</v>
      </c>
      <c r="AO622" t="str" cm="1">
        <f t="array" aca="1" ref="AO622" ca="1">_FV(A622,"Currency")</f>
        <v>USD</v>
      </c>
      <c r="AP622" t="str" cm="1">
        <f t="array" aca="1" ref="AP622" ca="1">_FV(A622,"Exchange")</f>
        <v>NYSE Arca</v>
      </c>
      <c r="AQ622" s="6" t="str" cm="1">
        <f t="array" aca="1" ref="AQ622" ca="1">_FV(A622,"Exchange abbreviation",TRUE)</f>
        <v>ARCX</v>
      </c>
      <c r="AR622" t="str" cm="1">
        <f t="array" aca="1" ref="AR622" ca="1">_FV(A622,"Instrument type",TRUE)</f>
        <v>ETF</v>
      </c>
    </row>
    <row r="623" spans="1:44" ht="18.75" customHeight="1" x14ac:dyDescent="0.25">
      <c r="A623" t="e" vm="636">
        <v>#VALUE!</v>
      </c>
      <c r="B623" t="s">
        <v>1912</v>
      </c>
      <c r="C623" t="s">
        <v>1913</v>
      </c>
      <c r="D623" s="31" cm="1">
        <f t="array" aca="1" ref="D623" ca="1">_FV(A623,"Last trade time",TRUE)</f>
        <v>45824.840333957814</v>
      </c>
      <c r="E623" s="23" cm="1">
        <f t="array" aca="1" ref="E623" ca="1">_FV(A623,"Price")</f>
        <v>22.5198</v>
      </c>
      <c r="F623" s="27" cm="1">
        <f t="array" aca="1" ref="F623" ca="1">_FV(A623,"Change (%)",TRUE)</f>
        <v>3.748E-3</v>
      </c>
      <c r="G623" s="26" cm="1">
        <f t="array" aca="1" ref="G623" ca="1">_FV(A623,"Change")</f>
        <v>8.4099999999999994E-2</v>
      </c>
      <c r="H623" s="23" cm="1">
        <f t="array" aca="1" ref="H623" ca="1">_FV(A623,"Open")</f>
        <v>22.43</v>
      </c>
      <c r="I623" s="23" cm="1">
        <f t="array" aca="1" ref="I623" ca="1">_FV(A623,"Low")</f>
        <v>22.43</v>
      </c>
      <c r="J623" s="23" cm="1">
        <f t="array" aca="1" ref="J623" ca="1">_FV(A623,"High")</f>
        <v>22.549900000000001</v>
      </c>
      <c r="K623" s="23" cm="1">
        <f t="array" aca="1" ref="K623" ca="1">_FV(A623,"Previous close",TRUE)</f>
        <v>22.435700000000001</v>
      </c>
      <c r="L623" s="26"/>
      <c r="M623" s="23" cm="1">
        <f t="array" aca="1" ref="M623" ca="1">_FV(A623,"52 week low",TRUE)</f>
        <v>20.22</v>
      </c>
      <c r="N623" s="23" cm="1">
        <f t="array" aca="1" ref="N623" ca="1">_FV(A623,"52 week high",TRUE)</f>
        <v>22.58</v>
      </c>
      <c r="O623" s="8" cm="1">
        <f t="array" aca="1" ref="O623" ca="1">_FV(A623,"Volume")</f>
        <v>2878</v>
      </c>
      <c r="P623" s="7" cm="1">
        <f t="array" aca="1" ref="P623" ca="1">_FV(A623,"Volume average",TRUE)</f>
        <v>13368</v>
      </c>
      <c r="Q623" t="s">
        <v>923</v>
      </c>
      <c r="S623" t="s">
        <v>318</v>
      </c>
      <c r="T623" s="25" cm="1">
        <f t="array" aca="1" ref="T623" ca="1">_FV(A623,"Expense ratio",TRUE)</f>
        <v>9.0000000000000011E-3</v>
      </c>
      <c r="U623" s="24" cm="1">
        <f t="array" aca="1" ref="U623" ca="1">_FV(A623,"Market cap",TRUE)</f>
        <v>41360312.409999996</v>
      </c>
      <c r="V623" s="4">
        <v>41359344</v>
      </c>
      <c r="W623" s="4">
        <v>41359344</v>
      </c>
      <c r="Y623" t="s">
        <v>1914</v>
      </c>
      <c r="Z623" s="5">
        <v>22.48</v>
      </c>
      <c r="AA623" s="5">
        <v>30.522444</v>
      </c>
      <c r="AB623" s="4">
        <v>0</v>
      </c>
      <c r="AC623" s="4">
        <v>21831</v>
      </c>
      <c r="AE623" s="5">
        <v>1.7239842182006799</v>
      </c>
      <c r="AF623" s="5">
        <v>7.5543031324609933</v>
      </c>
      <c r="AI623" s="4">
        <v>21831</v>
      </c>
      <c r="AJ623" s="5">
        <v>490119.04859999998</v>
      </c>
      <c r="AL623" s="5">
        <v>22.53</v>
      </c>
      <c r="AM623" s="5">
        <v>20.22</v>
      </c>
      <c r="AN623" t="s">
        <v>47</v>
      </c>
      <c r="AO623" t="str" cm="1">
        <f t="array" aca="1" ref="AO623" ca="1">_FV(A623,"Currency")</f>
        <v>USD</v>
      </c>
      <c r="AP623" t="str" cm="1">
        <f t="array" aca="1" ref="AP623" ca="1">_FV(A623,"Exchange")</f>
        <v>CBOE BZX Exchange</v>
      </c>
      <c r="AQ623" s="6" t="str" cm="1">
        <f t="array" aca="1" ref="AQ623" ca="1">_FV(A623,"Exchange abbreviation",TRUE)</f>
        <v>BATS</v>
      </c>
      <c r="AR623" t="str" cm="1">
        <f t="array" aca="1" ref="AR623" ca="1">_FV(A623,"Instrument type",TRUE)</f>
        <v>ETF</v>
      </c>
    </row>
    <row r="624" spans="1:44" ht="18.75" customHeight="1" x14ac:dyDescent="0.25">
      <c r="A624" t="e" vm="637">
        <v>#VALUE!</v>
      </c>
      <c r="B624" t="s">
        <v>1915</v>
      </c>
      <c r="C624" t="s">
        <v>1916</v>
      </c>
      <c r="D624" s="31" cm="1">
        <f t="array" aca="1" ref="D624" ca="1">_FV(A624,"Last trade time",TRUE)</f>
        <v>45824.84027780078</v>
      </c>
      <c r="E624" s="23" cm="1">
        <f t="array" aca="1" ref="E624" ca="1">_FV(A624,"Price")</f>
        <v>10.07</v>
      </c>
      <c r="F624" s="27" cm="1">
        <f t="array" aca="1" ref="F624" ca="1">_FV(A624,"Change (%)",TRUE)</f>
        <v>0</v>
      </c>
      <c r="G624" s="26" cm="1">
        <f t="array" aca="1" ref="G624" ca="1">_FV(A624,"Change")</f>
        <v>0</v>
      </c>
      <c r="H624" s="23" cm="1">
        <f t="array" aca="1" ref="H624" ca="1">_FV(A624,"Open")</f>
        <v>10.07</v>
      </c>
      <c r="I624" s="23" cm="1">
        <f t="array" aca="1" ref="I624" ca="1">_FV(A624,"Low")</f>
        <v>10.07</v>
      </c>
      <c r="J624" s="23" cm="1">
        <f t="array" aca="1" ref="J624" ca="1">_FV(A624,"High")</f>
        <v>10.07</v>
      </c>
      <c r="K624" s="23" cm="1">
        <f t="array" aca="1" ref="K624" ca="1">_FV(A624,"Previous close",TRUE)</f>
        <v>10.07</v>
      </c>
      <c r="L624" s="26"/>
      <c r="M624" s="23" cm="1">
        <f t="array" aca="1" ref="M624" ca="1">_FV(A624,"52 week low",TRUE)</f>
        <v>9.93</v>
      </c>
      <c r="N624" s="23" cm="1">
        <f t="array" aca="1" ref="N624" ca="1">_FV(A624,"52 week high",TRUE)</f>
        <v>10.210000000000001</v>
      </c>
      <c r="O624" s="8" cm="1">
        <f t="array" aca="1" ref="O624" ca="1">_FV(A624,"Volume")</f>
        <v>10</v>
      </c>
      <c r="P624" s="7" cm="1">
        <f t="array" aca="1" ref="P624" ca="1">_FV(A624,"Volume average",TRUE)</f>
        <v>5115</v>
      </c>
      <c r="Q624" t="s">
        <v>290</v>
      </c>
      <c r="S624" t="s">
        <v>1917</v>
      </c>
      <c r="T624" s="25" cm="1">
        <f t="array" aca="1" ref="T624" ca="1">_FV(A624,"Expense ratio",TRUE)</f>
        <v>9.0000000000000011E-3</v>
      </c>
      <c r="U624" s="24" cm="1">
        <f t="array" aca="1" ref="U624" ca="1">_FV(A624,"Market cap",TRUE)</f>
        <v>27548082.469999999</v>
      </c>
      <c r="V624" s="4">
        <v>27548082</v>
      </c>
      <c r="W624" s="4">
        <v>27548082</v>
      </c>
      <c r="Y624" t="s">
        <v>1918</v>
      </c>
      <c r="Z624" s="5">
        <v>10.03781</v>
      </c>
      <c r="AA624" s="20"/>
      <c r="AB624" s="5">
        <v>7.0099999999999996E-2</v>
      </c>
      <c r="AC624" s="4">
        <v>6765</v>
      </c>
      <c r="AE624" s="5">
        <v>2.3627717025727968</v>
      </c>
      <c r="AF624" s="5">
        <v>6.0430365197899238</v>
      </c>
      <c r="AI624" s="4">
        <v>6765</v>
      </c>
      <c r="AJ624" s="5">
        <v>67988.25</v>
      </c>
      <c r="AL624" s="5">
        <v>10.210000000000001</v>
      </c>
      <c r="AM624" s="5">
        <v>9.93</v>
      </c>
      <c r="AN624" t="s">
        <v>47</v>
      </c>
      <c r="AO624" t="str" cm="1">
        <f t="array" aca="1" ref="AO624" ca="1">_FV(A624,"Currency")</f>
        <v>USD</v>
      </c>
      <c r="AP624" t="str" cm="1">
        <f t="array" aca="1" ref="AP624" ca="1">_FV(A624,"Exchange")</f>
        <v>NYSE Arca</v>
      </c>
      <c r="AQ624" s="6" t="str" cm="1">
        <f t="array" aca="1" ref="AQ624" ca="1">_FV(A624,"Exchange abbreviation",TRUE)</f>
        <v>ARCX</v>
      </c>
      <c r="AR624" t="str" cm="1">
        <f t="array" aca="1" ref="AR624" ca="1">_FV(A624,"Instrument type",TRUE)</f>
        <v>ETF</v>
      </c>
    </row>
    <row r="625" spans="1:44" ht="18.75" customHeight="1" x14ac:dyDescent="0.25">
      <c r="A625" t="e" vm="638">
        <v>#VALUE!</v>
      </c>
      <c r="B625" t="s">
        <v>1919</v>
      </c>
      <c r="C625" t="s">
        <v>1920</v>
      </c>
      <c r="D625" s="31" cm="1">
        <f t="array" aca="1" ref="D625" ca="1">_FV(A625,"Last trade time",TRUE)</f>
        <v>45824.84027780078</v>
      </c>
      <c r="E625" s="23" cm="1">
        <f t="array" aca="1" ref="E625" ca="1">_FV(A625,"Price")</f>
        <v>10.130000000000001</v>
      </c>
      <c r="F625" s="27" cm="1">
        <f t="array" aca="1" ref="F625" ca="1">_FV(A625,"Change (%)",TRUE)</f>
        <v>-2.9529999999999999E-3</v>
      </c>
      <c r="G625" s="26" cm="1">
        <f t="array" aca="1" ref="G625" ca="1">_FV(A625,"Change")</f>
        <v>-0.03</v>
      </c>
      <c r="H625" s="23" cm="1">
        <f t="array" aca="1" ref="H625" ca="1">_FV(A625,"Open")</f>
        <v>10.130000000000001</v>
      </c>
      <c r="I625" s="23" cm="1">
        <f t="array" aca="1" ref="I625" ca="1">_FV(A625,"Low")</f>
        <v>10.130000000000001</v>
      </c>
      <c r="J625" s="23" cm="1">
        <f t="array" aca="1" ref="J625" ca="1">_FV(A625,"High")</f>
        <v>10.130000000000001</v>
      </c>
      <c r="K625" s="23" cm="1">
        <f t="array" aca="1" ref="K625" ca="1">_FV(A625,"Previous close",TRUE)</f>
        <v>10.16</v>
      </c>
      <c r="L625" s="26"/>
      <c r="M625" s="23" cm="1">
        <f t="array" aca="1" ref="M625" ca="1">_FV(A625,"52 week low",TRUE)</f>
        <v>9.4550000000000001</v>
      </c>
      <c r="N625" s="23" cm="1">
        <f t="array" aca="1" ref="N625" ca="1">_FV(A625,"52 week high",TRUE)</f>
        <v>11.02</v>
      </c>
      <c r="O625" s="8" cm="1">
        <f t="array" aca="1" ref="O625" ca="1">_FV(A625,"Volume")</f>
        <v>112</v>
      </c>
      <c r="P625" s="7" cm="1">
        <f t="array" aca="1" ref="P625" ca="1">_FV(A625,"Volume average",TRUE)</f>
        <v>12479</v>
      </c>
      <c r="Q625" t="s">
        <v>290</v>
      </c>
      <c r="S625" t="s">
        <v>1917</v>
      </c>
      <c r="T625" s="25" cm="1">
        <f t="array" aca="1" ref="T625" ca="1">_FV(A625,"Expense ratio",TRUE)</f>
        <v>9.0000000000000011E-3</v>
      </c>
      <c r="U625" s="24" cm="1">
        <f t="array" aca="1" ref="U625" ca="1">_FV(A625,"Market cap",TRUE)</f>
        <v>32561791.48</v>
      </c>
      <c r="V625" s="4">
        <v>32561792</v>
      </c>
      <c r="W625" s="4">
        <v>32561792</v>
      </c>
      <c r="Y625" t="s">
        <v>1918</v>
      </c>
      <c r="Z625" s="5">
        <v>10.09205</v>
      </c>
      <c r="AA625" s="20"/>
      <c r="AB625" s="5">
        <v>8.3400000000000002E-2</v>
      </c>
      <c r="AC625" s="4">
        <v>28290</v>
      </c>
      <c r="AE625" s="5">
        <v>3.0333721646832679</v>
      </c>
      <c r="AF625" s="5">
        <v>8.0797195929218404</v>
      </c>
      <c r="AI625" s="4">
        <v>28290</v>
      </c>
      <c r="AJ625" s="5">
        <v>286011.90000000002</v>
      </c>
      <c r="AL625" s="5">
        <v>11.02</v>
      </c>
      <c r="AM625" s="5">
        <v>9.4550000000000001</v>
      </c>
      <c r="AN625" t="s">
        <v>47</v>
      </c>
      <c r="AO625" t="str" cm="1">
        <f t="array" aca="1" ref="AO625" ca="1">_FV(A625,"Currency")</f>
        <v>USD</v>
      </c>
      <c r="AP625" t="str" cm="1">
        <f t="array" aca="1" ref="AP625" ca="1">_FV(A625,"Exchange")</f>
        <v>NYSE Arca</v>
      </c>
      <c r="AQ625" s="6" t="str" cm="1">
        <f t="array" aca="1" ref="AQ625" ca="1">_FV(A625,"Exchange abbreviation",TRUE)</f>
        <v>ARCX</v>
      </c>
      <c r="AR625" t="str" cm="1">
        <f t="array" aca="1" ref="AR625" ca="1">_FV(A625,"Instrument type",TRUE)</f>
        <v>ETF</v>
      </c>
    </row>
    <row r="626" spans="1:44" ht="18.75" customHeight="1" x14ac:dyDescent="0.25">
      <c r="A626" t="e" vm="639">
        <v>#VALUE!</v>
      </c>
      <c r="B626" t="s">
        <v>1921</v>
      </c>
      <c r="C626" t="s">
        <v>1922</v>
      </c>
      <c r="D626" s="31" cm="1">
        <f t="array" aca="1" ref="D626" ca="1">_FV(A626,"Last trade time",TRUE)</f>
        <v>45824.840333957814</v>
      </c>
      <c r="E626" s="23" cm="1">
        <f t="array" aca="1" ref="E626" ca="1">_FV(A626,"Price")</f>
        <v>30.44</v>
      </c>
      <c r="F626" s="27" cm="1">
        <f t="array" aca="1" ref="F626" ca="1">_FV(A626,"Change (%)",TRUE)</f>
        <v>8.9490000000000004E-3</v>
      </c>
      <c r="G626" s="26" cm="1">
        <f t="array" aca="1" ref="G626" ca="1">_FV(A626,"Change")</f>
        <v>0.27</v>
      </c>
      <c r="H626" s="23" cm="1">
        <f t="array" aca="1" ref="H626" ca="1">_FV(A626,"Open")</f>
        <v>30.4</v>
      </c>
      <c r="I626" s="23" cm="1">
        <f t="array" aca="1" ref="I626" ca="1">_FV(A626,"Low")</f>
        <v>30.37</v>
      </c>
      <c r="J626" s="23" cm="1">
        <f t="array" aca="1" ref="J626" ca="1">_FV(A626,"High")</f>
        <v>30.4725</v>
      </c>
      <c r="K626" s="23" cm="1">
        <f t="array" aca="1" ref="K626" ca="1">_FV(A626,"Previous close",TRUE)</f>
        <v>30.17</v>
      </c>
      <c r="L626" s="26"/>
      <c r="M626" s="23" cm="1">
        <f t="array" aca="1" ref="M626" ca="1">_FV(A626,"52 week low",TRUE)</f>
        <v>25.51</v>
      </c>
      <c r="N626" s="23" cm="1">
        <f t="array" aca="1" ref="N626" ca="1">_FV(A626,"52 week high",TRUE)</f>
        <v>30.96</v>
      </c>
      <c r="O626" s="8" cm="1">
        <f t="array" aca="1" ref="O626" ca="1">_FV(A626,"Volume")</f>
        <v>28466</v>
      </c>
      <c r="P626" s="7" cm="1">
        <f t="array" aca="1" ref="P626" ca="1">_FV(A626,"Volume average",TRUE)</f>
        <v>18013</v>
      </c>
      <c r="Q626" t="s">
        <v>923</v>
      </c>
      <c r="S626" t="s">
        <v>318</v>
      </c>
      <c r="T626" s="25" cm="1">
        <f t="array" aca="1" ref="T626" ca="1">_FV(A626,"Expense ratio",TRUE)</f>
        <v>9.0000000000000011E-3</v>
      </c>
      <c r="U626" s="24" cm="1">
        <f t="array" aca="1" ref="U626" ca="1">_FV(A626,"Market cap",TRUE)</f>
        <v>428701012.54000002</v>
      </c>
      <c r="V626" s="4">
        <v>428690944</v>
      </c>
      <c r="W626" s="4">
        <v>428690944</v>
      </c>
      <c r="Y626" t="s">
        <v>1923</v>
      </c>
      <c r="Z626" s="5">
        <v>30.29</v>
      </c>
      <c r="AA626" s="5">
        <v>30.725294000000002</v>
      </c>
      <c r="AB626" s="4">
        <v>0</v>
      </c>
      <c r="AC626" s="4">
        <v>42534</v>
      </c>
      <c r="AE626" s="5">
        <v>2.0641441351787249</v>
      </c>
      <c r="AF626" s="5">
        <v>10.762498282968711</v>
      </c>
      <c r="AI626" s="4">
        <v>42534</v>
      </c>
      <c r="AJ626" s="5">
        <v>1289630.8799999999</v>
      </c>
      <c r="AL626" s="5">
        <v>30.96</v>
      </c>
      <c r="AM626" s="5">
        <v>25.51</v>
      </c>
      <c r="AN626" t="s">
        <v>90</v>
      </c>
      <c r="AO626" t="str" cm="1">
        <f t="array" aca="1" ref="AO626" ca="1">_FV(A626,"Currency")</f>
        <v>USD</v>
      </c>
      <c r="AP626" t="str" cm="1">
        <f t="array" aca="1" ref="AP626" ca="1">_FV(A626,"Exchange")</f>
        <v>CBOE BZX Exchange</v>
      </c>
      <c r="AQ626" s="6" t="str" cm="1">
        <f t="array" aca="1" ref="AQ626" ca="1">_FV(A626,"Exchange abbreviation",TRUE)</f>
        <v>BATS</v>
      </c>
      <c r="AR626" t="str" cm="1">
        <f t="array" aca="1" ref="AR626" ca="1">_FV(A626,"Instrument type",TRUE)</f>
        <v>ETF</v>
      </c>
    </row>
    <row r="627" spans="1:44" ht="18.75" customHeight="1" x14ac:dyDescent="0.25">
      <c r="A627" t="e" vm="640">
        <v>#VALUE!</v>
      </c>
      <c r="B627" t="s">
        <v>1924</v>
      </c>
      <c r="C627" t="s">
        <v>1925</v>
      </c>
      <c r="D627" s="31" cm="1">
        <f t="array" aca="1" ref="D627" ca="1">_FV(A627,"Last trade time",TRUE)</f>
        <v>45824.840277789066</v>
      </c>
      <c r="E627" s="23" cm="1">
        <f t="array" aca="1" ref="E627" ca="1">_FV(A627,"Price")</f>
        <v>25.470300000000002</v>
      </c>
      <c r="F627" s="27" cm="1">
        <f t="array" aca="1" ref="F627" ca="1">_FV(A627,"Change (%)",TRUE)</f>
        <v>-5.8069999999999997E-4</v>
      </c>
      <c r="G627" s="26" cm="1">
        <f t="array" aca="1" ref="G627" ca="1">_FV(A627,"Change")</f>
        <v>-1.4800000000000001E-2</v>
      </c>
      <c r="H627" s="23" cm="1">
        <f t="array" aca="1" ref="H627" ca="1">_FV(A627,"Open")</f>
        <v>25.505400000000002</v>
      </c>
      <c r="I627" s="23" cm="1">
        <f t="array" aca="1" ref="I627" ca="1">_FV(A627,"Low")</f>
        <v>25.45</v>
      </c>
      <c r="J627" s="23" cm="1">
        <f t="array" aca="1" ref="J627" ca="1">_FV(A627,"High")</f>
        <v>25.521100000000001</v>
      </c>
      <c r="K627" s="23" cm="1">
        <f t="array" aca="1" ref="K627" ca="1">_FV(A627,"Previous close",TRUE)</f>
        <v>25.485099999999999</v>
      </c>
      <c r="L627" s="26"/>
      <c r="M627" s="23" cm="1">
        <f t="array" aca="1" ref="M627" ca="1">_FV(A627,"52 week low",TRUE)</f>
        <v>24.71</v>
      </c>
      <c r="N627" s="23" cm="1">
        <f t="array" aca="1" ref="N627" ca="1">_FV(A627,"52 week high",TRUE)</f>
        <v>25.98</v>
      </c>
      <c r="O627" s="8" cm="1">
        <f t="array" aca="1" ref="O627" ca="1">_FV(A627,"Volume")</f>
        <v>1005</v>
      </c>
      <c r="P627" s="7" cm="1">
        <f t="array" aca="1" ref="P627" ca="1">_FV(A627,"Volume average",TRUE)</f>
        <v>4882</v>
      </c>
      <c r="Q627" t="s">
        <v>1040</v>
      </c>
      <c r="S627" t="s">
        <v>1208</v>
      </c>
      <c r="T627" s="25" cm="1">
        <f t="array" aca="1" ref="T627" ca="1">_FV(A627,"Expense ratio",TRUE)</f>
        <v>9.0000000000000011E-3</v>
      </c>
      <c r="U627" s="24" cm="1">
        <f t="array" aca="1" ref="U627" ca="1">_FV(A627,"Market cap",TRUE)</f>
        <v>43530587.609999999</v>
      </c>
      <c r="V627" s="4">
        <v>43530588</v>
      </c>
      <c r="W627" s="4">
        <v>43530588</v>
      </c>
      <c r="Y627" t="s">
        <v>1209</v>
      </c>
      <c r="Z627" s="5">
        <v>25.38</v>
      </c>
      <c r="AB627" s="20"/>
      <c r="AC627" s="4">
        <v>7600</v>
      </c>
      <c r="AE627" s="5">
        <v>2.1316797666317999</v>
      </c>
      <c r="AF627" s="20"/>
      <c r="AI627" s="4">
        <v>7600</v>
      </c>
      <c r="AJ627" s="5">
        <v>192891.04</v>
      </c>
      <c r="AL627" s="5">
        <v>25.98</v>
      </c>
      <c r="AM627" s="5">
        <v>24.71</v>
      </c>
      <c r="AN627" t="s">
        <v>47</v>
      </c>
      <c r="AO627" t="str" cm="1">
        <f t="array" aca="1" ref="AO627" ca="1">_FV(A627,"Currency")</f>
        <v>USD</v>
      </c>
      <c r="AP627" t="str" cm="1">
        <f t="array" aca="1" ref="AP627" ca="1">_FV(A627,"Exchange")</f>
        <v>NYSE Arca</v>
      </c>
      <c r="AQ627" s="6" t="str" cm="1">
        <f t="array" aca="1" ref="AQ627" ca="1">_FV(A627,"Exchange abbreviation",TRUE)</f>
        <v>ARCX</v>
      </c>
      <c r="AR627" t="str" cm="1">
        <f t="array" aca="1" ref="AR627" ca="1">_FV(A627,"Instrument type",TRUE)</f>
        <v>ETF</v>
      </c>
    </row>
    <row r="628" spans="1:44" ht="18.75" customHeight="1" x14ac:dyDescent="0.25">
      <c r="A628" t="e" vm="641">
        <v>#VALUE!</v>
      </c>
      <c r="B628" t="s">
        <v>1926</v>
      </c>
      <c r="C628" t="s">
        <v>1927</v>
      </c>
      <c r="D628" s="31" cm="1">
        <f t="array" aca="1" ref="D628" ca="1">_FV(A628,"Last trade time",TRUE)</f>
        <v>45824.840353193751</v>
      </c>
      <c r="E628" s="23" cm="1">
        <f t="array" aca="1" ref="E628" ca="1">_FV(A628,"Price")</f>
        <v>24.866900000000001</v>
      </c>
      <c r="F628" s="27" cm="1">
        <f t="array" aca="1" ref="F628" ca="1">_FV(A628,"Change (%)",TRUE)</f>
        <v>1.47E-3</v>
      </c>
      <c r="G628" s="26" cm="1">
        <f t="array" aca="1" ref="G628" ca="1">_FV(A628,"Change")</f>
        <v>3.6499999999999998E-2</v>
      </c>
      <c r="H628" s="23" cm="1">
        <f t="array" aca="1" ref="H628" ca="1">_FV(A628,"Open")</f>
        <v>24.94</v>
      </c>
      <c r="I628" s="23" cm="1">
        <f t="array" aca="1" ref="I628" ca="1">_FV(A628,"Low")</f>
        <v>24.85</v>
      </c>
      <c r="J628" s="23" cm="1">
        <f t="array" aca="1" ref="J628" ca="1">_FV(A628,"High")</f>
        <v>24.94</v>
      </c>
      <c r="K628" s="23" cm="1">
        <f t="array" aca="1" ref="K628" ca="1">_FV(A628,"Previous close",TRUE)</f>
        <v>24.830400000000001</v>
      </c>
      <c r="L628" s="26"/>
      <c r="M628" s="23" cm="1">
        <f t="array" aca="1" ref="M628" ca="1">_FV(A628,"52 week low",TRUE)</f>
        <v>21.97</v>
      </c>
      <c r="N628" s="23" cm="1">
        <f t="array" aca="1" ref="N628" ca="1">_FV(A628,"52 week high",TRUE)</f>
        <v>24.99</v>
      </c>
      <c r="O628" s="8" cm="1">
        <f t="array" aca="1" ref="O628" ca="1">_FV(A628,"Volume")</f>
        <v>1829</v>
      </c>
      <c r="P628" s="7" cm="1">
        <f t="array" aca="1" ref="P628" ca="1">_FV(A628,"Volume average",TRUE)</f>
        <v>18822</v>
      </c>
      <c r="Q628" t="s">
        <v>923</v>
      </c>
      <c r="S628" t="s">
        <v>318</v>
      </c>
      <c r="T628" s="25" cm="1">
        <f t="array" aca="1" ref="T628" ca="1">_FV(A628,"Expense ratio",TRUE)</f>
        <v>9.0000000000000011E-3</v>
      </c>
      <c r="U628" s="24" cm="1">
        <f t="array" aca="1" ref="U628" ca="1">_FV(A628,"Market cap",TRUE)</f>
        <v>82816386.870000005</v>
      </c>
      <c r="V628" s="4">
        <v>82814424</v>
      </c>
      <c r="W628" s="4">
        <v>82814424</v>
      </c>
      <c r="Y628" t="s">
        <v>1928</v>
      </c>
      <c r="Z628" s="5">
        <v>24.88</v>
      </c>
      <c r="AA628" s="5">
        <v>16.292300000000001</v>
      </c>
      <c r="AB628" s="4">
        <v>0</v>
      </c>
      <c r="AC628" s="4">
        <v>22280</v>
      </c>
      <c r="AE628" s="5">
        <v>10.155072431924459</v>
      </c>
      <c r="AF628" s="5">
        <v>3.2046465514361082</v>
      </c>
      <c r="AI628" s="4">
        <v>22280</v>
      </c>
      <c r="AJ628" s="5">
        <v>553212.39999999991</v>
      </c>
      <c r="AL628" s="5">
        <v>24.99</v>
      </c>
      <c r="AM628" s="5">
        <v>21.97</v>
      </c>
      <c r="AN628" t="s">
        <v>47</v>
      </c>
      <c r="AO628" t="str" cm="1">
        <f t="array" aca="1" ref="AO628" ca="1">_FV(A628,"Currency")</f>
        <v>USD</v>
      </c>
      <c r="AP628" t="str" cm="1">
        <f t="array" aca="1" ref="AP628" ca="1">_FV(A628,"Exchange")</f>
        <v>CBOE BZX Exchange</v>
      </c>
      <c r="AQ628" s="6" t="str" cm="1">
        <f t="array" aca="1" ref="AQ628" ca="1">_FV(A628,"Exchange abbreviation",TRUE)</f>
        <v>BATS</v>
      </c>
      <c r="AR628" t="str" cm="1">
        <f t="array" aca="1" ref="AR628" ca="1">_FV(A628,"Instrument type",TRUE)</f>
        <v>ETF</v>
      </c>
    </row>
    <row r="629" spans="1:44" ht="18.75" customHeight="1" x14ac:dyDescent="0.25">
      <c r="A629" t="e" vm="642">
        <v>#VALUE!</v>
      </c>
      <c r="B629" t="s">
        <v>1929</v>
      </c>
      <c r="C629" t="s">
        <v>1930</v>
      </c>
      <c r="D629" s="31" cm="1">
        <f t="array" aca="1" ref="D629" ca="1">_FV(A629,"Last trade time",TRUE)</f>
        <v>45824.840277789066</v>
      </c>
      <c r="E629" s="23" cm="1">
        <f t="array" aca="1" ref="E629" ca="1">_FV(A629,"Price")</f>
        <v>25.475000000000001</v>
      </c>
      <c r="F629" s="27" cm="1">
        <f t="array" aca="1" ref="F629" ca="1">_FV(A629,"Change (%)",TRUE)</f>
        <v>-9.569E-4</v>
      </c>
      <c r="G629" s="26" cm="1">
        <f t="array" aca="1" ref="G629" ca="1">_FV(A629,"Change")</f>
        <v>-2.4400000000000002E-2</v>
      </c>
      <c r="H629" s="23" cm="1">
        <f t="array" aca="1" ref="H629" ca="1">_FV(A629,"Open")</f>
        <v>25.51</v>
      </c>
      <c r="I629" s="23" cm="1">
        <f t="array" aca="1" ref="I629" ca="1">_FV(A629,"Low")</f>
        <v>25.475000000000001</v>
      </c>
      <c r="J629" s="23" cm="1">
        <f t="array" aca="1" ref="J629" ca="1">_FV(A629,"High")</f>
        <v>25.529299999999999</v>
      </c>
      <c r="K629" s="23" cm="1">
        <f t="array" aca="1" ref="K629" ca="1">_FV(A629,"Previous close",TRUE)</f>
        <v>25.499400000000001</v>
      </c>
      <c r="L629" s="26"/>
      <c r="M629" s="23" cm="1">
        <f t="array" aca="1" ref="M629" ca="1">_FV(A629,"52 week low",TRUE)</f>
        <v>24.6</v>
      </c>
      <c r="N629" s="23" cm="1">
        <f t="array" aca="1" ref="N629" ca="1">_FV(A629,"52 week high",TRUE)</f>
        <v>25.92</v>
      </c>
      <c r="O629" s="8" cm="1">
        <f t="array" aca="1" ref="O629" ca="1">_FV(A629,"Volume")</f>
        <v>1216</v>
      </c>
      <c r="P629" s="7" cm="1">
        <f t="array" aca="1" ref="P629" ca="1">_FV(A629,"Volume average",TRUE)</f>
        <v>3794</v>
      </c>
      <c r="Q629" t="s">
        <v>119</v>
      </c>
      <c r="T629" s="25" cm="1">
        <f t="array" aca="1" ref="T629" ca="1">_FV(A629,"Expense ratio",TRUE)</f>
        <v>9.0000000000000011E-3</v>
      </c>
      <c r="U629" s="24" cm="1">
        <f t="array" aca="1" ref="U629" ca="1">_FV(A629,"Market cap",TRUE)</f>
        <v>33368411.329999998</v>
      </c>
      <c r="V629" s="16"/>
      <c r="W629" s="16"/>
      <c r="Z629" s="18"/>
      <c r="AA629" s="20"/>
      <c r="AB629" s="20"/>
      <c r="AC629" s="21">
        <v>5476</v>
      </c>
      <c r="AE629" s="18"/>
      <c r="AF629" s="20"/>
      <c r="AI629" s="21"/>
      <c r="AJ629" s="18"/>
      <c r="AL629" s="18"/>
      <c r="AM629" s="18"/>
      <c r="AN629" t="s">
        <v>73</v>
      </c>
      <c r="AO629" t="str" cm="1">
        <f t="array" aca="1" ref="AO629" ca="1">_FV(A629,"Currency")</f>
        <v>USD</v>
      </c>
      <c r="AP629" t="str" cm="1">
        <f t="array" aca="1" ref="AP629" ca="1">_FV(A629,"Exchange")</f>
        <v>NYSE Arca</v>
      </c>
      <c r="AQ629" s="6" t="str" cm="1">
        <f t="array" aca="1" ref="AQ629" ca="1">_FV(A629,"Exchange abbreviation",TRUE)</f>
        <v>ARCX</v>
      </c>
      <c r="AR629" t="str" cm="1">
        <f t="array" aca="1" ref="AR629" ca="1">_FV(A629,"Instrument type",TRUE)</f>
        <v>ETF</v>
      </c>
    </row>
    <row r="630" spans="1:44" ht="18.75" customHeight="1" x14ac:dyDescent="0.25">
      <c r="A630" t="e" vm="643">
        <v>#VALUE!</v>
      </c>
      <c r="B630" t="s">
        <v>1931</v>
      </c>
      <c r="C630" t="s">
        <v>1913</v>
      </c>
      <c r="D630" s="31" cm="1">
        <f t="array" aca="1" ref="D630" ca="1">_FV(A630,"Last trade time",TRUE)</f>
        <v>45824.840333957814</v>
      </c>
      <c r="E630" s="23" cm="1">
        <f t="array" aca="1" ref="E630" ca="1">_FV(A630,"Price")</f>
        <v>21.983499999999999</v>
      </c>
      <c r="F630" s="27" cm="1">
        <f t="array" aca="1" ref="F630" ca="1">_FV(A630,"Change (%)",TRUE)</f>
        <v>1.0270999999999999E-2</v>
      </c>
      <c r="G630" s="26" cm="1">
        <f t="array" aca="1" ref="G630" ca="1">_FV(A630,"Change")</f>
        <v>0.2235</v>
      </c>
      <c r="H630" s="23" cm="1">
        <f t="array" aca="1" ref="H630" ca="1">_FV(A630,"Open")</f>
        <v>21.98</v>
      </c>
      <c r="I630" s="23" cm="1">
        <f t="array" aca="1" ref="I630" ca="1">_FV(A630,"Low")</f>
        <v>21.97</v>
      </c>
      <c r="J630" s="23" cm="1">
        <f t="array" aca="1" ref="J630" ca="1">_FV(A630,"High")</f>
        <v>21.983499999999999</v>
      </c>
      <c r="K630" s="23" cm="1">
        <f t="array" aca="1" ref="K630" ca="1">_FV(A630,"Previous close",TRUE)</f>
        <v>21.76</v>
      </c>
      <c r="L630" s="26"/>
      <c r="M630" s="23" cm="1">
        <f t="array" aca="1" ref="M630" ca="1">_FV(A630,"52 week low",TRUE)</f>
        <v>18.98</v>
      </c>
      <c r="N630" s="23" cm="1">
        <f t="array" aca="1" ref="N630" ca="1">_FV(A630,"52 week high",TRUE)</f>
        <v>21.983499999999999</v>
      </c>
      <c r="O630" s="8" cm="1">
        <f t="array" aca="1" ref="O630" ca="1">_FV(A630,"Volume")</f>
        <v>862</v>
      </c>
      <c r="P630" s="7" cm="1">
        <f t="array" aca="1" ref="P630" ca="1">_FV(A630,"Volume average",TRUE)</f>
        <v>4174</v>
      </c>
      <c r="Q630" t="s">
        <v>923</v>
      </c>
      <c r="S630" t="s">
        <v>318</v>
      </c>
      <c r="T630" s="25" cm="1">
        <f t="array" aca="1" ref="T630" ca="1">_FV(A630,"Expense ratio",TRUE)</f>
        <v>9.0000000000000011E-3</v>
      </c>
      <c r="U630" s="24" cm="1">
        <f t="array" aca="1" ref="U630" ca="1">_FV(A630,"Market cap",TRUE)</f>
        <v>50670187.350000001</v>
      </c>
      <c r="V630" s="4">
        <v>50668956</v>
      </c>
      <c r="W630" s="4">
        <v>50668956</v>
      </c>
      <c r="Y630" t="s">
        <v>1932</v>
      </c>
      <c r="Z630" s="5">
        <v>21.84</v>
      </c>
      <c r="AA630" s="20"/>
      <c r="AB630" s="20"/>
      <c r="AC630" s="4">
        <v>17192</v>
      </c>
      <c r="AE630" s="5">
        <v>4.2151476876444596</v>
      </c>
      <c r="AF630" s="20"/>
      <c r="AI630" s="4">
        <v>17192</v>
      </c>
      <c r="AJ630" s="5">
        <v>375456.08799999999</v>
      </c>
      <c r="AL630" s="5">
        <v>21.87</v>
      </c>
      <c r="AM630" s="5">
        <v>18.98</v>
      </c>
      <c r="AN630" t="s">
        <v>47</v>
      </c>
      <c r="AO630" t="str" cm="1">
        <f t="array" aca="1" ref="AO630" ca="1">_FV(A630,"Currency")</f>
        <v>USD</v>
      </c>
      <c r="AP630" t="str" cm="1">
        <f t="array" aca="1" ref="AP630" ca="1">_FV(A630,"Exchange")</f>
        <v>CBOE BZX Exchange</v>
      </c>
      <c r="AQ630" s="6" t="str" cm="1">
        <f t="array" aca="1" ref="AQ630" ca="1">_FV(A630,"Exchange abbreviation",TRUE)</f>
        <v>BATS</v>
      </c>
      <c r="AR630" t="str" cm="1">
        <f t="array" aca="1" ref="AR630" ca="1">_FV(A630,"Instrument type",TRUE)</f>
        <v>ETF</v>
      </c>
    </row>
    <row r="631" spans="1:44" ht="18.75" customHeight="1" x14ac:dyDescent="0.25">
      <c r="A631" t="e" vm="644">
        <v>#VALUE!</v>
      </c>
      <c r="B631" t="s">
        <v>1933</v>
      </c>
      <c r="C631" t="s">
        <v>1934</v>
      </c>
      <c r="D631" s="31" cm="1">
        <f t="array" aca="1" ref="D631" ca="1">_FV(A631,"Last trade time",TRUE)</f>
        <v>45824.84027780078</v>
      </c>
      <c r="E631" s="23" cm="1">
        <f t="array" aca="1" ref="E631" ca="1">_FV(A631,"Price")</f>
        <v>60.303100000000001</v>
      </c>
      <c r="F631" s="27" cm="1">
        <f t="array" aca="1" ref="F631" ca="1">_FV(A631,"Change (%)",TRUE)</f>
        <v>1.1049E-2</v>
      </c>
      <c r="G631" s="26" cm="1">
        <f t="array" aca="1" ref="G631" ca="1">_FV(A631,"Change")</f>
        <v>0.65900000000000003</v>
      </c>
      <c r="H631" s="23" cm="1">
        <f t="array" aca="1" ref="H631" ca="1">_FV(A631,"Open")</f>
        <v>60.77</v>
      </c>
      <c r="I631" s="23" cm="1">
        <f t="array" aca="1" ref="I631" ca="1">_FV(A631,"Low")</f>
        <v>60.303100000000001</v>
      </c>
      <c r="J631" s="23" cm="1">
        <f t="array" aca="1" ref="J631" ca="1">_FV(A631,"High")</f>
        <v>60.77</v>
      </c>
      <c r="K631" s="23" cm="1">
        <f t="array" aca="1" ref="K631" ca="1">_FV(A631,"Previous close",TRUE)</f>
        <v>59.644100000000002</v>
      </c>
      <c r="L631" s="26"/>
      <c r="M631" s="23" cm="1">
        <f t="array" aca="1" ref="M631" ca="1">_FV(A631,"52 week low",TRUE)</f>
        <v>43.11</v>
      </c>
      <c r="N631" s="23" cm="1">
        <f t="array" aca="1" ref="N631" ca="1">_FV(A631,"52 week high",TRUE)</f>
        <v>63.41</v>
      </c>
      <c r="O631" s="8" cm="1">
        <f t="array" aca="1" ref="O631" ca="1">_FV(A631,"Volume")</f>
        <v>370</v>
      </c>
      <c r="P631" s="7" cm="1">
        <f t="array" aca="1" ref="P631" ca="1">_FV(A631,"Volume average",TRUE)</f>
        <v>1580</v>
      </c>
      <c r="Q631" t="s">
        <v>464</v>
      </c>
      <c r="T631" s="25" cm="1">
        <f t="array" aca="1" ref="T631" ca="1">_FV(A631,"Expense ratio",TRUE)</f>
        <v>9.0000000000000011E-3</v>
      </c>
      <c r="U631" s="24" cm="1">
        <f t="array" aca="1" ref="U631" ca="1">_FV(A631,"Market cap",TRUE)</f>
        <v>15026858.85</v>
      </c>
      <c r="V631" s="16"/>
      <c r="W631" s="16"/>
      <c r="Z631" s="18"/>
      <c r="AA631" s="20"/>
      <c r="AB631" s="20"/>
      <c r="AC631" s="21">
        <v>1572</v>
      </c>
      <c r="AE631" s="18"/>
      <c r="AF631" s="20"/>
      <c r="AI631" s="21"/>
      <c r="AJ631" s="18"/>
      <c r="AL631" s="18"/>
      <c r="AM631" s="18"/>
      <c r="AN631" t="s">
        <v>73</v>
      </c>
      <c r="AO631" t="str" cm="1">
        <f t="array" aca="1" ref="AO631" ca="1">_FV(A631,"Currency")</f>
        <v>USD</v>
      </c>
      <c r="AP631" t="str" cm="1">
        <f t="array" aca="1" ref="AP631" ca="1">_FV(A631,"Exchange")</f>
        <v>NYSE Arca</v>
      </c>
      <c r="AQ631" s="6" t="str" cm="1">
        <f t="array" aca="1" ref="AQ631" ca="1">_FV(A631,"Exchange abbreviation",TRUE)</f>
        <v>ARCX</v>
      </c>
      <c r="AR631" t="str" cm="1">
        <f t="array" aca="1" ref="AR631" ca="1">_FV(A631,"Instrument type",TRUE)</f>
        <v>ETF</v>
      </c>
    </row>
    <row r="632" spans="1:44" ht="18.75" customHeight="1" x14ac:dyDescent="0.25">
      <c r="A632" t="e" vm="645">
        <v>#VALUE!</v>
      </c>
      <c r="B632" t="s">
        <v>1935</v>
      </c>
      <c r="C632" t="s">
        <v>1936</v>
      </c>
      <c r="D632" s="31" cm="1">
        <f t="array" aca="1" ref="D632" ca="1">_FV(A632,"Last trade time",TRUE)</f>
        <v>45824.840336932815</v>
      </c>
      <c r="E632" s="23" cm="1">
        <f t="array" aca="1" ref="E632" ca="1">_FV(A632,"Price")</f>
        <v>23.16</v>
      </c>
      <c r="F632" s="27" cm="1">
        <f t="array" aca="1" ref="F632" ca="1">_FV(A632,"Change (%)",TRUE)</f>
        <v>1.0251E-2</v>
      </c>
      <c r="G632" s="26" cm="1">
        <f t="array" aca="1" ref="G632" ca="1">_FV(A632,"Change")</f>
        <v>0.23499999999999999</v>
      </c>
      <c r="H632" s="23" cm="1">
        <f t="array" aca="1" ref="H632" ca="1">_FV(A632,"Open")</f>
        <v>23.04</v>
      </c>
      <c r="I632" s="23" cm="1">
        <f t="array" aca="1" ref="I632" ca="1">_FV(A632,"Low")</f>
        <v>23.04</v>
      </c>
      <c r="J632" s="23" cm="1">
        <f t="array" aca="1" ref="J632" ca="1">_FV(A632,"High")</f>
        <v>23.18</v>
      </c>
      <c r="K632" s="23" cm="1">
        <f t="array" aca="1" ref="K632" ca="1">_FV(A632,"Previous close",TRUE)</f>
        <v>22.925000000000001</v>
      </c>
      <c r="L632" s="26"/>
      <c r="M632" s="23" cm="1">
        <f t="array" aca="1" ref="M632" ca="1">_FV(A632,"52 week low",TRUE)</f>
        <v>19.239999999999998</v>
      </c>
      <c r="N632" s="23" cm="1">
        <f t="array" aca="1" ref="N632" ca="1">_FV(A632,"52 week high",TRUE)</f>
        <v>23.18</v>
      </c>
      <c r="O632" s="8" cm="1">
        <f t="array" aca="1" ref="O632" ca="1">_FV(A632,"Volume")</f>
        <v>47844</v>
      </c>
      <c r="P632" s="7" cm="1">
        <f t="array" aca="1" ref="P632" ca="1">_FV(A632,"Volume average",TRUE)</f>
        <v>227203</v>
      </c>
      <c r="Q632" t="s">
        <v>923</v>
      </c>
      <c r="S632" t="s">
        <v>318</v>
      </c>
      <c r="T632" s="25" cm="1">
        <f t="array" aca="1" ref="T632" ca="1">_FV(A632,"Expense ratio",TRUE)</f>
        <v>9.0000000000000011E-3</v>
      </c>
      <c r="U632" s="24" cm="1">
        <f t="array" aca="1" ref="U632" ca="1">_FV(A632,"Market cap",TRUE)</f>
        <v>66040037.590000004</v>
      </c>
      <c r="V632" s="4">
        <v>66038528</v>
      </c>
      <c r="W632" s="4">
        <v>66038528</v>
      </c>
      <c r="Y632" t="s">
        <v>1937</v>
      </c>
      <c r="Z632" s="5">
        <v>22.99</v>
      </c>
      <c r="AA632" s="5">
        <v>30.690519999999999</v>
      </c>
      <c r="AB632" s="4">
        <v>0</v>
      </c>
      <c r="AC632" s="4">
        <v>154342</v>
      </c>
      <c r="AE632" s="5">
        <v>6.5827834460107537</v>
      </c>
      <c r="AF632" s="5">
        <v>14.1441740159673</v>
      </c>
      <c r="AI632" s="4">
        <v>154342</v>
      </c>
      <c r="AJ632" s="5">
        <v>3554496.26</v>
      </c>
      <c r="AL632" s="5">
        <v>23.09</v>
      </c>
      <c r="AM632" s="5">
        <v>19.239999999999998</v>
      </c>
      <c r="AN632" t="s">
        <v>90</v>
      </c>
      <c r="AO632" t="str" cm="1">
        <f t="array" aca="1" ref="AO632" ca="1">_FV(A632,"Currency")</f>
        <v>USD</v>
      </c>
      <c r="AP632" t="str" cm="1">
        <f t="array" aca="1" ref="AP632" ca="1">_FV(A632,"Exchange")</f>
        <v>CBOE BZX Exchange</v>
      </c>
      <c r="AQ632" s="6" t="str" cm="1">
        <f t="array" aca="1" ref="AQ632" ca="1">_FV(A632,"Exchange abbreviation",TRUE)</f>
        <v>BATS</v>
      </c>
      <c r="AR632" t="str" cm="1">
        <f t="array" aca="1" ref="AR632" ca="1">_FV(A632,"Instrument type",TRUE)</f>
        <v>ETF</v>
      </c>
    </row>
    <row r="633" spans="1:44" ht="18.75" customHeight="1" x14ac:dyDescent="0.25">
      <c r="A633" t="e" vm="646">
        <v>#VALUE!</v>
      </c>
      <c r="B633" t="s">
        <v>1938</v>
      </c>
      <c r="C633" t="s">
        <v>1939</v>
      </c>
      <c r="D633" s="31" cm="1">
        <f t="array" aca="1" ref="D633" ca="1">_FV(A633,"Last trade time",TRUE)</f>
        <v>45824.840336932815</v>
      </c>
      <c r="E633" s="23" cm="1">
        <f t="array" aca="1" ref="E633" ca="1">_FV(A633,"Price")</f>
        <v>28.958100000000002</v>
      </c>
      <c r="F633" s="27" cm="1">
        <f t="array" aca="1" ref="F633" ca="1">_FV(A633,"Change (%)",TRUE)</f>
        <v>1.2078999999999999E-2</v>
      </c>
      <c r="G633" s="26" cm="1">
        <f t="array" aca="1" ref="G633" ca="1">_FV(A633,"Change")</f>
        <v>0.34560000000000002</v>
      </c>
      <c r="H633" s="23" cm="1">
        <f t="array" aca="1" ref="H633" ca="1">_FV(A633,"Open")</f>
        <v>28.9</v>
      </c>
      <c r="I633" s="23" cm="1">
        <f t="array" aca="1" ref="I633" ca="1">_FV(A633,"Low")</f>
        <v>28.85</v>
      </c>
      <c r="J633" s="23" cm="1">
        <f t="array" aca="1" ref="J633" ca="1">_FV(A633,"High")</f>
        <v>28.9815</v>
      </c>
      <c r="K633" s="23" cm="1">
        <f t="array" aca="1" ref="K633" ca="1">_FV(A633,"Previous close",TRUE)</f>
        <v>28.612500000000001</v>
      </c>
      <c r="L633" s="26"/>
      <c r="M633" s="23" cm="1">
        <f t="array" aca="1" ref="M633" ca="1">_FV(A633,"52 week low",TRUE)</f>
        <v>23.761399999999998</v>
      </c>
      <c r="N633" s="23" cm="1">
        <f t="array" aca="1" ref="N633" ca="1">_FV(A633,"52 week high",TRUE)</f>
        <v>29.04</v>
      </c>
      <c r="O633" s="8" cm="1">
        <f t="array" aca="1" ref="O633" ca="1">_FV(A633,"Volume")</f>
        <v>19116</v>
      </c>
      <c r="P633" s="7" cm="1">
        <f t="array" aca="1" ref="P633" ca="1">_FV(A633,"Volume average",TRUE)</f>
        <v>10202</v>
      </c>
      <c r="Q633" t="s">
        <v>923</v>
      </c>
      <c r="S633" t="s">
        <v>318</v>
      </c>
      <c r="T633" s="25" cm="1">
        <f t="array" aca="1" ref="T633" ca="1">_FV(A633,"Expense ratio",TRUE)</f>
        <v>9.0000000000000011E-3</v>
      </c>
      <c r="U633" s="24" cm="1">
        <f t="array" aca="1" ref="U633" ca="1">_FV(A633,"Market cap",TRUE)</f>
        <v>390563469.13999999</v>
      </c>
      <c r="V633" s="4">
        <v>390554080</v>
      </c>
      <c r="W633" s="4">
        <v>390554080</v>
      </c>
      <c r="Y633" t="s">
        <v>1940</v>
      </c>
      <c r="Z633" s="5">
        <v>28.79</v>
      </c>
      <c r="AA633" s="5">
        <v>38.867330000000003</v>
      </c>
      <c r="AB633" s="4">
        <v>0</v>
      </c>
      <c r="AC633" s="4">
        <v>27326</v>
      </c>
      <c r="AE633" s="5">
        <v>4.289590826940759</v>
      </c>
      <c r="AF633" s="5">
        <v>12.013997803582679</v>
      </c>
      <c r="AI633" s="4">
        <v>27326</v>
      </c>
      <c r="AJ633" s="5">
        <v>786947.81099999999</v>
      </c>
      <c r="AL633" s="5">
        <v>28.86</v>
      </c>
      <c r="AM633" s="5">
        <v>23.760999999999999</v>
      </c>
      <c r="AN633" t="s">
        <v>47</v>
      </c>
      <c r="AO633" t="str" cm="1">
        <f t="array" aca="1" ref="AO633" ca="1">_FV(A633,"Currency")</f>
        <v>USD</v>
      </c>
      <c r="AP633" t="str" cm="1">
        <f t="array" aca="1" ref="AP633" ca="1">_FV(A633,"Exchange")</f>
        <v>CBOE BZX Exchange</v>
      </c>
      <c r="AQ633" s="6" t="str" cm="1">
        <f t="array" aca="1" ref="AQ633" ca="1">_FV(A633,"Exchange abbreviation",TRUE)</f>
        <v>BATS</v>
      </c>
      <c r="AR633" t="str" cm="1">
        <f t="array" aca="1" ref="AR633" ca="1">_FV(A633,"Instrument type",TRUE)</f>
        <v>ETF</v>
      </c>
    </row>
    <row r="634" spans="1:44" ht="18.75" customHeight="1" x14ac:dyDescent="0.25">
      <c r="A634" t="e" vm="647">
        <v>#VALUE!</v>
      </c>
      <c r="B634" t="s">
        <v>1941</v>
      </c>
      <c r="C634" t="s">
        <v>1942</v>
      </c>
      <c r="D634" s="31" cm="1">
        <f t="array" aca="1" ref="D634" ca="1">_FV(A634,"Last trade time",TRUE)</f>
        <v>45824.840338610935</v>
      </c>
      <c r="E634" s="23" cm="1">
        <f t="array" aca="1" ref="E634" ca="1">_FV(A634,"Price")</f>
        <v>22.84</v>
      </c>
      <c r="F634" s="27" cm="1">
        <f t="array" aca="1" ref="F634" ca="1">_FV(A634,"Change (%)",TRUE)</f>
        <v>9.7260000000000003E-3</v>
      </c>
      <c r="G634" s="26" cm="1">
        <f t="array" aca="1" ref="G634" ca="1">_FV(A634,"Change")</f>
        <v>0.22</v>
      </c>
      <c r="H634" s="23" cm="1">
        <f t="array" aca="1" ref="H634" ca="1">_FV(A634,"Open")</f>
        <v>22.79</v>
      </c>
      <c r="I634" s="23" cm="1">
        <f t="array" aca="1" ref="I634" ca="1">_FV(A634,"Low")</f>
        <v>22.77</v>
      </c>
      <c r="J634" s="23" cm="1">
        <f t="array" aca="1" ref="J634" ca="1">_FV(A634,"High")</f>
        <v>22.84</v>
      </c>
      <c r="K634" s="23" cm="1">
        <f t="array" aca="1" ref="K634" ca="1">_FV(A634,"Previous close",TRUE)</f>
        <v>22.62</v>
      </c>
      <c r="L634" s="26"/>
      <c r="M634" s="23" cm="1">
        <f t="array" aca="1" ref="M634" ca="1">_FV(A634,"52 week low",TRUE)</f>
        <v>20.09</v>
      </c>
      <c r="N634" s="23" cm="1">
        <f t="array" aca="1" ref="N634" ca="1">_FV(A634,"52 week high",TRUE)</f>
        <v>24.042000000000002</v>
      </c>
      <c r="O634" s="8" cm="1">
        <f t="array" aca="1" ref="O634" ca="1">_FV(A634,"Volume")</f>
        <v>6829</v>
      </c>
      <c r="P634" s="7" cm="1">
        <f t="array" aca="1" ref="P634" ca="1">_FV(A634,"Volume average",TRUE)</f>
        <v>6882</v>
      </c>
      <c r="Q634" t="s">
        <v>143</v>
      </c>
      <c r="T634" s="25" cm="1">
        <f t="array" aca="1" ref="T634" ca="1">_FV(A634,"Expense ratio",TRUE)</f>
        <v>9.0000000000000011E-3</v>
      </c>
      <c r="U634" s="24" cm="1">
        <f t="array" aca="1" ref="U634" ca="1">_FV(A634,"Market cap",TRUE)</f>
        <v>105779343.97</v>
      </c>
      <c r="V634" s="16"/>
      <c r="W634" s="16"/>
      <c r="Z634" s="18"/>
      <c r="AB634" s="20"/>
      <c r="AC634" s="21">
        <v>6602</v>
      </c>
      <c r="AE634" s="18"/>
      <c r="AF634" s="20"/>
      <c r="AI634" s="21"/>
      <c r="AJ634" s="18"/>
      <c r="AL634" s="18"/>
      <c r="AM634" s="18"/>
      <c r="AN634" t="s">
        <v>73</v>
      </c>
      <c r="AO634" t="str" cm="1">
        <f t="array" aca="1" ref="AO634" ca="1">_FV(A634,"Currency")</f>
        <v>USD</v>
      </c>
      <c r="AP634" t="str" cm="1">
        <f t="array" aca="1" ref="AP634" ca="1">_FV(A634,"Exchange")</f>
        <v>CBOE BZX Exchange</v>
      </c>
      <c r="AQ634" s="6" t="str" cm="1">
        <f t="array" aca="1" ref="AQ634" ca="1">_FV(A634,"Exchange abbreviation",TRUE)</f>
        <v>BATS</v>
      </c>
      <c r="AR634" t="str" cm="1">
        <f t="array" aca="1" ref="AR634" ca="1">_FV(A634,"Instrument type",TRUE)</f>
        <v>ETF</v>
      </c>
    </row>
    <row r="635" spans="1:44" ht="18.75" customHeight="1" x14ac:dyDescent="0.25">
      <c r="A635" t="e" vm="648">
        <v>#VALUE!</v>
      </c>
      <c r="B635" t="s">
        <v>1943</v>
      </c>
      <c r="C635" t="s">
        <v>1944</v>
      </c>
      <c r="D635" s="31" cm="1">
        <f t="array" aca="1" ref="D635" ca="1">_FV(A635,"Last trade time",TRUE)</f>
        <v>45824.840352534375</v>
      </c>
      <c r="E635" s="23" cm="1">
        <f t="array" aca="1" ref="E635" ca="1">_FV(A635,"Price")</f>
        <v>24.130400000000002</v>
      </c>
      <c r="F635" s="27" cm="1">
        <f t="array" aca="1" ref="F635" ca="1">_FV(A635,"Change (%)",TRUE)</f>
        <v>3.5479999999999999E-3</v>
      </c>
      <c r="G635" s="26" cm="1">
        <f t="array" aca="1" ref="G635" ca="1">_FV(A635,"Change")</f>
        <v>8.5300000000000001E-2</v>
      </c>
      <c r="H635" s="23" cm="1">
        <f t="array" aca="1" ref="H635" ca="1">_FV(A635,"Open")</f>
        <v>24.22</v>
      </c>
      <c r="I635" s="23" cm="1">
        <f t="array" aca="1" ref="I635" ca="1">_FV(A635,"Low")</f>
        <v>24.1</v>
      </c>
      <c r="J635" s="23" cm="1">
        <f t="array" aca="1" ref="J635" ca="1">_FV(A635,"High")</f>
        <v>24.22</v>
      </c>
      <c r="K635" s="23" cm="1">
        <f t="array" aca="1" ref="K635" ca="1">_FV(A635,"Previous close",TRUE)</f>
        <v>24.045100000000001</v>
      </c>
      <c r="L635" s="26"/>
      <c r="M635" s="23" cm="1">
        <f t="array" aca="1" ref="M635" ca="1">_FV(A635,"52 week low",TRUE)</f>
        <v>20.79</v>
      </c>
      <c r="N635" s="23" cm="1">
        <f t="array" aca="1" ref="N635" ca="1">_FV(A635,"52 week high",TRUE)</f>
        <v>24.29</v>
      </c>
      <c r="O635" s="8" cm="1">
        <f t="array" aca="1" ref="O635" ca="1">_FV(A635,"Volume")</f>
        <v>9307</v>
      </c>
      <c r="P635" s="7" cm="1">
        <f t="array" aca="1" ref="P635" ca="1">_FV(A635,"Volume average",TRUE)</f>
        <v>12561</v>
      </c>
      <c r="Q635" t="s">
        <v>464</v>
      </c>
      <c r="T635" s="25" cm="1">
        <f t="array" aca="1" ref="T635" ca="1">_FV(A635,"Expense ratio",TRUE)</f>
        <v>9.0000000000000011E-3</v>
      </c>
      <c r="U635" s="24" cm="1">
        <f t="array" aca="1" ref="U635" ca="1">_FV(A635,"Market cap",TRUE)</f>
        <v>105184978.14</v>
      </c>
      <c r="V635" s="16"/>
      <c r="W635" s="16"/>
      <c r="Z635" s="18"/>
      <c r="AA635" s="20"/>
      <c r="AB635" s="20"/>
      <c r="AC635" s="21">
        <v>14511</v>
      </c>
      <c r="AE635" s="18"/>
      <c r="AF635" s="20"/>
      <c r="AI635" s="21"/>
      <c r="AJ635" s="18"/>
      <c r="AL635" s="18"/>
      <c r="AM635" s="18"/>
      <c r="AN635" t="s">
        <v>73</v>
      </c>
      <c r="AO635" t="str" cm="1">
        <f t="array" aca="1" ref="AO635" ca="1">_FV(A635,"Currency")</f>
        <v>USD</v>
      </c>
      <c r="AP635" t="str" cm="1">
        <f t="array" aca="1" ref="AP635" ca="1">_FV(A635,"Exchange")</f>
        <v>CBOE BZX Exchange</v>
      </c>
      <c r="AQ635" s="6" t="str" cm="1">
        <f t="array" aca="1" ref="AQ635" ca="1">_FV(A635,"Exchange abbreviation",TRUE)</f>
        <v>BATS</v>
      </c>
      <c r="AR635" t="str" cm="1">
        <f t="array" aca="1" ref="AR635" ca="1">_FV(A635,"Instrument type",TRUE)</f>
        <v>ETF</v>
      </c>
    </row>
    <row r="636" spans="1:44" ht="18.75" customHeight="1" x14ac:dyDescent="0.25">
      <c r="A636" t="e" vm="649">
        <v>#VALUE!</v>
      </c>
      <c r="B636" t="s">
        <v>1945</v>
      </c>
      <c r="C636" t="s">
        <v>1946</v>
      </c>
      <c r="D636" s="31" cm="1">
        <f t="array" aca="1" ref="D636" ca="1">_FV(A636,"Last trade time",TRUE)</f>
        <v>45824.840334825778</v>
      </c>
      <c r="E636" s="23" cm="1">
        <f t="array" aca="1" ref="E636" ca="1">_FV(A636,"Price")</f>
        <v>28.59</v>
      </c>
      <c r="F636" s="27" cm="1">
        <f t="array" aca="1" ref="F636" ca="1">_FV(A636,"Change (%)",TRUE)</f>
        <v>6.3360000000000005E-3</v>
      </c>
      <c r="G636" s="26" cm="1">
        <f t="array" aca="1" ref="G636" ca="1">_FV(A636,"Change")</f>
        <v>0.18</v>
      </c>
      <c r="H636" s="23" cm="1">
        <f t="array" aca="1" ref="H636" ca="1">_FV(A636,"Open")</f>
        <v>28.5</v>
      </c>
      <c r="I636" s="23" cm="1">
        <f t="array" aca="1" ref="I636" ca="1">_FV(A636,"Low")</f>
        <v>28.5</v>
      </c>
      <c r="J636" s="23" cm="1">
        <f t="array" aca="1" ref="J636" ca="1">_FV(A636,"High")</f>
        <v>28.69</v>
      </c>
      <c r="K636" s="23" cm="1">
        <f t="array" aca="1" ref="K636" ca="1">_FV(A636,"Previous close",TRUE)</f>
        <v>28.41</v>
      </c>
      <c r="L636" s="26"/>
      <c r="M636" s="23" cm="1">
        <f t="array" aca="1" ref="M636" ca="1">_FV(A636,"52 week low",TRUE)</f>
        <v>23.44</v>
      </c>
      <c r="N636" s="23" cm="1">
        <f t="array" aca="1" ref="N636" ca="1">_FV(A636,"52 week high",TRUE)</f>
        <v>28.745999999999999</v>
      </c>
      <c r="O636" s="8" cm="1">
        <f t="array" aca="1" ref="O636" ca="1">_FV(A636,"Volume")</f>
        <v>13078</v>
      </c>
      <c r="P636" s="7" cm="1">
        <f t="array" aca="1" ref="P636" ca="1">_FV(A636,"Volume average",TRUE)</f>
        <v>26310</v>
      </c>
      <c r="Q636" t="s">
        <v>923</v>
      </c>
      <c r="S636" t="s">
        <v>318</v>
      </c>
      <c r="T636" s="25" cm="1">
        <f t="array" aca="1" ref="T636" ca="1">_FV(A636,"Expense ratio",TRUE)</f>
        <v>9.0000000000000011E-3</v>
      </c>
      <c r="U636" s="24" cm="1">
        <f t="array" aca="1" ref="U636" ca="1">_FV(A636,"Market cap",TRUE)</f>
        <v>518039245.91000003</v>
      </c>
      <c r="V636" s="4">
        <v>518026976</v>
      </c>
      <c r="W636" s="4">
        <v>518026976</v>
      </c>
      <c r="Y636" t="s">
        <v>1928</v>
      </c>
      <c r="Z636" s="5">
        <v>28.47</v>
      </c>
      <c r="AA636" s="19">
        <v>30.824975999999999</v>
      </c>
      <c r="AB636" s="4">
        <v>0</v>
      </c>
      <c r="AC636" s="4">
        <v>45669</v>
      </c>
      <c r="AE636" s="5">
        <v>3.6806659369327028</v>
      </c>
      <c r="AF636" s="5">
        <v>11.095090175370521</v>
      </c>
      <c r="AI636" s="4">
        <v>45669</v>
      </c>
      <c r="AJ636" s="5">
        <v>1300516.1129999999</v>
      </c>
      <c r="AL636" s="5">
        <v>28.616</v>
      </c>
      <c r="AM636" s="5">
        <v>23.44</v>
      </c>
      <c r="AN636" t="s">
        <v>90</v>
      </c>
      <c r="AO636" t="str" cm="1">
        <f t="array" aca="1" ref="AO636" ca="1">_FV(A636,"Currency")</f>
        <v>USD</v>
      </c>
      <c r="AP636" t="str" cm="1">
        <f t="array" aca="1" ref="AP636" ca="1">_FV(A636,"Exchange")</f>
        <v>CBOE BZX Exchange</v>
      </c>
      <c r="AQ636" s="6" t="str" cm="1">
        <f t="array" aca="1" ref="AQ636" ca="1">_FV(A636,"Exchange abbreviation",TRUE)</f>
        <v>BATS</v>
      </c>
      <c r="AR636" t="str" cm="1">
        <f t="array" aca="1" ref="AR636" ca="1">_FV(A636,"Instrument type",TRUE)</f>
        <v>ETF</v>
      </c>
    </row>
    <row r="637" spans="1:44" ht="18.75" customHeight="1" x14ac:dyDescent="0.25">
      <c r="A637" t="e" vm="650">
        <v>#VALUE!</v>
      </c>
      <c r="B637" t="s">
        <v>1947</v>
      </c>
      <c r="C637" t="s">
        <v>1948</v>
      </c>
      <c r="D637" s="31" cm="1">
        <f t="array" aca="1" ref="D637" ca="1">_FV(A637,"Last trade time",TRUE)</f>
        <v>45824.84027780078</v>
      </c>
      <c r="E637" s="23" cm="1">
        <f t="array" aca="1" ref="E637" ca="1">_FV(A637,"Price")</f>
        <v>32.395000000000003</v>
      </c>
      <c r="F637" s="27" cm="1">
        <f t="array" aca="1" ref="F637" ca="1">_FV(A637,"Change (%)",TRUE)</f>
        <v>1.2559000000000001E-2</v>
      </c>
      <c r="G637" s="26" cm="1">
        <f t="array" aca="1" ref="G637" ca="1">_FV(A637,"Change")</f>
        <v>0.40179999999999999</v>
      </c>
      <c r="H637" s="23" cm="1">
        <f t="array" aca="1" ref="H637" ca="1">_FV(A637,"Open")</f>
        <v>32.08</v>
      </c>
      <c r="I637" s="23" cm="1">
        <f t="array" aca="1" ref="I637" ca="1">_FV(A637,"Low")</f>
        <v>32.08</v>
      </c>
      <c r="J637" s="23" cm="1">
        <f t="array" aca="1" ref="J637" ca="1">_FV(A637,"High")</f>
        <v>32.427999999999997</v>
      </c>
      <c r="K637" s="23" cm="1">
        <f t="array" aca="1" ref="K637" ca="1">_FV(A637,"Previous close",TRUE)</f>
        <v>31.993200000000002</v>
      </c>
      <c r="L637" s="26"/>
      <c r="M637" s="23" cm="1">
        <f t="array" aca="1" ref="M637" ca="1">_FV(A637,"52 week low",TRUE)</f>
        <v>24.619399999999999</v>
      </c>
      <c r="N637" s="23" cm="1">
        <f t="array" aca="1" ref="N637" ca="1">_FV(A637,"52 week high",TRUE)</f>
        <v>32.840000000000003</v>
      </c>
      <c r="O637" s="8" cm="1">
        <f t="array" aca="1" ref="O637" ca="1">_FV(A637,"Volume")</f>
        <v>2533</v>
      </c>
      <c r="P637" s="7" cm="1">
        <f t="array" aca="1" ref="P637" ca="1">_FV(A637,"Volume average",TRUE)</f>
        <v>1226</v>
      </c>
      <c r="Q637" t="s">
        <v>490</v>
      </c>
      <c r="S637" t="s">
        <v>1949</v>
      </c>
      <c r="T637" s="25" cm="1">
        <f t="array" aca="1" ref="T637" ca="1">_FV(A637,"Expense ratio",TRUE)</f>
        <v>9.0000000000000011E-3</v>
      </c>
      <c r="U637" s="24" cm="1">
        <f t="array" aca="1" ref="U637" ca="1">_FV(A637,"Market cap",TRUE)</f>
        <v>6151989.6399999997</v>
      </c>
      <c r="V637" s="4">
        <v>6151989</v>
      </c>
      <c r="W637" s="4">
        <v>6151989</v>
      </c>
      <c r="Y637" t="s">
        <v>1950</v>
      </c>
      <c r="Z637" s="5">
        <v>32.235999999999997</v>
      </c>
      <c r="AA637" s="20"/>
      <c r="AB637" s="4">
        <v>0</v>
      </c>
      <c r="AC637" s="4">
        <v>1092</v>
      </c>
      <c r="AE637" s="5">
        <v>7.0870589918081039</v>
      </c>
      <c r="AF637" s="5">
        <v>18.65561917209266</v>
      </c>
      <c r="AI637" s="4">
        <v>1092</v>
      </c>
      <c r="AJ637" s="5">
        <v>35305.233600000007</v>
      </c>
      <c r="AL637" s="5">
        <v>32.840000000000003</v>
      </c>
      <c r="AM637" s="5">
        <v>24.619</v>
      </c>
      <c r="AN637" t="s">
        <v>47</v>
      </c>
      <c r="AO637" t="str" cm="1">
        <f t="array" aca="1" ref="AO637" ca="1">_FV(A637,"Currency")</f>
        <v>USD</v>
      </c>
      <c r="AP637" t="str" cm="1">
        <f t="array" aca="1" ref="AP637" ca="1">_FV(A637,"Exchange")</f>
        <v>NYSE Arca</v>
      </c>
      <c r="AQ637" s="6" t="str" cm="1">
        <f t="array" aca="1" ref="AQ637" ca="1">_FV(A637,"Exchange abbreviation",TRUE)</f>
        <v>ARCX</v>
      </c>
      <c r="AR637" t="str" cm="1">
        <f t="array" aca="1" ref="AR637" ca="1">_FV(A637,"Instrument type",TRUE)</f>
        <v>ETF</v>
      </c>
    </row>
    <row r="638" spans="1:44" ht="18.75" customHeight="1" x14ac:dyDescent="0.25">
      <c r="A638" t="e" vm="651">
        <v>#VALUE!</v>
      </c>
      <c r="B638" t="s">
        <v>1951</v>
      </c>
      <c r="C638" t="s">
        <v>1952</v>
      </c>
      <c r="D638" s="31" cm="1">
        <f t="array" aca="1" ref="D638" ca="1">_FV(A638,"Last trade time",TRUE)</f>
        <v>45824.840339258597</v>
      </c>
      <c r="E638" s="23" cm="1">
        <f t="array" aca="1" ref="E638" ca="1">_FV(A638,"Price")</f>
        <v>23.07</v>
      </c>
      <c r="F638" s="27" cm="1">
        <f t="array" aca="1" ref="F638" ca="1">_FV(A638,"Change (%)",TRUE)</f>
        <v>5.6670000000000002E-3</v>
      </c>
      <c r="G638" s="26" cm="1">
        <f t="array" aca="1" ref="G638" ca="1">_FV(A638,"Change")</f>
        <v>0.13</v>
      </c>
      <c r="H638" s="23" cm="1">
        <f t="array" aca="1" ref="H638" ca="1">_FV(A638,"Open")</f>
        <v>23.07</v>
      </c>
      <c r="I638" s="23" cm="1">
        <f t="array" aca="1" ref="I638" ca="1">_FV(A638,"Low")</f>
        <v>23.06</v>
      </c>
      <c r="J638" s="23" cm="1">
        <f t="array" aca="1" ref="J638" ca="1">_FV(A638,"High")</f>
        <v>23.1694</v>
      </c>
      <c r="K638" s="23" cm="1">
        <f t="array" aca="1" ref="K638" ca="1">_FV(A638,"Previous close",TRUE)</f>
        <v>22.94</v>
      </c>
      <c r="L638" s="26"/>
      <c r="M638" s="23" cm="1">
        <f t="array" aca="1" ref="M638" ca="1">_FV(A638,"52 week low",TRUE)</f>
        <v>20.630800000000001</v>
      </c>
      <c r="N638" s="23" cm="1">
        <f t="array" aca="1" ref="N638" ca="1">_FV(A638,"52 week high",TRUE)</f>
        <v>24.76</v>
      </c>
      <c r="O638" s="8" cm="1">
        <f t="array" aca="1" ref="O638" ca="1">_FV(A638,"Volume")</f>
        <v>4336</v>
      </c>
      <c r="P638" s="7" cm="1">
        <f t="array" aca="1" ref="P638" ca="1">_FV(A638,"Volume average",TRUE)</f>
        <v>7188</v>
      </c>
      <c r="Q638" t="s">
        <v>923</v>
      </c>
      <c r="S638" t="s">
        <v>318</v>
      </c>
      <c r="T638" s="25" cm="1">
        <f t="array" aca="1" ref="T638" ca="1">_FV(A638,"Expense ratio",TRUE)</f>
        <v>9.0000000000000011E-3</v>
      </c>
      <c r="U638" s="24" cm="1">
        <f t="array" aca="1" ref="U638" ca="1">_FV(A638,"Market cap",TRUE)</f>
        <v>98018700.819999993</v>
      </c>
      <c r="V638" s="4">
        <v>98016336</v>
      </c>
      <c r="W638" s="4">
        <v>98016336</v>
      </c>
      <c r="Y638" t="s">
        <v>1953</v>
      </c>
      <c r="Z638" s="5">
        <v>23.2</v>
      </c>
      <c r="AA638" s="5">
        <v>16.020451999999999</v>
      </c>
      <c r="AB638" s="4">
        <v>0</v>
      </c>
      <c r="AC638" s="4">
        <v>19146</v>
      </c>
      <c r="AE638" s="5">
        <v>-1.558727782506186</v>
      </c>
      <c r="AF638" s="5">
        <v>6.928909911016734</v>
      </c>
      <c r="AI638" s="4">
        <v>19146</v>
      </c>
      <c r="AJ638" s="5">
        <v>443702.80620000011</v>
      </c>
      <c r="AL638" s="5">
        <v>24.76</v>
      </c>
      <c r="AM638" s="5">
        <v>20.631</v>
      </c>
      <c r="AN638" t="s">
        <v>47</v>
      </c>
      <c r="AO638" t="str" cm="1">
        <f t="array" aca="1" ref="AO638" ca="1">_FV(A638,"Currency")</f>
        <v>USD</v>
      </c>
      <c r="AP638" t="str" cm="1">
        <f t="array" aca="1" ref="AP638" ca="1">_FV(A638,"Exchange")</f>
        <v>CBOE BZX Exchange</v>
      </c>
      <c r="AQ638" s="6" t="str" cm="1">
        <f t="array" aca="1" ref="AQ638" ca="1">_FV(A638,"Exchange abbreviation",TRUE)</f>
        <v>BATS</v>
      </c>
      <c r="AR638" t="str" cm="1">
        <f t="array" aca="1" ref="AR638" ca="1">_FV(A638,"Instrument type",TRUE)</f>
        <v>ETF</v>
      </c>
    </row>
    <row r="639" spans="1:44" ht="18.75" customHeight="1" x14ac:dyDescent="0.25">
      <c r="A639" t="e" vm="652">
        <v>#VALUE!</v>
      </c>
      <c r="B639" t="s">
        <v>1954</v>
      </c>
      <c r="C639" t="s">
        <v>1955</v>
      </c>
      <c r="D639" s="31" cm="1">
        <f t="array" aca="1" ref="D639" ca="1">_FV(A639,"Last trade time",TRUE)</f>
        <v>45824.840341573436</v>
      </c>
      <c r="E639" s="23" cm="1">
        <f t="array" aca="1" ref="E639" ca="1">_FV(A639,"Price")</f>
        <v>21.09</v>
      </c>
      <c r="F639" s="27" cm="1">
        <f t="array" aca="1" ref="F639" ca="1">_FV(A639,"Change (%)",TRUE)</f>
        <v>6.6829999999999997E-3</v>
      </c>
      <c r="G639" s="26" cm="1">
        <f t="array" aca="1" ref="G639" ca="1">_FV(A639,"Change")</f>
        <v>0.14000000000000001</v>
      </c>
      <c r="H639" s="23" cm="1">
        <f t="array" aca="1" ref="H639" ca="1">_FV(A639,"Open")</f>
        <v>21.09</v>
      </c>
      <c r="I639" s="23" cm="1">
        <f t="array" aca="1" ref="I639" ca="1">_FV(A639,"Low")</f>
        <v>21.02</v>
      </c>
      <c r="J639" s="23" cm="1">
        <f t="array" aca="1" ref="J639" ca="1">_FV(A639,"High")</f>
        <v>21.13</v>
      </c>
      <c r="K639" s="23" cm="1">
        <f t="array" aca="1" ref="K639" ca="1">_FV(A639,"Previous close",TRUE)</f>
        <v>20.95</v>
      </c>
      <c r="L639" s="26"/>
      <c r="M639" s="23" cm="1">
        <f t="array" aca="1" ref="M639" ca="1">_FV(A639,"52 week low",TRUE)</f>
        <v>18.579999999999998</v>
      </c>
      <c r="N639" s="23" cm="1">
        <f t="array" aca="1" ref="N639" ca="1">_FV(A639,"52 week high",TRUE)</f>
        <v>22.52</v>
      </c>
      <c r="O639" s="8" cm="1">
        <f t="array" aca="1" ref="O639" ca="1">_FV(A639,"Volume")</f>
        <v>5808</v>
      </c>
      <c r="P639" s="7" cm="1">
        <f t="array" aca="1" ref="P639" ca="1">_FV(A639,"Volume average",TRUE)</f>
        <v>11451</v>
      </c>
      <c r="Q639" t="s">
        <v>923</v>
      </c>
      <c r="S639" t="s">
        <v>318</v>
      </c>
      <c r="T639" s="25" cm="1">
        <f t="array" aca="1" ref="T639" ca="1">_FV(A639,"Expense ratio",TRUE)</f>
        <v>9.0000000000000011E-3</v>
      </c>
      <c r="U639" s="24" cm="1">
        <f t="array" aca="1" ref="U639" ca="1">_FV(A639,"Market cap",TRUE)</f>
        <v>78922198.219999999</v>
      </c>
      <c r="V639" s="4">
        <v>78920336</v>
      </c>
      <c r="W639" s="4">
        <v>78920336</v>
      </c>
      <c r="Y639" t="s">
        <v>1956</v>
      </c>
      <c r="Z639" s="5">
        <v>21.17</v>
      </c>
      <c r="AA639" s="5">
        <v>16.073563</v>
      </c>
      <c r="AB639" s="4">
        <v>0</v>
      </c>
      <c r="AC639" s="4">
        <v>19398</v>
      </c>
      <c r="AE639" s="5">
        <v>-1.575639340797597</v>
      </c>
      <c r="AF639" s="5">
        <v>5.1962318824375853</v>
      </c>
      <c r="AI639" s="4">
        <v>19398</v>
      </c>
      <c r="AJ639" s="5">
        <v>409094.12099999998</v>
      </c>
      <c r="AL639" s="5">
        <v>22.52</v>
      </c>
      <c r="AM639" s="5">
        <v>18.579999999999998</v>
      </c>
      <c r="AN639" t="s">
        <v>47</v>
      </c>
      <c r="AO639" t="str" cm="1">
        <f t="array" aca="1" ref="AO639" ca="1">_FV(A639,"Currency")</f>
        <v>USD</v>
      </c>
      <c r="AP639" t="str" cm="1">
        <f t="array" aca="1" ref="AP639" ca="1">_FV(A639,"Exchange")</f>
        <v>CBOE BZX Exchange</v>
      </c>
      <c r="AQ639" s="6" t="str" cm="1">
        <f t="array" aca="1" ref="AQ639" ca="1">_FV(A639,"Exchange abbreviation",TRUE)</f>
        <v>BATS</v>
      </c>
      <c r="AR639" t="str" cm="1">
        <f t="array" aca="1" ref="AR639" ca="1">_FV(A639,"Instrument type",TRUE)</f>
        <v>ETF</v>
      </c>
    </row>
    <row r="640" spans="1:44" ht="18.75" customHeight="1" x14ac:dyDescent="0.25">
      <c r="A640" t="e" vm="653">
        <v>#VALUE!</v>
      </c>
      <c r="B640" t="s">
        <v>1957</v>
      </c>
      <c r="C640" t="s">
        <v>1958</v>
      </c>
      <c r="D640" s="31" cm="1">
        <f t="array" aca="1" ref="D640" ca="1">_FV(A640,"Last trade time",TRUE)</f>
        <v>45824.840277777781</v>
      </c>
      <c r="E640" s="23" cm="1">
        <f t="array" aca="1" ref="E640" ca="1">_FV(A640,"Price")</f>
        <v>25.598500000000001</v>
      </c>
      <c r="F640" s="27" cm="1">
        <f t="array" aca="1" ref="F640" ca="1">_FV(A640,"Change (%)",TRUE)</f>
        <v>8.8599999999999998E-3</v>
      </c>
      <c r="G640" s="26" cm="1">
        <f t="array" aca="1" ref="G640" ca="1">_FV(A640,"Change")</f>
        <v>0.2248</v>
      </c>
      <c r="H640" s="23" cm="1">
        <f t="array" aca="1" ref="H640" ca="1">_FV(A640,"Open")</f>
        <v>25.685600000000001</v>
      </c>
      <c r="I640" s="23" cm="1">
        <f t="array" aca="1" ref="I640" ca="1">_FV(A640,"Low")</f>
        <v>25.560099999999998</v>
      </c>
      <c r="J640" s="23" cm="1">
        <f t="array" aca="1" ref="J640" ca="1">_FV(A640,"High")</f>
        <v>25.685600000000001</v>
      </c>
      <c r="K640" s="23" cm="1">
        <f t="array" aca="1" ref="K640" ca="1">_FV(A640,"Previous close",TRUE)</f>
        <v>25.373699999999999</v>
      </c>
      <c r="L640" s="26"/>
      <c r="M640" s="23" cm="1">
        <f t="array" aca="1" ref="M640" ca="1">_FV(A640,"52 week low",TRUE)</f>
        <v>21.33</v>
      </c>
      <c r="N640" s="23" cm="1">
        <f t="array" aca="1" ref="N640" ca="1">_FV(A640,"52 week high",TRUE)</f>
        <v>26.225200000000001</v>
      </c>
      <c r="O640" s="8" cm="1">
        <f t="array" aca="1" ref="O640" ca="1">_FV(A640,"Volume")</f>
        <v>6774</v>
      </c>
      <c r="P640" s="7" cm="1">
        <f t="array" aca="1" ref="P640" ca="1">_FV(A640,"Volume average",TRUE)</f>
        <v>15543</v>
      </c>
      <c r="Q640" t="s">
        <v>50</v>
      </c>
      <c r="S640" t="s">
        <v>1208</v>
      </c>
      <c r="T640" s="25" cm="1">
        <f t="array" aca="1" ref="T640" ca="1">_FV(A640,"Expense ratio",TRUE)</f>
        <v>9.0000000000000011E-3</v>
      </c>
      <c r="U640" s="24" cm="1">
        <f t="array" aca="1" ref="U640" ca="1">_FV(A640,"Market cap",TRUE)</f>
        <v>44169340.780000001</v>
      </c>
      <c r="V640" s="4">
        <v>44169340</v>
      </c>
      <c r="W640" s="4">
        <v>44169340</v>
      </c>
      <c r="Y640" t="s">
        <v>1209</v>
      </c>
      <c r="Z640" s="5">
        <v>25.53</v>
      </c>
      <c r="AA640" s="5">
        <v>24.933481</v>
      </c>
      <c r="AB640" s="20"/>
      <c r="AC640" s="4">
        <v>13201</v>
      </c>
      <c r="AE640" s="5">
        <v>2.012783458510881</v>
      </c>
      <c r="AF640" s="20"/>
      <c r="AI640" s="4">
        <v>13201</v>
      </c>
      <c r="AJ640" s="5">
        <v>337417.56</v>
      </c>
      <c r="AL640" s="5">
        <v>26.225000000000001</v>
      </c>
      <c r="AM640" s="5">
        <v>21.33</v>
      </c>
      <c r="AN640" t="s">
        <v>47</v>
      </c>
      <c r="AO640" t="str" cm="1">
        <f t="array" aca="1" ref="AO640" ca="1">_FV(A640,"Currency")</f>
        <v>USD</v>
      </c>
      <c r="AP640" t="str" cm="1">
        <f t="array" aca="1" ref="AP640" ca="1">_FV(A640,"Exchange")</f>
        <v>NYSE Arca</v>
      </c>
      <c r="AQ640" s="6" t="str" cm="1">
        <f t="array" aca="1" ref="AQ640" ca="1">_FV(A640,"Exchange abbreviation",TRUE)</f>
        <v>ARCX</v>
      </c>
      <c r="AR640" t="str" cm="1">
        <f t="array" aca="1" ref="AR640" ca="1">_FV(A640,"Instrument type",TRUE)</f>
        <v>ETF</v>
      </c>
    </row>
    <row r="641" spans="1:44" ht="18.75" customHeight="1" x14ac:dyDescent="0.25">
      <c r="A641" t="e" vm="654">
        <v>#VALUE!</v>
      </c>
      <c r="B641" t="s">
        <v>1959</v>
      </c>
      <c r="C641" t="s">
        <v>1960</v>
      </c>
      <c r="D641" s="31" cm="1">
        <f t="array" aca="1" ref="D641" ca="1">_FV(A641,"Last trade time",TRUE)</f>
        <v>45824.843750196094</v>
      </c>
      <c r="E641" s="23" cm="1">
        <f t="array" aca="1" ref="E641" ca="1">_FV(A641,"Price")</f>
        <v>29.99</v>
      </c>
      <c r="F641" s="27" cm="1">
        <f t="array" aca="1" ref="F641" ca="1">_FV(A641,"Change (%)",TRUE)</f>
        <v>3.057E-2</v>
      </c>
      <c r="G641" s="26" cm="1">
        <f t="array" aca="1" ref="G641" ca="1">_FV(A641,"Change")</f>
        <v>0.88959999999999995</v>
      </c>
      <c r="H641" s="23" cm="1">
        <f t="array" aca="1" ref="H641" ca="1">_FV(A641,"Open")</f>
        <v>29.629899999999999</v>
      </c>
      <c r="I641" s="23" cm="1">
        <f t="array" aca="1" ref="I641" ca="1">_FV(A641,"Low")</f>
        <v>29.629899999999999</v>
      </c>
      <c r="J641" s="23" cm="1">
        <f t="array" aca="1" ref="J641" ca="1">_FV(A641,"High")</f>
        <v>29.99</v>
      </c>
      <c r="K641" s="23" cm="1">
        <f t="array" aca="1" ref="K641" ca="1">_FV(A641,"Previous close",TRUE)</f>
        <v>29.1004</v>
      </c>
      <c r="L641" s="26"/>
      <c r="M641" s="23" cm="1">
        <f t="array" aca="1" ref="M641" ca="1">_FV(A641,"52 week low",TRUE)</f>
        <v>21.46</v>
      </c>
      <c r="N641" s="23" cm="1">
        <f t="array" aca="1" ref="N641" ca="1">_FV(A641,"52 week high",TRUE)</f>
        <v>40.49</v>
      </c>
      <c r="O641" s="8" cm="1">
        <f t="array" aca="1" ref="O641" ca="1">_FV(A641,"Volume")</f>
        <v>118</v>
      </c>
      <c r="P641" s="7" cm="1">
        <f t="array" aca="1" ref="P641" ca="1">_FV(A641,"Volume average",TRUE)</f>
        <v>158</v>
      </c>
      <c r="Q641" t="s">
        <v>490</v>
      </c>
      <c r="T641" s="25" cm="1">
        <f t="array" aca="1" ref="T641" ca="1">_FV(A641,"Expense ratio",TRUE)</f>
        <v>9.0000000000000011E-3</v>
      </c>
      <c r="U641" s="24" cm="1">
        <f t="array" aca="1" ref="U641" ca="1">_FV(A641,"Market cap",TRUE)</f>
        <v>57089182.299999997</v>
      </c>
      <c r="V641" s="16"/>
      <c r="W641" s="16"/>
      <c r="Z641" s="18"/>
      <c r="AA641" s="20"/>
      <c r="AB641" s="20"/>
      <c r="AC641" s="21">
        <v>158</v>
      </c>
      <c r="AE641" s="18"/>
      <c r="AF641" s="20"/>
      <c r="AI641" s="21"/>
      <c r="AJ641" s="18"/>
      <c r="AL641" s="18"/>
      <c r="AM641" s="18"/>
      <c r="AN641" t="s">
        <v>73</v>
      </c>
      <c r="AO641" t="str" cm="1">
        <f t="array" aca="1" ref="AO641" ca="1">_FV(A641,"Currency")</f>
        <v>USD</v>
      </c>
      <c r="AP641" t="str" cm="1">
        <f t="array" aca="1" ref="AP641" ca="1">_FV(A641,"Exchange")</f>
        <v>Nasdaq Stock Market</v>
      </c>
      <c r="AQ641" s="6" t="str" cm="1">
        <f t="array" aca="1" ref="AQ641" ca="1">_FV(A641,"Exchange abbreviation",TRUE)</f>
        <v>XNAS</v>
      </c>
      <c r="AR641" t="str" cm="1">
        <f t="array" aca="1" ref="AR641" ca="1">_FV(A641,"Instrument type",TRUE)</f>
        <v>ETF</v>
      </c>
    </row>
    <row r="642" spans="1:44" ht="18.75" customHeight="1" x14ac:dyDescent="0.25">
      <c r="A642" t="e" vm="655">
        <v>#VALUE!</v>
      </c>
      <c r="B642" t="s">
        <v>1961</v>
      </c>
      <c r="C642" t="s">
        <v>1962</v>
      </c>
      <c r="D642" s="31" cm="1">
        <f t="array" aca="1" ref="D642" ca="1">_FV(A642,"Last trade time",TRUE)</f>
        <v>45824.840303784375</v>
      </c>
      <c r="E642" s="23" cm="1">
        <f t="array" aca="1" ref="E642" ca="1">_FV(A642,"Price")</f>
        <v>25.896699999999999</v>
      </c>
      <c r="F642" s="27" cm="1">
        <f t="array" aca="1" ref="F642" ca="1">_FV(A642,"Change (%)",TRUE)</f>
        <v>4.7220000000000005E-3</v>
      </c>
      <c r="G642" s="26" cm="1">
        <f t="array" aca="1" ref="G642" ca="1">_FV(A642,"Change")</f>
        <v>0.1217</v>
      </c>
      <c r="H642" s="23" cm="1">
        <f t="array" aca="1" ref="H642" ca="1">_FV(A642,"Open")</f>
        <v>25.896699999999999</v>
      </c>
      <c r="I642" s="23" cm="1">
        <f t="array" aca="1" ref="I642" ca="1">_FV(A642,"Low")</f>
        <v>25.896699999999999</v>
      </c>
      <c r="J642" s="23" cm="1">
        <f t="array" aca="1" ref="J642" ca="1">_FV(A642,"High")</f>
        <v>25.896699999999999</v>
      </c>
      <c r="K642" s="23" cm="1">
        <f t="array" aca="1" ref="K642" ca="1">_FV(A642,"Previous close",TRUE)</f>
        <v>25.774999999999999</v>
      </c>
      <c r="L642" s="26"/>
      <c r="M642" s="23" cm="1">
        <f t="array" aca="1" ref="M642" ca="1">_FV(A642,"52 week low",TRUE)</f>
        <v>23.6494</v>
      </c>
      <c r="N642" s="23" cm="1">
        <f t="array" aca="1" ref="N642" ca="1">_FV(A642,"52 week high",TRUE)</f>
        <v>29.845199999999998</v>
      </c>
      <c r="O642" s="8" cm="1">
        <f t="array" aca="1" ref="O642" ca="1">_FV(A642,"Volume")</f>
        <v>5</v>
      </c>
      <c r="P642" s="7" cm="1">
        <f t="array" aca="1" ref="P642" ca="1">_FV(A642,"Volume average",TRUE)</f>
        <v>4</v>
      </c>
      <c r="Q642" t="s">
        <v>270</v>
      </c>
      <c r="S642" t="s">
        <v>1963</v>
      </c>
      <c r="T642" s="25" cm="1">
        <f t="array" aca="1" ref="T642" ca="1">_FV(A642,"Expense ratio",TRUE)</f>
        <v>9.0000000000000011E-3</v>
      </c>
      <c r="U642" s="24" cm="1">
        <f t="array" aca="1" ref="U642" ca="1">_FV(A642,"Market cap",TRUE)</f>
        <v>1271182.52</v>
      </c>
      <c r="V642" s="4">
        <v>1271182</v>
      </c>
      <c r="W642" s="4">
        <v>1271182</v>
      </c>
      <c r="Y642" t="s">
        <v>1037</v>
      </c>
      <c r="Z642" s="5">
        <v>26.1023</v>
      </c>
      <c r="AA642" s="20"/>
      <c r="AB642" s="5">
        <v>1.61E-2</v>
      </c>
      <c r="AC642" s="4">
        <v>73</v>
      </c>
      <c r="AE642" s="5">
        <v>-3.192313395533164</v>
      </c>
      <c r="AF642" s="5">
        <v>-10.091906666542901</v>
      </c>
      <c r="AI642" s="4">
        <v>73</v>
      </c>
      <c r="AJ642" s="5">
        <v>1908.22</v>
      </c>
      <c r="AL642" s="5">
        <v>30.045000000000002</v>
      </c>
      <c r="AM642" s="5">
        <v>23.649000000000001</v>
      </c>
      <c r="AN642" t="s">
        <v>47</v>
      </c>
      <c r="AO642" t="str" cm="1">
        <f t="array" aca="1" ref="AO642" ca="1">_FV(A642,"Currency")</f>
        <v>USD</v>
      </c>
      <c r="AP642" t="str" cm="1">
        <f t="array" aca="1" ref="AP642" ca="1">_FV(A642,"Exchange")</f>
        <v>CBOE BZX Exchange</v>
      </c>
      <c r="AQ642" s="6" t="str" cm="1">
        <f t="array" aca="1" ref="AQ642" ca="1">_FV(A642,"Exchange abbreviation",TRUE)</f>
        <v>BATS</v>
      </c>
      <c r="AR642" t="str" cm="1">
        <f t="array" aca="1" ref="AR642" ca="1">_FV(A642,"Instrument type",TRUE)</f>
        <v>ETF</v>
      </c>
    </row>
    <row r="643" spans="1:44" ht="18.75" customHeight="1" x14ac:dyDescent="0.25">
      <c r="A643" t="e" vm="656">
        <v>#VALUE!</v>
      </c>
      <c r="B643" t="s">
        <v>1964</v>
      </c>
      <c r="C643" t="s">
        <v>1965</v>
      </c>
      <c r="D643" s="31" cm="1">
        <f t="array" aca="1" ref="D643" ca="1">_FV(A643,"Last trade time",TRUE)</f>
        <v>45824.84034178203</v>
      </c>
      <c r="E643" s="23" cm="1">
        <f t="array" aca="1" ref="E643" ca="1">_FV(A643,"Price")</f>
        <v>23.6203</v>
      </c>
      <c r="F643" s="27" cm="1">
        <f t="array" aca="1" ref="F643" ca="1">_FV(A643,"Change (%)",TRUE)</f>
        <v>7.6790000000000001E-3</v>
      </c>
      <c r="G643" s="26" cm="1">
        <f t="array" aca="1" ref="G643" ca="1">_FV(A643,"Change")</f>
        <v>0.18</v>
      </c>
      <c r="H643" s="23" cm="1">
        <f t="array" aca="1" ref="H643" ca="1">_FV(A643,"Open")</f>
        <v>23.53</v>
      </c>
      <c r="I643" s="23" cm="1">
        <f t="array" aca="1" ref="I643" ca="1">_FV(A643,"Low")</f>
        <v>23.53</v>
      </c>
      <c r="J643" s="23" cm="1">
        <f t="array" aca="1" ref="J643" ca="1">_FV(A643,"High")</f>
        <v>23.6892</v>
      </c>
      <c r="K643" s="23" cm="1">
        <f t="array" aca="1" ref="K643" ca="1">_FV(A643,"Previous close",TRUE)</f>
        <v>23.440300000000001</v>
      </c>
      <c r="L643" s="26"/>
      <c r="M643" s="23" cm="1">
        <f t="array" aca="1" ref="M643" ca="1">_FV(A643,"52 week low",TRUE)</f>
        <v>21.9</v>
      </c>
      <c r="N643" s="23" cm="1">
        <f t="array" aca="1" ref="N643" ca="1">_FV(A643,"52 week high",TRUE)</f>
        <v>25.84</v>
      </c>
      <c r="O643" s="8" cm="1">
        <f t="array" aca="1" ref="O643" ca="1">_FV(A643,"Volume")</f>
        <v>3847</v>
      </c>
      <c r="P643" s="7" cm="1">
        <f t="array" aca="1" ref="P643" ca="1">_FV(A643,"Volume average",TRUE)</f>
        <v>48592</v>
      </c>
      <c r="Q643" t="s">
        <v>923</v>
      </c>
      <c r="S643" t="s">
        <v>318</v>
      </c>
      <c r="T643" s="25" cm="1">
        <f t="array" aca="1" ref="T643" ca="1">_FV(A643,"Expense ratio",TRUE)</f>
        <v>9.0000000000000011E-3</v>
      </c>
      <c r="U643" s="24" cm="1">
        <f t="array" aca="1" ref="U643" ca="1">_FV(A643,"Market cap",TRUE)</f>
        <v>95660269.739999995</v>
      </c>
      <c r="V643" s="4">
        <v>95658064</v>
      </c>
      <c r="W643" s="4">
        <v>95658064</v>
      </c>
      <c r="Y643" t="s">
        <v>1966</v>
      </c>
      <c r="Z643" s="5">
        <v>23.73</v>
      </c>
      <c r="AA643" s="5">
        <v>16.107710000000001</v>
      </c>
      <c r="AB643" s="4">
        <v>0</v>
      </c>
      <c r="AC643" s="4">
        <v>36012</v>
      </c>
      <c r="AE643" s="5">
        <v>-4.2862893469499568</v>
      </c>
      <c r="AF643" s="5">
        <v>1.963053314407315</v>
      </c>
      <c r="AI643" s="4">
        <v>36012</v>
      </c>
      <c r="AJ643" s="5">
        <v>851683.79999999993</v>
      </c>
      <c r="AL643" s="5">
        <v>25.84</v>
      </c>
      <c r="AM643" s="5">
        <v>21.9</v>
      </c>
      <c r="AN643" t="s">
        <v>47</v>
      </c>
      <c r="AO643" t="str" cm="1">
        <f t="array" aca="1" ref="AO643" ca="1">_FV(A643,"Currency")</f>
        <v>USD</v>
      </c>
      <c r="AP643" t="str" cm="1">
        <f t="array" aca="1" ref="AP643" ca="1">_FV(A643,"Exchange")</f>
        <v>CBOE BZX Exchange</v>
      </c>
      <c r="AQ643" s="6" t="str" cm="1">
        <f t="array" aca="1" ref="AQ643" ca="1">_FV(A643,"Exchange abbreviation",TRUE)</f>
        <v>BATS</v>
      </c>
      <c r="AR643" t="str" cm="1">
        <f t="array" aca="1" ref="AR643" ca="1">_FV(A643,"Instrument type",TRUE)</f>
        <v>ETF</v>
      </c>
    </row>
    <row r="644" spans="1:44" ht="18.75" customHeight="1" x14ac:dyDescent="0.25">
      <c r="A644" t="e" vm="657">
        <v>#VALUE!</v>
      </c>
      <c r="B644" t="s">
        <v>1967</v>
      </c>
      <c r="C644" t="s">
        <v>1968</v>
      </c>
      <c r="D644" s="31" cm="1">
        <f t="array" aca="1" ref="D644" ca="1">_FV(A644,"Last trade time",TRUE)</f>
        <v>45824.84027780078</v>
      </c>
      <c r="E644" s="23" cm="1">
        <f t="array" aca="1" ref="E644" ca="1">_FV(A644,"Price")</f>
        <v>26.01</v>
      </c>
      <c r="F644" s="27" cm="1">
        <f t="array" aca="1" ref="F644" ca="1">_FV(A644,"Change (%)",TRUE)</f>
        <v>-2.6840000000000002E-3</v>
      </c>
      <c r="G644" s="26" cm="1">
        <f t="array" aca="1" ref="G644" ca="1">_FV(A644,"Change")</f>
        <v>-7.0000000000000007E-2</v>
      </c>
      <c r="H644" s="23" cm="1">
        <f t="array" aca="1" ref="H644" ca="1">_FV(A644,"Open")</f>
        <v>26.12</v>
      </c>
      <c r="I644" s="23" cm="1">
        <f t="array" aca="1" ref="I644" ca="1">_FV(A644,"Low")</f>
        <v>26.01</v>
      </c>
      <c r="J644" s="23" cm="1">
        <f t="array" aca="1" ref="J644" ca="1">_FV(A644,"High")</f>
        <v>26.3</v>
      </c>
      <c r="K644" s="23" cm="1">
        <f t="array" aca="1" ref="K644" ca="1">_FV(A644,"Previous close",TRUE)</f>
        <v>26.08</v>
      </c>
      <c r="L644" s="26"/>
      <c r="M644" s="23" cm="1">
        <f t="array" aca="1" ref="M644" ca="1">_FV(A644,"52 week low",TRUE)</f>
        <v>25.91</v>
      </c>
      <c r="N644" s="23" cm="1">
        <f t="array" aca="1" ref="N644" ca="1">_FV(A644,"52 week high",TRUE)</f>
        <v>30.19</v>
      </c>
      <c r="O644" s="8" cm="1">
        <f t="array" aca="1" ref="O644" ca="1">_FV(A644,"Volume")</f>
        <v>18115</v>
      </c>
      <c r="P644" s="7" cm="1">
        <f t="array" aca="1" ref="P644" ca="1">_FV(A644,"Volume average",TRUE)</f>
        <v>70652</v>
      </c>
      <c r="Q644" t="s">
        <v>370</v>
      </c>
      <c r="R644" t="s">
        <v>370</v>
      </c>
      <c r="S644" t="s">
        <v>1255</v>
      </c>
      <c r="T644" s="25" cm="1">
        <f t="array" aca="1" ref="T644" ca="1">_FV(A644,"Expense ratio",TRUE)</f>
        <v>9.0000000000000011E-3</v>
      </c>
      <c r="U644" s="24" cm="1">
        <f t="array" aca="1" ref="U644" ca="1">_FV(A644,"Market cap",TRUE)</f>
        <v>192565769.5</v>
      </c>
      <c r="V644" s="4">
        <v>192565776</v>
      </c>
      <c r="W644" s="4">
        <v>192565776</v>
      </c>
      <c r="Y644" t="s">
        <v>1969</v>
      </c>
      <c r="Z644" s="5">
        <v>26.51</v>
      </c>
      <c r="AA644" s="5">
        <v>9.8885190000000005</v>
      </c>
      <c r="AB644" s="5">
        <v>8.6999999999999994E-3</v>
      </c>
      <c r="AC644" s="4">
        <v>141261</v>
      </c>
      <c r="AE644" s="5">
        <v>-6.3980251492235629</v>
      </c>
      <c r="AF644" s="5">
        <v>-7.2017390784720909</v>
      </c>
      <c r="AI644" s="4">
        <v>141261</v>
      </c>
      <c r="AJ644" s="5">
        <v>3743416.5</v>
      </c>
      <c r="AL644" s="5">
        <v>30.19</v>
      </c>
      <c r="AM644" s="5">
        <v>25.93</v>
      </c>
      <c r="AN644" t="s">
        <v>90</v>
      </c>
      <c r="AO644" t="str" cm="1">
        <f t="array" aca="1" ref="AO644" ca="1">_FV(A644,"Currency")</f>
        <v>USD</v>
      </c>
      <c r="AP644" t="str" cm="1">
        <f t="array" aca="1" ref="AP644" ca="1">_FV(A644,"Exchange")</f>
        <v>NYSE Arca</v>
      </c>
      <c r="AQ644" s="6" t="str" cm="1">
        <f t="array" aca="1" ref="AQ644" ca="1">_FV(A644,"Exchange abbreviation",TRUE)</f>
        <v>ARCX</v>
      </c>
      <c r="AR644" t="str" cm="1">
        <f t="array" aca="1" ref="AR644" ca="1">_FV(A644,"Instrument type",TRUE)</f>
        <v>ETF</v>
      </c>
    </row>
    <row r="645" spans="1:44" ht="18.75" customHeight="1" x14ac:dyDescent="0.25">
      <c r="A645" t="e" vm="658">
        <v>#VALUE!</v>
      </c>
      <c r="B645" t="s">
        <v>1970</v>
      </c>
      <c r="C645" t="s">
        <v>1971</v>
      </c>
      <c r="D645" s="31" cm="1">
        <f t="array" aca="1" ref="D645" ca="1">_FV(A645,"Last trade time",TRUE)</f>
        <v>45824.840277789066</v>
      </c>
      <c r="E645" s="23" cm="1">
        <f t="array" aca="1" ref="E645" ca="1">_FV(A645,"Price")</f>
        <v>26.5519</v>
      </c>
      <c r="F645" s="27" cm="1">
        <f t="array" aca="1" ref="F645" ca="1">_FV(A645,"Change (%)",TRUE)</f>
        <v>8.0179999999999991E-3</v>
      </c>
      <c r="G645" s="26" cm="1">
        <f t="array" aca="1" ref="G645" ca="1">_FV(A645,"Change")</f>
        <v>0.2112</v>
      </c>
      <c r="H645" s="23" cm="1">
        <f t="array" aca="1" ref="H645" ca="1">_FV(A645,"Open")</f>
        <v>26.7</v>
      </c>
      <c r="I645" s="23" cm="1">
        <f t="array" aca="1" ref="I645" ca="1">_FV(A645,"Low")</f>
        <v>26.52</v>
      </c>
      <c r="J645" s="23" cm="1">
        <f t="array" aca="1" ref="J645" ca="1">_FV(A645,"High")</f>
        <v>26.7</v>
      </c>
      <c r="K645" s="23" cm="1">
        <f t="array" aca="1" ref="K645" ca="1">_FV(A645,"Previous close",TRUE)</f>
        <v>26.340699999999998</v>
      </c>
      <c r="L645" s="26"/>
      <c r="M645" s="23" cm="1">
        <f t="array" aca="1" ref="M645" ca="1">_FV(A645,"52 week low",TRUE)</f>
        <v>21.434999999999999</v>
      </c>
      <c r="N645" s="23" cm="1">
        <f t="array" aca="1" ref="N645" ca="1">_FV(A645,"52 week high",TRUE)</f>
        <v>26.870899999999999</v>
      </c>
      <c r="O645" s="8" cm="1">
        <f t="array" aca="1" ref="O645" ca="1">_FV(A645,"Volume")</f>
        <v>13141</v>
      </c>
      <c r="P645" s="7" cm="1">
        <f t="array" aca="1" ref="P645" ca="1">_FV(A645,"Volume average",TRUE)</f>
        <v>18846</v>
      </c>
      <c r="Q645" t="s">
        <v>408</v>
      </c>
      <c r="S645" t="s">
        <v>1208</v>
      </c>
      <c r="T645" s="25" cm="1">
        <f t="array" aca="1" ref="T645" ca="1">_FV(A645,"Expense ratio",TRUE)</f>
        <v>9.0000000000000011E-3</v>
      </c>
      <c r="U645" s="24" cm="1">
        <f t="array" aca="1" ref="U645" ca="1">_FV(A645,"Market cap",TRUE)</f>
        <v>63107369.619999997</v>
      </c>
      <c r="V645" s="4">
        <v>63107368</v>
      </c>
      <c r="W645" s="4">
        <v>63107368</v>
      </c>
      <c r="Y645" t="s">
        <v>1209</v>
      </c>
      <c r="Z645" s="5">
        <v>26.57</v>
      </c>
      <c r="AA645" s="5">
        <v>13.196349</v>
      </c>
      <c r="AB645" s="20"/>
      <c r="AC645" s="4">
        <v>11906</v>
      </c>
      <c r="AE645" s="5">
        <v>5.7857243753093526</v>
      </c>
      <c r="AF645" s="20"/>
      <c r="AI645" s="4">
        <v>11906</v>
      </c>
      <c r="AJ645" s="5">
        <v>315985.24</v>
      </c>
      <c r="AL645" s="5">
        <v>26.734999999999999</v>
      </c>
      <c r="AM645" s="5">
        <v>21.434999999999999</v>
      </c>
      <c r="AN645" t="s">
        <v>47</v>
      </c>
      <c r="AO645" t="str" cm="1">
        <f t="array" aca="1" ref="AO645" ca="1">_FV(A645,"Currency")</f>
        <v>USD</v>
      </c>
      <c r="AP645" t="str" cm="1">
        <f t="array" aca="1" ref="AP645" ca="1">_FV(A645,"Exchange")</f>
        <v>NYSE Arca</v>
      </c>
      <c r="AQ645" s="6" t="str" cm="1">
        <f t="array" aca="1" ref="AQ645" ca="1">_FV(A645,"Exchange abbreviation",TRUE)</f>
        <v>ARCX</v>
      </c>
      <c r="AR645" t="str" cm="1">
        <f t="array" aca="1" ref="AR645" ca="1">_FV(A645,"Instrument type",TRUE)</f>
        <v>ETF</v>
      </c>
    </row>
    <row r="646" spans="1:44" ht="18.75" customHeight="1" x14ac:dyDescent="0.25">
      <c r="A646" t="e" vm="659">
        <v>#VALUE!</v>
      </c>
      <c r="B646" t="s">
        <v>1972</v>
      </c>
      <c r="C646" t="s">
        <v>1973</v>
      </c>
      <c r="D646" s="31" cm="1">
        <f t="array" aca="1" ref="D646" ca="1">_FV(A646,"Last trade time",TRUE)</f>
        <v>45824.840353390624</v>
      </c>
      <c r="E646" s="23" cm="1">
        <f t="array" aca="1" ref="E646" ca="1">_FV(A646,"Price")</f>
        <v>25.25</v>
      </c>
      <c r="F646" s="27" cm="1">
        <f t="array" aca="1" ref="F646" ca="1">_FV(A646,"Change (%)",TRUE)</f>
        <v>-1.5820000000000001E-3</v>
      </c>
      <c r="G646" s="26" cm="1">
        <f t="array" aca="1" ref="G646" ca="1">_FV(A646,"Change")</f>
        <v>-0.04</v>
      </c>
      <c r="H646" s="23" cm="1">
        <f t="array" aca="1" ref="H646" ca="1">_FV(A646,"Open")</f>
        <v>25.45</v>
      </c>
      <c r="I646" s="23" cm="1">
        <f t="array" aca="1" ref="I646" ca="1">_FV(A646,"Low")</f>
        <v>25.25</v>
      </c>
      <c r="J646" s="23" cm="1">
        <f t="array" aca="1" ref="J646" ca="1">_FV(A646,"High")</f>
        <v>25.45</v>
      </c>
      <c r="K646" s="23" cm="1">
        <f t="array" aca="1" ref="K646" ca="1">_FV(A646,"Previous close",TRUE)</f>
        <v>25.29</v>
      </c>
      <c r="L646" s="26"/>
      <c r="M646" s="23" cm="1">
        <f t="array" aca="1" ref="M646" ca="1">_FV(A646,"52 week low",TRUE)</f>
        <v>22.14</v>
      </c>
      <c r="N646" s="23" cm="1">
        <f t="array" aca="1" ref="N646" ca="1">_FV(A646,"52 week high",TRUE)</f>
        <v>25.46</v>
      </c>
      <c r="O646" s="8" cm="1">
        <f t="array" aca="1" ref="O646" ca="1">_FV(A646,"Volume")</f>
        <v>24037</v>
      </c>
      <c r="P646" s="7" cm="1">
        <f t="array" aca="1" ref="P646" ca="1">_FV(A646,"Volume average",TRUE)</f>
        <v>23524</v>
      </c>
      <c r="Q646" t="s">
        <v>923</v>
      </c>
      <c r="S646" t="s">
        <v>318</v>
      </c>
      <c r="T646" s="25" cm="1">
        <f t="array" aca="1" ref="T646" ca="1">_FV(A646,"Expense ratio",TRUE)</f>
        <v>9.0000000000000011E-3</v>
      </c>
      <c r="U646" s="24" cm="1">
        <f t="array" aca="1" ref="U646" ca="1">_FV(A646,"Market cap",TRUE)</f>
        <v>133158892.7</v>
      </c>
      <c r="V646" s="4">
        <v>133155776</v>
      </c>
      <c r="W646" s="4">
        <v>133155776</v>
      </c>
      <c r="Y646" t="s">
        <v>1923</v>
      </c>
      <c r="Z646" s="5">
        <v>25.13</v>
      </c>
      <c r="AA646" s="5">
        <v>16.514956999999999</v>
      </c>
      <c r="AB646" s="4">
        <v>0</v>
      </c>
      <c r="AC646" s="4">
        <v>44463</v>
      </c>
      <c r="AE646" s="5">
        <v>11.286779284837261</v>
      </c>
      <c r="AF646" s="19">
        <v>7.4639534969312082</v>
      </c>
      <c r="AI646" s="4">
        <v>44463</v>
      </c>
      <c r="AJ646" s="5">
        <v>1127581.68</v>
      </c>
      <c r="AL646" s="5">
        <v>25.37</v>
      </c>
      <c r="AM646" s="5">
        <v>22.14</v>
      </c>
      <c r="AN646" t="s">
        <v>90</v>
      </c>
      <c r="AO646" t="str" cm="1">
        <f t="array" aca="1" ref="AO646" ca="1">_FV(A646,"Currency")</f>
        <v>USD</v>
      </c>
      <c r="AP646" t="str" cm="1">
        <f t="array" aca="1" ref="AP646" ca="1">_FV(A646,"Exchange")</f>
        <v>CBOE BZX Exchange</v>
      </c>
      <c r="AQ646" s="6" t="str" cm="1">
        <f t="array" aca="1" ref="AQ646" ca="1">_FV(A646,"Exchange abbreviation",TRUE)</f>
        <v>BATS</v>
      </c>
      <c r="AR646" t="str" cm="1">
        <f t="array" aca="1" ref="AR646" ca="1">_FV(A646,"Instrument type",TRUE)</f>
        <v>ETF</v>
      </c>
    </row>
    <row r="647" spans="1:44" ht="18.75" customHeight="1" x14ac:dyDescent="0.25">
      <c r="A647" t="e" vm="660">
        <v>#VALUE!</v>
      </c>
      <c r="B647" t="s">
        <v>1974</v>
      </c>
      <c r="C647" t="s">
        <v>1975</v>
      </c>
      <c r="D647" s="31" cm="1">
        <f t="array" aca="1" ref="D647" ca="1">_FV(A647,"Last trade time",TRUE)</f>
        <v>45824.840277789066</v>
      </c>
      <c r="E647" s="23" cm="1">
        <f t="array" aca="1" ref="E647" ca="1">_FV(A647,"Price")</f>
        <v>28.8</v>
      </c>
      <c r="F647" s="27" cm="1">
        <f t="array" aca="1" ref="F647" ca="1">_FV(A647,"Change (%)",TRUE)</f>
        <v>6.4619999999999999E-3</v>
      </c>
      <c r="G647" s="26" cm="1">
        <f t="array" aca="1" ref="G647" ca="1">_FV(A647,"Change")</f>
        <v>0.18490000000000001</v>
      </c>
      <c r="H647" s="23" cm="1">
        <f t="array" aca="1" ref="H647" ca="1">_FV(A647,"Open")</f>
        <v>28.964099999999998</v>
      </c>
      <c r="I647" s="23" cm="1">
        <f t="array" aca="1" ref="I647" ca="1">_FV(A647,"Low")</f>
        <v>28.8</v>
      </c>
      <c r="J647" s="23" cm="1">
        <f t="array" aca="1" ref="J647" ca="1">_FV(A647,"High")</f>
        <v>28.99</v>
      </c>
      <c r="K647" s="23" cm="1">
        <f t="array" aca="1" ref="K647" ca="1">_FV(A647,"Previous close",TRUE)</f>
        <v>28.615100000000002</v>
      </c>
      <c r="L647" s="26"/>
      <c r="M647" s="23" cm="1">
        <f t="array" aca="1" ref="M647" ca="1">_FV(A647,"52 week low",TRUE)</f>
        <v>23.17</v>
      </c>
      <c r="N647" s="23" cm="1">
        <f t="array" aca="1" ref="N647" ca="1">_FV(A647,"52 week high",TRUE)</f>
        <v>28.99</v>
      </c>
      <c r="O647" s="8" cm="1">
        <f t="array" aca="1" ref="O647" ca="1">_FV(A647,"Volume")</f>
        <v>8495</v>
      </c>
      <c r="P647" s="7" cm="1">
        <f t="array" aca="1" ref="P647" ca="1">_FV(A647,"Volume average",TRUE)</f>
        <v>9201</v>
      </c>
      <c r="Q647" t="s">
        <v>703</v>
      </c>
      <c r="S647" t="s">
        <v>1208</v>
      </c>
      <c r="T647" s="25" cm="1">
        <f t="array" aca="1" ref="T647" ca="1">_FV(A647,"Expense ratio",TRUE)</f>
        <v>9.0000000000000011E-3</v>
      </c>
      <c r="U647" s="24" cm="1">
        <f t="array" aca="1" ref="U647" ca="1">_FV(A647,"Market cap",TRUE)</f>
        <v>49029013.649999999</v>
      </c>
      <c r="V647" s="4">
        <v>49029012</v>
      </c>
      <c r="W647" s="4">
        <v>49029012</v>
      </c>
      <c r="Y647" t="s">
        <v>1209</v>
      </c>
      <c r="Z647" s="5">
        <v>28.55</v>
      </c>
      <c r="AA647" s="5">
        <v>13.770243000000001</v>
      </c>
      <c r="AB647" s="20"/>
      <c r="AC647" s="4">
        <v>6993</v>
      </c>
      <c r="AE647" s="5">
        <v>14.661655769947091</v>
      </c>
      <c r="AF647" s="20"/>
      <c r="AI647" s="4">
        <v>6993</v>
      </c>
      <c r="AJ647" s="5">
        <v>199674.62549999999</v>
      </c>
      <c r="AL647" s="5">
        <v>28.7</v>
      </c>
      <c r="AM647" s="5">
        <v>23.17</v>
      </c>
      <c r="AN647" t="s">
        <v>47</v>
      </c>
      <c r="AO647" t="str" cm="1">
        <f t="array" aca="1" ref="AO647" ca="1">_FV(A647,"Currency")</f>
        <v>USD</v>
      </c>
      <c r="AP647" t="str" cm="1">
        <f t="array" aca="1" ref="AP647" ca="1">_FV(A647,"Exchange")</f>
        <v>NYSE Arca</v>
      </c>
      <c r="AQ647" s="6" t="str" cm="1">
        <f t="array" aca="1" ref="AQ647" ca="1">_FV(A647,"Exchange abbreviation",TRUE)</f>
        <v>ARCX</v>
      </c>
      <c r="AR647" t="str" cm="1">
        <f t="array" aca="1" ref="AR647" ca="1">_FV(A647,"Instrument type",TRUE)</f>
        <v>ETF</v>
      </c>
    </row>
    <row r="648" spans="1:44" ht="18.75" customHeight="1" x14ac:dyDescent="0.25">
      <c r="A648" t="e" vm="661">
        <v>#VALUE!</v>
      </c>
      <c r="B648" t="s">
        <v>1976</v>
      </c>
      <c r="C648" t="s">
        <v>1977</v>
      </c>
      <c r="D648" s="31" cm="1">
        <f t="array" aca="1" ref="D648" ca="1">_FV(A648,"Last trade time",TRUE)</f>
        <v>45824.843750265623</v>
      </c>
      <c r="E648" s="23" cm="1">
        <f t="array" aca="1" ref="E648" ca="1">_FV(A648,"Price")</f>
        <v>27.986599999999999</v>
      </c>
      <c r="F648" s="27" cm="1">
        <f t="array" aca="1" ref="F648" ca="1">_FV(A648,"Change (%)",TRUE)</f>
        <v>1.2441000000000001E-2</v>
      </c>
      <c r="G648" s="26" cm="1">
        <f t="array" aca="1" ref="G648" ca="1">_FV(A648,"Change")</f>
        <v>0.34389999999999998</v>
      </c>
      <c r="H648" s="23" cm="1">
        <f t="array" aca="1" ref="H648" ca="1">_FV(A648,"Open")</f>
        <v>27.986599999999999</v>
      </c>
      <c r="I648" s="23" cm="1">
        <f t="array" aca="1" ref="I648" ca="1">_FV(A648,"Low")</f>
        <v>27.986599999999999</v>
      </c>
      <c r="J648" s="23" cm="1">
        <f t="array" aca="1" ref="J648" ca="1">_FV(A648,"High")</f>
        <v>27.986599999999999</v>
      </c>
      <c r="K648" s="23" cm="1">
        <f t="array" aca="1" ref="K648" ca="1">_FV(A648,"Previous close",TRUE)</f>
        <v>27.642700000000001</v>
      </c>
      <c r="L648" s="26"/>
      <c r="M648" s="23" cm="1">
        <f t="array" aca="1" ref="M648" ca="1">_FV(A648,"52 week low",TRUE)</f>
        <v>23.24</v>
      </c>
      <c r="N648" s="23" cm="1">
        <f t="array" aca="1" ref="N648" ca="1">_FV(A648,"52 week high",TRUE)</f>
        <v>29.77</v>
      </c>
      <c r="O648" s="8" cm="1">
        <f t="array" aca="1" ref="O648" ca="1">_FV(A648,"Volume")</f>
        <v>0</v>
      </c>
      <c r="P648" s="7" cm="1">
        <f t="array" aca="1" ref="P648" ca="1">_FV(A648,"Volume average",TRUE)</f>
        <v>30968</v>
      </c>
      <c r="Q648" t="s">
        <v>143</v>
      </c>
      <c r="T648" s="25" cm="1">
        <f t="array" aca="1" ref="T648" ca="1">_FV(A648,"Expense ratio",TRUE)</f>
        <v>9.0000000000000011E-3</v>
      </c>
      <c r="U648" s="24" cm="1">
        <f t="array" aca="1" ref="U648" ca="1">_FV(A648,"Market cap",TRUE)</f>
        <v>89349152.290000007</v>
      </c>
      <c r="V648" s="16"/>
      <c r="W648" s="16"/>
      <c r="X648" t="s">
        <v>1978</v>
      </c>
      <c r="Z648" s="5">
        <v>28.4665</v>
      </c>
      <c r="AA648" s="19">
        <v>19.076315000000001</v>
      </c>
      <c r="AB648" s="20"/>
      <c r="AC648" s="4">
        <v>12915</v>
      </c>
      <c r="AE648" s="5">
        <v>-4.0610737230850287</v>
      </c>
      <c r="AF648" s="20"/>
      <c r="AI648" s="4">
        <v>12915</v>
      </c>
      <c r="AJ648" s="5">
        <v>365791.54499999998</v>
      </c>
      <c r="AL648" s="5">
        <v>29.77</v>
      </c>
      <c r="AM648" s="5">
        <v>23.24</v>
      </c>
      <c r="AN648" t="s">
        <v>47</v>
      </c>
      <c r="AO648" t="str" cm="1">
        <f t="array" aca="1" ref="AO648" ca="1">_FV(A648,"Currency")</f>
        <v>USD</v>
      </c>
      <c r="AP648" t="str" cm="1">
        <f t="array" aca="1" ref="AP648" ca="1">_FV(A648,"Exchange")</f>
        <v>Nasdaq Stock Market</v>
      </c>
      <c r="AQ648" s="6" t="str" cm="1">
        <f t="array" aca="1" ref="AQ648" ca="1">_FV(A648,"Exchange abbreviation",TRUE)</f>
        <v>XNAS</v>
      </c>
      <c r="AR648" t="str" cm="1">
        <f t="array" aca="1" ref="AR648" ca="1">_FV(A648,"Instrument type",TRUE)</f>
        <v>ETF</v>
      </c>
    </row>
    <row r="649" spans="1:44" ht="18.75" customHeight="1" x14ac:dyDescent="0.25">
      <c r="A649" t="e" vm="662">
        <v>#VALUE!</v>
      </c>
      <c r="B649" t="s">
        <v>1979</v>
      </c>
      <c r="C649" t="s">
        <v>1980</v>
      </c>
      <c r="D649" s="31" cm="1">
        <f t="array" aca="1" ref="D649" ca="1">_FV(A649,"Last trade time",TRUE)</f>
        <v>45824.843750103908</v>
      </c>
      <c r="E649" s="23" cm="1">
        <f t="array" aca="1" ref="E649" ca="1">_FV(A649,"Price")</f>
        <v>20.7</v>
      </c>
      <c r="F649" s="27" cm="1">
        <f t="array" aca="1" ref="F649" ca="1">_FV(A649,"Change (%)",TRUE)</f>
        <v>2.2727000000000001E-2</v>
      </c>
      <c r="G649" s="26" cm="1">
        <f t="array" aca="1" ref="G649" ca="1">_FV(A649,"Change")</f>
        <v>0.46</v>
      </c>
      <c r="H649" s="23" cm="1">
        <f t="array" aca="1" ref="H649" ca="1">_FV(A649,"Open")</f>
        <v>20.49</v>
      </c>
      <c r="I649" s="23" cm="1">
        <f t="array" aca="1" ref="I649" ca="1">_FV(A649,"Low")</f>
        <v>20.49</v>
      </c>
      <c r="J649" s="23" cm="1">
        <f t="array" aca="1" ref="J649" ca="1">_FV(A649,"High")</f>
        <v>20.73</v>
      </c>
      <c r="K649" s="23" cm="1">
        <f t="array" aca="1" ref="K649" ca="1">_FV(A649,"Previous close",TRUE)</f>
        <v>20.239999999999998</v>
      </c>
      <c r="L649" s="26"/>
      <c r="M649" s="23" cm="1">
        <f t="array" aca="1" ref="M649" ca="1">_FV(A649,"52 week low",TRUE)</f>
        <v>15.31</v>
      </c>
      <c r="N649" s="23" cm="1">
        <f t="array" aca="1" ref="N649" ca="1">_FV(A649,"52 week high",TRUE)</f>
        <v>21.9999</v>
      </c>
      <c r="O649" s="8" cm="1">
        <f t="array" aca="1" ref="O649" ca="1">_FV(A649,"Volume")</f>
        <v>46038</v>
      </c>
      <c r="P649" s="7" cm="1">
        <f t="array" aca="1" ref="P649" ca="1">_FV(A649,"Volume average",TRUE)</f>
        <v>23109</v>
      </c>
      <c r="Q649" t="s">
        <v>464</v>
      </c>
      <c r="T649" s="25" cm="1">
        <f t="array" aca="1" ref="T649" ca="1">_FV(A649,"Expense ratio",TRUE)</f>
        <v>9.0000000000000011E-3</v>
      </c>
      <c r="U649" s="24" cm="1">
        <f t="array" aca="1" ref="U649" ca="1">_FV(A649,"Market cap",TRUE)</f>
        <v>89503171.439999998</v>
      </c>
      <c r="V649" s="16"/>
      <c r="W649" s="16"/>
      <c r="Z649" s="18"/>
      <c r="AB649" s="20"/>
      <c r="AC649" s="21">
        <v>15065</v>
      </c>
      <c r="AE649" s="18"/>
      <c r="AI649" s="21"/>
      <c r="AJ649" s="18"/>
      <c r="AL649" s="18"/>
      <c r="AM649" s="18"/>
      <c r="AN649" t="s">
        <v>73</v>
      </c>
      <c r="AO649" t="str" cm="1">
        <f t="array" aca="1" ref="AO649" ca="1">_FV(A649,"Currency")</f>
        <v>USD</v>
      </c>
      <c r="AP649" t="str" cm="1">
        <f t="array" aca="1" ref="AP649" ca="1">_FV(A649,"Exchange")</f>
        <v>Nasdaq Stock Market</v>
      </c>
      <c r="AQ649" s="6" t="str" cm="1">
        <f t="array" aca="1" ref="AQ649" ca="1">_FV(A649,"Exchange abbreviation",TRUE)</f>
        <v>XNAS</v>
      </c>
      <c r="AR649" t="str" cm="1">
        <f t="array" aca="1" ref="AR649" ca="1">_FV(A649,"Instrument type",TRUE)</f>
        <v>ETF</v>
      </c>
    </row>
    <row r="650" spans="1:44" ht="18.75" customHeight="1" x14ac:dyDescent="0.25">
      <c r="A650" t="e" vm="663">
        <v>#VALUE!</v>
      </c>
      <c r="B650" t="s">
        <v>1981</v>
      </c>
      <c r="C650" t="s">
        <v>1982</v>
      </c>
      <c r="D650" s="31" cm="1">
        <f t="array" aca="1" ref="D650" ca="1">_FV(A650,"Last trade time",TRUE)</f>
        <v>45824.927439443753</v>
      </c>
      <c r="E650" s="23" cm="1">
        <f t="array" aca="1" ref="E650" ca="1">_FV(A650,"Price")</f>
        <v>47.475000000000001</v>
      </c>
      <c r="F650" s="27" cm="1">
        <f t="array" aca="1" ref="F650" ca="1">_FV(A650,"Change (%)",TRUE)</f>
        <v>3.5215999999999997E-2</v>
      </c>
      <c r="G650" s="26" cm="1">
        <f t="array" aca="1" ref="G650" ca="1">_FV(A650,"Change")</f>
        <v>1.615</v>
      </c>
      <c r="H650" s="23" cm="1">
        <f t="array" aca="1" ref="H650" ca="1">_FV(A650,"Open")</f>
        <v>46.6</v>
      </c>
      <c r="I650" s="23" cm="1">
        <f t="array" aca="1" ref="I650" ca="1">_FV(A650,"Low")</f>
        <v>46.54</v>
      </c>
      <c r="J650" s="23" cm="1">
        <f t="array" aca="1" ref="J650" ca="1">_FV(A650,"High")</f>
        <v>47.48</v>
      </c>
      <c r="K650" s="23" cm="1">
        <f t="array" aca="1" ref="K650" ca="1">_FV(A650,"Previous close",TRUE)</f>
        <v>45.86</v>
      </c>
      <c r="L650" s="26"/>
      <c r="M650" s="23" cm="1">
        <f t="array" aca="1" ref="M650" ca="1">_FV(A650,"52 week low",TRUE)</f>
        <v>37.21</v>
      </c>
      <c r="N650" s="23" cm="1">
        <f t="array" aca="1" ref="N650" ca="1">_FV(A650,"52 week high",TRUE)</f>
        <v>79.48</v>
      </c>
      <c r="O650" s="8" cm="1">
        <f t="array" aca="1" ref="O650" ca="1">_FV(A650,"Volume")</f>
        <v>10322</v>
      </c>
      <c r="P650" s="7" cm="1">
        <f t="array" aca="1" ref="P650" ca="1">_FV(A650,"Volume average",TRUE)</f>
        <v>9369</v>
      </c>
      <c r="Q650" t="s">
        <v>119</v>
      </c>
      <c r="T650" s="25" cm="1">
        <f t="array" aca="1" ref="T650" ca="1">_FV(A650,"Expense ratio",TRUE)</f>
        <v>9.0000000000000011E-3</v>
      </c>
      <c r="U650" s="24" cm="1">
        <f t="array" aca="1" ref="U650" ca="1">_FV(A650,"Market cap",TRUE)</f>
        <v>21406261.460000001</v>
      </c>
      <c r="V650" s="16"/>
      <c r="W650" s="16"/>
      <c r="X650" t="s">
        <v>1983</v>
      </c>
      <c r="Z650" s="18"/>
      <c r="AB650" s="20"/>
      <c r="AC650" s="21">
        <v>9237</v>
      </c>
      <c r="AE650" s="18"/>
      <c r="AF650" s="20"/>
      <c r="AI650" s="21"/>
      <c r="AJ650" s="18"/>
      <c r="AL650" s="18"/>
      <c r="AM650" s="18"/>
      <c r="AN650" t="s">
        <v>73</v>
      </c>
      <c r="AO650" t="str" cm="1">
        <f t="array" aca="1" ref="AO650" ca="1">_FV(A650,"Currency")</f>
        <v>USD</v>
      </c>
      <c r="AP650" t="str" cm="1">
        <f t="array" aca="1" ref="AP650" ca="1">_FV(A650,"Exchange")</f>
        <v>NYSE Arca</v>
      </c>
      <c r="AQ650" s="6" t="str" cm="1">
        <f t="array" aca="1" ref="AQ650" ca="1">_FV(A650,"Exchange abbreviation",TRUE)</f>
        <v>ARCX</v>
      </c>
      <c r="AR650" t="str" cm="1">
        <f t="array" aca="1" ref="AR650" ca="1">_FV(A650,"Instrument type",TRUE)</f>
        <v>ETF</v>
      </c>
    </row>
    <row r="651" spans="1:44" ht="18.75" customHeight="1" x14ac:dyDescent="0.25">
      <c r="A651" t="e" vm="664">
        <v>#VALUE!</v>
      </c>
      <c r="B651" t="s">
        <v>1984</v>
      </c>
      <c r="C651" t="s">
        <v>1985</v>
      </c>
      <c r="D651" s="31" cm="1">
        <f t="array" aca="1" ref="D651" ca="1">_FV(A651,"Last trade time",TRUE)</f>
        <v>45824.939878517966</v>
      </c>
      <c r="E651" s="23" cm="1">
        <f t="array" aca="1" ref="E651" ca="1">_FV(A651,"Price")</f>
        <v>74.239999999999995</v>
      </c>
      <c r="F651" s="27" cm="1">
        <f t="array" aca="1" ref="F651" ca="1">_FV(A651,"Change (%)",TRUE)</f>
        <v>1.3376999999999998E-2</v>
      </c>
      <c r="G651" s="26" cm="1">
        <f t="array" aca="1" ref="G651" ca="1">_FV(A651,"Change")</f>
        <v>0.98</v>
      </c>
      <c r="H651" s="23" cm="1">
        <f t="array" aca="1" ref="H651" ca="1">_FV(A651,"Open")</f>
        <v>75.95</v>
      </c>
      <c r="I651" s="23" cm="1">
        <f t="array" aca="1" ref="I651" ca="1">_FV(A651,"Low")</f>
        <v>73.72</v>
      </c>
      <c r="J651" s="23" cm="1">
        <f t="array" aca="1" ref="J651" ca="1">_FV(A651,"High")</f>
        <v>76.95</v>
      </c>
      <c r="K651" s="23" cm="1">
        <f t="array" aca="1" ref="K651" ca="1">_FV(A651,"Previous close",TRUE)</f>
        <v>73.260000000000005</v>
      </c>
      <c r="L651" s="26"/>
      <c r="M651" s="23" cm="1">
        <f t="array" aca="1" ref="M651" ca="1">_FV(A651,"52 week low",TRUE)</f>
        <v>46</v>
      </c>
      <c r="N651" s="23" cm="1">
        <f t="array" aca="1" ref="N651" ca="1">_FV(A651,"52 week high",TRUE)</f>
        <v>174.22</v>
      </c>
      <c r="O651" s="8" cm="1">
        <f t="array" aca="1" ref="O651" ca="1">_FV(A651,"Volume")</f>
        <v>665906</v>
      </c>
      <c r="P651" s="7" cm="1">
        <f t="array" aca="1" ref="P651" ca="1">_FV(A651,"Volume average",TRUE)</f>
        <v>715436</v>
      </c>
      <c r="Q651" t="s">
        <v>85</v>
      </c>
      <c r="S651" t="s">
        <v>445</v>
      </c>
      <c r="T651" s="25" cm="1">
        <f t="array" aca="1" ref="T651" ca="1">_FV(A651,"Expense ratio",TRUE)</f>
        <v>9.0000000000000011E-3</v>
      </c>
      <c r="U651" s="24" cm="1">
        <f t="array" aca="1" ref="U651" ca="1">_FV(A651,"Market cap",TRUE)</f>
        <v>545332372.20000005</v>
      </c>
      <c r="V651" s="4">
        <v>545332352</v>
      </c>
      <c r="W651" s="4">
        <v>545332352</v>
      </c>
      <c r="Y651" t="s">
        <v>1841</v>
      </c>
      <c r="Z651" s="5">
        <v>80.974999999999994</v>
      </c>
      <c r="AA651" s="5">
        <v>12.376775</v>
      </c>
      <c r="AB651" s="5">
        <v>2.1300000999999999E-2</v>
      </c>
      <c r="AC651" s="4">
        <v>968293</v>
      </c>
      <c r="AE651" s="5">
        <v>-22.32314979841922</v>
      </c>
      <c r="AF651" s="5">
        <v>31.79646906080551</v>
      </c>
      <c r="AI651" s="4">
        <v>968293</v>
      </c>
      <c r="AJ651" s="5">
        <v>78218708.540000007</v>
      </c>
      <c r="AL651" s="5">
        <v>174.22</v>
      </c>
      <c r="AM651" s="4">
        <v>46</v>
      </c>
      <c r="AN651" t="s">
        <v>82</v>
      </c>
      <c r="AO651" t="str" cm="1">
        <f t="array" aca="1" ref="AO651" ca="1">_FV(A651,"Currency")</f>
        <v>USD</v>
      </c>
      <c r="AP651" t="str" cm="1">
        <f t="array" aca="1" ref="AP651" ca="1">_FV(A651,"Exchange")</f>
        <v>NYSE Arca</v>
      </c>
      <c r="AQ651" s="6" t="str" cm="1">
        <f t="array" aca="1" ref="AQ651" ca="1">_FV(A651,"Exchange abbreviation",TRUE)</f>
        <v>ARCX</v>
      </c>
      <c r="AR651" t="str" cm="1">
        <f t="array" aca="1" ref="AR651" ca="1">_FV(A651,"Instrument type",TRUE)</f>
        <v>ETF</v>
      </c>
    </row>
    <row r="652" spans="1:44" ht="18.75" customHeight="1" x14ac:dyDescent="0.25">
      <c r="A652" t="e" vm="665">
        <v>#VALUE!</v>
      </c>
      <c r="B652" t="s">
        <v>1986</v>
      </c>
      <c r="C652" t="s">
        <v>1987</v>
      </c>
      <c r="D652" s="31" cm="1">
        <f t="array" aca="1" ref="D652" ca="1">_FV(A652,"Last trade time",TRUE)</f>
        <v>45824.843750265623</v>
      </c>
      <c r="E652" s="23" cm="1">
        <f t="array" aca="1" ref="E652" ca="1">_FV(A652,"Price")</f>
        <v>29.19</v>
      </c>
      <c r="F652" s="27" cm="1">
        <f t="array" aca="1" ref="F652" ca="1">_FV(A652,"Change (%)",TRUE)</f>
        <v>1.7427999999999999E-2</v>
      </c>
      <c r="G652" s="26" cm="1">
        <f t="array" aca="1" ref="G652" ca="1">_FV(A652,"Change")</f>
        <v>0.5</v>
      </c>
      <c r="H652" s="23" cm="1">
        <f t="array" aca="1" ref="H652" ca="1">_FV(A652,"Open")</f>
        <v>29.22</v>
      </c>
      <c r="I652" s="23" cm="1">
        <f t="array" aca="1" ref="I652" ca="1">_FV(A652,"Low")</f>
        <v>29.13</v>
      </c>
      <c r="J652" s="23" cm="1">
        <f t="array" aca="1" ref="J652" ca="1">_FV(A652,"High")</f>
        <v>29.22</v>
      </c>
      <c r="K652" s="23" cm="1">
        <f t="array" aca="1" ref="K652" ca="1">_FV(A652,"Previous close",TRUE)</f>
        <v>28.69</v>
      </c>
      <c r="L652" s="26"/>
      <c r="M652" s="23" cm="1">
        <f t="array" aca="1" ref="M652" ca="1">_FV(A652,"52 week low",TRUE)</f>
        <v>22.966999999999999</v>
      </c>
      <c r="N652" s="23" cm="1">
        <f t="array" aca="1" ref="N652" ca="1">_FV(A652,"52 week high",TRUE)</f>
        <v>32.979999999999997</v>
      </c>
      <c r="O652" s="8" cm="1">
        <f t="array" aca="1" ref="O652" ca="1">_FV(A652,"Volume")</f>
        <v>696</v>
      </c>
      <c r="P652" s="7" cm="1">
        <f t="array" aca="1" ref="P652" ca="1">_FV(A652,"Volume average",TRUE)</f>
        <v>565</v>
      </c>
      <c r="Q652" t="s">
        <v>1222</v>
      </c>
      <c r="S652" t="s">
        <v>1988</v>
      </c>
      <c r="T652" s="25" cm="1">
        <f t="array" aca="1" ref="T652" ca="1">_FV(A652,"Expense ratio",TRUE)</f>
        <v>8.8999999999999999E-3</v>
      </c>
      <c r="U652" s="24" cm="1">
        <f t="array" aca="1" ref="U652" ca="1">_FV(A652,"Market cap",TRUE)</f>
        <v>2220647.4300000002</v>
      </c>
      <c r="V652" s="4">
        <v>2220647</v>
      </c>
      <c r="W652" s="4">
        <v>2220647</v>
      </c>
      <c r="Y652" t="s">
        <v>1037</v>
      </c>
      <c r="Z652" s="5">
        <v>28.251000000000001</v>
      </c>
      <c r="AA652" s="5">
        <v>15.779201</v>
      </c>
      <c r="AB652" s="5">
        <v>5.0599999999999999E-2</v>
      </c>
      <c r="AC652" s="4">
        <v>485</v>
      </c>
      <c r="AE652" s="5">
        <v>12.539979615385381</v>
      </c>
      <c r="AF652" s="20"/>
      <c r="AH652" s="16"/>
      <c r="AI652" s="4">
        <v>485</v>
      </c>
      <c r="AJ652" s="5">
        <v>13745.191000000001</v>
      </c>
      <c r="AL652" s="5">
        <v>32.979999999999997</v>
      </c>
      <c r="AM652" s="5">
        <v>22.966999999999999</v>
      </c>
      <c r="AN652" t="s">
        <v>47</v>
      </c>
      <c r="AO652" t="str" cm="1">
        <f t="array" aca="1" ref="AO652" ca="1">_FV(A652,"Currency")</f>
        <v>USD</v>
      </c>
      <c r="AP652" t="str" cm="1">
        <f t="array" aca="1" ref="AP652" ca="1">_FV(A652,"Exchange")</f>
        <v>Nasdaq Stock Market</v>
      </c>
      <c r="AQ652" s="6" t="str" cm="1">
        <f t="array" aca="1" ref="AQ652" ca="1">_FV(A652,"Exchange abbreviation",TRUE)</f>
        <v>XNAS</v>
      </c>
      <c r="AR652" t="str" cm="1">
        <f t="array" aca="1" ref="AR652" ca="1">_FV(A652,"Instrument type",TRUE)</f>
        <v>ETF</v>
      </c>
    </row>
    <row r="653" spans="1:44" ht="18.75" customHeight="1" x14ac:dyDescent="0.25">
      <c r="A653" t="e" vm="666">
        <v>#VALUE!</v>
      </c>
      <c r="B653" t="s">
        <v>1989</v>
      </c>
      <c r="C653" t="s">
        <v>1990</v>
      </c>
      <c r="D653" s="31" cm="1">
        <f t="array" aca="1" ref="D653" ca="1">_FV(A653,"Last trade time",TRUE)</f>
        <v>45824.94072165469</v>
      </c>
      <c r="E653" s="23" cm="1">
        <f t="array" aca="1" ref="E653" ca="1">_FV(A653,"Price")</f>
        <v>18.37</v>
      </c>
      <c r="F653" s="27" cm="1">
        <f t="array" aca="1" ref="F653" ca="1">_FV(A653,"Change (%)",TRUE)</f>
        <v>-2.9069999999999999E-2</v>
      </c>
      <c r="G653" s="26" cm="1">
        <f t="array" aca="1" ref="G653" ca="1">_FV(A653,"Change")</f>
        <v>-0.55000000000000004</v>
      </c>
      <c r="H653" s="23" cm="1">
        <f t="array" aca="1" ref="H653" ca="1">_FV(A653,"Open")</f>
        <v>18.600000000000001</v>
      </c>
      <c r="I653" s="23" cm="1">
        <f t="array" aca="1" ref="I653" ca="1">_FV(A653,"Low")</f>
        <v>18.21</v>
      </c>
      <c r="J653" s="23" cm="1">
        <f t="array" aca="1" ref="J653" ca="1">_FV(A653,"High")</f>
        <v>18.6099</v>
      </c>
      <c r="K653" s="23" cm="1">
        <f t="array" aca="1" ref="K653" ca="1">_FV(A653,"Previous close",TRUE)</f>
        <v>18.920000000000002</v>
      </c>
      <c r="L653" s="26"/>
      <c r="M653" s="23" cm="1">
        <f t="array" aca="1" ref="M653" ca="1">_FV(A653,"52 week low",TRUE)</f>
        <v>18.14</v>
      </c>
      <c r="N653" s="23" cm="1">
        <f t="array" aca="1" ref="N653" ca="1">_FV(A653,"52 week high",TRUE)</f>
        <v>38.25</v>
      </c>
      <c r="O653" s="8" cm="1">
        <f t="array" aca="1" ref="O653" ca="1">_FV(A653,"Volume")</f>
        <v>13179947</v>
      </c>
      <c r="P653" s="7" cm="1">
        <f t="array" aca="1" ref="P653" ca="1">_FV(A653,"Volume average",TRUE)</f>
        <v>15104343</v>
      </c>
      <c r="Q653" t="s">
        <v>65</v>
      </c>
      <c r="R653" t="s">
        <v>109</v>
      </c>
      <c r="S653" t="s">
        <v>61</v>
      </c>
      <c r="T653" s="25" cm="1">
        <f t="array" aca="1" ref="T653" ca="1">_FV(A653,"Expense ratio",TRUE)</f>
        <v>8.8999999999999999E-3</v>
      </c>
      <c r="U653" s="24" cm="1">
        <f t="array" aca="1" ref="U653" ca="1">_FV(A653,"Market cap",TRUE)</f>
        <v>566452857</v>
      </c>
      <c r="V653" s="4">
        <v>570355520</v>
      </c>
      <c r="W653" s="4">
        <v>570355520</v>
      </c>
      <c r="Y653" t="s">
        <v>1898</v>
      </c>
      <c r="Z653" s="5">
        <v>18.673500000000001</v>
      </c>
      <c r="AA653" s="20"/>
      <c r="AB653" s="5">
        <v>9.0900004000000006E-2</v>
      </c>
      <c r="AC653" s="4">
        <v>16739687</v>
      </c>
      <c r="AE653" s="5">
        <v>-17.084609311115379</v>
      </c>
      <c r="AF653" s="5">
        <v>-35.31971040584785</v>
      </c>
      <c r="AI653" s="4">
        <v>16739687</v>
      </c>
      <c r="AJ653" s="5">
        <v>312529956.29000002</v>
      </c>
      <c r="AL653" s="5">
        <v>38.25</v>
      </c>
      <c r="AM653" s="5">
        <v>18.48</v>
      </c>
      <c r="AN653" t="s">
        <v>82</v>
      </c>
      <c r="AO653" t="str" cm="1">
        <f t="array" aca="1" ref="AO653" ca="1">_FV(A653,"Currency")</f>
        <v>USD</v>
      </c>
      <c r="AP653" t="str" cm="1">
        <f t="array" aca="1" ref="AP653" ca="1">_FV(A653,"Exchange")</f>
        <v>NYSE Arca</v>
      </c>
      <c r="AQ653" s="6" t="str" cm="1">
        <f t="array" aca="1" ref="AQ653" ca="1">_FV(A653,"Exchange abbreviation",TRUE)</f>
        <v>ARCX</v>
      </c>
      <c r="AR653" t="str" cm="1">
        <f t="array" aca="1" ref="AR653" ca="1">_FV(A653,"Instrument type",TRUE)</f>
        <v>ETF</v>
      </c>
    </row>
    <row r="654" spans="1:44" ht="18.75" customHeight="1" x14ac:dyDescent="0.25">
      <c r="A654" t="e" vm="667">
        <v>#VALUE!</v>
      </c>
      <c r="B654" t="s">
        <v>1991</v>
      </c>
      <c r="C654" t="s">
        <v>1992</v>
      </c>
      <c r="D654" s="31" cm="1">
        <f t="array" aca="1" ref="D654" ca="1">_FV(A654,"Last trade time",TRUE)</f>
        <v>45824.843750242966</v>
      </c>
      <c r="E654" s="23" cm="1">
        <f t="array" aca="1" ref="E654" ca="1">_FV(A654,"Price")</f>
        <v>26.541</v>
      </c>
      <c r="F654" s="27" cm="1">
        <f t="array" aca="1" ref="F654" ca="1">_FV(A654,"Change (%)",TRUE)</f>
        <v>-1.3346E-2</v>
      </c>
      <c r="G654" s="26" cm="1">
        <f t="array" aca="1" ref="G654" ca="1">_FV(A654,"Change")</f>
        <v>-0.35899999999999999</v>
      </c>
      <c r="H654" s="23" cm="1">
        <f t="array" aca="1" ref="H654" ca="1">_FV(A654,"Open")</f>
        <v>26.9</v>
      </c>
      <c r="I654" s="23" cm="1">
        <f t="array" aca="1" ref="I654" ca="1">_FV(A654,"Low")</f>
        <v>26.482199999999999</v>
      </c>
      <c r="J654" s="23" cm="1">
        <f t="array" aca="1" ref="J654" ca="1">_FV(A654,"High")</f>
        <v>26.97</v>
      </c>
      <c r="K654" s="23" cm="1">
        <f t="array" aca="1" ref="K654" ca="1">_FV(A654,"Previous close",TRUE)</f>
        <v>26.9</v>
      </c>
      <c r="L654" s="26"/>
      <c r="M654" s="23" cm="1">
        <f t="array" aca="1" ref="M654" ca="1">_FV(A654,"52 week low",TRUE)</f>
        <v>18.39</v>
      </c>
      <c r="N654" s="23" cm="1">
        <f t="array" aca="1" ref="N654" ca="1">_FV(A654,"52 week high",TRUE)</f>
        <v>27.68</v>
      </c>
      <c r="O654" s="8" cm="1">
        <f t="array" aca="1" ref="O654" ca="1">_FV(A654,"Volume")</f>
        <v>42448</v>
      </c>
      <c r="P654" s="7" cm="1">
        <f t="array" aca="1" ref="P654" ca="1">_FV(A654,"Volume average",TRUE)</f>
        <v>42604</v>
      </c>
      <c r="Q654" t="s">
        <v>1993</v>
      </c>
      <c r="S654" t="s">
        <v>1994</v>
      </c>
      <c r="T654" s="25" cm="1">
        <f t="array" aca="1" ref="T654" ca="1">_FV(A654,"Expense ratio",TRUE)</f>
        <v>8.8999999999999999E-3</v>
      </c>
      <c r="U654" s="24" cm="1">
        <f t="array" aca="1" ref="U654" ca="1">_FV(A654,"Market cap",TRUE)</f>
        <v>41002705.990000002</v>
      </c>
      <c r="V654" s="4">
        <v>41002704</v>
      </c>
      <c r="W654" s="4">
        <v>41002704</v>
      </c>
      <c r="Y654" t="s">
        <v>1995</v>
      </c>
      <c r="Z654" s="5">
        <v>26.52</v>
      </c>
      <c r="AA654" s="5">
        <v>21.224246999999998</v>
      </c>
      <c r="AB654" s="20"/>
      <c r="AC654" s="4">
        <v>48507</v>
      </c>
      <c r="AE654" s="5">
        <v>31.346526761182389</v>
      </c>
      <c r="AF654" s="20"/>
      <c r="AI654" s="4">
        <v>48507</v>
      </c>
      <c r="AJ654" s="5">
        <v>1290771.27</v>
      </c>
      <c r="AL654" s="5">
        <v>27.68</v>
      </c>
      <c r="AM654" s="5">
        <v>18.39</v>
      </c>
      <c r="AN654" t="s">
        <v>90</v>
      </c>
      <c r="AO654" t="str" cm="1">
        <f t="array" aca="1" ref="AO654" ca="1">_FV(A654,"Currency")</f>
        <v>USD</v>
      </c>
      <c r="AP654" t="str" cm="1">
        <f t="array" aca="1" ref="AP654" ca="1">_FV(A654,"Exchange")</f>
        <v>Nasdaq Stock Market</v>
      </c>
      <c r="AQ654" s="6" t="str" cm="1">
        <f t="array" aca="1" ref="AQ654" ca="1">_FV(A654,"Exchange abbreviation",TRUE)</f>
        <v>XNAS</v>
      </c>
      <c r="AR654" t="str" cm="1">
        <f t="array" aca="1" ref="AR654" ca="1">_FV(A654,"Instrument type",TRUE)</f>
        <v>ETF</v>
      </c>
    </row>
    <row r="655" spans="1:44" ht="18.75" customHeight="1" x14ac:dyDescent="0.25">
      <c r="A655" t="e" vm="668">
        <v>#VALUE!</v>
      </c>
      <c r="B655" t="s">
        <v>1996</v>
      </c>
      <c r="C655" t="s">
        <v>1997</v>
      </c>
      <c r="D655" s="31" cm="1">
        <f t="array" aca="1" ref="D655" ca="1">_FV(A655,"Last trade time",TRUE)</f>
        <v>45824.941377418749</v>
      </c>
      <c r="E655" s="23" cm="1">
        <f t="array" aca="1" ref="E655" ca="1">_FV(A655,"Price")</f>
        <v>17.739999999999998</v>
      </c>
      <c r="F655" s="27" cm="1">
        <f t="array" aca="1" ref="F655" ca="1">_FV(A655,"Change (%)",TRUE)</f>
        <v>-1.8262E-2</v>
      </c>
      <c r="G655" s="26" cm="1">
        <f t="array" aca="1" ref="G655" ca="1">_FV(A655,"Change")</f>
        <v>-0.33</v>
      </c>
      <c r="H655" s="23" cm="1">
        <f t="array" aca="1" ref="H655" ca="1">_FV(A655,"Open")</f>
        <v>17.86</v>
      </c>
      <c r="I655" s="23" cm="1">
        <f t="array" aca="1" ref="I655" ca="1">_FV(A655,"Low")</f>
        <v>17.619700000000002</v>
      </c>
      <c r="J655" s="23" cm="1">
        <f t="array" aca="1" ref="J655" ca="1">_FV(A655,"High")</f>
        <v>17.865300000000001</v>
      </c>
      <c r="K655" s="23" cm="1">
        <f t="array" aca="1" ref="K655" ca="1">_FV(A655,"Previous close",TRUE)</f>
        <v>18.07</v>
      </c>
      <c r="L655" s="26"/>
      <c r="M655" s="23" cm="1">
        <f t="array" aca="1" ref="M655" ca="1">_FV(A655,"52 week low",TRUE)</f>
        <v>17.559999999999999</v>
      </c>
      <c r="N655" s="23" cm="1">
        <f t="array" aca="1" ref="N655" ca="1">_FV(A655,"52 week high",TRUE)</f>
        <v>28.31</v>
      </c>
      <c r="O655" s="8" cm="1">
        <f t="array" aca="1" ref="O655" ca="1">_FV(A655,"Volume")</f>
        <v>11407424</v>
      </c>
      <c r="P655" s="7" cm="1">
        <f t="array" aca="1" ref="P655" ca="1">_FV(A655,"Volume average",TRUE)</f>
        <v>12231398</v>
      </c>
      <c r="Q655" t="s">
        <v>65</v>
      </c>
      <c r="R655" t="s">
        <v>109</v>
      </c>
      <c r="S655" t="s">
        <v>61</v>
      </c>
      <c r="T655" s="25" cm="1">
        <f t="array" aca="1" ref="T655" ca="1">_FV(A655,"Expense ratio",TRUE)</f>
        <v>8.8999999999999999E-3</v>
      </c>
      <c r="U655" s="24" cm="1">
        <f t="array" aca="1" ref="U655" ca="1">_FV(A655,"Market cap",TRUE)</f>
        <v>434912089.10000002</v>
      </c>
      <c r="V655" s="4">
        <v>434912768</v>
      </c>
      <c r="W655" s="4">
        <v>434912768</v>
      </c>
      <c r="Y655" t="s">
        <v>1552</v>
      </c>
      <c r="Z655" s="5">
        <v>17.902100000000001</v>
      </c>
      <c r="AA655" s="20"/>
      <c r="AB655" s="5">
        <v>7.8299999999999995E-2</v>
      </c>
      <c r="AC655" s="4">
        <v>13855563</v>
      </c>
      <c r="AE655" s="5">
        <v>-8.5202000709450729</v>
      </c>
      <c r="AF655" s="5">
        <v>-21.103062668663242</v>
      </c>
      <c r="AH655" s="16"/>
      <c r="AI655" s="4">
        <v>13855563</v>
      </c>
      <c r="AJ655" s="5">
        <v>248014577.69999999</v>
      </c>
      <c r="AL655" s="5">
        <v>28.31</v>
      </c>
      <c r="AM655" s="5">
        <v>17.78</v>
      </c>
      <c r="AN655" t="s">
        <v>82</v>
      </c>
      <c r="AO655" t="str" cm="1">
        <f t="array" aca="1" ref="AO655" ca="1">_FV(A655,"Currency")</f>
        <v>USD</v>
      </c>
      <c r="AP655" t="str" cm="1">
        <f t="array" aca="1" ref="AP655" ca="1">_FV(A655,"Exchange")</f>
        <v>NYSE Arca</v>
      </c>
      <c r="AQ655" s="6" t="str" cm="1">
        <f t="array" aca="1" ref="AQ655" ca="1">_FV(A655,"Exchange abbreviation",TRUE)</f>
        <v>ARCX</v>
      </c>
      <c r="AR655" t="str" cm="1">
        <f t="array" aca="1" ref="AR655" ca="1">_FV(A655,"Instrument type",TRUE)</f>
        <v>ETF</v>
      </c>
    </row>
    <row r="656" spans="1:44" ht="18.75" customHeight="1" x14ac:dyDescent="0.25">
      <c r="A656" t="e" vm="669">
        <v>#VALUE!</v>
      </c>
      <c r="B656" t="s">
        <v>1998</v>
      </c>
      <c r="C656" t="s">
        <v>1999</v>
      </c>
      <c r="D656" s="31" cm="1">
        <f t="array" aca="1" ref="D656" ca="1">_FV(A656,"Last trade time",TRUE)</f>
        <v>45824.941357753909</v>
      </c>
      <c r="E656" s="23" cm="1">
        <f t="array" aca="1" ref="E656" ca="1">_FV(A656,"Price")</f>
        <v>41.12</v>
      </c>
      <c r="F656" s="27" cm="1">
        <f t="array" aca="1" ref="F656" ca="1">_FV(A656,"Change (%)",TRUE)</f>
        <v>-9.6340000000000002E-3</v>
      </c>
      <c r="G656" s="26" cm="1">
        <f t="array" aca="1" ref="G656" ca="1">_FV(A656,"Change")</f>
        <v>-0.4</v>
      </c>
      <c r="H656" s="23" cm="1">
        <f t="array" aca="1" ref="H656" ca="1">_FV(A656,"Open")</f>
        <v>41.28</v>
      </c>
      <c r="I656" s="23" cm="1">
        <f t="array" aca="1" ref="I656" ca="1">_FV(A656,"Low")</f>
        <v>41</v>
      </c>
      <c r="J656" s="23" cm="1">
        <f t="array" aca="1" ref="J656" ca="1">_FV(A656,"High")</f>
        <v>41.28</v>
      </c>
      <c r="K656" s="23" cm="1">
        <f t="array" aca="1" ref="K656" ca="1">_FV(A656,"Previous close",TRUE)</f>
        <v>41.52</v>
      </c>
      <c r="L656" s="26"/>
      <c r="M656" s="23" cm="1">
        <f t="array" aca="1" ref="M656" ca="1">_FV(A656,"52 week low",TRUE)</f>
        <v>40.838999999999999</v>
      </c>
      <c r="N656" s="23" cm="1">
        <f t="array" aca="1" ref="N656" ca="1">_FV(A656,"52 week high",TRUE)</f>
        <v>51.370600000000003</v>
      </c>
      <c r="O656" s="8" cm="1">
        <f t="array" aca="1" ref="O656" ca="1">_FV(A656,"Volume")</f>
        <v>4843468</v>
      </c>
      <c r="P656" s="7" cm="1">
        <f t="array" aca="1" ref="P656" ca="1">_FV(A656,"Volume average",TRUE)</f>
        <v>4937105</v>
      </c>
      <c r="Q656" t="s">
        <v>65</v>
      </c>
      <c r="R656" t="s">
        <v>109</v>
      </c>
      <c r="S656" t="s">
        <v>61</v>
      </c>
      <c r="T656" s="25" cm="1">
        <f t="array" aca="1" ref="T656" ca="1">_FV(A656,"Expense ratio",TRUE)</f>
        <v>8.8999999999999999E-3</v>
      </c>
      <c r="U656" s="24" cm="1">
        <f t="array" aca="1" ref="U656" ca="1">_FV(A656,"Market cap",TRUE)</f>
        <v>1349291310</v>
      </c>
      <c r="V656" s="4">
        <v>1350339840</v>
      </c>
      <c r="W656" s="4">
        <v>1350339840</v>
      </c>
      <c r="Y656" t="s">
        <v>1596</v>
      </c>
      <c r="Z656" s="5">
        <v>41.306199999999997</v>
      </c>
      <c r="AA656" s="20"/>
      <c r="AB656" s="5">
        <v>5.6599996999999999E-2</v>
      </c>
      <c r="AC656" s="4">
        <v>8194493</v>
      </c>
      <c r="AE656" s="5">
        <v>-2.1724677791143292</v>
      </c>
      <c r="AF656" s="5">
        <v>-9.120513513041395</v>
      </c>
      <c r="AI656" s="4">
        <v>8194493</v>
      </c>
      <c r="AJ656" s="5">
        <v>338514505.82999998</v>
      </c>
      <c r="AL656" s="5">
        <v>51.37</v>
      </c>
      <c r="AM656" s="5">
        <v>11.24</v>
      </c>
      <c r="AN656" t="s">
        <v>82</v>
      </c>
      <c r="AO656" t="str" cm="1">
        <f t="array" aca="1" ref="AO656" ca="1">_FV(A656,"Currency")</f>
        <v>USD</v>
      </c>
      <c r="AP656" t="str" cm="1">
        <f t="array" aca="1" ref="AP656" ca="1">_FV(A656,"Exchange")</f>
        <v>NYSE Arca</v>
      </c>
      <c r="AQ656" s="6" t="str" cm="1">
        <f t="array" aca="1" ref="AQ656" ca="1">_FV(A656,"Exchange abbreviation",TRUE)</f>
        <v>ARCX</v>
      </c>
      <c r="AR656" t="str" cm="1">
        <f t="array" aca="1" ref="AR656" ca="1">_FV(A656,"Instrument type",TRUE)</f>
        <v>ETF</v>
      </c>
    </row>
    <row r="657" spans="1:44" ht="18.75" customHeight="1" x14ac:dyDescent="0.25">
      <c r="A657" t="e" vm="670">
        <v>#VALUE!</v>
      </c>
      <c r="B657" t="s">
        <v>2000</v>
      </c>
      <c r="C657" t="s">
        <v>2001</v>
      </c>
      <c r="D657" s="31" cm="1">
        <f t="array" aca="1" ref="D657" ca="1">_FV(A657,"Last trade time",TRUE)</f>
        <v>45824.840277812502</v>
      </c>
      <c r="E657" s="23" cm="1">
        <f t="array" aca="1" ref="E657" ca="1">_FV(A657,"Price")</f>
        <v>29.4511</v>
      </c>
      <c r="F657" s="27" cm="1">
        <f t="array" aca="1" ref="F657" ca="1">_FV(A657,"Change (%)",TRUE)</f>
        <v>7.6570000000000006E-3</v>
      </c>
      <c r="G657" s="26" cm="1">
        <f t="array" aca="1" ref="G657" ca="1">_FV(A657,"Change")</f>
        <v>0.2238</v>
      </c>
      <c r="H657" s="23" cm="1">
        <f t="array" aca="1" ref="H657" ca="1">_FV(A657,"Open")</f>
        <v>29.4511</v>
      </c>
      <c r="I657" s="23" cm="1">
        <f t="array" aca="1" ref="I657" ca="1">_FV(A657,"Low")</f>
        <v>29.4511</v>
      </c>
      <c r="J657" s="23" cm="1">
        <f t="array" aca="1" ref="J657" ca="1">_FV(A657,"High")</f>
        <v>29.4511</v>
      </c>
      <c r="K657" s="23" cm="1">
        <f t="array" aca="1" ref="K657" ca="1">_FV(A657,"Previous close",TRUE)</f>
        <v>29.2273</v>
      </c>
      <c r="L657" s="26"/>
      <c r="M657" s="23" cm="1">
        <f t="array" aca="1" ref="M657" ca="1">_FV(A657,"52 week low",TRUE)</f>
        <v>25.64</v>
      </c>
      <c r="N657" s="23" cm="1">
        <f t="array" aca="1" ref="N657" ca="1">_FV(A657,"52 week high",TRUE)</f>
        <v>31.04</v>
      </c>
      <c r="O657" s="8" cm="1">
        <f t="array" aca="1" ref="O657" ca="1">_FV(A657,"Volume")</f>
        <v>75</v>
      </c>
      <c r="P657" s="7" cm="1">
        <f t="array" aca="1" ref="P657" ca="1">_FV(A657,"Volume average",TRUE)</f>
        <v>2185</v>
      </c>
      <c r="Q657" t="s">
        <v>496</v>
      </c>
      <c r="S657" t="s">
        <v>2002</v>
      </c>
      <c r="T657" s="25" cm="1">
        <f t="array" aca="1" ref="T657" ca="1">_FV(A657,"Expense ratio",TRUE)</f>
        <v>8.8999999999999999E-3</v>
      </c>
      <c r="U657" s="24" cm="1">
        <f t="array" aca="1" ref="U657" ca="1">_FV(A657,"Market cap",TRUE)</f>
        <v>21159444.899999999</v>
      </c>
      <c r="V657" s="4">
        <v>21159444</v>
      </c>
      <c r="W657" s="4">
        <v>21159444</v>
      </c>
      <c r="Y657" t="s">
        <v>2003</v>
      </c>
      <c r="Z657" s="5">
        <v>29.62</v>
      </c>
      <c r="AA657" s="5">
        <v>22.480824999999999</v>
      </c>
      <c r="AB657" s="5">
        <v>7.6E-3</v>
      </c>
      <c r="AC657" s="4">
        <v>1471</v>
      </c>
      <c r="AE657" s="5">
        <v>2.7113546489986762</v>
      </c>
      <c r="AF657" s="5">
        <v>12.571810122960869</v>
      </c>
      <c r="AI657" s="4">
        <v>1471</v>
      </c>
      <c r="AJ657" s="5">
        <v>43565.135999999999</v>
      </c>
      <c r="AL657" s="5">
        <v>31.04</v>
      </c>
      <c r="AM657" s="5">
        <v>25.64</v>
      </c>
      <c r="AN657" t="s">
        <v>47</v>
      </c>
      <c r="AO657" t="str" cm="1">
        <f t="array" aca="1" ref="AO657" ca="1">_FV(A657,"Currency")</f>
        <v>USD</v>
      </c>
      <c r="AP657" t="str" cm="1">
        <f t="array" aca="1" ref="AP657" ca="1">_FV(A657,"Exchange")</f>
        <v>NYSE Arca</v>
      </c>
      <c r="AQ657" s="6" t="str" cm="1">
        <f t="array" aca="1" ref="AQ657" ca="1">_FV(A657,"Exchange abbreviation",TRUE)</f>
        <v>ARCX</v>
      </c>
      <c r="AR657" t="str" cm="1">
        <f t="array" aca="1" ref="AR657" ca="1">_FV(A657,"Instrument type",TRUE)</f>
        <v>ETF</v>
      </c>
    </row>
    <row r="658" spans="1:44" ht="18.75" customHeight="1" x14ac:dyDescent="0.25">
      <c r="A658" t="e" vm="671">
        <v>#VALUE!</v>
      </c>
      <c r="B658" t="s">
        <v>2004</v>
      </c>
      <c r="C658" t="s">
        <v>2005</v>
      </c>
      <c r="D658" s="31" cm="1">
        <f t="array" aca="1" ref="D658" ca="1">_FV(A658,"Last trade time",TRUE)</f>
        <v>45824.840277789066</v>
      </c>
      <c r="E658" s="23" cm="1">
        <f t="array" aca="1" ref="E658" ca="1">_FV(A658,"Price")</f>
        <v>33.965499999999999</v>
      </c>
      <c r="F658" s="27" cm="1">
        <f t="array" aca="1" ref="F658" ca="1">_FV(A658,"Change (%)",TRUE)</f>
        <v>6.8059999999999996E-3</v>
      </c>
      <c r="G658" s="26" cm="1">
        <f t="array" aca="1" ref="G658" ca="1">_FV(A658,"Change")</f>
        <v>0.2296</v>
      </c>
      <c r="H658" s="23" cm="1">
        <f t="array" aca="1" ref="H658" ca="1">_FV(A658,"Open")</f>
        <v>33.89</v>
      </c>
      <c r="I658" s="23" cm="1">
        <f t="array" aca="1" ref="I658" ca="1">_FV(A658,"Low")</f>
        <v>33.89</v>
      </c>
      <c r="J658" s="23" cm="1">
        <f t="array" aca="1" ref="J658" ca="1">_FV(A658,"High")</f>
        <v>34.049999999999997</v>
      </c>
      <c r="K658" s="23" cm="1">
        <f t="array" aca="1" ref="K658" ca="1">_FV(A658,"Previous close",TRUE)</f>
        <v>33.735900000000001</v>
      </c>
      <c r="L658" s="26"/>
      <c r="M658" s="23" cm="1">
        <f t="array" aca="1" ref="M658" ca="1">_FV(A658,"52 week low",TRUE)</f>
        <v>29.54</v>
      </c>
      <c r="N658" s="23" cm="1">
        <f t="array" aca="1" ref="N658" ca="1">_FV(A658,"52 week high",TRUE)</f>
        <v>34.69</v>
      </c>
      <c r="O658" s="8" cm="1">
        <f t="array" aca="1" ref="O658" ca="1">_FV(A658,"Volume")</f>
        <v>1447</v>
      </c>
      <c r="P658" s="7" cm="1">
        <f t="array" aca="1" ref="P658" ca="1">_FV(A658,"Volume average",TRUE)</f>
        <v>4325</v>
      </c>
      <c r="Q658" t="s">
        <v>923</v>
      </c>
      <c r="S658" t="s">
        <v>2006</v>
      </c>
      <c r="T658" s="25" cm="1">
        <f t="array" aca="1" ref="T658" ca="1">_FV(A658,"Expense ratio",TRUE)</f>
        <v>8.8999999999999999E-3</v>
      </c>
      <c r="U658" s="24" cm="1">
        <f t="array" aca="1" ref="U658" ca="1">_FV(A658,"Market cap",TRUE)</f>
        <v>55292439.789999999</v>
      </c>
      <c r="V658" s="4">
        <v>55292440</v>
      </c>
      <c r="W658" s="4">
        <v>55292440</v>
      </c>
      <c r="X658" t="s">
        <v>2007</v>
      </c>
      <c r="Y658" t="s">
        <v>2008</v>
      </c>
      <c r="Z658" s="5">
        <v>33.8538</v>
      </c>
      <c r="AA658" s="5">
        <v>24.688147000000001</v>
      </c>
      <c r="AB658" s="4">
        <v>0</v>
      </c>
      <c r="AC658" s="4">
        <v>12461</v>
      </c>
      <c r="AE658" s="5">
        <v>2.1187435458840831</v>
      </c>
      <c r="AF658" s="5">
        <v>9.6466214216073709</v>
      </c>
      <c r="AI658" s="4">
        <v>12461</v>
      </c>
      <c r="AJ658" s="5">
        <v>422031.64020000002</v>
      </c>
      <c r="AL658" s="5">
        <v>34.69</v>
      </c>
      <c r="AM658" s="5">
        <v>29.54</v>
      </c>
      <c r="AN658" t="s">
        <v>47</v>
      </c>
      <c r="AO658" t="str" cm="1">
        <f t="array" aca="1" ref="AO658" ca="1">_FV(A658,"Currency")</f>
        <v>USD</v>
      </c>
      <c r="AP658" t="str" cm="1">
        <f t="array" aca="1" ref="AP658" ca="1">_FV(A658,"Exchange")</f>
        <v>NYSE Arca</v>
      </c>
      <c r="AQ658" s="6" t="str" cm="1">
        <f t="array" aca="1" ref="AQ658" ca="1">_FV(A658,"Exchange abbreviation",TRUE)</f>
        <v>ARCX</v>
      </c>
      <c r="AR658" t="str" cm="1">
        <f t="array" aca="1" ref="AR658" ca="1">_FV(A658,"Instrument type",TRUE)</f>
        <v>ETF</v>
      </c>
    </row>
    <row r="659" spans="1:44" ht="18.75" customHeight="1" x14ac:dyDescent="0.25">
      <c r="A659" t="e" vm="672">
        <v>#VALUE!</v>
      </c>
      <c r="B659" t="s">
        <v>2009</v>
      </c>
      <c r="C659" t="s">
        <v>2010</v>
      </c>
      <c r="D659" s="31" cm="1">
        <f t="array" aca="1" ref="D659" ca="1">_FV(A659,"Last trade time",TRUE)</f>
        <v>45824.840277789066</v>
      </c>
      <c r="E659" s="23" cm="1">
        <f t="array" aca="1" ref="E659" ca="1">_FV(A659,"Price")</f>
        <v>27.3521</v>
      </c>
      <c r="F659" s="27" cm="1">
        <f t="array" aca="1" ref="F659" ca="1">_FV(A659,"Change (%)",TRUE)</f>
        <v>4.1149999999999997E-3</v>
      </c>
      <c r="G659" s="26" cm="1">
        <f t="array" aca="1" ref="G659" ca="1">_FV(A659,"Change")</f>
        <v>0.11210000000000001</v>
      </c>
      <c r="H659" s="23" cm="1">
        <f t="array" aca="1" ref="H659" ca="1">_FV(A659,"Open")</f>
        <v>27.35</v>
      </c>
      <c r="I659" s="23" cm="1">
        <f t="array" aca="1" ref="I659" ca="1">_FV(A659,"Low")</f>
        <v>27.35</v>
      </c>
      <c r="J659" s="23" cm="1">
        <f t="array" aca="1" ref="J659" ca="1">_FV(A659,"High")</f>
        <v>27.3521</v>
      </c>
      <c r="K659" s="23" cm="1">
        <f t="array" aca="1" ref="K659" ca="1">_FV(A659,"Previous close",TRUE)</f>
        <v>27.24</v>
      </c>
      <c r="L659" s="26"/>
      <c r="M659" s="23" cm="1">
        <f t="array" aca="1" ref="M659" ca="1">_FV(A659,"52 week low",TRUE)</f>
        <v>24.22</v>
      </c>
      <c r="N659" s="23" cm="1">
        <f t="array" aca="1" ref="N659" ca="1">_FV(A659,"52 week high",TRUE)</f>
        <v>27.3521</v>
      </c>
      <c r="O659" s="8" cm="1">
        <f t="array" aca="1" ref="O659" ca="1">_FV(A659,"Volume")</f>
        <v>308</v>
      </c>
      <c r="P659" s="7" cm="1">
        <f t="array" aca="1" ref="P659" ca="1">_FV(A659,"Volume average",TRUE)</f>
        <v>2041</v>
      </c>
      <c r="Q659" t="s">
        <v>923</v>
      </c>
      <c r="S659" t="s">
        <v>2006</v>
      </c>
      <c r="T659" s="25" cm="1">
        <f t="array" aca="1" ref="T659" ca="1">_FV(A659,"Expense ratio",TRUE)</f>
        <v>8.8999999999999999E-3</v>
      </c>
      <c r="U659" s="24" cm="1">
        <f t="array" aca="1" ref="U659" ca="1">_FV(A659,"Market cap",TRUE)</f>
        <v>8098140.3300000001</v>
      </c>
      <c r="V659" s="4">
        <v>8098140</v>
      </c>
      <c r="W659" s="4">
        <v>8098140</v>
      </c>
      <c r="Y659" t="s">
        <v>2011</v>
      </c>
      <c r="Z659" s="5">
        <v>27.2209</v>
      </c>
      <c r="AA659" s="20"/>
      <c r="AB659" s="20"/>
      <c r="AC659" s="4">
        <v>3342</v>
      </c>
      <c r="AE659" s="5">
        <v>6.1275282103322004</v>
      </c>
      <c r="AF659" s="20"/>
      <c r="AH659" s="16"/>
      <c r="AI659" s="4">
        <v>3342</v>
      </c>
      <c r="AJ659" s="5">
        <v>91117.959000000003</v>
      </c>
      <c r="AL659" s="5">
        <v>27.32</v>
      </c>
      <c r="AM659" s="5">
        <v>24.22</v>
      </c>
      <c r="AN659" t="s">
        <v>47</v>
      </c>
      <c r="AO659" t="str" cm="1">
        <f t="array" aca="1" ref="AO659" ca="1">_FV(A659,"Currency")</f>
        <v>USD</v>
      </c>
      <c r="AP659" t="str" cm="1">
        <f t="array" aca="1" ref="AP659" ca="1">_FV(A659,"Exchange")</f>
        <v>NYSE Arca</v>
      </c>
      <c r="AQ659" s="6" t="str" cm="1">
        <f t="array" aca="1" ref="AQ659" ca="1">_FV(A659,"Exchange abbreviation",TRUE)</f>
        <v>ARCX</v>
      </c>
      <c r="AR659" t="str" cm="1">
        <f t="array" aca="1" ref="AR659" ca="1">_FV(A659,"Instrument type",TRUE)</f>
        <v>ETF</v>
      </c>
    </row>
    <row r="660" spans="1:44" ht="18.75" customHeight="1" x14ac:dyDescent="0.25">
      <c r="A660" t="e" vm="673">
        <v>#VALUE!</v>
      </c>
      <c r="B660" t="s">
        <v>2012</v>
      </c>
      <c r="C660" t="s">
        <v>2013</v>
      </c>
      <c r="D660" s="31" cm="1">
        <f t="array" aca="1" ref="D660" ca="1">_FV(A660,"Last trade time",TRUE)</f>
        <v>45824.840277823438</v>
      </c>
      <c r="E660" s="23" cm="1">
        <f t="array" aca="1" ref="E660" ca="1">_FV(A660,"Price")</f>
        <v>31.730499999999999</v>
      </c>
      <c r="F660" s="27" cm="1">
        <f t="array" aca="1" ref="F660" ca="1">_FV(A660,"Change (%)",TRUE)</f>
        <v>7.3170000000000006E-3</v>
      </c>
      <c r="G660" s="26" cm="1">
        <f t="array" aca="1" ref="G660" ca="1">_FV(A660,"Change")</f>
        <v>0.23050000000000001</v>
      </c>
      <c r="H660" s="23" cm="1">
        <f t="array" aca="1" ref="H660" ca="1">_FV(A660,"Open")</f>
        <v>31.76</v>
      </c>
      <c r="I660" s="23" cm="1">
        <f t="array" aca="1" ref="I660" ca="1">_FV(A660,"Low")</f>
        <v>31.700099999999999</v>
      </c>
      <c r="J660" s="23" cm="1">
        <f t="array" aca="1" ref="J660" ca="1">_FV(A660,"High")</f>
        <v>31.76</v>
      </c>
      <c r="K660" s="23" cm="1">
        <f t="array" aca="1" ref="K660" ca="1">_FV(A660,"Previous close",TRUE)</f>
        <v>31.5</v>
      </c>
      <c r="L660" s="26"/>
      <c r="M660" s="23" cm="1">
        <f t="array" aca="1" ref="M660" ca="1">_FV(A660,"52 week low",TRUE)</f>
        <v>27.9</v>
      </c>
      <c r="N660" s="23" cm="1">
        <f t="array" aca="1" ref="N660" ca="1">_FV(A660,"52 week high",TRUE)</f>
        <v>31.94</v>
      </c>
      <c r="O660" s="8" cm="1">
        <f t="array" aca="1" ref="O660" ca="1">_FV(A660,"Volume")</f>
        <v>2261</v>
      </c>
      <c r="P660" s="7" cm="1">
        <f t="array" aca="1" ref="P660" ca="1">_FV(A660,"Volume average",TRUE)</f>
        <v>11001</v>
      </c>
      <c r="Q660" t="s">
        <v>923</v>
      </c>
      <c r="S660" t="s">
        <v>2006</v>
      </c>
      <c r="T660" s="25" cm="1">
        <f t="array" aca="1" ref="T660" ca="1">_FV(A660,"Expense ratio",TRUE)</f>
        <v>8.8999999999999999E-3</v>
      </c>
      <c r="U660" s="24" cm="1">
        <f t="array" aca="1" ref="U660" ca="1">_FV(A660,"Market cap",TRUE)</f>
        <v>108196484.44</v>
      </c>
      <c r="V660" s="4">
        <v>108196480</v>
      </c>
      <c r="W660" s="4">
        <v>108196480</v>
      </c>
      <c r="Y660" t="s">
        <v>2014</v>
      </c>
      <c r="Z660" s="5">
        <v>31.4407</v>
      </c>
      <c r="AA660" s="5">
        <v>15.035477</v>
      </c>
      <c r="AB660" s="4">
        <v>0</v>
      </c>
      <c r="AC660" s="4">
        <v>21096</v>
      </c>
      <c r="AE660" s="5">
        <v>7.5646291144316313</v>
      </c>
      <c r="AF660" s="5">
        <v>6.801755817123345</v>
      </c>
      <c r="AI660" s="4">
        <v>21096</v>
      </c>
      <c r="AJ660" s="5">
        <v>664277.17680000002</v>
      </c>
      <c r="AL660" s="5">
        <v>31.79</v>
      </c>
      <c r="AM660" s="5">
        <v>27.9</v>
      </c>
      <c r="AN660" t="s">
        <v>47</v>
      </c>
      <c r="AO660" t="str" cm="1">
        <f t="array" aca="1" ref="AO660" ca="1">_FV(A660,"Currency")</f>
        <v>USD</v>
      </c>
      <c r="AP660" t="str" cm="1">
        <f t="array" aca="1" ref="AP660" ca="1">_FV(A660,"Exchange")</f>
        <v>NYSE Arca</v>
      </c>
      <c r="AQ660" s="6" t="str" cm="1">
        <f t="array" aca="1" ref="AQ660" ca="1">_FV(A660,"Exchange abbreviation",TRUE)</f>
        <v>ARCX</v>
      </c>
      <c r="AR660" t="str" cm="1">
        <f t="array" aca="1" ref="AR660" ca="1">_FV(A660,"Instrument type",TRUE)</f>
        <v>ETF</v>
      </c>
    </row>
    <row r="661" spans="1:44" ht="18.75" customHeight="1" x14ac:dyDescent="0.25">
      <c r="A661" t="e" vm="674">
        <v>#VALUE!</v>
      </c>
      <c r="B661" t="s">
        <v>2015</v>
      </c>
      <c r="C661" t="s">
        <v>2016</v>
      </c>
      <c r="D661" s="31" cm="1">
        <f t="array" aca="1" ref="D661" ca="1">_FV(A661,"Last trade time",TRUE)</f>
        <v>45824.840277789066</v>
      </c>
      <c r="E661" s="23" cm="1">
        <f t="array" aca="1" ref="E661" ca="1">_FV(A661,"Price")</f>
        <v>33.020000000000003</v>
      </c>
      <c r="F661" s="27" cm="1">
        <f t="array" aca="1" ref="F661" ca="1">_FV(A661,"Change (%)",TRUE)</f>
        <v>5.6340000000000001E-3</v>
      </c>
      <c r="G661" s="26" cm="1">
        <f t="array" aca="1" ref="G661" ca="1">_FV(A661,"Change")</f>
        <v>0.185</v>
      </c>
      <c r="H661" s="23" cm="1">
        <f t="array" aca="1" ref="H661" ca="1">_FV(A661,"Open")</f>
        <v>33.020000000000003</v>
      </c>
      <c r="I661" s="23" cm="1">
        <f t="array" aca="1" ref="I661" ca="1">_FV(A661,"Low")</f>
        <v>32.991300000000003</v>
      </c>
      <c r="J661" s="23" cm="1">
        <f t="array" aca="1" ref="J661" ca="1">_FV(A661,"High")</f>
        <v>33.1905</v>
      </c>
      <c r="K661" s="23" cm="1">
        <f t="array" aca="1" ref="K661" ca="1">_FV(A661,"Previous close",TRUE)</f>
        <v>32.835000000000001</v>
      </c>
      <c r="L661" s="26"/>
      <c r="M661" s="23" cm="1">
        <f t="array" aca="1" ref="M661" ca="1">_FV(A661,"52 week low",TRUE)</f>
        <v>29.14</v>
      </c>
      <c r="N661" s="23" cm="1">
        <f t="array" aca="1" ref="N661" ca="1">_FV(A661,"52 week high",TRUE)</f>
        <v>34.200000000000003</v>
      </c>
      <c r="O661" s="8" cm="1">
        <f t="array" aca="1" ref="O661" ca="1">_FV(A661,"Volume")</f>
        <v>176514</v>
      </c>
      <c r="P661" s="7" cm="1">
        <f t="array" aca="1" ref="P661" ca="1">_FV(A661,"Volume average",TRUE)</f>
        <v>150837</v>
      </c>
      <c r="Q661" t="s">
        <v>923</v>
      </c>
      <c r="S661" t="s">
        <v>2006</v>
      </c>
      <c r="T661" s="25" cm="1">
        <f t="array" aca="1" ref="T661" ca="1">_FV(A661,"Expense ratio",TRUE)</f>
        <v>8.8999999999999999E-3</v>
      </c>
      <c r="U661" s="24" cm="1">
        <f t="array" aca="1" ref="U661" ca="1">_FV(A661,"Market cap",TRUE)</f>
        <v>835212747.91999996</v>
      </c>
      <c r="V661" s="4">
        <v>835212736</v>
      </c>
      <c r="W661" s="4">
        <v>835212736</v>
      </c>
      <c r="Y661" t="s">
        <v>2017</v>
      </c>
      <c r="Z661" s="5">
        <v>32.8476</v>
      </c>
      <c r="AA661" s="5">
        <v>25.50367</v>
      </c>
      <c r="AB661" s="5">
        <v>4.1999999999999997E-3</v>
      </c>
      <c r="AC661" s="4">
        <v>191573</v>
      </c>
      <c r="AE661" s="5">
        <v>1.084967280420579</v>
      </c>
      <c r="AF661" s="5">
        <v>8.6683437587129717</v>
      </c>
      <c r="AI661" s="4">
        <v>191573</v>
      </c>
      <c r="AJ661" s="5">
        <v>6298920.2400000002</v>
      </c>
      <c r="AL661" s="5">
        <v>34.200000000000003</v>
      </c>
      <c r="AM661" s="5">
        <v>29.14</v>
      </c>
      <c r="AN661" t="s">
        <v>90</v>
      </c>
      <c r="AO661" t="str" cm="1">
        <f t="array" aca="1" ref="AO661" ca="1">_FV(A661,"Currency")</f>
        <v>USD</v>
      </c>
      <c r="AP661" t="str" cm="1">
        <f t="array" aca="1" ref="AP661" ca="1">_FV(A661,"Exchange")</f>
        <v>NYSE Arca</v>
      </c>
      <c r="AQ661" s="6" t="str" cm="1">
        <f t="array" aca="1" ref="AQ661" ca="1">_FV(A661,"Exchange abbreviation",TRUE)</f>
        <v>ARCX</v>
      </c>
      <c r="AR661" t="str" cm="1">
        <f t="array" aca="1" ref="AR661" ca="1">_FV(A661,"Instrument type",TRUE)</f>
        <v>ETF</v>
      </c>
    </row>
    <row r="662" spans="1:44" ht="18.75" customHeight="1" x14ac:dyDescent="0.25">
      <c r="A662" t="e" vm="675">
        <v>#VALUE!</v>
      </c>
      <c r="B662" t="s">
        <v>2018</v>
      </c>
      <c r="C662" t="s">
        <v>2019</v>
      </c>
      <c r="D662" s="31" cm="1">
        <f t="array" aca="1" ref="D662" ca="1">_FV(A662,"Last trade time",TRUE)</f>
        <v>45824.840277789066</v>
      </c>
      <c r="E662" s="23" cm="1">
        <f t="array" aca="1" ref="E662" ca="1">_FV(A662,"Price")</f>
        <v>32.905700000000003</v>
      </c>
      <c r="F662" s="27" cm="1">
        <f t="array" aca="1" ref="F662" ca="1">_FV(A662,"Change (%)",TRUE)</f>
        <v>6.5919999999999998E-3</v>
      </c>
      <c r="G662" s="26" cm="1">
        <f t="array" aca="1" ref="G662" ca="1">_FV(A662,"Change")</f>
        <v>0.2155</v>
      </c>
      <c r="H662" s="23" cm="1">
        <f t="array" aca="1" ref="H662" ca="1">_FV(A662,"Open")</f>
        <v>32.96</v>
      </c>
      <c r="I662" s="23" cm="1">
        <f t="array" aca="1" ref="I662" ca="1">_FV(A662,"Low")</f>
        <v>32.85</v>
      </c>
      <c r="J662" s="23" cm="1">
        <f t="array" aca="1" ref="J662" ca="1">_FV(A662,"High")</f>
        <v>32.96</v>
      </c>
      <c r="K662" s="23" cm="1">
        <f t="array" aca="1" ref="K662" ca="1">_FV(A662,"Previous close",TRUE)</f>
        <v>32.690199999999997</v>
      </c>
      <c r="L662" s="26"/>
      <c r="M662" s="23" cm="1">
        <f t="array" aca="1" ref="M662" ca="1">_FV(A662,"52 week low",TRUE)</f>
        <v>29.16</v>
      </c>
      <c r="N662" s="23" cm="1">
        <f t="array" aca="1" ref="N662" ca="1">_FV(A662,"52 week high",TRUE)</f>
        <v>34</v>
      </c>
      <c r="O662" s="8" cm="1">
        <f t="array" aca="1" ref="O662" ca="1">_FV(A662,"Volume")</f>
        <v>10588</v>
      </c>
      <c r="P662" s="7" cm="1">
        <f t="array" aca="1" ref="P662" ca="1">_FV(A662,"Volume average",TRUE)</f>
        <v>8517</v>
      </c>
      <c r="Q662" t="s">
        <v>923</v>
      </c>
      <c r="S662" t="s">
        <v>2006</v>
      </c>
      <c r="T662" s="25" cm="1">
        <f t="array" aca="1" ref="T662" ca="1">_FV(A662,"Expense ratio",TRUE)</f>
        <v>8.8999999999999999E-3</v>
      </c>
      <c r="U662" s="24" cm="1">
        <f t="array" aca="1" ref="U662" ca="1">_FV(A662,"Market cap",TRUE)</f>
        <v>107900465.76000001</v>
      </c>
      <c r="V662" s="4">
        <v>107900464</v>
      </c>
      <c r="W662" s="4">
        <v>107900464</v>
      </c>
      <c r="Y662" t="s">
        <v>2008</v>
      </c>
      <c r="Z662" s="5">
        <v>32.7624</v>
      </c>
      <c r="AA662" s="5">
        <v>24.700811000000002</v>
      </c>
      <c r="AB662" s="4">
        <v>0</v>
      </c>
      <c r="AC662" s="4">
        <v>8668</v>
      </c>
      <c r="AE662" s="5">
        <v>2.4965621359728911</v>
      </c>
      <c r="AF662" s="5">
        <v>9.0525315392588901</v>
      </c>
      <c r="AI662" s="4">
        <v>8668</v>
      </c>
      <c r="AJ662" s="5">
        <v>284176.91279999999</v>
      </c>
      <c r="AL662" s="4">
        <v>34</v>
      </c>
      <c r="AM662" s="5">
        <v>29.16</v>
      </c>
      <c r="AN662" t="s">
        <v>47</v>
      </c>
      <c r="AO662" t="str" cm="1">
        <f t="array" aca="1" ref="AO662" ca="1">_FV(A662,"Currency")</f>
        <v>USD</v>
      </c>
      <c r="AP662" t="str" cm="1">
        <f t="array" aca="1" ref="AP662" ca="1">_FV(A662,"Exchange")</f>
        <v>NYSE Arca</v>
      </c>
      <c r="AQ662" s="6" t="str" cm="1">
        <f t="array" aca="1" ref="AQ662" ca="1">_FV(A662,"Exchange abbreviation",TRUE)</f>
        <v>ARCX</v>
      </c>
      <c r="AR662" t="str" cm="1">
        <f t="array" aca="1" ref="AR662" ca="1">_FV(A662,"Instrument type",TRUE)</f>
        <v>ETF</v>
      </c>
    </row>
    <row r="663" spans="1:44" ht="18.75" customHeight="1" x14ac:dyDescent="0.25">
      <c r="A663" t="e" vm="676">
        <v>#VALUE!</v>
      </c>
      <c r="B663" t="s">
        <v>2020</v>
      </c>
      <c r="C663" t="s">
        <v>2021</v>
      </c>
      <c r="D663" s="31" cm="1">
        <f t="array" aca="1" ref="D663" ca="1">_FV(A663,"Last trade time",TRUE)</f>
        <v>45824.939554501565</v>
      </c>
      <c r="E663" s="23" cm="1">
        <f t="array" aca="1" ref="E663" ca="1">_FV(A663,"Price")</f>
        <v>42.91</v>
      </c>
      <c r="F663" s="27" cm="1">
        <f t="array" aca="1" ref="F663" ca="1">_FV(A663,"Change (%)",TRUE)</f>
        <v>2.9832000000000001E-2</v>
      </c>
      <c r="G663" s="26" cm="1">
        <f t="array" aca="1" ref="G663" ca="1">_FV(A663,"Change")</f>
        <v>1.2430000000000001</v>
      </c>
      <c r="H663" s="23" cm="1">
        <f t="array" aca="1" ref="H663" ca="1">_FV(A663,"Open")</f>
        <v>42.267499999999998</v>
      </c>
      <c r="I663" s="23" cm="1">
        <f t="array" aca="1" ref="I663" ca="1">_FV(A663,"Low")</f>
        <v>42.267499999999998</v>
      </c>
      <c r="J663" s="23" cm="1">
        <f t="array" aca="1" ref="J663" ca="1">_FV(A663,"High")</f>
        <v>42.91</v>
      </c>
      <c r="K663" s="23" cm="1">
        <f t="array" aca="1" ref="K663" ca="1">_FV(A663,"Previous close",TRUE)</f>
        <v>41.667000000000002</v>
      </c>
      <c r="L663" s="26"/>
      <c r="M663" s="23" cm="1">
        <f t="array" aca="1" ref="M663" ca="1">_FV(A663,"52 week low",TRUE)</f>
        <v>30.34</v>
      </c>
      <c r="N663" s="23" cm="1">
        <f t="array" aca="1" ref="N663" ca="1">_FV(A663,"52 week high",TRUE)</f>
        <v>42.91</v>
      </c>
      <c r="O663" s="8" cm="1">
        <f t="array" aca="1" ref="O663" ca="1">_FV(A663,"Volume")</f>
        <v>1885</v>
      </c>
      <c r="P663" s="7" cm="1">
        <f t="array" aca="1" ref="P663" ca="1">_FV(A663,"Volume average",TRUE)</f>
        <v>7975</v>
      </c>
      <c r="Q663" t="s">
        <v>345</v>
      </c>
      <c r="S663" t="s">
        <v>2022</v>
      </c>
      <c r="T663" s="25" cm="1">
        <f t="array" aca="1" ref="T663" ca="1">_FV(A663,"Expense ratio",TRUE)</f>
        <v>8.8999999999999999E-3</v>
      </c>
      <c r="U663" s="24" cm="1">
        <f t="array" aca="1" ref="U663" ca="1">_FV(A663,"Market cap",TRUE)</f>
        <v>31460038.66</v>
      </c>
      <c r="V663" s="4">
        <v>31460038</v>
      </c>
      <c r="W663" s="4">
        <v>31460038</v>
      </c>
      <c r="Y663" t="s">
        <v>2023</v>
      </c>
      <c r="Z663" s="5">
        <v>41.727800000000002</v>
      </c>
      <c r="AA663" s="5">
        <v>33.331760000000003</v>
      </c>
      <c r="AB663" s="20"/>
      <c r="AC663" s="4">
        <v>8050</v>
      </c>
      <c r="AE663" s="5">
        <v>7.9824463734035289</v>
      </c>
      <c r="AF663" s="20"/>
      <c r="AI663" s="4">
        <v>8050</v>
      </c>
      <c r="AJ663" s="5">
        <v>340273.5</v>
      </c>
      <c r="AL663" s="5">
        <v>42.64</v>
      </c>
      <c r="AM663" s="5">
        <v>30.34</v>
      </c>
      <c r="AN663" t="s">
        <v>47</v>
      </c>
      <c r="AO663" t="str" cm="1">
        <f t="array" aca="1" ref="AO663" ca="1">_FV(A663,"Currency")</f>
        <v>USD</v>
      </c>
      <c r="AP663" t="str" cm="1">
        <f t="array" aca="1" ref="AP663" ca="1">_FV(A663,"Exchange")</f>
        <v>Nasdaq Stock Market</v>
      </c>
      <c r="AQ663" s="6" t="str" cm="1">
        <f t="array" aca="1" ref="AQ663" ca="1">_FV(A663,"Exchange abbreviation",TRUE)</f>
        <v>XNAS</v>
      </c>
      <c r="AR663" t="str" cm="1">
        <f t="array" aca="1" ref="AR663" ca="1">_FV(A663,"Instrument type",TRUE)</f>
        <v>ETF</v>
      </c>
    </row>
    <row r="664" spans="1:44" ht="18.75" customHeight="1" x14ac:dyDescent="0.25">
      <c r="A664" t="e" vm="677">
        <v>#VALUE!</v>
      </c>
      <c r="B664" t="s">
        <v>2024</v>
      </c>
      <c r="C664" t="s">
        <v>2025</v>
      </c>
      <c r="D664" s="31" cm="1">
        <f t="array" aca="1" ref="D664" ca="1">_FV(A664,"Last trade time",TRUE)</f>
        <v>45824.840277789066</v>
      </c>
      <c r="E664" s="23" cm="1">
        <f t="array" aca="1" ref="E664" ca="1">_FV(A664,"Price")</f>
        <v>24.165199999999999</v>
      </c>
      <c r="F664" s="27" cm="1">
        <f t="array" aca="1" ref="F664" ca="1">_FV(A664,"Change (%)",TRUE)</f>
        <v>1.5174E-2</v>
      </c>
      <c r="G664" s="26" cm="1">
        <f t="array" aca="1" ref="G664" ca="1">_FV(A664,"Change")</f>
        <v>0.36120000000000002</v>
      </c>
      <c r="H664" s="23" cm="1">
        <f t="array" aca="1" ref="H664" ca="1">_FV(A664,"Open")</f>
        <v>24.165199999999999</v>
      </c>
      <c r="I664" s="23" cm="1">
        <f t="array" aca="1" ref="I664" ca="1">_FV(A664,"Low")</f>
        <v>24.165199999999999</v>
      </c>
      <c r="J664" s="23" cm="1">
        <f t="array" aca="1" ref="J664" ca="1">_FV(A664,"High")</f>
        <v>24.165199999999999</v>
      </c>
      <c r="K664" s="23" cm="1">
        <f t="array" aca="1" ref="K664" ca="1">_FV(A664,"Previous close",TRUE)</f>
        <v>23.803999999999998</v>
      </c>
      <c r="L664" s="26"/>
      <c r="M664" s="23" cm="1">
        <f t="array" aca="1" ref="M664" ca="1">_FV(A664,"52 week low",TRUE)</f>
        <v>19.726700000000001</v>
      </c>
      <c r="N664" s="23" cm="1">
        <f t="array" aca="1" ref="N664" ca="1">_FV(A664,"52 week high",TRUE)</f>
        <v>27.45</v>
      </c>
      <c r="O664" s="8" cm="1">
        <f t="array" aca="1" ref="O664" ca="1">_FV(A664,"Volume")</f>
        <v>0</v>
      </c>
      <c r="P664" s="7" cm="1">
        <f t="array" aca="1" ref="P664" ca="1">_FV(A664,"Volume average",TRUE)</f>
        <v>110</v>
      </c>
      <c r="Q664" t="s">
        <v>496</v>
      </c>
      <c r="S664" t="s">
        <v>1255</v>
      </c>
      <c r="T664" s="25" cm="1">
        <f t="array" aca="1" ref="T664" ca="1">_FV(A664,"Expense ratio",TRUE)</f>
        <v>8.8999999999999999E-3</v>
      </c>
      <c r="U664" s="24" cm="1">
        <f t="array" aca="1" ref="U664" ca="1">_FV(A664,"Market cap",TRUE)</f>
        <v>10743352.859999999</v>
      </c>
      <c r="V664" s="4">
        <v>10743352</v>
      </c>
      <c r="W664" s="4">
        <v>10743352</v>
      </c>
      <c r="X664" t="s">
        <v>2026</v>
      </c>
      <c r="Y664" t="s">
        <v>2027</v>
      </c>
      <c r="Z664" s="5">
        <v>24.44</v>
      </c>
      <c r="AA664" s="5">
        <v>17.874234999999999</v>
      </c>
      <c r="AB664" s="20"/>
      <c r="AC664" s="4">
        <v>119</v>
      </c>
      <c r="AE664" s="5">
        <v>-1.784289677082274</v>
      </c>
      <c r="AF664" s="20"/>
      <c r="AH664" s="16"/>
      <c r="AI664" s="4">
        <v>119</v>
      </c>
      <c r="AJ664" s="5">
        <v>2908.9431</v>
      </c>
      <c r="AL664" s="5">
        <v>27.45</v>
      </c>
      <c r="AM664" s="5">
        <v>19.727</v>
      </c>
      <c r="AN664" t="s">
        <v>47</v>
      </c>
      <c r="AO664" t="str" cm="1">
        <f t="array" aca="1" ref="AO664" ca="1">_FV(A664,"Currency")</f>
        <v>USD</v>
      </c>
      <c r="AP664" t="str" cm="1">
        <f t="array" aca="1" ref="AP664" ca="1">_FV(A664,"Exchange")</f>
        <v>NYSE Arca</v>
      </c>
      <c r="AQ664" s="6" t="str" cm="1">
        <f t="array" aca="1" ref="AQ664" ca="1">_FV(A664,"Exchange abbreviation",TRUE)</f>
        <v>ARCX</v>
      </c>
      <c r="AR664" t="str" cm="1">
        <f t="array" aca="1" ref="AR664" ca="1">_FV(A664,"Instrument type",TRUE)</f>
        <v>ETF</v>
      </c>
    </row>
    <row r="665" spans="1:44" ht="18.75" customHeight="1" x14ac:dyDescent="0.25">
      <c r="A665" t="e" vm="678">
        <v>#VALUE!</v>
      </c>
      <c r="B665" t="s">
        <v>2028</v>
      </c>
      <c r="C665" t="s">
        <v>2029</v>
      </c>
      <c r="D665" s="31" cm="1">
        <f t="array" aca="1" ref="D665" ca="1">_FV(A665,"Last trade time",TRUE)</f>
        <v>45824.840277789066</v>
      </c>
      <c r="E665" s="23" cm="1">
        <f t="array" aca="1" ref="E665" ca="1">_FV(A665,"Price")</f>
        <v>24.83</v>
      </c>
      <c r="F665" s="27" cm="1">
        <f t="array" aca="1" ref="F665" ca="1">_FV(A665,"Change (%)",TRUE)</f>
        <v>6.894E-3</v>
      </c>
      <c r="G665" s="26" cm="1">
        <f t="array" aca="1" ref="G665" ca="1">_FV(A665,"Change")</f>
        <v>0.17</v>
      </c>
      <c r="H665" s="23" cm="1">
        <f t="array" aca="1" ref="H665" ca="1">_FV(A665,"Open")</f>
        <v>24.88</v>
      </c>
      <c r="I665" s="23" cm="1">
        <f t="array" aca="1" ref="I665" ca="1">_FV(A665,"Low")</f>
        <v>24.83</v>
      </c>
      <c r="J665" s="23" cm="1">
        <f t="array" aca="1" ref="J665" ca="1">_FV(A665,"High")</f>
        <v>24.96</v>
      </c>
      <c r="K665" s="23" cm="1">
        <f t="array" aca="1" ref="K665" ca="1">_FV(A665,"Previous close",TRUE)</f>
        <v>24.66</v>
      </c>
      <c r="L665" s="26"/>
      <c r="M665" s="23" cm="1">
        <f t="array" aca="1" ref="M665" ca="1">_FV(A665,"52 week low",TRUE)</f>
        <v>23.0304</v>
      </c>
      <c r="N665" s="23" cm="1">
        <f t="array" aca="1" ref="N665" ca="1">_FV(A665,"52 week high",TRUE)</f>
        <v>27.954999999999998</v>
      </c>
      <c r="O665" s="8" cm="1">
        <f t="array" aca="1" ref="O665" ca="1">_FV(A665,"Volume")</f>
        <v>5447</v>
      </c>
      <c r="P665" s="7" cm="1">
        <f t="array" aca="1" ref="P665" ca="1">_FV(A665,"Volume average",TRUE)</f>
        <v>8034</v>
      </c>
      <c r="Q665" t="s">
        <v>143</v>
      </c>
      <c r="T665" s="25" cm="1">
        <f t="array" aca="1" ref="T665" ca="1">_FV(A665,"Expense ratio",TRUE)</f>
        <v>8.8999999999999999E-3</v>
      </c>
      <c r="U665" s="24" cm="1">
        <f t="array" aca="1" ref="U665" ca="1">_FV(A665,"Market cap",TRUE)</f>
        <v>19416999.510000002</v>
      </c>
      <c r="V665" s="16"/>
      <c r="W665" s="16"/>
      <c r="Z665" s="18"/>
      <c r="AA665" s="20"/>
      <c r="AB665" s="20"/>
      <c r="AC665" s="21">
        <v>7709</v>
      </c>
      <c r="AE665" s="18"/>
      <c r="AF665" s="20"/>
      <c r="AI665" s="21"/>
      <c r="AJ665" s="18"/>
      <c r="AL665" s="18"/>
      <c r="AM665" s="18"/>
      <c r="AN665" t="s">
        <v>73</v>
      </c>
      <c r="AO665" t="str" cm="1">
        <f t="array" aca="1" ref="AO665" ca="1">_FV(A665,"Currency")</f>
        <v>USD</v>
      </c>
      <c r="AP665" t="str" cm="1">
        <f t="array" aca="1" ref="AP665" ca="1">_FV(A665,"Exchange")</f>
        <v>NYSE Arca</v>
      </c>
      <c r="AQ665" s="6" t="str" cm="1">
        <f t="array" aca="1" ref="AQ665" ca="1">_FV(A665,"Exchange abbreviation",TRUE)</f>
        <v>ARCX</v>
      </c>
      <c r="AR665" t="str" cm="1">
        <f t="array" aca="1" ref="AR665" ca="1">_FV(A665,"Instrument type",TRUE)</f>
        <v>ETF</v>
      </c>
    </row>
    <row r="666" spans="1:44" ht="18.75" customHeight="1" x14ac:dyDescent="0.25">
      <c r="A666" t="e" vm="679">
        <v>#VALUE!</v>
      </c>
      <c r="B666" t="s">
        <v>2030</v>
      </c>
      <c r="C666" t="s">
        <v>2031</v>
      </c>
      <c r="D666" s="31" cm="1">
        <f t="array" aca="1" ref="D666" ca="1">_FV(A666,"Last trade time",TRUE)</f>
        <v>45824.840277777781</v>
      </c>
      <c r="E666" s="23" cm="1">
        <f t="array" aca="1" ref="E666" ca="1">_FV(A666,"Price")</f>
        <v>38.9968</v>
      </c>
      <c r="F666" s="27" cm="1">
        <f t="array" aca="1" ref="F666" ca="1">_FV(A666,"Change (%)",TRUE)</f>
        <v>1.4076E-2</v>
      </c>
      <c r="G666" s="26" cm="1">
        <f t="array" aca="1" ref="G666" ca="1">_FV(A666,"Change")</f>
        <v>0.5413</v>
      </c>
      <c r="H666" s="23" cm="1">
        <f t="array" aca="1" ref="H666" ca="1">_FV(A666,"Open")</f>
        <v>38.890999999999998</v>
      </c>
      <c r="I666" s="23" cm="1">
        <f t="array" aca="1" ref="I666" ca="1">_FV(A666,"Low")</f>
        <v>38.890999999999998</v>
      </c>
      <c r="J666" s="23" cm="1">
        <f t="array" aca="1" ref="J666" ca="1">_FV(A666,"High")</f>
        <v>39.18</v>
      </c>
      <c r="K666" s="23" cm="1">
        <f t="array" aca="1" ref="K666" ca="1">_FV(A666,"Previous close",TRUE)</f>
        <v>38.455500000000001</v>
      </c>
      <c r="L666" s="26"/>
      <c r="M666" s="23" cm="1">
        <f t="array" aca="1" ref="M666" ca="1">_FV(A666,"52 week low",TRUE)</f>
        <v>30.605</v>
      </c>
      <c r="N666" s="23" cm="1">
        <f t="array" aca="1" ref="N666" ca="1">_FV(A666,"52 week high",TRUE)</f>
        <v>40.130000000000003</v>
      </c>
      <c r="O666" s="8" cm="1">
        <f t="array" aca="1" ref="O666" ca="1">_FV(A666,"Volume")</f>
        <v>1813</v>
      </c>
      <c r="P666" s="7" cm="1">
        <f t="array" aca="1" ref="P666" ca="1">_FV(A666,"Volume average",TRUE)</f>
        <v>3593</v>
      </c>
      <c r="Q666" t="s">
        <v>345</v>
      </c>
      <c r="S666" t="s">
        <v>2022</v>
      </c>
      <c r="T666" s="25" cm="1">
        <f t="array" aca="1" ref="T666" ca="1">_FV(A666,"Expense ratio",TRUE)</f>
        <v>8.8999999999999999E-3</v>
      </c>
      <c r="U666" s="24" cm="1">
        <f t="array" aca="1" ref="U666" ca="1">_FV(A666,"Market cap",TRUE)</f>
        <v>19830322.260000002</v>
      </c>
      <c r="V666" s="4">
        <v>19830322</v>
      </c>
      <c r="W666" s="4">
        <v>19830322</v>
      </c>
      <c r="Y666" t="s">
        <v>2032</v>
      </c>
      <c r="Z666" s="5">
        <v>38.556699999999999</v>
      </c>
      <c r="AA666" s="5">
        <v>34.964333000000003</v>
      </c>
      <c r="AB666" s="20"/>
      <c r="AC666" s="4">
        <v>4568</v>
      </c>
      <c r="AE666" s="5">
        <v>5.6007837753484058</v>
      </c>
      <c r="AF666" s="20"/>
      <c r="AI666" s="4">
        <v>4568</v>
      </c>
      <c r="AJ666" s="5">
        <v>177205.5104</v>
      </c>
      <c r="AL666" s="5">
        <v>40.130000000000003</v>
      </c>
      <c r="AM666" s="5">
        <v>30.605</v>
      </c>
      <c r="AN666" t="s">
        <v>47</v>
      </c>
      <c r="AO666" t="str" cm="1">
        <f t="array" aca="1" ref="AO666" ca="1">_FV(A666,"Currency")</f>
        <v>USD</v>
      </c>
      <c r="AP666" t="str" cm="1">
        <f t="array" aca="1" ref="AP666" ca="1">_FV(A666,"Exchange")</f>
        <v>NYSE Arca</v>
      </c>
      <c r="AQ666" s="6" t="str" cm="1">
        <f t="array" aca="1" ref="AQ666" ca="1">_FV(A666,"Exchange abbreviation",TRUE)</f>
        <v>ARCX</v>
      </c>
      <c r="AR666" t="str" cm="1">
        <f t="array" aca="1" ref="AR666" ca="1">_FV(A666,"Instrument type",TRUE)</f>
        <v>ETF</v>
      </c>
    </row>
    <row r="667" spans="1:44" ht="18.75" customHeight="1" x14ac:dyDescent="0.25">
      <c r="A667" t="e" vm="680">
        <v>#VALUE!</v>
      </c>
      <c r="B667" t="s">
        <v>2033</v>
      </c>
      <c r="C667" t="s">
        <v>2034</v>
      </c>
      <c r="D667" s="31" cm="1">
        <f t="array" aca="1" ref="D667" ca="1">_FV(A667,"Last trade time",TRUE)</f>
        <v>45824.840338610935</v>
      </c>
      <c r="E667" s="23" cm="1">
        <f t="array" aca="1" ref="E667" ca="1">_FV(A667,"Price")</f>
        <v>28.024999999999999</v>
      </c>
      <c r="F667" s="27" cm="1">
        <f t="array" aca="1" ref="F667" ca="1">_FV(A667,"Change (%)",TRUE)</f>
        <v>9.6589999999999992E-3</v>
      </c>
      <c r="G667" s="26" cm="1">
        <f t="array" aca="1" ref="G667" ca="1">_FV(A667,"Change")</f>
        <v>0.2681</v>
      </c>
      <c r="H667" s="23" cm="1">
        <f t="array" aca="1" ref="H667" ca="1">_FV(A667,"Open")</f>
        <v>28.024999999999999</v>
      </c>
      <c r="I667" s="23" cm="1">
        <f t="array" aca="1" ref="I667" ca="1">_FV(A667,"Low")</f>
        <v>28.024999999999999</v>
      </c>
      <c r="J667" s="23" cm="1">
        <f t="array" aca="1" ref="J667" ca="1">_FV(A667,"High")</f>
        <v>28.024999999999999</v>
      </c>
      <c r="K667" s="23" cm="1">
        <f t="array" aca="1" ref="K667" ca="1">_FV(A667,"Previous close",TRUE)</f>
        <v>27.756900000000002</v>
      </c>
      <c r="L667" s="26"/>
      <c r="M667" s="23" cm="1">
        <f t="array" aca="1" ref="M667" ca="1">_FV(A667,"52 week low",TRUE)</f>
        <v>25.414999999999999</v>
      </c>
      <c r="N667" s="23" cm="1">
        <f t="array" aca="1" ref="N667" ca="1">_FV(A667,"52 week high",TRUE)</f>
        <v>28.024999999999999</v>
      </c>
      <c r="O667" s="8" cm="1">
        <f t="array" aca="1" ref="O667" ca="1">_FV(A667,"Volume")</f>
        <v>3</v>
      </c>
      <c r="P667" s="7" cm="1">
        <f t="array" aca="1" ref="P667" ca="1">_FV(A667,"Volume average",TRUE)</f>
        <v>38</v>
      </c>
      <c r="Q667" t="s">
        <v>119</v>
      </c>
      <c r="T667" s="25" cm="1">
        <f t="array" aca="1" ref="T667" ca="1">_FV(A667,"Expense ratio",TRUE)</f>
        <v>8.8999999999999999E-3</v>
      </c>
      <c r="U667" s="24" cm="1">
        <f t="array" aca="1" ref="U667" ca="1">_FV(A667,"Market cap",TRUE)</f>
        <v>5371870.4699999997</v>
      </c>
      <c r="V667" s="16"/>
      <c r="W667" s="16"/>
      <c r="Z667" s="18"/>
      <c r="AA667" s="20"/>
      <c r="AB667" s="20"/>
      <c r="AC667" s="21">
        <v>34</v>
      </c>
      <c r="AE667" s="18"/>
      <c r="AF667" s="20"/>
      <c r="AI667" s="21"/>
      <c r="AJ667" s="18"/>
      <c r="AL667" s="18"/>
      <c r="AM667" s="18"/>
      <c r="AN667" t="s">
        <v>73</v>
      </c>
      <c r="AO667" t="str" cm="1">
        <f t="array" aca="1" ref="AO667" ca="1">_FV(A667,"Currency")</f>
        <v>USD</v>
      </c>
      <c r="AP667" t="str" cm="1">
        <f t="array" aca="1" ref="AP667" ca="1">_FV(A667,"Exchange")</f>
        <v>CBOE BZX Exchange</v>
      </c>
      <c r="AQ667" s="6" t="str" cm="1">
        <f t="array" aca="1" ref="AQ667" ca="1">_FV(A667,"Exchange abbreviation",TRUE)</f>
        <v>BATS</v>
      </c>
      <c r="AR667" t="str" cm="1">
        <f t="array" aca="1" ref="AR667" ca="1">_FV(A667,"Instrument type",TRUE)</f>
        <v>ETF</v>
      </c>
    </row>
    <row r="668" spans="1:44" ht="18.75" customHeight="1" x14ac:dyDescent="0.25">
      <c r="A668" t="e" vm="681">
        <v>#VALUE!</v>
      </c>
      <c r="B668" t="s">
        <v>2035</v>
      </c>
      <c r="C668" t="s">
        <v>2036</v>
      </c>
      <c r="D668" s="31" cm="1">
        <f t="array" aca="1" ref="D668" ca="1">_FV(A668,"Last trade time",TRUE)</f>
        <v>45824.84027780078</v>
      </c>
      <c r="E668" s="23" cm="1">
        <f t="array" aca="1" ref="E668" ca="1">_FV(A668,"Price")</f>
        <v>29.31</v>
      </c>
      <c r="F668" s="27" cm="1">
        <f t="array" aca="1" ref="F668" ca="1">_FV(A668,"Change (%)",TRUE)</f>
        <v>1.2435E-2</v>
      </c>
      <c r="G668" s="26" cm="1">
        <f t="array" aca="1" ref="G668" ca="1">_FV(A668,"Change")</f>
        <v>0.36</v>
      </c>
      <c r="H668" s="23" cm="1">
        <f t="array" aca="1" ref="H668" ca="1">_FV(A668,"Open")</f>
        <v>29.2</v>
      </c>
      <c r="I668" s="23" cm="1">
        <f t="array" aca="1" ref="I668" ca="1">_FV(A668,"Low")</f>
        <v>29.15</v>
      </c>
      <c r="J668" s="23" cm="1">
        <f t="array" aca="1" ref="J668" ca="1">_FV(A668,"High")</f>
        <v>29.337199999999999</v>
      </c>
      <c r="K668" s="23" cm="1">
        <f t="array" aca="1" ref="K668" ca="1">_FV(A668,"Previous close",TRUE)</f>
        <v>28.95</v>
      </c>
      <c r="L668" s="26"/>
      <c r="M668" s="23" cm="1">
        <f t="array" aca="1" ref="M668" ca="1">_FV(A668,"52 week low",TRUE)</f>
        <v>25.4207</v>
      </c>
      <c r="N668" s="23" cm="1">
        <f t="array" aca="1" ref="N668" ca="1">_FV(A668,"52 week high",TRUE)</f>
        <v>31.002099999999999</v>
      </c>
      <c r="O668" s="8" cm="1">
        <f t="array" aca="1" ref="O668" ca="1">_FV(A668,"Volume")</f>
        <v>25246</v>
      </c>
      <c r="P668" s="7" cm="1">
        <f t="array" aca="1" ref="P668" ca="1">_FV(A668,"Volume average",TRUE)</f>
        <v>55457</v>
      </c>
      <c r="Q668" t="s">
        <v>923</v>
      </c>
      <c r="S668" t="s">
        <v>2006</v>
      </c>
      <c r="T668" s="25" cm="1">
        <f t="array" aca="1" ref="T668" ca="1">_FV(A668,"Expense ratio",TRUE)</f>
        <v>8.8999999999999999E-3</v>
      </c>
      <c r="U668" s="24" cm="1">
        <f t="array" aca="1" ref="U668" ca="1">_FV(A668,"Market cap",TRUE)</f>
        <v>292186478.91000003</v>
      </c>
      <c r="V668" s="4">
        <v>292186464</v>
      </c>
      <c r="W668" s="4">
        <v>292186464</v>
      </c>
      <c r="Y668" t="s">
        <v>2037</v>
      </c>
      <c r="Z668" s="5">
        <v>28.978400000000001</v>
      </c>
      <c r="AA668" s="5">
        <v>31.389938000000001</v>
      </c>
      <c r="AB668" s="5">
        <v>4.0000000000000002E-4</v>
      </c>
      <c r="AC668" s="4">
        <v>96149</v>
      </c>
      <c r="AE668" s="5">
        <v>-0.24477789924521881</v>
      </c>
      <c r="AF668" s="5">
        <v>7.9403227352051298</v>
      </c>
      <c r="AI668" s="4">
        <v>96149</v>
      </c>
      <c r="AJ668" s="5">
        <v>2790243.98</v>
      </c>
      <c r="AL668" s="5">
        <v>31.001999999999999</v>
      </c>
      <c r="AM668" s="5">
        <v>25.420999999999999</v>
      </c>
      <c r="AN668" t="s">
        <v>90</v>
      </c>
      <c r="AO668" t="str" cm="1">
        <f t="array" aca="1" ref="AO668" ca="1">_FV(A668,"Currency")</f>
        <v>USD</v>
      </c>
      <c r="AP668" t="str" cm="1">
        <f t="array" aca="1" ref="AP668" ca="1">_FV(A668,"Exchange")</f>
        <v>NYSE Arca</v>
      </c>
      <c r="AQ668" s="6" t="str" cm="1">
        <f t="array" aca="1" ref="AQ668" ca="1">_FV(A668,"Exchange abbreviation",TRUE)</f>
        <v>ARCX</v>
      </c>
      <c r="AR668" t="str" cm="1">
        <f t="array" aca="1" ref="AR668" ca="1">_FV(A668,"Instrument type",TRUE)</f>
        <v>ETF</v>
      </c>
    </row>
    <row r="669" spans="1:44" ht="18.75" customHeight="1" x14ac:dyDescent="0.25">
      <c r="A669" t="e" vm="682">
        <v>#VALUE!</v>
      </c>
      <c r="B669" t="s">
        <v>2038</v>
      </c>
      <c r="C669" t="s">
        <v>2039</v>
      </c>
      <c r="D669" s="31" cm="1">
        <f t="array" aca="1" ref="D669" ca="1">_FV(A669,"Last trade time",TRUE)</f>
        <v>45824.840277812502</v>
      </c>
      <c r="E669" s="23" cm="1">
        <f t="array" aca="1" ref="E669" ca="1">_FV(A669,"Price")</f>
        <v>27.64</v>
      </c>
      <c r="F669" s="27" cm="1">
        <f t="array" aca="1" ref="F669" ca="1">_FV(A669,"Change (%)",TRUE)</f>
        <v>6.5550000000000001E-3</v>
      </c>
      <c r="G669" s="26" cm="1">
        <f t="array" aca="1" ref="G669" ca="1">_FV(A669,"Change")</f>
        <v>0.18</v>
      </c>
      <c r="H669" s="23" cm="1">
        <f t="array" aca="1" ref="H669" ca="1">_FV(A669,"Open")</f>
        <v>27.67</v>
      </c>
      <c r="I669" s="23" cm="1">
        <f t="array" aca="1" ref="I669" ca="1">_FV(A669,"Low")</f>
        <v>27.541399999999999</v>
      </c>
      <c r="J669" s="23" cm="1">
        <f t="array" aca="1" ref="J669" ca="1">_FV(A669,"High")</f>
        <v>27.768999999999998</v>
      </c>
      <c r="K669" s="23" cm="1">
        <f t="array" aca="1" ref="K669" ca="1">_FV(A669,"Previous close",TRUE)</f>
        <v>27.46</v>
      </c>
      <c r="L669" s="26"/>
      <c r="M669" s="23" cm="1">
        <f t="array" aca="1" ref="M669" ca="1">_FV(A669,"52 week low",TRUE)</f>
        <v>24.48</v>
      </c>
      <c r="N669" s="23" cm="1">
        <f t="array" aca="1" ref="N669" ca="1">_FV(A669,"52 week high",TRUE)</f>
        <v>27.789899999999999</v>
      </c>
      <c r="O669" s="8" cm="1">
        <f t="array" aca="1" ref="O669" ca="1">_FV(A669,"Volume")</f>
        <v>2286</v>
      </c>
      <c r="P669" s="7" cm="1">
        <f t="array" aca="1" ref="P669" ca="1">_FV(A669,"Volume average",TRUE)</f>
        <v>16506</v>
      </c>
      <c r="Q669" t="s">
        <v>923</v>
      </c>
      <c r="S669" t="s">
        <v>2006</v>
      </c>
      <c r="T669" s="25" cm="1">
        <f t="array" aca="1" ref="T669" ca="1">_FV(A669,"Expense ratio",TRUE)</f>
        <v>8.8999999999999999E-3</v>
      </c>
      <c r="U669" s="24" cm="1">
        <f t="array" aca="1" ref="U669" ca="1">_FV(A669,"Market cap",TRUE)</f>
        <v>77933597.469999999</v>
      </c>
      <c r="V669" s="4">
        <v>77933600</v>
      </c>
      <c r="W669" s="4">
        <v>77933600</v>
      </c>
      <c r="Y669" t="s">
        <v>2040</v>
      </c>
      <c r="Z669" s="5">
        <v>27.251300000000001</v>
      </c>
      <c r="AA669" s="5">
        <v>14.332252</v>
      </c>
      <c r="AB669" s="4">
        <v>0</v>
      </c>
      <c r="AC669" s="4">
        <v>24542</v>
      </c>
      <c r="AE669" s="5">
        <v>6.617360875291789</v>
      </c>
      <c r="AF669" s="5">
        <v>7.2652893088242632</v>
      </c>
      <c r="AI669" s="4">
        <v>24542</v>
      </c>
      <c r="AJ669" s="5">
        <v>674448.51879999996</v>
      </c>
      <c r="AL669" s="5">
        <v>27.71</v>
      </c>
      <c r="AM669" s="5">
        <v>24.48</v>
      </c>
      <c r="AN669" t="s">
        <v>47</v>
      </c>
      <c r="AO669" t="str" cm="1">
        <f t="array" aca="1" ref="AO669" ca="1">_FV(A669,"Currency")</f>
        <v>USD</v>
      </c>
      <c r="AP669" t="str" cm="1">
        <f t="array" aca="1" ref="AP669" ca="1">_FV(A669,"Exchange")</f>
        <v>NYSE Arca</v>
      </c>
      <c r="AQ669" s="6" t="str" cm="1">
        <f t="array" aca="1" ref="AQ669" ca="1">_FV(A669,"Exchange abbreviation",TRUE)</f>
        <v>ARCX</v>
      </c>
      <c r="AR669" t="str" cm="1">
        <f t="array" aca="1" ref="AR669" ca="1">_FV(A669,"Instrument type",TRUE)</f>
        <v>ETF</v>
      </c>
    </row>
    <row r="670" spans="1:44" ht="18.75" customHeight="1" x14ac:dyDescent="0.25">
      <c r="A670" t="e" vm="683">
        <v>#VALUE!</v>
      </c>
      <c r="B670" t="s">
        <v>2041</v>
      </c>
      <c r="C670" t="s">
        <v>2042</v>
      </c>
      <c r="D670" s="31" cm="1">
        <f t="array" aca="1" ref="D670" ca="1">_FV(A670,"Last trade time",TRUE)</f>
        <v>45824.840277789066</v>
      </c>
      <c r="E670" s="23" cm="1">
        <f t="array" aca="1" ref="E670" ca="1">_FV(A670,"Price")</f>
        <v>38.021700000000003</v>
      </c>
      <c r="F670" s="27" cm="1">
        <f t="array" aca="1" ref="F670" ca="1">_FV(A670,"Change (%)",TRUE)</f>
        <v>1.6348999999999999E-2</v>
      </c>
      <c r="G670" s="26" cm="1">
        <f t="array" aca="1" ref="G670" ca="1">_FV(A670,"Change")</f>
        <v>0.61160000000000003</v>
      </c>
      <c r="H670" s="23" cm="1">
        <f t="array" aca="1" ref="H670" ca="1">_FV(A670,"Open")</f>
        <v>37.93</v>
      </c>
      <c r="I670" s="23" cm="1">
        <f t="array" aca="1" ref="I670" ca="1">_FV(A670,"Low")</f>
        <v>37.89</v>
      </c>
      <c r="J670" s="23" cm="1">
        <f t="array" aca="1" ref="J670" ca="1">_FV(A670,"High")</f>
        <v>38.21</v>
      </c>
      <c r="K670" s="23" cm="1">
        <f t="array" aca="1" ref="K670" ca="1">_FV(A670,"Previous close",TRUE)</f>
        <v>37.4101</v>
      </c>
      <c r="L670" s="26"/>
      <c r="M670" s="23" cm="1">
        <f t="array" aca="1" ref="M670" ca="1">_FV(A670,"52 week low",TRUE)</f>
        <v>29.75</v>
      </c>
      <c r="N670" s="23" cm="1">
        <f t="array" aca="1" ref="N670" ca="1">_FV(A670,"52 week high",TRUE)</f>
        <v>43.55</v>
      </c>
      <c r="O670" s="8" cm="1">
        <f t="array" aca="1" ref="O670" ca="1">_FV(A670,"Volume")</f>
        <v>4932</v>
      </c>
      <c r="P670" s="7" cm="1">
        <f t="array" aca="1" ref="P670" ca="1">_FV(A670,"Volume average",TRUE)</f>
        <v>7510</v>
      </c>
      <c r="Q670" t="s">
        <v>345</v>
      </c>
      <c r="S670" t="s">
        <v>2022</v>
      </c>
      <c r="T670" s="25" cm="1">
        <f t="array" aca="1" ref="T670" ca="1">_FV(A670,"Expense ratio",TRUE)</f>
        <v>8.8999999999999999E-3</v>
      </c>
      <c r="U670" s="24" cm="1">
        <f t="array" aca="1" ref="U670" ca="1">_FV(A670,"Market cap",TRUE)</f>
        <v>22922866.469999999</v>
      </c>
      <c r="V670" s="4">
        <v>22922866</v>
      </c>
      <c r="W670" s="4">
        <v>22922866</v>
      </c>
      <c r="Y670" t="s">
        <v>2032</v>
      </c>
      <c r="Z670" s="5">
        <v>37.453899999999997</v>
      </c>
      <c r="AA670" s="5">
        <v>35.215470000000003</v>
      </c>
      <c r="AB670" s="20"/>
      <c r="AC670" s="4">
        <v>7215</v>
      </c>
      <c r="AE670" s="5">
        <v>6.6477612260861241</v>
      </c>
      <c r="AF670" s="20"/>
      <c r="AI670" s="4">
        <v>7215</v>
      </c>
      <c r="AJ670" s="18"/>
      <c r="AL670" s="5">
        <v>43.55</v>
      </c>
      <c r="AM670" s="5">
        <v>29.75</v>
      </c>
      <c r="AN670" t="s">
        <v>73</v>
      </c>
      <c r="AO670" t="str" cm="1">
        <f t="array" aca="1" ref="AO670" ca="1">_FV(A670,"Currency")</f>
        <v>USD</v>
      </c>
      <c r="AP670" t="str" cm="1">
        <f t="array" aca="1" ref="AP670" ca="1">_FV(A670,"Exchange")</f>
        <v>NYSE Arca</v>
      </c>
      <c r="AQ670" s="6" t="str" cm="1">
        <f t="array" aca="1" ref="AQ670" ca="1">_FV(A670,"Exchange abbreviation",TRUE)</f>
        <v>ARCX</v>
      </c>
      <c r="AR670" t="str" cm="1">
        <f t="array" aca="1" ref="AR670" ca="1">_FV(A670,"Instrument type",TRUE)</f>
        <v>ETF</v>
      </c>
    </row>
    <row r="671" spans="1:44" ht="18.75" customHeight="1" x14ac:dyDescent="0.25">
      <c r="A671" t="e" vm="684">
        <v>#VALUE!</v>
      </c>
      <c r="B671" t="s">
        <v>2043</v>
      </c>
      <c r="C671" t="s">
        <v>2044</v>
      </c>
      <c r="D671" s="31" cm="1">
        <f t="array" aca="1" ref="D671" ca="1">_FV(A671,"Last trade time",TRUE)</f>
        <v>45824.840277812502</v>
      </c>
      <c r="E671" s="23" cm="1">
        <f t="array" aca="1" ref="E671" ca="1">_FV(A671,"Price")</f>
        <v>27.8522</v>
      </c>
      <c r="F671" s="27" cm="1">
        <f t="array" aca="1" ref="F671" ca="1">_FV(A671,"Change (%)",TRUE)</f>
        <v>9.6100000000000005E-3</v>
      </c>
      <c r="G671" s="26" cm="1">
        <f t="array" aca="1" ref="G671" ca="1">_FV(A671,"Change")</f>
        <v>0.2651</v>
      </c>
      <c r="H671" s="23" cm="1">
        <f t="array" aca="1" ref="H671" ca="1">_FV(A671,"Open")</f>
        <v>27.97</v>
      </c>
      <c r="I671" s="23" cm="1">
        <f t="array" aca="1" ref="I671" ca="1">_FV(A671,"Low")</f>
        <v>27.8337</v>
      </c>
      <c r="J671" s="23" cm="1">
        <f t="array" aca="1" ref="J671" ca="1">_FV(A671,"High")</f>
        <v>28.009899999999998</v>
      </c>
      <c r="K671" s="23" cm="1">
        <f t="array" aca="1" ref="K671" ca="1">_FV(A671,"Previous close",TRUE)</f>
        <v>27.5871</v>
      </c>
      <c r="L671" s="26"/>
      <c r="M671" s="23" cm="1">
        <f t="array" aca="1" ref="M671" ca="1">_FV(A671,"52 week low",TRUE)</f>
        <v>23.9983</v>
      </c>
      <c r="N671" s="23" cm="1">
        <f t="array" aca="1" ref="N671" ca="1">_FV(A671,"52 week high",TRUE)</f>
        <v>28.01</v>
      </c>
      <c r="O671" s="8" cm="1">
        <f t="array" aca="1" ref="O671" ca="1">_FV(A671,"Volume")</f>
        <v>4098</v>
      </c>
      <c r="P671" s="7" cm="1">
        <f t="array" aca="1" ref="P671" ca="1">_FV(A671,"Volume average",TRUE)</f>
        <v>29000</v>
      </c>
      <c r="Q671" t="s">
        <v>923</v>
      </c>
      <c r="S671" t="s">
        <v>2006</v>
      </c>
      <c r="T671" s="25" cm="1">
        <f t="array" aca="1" ref="T671" ca="1">_FV(A671,"Expense ratio",TRUE)</f>
        <v>8.8999999999999999E-3</v>
      </c>
      <c r="U671" s="24" cm="1">
        <f t="array" aca="1" ref="U671" ca="1">_FV(A671,"Market cap",TRUE)</f>
        <v>66256659.869999997</v>
      </c>
      <c r="V671" s="4">
        <v>66256660</v>
      </c>
      <c r="W671" s="4">
        <v>66256660</v>
      </c>
      <c r="Y671" t="s">
        <v>2045</v>
      </c>
      <c r="Z671" s="5">
        <v>27.5383</v>
      </c>
      <c r="AA671" s="5">
        <v>13.272314</v>
      </c>
      <c r="AB671" s="4">
        <v>0</v>
      </c>
      <c r="AC671" s="4">
        <v>27546</v>
      </c>
      <c r="AE671" s="5">
        <v>6.8631987860001908</v>
      </c>
      <c r="AF671" s="5">
        <v>12.03992370297053</v>
      </c>
      <c r="AI671" s="4">
        <v>27546</v>
      </c>
      <c r="AJ671" s="5">
        <v>759622.26899999997</v>
      </c>
      <c r="AL671" s="5">
        <v>27.8</v>
      </c>
      <c r="AM671" s="5">
        <v>23.998000000000001</v>
      </c>
      <c r="AN671" t="s">
        <v>47</v>
      </c>
      <c r="AO671" t="str" cm="1">
        <f t="array" aca="1" ref="AO671" ca="1">_FV(A671,"Currency")</f>
        <v>USD</v>
      </c>
      <c r="AP671" t="str" cm="1">
        <f t="array" aca="1" ref="AP671" ca="1">_FV(A671,"Exchange")</f>
        <v>NYSE Arca</v>
      </c>
      <c r="AQ671" s="6" t="str" cm="1">
        <f t="array" aca="1" ref="AQ671" ca="1">_FV(A671,"Exchange abbreviation",TRUE)</f>
        <v>ARCX</v>
      </c>
      <c r="AR671" t="str" cm="1">
        <f t="array" aca="1" ref="AR671" ca="1">_FV(A671,"Instrument type",TRUE)</f>
        <v>ETF</v>
      </c>
    </row>
    <row r="672" spans="1:44" ht="18.75" customHeight="1" x14ac:dyDescent="0.25">
      <c r="A672" t="e" vm="685">
        <v>#VALUE!</v>
      </c>
      <c r="B672" t="s">
        <v>2046</v>
      </c>
      <c r="C672" t="s">
        <v>2047</v>
      </c>
      <c r="D672" s="31" cm="1">
        <f t="array" aca="1" ref="D672" ca="1">_FV(A672,"Last trade time",TRUE)</f>
        <v>45824.840277812502</v>
      </c>
      <c r="E672" s="23" cm="1">
        <f t="array" aca="1" ref="E672" ca="1">_FV(A672,"Price")</f>
        <v>19.439</v>
      </c>
      <c r="F672" s="27" cm="1">
        <f t="array" aca="1" ref="F672" ca="1">_FV(A672,"Change (%)",TRUE)</f>
        <v>1.0107E-2</v>
      </c>
      <c r="G672" s="26" cm="1">
        <f t="array" aca="1" ref="G672" ca="1">_FV(A672,"Change")</f>
        <v>0.19450000000000001</v>
      </c>
      <c r="H672" s="23" cm="1">
        <f t="array" aca="1" ref="H672" ca="1">_FV(A672,"Open")</f>
        <v>19.507999999999999</v>
      </c>
      <c r="I672" s="23" cm="1">
        <f t="array" aca="1" ref="I672" ca="1">_FV(A672,"Low")</f>
        <v>19.420000000000002</v>
      </c>
      <c r="J672" s="23" cm="1">
        <f t="array" aca="1" ref="J672" ca="1">_FV(A672,"High")</f>
        <v>19.514700000000001</v>
      </c>
      <c r="K672" s="23" cm="1">
        <f t="array" aca="1" ref="K672" ca="1">_FV(A672,"Previous close",TRUE)</f>
        <v>19.244499999999999</v>
      </c>
      <c r="L672" s="26"/>
      <c r="M672" s="23" cm="1">
        <f t="array" aca="1" ref="M672" ca="1">_FV(A672,"52 week low",TRUE)</f>
        <v>16.057200000000002</v>
      </c>
      <c r="N672" s="23" cm="1">
        <f t="array" aca="1" ref="N672" ca="1">_FV(A672,"52 week high",TRUE)</f>
        <v>19.61</v>
      </c>
      <c r="O672" s="8" cm="1">
        <f t="array" aca="1" ref="O672" ca="1">_FV(A672,"Volume")</f>
        <v>13116</v>
      </c>
      <c r="P672" s="7" cm="1">
        <f t="array" aca="1" ref="P672" ca="1">_FV(A672,"Volume average",TRUE)</f>
        <v>44840</v>
      </c>
      <c r="Q672" t="s">
        <v>1096</v>
      </c>
      <c r="S672" t="s">
        <v>2048</v>
      </c>
      <c r="T672" s="25" cm="1">
        <f t="array" aca="1" ref="T672" ca="1">_FV(A672,"Expense ratio",TRUE)</f>
        <v>8.8999999999999999E-3</v>
      </c>
      <c r="U672" s="24" cm="1">
        <f t="array" aca="1" ref="U672" ca="1">_FV(A672,"Market cap",TRUE)</f>
        <v>263094201.97</v>
      </c>
      <c r="V672" s="4">
        <v>263094208</v>
      </c>
      <c r="W672" s="4">
        <v>263094208</v>
      </c>
      <c r="Y672" t="s">
        <v>2049</v>
      </c>
      <c r="Z672" s="5">
        <v>19.453900000000001</v>
      </c>
      <c r="AA672" s="19">
        <v>21.537980000000001</v>
      </c>
      <c r="AB672" s="5">
        <v>1.06E-2</v>
      </c>
      <c r="AC672" s="4">
        <v>32969</v>
      </c>
      <c r="AE672" s="5">
        <v>6.5008152898231142</v>
      </c>
      <c r="AF672" s="5">
        <v>13.01567396315213</v>
      </c>
      <c r="AI672" s="4">
        <v>32969</v>
      </c>
      <c r="AJ672" s="5">
        <v>641893.24239999999</v>
      </c>
      <c r="AL672" s="5">
        <v>19.54</v>
      </c>
      <c r="AM672" s="5">
        <v>16.056999999999999</v>
      </c>
      <c r="AN672" t="s">
        <v>47</v>
      </c>
      <c r="AO672" t="str" cm="1">
        <f t="array" aca="1" ref="AO672" ca="1">_FV(A672,"Currency")</f>
        <v>USD</v>
      </c>
      <c r="AP672" t="str" cm="1">
        <f t="array" aca="1" ref="AP672" ca="1">_FV(A672,"Exchange")</f>
        <v>NYSE Arca</v>
      </c>
      <c r="AQ672" s="6" t="str" cm="1">
        <f t="array" aca="1" ref="AQ672" ca="1">_FV(A672,"Exchange abbreviation",TRUE)</f>
        <v>ARCX</v>
      </c>
      <c r="AR672" t="str" cm="1">
        <f t="array" aca="1" ref="AR672" ca="1">_FV(A672,"Instrument type",TRUE)</f>
        <v>ETF</v>
      </c>
    </row>
    <row r="673" spans="1:44" ht="18.75" customHeight="1" x14ac:dyDescent="0.25">
      <c r="A673" t="e" vm="686">
        <v>#VALUE!</v>
      </c>
      <c r="B673" t="s">
        <v>2050</v>
      </c>
      <c r="C673" t="s">
        <v>2051</v>
      </c>
      <c r="D673" s="31" cm="1">
        <f t="array" aca="1" ref="D673" ca="1">_FV(A673,"Last trade time",TRUE)</f>
        <v>45824.843750196094</v>
      </c>
      <c r="E673" s="23" cm="1">
        <f t="array" aca="1" ref="E673" ca="1">_FV(A673,"Price")</f>
        <v>27.93</v>
      </c>
      <c r="F673" s="27" cm="1">
        <f t="array" aca="1" ref="F673" ca="1">_FV(A673,"Change (%)",TRUE)</f>
        <v>5.6379999999999998E-3</v>
      </c>
      <c r="G673" s="26" cm="1">
        <f t="array" aca="1" ref="G673" ca="1">_FV(A673,"Change")</f>
        <v>0.15659999999999999</v>
      </c>
      <c r="H673" s="23" cm="1">
        <f t="array" aca="1" ref="H673" ca="1">_FV(A673,"Open")</f>
        <v>28.12</v>
      </c>
      <c r="I673" s="23" cm="1">
        <f t="array" aca="1" ref="I673" ca="1">_FV(A673,"Low")</f>
        <v>27.93</v>
      </c>
      <c r="J673" s="23" cm="1">
        <f t="array" aca="1" ref="J673" ca="1">_FV(A673,"High")</f>
        <v>28.13</v>
      </c>
      <c r="K673" s="23" cm="1">
        <f t="array" aca="1" ref="K673" ca="1">_FV(A673,"Previous close",TRUE)</f>
        <v>27.773399999999999</v>
      </c>
      <c r="L673" s="26"/>
      <c r="M673" s="23" cm="1">
        <f t="array" aca="1" ref="M673" ca="1">_FV(A673,"52 week low",TRUE)</f>
        <v>24.968</v>
      </c>
      <c r="N673" s="23" cm="1">
        <f t="array" aca="1" ref="N673" ca="1">_FV(A673,"52 week high",TRUE)</f>
        <v>29.74</v>
      </c>
      <c r="O673" s="8" cm="1">
        <f t="array" aca="1" ref="O673" ca="1">_FV(A673,"Volume")</f>
        <v>3491</v>
      </c>
      <c r="P673" s="7" cm="1">
        <f t="array" aca="1" ref="P673" ca="1">_FV(A673,"Volume average",TRUE)</f>
        <v>6450</v>
      </c>
      <c r="Q673" t="s">
        <v>554</v>
      </c>
      <c r="S673" t="s">
        <v>310</v>
      </c>
      <c r="T673" s="25" cm="1">
        <f t="array" aca="1" ref="T673" ca="1">_FV(A673,"Expense ratio",TRUE)</f>
        <v>8.8999999999999999E-3</v>
      </c>
      <c r="U673" s="24" cm="1">
        <f t="array" aca="1" ref="U673" ca="1">_FV(A673,"Market cap",TRUE)</f>
        <v>11098138.609999999</v>
      </c>
      <c r="V673" s="4">
        <v>11098138</v>
      </c>
      <c r="W673" s="4">
        <v>11098138</v>
      </c>
      <c r="X673" t="s">
        <v>2052</v>
      </c>
      <c r="Y673" t="s">
        <v>2053</v>
      </c>
      <c r="Z673" s="5">
        <v>27.99</v>
      </c>
      <c r="AB673" s="5">
        <v>5.4800000000000001E-2</v>
      </c>
      <c r="AC673" s="4">
        <v>7471</v>
      </c>
      <c r="AE673" s="5">
        <v>2.0978951896967408</v>
      </c>
      <c r="AF673" s="5">
        <v>15.18999492723132</v>
      </c>
      <c r="AI673" s="4">
        <v>7471</v>
      </c>
      <c r="AJ673" s="5">
        <v>209074.44080000001</v>
      </c>
      <c r="AL673" s="5">
        <v>29.74</v>
      </c>
      <c r="AM673" s="5">
        <v>24.968</v>
      </c>
      <c r="AN673" t="s">
        <v>47</v>
      </c>
      <c r="AO673" t="str" cm="1">
        <f t="array" aca="1" ref="AO673" ca="1">_FV(A673,"Currency")</f>
        <v>USD</v>
      </c>
      <c r="AP673" t="str" cm="1">
        <f t="array" aca="1" ref="AP673" ca="1">_FV(A673,"Exchange")</f>
        <v>Nasdaq Stock Market</v>
      </c>
      <c r="AQ673" s="6" t="str" cm="1">
        <f t="array" aca="1" ref="AQ673" ca="1">_FV(A673,"Exchange abbreviation",TRUE)</f>
        <v>XNAS</v>
      </c>
      <c r="AR673" t="str" cm="1">
        <f t="array" aca="1" ref="AR673" ca="1">_FV(A673,"Instrument type",TRUE)</f>
        <v>ETF</v>
      </c>
    </row>
    <row r="674" spans="1:44" ht="18.75" customHeight="1" x14ac:dyDescent="0.25">
      <c r="A674" t="e" vm="687">
        <v>#VALUE!</v>
      </c>
      <c r="B674" t="s">
        <v>2054</v>
      </c>
      <c r="C674" t="s">
        <v>2055</v>
      </c>
      <c r="D674" s="31" cm="1">
        <f t="array" aca="1" ref="D674" ca="1">_FV(A674,"Last trade time",TRUE)</f>
        <v>45824.840277812502</v>
      </c>
      <c r="E674" s="23" cm="1">
        <f t="array" aca="1" ref="E674" ca="1">_FV(A674,"Price")</f>
        <v>27.019400000000001</v>
      </c>
      <c r="F674" s="27" cm="1">
        <f t="array" aca="1" ref="F674" ca="1">_FV(A674,"Change (%)",TRUE)</f>
        <v>1.1075999999999999E-2</v>
      </c>
      <c r="G674" s="26" cm="1">
        <f t="array" aca="1" ref="G674" ca="1">_FV(A674,"Change")</f>
        <v>0.29599999999999999</v>
      </c>
      <c r="H674" s="23" cm="1">
        <f t="array" aca="1" ref="H674" ca="1">_FV(A674,"Open")</f>
        <v>27.11</v>
      </c>
      <c r="I674" s="23" cm="1">
        <f t="array" aca="1" ref="I674" ca="1">_FV(A674,"Low")</f>
        <v>27.019400000000001</v>
      </c>
      <c r="J674" s="23" cm="1">
        <f t="array" aca="1" ref="J674" ca="1">_FV(A674,"High")</f>
        <v>27.13</v>
      </c>
      <c r="K674" s="23" cm="1">
        <f t="array" aca="1" ref="K674" ca="1">_FV(A674,"Previous close",TRUE)</f>
        <v>26.723400000000002</v>
      </c>
      <c r="L674" s="26"/>
      <c r="M674" s="23" cm="1">
        <f t="array" aca="1" ref="M674" ca="1">_FV(A674,"52 week low",TRUE)</f>
        <v>23.33</v>
      </c>
      <c r="N674" s="23" cm="1">
        <f t="array" aca="1" ref="N674" ca="1">_FV(A674,"52 week high",TRUE)</f>
        <v>27.15</v>
      </c>
      <c r="O674" s="8" cm="1">
        <f t="array" aca="1" ref="O674" ca="1">_FV(A674,"Volume")</f>
        <v>1237</v>
      </c>
      <c r="P674" s="7" cm="1">
        <f t="array" aca="1" ref="P674" ca="1">_FV(A674,"Volume average",TRUE)</f>
        <v>4186</v>
      </c>
      <c r="Q674" t="s">
        <v>923</v>
      </c>
      <c r="S674" t="s">
        <v>2006</v>
      </c>
      <c r="T674" s="25" cm="1">
        <f t="array" aca="1" ref="T674" ca="1">_FV(A674,"Expense ratio",TRUE)</f>
        <v>8.8999999999999999E-3</v>
      </c>
      <c r="U674" s="24" cm="1">
        <f t="array" aca="1" ref="U674" ca="1">_FV(A674,"Market cap",TRUE)</f>
        <v>73620927.150000006</v>
      </c>
      <c r="V674" s="4">
        <v>73620928</v>
      </c>
      <c r="W674" s="4">
        <v>73620928</v>
      </c>
      <c r="Y674" t="s">
        <v>2056</v>
      </c>
      <c r="Z674" s="5">
        <v>26.593699999999998</v>
      </c>
      <c r="AA674" s="5">
        <v>14.166191</v>
      </c>
      <c r="AB674" s="4">
        <v>0</v>
      </c>
      <c r="AC674" s="4">
        <v>5773</v>
      </c>
      <c r="AE674" s="5">
        <v>8.9497018531753412</v>
      </c>
      <c r="AF674" s="5">
        <v>9.8339828769431481</v>
      </c>
      <c r="AI674" s="4">
        <v>5773</v>
      </c>
      <c r="AJ674" s="5">
        <v>153446.34</v>
      </c>
      <c r="AL674" s="5">
        <v>26.82</v>
      </c>
      <c r="AM674" s="5">
        <v>23.33</v>
      </c>
      <c r="AN674" t="s">
        <v>47</v>
      </c>
      <c r="AO674" t="str" cm="1">
        <f t="array" aca="1" ref="AO674" ca="1">_FV(A674,"Currency")</f>
        <v>USD</v>
      </c>
      <c r="AP674" t="str" cm="1">
        <f t="array" aca="1" ref="AP674" ca="1">_FV(A674,"Exchange")</f>
        <v>NYSE Arca</v>
      </c>
      <c r="AQ674" s="6" t="str" cm="1">
        <f t="array" aca="1" ref="AQ674" ca="1">_FV(A674,"Exchange abbreviation",TRUE)</f>
        <v>ARCX</v>
      </c>
      <c r="AR674" t="str" cm="1">
        <f t="array" aca="1" ref="AR674" ca="1">_FV(A674,"Instrument type",TRUE)</f>
        <v>ETF</v>
      </c>
    </row>
    <row r="675" spans="1:44" ht="18.75" customHeight="1" x14ac:dyDescent="0.25">
      <c r="A675" t="e" vm="688">
        <v>#VALUE!</v>
      </c>
      <c r="B675" t="s">
        <v>2057</v>
      </c>
      <c r="C675" t="s">
        <v>2058</v>
      </c>
      <c r="D675" s="31" cm="1">
        <f t="array" aca="1" ref="D675" ca="1">_FV(A675,"Last trade time",TRUE)</f>
        <v>45824.940441782033</v>
      </c>
      <c r="E675" s="23" cm="1">
        <f t="array" aca="1" ref="E675" ca="1">_FV(A675,"Price")</f>
        <v>92.9</v>
      </c>
      <c r="F675" s="27" cm="1">
        <f t="array" aca="1" ref="F675" ca="1">_FV(A675,"Change (%)",TRUE)</f>
        <v>1.9311000000000002E-2</v>
      </c>
      <c r="G675" s="26" cm="1">
        <f t="array" aca="1" ref="G675" ca="1">_FV(A675,"Change")</f>
        <v>1.76</v>
      </c>
      <c r="H675" s="23" cm="1">
        <f t="array" aca="1" ref="H675" ca="1">_FV(A675,"Open")</f>
        <v>92.2</v>
      </c>
      <c r="I675" s="23" cm="1">
        <f t="array" aca="1" ref="I675" ca="1">_FV(A675,"Low")</f>
        <v>92.15</v>
      </c>
      <c r="J675" s="23" cm="1">
        <f t="array" aca="1" ref="J675" ca="1">_FV(A675,"High")</f>
        <v>93.41</v>
      </c>
      <c r="K675" s="23" cm="1">
        <f t="array" aca="1" ref="K675" ca="1">_FV(A675,"Previous close",TRUE)</f>
        <v>91.14</v>
      </c>
      <c r="L675" s="26"/>
      <c r="M675" s="23" cm="1">
        <f t="array" aca="1" ref="M675" ca="1">_FV(A675,"52 week low",TRUE)</f>
        <v>60.84</v>
      </c>
      <c r="N675" s="23" cm="1">
        <f t="array" aca="1" ref="N675" ca="1">_FV(A675,"52 week high",TRUE)</f>
        <v>100.2946</v>
      </c>
      <c r="O675" s="8" cm="1">
        <f t="array" aca="1" ref="O675" ca="1">_FV(A675,"Volume")</f>
        <v>2117407</v>
      </c>
      <c r="P675" s="7" cm="1">
        <f t="array" aca="1" ref="P675" ca="1">_FV(A675,"Volume average",TRUE)</f>
        <v>2234405</v>
      </c>
      <c r="Q675" t="s">
        <v>85</v>
      </c>
      <c r="S675" t="s">
        <v>61</v>
      </c>
      <c r="T675" s="25" cm="1">
        <f t="array" aca="1" ref="T675" ca="1">_FV(A675,"Expense ratio",TRUE)</f>
        <v>8.8999999999999999E-3</v>
      </c>
      <c r="U675" s="24" cm="1">
        <f t="array" aca="1" ref="U675" ca="1">_FV(A675,"Market cap",TRUE)</f>
        <v>5622220800</v>
      </c>
      <c r="V675" s="4">
        <v>5582060032</v>
      </c>
      <c r="W675" s="4">
        <v>5582060032</v>
      </c>
      <c r="Y675" t="s">
        <v>1596</v>
      </c>
      <c r="Z675" s="5">
        <v>91.917100000000005</v>
      </c>
      <c r="AA675" s="5">
        <v>25.222733000000002</v>
      </c>
      <c r="AB675" s="5">
        <v>8.6999999999999994E-3</v>
      </c>
      <c r="AC675" s="4">
        <v>3413901</v>
      </c>
      <c r="AE675" s="5">
        <v>0.2108821047175358</v>
      </c>
      <c r="AF675" s="5">
        <v>16.380044846942731</v>
      </c>
      <c r="AI675" s="4">
        <v>3413901</v>
      </c>
      <c r="AJ675" s="5">
        <v>313737501.89999998</v>
      </c>
      <c r="AL675" s="5">
        <v>100.29</v>
      </c>
      <c r="AM675" s="5">
        <v>60.84</v>
      </c>
      <c r="AN675" t="s">
        <v>82</v>
      </c>
      <c r="AO675" t="str" cm="1">
        <f t="array" aca="1" ref="AO675" ca="1">_FV(A675,"Currency")</f>
        <v>USD</v>
      </c>
      <c r="AP675" t="str" cm="1">
        <f t="array" aca="1" ref="AP675" ca="1">_FV(A675,"Exchange")</f>
        <v>NYSE Arca</v>
      </c>
      <c r="AQ675" s="6" t="str" cm="1">
        <f t="array" aca="1" ref="AQ675" ca="1">_FV(A675,"Exchange abbreviation",TRUE)</f>
        <v>ARCX</v>
      </c>
      <c r="AR675" t="str" cm="1">
        <f t="array" aca="1" ref="AR675" ca="1">_FV(A675,"Instrument type",TRUE)</f>
        <v>ETF</v>
      </c>
    </row>
    <row r="676" spans="1:44" ht="18.75" customHeight="1" x14ac:dyDescent="0.25">
      <c r="A676" t="e" vm="689">
        <v>#VALUE!</v>
      </c>
      <c r="B676" t="s">
        <v>2059</v>
      </c>
      <c r="C676" t="s">
        <v>2060</v>
      </c>
      <c r="D676" s="31" cm="1">
        <f t="array" aca="1" ref="D676" ca="1">_FV(A676,"Last trade time",TRUE)</f>
        <v>45824.840277789066</v>
      </c>
      <c r="E676" s="23" cm="1">
        <f t="array" aca="1" ref="E676" ca="1">_FV(A676,"Price")</f>
        <v>20.68</v>
      </c>
      <c r="F676" s="27" cm="1">
        <f t="array" aca="1" ref="F676" ca="1">_FV(A676,"Change (%)",TRUE)</f>
        <v>-3.1419999999999994E-4</v>
      </c>
      <c r="G676" s="26" cm="1">
        <f t="array" aca="1" ref="G676" ca="1">_FV(A676,"Change")</f>
        <v>-6.4999999999999997E-3</v>
      </c>
      <c r="H676" s="23" cm="1">
        <f t="array" aca="1" ref="H676" ca="1">_FV(A676,"Open")</f>
        <v>20.79</v>
      </c>
      <c r="I676" s="23" cm="1">
        <f t="array" aca="1" ref="I676" ca="1">_FV(A676,"Low")</f>
        <v>20.68</v>
      </c>
      <c r="J676" s="23" cm="1">
        <f t="array" aca="1" ref="J676" ca="1">_FV(A676,"High")</f>
        <v>20.99</v>
      </c>
      <c r="K676" s="23" cm="1">
        <f t="array" aca="1" ref="K676" ca="1">_FV(A676,"Previous close",TRUE)</f>
        <v>20.686499999999999</v>
      </c>
      <c r="L676" s="26"/>
      <c r="M676" s="23" cm="1">
        <f t="array" aca="1" ref="M676" ca="1">_FV(A676,"52 week low",TRUE)</f>
        <v>17.86</v>
      </c>
      <c r="N676" s="23" cm="1">
        <f t="array" aca="1" ref="N676" ca="1">_FV(A676,"52 week high",TRUE)</f>
        <v>25.3826</v>
      </c>
      <c r="O676" s="8" cm="1">
        <f t="array" aca="1" ref="O676" ca="1">_FV(A676,"Volume")</f>
        <v>6230</v>
      </c>
      <c r="P676" s="7" cm="1">
        <f t="array" aca="1" ref="P676" ca="1">_FV(A676,"Volume average",TRUE)</f>
        <v>3750</v>
      </c>
      <c r="Q676" t="s">
        <v>72</v>
      </c>
      <c r="T676" s="25" cm="1">
        <f t="array" aca="1" ref="T676" ca="1">_FV(A676,"Expense ratio",TRUE)</f>
        <v>8.8999999999999999E-3</v>
      </c>
      <c r="U676" s="24" cm="1">
        <f t="array" aca="1" ref="U676" ca="1">_FV(A676,"Market cap",TRUE)</f>
        <v>33418417.690000001</v>
      </c>
      <c r="V676" s="16"/>
      <c r="W676" s="16"/>
      <c r="Z676" s="18"/>
      <c r="AA676" s="20"/>
      <c r="AB676" s="20"/>
      <c r="AC676" s="21">
        <v>3445</v>
      </c>
      <c r="AE676" s="18"/>
      <c r="AF676" s="20"/>
      <c r="AI676" s="21"/>
      <c r="AJ676" s="18"/>
      <c r="AL676" s="18"/>
      <c r="AM676" s="18"/>
      <c r="AN676" t="s">
        <v>73</v>
      </c>
      <c r="AO676" t="str" cm="1">
        <f t="array" aca="1" ref="AO676" ca="1">_FV(A676,"Currency")</f>
        <v>USD</v>
      </c>
      <c r="AP676" t="str" cm="1">
        <f t="array" aca="1" ref="AP676" ca="1">_FV(A676,"Exchange")</f>
        <v>NYSE Arca</v>
      </c>
      <c r="AQ676" s="6" t="str" cm="1">
        <f t="array" aca="1" ref="AQ676" ca="1">_FV(A676,"Exchange abbreviation",TRUE)</f>
        <v>ARCX</v>
      </c>
      <c r="AR676" t="str" cm="1">
        <f t="array" aca="1" ref="AR676" ca="1">_FV(A676,"Instrument type",TRUE)</f>
        <v>ETF</v>
      </c>
    </row>
    <row r="677" spans="1:44" ht="18.75" customHeight="1" x14ac:dyDescent="0.25">
      <c r="A677" t="e" vm="690">
        <v>#VALUE!</v>
      </c>
      <c r="B677" t="s">
        <v>2061</v>
      </c>
      <c r="C677" t="s">
        <v>2062</v>
      </c>
      <c r="D677" s="31" cm="1">
        <f t="array" aca="1" ref="D677" ca="1">_FV(A677,"Last trade time",TRUE)</f>
        <v>45824.840277789066</v>
      </c>
      <c r="E677" s="23" cm="1">
        <f t="array" aca="1" ref="E677" ca="1">_FV(A677,"Price")</f>
        <v>13.34</v>
      </c>
      <c r="F677" s="27" cm="1">
        <f t="array" aca="1" ref="F677" ca="1">_FV(A677,"Change (%)",TRUE)</f>
        <v>0</v>
      </c>
      <c r="G677" s="26" cm="1">
        <f t="array" aca="1" ref="G677" ca="1">_FV(A677,"Change")</f>
        <v>0</v>
      </c>
      <c r="H677" s="23" cm="1">
        <f t="array" aca="1" ref="H677" ca="1">_FV(A677,"Open")</f>
        <v>13.32</v>
      </c>
      <c r="I677" s="23" cm="1">
        <f t="array" aca="1" ref="I677" ca="1">_FV(A677,"Low")</f>
        <v>13.290100000000001</v>
      </c>
      <c r="J677" s="23" cm="1">
        <f t="array" aca="1" ref="J677" ca="1">_FV(A677,"High")</f>
        <v>13.34</v>
      </c>
      <c r="K677" s="23" cm="1">
        <f t="array" aca="1" ref="K677" ca="1">_FV(A677,"Previous close",TRUE)</f>
        <v>13.34</v>
      </c>
      <c r="L677" s="26"/>
      <c r="M677" s="23" cm="1">
        <f t="array" aca="1" ref="M677" ca="1">_FV(A677,"52 week low",TRUE)</f>
        <v>9.26</v>
      </c>
      <c r="N677" s="23" cm="1">
        <f t="array" aca="1" ref="N677" ca="1">_FV(A677,"52 week high",TRUE)</f>
        <v>21</v>
      </c>
      <c r="O677" s="8" cm="1">
        <f t="array" aca="1" ref="O677" ca="1">_FV(A677,"Volume")</f>
        <v>8901</v>
      </c>
      <c r="P677" s="7" cm="1">
        <f t="array" aca="1" ref="P677" ca="1">_FV(A677,"Volume average",TRUE)</f>
        <v>4353</v>
      </c>
      <c r="Q677" t="s">
        <v>1222</v>
      </c>
      <c r="S677" t="s">
        <v>1255</v>
      </c>
      <c r="T677" s="25" cm="1">
        <f t="array" aca="1" ref="T677" ca="1">_FV(A677,"Expense ratio",TRUE)</f>
        <v>8.8999999999999999E-3</v>
      </c>
      <c r="U677" s="24" cm="1">
        <f t="array" aca="1" ref="U677" ca="1">_FV(A677,"Market cap",TRUE)</f>
        <v>33463196.969999999</v>
      </c>
      <c r="V677" s="4">
        <v>33463196</v>
      </c>
      <c r="W677" s="4">
        <v>33463196</v>
      </c>
      <c r="Y677" t="s">
        <v>2063</v>
      </c>
      <c r="Z677" s="5">
        <v>13.61</v>
      </c>
      <c r="AA677" s="19">
        <v>43.414569999999998</v>
      </c>
      <c r="AB677" s="4">
        <v>0</v>
      </c>
      <c r="AC677" s="4">
        <v>25501</v>
      </c>
      <c r="AE677" s="5">
        <v>9.9920718730126303</v>
      </c>
      <c r="AF677" s="5">
        <v>31.61890059759849</v>
      </c>
      <c r="AI677" s="4">
        <v>25501</v>
      </c>
      <c r="AJ677" s="5">
        <v>346767.69819999998</v>
      </c>
      <c r="AL677" s="4">
        <v>21</v>
      </c>
      <c r="AM677" s="5">
        <v>9.26</v>
      </c>
      <c r="AN677" t="s">
        <v>47</v>
      </c>
      <c r="AO677" t="str" cm="1">
        <f t="array" aca="1" ref="AO677" ca="1">_FV(A677,"Currency")</f>
        <v>USD</v>
      </c>
      <c r="AP677" t="str" cm="1">
        <f t="array" aca="1" ref="AP677" ca="1">_FV(A677,"Exchange")</f>
        <v>NYSE Arca</v>
      </c>
      <c r="AQ677" s="6" t="str" cm="1">
        <f t="array" aca="1" ref="AQ677" ca="1">_FV(A677,"Exchange abbreviation",TRUE)</f>
        <v>ARCX</v>
      </c>
      <c r="AR677" t="str" cm="1">
        <f t="array" aca="1" ref="AR677" ca="1">_FV(A677,"Instrument type",TRUE)</f>
        <v>ETF</v>
      </c>
    </row>
    <row r="678" spans="1:44" ht="18.75" customHeight="1" x14ac:dyDescent="0.25">
      <c r="A678" t="e" vm="691">
        <v>#VALUE!</v>
      </c>
      <c r="B678" t="s">
        <v>2064</v>
      </c>
      <c r="C678" t="s">
        <v>2065</v>
      </c>
      <c r="D678" s="31" cm="1">
        <f t="array" aca="1" ref="D678" ca="1">_FV(A678,"Last trade time",TRUE)</f>
        <v>45824.89584155078</v>
      </c>
      <c r="E678" s="23" cm="1">
        <f t="array" aca="1" ref="E678" ca="1">_FV(A678,"Price")</f>
        <v>53.34</v>
      </c>
      <c r="F678" s="27" cm="1">
        <f t="array" aca="1" ref="F678" ca="1">_FV(A678,"Change (%)",TRUE)</f>
        <v>8.8900000000000003E-3</v>
      </c>
      <c r="G678" s="26" cm="1">
        <f t="array" aca="1" ref="G678" ca="1">_FV(A678,"Change")</f>
        <v>0.47</v>
      </c>
      <c r="H678" s="23" cm="1">
        <f t="array" aca="1" ref="H678" ca="1">_FV(A678,"Open")</f>
        <v>53.28</v>
      </c>
      <c r="I678" s="23" cm="1">
        <f t="array" aca="1" ref="I678" ca="1">_FV(A678,"Low")</f>
        <v>53.28</v>
      </c>
      <c r="J678" s="23" cm="1">
        <f t="array" aca="1" ref="J678" ca="1">_FV(A678,"High")</f>
        <v>53.590899999999998</v>
      </c>
      <c r="K678" s="23" cm="1">
        <f t="array" aca="1" ref="K678" ca="1">_FV(A678,"Previous close",TRUE)</f>
        <v>52.87</v>
      </c>
      <c r="L678" s="26"/>
      <c r="M678" s="23" cm="1">
        <f t="array" aca="1" ref="M678" ca="1">_FV(A678,"52 week low",TRUE)</f>
        <v>46.93</v>
      </c>
      <c r="N678" s="23" cm="1">
        <f t="array" aca="1" ref="N678" ca="1">_FV(A678,"52 week high",TRUE)</f>
        <v>57.3</v>
      </c>
      <c r="O678" s="8" cm="1">
        <f t="array" aca="1" ref="O678" ca="1">_FV(A678,"Volume")</f>
        <v>66781</v>
      </c>
      <c r="P678" s="7" cm="1">
        <f t="array" aca="1" ref="P678" ca="1">_FV(A678,"Volume average",TRUE)</f>
        <v>85017</v>
      </c>
      <c r="Q678" t="s">
        <v>2066</v>
      </c>
      <c r="S678" t="s">
        <v>2067</v>
      </c>
      <c r="T678" s="25" cm="1">
        <f t="array" aca="1" ref="T678" ca="1">_FV(A678,"Expense ratio",TRUE)</f>
        <v>8.8999999999999999E-3</v>
      </c>
      <c r="U678" s="24" cm="1">
        <f t="array" aca="1" ref="U678" ca="1">_FV(A678,"Market cap",TRUE)</f>
        <v>704976685.09000003</v>
      </c>
      <c r="V678" s="4">
        <v>704976704</v>
      </c>
      <c r="W678" s="4">
        <v>704976704</v>
      </c>
      <c r="Y678" t="s">
        <v>441</v>
      </c>
      <c r="Z678" s="5">
        <v>53.785229999999999</v>
      </c>
      <c r="AA678" s="5">
        <v>23.499134000000002</v>
      </c>
      <c r="AB678" s="5">
        <v>8.0000000000000004E-4</v>
      </c>
      <c r="AC678" s="4">
        <v>152073</v>
      </c>
      <c r="AE678" s="5">
        <v>4.4573703871548132</v>
      </c>
      <c r="AF678" s="5">
        <v>4.9021795829530257</v>
      </c>
      <c r="AI678" s="4">
        <v>152073</v>
      </c>
      <c r="AJ678" s="5">
        <v>8173923.75</v>
      </c>
      <c r="AL678" s="5">
        <v>57.3</v>
      </c>
      <c r="AM678" s="5">
        <v>46.93</v>
      </c>
      <c r="AN678" t="s">
        <v>90</v>
      </c>
      <c r="AO678" t="str" cm="1">
        <f t="array" aca="1" ref="AO678" ca="1">_FV(A678,"Currency")</f>
        <v>USD</v>
      </c>
      <c r="AP678" t="str" cm="1">
        <f t="array" aca="1" ref="AP678" ca="1">_FV(A678,"Exchange")</f>
        <v>Nasdaq Stock Market</v>
      </c>
      <c r="AQ678" s="6" t="str" cm="1">
        <f t="array" aca="1" ref="AQ678" ca="1">_FV(A678,"Exchange abbreviation",TRUE)</f>
        <v>XNAS</v>
      </c>
      <c r="AR678" t="str" cm="1">
        <f t="array" aca="1" ref="AR678" ca="1">_FV(A678,"Instrument type",TRUE)</f>
        <v>ETF</v>
      </c>
    </row>
    <row r="679" spans="1:44" ht="18.75" customHeight="1" x14ac:dyDescent="0.25">
      <c r="A679" t="e" vm="692">
        <v>#VALUE!</v>
      </c>
      <c r="B679" t="s">
        <v>2068</v>
      </c>
      <c r="C679" t="s">
        <v>2069</v>
      </c>
      <c r="D679" s="31" cm="1">
        <f t="array" aca="1" ref="D679" ca="1">_FV(A679,"Last trade time",TRUE)</f>
        <v>45824.840277789066</v>
      </c>
      <c r="E679" s="23" cm="1">
        <f t="array" aca="1" ref="E679" ca="1">_FV(A679,"Price")</f>
        <v>26.872800000000002</v>
      </c>
      <c r="F679" s="27" cm="1">
        <f t="array" aca="1" ref="F679" ca="1">_FV(A679,"Change (%)",TRUE)</f>
        <v>1.5321E-2</v>
      </c>
      <c r="G679" s="26" cm="1">
        <f t="array" aca="1" ref="G679" ca="1">_FV(A679,"Change")</f>
        <v>0.40550000000000003</v>
      </c>
      <c r="H679" s="23" cm="1">
        <f t="array" aca="1" ref="H679" ca="1">_FV(A679,"Open")</f>
        <v>26.872800000000002</v>
      </c>
      <c r="I679" s="23" cm="1">
        <f t="array" aca="1" ref="I679" ca="1">_FV(A679,"Low")</f>
        <v>26.872800000000002</v>
      </c>
      <c r="J679" s="23" cm="1">
        <f t="array" aca="1" ref="J679" ca="1">_FV(A679,"High")</f>
        <v>26.872800000000002</v>
      </c>
      <c r="K679" s="23" cm="1">
        <f t="array" aca="1" ref="K679" ca="1">_FV(A679,"Previous close",TRUE)</f>
        <v>26.467300000000002</v>
      </c>
      <c r="L679" s="26"/>
      <c r="M679" s="23" cm="1">
        <f t="array" aca="1" ref="M679" ca="1">_FV(A679,"52 week low",TRUE)</f>
        <v>20.009899999999998</v>
      </c>
      <c r="N679" s="23" cm="1">
        <f t="array" aca="1" ref="N679" ca="1">_FV(A679,"52 week high",TRUE)</f>
        <v>27.09</v>
      </c>
      <c r="O679" s="8" cm="1">
        <f t="array" aca="1" ref="O679" ca="1">_FV(A679,"Volume")</f>
        <v>235</v>
      </c>
      <c r="P679" s="7" cm="1">
        <f t="array" aca="1" ref="P679" ca="1">_FV(A679,"Volume average",TRUE)</f>
        <v>1815</v>
      </c>
      <c r="Q679" t="s">
        <v>1848</v>
      </c>
      <c r="S679" t="s">
        <v>305</v>
      </c>
      <c r="T679" s="25" cm="1">
        <f t="array" aca="1" ref="T679" ca="1">_FV(A679,"Expense ratio",TRUE)</f>
        <v>8.8999999999999999E-3</v>
      </c>
      <c r="U679" s="24" cm="1">
        <f t="array" aca="1" ref="U679" ca="1">_FV(A679,"Market cap",TRUE)</f>
        <v>648403.81000000006</v>
      </c>
      <c r="V679" s="4">
        <v>648388</v>
      </c>
      <c r="W679" s="4">
        <v>648388</v>
      </c>
      <c r="Y679" t="s">
        <v>2070</v>
      </c>
      <c r="Z679" s="5">
        <v>26.794</v>
      </c>
      <c r="AA679" s="5">
        <v>22.091388999999999</v>
      </c>
      <c r="AB679" s="20"/>
      <c r="AC679" s="4">
        <v>653</v>
      </c>
      <c r="AE679" s="5">
        <v>7.3119964599609446</v>
      </c>
      <c r="AF679" s="20"/>
      <c r="AI679" s="4">
        <v>653</v>
      </c>
      <c r="AJ679" s="5">
        <v>17502.620200000001</v>
      </c>
      <c r="AL679" s="5">
        <v>27.05</v>
      </c>
      <c r="AM679" s="5">
        <v>20.010000000000002</v>
      </c>
      <c r="AN679" t="s">
        <v>47</v>
      </c>
      <c r="AO679" t="str" cm="1">
        <f t="array" aca="1" ref="AO679" ca="1">_FV(A679,"Currency")</f>
        <v>USD</v>
      </c>
      <c r="AP679" t="str" cm="1">
        <f t="array" aca="1" ref="AP679" ca="1">_FV(A679,"Exchange")</f>
        <v>NYSE Arca</v>
      </c>
      <c r="AQ679" s="6" t="str" cm="1">
        <f t="array" aca="1" ref="AQ679" ca="1">_FV(A679,"Exchange abbreviation",TRUE)</f>
        <v>ARCX</v>
      </c>
      <c r="AR679" t="str" cm="1">
        <f t="array" aca="1" ref="AR679" ca="1">_FV(A679,"Instrument type",TRUE)</f>
        <v>ETF</v>
      </c>
    </row>
    <row r="680" spans="1:44" ht="18.75" customHeight="1" x14ac:dyDescent="0.25">
      <c r="A680" t="e" vm="693">
        <v>#VALUE!</v>
      </c>
      <c r="B680" t="s">
        <v>2071</v>
      </c>
      <c r="C680" t="s">
        <v>2072</v>
      </c>
      <c r="D680" s="31" cm="1">
        <f t="array" aca="1" ref="D680" ca="1">_FV(A680,"Last trade time",TRUE)</f>
        <v>45824.931671145314</v>
      </c>
      <c r="E680" s="23" cm="1">
        <f t="array" aca="1" ref="E680" ca="1">_FV(A680,"Price")</f>
        <v>9.4</v>
      </c>
      <c r="F680" s="27" cm="1">
        <f t="array" aca="1" ref="F680" ca="1">_FV(A680,"Change (%)",TRUE)</f>
        <v>4.6771E-2</v>
      </c>
      <c r="G680" s="26" cm="1">
        <f t="array" aca="1" ref="G680" ca="1">_FV(A680,"Change")</f>
        <v>0.42</v>
      </c>
      <c r="H680" s="23" cm="1">
        <f t="array" aca="1" ref="H680" ca="1">_FV(A680,"Open")</f>
        <v>9.1300000000000008</v>
      </c>
      <c r="I680" s="23" cm="1">
        <f t="array" aca="1" ref="I680" ca="1">_FV(A680,"Low")</f>
        <v>9.08</v>
      </c>
      <c r="J680" s="23" cm="1">
        <f t="array" aca="1" ref="J680" ca="1">_FV(A680,"High")</f>
        <v>9.4499999999999993</v>
      </c>
      <c r="K680" s="23" cm="1">
        <f t="array" aca="1" ref="K680" ca="1">_FV(A680,"Previous close",TRUE)</f>
        <v>8.98</v>
      </c>
      <c r="L680" s="26"/>
      <c r="M680" s="23" cm="1">
        <f t="array" aca="1" ref="M680" ca="1">_FV(A680,"52 week low",TRUE)</f>
        <v>8.8249999999999993</v>
      </c>
      <c r="N680" s="23" cm="1">
        <f t="array" aca="1" ref="N680" ca="1">_FV(A680,"52 week high",TRUE)</f>
        <v>41.4</v>
      </c>
      <c r="O680" s="8" cm="1">
        <f t="array" aca="1" ref="O680" ca="1">_FV(A680,"Volume")</f>
        <v>6663109</v>
      </c>
      <c r="P680" s="7" cm="1">
        <f t="array" aca="1" ref="P680" ca="1">_FV(A680,"Volume average",TRUE)</f>
        <v>3330167</v>
      </c>
      <c r="Q680" t="s">
        <v>65</v>
      </c>
      <c r="R680" t="s">
        <v>109</v>
      </c>
      <c r="S680" t="s">
        <v>445</v>
      </c>
      <c r="T680" s="25" cm="1">
        <f t="array" aca="1" ref="T680" ca="1">_FV(A680,"Expense ratio",TRUE)</f>
        <v>8.8999999999999999E-3</v>
      </c>
      <c r="U680" s="24" cm="1">
        <f t="array" aca="1" ref="U680" ca="1">_FV(A680,"Market cap",TRUE)</f>
        <v>70961278.359999999</v>
      </c>
      <c r="V680" s="4">
        <v>70961280</v>
      </c>
      <c r="W680" s="4">
        <v>70961280</v>
      </c>
      <c r="Y680" t="s">
        <v>1129</v>
      </c>
      <c r="Z680" s="5">
        <v>9.5779999999999994</v>
      </c>
      <c r="AA680" s="20"/>
      <c r="AB680" s="5">
        <v>0.12239999999999999</v>
      </c>
      <c r="AC680" s="4">
        <v>2418065</v>
      </c>
      <c r="AE680" s="5">
        <v>-65.908043381307351</v>
      </c>
      <c r="AF680" s="5">
        <v>-71.157473047257653</v>
      </c>
      <c r="AI680" s="4">
        <v>2418065</v>
      </c>
      <c r="AJ680" s="5">
        <v>23140882.050000001</v>
      </c>
      <c r="AL680" s="5">
        <v>41.4</v>
      </c>
      <c r="AM680" s="5">
        <v>8.82</v>
      </c>
      <c r="AN680" t="s">
        <v>82</v>
      </c>
      <c r="AO680" t="str" cm="1">
        <f t="array" aca="1" ref="AO680" ca="1">_FV(A680,"Currency")</f>
        <v>USD</v>
      </c>
      <c r="AP680" t="str" cm="1">
        <f t="array" aca="1" ref="AP680" ca="1">_FV(A680,"Exchange")</f>
        <v>NYSE Arca</v>
      </c>
      <c r="AQ680" s="6" t="str" cm="1">
        <f t="array" aca="1" ref="AQ680" ca="1">_FV(A680,"Exchange abbreviation",TRUE)</f>
        <v>ARCX</v>
      </c>
      <c r="AR680" t="str" cm="1">
        <f t="array" aca="1" ref="AR680" ca="1">_FV(A680,"Instrument type",TRUE)</f>
        <v>ETF</v>
      </c>
    </row>
    <row r="681" spans="1:44" ht="18.75" customHeight="1" x14ac:dyDescent="0.25">
      <c r="A681" t="e" vm="694">
        <v>#VALUE!</v>
      </c>
      <c r="B681" t="s">
        <v>2073</v>
      </c>
      <c r="C681" t="s">
        <v>2074</v>
      </c>
      <c r="D681" s="31" cm="1">
        <f t="array" aca="1" ref="D681" ca="1">_FV(A681,"Last trade time",TRUE)</f>
        <v>45824.843750265623</v>
      </c>
      <c r="E681" s="23" cm="1">
        <f t="array" aca="1" ref="E681" ca="1">_FV(A681,"Price")</f>
        <v>25.92</v>
      </c>
      <c r="F681" s="27" cm="1">
        <f t="array" aca="1" ref="F681" ca="1">_FV(A681,"Change (%)",TRUE)</f>
        <v>2.4506E-2</v>
      </c>
      <c r="G681" s="26" cm="1">
        <f t="array" aca="1" ref="G681" ca="1">_FV(A681,"Change")</f>
        <v>0.62</v>
      </c>
      <c r="H681" s="23" cm="1">
        <f t="array" aca="1" ref="H681" ca="1">_FV(A681,"Open")</f>
        <v>25.79</v>
      </c>
      <c r="I681" s="23" cm="1">
        <f t="array" aca="1" ref="I681" ca="1">_FV(A681,"Low")</f>
        <v>25.78</v>
      </c>
      <c r="J681" s="23" cm="1">
        <f t="array" aca="1" ref="J681" ca="1">_FV(A681,"High")</f>
        <v>25.92</v>
      </c>
      <c r="K681" s="23" cm="1">
        <f t="array" aca="1" ref="K681" ca="1">_FV(A681,"Previous close",TRUE)</f>
        <v>25.3</v>
      </c>
      <c r="L681" s="26"/>
      <c r="M681" s="23" cm="1">
        <f t="array" aca="1" ref="M681" ca="1">_FV(A681,"52 week low",TRUE)</f>
        <v>20.69</v>
      </c>
      <c r="N681" s="23" cm="1">
        <f t="array" aca="1" ref="N681" ca="1">_FV(A681,"52 week high",TRUE)</f>
        <v>27.22</v>
      </c>
      <c r="O681" s="8" cm="1">
        <f t="array" aca="1" ref="O681" ca="1">_FV(A681,"Volume")</f>
        <v>5665</v>
      </c>
      <c r="P681" s="7" cm="1">
        <f t="array" aca="1" ref="P681" ca="1">_FV(A681,"Volume average",TRUE)</f>
        <v>1079</v>
      </c>
      <c r="Q681" t="s">
        <v>844</v>
      </c>
      <c r="S681" t="s">
        <v>1988</v>
      </c>
      <c r="T681" s="25" cm="1">
        <f t="array" aca="1" ref="T681" ca="1">_FV(A681,"Expense ratio",TRUE)</f>
        <v>8.8999999999999999E-3</v>
      </c>
      <c r="U681" s="24" cm="1">
        <f t="array" aca="1" ref="U681" ca="1">_FV(A681,"Market cap",TRUE)</f>
        <v>17586838.039999999</v>
      </c>
      <c r="V681" s="4">
        <v>17586838</v>
      </c>
      <c r="W681" s="4">
        <v>17586838</v>
      </c>
      <c r="Y681" t="s">
        <v>1037</v>
      </c>
      <c r="Z681" s="5">
        <v>25.065999999999999</v>
      </c>
      <c r="AA681" s="19">
        <v>14.916979</v>
      </c>
      <c r="AB681" s="5">
        <v>1.37E-2</v>
      </c>
      <c r="AC681" s="4">
        <v>3325</v>
      </c>
      <c r="AE681" s="5">
        <v>8.5920903364437926</v>
      </c>
      <c r="AF681" s="5">
        <v>0.68854491064496148</v>
      </c>
      <c r="AI681" s="4">
        <v>3325</v>
      </c>
      <c r="AJ681" s="5">
        <v>83856.5</v>
      </c>
      <c r="AL681" s="5">
        <v>27.22</v>
      </c>
      <c r="AM681" s="5">
        <v>20.69</v>
      </c>
      <c r="AN681" t="s">
        <v>47</v>
      </c>
      <c r="AO681" t="str" cm="1">
        <f t="array" aca="1" ref="AO681" ca="1">_FV(A681,"Currency")</f>
        <v>USD</v>
      </c>
      <c r="AP681" t="str" cm="1">
        <f t="array" aca="1" ref="AP681" ca="1">_FV(A681,"Exchange")</f>
        <v>Nasdaq Stock Market</v>
      </c>
      <c r="AQ681" s="6" t="str" cm="1">
        <f t="array" aca="1" ref="AQ681" ca="1">_FV(A681,"Exchange abbreviation",TRUE)</f>
        <v>XNAS</v>
      </c>
      <c r="AR681" t="str" cm="1">
        <f t="array" aca="1" ref="AR681" ca="1">_FV(A681,"Instrument type",TRUE)</f>
        <v>ETF</v>
      </c>
    </row>
    <row r="682" spans="1:44" ht="18.75" customHeight="1" x14ac:dyDescent="0.25">
      <c r="A682" t="e" vm="695">
        <v>#VALUE!</v>
      </c>
      <c r="B682" t="s">
        <v>2075</v>
      </c>
      <c r="C682" t="s">
        <v>2076</v>
      </c>
      <c r="D682" s="31" cm="1">
        <f t="array" aca="1" ref="D682" ca="1">_FV(A682,"Last trade time",TRUE)</f>
        <v>45824.840277789066</v>
      </c>
      <c r="E682" s="23" cm="1">
        <f t="array" aca="1" ref="E682" ca="1">_FV(A682,"Price")</f>
        <v>31.927199999999999</v>
      </c>
      <c r="F682" s="27" cm="1">
        <f t="array" aca="1" ref="F682" ca="1">_FV(A682,"Change (%)",TRUE)</f>
        <v>4.1405000000000004E-2</v>
      </c>
      <c r="G682" s="26" cm="1">
        <f t="array" aca="1" ref="G682" ca="1">_FV(A682,"Change")</f>
        <v>1.2694000000000001</v>
      </c>
      <c r="H682" s="23" cm="1">
        <f t="array" aca="1" ref="H682" ca="1">_FV(A682,"Open")</f>
        <v>31.48</v>
      </c>
      <c r="I682" s="23" cm="1">
        <f t="array" aca="1" ref="I682" ca="1">_FV(A682,"Low")</f>
        <v>31.48</v>
      </c>
      <c r="J682" s="23" cm="1">
        <f t="array" aca="1" ref="J682" ca="1">_FV(A682,"High")</f>
        <v>31.927199999999999</v>
      </c>
      <c r="K682" s="23" cm="1">
        <f t="array" aca="1" ref="K682" ca="1">_FV(A682,"Previous close",TRUE)</f>
        <v>30.657800000000002</v>
      </c>
      <c r="L682" s="26"/>
      <c r="M682" s="23" cm="1">
        <f t="array" aca="1" ref="M682" ca="1">_FV(A682,"52 week low",TRUE)</f>
        <v>23.4</v>
      </c>
      <c r="N682" s="23" cm="1">
        <f t="array" aca="1" ref="N682" ca="1">_FV(A682,"52 week high",TRUE)</f>
        <v>66.819999999999993</v>
      </c>
      <c r="O682" s="8" cm="1">
        <f t="array" aca="1" ref="O682" ca="1">_FV(A682,"Volume")</f>
        <v>1206</v>
      </c>
      <c r="P682" s="7" cm="1">
        <f t="array" aca="1" ref="P682" ca="1">_FV(A682,"Volume average",TRUE)</f>
        <v>1996</v>
      </c>
      <c r="Q682" t="s">
        <v>204</v>
      </c>
      <c r="S682" t="s">
        <v>244</v>
      </c>
      <c r="T682" s="25" cm="1">
        <f t="array" aca="1" ref="T682" ca="1">_FV(A682,"Expense ratio",TRUE)</f>
        <v>8.8999999999999999E-3</v>
      </c>
      <c r="U682" s="24" cm="1">
        <f t="array" aca="1" ref="U682" ca="1">_FV(A682,"Market cap",TRUE)</f>
        <v>4149598.73</v>
      </c>
      <c r="V682" s="4">
        <v>4149598</v>
      </c>
      <c r="W682" s="4">
        <v>4149598</v>
      </c>
      <c r="X682" t="s">
        <v>2077</v>
      </c>
      <c r="Y682" t="s">
        <v>2078</v>
      </c>
      <c r="Z682" s="5">
        <v>32.896999999999998</v>
      </c>
      <c r="AA682" s="20"/>
      <c r="AB682" s="5">
        <v>0.62700003000000004</v>
      </c>
      <c r="AC682" s="4">
        <v>1677</v>
      </c>
      <c r="AE682" s="5">
        <v>-6.2011104561881076</v>
      </c>
      <c r="AF682" s="5">
        <v>-2.487548382846505</v>
      </c>
      <c r="AI682" s="4">
        <v>1677</v>
      </c>
      <c r="AJ682" s="5">
        <v>55185.542099999999</v>
      </c>
      <c r="AL682" s="5">
        <v>66.819999999999993</v>
      </c>
      <c r="AM682" s="5">
        <v>23.4</v>
      </c>
      <c r="AN682" t="s">
        <v>47</v>
      </c>
      <c r="AO682" t="str" cm="1">
        <f t="array" aca="1" ref="AO682" ca="1">_FV(A682,"Currency")</f>
        <v>USD</v>
      </c>
      <c r="AP682" t="str" cm="1">
        <f t="array" aca="1" ref="AP682" ca="1">_FV(A682,"Exchange")</f>
        <v>NYSE Arca</v>
      </c>
      <c r="AQ682" s="6" t="str" cm="1">
        <f t="array" aca="1" ref="AQ682" ca="1">_FV(A682,"Exchange abbreviation",TRUE)</f>
        <v>ARCX</v>
      </c>
      <c r="AR682" t="str" cm="1">
        <f t="array" aca="1" ref="AR682" ca="1">_FV(A682,"Instrument type",TRUE)</f>
        <v>ETF</v>
      </c>
    </row>
    <row r="683" spans="1:44" ht="18.75" customHeight="1" x14ac:dyDescent="0.25">
      <c r="A683" t="e" vm="696">
        <v>#VALUE!</v>
      </c>
      <c r="B683" t="s">
        <v>2079</v>
      </c>
      <c r="C683" t="s">
        <v>2080</v>
      </c>
      <c r="D683" s="31" cm="1">
        <f t="array" aca="1" ref="D683" ca="1">_FV(A683,"Last trade time",TRUE)</f>
        <v>45824.939329582812</v>
      </c>
      <c r="E683" s="23" cm="1">
        <f t="array" aca="1" ref="E683" ca="1">_FV(A683,"Price")</f>
        <v>151.63</v>
      </c>
      <c r="F683" s="27" cm="1">
        <f t="array" aca="1" ref="F683" ca="1">_FV(A683,"Change (%)",TRUE)</f>
        <v>3.4382000000000003E-2</v>
      </c>
      <c r="G683" s="26" cm="1">
        <f t="array" aca="1" ref="G683" ca="1">_FV(A683,"Change")</f>
        <v>5.04</v>
      </c>
      <c r="H683" s="23" cm="1">
        <f t="array" aca="1" ref="H683" ca="1">_FV(A683,"Open")</f>
        <v>149.66999999999999</v>
      </c>
      <c r="I683" s="23" cm="1">
        <f t="array" aca="1" ref="I683" ca="1">_FV(A683,"Low")</f>
        <v>149.5</v>
      </c>
      <c r="J683" s="23" cm="1">
        <f t="array" aca="1" ref="J683" ca="1">_FV(A683,"High")</f>
        <v>154.47999999999999</v>
      </c>
      <c r="K683" s="23" cm="1">
        <f t="array" aca="1" ref="K683" ca="1">_FV(A683,"Previous close",TRUE)</f>
        <v>146.59</v>
      </c>
      <c r="L683" s="26"/>
      <c r="M683" s="23" cm="1">
        <f t="array" aca="1" ref="M683" ca="1">_FV(A683,"52 week low",TRUE)</f>
        <v>92.66</v>
      </c>
      <c r="N683" s="23" cm="1">
        <f t="array" aca="1" ref="N683" ca="1">_FV(A683,"52 week high",TRUE)</f>
        <v>189.23</v>
      </c>
      <c r="O683" s="8" cm="1">
        <f t="array" aca="1" ref="O683" ca="1">_FV(A683,"Volume")</f>
        <v>688561</v>
      </c>
      <c r="P683" s="7" cm="1">
        <f t="array" aca="1" ref="P683" ca="1">_FV(A683,"Volume average",TRUE)</f>
        <v>585968</v>
      </c>
      <c r="Q683" t="s">
        <v>85</v>
      </c>
      <c r="S683" t="s">
        <v>445</v>
      </c>
      <c r="T683" s="25" cm="1">
        <f t="array" aca="1" ref="T683" ca="1">_FV(A683,"Expense ratio",TRUE)</f>
        <v>8.8999999999999999E-3</v>
      </c>
      <c r="U683" s="24" cm="1">
        <f t="array" aca="1" ref="U683" ca="1">_FV(A683,"Market cap",TRUE)</f>
        <v>2444669372.48</v>
      </c>
      <c r="V683" s="4">
        <v>2444669440</v>
      </c>
      <c r="W683" s="4">
        <v>2444669440</v>
      </c>
      <c r="Y683" t="s">
        <v>1083</v>
      </c>
      <c r="Z683" s="5">
        <v>159.07599999999999</v>
      </c>
      <c r="AA683" s="5">
        <v>16.820799000000001</v>
      </c>
      <c r="AB683" s="5">
        <v>7.9000010000000002E-3</v>
      </c>
      <c r="AC683" s="4">
        <v>814531</v>
      </c>
      <c r="AE683" s="5">
        <v>4.690038654119788</v>
      </c>
      <c r="AF683" s="5">
        <v>53.61018598393705</v>
      </c>
      <c r="AI683" s="4">
        <v>814531</v>
      </c>
      <c r="AJ683" s="5">
        <v>129648899.27</v>
      </c>
      <c r="AL683" s="5">
        <v>189.23</v>
      </c>
      <c r="AM683" s="5">
        <v>92.66</v>
      </c>
      <c r="AN683" t="s">
        <v>82</v>
      </c>
      <c r="AO683" t="str" cm="1">
        <f t="array" aca="1" ref="AO683" ca="1">_FV(A683,"Currency")</f>
        <v>USD</v>
      </c>
      <c r="AP683" t="str" cm="1">
        <f t="array" aca="1" ref="AP683" ca="1">_FV(A683,"Exchange")</f>
        <v>NYSE Arca</v>
      </c>
      <c r="AQ683" s="6" t="str" cm="1">
        <f t="array" aca="1" ref="AQ683" ca="1">_FV(A683,"Exchange abbreviation",TRUE)</f>
        <v>ARCX</v>
      </c>
      <c r="AR683" t="str" cm="1">
        <f t="array" aca="1" ref="AR683" ca="1">_FV(A683,"Instrument type",TRUE)</f>
        <v>ETF</v>
      </c>
    </row>
    <row r="684" spans="1:44" ht="18.75" customHeight="1" x14ac:dyDescent="0.25">
      <c r="A684" t="e" vm="697">
        <v>#VALUE!</v>
      </c>
      <c r="B684" t="s">
        <v>2081</v>
      </c>
      <c r="C684" t="s">
        <v>2082</v>
      </c>
      <c r="D684" s="31" cm="1">
        <f t="array" aca="1" ref="D684" ca="1">_FV(A684,"Last trade time",TRUE)</f>
        <v>45824.840277812502</v>
      </c>
      <c r="E684" s="23" cm="1">
        <f t="array" aca="1" ref="E684" ca="1">_FV(A684,"Price")</f>
        <v>37.450000000000003</v>
      </c>
      <c r="F684" s="27" cm="1">
        <f t="array" aca="1" ref="F684" ca="1">_FV(A684,"Change (%)",TRUE)</f>
        <v>5.0519999999999995E-2</v>
      </c>
      <c r="G684" s="26" cm="1">
        <f t="array" aca="1" ref="G684" ca="1">_FV(A684,"Change")</f>
        <v>1.8009999999999999</v>
      </c>
      <c r="H684" s="23" cm="1">
        <f t="array" aca="1" ref="H684" ca="1">_FV(A684,"Open")</f>
        <v>37.33</v>
      </c>
      <c r="I684" s="23" cm="1">
        <f t="array" aca="1" ref="I684" ca="1">_FV(A684,"Low")</f>
        <v>37.15</v>
      </c>
      <c r="J684" s="23" cm="1">
        <f t="array" aca="1" ref="J684" ca="1">_FV(A684,"High")</f>
        <v>37.450000000000003</v>
      </c>
      <c r="K684" s="23" cm="1">
        <f t="array" aca="1" ref="K684" ca="1">_FV(A684,"Previous close",TRUE)</f>
        <v>35.649000000000001</v>
      </c>
      <c r="L684" s="26"/>
      <c r="M684" s="23" cm="1">
        <f t="array" aca="1" ref="M684" ca="1">_FV(A684,"52 week low",TRUE)</f>
        <v>26.791</v>
      </c>
      <c r="N684" s="23" cm="1">
        <f t="array" aca="1" ref="N684" ca="1">_FV(A684,"52 week high",TRUE)</f>
        <v>51.996499999999997</v>
      </c>
      <c r="O684" s="8" cm="1">
        <f t="array" aca="1" ref="O684" ca="1">_FV(A684,"Volume")</f>
        <v>1261</v>
      </c>
      <c r="P684" s="7" cm="1">
        <f t="array" aca="1" ref="P684" ca="1">_FV(A684,"Volume average",TRUE)</f>
        <v>3241</v>
      </c>
      <c r="Q684" t="s">
        <v>204</v>
      </c>
      <c r="S684" t="s">
        <v>244</v>
      </c>
      <c r="T684" s="25" cm="1">
        <f t="array" aca="1" ref="T684" ca="1">_FV(A684,"Expense ratio",TRUE)</f>
        <v>8.8999999999999999E-3</v>
      </c>
      <c r="U684" s="24" cm="1">
        <f t="array" aca="1" ref="U684" ca="1">_FV(A684,"Market cap",TRUE)</f>
        <v>6834348.0700000003</v>
      </c>
      <c r="V684" s="4">
        <v>6834348</v>
      </c>
      <c r="W684" s="4">
        <v>6834348</v>
      </c>
      <c r="X684" t="s">
        <v>2083</v>
      </c>
      <c r="Y684" t="s">
        <v>2078</v>
      </c>
      <c r="Z684" s="5">
        <v>37.651000000000003</v>
      </c>
      <c r="AA684" s="20"/>
      <c r="AB684" s="5">
        <v>0.13980000000000001</v>
      </c>
      <c r="AC684" s="4">
        <v>2138</v>
      </c>
      <c r="AE684" s="5">
        <v>5.501882284375692</v>
      </c>
      <c r="AF684" s="5">
        <v>-9.7719272701151549</v>
      </c>
      <c r="AI684" s="4">
        <v>2138</v>
      </c>
      <c r="AJ684" s="5">
        <v>80550.860400000005</v>
      </c>
      <c r="AL684" s="5">
        <v>51.997</v>
      </c>
      <c r="AM684" s="5">
        <v>26.791</v>
      </c>
      <c r="AN684" t="s">
        <v>47</v>
      </c>
      <c r="AO684" t="str" cm="1">
        <f t="array" aca="1" ref="AO684" ca="1">_FV(A684,"Currency")</f>
        <v>USD</v>
      </c>
      <c r="AP684" t="str" cm="1">
        <f t="array" aca="1" ref="AP684" ca="1">_FV(A684,"Exchange")</f>
        <v>NYSE Arca</v>
      </c>
      <c r="AQ684" s="6" t="str" cm="1">
        <f t="array" aca="1" ref="AQ684" ca="1">_FV(A684,"Exchange abbreviation",TRUE)</f>
        <v>ARCX</v>
      </c>
      <c r="AR684" t="str" cm="1">
        <f t="array" aca="1" ref="AR684" ca="1">_FV(A684,"Instrument type",TRUE)</f>
        <v>ETF</v>
      </c>
    </row>
    <row r="685" spans="1:44" ht="18.75" customHeight="1" x14ac:dyDescent="0.25">
      <c r="A685" t="e" vm="698">
        <v>#VALUE!</v>
      </c>
      <c r="B685" t="s">
        <v>2084</v>
      </c>
      <c r="C685" t="s">
        <v>2085</v>
      </c>
      <c r="D685" s="31" cm="1">
        <f t="array" aca="1" ref="D685" ca="1">_FV(A685,"Last trade time",TRUE)</f>
        <v>45824.843750265623</v>
      </c>
      <c r="E685" s="23" cm="1">
        <f t="array" aca="1" ref="E685" ca="1">_FV(A685,"Price")</f>
        <v>32.484999999999999</v>
      </c>
      <c r="F685" s="27" cm="1">
        <f t="array" aca="1" ref="F685" ca="1">_FV(A685,"Change (%)",TRUE)</f>
        <v>3.088E-3</v>
      </c>
      <c r="G685" s="26" cm="1">
        <f t="array" aca="1" ref="G685" ca="1">_FV(A685,"Change")</f>
        <v>0.1</v>
      </c>
      <c r="H685" s="23" cm="1">
        <f t="array" aca="1" ref="H685" ca="1">_FV(A685,"Open")</f>
        <v>32.484999999999999</v>
      </c>
      <c r="I685" s="23" cm="1">
        <f t="array" aca="1" ref="I685" ca="1">_FV(A685,"Low")</f>
        <v>32.484999999999999</v>
      </c>
      <c r="J685" s="23" cm="1">
        <f t="array" aca="1" ref="J685" ca="1">_FV(A685,"High")</f>
        <v>32.484999999999999</v>
      </c>
      <c r="K685" s="23" cm="1">
        <f t="array" aca="1" ref="K685" ca="1">_FV(A685,"Previous close",TRUE)</f>
        <v>32.384999999999998</v>
      </c>
      <c r="L685" s="26"/>
      <c r="M685" s="23" cm="1">
        <f t="array" aca="1" ref="M685" ca="1">_FV(A685,"52 week low",TRUE)</f>
        <v>28.01</v>
      </c>
      <c r="N685" s="23" cm="1">
        <f t="array" aca="1" ref="N685" ca="1">_FV(A685,"52 week high",TRUE)</f>
        <v>33.04</v>
      </c>
      <c r="O685" s="8" cm="1">
        <f t="array" aca="1" ref="O685" ca="1">_FV(A685,"Volume")</f>
        <v>220</v>
      </c>
      <c r="P685" s="7" cm="1">
        <f t="array" aca="1" ref="P685" ca="1">_FV(A685,"Volume average",TRUE)</f>
        <v>8614</v>
      </c>
      <c r="Q685" t="s">
        <v>299</v>
      </c>
      <c r="S685" t="s">
        <v>2086</v>
      </c>
      <c r="T685" s="25" cm="1">
        <f t="array" aca="1" ref="T685" ca="1">_FV(A685,"Expense ratio",TRUE)</f>
        <v>8.8000000000000005E-3</v>
      </c>
      <c r="U685" s="24" cm="1">
        <f t="array" aca="1" ref="U685" ca="1">_FV(A685,"Market cap",TRUE)</f>
        <v>36420407.880000003</v>
      </c>
      <c r="V685" s="4">
        <v>36420408</v>
      </c>
      <c r="W685" s="4">
        <v>36420408</v>
      </c>
      <c r="X685" t="s">
        <v>2087</v>
      </c>
      <c r="Y685" t="s">
        <v>672</v>
      </c>
      <c r="Z685" s="5">
        <v>32.304200000000002</v>
      </c>
      <c r="AA685" s="5">
        <v>30.926949</v>
      </c>
      <c r="AB685" s="5">
        <v>1.77E-2</v>
      </c>
      <c r="AC685" s="4">
        <v>7363</v>
      </c>
      <c r="AE685" s="5">
        <v>2.7534255860562911</v>
      </c>
      <c r="AF685" s="5">
        <v>17.375106774068659</v>
      </c>
      <c r="AI685" s="4">
        <v>7363</v>
      </c>
      <c r="AJ685" s="5">
        <v>237894.1122</v>
      </c>
      <c r="AL685" s="5">
        <v>33.04</v>
      </c>
      <c r="AM685" s="5">
        <v>28.01</v>
      </c>
      <c r="AN685" t="s">
        <v>47</v>
      </c>
      <c r="AO685" t="str" cm="1">
        <f t="array" aca="1" ref="AO685" ca="1">_FV(A685,"Currency")</f>
        <v>USD</v>
      </c>
      <c r="AP685" t="str" cm="1">
        <f t="array" aca="1" ref="AP685" ca="1">_FV(A685,"Exchange")</f>
        <v>Nasdaq Stock Market</v>
      </c>
      <c r="AQ685" s="6" t="str" cm="1">
        <f t="array" aca="1" ref="AQ685" ca="1">_FV(A685,"Exchange abbreviation",TRUE)</f>
        <v>XNAS</v>
      </c>
      <c r="AR685" t="str" cm="1">
        <f t="array" aca="1" ref="AR685" ca="1">_FV(A685,"Instrument type",TRUE)</f>
        <v>ETF</v>
      </c>
    </row>
    <row r="686" spans="1:44" ht="18.75" customHeight="1" x14ac:dyDescent="0.25">
      <c r="A686" t="e" vm="699">
        <v>#VALUE!</v>
      </c>
      <c r="B686" t="s">
        <v>2088</v>
      </c>
      <c r="C686" t="s">
        <v>2089</v>
      </c>
      <c r="D686" s="31" cm="1">
        <f t="array" aca="1" ref="D686" ca="1">_FV(A686,"Last trade time",TRUE)</f>
        <v>45824.849340878907</v>
      </c>
      <c r="E686" s="23" cm="1">
        <f t="array" aca="1" ref="E686" ca="1">_FV(A686,"Price")</f>
        <v>27.17</v>
      </c>
      <c r="F686" s="27" cm="1">
        <f t="array" aca="1" ref="F686" ca="1">_FV(A686,"Change (%)",TRUE)</f>
        <v>7.7890000000000008E-3</v>
      </c>
      <c r="G686" s="26" cm="1">
        <f t="array" aca="1" ref="G686" ca="1">_FV(A686,"Change")</f>
        <v>0.21</v>
      </c>
      <c r="H686" s="23" cm="1">
        <f t="array" aca="1" ref="H686" ca="1">_FV(A686,"Open")</f>
        <v>26.96</v>
      </c>
      <c r="I686" s="23" cm="1">
        <f t="array" aca="1" ref="I686" ca="1">_FV(A686,"Low")</f>
        <v>26.91</v>
      </c>
      <c r="J686" s="23" cm="1">
        <f t="array" aca="1" ref="J686" ca="1">_FV(A686,"High")</f>
        <v>27.1999</v>
      </c>
      <c r="K686" s="23" cm="1">
        <f t="array" aca="1" ref="K686" ca="1">_FV(A686,"Previous close",TRUE)</f>
        <v>26.96</v>
      </c>
      <c r="L686" s="26"/>
      <c r="M686" s="23" cm="1">
        <f t="array" aca="1" ref="M686" ca="1">_FV(A686,"52 week low",TRUE)</f>
        <v>22.79</v>
      </c>
      <c r="N686" s="23" cm="1">
        <f t="array" aca="1" ref="N686" ca="1">_FV(A686,"52 week high",TRUE)</f>
        <v>28.484999999999999</v>
      </c>
      <c r="O686" s="8" cm="1">
        <f t="array" aca="1" ref="O686" ca="1">_FV(A686,"Volume")</f>
        <v>152789</v>
      </c>
      <c r="P686" s="7" cm="1">
        <f t="array" aca="1" ref="P686" ca="1">_FV(A686,"Volume average",TRUE)</f>
        <v>262860</v>
      </c>
      <c r="Q686" t="s">
        <v>198</v>
      </c>
      <c r="R686" t="s">
        <v>1437</v>
      </c>
      <c r="T686" s="25" cm="1">
        <f t="array" aca="1" ref="T686" ca="1">_FV(A686,"Expense ratio",TRUE)</f>
        <v>8.8000000000000005E-3</v>
      </c>
      <c r="U686" s="24" cm="1">
        <f t="array" aca="1" ref="U686" ca="1">_FV(A686,"Market cap",TRUE)</f>
        <v>835208734.15999997</v>
      </c>
      <c r="V686" s="16"/>
      <c r="W686" s="16"/>
      <c r="Z686" s="18"/>
      <c r="AA686" s="20"/>
      <c r="AB686" s="20"/>
      <c r="AC686" s="21">
        <v>258956</v>
      </c>
      <c r="AE686" s="18"/>
      <c r="AF686" s="20"/>
      <c r="AI686" s="21"/>
      <c r="AJ686" s="18"/>
      <c r="AL686" s="18"/>
      <c r="AM686" s="18"/>
      <c r="AN686" t="s">
        <v>73</v>
      </c>
      <c r="AO686" t="str" cm="1">
        <f t="array" aca="1" ref="AO686" ca="1">_FV(A686,"Currency")</f>
        <v>USD</v>
      </c>
      <c r="AP686" t="str" cm="1">
        <f t="array" aca="1" ref="AP686" ca="1">_FV(A686,"Exchange")</f>
        <v>NYSE Arca</v>
      </c>
      <c r="AQ686" s="6" t="str" cm="1">
        <f t="array" aca="1" ref="AQ686" ca="1">_FV(A686,"Exchange abbreviation",TRUE)</f>
        <v>ARCX</v>
      </c>
      <c r="AR686" t="str" cm="1">
        <f t="array" aca="1" ref="AR686" ca="1">_FV(A686,"Instrument type",TRUE)</f>
        <v>ETF</v>
      </c>
    </row>
    <row r="687" spans="1:44" ht="18.75" customHeight="1" x14ac:dyDescent="0.25">
      <c r="A687" t="e" vm="700">
        <v>#VALUE!</v>
      </c>
      <c r="B687" t="s">
        <v>2090</v>
      </c>
      <c r="C687" t="s">
        <v>2091</v>
      </c>
      <c r="D687" s="31" cm="1">
        <f t="array" aca="1" ref="D687" ca="1">_FV(A687,"Last trade time",TRUE)</f>
        <v>45824.843750265623</v>
      </c>
      <c r="E687" s="23" cm="1">
        <f t="array" aca="1" ref="E687" ca="1">_FV(A687,"Price")</f>
        <v>38.24</v>
      </c>
      <c r="F687" s="27" cm="1">
        <f t="array" aca="1" ref="F687" ca="1">_FV(A687,"Change (%)",TRUE)</f>
        <v>1.5401E-2</v>
      </c>
      <c r="G687" s="26" cm="1">
        <f t="array" aca="1" ref="G687" ca="1">_FV(A687,"Change")</f>
        <v>0.57999999999999996</v>
      </c>
      <c r="H687" s="23" cm="1">
        <f t="array" aca="1" ref="H687" ca="1">_FV(A687,"Open")</f>
        <v>38.06</v>
      </c>
      <c r="I687" s="23" cm="1">
        <f t="array" aca="1" ref="I687" ca="1">_FV(A687,"Low")</f>
        <v>38.023200000000003</v>
      </c>
      <c r="J687" s="23" cm="1">
        <f t="array" aca="1" ref="J687" ca="1">_FV(A687,"High")</f>
        <v>38.31</v>
      </c>
      <c r="K687" s="23" cm="1">
        <f t="array" aca="1" ref="K687" ca="1">_FV(A687,"Previous close",TRUE)</f>
        <v>37.659999999999997</v>
      </c>
      <c r="L687" s="26"/>
      <c r="M687" s="23" cm="1">
        <f t="array" aca="1" ref="M687" ca="1">_FV(A687,"52 week low",TRUE)</f>
        <v>31.41</v>
      </c>
      <c r="N687" s="23" cm="1">
        <f t="array" aca="1" ref="N687" ca="1">_FV(A687,"52 week high",TRUE)</f>
        <v>52.51</v>
      </c>
      <c r="O687" s="8" cm="1">
        <f t="array" aca="1" ref="O687" ca="1">_FV(A687,"Volume")</f>
        <v>7830</v>
      </c>
      <c r="P687" s="7" cm="1">
        <f t="array" aca="1" ref="P687" ca="1">_FV(A687,"Volume average",TRUE)</f>
        <v>10849</v>
      </c>
      <c r="Q687" t="s">
        <v>424</v>
      </c>
      <c r="S687" t="s">
        <v>281</v>
      </c>
      <c r="T687" s="25" cm="1">
        <f t="array" aca="1" ref="T687" ca="1">_FV(A687,"Expense ratio",TRUE)</f>
        <v>8.8000000000000005E-3</v>
      </c>
      <c r="U687" s="24" cm="1">
        <f t="array" aca="1" ref="U687" ca="1">_FV(A687,"Market cap",TRUE)</f>
        <v>9597948.5999999996</v>
      </c>
      <c r="V687" s="4">
        <v>9597948</v>
      </c>
      <c r="W687" s="4">
        <v>9597948</v>
      </c>
      <c r="Y687" t="s">
        <v>657</v>
      </c>
      <c r="Z687" s="5">
        <v>39.159500000000001</v>
      </c>
      <c r="AA687" s="5">
        <v>23.614312999999999</v>
      </c>
      <c r="AB687" s="20"/>
      <c r="AC687" s="4">
        <v>7146</v>
      </c>
      <c r="AE687" s="5">
        <v>-0.12958590272849069</v>
      </c>
      <c r="AF687" s="20"/>
      <c r="AI687" s="4">
        <v>7146</v>
      </c>
      <c r="AJ687" s="5">
        <v>280194.65999999997</v>
      </c>
      <c r="AL687" s="5">
        <v>52.51</v>
      </c>
      <c r="AM687" s="5">
        <v>31.41</v>
      </c>
      <c r="AN687" t="s">
        <v>47</v>
      </c>
      <c r="AO687" t="str" cm="1">
        <f t="array" aca="1" ref="AO687" ca="1">_FV(A687,"Currency")</f>
        <v>USD</v>
      </c>
      <c r="AP687" t="str" cm="1">
        <f t="array" aca="1" ref="AP687" ca="1">_FV(A687,"Exchange")</f>
        <v>Nasdaq Stock Market</v>
      </c>
      <c r="AQ687" s="6" t="str" cm="1">
        <f t="array" aca="1" ref="AQ687" ca="1">_FV(A687,"Exchange abbreviation",TRUE)</f>
        <v>XNAS</v>
      </c>
      <c r="AR687" t="str" cm="1">
        <f t="array" aca="1" ref="AR687" ca="1">_FV(A687,"Instrument type",TRUE)</f>
        <v>ETF</v>
      </c>
    </row>
    <row r="688" spans="1:44" ht="18.75" customHeight="1" x14ac:dyDescent="0.25">
      <c r="A688" t="e" vm="701">
        <v>#VALUE!</v>
      </c>
      <c r="B688" t="s">
        <v>2092</v>
      </c>
      <c r="C688" t="s">
        <v>2093</v>
      </c>
      <c r="D688" s="31" cm="1">
        <f t="array" aca="1" ref="D688" ca="1">_FV(A688,"Last trade time",TRUE)</f>
        <v>45824.84027780078</v>
      </c>
      <c r="E688" s="23" cm="1">
        <f t="array" aca="1" ref="E688" ca="1">_FV(A688,"Price")</f>
        <v>25.58</v>
      </c>
      <c r="F688" s="27" cm="1">
        <f t="array" aca="1" ref="F688" ca="1">_FV(A688,"Change (%)",TRUE)</f>
        <v>6.2939999999999992E-3</v>
      </c>
      <c r="G688" s="26" cm="1">
        <f t="array" aca="1" ref="G688" ca="1">_FV(A688,"Change")</f>
        <v>0.16</v>
      </c>
      <c r="H688" s="23" cm="1">
        <f t="array" aca="1" ref="H688" ca="1">_FV(A688,"Open")</f>
        <v>25.41</v>
      </c>
      <c r="I688" s="23" cm="1">
        <f t="array" aca="1" ref="I688" ca="1">_FV(A688,"Low")</f>
        <v>25.41</v>
      </c>
      <c r="J688" s="23" cm="1">
        <f t="array" aca="1" ref="J688" ca="1">_FV(A688,"High")</f>
        <v>27.15</v>
      </c>
      <c r="K688" s="23" cm="1">
        <f t="array" aca="1" ref="K688" ca="1">_FV(A688,"Previous close",TRUE)</f>
        <v>25.42</v>
      </c>
      <c r="L688" s="26"/>
      <c r="M688" s="23" cm="1">
        <f t="array" aca="1" ref="M688" ca="1">_FV(A688,"52 week low",TRUE)</f>
        <v>20.105</v>
      </c>
      <c r="N688" s="23" cm="1">
        <f t="array" aca="1" ref="N688" ca="1">_FV(A688,"52 week high",TRUE)</f>
        <v>27.15</v>
      </c>
      <c r="O688" s="8" cm="1">
        <f t="array" aca="1" ref="O688" ca="1">_FV(A688,"Volume")</f>
        <v>23574</v>
      </c>
      <c r="P688" s="7" cm="1">
        <f t="array" aca="1" ref="P688" ca="1">_FV(A688,"Volume average",TRUE)</f>
        <v>6174</v>
      </c>
      <c r="Q688" t="s">
        <v>844</v>
      </c>
      <c r="S688" t="s">
        <v>2094</v>
      </c>
      <c r="T688" s="25" cm="1">
        <f t="array" aca="1" ref="T688" ca="1">_FV(A688,"Expense ratio",TRUE)</f>
        <v>8.8000000000000005E-3</v>
      </c>
      <c r="U688" s="24" cm="1">
        <f t="array" aca="1" ref="U688" ca="1">_FV(A688,"Market cap",TRUE)</f>
        <v>67603276.930000007</v>
      </c>
      <c r="V688" s="4">
        <v>67603280</v>
      </c>
      <c r="W688" s="4">
        <v>67603280</v>
      </c>
      <c r="Y688" t="s">
        <v>2095</v>
      </c>
      <c r="Z688" s="5">
        <v>25.1</v>
      </c>
      <c r="AA688" s="19">
        <v>11.960637999999999</v>
      </c>
      <c r="AB688" s="5">
        <v>3.4700000000000002E-2</v>
      </c>
      <c r="AC688" s="4">
        <v>6458</v>
      </c>
      <c r="AE688" s="5">
        <v>5.8414183144732901</v>
      </c>
      <c r="AF688" s="5">
        <v>6.0440566597518064</v>
      </c>
      <c r="AI688" s="4">
        <v>6458</v>
      </c>
      <c r="AJ688" s="5">
        <v>161096.10159999999</v>
      </c>
      <c r="AL688" s="5">
        <v>27.135000000000002</v>
      </c>
      <c r="AM688" s="5">
        <v>20.105</v>
      </c>
      <c r="AN688" t="s">
        <v>47</v>
      </c>
      <c r="AO688" t="str" cm="1">
        <f t="array" aca="1" ref="AO688" ca="1">_FV(A688,"Currency")</f>
        <v>USD</v>
      </c>
      <c r="AP688" t="str" cm="1">
        <f t="array" aca="1" ref="AP688" ca="1">_FV(A688,"Exchange")</f>
        <v>NYSE Arca</v>
      </c>
      <c r="AQ688" s="6" t="str" cm="1">
        <f t="array" aca="1" ref="AQ688" ca="1">_FV(A688,"Exchange abbreviation",TRUE)</f>
        <v>ARCX</v>
      </c>
      <c r="AR688" t="str" cm="1">
        <f t="array" aca="1" ref="AR688" ca="1">_FV(A688,"Instrument type",TRUE)</f>
        <v>ETF</v>
      </c>
    </row>
    <row r="689" spans="1:44" ht="18.75" customHeight="1" x14ac:dyDescent="0.25">
      <c r="A689" t="e" vm="702">
        <v>#VALUE!</v>
      </c>
      <c r="B689" t="s">
        <v>2096</v>
      </c>
      <c r="C689" t="s">
        <v>2097</v>
      </c>
      <c r="D689" s="31" cm="1">
        <f t="array" aca="1" ref="D689" ca="1">_FV(A689,"Last trade time",TRUE)</f>
        <v>45824.854710890628</v>
      </c>
      <c r="E689" s="23" cm="1">
        <f t="array" aca="1" ref="E689" ca="1">_FV(A689,"Price")</f>
        <v>23.970099999999999</v>
      </c>
      <c r="F689" s="27" cm="1">
        <f t="array" aca="1" ref="F689" ca="1">_FV(A689,"Change (%)",TRUE)</f>
        <v>8.4180000000000001E-3</v>
      </c>
      <c r="G689" s="26" cm="1">
        <f t="array" aca="1" ref="G689" ca="1">_FV(A689,"Change")</f>
        <v>0.2001</v>
      </c>
      <c r="H689" s="23" cm="1">
        <f t="array" aca="1" ref="H689" ca="1">_FV(A689,"Open")</f>
        <v>23.774999999999999</v>
      </c>
      <c r="I689" s="23" cm="1">
        <f t="array" aca="1" ref="I689" ca="1">_FV(A689,"Low")</f>
        <v>23.774999999999999</v>
      </c>
      <c r="J689" s="23" cm="1">
        <f t="array" aca="1" ref="J689" ca="1">_FV(A689,"High")</f>
        <v>23.970099999999999</v>
      </c>
      <c r="K689" s="23" cm="1">
        <f t="array" aca="1" ref="K689" ca="1">_FV(A689,"Previous close",TRUE)</f>
        <v>23.77</v>
      </c>
      <c r="L689" s="26"/>
      <c r="M689" s="23" cm="1">
        <f t="array" aca="1" ref="M689" ca="1">_FV(A689,"52 week low",TRUE)</f>
        <v>21.53</v>
      </c>
      <c r="N689" s="23" cm="1">
        <f t="array" aca="1" ref="N689" ca="1">_FV(A689,"52 week high",TRUE)</f>
        <v>25.5136</v>
      </c>
      <c r="O689" s="8" cm="1">
        <f t="array" aca="1" ref="O689" ca="1">_FV(A689,"Volume")</f>
        <v>159</v>
      </c>
      <c r="P689" s="7" cm="1">
        <f t="array" aca="1" ref="P689" ca="1">_FV(A689,"Volume average",TRUE)</f>
        <v>122</v>
      </c>
      <c r="Q689" t="s">
        <v>270</v>
      </c>
      <c r="S689" t="s">
        <v>1963</v>
      </c>
      <c r="T689" s="25" cm="1">
        <f t="array" aca="1" ref="T689" ca="1">_FV(A689,"Expense ratio",TRUE)</f>
        <v>8.8000000000000005E-3</v>
      </c>
      <c r="U689" s="24" cm="1">
        <f t="array" aca="1" ref="U689" ca="1">_FV(A689,"Market cap",TRUE)</f>
        <v>1779279.68</v>
      </c>
      <c r="V689" s="4">
        <v>1779279</v>
      </c>
      <c r="W689" s="4">
        <v>1779279</v>
      </c>
      <c r="Y689" t="s">
        <v>2098</v>
      </c>
      <c r="Z689" s="5">
        <v>24.243500000000001</v>
      </c>
      <c r="AA689" s="20"/>
      <c r="AB689" s="5">
        <v>2.5899999E-2</v>
      </c>
      <c r="AC689" s="4">
        <v>644</v>
      </c>
      <c r="AE689" s="5">
        <v>-1.400175640792312</v>
      </c>
      <c r="AF689" s="5">
        <v>-7.9475435306486375E-2</v>
      </c>
      <c r="AI689" s="4">
        <v>644</v>
      </c>
      <c r="AJ689" s="5">
        <v>15590.273999999999</v>
      </c>
      <c r="AL689" s="5">
        <v>25.61</v>
      </c>
      <c r="AM689" s="5">
        <v>21.53</v>
      </c>
      <c r="AN689" t="s">
        <v>47</v>
      </c>
      <c r="AO689" t="str" cm="1">
        <f t="array" aca="1" ref="AO689" ca="1">_FV(A689,"Currency")</f>
        <v>USD</v>
      </c>
      <c r="AP689" t="str" cm="1">
        <f t="array" aca="1" ref="AP689" ca="1">_FV(A689,"Exchange")</f>
        <v>CBOE BZX Exchange</v>
      </c>
      <c r="AQ689" s="6" t="str" cm="1">
        <f t="array" aca="1" ref="AQ689" ca="1">_FV(A689,"Exchange abbreviation",TRUE)</f>
        <v>BATS</v>
      </c>
      <c r="AR689" t="str" cm="1">
        <f t="array" aca="1" ref="AR689" ca="1">_FV(A689,"Instrument type",TRUE)</f>
        <v>ETF</v>
      </c>
    </row>
    <row r="690" spans="1:44" ht="18.75" customHeight="1" x14ac:dyDescent="0.25">
      <c r="A690" t="e" vm="703">
        <v>#VALUE!</v>
      </c>
      <c r="B690" t="s">
        <v>2099</v>
      </c>
      <c r="C690" t="s">
        <v>2100</v>
      </c>
      <c r="D690" s="31" cm="1">
        <f t="array" aca="1" ref="D690" ca="1">_FV(A690,"Last trade time",TRUE)</f>
        <v>45824.840277789066</v>
      </c>
      <c r="E690" s="23" cm="1">
        <f t="array" aca="1" ref="E690" ca="1">_FV(A690,"Price")</f>
        <v>28.715499999999999</v>
      </c>
      <c r="F690" s="27" cm="1">
        <f t="array" aca="1" ref="F690" ca="1">_FV(A690,"Change (%)",TRUE)</f>
        <v>8.8389999999999996E-3</v>
      </c>
      <c r="G690" s="26" cm="1">
        <f t="array" aca="1" ref="G690" ca="1">_FV(A690,"Change")</f>
        <v>0.25159999999999999</v>
      </c>
      <c r="H690" s="23" cm="1">
        <f t="array" aca="1" ref="H690" ca="1">_FV(A690,"Open")</f>
        <v>28.715499999999999</v>
      </c>
      <c r="I690" s="23" cm="1">
        <f t="array" aca="1" ref="I690" ca="1">_FV(A690,"Low")</f>
        <v>28.715499999999999</v>
      </c>
      <c r="J690" s="23" cm="1">
        <f t="array" aca="1" ref="J690" ca="1">_FV(A690,"High")</f>
        <v>28.715499999999999</v>
      </c>
      <c r="K690" s="23" cm="1">
        <f t="array" aca="1" ref="K690" ca="1">_FV(A690,"Previous close",TRUE)</f>
        <v>28.463899999999999</v>
      </c>
      <c r="L690" s="26"/>
      <c r="M690" s="23" cm="1">
        <f t="array" aca="1" ref="M690" ca="1">_FV(A690,"52 week low",TRUE)</f>
        <v>21.932500000000001</v>
      </c>
      <c r="N690" s="23" cm="1">
        <f t="array" aca="1" ref="N690" ca="1">_FV(A690,"52 week high",TRUE)</f>
        <v>29.5122</v>
      </c>
      <c r="O690" s="8" cm="1">
        <f t="array" aca="1" ref="O690" ca="1">_FV(A690,"Volume")</f>
        <v>6</v>
      </c>
      <c r="P690" s="7" cm="1">
        <f t="array" aca="1" ref="P690" ca="1">_FV(A690,"Volume average",TRUE)</f>
        <v>602</v>
      </c>
      <c r="Q690" t="s">
        <v>1222</v>
      </c>
      <c r="S690" t="s">
        <v>51</v>
      </c>
      <c r="T690" s="25" cm="1">
        <f t="array" aca="1" ref="T690" ca="1">_FV(A690,"Expense ratio",TRUE)</f>
        <v>8.8000000000000005E-3</v>
      </c>
      <c r="U690" s="24" cm="1">
        <f t="array" aca="1" ref="U690" ca="1">_FV(A690,"Market cap",TRUE)</f>
        <v>10641176.189999999</v>
      </c>
      <c r="V690" s="4">
        <v>10640916</v>
      </c>
      <c r="W690" s="4">
        <v>10640916</v>
      </c>
      <c r="X690" t="s">
        <v>2101</v>
      </c>
      <c r="Y690" t="s">
        <v>1352</v>
      </c>
      <c r="Z690" s="5">
        <v>28.961099999999998</v>
      </c>
      <c r="AB690" s="20"/>
      <c r="AC690" s="4">
        <v>1060</v>
      </c>
      <c r="AE690" s="5">
        <v>16.90089569395909</v>
      </c>
      <c r="AF690" s="20"/>
      <c r="AI690" s="4">
        <v>1060</v>
      </c>
      <c r="AJ690" s="5">
        <v>30678.52</v>
      </c>
      <c r="AL690" s="5">
        <v>29.512</v>
      </c>
      <c r="AM690" s="5">
        <v>21.933</v>
      </c>
      <c r="AN690" t="s">
        <v>47</v>
      </c>
      <c r="AO690" t="str" cm="1">
        <f t="array" aca="1" ref="AO690" ca="1">_FV(A690,"Currency")</f>
        <v>USD</v>
      </c>
      <c r="AP690" t="str" cm="1">
        <f t="array" aca="1" ref="AP690" ca="1">_FV(A690,"Exchange")</f>
        <v>NYSE Arca</v>
      </c>
      <c r="AQ690" s="6" t="str" cm="1">
        <f t="array" aca="1" ref="AQ690" ca="1">_FV(A690,"Exchange abbreviation",TRUE)</f>
        <v>ARCX</v>
      </c>
      <c r="AR690" t="str" cm="1">
        <f t="array" aca="1" ref="AR690" ca="1">_FV(A690,"Instrument type",TRUE)</f>
        <v>ETF</v>
      </c>
    </row>
    <row r="691" spans="1:44" ht="18.75" customHeight="1" x14ac:dyDescent="0.25">
      <c r="A691" t="e" vm="704">
        <v>#VALUE!</v>
      </c>
      <c r="B691" t="s">
        <v>2102</v>
      </c>
      <c r="C691" t="s">
        <v>2103</v>
      </c>
      <c r="D691" s="31" cm="1">
        <f t="array" aca="1" ref="D691" ca="1">_FV(A691,"Last trade time",TRUE)</f>
        <v>45824.840277812502</v>
      </c>
      <c r="E691" s="23" cm="1">
        <f t="array" aca="1" ref="E691" ca="1">_FV(A691,"Price")</f>
        <v>14.680099999999999</v>
      </c>
      <c r="F691" s="27" cm="1">
        <f t="array" aca="1" ref="F691" ca="1">_FV(A691,"Change (%)",TRUE)</f>
        <v>1.9859999999999999E-3</v>
      </c>
      <c r="G691" s="26" cm="1">
        <f t="array" aca="1" ref="G691" ca="1">_FV(A691,"Change")</f>
        <v>2.9100000000000001E-2</v>
      </c>
      <c r="H691" s="23" cm="1">
        <f t="array" aca="1" ref="H691" ca="1">_FV(A691,"Open")</f>
        <v>14.64</v>
      </c>
      <c r="I691" s="23" cm="1">
        <f t="array" aca="1" ref="I691" ca="1">_FV(A691,"Low")</f>
        <v>14.64</v>
      </c>
      <c r="J691" s="23" cm="1">
        <f t="array" aca="1" ref="J691" ca="1">_FV(A691,"High")</f>
        <v>14.75</v>
      </c>
      <c r="K691" s="23" cm="1">
        <f t="array" aca="1" ref="K691" ca="1">_FV(A691,"Previous close",TRUE)</f>
        <v>14.651</v>
      </c>
      <c r="L691" s="26"/>
      <c r="M691" s="23" cm="1">
        <f t="array" aca="1" ref="M691" ca="1">_FV(A691,"52 week low",TRUE)</f>
        <v>13.6113</v>
      </c>
      <c r="N691" s="23" cm="1">
        <f t="array" aca="1" ref="N691" ca="1">_FV(A691,"52 week high",TRUE)</f>
        <v>27.23</v>
      </c>
      <c r="O691" s="8" cm="1">
        <f t="array" aca="1" ref="O691" ca="1">_FV(A691,"Volume")</f>
        <v>29882</v>
      </c>
      <c r="P691" s="7" cm="1">
        <f t="array" aca="1" ref="P691" ca="1">_FV(A691,"Volume average",TRUE)</f>
        <v>47770</v>
      </c>
      <c r="Q691" t="s">
        <v>129</v>
      </c>
      <c r="R691" t="s">
        <v>163</v>
      </c>
      <c r="S691" t="s">
        <v>1255</v>
      </c>
      <c r="T691" s="25" cm="1">
        <f t="array" aca="1" ref="T691" ca="1">_FV(A691,"Expense ratio",TRUE)</f>
        <v>8.6999999999999994E-3</v>
      </c>
      <c r="U691" s="24" cm="1">
        <f t="array" aca="1" ref="U691" ca="1">_FV(A691,"Market cap",TRUE)</f>
        <v>93757804.069999993</v>
      </c>
      <c r="V691" s="4">
        <v>93757808</v>
      </c>
      <c r="W691" s="4">
        <v>93757808</v>
      </c>
      <c r="Y691" t="s">
        <v>2104</v>
      </c>
      <c r="Z691" s="5">
        <v>14.65</v>
      </c>
      <c r="AA691" s="19">
        <v>10.297922</v>
      </c>
      <c r="AB691" s="5">
        <v>0.40949999999999998</v>
      </c>
      <c r="AC691" s="4">
        <v>45128</v>
      </c>
      <c r="AE691" s="5">
        <v>-25.204083866896269</v>
      </c>
      <c r="AF691" s="5">
        <v>-29.758490326014481</v>
      </c>
      <c r="AI691" s="4">
        <v>45128</v>
      </c>
      <c r="AJ691" s="4">
        <v>665638</v>
      </c>
      <c r="AL691" s="5">
        <v>27.23</v>
      </c>
      <c r="AM691" s="5">
        <v>13.611000000000001</v>
      </c>
      <c r="AN691" t="s">
        <v>47</v>
      </c>
      <c r="AO691" t="str" cm="1">
        <f t="array" aca="1" ref="AO691" ca="1">_FV(A691,"Currency")</f>
        <v>USD</v>
      </c>
      <c r="AP691" t="str" cm="1">
        <f t="array" aca="1" ref="AP691" ca="1">_FV(A691,"Exchange")</f>
        <v>NYSE Arca</v>
      </c>
      <c r="AQ691" s="6" t="str" cm="1">
        <f t="array" aca="1" ref="AQ691" ca="1">_FV(A691,"Exchange abbreviation",TRUE)</f>
        <v>ARCX</v>
      </c>
      <c r="AR691" t="str" cm="1">
        <f t="array" aca="1" ref="AR691" ca="1">_FV(A691,"Instrument type",TRUE)</f>
        <v>ETF</v>
      </c>
    </row>
    <row r="692" spans="1:44" ht="18.75" customHeight="1" x14ac:dyDescent="0.25">
      <c r="A692" t="e" vm="705">
        <v>#VALUE!</v>
      </c>
      <c r="B692" t="s">
        <v>2105</v>
      </c>
      <c r="C692" t="s">
        <v>2106</v>
      </c>
      <c r="D692" s="31" cm="1">
        <f t="array" aca="1" ref="D692" ca="1">_FV(A692,"Last trade time",TRUE)</f>
        <v>45824.84029303203</v>
      </c>
      <c r="E692" s="23" cm="1">
        <f t="array" aca="1" ref="E692" ca="1">_FV(A692,"Price")</f>
        <v>26.331900000000001</v>
      </c>
      <c r="F692" s="27" cm="1">
        <f t="array" aca="1" ref="F692" ca="1">_FV(A692,"Change (%)",TRUE)</f>
        <v>5.5520000000000005E-3</v>
      </c>
      <c r="G692" s="26" cm="1">
        <f t="array" aca="1" ref="G692" ca="1">_FV(A692,"Change")</f>
        <v>0.1454</v>
      </c>
      <c r="H692" s="23" cm="1">
        <f t="array" aca="1" ref="H692" ca="1">_FV(A692,"Open")</f>
        <v>26.32</v>
      </c>
      <c r="I692" s="23" cm="1">
        <f t="array" aca="1" ref="I692" ca="1">_FV(A692,"Low")</f>
        <v>26.32</v>
      </c>
      <c r="J692" s="23" cm="1">
        <f t="array" aca="1" ref="J692" ca="1">_FV(A692,"High")</f>
        <v>26.35</v>
      </c>
      <c r="K692" s="23" cm="1">
        <f t="array" aca="1" ref="K692" ca="1">_FV(A692,"Previous close",TRUE)</f>
        <v>26.186499999999999</v>
      </c>
      <c r="L692" s="26"/>
      <c r="M692" s="23" cm="1">
        <f t="array" aca="1" ref="M692" ca="1">_FV(A692,"52 week low",TRUE)</f>
        <v>23.205200000000001</v>
      </c>
      <c r="N692" s="23" cm="1">
        <f t="array" aca="1" ref="N692" ca="1">_FV(A692,"52 week high",TRUE)</f>
        <v>27.8</v>
      </c>
      <c r="O692" s="8" cm="1">
        <f t="array" aca="1" ref="O692" ca="1">_FV(A692,"Volume")</f>
        <v>381</v>
      </c>
      <c r="P692" s="7" cm="1">
        <f t="array" aca="1" ref="P692" ca="1">_FV(A692,"Volume average",TRUE)</f>
        <v>357</v>
      </c>
      <c r="Q692" t="s">
        <v>119</v>
      </c>
      <c r="T692" s="25" cm="1">
        <f t="array" aca="1" ref="T692" ca="1">_FV(A692,"Expense ratio",TRUE)</f>
        <v>8.6999999999999994E-3</v>
      </c>
      <c r="U692" s="24" cm="1">
        <f t="array" aca="1" ref="U692" ca="1">_FV(A692,"Market cap",TRUE)</f>
        <v>31868322</v>
      </c>
      <c r="V692" s="16"/>
      <c r="W692" s="16"/>
      <c r="Z692" s="18"/>
      <c r="AA692" s="20"/>
      <c r="AB692" s="20"/>
      <c r="AC692" s="21">
        <v>397</v>
      </c>
      <c r="AE692" s="18"/>
      <c r="AF692" s="20"/>
      <c r="AI692" s="21"/>
      <c r="AJ692" s="18"/>
      <c r="AL692" s="18"/>
      <c r="AM692" s="18"/>
      <c r="AN692" t="s">
        <v>73</v>
      </c>
      <c r="AO692" t="str" cm="1">
        <f t="array" aca="1" ref="AO692" ca="1">_FV(A692,"Currency")</f>
        <v>USD</v>
      </c>
      <c r="AP692" t="str" cm="1">
        <f t="array" aca="1" ref="AP692" ca="1">_FV(A692,"Exchange")</f>
        <v>CBOE BZX Exchange</v>
      </c>
      <c r="AQ692" s="6" t="str" cm="1">
        <f t="array" aca="1" ref="AQ692" ca="1">_FV(A692,"Exchange abbreviation",TRUE)</f>
        <v>BATS</v>
      </c>
      <c r="AR692" t="str" cm="1">
        <f t="array" aca="1" ref="AR692" ca="1">_FV(A692,"Instrument type",TRUE)</f>
        <v>ETF</v>
      </c>
    </row>
    <row r="693" spans="1:44" ht="18.75" customHeight="1" x14ac:dyDescent="0.25">
      <c r="A693" t="e" vm="706">
        <v>#VALUE!</v>
      </c>
      <c r="B693" t="s">
        <v>2107</v>
      </c>
      <c r="C693" t="s">
        <v>2108</v>
      </c>
      <c r="D693" s="31" cm="1">
        <f t="array" aca="1" ref="D693" ca="1">_FV(A693,"Last trade time",TRUE)</f>
        <v>45824.843750265623</v>
      </c>
      <c r="E693" s="23" cm="1">
        <f t="array" aca="1" ref="E693" ca="1">_FV(A693,"Price")</f>
        <v>21.33</v>
      </c>
      <c r="F693" s="27" cm="1">
        <f t="array" aca="1" ref="F693" ca="1">_FV(A693,"Change (%)",TRUE)</f>
        <v>-9.368E-4</v>
      </c>
      <c r="G693" s="26" cm="1">
        <f t="array" aca="1" ref="G693" ca="1">_FV(A693,"Change")</f>
        <v>-0.02</v>
      </c>
      <c r="H693" s="23" cm="1">
        <f t="array" aca="1" ref="H693" ca="1">_FV(A693,"Open")</f>
        <v>21.33</v>
      </c>
      <c r="I693" s="23" cm="1">
        <f t="array" aca="1" ref="I693" ca="1">_FV(A693,"Low")</f>
        <v>21.33</v>
      </c>
      <c r="J693" s="23" cm="1">
        <f t="array" aca="1" ref="J693" ca="1">_FV(A693,"High")</f>
        <v>21.37</v>
      </c>
      <c r="K693" s="23" cm="1">
        <f t="array" aca="1" ref="K693" ca="1">_FV(A693,"Previous close",TRUE)</f>
        <v>21.35</v>
      </c>
      <c r="L693" s="26"/>
      <c r="M693" s="23" cm="1">
        <f t="array" aca="1" ref="M693" ca="1">_FV(A693,"52 week low",TRUE)</f>
        <v>18.82</v>
      </c>
      <c r="N693" s="23" cm="1">
        <f t="array" aca="1" ref="N693" ca="1">_FV(A693,"52 week high",TRUE)</f>
        <v>22.085000000000001</v>
      </c>
      <c r="O693" s="8" cm="1">
        <f t="array" aca="1" ref="O693" ca="1">_FV(A693,"Volume")</f>
        <v>1187</v>
      </c>
      <c r="P693" s="7" cm="1">
        <f t="array" aca="1" ref="P693" ca="1">_FV(A693,"Volume average",TRUE)</f>
        <v>3745</v>
      </c>
      <c r="Q693" t="s">
        <v>119</v>
      </c>
      <c r="T693" s="25" cm="1">
        <f t="array" aca="1" ref="T693" ca="1">_FV(A693,"Expense ratio",TRUE)</f>
        <v>8.6999999999999994E-3</v>
      </c>
      <c r="U693" s="24" cm="1">
        <f t="array" aca="1" ref="U693" ca="1">_FV(A693,"Market cap",TRUE)</f>
        <v>31913791.489999998</v>
      </c>
      <c r="V693" s="16"/>
      <c r="W693" s="16"/>
      <c r="Z693" s="18"/>
      <c r="AA693" s="20"/>
      <c r="AB693" s="20"/>
      <c r="AC693" s="21">
        <v>5508</v>
      </c>
      <c r="AE693" s="18"/>
      <c r="AF693" s="20"/>
      <c r="AI693" s="21"/>
      <c r="AJ693" s="18"/>
      <c r="AL693" s="18"/>
      <c r="AM693" s="18"/>
      <c r="AN693" t="s">
        <v>73</v>
      </c>
      <c r="AO693" t="str" cm="1">
        <f t="array" aca="1" ref="AO693" ca="1">_FV(A693,"Currency")</f>
        <v>USD</v>
      </c>
      <c r="AP693" t="str" cm="1">
        <f t="array" aca="1" ref="AP693" ca="1">_FV(A693,"Exchange")</f>
        <v>Nasdaq Stock Market</v>
      </c>
      <c r="AQ693" s="6" t="str" cm="1">
        <f t="array" aca="1" ref="AQ693" ca="1">_FV(A693,"Exchange abbreviation",TRUE)</f>
        <v>XNAS</v>
      </c>
      <c r="AR693" t="str" cm="1">
        <f t="array" aca="1" ref="AR693" ca="1">_FV(A693,"Instrument type",TRUE)</f>
        <v>ETF</v>
      </c>
    </row>
    <row r="694" spans="1:44" ht="18.75" customHeight="1" x14ac:dyDescent="0.25">
      <c r="A694" t="e" vm="707">
        <v>#VALUE!</v>
      </c>
      <c r="B694" t="s">
        <v>2109</v>
      </c>
      <c r="C694" t="s">
        <v>2110</v>
      </c>
      <c r="D694" s="31" cm="1">
        <f t="array" aca="1" ref="D694" ca="1">_FV(A694,"Last trade time",TRUE)</f>
        <v>45824.843750185159</v>
      </c>
      <c r="E694" s="23" cm="1">
        <f t="array" aca="1" ref="E694" ca="1">_FV(A694,"Price")</f>
        <v>44.255000000000003</v>
      </c>
      <c r="F694" s="27" cm="1">
        <f t="array" aca="1" ref="F694" ca="1">_FV(A694,"Change (%)",TRUE)</f>
        <v>-7.9020000000000002E-4</v>
      </c>
      <c r="G694" s="26" cm="1">
        <f t="array" aca="1" ref="G694" ca="1">_FV(A694,"Change")</f>
        <v>-3.5000000000000003E-2</v>
      </c>
      <c r="H694" s="23" cm="1">
        <f t="array" aca="1" ref="H694" ca="1">_FV(A694,"Open")</f>
        <v>44.32</v>
      </c>
      <c r="I694" s="23" cm="1">
        <f t="array" aca="1" ref="I694" ca="1">_FV(A694,"Low")</f>
        <v>44.255000000000003</v>
      </c>
      <c r="J694" s="23" cm="1">
        <f t="array" aca="1" ref="J694" ca="1">_FV(A694,"High")</f>
        <v>44.369300000000003</v>
      </c>
      <c r="K694" s="23" cm="1">
        <f t="array" aca="1" ref="K694" ca="1">_FV(A694,"Previous close",TRUE)</f>
        <v>44.29</v>
      </c>
      <c r="L694" s="26"/>
      <c r="M694" s="23" cm="1">
        <f t="array" aca="1" ref="M694" ca="1">_FV(A694,"52 week low",TRUE)</f>
        <v>43.22</v>
      </c>
      <c r="N694" s="23" cm="1">
        <f t="array" aca="1" ref="N694" ca="1">_FV(A694,"52 week high",TRUE)</f>
        <v>45.96</v>
      </c>
      <c r="O694" s="8" cm="1">
        <f t="array" aca="1" ref="O694" ca="1">_FV(A694,"Volume")</f>
        <v>8547</v>
      </c>
      <c r="P694" s="7" cm="1">
        <f t="array" aca="1" ref="P694" ca="1">_FV(A694,"Volume average",TRUE)</f>
        <v>2444</v>
      </c>
      <c r="Q694" t="s">
        <v>290</v>
      </c>
      <c r="S694" t="s">
        <v>318</v>
      </c>
      <c r="T694" s="25" cm="1">
        <f t="array" aca="1" ref="T694" ca="1">_FV(A694,"Expense ratio",TRUE)</f>
        <v>8.6999999999999994E-3</v>
      </c>
      <c r="U694" s="24" cm="1">
        <f t="array" aca="1" ref="U694" ca="1">_FV(A694,"Market cap",TRUE)</f>
        <v>44125950.280000001</v>
      </c>
      <c r="V694" s="4">
        <v>44125760</v>
      </c>
      <c r="W694" s="4">
        <v>44125760</v>
      </c>
      <c r="Y694" t="s">
        <v>2111</v>
      </c>
      <c r="Z694" s="5">
        <v>44.05</v>
      </c>
      <c r="AA694" s="20"/>
      <c r="AB694" s="5">
        <v>4.7100000000000003E-2</v>
      </c>
      <c r="AC694" s="4">
        <v>3485</v>
      </c>
      <c r="AE694" s="5">
        <v>2.5919258984380629</v>
      </c>
      <c r="AF694" s="5">
        <v>4.97427856344832</v>
      </c>
      <c r="AI694" s="4">
        <v>3485</v>
      </c>
      <c r="AJ694" s="5">
        <v>153479.4</v>
      </c>
      <c r="AL694" s="5">
        <v>45.96</v>
      </c>
      <c r="AM694" s="5">
        <v>43.22</v>
      </c>
      <c r="AN694" t="s">
        <v>47</v>
      </c>
      <c r="AO694" t="str" cm="1">
        <f t="array" aca="1" ref="AO694" ca="1">_FV(A694,"Currency")</f>
        <v>USD</v>
      </c>
      <c r="AP694" t="str" cm="1">
        <f t="array" aca="1" ref="AP694" ca="1">_FV(A694,"Exchange")</f>
        <v>Nasdaq Stock Market</v>
      </c>
      <c r="AQ694" s="6" t="str" cm="1">
        <f t="array" aca="1" ref="AQ694" ca="1">_FV(A694,"Exchange abbreviation",TRUE)</f>
        <v>XNAS</v>
      </c>
      <c r="AR694" t="str" cm="1">
        <f t="array" aca="1" ref="AR694" ca="1">_FV(A694,"Instrument type",TRUE)</f>
        <v>ETF</v>
      </c>
    </row>
    <row r="695" spans="1:44" ht="18.75" customHeight="1" x14ac:dyDescent="0.25">
      <c r="A695" t="e" vm="708">
        <v>#VALUE!</v>
      </c>
      <c r="B695" t="s">
        <v>2112</v>
      </c>
      <c r="C695" t="s">
        <v>2113</v>
      </c>
      <c r="D695" s="31" cm="1">
        <f t="array" aca="1" ref="D695" ca="1">_FV(A695,"Last trade time",TRUE)</f>
        <v>45824.84032553203</v>
      </c>
      <c r="E695" s="23" cm="1">
        <f t="array" aca="1" ref="E695" ca="1">_FV(A695,"Price")</f>
        <v>23.11</v>
      </c>
      <c r="F695" s="27" cm="1">
        <f t="array" aca="1" ref="F695" ca="1">_FV(A695,"Change (%)",TRUE)</f>
        <v>1.4116999999999999E-2</v>
      </c>
      <c r="G695" s="26" cm="1">
        <f t="array" aca="1" ref="G695" ca="1">_FV(A695,"Change")</f>
        <v>0.32169999999999999</v>
      </c>
      <c r="H695" s="23" cm="1">
        <f t="array" aca="1" ref="H695" ca="1">_FV(A695,"Open")</f>
        <v>23</v>
      </c>
      <c r="I695" s="23" cm="1">
        <f t="array" aca="1" ref="I695" ca="1">_FV(A695,"Low")</f>
        <v>23</v>
      </c>
      <c r="J695" s="23" cm="1">
        <f t="array" aca="1" ref="J695" ca="1">_FV(A695,"High")</f>
        <v>23.1693</v>
      </c>
      <c r="K695" s="23" cm="1">
        <f t="array" aca="1" ref="K695" ca="1">_FV(A695,"Previous close",TRUE)</f>
        <v>22.7883</v>
      </c>
      <c r="L695" s="26"/>
      <c r="M695" s="23" cm="1">
        <f t="array" aca="1" ref="M695" ca="1">_FV(A695,"52 week low",TRUE)</f>
        <v>19.36</v>
      </c>
      <c r="N695" s="23" cm="1">
        <f t="array" aca="1" ref="N695" ca="1">_FV(A695,"52 week high",TRUE)</f>
        <v>28.71</v>
      </c>
      <c r="O695" s="8" cm="1">
        <f t="array" aca="1" ref="O695" ca="1">_FV(A695,"Volume")</f>
        <v>2773</v>
      </c>
      <c r="P695" s="7" cm="1">
        <f t="array" aca="1" ref="P695" ca="1">_FV(A695,"Volume average",TRUE)</f>
        <v>5653</v>
      </c>
      <c r="Q695" t="s">
        <v>383</v>
      </c>
      <c r="S695" t="s">
        <v>1146</v>
      </c>
      <c r="T695" s="25" cm="1">
        <f t="array" aca="1" ref="T695" ca="1">_FV(A695,"Expense ratio",TRUE)</f>
        <v>8.6999999999999994E-3</v>
      </c>
      <c r="U695" s="24" cm="1">
        <f t="array" aca="1" ref="U695" ca="1">_FV(A695,"Market cap",TRUE)</f>
        <v>10689593.74</v>
      </c>
      <c r="V695" s="4">
        <v>10689593</v>
      </c>
      <c r="W695" s="4">
        <v>10689593</v>
      </c>
      <c r="Y695" t="s">
        <v>2114</v>
      </c>
      <c r="Z695" s="5">
        <v>22.8474</v>
      </c>
      <c r="AA695" s="5">
        <v>8.7513799999999993</v>
      </c>
      <c r="AB695" s="5">
        <v>8.3100006000000004E-2</v>
      </c>
      <c r="AC695" s="4">
        <v>4495</v>
      </c>
      <c r="AE695" s="5">
        <v>-6.6337546611738514</v>
      </c>
      <c r="AF695" s="5">
        <v>-5.5254034851387139</v>
      </c>
      <c r="AI695" s="4">
        <v>4495</v>
      </c>
      <c r="AJ695" s="5">
        <v>102658.15850000001</v>
      </c>
      <c r="AL695" s="5">
        <v>28.71</v>
      </c>
      <c r="AM695" s="5">
        <v>19.36</v>
      </c>
      <c r="AN695" t="s">
        <v>47</v>
      </c>
      <c r="AO695" t="str" cm="1">
        <f t="array" aca="1" ref="AO695" ca="1">_FV(A695,"Currency")</f>
        <v>USD</v>
      </c>
      <c r="AP695" t="str" cm="1">
        <f t="array" aca="1" ref="AP695" ca="1">_FV(A695,"Exchange")</f>
        <v>CBOE BZX Exchange</v>
      </c>
      <c r="AQ695" s="6" t="str" cm="1">
        <f t="array" aca="1" ref="AQ695" ca="1">_FV(A695,"Exchange abbreviation",TRUE)</f>
        <v>BATS</v>
      </c>
      <c r="AR695" t="str" cm="1">
        <f t="array" aca="1" ref="AR695" ca="1">_FV(A695,"Instrument type",TRUE)</f>
        <v>ETF</v>
      </c>
    </row>
    <row r="696" spans="1:44" ht="18.75" customHeight="1" x14ac:dyDescent="0.25">
      <c r="A696" t="e" vm="709">
        <v>#VALUE!</v>
      </c>
      <c r="B696" t="s">
        <v>2115</v>
      </c>
      <c r="C696" t="s">
        <v>2116</v>
      </c>
      <c r="D696" s="31" cm="1">
        <f t="array" aca="1" ref="D696" ca="1">_FV(A696,"Last trade time",TRUE)</f>
        <v>45824.927172534371</v>
      </c>
      <c r="E696" s="23" cm="1">
        <f t="array" aca="1" ref="E696" ca="1">_FV(A696,"Price")</f>
        <v>17.739999999999998</v>
      </c>
      <c r="F696" s="27" cm="1">
        <f t="array" aca="1" ref="F696" ca="1">_FV(A696,"Change (%)",TRUE)</f>
        <v>1.0251E-2</v>
      </c>
      <c r="G696" s="26" cm="1">
        <f t="array" aca="1" ref="G696" ca="1">_FV(A696,"Change")</f>
        <v>0.18</v>
      </c>
      <c r="H696" s="23" cm="1">
        <f t="array" aca="1" ref="H696" ca="1">_FV(A696,"Open")</f>
        <v>17.64</v>
      </c>
      <c r="I696" s="23" cm="1">
        <f t="array" aca="1" ref="I696" ca="1">_FV(A696,"Low")</f>
        <v>17.64</v>
      </c>
      <c r="J696" s="23" cm="1">
        <f t="array" aca="1" ref="J696" ca="1">_FV(A696,"High")</f>
        <v>17.765000000000001</v>
      </c>
      <c r="K696" s="23" cm="1">
        <f t="array" aca="1" ref="K696" ca="1">_FV(A696,"Previous close",TRUE)</f>
        <v>17.559999999999999</v>
      </c>
      <c r="L696" s="26"/>
      <c r="M696" s="23" cm="1">
        <f t="array" aca="1" ref="M696" ca="1">_FV(A696,"52 week low",TRUE)</f>
        <v>14.87</v>
      </c>
      <c r="N696" s="23" cm="1">
        <f t="array" aca="1" ref="N696" ca="1">_FV(A696,"52 week high",TRUE)</f>
        <v>20.49</v>
      </c>
      <c r="O696" s="8" cm="1">
        <f t="array" aca="1" ref="O696" ca="1">_FV(A696,"Volume")</f>
        <v>65713</v>
      </c>
      <c r="P696" s="7" cm="1">
        <f t="array" aca="1" ref="P696" ca="1">_FV(A696,"Volume average",TRUE)</f>
        <v>73785</v>
      </c>
      <c r="Q696" t="s">
        <v>50</v>
      </c>
      <c r="S696" t="s">
        <v>617</v>
      </c>
      <c r="T696" s="25" cm="1">
        <f t="array" aca="1" ref="T696" ca="1">_FV(A696,"Expense ratio",TRUE)</f>
        <v>8.6999999999999994E-3</v>
      </c>
      <c r="U696" s="24" cm="1">
        <f t="array" aca="1" ref="U696" ca="1">_FV(A696,"Market cap",TRUE)</f>
        <v>110158810.56</v>
      </c>
      <c r="V696" s="4">
        <v>110158808</v>
      </c>
      <c r="W696" s="4">
        <v>110158808</v>
      </c>
      <c r="Y696" t="s">
        <v>2117</v>
      </c>
      <c r="Z696" s="5">
        <v>17.652200000000001</v>
      </c>
      <c r="AA696" s="5">
        <v>24.483522000000001</v>
      </c>
      <c r="AB696" s="5">
        <v>0.2195</v>
      </c>
      <c r="AC696" s="4">
        <v>82334</v>
      </c>
      <c r="AE696" s="5">
        <v>0.84939379393396131</v>
      </c>
      <c r="AF696" s="5">
        <v>9.3493418758732183</v>
      </c>
      <c r="AI696" s="4">
        <v>82334</v>
      </c>
      <c r="AJ696" s="5">
        <v>1445785.04</v>
      </c>
      <c r="AL696" s="5">
        <v>20.49</v>
      </c>
      <c r="AM696" s="5">
        <v>14.87</v>
      </c>
      <c r="AN696" t="s">
        <v>90</v>
      </c>
      <c r="AO696" t="str" cm="1">
        <f t="array" aca="1" ref="AO696" ca="1">_FV(A696,"Currency")</f>
        <v>USD</v>
      </c>
      <c r="AP696" t="str" cm="1">
        <f t="array" aca="1" ref="AP696" ca="1">_FV(A696,"Exchange")</f>
        <v>NYSE Arca</v>
      </c>
      <c r="AQ696" s="6" t="str" cm="1">
        <f t="array" aca="1" ref="AQ696" ca="1">_FV(A696,"Exchange abbreviation",TRUE)</f>
        <v>ARCX</v>
      </c>
      <c r="AR696" t="str" cm="1">
        <f t="array" aca="1" ref="AR696" ca="1">_FV(A696,"Instrument type",TRUE)</f>
        <v>ETF</v>
      </c>
    </row>
    <row r="697" spans="1:44" ht="18.75" customHeight="1" x14ac:dyDescent="0.25">
      <c r="A697" t="e" vm="710">
        <v>#VALUE!</v>
      </c>
      <c r="B697" t="s">
        <v>2118</v>
      </c>
      <c r="C697" t="s">
        <v>2119</v>
      </c>
      <c r="D697" s="31" cm="1">
        <f t="array" aca="1" ref="D697" ca="1">_FV(A697,"Last trade time",TRUE)</f>
        <v>45824.843750253909</v>
      </c>
      <c r="E697" s="23" cm="1">
        <f t="array" aca="1" ref="E697" ca="1">_FV(A697,"Price")</f>
        <v>57.73</v>
      </c>
      <c r="F697" s="27" cm="1">
        <f t="array" aca="1" ref="F697" ca="1">_FV(A697,"Change (%)",TRUE)</f>
        <v>8.3840000000000008E-3</v>
      </c>
      <c r="G697" s="26" cm="1">
        <f t="array" aca="1" ref="G697" ca="1">_FV(A697,"Change")</f>
        <v>0.48</v>
      </c>
      <c r="H697" s="23" cm="1">
        <f t="array" aca="1" ref="H697" ca="1">_FV(A697,"Open")</f>
        <v>57.64</v>
      </c>
      <c r="I697" s="23" cm="1">
        <f t="array" aca="1" ref="I697" ca="1">_FV(A697,"Low")</f>
        <v>57.64</v>
      </c>
      <c r="J697" s="23" cm="1">
        <f t="array" aca="1" ref="J697" ca="1">_FV(A697,"High")</f>
        <v>58.016300000000001</v>
      </c>
      <c r="K697" s="23" cm="1">
        <f t="array" aca="1" ref="K697" ca="1">_FV(A697,"Previous close",TRUE)</f>
        <v>57.25</v>
      </c>
      <c r="L697" s="26"/>
      <c r="M697" s="23" cm="1">
        <f t="array" aca="1" ref="M697" ca="1">_FV(A697,"52 week low",TRUE)</f>
        <v>47.04</v>
      </c>
      <c r="N697" s="23" cm="1">
        <f t="array" aca="1" ref="N697" ca="1">_FV(A697,"52 week high",TRUE)</f>
        <v>63.092399999999998</v>
      </c>
      <c r="O697" s="8" cm="1">
        <f t="array" aca="1" ref="O697" ca="1">_FV(A697,"Volume")</f>
        <v>63082</v>
      </c>
      <c r="P697" s="7" cm="1">
        <f t="array" aca="1" ref="P697" ca="1">_FV(A697,"Volume average",TRUE)</f>
        <v>114974</v>
      </c>
      <c r="Q697" t="s">
        <v>496</v>
      </c>
      <c r="S697" t="s">
        <v>318</v>
      </c>
      <c r="T697" s="25" cm="1">
        <f t="array" aca="1" ref="T697" ca="1">_FV(A697,"Expense ratio",TRUE)</f>
        <v>8.6999999999999994E-3</v>
      </c>
      <c r="U697" s="24" cm="1">
        <f t="array" aca="1" ref="U697" ca="1">_FV(A697,"Market cap",TRUE)</f>
        <v>3586946579.6100001</v>
      </c>
      <c r="V697" s="4">
        <v>3586917376</v>
      </c>
      <c r="W697" s="4">
        <v>3586917376</v>
      </c>
      <c r="Y697" t="s">
        <v>2120</v>
      </c>
      <c r="Z697" s="5">
        <v>58.22</v>
      </c>
      <c r="AA697" s="5">
        <v>18.438286000000002</v>
      </c>
      <c r="AB697" s="5">
        <v>2.3999999000000002E-3</v>
      </c>
      <c r="AC697" s="4">
        <v>140896</v>
      </c>
      <c r="AE697" s="5">
        <v>-1.587487823800193</v>
      </c>
      <c r="AF697" s="5">
        <v>3.6126731054218379</v>
      </c>
      <c r="AI697" s="4">
        <v>140896</v>
      </c>
      <c r="AJ697" s="5">
        <v>8205783.04</v>
      </c>
      <c r="AL697" s="5">
        <v>63.091999999999999</v>
      </c>
      <c r="AM697" s="5">
        <v>47.04</v>
      </c>
      <c r="AN697" t="s">
        <v>90</v>
      </c>
      <c r="AO697" t="str" cm="1">
        <f t="array" aca="1" ref="AO697" ca="1">_FV(A697,"Currency")</f>
        <v>USD</v>
      </c>
      <c r="AP697" t="str" cm="1">
        <f t="array" aca="1" ref="AP697" ca="1">_FV(A697,"Exchange")</f>
        <v>Nasdaq Stock Market</v>
      </c>
      <c r="AQ697" s="6" t="str" cm="1">
        <f t="array" aca="1" ref="AQ697" ca="1">_FV(A697,"Exchange abbreviation",TRUE)</f>
        <v>XNAS</v>
      </c>
      <c r="AR697" t="str" cm="1">
        <f t="array" aca="1" ref="AR697" ca="1">_FV(A697,"Instrument type",TRUE)</f>
        <v>ETF</v>
      </c>
    </row>
    <row r="698" spans="1:44" ht="18.75" customHeight="1" x14ac:dyDescent="0.25">
      <c r="A698" t="e" vm="711">
        <v>#VALUE!</v>
      </c>
      <c r="B698" t="s">
        <v>2121</v>
      </c>
      <c r="C698" t="s">
        <v>2122</v>
      </c>
      <c r="D698" s="31" cm="1">
        <f t="array" aca="1" ref="D698" ca="1">_FV(A698,"Last trade time",TRUE)</f>
        <v>45824.92700392344</v>
      </c>
      <c r="E698" s="23" cm="1">
        <f t="array" aca="1" ref="E698" ca="1">_FV(A698,"Price")</f>
        <v>46.56</v>
      </c>
      <c r="F698" s="27" cm="1">
        <f t="array" aca="1" ref="F698" ca="1">_FV(A698,"Change (%)",TRUE)</f>
        <v>6.2680000000000001E-3</v>
      </c>
      <c r="G698" s="26" cm="1">
        <f t="array" aca="1" ref="G698" ca="1">_FV(A698,"Change")</f>
        <v>0.28999999999999998</v>
      </c>
      <c r="H698" s="23" cm="1">
        <f t="array" aca="1" ref="H698" ca="1">_FV(A698,"Open")</f>
        <v>46.38</v>
      </c>
      <c r="I698" s="23" cm="1">
        <f t="array" aca="1" ref="I698" ca="1">_FV(A698,"Low")</f>
        <v>46.38</v>
      </c>
      <c r="J698" s="23" cm="1">
        <f t="array" aca="1" ref="J698" ca="1">_FV(A698,"High")</f>
        <v>46.854999999999997</v>
      </c>
      <c r="K698" s="23" cm="1">
        <f t="array" aca="1" ref="K698" ca="1">_FV(A698,"Previous close",TRUE)</f>
        <v>46.27</v>
      </c>
      <c r="L698" s="26"/>
      <c r="M698" s="23" cm="1">
        <f t="array" aca="1" ref="M698" ca="1">_FV(A698,"52 week low",TRUE)</f>
        <v>39.979999999999997</v>
      </c>
      <c r="N698" s="23" cm="1">
        <f t="array" aca="1" ref="N698" ca="1">_FV(A698,"52 week high",TRUE)</f>
        <v>50.99</v>
      </c>
      <c r="O698" s="8" cm="1">
        <f t="array" aca="1" ref="O698" ca="1">_FV(A698,"Volume")</f>
        <v>1069540</v>
      </c>
      <c r="P698" s="7" cm="1">
        <f t="array" aca="1" ref="P698" ca="1">_FV(A698,"Volume average",TRUE)</f>
        <v>930245</v>
      </c>
      <c r="Q698" t="s">
        <v>2066</v>
      </c>
      <c r="S698" t="s">
        <v>56</v>
      </c>
      <c r="T698" s="25" cm="1">
        <f t="array" aca="1" ref="T698" ca="1">_FV(A698,"Expense ratio",TRUE)</f>
        <v>8.6999999999999994E-3</v>
      </c>
      <c r="U698" s="24" cm="1">
        <f t="array" aca="1" ref="U698" ca="1">_FV(A698,"Market cap",TRUE)</f>
        <v>3296371198.1399999</v>
      </c>
      <c r="V698" s="4">
        <v>3296371200</v>
      </c>
      <c r="W698" s="4">
        <v>3296371200</v>
      </c>
      <c r="Y698" t="s">
        <v>2123</v>
      </c>
      <c r="Z698" s="5">
        <v>46.625999999999998</v>
      </c>
      <c r="AA698" s="5">
        <v>18.446985000000002</v>
      </c>
      <c r="AB698" s="5">
        <v>2.5999999999999999E-3</v>
      </c>
      <c r="AC698" s="4">
        <v>1131328</v>
      </c>
      <c r="AE698" s="5">
        <v>2.6413426068529589</v>
      </c>
      <c r="AF698" s="5">
        <v>2.7325277763470051</v>
      </c>
      <c r="AI698" s="4">
        <v>1131328</v>
      </c>
      <c r="AJ698" s="5">
        <v>52821704.32</v>
      </c>
      <c r="AL698" s="5">
        <v>50.99</v>
      </c>
      <c r="AM698" s="5">
        <v>39.979999999999997</v>
      </c>
      <c r="AN698" t="s">
        <v>82</v>
      </c>
      <c r="AO698" t="str" cm="1">
        <f t="array" aca="1" ref="AO698" ca="1">_FV(A698,"Currency")</f>
        <v>USD</v>
      </c>
      <c r="AP698" t="str" cm="1">
        <f t="array" aca="1" ref="AP698" ca="1">_FV(A698,"Exchange")</f>
        <v>NYSE Arca</v>
      </c>
      <c r="AQ698" s="6" t="str" cm="1">
        <f t="array" aca="1" ref="AQ698" ca="1">_FV(A698,"Exchange abbreviation",TRUE)</f>
        <v>ARCX</v>
      </c>
      <c r="AR698" t="str" cm="1">
        <f t="array" aca="1" ref="AR698" ca="1">_FV(A698,"Instrument type",TRUE)</f>
        <v>ETF</v>
      </c>
    </row>
    <row r="699" spans="1:44" ht="18.75" customHeight="1" x14ac:dyDescent="0.25">
      <c r="A699" t="e" vm="712">
        <v>#VALUE!</v>
      </c>
      <c r="B699" t="s">
        <v>2124</v>
      </c>
      <c r="C699" t="s">
        <v>2125</v>
      </c>
      <c r="D699" s="31" cm="1">
        <f t="array" aca="1" ref="D699" ca="1">_FV(A699,"Last trade time",TRUE)</f>
        <v>45824.940216909374</v>
      </c>
      <c r="E699" s="23" cm="1">
        <f t="array" aca="1" ref="E699" ca="1">_FV(A699,"Price")</f>
        <v>160.94999999999999</v>
      </c>
      <c r="F699" s="27" cm="1">
        <f t="array" aca="1" ref="F699" ca="1">_FV(A699,"Change (%)",TRUE)</f>
        <v>2.8039999999999999E-2</v>
      </c>
      <c r="G699" s="26" cm="1">
        <f t="array" aca="1" ref="G699" ca="1">_FV(A699,"Change")</f>
        <v>4.3899999999999997</v>
      </c>
      <c r="H699" s="23" cm="1">
        <f t="array" aca="1" ref="H699" ca="1">_FV(A699,"Open")</f>
        <v>159.26</v>
      </c>
      <c r="I699" s="23" cm="1">
        <f t="array" aca="1" ref="I699" ca="1">_FV(A699,"Low")</f>
        <v>159.13999999999999</v>
      </c>
      <c r="J699" s="23" cm="1">
        <f t="array" aca="1" ref="J699" ca="1">_FV(A699,"High")</f>
        <v>162.4</v>
      </c>
      <c r="K699" s="23" cm="1">
        <f t="array" aca="1" ref="K699" ca="1">_FV(A699,"Previous close",TRUE)</f>
        <v>156.56</v>
      </c>
      <c r="L699" s="26"/>
      <c r="M699" s="23" cm="1">
        <f t="array" aca="1" ref="M699" ca="1">_FV(A699,"52 week low",TRUE)</f>
        <v>87.08</v>
      </c>
      <c r="N699" s="23" cm="1">
        <f t="array" aca="1" ref="N699" ca="1">_FV(A699,"52 week high",TRUE)</f>
        <v>190.34</v>
      </c>
      <c r="O699" s="8" cm="1">
        <f t="array" aca="1" ref="O699" ca="1">_FV(A699,"Volume")</f>
        <v>2208665</v>
      </c>
      <c r="P699" s="7" cm="1">
        <f t="array" aca="1" ref="P699" ca="1">_FV(A699,"Volume average",TRUE)</f>
        <v>4442994</v>
      </c>
      <c r="Q699" t="s">
        <v>490</v>
      </c>
      <c r="T699" s="25" cm="1">
        <f t="array" aca="1" ref="T699" ca="1">_FV(A699,"Expense ratio",TRUE)</f>
        <v>8.6999999999999994E-3</v>
      </c>
      <c r="U699" s="24" cm="1">
        <f t="array" aca="1" ref="U699" ca="1">_FV(A699,"Market cap",TRUE)</f>
        <v>5250394660.1999998</v>
      </c>
      <c r="V699" s="16"/>
      <c r="W699" s="16"/>
      <c r="Z699" s="18"/>
      <c r="AB699" s="20"/>
      <c r="AC699" s="21">
        <v>4614905</v>
      </c>
      <c r="AE699" s="18"/>
      <c r="AF699" s="20"/>
      <c r="AI699" s="21"/>
      <c r="AJ699" s="18"/>
      <c r="AL699" s="18"/>
      <c r="AM699" s="18"/>
      <c r="AN699" t="s">
        <v>73</v>
      </c>
      <c r="AO699" t="str" cm="1">
        <f t="array" aca="1" ref="AO699" ca="1">_FV(A699,"Currency")</f>
        <v>USD</v>
      </c>
      <c r="AP699" t="str" cm="1">
        <f t="array" aca="1" ref="AP699" ca="1">_FV(A699,"Exchange")</f>
        <v>NYSE Arca</v>
      </c>
      <c r="AQ699" s="6" t="str" cm="1">
        <f t="array" aca="1" ref="AQ699" ca="1">_FV(A699,"Exchange abbreviation",TRUE)</f>
        <v>ARCX</v>
      </c>
      <c r="AR699" t="str" cm="1">
        <f t="array" aca="1" ref="AR699" ca="1">_FV(A699,"Instrument type",TRUE)</f>
        <v>ETF</v>
      </c>
    </row>
    <row r="700" spans="1:44" ht="18.75" customHeight="1" x14ac:dyDescent="0.25">
      <c r="A700" t="e" vm="713">
        <v>#VALUE!</v>
      </c>
      <c r="B700" t="s">
        <v>2126</v>
      </c>
      <c r="C700" t="s">
        <v>2127</v>
      </c>
      <c r="D700" s="31" cm="1">
        <f t="array" aca="1" ref="D700" ca="1">_FV(A700,"Last trade time",TRUE)</f>
        <v>45824.84027780078</v>
      </c>
      <c r="E700" s="23" cm="1">
        <f t="array" aca="1" ref="E700" ca="1">_FV(A700,"Price")</f>
        <v>25.225000000000001</v>
      </c>
      <c r="F700" s="27" cm="1">
        <f t="array" aca="1" ref="F700" ca="1">_FV(A700,"Change (%)",TRUE)</f>
        <v>-4.1449999999999994E-3</v>
      </c>
      <c r="G700" s="26" cm="1">
        <f t="array" aca="1" ref="G700" ca="1">_FV(A700,"Change")</f>
        <v>-0.105</v>
      </c>
      <c r="H700" s="23" cm="1">
        <f t="array" aca="1" ref="H700" ca="1">_FV(A700,"Open")</f>
        <v>25.225000000000001</v>
      </c>
      <c r="I700" s="23" cm="1">
        <f t="array" aca="1" ref="I700" ca="1">_FV(A700,"Low")</f>
        <v>25.225000000000001</v>
      </c>
      <c r="J700" s="23" cm="1">
        <f t="array" aca="1" ref="J700" ca="1">_FV(A700,"High")</f>
        <v>25.225000000000001</v>
      </c>
      <c r="K700" s="23" cm="1">
        <f t="array" aca="1" ref="K700" ca="1">_FV(A700,"Previous close",TRUE)</f>
        <v>25.33</v>
      </c>
      <c r="L700" s="26"/>
      <c r="M700" s="23" cm="1">
        <f t="array" aca="1" ref="M700" ca="1">_FV(A700,"52 week low",TRUE)</f>
        <v>23.395</v>
      </c>
      <c r="N700" s="23" cm="1">
        <f t="array" aca="1" ref="N700" ca="1">_FV(A700,"52 week high",TRUE)</f>
        <v>29.76</v>
      </c>
      <c r="O700" s="8" cm="1">
        <f t="array" aca="1" ref="O700" ca="1">_FV(A700,"Volume")</f>
        <v>2</v>
      </c>
      <c r="P700" s="7" cm="1">
        <f t="array" aca="1" ref="P700" ca="1">_FV(A700,"Volume average",TRUE)</f>
        <v>843</v>
      </c>
      <c r="Q700" t="s">
        <v>45</v>
      </c>
      <c r="R700" t="s">
        <v>2128</v>
      </c>
      <c r="T700" s="25" cm="1">
        <f t="array" aca="1" ref="T700" ca="1">_FV(A700,"Expense ratio",TRUE)</f>
        <v>8.6E-3</v>
      </c>
      <c r="U700" s="24" cm="1">
        <f t="array" aca="1" ref="U700" ca="1">_FV(A700,"Market cap",TRUE)</f>
        <v>4401595.66</v>
      </c>
      <c r="V700" s="16"/>
      <c r="W700" s="16"/>
      <c r="Z700" s="18"/>
      <c r="AA700" s="20"/>
      <c r="AB700" s="20"/>
      <c r="AC700" s="21">
        <v>875</v>
      </c>
      <c r="AE700" s="18"/>
      <c r="AF700" s="20"/>
      <c r="AI700" s="21"/>
      <c r="AJ700" s="18"/>
      <c r="AL700" s="18"/>
      <c r="AM700" s="18"/>
      <c r="AN700" t="s">
        <v>73</v>
      </c>
      <c r="AO700" t="str" cm="1">
        <f t="array" aca="1" ref="AO700" ca="1">_FV(A700,"Currency")</f>
        <v>USD</v>
      </c>
      <c r="AP700" t="str" cm="1">
        <f t="array" aca="1" ref="AP700" ca="1">_FV(A700,"Exchange")</f>
        <v>NYSE Arca</v>
      </c>
      <c r="AQ700" s="6" t="str" cm="1">
        <f t="array" aca="1" ref="AQ700" ca="1">_FV(A700,"Exchange abbreviation",TRUE)</f>
        <v>ARCX</v>
      </c>
      <c r="AR700" t="str" cm="1">
        <f t="array" aca="1" ref="AR700" ca="1">_FV(A700,"Instrument type",TRUE)</f>
        <v>ETF</v>
      </c>
    </row>
    <row r="701" spans="1:44" ht="18.75" customHeight="1" x14ac:dyDescent="0.25">
      <c r="A701" t="e" vm="714">
        <v>#VALUE!</v>
      </c>
      <c r="B701" t="s">
        <v>2129</v>
      </c>
      <c r="C701" t="s">
        <v>2130</v>
      </c>
      <c r="D701" s="31" cm="1">
        <f t="array" aca="1" ref="D701" ca="1">_FV(A701,"Last trade time",TRUE)</f>
        <v>45824.843750185159</v>
      </c>
      <c r="E701" s="23" cm="1">
        <f t="array" aca="1" ref="E701" ca="1">_FV(A701,"Price")</f>
        <v>26.5318</v>
      </c>
      <c r="F701" s="27" cm="1">
        <f t="array" aca="1" ref="F701" ca="1">_FV(A701,"Change (%)",TRUE)</f>
        <v>-4.0619999999999996E-3</v>
      </c>
      <c r="G701" s="26" cm="1">
        <f t="array" aca="1" ref="G701" ca="1">_FV(A701,"Change")</f>
        <v>-0.1082</v>
      </c>
      <c r="H701" s="23" cm="1">
        <f t="array" aca="1" ref="H701" ca="1">_FV(A701,"Open")</f>
        <v>26.74</v>
      </c>
      <c r="I701" s="23" cm="1">
        <f t="array" aca="1" ref="I701" ca="1">_FV(A701,"Low")</f>
        <v>26.5</v>
      </c>
      <c r="J701" s="23" cm="1">
        <f t="array" aca="1" ref="J701" ca="1">_FV(A701,"High")</f>
        <v>26.74</v>
      </c>
      <c r="K701" s="23" cm="1">
        <f t="array" aca="1" ref="K701" ca="1">_FV(A701,"Previous close",TRUE)</f>
        <v>26.64</v>
      </c>
      <c r="L701" s="26"/>
      <c r="M701" s="23" cm="1">
        <f t="array" aca="1" ref="M701" ca="1">_FV(A701,"52 week low",TRUE)</f>
        <v>25</v>
      </c>
      <c r="N701" s="23" cm="1">
        <f t="array" aca="1" ref="N701" ca="1">_FV(A701,"52 week high",TRUE)</f>
        <v>27.139199999999999</v>
      </c>
      <c r="O701" s="8" cm="1">
        <f t="array" aca="1" ref="O701" ca="1">_FV(A701,"Volume")</f>
        <v>4253</v>
      </c>
      <c r="P701" s="7" cm="1">
        <f t="array" aca="1" ref="P701" ca="1">_FV(A701,"Volume average",TRUE)</f>
        <v>5226</v>
      </c>
      <c r="Q701" t="s">
        <v>554</v>
      </c>
      <c r="S701" t="s">
        <v>2131</v>
      </c>
      <c r="T701" s="25" cm="1">
        <f t="array" aca="1" ref="T701" ca="1">_FV(A701,"Expense ratio",TRUE)</f>
        <v>8.6E-3</v>
      </c>
      <c r="U701" s="24" cm="1">
        <f t="array" aca="1" ref="U701" ca="1">_FV(A701,"Market cap",TRUE)</f>
        <v>17400786.620000001</v>
      </c>
      <c r="V701" s="4">
        <v>17395448</v>
      </c>
      <c r="W701" s="4">
        <v>17395448</v>
      </c>
      <c r="Y701" t="s">
        <v>2132</v>
      </c>
      <c r="Z701" s="5">
        <v>26.387</v>
      </c>
      <c r="AA701" s="5">
        <v>31.261906</v>
      </c>
      <c r="AB701" s="20"/>
      <c r="AC701" s="4">
        <v>7392</v>
      </c>
      <c r="AE701" s="5">
        <v>4.6995814347467357</v>
      </c>
      <c r="AF701" s="20"/>
      <c r="AI701" s="4">
        <v>7392</v>
      </c>
      <c r="AJ701" s="5">
        <v>194483.52</v>
      </c>
      <c r="AL701" s="5">
        <v>27.138999999999999</v>
      </c>
      <c r="AM701" s="4">
        <v>25</v>
      </c>
      <c r="AN701" t="s">
        <v>47</v>
      </c>
      <c r="AO701" t="str" cm="1">
        <f t="array" aca="1" ref="AO701" ca="1">_FV(A701,"Currency")</f>
        <v>USD</v>
      </c>
      <c r="AP701" t="str" cm="1">
        <f t="array" aca="1" ref="AP701" ca="1">_FV(A701,"Exchange")</f>
        <v>Nasdaq Stock Market</v>
      </c>
      <c r="AQ701" s="6" t="str" cm="1">
        <f t="array" aca="1" ref="AQ701" ca="1">_FV(A701,"Exchange abbreviation",TRUE)</f>
        <v>XNAS</v>
      </c>
      <c r="AR701" t="str" cm="1">
        <f t="array" aca="1" ref="AR701" ca="1">_FV(A701,"Instrument type",TRUE)</f>
        <v>ETF</v>
      </c>
    </row>
    <row r="702" spans="1:44" ht="18.75" customHeight="1" x14ac:dyDescent="0.25">
      <c r="A702" t="e" vm="715">
        <v>#VALUE!</v>
      </c>
      <c r="B702" t="s">
        <v>2133</v>
      </c>
      <c r="C702" t="s">
        <v>2134</v>
      </c>
      <c r="D702" s="31" cm="1">
        <f t="array" aca="1" ref="D702" ca="1">_FV(A702,"Last trade time",TRUE)</f>
        <v>45824.843750265623</v>
      </c>
      <c r="E702" s="23" cm="1">
        <f t="array" aca="1" ref="E702" ca="1">_FV(A702,"Price")</f>
        <v>45.94</v>
      </c>
      <c r="F702" s="27" cm="1">
        <f t="array" aca="1" ref="F702" ca="1">_FV(A702,"Change (%)",TRUE)</f>
        <v>6.535E-4</v>
      </c>
      <c r="G702" s="26" cm="1">
        <f t="array" aca="1" ref="G702" ca="1">_FV(A702,"Change")</f>
        <v>0.03</v>
      </c>
      <c r="H702" s="23" cm="1">
        <f t="array" aca="1" ref="H702" ca="1">_FV(A702,"Open")</f>
        <v>45.94</v>
      </c>
      <c r="I702" s="23" cm="1">
        <f t="array" aca="1" ref="I702" ca="1">_FV(A702,"Low")</f>
        <v>45.78</v>
      </c>
      <c r="J702" s="23" cm="1">
        <f t="array" aca="1" ref="J702" ca="1">_FV(A702,"High")</f>
        <v>45.96</v>
      </c>
      <c r="K702" s="23" cm="1">
        <f t="array" aca="1" ref="K702" ca="1">_FV(A702,"Previous close",TRUE)</f>
        <v>45.91</v>
      </c>
      <c r="L702" s="26"/>
      <c r="M702" s="23" cm="1">
        <f t="array" aca="1" ref="M702" ca="1">_FV(A702,"52 week low",TRUE)</f>
        <v>44.3</v>
      </c>
      <c r="N702" s="23" cm="1">
        <f t="array" aca="1" ref="N702" ca="1">_FV(A702,"52 week high",TRUE)</f>
        <v>46.55</v>
      </c>
      <c r="O702" s="8" cm="1">
        <f t="array" aca="1" ref="O702" ca="1">_FV(A702,"Volume")</f>
        <v>113165</v>
      </c>
      <c r="P702" s="7" cm="1">
        <f t="array" aca="1" ref="P702" ca="1">_FV(A702,"Volume average",TRUE)</f>
        <v>263332</v>
      </c>
      <c r="Q702" t="s">
        <v>119</v>
      </c>
      <c r="T702" s="25" cm="1">
        <f t="array" aca="1" ref="T702" ca="1">_FV(A702,"Expense ratio",TRUE)</f>
        <v>8.6E-3</v>
      </c>
      <c r="U702" s="24" cm="1">
        <f t="array" aca="1" ref="U702" ca="1">_FV(A702,"Market cap",TRUE)</f>
        <v>2373354051.77</v>
      </c>
      <c r="V702" s="16"/>
      <c r="W702" s="16"/>
      <c r="Z702" s="18"/>
      <c r="AB702" s="20"/>
      <c r="AC702" s="21">
        <v>273762</v>
      </c>
      <c r="AE702" s="18"/>
      <c r="AF702" s="20"/>
      <c r="AI702" s="21"/>
      <c r="AJ702" s="18"/>
      <c r="AL702" s="18"/>
      <c r="AM702" s="18"/>
      <c r="AN702" t="s">
        <v>73</v>
      </c>
      <c r="AO702" t="str" cm="1">
        <f t="array" aca="1" ref="AO702" ca="1">_FV(A702,"Currency")</f>
        <v>USD</v>
      </c>
      <c r="AP702" t="str" cm="1">
        <f t="array" aca="1" ref="AP702" ca="1">_FV(A702,"Exchange")</f>
        <v>Nasdaq Stock Market</v>
      </c>
      <c r="AQ702" s="6" t="str" cm="1">
        <f t="array" aca="1" ref="AQ702" ca="1">_FV(A702,"Exchange abbreviation",TRUE)</f>
        <v>XNAS</v>
      </c>
      <c r="AR702" t="str" cm="1">
        <f t="array" aca="1" ref="AR702" ca="1">_FV(A702,"Instrument type",TRUE)</f>
        <v>ETF</v>
      </c>
    </row>
    <row r="703" spans="1:44" ht="18.75" customHeight="1" x14ac:dyDescent="0.25">
      <c r="A703" t="e" vm="716">
        <v>#VALUE!</v>
      </c>
      <c r="B703" t="s">
        <v>2135</v>
      </c>
      <c r="C703" t="s">
        <v>2136</v>
      </c>
      <c r="D703" s="31" cm="1">
        <f t="array" aca="1" ref="D703" ca="1">_FV(A703,"Last trade time",TRUE)</f>
        <v>45824.840277812502</v>
      </c>
      <c r="E703" s="23" cm="1">
        <f t="array" aca="1" ref="E703" ca="1">_FV(A703,"Price")</f>
        <v>24.72</v>
      </c>
      <c r="F703" s="27" cm="1">
        <f t="array" aca="1" ref="F703" ca="1">_FV(A703,"Change (%)",TRUE)</f>
        <v>-4.0439999999999996E-4</v>
      </c>
      <c r="G703" s="26" cm="1">
        <f t="array" aca="1" ref="G703" ca="1">_FV(A703,"Change")</f>
        <v>-0.01</v>
      </c>
      <c r="H703" s="23" cm="1">
        <f t="array" aca="1" ref="H703" ca="1">_FV(A703,"Open")</f>
        <v>24.74</v>
      </c>
      <c r="I703" s="23" cm="1">
        <f t="array" aca="1" ref="I703" ca="1">_FV(A703,"Low")</f>
        <v>24.71</v>
      </c>
      <c r="J703" s="23" cm="1">
        <f t="array" aca="1" ref="J703" ca="1">_FV(A703,"High")</f>
        <v>24.7699</v>
      </c>
      <c r="K703" s="23" cm="1">
        <f t="array" aca="1" ref="K703" ca="1">_FV(A703,"Previous close",TRUE)</f>
        <v>24.73</v>
      </c>
      <c r="L703" s="26"/>
      <c r="M703" s="23" cm="1">
        <f t="array" aca="1" ref="M703" ca="1">_FV(A703,"52 week low",TRUE)</f>
        <v>24.375</v>
      </c>
      <c r="N703" s="23" cm="1">
        <f t="array" aca="1" ref="N703" ca="1">_FV(A703,"52 week high",TRUE)</f>
        <v>25.339099999999998</v>
      </c>
      <c r="O703" s="8" cm="1">
        <f t="array" aca="1" ref="O703" ca="1">_FV(A703,"Volume")</f>
        <v>356247</v>
      </c>
      <c r="P703" s="7" cm="1">
        <f t="array" aca="1" ref="P703" ca="1">_FV(A703,"Volume average",TRUE)</f>
        <v>835957</v>
      </c>
      <c r="Q703" t="s">
        <v>270</v>
      </c>
      <c r="S703" t="s">
        <v>318</v>
      </c>
      <c r="T703" s="25" cm="1">
        <f t="array" aca="1" ref="T703" ca="1">_FV(A703,"Expense ratio",TRUE)</f>
        <v>8.6E-3</v>
      </c>
      <c r="U703" s="24" cm="1">
        <f t="array" aca="1" ref="U703" ca="1">_FV(A703,"Market cap",TRUE)</f>
        <v>2973523650.1599998</v>
      </c>
      <c r="V703" s="4">
        <v>2974024448</v>
      </c>
      <c r="W703" s="4">
        <v>2974024448</v>
      </c>
      <c r="Y703" t="s">
        <v>2137</v>
      </c>
      <c r="Z703" s="5">
        <v>24.68</v>
      </c>
      <c r="AA703" s="20"/>
      <c r="AB703" s="5">
        <v>4.7300000000000002E-2</v>
      </c>
      <c r="AC703" s="4">
        <v>1090546</v>
      </c>
      <c r="AE703" s="5">
        <v>1.8843043825855781</v>
      </c>
      <c r="AF703" s="5">
        <v>5.3565395945684102</v>
      </c>
      <c r="AI703" s="4">
        <v>1090546</v>
      </c>
      <c r="AJ703" s="5">
        <v>26871053.440000001</v>
      </c>
      <c r="AL703" s="5">
        <v>25.338999999999999</v>
      </c>
      <c r="AM703" s="5">
        <v>24.375</v>
      </c>
      <c r="AN703" t="s">
        <v>82</v>
      </c>
      <c r="AO703" t="str" cm="1">
        <f t="array" aca="1" ref="AO703" ca="1">_FV(A703,"Currency")</f>
        <v>USD</v>
      </c>
      <c r="AP703" t="str" cm="1">
        <f t="array" aca="1" ref="AP703" ca="1">_FV(A703,"Exchange")</f>
        <v>NYSE Arca</v>
      </c>
      <c r="AQ703" s="6" t="str" cm="1">
        <f t="array" aca="1" ref="AQ703" ca="1">_FV(A703,"Exchange abbreviation",TRUE)</f>
        <v>ARCX</v>
      </c>
      <c r="AR703" t="str" cm="1">
        <f t="array" aca="1" ref="AR703" ca="1">_FV(A703,"Instrument type",TRUE)</f>
        <v>ETF</v>
      </c>
    </row>
    <row r="704" spans="1:44" ht="18.75" customHeight="1" x14ac:dyDescent="0.25">
      <c r="A704" t="e" vm="717">
        <v>#VALUE!</v>
      </c>
      <c r="B704" t="s">
        <v>2138</v>
      </c>
      <c r="C704" t="s">
        <v>2139</v>
      </c>
      <c r="D704" s="31" cm="1">
        <f t="array" aca="1" ref="D704" ca="1">_FV(A704,"Last trade time",TRUE)</f>
        <v>45824.840353193751</v>
      </c>
      <c r="E704" s="23" cm="1">
        <f t="array" aca="1" ref="E704" ca="1">_FV(A704,"Price")</f>
        <v>21.395900000000001</v>
      </c>
      <c r="F704" s="27" cm="1">
        <f t="array" aca="1" ref="F704" ca="1">_FV(A704,"Change (%)",TRUE)</f>
        <v>4.267E-3</v>
      </c>
      <c r="G704" s="26" cm="1">
        <f t="array" aca="1" ref="G704" ca="1">_FV(A704,"Change")</f>
        <v>9.0899999999999995E-2</v>
      </c>
      <c r="H704" s="23" cm="1">
        <f t="array" aca="1" ref="H704" ca="1">_FV(A704,"Open")</f>
        <v>21.395900000000001</v>
      </c>
      <c r="I704" s="23" cm="1">
        <f t="array" aca="1" ref="I704" ca="1">_FV(A704,"Low")</f>
        <v>21.395900000000001</v>
      </c>
      <c r="J704" s="23" cm="1">
        <f t="array" aca="1" ref="J704" ca="1">_FV(A704,"High")</f>
        <v>21.395900000000001</v>
      </c>
      <c r="K704" s="23" cm="1">
        <f t="array" aca="1" ref="K704" ca="1">_FV(A704,"Previous close",TRUE)</f>
        <v>21.305</v>
      </c>
      <c r="L704" s="26"/>
      <c r="M704" s="23" cm="1">
        <f t="array" aca="1" ref="M704" ca="1">_FV(A704,"52 week low",TRUE)</f>
        <v>18.21</v>
      </c>
      <c r="N704" s="23" cm="1">
        <f t="array" aca="1" ref="N704" ca="1">_FV(A704,"52 week high",TRUE)</f>
        <v>24.201499999999999</v>
      </c>
      <c r="O704" s="8" cm="1">
        <f t="array" aca="1" ref="O704" ca="1">_FV(A704,"Volume")</f>
        <v>7</v>
      </c>
      <c r="P704" s="7" cm="1">
        <f t="array" aca="1" ref="P704" ca="1">_FV(A704,"Volume average",TRUE)</f>
        <v>122</v>
      </c>
      <c r="Q704" t="s">
        <v>50</v>
      </c>
      <c r="S704" t="s">
        <v>2140</v>
      </c>
      <c r="T704" s="25" cm="1">
        <f t="array" aca="1" ref="T704" ca="1">_FV(A704,"Expense ratio",TRUE)</f>
        <v>8.6E-3</v>
      </c>
      <c r="U704" s="24" cm="1">
        <f t="array" aca="1" ref="U704" ca="1">_FV(A704,"Market cap",TRUE)</f>
        <v>4299039.2699999996</v>
      </c>
      <c r="V704" s="4">
        <v>4299039</v>
      </c>
      <c r="W704" s="4">
        <v>4299039</v>
      </c>
      <c r="Y704" t="s">
        <v>2141</v>
      </c>
      <c r="Z704" s="5">
        <v>21.666799999999999</v>
      </c>
      <c r="AA704" s="5">
        <v>20.803021999999999</v>
      </c>
      <c r="AB704" s="5">
        <v>3.1099999999999999E-2</v>
      </c>
      <c r="AC704" s="4">
        <v>3890</v>
      </c>
      <c r="AE704" s="5">
        <v>0.5416727379995212</v>
      </c>
      <c r="AF704" s="5">
        <v>9.7674495943393058</v>
      </c>
      <c r="AH704" s="16"/>
      <c r="AI704" s="4">
        <v>3890</v>
      </c>
      <c r="AJ704" s="5">
        <v>84225.113000000012</v>
      </c>
      <c r="AL704" s="5">
        <v>24.202000000000002</v>
      </c>
      <c r="AM704" s="5">
        <v>18.21</v>
      </c>
      <c r="AN704" t="s">
        <v>47</v>
      </c>
      <c r="AO704" t="str" cm="1">
        <f t="array" aca="1" ref="AO704" ca="1">_FV(A704,"Currency")</f>
        <v>USD</v>
      </c>
      <c r="AP704" t="str" cm="1">
        <f t="array" aca="1" ref="AP704" ca="1">_FV(A704,"Exchange")</f>
        <v>CBOE BZX Exchange</v>
      </c>
      <c r="AQ704" s="6" t="str" cm="1">
        <f t="array" aca="1" ref="AQ704" ca="1">_FV(A704,"Exchange abbreviation",TRUE)</f>
        <v>BATS</v>
      </c>
      <c r="AR704" t="str" cm="1">
        <f t="array" aca="1" ref="AR704" ca="1">_FV(A704,"Instrument type",TRUE)</f>
        <v>ETF</v>
      </c>
    </row>
    <row r="705" spans="1:44" ht="18.75" customHeight="1" x14ac:dyDescent="0.25">
      <c r="A705" t="e" vm="718">
        <v>#VALUE!</v>
      </c>
      <c r="B705" t="s">
        <v>2142</v>
      </c>
      <c r="C705" t="s">
        <v>2143</v>
      </c>
      <c r="D705" s="31" cm="1">
        <f t="array" aca="1" ref="D705" ca="1">_FV(A705,"Last trade time",TRUE)</f>
        <v>45824.84027780078</v>
      </c>
      <c r="E705" s="23" cm="1">
        <f t="array" aca="1" ref="E705" ca="1">_FV(A705,"Price")</f>
        <v>26.702100000000002</v>
      </c>
      <c r="F705" s="27" cm="1">
        <f t="array" aca="1" ref="F705" ca="1">_FV(A705,"Change (%)",TRUE)</f>
        <v>8.8030000000000001E-3</v>
      </c>
      <c r="G705" s="26" cm="1">
        <f t="array" aca="1" ref="G705" ca="1">_FV(A705,"Change")</f>
        <v>0.23300000000000001</v>
      </c>
      <c r="H705" s="23" cm="1">
        <f t="array" aca="1" ref="H705" ca="1">_FV(A705,"Open")</f>
        <v>26.702100000000002</v>
      </c>
      <c r="I705" s="23" cm="1">
        <f t="array" aca="1" ref="I705" ca="1">_FV(A705,"Low")</f>
        <v>26.702100000000002</v>
      </c>
      <c r="J705" s="23" cm="1">
        <f t="array" aca="1" ref="J705" ca="1">_FV(A705,"High")</f>
        <v>26.702100000000002</v>
      </c>
      <c r="K705" s="23" cm="1">
        <f t="array" aca="1" ref="K705" ca="1">_FV(A705,"Previous close",TRUE)</f>
        <v>26.469100000000001</v>
      </c>
      <c r="L705" s="26"/>
      <c r="M705" s="23" cm="1">
        <f t="array" aca="1" ref="M705" ca="1">_FV(A705,"52 week low",TRUE)</f>
        <v>20.53</v>
      </c>
      <c r="N705" s="23" cm="1">
        <f t="array" aca="1" ref="N705" ca="1">_FV(A705,"52 week high",TRUE)</f>
        <v>31.37</v>
      </c>
      <c r="O705" s="8" cm="1">
        <f t="array" aca="1" ref="O705" ca="1">_FV(A705,"Volume")</f>
        <v>127</v>
      </c>
      <c r="P705" s="7" cm="1">
        <f t="array" aca="1" ref="P705" ca="1">_FV(A705,"Volume average",TRUE)</f>
        <v>871</v>
      </c>
      <c r="Q705" t="s">
        <v>916</v>
      </c>
      <c r="S705" t="s">
        <v>2144</v>
      </c>
      <c r="T705" s="25" cm="1">
        <f t="array" aca="1" ref="T705" ca="1">_FV(A705,"Expense ratio",TRUE)</f>
        <v>8.6E-3</v>
      </c>
      <c r="U705" s="24" cm="1">
        <f t="array" aca="1" ref="U705" ca="1">_FV(A705,"Market cap",TRUE)</f>
        <v>7074763.2000000002</v>
      </c>
      <c r="V705" s="4">
        <v>7074763</v>
      </c>
      <c r="W705" s="4">
        <v>7074763</v>
      </c>
      <c r="Y705" t="s">
        <v>2145</v>
      </c>
      <c r="Z705" s="5">
        <v>26.97</v>
      </c>
      <c r="AA705" s="5">
        <v>18.198957</v>
      </c>
      <c r="AB705" s="5">
        <v>3.2000000000000002E-3</v>
      </c>
      <c r="AC705" s="4">
        <v>801</v>
      </c>
      <c r="AE705" s="5">
        <v>-5.0112020688218077</v>
      </c>
      <c r="AF705" s="5">
        <v>4.26656061686288</v>
      </c>
      <c r="AI705" s="4">
        <v>801</v>
      </c>
      <c r="AJ705" s="5">
        <v>21609.4581</v>
      </c>
      <c r="AL705" s="5">
        <v>31.37</v>
      </c>
      <c r="AM705" s="5">
        <v>20.53</v>
      </c>
      <c r="AN705" t="s">
        <v>47</v>
      </c>
      <c r="AO705" t="str" cm="1">
        <f t="array" aca="1" ref="AO705" ca="1">_FV(A705,"Currency")</f>
        <v>USD</v>
      </c>
      <c r="AP705" t="str" cm="1">
        <f t="array" aca="1" ref="AP705" ca="1">_FV(A705,"Exchange")</f>
        <v>NYSE Arca</v>
      </c>
      <c r="AQ705" s="6" t="str" cm="1">
        <f t="array" aca="1" ref="AQ705" ca="1">_FV(A705,"Exchange abbreviation",TRUE)</f>
        <v>ARCX</v>
      </c>
      <c r="AR705" t="str" cm="1">
        <f t="array" aca="1" ref="AR705" ca="1">_FV(A705,"Instrument type",TRUE)</f>
        <v>ETF</v>
      </c>
    </row>
    <row r="706" spans="1:44" ht="18.75" customHeight="1" x14ac:dyDescent="0.25">
      <c r="A706" t="e" vm="719">
        <v>#VALUE!</v>
      </c>
      <c r="B706" t="s">
        <v>2146</v>
      </c>
      <c r="C706" t="s">
        <v>2147</v>
      </c>
      <c r="D706" s="31" cm="1">
        <f t="array" aca="1" ref="D706" ca="1">_FV(A706,"Last trade time",TRUE)</f>
        <v>45824.924472349216</v>
      </c>
      <c r="E706" s="23" cm="1">
        <f t="array" aca="1" ref="E706" ca="1">_FV(A706,"Price")</f>
        <v>16.223600000000001</v>
      </c>
      <c r="F706" s="27" cm="1">
        <f t="array" aca="1" ref="F706" ca="1">_FV(A706,"Change (%)",TRUE)</f>
        <v>8.9300000000000004E-3</v>
      </c>
      <c r="G706" s="26" cm="1">
        <f t="array" aca="1" ref="G706" ca="1">_FV(A706,"Change")</f>
        <v>0.14360000000000001</v>
      </c>
      <c r="H706" s="23" cm="1">
        <f t="array" aca="1" ref="H706" ca="1">_FV(A706,"Open")</f>
        <v>16.27</v>
      </c>
      <c r="I706" s="23" cm="1">
        <f t="array" aca="1" ref="I706" ca="1">_FV(A706,"Low")</f>
        <v>16.110099999999999</v>
      </c>
      <c r="J706" s="23" cm="1">
        <f t="array" aca="1" ref="J706" ca="1">_FV(A706,"High")</f>
        <v>16.39</v>
      </c>
      <c r="K706" s="23" cm="1">
        <f t="array" aca="1" ref="K706" ca="1">_FV(A706,"Previous close",TRUE)</f>
        <v>16.079999999999998</v>
      </c>
      <c r="L706" s="26"/>
      <c r="M706" s="23" cm="1">
        <f t="array" aca="1" ref="M706" ca="1">_FV(A706,"52 week low",TRUE)</f>
        <v>13.25</v>
      </c>
      <c r="N706" s="23" cm="1">
        <f t="array" aca="1" ref="N706" ca="1">_FV(A706,"52 week high",TRUE)</f>
        <v>17.3399</v>
      </c>
      <c r="O706" s="8" cm="1">
        <f t="array" aca="1" ref="O706" ca="1">_FV(A706,"Volume")</f>
        <v>11543</v>
      </c>
      <c r="P706" s="7" cm="1">
        <f t="array" aca="1" ref="P706" ca="1">_FV(A706,"Volume average",TRUE)</f>
        <v>18216</v>
      </c>
      <c r="Q706" t="s">
        <v>2066</v>
      </c>
      <c r="S706" t="s">
        <v>2148</v>
      </c>
      <c r="T706" s="25" cm="1">
        <f t="array" aca="1" ref="T706" ca="1">_FV(A706,"Expense ratio",TRUE)</f>
        <v>8.6E-3</v>
      </c>
      <c r="U706" s="24" cm="1">
        <f t="array" aca="1" ref="U706" ca="1">_FV(A706,"Market cap",TRUE)</f>
        <v>64439792.140000001</v>
      </c>
      <c r="V706" s="4">
        <v>64439792</v>
      </c>
      <c r="W706" s="4">
        <v>64439792</v>
      </c>
      <c r="Y706" t="s">
        <v>2149</v>
      </c>
      <c r="Z706" s="5">
        <v>16.420000000000002</v>
      </c>
      <c r="AA706" s="5">
        <v>42.009070000000001</v>
      </c>
      <c r="AB706" s="5">
        <v>1.17999995E-2</v>
      </c>
      <c r="AC706" s="4">
        <v>30861</v>
      </c>
      <c r="AE706" s="5">
        <v>0.48632170210161091</v>
      </c>
      <c r="AF706" s="5">
        <v>15.651144460426149</v>
      </c>
      <c r="AH706" s="16"/>
      <c r="AI706" s="4">
        <v>30861</v>
      </c>
      <c r="AJ706" s="5">
        <v>507364.09830000001</v>
      </c>
      <c r="AL706" s="5">
        <v>17.34</v>
      </c>
      <c r="AM706" s="5">
        <v>13.25</v>
      </c>
      <c r="AN706" t="s">
        <v>47</v>
      </c>
      <c r="AO706" t="str" cm="1">
        <f t="array" aca="1" ref="AO706" ca="1">_FV(A706,"Currency")</f>
        <v>USD</v>
      </c>
      <c r="AP706" t="str" cm="1">
        <f t="array" aca="1" ref="AP706" ca="1">_FV(A706,"Exchange")</f>
        <v>NYSE Arca</v>
      </c>
      <c r="AQ706" s="6" t="str" cm="1">
        <f t="array" aca="1" ref="AQ706" ca="1">_FV(A706,"Exchange abbreviation",TRUE)</f>
        <v>ARCX</v>
      </c>
      <c r="AR706" t="str" cm="1">
        <f t="array" aca="1" ref="AR706" ca="1">_FV(A706,"Instrument type",TRUE)</f>
        <v>ETF</v>
      </c>
    </row>
    <row r="707" spans="1:44" ht="18.75" customHeight="1" x14ac:dyDescent="0.25">
      <c r="A707" t="e" vm="720">
        <v>#VALUE!</v>
      </c>
      <c r="B707" t="s">
        <v>2150</v>
      </c>
      <c r="C707" t="s">
        <v>2151</v>
      </c>
      <c r="D707" s="31" cm="1">
        <f t="array" aca="1" ref="D707" ca="1">_FV(A707,"Last trade time",TRUE)</f>
        <v>45824.840277812502</v>
      </c>
      <c r="E707" s="23" cm="1">
        <f t="array" aca="1" ref="E707" ca="1">_FV(A707,"Price")</f>
        <v>14.5685</v>
      </c>
      <c r="F707" s="27" cm="1">
        <f t="array" aca="1" ref="F707" ca="1">_FV(A707,"Change (%)",TRUE)</f>
        <v>2.4601000000000001E-2</v>
      </c>
      <c r="G707" s="26" cm="1">
        <f t="array" aca="1" ref="G707" ca="1">_FV(A707,"Change")</f>
        <v>0.3498</v>
      </c>
      <c r="H707" s="23" cm="1">
        <f t="array" aca="1" ref="H707" ca="1">_FV(A707,"Open")</f>
        <v>14.48</v>
      </c>
      <c r="I707" s="23" cm="1">
        <f t="array" aca="1" ref="I707" ca="1">_FV(A707,"Low")</f>
        <v>14.48</v>
      </c>
      <c r="J707" s="23" cm="1">
        <f t="array" aca="1" ref="J707" ca="1">_FV(A707,"High")</f>
        <v>14.639900000000001</v>
      </c>
      <c r="K707" s="23" cm="1">
        <f t="array" aca="1" ref="K707" ca="1">_FV(A707,"Previous close",TRUE)</f>
        <v>14.2187</v>
      </c>
      <c r="L707" s="26"/>
      <c r="M707" s="23" cm="1">
        <f t="array" aca="1" ref="M707" ca="1">_FV(A707,"52 week low",TRUE)</f>
        <v>11.47</v>
      </c>
      <c r="N707" s="23" cm="1">
        <f t="array" aca="1" ref="N707" ca="1">_FV(A707,"52 week high",TRUE)</f>
        <v>14.66</v>
      </c>
      <c r="O707" s="8" cm="1">
        <f t="array" aca="1" ref="O707" ca="1">_FV(A707,"Volume")</f>
        <v>6023</v>
      </c>
      <c r="P707" s="7" cm="1">
        <f t="array" aca="1" ref="P707" ca="1">_FV(A707,"Volume average",TRUE)</f>
        <v>5194</v>
      </c>
      <c r="Q707" t="s">
        <v>490</v>
      </c>
      <c r="T707" s="25" cm="1">
        <f t="array" aca="1" ref="T707" ca="1">_FV(A707,"Expense ratio",TRUE)</f>
        <v>8.6E-3</v>
      </c>
      <c r="U707" s="24" cm="1">
        <f t="array" aca="1" ref="U707" ca="1">_FV(A707,"Market cap",TRUE)</f>
        <v>30121857.84</v>
      </c>
      <c r="V707" s="16"/>
      <c r="W707" s="16"/>
      <c r="Z707" s="18"/>
      <c r="AA707" s="20"/>
      <c r="AB707" s="20"/>
      <c r="AC707" s="21">
        <v>5063</v>
      </c>
      <c r="AE707" s="18"/>
      <c r="AF707" s="20"/>
      <c r="AI707" s="21"/>
      <c r="AJ707" s="18"/>
      <c r="AL707" s="18"/>
      <c r="AM707" s="18"/>
      <c r="AN707" t="s">
        <v>73</v>
      </c>
      <c r="AO707" t="str" cm="1">
        <f t="array" aca="1" ref="AO707" ca="1">_FV(A707,"Currency")</f>
        <v>USD</v>
      </c>
      <c r="AP707" t="str" cm="1">
        <f t="array" aca="1" ref="AP707" ca="1">_FV(A707,"Exchange")</f>
        <v>NYSE Arca</v>
      </c>
      <c r="AQ707" s="6" t="str" cm="1">
        <f t="array" aca="1" ref="AQ707" ca="1">_FV(A707,"Exchange abbreviation",TRUE)</f>
        <v>ARCX</v>
      </c>
      <c r="AR707" t="str" cm="1">
        <f t="array" aca="1" ref="AR707" ca="1">_FV(A707,"Instrument type",TRUE)</f>
        <v>ETF</v>
      </c>
    </row>
    <row r="708" spans="1:44" ht="18.75" customHeight="1" x14ac:dyDescent="0.25">
      <c r="A708" t="e" vm="721">
        <v>#VALUE!</v>
      </c>
      <c r="B708" t="s">
        <v>2152</v>
      </c>
      <c r="C708" t="s">
        <v>2153</v>
      </c>
      <c r="D708" s="31" cm="1">
        <f t="array" aca="1" ref="D708" ca="1">_FV(A708,"Last trade time",TRUE)</f>
        <v>45824.840277823438</v>
      </c>
      <c r="E708" s="23" cm="1">
        <f t="array" aca="1" ref="E708" ca="1">_FV(A708,"Price")</f>
        <v>40.520000000000003</v>
      </c>
      <c r="F708" s="27" cm="1">
        <f t="array" aca="1" ref="F708" ca="1">_FV(A708,"Change (%)",TRUE)</f>
        <v>1.7323999999999999E-2</v>
      </c>
      <c r="G708" s="26" cm="1">
        <f t="array" aca="1" ref="G708" ca="1">_FV(A708,"Change")</f>
        <v>0.69</v>
      </c>
      <c r="H708" s="23" cm="1">
        <f t="array" aca="1" ref="H708" ca="1">_FV(A708,"Open")</f>
        <v>40.28</v>
      </c>
      <c r="I708" s="23" cm="1">
        <f t="array" aca="1" ref="I708" ca="1">_FV(A708,"Low")</f>
        <v>40.28</v>
      </c>
      <c r="J708" s="23" cm="1">
        <f t="array" aca="1" ref="J708" ca="1">_FV(A708,"High")</f>
        <v>40.709899999999998</v>
      </c>
      <c r="K708" s="23" cm="1">
        <f t="array" aca="1" ref="K708" ca="1">_FV(A708,"Previous close",TRUE)</f>
        <v>39.83</v>
      </c>
      <c r="L708" s="26"/>
      <c r="M708" s="23" cm="1">
        <f t="array" aca="1" ref="M708" ca="1">_FV(A708,"52 week low",TRUE)</f>
        <v>30.58</v>
      </c>
      <c r="N708" s="23" cm="1">
        <f t="array" aca="1" ref="N708" ca="1">_FV(A708,"52 week high",TRUE)</f>
        <v>41.67</v>
      </c>
      <c r="O708" s="8" cm="1">
        <f t="array" aca="1" ref="O708" ca="1">_FV(A708,"Volume")</f>
        <v>19013</v>
      </c>
      <c r="P708" s="7" cm="1">
        <f t="array" aca="1" ref="P708" ca="1">_FV(A708,"Volume average",TRUE)</f>
        <v>27990</v>
      </c>
      <c r="Q708" t="s">
        <v>844</v>
      </c>
      <c r="S708" t="s">
        <v>2152</v>
      </c>
      <c r="T708" s="25" cm="1">
        <f t="array" aca="1" ref="T708" ca="1">_FV(A708,"Expense ratio",TRUE)</f>
        <v>8.6E-3</v>
      </c>
      <c r="U708" s="24" cm="1">
        <f t="array" aca="1" ref="U708" ca="1">_FV(A708,"Market cap",TRUE)</f>
        <v>349147849.39999998</v>
      </c>
      <c r="V708" s="4">
        <v>349147840</v>
      </c>
      <c r="W708" s="4">
        <v>349147840</v>
      </c>
      <c r="Y708" t="s">
        <v>2154</v>
      </c>
      <c r="Z708" s="5">
        <v>40.42</v>
      </c>
      <c r="AA708" s="5">
        <v>21.602201000000001</v>
      </c>
      <c r="AB708" s="5">
        <v>1.49E-2</v>
      </c>
      <c r="AC708" s="4">
        <v>45692</v>
      </c>
      <c r="AE708" s="5">
        <v>17.98270238205302</v>
      </c>
      <c r="AF708" s="5">
        <v>20.93710302665745</v>
      </c>
      <c r="AI708" s="4">
        <v>45692</v>
      </c>
      <c r="AJ708" s="4">
        <v>1850526</v>
      </c>
      <c r="AL708" s="5">
        <v>41.67</v>
      </c>
      <c r="AM708" s="5">
        <v>30.58</v>
      </c>
      <c r="AN708" t="s">
        <v>90</v>
      </c>
      <c r="AO708" t="str" cm="1">
        <f t="array" aca="1" ref="AO708" ca="1">_FV(A708,"Currency")</f>
        <v>USD</v>
      </c>
      <c r="AP708" t="str" cm="1">
        <f t="array" aca="1" ref="AP708" ca="1">_FV(A708,"Exchange")</f>
        <v>NYSE Arca</v>
      </c>
      <c r="AQ708" s="6" t="str" cm="1">
        <f t="array" aca="1" ref="AQ708" ca="1">_FV(A708,"Exchange abbreviation",TRUE)</f>
        <v>ARCX</v>
      </c>
      <c r="AR708" t="str" cm="1">
        <f t="array" aca="1" ref="AR708" ca="1">_FV(A708,"Instrument type",TRUE)</f>
        <v>ETF</v>
      </c>
    </row>
    <row r="709" spans="1:44" ht="18.75" customHeight="1" x14ac:dyDescent="0.25">
      <c r="A709" t="e" vm="722">
        <v>#VALUE!</v>
      </c>
      <c r="B709" t="s">
        <v>2155</v>
      </c>
      <c r="C709" t="s">
        <v>2156</v>
      </c>
      <c r="D709" s="31" cm="1">
        <f t="array" aca="1" ref="D709" ca="1">_FV(A709,"Last trade time",TRUE)</f>
        <v>45824.840277812502</v>
      </c>
      <c r="E709" s="23" cm="1">
        <f t="array" aca="1" ref="E709" ca="1">_FV(A709,"Price")</f>
        <v>35.627899999999997</v>
      </c>
      <c r="F709" s="27" cm="1">
        <f t="array" aca="1" ref="F709" ca="1">_FV(A709,"Change (%)",TRUE)</f>
        <v>1.2352E-2</v>
      </c>
      <c r="G709" s="26" cm="1">
        <f t="array" aca="1" ref="G709" ca="1">_FV(A709,"Change")</f>
        <v>0.43469999999999998</v>
      </c>
      <c r="H709" s="23" cm="1">
        <f t="array" aca="1" ref="H709" ca="1">_FV(A709,"Open")</f>
        <v>35.630000000000003</v>
      </c>
      <c r="I709" s="23" cm="1">
        <f t="array" aca="1" ref="I709" ca="1">_FV(A709,"Low")</f>
        <v>35.54</v>
      </c>
      <c r="J709" s="23" cm="1">
        <f t="array" aca="1" ref="J709" ca="1">_FV(A709,"High")</f>
        <v>35.700099999999999</v>
      </c>
      <c r="K709" s="23" cm="1">
        <f t="array" aca="1" ref="K709" ca="1">_FV(A709,"Previous close",TRUE)</f>
        <v>35.193199999999997</v>
      </c>
      <c r="L709" s="26"/>
      <c r="M709" s="23" cm="1">
        <f t="array" aca="1" ref="M709" ca="1">_FV(A709,"52 week low",TRUE)</f>
        <v>25.785599999999999</v>
      </c>
      <c r="N709" s="23" cm="1">
        <f t="array" aca="1" ref="N709" ca="1">_FV(A709,"52 week high",TRUE)</f>
        <v>37.049999999999997</v>
      </c>
      <c r="O709" s="8" cm="1">
        <f t="array" aca="1" ref="O709" ca="1">_FV(A709,"Volume")</f>
        <v>15174</v>
      </c>
      <c r="P709" s="7" cm="1">
        <f t="array" aca="1" ref="P709" ca="1">_FV(A709,"Volume average",TRUE)</f>
        <v>3319</v>
      </c>
      <c r="Q709" t="s">
        <v>408</v>
      </c>
      <c r="S709" t="s">
        <v>346</v>
      </c>
      <c r="T709" s="25" cm="1">
        <f t="array" aca="1" ref="T709" ca="1">_FV(A709,"Expense ratio",TRUE)</f>
        <v>8.6E-3</v>
      </c>
      <c r="U709" s="24" cm="1">
        <f t="array" aca="1" ref="U709" ca="1">_FV(A709,"Market cap",TRUE)</f>
        <v>25176685.530000001</v>
      </c>
      <c r="V709" s="4">
        <v>25176684</v>
      </c>
      <c r="W709" s="4">
        <v>25176684</v>
      </c>
      <c r="X709" t="s">
        <v>2157</v>
      </c>
      <c r="Y709" t="s">
        <v>348</v>
      </c>
      <c r="Z709" s="5">
        <v>35.018999999999998</v>
      </c>
      <c r="AA709" s="5">
        <v>24.018497</v>
      </c>
      <c r="AB709" s="19">
        <v>3.6000002E-3</v>
      </c>
      <c r="AC709" s="4">
        <v>5441</v>
      </c>
      <c r="AE709" s="5">
        <v>5.1099461848310712</v>
      </c>
      <c r="AF709" s="5">
        <v>16.63315608163516</v>
      </c>
      <c r="AI709" s="4">
        <v>5441</v>
      </c>
      <c r="AJ709" s="5">
        <v>190582.45110000001</v>
      </c>
      <c r="AL709" s="5">
        <v>37.049999999999997</v>
      </c>
      <c r="AM709" s="5">
        <v>25.786000000000001</v>
      </c>
      <c r="AN709" t="s">
        <v>47</v>
      </c>
      <c r="AO709" t="str" cm="1">
        <f t="array" aca="1" ref="AO709" ca="1">_FV(A709,"Currency")</f>
        <v>USD</v>
      </c>
      <c r="AP709" t="str" cm="1">
        <f t="array" aca="1" ref="AP709" ca="1">_FV(A709,"Exchange")</f>
        <v>NYSE Arca</v>
      </c>
      <c r="AQ709" s="6" t="str" cm="1">
        <f t="array" aca="1" ref="AQ709" ca="1">_FV(A709,"Exchange abbreviation",TRUE)</f>
        <v>ARCX</v>
      </c>
      <c r="AR709" t="str" cm="1">
        <f t="array" aca="1" ref="AR709" ca="1">_FV(A709,"Instrument type",TRUE)</f>
        <v>ETF</v>
      </c>
    </row>
    <row r="710" spans="1:44" ht="18.75" customHeight="1" x14ac:dyDescent="0.25">
      <c r="A710" t="e" vm="723">
        <v>#VALUE!</v>
      </c>
      <c r="B710" t="s">
        <v>2158</v>
      </c>
      <c r="C710" t="s">
        <v>2159</v>
      </c>
      <c r="D710" s="31" cm="1">
        <f t="array" aca="1" ref="D710" ca="1">_FV(A710,"Last trade time",TRUE)</f>
        <v>45824.840277789066</v>
      </c>
      <c r="E710" s="23" cm="1">
        <f t="array" aca="1" ref="E710" ca="1">_FV(A710,"Price")</f>
        <v>15.64</v>
      </c>
      <c r="F710" s="27" cm="1">
        <f t="array" aca="1" ref="F710" ca="1">_FV(A710,"Change (%)",TRUE)</f>
        <v>3.2069999999999998E-3</v>
      </c>
      <c r="G710" s="26" cm="1">
        <f t="array" aca="1" ref="G710" ca="1">_FV(A710,"Change")</f>
        <v>0.05</v>
      </c>
      <c r="H710" s="23" cm="1">
        <f t="array" aca="1" ref="H710" ca="1">_FV(A710,"Open")</f>
        <v>15.6</v>
      </c>
      <c r="I710" s="23" cm="1">
        <f t="array" aca="1" ref="I710" ca="1">_FV(A710,"Low")</f>
        <v>15.6</v>
      </c>
      <c r="J710" s="23" cm="1">
        <f t="array" aca="1" ref="J710" ca="1">_FV(A710,"High")</f>
        <v>15.73</v>
      </c>
      <c r="K710" s="23" cm="1">
        <f t="array" aca="1" ref="K710" ca="1">_FV(A710,"Previous close",TRUE)</f>
        <v>15.59</v>
      </c>
      <c r="L710" s="26"/>
      <c r="M710" s="23" cm="1">
        <f t="array" aca="1" ref="M710" ca="1">_FV(A710,"52 week low",TRUE)</f>
        <v>12.6</v>
      </c>
      <c r="N710" s="23" cm="1">
        <f t="array" aca="1" ref="N710" ca="1">_FV(A710,"52 week high",TRUE)</f>
        <v>16.05</v>
      </c>
      <c r="O710" s="8" cm="1">
        <f t="array" aca="1" ref="O710" ca="1">_FV(A710,"Volume")</f>
        <v>64638</v>
      </c>
      <c r="P710" s="7" cm="1">
        <f t="array" aca="1" ref="P710" ca="1">_FV(A710,"Volume average",TRUE)</f>
        <v>253778</v>
      </c>
      <c r="Q710" t="s">
        <v>703</v>
      </c>
      <c r="S710" t="s">
        <v>318</v>
      </c>
      <c r="T710" s="25" cm="1">
        <f t="array" aca="1" ref="T710" ca="1">_FV(A710,"Expense ratio",TRUE)</f>
        <v>8.6E-3</v>
      </c>
      <c r="U710" s="24" cm="1">
        <f t="array" aca="1" ref="U710" ca="1">_FV(A710,"Market cap",TRUE)</f>
        <v>223093456.19999999</v>
      </c>
      <c r="V710" s="4">
        <v>223088256</v>
      </c>
      <c r="W710" s="4">
        <v>223088256</v>
      </c>
      <c r="Y710" t="s">
        <v>1186</v>
      </c>
      <c r="Z710" s="5">
        <v>15.62</v>
      </c>
      <c r="AA710" s="5">
        <v>24.386599</v>
      </c>
      <c r="AB710" s="5">
        <v>2.2800000000000001E-2</v>
      </c>
      <c r="AC710" s="4">
        <v>169592</v>
      </c>
      <c r="AE710" s="5">
        <v>19.47308238821017</v>
      </c>
      <c r="AF710" s="20"/>
      <c r="AH710" s="16"/>
      <c r="AI710" s="4">
        <v>169592</v>
      </c>
      <c r="AJ710" s="5">
        <v>2665986.2400000002</v>
      </c>
      <c r="AL710" s="5">
        <v>16.05</v>
      </c>
      <c r="AM710" s="5">
        <v>12.6</v>
      </c>
      <c r="AN710" t="s">
        <v>90</v>
      </c>
      <c r="AO710" t="str" cm="1">
        <f t="array" aca="1" ref="AO710" ca="1">_FV(A710,"Currency")</f>
        <v>USD</v>
      </c>
      <c r="AP710" t="str" cm="1">
        <f t="array" aca="1" ref="AP710" ca="1">_FV(A710,"Exchange")</f>
        <v>NYSE Arca</v>
      </c>
      <c r="AQ710" s="6" t="str" cm="1">
        <f t="array" aca="1" ref="AQ710" ca="1">_FV(A710,"Exchange abbreviation",TRUE)</f>
        <v>ARCX</v>
      </c>
      <c r="AR710" t="str" cm="1">
        <f t="array" aca="1" ref="AR710" ca="1">_FV(A710,"Instrument type",TRUE)</f>
        <v>ETF</v>
      </c>
    </row>
    <row r="711" spans="1:44" ht="18.75" customHeight="1" x14ac:dyDescent="0.25">
      <c r="A711" t="e" vm="724">
        <v>#VALUE!</v>
      </c>
      <c r="B711" t="s">
        <v>2160</v>
      </c>
      <c r="C711" t="s">
        <v>2161</v>
      </c>
      <c r="D711" s="31" cm="1">
        <f t="array" aca="1" ref="D711" ca="1">_FV(A711,"Last trade time",TRUE)</f>
        <v>45824.841124675782</v>
      </c>
      <c r="E711" s="23" cm="1">
        <f t="array" aca="1" ref="E711" ca="1">_FV(A711,"Price")</f>
        <v>42.7</v>
      </c>
      <c r="F711" s="27" cm="1">
        <f t="array" aca="1" ref="F711" ca="1">_FV(A711,"Change (%)",TRUE)</f>
        <v>-3.5010000000000002E-3</v>
      </c>
      <c r="G711" s="26" cm="1">
        <f t="array" aca="1" ref="G711" ca="1">_FV(A711,"Change")</f>
        <v>-0.15</v>
      </c>
      <c r="H711" s="23" cm="1">
        <f t="array" aca="1" ref="H711" ca="1">_FV(A711,"Open")</f>
        <v>43.02</v>
      </c>
      <c r="I711" s="23" cm="1">
        <f t="array" aca="1" ref="I711" ca="1">_FV(A711,"Low")</f>
        <v>42.66</v>
      </c>
      <c r="J711" s="23" cm="1">
        <f t="array" aca="1" ref="J711" ca="1">_FV(A711,"High")</f>
        <v>43.18</v>
      </c>
      <c r="K711" s="23" cm="1">
        <f t="array" aca="1" ref="K711" ca="1">_FV(A711,"Previous close",TRUE)</f>
        <v>42.85</v>
      </c>
      <c r="L711" s="26"/>
      <c r="M711" s="23" cm="1">
        <f t="array" aca="1" ref="M711" ca="1">_FV(A711,"52 week low",TRUE)</f>
        <v>32.340000000000003</v>
      </c>
      <c r="N711" s="23" cm="1">
        <f t="array" aca="1" ref="N711" ca="1">_FV(A711,"52 week high",TRUE)</f>
        <v>43.18</v>
      </c>
      <c r="O711" s="8" cm="1">
        <f t="array" aca="1" ref="O711" ca="1">_FV(A711,"Volume")</f>
        <v>64526</v>
      </c>
      <c r="P711" s="7" cm="1">
        <f t="array" aca="1" ref="P711" ca="1">_FV(A711,"Volume average",TRUE)</f>
        <v>121952</v>
      </c>
      <c r="Q711" t="s">
        <v>408</v>
      </c>
      <c r="S711" t="s">
        <v>2162</v>
      </c>
      <c r="T711" s="25" cm="1">
        <f t="array" aca="1" ref="T711" ca="1">_FV(A711,"Expense ratio",TRUE)</f>
        <v>8.5000000000000006E-3</v>
      </c>
      <c r="U711" s="24" cm="1">
        <f t="array" aca="1" ref="U711" ca="1">_FV(A711,"Market cap",TRUE)</f>
        <v>1245307336.47</v>
      </c>
      <c r="V711" s="4">
        <v>1245307392</v>
      </c>
      <c r="W711" s="4">
        <v>1245307392</v>
      </c>
      <c r="Y711" t="s">
        <v>2163</v>
      </c>
      <c r="Z711" s="5">
        <v>42.313400000000001</v>
      </c>
      <c r="AA711" s="5">
        <v>25.153939999999999</v>
      </c>
      <c r="AB711" s="5">
        <v>1.6500000000000001E-2</v>
      </c>
      <c r="AC711" s="4">
        <v>147555</v>
      </c>
      <c r="AE711" s="5">
        <v>10.207546599740571</v>
      </c>
      <c r="AF711" s="5">
        <v>30.58785012774743</v>
      </c>
      <c r="AI711" s="4">
        <v>147555</v>
      </c>
      <c r="AJ711" s="5">
        <v>6254856.4500000002</v>
      </c>
      <c r="AL711" s="5">
        <v>43.13</v>
      </c>
      <c r="AM711" s="5">
        <v>32.340000000000003</v>
      </c>
      <c r="AN711" t="s">
        <v>90</v>
      </c>
      <c r="AO711" t="str" cm="1">
        <f t="array" aca="1" ref="AO711" ca="1">_FV(A711,"Currency")</f>
        <v>USD</v>
      </c>
      <c r="AP711" t="str" cm="1">
        <f t="array" aca="1" ref="AP711" ca="1">_FV(A711,"Exchange")</f>
        <v>NYSE Arca</v>
      </c>
      <c r="AQ711" s="6" t="str" cm="1">
        <f t="array" aca="1" ref="AQ711" ca="1">_FV(A711,"Exchange abbreviation",TRUE)</f>
        <v>ARCX</v>
      </c>
      <c r="AR711" t="str" cm="1">
        <f t="array" aca="1" ref="AR711" ca="1">_FV(A711,"Instrument type",TRUE)</f>
        <v>ETF</v>
      </c>
    </row>
    <row r="712" spans="1:44" ht="18.75" customHeight="1" x14ac:dyDescent="0.25">
      <c r="A712" t="e" vm="725">
        <v>#VALUE!</v>
      </c>
      <c r="B712" t="s">
        <v>2164</v>
      </c>
      <c r="C712" t="s">
        <v>2165</v>
      </c>
      <c r="D712" s="31" cm="1">
        <f t="array" aca="1" ref="D712" ca="1">_FV(A712,"Last trade time",TRUE)</f>
        <v>45824.843750034372</v>
      </c>
      <c r="E712" s="23" cm="1">
        <f t="array" aca="1" ref="E712" ca="1">_FV(A712,"Price")</f>
        <v>27.744499999999999</v>
      </c>
      <c r="F712" s="27" cm="1">
        <f t="array" aca="1" ref="F712" ca="1">_FV(A712,"Change (%)",TRUE)</f>
        <v>-1.4469999999999999E-3</v>
      </c>
      <c r="G712" s="26" cm="1">
        <f t="array" aca="1" ref="G712" ca="1">_FV(A712,"Change")</f>
        <v>-4.02E-2</v>
      </c>
      <c r="H712" s="23" cm="1">
        <f t="array" aca="1" ref="H712" ca="1">_FV(A712,"Open")</f>
        <v>27.76</v>
      </c>
      <c r="I712" s="23" cm="1">
        <f t="array" aca="1" ref="I712" ca="1">_FV(A712,"Low")</f>
        <v>27.74</v>
      </c>
      <c r="J712" s="23" cm="1">
        <f t="array" aca="1" ref="J712" ca="1">_FV(A712,"High")</f>
        <v>27.76</v>
      </c>
      <c r="K712" s="23" cm="1">
        <f t="array" aca="1" ref="K712" ca="1">_FV(A712,"Previous close",TRUE)</f>
        <v>27.784700000000001</v>
      </c>
      <c r="L712" s="26"/>
      <c r="M712" s="23" cm="1">
        <f t="array" aca="1" ref="M712" ca="1">_FV(A712,"52 week low",TRUE)</f>
        <v>24.734300000000001</v>
      </c>
      <c r="N712" s="23" cm="1">
        <f t="array" aca="1" ref="N712" ca="1">_FV(A712,"52 week high",TRUE)</f>
        <v>27.82</v>
      </c>
      <c r="O712" s="8" cm="1">
        <f t="array" aca="1" ref="O712" ca="1">_FV(A712,"Volume")</f>
        <v>1888</v>
      </c>
      <c r="P712" s="7" cm="1">
        <f t="array" aca="1" ref="P712" ca="1">_FV(A712,"Volume average",TRUE)</f>
        <v>1924</v>
      </c>
      <c r="Q712" t="s">
        <v>957</v>
      </c>
      <c r="S712" t="s">
        <v>2166</v>
      </c>
      <c r="T712" s="25" cm="1">
        <f t="array" aca="1" ref="T712" ca="1">_FV(A712,"Expense ratio",TRUE)</f>
        <v>8.5000000000000006E-3</v>
      </c>
      <c r="U712" s="24" cm="1">
        <f t="array" aca="1" ref="U712" ca="1">_FV(A712,"Market cap",TRUE)</f>
        <v>87709540.650000006</v>
      </c>
      <c r="V712" s="4">
        <v>87709536</v>
      </c>
      <c r="W712" s="4">
        <v>87709536</v>
      </c>
      <c r="Y712" t="s">
        <v>2167</v>
      </c>
      <c r="Z712" s="5">
        <v>27.1648</v>
      </c>
      <c r="AA712" s="5">
        <v>11.281103</v>
      </c>
      <c r="AB712" s="5">
        <v>1.8499999999999999E-2</v>
      </c>
      <c r="AC712" s="4">
        <v>1896</v>
      </c>
      <c r="AE712" s="5">
        <v>6.1840165647484513</v>
      </c>
      <c r="AF712" s="5">
        <v>10.14753266648172</v>
      </c>
      <c r="AH712" s="16"/>
      <c r="AI712" s="4">
        <v>1896</v>
      </c>
      <c r="AJ712" s="5">
        <v>51514.888800000001</v>
      </c>
      <c r="AL712" s="5">
        <v>27.27</v>
      </c>
      <c r="AM712" s="5">
        <v>24.6</v>
      </c>
      <c r="AN712" t="s">
        <v>47</v>
      </c>
      <c r="AO712" t="str" cm="1">
        <f t="array" aca="1" ref="AO712" ca="1">_FV(A712,"Currency")</f>
        <v>USD</v>
      </c>
      <c r="AP712" t="str" cm="1">
        <f t="array" aca="1" ref="AP712" ca="1">_FV(A712,"Exchange")</f>
        <v>Nasdaq Stock Market</v>
      </c>
      <c r="AQ712" s="6" t="str" cm="1">
        <f t="array" aca="1" ref="AQ712" ca="1">_FV(A712,"Exchange abbreviation",TRUE)</f>
        <v>XNAS</v>
      </c>
      <c r="AR712" t="str" cm="1">
        <f t="array" aca="1" ref="AR712" ca="1">_FV(A712,"Instrument type",TRUE)</f>
        <v>ETF</v>
      </c>
    </row>
    <row r="713" spans="1:44" ht="18.75" customHeight="1" x14ac:dyDescent="0.25">
      <c r="A713" t="e" vm="726">
        <v>#VALUE!</v>
      </c>
      <c r="B713" t="s">
        <v>2168</v>
      </c>
      <c r="C713" t="s">
        <v>2169</v>
      </c>
      <c r="D713" s="31" cm="1">
        <f t="array" aca="1" ref="D713" ca="1">_FV(A713,"Last trade time",TRUE)</f>
        <v>45824.92941710625</v>
      </c>
      <c r="E713" s="23" cm="1">
        <f t="array" aca="1" ref="E713" ca="1">_FV(A713,"Price")</f>
        <v>50.323999999999998</v>
      </c>
      <c r="F713" s="27" cm="1">
        <f t="array" aca="1" ref="F713" ca="1">_FV(A713,"Change (%)",TRUE)</f>
        <v>-1.0443000000000001E-2</v>
      </c>
      <c r="G713" s="26" cm="1">
        <f t="array" aca="1" ref="G713" ca="1">_FV(A713,"Change")</f>
        <v>-0.53110000000000002</v>
      </c>
      <c r="H713" s="23" cm="1">
        <f t="array" aca="1" ref="H713" ca="1">_FV(A713,"Open")</f>
        <v>51</v>
      </c>
      <c r="I713" s="23" cm="1">
        <f t="array" aca="1" ref="I713" ca="1">_FV(A713,"Low")</f>
        <v>50.21</v>
      </c>
      <c r="J713" s="23" cm="1">
        <f t="array" aca="1" ref="J713" ca="1">_FV(A713,"High")</f>
        <v>51</v>
      </c>
      <c r="K713" s="23" cm="1">
        <f t="array" aca="1" ref="K713" ca="1">_FV(A713,"Previous close",TRUE)</f>
        <v>50.8551</v>
      </c>
      <c r="L713" s="26"/>
      <c r="M713" s="23" cm="1">
        <f t="array" aca="1" ref="M713" ca="1">_FV(A713,"52 week low",TRUE)</f>
        <v>40.320099999999996</v>
      </c>
      <c r="N713" s="23" cm="1">
        <f t="array" aca="1" ref="N713" ca="1">_FV(A713,"52 week high",TRUE)</f>
        <v>55.05</v>
      </c>
      <c r="O713" s="8" cm="1">
        <f t="array" aca="1" ref="O713" ca="1">_FV(A713,"Volume")</f>
        <v>7319</v>
      </c>
      <c r="P713" s="7" cm="1">
        <f t="array" aca="1" ref="P713" ca="1">_FV(A713,"Volume average",TRUE)</f>
        <v>17943</v>
      </c>
      <c r="Q713" t="s">
        <v>151</v>
      </c>
      <c r="S713" t="s">
        <v>440</v>
      </c>
      <c r="T713" s="25" cm="1">
        <f t="array" aca="1" ref="T713" ca="1">_FV(A713,"Expense ratio",TRUE)</f>
        <v>8.5000000000000006E-3</v>
      </c>
      <c r="U713" s="24" cm="1">
        <f t="array" aca="1" ref="U713" ca="1">_FV(A713,"Market cap",TRUE)</f>
        <v>370549010.94999999</v>
      </c>
      <c r="V713" s="4">
        <v>370549024</v>
      </c>
      <c r="W713" s="4">
        <v>370549024</v>
      </c>
      <c r="Y713" t="s">
        <v>2170</v>
      </c>
      <c r="Z713" s="5">
        <v>50.542000000000002</v>
      </c>
      <c r="AA713" s="5">
        <v>18.054141999999999</v>
      </c>
      <c r="AB713" s="5">
        <v>4.0099999999999997E-2</v>
      </c>
      <c r="AC713" s="4">
        <v>18873</v>
      </c>
      <c r="AE713" s="5">
        <v>0.28797573519310232</v>
      </c>
      <c r="AF713" s="5">
        <v>26.823636218758612</v>
      </c>
      <c r="AI713" s="4">
        <v>18873</v>
      </c>
      <c r="AJ713" s="5">
        <v>953730.06930000009</v>
      </c>
      <c r="AL713" s="5">
        <v>55.05</v>
      </c>
      <c r="AM713" s="5">
        <v>40.32</v>
      </c>
      <c r="AN713" t="s">
        <v>47</v>
      </c>
      <c r="AO713" t="str" cm="1">
        <f t="array" aca="1" ref="AO713" ca="1">_FV(A713,"Currency")</f>
        <v>USD</v>
      </c>
      <c r="AP713" t="str" cm="1">
        <f t="array" aca="1" ref="AP713" ca="1">_FV(A713,"Exchange")</f>
        <v>NYSE Arca</v>
      </c>
      <c r="AQ713" s="6" t="str" cm="1">
        <f t="array" aca="1" ref="AQ713" ca="1">_FV(A713,"Exchange abbreviation",TRUE)</f>
        <v>ARCX</v>
      </c>
      <c r="AR713" t="str" cm="1">
        <f t="array" aca="1" ref="AR713" ca="1">_FV(A713,"Instrument type",TRUE)</f>
        <v>ETF</v>
      </c>
    </row>
    <row r="714" spans="1:44" ht="18.75" customHeight="1" x14ac:dyDescent="0.25">
      <c r="A714" t="e" vm="727">
        <v>#VALUE!</v>
      </c>
      <c r="B714" t="s">
        <v>2171</v>
      </c>
      <c r="C714" t="s">
        <v>2172</v>
      </c>
      <c r="D714" s="31" cm="1">
        <f t="array" aca="1" ref="D714" ca="1">_FV(A714,"Last trade time",TRUE)</f>
        <v>45824.843750092186</v>
      </c>
      <c r="E714" s="23" cm="1">
        <f t="array" aca="1" ref="E714" ca="1">_FV(A714,"Price")</f>
        <v>21.21</v>
      </c>
      <c r="F714" s="27" cm="1">
        <f t="array" aca="1" ref="F714" ca="1">_FV(A714,"Change (%)",TRUE)</f>
        <v>4.261E-3</v>
      </c>
      <c r="G714" s="26" cm="1">
        <f t="array" aca="1" ref="G714" ca="1">_FV(A714,"Change")</f>
        <v>0.09</v>
      </c>
      <c r="H714" s="23" cm="1">
        <f t="array" aca="1" ref="H714" ca="1">_FV(A714,"Open")</f>
        <v>21.207999999999998</v>
      </c>
      <c r="I714" s="23" cm="1">
        <f t="array" aca="1" ref="I714" ca="1">_FV(A714,"Low")</f>
        <v>21.09</v>
      </c>
      <c r="J714" s="23" cm="1">
        <f t="array" aca="1" ref="J714" ca="1">_FV(A714,"High")</f>
        <v>21.254999999999999</v>
      </c>
      <c r="K714" s="23" cm="1">
        <f t="array" aca="1" ref="K714" ca="1">_FV(A714,"Previous close",TRUE)</f>
        <v>21.12</v>
      </c>
      <c r="L714" s="26"/>
      <c r="M714" s="23" cm="1">
        <f t="array" aca="1" ref="M714" ca="1">_FV(A714,"52 week low",TRUE)</f>
        <v>18.37</v>
      </c>
      <c r="N714" s="23" cm="1">
        <f t="array" aca="1" ref="N714" ca="1">_FV(A714,"52 week high",TRUE)</f>
        <v>24.41</v>
      </c>
      <c r="O714" s="8" cm="1">
        <f t="array" aca="1" ref="O714" ca="1">_FV(A714,"Volume")</f>
        <v>5252</v>
      </c>
      <c r="P714" s="7" cm="1">
        <f t="array" aca="1" ref="P714" ca="1">_FV(A714,"Volume average",TRUE)</f>
        <v>4945</v>
      </c>
      <c r="Q714" t="s">
        <v>1617</v>
      </c>
      <c r="S714" t="s">
        <v>2173</v>
      </c>
      <c r="T714" s="25" cm="1">
        <f t="array" aca="1" ref="T714" ca="1">_FV(A714,"Expense ratio",TRUE)</f>
        <v>8.5000000000000006E-3</v>
      </c>
      <c r="U714" s="24" cm="1">
        <f t="array" aca="1" ref="U714" ca="1">_FV(A714,"Market cap",TRUE)</f>
        <v>16832858.920000002</v>
      </c>
      <c r="V714" s="4">
        <v>16832858</v>
      </c>
      <c r="W714" s="4">
        <v>16832858</v>
      </c>
      <c r="Y714" t="s">
        <v>2174</v>
      </c>
      <c r="Z714" s="5">
        <v>20.260000000000002</v>
      </c>
      <c r="AA714" s="5">
        <v>14.950214000000001</v>
      </c>
      <c r="AB714" s="5">
        <v>0.13639999999999999</v>
      </c>
      <c r="AC714" s="4">
        <v>5503</v>
      </c>
      <c r="AE714" s="5">
        <v>-1.9801262919760481</v>
      </c>
      <c r="AF714" s="5">
        <v>-2.7911901338292018</v>
      </c>
      <c r="AI714" s="4">
        <v>5503</v>
      </c>
      <c r="AJ714" s="5">
        <v>111380.72</v>
      </c>
      <c r="AL714" s="5">
        <v>24.41</v>
      </c>
      <c r="AM714" s="5">
        <v>18.37</v>
      </c>
      <c r="AN714" t="s">
        <v>47</v>
      </c>
      <c r="AO714" t="str" cm="1">
        <f t="array" aca="1" ref="AO714" ca="1">_FV(A714,"Currency")</f>
        <v>USD</v>
      </c>
      <c r="AP714" t="str" cm="1">
        <f t="array" aca="1" ref="AP714" ca="1">_FV(A714,"Exchange")</f>
        <v>Nasdaq Stock Market</v>
      </c>
      <c r="AQ714" s="6" t="str" cm="1">
        <f t="array" aca="1" ref="AQ714" ca="1">_FV(A714,"Exchange abbreviation",TRUE)</f>
        <v>XNAS</v>
      </c>
      <c r="AR714" t="str" cm="1">
        <f t="array" aca="1" ref="AR714" ca="1">_FV(A714,"Instrument type",TRUE)</f>
        <v>ETF</v>
      </c>
    </row>
    <row r="715" spans="1:44" ht="18.75" customHeight="1" x14ac:dyDescent="0.25">
      <c r="A715" t="e" vm="728">
        <v>#VALUE!</v>
      </c>
      <c r="B715" t="s">
        <v>2175</v>
      </c>
      <c r="C715" t="s">
        <v>2176</v>
      </c>
      <c r="D715" s="31" cm="1">
        <f t="array" aca="1" ref="D715" ca="1">_FV(A715,"Last trade time",TRUE)</f>
        <v>45824.843750265623</v>
      </c>
      <c r="E715" s="23" cm="1">
        <f t="array" aca="1" ref="E715" ca="1">_FV(A715,"Price")</f>
        <v>27.06</v>
      </c>
      <c r="F715" s="27" cm="1">
        <f t="array" aca="1" ref="F715" ca="1">_FV(A715,"Change (%)",TRUE)</f>
        <v>-1.4099999999999998E-3</v>
      </c>
      <c r="G715" s="26" cm="1">
        <f t="array" aca="1" ref="G715" ca="1">_FV(A715,"Change")</f>
        <v>-3.8199999999999998E-2</v>
      </c>
      <c r="H715" s="23" cm="1">
        <f t="array" aca="1" ref="H715" ca="1">_FV(A715,"Open")</f>
        <v>27.3</v>
      </c>
      <c r="I715" s="23" cm="1">
        <f t="array" aca="1" ref="I715" ca="1">_FV(A715,"Low")</f>
        <v>27.06</v>
      </c>
      <c r="J715" s="23" cm="1">
        <f t="array" aca="1" ref="J715" ca="1">_FV(A715,"High")</f>
        <v>27.3</v>
      </c>
      <c r="K715" s="23" cm="1">
        <f t="array" aca="1" ref="K715" ca="1">_FV(A715,"Previous close",TRUE)</f>
        <v>27.098199999999999</v>
      </c>
      <c r="L715" s="26"/>
      <c r="M715" s="23" cm="1">
        <f t="array" aca="1" ref="M715" ca="1">_FV(A715,"52 week low",TRUE)</f>
        <v>23.46</v>
      </c>
      <c r="N715" s="23" cm="1">
        <f t="array" aca="1" ref="N715" ca="1">_FV(A715,"52 week high",TRUE)</f>
        <v>32</v>
      </c>
      <c r="O715" s="8" cm="1">
        <f t="array" aca="1" ref="O715" ca="1">_FV(A715,"Volume")</f>
        <v>822</v>
      </c>
      <c r="P715" s="7" cm="1">
        <f t="array" aca="1" ref="P715" ca="1">_FV(A715,"Volume average",TRUE)</f>
        <v>2076</v>
      </c>
      <c r="Q715" t="s">
        <v>351</v>
      </c>
      <c r="S715" t="s">
        <v>2162</v>
      </c>
      <c r="T715" s="25" cm="1">
        <f t="array" aca="1" ref="T715" ca="1">_FV(A715,"Expense ratio",TRUE)</f>
        <v>8.5000000000000006E-3</v>
      </c>
      <c r="U715" s="24" cm="1">
        <f t="array" aca="1" ref="U715" ca="1">_FV(A715,"Market cap",TRUE)</f>
        <v>15491977.02</v>
      </c>
      <c r="V715" s="4">
        <v>15491977</v>
      </c>
      <c r="W715" s="4">
        <v>15491977</v>
      </c>
      <c r="Y715" t="s">
        <v>2177</v>
      </c>
      <c r="Z715" s="5">
        <v>26.682300000000001</v>
      </c>
      <c r="AA715" s="5">
        <v>24.385346999999999</v>
      </c>
      <c r="AB715" s="5">
        <v>1.7500000000000002E-2</v>
      </c>
      <c r="AC715" s="4">
        <v>1677</v>
      </c>
      <c r="AE715" s="5">
        <v>1.323091674200594</v>
      </c>
      <c r="AF715" s="5">
        <v>-7.0904695063982448</v>
      </c>
      <c r="AI715" s="4">
        <v>1677</v>
      </c>
      <c r="AJ715" s="5">
        <v>44770.701300000001</v>
      </c>
      <c r="AL715" s="4">
        <v>32</v>
      </c>
      <c r="AM715" s="5">
        <v>23.46</v>
      </c>
      <c r="AN715" t="s">
        <v>47</v>
      </c>
      <c r="AO715" t="str" cm="1">
        <f t="array" aca="1" ref="AO715" ca="1">_FV(A715,"Currency")</f>
        <v>USD</v>
      </c>
      <c r="AP715" t="str" cm="1">
        <f t="array" aca="1" ref="AP715" ca="1">_FV(A715,"Exchange")</f>
        <v>Nasdaq Stock Market</v>
      </c>
      <c r="AQ715" s="6" t="str" cm="1">
        <f t="array" aca="1" ref="AQ715" ca="1">_FV(A715,"Exchange abbreviation",TRUE)</f>
        <v>XNAS</v>
      </c>
      <c r="AR715" t="str" cm="1">
        <f t="array" aca="1" ref="AR715" ca="1">_FV(A715,"Instrument type",TRUE)</f>
        <v>ETF</v>
      </c>
    </row>
    <row r="716" spans="1:44" ht="18.75" customHeight="1" x14ac:dyDescent="0.25">
      <c r="A716" t="e" vm="729">
        <v>#VALUE!</v>
      </c>
      <c r="B716" t="s">
        <v>2178</v>
      </c>
      <c r="C716" t="s">
        <v>2179</v>
      </c>
      <c r="D716" s="31" cm="1">
        <f t="array" aca="1" ref="D716" ca="1">_FV(A716,"Last trade time",TRUE)</f>
        <v>45824.922043020313</v>
      </c>
      <c r="E716" s="23" cm="1">
        <f t="array" aca="1" ref="E716" ca="1">_FV(A716,"Price")</f>
        <v>22.04</v>
      </c>
      <c r="F716" s="27" cm="1">
        <f t="array" aca="1" ref="F716" ca="1">_FV(A716,"Change (%)",TRUE)</f>
        <v>-1.2544999999999999E-2</v>
      </c>
      <c r="G716" s="26" cm="1">
        <f t="array" aca="1" ref="G716" ca="1">_FV(A716,"Change")</f>
        <v>-0.28000000000000003</v>
      </c>
      <c r="H716" s="23" cm="1">
        <f t="array" aca="1" ref="H716" ca="1">_FV(A716,"Open")</f>
        <v>22.26</v>
      </c>
      <c r="I716" s="23" cm="1">
        <f t="array" aca="1" ref="I716" ca="1">_FV(A716,"Low")</f>
        <v>21.986000000000001</v>
      </c>
      <c r="J716" s="23" cm="1">
        <f t="array" aca="1" ref="J716" ca="1">_FV(A716,"High")</f>
        <v>22.26</v>
      </c>
      <c r="K716" s="23" cm="1">
        <f t="array" aca="1" ref="K716" ca="1">_FV(A716,"Previous close",TRUE)</f>
        <v>22.32</v>
      </c>
      <c r="L716" s="26"/>
      <c r="M716" s="23" cm="1">
        <f t="array" aca="1" ref="M716" ca="1">_FV(A716,"52 week low",TRUE)</f>
        <v>18.39</v>
      </c>
      <c r="N716" s="23" cm="1">
        <f t="array" aca="1" ref="N716" ca="1">_FV(A716,"52 week high",TRUE)</f>
        <v>22.4</v>
      </c>
      <c r="O716" s="8" cm="1">
        <f t="array" aca="1" ref="O716" ca="1">_FV(A716,"Volume")</f>
        <v>132133</v>
      </c>
      <c r="P716" s="7" cm="1">
        <f t="array" aca="1" ref="P716" ca="1">_FV(A716,"Volume average",TRUE)</f>
        <v>103800</v>
      </c>
      <c r="Q716" t="s">
        <v>129</v>
      </c>
      <c r="R716" t="s">
        <v>79</v>
      </c>
      <c r="S716" t="s">
        <v>318</v>
      </c>
      <c r="T716" s="25" cm="1">
        <f t="array" aca="1" ref="T716" ca="1">_FV(A716,"Expense ratio",TRUE)</f>
        <v>8.5000000000000006E-3</v>
      </c>
      <c r="U716" s="24" cm="1">
        <f t="array" aca="1" ref="U716" ca="1">_FV(A716,"Market cap",TRUE)</f>
        <v>206688235.58000001</v>
      </c>
      <c r="V716" s="4">
        <v>206683504</v>
      </c>
      <c r="W716" s="4">
        <v>206683504</v>
      </c>
      <c r="Y716" t="s">
        <v>2180</v>
      </c>
      <c r="Z716" s="5">
        <v>21.6</v>
      </c>
      <c r="AA716" s="20"/>
      <c r="AB716" s="5">
        <v>0.156</v>
      </c>
      <c r="AC716" s="4">
        <v>121239</v>
      </c>
      <c r="AE716" s="5">
        <v>17.766484926940599</v>
      </c>
      <c r="AF716" s="5">
        <v>29.18555672321293</v>
      </c>
      <c r="AH716" s="16"/>
      <c r="AI716" s="4">
        <v>121239</v>
      </c>
      <c r="AJ716" s="5">
        <v>2626036.7400000002</v>
      </c>
      <c r="AL716" s="5">
        <v>22.4</v>
      </c>
      <c r="AM716" s="5">
        <v>18.39</v>
      </c>
      <c r="AN716" t="s">
        <v>90</v>
      </c>
      <c r="AO716" t="str" cm="1">
        <f t="array" aca="1" ref="AO716" ca="1">_FV(A716,"Currency")</f>
        <v>USD</v>
      </c>
      <c r="AP716" t="str" cm="1">
        <f t="array" aca="1" ref="AP716" ca="1">_FV(A716,"Exchange")</f>
        <v>CBOE BZX Exchange</v>
      </c>
      <c r="AQ716" s="6" t="str" cm="1">
        <f t="array" aca="1" ref="AQ716" ca="1">_FV(A716,"Exchange abbreviation",TRUE)</f>
        <v>BATS</v>
      </c>
      <c r="AR716" t="str" cm="1">
        <f t="array" aca="1" ref="AR716" ca="1">_FV(A716,"Instrument type",TRUE)</f>
        <v>ETF</v>
      </c>
    </row>
    <row r="717" spans="1:44" ht="18.75" customHeight="1" x14ac:dyDescent="0.25">
      <c r="A717" t="e" vm="730">
        <v>#VALUE!</v>
      </c>
      <c r="B717" t="s">
        <v>2181</v>
      </c>
      <c r="C717" t="s">
        <v>2182</v>
      </c>
      <c r="D717" s="31" cm="1">
        <f t="array" aca="1" ref="D717" ca="1">_FV(A717,"Last trade time",TRUE)</f>
        <v>45824.84027780078</v>
      </c>
      <c r="E717" s="23" cm="1">
        <f t="array" aca="1" ref="E717" ca="1">_FV(A717,"Price")</f>
        <v>27.143599999999999</v>
      </c>
      <c r="F717" s="27" cm="1">
        <f t="array" aca="1" ref="F717" ca="1">_FV(A717,"Change (%)",TRUE)</f>
        <v>3.434E-3</v>
      </c>
      <c r="G717" s="26" cm="1">
        <f t="array" aca="1" ref="G717" ca="1">_FV(A717,"Change")</f>
        <v>9.2899999999999996E-2</v>
      </c>
      <c r="H717" s="23" cm="1">
        <f t="array" aca="1" ref="H717" ca="1">_FV(A717,"Open")</f>
        <v>27.143599999999999</v>
      </c>
      <c r="I717" s="23" cm="1">
        <f t="array" aca="1" ref="I717" ca="1">_FV(A717,"Low")</f>
        <v>27.143599999999999</v>
      </c>
      <c r="J717" s="23" cm="1">
        <f t="array" aca="1" ref="J717" ca="1">_FV(A717,"High")</f>
        <v>27.143599999999999</v>
      </c>
      <c r="K717" s="23" cm="1">
        <f t="array" aca="1" ref="K717" ca="1">_FV(A717,"Previous close",TRUE)</f>
        <v>27.050699999999999</v>
      </c>
      <c r="L717" s="26"/>
      <c r="M717" s="23" cm="1">
        <f t="array" aca="1" ref="M717" ca="1">_FV(A717,"52 week low",TRUE)</f>
        <v>23.76</v>
      </c>
      <c r="N717" s="23" cm="1">
        <f t="array" aca="1" ref="N717" ca="1">_FV(A717,"52 week high",TRUE)</f>
        <v>27.355</v>
      </c>
      <c r="O717" s="8" cm="1">
        <f t="array" aca="1" ref="O717" ca="1">_FV(A717,"Volume")</f>
        <v>0</v>
      </c>
      <c r="P717" s="7" cm="1">
        <f t="array" aca="1" ref="P717" ca="1">_FV(A717,"Volume average",TRUE)</f>
        <v>747</v>
      </c>
      <c r="Q717" t="s">
        <v>923</v>
      </c>
      <c r="S717" t="s">
        <v>2006</v>
      </c>
      <c r="T717" s="25" cm="1">
        <f t="array" aca="1" ref="T717" ca="1">_FV(A717,"Expense ratio",TRUE)</f>
        <v>8.5000000000000006E-3</v>
      </c>
      <c r="U717" s="24" cm="1">
        <f t="array" aca="1" ref="U717" ca="1">_FV(A717,"Market cap",TRUE)</f>
        <v>16920720.02</v>
      </c>
      <c r="V717" s="4">
        <v>16920720</v>
      </c>
      <c r="W717" s="4">
        <v>16920720</v>
      </c>
      <c r="Y717" t="s">
        <v>2183</v>
      </c>
      <c r="Z717" s="5">
        <v>27.207100000000001</v>
      </c>
      <c r="AA717" s="5">
        <v>16.231693</v>
      </c>
      <c r="AB717" s="20"/>
      <c r="AC717" s="4">
        <v>2180</v>
      </c>
      <c r="AE717" s="5">
        <v>12.35379358601099</v>
      </c>
      <c r="AF717" s="20"/>
      <c r="AH717" s="16"/>
      <c r="AI717" s="4">
        <v>2180</v>
      </c>
      <c r="AJ717" s="5">
        <v>59269.622000000003</v>
      </c>
      <c r="AL717" s="5">
        <v>27.187999999999999</v>
      </c>
      <c r="AM717" s="5">
        <v>23.76</v>
      </c>
      <c r="AN717" t="s">
        <v>47</v>
      </c>
      <c r="AO717" t="str" cm="1">
        <f t="array" aca="1" ref="AO717" ca="1">_FV(A717,"Currency")</f>
        <v>USD</v>
      </c>
      <c r="AP717" t="str" cm="1">
        <f t="array" aca="1" ref="AP717" ca="1">_FV(A717,"Exchange")</f>
        <v>NYSE Arca</v>
      </c>
      <c r="AQ717" s="6" t="str" cm="1">
        <f t="array" aca="1" ref="AQ717" ca="1">_FV(A717,"Exchange abbreviation",TRUE)</f>
        <v>ARCX</v>
      </c>
      <c r="AR717" t="str" cm="1">
        <f t="array" aca="1" ref="AR717" ca="1">_FV(A717,"Instrument type",TRUE)</f>
        <v>ETF</v>
      </c>
    </row>
    <row r="718" spans="1:44" ht="18.75" customHeight="1" x14ac:dyDescent="0.25">
      <c r="A718" t="e" vm="731">
        <v>#VALUE!</v>
      </c>
      <c r="B718" t="s">
        <v>2184</v>
      </c>
      <c r="C718" t="s">
        <v>2185</v>
      </c>
      <c r="D718" s="31" cm="1">
        <f t="array" aca="1" ref="D718" ca="1">_FV(A718,"Last trade time",TRUE)</f>
        <v>45824.840277789066</v>
      </c>
      <c r="E718" s="23" cm="1">
        <f t="array" aca="1" ref="E718" ca="1">_FV(A718,"Price")</f>
        <v>26.023700000000002</v>
      </c>
      <c r="F718" s="27" cm="1">
        <f t="array" aca="1" ref="F718" ca="1">_FV(A718,"Change (%)",TRUE)</f>
        <v>1.3876999999999999E-2</v>
      </c>
      <c r="G718" s="26" cm="1">
        <f t="array" aca="1" ref="G718" ca="1">_FV(A718,"Change")</f>
        <v>0.35620000000000002</v>
      </c>
      <c r="H718" s="23" cm="1">
        <f t="array" aca="1" ref="H718" ca="1">_FV(A718,"Open")</f>
        <v>26.03</v>
      </c>
      <c r="I718" s="23" cm="1">
        <f t="array" aca="1" ref="I718" ca="1">_FV(A718,"Low")</f>
        <v>26.023700000000002</v>
      </c>
      <c r="J718" s="23" cm="1">
        <f t="array" aca="1" ref="J718" ca="1">_FV(A718,"High")</f>
        <v>26.030100000000001</v>
      </c>
      <c r="K718" s="23" cm="1">
        <f t="array" aca="1" ref="K718" ca="1">_FV(A718,"Previous close",TRUE)</f>
        <v>25.6675</v>
      </c>
      <c r="L718" s="26"/>
      <c r="M718" s="23" cm="1">
        <f t="array" aca="1" ref="M718" ca="1">_FV(A718,"52 week low",TRUE)</f>
        <v>21.405799999999999</v>
      </c>
      <c r="N718" s="23" cm="1">
        <f t="array" aca="1" ref="N718" ca="1">_FV(A718,"52 week high",TRUE)</f>
        <v>28.53</v>
      </c>
      <c r="O718" s="8" cm="1">
        <f t="array" aca="1" ref="O718" ca="1">_FV(A718,"Volume")</f>
        <v>2003</v>
      </c>
      <c r="P718" s="7" cm="1">
        <f t="array" aca="1" ref="P718" ca="1">_FV(A718,"Volume average",TRUE)</f>
        <v>3094</v>
      </c>
      <c r="Q718" t="s">
        <v>2186</v>
      </c>
      <c r="S718" t="s">
        <v>2187</v>
      </c>
      <c r="T718" s="25" cm="1">
        <f t="array" aca="1" ref="T718" ca="1">_FV(A718,"Expense ratio",TRUE)</f>
        <v>8.5000000000000006E-3</v>
      </c>
      <c r="U718" s="24" cm="1">
        <f t="array" aca="1" ref="U718" ca="1">_FV(A718,"Market cap",TRUE)</f>
        <v>9287888.1300000008</v>
      </c>
      <c r="V718" s="4">
        <v>9287888</v>
      </c>
      <c r="W718" s="4">
        <v>9287888</v>
      </c>
      <c r="Y718" t="s">
        <v>1937</v>
      </c>
      <c r="Z718" s="5">
        <v>26.001799999999999</v>
      </c>
      <c r="AA718" s="5">
        <v>26.481660000000002</v>
      </c>
      <c r="AB718" s="4">
        <v>0</v>
      </c>
      <c r="AC718" s="4">
        <v>1384</v>
      </c>
      <c r="AE718" s="5">
        <v>-0.28044545638865598</v>
      </c>
      <c r="AF718" s="5">
        <v>7.1231058067196429</v>
      </c>
      <c r="AI718" s="4">
        <v>1384</v>
      </c>
      <c r="AJ718" s="5">
        <v>35997.148000000001</v>
      </c>
      <c r="AL718" s="5">
        <v>28.53</v>
      </c>
      <c r="AM718" s="5">
        <v>21.405999999999999</v>
      </c>
      <c r="AN718" t="s">
        <v>47</v>
      </c>
      <c r="AO718" t="str" cm="1">
        <f t="array" aca="1" ref="AO718" ca="1">_FV(A718,"Currency")</f>
        <v>USD</v>
      </c>
      <c r="AP718" t="str" cm="1">
        <f t="array" aca="1" ref="AP718" ca="1">_FV(A718,"Exchange")</f>
        <v>NYSE Arca</v>
      </c>
      <c r="AQ718" s="6" t="str" cm="1">
        <f t="array" aca="1" ref="AQ718" ca="1">_FV(A718,"Exchange abbreviation",TRUE)</f>
        <v>ARCX</v>
      </c>
      <c r="AR718" t="str" cm="1">
        <f t="array" aca="1" ref="AR718" ca="1">_FV(A718,"Instrument type",TRUE)</f>
        <v>ETF</v>
      </c>
    </row>
    <row r="719" spans="1:44" ht="18.75" customHeight="1" x14ac:dyDescent="0.25">
      <c r="A719" t="e" vm="732">
        <v>#VALUE!</v>
      </c>
      <c r="B719" t="s">
        <v>2188</v>
      </c>
      <c r="C719" t="s">
        <v>2189</v>
      </c>
      <c r="D719" s="31" cm="1">
        <f t="array" aca="1" ref="D719" ca="1">_FV(A719,"Last trade time",TRUE)</f>
        <v>45824.840277812502</v>
      </c>
      <c r="E719" s="23" cm="1">
        <f t="array" aca="1" ref="E719" ca="1">_FV(A719,"Price")</f>
        <v>24.627600000000001</v>
      </c>
      <c r="F719" s="27" cm="1">
        <f t="array" aca="1" ref="F719" ca="1">_FV(A719,"Change (%)",TRUE)</f>
        <v>-2.0830000000000002E-3</v>
      </c>
      <c r="G719" s="26" cm="1">
        <f t="array" aca="1" ref="G719" ca="1">_FV(A719,"Change")</f>
        <v>-5.1400000000000001E-2</v>
      </c>
      <c r="H719" s="23" cm="1">
        <f t="array" aca="1" ref="H719" ca="1">_FV(A719,"Open")</f>
        <v>24.57</v>
      </c>
      <c r="I719" s="23" cm="1">
        <f t="array" aca="1" ref="I719" ca="1">_FV(A719,"Low")</f>
        <v>24.57</v>
      </c>
      <c r="J719" s="23" cm="1">
        <f t="array" aca="1" ref="J719" ca="1">_FV(A719,"High")</f>
        <v>24.627600000000001</v>
      </c>
      <c r="K719" s="23" cm="1">
        <f t="array" aca="1" ref="K719" ca="1">_FV(A719,"Previous close",TRUE)</f>
        <v>24.678999999999998</v>
      </c>
      <c r="L719" s="26"/>
      <c r="M719" s="23" cm="1">
        <f t="array" aca="1" ref="M719" ca="1">_FV(A719,"52 week low",TRUE)</f>
        <v>20.57</v>
      </c>
      <c r="N719" s="23" cm="1">
        <f t="array" aca="1" ref="N719" ca="1">_FV(A719,"52 week high",TRUE)</f>
        <v>27.02</v>
      </c>
      <c r="O719" s="8" cm="1">
        <f t="array" aca="1" ref="O719" ca="1">_FV(A719,"Volume")</f>
        <v>178</v>
      </c>
      <c r="P719" s="7" cm="1">
        <f t="array" aca="1" ref="P719" ca="1">_FV(A719,"Volume average",TRUE)</f>
        <v>1799</v>
      </c>
      <c r="Q719" t="s">
        <v>490</v>
      </c>
      <c r="T719" s="25" cm="1">
        <f t="array" aca="1" ref="T719" ca="1">_FV(A719,"Expense ratio",TRUE)</f>
        <v>8.5000000000000006E-3</v>
      </c>
      <c r="U719" s="24" cm="1">
        <f t="array" aca="1" ref="U719" ca="1">_FV(A719,"Market cap",TRUE)</f>
        <v>2891596.55</v>
      </c>
      <c r="V719" s="16"/>
      <c r="W719" s="16"/>
      <c r="X719" t="s">
        <v>2190</v>
      </c>
      <c r="Z719" s="18"/>
      <c r="AA719" s="20"/>
      <c r="AB719" s="20"/>
      <c r="AC719" s="21">
        <v>1752</v>
      </c>
      <c r="AE719" s="18"/>
      <c r="AF719" s="20"/>
      <c r="AI719" s="21"/>
      <c r="AJ719" s="18"/>
      <c r="AL719" s="18"/>
      <c r="AM719" s="18"/>
      <c r="AN719" t="s">
        <v>73</v>
      </c>
      <c r="AO719" t="str" cm="1">
        <f t="array" aca="1" ref="AO719" ca="1">_FV(A719,"Currency")</f>
        <v>USD</v>
      </c>
      <c r="AP719" t="str" cm="1">
        <f t="array" aca="1" ref="AP719" ca="1">_FV(A719,"Exchange")</f>
        <v>NYSE Arca</v>
      </c>
      <c r="AQ719" s="6" t="str" cm="1">
        <f t="array" aca="1" ref="AQ719" ca="1">_FV(A719,"Exchange abbreviation",TRUE)</f>
        <v>ARCX</v>
      </c>
      <c r="AR719" t="str" cm="1">
        <f t="array" aca="1" ref="AR719" ca="1">_FV(A719,"Instrument type",TRUE)</f>
        <v>ETF</v>
      </c>
    </row>
    <row r="720" spans="1:44" ht="18.75" customHeight="1" x14ac:dyDescent="0.25">
      <c r="A720" t="e" vm="733">
        <v>#VALUE!</v>
      </c>
      <c r="B720" t="s">
        <v>2191</v>
      </c>
      <c r="C720" t="s">
        <v>2182</v>
      </c>
      <c r="D720" s="31" cm="1">
        <f t="array" aca="1" ref="D720" ca="1">_FV(A720,"Last trade time",TRUE)</f>
        <v>45824.84027780078</v>
      </c>
      <c r="E720" s="23" cm="1">
        <f t="array" aca="1" ref="E720" ca="1">_FV(A720,"Price")</f>
        <v>29.724699999999999</v>
      </c>
      <c r="F720" s="27" cm="1">
        <f t="array" aca="1" ref="F720" ca="1">_FV(A720,"Change (%)",TRUE)</f>
        <v>2.5729999999999998E-3</v>
      </c>
      <c r="G720" s="26" cm="1">
        <f t="array" aca="1" ref="G720" ca="1">_FV(A720,"Change")</f>
        <v>7.6300000000000007E-2</v>
      </c>
      <c r="H720" s="23" cm="1">
        <f t="array" aca="1" ref="H720" ca="1">_FV(A720,"Open")</f>
        <v>29.83</v>
      </c>
      <c r="I720" s="23" cm="1">
        <f t="array" aca="1" ref="I720" ca="1">_FV(A720,"Low")</f>
        <v>29.724699999999999</v>
      </c>
      <c r="J720" s="23" cm="1">
        <f t="array" aca="1" ref="J720" ca="1">_FV(A720,"High")</f>
        <v>29.83</v>
      </c>
      <c r="K720" s="23" cm="1">
        <f t="array" aca="1" ref="K720" ca="1">_FV(A720,"Previous close",TRUE)</f>
        <v>29.648399999999999</v>
      </c>
      <c r="L720" s="26"/>
      <c r="M720" s="23" cm="1">
        <f t="array" aca="1" ref="M720" ca="1">_FV(A720,"52 week low",TRUE)</f>
        <v>26.08</v>
      </c>
      <c r="N720" s="23" cm="1">
        <f t="array" aca="1" ref="N720" ca="1">_FV(A720,"52 week high",TRUE)</f>
        <v>29.9</v>
      </c>
      <c r="O720" s="8" cm="1">
        <f t="array" aca="1" ref="O720" ca="1">_FV(A720,"Volume")</f>
        <v>2262</v>
      </c>
      <c r="P720" s="7" cm="1">
        <f t="array" aca="1" ref="P720" ca="1">_FV(A720,"Volume average",TRUE)</f>
        <v>1419</v>
      </c>
      <c r="Q720" t="s">
        <v>923</v>
      </c>
      <c r="S720" t="s">
        <v>2006</v>
      </c>
      <c r="T720" s="25" cm="1">
        <f t="array" aca="1" ref="T720" ca="1">_FV(A720,"Expense ratio",TRUE)</f>
        <v>8.5000000000000006E-3</v>
      </c>
      <c r="U720" s="24" cm="1">
        <f t="array" aca="1" ref="U720" ca="1">_FV(A720,"Market cap",TRUE)</f>
        <v>22772193.219999999</v>
      </c>
      <c r="V720" s="4">
        <v>22772192</v>
      </c>
      <c r="W720" s="4">
        <v>22772192</v>
      </c>
      <c r="Y720" t="s">
        <v>2192</v>
      </c>
      <c r="Z720" s="5">
        <v>29.716100000000001</v>
      </c>
      <c r="AA720" s="5">
        <v>16.356054</v>
      </c>
      <c r="AB720" s="4">
        <v>0</v>
      </c>
      <c r="AC720" s="4">
        <v>1685</v>
      </c>
      <c r="AE720" s="5">
        <v>12.1040687370461</v>
      </c>
      <c r="AF720" s="5">
        <v>8.2862852844735269</v>
      </c>
      <c r="AI720" s="4">
        <v>1685</v>
      </c>
      <c r="AJ720" s="5">
        <v>50103.474999999999</v>
      </c>
      <c r="AL720" s="5">
        <v>29.815100000000001</v>
      </c>
      <c r="AM720" s="5">
        <v>26.08</v>
      </c>
      <c r="AN720" t="s">
        <v>47</v>
      </c>
      <c r="AO720" t="str" cm="1">
        <f t="array" aca="1" ref="AO720" ca="1">_FV(A720,"Currency")</f>
        <v>USD</v>
      </c>
      <c r="AP720" t="str" cm="1">
        <f t="array" aca="1" ref="AP720" ca="1">_FV(A720,"Exchange")</f>
        <v>NYSE Arca</v>
      </c>
      <c r="AQ720" s="6" t="str" cm="1">
        <f t="array" aca="1" ref="AQ720" ca="1">_FV(A720,"Exchange abbreviation",TRUE)</f>
        <v>ARCX</v>
      </c>
      <c r="AR720" t="str" cm="1">
        <f t="array" aca="1" ref="AR720" ca="1">_FV(A720,"Instrument type",TRUE)</f>
        <v>ETF</v>
      </c>
    </row>
    <row r="721" spans="1:44" ht="18.75" customHeight="1" x14ac:dyDescent="0.25">
      <c r="A721" t="e" vm="734">
        <v>#VALUE!</v>
      </c>
      <c r="B721" t="s">
        <v>2193</v>
      </c>
      <c r="C721" t="s">
        <v>2194</v>
      </c>
      <c r="D721" s="31" cm="1">
        <f t="array" aca="1" ref="D721" ca="1">_FV(A721,"Last trade time",TRUE)</f>
        <v>45824.840277777781</v>
      </c>
      <c r="E721" s="23" cm="1">
        <f t="array" aca="1" ref="E721" ca="1">_FV(A721,"Price")</f>
        <v>18.607700000000001</v>
      </c>
      <c r="F721" s="27" cm="1">
        <f t="array" aca="1" ref="F721" ca="1">_FV(A721,"Change (%)",TRUE)</f>
        <v>3.1649999999999998E-3</v>
      </c>
      <c r="G721" s="26" cm="1">
        <f t="array" aca="1" ref="G721" ca="1">_FV(A721,"Change")</f>
        <v>5.8700000000000002E-2</v>
      </c>
      <c r="H721" s="23" cm="1">
        <f t="array" aca="1" ref="H721" ca="1">_FV(A721,"Open")</f>
        <v>18.607700000000001</v>
      </c>
      <c r="I721" s="23" cm="1">
        <f t="array" aca="1" ref="I721" ca="1">_FV(A721,"Low")</f>
        <v>18.607700000000001</v>
      </c>
      <c r="J721" s="23" cm="1">
        <f t="array" aca="1" ref="J721" ca="1">_FV(A721,"High")</f>
        <v>18.607700000000001</v>
      </c>
      <c r="K721" s="23" cm="1">
        <f t="array" aca="1" ref="K721" ca="1">_FV(A721,"Previous close",TRUE)</f>
        <v>18.548999999999999</v>
      </c>
      <c r="L721" s="26"/>
      <c r="M721" s="23" cm="1">
        <f t="array" aca="1" ref="M721" ca="1">_FV(A721,"52 week low",TRUE)</f>
        <v>16.932200000000002</v>
      </c>
      <c r="N721" s="23" cm="1">
        <f t="array" aca="1" ref="N721" ca="1">_FV(A721,"52 week high",TRUE)</f>
        <v>19.959800000000001</v>
      </c>
      <c r="O721" s="8" cm="1">
        <f t="array" aca="1" ref="O721" ca="1">_FV(A721,"Volume")</f>
        <v>11</v>
      </c>
      <c r="P721" s="7" cm="1">
        <f t="array" aca="1" ref="P721" ca="1">_FV(A721,"Volume average",TRUE)</f>
        <v>522</v>
      </c>
      <c r="Q721" t="s">
        <v>143</v>
      </c>
      <c r="T721" s="25" cm="1">
        <f t="array" aca="1" ref="T721" ca="1">_FV(A721,"Expense ratio",TRUE)</f>
        <v>8.5000000000000006E-3</v>
      </c>
      <c r="U721" s="24" cm="1">
        <f t="array" aca="1" ref="U721" ca="1">_FV(A721,"Market cap",TRUE)</f>
        <v>928835.41</v>
      </c>
      <c r="V721" s="16"/>
      <c r="W721" s="16"/>
      <c r="Z721" s="18"/>
      <c r="AB721" s="20"/>
      <c r="AC721" s="21">
        <v>538</v>
      </c>
      <c r="AE721" s="18"/>
      <c r="AF721" s="20"/>
      <c r="AI721" s="21"/>
      <c r="AJ721" s="18"/>
      <c r="AL721" s="18"/>
      <c r="AM721" s="18"/>
      <c r="AN721" t="s">
        <v>73</v>
      </c>
      <c r="AO721" t="str" cm="1">
        <f t="array" aca="1" ref="AO721" ca="1">_FV(A721,"Currency")</f>
        <v>USD</v>
      </c>
      <c r="AP721" t="str" cm="1">
        <f t="array" aca="1" ref="AP721" ca="1">_FV(A721,"Exchange")</f>
        <v>NYSE Arca</v>
      </c>
      <c r="AQ721" s="6" t="str" cm="1">
        <f t="array" aca="1" ref="AQ721" ca="1">_FV(A721,"Exchange abbreviation",TRUE)</f>
        <v>ARCX</v>
      </c>
      <c r="AR721" t="str" cm="1">
        <f t="array" aca="1" ref="AR721" ca="1">_FV(A721,"Instrument type",TRUE)</f>
        <v>ETF</v>
      </c>
    </row>
    <row r="722" spans="1:44" ht="18.75" customHeight="1" x14ac:dyDescent="0.25">
      <c r="A722" t="e" vm="735">
        <v>#VALUE!</v>
      </c>
      <c r="B722" t="s">
        <v>2195</v>
      </c>
      <c r="C722" t="s">
        <v>2182</v>
      </c>
      <c r="D722" s="31" cm="1">
        <f t="array" aca="1" ref="D722" ca="1">_FV(A722,"Last trade time",TRUE)</f>
        <v>45824.840277812502</v>
      </c>
      <c r="E722" s="23" cm="1">
        <f t="array" aca="1" ref="E722" ca="1">_FV(A722,"Price")</f>
        <v>31.9147</v>
      </c>
      <c r="F722" s="27" cm="1">
        <f t="array" aca="1" ref="F722" ca="1">_FV(A722,"Change (%)",TRUE)</f>
        <v>2.0439999999999998E-3</v>
      </c>
      <c r="G722" s="26" cm="1">
        <f t="array" aca="1" ref="G722" ca="1">_FV(A722,"Change")</f>
        <v>6.5100000000000005E-2</v>
      </c>
      <c r="H722" s="23" cm="1">
        <f t="array" aca="1" ref="H722" ca="1">_FV(A722,"Open")</f>
        <v>31.88</v>
      </c>
      <c r="I722" s="23" cm="1">
        <f t="array" aca="1" ref="I722" ca="1">_FV(A722,"Low")</f>
        <v>31.88</v>
      </c>
      <c r="J722" s="23" cm="1">
        <f t="array" aca="1" ref="J722" ca="1">_FV(A722,"High")</f>
        <v>31.9147</v>
      </c>
      <c r="K722" s="23" cm="1">
        <f t="array" aca="1" ref="K722" ca="1">_FV(A722,"Previous close",TRUE)</f>
        <v>31.849599999999999</v>
      </c>
      <c r="L722" s="26"/>
      <c r="M722" s="23" cm="1">
        <f t="array" aca="1" ref="M722" ca="1">_FV(A722,"52 week low",TRUE)</f>
        <v>27.6</v>
      </c>
      <c r="N722" s="23" cm="1">
        <f t="array" aca="1" ref="N722" ca="1">_FV(A722,"52 week high",TRUE)</f>
        <v>32.1</v>
      </c>
      <c r="O722" s="8" cm="1">
        <f t="array" aca="1" ref="O722" ca="1">_FV(A722,"Volume")</f>
        <v>110</v>
      </c>
      <c r="P722" s="7" cm="1">
        <f t="array" aca="1" ref="P722" ca="1">_FV(A722,"Volume average",TRUE)</f>
        <v>493</v>
      </c>
      <c r="Q722" t="s">
        <v>923</v>
      </c>
      <c r="S722" t="s">
        <v>2006</v>
      </c>
      <c r="T722" s="25" cm="1">
        <f t="array" aca="1" ref="T722" ca="1">_FV(A722,"Expense ratio",TRUE)</f>
        <v>8.5000000000000006E-3</v>
      </c>
      <c r="U722" s="24" cm="1">
        <f t="array" aca="1" ref="U722" ca="1">_FV(A722,"Market cap",TRUE)</f>
        <v>12655585.66</v>
      </c>
      <c r="V722" s="4">
        <v>12655585</v>
      </c>
      <c r="W722" s="4">
        <v>12655585</v>
      </c>
      <c r="Y722" t="s">
        <v>2196</v>
      </c>
      <c r="Z722" s="5">
        <v>31.9481</v>
      </c>
      <c r="AA722" s="5">
        <v>16.298411999999999</v>
      </c>
      <c r="AB722" s="4">
        <v>0</v>
      </c>
      <c r="AC722" s="4">
        <v>1250</v>
      </c>
      <c r="AE722" s="5">
        <v>11.588587627055791</v>
      </c>
      <c r="AF722" s="5">
        <v>11.502880166304539</v>
      </c>
      <c r="AH722" s="16"/>
      <c r="AI722" s="4">
        <v>1250</v>
      </c>
      <c r="AJ722" s="5">
        <v>39924.75</v>
      </c>
      <c r="AL722" s="5">
        <v>31.94</v>
      </c>
      <c r="AM722" s="5">
        <v>27.6</v>
      </c>
      <c r="AN722" t="s">
        <v>47</v>
      </c>
      <c r="AO722" t="str" cm="1">
        <f t="array" aca="1" ref="AO722" ca="1">_FV(A722,"Currency")</f>
        <v>USD</v>
      </c>
      <c r="AP722" t="str" cm="1">
        <f t="array" aca="1" ref="AP722" ca="1">_FV(A722,"Exchange")</f>
        <v>NYSE Arca</v>
      </c>
      <c r="AQ722" s="6" t="str" cm="1">
        <f t="array" aca="1" ref="AQ722" ca="1">_FV(A722,"Exchange abbreviation",TRUE)</f>
        <v>ARCX</v>
      </c>
      <c r="AR722" t="str" cm="1">
        <f t="array" aca="1" ref="AR722" ca="1">_FV(A722,"Instrument type",TRUE)</f>
        <v>ETF</v>
      </c>
    </row>
    <row r="723" spans="1:44" ht="18.75" customHeight="1" x14ac:dyDescent="0.25">
      <c r="A723" t="e" vm="736">
        <v>#VALUE!</v>
      </c>
      <c r="B723" t="s">
        <v>2197</v>
      </c>
      <c r="C723" t="s">
        <v>2198</v>
      </c>
      <c r="D723" s="31" cm="1">
        <f t="array" aca="1" ref="D723" ca="1">_FV(A723,"Last trade time",TRUE)</f>
        <v>45824.840341573436</v>
      </c>
      <c r="E723" s="23" cm="1">
        <f t="array" aca="1" ref="E723" ca="1">_FV(A723,"Price")</f>
        <v>53.406700000000001</v>
      </c>
      <c r="F723" s="27" cm="1">
        <f t="array" aca="1" ref="F723" ca="1">_FV(A723,"Change (%)",TRUE)</f>
        <v>4.6800000000000001E-3</v>
      </c>
      <c r="G723" s="26" cm="1">
        <f t="array" aca="1" ref="G723" ca="1">_FV(A723,"Change")</f>
        <v>0.24879999999999999</v>
      </c>
      <c r="H723" s="23" cm="1">
        <f t="array" aca="1" ref="H723" ca="1">_FV(A723,"Open")</f>
        <v>53.406700000000001</v>
      </c>
      <c r="I723" s="23" cm="1">
        <f t="array" aca="1" ref="I723" ca="1">_FV(A723,"Low")</f>
        <v>53.406700000000001</v>
      </c>
      <c r="J723" s="23" cm="1">
        <f t="array" aca="1" ref="J723" ca="1">_FV(A723,"High")</f>
        <v>53.406700000000001</v>
      </c>
      <c r="K723" s="23" cm="1">
        <f t="array" aca="1" ref="K723" ca="1">_FV(A723,"Previous close",TRUE)</f>
        <v>53.157899999999998</v>
      </c>
      <c r="L723" s="26"/>
      <c r="M723" s="23" cm="1">
        <f t="array" aca="1" ref="M723" ca="1">_FV(A723,"52 week low",TRUE)</f>
        <v>47.335000000000001</v>
      </c>
      <c r="N723" s="23" cm="1">
        <f t="array" aca="1" ref="N723" ca="1">_FV(A723,"52 week high",TRUE)</f>
        <v>55.236499999999999</v>
      </c>
      <c r="O723" s="8" cm="1">
        <f t="array" aca="1" ref="O723" ca="1">_FV(A723,"Volume")</f>
        <v>25</v>
      </c>
      <c r="P723" s="7" cm="1">
        <f t="array" aca="1" ref="P723" ca="1">_FV(A723,"Volume average",TRUE)</f>
        <v>849</v>
      </c>
      <c r="Q723" t="s">
        <v>424</v>
      </c>
      <c r="S723" t="s">
        <v>2199</v>
      </c>
      <c r="T723" s="25" cm="1">
        <f t="array" aca="1" ref="T723" ca="1">_FV(A723,"Expense ratio",TRUE)</f>
        <v>8.5000000000000006E-3</v>
      </c>
      <c r="U723" s="24" cm="1">
        <f t="array" aca="1" ref="U723" ca="1">_FV(A723,"Market cap",TRUE)</f>
        <v>11898165.6</v>
      </c>
      <c r="V723" s="4">
        <v>11898165</v>
      </c>
      <c r="W723" s="4">
        <v>11898165</v>
      </c>
      <c r="Y723" t="s">
        <v>2200</v>
      </c>
      <c r="Z723" s="5">
        <v>53.32</v>
      </c>
      <c r="AA723" s="5">
        <v>24.214562999999998</v>
      </c>
      <c r="AB723" s="5">
        <v>5.2800002999999998E-2</v>
      </c>
      <c r="AC723" s="4">
        <v>1609</v>
      </c>
      <c r="AE723" s="5">
        <v>2.079414031199645</v>
      </c>
      <c r="AF723" s="5">
        <v>11.06605577287085</v>
      </c>
      <c r="AH723" s="16"/>
      <c r="AI723" s="4">
        <v>1609</v>
      </c>
      <c r="AJ723" s="5">
        <v>85825.025399999999</v>
      </c>
      <c r="AL723" s="5">
        <v>55.237000000000002</v>
      </c>
      <c r="AM723" s="5">
        <v>47.335000000000001</v>
      </c>
      <c r="AN723" t="s">
        <v>47</v>
      </c>
      <c r="AO723" t="str" cm="1">
        <f t="array" aca="1" ref="AO723" ca="1">_FV(A723,"Currency")</f>
        <v>USD</v>
      </c>
      <c r="AP723" t="str" cm="1">
        <f t="array" aca="1" ref="AP723" ca="1">_FV(A723,"Exchange")</f>
        <v>CBOE BZX Exchange</v>
      </c>
      <c r="AQ723" s="6" t="str" cm="1">
        <f t="array" aca="1" ref="AQ723" ca="1">_FV(A723,"Exchange abbreviation",TRUE)</f>
        <v>BATS</v>
      </c>
      <c r="AR723" t="str" cm="1">
        <f t="array" aca="1" ref="AR723" ca="1">_FV(A723,"Instrument type",TRUE)</f>
        <v>ETF</v>
      </c>
    </row>
    <row r="724" spans="1:44" ht="18.75" customHeight="1" x14ac:dyDescent="0.25">
      <c r="A724" t="e" vm="737">
        <v>#VALUE!</v>
      </c>
      <c r="B724" t="s">
        <v>2201</v>
      </c>
      <c r="C724" t="s">
        <v>2202</v>
      </c>
      <c r="D724" s="31" cm="1">
        <f t="array" aca="1" ref="D724" ca="1">_FV(A724,"Last trade time",TRUE)</f>
        <v>45824.840292175781</v>
      </c>
      <c r="E724" s="23" cm="1">
        <f t="array" aca="1" ref="E724" ca="1">_FV(A724,"Price")</f>
        <v>43.8748</v>
      </c>
      <c r="F724" s="27" cm="1">
        <f t="array" aca="1" ref="F724" ca="1">_FV(A724,"Change (%)",TRUE)</f>
        <v>5.9659999999999999E-3</v>
      </c>
      <c r="G724" s="26" cm="1">
        <f t="array" aca="1" ref="G724" ca="1">_FV(A724,"Change")</f>
        <v>0.26019999999999999</v>
      </c>
      <c r="H724" s="23" cm="1">
        <f t="array" aca="1" ref="H724" ca="1">_FV(A724,"Open")</f>
        <v>43.854999999999997</v>
      </c>
      <c r="I724" s="23" cm="1">
        <f t="array" aca="1" ref="I724" ca="1">_FV(A724,"Low")</f>
        <v>43.854999999999997</v>
      </c>
      <c r="J724" s="23" cm="1">
        <f t="array" aca="1" ref="J724" ca="1">_FV(A724,"High")</f>
        <v>44</v>
      </c>
      <c r="K724" s="23" cm="1">
        <f t="array" aca="1" ref="K724" ca="1">_FV(A724,"Previous close",TRUE)</f>
        <v>43.614600000000003</v>
      </c>
      <c r="L724" s="26"/>
      <c r="M724" s="23" cm="1">
        <f t="array" aca="1" ref="M724" ca="1">_FV(A724,"52 week low",TRUE)</f>
        <v>39</v>
      </c>
      <c r="N724" s="23" cm="1">
        <f t="array" aca="1" ref="N724" ca="1">_FV(A724,"52 week high",TRUE)</f>
        <v>44</v>
      </c>
      <c r="O724" s="8" cm="1">
        <f t="array" aca="1" ref="O724" ca="1">_FV(A724,"Volume")</f>
        <v>7769</v>
      </c>
      <c r="P724" s="7" cm="1">
        <f t="array" aca="1" ref="P724" ca="1">_FV(A724,"Volume average",TRUE)</f>
        <v>14399</v>
      </c>
      <c r="Q724" t="s">
        <v>923</v>
      </c>
      <c r="S724" t="s">
        <v>318</v>
      </c>
      <c r="T724" s="25" cm="1">
        <f t="array" aca="1" ref="T724" ca="1">_FV(A724,"Expense ratio",TRUE)</f>
        <v>8.5000000000000006E-3</v>
      </c>
      <c r="U724" s="24" cm="1">
        <f t="array" aca="1" ref="U724" ca="1">_FV(A724,"Market cap",TRUE)</f>
        <v>311800360.32999998</v>
      </c>
      <c r="V724" s="4">
        <v>311793312</v>
      </c>
      <c r="W724" s="4">
        <v>311793312</v>
      </c>
      <c r="Y724" t="s">
        <v>2203</v>
      </c>
      <c r="Z724" s="5">
        <v>43.73</v>
      </c>
      <c r="AA724" s="5">
        <v>24.666363</v>
      </c>
      <c r="AB724" s="4">
        <v>0</v>
      </c>
      <c r="AC724" s="4">
        <v>12834</v>
      </c>
      <c r="AE724" s="5">
        <v>2.2388412306806771</v>
      </c>
      <c r="AF724" s="5">
        <v>6.3729478621852298</v>
      </c>
      <c r="AI724" s="4">
        <v>12834</v>
      </c>
      <c r="AJ724" s="5">
        <v>561192.31799999997</v>
      </c>
      <c r="AL724" s="4">
        <v>44</v>
      </c>
      <c r="AM724" s="4">
        <v>39</v>
      </c>
      <c r="AN724" t="s">
        <v>47</v>
      </c>
      <c r="AO724" t="str" cm="1">
        <f t="array" aca="1" ref="AO724" ca="1">_FV(A724,"Currency")</f>
        <v>USD</v>
      </c>
      <c r="AP724" t="str" cm="1">
        <f t="array" aca="1" ref="AP724" ca="1">_FV(A724,"Exchange")</f>
        <v>CBOE BZX Exchange</v>
      </c>
      <c r="AQ724" s="6" t="str" cm="1">
        <f t="array" aca="1" ref="AQ724" ca="1">_FV(A724,"Exchange abbreviation",TRUE)</f>
        <v>BATS</v>
      </c>
      <c r="AR724" t="str" cm="1">
        <f t="array" aca="1" ref="AR724" ca="1">_FV(A724,"Instrument type",TRUE)</f>
        <v>ETF</v>
      </c>
    </row>
    <row r="725" spans="1:44" ht="18.75" customHeight="1" x14ac:dyDescent="0.25">
      <c r="A725" t="e" vm="738">
        <v>#VALUE!</v>
      </c>
      <c r="B725" t="s">
        <v>2204</v>
      </c>
      <c r="C725" t="s">
        <v>2205</v>
      </c>
      <c r="D725" s="31" cm="1">
        <f t="array" aca="1" ref="D725" ca="1">_FV(A725,"Last trade time",TRUE)</f>
        <v>45824.930393911716</v>
      </c>
      <c r="E725" s="23" cm="1">
        <f t="array" aca="1" ref="E725" ca="1">_FV(A725,"Price")</f>
        <v>30.51</v>
      </c>
      <c r="F725" s="27" cm="1">
        <f t="array" aca="1" ref="F725" ca="1">_FV(A725,"Change (%)",TRUE)</f>
        <v>-8.4499999999999992E-3</v>
      </c>
      <c r="G725" s="26" cm="1">
        <f t="array" aca="1" ref="G725" ca="1">_FV(A725,"Change")</f>
        <v>-0.26</v>
      </c>
      <c r="H725" s="23" cm="1">
        <f t="array" aca="1" ref="H725" ca="1">_FV(A725,"Open")</f>
        <v>30.7</v>
      </c>
      <c r="I725" s="23" cm="1">
        <f t="array" aca="1" ref="I725" ca="1">_FV(A725,"Low")</f>
        <v>30.47</v>
      </c>
      <c r="J725" s="23" cm="1">
        <f t="array" aca="1" ref="J725" ca="1">_FV(A725,"High")</f>
        <v>30.83</v>
      </c>
      <c r="K725" s="23" cm="1">
        <f t="array" aca="1" ref="K725" ca="1">_FV(A725,"Previous close",TRUE)</f>
        <v>30.77</v>
      </c>
      <c r="L725" s="26"/>
      <c r="M725" s="23" cm="1">
        <f t="array" aca="1" ref="M725" ca="1">_FV(A725,"52 week low",TRUE)</f>
        <v>24.9</v>
      </c>
      <c r="N725" s="23" cm="1">
        <f t="array" aca="1" ref="N725" ca="1">_FV(A725,"52 week high",TRUE)</f>
        <v>33.799999999999997</v>
      </c>
      <c r="O725" s="8" cm="1">
        <f t="array" aca="1" ref="O725" ca="1">_FV(A725,"Volume")</f>
        <v>19018</v>
      </c>
      <c r="P725" s="7" cm="1">
        <f t="array" aca="1" ref="P725" ca="1">_FV(A725,"Volume average",TRUE)</f>
        <v>22842</v>
      </c>
      <c r="Q725" t="s">
        <v>129</v>
      </c>
      <c r="R725" t="s">
        <v>163</v>
      </c>
      <c r="S725" t="s">
        <v>1255</v>
      </c>
      <c r="T725" s="25" cm="1">
        <f t="array" aca="1" ref="T725" ca="1">_FV(A725,"Expense ratio",TRUE)</f>
        <v>8.5000000000000006E-3</v>
      </c>
      <c r="U725" s="24" cm="1">
        <f t="array" aca="1" ref="U725" ca="1">_FV(A725,"Market cap",TRUE)</f>
        <v>156077603.61000001</v>
      </c>
      <c r="V725" s="4">
        <v>156077600</v>
      </c>
      <c r="W725" s="4">
        <v>156077600</v>
      </c>
      <c r="Y725" t="s">
        <v>2206</v>
      </c>
      <c r="Z725" s="5">
        <v>29.68</v>
      </c>
      <c r="AA725" s="20"/>
      <c r="AB725" s="5">
        <v>7.1999999999999995E-2</v>
      </c>
      <c r="AC725" s="4">
        <v>47293</v>
      </c>
      <c r="AE725" s="5">
        <v>0.74400143041473132</v>
      </c>
      <c r="AF725" s="5">
        <v>-5.1516573655590374</v>
      </c>
      <c r="AI725" s="4">
        <v>47293</v>
      </c>
      <c r="AJ725" s="5">
        <v>1400818.66</v>
      </c>
      <c r="AL725" s="5">
        <v>33.799999999999997</v>
      </c>
      <c r="AM725" s="5">
        <v>24.9</v>
      </c>
      <c r="AN725" t="s">
        <v>90</v>
      </c>
      <c r="AO725" t="str" cm="1">
        <f t="array" aca="1" ref="AO725" ca="1">_FV(A725,"Currency")</f>
        <v>USD</v>
      </c>
      <c r="AP725" t="str" cm="1">
        <f t="array" aca="1" ref="AP725" ca="1">_FV(A725,"Exchange")</f>
        <v>NYSE Arca</v>
      </c>
      <c r="AQ725" s="6" t="str" cm="1">
        <f t="array" aca="1" ref="AQ725" ca="1">_FV(A725,"Exchange abbreviation",TRUE)</f>
        <v>ARCX</v>
      </c>
      <c r="AR725" t="str" cm="1">
        <f t="array" aca="1" ref="AR725" ca="1">_FV(A725,"Instrument type",TRUE)</f>
        <v>ETF</v>
      </c>
    </row>
    <row r="726" spans="1:44" ht="18.75" customHeight="1" x14ac:dyDescent="0.25">
      <c r="A726" t="e" vm="739">
        <v>#VALUE!</v>
      </c>
      <c r="B726" t="s">
        <v>2207</v>
      </c>
      <c r="C726" t="s">
        <v>2208</v>
      </c>
      <c r="D726" s="31" cm="1">
        <f t="array" aca="1" ref="D726" ca="1">_FV(A726,"Last trade time",TRUE)</f>
        <v>45824.917823159376</v>
      </c>
      <c r="E726" s="23" cm="1">
        <f t="array" aca="1" ref="E726" ca="1">_FV(A726,"Price")</f>
        <v>25.63</v>
      </c>
      <c r="F726" s="27" cm="1">
        <f t="array" aca="1" ref="F726" ca="1">_FV(A726,"Change (%)",TRUE)</f>
        <v>-2.336E-3</v>
      </c>
      <c r="G726" s="26" cm="1">
        <f t="array" aca="1" ref="G726" ca="1">_FV(A726,"Change")</f>
        <v>-0.06</v>
      </c>
      <c r="H726" s="23" cm="1">
        <f t="array" aca="1" ref="H726" ca="1">_FV(A726,"Open")</f>
        <v>25.72</v>
      </c>
      <c r="I726" s="23" cm="1">
        <f t="array" aca="1" ref="I726" ca="1">_FV(A726,"Low")</f>
        <v>25.625</v>
      </c>
      <c r="J726" s="23" cm="1">
        <f t="array" aca="1" ref="J726" ca="1">_FV(A726,"High")</f>
        <v>25.72</v>
      </c>
      <c r="K726" s="23" cm="1">
        <f t="array" aca="1" ref="K726" ca="1">_FV(A726,"Previous close",TRUE)</f>
        <v>25.69</v>
      </c>
      <c r="L726" s="26"/>
      <c r="M726" s="23" cm="1">
        <f t="array" aca="1" ref="M726" ca="1">_FV(A726,"52 week low",TRUE)</f>
        <v>24.520099999999999</v>
      </c>
      <c r="N726" s="23" cm="1">
        <f t="array" aca="1" ref="N726" ca="1">_FV(A726,"52 week high",TRUE)</f>
        <v>30.629899999999999</v>
      </c>
      <c r="O726" s="8" cm="1">
        <f t="array" aca="1" ref="O726" ca="1">_FV(A726,"Volume")</f>
        <v>483001</v>
      </c>
      <c r="P726" s="7" cm="1">
        <f t="array" aca="1" ref="P726" ca="1">_FV(A726,"Volume average",TRUE)</f>
        <v>354904</v>
      </c>
      <c r="Q726" t="s">
        <v>119</v>
      </c>
      <c r="T726" s="25" cm="1">
        <f t="array" aca="1" ref="T726" ca="1">_FV(A726,"Expense ratio",TRUE)</f>
        <v>8.5000000000000006E-3</v>
      </c>
      <c r="U726" s="24" cm="1">
        <f t="array" aca="1" ref="U726" ca="1">_FV(A726,"Market cap",TRUE)</f>
        <v>1192999959.5799999</v>
      </c>
      <c r="V726" s="16"/>
      <c r="W726" s="16"/>
      <c r="Z726" s="18"/>
      <c r="AA726" s="20"/>
      <c r="AB726" s="20"/>
      <c r="AC726" s="21">
        <v>367342</v>
      </c>
      <c r="AE726" s="18"/>
      <c r="AF726" s="20"/>
      <c r="AH726" s="16"/>
      <c r="AI726" s="21"/>
      <c r="AJ726" s="18"/>
      <c r="AL726" s="18"/>
      <c r="AM726" s="18"/>
      <c r="AN726" t="s">
        <v>73</v>
      </c>
      <c r="AO726" t="str" cm="1">
        <f t="array" aca="1" ref="AO726" ca="1">_FV(A726,"Currency")</f>
        <v>USD</v>
      </c>
      <c r="AP726" t="str" cm="1">
        <f t="array" aca="1" ref="AP726" ca="1">_FV(A726,"Exchange")</f>
        <v>NYSE Arca</v>
      </c>
      <c r="AQ726" s="6" t="str" cm="1">
        <f t="array" aca="1" ref="AQ726" ca="1">_FV(A726,"Exchange abbreviation",TRUE)</f>
        <v>ARCX</v>
      </c>
      <c r="AR726" t="str" cm="1">
        <f t="array" aca="1" ref="AR726" ca="1">_FV(A726,"Instrument type",TRUE)</f>
        <v>ETF</v>
      </c>
    </row>
    <row r="727" spans="1:44" ht="18.75" customHeight="1" x14ac:dyDescent="0.25">
      <c r="A727" t="e" vm="740">
        <v>#VALUE!</v>
      </c>
      <c r="B727" t="s">
        <v>2209</v>
      </c>
      <c r="C727" t="s">
        <v>2210</v>
      </c>
      <c r="D727" s="31" cm="1">
        <f t="array" aca="1" ref="D727" ca="1">_FV(A727,"Last trade time",TRUE)</f>
        <v>45824.840277789066</v>
      </c>
      <c r="E727" s="23" cm="1">
        <f t="array" aca="1" ref="E727" ca="1">_FV(A727,"Price")</f>
        <v>32.381100000000004</v>
      </c>
      <c r="F727" s="27" cm="1">
        <f t="array" aca="1" ref="F727" ca="1">_FV(A727,"Change (%)",TRUE)</f>
        <v>9.5969999999999996E-3</v>
      </c>
      <c r="G727" s="26" cm="1">
        <f t="array" aca="1" ref="G727" ca="1">_FV(A727,"Change")</f>
        <v>0.30780000000000002</v>
      </c>
      <c r="H727" s="23" cm="1">
        <f t="array" aca="1" ref="H727" ca="1">_FV(A727,"Open")</f>
        <v>32.229999999999997</v>
      </c>
      <c r="I727" s="23" cm="1">
        <f t="array" aca="1" ref="I727" ca="1">_FV(A727,"Low")</f>
        <v>32.229999999999997</v>
      </c>
      <c r="J727" s="23" cm="1">
        <f t="array" aca="1" ref="J727" ca="1">_FV(A727,"High")</f>
        <v>32.381100000000004</v>
      </c>
      <c r="K727" s="23" cm="1">
        <f t="array" aca="1" ref="K727" ca="1">_FV(A727,"Previous close",TRUE)</f>
        <v>32.073300000000003</v>
      </c>
      <c r="L727" s="26"/>
      <c r="M727" s="23" cm="1">
        <f t="array" aca="1" ref="M727" ca="1">_FV(A727,"52 week low",TRUE)</f>
        <v>28.93</v>
      </c>
      <c r="N727" s="23" cm="1">
        <f t="array" aca="1" ref="N727" ca="1">_FV(A727,"52 week high",TRUE)</f>
        <v>33.255000000000003</v>
      </c>
      <c r="O727" s="8" cm="1">
        <f t="array" aca="1" ref="O727" ca="1">_FV(A727,"Volume")</f>
        <v>493</v>
      </c>
      <c r="P727" s="7" cm="1">
        <f t="array" aca="1" ref="P727" ca="1">_FV(A727,"Volume average",TRUE)</f>
        <v>928</v>
      </c>
      <c r="Q727" t="s">
        <v>119</v>
      </c>
      <c r="T727" s="25" cm="1">
        <f t="array" aca="1" ref="T727" ca="1">_FV(A727,"Expense ratio",TRUE)</f>
        <v>8.5000000000000006E-3</v>
      </c>
      <c r="U727" s="24" cm="1">
        <f t="array" aca="1" ref="U727" ca="1">_FV(A727,"Market cap",TRUE)</f>
        <v>25594446.91</v>
      </c>
      <c r="V727" s="16"/>
      <c r="W727" s="16"/>
      <c r="Z727" s="18"/>
      <c r="AA727" s="20"/>
      <c r="AB727" s="20"/>
      <c r="AC727" s="21">
        <v>1036</v>
      </c>
      <c r="AE727" s="18"/>
      <c r="AF727" s="20"/>
      <c r="AI727" s="21"/>
      <c r="AJ727" s="18"/>
      <c r="AL727" s="18"/>
      <c r="AM727" s="18"/>
      <c r="AN727" t="s">
        <v>73</v>
      </c>
      <c r="AO727" t="str" cm="1">
        <f t="array" aca="1" ref="AO727" ca="1">_FV(A727,"Currency")</f>
        <v>USD</v>
      </c>
      <c r="AP727" t="str" cm="1">
        <f t="array" aca="1" ref="AP727" ca="1">_FV(A727,"Exchange")</f>
        <v>NYSE Arca</v>
      </c>
      <c r="AQ727" s="6" t="str" cm="1">
        <f t="array" aca="1" ref="AQ727" ca="1">_FV(A727,"Exchange abbreviation",TRUE)</f>
        <v>ARCX</v>
      </c>
      <c r="AR727" t="str" cm="1">
        <f t="array" aca="1" ref="AR727" ca="1">_FV(A727,"Instrument type",TRUE)</f>
        <v>ETF</v>
      </c>
    </row>
    <row r="728" spans="1:44" ht="18.75" customHeight="1" x14ac:dyDescent="0.25">
      <c r="A728" t="e" vm="741">
        <v>#VALUE!</v>
      </c>
      <c r="B728" t="s">
        <v>2211</v>
      </c>
      <c r="C728" t="s">
        <v>2212</v>
      </c>
      <c r="D728" s="31" cm="1">
        <f t="array" aca="1" ref="D728" ca="1">_FV(A728,"Last trade time",TRUE)</f>
        <v>45824.840289860935</v>
      </c>
      <c r="E728" s="23" cm="1">
        <f t="array" aca="1" ref="E728" ca="1">_FV(A728,"Price")</f>
        <v>41.012999999999998</v>
      </c>
      <c r="F728" s="27" cm="1">
        <f t="array" aca="1" ref="F728" ca="1">_FV(A728,"Change (%)",TRUE)</f>
        <v>6.1079999999999997E-3</v>
      </c>
      <c r="G728" s="26" cm="1">
        <f t="array" aca="1" ref="G728" ca="1">_FV(A728,"Change")</f>
        <v>0.249</v>
      </c>
      <c r="H728" s="23" cm="1">
        <f t="array" aca="1" ref="H728" ca="1">_FV(A728,"Open")</f>
        <v>41.13</v>
      </c>
      <c r="I728" s="23" cm="1">
        <f t="array" aca="1" ref="I728" ca="1">_FV(A728,"Low")</f>
        <v>40.960099999999997</v>
      </c>
      <c r="J728" s="23" cm="1">
        <f t="array" aca="1" ref="J728" ca="1">_FV(A728,"High")</f>
        <v>41.13</v>
      </c>
      <c r="K728" s="23" cm="1">
        <f t="array" aca="1" ref="K728" ca="1">_FV(A728,"Previous close",TRUE)</f>
        <v>40.764000000000003</v>
      </c>
      <c r="L728" s="26"/>
      <c r="M728" s="23" cm="1">
        <f t="array" aca="1" ref="M728" ca="1">_FV(A728,"52 week low",TRUE)</f>
        <v>36.65</v>
      </c>
      <c r="N728" s="23" cm="1">
        <f t="array" aca="1" ref="N728" ca="1">_FV(A728,"52 week high",TRUE)</f>
        <v>41.14</v>
      </c>
      <c r="O728" s="8" cm="1">
        <f t="array" aca="1" ref="O728" ca="1">_FV(A728,"Volume")</f>
        <v>4768</v>
      </c>
      <c r="P728" s="7" cm="1">
        <f t="array" aca="1" ref="P728" ca="1">_FV(A728,"Volume average",TRUE)</f>
        <v>21846</v>
      </c>
      <c r="Q728" t="s">
        <v>119</v>
      </c>
      <c r="T728" s="25" cm="1">
        <f t="array" aca="1" ref="T728" ca="1">_FV(A728,"Expense ratio",TRUE)</f>
        <v>8.5000000000000006E-3</v>
      </c>
      <c r="U728" s="24" cm="1">
        <f t="array" aca="1" ref="U728" ca="1">_FV(A728,"Market cap",TRUE)</f>
        <v>341250998.64999998</v>
      </c>
      <c r="V728" s="16"/>
      <c r="W728" s="16"/>
      <c r="Z728" s="18"/>
      <c r="AA728" s="20"/>
      <c r="AB728" s="20"/>
      <c r="AC728" s="21">
        <v>22543</v>
      </c>
      <c r="AE728" s="18"/>
      <c r="AF728" s="20"/>
      <c r="AI728" s="21"/>
      <c r="AJ728" s="18"/>
      <c r="AL728" s="18"/>
      <c r="AM728" s="18"/>
      <c r="AN728" t="s">
        <v>73</v>
      </c>
      <c r="AO728" t="str" cm="1">
        <f t="array" aca="1" ref="AO728" ca="1">_FV(A728,"Currency")</f>
        <v>USD</v>
      </c>
      <c r="AP728" t="str" cm="1">
        <f t="array" aca="1" ref="AP728" ca="1">_FV(A728,"Exchange")</f>
        <v>CBOE BZX Exchange</v>
      </c>
      <c r="AQ728" s="6" t="str" cm="1">
        <f t="array" aca="1" ref="AQ728" ca="1">_FV(A728,"Exchange abbreviation",TRUE)</f>
        <v>BATS</v>
      </c>
      <c r="AR728" t="str" cm="1">
        <f t="array" aca="1" ref="AR728" ca="1">_FV(A728,"Instrument type",TRUE)</f>
        <v>ETF</v>
      </c>
    </row>
    <row r="729" spans="1:44" ht="18.75" customHeight="1" x14ac:dyDescent="0.25">
      <c r="A729" t="e" vm="742">
        <v>#VALUE!</v>
      </c>
      <c r="B729" t="s">
        <v>2213</v>
      </c>
      <c r="C729" t="s">
        <v>2214</v>
      </c>
      <c r="D729" s="31" cm="1">
        <f t="array" aca="1" ref="D729" ca="1">_FV(A729,"Last trade time",TRUE)</f>
        <v>45824.840351075778</v>
      </c>
      <c r="E729" s="23" cm="1">
        <f t="array" aca="1" ref="E729" ca="1">_FV(A729,"Price")</f>
        <v>33.455599999999997</v>
      </c>
      <c r="F729" s="27" cm="1">
        <f t="array" aca="1" ref="F729" ca="1">_FV(A729,"Change (%)",TRUE)</f>
        <v>5.4579999999999993E-3</v>
      </c>
      <c r="G729" s="26" cm="1">
        <f t="array" aca="1" ref="G729" ca="1">_FV(A729,"Change")</f>
        <v>0.18160000000000001</v>
      </c>
      <c r="H729" s="23" cm="1">
        <f t="array" aca="1" ref="H729" ca="1">_FV(A729,"Open")</f>
        <v>33.409999999999997</v>
      </c>
      <c r="I729" s="23" cm="1">
        <f t="array" aca="1" ref="I729" ca="1">_FV(A729,"Low")</f>
        <v>33.409999999999997</v>
      </c>
      <c r="J729" s="23" cm="1">
        <f t="array" aca="1" ref="J729" ca="1">_FV(A729,"High")</f>
        <v>33.455599999999997</v>
      </c>
      <c r="K729" s="23" cm="1">
        <f t="array" aca="1" ref="K729" ca="1">_FV(A729,"Previous close",TRUE)</f>
        <v>33.274000000000001</v>
      </c>
      <c r="L729" s="26"/>
      <c r="M729" s="23" cm="1">
        <f t="array" aca="1" ref="M729" ca="1">_FV(A729,"52 week low",TRUE)</f>
        <v>29.73</v>
      </c>
      <c r="N729" s="23" cm="1">
        <f t="array" aca="1" ref="N729" ca="1">_FV(A729,"52 week high",TRUE)</f>
        <v>33.5199</v>
      </c>
      <c r="O729" s="8" cm="1">
        <f t="array" aca="1" ref="O729" ca="1">_FV(A729,"Volume")</f>
        <v>188</v>
      </c>
      <c r="P729" s="7" cm="1">
        <f t="array" aca="1" ref="P729" ca="1">_FV(A729,"Volume average",TRUE)</f>
        <v>7970</v>
      </c>
      <c r="Q729" t="s">
        <v>923</v>
      </c>
      <c r="S729" t="s">
        <v>318</v>
      </c>
      <c r="T729" s="25" cm="1">
        <f t="array" aca="1" ref="T729" ca="1">_FV(A729,"Expense ratio",TRUE)</f>
        <v>8.5000000000000006E-3</v>
      </c>
      <c r="U729" s="24" cm="1">
        <f t="array" aca="1" ref="U729" ca="1">_FV(A729,"Market cap",TRUE)</f>
        <v>46358959.32</v>
      </c>
      <c r="V729" s="4">
        <v>46357932</v>
      </c>
      <c r="W729" s="4">
        <v>46357932</v>
      </c>
      <c r="Y729" t="s">
        <v>1956</v>
      </c>
      <c r="Z729" s="5">
        <v>33.369999999999997</v>
      </c>
      <c r="AA729" s="19">
        <v>24.640056999999999</v>
      </c>
      <c r="AB729" s="4">
        <v>0</v>
      </c>
      <c r="AC729" s="4">
        <v>11544</v>
      </c>
      <c r="AE729" s="5">
        <v>1.997554352733633</v>
      </c>
      <c r="AF729" s="5">
        <v>7.4764311591444921</v>
      </c>
      <c r="AI729" s="4">
        <v>11544</v>
      </c>
      <c r="AJ729" s="5">
        <v>385431.07199999999</v>
      </c>
      <c r="AL729" s="5">
        <v>33.405000000000001</v>
      </c>
      <c r="AM729" s="5">
        <v>29.73</v>
      </c>
      <c r="AN729" t="s">
        <v>47</v>
      </c>
      <c r="AO729" t="str" cm="1">
        <f t="array" aca="1" ref="AO729" ca="1">_FV(A729,"Currency")</f>
        <v>USD</v>
      </c>
      <c r="AP729" t="str" cm="1">
        <f t="array" aca="1" ref="AP729" ca="1">_FV(A729,"Exchange")</f>
        <v>CBOE BZX Exchange</v>
      </c>
      <c r="AQ729" s="6" t="str" cm="1">
        <f t="array" aca="1" ref="AQ729" ca="1">_FV(A729,"Exchange abbreviation",TRUE)</f>
        <v>BATS</v>
      </c>
      <c r="AR729" t="str" cm="1">
        <f t="array" aca="1" ref="AR729" ca="1">_FV(A729,"Instrument type",TRUE)</f>
        <v>ETF</v>
      </c>
    </row>
    <row r="730" spans="1:44" ht="18.75" customHeight="1" x14ac:dyDescent="0.25">
      <c r="A730" t="e" vm="743">
        <v>#VALUE!</v>
      </c>
      <c r="B730" t="s">
        <v>2215</v>
      </c>
      <c r="C730" t="s">
        <v>2216</v>
      </c>
      <c r="D730" s="31" cm="1">
        <f t="array" aca="1" ref="D730" ca="1">_FV(A730,"Last trade time",TRUE)</f>
        <v>45824.840350207814</v>
      </c>
      <c r="E730" s="23" cm="1">
        <f t="array" aca="1" ref="E730" ca="1">_FV(A730,"Price")</f>
        <v>40.187800000000003</v>
      </c>
      <c r="F730" s="27" cm="1">
        <f t="array" aca="1" ref="F730" ca="1">_FV(A730,"Change (%)",TRUE)</f>
        <v>4.7749999999999997E-3</v>
      </c>
      <c r="G730" s="26" cm="1">
        <f t="array" aca="1" ref="G730" ca="1">_FV(A730,"Change")</f>
        <v>0.191</v>
      </c>
      <c r="H730" s="23" cm="1">
        <f t="array" aca="1" ref="H730" ca="1">_FV(A730,"Open")</f>
        <v>40.07</v>
      </c>
      <c r="I730" s="23" cm="1">
        <f t="array" aca="1" ref="I730" ca="1">_FV(A730,"Low")</f>
        <v>40.07</v>
      </c>
      <c r="J730" s="23" cm="1">
        <f t="array" aca="1" ref="J730" ca="1">_FV(A730,"High")</f>
        <v>40.200000000000003</v>
      </c>
      <c r="K730" s="23" cm="1">
        <f t="array" aca="1" ref="K730" ca="1">_FV(A730,"Previous close",TRUE)</f>
        <v>39.9968</v>
      </c>
      <c r="L730" s="26"/>
      <c r="M730" s="23" cm="1">
        <f t="array" aca="1" ref="M730" ca="1">_FV(A730,"52 week low",TRUE)</f>
        <v>35.909999999999997</v>
      </c>
      <c r="N730" s="23" cm="1">
        <f t="array" aca="1" ref="N730" ca="1">_FV(A730,"52 week high",TRUE)</f>
        <v>40.219900000000003</v>
      </c>
      <c r="O730" s="8" cm="1">
        <f t="array" aca="1" ref="O730" ca="1">_FV(A730,"Volume")</f>
        <v>2006</v>
      </c>
      <c r="P730" s="7" cm="1">
        <f t="array" aca="1" ref="P730" ca="1">_FV(A730,"Volume average",TRUE)</f>
        <v>12138</v>
      </c>
      <c r="Q730" t="s">
        <v>923</v>
      </c>
      <c r="S730" t="s">
        <v>318</v>
      </c>
      <c r="T730" s="25" cm="1">
        <f t="array" aca="1" ref="T730" ca="1">_FV(A730,"Expense ratio",TRUE)</f>
        <v>8.5000000000000006E-3</v>
      </c>
      <c r="U730" s="24" cm="1">
        <f t="array" aca="1" ref="U730" ca="1">_FV(A730,"Market cap",TRUE)</f>
        <v>125306320.59999999</v>
      </c>
      <c r="V730" s="4">
        <v>125303480</v>
      </c>
      <c r="W730" s="4">
        <v>125303480</v>
      </c>
      <c r="Y730" t="s">
        <v>2217</v>
      </c>
      <c r="Z730" s="5">
        <v>40.07</v>
      </c>
      <c r="AA730" s="19">
        <v>24.653296999999998</v>
      </c>
      <c r="AB730" s="4">
        <v>0</v>
      </c>
      <c r="AC730" s="4">
        <v>28987</v>
      </c>
      <c r="AE730" s="5">
        <v>3.1780682399871201</v>
      </c>
      <c r="AF730" s="5">
        <v>6.8085145669699587</v>
      </c>
      <c r="AI730" s="4">
        <v>28987</v>
      </c>
      <c r="AJ730" s="5">
        <v>1162167.0948999999</v>
      </c>
      <c r="AL730" s="5">
        <v>40.159999999999997</v>
      </c>
      <c r="AM730" s="5">
        <v>35.909999999999997</v>
      </c>
      <c r="AN730" t="s">
        <v>90</v>
      </c>
      <c r="AO730" t="str" cm="1">
        <f t="array" aca="1" ref="AO730" ca="1">_FV(A730,"Currency")</f>
        <v>USD</v>
      </c>
      <c r="AP730" t="str" cm="1">
        <f t="array" aca="1" ref="AP730" ca="1">_FV(A730,"Exchange")</f>
        <v>CBOE BZX Exchange</v>
      </c>
      <c r="AQ730" s="6" t="str" cm="1">
        <f t="array" aca="1" ref="AQ730" ca="1">_FV(A730,"Exchange abbreviation",TRUE)</f>
        <v>BATS</v>
      </c>
      <c r="AR730" t="str" cm="1">
        <f t="array" aca="1" ref="AR730" ca="1">_FV(A730,"Instrument type",TRUE)</f>
        <v>ETF</v>
      </c>
    </row>
    <row r="731" spans="1:44" ht="18.75" customHeight="1" x14ac:dyDescent="0.25">
      <c r="A731" t="e" vm="744">
        <v>#VALUE!</v>
      </c>
      <c r="B731" t="s">
        <v>2218</v>
      </c>
      <c r="C731" t="s">
        <v>2219</v>
      </c>
      <c r="D731" s="31" cm="1">
        <f t="array" aca="1" ref="D731" ca="1">_FV(A731,"Last trade time",TRUE)</f>
        <v>45824.840353193751</v>
      </c>
      <c r="E731" s="23" cm="1">
        <f t="array" aca="1" ref="E731" ca="1">_FV(A731,"Price")</f>
        <v>36.862000000000002</v>
      </c>
      <c r="F731" s="27" cm="1">
        <f t="array" aca="1" ref="F731" ca="1">_FV(A731,"Change (%)",TRUE)</f>
        <v>4.5319999999999996E-3</v>
      </c>
      <c r="G731" s="26" cm="1">
        <f t="array" aca="1" ref="G731" ca="1">_FV(A731,"Change")</f>
        <v>0.1663</v>
      </c>
      <c r="H731" s="23" cm="1">
        <f t="array" aca="1" ref="H731" ca="1">_FV(A731,"Open")</f>
        <v>36.86</v>
      </c>
      <c r="I731" s="23" cm="1">
        <f t="array" aca="1" ref="I731" ca="1">_FV(A731,"Low")</f>
        <v>36.83</v>
      </c>
      <c r="J731" s="23" cm="1">
        <f t="array" aca="1" ref="J731" ca="1">_FV(A731,"High")</f>
        <v>36.880000000000003</v>
      </c>
      <c r="K731" s="23" cm="1">
        <f t="array" aca="1" ref="K731" ca="1">_FV(A731,"Previous close",TRUE)</f>
        <v>36.695700000000002</v>
      </c>
      <c r="L731" s="26"/>
      <c r="M731" s="23" cm="1">
        <f t="array" aca="1" ref="M731" ca="1">_FV(A731,"52 week low",TRUE)</f>
        <v>32.69</v>
      </c>
      <c r="N731" s="23" cm="1">
        <f t="array" aca="1" ref="N731" ca="1">_FV(A731,"52 week high",TRUE)</f>
        <v>36.94</v>
      </c>
      <c r="O731" s="8" cm="1">
        <f t="array" aca="1" ref="O731" ca="1">_FV(A731,"Volume")</f>
        <v>2973</v>
      </c>
      <c r="P731" s="7" cm="1">
        <f t="array" aca="1" ref="P731" ca="1">_FV(A731,"Volume average",TRUE)</f>
        <v>3413</v>
      </c>
      <c r="Q731" t="s">
        <v>923</v>
      </c>
      <c r="S731" t="s">
        <v>318</v>
      </c>
      <c r="T731" s="25" cm="1">
        <f t="array" aca="1" ref="T731" ca="1">_FV(A731,"Expense ratio",TRUE)</f>
        <v>8.5000000000000006E-3</v>
      </c>
      <c r="U731" s="24" cm="1">
        <f t="array" aca="1" ref="U731" ca="1">_FV(A731,"Market cap",TRUE)</f>
        <v>65658331.210000001</v>
      </c>
      <c r="V731" s="4">
        <v>65656832</v>
      </c>
      <c r="W731" s="4">
        <v>65656832</v>
      </c>
      <c r="Y731" t="s">
        <v>2220</v>
      </c>
      <c r="Z731" s="5">
        <v>36.76</v>
      </c>
      <c r="AA731" s="5">
        <v>24.633022</v>
      </c>
      <c r="AB731" s="4">
        <v>0</v>
      </c>
      <c r="AC731" s="4">
        <v>16387</v>
      </c>
      <c r="AE731" s="5">
        <v>3.733356280605693</v>
      </c>
      <c r="AF731" s="5">
        <v>9.1146315674541789</v>
      </c>
      <c r="AI731" s="4">
        <v>16387</v>
      </c>
      <c r="AJ731" s="5">
        <v>602387.75870000001</v>
      </c>
      <c r="AL731" s="5">
        <v>36.83</v>
      </c>
      <c r="AM731" s="5">
        <v>32.69</v>
      </c>
      <c r="AN731" t="s">
        <v>47</v>
      </c>
      <c r="AO731" t="str" cm="1">
        <f t="array" aca="1" ref="AO731" ca="1">_FV(A731,"Currency")</f>
        <v>USD</v>
      </c>
      <c r="AP731" t="str" cm="1">
        <f t="array" aca="1" ref="AP731" ca="1">_FV(A731,"Exchange")</f>
        <v>CBOE BZX Exchange</v>
      </c>
      <c r="AQ731" s="6" t="str" cm="1">
        <f t="array" aca="1" ref="AQ731" ca="1">_FV(A731,"Exchange abbreviation",TRUE)</f>
        <v>BATS</v>
      </c>
      <c r="AR731" t="str" cm="1">
        <f t="array" aca="1" ref="AR731" ca="1">_FV(A731,"Instrument type",TRUE)</f>
        <v>ETF</v>
      </c>
    </row>
    <row r="732" spans="1:44" ht="18.75" customHeight="1" x14ac:dyDescent="0.25">
      <c r="A732" t="e" vm="745">
        <v>#VALUE!</v>
      </c>
      <c r="B732" t="s">
        <v>2221</v>
      </c>
      <c r="C732" t="s">
        <v>2222</v>
      </c>
      <c r="D732" s="31" cm="1">
        <f t="array" aca="1" ref="D732" ca="1">_FV(A732,"Last trade time",TRUE)</f>
        <v>45824.840277789066</v>
      </c>
      <c r="E732" s="23" cm="1">
        <f t="array" aca="1" ref="E732" ca="1">_FV(A732,"Price")</f>
        <v>30.698799999999999</v>
      </c>
      <c r="F732" s="27" cm="1">
        <f t="array" aca="1" ref="F732" ca="1">_FV(A732,"Change (%)",TRUE)</f>
        <v>9.3899999999999995E-4</v>
      </c>
      <c r="G732" s="26" cm="1">
        <f t="array" aca="1" ref="G732" ca="1">_FV(A732,"Change")</f>
        <v>2.8799999999999999E-2</v>
      </c>
      <c r="H732" s="23" cm="1">
        <f t="array" aca="1" ref="H732" ca="1">_FV(A732,"Open")</f>
        <v>30.698799999999999</v>
      </c>
      <c r="I732" s="23" cm="1">
        <f t="array" aca="1" ref="I732" ca="1">_FV(A732,"Low")</f>
        <v>30.698799999999999</v>
      </c>
      <c r="J732" s="23" cm="1">
        <f t="array" aca="1" ref="J732" ca="1">_FV(A732,"High")</f>
        <v>30.698799999999999</v>
      </c>
      <c r="K732" s="23" cm="1">
        <f t="array" aca="1" ref="K732" ca="1">_FV(A732,"Previous close",TRUE)</f>
        <v>30.67</v>
      </c>
      <c r="L732" s="26"/>
      <c r="M732" s="23" cm="1">
        <f t="array" aca="1" ref="M732" ca="1">_FV(A732,"52 week low",TRUE)</f>
        <v>25.5747</v>
      </c>
      <c r="N732" s="23" cm="1">
        <f t="array" aca="1" ref="N732" ca="1">_FV(A732,"52 week high",TRUE)</f>
        <v>33.69</v>
      </c>
      <c r="O732" s="8" cm="1">
        <f t="array" aca="1" ref="O732" ca="1">_FV(A732,"Volume")</f>
        <v>128</v>
      </c>
      <c r="P732" s="7" cm="1">
        <f t="array" aca="1" ref="P732" ca="1">_FV(A732,"Volume average",TRUE)</f>
        <v>1204</v>
      </c>
      <c r="Q732" t="s">
        <v>1617</v>
      </c>
      <c r="S732" t="s">
        <v>2162</v>
      </c>
      <c r="T732" s="25" cm="1">
        <f t="array" aca="1" ref="T732" ca="1">_FV(A732,"Expense ratio",TRUE)</f>
        <v>8.5000000000000006E-3</v>
      </c>
      <c r="U732" s="24" cm="1">
        <f t="array" aca="1" ref="U732" ca="1">_FV(A732,"Market cap",TRUE)</f>
        <v>3643042.55</v>
      </c>
      <c r="V732" s="4">
        <v>3643042</v>
      </c>
      <c r="W732" s="4">
        <v>3643042</v>
      </c>
      <c r="Y732" t="s">
        <v>102</v>
      </c>
      <c r="Z732" s="5">
        <v>29.802900000000001</v>
      </c>
      <c r="AA732" s="5">
        <v>15.310539</v>
      </c>
      <c r="AB732" s="5">
        <v>1.54E-2</v>
      </c>
      <c r="AC732" s="4">
        <v>790</v>
      </c>
      <c r="AE732" s="5">
        <v>-2.0177714922190781</v>
      </c>
      <c r="AF732" s="5">
        <v>7.8903014959138318</v>
      </c>
      <c r="AI732" s="4">
        <v>790</v>
      </c>
      <c r="AJ732" s="5">
        <v>23535.838</v>
      </c>
      <c r="AL732" s="5">
        <v>33.69</v>
      </c>
      <c r="AM732" s="5">
        <v>25.574999999999999</v>
      </c>
      <c r="AN732" t="s">
        <v>47</v>
      </c>
      <c r="AO732" t="str" cm="1">
        <f t="array" aca="1" ref="AO732" ca="1">_FV(A732,"Currency")</f>
        <v>USD</v>
      </c>
      <c r="AP732" t="str" cm="1">
        <f t="array" aca="1" ref="AP732" ca="1">_FV(A732,"Exchange")</f>
        <v>NYSE Arca</v>
      </c>
      <c r="AQ732" s="6" t="str" cm="1">
        <f t="array" aca="1" ref="AQ732" ca="1">_FV(A732,"Exchange abbreviation",TRUE)</f>
        <v>ARCX</v>
      </c>
      <c r="AR732" t="str" cm="1">
        <f t="array" aca="1" ref="AR732" ca="1">_FV(A732,"Instrument type",TRUE)</f>
        <v>ETF</v>
      </c>
    </row>
    <row r="733" spans="1:44" ht="18.75" customHeight="1" x14ac:dyDescent="0.25">
      <c r="A733" t="e" vm="746">
        <v>#VALUE!</v>
      </c>
      <c r="B733" t="s">
        <v>2223</v>
      </c>
      <c r="C733" t="s">
        <v>2224</v>
      </c>
      <c r="D733" s="31" cm="1">
        <f t="array" aca="1" ref="D733" ca="1">_FV(A733,"Last trade time",TRUE)</f>
        <v>45824.840350207814</v>
      </c>
      <c r="E733" s="23" cm="1">
        <f t="array" aca="1" ref="E733" ca="1">_FV(A733,"Price")</f>
        <v>35.269500000000001</v>
      </c>
      <c r="F733" s="27" cm="1">
        <f t="array" aca="1" ref="F733" ca="1">_FV(A733,"Change (%)",TRUE)</f>
        <v>5.6479999999999994E-3</v>
      </c>
      <c r="G733" s="26" cm="1">
        <f t="array" aca="1" ref="G733" ca="1">_FV(A733,"Change")</f>
        <v>0.1981</v>
      </c>
      <c r="H733" s="23" cm="1">
        <f t="array" aca="1" ref="H733" ca="1">_FV(A733,"Open")</f>
        <v>35.274999999999999</v>
      </c>
      <c r="I733" s="23" cm="1">
        <f t="array" aca="1" ref="I733" ca="1">_FV(A733,"Low")</f>
        <v>35.24</v>
      </c>
      <c r="J733" s="23" cm="1">
        <f t="array" aca="1" ref="J733" ca="1">_FV(A733,"High")</f>
        <v>35.274999999999999</v>
      </c>
      <c r="K733" s="23" cm="1">
        <f t="array" aca="1" ref="K733" ca="1">_FV(A733,"Previous close",TRUE)</f>
        <v>35.071399999999997</v>
      </c>
      <c r="L733" s="26"/>
      <c r="M733" s="23" cm="1">
        <f t="array" aca="1" ref="M733" ca="1">_FV(A733,"52 week low",TRUE)</f>
        <v>30.9801</v>
      </c>
      <c r="N733" s="23" cm="1">
        <f t="array" aca="1" ref="N733" ca="1">_FV(A733,"52 week high",TRUE)</f>
        <v>35.340000000000003</v>
      </c>
      <c r="O733" s="8" cm="1">
        <f t="array" aca="1" ref="O733" ca="1">_FV(A733,"Volume")</f>
        <v>1730</v>
      </c>
      <c r="P733" s="7" cm="1">
        <f t="array" aca="1" ref="P733" ca="1">_FV(A733,"Volume average",TRUE)</f>
        <v>2858</v>
      </c>
      <c r="Q733" t="s">
        <v>923</v>
      </c>
      <c r="S733" t="s">
        <v>318</v>
      </c>
      <c r="T733" s="25" cm="1">
        <f t="array" aca="1" ref="T733" ca="1">_FV(A733,"Expense ratio",TRUE)</f>
        <v>8.5000000000000006E-3</v>
      </c>
      <c r="U733" s="24" cm="1">
        <f t="array" aca="1" ref="U733" ca="1">_FV(A733,"Market cap",TRUE)</f>
        <v>93278291.260000005</v>
      </c>
      <c r="V733" s="4">
        <v>93276184</v>
      </c>
      <c r="W733" s="4">
        <v>93276184</v>
      </c>
      <c r="Y733" t="s">
        <v>2225</v>
      </c>
      <c r="Z733" s="5">
        <v>35.159999999999997</v>
      </c>
      <c r="AA733" s="5">
        <v>24.653763000000001</v>
      </c>
      <c r="AB733" s="4">
        <v>0</v>
      </c>
      <c r="AC733" s="4">
        <v>20139</v>
      </c>
      <c r="AE733" s="5">
        <v>2.8940647601952918</v>
      </c>
      <c r="AF733" s="5">
        <v>5.8968739405371728</v>
      </c>
      <c r="AI733" s="4">
        <v>20139</v>
      </c>
      <c r="AJ733" s="5">
        <v>708496.06170000008</v>
      </c>
      <c r="AL733" s="5">
        <v>35.198</v>
      </c>
      <c r="AM733" s="5">
        <v>30.98</v>
      </c>
      <c r="AN733" t="s">
        <v>47</v>
      </c>
      <c r="AO733" t="str" cm="1">
        <f t="array" aca="1" ref="AO733" ca="1">_FV(A733,"Currency")</f>
        <v>USD</v>
      </c>
      <c r="AP733" t="str" cm="1">
        <f t="array" aca="1" ref="AP733" ca="1">_FV(A733,"Exchange")</f>
        <v>CBOE BZX Exchange</v>
      </c>
      <c r="AQ733" s="6" t="str" cm="1">
        <f t="array" aca="1" ref="AQ733" ca="1">_FV(A733,"Exchange abbreviation",TRUE)</f>
        <v>BATS</v>
      </c>
      <c r="AR733" t="str" cm="1">
        <f t="array" aca="1" ref="AR733" ca="1">_FV(A733,"Instrument type",TRUE)</f>
        <v>ETF</v>
      </c>
    </row>
    <row r="734" spans="1:44" ht="18.75" customHeight="1" x14ac:dyDescent="0.25">
      <c r="A734" t="e" vm="747">
        <v>#VALUE!</v>
      </c>
      <c r="B734" t="s">
        <v>2226</v>
      </c>
      <c r="C734" t="s">
        <v>2227</v>
      </c>
      <c r="D734" s="31" cm="1">
        <f t="array" aca="1" ref="D734" ca="1">_FV(A734,"Last trade time",TRUE)</f>
        <v>45824.840351075778</v>
      </c>
      <c r="E734" s="23" cm="1">
        <f t="array" aca="1" ref="E734" ca="1">_FV(A734,"Price")</f>
        <v>30.9968</v>
      </c>
      <c r="F734" s="27" cm="1">
        <f t="array" aca="1" ref="F734" ca="1">_FV(A734,"Change (%)",TRUE)</f>
        <v>2.7369999999999998E-3</v>
      </c>
      <c r="G734" s="26" cm="1">
        <f t="array" aca="1" ref="G734" ca="1">_FV(A734,"Change")</f>
        <v>8.4599999999999995E-2</v>
      </c>
      <c r="H734" s="23" cm="1">
        <f t="array" aca="1" ref="H734" ca="1">_FV(A734,"Open")</f>
        <v>31.04</v>
      </c>
      <c r="I734" s="23" cm="1">
        <f t="array" aca="1" ref="I734" ca="1">_FV(A734,"Low")</f>
        <v>30.99</v>
      </c>
      <c r="J734" s="23" cm="1">
        <f t="array" aca="1" ref="J734" ca="1">_FV(A734,"High")</f>
        <v>31.059899999999999</v>
      </c>
      <c r="K734" s="23" cm="1">
        <f t="array" aca="1" ref="K734" ca="1">_FV(A734,"Previous close",TRUE)</f>
        <v>30.912199999999999</v>
      </c>
      <c r="L734" s="26"/>
      <c r="M734" s="23" cm="1">
        <f t="array" aca="1" ref="M734" ca="1">_FV(A734,"52 week low",TRUE)</f>
        <v>29.21</v>
      </c>
      <c r="N734" s="23" cm="1">
        <f t="array" aca="1" ref="N734" ca="1">_FV(A734,"52 week high",TRUE)</f>
        <v>31.3</v>
      </c>
      <c r="O734" s="8" cm="1">
        <f t="array" aca="1" ref="O734" ca="1">_FV(A734,"Volume")</f>
        <v>7372</v>
      </c>
      <c r="P734" s="7" cm="1">
        <f t="array" aca="1" ref="P734" ca="1">_FV(A734,"Volume average",TRUE)</f>
        <v>6865</v>
      </c>
      <c r="Q734" t="s">
        <v>923</v>
      </c>
      <c r="S734" t="s">
        <v>318</v>
      </c>
      <c r="T734" s="25" cm="1">
        <f t="array" aca="1" ref="T734" ca="1">_FV(A734,"Expense ratio",TRUE)</f>
        <v>8.5000000000000006E-3</v>
      </c>
      <c r="U734" s="24" cm="1">
        <f t="array" aca="1" ref="U734" ca="1">_FV(A734,"Market cap",TRUE)</f>
        <v>39544039.979999997</v>
      </c>
      <c r="V734" s="4">
        <v>39543184</v>
      </c>
      <c r="W734" s="4">
        <v>39543184</v>
      </c>
      <c r="Y734" t="s">
        <v>2228</v>
      </c>
      <c r="Z734" s="5">
        <v>30.96</v>
      </c>
      <c r="AA734" s="5">
        <v>24.40429</v>
      </c>
      <c r="AB734" s="5">
        <v>2.6600001000000002E-2</v>
      </c>
      <c r="AC734" s="4">
        <v>10260</v>
      </c>
      <c r="AE734" s="5">
        <v>2.9131794427187159</v>
      </c>
      <c r="AF734" s="5">
        <v>6.8292170569526522</v>
      </c>
      <c r="AI734" s="4">
        <v>10260</v>
      </c>
      <c r="AJ734" s="5">
        <v>317594.196</v>
      </c>
      <c r="AL734" s="5">
        <v>31.3</v>
      </c>
      <c r="AM734" s="5">
        <v>29.21</v>
      </c>
      <c r="AN734" t="s">
        <v>47</v>
      </c>
      <c r="AO734" t="str" cm="1">
        <f t="array" aca="1" ref="AO734" ca="1">_FV(A734,"Currency")</f>
        <v>USD</v>
      </c>
      <c r="AP734" t="str" cm="1">
        <f t="array" aca="1" ref="AP734" ca="1">_FV(A734,"Exchange")</f>
        <v>CBOE BZX Exchange</v>
      </c>
      <c r="AQ734" s="6" t="str" cm="1">
        <f t="array" aca="1" ref="AQ734" ca="1">_FV(A734,"Exchange abbreviation",TRUE)</f>
        <v>BATS</v>
      </c>
      <c r="AR734" t="str" cm="1">
        <f t="array" aca="1" ref="AR734" ca="1">_FV(A734,"Instrument type",TRUE)</f>
        <v>ETF</v>
      </c>
    </row>
    <row r="735" spans="1:44" ht="18.75" customHeight="1" x14ac:dyDescent="0.25">
      <c r="A735" t="e" vm="748">
        <v>#VALUE!</v>
      </c>
      <c r="B735" t="s">
        <v>2229</v>
      </c>
      <c r="C735" t="s">
        <v>2230</v>
      </c>
      <c r="D735" s="31" cm="1">
        <f t="array" aca="1" ref="D735" ca="1">_FV(A735,"Last trade time",TRUE)</f>
        <v>45824.840277812502</v>
      </c>
      <c r="E735" s="23" cm="1">
        <f t="array" aca="1" ref="E735" ca="1">_FV(A735,"Price")</f>
        <v>34.566299999999998</v>
      </c>
      <c r="F735" s="27" cm="1">
        <f t="array" aca="1" ref="F735" ca="1">_FV(A735,"Change (%)",TRUE)</f>
        <v>1.6309999999999999E-3</v>
      </c>
      <c r="G735" s="26" cm="1">
        <f t="array" aca="1" ref="G735" ca="1">_FV(A735,"Change")</f>
        <v>5.6300000000000003E-2</v>
      </c>
      <c r="H735" s="23" cm="1">
        <f t="array" aca="1" ref="H735" ca="1">_FV(A735,"Open")</f>
        <v>34.61</v>
      </c>
      <c r="I735" s="23" cm="1">
        <f t="array" aca="1" ref="I735" ca="1">_FV(A735,"Low")</f>
        <v>34.53</v>
      </c>
      <c r="J735" s="23" cm="1">
        <f t="array" aca="1" ref="J735" ca="1">_FV(A735,"High")</f>
        <v>34.71</v>
      </c>
      <c r="K735" s="23" cm="1">
        <f t="array" aca="1" ref="K735" ca="1">_FV(A735,"Previous close",TRUE)</f>
        <v>34.51</v>
      </c>
      <c r="L735" s="26"/>
      <c r="M735" s="23" cm="1">
        <f t="array" aca="1" ref="M735" ca="1">_FV(A735,"52 week low",TRUE)</f>
        <v>29.8</v>
      </c>
      <c r="N735" s="23" cm="1">
        <f t="array" aca="1" ref="N735" ca="1">_FV(A735,"52 week high",TRUE)</f>
        <v>34.71</v>
      </c>
      <c r="O735" s="8" cm="1">
        <f t="array" aca="1" ref="O735" ca="1">_FV(A735,"Volume")</f>
        <v>8051</v>
      </c>
      <c r="P735" s="7" cm="1">
        <f t="array" aca="1" ref="P735" ca="1">_FV(A735,"Volume average",TRUE)</f>
        <v>7921</v>
      </c>
      <c r="Q735" t="s">
        <v>1641</v>
      </c>
      <c r="R735" t="s">
        <v>155</v>
      </c>
      <c r="S735" t="s">
        <v>2231</v>
      </c>
      <c r="T735" s="25" cm="1">
        <f t="array" aca="1" ref="T735" ca="1">_FV(A735,"Expense ratio",TRUE)</f>
        <v>8.5000000000000006E-3</v>
      </c>
      <c r="U735" s="24" cm="1">
        <f t="array" aca="1" ref="U735" ca="1">_FV(A735,"Market cap",TRUE)</f>
        <v>101826429.51000001</v>
      </c>
      <c r="V735" s="4">
        <v>101826432</v>
      </c>
      <c r="W735" s="4">
        <v>101826432</v>
      </c>
      <c r="X735" t="s">
        <v>2232</v>
      </c>
      <c r="Y735" t="s">
        <v>2233</v>
      </c>
      <c r="Z735" s="5">
        <v>34.31</v>
      </c>
      <c r="AA735" s="5">
        <v>18.146592999999999</v>
      </c>
      <c r="AB735" s="5">
        <v>1.37E-2</v>
      </c>
      <c r="AC735" s="4">
        <v>11753</v>
      </c>
      <c r="AE735" s="5">
        <v>8.4846540802175028</v>
      </c>
      <c r="AF735" s="5">
        <v>14.02043768808514</v>
      </c>
      <c r="AI735" s="4">
        <v>11753</v>
      </c>
      <c r="AJ735" s="5">
        <v>403449.93219999998</v>
      </c>
      <c r="AL735" s="5">
        <v>34.53</v>
      </c>
      <c r="AM735" s="5">
        <v>29.8</v>
      </c>
      <c r="AN735" t="s">
        <v>47</v>
      </c>
      <c r="AO735" t="str" cm="1">
        <f t="array" aca="1" ref="AO735" ca="1">_FV(A735,"Currency")</f>
        <v>USD</v>
      </c>
      <c r="AP735" t="str" cm="1">
        <f t="array" aca="1" ref="AP735" ca="1">_FV(A735,"Exchange")</f>
        <v>NYSE Arca</v>
      </c>
      <c r="AQ735" s="6" t="str" cm="1">
        <f t="array" aca="1" ref="AQ735" ca="1">_FV(A735,"Exchange abbreviation",TRUE)</f>
        <v>ARCX</v>
      </c>
      <c r="AR735" t="str" cm="1">
        <f t="array" aca="1" ref="AR735" ca="1">_FV(A735,"Instrument type",TRUE)</f>
        <v>ETF</v>
      </c>
    </row>
    <row r="736" spans="1:44" ht="18.75" customHeight="1" x14ac:dyDescent="0.25">
      <c r="A736" t="e" vm="749">
        <v>#VALUE!</v>
      </c>
      <c r="B736" t="s">
        <v>2234</v>
      </c>
      <c r="C736" t="s">
        <v>2235</v>
      </c>
      <c r="D736" s="31" cm="1">
        <f t="array" aca="1" ref="D736" ca="1">_FV(A736,"Last trade time",TRUE)</f>
        <v>45824.840277812502</v>
      </c>
      <c r="E736" s="23" cm="1">
        <f t="array" aca="1" ref="E736" ca="1">_FV(A736,"Price")</f>
        <v>27.6174</v>
      </c>
      <c r="F736" s="27" cm="1">
        <f t="array" aca="1" ref="F736" ca="1">_FV(A736,"Change (%)",TRUE)</f>
        <v>1.487E-3</v>
      </c>
      <c r="G736" s="26" cm="1">
        <f t="array" aca="1" ref="G736" ca="1">_FV(A736,"Change")</f>
        <v>4.1000000000000002E-2</v>
      </c>
      <c r="H736" s="23" cm="1">
        <f t="array" aca="1" ref="H736" ca="1">_FV(A736,"Open")</f>
        <v>27.64</v>
      </c>
      <c r="I736" s="23" cm="1">
        <f t="array" aca="1" ref="I736" ca="1">_FV(A736,"Low")</f>
        <v>27.587299999999999</v>
      </c>
      <c r="J736" s="23" cm="1">
        <f t="array" aca="1" ref="J736" ca="1">_FV(A736,"High")</f>
        <v>27.66</v>
      </c>
      <c r="K736" s="23" cm="1">
        <f t="array" aca="1" ref="K736" ca="1">_FV(A736,"Previous close",TRUE)</f>
        <v>27.5764</v>
      </c>
      <c r="L736" s="26"/>
      <c r="M736" s="23" cm="1">
        <f t="array" aca="1" ref="M736" ca="1">_FV(A736,"52 week low",TRUE)</f>
        <v>24.72</v>
      </c>
      <c r="N736" s="23" cm="1">
        <f t="array" aca="1" ref="N736" ca="1">_FV(A736,"52 week high",TRUE)</f>
        <v>27.69</v>
      </c>
      <c r="O736" s="8" cm="1">
        <f t="array" aca="1" ref="O736" ca="1">_FV(A736,"Volume")</f>
        <v>11420</v>
      </c>
      <c r="P736" s="7" cm="1">
        <f t="array" aca="1" ref="P736" ca="1">_FV(A736,"Volume average",TRUE)</f>
        <v>11094</v>
      </c>
      <c r="Q736" t="s">
        <v>923</v>
      </c>
      <c r="S736" t="s">
        <v>2006</v>
      </c>
      <c r="T736" s="25" cm="1">
        <f t="array" aca="1" ref="T736" ca="1">_FV(A736,"Expense ratio",TRUE)</f>
        <v>8.5000000000000006E-3</v>
      </c>
      <c r="U736" s="24" cm="1">
        <f t="array" aca="1" ref="U736" ca="1">_FV(A736,"Market cap",TRUE)</f>
        <v>33642018.880000003</v>
      </c>
      <c r="V736" s="4">
        <v>33642016</v>
      </c>
      <c r="W736" s="4">
        <v>33642016</v>
      </c>
      <c r="Y736" t="s">
        <v>2011</v>
      </c>
      <c r="Z736" s="5">
        <v>27.566700000000001</v>
      </c>
      <c r="AA736" s="19">
        <v>16.255772</v>
      </c>
      <c r="AB736" s="20"/>
      <c r="AC736" s="4">
        <v>13847</v>
      </c>
      <c r="AE736" s="5">
        <v>7.3716950196915931</v>
      </c>
      <c r="AF736" s="20"/>
      <c r="AI736" s="4">
        <v>13847</v>
      </c>
      <c r="AJ736" s="5">
        <v>382454.14</v>
      </c>
      <c r="AL736" s="5">
        <v>27.69</v>
      </c>
      <c r="AM736" s="5">
        <v>24.72</v>
      </c>
      <c r="AN736" t="s">
        <v>47</v>
      </c>
      <c r="AO736" t="str" cm="1">
        <f t="array" aca="1" ref="AO736" ca="1">_FV(A736,"Currency")</f>
        <v>USD</v>
      </c>
      <c r="AP736" t="str" cm="1">
        <f t="array" aca="1" ref="AP736" ca="1">_FV(A736,"Exchange")</f>
        <v>NYSE Arca</v>
      </c>
      <c r="AQ736" s="6" t="str" cm="1">
        <f t="array" aca="1" ref="AQ736" ca="1">_FV(A736,"Exchange abbreviation",TRUE)</f>
        <v>ARCX</v>
      </c>
      <c r="AR736" t="str" cm="1">
        <f t="array" aca="1" ref="AR736" ca="1">_FV(A736,"Instrument type",TRUE)</f>
        <v>ETF</v>
      </c>
    </row>
    <row r="737" spans="1:44" ht="18.75" customHeight="1" x14ac:dyDescent="0.25">
      <c r="A737" t="e" vm="750">
        <v>#VALUE!</v>
      </c>
      <c r="B737" t="s">
        <v>2236</v>
      </c>
      <c r="C737" t="s">
        <v>2182</v>
      </c>
      <c r="D737" s="31" cm="1">
        <f t="array" aca="1" ref="D737" ca="1">_FV(A737,"Last trade time",TRUE)</f>
        <v>45824.84027780078</v>
      </c>
      <c r="E737" s="23" cm="1">
        <f t="array" aca="1" ref="E737" ca="1">_FV(A737,"Price")</f>
        <v>28.315799999999999</v>
      </c>
      <c r="F737" s="27" cm="1">
        <f t="array" aca="1" ref="F737" ca="1">_FV(A737,"Change (%)",TRUE)</f>
        <v>3.3950000000000004E-3</v>
      </c>
      <c r="G737" s="26" cm="1">
        <f t="array" aca="1" ref="G737" ca="1">_FV(A737,"Change")</f>
        <v>9.5799999999999996E-2</v>
      </c>
      <c r="H737" s="23" cm="1">
        <f t="array" aca="1" ref="H737" ca="1">_FV(A737,"Open")</f>
        <v>28.29</v>
      </c>
      <c r="I737" s="23" cm="1">
        <f t="array" aca="1" ref="I737" ca="1">_FV(A737,"Low")</f>
        <v>28.29</v>
      </c>
      <c r="J737" s="23" cm="1">
        <f t="array" aca="1" ref="J737" ca="1">_FV(A737,"High")</f>
        <v>28.315799999999999</v>
      </c>
      <c r="K737" s="23" cm="1">
        <f t="array" aca="1" ref="K737" ca="1">_FV(A737,"Previous close",TRUE)</f>
        <v>28.22</v>
      </c>
      <c r="L737" s="26"/>
      <c r="M737" s="23" cm="1">
        <f t="array" aca="1" ref="M737" ca="1">_FV(A737,"52 week low",TRUE)</f>
        <v>24.86</v>
      </c>
      <c r="N737" s="23" cm="1">
        <f t="array" aca="1" ref="N737" ca="1">_FV(A737,"52 week high",TRUE)</f>
        <v>28.430099999999999</v>
      </c>
      <c r="O737" s="8" cm="1">
        <f t="array" aca="1" ref="O737" ca="1">_FV(A737,"Volume")</f>
        <v>357</v>
      </c>
      <c r="P737" s="7" cm="1">
        <f t="array" aca="1" ref="P737" ca="1">_FV(A737,"Volume average",TRUE)</f>
        <v>4076</v>
      </c>
      <c r="Q737" t="s">
        <v>923</v>
      </c>
      <c r="S737" t="s">
        <v>2006</v>
      </c>
      <c r="T737" s="25" cm="1">
        <f t="array" aca="1" ref="T737" ca="1">_FV(A737,"Expense ratio",TRUE)</f>
        <v>8.5000000000000006E-3</v>
      </c>
      <c r="U737" s="24" cm="1">
        <f t="array" aca="1" ref="U737" ca="1">_FV(A737,"Market cap",TRUE)</f>
        <v>27320894.890000001</v>
      </c>
      <c r="V737" s="4">
        <v>27320894</v>
      </c>
      <c r="W737" s="4">
        <v>27320894</v>
      </c>
      <c r="Y737" t="s">
        <v>2237</v>
      </c>
      <c r="Z737" s="5">
        <v>28.272400000000001</v>
      </c>
      <c r="AA737" s="5">
        <v>16.238197</v>
      </c>
      <c r="AB737" s="4">
        <v>0</v>
      </c>
      <c r="AC737" s="4">
        <v>4163</v>
      </c>
      <c r="AE737" s="5">
        <v>12.026945805450611</v>
      </c>
      <c r="AF737" s="5">
        <v>6.5787025987904091</v>
      </c>
      <c r="AI737" s="4">
        <v>4163</v>
      </c>
      <c r="AJ737" s="5">
        <v>117834.13129999999</v>
      </c>
      <c r="AL737" s="5">
        <v>28.37</v>
      </c>
      <c r="AM737" s="5">
        <v>24.86</v>
      </c>
      <c r="AN737" t="s">
        <v>47</v>
      </c>
      <c r="AO737" t="str" cm="1">
        <f t="array" aca="1" ref="AO737" ca="1">_FV(A737,"Currency")</f>
        <v>USD</v>
      </c>
      <c r="AP737" t="str" cm="1">
        <f t="array" aca="1" ref="AP737" ca="1">_FV(A737,"Exchange")</f>
        <v>NYSE Arca</v>
      </c>
      <c r="AQ737" s="6" t="str" cm="1">
        <f t="array" aca="1" ref="AQ737" ca="1">_FV(A737,"Exchange abbreviation",TRUE)</f>
        <v>ARCX</v>
      </c>
      <c r="AR737" t="str" cm="1">
        <f t="array" aca="1" ref="AR737" ca="1">_FV(A737,"Instrument type",TRUE)</f>
        <v>ETF</v>
      </c>
    </row>
    <row r="738" spans="1:44" ht="18.75" customHeight="1" x14ac:dyDescent="0.25">
      <c r="A738" t="e" vm="751">
        <v>#VALUE!</v>
      </c>
      <c r="B738" t="s">
        <v>2238</v>
      </c>
      <c r="C738" t="s">
        <v>2182</v>
      </c>
      <c r="D738" s="31" cm="1">
        <f t="array" aca="1" ref="D738" ca="1">_FV(A738,"Last trade time",TRUE)</f>
        <v>45824.84027780078</v>
      </c>
      <c r="E738" s="23" cm="1">
        <f t="array" aca="1" ref="E738" ca="1">_FV(A738,"Price")</f>
        <v>27.86</v>
      </c>
      <c r="F738" s="27" cm="1">
        <f t="array" aca="1" ref="F738" ca="1">_FV(A738,"Change (%)",TRUE)</f>
        <v>2.0820000000000002E-4</v>
      </c>
      <c r="G738" s="26" cm="1">
        <f t="array" aca="1" ref="G738" ca="1">_FV(A738,"Change")</f>
        <v>5.7999999999999996E-3</v>
      </c>
      <c r="H738" s="23" cm="1">
        <f t="array" aca="1" ref="H738" ca="1">_FV(A738,"Open")</f>
        <v>28.037600000000001</v>
      </c>
      <c r="I738" s="23" cm="1">
        <f t="array" aca="1" ref="I738" ca="1">_FV(A738,"Low")</f>
        <v>27.86</v>
      </c>
      <c r="J738" s="23" cm="1">
        <f t="array" aca="1" ref="J738" ca="1">_FV(A738,"High")</f>
        <v>28.037600000000001</v>
      </c>
      <c r="K738" s="23" cm="1">
        <f t="array" aca="1" ref="K738" ca="1">_FV(A738,"Previous close",TRUE)</f>
        <v>27.854199999999999</v>
      </c>
      <c r="L738" s="26"/>
      <c r="M738" s="23" cm="1">
        <f t="array" aca="1" ref="M738" ca="1">_FV(A738,"52 week low",TRUE)</f>
        <v>24.601800000000001</v>
      </c>
      <c r="N738" s="23" cm="1">
        <f t="array" aca="1" ref="N738" ca="1">_FV(A738,"52 week high",TRUE)</f>
        <v>28.050599999999999</v>
      </c>
      <c r="O738" s="8" cm="1">
        <f t="array" aca="1" ref="O738" ca="1">_FV(A738,"Volume")</f>
        <v>3586</v>
      </c>
      <c r="P738" s="7" cm="1">
        <f t="array" aca="1" ref="P738" ca="1">_FV(A738,"Volume average",TRUE)</f>
        <v>11422</v>
      </c>
      <c r="Q738" t="s">
        <v>923</v>
      </c>
      <c r="S738" t="s">
        <v>2006</v>
      </c>
      <c r="T738" s="25" cm="1">
        <f t="array" aca="1" ref="T738" ca="1">_FV(A738,"Expense ratio",TRUE)</f>
        <v>8.5000000000000006E-3</v>
      </c>
      <c r="U738" s="24" cm="1">
        <f t="array" aca="1" ref="U738" ca="1">_FV(A738,"Market cap",TRUE)</f>
        <v>57140195.350000001</v>
      </c>
      <c r="V738" s="4">
        <v>57140196</v>
      </c>
      <c r="W738" s="4">
        <v>57140196</v>
      </c>
      <c r="Y738" t="s">
        <v>2239</v>
      </c>
      <c r="Z738" s="5">
        <v>27.798200000000001</v>
      </c>
      <c r="AA738" s="5">
        <v>16.258527999999998</v>
      </c>
      <c r="AB738" s="4">
        <v>0</v>
      </c>
      <c r="AC738" s="4">
        <v>35993</v>
      </c>
      <c r="AE738" s="5">
        <v>11.259965763548241</v>
      </c>
      <c r="AF738" s="5">
        <v>6.398228884310142</v>
      </c>
      <c r="AI738" s="4">
        <v>35993</v>
      </c>
      <c r="AJ738" s="5">
        <v>1004568.2293</v>
      </c>
      <c r="AL738" s="5">
        <v>27.96</v>
      </c>
      <c r="AM738" s="5">
        <v>24.602</v>
      </c>
      <c r="AN738" t="s">
        <v>90</v>
      </c>
      <c r="AO738" t="str" cm="1">
        <f t="array" aca="1" ref="AO738" ca="1">_FV(A738,"Currency")</f>
        <v>USD</v>
      </c>
      <c r="AP738" t="str" cm="1">
        <f t="array" aca="1" ref="AP738" ca="1">_FV(A738,"Exchange")</f>
        <v>NYSE Arca</v>
      </c>
      <c r="AQ738" s="6" t="str" cm="1">
        <f t="array" aca="1" ref="AQ738" ca="1">_FV(A738,"Exchange abbreviation",TRUE)</f>
        <v>ARCX</v>
      </c>
      <c r="AR738" t="str" cm="1">
        <f t="array" aca="1" ref="AR738" ca="1">_FV(A738,"Instrument type",TRUE)</f>
        <v>ETF</v>
      </c>
    </row>
    <row r="739" spans="1:44" ht="18.75" customHeight="1" x14ac:dyDescent="0.25">
      <c r="A739" t="e" vm="752">
        <v>#VALUE!</v>
      </c>
      <c r="B739" t="s">
        <v>2240</v>
      </c>
      <c r="C739" t="s">
        <v>2241</v>
      </c>
      <c r="D739" s="31" cm="1">
        <f t="array" aca="1" ref="D739" ca="1">_FV(A739,"Last trade time",TRUE)</f>
        <v>45824.84027780078</v>
      </c>
      <c r="E739" s="23" cm="1">
        <f t="array" aca="1" ref="E739" ca="1">_FV(A739,"Price")</f>
        <v>24.0657</v>
      </c>
      <c r="F739" s="27" cm="1">
        <f t="array" aca="1" ref="F739" ca="1">_FV(A739,"Change (%)",TRUE)</f>
        <v>3.0130000000000001E-3</v>
      </c>
      <c r="G739" s="26" cm="1">
        <f t="array" aca="1" ref="G739" ca="1">_FV(A739,"Change")</f>
        <v>7.2300000000000003E-2</v>
      </c>
      <c r="H739" s="23" cm="1">
        <f t="array" aca="1" ref="H739" ca="1">_FV(A739,"Open")</f>
        <v>24.0657</v>
      </c>
      <c r="I739" s="23" cm="1">
        <f t="array" aca="1" ref="I739" ca="1">_FV(A739,"Low")</f>
        <v>24.0657</v>
      </c>
      <c r="J739" s="23" cm="1">
        <f t="array" aca="1" ref="J739" ca="1">_FV(A739,"High")</f>
        <v>24.0657</v>
      </c>
      <c r="K739" s="23" cm="1">
        <f t="array" aca="1" ref="K739" ca="1">_FV(A739,"Previous close",TRUE)</f>
        <v>23.993400000000001</v>
      </c>
      <c r="L739" s="26"/>
      <c r="M739" s="23" cm="1">
        <f t="array" aca="1" ref="M739" ca="1">_FV(A739,"52 week low",TRUE)</f>
        <v>20.905799999999999</v>
      </c>
      <c r="N739" s="23" cm="1">
        <f t="array" aca="1" ref="N739" ca="1">_FV(A739,"52 week high",TRUE)</f>
        <v>24.174499999999998</v>
      </c>
      <c r="O739" s="8" cm="1">
        <f t="array" aca="1" ref="O739" ca="1">_FV(A739,"Volume")</f>
        <v>79</v>
      </c>
      <c r="P739" s="7" cm="1">
        <f t="array" aca="1" ref="P739" ca="1">_FV(A739,"Volume average",TRUE)</f>
        <v>31</v>
      </c>
      <c r="Q739" t="s">
        <v>957</v>
      </c>
      <c r="S739" t="s">
        <v>380</v>
      </c>
      <c r="T739" s="25" cm="1">
        <f t="array" aca="1" ref="T739" ca="1">_FV(A739,"Expense ratio",TRUE)</f>
        <v>8.5000000000000006E-3</v>
      </c>
      <c r="U739" s="24" cm="1">
        <f t="array" aca="1" ref="U739" ca="1">_FV(A739,"Market cap",TRUE)</f>
        <v>5336645.3600000003</v>
      </c>
      <c r="V739" s="4">
        <v>5336645</v>
      </c>
      <c r="W739" s="4">
        <v>5336645</v>
      </c>
      <c r="Y739" t="s">
        <v>1231</v>
      </c>
      <c r="Z739" s="5">
        <v>23.932089999999999</v>
      </c>
      <c r="AA739" s="5">
        <v>20.004992000000001</v>
      </c>
      <c r="AB739" s="5">
        <v>2.3099999999999999E-2</v>
      </c>
      <c r="AC739" s="4">
        <v>752</v>
      </c>
      <c r="AE739" s="5">
        <v>5.4627048579337423</v>
      </c>
      <c r="AF739" s="5">
        <v>10.6145606302843</v>
      </c>
      <c r="AI739" s="4">
        <v>752</v>
      </c>
      <c r="AJ739" s="5">
        <v>18011.452799999999</v>
      </c>
      <c r="AL739" s="5">
        <v>24.17</v>
      </c>
      <c r="AM739" s="5">
        <v>20.905999999999999</v>
      </c>
      <c r="AN739" t="s">
        <v>47</v>
      </c>
      <c r="AO739" t="str" cm="1">
        <f t="array" aca="1" ref="AO739" ca="1">_FV(A739,"Currency")</f>
        <v>USD</v>
      </c>
      <c r="AP739" t="str" cm="1">
        <f t="array" aca="1" ref="AP739" ca="1">_FV(A739,"Exchange")</f>
        <v>NYSE Arca</v>
      </c>
      <c r="AQ739" s="6" t="str" cm="1">
        <f t="array" aca="1" ref="AQ739" ca="1">_FV(A739,"Exchange abbreviation",TRUE)</f>
        <v>ARCX</v>
      </c>
      <c r="AR739" t="str" cm="1">
        <f t="array" aca="1" ref="AR739" ca="1">_FV(A739,"Instrument type",TRUE)</f>
        <v>ETF</v>
      </c>
    </row>
    <row r="740" spans="1:44" ht="18.75" customHeight="1" x14ac:dyDescent="0.25">
      <c r="A740" t="e" vm="753">
        <v>#VALUE!</v>
      </c>
      <c r="B740" t="s">
        <v>2242</v>
      </c>
      <c r="C740" t="s">
        <v>2243</v>
      </c>
      <c r="D740" s="31" cm="1">
        <f t="array" aca="1" ref="D740" ca="1">_FV(A740,"Last trade time",TRUE)</f>
        <v>45824.84027780078</v>
      </c>
      <c r="E740" s="23" cm="1">
        <f t="array" aca="1" ref="E740" ca="1">_FV(A740,"Price")</f>
        <v>19.454999999999998</v>
      </c>
      <c r="F740" s="27" cm="1">
        <f t="array" aca="1" ref="F740" ca="1">_FV(A740,"Change (%)",TRUE)</f>
        <v>1.957E-3</v>
      </c>
      <c r="G740" s="26" cm="1">
        <f t="array" aca="1" ref="G740" ca="1">_FV(A740,"Change")</f>
        <v>3.7999999999999999E-2</v>
      </c>
      <c r="H740" s="23" cm="1">
        <f t="array" aca="1" ref="H740" ca="1">_FV(A740,"Open")</f>
        <v>19.41</v>
      </c>
      <c r="I740" s="23" cm="1">
        <f t="array" aca="1" ref="I740" ca="1">_FV(A740,"Low")</f>
        <v>19.350000000000001</v>
      </c>
      <c r="J740" s="23" cm="1">
        <f t="array" aca="1" ref="J740" ca="1">_FV(A740,"High")</f>
        <v>19.5</v>
      </c>
      <c r="K740" s="23" cm="1">
        <f t="array" aca="1" ref="K740" ca="1">_FV(A740,"Previous close",TRUE)</f>
        <v>19.417000000000002</v>
      </c>
      <c r="L740" s="26"/>
      <c r="M740" s="23" cm="1">
        <f t="array" aca="1" ref="M740" ca="1">_FV(A740,"52 week low",TRUE)</f>
        <v>15.055</v>
      </c>
      <c r="N740" s="23" cm="1">
        <f t="array" aca="1" ref="N740" ca="1">_FV(A740,"52 week high",TRUE)</f>
        <v>30.8</v>
      </c>
      <c r="O740" s="8" cm="1">
        <f t="array" aca="1" ref="O740" ca="1">_FV(A740,"Volume")</f>
        <v>5290</v>
      </c>
      <c r="P740" s="7" cm="1">
        <f t="array" aca="1" ref="P740" ca="1">_FV(A740,"Volume average",TRUE)</f>
        <v>7042</v>
      </c>
      <c r="Q740" t="s">
        <v>1617</v>
      </c>
      <c r="S740" t="s">
        <v>2148</v>
      </c>
      <c r="T740" s="25" cm="1">
        <f t="array" aca="1" ref="T740" ca="1">_FV(A740,"Expense ratio",TRUE)</f>
        <v>8.5000000000000006E-3</v>
      </c>
      <c r="U740" s="24" cm="1">
        <f t="array" aca="1" ref="U740" ca="1">_FV(A740,"Market cap",TRUE)</f>
        <v>4267783.8899999997</v>
      </c>
      <c r="V740" s="4">
        <v>4267783</v>
      </c>
      <c r="W740" s="4">
        <v>4267783</v>
      </c>
      <c r="Y740" t="s">
        <v>1037</v>
      </c>
      <c r="Z740" s="5">
        <v>19.739999999999998</v>
      </c>
      <c r="AA740" s="5">
        <v>8.2586069999999996</v>
      </c>
      <c r="AB740" s="5">
        <v>0.11939999499999999</v>
      </c>
      <c r="AC740" s="4">
        <v>9761</v>
      </c>
      <c r="AE740" s="5">
        <v>-7.1310430977036372</v>
      </c>
      <c r="AF740" s="5">
        <v>-20.625961850108819</v>
      </c>
      <c r="AI740" s="4">
        <v>9761</v>
      </c>
      <c r="AJ740" s="5">
        <v>192306.34150000001</v>
      </c>
      <c r="AL740" s="5">
        <v>30.8</v>
      </c>
      <c r="AM740" s="5">
        <v>15.055</v>
      </c>
      <c r="AN740" t="s">
        <v>47</v>
      </c>
      <c r="AO740" t="str" cm="1">
        <f t="array" aca="1" ref="AO740" ca="1">_FV(A740,"Currency")</f>
        <v>USD</v>
      </c>
      <c r="AP740" t="str" cm="1">
        <f t="array" aca="1" ref="AP740" ca="1">_FV(A740,"Exchange")</f>
        <v>NYSE Arca</v>
      </c>
      <c r="AQ740" s="6" t="str" cm="1">
        <f t="array" aca="1" ref="AQ740" ca="1">_FV(A740,"Exchange abbreviation",TRUE)</f>
        <v>ARCX</v>
      </c>
      <c r="AR740" t="str" cm="1">
        <f t="array" aca="1" ref="AR740" ca="1">_FV(A740,"Instrument type",TRUE)</f>
        <v>ETF</v>
      </c>
    </row>
    <row r="741" spans="1:44" ht="18.75" customHeight="1" x14ac:dyDescent="0.25">
      <c r="A741" t="e" vm="754">
        <v>#VALUE!</v>
      </c>
      <c r="B741" t="s">
        <v>2244</v>
      </c>
      <c r="C741" t="s">
        <v>2245</v>
      </c>
      <c r="D741" s="31" cm="1">
        <f t="array" aca="1" ref="D741" ca="1">_FV(A741,"Last trade time",TRUE)</f>
        <v>45824.840353390624</v>
      </c>
      <c r="E741" s="23" cm="1">
        <f t="array" aca="1" ref="E741" ca="1">_FV(A741,"Price")</f>
        <v>35.084400000000002</v>
      </c>
      <c r="F741" s="27" cm="1">
        <f t="array" aca="1" ref="F741" ca="1">_FV(A741,"Change (%)",TRUE)</f>
        <v>5.4879999999999998E-3</v>
      </c>
      <c r="G741" s="26" cm="1">
        <f t="array" aca="1" ref="G741" ca="1">_FV(A741,"Change")</f>
        <v>0.1915</v>
      </c>
      <c r="H741" s="23" cm="1">
        <f t="array" aca="1" ref="H741" ca="1">_FV(A741,"Open")</f>
        <v>35.07</v>
      </c>
      <c r="I741" s="23" cm="1">
        <f t="array" aca="1" ref="I741" ca="1">_FV(A741,"Low")</f>
        <v>35.03</v>
      </c>
      <c r="J741" s="23" cm="1">
        <f t="array" aca="1" ref="J741" ca="1">_FV(A741,"High")</f>
        <v>35.084400000000002</v>
      </c>
      <c r="K741" s="23" cm="1">
        <f t="array" aca="1" ref="K741" ca="1">_FV(A741,"Previous close",TRUE)</f>
        <v>34.892899999999997</v>
      </c>
      <c r="L741" s="26"/>
      <c r="M741" s="23" cm="1">
        <f t="array" aca="1" ref="M741" ca="1">_FV(A741,"52 week low",TRUE)</f>
        <v>31.33</v>
      </c>
      <c r="N741" s="23" cm="1">
        <f t="array" aca="1" ref="N741" ca="1">_FV(A741,"52 week high",TRUE)</f>
        <v>35.11</v>
      </c>
      <c r="O741" s="8" cm="1">
        <f t="array" aca="1" ref="O741" ca="1">_FV(A741,"Volume")</f>
        <v>1907</v>
      </c>
      <c r="P741" s="7" cm="1">
        <f t="array" aca="1" ref="P741" ca="1">_FV(A741,"Volume average",TRUE)</f>
        <v>1159</v>
      </c>
      <c r="Q741" t="s">
        <v>923</v>
      </c>
      <c r="S741" t="s">
        <v>318</v>
      </c>
      <c r="T741" s="25" cm="1">
        <f t="array" aca="1" ref="T741" ca="1">_FV(A741,"Expense ratio",TRUE)</f>
        <v>8.5000000000000006E-3</v>
      </c>
      <c r="U741" s="24" cm="1">
        <f t="array" aca="1" ref="U741" ca="1">_FV(A741,"Market cap",TRUE)</f>
        <v>26015417.649999999</v>
      </c>
      <c r="V741" s="4">
        <v>26014832</v>
      </c>
      <c r="W741" s="4">
        <v>26014832</v>
      </c>
      <c r="Y741" t="s">
        <v>2246</v>
      </c>
      <c r="Z741" s="5">
        <v>34.979999999999997</v>
      </c>
      <c r="AA741" s="19">
        <v>24.672024</v>
      </c>
      <c r="AB741" s="4">
        <v>0</v>
      </c>
      <c r="AC741" s="4">
        <v>4869</v>
      </c>
      <c r="AE741" s="5">
        <v>2.7708538557636109</v>
      </c>
      <c r="AF741" s="5">
        <v>6.5511437887463719</v>
      </c>
      <c r="AI741" s="4">
        <v>4869</v>
      </c>
      <c r="AJ741" s="5">
        <v>170325.89730000001</v>
      </c>
      <c r="AL741" s="5">
        <v>35.06</v>
      </c>
      <c r="AM741" s="5">
        <v>31.33</v>
      </c>
      <c r="AN741" t="s">
        <v>47</v>
      </c>
      <c r="AO741" t="str" cm="1">
        <f t="array" aca="1" ref="AO741" ca="1">_FV(A741,"Currency")</f>
        <v>USD</v>
      </c>
      <c r="AP741" t="str" cm="1">
        <f t="array" aca="1" ref="AP741" ca="1">_FV(A741,"Exchange")</f>
        <v>CBOE BZX Exchange</v>
      </c>
      <c r="AQ741" s="6" t="str" cm="1">
        <f t="array" aca="1" ref="AQ741" ca="1">_FV(A741,"Exchange abbreviation",TRUE)</f>
        <v>BATS</v>
      </c>
      <c r="AR741" t="str" cm="1">
        <f t="array" aca="1" ref="AR741" ca="1">_FV(A741,"Instrument type",TRUE)</f>
        <v>ETF</v>
      </c>
    </row>
    <row r="742" spans="1:44" ht="18.75" customHeight="1" x14ac:dyDescent="0.25">
      <c r="A742" t="e" vm="755">
        <v>#VALUE!</v>
      </c>
      <c r="B742" t="s">
        <v>2247</v>
      </c>
      <c r="C742" t="s">
        <v>2248</v>
      </c>
      <c r="D742" s="31" cm="1">
        <f t="array" aca="1" ref="D742" ca="1">_FV(A742,"Last trade time",TRUE)</f>
        <v>45824.934669756251</v>
      </c>
      <c r="E742" s="23" cm="1">
        <f t="array" aca="1" ref="E742" ca="1">_FV(A742,"Price")</f>
        <v>48.87</v>
      </c>
      <c r="F742" s="27" cm="1">
        <f t="array" aca="1" ref="F742" ca="1">_FV(A742,"Change (%)",TRUE)</f>
        <v>-5.2919999999999998E-3</v>
      </c>
      <c r="G742" s="26" cm="1">
        <f t="array" aca="1" ref="G742" ca="1">_FV(A742,"Change")</f>
        <v>-0.26</v>
      </c>
      <c r="H742" s="23" cm="1">
        <f t="array" aca="1" ref="H742" ca="1">_FV(A742,"Open")</f>
        <v>49.33</v>
      </c>
      <c r="I742" s="23" cm="1">
        <f t="array" aca="1" ref="I742" ca="1">_FV(A742,"Low")</f>
        <v>48.73</v>
      </c>
      <c r="J742" s="23" cm="1">
        <f t="array" aca="1" ref="J742" ca="1">_FV(A742,"High")</f>
        <v>49.658999999999999</v>
      </c>
      <c r="K742" s="23" cm="1">
        <f t="array" aca="1" ref="K742" ca="1">_FV(A742,"Previous close",TRUE)</f>
        <v>49.13</v>
      </c>
      <c r="L742" s="26"/>
      <c r="M742" s="23" cm="1">
        <f t="array" aca="1" ref="M742" ca="1">_FV(A742,"52 week low",TRUE)</f>
        <v>43.75</v>
      </c>
      <c r="N742" s="23" cm="1">
        <f t="array" aca="1" ref="N742" ca="1">_FV(A742,"52 week high",TRUE)</f>
        <v>53.24</v>
      </c>
      <c r="O742" s="8" cm="1">
        <f t="array" aca="1" ref="O742" ca="1">_FV(A742,"Volume")</f>
        <v>1642922</v>
      </c>
      <c r="P742" s="7" cm="1">
        <f t="array" aca="1" ref="P742" ca="1">_FV(A742,"Volume average",TRUE)</f>
        <v>1213563</v>
      </c>
      <c r="Q742" t="s">
        <v>151</v>
      </c>
      <c r="S742" t="s">
        <v>2249</v>
      </c>
      <c r="T742" s="25" cm="1">
        <f t="array" aca="1" ref="T742" ca="1">_FV(A742,"Expense ratio",TRUE)</f>
        <v>8.5000000000000006E-3</v>
      </c>
      <c r="U742" s="24" cm="1">
        <f t="array" aca="1" ref="U742" ca="1">_FV(A742,"Market cap",TRUE)</f>
        <v>10173964967.34</v>
      </c>
      <c r="V742" s="4">
        <v>10173965312</v>
      </c>
      <c r="W742" s="4">
        <v>10173965312</v>
      </c>
      <c r="X742" t="s">
        <v>2250</v>
      </c>
      <c r="Y742" t="s">
        <v>2251</v>
      </c>
      <c r="Z742" s="5">
        <v>48.73</v>
      </c>
      <c r="AA742" s="5">
        <v>13.251393999999999</v>
      </c>
      <c r="AB742" s="5">
        <v>8.0299995999999998E-2</v>
      </c>
      <c r="AC742" s="4">
        <v>1380704</v>
      </c>
      <c r="AE742" s="5">
        <v>3.1481491880213541</v>
      </c>
      <c r="AF742" s="5">
        <v>13.369617348777879</v>
      </c>
      <c r="AI742" s="4">
        <v>1380704</v>
      </c>
      <c r="AJ742" s="4">
        <v>67309320</v>
      </c>
      <c r="AL742" s="5">
        <v>53.24</v>
      </c>
      <c r="AM742" s="5">
        <v>43.75</v>
      </c>
      <c r="AN742" t="s">
        <v>82</v>
      </c>
      <c r="AO742" t="str" cm="1">
        <f t="array" aca="1" ref="AO742" ca="1">_FV(A742,"Currency")</f>
        <v>USD</v>
      </c>
      <c r="AP742" t="str" cm="1">
        <f t="array" aca="1" ref="AP742" ca="1">_FV(A742,"Exchange")</f>
        <v>NYSE Arca</v>
      </c>
      <c r="AQ742" s="6" t="str" cm="1">
        <f t="array" aca="1" ref="AQ742" ca="1">_FV(A742,"Exchange abbreviation",TRUE)</f>
        <v>ARCX</v>
      </c>
      <c r="AR742" t="str" cm="1">
        <f t="array" aca="1" ref="AR742" ca="1">_FV(A742,"Instrument type",TRUE)</f>
        <v>ETF</v>
      </c>
    </row>
    <row r="743" spans="1:44" ht="18.75" customHeight="1" x14ac:dyDescent="0.25">
      <c r="A743" t="e" vm="756">
        <v>#VALUE!</v>
      </c>
      <c r="B743" t="s">
        <v>2252</v>
      </c>
      <c r="C743" t="s">
        <v>2253</v>
      </c>
      <c r="D743" s="31" cm="1">
        <f t="array" aca="1" ref="D743" ca="1">_FV(A743,"Last trade time",TRUE)</f>
        <v>45824.843750265623</v>
      </c>
      <c r="E743" s="23" cm="1">
        <f t="array" aca="1" ref="E743" ca="1">_FV(A743,"Price")</f>
        <v>104.845</v>
      </c>
      <c r="F743" s="27" cm="1">
        <f t="array" aca="1" ref="F743" ca="1">_FV(A743,"Change (%)",TRUE)</f>
        <v>8.3620000000000005E-4</v>
      </c>
      <c r="G743" s="26" cm="1">
        <f t="array" aca="1" ref="G743" ca="1">_FV(A743,"Change")</f>
        <v>8.7599999999999997E-2</v>
      </c>
      <c r="H743" s="23" cm="1">
        <f t="array" aca="1" ref="H743" ca="1">_FV(A743,"Open")</f>
        <v>104.845</v>
      </c>
      <c r="I743" s="23" cm="1">
        <f t="array" aca="1" ref="I743" ca="1">_FV(A743,"Low")</f>
        <v>104.845</v>
      </c>
      <c r="J743" s="23" cm="1">
        <f t="array" aca="1" ref="J743" ca="1">_FV(A743,"High")</f>
        <v>104.845</v>
      </c>
      <c r="K743" s="23" cm="1">
        <f t="array" aca="1" ref="K743" ca="1">_FV(A743,"Previous close",TRUE)</f>
        <v>104.7574</v>
      </c>
      <c r="L743" s="26"/>
      <c r="M743" s="23" cm="1">
        <f t="array" aca="1" ref="M743" ca="1">_FV(A743,"52 week low",TRUE)</f>
        <v>95.904300000000006</v>
      </c>
      <c r="N743" s="23" cm="1">
        <f t="array" aca="1" ref="N743" ca="1">_FV(A743,"52 week high",TRUE)</f>
        <v>104.845</v>
      </c>
      <c r="O743" s="8" cm="1">
        <f t="array" aca="1" ref="O743" ca="1">_FV(A743,"Volume")</f>
        <v>3</v>
      </c>
      <c r="P743" s="7" cm="1">
        <f t="array" aca="1" ref="P743" ca="1">_FV(A743,"Volume average",TRUE)</f>
        <v>994</v>
      </c>
      <c r="Q743" t="s">
        <v>119</v>
      </c>
      <c r="T743" s="25" cm="1">
        <f t="array" aca="1" ref="T743" ca="1">_FV(A743,"Expense ratio",TRUE)</f>
        <v>8.5000000000000006E-3</v>
      </c>
      <c r="U743" s="24" cm="1">
        <f t="array" aca="1" ref="U743" ca="1">_FV(A743,"Market cap",TRUE)</f>
        <v>17357031.350000001</v>
      </c>
      <c r="V743" s="16"/>
      <c r="W743" s="16"/>
      <c r="Z743" s="18"/>
      <c r="AB743" s="20"/>
      <c r="AC743" s="21">
        <v>813</v>
      </c>
      <c r="AE743" s="18"/>
      <c r="AF743" s="20"/>
      <c r="AI743" s="21"/>
      <c r="AJ743" s="18"/>
      <c r="AL743" s="18"/>
      <c r="AM743" s="18"/>
      <c r="AN743" t="s">
        <v>73</v>
      </c>
      <c r="AO743" t="str" cm="1">
        <f t="array" aca="1" ref="AO743" ca="1">_FV(A743,"Currency")</f>
        <v>USD</v>
      </c>
      <c r="AP743" t="str" cm="1">
        <f t="array" aca="1" ref="AP743" ca="1">_FV(A743,"Exchange")</f>
        <v>Nasdaq Stock Market</v>
      </c>
      <c r="AQ743" s="6" t="str" cm="1">
        <f t="array" aca="1" ref="AQ743" ca="1">_FV(A743,"Exchange abbreviation",TRUE)</f>
        <v>XNAS</v>
      </c>
      <c r="AR743" t="str" cm="1">
        <f t="array" aca="1" ref="AR743" ca="1">_FV(A743,"Instrument type",TRUE)</f>
        <v>ETF</v>
      </c>
    </row>
    <row r="744" spans="1:44" ht="18.75" customHeight="1" x14ac:dyDescent="0.25">
      <c r="A744" t="e" vm="757">
        <v>#VALUE!</v>
      </c>
      <c r="B744" t="s">
        <v>2254</v>
      </c>
      <c r="C744" t="s">
        <v>2255</v>
      </c>
      <c r="D744" s="31" cm="1">
        <f t="array" aca="1" ref="D744" ca="1">_FV(A744,"Last trade time",TRUE)</f>
        <v>45824.840323217184</v>
      </c>
      <c r="E744" s="23" cm="1">
        <f t="array" aca="1" ref="E744" ca="1">_FV(A744,"Price")</f>
        <v>31.9038</v>
      </c>
      <c r="F744" s="27" cm="1">
        <f t="array" aca="1" ref="F744" ca="1">_FV(A744,"Change (%)",TRUE)</f>
        <v>1.57E-3</v>
      </c>
      <c r="G744" s="26" cm="1">
        <f t="array" aca="1" ref="G744" ca="1">_FV(A744,"Change")</f>
        <v>0.05</v>
      </c>
      <c r="H744" s="23" cm="1">
        <f t="array" aca="1" ref="H744" ca="1">_FV(A744,"Open")</f>
        <v>31.89</v>
      </c>
      <c r="I744" s="23" cm="1">
        <f t="array" aca="1" ref="I744" ca="1">_FV(A744,"Low")</f>
        <v>31.880099999999999</v>
      </c>
      <c r="J744" s="23" cm="1">
        <f t="array" aca="1" ref="J744" ca="1">_FV(A744,"High")</f>
        <v>31.9038</v>
      </c>
      <c r="K744" s="23" cm="1">
        <f t="array" aca="1" ref="K744" ca="1">_FV(A744,"Previous close",TRUE)</f>
        <v>31.8538</v>
      </c>
      <c r="L744" s="26"/>
      <c r="M744" s="23" cm="1">
        <f t="array" aca="1" ref="M744" ca="1">_FV(A744,"52 week low",TRUE)</f>
        <v>29.380099999999999</v>
      </c>
      <c r="N744" s="23" cm="1">
        <f t="array" aca="1" ref="N744" ca="1">_FV(A744,"52 week high",TRUE)</f>
        <v>32.369999999999997</v>
      </c>
      <c r="O744" s="8" cm="1">
        <f t="array" aca="1" ref="O744" ca="1">_FV(A744,"Volume")</f>
        <v>1889</v>
      </c>
      <c r="P744" s="7" cm="1">
        <f t="array" aca="1" ref="P744" ca="1">_FV(A744,"Volume average",TRUE)</f>
        <v>12470</v>
      </c>
      <c r="Q744" t="s">
        <v>923</v>
      </c>
      <c r="S744" t="s">
        <v>318</v>
      </c>
      <c r="T744" s="25" cm="1">
        <f t="array" aca="1" ref="T744" ca="1">_FV(A744,"Expense ratio",TRUE)</f>
        <v>8.5000000000000006E-3</v>
      </c>
      <c r="U744" s="24" cm="1">
        <f t="array" aca="1" ref="U744" ca="1">_FV(A744,"Market cap",TRUE)</f>
        <v>135759689.5</v>
      </c>
      <c r="V744" s="4">
        <v>135756672</v>
      </c>
      <c r="W744" s="4">
        <v>135756672</v>
      </c>
      <c r="Y744" t="s">
        <v>2167</v>
      </c>
      <c r="Z744" s="5">
        <v>31.84</v>
      </c>
      <c r="AA744" s="5">
        <v>24.502887999999999</v>
      </c>
      <c r="AB744" s="4">
        <v>0</v>
      </c>
      <c r="AC744" s="4">
        <v>23555</v>
      </c>
      <c r="AE744" s="5">
        <v>3.00462152186789</v>
      </c>
      <c r="AF744" s="5">
        <v>8.2161034403824829</v>
      </c>
      <c r="AI744" s="4">
        <v>23555</v>
      </c>
      <c r="AJ744" s="5">
        <v>750217.32799999998</v>
      </c>
      <c r="AL744" s="5">
        <v>32.369999999999997</v>
      </c>
      <c r="AM744" s="5">
        <v>29.38</v>
      </c>
      <c r="AN744" t="s">
        <v>47</v>
      </c>
      <c r="AO744" t="str" cm="1">
        <f t="array" aca="1" ref="AO744" ca="1">_FV(A744,"Currency")</f>
        <v>USD</v>
      </c>
      <c r="AP744" t="str" cm="1">
        <f t="array" aca="1" ref="AP744" ca="1">_FV(A744,"Exchange")</f>
        <v>CBOE BZX Exchange</v>
      </c>
      <c r="AQ744" s="6" t="str" cm="1">
        <f t="array" aca="1" ref="AQ744" ca="1">_FV(A744,"Exchange abbreviation",TRUE)</f>
        <v>BATS</v>
      </c>
      <c r="AR744" t="str" cm="1">
        <f t="array" aca="1" ref="AR744" ca="1">_FV(A744,"Instrument type",TRUE)</f>
        <v>ETF</v>
      </c>
    </row>
    <row r="745" spans="1:44" ht="18.75" customHeight="1" x14ac:dyDescent="0.25">
      <c r="A745" t="e" vm="758">
        <v>#VALUE!</v>
      </c>
      <c r="B745" t="s">
        <v>2256</v>
      </c>
      <c r="C745" t="s">
        <v>2257</v>
      </c>
      <c r="D745" s="31" cm="1">
        <f t="array" aca="1" ref="D745" ca="1">_FV(A745,"Last trade time",TRUE)</f>
        <v>45824.840353390624</v>
      </c>
      <c r="E745" s="23" cm="1">
        <f t="array" aca="1" ref="E745" ca="1">_FV(A745,"Price")</f>
        <v>40.345500000000001</v>
      </c>
      <c r="F745" s="27" cm="1">
        <f t="array" aca="1" ref="F745" ca="1">_FV(A745,"Change (%)",TRUE)</f>
        <v>3.6189999999999998E-3</v>
      </c>
      <c r="G745" s="26" cm="1">
        <f t="array" aca="1" ref="G745" ca="1">_FV(A745,"Change")</f>
        <v>0.14549999999999999</v>
      </c>
      <c r="H745" s="23" cm="1">
        <f t="array" aca="1" ref="H745" ca="1">_FV(A745,"Open")</f>
        <v>40.31</v>
      </c>
      <c r="I745" s="23" cm="1">
        <f t="array" aca="1" ref="I745" ca="1">_FV(A745,"Low")</f>
        <v>40.29</v>
      </c>
      <c r="J745" s="23" cm="1">
        <f t="array" aca="1" ref="J745" ca="1">_FV(A745,"High")</f>
        <v>40.345500000000001</v>
      </c>
      <c r="K745" s="23" cm="1">
        <f t="array" aca="1" ref="K745" ca="1">_FV(A745,"Previous close",TRUE)</f>
        <v>40.200000000000003</v>
      </c>
      <c r="L745" s="26"/>
      <c r="M745" s="23" cm="1">
        <f t="array" aca="1" ref="M745" ca="1">_FV(A745,"52 week low",TRUE)</f>
        <v>35.24</v>
      </c>
      <c r="N745" s="23" cm="1">
        <f t="array" aca="1" ref="N745" ca="1">_FV(A745,"52 week high",TRUE)</f>
        <v>40.369999999999997</v>
      </c>
      <c r="O745" s="8" cm="1">
        <f t="array" aca="1" ref="O745" ca="1">_FV(A745,"Volume")</f>
        <v>4563</v>
      </c>
      <c r="P745" s="7" cm="1">
        <f t="array" aca="1" ref="P745" ca="1">_FV(A745,"Volume average",TRUE)</f>
        <v>6652</v>
      </c>
      <c r="Q745" t="s">
        <v>923</v>
      </c>
      <c r="S745" t="s">
        <v>318</v>
      </c>
      <c r="T745" s="25" cm="1">
        <f t="array" aca="1" ref="T745" ca="1">_FV(A745,"Expense ratio",TRUE)</f>
        <v>8.5000000000000006E-3</v>
      </c>
      <c r="U745" s="24" cm="1">
        <f t="array" aca="1" ref="U745" ca="1">_FV(A745,"Market cap",TRUE)</f>
        <v>155637678</v>
      </c>
      <c r="V745" s="4">
        <v>155634112</v>
      </c>
      <c r="W745" s="4">
        <v>155634112</v>
      </c>
      <c r="Y745" t="s">
        <v>2258</v>
      </c>
      <c r="Z745" s="5">
        <v>40.26</v>
      </c>
      <c r="AA745" s="19">
        <v>24.656755</v>
      </c>
      <c r="AB745" s="4">
        <v>0</v>
      </c>
      <c r="AC745" s="4">
        <v>10211</v>
      </c>
      <c r="AE745" s="5">
        <v>4.3164160098364324</v>
      </c>
      <c r="AF745" s="5">
        <v>9.8486696301516972</v>
      </c>
      <c r="AI745" s="4">
        <v>10211</v>
      </c>
      <c r="AJ745" s="5">
        <v>410891.66110000003</v>
      </c>
      <c r="AL745" s="5">
        <v>40.31</v>
      </c>
      <c r="AM745" s="5">
        <v>35.24</v>
      </c>
      <c r="AN745" t="s">
        <v>47</v>
      </c>
      <c r="AO745" t="str" cm="1">
        <f t="array" aca="1" ref="AO745" ca="1">_FV(A745,"Currency")</f>
        <v>USD</v>
      </c>
      <c r="AP745" t="str" cm="1">
        <f t="array" aca="1" ref="AP745" ca="1">_FV(A745,"Exchange")</f>
        <v>CBOE BZX Exchange</v>
      </c>
      <c r="AQ745" s="6" t="str" cm="1">
        <f t="array" aca="1" ref="AQ745" ca="1">_FV(A745,"Exchange abbreviation",TRUE)</f>
        <v>BATS</v>
      </c>
      <c r="AR745" t="str" cm="1">
        <f t="array" aca="1" ref="AR745" ca="1">_FV(A745,"Instrument type",TRUE)</f>
        <v>ETF</v>
      </c>
    </row>
    <row r="746" spans="1:44" ht="18.75" customHeight="1" x14ac:dyDescent="0.25">
      <c r="A746" t="e" vm="759">
        <v>#VALUE!</v>
      </c>
      <c r="B746" t="s">
        <v>2259</v>
      </c>
      <c r="C746" t="s">
        <v>2260</v>
      </c>
      <c r="D746" s="31" cm="1">
        <f t="array" aca="1" ref="D746" ca="1">_FV(A746,"Last trade time",TRUE)</f>
        <v>45824.84027780078</v>
      </c>
      <c r="E746" s="23" cm="1">
        <f t="array" aca="1" ref="E746" ca="1">_FV(A746,"Price")</f>
        <v>18.899999999999999</v>
      </c>
      <c r="F746" s="27" cm="1">
        <f t="array" aca="1" ref="F746" ca="1">_FV(A746,"Change (%)",TRUE)</f>
        <v>1.059E-3</v>
      </c>
      <c r="G746" s="26" cm="1">
        <f t="array" aca="1" ref="G746" ca="1">_FV(A746,"Change")</f>
        <v>0.02</v>
      </c>
      <c r="H746" s="23" cm="1">
        <f t="array" aca="1" ref="H746" ca="1">_FV(A746,"Open")</f>
        <v>18.89</v>
      </c>
      <c r="I746" s="23" cm="1">
        <f t="array" aca="1" ref="I746" ca="1">_FV(A746,"Low")</f>
        <v>18.88</v>
      </c>
      <c r="J746" s="23" cm="1">
        <f t="array" aca="1" ref="J746" ca="1">_FV(A746,"High")</f>
        <v>18.899999999999999</v>
      </c>
      <c r="K746" s="23" cm="1">
        <f t="array" aca="1" ref="K746" ca="1">_FV(A746,"Previous close",TRUE)</f>
        <v>18.88</v>
      </c>
      <c r="L746" s="26"/>
      <c r="M746" s="23" cm="1">
        <f t="array" aca="1" ref="M746" ca="1">_FV(A746,"52 week low",TRUE)</f>
        <v>17.805</v>
      </c>
      <c r="N746" s="23" cm="1">
        <f t="array" aca="1" ref="N746" ca="1">_FV(A746,"52 week high",TRUE)</f>
        <v>19.11</v>
      </c>
      <c r="O746" s="8" cm="1">
        <f t="array" aca="1" ref="O746" ca="1">_FV(A746,"Volume")</f>
        <v>351766</v>
      </c>
      <c r="P746" s="7" cm="1">
        <f t="array" aca="1" ref="P746" ca="1">_FV(A746,"Volume average",TRUE)</f>
        <v>417671</v>
      </c>
      <c r="Q746" t="s">
        <v>224</v>
      </c>
      <c r="T746" s="25" cm="1">
        <f t="array" aca="1" ref="T746" ca="1">_FV(A746,"Expense ratio",TRUE)</f>
        <v>8.5000000000000006E-3</v>
      </c>
      <c r="U746" s="24" cm="1">
        <f t="array" aca="1" ref="U746" ca="1">_FV(A746,"Market cap",TRUE)</f>
        <v>1566564540.1700001</v>
      </c>
      <c r="V746" s="16"/>
      <c r="W746" s="16"/>
      <c r="Z746" s="18"/>
      <c r="AA746" s="20"/>
      <c r="AB746" s="20"/>
      <c r="AC746" s="21">
        <v>452010</v>
      </c>
      <c r="AE746" s="18"/>
      <c r="AF746" s="20"/>
      <c r="AI746" s="21"/>
      <c r="AJ746" s="18"/>
      <c r="AL746" s="18"/>
      <c r="AM746" s="18"/>
      <c r="AN746" t="s">
        <v>73</v>
      </c>
      <c r="AO746" t="str" cm="1">
        <f t="array" aca="1" ref="AO746" ca="1">_FV(A746,"Currency")</f>
        <v>USD</v>
      </c>
      <c r="AP746" t="str" cm="1">
        <f t="array" aca="1" ref="AP746" ca="1">_FV(A746,"Exchange")</f>
        <v>NYSE Arca</v>
      </c>
      <c r="AQ746" s="6" t="str" cm="1">
        <f t="array" aca="1" ref="AQ746" ca="1">_FV(A746,"Exchange abbreviation",TRUE)</f>
        <v>ARCX</v>
      </c>
      <c r="AR746" t="str" cm="1">
        <f t="array" aca="1" ref="AR746" ca="1">_FV(A746,"Instrument type",TRUE)</f>
        <v>ETF</v>
      </c>
    </row>
    <row r="747" spans="1:44" ht="18.75" customHeight="1" x14ac:dyDescent="0.25">
      <c r="A747" t="e" vm="760">
        <v>#VALUE!</v>
      </c>
      <c r="B747" t="s">
        <v>2261</v>
      </c>
      <c r="C747" t="s">
        <v>2262</v>
      </c>
      <c r="D747" s="31" cm="1">
        <f t="array" aca="1" ref="D747" ca="1">_FV(A747,"Last trade time",TRUE)</f>
        <v>45824.840299142968</v>
      </c>
      <c r="E747" s="23" cm="1">
        <f t="array" aca="1" ref="E747" ca="1">_FV(A747,"Price")</f>
        <v>37.886299999999999</v>
      </c>
      <c r="F747" s="27" cm="1">
        <f t="array" aca="1" ref="F747" ca="1">_FV(A747,"Change (%)",TRUE)</f>
        <v>3.7650000000000001E-3</v>
      </c>
      <c r="G747" s="26" cm="1">
        <f t="array" aca="1" ref="G747" ca="1">_FV(A747,"Change")</f>
        <v>0.1421</v>
      </c>
      <c r="H747" s="23" cm="1">
        <f t="array" aca="1" ref="H747" ca="1">_FV(A747,"Open")</f>
        <v>37.76</v>
      </c>
      <c r="I747" s="23" cm="1">
        <f t="array" aca="1" ref="I747" ca="1">_FV(A747,"Low")</f>
        <v>37.76</v>
      </c>
      <c r="J747" s="23" cm="1">
        <f t="array" aca="1" ref="J747" ca="1">_FV(A747,"High")</f>
        <v>37.96</v>
      </c>
      <c r="K747" s="23" cm="1">
        <f t="array" aca="1" ref="K747" ca="1">_FV(A747,"Previous close",TRUE)</f>
        <v>37.744199999999999</v>
      </c>
      <c r="L747" s="26"/>
      <c r="M747" s="23" cm="1">
        <f t="array" aca="1" ref="M747" ca="1">_FV(A747,"52 week low",TRUE)</f>
        <v>34.11</v>
      </c>
      <c r="N747" s="23" cm="1">
        <f t="array" aca="1" ref="N747" ca="1">_FV(A747,"52 week high",TRUE)</f>
        <v>38.270000000000003</v>
      </c>
      <c r="O747" s="8" cm="1">
        <f t="array" aca="1" ref="O747" ca="1">_FV(A747,"Volume")</f>
        <v>6586</v>
      </c>
      <c r="P747" s="7" cm="1">
        <f t="array" aca="1" ref="P747" ca="1">_FV(A747,"Volume average",TRUE)</f>
        <v>6593</v>
      </c>
      <c r="Q747" t="s">
        <v>923</v>
      </c>
      <c r="S747" t="s">
        <v>318</v>
      </c>
      <c r="T747" s="25" cm="1">
        <f t="array" aca="1" ref="T747" ca="1">_FV(A747,"Expense ratio",TRUE)</f>
        <v>8.5000000000000006E-3</v>
      </c>
      <c r="U747" s="24" cm="1">
        <f t="array" aca="1" ref="U747" ca="1">_FV(A747,"Market cap",TRUE)</f>
        <v>218919774.91999999</v>
      </c>
      <c r="V747" s="4">
        <v>218914944</v>
      </c>
      <c r="W747" s="4">
        <v>218914944</v>
      </c>
      <c r="Y747" t="s">
        <v>2263</v>
      </c>
      <c r="Z747" s="5">
        <v>37.81</v>
      </c>
      <c r="AA747" s="5">
        <v>24.600726999999999</v>
      </c>
      <c r="AB747" s="4">
        <v>0</v>
      </c>
      <c r="AC747" s="4">
        <v>61903</v>
      </c>
      <c r="AE747" s="5">
        <v>1.0119122976071091</v>
      </c>
      <c r="AF747" s="5">
        <v>7.2455132945069112</v>
      </c>
      <c r="AI747" s="4">
        <v>61903</v>
      </c>
      <c r="AJ747" s="5">
        <v>2340286.2470999998</v>
      </c>
      <c r="AL747" s="5">
        <v>38.270000000000003</v>
      </c>
      <c r="AM747" s="5">
        <v>34.11</v>
      </c>
      <c r="AN747" t="s">
        <v>90</v>
      </c>
      <c r="AO747" t="str" cm="1">
        <f t="array" aca="1" ref="AO747" ca="1">_FV(A747,"Currency")</f>
        <v>USD</v>
      </c>
      <c r="AP747" t="str" cm="1">
        <f t="array" aca="1" ref="AP747" ca="1">_FV(A747,"Exchange")</f>
        <v>CBOE BZX Exchange</v>
      </c>
      <c r="AQ747" s="6" t="str" cm="1">
        <f t="array" aca="1" ref="AQ747" ca="1">_FV(A747,"Exchange abbreviation",TRUE)</f>
        <v>BATS</v>
      </c>
      <c r="AR747" t="str" cm="1">
        <f t="array" aca="1" ref="AR747" ca="1">_FV(A747,"Instrument type",TRUE)</f>
        <v>ETF</v>
      </c>
    </row>
    <row r="748" spans="1:44" ht="18.75" customHeight="1" x14ac:dyDescent="0.25">
      <c r="A748" t="e" vm="761">
        <v>#VALUE!</v>
      </c>
      <c r="B748" t="s">
        <v>2264</v>
      </c>
      <c r="C748" t="s">
        <v>2227</v>
      </c>
      <c r="D748" s="31" cm="1">
        <f t="array" aca="1" ref="D748" ca="1">_FV(A748,"Last trade time",TRUE)</f>
        <v>45824.840351075778</v>
      </c>
      <c r="E748" s="23" cm="1">
        <f t="array" aca="1" ref="E748" ca="1">_FV(A748,"Price")</f>
        <v>30.66</v>
      </c>
      <c r="F748" s="27" cm="1">
        <f t="array" aca="1" ref="F748" ca="1">_FV(A748,"Change (%)",TRUE)</f>
        <v>0</v>
      </c>
      <c r="G748" s="26" cm="1">
        <f t="array" aca="1" ref="G748" ca="1">_FV(A748,"Change")</f>
        <v>0</v>
      </c>
      <c r="H748" s="23" cm="1">
        <f t="array" aca="1" ref="H748" ca="1">_FV(A748,"Open")</f>
        <v>30.689900000000002</v>
      </c>
      <c r="I748" s="23" cm="1">
        <f t="array" aca="1" ref="I748" ca="1">_FV(A748,"Low")</f>
        <v>30.66</v>
      </c>
      <c r="J748" s="23" cm="1">
        <f t="array" aca="1" ref="J748" ca="1">_FV(A748,"High")</f>
        <v>30.689900000000002</v>
      </c>
      <c r="K748" s="23" cm="1">
        <f t="array" aca="1" ref="K748" ca="1">_FV(A748,"Previous close",TRUE)</f>
        <v>30.66</v>
      </c>
      <c r="L748" s="26"/>
      <c r="M748" s="23" cm="1">
        <f t="array" aca="1" ref="M748" ca="1">_FV(A748,"52 week low",TRUE)</f>
        <v>29.1</v>
      </c>
      <c r="N748" s="23" cm="1">
        <f t="array" aca="1" ref="N748" ca="1">_FV(A748,"52 week high",TRUE)</f>
        <v>30.98</v>
      </c>
      <c r="O748" s="8" cm="1">
        <f t="array" aca="1" ref="O748" ca="1">_FV(A748,"Volume")</f>
        <v>2164</v>
      </c>
      <c r="P748" s="7" cm="1">
        <f t="array" aca="1" ref="P748" ca="1">_FV(A748,"Volume average",TRUE)</f>
        <v>2723</v>
      </c>
      <c r="Q748" t="s">
        <v>923</v>
      </c>
      <c r="S748" t="s">
        <v>318</v>
      </c>
      <c r="T748" s="25" cm="1">
        <f t="array" aca="1" ref="T748" ca="1">_FV(A748,"Expense ratio",TRUE)</f>
        <v>8.5000000000000006E-3</v>
      </c>
      <c r="U748" s="24" cm="1">
        <f t="array" aca="1" ref="U748" ca="1">_FV(A748,"Market cap",TRUE)</f>
        <v>7691897.6299999999</v>
      </c>
      <c r="V748" s="4">
        <v>7691725</v>
      </c>
      <c r="W748" s="4">
        <v>7691725</v>
      </c>
      <c r="Y748" t="s">
        <v>700</v>
      </c>
      <c r="Z748" s="5">
        <v>30.63</v>
      </c>
      <c r="AA748" s="19">
        <v>24.324743000000002</v>
      </c>
      <c r="AB748" s="20"/>
      <c r="AC748" s="4">
        <v>2341</v>
      </c>
      <c r="AE748" s="5">
        <v>2.5950705374672811</v>
      </c>
      <c r="AF748" s="20"/>
      <c r="AI748" s="4">
        <v>2341</v>
      </c>
      <c r="AJ748" s="5">
        <v>71716.535000000003</v>
      </c>
      <c r="AL748" s="5">
        <v>30.98</v>
      </c>
      <c r="AM748" s="5">
        <v>29.1</v>
      </c>
      <c r="AN748" t="s">
        <v>47</v>
      </c>
      <c r="AO748" t="str" cm="1">
        <f t="array" aca="1" ref="AO748" ca="1">_FV(A748,"Currency")</f>
        <v>USD</v>
      </c>
      <c r="AP748" t="str" cm="1">
        <f t="array" aca="1" ref="AP748" ca="1">_FV(A748,"Exchange")</f>
        <v>CBOE BZX Exchange</v>
      </c>
      <c r="AQ748" s="6" t="str" cm="1">
        <f t="array" aca="1" ref="AQ748" ca="1">_FV(A748,"Exchange abbreviation",TRUE)</f>
        <v>BATS</v>
      </c>
      <c r="AR748" t="str" cm="1">
        <f t="array" aca="1" ref="AR748" ca="1">_FV(A748,"Instrument type",TRUE)</f>
        <v>ETF</v>
      </c>
    </row>
    <row r="749" spans="1:44" ht="18.75" customHeight="1" x14ac:dyDescent="0.25">
      <c r="A749" t="e" vm="762">
        <v>#VALUE!</v>
      </c>
      <c r="B749" t="s">
        <v>2265</v>
      </c>
      <c r="C749" t="s">
        <v>2266</v>
      </c>
      <c r="D749" s="31" cm="1">
        <f t="array" aca="1" ref="D749" ca="1">_FV(A749,"Last trade time",TRUE)</f>
        <v>45824.840292175781</v>
      </c>
      <c r="E749" s="23" cm="1">
        <f t="array" aca="1" ref="E749" ca="1">_FV(A749,"Price")</f>
        <v>42.227800000000002</v>
      </c>
      <c r="F749" s="27" cm="1">
        <f t="array" aca="1" ref="F749" ca="1">_FV(A749,"Change (%)",TRUE)</f>
        <v>5.0649999999999992E-3</v>
      </c>
      <c r="G749" s="26" cm="1">
        <f t="array" aca="1" ref="G749" ca="1">_FV(A749,"Change")</f>
        <v>0.21279999999999999</v>
      </c>
      <c r="H749" s="23" cm="1">
        <f t="array" aca="1" ref="H749" ca="1">_FV(A749,"Open")</f>
        <v>42.21</v>
      </c>
      <c r="I749" s="23" cm="1">
        <f t="array" aca="1" ref="I749" ca="1">_FV(A749,"Low")</f>
        <v>42.21</v>
      </c>
      <c r="J749" s="23" cm="1">
        <f t="array" aca="1" ref="J749" ca="1">_FV(A749,"High")</f>
        <v>42.319899999999997</v>
      </c>
      <c r="K749" s="23" cm="1">
        <f t="array" aca="1" ref="K749" ca="1">_FV(A749,"Previous close",TRUE)</f>
        <v>42.015000000000001</v>
      </c>
      <c r="L749" s="26"/>
      <c r="M749" s="23" cm="1">
        <f t="array" aca="1" ref="M749" ca="1">_FV(A749,"52 week low",TRUE)</f>
        <v>36.270000000000003</v>
      </c>
      <c r="N749" s="23" cm="1">
        <f t="array" aca="1" ref="N749" ca="1">_FV(A749,"52 week high",TRUE)</f>
        <v>42.319899999999997</v>
      </c>
      <c r="O749" s="8" cm="1">
        <f t="array" aca="1" ref="O749" ca="1">_FV(A749,"Volume")</f>
        <v>74158</v>
      </c>
      <c r="P749" s="7" cm="1">
        <f t="array" aca="1" ref="P749" ca="1">_FV(A749,"Volume average",TRUE)</f>
        <v>65838</v>
      </c>
      <c r="Q749" t="s">
        <v>923</v>
      </c>
      <c r="S749" t="s">
        <v>318</v>
      </c>
      <c r="T749" s="25" cm="1">
        <f t="array" aca="1" ref="T749" ca="1">_FV(A749,"Expense ratio",TRUE)</f>
        <v>8.5000000000000006E-3</v>
      </c>
      <c r="U749" s="24" cm="1">
        <f t="array" aca="1" ref="U749" ca="1">_FV(A749,"Market cap",TRUE)</f>
        <v>258029904.96000001</v>
      </c>
      <c r="V749" s="4">
        <v>258024240</v>
      </c>
      <c r="W749" s="4">
        <v>258024240</v>
      </c>
      <c r="Y749" t="s">
        <v>2267</v>
      </c>
      <c r="Z749" s="5">
        <v>42.1</v>
      </c>
      <c r="AA749" s="5">
        <v>24.585391999999999</v>
      </c>
      <c r="AB749" s="4">
        <v>0</v>
      </c>
      <c r="AC749" s="4">
        <v>33473</v>
      </c>
      <c r="AE749" s="5">
        <v>3.6227239997091538</v>
      </c>
      <c r="AF749" s="5">
        <v>11.11023590362659</v>
      </c>
      <c r="AI749" s="4">
        <v>33473</v>
      </c>
      <c r="AJ749" s="5">
        <v>1410177.3223999999</v>
      </c>
      <c r="AL749" s="5">
        <v>42.244999999999997</v>
      </c>
      <c r="AM749" s="5">
        <v>36.270000000000003</v>
      </c>
      <c r="AN749" t="s">
        <v>90</v>
      </c>
      <c r="AO749" t="str" cm="1">
        <f t="array" aca="1" ref="AO749" ca="1">_FV(A749,"Currency")</f>
        <v>USD</v>
      </c>
      <c r="AP749" t="str" cm="1">
        <f t="array" aca="1" ref="AP749" ca="1">_FV(A749,"Exchange")</f>
        <v>CBOE BZX Exchange</v>
      </c>
      <c r="AQ749" s="6" t="str" cm="1">
        <f t="array" aca="1" ref="AQ749" ca="1">_FV(A749,"Exchange abbreviation",TRUE)</f>
        <v>BATS</v>
      </c>
      <c r="AR749" t="str" cm="1">
        <f t="array" aca="1" ref="AR749" ca="1">_FV(A749,"Instrument type",TRUE)</f>
        <v>ETF</v>
      </c>
    </row>
    <row r="750" spans="1:44" ht="18.75" customHeight="1" x14ac:dyDescent="0.25">
      <c r="A750" t="e" vm="763">
        <v>#VALUE!</v>
      </c>
      <c r="B750" t="s">
        <v>2268</v>
      </c>
      <c r="C750" t="s">
        <v>2269</v>
      </c>
      <c r="D750" s="31" cm="1">
        <f t="array" aca="1" ref="D750" ca="1">_FV(A750,"Last trade time",TRUE)</f>
        <v>45824.840350207814</v>
      </c>
      <c r="E750" s="23" cm="1">
        <f t="array" aca="1" ref="E750" ca="1">_FV(A750,"Price")</f>
        <v>35.389200000000002</v>
      </c>
      <c r="F750" s="27" cm="1">
        <f t="array" aca="1" ref="F750" ca="1">_FV(A750,"Change (%)",TRUE)</f>
        <v>4.2109999999999995E-3</v>
      </c>
      <c r="G750" s="26" cm="1">
        <f t="array" aca="1" ref="G750" ca="1">_FV(A750,"Change")</f>
        <v>0.1484</v>
      </c>
      <c r="H750" s="23" cm="1">
        <f t="array" aca="1" ref="H750" ca="1">_FV(A750,"Open")</f>
        <v>35.369999999999997</v>
      </c>
      <c r="I750" s="23" cm="1">
        <f t="array" aca="1" ref="I750" ca="1">_FV(A750,"Low")</f>
        <v>35.369999999999997</v>
      </c>
      <c r="J750" s="23" cm="1">
        <f t="array" aca="1" ref="J750" ca="1">_FV(A750,"High")</f>
        <v>35.42</v>
      </c>
      <c r="K750" s="23" cm="1">
        <f t="array" aca="1" ref="K750" ca="1">_FV(A750,"Previous close",TRUE)</f>
        <v>35.2408</v>
      </c>
      <c r="L750" s="26"/>
      <c r="M750" s="23" cm="1">
        <f t="array" aca="1" ref="M750" ca="1">_FV(A750,"52 week low",TRUE)</f>
        <v>31.67</v>
      </c>
      <c r="N750" s="23" cm="1">
        <f t="array" aca="1" ref="N750" ca="1">_FV(A750,"52 week high",TRUE)</f>
        <v>35.439900000000002</v>
      </c>
      <c r="O750" s="8" cm="1">
        <f t="array" aca="1" ref="O750" ca="1">_FV(A750,"Volume")</f>
        <v>1587</v>
      </c>
      <c r="P750" s="7" cm="1">
        <f t="array" aca="1" ref="P750" ca="1">_FV(A750,"Volume average",TRUE)</f>
        <v>17174</v>
      </c>
      <c r="Q750" t="s">
        <v>923</v>
      </c>
      <c r="S750" t="s">
        <v>318</v>
      </c>
      <c r="T750" s="25" cm="1">
        <f t="array" aca="1" ref="T750" ca="1">_FV(A750,"Expense ratio",TRUE)</f>
        <v>8.5000000000000006E-3</v>
      </c>
      <c r="U750" s="24" cm="1">
        <f t="array" aca="1" ref="U750" ca="1">_FV(A750,"Market cap",TRUE)</f>
        <v>53455106.030000001</v>
      </c>
      <c r="V750" s="4">
        <v>53453888</v>
      </c>
      <c r="W750" s="4">
        <v>53453888</v>
      </c>
      <c r="Y750" t="s">
        <v>1953</v>
      </c>
      <c r="Z750" s="5">
        <v>35.299999999999997</v>
      </c>
      <c r="AA750" s="5">
        <v>24.609741</v>
      </c>
      <c r="AB750" s="4">
        <v>0</v>
      </c>
      <c r="AC750" s="4">
        <v>26253</v>
      </c>
      <c r="AE750" s="5">
        <v>3.3199704929202101</v>
      </c>
      <c r="AF750" s="5">
        <v>7.9523144205810858</v>
      </c>
      <c r="AI750" s="4">
        <v>26253</v>
      </c>
      <c r="AJ750" s="5">
        <v>926730.89999999991</v>
      </c>
      <c r="AL750" s="5">
        <v>35.369999999999997</v>
      </c>
      <c r="AM750" s="5">
        <v>31.67</v>
      </c>
      <c r="AN750" t="s">
        <v>47</v>
      </c>
      <c r="AO750" t="str" cm="1">
        <f t="array" aca="1" ref="AO750" ca="1">_FV(A750,"Currency")</f>
        <v>USD</v>
      </c>
      <c r="AP750" t="str" cm="1">
        <f t="array" aca="1" ref="AP750" ca="1">_FV(A750,"Exchange")</f>
        <v>CBOE BZX Exchange</v>
      </c>
      <c r="AQ750" s="6" t="str" cm="1">
        <f t="array" aca="1" ref="AQ750" ca="1">_FV(A750,"Exchange abbreviation",TRUE)</f>
        <v>BATS</v>
      </c>
      <c r="AR750" t="str" cm="1">
        <f t="array" aca="1" ref="AR750" ca="1">_FV(A750,"Instrument type",TRUE)</f>
        <v>ETF</v>
      </c>
    </row>
    <row r="751" spans="1:44" ht="18.75" customHeight="1" x14ac:dyDescent="0.25">
      <c r="A751" t="e" vm="764">
        <v>#VALUE!</v>
      </c>
      <c r="B751" t="s">
        <v>2270</v>
      </c>
      <c r="C751" t="s">
        <v>2271</v>
      </c>
      <c r="D751" s="31" cm="1">
        <f t="array" aca="1" ref="D751" ca="1">_FV(A751,"Last trade time",TRUE)</f>
        <v>45824.924195566404</v>
      </c>
      <c r="E751" s="23" cm="1">
        <f t="array" aca="1" ref="E751" ca="1">_FV(A751,"Price")</f>
        <v>17.7</v>
      </c>
      <c r="F751" s="27" cm="1">
        <f t="array" aca="1" ref="F751" ca="1">_FV(A751,"Change (%)",TRUE)</f>
        <v>1.6980000000000001E-3</v>
      </c>
      <c r="G751" s="26" cm="1">
        <f t="array" aca="1" ref="G751" ca="1">_FV(A751,"Change")</f>
        <v>0.03</v>
      </c>
      <c r="H751" s="23" cm="1">
        <f t="array" aca="1" ref="H751" ca="1">_FV(A751,"Open")</f>
        <v>17.7</v>
      </c>
      <c r="I751" s="23" cm="1">
        <f t="array" aca="1" ref="I751" ca="1">_FV(A751,"Low")</f>
        <v>17.68</v>
      </c>
      <c r="J751" s="23" cm="1">
        <f t="array" aca="1" ref="J751" ca="1">_FV(A751,"High")</f>
        <v>17.71</v>
      </c>
      <c r="K751" s="23" cm="1">
        <f t="array" aca="1" ref="K751" ca="1">_FV(A751,"Previous close",TRUE)</f>
        <v>17.670000000000002</v>
      </c>
      <c r="L751" s="26"/>
      <c r="M751" s="23" cm="1">
        <f t="array" aca="1" ref="M751" ca="1">_FV(A751,"52 week low",TRUE)</f>
        <v>16.770099999999999</v>
      </c>
      <c r="N751" s="23" cm="1">
        <f t="array" aca="1" ref="N751" ca="1">_FV(A751,"52 week high",TRUE)</f>
        <v>18.23</v>
      </c>
      <c r="O751" s="8" cm="1">
        <f t="array" aca="1" ref="O751" ca="1">_FV(A751,"Volume")</f>
        <v>2463625</v>
      </c>
      <c r="P751" s="7" cm="1">
        <f t="array" aca="1" ref="P751" ca="1">_FV(A751,"Volume average",TRUE)</f>
        <v>1622475</v>
      </c>
      <c r="Q751" t="s">
        <v>224</v>
      </c>
      <c r="T751" s="25" cm="1">
        <f t="array" aca="1" ref="T751" ca="1">_FV(A751,"Expense ratio",TRUE)</f>
        <v>8.5000000000000006E-3</v>
      </c>
      <c r="U751" s="24" cm="1">
        <f t="array" aca="1" ref="U751" ca="1">_FV(A751,"Market cap",TRUE)</f>
        <v>5703319837.2299995</v>
      </c>
      <c r="V751" s="16"/>
      <c r="W751" s="16"/>
      <c r="Z751" s="18"/>
      <c r="AA751" s="20"/>
      <c r="AB751" s="20"/>
      <c r="AC751" s="21">
        <v>1524196</v>
      </c>
      <c r="AE751" s="18"/>
      <c r="AF751" s="20"/>
      <c r="AI751" s="21"/>
      <c r="AJ751" s="18"/>
      <c r="AL751" s="18"/>
      <c r="AM751" s="18"/>
      <c r="AN751" t="s">
        <v>73</v>
      </c>
      <c r="AO751" t="str" cm="1">
        <f t="array" aca="1" ref="AO751" ca="1">_FV(A751,"Currency")</f>
        <v>USD</v>
      </c>
      <c r="AP751" t="str" cm="1">
        <f t="array" aca="1" ref="AP751" ca="1">_FV(A751,"Exchange")</f>
        <v>NYSE Arca</v>
      </c>
      <c r="AQ751" s="6" t="str" cm="1">
        <f t="array" aca="1" ref="AQ751" ca="1">_FV(A751,"Exchange abbreviation",TRUE)</f>
        <v>ARCX</v>
      </c>
      <c r="AR751" t="str" cm="1">
        <f t="array" aca="1" ref="AR751" ca="1">_FV(A751,"Instrument type",TRUE)</f>
        <v>ETF</v>
      </c>
    </row>
    <row r="752" spans="1:44" ht="18.75" customHeight="1" x14ac:dyDescent="0.25">
      <c r="A752" t="e" vm="765">
        <v>#VALUE!</v>
      </c>
      <c r="B752" t="s">
        <v>2272</v>
      </c>
      <c r="C752" t="s">
        <v>2273</v>
      </c>
      <c r="D752" s="31" cm="1">
        <f t="array" aca="1" ref="D752" ca="1">_FV(A752,"Last trade time",TRUE)</f>
        <v>45824.840306967184</v>
      </c>
      <c r="E752" s="23" cm="1">
        <f t="array" aca="1" ref="E752" ca="1">_FV(A752,"Price")</f>
        <v>38.46</v>
      </c>
      <c r="F752" s="27" cm="1">
        <f t="array" aca="1" ref="F752" ca="1">_FV(A752,"Change (%)",TRUE)</f>
        <v>5.2270000000000007E-3</v>
      </c>
      <c r="G752" s="26" cm="1">
        <f t="array" aca="1" ref="G752" ca="1">_FV(A752,"Change")</f>
        <v>0.2</v>
      </c>
      <c r="H752" s="23" cm="1">
        <f t="array" aca="1" ref="H752" ca="1">_FV(A752,"Open")</f>
        <v>38.44</v>
      </c>
      <c r="I752" s="23" cm="1">
        <f t="array" aca="1" ref="I752" ca="1">_FV(A752,"Low")</f>
        <v>38.43</v>
      </c>
      <c r="J752" s="23" cm="1">
        <f t="array" aca="1" ref="J752" ca="1">_FV(A752,"High")</f>
        <v>38.549999999999997</v>
      </c>
      <c r="K752" s="23" cm="1">
        <f t="array" aca="1" ref="K752" ca="1">_FV(A752,"Previous close",TRUE)</f>
        <v>38.26</v>
      </c>
      <c r="L752" s="26"/>
      <c r="M752" s="23" cm="1">
        <f t="array" aca="1" ref="M752" ca="1">_FV(A752,"52 week low",TRUE)</f>
        <v>34.19</v>
      </c>
      <c r="N752" s="23" cm="1">
        <f t="array" aca="1" ref="N752" ca="1">_FV(A752,"52 week high",TRUE)</f>
        <v>40.340000000000003</v>
      </c>
      <c r="O752" s="8" cm="1">
        <f t="array" aca="1" ref="O752" ca="1">_FV(A752,"Volume")</f>
        <v>17028</v>
      </c>
      <c r="P752" s="7" cm="1">
        <f t="array" aca="1" ref="P752" ca="1">_FV(A752,"Volume average",TRUE)</f>
        <v>44414</v>
      </c>
      <c r="Q752" t="s">
        <v>923</v>
      </c>
      <c r="S752" t="s">
        <v>318</v>
      </c>
      <c r="T752" s="25" cm="1">
        <f t="array" aca="1" ref="T752" ca="1">_FV(A752,"Expense ratio",TRUE)</f>
        <v>8.5000000000000006E-3</v>
      </c>
      <c r="U752" s="24" cm="1">
        <f t="array" aca="1" ref="U752" ca="1">_FV(A752,"Market cap",TRUE)</f>
        <v>431810947.60000002</v>
      </c>
      <c r="V752" s="4">
        <v>431801376</v>
      </c>
      <c r="W752" s="4">
        <v>431801376</v>
      </c>
      <c r="Y752" t="s">
        <v>2274</v>
      </c>
      <c r="Z752" s="5">
        <v>38.409999999999997</v>
      </c>
      <c r="AA752" s="5">
        <v>24.609005</v>
      </c>
      <c r="AB752" s="4">
        <v>0</v>
      </c>
      <c r="AC752" s="4">
        <v>116079</v>
      </c>
      <c r="AE752" s="5">
        <v>2.6315805565605639</v>
      </c>
      <c r="AF752" s="5">
        <v>9.7258005062510033</v>
      </c>
      <c r="AI752" s="4">
        <v>116079</v>
      </c>
      <c r="AJ752" s="5">
        <v>4455112.0199999996</v>
      </c>
      <c r="AL752" s="5">
        <v>40.340000000000003</v>
      </c>
      <c r="AM752" s="5">
        <v>34.19</v>
      </c>
      <c r="AN752" t="s">
        <v>90</v>
      </c>
      <c r="AO752" t="str" cm="1">
        <f t="array" aca="1" ref="AO752" ca="1">_FV(A752,"Currency")</f>
        <v>USD</v>
      </c>
      <c r="AP752" t="str" cm="1">
        <f t="array" aca="1" ref="AP752" ca="1">_FV(A752,"Exchange")</f>
        <v>CBOE BZX Exchange</v>
      </c>
      <c r="AQ752" s="6" t="str" cm="1">
        <f t="array" aca="1" ref="AQ752" ca="1">_FV(A752,"Exchange abbreviation",TRUE)</f>
        <v>BATS</v>
      </c>
      <c r="AR752" t="str" cm="1">
        <f t="array" aca="1" ref="AR752" ca="1">_FV(A752,"Instrument type",TRUE)</f>
        <v>ETF</v>
      </c>
    </row>
    <row r="753" spans="1:44" ht="18.75" customHeight="1" x14ac:dyDescent="0.25">
      <c r="A753" t="e" vm="766">
        <v>#VALUE!</v>
      </c>
      <c r="B753" t="s">
        <v>2275</v>
      </c>
      <c r="C753" t="s">
        <v>2276</v>
      </c>
      <c r="D753" s="31" cm="1">
        <f t="array" aca="1" ref="D753" ca="1">_FV(A753,"Last trade time",TRUE)</f>
        <v>45824.840353193751</v>
      </c>
      <c r="E753" s="23" cm="1">
        <f t="array" aca="1" ref="E753" ca="1">_FV(A753,"Price")</f>
        <v>30.275099999999998</v>
      </c>
      <c r="F753" s="27" cm="1">
        <f t="array" aca="1" ref="F753" ca="1">_FV(A753,"Change (%)",TRUE)</f>
        <v>1.9659999999999999E-3</v>
      </c>
      <c r="G753" s="26" cm="1">
        <f t="array" aca="1" ref="G753" ca="1">_FV(A753,"Change")</f>
        <v>5.9400000000000001E-2</v>
      </c>
      <c r="H753" s="23" cm="1">
        <f t="array" aca="1" ref="H753" ca="1">_FV(A753,"Open")</f>
        <v>30.275099999999998</v>
      </c>
      <c r="I753" s="23" cm="1">
        <f t="array" aca="1" ref="I753" ca="1">_FV(A753,"Low")</f>
        <v>30.275099999999998</v>
      </c>
      <c r="J753" s="23" cm="1">
        <f t="array" aca="1" ref="J753" ca="1">_FV(A753,"High")</f>
        <v>30.275099999999998</v>
      </c>
      <c r="K753" s="23" cm="1">
        <f t="array" aca="1" ref="K753" ca="1">_FV(A753,"Previous close",TRUE)</f>
        <v>30.215699999999998</v>
      </c>
      <c r="L753" s="26"/>
      <c r="M753" s="23" cm="1">
        <f t="array" aca="1" ref="M753" ca="1">_FV(A753,"52 week low",TRUE)</f>
        <v>27.81</v>
      </c>
      <c r="N753" s="23" cm="1">
        <f t="array" aca="1" ref="N753" ca="1">_FV(A753,"52 week high",TRUE)</f>
        <v>30.98</v>
      </c>
      <c r="O753" s="8" cm="1">
        <f t="array" aca="1" ref="O753" ca="1">_FV(A753,"Volume")</f>
        <v>37</v>
      </c>
      <c r="P753" s="7" cm="1">
        <f t="array" aca="1" ref="P753" ca="1">_FV(A753,"Volume average",TRUE)</f>
        <v>6232</v>
      </c>
      <c r="Q753" t="s">
        <v>923</v>
      </c>
      <c r="S753" t="s">
        <v>318</v>
      </c>
      <c r="T753" s="25" cm="1">
        <f t="array" aca="1" ref="T753" ca="1">_FV(A753,"Expense ratio",TRUE)</f>
        <v>8.5000000000000006E-3</v>
      </c>
      <c r="U753" s="24" cm="1">
        <f t="array" aca="1" ref="U753" ca="1">_FV(A753,"Market cap",TRUE)</f>
        <v>59815272.039999999</v>
      </c>
      <c r="V753" s="4">
        <v>59813936</v>
      </c>
      <c r="W753" s="4">
        <v>59813936</v>
      </c>
      <c r="Y753" t="s">
        <v>2277</v>
      </c>
      <c r="Z753" s="5">
        <v>30.25</v>
      </c>
      <c r="AA753" s="19">
        <v>24.429554</v>
      </c>
      <c r="AB753" s="5">
        <v>2.3199999999999998E-2</v>
      </c>
      <c r="AC753" s="4">
        <v>12414</v>
      </c>
      <c r="AE753" s="5">
        <v>2.8877639818638108</v>
      </c>
      <c r="AF753" s="5">
        <v>5.8750136676348994</v>
      </c>
      <c r="AI753" s="4">
        <v>12414</v>
      </c>
      <c r="AJ753" s="5">
        <v>375393.15299999999</v>
      </c>
      <c r="AL753" s="5">
        <v>30.98</v>
      </c>
      <c r="AM753" s="5">
        <v>27.81</v>
      </c>
      <c r="AN753" t="s">
        <v>47</v>
      </c>
      <c r="AO753" t="str" cm="1">
        <f t="array" aca="1" ref="AO753" ca="1">_FV(A753,"Currency")</f>
        <v>USD</v>
      </c>
      <c r="AP753" t="str" cm="1">
        <f t="array" aca="1" ref="AP753" ca="1">_FV(A753,"Exchange")</f>
        <v>CBOE BZX Exchange</v>
      </c>
      <c r="AQ753" s="6" t="str" cm="1">
        <f t="array" aca="1" ref="AQ753" ca="1">_FV(A753,"Exchange abbreviation",TRUE)</f>
        <v>BATS</v>
      </c>
      <c r="AR753" t="str" cm="1">
        <f t="array" aca="1" ref="AR753" ca="1">_FV(A753,"Instrument type",TRUE)</f>
        <v>ETF</v>
      </c>
    </row>
    <row r="754" spans="1:44" ht="18.75" customHeight="1" x14ac:dyDescent="0.25">
      <c r="A754" t="e" vm="767">
        <v>#VALUE!</v>
      </c>
      <c r="B754" t="s">
        <v>2278</v>
      </c>
      <c r="C754" t="s">
        <v>2279</v>
      </c>
      <c r="D754" s="31" cm="1">
        <f t="array" aca="1" ref="D754" ca="1">_FV(A754,"Last trade time",TRUE)</f>
        <v>45824.84027780078</v>
      </c>
      <c r="E754" s="23" cm="1">
        <f t="array" aca="1" ref="E754" ca="1">_FV(A754,"Price")</f>
        <v>23.4358</v>
      </c>
      <c r="F754" s="27" cm="1">
        <f t="array" aca="1" ref="F754" ca="1">_FV(A754,"Change (%)",TRUE)</f>
        <v>1.3931000000000001E-2</v>
      </c>
      <c r="G754" s="26" cm="1">
        <f t="array" aca="1" ref="G754" ca="1">_FV(A754,"Change")</f>
        <v>0.32200000000000001</v>
      </c>
      <c r="H754" s="23" cm="1">
        <f t="array" aca="1" ref="H754" ca="1">_FV(A754,"Open")</f>
        <v>23.43</v>
      </c>
      <c r="I754" s="23" cm="1">
        <f t="array" aca="1" ref="I754" ca="1">_FV(A754,"Low")</f>
        <v>23.43</v>
      </c>
      <c r="J754" s="23" cm="1">
        <f t="array" aca="1" ref="J754" ca="1">_FV(A754,"High")</f>
        <v>23.4358</v>
      </c>
      <c r="K754" s="23" cm="1">
        <f t="array" aca="1" ref="K754" ca="1">_FV(A754,"Previous close",TRUE)</f>
        <v>23.113800000000001</v>
      </c>
      <c r="L754" s="26"/>
      <c r="M754" s="23" cm="1">
        <f t="array" aca="1" ref="M754" ca="1">_FV(A754,"52 week low",TRUE)</f>
        <v>18.504999999999999</v>
      </c>
      <c r="N754" s="23" cm="1">
        <f t="array" aca="1" ref="N754" ca="1">_FV(A754,"52 week high",TRUE)</f>
        <v>27.41</v>
      </c>
      <c r="O754" s="8" cm="1">
        <f t="array" aca="1" ref="O754" ca="1">_FV(A754,"Volume")</f>
        <v>733</v>
      </c>
      <c r="P754" s="7" cm="1">
        <f t="array" aca="1" ref="P754" ca="1">_FV(A754,"Volume average",TRUE)</f>
        <v>1981</v>
      </c>
      <c r="Q754" t="s">
        <v>119</v>
      </c>
      <c r="T754" s="25" cm="1">
        <f t="array" aca="1" ref="T754" ca="1">_FV(A754,"Expense ratio",TRUE)</f>
        <v>8.5000000000000006E-3</v>
      </c>
      <c r="U754" s="24" cm="1">
        <f t="array" aca="1" ref="U754" ca="1">_FV(A754,"Market cap",TRUE)</f>
        <v>12620171.859999999</v>
      </c>
      <c r="V754" s="16"/>
      <c r="W754" s="16"/>
      <c r="Z754" s="18"/>
      <c r="AA754" s="20"/>
      <c r="AB754" s="20"/>
      <c r="AC754" s="21">
        <v>2139</v>
      </c>
      <c r="AE754" s="18"/>
      <c r="AF754" s="20"/>
      <c r="AI754" s="21"/>
      <c r="AJ754" s="18"/>
      <c r="AL754" s="18"/>
      <c r="AM754" s="18"/>
      <c r="AN754" t="s">
        <v>73</v>
      </c>
      <c r="AO754" t="str" cm="1">
        <f t="array" aca="1" ref="AO754" ca="1">_FV(A754,"Currency")</f>
        <v>USD</v>
      </c>
      <c r="AP754" t="str" cm="1">
        <f t="array" aca="1" ref="AP754" ca="1">_FV(A754,"Exchange")</f>
        <v>NYSE Arca</v>
      </c>
      <c r="AQ754" s="6" t="str" cm="1">
        <f t="array" aca="1" ref="AQ754" ca="1">_FV(A754,"Exchange abbreviation",TRUE)</f>
        <v>ARCX</v>
      </c>
      <c r="AR754" t="str" cm="1">
        <f t="array" aca="1" ref="AR754" ca="1">_FV(A754,"Instrument type",TRUE)</f>
        <v>ETF</v>
      </c>
    </row>
    <row r="755" spans="1:44" ht="18.75" customHeight="1" x14ac:dyDescent="0.25">
      <c r="A755" t="e" vm="768">
        <v>#VALUE!</v>
      </c>
      <c r="B755" t="s">
        <v>2280</v>
      </c>
      <c r="C755" t="s">
        <v>2281</v>
      </c>
      <c r="D755" s="31" cm="1">
        <f t="array" aca="1" ref="D755" ca="1">_FV(A755,"Last trade time",TRUE)</f>
        <v>45824.843750046093</v>
      </c>
      <c r="E755" s="23" cm="1">
        <f t="array" aca="1" ref="E755" ca="1">_FV(A755,"Price")</f>
        <v>25.33</v>
      </c>
      <c r="F755" s="27" cm="1">
        <f t="array" aca="1" ref="F755" ca="1">_FV(A755,"Change (%)",TRUE)</f>
        <v>5.3420000000000004E-3</v>
      </c>
      <c r="G755" s="26" cm="1">
        <f t="array" aca="1" ref="G755" ca="1">_FV(A755,"Change")</f>
        <v>0.1346</v>
      </c>
      <c r="H755" s="23" cm="1">
        <f t="array" aca="1" ref="H755" ca="1">_FV(A755,"Open")</f>
        <v>25.37</v>
      </c>
      <c r="I755" s="23" cm="1">
        <f t="array" aca="1" ref="I755" ca="1">_FV(A755,"Low")</f>
        <v>25.33</v>
      </c>
      <c r="J755" s="23" cm="1">
        <f t="array" aca="1" ref="J755" ca="1">_FV(A755,"High")</f>
        <v>25.379000000000001</v>
      </c>
      <c r="K755" s="23" cm="1">
        <f t="array" aca="1" ref="K755" ca="1">_FV(A755,"Previous close",TRUE)</f>
        <v>25.195399999999999</v>
      </c>
      <c r="L755" s="26"/>
      <c r="M755" s="23" cm="1">
        <f t="array" aca="1" ref="M755" ca="1">_FV(A755,"52 week low",TRUE)</f>
        <v>21.934999999999999</v>
      </c>
      <c r="N755" s="23" cm="1">
        <f t="array" aca="1" ref="N755" ca="1">_FV(A755,"52 week high",TRUE)</f>
        <v>26.57</v>
      </c>
      <c r="O755" s="8" cm="1">
        <f t="array" aca="1" ref="O755" ca="1">_FV(A755,"Volume")</f>
        <v>28085</v>
      </c>
      <c r="P755" s="7" cm="1">
        <f t="array" aca="1" ref="P755" ca="1">_FV(A755,"Volume average",TRUE)</f>
        <v>64504</v>
      </c>
      <c r="Q755" t="s">
        <v>554</v>
      </c>
      <c r="S755" t="s">
        <v>2282</v>
      </c>
      <c r="T755" s="25" cm="1">
        <f t="array" aca="1" ref="T755" ca="1">_FV(A755,"Expense ratio",TRUE)</f>
        <v>8.5000000000000006E-3</v>
      </c>
      <c r="U755" s="24" cm="1">
        <f t="array" aca="1" ref="U755" ca="1">_FV(A755,"Market cap",TRUE)</f>
        <v>465563888.16000003</v>
      </c>
      <c r="V755" s="4">
        <v>465563904</v>
      </c>
      <c r="W755" s="4">
        <v>465563904</v>
      </c>
      <c r="Y755" t="s">
        <v>975</v>
      </c>
      <c r="Z755" s="5">
        <v>25.088100000000001</v>
      </c>
      <c r="AA755" s="19">
        <v>23.918436</v>
      </c>
      <c r="AB755" s="20"/>
      <c r="AC755" s="4">
        <v>101511</v>
      </c>
      <c r="AE755" s="5">
        <v>0.47894204918439431</v>
      </c>
      <c r="AF755" s="20"/>
      <c r="AI755" s="4">
        <v>101511</v>
      </c>
      <c r="AJ755" s="5">
        <v>2548788.9435000001</v>
      </c>
      <c r="AL755" s="5">
        <v>26.57</v>
      </c>
      <c r="AM755" s="5">
        <v>21.934999999999999</v>
      </c>
      <c r="AN755" t="s">
        <v>90</v>
      </c>
      <c r="AO755" t="str" cm="1">
        <f t="array" aca="1" ref="AO755" ca="1">_FV(A755,"Currency")</f>
        <v>USD</v>
      </c>
      <c r="AP755" t="str" cm="1">
        <f t="array" aca="1" ref="AP755" ca="1">_FV(A755,"Exchange")</f>
        <v>Nasdaq Stock Market</v>
      </c>
      <c r="AQ755" s="6" t="str" cm="1">
        <f t="array" aca="1" ref="AQ755" ca="1">_FV(A755,"Exchange abbreviation",TRUE)</f>
        <v>XNAS</v>
      </c>
      <c r="AR755" t="str" cm="1">
        <f t="array" aca="1" ref="AR755" ca="1">_FV(A755,"Instrument type",TRUE)</f>
        <v>ETF</v>
      </c>
    </row>
    <row r="756" spans="1:44" ht="18.75" customHeight="1" x14ac:dyDescent="0.25">
      <c r="A756" t="e" vm="769">
        <v>#VALUE!</v>
      </c>
      <c r="B756" t="s">
        <v>2283</v>
      </c>
      <c r="C756" t="s">
        <v>2284</v>
      </c>
      <c r="D756" s="31" cm="1">
        <f t="array" aca="1" ref="D756" ca="1">_FV(A756,"Last trade time",TRUE)</f>
        <v>45824.840302117969</v>
      </c>
      <c r="E756" s="23" cm="1">
        <f t="array" aca="1" ref="E756" ca="1">_FV(A756,"Price")</f>
        <v>34.58</v>
      </c>
      <c r="F756" s="27" cm="1">
        <f t="array" aca="1" ref="F756" ca="1">_FV(A756,"Change (%)",TRUE)</f>
        <v>6.7220000000000005E-3</v>
      </c>
      <c r="G756" s="26" cm="1">
        <f t="array" aca="1" ref="G756" ca="1">_FV(A756,"Change")</f>
        <v>0.23089999999999999</v>
      </c>
      <c r="H756" s="23" cm="1">
        <f t="array" aca="1" ref="H756" ca="1">_FV(A756,"Open")</f>
        <v>34.56</v>
      </c>
      <c r="I756" s="23" cm="1">
        <f t="array" aca="1" ref="I756" ca="1">_FV(A756,"Low")</f>
        <v>34.519500000000001</v>
      </c>
      <c r="J756" s="23" cm="1">
        <f t="array" aca="1" ref="J756" ca="1">_FV(A756,"High")</f>
        <v>34.647300000000001</v>
      </c>
      <c r="K756" s="23" cm="1">
        <f t="array" aca="1" ref="K756" ca="1">_FV(A756,"Previous close",TRUE)</f>
        <v>34.3491</v>
      </c>
      <c r="L756" s="26"/>
      <c r="M756" s="23" cm="1">
        <f t="array" aca="1" ref="M756" ca="1">_FV(A756,"52 week low",TRUE)</f>
        <v>30.630099999999999</v>
      </c>
      <c r="N756" s="23" cm="1">
        <f t="array" aca="1" ref="N756" ca="1">_FV(A756,"52 week high",TRUE)</f>
        <v>34.89</v>
      </c>
      <c r="O756" s="8" cm="1">
        <f t="array" aca="1" ref="O756" ca="1">_FV(A756,"Volume")</f>
        <v>9861</v>
      </c>
      <c r="P756" s="7" cm="1">
        <f t="array" aca="1" ref="P756" ca="1">_FV(A756,"Volume average",TRUE)</f>
        <v>96870</v>
      </c>
      <c r="Q756" t="s">
        <v>923</v>
      </c>
      <c r="S756" t="s">
        <v>318</v>
      </c>
      <c r="T756" s="25" cm="1">
        <f t="array" aca="1" ref="T756" ca="1">_FV(A756,"Expense ratio",TRUE)</f>
        <v>8.5000000000000006E-3</v>
      </c>
      <c r="U756" s="24" cm="1">
        <f t="array" aca="1" ref="U756" ca="1">_FV(A756,"Market cap",TRUE)</f>
        <v>434257938.61000001</v>
      </c>
      <c r="V756" s="4">
        <v>434248224</v>
      </c>
      <c r="W756" s="4">
        <v>434248224</v>
      </c>
      <c r="Y756" t="s">
        <v>2285</v>
      </c>
      <c r="Z756" s="5">
        <v>34.44</v>
      </c>
      <c r="AA756" s="19">
        <v>24.664438000000001</v>
      </c>
      <c r="AB756" s="4">
        <v>0</v>
      </c>
      <c r="AC756" s="4">
        <v>94384</v>
      </c>
      <c r="AE756" s="5">
        <v>2.2591196203352699</v>
      </c>
      <c r="AF756" s="5">
        <v>7.3012913008170921</v>
      </c>
      <c r="AI756" s="4">
        <v>94384</v>
      </c>
      <c r="AJ756" s="5">
        <v>3250584.96</v>
      </c>
      <c r="AL756" s="5">
        <v>34.89</v>
      </c>
      <c r="AM756" s="5">
        <v>30.63</v>
      </c>
      <c r="AN756" t="s">
        <v>90</v>
      </c>
      <c r="AO756" t="str" cm="1">
        <f t="array" aca="1" ref="AO756" ca="1">_FV(A756,"Currency")</f>
        <v>USD</v>
      </c>
      <c r="AP756" t="str" cm="1">
        <f t="array" aca="1" ref="AP756" ca="1">_FV(A756,"Exchange")</f>
        <v>CBOE BZX Exchange</v>
      </c>
      <c r="AQ756" s="6" t="str" cm="1">
        <f t="array" aca="1" ref="AQ756" ca="1">_FV(A756,"Exchange abbreviation",TRUE)</f>
        <v>BATS</v>
      </c>
      <c r="AR756" t="str" cm="1">
        <f t="array" aca="1" ref="AR756" ca="1">_FV(A756,"Instrument type",TRUE)</f>
        <v>ETF</v>
      </c>
    </row>
    <row r="757" spans="1:44" ht="18.75" customHeight="1" x14ac:dyDescent="0.25">
      <c r="A757" t="e" vm="770">
        <v>#VALUE!</v>
      </c>
      <c r="B757" t="s">
        <v>2286</v>
      </c>
      <c r="C757" t="s">
        <v>2287</v>
      </c>
      <c r="D757" s="31" cm="1">
        <f t="array" aca="1" ref="D757" ca="1">_FV(A757,"Last trade time",TRUE)</f>
        <v>45824.898681700783</v>
      </c>
      <c r="E757" s="23" cm="1">
        <f t="array" aca="1" ref="E757" ca="1">_FV(A757,"Price")</f>
        <v>54.92</v>
      </c>
      <c r="F757" s="27" cm="1">
        <f t="array" aca="1" ref="F757" ca="1">_FV(A757,"Change (%)",TRUE)</f>
        <v>2.6158000000000001E-2</v>
      </c>
      <c r="G757" s="26" cm="1">
        <f t="array" aca="1" ref="G757" ca="1">_FV(A757,"Change")</f>
        <v>1.4</v>
      </c>
      <c r="H757" s="23" cm="1">
        <f t="array" aca="1" ref="H757" ca="1">_FV(A757,"Open")</f>
        <v>55.15</v>
      </c>
      <c r="I757" s="23" cm="1">
        <f t="array" aca="1" ref="I757" ca="1">_FV(A757,"Low")</f>
        <v>54.600099999999998</v>
      </c>
      <c r="J757" s="23" cm="1">
        <f t="array" aca="1" ref="J757" ca="1">_FV(A757,"High")</f>
        <v>55.779899999999998</v>
      </c>
      <c r="K757" s="23" cm="1">
        <f t="array" aca="1" ref="K757" ca="1">_FV(A757,"Previous close",TRUE)</f>
        <v>53.52</v>
      </c>
      <c r="L757" s="26"/>
      <c r="M757" s="23" cm="1">
        <f t="array" aca="1" ref="M757" ca="1">_FV(A757,"52 week low",TRUE)</f>
        <v>29</v>
      </c>
      <c r="N757" s="23" cm="1">
        <f t="array" aca="1" ref="N757" ca="1">_FV(A757,"52 week high",TRUE)</f>
        <v>55.779899999999998</v>
      </c>
      <c r="O757" s="8" cm="1">
        <f t="array" aca="1" ref="O757" ca="1">_FV(A757,"Volume")</f>
        <v>254490</v>
      </c>
      <c r="P757" s="7" cm="1">
        <f t="array" aca="1" ref="P757" ca="1">_FV(A757,"Volume average",TRUE)</f>
        <v>161061</v>
      </c>
      <c r="Q757" t="s">
        <v>1293</v>
      </c>
      <c r="S757" t="s">
        <v>2148</v>
      </c>
      <c r="T757" s="25" cm="1">
        <f t="array" aca="1" ref="T757" ca="1">_FV(A757,"Expense ratio",TRUE)</f>
        <v>8.5000000000000006E-3</v>
      </c>
      <c r="U757" s="24" cm="1">
        <f t="array" aca="1" ref="U757" ca="1">_FV(A757,"Market cap",TRUE)</f>
        <v>255226896.83000001</v>
      </c>
      <c r="V757" s="4">
        <v>255226896</v>
      </c>
      <c r="W757" s="4">
        <v>255226896</v>
      </c>
      <c r="Y757" t="s">
        <v>1037</v>
      </c>
      <c r="Z757" s="5">
        <v>52.13</v>
      </c>
      <c r="AA757" s="5">
        <v>20.732838000000001</v>
      </c>
      <c r="AB757" s="5">
        <v>6.9999999999999999E-4</v>
      </c>
      <c r="AC757" s="4">
        <v>93826</v>
      </c>
      <c r="AE757" s="5">
        <v>27.29012071906083</v>
      </c>
      <c r="AF757" s="5">
        <v>60.283929941674728</v>
      </c>
      <c r="AI757" s="4">
        <v>93826</v>
      </c>
      <c r="AJ757" s="5">
        <v>4919297.18</v>
      </c>
      <c r="AL757" s="5">
        <v>53.62</v>
      </c>
      <c r="AM757" s="4">
        <v>29</v>
      </c>
      <c r="AN757" t="s">
        <v>90</v>
      </c>
      <c r="AO757" t="str" cm="1">
        <f t="array" aca="1" ref="AO757" ca="1">_FV(A757,"Currency")</f>
        <v>USD</v>
      </c>
      <c r="AP757" t="str" cm="1">
        <f t="array" aca="1" ref="AP757" ca="1">_FV(A757,"Exchange")</f>
        <v>NYSE Arca</v>
      </c>
      <c r="AQ757" s="6" t="str" cm="1">
        <f t="array" aca="1" ref="AQ757" ca="1">_FV(A757,"Exchange abbreviation",TRUE)</f>
        <v>ARCX</v>
      </c>
      <c r="AR757" t="str" cm="1">
        <f t="array" aca="1" ref="AR757" ca="1">_FV(A757,"Instrument type",TRUE)</f>
        <v>ETF</v>
      </c>
    </row>
    <row r="758" spans="1:44" ht="18.75" customHeight="1" x14ac:dyDescent="0.25">
      <c r="A758" t="e" vm="771">
        <v>#VALUE!</v>
      </c>
      <c r="B758" t="s">
        <v>2288</v>
      </c>
      <c r="C758" t="s">
        <v>2214</v>
      </c>
      <c r="D758" s="31" cm="1">
        <f t="array" aca="1" ref="D758" ca="1">_FV(A758,"Last trade time",TRUE)</f>
        <v>45824.840353390624</v>
      </c>
      <c r="E758" s="23" cm="1">
        <f t="array" aca="1" ref="E758" ca="1">_FV(A758,"Price")</f>
        <v>32.882899999999999</v>
      </c>
      <c r="F758" s="27" cm="1">
        <f t="array" aca="1" ref="F758" ca="1">_FV(A758,"Change (%)",TRUE)</f>
        <v>4.6649999999999999E-3</v>
      </c>
      <c r="G758" s="26" cm="1">
        <f t="array" aca="1" ref="G758" ca="1">_FV(A758,"Change")</f>
        <v>0.1527</v>
      </c>
      <c r="H758" s="23" cm="1">
        <f t="array" aca="1" ref="H758" ca="1">_FV(A758,"Open")</f>
        <v>32.909999999999997</v>
      </c>
      <c r="I758" s="23" cm="1">
        <f t="array" aca="1" ref="I758" ca="1">_FV(A758,"Low")</f>
        <v>32.882899999999999</v>
      </c>
      <c r="J758" s="23" cm="1">
        <f t="array" aca="1" ref="J758" ca="1">_FV(A758,"High")</f>
        <v>32.929900000000004</v>
      </c>
      <c r="K758" s="23" cm="1">
        <f t="array" aca="1" ref="K758" ca="1">_FV(A758,"Previous close",TRUE)</f>
        <v>32.730200000000004</v>
      </c>
      <c r="L758" s="26"/>
      <c r="M758" s="23" cm="1">
        <f t="array" aca="1" ref="M758" ca="1">_FV(A758,"52 week low",TRUE)</f>
        <v>29.09</v>
      </c>
      <c r="N758" s="23" cm="1">
        <f t="array" aca="1" ref="N758" ca="1">_FV(A758,"52 week high",TRUE)</f>
        <v>33.134999999999998</v>
      </c>
      <c r="O758" s="8" cm="1">
        <f t="array" aca="1" ref="O758" ca="1">_FV(A758,"Volume")</f>
        <v>1450</v>
      </c>
      <c r="P758" s="7" cm="1">
        <f t="array" aca="1" ref="P758" ca="1">_FV(A758,"Volume average",TRUE)</f>
        <v>11748</v>
      </c>
      <c r="Q758" t="s">
        <v>923</v>
      </c>
      <c r="S758" t="s">
        <v>318</v>
      </c>
      <c r="T758" s="25" cm="1">
        <f t="array" aca="1" ref="T758" ca="1">_FV(A758,"Expense ratio",TRUE)</f>
        <v>8.5000000000000006E-3</v>
      </c>
      <c r="U758" s="24" cm="1">
        <f t="array" aca="1" ref="U758" ca="1">_FV(A758,"Market cap",TRUE)</f>
        <v>18719824.699999999</v>
      </c>
      <c r="V758" s="4">
        <v>18719452</v>
      </c>
      <c r="W758" s="4">
        <v>18719452</v>
      </c>
      <c r="Y758" t="s">
        <v>1937</v>
      </c>
      <c r="Z758" s="5">
        <v>32.79</v>
      </c>
      <c r="AA758" s="5">
        <v>24.621386999999999</v>
      </c>
      <c r="AB758" s="4">
        <v>0</v>
      </c>
      <c r="AC758" s="4">
        <v>20239</v>
      </c>
      <c r="AE758" s="5">
        <v>3.9366587505407891</v>
      </c>
      <c r="AF758" s="5">
        <v>9.954101448171393</v>
      </c>
      <c r="AI758" s="4">
        <v>20239</v>
      </c>
      <c r="AJ758" s="5">
        <v>663903.96479999996</v>
      </c>
      <c r="AL758" s="5">
        <v>33.07</v>
      </c>
      <c r="AM758" s="5">
        <v>29.09</v>
      </c>
      <c r="AN758" t="s">
        <v>47</v>
      </c>
      <c r="AO758" t="str" cm="1">
        <f t="array" aca="1" ref="AO758" ca="1">_FV(A758,"Currency")</f>
        <v>USD</v>
      </c>
      <c r="AP758" t="str" cm="1">
        <f t="array" aca="1" ref="AP758" ca="1">_FV(A758,"Exchange")</f>
        <v>CBOE BZX Exchange</v>
      </c>
      <c r="AQ758" s="6" t="str" cm="1">
        <f t="array" aca="1" ref="AQ758" ca="1">_FV(A758,"Exchange abbreviation",TRUE)</f>
        <v>BATS</v>
      </c>
      <c r="AR758" t="str" cm="1">
        <f t="array" aca="1" ref="AR758" ca="1">_FV(A758,"Instrument type",TRUE)</f>
        <v>ETF</v>
      </c>
    </row>
    <row r="759" spans="1:44" ht="18.75" customHeight="1" x14ac:dyDescent="0.25">
      <c r="A759" t="e" vm="772">
        <v>#VALUE!</v>
      </c>
      <c r="B759" t="s">
        <v>2289</v>
      </c>
      <c r="C759" t="s">
        <v>2290</v>
      </c>
      <c r="D759" s="31" cm="1">
        <f t="array" aca="1" ref="D759" ca="1">_FV(A759,"Last trade time",TRUE)</f>
        <v>45824.840289860935</v>
      </c>
      <c r="E759" s="23" cm="1">
        <f t="array" aca="1" ref="E759" ca="1">_FV(A759,"Price")</f>
        <v>37.305</v>
      </c>
      <c r="F759" s="27" cm="1">
        <f t="array" aca="1" ref="F759" ca="1">_FV(A759,"Change (%)",TRUE)</f>
        <v>4.7130000000000002E-3</v>
      </c>
      <c r="G759" s="26" cm="1">
        <f t="array" aca="1" ref="G759" ca="1">_FV(A759,"Change")</f>
        <v>0.17499999999999999</v>
      </c>
      <c r="H759" s="23" cm="1">
        <f t="array" aca="1" ref="H759" ca="1">_FV(A759,"Open")</f>
        <v>37.26</v>
      </c>
      <c r="I759" s="23" cm="1">
        <f t="array" aca="1" ref="I759" ca="1">_FV(A759,"Low")</f>
        <v>37.26</v>
      </c>
      <c r="J759" s="23" cm="1">
        <f t="array" aca="1" ref="J759" ca="1">_FV(A759,"High")</f>
        <v>37.3399</v>
      </c>
      <c r="K759" s="23" cm="1">
        <f t="array" aca="1" ref="K759" ca="1">_FV(A759,"Previous close",TRUE)</f>
        <v>37.130000000000003</v>
      </c>
      <c r="L759" s="26"/>
      <c r="M759" s="23" cm="1">
        <f t="array" aca="1" ref="M759" ca="1">_FV(A759,"52 week low",TRUE)</f>
        <v>33.32</v>
      </c>
      <c r="N759" s="23" cm="1">
        <f t="array" aca="1" ref="N759" ca="1">_FV(A759,"52 week high",TRUE)</f>
        <v>37.94</v>
      </c>
      <c r="O759" s="8" cm="1">
        <f t="array" aca="1" ref="O759" ca="1">_FV(A759,"Volume")</f>
        <v>11338</v>
      </c>
      <c r="P759" s="7" cm="1">
        <f t="array" aca="1" ref="P759" ca="1">_FV(A759,"Volume average",TRUE)</f>
        <v>23421</v>
      </c>
      <c r="Q759" t="s">
        <v>119</v>
      </c>
      <c r="T759" s="25" cm="1">
        <f t="array" aca="1" ref="T759" ca="1">_FV(A759,"Expense ratio",TRUE)</f>
        <v>8.5000000000000006E-3</v>
      </c>
      <c r="U759" s="24" cm="1">
        <f t="array" aca="1" ref="U759" ca="1">_FV(A759,"Market cap",TRUE)</f>
        <v>233214113.24000001</v>
      </c>
      <c r="V759" s="16"/>
      <c r="W759" s="16"/>
      <c r="Z759" s="18"/>
      <c r="AA759" s="20"/>
      <c r="AB759" s="20"/>
      <c r="AC759" s="21">
        <v>24081</v>
      </c>
      <c r="AE759" s="18"/>
      <c r="AF759" s="20"/>
      <c r="AI759" s="21"/>
      <c r="AJ759" s="18"/>
      <c r="AL759" s="18"/>
      <c r="AM759" s="18"/>
      <c r="AN759" t="s">
        <v>73</v>
      </c>
      <c r="AO759" t="str" cm="1">
        <f t="array" aca="1" ref="AO759" ca="1">_FV(A759,"Currency")</f>
        <v>USD</v>
      </c>
      <c r="AP759" t="str" cm="1">
        <f t="array" aca="1" ref="AP759" ca="1">_FV(A759,"Exchange")</f>
        <v>CBOE BZX Exchange</v>
      </c>
      <c r="AQ759" s="6" t="str" cm="1">
        <f t="array" aca="1" ref="AQ759" ca="1">_FV(A759,"Exchange abbreviation",TRUE)</f>
        <v>BATS</v>
      </c>
      <c r="AR759" t="str" cm="1">
        <f t="array" aca="1" ref="AR759" ca="1">_FV(A759,"Instrument type",TRUE)</f>
        <v>ETF</v>
      </c>
    </row>
    <row r="760" spans="1:44" ht="18.75" customHeight="1" x14ac:dyDescent="0.25">
      <c r="A760" t="e" vm="773">
        <v>#VALUE!</v>
      </c>
      <c r="B760" t="s">
        <v>2291</v>
      </c>
      <c r="C760" t="s">
        <v>2292</v>
      </c>
      <c r="D760" s="31" cm="1">
        <f t="array" aca="1" ref="D760" ca="1">_FV(A760,"Last trade time",TRUE)</f>
        <v>45824.840351075778</v>
      </c>
      <c r="E760" s="23" cm="1">
        <f t="array" aca="1" ref="E760" ca="1">_FV(A760,"Price")</f>
        <v>34.799999999999997</v>
      </c>
      <c r="F760" s="27" cm="1">
        <f t="array" aca="1" ref="F760" ca="1">_FV(A760,"Change (%)",TRUE)</f>
        <v>4.457E-3</v>
      </c>
      <c r="G760" s="26" cm="1">
        <f t="array" aca="1" ref="G760" ca="1">_FV(A760,"Change")</f>
        <v>0.15440000000000001</v>
      </c>
      <c r="H760" s="23" cm="1">
        <f t="array" aca="1" ref="H760" ca="1">_FV(A760,"Open")</f>
        <v>34.81</v>
      </c>
      <c r="I760" s="23" cm="1">
        <f t="array" aca="1" ref="I760" ca="1">_FV(A760,"Low")</f>
        <v>34.729999999999997</v>
      </c>
      <c r="J760" s="23" cm="1">
        <f t="array" aca="1" ref="J760" ca="1">_FV(A760,"High")</f>
        <v>34.81</v>
      </c>
      <c r="K760" s="23" cm="1">
        <f t="array" aca="1" ref="K760" ca="1">_FV(A760,"Previous close",TRUE)</f>
        <v>34.645600000000002</v>
      </c>
      <c r="L760" s="26"/>
      <c r="M760" s="23" cm="1">
        <f t="array" aca="1" ref="M760" ca="1">_FV(A760,"52 week low",TRUE)</f>
        <v>30.42</v>
      </c>
      <c r="N760" s="23" cm="1">
        <f t="array" aca="1" ref="N760" ca="1">_FV(A760,"52 week high",TRUE)</f>
        <v>34.81</v>
      </c>
      <c r="O760" s="8" cm="1">
        <f t="array" aca="1" ref="O760" ca="1">_FV(A760,"Volume")</f>
        <v>2081</v>
      </c>
      <c r="P760" s="7" cm="1">
        <f t="array" aca="1" ref="P760" ca="1">_FV(A760,"Volume average",TRUE)</f>
        <v>6672</v>
      </c>
      <c r="Q760" t="s">
        <v>923</v>
      </c>
      <c r="S760" t="s">
        <v>318</v>
      </c>
      <c r="T760" s="25" cm="1">
        <f t="array" aca="1" ref="T760" ca="1">_FV(A760,"Expense ratio",TRUE)</f>
        <v>8.5000000000000006E-3</v>
      </c>
      <c r="U760" s="24" cm="1">
        <f t="array" aca="1" ref="U760" ca="1">_FV(A760,"Market cap",TRUE)</f>
        <v>18996079.52</v>
      </c>
      <c r="V760" s="4">
        <v>18995684</v>
      </c>
      <c r="W760" s="4">
        <v>18995684</v>
      </c>
      <c r="Y760" t="s">
        <v>1914</v>
      </c>
      <c r="Z760" s="5">
        <v>34.71</v>
      </c>
      <c r="AA760" s="5">
        <v>24.589510000000001</v>
      </c>
      <c r="AB760" s="4">
        <v>0</v>
      </c>
      <c r="AC760" s="4">
        <v>16366</v>
      </c>
      <c r="AE760" s="5">
        <v>7.2549353193292143</v>
      </c>
      <c r="AF760" s="5">
        <v>12.823263208218579</v>
      </c>
      <c r="AI760" s="4">
        <v>16366</v>
      </c>
      <c r="AJ760" s="5">
        <v>567982.03</v>
      </c>
      <c r="AL760" s="5">
        <v>34.770000000000003</v>
      </c>
      <c r="AM760" s="5">
        <v>30.42</v>
      </c>
      <c r="AN760" t="s">
        <v>47</v>
      </c>
      <c r="AO760" t="str" cm="1">
        <f t="array" aca="1" ref="AO760" ca="1">_FV(A760,"Currency")</f>
        <v>USD</v>
      </c>
      <c r="AP760" t="str" cm="1">
        <f t="array" aca="1" ref="AP760" ca="1">_FV(A760,"Exchange")</f>
        <v>CBOE BZX Exchange</v>
      </c>
      <c r="AQ760" s="6" t="str" cm="1">
        <f t="array" aca="1" ref="AQ760" ca="1">_FV(A760,"Exchange abbreviation",TRUE)</f>
        <v>BATS</v>
      </c>
      <c r="AR760" t="str" cm="1">
        <f t="array" aca="1" ref="AR760" ca="1">_FV(A760,"Instrument type",TRUE)</f>
        <v>ETF</v>
      </c>
    </row>
    <row r="761" spans="1:44" ht="18.75" customHeight="1" x14ac:dyDescent="0.25">
      <c r="A761" t="e" vm="774">
        <v>#VALUE!</v>
      </c>
      <c r="B761" t="s">
        <v>2293</v>
      </c>
      <c r="C761" t="s">
        <v>2294</v>
      </c>
      <c r="D761" s="31" cm="1">
        <f t="array" aca="1" ref="D761" ca="1">_FV(A761,"Last trade time",TRUE)</f>
        <v>45824.840350867969</v>
      </c>
      <c r="E761" s="23" cm="1">
        <f t="array" aca="1" ref="E761" ca="1">_FV(A761,"Price")</f>
        <v>38.320900000000002</v>
      </c>
      <c r="F761" s="27" cm="1">
        <f t="array" aca="1" ref="F761" ca="1">_FV(A761,"Change (%)",TRUE)</f>
        <v>5.6079999999999993E-3</v>
      </c>
      <c r="G761" s="26" cm="1">
        <f t="array" aca="1" ref="G761" ca="1">_FV(A761,"Change")</f>
        <v>0.2137</v>
      </c>
      <c r="H761" s="23" cm="1">
        <f t="array" aca="1" ref="H761" ca="1">_FV(A761,"Open")</f>
        <v>38.21</v>
      </c>
      <c r="I761" s="23" cm="1">
        <f t="array" aca="1" ref="I761" ca="1">_FV(A761,"Low")</f>
        <v>38.21</v>
      </c>
      <c r="J761" s="23" cm="1">
        <f t="array" aca="1" ref="J761" ca="1">_FV(A761,"High")</f>
        <v>38.35</v>
      </c>
      <c r="K761" s="23" cm="1">
        <f t="array" aca="1" ref="K761" ca="1">_FV(A761,"Previous close",TRUE)</f>
        <v>38.107199999999999</v>
      </c>
      <c r="L761" s="26"/>
      <c r="M761" s="23" cm="1">
        <f t="array" aca="1" ref="M761" ca="1">_FV(A761,"52 week low",TRUE)</f>
        <v>31.46</v>
      </c>
      <c r="N761" s="23" cm="1">
        <f t="array" aca="1" ref="N761" ca="1">_FV(A761,"52 week high",TRUE)</f>
        <v>38.380000000000003</v>
      </c>
      <c r="O761" s="8" cm="1">
        <f t="array" aca="1" ref="O761" ca="1">_FV(A761,"Volume")</f>
        <v>10920</v>
      </c>
      <c r="P761" s="7" cm="1">
        <f t="array" aca="1" ref="P761" ca="1">_FV(A761,"Volume average",TRUE)</f>
        <v>6812</v>
      </c>
      <c r="Q761" t="s">
        <v>923</v>
      </c>
      <c r="S761" t="s">
        <v>318</v>
      </c>
      <c r="T761" s="25" cm="1">
        <f t="array" aca="1" ref="T761" ca="1">_FV(A761,"Expense ratio",TRUE)</f>
        <v>8.5000000000000006E-3</v>
      </c>
      <c r="U761" s="24" cm="1">
        <f t="array" aca="1" ref="U761" ca="1">_FV(A761,"Market cap",TRUE)</f>
        <v>192378641.34</v>
      </c>
      <c r="V761" s="4">
        <v>192374352</v>
      </c>
      <c r="W761" s="4">
        <v>192374352</v>
      </c>
      <c r="Y761" t="s">
        <v>2295</v>
      </c>
      <c r="Z761" s="5">
        <v>38.22</v>
      </c>
      <c r="AA761" s="5">
        <v>24.637497</v>
      </c>
      <c r="AB761" s="4">
        <v>0</v>
      </c>
      <c r="AC761" s="4">
        <v>28106</v>
      </c>
      <c r="AE761" s="5">
        <v>2.447726629583991</v>
      </c>
      <c r="AF761" s="5">
        <v>6.6062210904595631</v>
      </c>
      <c r="AI761" s="4">
        <v>28106</v>
      </c>
      <c r="AJ761" s="5">
        <v>1073958.3659999999</v>
      </c>
      <c r="AL761" s="5">
        <v>38.380000000000003</v>
      </c>
      <c r="AM761" s="5">
        <v>31.46</v>
      </c>
      <c r="AN761" t="s">
        <v>90</v>
      </c>
      <c r="AO761" t="str" cm="1">
        <f t="array" aca="1" ref="AO761" ca="1">_FV(A761,"Currency")</f>
        <v>USD</v>
      </c>
      <c r="AP761" t="str" cm="1">
        <f t="array" aca="1" ref="AP761" ca="1">_FV(A761,"Exchange")</f>
        <v>CBOE BZX Exchange</v>
      </c>
      <c r="AQ761" s="6" t="str" cm="1">
        <f t="array" aca="1" ref="AQ761" ca="1">_FV(A761,"Exchange abbreviation",TRUE)</f>
        <v>BATS</v>
      </c>
      <c r="AR761" t="str" cm="1">
        <f t="array" aca="1" ref="AR761" ca="1">_FV(A761,"Instrument type",TRUE)</f>
        <v>ETF</v>
      </c>
    </row>
    <row r="762" spans="1:44" ht="18.75" customHeight="1" x14ac:dyDescent="0.25">
      <c r="A762" t="e" vm="775">
        <v>#VALUE!</v>
      </c>
      <c r="B762" t="s">
        <v>2296</v>
      </c>
      <c r="C762" t="s">
        <v>2297</v>
      </c>
      <c r="D762" s="31" cm="1">
        <f t="array" aca="1" ref="D762" ca="1">_FV(A762,"Last trade time",TRUE)</f>
        <v>45824.840303784375</v>
      </c>
      <c r="E762" s="23" cm="1">
        <f t="array" aca="1" ref="E762" ca="1">_FV(A762,"Price")</f>
        <v>36.07</v>
      </c>
      <c r="F762" s="27" cm="1">
        <f t="array" aca="1" ref="F762" ca="1">_FV(A762,"Change (%)",TRUE)</f>
        <v>5.744E-3</v>
      </c>
      <c r="G762" s="26" cm="1">
        <f t="array" aca="1" ref="G762" ca="1">_FV(A762,"Change")</f>
        <v>0.20599999999999999</v>
      </c>
      <c r="H762" s="23" cm="1">
        <f t="array" aca="1" ref="H762" ca="1">_FV(A762,"Open")</f>
        <v>36.131100000000004</v>
      </c>
      <c r="I762" s="23" cm="1">
        <f t="array" aca="1" ref="I762" ca="1">_FV(A762,"Low")</f>
        <v>36.030700000000003</v>
      </c>
      <c r="J762" s="23" cm="1">
        <f t="array" aca="1" ref="J762" ca="1">_FV(A762,"High")</f>
        <v>36.145000000000003</v>
      </c>
      <c r="K762" s="23" cm="1">
        <f t="array" aca="1" ref="K762" ca="1">_FV(A762,"Previous close",TRUE)</f>
        <v>35.863999999999997</v>
      </c>
      <c r="L762" s="26"/>
      <c r="M762" s="23" cm="1">
        <f t="array" aca="1" ref="M762" ca="1">_FV(A762,"52 week low",TRUE)</f>
        <v>32.090000000000003</v>
      </c>
      <c r="N762" s="23" cm="1">
        <f t="array" aca="1" ref="N762" ca="1">_FV(A762,"52 week high",TRUE)</f>
        <v>36.17</v>
      </c>
      <c r="O762" s="8" cm="1">
        <f t="array" aca="1" ref="O762" ca="1">_FV(A762,"Volume")</f>
        <v>5219</v>
      </c>
      <c r="P762" s="7" cm="1">
        <f t="array" aca="1" ref="P762" ca="1">_FV(A762,"Volume average",TRUE)</f>
        <v>21862</v>
      </c>
      <c r="Q762" t="s">
        <v>119</v>
      </c>
      <c r="T762" s="25" cm="1">
        <f t="array" aca="1" ref="T762" ca="1">_FV(A762,"Expense ratio",TRUE)</f>
        <v>8.5000000000000006E-3</v>
      </c>
      <c r="U762" s="24" cm="1">
        <f t="array" aca="1" ref="U762" ca="1">_FV(A762,"Market cap",TRUE)</f>
        <v>219043716.06999999</v>
      </c>
      <c r="V762" s="16"/>
      <c r="W762" s="16"/>
      <c r="Z762" s="18"/>
      <c r="AA762" s="20"/>
      <c r="AB762" s="20"/>
      <c r="AC762" s="21">
        <v>11003</v>
      </c>
      <c r="AE762" s="18"/>
      <c r="AF762" s="20"/>
      <c r="AI762" s="21"/>
      <c r="AJ762" s="18"/>
      <c r="AL762" s="18"/>
      <c r="AM762" s="18"/>
      <c r="AN762" t="s">
        <v>73</v>
      </c>
      <c r="AO762" t="str" cm="1">
        <f t="array" aca="1" ref="AO762" ca="1">_FV(A762,"Currency")</f>
        <v>USD</v>
      </c>
      <c r="AP762" t="str" cm="1">
        <f t="array" aca="1" ref="AP762" ca="1">_FV(A762,"Exchange")</f>
        <v>CBOE BZX Exchange</v>
      </c>
      <c r="AQ762" s="6" t="str" cm="1">
        <f t="array" aca="1" ref="AQ762" ca="1">_FV(A762,"Exchange abbreviation",TRUE)</f>
        <v>BATS</v>
      </c>
      <c r="AR762" t="str" cm="1">
        <f t="array" aca="1" ref="AR762" ca="1">_FV(A762,"Instrument type",TRUE)</f>
        <v>ETF</v>
      </c>
    </row>
    <row r="763" spans="1:44" ht="18.75" customHeight="1" x14ac:dyDescent="0.25">
      <c r="A763" t="e" vm="776">
        <v>#VALUE!</v>
      </c>
      <c r="B763" t="s">
        <v>2298</v>
      </c>
      <c r="C763" t="s">
        <v>2299</v>
      </c>
      <c r="D763" s="31" cm="1">
        <f t="array" aca="1" ref="D763" ca="1">_FV(A763,"Last trade time",TRUE)</f>
        <v>45824.840292835157</v>
      </c>
      <c r="E763" s="23" cm="1">
        <f t="array" aca="1" ref="E763" ca="1">_FV(A763,"Price")</f>
        <v>39.6449</v>
      </c>
      <c r="F763" s="27" cm="1">
        <f t="array" aca="1" ref="F763" ca="1">_FV(A763,"Change (%)",TRUE)</f>
        <v>5.7869999999999996E-3</v>
      </c>
      <c r="G763" s="26" cm="1">
        <f t="array" aca="1" ref="G763" ca="1">_FV(A763,"Change")</f>
        <v>0.2281</v>
      </c>
      <c r="H763" s="23" cm="1">
        <f t="array" aca="1" ref="H763" ca="1">_FV(A763,"Open")</f>
        <v>39.56</v>
      </c>
      <c r="I763" s="23" cm="1">
        <f t="array" aca="1" ref="I763" ca="1">_FV(A763,"Low")</f>
        <v>39.56</v>
      </c>
      <c r="J763" s="23" cm="1">
        <f t="array" aca="1" ref="J763" ca="1">_FV(A763,"High")</f>
        <v>39.7699</v>
      </c>
      <c r="K763" s="23" cm="1">
        <f t="array" aca="1" ref="K763" ca="1">_FV(A763,"Previous close",TRUE)</f>
        <v>39.416800000000002</v>
      </c>
      <c r="L763" s="26"/>
      <c r="M763" s="23" cm="1">
        <f t="array" aca="1" ref="M763" ca="1">_FV(A763,"52 week low",TRUE)</f>
        <v>35.47</v>
      </c>
      <c r="N763" s="23" cm="1">
        <f t="array" aca="1" ref="N763" ca="1">_FV(A763,"52 week high",TRUE)</f>
        <v>39.799999999999997</v>
      </c>
      <c r="O763" s="8" cm="1">
        <f t="array" aca="1" ref="O763" ca="1">_FV(A763,"Volume")</f>
        <v>11292</v>
      </c>
      <c r="P763" s="7" cm="1">
        <f t="array" aca="1" ref="P763" ca="1">_FV(A763,"Volume average",TRUE)</f>
        <v>26922</v>
      </c>
      <c r="Q763" t="s">
        <v>923</v>
      </c>
      <c r="S763" t="s">
        <v>318</v>
      </c>
      <c r="T763" s="25" cm="1">
        <f t="array" aca="1" ref="T763" ca="1">_FV(A763,"Expense ratio",TRUE)</f>
        <v>8.5000000000000006E-3</v>
      </c>
      <c r="U763" s="24" cm="1">
        <f t="array" aca="1" ref="U763" ca="1">_FV(A763,"Market cap",TRUE)</f>
        <v>354514553.44</v>
      </c>
      <c r="V763" s="4">
        <v>354506656</v>
      </c>
      <c r="W763" s="4">
        <v>354506656</v>
      </c>
      <c r="Y763" t="s">
        <v>2300</v>
      </c>
      <c r="Z763" s="5">
        <v>39.53</v>
      </c>
      <c r="AA763" s="5">
        <v>24.656689</v>
      </c>
      <c r="AB763" s="4">
        <v>0</v>
      </c>
      <c r="AC763" s="4">
        <v>33068</v>
      </c>
      <c r="AE763" s="5">
        <v>1.3076117752999881</v>
      </c>
      <c r="AF763" s="5">
        <v>7.8452768726256839</v>
      </c>
      <c r="AI763" s="4">
        <v>33068</v>
      </c>
      <c r="AJ763" s="5">
        <v>1308170.08</v>
      </c>
      <c r="AL763" s="5">
        <v>39.799999999999997</v>
      </c>
      <c r="AM763" s="5">
        <v>35.47</v>
      </c>
      <c r="AN763" t="s">
        <v>90</v>
      </c>
      <c r="AO763" t="str" cm="1">
        <f t="array" aca="1" ref="AO763" ca="1">_FV(A763,"Currency")</f>
        <v>USD</v>
      </c>
      <c r="AP763" t="str" cm="1">
        <f t="array" aca="1" ref="AP763" ca="1">_FV(A763,"Exchange")</f>
        <v>CBOE BZX Exchange</v>
      </c>
      <c r="AQ763" s="6" t="str" cm="1">
        <f t="array" aca="1" ref="AQ763" ca="1">_FV(A763,"Exchange abbreviation",TRUE)</f>
        <v>BATS</v>
      </c>
      <c r="AR763" t="str" cm="1">
        <f t="array" aca="1" ref="AR763" ca="1">_FV(A763,"Instrument type",TRUE)</f>
        <v>ETF</v>
      </c>
    </row>
    <row r="764" spans="1:44" ht="18.75" customHeight="1" x14ac:dyDescent="0.25">
      <c r="A764" t="e" vm="777">
        <v>#VALUE!</v>
      </c>
      <c r="B764" t="s">
        <v>2301</v>
      </c>
      <c r="C764" t="s">
        <v>2302</v>
      </c>
      <c r="D764" s="31" cm="1">
        <f t="array" aca="1" ref="D764" ca="1">_FV(A764,"Last trade time",TRUE)</f>
        <v>45824.840294501562</v>
      </c>
      <c r="E764" s="23" cm="1">
        <f t="array" aca="1" ref="E764" ca="1">_FV(A764,"Price")</f>
        <v>47.988100000000003</v>
      </c>
      <c r="F764" s="27" cm="1">
        <f t="array" aca="1" ref="F764" ca="1">_FV(A764,"Change (%)",TRUE)</f>
        <v>7.7299999999999999E-3</v>
      </c>
      <c r="G764" s="26" cm="1">
        <f t="array" aca="1" ref="G764" ca="1">_FV(A764,"Change")</f>
        <v>0.36809999999999998</v>
      </c>
      <c r="H764" s="23" cm="1">
        <f t="array" aca="1" ref="H764" ca="1">_FV(A764,"Open")</f>
        <v>47.95</v>
      </c>
      <c r="I764" s="23" cm="1">
        <f t="array" aca="1" ref="I764" ca="1">_FV(A764,"Low")</f>
        <v>47.949800000000003</v>
      </c>
      <c r="J764" s="23" cm="1">
        <f t="array" aca="1" ref="J764" ca="1">_FV(A764,"High")</f>
        <v>48.1342</v>
      </c>
      <c r="K764" s="23" cm="1">
        <f t="array" aca="1" ref="K764" ca="1">_FV(A764,"Previous close",TRUE)</f>
        <v>47.62</v>
      </c>
      <c r="L764" s="26"/>
      <c r="M764" s="23" cm="1">
        <f t="array" aca="1" ref="M764" ca="1">_FV(A764,"52 week low",TRUE)</f>
        <v>41.24</v>
      </c>
      <c r="N764" s="23" cm="1">
        <f t="array" aca="1" ref="N764" ca="1">_FV(A764,"52 week high",TRUE)</f>
        <v>48.1342</v>
      </c>
      <c r="O764" s="8" cm="1">
        <f t="array" aca="1" ref="O764" ca="1">_FV(A764,"Volume")</f>
        <v>8992</v>
      </c>
      <c r="P764" s="7" cm="1">
        <f t="array" aca="1" ref="P764" ca="1">_FV(A764,"Volume average",TRUE)</f>
        <v>18043</v>
      </c>
      <c r="Q764" t="s">
        <v>923</v>
      </c>
      <c r="S764" t="s">
        <v>318</v>
      </c>
      <c r="T764" s="25" cm="1">
        <f t="array" aca="1" ref="T764" ca="1">_FV(A764,"Expense ratio",TRUE)</f>
        <v>8.5000000000000006E-3</v>
      </c>
      <c r="U764" s="24" cm="1">
        <f t="array" aca="1" ref="U764" ca="1">_FV(A764,"Market cap",TRUE)</f>
        <v>896301603.46000004</v>
      </c>
      <c r="V764" s="4">
        <v>896281152</v>
      </c>
      <c r="W764" s="4">
        <v>896281152</v>
      </c>
      <c r="Y764" t="s">
        <v>2303</v>
      </c>
      <c r="Z764" s="5">
        <v>47.8</v>
      </c>
      <c r="AA764" s="5">
        <v>24.492377999999999</v>
      </c>
      <c r="AB764" s="4">
        <v>0</v>
      </c>
      <c r="AC764" s="4">
        <v>29420</v>
      </c>
      <c r="AE764" s="5">
        <v>2.9475020339444051</v>
      </c>
      <c r="AF764" s="5">
        <v>9.2715174097064867</v>
      </c>
      <c r="AI764" s="4">
        <v>29420</v>
      </c>
      <c r="AJ764" s="5">
        <v>1406717.3</v>
      </c>
      <c r="AL764" s="5">
        <v>47.906399999999998</v>
      </c>
      <c r="AM764" s="5">
        <v>41.24</v>
      </c>
      <c r="AN764" t="s">
        <v>90</v>
      </c>
      <c r="AO764" t="str" cm="1">
        <f t="array" aca="1" ref="AO764" ca="1">_FV(A764,"Currency")</f>
        <v>USD</v>
      </c>
      <c r="AP764" t="str" cm="1">
        <f t="array" aca="1" ref="AP764" ca="1">_FV(A764,"Exchange")</f>
        <v>CBOE BZX Exchange</v>
      </c>
      <c r="AQ764" s="6" t="str" cm="1">
        <f t="array" aca="1" ref="AQ764" ca="1">_FV(A764,"Exchange abbreviation",TRUE)</f>
        <v>BATS</v>
      </c>
      <c r="AR764" t="str" cm="1">
        <f t="array" aca="1" ref="AR764" ca="1">_FV(A764,"Instrument type",TRUE)</f>
        <v>ETF</v>
      </c>
    </row>
    <row r="765" spans="1:44" ht="18.75" customHeight="1" x14ac:dyDescent="0.25">
      <c r="A765" t="e" vm="778">
        <v>#VALUE!</v>
      </c>
      <c r="B765" t="s">
        <v>2304</v>
      </c>
      <c r="C765" t="s">
        <v>2305</v>
      </c>
      <c r="D765" s="31" cm="1">
        <f t="array" aca="1" ref="D765" ca="1">_FV(A765,"Last trade time",TRUE)</f>
        <v>45824.840299142968</v>
      </c>
      <c r="E765" s="23" cm="1">
        <f t="array" aca="1" ref="E765" ca="1">_FV(A765,"Price")</f>
        <v>49.09</v>
      </c>
      <c r="F765" s="27" cm="1">
        <f t="array" aca="1" ref="F765" ca="1">_FV(A765,"Change (%)",TRUE)</f>
        <v>5.9430000000000004E-3</v>
      </c>
      <c r="G765" s="26" cm="1">
        <f t="array" aca="1" ref="G765" ca="1">_FV(A765,"Change")</f>
        <v>0.28999999999999998</v>
      </c>
      <c r="H765" s="23" cm="1">
        <f t="array" aca="1" ref="H765" ca="1">_FV(A765,"Open")</f>
        <v>49.08</v>
      </c>
      <c r="I765" s="23" cm="1">
        <f t="array" aca="1" ref="I765" ca="1">_FV(A765,"Low")</f>
        <v>49.076000000000001</v>
      </c>
      <c r="J765" s="23" cm="1">
        <f t="array" aca="1" ref="J765" ca="1">_FV(A765,"High")</f>
        <v>49.24</v>
      </c>
      <c r="K765" s="23" cm="1">
        <f t="array" aca="1" ref="K765" ca="1">_FV(A765,"Previous close",TRUE)</f>
        <v>48.8</v>
      </c>
      <c r="L765" s="26"/>
      <c r="M765" s="23" cm="1">
        <f t="array" aca="1" ref="M765" ca="1">_FV(A765,"52 week low",TRUE)</f>
        <v>41.76</v>
      </c>
      <c r="N765" s="23" cm="1">
        <f t="array" aca="1" ref="N765" ca="1">_FV(A765,"52 week high",TRUE)</f>
        <v>50.45</v>
      </c>
      <c r="O765" s="8" cm="1">
        <f t="array" aca="1" ref="O765" ca="1">_FV(A765,"Volume")</f>
        <v>8731</v>
      </c>
      <c r="P765" s="7" cm="1">
        <f t="array" aca="1" ref="P765" ca="1">_FV(A765,"Volume average",TRUE)</f>
        <v>15681</v>
      </c>
      <c r="Q765" t="s">
        <v>119</v>
      </c>
      <c r="T765" s="25" cm="1">
        <f t="array" aca="1" ref="T765" ca="1">_FV(A765,"Expense ratio",TRUE)</f>
        <v>8.5000000000000006E-3</v>
      </c>
      <c r="U765" s="24" cm="1">
        <f t="array" aca="1" ref="U765" ca="1">_FV(A765,"Market cap",TRUE)</f>
        <v>843082545.79999995</v>
      </c>
      <c r="V765" s="16"/>
      <c r="W765" s="16"/>
      <c r="Z765" s="18"/>
      <c r="AA765" s="20"/>
      <c r="AB765" s="20"/>
      <c r="AC765" s="21">
        <v>15833</v>
      </c>
      <c r="AE765" s="18"/>
      <c r="AF765" s="20"/>
      <c r="AI765" s="21"/>
      <c r="AJ765" s="18"/>
      <c r="AL765" s="18"/>
      <c r="AM765" s="18"/>
      <c r="AN765" t="s">
        <v>73</v>
      </c>
      <c r="AO765" t="str" cm="1">
        <f t="array" aca="1" ref="AO765" ca="1">_FV(A765,"Currency")</f>
        <v>USD</v>
      </c>
      <c r="AP765" t="str" cm="1">
        <f t="array" aca="1" ref="AP765" ca="1">_FV(A765,"Exchange")</f>
        <v>CBOE BZX Exchange</v>
      </c>
      <c r="AQ765" s="6" t="str" cm="1">
        <f t="array" aca="1" ref="AQ765" ca="1">_FV(A765,"Exchange abbreviation",TRUE)</f>
        <v>BATS</v>
      </c>
      <c r="AR765" t="str" cm="1">
        <f t="array" aca="1" ref="AR765" ca="1">_FV(A765,"Instrument type",TRUE)</f>
        <v>ETF</v>
      </c>
    </row>
    <row r="766" spans="1:44" ht="18.75" customHeight="1" x14ac:dyDescent="0.25">
      <c r="A766" t="e" vm="779">
        <v>#VALUE!</v>
      </c>
      <c r="B766" t="s">
        <v>2306</v>
      </c>
      <c r="C766" t="s">
        <v>2307</v>
      </c>
      <c r="D766" s="31" cm="1">
        <f t="array" aca="1" ref="D766" ca="1">_FV(A766,"Last trade time",TRUE)</f>
        <v>45824.840310751562</v>
      </c>
      <c r="E766" s="23" cm="1">
        <f t="array" aca="1" ref="E766" ca="1">_FV(A766,"Price")</f>
        <v>32.895499999999998</v>
      </c>
      <c r="F766" s="27" cm="1">
        <f t="array" aca="1" ref="F766" ca="1">_FV(A766,"Change (%)",TRUE)</f>
        <v>5.6930000000000001E-3</v>
      </c>
      <c r="G766" s="26" cm="1">
        <f t="array" aca="1" ref="G766" ca="1">_FV(A766,"Change")</f>
        <v>0.1862</v>
      </c>
      <c r="H766" s="23" cm="1">
        <f t="array" aca="1" ref="H766" ca="1">_FV(A766,"Open")</f>
        <v>32.94</v>
      </c>
      <c r="I766" s="23" cm="1">
        <f t="array" aca="1" ref="I766" ca="1">_FV(A766,"Low")</f>
        <v>32.85</v>
      </c>
      <c r="J766" s="23" cm="1">
        <f t="array" aca="1" ref="J766" ca="1">_FV(A766,"High")</f>
        <v>32.950000000000003</v>
      </c>
      <c r="K766" s="23" cm="1">
        <f t="array" aca="1" ref="K766" ca="1">_FV(A766,"Previous close",TRUE)</f>
        <v>32.709299999999999</v>
      </c>
      <c r="L766" s="26"/>
      <c r="M766" s="23" cm="1">
        <f t="array" aca="1" ref="M766" ca="1">_FV(A766,"52 week low",TRUE)</f>
        <v>30.35</v>
      </c>
      <c r="N766" s="23" cm="1">
        <f t="array" aca="1" ref="N766" ca="1">_FV(A766,"52 week high",TRUE)</f>
        <v>32.950000000000003</v>
      </c>
      <c r="O766" s="8" cm="1">
        <f t="array" aca="1" ref="O766" ca="1">_FV(A766,"Volume")</f>
        <v>10029</v>
      </c>
      <c r="P766" s="7" cm="1">
        <f t="array" aca="1" ref="P766" ca="1">_FV(A766,"Volume average",TRUE)</f>
        <v>3850</v>
      </c>
      <c r="Q766" t="s">
        <v>923</v>
      </c>
      <c r="S766" t="s">
        <v>318</v>
      </c>
      <c r="T766" s="25" cm="1">
        <f t="array" aca="1" ref="T766" ca="1">_FV(A766,"Expense ratio",TRUE)</f>
        <v>8.5000000000000006E-3</v>
      </c>
      <c r="U766" s="24" cm="1">
        <f t="array" aca="1" ref="U766" ca="1">_FV(A766,"Market cap",TRUE)</f>
        <v>59136472.350000001</v>
      </c>
      <c r="V766" s="4">
        <v>59135160</v>
      </c>
      <c r="W766" s="4">
        <v>59135160</v>
      </c>
      <c r="Y766" t="s">
        <v>700</v>
      </c>
      <c r="Z766" s="5">
        <v>32.74</v>
      </c>
      <c r="AA766" s="5">
        <v>24.699608000000001</v>
      </c>
      <c r="AB766" s="20"/>
      <c r="AC766" s="4">
        <v>5342</v>
      </c>
      <c r="AE766" s="5">
        <v>3.1706487873953031</v>
      </c>
      <c r="AF766" s="20"/>
      <c r="AI766" s="4">
        <v>5342</v>
      </c>
      <c r="AJ766" s="5">
        <v>174887.99859999999</v>
      </c>
      <c r="AL766" s="5">
        <v>32.770000000000003</v>
      </c>
      <c r="AM766" s="5">
        <v>30.35</v>
      </c>
      <c r="AN766" t="s">
        <v>47</v>
      </c>
      <c r="AO766" t="str" cm="1">
        <f t="array" aca="1" ref="AO766" ca="1">_FV(A766,"Currency")</f>
        <v>USD</v>
      </c>
      <c r="AP766" t="str" cm="1">
        <f t="array" aca="1" ref="AP766" ca="1">_FV(A766,"Exchange")</f>
        <v>CBOE BZX Exchange</v>
      </c>
      <c r="AQ766" s="6" t="str" cm="1">
        <f t="array" aca="1" ref="AQ766" ca="1">_FV(A766,"Exchange abbreviation",TRUE)</f>
        <v>BATS</v>
      </c>
      <c r="AR766" t="str" cm="1">
        <f t="array" aca="1" ref="AR766" ca="1">_FV(A766,"Instrument type",TRUE)</f>
        <v>ETF</v>
      </c>
    </row>
    <row r="767" spans="1:44" ht="18.75" customHeight="1" x14ac:dyDescent="0.25">
      <c r="A767" t="e" vm="780">
        <v>#VALUE!</v>
      </c>
      <c r="B767" t="s">
        <v>2308</v>
      </c>
      <c r="C767" t="s">
        <v>2309</v>
      </c>
      <c r="D767" s="31" cm="1">
        <f t="array" aca="1" ref="D767" ca="1">_FV(A767,"Last trade time",TRUE)</f>
        <v>45824.843750265623</v>
      </c>
      <c r="E767" s="23" cm="1">
        <f t="array" aca="1" ref="E767" ca="1">_FV(A767,"Price")</f>
        <v>25.795000000000002</v>
      </c>
      <c r="F767" s="27" cm="1">
        <f t="array" aca="1" ref="F767" ca="1">_FV(A767,"Change (%)",TRUE)</f>
        <v>9.701E-4</v>
      </c>
      <c r="G767" s="26" cm="1">
        <f t="array" aca="1" ref="G767" ca="1">_FV(A767,"Change")</f>
        <v>2.5000000000000001E-2</v>
      </c>
      <c r="H767" s="23" cm="1">
        <f t="array" aca="1" ref="H767" ca="1">_FV(A767,"Open")</f>
        <v>25.86</v>
      </c>
      <c r="I767" s="23" cm="1">
        <f t="array" aca="1" ref="I767" ca="1">_FV(A767,"Low")</f>
        <v>25.79</v>
      </c>
      <c r="J767" s="23" cm="1">
        <f t="array" aca="1" ref="J767" ca="1">_FV(A767,"High")</f>
        <v>25.91</v>
      </c>
      <c r="K767" s="23" cm="1">
        <f t="array" aca="1" ref="K767" ca="1">_FV(A767,"Previous close",TRUE)</f>
        <v>25.77</v>
      </c>
      <c r="L767" s="26"/>
      <c r="M767" s="23" cm="1">
        <f t="array" aca="1" ref="M767" ca="1">_FV(A767,"52 week low",TRUE)</f>
        <v>22.99</v>
      </c>
      <c r="N767" s="23" cm="1">
        <f t="array" aca="1" ref="N767" ca="1">_FV(A767,"52 week high",TRUE)</f>
        <v>25.94</v>
      </c>
      <c r="O767" s="8" cm="1">
        <f t="array" aca="1" ref="O767" ca="1">_FV(A767,"Volume")</f>
        <v>121016</v>
      </c>
      <c r="P767" s="7" cm="1">
        <f t="array" aca="1" ref="P767" ca="1">_FV(A767,"Volume average",TRUE)</f>
        <v>123832</v>
      </c>
      <c r="Q767" t="s">
        <v>299</v>
      </c>
      <c r="S767" t="s">
        <v>2310</v>
      </c>
      <c r="T767" s="25" cm="1">
        <f t="array" aca="1" ref="T767" ca="1">_FV(A767,"Expense ratio",TRUE)</f>
        <v>8.5000000000000006E-3</v>
      </c>
      <c r="U767" s="24" cm="1">
        <f t="array" aca="1" ref="U767" ca="1">_FV(A767,"Market cap",TRUE)</f>
        <v>203088702.61000001</v>
      </c>
      <c r="V767" s="4">
        <v>203088704</v>
      </c>
      <c r="W767" s="4">
        <v>203088704</v>
      </c>
      <c r="X767" t="s">
        <v>2311</v>
      </c>
      <c r="Y767" t="s">
        <v>643</v>
      </c>
      <c r="Z767" s="5">
        <v>25.416139999999999</v>
      </c>
      <c r="AA767" s="5">
        <v>18.337809</v>
      </c>
      <c r="AB767" s="20"/>
      <c r="AC767" s="4">
        <v>218600</v>
      </c>
      <c r="AE767" s="5">
        <v>2.0322415707390462</v>
      </c>
      <c r="AF767" s="20"/>
      <c r="AI767" s="4">
        <v>218600</v>
      </c>
      <c r="AJ767" s="4">
        <v>5561184</v>
      </c>
      <c r="AL767" s="5">
        <v>25.73</v>
      </c>
      <c r="AM767" s="5">
        <v>22.99</v>
      </c>
      <c r="AN767" t="s">
        <v>90</v>
      </c>
      <c r="AO767" t="str" cm="1">
        <f t="array" aca="1" ref="AO767" ca="1">_FV(A767,"Currency")</f>
        <v>USD</v>
      </c>
      <c r="AP767" t="str" cm="1">
        <f t="array" aca="1" ref="AP767" ca="1">_FV(A767,"Exchange")</f>
        <v>Nasdaq Stock Market</v>
      </c>
      <c r="AQ767" s="6" t="str" cm="1">
        <f t="array" aca="1" ref="AQ767" ca="1">_FV(A767,"Exchange abbreviation",TRUE)</f>
        <v>XNAS</v>
      </c>
      <c r="AR767" t="str" cm="1">
        <f t="array" aca="1" ref="AR767" ca="1">_FV(A767,"Instrument type",TRUE)</f>
        <v>ETF</v>
      </c>
    </row>
    <row r="768" spans="1:44" ht="18.75" customHeight="1" x14ac:dyDescent="0.25">
      <c r="A768" t="e" vm="781">
        <v>#VALUE!</v>
      </c>
      <c r="B768" t="s">
        <v>2312</v>
      </c>
      <c r="C768" t="s">
        <v>2313</v>
      </c>
      <c r="D768" s="31" cm="1">
        <f t="array" aca="1" ref="D768" ca="1">_FV(A768,"Last trade time",TRUE)</f>
        <v>45824.843750265623</v>
      </c>
      <c r="E768" s="23" cm="1">
        <f t="array" aca="1" ref="E768" ca="1">_FV(A768,"Price")</f>
        <v>28.45</v>
      </c>
      <c r="F768" s="27" cm="1">
        <f t="array" aca="1" ref="F768" ca="1">_FV(A768,"Change (%)",TRUE)</f>
        <v>3.1730000000000005E-3</v>
      </c>
      <c r="G768" s="26" cm="1">
        <f t="array" aca="1" ref="G768" ca="1">_FV(A768,"Change")</f>
        <v>0.09</v>
      </c>
      <c r="H768" s="23" cm="1">
        <f t="array" aca="1" ref="H768" ca="1">_FV(A768,"Open")</f>
        <v>28.35</v>
      </c>
      <c r="I768" s="23" cm="1">
        <f t="array" aca="1" ref="I768" ca="1">_FV(A768,"Low")</f>
        <v>28.252500000000001</v>
      </c>
      <c r="J768" s="23" cm="1">
        <f t="array" aca="1" ref="J768" ca="1">_FV(A768,"High")</f>
        <v>28.5199</v>
      </c>
      <c r="K768" s="23" cm="1">
        <f t="array" aca="1" ref="K768" ca="1">_FV(A768,"Previous close",TRUE)</f>
        <v>28.36</v>
      </c>
      <c r="L768" s="26"/>
      <c r="M768" s="23" cm="1">
        <f t="array" aca="1" ref="M768" ca="1">_FV(A768,"52 week low",TRUE)</f>
        <v>25.6</v>
      </c>
      <c r="N768" s="23" cm="1">
        <f t="array" aca="1" ref="N768" ca="1">_FV(A768,"52 week high",TRUE)</f>
        <v>29.35</v>
      </c>
      <c r="O768" s="8" cm="1">
        <f t="array" aca="1" ref="O768" ca="1">_FV(A768,"Volume")</f>
        <v>15112</v>
      </c>
      <c r="P768" s="7" cm="1">
        <f t="array" aca="1" ref="P768" ca="1">_FV(A768,"Volume average",TRUE)</f>
        <v>32806</v>
      </c>
      <c r="Q768" t="s">
        <v>2314</v>
      </c>
      <c r="R768" t="s">
        <v>2315</v>
      </c>
      <c r="S768" t="s">
        <v>318</v>
      </c>
      <c r="T768" s="25" cm="1">
        <f t="array" aca="1" ref="T768" ca="1">_FV(A768,"Expense ratio",TRUE)</f>
        <v>8.5000000000000006E-3</v>
      </c>
      <c r="U768" s="24" cm="1">
        <f t="array" aca="1" ref="U768" ca="1">_FV(A768,"Market cap",TRUE)</f>
        <v>159448263.65000001</v>
      </c>
      <c r="V768" s="4">
        <v>159473360</v>
      </c>
      <c r="W768" s="4">
        <v>159473360</v>
      </c>
      <c r="Y768" t="s">
        <v>2316</v>
      </c>
      <c r="Z768" s="5">
        <v>28.26</v>
      </c>
      <c r="AA768" s="20"/>
      <c r="AB768" s="5">
        <v>5.4300000000000001E-2</v>
      </c>
      <c r="AC768" s="4">
        <v>48636</v>
      </c>
      <c r="AE768" s="5">
        <v>10.900059739221611</v>
      </c>
      <c r="AF768" s="5">
        <v>9.6292222581344511</v>
      </c>
      <c r="AI768" s="4">
        <v>48636</v>
      </c>
      <c r="AJ768" s="5">
        <v>1374939.72</v>
      </c>
      <c r="AL768" s="5">
        <v>29.35</v>
      </c>
      <c r="AM768" s="5">
        <v>25.6</v>
      </c>
      <c r="AN768" t="s">
        <v>90</v>
      </c>
      <c r="AO768" t="str" cm="1">
        <f t="array" aca="1" ref="AO768" ca="1">_FV(A768,"Currency")</f>
        <v>USD</v>
      </c>
      <c r="AP768" t="str" cm="1">
        <f t="array" aca="1" ref="AP768" ca="1">_FV(A768,"Exchange")</f>
        <v>Nasdaq Stock Market</v>
      </c>
      <c r="AQ768" s="6" t="str" cm="1">
        <f t="array" aca="1" ref="AQ768" ca="1">_FV(A768,"Exchange abbreviation",TRUE)</f>
        <v>XNAS</v>
      </c>
      <c r="AR768" t="str" cm="1">
        <f t="array" aca="1" ref="AR768" ca="1">_FV(A768,"Instrument type",TRUE)</f>
        <v>ETF</v>
      </c>
    </row>
    <row r="769" spans="1:44" ht="18.75" customHeight="1" x14ac:dyDescent="0.25">
      <c r="A769" t="e" vm="782">
        <v>#VALUE!</v>
      </c>
      <c r="B769" t="s">
        <v>2317</v>
      </c>
      <c r="C769" t="s">
        <v>2318</v>
      </c>
      <c r="D769" s="31" cm="1">
        <f t="array" aca="1" ref="D769" ca="1">_FV(A769,"Last trade time",TRUE)</f>
        <v>45824.840297476563</v>
      </c>
      <c r="E769" s="23" cm="1">
        <f t="array" aca="1" ref="E769" ca="1">_FV(A769,"Price")</f>
        <v>41.64</v>
      </c>
      <c r="F769" s="27" cm="1">
        <f t="array" aca="1" ref="F769" ca="1">_FV(A769,"Change (%)",TRUE)</f>
        <v>3.1319999999999998E-3</v>
      </c>
      <c r="G769" s="26" cm="1">
        <f t="array" aca="1" ref="G769" ca="1">_FV(A769,"Change")</f>
        <v>0.13</v>
      </c>
      <c r="H769" s="23" cm="1">
        <f t="array" aca="1" ref="H769" ca="1">_FV(A769,"Open")</f>
        <v>41.6</v>
      </c>
      <c r="I769" s="23" cm="1">
        <f t="array" aca="1" ref="I769" ca="1">_FV(A769,"Low")</f>
        <v>41.6</v>
      </c>
      <c r="J769" s="23" cm="1">
        <f t="array" aca="1" ref="J769" ca="1">_FV(A769,"High")</f>
        <v>41.75</v>
      </c>
      <c r="K769" s="23" cm="1">
        <f t="array" aca="1" ref="K769" ca="1">_FV(A769,"Previous close",TRUE)</f>
        <v>41.51</v>
      </c>
      <c r="L769" s="26"/>
      <c r="M769" s="23" cm="1">
        <f t="array" aca="1" ref="M769" ca="1">_FV(A769,"52 week low",TRUE)</f>
        <v>36.727499999999999</v>
      </c>
      <c r="N769" s="23" cm="1">
        <f t="array" aca="1" ref="N769" ca="1">_FV(A769,"52 week high",TRUE)</f>
        <v>42.289900000000003</v>
      </c>
      <c r="O769" s="8" cm="1">
        <f t="array" aca="1" ref="O769" ca="1">_FV(A769,"Volume")</f>
        <v>12848</v>
      </c>
      <c r="P769" s="7" cm="1">
        <f t="array" aca="1" ref="P769" ca="1">_FV(A769,"Volume average",TRUE)</f>
        <v>24629</v>
      </c>
      <c r="Q769" t="s">
        <v>923</v>
      </c>
      <c r="S769" t="s">
        <v>318</v>
      </c>
      <c r="T769" s="25" cm="1">
        <f t="array" aca="1" ref="T769" ca="1">_FV(A769,"Expense ratio",TRUE)</f>
        <v>8.5000000000000006E-3</v>
      </c>
      <c r="U769" s="24" cm="1">
        <f t="array" aca="1" ref="U769" ca="1">_FV(A769,"Market cap",TRUE)</f>
        <v>796779891.00999999</v>
      </c>
      <c r="V769" s="4">
        <v>796762304</v>
      </c>
      <c r="W769" s="4">
        <v>796762304</v>
      </c>
      <c r="Y769" t="s">
        <v>2319</v>
      </c>
      <c r="Z769" s="5">
        <v>41.56</v>
      </c>
      <c r="AA769" s="5">
        <v>24.668848000000001</v>
      </c>
      <c r="AB769" s="4">
        <v>0</v>
      </c>
      <c r="AC769" s="4">
        <v>47420</v>
      </c>
      <c r="AE769" s="5">
        <v>0.82833482747244336</v>
      </c>
      <c r="AF769" s="5">
        <v>8.1017992276500639</v>
      </c>
      <c r="AI769" s="4">
        <v>47420</v>
      </c>
      <c r="AJ769" s="5">
        <v>1971543.4040000001</v>
      </c>
      <c r="AL769" s="5">
        <v>42.29</v>
      </c>
      <c r="AM769" s="5">
        <v>36.728000000000002</v>
      </c>
      <c r="AN769" t="s">
        <v>90</v>
      </c>
      <c r="AO769" t="str" cm="1">
        <f t="array" aca="1" ref="AO769" ca="1">_FV(A769,"Currency")</f>
        <v>USD</v>
      </c>
      <c r="AP769" t="str" cm="1">
        <f t="array" aca="1" ref="AP769" ca="1">_FV(A769,"Exchange")</f>
        <v>CBOE BZX Exchange</v>
      </c>
      <c r="AQ769" s="6" t="str" cm="1">
        <f t="array" aca="1" ref="AQ769" ca="1">_FV(A769,"Exchange abbreviation",TRUE)</f>
        <v>BATS</v>
      </c>
      <c r="AR769" t="str" cm="1">
        <f t="array" aca="1" ref="AR769" ca="1">_FV(A769,"Instrument type",TRUE)</f>
        <v>ETF</v>
      </c>
    </row>
    <row r="770" spans="1:44" ht="18.75" customHeight="1" x14ac:dyDescent="0.25">
      <c r="A770" t="e" vm="783">
        <v>#VALUE!</v>
      </c>
      <c r="B770" t="s">
        <v>2320</v>
      </c>
      <c r="C770" t="s">
        <v>2321</v>
      </c>
      <c r="D770" s="31" cm="1">
        <f t="array" aca="1" ref="D770" ca="1">_FV(A770,"Last trade time",TRUE)</f>
        <v>45824.840329316408</v>
      </c>
      <c r="E770" s="23" cm="1">
        <f t="array" aca="1" ref="E770" ca="1">_FV(A770,"Price")</f>
        <v>36.0032</v>
      </c>
      <c r="F770" s="27" cm="1">
        <f t="array" aca="1" ref="F770" ca="1">_FV(A770,"Change (%)",TRUE)</f>
        <v>5.3979999999999992E-3</v>
      </c>
      <c r="G770" s="26" cm="1">
        <f t="array" aca="1" ref="G770" ca="1">_FV(A770,"Change")</f>
        <v>0.1933</v>
      </c>
      <c r="H770" s="23" cm="1">
        <f t="array" aca="1" ref="H770" ca="1">_FV(A770,"Open")</f>
        <v>36.03</v>
      </c>
      <c r="I770" s="23" cm="1">
        <f t="array" aca="1" ref="I770" ca="1">_FV(A770,"Low")</f>
        <v>35.987499999999997</v>
      </c>
      <c r="J770" s="23" cm="1">
        <f t="array" aca="1" ref="J770" ca="1">_FV(A770,"High")</f>
        <v>36.06</v>
      </c>
      <c r="K770" s="23" cm="1">
        <f t="array" aca="1" ref="K770" ca="1">_FV(A770,"Previous close",TRUE)</f>
        <v>35.809899999999999</v>
      </c>
      <c r="L770" s="26"/>
      <c r="M770" s="23" cm="1">
        <f t="array" aca="1" ref="M770" ca="1">_FV(A770,"52 week low",TRUE)</f>
        <v>31.412800000000001</v>
      </c>
      <c r="N770" s="23" cm="1">
        <f t="array" aca="1" ref="N770" ca="1">_FV(A770,"52 week high",TRUE)</f>
        <v>36.19</v>
      </c>
      <c r="O770" s="8" cm="1">
        <f t="array" aca="1" ref="O770" ca="1">_FV(A770,"Volume")</f>
        <v>3520</v>
      </c>
      <c r="P770" s="7" cm="1">
        <f t="array" aca="1" ref="P770" ca="1">_FV(A770,"Volume average",TRUE)</f>
        <v>15997</v>
      </c>
      <c r="Q770" t="s">
        <v>345</v>
      </c>
      <c r="S770" t="s">
        <v>2322</v>
      </c>
      <c r="T770" s="25" cm="1">
        <f t="array" aca="1" ref="T770" ca="1">_FV(A770,"Expense ratio",TRUE)</f>
        <v>8.5000000000000006E-3</v>
      </c>
      <c r="U770" s="24" cm="1">
        <f t="array" aca="1" ref="U770" ca="1">_FV(A770,"Market cap",TRUE)</f>
        <v>67030653.049999997</v>
      </c>
      <c r="V770" s="4">
        <v>67030652</v>
      </c>
      <c r="W770" s="4">
        <v>67030652</v>
      </c>
      <c r="Y770" t="s">
        <v>2323</v>
      </c>
      <c r="Z770" s="5">
        <v>35.859299999999998</v>
      </c>
      <c r="AA770" s="19">
        <v>24.535727999999999</v>
      </c>
      <c r="AB770" s="5">
        <v>3.0999999999999999E-3</v>
      </c>
      <c r="AC770" s="4">
        <v>35873</v>
      </c>
      <c r="AE770" s="5">
        <v>5.3630604784817848</v>
      </c>
      <c r="AF770" s="5">
        <v>14.25974688607932</v>
      </c>
      <c r="AI770" s="4">
        <v>35873</v>
      </c>
      <c r="AJ770" s="5">
        <v>1287783.3032</v>
      </c>
      <c r="AL770" s="4">
        <v>36</v>
      </c>
      <c r="AM770" s="5">
        <v>31.413</v>
      </c>
      <c r="AN770" t="s">
        <v>90</v>
      </c>
      <c r="AO770" t="str" cm="1">
        <f t="array" aca="1" ref="AO770" ca="1">_FV(A770,"Currency")</f>
        <v>USD</v>
      </c>
      <c r="AP770" t="str" cm="1">
        <f t="array" aca="1" ref="AP770" ca="1">_FV(A770,"Exchange")</f>
        <v>CBOE BZX Exchange</v>
      </c>
      <c r="AQ770" s="6" t="str" cm="1">
        <f t="array" aca="1" ref="AQ770" ca="1">_FV(A770,"Exchange abbreviation",TRUE)</f>
        <v>BATS</v>
      </c>
      <c r="AR770" t="str" cm="1">
        <f t="array" aca="1" ref="AR770" ca="1">_FV(A770,"Instrument type",TRUE)</f>
        <v>ETF</v>
      </c>
    </row>
    <row r="771" spans="1:44" ht="18.75" customHeight="1" x14ac:dyDescent="0.25">
      <c r="A771" t="e" vm="784">
        <v>#VALUE!</v>
      </c>
      <c r="B771" t="s">
        <v>2324</v>
      </c>
      <c r="C771" t="s">
        <v>2325</v>
      </c>
      <c r="D771" s="31" cm="1">
        <f t="array" aca="1" ref="D771" ca="1">_FV(A771,"Last trade time",TRUE)</f>
        <v>45824.840301457814</v>
      </c>
      <c r="E771" s="23" cm="1">
        <f t="array" aca="1" ref="E771" ca="1">_FV(A771,"Price")</f>
        <v>38.520000000000003</v>
      </c>
      <c r="F771" s="27" cm="1">
        <f t="array" aca="1" ref="F771" ca="1">_FV(A771,"Change (%)",TRUE)</f>
        <v>3.6480000000000002E-3</v>
      </c>
      <c r="G771" s="26" cm="1">
        <f t="array" aca="1" ref="G771" ca="1">_FV(A771,"Change")</f>
        <v>0.14000000000000001</v>
      </c>
      <c r="H771" s="23" cm="1">
        <f t="array" aca="1" ref="H771" ca="1">_FV(A771,"Open")</f>
        <v>38.44</v>
      </c>
      <c r="I771" s="23" cm="1">
        <f t="array" aca="1" ref="I771" ca="1">_FV(A771,"Low")</f>
        <v>38.44</v>
      </c>
      <c r="J771" s="23" cm="1">
        <f t="array" aca="1" ref="J771" ca="1">_FV(A771,"High")</f>
        <v>38.630000000000003</v>
      </c>
      <c r="K771" s="23" cm="1">
        <f t="array" aca="1" ref="K771" ca="1">_FV(A771,"Previous close",TRUE)</f>
        <v>38.380000000000003</v>
      </c>
      <c r="L771" s="26"/>
      <c r="M771" s="23" cm="1">
        <f t="array" aca="1" ref="M771" ca="1">_FV(A771,"52 week low",TRUE)</f>
        <v>32</v>
      </c>
      <c r="N771" s="23" cm="1">
        <f t="array" aca="1" ref="N771" ca="1">_FV(A771,"52 week high",TRUE)</f>
        <v>39.246000000000002</v>
      </c>
      <c r="O771" s="8" cm="1">
        <f t="array" aca="1" ref="O771" ca="1">_FV(A771,"Volume")</f>
        <v>193748</v>
      </c>
      <c r="P771" s="7" cm="1">
        <f t="array" aca="1" ref="P771" ca="1">_FV(A771,"Volume average",TRUE)</f>
        <v>141544</v>
      </c>
      <c r="Q771" t="s">
        <v>923</v>
      </c>
      <c r="S771" t="s">
        <v>318</v>
      </c>
      <c r="T771" s="25" cm="1">
        <f t="array" aca="1" ref="T771" ca="1">_FV(A771,"Expense ratio",TRUE)</f>
        <v>8.5000000000000006E-3</v>
      </c>
      <c r="U771" s="24" cm="1">
        <f t="array" aca="1" ref="U771" ca="1">_FV(A771,"Market cap",TRUE)</f>
        <v>281032521.88999999</v>
      </c>
      <c r="V771" s="4">
        <v>281026400</v>
      </c>
      <c r="W771" s="4">
        <v>281026400</v>
      </c>
      <c r="Y771" t="s">
        <v>1966</v>
      </c>
      <c r="Z771" s="5">
        <v>38.43</v>
      </c>
      <c r="AA771" s="5">
        <v>24.656987999999998</v>
      </c>
      <c r="AB771" s="4">
        <v>0</v>
      </c>
      <c r="AC771" s="4">
        <v>90030</v>
      </c>
      <c r="AE771" s="5">
        <v>4.338875890882643</v>
      </c>
      <c r="AF771" s="5">
        <v>11.30384455092168</v>
      </c>
      <c r="AI771" s="4">
        <v>90030</v>
      </c>
      <c r="AJ771" s="5">
        <v>3464354.4</v>
      </c>
      <c r="AL771" s="5">
        <v>39.246000000000002</v>
      </c>
      <c r="AM771" s="4">
        <v>32</v>
      </c>
      <c r="AN771" t="s">
        <v>90</v>
      </c>
      <c r="AO771" t="str" cm="1">
        <f t="array" aca="1" ref="AO771" ca="1">_FV(A771,"Currency")</f>
        <v>USD</v>
      </c>
      <c r="AP771" t="str" cm="1">
        <f t="array" aca="1" ref="AP771" ca="1">_FV(A771,"Exchange")</f>
        <v>CBOE BZX Exchange</v>
      </c>
      <c r="AQ771" s="6" t="str" cm="1">
        <f t="array" aca="1" ref="AQ771" ca="1">_FV(A771,"Exchange abbreviation",TRUE)</f>
        <v>BATS</v>
      </c>
      <c r="AR771" t="str" cm="1">
        <f t="array" aca="1" ref="AR771" ca="1">_FV(A771,"Instrument type",TRUE)</f>
        <v>ETF</v>
      </c>
    </row>
    <row r="772" spans="1:44" ht="18.75" customHeight="1" x14ac:dyDescent="0.25">
      <c r="A772" t="e" vm="785">
        <v>#VALUE!</v>
      </c>
      <c r="B772" t="s">
        <v>2326</v>
      </c>
      <c r="C772" t="s">
        <v>2327</v>
      </c>
      <c r="D772" s="31" cm="1">
        <f t="array" aca="1" ref="D772" ca="1">_FV(A772,"Last trade time",TRUE)</f>
        <v>45824.840295358597</v>
      </c>
      <c r="E772" s="23" cm="1">
        <f t="array" aca="1" ref="E772" ca="1">_FV(A772,"Price")</f>
        <v>41.651699999999998</v>
      </c>
      <c r="F772" s="27" cm="1">
        <f t="array" aca="1" ref="F772" ca="1">_FV(A772,"Change (%)",TRUE)</f>
        <v>7.2960000000000004E-3</v>
      </c>
      <c r="G772" s="26" cm="1">
        <f t="array" aca="1" ref="G772" ca="1">_FV(A772,"Change")</f>
        <v>0.30170000000000002</v>
      </c>
      <c r="H772" s="23" cm="1">
        <f t="array" aca="1" ref="H772" ca="1">_FV(A772,"Open")</f>
        <v>41.52</v>
      </c>
      <c r="I772" s="23" cm="1">
        <f t="array" aca="1" ref="I772" ca="1">_FV(A772,"Low")</f>
        <v>41.52</v>
      </c>
      <c r="J772" s="23" cm="1">
        <f t="array" aca="1" ref="J772" ca="1">_FV(A772,"High")</f>
        <v>41.73</v>
      </c>
      <c r="K772" s="23" cm="1">
        <f t="array" aca="1" ref="K772" ca="1">_FV(A772,"Previous close",TRUE)</f>
        <v>41.35</v>
      </c>
      <c r="L772" s="26"/>
      <c r="M772" s="23" cm="1">
        <f t="array" aca="1" ref="M772" ca="1">_FV(A772,"52 week low",TRUE)</f>
        <v>36.880000000000003</v>
      </c>
      <c r="N772" s="23" cm="1">
        <f t="array" aca="1" ref="N772" ca="1">_FV(A772,"52 week high",TRUE)</f>
        <v>41.73</v>
      </c>
      <c r="O772" s="8" cm="1">
        <f t="array" aca="1" ref="O772" ca="1">_FV(A772,"Volume")</f>
        <v>4397</v>
      </c>
      <c r="P772" s="7" cm="1">
        <f t="array" aca="1" ref="P772" ca="1">_FV(A772,"Volume average",TRUE)</f>
        <v>6368</v>
      </c>
      <c r="Q772" t="s">
        <v>923</v>
      </c>
      <c r="S772" t="s">
        <v>318</v>
      </c>
      <c r="T772" s="25" cm="1">
        <f t="array" aca="1" ref="T772" ca="1">_FV(A772,"Expense ratio",TRUE)</f>
        <v>8.5000000000000006E-3</v>
      </c>
      <c r="U772" s="24" cm="1">
        <f t="array" aca="1" ref="U772" ca="1">_FV(A772,"Market cap",TRUE)</f>
        <v>260807826.40000001</v>
      </c>
      <c r="V772" s="4">
        <v>260801920</v>
      </c>
      <c r="W772" s="4">
        <v>260801920</v>
      </c>
      <c r="Y772" t="s">
        <v>2328</v>
      </c>
      <c r="Z772" s="5">
        <v>41.5</v>
      </c>
      <c r="AA772" s="19">
        <v>24.665564</v>
      </c>
      <c r="AB772" s="4">
        <v>0</v>
      </c>
      <c r="AC772" s="4">
        <v>11209</v>
      </c>
      <c r="AE772" s="5">
        <v>2.400393675629986</v>
      </c>
      <c r="AF772" s="5">
        <v>6.7922182452804902</v>
      </c>
      <c r="AI772" s="4">
        <v>11209</v>
      </c>
      <c r="AJ772" s="5">
        <v>465192.55530000001</v>
      </c>
      <c r="AL772" s="5">
        <v>41.6</v>
      </c>
      <c r="AM772" s="5">
        <v>36.880000000000003</v>
      </c>
      <c r="AN772" t="s">
        <v>47</v>
      </c>
      <c r="AO772" t="str" cm="1">
        <f t="array" aca="1" ref="AO772" ca="1">_FV(A772,"Currency")</f>
        <v>USD</v>
      </c>
      <c r="AP772" t="str" cm="1">
        <f t="array" aca="1" ref="AP772" ca="1">_FV(A772,"Exchange")</f>
        <v>CBOE BZX Exchange</v>
      </c>
      <c r="AQ772" s="6" t="str" cm="1">
        <f t="array" aca="1" ref="AQ772" ca="1">_FV(A772,"Exchange abbreviation",TRUE)</f>
        <v>BATS</v>
      </c>
      <c r="AR772" t="str" cm="1">
        <f t="array" aca="1" ref="AR772" ca="1">_FV(A772,"Instrument type",TRUE)</f>
        <v>ETF</v>
      </c>
    </row>
    <row r="773" spans="1:44" ht="18.75" customHeight="1" x14ac:dyDescent="0.25">
      <c r="A773" t="e" vm="786">
        <v>#VALUE!</v>
      </c>
      <c r="B773" t="s">
        <v>2329</v>
      </c>
      <c r="C773" t="s">
        <v>2330</v>
      </c>
      <c r="D773" s="31" cm="1">
        <f t="array" aca="1" ref="D773" ca="1">_FV(A773,"Last trade time",TRUE)</f>
        <v>45824.840301457814</v>
      </c>
      <c r="E773" s="23" cm="1">
        <f t="array" aca="1" ref="E773" ca="1">_FV(A773,"Price")</f>
        <v>39.369999999999997</v>
      </c>
      <c r="F773" s="27" cm="1">
        <f t="array" aca="1" ref="F773" ca="1">_FV(A773,"Change (%)",TRUE)</f>
        <v>5.6189999999999999E-3</v>
      </c>
      <c r="G773" s="26" cm="1">
        <f t="array" aca="1" ref="G773" ca="1">_FV(A773,"Change")</f>
        <v>0.22</v>
      </c>
      <c r="H773" s="23" cm="1">
        <f t="array" aca="1" ref="H773" ca="1">_FV(A773,"Open")</f>
        <v>39.369999999999997</v>
      </c>
      <c r="I773" s="23" cm="1">
        <f t="array" aca="1" ref="I773" ca="1">_FV(A773,"Low")</f>
        <v>39.2911</v>
      </c>
      <c r="J773" s="23" cm="1">
        <f t="array" aca="1" ref="J773" ca="1">_FV(A773,"High")</f>
        <v>39.417700000000004</v>
      </c>
      <c r="K773" s="23" cm="1">
        <f t="array" aca="1" ref="K773" ca="1">_FV(A773,"Previous close",TRUE)</f>
        <v>39.15</v>
      </c>
      <c r="L773" s="26"/>
      <c r="M773" s="23" cm="1">
        <f t="array" aca="1" ref="M773" ca="1">_FV(A773,"52 week low",TRUE)</f>
        <v>31.05</v>
      </c>
      <c r="N773" s="23" cm="1">
        <f t="array" aca="1" ref="N773" ca="1">_FV(A773,"52 week high",TRUE)</f>
        <v>39.914999999999999</v>
      </c>
      <c r="O773" s="8" cm="1">
        <f t="array" aca="1" ref="O773" ca="1">_FV(A773,"Volume")</f>
        <v>10801</v>
      </c>
      <c r="P773" s="7" cm="1">
        <f t="array" aca="1" ref="P773" ca="1">_FV(A773,"Volume average",TRUE)</f>
        <v>25293</v>
      </c>
      <c r="Q773" t="s">
        <v>923</v>
      </c>
      <c r="S773" t="s">
        <v>318</v>
      </c>
      <c r="T773" s="25" cm="1">
        <f t="array" aca="1" ref="T773" ca="1">_FV(A773,"Expense ratio",TRUE)</f>
        <v>8.5000000000000006E-3</v>
      </c>
      <c r="U773" s="24" cm="1">
        <f t="array" aca="1" ref="U773" ca="1">_FV(A773,"Market cap",TRUE)</f>
        <v>371193760.26999998</v>
      </c>
      <c r="V773" s="4">
        <v>371185472</v>
      </c>
      <c r="W773" s="4">
        <v>371185472</v>
      </c>
      <c r="Y773" t="s">
        <v>2331</v>
      </c>
      <c r="Z773" s="5">
        <v>39.21</v>
      </c>
      <c r="AA773" s="5">
        <v>24.663032999999999</v>
      </c>
      <c r="AB773" s="4">
        <v>0</v>
      </c>
      <c r="AC773" s="4">
        <v>25109</v>
      </c>
      <c r="AE773" s="5">
        <v>1.493576307890887</v>
      </c>
      <c r="AF773" s="5">
        <v>7.5492878831449284</v>
      </c>
      <c r="AI773" s="4">
        <v>25109</v>
      </c>
      <c r="AJ773" s="5">
        <v>985262.09460000007</v>
      </c>
      <c r="AL773" s="5">
        <v>39.914999999999999</v>
      </c>
      <c r="AM773" s="5">
        <v>31.05</v>
      </c>
      <c r="AN773" t="s">
        <v>47</v>
      </c>
      <c r="AO773" t="str" cm="1">
        <f t="array" aca="1" ref="AO773" ca="1">_FV(A773,"Currency")</f>
        <v>USD</v>
      </c>
      <c r="AP773" t="str" cm="1">
        <f t="array" aca="1" ref="AP773" ca="1">_FV(A773,"Exchange")</f>
        <v>CBOE BZX Exchange</v>
      </c>
      <c r="AQ773" s="6" t="str" cm="1">
        <f t="array" aca="1" ref="AQ773" ca="1">_FV(A773,"Exchange abbreviation",TRUE)</f>
        <v>BATS</v>
      </c>
      <c r="AR773" t="str" cm="1">
        <f t="array" aca="1" ref="AR773" ca="1">_FV(A773,"Instrument type",TRUE)</f>
        <v>ETF</v>
      </c>
    </row>
    <row r="774" spans="1:44" ht="18.75" customHeight="1" x14ac:dyDescent="0.25">
      <c r="A774" t="e" vm="787">
        <v>#VALUE!</v>
      </c>
      <c r="B774" t="s">
        <v>2332</v>
      </c>
      <c r="C774" t="s">
        <v>2333</v>
      </c>
      <c r="D774" s="31" cm="1">
        <f t="array" aca="1" ref="D774" ca="1">_FV(A774,"Last trade time",TRUE)</f>
        <v>45824.840301457814</v>
      </c>
      <c r="E774" s="23" cm="1">
        <f t="array" aca="1" ref="E774" ca="1">_FV(A774,"Price")</f>
        <v>37.26</v>
      </c>
      <c r="F774" s="27" cm="1">
        <f t="array" aca="1" ref="F774" ca="1">_FV(A774,"Change (%)",TRUE)</f>
        <v>9.4830000000000001E-3</v>
      </c>
      <c r="G774" s="26" cm="1">
        <f t="array" aca="1" ref="G774" ca="1">_FV(A774,"Change")</f>
        <v>0.35</v>
      </c>
      <c r="H774" s="23" cm="1">
        <f t="array" aca="1" ref="H774" ca="1">_FV(A774,"Open")</f>
        <v>37.24</v>
      </c>
      <c r="I774" s="23" cm="1">
        <f t="array" aca="1" ref="I774" ca="1">_FV(A774,"Low")</f>
        <v>37.229999999999997</v>
      </c>
      <c r="J774" s="23" cm="1">
        <f t="array" aca="1" ref="J774" ca="1">_FV(A774,"High")</f>
        <v>37.3523</v>
      </c>
      <c r="K774" s="23" cm="1">
        <f t="array" aca="1" ref="K774" ca="1">_FV(A774,"Previous close",TRUE)</f>
        <v>36.909999999999997</v>
      </c>
      <c r="L774" s="26"/>
      <c r="M774" s="23" cm="1">
        <f t="array" aca="1" ref="M774" ca="1">_FV(A774,"52 week low",TRUE)</f>
        <v>32.452199999999998</v>
      </c>
      <c r="N774" s="23" cm="1">
        <f t="array" aca="1" ref="N774" ca="1">_FV(A774,"52 week high",TRUE)</f>
        <v>37.450000000000003</v>
      </c>
      <c r="O774" s="8" cm="1">
        <f t="array" aca="1" ref="O774" ca="1">_FV(A774,"Volume")</f>
        <v>17827</v>
      </c>
      <c r="P774" s="7" cm="1">
        <f t="array" aca="1" ref="P774" ca="1">_FV(A774,"Volume average",TRUE)</f>
        <v>14543</v>
      </c>
      <c r="Q774" t="s">
        <v>923</v>
      </c>
      <c r="S774" t="s">
        <v>318</v>
      </c>
      <c r="T774" s="25" cm="1">
        <f t="array" aca="1" ref="T774" ca="1">_FV(A774,"Expense ratio",TRUE)</f>
        <v>8.5000000000000006E-3</v>
      </c>
      <c r="U774" s="24" cm="1">
        <f t="array" aca="1" ref="U774" ca="1">_FV(A774,"Market cap",TRUE)</f>
        <v>273967286.80000001</v>
      </c>
      <c r="V774" s="4">
        <v>273960992</v>
      </c>
      <c r="W774" s="4">
        <v>273960992</v>
      </c>
      <c r="Y774" t="s">
        <v>2334</v>
      </c>
      <c r="Z774" s="5">
        <v>37.07</v>
      </c>
      <c r="AA774" s="19">
        <v>24.76745</v>
      </c>
      <c r="AB774" s="4">
        <v>0</v>
      </c>
      <c r="AC774" s="4">
        <v>27287</v>
      </c>
      <c r="AE774" s="5">
        <v>3.08963005742573</v>
      </c>
      <c r="AF774" s="5">
        <v>9.2221602674199552</v>
      </c>
      <c r="AH774" s="16"/>
      <c r="AI774" s="4">
        <v>27287</v>
      </c>
      <c r="AJ774" s="5">
        <v>1012047.5429999999</v>
      </c>
      <c r="AL774" s="5">
        <v>37.185000000000002</v>
      </c>
      <c r="AM774" s="5">
        <v>32.451999999999998</v>
      </c>
      <c r="AN774" t="s">
        <v>90</v>
      </c>
      <c r="AO774" t="str" cm="1">
        <f t="array" aca="1" ref="AO774" ca="1">_FV(A774,"Currency")</f>
        <v>USD</v>
      </c>
      <c r="AP774" t="str" cm="1">
        <f t="array" aca="1" ref="AP774" ca="1">_FV(A774,"Exchange")</f>
        <v>CBOE BZX Exchange</v>
      </c>
      <c r="AQ774" s="6" t="str" cm="1">
        <f t="array" aca="1" ref="AQ774" ca="1">_FV(A774,"Exchange abbreviation",TRUE)</f>
        <v>BATS</v>
      </c>
      <c r="AR774" t="str" cm="1">
        <f t="array" aca="1" ref="AR774" ca="1">_FV(A774,"Instrument type",TRUE)</f>
        <v>ETF</v>
      </c>
    </row>
    <row r="775" spans="1:44" ht="18.75" customHeight="1" x14ac:dyDescent="0.25">
      <c r="A775" t="e" vm="788">
        <v>#VALUE!</v>
      </c>
      <c r="B775" t="s">
        <v>2335</v>
      </c>
      <c r="C775" t="s">
        <v>2336</v>
      </c>
      <c r="D775" s="31" cm="1">
        <f t="array" aca="1" ref="D775" ca="1">_FV(A775,"Last trade time",TRUE)</f>
        <v>45824.840296816408</v>
      </c>
      <c r="E775" s="23" cm="1">
        <f t="array" aca="1" ref="E775" ca="1">_FV(A775,"Price")</f>
        <v>50.4236</v>
      </c>
      <c r="F775" s="27" cm="1">
        <f t="array" aca="1" ref="F775" ca="1">_FV(A775,"Change (%)",TRUE)</f>
        <v>8.572999999999999E-3</v>
      </c>
      <c r="G775" s="26" cm="1">
        <f t="array" aca="1" ref="G775" ca="1">_FV(A775,"Change")</f>
        <v>0.42859999999999998</v>
      </c>
      <c r="H775" s="23" cm="1">
        <f t="array" aca="1" ref="H775" ca="1">_FV(A775,"Open")</f>
        <v>50.22</v>
      </c>
      <c r="I775" s="23" cm="1">
        <f t="array" aca="1" ref="I775" ca="1">_FV(A775,"Low")</f>
        <v>50.22</v>
      </c>
      <c r="J775" s="23" cm="1">
        <f t="array" aca="1" ref="J775" ca="1">_FV(A775,"High")</f>
        <v>50.61</v>
      </c>
      <c r="K775" s="23" cm="1">
        <f t="array" aca="1" ref="K775" ca="1">_FV(A775,"Previous close",TRUE)</f>
        <v>49.994999999999997</v>
      </c>
      <c r="L775" s="26"/>
      <c r="M775" s="23" cm="1">
        <f t="array" aca="1" ref="M775" ca="1">_FV(A775,"52 week low",TRUE)</f>
        <v>43.020099999999999</v>
      </c>
      <c r="N775" s="23" cm="1">
        <f t="array" aca="1" ref="N775" ca="1">_FV(A775,"52 week high",TRUE)</f>
        <v>50.61</v>
      </c>
      <c r="O775" s="8" cm="1">
        <f t="array" aca="1" ref="O775" ca="1">_FV(A775,"Volume")</f>
        <v>11690</v>
      </c>
      <c r="P775" s="7" cm="1">
        <f t="array" aca="1" ref="P775" ca="1">_FV(A775,"Volume average",TRUE)</f>
        <v>13392</v>
      </c>
      <c r="Q775" t="s">
        <v>923</v>
      </c>
      <c r="S775" t="s">
        <v>318</v>
      </c>
      <c r="T775" s="25" cm="1">
        <f t="array" aca="1" ref="T775" ca="1">_FV(A775,"Expense ratio",TRUE)</f>
        <v>8.5000000000000006E-3</v>
      </c>
      <c r="U775" s="24" cm="1">
        <f t="array" aca="1" ref="U775" ca="1">_FV(A775,"Market cap",TRUE)</f>
        <v>990463589.86000001</v>
      </c>
      <c r="V775" s="4">
        <v>990440960</v>
      </c>
      <c r="W775" s="4">
        <v>990440960</v>
      </c>
      <c r="Y775" t="s">
        <v>2337</v>
      </c>
      <c r="Z775" s="5">
        <v>50.17</v>
      </c>
      <c r="AA775" s="5">
        <v>24.744050000000001</v>
      </c>
      <c r="AB775" s="4">
        <v>0</v>
      </c>
      <c r="AC775" s="4">
        <v>54439</v>
      </c>
      <c r="AE775" s="5">
        <v>2.7419688599862551</v>
      </c>
      <c r="AF775" s="5">
        <v>10.206316003115059</v>
      </c>
      <c r="AI775" s="4">
        <v>54439</v>
      </c>
      <c r="AJ775" s="5">
        <v>2730660.24</v>
      </c>
      <c r="AL775" s="5">
        <v>50.488</v>
      </c>
      <c r="AM775" s="5">
        <v>43.02</v>
      </c>
      <c r="AN775" t="s">
        <v>90</v>
      </c>
      <c r="AO775" t="str" cm="1">
        <f t="array" aca="1" ref="AO775" ca="1">_FV(A775,"Currency")</f>
        <v>USD</v>
      </c>
      <c r="AP775" t="str" cm="1">
        <f t="array" aca="1" ref="AP775" ca="1">_FV(A775,"Exchange")</f>
        <v>CBOE BZX Exchange</v>
      </c>
      <c r="AQ775" s="6" t="str" cm="1">
        <f t="array" aca="1" ref="AQ775" ca="1">_FV(A775,"Exchange abbreviation",TRUE)</f>
        <v>BATS</v>
      </c>
      <c r="AR775" t="str" cm="1">
        <f t="array" aca="1" ref="AR775" ca="1">_FV(A775,"Instrument type",TRUE)</f>
        <v>ETF</v>
      </c>
    </row>
    <row r="776" spans="1:44" ht="18.75" customHeight="1" x14ac:dyDescent="0.25">
      <c r="A776" t="e" vm="789">
        <v>#VALUE!</v>
      </c>
      <c r="B776" t="s">
        <v>2338</v>
      </c>
      <c r="C776" t="s">
        <v>2339</v>
      </c>
      <c r="D776" s="31" cm="1">
        <f t="array" aca="1" ref="D776" ca="1">_FV(A776,"Last trade time",TRUE)</f>
        <v>45824.840299142968</v>
      </c>
      <c r="E776" s="23" cm="1">
        <f t="array" aca="1" ref="E776" ca="1">_FV(A776,"Price")</f>
        <v>52.948999999999998</v>
      </c>
      <c r="F776" s="27" cm="1">
        <f t="array" aca="1" ref="F776" ca="1">_FV(A776,"Change (%)",TRUE)</f>
        <v>1.0669999999999999E-2</v>
      </c>
      <c r="G776" s="26" cm="1">
        <f t="array" aca="1" ref="G776" ca="1">_FV(A776,"Change")</f>
        <v>0.55900000000000005</v>
      </c>
      <c r="H776" s="23" cm="1">
        <f t="array" aca="1" ref="H776" ca="1">_FV(A776,"Open")</f>
        <v>52.76</v>
      </c>
      <c r="I776" s="23" cm="1">
        <f t="array" aca="1" ref="I776" ca="1">_FV(A776,"Low")</f>
        <v>52.76</v>
      </c>
      <c r="J776" s="23" cm="1">
        <f t="array" aca="1" ref="J776" ca="1">_FV(A776,"High")</f>
        <v>53.141599999999997</v>
      </c>
      <c r="K776" s="23" cm="1">
        <f t="array" aca="1" ref="K776" ca="1">_FV(A776,"Previous close",TRUE)</f>
        <v>52.39</v>
      </c>
      <c r="L776" s="26"/>
      <c r="M776" s="23" cm="1">
        <f t="array" aca="1" ref="M776" ca="1">_FV(A776,"52 week low",TRUE)</f>
        <v>45.429699999999997</v>
      </c>
      <c r="N776" s="23" cm="1">
        <f t="array" aca="1" ref="N776" ca="1">_FV(A776,"52 week high",TRUE)</f>
        <v>53.19</v>
      </c>
      <c r="O776" s="8" cm="1">
        <f t="array" aca="1" ref="O776" ca="1">_FV(A776,"Volume")</f>
        <v>13633</v>
      </c>
      <c r="P776" s="7" cm="1">
        <f t="array" aca="1" ref="P776" ca="1">_FV(A776,"Volume average",TRUE)</f>
        <v>31855</v>
      </c>
      <c r="Q776" t="s">
        <v>923</v>
      </c>
      <c r="S776" t="s">
        <v>318</v>
      </c>
      <c r="T776" s="25" cm="1">
        <f t="array" aca="1" ref="T776" ca="1">_FV(A776,"Expense ratio",TRUE)</f>
        <v>8.5000000000000006E-3</v>
      </c>
      <c r="U776" s="24" cm="1">
        <f t="array" aca="1" ref="U776" ca="1">_FV(A776,"Market cap",TRUE)</f>
        <v>950723828</v>
      </c>
      <c r="V776" s="4">
        <v>950702016</v>
      </c>
      <c r="W776" s="4">
        <v>950702016</v>
      </c>
      <c r="Y776" t="s">
        <v>2340</v>
      </c>
      <c r="Z776" s="5">
        <v>52.65</v>
      </c>
      <c r="AA776" s="5">
        <v>24.829536000000001</v>
      </c>
      <c r="AB776" s="4">
        <v>0</v>
      </c>
      <c r="AC776" s="4">
        <v>29373</v>
      </c>
      <c r="AE776" s="5">
        <v>2.7463962665006609</v>
      </c>
      <c r="AF776" s="5">
        <v>9.6445631485817742</v>
      </c>
      <c r="AI776" s="4">
        <v>29373</v>
      </c>
      <c r="AJ776" s="5">
        <v>1547957.1</v>
      </c>
      <c r="AL776" s="5">
        <v>53.081000000000003</v>
      </c>
      <c r="AM776" s="5">
        <v>45.43</v>
      </c>
      <c r="AN776" t="s">
        <v>90</v>
      </c>
      <c r="AO776" t="str" cm="1">
        <f t="array" aca="1" ref="AO776" ca="1">_FV(A776,"Currency")</f>
        <v>USD</v>
      </c>
      <c r="AP776" t="str" cm="1">
        <f t="array" aca="1" ref="AP776" ca="1">_FV(A776,"Exchange")</f>
        <v>CBOE BZX Exchange</v>
      </c>
      <c r="AQ776" s="6" t="str" cm="1">
        <f t="array" aca="1" ref="AQ776" ca="1">_FV(A776,"Exchange abbreviation",TRUE)</f>
        <v>BATS</v>
      </c>
      <c r="AR776" t="str" cm="1">
        <f t="array" aca="1" ref="AR776" ca="1">_FV(A776,"Instrument type",TRUE)</f>
        <v>ETF</v>
      </c>
    </row>
    <row r="777" spans="1:44" ht="18.75" customHeight="1" x14ac:dyDescent="0.25">
      <c r="A777" t="e" vm="790">
        <v>#VALUE!</v>
      </c>
      <c r="B777" t="s">
        <v>2341</v>
      </c>
      <c r="C777" t="s">
        <v>2342</v>
      </c>
      <c r="D777" s="31" cm="1">
        <f t="array" aca="1" ref="D777" ca="1">_FV(A777,"Last trade time",TRUE)</f>
        <v>45824.840292835157</v>
      </c>
      <c r="E777" s="23" cm="1">
        <f t="array" aca="1" ref="E777" ca="1">_FV(A777,"Price")</f>
        <v>39.057499999999997</v>
      </c>
      <c r="F777" s="27" cm="1">
        <f t="array" aca="1" ref="F777" ca="1">_FV(A777,"Change (%)",TRUE)</f>
        <v>3.5330000000000001E-3</v>
      </c>
      <c r="G777" s="26" cm="1">
        <f t="array" aca="1" ref="G777" ca="1">_FV(A777,"Change")</f>
        <v>0.13750000000000001</v>
      </c>
      <c r="H777" s="23" cm="1">
        <f t="array" aca="1" ref="H777" ca="1">_FV(A777,"Open")</f>
        <v>39.04</v>
      </c>
      <c r="I777" s="23" cm="1">
        <f t="array" aca="1" ref="I777" ca="1">_FV(A777,"Low")</f>
        <v>39.010100000000001</v>
      </c>
      <c r="J777" s="23" cm="1">
        <f t="array" aca="1" ref="J777" ca="1">_FV(A777,"High")</f>
        <v>39.140300000000003</v>
      </c>
      <c r="K777" s="23" cm="1">
        <f t="array" aca="1" ref="K777" ca="1">_FV(A777,"Previous close",TRUE)</f>
        <v>38.92</v>
      </c>
      <c r="L777" s="26"/>
      <c r="M777" s="23" cm="1">
        <f t="array" aca="1" ref="M777" ca="1">_FV(A777,"52 week low",TRUE)</f>
        <v>35.005800000000001</v>
      </c>
      <c r="N777" s="23" cm="1">
        <f t="array" aca="1" ref="N777" ca="1">_FV(A777,"52 week high",TRUE)</f>
        <v>39.15</v>
      </c>
      <c r="O777" s="8" cm="1">
        <f t="array" aca="1" ref="O777" ca="1">_FV(A777,"Volume")</f>
        <v>8929</v>
      </c>
      <c r="P777" s="7" cm="1">
        <f t="array" aca="1" ref="P777" ca="1">_FV(A777,"Volume average",TRUE)</f>
        <v>24478</v>
      </c>
      <c r="Q777" t="s">
        <v>923</v>
      </c>
      <c r="S777" t="s">
        <v>318</v>
      </c>
      <c r="T777" s="25" cm="1">
        <f t="array" aca="1" ref="T777" ca="1">_FV(A777,"Expense ratio",TRUE)</f>
        <v>8.5000000000000006E-3</v>
      </c>
      <c r="U777" s="24" cm="1">
        <f t="array" aca="1" ref="U777" ca="1">_FV(A777,"Market cap",TRUE)</f>
        <v>369498245.13</v>
      </c>
      <c r="V777" s="4">
        <v>369490048</v>
      </c>
      <c r="W777" s="4">
        <v>369490048</v>
      </c>
      <c r="Y777" t="s">
        <v>1923</v>
      </c>
      <c r="Z777" s="5">
        <v>38.950000000000003</v>
      </c>
      <c r="AA777" s="5">
        <v>24.590485000000001</v>
      </c>
      <c r="AB777" s="4">
        <v>0</v>
      </c>
      <c r="AC777" s="4">
        <v>70947</v>
      </c>
      <c r="AE777" s="5">
        <v>2.1130446061748298</v>
      </c>
      <c r="AF777" s="5">
        <v>9.7492220930831319</v>
      </c>
      <c r="AI777" s="4">
        <v>70947</v>
      </c>
      <c r="AJ777" s="5">
        <v>2767642.47</v>
      </c>
      <c r="AL777" s="5">
        <v>39.15</v>
      </c>
      <c r="AM777" s="5">
        <v>35.006</v>
      </c>
      <c r="AN777" t="s">
        <v>90</v>
      </c>
      <c r="AO777" t="str" cm="1">
        <f t="array" aca="1" ref="AO777" ca="1">_FV(A777,"Currency")</f>
        <v>USD</v>
      </c>
      <c r="AP777" t="str" cm="1">
        <f t="array" aca="1" ref="AP777" ca="1">_FV(A777,"Exchange")</f>
        <v>CBOE BZX Exchange</v>
      </c>
      <c r="AQ777" s="6" t="str" cm="1">
        <f t="array" aca="1" ref="AQ777" ca="1">_FV(A777,"Exchange abbreviation",TRUE)</f>
        <v>BATS</v>
      </c>
      <c r="AR777" t="str" cm="1">
        <f t="array" aca="1" ref="AR777" ca="1">_FV(A777,"Instrument type",TRUE)</f>
        <v>ETF</v>
      </c>
    </row>
    <row r="778" spans="1:44" ht="18.75" customHeight="1" x14ac:dyDescent="0.25">
      <c r="A778" t="e" vm="791">
        <v>#VALUE!</v>
      </c>
      <c r="B778" t="s">
        <v>2343</v>
      </c>
      <c r="C778" t="s">
        <v>2344</v>
      </c>
      <c r="D778" s="31" cm="1">
        <f t="array" aca="1" ref="D778" ca="1">_FV(A778,"Last trade time",TRUE)</f>
        <v>45824.840277812502</v>
      </c>
      <c r="E778" s="23" cm="1">
        <f t="array" aca="1" ref="E778" ca="1">_FV(A778,"Price")</f>
        <v>28.96</v>
      </c>
      <c r="F778" s="27" cm="1">
        <f t="array" aca="1" ref="F778" ca="1">_FV(A778,"Change (%)",TRUE)</f>
        <v>1.7299999999999998E-3</v>
      </c>
      <c r="G778" s="26" cm="1">
        <f t="array" aca="1" ref="G778" ca="1">_FV(A778,"Change")</f>
        <v>0.05</v>
      </c>
      <c r="H778" s="23" cm="1">
        <f t="array" aca="1" ref="H778" ca="1">_FV(A778,"Open")</f>
        <v>29.01</v>
      </c>
      <c r="I778" s="23" cm="1">
        <f t="array" aca="1" ref="I778" ca="1">_FV(A778,"Low")</f>
        <v>28.945</v>
      </c>
      <c r="J778" s="23" cm="1">
        <f t="array" aca="1" ref="J778" ca="1">_FV(A778,"High")</f>
        <v>29.119900000000001</v>
      </c>
      <c r="K778" s="23" cm="1">
        <f t="array" aca="1" ref="K778" ca="1">_FV(A778,"Previous close",TRUE)</f>
        <v>28.91</v>
      </c>
      <c r="L778" s="26"/>
      <c r="M778" s="23" cm="1">
        <f t="array" aca="1" ref="M778" ca="1">_FV(A778,"52 week low",TRUE)</f>
        <v>25.600100000000001</v>
      </c>
      <c r="N778" s="23" cm="1">
        <f t="array" aca="1" ref="N778" ca="1">_FV(A778,"52 week high",TRUE)</f>
        <v>29.149899999999999</v>
      </c>
      <c r="O778" s="8" cm="1">
        <f t="array" aca="1" ref="O778" ca="1">_FV(A778,"Volume")</f>
        <v>19498</v>
      </c>
      <c r="P778" s="7" cm="1">
        <f t="array" aca="1" ref="P778" ca="1">_FV(A778,"Volume average",TRUE)</f>
        <v>31050</v>
      </c>
      <c r="Q778" t="s">
        <v>923</v>
      </c>
      <c r="S778" t="s">
        <v>2006</v>
      </c>
      <c r="T778" s="25" cm="1">
        <f t="array" aca="1" ref="T778" ca="1">_FV(A778,"Expense ratio",TRUE)</f>
        <v>8.5000000000000006E-3</v>
      </c>
      <c r="U778" s="24" cm="1">
        <f t="array" aca="1" ref="U778" ca="1">_FV(A778,"Market cap",TRUE)</f>
        <v>246192664.63</v>
      </c>
      <c r="V778" s="4">
        <v>246192672</v>
      </c>
      <c r="W778" s="4">
        <v>246192672</v>
      </c>
      <c r="Y778" t="s">
        <v>2040</v>
      </c>
      <c r="Z778" s="5">
        <v>28.959599999999998</v>
      </c>
      <c r="AA778" s="5">
        <v>16.342227999999999</v>
      </c>
      <c r="AB778" s="4">
        <v>0</v>
      </c>
      <c r="AC778" s="4">
        <v>54790</v>
      </c>
      <c r="AE778" s="5">
        <v>8.511437762542041</v>
      </c>
      <c r="AF778" s="5">
        <v>4.855072949519057</v>
      </c>
      <c r="AI778" s="4">
        <v>54790</v>
      </c>
      <c r="AJ778" s="5">
        <v>1592197.4</v>
      </c>
      <c r="AL778" s="5">
        <v>29.08</v>
      </c>
      <c r="AM778" s="5">
        <v>25.6</v>
      </c>
      <c r="AN778" t="s">
        <v>90</v>
      </c>
      <c r="AO778" t="str" cm="1">
        <f t="array" aca="1" ref="AO778" ca="1">_FV(A778,"Currency")</f>
        <v>USD</v>
      </c>
      <c r="AP778" t="str" cm="1">
        <f t="array" aca="1" ref="AP778" ca="1">_FV(A778,"Exchange")</f>
        <v>NYSE Arca</v>
      </c>
      <c r="AQ778" s="6" t="str" cm="1">
        <f t="array" aca="1" ref="AQ778" ca="1">_FV(A778,"Exchange abbreviation",TRUE)</f>
        <v>ARCX</v>
      </c>
      <c r="AR778" t="str" cm="1">
        <f t="array" aca="1" ref="AR778" ca="1">_FV(A778,"Instrument type",TRUE)</f>
        <v>ETF</v>
      </c>
    </row>
    <row r="779" spans="1:44" ht="18.75" customHeight="1" x14ac:dyDescent="0.25">
      <c r="A779" t="e" vm="792">
        <v>#VALUE!</v>
      </c>
      <c r="B779" t="s">
        <v>2345</v>
      </c>
      <c r="C779" t="s">
        <v>2346</v>
      </c>
      <c r="D779" s="31" cm="1">
        <f t="array" aca="1" ref="D779" ca="1">_FV(A779,"Last trade time",TRUE)</f>
        <v>45824.840304640624</v>
      </c>
      <c r="E779" s="23" cm="1">
        <f t="array" aca="1" ref="E779" ca="1">_FV(A779,"Price")</f>
        <v>36.44</v>
      </c>
      <c r="F779" s="27" cm="1">
        <f t="array" aca="1" ref="F779" ca="1">_FV(A779,"Change (%)",TRUE)</f>
        <v>7.4900000000000001E-3</v>
      </c>
      <c r="G779" s="26" cm="1">
        <f t="array" aca="1" ref="G779" ca="1">_FV(A779,"Change")</f>
        <v>0.27089999999999997</v>
      </c>
      <c r="H779" s="23" cm="1">
        <f t="array" aca="1" ref="H779" ca="1">_FV(A779,"Open")</f>
        <v>36.409999999999997</v>
      </c>
      <c r="I779" s="23" cm="1">
        <f t="array" aca="1" ref="I779" ca="1">_FV(A779,"Low")</f>
        <v>36.35</v>
      </c>
      <c r="J779" s="23" cm="1">
        <f t="array" aca="1" ref="J779" ca="1">_FV(A779,"High")</f>
        <v>36.450000000000003</v>
      </c>
      <c r="K779" s="23" cm="1">
        <f t="array" aca="1" ref="K779" ca="1">_FV(A779,"Previous close",TRUE)</f>
        <v>36.1691</v>
      </c>
      <c r="L779" s="26"/>
      <c r="M779" s="23" cm="1">
        <f t="array" aca="1" ref="M779" ca="1">_FV(A779,"52 week low",TRUE)</f>
        <v>31.990100000000002</v>
      </c>
      <c r="N779" s="23" cm="1">
        <f t="array" aca="1" ref="N779" ca="1">_FV(A779,"52 week high",TRUE)</f>
        <v>36.47</v>
      </c>
      <c r="O779" s="8" cm="1">
        <f t="array" aca="1" ref="O779" ca="1">_FV(A779,"Volume")</f>
        <v>3950</v>
      </c>
      <c r="P779" s="7" cm="1">
        <f t="array" aca="1" ref="P779" ca="1">_FV(A779,"Volume average",TRUE)</f>
        <v>42993</v>
      </c>
      <c r="Q779" t="s">
        <v>923</v>
      </c>
      <c r="S779" t="s">
        <v>318</v>
      </c>
      <c r="T779" s="25" cm="1">
        <f t="array" aca="1" ref="T779" ca="1">_FV(A779,"Expense ratio",TRUE)</f>
        <v>8.5000000000000006E-3</v>
      </c>
      <c r="U779" s="24" cm="1">
        <f t="array" aca="1" ref="U779" ca="1">_FV(A779,"Market cap",TRUE)</f>
        <v>245972491.11000001</v>
      </c>
      <c r="V779" s="4">
        <v>245966896</v>
      </c>
      <c r="W779" s="4">
        <v>245966896</v>
      </c>
      <c r="Y779" t="s">
        <v>1953</v>
      </c>
      <c r="Z779" s="5">
        <v>36.26</v>
      </c>
      <c r="AA779" s="5">
        <v>24.678363999999998</v>
      </c>
      <c r="AB779" s="4">
        <v>0</v>
      </c>
      <c r="AC779" s="4">
        <v>67115</v>
      </c>
      <c r="AE779" s="5">
        <v>2.967032313040185</v>
      </c>
      <c r="AF779" s="5">
        <v>8.4391363456622912</v>
      </c>
      <c r="AI779" s="4">
        <v>67115</v>
      </c>
      <c r="AJ779" s="5">
        <v>2433455.67</v>
      </c>
      <c r="AL779" s="5">
        <v>36.32</v>
      </c>
      <c r="AM779" s="5">
        <v>31.99</v>
      </c>
      <c r="AN779" t="s">
        <v>90</v>
      </c>
      <c r="AO779" t="str" cm="1">
        <f t="array" aca="1" ref="AO779" ca="1">_FV(A779,"Currency")</f>
        <v>USD</v>
      </c>
      <c r="AP779" t="str" cm="1">
        <f t="array" aca="1" ref="AP779" ca="1">_FV(A779,"Exchange")</f>
        <v>CBOE BZX Exchange</v>
      </c>
      <c r="AQ779" s="6" t="str" cm="1">
        <f t="array" aca="1" ref="AQ779" ca="1">_FV(A779,"Exchange abbreviation",TRUE)</f>
        <v>BATS</v>
      </c>
      <c r="AR779" t="str" cm="1">
        <f t="array" aca="1" ref="AR779" ca="1">_FV(A779,"Instrument type",TRUE)</f>
        <v>ETF</v>
      </c>
    </row>
    <row r="780" spans="1:44" ht="18.75" customHeight="1" x14ac:dyDescent="0.25">
      <c r="A780" t="e" vm="793">
        <v>#VALUE!</v>
      </c>
      <c r="B780" t="s">
        <v>2347</v>
      </c>
      <c r="C780" t="s">
        <v>2348</v>
      </c>
      <c r="D780" s="31" cm="1">
        <f t="array" aca="1" ref="D780" ca="1">_FV(A780,"Last trade time",TRUE)</f>
        <v>45824.897774675781</v>
      </c>
      <c r="E780" s="23" cm="1">
        <f t="array" aca="1" ref="E780" ca="1">_FV(A780,"Price")</f>
        <v>17.48</v>
      </c>
      <c r="F780" s="27" cm="1">
        <f t="array" aca="1" ref="F780" ca="1">_FV(A780,"Change (%)",TRUE)</f>
        <v>1.1573999999999999E-2</v>
      </c>
      <c r="G780" s="26" cm="1">
        <f t="array" aca="1" ref="G780" ca="1">_FV(A780,"Change")</f>
        <v>0.2</v>
      </c>
      <c r="H780" s="23" cm="1">
        <f t="array" aca="1" ref="H780" ca="1">_FV(A780,"Open")</f>
        <v>17.09</v>
      </c>
      <c r="I780" s="23" cm="1">
        <f t="array" aca="1" ref="I780" ca="1">_FV(A780,"Low")</f>
        <v>17</v>
      </c>
      <c r="J780" s="23" cm="1">
        <f t="array" aca="1" ref="J780" ca="1">_FV(A780,"High")</f>
        <v>17.535</v>
      </c>
      <c r="K780" s="23" cm="1">
        <f t="array" aca="1" ref="K780" ca="1">_FV(A780,"Previous close",TRUE)</f>
        <v>17.28</v>
      </c>
      <c r="L780" s="26"/>
      <c r="M780" s="23" cm="1">
        <f t="array" aca="1" ref="M780" ca="1">_FV(A780,"52 week low",TRUE)</f>
        <v>13.85</v>
      </c>
      <c r="N780" s="23" cm="1">
        <f t="array" aca="1" ref="N780" ca="1">_FV(A780,"52 week high",TRUE)</f>
        <v>26.25</v>
      </c>
      <c r="O780" s="8" cm="1">
        <f t="array" aca="1" ref="O780" ca="1">_FV(A780,"Volume")</f>
        <v>7957</v>
      </c>
      <c r="P780" s="7" cm="1">
        <f t="array" aca="1" ref="P780" ca="1">_FV(A780,"Volume average",TRUE)</f>
        <v>9648</v>
      </c>
      <c r="Q780" t="s">
        <v>1617</v>
      </c>
      <c r="S780" t="s">
        <v>2148</v>
      </c>
      <c r="T780" s="25" cm="1">
        <f t="array" aca="1" ref="T780" ca="1">_FV(A780,"Expense ratio",TRUE)</f>
        <v>8.5000000000000006E-3</v>
      </c>
      <c r="U780" s="24" cm="1">
        <f t="array" aca="1" ref="U780" ca="1">_FV(A780,"Market cap",TRUE)</f>
        <v>15068229.73</v>
      </c>
      <c r="V780" s="4">
        <v>15068229</v>
      </c>
      <c r="W780" s="4">
        <v>15068229</v>
      </c>
      <c r="Y780" t="s">
        <v>1037</v>
      </c>
      <c r="Z780" s="5">
        <v>17.27</v>
      </c>
      <c r="AA780" s="5">
        <v>7.4854669999999999</v>
      </c>
      <c r="AB780" s="5">
        <v>2.2100000000000002E-2</v>
      </c>
      <c r="AC780" s="4">
        <v>20728</v>
      </c>
      <c r="AE780" s="5">
        <v>-16.527862289649129</v>
      </c>
      <c r="AF780" s="5">
        <v>-28.21582317980609</v>
      </c>
      <c r="AI780" s="4">
        <v>20728</v>
      </c>
      <c r="AJ780" s="5">
        <v>357837.82799999998</v>
      </c>
      <c r="AL780" s="5">
        <v>26.25</v>
      </c>
      <c r="AM780" s="5">
        <v>13.85</v>
      </c>
      <c r="AN780" t="s">
        <v>47</v>
      </c>
      <c r="AO780" t="str" cm="1">
        <f t="array" aca="1" ref="AO780" ca="1">_FV(A780,"Currency")</f>
        <v>USD</v>
      </c>
      <c r="AP780" t="str" cm="1">
        <f t="array" aca="1" ref="AP780" ca="1">_FV(A780,"Exchange")</f>
        <v>NYSE Arca</v>
      </c>
      <c r="AQ780" s="6" t="str" cm="1">
        <f t="array" aca="1" ref="AQ780" ca="1">_FV(A780,"Exchange abbreviation",TRUE)</f>
        <v>ARCX</v>
      </c>
      <c r="AR780" t="str" cm="1">
        <f t="array" aca="1" ref="AR780" ca="1">_FV(A780,"Instrument type",TRUE)</f>
        <v>ETF</v>
      </c>
    </row>
    <row r="781" spans="1:44" ht="18.75" customHeight="1" x14ac:dyDescent="0.25">
      <c r="A781" t="e" vm="794">
        <v>#VALUE!</v>
      </c>
      <c r="B781" t="s">
        <v>2349</v>
      </c>
      <c r="C781" t="s">
        <v>2350</v>
      </c>
      <c r="D781" s="31" cm="1">
        <f t="array" aca="1" ref="D781" ca="1">_FV(A781,"Last trade time",TRUE)</f>
        <v>45824.840302314064</v>
      </c>
      <c r="E781" s="23" cm="1">
        <f t="array" aca="1" ref="E781" ca="1">_FV(A781,"Price")</f>
        <v>43.82</v>
      </c>
      <c r="F781" s="27" cm="1">
        <f t="array" aca="1" ref="F781" ca="1">_FV(A781,"Change (%)",TRUE)</f>
        <v>8.0470000000000003E-3</v>
      </c>
      <c r="G781" s="26" cm="1">
        <f t="array" aca="1" ref="G781" ca="1">_FV(A781,"Change")</f>
        <v>0.3498</v>
      </c>
      <c r="H781" s="23" cm="1">
        <f t="array" aca="1" ref="H781" ca="1">_FV(A781,"Open")</f>
        <v>43.63</v>
      </c>
      <c r="I781" s="23" cm="1">
        <f t="array" aca="1" ref="I781" ca="1">_FV(A781,"Low")</f>
        <v>43.63</v>
      </c>
      <c r="J781" s="23" cm="1">
        <f t="array" aca="1" ref="J781" ca="1">_FV(A781,"High")</f>
        <v>43.939900000000002</v>
      </c>
      <c r="K781" s="23" cm="1">
        <f t="array" aca="1" ref="K781" ca="1">_FV(A781,"Previous close",TRUE)</f>
        <v>43.470199999999998</v>
      </c>
      <c r="L781" s="26"/>
      <c r="M781" s="23" cm="1">
        <f t="array" aca="1" ref="M781" ca="1">_FV(A781,"52 week low",TRUE)</f>
        <v>34.659999999999997</v>
      </c>
      <c r="N781" s="23" cm="1">
        <f t="array" aca="1" ref="N781" ca="1">_FV(A781,"52 week high",TRUE)</f>
        <v>44.04</v>
      </c>
      <c r="O781" s="8" cm="1">
        <f t="array" aca="1" ref="O781" ca="1">_FV(A781,"Volume")</f>
        <v>7571</v>
      </c>
      <c r="P781" s="7" cm="1">
        <f t="array" aca="1" ref="P781" ca="1">_FV(A781,"Volume average",TRUE)</f>
        <v>17906</v>
      </c>
      <c r="Q781" t="s">
        <v>119</v>
      </c>
      <c r="T781" s="25" cm="1">
        <f t="array" aca="1" ref="T781" ca="1">_FV(A781,"Expense ratio",TRUE)</f>
        <v>8.5000000000000006E-3</v>
      </c>
      <c r="U781" s="24" cm="1">
        <f t="array" aca="1" ref="U781" ca="1">_FV(A781,"Market cap",TRUE)</f>
        <v>820466837.48000002</v>
      </c>
      <c r="V781" s="16"/>
      <c r="W781" s="16"/>
      <c r="Z781" s="18"/>
      <c r="AA781" s="20"/>
      <c r="AB781" s="20"/>
      <c r="AC781" s="21">
        <v>17765</v>
      </c>
      <c r="AE781" s="18"/>
      <c r="AF781" s="20"/>
      <c r="AI781" s="21"/>
      <c r="AJ781" s="18"/>
      <c r="AL781" s="18"/>
      <c r="AM781" s="18"/>
      <c r="AN781" t="s">
        <v>73</v>
      </c>
      <c r="AO781" t="str" cm="1">
        <f t="array" aca="1" ref="AO781" ca="1">_FV(A781,"Currency")</f>
        <v>USD</v>
      </c>
      <c r="AP781" t="str" cm="1">
        <f t="array" aca="1" ref="AP781" ca="1">_FV(A781,"Exchange")</f>
        <v>CBOE BZX Exchange</v>
      </c>
      <c r="AQ781" s="6" t="str" cm="1">
        <f t="array" aca="1" ref="AQ781" ca="1">_FV(A781,"Exchange abbreviation",TRUE)</f>
        <v>BATS</v>
      </c>
      <c r="AR781" t="str" cm="1">
        <f t="array" aca="1" ref="AR781" ca="1">_FV(A781,"Instrument type",TRUE)</f>
        <v>ETF</v>
      </c>
    </row>
    <row r="782" spans="1:44" ht="18.75" customHeight="1" x14ac:dyDescent="0.25">
      <c r="A782" t="e" vm="795">
        <v>#VALUE!</v>
      </c>
      <c r="B782" t="s">
        <v>2351</v>
      </c>
      <c r="C782" t="s">
        <v>2352</v>
      </c>
      <c r="D782" s="31" cm="1">
        <f t="array" aca="1" ref="D782" ca="1">_FV(A782,"Last trade time",TRUE)</f>
        <v>45824.840346226563</v>
      </c>
      <c r="E782" s="23" cm="1">
        <f t="array" aca="1" ref="E782" ca="1">_FV(A782,"Price")</f>
        <v>26.189</v>
      </c>
      <c r="F782" s="27" cm="1">
        <f t="array" aca="1" ref="F782" ca="1">_FV(A782,"Change (%)",TRUE)</f>
        <v>7.463E-3</v>
      </c>
      <c r="G782" s="26" cm="1">
        <f t="array" aca="1" ref="G782" ca="1">_FV(A782,"Change")</f>
        <v>0.19400000000000001</v>
      </c>
      <c r="H782" s="23" cm="1">
        <f t="array" aca="1" ref="H782" ca="1">_FV(A782,"Open")</f>
        <v>26.23</v>
      </c>
      <c r="I782" s="23" cm="1">
        <f t="array" aca="1" ref="I782" ca="1">_FV(A782,"Low")</f>
        <v>26.15</v>
      </c>
      <c r="J782" s="23" cm="1">
        <f t="array" aca="1" ref="J782" ca="1">_FV(A782,"High")</f>
        <v>26.28</v>
      </c>
      <c r="K782" s="23" cm="1">
        <f t="array" aca="1" ref="K782" ca="1">_FV(A782,"Previous close",TRUE)</f>
        <v>25.995000000000001</v>
      </c>
      <c r="L782" s="26"/>
      <c r="M782" s="23" cm="1">
        <f t="array" aca="1" ref="M782" ca="1">_FV(A782,"52 week low",TRUE)</f>
        <v>21.79</v>
      </c>
      <c r="N782" s="23" cm="1">
        <f t="array" aca="1" ref="N782" ca="1">_FV(A782,"52 week high",TRUE)</f>
        <v>33.369999999999997</v>
      </c>
      <c r="O782" s="8" cm="1">
        <f t="array" aca="1" ref="O782" ca="1">_FV(A782,"Volume")</f>
        <v>5905</v>
      </c>
      <c r="P782" s="7" cm="1">
        <f t="array" aca="1" ref="P782" ca="1">_FV(A782,"Volume average",TRUE)</f>
        <v>12068</v>
      </c>
      <c r="Q782" t="s">
        <v>2186</v>
      </c>
      <c r="S782" t="s">
        <v>2353</v>
      </c>
      <c r="T782" s="25" cm="1">
        <f t="array" aca="1" ref="T782" ca="1">_FV(A782,"Expense ratio",TRUE)</f>
        <v>8.5000000000000006E-3</v>
      </c>
      <c r="U782" s="24" cm="1">
        <f t="array" aca="1" ref="U782" ca="1">_FV(A782,"Market cap",TRUE)</f>
        <v>179377397.02000001</v>
      </c>
      <c r="V782" s="4">
        <v>179377392</v>
      </c>
      <c r="W782" s="4">
        <v>179377392</v>
      </c>
      <c r="Y782" t="s">
        <v>2354</v>
      </c>
      <c r="Z782" s="5">
        <v>26.627300000000002</v>
      </c>
      <c r="AA782" s="5">
        <v>29.684830000000002</v>
      </c>
      <c r="AB782" s="5">
        <v>8.0000000000000004E-4</v>
      </c>
      <c r="AC782" s="4">
        <v>9203</v>
      </c>
      <c r="AE782" s="5">
        <v>3.7514618161327951</v>
      </c>
      <c r="AF782" s="5">
        <v>17.944835945984391</v>
      </c>
      <c r="AI782" s="4">
        <v>9203</v>
      </c>
      <c r="AJ782" s="5">
        <v>245024.35320000001</v>
      </c>
      <c r="AL782" s="5">
        <v>33.369999999999997</v>
      </c>
      <c r="AM782" s="5">
        <v>21.79</v>
      </c>
      <c r="AN782" t="s">
        <v>47</v>
      </c>
      <c r="AO782" t="str" cm="1">
        <f t="array" aca="1" ref="AO782" ca="1">_FV(A782,"Currency")</f>
        <v>USD</v>
      </c>
      <c r="AP782" t="str" cm="1">
        <f t="array" aca="1" ref="AP782" ca="1">_FV(A782,"Exchange")</f>
        <v>CBOE BZX Exchange</v>
      </c>
      <c r="AQ782" s="6" t="str" cm="1">
        <f t="array" aca="1" ref="AQ782" ca="1">_FV(A782,"Exchange abbreviation",TRUE)</f>
        <v>BATS</v>
      </c>
      <c r="AR782" t="str" cm="1">
        <f t="array" aca="1" ref="AR782" ca="1">_FV(A782,"Instrument type",TRUE)</f>
        <v>ETF</v>
      </c>
    </row>
    <row r="783" spans="1:44" ht="18.75" customHeight="1" x14ac:dyDescent="0.25">
      <c r="A783" t="e" vm="796">
        <v>#VALUE!</v>
      </c>
      <c r="B783" t="s">
        <v>2355</v>
      </c>
      <c r="C783" t="s">
        <v>2356</v>
      </c>
      <c r="D783" s="31" cm="1">
        <f t="array" aca="1" ref="D783" ca="1">_FV(A783,"Last trade time",TRUE)</f>
        <v>45824.840297476563</v>
      </c>
      <c r="E783" s="23" cm="1">
        <f t="array" aca="1" ref="E783" ca="1">_FV(A783,"Price")</f>
        <v>45.68</v>
      </c>
      <c r="F783" s="27" cm="1">
        <f t="array" aca="1" ref="F783" ca="1">_FV(A783,"Change (%)",TRUE)</f>
        <v>7.7210000000000004E-3</v>
      </c>
      <c r="G783" s="26" cm="1">
        <f t="array" aca="1" ref="G783" ca="1">_FV(A783,"Change")</f>
        <v>0.35</v>
      </c>
      <c r="H783" s="23" cm="1">
        <f t="array" aca="1" ref="H783" ca="1">_FV(A783,"Open")</f>
        <v>45.71</v>
      </c>
      <c r="I783" s="23" cm="1">
        <f t="array" aca="1" ref="I783" ca="1">_FV(A783,"Low")</f>
        <v>45.66</v>
      </c>
      <c r="J783" s="23" cm="1">
        <f t="array" aca="1" ref="J783" ca="1">_FV(A783,"High")</f>
        <v>45.85</v>
      </c>
      <c r="K783" s="23" cm="1">
        <f t="array" aca="1" ref="K783" ca="1">_FV(A783,"Previous close",TRUE)</f>
        <v>45.33</v>
      </c>
      <c r="L783" s="26"/>
      <c r="M783" s="23" cm="1">
        <f t="array" aca="1" ref="M783" ca="1">_FV(A783,"52 week low",TRUE)</f>
        <v>39.42</v>
      </c>
      <c r="N783" s="23" cm="1">
        <f t="array" aca="1" ref="N783" ca="1">_FV(A783,"52 week high",TRUE)</f>
        <v>45.95</v>
      </c>
      <c r="O783" s="8" cm="1">
        <f t="array" aca="1" ref="O783" ca="1">_FV(A783,"Volume")</f>
        <v>11462</v>
      </c>
      <c r="P783" s="7" cm="1">
        <f t="array" aca="1" ref="P783" ca="1">_FV(A783,"Volume average",TRUE)</f>
        <v>20426</v>
      </c>
      <c r="Q783" t="s">
        <v>923</v>
      </c>
      <c r="S783" t="s">
        <v>318</v>
      </c>
      <c r="T783" s="25" cm="1">
        <f t="array" aca="1" ref="T783" ca="1">_FV(A783,"Expense ratio",TRUE)</f>
        <v>8.5000000000000006E-3</v>
      </c>
      <c r="U783" s="24" cm="1">
        <f t="array" aca="1" ref="U783" ca="1">_FV(A783,"Market cap",TRUE)</f>
        <v>985271093.78999996</v>
      </c>
      <c r="V783" s="4">
        <v>985249088</v>
      </c>
      <c r="W783" s="4">
        <v>985249088</v>
      </c>
      <c r="Y783" t="s">
        <v>1928</v>
      </c>
      <c r="Z783" s="5">
        <v>45.56</v>
      </c>
      <c r="AA783" s="5">
        <v>24.663737999999999</v>
      </c>
      <c r="AB783" s="4">
        <v>0</v>
      </c>
      <c r="AC783" s="4">
        <v>39546</v>
      </c>
      <c r="AE783" s="5">
        <v>2.222226027881113</v>
      </c>
      <c r="AF783" s="5">
        <v>8.222430926605151</v>
      </c>
      <c r="AI783" s="4">
        <v>39546</v>
      </c>
      <c r="AJ783" s="5">
        <v>1801909.5353999999</v>
      </c>
      <c r="AL783" s="5">
        <v>45.95</v>
      </c>
      <c r="AM783" s="5">
        <v>39.42</v>
      </c>
      <c r="AN783" t="s">
        <v>90</v>
      </c>
      <c r="AO783" t="str" cm="1">
        <f t="array" aca="1" ref="AO783" ca="1">_FV(A783,"Currency")</f>
        <v>USD</v>
      </c>
      <c r="AP783" t="str" cm="1">
        <f t="array" aca="1" ref="AP783" ca="1">_FV(A783,"Exchange")</f>
        <v>CBOE BZX Exchange</v>
      </c>
      <c r="AQ783" s="6" t="str" cm="1">
        <f t="array" aca="1" ref="AQ783" ca="1">_FV(A783,"Exchange abbreviation",TRUE)</f>
        <v>BATS</v>
      </c>
      <c r="AR783" t="str" cm="1">
        <f t="array" aca="1" ref="AR783" ca="1">_FV(A783,"Instrument type",TRUE)</f>
        <v>ETF</v>
      </c>
    </row>
    <row r="784" spans="1:44" ht="18.75" customHeight="1" x14ac:dyDescent="0.25">
      <c r="A784" t="e" vm="797">
        <v>#VALUE!</v>
      </c>
      <c r="B784" t="s">
        <v>2357</v>
      </c>
      <c r="C784" t="s">
        <v>2358</v>
      </c>
      <c r="D784" s="31" cm="1">
        <f t="array" aca="1" ref="D784" ca="1">_FV(A784,"Last trade time",TRUE)</f>
        <v>45824.840302117969</v>
      </c>
      <c r="E784" s="23" cm="1">
        <f t="array" aca="1" ref="E784" ca="1">_FV(A784,"Price")</f>
        <v>47.0364</v>
      </c>
      <c r="F784" s="27" cm="1">
        <f t="array" aca="1" ref="F784" ca="1">_FV(A784,"Change (%)",TRUE)</f>
        <v>7.1819999999999991E-3</v>
      </c>
      <c r="G784" s="26" cm="1">
        <f t="array" aca="1" ref="G784" ca="1">_FV(A784,"Change")</f>
        <v>0.33539999999999998</v>
      </c>
      <c r="H784" s="23" cm="1">
        <f t="array" aca="1" ref="H784" ca="1">_FV(A784,"Open")</f>
        <v>46.98</v>
      </c>
      <c r="I784" s="23" cm="1">
        <f t="array" aca="1" ref="I784" ca="1">_FV(A784,"Low")</f>
        <v>46.950099999999999</v>
      </c>
      <c r="J784" s="23" cm="1">
        <f t="array" aca="1" ref="J784" ca="1">_FV(A784,"High")</f>
        <v>47.17</v>
      </c>
      <c r="K784" s="23" cm="1">
        <f t="array" aca="1" ref="K784" ca="1">_FV(A784,"Previous close",TRUE)</f>
        <v>46.701000000000001</v>
      </c>
      <c r="L784" s="26"/>
      <c r="M784" s="23" cm="1">
        <f t="array" aca="1" ref="M784" ca="1">_FV(A784,"52 week low",TRUE)</f>
        <v>40.341700000000003</v>
      </c>
      <c r="N784" s="23" cm="1">
        <f t="array" aca="1" ref="N784" ca="1">_FV(A784,"52 week high",TRUE)</f>
        <v>47.17</v>
      </c>
      <c r="O784" s="8" cm="1">
        <f t="array" aca="1" ref="O784" ca="1">_FV(A784,"Volume")</f>
        <v>7139</v>
      </c>
      <c r="P784" s="7" cm="1">
        <f t="array" aca="1" ref="P784" ca="1">_FV(A784,"Volume average",TRUE)</f>
        <v>11599</v>
      </c>
      <c r="Q784" t="s">
        <v>119</v>
      </c>
      <c r="T784" s="25" cm="1">
        <f t="array" aca="1" ref="T784" ca="1">_FV(A784,"Expense ratio",TRUE)</f>
        <v>8.5000000000000006E-3</v>
      </c>
      <c r="U784" s="24" cm="1">
        <f t="array" aca="1" ref="U784" ca="1">_FV(A784,"Market cap",TRUE)</f>
        <v>805944467.82000005</v>
      </c>
      <c r="V784" s="16"/>
      <c r="W784" s="16"/>
      <c r="Z784" s="18"/>
      <c r="AA784" s="20"/>
      <c r="AB784" s="20"/>
      <c r="AC784" s="21">
        <v>11695</v>
      </c>
      <c r="AE784" s="18"/>
      <c r="AF784" s="20"/>
      <c r="AI784" s="21"/>
      <c r="AJ784" s="18"/>
      <c r="AL784" s="18"/>
      <c r="AM784" s="18"/>
      <c r="AN784" t="s">
        <v>73</v>
      </c>
      <c r="AO784" t="str" cm="1">
        <f t="array" aca="1" ref="AO784" ca="1">_FV(A784,"Currency")</f>
        <v>USD</v>
      </c>
      <c r="AP784" t="str" cm="1">
        <f t="array" aca="1" ref="AP784" ca="1">_FV(A784,"Exchange")</f>
        <v>CBOE BZX Exchange</v>
      </c>
      <c r="AQ784" s="6" t="str" cm="1">
        <f t="array" aca="1" ref="AQ784" ca="1">_FV(A784,"Exchange abbreviation",TRUE)</f>
        <v>BATS</v>
      </c>
      <c r="AR784" t="str" cm="1">
        <f t="array" aca="1" ref="AR784" ca="1">_FV(A784,"Instrument type",TRUE)</f>
        <v>ETF</v>
      </c>
    </row>
    <row r="785" spans="1:44" ht="18.75" customHeight="1" x14ac:dyDescent="0.25">
      <c r="A785" t="e" vm="798">
        <v>#VALUE!</v>
      </c>
      <c r="B785" t="s">
        <v>2359</v>
      </c>
      <c r="C785" t="s">
        <v>2360</v>
      </c>
      <c r="D785" s="31" cm="1">
        <f t="array" aca="1" ref="D785" ca="1">_FV(A785,"Last trade time",TRUE)</f>
        <v>45824.840353193751</v>
      </c>
      <c r="E785" s="23" cm="1">
        <f t="array" aca="1" ref="E785" ca="1">_FV(A785,"Price")</f>
        <v>37.895800000000001</v>
      </c>
      <c r="F785" s="27" cm="1">
        <f t="array" aca="1" ref="F785" ca="1">_FV(A785,"Change (%)",TRUE)</f>
        <v>4.2320000000000005E-3</v>
      </c>
      <c r="G785" s="26" cm="1">
        <f t="array" aca="1" ref="G785" ca="1">_FV(A785,"Change")</f>
        <v>0.15970000000000001</v>
      </c>
      <c r="H785" s="23" cm="1">
        <f t="array" aca="1" ref="H785" ca="1">_FV(A785,"Open")</f>
        <v>37.905500000000004</v>
      </c>
      <c r="I785" s="23" cm="1">
        <f t="array" aca="1" ref="I785" ca="1">_FV(A785,"Low")</f>
        <v>37.831200000000003</v>
      </c>
      <c r="J785" s="23" cm="1">
        <f t="array" aca="1" ref="J785" ca="1">_FV(A785,"High")</f>
        <v>37.905500000000004</v>
      </c>
      <c r="K785" s="23" cm="1">
        <f t="array" aca="1" ref="K785" ca="1">_FV(A785,"Previous close",TRUE)</f>
        <v>37.7361</v>
      </c>
      <c r="L785" s="26"/>
      <c r="M785" s="23" cm="1">
        <f t="array" aca="1" ref="M785" ca="1">_FV(A785,"52 week low",TRUE)</f>
        <v>33.51</v>
      </c>
      <c r="N785" s="23" cm="1">
        <f t="array" aca="1" ref="N785" ca="1">_FV(A785,"52 week high",TRUE)</f>
        <v>37.950000000000003</v>
      </c>
      <c r="O785" s="8" cm="1">
        <f t="array" aca="1" ref="O785" ca="1">_FV(A785,"Volume")</f>
        <v>11399</v>
      </c>
      <c r="P785" s="7" cm="1">
        <f t="array" aca="1" ref="P785" ca="1">_FV(A785,"Volume average",TRUE)</f>
        <v>11832</v>
      </c>
      <c r="Q785" t="s">
        <v>923</v>
      </c>
      <c r="S785" t="s">
        <v>318</v>
      </c>
      <c r="T785" s="25" cm="1">
        <f t="array" aca="1" ref="T785" ca="1">_FV(A785,"Expense ratio",TRUE)</f>
        <v>8.5000000000000006E-3</v>
      </c>
      <c r="U785" s="24" cm="1">
        <f t="array" aca="1" ref="U785" ca="1">_FV(A785,"Market cap",TRUE)</f>
        <v>178487497.69</v>
      </c>
      <c r="V785" s="4">
        <v>178483520</v>
      </c>
      <c r="W785" s="4">
        <v>178483520</v>
      </c>
      <c r="Y785" t="s">
        <v>2274</v>
      </c>
      <c r="Z785" s="5">
        <v>37.81</v>
      </c>
      <c r="AA785" s="5">
        <v>24.590689999999999</v>
      </c>
      <c r="AB785" s="4">
        <v>0</v>
      </c>
      <c r="AC785" s="4">
        <v>29525</v>
      </c>
      <c r="AE785" s="5">
        <v>4.4834283547706244</v>
      </c>
      <c r="AF785" s="5">
        <v>10.43212222356866</v>
      </c>
      <c r="AI785" s="4">
        <v>29525</v>
      </c>
      <c r="AJ785" s="5">
        <v>1116068.6200000001</v>
      </c>
      <c r="AL785" s="5">
        <v>37.85</v>
      </c>
      <c r="AM785" s="5">
        <v>33.51</v>
      </c>
      <c r="AN785" t="s">
        <v>90</v>
      </c>
      <c r="AO785" t="str" cm="1">
        <f t="array" aca="1" ref="AO785" ca="1">_FV(A785,"Currency")</f>
        <v>USD</v>
      </c>
      <c r="AP785" t="str" cm="1">
        <f t="array" aca="1" ref="AP785" ca="1">_FV(A785,"Exchange")</f>
        <v>CBOE BZX Exchange</v>
      </c>
      <c r="AQ785" s="6" t="str" cm="1">
        <f t="array" aca="1" ref="AQ785" ca="1">_FV(A785,"Exchange abbreviation",TRUE)</f>
        <v>BATS</v>
      </c>
      <c r="AR785" t="str" cm="1">
        <f t="array" aca="1" ref="AR785" ca="1">_FV(A785,"Instrument type",TRUE)</f>
        <v>ETF</v>
      </c>
    </row>
    <row r="786" spans="1:44" ht="18.75" customHeight="1" x14ac:dyDescent="0.25">
      <c r="A786" t="e" vm="799">
        <v>#VALUE!</v>
      </c>
      <c r="B786" t="s">
        <v>2361</v>
      </c>
      <c r="C786" t="s">
        <v>2362</v>
      </c>
      <c r="D786" s="31" cm="1">
        <f t="array" aca="1" ref="D786" ca="1">_FV(A786,"Last trade time",TRUE)</f>
        <v>45824.840290520311</v>
      </c>
      <c r="E786" s="23" cm="1">
        <f t="array" aca="1" ref="E786" ca="1">_FV(A786,"Price")</f>
        <v>43.902999999999999</v>
      </c>
      <c r="F786" s="27" cm="1">
        <f t="array" aca="1" ref="F786" ca="1">_FV(A786,"Change (%)",TRUE)</f>
        <v>4.4149999999999997E-3</v>
      </c>
      <c r="G786" s="26" cm="1">
        <f t="array" aca="1" ref="G786" ca="1">_FV(A786,"Change")</f>
        <v>0.193</v>
      </c>
      <c r="H786" s="23" cm="1">
        <f t="array" aca="1" ref="H786" ca="1">_FV(A786,"Open")</f>
        <v>43.78</v>
      </c>
      <c r="I786" s="23" cm="1">
        <f t="array" aca="1" ref="I786" ca="1">_FV(A786,"Low")</f>
        <v>43.78</v>
      </c>
      <c r="J786" s="23" cm="1">
        <f t="array" aca="1" ref="J786" ca="1">_FV(A786,"High")</f>
        <v>43.992199999999997</v>
      </c>
      <c r="K786" s="23" cm="1">
        <f t="array" aca="1" ref="K786" ca="1">_FV(A786,"Previous close",TRUE)</f>
        <v>43.71</v>
      </c>
      <c r="L786" s="26"/>
      <c r="M786" s="23" cm="1">
        <f t="array" aca="1" ref="M786" ca="1">_FV(A786,"52 week low",TRUE)</f>
        <v>38.869999999999997</v>
      </c>
      <c r="N786" s="23" cm="1">
        <f t="array" aca="1" ref="N786" ca="1">_FV(A786,"52 week high",TRUE)</f>
        <v>44</v>
      </c>
      <c r="O786" s="8" cm="1">
        <f t="array" aca="1" ref="O786" ca="1">_FV(A786,"Volume")</f>
        <v>88771</v>
      </c>
      <c r="P786" s="7" cm="1">
        <f t="array" aca="1" ref="P786" ca="1">_FV(A786,"Volume average",TRUE)</f>
        <v>29932</v>
      </c>
      <c r="Q786" t="s">
        <v>923</v>
      </c>
      <c r="S786" t="s">
        <v>318</v>
      </c>
      <c r="T786" s="25" cm="1">
        <f t="array" aca="1" ref="T786" ca="1">_FV(A786,"Expense ratio",TRUE)</f>
        <v>8.5000000000000006E-3</v>
      </c>
      <c r="U786" s="24" cm="1">
        <f t="array" aca="1" ref="U786" ca="1">_FV(A786,"Market cap",TRUE)</f>
        <v>416461859.23000002</v>
      </c>
      <c r="V786" s="4">
        <v>416452608</v>
      </c>
      <c r="W786" s="4">
        <v>416452608</v>
      </c>
      <c r="Y786" t="s">
        <v>2363</v>
      </c>
      <c r="Z786" s="5">
        <v>43.77</v>
      </c>
      <c r="AA786" s="5">
        <v>24.656403999999998</v>
      </c>
      <c r="AB786" s="4">
        <v>0</v>
      </c>
      <c r="AC786" s="4">
        <v>74368</v>
      </c>
      <c r="AE786" s="5">
        <v>2.5035087805420191</v>
      </c>
      <c r="AF786" s="5">
        <v>9.992466380288235</v>
      </c>
      <c r="AI786" s="4">
        <v>74368</v>
      </c>
      <c r="AJ786" s="5">
        <v>3257318.4</v>
      </c>
      <c r="AL786" s="5">
        <v>43.87</v>
      </c>
      <c r="AM786" s="5">
        <v>38.869999999999997</v>
      </c>
      <c r="AN786" t="s">
        <v>90</v>
      </c>
      <c r="AO786" t="str" cm="1">
        <f t="array" aca="1" ref="AO786" ca="1">_FV(A786,"Currency")</f>
        <v>USD</v>
      </c>
      <c r="AP786" t="str" cm="1">
        <f t="array" aca="1" ref="AP786" ca="1">_FV(A786,"Exchange")</f>
        <v>CBOE BZX Exchange</v>
      </c>
      <c r="AQ786" s="6" t="str" cm="1">
        <f t="array" aca="1" ref="AQ786" ca="1">_FV(A786,"Exchange abbreviation",TRUE)</f>
        <v>BATS</v>
      </c>
      <c r="AR786" t="str" cm="1">
        <f t="array" aca="1" ref="AR786" ca="1">_FV(A786,"Instrument type",TRUE)</f>
        <v>ETF</v>
      </c>
    </row>
    <row r="787" spans="1:44" ht="18.75" customHeight="1" x14ac:dyDescent="0.25">
      <c r="A787" t="e" vm="800">
        <v>#VALUE!</v>
      </c>
      <c r="B787" t="s">
        <v>2364</v>
      </c>
      <c r="C787" t="s">
        <v>2365</v>
      </c>
      <c r="D787" s="31" cm="1">
        <f t="array" aca="1" ref="D787" ca="1">_FV(A787,"Last trade time",TRUE)</f>
        <v>45824.840302314064</v>
      </c>
      <c r="E787" s="23" cm="1">
        <f t="array" aca="1" ref="E787" ca="1">_FV(A787,"Price")</f>
        <v>44.07</v>
      </c>
      <c r="F787" s="27" cm="1">
        <f t="array" aca="1" ref="F787" ca="1">_FV(A787,"Change (%)",TRUE)</f>
        <v>6.1639999999999993E-3</v>
      </c>
      <c r="G787" s="26" cm="1">
        <f t="array" aca="1" ref="G787" ca="1">_FV(A787,"Change")</f>
        <v>0.27</v>
      </c>
      <c r="H787" s="23" cm="1">
        <f t="array" aca="1" ref="H787" ca="1">_FV(A787,"Open")</f>
        <v>44.09</v>
      </c>
      <c r="I787" s="23" cm="1">
        <f t="array" aca="1" ref="I787" ca="1">_FV(A787,"Low")</f>
        <v>44.03</v>
      </c>
      <c r="J787" s="23" cm="1">
        <f t="array" aca="1" ref="J787" ca="1">_FV(A787,"High")</f>
        <v>44.2</v>
      </c>
      <c r="K787" s="23" cm="1">
        <f t="array" aca="1" ref="K787" ca="1">_FV(A787,"Previous close",TRUE)</f>
        <v>43.8</v>
      </c>
      <c r="L787" s="26"/>
      <c r="M787" s="23" cm="1">
        <f t="array" aca="1" ref="M787" ca="1">_FV(A787,"52 week low",TRUE)</f>
        <v>38.130000000000003</v>
      </c>
      <c r="N787" s="23" cm="1">
        <f t="array" aca="1" ref="N787" ca="1">_FV(A787,"52 week high",TRUE)</f>
        <v>44.549900000000001</v>
      </c>
      <c r="O787" s="8" cm="1">
        <f t="array" aca="1" ref="O787" ca="1">_FV(A787,"Volume")</f>
        <v>23226</v>
      </c>
      <c r="P787" s="7" cm="1">
        <f t="array" aca="1" ref="P787" ca="1">_FV(A787,"Volume average",TRUE)</f>
        <v>20885</v>
      </c>
      <c r="Q787" t="s">
        <v>119</v>
      </c>
      <c r="T787" s="25" cm="1">
        <f t="array" aca="1" ref="T787" ca="1">_FV(A787,"Expense ratio",TRUE)</f>
        <v>8.5000000000000006E-3</v>
      </c>
      <c r="U787" s="24" cm="1">
        <f t="array" aca="1" ref="U787" ca="1">_FV(A787,"Market cap",TRUE)</f>
        <v>862446273.82000005</v>
      </c>
      <c r="V787" s="16"/>
      <c r="W787" s="16"/>
      <c r="Z787" s="18"/>
      <c r="AA787" s="20"/>
      <c r="AB787" s="20"/>
      <c r="AC787" s="21">
        <v>21574</v>
      </c>
      <c r="AE787" s="18"/>
      <c r="AF787" s="20"/>
      <c r="AI787" s="21"/>
      <c r="AJ787" s="18"/>
      <c r="AL787" s="18"/>
      <c r="AM787" s="18"/>
      <c r="AN787" t="s">
        <v>73</v>
      </c>
      <c r="AO787" t="str" cm="1">
        <f t="array" aca="1" ref="AO787" ca="1">_FV(A787,"Currency")</f>
        <v>USD</v>
      </c>
      <c r="AP787" t="str" cm="1">
        <f t="array" aca="1" ref="AP787" ca="1">_FV(A787,"Exchange")</f>
        <v>CBOE BZX Exchange</v>
      </c>
      <c r="AQ787" s="6" t="str" cm="1">
        <f t="array" aca="1" ref="AQ787" ca="1">_FV(A787,"Exchange abbreviation",TRUE)</f>
        <v>BATS</v>
      </c>
      <c r="AR787" t="str" cm="1">
        <f t="array" aca="1" ref="AR787" ca="1">_FV(A787,"Instrument type",TRUE)</f>
        <v>ETF</v>
      </c>
    </row>
    <row r="788" spans="1:44" ht="18.75" customHeight="1" x14ac:dyDescent="0.25">
      <c r="A788" t="e" vm="801">
        <v>#VALUE!</v>
      </c>
      <c r="B788" t="s">
        <v>2366</v>
      </c>
      <c r="C788" t="s">
        <v>2367</v>
      </c>
      <c r="D788" s="31" cm="1">
        <f t="array" aca="1" ref="D788" ca="1">_FV(A788,"Last trade time",TRUE)</f>
        <v>45824.840302117969</v>
      </c>
      <c r="E788" s="23" cm="1">
        <f t="array" aca="1" ref="E788" ca="1">_FV(A788,"Price")</f>
        <v>49.143099999999997</v>
      </c>
      <c r="F788" s="27" cm="1">
        <f t="array" aca="1" ref="F788" ca="1">_FV(A788,"Change (%)",TRUE)</f>
        <v>5.7940000000000005E-3</v>
      </c>
      <c r="G788" s="26" cm="1">
        <f t="array" aca="1" ref="G788" ca="1">_FV(A788,"Change")</f>
        <v>0.28310000000000002</v>
      </c>
      <c r="H788" s="23" cm="1">
        <f t="array" aca="1" ref="H788" ca="1">_FV(A788,"Open")</f>
        <v>49.13</v>
      </c>
      <c r="I788" s="23" cm="1">
        <f t="array" aca="1" ref="I788" ca="1">_FV(A788,"Low")</f>
        <v>49.08</v>
      </c>
      <c r="J788" s="23" cm="1">
        <f t="array" aca="1" ref="J788" ca="1">_FV(A788,"High")</f>
        <v>49.229199999999999</v>
      </c>
      <c r="K788" s="23" cm="1">
        <f t="array" aca="1" ref="K788" ca="1">_FV(A788,"Previous close",TRUE)</f>
        <v>48.86</v>
      </c>
      <c r="L788" s="26"/>
      <c r="M788" s="23" cm="1">
        <f t="array" aca="1" ref="M788" ca="1">_FV(A788,"52 week low",TRUE)</f>
        <v>42.24</v>
      </c>
      <c r="N788" s="23" cm="1">
        <f t="array" aca="1" ref="N788" ca="1">_FV(A788,"52 week high",TRUE)</f>
        <v>49.33</v>
      </c>
      <c r="O788" s="8" cm="1">
        <f t="array" aca="1" ref="O788" ca="1">_FV(A788,"Volume")</f>
        <v>15947</v>
      </c>
      <c r="P788" s="7" cm="1">
        <f t="array" aca="1" ref="P788" ca="1">_FV(A788,"Volume average",TRUE)</f>
        <v>68389</v>
      </c>
      <c r="Q788" t="s">
        <v>119</v>
      </c>
      <c r="T788" s="25" cm="1">
        <f t="array" aca="1" ref="T788" ca="1">_FV(A788,"Expense ratio",TRUE)</f>
        <v>8.5000000000000006E-3</v>
      </c>
      <c r="U788" s="24" cm="1">
        <f t="array" aca="1" ref="U788" ca="1">_FV(A788,"Market cap",TRUE)</f>
        <v>890103002.91999996</v>
      </c>
      <c r="V788" s="16"/>
      <c r="W788" s="16"/>
      <c r="Z788" s="18"/>
      <c r="AA788" s="20"/>
      <c r="AB788" s="20"/>
      <c r="AC788" s="21">
        <v>67106</v>
      </c>
      <c r="AE788" s="18"/>
      <c r="AF788" s="20"/>
      <c r="AI788" s="21"/>
      <c r="AJ788" s="18"/>
      <c r="AL788" s="18"/>
      <c r="AM788" s="18"/>
      <c r="AN788" t="s">
        <v>73</v>
      </c>
      <c r="AO788" t="str" cm="1">
        <f t="array" aca="1" ref="AO788" ca="1">_FV(A788,"Currency")</f>
        <v>USD</v>
      </c>
      <c r="AP788" t="str" cm="1">
        <f t="array" aca="1" ref="AP788" ca="1">_FV(A788,"Exchange")</f>
        <v>CBOE BZX Exchange</v>
      </c>
      <c r="AQ788" s="6" t="str" cm="1">
        <f t="array" aca="1" ref="AQ788" ca="1">_FV(A788,"Exchange abbreviation",TRUE)</f>
        <v>BATS</v>
      </c>
      <c r="AR788" t="str" cm="1">
        <f t="array" aca="1" ref="AR788" ca="1">_FV(A788,"Instrument type",TRUE)</f>
        <v>ETF</v>
      </c>
    </row>
    <row r="789" spans="1:44" ht="18.75" customHeight="1" x14ac:dyDescent="0.25">
      <c r="A789" t="e" vm="802">
        <v>#VALUE!</v>
      </c>
      <c r="B789" t="s">
        <v>2368</v>
      </c>
      <c r="C789" t="s">
        <v>2210</v>
      </c>
      <c r="D789" s="31" cm="1">
        <f t="array" aca="1" ref="D789" ca="1">_FV(A789,"Last trade time",TRUE)</f>
        <v>45824.84027780078</v>
      </c>
      <c r="E789" s="23" cm="1">
        <f t="array" aca="1" ref="E789" ca="1">_FV(A789,"Price")</f>
        <v>20.205400000000001</v>
      </c>
      <c r="F789" s="27" cm="1">
        <f t="array" aca="1" ref="F789" ca="1">_FV(A789,"Change (%)",TRUE)</f>
        <v>6.8369999999999993E-3</v>
      </c>
      <c r="G789" s="26" cm="1">
        <f t="array" aca="1" ref="G789" ca="1">_FV(A789,"Change")</f>
        <v>0.13719999999999999</v>
      </c>
      <c r="H789" s="23" cm="1">
        <f t="array" aca="1" ref="H789" ca="1">_FV(A789,"Open")</f>
        <v>20.2</v>
      </c>
      <c r="I789" s="23" cm="1">
        <f t="array" aca="1" ref="I789" ca="1">_FV(A789,"Low")</f>
        <v>20.1601</v>
      </c>
      <c r="J789" s="23" cm="1">
        <f t="array" aca="1" ref="J789" ca="1">_FV(A789,"High")</f>
        <v>20.205400000000001</v>
      </c>
      <c r="K789" s="23" cm="1">
        <f t="array" aca="1" ref="K789" ca="1">_FV(A789,"Previous close",TRUE)</f>
        <v>20.068200000000001</v>
      </c>
      <c r="L789" s="26"/>
      <c r="M789" s="23" cm="1">
        <f t="array" aca="1" ref="M789" ca="1">_FV(A789,"52 week low",TRUE)</f>
        <v>18.13</v>
      </c>
      <c r="N789" s="23" cm="1">
        <f t="array" aca="1" ref="N789" ca="1">_FV(A789,"52 week high",TRUE)</f>
        <v>21.21</v>
      </c>
      <c r="O789" s="8" cm="1">
        <f t="array" aca="1" ref="O789" ca="1">_FV(A789,"Volume")</f>
        <v>867</v>
      </c>
      <c r="P789" s="7" cm="1">
        <f t="array" aca="1" ref="P789" ca="1">_FV(A789,"Volume average",TRUE)</f>
        <v>2965</v>
      </c>
      <c r="Q789" t="s">
        <v>923</v>
      </c>
      <c r="S789" t="s">
        <v>318</v>
      </c>
      <c r="T789" s="25" cm="1">
        <f t="array" aca="1" ref="T789" ca="1">_FV(A789,"Expense ratio",TRUE)</f>
        <v>8.5000000000000006E-3</v>
      </c>
      <c r="U789" s="24" cm="1">
        <f t="array" aca="1" ref="U789" ca="1">_FV(A789,"Market cap",TRUE)</f>
        <v>21003840.5</v>
      </c>
      <c r="V789" s="4">
        <v>21003368</v>
      </c>
      <c r="W789" s="4">
        <v>21003368</v>
      </c>
      <c r="Y789" t="s">
        <v>2369</v>
      </c>
      <c r="Z789" s="5">
        <v>20.149999999999999</v>
      </c>
      <c r="AA789" s="20"/>
      <c r="AB789" s="20"/>
      <c r="AC789" s="4">
        <v>8282</v>
      </c>
      <c r="AE789" s="5">
        <v>2.1901803095635501</v>
      </c>
      <c r="AF789" s="20"/>
      <c r="AI789" s="4">
        <v>8282</v>
      </c>
      <c r="AJ789" s="5">
        <v>167290.60260000001</v>
      </c>
      <c r="AL789" s="5">
        <v>21.21</v>
      </c>
      <c r="AM789" s="5">
        <v>18.13</v>
      </c>
      <c r="AN789" t="s">
        <v>47</v>
      </c>
      <c r="AO789" t="str" cm="1">
        <f t="array" aca="1" ref="AO789" ca="1">_FV(A789,"Currency")</f>
        <v>USD</v>
      </c>
      <c r="AP789" t="str" cm="1">
        <f t="array" aca="1" ref="AP789" ca="1">_FV(A789,"Exchange")</f>
        <v>NYSE Arca</v>
      </c>
      <c r="AQ789" s="6" t="str" cm="1">
        <f t="array" aca="1" ref="AQ789" ca="1">_FV(A789,"Exchange abbreviation",TRUE)</f>
        <v>ARCX</v>
      </c>
      <c r="AR789" t="str" cm="1">
        <f t="array" aca="1" ref="AR789" ca="1">_FV(A789,"Instrument type",TRUE)</f>
        <v>ETF</v>
      </c>
    </row>
    <row r="790" spans="1:44" ht="18.75" customHeight="1" x14ac:dyDescent="0.25">
      <c r="A790" t="e" vm="803">
        <v>#VALUE!</v>
      </c>
      <c r="B790" t="s">
        <v>2370</v>
      </c>
      <c r="C790" t="s">
        <v>2371</v>
      </c>
      <c r="D790" s="31" cm="1">
        <f t="array" aca="1" ref="D790" ca="1">_FV(A790,"Last trade time",TRUE)</f>
        <v>45824.840277789066</v>
      </c>
      <c r="E790" s="23" cm="1">
        <f t="array" aca="1" ref="E790" ca="1">_FV(A790,"Price")</f>
        <v>27.99</v>
      </c>
      <c r="F790" s="27" cm="1">
        <f t="array" aca="1" ref="F790" ca="1">_FV(A790,"Change (%)",TRUE)</f>
        <v>2.0869999999999999E-3</v>
      </c>
      <c r="G790" s="26" cm="1">
        <f t="array" aca="1" ref="G790" ca="1">_FV(A790,"Change")</f>
        <v>5.8299999999999998E-2</v>
      </c>
      <c r="H790" s="23" cm="1">
        <f t="array" aca="1" ref="H790" ca="1">_FV(A790,"Open")</f>
        <v>28.12</v>
      </c>
      <c r="I790" s="23" cm="1">
        <f t="array" aca="1" ref="I790" ca="1">_FV(A790,"Low")</f>
        <v>27.95</v>
      </c>
      <c r="J790" s="23" cm="1">
        <f t="array" aca="1" ref="J790" ca="1">_FV(A790,"High")</f>
        <v>28.12</v>
      </c>
      <c r="K790" s="23" cm="1">
        <f t="array" aca="1" ref="K790" ca="1">_FV(A790,"Previous close",TRUE)</f>
        <v>27.931699999999999</v>
      </c>
      <c r="L790" s="26"/>
      <c r="M790" s="23" cm="1">
        <f t="array" aca="1" ref="M790" ca="1">_FV(A790,"52 week low",TRUE)</f>
        <v>24.633199999999999</v>
      </c>
      <c r="N790" s="23" cm="1">
        <f t="array" aca="1" ref="N790" ca="1">_FV(A790,"52 week high",TRUE)</f>
        <v>28.15</v>
      </c>
      <c r="O790" s="8" cm="1">
        <f t="array" aca="1" ref="O790" ca="1">_FV(A790,"Volume")</f>
        <v>2727</v>
      </c>
      <c r="P790" s="7" cm="1">
        <f t="array" aca="1" ref="P790" ca="1">_FV(A790,"Volume average",TRUE)</f>
        <v>25315</v>
      </c>
      <c r="Q790" t="s">
        <v>923</v>
      </c>
      <c r="S790" t="s">
        <v>2006</v>
      </c>
      <c r="T790" s="25" cm="1">
        <f t="array" aca="1" ref="T790" ca="1">_FV(A790,"Expense ratio",TRUE)</f>
        <v>8.5000000000000006E-3</v>
      </c>
      <c r="U790" s="24" cm="1">
        <f t="array" aca="1" ref="U790" ca="1">_FV(A790,"Market cap",TRUE)</f>
        <v>35050604.899999999</v>
      </c>
      <c r="V790" s="4">
        <v>35050604</v>
      </c>
      <c r="W790" s="4">
        <v>35050604</v>
      </c>
      <c r="Y790" t="s">
        <v>2174</v>
      </c>
      <c r="Z790" s="5">
        <v>27.621099999999998</v>
      </c>
      <c r="AA790" s="5">
        <v>16.721841999999999</v>
      </c>
      <c r="AB790" s="4">
        <v>0</v>
      </c>
      <c r="AC790" s="4">
        <v>22941</v>
      </c>
      <c r="AE790" s="5">
        <v>12.68704445365127</v>
      </c>
      <c r="AF790" s="5">
        <v>8.0578621538318416</v>
      </c>
      <c r="AI790" s="4">
        <v>22941</v>
      </c>
      <c r="AJ790" s="5">
        <v>642570.52769999998</v>
      </c>
      <c r="AL790" s="5">
        <v>28.099</v>
      </c>
      <c r="AM790" s="5">
        <v>24.632999999999999</v>
      </c>
      <c r="AN790" t="s">
        <v>47</v>
      </c>
      <c r="AO790" t="str" cm="1">
        <f t="array" aca="1" ref="AO790" ca="1">_FV(A790,"Currency")</f>
        <v>USD</v>
      </c>
      <c r="AP790" t="str" cm="1">
        <f t="array" aca="1" ref="AP790" ca="1">_FV(A790,"Exchange")</f>
        <v>NYSE Arca</v>
      </c>
      <c r="AQ790" s="6" t="str" cm="1">
        <f t="array" aca="1" ref="AQ790" ca="1">_FV(A790,"Exchange abbreviation",TRUE)</f>
        <v>ARCX</v>
      </c>
      <c r="AR790" t="str" cm="1">
        <f t="array" aca="1" ref="AR790" ca="1">_FV(A790,"Instrument type",TRUE)</f>
        <v>ETF</v>
      </c>
    </row>
    <row r="791" spans="1:44" ht="18.75" customHeight="1" x14ac:dyDescent="0.25">
      <c r="A791" t="e" vm="804">
        <v>#VALUE!</v>
      </c>
      <c r="B791" t="s">
        <v>2372</v>
      </c>
      <c r="C791" t="s">
        <v>2373</v>
      </c>
      <c r="D791" s="31" cm="1">
        <f t="array" aca="1" ref="D791" ca="1">_FV(A791,"Last trade time",TRUE)</f>
        <v>45824.840304443751</v>
      </c>
      <c r="E791" s="23" cm="1">
        <f t="array" aca="1" ref="E791" ca="1">_FV(A791,"Price")</f>
        <v>35.851999999999997</v>
      </c>
      <c r="F791" s="27" cm="1">
        <f t="array" aca="1" ref="F791" ca="1">_FV(A791,"Change (%)",TRUE)</f>
        <v>6.267E-3</v>
      </c>
      <c r="G791" s="26" cm="1">
        <f t="array" aca="1" ref="G791" ca="1">_FV(A791,"Change")</f>
        <v>0.2233</v>
      </c>
      <c r="H791" s="23" cm="1">
        <f t="array" aca="1" ref="H791" ca="1">_FV(A791,"Open")</f>
        <v>35.801000000000002</v>
      </c>
      <c r="I791" s="23" cm="1">
        <f t="array" aca="1" ref="I791" ca="1">_FV(A791,"Low")</f>
        <v>35.801000000000002</v>
      </c>
      <c r="J791" s="23" cm="1">
        <f t="array" aca="1" ref="J791" ca="1">_FV(A791,"High")</f>
        <v>35.911000000000001</v>
      </c>
      <c r="K791" s="23" cm="1">
        <f t="array" aca="1" ref="K791" ca="1">_FV(A791,"Previous close",TRUE)</f>
        <v>35.628700000000002</v>
      </c>
      <c r="L791" s="26"/>
      <c r="M791" s="23" cm="1">
        <f t="array" aca="1" ref="M791" ca="1">_FV(A791,"52 week low",TRUE)</f>
        <v>29.17</v>
      </c>
      <c r="N791" s="23" cm="1">
        <f t="array" aca="1" ref="N791" ca="1">_FV(A791,"52 week high",TRUE)</f>
        <v>36.32</v>
      </c>
      <c r="O791" s="8" cm="1">
        <f t="array" aca="1" ref="O791" ca="1">_FV(A791,"Volume")</f>
        <v>3535</v>
      </c>
      <c r="P791" s="7" cm="1">
        <f t="array" aca="1" ref="P791" ca="1">_FV(A791,"Volume average",TRUE)</f>
        <v>9947</v>
      </c>
      <c r="Q791" t="s">
        <v>923</v>
      </c>
      <c r="S791" t="s">
        <v>318</v>
      </c>
      <c r="T791" s="25" cm="1">
        <f t="array" aca="1" ref="T791" ca="1">_FV(A791,"Expense ratio",TRUE)</f>
        <v>8.5000000000000006E-3</v>
      </c>
      <c r="U791" s="24" cm="1">
        <f t="array" aca="1" ref="U791" ca="1">_FV(A791,"Market cap",TRUE)</f>
        <v>262826714.84999999</v>
      </c>
      <c r="V791" s="4">
        <v>262820800</v>
      </c>
      <c r="W791" s="4">
        <v>262820800</v>
      </c>
      <c r="Y791" t="s">
        <v>2246</v>
      </c>
      <c r="Z791" s="5">
        <v>35.729999999999997</v>
      </c>
      <c r="AA791" s="5">
        <v>24.647742999999998</v>
      </c>
      <c r="AB791" s="4">
        <v>0</v>
      </c>
      <c r="AC791" s="4">
        <v>16553</v>
      </c>
      <c r="AE791" s="5">
        <v>2.3189274727002829</v>
      </c>
      <c r="AF791" s="5">
        <v>6.559334236395209</v>
      </c>
      <c r="AI791" s="4">
        <v>16553</v>
      </c>
      <c r="AJ791" s="5">
        <v>591466.8300999999</v>
      </c>
      <c r="AL791" s="5">
        <v>36.32</v>
      </c>
      <c r="AM791" s="5">
        <v>29.17</v>
      </c>
      <c r="AN791" t="s">
        <v>47</v>
      </c>
      <c r="AO791" t="str" cm="1">
        <f t="array" aca="1" ref="AO791" ca="1">_FV(A791,"Currency")</f>
        <v>USD</v>
      </c>
      <c r="AP791" t="str" cm="1">
        <f t="array" aca="1" ref="AP791" ca="1">_FV(A791,"Exchange")</f>
        <v>CBOE BZX Exchange</v>
      </c>
      <c r="AQ791" s="6" t="str" cm="1">
        <f t="array" aca="1" ref="AQ791" ca="1">_FV(A791,"Exchange abbreviation",TRUE)</f>
        <v>BATS</v>
      </c>
      <c r="AR791" t="str" cm="1">
        <f t="array" aca="1" ref="AR791" ca="1">_FV(A791,"Instrument type",TRUE)</f>
        <v>ETF</v>
      </c>
    </row>
    <row r="792" spans="1:44" ht="18.75" customHeight="1" x14ac:dyDescent="0.25">
      <c r="A792" t="e" vm="805">
        <v>#VALUE!</v>
      </c>
      <c r="B792" t="s">
        <v>2374</v>
      </c>
      <c r="C792" t="s">
        <v>2375</v>
      </c>
      <c r="D792" s="31" cm="1">
        <f t="array" aca="1" ref="D792" ca="1">_FV(A792,"Last trade time",TRUE)</f>
        <v>45824.840304443751</v>
      </c>
      <c r="E792" s="23" cm="1">
        <f t="array" aca="1" ref="E792" ca="1">_FV(A792,"Price")</f>
        <v>35.908999999999999</v>
      </c>
      <c r="F792" s="27" cm="1">
        <f t="array" aca="1" ref="F792" ca="1">_FV(A792,"Change (%)",TRUE)</f>
        <v>6.3530000000000001E-3</v>
      </c>
      <c r="G792" s="26" cm="1">
        <f t="array" aca="1" ref="G792" ca="1">_FV(A792,"Change")</f>
        <v>0.22670000000000001</v>
      </c>
      <c r="H792" s="23" cm="1">
        <f t="array" aca="1" ref="H792" ca="1">_FV(A792,"Open")</f>
        <v>35.85</v>
      </c>
      <c r="I792" s="23" cm="1">
        <f t="array" aca="1" ref="I792" ca="1">_FV(A792,"Low")</f>
        <v>35.85</v>
      </c>
      <c r="J792" s="23" cm="1">
        <f t="array" aca="1" ref="J792" ca="1">_FV(A792,"High")</f>
        <v>36.01</v>
      </c>
      <c r="K792" s="23" cm="1">
        <f t="array" aca="1" ref="K792" ca="1">_FV(A792,"Previous close",TRUE)</f>
        <v>35.682299999999998</v>
      </c>
      <c r="L792" s="26"/>
      <c r="M792" s="23" cm="1">
        <f t="array" aca="1" ref="M792" ca="1">_FV(A792,"52 week low",TRUE)</f>
        <v>31.9</v>
      </c>
      <c r="N792" s="23" cm="1">
        <f t="array" aca="1" ref="N792" ca="1">_FV(A792,"52 week high",TRUE)</f>
        <v>36.020000000000003</v>
      </c>
      <c r="O792" s="8" cm="1">
        <f t="array" aca="1" ref="O792" ca="1">_FV(A792,"Volume")</f>
        <v>8502</v>
      </c>
      <c r="P792" s="7" cm="1">
        <f t="array" aca="1" ref="P792" ca="1">_FV(A792,"Volume average",TRUE)</f>
        <v>8191</v>
      </c>
      <c r="Q792" t="s">
        <v>923</v>
      </c>
      <c r="S792" t="s">
        <v>318</v>
      </c>
      <c r="T792" s="25" cm="1">
        <f t="array" aca="1" ref="T792" ca="1">_FV(A792,"Expense ratio",TRUE)</f>
        <v>8.5000000000000006E-3</v>
      </c>
      <c r="U792" s="24" cm="1">
        <f t="array" aca="1" ref="U792" ca="1">_FV(A792,"Market cap",TRUE)</f>
        <v>218922698.41999999</v>
      </c>
      <c r="V792" s="4">
        <v>218917760</v>
      </c>
      <c r="W792" s="4">
        <v>218917760</v>
      </c>
      <c r="Y792" t="s">
        <v>2225</v>
      </c>
      <c r="Z792" s="5">
        <v>35.79</v>
      </c>
      <c r="AA792" s="5">
        <v>24.672212999999999</v>
      </c>
      <c r="AB792" s="4">
        <v>0</v>
      </c>
      <c r="AC792" s="4">
        <v>35187</v>
      </c>
      <c r="AE792" s="5">
        <v>2.4771199995111681</v>
      </c>
      <c r="AF792" s="5">
        <v>5.5257714536827818</v>
      </c>
      <c r="AI792" s="4">
        <v>35187</v>
      </c>
      <c r="AJ792" s="5">
        <v>1260324.4473000001</v>
      </c>
      <c r="AL792" s="5">
        <v>35.94</v>
      </c>
      <c r="AM792" s="5">
        <v>31.9</v>
      </c>
      <c r="AN792" t="s">
        <v>90</v>
      </c>
      <c r="AO792" t="str" cm="1">
        <f t="array" aca="1" ref="AO792" ca="1">_FV(A792,"Currency")</f>
        <v>USD</v>
      </c>
      <c r="AP792" t="str" cm="1">
        <f t="array" aca="1" ref="AP792" ca="1">_FV(A792,"Exchange")</f>
        <v>CBOE BZX Exchange</v>
      </c>
      <c r="AQ792" s="6" t="str" cm="1">
        <f t="array" aca="1" ref="AQ792" ca="1">_FV(A792,"Exchange abbreviation",TRUE)</f>
        <v>BATS</v>
      </c>
      <c r="AR792" t="str" cm="1">
        <f t="array" aca="1" ref="AR792" ca="1">_FV(A792,"Instrument type",TRUE)</f>
        <v>ETF</v>
      </c>
    </row>
    <row r="793" spans="1:44" ht="18.75" customHeight="1" x14ac:dyDescent="0.25">
      <c r="A793" t="e" vm="806">
        <v>#VALUE!</v>
      </c>
      <c r="B793" t="s">
        <v>2376</v>
      </c>
      <c r="C793" t="s">
        <v>2377</v>
      </c>
      <c r="D793" s="31" cm="1">
        <f t="array" aca="1" ref="D793" ca="1">_FV(A793,"Last trade time",TRUE)</f>
        <v>45824.840306967184</v>
      </c>
      <c r="E793" s="23" cm="1">
        <f t="array" aca="1" ref="E793" ca="1">_FV(A793,"Price")</f>
        <v>37.851199999999999</v>
      </c>
      <c r="F793" s="27" cm="1">
        <f t="array" aca="1" ref="F793" ca="1">_FV(A793,"Change (%)",TRUE)</f>
        <v>7.9109999999999996E-3</v>
      </c>
      <c r="G793" s="26" cm="1">
        <f t="array" aca="1" ref="G793" ca="1">_FV(A793,"Change")</f>
        <v>0.29709999999999998</v>
      </c>
      <c r="H793" s="23" cm="1">
        <f t="array" aca="1" ref="H793" ca="1">_FV(A793,"Open")</f>
        <v>37.835000000000001</v>
      </c>
      <c r="I793" s="23" cm="1">
        <f t="array" aca="1" ref="I793" ca="1">_FV(A793,"Low")</f>
        <v>37.79</v>
      </c>
      <c r="J793" s="23" cm="1">
        <f t="array" aca="1" ref="J793" ca="1">_FV(A793,"High")</f>
        <v>37.945</v>
      </c>
      <c r="K793" s="23" cm="1">
        <f t="array" aca="1" ref="K793" ca="1">_FV(A793,"Previous close",TRUE)</f>
        <v>37.554099999999998</v>
      </c>
      <c r="L793" s="26"/>
      <c r="M793" s="23" cm="1">
        <f t="array" aca="1" ref="M793" ca="1">_FV(A793,"52 week low",TRUE)</f>
        <v>33.22</v>
      </c>
      <c r="N793" s="23" cm="1">
        <f t="array" aca="1" ref="N793" ca="1">_FV(A793,"52 week high",TRUE)</f>
        <v>37.99</v>
      </c>
      <c r="O793" s="8" cm="1">
        <f t="array" aca="1" ref="O793" ca="1">_FV(A793,"Volume")</f>
        <v>11954</v>
      </c>
      <c r="P793" s="7" cm="1">
        <f t="array" aca="1" ref="P793" ca="1">_FV(A793,"Volume average",TRUE)</f>
        <v>80611</v>
      </c>
      <c r="Q793" t="s">
        <v>923</v>
      </c>
      <c r="S793" t="s">
        <v>318</v>
      </c>
      <c r="T793" s="25" cm="1">
        <f t="array" aca="1" ref="T793" ca="1">_FV(A793,"Expense ratio",TRUE)</f>
        <v>8.5000000000000006E-3</v>
      </c>
      <c r="U793" s="24" cm="1">
        <f t="array" aca="1" ref="U793" ca="1">_FV(A793,"Market cap",TRUE)</f>
        <v>310990696.99000001</v>
      </c>
      <c r="V793" s="4">
        <v>310983584</v>
      </c>
      <c r="W793" s="4">
        <v>310983584</v>
      </c>
      <c r="Y793" t="s">
        <v>2220</v>
      </c>
      <c r="Z793" s="5">
        <v>37.67</v>
      </c>
      <c r="AA793" s="19">
        <v>24.717587000000002</v>
      </c>
      <c r="AB793" s="4">
        <v>0</v>
      </c>
      <c r="AC793" s="4">
        <v>61998</v>
      </c>
      <c r="AE793" s="5">
        <v>2.937644048361721</v>
      </c>
      <c r="AF793" s="5">
        <v>9.2394588799610933</v>
      </c>
      <c r="AI793" s="4">
        <v>61998</v>
      </c>
      <c r="AJ793" s="5">
        <v>2336996.0106000002</v>
      </c>
      <c r="AL793" s="5">
        <v>37.979999999999997</v>
      </c>
      <c r="AM793" s="5">
        <v>33.22</v>
      </c>
      <c r="AN793" t="s">
        <v>90</v>
      </c>
      <c r="AO793" t="str" cm="1">
        <f t="array" aca="1" ref="AO793" ca="1">_FV(A793,"Currency")</f>
        <v>USD</v>
      </c>
      <c r="AP793" t="str" cm="1">
        <f t="array" aca="1" ref="AP793" ca="1">_FV(A793,"Exchange")</f>
        <v>CBOE BZX Exchange</v>
      </c>
      <c r="AQ793" s="6" t="str" cm="1">
        <f t="array" aca="1" ref="AQ793" ca="1">_FV(A793,"Exchange abbreviation",TRUE)</f>
        <v>BATS</v>
      </c>
      <c r="AR793" t="str" cm="1">
        <f t="array" aca="1" ref="AR793" ca="1">_FV(A793,"Instrument type",TRUE)</f>
        <v>ETF</v>
      </c>
    </row>
    <row r="794" spans="1:44" ht="18.75" customHeight="1" x14ac:dyDescent="0.25">
      <c r="A794" t="e" vm="807">
        <v>#VALUE!</v>
      </c>
      <c r="B794" t="s">
        <v>2378</v>
      </c>
      <c r="C794" t="s">
        <v>2379</v>
      </c>
      <c r="D794" s="31" cm="1">
        <f t="array" aca="1" ref="D794" ca="1">_FV(A794,"Last trade time",TRUE)</f>
        <v>45824.840336284375</v>
      </c>
      <c r="E794" s="23" cm="1">
        <f t="array" aca="1" ref="E794" ca="1">_FV(A794,"Price")</f>
        <v>20.260000000000002</v>
      </c>
      <c r="F794" s="27" cm="1">
        <f t="array" aca="1" ref="F794" ca="1">_FV(A794,"Change (%)",TRUE)</f>
        <v>9.4669999999999997E-3</v>
      </c>
      <c r="G794" s="26" cm="1">
        <f t="array" aca="1" ref="G794" ca="1">_FV(A794,"Change")</f>
        <v>0.19</v>
      </c>
      <c r="H794" s="23" cm="1">
        <f t="array" aca="1" ref="H794" ca="1">_FV(A794,"Open")</f>
        <v>20.23</v>
      </c>
      <c r="I794" s="23" cm="1">
        <f t="array" aca="1" ref="I794" ca="1">_FV(A794,"Low")</f>
        <v>20.18</v>
      </c>
      <c r="J794" s="23" cm="1">
        <f t="array" aca="1" ref="J794" ca="1">_FV(A794,"High")</f>
        <v>20.36</v>
      </c>
      <c r="K794" s="23" cm="1">
        <f t="array" aca="1" ref="K794" ca="1">_FV(A794,"Previous close",TRUE)</f>
        <v>20.07</v>
      </c>
      <c r="L794" s="26"/>
      <c r="M794" s="23" cm="1">
        <f t="array" aca="1" ref="M794" ca="1">_FV(A794,"52 week low",TRUE)</f>
        <v>17.309999999999999</v>
      </c>
      <c r="N794" s="23" cm="1">
        <f t="array" aca="1" ref="N794" ca="1">_FV(A794,"52 week high",TRUE)</f>
        <v>24.228000000000002</v>
      </c>
      <c r="O794" s="8" cm="1">
        <f t="array" aca="1" ref="O794" ca="1">_FV(A794,"Volume")</f>
        <v>763743</v>
      </c>
      <c r="P794" s="7" cm="1">
        <f t="array" aca="1" ref="P794" ca="1">_FV(A794,"Volume average",TRUE)</f>
        <v>135129</v>
      </c>
      <c r="Q794" t="s">
        <v>424</v>
      </c>
      <c r="S794" t="s">
        <v>318</v>
      </c>
      <c r="T794" s="25" cm="1">
        <f t="array" aca="1" ref="T794" ca="1">_FV(A794,"Expense ratio",TRUE)</f>
        <v>8.5000000000000006E-3</v>
      </c>
      <c r="U794" s="24" cm="1">
        <f t="array" aca="1" ref="U794" ca="1">_FV(A794,"Market cap",TRUE)</f>
        <v>453310106.92000002</v>
      </c>
      <c r="V794" s="4">
        <v>453299744</v>
      </c>
      <c r="W794" s="4">
        <v>453299744</v>
      </c>
      <c r="Y794" t="s">
        <v>2380</v>
      </c>
      <c r="Z794" s="5">
        <v>20.36</v>
      </c>
      <c r="AA794" s="5">
        <v>13.286873</v>
      </c>
      <c r="AB794" s="5">
        <v>5.7800002000000003E-2</v>
      </c>
      <c r="AC794" s="4">
        <v>197217</v>
      </c>
      <c r="AE794" s="5">
        <v>-1.4311813259150761</v>
      </c>
      <c r="AF794" s="5">
        <v>6.4346297990564896</v>
      </c>
      <c r="AI794" s="4">
        <v>197217</v>
      </c>
      <c r="AJ794" s="5">
        <v>4013365.95</v>
      </c>
      <c r="AL794" s="5">
        <v>24.228000000000002</v>
      </c>
      <c r="AM794" s="5">
        <v>17.309999999999999</v>
      </c>
      <c r="AN794" t="s">
        <v>90</v>
      </c>
      <c r="AO794" t="str" cm="1">
        <f t="array" aca="1" ref="AO794" ca="1">_FV(A794,"Currency")</f>
        <v>USD</v>
      </c>
      <c r="AP794" t="str" cm="1">
        <f t="array" aca="1" ref="AP794" ca="1">_FV(A794,"Exchange")</f>
        <v>CBOE BZX Exchange</v>
      </c>
      <c r="AQ794" s="6" t="str" cm="1">
        <f t="array" aca="1" ref="AQ794" ca="1">_FV(A794,"Exchange abbreviation",TRUE)</f>
        <v>BATS</v>
      </c>
      <c r="AR794" t="str" cm="1">
        <f t="array" aca="1" ref="AR794" ca="1">_FV(A794,"Instrument type",TRUE)</f>
        <v>ETF</v>
      </c>
    </row>
    <row r="795" spans="1:44" ht="18.75" customHeight="1" x14ac:dyDescent="0.25">
      <c r="A795" t="e" vm="808">
        <v>#VALUE!</v>
      </c>
      <c r="B795" t="s">
        <v>2381</v>
      </c>
      <c r="C795" t="s">
        <v>2382</v>
      </c>
      <c r="D795" s="31" cm="1">
        <f t="array" aca="1" ref="D795" ca="1">_FV(A795,"Last trade time",TRUE)</f>
        <v>45824.840296816408</v>
      </c>
      <c r="E795" s="23" cm="1">
        <f t="array" aca="1" ref="E795" ca="1">_FV(A795,"Price")</f>
        <v>51.37</v>
      </c>
      <c r="F795" s="27" cm="1">
        <f t="array" aca="1" ref="F795" ca="1">_FV(A795,"Change (%)",TRUE)</f>
        <v>6.4219999999999998E-3</v>
      </c>
      <c r="G795" s="26" cm="1">
        <f t="array" aca="1" ref="G795" ca="1">_FV(A795,"Change")</f>
        <v>0.32779999999999998</v>
      </c>
      <c r="H795" s="23" cm="1">
        <f t="array" aca="1" ref="H795" ca="1">_FV(A795,"Open")</f>
        <v>51.33</v>
      </c>
      <c r="I795" s="23" cm="1">
        <f t="array" aca="1" ref="I795" ca="1">_FV(A795,"Low")</f>
        <v>51.33</v>
      </c>
      <c r="J795" s="23" cm="1">
        <f t="array" aca="1" ref="J795" ca="1">_FV(A795,"High")</f>
        <v>51.552500000000002</v>
      </c>
      <c r="K795" s="23" cm="1">
        <f t="array" aca="1" ref="K795" ca="1">_FV(A795,"Previous close",TRUE)</f>
        <v>51.042200000000001</v>
      </c>
      <c r="L795" s="26"/>
      <c r="M795" s="23" cm="1">
        <f t="array" aca="1" ref="M795" ca="1">_FV(A795,"52 week low",TRUE)</f>
        <v>44.489699999999999</v>
      </c>
      <c r="N795" s="23" cm="1">
        <f t="array" aca="1" ref="N795" ca="1">_FV(A795,"52 week high",TRUE)</f>
        <v>51.552500000000002</v>
      </c>
      <c r="O795" s="8" cm="1">
        <f t="array" aca="1" ref="O795" ca="1">_FV(A795,"Volume")</f>
        <v>10639</v>
      </c>
      <c r="P795" s="7" cm="1">
        <f t="array" aca="1" ref="P795" ca="1">_FV(A795,"Volume average",TRUE)</f>
        <v>35179</v>
      </c>
      <c r="Q795" t="s">
        <v>923</v>
      </c>
      <c r="S795" t="s">
        <v>318</v>
      </c>
      <c r="T795" s="25" cm="1">
        <f t="array" aca="1" ref="T795" ca="1">_FV(A795,"Expense ratio",TRUE)</f>
        <v>8.5000000000000006E-3</v>
      </c>
      <c r="U795" s="24" cm="1">
        <f t="array" aca="1" ref="U795" ca="1">_FV(A795,"Market cap",TRUE)</f>
        <v>1001461888.4400001</v>
      </c>
      <c r="V795" s="4">
        <v>1001439808</v>
      </c>
      <c r="W795" s="4">
        <v>1001439808</v>
      </c>
      <c r="Y795" t="s">
        <v>2363</v>
      </c>
      <c r="Z795" s="5">
        <v>51.2</v>
      </c>
      <c r="AA795" s="5">
        <v>24.699553000000002</v>
      </c>
      <c r="AB795" s="17">
        <v>0</v>
      </c>
      <c r="AC795" s="4">
        <v>49995</v>
      </c>
      <c r="AE795" s="5">
        <v>3.035782610733007</v>
      </c>
      <c r="AF795" s="19">
        <v>10.978777958682651</v>
      </c>
      <c r="AI795" s="4">
        <v>49995</v>
      </c>
      <c r="AJ795" s="5">
        <v>2558244.15</v>
      </c>
      <c r="AL795" s="5">
        <v>51.351999999999997</v>
      </c>
      <c r="AM795" s="5">
        <v>44.49</v>
      </c>
      <c r="AN795" t="s">
        <v>90</v>
      </c>
      <c r="AO795" t="str" cm="1">
        <f t="array" aca="1" ref="AO795" ca="1">_FV(A795,"Currency")</f>
        <v>USD</v>
      </c>
      <c r="AP795" t="str" cm="1">
        <f t="array" aca="1" ref="AP795" ca="1">_FV(A795,"Exchange")</f>
        <v>CBOE BZX Exchange</v>
      </c>
      <c r="AQ795" s="6" t="str" cm="1">
        <f t="array" aca="1" ref="AQ795" ca="1">_FV(A795,"Exchange abbreviation",TRUE)</f>
        <v>BATS</v>
      </c>
      <c r="AR795" t="str" cm="1">
        <f t="array" aca="1" ref="AR795" ca="1">_FV(A795,"Instrument type",TRUE)</f>
        <v>ETF</v>
      </c>
    </row>
    <row r="796" spans="1:44" ht="18.75" customHeight="1" x14ac:dyDescent="0.25">
      <c r="A796" t="e" vm="809">
        <v>#VALUE!</v>
      </c>
      <c r="B796" t="s">
        <v>2383</v>
      </c>
      <c r="C796" t="s">
        <v>2384</v>
      </c>
      <c r="D796" s="31" cm="1">
        <f t="array" aca="1" ref="D796" ca="1">_FV(A796,"Last trade time",TRUE)</f>
        <v>45824.840277812502</v>
      </c>
      <c r="E796" s="23" cm="1">
        <f t="array" aca="1" ref="E796" ca="1">_FV(A796,"Price")</f>
        <v>33.890999999999998</v>
      </c>
      <c r="F796" s="27" cm="1">
        <f t="array" aca="1" ref="F796" ca="1">_FV(A796,"Change (%)",TRUE)</f>
        <v>1.895E-3</v>
      </c>
      <c r="G796" s="26" cm="1">
        <f t="array" aca="1" ref="G796" ca="1">_FV(A796,"Change")</f>
        <v>6.4100000000000004E-2</v>
      </c>
      <c r="H796" s="23" cm="1">
        <f t="array" aca="1" ref="H796" ca="1">_FV(A796,"Open")</f>
        <v>33.92</v>
      </c>
      <c r="I796" s="23" cm="1">
        <f t="array" aca="1" ref="I796" ca="1">_FV(A796,"Low")</f>
        <v>33.850099999999998</v>
      </c>
      <c r="J796" s="23" cm="1">
        <f t="array" aca="1" ref="J796" ca="1">_FV(A796,"High")</f>
        <v>34.005800000000001</v>
      </c>
      <c r="K796" s="23" cm="1">
        <f t="array" aca="1" ref="K796" ca="1">_FV(A796,"Previous close",TRUE)</f>
        <v>33.826900000000002</v>
      </c>
      <c r="L796" s="26"/>
      <c r="M796" s="23" cm="1">
        <f t="array" aca="1" ref="M796" ca="1">_FV(A796,"52 week low",TRUE)</f>
        <v>29.271699999999999</v>
      </c>
      <c r="N796" s="23" cm="1">
        <f t="array" aca="1" ref="N796" ca="1">_FV(A796,"52 week high",TRUE)</f>
        <v>34.15</v>
      </c>
      <c r="O796" s="8" cm="1">
        <f t="array" aca="1" ref="O796" ca="1">_FV(A796,"Volume")</f>
        <v>3481</v>
      </c>
      <c r="P796" s="7" cm="1">
        <f t="array" aca="1" ref="P796" ca="1">_FV(A796,"Volume average",TRUE)</f>
        <v>10975</v>
      </c>
      <c r="Q796" t="s">
        <v>923</v>
      </c>
      <c r="S796" t="s">
        <v>2006</v>
      </c>
      <c r="T796" s="25" cm="1">
        <f t="array" aca="1" ref="T796" ca="1">_FV(A796,"Expense ratio",TRUE)</f>
        <v>8.5000000000000006E-3</v>
      </c>
      <c r="U796" s="24" cm="1">
        <f t="array" aca="1" ref="U796" ca="1">_FV(A796,"Market cap",TRUE)</f>
        <v>196517381.15000001</v>
      </c>
      <c r="V796" s="4">
        <v>196517376</v>
      </c>
      <c r="W796" s="4">
        <v>196517376</v>
      </c>
      <c r="Y796" t="s">
        <v>2014</v>
      </c>
      <c r="Z796" s="5">
        <v>33.863300000000002</v>
      </c>
      <c r="AA796" s="5">
        <v>16.274918</v>
      </c>
      <c r="AB796" s="4">
        <v>0</v>
      </c>
      <c r="AC796" s="4">
        <v>31333</v>
      </c>
      <c r="AE796" s="5">
        <v>11.88301898174036</v>
      </c>
      <c r="AF796" s="5">
        <v>5.9590214640368178</v>
      </c>
      <c r="AH796" s="16"/>
      <c r="AI796" s="4">
        <v>31333</v>
      </c>
      <c r="AJ796" s="5">
        <v>1061762.5711999999</v>
      </c>
      <c r="AL796" s="5">
        <v>33.97</v>
      </c>
      <c r="AM796" s="5">
        <v>29.271999999999998</v>
      </c>
      <c r="AN796" t="s">
        <v>90</v>
      </c>
      <c r="AO796" t="str" cm="1">
        <f t="array" aca="1" ref="AO796" ca="1">_FV(A796,"Currency")</f>
        <v>USD</v>
      </c>
      <c r="AP796" t="str" cm="1">
        <f t="array" aca="1" ref="AP796" ca="1">_FV(A796,"Exchange")</f>
        <v>NYSE Arca</v>
      </c>
      <c r="AQ796" s="6" t="str" cm="1">
        <f t="array" aca="1" ref="AQ796" ca="1">_FV(A796,"Exchange abbreviation",TRUE)</f>
        <v>ARCX</v>
      </c>
      <c r="AR796" t="str" cm="1">
        <f t="array" aca="1" ref="AR796" ca="1">_FV(A796,"Instrument type",TRUE)</f>
        <v>ETF</v>
      </c>
    </row>
    <row r="797" spans="1:44" ht="18.75" customHeight="1" x14ac:dyDescent="0.25">
      <c r="A797" t="e" vm="810">
        <v>#VALUE!</v>
      </c>
      <c r="B797" t="s">
        <v>2385</v>
      </c>
      <c r="C797" t="s">
        <v>2386</v>
      </c>
      <c r="D797" s="31" cm="1">
        <f t="array" aca="1" ref="D797" ca="1">_FV(A797,"Last trade time",TRUE)</f>
        <v>45824.84027780078</v>
      </c>
      <c r="E797" s="23" cm="1">
        <f t="array" aca="1" ref="E797" ca="1">_FV(A797,"Price")</f>
        <v>32.496000000000002</v>
      </c>
      <c r="F797" s="27" cm="1">
        <f t="array" aca="1" ref="F797" ca="1">_FV(A797,"Change (%)",TRUE)</f>
        <v>2.836E-3</v>
      </c>
      <c r="G797" s="26" cm="1">
        <f t="array" aca="1" ref="G797" ca="1">_FV(A797,"Change")</f>
        <v>9.1899999999999996E-2</v>
      </c>
      <c r="H797" s="23" cm="1">
        <f t="array" aca="1" ref="H797" ca="1">_FV(A797,"Open")</f>
        <v>32.621000000000002</v>
      </c>
      <c r="I797" s="23" cm="1">
        <f t="array" aca="1" ref="I797" ca="1">_FV(A797,"Low")</f>
        <v>32.496000000000002</v>
      </c>
      <c r="J797" s="23" cm="1">
        <f t="array" aca="1" ref="J797" ca="1">_FV(A797,"High")</f>
        <v>32.700000000000003</v>
      </c>
      <c r="K797" s="23" cm="1">
        <f t="array" aca="1" ref="K797" ca="1">_FV(A797,"Previous close",TRUE)</f>
        <v>32.4041</v>
      </c>
      <c r="L797" s="26"/>
      <c r="M797" s="23" cm="1">
        <f t="array" aca="1" ref="M797" ca="1">_FV(A797,"52 week low",TRUE)</f>
        <v>28.36</v>
      </c>
      <c r="N797" s="23" cm="1">
        <f t="array" aca="1" ref="N797" ca="1">_FV(A797,"52 week high",TRUE)</f>
        <v>32.78</v>
      </c>
      <c r="O797" s="8" cm="1">
        <f t="array" aca="1" ref="O797" ca="1">_FV(A797,"Volume")</f>
        <v>1714</v>
      </c>
      <c r="P797" s="7" cm="1">
        <f t="array" aca="1" ref="P797" ca="1">_FV(A797,"Volume average",TRUE)</f>
        <v>25014</v>
      </c>
      <c r="Q797" t="s">
        <v>923</v>
      </c>
      <c r="S797" t="s">
        <v>2006</v>
      </c>
      <c r="T797" s="25" cm="1">
        <f t="array" aca="1" ref="T797" ca="1">_FV(A797,"Expense ratio",TRUE)</f>
        <v>8.5000000000000006E-3</v>
      </c>
      <c r="U797" s="24" cm="1">
        <f t="array" aca="1" ref="U797" ca="1">_FV(A797,"Market cap",TRUE)</f>
        <v>135348658.66</v>
      </c>
      <c r="V797" s="4">
        <v>135348656</v>
      </c>
      <c r="W797" s="4">
        <v>135348656</v>
      </c>
      <c r="Y797" t="s">
        <v>2045</v>
      </c>
      <c r="Z797" s="5">
        <v>32.468800000000002</v>
      </c>
      <c r="AA797" s="5">
        <v>17.532291000000001</v>
      </c>
      <c r="AB797" s="4">
        <v>0</v>
      </c>
      <c r="AC797" s="4">
        <v>102363</v>
      </c>
      <c r="AE797" s="5">
        <v>10.89481031164239</v>
      </c>
      <c r="AF797" s="5">
        <v>9.4519005591528824</v>
      </c>
      <c r="AI797" s="4">
        <v>102363</v>
      </c>
      <c r="AJ797" s="5">
        <v>3330380.2050000001</v>
      </c>
      <c r="AL797" s="5">
        <v>32.619999999999997</v>
      </c>
      <c r="AM797" s="5">
        <v>28.36</v>
      </c>
      <c r="AN797" t="s">
        <v>90</v>
      </c>
      <c r="AO797" t="str" cm="1">
        <f t="array" aca="1" ref="AO797" ca="1">_FV(A797,"Currency")</f>
        <v>USD</v>
      </c>
      <c r="AP797" t="str" cm="1">
        <f t="array" aca="1" ref="AP797" ca="1">_FV(A797,"Exchange")</f>
        <v>NYSE Arca</v>
      </c>
      <c r="AQ797" s="6" t="str" cm="1">
        <f t="array" aca="1" ref="AQ797" ca="1">_FV(A797,"Exchange abbreviation",TRUE)</f>
        <v>ARCX</v>
      </c>
      <c r="AR797" t="str" cm="1">
        <f t="array" aca="1" ref="AR797" ca="1">_FV(A797,"Instrument type",TRUE)</f>
        <v>ETF</v>
      </c>
    </row>
    <row r="798" spans="1:44" ht="18.75" customHeight="1" x14ac:dyDescent="0.25">
      <c r="A798" t="e" vm="811">
        <v>#VALUE!</v>
      </c>
      <c r="B798" t="s">
        <v>2387</v>
      </c>
      <c r="C798" t="s">
        <v>2388</v>
      </c>
      <c r="D798" s="31" cm="1">
        <f t="array" aca="1" ref="D798" ca="1">_FV(A798,"Last trade time",TRUE)</f>
        <v>45824.840302314064</v>
      </c>
      <c r="E798" s="23" cm="1">
        <f t="array" aca="1" ref="E798" ca="1">_FV(A798,"Price")</f>
        <v>46.651200000000003</v>
      </c>
      <c r="F798" s="27" cm="1">
        <f t="array" aca="1" ref="F798" ca="1">_FV(A798,"Change (%)",TRUE)</f>
        <v>8.7549999999999989E-3</v>
      </c>
      <c r="G798" s="26" cm="1">
        <f t="array" aca="1" ref="G798" ca="1">_FV(A798,"Change")</f>
        <v>0.40489999999999998</v>
      </c>
      <c r="H798" s="23" cm="1">
        <f t="array" aca="1" ref="H798" ca="1">_FV(A798,"Open")</f>
        <v>46.634999999999998</v>
      </c>
      <c r="I798" s="23" cm="1">
        <f t="array" aca="1" ref="I798" ca="1">_FV(A798,"Low")</f>
        <v>46.610500000000002</v>
      </c>
      <c r="J798" s="23" cm="1">
        <f t="array" aca="1" ref="J798" ca="1">_FV(A798,"High")</f>
        <v>46.81</v>
      </c>
      <c r="K798" s="23" cm="1">
        <f t="array" aca="1" ref="K798" ca="1">_FV(A798,"Previous close",TRUE)</f>
        <v>46.246299999999998</v>
      </c>
      <c r="L798" s="26"/>
      <c r="M798" s="23" cm="1">
        <f t="array" aca="1" ref="M798" ca="1">_FV(A798,"52 week low",TRUE)</f>
        <v>39.99</v>
      </c>
      <c r="N798" s="23" cm="1">
        <f t="array" aca="1" ref="N798" ca="1">_FV(A798,"52 week high",TRUE)</f>
        <v>46.9</v>
      </c>
      <c r="O798" s="8" cm="1">
        <f t="array" aca="1" ref="O798" ca="1">_FV(A798,"Volume")</f>
        <v>15457</v>
      </c>
      <c r="P798" s="7" cm="1">
        <f t="array" aca="1" ref="P798" ca="1">_FV(A798,"Volume average",TRUE)</f>
        <v>35860</v>
      </c>
      <c r="Q798" t="s">
        <v>923</v>
      </c>
      <c r="S798" t="s">
        <v>318</v>
      </c>
      <c r="T798" s="25" cm="1">
        <f t="array" aca="1" ref="T798" ca="1">_FV(A798,"Expense ratio",TRUE)</f>
        <v>8.5000000000000006E-3</v>
      </c>
      <c r="U798" s="24" cm="1">
        <f t="array" aca="1" ref="U798" ca="1">_FV(A798,"Market cap",TRUE)</f>
        <v>1022295109.64</v>
      </c>
      <c r="V798" s="4">
        <v>1022272320</v>
      </c>
      <c r="W798" s="4">
        <v>1022272320</v>
      </c>
      <c r="Y798" t="s">
        <v>2300</v>
      </c>
      <c r="Z798" s="5">
        <v>46.5</v>
      </c>
      <c r="AA798" s="19">
        <v>24.719204000000001</v>
      </c>
      <c r="AB798" s="4">
        <v>0</v>
      </c>
      <c r="AC798" s="4">
        <v>58452</v>
      </c>
      <c r="AE798" s="5">
        <v>1.438221521443261</v>
      </c>
      <c r="AF798" s="5">
        <v>8.5587641733392061</v>
      </c>
      <c r="AI798" s="4">
        <v>58452</v>
      </c>
      <c r="AJ798" s="5">
        <v>2718830.4827999999</v>
      </c>
      <c r="AL798" s="5">
        <v>46.9</v>
      </c>
      <c r="AM798" s="5">
        <v>39.99</v>
      </c>
      <c r="AN798" t="s">
        <v>90</v>
      </c>
      <c r="AO798" t="str" cm="1">
        <f t="array" aca="1" ref="AO798" ca="1">_FV(A798,"Currency")</f>
        <v>USD</v>
      </c>
      <c r="AP798" t="str" cm="1">
        <f t="array" aca="1" ref="AP798" ca="1">_FV(A798,"Exchange")</f>
        <v>CBOE BZX Exchange</v>
      </c>
      <c r="AQ798" s="6" t="str" cm="1">
        <f t="array" aca="1" ref="AQ798" ca="1">_FV(A798,"Exchange abbreviation",TRUE)</f>
        <v>BATS</v>
      </c>
      <c r="AR798" t="str" cm="1">
        <f t="array" aca="1" ref="AR798" ca="1">_FV(A798,"Instrument type",TRUE)</f>
        <v>ETF</v>
      </c>
    </row>
    <row r="799" spans="1:44" ht="18.75" customHeight="1" x14ac:dyDescent="0.25">
      <c r="A799" t="e" vm="812">
        <v>#VALUE!</v>
      </c>
      <c r="B799" t="s">
        <v>2389</v>
      </c>
      <c r="C799" t="s">
        <v>2390</v>
      </c>
      <c r="D799" s="31" cm="1">
        <f t="array" aca="1" ref="D799" ca="1">_FV(A799,"Last trade time",TRUE)</f>
        <v>45824.84027780078</v>
      </c>
      <c r="E799" s="23" cm="1">
        <f t="array" aca="1" ref="E799" ca="1">_FV(A799,"Price")</f>
        <v>10.212</v>
      </c>
      <c r="F799" s="27" cm="1">
        <f t="array" aca="1" ref="F799" ca="1">_FV(A799,"Change (%)",TRUE)</f>
        <v>8.8620000000000001E-3</v>
      </c>
      <c r="G799" s="26" cm="1">
        <f t="array" aca="1" ref="G799" ca="1">_FV(A799,"Change")</f>
        <v>8.9700000000000002E-2</v>
      </c>
      <c r="H799" s="23" cm="1">
        <f t="array" aca="1" ref="H799" ca="1">_FV(A799,"Open")</f>
        <v>10.18</v>
      </c>
      <c r="I799" s="23" cm="1">
        <f t="array" aca="1" ref="I799" ca="1">_FV(A799,"Low")</f>
        <v>10.18</v>
      </c>
      <c r="J799" s="23" cm="1">
        <f t="array" aca="1" ref="J799" ca="1">_FV(A799,"High")</f>
        <v>10.212</v>
      </c>
      <c r="K799" s="23" cm="1">
        <f t="array" aca="1" ref="K799" ca="1">_FV(A799,"Previous close",TRUE)</f>
        <v>10.122299999999999</v>
      </c>
      <c r="L799" s="26"/>
      <c r="M799" s="23" cm="1">
        <f t="array" aca="1" ref="M799" ca="1">_FV(A799,"52 week low",TRUE)</f>
        <v>8.42</v>
      </c>
      <c r="N799" s="23" cm="1">
        <f t="array" aca="1" ref="N799" ca="1">_FV(A799,"52 week high",TRUE)</f>
        <v>11.18</v>
      </c>
      <c r="O799" s="8" cm="1">
        <f t="array" aca="1" ref="O799" ca="1">_FV(A799,"Volume")</f>
        <v>380</v>
      </c>
      <c r="P799" s="7" cm="1">
        <f t="array" aca="1" ref="P799" ca="1">_FV(A799,"Volume average",TRUE)</f>
        <v>1250</v>
      </c>
      <c r="Q799" t="s">
        <v>351</v>
      </c>
      <c r="S799" t="s">
        <v>2391</v>
      </c>
      <c r="T799" s="25" cm="1">
        <f t="array" aca="1" ref="T799" ca="1">_FV(A799,"Expense ratio",TRUE)</f>
        <v>8.5000000000000006E-3</v>
      </c>
      <c r="U799" s="24" cm="1">
        <f t="array" aca="1" ref="U799" ca="1">_FV(A799,"Market cap",TRUE)</f>
        <v>3468421.61</v>
      </c>
      <c r="V799" s="4">
        <v>3468421</v>
      </c>
      <c r="W799" s="4">
        <v>3468421</v>
      </c>
      <c r="Y799" t="s">
        <v>2392</v>
      </c>
      <c r="Z799" s="5">
        <v>10.409840000000001</v>
      </c>
      <c r="AA799" s="5">
        <v>33.3765</v>
      </c>
      <c r="AB799" s="4">
        <v>0</v>
      </c>
      <c r="AC799" s="4">
        <v>3063</v>
      </c>
      <c r="AE799" s="5">
        <v>0.87976692683424673</v>
      </c>
      <c r="AF799" s="5">
        <v>-3.0621850124606498</v>
      </c>
      <c r="AI799" s="4">
        <v>3063</v>
      </c>
      <c r="AJ799" s="5">
        <v>31909.721399999999</v>
      </c>
      <c r="AL799" s="5">
        <v>11.18</v>
      </c>
      <c r="AM799" s="5">
        <v>8.42</v>
      </c>
      <c r="AN799" t="s">
        <v>47</v>
      </c>
      <c r="AO799" t="str" cm="1">
        <f t="array" aca="1" ref="AO799" ca="1">_FV(A799,"Currency")</f>
        <v>USD</v>
      </c>
      <c r="AP799" t="str" cm="1">
        <f t="array" aca="1" ref="AP799" ca="1">_FV(A799,"Exchange")</f>
        <v>NYSE Arca</v>
      </c>
      <c r="AQ799" s="6" t="str" cm="1">
        <f t="array" aca="1" ref="AQ799" ca="1">_FV(A799,"Exchange abbreviation",TRUE)</f>
        <v>ARCX</v>
      </c>
      <c r="AR799" t="str" cm="1">
        <f t="array" aca="1" ref="AR799" ca="1">_FV(A799,"Instrument type",TRUE)</f>
        <v>ETF</v>
      </c>
    </row>
    <row r="800" spans="1:44" ht="18.75" customHeight="1" x14ac:dyDescent="0.25">
      <c r="A800" t="e" vm="813">
        <v>#VALUE!</v>
      </c>
      <c r="B800" t="s">
        <v>2393</v>
      </c>
      <c r="C800" t="s">
        <v>2394</v>
      </c>
      <c r="D800" s="31" cm="1">
        <f t="array" aca="1" ref="D800" ca="1">_FV(A800,"Last trade time",TRUE)</f>
        <v>45824.840290520311</v>
      </c>
      <c r="E800" s="23" cm="1">
        <f t="array" aca="1" ref="E800" ca="1">_FV(A800,"Price")</f>
        <v>40.869999999999997</v>
      </c>
      <c r="F800" s="27" cm="1">
        <f t="array" aca="1" ref="F800" ca="1">_FV(A800,"Change (%)",TRUE)</f>
        <v>7.3950000000000005E-3</v>
      </c>
      <c r="G800" s="26" cm="1">
        <f t="array" aca="1" ref="G800" ca="1">_FV(A800,"Change")</f>
        <v>0.3</v>
      </c>
      <c r="H800" s="23" cm="1">
        <f t="array" aca="1" ref="H800" ca="1">_FV(A800,"Open")</f>
        <v>40.93</v>
      </c>
      <c r="I800" s="23" cm="1">
        <f t="array" aca="1" ref="I800" ca="1">_FV(A800,"Low")</f>
        <v>40.869999999999997</v>
      </c>
      <c r="J800" s="23" cm="1">
        <f t="array" aca="1" ref="J800" ca="1">_FV(A800,"High")</f>
        <v>40.99</v>
      </c>
      <c r="K800" s="23" cm="1">
        <f t="array" aca="1" ref="K800" ca="1">_FV(A800,"Previous close",TRUE)</f>
        <v>40.57</v>
      </c>
      <c r="L800" s="26"/>
      <c r="M800" s="23" cm="1">
        <f t="array" aca="1" ref="M800" ca="1">_FV(A800,"52 week low",TRUE)</f>
        <v>35.9</v>
      </c>
      <c r="N800" s="23" cm="1">
        <f t="array" aca="1" ref="N800" ca="1">_FV(A800,"52 week high",TRUE)</f>
        <v>40.99</v>
      </c>
      <c r="O800" s="8" cm="1">
        <f t="array" aca="1" ref="O800" ca="1">_FV(A800,"Volume")</f>
        <v>7023</v>
      </c>
      <c r="P800" s="7" cm="1">
        <f t="array" aca="1" ref="P800" ca="1">_FV(A800,"Volume average",TRUE)</f>
        <v>37775</v>
      </c>
      <c r="Q800" t="s">
        <v>119</v>
      </c>
      <c r="T800" s="25" cm="1">
        <f t="array" aca="1" ref="T800" ca="1">_FV(A800,"Expense ratio",TRUE)</f>
        <v>8.5000000000000006E-3</v>
      </c>
      <c r="U800" s="24" cm="1">
        <f t="array" aca="1" ref="U800" ca="1">_FV(A800,"Market cap",TRUE)</f>
        <v>287930483.92000002</v>
      </c>
      <c r="V800" s="16"/>
      <c r="W800" s="16"/>
      <c r="Z800" s="18"/>
      <c r="AA800" s="20"/>
      <c r="AB800" s="20"/>
      <c r="AC800" s="21">
        <v>37561</v>
      </c>
      <c r="AE800" s="18"/>
      <c r="AF800" s="20"/>
      <c r="AI800" s="21"/>
      <c r="AJ800" s="18"/>
      <c r="AL800" s="18"/>
      <c r="AM800" s="18"/>
      <c r="AN800" t="s">
        <v>73</v>
      </c>
      <c r="AO800" t="str" cm="1">
        <f t="array" aca="1" ref="AO800" ca="1">_FV(A800,"Currency")</f>
        <v>USD</v>
      </c>
      <c r="AP800" t="str" cm="1">
        <f t="array" aca="1" ref="AP800" ca="1">_FV(A800,"Exchange")</f>
        <v>CBOE BZX Exchange</v>
      </c>
      <c r="AQ800" s="6" t="str" cm="1">
        <f t="array" aca="1" ref="AQ800" ca="1">_FV(A800,"Exchange abbreviation",TRUE)</f>
        <v>BATS</v>
      </c>
      <c r="AR800" t="str" cm="1">
        <f t="array" aca="1" ref="AR800" ca="1">_FV(A800,"Instrument type",TRUE)</f>
        <v>ETF</v>
      </c>
    </row>
    <row r="801" spans="1:44" ht="18.75" customHeight="1" x14ac:dyDescent="0.25">
      <c r="A801" t="e" vm="814">
        <v>#VALUE!</v>
      </c>
      <c r="B801" t="s">
        <v>2395</v>
      </c>
      <c r="C801" t="s">
        <v>2396</v>
      </c>
      <c r="D801" s="31" cm="1">
        <f t="array" aca="1" ref="D801" ca="1">_FV(A801,"Last trade time",TRUE)</f>
        <v>45824.840295358597</v>
      </c>
      <c r="E801" s="23" cm="1">
        <f t="array" aca="1" ref="E801" ca="1">_FV(A801,"Price")</f>
        <v>44.707000000000001</v>
      </c>
      <c r="F801" s="27" cm="1">
        <f t="array" aca="1" ref="F801" ca="1">_FV(A801,"Change (%)",TRUE)</f>
        <v>9.7960000000000009E-3</v>
      </c>
      <c r="G801" s="26" cm="1">
        <f t="array" aca="1" ref="G801" ca="1">_FV(A801,"Change")</f>
        <v>0.43369999999999997</v>
      </c>
      <c r="H801" s="23" cm="1">
        <f t="array" aca="1" ref="H801" ca="1">_FV(A801,"Open")</f>
        <v>44.52</v>
      </c>
      <c r="I801" s="23" cm="1">
        <f t="array" aca="1" ref="I801" ca="1">_FV(A801,"Low")</f>
        <v>44.52</v>
      </c>
      <c r="J801" s="23" cm="1">
        <f t="array" aca="1" ref="J801" ca="1">_FV(A801,"High")</f>
        <v>44.89</v>
      </c>
      <c r="K801" s="23" cm="1">
        <f t="array" aca="1" ref="K801" ca="1">_FV(A801,"Previous close",TRUE)</f>
        <v>44.273299999999999</v>
      </c>
      <c r="L801" s="26"/>
      <c r="M801" s="23" cm="1">
        <f t="array" aca="1" ref="M801" ca="1">_FV(A801,"52 week low",TRUE)</f>
        <v>38.799999999999997</v>
      </c>
      <c r="N801" s="23" cm="1">
        <f t="array" aca="1" ref="N801" ca="1">_FV(A801,"52 week high",TRUE)</f>
        <v>44.939900000000002</v>
      </c>
      <c r="O801" s="8" cm="1">
        <f t="array" aca="1" ref="O801" ca="1">_FV(A801,"Volume")</f>
        <v>12684</v>
      </c>
      <c r="P801" s="7" cm="1">
        <f t="array" aca="1" ref="P801" ca="1">_FV(A801,"Volume average",TRUE)</f>
        <v>10701</v>
      </c>
      <c r="Q801" t="s">
        <v>923</v>
      </c>
      <c r="S801" t="s">
        <v>318</v>
      </c>
      <c r="T801" s="25" cm="1">
        <f t="array" aca="1" ref="T801" ca="1">_FV(A801,"Expense ratio",TRUE)</f>
        <v>8.5000000000000006E-3</v>
      </c>
      <c r="U801" s="24" cm="1">
        <f t="array" aca="1" ref="U801" ca="1">_FV(A801,"Market cap",TRUE)</f>
        <v>310801135.85000002</v>
      </c>
      <c r="V801" s="4">
        <v>310794016</v>
      </c>
      <c r="W801" s="4">
        <v>310794016</v>
      </c>
      <c r="Y801" t="s">
        <v>2340</v>
      </c>
      <c r="Z801" s="5">
        <v>44.46</v>
      </c>
      <c r="AA801" s="5">
        <v>24.861013</v>
      </c>
      <c r="AB801" s="4">
        <v>0</v>
      </c>
      <c r="AC801" s="4">
        <v>42350</v>
      </c>
      <c r="AE801" s="5">
        <v>2.9435539142742329</v>
      </c>
      <c r="AF801" s="5">
        <v>9.3857484599917385</v>
      </c>
      <c r="AI801" s="4">
        <v>42350</v>
      </c>
      <c r="AJ801" s="5">
        <v>1884985.7949999999</v>
      </c>
      <c r="AL801" s="5">
        <v>44.77</v>
      </c>
      <c r="AM801" s="5">
        <v>38.799999999999997</v>
      </c>
      <c r="AN801" t="s">
        <v>90</v>
      </c>
      <c r="AO801" t="str" cm="1">
        <f t="array" aca="1" ref="AO801" ca="1">_FV(A801,"Currency")</f>
        <v>USD</v>
      </c>
      <c r="AP801" t="str" cm="1">
        <f t="array" aca="1" ref="AP801" ca="1">_FV(A801,"Exchange")</f>
        <v>CBOE BZX Exchange</v>
      </c>
      <c r="AQ801" s="6" t="str" cm="1">
        <f t="array" aca="1" ref="AQ801" ca="1">_FV(A801,"Exchange abbreviation",TRUE)</f>
        <v>BATS</v>
      </c>
      <c r="AR801" t="str" cm="1">
        <f t="array" aca="1" ref="AR801" ca="1">_FV(A801,"Instrument type",TRUE)</f>
        <v>ETF</v>
      </c>
    </row>
    <row r="802" spans="1:44" ht="18.75" customHeight="1" x14ac:dyDescent="0.25">
      <c r="A802" t="e" vm="815">
        <v>#VALUE!</v>
      </c>
      <c r="B802" t="s">
        <v>2397</v>
      </c>
      <c r="C802" t="s">
        <v>2398</v>
      </c>
      <c r="D802" s="31" cm="1">
        <f t="array" aca="1" ref="D802" ca="1">_FV(A802,"Last trade time",TRUE)</f>
        <v>45824.84027780078</v>
      </c>
      <c r="E802" s="23" cm="1">
        <f t="array" aca="1" ref="E802" ca="1">_FV(A802,"Price")</f>
        <v>33.073</v>
      </c>
      <c r="F802" s="27" cm="1">
        <f t="array" aca="1" ref="F802" ca="1">_FV(A802,"Change (%)",TRUE)</f>
        <v>9.4870000000000006E-3</v>
      </c>
      <c r="G802" s="26" cm="1">
        <f t="array" aca="1" ref="G802" ca="1">_FV(A802,"Change")</f>
        <v>0.31080000000000002</v>
      </c>
      <c r="H802" s="23" cm="1">
        <f t="array" aca="1" ref="H802" ca="1">_FV(A802,"Open")</f>
        <v>33.200000000000003</v>
      </c>
      <c r="I802" s="23" cm="1">
        <f t="array" aca="1" ref="I802" ca="1">_FV(A802,"Low")</f>
        <v>33.073</v>
      </c>
      <c r="J802" s="23" cm="1">
        <f t="array" aca="1" ref="J802" ca="1">_FV(A802,"High")</f>
        <v>33.200000000000003</v>
      </c>
      <c r="K802" s="23" cm="1">
        <f t="array" aca="1" ref="K802" ca="1">_FV(A802,"Previous close",TRUE)</f>
        <v>32.7622</v>
      </c>
      <c r="L802" s="26"/>
      <c r="M802" s="23" cm="1">
        <f t="array" aca="1" ref="M802" ca="1">_FV(A802,"52 week low",TRUE)</f>
        <v>27.48</v>
      </c>
      <c r="N802" s="23" cm="1">
        <f t="array" aca="1" ref="N802" ca="1">_FV(A802,"52 week high",TRUE)</f>
        <v>38.159999999999997</v>
      </c>
      <c r="O802" s="8" cm="1">
        <f t="array" aca="1" ref="O802" ca="1">_FV(A802,"Volume")</f>
        <v>5029</v>
      </c>
      <c r="P802" s="7" cm="1">
        <f t="array" aca="1" ref="P802" ca="1">_FV(A802,"Volume average",TRUE)</f>
        <v>6235</v>
      </c>
      <c r="Q802" t="s">
        <v>50</v>
      </c>
      <c r="S802" t="s">
        <v>584</v>
      </c>
      <c r="T802" s="25" cm="1">
        <f t="array" aca="1" ref="T802" ca="1">_FV(A802,"Expense ratio",TRUE)</f>
        <v>8.5000000000000006E-3</v>
      </c>
      <c r="U802" s="24" cm="1">
        <f t="array" aca="1" ref="U802" ca="1">_FV(A802,"Market cap",TRUE)</f>
        <v>83857841.569999993</v>
      </c>
      <c r="V802" s="4">
        <v>83857840</v>
      </c>
      <c r="W802" s="4">
        <v>83857840</v>
      </c>
      <c r="Y802" t="s">
        <v>2399</v>
      </c>
      <c r="Z802" s="5">
        <v>33.176400000000001</v>
      </c>
      <c r="AA802" s="5">
        <v>23.753222000000001</v>
      </c>
      <c r="AB802" s="5">
        <v>8.7400000000000005E-2</v>
      </c>
      <c r="AC802" s="4">
        <v>12580</v>
      </c>
      <c r="AE802" s="5">
        <v>1.134485583609113</v>
      </c>
      <c r="AF802" s="5">
        <v>4.8342405352790996</v>
      </c>
      <c r="AI802" s="4">
        <v>12580</v>
      </c>
      <c r="AJ802" s="5">
        <v>417798.15399999998</v>
      </c>
      <c r="AL802" s="5">
        <v>38.159999999999997</v>
      </c>
      <c r="AM802" s="5">
        <v>27.48</v>
      </c>
      <c r="AN802" t="s">
        <v>47</v>
      </c>
      <c r="AO802" t="str" cm="1">
        <f t="array" aca="1" ref="AO802" ca="1">_FV(A802,"Currency")</f>
        <v>USD</v>
      </c>
      <c r="AP802" t="str" cm="1">
        <f t="array" aca="1" ref="AP802" ca="1">_FV(A802,"Exchange")</f>
        <v>NYSE Arca</v>
      </c>
      <c r="AQ802" s="6" t="str" cm="1">
        <f t="array" aca="1" ref="AQ802" ca="1">_FV(A802,"Exchange abbreviation",TRUE)</f>
        <v>ARCX</v>
      </c>
      <c r="AR802" t="str" cm="1">
        <f t="array" aca="1" ref="AR802" ca="1">_FV(A802,"Instrument type",TRUE)</f>
        <v>ETF</v>
      </c>
    </row>
    <row r="803" spans="1:44" ht="18.75" customHeight="1" x14ac:dyDescent="0.25">
      <c r="A803" t="e" vm="816">
        <v>#VALUE!</v>
      </c>
      <c r="B803" t="s">
        <v>2400</v>
      </c>
      <c r="C803" t="s">
        <v>2401</v>
      </c>
      <c r="D803" s="31" cm="1">
        <f t="array" aca="1" ref="D803" ca="1">_FV(A803,"Last trade time",TRUE)</f>
        <v>45824.840277823438</v>
      </c>
      <c r="E803" s="23" cm="1">
        <f t="array" aca="1" ref="E803" ca="1">_FV(A803,"Price")</f>
        <v>30.236000000000001</v>
      </c>
      <c r="F803" s="27" cm="1">
        <f t="array" aca="1" ref="F803" ca="1">_FV(A803,"Change (%)",TRUE)</f>
        <v>6.1999999999999998E-3</v>
      </c>
      <c r="G803" s="26" cm="1">
        <f t="array" aca="1" ref="G803" ca="1">_FV(A803,"Change")</f>
        <v>0.18629999999999999</v>
      </c>
      <c r="H803" s="23" cm="1">
        <f t="array" aca="1" ref="H803" ca="1">_FV(A803,"Open")</f>
        <v>30.28</v>
      </c>
      <c r="I803" s="23" cm="1">
        <f t="array" aca="1" ref="I803" ca="1">_FV(A803,"Low")</f>
        <v>30.236000000000001</v>
      </c>
      <c r="J803" s="23" cm="1">
        <f t="array" aca="1" ref="J803" ca="1">_FV(A803,"High")</f>
        <v>30.334499999999998</v>
      </c>
      <c r="K803" s="23" cm="1">
        <f t="array" aca="1" ref="K803" ca="1">_FV(A803,"Previous close",TRUE)</f>
        <v>30.049700000000001</v>
      </c>
      <c r="L803" s="26"/>
      <c r="M803" s="23" cm="1">
        <f t="array" aca="1" ref="M803" ca="1">_FV(A803,"52 week low",TRUE)</f>
        <v>24.01</v>
      </c>
      <c r="N803" s="23" cm="1">
        <f t="array" aca="1" ref="N803" ca="1">_FV(A803,"52 week high",TRUE)</f>
        <v>30.954999999999998</v>
      </c>
      <c r="O803" s="8" cm="1">
        <f t="array" aca="1" ref="O803" ca="1">_FV(A803,"Volume")</f>
        <v>877</v>
      </c>
      <c r="P803" s="7" cm="1">
        <f t="array" aca="1" ref="P803" ca="1">_FV(A803,"Volume average",TRUE)</f>
        <v>4335</v>
      </c>
      <c r="Q803" t="s">
        <v>204</v>
      </c>
      <c r="S803" t="s">
        <v>2162</v>
      </c>
      <c r="T803" s="25" cm="1">
        <f t="array" aca="1" ref="T803" ca="1">_FV(A803,"Expense ratio",TRUE)</f>
        <v>8.5000000000000006E-3</v>
      </c>
      <c r="U803" s="24" cm="1">
        <f t="array" aca="1" ref="U803" ca="1">_FV(A803,"Market cap",TRUE)</f>
        <v>15759168.35</v>
      </c>
      <c r="V803" s="4">
        <v>15759168</v>
      </c>
      <c r="W803" s="4">
        <v>15759168</v>
      </c>
      <c r="X803" t="s">
        <v>2402</v>
      </c>
      <c r="Y803" t="s">
        <v>2403</v>
      </c>
      <c r="Z803" s="5">
        <v>30.257000000000001</v>
      </c>
      <c r="AA803" s="5">
        <v>16.494496999999999</v>
      </c>
      <c r="AB803" s="5">
        <v>1.5099999500000001E-2</v>
      </c>
      <c r="AC803" s="4">
        <v>2730</v>
      </c>
      <c r="AE803" s="5">
        <v>8.6263260422997803</v>
      </c>
      <c r="AF803" s="5">
        <v>24.185740081164049</v>
      </c>
      <c r="AI803" s="4">
        <v>2730</v>
      </c>
      <c r="AJ803" s="5">
        <v>82636.827000000005</v>
      </c>
      <c r="AL803" s="5">
        <v>30.954999999999998</v>
      </c>
      <c r="AM803" s="5">
        <v>24.01</v>
      </c>
      <c r="AN803" t="s">
        <v>47</v>
      </c>
      <c r="AO803" t="str" cm="1">
        <f t="array" aca="1" ref="AO803" ca="1">_FV(A803,"Currency")</f>
        <v>USD</v>
      </c>
      <c r="AP803" t="str" cm="1">
        <f t="array" aca="1" ref="AP803" ca="1">_FV(A803,"Exchange")</f>
        <v>NYSE Arca</v>
      </c>
      <c r="AQ803" s="6" t="str" cm="1">
        <f t="array" aca="1" ref="AQ803" ca="1">_FV(A803,"Exchange abbreviation",TRUE)</f>
        <v>ARCX</v>
      </c>
      <c r="AR803" t="str" cm="1">
        <f t="array" aca="1" ref="AR803" ca="1">_FV(A803,"Instrument type",TRUE)</f>
        <v>ETF</v>
      </c>
    </row>
    <row r="804" spans="1:44" ht="18.75" customHeight="1" x14ac:dyDescent="0.25">
      <c r="A804" t="e" vm="817">
        <v>#VALUE!</v>
      </c>
      <c r="B804" t="s">
        <v>2404</v>
      </c>
      <c r="C804" t="s">
        <v>2405</v>
      </c>
      <c r="D804" s="31" cm="1">
        <f t="array" aca="1" ref="D804" ca="1">_FV(A804,"Last trade time",TRUE)</f>
        <v>45824.84027780078</v>
      </c>
      <c r="E804" s="23" cm="1">
        <f t="array" aca="1" ref="E804" ca="1">_FV(A804,"Price")</f>
        <v>28.905200000000001</v>
      </c>
      <c r="F804" s="27" cm="1">
        <f t="array" aca="1" ref="F804" ca="1">_FV(A804,"Change (%)",TRUE)</f>
        <v>1.4601999999999999E-2</v>
      </c>
      <c r="G804" s="26" cm="1">
        <f t="array" aca="1" ref="G804" ca="1">_FV(A804,"Change")</f>
        <v>0.41599999999999998</v>
      </c>
      <c r="H804" s="23" cm="1">
        <f t="array" aca="1" ref="H804" ca="1">_FV(A804,"Open")</f>
        <v>28.9</v>
      </c>
      <c r="I804" s="23" cm="1">
        <f t="array" aca="1" ref="I804" ca="1">_FV(A804,"Low")</f>
        <v>28.9</v>
      </c>
      <c r="J804" s="23" cm="1">
        <f t="array" aca="1" ref="J804" ca="1">_FV(A804,"High")</f>
        <v>28.905200000000001</v>
      </c>
      <c r="K804" s="23" cm="1">
        <f t="array" aca="1" ref="K804" ca="1">_FV(A804,"Previous close",TRUE)</f>
        <v>28.4892</v>
      </c>
      <c r="L804" s="26"/>
      <c r="M804" s="23" cm="1">
        <f t="array" aca="1" ref="M804" ca="1">_FV(A804,"52 week low",TRUE)</f>
        <v>24.315200000000001</v>
      </c>
      <c r="N804" s="23" cm="1">
        <f t="array" aca="1" ref="N804" ca="1">_FV(A804,"52 week high",TRUE)</f>
        <v>33.15</v>
      </c>
      <c r="O804" s="8" cm="1">
        <f t="array" aca="1" ref="O804" ca="1">_FV(A804,"Volume")</f>
        <v>233</v>
      </c>
      <c r="P804" s="7" cm="1">
        <f t="array" aca="1" ref="P804" ca="1">_FV(A804,"Volume average",TRUE)</f>
        <v>866</v>
      </c>
      <c r="Q804" t="s">
        <v>916</v>
      </c>
      <c r="S804" t="s">
        <v>2406</v>
      </c>
      <c r="T804" s="25" cm="1">
        <f t="array" aca="1" ref="T804" ca="1">_FV(A804,"Expense ratio",TRUE)</f>
        <v>8.5000000000000006E-3</v>
      </c>
      <c r="U804" s="24" cm="1">
        <f t="array" aca="1" ref="U804" ca="1">_FV(A804,"Market cap",TRUE)</f>
        <v>4782867.75</v>
      </c>
      <c r="V804" s="4">
        <v>4782867</v>
      </c>
      <c r="W804" s="4">
        <v>4782867</v>
      </c>
      <c r="Y804" t="s">
        <v>2407</v>
      </c>
      <c r="Z804" s="5">
        <v>28.71</v>
      </c>
      <c r="AA804" s="5">
        <v>16.558009999999999</v>
      </c>
      <c r="AB804" s="5">
        <v>9.4999999999999998E-3</v>
      </c>
      <c r="AC804" s="4">
        <v>633</v>
      </c>
      <c r="AE804" s="5">
        <v>-4.3368524339596259</v>
      </c>
      <c r="AF804" s="5">
        <v>1.3336273750809591</v>
      </c>
      <c r="AI804" s="4">
        <v>633</v>
      </c>
      <c r="AJ804" s="5">
        <v>18174.379499999999</v>
      </c>
      <c r="AL804" s="5">
        <v>33.15</v>
      </c>
      <c r="AM804" s="5">
        <v>24.315000000000001</v>
      </c>
      <c r="AN804" t="s">
        <v>47</v>
      </c>
      <c r="AO804" t="str" cm="1">
        <f t="array" aca="1" ref="AO804" ca="1">_FV(A804,"Currency")</f>
        <v>USD</v>
      </c>
      <c r="AP804" t="str" cm="1">
        <f t="array" aca="1" ref="AP804" ca="1">_FV(A804,"Exchange")</f>
        <v>NYSE Arca</v>
      </c>
      <c r="AQ804" s="6" t="str" cm="1">
        <f t="array" aca="1" ref="AQ804" ca="1">_FV(A804,"Exchange abbreviation",TRUE)</f>
        <v>ARCX</v>
      </c>
      <c r="AR804" t="str" cm="1">
        <f t="array" aca="1" ref="AR804" ca="1">_FV(A804,"Instrument type",TRUE)</f>
        <v>ETF</v>
      </c>
    </row>
    <row r="805" spans="1:44" ht="18.75" customHeight="1" x14ac:dyDescent="0.25">
      <c r="A805" t="e" vm="818">
        <v>#VALUE!</v>
      </c>
      <c r="B805" t="s">
        <v>2408</v>
      </c>
      <c r="C805" t="s">
        <v>2409</v>
      </c>
      <c r="D805" s="31" cm="1">
        <f t="array" aca="1" ref="D805" ca="1">_FV(A805,"Last trade time",TRUE)</f>
        <v>45824.840277812502</v>
      </c>
      <c r="E805" s="23" cm="1">
        <f t="array" aca="1" ref="E805" ca="1">_FV(A805,"Price")</f>
        <v>15.24</v>
      </c>
      <c r="F805" s="27" cm="1">
        <f t="array" aca="1" ref="F805" ca="1">_FV(A805,"Change (%)",TRUE)</f>
        <v>5.2769999999999996E-3</v>
      </c>
      <c r="G805" s="26" cm="1">
        <f t="array" aca="1" ref="G805" ca="1">_FV(A805,"Change")</f>
        <v>0.08</v>
      </c>
      <c r="H805" s="23" cm="1">
        <f t="array" aca="1" ref="H805" ca="1">_FV(A805,"Open")</f>
        <v>15.24</v>
      </c>
      <c r="I805" s="23" cm="1">
        <f t="array" aca="1" ref="I805" ca="1">_FV(A805,"Low")</f>
        <v>15.24</v>
      </c>
      <c r="J805" s="23" cm="1">
        <f t="array" aca="1" ref="J805" ca="1">_FV(A805,"High")</f>
        <v>15.35</v>
      </c>
      <c r="K805" s="23" cm="1">
        <f t="array" aca="1" ref="K805" ca="1">_FV(A805,"Previous close",TRUE)</f>
        <v>15.16</v>
      </c>
      <c r="L805" s="26"/>
      <c r="M805" s="23" cm="1">
        <f t="array" aca="1" ref="M805" ca="1">_FV(A805,"52 week low",TRUE)</f>
        <v>12.44</v>
      </c>
      <c r="N805" s="23" cm="1">
        <f t="array" aca="1" ref="N805" ca="1">_FV(A805,"52 week high",TRUE)</f>
        <v>15.35</v>
      </c>
      <c r="O805" s="8" cm="1">
        <f t="array" aca="1" ref="O805" ca="1">_FV(A805,"Volume")</f>
        <v>3659</v>
      </c>
      <c r="P805" s="7" cm="1">
        <f t="array" aca="1" ref="P805" ca="1">_FV(A805,"Volume average",TRUE)</f>
        <v>5094</v>
      </c>
      <c r="Q805" t="s">
        <v>1316</v>
      </c>
      <c r="S805" t="s">
        <v>318</v>
      </c>
      <c r="T805" s="25" cm="1">
        <f t="array" aca="1" ref="T805" ca="1">_FV(A805,"Expense ratio",TRUE)</f>
        <v>8.5000000000000006E-3</v>
      </c>
      <c r="U805" s="24" cm="1">
        <f t="array" aca="1" ref="U805" ca="1">_FV(A805,"Market cap",TRUE)</f>
        <v>55241346.759999998</v>
      </c>
      <c r="V805" s="4">
        <v>55240088</v>
      </c>
      <c r="W805" s="4">
        <v>55240088</v>
      </c>
      <c r="X805" t="s">
        <v>2410</v>
      </c>
      <c r="Y805" t="s">
        <v>2411</v>
      </c>
      <c r="Z805" s="5">
        <v>15.17</v>
      </c>
      <c r="AA805" s="5">
        <v>15.609970000000001</v>
      </c>
      <c r="AB805" s="5">
        <v>2.6500002000000002E-2</v>
      </c>
      <c r="AC805" s="4">
        <v>7222</v>
      </c>
      <c r="AE805" s="5">
        <v>14.70078417447429</v>
      </c>
      <c r="AF805" s="5">
        <v>7.5916932308015772</v>
      </c>
      <c r="AI805" s="4">
        <v>7222</v>
      </c>
      <c r="AJ805" s="5">
        <v>109268.86</v>
      </c>
      <c r="AL805" s="5">
        <v>15.21</v>
      </c>
      <c r="AM805" s="5">
        <v>12.44</v>
      </c>
      <c r="AN805" t="s">
        <v>47</v>
      </c>
      <c r="AO805" t="str" cm="1">
        <f t="array" aca="1" ref="AO805" ca="1">_FV(A805,"Currency")</f>
        <v>USD</v>
      </c>
      <c r="AP805" t="str" cm="1">
        <f t="array" aca="1" ref="AP805" ca="1">_FV(A805,"Exchange")</f>
        <v>NYSE Arca</v>
      </c>
      <c r="AQ805" s="6" t="str" cm="1">
        <f t="array" aca="1" ref="AQ805" ca="1">_FV(A805,"Exchange abbreviation",TRUE)</f>
        <v>ARCX</v>
      </c>
      <c r="AR805" t="str" cm="1">
        <f t="array" aca="1" ref="AR805" ca="1">_FV(A805,"Instrument type",TRUE)</f>
        <v>ETF</v>
      </c>
    </row>
    <row r="806" spans="1:44" ht="18.75" customHeight="1" x14ac:dyDescent="0.25">
      <c r="A806" t="e" vm="819">
        <v>#VALUE!</v>
      </c>
      <c r="B806" t="s">
        <v>2412</v>
      </c>
      <c r="C806" t="s">
        <v>2413</v>
      </c>
      <c r="D806" s="31" cm="1">
        <f t="array" aca="1" ref="D806" ca="1">_FV(A806,"Last trade time",TRUE)</f>
        <v>45824.840292835157</v>
      </c>
      <c r="E806" s="23" cm="1">
        <f t="array" aca="1" ref="E806" ca="1">_FV(A806,"Price")</f>
        <v>40.2209</v>
      </c>
      <c r="F806" s="27" cm="1">
        <f t="array" aca="1" ref="F806" ca="1">_FV(A806,"Change (%)",TRUE)</f>
        <v>6.7810000000000006E-3</v>
      </c>
      <c r="G806" s="26" cm="1">
        <f t="array" aca="1" ref="G806" ca="1">_FV(A806,"Change")</f>
        <v>0.27089999999999997</v>
      </c>
      <c r="H806" s="23" cm="1">
        <f t="array" aca="1" ref="H806" ca="1">_FV(A806,"Open")</f>
        <v>40.1</v>
      </c>
      <c r="I806" s="23" cm="1">
        <f t="array" aca="1" ref="I806" ca="1">_FV(A806,"Low")</f>
        <v>40.1</v>
      </c>
      <c r="J806" s="23" cm="1">
        <f t="array" aca="1" ref="J806" ca="1">_FV(A806,"High")</f>
        <v>40.349899999999998</v>
      </c>
      <c r="K806" s="23" cm="1">
        <f t="array" aca="1" ref="K806" ca="1">_FV(A806,"Previous close",TRUE)</f>
        <v>39.950000000000003</v>
      </c>
      <c r="L806" s="26"/>
      <c r="M806" s="23" cm="1">
        <f t="array" aca="1" ref="M806" ca="1">_FV(A806,"52 week low",TRUE)</f>
        <v>35.83</v>
      </c>
      <c r="N806" s="23" cm="1">
        <f t="array" aca="1" ref="N806" ca="1">_FV(A806,"52 week high",TRUE)</f>
        <v>40.399900000000002</v>
      </c>
      <c r="O806" s="8" cm="1">
        <f t="array" aca="1" ref="O806" ca="1">_FV(A806,"Volume")</f>
        <v>7379</v>
      </c>
      <c r="P806" s="7" cm="1">
        <f t="array" aca="1" ref="P806" ca="1">_FV(A806,"Volume average",TRUE)</f>
        <v>35065</v>
      </c>
      <c r="Q806" t="s">
        <v>923</v>
      </c>
      <c r="S806" t="s">
        <v>318</v>
      </c>
      <c r="T806" s="25" cm="1">
        <f t="array" aca="1" ref="T806" ca="1">_FV(A806,"Expense ratio",TRUE)</f>
        <v>8.5000000000000006E-3</v>
      </c>
      <c r="U806" s="24" cm="1">
        <f t="array" aca="1" ref="U806" ca="1">_FV(A806,"Market cap",TRUE)</f>
        <v>326323104.05000001</v>
      </c>
      <c r="V806" s="4">
        <v>326315744</v>
      </c>
      <c r="W806" s="4">
        <v>326315744</v>
      </c>
      <c r="Y806" t="s">
        <v>2414</v>
      </c>
      <c r="Z806" s="5">
        <v>40.07</v>
      </c>
      <c r="AA806" s="5">
        <v>24.682559999999999</v>
      </c>
      <c r="AB806" s="4">
        <v>0</v>
      </c>
      <c r="AC806" s="4">
        <v>35398</v>
      </c>
      <c r="AE806" s="5">
        <v>1.9491795056035821</v>
      </c>
      <c r="AF806" s="5">
        <v>5.0733375043886966</v>
      </c>
      <c r="AI806" s="4">
        <v>35398</v>
      </c>
      <c r="AJ806" s="5">
        <v>1419183.6956</v>
      </c>
      <c r="AL806" s="5">
        <v>40.4</v>
      </c>
      <c r="AM806" s="5">
        <v>35.83</v>
      </c>
      <c r="AN806" t="s">
        <v>90</v>
      </c>
      <c r="AO806" t="str" cm="1">
        <f t="array" aca="1" ref="AO806" ca="1">_FV(A806,"Currency")</f>
        <v>USD</v>
      </c>
      <c r="AP806" t="str" cm="1">
        <f t="array" aca="1" ref="AP806" ca="1">_FV(A806,"Exchange")</f>
        <v>CBOE BZX Exchange</v>
      </c>
      <c r="AQ806" s="6" t="str" cm="1">
        <f t="array" aca="1" ref="AQ806" ca="1">_FV(A806,"Exchange abbreviation",TRUE)</f>
        <v>BATS</v>
      </c>
      <c r="AR806" t="str" cm="1">
        <f t="array" aca="1" ref="AR806" ca="1">_FV(A806,"Instrument type",TRUE)</f>
        <v>ETF</v>
      </c>
    </row>
    <row r="807" spans="1:44" ht="18.75" customHeight="1" x14ac:dyDescent="0.25">
      <c r="A807" t="e" vm="820">
        <v>#VALUE!</v>
      </c>
      <c r="B807" t="s">
        <v>2415</v>
      </c>
      <c r="C807" t="s">
        <v>2371</v>
      </c>
      <c r="D807" s="31" cm="1">
        <f t="array" aca="1" ref="D807" ca="1">_FV(A807,"Last trade time",TRUE)</f>
        <v>45824.840277789066</v>
      </c>
      <c r="E807" s="23" cm="1">
        <f t="array" aca="1" ref="E807" ca="1">_FV(A807,"Price")</f>
        <v>27.46</v>
      </c>
      <c r="F807" s="27" cm="1">
        <f t="array" aca="1" ref="F807" ca="1">_FV(A807,"Change (%)",TRUE)</f>
        <v>1.0939999999999999E-3</v>
      </c>
      <c r="G807" s="26" cm="1">
        <f t="array" aca="1" ref="G807" ca="1">_FV(A807,"Change")</f>
        <v>0.03</v>
      </c>
      <c r="H807" s="23" cm="1">
        <f t="array" aca="1" ref="H807" ca="1">_FV(A807,"Open")</f>
        <v>27.47</v>
      </c>
      <c r="I807" s="23" cm="1">
        <f t="array" aca="1" ref="I807" ca="1">_FV(A807,"Low")</f>
        <v>27.44</v>
      </c>
      <c r="J807" s="23" cm="1">
        <f t="array" aca="1" ref="J807" ca="1">_FV(A807,"High")</f>
        <v>27.57</v>
      </c>
      <c r="K807" s="23" cm="1">
        <f t="array" aca="1" ref="K807" ca="1">_FV(A807,"Previous close",TRUE)</f>
        <v>27.43</v>
      </c>
      <c r="L807" s="26"/>
      <c r="M807" s="23" cm="1">
        <f t="array" aca="1" ref="M807" ca="1">_FV(A807,"52 week low",TRUE)</f>
        <v>24.16</v>
      </c>
      <c r="N807" s="23" cm="1">
        <f t="array" aca="1" ref="N807" ca="1">_FV(A807,"52 week high",TRUE)</f>
        <v>27.708500000000001</v>
      </c>
      <c r="O807" s="8" cm="1">
        <f t="array" aca="1" ref="O807" ca="1">_FV(A807,"Volume")</f>
        <v>34110</v>
      </c>
      <c r="P807" s="7" cm="1">
        <f t="array" aca="1" ref="P807" ca="1">_FV(A807,"Volume average",TRUE)</f>
        <v>63022</v>
      </c>
      <c r="Q807" t="s">
        <v>923</v>
      </c>
      <c r="S807" t="s">
        <v>2006</v>
      </c>
      <c r="T807" s="25" cm="1">
        <f t="array" aca="1" ref="T807" ca="1">_FV(A807,"Expense ratio",TRUE)</f>
        <v>8.5000000000000006E-3</v>
      </c>
      <c r="U807" s="24" cm="1">
        <f t="array" aca="1" ref="U807" ca="1">_FV(A807,"Market cap",TRUE)</f>
        <v>32748211.870000001</v>
      </c>
      <c r="V807" s="4">
        <v>32748212</v>
      </c>
      <c r="W807" s="4">
        <v>32748212</v>
      </c>
      <c r="Y807" t="s">
        <v>2416</v>
      </c>
      <c r="Z807" s="5">
        <v>26.9849</v>
      </c>
      <c r="AA807" s="19">
        <v>16.243079999999999</v>
      </c>
      <c r="AB807" s="4">
        <v>0</v>
      </c>
      <c r="AC807" s="4">
        <v>21849</v>
      </c>
      <c r="AE807" s="5">
        <v>11.652779870557749</v>
      </c>
      <c r="AF807" s="5">
        <v>8.1567589706236667</v>
      </c>
      <c r="AI807" s="4">
        <v>21849</v>
      </c>
      <c r="AJ807" s="5">
        <v>599783.45369999995</v>
      </c>
      <c r="AL807" s="5">
        <v>27.64</v>
      </c>
      <c r="AM807" s="5">
        <v>24.16</v>
      </c>
      <c r="AN807" t="s">
        <v>47</v>
      </c>
      <c r="AO807" t="str" cm="1">
        <f t="array" aca="1" ref="AO807" ca="1">_FV(A807,"Currency")</f>
        <v>USD</v>
      </c>
      <c r="AP807" t="str" cm="1">
        <f t="array" aca="1" ref="AP807" ca="1">_FV(A807,"Exchange")</f>
        <v>NYSE Arca</v>
      </c>
      <c r="AQ807" s="6" t="str" cm="1">
        <f t="array" aca="1" ref="AQ807" ca="1">_FV(A807,"Exchange abbreviation",TRUE)</f>
        <v>ARCX</v>
      </c>
      <c r="AR807" t="str" cm="1">
        <f t="array" aca="1" ref="AR807" ca="1">_FV(A807,"Instrument type",TRUE)</f>
        <v>ETF</v>
      </c>
    </row>
    <row r="808" spans="1:44" ht="18.75" customHeight="1" x14ac:dyDescent="0.25">
      <c r="A808" t="e" vm="821">
        <v>#VALUE!</v>
      </c>
      <c r="B808" t="s">
        <v>2417</v>
      </c>
      <c r="C808" t="s">
        <v>2418</v>
      </c>
      <c r="D808" s="31" cm="1">
        <f t="array" aca="1" ref="D808" ca="1">_FV(A808,"Last trade time",TRUE)</f>
        <v>45824.84027780078</v>
      </c>
      <c r="E808" s="23" cm="1">
        <f t="array" aca="1" ref="E808" ca="1">_FV(A808,"Price")</f>
        <v>32.229100000000003</v>
      </c>
      <c r="F808" s="27" cm="1">
        <f t="array" aca="1" ref="F808" ca="1">_FV(A808,"Change (%)",TRUE)</f>
        <v>1.3812999999999999E-2</v>
      </c>
      <c r="G808" s="26" cm="1">
        <f t="array" aca="1" ref="G808" ca="1">_FV(A808,"Change")</f>
        <v>0.43909999999999999</v>
      </c>
      <c r="H808" s="23" cm="1">
        <f t="array" aca="1" ref="H808" ca="1">_FV(A808,"Open")</f>
        <v>32.134999999999998</v>
      </c>
      <c r="I808" s="23" cm="1">
        <f t="array" aca="1" ref="I808" ca="1">_FV(A808,"Low")</f>
        <v>32.11</v>
      </c>
      <c r="J808" s="23" cm="1">
        <f t="array" aca="1" ref="J808" ca="1">_FV(A808,"High")</f>
        <v>32.32</v>
      </c>
      <c r="K808" s="23" cm="1">
        <f t="array" aca="1" ref="K808" ca="1">_FV(A808,"Previous close",TRUE)</f>
        <v>31.79</v>
      </c>
      <c r="L808" s="26"/>
      <c r="M808" s="23" cm="1">
        <f t="array" aca="1" ref="M808" ca="1">_FV(A808,"52 week low",TRUE)</f>
        <v>22.92</v>
      </c>
      <c r="N808" s="23" cm="1">
        <f t="array" aca="1" ref="N808" ca="1">_FV(A808,"52 week high",TRUE)</f>
        <v>33.229999999999997</v>
      </c>
      <c r="O808" s="8" cm="1">
        <f t="array" aca="1" ref="O808" ca="1">_FV(A808,"Volume")</f>
        <v>4659</v>
      </c>
      <c r="P808" s="7" cm="1">
        <f t="array" aca="1" ref="P808" ca="1">_FV(A808,"Volume average",TRUE)</f>
        <v>20309</v>
      </c>
      <c r="Q808" t="s">
        <v>698</v>
      </c>
      <c r="S808" t="s">
        <v>318</v>
      </c>
      <c r="T808" s="25" cm="1">
        <f t="array" aca="1" ref="T808" ca="1">_FV(A808,"Expense ratio",TRUE)</f>
        <v>8.5000000000000006E-3</v>
      </c>
      <c r="U808" s="24" cm="1">
        <f t="array" aca="1" ref="U808" ca="1">_FV(A808,"Market cap",TRUE)</f>
        <v>70764670</v>
      </c>
      <c r="V808" s="4">
        <v>70763264</v>
      </c>
      <c r="W808" s="4">
        <v>70763264</v>
      </c>
      <c r="Y808" t="s">
        <v>2419</v>
      </c>
      <c r="Z808" s="5">
        <v>32.409999999999997</v>
      </c>
      <c r="AA808" s="5">
        <v>37.213572999999997</v>
      </c>
      <c r="AB808" s="4">
        <v>0</v>
      </c>
      <c r="AC808" s="4">
        <v>22819</v>
      </c>
      <c r="AE808" s="5">
        <v>6.3624310518615834</v>
      </c>
      <c r="AF808" s="5">
        <v>17.942993204835499</v>
      </c>
      <c r="AI808" s="4">
        <v>22819</v>
      </c>
      <c r="AJ808" s="5">
        <v>739639.09270000004</v>
      </c>
      <c r="AL808" s="5">
        <v>33.229999999999997</v>
      </c>
      <c r="AM808" s="5">
        <v>22.92</v>
      </c>
      <c r="AN808" t="s">
        <v>47</v>
      </c>
      <c r="AO808" t="str" cm="1">
        <f t="array" aca="1" ref="AO808" ca="1">_FV(A808,"Currency")</f>
        <v>USD</v>
      </c>
      <c r="AP808" t="str" cm="1">
        <f t="array" aca="1" ref="AP808" ca="1">_FV(A808,"Exchange")</f>
        <v>NYSE Arca</v>
      </c>
      <c r="AQ808" s="6" t="str" cm="1">
        <f t="array" aca="1" ref="AQ808" ca="1">_FV(A808,"Exchange abbreviation",TRUE)</f>
        <v>ARCX</v>
      </c>
      <c r="AR808" t="str" cm="1">
        <f t="array" aca="1" ref="AR808" ca="1">_FV(A808,"Instrument type",TRUE)</f>
        <v>ETF</v>
      </c>
    </row>
    <row r="809" spans="1:44" ht="18.75" customHeight="1" x14ac:dyDescent="0.25">
      <c r="A809" t="e" vm="822">
        <v>#VALUE!</v>
      </c>
      <c r="B809" t="s">
        <v>2420</v>
      </c>
      <c r="C809" t="s">
        <v>2182</v>
      </c>
      <c r="D809" s="31" cm="1">
        <f t="array" aca="1" ref="D809" ca="1">_FV(A809,"Last trade time",TRUE)</f>
        <v>45824.840277812502</v>
      </c>
      <c r="E809" s="23" cm="1">
        <f t="array" aca="1" ref="E809" ca="1">_FV(A809,"Price")</f>
        <v>30.48</v>
      </c>
      <c r="F809" s="27" cm="1">
        <f t="array" aca="1" ref="F809" ca="1">_FV(A809,"Change (%)",TRUE)</f>
        <v>1.9719999999999998E-3</v>
      </c>
      <c r="G809" s="26" cm="1">
        <f t="array" aca="1" ref="G809" ca="1">_FV(A809,"Change")</f>
        <v>0.06</v>
      </c>
      <c r="H809" s="23" cm="1">
        <f t="array" aca="1" ref="H809" ca="1">_FV(A809,"Open")</f>
        <v>30.6</v>
      </c>
      <c r="I809" s="23" cm="1">
        <f t="array" aca="1" ref="I809" ca="1">_FV(A809,"Low")</f>
        <v>30.48</v>
      </c>
      <c r="J809" s="23" cm="1">
        <f t="array" aca="1" ref="J809" ca="1">_FV(A809,"High")</f>
        <v>30.77</v>
      </c>
      <c r="K809" s="23" cm="1">
        <f t="array" aca="1" ref="K809" ca="1">_FV(A809,"Previous close",TRUE)</f>
        <v>30.42</v>
      </c>
      <c r="L809" s="26"/>
      <c r="M809" s="23" cm="1">
        <f t="array" aca="1" ref="M809" ca="1">_FV(A809,"52 week low",TRUE)</f>
        <v>26.16</v>
      </c>
      <c r="N809" s="23" cm="1">
        <f t="array" aca="1" ref="N809" ca="1">_FV(A809,"52 week high",TRUE)</f>
        <v>30.79</v>
      </c>
      <c r="O809" s="8" cm="1">
        <f t="array" aca="1" ref="O809" ca="1">_FV(A809,"Volume")</f>
        <v>10342</v>
      </c>
      <c r="P809" s="7" cm="1">
        <f t="array" aca="1" ref="P809" ca="1">_FV(A809,"Volume average",TRUE)</f>
        <v>11003</v>
      </c>
      <c r="Q809" t="s">
        <v>923</v>
      </c>
      <c r="S809" t="s">
        <v>2006</v>
      </c>
      <c r="T809" s="25" cm="1">
        <f t="array" aca="1" ref="T809" ca="1">_FV(A809,"Expense ratio",TRUE)</f>
        <v>8.5000000000000006E-3</v>
      </c>
      <c r="U809" s="24" cm="1">
        <f t="array" aca="1" ref="U809" ca="1">_FV(A809,"Market cap",TRUE)</f>
        <v>85243728.540000007</v>
      </c>
      <c r="V809" s="4">
        <v>85243728</v>
      </c>
      <c r="W809" s="4">
        <v>85243728</v>
      </c>
      <c r="Y809" t="s">
        <v>2421</v>
      </c>
      <c r="Z809" s="5">
        <v>30.6145</v>
      </c>
      <c r="AB809" s="4">
        <v>0</v>
      </c>
      <c r="AC809" s="4">
        <v>56826</v>
      </c>
      <c r="AE809" s="5">
        <v>10.881093363654371</v>
      </c>
      <c r="AF809" s="5">
        <v>9.2698643632121538</v>
      </c>
      <c r="AI809" s="4">
        <v>56826</v>
      </c>
      <c r="AJ809" s="5">
        <v>1738136.862</v>
      </c>
      <c r="AL809" s="5">
        <v>30.65</v>
      </c>
      <c r="AM809" s="5">
        <v>26.16</v>
      </c>
      <c r="AN809" t="s">
        <v>90</v>
      </c>
      <c r="AO809" t="str" cm="1">
        <f t="array" aca="1" ref="AO809" ca="1">_FV(A809,"Currency")</f>
        <v>USD</v>
      </c>
      <c r="AP809" t="str" cm="1">
        <f t="array" aca="1" ref="AP809" ca="1">_FV(A809,"Exchange")</f>
        <v>NYSE Arca</v>
      </c>
      <c r="AQ809" s="6" t="str" cm="1">
        <f t="array" aca="1" ref="AQ809" ca="1">_FV(A809,"Exchange abbreviation",TRUE)</f>
        <v>ARCX</v>
      </c>
      <c r="AR809" t="str" cm="1">
        <f t="array" aca="1" ref="AR809" ca="1">_FV(A809,"Instrument type",TRUE)</f>
        <v>ETF</v>
      </c>
    </row>
    <row r="810" spans="1:44" ht="18.75" customHeight="1" x14ac:dyDescent="0.25">
      <c r="A810" t="e" vm="823">
        <v>#VALUE!</v>
      </c>
      <c r="B810" t="s">
        <v>2422</v>
      </c>
      <c r="C810" t="s">
        <v>2423</v>
      </c>
      <c r="D810" s="31" cm="1">
        <f t="array" aca="1" ref="D810" ca="1">_FV(A810,"Last trade time",TRUE)</f>
        <v>45824.840295358597</v>
      </c>
      <c r="E810" s="23" cm="1">
        <f t="array" aca="1" ref="E810" ca="1">_FV(A810,"Price")</f>
        <v>43.31</v>
      </c>
      <c r="F810" s="27" cm="1">
        <f t="array" aca="1" ref="F810" ca="1">_FV(A810,"Change (%)",TRUE)</f>
        <v>7.2750000000000002E-3</v>
      </c>
      <c r="G810" s="26" cm="1">
        <f t="array" aca="1" ref="G810" ca="1">_FV(A810,"Change")</f>
        <v>0.31280000000000002</v>
      </c>
      <c r="H810" s="23" cm="1">
        <f t="array" aca="1" ref="H810" ca="1">_FV(A810,"Open")</f>
        <v>43.19</v>
      </c>
      <c r="I810" s="23" cm="1">
        <f t="array" aca="1" ref="I810" ca="1">_FV(A810,"Low")</f>
        <v>43.19</v>
      </c>
      <c r="J810" s="23" cm="1">
        <f t="array" aca="1" ref="J810" ca="1">_FV(A810,"High")</f>
        <v>43.528300000000002</v>
      </c>
      <c r="K810" s="23" cm="1">
        <f t="array" aca="1" ref="K810" ca="1">_FV(A810,"Previous close",TRUE)</f>
        <v>42.997199999999999</v>
      </c>
      <c r="L810" s="26"/>
      <c r="M810" s="23" cm="1">
        <f t="array" aca="1" ref="M810" ca="1">_FV(A810,"52 week low",TRUE)</f>
        <v>37.770200000000003</v>
      </c>
      <c r="N810" s="23" cm="1">
        <f t="array" aca="1" ref="N810" ca="1">_FV(A810,"52 week high",TRUE)</f>
        <v>43.528300000000002</v>
      </c>
      <c r="O810" s="8" cm="1">
        <f t="array" aca="1" ref="O810" ca="1">_FV(A810,"Volume")</f>
        <v>14712</v>
      </c>
      <c r="P810" s="7" cm="1">
        <f t="array" aca="1" ref="P810" ca="1">_FV(A810,"Volume average",TRUE)</f>
        <v>20415</v>
      </c>
      <c r="Q810" t="s">
        <v>923</v>
      </c>
      <c r="S810" t="s">
        <v>318</v>
      </c>
      <c r="T810" s="25" cm="1">
        <f t="array" aca="1" ref="T810" ca="1">_FV(A810,"Expense ratio",TRUE)</f>
        <v>8.5000000000000006E-3</v>
      </c>
      <c r="U810" s="24" cm="1">
        <f t="array" aca="1" ref="U810" ca="1">_FV(A810,"Market cap",TRUE)</f>
        <v>341552539.12</v>
      </c>
      <c r="V810" s="4">
        <v>341544736</v>
      </c>
      <c r="W810" s="4">
        <v>341544736</v>
      </c>
      <c r="Y810" t="s">
        <v>2337</v>
      </c>
      <c r="Z810" s="5">
        <v>43.14</v>
      </c>
      <c r="AA810" s="5">
        <v>24.764779999999998</v>
      </c>
      <c r="AB810" s="4">
        <v>0</v>
      </c>
      <c r="AC810" s="4">
        <v>18704</v>
      </c>
      <c r="AE810" s="5">
        <v>2.8977898792120089</v>
      </c>
      <c r="AF810" s="5">
        <v>9.3803803622918522</v>
      </c>
      <c r="AI810" s="4">
        <v>18704</v>
      </c>
      <c r="AJ810" s="5">
        <v>807030.84</v>
      </c>
      <c r="AL810" s="5">
        <v>43.215000000000003</v>
      </c>
      <c r="AM810" s="5">
        <v>37.770000000000003</v>
      </c>
      <c r="AN810" t="s">
        <v>47</v>
      </c>
      <c r="AO810" t="str" cm="1">
        <f t="array" aca="1" ref="AO810" ca="1">_FV(A810,"Currency")</f>
        <v>USD</v>
      </c>
      <c r="AP810" t="str" cm="1">
        <f t="array" aca="1" ref="AP810" ca="1">_FV(A810,"Exchange")</f>
        <v>CBOE BZX Exchange</v>
      </c>
      <c r="AQ810" s="6" t="str" cm="1">
        <f t="array" aca="1" ref="AQ810" ca="1">_FV(A810,"Exchange abbreviation",TRUE)</f>
        <v>BATS</v>
      </c>
      <c r="AR810" t="str" cm="1">
        <f t="array" aca="1" ref="AR810" ca="1">_FV(A810,"Instrument type",TRUE)</f>
        <v>ETF</v>
      </c>
    </row>
    <row r="811" spans="1:44" ht="18.75" customHeight="1" x14ac:dyDescent="0.25">
      <c r="A811" t="e" vm="824">
        <v>#VALUE!</v>
      </c>
      <c r="B811" t="s">
        <v>2424</v>
      </c>
      <c r="C811" t="s">
        <v>2425</v>
      </c>
      <c r="D811" s="31" cm="1">
        <f t="array" aca="1" ref="D811" ca="1">_FV(A811,"Last trade time",TRUE)</f>
        <v>45824.840302117969</v>
      </c>
      <c r="E811" s="23" cm="1">
        <f t="array" aca="1" ref="E811" ca="1">_FV(A811,"Price")</f>
        <v>38.380000000000003</v>
      </c>
      <c r="F811" s="27" cm="1">
        <f t="array" aca="1" ref="F811" ca="1">_FV(A811,"Change (%)",TRUE)</f>
        <v>6.5569999999999995E-3</v>
      </c>
      <c r="G811" s="26" cm="1">
        <f t="array" aca="1" ref="G811" ca="1">_FV(A811,"Change")</f>
        <v>0.25</v>
      </c>
      <c r="H811" s="23" cm="1">
        <f t="array" aca="1" ref="H811" ca="1">_FV(A811,"Open")</f>
        <v>38.39</v>
      </c>
      <c r="I811" s="23" cm="1">
        <f t="array" aca="1" ref="I811" ca="1">_FV(A811,"Low")</f>
        <v>38.33</v>
      </c>
      <c r="J811" s="23" cm="1">
        <f t="array" aca="1" ref="J811" ca="1">_FV(A811,"High")</f>
        <v>38.479999999999997</v>
      </c>
      <c r="K811" s="23" cm="1">
        <f t="array" aca="1" ref="K811" ca="1">_FV(A811,"Previous close",TRUE)</f>
        <v>38.130000000000003</v>
      </c>
      <c r="L811" s="26"/>
      <c r="M811" s="23" cm="1">
        <f t="array" aca="1" ref="M811" ca="1">_FV(A811,"52 week low",TRUE)</f>
        <v>33.78</v>
      </c>
      <c r="N811" s="23" cm="1">
        <f t="array" aca="1" ref="N811" ca="1">_FV(A811,"52 week high",TRUE)</f>
        <v>38.479999999999997</v>
      </c>
      <c r="O811" s="8" cm="1">
        <f t="array" aca="1" ref="O811" ca="1">_FV(A811,"Volume")</f>
        <v>144979</v>
      </c>
      <c r="P811" s="7" cm="1">
        <f t="array" aca="1" ref="P811" ca="1">_FV(A811,"Volume average",TRUE)</f>
        <v>26921</v>
      </c>
      <c r="Q811" t="s">
        <v>923</v>
      </c>
      <c r="S811" t="s">
        <v>318</v>
      </c>
      <c r="T811" s="25" cm="1">
        <f t="array" aca="1" ref="T811" ca="1">_FV(A811,"Expense ratio",TRUE)</f>
        <v>8.5000000000000006E-3</v>
      </c>
      <c r="U811" s="24" cm="1">
        <f t="array" aca="1" ref="U811" ca="1">_FV(A811,"Market cap",TRUE)</f>
        <v>342090887.12</v>
      </c>
      <c r="V811" s="4">
        <v>342083296</v>
      </c>
      <c r="W811" s="4">
        <v>342083296</v>
      </c>
      <c r="Y811" t="s">
        <v>2426</v>
      </c>
      <c r="Z811" s="5">
        <v>38.25</v>
      </c>
      <c r="AA811" s="5">
        <v>24.667894</v>
      </c>
      <c r="AB811" s="4">
        <v>0</v>
      </c>
      <c r="AC811" s="4">
        <v>50052</v>
      </c>
      <c r="AE811" s="5">
        <v>2.5864382660642389</v>
      </c>
      <c r="AF811" s="5">
        <v>9.2946916778055666</v>
      </c>
      <c r="AH811" s="16"/>
      <c r="AI811" s="4">
        <v>50052</v>
      </c>
      <c r="AJ811" s="5">
        <v>1913713.1939999999</v>
      </c>
      <c r="AL811" s="5">
        <v>38.39</v>
      </c>
      <c r="AM811" s="5">
        <v>33.78</v>
      </c>
      <c r="AN811" t="s">
        <v>90</v>
      </c>
      <c r="AO811" t="str" cm="1">
        <f t="array" aca="1" ref="AO811" ca="1">_FV(A811,"Currency")</f>
        <v>USD</v>
      </c>
      <c r="AP811" t="str" cm="1">
        <f t="array" aca="1" ref="AP811" ca="1">_FV(A811,"Exchange")</f>
        <v>CBOE BZX Exchange</v>
      </c>
      <c r="AQ811" s="6" t="str" cm="1">
        <f t="array" aca="1" ref="AQ811" ca="1">_FV(A811,"Exchange abbreviation",TRUE)</f>
        <v>BATS</v>
      </c>
      <c r="AR811" t="str" cm="1">
        <f t="array" aca="1" ref="AR811" ca="1">_FV(A811,"Instrument type",TRUE)</f>
        <v>ETF</v>
      </c>
    </row>
    <row r="812" spans="1:44" ht="18.75" customHeight="1" x14ac:dyDescent="0.25">
      <c r="A812" t="e" vm="825">
        <v>#VALUE!</v>
      </c>
      <c r="B812" t="s">
        <v>2427</v>
      </c>
      <c r="C812" t="s">
        <v>2210</v>
      </c>
      <c r="D812" s="31" cm="1">
        <f t="array" aca="1" ref="D812" ca="1">_FV(A812,"Last trade time",TRUE)</f>
        <v>45824.840277789066</v>
      </c>
      <c r="E812" s="23" cm="1">
        <f t="array" aca="1" ref="E812" ca="1">_FV(A812,"Price")</f>
        <v>20.5124</v>
      </c>
      <c r="F812" s="27" cm="1">
        <f t="array" aca="1" ref="F812" ca="1">_FV(A812,"Change (%)",TRUE)</f>
        <v>8.0990000000000003E-3</v>
      </c>
      <c r="G812" s="26" cm="1">
        <f t="array" aca="1" ref="G812" ca="1">_FV(A812,"Change")</f>
        <v>0.1648</v>
      </c>
      <c r="H812" s="23" cm="1">
        <f t="array" aca="1" ref="H812" ca="1">_FV(A812,"Open")</f>
        <v>20.5124</v>
      </c>
      <c r="I812" s="23" cm="1">
        <f t="array" aca="1" ref="I812" ca="1">_FV(A812,"Low")</f>
        <v>20.5124</v>
      </c>
      <c r="J812" s="23" cm="1">
        <f t="array" aca="1" ref="J812" ca="1">_FV(A812,"High")</f>
        <v>20.5124</v>
      </c>
      <c r="K812" s="23" cm="1">
        <f t="array" aca="1" ref="K812" ca="1">_FV(A812,"Previous close",TRUE)</f>
        <v>20.3476</v>
      </c>
      <c r="L812" s="26"/>
      <c r="M812" s="23" cm="1">
        <f t="array" aca="1" ref="M812" ca="1">_FV(A812,"52 week low",TRUE)</f>
        <v>18.350000000000001</v>
      </c>
      <c r="N812" s="23" cm="1">
        <f t="array" aca="1" ref="N812" ca="1">_FV(A812,"52 week high",TRUE)</f>
        <v>21.48</v>
      </c>
      <c r="O812" s="8" cm="1">
        <f t="array" aca="1" ref="O812" ca="1">_FV(A812,"Volume")</f>
        <v>101</v>
      </c>
      <c r="P812" s="7" cm="1">
        <f t="array" aca="1" ref="P812" ca="1">_FV(A812,"Volume average",TRUE)</f>
        <v>5239</v>
      </c>
      <c r="Q812" t="s">
        <v>119</v>
      </c>
      <c r="T812" s="25" cm="1">
        <f t="array" aca="1" ref="T812" ca="1">_FV(A812,"Expense ratio",TRUE)</f>
        <v>8.5000000000000006E-3</v>
      </c>
      <c r="U812" s="24" cm="1">
        <f t="array" aca="1" ref="U812" ca="1">_FV(A812,"Market cap",TRUE)</f>
        <v>19272842.239999998</v>
      </c>
      <c r="V812" s="16"/>
      <c r="W812" s="16"/>
      <c r="Z812" s="18"/>
      <c r="AA812" s="20"/>
      <c r="AB812" s="20"/>
      <c r="AC812" s="21">
        <v>5035</v>
      </c>
      <c r="AE812" s="18"/>
      <c r="AF812" s="20"/>
      <c r="AI812" s="21"/>
      <c r="AJ812" s="18"/>
      <c r="AL812" s="18"/>
      <c r="AM812" s="18"/>
      <c r="AN812" t="s">
        <v>73</v>
      </c>
      <c r="AO812" t="str" cm="1">
        <f t="array" aca="1" ref="AO812" ca="1">_FV(A812,"Currency")</f>
        <v>USD</v>
      </c>
      <c r="AP812" t="str" cm="1">
        <f t="array" aca="1" ref="AP812" ca="1">_FV(A812,"Exchange")</f>
        <v>NYSE Arca</v>
      </c>
      <c r="AQ812" s="6" t="str" cm="1">
        <f t="array" aca="1" ref="AQ812" ca="1">_FV(A812,"Exchange abbreviation",TRUE)</f>
        <v>ARCX</v>
      </c>
      <c r="AR812" t="str" cm="1">
        <f t="array" aca="1" ref="AR812" ca="1">_FV(A812,"Instrument type",TRUE)</f>
        <v>ETF</v>
      </c>
    </row>
    <row r="813" spans="1:44" ht="18.75" customHeight="1" x14ac:dyDescent="0.25">
      <c r="A813" t="e" vm="826">
        <v>#VALUE!</v>
      </c>
      <c r="B813" t="s">
        <v>2428</v>
      </c>
      <c r="C813" t="s">
        <v>2429</v>
      </c>
      <c r="D813" s="31" cm="1">
        <f t="array" aca="1" ref="D813" ca="1">_FV(A813,"Last trade time",TRUE)</f>
        <v>45824.840277812502</v>
      </c>
      <c r="E813" s="23" cm="1">
        <f t="array" aca="1" ref="E813" ca="1">_FV(A813,"Price")</f>
        <v>31.360099999999999</v>
      </c>
      <c r="F813" s="27" cm="1">
        <f t="array" aca="1" ref="F813" ca="1">_FV(A813,"Change (%)",TRUE)</f>
        <v>3.0100000000000001E-3</v>
      </c>
      <c r="G813" s="26" cm="1">
        <f t="array" aca="1" ref="G813" ca="1">_FV(A813,"Change")</f>
        <v>9.4100000000000003E-2</v>
      </c>
      <c r="H813" s="23" cm="1">
        <f t="array" aca="1" ref="H813" ca="1">_FV(A813,"Open")</f>
        <v>31.48</v>
      </c>
      <c r="I813" s="23" cm="1">
        <f t="array" aca="1" ref="I813" ca="1">_FV(A813,"Low")</f>
        <v>31.360099999999999</v>
      </c>
      <c r="J813" s="23" cm="1">
        <f t="array" aca="1" ref="J813" ca="1">_FV(A813,"High")</f>
        <v>31.639900000000001</v>
      </c>
      <c r="K813" s="23" cm="1">
        <f t="array" aca="1" ref="K813" ca="1">_FV(A813,"Previous close",TRUE)</f>
        <v>31.265999999999998</v>
      </c>
      <c r="L813" s="26"/>
      <c r="M813" s="23" cm="1">
        <f t="array" aca="1" ref="M813" ca="1">_FV(A813,"52 week low",TRUE)</f>
        <v>27.07</v>
      </c>
      <c r="N813" s="23" cm="1">
        <f t="array" aca="1" ref="N813" ca="1">_FV(A813,"52 week high",TRUE)</f>
        <v>31.74</v>
      </c>
      <c r="O813" s="8" cm="1">
        <f t="array" aca="1" ref="O813" ca="1">_FV(A813,"Volume")</f>
        <v>2995</v>
      </c>
      <c r="P813" s="7" cm="1">
        <f t="array" aca="1" ref="P813" ca="1">_FV(A813,"Volume average",TRUE)</f>
        <v>7508</v>
      </c>
      <c r="Q813" t="s">
        <v>923</v>
      </c>
      <c r="S813" t="s">
        <v>2006</v>
      </c>
      <c r="T813" s="25" cm="1">
        <f t="array" aca="1" ref="T813" ca="1">_FV(A813,"Expense ratio",TRUE)</f>
        <v>8.5000000000000006E-3</v>
      </c>
      <c r="U813" s="24" cm="1">
        <f t="array" aca="1" ref="U813" ca="1">_FV(A813,"Market cap",TRUE)</f>
        <v>148611680.13</v>
      </c>
      <c r="V813" s="4">
        <v>148611680</v>
      </c>
      <c r="W813" s="4">
        <v>148611680</v>
      </c>
      <c r="Y813" t="s">
        <v>2056</v>
      </c>
      <c r="Z813" s="5">
        <v>31.447900000000001</v>
      </c>
      <c r="AA813" s="5">
        <v>16.353612999999999</v>
      </c>
      <c r="AB813" s="4">
        <v>0</v>
      </c>
      <c r="AC813" s="4">
        <v>13919</v>
      </c>
      <c r="AE813" s="5">
        <v>13.82863624020345</v>
      </c>
      <c r="AF813" s="5">
        <v>8.6438961617800292</v>
      </c>
      <c r="AI813" s="4">
        <v>13919</v>
      </c>
      <c r="AJ813" s="5">
        <v>438108.87640000001</v>
      </c>
      <c r="AL813" s="5">
        <v>31.6</v>
      </c>
      <c r="AM813" s="5">
        <v>27.07</v>
      </c>
      <c r="AN813" t="s">
        <v>47</v>
      </c>
      <c r="AO813" t="str" cm="1">
        <f t="array" aca="1" ref="AO813" ca="1">_FV(A813,"Currency")</f>
        <v>USD</v>
      </c>
      <c r="AP813" t="str" cm="1">
        <f t="array" aca="1" ref="AP813" ca="1">_FV(A813,"Exchange")</f>
        <v>NYSE Arca</v>
      </c>
      <c r="AQ813" s="6" t="str" cm="1">
        <f t="array" aca="1" ref="AQ813" ca="1">_FV(A813,"Exchange abbreviation",TRUE)</f>
        <v>ARCX</v>
      </c>
      <c r="AR813" t="str" cm="1">
        <f t="array" aca="1" ref="AR813" ca="1">_FV(A813,"Instrument type",TRUE)</f>
        <v>ETF</v>
      </c>
    </row>
    <row r="814" spans="1:44" ht="18.75" customHeight="1" x14ac:dyDescent="0.25">
      <c r="A814" t="e" vm="827">
        <v>#VALUE!</v>
      </c>
      <c r="B814" t="s">
        <v>2430</v>
      </c>
      <c r="C814" t="s">
        <v>2431</v>
      </c>
      <c r="D814" s="31" cm="1">
        <f t="array" aca="1" ref="D814" ca="1">_FV(A814,"Last trade time",TRUE)</f>
        <v>45824.84034410859</v>
      </c>
      <c r="E814" s="23" cm="1">
        <f t="array" aca="1" ref="E814" ca="1">_FV(A814,"Price")</f>
        <v>22.13</v>
      </c>
      <c r="F814" s="27" cm="1">
        <f t="array" aca="1" ref="F814" ca="1">_FV(A814,"Change (%)",TRUE)</f>
        <v>2.3589000000000002E-2</v>
      </c>
      <c r="G814" s="26" cm="1">
        <f t="array" aca="1" ref="G814" ca="1">_FV(A814,"Change")</f>
        <v>0.51</v>
      </c>
      <c r="H814" s="23" cm="1">
        <f t="array" aca="1" ref="H814" ca="1">_FV(A814,"Open")</f>
        <v>22.01</v>
      </c>
      <c r="I814" s="23" cm="1">
        <f t="array" aca="1" ref="I814" ca="1">_FV(A814,"Low")</f>
        <v>22.01</v>
      </c>
      <c r="J814" s="23" cm="1">
        <f t="array" aca="1" ref="J814" ca="1">_FV(A814,"High")</f>
        <v>22.21</v>
      </c>
      <c r="K814" s="23" cm="1">
        <f t="array" aca="1" ref="K814" ca="1">_FV(A814,"Previous close",TRUE)</f>
        <v>21.62</v>
      </c>
      <c r="L814" s="26"/>
      <c r="M814" s="23" cm="1">
        <f t="array" aca="1" ref="M814" ca="1">_FV(A814,"52 week low",TRUE)</f>
        <v>14.96</v>
      </c>
      <c r="N814" s="23" cm="1">
        <f t="array" aca="1" ref="N814" ca="1">_FV(A814,"52 week high",TRUE)</f>
        <v>23.47</v>
      </c>
      <c r="O814" s="8" cm="1">
        <f t="array" aca="1" ref="O814" ca="1">_FV(A814,"Volume")</f>
        <v>14542</v>
      </c>
      <c r="P814" s="7" cm="1">
        <f t="array" aca="1" ref="P814" ca="1">_FV(A814,"Volume average",TRUE)</f>
        <v>19656</v>
      </c>
      <c r="Q814" t="s">
        <v>408</v>
      </c>
      <c r="S814" t="s">
        <v>883</v>
      </c>
      <c r="T814" s="25" cm="1">
        <f t="array" aca="1" ref="T814" ca="1">_FV(A814,"Expense ratio",TRUE)</f>
        <v>8.5000000000000006E-3</v>
      </c>
      <c r="U814" s="24" cm="1">
        <f t="array" aca="1" ref="U814" ca="1">_FV(A814,"Market cap",TRUE)</f>
        <v>152676116.69999999</v>
      </c>
      <c r="V814" s="4">
        <v>152676112</v>
      </c>
      <c r="W814" s="4">
        <v>152676112</v>
      </c>
      <c r="Y814" t="s">
        <v>2432</v>
      </c>
      <c r="Z814" s="5">
        <v>22.01</v>
      </c>
      <c r="AA814" s="5">
        <v>30.791927000000001</v>
      </c>
      <c r="AB814" s="4">
        <v>0</v>
      </c>
      <c r="AC814" s="4">
        <v>24512</v>
      </c>
      <c r="AE814" s="5">
        <v>4.3457726640452776</v>
      </c>
      <c r="AF814" s="5">
        <v>27.45947117874061</v>
      </c>
      <c r="AI814" s="4">
        <v>24512</v>
      </c>
      <c r="AJ814" s="5">
        <v>539509.12</v>
      </c>
      <c r="AL814" s="5">
        <v>23.47</v>
      </c>
      <c r="AM814" s="5">
        <v>14.96</v>
      </c>
      <c r="AN814" t="s">
        <v>47</v>
      </c>
      <c r="AO814" t="str" cm="1">
        <f t="array" aca="1" ref="AO814" ca="1">_FV(A814,"Currency")</f>
        <v>USD</v>
      </c>
      <c r="AP814" t="str" cm="1">
        <f t="array" aca="1" ref="AP814" ca="1">_FV(A814,"Exchange")</f>
        <v>CBOE BZX Exchange</v>
      </c>
      <c r="AQ814" s="6" t="str" cm="1">
        <f t="array" aca="1" ref="AQ814" ca="1">_FV(A814,"Exchange abbreviation",TRUE)</f>
        <v>BATS</v>
      </c>
      <c r="AR814" t="str" cm="1">
        <f t="array" aca="1" ref="AR814" ca="1">_FV(A814,"Instrument type",TRUE)</f>
        <v>ETF</v>
      </c>
    </row>
    <row r="815" spans="1:44" ht="18.75" customHeight="1" x14ac:dyDescent="0.25">
      <c r="A815" t="e" vm="828">
        <v>#VALUE!</v>
      </c>
      <c r="B815" t="s">
        <v>2433</v>
      </c>
      <c r="C815" t="s">
        <v>2434</v>
      </c>
      <c r="D815" s="31" cm="1">
        <f t="array" aca="1" ref="D815" ca="1">_FV(A815,"Last trade time",TRUE)</f>
        <v>45824.840346226563</v>
      </c>
      <c r="E815" s="23" cm="1">
        <f t="array" aca="1" ref="E815" ca="1">_FV(A815,"Price")</f>
        <v>34.633200000000002</v>
      </c>
      <c r="F815" s="27" cm="1">
        <f t="array" aca="1" ref="F815" ca="1">_FV(A815,"Change (%)",TRUE)</f>
        <v>9.1260000000000004E-3</v>
      </c>
      <c r="G815" s="26" cm="1">
        <f t="array" aca="1" ref="G815" ca="1">_FV(A815,"Change")</f>
        <v>0.31319999999999998</v>
      </c>
      <c r="H815" s="23" cm="1">
        <f t="array" aca="1" ref="H815" ca="1">_FV(A815,"Open")</f>
        <v>34.67</v>
      </c>
      <c r="I815" s="23" cm="1">
        <f t="array" aca="1" ref="I815" ca="1">_FV(A815,"Low")</f>
        <v>34.530099999999997</v>
      </c>
      <c r="J815" s="23" cm="1">
        <f t="array" aca="1" ref="J815" ca="1">_FV(A815,"High")</f>
        <v>34.879899999999999</v>
      </c>
      <c r="K815" s="23" cm="1">
        <f t="array" aca="1" ref="K815" ca="1">_FV(A815,"Previous close",TRUE)</f>
        <v>34.32</v>
      </c>
      <c r="L815" s="26"/>
      <c r="M815" s="23" cm="1">
        <f t="array" aca="1" ref="M815" ca="1">_FV(A815,"52 week low",TRUE)</f>
        <v>28.14</v>
      </c>
      <c r="N815" s="23" cm="1">
        <f t="array" aca="1" ref="N815" ca="1">_FV(A815,"52 week high",TRUE)</f>
        <v>39.229999999999997</v>
      </c>
      <c r="O815" s="8" cm="1">
        <f t="array" aca="1" ref="O815" ca="1">_FV(A815,"Volume")</f>
        <v>4585</v>
      </c>
      <c r="P815" s="7" cm="1">
        <f t="array" aca="1" ref="P815" ca="1">_FV(A815,"Volume average",TRUE)</f>
        <v>6680</v>
      </c>
      <c r="Q815" t="s">
        <v>1734</v>
      </c>
      <c r="S815" t="s">
        <v>2353</v>
      </c>
      <c r="T815" s="25" cm="1">
        <f t="array" aca="1" ref="T815" ca="1">_FV(A815,"Expense ratio",TRUE)</f>
        <v>8.5000000000000006E-3</v>
      </c>
      <c r="U815" s="24" cm="1">
        <f t="array" aca="1" ref="U815" ca="1">_FV(A815,"Market cap",TRUE)</f>
        <v>78846234.189999998</v>
      </c>
      <c r="V815" s="4">
        <v>78846232</v>
      </c>
      <c r="W815" s="4">
        <v>78846232</v>
      </c>
      <c r="Y815" t="s">
        <v>2435</v>
      </c>
      <c r="Z815" s="5">
        <v>35.076599999999999</v>
      </c>
      <c r="AA815" s="19">
        <v>20.009336000000001</v>
      </c>
      <c r="AB815" s="4">
        <v>0</v>
      </c>
      <c r="AC815" s="4">
        <v>9028</v>
      </c>
      <c r="AE815" s="5">
        <v>-0.31771109499951772</v>
      </c>
      <c r="AF815" s="5">
        <v>14.07238773422217</v>
      </c>
      <c r="AI815" s="4">
        <v>9028</v>
      </c>
      <c r="AJ815" s="5">
        <v>316680.57280000002</v>
      </c>
      <c r="AL815" s="5">
        <v>39.229999999999997</v>
      </c>
      <c r="AM815" s="5">
        <v>28.14</v>
      </c>
      <c r="AN815" t="s">
        <v>47</v>
      </c>
      <c r="AO815" t="str" cm="1">
        <f t="array" aca="1" ref="AO815" ca="1">_FV(A815,"Currency")</f>
        <v>USD</v>
      </c>
      <c r="AP815" t="str" cm="1">
        <f t="array" aca="1" ref="AP815" ca="1">_FV(A815,"Exchange")</f>
        <v>CBOE BZX Exchange</v>
      </c>
      <c r="AQ815" s="6" t="str" cm="1">
        <f t="array" aca="1" ref="AQ815" ca="1">_FV(A815,"Exchange abbreviation",TRUE)</f>
        <v>BATS</v>
      </c>
      <c r="AR815" t="str" cm="1">
        <f t="array" aca="1" ref="AR815" ca="1">_FV(A815,"Instrument type",TRUE)</f>
        <v>ETF</v>
      </c>
    </row>
    <row r="816" spans="1:44" ht="18.75" customHeight="1" x14ac:dyDescent="0.25">
      <c r="A816" t="e" vm="829">
        <v>#VALUE!</v>
      </c>
      <c r="B816" t="s">
        <v>2436</v>
      </c>
      <c r="C816" t="s">
        <v>2437</v>
      </c>
      <c r="D816" s="31" cm="1">
        <f t="array" aca="1" ref="D816" ca="1">_FV(A816,"Last trade time",TRUE)</f>
        <v>45824.843750265623</v>
      </c>
      <c r="E816" s="23" cm="1">
        <f t="array" aca="1" ref="E816" ca="1">_FV(A816,"Price")</f>
        <v>30.259699999999999</v>
      </c>
      <c r="F816" s="27" cm="1">
        <f t="array" aca="1" ref="F816" ca="1">_FV(A816,"Change (%)",TRUE)</f>
        <v>7.0920000000000002E-3</v>
      </c>
      <c r="G816" s="26" cm="1">
        <f t="array" aca="1" ref="G816" ca="1">_FV(A816,"Change")</f>
        <v>0.21310000000000001</v>
      </c>
      <c r="H816" s="23" cm="1">
        <f t="array" aca="1" ref="H816" ca="1">_FV(A816,"Open")</f>
        <v>30.35</v>
      </c>
      <c r="I816" s="23" cm="1">
        <f t="array" aca="1" ref="I816" ca="1">_FV(A816,"Low")</f>
        <v>30.25</v>
      </c>
      <c r="J816" s="23" cm="1">
        <f t="array" aca="1" ref="J816" ca="1">_FV(A816,"High")</f>
        <v>30.35</v>
      </c>
      <c r="K816" s="23" cm="1">
        <f t="array" aca="1" ref="K816" ca="1">_FV(A816,"Previous close",TRUE)</f>
        <v>30.046600000000002</v>
      </c>
      <c r="L816" s="26"/>
      <c r="M816" s="23" cm="1">
        <f t="array" aca="1" ref="M816" ca="1">_FV(A816,"52 week low",TRUE)</f>
        <v>26.240100000000002</v>
      </c>
      <c r="N816" s="23" cm="1">
        <f t="array" aca="1" ref="N816" ca="1">_FV(A816,"52 week high",TRUE)</f>
        <v>32.5</v>
      </c>
      <c r="O816" s="8" cm="1">
        <f t="array" aca="1" ref="O816" ca="1">_FV(A816,"Volume")</f>
        <v>1139</v>
      </c>
      <c r="P816" s="7" cm="1">
        <f t="array" aca="1" ref="P816" ca="1">_FV(A816,"Volume average",TRUE)</f>
        <v>2825</v>
      </c>
      <c r="Q816" t="s">
        <v>50</v>
      </c>
      <c r="S816" t="s">
        <v>2438</v>
      </c>
      <c r="T816" s="25" cm="1">
        <f t="array" aca="1" ref="T816" ca="1">_FV(A816,"Expense ratio",TRUE)</f>
        <v>8.5000000000000006E-3</v>
      </c>
      <c r="U816" s="24" cm="1">
        <f t="array" aca="1" ref="U816" ca="1">_FV(A816,"Market cap",TRUE)</f>
        <v>91103271.810000002</v>
      </c>
      <c r="V816" s="4">
        <v>91103272</v>
      </c>
      <c r="W816" s="4">
        <v>91103272</v>
      </c>
      <c r="Y816" t="s">
        <v>2439</v>
      </c>
      <c r="Z816" s="5">
        <v>30.515499999999999</v>
      </c>
      <c r="AA816" s="5">
        <v>20.39911</v>
      </c>
      <c r="AB816" s="5">
        <v>9.5999994999999994E-3</v>
      </c>
      <c r="AC816" s="4">
        <v>4400</v>
      </c>
      <c r="AE816" s="5">
        <v>0.48849326828148693</v>
      </c>
      <c r="AF816" s="5">
        <v>5.1535208856113401</v>
      </c>
      <c r="AI816" s="4">
        <v>4400</v>
      </c>
      <c r="AJ816" s="5">
        <v>134304.72</v>
      </c>
      <c r="AL816" s="5">
        <v>32.5</v>
      </c>
      <c r="AM816" s="5">
        <v>26.24</v>
      </c>
      <c r="AN816" t="s">
        <v>47</v>
      </c>
      <c r="AO816" t="str" cm="1">
        <f t="array" aca="1" ref="AO816" ca="1">_FV(A816,"Currency")</f>
        <v>USD</v>
      </c>
      <c r="AP816" t="str" cm="1">
        <f t="array" aca="1" ref="AP816" ca="1">_FV(A816,"Exchange")</f>
        <v>Nasdaq Stock Market</v>
      </c>
      <c r="AQ816" s="6" t="str" cm="1">
        <f t="array" aca="1" ref="AQ816" ca="1">_FV(A816,"Exchange abbreviation",TRUE)</f>
        <v>XNAS</v>
      </c>
      <c r="AR816" t="str" cm="1">
        <f t="array" aca="1" ref="AR816" ca="1">_FV(A816,"Instrument type",TRUE)</f>
        <v>ETF</v>
      </c>
    </row>
    <row r="817" spans="1:44" ht="18.75" customHeight="1" x14ac:dyDescent="0.25">
      <c r="A817" t="e" vm="830">
        <v>#VALUE!</v>
      </c>
      <c r="B817" t="s">
        <v>2440</v>
      </c>
      <c r="C817" t="s">
        <v>2441</v>
      </c>
      <c r="D817" s="31" cm="1">
        <f t="array" aca="1" ref="D817" ca="1">_FV(A817,"Last trade time",TRUE)</f>
        <v>45824.843750265623</v>
      </c>
      <c r="E817" s="23" cm="1">
        <f t="array" aca="1" ref="E817" ca="1">_FV(A817,"Price")</f>
        <v>26</v>
      </c>
      <c r="F817" s="27" cm="1">
        <f t="array" aca="1" ref="F817" ca="1">_FV(A817,"Change (%)",TRUE)</f>
        <v>4.6369999999999996E-3</v>
      </c>
      <c r="G817" s="26" cm="1">
        <f t="array" aca="1" ref="G817" ca="1">_FV(A817,"Change")</f>
        <v>0.12</v>
      </c>
      <c r="H817" s="23" cm="1">
        <f t="array" aca="1" ref="H817" ca="1">_FV(A817,"Open")</f>
        <v>25.970199999999998</v>
      </c>
      <c r="I817" s="23" cm="1">
        <f t="array" aca="1" ref="I817" ca="1">_FV(A817,"Low")</f>
        <v>25.930099999999999</v>
      </c>
      <c r="J817" s="23" cm="1">
        <f t="array" aca="1" ref="J817" ca="1">_FV(A817,"High")</f>
        <v>26.015000000000001</v>
      </c>
      <c r="K817" s="23" cm="1">
        <f t="array" aca="1" ref="K817" ca="1">_FV(A817,"Previous close",TRUE)</f>
        <v>25.88</v>
      </c>
      <c r="L817" s="26"/>
      <c r="M817" s="23" cm="1">
        <f t="array" aca="1" ref="M817" ca="1">_FV(A817,"52 week low",TRUE)</f>
        <v>21.55</v>
      </c>
      <c r="N817" s="23" cm="1">
        <f t="array" aca="1" ref="N817" ca="1">_FV(A817,"52 week high",TRUE)</f>
        <v>28.25</v>
      </c>
      <c r="O817" s="8" cm="1">
        <f t="array" aca="1" ref="O817" ca="1">_FV(A817,"Volume")</f>
        <v>14962</v>
      </c>
      <c r="P817" s="7" cm="1">
        <f t="array" aca="1" ref="P817" ca="1">_FV(A817,"Volume average",TRUE)</f>
        <v>54911</v>
      </c>
      <c r="Q817" t="s">
        <v>50</v>
      </c>
      <c r="S817" t="s">
        <v>2282</v>
      </c>
      <c r="T817" s="25" cm="1">
        <f t="array" aca="1" ref="T817" ca="1">_FV(A817,"Expense ratio",TRUE)</f>
        <v>8.5000000000000006E-3</v>
      </c>
      <c r="U817" s="24" cm="1">
        <f t="array" aca="1" ref="U817" ca="1">_FV(A817,"Market cap",TRUE)</f>
        <v>509663193.10000002</v>
      </c>
      <c r="V817" s="4">
        <v>509663200</v>
      </c>
      <c r="W817" s="4">
        <v>509663200</v>
      </c>
      <c r="Y817" t="s">
        <v>2442</v>
      </c>
      <c r="Z817" s="5">
        <v>26.6</v>
      </c>
      <c r="AA817" s="5">
        <v>26.109660000000002</v>
      </c>
      <c r="AB817" s="20"/>
      <c r="AC817" s="4">
        <v>75130</v>
      </c>
      <c r="AE817" s="5">
        <v>1.758189532069965</v>
      </c>
      <c r="AF817" s="20"/>
      <c r="AI817" s="4">
        <v>75130</v>
      </c>
      <c r="AJ817" s="5">
        <v>1996204.1</v>
      </c>
      <c r="AL817" s="5">
        <v>28.25</v>
      </c>
      <c r="AM817" s="5">
        <v>21.55</v>
      </c>
      <c r="AN817" t="s">
        <v>90</v>
      </c>
      <c r="AO817" t="str" cm="1">
        <f t="array" aca="1" ref="AO817" ca="1">_FV(A817,"Currency")</f>
        <v>USD</v>
      </c>
      <c r="AP817" t="str" cm="1">
        <f t="array" aca="1" ref="AP817" ca="1">_FV(A817,"Exchange")</f>
        <v>Nasdaq Stock Market</v>
      </c>
      <c r="AQ817" s="6" t="str" cm="1">
        <f t="array" aca="1" ref="AQ817" ca="1">_FV(A817,"Exchange abbreviation",TRUE)</f>
        <v>XNAS</v>
      </c>
      <c r="AR817" t="str" cm="1">
        <f t="array" aca="1" ref="AR817" ca="1">_FV(A817,"Instrument type",TRUE)</f>
        <v>ETF</v>
      </c>
    </row>
    <row r="818" spans="1:44" ht="18.75" customHeight="1" x14ac:dyDescent="0.25">
      <c r="A818" t="e" vm="831">
        <v>#VALUE!</v>
      </c>
      <c r="B818" t="s">
        <v>2443</v>
      </c>
      <c r="C818" t="s">
        <v>2444</v>
      </c>
      <c r="D818" s="31" cm="1">
        <f t="array" aca="1" ref="D818" ca="1">_FV(A818,"Last trade time",TRUE)</f>
        <v>45824.840277789066</v>
      </c>
      <c r="E818" s="23" cm="1">
        <f t="array" aca="1" ref="E818" ca="1">_FV(A818,"Price")</f>
        <v>24.42</v>
      </c>
      <c r="F818" s="27" cm="1">
        <f t="array" aca="1" ref="F818" ca="1">_FV(A818,"Change (%)",TRUE)</f>
        <v>1.6420000000000001E-2</v>
      </c>
      <c r="G818" s="26" cm="1">
        <f t="array" aca="1" ref="G818" ca="1">_FV(A818,"Change")</f>
        <v>0.39450000000000002</v>
      </c>
      <c r="H818" s="23" cm="1">
        <f t="array" aca="1" ref="H818" ca="1">_FV(A818,"Open")</f>
        <v>24.42</v>
      </c>
      <c r="I818" s="23" cm="1">
        <f t="array" aca="1" ref="I818" ca="1">_FV(A818,"Low")</f>
        <v>24.305</v>
      </c>
      <c r="J818" s="23" cm="1">
        <f t="array" aca="1" ref="J818" ca="1">_FV(A818,"High")</f>
        <v>24.51</v>
      </c>
      <c r="K818" s="23" cm="1">
        <f t="array" aca="1" ref="K818" ca="1">_FV(A818,"Previous close",TRUE)</f>
        <v>24.025500000000001</v>
      </c>
      <c r="L818" s="26"/>
      <c r="M818" s="23" cm="1">
        <f t="array" aca="1" ref="M818" ca="1">_FV(A818,"52 week low",TRUE)</f>
        <v>18.7059</v>
      </c>
      <c r="N818" s="23" cm="1">
        <f t="array" aca="1" ref="N818" ca="1">_FV(A818,"52 week high",TRUE)</f>
        <v>25.5305</v>
      </c>
      <c r="O818" s="8" cm="1">
        <f t="array" aca="1" ref="O818" ca="1">_FV(A818,"Volume")</f>
        <v>229773</v>
      </c>
      <c r="P818" s="7" cm="1">
        <f t="array" aca="1" ref="P818" ca="1">_FV(A818,"Volume average",TRUE)</f>
        <v>2962</v>
      </c>
      <c r="Q818" t="s">
        <v>119</v>
      </c>
      <c r="T818" s="25" cm="1">
        <f t="array" aca="1" ref="T818" ca="1">_FV(A818,"Expense ratio",TRUE)</f>
        <v>8.5000000000000006E-3</v>
      </c>
      <c r="U818" s="24" cm="1">
        <f t="array" aca="1" ref="U818" ca="1">_FV(A818,"Market cap",TRUE)</f>
        <v>30356780.73</v>
      </c>
      <c r="V818" s="16"/>
      <c r="W818" s="16"/>
      <c r="Z818" s="18"/>
      <c r="AA818" s="20"/>
      <c r="AB818" s="20"/>
      <c r="AC818" s="21">
        <v>3082</v>
      </c>
      <c r="AE818" s="18"/>
      <c r="AF818" s="20"/>
      <c r="AI818" s="21"/>
      <c r="AJ818" s="18"/>
      <c r="AL818" s="18"/>
      <c r="AM818" s="18"/>
      <c r="AN818" t="s">
        <v>73</v>
      </c>
      <c r="AO818" t="str" cm="1">
        <f t="array" aca="1" ref="AO818" ca="1">_FV(A818,"Currency")</f>
        <v>USD</v>
      </c>
      <c r="AP818" t="str" cm="1">
        <f t="array" aca="1" ref="AP818" ca="1">_FV(A818,"Exchange")</f>
        <v>NYSE Arca</v>
      </c>
      <c r="AQ818" s="6" t="str" cm="1">
        <f t="array" aca="1" ref="AQ818" ca="1">_FV(A818,"Exchange abbreviation",TRUE)</f>
        <v>ARCX</v>
      </c>
      <c r="AR818" t="str" cm="1">
        <f t="array" aca="1" ref="AR818" ca="1">_FV(A818,"Instrument type",TRUE)</f>
        <v>ETF</v>
      </c>
    </row>
    <row r="819" spans="1:44" ht="18.75" customHeight="1" x14ac:dyDescent="0.25">
      <c r="A819" t="e" vm="832">
        <v>#VALUE!</v>
      </c>
      <c r="B819" t="s">
        <v>2445</v>
      </c>
      <c r="C819" t="s">
        <v>2446</v>
      </c>
      <c r="D819" s="31" cm="1">
        <f t="array" aca="1" ref="D819" ca="1">_FV(A819,"Last trade time",TRUE)</f>
        <v>45824.84034410859</v>
      </c>
      <c r="E819" s="23" cm="1">
        <f t="array" aca="1" ref="E819" ca="1">_FV(A819,"Price")</f>
        <v>29.7499</v>
      </c>
      <c r="F819" s="27" cm="1">
        <f t="array" aca="1" ref="F819" ca="1">_FV(A819,"Change (%)",TRUE)</f>
        <v>6.424E-3</v>
      </c>
      <c r="G819" s="26" cm="1">
        <f t="array" aca="1" ref="G819" ca="1">_FV(A819,"Change")</f>
        <v>0.18990000000000001</v>
      </c>
      <c r="H819" s="23" cm="1">
        <f t="array" aca="1" ref="H819" ca="1">_FV(A819,"Open")</f>
        <v>29.85</v>
      </c>
      <c r="I819" s="23" cm="1">
        <f t="array" aca="1" ref="I819" ca="1">_FV(A819,"Low")</f>
        <v>29.52</v>
      </c>
      <c r="J819" s="23" cm="1">
        <f t="array" aca="1" ref="J819" ca="1">_FV(A819,"High")</f>
        <v>29.94</v>
      </c>
      <c r="K819" s="23" cm="1">
        <f t="array" aca="1" ref="K819" ca="1">_FV(A819,"Previous close",TRUE)</f>
        <v>29.56</v>
      </c>
      <c r="L819" s="26"/>
      <c r="M819" s="23" cm="1">
        <f t="array" aca="1" ref="M819" ca="1">_FV(A819,"52 week low",TRUE)</f>
        <v>24.855</v>
      </c>
      <c r="N819" s="23" cm="1">
        <f t="array" aca="1" ref="N819" ca="1">_FV(A819,"52 week high",TRUE)</f>
        <v>34.130000000000003</v>
      </c>
      <c r="O819" s="8" cm="1">
        <f t="array" aca="1" ref="O819" ca="1">_FV(A819,"Volume")</f>
        <v>3940</v>
      </c>
      <c r="P819" s="7" cm="1">
        <f t="array" aca="1" ref="P819" ca="1">_FV(A819,"Volume average",TRUE)</f>
        <v>15189</v>
      </c>
      <c r="Q819" t="s">
        <v>2447</v>
      </c>
      <c r="S819" t="s">
        <v>2353</v>
      </c>
      <c r="T819" s="25" cm="1">
        <f t="array" aca="1" ref="T819" ca="1">_FV(A819,"Expense ratio",TRUE)</f>
        <v>8.5000000000000006E-3</v>
      </c>
      <c r="U819" s="24" cm="1">
        <f t="array" aca="1" ref="U819" ca="1">_FV(A819,"Market cap",TRUE)</f>
        <v>399420944.83999997</v>
      </c>
      <c r="V819" s="4">
        <v>399420928</v>
      </c>
      <c r="W819" s="4">
        <v>399420928</v>
      </c>
      <c r="Y819" t="s">
        <v>2354</v>
      </c>
      <c r="Z819" s="5">
        <v>29.952200000000001</v>
      </c>
      <c r="AA819" s="5">
        <v>29.524298000000002</v>
      </c>
      <c r="AB819" s="5">
        <v>3.4999999E-3</v>
      </c>
      <c r="AC819" s="4">
        <v>14600</v>
      </c>
      <c r="AE819" s="5">
        <v>5.677876430275175</v>
      </c>
      <c r="AF819" s="5">
        <v>14.572918688046951</v>
      </c>
      <c r="AI819" s="4">
        <v>14600</v>
      </c>
      <c r="AJ819" s="5">
        <v>436521.02</v>
      </c>
      <c r="AL819" s="5">
        <v>34.130000000000003</v>
      </c>
      <c r="AM819" s="5">
        <v>24.855</v>
      </c>
      <c r="AN819" t="s">
        <v>47</v>
      </c>
      <c r="AO819" t="str" cm="1">
        <f t="array" aca="1" ref="AO819" ca="1">_FV(A819,"Currency")</f>
        <v>USD</v>
      </c>
      <c r="AP819" t="str" cm="1">
        <f t="array" aca="1" ref="AP819" ca="1">_FV(A819,"Exchange")</f>
        <v>CBOE BZX Exchange</v>
      </c>
      <c r="AQ819" s="6" t="str" cm="1">
        <f t="array" aca="1" ref="AQ819" ca="1">_FV(A819,"Exchange abbreviation",TRUE)</f>
        <v>BATS</v>
      </c>
      <c r="AR819" t="str" cm="1">
        <f t="array" aca="1" ref="AR819" ca="1">_FV(A819,"Instrument type",TRUE)</f>
        <v>ETF</v>
      </c>
    </row>
    <row r="820" spans="1:44" ht="18.75" customHeight="1" x14ac:dyDescent="0.25">
      <c r="A820" t="e" vm="833">
        <v>#VALUE!</v>
      </c>
      <c r="B820" t="s">
        <v>2448</v>
      </c>
      <c r="C820" t="s">
        <v>2449</v>
      </c>
      <c r="D820" s="31" cm="1">
        <f t="array" aca="1" ref="D820" ca="1">_FV(A820,"Last trade time",TRUE)</f>
        <v>45824.906094548438</v>
      </c>
      <c r="E820" s="23" cm="1">
        <f t="array" aca="1" ref="E820" ca="1">_FV(A820,"Price")</f>
        <v>40.11</v>
      </c>
      <c r="F820" s="27" cm="1">
        <f t="array" aca="1" ref="F820" ca="1">_FV(A820,"Change (%)",TRUE)</f>
        <v>2.0350999999999998E-2</v>
      </c>
      <c r="G820" s="26" cm="1">
        <f t="array" aca="1" ref="G820" ca="1">_FV(A820,"Change")</f>
        <v>0.8</v>
      </c>
      <c r="H820" s="23" cm="1">
        <f t="array" aca="1" ref="H820" ca="1">_FV(A820,"Open")</f>
        <v>39.72</v>
      </c>
      <c r="I820" s="23" cm="1">
        <f t="array" aca="1" ref="I820" ca="1">_FV(A820,"Low")</f>
        <v>39.549999999999997</v>
      </c>
      <c r="J820" s="23" cm="1">
        <f t="array" aca="1" ref="J820" ca="1">_FV(A820,"High")</f>
        <v>40.18</v>
      </c>
      <c r="K820" s="23" cm="1">
        <f t="array" aca="1" ref="K820" ca="1">_FV(A820,"Previous close",TRUE)</f>
        <v>39.31</v>
      </c>
      <c r="L820" s="26"/>
      <c r="M820" s="23" cm="1">
        <f t="array" aca="1" ref="M820" ca="1">_FV(A820,"52 week low",TRUE)</f>
        <v>31.35</v>
      </c>
      <c r="N820" s="23" cm="1">
        <f t="array" aca="1" ref="N820" ca="1">_FV(A820,"52 week high",TRUE)</f>
        <v>52.16</v>
      </c>
      <c r="O820" s="8" cm="1">
        <f t="array" aca="1" ref="O820" ca="1">_FV(A820,"Volume")</f>
        <v>28012</v>
      </c>
      <c r="P820" s="7" cm="1">
        <f t="array" aca="1" ref="P820" ca="1">_FV(A820,"Volume average",TRUE)</f>
        <v>28629</v>
      </c>
      <c r="Q820" t="s">
        <v>424</v>
      </c>
      <c r="S820" t="s">
        <v>675</v>
      </c>
      <c r="T820" s="25" cm="1">
        <f t="array" aca="1" ref="T820" ca="1">_FV(A820,"Expense ratio",TRUE)</f>
        <v>8.5000000000000006E-3</v>
      </c>
      <c r="U820" s="24" cm="1">
        <f t="array" aca="1" ref="U820" ca="1">_FV(A820,"Market cap",TRUE)</f>
        <v>38935723.950000003</v>
      </c>
      <c r="V820" s="4">
        <v>38935724</v>
      </c>
      <c r="W820" s="4">
        <v>38935724</v>
      </c>
      <c r="X820" t="s">
        <v>2450</v>
      </c>
      <c r="Y820" t="s">
        <v>2451</v>
      </c>
      <c r="Z820" s="5">
        <v>39.214799999999997</v>
      </c>
      <c r="AA820" s="5">
        <v>24.320332000000001</v>
      </c>
      <c r="AB820" s="20"/>
      <c r="AC820" s="4">
        <v>25560</v>
      </c>
      <c r="AE820" s="5">
        <v>0.66824900257189679</v>
      </c>
      <c r="AF820" s="20"/>
      <c r="AI820" s="4">
        <v>25560</v>
      </c>
      <c r="AJ820" s="5">
        <v>1008086.4</v>
      </c>
      <c r="AL820" s="5">
        <v>52.16</v>
      </c>
      <c r="AM820" s="5">
        <v>31.35</v>
      </c>
      <c r="AN820" t="s">
        <v>90</v>
      </c>
      <c r="AO820" t="str" cm="1">
        <f t="array" aca="1" ref="AO820" ca="1">_FV(A820,"Currency")</f>
        <v>USD</v>
      </c>
      <c r="AP820" t="str" cm="1">
        <f t="array" aca="1" ref="AP820" ca="1">_FV(A820,"Exchange")</f>
        <v>Nasdaq Stock Market</v>
      </c>
      <c r="AQ820" s="6" t="str" cm="1">
        <f t="array" aca="1" ref="AQ820" ca="1">_FV(A820,"Exchange abbreviation",TRUE)</f>
        <v>XNAS</v>
      </c>
      <c r="AR820" t="str" cm="1">
        <f t="array" aca="1" ref="AR820" ca="1">_FV(A820,"Instrument type",TRUE)</f>
        <v>ETF</v>
      </c>
    </row>
    <row r="821" spans="1:44" ht="18.75" customHeight="1" x14ac:dyDescent="0.25">
      <c r="A821" t="e" vm="834">
        <v>#VALUE!</v>
      </c>
      <c r="B821" t="s">
        <v>2452</v>
      </c>
      <c r="C821" t="s">
        <v>2453</v>
      </c>
      <c r="D821" s="31" cm="1">
        <f t="array" aca="1" ref="D821" ca="1">_FV(A821,"Last trade time",TRUE)</f>
        <v>45824.895839421093</v>
      </c>
      <c r="E821" s="23" cm="1">
        <f t="array" aca="1" ref="E821" ca="1">_FV(A821,"Price")</f>
        <v>63.407600000000002</v>
      </c>
      <c r="F821" s="27" cm="1">
        <f t="array" aca="1" ref="F821" ca="1">_FV(A821,"Change (%)",TRUE)</f>
        <v>3.2645E-2</v>
      </c>
      <c r="G821" s="26" cm="1">
        <f t="array" aca="1" ref="G821" ca="1">_FV(A821,"Change")</f>
        <v>2.0045000000000002</v>
      </c>
      <c r="H821" s="23" cm="1">
        <f t="array" aca="1" ref="H821" ca="1">_FV(A821,"Open")</f>
        <v>63.407600000000002</v>
      </c>
      <c r="I821" s="23" cm="1">
        <f t="array" aca="1" ref="I821" ca="1">_FV(A821,"Low")</f>
        <v>63.407600000000002</v>
      </c>
      <c r="J821" s="23" cm="1">
        <f t="array" aca="1" ref="J821" ca="1">_FV(A821,"High")</f>
        <v>63.407600000000002</v>
      </c>
      <c r="K821" s="23" cm="1">
        <f t="array" aca="1" ref="K821" ca="1">_FV(A821,"Previous close",TRUE)</f>
        <v>61.403100000000002</v>
      </c>
      <c r="L821" s="26"/>
      <c r="M821" s="23" cm="1">
        <f t="array" aca="1" ref="M821" ca="1">_FV(A821,"52 week low",TRUE)</f>
        <v>32.43</v>
      </c>
      <c r="N821" s="23" cm="1">
        <f t="array" aca="1" ref="N821" ca="1">_FV(A821,"52 week high",TRUE)</f>
        <v>65.150000000000006</v>
      </c>
      <c r="O821" s="8" cm="1">
        <f t="array" aca="1" ref="O821" ca="1">_FV(A821,"Volume")</f>
        <v>435</v>
      </c>
      <c r="P821" s="7" cm="1">
        <f t="array" aca="1" ref="P821" ca="1">_FV(A821,"Volume average",TRUE)</f>
        <v>649</v>
      </c>
      <c r="Q821" t="s">
        <v>490</v>
      </c>
      <c r="S821" t="s">
        <v>244</v>
      </c>
      <c r="T821" s="25" cm="1">
        <f t="array" aca="1" ref="T821" ca="1">_FV(A821,"Expense ratio",TRUE)</f>
        <v>8.5000000000000006E-3</v>
      </c>
      <c r="U821" s="24" cm="1">
        <f t="array" aca="1" ref="U821" ca="1">_FV(A821,"Market cap",TRUE)</f>
        <v>3786711.37</v>
      </c>
      <c r="V821" s="4">
        <v>3786711</v>
      </c>
      <c r="W821" s="4">
        <v>3786711</v>
      </c>
      <c r="X821" t="s">
        <v>2454</v>
      </c>
      <c r="Y821" t="s">
        <v>2455</v>
      </c>
      <c r="Z821" s="5">
        <v>63.064999999999998</v>
      </c>
      <c r="AA821" s="5">
        <v>25.391166999999999</v>
      </c>
      <c r="AB821" s="17">
        <v>0</v>
      </c>
      <c r="AC821" s="4">
        <v>882</v>
      </c>
      <c r="AE821" s="5">
        <v>11.167956920034451</v>
      </c>
      <c r="AF821" s="5">
        <v>41.300205042230438</v>
      </c>
      <c r="AH821" s="16"/>
      <c r="AI821" s="4">
        <v>882</v>
      </c>
      <c r="AJ821" s="5">
        <v>55665.313199999997</v>
      </c>
      <c r="AL821" s="5">
        <v>65.150000000000006</v>
      </c>
      <c r="AM821" s="5">
        <v>32.43</v>
      </c>
      <c r="AN821" t="s">
        <v>47</v>
      </c>
      <c r="AO821" t="str" cm="1">
        <f t="array" aca="1" ref="AO821" ca="1">_FV(A821,"Currency")</f>
        <v>USD</v>
      </c>
      <c r="AP821" t="str" cm="1">
        <f t="array" aca="1" ref="AP821" ca="1">_FV(A821,"Exchange")</f>
        <v>NYSE Arca</v>
      </c>
      <c r="AQ821" s="6" t="str" cm="1">
        <f t="array" aca="1" ref="AQ821" ca="1">_FV(A821,"Exchange abbreviation",TRUE)</f>
        <v>ARCX</v>
      </c>
      <c r="AR821" t="str" cm="1">
        <f t="array" aca="1" ref="AR821" ca="1">_FV(A821,"Instrument type",TRUE)</f>
        <v>ETF</v>
      </c>
    </row>
    <row r="822" spans="1:44" ht="18.75" customHeight="1" x14ac:dyDescent="0.25">
      <c r="A822" t="e" vm="835">
        <v>#VALUE!</v>
      </c>
      <c r="B822" t="s">
        <v>2456</v>
      </c>
      <c r="C822" t="s">
        <v>2457</v>
      </c>
      <c r="D822" s="31" cm="1">
        <f t="array" aca="1" ref="D822" ca="1">_FV(A822,"Last trade time",TRUE)</f>
        <v>45824.840339258597</v>
      </c>
      <c r="E822" s="23" cm="1">
        <f t="array" aca="1" ref="E822" ca="1">_FV(A822,"Price")</f>
        <v>31.439299999999999</v>
      </c>
      <c r="F822" s="27" cm="1">
        <f t="array" aca="1" ref="F822" ca="1">_FV(A822,"Change (%)",TRUE)</f>
        <v>4.431E-3</v>
      </c>
      <c r="G822" s="26" cm="1">
        <f t="array" aca="1" ref="G822" ca="1">_FV(A822,"Change")</f>
        <v>0.13869999999999999</v>
      </c>
      <c r="H822" s="23" cm="1">
        <f t="array" aca="1" ref="H822" ca="1">_FV(A822,"Open")</f>
        <v>31.55</v>
      </c>
      <c r="I822" s="23" cm="1">
        <f t="array" aca="1" ref="I822" ca="1">_FV(A822,"Low")</f>
        <v>31.439299999999999</v>
      </c>
      <c r="J822" s="23" cm="1">
        <f t="array" aca="1" ref="J822" ca="1">_FV(A822,"High")</f>
        <v>31.55</v>
      </c>
      <c r="K822" s="23" cm="1">
        <f t="array" aca="1" ref="K822" ca="1">_FV(A822,"Previous close",TRUE)</f>
        <v>31.300599999999999</v>
      </c>
      <c r="L822" s="26"/>
      <c r="M822" s="23" cm="1">
        <f t="array" aca="1" ref="M822" ca="1">_FV(A822,"52 week low",TRUE)</f>
        <v>28.14</v>
      </c>
      <c r="N822" s="23" cm="1">
        <f t="array" aca="1" ref="N822" ca="1">_FV(A822,"52 week high",TRUE)</f>
        <v>32.96</v>
      </c>
      <c r="O822" s="8" cm="1">
        <f t="array" aca="1" ref="O822" ca="1">_FV(A822,"Volume")</f>
        <v>477</v>
      </c>
      <c r="P822" s="7" cm="1">
        <f t="array" aca="1" ref="P822" ca="1">_FV(A822,"Volume average",TRUE)</f>
        <v>11631</v>
      </c>
      <c r="Q822" t="s">
        <v>119</v>
      </c>
      <c r="R822" t="s">
        <v>170</v>
      </c>
      <c r="T822" s="25" cm="1">
        <f t="array" aca="1" ref="T822" ca="1">_FV(A822,"Expense ratio",TRUE)</f>
        <v>8.5000000000000006E-3</v>
      </c>
      <c r="U822" s="24" cm="1">
        <f t="array" aca="1" ref="U822" ca="1">_FV(A822,"Market cap",TRUE)</f>
        <v>35079006.700000003</v>
      </c>
      <c r="V822" s="16"/>
      <c r="W822" s="16"/>
      <c r="Z822" s="18"/>
      <c r="AB822" s="20"/>
      <c r="AC822" s="21">
        <v>11844</v>
      </c>
      <c r="AE822" s="18"/>
      <c r="AF822" s="20"/>
      <c r="AI822" s="21"/>
      <c r="AJ822" s="18"/>
      <c r="AL822" s="18"/>
      <c r="AM822" s="18"/>
      <c r="AN822" t="s">
        <v>73</v>
      </c>
      <c r="AO822" t="str" cm="1">
        <f t="array" aca="1" ref="AO822" ca="1">_FV(A822,"Currency")</f>
        <v>USD</v>
      </c>
      <c r="AP822" t="str" cm="1">
        <f t="array" aca="1" ref="AP822" ca="1">_FV(A822,"Exchange")</f>
        <v>CBOE BZX Exchange</v>
      </c>
      <c r="AQ822" s="6" t="str" cm="1">
        <f t="array" aca="1" ref="AQ822" ca="1">_FV(A822,"Exchange abbreviation",TRUE)</f>
        <v>BATS</v>
      </c>
      <c r="AR822" t="str" cm="1">
        <f t="array" aca="1" ref="AR822" ca="1">_FV(A822,"Instrument type",TRUE)</f>
        <v>ETF</v>
      </c>
    </row>
    <row r="823" spans="1:44" ht="18.75" customHeight="1" x14ac:dyDescent="0.25">
      <c r="A823" t="e" vm="836">
        <v>#VALUE!</v>
      </c>
      <c r="B823" t="s">
        <v>2458</v>
      </c>
      <c r="C823" t="s">
        <v>2459</v>
      </c>
      <c r="D823" s="31" cm="1">
        <f t="array" aca="1" ref="D823" ca="1">_FV(A823,"Last trade time",TRUE)</f>
        <v>45824.840277789066</v>
      </c>
      <c r="E823" s="23" cm="1">
        <f t="array" aca="1" ref="E823" ca="1">_FV(A823,"Price")</f>
        <v>11.96</v>
      </c>
      <c r="F823" s="27" cm="1">
        <f t="array" aca="1" ref="F823" ca="1">_FV(A823,"Change (%)",TRUE)</f>
        <v>6.7340000000000004E-3</v>
      </c>
      <c r="G823" s="26" cm="1">
        <f t="array" aca="1" ref="G823" ca="1">_FV(A823,"Change")</f>
        <v>0.08</v>
      </c>
      <c r="H823" s="23" cm="1">
        <f t="array" aca="1" ref="H823" ca="1">_FV(A823,"Open")</f>
        <v>11.99</v>
      </c>
      <c r="I823" s="23" cm="1">
        <f t="array" aca="1" ref="I823" ca="1">_FV(A823,"Low")</f>
        <v>11.96</v>
      </c>
      <c r="J823" s="23" cm="1">
        <f t="array" aca="1" ref="J823" ca="1">_FV(A823,"High")</f>
        <v>12.040100000000001</v>
      </c>
      <c r="K823" s="23" cm="1">
        <f t="array" aca="1" ref="K823" ca="1">_FV(A823,"Previous close",TRUE)</f>
        <v>11.88</v>
      </c>
      <c r="L823" s="26"/>
      <c r="M823" s="23" cm="1">
        <f t="array" aca="1" ref="M823" ca="1">_FV(A823,"52 week low",TRUE)</f>
        <v>9.86</v>
      </c>
      <c r="N823" s="23" cm="1">
        <f t="array" aca="1" ref="N823" ca="1">_FV(A823,"52 week high",TRUE)</f>
        <v>12.4947</v>
      </c>
      <c r="O823" s="8" cm="1">
        <f t="array" aca="1" ref="O823" ca="1">_FV(A823,"Volume")</f>
        <v>27215</v>
      </c>
      <c r="P823" s="7" cm="1">
        <f t="array" aca="1" ref="P823" ca="1">_FV(A823,"Volume average",TRUE)</f>
        <v>36685</v>
      </c>
      <c r="Q823" t="s">
        <v>2447</v>
      </c>
      <c r="S823" t="s">
        <v>2460</v>
      </c>
      <c r="T823" s="25" cm="1">
        <f t="array" aca="1" ref="T823" ca="1">_FV(A823,"Expense ratio",TRUE)</f>
        <v>8.5000000000000006E-3</v>
      </c>
      <c r="U823" s="24" cm="1">
        <f t="array" aca="1" ref="U823" ca="1">_FV(A823,"Market cap",TRUE)</f>
        <v>175948131.72</v>
      </c>
      <c r="V823" s="4">
        <v>175948128</v>
      </c>
      <c r="W823" s="4">
        <v>175948128</v>
      </c>
      <c r="Y823" t="s">
        <v>2461</v>
      </c>
      <c r="Z823" s="5">
        <v>12.06</v>
      </c>
      <c r="AA823" s="5">
        <v>33.745583000000003</v>
      </c>
      <c r="AB823" s="4">
        <v>0</v>
      </c>
      <c r="AC823" s="4">
        <v>39874</v>
      </c>
      <c r="AE823" s="5">
        <v>2.124396854477562</v>
      </c>
      <c r="AF823" s="5">
        <v>10.11959883211304</v>
      </c>
      <c r="AI823" s="4">
        <v>39874</v>
      </c>
      <c r="AJ823" s="5">
        <v>479684.22</v>
      </c>
      <c r="AL823" s="5">
        <v>12.494999999999999</v>
      </c>
      <c r="AM823" s="5">
        <v>9.86</v>
      </c>
      <c r="AN823" t="s">
        <v>47</v>
      </c>
      <c r="AO823" t="str" cm="1">
        <f t="array" aca="1" ref="AO823" ca="1">_FV(A823,"Currency")</f>
        <v>USD</v>
      </c>
      <c r="AP823" t="str" cm="1">
        <f t="array" aca="1" ref="AP823" ca="1">_FV(A823,"Exchange")</f>
        <v>NYSE Arca</v>
      </c>
      <c r="AQ823" s="6" t="str" cm="1">
        <f t="array" aca="1" ref="AQ823" ca="1">_FV(A823,"Exchange abbreviation",TRUE)</f>
        <v>ARCX</v>
      </c>
      <c r="AR823" t="str" cm="1">
        <f t="array" aca="1" ref="AR823" ca="1">_FV(A823,"Instrument type",TRUE)</f>
        <v>ETF</v>
      </c>
    </row>
    <row r="824" spans="1:44" ht="18.75" customHeight="1" x14ac:dyDescent="0.25">
      <c r="A824" t="e" vm="837">
        <v>#VALUE!</v>
      </c>
      <c r="B824" t="s">
        <v>2462</v>
      </c>
      <c r="C824" t="s">
        <v>2463</v>
      </c>
      <c r="D824" s="31" cm="1">
        <f t="array" aca="1" ref="D824" ca="1">_FV(A824,"Last trade time",TRUE)</f>
        <v>45824.84027780078</v>
      </c>
      <c r="E824" s="23" cm="1">
        <f t="array" aca="1" ref="E824" ca="1">_FV(A824,"Price")</f>
        <v>57.079000000000001</v>
      </c>
      <c r="F824" s="27" cm="1">
        <f t="array" aca="1" ref="F824" ca="1">_FV(A824,"Change (%)",TRUE)</f>
        <v>1.5341E-2</v>
      </c>
      <c r="G824" s="26" cm="1">
        <f t="array" aca="1" ref="G824" ca="1">_FV(A824,"Change")</f>
        <v>0.86240000000000006</v>
      </c>
      <c r="H824" s="23" cm="1">
        <f t="array" aca="1" ref="H824" ca="1">_FV(A824,"Open")</f>
        <v>57.03</v>
      </c>
      <c r="I824" s="23" cm="1">
        <f t="array" aca="1" ref="I824" ca="1">_FV(A824,"Low")</f>
        <v>57.01</v>
      </c>
      <c r="J824" s="23" cm="1">
        <f t="array" aca="1" ref="J824" ca="1">_FV(A824,"High")</f>
        <v>57.32</v>
      </c>
      <c r="K824" s="23" cm="1">
        <f t="array" aca="1" ref="K824" ca="1">_FV(A824,"Previous close",TRUE)</f>
        <v>56.2166</v>
      </c>
      <c r="L824" s="26"/>
      <c r="M824" s="23" cm="1">
        <f t="array" aca="1" ref="M824" ca="1">_FV(A824,"52 week low",TRUE)</f>
        <v>45.9</v>
      </c>
      <c r="N824" s="23" cm="1">
        <f t="array" aca="1" ref="N824" ca="1">_FV(A824,"52 week high",TRUE)</f>
        <v>59</v>
      </c>
      <c r="O824" s="8" cm="1">
        <f t="array" aca="1" ref="O824" ca="1">_FV(A824,"Volume")</f>
        <v>1693</v>
      </c>
      <c r="P824" s="7" cm="1">
        <f t="array" aca="1" ref="P824" ca="1">_FV(A824,"Volume average",TRUE)</f>
        <v>773</v>
      </c>
      <c r="Q824" t="s">
        <v>844</v>
      </c>
      <c r="S824" t="s">
        <v>263</v>
      </c>
      <c r="T824" s="25" cm="1">
        <f t="array" aca="1" ref="T824" ca="1">_FV(A824,"Expense ratio",TRUE)</f>
        <v>8.5000000000000006E-3</v>
      </c>
      <c r="U824" s="24" cm="1">
        <f t="array" aca="1" ref="U824" ca="1">_FV(A824,"Market cap",TRUE)</f>
        <v>12308724.140000001</v>
      </c>
      <c r="V824" s="4">
        <v>12308724</v>
      </c>
      <c r="W824" s="4">
        <v>12308724</v>
      </c>
      <c r="Y824" t="s">
        <v>1667</v>
      </c>
      <c r="Z824" s="5">
        <v>55.73901</v>
      </c>
      <c r="AA824" s="5">
        <v>17.703856999999999</v>
      </c>
      <c r="AB824" s="5">
        <v>8.6E-3</v>
      </c>
      <c r="AC824" s="4">
        <v>2744</v>
      </c>
      <c r="AE824" s="5">
        <v>8.6191251985663584</v>
      </c>
      <c r="AF824" s="5">
        <v>13.965145360013031</v>
      </c>
      <c r="AI824" s="4">
        <v>2744</v>
      </c>
      <c r="AJ824" s="5">
        <v>153698.02559999999</v>
      </c>
      <c r="AL824" s="5">
        <v>58.16</v>
      </c>
      <c r="AM824" s="5">
        <v>45.9</v>
      </c>
      <c r="AN824" t="s">
        <v>47</v>
      </c>
      <c r="AO824" t="str" cm="1">
        <f t="array" aca="1" ref="AO824" ca="1">_FV(A824,"Currency")</f>
        <v>USD</v>
      </c>
      <c r="AP824" t="str" cm="1">
        <f t="array" aca="1" ref="AP824" ca="1">_FV(A824,"Exchange")</f>
        <v>NYSE Arca</v>
      </c>
      <c r="AQ824" s="6" t="str" cm="1">
        <f t="array" aca="1" ref="AQ824" ca="1">_FV(A824,"Exchange abbreviation",TRUE)</f>
        <v>ARCX</v>
      </c>
      <c r="AR824" t="str" cm="1">
        <f t="array" aca="1" ref="AR824" ca="1">_FV(A824,"Instrument type",TRUE)</f>
        <v>ETF</v>
      </c>
    </row>
    <row r="825" spans="1:44" ht="18.75" customHeight="1" x14ac:dyDescent="0.25">
      <c r="A825" t="e" vm="838">
        <v>#VALUE!</v>
      </c>
      <c r="B825" t="s">
        <v>2464</v>
      </c>
      <c r="C825" t="s">
        <v>2465</v>
      </c>
      <c r="D825" s="31" cm="1">
        <f t="array" aca="1" ref="D825" ca="1">_FV(A825,"Last trade time",TRUE)</f>
        <v>45824.891692291407</v>
      </c>
      <c r="E825" s="23" cm="1">
        <f t="array" aca="1" ref="E825" ca="1">_FV(A825,"Price")</f>
        <v>21.95</v>
      </c>
      <c r="F825" s="27" cm="1">
        <f t="array" aca="1" ref="F825" ca="1">_FV(A825,"Change (%)",TRUE)</f>
        <v>7.8623999999999999E-2</v>
      </c>
      <c r="G825" s="26" cm="1">
        <f t="array" aca="1" ref="G825" ca="1">_FV(A825,"Change")</f>
        <v>1.6</v>
      </c>
      <c r="H825" s="23" cm="1">
        <f t="array" aca="1" ref="H825" ca="1">_FV(A825,"Open")</f>
        <v>21.4</v>
      </c>
      <c r="I825" s="23" cm="1">
        <f t="array" aca="1" ref="I825" ca="1">_FV(A825,"Low")</f>
        <v>21.31</v>
      </c>
      <c r="J825" s="23" cm="1">
        <f t="array" aca="1" ref="J825" ca="1">_FV(A825,"High")</f>
        <v>21.95</v>
      </c>
      <c r="K825" s="23" cm="1">
        <f t="array" aca="1" ref="K825" ca="1">_FV(A825,"Previous close",TRUE)</f>
        <v>20.350000000000001</v>
      </c>
      <c r="L825" s="26"/>
      <c r="M825" s="23" cm="1">
        <f t="array" aca="1" ref="M825" ca="1">_FV(A825,"52 week low",TRUE)</f>
        <v>8.5</v>
      </c>
      <c r="N825" s="23" cm="1">
        <f t="array" aca="1" ref="N825" ca="1">_FV(A825,"52 week high",TRUE)</f>
        <v>23.47</v>
      </c>
      <c r="O825" s="8" cm="1">
        <f t="array" aca="1" ref="O825" ca="1">_FV(A825,"Volume")</f>
        <v>39988</v>
      </c>
      <c r="P825" s="7" cm="1">
        <f t="array" aca="1" ref="P825" ca="1">_FV(A825,"Volume average",TRUE)</f>
        <v>90037</v>
      </c>
      <c r="Q825" t="s">
        <v>490</v>
      </c>
      <c r="T825" s="25" cm="1">
        <f t="array" aca="1" ref="T825" ca="1">_FV(A825,"Expense ratio",TRUE)</f>
        <v>8.5000000000000006E-3</v>
      </c>
      <c r="U825" s="24" cm="1">
        <f t="array" aca="1" ref="U825" ca="1">_FV(A825,"Market cap",TRUE)</f>
        <v>112438094.47</v>
      </c>
      <c r="V825" s="16"/>
      <c r="W825" s="16"/>
      <c r="Z825" s="18"/>
      <c r="AA825" s="20"/>
      <c r="AB825" s="20"/>
      <c r="AC825" s="21">
        <v>90128</v>
      </c>
      <c r="AE825" s="18"/>
      <c r="AF825" s="20"/>
      <c r="AI825" s="21"/>
      <c r="AJ825" s="18"/>
      <c r="AL825" s="18"/>
      <c r="AM825" s="18"/>
      <c r="AN825" t="s">
        <v>73</v>
      </c>
      <c r="AO825" t="str" cm="1">
        <f t="array" aca="1" ref="AO825" ca="1">_FV(A825,"Currency")</f>
        <v>USD</v>
      </c>
      <c r="AP825" t="str" cm="1">
        <f t="array" aca="1" ref="AP825" ca="1">_FV(A825,"Exchange")</f>
        <v>NYSE Arca</v>
      </c>
      <c r="AQ825" s="6" t="str" cm="1">
        <f t="array" aca="1" ref="AQ825" ca="1">_FV(A825,"Exchange abbreviation",TRUE)</f>
        <v>ARCX</v>
      </c>
      <c r="AR825" t="str" cm="1">
        <f t="array" aca="1" ref="AR825" ca="1">_FV(A825,"Instrument type",TRUE)</f>
        <v>ETF</v>
      </c>
    </row>
    <row r="826" spans="1:44" ht="18.75" customHeight="1" x14ac:dyDescent="0.25">
      <c r="A826" t="e" vm="839">
        <v>#VALUE!</v>
      </c>
      <c r="B826" t="s">
        <v>2466</v>
      </c>
      <c r="C826" t="s">
        <v>2467</v>
      </c>
      <c r="D826" s="31" cm="1">
        <f t="array" aca="1" ref="D826" ca="1">_FV(A826,"Last trade time",TRUE)</f>
        <v>45824.840277789066</v>
      </c>
      <c r="E826" s="23" cm="1">
        <f t="array" aca="1" ref="E826" ca="1">_FV(A826,"Price")</f>
        <v>25.906099999999999</v>
      </c>
      <c r="F826" s="27" cm="1">
        <f t="array" aca="1" ref="F826" ca="1">_FV(A826,"Change (%)",TRUE)</f>
        <v>1.8502000000000001E-2</v>
      </c>
      <c r="G826" s="26" cm="1">
        <f t="array" aca="1" ref="G826" ca="1">_FV(A826,"Change")</f>
        <v>0.47060000000000002</v>
      </c>
      <c r="H826" s="23" cm="1">
        <f t="array" aca="1" ref="H826" ca="1">_FV(A826,"Open")</f>
        <v>25.906099999999999</v>
      </c>
      <c r="I826" s="23" cm="1">
        <f t="array" aca="1" ref="I826" ca="1">_FV(A826,"Low")</f>
        <v>25.906099999999999</v>
      </c>
      <c r="J826" s="23" cm="1">
        <f t="array" aca="1" ref="J826" ca="1">_FV(A826,"High")</f>
        <v>25.906099999999999</v>
      </c>
      <c r="K826" s="23" cm="1">
        <f t="array" aca="1" ref="K826" ca="1">_FV(A826,"Previous close",TRUE)</f>
        <v>25.435500000000001</v>
      </c>
      <c r="L826" s="26"/>
      <c r="M826" s="23" cm="1">
        <f t="array" aca="1" ref="M826" ca="1">_FV(A826,"52 week low",TRUE)</f>
        <v>18.486799999999999</v>
      </c>
      <c r="N826" s="23" cm="1">
        <f t="array" aca="1" ref="N826" ca="1">_FV(A826,"52 week high",TRUE)</f>
        <v>26.03</v>
      </c>
      <c r="O826" s="8" cm="1">
        <f t="array" aca="1" ref="O826" ca="1">_FV(A826,"Volume")</f>
        <v>27</v>
      </c>
      <c r="P826" s="7" cm="1">
        <f t="array" aca="1" ref="P826" ca="1">_FV(A826,"Volume average",TRUE)</f>
        <v>1345</v>
      </c>
      <c r="Q826" t="s">
        <v>119</v>
      </c>
      <c r="T826" s="25" cm="1">
        <f t="array" aca="1" ref="T826" ca="1">_FV(A826,"Expense ratio",TRUE)</f>
        <v>8.5000000000000006E-3</v>
      </c>
      <c r="U826" s="24" cm="1">
        <f t="array" aca="1" ref="U826" ca="1">_FV(A826,"Market cap",TRUE)</f>
        <v>1998048.65</v>
      </c>
      <c r="V826" s="16"/>
      <c r="W826" s="16"/>
      <c r="Z826" s="18"/>
      <c r="AA826" s="20"/>
      <c r="AB826" s="20"/>
      <c r="AC826" s="21">
        <v>1313</v>
      </c>
      <c r="AE826" s="18"/>
      <c r="AF826" s="20"/>
      <c r="AI826" s="21"/>
      <c r="AJ826" s="18"/>
      <c r="AL826" s="18"/>
      <c r="AM826" s="18"/>
      <c r="AN826" t="s">
        <v>73</v>
      </c>
      <c r="AO826" t="str" cm="1">
        <f t="array" aca="1" ref="AO826" ca="1">_FV(A826,"Currency")</f>
        <v>USD</v>
      </c>
      <c r="AP826" t="str" cm="1">
        <f t="array" aca="1" ref="AP826" ca="1">_FV(A826,"Exchange")</f>
        <v>NYSE Arca</v>
      </c>
      <c r="AQ826" s="6" t="str" cm="1">
        <f t="array" aca="1" ref="AQ826" ca="1">_FV(A826,"Exchange abbreviation",TRUE)</f>
        <v>ARCX</v>
      </c>
      <c r="AR826" t="str" cm="1">
        <f t="array" aca="1" ref="AR826" ca="1">_FV(A826,"Instrument type",TRUE)</f>
        <v>ETF</v>
      </c>
    </row>
    <row r="827" spans="1:44" ht="18.75" customHeight="1" x14ac:dyDescent="0.25">
      <c r="A827" t="e" vm="840">
        <v>#VALUE!</v>
      </c>
      <c r="B827" t="s">
        <v>2468</v>
      </c>
      <c r="C827" t="s">
        <v>2469</v>
      </c>
      <c r="D827" s="31" cm="1">
        <f t="array" aca="1" ref="D827" ca="1">_FV(A827,"Last trade time",TRUE)</f>
        <v>45824.84027780078</v>
      </c>
      <c r="E827" s="23" cm="1">
        <f t="array" aca="1" ref="E827" ca="1">_FV(A827,"Price")</f>
        <v>9.69</v>
      </c>
      <c r="F827" s="27" cm="1">
        <f t="array" aca="1" ref="F827" ca="1">_FV(A827,"Change (%)",TRUE)</f>
        <v>1.3025999999999999E-2</v>
      </c>
      <c r="G827" s="26" cm="1">
        <f t="array" aca="1" ref="G827" ca="1">_FV(A827,"Change")</f>
        <v>0.1246</v>
      </c>
      <c r="H827" s="23" cm="1">
        <f t="array" aca="1" ref="H827" ca="1">_FV(A827,"Open")</f>
        <v>9.6648999999999994</v>
      </c>
      <c r="I827" s="23" cm="1">
        <f t="array" aca="1" ref="I827" ca="1">_FV(A827,"Low")</f>
        <v>9.65</v>
      </c>
      <c r="J827" s="23" cm="1">
        <f t="array" aca="1" ref="J827" ca="1">_FV(A827,"High")</f>
        <v>9.7423999999999999</v>
      </c>
      <c r="K827" s="23" cm="1">
        <f t="array" aca="1" ref="K827" ca="1">_FV(A827,"Previous close",TRUE)</f>
        <v>9.5654000000000003</v>
      </c>
      <c r="L827" s="26"/>
      <c r="M827" s="23" cm="1">
        <f t="array" aca="1" ref="M827" ca="1">_FV(A827,"52 week low",TRUE)</f>
        <v>8.2791999999999994</v>
      </c>
      <c r="N827" s="23" cm="1">
        <f t="array" aca="1" ref="N827" ca="1">_FV(A827,"52 week high",TRUE)</f>
        <v>10.11</v>
      </c>
      <c r="O827" s="8" cm="1">
        <f t="array" aca="1" ref="O827" ca="1">_FV(A827,"Volume")</f>
        <v>7278</v>
      </c>
      <c r="P827" s="7" cm="1">
        <f t="array" aca="1" ref="P827" ca="1">_FV(A827,"Volume average",TRUE)</f>
        <v>5353</v>
      </c>
      <c r="Q827" t="s">
        <v>147</v>
      </c>
      <c r="S827" t="s">
        <v>2470</v>
      </c>
      <c r="T827" s="25" cm="1">
        <f t="array" aca="1" ref="T827" ca="1">_FV(A827,"Expense ratio",TRUE)</f>
        <v>8.5000000000000006E-3</v>
      </c>
      <c r="U827" s="24" cm="1">
        <f t="array" aca="1" ref="U827" ca="1">_FV(A827,"Market cap",TRUE)</f>
        <v>28003652.600000001</v>
      </c>
      <c r="V827" s="4">
        <v>28003652</v>
      </c>
      <c r="W827" s="4">
        <v>28003652</v>
      </c>
      <c r="Y827" t="s">
        <v>1224</v>
      </c>
      <c r="Z827" s="5">
        <v>9.8335000000000008</v>
      </c>
      <c r="AA827" s="19">
        <v>30.465757</v>
      </c>
      <c r="AB827" s="5">
        <v>3.3999999999999998E-3</v>
      </c>
      <c r="AC827" s="4">
        <v>5876</v>
      </c>
      <c r="AE827" s="5">
        <v>7.194722456648206</v>
      </c>
      <c r="AF827" s="5">
        <v>1.059263631068363</v>
      </c>
      <c r="AI827" s="4">
        <v>5876</v>
      </c>
      <c r="AJ827" s="5">
        <v>57727.586799999997</v>
      </c>
      <c r="AL827" s="5">
        <v>10.11</v>
      </c>
      <c r="AM827" s="5">
        <v>8.2789999999999999</v>
      </c>
      <c r="AN827" t="s">
        <v>47</v>
      </c>
      <c r="AO827" t="str" cm="1">
        <f t="array" aca="1" ref="AO827" ca="1">_FV(A827,"Currency")</f>
        <v>USD</v>
      </c>
      <c r="AP827" t="str" cm="1">
        <f t="array" aca="1" ref="AP827" ca="1">_FV(A827,"Exchange")</f>
        <v>NYSE Arca</v>
      </c>
      <c r="AQ827" s="6" t="str" cm="1">
        <f t="array" aca="1" ref="AQ827" ca="1">_FV(A827,"Exchange abbreviation",TRUE)</f>
        <v>ARCX</v>
      </c>
      <c r="AR827" t="str" cm="1">
        <f t="array" aca="1" ref="AR827" ca="1">_FV(A827,"Instrument type",TRUE)</f>
        <v>ETF</v>
      </c>
    </row>
    <row r="828" spans="1:44" ht="18.75" customHeight="1" x14ac:dyDescent="0.25">
      <c r="A828" t="e" vm="841">
        <v>#VALUE!</v>
      </c>
      <c r="B828" t="s">
        <v>2471</v>
      </c>
      <c r="C828" t="s">
        <v>2472</v>
      </c>
      <c r="D828" s="31" cm="1">
        <f t="array" aca="1" ref="D828" ca="1">_FV(A828,"Last trade time",TRUE)</f>
        <v>45824.843750265623</v>
      </c>
      <c r="E828" s="23" cm="1">
        <f t="array" aca="1" ref="E828" ca="1">_FV(A828,"Price")</f>
        <v>29.76</v>
      </c>
      <c r="F828" s="27" cm="1">
        <f t="array" aca="1" ref="F828" ca="1">_FV(A828,"Change (%)",TRUE)</f>
        <v>2.1277000000000001E-2</v>
      </c>
      <c r="G828" s="26" cm="1">
        <f t="array" aca="1" ref="G828" ca="1">_FV(A828,"Change")</f>
        <v>0.62</v>
      </c>
      <c r="H828" s="23" cm="1">
        <f t="array" aca="1" ref="H828" ca="1">_FV(A828,"Open")</f>
        <v>29.95</v>
      </c>
      <c r="I828" s="23" cm="1">
        <f t="array" aca="1" ref="I828" ca="1">_FV(A828,"Low")</f>
        <v>29.66</v>
      </c>
      <c r="J828" s="23" cm="1">
        <f t="array" aca="1" ref="J828" ca="1">_FV(A828,"High")</f>
        <v>29.95</v>
      </c>
      <c r="K828" s="23" cm="1">
        <f t="array" aca="1" ref="K828" ca="1">_FV(A828,"Previous close",TRUE)</f>
        <v>29.14</v>
      </c>
      <c r="L828" s="26"/>
      <c r="M828" s="23" cm="1">
        <f t="array" aca="1" ref="M828" ca="1">_FV(A828,"52 week low",TRUE)</f>
        <v>22.08</v>
      </c>
      <c r="N828" s="23" cm="1">
        <f t="array" aca="1" ref="N828" ca="1">_FV(A828,"52 week high",TRUE)</f>
        <v>29.95</v>
      </c>
      <c r="O828" s="8" cm="1">
        <f t="array" aca="1" ref="O828" ca="1">_FV(A828,"Volume")</f>
        <v>1706</v>
      </c>
      <c r="P828" s="7" cm="1">
        <f t="array" aca="1" ref="P828" ca="1">_FV(A828,"Volume average",TRUE)</f>
        <v>2704</v>
      </c>
      <c r="Q828" t="s">
        <v>844</v>
      </c>
      <c r="S828" t="s">
        <v>2473</v>
      </c>
      <c r="T828" s="25" cm="1">
        <f t="array" aca="1" ref="T828" ca="1">_FV(A828,"Expense ratio",TRUE)</f>
        <v>8.5000000000000006E-3</v>
      </c>
      <c r="U828" s="24" cm="1">
        <f t="array" aca="1" ref="U828" ca="1">_FV(A828,"Market cap",TRUE)</f>
        <v>17831609.469999999</v>
      </c>
      <c r="V828" s="4">
        <v>17831608</v>
      </c>
      <c r="W828" s="4">
        <v>17831608</v>
      </c>
      <c r="Y828" t="s">
        <v>807</v>
      </c>
      <c r="Z828" s="5">
        <v>28.67</v>
      </c>
      <c r="AA828" s="5">
        <v>11.622741</v>
      </c>
      <c r="AB828" s="20"/>
      <c r="AC828" s="4">
        <v>2441</v>
      </c>
      <c r="AE828" s="5">
        <v>19.4593041010821</v>
      </c>
      <c r="AF828" s="20"/>
      <c r="AI828" s="4">
        <v>2441</v>
      </c>
      <c r="AJ828" s="5">
        <v>70203.16</v>
      </c>
      <c r="AL828" s="5">
        <v>29.15</v>
      </c>
      <c r="AM828" s="5">
        <v>22.08</v>
      </c>
      <c r="AN828" t="s">
        <v>47</v>
      </c>
      <c r="AO828" t="str" cm="1">
        <f t="array" aca="1" ref="AO828" ca="1">_FV(A828,"Currency")</f>
        <v>USD</v>
      </c>
      <c r="AP828" t="str" cm="1">
        <f t="array" aca="1" ref="AP828" ca="1">_FV(A828,"Exchange")</f>
        <v>Nasdaq Stock Market</v>
      </c>
      <c r="AQ828" s="6" t="str" cm="1">
        <f t="array" aca="1" ref="AQ828" ca="1">_FV(A828,"Exchange abbreviation",TRUE)</f>
        <v>XNAS</v>
      </c>
      <c r="AR828" t="str" cm="1">
        <f t="array" aca="1" ref="AR828" ca="1">_FV(A828,"Instrument type",TRUE)</f>
        <v>ETF</v>
      </c>
    </row>
    <row r="829" spans="1:44" ht="18.75" customHeight="1" x14ac:dyDescent="0.25">
      <c r="A829" t="e" vm="842">
        <v>#VALUE!</v>
      </c>
      <c r="B829" t="s">
        <v>2474</v>
      </c>
      <c r="C829" t="s">
        <v>2475</v>
      </c>
      <c r="D829" s="31" cm="1">
        <f t="array" aca="1" ref="D829" ca="1">_FV(A829,"Last trade time",TRUE)</f>
        <v>45824.933676435154</v>
      </c>
      <c r="E829" s="23" cm="1">
        <f t="array" aca="1" ref="E829" ca="1">_FV(A829,"Price")</f>
        <v>18.34</v>
      </c>
      <c r="F829" s="27" cm="1">
        <f t="array" aca="1" ref="F829" ca="1">_FV(A829,"Change (%)",TRUE)</f>
        <v>4.8000000000000001E-2</v>
      </c>
      <c r="G829" s="26" cm="1">
        <f t="array" aca="1" ref="G829" ca="1">_FV(A829,"Change")</f>
        <v>0.84</v>
      </c>
      <c r="H829" s="23" cm="1">
        <f t="array" aca="1" ref="H829" ca="1">_FV(A829,"Open")</f>
        <v>18.14</v>
      </c>
      <c r="I829" s="23" cm="1">
        <f t="array" aca="1" ref="I829" ca="1">_FV(A829,"Low")</f>
        <v>18.011399999999998</v>
      </c>
      <c r="J829" s="23" cm="1">
        <f t="array" aca="1" ref="J829" ca="1">_FV(A829,"High")</f>
        <v>18.408999999999999</v>
      </c>
      <c r="K829" s="23" cm="1">
        <f t="array" aca="1" ref="K829" ca="1">_FV(A829,"Previous close",TRUE)</f>
        <v>17.5</v>
      </c>
      <c r="L829" s="26"/>
      <c r="M829" s="23" cm="1">
        <f t="array" aca="1" ref="M829" ca="1">_FV(A829,"52 week low",TRUE)</f>
        <v>10.029999999999999</v>
      </c>
      <c r="N829" s="23" cm="1">
        <f t="array" aca="1" ref="N829" ca="1">_FV(A829,"52 week high",TRUE)</f>
        <v>23.09</v>
      </c>
      <c r="O829" s="8" cm="1">
        <f t="array" aca="1" ref="O829" ca="1">_FV(A829,"Volume")</f>
        <v>60400</v>
      </c>
      <c r="P829" s="7" cm="1">
        <f t="array" aca="1" ref="P829" ca="1">_FV(A829,"Volume average",TRUE)</f>
        <v>124541</v>
      </c>
      <c r="Q829" t="s">
        <v>119</v>
      </c>
      <c r="T829" s="25" cm="1">
        <f t="array" aca="1" ref="T829" ca="1">_FV(A829,"Expense ratio",TRUE)</f>
        <v>8.5000000000000006E-3</v>
      </c>
      <c r="U829" s="24" cm="1">
        <f t="array" aca="1" ref="U829" ca="1">_FV(A829,"Market cap",TRUE)</f>
        <v>191618850.53999999</v>
      </c>
      <c r="V829" s="16"/>
      <c r="W829" s="16"/>
      <c r="X829" t="s">
        <v>2476</v>
      </c>
      <c r="Z829" s="18"/>
      <c r="AA829" s="20"/>
      <c r="AB829" s="20"/>
      <c r="AC829" s="21">
        <v>127822</v>
      </c>
      <c r="AE829" s="18"/>
      <c r="AF829" s="20"/>
      <c r="AI829" s="21"/>
      <c r="AJ829" s="18"/>
      <c r="AL829" s="18"/>
      <c r="AM829" s="18"/>
      <c r="AN829" t="s">
        <v>73</v>
      </c>
      <c r="AO829" t="str" cm="1">
        <f t="array" aca="1" ref="AO829" ca="1">_FV(A829,"Currency")</f>
        <v>USD</v>
      </c>
      <c r="AP829" t="str" cm="1">
        <f t="array" aca="1" ref="AP829" ca="1">_FV(A829,"Exchange")</f>
        <v>NYSE Arca</v>
      </c>
      <c r="AQ829" s="6" t="str" cm="1">
        <f t="array" aca="1" ref="AQ829" ca="1">_FV(A829,"Exchange abbreviation",TRUE)</f>
        <v>ARCX</v>
      </c>
      <c r="AR829" t="str" cm="1">
        <f t="array" aca="1" ref="AR829" ca="1">_FV(A829,"Instrument type",TRUE)</f>
        <v>ETF</v>
      </c>
    </row>
    <row r="830" spans="1:44" ht="18.75" customHeight="1" x14ac:dyDescent="0.25">
      <c r="A830" t="e" vm="843">
        <v>#VALUE!</v>
      </c>
      <c r="B830" t="s">
        <v>2477</v>
      </c>
      <c r="C830" t="s">
        <v>2478</v>
      </c>
      <c r="D830" s="31" cm="1">
        <f t="array" aca="1" ref="D830" ca="1">_FV(A830,"Last trade time",TRUE)</f>
        <v>45824.940630659374</v>
      </c>
      <c r="E830" s="23" cm="1">
        <f t="array" aca="1" ref="E830" ca="1">_FV(A830,"Price")</f>
        <v>83.08</v>
      </c>
      <c r="F830" s="27" cm="1">
        <f t="array" aca="1" ref="F830" ca="1">_FV(A830,"Change (%)",TRUE)</f>
        <v>5.0449000000000001E-2</v>
      </c>
      <c r="G830" s="26" cm="1">
        <f t="array" aca="1" ref="G830" ca="1">_FV(A830,"Change")</f>
        <v>3.99</v>
      </c>
      <c r="H830" s="23" cm="1">
        <f t="array" aca="1" ref="H830" ca="1">_FV(A830,"Open")</f>
        <v>80.66</v>
      </c>
      <c r="I830" s="23" cm="1">
        <f t="array" aca="1" ref="I830" ca="1">_FV(A830,"Low")</f>
        <v>80.66</v>
      </c>
      <c r="J830" s="23" cm="1">
        <f t="array" aca="1" ref="J830" ca="1">_FV(A830,"High")</f>
        <v>83.69</v>
      </c>
      <c r="K830" s="23" cm="1">
        <f t="array" aca="1" ref="K830" ca="1">_FV(A830,"Previous close",TRUE)</f>
        <v>79.09</v>
      </c>
      <c r="L830" s="26"/>
      <c r="M830" s="23" cm="1">
        <f t="array" aca="1" ref="M830" ca="1">_FV(A830,"52 week low",TRUE)</f>
        <v>32.521599999999999</v>
      </c>
      <c r="N830" s="23" cm="1">
        <f t="array" aca="1" ref="N830" ca="1">_FV(A830,"52 week high",TRUE)</f>
        <v>112.78</v>
      </c>
      <c r="O830" s="8" cm="1">
        <f t="array" aca="1" ref="O830" ca="1">_FV(A830,"Volume")</f>
        <v>1530325</v>
      </c>
      <c r="P830" s="7" cm="1">
        <f t="array" aca="1" ref="P830" ca="1">_FV(A830,"Volume average",TRUE)</f>
        <v>1546700</v>
      </c>
      <c r="Q830" t="s">
        <v>85</v>
      </c>
      <c r="S830" t="s">
        <v>445</v>
      </c>
      <c r="T830" s="25" cm="1">
        <f t="array" aca="1" ref="T830" ca="1">_FV(A830,"Expense ratio",TRUE)</f>
        <v>8.5000000000000006E-3</v>
      </c>
      <c r="U830" s="24" cm="1">
        <f t="array" aca="1" ref="U830" ca="1">_FV(A830,"Market cap",TRUE)</f>
        <v>2839361458.3899999</v>
      </c>
      <c r="V830" s="4">
        <v>2839361536</v>
      </c>
      <c r="W830" s="4">
        <v>2839361536</v>
      </c>
      <c r="Y830" t="s">
        <v>446</v>
      </c>
      <c r="Z830" s="5">
        <v>78.679000000000002</v>
      </c>
      <c r="AA830" s="5">
        <v>36.135219999999997</v>
      </c>
      <c r="AB830" s="5">
        <v>5.0000000000000001E-3</v>
      </c>
      <c r="AC830" s="4">
        <v>2166487</v>
      </c>
      <c r="AE830" s="5">
        <v>-11.12114085433117</v>
      </c>
      <c r="AF830" s="5">
        <v>-5.15360512149865</v>
      </c>
      <c r="AI830" s="4">
        <v>2166487</v>
      </c>
      <c r="AJ830" s="5">
        <v>170264213.33000001</v>
      </c>
      <c r="AL830" s="5">
        <v>112.78</v>
      </c>
      <c r="AM830" s="5">
        <v>32.520000000000003</v>
      </c>
      <c r="AN830" t="s">
        <v>82</v>
      </c>
      <c r="AO830" t="str" cm="1">
        <f t="array" aca="1" ref="AO830" ca="1">_FV(A830,"Currency")</f>
        <v>USD</v>
      </c>
      <c r="AP830" t="str" cm="1">
        <f t="array" aca="1" ref="AP830" ca="1">_FV(A830,"Exchange")</f>
        <v>NYSE Arca</v>
      </c>
      <c r="AQ830" s="6" t="str" cm="1">
        <f t="array" aca="1" ref="AQ830" ca="1">_FV(A830,"Exchange abbreviation",TRUE)</f>
        <v>ARCX</v>
      </c>
      <c r="AR830" t="str" cm="1">
        <f t="array" aca="1" ref="AR830" ca="1">_FV(A830,"Instrument type",TRUE)</f>
        <v>ETF</v>
      </c>
    </row>
    <row r="831" spans="1:44" ht="18.75" customHeight="1" x14ac:dyDescent="0.25">
      <c r="A831" t="e" vm="844">
        <v>#VALUE!</v>
      </c>
      <c r="B831" t="s">
        <v>2479</v>
      </c>
      <c r="C831" t="s">
        <v>2480</v>
      </c>
      <c r="D831" s="31" cm="1">
        <f t="array" aca="1" ref="D831" ca="1">_FV(A831,"Last trade time",TRUE)</f>
        <v>45824.843750231252</v>
      </c>
      <c r="E831" s="23" cm="1">
        <f t="array" aca="1" ref="E831" ca="1">_FV(A831,"Price")</f>
        <v>22.24</v>
      </c>
      <c r="F831" s="27" cm="1">
        <f t="array" aca="1" ref="F831" ca="1">_FV(A831,"Change (%)",TRUE)</f>
        <v>-3.5839999999999999E-3</v>
      </c>
      <c r="G831" s="26" cm="1">
        <f t="array" aca="1" ref="G831" ca="1">_FV(A831,"Change")</f>
        <v>-0.08</v>
      </c>
      <c r="H831" s="23" cm="1">
        <f t="array" aca="1" ref="H831" ca="1">_FV(A831,"Open")</f>
        <v>22.3</v>
      </c>
      <c r="I831" s="23" cm="1">
        <f t="array" aca="1" ref="I831" ca="1">_FV(A831,"Low")</f>
        <v>22.24</v>
      </c>
      <c r="J831" s="23" cm="1">
        <f t="array" aca="1" ref="J831" ca="1">_FV(A831,"High")</f>
        <v>22.3</v>
      </c>
      <c r="K831" s="23" cm="1">
        <f t="array" aca="1" ref="K831" ca="1">_FV(A831,"Previous close",TRUE)</f>
        <v>22.32</v>
      </c>
      <c r="L831" s="26"/>
      <c r="M831" s="23" cm="1">
        <f t="array" aca="1" ref="M831" ca="1">_FV(A831,"52 week low",TRUE)</f>
        <v>20.83</v>
      </c>
      <c r="N831" s="23" cm="1">
        <f t="array" aca="1" ref="N831" ca="1">_FV(A831,"52 week high",TRUE)</f>
        <v>22.950900000000001</v>
      </c>
      <c r="O831" s="8" cm="1">
        <f t="array" aca="1" ref="O831" ca="1">_FV(A831,"Volume")</f>
        <v>9380</v>
      </c>
      <c r="P831" s="7" cm="1">
        <f t="array" aca="1" ref="P831" ca="1">_FV(A831,"Volume average",TRUE)</f>
        <v>12618</v>
      </c>
      <c r="Q831" t="s">
        <v>299</v>
      </c>
      <c r="S831" t="s">
        <v>2481</v>
      </c>
      <c r="T831" s="25" cm="1">
        <f t="array" aca="1" ref="T831" ca="1">_FV(A831,"Expense ratio",TRUE)</f>
        <v>8.3999999999999995E-3</v>
      </c>
      <c r="U831" s="24" cm="1">
        <f t="array" aca="1" ref="U831" ca="1">_FV(A831,"Market cap",TRUE)</f>
        <v>71791159.569999993</v>
      </c>
      <c r="V831" s="4">
        <v>71791160</v>
      </c>
      <c r="W831" s="4">
        <v>71791160</v>
      </c>
      <c r="Y831" t="s">
        <v>2482</v>
      </c>
      <c r="Z831" s="5">
        <v>22.16</v>
      </c>
      <c r="AA831" s="5">
        <v>24.716218999999999</v>
      </c>
      <c r="AB831" s="5">
        <v>3.0800000000000001E-2</v>
      </c>
      <c r="AC831" s="4">
        <v>12241</v>
      </c>
      <c r="AE831" s="5">
        <v>2.4042651075590888</v>
      </c>
      <c r="AF831" s="5">
        <v>3.6647807579813558</v>
      </c>
      <c r="AI831" s="4">
        <v>12241</v>
      </c>
      <c r="AJ831" s="5">
        <v>271169.97659999999</v>
      </c>
      <c r="AL831" s="5">
        <v>22.951000000000001</v>
      </c>
      <c r="AM831" s="5">
        <v>20.83</v>
      </c>
      <c r="AN831" t="s">
        <v>47</v>
      </c>
      <c r="AO831" t="str" cm="1">
        <f t="array" aca="1" ref="AO831" ca="1">_FV(A831,"Currency")</f>
        <v>USD</v>
      </c>
      <c r="AP831" t="str" cm="1">
        <f t="array" aca="1" ref="AP831" ca="1">_FV(A831,"Exchange")</f>
        <v>Nasdaq Stock Market</v>
      </c>
      <c r="AQ831" s="6" t="str" cm="1">
        <f t="array" aca="1" ref="AQ831" ca="1">_FV(A831,"Exchange abbreviation",TRUE)</f>
        <v>XNAS</v>
      </c>
      <c r="AR831" t="str" cm="1">
        <f t="array" aca="1" ref="AR831" ca="1">_FV(A831,"Instrument type",TRUE)</f>
        <v>ETF</v>
      </c>
    </row>
    <row r="832" spans="1:44" ht="18.75" customHeight="1" x14ac:dyDescent="0.25">
      <c r="A832" t="e" vm="845">
        <v>#VALUE!</v>
      </c>
      <c r="B832" t="s">
        <v>2483</v>
      </c>
      <c r="C832" t="s">
        <v>2484</v>
      </c>
      <c r="D832" s="31" cm="1">
        <f t="array" aca="1" ref="D832" ca="1">_FV(A832,"Last trade time",TRUE)</f>
        <v>45824.840277812502</v>
      </c>
      <c r="E832" s="23" cm="1">
        <f t="array" aca="1" ref="E832" ca="1">_FV(A832,"Price")</f>
        <v>28.33</v>
      </c>
      <c r="F832" s="27" cm="1">
        <f t="array" aca="1" ref="F832" ca="1">_FV(A832,"Change (%)",TRUE)</f>
        <v>7.1709999999999992E-4</v>
      </c>
      <c r="G832" s="26" cm="1">
        <f t="array" aca="1" ref="G832" ca="1">_FV(A832,"Change")</f>
        <v>2.0299999999999999E-2</v>
      </c>
      <c r="H832" s="23" cm="1">
        <f t="array" aca="1" ref="H832" ca="1">_FV(A832,"Open")</f>
        <v>28.36</v>
      </c>
      <c r="I832" s="23" cm="1">
        <f t="array" aca="1" ref="I832" ca="1">_FV(A832,"Low")</f>
        <v>28.33</v>
      </c>
      <c r="J832" s="23" cm="1">
        <f t="array" aca="1" ref="J832" ca="1">_FV(A832,"High")</f>
        <v>28.376000000000001</v>
      </c>
      <c r="K832" s="23" cm="1">
        <f t="array" aca="1" ref="K832" ca="1">_FV(A832,"Previous close",TRUE)</f>
        <v>28.309699999999999</v>
      </c>
      <c r="L832" s="26"/>
      <c r="M832" s="23" cm="1">
        <f t="array" aca="1" ref="M832" ca="1">_FV(A832,"52 week low",TRUE)</f>
        <v>25.81</v>
      </c>
      <c r="N832" s="23" cm="1">
        <f t="array" aca="1" ref="N832" ca="1">_FV(A832,"52 week high",TRUE)</f>
        <v>28.75</v>
      </c>
      <c r="O832" s="8" cm="1">
        <f t="array" aca="1" ref="O832" ca="1">_FV(A832,"Volume")</f>
        <v>3286</v>
      </c>
      <c r="P832" s="7" cm="1">
        <f t="array" aca="1" ref="P832" ca="1">_FV(A832,"Volume average",TRUE)</f>
        <v>13429</v>
      </c>
      <c r="Q832" t="s">
        <v>119</v>
      </c>
      <c r="T832" s="25" cm="1">
        <f t="array" aca="1" ref="T832" ca="1">_FV(A832,"Expense ratio",TRUE)</f>
        <v>8.3999999999999995E-3</v>
      </c>
      <c r="U832" s="24" cm="1">
        <f t="array" aca="1" ref="U832" ca="1">_FV(A832,"Market cap",TRUE)</f>
        <v>86657611.579999998</v>
      </c>
      <c r="V832" s="16"/>
      <c r="W832" s="16"/>
      <c r="X832" t="s">
        <v>2485</v>
      </c>
      <c r="Z832" s="18"/>
      <c r="AA832" s="20"/>
      <c r="AB832" s="20"/>
      <c r="AC832" s="21">
        <v>13747</v>
      </c>
      <c r="AE832" s="18"/>
      <c r="AF832" s="20"/>
      <c r="AI832" s="21"/>
      <c r="AJ832" s="18"/>
      <c r="AL832" s="18"/>
      <c r="AM832" s="18"/>
      <c r="AN832" t="s">
        <v>73</v>
      </c>
      <c r="AO832" t="str" cm="1">
        <f t="array" aca="1" ref="AO832" ca="1">_FV(A832,"Currency")</f>
        <v>USD</v>
      </c>
      <c r="AP832" t="str" cm="1">
        <f t="array" aca="1" ref="AP832" ca="1">_FV(A832,"Exchange")</f>
        <v>NYSE Arca</v>
      </c>
      <c r="AQ832" s="6" t="str" cm="1">
        <f t="array" aca="1" ref="AQ832" ca="1">_FV(A832,"Exchange abbreviation",TRUE)</f>
        <v>ARCX</v>
      </c>
      <c r="AR832" t="str" cm="1">
        <f t="array" aca="1" ref="AR832" ca="1">_FV(A832,"Instrument type",TRUE)</f>
        <v>ETF</v>
      </c>
    </row>
    <row r="833" spans="1:44" ht="18.75" customHeight="1" x14ac:dyDescent="0.25">
      <c r="A833" t="e" vm="846">
        <v>#VALUE!</v>
      </c>
      <c r="B833" t="s">
        <v>2486</v>
      </c>
      <c r="C833" t="s">
        <v>2487</v>
      </c>
      <c r="D833" s="31" cm="1">
        <f t="array" aca="1" ref="D833" ca="1">_FV(A833,"Last trade time",TRUE)</f>
        <v>45824.840277823438</v>
      </c>
      <c r="E833" s="23" cm="1">
        <f t="array" aca="1" ref="E833" ca="1">_FV(A833,"Price")</f>
        <v>35.453899999999997</v>
      </c>
      <c r="F833" s="27" cm="1">
        <f t="array" aca="1" ref="F833" ca="1">_FV(A833,"Change (%)",TRUE)</f>
        <v>5.0370000000000007E-3</v>
      </c>
      <c r="G833" s="26" cm="1">
        <f t="array" aca="1" ref="G833" ca="1">_FV(A833,"Change")</f>
        <v>0.1777</v>
      </c>
      <c r="H833" s="23" cm="1">
        <f t="array" aca="1" ref="H833" ca="1">_FV(A833,"Open")</f>
        <v>35.49</v>
      </c>
      <c r="I833" s="23" cm="1">
        <f t="array" aca="1" ref="I833" ca="1">_FV(A833,"Low")</f>
        <v>35.450000000000003</v>
      </c>
      <c r="J833" s="23" cm="1">
        <f t="array" aca="1" ref="J833" ca="1">_FV(A833,"High")</f>
        <v>35.49</v>
      </c>
      <c r="K833" s="23" cm="1">
        <f t="array" aca="1" ref="K833" ca="1">_FV(A833,"Previous close",TRUE)</f>
        <v>35.276200000000003</v>
      </c>
      <c r="L833" s="26"/>
      <c r="M833" s="23" cm="1">
        <f t="array" aca="1" ref="M833" ca="1">_FV(A833,"52 week low",TRUE)</f>
        <v>32.25</v>
      </c>
      <c r="N833" s="23" cm="1">
        <f t="array" aca="1" ref="N833" ca="1">_FV(A833,"52 week high",TRUE)</f>
        <v>36.31</v>
      </c>
      <c r="O833" s="8" cm="1">
        <f t="array" aca="1" ref="O833" ca="1">_FV(A833,"Volume")</f>
        <v>3445</v>
      </c>
      <c r="P833" s="7" cm="1">
        <f t="array" aca="1" ref="P833" ca="1">_FV(A833,"Volume average",TRUE)</f>
        <v>5090</v>
      </c>
      <c r="Q833" t="s">
        <v>299</v>
      </c>
      <c r="S833" t="s">
        <v>497</v>
      </c>
      <c r="T833" s="25" cm="1">
        <f t="array" aca="1" ref="T833" ca="1">_FV(A833,"Expense ratio",TRUE)</f>
        <v>8.3999999999999995E-3</v>
      </c>
      <c r="U833" s="24" cm="1">
        <f t="array" aca="1" ref="U833" ca="1">_FV(A833,"Market cap",TRUE)</f>
        <v>68445280.049999997</v>
      </c>
      <c r="V833" s="4">
        <v>68445280</v>
      </c>
      <c r="W833" s="4">
        <v>68445280</v>
      </c>
      <c r="Y833" t="s">
        <v>2488</v>
      </c>
      <c r="Z833" s="5">
        <v>35.378700000000002</v>
      </c>
      <c r="AA833" s="5">
        <v>19.707968000000001</v>
      </c>
      <c r="AB833" s="5">
        <v>1.8200000000000001E-2</v>
      </c>
      <c r="AC833" s="4">
        <v>8341</v>
      </c>
      <c r="AE833" s="5">
        <v>3.0672808999351542</v>
      </c>
      <c r="AF833" s="5">
        <v>7.6260232108416037</v>
      </c>
      <c r="AI833" s="4">
        <v>8341</v>
      </c>
      <c r="AJ833" s="5">
        <v>294770.94</v>
      </c>
      <c r="AL833" s="5">
        <v>36.31</v>
      </c>
      <c r="AM833" s="5">
        <v>32.25</v>
      </c>
      <c r="AN833" t="s">
        <v>47</v>
      </c>
      <c r="AO833" t="str" cm="1">
        <f t="array" aca="1" ref="AO833" ca="1">_FV(A833,"Currency")</f>
        <v>USD</v>
      </c>
      <c r="AP833" t="str" cm="1">
        <f t="array" aca="1" ref="AP833" ca="1">_FV(A833,"Exchange")</f>
        <v>NYSE Arca</v>
      </c>
      <c r="AQ833" s="6" t="str" cm="1">
        <f t="array" aca="1" ref="AQ833" ca="1">_FV(A833,"Exchange abbreviation",TRUE)</f>
        <v>ARCX</v>
      </c>
      <c r="AR833" t="str" cm="1">
        <f t="array" aca="1" ref="AR833" ca="1">_FV(A833,"Instrument type",TRUE)</f>
        <v>ETF</v>
      </c>
    </row>
    <row r="834" spans="1:44" ht="18.75" customHeight="1" x14ac:dyDescent="0.25">
      <c r="A834" t="e" vm="847">
        <v>#VALUE!</v>
      </c>
      <c r="B834" t="s">
        <v>2489</v>
      </c>
      <c r="C834" t="s">
        <v>2490</v>
      </c>
      <c r="D834" s="31" cm="1">
        <f t="array" aca="1" ref="D834" ca="1">_FV(A834,"Last trade time",TRUE)</f>
        <v>45824.84027780078</v>
      </c>
      <c r="E834" s="23" cm="1">
        <f t="array" aca="1" ref="E834" ca="1">_FV(A834,"Price")</f>
        <v>25.48</v>
      </c>
      <c r="F834" s="27" cm="1">
        <f t="array" aca="1" ref="F834" ca="1">_FV(A834,"Change (%)",TRUE)</f>
        <v>9.5090000000000001E-3</v>
      </c>
      <c r="G834" s="26" cm="1">
        <f t="array" aca="1" ref="G834" ca="1">_FV(A834,"Change")</f>
        <v>0.24</v>
      </c>
      <c r="H834" s="23" cm="1">
        <f t="array" aca="1" ref="H834" ca="1">_FV(A834,"Open")</f>
        <v>25.45</v>
      </c>
      <c r="I834" s="23" cm="1">
        <f t="array" aca="1" ref="I834" ca="1">_FV(A834,"Low")</f>
        <v>25.45</v>
      </c>
      <c r="J834" s="23" cm="1">
        <f t="array" aca="1" ref="J834" ca="1">_FV(A834,"High")</f>
        <v>25.49</v>
      </c>
      <c r="K834" s="23" cm="1">
        <f t="array" aca="1" ref="K834" ca="1">_FV(A834,"Previous close",TRUE)</f>
        <v>25.24</v>
      </c>
      <c r="L834" s="26"/>
      <c r="M834" s="23" cm="1">
        <f t="array" aca="1" ref="M834" ca="1">_FV(A834,"52 week low",TRUE)</f>
        <v>21.57</v>
      </c>
      <c r="N834" s="23" cm="1">
        <f t="array" aca="1" ref="N834" ca="1">_FV(A834,"52 week high",TRUE)</f>
        <v>26.38</v>
      </c>
      <c r="O834" s="8" cm="1">
        <f t="array" aca="1" ref="O834" ca="1">_FV(A834,"Volume")</f>
        <v>11109</v>
      </c>
      <c r="P834" s="7" cm="1">
        <f t="array" aca="1" ref="P834" ca="1">_FV(A834,"Volume average",TRUE)</f>
        <v>13911</v>
      </c>
      <c r="Q834" t="s">
        <v>50</v>
      </c>
      <c r="S834" t="s">
        <v>1097</v>
      </c>
      <c r="T834" s="25" cm="1">
        <f t="array" aca="1" ref="T834" ca="1">_FV(A834,"Expense ratio",TRUE)</f>
        <v>8.3999999999999995E-3</v>
      </c>
      <c r="U834" s="24" cm="1">
        <f t="array" aca="1" ref="U834" ca="1">_FV(A834,"Market cap",TRUE)</f>
        <v>36339559.770000003</v>
      </c>
      <c r="V834" s="4">
        <v>36339560</v>
      </c>
      <c r="W834" s="4">
        <v>36339560</v>
      </c>
      <c r="Y834" t="s">
        <v>1075</v>
      </c>
      <c r="Z834" s="5">
        <v>25.35</v>
      </c>
      <c r="AA834" s="5">
        <v>24.520144999999999</v>
      </c>
      <c r="AB834" s="20"/>
      <c r="AC834" s="4">
        <v>24644</v>
      </c>
      <c r="AE834" s="5">
        <v>1.94190427804326</v>
      </c>
      <c r="AF834" s="20"/>
      <c r="AI834" s="4">
        <v>24644</v>
      </c>
      <c r="AJ834" s="5">
        <v>625112.31079999998</v>
      </c>
      <c r="AL834" s="5">
        <v>26.38</v>
      </c>
      <c r="AM834" s="5">
        <v>21.57</v>
      </c>
      <c r="AN834" t="s">
        <v>47</v>
      </c>
      <c r="AO834" t="str" cm="1">
        <f t="array" aca="1" ref="AO834" ca="1">_FV(A834,"Currency")</f>
        <v>USD</v>
      </c>
      <c r="AP834" t="str" cm="1">
        <f t="array" aca="1" ref="AP834" ca="1">_FV(A834,"Exchange")</f>
        <v>NYSE Arca</v>
      </c>
      <c r="AQ834" s="6" t="str" cm="1">
        <f t="array" aca="1" ref="AQ834" ca="1">_FV(A834,"Exchange abbreviation",TRUE)</f>
        <v>ARCX</v>
      </c>
      <c r="AR834" t="str" cm="1">
        <f t="array" aca="1" ref="AR834" ca="1">_FV(A834,"Instrument type",TRUE)</f>
        <v>ETF</v>
      </c>
    </row>
    <row r="835" spans="1:44" ht="18.75" customHeight="1" x14ac:dyDescent="0.25">
      <c r="A835" t="e" vm="848">
        <v>#VALUE!</v>
      </c>
      <c r="B835" t="s">
        <v>2491</v>
      </c>
      <c r="C835" t="s">
        <v>2492</v>
      </c>
      <c r="D835" s="31" cm="1">
        <f t="array" aca="1" ref="D835" ca="1">_FV(A835,"Last trade time",TRUE)</f>
        <v>45824.840277812502</v>
      </c>
      <c r="E835" s="23" cm="1">
        <f t="array" aca="1" ref="E835" ca="1">_FV(A835,"Price")</f>
        <v>32.353700000000003</v>
      </c>
      <c r="F835" s="27" cm="1">
        <f t="array" aca="1" ref="F835" ca="1">_FV(A835,"Change (%)",TRUE)</f>
        <v>8.8459999999999997E-3</v>
      </c>
      <c r="G835" s="26" cm="1">
        <f t="array" aca="1" ref="G835" ca="1">_FV(A835,"Change")</f>
        <v>0.28370000000000001</v>
      </c>
      <c r="H835" s="23" cm="1">
        <f t="array" aca="1" ref="H835" ca="1">_FV(A835,"Open")</f>
        <v>32.39</v>
      </c>
      <c r="I835" s="23" cm="1">
        <f t="array" aca="1" ref="I835" ca="1">_FV(A835,"Low")</f>
        <v>32.32</v>
      </c>
      <c r="J835" s="23" cm="1">
        <f t="array" aca="1" ref="J835" ca="1">_FV(A835,"High")</f>
        <v>32.42</v>
      </c>
      <c r="K835" s="23" cm="1">
        <f t="array" aca="1" ref="K835" ca="1">_FV(A835,"Previous close",TRUE)</f>
        <v>32.07</v>
      </c>
      <c r="L835" s="26"/>
      <c r="M835" s="23" cm="1">
        <f t="array" aca="1" ref="M835" ca="1">_FV(A835,"52 week low",TRUE)</f>
        <v>27.15</v>
      </c>
      <c r="N835" s="23" cm="1">
        <f t="array" aca="1" ref="N835" ca="1">_FV(A835,"52 week high",TRUE)</f>
        <v>38.94</v>
      </c>
      <c r="O835" s="8" cm="1">
        <f t="array" aca="1" ref="O835" ca="1">_FV(A835,"Volume")</f>
        <v>3473</v>
      </c>
      <c r="P835" s="7" cm="1">
        <f t="array" aca="1" ref="P835" ca="1">_FV(A835,"Volume average",TRUE)</f>
        <v>8635</v>
      </c>
      <c r="Q835" t="s">
        <v>496</v>
      </c>
      <c r="S835" t="s">
        <v>1304</v>
      </c>
      <c r="T835" s="25" cm="1">
        <f t="array" aca="1" ref="T835" ca="1">_FV(A835,"Expense ratio",TRUE)</f>
        <v>8.3999999999999995E-3</v>
      </c>
      <c r="U835" s="24" cm="1">
        <f t="array" aca="1" ref="U835" ca="1">_FV(A835,"Market cap",TRUE)</f>
        <v>61638450.030000001</v>
      </c>
      <c r="V835" s="4">
        <v>61638448</v>
      </c>
      <c r="W835" s="4">
        <v>61638448</v>
      </c>
      <c r="Y835" t="s">
        <v>2493</v>
      </c>
      <c r="Z835" s="5">
        <v>32.200000000000003</v>
      </c>
      <c r="AA835" s="5">
        <v>17.215033999999999</v>
      </c>
      <c r="AB835" s="5">
        <v>1.4199999E-2</v>
      </c>
      <c r="AC835" s="4">
        <v>20188</v>
      </c>
      <c r="AE835" s="5">
        <v>-3.8684887634048089</v>
      </c>
      <c r="AF835" s="5">
        <v>-6.6004558318022433E-2</v>
      </c>
      <c r="AI835" s="4">
        <v>20188</v>
      </c>
      <c r="AJ835" s="5">
        <v>650211.06640000001</v>
      </c>
      <c r="AL835" s="5">
        <v>38.94</v>
      </c>
      <c r="AM835" s="5">
        <v>27.15</v>
      </c>
      <c r="AN835" t="s">
        <v>47</v>
      </c>
      <c r="AO835" t="str" cm="1">
        <f t="array" aca="1" ref="AO835" ca="1">_FV(A835,"Currency")</f>
        <v>USD</v>
      </c>
      <c r="AP835" t="str" cm="1">
        <f t="array" aca="1" ref="AP835" ca="1">_FV(A835,"Exchange")</f>
        <v>NYSE Arca</v>
      </c>
      <c r="AQ835" s="6" t="str" cm="1">
        <f t="array" aca="1" ref="AQ835" ca="1">_FV(A835,"Exchange abbreviation",TRUE)</f>
        <v>ARCX</v>
      </c>
      <c r="AR835" t="str" cm="1">
        <f t="array" aca="1" ref="AR835" ca="1">_FV(A835,"Instrument type",TRUE)</f>
        <v>ETF</v>
      </c>
    </row>
    <row r="836" spans="1:44" ht="18.75" customHeight="1" x14ac:dyDescent="0.25">
      <c r="A836" t="e" vm="849">
        <v>#VALUE!</v>
      </c>
      <c r="B836" t="s">
        <v>2494</v>
      </c>
      <c r="C836" t="s">
        <v>2495</v>
      </c>
      <c r="D836" s="31" cm="1">
        <f t="array" aca="1" ref="D836" ca="1">_FV(A836,"Last trade time",TRUE)</f>
        <v>45824.942015844528</v>
      </c>
      <c r="E836" s="23" cm="1">
        <f t="array" aca="1" ref="E836" ca="1">_FV(A836,"Price")</f>
        <v>75.8</v>
      </c>
      <c r="F836" s="27" cm="1">
        <f t="array" aca="1" ref="F836" ca="1">_FV(A836,"Change (%)",TRUE)</f>
        <v>4.0780000000000004E-2</v>
      </c>
      <c r="G836" s="26" cm="1">
        <f t="array" aca="1" ref="G836" ca="1">_FV(A836,"Change")</f>
        <v>2.97</v>
      </c>
      <c r="H836" s="23" cm="1">
        <f t="array" aca="1" ref="H836" ca="1">_FV(A836,"Open")</f>
        <v>74.22</v>
      </c>
      <c r="I836" s="23" cm="1">
        <f t="array" aca="1" ref="I836" ca="1">_FV(A836,"Low")</f>
        <v>74.22</v>
      </c>
      <c r="J836" s="23" cm="1">
        <f t="array" aca="1" ref="J836" ca="1">_FV(A836,"High")</f>
        <v>76.249899999999997</v>
      </c>
      <c r="K836" s="23" cm="1">
        <f t="array" aca="1" ref="K836" ca="1">_FV(A836,"Previous close",TRUE)</f>
        <v>72.83</v>
      </c>
      <c r="L836" s="26"/>
      <c r="M836" s="23" cm="1">
        <f t="array" aca="1" ref="M836" ca="1">_FV(A836,"52 week low",TRUE)</f>
        <v>35</v>
      </c>
      <c r="N836" s="23" cm="1">
        <f t="array" aca="1" ref="N836" ca="1">_FV(A836,"52 week high",TRUE)</f>
        <v>93.789199999999994</v>
      </c>
      <c r="O836" s="8" cm="1">
        <f t="array" aca="1" ref="O836" ca="1">_FV(A836,"Volume")</f>
        <v>57269552</v>
      </c>
      <c r="P836" s="7" cm="1">
        <f t="array" aca="1" ref="P836" ca="1">_FV(A836,"Volume average",TRUE)</f>
        <v>79363909</v>
      </c>
      <c r="Q836" t="s">
        <v>85</v>
      </c>
      <c r="S836" t="s">
        <v>61</v>
      </c>
      <c r="T836" s="25" cm="1">
        <f t="array" aca="1" ref="T836" ca="1">_FV(A836,"Expense ratio",TRUE)</f>
        <v>8.3999999999999995E-3</v>
      </c>
      <c r="U836" s="24" cm="1">
        <f t="array" aca="1" ref="U836" ca="1">_FV(A836,"Market cap",TRUE)</f>
        <v>24411655940</v>
      </c>
      <c r="V836" s="4">
        <v>24302888960</v>
      </c>
      <c r="W836" s="4">
        <v>24302888960</v>
      </c>
      <c r="Y836" t="s">
        <v>1521</v>
      </c>
      <c r="Z836" s="5">
        <v>74.240600000000001</v>
      </c>
      <c r="AA836" s="5">
        <v>32.366478000000001</v>
      </c>
      <c r="AB836" s="5">
        <v>1.4099999E-2</v>
      </c>
      <c r="AC836" s="4">
        <v>113578214</v>
      </c>
      <c r="AE836" s="5">
        <v>-4.9218879094858448</v>
      </c>
      <c r="AF836" s="5">
        <v>12.12364681323297</v>
      </c>
      <c r="AI836" s="4">
        <v>113578214</v>
      </c>
      <c r="AJ836" s="5">
        <v>8428639260.9399996</v>
      </c>
      <c r="AL836" s="5">
        <v>93.79</v>
      </c>
      <c r="AM836" s="4">
        <v>35</v>
      </c>
      <c r="AN836" t="s">
        <v>82</v>
      </c>
      <c r="AO836" t="str" cm="1">
        <f t="array" aca="1" ref="AO836" ca="1">_FV(A836,"Currency")</f>
        <v>USD</v>
      </c>
      <c r="AP836" t="str" cm="1">
        <f t="array" aca="1" ref="AP836" ca="1">_FV(A836,"Exchange")</f>
        <v>Nasdaq Stock Market</v>
      </c>
      <c r="AQ836" s="6" t="str" cm="1">
        <f t="array" aca="1" ref="AQ836" ca="1">_FV(A836,"Exchange abbreviation",TRUE)</f>
        <v>XNAS</v>
      </c>
      <c r="AR836" t="str" cm="1">
        <f t="array" aca="1" ref="AR836" ca="1">_FV(A836,"Instrument type",TRUE)</f>
        <v>ETF</v>
      </c>
    </row>
    <row r="837" spans="1:44" ht="18.75" customHeight="1" x14ac:dyDescent="0.25">
      <c r="A837" t="e" vm="850">
        <v>#VALUE!</v>
      </c>
      <c r="B837" t="s">
        <v>2496</v>
      </c>
      <c r="C837" t="s">
        <v>2497</v>
      </c>
      <c r="D837" s="31" cm="1">
        <f t="array" aca="1" ref="D837" ca="1">_FV(A837,"Last trade time",TRUE)</f>
        <v>45824.910993205471</v>
      </c>
      <c r="E837" s="23" cm="1">
        <f t="array" aca="1" ref="E837" ca="1">_FV(A837,"Price")</f>
        <v>22.99</v>
      </c>
      <c r="F837" s="27" cm="1">
        <f t="array" aca="1" ref="F837" ca="1">_FV(A837,"Change (%)",TRUE)</f>
        <v>-2.1700000000000001E-3</v>
      </c>
      <c r="G837" s="26" cm="1">
        <f t="array" aca="1" ref="G837" ca="1">_FV(A837,"Change")</f>
        <v>-0.05</v>
      </c>
      <c r="H837" s="23" cm="1">
        <f t="array" aca="1" ref="H837" ca="1">_FV(A837,"Open")</f>
        <v>22.97</v>
      </c>
      <c r="I837" s="23" cm="1">
        <f t="array" aca="1" ref="I837" ca="1">_FV(A837,"Low")</f>
        <v>22.59</v>
      </c>
      <c r="J837" s="23" cm="1">
        <f t="array" aca="1" ref="J837" ca="1">_FV(A837,"High")</f>
        <v>23.05</v>
      </c>
      <c r="K837" s="23" cm="1">
        <f t="array" aca="1" ref="K837" ca="1">_FV(A837,"Previous close",TRUE)</f>
        <v>23.04</v>
      </c>
      <c r="L837" s="26"/>
      <c r="M837" s="23" cm="1">
        <f t="array" aca="1" ref="M837" ca="1">_FV(A837,"52 week low",TRUE)</f>
        <v>19.73</v>
      </c>
      <c r="N837" s="23" cm="1">
        <f t="array" aca="1" ref="N837" ca="1">_FV(A837,"52 week high",TRUE)</f>
        <v>23.32</v>
      </c>
      <c r="O837" s="8" cm="1">
        <f t="array" aca="1" ref="O837" ca="1">_FV(A837,"Volume")</f>
        <v>1136165</v>
      </c>
      <c r="P837" s="7" cm="1">
        <f t="array" aca="1" ref="P837" ca="1">_FV(A837,"Volume average",TRUE)</f>
        <v>436167</v>
      </c>
      <c r="Q837" t="s">
        <v>198</v>
      </c>
      <c r="R837" t="s">
        <v>115</v>
      </c>
      <c r="T837" s="25" cm="1">
        <f t="array" aca="1" ref="T837" ca="1">_FV(A837,"Expense ratio",TRUE)</f>
        <v>8.3000000000000001E-3</v>
      </c>
      <c r="U837" s="24" cm="1">
        <f t="array" aca="1" ref="U837" ca="1">_FV(A837,"Market cap",TRUE)</f>
        <v>909033641.10000002</v>
      </c>
      <c r="V837" s="16"/>
      <c r="W837" s="16"/>
      <c r="Z837" s="18"/>
      <c r="AA837" s="20"/>
      <c r="AB837" s="20"/>
      <c r="AC837" s="21">
        <v>405319</v>
      </c>
      <c r="AE837" s="18"/>
      <c r="AF837" s="20"/>
      <c r="AI837" s="21"/>
      <c r="AJ837" s="18"/>
      <c r="AL837" s="18"/>
      <c r="AM837" s="18"/>
      <c r="AN837" t="s">
        <v>73</v>
      </c>
      <c r="AO837" t="str" cm="1">
        <f t="array" aca="1" ref="AO837" ca="1">_FV(A837,"Currency")</f>
        <v>USD</v>
      </c>
      <c r="AP837" t="str" cm="1">
        <f t="array" aca="1" ref="AP837" ca="1">_FV(A837,"Exchange")</f>
        <v>NYSE Arca</v>
      </c>
      <c r="AQ837" s="6" t="str" cm="1">
        <f t="array" aca="1" ref="AQ837" ca="1">_FV(A837,"Exchange abbreviation",TRUE)</f>
        <v>ARCX</v>
      </c>
      <c r="AR837" t="str" cm="1">
        <f t="array" aca="1" ref="AR837" ca="1">_FV(A837,"Instrument type",TRUE)</f>
        <v>ETF</v>
      </c>
    </row>
    <row r="838" spans="1:44" ht="18.75" customHeight="1" x14ac:dyDescent="0.25">
      <c r="A838" t="e" vm="851">
        <v>#VALUE!</v>
      </c>
      <c r="B838" t="s">
        <v>2498</v>
      </c>
      <c r="C838" t="s">
        <v>2499</v>
      </c>
      <c r="D838" s="31" cm="1">
        <f t="array" aca="1" ref="D838" ca="1">_FV(A838,"Last trade time",TRUE)</f>
        <v>45824.843750034372</v>
      </c>
      <c r="E838" s="23" cm="1">
        <f t="array" aca="1" ref="E838" ca="1">_FV(A838,"Price")</f>
        <v>69.775000000000006</v>
      </c>
      <c r="F838" s="27" cm="1">
        <f t="array" aca="1" ref="F838" ca="1">_FV(A838,"Change (%)",TRUE)</f>
        <v>2.6579999999999998E-3</v>
      </c>
      <c r="G838" s="26" cm="1">
        <f t="array" aca="1" ref="G838" ca="1">_FV(A838,"Change")</f>
        <v>0.185</v>
      </c>
      <c r="H838" s="23" cm="1">
        <f t="array" aca="1" ref="H838" ca="1">_FV(A838,"Open")</f>
        <v>70.068600000000004</v>
      </c>
      <c r="I838" s="23" cm="1">
        <f t="array" aca="1" ref="I838" ca="1">_FV(A838,"Low")</f>
        <v>69.700100000000006</v>
      </c>
      <c r="J838" s="23" cm="1">
        <f t="array" aca="1" ref="J838" ca="1">_FV(A838,"High")</f>
        <v>70.191000000000003</v>
      </c>
      <c r="K838" s="23" cm="1">
        <f t="array" aca="1" ref="K838" ca="1">_FV(A838,"Previous close",TRUE)</f>
        <v>69.59</v>
      </c>
      <c r="L838" s="26"/>
      <c r="M838" s="23" cm="1">
        <f t="array" aca="1" ref="M838" ca="1">_FV(A838,"52 week low",TRUE)</f>
        <v>54.27</v>
      </c>
      <c r="N838" s="23" cm="1">
        <f t="array" aca="1" ref="N838" ca="1">_FV(A838,"52 week high",TRUE)</f>
        <v>70.427700000000002</v>
      </c>
      <c r="O838" s="8" cm="1">
        <f t="array" aca="1" ref="O838" ca="1">_FV(A838,"Volume")</f>
        <v>1206</v>
      </c>
      <c r="P838" s="7" cm="1">
        <f t="array" aca="1" ref="P838" ca="1">_FV(A838,"Volume average",TRUE)</f>
        <v>69</v>
      </c>
      <c r="Q838" t="s">
        <v>464</v>
      </c>
      <c r="T838" s="25" cm="1">
        <f t="array" aca="1" ref="T838" ca="1">_FV(A838,"Expense ratio",TRUE)</f>
        <v>8.3000000000000001E-3</v>
      </c>
      <c r="U838" s="24" cm="1">
        <f t="array" aca="1" ref="U838" ca="1">_FV(A838,"Market cap",TRUE)</f>
        <v>6883797.3499999996</v>
      </c>
      <c r="V838" s="16"/>
      <c r="W838" s="16"/>
      <c r="Z838" s="18"/>
      <c r="AA838" s="20"/>
      <c r="AB838" s="20"/>
      <c r="AC838" s="21">
        <v>80</v>
      </c>
      <c r="AE838" s="18"/>
      <c r="AF838" s="20"/>
      <c r="AI838" s="21"/>
      <c r="AJ838" s="18"/>
      <c r="AL838" s="18"/>
      <c r="AM838" s="18"/>
      <c r="AN838" t="s">
        <v>73</v>
      </c>
      <c r="AO838" t="str" cm="1">
        <f t="array" aca="1" ref="AO838" ca="1">_FV(A838,"Currency")</f>
        <v>USD</v>
      </c>
      <c r="AP838" t="str" cm="1">
        <f t="array" aca="1" ref="AP838" ca="1">_FV(A838,"Exchange")</f>
        <v>Nasdaq Stock Market</v>
      </c>
      <c r="AQ838" s="6" t="str" cm="1">
        <f t="array" aca="1" ref="AQ838" ca="1">_FV(A838,"Exchange abbreviation",TRUE)</f>
        <v>XNAS</v>
      </c>
      <c r="AR838" t="str" cm="1">
        <f t="array" aca="1" ref="AR838" ca="1">_FV(A838,"Instrument type",TRUE)</f>
        <v>ETF</v>
      </c>
    </row>
    <row r="839" spans="1:44" ht="18.75" customHeight="1" x14ac:dyDescent="0.25">
      <c r="A839" t="e" vm="852">
        <v>#VALUE!</v>
      </c>
      <c r="B839" t="s">
        <v>2500</v>
      </c>
      <c r="C839" t="s">
        <v>2501</v>
      </c>
      <c r="D839" s="31" cm="1">
        <f t="array" aca="1" ref="D839" ca="1">_FV(A839,"Last trade time",TRUE)</f>
        <v>45824.840329316408</v>
      </c>
      <c r="E839" s="23" cm="1">
        <f t="array" aca="1" ref="E839" ca="1">_FV(A839,"Price")</f>
        <v>27.16</v>
      </c>
      <c r="F839" s="27" cm="1">
        <f t="array" aca="1" ref="F839" ca="1">_FV(A839,"Change (%)",TRUE)</f>
        <v>7.796E-3</v>
      </c>
      <c r="G839" s="26" cm="1">
        <f t="array" aca="1" ref="G839" ca="1">_FV(A839,"Change")</f>
        <v>0.21010000000000001</v>
      </c>
      <c r="H839" s="23" cm="1">
        <f t="array" aca="1" ref="H839" ca="1">_FV(A839,"Open")</f>
        <v>27.23</v>
      </c>
      <c r="I839" s="23" cm="1">
        <f t="array" aca="1" ref="I839" ca="1">_FV(A839,"Low")</f>
        <v>27.16</v>
      </c>
      <c r="J839" s="23" cm="1">
        <f t="array" aca="1" ref="J839" ca="1">_FV(A839,"High")</f>
        <v>27.33</v>
      </c>
      <c r="K839" s="23" cm="1">
        <f t="array" aca="1" ref="K839" ca="1">_FV(A839,"Previous close",TRUE)</f>
        <v>26.9499</v>
      </c>
      <c r="L839" s="26"/>
      <c r="M839" s="23" cm="1">
        <f t="array" aca="1" ref="M839" ca="1">_FV(A839,"52 week low",TRUE)</f>
        <v>21.69</v>
      </c>
      <c r="N839" s="23" cm="1">
        <f t="array" aca="1" ref="N839" ca="1">_FV(A839,"52 week high",TRUE)</f>
        <v>27.37</v>
      </c>
      <c r="O839" s="8" cm="1">
        <f t="array" aca="1" ref="O839" ca="1">_FV(A839,"Volume")</f>
        <v>9061</v>
      </c>
      <c r="P839" s="7" cm="1">
        <f t="array" aca="1" ref="P839" ca="1">_FV(A839,"Volume average",TRUE)</f>
        <v>4631</v>
      </c>
      <c r="Q839" t="s">
        <v>703</v>
      </c>
      <c r="S839" t="s">
        <v>2322</v>
      </c>
      <c r="T839" s="25" cm="1">
        <f t="array" aca="1" ref="T839" ca="1">_FV(A839,"Expense ratio",TRUE)</f>
        <v>8.3000000000000001E-3</v>
      </c>
      <c r="U839" s="24" cm="1">
        <f t="array" aca="1" ref="U839" ca="1">_FV(A839,"Market cap",TRUE)</f>
        <v>20213055.600000001</v>
      </c>
      <c r="V839" s="4">
        <v>20213056</v>
      </c>
      <c r="W839" s="4">
        <v>20213056</v>
      </c>
      <c r="Y839" t="s">
        <v>2502</v>
      </c>
      <c r="Z839" s="5">
        <v>27.026499999999999</v>
      </c>
      <c r="AA839" s="5">
        <v>15.739511</v>
      </c>
      <c r="AB839" s="5">
        <v>4.5199999999999997E-2</v>
      </c>
      <c r="AC839" s="4">
        <v>4600</v>
      </c>
      <c r="AE839" s="5">
        <v>16.624709579957919</v>
      </c>
      <c r="AF839" s="5">
        <v>12.47347023567869</v>
      </c>
      <c r="AH839" s="16"/>
      <c r="AI839" s="4">
        <v>4600</v>
      </c>
      <c r="AJ839" s="5">
        <v>124448.86</v>
      </c>
      <c r="AL839" s="5">
        <v>27.18</v>
      </c>
      <c r="AM839" s="5">
        <v>21.69</v>
      </c>
      <c r="AN839" t="s">
        <v>47</v>
      </c>
      <c r="AO839" t="str" cm="1">
        <f t="array" aca="1" ref="AO839" ca="1">_FV(A839,"Currency")</f>
        <v>USD</v>
      </c>
      <c r="AP839" t="str" cm="1">
        <f t="array" aca="1" ref="AP839" ca="1">_FV(A839,"Exchange")</f>
        <v>CBOE BZX Exchange</v>
      </c>
      <c r="AQ839" s="6" t="str" cm="1">
        <f t="array" aca="1" ref="AQ839" ca="1">_FV(A839,"Exchange abbreviation",TRUE)</f>
        <v>BATS</v>
      </c>
      <c r="AR839" t="str" cm="1">
        <f t="array" aca="1" ref="AR839" ca="1">_FV(A839,"Instrument type",TRUE)</f>
        <v>ETF</v>
      </c>
    </row>
    <row r="840" spans="1:44" ht="18.75" customHeight="1" x14ac:dyDescent="0.25">
      <c r="A840" t="e" vm="853">
        <v>#VALUE!</v>
      </c>
      <c r="B840" t="s">
        <v>2503</v>
      </c>
      <c r="C840" t="s">
        <v>2504</v>
      </c>
      <c r="D840" s="31" cm="1">
        <f t="array" aca="1" ref="D840" ca="1">_FV(A840,"Last trade time",TRUE)</f>
        <v>45824.840329976563</v>
      </c>
      <c r="E840" s="23" cm="1">
        <f t="array" aca="1" ref="E840" ca="1">_FV(A840,"Price")</f>
        <v>20.9147</v>
      </c>
      <c r="F840" s="27" cm="1">
        <f t="array" aca="1" ref="F840" ca="1">_FV(A840,"Change (%)",TRUE)</f>
        <v>2.1510000000000001E-3</v>
      </c>
      <c r="G840" s="26" cm="1">
        <f t="array" aca="1" ref="G840" ca="1">_FV(A840,"Change")</f>
        <v>4.4900000000000002E-2</v>
      </c>
      <c r="H840" s="23" cm="1">
        <f t="array" aca="1" ref="H840" ca="1">_FV(A840,"Open")</f>
        <v>21.02</v>
      </c>
      <c r="I840" s="23" cm="1">
        <f t="array" aca="1" ref="I840" ca="1">_FV(A840,"Low")</f>
        <v>20.9</v>
      </c>
      <c r="J840" s="23" cm="1">
        <f t="array" aca="1" ref="J840" ca="1">_FV(A840,"High")</f>
        <v>21.02</v>
      </c>
      <c r="K840" s="23" cm="1">
        <f t="array" aca="1" ref="K840" ca="1">_FV(A840,"Previous close",TRUE)</f>
        <v>20.869800000000001</v>
      </c>
      <c r="L840" s="26"/>
      <c r="M840" s="23" cm="1">
        <f t="array" aca="1" ref="M840" ca="1">_FV(A840,"52 week low",TRUE)</f>
        <v>19.77</v>
      </c>
      <c r="N840" s="23" cm="1">
        <f t="array" aca="1" ref="N840" ca="1">_FV(A840,"52 week high",TRUE)</f>
        <v>24.61</v>
      </c>
      <c r="O840" s="8" cm="1">
        <f t="array" aca="1" ref="O840" ca="1">_FV(A840,"Volume")</f>
        <v>1845</v>
      </c>
      <c r="P840" s="7" cm="1">
        <f t="array" aca="1" ref="P840" ca="1">_FV(A840,"Volume average",TRUE)</f>
        <v>6359</v>
      </c>
      <c r="Q840" t="s">
        <v>285</v>
      </c>
      <c r="S840" t="s">
        <v>2322</v>
      </c>
      <c r="T840" s="25" cm="1">
        <f t="array" aca="1" ref="T840" ca="1">_FV(A840,"Expense ratio",TRUE)</f>
        <v>8.3000000000000001E-3</v>
      </c>
      <c r="U840" s="24" cm="1">
        <f t="array" aca="1" ref="U840" ca="1">_FV(A840,"Market cap",TRUE)</f>
        <v>26947781.32</v>
      </c>
      <c r="V840" s="4">
        <v>26947780</v>
      </c>
      <c r="W840" s="4">
        <v>26947780</v>
      </c>
      <c r="Y840" t="s">
        <v>2502</v>
      </c>
      <c r="Z840" s="5">
        <v>20.767299999999999</v>
      </c>
      <c r="AA840" s="5">
        <v>24.468430000000001</v>
      </c>
      <c r="AB840" s="5">
        <v>5.3699999999999998E-2</v>
      </c>
      <c r="AC840" s="4">
        <v>9620</v>
      </c>
      <c r="AE840" s="5">
        <v>-2.9437217812898648</v>
      </c>
      <c r="AF840" s="5">
        <v>-1.1405939130649021</v>
      </c>
      <c r="AI840" s="4">
        <v>9620</v>
      </c>
      <c r="AJ840" s="5">
        <v>199806.43799999999</v>
      </c>
      <c r="AL840" s="5">
        <v>24.61</v>
      </c>
      <c r="AM840" s="5">
        <v>19.77</v>
      </c>
      <c r="AN840" t="s">
        <v>47</v>
      </c>
      <c r="AO840" t="str" cm="1">
        <f t="array" aca="1" ref="AO840" ca="1">_FV(A840,"Currency")</f>
        <v>USD</v>
      </c>
      <c r="AP840" t="str" cm="1">
        <f t="array" aca="1" ref="AP840" ca="1">_FV(A840,"Exchange")</f>
        <v>CBOE BZX Exchange</v>
      </c>
      <c r="AQ840" s="6" t="str" cm="1">
        <f t="array" aca="1" ref="AQ840" ca="1">_FV(A840,"Exchange abbreviation",TRUE)</f>
        <v>BATS</v>
      </c>
      <c r="AR840" t="str" cm="1">
        <f t="array" aca="1" ref="AR840" ca="1">_FV(A840,"Instrument type",TRUE)</f>
        <v>ETF</v>
      </c>
    </row>
    <row r="841" spans="1:44" ht="18.75" customHeight="1" x14ac:dyDescent="0.25">
      <c r="A841" t="e" vm="854">
        <v>#VALUE!</v>
      </c>
      <c r="B841" t="s">
        <v>2505</v>
      </c>
      <c r="C841" t="s">
        <v>2506</v>
      </c>
      <c r="D841" s="31" cm="1">
        <f t="array" aca="1" ref="D841" ca="1">_FV(A841,"Last trade time",TRUE)</f>
        <v>45824.843750253909</v>
      </c>
      <c r="E841" s="23" cm="1">
        <f t="array" aca="1" ref="E841" ca="1">_FV(A841,"Price")</f>
        <v>35.33</v>
      </c>
      <c r="F841" s="27" cm="1">
        <f t="array" aca="1" ref="F841" ca="1">_FV(A841,"Change (%)",TRUE)</f>
        <v>1.701E-3</v>
      </c>
      <c r="G841" s="26" cm="1">
        <f t="array" aca="1" ref="G841" ca="1">_FV(A841,"Change")</f>
        <v>0.06</v>
      </c>
      <c r="H841" s="23" cm="1">
        <f t="array" aca="1" ref="H841" ca="1">_FV(A841,"Open")</f>
        <v>35.22</v>
      </c>
      <c r="I841" s="23" cm="1">
        <f t="array" aca="1" ref="I841" ca="1">_FV(A841,"Low")</f>
        <v>35.22</v>
      </c>
      <c r="J841" s="23" cm="1">
        <f t="array" aca="1" ref="J841" ca="1">_FV(A841,"High")</f>
        <v>35.361400000000003</v>
      </c>
      <c r="K841" s="23" cm="1">
        <f t="array" aca="1" ref="K841" ca="1">_FV(A841,"Previous close",TRUE)</f>
        <v>35.270000000000003</v>
      </c>
      <c r="L841" s="26"/>
      <c r="M841" s="23" cm="1">
        <f t="array" aca="1" ref="M841" ca="1">_FV(A841,"52 week low",TRUE)</f>
        <v>30.39</v>
      </c>
      <c r="N841" s="23" cm="1">
        <f t="array" aca="1" ref="N841" ca="1">_FV(A841,"52 week high",TRUE)</f>
        <v>39.21</v>
      </c>
      <c r="O841" s="8" cm="1">
        <f t="array" aca="1" ref="O841" ca="1">_FV(A841,"Volume")</f>
        <v>6315</v>
      </c>
      <c r="P841" s="7" cm="1">
        <f t="array" aca="1" ref="P841" ca="1">_FV(A841,"Volume average",TRUE)</f>
        <v>14582</v>
      </c>
      <c r="Q841" t="s">
        <v>299</v>
      </c>
      <c r="S841" t="s">
        <v>318</v>
      </c>
      <c r="T841" s="25" cm="1">
        <f t="array" aca="1" ref="T841" ca="1">_FV(A841,"Expense ratio",TRUE)</f>
        <v>8.3000000000000001E-3</v>
      </c>
      <c r="U841" s="24" cm="1">
        <f t="array" aca="1" ref="U841" ca="1">_FV(A841,"Market cap",TRUE)</f>
        <v>128578572.06999999</v>
      </c>
      <c r="V841" s="4">
        <v>128577520</v>
      </c>
      <c r="W841" s="4">
        <v>128577520</v>
      </c>
      <c r="Y841" t="s">
        <v>2507</v>
      </c>
      <c r="Z841" s="5">
        <v>35.369999999999997</v>
      </c>
      <c r="AA841" s="5">
        <v>18.359337</v>
      </c>
      <c r="AB841" s="5">
        <v>7.4999999999999997E-3</v>
      </c>
      <c r="AC841" s="4">
        <v>15560</v>
      </c>
      <c r="AE841" s="5">
        <v>-2.6708033428331719</v>
      </c>
      <c r="AF841" s="5">
        <v>3.7290790232011428</v>
      </c>
      <c r="AI841" s="4">
        <v>15560</v>
      </c>
      <c r="AJ841" s="5">
        <v>549423.60000000009</v>
      </c>
      <c r="AL841" s="5">
        <v>39.21</v>
      </c>
      <c r="AM841" s="5">
        <v>30.39</v>
      </c>
      <c r="AN841" t="s">
        <v>47</v>
      </c>
      <c r="AO841" t="str" cm="1">
        <f t="array" aca="1" ref="AO841" ca="1">_FV(A841,"Currency")</f>
        <v>USD</v>
      </c>
      <c r="AP841" t="str" cm="1">
        <f t="array" aca="1" ref="AP841" ca="1">_FV(A841,"Exchange")</f>
        <v>Nasdaq Stock Market</v>
      </c>
      <c r="AQ841" s="6" t="str" cm="1">
        <f t="array" aca="1" ref="AQ841" ca="1">_FV(A841,"Exchange abbreviation",TRUE)</f>
        <v>XNAS</v>
      </c>
      <c r="AR841" t="str" cm="1">
        <f t="array" aca="1" ref="AR841" ca="1">_FV(A841,"Instrument type",TRUE)</f>
        <v>ETF</v>
      </c>
    </row>
    <row r="842" spans="1:44" ht="18.75" customHeight="1" x14ac:dyDescent="0.25">
      <c r="A842" t="e" vm="855">
        <v>#VALUE!</v>
      </c>
      <c r="B842" t="s">
        <v>2508</v>
      </c>
      <c r="C842" t="s">
        <v>2509</v>
      </c>
      <c r="D842" s="31" cm="1">
        <f t="array" aca="1" ref="D842" ca="1">_FV(A842,"Last trade time",TRUE)</f>
        <v>45824.840329976563</v>
      </c>
      <c r="E842" s="23" cm="1">
        <f t="array" aca="1" ref="E842" ca="1">_FV(A842,"Price")</f>
        <v>31.928000000000001</v>
      </c>
      <c r="F842" s="27" cm="1">
        <f t="array" aca="1" ref="F842" ca="1">_FV(A842,"Change (%)",TRUE)</f>
        <v>1.2346999999999999E-2</v>
      </c>
      <c r="G842" s="26" cm="1">
        <f t="array" aca="1" ref="G842" ca="1">_FV(A842,"Change")</f>
        <v>0.38940000000000002</v>
      </c>
      <c r="H842" s="23" cm="1">
        <f t="array" aca="1" ref="H842" ca="1">_FV(A842,"Open")</f>
        <v>32.01</v>
      </c>
      <c r="I842" s="23" cm="1">
        <f t="array" aca="1" ref="I842" ca="1">_FV(A842,"Low")</f>
        <v>31.88</v>
      </c>
      <c r="J842" s="23" cm="1">
        <f t="array" aca="1" ref="J842" ca="1">_FV(A842,"High")</f>
        <v>32.01</v>
      </c>
      <c r="K842" s="23" cm="1">
        <f t="array" aca="1" ref="K842" ca="1">_FV(A842,"Previous close",TRUE)</f>
        <v>31.538599999999999</v>
      </c>
      <c r="L842" s="26"/>
      <c r="M842" s="23" cm="1">
        <f t="array" aca="1" ref="M842" ca="1">_FV(A842,"52 week low",TRUE)</f>
        <v>26.23</v>
      </c>
      <c r="N842" s="23" cm="1">
        <f t="array" aca="1" ref="N842" ca="1">_FV(A842,"52 week high",TRUE)</f>
        <v>39.380000000000003</v>
      </c>
      <c r="O842" s="8" cm="1">
        <f t="array" aca="1" ref="O842" ca="1">_FV(A842,"Volume")</f>
        <v>2684</v>
      </c>
      <c r="P842" s="7" cm="1">
        <f t="array" aca="1" ref="P842" ca="1">_FV(A842,"Volume average",TRUE)</f>
        <v>2865</v>
      </c>
      <c r="Q842" t="s">
        <v>916</v>
      </c>
      <c r="S842" t="s">
        <v>2322</v>
      </c>
      <c r="T842" s="25" cm="1">
        <f t="array" aca="1" ref="T842" ca="1">_FV(A842,"Expense ratio",TRUE)</f>
        <v>8.3000000000000001E-3</v>
      </c>
      <c r="U842" s="24" cm="1">
        <f t="array" aca="1" ref="U842" ca="1">_FV(A842,"Market cap",TRUE)</f>
        <v>12487068.34</v>
      </c>
      <c r="V842" s="4">
        <v>12487068</v>
      </c>
      <c r="W842" s="4">
        <v>12487068</v>
      </c>
      <c r="Y842" t="s">
        <v>2502</v>
      </c>
      <c r="Z842" s="5">
        <v>31.949100000000001</v>
      </c>
      <c r="AA842" s="5">
        <v>16.441526</v>
      </c>
      <c r="AB842" s="5">
        <v>4.5199999999999997E-2</v>
      </c>
      <c r="AC842" s="4">
        <v>4828</v>
      </c>
      <c r="AE842" s="5">
        <v>-6.1751570741244599</v>
      </c>
      <c r="AF842" s="5">
        <v>1.5235196626569141</v>
      </c>
      <c r="AI842" s="4">
        <v>4828</v>
      </c>
      <c r="AJ842" s="5">
        <v>154466.06640000001</v>
      </c>
      <c r="AL842" s="5">
        <v>39.380000000000003</v>
      </c>
      <c r="AM842" s="5">
        <v>26.23</v>
      </c>
      <c r="AN842" t="s">
        <v>47</v>
      </c>
      <c r="AO842" t="str" cm="1">
        <f t="array" aca="1" ref="AO842" ca="1">_FV(A842,"Currency")</f>
        <v>USD</v>
      </c>
      <c r="AP842" t="str" cm="1">
        <f t="array" aca="1" ref="AP842" ca="1">_FV(A842,"Exchange")</f>
        <v>CBOE BZX Exchange</v>
      </c>
      <c r="AQ842" s="6" t="str" cm="1">
        <f t="array" aca="1" ref="AQ842" ca="1">_FV(A842,"Exchange abbreviation",TRUE)</f>
        <v>BATS</v>
      </c>
      <c r="AR842" t="str" cm="1">
        <f t="array" aca="1" ref="AR842" ca="1">_FV(A842,"Instrument type",TRUE)</f>
        <v>ETF</v>
      </c>
    </row>
    <row r="843" spans="1:44" ht="18.75" customHeight="1" x14ac:dyDescent="0.25">
      <c r="A843" t="e" vm="856">
        <v>#VALUE!</v>
      </c>
      <c r="B843" t="s">
        <v>2510</v>
      </c>
      <c r="C843" t="s">
        <v>2511</v>
      </c>
      <c r="D843" s="31" cm="1">
        <f t="array" aca="1" ref="D843" ca="1">_FV(A843,"Last trade time",TRUE)</f>
        <v>45824.843750034372</v>
      </c>
      <c r="E843" s="23" cm="1">
        <f t="array" aca="1" ref="E843" ca="1">_FV(A843,"Price")</f>
        <v>72.989999999999995</v>
      </c>
      <c r="F843" s="27" cm="1">
        <f t="array" aca="1" ref="F843" ca="1">_FV(A843,"Change (%)",TRUE)</f>
        <v>2.0590000000000001E-3</v>
      </c>
      <c r="G843" s="26" cm="1">
        <f t="array" aca="1" ref="G843" ca="1">_FV(A843,"Change")</f>
        <v>0.15</v>
      </c>
      <c r="H843" s="23" cm="1">
        <f t="array" aca="1" ref="H843" ca="1">_FV(A843,"Open")</f>
        <v>73.221699999999998</v>
      </c>
      <c r="I843" s="23" cm="1">
        <f t="array" aca="1" ref="I843" ca="1">_FV(A843,"Low")</f>
        <v>72.9846</v>
      </c>
      <c r="J843" s="23" cm="1">
        <f t="array" aca="1" ref="J843" ca="1">_FV(A843,"High")</f>
        <v>73.45</v>
      </c>
      <c r="K843" s="23" cm="1">
        <f t="array" aca="1" ref="K843" ca="1">_FV(A843,"Previous close",TRUE)</f>
        <v>72.84</v>
      </c>
      <c r="L843" s="26"/>
      <c r="M843" s="23" cm="1">
        <f t="array" aca="1" ref="M843" ca="1">_FV(A843,"52 week low",TRUE)</f>
        <v>58.54</v>
      </c>
      <c r="N843" s="23" cm="1">
        <f t="array" aca="1" ref="N843" ca="1">_FV(A843,"52 week high",TRUE)</f>
        <v>73.459999999999994</v>
      </c>
      <c r="O843" s="8" cm="1">
        <f t="array" aca="1" ref="O843" ca="1">_FV(A843,"Volume")</f>
        <v>1990</v>
      </c>
      <c r="P843" s="7" cm="1">
        <f t="array" aca="1" ref="P843" ca="1">_FV(A843,"Volume average",TRUE)</f>
        <v>5043</v>
      </c>
      <c r="Q843" t="s">
        <v>464</v>
      </c>
      <c r="T843" s="25" cm="1">
        <f t="array" aca="1" ref="T843" ca="1">_FV(A843,"Expense ratio",TRUE)</f>
        <v>8.3000000000000001E-3</v>
      </c>
      <c r="U843" s="24" cm="1">
        <f t="array" aca="1" ref="U843" ca="1">_FV(A843,"Market cap",TRUE)</f>
        <v>115964107.88</v>
      </c>
      <c r="V843" s="16"/>
      <c r="W843" s="16"/>
      <c r="Z843" s="18"/>
      <c r="AA843" s="20"/>
      <c r="AB843" s="20"/>
      <c r="AC843" s="21">
        <v>4930</v>
      </c>
      <c r="AE843" s="18"/>
      <c r="AF843" s="20"/>
      <c r="AI843" s="21"/>
      <c r="AJ843" s="18"/>
      <c r="AL843" s="18"/>
      <c r="AM843" s="18"/>
      <c r="AN843" t="s">
        <v>73</v>
      </c>
      <c r="AO843" t="str" cm="1">
        <f t="array" aca="1" ref="AO843" ca="1">_FV(A843,"Currency")</f>
        <v>USD</v>
      </c>
      <c r="AP843" t="str" cm="1">
        <f t="array" aca="1" ref="AP843" ca="1">_FV(A843,"Exchange")</f>
        <v>Nasdaq Stock Market</v>
      </c>
      <c r="AQ843" s="6" t="str" cm="1">
        <f t="array" aca="1" ref="AQ843" ca="1">_FV(A843,"Exchange abbreviation",TRUE)</f>
        <v>XNAS</v>
      </c>
      <c r="AR843" t="str" cm="1">
        <f t="array" aca="1" ref="AR843" ca="1">_FV(A843,"Instrument type",TRUE)</f>
        <v>ETF</v>
      </c>
    </row>
    <row r="844" spans="1:44" ht="18.75" customHeight="1" x14ac:dyDescent="0.25">
      <c r="A844" t="e" vm="857">
        <v>#VALUE!</v>
      </c>
      <c r="B844" t="s">
        <v>2512</v>
      </c>
      <c r="C844" t="s">
        <v>2513</v>
      </c>
      <c r="D844" s="31" cm="1">
        <f t="array" aca="1" ref="D844" ca="1">_FV(A844,"Last trade time",TRUE)</f>
        <v>45824.942471573435</v>
      </c>
      <c r="E844" s="23" cm="1">
        <f t="array" aca="1" ref="E844" ca="1">_FV(A844,"Price")</f>
        <v>78.575000000000003</v>
      </c>
      <c r="F844" s="27" cm="1">
        <f t="array" aca="1" ref="F844" ca="1">_FV(A844,"Change (%)",TRUE)</f>
        <v>-2.0506000000000003E-2</v>
      </c>
      <c r="G844" s="26" cm="1">
        <f t="array" aca="1" ref="G844" ca="1">_FV(A844,"Change")</f>
        <v>-1.645</v>
      </c>
      <c r="H844" s="23" cm="1">
        <f t="array" aca="1" ref="H844" ca="1">_FV(A844,"Open")</f>
        <v>79.012</v>
      </c>
      <c r="I844" s="23" cm="1">
        <f t="array" aca="1" ref="I844" ca="1">_FV(A844,"Low")</f>
        <v>76.25</v>
      </c>
      <c r="J844" s="23" cm="1">
        <f t="array" aca="1" ref="J844" ca="1">_FV(A844,"High")</f>
        <v>79.599999999999994</v>
      </c>
      <c r="K844" s="23" cm="1">
        <f t="array" aca="1" ref="K844" ca="1">_FV(A844,"Previous close",TRUE)</f>
        <v>80.22</v>
      </c>
      <c r="L844" s="26"/>
      <c r="M844" s="23" cm="1">
        <f t="array" aca="1" ref="M844" ca="1">_FV(A844,"52 week low",TRUE)</f>
        <v>60.67</v>
      </c>
      <c r="N844" s="23" cm="1">
        <f t="array" aca="1" ref="N844" ca="1">_FV(A844,"52 week high",TRUE)</f>
        <v>84.58</v>
      </c>
      <c r="O844" s="8" cm="1">
        <f t="array" aca="1" ref="O844" ca="1">_FV(A844,"Volume")</f>
        <v>40158306</v>
      </c>
      <c r="P844" s="7" cm="1">
        <f t="array" aca="1" ref="P844" ca="1">_FV(A844,"Volume average",TRUE)</f>
        <v>6259604</v>
      </c>
      <c r="Q844" t="s">
        <v>129</v>
      </c>
      <c r="R844" t="s">
        <v>130</v>
      </c>
      <c r="S844" t="s">
        <v>440</v>
      </c>
      <c r="T844" s="25" cm="1">
        <f t="array" aca="1" ref="T844" ca="1">_FV(A844,"Expense ratio",TRUE)</f>
        <v>8.199999999999999E-3</v>
      </c>
      <c r="U844" s="24" cm="1">
        <f t="array" aca="1" ref="U844" ca="1">_FV(A844,"Market cap",TRUE)</f>
        <v>907023086.16999996</v>
      </c>
      <c r="V844" s="4">
        <v>907009344</v>
      </c>
      <c r="W844" s="4">
        <v>907009344</v>
      </c>
      <c r="Y844" t="s">
        <v>2514</v>
      </c>
      <c r="Z844" s="5">
        <v>71.292000000000002</v>
      </c>
      <c r="AA844" s="5">
        <v>21.800303</v>
      </c>
      <c r="AB844" s="4">
        <v>0</v>
      </c>
      <c r="AC844" s="4">
        <v>4585841</v>
      </c>
      <c r="AE844" s="5">
        <v>-6.3434254959825456</v>
      </c>
      <c r="AF844" s="5">
        <v>-1.651650353794154</v>
      </c>
      <c r="AH844" s="4">
        <v>119100000</v>
      </c>
      <c r="AI844" s="4">
        <v>4585841</v>
      </c>
      <c r="AJ844" s="5">
        <v>327337330.57999998</v>
      </c>
      <c r="AL844" s="5">
        <v>84.58</v>
      </c>
      <c r="AM844" s="5">
        <v>60.67</v>
      </c>
      <c r="AN844" t="s">
        <v>82</v>
      </c>
      <c r="AO844" t="str" cm="1">
        <f t="array" aca="1" ref="AO844" ca="1">_FV(A844,"Currency")</f>
        <v>USD</v>
      </c>
      <c r="AP844" t="str" cm="1">
        <f t="array" aca="1" ref="AP844" ca="1">_FV(A844,"Exchange")</f>
        <v>NYSE Arca</v>
      </c>
      <c r="AQ844" s="6" t="str" cm="1">
        <f t="array" aca="1" ref="AQ844" ca="1">_FV(A844,"Exchange abbreviation",TRUE)</f>
        <v>ARCX</v>
      </c>
      <c r="AR844" t="str" cm="1">
        <f t="array" aca="1" ref="AR844" ca="1">_FV(A844,"Instrument type",TRUE)</f>
        <v>ETF</v>
      </c>
    </row>
    <row r="845" spans="1:44" ht="18.75" customHeight="1" x14ac:dyDescent="0.25">
      <c r="A845" t="e" vm="858">
        <v>#VALUE!</v>
      </c>
      <c r="B845" t="s">
        <v>2515</v>
      </c>
      <c r="C845" t="s">
        <v>2516</v>
      </c>
      <c r="D845" s="31" cm="1">
        <f t="array" aca="1" ref="D845" ca="1">_FV(A845,"Last trade time",TRUE)</f>
        <v>45824.841544282033</v>
      </c>
      <c r="E845" s="23" cm="1">
        <f t="array" aca="1" ref="E845" ca="1">_FV(A845,"Price")</f>
        <v>24.607700000000001</v>
      </c>
      <c r="F845" s="27" cm="1">
        <f t="array" aca="1" ref="F845" ca="1">_FV(A845,"Change (%)",TRUE)</f>
        <v>-6.9010000000000009E-3</v>
      </c>
      <c r="G845" s="26" cm="1">
        <f t="array" aca="1" ref="G845" ca="1">_FV(A845,"Change")</f>
        <v>-0.17100000000000001</v>
      </c>
      <c r="H845" s="23" cm="1">
        <f t="array" aca="1" ref="H845" ca="1">_FV(A845,"Open")</f>
        <v>24.79</v>
      </c>
      <c r="I845" s="23" cm="1">
        <f t="array" aca="1" ref="I845" ca="1">_FV(A845,"Low")</f>
        <v>24.53</v>
      </c>
      <c r="J845" s="23" cm="1">
        <f t="array" aca="1" ref="J845" ca="1">_FV(A845,"High")</f>
        <v>24.79</v>
      </c>
      <c r="K845" s="23" cm="1">
        <f t="array" aca="1" ref="K845" ca="1">_FV(A845,"Previous close",TRUE)</f>
        <v>24.778700000000001</v>
      </c>
      <c r="L845" s="26"/>
      <c r="M845" s="23" cm="1">
        <f t="array" aca="1" ref="M845" ca="1">_FV(A845,"52 week low",TRUE)</f>
        <v>19.02</v>
      </c>
      <c r="N845" s="23" cm="1">
        <f t="array" aca="1" ref="N845" ca="1">_FV(A845,"52 week high",TRUE)</f>
        <v>25.96</v>
      </c>
      <c r="O845" s="8" cm="1">
        <f t="array" aca="1" ref="O845" ca="1">_FV(A845,"Volume")</f>
        <v>1327</v>
      </c>
      <c r="P845" s="7" cm="1">
        <f t="array" aca="1" ref="P845" ca="1">_FV(A845,"Volume average",TRUE)</f>
        <v>1528</v>
      </c>
      <c r="Q845" t="s">
        <v>129</v>
      </c>
      <c r="R845" t="s">
        <v>163</v>
      </c>
      <c r="S845" t="s">
        <v>1255</v>
      </c>
      <c r="T845" s="25" cm="1">
        <f t="array" aca="1" ref="T845" ca="1">_FV(A845,"Expense ratio",TRUE)</f>
        <v>8.199999999999999E-3</v>
      </c>
      <c r="U845" s="24" cm="1">
        <f t="array" aca="1" ref="U845" ca="1">_FV(A845,"Market cap",TRUE)</f>
        <v>6808717.0599999996</v>
      </c>
      <c r="V845" s="4">
        <v>6808717</v>
      </c>
      <c r="W845" s="4">
        <v>6808717</v>
      </c>
      <c r="Y845" t="s">
        <v>2104</v>
      </c>
      <c r="Z845" s="5">
        <v>23.77</v>
      </c>
      <c r="AA845" s="20"/>
      <c r="AB845" s="5">
        <v>7.3699996000000004E-2</v>
      </c>
      <c r="AC845" s="4">
        <v>3130</v>
      </c>
      <c r="AE845" s="5">
        <v>7.9622985330965568</v>
      </c>
      <c r="AF845" s="5">
        <v>5.3828795930693776</v>
      </c>
      <c r="AI845" s="4">
        <v>3130</v>
      </c>
      <c r="AJ845" s="5">
        <v>74948.475999999995</v>
      </c>
      <c r="AL845" s="5">
        <v>25.96</v>
      </c>
      <c r="AM845" s="5">
        <v>19.02</v>
      </c>
      <c r="AN845" t="s">
        <v>47</v>
      </c>
      <c r="AO845" t="str" cm="1">
        <f t="array" aca="1" ref="AO845" ca="1">_FV(A845,"Currency")</f>
        <v>USD</v>
      </c>
      <c r="AP845" t="str" cm="1">
        <f t="array" aca="1" ref="AP845" ca="1">_FV(A845,"Exchange")</f>
        <v>NYSE Arca</v>
      </c>
      <c r="AQ845" s="6" t="str" cm="1">
        <f t="array" aca="1" ref="AQ845" ca="1">_FV(A845,"Exchange abbreviation",TRUE)</f>
        <v>ARCX</v>
      </c>
      <c r="AR845" t="str" cm="1">
        <f t="array" aca="1" ref="AR845" ca="1">_FV(A845,"Instrument type",TRUE)</f>
        <v>ETF</v>
      </c>
    </row>
    <row r="846" spans="1:44" ht="18.75" customHeight="1" x14ac:dyDescent="0.25">
      <c r="A846" t="e" vm="859">
        <v>#VALUE!</v>
      </c>
      <c r="B846" t="s">
        <v>2517</v>
      </c>
      <c r="C846" t="s">
        <v>2518</v>
      </c>
      <c r="D846" s="31" cm="1">
        <f t="array" aca="1" ref="D846" ca="1">_FV(A846,"Last trade time",TRUE)</f>
        <v>45824.843750265623</v>
      </c>
      <c r="E846" s="23" cm="1">
        <f t="array" aca="1" ref="E846" ca="1">_FV(A846,"Price")</f>
        <v>18.914999999999999</v>
      </c>
      <c r="F846" s="27" cm="1">
        <f t="array" aca="1" ref="F846" ca="1">_FV(A846,"Change (%)",TRUE)</f>
        <v>-2.6429999999999997E-4</v>
      </c>
      <c r="G846" s="26" cm="1">
        <f t="array" aca="1" ref="G846" ca="1">_FV(A846,"Change")</f>
        <v>-5.0000000000000001E-3</v>
      </c>
      <c r="H846" s="23" cm="1">
        <f t="array" aca="1" ref="H846" ca="1">_FV(A846,"Open")</f>
        <v>18.9297</v>
      </c>
      <c r="I846" s="23" cm="1">
        <f t="array" aca="1" ref="I846" ca="1">_FV(A846,"Low")</f>
        <v>18.910900000000002</v>
      </c>
      <c r="J846" s="23" cm="1">
        <f t="array" aca="1" ref="J846" ca="1">_FV(A846,"High")</f>
        <v>18.940000000000001</v>
      </c>
      <c r="K846" s="23" cm="1">
        <f t="array" aca="1" ref="K846" ca="1">_FV(A846,"Previous close",TRUE)</f>
        <v>18.920000000000002</v>
      </c>
      <c r="L846" s="26"/>
      <c r="M846" s="23" cm="1">
        <f t="array" aca="1" ref="M846" ca="1">_FV(A846,"52 week low",TRUE)</f>
        <v>18.560099999999998</v>
      </c>
      <c r="N846" s="23" cm="1">
        <f t="array" aca="1" ref="N846" ca="1">_FV(A846,"52 week high",TRUE)</f>
        <v>19.260000000000002</v>
      </c>
      <c r="O846" s="8" cm="1">
        <f t="array" aca="1" ref="O846" ca="1">_FV(A846,"Volume")</f>
        <v>16339</v>
      </c>
      <c r="P846" s="7" cm="1">
        <f t="array" aca="1" ref="P846" ca="1">_FV(A846,"Volume average",TRUE)</f>
        <v>33875</v>
      </c>
      <c r="Q846" t="s">
        <v>2519</v>
      </c>
      <c r="S846" t="s">
        <v>318</v>
      </c>
      <c r="T846" s="25" cm="1">
        <f t="array" aca="1" ref="T846" ca="1">_FV(A846,"Expense ratio",TRUE)</f>
        <v>8.199999999999999E-3</v>
      </c>
      <c r="U846" s="24" cm="1">
        <f t="array" aca="1" ref="U846" ca="1">_FV(A846,"Market cap",TRUE)</f>
        <v>123496031.5</v>
      </c>
      <c r="V846" s="4">
        <v>123495376</v>
      </c>
      <c r="W846" s="4">
        <v>123495376</v>
      </c>
      <c r="Y846" t="s">
        <v>2520</v>
      </c>
      <c r="Z846" s="5">
        <v>18.850000000000001</v>
      </c>
      <c r="AB846" s="5">
        <v>4.6300000000000001E-2</v>
      </c>
      <c r="AC846" s="4">
        <v>44776</v>
      </c>
      <c r="AE846" s="5">
        <v>2.4206976601658381</v>
      </c>
      <c r="AF846" s="5">
        <v>5.3486847380459954</v>
      </c>
      <c r="AI846" s="4">
        <v>44776</v>
      </c>
      <c r="AJ846" s="5">
        <v>843579.84</v>
      </c>
      <c r="AL846" s="5">
        <v>19.260000000000002</v>
      </c>
      <c r="AM846" s="5">
        <v>18.559999999999999</v>
      </c>
      <c r="AN846" t="s">
        <v>47</v>
      </c>
      <c r="AO846" t="str" cm="1">
        <f t="array" aca="1" ref="AO846" ca="1">_FV(A846,"Currency")</f>
        <v>USD</v>
      </c>
      <c r="AP846" t="str" cm="1">
        <f t="array" aca="1" ref="AP846" ca="1">_FV(A846,"Exchange")</f>
        <v>Nasdaq Stock Market</v>
      </c>
      <c r="AQ846" s="6" t="str" cm="1">
        <f t="array" aca="1" ref="AQ846" ca="1">_FV(A846,"Exchange abbreviation",TRUE)</f>
        <v>XNAS</v>
      </c>
      <c r="AR846" t="str" cm="1">
        <f t="array" aca="1" ref="AR846" ca="1">_FV(A846,"Instrument type",TRUE)</f>
        <v>ETF</v>
      </c>
    </row>
    <row r="847" spans="1:44" ht="18.75" customHeight="1" x14ac:dyDescent="0.25">
      <c r="A847" t="e" vm="860">
        <v>#VALUE!</v>
      </c>
      <c r="B847" t="s">
        <v>2521</v>
      </c>
      <c r="C847" t="s">
        <v>2522</v>
      </c>
      <c r="D847" s="31" cm="1">
        <f t="array" aca="1" ref="D847" ca="1">_FV(A847,"Last trade time",TRUE)</f>
        <v>45824.84027780078</v>
      </c>
      <c r="E847" s="23" cm="1">
        <f t="array" aca="1" ref="E847" ca="1">_FV(A847,"Price")</f>
        <v>21.02</v>
      </c>
      <c r="F847" s="27" cm="1">
        <f t="array" aca="1" ref="F847" ca="1">_FV(A847,"Change (%)",TRUE)</f>
        <v>4.4819999999999999E-3</v>
      </c>
      <c r="G847" s="26" cm="1">
        <f t="array" aca="1" ref="G847" ca="1">_FV(A847,"Change")</f>
        <v>9.3799999999999994E-2</v>
      </c>
      <c r="H847" s="23" cm="1">
        <f t="array" aca="1" ref="H847" ca="1">_FV(A847,"Open")</f>
        <v>21.012499999999999</v>
      </c>
      <c r="I847" s="23" cm="1">
        <f t="array" aca="1" ref="I847" ca="1">_FV(A847,"Low")</f>
        <v>21</v>
      </c>
      <c r="J847" s="23" cm="1">
        <f t="array" aca="1" ref="J847" ca="1">_FV(A847,"High")</f>
        <v>21.05</v>
      </c>
      <c r="K847" s="23" cm="1">
        <f t="array" aca="1" ref="K847" ca="1">_FV(A847,"Previous close",TRUE)</f>
        <v>20.926200000000001</v>
      </c>
      <c r="L847" s="26"/>
      <c r="M847" s="23" cm="1">
        <f t="array" aca="1" ref="M847" ca="1">_FV(A847,"52 week low",TRUE)</f>
        <v>19.88</v>
      </c>
      <c r="N847" s="23" cm="1">
        <f t="array" aca="1" ref="N847" ca="1">_FV(A847,"52 week high",TRUE)</f>
        <v>23.759899999999998</v>
      </c>
      <c r="O847" s="8" cm="1">
        <f t="array" aca="1" ref="O847" ca="1">_FV(A847,"Volume")</f>
        <v>1592</v>
      </c>
      <c r="P847" s="7" cm="1">
        <f t="array" aca="1" ref="P847" ca="1">_FV(A847,"Volume average",TRUE)</f>
        <v>2087</v>
      </c>
      <c r="Q847" t="s">
        <v>299</v>
      </c>
      <c r="S847" t="s">
        <v>2523</v>
      </c>
      <c r="T847" s="25" cm="1">
        <f t="array" aca="1" ref="T847" ca="1">_FV(A847,"Expense ratio",TRUE)</f>
        <v>8.199999999999999E-3</v>
      </c>
      <c r="U847" s="24" cm="1">
        <f t="array" aca="1" ref="U847" ca="1">_FV(A847,"Market cap",TRUE)</f>
        <v>31762563.800000001</v>
      </c>
      <c r="V847" s="4">
        <v>31762564</v>
      </c>
      <c r="W847" s="4">
        <v>31762564</v>
      </c>
      <c r="Y847" t="s">
        <v>2524</v>
      </c>
      <c r="Z847" s="5">
        <v>20.972799999999999</v>
      </c>
      <c r="AA847" s="5">
        <v>24.045290000000001</v>
      </c>
      <c r="AB847" s="5">
        <v>9.1000005999999994E-2</v>
      </c>
      <c r="AC847" s="4">
        <v>2411</v>
      </c>
      <c r="AE847" s="5">
        <v>-0.30857124334046082</v>
      </c>
      <c r="AF847" s="5">
        <v>4.6938787153803396</v>
      </c>
      <c r="AI847" s="4">
        <v>2411</v>
      </c>
      <c r="AJ847" s="5">
        <v>50582.78</v>
      </c>
      <c r="AL847" s="5">
        <v>23.76</v>
      </c>
      <c r="AM847" s="5">
        <v>19.88</v>
      </c>
      <c r="AN847" t="s">
        <v>47</v>
      </c>
      <c r="AO847" t="str" cm="1">
        <f t="array" aca="1" ref="AO847" ca="1">_FV(A847,"Currency")</f>
        <v>USD</v>
      </c>
      <c r="AP847" t="str" cm="1">
        <f t="array" aca="1" ref="AP847" ca="1">_FV(A847,"Exchange")</f>
        <v>NYSE Arca</v>
      </c>
      <c r="AQ847" s="6" t="str" cm="1">
        <f t="array" aca="1" ref="AQ847" ca="1">_FV(A847,"Exchange abbreviation",TRUE)</f>
        <v>ARCX</v>
      </c>
      <c r="AR847" t="str" cm="1">
        <f t="array" aca="1" ref="AR847" ca="1">_FV(A847,"Instrument type",TRUE)</f>
        <v>ETF</v>
      </c>
    </row>
    <row r="848" spans="1:44" ht="18.75" customHeight="1" x14ac:dyDescent="0.25">
      <c r="A848" t="e" vm="861">
        <v>#VALUE!</v>
      </c>
      <c r="B848" t="s">
        <v>2525</v>
      </c>
      <c r="C848" t="s">
        <v>2526</v>
      </c>
      <c r="D848" s="31" cm="1">
        <f t="array" aca="1" ref="D848" ca="1">_FV(A848,"Last trade time",TRUE)</f>
        <v>45824.840277789066</v>
      </c>
      <c r="E848" s="23" cm="1">
        <f t="array" aca="1" ref="E848" ca="1">_FV(A848,"Price")</f>
        <v>49.286299999999997</v>
      </c>
      <c r="F848" s="27" cm="1">
        <f t="array" aca="1" ref="F848" ca="1">_FV(A848,"Change (%)",TRUE)</f>
        <v>-7.5069999999999998E-5</v>
      </c>
      <c r="G848" s="26" cm="1">
        <f t="array" aca="1" ref="G848" ca="1">_FV(A848,"Change")</f>
        <v>-3.7000000000000002E-3</v>
      </c>
      <c r="H848" s="23" cm="1">
        <f t="array" aca="1" ref="H848" ca="1">_FV(A848,"Open")</f>
        <v>49.291499999999999</v>
      </c>
      <c r="I848" s="23" cm="1">
        <f t="array" aca="1" ref="I848" ca="1">_FV(A848,"Low")</f>
        <v>49.26</v>
      </c>
      <c r="J848" s="23" cm="1">
        <f t="array" aca="1" ref="J848" ca="1">_FV(A848,"High")</f>
        <v>49.36</v>
      </c>
      <c r="K848" s="23" cm="1">
        <f t="array" aca="1" ref="K848" ca="1">_FV(A848,"Previous close",TRUE)</f>
        <v>49.29</v>
      </c>
      <c r="L848" s="26"/>
      <c r="M848" s="23" cm="1">
        <f t="array" aca="1" ref="M848" ca="1">_FV(A848,"52 week low",TRUE)</f>
        <v>46.44</v>
      </c>
      <c r="N848" s="23" cm="1">
        <f t="array" aca="1" ref="N848" ca="1">_FV(A848,"52 week high",TRUE)</f>
        <v>50.8</v>
      </c>
      <c r="O848" s="8" cm="1">
        <f t="array" aca="1" ref="O848" ca="1">_FV(A848,"Volume")</f>
        <v>6082</v>
      </c>
      <c r="P848" s="7" cm="1">
        <f t="array" aca="1" ref="P848" ca="1">_FV(A848,"Volume average",TRUE)</f>
        <v>7114</v>
      </c>
      <c r="Q848" t="s">
        <v>72</v>
      </c>
      <c r="T848" s="25" cm="1">
        <f t="array" aca="1" ref="T848" ca="1">_FV(A848,"Expense ratio",TRUE)</f>
        <v>8.1000000000000013E-3</v>
      </c>
      <c r="U848" s="24" cm="1">
        <f t="array" aca="1" ref="U848" ca="1">_FV(A848,"Market cap",TRUE)</f>
        <v>15763997.449999999</v>
      </c>
      <c r="V848" s="16"/>
      <c r="W848" s="16"/>
      <c r="X848" t="s">
        <v>2527</v>
      </c>
      <c r="Z848" s="18"/>
      <c r="AA848" s="20"/>
      <c r="AB848" s="20"/>
      <c r="AC848" s="21">
        <v>7273</v>
      </c>
      <c r="AE848" s="18"/>
      <c r="AF848" s="20"/>
      <c r="AI848" s="21"/>
      <c r="AJ848" s="18"/>
      <c r="AL848" s="18"/>
      <c r="AM848" s="18"/>
      <c r="AN848" t="s">
        <v>73</v>
      </c>
      <c r="AO848" t="str" cm="1">
        <f t="array" aca="1" ref="AO848" ca="1">_FV(A848,"Currency")</f>
        <v>USD</v>
      </c>
      <c r="AP848" t="str" cm="1">
        <f t="array" aca="1" ref="AP848" ca="1">_FV(A848,"Exchange")</f>
        <v>NYSE Arca</v>
      </c>
      <c r="AQ848" s="6" t="str" cm="1">
        <f t="array" aca="1" ref="AQ848" ca="1">_FV(A848,"Exchange abbreviation",TRUE)</f>
        <v>ARCX</v>
      </c>
      <c r="AR848" t="str" cm="1">
        <f t="array" aca="1" ref="AR848" ca="1">_FV(A848,"Instrument type",TRUE)</f>
        <v>ETF</v>
      </c>
    </row>
    <row r="849" spans="1:44" ht="18.75" customHeight="1" x14ac:dyDescent="0.25">
      <c r="A849" t="e" vm="862">
        <v>#VALUE!</v>
      </c>
      <c r="B849" t="s">
        <v>2528</v>
      </c>
      <c r="C849" t="s">
        <v>2529</v>
      </c>
      <c r="D849" s="31" cm="1">
        <f t="array" aca="1" ref="D849" ca="1">_FV(A849,"Last trade time",TRUE)</f>
        <v>45824.84027780078</v>
      </c>
      <c r="E849" s="23" cm="1">
        <f t="array" aca="1" ref="E849" ca="1">_FV(A849,"Price")</f>
        <v>21.23</v>
      </c>
      <c r="F849" s="27" cm="1">
        <f t="array" aca="1" ref="F849" ca="1">_FV(A849,"Change (%)",TRUE)</f>
        <v>-1.8809999999999999E-3</v>
      </c>
      <c r="G849" s="26" cm="1">
        <f t="array" aca="1" ref="G849" ca="1">_FV(A849,"Change")</f>
        <v>-0.04</v>
      </c>
      <c r="H849" s="23" cm="1">
        <f t="array" aca="1" ref="H849" ca="1">_FV(A849,"Open")</f>
        <v>21.26</v>
      </c>
      <c r="I849" s="23" cm="1">
        <f t="array" aca="1" ref="I849" ca="1">_FV(A849,"Low")</f>
        <v>21.23</v>
      </c>
      <c r="J849" s="23" cm="1">
        <f t="array" aca="1" ref="J849" ca="1">_FV(A849,"High")</f>
        <v>21.29</v>
      </c>
      <c r="K849" s="23" cm="1">
        <f t="array" aca="1" ref="K849" ca="1">_FV(A849,"Previous close",TRUE)</f>
        <v>21.27</v>
      </c>
      <c r="L849" s="26"/>
      <c r="M849" s="23" cm="1">
        <f t="array" aca="1" ref="M849" ca="1">_FV(A849,"52 week low",TRUE)</f>
        <v>20.524999999999999</v>
      </c>
      <c r="N849" s="23" cm="1">
        <f t="array" aca="1" ref="N849" ca="1">_FV(A849,"52 week high",TRUE)</f>
        <v>22.225000000000001</v>
      </c>
      <c r="O849" s="8" cm="1">
        <f t="array" aca="1" ref="O849" ca="1">_FV(A849,"Volume")</f>
        <v>1586</v>
      </c>
      <c r="P849" s="7" cm="1">
        <f t="array" aca="1" ref="P849" ca="1">_FV(A849,"Volume average",TRUE)</f>
        <v>7194</v>
      </c>
      <c r="Q849" t="s">
        <v>270</v>
      </c>
      <c r="S849" t="s">
        <v>704</v>
      </c>
      <c r="T849" s="25" cm="1">
        <f t="array" aca="1" ref="T849" ca="1">_FV(A849,"Expense ratio",TRUE)</f>
        <v>8.1000000000000013E-3</v>
      </c>
      <c r="U849" s="24" cm="1">
        <f t="array" aca="1" ref="U849" ca="1">_FV(A849,"Market cap",TRUE)</f>
        <v>36637293.399999999</v>
      </c>
      <c r="V849" s="4">
        <v>36637292</v>
      </c>
      <c r="W849" s="4">
        <v>36637292</v>
      </c>
      <c r="Y849" t="s">
        <v>2530</v>
      </c>
      <c r="Z849" s="5">
        <v>21.15</v>
      </c>
      <c r="AA849" s="5">
        <v>7.3213935000000001</v>
      </c>
      <c r="AB849" s="5">
        <v>3.61E-2</v>
      </c>
      <c r="AC849" s="4">
        <v>8746</v>
      </c>
      <c r="AE849" s="5">
        <v>2.0638660042996859</v>
      </c>
      <c r="AF849" s="5">
        <v>2.8543837194087369</v>
      </c>
      <c r="AI849" s="4">
        <v>8746</v>
      </c>
      <c r="AJ849" s="5">
        <v>184937.6684</v>
      </c>
      <c r="AL849" s="5">
        <v>22.225000000000001</v>
      </c>
      <c r="AM849" s="5">
        <v>20.524999999999999</v>
      </c>
      <c r="AN849" t="s">
        <v>47</v>
      </c>
      <c r="AO849" t="str" cm="1">
        <f t="array" aca="1" ref="AO849" ca="1">_FV(A849,"Currency")</f>
        <v>USD</v>
      </c>
      <c r="AP849" t="str" cm="1">
        <f t="array" aca="1" ref="AP849" ca="1">_FV(A849,"Exchange")</f>
        <v>NYSE Arca</v>
      </c>
      <c r="AQ849" s="6" t="str" cm="1">
        <f t="array" aca="1" ref="AQ849" ca="1">_FV(A849,"Exchange abbreviation",TRUE)</f>
        <v>ARCX</v>
      </c>
      <c r="AR849" t="str" cm="1">
        <f t="array" aca="1" ref="AR849" ca="1">_FV(A849,"Instrument type",TRUE)</f>
        <v>ETF</v>
      </c>
    </row>
    <row r="850" spans="1:44" ht="18.75" customHeight="1" x14ac:dyDescent="0.25">
      <c r="A850" t="e" vm="863">
        <v>#VALUE!</v>
      </c>
      <c r="B850" t="s">
        <v>2531</v>
      </c>
      <c r="C850" t="s">
        <v>2532</v>
      </c>
      <c r="D850" s="31" cm="1">
        <f t="array" aca="1" ref="D850" ca="1">_FV(A850,"Last trade time",TRUE)</f>
        <v>45824.843750231252</v>
      </c>
      <c r="E850" s="23" cm="1">
        <f t="array" aca="1" ref="E850" ca="1">_FV(A850,"Price")</f>
        <v>58.88</v>
      </c>
      <c r="F850" s="27" cm="1">
        <f t="array" aca="1" ref="F850" ca="1">_FV(A850,"Change (%)",TRUE)</f>
        <v>1.2554000000000001E-2</v>
      </c>
      <c r="G850" s="26" cm="1">
        <f t="array" aca="1" ref="G850" ca="1">_FV(A850,"Change")</f>
        <v>0.73</v>
      </c>
      <c r="H850" s="23" cm="1">
        <f t="array" aca="1" ref="H850" ca="1">_FV(A850,"Open")</f>
        <v>58.84</v>
      </c>
      <c r="I850" s="23" cm="1">
        <f t="array" aca="1" ref="I850" ca="1">_FV(A850,"Low")</f>
        <v>58.6601</v>
      </c>
      <c r="J850" s="23" cm="1">
        <f t="array" aca="1" ref="J850" ca="1">_FV(A850,"High")</f>
        <v>59.198099999999997</v>
      </c>
      <c r="K850" s="23" cm="1">
        <f t="array" aca="1" ref="K850" ca="1">_FV(A850,"Previous close",TRUE)</f>
        <v>58.15</v>
      </c>
      <c r="L850" s="26"/>
      <c r="M850" s="23" cm="1">
        <f t="array" aca="1" ref="M850" ca="1">_FV(A850,"52 week low",TRUE)</f>
        <v>51.57</v>
      </c>
      <c r="N850" s="23" cm="1">
        <f t="array" aca="1" ref="N850" ca="1">_FV(A850,"52 week high",TRUE)</f>
        <v>65.899900000000002</v>
      </c>
      <c r="O850" s="8" cm="1">
        <f t="array" aca="1" ref="O850" ca="1">_FV(A850,"Volume")</f>
        <v>12988</v>
      </c>
      <c r="P850" s="7" cm="1">
        <f t="array" aca="1" ref="P850" ca="1">_FV(A850,"Volume average",TRUE)</f>
        <v>18476</v>
      </c>
      <c r="Q850" t="s">
        <v>2066</v>
      </c>
      <c r="S850" t="s">
        <v>318</v>
      </c>
      <c r="T850" s="25" cm="1">
        <f t="array" aca="1" ref="T850" ca="1">_FV(A850,"Expense ratio",TRUE)</f>
        <v>8.1000000000000013E-3</v>
      </c>
      <c r="U850" s="24" cm="1">
        <f t="array" aca="1" ref="U850" ca="1">_FV(A850,"Market cap",TRUE)</f>
        <v>230535680.34999999</v>
      </c>
      <c r="V850" s="4">
        <v>230530592</v>
      </c>
      <c r="W850" s="4">
        <v>230530592</v>
      </c>
      <c r="Y850" t="s">
        <v>2533</v>
      </c>
      <c r="Z850" s="5">
        <v>59.03</v>
      </c>
      <c r="AA850" s="5">
        <v>23.330901999999998</v>
      </c>
      <c r="AB850" s="4">
        <v>0</v>
      </c>
      <c r="AC850" s="4">
        <v>28012</v>
      </c>
      <c r="AE850" s="5">
        <v>4.0777071332569692</v>
      </c>
      <c r="AF850" s="5">
        <v>3.5362312295509568</v>
      </c>
      <c r="AI850" s="4">
        <v>28012</v>
      </c>
      <c r="AJ850" s="5">
        <v>1654388.72</v>
      </c>
      <c r="AL850" s="5">
        <v>65.900000000000006</v>
      </c>
      <c r="AM850" s="5">
        <v>51.57</v>
      </c>
      <c r="AN850" t="s">
        <v>90</v>
      </c>
      <c r="AO850" t="str" cm="1">
        <f t="array" aca="1" ref="AO850" ca="1">_FV(A850,"Currency")</f>
        <v>USD</v>
      </c>
      <c r="AP850" t="str" cm="1">
        <f t="array" aca="1" ref="AP850" ca="1">_FV(A850,"Exchange")</f>
        <v>Nasdaq Stock Market</v>
      </c>
      <c r="AQ850" s="6" t="str" cm="1">
        <f t="array" aca="1" ref="AQ850" ca="1">_FV(A850,"Exchange abbreviation",TRUE)</f>
        <v>XNAS</v>
      </c>
      <c r="AR850" t="str" cm="1">
        <f t="array" aca="1" ref="AR850" ca="1">_FV(A850,"Instrument type",TRUE)</f>
        <v>ETF</v>
      </c>
    </row>
    <row r="851" spans="1:44" ht="18.75" customHeight="1" x14ac:dyDescent="0.25">
      <c r="A851" t="e" vm="864">
        <v>#VALUE!</v>
      </c>
      <c r="B851" t="s">
        <v>2534</v>
      </c>
      <c r="C851" t="s">
        <v>2535</v>
      </c>
      <c r="D851" s="31" cm="1">
        <f t="array" aca="1" ref="D851" ca="1">_FV(A851,"Last trade time",TRUE)</f>
        <v>45824.843750265623</v>
      </c>
      <c r="E851" s="23" cm="1">
        <f t="array" aca="1" ref="E851" ca="1">_FV(A851,"Price")</f>
        <v>49.935000000000002</v>
      </c>
      <c r="F851" s="27" cm="1">
        <f t="array" aca="1" ref="F851" ca="1">_FV(A851,"Change (%)",TRUE)</f>
        <v>1.2115000000000001E-2</v>
      </c>
      <c r="G851" s="26" cm="1">
        <f t="array" aca="1" ref="G851" ca="1">_FV(A851,"Change")</f>
        <v>0.59770000000000001</v>
      </c>
      <c r="H851" s="23" cm="1">
        <f t="array" aca="1" ref="H851" ca="1">_FV(A851,"Open")</f>
        <v>50.2423</v>
      </c>
      <c r="I851" s="23" cm="1">
        <f t="array" aca="1" ref="I851" ca="1">_FV(A851,"Low")</f>
        <v>49.935000000000002</v>
      </c>
      <c r="J851" s="23" cm="1">
        <f t="array" aca="1" ref="J851" ca="1">_FV(A851,"High")</f>
        <v>50.2423</v>
      </c>
      <c r="K851" s="23" cm="1">
        <f t="array" aca="1" ref="K851" ca="1">_FV(A851,"Previous close",TRUE)</f>
        <v>49.337299999999999</v>
      </c>
      <c r="L851" s="26"/>
      <c r="M851" s="23" cm="1">
        <f t="array" aca="1" ref="M851" ca="1">_FV(A851,"52 week low",TRUE)</f>
        <v>37.1</v>
      </c>
      <c r="N851" s="23" cm="1">
        <f t="array" aca="1" ref="N851" ca="1">_FV(A851,"52 week high",TRUE)</f>
        <v>50.2423</v>
      </c>
      <c r="O851" s="8" cm="1">
        <f t="array" aca="1" ref="O851" ca="1">_FV(A851,"Volume")</f>
        <v>309</v>
      </c>
      <c r="P851" s="7" cm="1">
        <f t="array" aca="1" ref="P851" ca="1">_FV(A851,"Volume average",TRUE)</f>
        <v>253</v>
      </c>
      <c r="Q851" t="s">
        <v>692</v>
      </c>
      <c r="S851" t="s">
        <v>318</v>
      </c>
      <c r="T851" s="25" cm="1">
        <f t="array" aca="1" ref="T851" ca="1">_FV(A851,"Expense ratio",TRUE)</f>
        <v>8.0000000000000002E-3</v>
      </c>
      <c r="U851" s="24" cm="1">
        <f t="array" aca="1" ref="U851" ca="1">_FV(A851,"Market cap",TRUE)</f>
        <v>7138122.2599999998</v>
      </c>
      <c r="V851" s="4">
        <v>7137966</v>
      </c>
      <c r="W851" s="4">
        <v>7137966</v>
      </c>
      <c r="Y851" t="s">
        <v>2536</v>
      </c>
      <c r="Z851" s="5">
        <v>48.61</v>
      </c>
      <c r="AA851" s="5">
        <v>7.6029059999999999</v>
      </c>
      <c r="AB851" s="5">
        <v>3.1300000000000001E-2</v>
      </c>
      <c r="AC851" s="4">
        <v>317</v>
      </c>
      <c r="AE851" s="5">
        <v>21.96338061555825</v>
      </c>
      <c r="AF851" s="5">
        <v>18.762395041280101</v>
      </c>
      <c r="AH851" s="16"/>
      <c r="AI851" s="4">
        <v>317</v>
      </c>
      <c r="AJ851" s="5">
        <v>15478.697899999999</v>
      </c>
      <c r="AL851" s="5">
        <v>49.1</v>
      </c>
      <c r="AM851" s="5">
        <v>37.1</v>
      </c>
      <c r="AN851" t="s">
        <v>47</v>
      </c>
      <c r="AO851" t="str" cm="1">
        <f t="array" aca="1" ref="AO851" ca="1">_FV(A851,"Currency")</f>
        <v>USD</v>
      </c>
      <c r="AP851" t="str" cm="1">
        <f t="array" aca="1" ref="AP851" ca="1">_FV(A851,"Exchange")</f>
        <v>Nasdaq Stock Market</v>
      </c>
      <c r="AQ851" s="6" t="str" cm="1">
        <f t="array" aca="1" ref="AQ851" ca="1">_FV(A851,"Exchange abbreviation",TRUE)</f>
        <v>XNAS</v>
      </c>
      <c r="AR851" t="str" cm="1">
        <f t="array" aca="1" ref="AR851" ca="1">_FV(A851,"Instrument type",TRUE)</f>
        <v>ETF</v>
      </c>
    </row>
    <row r="852" spans="1:44" ht="18.75" customHeight="1" x14ac:dyDescent="0.25">
      <c r="A852" t="e" vm="865">
        <v>#VALUE!</v>
      </c>
      <c r="B852" t="s">
        <v>2537</v>
      </c>
      <c r="C852" t="s">
        <v>2538</v>
      </c>
      <c r="D852" s="31" cm="1">
        <f t="array" aca="1" ref="D852" ca="1">_FV(A852,"Last trade time",TRUE)</f>
        <v>45824.843750265623</v>
      </c>
      <c r="E852" s="23" cm="1">
        <f t="array" aca="1" ref="E852" ca="1">_FV(A852,"Price")</f>
        <v>35.44</v>
      </c>
      <c r="F852" s="27" cm="1">
        <f t="array" aca="1" ref="F852" ca="1">_FV(A852,"Change (%)",TRUE)</f>
        <v>2.3094999999999997E-2</v>
      </c>
      <c r="G852" s="26" cm="1">
        <f t="array" aca="1" ref="G852" ca="1">_FV(A852,"Change")</f>
        <v>0.8</v>
      </c>
      <c r="H852" s="23" cm="1">
        <f t="array" aca="1" ref="H852" ca="1">_FV(A852,"Open")</f>
        <v>35.44</v>
      </c>
      <c r="I852" s="23" cm="1">
        <f t="array" aca="1" ref="I852" ca="1">_FV(A852,"Low")</f>
        <v>35.44</v>
      </c>
      <c r="J852" s="23" cm="1">
        <f t="array" aca="1" ref="J852" ca="1">_FV(A852,"High")</f>
        <v>35.44</v>
      </c>
      <c r="K852" s="23" cm="1">
        <f t="array" aca="1" ref="K852" ca="1">_FV(A852,"Previous close",TRUE)</f>
        <v>34.64</v>
      </c>
      <c r="L852" s="26"/>
      <c r="M852" s="23" cm="1">
        <f t="array" aca="1" ref="M852" ca="1">_FV(A852,"52 week low",TRUE)</f>
        <v>24.19</v>
      </c>
      <c r="N852" s="23" cm="1">
        <f t="array" aca="1" ref="N852" ca="1">_FV(A852,"52 week high",TRUE)</f>
        <v>35.44</v>
      </c>
      <c r="O852" s="8" cm="1">
        <f t="array" aca="1" ref="O852" ca="1">_FV(A852,"Volume")</f>
        <v>668</v>
      </c>
      <c r="P852" s="7" cm="1">
        <f t="array" aca="1" ref="P852" ca="1">_FV(A852,"Volume average",TRUE)</f>
        <v>2631</v>
      </c>
      <c r="Q852" t="s">
        <v>464</v>
      </c>
      <c r="R852" t="s">
        <v>2539</v>
      </c>
      <c r="T852" s="25" cm="1">
        <f t="array" aca="1" ref="T852" ca="1">_FV(A852,"Expense ratio",TRUE)</f>
        <v>8.0000000000000002E-3</v>
      </c>
      <c r="U852" s="24" cm="1">
        <f t="array" aca="1" ref="U852" ca="1">_FV(A852,"Market cap",TRUE)</f>
        <v>16117453.460000001</v>
      </c>
      <c r="V852" s="16"/>
      <c r="W852" s="16"/>
      <c r="Z852" s="18"/>
      <c r="AA852" s="20"/>
      <c r="AB852" s="20"/>
      <c r="AC852" s="21">
        <v>2632</v>
      </c>
      <c r="AE852" s="18"/>
      <c r="AF852" s="20"/>
      <c r="AI852" s="21"/>
      <c r="AJ852" s="18"/>
      <c r="AL852" s="18"/>
      <c r="AM852" s="18"/>
      <c r="AN852" t="s">
        <v>73</v>
      </c>
      <c r="AO852" t="str" cm="1">
        <f t="array" aca="1" ref="AO852" ca="1">_FV(A852,"Currency")</f>
        <v>USD</v>
      </c>
      <c r="AP852" t="str" cm="1">
        <f t="array" aca="1" ref="AP852" ca="1">_FV(A852,"Exchange")</f>
        <v>Nasdaq Stock Market</v>
      </c>
      <c r="AQ852" s="6" t="str" cm="1">
        <f t="array" aca="1" ref="AQ852" ca="1">_FV(A852,"Exchange abbreviation",TRUE)</f>
        <v>XNAS</v>
      </c>
      <c r="AR852" t="str" cm="1">
        <f t="array" aca="1" ref="AR852" ca="1">_FV(A852,"Instrument type",TRUE)</f>
        <v>ETF</v>
      </c>
    </row>
    <row r="853" spans="1:44" ht="18.75" customHeight="1" x14ac:dyDescent="0.25">
      <c r="A853" t="e" vm="866">
        <v>#VALUE!</v>
      </c>
      <c r="B853" t="s">
        <v>2540</v>
      </c>
      <c r="C853" t="s">
        <v>2541</v>
      </c>
      <c r="D853" s="31" cm="1">
        <f t="array" aca="1" ref="D853" ca="1">_FV(A853,"Last trade time",TRUE)</f>
        <v>45824.843750265623</v>
      </c>
      <c r="E853" s="23" cm="1">
        <f t="array" aca="1" ref="E853" ca="1">_FV(A853,"Price")</f>
        <v>59.42</v>
      </c>
      <c r="F853" s="27" cm="1">
        <f t="array" aca="1" ref="F853" ca="1">_FV(A853,"Change (%)",TRUE)</f>
        <v>7.2890000000000003E-3</v>
      </c>
      <c r="G853" s="26" cm="1">
        <f t="array" aca="1" ref="G853" ca="1">_FV(A853,"Change")</f>
        <v>0.43</v>
      </c>
      <c r="H853" s="23" cm="1">
        <f t="array" aca="1" ref="H853" ca="1">_FV(A853,"Open")</f>
        <v>59.5</v>
      </c>
      <c r="I853" s="23" cm="1">
        <f t="array" aca="1" ref="I853" ca="1">_FV(A853,"Low")</f>
        <v>59.13</v>
      </c>
      <c r="J853" s="23" cm="1">
        <f t="array" aca="1" ref="J853" ca="1">_FV(A853,"High")</f>
        <v>59.659199999999998</v>
      </c>
      <c r="K853" s="23" cm="1">
        <f t="array" aca="1" ref="K853" ca="1">_FV(A853,"Previous close",TRUE)</f>
        <v>58.99</v>
      </c>
      <c r="L853" s="26"/>
      <c r="M853" s="23" cm="1">
        <f t="array" aca="1" ref="M853" ca="1">_FV(A853,"52 week low",TRUE)</f>
        <v>43.52</v>
      </c>
      <c r="N853" s="23" cm="1">
        <f t="array" aca="1" ref="N853" ca="1">_FV(A853,"52 week high",TRUE)</f>
        <v>60.54</v>
      </c>
      <c r="O853" s="8" cm="1">
        <f t="array" aca="1" ref="O853" ca="1">_FV(A853,"Volume")</f>
        <v>3743</v>
      </c>
      <c r="P853" s="7" cm="1">
        <f t="array" aca="1" ref="P853" ca="1">_FV(A853,"Volume average",TRUE)</f>
        <v>9130</v>
      </c>
      <c r="Q853" t="s">
        <v>2542</v>
      </c>
      <c r="R853" t="s">
        <v>2543</v>
      </c>
      <c r="S853" t="s">
        <v>318</v>
      </c>
      <c r="T853" s="25" cm="1">
        <f t="array" aca="1" ref="T853" ca="1">_FV(A853,"Expense ratio",TRUE)</f>
        <v>8.0000000000000002E-3</v>
      </c>
      <c r="U853" s="24" cm="1">
        <f t="array" aca="1" ref="U853" ca="1">_FV(A853,"Market cap",TRUE)</f>
        <v>171394738.99000001</v>
      </c>
      <c r="V853" s="4">
        <v>171391056</v>
      </c>
      <c r="W853" s="4">
        <v>171391056</v>
      </c>
      <c r="Y853" t="s">
        <v>2544</v>
      </c>
      <c r="Z853" s="5">
        <v>58.3</v>
      </c>
      <c r="AA853" s="5">
        <v>9.8353909999999996</v>
      </c>
      <c r="AB853" s="5">
        <v>2.2800000000000001E-2</v>
      </c>
      <c r="AC853" s="4">
        <v>11712</v>
      </c>
      <c r="AE853" s="5">
        <v>13.41085695402329</v>
      </c>
      <c r="AF853" s="5">
        <v>12.459468884499691</v>
      </c>
      <c r="AI853" s="4">
        <v>11712</v>
      </c>
      <c r="AJ853" s="5">
        <v>693233.28</v>
      </c>
      <c r="AL853" s="5">
        <v>60.54</v>
      </c>
      <c r="AM853" s="5">
        <v>43.52</v>
      </c>
      <c r="AN853" t="s">
        <v>47</v>
      </c>
      <c r="AO853" t="str" cm="1">
        <f t="array" aca="1" ref="AO853" ca="1">_FV(A853,"Currency")</f>
        <v>USD</v>
      </c>
      <c r="AP853" t="str" cm="1">
        <f t="array" aca="1" ref="AP853" ca="1">_FV(A853,"Exchange")</f>
        <v>Nasdaq Stock Market</v>
      </c>
      <c r="AQ853" s="6" t="str" cm="1">
        <f t="array" aca="1" ref="AQ853" ca="1">_FV(A853,"Exchange abbreviation",TRUE)</f>
        <v>XNAS</v>
      </c>
      <c r="AR853" t="str" cm="1">
        <f t="array" aca="1" ref="AR853" ca="1">_FV(A853,"Instrument type",TRUE)</f>
        <v>ETF</v>
      </c>
    </row>
    <row r="854" spans="1:44" ht="18.75" customHeight="1" x14ac:dyDescent="0.25">
      <c r="A854" t="e" vm="867">
        <v>#VALUE!</v>
      </c>
      <c r="B854" t="s">
        <v>2545</v>
      </c>
      <c r="C854" t="s">
        <v>2546</v>
      </c>
      <c r="D854" s="31" cm="1">
        <f t="array" aca="1" ref="D854" ca="1">_FV(A854,"Last trade time",TRUE)</f>
        <v>45824.92659703672</v>
      </c>
      <c r="E854" s="23" cm="1">
        <f t="array" aca="1" ref="E854" ca="1">_FV(A854,"Price")</f>
        <v>20.77</v>
      </c>
      <c r="F854" s="27" cm="1">
        <f t="array" aca="1" ref="F854" ca="1">_FV(A854,"Change (%)",TRUE)</f>
        <v>0.105375</v>
      </c>
      <c r="G854" s="26" cm="1">
        <f t="array" aca="1" ref="G854" ca="1">_FV(A854,"Change")</f>
        <v>1.98</v>
      </c>
      <c r="H854" s="23" cm="1">
        <f t="array" aca="1" ref="H854" ca="1">_FV(A854,"Open")</f>
        <v>20.350000000000001</v>
      </c>
      <c r="I854" s="23" cm="1">
        <f t="array" aca="1" ref="I854" ca="1">_FV(A854,"Low")</f>
        <v>20.18</v>
      </c>
      <c r="J854" s="23" cm="1">
        <f t="array" aca="1" ref="J854" ca="1">_FV(A854,"High")</f>
        <v>21.49</v>
      </c>
      <c r="K854" s="23" cm="1">
        <f t="array" aca="1" ref="K854" ca="1">_FV(A854,"Previous close",TRUE)</f>
        <v>18.79</v>
      </c>
      <c r="L854" s="26"/>
      <c r="M854" s="23" cm="1">
        <f t="array" aca="1" ref="M854" ca="1">_FV(A854,"52 week low",TRUE)</f>
        <v>11.52</v>
      </c>
      <c r="N854" s="23" cm="1">
        <f t="array" aca="1" ref="N854" ca="1">_FV(A854,"52 week high",TRUE)</f>
        <v>26.95</v>
      </c>
      <c r="O854" s="8" cm="1">
        <f t="array" aca="1" ref="O854" ca="1">_FV(A854,"Volume")</f>
        <v>928768</v>
      </c>
      <c r="P854" s="7" cm="1">
        <f t="array" aca="1" ref="P854" ca="1">_FV(A854,"Volume average",TRUE)</f>
        <v>265621</v>
      </c>
      <c r="Q854" t="s">
        <v>2547</v>
      </c>
      <c r="S854" t="s">
        <v>1994</v>
      </c>
      <c r="T854" s="25" cm="1">
        <f t="array" aca="1" ref="T854" ca="1">_FV(A854,"Expense ratio",TRUE)</f>
        <v>8.0000000000000002E-3</v>
      </c>
      <c r="U854" s="24" cm="1">
        <f t="array" aca="1" ref="U854" ca="1">_FV(A854,"Market cap",TRUE)</f>
        <v>256945458.22</v>
      </c>
      <c r="V854" s="4">
        <v>256945456</v>
      </c>
      <c r="W854" s="4">
        <v>256945456</v>
      </c>
      <c r="Y854" t="s">
        <v>2548</v>
      </c>
      <c r="Z854" s="5">
        <v>18.63</v>
      </c>
      <c r="AA854" s="20"/>
      <c r="AB854" s="5">
        <v>4.5400000000000003E-2</v>
      </c>
      <c r="AC854" s="4">
        <v>259414</v>
      </c>
      <c r="AE854" s="5">
        <v>-6.9097913796262622</v>
      </c>
      <c r="AF854" s="5">
        <v>-25.7228759842396</v>
      </c>
      <c r="AH854" s="16"/>
      <c r="AI854" s="4">
        <v>259414</v>
      </c>
      <c r="AJ854" s="5">
        <v>4848447.66</v>
      </c>
      <c r="AL854" s="5">
        <v>26.95</v>
      </c>
      <c r="AM854" s="5">
        <v>11.52</v>
      </c>
      <c r="AN854" t="s">
        <v>90</v>
      </c>
      <c r="AO854" t="str" cm="1">
        <f t="array" aca="1" ref="AO854" ca="1">_FV(A854,"Currency")</f>
        <v>USD</v>
      </c>
      <c r="AP854" t="str" cm="1">
        <f t="array" aca="1" ref="AP854" ca="1">_FV(A854,"Exchange")</f>
        <v>Nasdaq Stock Market</v>
      </c>
      <c r="AQ854" s="6" t="str" cm="1">
        <f t="array" aca="1" ref="AQ854" ca="1">_FV(A854,"Exchange abbreviation",TRUE)</f>
        <v>XNAS</v>
      </c>
      <c r="AR854" t="str" cm="1">
        <f t="array" aca="1" ref="AR854" ca="1">_FV(A854,"Instrument type",TRUE)</f>
        <v>ETF</v>
      </c>
    </row>
    <row r="855" spans="1:44" ht="18.75" customHeight="1" x14ac:dyDescent="0.25">
      <c r="A855" t="e" vm="868">
        <v>#VALUE!</v>
      </c>
      <c r="B855" t="s">
        <v>2549</v>
      </c>
      <c r="C855" t="s">
        <v>2550</v>
      </c>
      <c r="D855" s="31" cm="1">
        <f t="array" aca="1" ref="D855" ca="1">_FV(A855,"Last trade time",TRUE)</f>
        <v>45824.840277823438</v>
      </c>
      <c r="E855" s="23" cm="1">
        <f t="array" aca="1" ref="E855" ca="1">_FV(A855,"Price")</f>
        <v>35.402299999999997</v>
      </c>
      <c r="F855" s="27" cm="1">
        <f t="array" aca="1" ref="F855" ca="1">_FV(A855,"Change (%)",TRUE)</f>
        <v>1.428E-3</v>
      </c>
      <c r="G855" s="26" cm="1">
        <f t="array" aca="1" ref="G855" ca="1">_FV(A855,"Change")</f>
        <v>5.0500000000000003E-2</v>
      </c>
      <c r="H855" s="23" cm="1">
        <f t="array" aca="1" ref="H855" ca="1">_FV(A855,"Open")</f>
        <v>35.64</v>
      </c>
      <c r="I855" s="23" cm="1">
        <f t="array" aca="1" ref="I855" ca="1">_FV(A855,"Low")</f>
        <v>35.375</v>
      </c>
      <c r="J855" s="23" cm="1">
        <f t="array" aca="1" ref="J855" ca="1">_FV(A855,"High")</f>
        <v>35.647500000000001</v>
      </c>
      <c r="K855" s="23" cm="1">
        <f t="array" aca="1" ref="K855" ca="1">_FV(A855,"Previous close",TRUE)</f>
        <v>35.351799999999997</v>
      </c>
      <c r="L855" s="26"/>
      <c r="M855" s="23" cm="1">
        <f t="array" aca="1" ref="M855" ca="1">_FV(A855,"52 week low",TRUE)</f>
        <v>26.13</v>
      </c>
      <c r="N855" s="23" cm="1">
        <f t="array" aca="1" ref="N855" ca="1">_FV(A855,"52 week high",TRUE)</f>
        <v>35.908999999999999</v>
      </c>
      <c r="O855" s="8" cm="1">
        <f t="array" aca="1" ref="O855" ca="1">_FV(A855,"Volume")</f>
        <v>274398</v>
      </c>
      <c r="P855" s="7" cm="1">
        <f t="array" aca="1" ref="P855" ca="1">_FV(A855,"Volume average",TRUE)</f>
        <v>5879</v>
      </c>
      <c r="Q855" t="s">
        <v>119</v>
      </c>
      <c r="T855" s="25" cm="1">
        <f t="array" aca="1" ref="T855" ca="1">_FV(A855,"Expense ratio",TRUE)</f>
        <v>8.0000000000000002E-3</v>
      </c>
      <c r="U855" s="24" cm="1">
        <f t="array" aca="1" ref="U855" ca="1">_FV(A855,"Market cap",TRUE)</f>
        <v>30010357.07</v>
      </c>
      <c r="V855" s="16"/>
      <c r="W855" s="16"/>
      <c r="Z855" s="18"/>
      <c r="AA855" s="20"/>
      <c r="AB855" s="20"/>
      <c r="AC855" s="21">
        <v>5822</v>
      </c>
      <c r="AE855" s="18"/>
      <c r="AF855" s="20"/>
      <c r="AI855" s="21"/>
      <c r="AJ855" s="18"/>
      <c r="AL855" s="18"/>
      <c r="AM855" s="18"/>
      <c r="AN855" t="s">
        <v>73</v>
      </c>
      <c r="AO855" t="str" cm="1">
        <f t="array" aca="1" ref="AO855" ca="1">_FV(A855,"Currency")</f>
        <v>USD</v>
      </c>
      <c r="AP855" t="str" cm="1">
        <f t="array" aca="1" ref="AP855" ca="1">_FV(A855,"Exchange")</f>
        <v>NYSE Arca</v>
      </c>
      <c r="AQ855" s="6" t="str" cm="1">
        <f t="array" aca="1" ref="AQ855" ca="1">_FV(A855,"Exchange abbreviation",TRUE)</f>
        <v>ARCX</v>
      </c>
      <c r="AR855" t="str" cm="1">
        <f t="array" aca="1" ref="AR855" ca="1">_FV(A855,"Instrument type",TRUE)</f>
        <v>ETF</v>
      </c>
    </row>
    <row r="856" spans="1:44" ht="18.75" customHeight="1" x14ac:dyDescent="0.25">
      <c r="A856" t="e" vm="869">
        <v>#VALUE!</v>
      </c>
      <c r="B856" t="s">
        <v>2551</v>
      </c>
      <c r="C856" t="s">
        <v>2552</v>
      </c>
      <c r="D856" s="31" cm="1">
        <f t="array" aca="1" ref="D856" ca="1">_FV(A856,"Last trade time",TRUE)</f>
        <v>45824.840277789066</v>
      </c>
      <c r="E856" s="23" cm="1">
        <f t="array" aca="1" ref="E856" ca="1">_FV(A856,"Price")</f>
        <v>27.0136</v>
      </c>
      <c r="F856" s="27" cm="1">
        <f t="array" aca="1" ref="F856" ca="1">_FV(A856,"Change (%)",TRUE)</f>
        <v>-5.9030000000000003E-3</v>
      </c>
      <c r="G856" s="26" cm="1">
        <f t="array" aca="1" ref="G856" ca="1">_FV(A856,"Change")</f>
        <v>-0.16039999999999999</v>
      </c>
      <c r="H856" s="23" cm="1">
        <f t="array" aca="1" ref="H856" ca="1">_FV(A856,"Open")</f>
        <v>27.05</v>
      </c>
      <c r="I856" s="23" cm="1">
        <f t="array" aca="1" ref="I856" ca="1">_FV(A856,"Low")</f>
        <v>27</v>
      </c>
      <c r="J856" s="23" cm="1">
        <f t="array" aca="1" ref="J856" ca="1">_FV(A856,"High")</f>
        <v>27.43</v>
      </c>
      <c r="K856" s="23" cm="1">
        <f t="array" aca="1" ref="K856" ca="1">_FV(A856,"Previous close",TRUE)</f>
        <v>27.173999999999999</v>
      </c>
      <c r="L856" s="26"/>
      <c r="M856" s="23" cm="1">
        <f t="array" aca="1" ref="M856" ca="1">_FV(A856,"52 week low",TRUE)</f>
        <v>23.24</v>
      </c>
      <c r="N856" s="23" cm="1">
        <f t="array" aca="1" ref="N856" ca="1">_FV(A856,"52 week high",TRUE)</f>
        <v>29.55</v>
      </c>
      <c r="O856" s="8" cm="1">
        <f t="array" aca="1" ref="O856" ca="1">_FV(A856,"Volume")</f>
        <v>83123</v>
      </c>
      <c r="P856" s="7" cm="1">
        <f t="array" aca="1" ref="P856" ca="1">_FV(A856,"Volume average",TRUE)</f>
        <v>29081</v>
      </c>
      <c r="Q856" t="s">
        <v>151</v>
      </c>
      <c r="S856" t="s">
        <v>2173</v>
      </c>
      <c r="T856" s="25" cm="1">
        <f t="array" aca="1" ref="T856" ca="1">_FV(A856,"Expense ratio",TRUE)</f>
        <v>8.0000000000000002E-3</v>
      </c>
      <c r="U856" s="24" cm="1">
        <f t="array" aca="1" ref="U856" ca="1">_FV(A856,"Market cap",TRUE)</f>
        <v>92644707.480000004</v>
      </c>
      <c r="V856" s="4">
        <v>92644704</v>
      </c>
      <c r="W856" s="4">
        <v>92644704</v>
      </c>
      <c r="Y856" t="s">
        <v>2553</v>
      </c>
      <c r="Z856" s="5">
        <v>26.92</v>
      </c>
      <c r="AA856" s="5">
        <v>18.185808000000002</v>
      </c>
      <c r="AB856" s="5">
        <v>0.10199999999999999</v>
      </c>
      <c r="AC856" s="4">
        <v>22855</v>
      </c>
      <c r="AE856" s="5">
        <v>1.9571624415917199</v>
      </c>
      <c r="AF856" s="5">
        <v>19.007755777126629</v>
      </c>
      <c r="AI856" s="4">
        <v>22855</v>
      </c>
      <c r="AJ856" s="5">
        <v>616442.77450000006</v>
      </c>
      <c r="AL856" s="5">
        <v>29.55</v>
      </c>
      <c r="AM856" s="5">
        <v>23.24</v>
      </c>
      <c r="AN856" t="s">
        <v>47</v>
      </c>
      <c r="AO856" t="str" cm="1">
        <f t="array" aca="1" ref="AO856" ca="1">_FV(A856,"Currency")</f>
        <v>USD</v>
      </c>
      <c r="AP856" t="str" cm="1">
        <f t="array" aca="1" ref="AP856" ca="1">_FV(A856,"Exchange")</f>
        <v>New York Stock Exchange</v>
      </c>
      <c r="AQ856" s="6" t="str" cm="1">
        <f t="array" aca="1" ref="AQ856" ca="1">_FV(A856,"Exchange abbreviation",TRUE)</f>
        <v>XNYS</v>
      </c>
      <c r="AR856" t="str" cm="1">
        <f t="array" aca="1" ref="AR856" ca="1">_FV(A856,"Instrument type",TRUE)</f>
        <v>ETF</v>
      </c>
    </row>
    <row r="857" spans="1:44" ht="18.75" customHeight="1" x14ac:dyDescent="0.25">
      <c r="A857" t="e" vm="870">
        <v>#VALUE!</v>
      </c>
      <c r="B857" t="s">
        <v>2554</v>
      </c>
      <c r="C857" t="s">
        <v>2555</v>
      </c>
      <c r="D857" s="31" cm="1">
        <f t="array" aca="1" ref="D857" ca="1">_FV(A857,"Last trade time",TRUE)</f>
        <v>45824.843750265623</v>
      </c>
      <c r="E857" s="23" cm="1">
        <f t="array" aca="1" ref="E857" ca="1">_FV(A857,"Price")</f>
        <v>12.07</v>
      </c>
      <c r="F857" s="27" cm="1">
        <f t="array" aca="1" ref="F857" ca="1">_FV(A857,"Change (%)",TRUE)</f>
        <v>2.6631000000000002E-2</v>
      </c>
      <c r="G857" s="26" cm="1">
        <f t="array" aca="1" ref="G857" ca="1">_FV(A857,"Change")</f>
        <v>0.31309999999999999</v>
      </c>
      <c r="H857" s="23" cm="1">
        <f t="array" aca="1" ref="H857" ca="1">_FV(A857,"Open")</f>
        <v>11.97</v>
      </c>
      <c r="I857" s="23" cm="1">
        <f t="array" aca="1" ref="I857" ca="1">_FV(A857,"Low")</f>
        <v>11.97</v>
      </c>
      <c r="J857" s="23" cm="1">
        <f t="array" aca="1" ref="J857" ca="1">_FV(A857,"High")</f>
        <v>12.08</v>
      </c>
      <c r="K857" s="23" cm="1">
        <f t="array" aca="1" ref="K857" ca="1">_FV(A857,"Previous close",TRUE)</f>
        <v>11.7569</v>
      </c>
      <c r="L857" s="26"/>
      <c r="M857" s="23" cm="1">
        <f t="array" aca="1" ref="M857" ca="1">_FV(A857,"52 week low",TRUE)</f>
        <v>8.9049999999999994</v>
      </c>
      <c r="N857" s="23" cm="1">
        <f t="array" aca="1" ref="N857" ca="1">_FV(A857,"52 week high",TRUE)</f>
        <v>12.08</v>
      </c>
      <c r="O857" s="8" cm="1">
        <f t="array" aca="1" ref="O857" ca="1">_FV(A857,"Volume")</f>
        <v>2662</v>
      </c>
      <c r="P857" s="7" cm="1">
        <f t="array" aca="1" ref="P857" ca="1">_FV(A857,"Volume average",TRUE)</f>
        <v>9087</v>
      </c>
      <c r="Q857" t="s">
        <v>2556</v>
      </c>
      <c r="S857" t="s">
        <v>318</v>
      </c>
      <c r="T857" s="25" cm="1">
        <f t="array" aca="1" ref="T857" ca="1">_FV(A857,"Expense ratio",TRUE)</f>
        <v>8.0000000000000002E-3</v>
      </c>
      <c r="U857" s="24" cm="1">
        <f t="array" aca="1" ref="U857" ca="1">_FV(A857,"Market cap",TRUE)</f>
        <v>6766875.3799999999</v>
      </c>
      <c r="V857" s="4">
        <v>6766727</v>
      </c>
      <c r="W857" s="4">
        <v>6766727</v>
      </c>
      <c r="Y857" t="s">
        <v>2544</v>
      </c>
      <c r="Z857" s="5">
        <v>11.53</v>
      </c>
      <c r="AA857" s="5">
        <v>9.2394090000000002</v>
      </c>
      <c r="AB857" s="5">
        <v>3.73E-2</v>
      </c>
      <c r="AC857" s="4">
        <v>6117</v>
      </c>
      <c r="AE857" s="5">
        <v>28.748603832946419</v>
      </c>
      <c r="AF857" s="5">
        <v>8.943155809444514</v>
      </c>
      <c r="AI857" s="4">
        <v>6117</v>
      </c>
      <c r="AJ857" s="5">
        <v>70590.179999999993</v>
      </c>
      <c r="AL857" s="5">
        <v>11.97</v>
      </c>
      <c r="AM857" s="5">
        <v>8.9</v>
      </c>
      <c r="AN857" t="s">
        <v>47</v>
      </c>
      <c r="AO857" t="str" cm="1">
        <f t="array" aca="1" ref="AO857" ca="1">_FV(A857,"Currency")</f>
        <v>USD</v>
      </c>
      <c r="AP857" t="str" cm="1">
        <f t="array" aca="1" ref="AP857" ca="1">_FV(A857,"Exchange")</f>
        <v>Nasdaq Stock Market</v>
      </c>
      <c r="AQ857" s="6" t="str" cm="1">
        <f t="array" aca="1" ref="AQ857" ca="1">_FV(A857,"Exchange abbreviation",TRUE)</f>
        <v>XNAS</v>
      </c>
      <c r="AR857" t="str" cm="1">
        <f t="array" aca="1" ref="AR857" ca="1">_FV(A857,"Instrument type",TRUE)</f>
        <v>ETF</v>
      </c>
    </row>
    <row r="858" spans="1:44" ht="18.75" customHeight="1" x14ac:dyDescent="0.25">
      <c r="A858" t="e" vm="871">
        <v>#VALUE!</v>
      </c>
      <c r="B858" t="s">
        <v>2557</v>
      </c>
      <c r="C858" t="s">
        <v>2558</v>
      </c>
      <c r="D858" s="31" cm="1">
        <f t="array" aca="1" ref="D858" ca="1">_FV(A858,"Last trade time",TRUE)</f>
        <v>45824.840277812502</v>
      </c>
      <c r="E858" s="23" cm="1">
        <f t="array" aca="1" ref="E858" ca="1">_FV(A858,"Price")</f>
        <v>35.702300000000001</v>
      </c>
      <c r="F858" s="27" cm="1">
        <f t="array" aca="1" ref="F858" ca="1">_FV(A858,"Change (%)",TRUE)</f>
        <v>1.9250000000000001E-3</v>
      </c>
      <c r="G858" s="26" cm="1">
        <f t="array" aca="1" ref="G858" ca="1">_FV(A858,"Change")</f>
        <v>6.8599999999999994E-2</v>
      </c>
      <c r="H858" s="23" cm="1">
        <f t="array" aca="1" ref="H858" ca="1">_FV(A858,"Open")</f>
        <v>35.89</v>
      </c>
      <c r="I858" s="23" cm="1">
        <f t="array" aca="1" ref="I858" ca="1">_FV(A858,"Low")</f>
        <v>35.702300000000001</v>
      </c>
      <c r="J858" s="23" cm="1">
        <f t="array" aca="1" ref="J858" ca="1">_FV(A858,"High")</f>
        <v>35.89</v>
      </c>
      <c r="K858" s="23" cm="1">
        <f t="array" aca="1" ref="K858" ca="1">_FV(A858,"Previous close",TRUE)</f>
        <v>35.633699999999997</v>
      </c>
      <c r="L858" s="26"/>
      <c r="M858" s="23" cm="1">
        <f t="array" aca="1" ref="M858" ca="1">_FV(A858,"52 week low",TRUE)</f>
        <v>32.22</v>
      </c>
      <c r="N858" s="23" cm="1">
        <f t="array" aca="1" ref="N858" ca="1">_FV(A858,"52 week high",TRUE)</f>
        <v>38.994700000000002</v>
      </c>
      <c r="O858" s="8" cm="1">
        <f t="array" aca="1" ref="O858" ca="1">_FV(A858,"Volume")</f>
        <v>807</v>
      </c>
      <c r="P858" s="7" cm="1">
        <f t="array" aca="1" ref="P858" ca="1">_FV(A858,"Volume average",TRUE)</f>
        <v>979</v>
      </c>
      <c r="Q858" t="s">
        <v>916</v>
      </c>
      <c r="S858" t="s">
        <v>318</v>
      </c>
      <c r="T858" s="25" cm="1">
        <f t="array" aca="1" ref="T858" ca="1">_FV(A858,"Expense ratio",TRUE)</f>
        <v>8.0000000000000002E-3</v>
      </c>
      <c r="U858" s="24" cm="1">
        <f t="array" aca="1" ref="U858" ca="1">_FV(A858,"Market cap",TRUE)</f>
        <v>21524816.109999999</v>
      </c>
      <c r="V858" s="4">
        <v>21524350</v>
      </c>
      <c r="W858" s="4">
        <v>21524350</v>
      </c>
      <c r="Y858" t="s">
        <v>2559</v>
      </c>
      <c r="Z858" s="5">
        <v>35.93</v>
      </c>
      <c r="AA858" s="5">
        <v>19.310943999999999</v>
      </c>
      <c r="AB858" s="5">
        <v>1.6E-2</v>
      </c>
      <c r="AC858" s="4">
        <v>1539</v>
      </c>
      <c r="AE858" s="5">
        <v>1.2278685056656751</v>
      </c>
      <c r="AF858" s="5">
        <v>9.2806868072380144</v>
      </c>
      <c r="AI858" s="4">
        <v>1539</v>
      </c>
      <c r="AJ858" s="5">
        <v>55263.335400000004</v>
      </c>
      <c r="AL858" s="5">
        <v>38.994999999999997</v>
      </c>
      <c r="AM858" s="5">
        <v>32.22</v>
      </c>
      <c r="AN858" t="s">
        <v>47</v>
      </c>
      <c r="AO858" t="str" cm="1">
        <f t="array" aca="1" ref="AO858" ca="1">_FV(A858,"Currency")</f>
        <v>USD</v>
      </c>
      <c r="AP858" t="str" cm="1">
        <f t="array" aca="1" ref="AP858" ca="1">_FV(A858,"Exchange")</f>
        <v>NYSE Arca</v>
      </c>
      <c r="AQ858" s="6" t="str" cm="1">
        <f t="array" aca="1" ref="AQ858" ca="1">_FV(A858,"Exchange abbreviation",TRUE)</f>
        <v>ARCX</v>
      </c>
      <c r="AR858" t="str" cm="1">
        <f t="array" aca="1" ref="AR858" ca="1">_FV(A858,"Instrument type",TRUE)</f>
        <v>ETF</v>
      </c>
    </row>
    <row r="859" spans="1:44" ht="18.75" customHeight="1" x14ac:dyDescent="0.25">
      <c r="A859" t="e" vm="872">
        <v>#VALUE!</v>
      </c>
      <c r="B859" t="s">
        <v>2560</v>
      </c>
      <c r="C859" t="s">
        <v>2561</v>
      </c>
      <c r="D859" s="31" cm="1">
        <f t="array" aca="1" ref="D859" ca="1">_FV(A859,"Last trade time",TRUE)</f>
        <v>45824.840277812502</v>
      </c>
      <c r="E859" s="23" cm="1">
        <f t="array" aca="1" ref="E859" ca="1">_FV(A859,"Price")</f>
        <v>35.5456</v>
      </c>
      <c r="F859" s="27" cm="1">
        <f t="array" aca="1" ref="F859" ca="1">_FV(A859,"Change (%)",TRUE)</f>
        <v>1.1901999999999999E-2</v>
      </c>
      <c r="G859" s="26" cm="1">
        <f t="array" aca="1" ref="G859" ca="1">_FV(A859,"Change")</f>
        <v>0.41810000000000003</v>
      </c>
      <c r="H859" s="23" cm="1">
        <f t="array" aca="1" ref="H859" ca="1">_FV(A859,"Open")</f>
        <v>35.67</v>
      </c>
      <c r="I859" s="23" cm="1">
        <f t="array" aca="1" ref="I859" ca="1">_FV(A859,"Low")</f>
        <v>35.5456</v>
      </c>
      <c r="J859" s="23" cm="1">
        <f t="array" aca="1" ref="J859" ca="1">_FV(A859,"High")</f>
        <v>35.81</v>
      </c>
      <c r="K859" s="23" cm="1">
        <f t="array" aca="1" ref="K859" ca="1">_FV(A859,"Previous close",TRUE)</f>
        <v>35.127499999999998</v>
      </c>
      <c r="L859" s="26"/>
      <c r="M859" s="23" cm="1">
        <f t="array" aca="1" ref="M859" ca="1">_FV(A859,"52 week low",TRUE)</f>
        <v>31.08</v>
      </c>
      <c r="N859" s="23" cm="1">
        <f t="array" aca="1" ref="N859" ca="1">_FV(A859,"52 week high",TRUE)</f>
        <v>42.41</v>
      </c>
      <c r="O859" s="8" cm="1">
        <f t="array" aca="1" ref="O859" ca="1">_FV(A859,"Volume")</f>
        <v>3003</v>
      </c>
      <c r="P859" s="7" cm="1">
        <f t="array" aca="1" ref="P859" ca="1">_FV(A859,"Volume average",TRUE)</f>
        <v>1887</v>
      </c>
      <c r="Q859" t="s">
        <v>2186</v>
      </c>
      <c r="S859" t="s">
        <v>2006</v>
      </c>
      <c r="T859" s="25" cm="1">
        <f t="array" aca="1" ref="T859" ca="1">_FV(A859,"Expense ratio",TRUE)</f>
        <v>8.0000000000000002E-3</v>
      </c>
      <c r="U859" s="24" cm="1">
        <f t="array" aca="1" ref="U859" ca="1">_FV(A859,"Market cap",TRUE)</f>
        <v>12290767.109999999</v>
      </c>
      <c r="V859" s="4">
        <v>12290767</v>
      </c>
      <c r="W859" s="4">
        <v>12290767</v>
      </c>
      <c r="X859" t="s">
        <v>2562</v>
      </c>
      <c r="Y859" t="s">
        <v>2563</v>
      </c>
      <c r="Z859" s="5">
        <v>35.942999999999998</v>
      </c>
      <c r="AA859" s="5">
        <v>24.960262</v>
      </c>
      <c r="AB859" s="5">
        <v>6.6000004000000001E-3</v>
      </c>
      <c r="AC859" s="4">
        <v>1985</v>
      </c>
      <c r="AE859" s="5">
        <v>-9.4947903572509045</v>
      </c>
      <c r="AF859" s="5">
        <v>3.4977056028475229</v>
      </c>
      <c r="AI859" s="4">
        <v>1985</v>
      </c>
      <c r="AJ859" s="5">
        <v>71221.8</v>
      </c>
      <c r="AL859" s="5">
        <v>42.41</v>
      </c>
      <c r="AM859" s="5">
        <v>31.08</v>
      </c>
      <c r="AN859" t="s">
        <v>47</v>
      </c>
      <c r="AO859" t="str" cm="1">
        <f t="array" aca="1" ref="AO859" ca="1">_FV(A859,"Currency")</f>
        <v>USD</v>
      </c>
      <c r="AP859" t="str" cm="1">
        <f t="array" aca="1" ref="AP859" ca="1">_FV(A859,"Exchange")</f>
        <v>NYSE Arca</v>
      </c>
      <c r="AQ859" s="6" t="str" cm="1">
        <f t="array" aca="1" ref="AQ859" ca="1">_FV(A859,"Exchange abbreviation",TRUE)</f>
        <v>ARCX</v>
      </c>
      <c r="AR859" t="str" cm="1">
        <f t="array" aca="1" ref="AR859" ca="1">_FV(A859,"Instrument type",TRUE)</f>
        <v>ETF</v>
      </c>
    </row>
    <row r="860" spans="1:44" ht="18.75" customHeight="1" x14ac:dyDescent="0.25">
      <c r="A860" t="e" vm="873">
        <v>#VALUE!</v>
      </c>
      <c r="B860" t="s">
        <v>2564</v>
      </c>
      <c r="C860" t="s">
        <v>2565</v>
      </c>
      <c r="D860" s="31" cm="1">
        <f t="array" aca="1" ref="D860" ca="1">_FV(A860,"Last trade time",TRUE)</f>
        <v>45824.840277789066</v>
      </c>
      <c r="E860" s="23" cm="1">
        <f t="array" aca="1" ref="E860" ca="1">_FV(A860,"Price")</f>
        <v>25.203499999999998</v>
      </c>
      <c r="F860" s="27" cm="1">
        <f t="array" aca="1" ref="F860" ca="1">_FV(A860,"Change (%)",TRUE)</f>
        <v>6.8630000000000002E-3</v>
      </c>
      <c r="G860" s="26" cm="1">
        <f t="array" aca="1" ref="G860" ca="1">_FV(A860,"Change")</f>
        <v>0.17180000000000001</v>
      </c>
      <c r="H860" s="23" cm="1">
        <f t="array" aca="1" ref="H860" ca="1">_FV(A860,"Open")</f>
        <v>25.203499999999998</v>
      </c>
      <c r="I860" s="23" cm="1">
        <f t="array" aca="1" ref="I860" ca="1">_FV(A860,"Low")</f>
        <v>25.203499999999998</v>
      </c>
      <c r="J860" s="23" cm="1">
        <f t="array" aca="1" ref="J860" ca="1">_FV(A860,"High")</f>
        <v>25.203499999999998</v>
      </c>
      <c r="K860" s="23" cm="1">
        <f t="array" aca="1" ref="K860" ca="1">_FV(A860,"Previous close",TRUE)</f>
        <v>25.031700000000001</v>
      </c>
      <c r="L860" s="26"/>
      <c r="M860" s="23" cm="1">
        <f t="array" aca="1" ref="M860" ca="1">_FV(A860,"52 week low",TRUE)</f>
        <v>22.394400000000001</v>
      </c>
      <c r="N860" s="23" cm="1">
        <f t="array" aca="1" ref="N860" ca="1">_FV(A860,"52 week high",TRUE)</f>
        <v>26.2759</v>
      </c>
      <c r="O860" s="8" cm="1">
        <f t="array" aca="1" ref="O860" ca="1">_FV(A860,"Volume")</f>
        <v>1</v>
      </c>
      <c r="P860" s="7" cm="1">
        <f t="array" aca="1" ref="P860" ca="1">_FV(A860,"Volume average",TRUE)</f>
        <v>326</v>
      </c>
      <c r="Q860" t="s">
        <v>119</v>
      </c>
      <c r="T860" s="25" cm="1">
        <f t="array" aca="1" ref="T860" ca="1">_FV(A860,"Expense ratio",TRUE)</f>
        <v>8.0000000000000002E-3</v>
      </c>
      <c r="U860" s="24" cm="1">
        <f t="array" aca="1" ref="U860" ca="1">_FV(A860,"Market cap",TRUE)</f>
        <v>1735034.08</v>
      </c>
      <c r="V860" s="16"/>
      <c r="W860" s="16"/>
      <c r="Z860" s="18"/>
      <c r="AA860" s="20"/>
      <c r="AB860" s="20"/>
      <c r="AC860" s="21">
        <v>341</v>
      </c>
      <c r="AE860" s="18"/>
      <c r="AF860" s="20"/>
      <c r="AI860" s="21"/>
      <c r="AJ860" s="18"/>
      <c r="AL860" s="18"/>
      <c r="AM860" s="18"/>
      <c r="AN860" t="s">
        <v>73</v>
      </c>
      <c r="AO860" t="str" cm="1">
        <f t="array" aca="1" ref="AO860" ca="1">_FV(A860,"Currency")</f>
        <v>USD</v>
      </c>
      <c r="AP860" t="str" cm="1">
        <f t="array" aca="1" ref="AP860" ca="1">_FV(A860,"Exchange")</f>
        <v>NYSE Arca</v>
      </c>
      <c r="AQ860" s="6" t="str" cm="1">
        <f t="array" aca="1" ref="AQ860" ca="1">_FV(A860,"Exchange abbreviation",TRUE)</f>
        <v>ARCX</v>
      </c>
      <c r="AR860" t="str" cm="1">
        <f t="array" aca="1" ref="AR860" ca="1">_FV(A860,"Instrument type",TRUE)</f>
        <v>ETF</v>
      </c>
    </row>
    <row r="861" spans="1:44" ht="18.75" customHeight="1" x14ac:dyDescent="0.25">
      <c r="A861" t="e" vm="874">
        <v>#VALUE!</v>
      </c>
      <c r="B861" t="s">
        <v>2566</v>
      </c>
      <c r="C861" t="s">
        <v>2567</v>
      </c>
      <c r="D861" s="31" cm="1">
        <f t="array" aca="1" ref="D861" ca="1">_FV(A861,"Last trade time",TRUE)</f>
        <v>45824.840330173436</v>
      </c>
      <c r="E861" s="23" cm="1">
        <f t="array" aca="1" ref="E861" ca="1">_FV(A861,"Price")</f>
        <v>21.93</v>
      </c>
      <c r="F861" s="27" cm="1">
        <f t="array" aca="1" ref="F861" ca="1">_FV(A861,"Change (%)",TRUE)</f>
        <v>1.3700000000000001E-3</v>
      </c>
      <c r="G861" s="26" cm="1">
        <f t="array" aca="1" ref="G861" ca="1">_FV(A861,"Change")</f>
        <v>0.03</v>
      </c>
      <c r="H861" s="23" cm="1">
        <f t="array" aca="1" ref="H861" ca="1">_FV(A861,"Open")</f>
        <v>21.933</v>
      </c>
      <c r="I861" s="23" cm="1">
        <f t="array" aca="1" ref="I861" ca="1">_FV(A861,"Low")</f>
        <v>21.93</v>
      </c>
      <c r="J861" s="23" cm="1">
        <f t="array" aca="1" ref="J861" ca="1">_FV(A861,"High")</f>
        <v>21.94</v>
      </c>
      <c r="K861" s="23" cm="1">
        <f t="array" aca="1" ref="K861" ca="1">_FV(A861,"Previous close",TRUE)</f>
        <v>21.9</v>
      </c>
      <c r="L861" s="26"/>
      <c r="M861" s="23" cm="1">
        <f t="array" aca="1" ref="M861" ca="1">_FV(A861,"52 week low",TRUE)</f>
        <v>21.171700000000001</v>
      </c>
      <c r="N861" s="23" cm="1">
        <f t="array" aca="1" ref="N861" ca="1">_FV(A861,"52 week high",TRUE)</f>
        <v>22.87</v>
      </c>
      <c r="O861" s="8" cm="1">
        <f t="array" aca="1" ref="O861" ca="1">_FV(A861,"Volume")</f>
        <v>6348</v>
      </c>
      <c r="P861" s="7" cm="1">
        <f t="array" aca="1" ref="P861" ca="1">_FV(A861,"Volume average",TRUE)</f>
        <v>25005</v>
      </c>
      <c r="Q861" t="s">
        <v>2519</v>
      </c>
      <c r="S861" t="s">
        <v>2322</v>
      </c>
      <c r="T861" s="25" cm="1">
        <f t="array" aca="1" ref="T861" ca="1">_FV(A861,"Expense ratio",TRUE)</f>
        <v>8.0000000000000002E-3</v>
      </c>
      <c r="U861" s="24" cm="1">
        <f t="array" aca="1" ref="U861" ca="1">_FV(A861,"Market cap",TRUE)</f>
        <v>49659715.130000003</v>
      </c>
      <c r="V861" s="4">
        <v>49659716</v>
      </c>
      <c r="W861" s="4">
        <v>49659716</v>
      </c>
      <c r="Y861" t="s">
        <v>2323</v>
      </c>
      <c r="Z861" s="5">
        <v>21.855699999999999</v>
      </c>
      <c r="AA861" s="5">
        <v>24.454180000000001</v>
      </c>
      <c r="AB861" s="5">
        <v>6.2399999999999997E-2</v>
      </c>
      <c r="AC861" s="4">
        <v>39849</v>
      </c>
      <c r="AE861" s="5">
        <v>1.432523907900962</v>
      </c>
      <c r="AF861" s="5">
        <v>5.4348770387626422</v>
      </c>
      <c r="AI861" s="4">
        <v>39849</v>
      </c>
      <c r="AJ861" s="5">
        <v>869505.18</v>
      </c>
      <c r="AL861" s="5">
        <v>22.87</v>
      </c>
      <c r="AM861" s="5">
        <v>21.172000000000001</v>
      </c>
      <c r="AN861" t="s">
        <v>47</v>
      </c>
      <c r="AO861" t="str" cm="1">
        <f t="array" aca="1" ref="AO861" ca="1">_FV(A861,"Currency")</f>
        <v>USD</v>
      </c>
      <c r="AP861" t="str" cm="1">
        <f t="array" aca="1" ref="AP861" ca="1">_FV(A861,"Exchange")</f>
        <v>CBOE BZX Exchange</v>
      </c>
      <c r="AQ861" s="6" t="str" cm="1">
        <f t="array" aca="1" ref="AQ861" ca="1">_FV(A861,"Exchange abbreviation",TRUE)</f>
        <v>BATS</v>
      </c>
      <c r="AR861" t="str" cm="1">
        <f t="array" aca="1" ref="AR861" ca="1">_FV(A861,"Instrument type",TRUE)</f>
        <v>ETF</v>
      </c>
    </row>
    <row r="862" spans="1:44" ht="18.75" customHeight="1" x14ac:dyDescent="0.25">
      <c r="A862" t="e" vm="875">
        <v>#VALUE!</v>
      </c>
      <c r="B862" t="s">
        <v>2568</v>
      </c>
      <c r="C862" t="s">
        <v>2569</v>
      </c>
      <c r="D862" s="31" cm="1">
        <f t="array" aca="1" ref="D862" ca="1">_FV(A862,"Last trade time",TRUE)</f>
        <v>45824.84027780078</v>
      </c>
      <c r="E862" s="23" cm="1">
        <f t="array" aca="1" ref="E862" ca="1">_FV(A862,"Price")</f>
        <v>22.382300000000001</v>
      </c>
      <c r="F862" s="27" cm="1">
        <f t="array" aca="1" ref="F862" ca="1">_FV(A862,"Change (%)",TRUE)</f>
        <v>3.4660000000000003E-3</v>
      </c>
      <c r="G862" s="26" cm="1">
        <f t="array" aca="1" ref="G862" ca="1">_FV(A862,"Change")</f>
        <v>7.7299999999999994E-2</v>
      </c>
      <c r="H862" s="23" cm="1">
        <f t="array" aca="1" ref="H862" ca="1">_FV(A862,"Open")</f>
        <v>22.427499999999998</v>
      </c>
      <c r="I862" s="23" cm="1">
        <f t="array" aca="1" ref="I862" ca="1">_FV(A862,"Low")</f>
        <v>22.353000000000002</v>
      </c>
      <c r="J862" s="23" cm="1">
        <f t="array" aca="1" ref="J862" ca="1">_FV(A862,"High")</f>
        <v>22.427499999999998</v>
      </c>
      <c r="K862" s="23" cm="1">
        <f t="array" aca="1" ref="K862" ca="1">_FV(A862,"Previous close",TRUE)</f>
        <v>22.305</v>
      </c>
      <c r="L862" s="26"/>
      <c r="M862" s="23" cm="1">
        <f t="array" aca="1" ref="M862" ca="1">_FV(A862,"52 week low",TRUE)</f>
        <v>21.82</v>
      </c>
      <c r="N862" s="23" cm="1">
        <f t="array" aca="1" ref="N862" ca="1">_FV(A862,"52 week high",TRUE)</f>
        <v>26.32</v>
      </c>
      <c r="O862" s="8" cm="1">
        <f t="array" aca="1" ref="O862" ca="1">_FV(A862,"Volume")</f>
        <v>1140</v>
      </c>
      <c r="P862" s="7" cm="1">
        <f t="array" aca="1" ref="P862" ca="1">_FV(A862,"Volume average",TRUE)</f>
        <v>32380</v>
      </c>
      <c r="Q862" t="s">
        <v>119</v>
      </c>
      <c r="T862" s="25" cm="1">
        <f t="array" aca="1" ref="T862" ca="1">_FV(A862,"Expense ratio",TRUE)</f>
        <v>8.0000000000000002E-3</v>
      </c>
      <c r="U862" s="24" cm="1">
        <f t="array" aca="1" ref="U862" ca="1">_FV(A862,"Market cap",TRUE)</f>
        <v>19038024.989999998</v>
      </c>
      <c r="V862" s="16"/>
      <c r="W862" s="16"/>
      <c r="X862" t="s">
        <v>2570</v>
      </c>
      <c r="Z862" s="18"/>
      <c r="AA862" s="20"/>
      <c r="AB862" s="20"/>
      <c r="AC862" s="21">
        <v>33122</v>
      </c>
      <c r="AE862" s="18"/>
      <c r="AF862" s="20"/>
      <c r="AI862" s="21"/>
      <c r="AJ862" s="18"/>
      <c r="AL862" s="18"/>
      <c r="AM862" s="18"/>
      <c r="AN862" t="s">
        <v>73</v>
      </c>
      <c r="AO862" t="str" cm="1">
        <f t="array" aca="1" ref="AO862" ca="1">_FV(A862,"Currency")</f>
        <v>USD</v>
      </c>
      <c r="AP862" t="str" cm="1">
        <f t="array" aca="1" ref="AP862" ca="1">_FV(A862,"Exchange")</f>
        <v>NYSE Arca</v>
      </c>
      <c r="AQ862" s="6" t="str" cm="1">
        <f t="array" aca="1" ref="AQ862" ca="1">_FV(A862,"Exchange abbreviation",TRUE)</f>
        <v>ARCX</v>
      </c>
      <c r="AR862" t="str" cm="1">
        <f t="array" aca="1" ref="AR862" ca="1">_FV(A862,"Instrument type",TRUE)</f>
        <v>ETF</v>
      </c>
    </row>
    <row r="863" spans="1:44" ht="18.75" customHeight="1" x14ac:dyDescent="0.25">
      <c r="A863" t="e" vm="876">
        <v>#VALUE!</v>
      </c>
      <c r="B863" t="s">
        <v>2571</v>
      </c>
      <c r="C863" t="s">
        <v>2572</v>
      </c>
      <c r="D863" s="31" cm="1">
        <f t="array" aca="1" ref="D863" ca="1">_FV(A863,"Last trade time",TRUE)</f>
        <v>45824.858339328122</v>
      </c>
      <c r="E863" s="23" cm="1">
        <f t="array" aca="1" ref="E863" ca="1">_FV(A863,"Price")</f>
        <v>14.475099999999999</v>
      </c>
      <c r="F863" s="27" cm="1">
        <f t="array" aca="1" ref="F863" ca="1">_FV(A863,"Change (%)",TRUE)</f>
        <v>-6.9079999999999998E-6</v>
      </c>
      <c r="G863" s="26" cm="1">
        <f t="array" aca="1" ref="G863" ca="1">_FV(A863,"Change")</f>
        <v>-1E-4</v>
      </c>
      <c r="H863" s="23" cm="1">
        <f t="array" aca="1" ref="H863" ca="1">_FV(A863,"Open")</f>
        <v>14.45</v>
      </c>
      <c r="I863" s="23" cm="1">
        <f t="array" aca="1" ref="I863" ca="1">_FV(A863,"Low")</f>
        <v>14.45</v>
      </c>
      <c r="J863" s="23" cm="1">
        <f t="array" aca="1" ref="J863" ca="1">_FV(A863,"High")</f>
        <v>14.58</v>
      </c>
      <c r="K863" s="23" cm="1">
        <f t="array" aca="1" ref="K863" ca="1">_FV(A863,"Previous close",TRUE)</f>
        <v>14.475199999999999</v>
      </c>
      <c r="L863" s="26"/>
      <c r="M863" s="23" cm="1">
        <f t="array" aca="1" ref="M863" ca="1">_FV(A863,"52 week low",TRUE)</f>
        <v>10.8139</v>
      </c>
      <c r="N863" s="23" cm="1">
        <f t="array" aca="1" ref="N863" ca="1">_FV(A863,"52 week high",TRUE)</f>
        <v>14.93</v>
      </c>
      <c r="O863" s="8" cm="1">
        <f t="array" aca="1" ref="O863" ca="1">_FV(A863,"Volume")</f>
        <v>2502</v>
      </c>
      <c r="P863" s="7" cm="1">
        <f t="array" aca="1" ref="P863" ca="1">_FV(A863,"Volume average",TRUE)</f>
        <v>1185</v>
      </c>
      <c r="Q863" t="s">
        <v>147</v>
      </c>
      <c r="S863" t="s">
        <v>2573</v>
      </c>
      <c r="T863" s="25" cm="1">
        <f t="array" aca="1" ref="T863" ca="1">_FV(A863,"Expense ratio",TRUE)</f>
        <v>8.0000000000000002E-3</v>
      </c>
      <c r="U863" s="24" cm="1">
        <f t="array" aca="1" ref="U863" ca="1">_FV(A863,"Market cap",TRUE)</f>
        <v>4308691.49</v>
      </c>
      <c r="V863" s="4">
        <v>4308691</v>
      </c>
      <c r="W863" s="4">
        <v>4308691</v>
      </c>
      <c r="Y863" t="s">
        <v>2574</v>
      </c>
      <c r="Z863" s="5">
        <v>14.619899999999999</v>
      </c>
      <c r="AA863" s="5">
        <v>29.741854</v>
      </c>
      <c r="AB863" s="5">
        <v>8.8999999999999999E-3</v>
      </c>
      <c r="AC863" s="4">
        <v>1101</v>
      </c>
      <c r="AE863" s="5">
        <v>19.79241581007167</v>
      </c>
      <c r="AF863" s="5">
        <v>6.7948162899305284</v>
      </c>
      <c r="AH863" s="16"/>
      <c r="AI863" s="4">
        <v>1101</v>
      </c>
      <c r="AJ863" s="5">
        <v>16118.64</v>
      </c>
      <c r="AL863" s="5">
        <v>14.695</v>
      </c>
      <c r="AM863" s="5">
        <v>10.814</v>
      </c>
      <c r="AN863" t="s">
        <v>47</v>
      </c>
      <c r="AO863" t="str" cm="1">
        <f t="array" aca="1" ref="AO863" ca="1">_FV(A863,"Currency")</f>
        <v>USD</v>
      </c>
      <c r="AP863" t="str" cm="1">
        <f t="array" aca="1" ref="AP863" ca="1">_FV(A863,"Exchange")</f>
        <v>NYSE Arca</v>
      </c>
      <c r="AQ863" s="6" t="str" cm="1">
        <f t="array" aca="1" ref="AQ863" ca="1">_FV(A863,"Exchange abbreviation",TRUE)</f>
        <v>ARCX</v>
      </c>
      <c r="AR863" t="str" cm="1">
        <f t="array" aca="1" ref="AR863" ca="1">_FV(A863,"Instrument type",TRUE)</f>
        <v>ETF</v>
      </c>
    </row>
    <row r="864" spans="1:44" ht="18.75" customHeight="1" x14ac:dyDescent="0.25">
      <c r="A864" t="e" vm="877">
        <v>#VALUE!</v>
      </c>
      <c r="B864" t="s">
        <v>2575</v>
      </c>
      <c r="C864" t="s">
        <v>2576</v>
      </c>
      <c r="D864" s="31" cm="1">
        <f t="array" aca="1" ref="D864" ca="1">_FV(A864,"Last trade time",TRUE)</f>
        <v>45824.840277812502</v>
      </c>
      <c r="E864" s="23" cm="1">
        <f t="array" aca="1" ref="E864" ca="1">_FV(A864,"Price")</f>
        <v>26.438300000000002</v>
      </c>
      <c r="F864" s="27" cm="1">
        <f t="array" aca="1" ref="F864" ca="1">_FV(A864,"Change (%)",TRUE)</f>
        <v>2.9360000000000002E-3</v>
      </c>
      <c r="G864" s="26" cm="1">
        <f t="array" aca="1" ref="G864" ca="1">_FV(A864,"Change")</f>
        <v>7.7399999999999997E-2</v>
      </c>
      <c r="H864" s="23" cm="1">
        <f t="array" aca="1" ref="H864" ca="1">_FV(A864,"Open")</f>
        <v>26.43</v>
      </c>
      <c r="I864" s="23" cm="1">
        <f t="array" aca="1" ref="I864" ca="1">_FV(A864,"Low")</f>
        <v>26.33</v>
      </c>
      <c r="J864" s="23" cm="1">
        <f t="array" aca="1" ref="J864" ca="1">_FV(A864,"High")</f>
        <v>26.438300000000002</v>
      </c>
      <c r="K864" s="23" cm="1">
        <f t="array" aca="1" ref="K864" ca="1">_FV(A864,"Previous close",TRUE)</f>
        <v>26.360900000000001</v>
      </c>
      <c r="L864" s="26"/>
      <c r="M864" s="23" cm="1">
        <f t="array" aca="1" ref="M864" ca="1">_FV(A864,"52 week low",TRUE)</f>
        <v>21.86</v>
      </c>
      <c r="N864" s="23" cm="1">
        <f t="array" aca="1" ref="N864" ca="1">_FV(A864,"52 week high",TRUE)</f>
        <v>28.4</v>
      </c>
      <c r="O864" s="8" cm="1">
        <f t="array" aca="1" ref="O864" ca="1">_FV(A864,"Volume")</f>
        <v>1018</v>
      </c>
      <c r="P864" s="7" cm="1">
        <f t="array" aca="1" ref="P864" ca="1">_FV(A864,"Volume average",TRUE)</f>
        <v>1754</v>
      </c>
      <c r="Q864" t="s">
        <v>351</v>
      </c>
      <c r="S864" t="s">
        <v>380</v>
      </c>
      <c r="T864" s="25" cm="1">
        <f t="array" aca="1" ref="T864" ca="1">_FV(A864,"Expense ratio",TRUE)</f>
        <v>8.0000000000000002E-3</v>
      </c>
      <c r="U864" s="24" cm="1">
        <f t="array" aca="1" ref="U864" ca="1">_FV(A864,"Market cap",TRUE)</f>
        <v>14822014.390000001</v>
      </c>
      <c r="V864" s="4">
        <v>14822014</v>
      </c>
      <c r="W864" s="4">
        <v>14822014</v>
      </c>
      <c r="Y864" t="s">
        <v>2577</v>
      </c>
      <c r="Z864" s="5">
        <v>26.281199999999998</v>
      </c>
      <c r="AA864" s="5">
        <v>40.084384999999997</v>
      </c>
      <c r="AB864" s="5">
        <v>5.4000000000000003E-3</v>
      </c>
      <c r="AC864" s="4">
        <v>2290</v>
      </c>
      <c r="AE864" s="5">
        <v>5.0227839989708034</v>
      </c>
      <c r="AF864" s="5">
        <v>2.2523570406090649</v>
      </c>
      <c r="AI864" s="4">
        <v>2290</v>
      </c>
      <c r="AJ864" s="5">
        <v>60218.298000000003</v>
      </c>
      <c r="AL864" s="5">
        <v>28.4</v>
      </c>
      <c r="AM864" s="5">
        <v>21.86</v>
      </c>
      <c r="AN864" t="s">
        <v>47</v>
      </c>
      <c r="AO864" t="str" cm="1">
        <f t="array" aca="1" ref="AO864" ca="1">_FV(A864,"Currency")</f>
        <v>USD</v>
      </c>
      <c r="AP864" t="str" cm="1">
        <f t="array" aca="1" ref="AP864" ca="1">_FV(A864,"Exchange")</f>
        <v>NYSE Arca</v>
      </c>
      <c r="AQ864" s="6" t="str" cm="1">
        <f t="array" aca="1" ref="AQ864" ca="1">_FV(A864,"Exchange abbreviation",TRUE)</f>
        <v>ARCX</v>
      </c>
      <c r="AR864" t="str" cm="1">
        <f t="array" aca="1" ref="AR864" ca="1">_FV(A864,"Instrument type",TRUE)</f>
        <v>ETF</v>
      </c>
    </row>
    <row r="865" spans="1:44" ht="18.75" customHeight="1" x14ac:dyDescent="0.25">
      <c r="A865" t="e" vm="878">
        <v>#VALUE!</v>
      </c>
      <c r="B865" t="s">
        <v>2578</v>
      </c>
      <c r="C865" t="s">
        <v>2579</v>
      </c>
      <c r="D865" s="31" cm="1">
        <f t="array" aca="1" ref="D865" ca="1">_FV(A865,"Last trade time",TRUE)</f>
        <v>45824.84027780078</v>
      </c>
      <c r="E865" s="23" cm="1">
        <f t="array" aca="1" ref="E865" ca="1">_FV(A865,"Price")</f>
        <v>24.88</v>
      </c>
      <c r="F865" s="27" cm="1">
        <f t="array" aca="1" ref="F865" ca="1">_FV(A865,"Change (%)",TRUE)</f>
        <v>4.0210000000000002E-4</v>
      </c>
      <c r="G865" s="26" cm="1">
        <f t="array" aca="1" ref="G865" ca="1">_FV(A865,"Change")</f>
        <v>0.01</v>
      </c>
      <c r="H865" s="23" cm="1">
        <f t="array" aca="1" ref="H865" ca="1">_FV(A865,"Open")</f>
        <v>24.86</v>
      </c>
      <c r="I865" s="23" cm="1">
        <f t="array" aca="1" ref="I865" ca="1">_FV(A865,"Low")</f>
        <v>24.85</v>
      </c>
      <c r="J865" s="23" cm="1">
        <f t="array" aca="1" ref="J865" ca="1">_FV(A865,"High")</f>
        <v>24.88</v>
      </c>
      <c r="K865" s="23" cm="1">
        <f t="array" aca="1" ref="K865" ca="1">_FV(A865,"Previous close",TRUE)</f>
        <v>24.87</v>
      </c>
      <c r="L865" s="26"/>
      <c r="M865" s="23" cm="1">
        <f t="array" aca="1" ref="M865" ca="1">_FV(A865,"52 week low",TRUE)</f>
        <v>24.34</v>
      </c>
      <c r="N865" s="23" cm="1">
        <f t="array" aca="1" ref="N865" ca="1">_FV(A865,"52 week high",TRUE)</f>
        <v>25.79</v>
      </c>
      <c r="O865" s="8" cm="1">
        <f t="array" aca="1" ref="O865" ca="1">_FV(A865,"Volume")</f>
        <v>80458</v>
      </c>
      <c r="P865" s="7" cm="1">
        <f t="array" aca="1" ref="P865" ca="1">_FV(A865,"Volume average",TRUE)</f>
        <v>116531</v>
      </c>
      <c r="Q865" t="s">
        <v>1040</v>
      </c>
      <c r="S865" t="s">
        <v>1097</v>
      </c>
      <c r="T865" s="25" cm="1">
        <f t="array" aca="1" ref="T865" ca="1">_FV(A865,"Expense ratio",TRUE)</f>
        <v>8.0000000000000002E-3</v>
      </c>
      <c r="U865" s="24" cm="1">
        <f t="array" aca="1" ref="U865" ca="1">_FV(A865,"Market cap",TRUE)</f>
        <v>181301520.59999999</v>
      </c>
      <c r="V865" s="4">
        <v>181301520</v>
      </c>
      <c r="W865" s="4">
        <v>181301520</v>
      </c>
      <c r="Y865" t="s">
        <v>1075</v>
      </c>
      <c r="Z865" s="5">
        <v>24.8</v>
      </c>
      <c r="AB865" s="20"/>
      <c r="AC865" s="4">
        <v>82273</v>
      </c>
      <c r="AE865" s="5">
        <v>1.6385498495562481</v>
      </c>
      <c r="AF865" s="20"/>
      <c r="AI865" s="4">
        <v>82273</v>
      </c>
      <c r="AJ865" s="5">
        <v>2040370.4</v>
      </c>
      <c r="AL865" s="5">
        <v>25.79</v>
      </c>
      <c r="AM865" s="5">
        <v>24.34</v>
      </c>
      <c r="AN865" t="s">
        <v>90</v>
      </c>
      <c r="AO865" t="str" cm="1">
        <f t="array" aca="1" ref="AO865" ca="1">_FV(A865,"Currency")</f>
        <v>USD</v>
      </c>
      <c r="AP865" t="str" cm="1">
        <f t="array" aca="1" ref="AP865" ca="1">_FV(A865,"Exchange")</f>
        <v>NYSE Arca</v>
      </c>
      <c r="AQ865" s="6" t="str" cm="1">
        <f t="array" aca="1" ref="AQ865" ca="1">_FV(A865,"Exchange abbreviation",TRUE)</f>
        <v>ARCX</v>
      </c>
      <c r="AR865" t="str" cm="1">
        <f t="array" aca="1" ref="AR865" ca="1">_FV(A865,"Instrument type",TRUE)</f>
        <v>ETF</v>
      </c>
    </row>
    <row r="866" spans="1:44" ht="18.75" customHeight="1" x14ac:dyDescent="0.25">
      <c r="A866" t="e" vm="879">
        <v>#VALUE!</v>
      </c>
      <c r="B866" t="s">
        <v>2580</v>
      </c>
      <c r="C866" t="s">
        <v>2581</v>
      </c>
      <c r="D866" s="31" cm="1">
        <f t="array" aca="1" ref="D866" ca="1">_FV(A866,"Last trade time",TRUE)</f>
        <v>45824.843750265623</v>
      </c>
      <c r="E866" s="23" cm="1">
        <f t="array" aca="1" ref="E866" ca="1">_FV(A866,"Price")</f>
        <v>68.31</v>
      </c>
      <c r="F866" s="27" cm="1">
        <f t="array" aca="1" ref="F866" ca="1">_FV(A866,"Change (%)",TRUE)</f>
        <v>1.2E-2</v>
      </c>
      <c r="G866" s="26" cm="1">
        <f t="array" aca="1" ref="G866" ca="1">_FV(A866,"Change")</f>
        <v>0.81</v>
      </c>
      <c r="H866" s="23" cm="1">
        <f t="array" aca="1" ref="H866" ca="1">_FV(A866,"Open")</f>
        <v>69.040000000000006</v>
      </c>
      <c r="I866" s="23" cm="1">
        <f t="array" aca="1" ref="I866" ca="1">_FV(A866,"Low")</f>
        <v>68.13</v>
      </c>
      <c r="J866" s="23" cm="1">
        <f t="array" aca="1" ref="J866" ca="1">_FV(A866,"High")</f>
        <v>69.040000000000006</v>
      </c>
      <c r="K866" s="23" cm="1">
        <f t="array" aca="1" ref="K866" ca="1">_FV(A866,"Previous close",TRUE)</f>
        <v>67.5</v>
      </c>
      <c r="L866" s="26"/>
      <c r="M866" s="23" cm="1">
        <f t="array" aca="1" ref="M866" ca="1">_FV(A866,"52 week low",TRUE)</f>
        <v>50.47</v>
      </c>
      <c r="N866" s="23" cm="1">
        <f t="array" aca="1" ref="N866" ca="1">_FV(A866,"52 week high",TRUE)</f>
        <v>69.040000000000006</v>
      </c>
      <c r="O866" s="8" cm="1">
        <f t="array" aca="1" ref="O866" ca="1">_FV(A866,"Volume")</f>
        <v>22905</v>
      </c>
      <c r="P866" s="7" cm="1">
        <f t="array" aca="1" ref="P866" ca="1">_FV(A866,"Volume average",TRUE)</f>
        <v>30234</v>
      </c>
      <c r="Q866" t="s">
        <v>2582</v>
      </c>
      <c r="S866" t="s">
        <v>318</v>
      </c>
      <c r="T866" s="25" cm="1">
        <f t="array" aca="1" ref="T866" ca="1">_FV(A866,"Expense ratio",TRUE)</f>
        <v>8.0000000000000002E-3</v>
      </c>
      <c r="U866" s="24" cm="1">
        <f t="array" aca="1" ref="U866" ca="1">_FV(A866,"Market cap",TRUE)</f>
        <v>486636096.91000003</v>
      </c>
      <c r="V866" s="4">
        <v>486625760</v>
      </c>
      <c r="W866" s="4">
        <v>486625760</v>
      </c>
      <c r="Y866" t="s">
        <v>2544</v>
      </c>
      <c r="Z866" s="5">
        <v>66.87</v>
      </c>
      <c r="AA866" s="5">
        <v>9.5424500000000005</v>
      </c>
      <c r="AB866" s="5">
        <v>3.0599999999999999E-2</v>
      </c>
      <c r="AC866" s="4">
        <v>35384</v>
      </c>
      <c r="AE866" s="5">
        <v>24.424966153249091</v>
      </c>
      <c r="AF866" s="5">
        <v>21.279339211700751</v>
      </c>
      <c r="AI866" s="4">
        <v>35384</v>
      </c>
      <c r="AJ866" s="5">
        <v>2376389.44</v>
      </c>
      <c r="AL866" s="5">
        <v>67.900000000000006</v>
      </c>
      <c r="AM866" s="5">
        <v>50.47</v>
      </c>
      <c r="AN866" t="s">
        <v>90</v>
      </c>
      <c r="AO866" t="str" cm="1">
        <f t="array" aca="1" ref="AO866" ca="1">_FV(A866,"Currency")</f>
        <v>USD</v>
      </c>
      <c r="AP866" t="str" cm="1">
        <f t="array" aca="1" ref="AP866" ca="1">_FV(A866,"Exchange")</f>
        <v>Nasdaq Stock Market</v>
      </c>
      <c r="AQ866" s="6" t="str" cm="1">
        <f t="array" aca="1" ref="AQ866" ca="1">_FV(A866,"Exchange abbreviation",TRUE)</f>
        <v>XNAS</v>
      </c>
      <c r="AR866" t="str" cm="1">
        <f t="array" aca="1" ref="AR866" ca="1">_FV(A866,"Instrument type",TRUE)</f>
        <v>ETF</v>
      </c>
    </row>
    <row r="867" spans="1:44" ht="18.75" customHeight="1" x14ac:dyDescent="0.25">
      <c r="A867" t="e" vm="880">
        <v>#VALUE!</v>
      </c>
      <c r="B867" t="s">
        <v>2583</v>
      </c>
      <c r="C867" t="s">
        <v>2584</v>
      </c>
      <c r="D867" s="31" cm="1">
        <f t="array" aca="1" ref="D867" ca="1">_FV(A867,"Last trade time",TRUE)</f>
        <v>45824.840277812502</v>
      </c>
      <c r="E867" s="23" cm="1">
        <f t="array" aca="1" ref="E867" ca="1">_FV(A867,"Price")</f>
        <v>35.270000000000003</v>
      </c>
      <c r="F867" s="27" cm="1">
        <f t="array" aca="1" ref="F867" ca="1">_FV(A867,"Change (%)",TRUE)</f>
        <v>8.2789999999999999E-3</v>
      </c>
      <c r="G867" s="26" cm="1">
        <f t="array" aca="1" ref="G867" ca="1">_FV(A867,"Change")</f>
        <v>0.28960000000000002</v>
      </c>
      <c r="H867" s="23" cm="1">
        <f t="array" aca="1" ref="H867" ca="1">_FV(A867,"Open")</f>
        <v>35.168300000000002</v>
      </c>
      <c r="I867" s="23" cm="1">
        <f t="array" aca="1" ref="I867" ca="1">_FV(A867,"Low")</f>
        <v>35.168300000000002</v>
      </c>
      <c r="J867" s="23" cm="1">
        <f t="array" aca="1" ref="J867" ca="1">_FV(A867,"High")</f>
        <v>35.43</v>
      </c>
      <c r="K867" s="23" cm="1">
        <f t="array" aca="1" ref="K867" ca="1">_FV(A867,"Previous close",TRUE)</f>
        <v>34.980400000000003</v>
      </c>
      <c r="L867" s="26"/>
      <c r="M867" s="23" cm="1">
        <f t="array" aca="1" ref="M867" ca="1">_FV(A867,"52 week low",TRUE)</f>
        <v>26.13</v>
      </c>
      <c r="N867" s="23" cm="1">
        <f t="array" aca="1" ref="N867" ca="1">_FV(A867,"52 week high",TRUE)</f>
        <v>35.43</v>
      </c>
      <c r="O867" s="8" cm="1">
        <f t="array" aca="1" ref="O867" ca="1">_FV(A867,"Volume")</f>
        <v>6574</v>
      </c>
      <c r="P867" s="7" cm="1">
        <f t="array" aca="1" ref="P867" ca="1">_FV(A867,"Volume average",TRUE)</f>
        <v>18807</v>
      </c>
      <c r="Q867" t="s">
        <v>1096</v>
      </c>
      <c r="S867" t="s">
        <v>2094</v>
      </c>
      <c r="T867" s="25" cm="1">
        <f t="array" aca="1" ref="T867" ca="1">_FV(A867,"Expense ratio",TRUE)</f>
        <v>8.0000000000000002E-3</v>
      </c>
      <c r="U867" s="24" cm="1">
        <f t="array" aca="1" ref="U867" ca="1">_FV(A867,"Market cap",TRUE)</f>
        <v>93600375.870000005</v>
      </c>
      <c r="V867" s="4">
        <v>93600376</v>
      </c>
      <c r="W867" s="4">
        <v>93600376</v>
      </c>
      <c r="Y867" t="s">
        <v>2095</v>
      </c>
      <c r="Z867" s="5">
        <v>35.25</v>
      </c>
      <c r="AA867" s="5">
        <v>20.867502000000002</v>
      </c>
      <c r="AB867" s="5">
        <v>8.9999999999999993E-3</v>
      </c>
      <c r="AC867" s="4">
        <v>17639</v>
      </c>
      <c r="AE867" s="5">
        <v>11.672478330416819</v>
      </c>
      <c r="AF867" s="5">
        <v>21.725982795885869</v>
      </c>
      <c r="AI867" s="4">
        <v>17639</v>
      </c>
      <c r="AJ867" s="5">
        <v>622744.89500000002</v>
      </c>
      <c r="AL867" s="5">
        <v>35.354999999999997</v>
      </c>
      <c r="AM867" s="5">
        <v>26.13</v>
      </c>
      <c r="AN867" t="s">
        <v>47</v>
      </c>
      <c r="AO867" t="str" cm="1">
        <f t="array" aca="1" ref="AO867" ca="1">_FV(A867,"Currency")</f>
        <v>USD</v>
      </c>
      <c r="AP867" t="str" cm="1">
        <f t="array" aca="1" ref="AP867" ca="1">_FV(A867,"Exchange")</f>
        <v>NYSE Arca</v>
      </c>
      <c r="AQ867" s="6" t="str" cm="1">
        <f t="array" aca="1" ref="AQ867" ca="1">_FV(A867,"Exchange abbreviation",TRUE)</f>
        <v>ARCX</v>
      </c>
      <c r="AR867" t="str" cm="1">
        <f t="array" aca="1" ref="AR867" ca="1">_FV(A867,"Instrument type",TRUE)</f>
        <v>ETF</v>
      </c>
    </row>
    <row r="868" spans="1:44" ht="18.75" customHeight="1" x14ac:dyDescent="0.25">
      <c r="A868" t="e" vm="881">
        <v>#VALUE!</v>
      </c>
      <c r="B868" t="s">
        <v>2585</v>
      </c>
      <c r="C868" t="s">
        <v>2586</v>
      </c>
      <c r="D868" s="31" cm="1">
        <f t="array" aca="1" ref="D868" ca="1">_FV(A868,"Last trade time",TRUE)</f>
        <v>45824.840277789066</v>
      </c>
      <c r="E868" s="23" cm="1">
        <f t="array" aca="1" ref="E868" ca="1">_FV(A868,"Price")</f>
        <v>24.518899999999999</v>
      </c>
      <c r="F868" s="27" cm="1">
        <f t="array" aca="1" ref="F868" ca="1">_FV(A868,"Change (%)",TRUE)</f>
        <v>8.183000000000001E-3</v>
      </c>
      <c r="G868" s="26" cm="1">
        <f t="array" aca="1" ref="G868" ca="1">_FV(A868,"Change")</f>
        <v>0.19900000000000001</v>
      </c>
      <c r="H868" s="23" cm="1">
        <f t="array" aca="1" ref="H868" ca="1">_FV(A868,"Open")</f>
        <v>24.64</v>
      </c>
      <c r="I868" s="23" cm="1">
        <f t="array" aca="1" ref="I868" ca="1">_FV(A868,"Low")</f>
        <v>24.518899999999999</v>
      </c>
      <c r="J868" s="23" cm="1">
        <f t="array" aca="1" ref="J868" ca="1">_FV(A868,"High")</f>
        <v>24.64</v>
      </c>
      <c r="K868" s="23" cm="1">
        <f t="array" aca="1" ref="K868" ca="1">_FV(A868,"Previous close",TRUE)</f>
        <v>24.319900000000001</v>
      </c>
      <c r="L868" s="26"/>
      <c r="M868" s="23" cm="1">
        <f t="array" aca="1" ref="M868" ca="1">_FV(A868,"52 week low",TRUE)</f>
        <v>20.88</v>
      </c>
      <c r="N868" s="23" cm="1">
        <f t="array" aca="1" ref="N868" ca="1">_FV(A868,"52 week high",TRUE)</f>
        <v>26.33</v>
      </c>
      <c r="O868" s="8" cm="1">
        <f t="array" aca="1" ref="O868" ca="1">_FV(A868,"Volume")</f>
        <v>1322</v>
      </c>
      <c r="P868" s="7" cm="1">
        <f t="array" aca="1" ref="P868" ca="1">_FV(A868,"Volume average",TRUE)</f>
        <v>6964</v>
      </c>
      <c r="Q868" t="s">
        <v>496</v>
      </c>
      <c r="S868" t="s">
        <v>271</v>
      </c>
      <c r="T868" s="25" cm="1">
        <f t="array" aca="1" ref="T868" ca="1">_FV(A868,"Expense ratio",TRUE)</f>
        <v>8.0000000000000002E-3</v>
      </c>
      <c r="U868" s="24" cm="1">
        <f t="array" aca="1" ref="U868" ca="1">_FV(A868,"Market cap",TRUE)</f>
        <v>28926754.879999999</v>
      </c>
      <c r="V868" s="4">
        <v>28926754</v>
      </c>
      <c r="W868" s="4">
        <v>28926754</v>
      </c>
      <c r="Y868" t="s">
        <v>1235</v>
      </c>
      <c r="Z868" s="5">
        <v>24.840119999999999</v>
      </c>
      <c r="AA868" s="5">
        <v>29.785955000000001</v>
      </c>
      <c r="AB868" s="20"/>
      <c r="AC868" s="4">
        <v>8387</v>
      </c>
      <c r="AE868" s="5">
        <v>2.4824177888944639</v>
      </c>
      <c r="AF868" s="20"/>
      <c r="AI868" s="4">
        <v>8387</v>
      </c>
      <c r="AJ868" s="5">
        <v>208461.40109999999</v>
      </c>
      <c r="AL868" s="5">
        <v>26.33</v>
      </c>
      <c r="AM868" s="5">
        <v>20.88</v>
      </c>
      <c r="AN868" t="s">
        <v>47</v>
      </c>
      <c r="AO868" t="str" cm="1">
        <f t="array" aca="1" ref="AO868" ca="1">_FV(A868,"Currency")</f>
        <v>USD</v>
      </c>
      <c r="AP868" t="str" cm="1">
        <f t="array" aca="1" ref="AP868" ca="1">_FV(A868,"Exchange")</f>
        <v>NYSE Arca</v>
      </c>
      <c r="AQ868" s="6" t="str" cm="1">
        <f t="array" aca="1" ref="AQ868" ca="1">_FV(A868,"Exchange abbreviation",TRUE)</f>
        <v>ARCX</v>
      </c>
      <c r="AR868" t="str" cm="1">
        <f t="array" aca="1" ref="AR868" ca="1">_FV(A868,"Instrument type",TRUE)</f>
        <v>ETF</v>
      </c>
    </row>
    <row r="869" spans="1:44" ht="18.75" customHeight="1" x14ac:dyDescent="0.25">
      <c r="A869" t="e" vm="882">
        <v>#VALUE!</v>
      </c>
      <c r="B869" t="s">
        <v>2587</v>
      </c>
      <c r="C869" t="s">
        <v>2588</v>
      </c>
      <c r="D869" s="31" cm="1">
        <f t="array" aca="1" ref="D869" ca="1">_FV(A869,"Last trade time",TRUE)</f>
        <v>45824.840277789066</v>
      </c>
      <c r="E869" s="23" cm="1">
        <f t="array" aca="1" ref="E869" ca="1">_FV(A869,"Price")</f>
        <v>32.473199999999999</v>
      </c>
      <c r="F869" s="27" cm="1">
        <f t="array" aca="1" ref="F869" ca="1">_FV(A869,"Change (%)",TRUE)</f>
        <v>8.5970000000000005E-3</v>
      </c>
      <c r="G869" s="26" cm="1">
        <f t="array" aca="1" ref="G869" ca="1">_FV(A869,"Change")</f>
        <v>0.27679999999999999</v>
      </c>
      <c r="H869" s="23" cm="1">
        <f t="array" aca="1" ref="H869" ca="1">_FV(A869,"Open")</f>
        <v>32.5</v>
      </c>
      <c r="I869" s="23" cm="1">
        <f t="array" aca="1" ref="I869" ca="1">_FV(A869,"Low")</f>
        <v>32.4283</v>
      </c>
      <c r="J869" s="23" cm="1">
        <f t="array" aca="1" ref="J869" ca="1">_FV(A869,"High")</f>
        <v>32.65</v>
      </c>
      <c r="K869" s="23" cm="1">
        <f t="array" aca="1" ref="K869" ca="1">_FV(A869,"Previous close",TRUE)</f>
        <v>32.196399999999997</v>
      </c>
      <c r="L869" s="26"/>
      <c r="M869" s="23" cm="1">
        <f t="array" aca="1" ref="M869" ca="1">_FV(A869,"52 week low",TRUE)</f>
        <v>25.24</v>
      </c>
      <c r="N869" s="23" cm="1">
        <f t="array" aca="1" ref="N869" ca="1">_FV(A869,"52 week high",TRUE)</f>
        <v>33.1464</v>
      </c>
      <c r="O869" s="8" cm="1">
        <f t="array" aca="1" ref="O869" ca="1">_FV(A869,"Volume")</f>
        <v>7808</v>
      </c>
      <c r="P869" s="7" cm="1">
        <f t="array" aca="1" ref="P869" ca="1">_FV(A869,"Volume average",TRUE)</f>
        <v>23178</v>
      </c>
      <c r="Q869" t="s">
        <v>916</v>
      </c>
      <c r="R869" t="s">
        <v>170</v>
      </c>
      <c r="S869" t="s">
        <v>2589</v>
      </c>
      <c r="T869" s="25" cm="1">
        <f t="array" aca="1" ref="T869" ca="1">_FV(A869,"Expense ratio",TRUE)</f>
        <v>8.0000000000000002E-3</v>
      </c>
      <c r="U869" s="24" cm="1">
        <f t="array" aca="1" ref="U869" ca="1">_FV(A869,"Market cap",TRUE)</f>
        <v>79182837.010000005</v>
      </c>
      <c r="V869" s="4">
        <v>79182840</v>
      </c>
      <c r="W869" s="4">
        <v>79182840</v>
      </c>
      <c r="Y869" t="s">
        <v>2590</v>
      </c>
      <c r="Z869" s="5">
        <v>32.479999999999997</v>
      </c>
      <c r="AA869" s="5">
        <v>18.994845999999999</v>
      </c>
      <c r="AB869" s="5">
        <v>6.4000000000000003E-3</v>
      </c>
      <c r="AC869" s="4">
        <v>19017</v>
      </c>
      <c r="AE869" s="5">
        <v>4.9669899666587192</v>
      </c>
      <c r="AF869" s="5">
        <v>9.3598273297390566</v>
      </c>
      <c r="AI869" s="4">
        <v>19017</v>
      </c>
      <c r="AJ869" s="5">
        <v>617101.65</v>
      </c>
      <c r="AL869" s="5">
        <v>33.146000000000001</v>
      </c>
      <c r="AM869" s="5">
        <v>25.24</v>
      </c>
      <c r="AN869" t="s">
        <v>47</v>
      </c>
      <c r="AO869" t="str" cm="1">
        <f t="array" aca="1" ref="AO869" ca="1">_FV(A869,"Currency")</f>
        <v>USD</v>
      </c>
      <c r="AP869" t="str" cm="1">
        <f t="array" aca="1" ref="AP869" ca="1">_FV(A869,"Exchange")</f>
        <v>NYSE Arca</v>
      </c>
      <c r="AQ869" s="6" t="str" cm="1">
        <f t="array" aca="1" ref="AQ869" ca="1">_FV(A869,"Exchange abbreviation",TRUE)</f>
        <v>ARCX</v>
      </c>
      <c r="AR869" t="str" cm="1">
        <f t="array" aca="1" ref="AR869" ca="1">_FV(A869,"Instrument type",TRUE)</f>
        <v>ETF</v>
      </c>
    </row>
    <row r="870" spans="1:44" ht="18.75" customHeight="1" x14ac:dyDescent="0.25">
      <c r="A870" t="e" vm="883">
        <v>#VALUE!</v>
      </c>
      <c r="B870" t="s">
        <v>2591</v>
      </c>
      <c r="C870" t="s">
        <v>2592</v>
      </c>
      <c r="D870" s="31" cm="1">
        <f t="array" aca="1" ref="D870" ca="1">_FV(A870,"Last trade time",TRUE)</f>
        <v>45824.843750231252</v>
      </c>
      <c r="E870" s="23" cm="1">
        <f t="array" aca="1" ref="E870" ca="1">_FV(A870,"Price")</f>
        <v>24.12</v>
      </c>
      <c r="F870" s="27" cm="1">
        <f t="array" aca="1" ref="F870" ca="1">_FV(A870,"Change (%)",TRUE)</f>
        <v>6.3629999999999997E-3</v>
      </c>
      <c r="G870" s="26" cm="1">
        <f t="array" aca="1" ref="G870" ca="1">_FV(A870,"Change")</f>
        <v>0.1525</v>
      </c>
      <c r="H870" s="23" cm="1">
        <f t="array" aca="1" ref="H870" ca="1">_FV(A870,"Open")</f>
        <v>24.19</v>
      </c>
      <c r="I870" s="23" cm="1">
        <f t="array" aca="1" ref="I870" ca="1">_FV(A870,"Low")</f>
        <v>24.12</v>
      </c>
      <c r="J870" s="23" cm="1">
        <f t="array" aca="1" ref="J870" ca="1">_FV(A870,"High")</f>
        <v>24.23</v>
      </c>
      <c r="K870" s="23" cm="1">
        <f t="array" aca="1" ref="K870" ca="1">_FV(A870,"Previous close",TRUE)</f>
        <v>23.967500000000001</v>
      </c>
      <c r="L870" s="26"/>
      <c r="M870" s="23" cm="1">
        <f t="array" aca="1" ref="M870" ca="1">_FV(A870,"52 week low",TRUE)</f>
        <v>21.79</v>
      </c>
      <c r="N870" s="23" cm="1">
        <f t="array" aca="1" ref="N870" ca="1">_FV(A870,"52 week high",TRUE)</f>
        <v>26.02</v>
      </c>
      <c r="O870" s="8" cm="1">
        <f t="array" aca="1" ref="O870" ca="1">_FV(A870,"Volume")</f>
        <v>40383</v>
      </c>
      <c r="P870" s="7" cm="1">
        <f t="array" aca="1" ref="P870" ca="1">_FV(A870,"Volume average",TRUE)</f>
        <v>24563</v>
      </c>
      <c r="Q870" t="s">
        <v>299</v>
      </c>
      <c r="S870" t="s">
        <v>2481</v>
      </c>
      <c r="T870" s="25" cm="1">
        <f t="array" aca="1" ref="T870" ca="1">_FV(A870,"Expense ratio",TRUE)</f>
        <v>8.0000000000000002E-3</v>
      </c>
      <c r="U870" s="24" cm="1">
        <f t="array" aca="1" ref="U870" ca="1">_FV(A870,"Market cap",TRUE)</f>
        <v>152684820.08000001</v>
      </c>
      <c r="V870" s="4">
        <v>152684816</v>
      </c>
      <c r="W870" s="4">
        <v>152684816</v>
      </c>
      <c r="Y870" t="s">
        <v>2482</v>
      </c>
      <c r="Z870" s="5">
        <v>24.04</v>
      </c>
      <c r="AA870" s="19">
        <v>20.332972999999999</v>
      </c>
      <c r="AB870" s="5">
        <v>2.7699999999999999E-2</v>
      </c>
      <c r="AC870" s="4">
        <v>27933</v>
      </c>
      <c r="AE870" s="5">
        <v>-0.93751043863692374</v>
      </c>
      <c r="AF870" s="5">
        <v>2.3842243011729098</v>
      </c>
      <c r="AI870" s="4">
        <v>27933</v>
      </c>
      <c r="AJ870" s="5">
        <v>671674.12470000004</v>
      </c>
      <c r="AL870" s="5">
        <v>26.02</v>
      </c>
      <c r="AM870" s="5">
        <v>21.79</v>
      </c>
      <c r="AN870" t="s">
        <v>47</v>
      </c>
      <c r="AO870" t="str" cm="1">
        <f t="array" aca="1" ref="AO870" ca="1">_FV(A870,"Currency")</f>
        <v>USD</v>
      </c>
      <c r="AP870" t="str" cm="1">
        <f t="array" aca="1" ref="AP870" ca="1">_FV(A870,"Exchange")</f>
        <v>Nasdaq Stock Market</v>
      </c>
      <c r="AQ870" s="6" t="str" cm="1">
        <f t="array" aca="1" ref="AQ870" ca="1">_FV(A870,"Exchange abbreviation",TRUE)</f>
        <v>XNAS</v>
      </c>
      <c r="AR870" t="str" cm="1">
        <f t="array" aca="1" ref="AR870" ca="1">_FV(A870,"Instrument type",TRUE)</f>
        <v>ETF</v>
      </c>
    </row>
    <row r="871" spans="1:44" ht="18.75" customHeight="1" x14ac:dyDescent="0.25">
      <c r="A871" t="e" vm="884">
        <v>#VALUE!</v>
      </c>
      <c r="B871" t="s">
        <v>2593</v>
      </c>
      <c r="C871" t="s">
        <v>2594</v>
      </c>
      <c r="D871" s="31" cm="1">
        <f t="array" aca="1" ref="D871" ca="1">_FV(A871,"Last trade time",TRUE)</f>
        <v>45824.84027780078</v>
      </c>
      <c r="E871" s="23" cm="1">
        <f t="array" aca="1" ref="E871" ca="1">_FV(A871,"Price")</f>
        <v>29.593</v>
      </c>
      <c r="F871" s="27" cm="1">
        <f t="array" aca="1" ref="F871" ca="1">_FV(A871,"Change (%)",TRUE)</f>
        <v>0.01</v>
      </c>
      <c r="G871" s="26" cm="1">
        <f t="array" aca="1" ref="G871" ca="1">_FV(A871,"Change")</f>
        <v>0.29299999999999998</v>
      </c>
      <c r="H871" s="23" cm="1">
        <f t="array" aca="1" ref="H871" ca="1">_FV(A871,"Open")</f>
        <v>29.545000000000002</v>
      </c>
      <c r="I871" s="23" cm="1">
        <f t="array" aca="1" ref="I871" ca="1">_FV(A871,"Low")</f>
        <v>29.51</v>
      </c>
      <c r="J871" s="23" cm="1">
        <f t="array" aca="1" ref="J871" ca="1">_FV(A871,"High")</f>
        <v>29.67</v>
      </c>
      <c r="K871" s="23" cm="1">
        <f t="array" aca="1" ref="K871" ca="1">_FV(A871,"Previous close",TRUE)</f>
        <v>29.3</v>
      </c>
      <c r="L871" s="26"/>
      <c r="M871" s="23" cm="1">
        <f t="array" aca="1" ref="M871" ca="1">_FV(A871,"52 week low",TRUE)</f>
        <v>24.58</v>
      </c>
      <c r="N871" s="23" cm="1">
        <f t="array" aca="1" ref="N871" ca="1">_FV(A871,"52 week high",TRUE)</f>
        <v>29.79</v>
      </c>
      <c r="O871" s="8" cm="1">
        <f t="array" aca="1" ref="O871" ca="1">_FV(A871,"Volume")</f>
        <v>56670</v>
      </c>
      <c r="P871" s="7" cm="1">
        <f t="array" aca="1" ref="P871" ca="1">_FV(A871,"Volume average",TRUE)</f>
        <v>273229</v>
      </c>
      <c r="Q871" t="s">
        <v>50</v>
      </c>
      <c r="S871" t="s">
        <v>2595</v>
      </c>
      <c r="T871" s="25" cm="1">
        <f t="array" aca="1" ref="T871" ca="1">_FV(A871,"Expense ratio",TRUE)</f>
        <v>8.0000000000000002E-3</v>
      </c>
      <c r="U871" s="24" cm="1">
        <f t="array" aca="1" ref="U871" ca="1">_FV(A871,"Market cap",TRUE)</f>
        <v>2720979302.52</v>
      </c>
      <c r="V871" s="4">
        <v>2719938560</v>
      </c>
      <c r="W871" s="4">
        <v>2719938560</v>
      </c>
      <c r="Y871" t="s">
        <v>2596</v>
      </c>
      <c r="Z871" s="5">
        <v>29.32</v>
      </c>
      <c r="AA871" s="19">
        <v>18.198093</v>
      </c>
      <c r="AB871" s="5">
        <v>2.8E-3</v>
      </c>
      <c r="AC871" s="4">
        <v>289684</v>
      </c>
      <c r="AE871" s="5">
        <v>5.3443390362922338</v>
      </c>
      <c r="AF871" s="5">
        <v>13.592649556243749</v>
      </c>
      <c r="AI871" s="4">
        <v>289684</v>
      </c>
      <c r="AJ871" s="5">
        <v>8490638.0399999991</v>
      </c>
      <c r="AL871" s="5">
        <v>29.69</v>
      </c>
      <c r="AM871" s="5">
        <v>24.58</v>
      </c>
      <c r="AN871" t="s">
        <v>90</v>
      </c>
      <c r="AO871" t="str" cm="1">
        <f t="array" aca="1" ref="AO871" ca="1">_FV(A871,"Currency")</f>
        <v>USD</v>
      </c>
      <c r="AP871" t="str" cm="1">
        <f t="array" aca="1" ref="AP871" ca="1">_FV(A871,"Exchange")</f>
        <v>NYSE Arca</v>
      </c>
      <c r="AQ871" s="6" t="str" cm="1">
        <f t="array" aca="1" ref="AQ871" ca="1">_FV(A871,"Exchange abbreviation",TRUE)</f>
        <v>ARCX</v>
      </c>
      <c r="AR871" t="str" cm="1">
        <f t="array" aca="1" ref="AR871" ca="1">_FV(A871,"Instrument type",TRUE)</f>
        <v>ETF</v>
      </c>
    </row>
    <row r="872" spans="1:44" ht="18.75" customHeight="1" x14ac:dyDescent="0.25">
      <c r="A872" t="e" vm="885">
        <v>#VALUE!</v>
      </c>
      <c r="B872" t="s">
        <v>2597</v>
      </c>
      <c r="C872" t="s">
        <v>2598</v>
      </c>
      <c r="D872" s="31" cm="1">
        <f t="array" aca="1" ref="D872" ca="1">_FV(A872,"Last trade time",TRUE)</f>
        <v>45824.843750265623</v>
      </c>
      <c r="E872" s="23" cm="1">
        <f t="array" aca="1" ref="E872" ca="1">_FV(A872,"Price")</f>
        <v>19.87</v>
      </c>
      <c r="F872" s="27" cm="1">
        <f t="array" aca="1" ref="F872" ca="1">_FV(A872,"Change (%)",TRUE)</f>
        <v>1.3538E-2</v>
      </c>
      <c r="G872" s="26" cm="1">
        <f t="array" aca="1" ref="G872" ca="1">_FV(A872,"Change")</f>
        <v>0.26540000000000002</v>
      </c>
      <c r="H872" s="23" cm="1">
        <f t="array" aca="1" ref="H872" ca="1">_FV(A872,"Open")</f>
        <v>19.93</v>
      </c>
      <c r="I872" s="23" cm="1">
        <f t="array" aca="1" ref="I872" ca="1">_FV(A872,"Low")</f>
        <v>19.844999999999999</v>
      </c>
      <c r="J872" s="23" cm="1">
        <f t="array" aca="1" ref="J872" ca="1">_FV(A872,"High")</f>
        <v>19.945</v>
      </c>
      <c r="K872" s="23" cm="1">
        <f t="array" aca="1" ref="K872" ca="1">_FV(A872,"Previous close",TRUE)</f>
        <v>19.604600000000001</v>
      </c>
      <c r="L872" s="26"/>
      <c r="M872" s="23" cm="1">
        <f t="array" aca="1" ref="M872" ca="1">_FV(A872,"52 week low",TRUE)</f>
        <v>15.03</v>
      </c>
      <c r="N872" s="23" cm="1">
        <f t="array" aca="1" ref="N872" ca="1">_FV(A872,"52 week high",TRUE)</f>
        <v>21.39</v>
      </c>
      <c r="O872" s="8" cm="1">
        <f t="array" aca="1" ref="O872" ca="1">_FV(A872,"Volume")</f>
        <v>4620</v>
      </c>
      <c r="P872" s="7" cm="1">
        <f t="array" aca="1" ref="P872" ca="1">_FV(A872,"Volume average",TRUE)</f>
        <v>4856</v>
      </c>
      <c r="Q872" t="s">
        <v>2556</v>
      </c>
      <c r="S872" t="s">
        <v>318</v>
      </c>
      <c r="T872" s="25" cm="1">
        <f t="array" aca="1" ref="T872" ca="1">_FV(A872,"Expense ratio",TRUE)</f>
        <v>8.0000000000000002E-3</v>
      </c>
      <c r="U872" s="24" cm="1">
        <f t="array" aca="1" ref="U872" ca="1">_FV(A872,"Market cap",TRUE)</f>
        <v>12341032.1</v>
      </c>
      <c r="V872" s="4">
        <v>12340761</v>
      </c>
      <c r="W872" s="4">
        <v>12340761</v>
      </c>
      <c r="Y872" t="s">
        <v>2544</v>
      </c>
      <c r="Z872" s="5">
        <v>19.47</v>
      </c>
      <c r="AA872" s="19">
        <v>9.7265280000000001</v>
      </c>
      <c r="AB872" s="5">
        <v>4.5700002000000003E-2</v>
      </c>
      <c r="AC872" s="4">
        <v>6288</v>
      </c>
      <c r="AE872" s="5">
        <v>27.550209423258629</v>
      </c>
      <c r="AF872" s="5">
        <v>6.9583990499674453</v>
      </c>
      <c r="AI872" s="4">
        <v>6288</v>
      </c>
      <c r="AJ872" s="5">
        <v>122448.11040000001</v>
      </c>
      <c r="AL872" s="5">
        <v>21.39</v>
      </c>
      <c r="AM872" s="5">
        <v>15.03</v>
      </c>
      <c r="AN872" t="s">
        <v>47</v>
      </c>
      <c r="AO872" t="str" cm="1">
        <f t="array" aca="1" ref="AO872" ca="1">_FV(A872,"Currency")</f>
        <v>USD</v>
      </c>
      <c r="AP872" t="str" cm="1">
        <f t="array" aca="1" ref="AP872" ca="1">_FV(A872,"Exchange")</f>
        <v>Nasdaq Stock Market</v>
      </c>
      <c r="AQ872" s="6" t="str" cm="1">
        <f t="array" aca="1" ref="AQ872" ca="1">_FV(A872,"Exchange abbreviation",TRUE)</f>
        <v>XNAS</v>
      </c>
      <c r="AR872" t="str" cm="1">
        <f t="array" aca="1" ref="AR872" ca="1">_FV(A872,"Instrument type",TRUE)</f>
        <v>ETF</v>
      </c>
    </row>
    <row r="873" spans="1:44" ht="18.75" customHeight="1" x14ac:dyDescent="0.25">
      <c r="A873" t="e" vm="886">
        <v>#VALUE!</v>
      </c>
      <c r="B873" t="s">
        <v>2599</v>
      </c>
      <c r="C873" t="s">
        <v>2600</v>
      </c>
      <c r="D873" s="31" cm="1">
        <f t="array" aca="1" ref="D873" ca="1">_FV(A873,"Last trade time",TRUE)</f>
        <v>45824.84027780078</v>
      </c>
      <c r="E873" s="23" cm="1">
        <f t="array" aca="1" ref="E873" ca="1">_FV(A873,"Price")</f>
        <v>43.71</v>
      </c>
      <c r="F873" s="27" cm="1">
        <f t="array" aca="1" ref="F873" ca="1">_FV(A873,"Change (%)",TRUE)</f>
        <v>1.1103E-2</v>
      </c>
      <c r="G873" s="26" cm="1">
        <f t="array" aca="1" ref="G873" ca="1">_FV(A873,"Change")</f>
        <v>0.48</v>
      </c>
      <c r="H873" s="23" cm="1">
        <f t="array" aca="1" ref="H873" ca="1">_FV(A873,"Open")</f>
        <v>43.56</v>
      </c>
      <c r="I873" s="23" cm="1">
        <f t="array" aca="1" ref="I873" ca="1">_FV(A873,"Low")</f>
        <v>43.56</v>
      </c>
      <c r="J873" s="23" cm="1">
        <f t="array" aca="1" ref="J873" ca="1">_FV(A873,"High")</f>
        <v>43.82</v>
      </c>
      <c r="K873" s="23" cm="1">
        <f t="array" aca="1" ref="K873" ca="1">_FV(A873,"Previous close",TRUE)</f>
        <v>43.23</v>
      </c>
      <c r="L873" s="26"/>
      <c r="M873" s="23" cm="1">
        <f t="array" aca="1" ref="M873" ca="1">_FV(A873,"52 week low",TRUE)</f>
        <v>35.270000000000003</v>
      </c>
      <c r="N873" s="23" cm="1">
        <f t="array" aca="1" ref="N873" ca="1">_FV(A873,"52 week high",TRUE)</f>
        <v>44.15</v>
      </c>
      <c r="O873" s="8" cm="1">
        <f t="array" aca="1" ref="O873" ca="1">_FV(A873,"Volume")</f>
        <v>27575</v>
      </c>
      <c r="P873" s="7" cm="1">
        <f t="array" aca="1" ref="P873" ca="1">_FV(A873,"Volume average",TRUE)</f>
        <v>43988</v>
      </c>
      <c r="Q873" t="s">
        <v>50</v>
      </c>
      <c r="S873" t="s">
        <v>704</v>
      </c>
      <c r="T873" s="25" cm="1">
        <f t="array" aca="1" ref="T873" ca="1">_FV(A873,"Expense ratio",TRUE)</f>
        <v>8.0000000000000002E-3</v>
      </c>
      <c r="U873" s="24" cm="1">
        <f t="array" aca="1" ref="U873" ca="1">_FV(A873,"Market cap",TRUE)</f>
        <v>535683139.10000002</v>
      </c>
      <c r="V873" s="4">
        <v>535683136</v>
      </c>
      <c r="W873" s="4">
        <v>535683136</v>
      </c>
      <c r="Y873" t="s">
        <v>2601</v>
      </c>
      <c r="Z873" s="5">
        <v>43.42</v>
      </c>
      <c r="AA873" s="5">
        <v>24.222168</v>
      </c>
      <c r="AB873" s="5">
        <v>6.7000002999999999E-3</v>
      </c>
      <c r="AC873" s="4">
        <v>66741</v>
      </c>
      <c r="AE873" s="5">
        <v>3.633247761982394</v>
      </c>
      <c r="AF873" s="5">
        <v>13.01823164562059</v>
      </c>
      <c r="AI873" s="4">
        <v>66741</v>
      </c>
      <c r="AJ873" s="5">
        <v>2897226.81</v>
      </c>
      <c r="AL873" s="5">
        <v>44.15</v>
      </c>
      <c r="AM873" s="5">
        <v>35.270000000000003</v>
      </c>
      <c r="AN873" t="s">
        <v>90</v>
      </c>
      <c r="AO873" t="str" cm="1">
        <f t="array" aca="1" ref="AO873" ca="1">_FV(A873,"Currency")</f>
        <v>USD</v>
      </c>
      <c r="AP873" t="str" cm="1">
        <f t="array" aca="1" ref="AP873" ca="1">_FV(A873,"Exchange")</f>
        <v>NYSE Arca</v>
      </c>
      <c r="AQ873" s="6" t="str" cm="1">
        <f t="array" aca="1" ref="AQ873" ca="1">_FV(A873,"Exchange abbreviation",TRUE)</f>
        <v>ARCX</v>
      </c>
      <c r="AR873" t="str" cm="1">
        <f t="array" aca="1" ref="AR873" ca="1">_FV(A873,"Instrument type",TRUE)</f>
        <v>ETF</v>
      </c>
    </row>
    <row r="874" spans="1:44" ht="18.75" customHeight="1" x14ac:dyDescent="0.25">
      <c r="A874" t="e" vm="887">
        <v>#VALUE!</v>
      </c>
      <c r="B874" t="s">
        <v>2602</v>
      </c>
      <c r="C874" t="s">
        <v>2603</v>
      </c>
      <c r="D874" s="31" cm="1">
        <f t="array" aca="1" ref="D874" ca="1">_FV(A874,"Last trade time",TRUE)</f>
        <v>45824.865516712503</v>
      </c>
      <c r="E874" s="23" cm="1">
        <f t="array" aca="1" ref="E874" ca="1">_FV(A874,"Price")</f>
        <v>30.99</v>
      </c>
      <c r="F874" s="27" cm="1">
        <f t="array" aca="1" ref="F874" ca="1">_FV(A874,"Change (%)",TRUE)</f>
        <v>2.9567999999999997E-2</v>
      </c>
      <c r="G874" s="26" cm="1">
        <f t="array" aca="1" ref="G874" ca="1">_FV(A874,"Change")</f>
        <v>0.89</v>
      </c>
      <c r="H874" s="23" cm="1">
        <f t="array" aca="1" ref="H874" ca="1">_FV(A874,"Open")</f>
        <v>30.54</v>
      </c>
      <c r="I874" s="23" cm="1">
        <f t="array" aca="1" ref="I874" ca="1">_FV(A874,"Low")</f>
        <v>30.504200000000001</v>
      </c>
      <c r="J874" s="23" cm="1">
        <f t="array" aca="1" ref="J874" ca="1">_FV(A874,"High")</f>
        <v>31.148</v>
      </c>
      <c r="K874" s="23" cm="1">
        <f t="array" aca="1" ref="K874" ca="1">_FV(A874,"Previous close",TRUE)</f>
        <v>30.1</v>
      </c>
      <c r="L874" s="26"/>
      <c r="M874" s="23" cm="1">
        <f t="array" aca="1" ref="M874" ca="1">_FV(A874,"52 week low",TRUE)</f>
        <v>22.91</v>
      </c>
      <c r="N874" s="23" cm="1">
        <f t="array" aca="1" ref="N874" ca="1">_FV(A874,"52 week high",TRUE)</f>
        <v>34.258600000000001</v>
      </c>
      <c r="O874" s="8" cm="1">
        <f t="array" aca="1" ref="O874" ca="1">_FV(A874,"Volume")</f>
        <v>34384</v>
      </c>
      <c r="P874" s="7" cm="1">
        <f t="array" aca="1" ref="P874" ca="1">_FV(A874,"Volume average",TRUE)</f>
        <v>45038</v>
      </c>
      <c r="Q874" t="s">
        <v>2186</v>
      </c>
      <c r="S874" t="s">
        <v>2006</v>
      </c>
      <c r="T874" s="25" cm="1">
        <f t="array" aca="1" ref="T874" ca="1">_FV(A874,"Expense ratio",TRUE)</f>
        <v>8.0000000000000002E-3</v>
      </c>
      <c r="U874" s="24" cm="1">
        <f t="array" aca="1" ref="U874" ca="1">_FV(A874,"Market cap",TRUE)</f>
        <v>76304793.599999994</v>
      </c>
      <c r="V874" s="4">
        <v>76304792</v>
      </c>
      <c r="W874" s="4">
        <v>76304792</v>
      </c>
      <c r="Y874" t="s">
        <v>2604</v>
      </c>
      <c r="Z874" s="5">
        <v>30.868600000000001</v>
      </c>
      <c r="AA874" s="5">
        <v>29.367214000000001</v>
      </c>
      <c r="AB874" s="19">
        <v>1.0199999E-2</v>
      </c>
      <c r="AC874" s="4">
        <v>59938</v>
      </c>
      <c r="AE874" s="5">
        <v>6.3793116602404387</v>
      </c>
      <c r="AF874" s="19">
        <v>11.757189500619861</v>
      </c>
      <c r="AI874" s="4">
        <v>59938</v>
      </c>
      <c r="AJ874" s="5">
        <v>1849087.3</v>
      </c>
      <c r="AL874" s="5">
        <v>34.259</v>
      </c>
      <c r="AM874" s="5">
        <v>22.91</v>
      </c>
      <c r="AN874" t="s">
        <v>90</v>
      </c>
      <c r="AO874" t="str" cm="1">
        <f t="array" aca="1" ref="AO874" ca="1">_FV(A874,"Currency")</f>
        <v>USD</v>
      </c>
      <c r="AP874" t="str" cm="1">
        <f t="array" aca="1" ref="AP874" ca="1">_FV(A874,"Exchange")</f>
        <v>NYSE Arca</v>
      </c>
      <c r="AQ874" s="6" t="str" cm="1">
        <f t="array" aca="1" ref="AQ874" ca="1">_FV(A874,"Exchange abbreviation",TRUE)</f>
        <v>ARCX</v>
      </c>
      <c r="AR874" t="str" cm="1">
        <f t="array" aca="1" ref="AR874" ca="1">_FV(A874,"Instrument type",TRUE)</f>
        <v>ETF</v>
      </c>
    </row>
    <row r="875" spans="1:44" ht="18.75" customHeight="1" x14ac:dyDescent="0.25">
      <c r="A875" t="e" vm="888">
        <v>#VALUE!</v>
      </c>
      <c r="B875" t="s">
        <v>2605</v>
      </c>
      <c r="C875" t="s">
        <v>2606</v>
      </c>
      <c r="D875" s="31" cm="1">
        <f t="array" aca="1" ref="D875" ca="1">_FV(A875,"Last trade time",TRUE)</f>
        <v>45824.840277812502</v>
      </c>
      <c r="E875" s="23" cm="1">
        <f t="array" aca="1" ref="E875" ca="1">_FV(A875,"Price")</f>
        <v>34.580100000000002</v>
      </c>
      <c r="F875" s="27" cm="1">
        <f t="array" aca="1" ref="F875" ca="1">_FV(A875,"Change (%)",TRUE)</f>
        <v>1.3645000000000001E-2</v>
      </c>
      <c r="G875" s="26" cm="1">
        <f t="array" aca="1" ref="G875" ca="1">_FV(A875,"Change")</f>
        <v>0.46550000000000002</v>
      </c>
      <c r="H875" s="23" cm="1">
        <f t="array" aca="1" ref="H875" ca="1">_FV(A875,"Open")</f>
        <v>34.580100000000002</v>
      </c>
      <c r="I875" s="23" cm="1">
        <f t="array" aca="1" ref="I875" ca="1">_FV(A875,"Low")</f>
        <v>34.580100000000002</v>
      </c>
      <c r="J875" s="23" cm="1">
        <f t="array" aca="1" ref="J875" ca="1">_FV(A875,"High")</f>
        <v>34.580100000000002</v>
      </c>
      <c r="K875" s="23" cm="1">
        <f t="array" aca="1" ref="K875" ca="1">_FV(A875,"Previous close",TRUE)</f>
        <v>34.114600000000003</v>
      </c>
      <c r="L875" s="26"/>
      <c r="M875" s="23" cm="1">
        <f t="array" aca="1" ref="M875" ca="1">_FV(A875,"52 week low",TRUE)</f>
        <v>28.766200000000001</v>
      </c>
      <c r="N875" s="23" cm="1">
        <f t="array" aca="1" ref="N875" ca="1">_FV(A875,"52 week high",TRUE)</f>
        <v>36.371000000000002</v>
      </c>
      <c r="O875" s="8" cm="1">
        <f t="array" aca="1" ref="O875" ca="1">_FV(A875,"Volume")</f>
        <v>0</v>
      </c>
      <c r="P875" s="7" cm="1">
        <f t="array" aca="1" ref="P875" ca="1">_FV(A875,"Volume average",TRUE)</f>
        <v>596</v>
      </c>
      <c r="Q875" t="s">
        <v>119</v>
      </c>
      <c r="T875" s="25" cm="1">
        <f t="array" aca="1" ref="T875" ca="1">_FV(A875,"Expense ratio",TRUE)</f>
        <v>8.0000000000000002E-3</v>
      </c>
      <c r="U875" s="24" cm="1">
        <f t="array" aca="1" ref="U875" ca="1">_FV(A875,"Market cap",TRUE)</f>
        <v>13123491.689999999</v>
      </c>
      <c r="V875" s="16"/>
      <c r="W875" s="16"/>
      <c r="Z875" s="18"/>
      <c r="AA875" s="20"/>
      <c r="AB875" s="20"/>
      <c r="AC875" s="21">
        <v>615</v>
      </c>
      <c r="AE875" s="18"/>
      <c r="AF875" s="20"/>
      <c r="AI875" s="21"/>
      <c r="AJ875" s="18"/>
      <c r="AL875" s="18"/>
      <c r="AM875" s="18"/>
      <c r="AN875" t="s">
        <v>73</v>
      </c>
      <c r="AO875" t="str" cm="1">
        <f t="array" aca="1" ref="AO875" ca="1">_FV(A875,"Currency")</f>
        <v>USD</v>
      </c>
      <c r="AP875" t="str" cm="1">
        <f t="array" aca="1" ref="AP875" ca="1">_FV(A875,"Exchange")</f>
        <v>NYSE Arca</v>
      </c>
      <c r="AQ875" s="6" t="str" cm="1">
        <f t="array" aca="1" ref="AQ875" ca="1">_FV(A875,"Exchange abbreviation",TRUE)</f>
        <v>ARCX</v>
      </c>
      <c r="AR875" t="str" cm="1">
        <f t="array" aca="1" ref="AR875" ca="1">_FV(A875,"Instrument type",TRUE)</f>
        <v>ETF</v>
      </c>
    </row>
    <row r="876" spans="1:44" ht="18.75" customHeight="1" x14ac:dyDescent="0.25">
      <c r="A876" t="e" vm="889">
        <v>#VALUE!</v>
      </c>
      <c r="B876" t="s">
        <v>2607</v>
      </c>
      <c r="C876" t="s">
        <v>2608</v>
      </c>
      <c r="D876" s="31" cm="1">
        <f t="array" aca="1" ref="D876" ca="1">_FV(A876,"Last trade time",TRUE)</f>
        <v>45824.843750265623</v>
      </c>
      <c r="E876" s="23" cm="1">
        <f t="array" aca="1" ref="E876" ca="1">_FV(A876,"Price")</f>
        <v>24.23</v>
      </c>
      <c r="F876" s="27" cm="1">
        <f t="array" aca="1" ref="F876" ca="1">_FV(A876,"Change (%)",TRUE)</f>
        <v>2.4091000000000001E-2</v>
      </c>
      <c r="G876" s="26" cm="1">
        <f t="array" aca="1" ref="G876" ca="1">_FV(A876,"Change")</f>
        <v>0.56999999999999995</v>
      </c>
      <c r="H876" s="23" cm="1">
        <f t="array" aca="1" ref="H876" ca="1">_FV(A876,"Open")</f>
        <v>24.0303</v>
      </c>
      <c r="I876" s="23" cm="1">
        <f t="array" aca="1" ref="I876" ca="1">_FV(A876,"Low")</f>
        <v>23.9664</v>
      </c>
      <c r="J876" s="23" cm="1">
        <f t="array" aca="1" ref="J876" ca="1">_FV(A876,"High")</f>
        <v>24.23</v>
      </c>
      <c r="K876" s="23" cm="1">
        <f t="array" aca="1" ref="K876" ca="1">_FV(A876,"Previous close",TRUE)</f>
        <v>23.66</v>
      </c>
      <c r="L876" s="26"/>
      <c r="M876" s="23" cm="1">
        <f t="array" aca="1" ref="M876" ca="1">_FV(A876,"52 week low",TRUE)</f>
        <v>17.170000000000002</v>
      </c>
      <c r="N876" s="23" cm="1">
        <f t="array" aca="1" ref="N876" ca="1">_FV(A876,"52 week high",TRUE)</f>
        <v>24.61</v>
      </c>
      <c r="O876" s="8" cm="1">
        <f t="array" aca="1" ref="O876" ca="1">_FV(A876,"Volume")</f>
        <v>3996</v>
      </c>
      <c r="P876" s="7" cm="1">
        <f t="array" aca="1" ref="P876" ca="1">_FV(A876,"Volume average",TRUE)</f>
        <v>2152</v>
      </c>
      <c r="Q876" t="s">
        <v>1222</v>
      </c>
      <c r="S876" t="s">
        <v>318</v>
      </c>
      <c r="T876" s="25" cm="1">
        <f t="array" aca="1" ref="T876" ca="1">_FV(A876,"Expense ratio",TRUE)</f>
        <v>8.0000000000000002E-3</v>
      </c>
      <c r="U876" s="24" cm="1">
        <f t="array" aca="1" ref="U876" ca="1">_FV(A876,"Market cap",TRUE)</f>
        <v>35879167.100000001</v>
      </c>
      <c r="V876" s="4">
        <v>35878380</v>
      </c>
      <c r="W876" s="4">
        <v>35878380</v>
      </c>
      <c r="Y876" t="s">
        <v>2544</v>
      </c>
      <c r="Z876" s="5">
        <v>23.01</v>
      </c>
      <c r="AA876" s="5">
        <v>7.9894533000000001</v>
      </c>
      <c r="AB876" s="5">
        <v>4.2799999999999998E-2</v>
      </c>
      <c r="AC876" s="4">
        <v>2725</v>
      </c>
      <c r="AE876" s="5">
        <v>17.0175643494137</v>
      </c>
      <c r="AF876" s="5">
        <v>14.77981370793937</v>
      </c>
      <c r="AI876" s="4">
        <v>2725</v>
      </c>
      <c r="AJ876" s="5">
        <v>62729.5</v>
      </c>
      <c r="AL876" s="5">
        <v>24.12</v>
      </c>
      <c r="AM876" s="5">
        <v>17.170000000000002</v>
      </c>
      <c r="AN876" t="s">
        <v>47</v>
      </c>
      <c r="AO876" t="str" cm="1">
        <f t="array" aca="1" ref="AO876" ca="1">_FV(A876,"Currency")</f>
        <v>USD</v>
      </c>
      <c r="AP876" t="str" cm="1">
        <f t="array" aca="1" ref="AP876" ca="1">_FV(A876,"Exchange")</f>
        <v>Nasdaq Stock Market</v>
      </c>
      <c r="AQ876" s="6" t="str" cm="1">
        <f t="array" aca="1" ref="AQ876" ca="1">_FV(A876,"Exchange abbreviation",TRUE)</f>
        <v>XNAS</v>
      </c>
      <c r="AR876" t="str" cm="1">
        <f t="array" aca="1" ref="AR876" ca="1">_FV(A876,"Instrument type",TRUE)</f>
        <v>ETF</v>
      </c>
    </row>
    <row r="877" spans="1:44" ht="18.75" customHeight="1" x14ac:dyDescent="0.25">
      <c r="A877" t="e" vm="890">
        <v>#VALUE!</v>
      </c>
      <c r="B877" t="s">
        <v>2609</v>
      </c>
      <c r="C877" t="s">
        <v>2610</v>
      </c>
      <c r="D877" s="31" cm="1">
        <f t="array" aca="1" ref="D877" ca="1">_FV(A877,"Last trade time",TRUE)</f>
        <v>45824.843750265623</v>
      </c>
      <c r="E877" s="23" cm="1">
        <f t="array" aca="1" ref="E877" ca="1">_FV(A877,"Price")</f>
        <v>24.57</v>
      </c>
      <c r="F877" s="27" cm="1">
        <f t="array" aca="1" ref="F877" ca="1">_FV(A877,"Change (%)",TRUE)</f>
        <v>3.676E-3</v>
      </c>
      <c r="G877" s="26" cm="1">
        <f t="array" aca="1" ref="G877" ca="1">_FV(A877,"Change")</f>
        <v>0.09</v>
      </c>
      <c r="H877" s="23" cm="1">
        <f t="array" aca="1" ref="H877" ca="1">_FV(A877,"Open")</f>
        <v>24.67</v>
      </c>
      <c r="I877" s="23" cm="1">
        <f t="array" aca="1" ref="I877" ca="1">_FV(A877,"Low")</f>
        <v>24.57</v>
      </c>
      <c r="J877" s="23" cm="1">
        <f t="array" aca="1" ref="J877" ca="1">_FV(A877,"High")</f>
        <v>24.73</v>
      </c>
      <c r="K877" s="23" cm="1">
        <f t="array" aca="1" ref="K877" ca="1">_FV(A877,"Previous close",TRUE)</f>
        <v>24.48</v>
      </c>
      <c r="L877" s="26"/>
      <c r="M877" s="23" cm="1">
        <f t="array" aca="1" ref="M877" ca="1">_FV(A877,"52 week low",TRUE)</f>
        <v>19.739999999999998</v>
      </c>
      <c r="N877" s="23" cm="1">
        <f t="array" aca="1" ref="N877" ca="1">_FV(A877,"52 week high",TRUE)</f>
        <v>24.73</v>
      </c>
      <c r="O877" s="8" cm="1">
        <f t="array" aca="1" ref="O877" ca="1">_FV(A877,"Volume")</f>
        <v>14701</v>
      </c>
      <c r="P877" s="7" cm="1">
        <f t="array" aca="1" ref="P877" ca="1">_FV(A877,"Volume average",TRUE)</f>
        <v>45206</v>
      </c>
      <c r="Q877" t="s">
        <v>844</v>
      </c>
      <c r="S877" t="s">
        <v>318</v>
      </c>
      <c r="T877" s="25" cm="1">
        <f t="array" aca="1" ref="T877" ca="1">_FV(A877,"Expense ratio",TRUE)</f>
        <v>8.0000000000000002E-3</v>
      </c>
      <c r="U877" s="24" cm="1">
        <f t="array" aca="1" ref="U877" ca="1">_FV(A877,"Market cap",TRUE)</f>
        <v>401421181.33999997</v>
      </c>
      <c r="V877" s="4">
        <v>401412416</v>
      </c>
      <c r="W877" s="4">
        <v>401412416</v>
      </c>
      <c r="Y877" t="s">
        <v>2544</v>
      </c>
      <c r="Z877" s="5">
        <v>24.04</v>
      </c>
      <c r="AA877" s="5">
        <v>8.4612440000000007</v>
      </c>
      <c r="AB877" s="5">
        <v>3.1699999999999999E-2</v>
      </c>
      <c r="AC877" s="4">
        <v>62436</v>
      </c>
      <c r="AE877" s="5">
        <v>10.19050383604627</v>
      </c>
      <c r="AF877" s="5">
        <v>2.0986428979868239</v>
      </c>
      <c r="AI877" s="4">
        <v>62436</v>
      </c>
      <c r="AJ877" s="5">
        <v>1504083.24</v>
      </c>
      <c r="AL877" s="5">
        <v>24.54</v>
      </c>
      <c r="AM877" s="5">
        <v>19.739999999999998</v>
      </c>
      <c r="AN877" t="s">
        <v>90</v>
      </c>
      <c r="AO877" t="str" cm="1">
        <f t="array" aca="1" ref="AO877" ca="1">_FV(A877,"Currency")</f>
        <v>USD</v>
      </c>
      <c r="AP877" t="str" cm="1">
        <f t="array" aca="1" ref="AP877" ca="1">_FV(A877,"Exchange")</f>
        <v>Nasdaq Stock Market</v>
      </c>
      <c r="AQ877" s="6" t="str" cm="1">
        <f t="array" aca="1" ref="AQ877" ca="1">_FV(A877,"Exchange abbreviation",TRUE)</f>
        <v>XNAS</v>
      </c>
      <c r="AR877" t="str" cm="1">
        <f t="array" aca="1" ref="AR877" ca="1">_FV(A877,"Instrument type",TRUE)</f>
        <v>ETF</v>
      </c>
    </row>
    <row r="878" spans="1:44" ht="18.75" customHeight="1" x14ac:dyDescent="0.25">
      <c r="A878" t="e" vm="891">
        <v>#VALUE!</v>
      </c>
      <c r="B878" t="s">
        <v>2611</v>
      </c>
      <c r="C878" t="s">
        <v>2612</v>
      </c>
      <c r="D878" s="31" cm="1">
        <f t="array" aca="1" ref="D878" ca="1">_FV(A878,"Last trade time",TRUE)</f>
        <v>45824.843750265623</v>
      </c>
      <c r="E878" s="23" cm="1">
        <f t="array" aca="1" ref="E878" ca="1">_FV(A878,"Price")</f>
        <v>55.1</v>
      </c>
      <c r="F878" s="27" cm="1">
        <f t="array" aca="1" ref="F878" ca="1">_FV(A878,"Change (%)",TRUE)</f>
        <v>1.0104999999999999E-2</v>
      </c>
      <c r="G878" s="26" cm="1">
        <f t="array" aca="1" ref="G878" ca="1">_FV(A878,"Change")</f>
        <v>0.55120000000000002</v>
      </c>
      <c r="H878" s="23" cm="1">
        <f t="array" aca="1" ref="H878" ca="1">_FV(A878,"Open")</f>
        <v>55.685000000000002</v>
      </c>
      <c r="I878" s="23" cm="1">
        <f t="array" aca="1" ref="I878" ca="1">_FV(A878,"Low")</f>
        <v>54.932299999999998</v>
      </c>
      <c r="J878" s="23" cm="1">
        <f t="array" aca="1" ref="J878" ca="1">_FV(A878,"High")</f>
        <v>55.685000000000002</v>
      </c>
      <c r="K878" s="23" cm="1">
        <f t="array" aca="1" ref="K878" ca="1">_FV(A878,"Previous close",TRUE)</f>
        <v>54.5488</v>
      </c>
      <c r="L878" s="26"/>
      <c r="M878" s="23" cm="1">
        <f t="array" aca="1" ref="M878" ca="1">_FV(A878,"52 week low",TRUE)</f>
        <v>35.020000000000003</v>
      </c>
      <c r="N878" s="23" cm="1">
        <f t="array" aca="1" ref="N878" ca="1">_FV(A878,"52 week high",TRUE)</f>
        <v>55.865000000000002</v>
      </c>
      <c r="O878" s="8" cm="1">
        <f t="array" aca="1" ref="O878" ca="1">_FV(A878,"Volume")</f>
        <v>2072</v>
      </c>
      <c r="P878" s="7" cm="1">
        <f t="array" aca="1" ref="P878" ca="1">_FV(A878,"Volume average",TRUE)</f>
        <v>12264</v>
      </c>
      <c r="Q878" t="s">
        <v>2613</v>
      </c>
      <c r="S878" t="s">
        <v>318</v>
      </c>
      <c r="T878" s="25" cm="1">
        <f t="array" aca="1" ref="T878" ca="1">_FV(A878,"Expense ratio",TRUE)</f>
        <v>8.0000000000000002E-3</v>
      </c>
      <c r="U878" s="24" cm="1">
        <f t="array" aca="1" ref="U878" ca="1">_FV(A878,"Market cap",TRUE)</f>
        <v>24548782.16</v>
      </c>
      <c r="V878" s="4">
        <v>24548276</v>
      </c>
      <c r="W878" s="4">
        <v>24548276</v>
      </c>
      <c r="Y878" t="s">
        <v>2533</v>
      </c>
      <c r="Z878" s="5">
        <v>55.04</v>
      </c>
      <c r="AA878" s="5">
        <v>13.059143000000001</v>
      </c>
      <c r="AB878" s="5">
        <v>1.5299999999999999E-2</v>
      </c>
      <c r="AC878" s="4">
        <v>12065</v>
      </c>
      <c r="AE878" s="5">
        <v>44.765913342560701</v>
      </c>
      <c r="AF878" s="5">
        <v>39.342581887055729</v>
      </c>
      <c r="AI878" s="4">
        <v>12065</v>
      </c>
      <c r="AJ878" s="5">
        <v>664832.17299999995</v>
      </c>
      <c r="AL878" s="5">
        <v>55.87</v>
      </c>
      <c r="AM878" s="5">
        <v>35.020000000000003</v>
      </c>
      <c r="AN878" t="s">
        <v>47</v>
      </c>
      <c r="AO878" t="str" cm="1">
        <f t="array" aca="1" ref="AO878" ca="1">_FV(A878,"Currency")</f>
        <v>USD</v>
      </c>
      <c r="AP878" t="str" cm="1">
        <f t="array" aca="1" ref="AP878" ca="1">_FV(A878,"Exchange")</f>
        <v>Nasdaq Stock Market</v>
      </c>
      <c r="AQ878" s="6" t="str" cm="1">
        <f t="array" aca="1" ref="AQ878" ca="1">_FV(A878,"Exchange abbreviation",TRUE)</f>
        <v>XNAS</v>
      </c>
      <c r="AR878" t="str" cm="1">
        <f t="array" aca="1" ref="AR878" ca="1">_FV(A878,"Instrument type",TRUE)</f>
        <v>ETF</v>
      </c>
    </row>
    <row r="879" spans="1:44" ht="18.75" customHeight="1" x14ac:dyDescent="0.25">
      <c r="A879" t="e" vm="892">
        <v>#VALUE!</v>
      </c>
      <c r="B879" t="s">
        <v>2614</v>
      </c>
      <c r="C879" t="s">
        <v>2615</v>
      </c>
      <c r="D879" s="31" cm="1">
        <f t="array" aca="1" ref="D879" ca="1">_FV(A879,"Last trade time",TRUE)</f>
        <v>45824.843750265623</v>
      </c>
      <c r="E879" s="23" cm="1">
        <f t="array" aca="1" ref="E879" ca="1">_FV(A879,"Price")</f>
        <v>47.32</v>
      </c>
      <c r="F879" s="27" cm="1">
        <f t="array" aca="1" ref="F879" ca="1">_FV(A879,"Change (%)",TRUE)</f>
        <v>7.025E-3</v>
      </c>
      <c r="G879" s="26" cm="1">
        <f t="array" aca="1" ref="G879" ca="1">_FV(A879,"Change")</f>
        <v>0.3301</v>
      </c>
      <c r="H879" s="23" cm="1">
        <f t="array" aca="1" ref="H879" ca="1">_FV(A879,"Open")</f>
        <v>47.6</v>
      </c>
      <c r="I879" s="23" cm="1">
        <f t="array" aca="1" ref="I879" ca="1">_FV(A879,"Low")</f>
        <v>47.19</v>
      </c>
      <c r="J879" s="23" cm="1">
        <f t="array" aca="1" ref="J879" ca="1">_FV(A879,"High")</f>
        <v>47.67</v>
      </c>
      <c r="K879" s="23" cm="1">
        <f t="array" aca="1" ref="K879" ca="1">_FV(A879,"Previous close",TRUE)</f>
        <v>46.989899999999999</v>
      </c>
      <c r="L879" s="26"/>
      <c r="M879" s="23" cm="1">
        <f t="array" aca="1" ref="M879" ca="1">_FV(A879,"52 week low",TRUE)</f>
        <v>33.020000000000003</v>
      </c>
      <c r="N879" s="23" cm="1">
        <f t="array" aca="1" ref="N879" ca="1">_FV(A879,"52 week high",TRUE)</f>
        <v>47.73</v>
      </c>
      <c r="O879" s="8" cm="1">
        <f t="array" aca="1" ref="O879" ca="1">_FV(A879,"Volume")</f>
        <v>13099</v>
      </c>
      <c r="P879" s="7" cm="1">
        <f t="array" aca="1" ref="P879" ca="1">_FV(A879,"Volume average",TRUE)</f>
        <v>35711</v>
      </c>
      <c r="Q879" t="s">
        <v>55</v>
      </c>
      <c r="S879" t="s">
        <v>318</v>
      </c>
      <c r="T879" s="25" cm="1">
        <f t="array" aca="1" ref="T879" ca="1">_FV(A879,"Expense ratio",TRUE)</f>
        <v>8.0000000000000002E-3</v>
      </c>
      <c r="U879" s="24" cm="1">
        <f t="array" aca="1" ref="U879" ca="1">_FV(A879,"Market cap",TRUE)</f>
        <v>266659966.31</v>
      </c>
      <c r="V879" s="4">
        <v>266654112</v>
      </c>
      <c r="W879" s="4">
        <v>266654112</v>
      </c>
      <c r="Y879" t="s">
        <v>2544</v>
      </c>
      <c r="Z879" s="5">
        <v>47.14</v>
      </c>
      <c r="AA879" s="5">
        <v>10.769181</v>
      </c>
      <c r="AB879" s="5">
        <v>3.44E-2</v>
      </c>
      <c r="AC879" s="4">
        <v>44188</v>
      </c>
      <c r="AE879" s="5">
        <v>32.949879646562707</v>
      </c>
      <c r="AF879" s="5">
        <v>24.595562417901881</v>
      </c>
      <c r="AH879" s="16"/>
      <c r="AI879" s="4">
        <v>44188</v>
      </c>
      <c r="AJ879" s="5">
        <v>2090976.16</v>
      </c>
      <c r="AL879" s="5">
        <v>47.6</v>
      </c>
      <c r="AM879" s="5">
        <v>33.020000000000003</v>
      </c>
      <c r="AN879" t="s">
        <v>90</v>
      </c>
      <c r="AO879" t="str" cm="1">
        <f t="array" aca="1" ref="AO879" ca="1">_FV(A879,"Currency")</f>
        <v>USD</v>
      </c>
      <c r="AP879" t="str" cm="1">
        <f t="array" aca="1" ref="AP879" ca="1">_FV(A879,"Exchange")</f>
        <v>Nasdaq Stock Market</v>
      </c>
      <c r="AQ879" s="6" t="str" cm="1">
        <f t="array" aca="1" ref="AQ879" ca="1">_FV(A879,"Exchange abbreviation",TRUE)</f>
        <v>XNAS</v>
      </c>
      <c r="AR879" t="str" cm="1">
        <f t="array" aca="1" ref="AR879" ca="1">_FV(A879,"Instrument type",TRUE)</f>
        <v>ETF</v>
      </c>
    </row>
    <row r="880" spans="1:44" ht="18.75" customHeight="1" x14ac:dyDescent="0.25">
      <c r="A880" t="e" vm="893">
        <v>#VALUE!</v>
      </c>
      <c r="B880" t="s">
        <v>2616</v>
      </c>
      <c r="C880" t="s">
        <v>2617</v>
      </c>
      <c r="D880" s="31" cm="1">
        <f t="array" aca="1" ref="D880" ca="1">_FV(A880,"Last trade time",TRUE)</f>
        <v>45824.84027780078</v>
      </c>
      <c r="E880" s="23" cm="1">
        <f t="array" aca="1" ref="E880" ca="1">_FV(A880,"Price")</f>
        <v>30.347100000000001</v>
      </c>
      <c r="F880" s="27" cm="1">
        <f t="array" aca="1" ref="F880" ca="1">_FV(A880,"Change (%)",TRUE)</f>
        <v>6.0569999999999999E-3</v>
      </c>
      <c r="G880" s="26" cm="1">
        <f t="array" aca="1" ref="G880" ca="1">_FV(A880,"Change")</f>
        <v>0.1827</v>
      </c>
      <c r="H880" s="23" cm="1">
        <f t="array" aca="1" ref="H880" ca="1">_FV(A880,"Open")</f>
        <v>30.46</v>
      </c>
      <c r="I880" s="23" cm="1">
        <f t="array" aca="1" ref="I880" ca="1">_FV(A880,"Low")</f>
        <v>30.347100000000001</v>
      </c>
      <c r="J880" s="23" cm="1">
        <f t="array" aca="1" ref="J880" ca="1">_FV(A880,"High")</f>
        <v>30.56</v>
      </c>
      <c r="K880" s="23" cm="1">
        <f t="array" aca="1" ref="K880" ca="1">_FV(A880,"Previous close",TRUE)</f>
        <v>30.164400000000001</v>
      </c>
      <c r="L880" s="26"/>
      <c r="M880" s="23" cm="1">
        <f t="array" aca="1" ref="M880" ca="1">_FV(A880,"52 week low",TRUE)</f>
        <v>24.51</v>
      </c>
      <c r="N880" s="23" cm="1">
        <f t="array" aca="1" ref="N880" ca="1">_FV(A880,"52 week high",TRUE)</f>
        <v>32.76</v>
      </c>
      <c r="O880" s="8" cm="1">
        <f t="array" aca="1" ref="O880" ca="1">_FV(A880,"Volume")</f>
        <v>7667</v>
      </c>
      <c r="P880" s="7" cm="1">
        <f t="array" aca="1" ref="P880" ca="1">_FV(A880,"Volume average",TRUE)</f>
        <v>10775</v>
      </c>
      <c r="Q880" t="s">
        <v>147</v>
      </c>
      <c r="S880" t="s">
        <v>2618</v>
      </c>
      <c r="T880" s="25" cm="1">
        <f t="array" aca="1" ref="T880" ca="1">_FV(A880,"Expense ratio",TRUE)</f>
        <v>8.0000000000000002E-3</v>
      </c>
      <c r="U880" s="24" cm="1">
        <f t="array" aca="1" ref="U880" ca="1">_FV(A880,"Market cap",TRUE)</f>
        <v>15899930.359999999</v>
      </c>
      <c r="V880" s="4">
        <v>15899930</v>
      </c>
      <c r="W880" s="4">
        <v>15899930</v>
      </c>
      <c r="X880" t="s">
        <v>2619</v>
      </c>
      <c r="Y880" t="s">
        <v>1797</v>
      </c>
      <c r="Z880" s="5">
        <v>30.14</v>
      </c>
      <c r="AA880" s="5">
        <v>26.387799999999999</v>
      </c>
      <c r="AB880" s="5">
        <v>8.2000000000000007E-3</v>
      </c>
      <c r="AC880" s="4">
        <v>20404</v>
      </c>
      <c r="AE880" s="5">
        <v>21.018163273551391</v>
      </c>
      <c r="AF880" s="5">
        <v>18.01140802245655</v>
      </c>
      <c r="AI880" s="4">
        <v>20404</v>
      </c>
      <c r="AJ880" s="5">
        <v>615927.38639999996</v>
      </c>
      <c r="AL880" s="5">
        <v>31.11</v>
      </c>
      <c r="AM880" s="5">
        <v>24.51</v>
      </c>
      <c r="AN880" t="s">
        <v>47</v>
      </c>
      <c r="AO880" t="str" cm="1">
        <f t="array" aca="1" ref="AO880" ca="1">_FV(A880,"Currency")</f>
        <v>USD</v>
      </c>
      <c r="AP880" t="str" cm="1">
        <f t="array" aca="1" ref="AP880" ca="1">_FV(A880,"Exchange")</f>
        <v>NYSE Arca</v>
      </c>
      <c r="AQ880" s="6" t="str" cm="1">
        <f t="array" aca="1" ref="AQ880" ca="1">_FV(A880,"Exchange abbreviation",TRUE)</f>
        <v>ARCX</v>
      </c>
      <c r="AR880" t="str" cm="1">
        <f t="array" aca="1" ref="AR880" ca="1">_FV(A880,"Instrument type",TRUE)</f>
        <v>ETF</v>
      </c>
    </row>
    <row r="881" spans="1:44" ht="18.75" customHeight="1" x14ac:dyDescent="0.25">
      <c r="A881" t="e" vm="894">
        <v>#VALUE!</v>
      </c>
      <c r="B881" t="s">
        <v>2620</v>
      </c>
      <c r="C881" t="s">
        <v>2621</v>
      </c>
      <c r="D881" s="31" cm="1">
        <f t="array" aca="1" ref="D881" ca="1">_FV(A881,"Last trade time",TRUE)</f>
        <v>45824.843750103908</v>
      </c>
      <c r="E881" s="23" cm="1">
        <f t="array" aca="1" ref="E881" ca="1">_FV(A881,"Price")</f>
        <v>45.3</v>
      </c>
      <c r="F881" s="27" cm="1">
        <f t="array" aca="1" ref="F881" ca="1">_FV(A881,"Change (%)",TRUE)</f>
        <v>7.7859999999999995E-3</v>
      </c>
      <c r="G881" s="26" cm="1">
        <f t="array" aca="1" ref="G881" ca="1">_FV(A881,"Change")</f>
        <v>0.35</v>
      </c>
      <c r="H881" s="23" cm="1">
        <f t="array" aca="1" ref="H881" ca="1">_FV(A881,"Open")</f>
        <v>45.55</v>
      </c>
      <c r="I881" s="23" cm="1">
        <f t="array" aca="1" ref="I881" ca="1">_FV(A881,"Low")</f>
        <v>45.27</v>
      </c>
      <c r="J881" s="23" cm="1">
        <f t="array" aca="1" ref="J881" ca="1">_FV(A881,"High")</f>
        <v>45.67</v>
      </c>
      <c r="K881" s="23" cm="1">
        <f t="array" aca="1" ref="K881" ca="1">_FV(A881,"Previous close",TRUE)</f>
        <v>44.95</v>
      </c>
      <c r="L881" s="26"/>
      <c r="M881" s="23" cm="1">
        <f t="array" aca="1" ref="M881" ca="1">_FV(A881,"52 week low",TRUE)</f>
        <v>32.869999999999997</v>
      </c>
      <c r="N881" s="23" cm="1">
        <f t="array" aca="1" ref="N881" ca="1">_FV(A881,"52 week high",TRUE)</f>
        <v>45.67</v>
      </c>
      <c r="O881" s="8" cm="1">
        <f t="array" aca="1" ref="O881" ca="1">_FV(A881,"Volume")</f>
        <v>55010</v>
      </c>
      <c r="P881" s="7" cm="1">
        <f t="array" aca="1" ref="P881" ca="1">_FV(A881,"Volume average",TRUE)</f>
        <v>55357</v>
      </c>
      <c r="Q881" t="s">
        <v>464</v>
      </c>
      <c r="T881" s="25" cm="1">
        <f t="array" aca="1" ref="T881" ca="1">_FV(A881,"Expense ratio",TRUE)</f>
        <v>8.0000000000000002E-3</v>
      </c>
      <c r="U881" s="24" cm="1">
        <f t="array" aca="1" ref="U881" ca="1">_FV(A881,"Market cap",TRUE)</f>
        <v>298451282.31</v>
      </c>
      <c r="V881" s="16"/>
      <c r="W881" s="16"/>
      <c r="Z881" s="18"/>
      <c r="AA881" s="20"/>
      <c r="AB881" s="20"/>
      <c r="AC881" s="21">
        <v>49687</v>
      </c>
      <c r="AE881" s="18"/>
      <c r="AF881" s="20"/>
      <c r="AI881" s="21"/>
      <c r="AJ881" s="18"/>
      <c r="AL881" s="18"/>
      <c r="AM881" s="18"/>
      <c r="AN881" t="s">
        <v>73</v>
      </c>
      <c r="AO881" t="str" cm="1">
        <f t="array" aca="1" ref="AO881" ca="1">_FV(A881,"Currency")</f>
        <v>USD</v>
      </c>
      <c r="AP881" t="str" cm="1">
        <f t="array" aca="1" ref="AP881" ca="1">_FV(A881,"Exchange")</f>
        <v>Nasdaq Stock Market</v>
      </c>
      <c r="AQ881" s="6" t="str" cm="1">
        <f t="array" aca="1" ref="AQ881" ca="1">_FV(A881,"Exchange abbreviation",TRUE)</f>
        <v>XNAS</v>
      </c>
      <c r="AR881" t="str" cm="1">
        <f t="array" aca="1" ref="AR881" ca="1">_FV(A881,"Instrument type",TRUE)</f>
        <v>ETF</v>
      </c>
    </row>
    <row r="882" spans="1:44" ht="18.75" customHeight="1" x14ac:dyDescent="0.25">
      <c r="A882" t="e" vm="895">
        <v>#VALUE!</v>
      </c>
      <c r="B882" t="s">
        <v>2622</v>
      </c>
      <c r="C882" t="s">
        <v>2623</v>
      </c>
      <c r="D882" s="31" cm="1">
        <f t="array" aca="1" ref="D882" ca="1">_FV(A882,"Last trade time",TRUE)</f>
        <v>45824.840326990627</v>
      </c>
      <c r="E882" s="23" cm="1">
        <f t="array" aca="1" ref="E882" ca="1">_FV(A882,"Price")</f>
        <v>35.71</v>
      </c>
      <c r="F882" s="27" cm="1">
        <f t="array" aca="1" ref="F882" ca="1">_FV(A882,"Change (%)",TRUE)</f>
        <v>5.6320000000000007E-3</v>
      </c>
      <c r="G882" s="26" cm="1">
        <f t="array" aca="1" ref="G882" ca="1">_FV(A882,"Change")</f>
        <v>0.2</v>
      </c>
      <c r="H882" s="23" cm="1">
        <f t="array" aca="1" ref="H882" ca="1">_FV(A882,"Open")</f>
        <v>35.78</v>
      </c>
      <c r="I882" s="23" cm="1">
        <f t="array" aca="1" ref="I882" ca="1">_FV(A882,"Low")</f>
        <v>35.659999999999997</v>
      </c>
      <c r="J882" s="23" cm="1">
        <f t="array" aca="1" ref="J882" ca="1">_FV(A882,"High")</f>
        <v>35.99</v>
      </c>
      <c r="K882" s="23" cm="1">
        <f t="array" aca="1" ref="K882" ca="1">_FV(A882,"Previous close",TRUE)</f>
        <v>35.51</v>
      </c>
      <c r="L882" s="26"/>
      <c r="M882" s="23" cm="1">
        <f t="array" aca="1" ref="M882" ca="1">_FV(A882,"52 week low",TRUE)</f>
        <v>30.83</v>
      </c>
      <c r="N882" s="23" cm="1">
        <f t="array" aca="1" ref="N882" ca="1">_FV(A882,"52 week high",TRUE)</f>
        <v>41.2</v>
      </c>
      <c r="O882" s="8" cm="1">
        <f t="array" aca="1" ref="O882" ca="1">_FV(A882,"Volume")</f>
        <v>54095</v>
      </c>
      <c r="P882" s="7" cm="1">
        <f t="array" aca="1" ref="P882" ca="1">_FV(A882,"Volume average",TRUE)</f>
        <v>54195</v>
      </c>
      <c r="Q882" t="s">
        <v>916</v>
      </c>
      <c r="R882" t="s">
        <v>155</v>
      </c>
      <c r="S882" t="s">
        <v>2624</v>
      </c>
      <c r="T882" s="25" cm="1">
        <f t="array" aca="1" ref="T882" ca="1">_FV(A882,"Expense ratio",TRUE)</f>
        <v>8.0000000000000002E-3</v>
      </c>
      <c r="U882" s="24" cm="1">
        <f t="array" aca="1" ref="U882" ca="1">_FV(A882,"Market cap",TRUE)</f>
        <v>551966879.67999995</v>
      </c>
      <c r="V882" s="4">
        <v>551966848</v>
      </c>
      <c r="W882" s="4">
        <v>551966848</v>
      </c>
      <c r="Y882" t="s">
        <v>2625</v>
      </c>
      <c r="Z882" s="5">
        <v>35.846200000000003</v>
      </c>
      <c r="AA882" s="5">
        <v>17.089987000000001</v>
      </c>
      <c r="AB882" s="5">
        <v>1.24E-2</v>
      </c>
      <c r="AC882" s="4">
        <v>55855</v>
      </c>
      <c r="AE882" s="5">
        <v>-2.070116513701747</v>
      </c>
      <c r="AF882" s="5">
        <v>6.2929157235343416</v>
      </c>
      <c r="AI882" s="4">
        <v>55855</v>
      </c>
      <c r="AJ882" s="5">
        <v>2000167.55</v>
      </c>
      <c r="AL882" s="5">
        <v>41.2</v>
      </c>
      <c r="AM882" s="5">
        <v>30.83</v>
      </c>
      <c r="AN882" t="s">
        <v>90</v>
      </c>
      <c r="AO882" t="str" cm="1">
        <f t="array" aca="1" ref="AO882" ca="1">_FV(A882,"Currency")</f>
        <v>USD</v>
      </c>
      <c r="AP882" t="str" cm="1">
        <f t="array" aca="1" ref="AP882" ca="1">_FV(A882,"Exchange")</f>
        <v>CBOE BZX Exchange</v>
      </c>
      <c r="AQ882" s="6" t="str" cm="1">
        <f t="array" aca="1" ref="AQ882" ca="1">_FV(A882,"Exchange abbreviation",TRUE)</f>
        <v>BATS</v>
      </c>
      <c r="AR882" t="str" cm="1">
        <f t="array" aca="1" ref="AR882" ca="1">_FV(A882,"Instrument type",TRUE)</f>
        <v>ETF</v>
      </c>
    </row>
    <row r="883" spans="1:44" ht="18.75" customHeight="1" x14ac:dyDescent="0.25">
      <c r="A883" t="e" vm="896">
        <v>#VALUE!</v>
      </c>
      <c r="B883" t="s">
        <v>2626</v>
      </c>
      <c r="C883" t="s">
        <v>2627</v>
      </c>
      <c r="D883" s="31" cm="1">
        <f t="array" aca="1" ref="D883" ca="1">_FV(A883,"Last trade time",TRUE)</f>
        <v>45824.843750265623</v>
      </c>
      <c r="E883" s="23" cm="1">
        <f t="array" aca="1" ref="E883" ca="1">_FV(A883,"Price")</f>
        <v>54.28</v>
      </c>
      <c r="F883" s="27" cm="1">
        <f t="array" aca="1" ref="F883" ca="1">_FV(A883,"Change (%)",TRUE)</f>
        <v>1.0989000000000001E-2</v>
      </c>
      <c r="G883" s="26" cm="1">
        <f t="array" aca="1" ref="G883" ca="1">_FV(A883,"Change")</f>
        <v>0.59</v>
      </c>
      <c r="H883" s="23" cm="1">
        <f t="array" aca="1" ref="H883" ca="1">_FV(A883,"Open")</f>
        <v>54.24</v>
      </c>
      <c r="I883" s="23" cm="1">
        <f t="array" aca="1" ref="I883" ca="1">_FV(A883,"Low")</f>
        <v>54.24</v>
      </c>
      <c r="J883" s="23" cm="1">
        <f t="array" aca="1" ref="J883" ca="1">_FV(A883,"High")</f>
        <v>54.46</v>
      </c>
      <c r="K883" s="23" cm="1">
        <f t="array" aca="1" ref="K883" ca="1">_FV(A883,"Previous close",TRUE)</f>
        <v>53.69</v>
      </c>
      <c r="L883" s="26"/>
      <c r="M883" s="23" cm="1">
        <f t="array" aca="1" ref="M883" ca="1">_FV(A883,"52 week low",TRUE)</f>
        <v>39.76</v>
      </c>
      <c r="N883" s="23" cm="1">
        <f t="array" aca="1" ref="N883" ca="1">_FV(A883,"52 week high",TRUE)</f>
        <v>58.33</v>
      </c>
      <c r="O883" s="8" cm="1">
        <f t="array" aca="1" ref="O883" ca="1">_FV(A883,"Volume")</f>
        <v>1913</v>
      </c>
      <c r="P883" s="7" cm="1">
        <f t="array" aca="1" ref="P883" ca="1">_FV(A883,"Volume average",TRUE)</f>
        <v>8431</v>
      </c>
      <c r="Q883" t="s">
        <v>55</v>
      </c>
      <c r="S883" t="s">
        <v>318</v>
      </c>
      <c r="T883" s="25" cm="1">
        <f t="array" aca="1" ref="T883" ca="1">_FV(A883,"Expense ratio",TRUE)</f>
        <v>8.0000000000000002E-3</v>
      </c>
      <c r="U883" s="24" cm="1">
        <f t="array" aca="1" ref="U883" ca="1">_FV(A883,"Market cap",TRUE)</f>
        <v>53312783.729999997</v>
      </c>
      <c r="V883" s="4">
        <v>53311616</v>
      </c>
      <c r="W883" s="4">
        <v>53311616</v>
      </c>
      <c r="Y883" t="s">
        <v>2628</v>
      </c>
      <c r="Z883" s="5">
        <v>54.01</v>
      </c>
      <c r="AA883" s="5">
        <v>10.698017999999999</v>
      </c>
      <c r="AB883" s="19">
        <v>1.72E-2</v>
      </c>
      <c r="AC883" s="4">
        <v>8590</v>
      </c>
      <c r="AE883" s="5">
        <v>36.107791124353739</v>
      </c>
      <c r="AF883" s="19">
        <v>24.065485172493581</v>
      </c>
      <c r="AI883" s="4">
        <v>8590</v>
      </c>
      <c r="AJ883" s="5">
        <v>464117.7</v>
      </c>
      <c r="AL883" s="5">
        <v>58.33</v>
      </c>
      <c r="AM883" s="5">
        <v>39.76</v>
      </c>
      <c r="AN883" t="s">
        <v>47</v>
      </c>
      <c r="AO883" t="str" cm="1">
        <f t="array" aca="1" ref="AO883" ca="1">_FV(A883,"Currency")</f>
        <v>USD</v>
      </c>
      <c r="AP883" t="str" cm="1">
        <f t="array" aca="1" ref="AP883" ca="1">_FV(A883,"Exchange")</f>
        <v>Nasdaq Stock Market</v>
      </c>
      <c r="AQ883" s="6" t="str" cm="1">
        <f t="array" aca="1" ref="AQ883" ca="1">_FV(A883,"Exchange abbreviation",TRUE)</f>
        <v>XNAS</v>
      </c>
      <c r="AR883" t="str" cm="1">
        <f t="array" aca="1" ref="AR883" ca="1">_FV(A883,"Instrument type",TRUE)</f>
        <v>ETF</v>
      </c>
    </row>
    <row r="884" spans="1:44" ht="18.75" customHeight="1" x14ac:dyDescent="0.25">
      <c r="A884" t="e" vm="897">
        <v>#VALUE!</v>
      </c>
      <c r="B884" t="s">
        <v>2629</v>
      </c>
      <c r="C884" t="s">
        <v>2630</v>
      </c>
      <c r="D884" s="31" cm="1">
        <f t="array" aca="1" ref="D884" ca="1">_FV(A884,"Last trade time",TRUE)</f>
        <v>45824.885088240626</v>
      </c>
      <c r="E884" s="23" cm="1">
        <f t="array" aca="1" ref="E884" ca="1">_FV(A884,"Price")</f>
        <v>11.48</v>
      </c>
      <c r="F884" s="27" cm="1">
        <f t="array" aca="1" ref="F884" ca="1">_FV(A884,"Change (%)",TRUE)</f>
        <v>7.0179999999999999E-3</v>
      </c>
      <c r="G884" s="26" cm="1">
        <f t="array" aca="1" ref="G884" ca="1">_FV(A884,"Change")</f>
        <v>0.08</v>
      </c>
      <c r="H884" s="23" cm="1">
        <f t="array" aca="1" ref="H884" ca="1">_FV(A884,"Open")</f>
        <v>11.58</v>
      </c>
      <c r="I884" s="23" cm="1">
        <f t="array" aca="1" ref="I884" ca="1">_FV(A884,"Low")</f>
        <v>11.48</v>
      </c>
      <c r="J884" s="23" cm="1">
        <f t="array" aca="1" ref="J884" ca="1">_FV(A884,"High")</f>
        <v>11.59</v>
      </c>
      <c r="K884" s="23" cm="1">
        <f t="array" aca="1" ref="K884" ca="1">_FV(A884,"Previous close",TRUE)</f>
        <v>11.4</v>
      </c>
      <c r="L884" s="26"/>
      <c r="M884" s="23" cm="1">
        <f t="array" aca="1" ref="M884" ca="1">_FV(A884,"52 week low",TRUE)</f>
        <v>8.99</v>
      </c>
      <c r="N884" s="23" cm="1">
        <f t="array" aca="1" ref="N884" ca="1">_FV(A884,"52 week high",TRUE)</f>
        <v>11.79</v>
      </c>
      <c r="O884" s="8" cm="1">
        <f t="array" aca="1" ref="O884" ca="1">_FV(A884,"Volume")</f>
        <v>52473</v>
      </c>
      <c r="P884" s="7" cm="1">
        <f t="array" aca="1" ref="P884" ca="1">_FV(A884,"Volume average",TRUE)</f>
        <v>52024</v>
      </c>
      <c r="Q884" t="s">
        <v>408</v>
      </c>
      <c r="R884" t="s">
        <v>155</v>
      </c>
      <c r="S884" t="s">
        <v>2631</v>
      </c>
      <c r="T884" s="25" cm="1">
        <f t="array" aca="1" ref="T884" ca="1">_FV(A884,"Expense ratio",TRUE)</f>
        <v>8.0000000000000002E-3</v>
      </c>
      <c r="U884" s="24" cm="1">
        <f t="array" aca="1" ref="U884" ca="1">_FV(A884,"Market cap",TRUE)</f>
        <v>43686318.530000001</v>
      </c>
      <c r="V884" s="4">
        <v>43686320</v>
      </c>
      <c r="W884" s="4">
        <v>43686320</v>
      </c>
      <c r="Y884" t="s">
        <v>2032</v>
      </c>
      <c r="Z884" s="5">
        <v>11.3286</v>
      </c>
      <c r="AA884" s="19">
        <v>9.8595939999999995</v>
      </c>
      <c r="AB884" s="20"/>
      <c r="AC884" s="4">
        <v>51293</v>
      </c>
      <c r="AE884" s="5">
        <v>14.00099406412569</v>
      </c>
      <c r="AF884" s="20"/>
      <c r="AI884" s="4">
        <v>51293</v>
      </c>
      <c r="AJ884" s="5">
        <v>583047.53100000008</v>
      </c>
      <c r="AL884" s="5">
        <v>11.79</v>
      </c>
      <c r="AM884" s="5">
        <v>8.99</v>
      </c>
      <c r="AN884" t="s">
        <v>47</v>
      </c>
      <c r="AO884" t="str" cm="1">
        <f t="array" aca="1" ref="AO884" ca="1">_FV(A884,"Currency")</f>
        <v>USD</v>
      </c>
      <c r="AP884" t="str" cm="1">
        <f t="array" aca="1" ref="AP884" ca="1">_FV(A884,"Exchange")</f>
        <v>NYSE Arca</v>
      </c>
      <c r="AQ884" s="6" t="str" cm="1">
        <f t="array" aca="1" ref="AQ884" ca="1">_FV(A884,"Exchange abbreviation",TRUE)</f>
        <v>ARCX</v>
      </c>
      <c r="AR884" t="str" cm="1">
        <f t="array" aca="1" ref="AR884" ca="1">_FV(A884,"Instrument type",TRUE)</f>
        <v>ETF</v>
      </c>
    </row>
    <row r="885" spans="1:44" ht="18.75" customHeight="1" x14ac:dyDescent="0.25">
      <c r="A885" t="e" vm="898">
        <v>#VALUE!</v>
      </c>
      <c r="B885" t="s">
        <v>2632</v>
      </c>
      <c r="C885" t="s">
        <v>2633</v>
      </c>
      <c r="D885" s="31" cm="1">
        <f t="array" aca="1" ref="D885" ca="1">_FV(A885,"Last trade time",TRUE)</f>
        <v>45824.843750265623</v>
      </c>
      <c r="E885" s="23" cm="1">
        <f t="array" aca="1" ref="E885" ca="1">_FV(A885,"Price")</f>
        <v>40.6</v>
      </c>
      <c r="F885" s="27" cm="1">
        <f t="array" aca="1" ref="F885" ca="1">_FV(A885,"Change (%)",TRUE)</f>
        <v>8.738000000000001E-3</v>
      </c>
      <c r="G885" s="26" cm="1">
        <f t="array" aca="1" ref="G885" ca="1">_FV(A885,"Change")</f>
        <v>0.35170000000000001</v>
      </c>
      <c r="H885" s="23" cm="1">
        <f t="array" aca="1" ref="H885" ca="1">_FV(A885,"Open")</f>
        <v>40.409999999999997</v>
      </c>
      <c r="I885" s="23" cm="1">
        <f t="array" aca="1" ref="I885" ca="1">_FV(A885,"Low")</f>
        <v>40.409999999999997</v>
      </c>
      <c r="J885" s="23" cm="1">
        <f t="array" aca="1" ref="J885" ca="1">_FV(A885,"High")</f>
        <v>40.917499999999997</v>
      </c>
      <c r="K885" s="23" cm="1">
        <f t="array" aca="1" ref="K885" ca="1">_FV(A885,"Previous close",TRUE)</f>
        <v>40.2483</v>
      </c>
      <c r="L885" s="26"/>
      <c r="M885" s="23" cm="1">
        <f t="array" aca="1" ref="M885" ca="1">_FV(A885,"52 week low",TRUE)</f>
        <v>32.31</v>
      </c>
      <c r="N885" s="23" cm="1">
        <f t="array" aca="1" ref="N885" ca="1">_FV(A885,"52 week high",TRUE)</f>
        <v>42.26</v>
      </c>
      <c r="O885" s="8" cm="1">
        <f t="array" aca="1" ref="O885" ca="1">_FV(A885,"Volume")</f>
        <v>8321</v>
      </c>
      <c r="P885" s="7" cm="1">
        <f t="array" aca="1" ref="P885" ca="1">_FV(A885,"Volume average",TRUE)</f>
        <v>23147</v>
      </c>
      <c r="Q885" t="s">
        <v>844</v>
      </c>
      <c r="S885" t="s">
        <v>318</v>
      </c>
      <c r="T885" s="25" cm="1">
        <f t="array" aca="1" ref="T885" ca="1">_FV(A885,"Expense ratio",TRUE)</f>
        <v>8.0000000000000002E-3</v>
      </c>
      <c r="U885" s="24" cm="1">
        <f t="array" aca="1" ref="U885" ca="1">_FV(A885,"Market cap",TRUE)</f>
        <v>241206594.58000001</v>
      </c>
      <c r="V885" s="4">
        <v>241201424</v>
      </c>
      <c r="W885" s="4">
        <v>241201424</v>
      </c>
      <c r="Y885" t="s">
        <v>2536</v>
      </c>
      <c r="Z885" s="5">
        <v>39.97</v>
      </c>
      <c r="AA885" s="5">
        <v>7.7315044000000004</v>
      </c>
      <c r="AB885" s="5">
        <v>3.6299999999999999E-2</v>
      </c>
      <c r="AC885" s="4">
        <v>31150</v>
      </c>
      <c r="AE885" s="5">
        <v>7.7767116078107934</v>
      </c>
      <c r="AF885" s="5">
        <v>2.6288232879793538</v>
      </c>
      <c r="AI885" s="4">
        <v>31150</v>
      </c>
      <c r="AJ885" s="4">
        <v>1240393</v>
      </c>
      <c r="AL885" s="5">
        <v>42.26</v>
      </c>
      <c r="AM885" s="5">
        <v>32.31</v>
      </c>
      <c r="AN885" t="s">
        <v>90</v>
      </c>
      <c r="AO885" t="str" cm="1">
        <f t="array" aca="1" ref="AO885" ca="1">_FV(A885,"Currency")</f>
        <v>USD</v>
      </c>
      <c r="AP885" t="str" cm="1">
        <f t="array" aca="1" ref="AP885" ca="1">_FV(A885,"Exchange")</f>
        <v>Nasdaq Stock Market</v>
      </c>
      <c r="AQ885" s="6" t="str" cm="1">
        <f t="array" aca="1" ref="AQ885" ca="1">_FV(A885,"Exchange abbreviation",TRUE)</f>
        <v>XNAS</v>
      </c>
      <c r="AR885" t="str" cm="1">
        <f t="array" aca="1" ref="AR885" ca="1">_FV(A885,"Instrument type",TRUE)</f>
        <v>ETF</v>
      </c>
    </row>
    <row r="886" spans="1:44" ht="18.75" customHeight="1" x14ac:dyDescent="0.25">
      <c r="A886" t="e" vm="899">
        <v>#VALUE!</v>
      </c>
      <c r="B886" t="s">
        <v>2634</v>
      </c>
      <c r="C886" t="s">
        <v>2635</v>
      </c>
      <c r="D886" s="31" cm="1">
        <f t="array" aca="1" ref="D886" ca="1">_FV(A886,"Last trade time",TRUE)</f>
        <v>45824.840277812502</v>
      </c>
      <c r="E886" s="23" cm="1">
        <f t="array" aca="1" ref="E886" ca="1">_FV(A886,"Price")</f>
        <v>14.7522</v>
      </c>
      <c r="F886" s="27" cm="1">
        <f t="array" aca="1" ref="F886" ca="1">_FV(A886,"Change (%)",TRUE)</f>
        <v>3.019E-3</v>
      </c>
      <c r="G886" s="26" cm="1">
        <f t="array" aca="1" ref="G886" ca="1">_FV(A886,"Change")</f>
        <v>4.4400000000000002E-2</v>
      </c>
      <c r="H886" s="23" cm="1">
        <f t="array" aca="1" ref="H886" ca="1">_FV(A886,"Open")</f>
        <v>14.785</v>
      </c>
      <c r="I886" s="23" cm="1">
        <f t="array" aca="1" ref="I886" ca="1">_FV(A886,"Low")</f>
        <v>14.7522</v>
      </c>
      <c r="J886" s="23" cm="1">
        <f t="array" aca="1" ref="J886" ca="1">_FV(A886,"High")</f>
        <v>14.785</v>
      </c>
      <c r="K886" s="23" cm="1">
        <f t="array" aca="1" ref="K886" ca="1">_FV(A886,"Previous close",TRUE)</f>
        <v>14.707800000000001</v>
      </c>
      <c r="L886" s="26"/>
      <c r="M886" s="23" cm="1">
        <f t="array" aca="1" ref="M886" ca="1">_FV(A886,"52 week low",TRUE)</f>
        <v>12.43</v>
      </c>
      <c r="N886" s="23" cm="1">
        <f t="array" aca="1" ref="N886" ca="1">_FV(A886,"52 week high",TRUE)</f>
        <v>19.61</v>
      </c>
      <c r="O886" s="8" cm="1">
        <f t="array" aca="1" ref="O886" ca="1">_FV(A886,"Volume")</f>
        <v>750</v>
      </c>
      <c r="P886" s="7" cm="1">
        <f t="array" aca="1" ref="P886" ca="1">_FV(A886,"Volume average",TRUE)</f>
        <v>2745</v>
      </c>
      <c r="Q886" t="s">
        <v>1222</v>
      </c>
      <c r="S886" t="s">
        <v>2094</v>
      </c>
      <c r="T886" s="25" cm="1">
        <f t="array" aca="1" ref="T886" ca="1">_FV(A886,"Expense ratio",TRUE)</f>
        <v>8.0000000000000002E-3</v>
      </c>
      <c r="U886" s="24" cm="1">
        <f t="array" aca="1" ref="U886" ca="1">_FV(A886,"Market cap",TRUE)</f>
        <v>17431648.379999999</v>
      </c>
      <c r="V886" s="4">
        <v>17431648</v>
      </c>
      <c r="W886" s="4">
        <v>17431648</v>
      </c>
      <c r="Y886" t="s">
        <v>357</v>
      </c>
      <c r="Z886" s="5">
        <v>14.74</v>
      </c>
      <c r="AA886" s="19">
        <v>12.022428</v>
      </c>
      <c r="AB886" s="5">
        <v>4.0099999999999997E-2</v>
      </c>
      <c r="AC886" s="4">
        <v>3446</v>
      </c>
      <c r="AE886" s="5">
        <v>7.4908856629361642</v>
      </c>
      <c r="AF886" s="5">
        <v>9.6715573241694663</v>
      </c>
      <c r="AI886" s="4">
        <v>3446</v>
      </c>
      <c r="AJ886" s="5">
        <v>50730.288999999997</v>
      </c>
      <c r="AL886" s="5">
        <v>19.61</v>
      </c>
      <c r="AM886" s="5">
        <v>12.43</v>
      </c>
      <c r="AN886" t="s">
        <v>47</v>
      </c>
      <c r="AO886" t="str" cm="1">
        <f t="array" aca="1" ref="AO886" ca="1">_FV(A886,"Currency")</f>
        <v>USD</v>
      </c>
      <c r="AP886" t="str" cm="1">
        <f t="array" aca="1" ref="AP886" ca="1">_FV(A886,"Exchange")</f>
        <v>NYSE Arca</v>
      </c>
      <c r="AQ886" s="6" t="str" cm="1">
        <f t="array" aca="1" ref="AQ886" ca="1">_FV(A886,"Exchange abbreviation",TRUE)</f>
        <v>ARCX</v>
      </c>
      <c r="AR886" t="str" cm="1">
        <f t="array" aca="1" ref="AR886" ca="1">_FV(A886,"Instrument type",TRUE)</f>
        <v>ETF</v>
      </c>
    </row>
    <row r="887" spans="1:44" ht="18.75" customHeight="1" x14ac:dyDescent="0.25">
      <c r="A887" t="e" vm="900">
        <v>#VALUE!</v>
      </c>
      <c r="B887" t="s">
        <v>2636</v>
      </c>
      <c r="C887" t="s">
        <v>2637</v>
      </c>
      <c r="D887" s="31" cm="1">
        <f t="array" aca="1" ref="D887" ca="1">_FV(A887,"Last trade time",TRUE)</f>
        <v>45824.840277812502</v>
      </c>
      <c r="E887" s="23" cm="1">
        <f t="array" aca="1" ref="E887" ca="1">_FV(A887,"Price")</f>
        <v>32.808</v>
      </c>
      <c r="F887" s="27" cm="1">
        <f t="array" aca="1" ref="F887" ca="1">_FV(A887,"Change (%)",TRUE)</f>
        <v>1.3459E-2</v>
      </c>
      <c r="G887" s="26" cm="1">
        <f t="array" aca="1" ref="G887" ca="1">_FV(A887,"Change")</f>
        <v>0.43569999999999998</v>
      </c>
      <c r="H887" s="23" cm="1">
        <f t="array" aca="1" ref="H887" ca="1">_FV(A887,"Open")</f>
        <v>32.549999999999997</v>
      </c>
      <c r="I887" s="23" cm="1">
        <f t="array" aca="1" ref="I887" ca="1">_FV(A887,"Low")</f>
        <v>32.549999999999997</v>
      </c>
      <c r="J887" s="23" cm="1">
        <f t="array" aca="1" ref="J887" ca="1">_FV(A887,"High")</f>
        <v>32.85</v>
      </c>
      <c r="K887" s="23" cm="1">
        <f t="array" aca="1" ref="K887" ca="1">_FV(A887,"Previous close",TRUE)</f>
        <v>32.372300000000003</v>
      </c>
      <c r="L887" s="26"/>
      <c r="M887" s="23" cm="1">
        <f t="array" aca="1" ref="M887" ca="1">_FV(A887,"52 week low",TRUE)</f>
        <v>26.5855</v>
      </c>
      <c r="N887" s="23" cm="1">
        <f t="array" aca="1" ref="N887" ca="1">_FV(A887,"52 week high",TRUE)</f>
        <v>38.939900000000002</v>
      </c>
      <c r="O887" s="8" cm="1">
        <f t="array" aca="1" ref="O887" ca="1">_FV(A887,"Volume")</f>
        <v>5590</v>
      </c>
      <c r="P887" s="7" cm="1">
        <f t="array" aca="1" ref="P887" ca="1">_FV(A887,"Volume average",TRUE)</f>
        <v>2556</v>
      </c>
      <c r="Q887" t="s">
        <v>143</v>
      </c>
      <c r="R887" t="s">
        <v>155</v>
      </c>
      <c r="T887" s="25" cm="1">
        <f t="array" aca="1" ref="T887" ca="1">_FV(A887,"Expense ratio",TRUE)</f>
        <v>8.0000000000000002E-3</v>
      </c>
      <c r="U887" s="24" cm="1">
        <f t="array" aca="1" ref="U887" ca="1">_FV(A887,"Market cap",TRUE)</f>
        <v>25151613.02</v>
      </c>
      <c r="V887" s="16"/>
      <c r="W887" s="16"/>
      <c r="Z887" s="18"/>
      <c r="AB887" s="20"/>
      <c r="AC887" s="21">
        <v>2648</v>
      </c>
      <c r="AE887" s="18"/>
      <c r="AF887" s="20"/>
      <c r="AI887" s="21"/>
      <c r="AJ887" s="18"/>
      <c r="AL887" s="18"/>
      <c r="AM887" s="18"/>
      <c r="AN887" t="s">
        <v>73</v>
      </c>
      <c r="AO887" t="str" cm="1">
        <f t="array" aca="1" ref="AO887" ca="1">_FV(A887,"Currency")</f>
        <v>USD</v>
      </c>
      <c r="AP887" t="str" cm="1">
        <f t="array" aca="1" ref="AP887" ca="1">_FV(A887,"Exchange")</f>
        <v>NYSE Arca</v>
      </c>
      <c r="AQ887" s="6" t="str" cm="1">
        <f t="array" aca="1" ref="AQ887" ca="1">_FV(A887,"Exchange abbreviation",TRUE)</f>
        <v>ARCX</v>
      </c>
      <c r="AR887" t="str" cm="1">
        <f t="array" aca="1" ref="AR887" ca="1">_FV(A887,"Instrument type",TRUE)</f>
        <v>ETF</v>
      </c>
    </row>
    <row r="888" spans="1:44" ht="18.75" customHeight="1" x14ac:dyDescent="0.25">
      <c r="A888" t="e" vm="901">
        <v>#VALUE!</v>
      </c>
      <c r="B888" t="s">
        <v>2638</v>
      </c>
      <c r="C888" t="s">
        <v>2639</v>
      </c>
      <c r="D888" s="31" cm="1">
        <f t="array" aca="1" ref="D888" ca="1">_FV(A888,"Last trade time",TRUE)</f>
        <v>45824.84027780078</v>
      </c>
      <c r="E888" s="23" cm="1">
        <f t="array" aca="1" ref="E888" ca="1">_FV(A888,"Price")</f>
        <v>24.0152</v>
      </c>
      <c r="F888" s="27" cm="1">
        <f t="array" aca="1" ref="F888" ca="1">_FV(A888,"Change (%)",TRUE)</f>
        <v>8.9110000000000005E-3</v>
      </c>
      <c r="G888" s="26" cm="1">
        <f t="array" aca="1" ref="G888" ca="1">_FV(A888,"Change")</f>
        <v>0.21210000000000001</v>
      </c>
      <c r="H888" s="23" cm="1">
        <f t="array" aca="1" ref="H888" ca="1">_FV(A888,"Open")</f>
        <v>24.1401</v>
      </c>
      <c r="I888" s="23" cm="1">
        <f t="array" aca="1" ref="I888" ca="1">_FV(A888,"Low")</f>
        <v>24.0152</v>
      </c>
      <c r="J888" s="23" cm="1">
        <f t="array" aca="1" ref="J888" ca="1">_FV(A888,"High")</f>
        <v>24.16</v>
      </c>
      <c r="K888" s="23" cm="1">
        <f t="array" aca="1" ref="K888" ca="1">_FV(A888,"Previous close",TRUE)</f>
        <v>23.803100000000001</v>
      </c>
      <c r="L888" s="26"/>
      <c r="M888" s="23" cm="1">
        <f t="array" aca="1" ref="M888" ca="1">_FV(A888,"52 week low",TRUE)</f>
        <v>22.07</v>
      </c>
      <c r="N888" s="23" cm="1">
        <f t="array" aca="1" ref="N888" ca="1">_FV(A888,"52 week high",TRUE)</f>
        <v>28.63</v>
      </c>
      <c r="O888" s="8" cm="1">
        <f t="array" aca="1" ref="O888" ca="1">_FV(A888,"Volume")</f>
        <v>8073</v>
      </c>
      <c r="P888" s="7" cm="1">
        <f t="array" aca="1" ref="P888" ca="1">_FV(A888,"Volume average",TRUE)</f>
        <v>12140</v>
      </c>
      <c r="Q888" t="s">
        <v>1096</v>
      </c>
      <c r="S888" t="s">
        <v>2006</v>
      </c>
      <c r="T888" s="25" cm="1">
        <f t="array" aca="1" ref="T888" ca="1">_FV(A888,"Expense ratio",TRUE)</f>
        <v>8.0000000000000002E-3</v>
      </c>
      <c r="U888" s="24" cm="1">
        <f t="array" aca="1" ref="U888" ca="1">_FV(A888,"Market cap",TRUE)</f>
        <v>73699158.890000001</v>
      </c>
      <c r="V888" s="4">
        <v>73699160</v>
      </c>
      <c r="W888" s="4">
        <v>73699160</v>
      </c>
      <c r="Y888" t="s">
        <v>2577</v>
      </c>
      <c r="Z888" s="5">
        <v>24.229800000000001</v>
      </c>
      <c r="AA888" s="19">
        <v>25.108820000000001</v>
      </c>
      <c r="AB888" s="5">
        <v>2.4300002000000001E-2</v>
      </c>
      <c r="AC888" s="4">
        <v>16450</v>
      </c>
      <c r="AE888" s="5">
        <v>-1.47772998959862</v>
      </c>
      <c r="AF888" s="5">
        <v>-10.978108128149071</v>
      </c>
      <c r="AI888" s="4">
        <v>16450</v>
      </c>
      <c r="AJ888" s="5">
        <v>398269.30499999999</v>
      </c>
      <c r="AL888" s="5">
        <v>28.63</v>
      </c>
      <c r="AM888" s="5">
        <v>22.07</v>
      </c>
      <c r="AN888" t="s">
        <v>47</v>
      </c>
      <c r="AO888" t="str" cm="1">
        <f t="array" aca="1" ref="AO888" ca="1">_FV(A888,"Currency")</f>
        <v>USD</v>
      </c>
      <c r="AP888" t="str" cm="1">
        <f t="array" aca="1" ref="AP888" ca="1">_FV(A888,"Exchange")</f>
        <v>NYSE Arca</v>
      </c>
      <c r="AQ888" s="6" t="str" cm="1">
        <f t="array" aca="1" ref="AQ888" ca="1">_FV(A888,"Exchange abbreviation",TRUE)</f>
        <v>ARCX</v>
      </c>
      <c r="AR888" t="str" cm="1">
        <f t="array" aca="1" ref="AR888" ca="1">_FV(A888,"Instrument type",TRUE)</f>
        <v>ETF</v>
      </c>
    </row>
    <row r="889" spans="1:44" ht="18.75" customHeight="1" x14ac:dyDescent="0.25">
      <c r="A889" t="e" vm="902">
        <v>#VALUE!</v>
      </c>
      <c r="B889" t="s">
        <v>2640</v>
      </c>
      <c r="C889" t="s">
        <v>2641</v>
      </c>
      <c r="D889" s="31" cm="1">
        <f t="array" aca="1" ref="D889" ca="1">_FV(A889,"Last trade time",TRUE)</f>
        <v>45824.840277789066</v>
      </c>
      <c r="E889" s="23" cm="1">
        <f t="array" aca="1" ref="E889" ca="1">_FV(A889,"Price")</f>
        <v>20.874199999999998</v>
      </c>
      <c r="F889" s="27" cm="1">
        <f t="array" aca="1" ref="F889" ca="1">_FV(A889,"Change (%)",TRUE)</f>
        <v>8.6099999999999996E-3</v>
      </c>
      <c r="G889" s="26" cm="1">
        <f t="array" aca="1" ref="G889" ca="1">_FV(A889,"Change")</f>
        <v>0.1782</v>
      </c>
      <c r="H889" s="23" cm="1">
        <f t="array" aca="1" ref="H889" ca="1">_FV(A889,"Open")</f>
        <v>20.83</v>
      </c>
      <c r="I889" s="23" cm="1">
        <f t="array" aca="1" ref="I889" ca="1">_FV(A889,"Low")</f>
        <v>20.83</v>
      </c>
      <c r="J889" s="23" cm="1">
        <f t="array" aca="1" ref="J889" ca="1">_FV(A889,"High")</f>
        <v>20.95</v>
      </c>
      <c r="K889" s="23" cm="1">
        <f t="array" aca="1" ref="K889" ca="1">_FV(A889,"Previous close",TRUE)</f>
        <v>20.696000000000002</v>
      </c>
      <c r="L889" s="26"/>
      <c r="M889" s="23" cm="1">
        <f t="array" aca="1" ref="M889" ca="1">_FV(A889,"52 week low",TRUE)</f>
        <v>17.809999999999999</v>
      </c>
      <c r="N889" s="23" cm="1">
        <f t="array" aca="1" ref="N889" ca="1">_FV(A889,"52 week high",TRUE)</f>
        <v>23.87</v>
      </c>
      <c r="O889" s="8" cm="1">
        <f t="array" aca="1" ref="O889" ca="1">_FV(A889,"Volume")</f>
        <v>1983</v>
      </c>
      <c r="P889" s="7" cm="1">
        <f t="array" aca="1" ref="P889" ca="1">_FV(A889,"Volume average",TRUE)</f>
        <v>7799</v>
      </c>
      <c r="Q889" t="s">
        <v>143</v>
      </c>
      <c r="T889" s="25" cm="1">
        <f t="array" aca="1" ref="T889" ca="1">_FV(A889,"Expense ratio",TRUE)</f>
        <v>8.0000000000000002E-3</v>
      </c>
      <c r="U889" s="24" cm="1">
        <f t="array" aca="1" ref="U889" ca="1">_FV(A889,"Market cap",TRUE)</f>
        <v>18190355.379999999</v>
      </c>
      <c r="V889" s="16"/>
      <c r="W889" s="16"/>
      <c r="Z889" s="18"/>
      <c r="AB889" s="20"/>
      <c r="AC889" s="21">
        <v>7114</v>
      </c>
      <c r="AE889" s="18"/>
      <c r="AF889" s="20"/>
      <c r="AI889" s="21"/>
      <c r="AJ889" s="18"/>
      <c r="AL889" s="18"/>
      <c r="AM889" s="18"/>
      <c r="AN889" t="s">
        <v>73</v>
      </c>
      <c r="AO889" t="str" cm="1">
        <f t="array" aca="1" ref="AO889" ca="1">_FV(A889,"Currency")</f>
        <v>USD</v>
      </c>
      <c r="AP889" t="str" cm="1">
        <f t="array" aca="1" ref="AP889" ca="1">_FV(A889,"Exchange")</f>
        <v>NYSE Arca</v>
      </c>
      <c r="AQ889" s="6" t="str" cm="1">
        <f t="array" aca="1" ref="AQ889" ca="1">_FV(A889,"Exchange abbreviation",TRUE)</f>
        <v>ARCX</v>
      </c>
      <c r="AR889" t="str" cm="1">
        <f t="array" aca="1" ref="AR889" ca="1">_FV(A889,"Instrument type",TRUE)</f>
        <v>ETF</v>
      </c>
    </row>
    <row r="890" spans="1:44" ht="18.75" customHeight="1" x14ac:dyDescent="0.25">
      <c r="A890" t="e" vm="903">
        <v>#VALUE!</v>
      </c>
      <c r="B890" t="s">
        <v>2642</v>
      </c>
      <c r="C890" t="s">
        <v>2643</v>
      </c>
      <c r="D890" s="31" cm="1">
        <f t="array" aca="1" ref="D890" ca="1">_FV(A890,"Last trade time",TRUE)</f>
        <v>45824.843750265623</v>
      </c>
      <c r="E890" s="23" cm="1">
        <f t="array" aca="1" ref="E890" ca="1">_FV(A890,"Price")</f>
        <v>46.33</v>
      </c>
      <c r="F890" s="27" cm="1">
        <f t="array" aca="1" ref="F890" ca="1">_FV(A890,"Change (%)",TRUE)</f>
        <v>5.8620000000000009E-3</v>
      </c>
      <c r="G890" s="26" cm="1">
        <f t="array" aca="1" ref="G890" ca="1">_FV(A890,"Change")</f>
        <v>0.27</v>
      </c>
      <c r="H890" s="23" cm="1">
        <f t="array" aca="1" ref="H890" ca="1">_FV(A890,"Open")</f>
        <v>46.62</v>
      </c>
      <c r="I890" s="23" cm="1">
        <f t="array" aca="1" ref="I890" ca="1">_FV(A890,"Low")</f>
        <v>46.11</v>
      </c>
      <c r="J890" s="23" cm="1">
        <f t="array" aca="1" ref="J890" ca="1">_FV(A890,"High")</f>
        <v>46.71</v>
      </c>
      <c r="K890" s="23" cm="1">
        <f t="array" aca="1" ref="K890" ca="1">_FV(A890,"Previous close",TRUE)</f>
        <v>46.06</v>
      </c>
      <c r="L890" s="26"/>
      <c r="M890" s="23" cm="1">
        <f t="array" aca="1" ref="M890" ca="1">_FV(A890,"52 week low",TRUE)</f>
        <v>35.979999999999997</v>
      </c>
      <c r="N890" s="23" cm="1">
        <f t="array" aca="1" ref="N890" ca="1">_FV(A890,"52 week high",TRUE)</f>
        <v>46.71</v>
      </c>
      <c r="O890" s="8" cm="1">
        <f t="array" aca="1" ref="O890" ca="1">_FV(A890,"Volume")</f>
        <v>5898</v>
      </c>
      <c r="P890" s="7" cm="1">
        <f t="array" aca="1" ref="P890" ca="1">_FV(A890,"Volume average",TRUE)</f>
        <v>7845</v>
      </c>
      <c r="Q890" t="s">
        <v>2613</v>
      </c>
      <c r="S890" t="s">
        <v>318</v>
      </c>
      <c r="T890" s="25" cm="1">
        <f t="array" aca="1" ref="T890" ca="1">_FV(A890,"Expense ratio",TRUE)</f>
        <v>8.0000000000000002E-3</v>
      </c>
      <c r="U890" s="24" cm="1">
        <f t="array" aca="1" ref="U890" ca="1">_FV(A890,"Market cap",TRUE)</f>
        <v>56798957.740000002</v>
      </c>
      <c r="V890" s="4">
        <v>56797716</v>
      </c>
      <c r="W890" s="4">
        <v>56797716</v>
      </c>
      <c r="Y890" t="s">
        <v>2533</v>
      </c>
      <c r="Z890" s="5">
        <v>46.09</v>
      </c>
      <c r="AA890" s="5">
        <v>13.774751</v>
      </c>
      <c r="AB890" s="5">
        <v>3.3500000000000002E-2</v>
      </c>
      <c r="AC890" s="4">
        <v>5982</v>
      </c>
      <c r="AE890" s="5">
        <v>22.9073310284871</v>
      </c>
      <c r="AF890" s="5">
        <v>22.350838913966939</v>
      </c>
      <c r="AI890" s="4">
        <v>5982</v>
      </c>
      <c r="AJ890" s="5">
        <v>276547.86</v>
      </c>
      <c r="AL890" s="5">
        <v>46.42</v>
      </c>
      <c r="AM890" s="5">
        <v>35.979999999999997</v>
      </c>
      <c r="AN890" t="s">
        <v>47</v>
      </c>
      <c r="AO890" t="str" cm="1">
        <f t="array" aca="1" ref="AO890" ca="1">_FV(A890,"Currency")</f>
        <v>USD</v>
      </c>
      <c r="AP890" t="str" cm="1">
        <f t="array" aca="1" ref="AP890" ca="1">_FV(A890,"Exchange")</f>
        <v>Nasdaq Stock Market</v>
      </c>
      <c r="AQ890" s="6" t="str" cm="1">
        <f t="array" aca="1" ref="AQ890" ca="1">_FV(A890,"Exchange abbreviation",TRUE)</f>
        <v>XNAS</v>
      </c>
      <c r="AR890" t="str" cm="1">
        <f t="array" aca="1" ref="AR890" ca="1">_FV(A890,"Instrument type",TRUE)</f>
        <v>ETF</v>
      </c>
    </row>
    <row r="891" spans="1:44" ht="18.75" customHeight="1" x14ac:dyDescent="0.25">
      <c r="A891" t="e" vm="904">
        <v>#VALUE!</v>
      </c>
      <c r="B891" t="s">
        <v>2644</v>
      </c>
      <c r="C891" t="s">
        <v>2645</v>
      </c>
      <c r="D891" s="31" cm="1">
        <f t="array" aca="1" ref="D891" ca="1">_FV(A891,"Last trade time",TRUE)</f>
        <v>45824.843750265623</v>
      </c>
      <c r="E891" s="23" cm="1">
        <f t="array" aca="1" ref="E891" ca="1">_FV(A891,"Price")</f>
        <v>75.510000000000005</v>
      </c>
      <c r="F891" s="27" cm="1">
        <f t="array" aca="1" ref="F891" ca="1">_FV(A891,"Change (%)",TRUE)</f>
        <v>-5.5310000000000003E-3</v>
      </c>
      <c r="G891" s="26" cm="1">
        <f t="array" aca="1" ref="G891" ca="1">_FV(A891,"Change")</f>
        <v>-0.42</v>
      </c>
      <c r="H891" s="23" cm="1">
        <f t="array" aca="1" ref="H891" ca="1">_FV(A891,"Open")</f>
        <v>76.040000000000006</v>
      </c>
      <c r="I891" s="23" cm="1">
        <f t="array" aca="1" ref="I891" ca="1">_FV(A891,"Low")</f>
        <v>75.510000000000005</v>
      </c>
      <c r="J891" s="23" cm="1">
        <f t="array" aca="1" ref="J891" ca="1">_FV(A891,"High")</f>
        <v>76.069999999999993</v>
      </c>
      <c r="K891" s="23" cm="1">
        <f t="array" aca="1" ref="K891" ca="1">_FV(A891,"Previous close",TRUE)</f>
        <v>75.930000000000007</v>
      </c>
      <c r="L891" s="26"/>
      <c r="M891" s="23" cm="1">
        <f t="array" aca="1" ref="M891" ca="1">_FV(A891,"52 week low",TRUE)</f>
        <v>61.24</v>
      </c>
      <c r="N891" s="23" cm="1">
        <f t="array" aca="1" ref="N891" ca="1">_FV(A891,"52 week high",TRUE)</f>
        <v>77.093400000000003</v>
      </c>
      <c r="O891" s="8" cm="1">
        <f t="array" aca="1" ref="O891" ca="1">_FV(A891,"Volume")</f>
        <v>2663</v>
      </c>
      <c r="P891" s="7" cm="1">
        <f t="array" aca="1" ref="P891" ca="1">_FV(A891,"Volume average",TRUE)</f>
        <v>2269</v>
      </c>
      <c r="Q891" t="s">
        <v>119</v>
      </c>
      <c r="T891" s="25" cm="1">
        <f t="array" aca="1" ref="T891" ca="1">_FV(A891,"Expense ratio",TRUE)</f>
        <v>8.0000000000000002E-3</v>
      </c>
      <c r="U891" s="24" cm="1">
        <f t="array" aca="1" ref="U891" ca="1">_FV(A891,"Market cap",TRUE)</f>
        <v>68131618.060000002</v>
      </c>
      <c r="V891" s="16"/>
      <c r="W891" s="16"/>
      <c r="Z891" s="18"/>
      <c r="AA891" s="20"/>
      <c r="AB891" s="20"/>
      <c r="AC891" s="21">
        <v>2416</v>
      </c>
      <c r="AE891" s="18"/>
      <c r="AF891" s="20"/>
      <c r="AI891" s="21"/>
      <c r="AJ891" s="18"/>
      <c r="AL891" s="18"/>
      <c r="AM891" s="18"/>
      <c r="AN891" t="s">
        <v>73</v>
      </c>
      <c r="AO891" t="str" cm="1">
        <f t="array" aca="1" ref="AO891" ca="1">_FV(A891,"Currency")</f>
        <v>USD</v>
      </c>
      <c r="AP891" t="str" cm="1">
        <f t="array" aca="1" ref="AP891" ca="1">_FV(A891,"Exchange")</f>
        <v>Nasdaq Stock Market</v>
      </c>
      <c r="AQ891" s="6" t="str" cm="1">
        <f t="array" aca="1" ref="AQ891" ca="1">_FV(A891,"Exchange abbreviation",TRUE)</f>
        <v>XNAS</v>
      </c>
      <c r="AR891" t="str" cm="1">
        <f t="array" aca="1" ref="AR891" ca="1">_FV(A891,"Instrument type",TRUE)</f>
        <v>ETF</v>
      </c>
    </row>
    <row r="892" spans="1:44" ht="18.75" customHeight="1" x14ac:dyDescent="0.25">
      <c r="A892" t="e" vm="905">
        <v>#VALUE!</v>
      </c>
      <c r="B892" t="s">
        <v>2646</v>
      </c>
      <c r="C892" t="s">
        <v>2647</v>
      </c>
      <c r="D892" s="31" cm="1">
        <f t="array" aca="1" ref="D892" ca="1">_FV(A892,"Last trade time",TRUE)</f>
        <v>45824.940382685156</v>
      </c>
      <c r="E892" s="23" cm="1">
        <f t="array" aca="1" ref="E892" ca="1">_FV(A892,"Price")</f>
        <v>18.565000000000001</v>
      </c>
      <c r="F892" s="27" cm="1">
        <f t="array" aca="1" ref="F892" ca="1">_FV(A892,"Change (%)",TRUE)</f>
        <v>1.2267999999999999E-2</v>
      </c>
      <c r="G892" s="26" cm="1">
        <f t="array" aca="1" ref="G892" ca="1">_FV(A892,"Change")</f>
        <v>0.22500000000000001</v>
      </c>
      <c r="H892" s="23" cm="1">
        <f t="array" aca="1" ref="H892" ca="1">_FV(A892,"Open")</f>
        <v>18.329999999999998</v>
      </c>
      <c r="I892" s="23" cm="1">
        <f t="array" aca="1" ref="I892" ca="1">_FV(A892,"Low")</f>
        <v>18.329999999999998</v>
      </c>
      <c r="J892" s="23" cm="1">
        <f t="array" aca="1" ref="J892" ca="1">_FV(A892,"High")</f>
        <v>18.75</v>
      </c>
      <c r="K892" s="23" cm="1">
        <f t="array" aca="1" ref="K892" ca="1">_FV(A892,"Previous close",TRUE)</f>
        <v>18.34</v>
      </c>
      <c r="L892" s="26"/>
      <c r="M892" s="23" cm="1">
        <f t="array" aca="1" ref="M892" ca="1">_FV(A892,"52 week low",TRUE)</f>
        <v>16.114999999999998</v>
      </c>
      <c r="N892" s="23" cm="1">
        <f t="array" aca="1" ref="N892" ca="1">_FV(A892,"52 week high",TRUE)</f>
        <v>45.42</v>
      </c>
      <c r="O892" s="8" cm="1">
        <f t="array" aca="1" ref="O892" ca="1">_FV(A892,"Volume")</f>
        <v>20221</v>
      </c>
      <c r="P892" s="7" cm="1">
        <f t="array" aca="1" ref="P892" ca="1">_FV(A892,"Volume average",TRUE)</f>
        <v>28720</v>
      </c>
      <c r="Q892" t="s">
        <v>1293</v>
      </c>
      <c r="S892" t="s">
        <v>2648</v>
      </c>
      <c r="T892" s="25" cm="1">
        <f t="array" aca="1" ref="T892" ca="1">_FV(A892,"Expense ratio",TRUE)</f>
        <v>8.0000000000000002E-3</v>
      </c>
      <c r="U892" s="24" cm="1">
        <f t="array" aca="1" ref="U892" ca="1">_FV(A892,"Market cap",TRUE)</f>
        <v>106211332.70999999</v>
      </c>
      <c r="V892" s="4">
        <v>106211328</v>
      </c>
      <c r="W892" s="4">
        <v>106211328</v>
      </c>
      <c r="Y892" t="s">
        <v>2649</v>
      </c>
      <c r="Z892" s="5">
        <v>19.0806</v>
      </c>
      <c r="AA892" s="20"/>
      <c r="AB892" s="5">
        <v>0.1608</v>
      </c>
      <c r="AC892" s="4">
        <v>47265</v>
      </c>
      <c r="AE892" s="5">
        <v>-33.33333557832939</v>
      </c>
      <c r="AF892" s="5">
        <v>-55.263662887235867</v>
      </c>
      <c r="AI892" s="4">
        <v>47265</v>
      </c>
      <c r="AJ892" s="5">
        <v>896144.4</v>
      </c>
      <c r="AL892" s="5">
        <v>45.42</v>
      </c>
      <c r="AM892" s="5">
        <v>3.17</v>
      </c>
      <c r="AN892" t="s">
        <v>47</v>
      </c>
      <c r="AO892" t="str" cm="1">
        <f t="array" aca="1" ref="AO892" ca="1">_FV(A892,"Currency")</f>
        <v>USD</v>
      </c>
      <c r="AP892" t="str" cm="1">
        <f t="array" aca="1" ref="AP892" ca="1">_FV(A892,"Exchange")</f>
        <v>NYSE Arca</v>
      </c>
      <c r="AQ892" s="6" t="str" cm="1">
        <f t="array" aca="1" ref="AQ892" ca="1">_FV(A892,"Exchange abbreviation",TRUE)</f>
        <v>ARCX</v>
      </c>
      <c r="AR892" t="str" cm="1">
        <f t="array" aca="1" ref="AR892" ca="1">_FV(A892,"Instrument type",TRUE)</f>
        <v>ETF</v>
      </c>
    </row>
    <row r="893" spans="1:44" ht="18.75" customHeight="1" x14ac:dyDescent="0.25">
      <c r="A893" t="e" vm="906">
        <v>#VALUE!</v>
      </c>
      <c r="B893" t="s">
        <v>2650</v>
      </c>
      <c r="C893" t="s">
        <v>2651</v>
      </c>
      <c r="D893" s="31" t="e" cm="1" vm="1">
        <f t="array" ref="D893">_FV(A893,"Last trade time",TRUE)</f>
        <v>#VALUE!</v>
      </c>
      <c r="E893" s="23" t="e" cm="1" vm="2">
        <f t="array" ref="E893">_FV(A893,"Price")</f>
        <v>#VALUE!</v>
      </c>
      <c r="F893" s="27" t="e" cm="1" vm="3">
        <f t="array" ref="F893">_FV(A893,"Change (%)",TRUE)</f>
        <v>#VALUE!</v>
      </c>
      <c r="G893" s="26" t="e" cm="1" vm="4">
        <f t="array" ref="G893">_FV(A893,"Change")</f>
        <v>#VALUE!</v>
      </c>
      <c r="H893" s="23" t="e" cm="1" vm="5">
        <f t="array" ref="H893">_FV(A893,"Open")</f>
        <v>#VALUE!</v>
      </c>
      <c r="I893" s="23" t="e" cm="1" vm="6">
        <f t="array" ref="I893">_FV(A893,"Low")</f>
        <v>#VALUE!</v>
      </c>
      <c r="J893" s="23" t="e" cm="1" vm="7">
        <f t="array" ref="J893">_FV(A893,"High")</f>
        <v>#VALUE!</v>
      </c>
      <c r="K893" s="23" t="e" cm="1" vm="8">
        <f t="array" ref="K893">_FV(A893,"Previous close",TRUE)</f>
        <v>#VALUE!</v>
      </c>
      <c r="L893" s="26"/>
      <c r="M893" s="23" t="e" cm="1" vm="9">
        <f t="array" ref="M893">_FV(A893,"52 week low",TRUE)</f>
        <v>#VALUE!</v>
      </c>
      <c r="N893" s="23" t="e" cm="1" vm="10">
        <f t="array" ref="N893">_FV(A893,"52 week high",TRUE)</f>
        <v>#VALUE!</v>
      </c>
      <c r="O893" s="8" t="e" cm="1" vm="11">
        <f t="array" ref="O893">_FV(A893,"Volume")</f>
        <v>#VALUE!</v>
      </c>
      <c r="P893" s="7" t="e" cm="1" vm="12">
        <f t="array" ref="P893">_FV(A893,"Volume average",TRUE)</f>
        <v>#VALUE!</v>
      </c>
      <c r="Q893" t="s">
        <v>119</v>
      </c>
      <c r="T893" s="25" cm="1">
        <f t="array" aca="1" ref="T893" ca="1">_FV(A893,"Expense ratio",TRUE)</f>
        <v>7.9000000000000008E-3</v>
      </c>
      <c r="U893" s="24" t="e" cm="1" vm="14">
        <f t="array" ref="U893">_FV(A893,"Market cap",TRUE)</f>
        <v>#VALUE!</v>
      </c>
      <c r="V893" s="16"/>
      <c r="W893" s="16"/>
      <c r="Z893" s="18"/>
      <c r="AA893" s="20"/>
      <c r="AB893" s="20"/>
      <c r="AC893" s="21" t="e" vm="12">
        <v>#VALUE!</v>
      </c>
      <c r="AE893" s="18"/>
      <c r="AF893" s="20"/>
      <c r="AH893" s="16"/>
      <c r="AI893" s="21"/>
      <c r="AJ893" s="18"/>
      <c r="AL893" s="18"/>
      <c r="AM893" s="18"/>
      <c r="AN893" t="s">
        <v>73</v>
      </c>
      <c r="AO893" t="e" cm="1" vm="15">
        <f t="array" ref="AO893">_FV(A893,"Currency")</f>
        <v>#VALUE!</v>
      </c>
      <c r="AP893" t="str" cm="1">
        <f t="array" aca="1" ref="AP893" ca="1">_FV(A893,"Exchange")</f>
        <v>CBOE BZX Exchange</v>
      </c>
      <c r="AQ893" s="6" t="str" cm="1">
        <f t="array" aca="1" ref="AQ893" ca="1">_FV(A893,"Exchange abbreviation",TRUE)</f>
        <v>BATS</v>
      </c>
      <c r="AR893" t="str" cm="1">
        <f t="array" aca="1" ref="AR893" ca="1">_FV(A893,"Instrument type",TRUE)</f>
        <v>ETF</v>
      </c>
    </row>
    <row r="894" spans="1:44" ht="18.75" customHeight="1" x14ac:dyDescent="0.25">
      <c r="A894" t="e" vm="907">
        <v>#VALUE!</v>
      </c>
      <c r="B894" t="s">
        <v>2652</v>
      </c>
      <c r="C894" t="s">
        <v>2653</v>
      </c>
      <c r="D894" s="31" cm="1">
        <f t="array" aca="1" ref="D894" ca="1">_FV(A894,"Last trade time",TRUE)</f>
        <v>45824.84027780078</v>
      </c>
      <c r="E894" s="23" cm="1">
        <f t="array" aca="1" ref="E894" ca="1">_FV(A894,"Price")</f>
        <v>29.094999999999999</v>
      </c>
      <c r="F894" s="27" cm="1">
        <f t="array" aca="1" ref="F894" ca="1">_FV(A894,"Change (%)",TRUE)</f>
        <v>1.1789000000000001E-2</v>
      </c>
      <c r="G894" s="26" cm="1">
        <f t="array" aca="1" ref="G894" ca="1">_FV(A894,"Change")</f>
        <v>0.33900000000000002</v>
      </c>
      <c r="H894" s="23" cm="1">
        <f t="array" aca="1" ref="H894" ca="1">_FV(A894,"Open")</f>
        <v>29.094999999999999</v>
      </c>
      <c r="I894" s="23" cm="1">
        <f t="array" aca="1" ref="I894" ca="1">_FV(A894,"Low")</f>
        <v>29.094999999999999</v>
      </c>
      <c r="J894" s="23" cm="1">
        <f t="array" aca="1" ref="J894" ca="1">_FV(A894,"High")</f>
        <v>29.094999999999999</v>
      </c>
      <c r="K894" s="23" cm="1">
        <f t="array" aca="1" ref="K894" ca="1">_FV(A894,"Previous close",TRUE)</f>
        <v>28.756</v>
      </c>
      <c r="L894" s="26"/>
      <c r="M894" s="23" cm="1">
        <f t="array" aca="1" ref="M894" ca="1">_FV(A894,"52 week low",TRUE)</f>
        <v>23.76</v>
      </c>
      <c r="N894" s="23" cm="1">
        <f t="array" aca="1" ref="N894" ca="1">_FV(A894,"52 week high",TRUE)</f>
        <v>33.159999999999997</v>
      </c>
      <c r="O894" s="8" cm="1">
        <f t="array" aca="1" ref="O894" ca="1">_FV(A894,"Volume")</f>
        <v>3</v>
      </c>
      <c r="P894" s="7" cm="1">
        <f t="array" aca="1" ref="P894" ca="1">_FV(A894,"Volume average",TRUE)</f>
        <v>119</v>
      </c>
      <c r="Q894" t="s">
        <v>464</v>
      </c>
      <c r="T894" s="25" cm="1">
        <f t="array" aca="1" ref="T894" ca="1">_FV(A894,"Expense ratio",TRUE)</f>
        <v>7.9000000000000008E-3</v>
      </c>
      <c r="U894" s="24" cm="1">
        <f t="array" aca="1" ref="U894" ca="1">_FV(A894,"Market cap",TRUE)</f>
        <v>9688354.9199999999</v>
      </c>
      <c r="V894" s="16"/>
      <c r="W894" s="16"/>
      <c r="Z894" s="5">
        <v>28.560500000000001</v>
      </c>
      <c r="AA894" s="20"/>
      <c r="AB894" s="20"/>
      <c r="AC894" s="4">
        <v>113</v>
      </c>
      <c r="AE894" s="5">
        <v>8.2307055592610201</v>
      </c>
      <c r="AF894" s="20"/>
      <c r="AI894" s="4">
        <v>157</v>
      </c>
      <c r="AJ894" s="5">
        <v>4446.3342000000002</v>
      </c>
      <c r="AL894" s="5">
        <v>33.159999999999997</v>
      </c>
      <c r="AM894" s="5">
        <v>23.76</v>
      </c>
      <c r="AN894" t="s">
        <v>47</v>
      </c>
      <c r="AO894" t="str" cm="1">
        <f t="array" aca="1" ref="AO894" ca="1">_FV(A894,"Currency")</f>
        <v>USD</v>
      </c>
      <c r="AP894" t="str" cm="1">
        <f t="array" aca="1" ref="AP894" ca="1">_FV(A894,"Exchange")</f>
        <v>NYSE Arca</v>
      </c>
      <c r="AQ894" s="6" t="str" cm="1">
        <f t="array" aca="1" ref="AQ894" ca="1">_FV(A894,"Exchange abbreviation",TRUE)</f>
        <v>ARCX</v>
      </c>
      <c r="AR894" t="str" cm="1">
        <f t="array" aca="1" ref="AR894" ca="1">_FV(A894,"Instrument type",TRUE)</f>
        <v>ETF</v>
      </c>
    </row>
    <row r="895" spans="1:44" ht="18.75" customHeight="1" x14ac:dyDescent="0.25">
      <c r="A895" t="e" vm="908">
        <v>#VALUE!</v>
      </c>
      <c r="B895" t="s">
        <v>2654</v>
      </c>
      <c r="C895" t="s">
        <v>2655</v>
      </c>
      <c r="D895" s="31" cm="1">
        <f t="array" aca="1" ref="D895" ca="1">_FV(A895,"Last trade time",TRUE)</f>
        <v>45824.86954997656</v>
      </c>
      <c r="E895" s="23" cm="1">
        <f t="array" aca="1" ref="E895" ca="1">_FV(A895,"Price")</f>
        <v>28.9604</v>
      </c>
      <c r="F895" s="27" cm="1">
        <f t="array" aca="1" ref="F895" ca="1">_FV(A895,"Change (%)",TRUE)</f>
        <v>1.6201E-2</v>
      </c>
      <c r="G895" s="26" cm="1">
        <f t="array" aca="1" ref="G895" ca="1">_FV(A895,"Change")</f>
        <v>0.4617</v>
      </c>
      <c r="H895" s="23" cm="1">
        <f t="array" aca="1" ref="H895" ca="1">_FV(A895,"Open")</f>
        <v>28.9604</v>
      </c>
      <c r="I895" s="23" cm="1">
        <f t="array" aca="1" ref="I895" ca="1">_FV(A895,"Low")</f>
        <v>28.9604</v>
      </c>
      <c r="J895" s="23" cm="1">
        <f t="array" aca="1" ref="J895" ca="1">_FV(A895,"High")</f>
        <v>28.9604</v>
      </c>
      <c r="K895" s="23" cm="1">
        <f t="array" aca="1" ref="K895" ca="1">_FV(A895,"Previous close",TRUE)</f>
        <v>28.498699999999999</v>
      </c>
      <c r="L895" s="26"/>
      <c r="M895" s="23" cm="1">
        <f t="array" aca="1" ref="M895" ca="1">_FV(A895,"52 week low",TRUE)</f>
        <v>21.3</v>
      </c>
      <c r="N895" s="23" cm="1">
        <f t="array" aca="1" ref="N895" ca="1">_FV(A895,"52 week high",TRUE)</f>
        <v>29.667999999999999</v>
      </c>
      <c r="O895" s="8" cm="1">
        <f t="array" aca="1" ref="O895" ca="1">_FV(A895,"Volume")</f>
        <v>45</v>
      </c>
      <c r="P895" s="7" cm="1">
        <f t="array" aca="1" ref="P895" ca="1">_FV(A895,"Volume average",TRUE)</f>
        <v>106</v>
      </c>
      <c r="Q895" t="s">
        <v>1617</v>
      </c>
      <c r="S895" t="s">
        <v>2473</v>
      </c>
      <c r="T895" s="25" cm="1">
        <f t="array" aca="1" ref="T895" ca="1">_FV(A895,"Expense ratio",TRUE)</f>
        <v>7.9000000000000008E-3</v>
      </c>
      <c r="U895" s="24" cm="1">
        <f t="array" aca="1" ref="U895" ca="1">_FV(A895,"Market cap",TRUE)</f>
        <v>6713906.5700000003</v>
      </c>
      <c r="V895" s="4">
        <v>6713906</v>
      </c>
      <c r="W895" s="4">
        <v>6713906</v>
      </c>
      <c r="Y895" t="s">
        <v>2656</v>
      </c>
      <c r="Z895" s="5">
        <v>27.52</v>
      </c>
      <c r="AA895" s="5">
        <v>17.809678999999999</v>
      </c>
      <c r="AB895" s="5">
        <v>9.4000000000000004E-3</v>
      </c>
      <c r="AC895" s="4">
        <v>136</v>
      </c>
      <c r="AE895" s="5">
        <v>3.232274186535244</v>
      </c>
      <c r="AF895" s="5">
        <v>-4.7768995313840366</v>
      </c>
      <c r="AI895" s="4">
        <v>136</v>
      </c>
      <c r="AJ895" s="5">
        <v>3756.4832000000001</v>
      </c>
      <c r="AL895" s="5">
        <v>29.667999999999999</v>
      </c>
      <c r="AM895" s="5">
        <v>21.3</v>
      </c>
      <c r="AN895" t="s">
        <v>47</v>
      </c>
      <c r="AO895" t="str" cm="1">
        <f t="array" aca="1" ref="AO895" ca="1">_FV(A895,"Currency")</f>
        <v>USD</v>
      </c>
      <c r="AP895" t="str" cm="1">
        <f t="array" aca="1" ref="AP895" ca="1">_FV(A895,"Exchange")</f>
        <v>NYSE Arca</v>
      </c>
      <c r="AQ895" s="6" t="str" cm="1">
        <f t="array" aca="1" ref="AQ895" ca="1">_FV(A895,"Exchange abbreviation",TRUE)</f>
        <v>ARCX</v>
      </c>
      <c r="AR895" t="str" cm="1">
        <f t="array" aca="1" ref="AR895" ca="1">_FV(A895,"Instrument type",TRUE)</f>
        <v>ETF</v>
      </c>
    </row>
    <row r="896" spans="1:44" ht="18.75" customHeight="1" x14ac:dyDescent="0.25">
      <c r="A896" t="e" vm="909">
        <v>#VALUE!</v>
      </c>
      <c r="B896" t="s">
        <v>2657</v>
      </c>
      <c r="C896" t="s">
        <v>2658</v>
      </c>
      <c r="D896" s="31" cm="1">
        <f t="array" aca="1" ref="D896" ca="1">_FV(A896,"Last trade time",TRUE)</f>
        <v>45824.84027780078</v>
      </c>
      <c r="E896" s="23" cm="1">
        <f t="array" aca="1" ref="E896" ca="1">_FV(A896,"Price")</f>
        <v>33.804900000000004</v>
      </c>
      <c r="F896" s="27" cm="1">
        <f t="array" aca="1" ref="F896" ca="1">_FV(A896,"Change (%)",TRUE)</f>
        <v>2.2559999999999998E-3</v>
      </c>
      <c r="G896" s="26" cm="1">
        <f t="array" aca="1" ref="G896" ca="1">_FV(A896,"Change")</f>
        <v>7.6100000000000001E-2</v>
      </c>
      <c r="H896" s="23" cm="1">
        <f t="array" aca="1" ref="H896" ca="1">_FV(A896,"Open")</f>
        <v>33.804900000000004</v>
      </c>
      <c r="I896" s="23" cm="1">
        <f t="array" aca="1" ref="I896" ca="1">_FV(A896,"Low")</f>
        <v>33.804900000000004</v>
      </c>
      <c r="J896" s="23" cm="1">
        <f t="array" aca="1" ref="J896" ca="1">_FV(A896,"High")</f>
        <v>33.804900000000004</v>
      </c>
      <c r="K896" s="23" cm="1">
        <f t="array" aca="1" ref="K896" ca="1">_FV(A896,"Previous close",TRUE)</f>
        <v>33.7288</v>
      </c>
      <c r="L896" s="26"/>
      <c r="M896" s="23" cm="1">
        <f t="array" aca="1" ref="M896" ca="1">_FV(A896,"52 week low",TRUE)</f>
        <v>25.97</v>
      </c>
      <c r="N896" s="23" cm="1">
        <f t="array" aca="1" ref="N896" ca="1">_FV(A896,"52 week high",TRUE)</f>
        <v>34.44</v>
      </c>
      <c r="O896" s="8" cm="1">
        <f t="array" aca="1" ref="O896" ca="1">_FV(A896,"Volume")</f>
        <v>128</v>
      </c>
      <c r="P896" s="7" cm="1">
        <f t="array" aca="1" ref="P896" ca="1">_FV(A896,"Volume average",TRUE)</f>
        <v>940</v>
      </c>
      <c r="Q896" t="s">
        <v>2542</v>
      </c>
      <c r="R896" t="s">
        <v>2543</v>
      </c>
      <c r="S896" t="s">
        <v>1988</v>
      </c>
      <c r="T896" s="25" cm="1">
        <f t="array" aca="1" ref="T896" ca="1">_FV(A896,"Expense ratio",TRUE)</f>
        <v>7.9000000000000008E-3</v>
      </c>
      <c r="U896" s="24" cm="1">
        <f t="array" aca="1" ref="U896" ca="1">_FV(A896,"Market cap",TRUE)</f>
        <v>5441585.3399999999</v>
      </c>
      <c r="V896" s="4">
        <v>5441585</v>
      </c>
      <c r="W896" s="4">
        <v>5441585</v>
      </c>
      <c r="Y896" t="s">
        <v>2659</v>
      </c>
      <c r="Z896" s="5">
        <v>33.591000000000001</v>
      </c>
      <c r="AA896" s="5">
        <v>16.758593000000001</v>
      </c>
      <c r="AB896" s="5">
        <v>1.38E-2</v>
      </c>
      <c r="AC896" s="4">
        <v>1203</v>
      </c>
      <c r="AE896" s="5">
        <v>11.32933503341622</v>
      </c>
      <c r="AF896" s="5">
        <v>14.98826001187863</v>
      </c>
      <c r="AI896" s="4">
        <v>1203</v>
      </c>
      <c r="AJ896" s="5">
        <v>40821.759899999997</v>
      </c>
      <c r="AL896" s="5">
        <v>34.44</v>
      </c>
      <c r="AM896" s="5">
        <v>25.97</v>
      </c>
      <c r="AN896" t="s">
        <v>47</v>
      </c>
      <c r="AO896" t="str" cm="1">
        <f t="array" aca="1" ref="AO896" ca="1">_FV(A896,"Currency")</f>
        <v>USD</v>
      </c>
      <c r="AP896" t="str" cm="1">
        <f t="array" aca="1" ref="AP896" ca="1">_FV(A896,"Exchange")</f>
        <v>NYSE Arca</v>
      </c>
      <c r="AQ896" s="6" t="str" cm="1">
        <f t="array" aca="1" ref="AQ896" ca="1">_FV(A896,"Exchange abbreviation",TRUE)</f>
        <v>ARCX</v>
      </c>
      <c r="AR896" t="str" cm="1">
        <f t="array" aca="1" ref="AR896" ca="1">_FV(A896,"Instrument type",TRUE)</f>
        <v>ETF</v>
      </c>
    </row>
    <row r="897" spans="1:44" ht="18.75" customHeight="1" x14ac:dyDescent="0.25">
      <c r="A897" t="e" vm="910">
        <v>#VALUE!</v>
      </c>
      <c r="B897" t="s">
        <v>2660</v>
      </c>
      <c r="C897" t="s">
        <v>2661</v>
      </c>
      <c r="D897" s="31" cm="1">
        <f t="array" aca="1" ref="D897" ca="1">_FV(A897,"Last trade time",TRUE)</f>
        <v>45824.840333957814</v>
      </c>
      <c r="E897" s="23" cm="1">
        <f t="array" aca="1" ref="E897" ca="1">_FV(A897,"Price")</f>
        <v>24.77</v>
      </c>
      <c r="F897" s="27" cm="1">
        <f t="array" aca="1" ref="F897" ca="1">_FV(A897,"Change (%)",TRUE)</f>
        <v>2.8339999999999997E-3</v>
      </c>
      <c r="G897" s="26" cm="1">
        <f t="array" aca="1" ref="G897" ca="1">_FV(A897,"Change")</f>
        <v>7.0000000000000007E-2</v>
      </c>
      <c r="H897" s="23" cm="1">
        <f t="array" aca="1" ref="H897" ca="1">_FV(A897,"Open")</f>
        <v>24.725000000000001</v>
      </c>
      <c r="I897" s="23" cm="1">
        <f t="array" aca="1" ref="I897" ca="1">_FV(A897,"Low")</f>
        <v>24.670100000000001</v>
      </c>
      <c r="J897" s="23" cm="1">
        <f t="array" aca="1" ref="J897" ca="1">_FV(A897,"High")</f>
        <v>24.78</v>
      </c>
      <c r="K897" s="23" cm="1">
        <f t="array" aca="1" ref="K897" ca="1">_FV(A897,"Previous close",TRUE)</f>
        <v>24.7</v>
      </c>
      <c r="L897" s="26"/>
      <c r="M897" s="23" cm="1">
        <f t="array" aca="1" ref="M897" ca="1">_FV(A897,"52 week low",TRUE)</f>
        <v>21</v>
      </c>
      <c r="N897" s="23" cm="1">
        <f t="array" aca="1" ref="N897" ca="1">_FV(A897,"52 week high",TRUE)</f>
        <v>28.03</v>
      </c>
      <c r="O897" s="8" cm="1">
        <f t="array" aca="1" ref="O897" ca="1">_FV(A897,"Volume")</f>
        <v>10288</v>
      </c>
      <c r="P897" s="7" cm="1">
        <f t="array" aca="1" ref="P897" ca="1">_FV(A897,"Volume average",TRUE)</f>
        <v>78398</v>
      </c>
      <c r="Q897" t="s">
        <v>270</v>
      </c>
      <c r="S897" t="s">
        <v>2662</v>
      </c>
      <c r="T897" s="25" cm="1">
        <f t="array" aca="1" ref="T897" ca="1">_FV(A897,"Expense ratio",TRUE)</f>
        <v>7.9000000000000008E-3</v>
      </c>
      <c r="U897" s="24" cm="1">
        <f t="array" aca="1" ref="U897" ca="1">_FV(A897,"Market cap",TRUE)</f>
        <v>177014280.03</v>
      </c>
      <c r="V897" s="4">
        <v>177014272</v>
      </c>
      <c r="W897" s="4">
        <v>177014272</v>
      </c>
      <c r="Y897" t="s">
        <v>2011</v>
      </c>
      <c r="Z897" s="5">
        <v>24.706800000000001</v>
      </c>
      <c r="AA897" s="5">
        <v>26.453137999999999</v>
      </c>
      <c r="AB897" s="20"/>
      <c r="AC897" s="4">
        <v>53033</v>
      </c>
      <c r="AE897" s="5">
        <v>-0.16167747998691029</v>
      </c>
      <c r="AF897" s="20"/>
      <c r="AI897" s="4">
        <v>53033</v>
      </c>
      <c r="AJ897" s="5">
        <v>1310180.2649999999</v>
      </c>
      <c r="AL897" s="5">
        <v>28.03</v>
      </c>
      <c r="AM897" s="4">
        <v>21</v>
      </c>
      <c r="AN897" t="s">
        <v>90</v>
      </c>
      <c r="AO897" t="str" cm="1">
        <f t="array" aca="1" ref="AO897" ca="1">_FV(A897,"Currency")</f>
        <v>USD</v>
      </c>
      <c r="AP897" t="str" cm="1">
        <f t="array" aca="1" ref="AP897" ca="1">_FV(A897,"Exchange")</f>
        <v>CBOE BZX Exchange</v>
      </c>
      <c r="AQ897" s="6" t="str" cm="1">
        <f t="array" aca="1" ref="AQ897" ca="1">_FV(A897,"Exchange abbreviation",TRUE)</f>
        <v>BATS</v>
      </c>
      <c r="AR897" t="str" cm="1">
        <f t="array" aca="1" ref="AR897" ca="1">_FV(A897,"Instrument type",TRUE)</f>
        <v>ETF</v>
      </c>
    </row>
    <row r="898" spans="1:44" ht="18.75" customHeight="1" x14ac:dyDescent="0.25">
      <c r="A898" t="e" vm="911">
        <v>#VALUE!</v>
      </c>
      <c r="B898" t="s">
        <v>2663</v>
      </c>
      <c r="C898" t="s">
        <v>2664</v>
      </c>
      <c r="D898" s="31" cm="1">
        <f t="array" aca="1" ref="D898" ca="1">_FV(A898,"Last trade time",TRUE)</f>
        <v>45824.840277812502</v>
      </c>
      <c r="E898" s="23" cm="1">
        <f t="array" aca="1" ref="E898" ca="1">_FV(A898,"Price")</f>
        <v>27.008500000000002</v>
      </c>
      <c r="F898" s="27" cm="1">
        <f t="array" aca="1" ref="F898" ca="1">_FV(A898,"Change (%)",TRUE)</f>
        <v>1.5903E-2</v>
      </c>
      <c r="G898" s="26" cm="1">
        <f t="array" aca="1" ref="G898" ca="1">_FV(A898,"Change")</f>
        <v>0.42280000000000001</v>
      </c>
      <c r="H898" s="23" cm="1">
        <f t="array" aca="1" ref="H898" ca="1">_FV(A898,"Open")</f>
        <v>27.008500000000002</v>
      </c>
      <c r="I898" s="23" cm="1">
        <f t="array" aca="1" ref="I898" ca="1">_FV(A898,"Low")</f>
        <v>27.008500000000002</v>
      </c>
      <c r="J898" s="23" cm="1">
        <f t="array" aca="1" ref="J898" ca="1">_FV(A898,"High")</f>
        <v>27.008500000000002</v>
      </c>
      <c r="K898" s="23" cm="1">
        <f t="array" aca="1" ref="K898" ca="1">_FV(A898,"Previous close",TRUE)</f>
        <v>26.585699999999999</v>
      </c>
      <c r="L898" s="26"/>
      <c r="M898" s="23" cm="1">
        <f t="array" aca="1" ref="M898" ca="1">_FV(A898,"52 week low",TRUE)</f>
        <v>20.690999999999999</v>
      </c>
      <c r="N898" s="23" cm="1">
        <f t="array" aca="1" ref="N898" ca="1">_FV(A898,"52 week high",TRUE)</f>
        <v>29.667200000000001</v>
      </c>
      <c r="O898" s="8" cm="1">
        <f t="array" aca="1" ref="O898" ca="1">_FV(A898,"Volume")</f>
        <v>50</v>
      </c>
      <c r="P898" s="7" cm="1">
        <f t="array" aca="1" ref="P898" ca="1">_FV(A898,"Volume average",TRUE)</f>
        <v>442</v>
      </c>
      <c r="Q898" t="s">
        <v>490</v>
      </c>
      <c r="T898" s="25" cm="1">
        <f t="array" aca="1" ref="T898" ca="1">_FV(A898,"Expense ratio",TRUE)</f>
        <v>7.9000000000000008E-3</v>
      </c>
      <c r="U898" s="24" cm="1">
        <f t="array" aca="1" ref="U898" ca="1">_FV(A898,"Market cap",TRUE)</f>
        <v>3621356.95</v>
      </c>
      <c r="V898" s="16"/>
      <c r="W898" s="16"/>
      <c r="Z898" s="18"/>
      <c r="AA898" s="20"/>
      <c r="AB898" s="20"/>
      <c r="AC898" s="21">
        <v>1297</v>
      </c>
      <c r="AE898" s="18"/>
      <c r="AF898" s="20"/>
      <c r="AH898" s="16"/>
      <c r="AI898" s="21"/>
      <c r="AJ898" s="18"/>
      <c r="AL898" s="18"/>
      <c r="AM898" s="18"/>
      <c r="AN898" t="s">
        <v>73</v>
      </c>
      <c r="AO898" t="str" cm="1">
        <f t="array" aca="1" ref="AO898" ca="1">_FV(A898,"Currency")</f>
        <v>USD</v>
      </c>
      <c r="AP898" t="str" cm="1">
        <f t="array" aca="1" ref="AP898" ca="1">_FV(A898,"Exchange")</f>
        <v>NYSE Arca</v>
      </c>
      <c r="AQ898" s="6" t="str" cm="1">
        <f t="array" aca="1" ref="AQ898" ca="1">_FV(A898,"Exchange abbreviation",TRUE)</f>
        <v>ARCX</v>
      </c>
      <c r="AR898" t="str" cm="1">
        <f t="array" aca="1" ref="AR898" ca="1">_FV(A898,"Instrument type",TRUE)</f>
        <v>ETF</v>
      </c>
    </row>
    <row r="899" spans="1:44" ht="18.75" customHeight="1" x14ac:dyDescent="0.25">
      <c r="A899" t="e" vm="912">
        <v>#VALUE!</v>
      </c>
      <c r="B899" t="s">
        <v>2665</v>
      </c>
      <c r="C899" t="s">
        <v>2666</v>
      </c>
      <c r="D899" s="31" cm="1">
        <f t="array" aca="1" ref="D899" ca="1">_FV(A899,"Last trade time",TRUE)</f>
        <v>45824.840330173436</v>
      </c>
      <c r="E899" s="23" cm="1">
        <f t="array" aca="1" ref="E899" ca="1">_FV(A899,"Price")</f>
        <v>20.18</v>
      </c>
      <c r="F899" s="27" cm="1">
        <f t="array" aca="1" ref="F899" ca="1">_FV(A899,"Change (%)",TRUE)</f>
        <v>-3.457E-3</v>
      </c>
      <c r="G899" s="26" cm="1">
        <f t="array" aca="1" ref="G899" ca="1">_FV(A899,"Change")</f>
        <v>-7.0000000000000007E-2</v>
      </c>
      <c r="H899" s="23" cm="1">
        <f t="array" aca="1" ref="H899" ca="1">_FV(A899,"Open")</f>
        <v>20.239999999999998</v>
      </c>
      <c r="I899" s="23" cm="1">
        <f t="array" aca="1" ref="I899" ca="1">_FV(A899,"Low")</f>
        <v>20.18</v>
      </c>
      <c r="J899" s="23" cm="1">
        <f t="array" aca="1" ref="J899" ca="1">_FV(A899,"High")</f>
        <v>20.239999999999998</v>
      </c>
      <c r="K899" s="23" cm="1">
        <f t="array" aca="1" ref="K899" ca="1">_FV(A899,"Previous close",TRUE)</f>
        <v>20.25</v>
      </c>
      <c r="L899" s="26"/>
      <c r="M899" s="23" cm="1">
        <f t="array" aca="1" ref="M899" ca="1">_FV(A899,"52 week low",TRUE)</f>
        <v>19.520099999999999</v>
      </c>
      <c r="N899" s="23" cm="1">
        <f t="array" aca="1" ref="N899" ca="1">_FV(A899,"52 week high",TRUE)</f>
        <v>21.82</v>
      </c>
      <c r="O899" s="8" cm="1">
        <f t="array" aca="1" ref="O899" ca="1">_FV(A899,"Volume")</f>
        <v>1737</v>
      </c>
      <c r="P899" s="7" cm="1">
        <f t="array" aca="1" ref="P899" ca="1">_FV(A899,"Volume average",TRUE)</f>
        <v>14878</v>
      </c>
      <c r="Q899" t="s">
        <v>1040</v>
      </c>
      <c r="S899" t="s">
        <v>2322</v>
      </c>
      <c r="T899" s="25" cm="1">
        <f t="array" aca="1" ref="T899" ca="1">_FV(A899,"Expense ratio",TRUE)</f>
        <v>7.9000000000000008E-3</v>
      </c>
      <c r="U899" s="24" cm="1">
        <f t="array" aca="1" ref="U899" ca="1">_FV(A899,"Market cap",TRUE)</f>
        <v>48677589.609999999</v>
      </c>
      <c r="V899" s="4">
        <v>48677588</v>
      </c>
      <c r="W899" s="4">
        <v>48677588</v>
      </c>
      <c r="Y899" t="s">
        <v>2502</v>
      </c>
      <c r="Z899" s="5">
        <v>20.0868</v>
      </c>
      <c r="AA899" s="5">
        <v>24.408297000000001</v>
      </c>
      <c r="AB899" s="5">
        <v>5.8799999999999998E-2</v>
      </c>
      <c r="AC899" s="4">
        <v>17734</v>
      </c>
      <c r="AE899" s="5">
        <v>1.038056118256403</v>
      </c>
      <c r="AF899" s="5">
        <v>2.9809609601751501</v>
      </c>
      <c r="AI899" s="4">
        <v>17734</v>
      </c>
      <c r="AJ899" s="5">
        <v>356265.41960000002</v>
      </c>
      <c r="AL899" s="5">
        <v>21.82</v>
      </c>
      <c r="AM899" s="5">
        <v>19.52</v>
      </c>
      <c r="AN899" t="s">
        <v>47</v>
      </c>
      <c r="AO899" t="str" cm="1">
        <f t="array" aca="1" ref="AO899" ca="1">_FV(A899,"Currency")</f>
        <v>USD</v>
      </c>
      <c r="AP899" t="str" cm="1">
        <f t="array" aca="1" ref="AP899" ca="1">_FV(A899,"Exchange")</f>
        <v>CBOE BZX Exchange</v>
      </c>
      <c r="AQ899" s="6" t="str" cm="1">
        <f t="array" aca="1" ref="AQ899" ca="1">_FV(A899,"Exchange abbreviation",TRUE)</f>
        <v>BATS</v>
      </c>
      <c r="AR899" t="str" cm="1">
        <f t="array" aca="1" ref="AR899" ca="1">_FV(A899,"Instrument type",TRUE)</f>
        <v>ETF</v>
      </c>
    </row>
    <row r="900" spans="1:44" ht="18.75" customHeight="1" x14ac:dyDescent="0.25">
      <c r="A900" t="e" vm="913">
        <v>#VALUE!</v>
      </c>
      <c r="B900" t="s">
        <v>2667</v>
      </c>
      <c r="C900" t="s">
        <v>2668</v>
      </c>
      <c r="D900" s="31" cm="1">
        <f t="array" aca="1" ref="D900" ca="1">_FV(A900,"Last trade time",TRUE)</f>
        <v>45824.849751955466</v>
      </c>
      <c r="E900" s="23" cm="1">
        <f t="array" aca="1" ref="E900" ca="1">_FV(A900,"Price")</f>
        <v>29.9</v>
      </c>
      <c r="F900" s="27" cm="1">
        <f t="array" aca="1" ref="F900" ca="1">_FV(A900,"Change (%)",TRUE)</f>
        <v>8.0920000000000002E-3</v>
      </c>
      <c r="G900" s="26" cm="1">
        <f t="array" aca="1" ref="G900" ca="1">_FV(A900,"Change")</f>
        <v>0.24</v>
      </c>
      <c r="H900" s="23" cm="1">
        <f t="array" aca="1" ref="H900" ca="1">_FV(A900,"Open")</f>
        <v>30</v>
      </c>
      <c r="I900" s="23" cm="1">
        <f t="array" aca="1" ref="I900" ca="1">_FV(A900,"Low")</f>
        <v>29.875</v>
      </c>
      <c r="J900" s="23" cm="1">
        <f t="array" aca="1" ref="J900" ca="1">_FV(A900,"High")</f>
        <v>30.229399999999998</v>
      </c>
      <c r="K900" s="23" cm="1">
        <f t="array" aca="1" ref="K900" ca="1">_FV(A900,"Previous close",TRUE)</f>
        <v>29.66</v>
      </c>
      <c r="L900" s="26"/>
      <c r="M900" s="23" cm="1">
        <f t="array" aca="1" ref="M900" ca="1">_FV(A900,"52 week low",TRUE)</f>
        <v>21.79</v>
      </c>
      <c r="N900" s="23" cm="1">
        <f t="array" aca="1" ref="N900" ca="1">_FV(A900,"52 week high",TRUE)</f>
        <v>30.229399999999998</v>
      </c>
      <c r="O900" s="8" cm="1">
        <f t="array" aca="1" ref="O900" ca="1">_FV(A900,"Volume")</f>
        <v>26907</v>
      </c>
      <c r="P900" s="7" cm="1">
        <f t="array" aca="1" ref="P900" ca="1">_FV(A900,"Volume average",TRUE)</f>
        <v>21185</v>
      </c>
      <c r="Q900" t="s">
        <v>198</v>
      </c>
      <c r="R900" t="s">
        <v>79</v>
      </c>
      <c r="T900" s="25" cm="1">
        <f t="array" aca="1" ref="T900" ca="1">_FV(A900,"Expense ratio",TRUE)</f>
        <v>7.9000000000000008E-3</v>
      </c>
      <c r="U900" s="24" cm="1">
        <f t="array" aca="1" ref="U900" ca="1">_FV(A900,"Market cap",TRUE)</f>
        <v>33514513.199999999</v>
      </c>
      <c r="V900" s="16"/>
      <c r="W900" s="16"/>
      <c r="Z900" s="5">
        <v>28.84</v>
      </c>
      <c r="AA900" s="20"/>
      <c r="AB900" s="20"/>
      <c r="AC900" s="4">
        <v>33614</v>
      </c>
      <c r="AE900" s="5">
        <v>20.20220376634683</v>
      </c>
      <c r="AF900" s="5">
        <v>32.956488340462229</v>
      </c>
      <c r="AI900" s="4">
        <v>33614</v>
      </c>
      <c r="AJ900" s="5">
        <v>959605.74919999996</v>
      </c>
      <c r="AL900" s="5">
        <v>29.998000000000001</v>
      </c>
      <c r="AM900" s="5">
        <v>21.79</v>
      </c>
      <c r="AN900" t="s">
        <v>47</v>
      </c>
      <c r="AO900" t="str" cm="1">
        <f t="array" aca="1" ref="AO900" ca="1">_FV(A900,"Currency")</f>
        <v>USD</v>
      </c>
      <c r="AP900" t="str" cm="1">
        <f t="array" aca="1" ref="AP900" ca="1">_FV(A900,"Exchange")</f>
        <v>CBOE BZX Exchange</v>
      </c>
      <c r="AQ900" s="6" t="str" cm="1">
        <f t="array" aca="1" ref="AQ900" ca="1">_FV(A900,"Exchange abbreviation",TRUE)</f>
        <v>BATS</v>
      </c>
      <c r="AR900" t="str" cm="1">
        <f t="array" aca="1" ref="AR900" ca="1">_FV(A900,"Instrument type",TRUE)</f>
        <v>ETF</v>
      </c>
    </row>
    <row r="901" spans="1:44" ht="18.75" customHeight="1" x14ac:dyDescent="0.25">
      <c r="A901" t="e" vm="914">
        <v>#VALUE!</v>
      </c>
      <c r="B901" t="s">
        <v>2669</v>
      </c>
      <c r="C901" t="s">
        <v>2670</v>
      </c>
      <c r="D901" s="31" cm="1">
        <f t="array" aca="1" ref="D901" ca="1">_FV(A901,"Last trade time",TRUE)</f>
        <v>45824.840320693751</v>
      </c>
      <c r="E901" s="23" cm="1">
        <f t="array" aca="1" ref="E901" ca="1">_FV(A901,"Price")</f>
        <v>32.007399999999997</v>
      </c>
      <c r="F901" s="27" cm="1">
        <f t="array" aca="1" ref="F901" ca="1">_FV(A901,"Change (%)",TRUE)</f>
        <v>7.2950000000000003E-3</v>
      </c>
      <c r="G901" s="26" cm="1">
        <f t="array" aca="1" ref="G901" ca="1">_FV(A901,"Change")</f>
        <v>0.23180000000000001</v>
      </c>
      <c r="H901" s="23" cm="1">
        <f t="array" aca="1" ref="H901" ca="1">_FV(A901,"Open")</f>
        <v>32</v>
      </c>
      <c r="I901" s="23" cm="1">
        <f t="array" aca="1" ref="I901" ca="1">_FV(A901,"Low")</f>
        <v>32</v>
      </c>
      <c r="J901" s="23" cm="1">
        <f t="array" aca="1" ref="J901" ca="1">_FV(A901,"High")</f>
        <v>32.010100000000001</v>
      </c>
      <c r="K901" s="23" cm="1">
        <f t="array" aca="1" ref="K901" ca="1">_FV(A901,"Previous close",TRUE)</f>
        <v>31.775600000000001</v>
      </c>
      <c r="L901" s="26"/>
      <c r="M901" s="23" cm="1">
        <f t="array" aca="1" ref="M901" ca="1">_FV(A901,"52 week low",TRUE)</f>
        <v>27.4</v>
      </c>
      <c r="N901" s="23" cm="1">
        <f t="array" aca="1" ref="N901" ca="1">_FV(A901,"52 week high",TRUE)</f>
        <v>33.78</v>
      </c>
      <c r="O901" s="8" cm="1">
        <f t="array" aca="1" ref="O901" ca="1">_FV(A901,"Volume")</f>
        <v>597</v>
      </c>
      <c r="P901" s="7" cm="1">
        <f t="array" aca="1" ref="P901" ca="1">_FV(A901,"Volume average",TRUE)</f>
        <v>4498</v>
      </c>
      <c r="Q901" t="s">
        <v>923</v>
      </c>
      <c r="S901" t="s">
        <v>2662</v>
      </c>
      <c r="T901" s="25" cm="1">
        <f t="array" aca="1" ref="T901" ca="1">_FV(A901,"Expense ratio",TRUE)</f>
        <v>7.9000000000000008E-3</v>
      </c>
      <c r="U901" s="24" cm="1">
        <f t="array" aca="1" ref="U901" ca="1">_FV(A901,"Market cap",TRUE)</f>
        <v>11033079.66</v>
      </c>
      <c r="V901" s="4">
        <v>11033079</v>
      </c>
      <c r="W901" s="4">
        <v>11033079</v>
      </c>
      <c r="Y901" t="s">
        <v>2671</v>
      </c>
      <c r="Z901" s="5">
        <v>31.902200000000001</v>
      </c>
      <c r="AA901" s="5">
        <v>25.519196000000001</v>
      </c>
      <c r="AB901" s="5">
        <v>4.0900002999999997E-2</v>
      </c>
      <c r="AC901" s="4">
        <v>10411</v>
      </c>
      <c r="AE901" s="5">
        <v>1.8678192768883271</v>
      </c>
      <c r="AF901" s="5">
        <v>9.3500541278358273</v>
      </c>
      <c r="AI901" s="4">
        <v>10411</v>
      </c>
      <c r="AJ901" s="5">
        <v>331966.18709999998</v>
      </c>
      <c r="AL901" s="5">
        <v>33.78</v>
      </c>
      <c r="AM901" s="5">
        <v>27.4</v>
      </c>
      <c r="AN901" t="s">
        <v>47</v>
      </c>
      <c r="AO901" t="str" cm="1">
        <f t="array" aca="1" ref="AO901" ca="1">_FV(A901,"Currency")</f>
        <v>USD</v>
      </c>
      <c r="AP901" t="str" cm="1">
        <f t="array" aca="1" ref="AP901" ca="1">_FV(A901,"Exchange")</f>
        <v>CBOE BZX Exchange</v>
      </c>
      <c r="AQ901" s="6" t="str" cm="1">
        <f t="array" aca="1" ref="AQ901" ca="1">_FV(A901,"Exchange abbreviation",TRUE)</f>
        <v>BATS</v>
      </c>
      <c r="AR901" t="str" cm="1">
        <f t="array" aca="1" ref="AR901" ca="1">_FV(A901,"Instrument type",TRUE)</f>
        <v>ETF</v>
      </c>
    </row>
    <row r="902" spans="1:44" ht="18.75" customHeight="1" x14ac:dyDescent="0.25">
      <c r="A902" t="e" vm="915">
        <v>#VALUE!</v>
      </c>
      <c r="B902" t="s">
        <v>2672</v>
      </c>
      <c r="C902" t="s">
        <v>2673</v>
      </c>
      <c r="D902" s="31" cm="1">
        <f t="array" aca="1" ref="D902" ca="1">_FV(A902,"Last trade time",TRUE)</f>
        <v>45824.840316238282</v>
      </c>
      <c r="E902" s="23" cm="1">
        <f t="array" aca="1" ref="E902" ca="1">_FV(A902,"Price")</f>
        <v>42.321899999999999</v>
      </c>
      <c r="F902" s="27" cm="1">
        <f t="array" aca="1" ref="F902" ca="1">_FV(A902,"Change (%)",TRUE)</f>
        <v>8.3750000000000005E-3</v>
      </c>
      <c r="G902" s="26" cm="1">
        <f t="array" aca="1" ref="G902" ca="1">_FV(A902,"Change")</f>
        <v>0.35149999999999998</v>
      </c>
      <c r="H902" s="23" cm="1">
        <f t="array" aca="1" ref="H902" ca="1">_FV(A902,"Open")</f>
        <v>42.314999999999998</v>
      </c>
      <c r="I902" s="23" cm="1">
        <f t="array" aca="1" ref="I902" ca="1">_FV(A902,"Low")</f>
        <v>42.29</v>
      </c>
      <c r="J902" s="23" cm="1">
        <f t="array" aca="1" ref="J902" ca="1">_FV(A902,"High")</f>
        <v>42.4</v>
      </c>
      <c r="K902" s="23" cm="1">
        <f t="array" aca="1" ref="K902" ca="1">_FV(A902,"Previous close",TRUE)</f>
        <v>41.970399999999998</v>
      </c>
      <c r="L902" s="26"/>
      <c r="M902" s="23" cm="1">
        <f t="array" aca="1" ref="M902" ca="1">_FV(A902,"52 week low",TRUE)</f>
        <v>36.770000000000003</v>
      </c>
      <c r="N902" s="23" cm="1">
        <f t="array" aca="1" ref="N902" ca="1">_FV(A902,"52 week high",TRUE)</f>
        <v>44.35</v>
      </c>
      <c r="O902" s="8" cm="1">
        <f t="array" aca="1" ref="O902" ca="1">_FV(A902,"Volume")</f>
        <v>1031</v>
      </c>
      <c r="P902" s="7" cm="1">
        <f t="array" aca="1" ref="P902" ca="1">_FV(A902,"Volume average",TRUE)</f>
        <v>17340</v>
      </c>
      <c r="Q902" t="s">
        <v>923</v>
      </c>
      <c r="S902" t="s">
        <v>2662</v>
      </c>
      <c r="T902" s="25" cm="1">
        <f t="array" aca="1" ref="T902" ca="1">_FV(A902,"Expense ratio",TRUE)</f>
        <v>7.9000000000000008E-3</v>
      </c>
      <c r="U902" s="24" cm="1">
        <f t="array" aca="1" ref="U902" ca="1">_FV(A902,"Market cap",TRUE)</f>
        <v>38718619.700000003</v>
      </c>
      <c r="V902" s="4">
        <v>38718620</v>
      </c>
      <c r="W902" s="4">
        <v>38718620</v>
      </c>
      <c r="Y902" t="s">
        <v>2674</v>
      </c>
      <c r="Z902" s="5">
        <v>42.163400000000003</v>
      </c>
      <c r="AA902" s="5">
        <v>25.849679999999999</v>
      </c>
      <c r="AB902" s="5">
        <v>3.3000000000000002E-2</v>
      </c>
      <c r="AC902" s="4">
        <v>13746</v>
      </c>
      <c r="AE902" s="5">
        <v>1.535500601675555</v>
      </c>
      <c r="AF902" s="5">
        <v>9.3670754137534562</v>
      </c>
      <c r="AI902" s="4">
        <v>13746</v>
      </c>
      <c r="AJ902" s="5">
        <v>579875.01</v>
      </c>
      <c r="AL902" s="5">
        <v>44.35</v>
      </c>
      <c r="AM902" s="5">
        <v>36.770000000000003</v>
      </c>
      <c r="AN902" t="s">
        <v>47</v>
      </c>
      <c r="AO902" t="str" cm="1">
        <f t="array" aca="1" ref="AO902" ca="1">_FV(A902,"Currency")</f>
        <v>USD</v>
      </c>
      <c r="AP902" t="str" cm="1">
        <f t="array" aca="1" ref="AP902" ca="1">_FV(A902,"Exchange")</f>
        <v>CBOE BZX Exchange</v>
      </c>
      <c r="AQ902" s="6" t="str" cm="1">
        <f t="array" aca="1" ref="AQ902" ca="1">_FV(A902,"Exchange abbreviation",TRUE)</f>
        <v>BATS</v>
      </c>
      <c r="AR902" t="str" cm="1">
        <f t="array" aca="1" ref="AR902" ca="1">_FV(A902,"Instrument type",TRUE)</f>
        <v>ETF</v>
      </c>
    </row>
    <row r="903" spans="1:44" ht="18.75" customHeight="1" x14ac:dyDescent="0.25">
      <c r="A903" t="e" vm="916">
        <v>#VALUE!</v>
      </c>
      <c r="B903" t="s">
        <v>2675</v>
      </c>
      <c r="C903" t="s">
        <v>2676</v>
      </c>
      <c r="D903" s="31" cm="1">
        <f t="array" aca="1" ref="D903" ca="1">_FV(A903,"Last trade time",TRUE)</f>
        <v>45824.840353193751</v>
      </c>
      <c r="E903" s="23" cm="1">
        <f t="array" aca="1" ref="E903" ca="1">_FV(A903,"Price")</f>
        <v>28.741199999999999</v>
      </c>
      <c r="F903" s="27" cm="1">
        <f t="array" aca="1" ref="F903" ca="1">_FV(A903,"Change (%)",TRUE)</f>
        <v>9.5289999999999993E-3</v>
      </c>
      <c r="G903" s="26" cm="1">
        <f t="array" aca="1" ref="G903" ca="1">_FV(A903,"Change")</f>
        <v>0.27129999999999999</v>
      </c>
      <c r="H903" s="23" cm="1">
        <f t="array" aca="1" ref="H903" ca="1">_FV(A903,"Open")</f>
        <v>28.72</v>
      </c>
      <c r="I903" s="23" cm="1">
        <f t="array" aca="1" ref="I903" ca="1">_FV(A903,"Low")</f>
        <v>28.72</v>
      </c>
      <c r="J903" s="23" cm="1">
        <f t="array" aca="1" ref="J903" ca="1">_FV(A903,"High")</f>
        <v>28.741199999999999</v>
      </c>
      <c r="K903" s="23" cm="1">
        <f t="array" aca="1" ref="K903" ca="1">_FV(A903,"Previous close",TRUE)</f>
        <v>28.469899999999999</v>
      </c>
      <c r="L903" s="26"/>
      <c r="M903" s="23" cm="1">
        <f t="array" aca="1" ref="M903" ca="1">_FV(A903,"52 week low",TRUE)</f>
        <v>23.35</v>
      </c>
      <c r="N903" s="23" cm="1">
        <f t="array" aca="1" ref="N903" ca="1">_FV(A903,"52 week high",TRUE)</f>
        <v>28.789899999999999</v>
      </c>
      <c r="O903" s="8" cm="1">
        <f t="array" aca="1" ref="O903" ca="1">_FV(A903,"Volume")</f>
        <v>253</v>
      </c>
      <c r="P903" s="7" cm="1">
        <f t="array" aca="1" ref="P903" ca="1">_FV(A903,"Volume average",TRUE)</f>
        <v>8174</v>
      </c>
      <c r="Q903" t="s">
        <v>923</v>
      </c>
      <c r="S903" t="s">
        <v>2006</v>
      </c>
      <c r="T903" s="25" cm="1">
        <f t="array" aca="1" ref="T903" ca="1">_FV(A903,"Expense ratio",TRUE)</f>
        <v>7.9000000000000008E-3</v>
      </c>
      <c r="U903" s="24" cm="1">
        <f t="array" aca="1" ref="U903" ca="1">_FV(A903,"Market cap",TRUE)</f>
        <v>19037593.879999999</v>
      </c>
      <c r="V903" s="4">
        <v>19037592</v>
      </c>
      <c r="W903" s="4">
        <v>19037592</v>
      </c>
      <c r="Y903" t="s">
        <v>2677</v>
      </c>
      <c r="Z903" s="5">
        <v>28.6326</v>
      </c>
      <c r="AA903" s="5">
        <v>24.831254999999999</v>
      </c>
      <c r="AB903" s="4">
        <v>0</v>
      </c>
      <c r="AC903" s="4">
        <v>6257</v>
      </c>
      <c r="AE903" s="5">
        <v>3.376302456046187</v>
      </c>
      <c r="AF903" s="5">
        <v>8.8227510657284505</v>
      </c>
      <c r="AI903" s="4">
        <v>6257</v>
      </c>
      <c r="AJ903" s="5">
        <v>178995.25039999999</v>
      </c>
      <c r="AL903" s="5">
        <v>28.687000000000001</v>
      </c>
      <c r="AM903" s="5">
        <v>23.35</v>
      </c>
      <c r="AN903" t="s">
        <v>47</v>
      </c>
      <c r="AO903" t="str" cm="1">
        <f t="array" aca="1" ref="AO903" ca="1">_FV(A903,"Currency")</f>
        <v>USD</v>
      </c>
      <c r="AP903" t="str" cm="1">
        <f t="array" aca="1" ref="AP903" ca="1">_FV(A903,"Exchange")</f>
        <v>CBOE BZX Exchange</v>
      </c>
      <c r="AQ903" s="6" t="str" cm="1">
        <f t="array" aca="1" ref="AQ903" ca="1">_FV(A903,"Exchange abbreviation",TRUE)</f>
        <v>BATS</v>
      </c>
      <c r="AR903" t="str" cm="1">
        <f t="array" aca="1" ref="AR903" ca="1">_FV(A903,"Instrument type",TRUE)</f>
        <v>ETF</v>
      </c>
    </row>
    <row r="904" spans="1:44" ht="18.75" customHeight="1" x14ac:dyDescent="0.25">
      <c r="A904" t="e" vm="917">
        <v>#VALUE!</v>
      </c>
      <c r="B904" t="s">
        <v>2678</v>
      </c>
      <c r="C904" t="s">
        <v>2679</v>
      </c>
      <c r="D904" s="31" cm="1">
        <f t="array" aca="1" ref="D904" ca="1">_FV(A904,"Last trade time",TRUE)</f>
        <v>45824.840280578122</v>
      </c>
      <c r="E904" s="23" cm="1">
        <f t="array" aca="1" ref="E904" ca="1">_FV(A904,"Price")</f>
        <v>34.808799999999998</v>
      </c>
      <c r="F904" s="27" cm="1">
        <f t="array" aca="1" ref="F904" ca="1">_FV(A904,"Change (%)",TRUE)</f>
        <v>7.3160000000000005E-3</v>
      </c>
      <c r="G904" s="26" cm="1">
        <f t="array" aca="1" ref="G904" ca="1">_FV(A904,"Change")</f>
        <v>0.25280000000000002</v>
      </c>
      <c r="H904" s="23" cm="1">
        <f t="array" aca="1" ref="H904" ca="1">_FV(A904,"Open")</f>
        <v>34.808799999999998</v>
      </c>
      <c r="I904" s="23" cm="1">
        <f t="array" aca="1" ref="I904" ca="1">_FV(A904,"Low")</f>
        <v>34.808799999999998</v>
      </c>
      <c r="J904" s="23" cm="1">
        <f t="array" aca="1" ref="J904" ca="1">_FV(A904,"High")</f>
        <v>34.808799999999998</v>
      </c>
      <c r="K904" s="23" cm="1">
        <f t="array" aca="1" ref="K904" ca="1">_FV(A904,"Previous close",TRUE)</f>
        <v>34.555999999999997</v>
      </c>
      <c r="L904" s="26"/>
      <c r="M904" s="23" cm="1">
        <f t="array" aca="1" ref="M904" ca="1">_FV(A904,"52 week low",TRUE)</f>
        <v>29.47</v>
      </c>
      <c r="N904" s="23" cm="1">
        <f t="array" aca="1" ref="N904" ca="1">_FV(A904,"52 week high",TRUE)</f>
        <v>36.19</v>
      </c>
      <c r="O904" s="8" cm="1">
        <f t="array" aca="1" ref="O904" ca="1">_FV(A904,"Volume")</f>
        <v>18</v>
      </c>
      <c r="P904" s="7" cm="1">
        <f t="array" aca="1" ref="P904" ca="1">_FV(A904,"Volume average",TRUE)</f>
        <v>2210</v>
      </c>
      <c r="Q904" t="s">
        <v>119</v>
      </c>
      <c r="T904" s="25" cm="1">
        <f t="array" aca="1" ref="T904" ca="1">_FV(A904,"Expense ratio",TRUE)</f>
        <v>7.9000000000000008E-3</v>
      </c>
      <c r="U904" s="24" cm="1">
        <f t="array" aca="1" ref="U904" ca="1">_FV(A904,"Market cap",TRUE)</f>
        <v>10275653.02</v>
      </c>
      <c r="V904" s="16"/>
      <c r="W904" s="16"/>
      <c r="X904" t="s">
        <v>2680</v>
      </c>
      <c r="Z904" s="18"/>
      <c r="AA904" s="20"/>
      <c r="AB904" s="20"/>
      <c r="AC904" s="21">
        <v>2427</v>
      </c>
      <c r="AE904" s="18"/>
      <c r="AF904" s="20"/>
      <c r="AI904" s="21"/>
      <c r="AJ904" s="18"/>
      <c r="AL904" s="18"/>
      <c r="AM904" s="18"/>
      <c r="AN904" t="s">
        <v>73</v>
      </c>
      <c r="AO904" t="str" cm="1">
        <f t="array" aca="1" ref="AO904" ca="1">_FV(A904,"Currency")</f>
        <v>USD</v>
      </c>
      <c r="AP904" t="str" cm="1">
        <f t="array" aca="1" ref="AP904" ca="1">_FV(A904,"Exchange")</f>
        <v>CBOE BZX Exchange</v>
      </c>
      <c r="AQ904" s="6" t="str" cm="1">
        <f t="array" aca="1" ref="AQ904" ca="1">_FV(A904,"Exchange abbreviation",TRUE)</f>
        <v>BATS</v>
      </c>
      <c r="AR904" t="str" cm="1">
        <f t="array" aca="1" ref="AR904" ca="1">_FV(A904,"Instrument type",TRUE)</f>
        <v>ETF</v>
      </c>
    </row>
    <row r="905" spans="1:44" ht="18.75" customHeight="1" x14ac:dyDescent="0.25">
      <c r="A905" t="e" vm="918">
        <v>#VALUE!</v>
      </c>
      <c r="B905" t="s">
        <v>2681</v>
      </c>
      <c r="C905" t="s">
        <v>2682</v>
      </c>
      <c r="D905" s="31" cm="1">
        <f t="array" aca="1" ref="D905" ca="1">_FV(A905,"Last trade time",TRUE)</f>
        <v>45824.840283553123</v>
      </c>
      <c r="E905" s="23" cm="1">
        <f t="array" aca="1" ref="E905" ca="1">_FV(A905,"Price")</f>
        <v>39.54</v>
      </c>
      <c r="F905" s="27" cm="1">
        <f t="array" aca="1" ref="F905" ca="1">_FV(A905,"Change (%)",TRUE)</f>
        <v>7.1189999999999995E-3</v>
      </c>
      <c r="G905" s="26" cm="1">
        <f t="array" aca="1" ref="G905" ca="1">_FV(A905,"Change")</f>
        <v>0.27950000000000003</v>
      </c>
      <c r="H905" s="23" cm="1">
        <f t="array" aca="1" ref="H905" ca="1">_FV(A905,"Open")</f>
        <v>39.54</v>
      </c>
      <c r="I905" s="23" cm="1">
        <f t="array" aca="1" ref="I905" ca="1">_FV(A905,"Low")</f>
        <v>39.54</v>
      </c>
      <c r="J905" s="23" cm="1">
        <f t="array" aca="1" ref="J905" ca="1">_FV(A905,"High")</f>
        <v>39.54</v>
      </c>
      <c r="K905" s="23" cm="1">
        <f t="array" aca="1" ref="K905" ca="1">_FV(A905,"Previous close",TRUE)</f>
        <v>39.2605</v>
      </c>
      <c r="L905" s="26"/>
      <c r="M905" s="23" cm="1">
        <f t="array" aca="1" ref="M905" ca="1">_FV(A905,"52 week low",TRUE)</f>
        <v>33.975000000000001</v>
      </c>
      <c r="N905" s="23" cm="1">
        <f t="array" aca="1" ref="N905" ca="1">_FV(A905,"52 week high",TRUE)</f>
        <v>41.404499999999999</v>
      </c>
      <c r="O905" s="8" cm="1">
        <f t="array" aca="1" ref="O905" ca="1">_FV(A905,"Volume")</f>
        <v>7</v>
      </c>
      <c r="P905" s="7" cm="1">
        <f t="array" aca="1" ref="P905" ca="1">_FV(A905,"Volume average",TRUE)</f>
        <v>2005</v>
      </c>
      <c r="Q905" t="s">
        <v>119</v>
      </c>
      <c r="T905" s="25" cm="1">
        <f t="array" aca="1" ref="T905" ca="1">_FV(A905,"Expense ratio",TRUE)</f>
        <v>7.9000000000000008E-3</v>
      </c>
      <c r="U905" s="24" cm="1">
        <f t="array" aca="1" ref="U905" ca="1">_FV(A905,"Market cap",TRUE)</f>
        <v>20831628.559999999</v>
      </c>
      <c r="V905" s="16"/>
      <c r="W905" s="16"/>
      <c r="X905" t="s">
        <v>2683</v>
      </c>
      <c r="Z905" s="18"/>
      <c r="AB905" s="20"/>
      <c r="AC905" s="21">
        <v>1983</v>
      </c>
      <c r="AE905" s="18"/>
      <c r="AF905" s="20"/>
      <c r="AI905" s="21"/>
      <c r="AJ905" s="18"/>
      <c r="AL905" s="18"/>
      <c r="AM905" s="18"/>
      <c r="AN905" t="s">
        <v>73</v>
      </c>
      <c r="AO905" t="str" cm="1">
        <f t="array" aca="1" ref="AO905" ca="1">_FV(A905,"Currency")</f>
        <v>USD</v>
      </c>
      <c r="AP905" t="str" cm="1">
        <f t="array" aca="1" ref="AP905" ca="1">_FV(A905,"Exchange")</f>
        <v>CBOE BZX Exchange</v>
      </c>
      <c r="AQ905" s="6" t="str" cm="1">
        <f t="array" aca="1" ref="AQ905" ca="1">_FV(A905,"Exchange abbreviation",TRUE)</f>
        <v>BATS</v>
      </c>
      <c r="AR905" t="str" cm="1">
        <f t="array" aca="1" ref="AR905" ca="1">_FV(A905,"Instrument type",TRUE)</f>
        <v>ETF</v>
      </c>
    </row>
    <row r="906" spans="1:44" ht="18.75" customHeight="1" x14ac:dyDescent="0.25">
      <c r="A906" t="e" vm="919">
        <v>#VALUE!</v>
      </c>
      <c r="B906" t="s">
        <v>2684</v>
      </c>
      <c r="C906" t="s">
        <v>2685</v>
      </c>
      <c r="D906" s="31" cm="1">
        <f t="array" aca="1" ref="D906" ca="1">_FV(A906,"Last trade time",TRUE)</f>
        <v>45824.840337140624</v>
      </c>
      <c r="E906" s="23" cm="1">
        <f t="array" aca="1" ref="E906" ca="1">_FV(A906,"Price")</f>
        <v>31.168800000000001</v>
      </c>
      <c r="F906" s="27" cm="1">
        <f t="array" aca="1" ref="F906" ca="1">_FV(A906,"Change (%)",TRUE)</f>
        <v>1.1632E-2</v>
      </c>
      <c r="G906" s="26" cm="1">
        <f t="array" aca="1" ref="G906" ca="1">_FV(A906,"Change")</f>
        <v>0.3584</v>
      </c>
      <c r="H906" s="23" cm="1">
        <f t="array" aca="1" ref="H906" ca="1">_FV(A906,"Open")</f>
        <v>31.204999999999998</v>
      </c>
      <c r="I906" s="23" cm="1">
        <f t="array" aca="1" ref="I906" ca="1">_FV(A906,"Low")</f>
        <v>31.168800000000001</v>
      </c>
      <c r="J906" s="23" cm="1">
        <f t="array" aca="1" ref="J906" ca="1">_FV(A906,"High")</f>
        <v>31.204999999999998</v>
      </c>
      <c r="K906" s="23" cm="1">
        <f t="array" aca="1" ref="K906" ca="1">_FV(A906,"Previous close",TRUE)</f>
        <v>30.810400000000001</v>
      </c>
      <c r="L906" s="26"/>
      <c r="M906" s="23" cm="1">
        <f t="array" aca="1" ref="M906" ca="1">_FV(A906,"52 week low",TRUE)</f>
        <v>23.96</v>
      </c>
      <c r="N906" s="23" cm="1">
        <f t="array" aca="1" ref="N906" ca="1">_FV(A906,"52 week high",TRUE)</f>
        <v>31.22</v>
      </c>
      <c r="O906" s="8" cm="1">
        <f t="array" aca="1" ref="O906" ca="1">_FV(A906,"Volume")</f>
        <v>425</v>
      </c>
      <c r="P906" s="7" cm="1">
        <f t="array" aca="1" ref="P906" ca="1">_FV(A906,"Volume average",TRUE)</f>
        <v>3033</v>
      </c>
      <c r="Q906" t="s">
        <v>923</v>
      </c>
      <c r="S906" t="s">
        <v>2006</v>
      </c>
      <c r="T906" s="25" cm="1">
        <f t="array" aca="1" ref="T906" ca="1">_FV(A906,"Expense ratio",TRUE)</f>
        <v>7.9000000000000008E-3</v>
      </c>
      <c r="U906" s="24" cm="1">
        <f t="array" aca="1" ref="U906" ca="1">_FV(A906,"Market cap",TRUE)</f>
        <v>13700362.050000001</v>
      </c>
      <c r="V906" s="4">
        <v>13700362</v>
      </c>
      <c r="W906" s="4">
        <v>13700362</v>
      </c>
      <c r="Y906" t="s">
        <v>2045</v>
      </c>
      <c r="Z906" s="5">
        <v>30.952000000000002</v>
      </c>
      <c r="AA906" s="5">
        <v>30.954917999999999</v>
      </c>
      <c r="AB906" s="4">
        <v>0</v>
      </c>
      <c r="AC906" s="4">
        <v>5280</v>
      </c>
      <c r="AE906" s="5">
        <v>6.1515845939352554</v>
      </c>
      <c r="AF906" s="5">
        <v>13.48215887428392</v>
      </c>
      <c r="AI906" s="4">
        <v>5280</v>
      </c>
      <c r="AJ906" s="5">
        <v>163376.92800000001</v>
      </c>
      <c r="AL906" s="5">
        <v>31.09</v>
      </c>
      <c r="AM906" s="5">
        <v>23.96</v>
      </c>
      <c r="AN906" t="s">
        <v>47</v>
      </c>
      <c r="AO906" t="str" cm="1">
        <f t="array" aca="1" ref="AO906" ca="1">_FV(A906,"Currency")</f>
        <v>USD</v>
      </c>
      <c r="AP906" t="str" cm="1">
        <f t="array" aca="1" ref="AP906" ca="1">_FV(A906,"Exchange")</f>
        <v>CBOE BZX Exchange</v>
      </c>
      <c r="AQ906" s="6" t="str" cm="1">
        <f t="array" aca="1" ref="AQ906" ca="1">_FV(A906,"Exchange abbreviation",TRUE)</f>
        <v>BATS</v>
      </c>
      <c r="AR906" t="str" cm="1">
        <f t="array" aca="1" ref="AR906" ca="1">_FV(A906,"Instrument type",TRUE)</f>
        <v>ETF</v>
      </c>
    </row>
    <row r="907" spans="1:44" ht="18.75" customHeight="1" x14ac:dyDescent="0.25">
      <c r="A907" t="e" vm="920">
        <v>#VALUE!</v>
      </c>
      <c r="B907" t="s">
        <v>2686</v>
      </c>
      <c r="C907" t="s">
        <v>2687</v>
      </c>
      <c r="D907" s="31" cm="1">
        <f t="array" aca="1" ref="D907" ca="1">_FV(A907,"Last trade time",TRUE)</f>
        <v>45824.840350867969</v>
      </c>
      <c r="E907" s="23" cm="1">
        <f t="array" aca="1" ref="E907" ca="1">_FV(A907,"Price")</f>
        <v>31.6097</v>
      </c>
      <c r="F907" s="27" cm="1">
        <f t="array" aca="1" ref="F907" ca="1">_FV(A907,"Change (%)",TRUE)</f>
        <v>1.0811999999999999E-2</v>
      </c>
      <c r="G907" s="26" cm="1">
        <f t="array" aca="1" ref="G907" ca="1">_FV(A907,"Change")</f>
        <v>0.33810000000000001</v>
      </c>
      <c r="H907" s="23" cm="1">
        <f t="array" aca="1" ref="H907" ca="1">_FV(A907,"Open")</f>
        <v>31.600100000000001</v>
      </c>
      <c r="I907" s="23" cm="1">
        <f t="array" aca="1" ref="I907" ca="1">_FV(A907,"Low")</f>
        <v>31.57</v>
      </c>
      <c r="J907" s="23" cm="1">
        <f t="array" aca="1" ref="J907" ca="1">_FV(A907,"High")</f>
        <v>31.62</v>
      </c>
      <c r="K907" s="23" cm="1">
        <f t="array" aca="1" ref="K907" ca="1">_FV(A907,"Previous close",TRUE)</f>
        <v>31.271599999999999</v>
      </c>
      <c r="L907" s="26"/>
      <c r="M907" s="23" cm="1">
        <f t="array" aca="1" ref="M907" ca="1">_FV(A907,"52 week low",TRUE)</f>
        <v>25.082699999999999</v>
      </c>
      <c r="N907" s="23" cm="1">
        <f t="array" aca="1" ref="N907" ca="1">_FV(A907,"52 week high",TRUE)</f>
        <v>31.62</v>
      </c>
      <c r="O907" s="8" cm="1">
        <f t="array" aca="1" ref="O907" ca="1">_FV(A907,"Volume")</f>
        <v>2199</v>
      </c>
      <c r="P907" s="7" cm="1">
        <f t="array" aca="1" ref="P907" ca="1">_FV(A907,"Volume average",TRUE)</f>
        <v>458</v>
      </c>
      <c r="Q907" t="s">
        <v>923</v>
      </c>
      <c r="S907" t="s">
        <v>2006</v>
      </c>
      <c r="T907" s="25" cm="1">
        <f t="array" aca="1" ref="T907" ca="1">_FV(A907,"Expense ratio",TRUE)</f>
        <v>7.9000000000000008E-3</v>
      </c>
      <c r="U907" s="24" cm="1">
        <f t="array" aca="1" ref="U907" ca="1">_FV(A907,"Market cap",TRUE)</f>
        <v>3094402.96</v>
      </c>
      <c r="V907" s="4">
        <v>3094402</v>
      </c>
      <c r="W907" s="4">
        <v>3094402</v>
      </c>
      <c r="Y907" t="s">
        <v>2045</v>
      </c>
      <c r="Z907" s="5">
        <v>31.434100000000001</v>
      </c>
      <c r="AA907" s="5">
        <v>24.877844</v>
      </c>
      <c r="AB907" s="4">
        <v>0</v>
      </c>
      <c r="AC907" s="4">
        <v>1117</v>
      </c>
      <c r="AE907" s="5">
        <v>3.9128263890139792</v>
      </c>
      <c r="AF907" s="5">
        <v>8.577146443433703</v>
      </c>
      <c r="AI907" s="4">
        <v>1117</v>
      </c>
      <c r="AJ907" s="5">
        <v>35122.389499999997</v>
      </c>
      <c r="AL907" s="5">
        <v>31.47</v>
      </c>
      <c r="AM907" s="5">
        <v>25.082999999999998</v>
      </c>
      <c r="AN907" t="s">
        <v>47</v>
      </c>
      <c r="AO907" t="str" cm="1">
        <f t="array" aca="1" ref="AO907" ca="1">_FV(A907,"Currency")</f>
        <v>USD</v>
      </c>
      <c r="AP907" t="str" cm="1">
        <f t="array" aca="1" ref="AP907" ca="1">_FV(A907,"Exchange")</f>
        <v>CBOE BZX Exchange</v>
      </c>
      <c r="AQ907" s="6" t="str" cm="1">
        <f t="array" aca="1" ref="AQ907" ca="1">_FV(A907,"Exchange abbreviation",TRUE)</f>
        <v>BATS</v>
      </c>
      <c r="AR907" t="str" cm="1">
        <f t="array" aca="1" ref="AR907" ca="1">_FV(A907,"Instrument type",TRUE)</f>
        <v>ETF</v>
      </c>
    </row>
    <row r="908" spans="1:44" ht="18.75" customHeight="1" x14ac:dyDescent="0.25">
      <c r="A908" t="e" vm="921">
        <v>#VALUE!</v>
      </c>
      <c r="B908" t="s">
        <v>2688</v>
      </c>
      <c r="C908" t="s">
        <v>2689</v>
      </c>
      <c r="D908" s="31" cm="1">
        <f t="array" aca="1" ref="D908" ca="1">_FV(A908,"Last trade time",TRUE)</f>
        <v>45824.840313714842</v>
      </c>
      <c r="E908" s="23" cm="1">
        <f t="array" aca="1" ref="E908" ca="1">_FV(A908,"Price")</f>
        <v>34.961599999999997</v>
      </c>
      <c r="F908" s="27" cm="1">
        <f t="array" aca="1" ref="F908" ca="1">_FV(A908,"Change (%)",TRUE)</f>
        <v>7.365E-3</v>
      </c>
      <c r="G908" s="26" cm="1">
        <f t="array" aca="1" ref="G908" ca="1">_FV(A908,"Change")</f>
        <v>0.25559999999999999</v>
      </c>
      <c r="H908" s="23" cm="1">
        <f t="array" aca="1" ref="H908" ca="1">_FV(A908,"Open")</f>
        <v>34.96</v>
      </c>
      <c r="I908" s="23" cm="1">
        <f t="array" aca="1" ref="I908" ca="1">_FV(A908,"Low")</f>
        <v>34.950000000000003</v>
      </c>
      <c r="J908" s="23" cm="1">
        <f t="array" aca="1" ref="J908" ca="1">_FV(A908,"High")</f>
        <v>35.051200000000001</v>
      </c>
      <c r="K908" s="23" cm="1">
        <f t="array" aca="1" ref="K908" ca="1">_FV(A908,"Previous close",TRUE)</f>
        <v>34.706000000000003</v>
      </c>
      <c r="L908" s="26"/>
      <c r="M908" s="23" cm="1">
        <f t="array" aca="1" ref="M908" ca="1">_FV(A908,"52 week low",TRUE)</f>
        <v>30.07</v>
      </c>
      <c r="N908" s="23" cm="1">
        <f t="array" aca="1" ref="N908" ca="1">_FV(A908,"52 week high",TRUE)</f>
        <v>36.36</v>
      </c>
      <c r="O908" s="8" cm="1">
        <f t="array" aca="1" ref="O908" ca="1">_FV(A908,"Volume")</f>
        <v>585</v>
      </c>
      <c r="P908" s="7" cm="1">
        <f t="array" aca="1" ref="P908" ca="1">_FV(A908,"Volume average",TRUE)</f>
        <v>30082</v>
      </c>
      <c r="Q908" t="s">
        <v>923</v>
      </c>
      <c r="S908" t="s">
        <v>2662</v>
      </c>
      <c r="T908" s="25" cm="1">
        <f t="array" aca="1" ref="T908" ca="1">_FV(A908,"Expense ratio",TRUE)</f>
        <v>7.9000000000000008E-3</v>
      </c>
      <c r="U908" s="24" cm="1">
        <f t="array" aca="1" ref="U908" ca="1">_FV(A908,"Market cap",TRUE)</f>
        <v>22399052.780000001</v>
      </c>
      <c r="V908" s="4">
        <v>22399052</v>
      </c>
      <c r="W908" s="4">
        <v>22399052</v>
      </c>
      <c r="Y908" t="s">
        <v>2690</v>
      </c>
      <c r="Z908" s="5">
        <v>34.861400000000003</v>
      </c>
      <c r="AA908" s="5">
        <v>25.476734</v>
      </c>
      <c r="AB908" s="5">
        <v>2.3300000000000001E-2</v>
      </c>
      <c r="AC908" s="4">
        <v>14557</v>
      </c>
      <c r="AE908" s="5">
        <v>1.8815472287635691</v>
      </c>
      <c r="AF908" s="5">
        <v>9.6114458369470857</v>
      </c>
      <c r="AI908" s="4">
        <v>14557</v>
      </c>
      <c r="AJ908" s="5">
        <v>507382.77929999999</v>
      </c>
      <c r="AL908" s="5">
        <v>36.36</v>
      </c>
      <c r="AM908" s="5">
        <v>30.07</v>
      </c>
      <c r="AN908" t="s">
        <v>47</v>
      </c>
      <c r="AO908" t="str" cm="1">
        <f t="array" aca="1" ref="AO908" ca="1">_FV(A908,"Currency")</f>
        <v>USD</v>
      </c>
      <c r="AP908" t="str" cm="1">
        <f t="array" aca="1" ref="AP908" ca="1">_FV(A908,"Exchange")</f>
        <v>CBOE BZX Exchange</v>
      </c>
      <c r="AQ908" s="6" t="str" cm="1">
        <f t="array" aca="1" ref="AQ908" ca="1">_FV(A908,"Exchange abbreviation",TRUE)</f>
        <v>BATS</v>
      </c>
      <c r="AR908" t="str" cm="1">
        <f t="array" aca="1" ref="AR908" ca="1">_FV(A908,"Instrument type",TRUE)</f>
        <v>ETF</v>
      </c>
    </row>
    <row r="909" spans="1:44" ht="18.75" customHeight="1" x14ac:dyDescent="0.25">
      <c r="A909" t="e" vm="922">
        <v>#VALUE!</v>
      </c>
      <c r="B909" t="s">
        <v>2691</v>
      </c>
      <c r="C909" t="s">
        <v>2692</v>
      </c>
      <c r="D909" s="31" cm="1">
        <f t="array" aca="1" ref="D909" ca="1">_FV(A909,"Last trade time",TRUE)</f>
        <v>45824.840316041409</v>
      </c>
      <c r="E909" s="23" cm="1">
        <f t="array" aca="1" ref="E909" ca="1">_FV(A909,"Price")</f>
        <v>30.1495</v>
      </c>
      <c r="F909" s="27" cm="1">
        <f t="array" aca="1" ref="F909" ca="1">_FV(A909,"Change (%)",TRUE)</f>
        <v>7.7920000000000003E-3</v>
      </c>
      <c r="G909" s="26" cm="1">
        <f t="array" aca="1" ref="G909" ca="1">_FV(A909,"Change")</f>
        <v>0.2331</v>
      </c>
      <c r="H909" s="23" cm="1">
        <f t="array" aca="1" ref="H909" ca="1">_FV(A909,"Open")</f>
        <v>30.1495</v>
      </c>
      <c r="I909" s="23" cm="1">
        <f t="array" aca="1" ref="I909" ca="1">_FV(A909,"Low")</f>
        <v>30.1495</v>
      </c>
      <c r="J909" s="23" cm="1">
        <f t="array" aca="1" ref="J909" ca="1">_FV(A909,"High")</f>
        <v>30.1495</v>
      </c>
      <c r="K909" s="23" cm="1">
        <f t="array" aca="1" ref="K909" ca="1">_FV(A909,"Previous close",TRUE)</f>
        <v>29.916399999999999</v>
      </c>
      <c r="L909" s="26"/>
      <c r="M909" s="23" cm="1">
        <f t="array" aca="1" ref="M909" ca="1">_FV(A909,"52 week low",TRUE)</f>
        <v>26.3</v>
      </c>
      <c r="N909" s="23" cm="1">
        <f t="array" aca="1" ref="N909" ca="1">_FV(A909,"52 week high",TRUE)</f>
        <v>31.694400000000002</v>
      </c>
      <c r="O909" s="8" cm="1">
        <f t="array" aca="1" ref="O909" ca="1">_FV(A909,"Volume")</f>
        <v>0</v>
      </c>
      <c r="P909" s="7" cm="1">
        <f t="array" aca="1" ref="P909" ca="1">_FV(A909,"Volume average",TRUE)</f>
        <v>828</v>
      </c>
      <c r="Q909" t="s">
        <v>923</v>
      </c>
      <c r="S909" t="s">
        <v>2662</v>
      </c>
      <c r="T909" s="25" cm="1">
        <f t="array" aca="1" ref="T909" ca="1">_FV(A909,"Expense ratio",TRUE)</f>
        <v>7.9000000000000008E-3</v>
      </c>
      <c r="U909" s="24" cm="1">
        <f t="array" aca="1" ref="U909" ca="1">_FV(A909,"Market cap",TRUE)</f>
        <v>9055831.9600000009</v>
      </c>
      <c r="V909" s="4">
        <v>9055831</v>
      </c>
      <c r="W909" s="4">
        <v>9055831</v>
      </c>
      <c r="Y909" t="s">
        <v>2693</v>
      </c>
      <c r="Z909" s="5">
        <v>30.0533</v>
      </c>
      <c r="AA909" s="5">
        <v>26.562882999999999</v>
      </c>
      <c r="AB909" s="5">
        <v>3.44E-2</v>
      </c>
      <c r="AC909" s="4">
        <v>1177</v>
      </c>
      <c r="AE909" s="5">
        <v>1.51622392773394</v>
      </c>
      <c r="AF909" s="5">
        <v>8.9015800981632189</v>
      </c>
      <c r="AI909" s="4">
        <v>1177</v>
      </c>
      <c r="AJ909" s="5">
        <v>35364.4951</v>
      </c>
      <c r="AL909" s="5">
        <v>31.693999999999999</v>
      </c>
      <c r="AM909" s="5">
        <v>26.3</v>
      </c>
      <c r="AN909" t="s">
        <v>47</v>
      </c>
      <c r="AO909" t="str" cm="1">
        <f t="array" aca="1" ref="AO909" ca="1">_FV(A909,"Currency")</f>
        <v>USD</v>
      </c>
      <c r="AP909" t="str" cm="1">
        <f t="array" aca="1" ref="AP909" ca="1">_FV(A909,"Exchange")</f>
        <v>CBOE BZX Exchange</v>
      </c>
      <c r="AQ909" s="6" t="str" cm="1">
        <f t="array" aca="1" ref="AQ909" ca="1">_FV(A909,"Exchange abbreviation",TRUE)</f>
        <v>BATS</v>
      </c>
      <c r="AR909" t="str" cm="1">
        <f t="array" aca="1" ref="AR909" ca="1">_FV(A909,"Instrument type",TRUE)</f>
        <v>ETF</v>
      </c>
    </row>
    <row r="910" spans="1:44" ht="18.75" customHeight="1" x14ac:dyDescent="0.25">
      <c r="A910" t="e" vm="923">
        <v>#VALUE!</v>
      </c>
      <c r="B910" t="s">
        <v>2694</v>
      </c>
      <c r="C910" t="s">
        <v>2695</v>
      </c>
      <c r="D910" s="31" cm="1">
        <f t="array" aca="1" ref="D910" ca="1">_FV(A910,"Last trade time",TRUE)</f>
        <v>45824.840324675781</v>
      </c>
      <c r="E910" s="23" cm="1">
        <f t="array" aca="1" ref="E910" ca="1">_FV(A910,"Price")</f>
        <v>41.001300000000001</v>
      </c>
      <c r="F910" s="27" cm="1">
        <f t="array" aca="1" ref="F910" ca="1">_FV(A910,"Change (%)",TRUE)</f>
        <v>7.4900000000000001E-3</v>
      </c>
      <c r="G910" s="26" cm="1">
        <f t="array" aca="1" ref="G910" ca="1">_FV(A910,"Change")</f>
        <v>0.30480000000000002</v>
      </c>
      <c r="H910" s="23" cm="1">
        <f t="array" aca="1" ref="H910" ca="1">_FV(A910,"Open")</f>
        <v>41.001300000000001</v>
      </c>
      <c r="I910" s="23" cm="1">
        <f t="array" aca="1" ref="I910" ca="1">_FV(A910,"Low")</f>
        <v>41.001300000000001</v>
      </c>
      <c r="J910" s="23" cm="1">
        <f t="array" aca="1" ref="J910" ca="1">_FV(A910,"High")</f>
        <v>41.001300000000001</v>
      </c>
      <c r="K910" s="23" cm="1">
        <f t="array" aca="1" ref="K910" ca="1">_FV(A910,"Previous close",TRUE)</f>
        <v>40.6965</v>
      </c>
      <c r="L910" s="26"/>
      <c r="M910" s="23" cm="1">
        <f t="array" aca="1" ref="M910" ca="1">_FV(A910,"52 week low",TRUE)</f>
        <v>34.909999999999997</v>
      </c>
      <c r="N910" s="23" cm="1">
        <f t="array" aca="1" ref="N910" ca="1">_FV(A910,"52 week high",TRUE)</f>
        <v>42.62</v>
      </c>
      <c r="O910" s="8" cm="1">
        <f t="array" aca="1" ref="O910" ca="1">_FV(A910,"Volume")</f>
        <v>502</v>
      </c>
      <c r="P910" s="7" cm="1">
        <f t="array" aca="1" ref="P910" ca="1">_FV(A910,"Volume average",TRUE)</f>
        <v>4665</v>
      </c>
      <c r="Q910" t="s">
        <v>923</v>
      </c>
      <c r="S910" t="s">
        <v>2662</v>
      </c>
      <c r="T910" s="25" cm="1">
        <f t="array" aca="1" ref="T910" ca="1">_FV(A910,"Expense ratio",TRUE)</f>
        <v>7.9000000000000008E-3</v>
      </c>
      <c r="U910" s="24" cm="1">
        <f t="array" aca="1" ref="U910" ca="1">_FV(A910,"Market cap",TRUE)</f>
        <v>27055118.100000001</v>
      </c>
      <c r="V910" s="4">
        <v>27055118</v>
      </c>
      <c r="W910" s="4">
        <v>27055118</v>
      </c>
      <c r="Y910" t="s">
        <v>2696</v>
      </c>
      <c r="Z910" s="5">
        <v>40.867800000000003</v>
      </c>
      <c r="AA910" s="5">
        <v>25.518456</v>
      </c>
      <c r="AB910" s="5">
        <v>2.92E-2</v>
      </c>
      <c r="AC910" s="4">
        <v>3085</v>
      </c>
      <c r="AE910" s="5">
        <v>1.863898454967305</v>
      </c>
      <c r="AF910" s="5">
        <v>9.8616562578747633</v>
      </c>
      <c r="AI910" s="4">
        <v>3085</v>
      </c>
      <c r="AJ910" s="5">
        <v>126061.121</v>
      </c>
      <c r="AL910" s="5">
        <v>42.62</v>
      </c>
      <c r="AM910" s="5">
        <v>34.909999999999997</v>
      </c>
      <c r="AN910" t="s">
        <v>47</v>
      </c>
      <c r="AO910" t="str" cm="1">
        <f t="array" aca="1" ref="AO910" ca="1">_FV(A910,"Currency")</f>
        <v>USD</v>
      </c>
      <c r="AP910" t="str" cm="1">
        <f t="array" aca="1" ref="AP910" ca="1">_FV(A910,"Exchange")</f>
        <v>CBOE BZX Exchange</v>
      </c>
      <c r="AQ910" s="6" t="str" cm="1">
        <f t="array" aca="1" ref="AQ910" ca="1">_FV(A910,"Exchange abbreviation",TRUE)</f>
        <v>BATS</v>
      </c>
      <c r="AR910" t="str" cm="1">
        <f t="array" aca="1" ref="AR910" ca="1">_FV(A910,"Instrument type",TRUE)</f>
        <v>ETF</v>
      </c>
    </row>
    <row r="911" spans="1:44" ht="18.75" customHeight="1" x14ac:dyDescent="0.25">
      <c r="A911" t="e" vm="924">
        <v>#VALUE!</v>
      </c>
      <c r="B911" t="s">
        <v>2697</v>
      </c>
      <c r="C911" t="s">
        <v>2698</v>
      </c>
      <c r="D911" s="31" cm="1">
        <f t="array" aca="1" ref="D911" ca="1">_FV(A911,"Last trade time",TRUE)</f>
        <v>45824.840346226563</v>
      </c>
      <c r="E911" s="23" cm="1">
        <f t="array" aca="1" ref="E911" ca="1">_FV(A911,"Price")</f>
        <v>36.6387</v>
      </c>
      <c r="F911" s="27" cm="1">
        <f t="array" aca="1" ref="F911" ca="1">_FV(A911,"Change (%)",TRUE)</f>
        <v>7.3769999999999999E-3</v>
      </c>
      <c r="G911" s="26" cm="1">
        <f t="array" aca="1" ref="G911" ca="1">_FV(A911,"Change")</f>
        <v>0.26829999999999998</v>
      </c>
      <c r="H911" s="23" cm="1">
        <f t="array" aca="1" ref="H911" ca="1">_FV(A911,"Open")</f>
        <v>36.659999999999997</v>
      </c>
      <c r="I911" s="23" cm="1">
        <f t="array" aca="1" ref="I911" ca="1">_FV(A911,"Low")</f>
        <v>36.6387</v>
      </c>
      <c r="J911" s="23" cm="1">
        <f t="array" aca="1" ref="J911" ca="1">_FV(A911,"High")</f>
        <v>36.664499999999997</v>
      </c>
      <c r="K911" s="23" cm="1">
        <f t="array" aca="1" ref="K911" ca="1">_FV(A911,"Previous close",TRUE)</f>
        <v>36.370399999999997</v>
      </c>
      <c r="L911" s="26"/>
      <c r="M911" s="23" cm="1">
        <f t="array" aca="1" ref="M911" ca="1">_FV(A911,"52 week low",TRUE)</f>
        <v>32.47</v>
      </c>
      <c r="N911" s="23" cm="1">
        <f t="array" aca="1" ref="N911" ca="1">_FV(A911,"52 week high",TRUE)</f>
        <v>36.729900000000001</v>
      </c>
      <c r="O911" s="8" cm="1">
        <f t="array" aca="1" ref="O911" ca="1">_FV(A911,"Volume")</f>
        <v>2065</v>
      </c>
      <c r="P911" s="7" cm="1">
        <f t="array" aca="1" ref="P911" ca="1">_FV(A911,"Volume average",TRUE)</f>
        <v>14103</v>
      </c>
      <c r="Q911" t="s">
        <v>923</v>
      </c>
      <c r="S911" t="s">
        <v>2006</v>
      </c>
      <c r="T911" s="25" cm="1">
        <f t="array" aca="1" ref="T911" ca="1">_FV(A911,"Expense ratio",TRUE)</f>
        <v>7.9000000000000008E-3</v>
      </c>
      <c r="U911" s="24" cm="1">
        <f t="array" aca="1" ref="U911" ca="1">_FV(A911,"Market cap",TRUE)</f>
        <v>152151222.11000001</v>
      </c>
      <c r="V911" s="4">
        <v>152151216</v>
      </c>
      <c r="W911" s="4">
        <v>152151216</v>
      </c>
      <c r="Y911" t="s">
        <v>2699</v>
      </c>
      <c r="Z911" s="5">
        <v>36.454300000000003</v>
      </c>
      <c r="AA911" s="5">
        <v>24.701599999999999</v>
      </c>
      <c r="AB911" s="4">
        <v>0</v>
      </c>
      <c r="AC911" s="4">
        <v>12636</v>
      </c>
      <c r="AE911" s="5">
        <v>2.880737731050353</v>
      </c>
      <c r="AF911" s="5">
        <v>9.458687098967733</v>
      </c>
      <c r="AI911" s="4">
        <v>12636</v>
      </c>
      <c r="AJ911" s="5">
        <v>460880.40960000001</v>
      </c>
      <c r="AL911" s="5">
        <v>36.590000000000003</v>
      </c>
      <c r="AM911" s="5">
        <v>32.47</v>
      </c>
      <c r="AN911" t="s">
        <v>47</v>
      </c>
      <c r="AO911" t="str" cm="1">
        <f t="array" aca="1" ref="AO911" ca="1">_FV(A911,"Currency")</f>
        <v>USD</v>
      </c>
      <c r="AP911" t="str" cm="1">
        <f t="array" aca="1" ref="AP911" ca="1">_FV(A911,"Exchange")</f>
        <v>CBOE BZX Exchange</v>
      </c>
      <c r="AQ911" s="6" t="str" cm="1">
        <f t="array" aca="1" ref="AQ911" ca="1">_FV(A911,"Exchange abbreviation",TRUE)</f>
        <v>BATS</v>
      </c>
      <c r="AR911" t="str" cm="1">
        <f t="array" aca="1" ref="AR911" ca="1">_FV(A911,"Instrument type",TRUE)</f>
        <v>ETF</v>
      </c>
    </row>
    <row r="912" spans="1:44" ht="18.75" customHeight="1" x14ac:dyDescent="0.25">
      <c r="A912" t="e" vm="925">
        <v>#VALUE!</v>
      </c>
      <c r="B912" t="s">
        <v>2700</v>
      </c>
      <c r="C912" t="s">
        <v>2701</v>
      </c>
      <c r="D912" s="31" cm="1">
        <f t="array" aca="1" ref="D912" ca="1">_FV(A912,"Last trade time",TRUE)</f>
        <v>45824.840299791409</v>
      </c>
      <c r="E912" s="23" cm="1">
        <f t="array" aca="1" ref="E912" ca="1">_FV(A912,"Price")</f>
        <v>35.167700000000004</v>
      </c>
      <c r="F912" s="27" cm="1">
        <f t="array" aca="1" ref="F912" ca="1">_FV(A912,"Change (%)",TRUE)</f>
        <v>7.3990000000000002E-3</v>
      </c>
      <c r="G912" s="26" cm="1">
        <f t="array" aca="1" ref="G912" ca="1">_FV(A912,"Change")</f>
        <v>0.25829999999999997</v>
      </c>
      <c r="H912" s="23" cm="1">
        <f t="array" aca="1" ref="H912" ca="1">_FV(A912,"Open")</f>
        <v>35.167700000000004</v>
      </c>
      <c r="I912" s="23" cm="1">
        <f t="array" aca="1" ref="I912" ca="1">_FV(A912,"Low")</f>
        <v>35.167700000000004</v>
      </c>
      <c r="J912" s="23" cm="1">
        <f t="array" aca="1" ref="J912" ca="1">_FV(A912,"High")</f>
        <v>35.167700000000004</v>
      </c>
      <c r="K912" s="23" cm="1">
        <f t="array" aca="1" ref="K912" ca="1">_FV(A912,"Previous close",TRUE)</f>
        <v>34.909399999999998</v>
      </c>
      <c r="L912" s="26"/>
      <c r="M912" s="23" cm="1">
        <f t="array" aca="1" ref="M912" ca="1">_FV(A912,"52 week low",TRUE)</f>
        <v>30.15</v>
      </c>
      <c r="N912" s="23" cm="1">
        <f t="array" aca="1" ref="N912" ca="1">_FV(A912,"52 week high",TRUE)</f>
        <v>36.759500000000003</v>
      </c>
      <c r="O912" s="8" cm="1">
        <f t="array" aca="1" ref="O912" ca="1">_FV(A912,"Volume")</f>
        <v>0</v>
      </c>
      <c r="P912" s="7" cm="1">
        <f t="array" aca="1" ref="P912" ca="1">_FV(A912,"Volume average",TRUE)</f>
        <v>1049</v>
      </c>
      <c r="Q912" t="s">
        <v>923</v>
      </c>
      <c r="S912" t="s">
        <v>2662</v>
      </c>
      <c r="T912" s="25" cm="1">
        <f t="array" aca="1" ref="T912" ca="1">_FV(A912,"Expense ratio",TRUE)</f>
        <v>7.9000000000000008E-3</v>
      </c>
      <c r="U912" s="24" cm="1">
        <f t="array" aca="1" ref="U912" ca="1">_FV(A912,"Market cap",TRUE)</f>
        <v>9012197.4399999995</v>
      </c>
      <c r="V912" s="4">
        <v>9012197</v>
      </c>
      <c r="W912" s="4">
        <v>9012197</v>
      </c>
      <c r="Y912" t="s">
        <v>2702</v>
      </c>
      <c r="Z912" s="5">
        <v>35.070099999999996</v>
      </c>
      <c r="AA912" s="5">
        <v>26.666378000000002</v>
      </c>
      <c r="AB912" s="5">
        <v>3.0199999000000002E-2</v>
      </c>
      <c r="AC912" s="4">
        <v>904</v>
      </c>
      <c r="AE912" s="5">
        <v>2.2296687817796368</v>
      </c>
      <c r="AF912" s="5">
        <v>9.6925234687896165</v>
      </c>
      <c r="AI912" s="4">
        <v>904</v>
      </c>
      <c r="AJ912" s="5">
        <v>31690.895199999999</v>
      </c>
      <c r="AL912" s="5">
        <v>36.76</v>
      </c>
      <c r="AM912" s="5">
        <v>30.15</v>
      </c>
      <c r="AN912" t="s">
        <v>47</v>
      </c>
      <c r="AO912" t="str" cm="1">
        <f t="array" aca="1" ref="AO912" ca="1">_FV(A912,"Currency")</f>
        <v>USD</v>
      </c>
      <c r="AP912" t="str" cm="1">
        <f t="array" aca="1" ref="AP912" ca="1">_FV(A912,"Exchange")</f>
        <v>CBOE BZX Exchange</v>
      </c>
      <c r="AQ912" s="6" t="str" cm="1">
        <f t="array" aca="1" ref="AQ912" ca="1">_FV(A912,"Exchange abbreviation",TRUE)</f>
        <v>BATS</v>
      </c>
      <c r="AR912" t="str" cm="1">
        <f t="array" aca="1" ref="AR912" ca="1">_FV(A912,"Instrument type",TRUE)</f>
        <v>ETF</v>
      </c>
    </row>
    <row r="913" spans="1:44" ht="18.75" customHeight="1" x14ac:dyDescent="0.25">
      <c r="A913" t="e" vm="926">
        <v>#VALUE!</v>
      </c>
      <c r="B913" t="s">
        <v>2703</v>
      </c>
      <c r="C913" t="s">
        <v>2704</v>
      </c>
      <c r="D913" s="31" cm="1">
        <f t="array" aca="1" ref="D913" ca="1">_FV(A913,"Last trade time",TRUE)</f>
        <v>45824.840320890624</v>
      </c>
      <c r="E913" s="23" cm="1">
        <f t="array" aca="1" ref="E913" ca="1">_FV(A913,"Price")</f>
        <v>23.88</v>
      </c>
      <c r="F913" s="27" cm="1">
        <f t="array" aca="1" ref="F913" ca="1">_FV(A913,"Change (%)",TRUE)</f>
        <v>0</v>
      </c>
      <c r="G913" s="26" cm="1">
        <f t="array" aca="1" ref="G913" ca="1">_FV(A913,"Change")</f>
        <v>0</v>
      </c>
      <c r="H913" s="23" cm="1">
        <f t="array" aca="1" ref="H913" ca="1">_FV(A913,"Open")</f>
        <v>23.88</v>
      </c>
      <c r="I913" s="23" cm="1">
        <f t="array" aca="1" ref="I913" ca="1">_FV(A913,"Low")</f>
        <v>23.88</v>
      </c>
      <c r="J913" s="23" cm="1">
        <f t="array" aca="1" ref="J913" ca="1">_FV(A913,"High")</f>
        <v>23.88</v>
      </c>
      <c r="K913" s="23" cm="1">
        <f t="array" aca="1" ref="K913" ca="1">_FV(A913,"Previous close",TRUE)</f>
        <v>23.88</v>
      </c>
      <c r="L913" s="26"/>
      <c r="M913" s="23" cm="1">
        <f t="array" aca="1" ref="M913" ca="1">_FV(A913,"52 week low",TRUE)</f>
        <v>23.065300000000001</v>
      </c>
      <c r="N913" s="23" cm="1">
        <f t="array" aca="1" ref="N913" ca="1">_FV(A913,"52 week high",TRUE)</f>
        <v>24.77</v>
      </c>
      <c r="O913" s="8" cm="1">
        <f t="array" aca="1" ref="O913" ca="1">_FV(A913,"Volume")</f>
        <v>33</v>
      </c>
      <c r="P913" s="7" cm="1">
        <f t="array" aca="1" ref="P913" ca="1">_FV(A913,"Volume average",TRUE)</f>
        <v>366</v>
      </c>
      <c r="Q913" t="s">
        <v>923</v>
      </c>
      <c r="S913" t="s">
        <v>2006</v>
      </c>
      <c r="T913" s="25" cm="1">
        <f t="array" aca="1" ref="T913" ca="1">_FV(A913,"Expense ratio",TRUE)</f>
        <v>7.9000000000000008E-3</v>
      </c>
      <c r="U913" s="24" cm="1">
        <f t="array" aca="1" ref="U913" ca="1">_FV(A913,"Market cap",TRUE)</f>
        <v>2384711.11</v>
      </c>
      <c r="V913" s="4">
        <v>2384711</v>
      </c>
      <c r="W913" s="4">
        <v>2384711</v>
      </c>
      <c r="Y913" t="s">
        <v>2011</v>
      </c>
      <c r="Z913" s="5">
        <v>23.8687</v>
      </c>
      <c r="AA913" s="20"/>
      <c r="AB913" s="20"/>
      <c r="AC913" s="4">
        <v>330</v>
      </c>
      <c r="AE913" s="5">
        <v>2.2216802918580969</v>
      </c>
      <c r="AF913" s="20"/>
      <c r="AI913" s="4">
        <v>330</v>
      </c>
      <c r="AJ913" s="5">
        <v>7875.0870000000004</v>
      </c>
      <c r="AL913" s="5">
        <v>24.77</v>
      </c>
      <c r="AM913" s="5">
        <v>23.065000000000001</v>
      </c>
      <c r="AN913" t="s">
        <v>47</v>
      </c>
      <c r="AO913" t="str" cm="1">
        <f t="array" aca="1" ref="AO913" ca="1">_FV(A913,"Currency")</f>
        <v>USD</v>
      </c>
      <c r="AP913" t="str" cm="1">
        <f t="array" aca="1" ref="AP913" ca="1">_FV(A913,"Exchange")</f>
        <v>CBOE BZX Exchange</v>
      </c>
      <c r="AQ913" s="6" t="str" cm="1">
        <f t="array" aca="1" ref="AQ913" ca="1">_FV(A913,"Exchange abbreviation",TRUE)</f>
        <v>BATS</v>
      </c>
      <c r="AR913" t="str" cm="1">
        <f t="array" aca="1" ref="AR913" ca="1">_FV(A913,"Instrument type",TRUE)</f>
        <v>ETF</v>
      </c>
    </row>
    <row r="914" spans="1:44" ht="18.75" customHeight="1" x14ac:dyDescent="0.25">
      <c r="A914" t="e" vm="927">
        <v>#VALUE!</v>
      </c>
      <c r="B914" t="s">
        <v>2705</v>
      </c>
      <c r="C914" t="s">
        <v>2706</v>
      </c>
      <c r="D914" s="31" cm="1">
        <f t="array" aca="1" ref="D914" ca="1">_FV(A914,"Last trade time",TRUE)</f>
        <v>45821.93752259219</v>
      </c>
      <c r="E914" s="23" cm="1">
        <f t="array" aca="1" ref="E914" ca="1">_FV(A914,"Price")</f>
        <v>10.345000000000001</v>
      </c>
      <c r="F914" s="27" cm="1">
        <f t="array" aca="1" ref="F914" ca="1">_FV(A914,"Change (%)",TRUE)</f>
        <v>0</v>
      </c>
      <c r="G914" s="26" cm="1">
        <f t="array" aca="1" ref="G914" ca="1">_FV(A914,"Change")</f>
        <v>0</v>
      </c>
      <c r="H914" s="23" cm="1">
        <f t="array" aca="1" ref="H914" ca="1">_FV(A914,"Open")</f>
        <v>10.345000000000001</v>
      </c>
      <c r="I914" s="23" cm="1">
        <f t="array" aca="1" ref="I914" ca="1">_FV(A914,"Low")</f>
        <v>10.345000000000001</v>
      </c>
      <c r="J914" s="23" cm="1">
        <f t="array" aca="1" ref="J914" ca="1">_FV(A914,"High")</f>
        <v>10.345000000000001</v>
      </c>
      <c r="K914" s="23" cm="1">
        <f t="array" aca="1" ref="K914" ca="1">_FV(A914,"Previous close",TRUE)</f>
        <v>10.345000000000001</v>
      </c>
      <c r="L914" s="26"/>
      <c r="M914" s="23" cm="1">
        <f t="array" aca="1" ref="M914" ca="1">_FV(A914,"52 week low",TRUE)</f>
        <v>9.16</v>
      </c>
      <c r="N914" s="23" cm="1">
        <f t="array" aca="1" ref="N914" ca="1">_FV(A914,"52 week high",TRUE)</f>
        <v>13.280099999999999</v>
      </c>
      <c r="O914" s="8" cm="1">
        <f t="array" aca="1" ref="O914" ca="1">_FV(A914,"Volume")</f>
        <v>75</v>
      </c>
      <c r="P914" s="7" cm="1">
        <f t="array" aca="1" ref="P914" ca="1">_FV(A914,"Volume average",TRUE)</f>
        <v>4636</v>
      </c>
      <c r="Q914" t="s">
        <v>1641</v>
      </c>
      <c r="R914" t="s">
        <v>155</v>
      </c>
      <c r="S914" t="s">
        <v>905</v>
      </c>
      <c r="T914" s="25" cm="1">
        <f t="array" aca="1" ref="T914" ca="1">_FV(A914,"Expense ratio",TRUE)</f>
        <v>7.9000000000000008E-3</v>
      </c>
      <c r="U914" s="24" cm="1">
        <f t="array" aca="1" ref="U914" ca="1">_FV(A914,"Market cap",TRUE)</f>
        <v>17194829.77</v>
      </c>
      <c r="V914" s="4">
        <v>17194828</v>
      </c>
      <c r="W914" s="4">
        <v>17194828</v>
      </c>
      <c r="Y914" t="s">
        <v>1810</v>
      </c>
      <c r="Z914" s="5">
        <v>10.35</v>
      </c>
      <c r="AA914" s="19">
        <v>18.237158000000001</v>
      </c>
      <c r="AB914" s="5">
        <v>4.1500002000000001E-2</v>
      </c>
      <c r="AC914" s="4">
        <v>48980</v>
      </c>
      <c r="AE914" s="5">
        <v>1.224889769079041</v>
      </c>
      <c r="AF914" s="5">
        <v>6.857299628567004</v>
      </c>
      <c r="AI914" s="4">
        <v>48980</v>
      </c>
      <c r="AJ914" s="5">
        <v>506933.20400000003</v>
      </c>
      <c r="AL914" s="5">
        <v>13.28</v>
      </c>
      <c r="AM914" s="5">
        <v>9.16</v>
      </c>
      <c r="AN914" t="s">
        <v>47</v>
      </c>
      <c r="AO914" t="str" cm="1">
        <f t="array" aca="1" ref="AO914" ca="1">_FV(A914,"Currency")</f>
        <v>USD</v>
      </c>
      <c r="AP914" t="str" cm="1">
        <f t="array" aca="1" ref="AP914" ca="1">_FV(A914,"Exchange")</f>
        <v>CBOE BZX Exchange</v>
      </c>
      <c r="AQ914" s="6" t="str" cm="1">
        <f t="array" aca="1" ref="AQ914" ca="1">_FV(A914,"Exchange abbreviation",TRUE)</f>
        <v>BATS</v>
      </c>
      <c r="AR914" t="str" cm="1">
        <f t="array" aca="1" ref="AR914" ca="1">_FV(A914,"Instrument type",TRUE)</f>
        <v>ETF</v>
      </c>
    </row>
    <row r="915" spans="1:44" ht="18.75" customHeight="1" x14ac:dyDescent="0.25">
      <c r="A915" t="e" vm="928">
        <v>#VALUE!</v>
      </c>
      <c r="B915" t="s">
        <v>2707</v>
      </c>
      <c r="C915" t="s">
        <v>2708</v>
      </c>
      <c r="D915" s="31" cm="1">
        <f t="array" aca="1" ref="D915" ca="1">_FV(A915,"Last trade time",TRUE)</f>
        <v>45824.840337140624</v>
      </c>
      <c r="E915" s="23" cm="1">
        <f t="array" aca="1" ref="E915" ca="1">_FV(A915,"Price")</f>
        <v>35.459000000000003</v>
      </c>
      <c r="F915" s="27" cm="1">
        <f t="array" aca="1" ref="F915" ca="1">_FV(A915,"Change (%)",TRUE)</f>
        <v>9.7219999999999997E-3</v>
      </c>
      <c r="G915" s="26" cm="1">
        <f t="array" aca="1" ref="G915" ca="1">_FV(A915,"Change")</f>
        <v>0.34139999999999998</v>
      </c>
      <c r="H915" s="23" cm="1">
        <f t="array" aca="1" ref="H915" ca="1">_FV(A915,"Open")</f>
        <v>35.4</v>
      </c>
      <c r="I915" s="23" cm="1">
        <f t="array" aca="1" ref="I915" ca="1">_FV(A915,"Low")</f>
        <v>35.4</v>
      </c>
      <c r="J915" s="23" cm="1">
        <f t="array" aca="1" ref="J915" ca="1">_FV(A915,"High")</f>
        <v>35.459000000000003</v>
      </c>
      <c r="K915" s="23" cm="1">
        <f t="array" aca="1" ref="K915" ca="1">_FV(A915,"Previous close",TRUE)</f>
        <v>35.117600000000003</v>
      </c>
      <c r="L915" s="26"/>
      <c r="M915" s="23" cm="1">
        <f t="array" aca="1" ref="M915" ca="1">_FV(A915,"52 week low",TRUE)</f>
        <v>25.561</v>
      </c>
      <c r="N915" s="23" cm="1">
        <f t="array" aca="1" ref="N915" ca="1">_FV(A915,"52 week high",TRUE)</f>
        <v>35.459000000000003</v>
      </c>
      <c r="O915" s="8" cm="1">
        <f t="array" aca="1" ref="O915" ca="1">_FV(A915,"Volume")</f>
        <v>11762</v>
      </c>
      <c r="P915" s="7" cm="1">
        <f t="array" aca="1" ref="P915" ca="1">_FV(A915,"Volume average",TRUE)</f>
        <v>3062</v>
      </c>
      <c r="Q915" t="s">
        <v>923</v>
      </c>
      <c r="S915" t="s">
        <v>2006</v>
      </c>
      <c r="T915" s="25" cm="1">
        <f t="array" aca="1" ref="T915" ca="1">_FV(A915,"Expense ratio",TRUE)</f>
        <v>7.9000000000000008E-3</v>
      </c>
      <c r="U915" s="24" cm="1">
        <f t="array" aca="1" ref="U915" ca="1">_FV(A915,"Market cap",TRUE)</f>
        <v>13796408.859999999</v>
      </c>
      <c r="V915" s="4">
        <v>13796408</v>
      </c>
      <c r="W915" s="4">
        <v>13796408</v>
      </c>
      <c r="Y915" t="s">
        <v>1181</v>
      </c>
      <c r="Z915" s="5">
        <v>35.171599999999998</v>
      </c>
      <c r="AA915" s="5">
        <v>31.029253000000001</v>
      </c>
      <c r="AB915" s="4">
        <v>0</v>
      </c>
      <c r="AC915" s="4">
        <v>3482</v>
      </c>
      <c r="AE915" s="5">
        <v>8.6542287272860285</v>
      </c>
      <c r="AF915" s="5">
        <v>17.59485048325249</v>
      </c>
      <c r="AH915" s="16"/>
      <c r="AI915" s="4">
        <v>3482</v>
      </c>
      <c r="AJ915" s="5">
        <v>122502.3312</v>
      </c>
      <c r="AL915" s="5">
        <v>35.241999999999997</v>
      </c>
      <c r="AM915" s="5">
        <v>25.561</v>
      </c>
      <c r="AN915" t="s">
        <v>47</v>
      </c>
      <c r="AO915" t="str" cm="1">
        <f t="array" aca="1" ref="AO915" ca="1">_FV(A915,"Currency")</f>
        <v>USD</v>
      </c>
      <c r="AP915" t="str" cm="1">
        <f t="array" aca="1" ref="AP915" ca="1">_FV(A915,"Exchange")</f>
        <v>CBOE BZX Exchange</v>
      </c>
      <c r="AQ915" s="6" t="str" cm="1">
        <f t="array" aca="1" ref="AQ915" ca="1">_FV(A915,"Exchange abbreviation",TRUE)</f>
        <v>BATS</v>
      </c>
      <c r="AR915" t="str" cm="1">
        <f t="array" aca="1" ref="AR915" ca="1">_FV(A915,"Instrument type",TRUE)</f>
        <v>ETF</v>
      </c>
    </row>
    <row r="916" spans="1:44" ht="18.75" customHeight="1" x14ac:dyDescent="0.25">
      <c r="A916" t="e" vm="929">
        <v>#VALUE!</v>
      </c>
      <c r="B916" t="s">
        <v>2709</v>
      </c>
      <c r="C916" t="s">
        <v>2710</v>
      </c>
      <c r="D916" s="31" cm="1">
        <f t="array" aca="1" ref="D916" ca="1">_FV(A916,"Last trade time",TRUE)</f>
        <v>45824.840354849221</v>
      </c>
      <c r="E916" s="23" cm="1">
        <f t="array" aca="1" ref="E916" ca="1">_FV(A916,"Price")</f>
        <v>26.117799999999999</v>
      </c>
      <c r="F916" s="27" cm="1">
        <f t="array" aca="1" ref="F916" ca="1">_FV(A916,"Change (%)",TRUE)</f>
        <v>6.8199999999999999E-4</v>
      </c>
      <c r="G916" s="26" cm="1">
        <f t="array" aca="1" ref="G916" ca="1">_FV(A916,"Change")</f>
        <v>1.78E-2</v>
      </c>
      <c r="H916" s="23" cm="1">
        <f t="array" aca="1" ref="H916" ca="1">_FV(A916,"Open")</f>
        <v>26.12</v>
      </c>
      <c r="I916" s="23" cm="1">
        <f t="array" aca="1" ref="I916" ca="1">_FV(A916,"Low")</f>
        <v>26.117799999999999</v>
      </c>
      <c r="J916" s="23" cm="1">
        <f t="array" aca="1" ref="J916" ca="1">_FV(A916,"High")</f>
        <v>26.12</v>
      </c>
      <c r="K916" s="23" cm="1">
        <f t="array" aca="1" ref="K916" ca="1">_FV(A916,"Previous close",TRUE)</f>
        <v>26.1</v>
      </c>
      <c r="L916" s="26"/>
      <c r="M916" s="23" cm="1">
        <f t="array" aca="1" ref="M916" ca="1">_FV(A916,"52 week low",TRUE)</f>
        <v>24.97</v>
      </c>
      <c r="N916" s="23" cm="1">
        <f t="array" aca="1" ref="N916" ca="1">_FV(A916,"52 week high",TRUE)</f>
        <v>26.1265</v>
      </c>
      <c r="O916" s="8" cm="1">
        <f t="array" aca="1" ref="O916" ca="1">_FV(A916,"Volume")</f>
        <v>2727</v>
      </c>
      <c r="P916" s="7" cm="1">
        <f t="array" aca="1" ref="P916" ca="1">_FV(A916,"Volume average",TRUE)</f>
        <v>6670</v>
      </c>
      <c r="Q916" t="s">
        <v>119</v>
      </c>
      <c r="T916" s="25" cm="1">
        <f t="array" aca="1" ref="T916" ca="1">_FV(A916,"Expense ratio",TRUE)</f>
        <v>7.9000000000000008E-3</v>
      </c>
      <c r="U916" s="24" cm="1">
        <f t="array" aca="1" ref="U916" ca="1">_FV(A916,"Market cap",TRUE)</f>
        <v>54494396.93</v>
      </c>
      <c r="V916" s="16"/>
      <c r="W916" s="16"/>
      <c r="Z916" s="18"/>
      <c r="AA916" s="20"/>
      <c r="AB916" s="20"/>
      <c r="AC916" s="21">
        <v>6504</v>
      </c>
      <c r="AE916" s="18"/>
      <c r="AF916" s="20"/>
      <c r="AI916" s="21"/>
      <c r="AJ916" s="18"/>
      <c r="AL916" s="18"/>
      <c r="AM916" s="18"/>
      <c r="AN916" t="s">
        <v>73</v>
      </c>
      <c r="AO916" t="str" cm="1">
        <f t="array" aca="1" ref="AO916" ca="1">_FV(A916,"Currency")</f>
        <v>USD</v>
      </c>
      <c r="AP916" t="str" cm="1">
        <f t="array" aca="1" ref="AP916" ca="1">_FV(A916,"Exchange")</f>
        <v>CBOE BZX Exchange</v>
      </c>
      <c r="AQ916" s="6" t="str" cm="1">
        <f t="array" aca="1" ref="AQ916" ca="1">_FV(A916,"Exchange abbreviation",TRUE)</f>
        <v>BATS</v>
      </c>
      <c r="AR916" t="str" cm="1">
        <f t="array" aca="1" ref="AR916" ca="1">_FV(A916,"Instrument type",TRUE)</f>
        <v>ETF</v>
      </c>
    </row>
    <row r="917" spans="1:44" ht="18.75" customHeight="1" x14ac:dyDescent="0.25">
      <c r="A917" t="e" vm="930">
        <v>#VALUE!</v>
      </c>
      <c r="B917" t="s">
        <v>2711</v>
      </c>
      <c r="C917" t="s">
        <v>2710</v>
      </c>
      <c r="D917" s="31" cm="1">
        <f t="array" aca="1" ref="D917" ca="1">_FV(A917,"Last trade time",TRUE)</f>
        <v>45824.840353390624</v>
      </c>
      <c r="E917" s="23" cm="1">
        <f t="array" aca="1" ref="E917" ca="1">_FV(A917,"Price")</f>
        <v>25.537099999999999</v>
      </c>
      <c r="F917" s="27" cm="1">
        <f t="array" aca="1" ref="F917" ca="1">_FV(A917,"Change (%)",TRUE)</f>
        <v>4.3769999999999998E-3</v>
      </c>
      <c r="G917" s="26" cm="1">
        <f t="array" aca="1" ref="G917" ca="1">_FV(A917,"Change")</f>
        <v>0.1113</v>
      </c>
      <c r="H917" s="23" cm="1">
        <f t="array" aca="1" ref="H917" ca="1">_FV(A917,"Open")</f>
        <v>25.53</v>
      </c>
      <c r="I917" s="23" cm="1">
        <f t="array" aca="1" ref="I917" ca="1">_FV(A917,"Low")</f>
        <v>25.52</v>
      </c>
      <c r="J917" s="23" cm="1">
        <f t="array" aca="1" ref="J917" ca="1">_FV(A917,"High")</f>
        <v>25.555</v>
      </c>
      <c r="K917" s="23" cm="1">
        <f t="array" aca="1" ref="K917" ca="1">_FV(A917,"Previous close",TRUE)</f>
        <v>25.425799999999999</v>
      </c>
      <c r="L917" s="26"/>
      <c r="M917" s="23" cm="1">
        <f t="array" aca="1" ref="M917" ca="1">_FV(A917,"52 week low",TRUE)</f>
        <v>23.83</v>
      </c>
      <c r="N917" s="23" cm="1">
        <f t="array" aca="1" ref="N917" ca="1">_FV(A917,"52 week high",TRUE)</f>
        <v>25.555</v>
      </c>
      <c r="O917" s="8" cm="1">
        <f t="array" aca="1" ref="O917" ca="1">_FV(A917,"Volume")</f>
        <v>3898</v>
      </c>
      <c r="P917" s="7" cm="1">
        <f t="array" aca="1" ref="P917" ca="1">_FV(A917,"Volume average",TRUE)</f>
        <v>1795</v>
      </c>
      <c r="Q917" t="s">
        <v>119</v>
      </c>
      <c r="T917" s="25" cm="1">
        <f t="array" aca="1" ref="T917" ca="1">_FV(A917,"Expense ratio",TRUE)</f>
        <v>7.9000000000000008E-3</v>
      </c>
      <c r="U917" s="24" cm="1">
        <f t="array" aca="1" ref="U917" ca="1">_FV(A917,"Market cap",TRUE)</f>
        <v>63855527.469999999</v>
      </c>
      <c r="V917" s="16"/>
      <c r="W917" s="16"/>
      <c r="Z917" s="18"/>
      <c r="AA917" s="20"/>
      <c r="AB917" s="20"/>
      <c r="AC917" s="21">
        <v>1833</v>
      </c>
      <c r="AE917" s="18"/>
      <c r="AF917" s="20"/>
      <c r="AI917" s="21"/>
      <c r="AJ917" s="18"/>
      <c r="AL917" s="18"/>
      <c r="AM917" s="18"/>
      <c r="AN917" t="s">
        <v>73</v>
      </c>
      <c r="AO917" t="str" cm="1">
        <f t="array" aca="1" ref="AO917" ca="1">_FV(A917,"Currency")</f>
        <v>USD</v>
      </c>
      <c r="AP917" t="str" cm="1">
        <f t="array" aca="1" ref="AP917" ca="1">_FV(A917,"Exchange")</f>
        <v>CBOE BZX Exchange</v>
      </c>
      <c r="AQ917" s="6" t="str" cm="1">
        <f t="array" aca="1" ref="AQ917" ca="1">_FV(A917,"Exchange abbreviation",TRUE)</f>
        <v>BATS</v>
      </c>
      <c r="AR917" t="str" cm="1">
        <f t="array" aca="1" ref="AR917" ca="1">_FV(A917,"Instrument type",TRUE)</f>
        <v>ETF</v>
      </c>
    </row>
    <row r="918" spans="1:44" ht="18.75" customHeight="1" x14ac:dyDescent="0.25">
      <c r="A918" t="e" vm="931">
        <v>#VALUE!</v>
      </c>
      <c r="B918" t="s">
        <v>2712</v>
      </c>
      <c r="C918" t="s">
        <v>2713</v>
      </c>
      <c r="D918" s="31" cm="1">
        <f t="array" aca="1" ref="D918" ca="1">_FV(A918,"Last trade time",TRUE)</f>
        <v>45824.840281423436</v>
      </c>
      <c r="E918" s="23" cm="1">
        <f t="array" aca="1" ref="E918" ca="1">_FV(A918,"Price")</f>
        <v>26.9803</v>
      </c>
      <c r="F918" s="27" cm="1">
        <f t="array" aca="1" ref="F918" ca="1">_FV(A918,"Change (%)",TRUE)</f>
        <v>3.104E-3</v>
      </c>
      <c r="G918" s="26" cm="1">
        <f t="array" aca="1" ref="G918" ca="1">_FV(A918,"Change")</f>
        <v>8.3500000000000005E-2</v>
      </c>
      <c r="H918" s="23" cm="1">
        <f t="array" aca="1" ref="H918" ca="1">_FV(A918,"Open")</f>
        <v>26.99</v>
      </c>
      <c r="I918" s="23" cm="1">
        <f t="array" aca="1" ref="I918" ca="1">_FV(A918,"Low")</f>
        <v>26.950099999999999</v>
      </c>
      <c r="J918" s="23" cm="1">
        <f t="array" aca="1" ref="J918" ca="1">_FV(A918,"High")</f>
        <v>26.99</v>
      </c>
      <c r="K918" s="23" cm="1">
        <f t="array" aca="1" ref="K918" ca="1">_FV(A918,"Previous close",TRUE)</f>
        <v>26.896799999999999</v>
      </c>
      <c r="L918" s="26"/>
      <c r="M918" s="23" cm="1">
        <f t="array" aca="1" ref="M918" ca="1">_FV(A918,"52 week low",TRUE)</f>
        <v>24.93</v>
      </c>
      <c r="N918" s="23" cm="1">
        <f t="array" aca="1" ref="N918" ca="1">_FV(A918,"52 week high",TRUE)</f>
        <v>26.995999999999999</v>
      </c>
      <c r="O918" s="8" cm="1">
        <f t="array" aca="1" ref="O918" ca="1">_FV(A918,"Volume")</f>
        <v>495</v>
      </c>
      <c r="P918" s="7" cm="1">
        <f t="array" aca="1" ref="P918" ca="1">_FV(A918,"Volume average",TRUE)</f>
        <v>4485</v>
      </c>
      <c r="Q918" t="s">
        <v>923</v>
      </c>
      <c r="S918" t="s">
        <v>2006</v>
      </c>
      <c r="T918" s="25" cm="1">
        <f t="array" aca="1" ref="T918" ca="1">_FV(A918,"Expense ratio",TRUE)</f>
        <v>7.9000000000000008E-3</v>
      </c>
      <c r="U918" s="24" cm="1">
        <f t="array" aca="1" ref="U918" ca="1">_FV(A918,"Market cap",TRUE)</f>
        <v>58902586.93</v>
      </c>
      <c r="V918" s="4">
        <v>58902584</v>
      </c>
      <c r="W918" s="4">
        <v>58902584</v>
      </c>
      <c r="X918" t="s">
        <v>2714</v>
      </c>
      <c r="Y918" t="s">
        <v>2715</v>
      </c>
      <c r="Z918" s="5">
        <v>26.9222</v>
      </c>
      <c r="AA918" s="5">
        <v>24.591353999999999</v>
      </c>
      <c r="AB918" s="4">
        <v>0</v>
      </c>
      <c r="AC918" s="4">
        <v>11965</v>
      </c>
      <c r="AE918" s="5">
        <v>2.2707480573072258</v>
      </c>
      <c r="AF918" s="5">
        <v>7.559902475378899</v>
      </c>
      <c r="AI918" s="4">
        <v>11965</v>
      </c>
      <c r="AJ918" s="5">
        <v>322160.01799999998</v>
      </c>
      <c r="AL918" s="5">
        <v>26.933199999999999</v>
      </c>
      <c r="AM918" s="5">
        <v>24.93</v>
      </c>
      <c r="AN918" t="s">
        <v>47</v>
      </c>
      <c r="AO918" t="str" cm="1">
        <f t="array" aca="1" ref="AO918" ca="1">_FV(A918,"Currency")</f>
        <v>USD</v>
      </c>
      <c r="AP918" t="str" cm="1">
        <f t="array" aca="1" ref="AP918" ca="1">_FV(A918,"Exchange")</f>
        <v>CBOE BZX Exchange</v>
      </c>
      <c r="AQ918" s="6" t="str" cm="1">
        <f t="array" aca="1" ref="AQ918" ca="1">_FV(A918,"Exchange abbreviation",TRUE)</f>
        <v>BATS</v>
      </c>
      <c r="AR918" t="str" cm="1">
        <f t="array" aca="1" ref="AR918" ca="1">_FV(A918,"Instrument type",TRUE)</f>
        <v>ETF</v>
      </c>
    </row>
    <row r="919" spans="1:44" ht="18.75" customHeight="1" x14ac:dyDescent="0.25">
      <c r="A919" t="e" vm="932">
        <v>#VALUE!</v>
      </c>
      <c r="B919" t="s">
        <v>2716</v>
      </c>
      <c r="C919" t="s">
        <v>2717</v>
      </c>
      <c r="D919" s="31" cm="1">
        <f t="array" aca="1" ref="D919" ca="1">_FV(A919,"Last trade time",TRUE)</f>
        <v>45824.840323008597</v>
      </c>
      <c r="E919" s="23" cm="1">
        <f t="array" aca="1" ref="E919" ca="1">_FV(A919,"Price")</f>
        <v>27.014500000000002</v>
      </c>
      <c r="F919" s="27" cm="1">
        <f t="array" aca="1" ref="F919" ca="1">_FV(A919,"Change (%)",TRUE)</f>
        <v>8.9559999999999987E-3</v>
      </c>
      <c r="G919" s="26" cm="1">
        <f t="array" aca="1" ref="G919" ca="1">_FV(A919,"Change")</f>
        <v>0.23980000000000001</v>
      </c>
      <c r="H919" s="23" cm="1">
        <f t="array" aca="1" ref="H919" ca="1">_FV(A919,"Open")</f>
        <v>26.99</v>
      </c>
      <c r="I919" s="23" cm="1">
        <f t="array" aca="1" ref="I919" ca="1">_FV(A919,"Low")</f>
        <v>26.99</v>
      </c>
      <c r="J919" s="23" cm="1">
        <f t="array" aca="1" ref="J919" ca="1">_FV(A919,"High")</f>
        <v>27.014500000000002</v>
      </c>
      <c r="K919" s="23" cm="1">
        <f t="array" aca="1" ref="K919" ca="1">_FV(A919,"Previous close",TRUE)</f>
        <v>26.774699999999999</v>
      </c>
      <c r="L919" s="26"/>
      <c r="M919" s="23" cm="1">
        <f t="array" aca="1" ref="M919" ca="1">_FV(A919,"52 week low",TRUE)</f>
        <v>22.88</v>
      </c>
      <c r="N919" s="23" cm="1">
        <f t="array" aca="1" ref="N919" ca="1">_FV(A919,"52 week high",TRUE)</f>
        <v>27.035900000000002</v>
      </c>
      <c r="O919" s="8" cm="1">
        <f t="array" aca="1" ref="O919" ca="1">_FV(A919,"Volume")</f>
        <v>6828</v>
      </c>
      <c r="P919" s="7" cm="1">
        <f t="array" aca="1" ref="P919" ca="1">_FV(A919,"Volume average",TRUE)</f>
        <v>2867</v>
      </c>
      <c r="Q919" t="s">
        <v>923</v>
      </c>
      <c r="S919" t="s">
        <v>2006</v>
      </c>
      <c r="T919" s="25" cm="1">
        <f t="array" aca="1" ref="T919" ca="1">_FV(A919,"Expense ratio",TRUE)</f>
        <v>7.9000000000000008E-3</v>
      </c>
      <c r="U919" s="24" cm="1">
        <f t="array" aca="1" ref="U919" ca="1">_FV(A919,"Market cap",TRUE)</f>
        <v>19876548.350000001</v>
      </c>
      <c r="V919" s="4">
        <v>19876548</v>
      </c>
      <c r="W919" s="4">
        <v>19876548</v>
      </c>
      <c r="Y919" t="s">
        <v>2183</v>
      </c>
      <c r="Z919" s="5">
        <v>26.84</v>
      </c>
      <c r="AA919" s="5">
        <v>30.850657000000002</v>
      </c>
      <c r="AB919" s="20"/>
      <c r="AC919" s="4">
        <v>4395</v>
      </c>
      <c r="AE919" s="5">
        <v>4.4960034544846428</v>
      </c>
      <c r="AF919" s="20"/>
      <c r="AI919" s="4">
        <v>4395</v>
      </c>
      <c r="AJ919" s="5">
        <v>118040.031</v>
      </c>
      <c r="AL919" s="5">
        <v>26.891100000000002</v>
      </c>
      <c r="AM919" s="5">
        <v>22.88</v>
      </c>
      <c r="AN919" t="s">
        <v>47</v>
      </c>
      <c r="AO919" t="str" cm="1">
        <f t="array" aca="1" ref="AO919" ca="1">_FV(A919,"Currency")</f>
        <v>USD</v>
      </c>
      <c r="AP919" t="str" cm="1">
        <f t="array" aca="1" ref="AP919" ca="1">_FV(A919,"Exchange")</f>
        <v>CBOE BZX Exchange</v>
      </c>
      <c r="AQ919" s="6" t="str" cm="1">
        <f t="array" aca="1" ref="AQ919" ca="1">_FV(A919,"Exchange abbreviation",TRUE)</f>
        <v>BATS</v>
      </c>
      <c r="AR919" t="str" cm="1">
        <f t="array" aca="1" ref="AR919" ca="1">_FV(A919,"Instrument type",TRUE)</f>
        <v>ETF</v>
      </c>
    </row>
    <row r="920" spans="1:44" ht="18.75" customHeight="1" x14ac:dyDescent="0.25">
      <c r="A920" t="e" vm="933">
        <v>#VALUE!</v>
      </c>
      <c r="B920" t="s">
        <v>2718</v>
      </c>
      <c r="C920" t="s">
        <v>2719</v>
      </c>
      <c r="D920" s="31" cm="1">
        <f t="array" aca="1" ref="D920" ca="1">_FV(A920,"Last trade time",TRUE)</f>
        <v>45824.840277777781</v>
      </c>
      <c r="E920" s="23" cm="1">
        <f t="array" aca="1" ref="E920" ca="1">_FV(A920,"Price")</f>
        <v>25.631900000000002</v>
      </c>
      <c r="F920" s="27" cm="1">
        <f t="array" aca="1" ref="F920" ca="1">_FV(A920,"Change (%)",TRUE)</f>
        <v>5.476E-3</v>
      </c>
      <c r="G920" s="26" cm="1">
        <f t="array" aca="1" ref="G920" ca="1">_FV(A920,"Change")</f>
        <v>0.1396</v>
      </c>
      <c r="H920" s="23" cm="1">
        <f t="array" aca="1" ref="H920" ca="1">_FV(A920,"Open")</f>
        <v>25.6724</v>
      </c>
      <c r="I920" s="23" cm="1">
        <f t="array" aca="1" ref="I920" ca="1">_FV(A920,"Low")</f>
        <v>25.62</v>
      </c>
      <c r="J920" s="23" cm="1">
        <f t="array" aca="1" ref="J920" ca="1">_FV(A920,"High")</f>
        <v>25.6724</v>
      </c>
      <c r="K920" s="23" cm="1">
        <f t="array" aca="1" ref="K920" ca="1">_FV(A920,"Previous close",TRUE)</f>
        <v>25.4923</v>
      </c>
      <c r="L920" s="26"/>
      <c r="M920" s="23" cm="1">
        <f t="array" aca="1" ref="M920" ca="1">_FV(A920,"52 week low",TRUE)</f>
        <v>22.95</v>
      </c>
      <c r="N920" s="23" cm="1">
        <f t="array" aca="1" ref="N920" ca="1">_FV(A920,"52 week high",TRUE)</f>
        <v>25.69</v>
      </c>
      <c r="O920" s="8" cm="1">
        <f t="array" aca="1" ref="O920" ca="1">_FV(A920,"Volume")</f>
        <v>5534</v>
      </c>
      <c r="P920" s="7" cm="1">
        <f t="array" aca="1" ref="P920" ca="1">_FV(A920,"Volume average",TRUE)</f>
        <v>19170</v>
      </c>
      <c r="Q920" t="s">
        <v>490</v>
      </c>
      <c r="T920" s="25" cm="1">
        <f t="array" aca="1" ref="T920" ca="1">_FV(A920,"Expense ratio",TRUE)</f>
        <v>7.9000000000000008E-3</v>
      </c>
      <c r="U920" s="24" cm="1">
        <f t="array" aca="1" ref="U920" ca="1">_FV(A920,"Market cap",TRUE)</f>
        <v>34224653.200000003</v>
      </c>
      <c r="V920" s="16"/>
      <c r="W920" s="16"/>
      <c r="Z920" s="18"/>
      <c r="AA920" s="20"/>
      <c r="AB920" s="20"/>
      <c r="AC920" s="21">
        <v>20053</v>
      </c>
      <c r="AE920" s="18"/>
      <c r="AF920" s="20"/>
      <c r="AI920" s="21"/>
      <c r="AJ920" s="18"/>
      <c r="AL920" s="18"/>
      <c r="AM920" s="18"/>
      <c r="AN920" t="s">
        <v>73</v>
      </c>
      <c r="AO920" t="str" cm="1">
        <f t="array" aca="1" ref="AO920" ca="1">_FV(A920,"Currency")</f>
        <v>USD</v>
      </c>
      <c r="AP920" t="str" cm="1">
        <f t="array" aca="1" ref="AP920" ca="1">_FV(A920,"Exchange")</f>
        <v>NYSE Arca</v>
      </c>
      <c r="AQ920" s="6" t="str" cm="1">
        <f t="array" aca="1" ref="AQ920" ca="1">_FV(A920,"Exchange abbreviation",TRUE)</f>
        <v>ARCX</v>
      </c>
      <c r="AR920" t="str" cm="1">
        <f t="array" aca="1" ref="AR920" ca="1">_FV(A920,"Instrument type",TRUE)</f>
        <v>ETF</v>
      </c>
    </row>
    <row r="921" spans="1:44" ht="18.75" customHeight="1" x14ac:dyDescent="0.25">
      <c r="A921" t="e" vm="934">
        <v>#VALUE!</v>
      </c>
      <c r="B921" t="s">
        <v>2720</v>
      </c>
      <c r="C921" t="s">
        <v>2710</v>
      </c>
      <c r="D921" s="31" cm="1">
        <f t="array" aca="1" ref="D921" ca="1">_FV(A921,"Last trade time",TRUE)</f>
        <v>45824.840346226563</v>
      </c>
      <c r="E921" s="23" cm="1">
        <f t="array" aca="1" ref="E921" ca="1">_FV(A921,"Price")</f>
        <v>26.068100000000001</v>
      </c>
      <c r="F921" s="27" cm="1">
        <f t="array" aca="1" ref="F921" ca="1">_FV(A921,"Change (%)",TRUE)</f>
        <v>1.114E-3</v>
      </c>
      <c r="G921" s="26" cm="1">
        <f t="array" aca="1" ref="G921" ca="1">_FV(A921,"Change")</f>
        <v>2.9000000000000001E-2</v>
      </c>
      <c r="H921" s="23" cm="1">
        <f t="array" aca="1" ref="H921" ca="1">_FV(A921,"Open")</f>
        <v>26.12</v>
      </c>
      <c r="I921" s="23" cm="1">
        <f t="array" aca="1" ref="I921" ca="1">_FV(A921,"Low")</f>
        <v>26.010100000000001</v>
      </c>
      <c r="J921" s="23" cm="1">
        <f t="array" aca="1" ref="J921" ca="1">_FV(A921,"High")</f>
        <v>26.14</v>
      </c>
      <c r="K921" s="23" cm="1">
        <f t="array" aca="1" ref="K921" ca="1">_FV(A921,"Previous close",TRUE)</f>
        <v>26.039100000000001</v>
      </c>
      <c r="L921" s="26"/>
      <c r="M921" s="23" cm="1">
        <f t="array" aca="1" ref="M921" ca="1">_FV(A921,"52 week low",TRUE)</f>
        <v>24.353000000000002</v>
      </c>
      <c r="N921" s="23" cm="1">
        <f t="array" aca="1" ref="N921" ca="1">_FV(A921,"52 week high",TRUE)</f>
        <v>26.92</v>
      </c>
      <c r="O921" s="8" cm="1">
        <f t="array" aca="1" ref="O921" ca="1">_FV(A921,"Volume")</f>
        <v>658010</v>
      </c>
      <c r="P921" s="7" cm="1">
        <f t="array" aca="1" ref="P921" ca="1">_FV(A921,"Volume average",TRUE)</f>
        <v>7464</v>
      </c>
      <c r="Q921" t="s">
        <v>923</v>
      </c>
      <c r="S921" t="s">
        <v>2006</v>
      </c>
      <c r="T921" s="25" cm="1">
        <f t="array" aca="1" ref="T921" ca="1">_FV(A921,"Expense ratio",TRUE)</f>
        <v>7.9000000000000008E-3</v>
      </c>
      <c r="U921" s="24" cm="1">
        <f t="array" aca="1" ref="U921" ca="1">_FV(A921,"Market cap",TRUE)</f>
        <v>56288681.719999999</v>
      </c>
      <c r="V921" s="4">
        <v>56288680</v>
      </c>
      <c r="W921" s="4">
        <v>56288680</v>
      </c>
      <c r="Y921" t="s">
        <v>2721</v>
      </c>
      <c r="Z921" s="5">
        <v>25.964700000000001</v>
      </c>
      <c r="AA921" s="5">
        <v>24.56935</v>
      </c>
      <c r="AB921" s="20"/>
      <c r="AC921" s="4">
        <v>12911</v>
      </c>
      <c r="AE921" s="5">
        <v>2.173142160244113</v>
      </c>
      <c r="AF921" s="20"/>
      <c r="AI921" s="4">
        <v>12911</v>
      </c>
      <c r="AJ921" s="5">
        <v>335825.4388</v>
      </c>
      <c r="AL921" s="5">
        <v>26.92</v>
      </c>
      <c r="AM921" s="5">
        <v>24.353000000000002</v>
      </c>
      <c r="AN921" t="s">
        <v>47</v>
      </c>
      <c r="AO921" t="str" cm="1">
        <f t="array" aca="1" ref="AO921" ca="1">_FV(A921,"Currency")</f>
        <v>USD</v>
      </c>
      <c r="AP921" t="str" cm="1">
        <f t="array" aca="1" ref="AP921" ca="1">_FV(A921,"Exchange")</f>
        <v>CBOE BZX Exchange</v>
      </c>
      <c r="AQ921" s="6" t="str" cm="1">
        <f t="array" aca="1" ref="AQ921" ca="1">_FV(A921,"Exchange abbreviation",TRUE)</f>
        <v>BATS</v>
      </c>
      <c r="AR921" t="str" cm="1">
        <f t="array" aca="1" ref="AR921" ca="1">_FV(A921,"Instrument type",TRUE)</f>
        <v>ETF</v>
      </c>
    </row>
    <row r="922" spans="1:44" ht="18.75" customHeight="1" x14ac:dyDescent="0.25">
      <c r="A922" t="e" vm="935">
        <v>#VALUE!</v>
      </c>
      <c r="B922" t="s">
        <v>2722</v>
      </c>
      <c r="C922" t="s">
        <v>2723</v>
      </c>
      <c r="D922" s="31" cm="1">
        <f t="array" aca="1" ref="D922" ca="1">_FV(A922,"Last trade time",TRUE)</f>
        <v>45824.840336284375</v>
      </c>
      <c r="E922" s="23" cm="1">
        <f t="array" aca="1" ref="E922" ca="1">_FV(A922,"Price")</f>
        <v>26.558700000000002</v>
      </c>
      <c r="F922" s="27" cm="1">
        <f t="array" aca="1" ref="F922" ca="1">_FV(A922,"Change (%)",TRUE)</f>
        <v>1.3273E-2</v>
      </c>
      <c r="G922" s="26" cm="1">
        <f t="array" aca="1" ref="G922" ca="1">_FV(A922,"Change")</f>
        <v>0.34789999999999999</v>
      </c>
      <c r="H922" s="23" cm="1">
        <f t="array" aca="1" ref="H922" ca="1">_FV(A922,"Open")</f>
        <v>26.51</v>
      </c>
      <c r="I922" s="23" cm="1">
        <f t="array" aca="1" ref="I922" ca="1">_FV(A922,"Low")</f>
        <v>26.51</v>
      </c>
      <c r="J922" s="23" cm="1">
        <f t="array" aca="1" ref="J922" ca="1">_FV(A922,"High")</f>
        <v>26.558700000000002</v>
      </c>
      <c r="K922" s="23" cm="1">
        <f t="array" aca="1" ref="K922" ca="1">_FV(A922,"Previous close",TRUE)</f>
        <v>26.210799999999999</v>
      </c>
      <c r="L922" s="26"/>
      <c r="M922" s="23" cm="1">
        <f t="array" aca="1" ref="M922" ca="1">_FV(A922,"52 week low",TRUE)</f>
        <v>20.49</v>
      </c>
      <c r="N922" s="23" cm="1">
        <f t="array" aca="1" ref="N922" ca="1">_FV(A922,"52 week high",TRUE)</f>
        <v>26.558700000000002</v>
      </c>
      <c r="O922" s="8" cm="1">
        <f t="array" aca="1" ref="O922" ca="1">_FV(A922,"Volume")</f>
        <v>101</v>
      </c>
      <c r="P922" s="7" cm="1">
        <f t="array" aca="1" ref="P922" ca="1">_FV(A922,"Volume average",TRUE)</f>
        <v>12042</v>
      </c>
      <c r="Q922" t="s">
        <v>923</v>
      </c>
      <c r="S922" t="s">
        <v>2006</v>
      </c>
      <c r="T922" s="25" cm="1">
        <f t="array" aca="1" ref="T922" ca="1">_FV(A922,"Expense ratio",TRUE)</f>
        <v>7.9000000000000008E-3</v>
      </c>
      <c r="U922" s="24" cm="1">
        <f t="array" aca="1" ref="U922" ca="1">_FV(A922,"Market cap",TRUE)</f>
        <v>19428689.579999998</v>
      </c>
      <c r="V922" s="4">
        <v>19428688</v>
      </c>
      <c r="W922" s="4">
        <v>19428688</v>
      </c>
      <c r="Y922" t="s">
        <v>2677</v>
      </c>
      <c r="Z922" s="5">
        <v>26.365200000000002</v>
      </c>
      <c r="AA922" s="5">
        <v>31.071847999999999</v>
      </c>
      <c r="AB922" s="4">
        <v>0</v>
      </c>
      <c r="AC922" s="4">
        <v>8085</v>
      </c>
      <c r="AE922" s="5">
        <v>5.2289912123718363</v>
      </c>
      <c r="AF922" s="5">
        <v>13.15575575188017</v>
      </c>
      <c r="AI922" s="4">
        <v>8085</v>
      </c>
      <c r="AJ922" s="5">
        <v>213175.57800000001</v>
      </c>
      <c r="AL922" s="5">
        <v>26.422999999999998</v>
      </c>
      <c r="AM922" s="5">
        <v>20.49</v>
      </c>
      <c r="AN922" t="s">
        <v>47</v>
      </c>
      <c r="AO922" t="str" cm="1">
        <f t="array" aca="1" ref="AO922" ca="1">_FV(A922,"Currency")</f>
        <v>USD</v>
      </c>
      <c r="AP922" t="str" cm="1">
        <f t="array" aca="1" ref="AP922" ca="1">_FV(A922,"Exchange")</f>
        <v>CBOE BZX Exchange</v>
      </c>
      <c r="AQ922" s="6" t="str" cm="1">
        <f t="array" aca="1" ref="AQ922" ca="1">_FV(A922,"Exchange abbreviation",TRUE)</f>
        <v>BATS</v>
      </c>
      <c r="AR922" t="str" cm="1">
        <f t="array" aca="1" ref="AR922" ca="1">_FV(A922,"Instrument type",TRUE)</f>
        <v>ETF</v>
      </c>
    </row>
    <row r="923" spans="1:44" ht="18.75" customHeight="1" x14ac:dyDescent="0.25">
      <c r="A923" t="e" vm="936">
        <v>#VALUE!</v>
      </c>
      <c r="B923" t="s">
        <v>2724</v>
      </c>
      <c r="C923" t="s">
        <v>2725</v>
      </c>
      <c r="D923" s="31" cm="1">
        <f t="array" aca="1" ref="D923" ca="1">_FV(A923,"Last trade time",TRUE)</f>
        <v>45824.84032785859</v>
      </c>
      <c r="E923" s="23" cm="1">
        <f t="array" aca="1" ref="E923" ca="1">_FV(A923,"Price")</f>
        <v>39.9923</v>
      </c>
      <c r="F923" s="27" cm="1">
        <f t="array" aca="1" ref="F923" ca="1">_FV(A923,"Change (%)",TRUE)</f>
        <v>7.1040000000000001E-3</v>
      </c>
      <c r="G923" s="26" cm="1">
        <f t="array" aca="1" ref="G923" ca="1">_FV(A923,"Change")</f>
        <v>0.28210000000000002</v>
      </c>
      <c r="H923" s="23" cm="1">
        <f t="array" aca="1" ref="H923" ca="1">_FV(A923,"Open")</f>
        <v>40.04</v>
      </c>
      <c r="I923" s="23" cm="1">
        <f t="array" aca="1" ref="I923" ca="1">_FV(A923,"Low")</f>
        <v>39.9923</v>
      </c>
      <c r="J923" s="23" cm="1">
        <f t="array" aca="1" ref="J923" ca="1">_FV(A923,"High")</f>
        <v>40.139899999999997</v>
      </c>
      <c r="K923" s="23" cm="1">
        <f t="array" aca="1" ref="K923" ca="1">_FV(A923,"Previous close",TRUE)</f>
        <v>39.7102</v>
      </c>
      <c r="L923" s="26"/>
      <c r="M923" s="23" cm="1">
        <f t="array" aca="1" ref="M923" ca="1">_FV(A923,"52 week low",TRUE)</f>
        <v>34.69</v>
      </c>
      <c r="N923" s="23" cm="1">
        <f t="array" aca="1" ref="N923" ca="1">_FV(A923,"52 week high",TRUE)</f>
        <v>40.886299999999999</v>
      </c>
      <c r="O923" s="8" cm="1">
        <f t="array" aca="1" ref="O923" ca="1">_FV(A923,"Volume")</f>
        <v>1265</v>
      </c>
      <c r="P923" s="7" cm="1">
        <f t="array" aca="1" ref="P923" ca="1">_FV(A923,"Volume average",TRUE)</f>
        <v>4057</v>
      </c>
      <c r="Q923" t="s">
        <v>923</v>
      </c>
      <c r="S923" t="s">
        <v>2662</v>
      </c>
      <c r="T923" s="25" cm="1">
        <f t="array" aca="1" ref="T923" ca="1">_FV(A923,"Expense ratio",TRUE)</f>
        <v>7.9000000000000008E-3</v>
      </c>
      <c r="U923" s="24" cm="1">
        <f t="array" aca="1" ref="U923" ca="1">_FV(A923,"Market cap",TRUE)</f>
        <v>34306317.07</v>
      </c>
      <c r="V923" s="4">
        <v>34306316</v>
      </c>
      <c r="W923" s="4">
        <v>34306316</v>
      </c>
      <c r="Y923" t="s">
        <v>2726</v>
      </c>
      <c r="Z923" s="5">
        <v>39.888599999999997</v>
      </c>
      <c r="AA923" s="5">
        <v>26.173041999999999</v>
      </c>
      <c r="AB923" s="5">
        <v>1.2500000000000001E-2</v>
      </c>
      <c r="AC923" s="4">
        <v>4093</v>
      </c>
      <c r="AE923" s="5">
        <v>1.8909914635509839</v>
      </c>
      <c r="AF923" s="5">
        <v>9.9466784588631452</v>
      </c>
      <c r="AI923" s="4">
        <v>4093</v>
      </c>
      <c r="AJ923" s="5">
        <v>163135.1103</v>
      </c>
      <c r="AL923" s="5">
        <v>40.886000000000003</v>
      </c>
      <c r="AM923" s="5">
        <v>34.69</v>
      </c>
      <c r="AN923" t="s">
        <v>47</v>
      </c>
      <c r="AO923" t="str" cm="1">
        <f t="array" aca="1" ref="AO923" ca="1">_FV(A923,"Currency")</f>
        <v>USD</v>
      </c>
      <c r="AP923" t="str" cm="1">
        <f t="array" aca="1" ref="AP923" ca="1">_FV(A923,"Exchange")</f>
        <v>CBOE BZX Exchange</v>
      </c>
      <c r="AQ923" s="6" t="str" cm="1">
        <f t="array" aca="1" ref="AQ923" ca="1">_FV(A923,"Exchange abbreviation",TRUE)</f>
        <v>BATS</v>
      </c>
      <c r="AR923" t="str" cm="1">
        <f t="array" aca="1" ref="AR923" ca="1">_FV(A923,"Instrument type",TRUE)</f>
        <v>ETF</v>
      </c>
    </row>
    <row r="924" spans="1:44" ht="18.75" customHeight="1" x14ac:dyDescent="0.25">
      <c r="A924" t="e" vm="937">
        <v>#VALUE!</v>
      </c>
      <c r="B924" t="s">
        <v>2727</v>
      </c>
      <c r="C924" t="s">
        <v>2728</v>
      </c>
      <c r="D924" s="31" cm="1">
        <f t="array" aca="1" ref="D924" ca="1">_FV(A924,"Last trade time",TRUE)</f>
        <v>45824.843750057815</v>
      </c>
      <c r="E924" s="23" cm="1">
        <f t="array" aca="1" ref="E924" ca="1">_FV(A924,"Price")</f>
        <v>27.15</v>
      </c>
      <c r="F924" s="27" cm="1">
        <f t="array" aca="1" ref="F924" ca="1">_FV(A924,"Change (%)",TRUE)</f>
        <v>1.8450000000000001E-3</v>
      </c>
      <c r="G924" s="26" cm="1">
        <f t="array" aca="1" ref="G924" ca="1">_FV(A924,"Change")</f>
        <v>0.05</v>
      </c>
      <c r="H924" s="23" cm="1">
        <f t="array" aca="1" ref="H924" ca="1">_FV(A924,"Open")</f>
        <v>27.15</v>
      </c>
      <c r="I924" s="23" cm="1">
        <f t="array" aca="1" ref="I924" ca="1">_FV(A924,"Low")</f>
        <v>27.15</v>
      </c>
      <c r="J924" s="23" cm="1">
        <f t="array" aca="1" ref="J924" ca="1">_FV(A924,"High")</f>
        <v>27.15</v>
      </c>
      <c r="K924" s="23" cm="1">
        <f t="array" aca="1" ref="K924" ca="1">_FV(A924,"Previous close",TRUE)</f>
        <v>27.1</v>
      </c>
      <c r="L924" s="26"/>
      <c r="M924" s="23" cm="1">
        <f t="array" aca="1" ref="M924" ca="1">_FV(A924,"52 week low",TRUE)</f>
        <v>23.34</v>
      </c>
      <c r="N924" s="23" cm="1">
        <f t="array" aca="1" ref="N924" ca="1">_FV(A924,"52 week high",TRUE)</f>
        <v>27.6555</v>
      </c>
      <c r="O924" s="8" cm="1">
        <f t="array" aca="1" ref="O924" ca="1">_FV(A924,"Volume")</f>
        <v>31</v>
      </c>
      <c r="P924" s="7" cm="1">
        <f t="array" aca="1" ref="P924" ca="1">_FV(A924,"Volume average",TRUE)</f>
        <v>2045</v>
      </c>
      <c r="Q924" t="s">
        <v>345</v>
      </c>
      <c r="S924" t="s">
        <v>2006</v>
      </c>
      <c r="T924" s="25" cm="1">
        <f t="array" aca="1" ref="T924" ca="1">_FV(A924,"Expense ratio",TRUE)</f>
        <v>7.9000000000000008E-3</v>
      </c>
      <c r="U924" s="24" cm="1">
        <f t="array" aca="1" ref="U924" ca="1">_FV(A924,"Market cap",TRUE)</f>
        <v>8731766.4499999993</v>
      </c>
      <c r="V924" s="4">
        <v>8731766</v>
      </c>
      <c r="W924" s="4">
        <v>8731766</v>
      </c>
      <c r="Y924" t="s">
        <v>2729</v>
      </c>
      <c r="Z924" s="5">
        <v>27.065999999999999</v>
      </c>
      <c r="AA924" s="5">
        <v>30.679441000000001</v>
      </c>
      <c r="AB924" s="20"/>
      <c r="AC924" s="4">
        <v>3222</v>
      </c>
      <c r="AE924" s="5">
        <v>2.0089553037761831</v>
      </c>
      <c r="AF924" s="20"/>
      <c r="AI924" s="4">
        <v>3222</v>
      </c>
      <c r="AJ924" s="5">
        <v>87267.87000000001</v>
      </c>
      <c r="AL924" s="5">
        <v>27.655999999999999</v>
      </c>
      <c r="AM924" s="5">
        <v>23.34</v>
      </c>
      <c r="AN924" t="s">
        <v>47</v>
      </c>
      <c r="AO924" t="str" cm="1">
        <f t="array" aca="1" ref="AO924" ca="1">_FV(A924,"Currency")</f>
        <v>USD</v>
      </c>
      <c r="AP924" t="str" cm="1">
        <f t="array" aca="1" ref="AP924" ca="1">_FV(A924,"Exchange")</f>
        <v>Nasdaq Stock Market</v>
      </c>
      <c r="AQ924" s="6" t="str" cm="1">
        <f t="array" aca="1" ref="AQ924" ca="1">_FV(A924,"Exchange abbreviation",TRUE)</f>
        <v>XNAS</v>
      </c>
      <c r="AR924" t="str" cm="1">
        <f t="array" aca="1" ref="AR924" ca="1">_FV(A924,"Instrument type",TRUE)</f>
        <v>ETF</v>
      </c>
    </row>
    <row r="925" spans="1:44" ht="18.75" customHeight="1" x14ac:dyDescent="0.25">
      <c r="A925" t="e" vm="938">
        <v>#VALUE!</v>
      </c>
      <c r="B925" t="s">
        <v>2730</v>
      </c>
      <c r="C925" t="s">
        <v>2731</v>
      </c>
      <c r="D925" s="31" cm="1">
        <f t="array" aca="1" ref="D925" ca="1">_FV(A925,"Last trade time",TRUE)</f>
        <v>45824.840281238285</v>
      </c>
      <c r="E925" s="23" cm="1">
        <f t="array" aca="1" ref="E925" ca="1">_FV(A925,"Price")</f>
        <v>24.815200000000001</v>
      </c>
      <c r="F925" s="27" cm="1">
        <f t="array" aca="1" ref="F925" ca="1">_FV(A925,"Change (%)",TRUE)</f>
        <v>2.0269999999999997E-3</v>
      </c>
      <c r="G925" s="26" cm="1">
        <f t="array" aca="1" ref="G925" ca="1">_FV(A925,"Change")</f>
        <v>5.0200000000000002E-2</v>
      </c>
      <c r="H925" s="23" cm="1">
        <f t="array" aca="1" ref="H925" ca="1">_FV(A925,"Open")</f>
        <v>24.77</v>
      </c>
      <c r="I925" s="23" cm="1">
        <f t="array" aca="1" ref="I925" ca="1">_FV(A925,"Low")</f>
        <v>24.77</v>
      </c>
      <c r="J925" s="23" cm="1">
        <f t="array" aca="1" ref="J925" ca="1">_FV(A925,"High")</f>
        <v>24.835000000000001</v>
      </c>
      <c r="K925" s="23" cm="1">
        <f t="array" aca="1" ref="K925" ca="1">_FV(A925,"Previous close",TRUE)</f>
        <v>24.765000000000001</v>
      </c>
      <c r="L925" s="26"/>
      <c r="M925" s="23" cm="1">
        <f t="array" aca="1" ref="M925" ca="1">_FV(A925,"52 week low",TRUE)</f>
        <v>23.16</v>
      </c>
      <c r="N925" s="23" cm="1">
        <f t="array" aca="1" ref="N925" ca="1">_FV(A925,"52 week high",TRUE)</f>
        <v>25.06</v>
      </c>
      <c r="O925" s="8" cm="1">
        <f t="array" aca="1" ref="O925" ca="1">_FV(A925,"Volume")</f>
        <v>1687</v>
      </c>
      <c r="P925" s="7" cm="1">
        <f t="array" aca="1" ref="P925" ca="1">_FV(A925,"Volume average",TRUE)</f>
        <v>3154</v>
      </c>
      <c r="Q925" t="s">
        <v>923</v>
      </c>
      <c r="S925" t="s">
        <v>2006</v>
      </c>
      <c r="T925" s="25" cm="1">
        <f t="array" aca="1" ref="T925" ca="1">_FV(A925,"Expense ratio",TRUE)</f>
        <v>7.9000000000000008E-3</v>
      </c>
      <c r="U925" s="24" cm="1">
        <f t="array" aca="1" ref="U925" ca="1">_FV(A925,"Market cap",TRUE)</f>
        <v>38310515.810000002</v>
      </c>
      <c r="V925" s="4">
        <v>38310516</v>
      </c>
      <c r="W925" s="4">
        <v>38310516</v>
      </c>
      <c r="X925" t="s">
        <v>2732</v>
      </c>
      <c r="Y925" t="s">
        <v>2733</v>
      </c>
      <c r="Z925" s="5">
        <v>24.792200000000001</v>
      </c>
      <c r="AA925" s="5">
        <v>24.247872999999998</v>
      </c>
      <c r="AB925" s="5">
        <v>5.6599996999999999E-2</v>
      </c>
      <c r="AC925" s="4">
        <v>9279</v>
      </c>
      <c r="AE925" s="5">
        <v>2.0036413562559701</v>
      </c>
      <c r="AF925" s="5">
        <v>5.4545419111639903</v>
      </c>
      <c r="AI925" s="4">
        <v>9279</v>
      </c>
      <c r="AJ925" s="5">
        <v>230026.41</v>
      </c>
      <c r="AL925" s="5">
        <v>25.06</v>
      </c>
      <c r="AM925" s="5">
        <v>23.16</v>
      </c>
      <c r="AN925" t="s">
        <v>47</v>
      </c>
      <c r="AO925" t="str" cm="1">
        <f t="array" aca="1" ref="AO925" ca="1">_FV(A925,"Currency")</f>
        <v>USD</v>
      </c>
      <c r="AP925" t="str" cm="1">
        <f t="array" aca="1" ref="AP925" ca="1">_FV(A925,"Exchange")</f>
        <v>CBOE BZX Exchange</v>
      </c>
      <c r="AQ925" s="6" t="str" cm="1">
        <f t="array" aca="1" ref="AQ925" ca="1">_FV(A925,"Exchange abbreviation",TRUE)</f>
        <v>BATS</v>
      </c>
      <c r="AR925" t="str" cm="1">
        <f t="array" aca="1" ref="AR925" ca="1">_FV(A925,"Instrument type",TRUE)</f>
        <v>ETF</v>
      </c>
    </row>
    <row r="926" spans="1:44" ht="18.75" customHeight="1" x14ac:dyDescent="0.25">
      <c r="A926" t="e" vm="939">
        <v>#VALUE!</v>
      </c>
      <c r="B926" t="s">
        <v>2734</v>
      </c>
      <c r="C926" t="s">
        <v>2710</v>
      </c>
      <c r="D926" s="31" cm="1">
        <f t="array" aca="1" ref="D926" ca="1">_FV(A926,"Last trade time",TRUE)</f>
        <v>45824.840355717184</v>
      </c>
      <c r="E926" s="23" cm="1">
        <f t="array" aca="1" ref="E926" ca="1">_FV(A926,"Price")</f>
        <v>26.310300000000002</v>
      </c>
      <c r="F926" s="27" cm="1">
        <f t="array" aca="1" ref="F926" ca="1">_FV(A926,"Change (%)",TRUE)</f>
        <v>2.3389999999999999E-3</v>
      </c>
      <c r="G926" s="26" cm="1">
        <f t="array" aca="1" ref="G926" ca="1">_FV(A926,"Change")</f>
        <v>6.1400000000000003E-2</v>
      </c>
      <c r="H926" s="23" cm="1">
        <f t="array" aca="1" ref="H926" ca="1">_FV(A926,"Open")</f>
        <v>26.29</v>
      </c>
      <c r="I926" s="23" cm="1">
        <f t="array" aca="1" ref="I926" ca="1">_FV(A926,"Low")</f>
        <v>26.29</v>
      </c>
      <c r="J926" s="23" cm="1">
        <f t="array" aca="1" ref="J926" ca="1">_FV(A926,"High")</f>
        <v>26.311</v>
      </c>
      <c r="K926" s="23" cm="1">
        <f t="array" aca="1" ref="K926" ca="1">_FV(A926,"Previous close",TRUE)</f>
        <v>26.248899999999999</v>
      </c>
      <c r="L926" s="26"/>
      <c r="M926" s="23" cm="1">
        <f t="array" aca="1" ref="M926" ca="1">_FV(A926,"52 week low",TRUE)</f>
        <v>25.25</v>
      </c>
      <c r="N926" s="23" cm="1">
        <f t="array" aca="1" ref="N926" ca="1">_FV(A926,"52 week high",TRUE)</f>
        <v>26.315000000000001</v>
      </c>
      <c r="O926" s="8" cm="1">
        <f t="array" aca="1" ref="O926" ca="1">_FV(A926,"Volume")</f>
        <v>1738</v>
      </c>
      <c r="P926" s="7" cm="1">
        <f t="array" aca="1" ref="P926" ca="1">_FV(A926,"Volume average",TRUE)</f>
        <v>20677</v>
      </c>
      <c r="Q926" t="s">
        <v>119</v>
      </c>
      <c r="T926" s="25" cm="1">
        <f t="array" aca="1" ref="T926" ca="1">_FV(A926,"Expense ratio",TRUE)</f>
        <v>7.9000000000000008E-3</v>
      </c>
      <c r="U926" s="24" cm="1">
        <f t="array" aca="1" ref="U926" ca="1">_FV(A926,"Market cap",TRUE)</f>
        <v>106546043.15000001</v>
      </c>
      <c r="V926" s="16"/>
      <c r="W926" s="16"/>
      <c r="Z926" s="18"/>
      <c r="AA926" s="20"/>
      <c r="AB926" s="20"/>
      <c r="AC926" s="21">
        <v>22654</v>
      </c>
      <c r="AE926" s="18"/>
      <c r="AF926" s="20"/>
      <c r="AI926" s="21"/>
      <c r="AJ926" s="18"/>
      <c r="AL926" s="18"/>
      <c r="AM926" s="18"/>
      <c r="AN926" t="s">
        <v>73</v>
      </c>
      <c r="AO926" t="str" cm="1">
        <f t="array" aca="1" ref="AO926" ca="1">_FV(A926,"Currency")</f>
        <v>USD</v>
      </c>
      <c r="AP926" t="str" cm="1">
        <f t="array" aca="1" ref="AP926" ca="1">_FV(A926,"Exchange")</f>
        <v>CBOE BZX Exchange</v>
      </c>
      <c r="AQ926" s="6" t="str" cm="1">
        <f t="array" aca="1" ref="AQ926" ca="1">_FV(A926,"Exchange abbreviation",TRUE)</f>
        <v>BATS</v>
      </c>
      <c r="AR926" t="str" cm="1">
        <f t="array" aca="1" ref="AR926" ca="1">_FV(A926,"Instrument type",TRUE)</f>
        <v>ETF</v>
      </c>
    </row>
    <row r="927" spans="1:44" ht="18.75" customHeight="1" x14ac:dyDescent="0.25">
      <c r="A927" t="e" vm="940">
        <v>#VALUE!</v>
      </c>
      <c r="B927" t="s">
        <v>2735</v>
      </c>
      <c r="C927" t="s">
        <v>2736</v>
      </c>
      <c r="D927" s="31" cm="1">
        <f t="array" aca="1" ref="D927" ca="1">_FV(A927,"Last trade time",TRUE)</f>
        <v>45824.840277812502</v>
      </c>
      <c r="E927" s="23" cm="1">
        <f t="array" aca="1" ref="E927" ca="1">_FV(A927,"Price")</f>
        <v>24.285799999999998</v>
      </c>
      <c r="F927" s="27" cm="1">
        <f t="array" aca="1" ref="F927" ca="1">_FV(A927,"Change (%)",TRUE)</f>
        <v>1.5093000000000001E-2</v>
      </c>
      <c r="G927" s="26" cm="1">
        <f t="array" aca="1" ref="G927" ca="1">_FV(A927,"Change")</f>
        <v>0.36109999999999998</v>
      </c>
      <c r="H927" s="23" cm="1">
        <f t="array" aca="1" ref="H927" ca="1">_FV(A927,"Open")</f>
        <v>24.305900000000001</v>
      </c>
      <c r="I927" s="23" cm="1">
        <f t="array" aca="1" ref="I927" ca="1">_FV(A927,"Low")</f>
        <v>24.285799999999998</v>
      </c>
      <c r="J927" s="23" cm="1">
        <f t="array" aca="1" ref="J927" ca="1">_FV(A927,"High")</f>
        <v>24.305900000000001</v>
      </c>
      <c r="K927" s="23" cm="1">
        <f t="array" aca="1" ref="K927" ca="1">_FV(A927,"Previous close",TRUE)</f>
        <v>23.924700000000001</v>
      </c>
      <c r="L927" s="26"/>
      <c r="M927" s="23" cm="1">
        <f t="array" aca="1" ref="M927" ca="1">_FV(A927,"52 week low",TRUE)</f>
        <v>18</v>
      </c>
      <c r="N927" s="23" cm="1">
        <f t="array" aca="1" ref="N927" ca="1">_FV(A927,"52 week high",TRUE)</f>
        <v>29.38</v>
      </c>
      <c r="O927" s="8" cm="1">
        <f t="array" aca="1" ref="O927" ca="1">_FV(A927,"Volume")</f>
        <v>235</v>
      </c>
      <c r="P927" s="7" cm="1">
        <f t="array" aca="1" ref="P927" ca="1">_FV(A927,"Volume average",TRUE)</f>
        <v>7281</v>
      </c>
      <c r="Q927" t="s">
        <v>1222</v>
      </c>
      <c r="S927" t="s">
        <v>1988</v>
      </c>
      <c r="T927" s="25" cm="1">
        <f t="array" aca="1" ref="T927" ca="1">_FV(A927,"Expense ratio",TRUE)</f>
        <v>7.9000000000000008E-3</v>
      </c>
      <c r="U927" s="24" cm="1">
        <f t="array" aca="1" ref="U927" ca="1">_FV(A927,"Market cap",TRUE)</f>
        <v>19591653.420000002</v>
      </c>
      <c r="V927" s="4">
        <v>19591652</v>
      </c>
      <c r="W927" s="4">
        <v>19591652</v>
      </c>
      <c r="Y927" t="s">
        <v>812</v>
      </c>
      <c r="Z927" s="5">
        <v>23.966000000000001</v>
      </c>
      <c r="AA927" s="5">
        <v>11.682907999999999</v>
      </c>
      <c r="AB927" s="5">
        <v>1.24E-2</v>
      </c>
      <c r="AC927" s="4">
        <v>16353</v>
      </c>
      <c r="AE927" s="5">
        <v>12.160035189786919</v>
      </c>
      <c r="AF927" s="5">
        <v>19.327648275405721</v>
      </c>
      <c r="AI927" s="4">
        <v>16353</v>
      </c>
      <c r="AJ927" s="5">
        <v>391850.58600000001</v>
      </c>
      <c r="AL927" s="5">
        <v>29.38</v>
      </c>
      <c r="AM927" s="4">
        <v>18</v>
      </c>
      <c r="AN927" t="s">
        <v>47</v>
      </c>
      <c r="AO927" t="str" cm="1">
        <f t="array" aca="1" ref="AO927" ca="1">_FV(A927,"Currency")</f>
        <v>USD</v>
      </c>
      <c r="AP927" t="str" cm="1">
        <f t="array" aca="1" ref="AP927" ca="1">_FV(A927,"Exchange")</f>
        <v>NYSE Arca</v>
      </c>
      <c r="AQ927" s="6" t="str" cm="1">
        <f t="array" aca="1" ref="AQ927" ca="1">_FV(A927,"Exchange abbreviation",TRUE)</f>
        <v>ARCX</v>
      </c>
      <c r="AR927" t="str" cm="1">
        <f t="array" aca="1" ref="AR927" ca="1">_FV(A927,"Instrument type",TRUE)</f>
        <v>ETF</v>
      </c>
    </row>
    <row r="928" spans="1:44" ht="18.75" customHeight="1" x14ac:dyDescent="0.25">
      <c r="A928" t="e" vm="941">
        <v>#VALUE!</v>
      </c>
      <c r="B928" t="s">
        <v>2737</v>
      </c>
      <c r="C928" t="s">
        <v>2738</v>
      </c>
      <c r="D928" s="31" cm="1">
        <f t="array" aca="1" ref="D928" ca="1">_FV(A928,"Last trade time",TRUE)</f>
        <v>45824.843750057815</v>
      </c>
      <c r="E928" s="23" cm="1">
        <f t="array" aca="1" ref="E928" ca="1">_FV(A928,"Price")</f>
        <v>27.48</v>
      </c>
      <c r="F928" s="27" cm="1">
        <f t="array" aca="1" ref="F928" ca="1">_FV(A928,"Change (%)",TRUE)</f>
        <v>-2.9030000000000002E-3</v>
      </c>
      <c r="G928" s="26" cm="1">
        <f t="array" aca="1" ref="G928" ca="1">_FV(A928,"Change")</f>
        <v>-0.08</v>
      </c>
      <c r="H928" s="23" cm="1">
        <f t="array" aca="1" ref="H928" ca="1">_FV(A928,"Open")</f>
        <v>27.55</v>
      </c>
      <c r="I928" s="23" cm="1">
        <f t="array" aca="1" ref="I928" ca="1">_FV(A928,"Low")</f>
        <v>27.46</v>
      </c>
      <c r="J928" s="23" cm="1">
        <f t="array" aca="1" ref="J928" ca="1">_FV(A928,"High")</f>
        <v>27.58</v>
      </c>
      <c r="K928" s="23" cm="1">
        <f t="array" aca="1" ref="K928" ca="1">_FV(A928,"Previous close",TRUE)</f>
        <v>27.56</v>
      </c>
      <c r="L928" s="26"/>
      <c r="M928" s="23" cm="1">
        <f t="array" aca="1" ref="M928" ca="1">_FV(A928,"52 week low",TRUE)</f>
        <v>23.4</v>
      </c>
      <c r="N928" s="23" cm="1">
        <f t="array" aca="1" ref="N928" ca="1">_FV(A928,"52 week high",TRUE)</f>
        <v>27.58</v>
      </c>
      <c r="O928" s="8" cm="1">
        <f t="array" aca="1" ref="O928" ca="1">_FV(A928,"Volume")</f>
        <v>14737</v>
      </c>
      <c r="P928" s="7" cm="1">
        <f t="array" aca="1" ref="P928" ca="1">_FV(A928,"Volume average",TRUE)</f>
        <v>19096</v>
      </c>
      <c r="Q928" t="s">
        <v>923</v>
      </c>
      <c r="S928" t="s">
        <v>2006</v>
      </c>
      <c r="T928" s="25" cm="1">
        <f t="array" aca="1" ref="T928" ca="1">_FV(A928,"Expense ratio",TRUE)</f>
        <v>7.9000000000000008E-3</v>
      </c>
      <c r="U928" s="24" cm="1">
        <f t="array" aca="1" ref="U928" ca="1">_FV(A928,"Market cap",TRUE)</f>
        <v>93655957.689999998</v>
      </c>
      <c r="V928" s="4">
        <v>93655960</v>
      </c>
      <c r="W928" s="4">
        <v>93655960</v>
      </c>
      <c r="Y928" t="s">
        <v>2011</v>
      </c>
      <c r="Z928" s="5">
        <v>27.456199999999999</v>
      </c>
      <c r="AA928" s="5">
        <v>30.599181999999999</v>
      </c>
      <c r="AB928" s="20"/>
      <c r="AC928" s="4">
        <v>60466</v>
      </c>
      <c r="AE928" s="5">
        <v>4.1635139223815898</v>
      </c>
      <c r="AF928" s="20"/>
      <c r="AI928" s="4">
        <v>60466</v>
      </c>
      <c r="AJ928" s="5">
        <v>1662107.5478000001</v>
      </c>
      <c r="AL928" s="5">
        <v>27.54</v>
      </c>
      <c r="AM928" s="5">
        <v>23.4</v>
      </c>
      <c r="AN928" t="s">
        <v>90</v>
      </c>
      <c r="AO928" t="str" cm="1">
        <f t="array" aca="1" ref="AO928" ca="1">_FV(A928,"Currency")</f>
        <v>USD</v>
      </c>
      <c r="AP928" t="str" cm="1">
        <f t="array" aca="1" ref="AP928" ca="1">_FV(A928,"Exchange")</f>
        <v>Nasdaq Stock Market</v>
      </c>
      <c r="AQ928" s="6" t="str" cm="1">
        <f t="array" aca="1" ref="AQ928" ca="1">_FV(A928,"Exchange abbreviation",TRUE)</f>
        <v>XNAS</v>
      </c>
      <c r="AR928" t="str" cm="1">
        <f t="array" aca="1" ref="AR928" ca="1">_FV(A928,"Instrument type",TRUE)</f>
        <v>ETF</v>
      </c>
    </row>
    <row r="929" spans="1:44" ht="18.75" customHeight="1" x14ac:dyDescent="0.25">
      <c r="A929" t="e" vm="942">
        <v>#VALUE!</v>
      </c>
      <c r="B929" t="s">
        <v>2739</v>
      </c>
      <c r="C929" t="s">
        <v>2740</v>
      </c>
      <c r="D929" s="31" cm="1">
        <f t="array" aca="1" ref="D929" ca="1">_FV(A929,"Last trade time",TRUE)</f>
        <v>45824.840327650003</v>
      </c>
      <c r="E929" s="23" cm="1">
        <f t="array" aca="1" ref="E929" ca="1">_FV(A929,"Price")</f>
        <v>24.16</v>
      </c>
      <c r="F929" s="27" cm="1">
        <f t="array" aca="1" ref="F929" ca="1">_FV(A929,"Change (%)",TRUE)</f>
        <v>3.251E-3</v>
      </c>
      <c r="G929" s="26" cm="1">
        <f t="array" aca="1" ref="G929" ca="1">_FV(A929,"Change")</f>
        <v>7.8299999999999995E-2</v>
      </c>
      <c r="H929" s="23" cm="1">
        <f t="array" aca="1" ref="H929" ca="1">_FV(A929,"Open")</f>
        <v>24.16</v>
      </c>
      <c r="I929" s="23" cm="1">
        <f t="array" aca="1" ref="I929" ca="1">_FV(A929,"Low")</f>
        <v>24.14</v>
      </c>
      <c r="J929" s="23" cm="1">
        <f t="array" aca="1" ref="J929" ca="1">_FV(A929,"High")</f>
        <v>24.16</v>
      </c>
      <c r="K929" s="23" cm="1">
        <f t="array" aca="1" ref="K929" ca="1">_FV(A929,"Previous close",TRUE)</f>
        <v>24.081700000000001</v>
      </c>
      <c r="L929" s="26"/>
      <c r="M929" s="23" cm="1">
        <f t="array" aca="1" ref="M929" ca="1">_FV(A929,"52 week low",TRUE)</f>
        <v>21.4054</v>
      </c>
      <c r="N929" s="23" cm="1">
        <f t="array" aca="1" ref="N929" ca="1">_FV(A929,"52 week high",TRUE)</f>
        <v>24.669899999999998</v>
      </c>
      <c r="O929" s="8" cm="1">
        <f t="array" aca="1" ref="O929" ca="1">_FV(A929,"Volume")</f>
        <v>3662</v>
      </c>
      <c r="P929" s="7" cm="1">
        <f t="array" aca="1" ref="P929" ca="1">_FV(A929,"Volume average",TRUE)</f>
        <v>718</v>
      </c>
      <c r="Q929" t="s">
        <v>923</v>
      </c>
      <c r="S929" t="s">
        <v>2006</v>
      </c>
      <c r="T929" s="25" cm="1">
        <f t="array" aca="1" ref="T929" ca="1">_FV(A929,"Expense ratio",TRUE)</f>
        <v>7.9000000000000008E-3</v>
      </c>
      <c r="U929" s="24" cm="1">
        <f t="array" aca="1" ref="U929" ca="1">_FV(A929,"Market cap",TRUE)</f>
        <v>5395341.4299999997</v>
      </c>
      <c r="V929" s="4">
        <v>5395341</v>
      </c>
      <c r="W929" s="4">
        <v>5395341</v>
      </c>
      <c r="Y929" t="s">
        <v>2078</v>
      </c>
      <c r="Z929" s="5">
        <v>24.131499999999999</v>
      </c>
      <c r="AA929" s="5">
        <v>24.517105000000001</v>
      </c>
      <c r="AB929" s="5">
        <v>6.0100003999999999E-2</v>
      </c>
      <c r="AC929" s="4">
        <v>2547</v>
      </c>
      <c r="AE929" s="5">
        <v>3.242850258417906</v>
      </c>
      <c r="AF929" s="5">
        <v>6.9060427578809591</v>
      </c>
      <c r="AI929" s="4">
        <v>2547</v>
      </c>
      <c r="AJ929" s="5">
        <v>61510.814100000003</v>
      </c>
      <c r="AL929" s="5">
        <v>24.67</v>
      </c>
      <c r="AM929" s="5">
        <v>21.405000000000001</v>
      </c>
      <c r="AN929" t="s">
        <v>47</v>
      </c>
      <c r="AO929" t="str" cm="1">
        <f t="array" aca="1" ref="AO929" ca="1">_FV(A929,"Currency")</f>
        <v>USD</v>
      </c>
      <c r="AP929" t="str" cm="1">
        <f t="array" aca="1" ref="AP929" ca="1">_FV(A929,"Exchange")</f>
        <v>CBOE BZX Exchange</v>
      </c>
      <c r="AQ929" s="6" t="str" cm="1">
        <f t="array" aca="1" ref="AQ929" ca="1">_FV(A929,"Exchange abbreviation",TRUE)</f>
        <v>BATS</v>
      </c>
      <c r="AR929" t="str" cm="1">
        <f t="array" aca="1" ref="AR929" ca="1">_FV(A929,"Instrument type",TRUE)</f>
        <v>ETF</v>
      </c>
    </row>
    <row r="930" spans="1:44" ht="18.75" customHeight="1" x14ac:dyDescent="0.25">
      <c r="A930" t="e" vm="943">
        <v>#VALUE!</v>
      </c>
      <c r="B930" t="s">
        <v>2741</v>
      </c>
      <c r="C930" t="s">
        <v>2742</v>
      </c>
      <c r="D930" s="31" cm="1">
        <f t="array" aca="1" ref="D930" ca="1">_FV(A930,"Last trade time",TRUE)</f>
        <v>45824.840355508597</v>
      </c>
      <c r="E930" s="23" cm="1">
        <f t="array" aca="1" ref="E930" ca="1">_FV(A930,"Price")</f>
        <v>25.665199999999999</v>
      </c>
      <c r="F930" s="27" cm="1">
        <f t="array" aca="1" ref="F930" ca="1">_FV(A930,"Change (%)",TRUE)</f>
        <v>3.751E-3</v>
      </c>
      <c r="G930" s="26" cm="1">
        <f t="array" aca="1" ref="G930" ca="1">_FV(A930,"Change")</f>
        <v>9.5899999999999999E-2</v>
      </c>
      <c r="H930" s="23" cm="1">
        <f t="array" aca="1" ref="H930" ca="1">_FV(A930,"Open")</f>
        <v>25.65</v>
      </c>
      <c r="I930" s="23" cm="1">
        <f t="array" aca="1" ref="I930" ca="1">_FV(A930,"Low")</f>
        <v>25.62</v>
      </c>
      <c r="J930" s="23" cm="1">
        <f t="array" aca="1" ref="J930" ca="1">_FV(A930,"High")</f>
        <v>25.6799</v>
      </c>
      <c r="K930" s="23" cm="1">
        <f t="array" aca="1" ref="K930" ca="1">_FV(A930,"Previous close",TRUE)</f>
        <v>25.569299999999998</v>
      </c>
      <c r="L930" s="26"/>
      <c r="M930" s="23" cm="1">
        <f t="array" aca="1" ref="M930" ca="1">_FV(A930,"52 week low",TRUE)</f>
        <v>24.293099999999999</v>
      </c>
      <c r="N930" s="23" cm="1">
        <f t="array" aca="1" ref="N930" ca="1">_FV(A930,"52 week high",TRUE)</f>
        <v>25.6799</v>
      </c>
      <c r="O930" s="8" cm="1">
        <f t="array" aca="1" ref="O930" ca="1">_FV(A930,"Volume")</f>
        <v>14057</v>
      </c>
      <c r="P930" s="7" cm="1">
        <f t="array" aca="1" ref="P930" ca="1">_FV(A930,"Volume average",TRUE)</f>
        <v>10924</v>
      </c>
      <c r="Q930" t="s">
        <v>119</v>
      </c>
      <c r="T930" s="25" cm="1">
        <f t="array" aca="1" ref="T930" ca="1">_FV(A930,"Expense ratio",TRUE)</f>
        <v>7.9000000000000008E-3</v>
      </c>
      <c r="U930" s="24" cm="1">
        <f t="array" aca="1" ref="U930" ca="1">_FV(A930,"Market cap",TRUE)</f>
        <v>75084909.75</v>
      </c>
      <c r="V930" s="16"/>
      <c r="W930" s="16"/>
      <c r="Z930" s="18"/>
      <c r="AA930" s="20"/>
      <c r="AB930" s="20"/>
      <c r="AC930" s="21">
        <v>10883</v>
      </c>
      <c r="AE930" s="18"/>
      <c r="AF930" s="20"/>
      <c r="AH930" s="16"/>
      <c r="AI930" s="21"/>
      <c r="AJ930" s="18"/>
      <c r="AL930" s="18"/>
      <c r="AM930" s="18"/>
      <c r="AN930" t="s">
        <v>73</v>
      </c>
      <c r="AO930" t="str" cm="1">
        <f t="array" aca="1" ref="AO930" ca="1">_FV(A930,"Currency")</f>
        <v>USD</v>
      </c>
      <c r="AP930" t="str" cm="1">
        <f t="array" aca="1" ref="AP930" ca="1">_FV(A930,"Exchange")</f>
        <v>CBOE BZX Exchange</v>
      </c>
      <c r="AQ930" s="6" t="str" cm="1">
        <f t="array" aca="1" ref="AQ930" ca="1">_FV(A930,"Exchange abbreviation",TRUE)</f>
        <v>BATS</v>
      </c>
      <c r="AR930" t="str" cm="1">
        <f t="array" aca="1" ref="AR930" ca="1">_FV(A930,"Instrument type",TRUE)</f>
        <v>ETF</v>
      </c>
    </row>
    <row r="931" spans="1:44" ht="18.75" customHeight="1" x14ac:dyDescent="0.25">
      <c r="A931" t="e" vm="944">
        <v>#VALUE!</v>
      </c>
      <c r="B931" t="s">
        <v>2743</v>
      </c>
      <c r="C931" t="s">
        <v>2744</v>
      </c>
      <c r="D931" s="31" cm="1">
        <f t="array" aca="1" ref="D931" ca="1">_FV(A931,"Last trade time",TRUE)</f>
        <v>45824.840352534375</v>
      </c>
      <c r="E931" s="23" cm="1">
        <f t="array" aca="1" ref="E931" ca="1">_FV(A931,"Price")</f>
        <v>35.7348</v>
      </c>
      <c r="F931" s="27" cm="1">
        <f t="array" aca="1" ref="F931" ca="1">_FV(A931,"Change (%)",TRUE)</f>
        <v>5.9680000000000002E-3</v>
      </c>
      <c r="G931" s="26" cm="1">
        <f t="array" aca="1" ref="G931" ca="1">_FV(A931,"Change")</f>
        <v>0.21199999999999999</v>
      </c>
      <c r="H931" s="23" cm="1">
        <f t="array" aca="1" ref="H931" ca="1">_FV(A931,"Open")</f>
        <v>35.7348</v>
      </c>
      <c r="I931" s="23" cm="1">
        <f t="array" aca="1" ref="I931" ca="1">_FV(A931,"Low")</f>
        <v>35.7348</v>
      </c>
      <c r="J931" s="23" cm="1">
        <f t="array" aca="1" ref="J931" ca="1">_FV(A931,"High")</f>
        <v>35.7348</v>
      </c>
      <c r="K931" s="23" cm="1">
        <f t="array" aca="1" ref="K931" ca="1">_FV(A931,"Previous close",TRUE)</f>
        <v>35.522799999999997</v>
      </c>
      <c r="L931" s="26"/>
      <c r="M931" s="23" cm="1">
        <f t="array" aca="1" ref="M931" ca="1">_FV(A931,"52 week low",TRUE)</f>
        <v>28.11</v>
      </c>
      <c r="N931" s="23" cm="1">
        <f t="array" aca="1" ref="N931" ca="1">_FV(A931,"52 week high",TRUE)</f>
        <v>35.984999999999999</v>
      </c>
      <c r="O931" s="8" cm="1">
        <f t="array" aca="1" ref="O931" ca="1">_FV(A931,"Volume")</f>
        <v>104</v>
      </c>
      <c r="P931" s="7" cm="1">
        <f t="array" aca="1" ref="P931" ca="1">_FV(A931,"Volume average",TRUE)</f>
        <v>1039</v>
      </c>
      <c r="Q931" t="s">
        <v>923</v>
      </c>
      <c r="S931" t="s">
        <v>2006</v>
      </c>
      <c r="T931" s="25" cm="1">
        <f t="array" aca="1" ref="T931" ca="1">_FV(A931,"Expense ratio",TRUE)</f>
        <v>7.9000000000000008E-3</v>
      </c>
      <c r="U931" s="24" cm="1">
        <f t="array" aca="1" ref="U931" ca="1">_FV(A931,"Market cap",TRUE)</f>
        <v>12297594.189999999</v>
      </c>
      <c r="V931" s="4">
        <v>12297594</v>
      </c>
      <c r="W931" s="4">
        <v>12297594</v>
      </c>
      <c r="Y931" t="s">
        <v>1181</v>
      </c>
      <c r="Z931" s="5">
        <v>35.585000000000001</v>
      </c>
      <c r="AA931" s="5">
        <v>24.810891999999999</v>
      </c>
      <c r="AB931" s="4">
        <v>0</v>
      </c>
      <c r="AC931" s="4">
        <v>8926</v>
      </c>
      <c r="AE931" s="5">
        <v>5.992626520656863</v>
      </c>
      <c r="AF931" s="5">
        <v>14.12712610424281</v>
      </c>
      <c r="AH931" s="16"/>
      <c r="AI931" s="4">
        <v>8926</v>
      </c>
      <c r="AJ931" s="5">
        <v>317800.41139999998</v>
      </c>
      <c r="AL931" s="5">
        <v>35.984999999999999</v>
      </c>
      <c r="AM931" s="5">
        <v>28.11</v>
      </c>
      <c r="AN931" t="s">
        <v>47</v>
      </c>
      <c r="AO931" t="str" cm="1">
        <f t="array" aca="1" ref="AO931" ca="1">_FV(A931,"Currency")</f>
        <v>USD</v>
      </c>
      <c r="AP931" t="str" cm="1">
        <f t="array" aca="1" ref="AP931" ca="1">_FV(A931,"Exchange")</f>
        <v>CBOE BZX Exchange</v>
      </c>
      <c r="AQ931" s="6" t="str" cm="1">
        <f t="array" aca="1" ref="AQ931" ca="1">_FV(A931,"Exchange abbreviation",TRUE)</f>
        <v>BATS</v>
      </c>
      <c r="AR931" t="str" cm="1">
        <f t="array" aca="1" ref="AR931" ca="1">_FV(A931,"Instrument type",TRUE)</f>
        <v>ETF</v>
      </c>
    </row>
    <row r="932" spans="1:44" ht="18.75" customHeight="1" x14ac:dyDescent="0.25">
      <c r="A932" t="e" vm="945">
        <v>#VALUE!</v>
      </c>
      <c r="B932" t="s">
        <v>2745</v>
      </c>
      <c r="C932" t="s">
        <v>2746</v>
      </c>
      <c r="D932" s="31" cm="1">
        <f t="array" aca="1" ref="D932" ca="1">_FV(A932,"Last trade time",TRUE)</f>
        <v>45824.840313078123</v>
      </c>
      <c r="E932" s="23" cm="1">
        <f t="array" aca="1" ref="E932" ca="1">_FV(A932,"Price")</f>
        <v>25.094999999999999</v>
      </c>
      <c r="F932" s="27" cm="1">
        <f t="array" aca="1" ref="F932" ca="1">_FV(A932,"Change (%)",TRUE)</f>
        <v>2.3089999999999999E-3</v>
      </c>
      <c r="G932" s="26" cm="1">
        <f t="array" aca="1" ref="G932" ca="1">_FV(A932,"Change")</f>
        <v>5.7799999999999997E-2</v>
      </c>
      <c r="H932" s="23" cm="1">
        <f t="array" aca="1" ref="H932" ca="1">_FV(A932,"Open")</f>
        <v>25.094999999999999</v>
      </c>
      <c r="I932" s="23" cm="1">
        <f t="array" aca="1" ref="I932" ca="1">_FV(A932,"Low")</f>
        <v>25.094999999999999</v>
      </c>
      <c r="J932" s="23" cm="1">
        <f t="array" aca="1" ref="J932" ca="1">_FV(A932,"High")</f>
        <v>25.094999999999999</v>
      </c>
      <c r="K932" s="23" cm="1">
        <f t="array" aca="1" ref="K932" ca="1">_FV(A932,"Previous close",TRUE)</f>
        <v>25.037199999999999</v>
      </c>
      <c r="L932" s="26"/>
      <c r="M932" s="23" cm="1">
        <f t="array" aca="1" ref="M932" ca="1">_FV(A932,"52 week low",TRUE)</f>
        <v>24.062000000000001</v>
      </c>
      <c r="N932" s="23" cm="1">
        <f t="array" aca="1" ref="N932" ca="1">_FV(A932,"52 week high",TRUE)</f>
        <v>25.21</v>
      </c>
      <c r="O932" s="8" cm="1">
        <f t="array" aca="1" ref="O932" ca="1">_FV(A932,"Volume")</f>
        <v>3</v>
      </c>
      <c r="P932" s="7" cm="1">
        <f t="array" aca="1" ref="P932" ca="1">_FV(A932,"Volume average",TRUE)</f>
        <v>2135</v>
      </c>
      <c r="Q932" t="s">
        <v>923</v>
      </c>
      <c r="S932" t="s">
        <v>2006</v>
      </c>
      <c r="T932" s="25" cm="1">
        <f t="array" aca="1" ref="T932" ca="1">_FV(A932,"Expense ratio",TRUE)</f>
        <v>7.9000000000000008E-3</v>
      </c>
      <c r="U932" s="24" cm="1">
        <f t="array" aca="1" ref="U932" ca="1">_FV(A932,"Market cap",TRUE)</f>
        <v>6247782.0300000003</v>
      </c>
      <c r="V932" s="4">
        <v>6247782</v>
      </c>
      <c r="W932" s="4">
        <v>6247782</v>
      </c>
      <c r="Y932" t="s">
        <v>2715</v>
      </c>
      <c r="Z932" s="5">
        <v>25.067799999999998</v>
      </c>
      <c r="AA932" s="20"/>
      <c r="AB932" s="5">
        <v>5.5899999999999998E-2</v>
      </c>
      <c r="AC932" s="4">
        <v>2761</v>
      </c>
      <c r="AE932" s="5">
        <v>2.3449256569376908</v>
      </c>
      <c r="AF932" s="5">
        <v>5.9078440219703321</v>
      </c>
      <c r="AI932" s="4">
        <v>2761</v>
      </c>
      <c r="AJ932" s="5">
        <v>69199.771300000008</v>
      </c>
      <c r="AL932" s="5">
        <v>25.21</v>
      </c>
      <c r="AM932" s="5">
        <v>24.062000000000001</v>
      </c>
      <c r="AN932" t="s">
        <v>47</v>
      </c>
      <c r="AO932" t="str" cm="1">
        <f t="array" aca="1" ref="AO932" ca="1">_FV(A932,"Currency")</f>
        <v>USD</v>
      </c>
      <c r="AP932" t="str" cm="1">
        <f t="array" aca="1" ref="AP932" ca="1">_FV(A932,"Exchange")</f>
        <v>CBOE BZX Exchange</v>
      </c>
      <c r="AQ932" s="6" t="str" cm="1">
        <f t="array" aca="1" ref="AQ932" ca="1">_FV(A932,"Exchange abbreviation",TRUE)</f>
        <v>BATS</v>
      </c>
      <c r="AR932" t="str" cm="1">
        <f t="array" aca="1" ref="AR932" ca="1">_FV(A932,"Instrument type",TRUE)</f>
        <v>ETF</v>
      </c>
    </row>
    <row r="933" spans="1:44" ht="18.75" customHeight="1" x14ac:dyDescent="0.25">
      <c r="A933" t="e" vm="946">
        <v>#VALUE!</v>
      </c>
      <c r="B933" t="s">
        <v>2747</v>
      </c>
      <c r="C933" t="s">
        <v>2748</v>
      </c>
      <c r="D933" s="31" cm="1">
        <f t="array" aca="1" ref="D933" ca="1">_FV(A933,"Last trade time",TRUE)</f>
        <v>45824.840355717184</v>
      </c>
      <c r="E933" s="23" cm="1">
        <f t="array" aca="1" ref="E933" ca="1">_FV(A933,"Price")</f>
        <v>25.786899999999999</v>
      </c>
      <c r="F933" s="27" cm="1">
        <f t="array" aca="1" ref="F933" ca="1">_FV(A933,"Change (%)",TRUE)</f>
        <v>2.784E-3</v>
      </c>
      <c r="G933" s="26" cm="1">
        <f t="array" aca="1" ref="G933" ca="1">_FV(A933,"Change")</f>
        <v>7.1599999999999997E-2</v>
      </c>
      <c r="H933" s="23" cm="1">
        <f t="array" aca="1" ref="H933" ca="1">_FV(A933,"Open")</f>
        <v>25.79</v>
      </c>
      <c r="I933" s="23" cm="1">
        <f t="array" aca="1" ref="I933" ca="1">_FV(A933,"Low")</f>
        <v>25.765499999999999</v>
      </c>
      <c r="J933" s="23" cm="1">
        <f t="array" aca="1" ref="J933" ca="1">_FV(A933,"High")</f>
        <v>25.81</v>
      </c>
      <c r="K933" s="23" cm="1">
        <f t="array" aca="1" ref="K933" ca="1">_FV(A933,"Previous close",TRUE)</f>
        <v>25.715299999999999</v>
      </c>
      <c r="L933" s="26"/>
      <c r="M933" s="23" cm="1">
        <f t="array" aca="1" ref="M933" ca="1">_FV(A933,"52 week low",TRUE)</f>
        <v>24.61</v>
      </c>
      <c r="N933" s="23" cm="1">
        <f t="array" aca="1" ref="N933" ca="1">_FV(A933,"52 week high",TRUE)</f>
        <v>25.81</v>
      </c>
      <c r="O933" s="8" cm="1">
        <f t="array" aca="1" ref="O933" ca="1">_FV(A933,"Volume")</f>
        <v>2905</v>
      </c>
      <c r="P933" s="7" cm="1">
        <f t="array" aca="1" ref="P933" ca="1">_FV(A933,"Volume average",TRUE)</f>
        <v>18453</v>
      </c>
      <c r="Q933" t="s">
        <v>119</v>
      </c>
      <c r="T933" s="25" cm="1">
        <f t="array" aca="1" ref="T933" ca="1">_FV(A933,"Expense ratio",TRUE)</f>
        <v>7.9000000000000008E-3</v>
      </c>
      <c r="U933" s="24" cm="1">
        <f t="array" aca="1" ref="U933" ca="1">_FV(A933,"Market cap",TRUE)</f>
        <v>64685003.539999999</v>
      </c>
      <c r="V933" s="16"/>
      <c r="W933" s="16"/>
      <c r="Z933" s="18"/>
      <c r="AA933" s="20"/>
      <c r="AB933" s="20"/>
      <c r="AC933" s="21">
        <v>18471</v>
      </c>
      <c r="AE933" s="18"/>
      <c r="AF933" s="20"/>
      <c r="AI933" s="21"/>
      <c r="AJ933" s="18"/>
      <c r="AL933" s="18"/>
      <c r="AM933" s="18"/>
      <c r="AN933" t="s">
        <v>73</v>
      </c>
      <c r="AO933" t="str" cm="1">
        <f t="array" aca="1" ref="AO933" ca="1">_FV(A933,"Currency")</f>
        <v>USD</v>
      </c>
      <c r="AP933" t="str" cm="1">
        <f t="array" aca="1" ref="AP933" ca="1">_FV(A933,"Exchange")</f>
        <v>CBOE BZX Exchange</v>
      </c>
      <c r="AQ933" s="6" t="str" cm="1">
        <f t="array" aca="1" ref="AQ933" ca="1">_FV(A933,"Exchange abbreviation",TRUE)</f>
        <v>BATS</v>
      </c>
      <c r="AR933" t="str" cm="1">
        <f t="array" aca="1" ref="AR933" ca="1">_FV(A933,"Instrument type",TRUE)</f>
        <v>ETF</v>
      </c>
    </row>
    <row r="934" spans="1:44" ht="18.75" customHeight="1" x14ac:dyDescent="0.25">
      <c r="A934" t="e" vm="947">
        <v>#VALUE!</v>
      </c>
      <c r="B934" t="s">
        <v>2749</v>
      </c>
      <c r="C934" t="s">
        <v>2750</v>
      </c>
      <c r="D934" s="31" cm="1">
        <f t="array" aca="1" ref="D934" ca="1">_FV(A934,"Last trade time",TRUE)</f>
        <v>45821.937519941406</v>
      </c>
      <c r="E934" s="23" cm="1">
        <f t="array" aca="1" ref="E934" ca="1">_FV(A934,"Price")</f>
        <v>14.174799999999999</v>
      </c>
      <c r="F934" s="27" cm="1">
        <f t="array" aca="1" ref="F934" ca="1">_FV(A934,"Change (%)",TRUE)</f>
        <v>0</v>
      </c>
      <c r="G934" s="26" cm="1">
        <f t="array" aca="1" ref="G934" ca="1">_FV(A934,"Change")</f>
        <v>0</v>
      </c>
      <c r="H934" s="23" cm="1">
        <f t="array" aca="1" ref="H934" ca="1">_FV(A934,"Open")</f>
        <v>14.174799999999999</v>
      </c>
      <c r="I934" s="23" cm="1">
        <f t="array" aca="1" ref="I934" ca="1">_FV(A934,"Low")</f>
        <v>14.174799999999999</v>
      </c>
      <c r="J934" s="23" cm="1">
        <f t="array" aca="1" ref="J934" ca="1">_FV(A934,"High")</f>
        <v>14.174799999999999</v>
      </c>
      <c r="K934" s="23" cm="1">
        <f t="array" aca="1" ref="K934" ca="1">_FV(A934,"Previous close",TRUE)</f>
        <v>14.18</v>
      </c>
      <c r="L934" s="26"/>
      <c r="M934" s="23" cm="1">
        <f t="array" aca="1" ref="M934" ca="1">_FV(A934,"52 week low",TRUE)</f>
        <v>11.33</v>
      </c>
      <c r="N934" s="23" cm="1">
        <f t="array" aca="1" ref="N934" ca="1">_FV(A934,"52 week high",TRUE)</f>
        <v>14.4101</v>
      </c>
      <c r="O934" s="8" cm="1">
        <f t="array" aca="1" ref="O934" ca="1">_FV(A934,"Volume")</f>
        <v>12</v>
      </c>
      <c r="P934" s="7" cm="1">
        <f t="array" aca="1" ref="P934" ca="1">_FV(A934,"Volume average",TRUE)</f>
        <v>1282</v>
      </c>
      <c r="Q934" t="s">
        <v>698</v>
      </c>
      <c r="S934" t="s">
        <v>905</v>
      </c>
      <c r="T934" s="25" cm="1">
        <f t="array" aca="1" ref="T934" ca="1">_FV(A934,"Expense ratio",TRUE)</f>
        <v>7.9000000000000008E-3</v>
      </c>
      <c r="U934" s="24" cm="1">
        <f t="array" aca="1" ref="U934" ca="1">_FV(A934,"Market cap",TRUE)</f>
        <v>2447565.87</v>
      </c>
      <c r="V934" s="4">
        <v>2447565</v>
      </c>
      <c r="W934" s="4">
        <v>2447565</v>
      </c>
      <c r="Y934" t="s">
        <v>1810</v>
      </c>
      <c r="Z934" s="5">
        <v>14.18</v>
      </c>
      <c r="AA934" s="5">
        <v>32.151730000000001</v>
      </c>
      <c r="AB934" s="4">
        <v>0</v>
      </c>
      <c r="AC934" s="4">
        <v>22488</v>
      </c>
      <c r="AE934" s="5">
        <v>2.6439678598291438</v>
      </c>
      <c r="AF934" s="5">
        <v>15.20325086635108</v>
      </c>
      <c r="AI934" s="4">
        <v>22488</v>
      </c>
      <c r="AJ934" s="5">
        <v>318990.03120000003</v>
      </c>
      <c r="AL934" s="5">
        <v>14.41</v>
      </c>
      <c r="AM934" s="5">
        <v>11.33</v>
      </c>
      <c r="AN934" t="s">
        <v>47</v>
      </c>
      <c r="AO934" t="str" cm="1">
        <f t="array" aca="1" ref="AO934" ca="1">_FV(A934,"Currency")</f>
        <v>USD</v>
      </c>
      <c r="AP934" t="str" cm="1">
        <f t="array" aca="1" ref="AP934" ca="1">_FV(A934,"Exchange")</f>
        <v>CBOE BZX Exchange</v>
      </c>
      <c r="AQ934" s="6" t="str" cm="1">
        <f t="array" aca="1" ref="AQ934" ca="1">_FV(A934,"Exchange abbreviation",TRUE)</f>
        <v>BATS</v>
      </c>
      <c r="AR934" t="str" cm="1">
        <f t="array" aca="1" ref="AR934" ca="1">_FV(A934,"Instrument type",TRUE)</f>
        <v>ETF</v>
      </c>
    </row>
    <row r="935" spans="1:44" ht="18.75" customHeight="1" x14ac:dyDescent="0.25">
      <c r="A935" t="e" vm="948">
        <v>#VALUE!</v>
      </c>
      <c r="B935" t="s">
        <v>2751</v>
      </c>
      <c r="C935" t="s">
        <v>2746</v>
      </c>
      <c r="D935" s="31" cm="1">
        <f t="array" aca="1" ref="D935" ca="1">_FV(A935,"Last trade time",TRUE)</f>
        <v>45824.840317707814</v>
      </c>
      <c r="E935" s="23" cm="1">
        <f t="array" aca="1" ref="E935" ca="1">_FV(A935,"Price")</f>
        <v>23.85</v>
      </c>
      <c r="F935" s="27" cm="1">
        <f t="array" aca="1" ref="F935" ca="1">_FV(A935,"Change (%)",TRUE)</f>
        <v>2.101E-3</v>
      </c>
      <c r="G935" s="26" cm="1">
        <f t="array" aca="1" ref="G935" ca="1">_FV(A935,"Change")</f>
        <v>0.05</v>
      </c>
      <c r="H935" s="23" cm="1">
        <f t="array" aca="1" ref="H935" ca="1">_FV(A935,"Open")</f>
        <v>23.854800000000001</v>
      </c>
      <c r="I935" s="23" cm="1">
        <f t="array" aca="1" ref="I935" ca="1">_FV(A935,"Low")</f>
        <v>23.85</v>
      </c>
      <c r="J935" s="23" cm="1">
        <f t="array" aca="1" ref="J935" ca="1">_FV(A935,"High")</f>
        <v>23.854800000000001</v>
      </c>
      <c r="K935" s="23" cm="1">
        <f t="array" aca="1" ref="K935" ca="1">_FV(A935,"Previous close",TRUE)</f>
        <v>23.8</v>
      </c>
      <c r="L935" s="26"/>
      <c r="M935" s="23" cm="1">
        <f t="array" aca="1" ref="M935" ca="1">_FV(A935,"52 week low",TRUE)</f>
        <v>22.49</v>
      </c>
      <c r="N935" s="23" cm="1">
        <f t="array" aca="1" ref="N935" ca="1">_FV(A935,"52 week high",TRUE)</f>
        <v>25.61</v>
      </c>
      <c r="O935" s="8" cm="1">
        <f t="array" aca="1" ref="O935" ca="1">_FV(A935,"Volume")</f>
        <v>1622</v>
      </c>
      <c r="P935" s="7" cm="1">
        <f t="array" aca="1" ref="P935" ca="1">_FV(A935,"Volume average",TRUE)</f>
        <v>12893</v>
      </c>
      <c r="Q935" t="s">
        <v>923</v>
      </c>
      <c r="S935" t="s">
        <v>2006</v>
      </c>
      <c r="T935" s="25" cm="1">
        <f t="array" aca="1" ref="T935" ca="1">_FV(A935,"Expense ratio",TRUE)</f>
        <v>7.9000000000000008E-3</v>
      </c>
      <c r="U935" s="24" cm="1">
        <f t="array" aca="1" ref="U935" ca="1">_FV(A935,"Market cap",TRUE)</f>
        <v>13063912.43</v>
      </c>
      <c r="V935" s="4">
        <v>13063912</v>
      </c>
      <c r="W935" s="4">
        <v>13063912</v>
      </c>
      <c r="Y935" t="s">
        <v>2078</v>
      </c>
      <c r="Z935" s="5">
        <v>23.819700000000001</v>
      </c>
      <c r="AA935" s="20"/>
      <c r="AB935" s="5">
        <v>5.6399997E-2</v>
      </c>
      <c r="AC935" s="4">
        <v>6830</v>
      </c>
      <c r="AE935" s="5">
        <v>2.3204056918126881</v>
      </c>
      <c r="AF935" s="5">
        <v>5.3158273707557546</v>
      </c>
      <c r="AI935" s="4">
        <v>6830</v>
      </c>
      <c r="AJ935" s="5">
        <v>162690.6</v>
      </c>
      <c r="AL935" s="5">
        <v>25.61</v>
      </c>
      <c r="AM935" s="5">
        <v>22.49</v>
      </c>
      <c r="AN935" t="s">
        <v>47</v>
      </c>
      <c r="AO935" t="str" cm="1">
        <f t="array" aca="1" ref="AO935" ca="1">_FV(A935,"Currency")</f>
        <v>USD</v>
      </c>
      <c r="AP935" t="str" cm="1">
        <f t="array" aca="1" ref="AP935" ca="1">_FV(A935,"Exchange")</f>
        <v>CBOE BZX Exchange</v>
      </c>
      <c r="AQ935" s="6" t="str" cm="1">
        <f t="array" aca="1" ref="AQ935" ca="1">_FV(A935,"Exchange abbreviation",TRUE)</f>
        <v>BATS</v>
      </c>
      <c r="AR935" t="str" cm="1">
        <f t="array" aca="1" ref="AR935" ca="1">_FV(A935,"Instrument type",TRUE)</f>
        <v>ETF</v>
      </c>
    </row>
    <row r="936" spans="1:44" ht="18.75" customHeight="1" x14ac:dyDescent="0.25">
      <c r="A936" t="e" vm="949">
        <v>#VALUE!</v>
      </c>
      <c r="B936" t="s">
        <v>2752</v>
      </c>
      <c r="C936" t="s">
        <v>2753</v>
      </c>
      <c r="D936" s="31" cm="1">
        <f t="array" aca="1" ref="D936" ca="1">_FV(A936,"Last trade time",TRUE)</f>
        <v>45824.840334617969</v>
      </c>
      <c r="E936" s="23" cm="1">
        <f t="array" aca="1" ref="E936" ca="1">_FV(A936,"Price")</f>
        <v>25.239799999999999</v>
      </c>
      <c r="F936" s="27" cm="1">
        <f t="array" aca="1" ref="F936" ca="1">_FV(A936,"Change (%)",TRUE)</f>
        <v>1.977E-3</v>
      </c>
      <c r="G936" s="26" cm="1">
        <f t="array" aca="1" ref="G936" ca="1">_FV(A936,"Change")</f>
        <v>4.9799999999999997E-2</v>
      </c>
      <c r="H936" s="23" cm="1">
        <f t="array" aca="1" ref="H936" ca="1">_FV(A936,"Open")</f>
        <v>25.31</v>
      </c>
      <c r="I936" s="23" cm="1">
        <f t="array" aca="1" ref="I936" ca="1">_FV(A936,"Low")</f>
        <v>25.19</v>
      </c>
      <c r="J936" s="23" cm="1">
        <f t="array" aca="1" ref="J936" ca="1">_FV(A936,"High")</f>
        <v>25.31</v>
      </c>
      <c r="K936" s="23" cm="1">
        <f t="array" aca="1" ref="K936" ca="1">_FV(A936,"Previous close",TRUE)</f>
        <v>25.19</v>
      </c>
      <c r="L936" s="26"/>
      <c r="M936" s="23" cm="1">
        <f t="array" aca="1" ref="M936" ca="1">_FV(A936,"52 week low",TRUE)</f>
        <v>23.995000000000001</v>
      </c>
      <c r="N936" s="23" cm="1">
        <f t="array" aca="1" ref="N936" ca="1">_FV(A936,"52 week high",TRUE)</f>
        <v>27.22</v>
      </c>
      <c r="O936" s="8" cm="1">
        <f t="array" aca="1" ref="O936" ca="1">_FV(A936,"Volume")</f>
        <v>6725</v>
      </c>
      <c r="P936" s="7" cm="1">
        <f t="array" aca="1" ref="P936" ca="1">_FV(A936,"Volume average",TRUE)</f>
        <v>8198</v>
      </c>
      <c r="Q936" t="s">
        <v>270</v>
      </c>
      <c r="S936" t="s">
        <v>2662</v>
      </c>
      <c r="T936" s="25" cm="1">
        <f t="array" aca="1" ref="T936" ca="1">_FV(A936,"Expense ratio",TRUE)</f>
        <v>7.9000000000000008E-3</v>
      </c>
      <c r="U936" s="24" cm="1">
        <f t="array" aca="1" ref="U936" ca="1">_FV(A936,"Market cap",TRUE)</f>
        <v>59485636.170000002</v>
      </c>
      <c r="V936" s="4">
        <v>59485636</v>
      </c>
      <c r="W936" s="4">
        <v>59485636</v>
      </c>
      <c r="Y936" t="s">
        <v>2011</v>
      </c>
      <c r="Z936" s="5">
        <v>25.1905</v>
      </c>
      <c r="AA936" s="5">
        <v>26.88477</v>
      </c>
      <c r="AB936" s="20"/>
      <c r="AC936" s="4">
        <v>9092</v>
      </c>
      <c r="AE936" s="5">
        <v>1.838383530125465</v>
      </c>
      <c r="AF936" s="20"/>
      <c r="AI936" s="4">
        <v>9092</v>
      </c>
      <c r="AJ936" s="5">
        <v>229116.5816</v>
      </c>
      <c r="AL936" s="5">
        <v>27.22</v>
      </c>
      <c r="AM936" s="5">
        <v>23.995000000000001</v>
      </c>
      <c r="AN936" t="s">
        <v>47</v>
      </c>
      <c r="AO936" t="str" cm="1">
        <f t="array" aca="1" ref="AO936" ca="1">_FV(A936,"Currency")</f>
        <v>USD</v>
      </c>
      <c r="AP936" t="str" cm="1">
        <f t="array" aca="1" ref="AP936" ca="1">_FV(A936,"Exchange")</f>
        <v>CBOE BZX Exchange</v>
      </c>
      <c r="AQ936" s="6" t="str" cm="1">
        <f t="array" aca="1" ref="AQ936" ca="1">_FV(A936,"Exchange abbreviation",TRUE)</f>
        <v>BATS</v>
      </c>
      <c r="AR936" t="str" cm="1">
        <f t="array" aca="1" ref="AR936" ca="1">_FV(A936,"Instrument type",TRUE)</f>
        <v>ETF</v>
      </c>
    </row>
    <row r="937" spans="1:44" ht="18.75" customHeight="1" x14ac:dyDescent="0.25">
      <c r="A937" t="e" vm="950">
        <v>#VALUE!</v>
      </c>
      <c r="B937" t="s">
        <v>2754</v>
      </c>
      <c r="C937" t="s">
        <v>2755</v>
      </c>
      <c r="D937" s="31" cm="1">
        <f t="array" aca="1" ref="D937" ca="1">_FV(A937,"Last trade time",TRUE)</f>
        <v>45821.969100601564</v>
      </c>
      <c r="E937" s="23" cm="1">
        <f t="array" aca="1" ref="E937" ca="1">_FV(A937,"Price")</f>
        <v>12.605</v>
      </c>
      <c r="F937" s="27" cm="1">
        <f t="array" aca="1" ref="F937" ca="1">_FV(A937,"Change (%)",TRUE)</f>
        <v>0</v>
      </c>
      <c r="G937" s="26" cm="1">
        <f t="array" aca="1" ref="G937" ca="1">_FV(A937,"Change")</f>
        <v>0</v>
      </c>
      <c r="H937" s="23" cm="1">
        <f t="array" aca="1" ref="H937" ca="1">_FV(A937,"Open")</f>
        <v>12.605</v>
      </c>
      <c r="I937" s="23" cm="1">
        <f t="array" aca="1" ref="I937" ca="1">_FV(A937,"Low")</f>
        <v>12.605</v>
      </c>
      <c r="J937" s="23" cm="1">
        <f t="array" aca="1" ref="J937" ca="1">_FV(A937,"High")</f>
        <v>12.605</v>
      </c>
      <c r="K937" s="23" cm="1">
        <f t="array" aca="1" ref="K937" ca="1">_FV(A937,"Previous close",TRUE)</f>
        <v>12.605</v>
      </c>
      <c r="L937" s="26"/>
      <c r="M937" s="23" cm="1">
        <f t="array" aca="1" ref="M937" ca="1">_FV(A937,"52 week low",TRUE)</f>
        <v>10.56</v>
      </c>
      <c r="N937" s="23" cm="1">
        <f t="array" aca="1" ref="N937" ca="1">_FV(A937,"52 week high",TRUE)</f>
        <v>13.4475</v>
      </c>
      <c r="O937" s="8" cm="1">
        <f t="array" aca="1" ref="O937" ca="1">_FV(A937,"Volume")</f>
        <v>6</v>
      </c>
      <c r="P937" s="7" cm="1">
        <f t="array" aca="1" ref="P937" ca="1">_FV(A937,"Volume average",TRUE)</f>
        <v>1212</v>
      </c>
      <c r="Q937" t="s">
        <v>50</v>
      </c>
      <c r="S937" t="s">
        <v>905</v>
      </c>
      <c r="T937" s="25" cm="1">
        <f t="array" aca="1" ref="T937" ca="1">_FV(A937,"Expense ratio",TRUE)</f>
        <v>7.9000000000000008E-3</v>
      </c>
      <c r="U937" s="24" cm="1">
        <f t="array" aca="1" ref="U937" ca="1">_FV(A937,"Market cap",TRUE)</f>
        <v>1870499.66</v>
      </c>
      <c r="V937" s="4">
        <v>1870499</v>
      </c>
      <c r="W937" s="4">
        <v>1870499</v>
      </c>
      <c r="Y937" t="s">
        <v>1810</v>
      </c>
      <c r="Z937" s="5">
        <v>12.61</v>
      </c>
      <c r="AA937" s="5">
        <v>21.04637</v>
      </c>
      <c r="AB937" s="5">
        <v>6.3E-3</v>
      </c>
      <c r="AC937" s="4">
        <v>11439</v>
      </c>
      <c r="AE937" s="5">
        <v>-0.66224876764436891</v>
      </c>
      <c r="AF937" s="5">
        <v>7.7787934000054682</v>
      </c>
      <c r="AH937" s="16"/>
      <c r="AI937" s="4">
        <v>11439</v>
      </c>
      <c r="AJ937" s="5">
        <v>144074.20499999999</v>
      </c>
      <c r="AL937" s="5">
        <v>13.448</v>
      </c>
      <c r="AM937" s="5">
        <v>10.56</v>
      </c>
      <c r="AN937" t="s">
        <v>47</v>
      </c>
      <c r="AO937" t="str" cm="1">
        <f t="array" aca="1" ref="AO937" ca="1">_FV(A937,"Currency")</f>
        <v>USD</v>
      </c>
      <c r="AP937" t="str" cm="1">
        <f t="array" aca="1" ref="AP937" ca="1">_FV(A937,"Exchange")</f>
        <v>CBOE BZX Exchange</v>
      </c>
      <c r="AQ937" s="6" t="str" cm="1">
        <f t="array" aca="1" ref="AQ937" ca="1">_FV(A937,"Exchange abbreviation",TRUE)</f>
        <v>BATS</v>
      </c>
      <c r="AR937" t="str" cm="1">
        <f t="array" aca="1" ref="AR937" ca="1">_FV(A937,"Instrument type",TRUE)</f>
        <v>ETF</v>
      </c>
    </row>
    <row r="938" spans="1:44" ht="18.75" customHeight="1" x14ac:dyDescent="0.25">
      <c r="A938" t="e" vm="951">
        <v>#VALUE!</v>
      </c>
      <c r="B938" t="s">
        <v>2756</v>
      </c>
      <c r="C938" t="s">
        <v>2757</v>
      </c>
      <c r="D938" s="31" cm="1">
        <f t="array" aca="1" ref="D938" ca="1">_FV(A938,"Last trade time",TRUE)</f>
        <v>45824.840303784375</v>
      </c>
      <c r="E938" s="23" cm="1">
        <f t="array" aca="1" ref="E938" ca="1">_FV(A938,"Price")</f>
        <v>23.89</v>
      </c>
      <c r="F938" s="27" cm="1">
        <f t="array" aca="1" ref="F938" ca="1">_FV(A938,"Change (%)",TRUE)</f>
        <v>4.1879999999999999E-4</v>
      </c>
      <c r="G938" s="26" cm="1">
        <f t="array" aca="1" ref="G938" ca="1">_FV(A938,"Change")</f>
        <v>0.01</v>
      </c>
      <c r="H938" s="23" cm="1">
        <f t="array" aca="1" ref="H938" ca="1">_FV(A938,"Open")</f>
        <v>23.89</v>
      </c>
      <c r="I938" s="23" cm="1">
        <f t="array" aca="1" ref="I938" ca="1">_FV(A938,"Low")</f>
        <v>23.89</v>
      </c>
      <c r="J938" s="23" cm="1">
        <f t="array" aca="1" ref="J938" ca="1">_FV(A938,"High")</f>
        <v>23.89</v>
      </c>
      <c r="K938" s="23" cm="1">
        <f t="array" aca="1" ref="K938" ca="1">_FV(A938,"Previous close",TRUE)</f>
        <v>23.88</v>
      </c>
      <c r="L938" s="26"/>
      <c r="M938" s="23" cm="1">
        <f t="array" aca="1" ref="M938" ca="1">_FV(A938,"52 week low",TRUE)</f>
        <v>22.53</v>
      </c>
      <c r="N938" s="23" cm="1">
        <f t="array" aca="1" ref="N938" ca="1">_FV(A938,"52 week high",TRUE)</f>
        <v>24.1</v>
      </c>
      <c r="O938" s="8" cm="1">
        <f t="array" aca="1" ref="O938" ca="1">_FV(A938,"Volume")</f>
        <v>30</v>
      </c>
      <c r="P938" s="7" cm="1">
        <f t="array" aca="1" ref="P938" ca="1">_FV(A938,"Volume average",TRUE)</f>
        <v>563</v>
      </c>
      <c r="Q938" t="s">
        <v>923</v>
      </c>
      <c r="S938" t="s">
        <v>2006</v>
      </c>
      <c r="T938" s="25" cm="1">
        <f t="array" aca="1" ref="T938" ca="1">_FV(A938,"Expense ratio",TRUE)</f>
        <v>7.9000000000000008E-3</v>
      </c>
      <c r="U938" s="24" cm="1">
        <f t="array" aca="1" ref="U938" ca="1">_FV(A938,"Market cap",TRUE)</f>
        <v>1192508.3400000001</v>
      </c>
      <c r="V938" s="4">
        <v>1192508</v>
      </c>
      <c r="W938" s="4">
        <v>1192508</v>
      </c>
      <c r="Y938" t="s">
        <v>2011</v>
      </c>
      <c r="Z938" s="5">
        <v>23.878699999999998</v>
      </c>
      <c r="AA938" s="20"/>
      <c r="AB938" s="20"/>
      <c r="AC938" s="4">
        <v>419</v>
      </c>
      <c r="AE938" s="5">
        <v>2.5010172327829761</v>
      </c>
      <c r="AF938" s="20"/>
      <c r="AI938" s="4">
        <v>419</v>
      </c>
      <c r="AJ938" s="5">
        <v>10005.719999999999</v>
      </c>
      <c r="AL938" s="5">
        <v>24.1</v>
      </c>
      <c r="AM938" s="5">
        <v>22.53</v>
      </c>
      <c r="AN938" t="s">
        <v>47</v>
      </c>
      <c r="AO938" t="str" cm="1">
        <f t="array" aca="1" ref="AO938" ca="1">_FV(A938,"Currency")</f>
        <v>USD</v>
      </c>
      <c r="AP938" t="str" cm="1">
        <f t="array" aca="1" ref="AP938" ca="1">_FV(A938,"Exchange")</f>
        <v>CBOE BZX Exchange</v>
      </c>
      <c r="AQ938" s="6" t="str" cm="1">
        <f t="array" aca="1" ref="AQ938" ca="1">_FV(A938,"Exchange abbreviation",TRUE)</f>
        <v>BATS</v>
      </c>
      <c r="AR938" t="str" cm="1">
        <f t="array" aca="1" ref="AR938" ca="1">_FV(A938,"Instrument type",TRUE)</f>
        <v>ETF</v>
      </c>
    </row>
    <row r="939" spans="1:44" ht="18.75" customHeight="1" x14ac:dyDescent="0.25">
      <c r="A939" t="e" vm="952">
        <v>#VALUE!</v>
      </c>
      <c r="B939" t="s">
        <v>2758</v>
      </c>
      <c r="C939" t="s">
        <v>2740</v>
      </c>
      <c r="D939" s="31" cm="1">
        <f t="array" aca="1" ref="D939" ca="1">_FV(A939,"Last trade time",TRUE)</f>
        <v>45824.840316041409</v>
      </c>
      <c r="E939" s="23" cm="1">
        <f t="array" aca="1" ref="E939" ca="1">_FV(A939,"Price")</f>
        <v>25.265000000000001</v>
      </c>
      <c r="F939" s="27" cm="1">
        <f t="array" aca="1" ref="F939" ca="1">_FV(A939,"Change (%)",TRUE)</f>
        <v>5.9409999999999997E-4</v>
      </c>
      <c r="G939" s="26" cm="1">
        <f t="array" aca="1" ref="G939" ca="1">_FV(A939,"Change")</f>
        <v>1.4999999999999999E-2</v>
      </c>
      <c r="H939" s="23" cm="1">
        <f t="array" aca="1" ref="H939" ca="1">_FV(A939,"Open")</f>
        <v>25.265000000000001</v>
      </c>
      <c r="I939" s="23" cm="1">
        <f t="array" aca="1" ref="I939" ca="1">_FV(A939,"Low")</f>
        <v>25.265000000000001</v>
      </c>
      <c r="J939" s="23" cm="1">
        <f t="array" aca="1" ref="J939" ca="1">_FV(A939,"High")</f>
        <v>25.265000000000001</v>
      </c>
      <c r="K939" s="23" cm="1">
        <f t="array" aca="1" ref="K939" ca="1">_FV(A939,"Previous close",TRUE)</f>
        <v>25.25</v>
      </c>
      <c r="L939" s="26"/>
      <c r="M939" s="23" cm="1">
        <f t="array" aca="1" ref="M939" ca="1">_FV(A939,"52 week low",TRUE)</f>
        <v>22.87</v>
      </c>
      <c r="N939" s="23" cm="1">
        <f t="array" aca="1" ref="N939" ca="1">_FV(A939,"52 week high",TRUE)</f>
        <v>25.54</v>
      </c>
      <c r="O939" s="8" cm="1">
        <f t="array" aca="1" ref="O939" ca="1">_FV(A939,"Volume")</f>
        <v>0</v>
      </c>
      <c r="P939" s="7" cm="1">
        <f t="array" aca="1" ref="P939" ca="1">_FV(A939,"Volume average",TRUE)</f>
        <v>1163</v>
      </c>
      <c r="Q939" t="s">
        <v>923</v>
      </c>
      <c r="S939" t="s">
        <v>2006</v>
      </c>
      <c r="T939" s="25" cm="1">
        <f t="array" aca="1" ref="T939" ca="1">_FV(A939,"Expense ratio",TRUE)</f>
        <v>7.9000000000000008E-3</v>
      </c>
      <c r="U939" s="24" cm="1">
        <f t="array" aca="1" ref="U939" ca="1">_FV(A939,"Market cap",TRUE)</f>
        <v>5671771.9400000004</v>
      </c>
      <c r="V939" s="4">
        <v>5671771</v>
      </c>
      <c r="W939" s="4">
        <v>5671771</v>
      </c>
      <c r="Y939" t="s">
        <v>2759</v>
      </c>
      <c r="Z939" s="5">
        <v>25.2483</v>
      </c>
      <c r="AA939" s="5">
        <v>24.245508000000001</v>
      </c>
      <c r="AB939" s="5">
        <v>7.6799995999999995E-2</v>
      </c>
      <c r="AC939" s="4">
        <v>1223</v>
      </c>
      <c r="AE939" s="5">
        <v>3.1033260214796692</v>
      </c>
      <c r="AF939" s="5">
        <v>8.0815547795807241</v>
      </c>
      <c r="AI939" s="4">
        <v>1223</v>
      </c>
      <c r="AJ939" s="5">
        <v>30886.865000000002</v>
      </c>
      <c r="AL939" s="5">
        <v>25.54</v>
      </c>
      <c r="AM939" s="5">
        <v>22.87</v>
      </c>
      <c r="AN939" t="s">
        <v>47</v>
      </c>
      <c r="AO939" t="str" cm="1">
        <f t="array" aca="1" ref="AO939" ca="1">_FV(A939,"Currency")</f>
        <v>USD</v>
      </c>
      <c r="AP939" t="str" cm="1">
        <f t="array" aca="1" ref="AP939" ca="1">_FV(A939,"Exchange")</f>
        <v>CBOE BZX Exchange</v>
      </c>
      <c r="AQ939" s="6" t="str" cm="1">
        <f t="array" aca="1" ref="AQ939" ca="1">_FV(A939,"Exchange abbreviation",TRUE)</f>
        <v>BATS</v>
      </c>
      <c r="AR939" t="str" cm="1">
        <f t="array" aca="1" ref="AR939" ca="1">_FV(A939,"Instrument type",TRUE)</f>
        <v>ETF</v>
      </c>
    </row>
    <row r="940" spans="1:44" ht="18.75" customHeight="1" x14ac:dyDescent="0.25">
      <c r="A940" t="e" vm="953">
        <v>#VALUE!</v>
      </c>
      <c r="B940" t="s">
        <v>2760</v>
      </c>
      <c r="C940" t="s">
        <v>2761</v>
      </c>
      <c r="D940" s="31" cm="1">
        <f t="array" aca="1" ref="D940" ca="1">_FV(A940,"Last trade time",TRUE)</f>
        <v>45824.840316041409</v>
      </c>
      <c r="E940" s="23" cm="1">
        <f t="array" aca="1" ref="E940" ca="1">_FV(A940,"Price")</f>
        <v>25.09</v>
      </c>
      <c r="F940" s="27" cm="1">
        <f t="array" aca="1" ref="F940" ca="1">_FV(A940,"Change (%)",TRUE)</f>
        <v>1.9929999999999999E-4</v>
      </c>
      <c r="G940" s="26" cm="1">
        <f t="array" aca="1" ref="G940" ca="1">_FV(A940,"Change")</f>
        <v>5.0000000000000001E-3</v>
      </c>
      <c r="H940" s="23" cm="1">
        <f t="array" aca="1" ref="H940" ca="1">_FV(A940,"Open")</f>
        <v>25.07</v>
      </c>
      <c r="I940" s="23" cm="1">
        <f t="array" aca="1" ref="I940" ca="1">_FV(A940,"Low")</f>
        <v>25.07</v>
      </c>
      <c r="J940" s="23" cm="1">
        <f t="array" aca="1" ref="J940" ca="1">_FV(A940,"High")</f>
        <v>25.09</v>
      </c>
      <c r="K940" s="23" cm="1">
        <f t="array" aca="1" ref="K940" ca="1">_FV(A940,"Previous close",TRUE)</f>
        <v>25.085000000000001</v>
      </c>
      <c r="L940" s="26"/>
      <c r="M940" s="23" cm="1">
        <f t="array" aca="1" ref="M940" ca="1">_FV(A940,"52 week low",TRUE)</f>
        <v>24.31</v>
      </c>
      <c r="N940" s="23" cm="1">
        <f t="array" aca="1" ref="N940" ca="1">_FV(A940,"52 week high",TRUE)</f>
        <v>25.23</v>
      </c>
      <c r="O940" s="8" cm="1">
        <f t="array" aca="1" ref="O940" ca="1">_FV(A940,"Volume")</f>
        <v>418</v>
      </c>
      <c r="P940" s="7" cm="1">
        <f t="array" aca="1" ref="P940" ca="1">_FV(A940,"Volume average",TRUE)</f>
        <v>232</v>
      </c>
      <c r="Q940" t="s">
        <v>923</v>
      </c>
      <c r="S940" t="s">
        <v>2006</v>
      </c>
      <c r="T940" s="25" cm="1">
        <f t="array" aca="1" ref="T940" ca="1">_FV(A940,"Expense ratio",TRUE)</f>
        <v>7.9000000000000008E-3</v>
      </c>
      <c r="U940" s="24" cm="1">
        <f t="array" aca="1" ref="U940" ca="1">_FV(A940,"Market cap",TRUE)</f>
        <v>6891084.3200000003</v>
      </c>
      <c r="V940" s="4">
        <v>6891084</v>
      </c>
      <c r="W940" s="4">
        <v>6891084</v>
      </c>
      <c r="Y940" t="s">
        <v>2759</v>
      </c>
      <c r="Z940" s="5">
        <v>25.078299999999999</v>
      </c>
      <c r="AA940" s="5">
        <v>24.216259000000001</v>
      </c>
      <c r="AB940" s="5">
        <v>5.0999999999999997E-2</v>
      </c>
      <c r="AC940" s="4">
        <v>525</v>
      </c>
      <c r="AE940" s="5">
        <v>2.054162082661493</v>
      </c>
      <c r="AF940" s="5">
        <v>5.2212338605914344</v>
      </c>
      <c r="AI940" s="4">
        <v>525</v>
      </c>
      <c r="AJ940" s="5">
        <v>13164.375</v>
      </c>
      <c r="AL940" s="5">
        <v>25.23</v>
      </c>
      <c r="AM940" s="5">
        <v>24.31</v>
      </c>
      <c r="AN940" t="s">
        <v>47</v>
      </c>
      <c r="AO940" t="str" cm="1">
        <f t="array" aca="1" ref="AO940" ca="1">_FV(A940,"Currency")</f>
        <v>USD</v>
      </c>
      <c r="AP940" t="str" cm="1">
        <f t="array" aca="1" ref="AP940" ca="1">_FV(A940,"Exchange")</f>
        <v>CBOE BZX Exchange</v>
      </c>
      <c r="AQ940" s="6" t="str" cm="1">
        <f t="array" aca="1" ref="AQ940" ca="1">_FV(A940,"Exchange abbreviation",TRUE)</f>
        <v>BATS</v>
      </c>
      <c r="AR940" t="str" cm="1">
        <f t="array" aca="1" ref="AR940" ca="1">_FV(A940,"Instrument type",TRUE)</f>
        <v>ETF</v>
      </c>
    </row>
    <row r="941" spans="1:44" ht="18.75" customHeight="1" x14ac:dyDescent="0.25">
      <c r="A941" t="e" vm="954">
        <v>#VALUE!</v>
      </c>
      <c r="B941" t="s">
        <v>2762</v>
      </c>
      <c r="C941" t="s">
        <v>2761</v>
      </c>
      <c r="D941" s="31" cm="1">
        <f t="array" aca="1" ref="D941" ca="1">_FV(A941,"Last trade time",TRUE)</f>
        <v>45824.840327650003</v>
      </c>
      <c r="E941" s="23" cm="1">
        <f t="array" aca="1" ref="E941" ca="1">_FV(A941,"Price")</f>
        <v>24.080200000000001</v>
      </c>
      <c r="F941" s="27" cm="1">
        <f t="array" aca="1" ref="F941" ca="1">_FV(A941,"Change (%)",TRUE)</f>
        <v>1.181E-3</v>
      </c>
      <c r="G941" s="26" cm="1">
        <f t="array" aca="1" ref="G941" ca="1">_FV(A941,"Change")</f>
        <v>2.8400000000000002E-2</v>
      </c>
      <c r="H941" s="23" cm="1">
        <f t="array" aca="1" ref="H941" ca="1">_FV(A941,"Open")</f>
        <v>24.080200000000001</v>
      </c>
      <c r="I941" s="23" cm="1">
        <f t="array" aca="1" ref="I941" ca="1">_FV(A941,"Low")</f>
        <v>24.080200000000001</v>
      </c>
      <c r="J941" s="23" cm="1">
        <f t="array" aca="1" ref="J941" ca="1">_FV(A941,"High")</f>
        <v>24.080200000000001</v>
      </c>
      <c r="K941" s="23" cm="1">
        <f t="array" aca="1" ref="K941" ca="1">_FV(A941,"Previous close",TRUE)</f>
        <v>24.0518</v>
      </c>
      <c r="L941" s="26"/>
      <c r="M941" s="23" cm="1">
        <f t="array" aca="1" ref="M941" ca="1">_FV(A941,"52 week low",TRUE)</f>
        <v>22.53</v>
      </c>
      <c r="N941" s="23" cm="1">
        <f t="array" aca="1" ref="N941" ca="1">_FV(A941,"52 week high",TRUE)</f>
        <v>24.35</v>
      </c>
      <c r="O941" s="8" cm="1">
        <f t="array" aca="1" ref="O941" ca="1">_FV(A941,"Volume")</f>
        <v>3</v>
      </c>
      <c r="P941" s="7" cm="1">
        <f t="array" aca="1" ref="P941" ca="1">_FV(A941,"Volume average",TRUE)</f>
        <v>10154</v>
      </c>
      <c r="Q941" t="s">
        <v>923</v>
      </c>
      <c r="S941" t="s">
        <v>2006</v>
      </c>
      <c r="T941" s="25" cm="1">
        <f t="array" aca="1" ref="T941" ca="1">_FV(A941,"Expense ratio",TRUE)</f>
        <v>7.9000000000000008E-3</v>
      </c>
      <c r="U941" s="24" cm="1">
        <f t="array" aca="1" ref="U941" ca="1">_FV(A941,"Market cap",TRUE)</f>
        <v>8405051.5500000007</v>
      </c>
      <c r="V941" s="4">
        <v>8405051</v>
      </c>
      <c r="W941" s="4">
        <v>8405051</v>
      </c>
      <c r="Y941" t="s">
        <v>2078</v>
      </c>
      <c r="Z941" s="5">
        <v>24.058700000000002</v>
      </c>
      <c r="AA941" s="5">
        <v>24.279931999999999</v>
      </c>
      <c r="AB941" s="5">
        <v>3.6199997999999997E-2</v>
      </c>
      <c r="AC941" s="4">
        <v>14123</v>
      </c>
      <c r="AE941" s="5">
        <v>2.05896957708116</v>
      </c>
      <c r="AF941" s="5">
        <v>4.6851269881245994</v>
      </c>
      <c r="AI941" s="4">
        <v>14123</v>
      </c>
      <c r="AJ941" s="5">
        <v>339869.995</v>
      </c>
      <c r="AL941" s="5">
        <v>24.35</v>
      </c>
      <c r="AM941" s="5">
        <v>22.53</v>
      </c>
      <c r="AN941" t="s">
        <v>47</v>
      </c>
      <c r="AO941" t="str" cm="1">
        <f t="array" aca="1" ref="AO941" ca="1">_FV(A941,"Currency")</f>
        <v>USD</v>
      </c>
      <c r="AP941" t="str" cm="1">
        <f t="array" aca="1" ref="AP941" ca="1">_FV(A941,"Exchange")</f>
        <v>CBOE BZX Exchange</v>
      </c>
      <c r="AQ941" s="6" t="str" cm="1">
        <f t="array" aca="1" ref="AQ941" ca="1">_FV(A941,"Exchange abbreviation",TRUE)</f>
        <v>BATS</v>
      </c>
      <c r="AR941" t="str" cm="1">
        <f t="array" aca="1" ref="AR941" ca="1">_FV(A941,"Instrument type",TRUE)</f>
        <v>ETF</v>
      </c>
    </row>
    <row r="942" spans="1:44" ht="18.75" customHeight="1" x14ac:dyDescent="0.25">
      <c r="A942" t="e" vm="955">
        <v>#VALUE!</v>
      </c>
      <c r="B942" t="s">
        <v>2763</v>
      </c>
      <c r="C942" t="s">
        <v>2764</v>
      </c>
      <c r="D942" s="31" cm="1">
        <f t="array" aca="1" ref="D942" ca="1">_FV(A942,"Last trade time",TRUE)</f>
        <v>45824.840318564064</v>
      </c>
      <c r="E942" s="23" cm="1">
        <f t="array" aca="1" ref="E942" ca="1">_FV(A942,"Price")</f>
        <v>25.269500000000001</v>
      </c>
      <c r="F942" s="27" cm="1">
        <f t="array" aca="1" ref="F942" ca="1">_FV(A942,"Change (%)",TRUE)</f>
        <v>6.0560000000000006E-3</v>
      </c>
      <c r="G942" s="26" cm="1">
        <f t="array" aca="1" ref="G942" ca="1">_FV(A942,"Change")</f>
        <v>0.15210000000000001</v>
      </c>
      <c r="H942" s="23" cm="1">
        <f t="array" aca="1" ref="H942" ca="1">_FV(A942,"Open")</f>
        <v>25.25</v>
      </c>
      <c r="I942" s="23" cm="1">
        <f t="array" aca="1" ref="I942" ca="1">_FV(A942,"Low")</f>
        <v>25.24</v>
      </c>
      <c r="J942" s="23" cm="1">
        <f t="array" aca="1" ref="J942" ca="1">_FV(A942,"High")</f>
        <v>25.2867</v>
      </c>
      <c r="K942" s="23" cm="1">
        <f t="array" aca="1" ref="K942" ca="1">_FV(A942,"Previous close",TRUE)</f>
        <v>25.1174</v>
      </c>
      <c r="L942" s="26"/>
      <c r="M942" s="23" cm="1">
        <f t="array" aca="1" ref="M942" ca="1">_FV(A942,"52 week low",TRUE)</f>
        <v>22.693200000000001</v>
      </c>
      <c r="N942" s="23" cm="1">
        <f t="array" aca="1" ref="N942" ca="1">_FV(A942,"52 week high",TRUE)</f>
        <v>26.74</v>
      </c>
      <c r="O942" s="8" cm="1">
        <f t="array" aca="1" ref="O942" ca="1">_FV(A942,"Volume")</f>
        <v>14134</v>
      </c>
      <c r="P942" s="7" cm="1">
        <f t="array" aca="1" ref="P942" ca="1">_FV(A942,"Volume average",TRUE)</f>
        <v>2691</v>
      </c>
      <c r="Q942" t="s">
        <v>923</v>
      </c>
      <c r="S942" t="s">
        <v>2006</v>
      </c>
      <c r="T942" s="25" cm="1">
        <f t="array" aca="1" ref="T942" ca="1">_FV(A942,"Expense ratio",TRUE)</f>
        <v>7.9000000000000008E-3</v>
      </c>
      <c r="U942" s="24" cm="1">
        <f t="array" aca="1" ref="U942" ca="1">_FV(A942,"Market cap",TRUE)</f>
        <v>12463906.710000001</v>
      </c>
      <c r="V942" s="4">
        <v>12463906</v>
      </c>
      <c r="W942" s="4">
        <v>12463906</v>
      </c>
      <c r="Y942" t="s">
        <v>614</v>
      </c>
      <c r="Z942" s="5">
        <v>25.3429</v>
      </c>
      <c r="AA942" s="20"/>
      <c r="AB942" s="20"/>
      <c r="AC942" s="4">
        <v>2338</v>
      </c>
      <c r="AE942" s="5">
        <v>-1.1976069664873079</v>
      </c>
      <c r="AF942" s="20"/>
      <c r="AI942" s="4">
        <v>2338</v>
      </c>
      <c r="AJ942" s="5">
        <v>59232.528600000012</v>
      </c>
      <c r="AL942" s="5">
        <v>26.74</v>
      </c>
      <c r="AM942" s="5">
        <v>22.693000000000001</v>
      </c>
      <c r="AN942" t="s">
        <v>47</v>
      </c>
      <c r="AO942" t="str" cm="1">
        <f t="array" aca="1" ref="AO942" ca="1">_FV(A942,"Currency")</f>
        <v>USD</v>
      </c>
      <c r="AP942" t="str" cm="1">
        <f t="array" aca="1" ref="AP942" ca="1">_FV(A942,"Exchange")</f>
        <v>CBOE BZX Exchange</v>
      </c>
      <c r="AQ942" s="6" t="str" cm="1">
        <f t="array" aca="1" ref="AQ942" ca="1">_FV(A942,"Exchange abbreviation",TRUE)</f>
        <v>BATS</v>
      </c>
      <c r="AR942" t="str" cm="1">
        <f t="array" aca="1" ref="AR942" ca="1">_FV(A942,"Instrument type",TRUE)</f>
        <v>ETF</v>
      </c>
    </row>
    <row r="943" spans="1:44" ht="18.75" customHeight="1" x14ac:dyDescent="0.25">
      <c r="A943" t="e" vm="956">
        <v>#VALUE!</v>
      </c>
      <c r="B943" t="s">
        <v>2765</v>
      </c>
      <c r="C943" t="s">
        <v>2766</v>
      </c>
      <c r="D943" s="31" cm="1">
        <f t="array" aca="1" ref="D943" ca="1">_FV(A943,"Last trade time",TRUE)</f>
        <v>45824.840325335157</v>
      </c>
      <c r="E943" s="23" cm="1">
        <f t="array" aca="1" ref="E943" ca="1">_FV(A943,"Price")</f>
        <v>27.1493</v>
      </c>
      <c r="F943" s="27" cm="1">
        <f t="array" aca="1" ref="F943" ca="1">_FV(A943,"Change (%)",TRUE)</f>
        <v>7.7059999999999993E-3</v>
      </c>
      <c r="G943" s="26" cm="1">
        <f t="array" aca="1" ref="G943" ca="1">_FV(A943,"Change")</f>
        <v>0.20760000000000001</v>
      </c>
      <c r="H943" s="23" cm="1">
        <f t="array" aca="1" ref="H943" ca="1">_FV(A943,"Open")</f>
        <v>27.12</v>
      </c>
      <c r="I943" s="23" cm="1">
        <f t="array" aca="1" ref="I943" ca="1">_FV(A943,"Low")</f>
        <v>27.12</v>
      </c>
      <c r="J943" s="23" cm="1">
        <f t="array" aca="1" ref="J943" ca="1">_FV(A943,"High")</f>
        <v>27.1493</v>
      </c>
      <c r="K943" s="23" cm="1">
        <f t="array" aca="1" ref="K943" ca="1">_FV(A943,"Previous close",TRUE)</f>
        <v>26.941700000000001</v>
      </c>
      <c r="L943" s="26"/>
      <c r="M943" s="23" cm="1">
        <f t="array" aca="1" ref="M943" ca="1">_FV(A943,"52 week low",TRUE)</f>
        <v>23.32</v>
      </c>
      <c r="N943" s="23" cm="1">
        <f t="array" aca="1" ref="N943" ca="1">_FV(A943,"52 week high",TRUE)</f>
        <v>27.205500000000001</v>
      </c>
      <c r="O943" s="8" cm="1">
        <f t="array" aca="1" ref="O943" ca="1">_FV(A943,"Volume")</f>
        <v>481</v>
      </c>
      <c r="P943" s="7" cm="1">
        <f t="array" aca="1" ref="P943" ca="1">_FV(A943,"Volume average",TRUE)</f>
        <v>14871</v>
      </c>
      <c r="Q943" t="s">
        <v>923</v>
      </c>
      <c r="S943" t="s">
        <v>2006</v>
      </c>
      <c r="T943" s="25" cm="1">
        <f t="array" aca="1" ref="T943" ca="1">_FV(A943,"Expense ratio",TRUE)</f>
        <v>7.9000000000000008E-3</v>
      </c>
      <c r="U943" s="24" cm="1">
        <f t="array" aca="1" ref="U943" ca="1">_FV(A943,"Market cap",TRUE)</f>
        <v>38777007.280000001</v>
      </c>
      <c r="V943" s="4">
        <v>38777008</v>
      </c>
      <c r="W943" s="4">
        <v>38777008</v>
      </c>
      <c r="Y943" t="s">
        <v>2767</v>
      </c>
      <c r="Z943" s="5">
        <v>27.014099999999999</v>
      </c>
      <c r="AA943" s="5">
        <v>30.730083</v>
      </c>
      <c r="AB943" s="20"/>
      <c r="AC943" s="4">
        <v>23641</v>
      </c>
      <c r="AE943" s="5">
        <v>4.1466125669844978</v>
      </c>
      <c r="AF943" s="20"/>
      <c r="AI943" s="4">
        <v>23641</v>
      </c>
      <c r="AJ943" s="5">
        <v>638791.64049999998</v>
      </c>
      <c r="AL943" s="5">
        <v>27.074999999999999</v>
      </c>
      <c r="AM943" s="5">
        <v>23.32</v>
      </c>
      <c r="AN943" t="s">
        <v>47</v>
      </c>
      <c r="AO943" t="str" cm="1">
        <f t="array" aca="1" ref="AO943" ca="1">_FV(A943,"Currency")</f>
        <v>USD</v>
      </c>
      <c r="AP943" t="str" cm="1">
        <f t="array" aca="1" ref="AP943" ca="1">_FV(A943,"Exchange")</f>
        <v>CBOE BZX Exchange</v>
      </c>
      <c r="AQ943" s="6" t="str" cm="1">
        <f t="array" aca="1" ref="AQ943" ca="1">_FV(A943,"Exchange abbreviation",TRUE)</f>
        <v>BATS</v>
      </c>
      <c r="AR943" t="str" cm="1">
        <f t="array" aca="1" ref="AR943" ca="1">_FV(A943,"Instrument type",TRUE)</f>
        <v>ETF</v>
      </c>
    </row>
    <row r="944" spans="1:44" ht="18.75" customHeight="1" x14ac:dyDescent="0.25">
      <c r="A944" t="e" vm="957">
        <v>#VALUE!</v>
      </c>
      <c r="B944" t="s">
        <v>2768</v>
      </c>
      <c r="C944" t="s">
        <v>2731</v>
      </c>
      <c r="D944" s="31" cm="1">
        <f t="array" aca="1" ref="D944" ca="1">_FV(A944,"Last trade time",TRUE)</f>
        <v>45824.840313923436</v>
      </c>
      <c r="E944" s="23" cm="1">
        <f t="array" aca="1" ref="E944" ca="1">_FV(A944,"Price")</f>
        <v>25.135100000000001</v>
      </c>
      <c r="F944" s="27" cm="1">
        <f t="array" aca="1" ref="F944" ca="1">_FV(A944,"Change (%)",TRUE)</f>
        <v>3.8999999999999999E-4</v>
      </c>
      <c r="G944" s="26" cm="1">
        <f t="array" aca="1" ref="G944" ca="1">_FV(A944,"Change")</f>
        <v>9.7999999999999997E-3</v>
      </c>
      <c r="H944" s="23" cm="1">
        <f t="array" aca="1" ref="H944" ca="1">_FV(A944,"Open")</f>
        <v>25.11</v>
      </c>
      <c r="I944" s="23" cm="1">
        <f t="array" aca="1" ref="I944" ca="1">_FV(A944,"Low")</f>
        <v>25.11</v>
      </c>
      <c r="J944" s="23" cm="1">
        <f t="array" aca="1" ref="J944" ca="1">_FV(A944,"High")</f>
        <v>25.135100000000001</v>
      </c>
      <c r="K944" s="23" cm="1">
        <f t="array" aca="1" ref="K944" ca="1">_FV(A944,"Previous close",TRUE)</f>
        <v>25.125299999999999</v>
      </c>
      <c r="L944" s="26"/>
      <c r="M944" s="23" cm="1">
        <f t="array" aca="1" ref="M944" ca="1">_FV(A944,"52 week low",TRUE)</f>
        <v>23.87</v>
      </c>
      <c r="N944" s="23" cm="1">
        <f t="array" aca="1" ref="N944" ca="1">_FV(A944,"52 week high",TRUE)</f>
        <v>25.31</v>
      </c>
      <c r="O944" s="8" cm="1">
        <f t="array" aca="1" ref="O944" ca="1">_FV(A944,"Volume")</f>
        <v>1419</v>
      </c>
      <c r="P944" s="7" cm="1">
        <f t="array" aca="1" ref="P944" ca="1">_FV(A944,"Volume average",TRUE)</f>
        <v>1323</v>
      </c>
      <c r="Q944" t="s">
        <v>923</v>
      </c>
      <c r="S944" t="s">
        <v>2006</v>
      </c>
      <c r="T944" s="25" cm="1">
        <f t="array" aca="1" ref="T944" ca="1">_FV(A944,"Expense ratio",TRUE)</f>
        <v>7.9000000000000008E-3</v>
      </c>
      <c r="U944" s="24" cm="1">
        <f t="array" aca="1" ref="U944" ca="1">_FV(A944,"Market cap",TRUE)</f>
        <v>18827921.489999998</v>
      </c>
      <c r="V944" s="4">
        <v>18827920</v>
      </c>
      <c r="W944" s="4">
        <v>18827920</v>
      </c>
      <c r="Y944" t="s">
        <v>2759</v>
      </c>
      <c r="Z944" s="5">
        <v>25.127300000000002</v>
      </c>
      <c r="AA944" s="5">
        <v>24.211020000000001</v>
      </c>
      <c r="AB944" s="5">
        <v>5.6900001999999998E-2</v>
      </c>
      <c r="AC944" s="4">
        <v>2939</v>
      </c>
      <c r="AE944" s="5">
        <v>2.2184389743008741</v>
      </c>
      <c r="AF944" s="5">
        <v>5.794074796320059</v>
      </c>
      <c r="AI944" s="4">
        <v>2939</v>
      </c>
      <c r="AJ944" s="5">
        <v>73886.460000000006</v>
      </c>
      <c r="AL944" s="5">
        <v>25.31</v>
      </c>
      <c r="AM944" s="5">
        <v>23.87</v>
      </c>
      <c r="AN944" t="s">
        <v>47</v>
      </c>
      <c r="AO944" t="str" cm="1">
        <f t="array" aca="1" ref="AO944" ca="1">_FV(A944,"Currency")</f>
        <v>USD</v>
      </c>
      <c r="AP944" t="str" cm="1">
        <f t="array" aca="1" ref="AP944" ca="1">_FV(A944,"Exchange")</f>
        <v>CBOE BZX Exchange</v>
      </c>
      <c r="AQ944" s="6" t="str" cm="1">
        <f t="array" aca="1" ref="AQ944" ca="1">_FV(A944,"Exchange abbreviation",TRUE)</f>
        <v>BATS</v>
      </c>
      <c r="AR944" t="str" cm="1">
        <f t="array" aca="1" ref="AR944" ca="1">_FV(A944,"Instrument type",TRUE)</f>
        <v>ETF</v>
      </c>
    </row>
    <row r="945" spans="1:44" ht="18.75" customHeight="1" x14ac:dyDescent="0.25">
      <c r="A945" t="e" vm="958">
        <v>#VALUE!</v>
      </c>
      <c r="B945" t="s">
        <v>2769</v>
      </c>
      <c r="C945" t="s">
        <v>2770</v>
      </c>
      <c r="D945" s="31" cm="1">
        <f t="array" aca="1" ref="D945" ca="1">_FV(A945,"Last trade time",TRUE)</f>
        <v>45824.840325335157</v>
      </c>
      <c r="E945" s="23" cm="1">
        <f t="array" aca="1" ref="E945" ca="1">_FV(A945,"Price")</f>
        <v>25.3569</v>
      </c>
      <c r="F945" s="27" cm="1">
        <f t="array" aca="1" ref="F945" ca="1">_FV(A945,"Change (%)",TRUE)</f>
        <v>8.0979999999999993E-3</v>
      </c>
      <c r="G945" s="26" cm="1">
        <f t="array" aca="1" ref="G945" ca="1">_FV(A945,"Change")</f>
        <v>0.20369999999999999</v>
      </c>
      <c r="H945" s="23" cm="1">
        <f t="array" aca="1" ref="H945" ca="1">_FV(A945,"Open")</f>
        <v>25.38</v>
      </c>
      <c r="I945" s="23" cm="1">
        <f t="array" aca="1" ref="I945" ca="1">_FV(A945,"Low")</f>
        <v>25.310400000000001</v>
      </c>
      <c r="J945" s="23" cm="1">
        <f t="array" aca="1" ref="J945" ca="1">_FV(A945,"High")</f>
        <v>25.38</v>
      </c>
      <c r="K945" s="23" cm="1">
        <f t="array" aca="1" ref="K945" ca="1">_FV(A945,"Previous close",TRUE)</f>
        <v>25.153199999999998</v>
      </c>
      <c r="L945" s="26"/>
      <c r="M945" s="23" cm="1">
        <f t="array" aca="1" ref="M945" ca="1">_FV(A945,"52 week low",TRUE)</f>
        <v>21.47</v>
      </c>
      <c r="N945" s="23" cm="1">
        <f t="array" aca="1" ref="N945" ca="1">_FV(A945,"52 week high",TRUE)</f>
        <v>25.56</v>
      </c>
      <c r="O945" s="8" cm="1">
        <f t="array" aca="1" ref="O945" ca="1">_FV(A945,"Volume")</f>
        <v>6679</v>
      </c>
      <c r="P945" s="7" cm="1">
        <f t="array" aca="1" ref="P945" ca="1">_FV(A945,"Volume average",TRUE)</f>
        <v>5537</v>
      </c>
      <c r="Q945" t="s">
        <v>923</v>
      </c>
      <c r="S945" t="s">
        <v>2006</v>
      </c>
      <c r="T945" s="25" cm="1">
        <f t="array" aca="1" ref="T945" ca="1">_FV(A945,"Expense ratio",TRUE)</f>
        <v>7.9000000000000008E-3</v>
      </c>
      <c r="U945" s="24" cm="1">
        <f t="array" aca="1" ref="U945" ca="1">_FV(A945,"Market cap",TRUE)</f>
        <v>79190097.400000006</v>
      </c>
      <c r="V945" s="4">
        <v>79190096</v>
      </c>
      <c r="W945" s="4">
        <v>79190096</v>
      </c>
      <c r="Y945" t="s">
        <v>2771</v>
      </c>
      <c r="Z945" s="5">
        <v>25.219200000000001</v>
      </c>
      <c r="AA945" s="5">
        <v>30.749327000000001</v>
      </c>
      <c r="AB945" s="20"/>
      <c r="AC945" s="4">
        <v>11476</v>
      </c>
      <c r="AE945" s="5">
        <v>3.6444246763609018</v>
      </c>
      <c r="AF945" s="20"/>
      <c r="AI945" s="4">
        <v>11476</v>
      </c>
      <c r="AJ945" s="5">
        <v>289516.52799999999</v>
      </c>
      <c r="AL945" s="5">
        <v>25.56</v>
      </c>
      <c r="AM945" s="5">
        <v>21.47</v>
      </c>
      <c r="AN945" t="s">
        <v>47</v>
      </c>
      <c r="AO945" t="str" cm="1">
        <f t="array" aca="1" ref="AO945" ca="1">_FV(A945,"Currency")</f>
        <v>USD</v>
      </c>
      <c r="AP945" t="str" cm="1">
        <f t="array" aca="1" ref="AP945" ca="1">_FV(A945,"Exchange")</f>
        <v>CBOE BZX Exchange</v>
      </c>
      <c r="AQ945" s="6" t="str" cm="1">
        <f t="array" aca="1" ref="AQ945" ca="1">_FV(A945,"Exchange abbreviation",TRUE)</f>
        <v>BATS</v>
      </c>
      <c r="AR945" t="str" cm="1">
        <f t="array" aca="1" ref="AR945" ca="1">_FV(A945,"Instrument type",TRUE)</f>
        <v>ETF</v>
      </c>
    </row>
    <row r="946" spans="1:44" ht="18.75" customHeight="1" x14ac:dyDescent="0.25">
      <c r="A946" t="e" vm="959">
        <v>#VALUE!</v>
      </c>
      <c r="B946" t="s">
        <v>2772</v>
      </c>
      <c r="C946" t="s">
        <v>2773</v>
      </c>
      <c r="D946" s="31" cm="1">
        <f t="array" aca="1" ref="D946" ca="1">_FV(A946,"Last trade time",TRUE)</f>
        <v>45824.84027780078</v>
      </c>
      <c r="E946" s="23" cm="1">
        <f t="array" aca="1" ref="E946" ca="1">_FV(A946,"Price")</f>
        <v>25.084</v>
      </c>
      <c r="F946" s="27" cm="1">
        <f t="array" aca="1" ref="F946" ca="1">_FV(A946,"Change (%)",TRUE)</f>
        <v>1.2950999999999999E-2</v>
      </c>
      <c r="G946" s="26" cm="1">
        <f t="array" aca="1" ref="G946" ca="1">_FV(A946,"Change")</f>
        <v>0.32069999999999999</v>
      </c>
      <c r="H946" s="23" cm="1">
        <f t="array" aca="1" ref="H946" ca="1">_FV(A946,"Open")</f>
        <v>25.01</v>
      </c>
      <c r="I946" s="23" cm="1">
        <f t="array" aca="1" ref="I946" ca="1">_FV(A946,"Low")</f>
        <v>25.01</v>
      </c>
      <c r="J946" s="23" cm="1">
        <f t="array" aca="1" ref="J946" ca="1">_FV(A946,"High")</f>
        <v>25.084</v>
      </c>
      <c r="K946" s="23" cm="1">
        <f t="array" aca="1" ref="K946" ca="1">_FV(A946,"Previous close",TRUE)</f>
        <v>24.763300000000001</v>
      </c>
      <c r="L946" s="26"/>
      <c r="M946" s="23" cm="1">
        <f t="array" aca="1" ref="M946" ca="1">_FV(A946,"52 week low",TRUE)</f>
        <v>19.52</v>
      </c>
      <c r="N946" s="23" cm="1">
        <f t="array" aca="1" ref="N946" ca="1">_FV(A946,"52 week high",TRUE)</f>
        <v>38.020000000000003</v>
      </c>
      <c r="O946" s="8" cm="1">
        <f t="array" aca="1" ref="O946" ca="1">_FV(A946,"Volume")</f>
        <v>198</v>
      </c>
      <c r="P946" s="7" cm="1">
        <f t="array" aca="1" ref="P946" ca="1">_FV(A946,"Volume average",TRUE)</f>
        <v>3303</v>
      </c>
      <c r="Q946" t="s">
        <v>2186</v>
      </c>
      <c r="S946" t="s">
        <v>2774</v>
      </c>
      <c r="T946" s="25" cm="1">
        <f t="array" aca="1" ref="T946" ca="1">_FV(A946,"Expense ratio",TRUE)</f>
        <v>7.9000000000000008E-3</v>
      </c>
      <c r="U946" s="24" cm="1">
        <f t="array" aca="1" ref="U946" ca="1">_FV(A946,"Market cap",TRUE)</f>
        <v>33931036.719999999</v>
      </c>
      <c r="V946" s="4">
        <v>33931036</v>
      </c>
      <c r="W946" s="4">
        <v>33931036</v>
      </c>
      <c r="Y946" t="s">
        <v>2775</v>
      </c>
      <c r="Z946" s="5">
        <v>25.141300000000001</v>
      </c>
      <c r="AA946" s="5">
        <v>39.159030000000001</v>
      </c>
      <c r="AB946" s="5">
        <v>0.12230000000000001</v>
      </c>
      <c r="AC946" s="4">
        <v>11174</v>
      </c>
      <c r="AE946" s="5">
        <v>-13.961822532056299</v>
      </c>
      <c r="AF946" s="5">
        <v>-2.4419414063131639</v>
      </c>
      <c r="AI946" s="4">
        <v>11174</v>
      </c>
      <c r="AJ946" s="5">
        <v>281039.50880000001</v>
      </c>
      <c r="AL946" s="5">
        <v>38.020000000000003</v>
      </c>
      <c r="AM946" s="5">
        <v>19.52</v>
      </c>
      <c r="AN946" t="s">
        <v>47</v>
      </c>
      <c r="AO946" t="str" cm="1">
        <f t="array" aca="1" ref="AO946" ca="1">_FV(A946,"Currency")</f>
        <v>USD</v>
      </c>
      <c r="AP946" t="str" cm="1">
        <f t="array" aca="1" ref="AP946" ca="1">_FV(A946,"Exchange")</f>
        <v>NYSE Arca</v>
      </c>
      <c r="AQ946" s="6" t="str" cm="1">
        <f t="array" aca="1" ref="AQ946" ca="1">_FV(A946,"Exchange abbreviation",TRUE)</f>
        <v>ARCX</v>
      </c>
      <c r="AR946" t="str" cm="1">
        <f t="array" aca="1" ref="AR946" ca="1">_FV(A946,"Instrument type",TRUE)</f>
        <v>ETF</v>
      </c>
    </row>
    <row r="947" spans="1:44" ht="18.75" customHeight="1" x14ac:dyDescent="0.25">
      <c r="A947" t="e" vm="960">
        <v>#VALUE!</v>
      </c>
      <c r="B947" t="s">
        <v>2776</v>
      </c>
      <c r="C947" t="s">
        <v>2710</v>
      </c>
      <c r="D947" s="31" cm="1">
        <f t="array" aca="1" ref="D947" ca="1">_FV(A947,"Last trade time",TRUE)</f>
        <v>45824.840340925781</v>
      </c>
      <c r="E947" s="23" cm="1">
        <f t="array" aca="1" ref="E947" ca="1">_FV(A947,"Price")</f>
        <v>28.58</v>
      </c>
      <c r="F947" s="27" cm="1">
        <f t="array" aca="1" ref="F947" ca="1">_FV(A947,"Change (%)",TRUE)</f>
        <v>-6.9930000000000003E-4</v>
      </c>
      <c r="G947" s="26" cm="1">
        <f t="array" aca="1" ref="G947" ca="1">_FV(A947,"Change")</f>
        <v>-0.02</v>
      </c>
      <c r="H947" s="23" cm="1">
        <f t="array" aca="1" ref="H947" ca="1">_FV(A947,"Open")</f>
        <v>28.560099999999998</v>
      </c>
      <c r="I947" s="23" cm="1">
        <f t="array" aca="1" ref="I947" ca="1">_FV(A947,"Low")</f>
        <v>28.56</v>
      </c>
      <c r="J947" s="23" cm="1">
        <f t="array" aca="1" ref="J947" ca="1">_FV(A947,"High")</f>
        <v>28.6</v>
      </c>
      <c r="K947" s="23" cm="1">
        <f t="array" aca="1" ref="K947" ca="1">_FV(A947,"Previous close",TRUE)</f>
        <v>28.6</v>
      </c>
      <c r="L947" s="26"/>
      <c r="M947" s="23" cm="1">
        <f t="array" aca="1" ref="M947" ca="1">_FV(A947,"52 week low",TRUE)</f>
        <v>26.22</v>
      </c>
      <c r="N947" s="23" cm="1">
        <f t="array" aca="1" ref="N947" ca="1">_FV(A947,"52 week high",TRUE)</f>
        <v>28.649899999999999</v>
      </c>
      <c r="O947" s="8" cm="1">
        <f t="array" aca="1" ref="O947" ca="1">_FV(A947,"Volume")</f>
        <v>5217</v>
      </c>
      <c r="P947" s="7" cm="1">
        <f t="array" aca="1" ref="P947" ca="1">_FV(A947,"Volume average",TRUE)</f>
        <v>12375</v>
      </c>
      <c r="Q947" t="s">
        <v>923</v>
      </c>
      <c r="S947" t="s">
        <v>2006</v>
      </c>
      <c r="T947" s="25" cm="1">
        <f t="array" aca="1" ref="T947" ca="1">_FV(A947,"Expense ratio",TRUE)</f>
        <v>7.9000000000000008E-3</v>
      </c>
      <c r="U947" s="24" cm="1">
        <f t="array" aca="1" ref="U947" ca="1">_FV(A947,"Market cap",TRUE)</f>
        <v>155460521.50999999</v>
      </c>
      <c r="V947" s="4">
        <v>155460528</v>
      </c>
      <c r="W947" s="4">
        <v>155460528</v>
      </c>
      <c r="Y947" t="s">
        <v>2777</v>
      </c>
      <c r="Z947" s="5">
        <v>28.578700000000001</v>
      </c>
      <c r="AA947" s="5">
        <v>24.494523999999998</v>
      </c>
      <c r="AB947" s="4">
        <v>0</v>
      </c>
      <c r="AC947" s="4">
        <v>43426</v>
      </c>
      <c r="AE947" s="5">
        <v>2.8808038310164759</v>
      </c>
      <c r="AF947" s="5">
        <v>7.4060123500105046</v>
      </c>
      <c r="AI947" s="4">
        <v>43426</v>
      </c>
      <c r="AJ947" s="5">
        <v>1240680.82</v>
      </c>
      <c r="AL947" s="5">
        <v>28.57</v>
      </c>
      <c r="AM947" s="5">
        <v>26.22</v>
      </c>
      <c r="AN947" t="s">
        <v>90</v>
      </c>
      <c r="AO947" t="str" cm="1">
        <f t="array" aca="1" ref="AO947" ca="1">_FV(A947,"Currency")</f>
        <v>USD</v>
      </c>
      <c r="AP947" t="str" cm="1">
        <f t="array" aca="1" ref="AP947" ca="1">_FV(A947,"Exchange")</f>
        <v>CBOE BZX Exchange</v>
      </c>
      <c r="AQ947" s="6" t="str" cm="1">
        <f t="array" aca="1" ref="AQ947" ca="1">_FV(A947,"Exchange abbreviation",TRUE)</f>
        <v>BATS</v>
      </c>
      <c r="AR947" t="str" cm="1">
        <f t="array" aca="1" ref="AR947" ca="1">_FV(A947,"Instrument type",TRUE)</f>
        <v>ETF</v>
      </c>
    </row>
    <row r="948" spans="1:44" ht="18.75" customHeight="1" x14ac:dyDescent="0.25">
      <c r="A948" t="e" vm="961">
        <v>#VALUE!</v>
      </c>
      <c r="B948" t="s">
        <v>2778</v>
      </c>
      <c r="C948" t="s">
        <v>2779</v>
      </c>
      <c r="D948" s="31" cm="1">
        <f t="array" aca="1" ref="D948" ca="1">_FV(A948,"Last trade time",TRUE)</f>
        <v>45824.840280578122</v>
      </c>
      <c r="E948" s="23" cm="1">
        <f t="array" aca="1" ref="E948" ca="1">_FV(A948,"Price")</f>
        <v>25.45</v>
      </c>
      <c r="F948" s="27" cm="1">
        <f t="array" aca="1" ref="F948" ca="1">_FV(A948,"Change (%)",TRUE)</f>
        <v>1.1799999999999998E-3</v>
      </c>
      <c r="G948" s="26" cm="1">
        <f t="array" aca="1" ref="G948" ca="1">_FV(A948,"Change")</f>
        <v>0.03</v>
      </c>
      <c r="H948" s="23" cm="1">
        <f t="array" aca="1" ref="H948" ca="1">_FV(A948,"Open")</f>
        <v>25.52</v>
      </c>
      <c r="I948" s="23" cm="1">
        <f t="array" aca="1" ref="I948" ca="1">_FV(A948,"Low")</f>
        <v>25.417400000000001</v>
      </c>
      <c r="J948" s="23" cm="1">
        <f t="array" aca="1" ref="J948" ca="1">_FV(A948,"High")</f>
        <v>25.52</v>
      </c>
      <c r="K948" s="23" cm="1">
        <f t="array" aca="1" ref="K948" ca="1">_FV(A948,"Previous close",TRUE)</f>
        <v>25.42</v>
      </c>
      <c r="L948" s="26"/>
      <c r="M948" s="23" cm="1">
        <f t="array" aca="1" ref="M948" ca="1">_FV(A948,"52 week low",TRUE)</f>
        <v>24.001999999999999</v>
      </c>
      <c r="N948" s="23" cm="1">
        <f t="array" aca="1" ref="N948" ca="1">_FV(A948,"52 week high",TRUE)</f>
        <v>25.52</v>
      </c>
      <c r="O948" s="8" cm="1">
        <f t="array" aca="1" ref="O948" ca="1">_FV(A948,"Volume")</f>
        <v>9492</v>
      </c>
      <c r="P948" s="7" cm="1">
        <f t="array" aca="1" ref="P948" ca="1">_FV(A948,"Volume average",TRUE)</f>
        <v>12074</v>
      </c>
      <c r="Q948" t="s">
        <v>923</v>
      </c>
      <c r="S948" t="s">
        <v>2006</v>
      </c>
      <c r="T948" s="25" cm="1">
        <f t="array" aca="1" ref="T948" ca="1">_FV(A948,"Expense ratio",TRUE)</f>
        <v>7.9000000000000008E-3</v>
      </c>
      <c r="U948" s="24" cm="1">
        <f t="array" aca="1" ref="U948" ca="1">_FV(A948,"Market cap",TRUE)</f>
        <v>85433807.359999999</v>
      </c>
      <c r="V948" s="4">
        <v>85433808</v>
      </c>
      <c r="W948" s="4">
        <v>85433808</v>
      </c>
      <c r="X948" t="s">
        <v>2780</v>
      </c>
      <c r="Y948" t="s">
        <v>609</v>
      </c>
      <c r="Z948" s="5">
        <v>25.3903</v>
      </c>
      <c r="AA948" s="5">
        <v>24.557009000000001</v>
      </c>
      <c r="AC948" s="4">
        <v>14525</v>
      </c>
      <c r="AE948" s="5">
        <v>2.5332728070107891</v>
      </c>
      <c r="AI948" s="4">
        <v>14525</v>
      </c>
      <c r="AJ948" s="5">
        <v>369019.245</v>
      </c>
      <c r="AL948" s="5">
        <v>25.48</v>
      </c>
      <c r="AM948" s="5">
        <v>24.001999999999999</v>
      </c>
      <c r="AN948" t="s">
        <v>47</v>
      </c>
      <c r="AO948" t="str" cm="1">
        <f t="array" aca="1" ref="AO948" ca="1">_FV(A948,"Currency")</f>
        <v>USD</v>
      </c>
      <c r="AP948" t="str" cm="1">
        <f t="array" aca="1" ref="AP948" ca="1">_FV(A948,"Exchange")</f>
        <v>CBOE BZX Exchange</v>
      </c>
      <c r="AQ948" s="6" t="str" cm="1">
        <f t="array" aca="1" ref="AQ948" ca="1">_FV(A948,"Exchange abbreviation",TRUE)</f>
        <v>BATS</v>
      </c>
      <c r="AR948" t="str" cm="1">
        <f t="array" aca="1" ref="AR948" ca="1">_FV(A948,"Instrument type",TRUE)</f>
        <v>ETF</v>
      </c>
    </row>
    <row r="949" spans="1:44" ht="18.75" customHeight="1" x14ac:dyDescent="0.25">
      <c r="A949" t="e" vm="962">
        <v>#VALUE!</v>
      </c>
      <c r="B949" t="s">
        <v>2781</v>
      </c>
      <c r="C949" t="s">
        <v>2782</v>
      </c>
      <c r="D949" s="31" cm="1">
        <f t="array" aca="1" ref="D949" ca="1">_FV(A949,"Last trade time",TRUE)</f>
        <v>45824.840332303123</v>
      </c>
      <c r="E949" s="23" cm="1">
        <f t="array" aca="1" ref="E949" ca="1">_FV(A949,"Price")</f>
        <v>41.69</v>
      </c>
      <c r="F949" s="27" cm="1">
        <f t="array" aca="1" ref="F949" ca="1">_FV(A949,"Change (%)",TRUE)</f>
        <v>8.2220000000000001E-3</v>
      </c>
      <c r="G949" s="26" cm="1">
        <f t="array" aca="1" ref="G949" ca="1">_FV(A949,"Change")</f>
        <v>0.34</v>
      </c>
      <c r="H949" s="23" cm="1">
        <f t="array" aca="1" ref="H949" ca="1">_FV(A949,"Open")</f>
        <v>41.64</v>
      </c>
      <c r="I949" s="23" cm="1">
        <f t="array" aca="1" ref="I949" ca="1">_FV(A949,"Low")</f>
        <v>41.584800000000001</v>
      </c>
      <c r="J949" s="23" cm="1">
        <f t="array" aca="1" ref="J949" ca="1">_FV(A949,"High")</f>
        <v>41.72</v>
      </c>
      <c r="K949" s="23" cm="1">
        <f t="array" aca="1" ref="K949" ca="1">_FV(A949,"Previous close",TRUE)</f>
        <v>41.35</v>
      </c>
      <c r="L949" s="26"/>
      <c r="M949" s="23" cm="1">
        <f t="array" aca="1" ref="M949" ca="1">_FV(A949,"52 week low",TRUE)</f>
        <v>36.524999999999999</v>
      </c>
      <c r="N949" s="23" cm="1">
        <f t="array" aca="1" ref="N949" ca="1">_FV(A949,"52 week high",TRUE)</f>
        <v>41.74</v>
      </c>
      <c r="O949" s="8" cm="1">
        <f t="array" aca="1" ref="O949" ca="1">_FV(A949,"Volume")</f>
        <v>9217</v>
      </c>
      <c r="P949" s="7" cm="1">
        <f t="array" aca="1" ref="P949" ca="1">_FV(A949,"Volume average",TRUE)</f>
        <v>56638</v>
      </c>
      <c r="Q949" t="s">
        <v>864</v>
      </c>
      <c r="T949" s="25" cm="1">
        <f t="array" aca="1" ref="T949" ca="1">_FV(A949,"Expense ratio",TRUE)</f>
        <v>7.9000000000000008E-3</v>
      </c>
      <c r="U949" s="24" cm="1">
        <f t="array" aca="1" ref="U949" ca="1">_FV(A949,"Market cap",TRUE)</f>
        <v>637561906.71000004</v>
      </c>
      <c r="V949" s="16"/>
      <c r="W949" s="16"/>
      <c r="Z949" s="18"/>
      <c r="AA949" s="20"/>
      <c r="AB949" s="20"/>
      <c r="AC949" s="21">
        <v>56932</v>
      </c>
      <c r="AE949" s="18"/>
      <c r="AF949" s="20"/>
      <c r="AI949" s="21"/>
      <c r="AJ949" s="18"/>
      <c r="AL949" s="18"/>
      <c r="AM949" s="18"/>
      <c r="AN949" t="s">
        <v>73</v>
      </c>
      <c r="AO949" t="str" cm="1">
        <f t="array" aca="1" ref="AO949" ca="1">_FV(A949,"Currency")</f>
        <v>USD</v>
      </c>
      <c r="AP949" t="str" cm="1">
        <f t="array" aca="1" ref="AP949" ca="1">_FV(A949,"Exchange")</f>
        <v>CBOE BZX Exchange</v>
      </c>
      <c r="AQ949" s="6" t="str" cm="1">
        <f t="array" aca="1" ref="AQ949" ca="1">_FV(A949,"Exchange abbreviation",TRUE)</f>
        <v>BATS</v>
      </c>
      <c r="AR949" t="str" cm="1">
        <f t="array" aca="1" ref="AR949" ca="1">_FV(A949,"Instrument type",TRUE)</f>
        <v>ETF</v>
      </c>
    </row>
    <row r="950" spans="1:44" ht="18.75" customHeight="1" x14ac:dyDescent="0.25">
      <c r="A950" t="e" vm="963">
        <v>#VALUE!</v>
      </c>
      <c r="B950" t="s">
        <v>2783</v>
      </c>
      <c r="C950" t="s">
        <v>2784</v>
      </c>
      <c r="D950" s="31" cm="1">
        <f t="array" aca="1" ref="D950" ca="1">_FV(A950,"Last trade time",TRUE)</f>
        <v>45824.840281238285</v>
      </c>
      <c r="E950" s="23" cm="1">
        <f t="array" aca="1" ref="E950" ca="1">_FV(A950,"Price")</f>
        <v>25.451799999999999</v>
      </c>
      <c r="F950" s="27" cm="1">
        <f t="array" aca="1" ref="F950" ca="1">_FV(A950,"Change (%)",TRUE)</f>
        <v>1.2389999999999999E-3</v>
      </c>
      <c r="G950" s="26" cm="1">
        <f t="array" aca="1" ref="G950" ca="1">_FV(A950,"Change")</f>
        <v>3.15E-2</v>
      </c>
      <c r="H950" s="23" cm="1">
        <f t="array" aca="1" ref="H950" ca="1">_FV(A950,"Open")</f>
        <v>25.48</v>
      </c>
      <c r="I950" s="23" cm="1">
        <f t="array" aca="1" ref="I950" ca="1">_FV(A950,"Low")</f>
        <v>25.433700000000002</v>
      </c>
      <c r="J950" s="23" cm="1">
        <f t="array" aca="1" ref="J950" ca="1">_FV(A950,"High")</f>
        <v>25.49</v>
      </c>
      <c r="K950" s="23" cm="1">
        <f t="array" aca="1" ref="K950" ca="1">_FV(A950,"Previous close",TRUE)</f>
        <v>25.420300000000001</v>
      </c>
      <c r="L950" s="26"/>
      <c r="M950" s="23" cm="1">
        <f t="array" aca="1" ref="M950" ca="1">_FV(A950,"52 week low",TRUE)</f>
        <v>24.6</v>
      </c>
      <c r="N950" s="23" cm="1">
        <f t="array" aca="1" ref="N950" ca="1">_FV(A950,"52 week high",TRUE)</f>
        <v>25.954999999999998</v>
      </c>
      <c r="O950" s="8" cm="1">
        <f t="array" aca="1" ref="O950" ca="1">_FV(A950,"Volume")</f>
        <v>3484</v>
      </c>
      <c r="P950" s="7" cm="1">
        <f t="array" aca="1" ref="P950" ca="1">_FV(A950,"Volume average",TRUE)</f>
        <v>15992</v>
      </c>
      <c r="Q950" t="s">
        <v>923</v>
      </c>
      <c r="S950" t="s">
        <v>2006</v>
      </c>
      <c r="T950" s="25" cm="1">
        <f t="array" aca="1" ref="T950" ca="1">_FV(A950,"Expense ratio",TRUE)</f>
        <v>7.9000000000000008E-3</v>
      </c>
      <c r="U950" s="24" cm="1">
        <f t="array" aca="1" ref="U950" ca="1">_FV(A950,"Market cap",TRUE)</f>
        <v>71000694.329999998</v>
      </c>
      <c r="V950" s="4">
        <v>71000696</v>
      </c>
      <c r="W950" s="4">
        <v>71000696</v>
      </c>
      <c r="X950" t="s">
        <v>2785</v>
      </c>
      <c r="Y950" t="s">
        <v>609</v>
      </c>
      <c r="Z950" s="5">
        <v>25.416399999999999</v>
      </c>
      <c r="AA950" s="5">
        <v>24.517772999999998</v>
      </c>
      <c r="AB950" s="20"/>
      <c r="AC950" s="4">
        <v>33212</v>
      </c>
      <c r="AE950" s="5">
        <v>-0.1884508427118847</v>
      </c>
      <c r="AF950" s="20"/>
      <c r="AI950" s="4">
        <v>33212</v>
      </c>
      <c r="AJ950" s="5">
        <v>843272.60719999997</v>
      </c>
      <c r="AL950" s="5">
        <v>25.954999999999998</v>
      </c>
      <c r="AM950" s="5">
        <v>24.6</v>
      </c>
      <c r="AN950" t="s">
        <v>47</v>
      </c>
      <c r="AO950" t="str" cm="1">
        <f t="array" aca="1" ref="AO950" ca="1">_FV(A950,"Currency")</f>
        <v>USD</v>
      </c>
      <c r="AP950" t="str" cm="1">
        <f t="array" aca="1" ref="AP950" ca="1">_FV(A950,"Exchange")</f>
        <v>CBOE BZX Exchange</v>
      </c>
      <c r="AQ950" s="6" t="str" cm="1">
        <f t="array" aca="1" ref="AQ950" ca="1">_FV(A950,"Exchange abbreviation",TRUE)</f>
        <v>BATS</v>
      </c>
      <c r="AR950" t="str" cm="1">
        <f t="array" aca="1" ref="AR950" ca="1">_FV(A950,"Instrument type",TRUE)</f>
        <v>ETF</v>
      </c>
    </row>
    <row r="951" spans="1:44" ht="18.75" customHeight="1" x14ac:dyDescent="0.25">
      <c r="A951" t="e" vm="964">
        <v>#VALUE!</v>
      </c>
      <c r="B951" t="s">
        <v>2786</v>
      </c>
      <c r="C951" t="s">
        <v>2787</v>
      </c>
      <c r="D951" s="31" cm="1">
        <f t="array" aca="1" ref="D951" ca="1">_FV(A951,"Last trade time",TRUE)</f>
        <v>45824.840350867969</v>
      </c>
      <c r="E951" s="23" cm="1">
        <f t="array" aca="1" ref="E951" ca="1">_FV(A951,"Price")</f>
        <v>29.729900000000001</v>
      </c>
      <c r="F951" s="27" cm="1">
        <f t="array" aca="1" ref="F951" ca="1">_FV(A951,"Change (%)",TRUE)</f>
        <v>7.6020000000000003E-3</v>
      </c>
      <c r="G951" s="26" cm="1">
        <f t="array" aca="1" ref="G951" ca="1">_FV(A951,"Change")</f>
        <v>0.2243</v>
      </c>
      <c r="H951" s="23" cm="1">
        <f t="array" aca="1" ref="H951" ca="1">_FV(A951,"Open")</f>
        <v>29.74</v>
      </c>
      <c r="I951" s="23" cm="1">
        <f t="array" aca="1" ref="I951" ca="1">_FV(A951,"Low")</f>
        <v>29.66</v>
      </c>
      <c r="J951" s="23" cm="1">
        <f t="array" aca="1" ref="J951" ca="1">_FV(A951,"High")</f>
        <v>29.779900000000001</v>
      </c>
      <c r="K951" s="23" cm="1">
        <f t="array" aca="1" ref="K951" ca="1">_FV(A951,"Previous close",TRUE)</f>
        <v>29.505600000000001</v>
      </c>
      <c r="L951" s="26"/>
      <c r="M951" s="23" cm="1">
        <f t="array" aca="1" ref="M951" ca="1">_FV(A951,"52 week low",TRUE)</f>
        <v>25.36</v>
      </c>
      <c r="N951" s="23" cm="1">
        <f t="array" aca="1" ref="N951" ca="1">_FV(A951,"52 week high",TRUE)</f>
        <v>29.779900000000001</v>
      </c>
      <c r="O951" s="8" cm="1">
        <f t="array" aca="1" ref="O951" ca="1">_FV(A951,"Volume")</f>
        <v>14460</v>
      </c>
      <c r="P951" s="7" cm="1">
        <f t="array" aca="1" ref="P951" ca="1">_FV(A951,"Volume average",TRUE)</f>
        <v>10600</v>
      </c>
      <c r="Q951" t="s">
        <v>923</v>
      </c>
      <c r="S951" t="s">
        <v>2006</v>
      </c>
      <c r="T951" s="25" cm="1">
        <f t="array" aca="1" ref="T951" ca="1">_FV(A951,"Expense ratio",TRUE)</f>
        <v>7.9000000000000008E-3</v>
      </c>
      <c r="U951" s="24" cm="1">
        <f t="array" aca="1" ref="U951" ca="1">_FV(A951,"Market cap",TRUE)</f>
        <v>95953785.150000006</v>
      </c>
      <c r="V951" s="4">
        <v>95953784</v>
      </c>
      <c r="W951" s="4">
        <v>95953784</v>
      </c>
      <c r="Y951" t="s">
        <v>2677</v>
      </c>
      <c r="Z951" s="5">
        <v>29.593699999999998</v>
      </c>
      <c r="AA951" s="5">
        <v>24.693311999999999</v>
      </c>
      <c r="AB951" s="4">
        <v>0</v>
      </c>
      <c r="AC951" s="4">
        <v>224152</v>
      </c>
      <c r="AE951" s="5">
        <v>2.9773944357167181</v>
      </c>
      <c r="AF951" s="5">
        <v>7.8150105147285487</v>
      </c>
      <c r="AI951" s="4">
        <v>224152</v>
      </c>
      <c r="AJ951" s="5">
        <v>6632926.6623999998</v>
      </c>
      <c r="AL951" s="5">
        <v>29.68</v>
      </c>
      <c r="AM951" s="5">
        <v>25.36</v>
      </c>
      <c r="AN951" t="s">
        <v>90</v>
      </c>
      <c r="AO951" t="str" cm="1">
        <f t="array" aca="1" ref="AO951" ca="1">_FV(A951,"Currency")</f>
        <v>USD</v>
      </c>
      <c r="AP951" t="str" cm="1">
        <f t="array" aca="1" ref="AP951" ca="1">_FV(A951,"Exchange")</f>
        <v>CBOE BZX Exchange</v>
      </c>
      <c r="AQ951" s="6" t="str" cm="1">
        <f t="array" aca="1" ref="AQ951" ca="1">_FV(A951,"Exchange abbreviation",TRUE)</f>
        <v>BATS</v>
      </c>
      <c r="AR951" t="str" cm="1">
        <f t="array" aca="1" ref="AR951" ca="1">_FV(A951,"Instrument type",TRUE)</f>
        <v>ETF</v>
      </c>
    </row>
    <row r="952" spans="1:44" ht="18.75" customHeight="1" x14ac:dyDescent="0.25">
      <c r="A952" t="e" vm="965">
        <v>#VALUE!</v>
      </c>
      <c r="B952" t="s">
        <v>2788</v>
      </c>
      <c r="C952" t="s">
        <v>2789</v>
      </c>
      <c r="D952" s="31" cm="1">
        <f t="array" aca="1" ref="D952" ca="1">_FV(A952,"Last trade time",TRUE)</f>
        <v>45824.840310751562</v>
      </c>
      <c r="E952" s="23" cm="1">
        <f t="array" aca="1" ref="E952" ca="1">_FV(A952,"Price")</f>
        <v>25.18</v>
      </c>
      <c r="F952" s="27" cm="1">
        <f t="array" aca="1" ref="F952" ca="1">_FV(A952,"Change (%)",TRUE)</f>
        <v>3.9730000000000001E-4</v>
      </c>
      <c r="G952" s="26" cm="1">
        <f t="array" aca="1" ref="G952" ca="1">_FV(A952,"Change")</f>
        <v>0.01</v>
      </c>
      <c r="H952" s="23" cm="1">
        <f t="array" aca="1" ref="H952" ca="1">_FV(A952,"Open")</f>
        <v>25.18</v>
      </c>
      <c r="I952" s="23" cm="1">
        <f t="array" aca="1" ref="I952" ca="1">_FV(A952,"Low")</f>
        <v>25.18</v>
      </c>
      <c r="J952" s="23" cm="1">
        <f t="array" aca="1" ref="J952" ca="1">_FV(A952,"High")</f>
        <v>25.18</v>
      </c>
      <c r="K952" s="23" cm="1">
        <f t="array" aca="1" ref="K952" ca="1">_FV(A952,"Previous close",TRUE)</f>
        <v>25.17</v>
      </c>
      <c r="L952" s="26"/>
      <c r="M952" s="23" cm="1">
        <f t="array" aca="1" ref="M952" ca="1">_FV(A952,"52 week low",TRUE)</f>
        <v>23.391999999999999</v>
      </c>
      <c r="N952" s="23" cm="1">
        <f t="array" aca="1" ref="N952" ca="1">_FV(A952,"52 week high",TRUE)</f>
        <v>25.39</v>
      </c>
      <c r="O952" s="8" cm="1">
        <f t="array" aca="1" ref="O952" ca="1">_FV(A952,"Volume")</f>
        <v>65</v>
      </c>
      <c r="P952" s="7" cm="1">
        <f t="array" aca="1" ref="P952" ca="1">_FV(A952,"Volume average",TRUE)</f>
        <v>782</v>
      </c>
      <c r="Q952" t="s">
        <v>923</v>
      </c>
      <c r="S952" t="s">
        <v>2006</v>
      </c>
      <c r="T952" s="25" cm="1">
        <f t="array" aca="1" ref="T952" ca="1">_FV(A952,"Expense ratio",TRUE)</f>
        <v>7.9000000000000008E-3</v>
      </c>
      <c r="U952" s="24" cm="1">
        <f t="array" aca="1" ref="U952" ca="1">_FV(A952,"Market cap",TRUE)</f>
        <v>17590721.109999999</v>
      </c>
      <c r="V952" s="4">
        <v>17590720</v>
      </c>
      <c r="W952" s="4">
        <v>17590720</v>
      </c>
      <c r="Y952" t="s">
        <v>2759</v>
      </c>
      <c r="Z952" s="5">
        <v>25.1571</v>
      </c>
      <c r="AA952" s="5">
        <v>24.234400000000001</v>
      </c>
      <c r="AB952" s="5">
        <v>6.5600000000000006E-2</v>
      </c>
      <c r="AC952" s="4">
        <v>3011</v>
      </c>
      <c r="AE952" s="5">
        <v>2.6110502098901871</v>
      </c>
      <c r="AF952" s="5">
        <v>6.9182640134702664</v>
      </c>
      <c r="AI952" s="4">
        <v>3011</v>
      </c>
      <c r="AJ952" s="5">
        <v>75756.759999999995</v>
      </c>
      <c r="AL952" s="5">
        <v>25.39</v>
      </c>
      <c r="AM952" s="5">
        <v>23.391999999999999</v>
      </c>
      <c r="AN952" t="s">
        <v>47</v>
      </c>
      <c r="AO952" t="str" cm="1">
        <f t="array" aca="1" ref="AO952" ca="1">_FV(A952,"Currency")</f>
        <v>USD</v>
      </c>
      <c r="AP952" t="str" cm="1">
        <f t="array" aca="1" ref="AP952" ca="1">_FV(A952,"Exchange")</f>
        <v>CBOE BZX Exchange</v>
      </c>
      <c r="AQ952" s="6" t="str" cm="1">
        <f t="array" aca="1" ref="AQ952" ca="1">_FV(A952,"Exchange abbreviation",TRUE)</f>
        <v>BATS</v>
      </c>
      <c r="AR952" t="str" cm="1">
        <f t="array" aca="1" ref="AR952" ca="1">_FV(A952,"Instrument type",TRUE)</f>
        <v>ETF</v>
      </c>
    </row>
    <row r="953" spans="1:44" ht="18.75" customHeight="1" x14ac:dyDescent="0.25">
      <c r="A953" t="e" vm="966">
        <v>#VALUE!</v>
      </c>
      <c r="B953" t="s">
        <v>2790</v>
      </c>
      <c r="C953" t="s">
        <v>2731</v>
      </c>
      <c r="D953" s="31" cm="1">
        <f t="array" aca="1" ref="D953" ca="1">_FV(A953,"Last trade time",TRUE)</f>
        <v>45824.84032785859</v>
      </c>
      <c r="E953" s="23" cm="1">
        <f t="array" aca="1" ref="E953" ca="1">_FV(A953,"Price")</f>
        <v>24.18</v>
      </c>
      <c r="F953" s="27" cm="1">
        <f t="array" aca="1" ref="F953" ca="1">_FV(A953,"Change (%)",TRUE)</f>
        <v>3.3279999999999998E-3</v>
      </c>
      <c r="G953" s="26" cm="1">
        <f t="array" aca="1" ref="G953" ca="1">_FV(A953,"Change")</f>
        <v>8.0199999999999994E-2</v>
      </c>
      <c r="H953" s="23" cm="1">
        <f t="array" aca="1" ref="H953" ca="1">_FV(A953,"Open")</f>
        <v>24.13</v>
      </c>
      <c r="I953" s="23" cm="1">
        <f t="array" aca="1" ref="I953" ca="1">_FV(A953,"Low")</f>
        <v>24.13</v>
      </c>
      <c r="J953" s="23" cm="1">
        <f t="array" aca="1" ref="J953" ca="1">_FV(A953,"High")</f>
        <v>24.18</v>
      </c>
      <c r="K953" s="23" cm="1">
        <f t="array" aca="1" ref="K953" ca="1">_FV(A953,"Previous close",TRUE)</f>
        <v>24.099799999999998</v>
      </c>
      <c r="L953" s="26"/>
      <c r="M953" s="23" cm="1">
        <f t="array" aca="1" ref="M953" ca="1">_FV(A953,"52 week low",TRUE)</f>
        <v>22.56</v>
      </c>
      <c r="N953" s="23" cm="1">
        <f t="array" aca="1" ref="N953" ca="1">_FV(A953,"52 week high",TRUE)</f>
        <v>24.399899999999999</v>
      </c>
      <c r="O953" s="8" cm="1">
        <f t="array" aca="1" ref="O953" ca="1">_FV(A953,"Volume")</f>
        <v>1149</v>
      </c>
      <c r="P953" s="7" cm="1">
        <f t="array" aca="1" ref="P953" ca="1">_FV(A953,"Volume average",TRUE)</f>
        <v>2402</v>
      </c>
      <c r="Q953" t="s">
        <v>923</v>
      </c>
      <c r="S953" t="s">
        <v>2006</v>
      </c>
      <c r="T953" s="25" cm="1">
        <f t="array" aca="1" ref="T953" ca="1">_FV(A953,"Expense ratio",TRUE)</f>
        <v>7.9000000000000008E-3</v>
      </c>
      <c r="U953" s="24" cm="1">
        <f t="array" aca="1" ref="U953" ca="1">_FV(A953,"Market cap",TRUE)</f>
        <v>20455219.780000001</v>
      </c>
      <c r="V953" s="4">
        <v>20455220</v>
      </c>
      <c r="W953" s="4">
        <v>20455220</v>
      </c>
      <c r="Y953" t="s">
        <v>2078</v>
      </c>
      <c r="Z953" s="5">
        <v>24.124500000000001</v>
      </c>
      <c r="AA953" s="5">
        <v>24.245867000000001</v>
      </c>
      <c r="AB953" s="5">
        <v>4.2299999999999997E-2</v>
      </c>
      <c r="AC953" s="4">
        <v>9774</v>
      </c>
      <c r="AE953" s="5">
        <v>2.0714013831342859</v>
      </c>
      <c r="AF953" s="5">
        <v>5.1275147657883657</v>
      </c>
      <c r="AI953" s="4">
        <v>9774</v>
      </c>
      <c r="AJ953" s="5">
        <v>235695.12299999999</v>
      </c>
      <c r="AL953" s="5">
        <v>24.4</v>
      </c>
      <c r="AM953" s="5">
        <v>22.56</v>
      </c>
      <c r="AN953" t="s">
        <v>47</v>
      </c>
      <c r="AO953" t="str" cm="1">
        <f t="array" aca="1" ref="AO953" ca="1">_FV(A953,"Currency")</f>
        <v>USD</v>
      </c>
      <c r="AP953" t="str" cm="1">
        <f t="array" aca="1" ref="AP953" ca="1">_FV(A953,"Exchange")</f>
        <v>CBOE BZX Exchange</v>
      </c>
      <c r="AQ953" s="6" t="str" cm="1">
        <f t="array" aca="1" ref="AQ953" ca="1">_FV(A953,"Exchange abbreviation",TRUE)</f>
        <v>BATS</v>
      </c>
      <c r="AR953" t="str" cm="1">
        <f t="array" aca="1" ref="AR953" ca="1">_FV(A953,"Instrument type",TRUE)</f>
        <v>ETF</v>
      </c>
    </row>
    <row r="954" spans="1:44" ht="18.75" customHeight="1" x14ac:dyDescent="0.25">
      <c r="A954" t="e" vm="967">
        <v>#VALUE!</v>
      </c>
      <c r="B954" t="s">
        <v>2791</v>
      </c>
      <c r="C954" t="s">
        <v>2792</v>
      </c>
      <c r="D954" s="31" cm="1">
        <f t="array" aca="1" ref="D954" ca="1">_FV(A954,"Last trade time",TRUE)</f>
        <v>45824.84032553203</v>
      </c>
      <c r="E954" s="23" cm="1">
        <f t="array" aca="1" ref="E954" ca="1">_FV(A954,"Price")</f>
        <v>26.900400000000001</v>
      </c>
      <c r="F954" s="27" cm="1">
        <f t="array" aca="1" ref="F954" ca="1">_FV(A954,"Change (%)",TRUE)</f>
        <v>7.4599999999999996E-3</v>
      </c>
      <c r="G954" s="26" cm="1">
        <f t="array" aca="1" ref="G954" ca="1">_FV(A954,"Change")</f>
        <v>0.19919999999999999</v>
      </c>
      <c r="H954" s="23" cm="1">
        <f t="array" aca="1" ref="H954" ca="1">_FV(A954,"Open")</f>
        <v>26.83</v>
      </c>
      <c r="I954" s="23" cm="1">
        <f t="array" aca="1" ref="I954" ca="1">_FV(A954,"Low")</f>
        <v>26.83</v>
      </c>
      <c r="J954" s="23" cm="1">
        <f t="array" aca="1" ref="J954" ca="1">_FV(A954,"High")</f>
        <v>26.925000000000001</v>
      </c>
      <c r="K954" s="23" cm="1">
        <f t="array" aca="1" ref="K954" ca="1">_FV(A954,"Previous close",TRUE)</f>
        <v>26.7012</v>
      </c>
      <c r="L954" s="26"/>
      <c r="M954" s="23" cm="1">
        <f t="array" aca="1" ref="M954" ca="1">_FV(A954,"52 week low",TRUE)</f>
        <v>22.91</v>
      </c>
      <c r="N954" s="23" cm="1">
        <f t="array" aca="1" ref="N954" ca="1">_FV(A954,"52 week high",TRUE)</f>
        <v>26.925000000000001</v>
      </c>
      <c r="O954" s="8" cm="1">
        <f t="array" aca="1" ref="O954" ca="1">_FV(A954,"Volume")</f>
        <v>373</v>
      </c>
      <c r="P954" s="7" cm="1">
        <f t="array" aca="1" ref="P954" ca="1">_FV(A954,"Volume average",TRUE)</f>
        <v>8227</v>
      </c>
      <c r="Q954" t="s">
        <v>923</v>
      </c>
      <c r="S954" t="s">
        <v>2006</v>
      </c>
      <c r="T954" s="25" cm="1">
        <f t="array" aca="1" ref="T954" ca="1">_FV(A954,"Expense ratio",TRUE)</f>
        <v>7.9000000000000008E-3</v>
      </c>
      <c r="U954" s="24" cm="1">
        <f t="array" aca="1" ref="U954" ca="1">_FV(A954,"Market cap",TRUE)</f>
        <v>23845112</v>
      </c>
      <c r="V954" s="4">
        <v>23845112</v>
      </c>
      <c r="W954" s="4">
        <v>23845112</v>
      </c>
      <c r="Y954" t="s">
        <v>2793</v>
      </c>
      <c r="Z954" s="5">
        <v>26.782</v>
      </c>
      <c r="AA954" s="5">
        <v>30.739184999999999</v>
      </c>
      <c r="AB954" s="20"/>
      <c r="AC954" s="4">
        <v>7552</v>
      </c>
      <c r="AE954" s="5">
        <v>3.8799932515684921</v>
      </c>
      <c r="AF954" s="20"/>
      <c r="AI954" s="4">
        <v>7552</v>
      </c>
      <c r="AJ954" s="5">
        <v>202247.0912</v>
      </c>
      <c r="AL954" s="5">
        <v>26.82</v>
      </c>
      <c r="AM954" s="5">
        <v>22.91</v>
      </c>
      <c r="AN954" t="s">
        <v>47</v>
      </c>
      <c r="AO954" t="str" cm="1">
        <f t="array" aca="1" ref="AO954" ca="1">_FV(A954,"Currency")</f>
        <v>USD</v>
      </c>
      <c r="AP954" t="str" cm="1">
        <f t="array" aca="1" ref="AP954" ca="1">_FV(A954,"Exchange")</f>
        <v>CBOE BZX Exchange</v>
      </c>
      <c r="AQ954" s="6" t="str" cm="1">
        <f t="array" aca="1" ref="AQ954" ca="1">_FV(A954,"Exchange abbreviation",TRUE)</f>
        <v>BATS</v>
      </c>
      <c r="AR954" t="str" cm="1">
        <f t="array" aca="1" ref="AR954" ca="1">_FV(A954,"Instrument type",TRUE)</f>
        <v>ETF</v>
      </c>
    </row>
    <row r="955" spans="1:44" ht="18.75" customHeight="1" x14ac:dyDescent="0.25">
      <c r="A955" t="e" vm="968">
        <v>#VALUE!</v>
      </c>
      <c r="B955" t="s">
        <v>2794</v>
      </c>
      <c r="C955" t="s">
        <v>2795</v>
      </c>
      <c r="D955" s="31" cm="1">
        <f t="array" aca="1" ref="D955" ca="1">_FV(A955,"Last trade time",TRUE)</f>
        <v>45824.840282892968</v>
      </c>
      <c r="E955" s="23" cm="1">
        <f t="array" aca="1" ref="E955" ca="1">_FV(A955,"Price")</f>
        <v>44.55</v>
      </c>
      <c r="F955" s="27" cm="1">
        <f t="array" aca="1" ref="F955" ca="1">_FV(A955,"Change (%)",TRUE)</f>
        <v>7.9190000000000007E-3</v>
      </c>
      <c r="G955" s="26" cm="1">
        <f t="array" aca="1" ref="G955" ca="1">_FV(A955,"Change")</f>
        <v>0.35</v>
      </c>
      <c r="H955" s="23" cm="1">
        <f t="array" aca="1" ref="H955" ca="1">_FV(A955,"Open")</f>
        <v>44.499400000000001</v>
      </c>
      <c r="I955" s="23" cm="1">
        <f t="array" aca="1" ref="I955" ca="1">_FV(A955,"Low")</f>
        <v>44.440100000000001</v>
      </c>
      <c r="J955" s="23" cm="1">
        <f t="array" aca="1" ref="J955" ca="1">_FV(A955,"High")</f>
        <v>44.57</v>
      </c>
      <c r="K955" s="23" cm="1">
        <f t="array" aca="1" ref="K955" ca="1">_FV(A955,"Previous close",TRUE)</f>
        <v>44.2</v>
      </c>
      <c r="L955" s="26"/>
      <c r="M955" s="23" cm="1">
        <f t="array" aca="1" ref="M955" ca="1">_FV(A955,"52 week low",TRUE)</f>
        <v>38.21</v>
      </c>
      <c r="N955" s="23" cm="1">
        <f t="array" aca="1" ref="N955" ca="1">_FV(A955,"52 week high",TRUE)</f>
        <v>46.038200000000003</v>
      </c>
      <c r="O955" s="8" cm="1">
        <f t="array" aca="1" ref="O955" ca="1">_FV(A955,"Volume")</f>
        <v>4654</v>
      </c>
      <c r="P955" s="7" cm="1">
        <f t="array" aca="1" ref="P955" ca="1">_FV(A955,"Volume average",TRUE)</f>
        <v>33270</v>
      </c>
      <c r="Q955" t="s">
        <v>923</v>
      </c>
      <c r="S955" t="s">
        <v>2006</v>
      </c>
      <c r="T955" s="25" cm="1">
        <f t="array" aca="1" ref="T955" ca="1">_FV(A955,"Expense ratio",TRUE)</f>
        <v>7.9000000000000008E-3</v>
      </c>
      <c r="U955" s="24" cm="1">
        <f t="array" aca="1" ref="U955" ca="1">_FV(A955,"Market cap",TRUE)</f>
        <v>398625867.88</v>
      </c>
      <c r="V955" s="4">
        <v>398625856</v>
      </c>
      <c r="W955" s="4">
        <v>398625856</v>
      </c>
      <c r="X955" t="s">
        <v>2796</v>
      </c>
      <c r="Y955" t="s">
        <v>2797</v>
      </c>
      <c r="Z955" s="5">
        <v>44.353200000000001</v>
      </c>
      <c r="AA955" s="5">
        <v>24.656041999999999</v>
      </c>
      <c r="AB955" s="4">
        <v>0</v>
      </c>
      <c r="AC955" s="4">
        <v>105228</v>
      </c>
      <c r="AE955" s="5">
        <v>0.24870135991414971</v>
      </c>
      <c r="AF955" s="5">
        <v>8.5700293509382242</v>
      </c>
      <c r="AI955" s="4">
        <v>105228</v>
      </c>
      <c r="AJ955" s="5">
        <v>4672123.2</v>
      </c>
      <c r="AL955" s="5">
        <v>46.037999999999997</v>
      </c>
      <c r="AM955" s="5">
        <v>38.21</v>
      </c>
      <c r="AN955" t="s">
        <v>90</v>
      </c>
      <c r="AO955" t="str" cm="1">
        <f t="array" aca="1" ref="AO955" ca="1">_FV(A955,"Currency")</f>
        <v>USD</v>
      </c>
      <c r="AP955" t="str" cm="1">
        <f t="array" aca="1" ref="AP955" ca="1">_FV(A955,"Exchange")</f>
        <v>CBOE BZX Exchange</v>
      </c>
      <c r="AQ955" s="6" t="str" cm="1">
        <f t="array" aca="1" ref="AQ955" ca="1">_FV(A955,"Exchange abbreviation",TRUE)</f>
        <v>BATS</v>
      </c>
      <c r="AR955" t="str" cm="1">
        <f t="array" aca="1" ref="AR955" ca="1">_FV(A955,"Instrument type",TRUE)</f>
        <v>ETF</v>
      </c>
    </row>
    <row r="956" spans="1:44" ht="18.75" customHeight="1" x14ac:dyDescent="0.25">
      <c r="A956" t="e" vm="969">
        <v>#VALUE!</v>
      </c>
      <c r="B956" t="s">
        <v>2798</v>
      </c>
      <c r="C956" t="s">
        <v>2799</v>
      </c>
      <c r="D956" s="31" cm="1">
        <f t="array" aca="1" ref="D956" ca="1">_FV(A956,"Last trade time",TRUE)</f>
        <v>45824.843750196094</v>
      </c>
      <c r="E956" s="23" cm="1">
        <f t="array" aca="1" ref="E956" ca="1">_FV(A956,"Price")</f>
        <v>20.7</v>
      </c>
      <c r="F956" s="27" cm="1">
        <f t="array" aca="1" ref="F956" ca="1">_FV(A956,"Change (%)",TRUE)</f>
        <v>0</v>
      </c>
      <c r="G956" s="26" cm="1">
        <f t="array" aca="1" ref="G956" ca="1">_FV(A956,"Change")</f>
        <v>0</v>
      </c>
      <c r="H956" s="23" cm="1">
        <f t="array" aca="1" ref="H956" ca="1">_FV(A956,"Open")</f>
        <v>20.77</v>
      </c>
      <c r="I956" s="23" cm="1">
        <f t="array" aca="1" ref="I956" ca="1">_FV(A956,"Low")</f>
        <v>20.680599999999998</v>
      </c>
      <c r="J956" s="23" cm="1">
        <f t="array" aca="1" ref="J956" ca="1">_FV(A956,"High")</f>
        <v>20.77</v>
      </c>
      <c r="K956" s="23" cm="1">
        <f t="array" aca="1" ref="K956" ca="1">_FV(A956,"Previous close",TRUE)</f>
        <v>20.7</v>
      </c>
      <c r="L956" s="26"/>
      <c r="M956" s="23" cm="1">
        <f t="array" aca="1" ref="M956" ca="1">_FV(A956,"52 week low",TRUE)</f>
        <v>20.402100000000001</v>
      </c>
      <c r="N956" s="23" cm="1">
        <f t="array" aca="1" ref="N956" ca="1">_FV(A956,"52 week high",TRUE)</f>
        <v>21.5</v>
      </c>
      <c r="O956" s="8" cm="1">
        <f t="array" aca="1" ref="O956" ca="1">_FV(A956,"Volume")</f>
        <v>134831</v>
      </c>
      <c r="P956" s="7" cm="1">
        <f t="array" aca="1" ref="P956" ca="1">_FV(A956,"Volume average",TRUE)</f>
        <v>176036</v>
      </c>
      <c r="Q956" t="s">
        <v>290</v>
      </c>
      <c r="S956" t="s">
        <v>2800</v>
      </c>
      <c r="T956" s="25" cm="1">
        <f t="array" aca="1" ref="T956" ca="1">_FV(A956,"Expense ratio",TRUE)</f>
        <v>7.9000000000000008E-3</v>
      </c>
      <c r="U956" s="24" cm="1">
        <f t="array" aca="1" ref="U956" ca="1">_FV(A956,"Market cap",TRUE)</f>
        <v>489788580.93000001</v>
      </c>
      <c r="V956" s="4">
        <v>489788576</v>
      </c>
      <c r="W956" s="4">
        <v>489788576</v>
      </c>
      <c r="X956" t="s">
        <v>2801</v>
      </c>
      <c r="Y956" t="s">
        <v>2802</v>
      </c>
      <c r="Z956" s="5">
        <v>20.550699999999999</v>
      </c>
      <c r="AA956" s="20"/>
      <c r="AB956" s="5">
        <v>6.0700003000000002E-2</v>
      </c>
      <c r="AC956" s="4">
        <v>169923</v>
      </c>
      <c r="AE956" s="5">
        <v>2.607711225539866</v>
      </c>
      <c r="AF956" s="5">
        <v>6.8043125094641166</v>
      </c>
      <c r="AH956" s="16"/>
      <c r="AI956" s="4">
        <v>169923</v>
      </c>
      <c r="AJ956" s="5">
        <v>3499564.1850000001</v>
      </c>
      <c r="AL956" s="5">
        <v>21.5</v>
      </c>
      <c r="AM956" s="5">
        <v>20.402000000000001</v>
      </c>
      <c r="AN956" t="s">
        <v>90</v>
      </c>
      <c r="AO956" t="str" cm="1">
        <f t="array" aca="1" ref="AO956" ca="1">_FV(A956,"Currency")</f>
        <v>USD</v>
      </c>
      <c r="AP956" t="str" cm="1">
        <f t="array" aca="1" ref="AP956" ca="1">_FV(A956,"Exchange")</f>
        <v>Nasdaq Stock Market</v>
      </c>
      <c r="AQ956" s="6" t="str" cm="1">
        <f t="array" aca="1" ref="AQ956" ca="1">_FV(A956,"Exchange abbreviation",TRUE)</f>
        <v>XNAS</v>
      </c>
      <c r="AR956" t="str" cm="1">
        <f t="array" aca="1" ref="AR956" ca="1">_FV(A956,"Instrument type",TRUE)</f>
        <v>ETF</v>
      </c>
    </row>
    <row r="957" spans="1:44" ht="18.75" customHeight="1" x14ac:dyDescent="0.25">
      <c r="A957" t="e" vm="970">
        <v>#VALUE!</v>
      </c>
      <c r="B957" t="s">
        <v>2803</v>
      </c>
      <c r="C957" t="s">
        <v>2804</v>
      </c>
      <c r="D957" s="31" cm="1">
        <f t="array" aca="1" ref="D957" ca="1">_FV(A957,"Last trade time",TRUE)</f>
        <v>45824.840334825778</v>
      </c>
      <c r="E957" s="23" cm="1">
        <f t="array" aca="1" ref="E957" ca="1">_FV(A957,"Price")</f>
        <v>40.252600000000001</v>
      </c>
      <c r="F957" s="27" cm="1">
        <f t="array" aca="1" ref="F957" ca="1">_FV(A957,"Change (%)",TRUE)</f>
        <v>7.574E-3</v>
      </c>
      <c r="G957" s="26" cm="1">
        <f t="array" aca="1" ref="G957" ca="1">_FV(A957,"Change")</f>
        <v>0.30259999999999998</v>
      </c>
      <c r="H957" s="23" cm="1">
        <f t="array" aca="1" ref="H957" ca="1">_FV(A957,"Open")</f>
        <v>40.26</v>
      </c>
      <c r="I957" s="23" cm="1">
        <f t="array" aca="1" ref="I957" ca="1">_FV(A957,"Low")</f>
        <v>40.200000000000003</v>
      </c>
      <c r="J957" s="23" cm="1">
        <f t="array" aca="1" ref="J957" ca="1">_FV(A957,"High")</f>
        <v>40.299999999999997</v>
      </c>
      <c r="K957" s="23" cm="1">
        <f t="array" aca="1" ref="K957" ca="1">_FV(A957,"Previous close",TRUE)</f>
        <v>39.950000000000003</v>
      </c>
      <c r="L957" s="26"/>
      <c r="M957" s="23" cm="1">
        <f t="array" aca="1" ref="M957" ca="1">_FV(A957,"52 week low",TRUE)</f>
        <v>35.450000000000003</v>
      </c>
      <c r="N957" s="23" cm="1">
        <f t="array" aca="1" ref="N957" ca="1">_FV(A957,"52 week high",TRUE)</f>
        <v>40.322899999999997</v>
      </c>
      <c r="O957" s="8" cm="1">
        <f t="array" aca="1" ref="O957" ca="1">_FV(A957,"Volume")</f>
        <v>23555</v>
      </c>
      <c r="P957" s="7" cm="1">
        <f t="array" aca="1" ref="P957" ca="1">_FV(A957,"Volume average",TRUE)</f>
        <v>16762</v>
      </c>
      <c r="Q957" t="s">
        <v>923</v>
      </c>
      <c r="S957" t="s">
        <v>2006</v>
      </c>
      <c r="T957" s="25" cm="1">
        <f t="array" aca="1" ref="T957" ca="1">_FV(A957,"Expense ratio",TRUE)</f>
        <v>7.9000000000000008E-3</v>
      </c>
      <c r="U957" s="24" cm="1">
        <f t="array" aca="1" ref="U957" ca="1">_FV(A957,"Market cap",TRUE)</f>
        <v>710000231.78999996</v>
      </c>
      <c r="V957" s="4">
        <v>710000256</v>
      </c>
      <c r="W957" s="4">
        <v>710000256</v>
      </c>
      <c r="Y957" t="s">
        <v>2805</v>
      </c>
      <c r="Z957" s="5">
        <v>40.106499999999997</v>
      </c>
      <c r="AA957" s="5">
        <v>24.70928</v>
      </c>
      <c r="AB957" s="4">
        <v>0</v>
      </c>
      <c r="AC957" s="4">
        <v>52376</v>
      </c>
      <c r="AE957" s="5">
        <v>2.7971286586746968</v>
      </c>
      <c r="AF957" s="5">
        <v>7.881718135511373</v>
      </c>
      <c r="AI957" s="4">
        <v>52376</v>
      </c>
      <c r="AJ957" s="5">
        <v>2101037.0520000001</v>
      </c>
      <c r="AL957" s="5">
        <v>40.200000000000003</v>
      </c>
      <c r="AM957" s="5">
        <v>35.450000000000003</v>
      </c>
      <c r="AN957" t="s">
        <v>90</v>
      </c>
      <c r="AO957" t="str" cm="1">
        <f t="array" aca="1" ref="AO957" ca="1">_FV(A957,"Currency")</f>
        <v>USD</v>
      </c>
      <c r="AP957" t="str" cm="1">
        <f t="array" aca="1" ref="AP957" ca="1">_FV(A957,"Exchange")</f>
        <v>CBOE BZX Exchange</v>
      </c>
      <c r="AQ957" s="6" t="str" cm="1">
        <f t="array" aca="1" ref="AQ957" ca="1">_FV(A957,"Exchange abbreviation",TRUE)</f>
        <v>BATS</v>
      </c>
      <c r="AR957" t="str" cm="1">
        <f t="array" aca="1" ref="AR957" ca="1">_FV(A957,"Instrument type",TRUE)</f>
        <v>ETF</v>
      </c>
    </row>
    <row r="958" spans="1:44" ht="18.75" customHeight="1" x14ac:dyDescent="0.25">
      <c r="A958" t="e" vm="971">
        <v>#VALUE!</v>
      </c>
      <c r="B958" t="s">
        <v>2806</v>
      </c>
      <c r="C958" t="s">
        <v>2807</v>
      </c>
      <c r="D958" s="31" cm="1">
        <f t="array" aca="1" ref="D958" ca="1">_FV(A958,"Last trade time",TRUE)</f>
        <v>45824.840351075778</v>
      </c>
      <c r="E958" s="23" cm="1">
        <f t="array" aca="1" ref="E958" ca="1">_FV(A958,"Price")</f>
        <v>37.1556</v>
      </c>
      <c r="F958" s="27" cm="1">
        <f t="array" aca="1" ref="F958" ca="1">_FV(A958,"Change (%)",TRUE)</f>
        <v>6.0760000000000007E-3</v>
      </c>
      <c r="G958" s="26" cm="1">
        <f t="array" aca="1" ref="G958" ca="1">_FV(A958,"Change")</f>
        <v>0.22439999999999999</v>
      </c>
      <c r="H958" s="23" cm="1">
        <f t="array" aca="1" ref="H958" ca="1">_FV(A958,"Open")</f>
        <v>37.155000000000001</v>
      </c>
      <c r="I958" s="23" cm="1">
        <f t="array" aca="1" ref="I958" ca="1">_FV(A958,"Low")</f>
        <v>37.119999999999997</v>
      </c>
      <c r="J958" s="23" cm="1">
        <f t="array" aca="1" ref="J958" ca="1">_FV(A958,"High")</f>
        <v>37.18</v>
      </c>
      <c r="K958" s="23" cm="1">
        <f t="array" aca="1" ref="K958" ca="1">_FV(A958,"Previous close",TRUE)</f>
        <v>36.931199999999997</v>
      </c>
      <c r="L958" s="26"/>
      <c r="M958" s="23" cm="1">
        <f t="array" aca="1" ref="M958" ca="1">_FV(A958,"52 week low",TRUE)</f>
        <v>30.33</v>
      </c>
      <c r="N958" s="23" cm="1">
        <f t="array" aca="1" ref="N958" ca="1">_FV(A958,"52 week high",TRUE)</f>
        <v>38.090000000000003</v>
      </c>
      <c r="O958" s="8" cm="1">
        <f t="array" aca="1" ref="O958" ca="1">_FV(A958,"Volume")</f>
        <v>2794</v>
      </c>
      <c r="P958" s="7" cm="1">
        <f t="array" aca="1" ref="P958" ca="1">_FV(A958,"Volume average",TRUE)</f>
        <v>5880</v>
      </c>
      <c r="Q958" t="s">
        <v>85</v>
      </c>
      <c r="S958" t="s">
        <v>2006</v>
      </c>
      <c r="T958" s="25" cm="1">
        <f t="array" aca="1" ref="T958" ca="1">_FV(A958,"Expense ratio",TRUE)</f>
        <v>7.9000000000000008E-3</v>
      </c>
      <c r="U958" s="24" cm="1">
        <f t="array" aca="1" ref="U958" ca="1">_FV(A958,"Market cap",TRUE)</f>
        <v>53006618.119999997</v>
      </c>
      <c r="V958" s="4">
        <v>53006616</v>
      </c>
      <c r="W958" s="4">
        <v>53006616</v>
      </c>
      <c r="Y958" t="s">
        <v>2040</v>
      </c>
      <c r="Z958" s="5">
        <v>36.985500000000002</v>
      </c>
      <c r="AA958" s="5">
        <v>24.813700000000001</v>
      </c>
      <c r="AB958" s="4">
        <v>0</v>
      </c>
      <c r="AC958" s="4">
        <v>11298</v>
      </c>
      <c r="AE958" s="5">
        <v>1.8423983197734639</v>
      </c>
      <c r="AF958" s="5">
        <v>15.110792200221541</v>
      </c>
      <c r="AI958" s="4">
        <v>11298</v>
      </c>
      <c r="AJ958" s="5">
        <v>418141.23959999997</v>
      </c>
      <c r="AL958" s="5">
        <v>38.090000000000003</v>
      </c>
      <c r="AM958" s="5">
        <v>30.33</v>
      </c>
      <c r="AN958" t="s">
        <v>47</v>
      </c>
      <c r="AO958" t="str" cm="1">
        <f t="array" aca="1" ref="AO958" ca="1">_FV(A958,"Currency")</f>
        <v>USD</v>
      </c>
      <c r="AP958" t="str" cm="1">
        <f t="array" aca="1" ref="AP958" ca="1">_FV(A958,"Exchange")</f>
        <v>CBOE BZX Exchange</v>
      </c>
      <c r="AQ958" s="6" t="str" cm="1">
        <f t="array" aca="1" ref="AQ958" ca="1">_FV(A958,"Exchange abbreviation",TRUE)</f>
        <v>BATS</v>
      </c>
      <c r="AR958" t="str" cm="1">
        <f t="array" aca="1" ref="AR958" ca="1">_FV(A958,"Instrument type",TRUE)</f>
        <v>ETF</v>
      </c>
    </row>
    <row r="959" spans="1:44" ht="18.75" customHeight="1" x14ac:dyDescent="0.25">
      <c r="A959" t="e" vm="972">
        <v>#VALUE!</v>
      </c>
      <c r="B959" t="s">
        <v>2808</v>
      </c>
      <c r="C959" t="s">
        <v>2789</v>
      </c>
      <c r="D959" s="31" cm="1">
        <f t="array" aca="1" ref="D959" ca="1">_FV(A959,"Last trade time",TRUE)</f>
        <v>45824.840281423436</v>
      </c>
      <c r="E959" s="23" cm="1">
        <f t="array" aca="1" ref="E959" ca="1">_FV(A959,"Price")</f>
        <v>24.970700000000001</v>
      </c>
      <c r="F959" s="27" cm="1">
        <f t="array" aca="1" ref="F959" ca="1">_FV(A959,"Change (%)",TRUE)</f>
        <v>3.307E-3</v>
      </c>
      <c r="G959" s="26" cm="1">
        <f t="array" aca="1" ref="G959" ca="1">_FV(A959,"Change")</f>
        <v>8.2299999999999998E-2</v>
      </c>
      <c r="H959" s="23" cm="1">
        <f t="array" aca="1" ref="H959" ca="1">_FV(A959,"Open")</f>
        <v>24.970700000000001</v>
      </c>
      <c r="I959" s="23" cm="1">
        <f t="array" aca="1" ref="I959" ca="1">_FV(A959,"Low")</f>
        <v>24.970700000000001</v>
      </c>
      <c r="J959" s="23" cm="1">
        <f t="array" aca="1" ref="J959" ca="1">_FV(A959,"High")</f>
        <v>24.970700000000001</v>
      </c>
      <c r="K959" s="23" cm="1">
        <f t="array" aca="1" ref="K959" ca="1">_FV(A959,"Previous close",TRUE)</f>
        <v>24.888400000000001</v>
      </c>
      <c r="L959" s="26"/>
      <c r="M959" s="23" cm="1">
        <f t="array" aca="1" ref="M959" ca="1">_FV(A959,"52 week low",TRUE)</f>
        <v>23.040099999999999</v>
      </c>
      <c r="N959" s="23" cm="1">
        <f t="array" aca="1" ref="N959" ca="1">_FV(A959,"52 week high",TRUE)</f>
        <v>25.11</v>
      </c>
      <c r="O959" s="8" cm="1">
        <f t="array" aca="1" ref="O959" ca="1">_FV(A959,"Volume")</f>
        <v>24</v>
      </c>
      <c r="P959" s="7" cm="1">
        <f t="array" aca="1" ref="P959" ca="1">_FV(A959,"Volume average",TRUE)</f>
        <v>6882</v>
      </c>
      <c r="Q959" t="s">
        <v>923</v>
      </c>
      <c r="S959" t="s">
        <v>2006</v>
      </c>
      <c r="T959" s="25" cm="1">
        <f t="array" aca="1" ref="T959" ca="1">_FV(A959,"Expense ratio",TRUE)</f>
        <v>7.9000000000000008E-3</v>
      </c>
      <c r="U959" s="24" cm="1">
        <f t="array" aca="1" ref="U959" ca="1">_FV(A959,"Market cap",TRUE)</f>
        <v>27905876.010000002</v>
      </c>
      <c r="V959" s="4">
        <v>27905876</v>
      </c>
      <c r="W959" s="4">
        <v>27905876</v>
      </c>
      <c r="X959" t="s">
        <v>2809</v>
      </c>
      <c r="Y959" t="s">
        <v>2733</v>
      </c>
      <c r="Z959" s="5">
        <v>24.919899999999998</v>
      </c>
      <c r="AA959" s="5">
        <v>24.366492999999998</v>
      </c>
      <c r="AB959" s="5">
        <v>6.4899996000000001E-2</v>
      </c>
      <c r="AC959" s="4">
        <v>10092</v>
      </c>
      <c r="AE959" s="5">
        <v>2.9039325995862342</v>
      </c>
      <c r="AF959" s="5">
        <v>7.0665669347982574</v>
      </c>
      <c r="AI959" s="4">
        <v>10092</v>
      </c>
      <c r="AJ959" s="5">
        <v>251694.48</v>
      </c>
      <c r="AL959" s="5">
        <v>25.11</v>
      </c>
      <c r="AM959" s="5">
        <v>23.04</v>
      </c>
      <c r="AN959" t="s">
        <v>47</v>
      </c>
      <c r="AO959" t="str" cm="1">
        <f t="array" aca="1" ref="AO959" ca="1">_FV(A959,"Currency")</f>
        <v>USD</v>
      </c>
      <c r="AP959" t="str" cm="1">
        <f t="array" aca="1" ref="AP959" ca="1">_FV(A959,"Exchange")</f>
        <v>CBOE BZX Exchange</v>
      </c>
      <c r="AQ959" s="6" t="str" cm="1">
        <f t="array" aca="1" ref="AQ959" ca="1">_FV(A959,"Exchange abbreviation",TRUE)</f>
        <v>BATS</v>
      </c>
      <c r="AR959" t="str" cm="1">
        <f t="array" aca="1" ref="AR959" ca="1">_FV(A959,"Instrument type",TRUE)</f>
        <v>ETF</v>
      </c>
    </row>
    <row r="960" spans="1:44" ht="18.75" customHeight="1" x14ac:dyDescent="0.25">
      <c r="A960" t="e" vm="973">
        <v>#VALUE!</v>
      </c>
      <c r="B960" t="s">
        <v>2810</v>
      </c>
      <c r="C960" t="s">
        <v>2746</v>
      </c>
      <c r="D960" s="31" cm="1">
        <f t="array" aca="1" ref="D960" ca="1">_FV(A960,"Last trade time",TRUE)</f>
        <v>45824.840320890624</v>
      </c>
      <c r="E960" s="23" cm="1">
        <f t="array" aca="1" ref="E960" ca="1">_FV(A960,"Price")</f>
        <v>24.585000000000001</v>
      </c>
      <c r="F960" s="27" cm="1">
        <f t="array" aca="1" ref="F960" ca="1">_FV(A960,"Change (%)",TRUE)</f>
        <v>2.4510000000000001E-3</v>
      </c>
      <c r="G960" s="26" cm="1">
        <f t="array" aca="1" ref="G960" ca="1">_FV(A960,"Change")</f>
        <v>6.0100000000000001E-2</v>
      </c>
      <c r="H960" s="23" cm="1">
        <f t="array" aca="1" ref="H960" ca="1">_FV(A960,"Open")</f>
        <v>24.54</v>
      </c>
      <c r="I960" s="23" cm="1">
        <f t="array" aca="1" ref="I960" ca="1">_FV(A960,"Low")</f>
        <v>24.54</v>
      </c>
      <c r="J960" s="23" cm="1">
        <f t="array" aca="1" ref="J960" ca="1">_FV(A960,"High")</f>
        <v>24.585000000000001</v>
      </c>
      <c r="K960" s="23" cm="1">
        <f t="array" aca="1" ref="K960" ca="1">_FV(A960,"Previous close",TRUE)</f>
        <v>24.524899999999999</v>
      </c>
      <c r="L960" s="26"/>
      <c r="M960" s="23" cm="1">
        <f t="array" aca="1" ref="M960" ca="1">_FV(A960,"52 week low",TRUE)</f>
        <v>23.254999999999999</v>
      </c>
      <c r="N960" s="23" cm="1">
        <f t="array" aca="1" ref="N960" ca="1">_FV(A960,"52 week high",TRUE)</f>
        <v>25.039899999999999</v>
      </c>
      <c r="O960" s="8" cm="1">
        <f t="array" aca="1" ref="O960" ca="1">_FV(A960,"Volume")</f>
        <v>297</v>
      </c>
      <c r="P960" s="7" cm="1">
        <f t="array" aca="1" ref="P960" ca="1">_FV(A960,"Volume average",TRUE)</f>
        <v>1423</v>
      </c>
      <c r="Q960" t="s">
        <v>923</v>
      </c>
      <c r="S960" t="s">
        <v>2006</v>
      </c>
      <c r="T960" s="25" cm="1">
        <f t="array" aca="1" ref="T960" ca="1">_FV(A960,"Expense ratio",TRUE)</f>
        <v>7.9000000000000008E-3</v>
      </c>
      <c r="U960" s="24" cm="1">
        <f t="array" aca="1" ref="U960" ca="1">_FV(A960,"Market cap",TRUE)</f>
        <v>13454968.41</v>
      </c>
      <c r="V960" s="4">
        <v>13454968</v>
      </c>
      <c r="W960" s="4">
        <v>13454968</v>
      </c>
      <c r="Y960" t="s">
        <v>2811</v>
      </c>
      <c r="Z960" s="5">
        <v>24.549399999999999</v>
      </c>
      <c r="AA960" s="20"/>
      <c r="AB960" s="5">
        <v>5.3900000000000003E-2</v>
      </c>
      <c r="AC960" s="4">
        <v>2322</v>
      </c>
      <c r="AE960" s="5">
        <v>1.98455481461588</v>
      </c>
      <c r="AF960" s="5">
        <v>5.1702925550074053</v>
      </c>
      <c r="AI960" s="4">
        <v>2322</v>
      </c>
      <c r="AJ960" s="5">
        <v>57016.013400000003</v>
      </c>
      <c r="AL960" s="5">
        <v>25.04</v>
      </c>
      <c r="AM960" s="5">
        <v>23.254999999999999</v>
      </c>
      <c r="AN960" t="s">
        <v>47</v>
      </c>
      <c r="AO960" t="str" cm="1">
        <f t="array" aca="1" ref="AO960" ca="1">_FV(A960,"Currency")</f>
        <v>USD</v>
      </c>
      <c r="AP960" t="str" cm="1">
        <f t="array" aca="1" ref="AP960" ca="1">_FV(A960,"Exchange")</f>
        <v>CBOE BZX Exchange</v>
      </c>
      <c r="AQ960" s="6" t="str" cm="1">
        <f t="array" aca="1" ref="AQ960" ca="1">_FV(A960,"Exchange abbreviation",TRUE)</f>
        <v>BATS</v>
      </c>
      <c r="AR960" t="str" cm="1">
        <f t="array" aca="1" ref="AR960" ca="1">_FV(A960,"Instrument type",TRUE)</f>
        <v>ETF</v>
      </c>
    </row>
    <row r="961" spans="1:44" ht="18.75" customHeight="1" x14ac:dyDescent="0.25">
      <c r="A961" t="e" vm="974">
        <v>#VALUE!</v>
      </c>
      <c r="B961" t="s">
        <v>2812</v>
      </c>
      <c r="C961" t="s">
        <v>2813</v>
      </c>
      <c r="D961" s="31" cm="1">
        <f t="array" aca="1" ref="D961" ca="1">_FV(A961,"Last trade time",TRUE)</f>
        <v>45824.840345566408</v>
      </c>
      <c r="E961" s="23" cm="1">
        <f t="array" aca="1" ref="E961" ca="1">_FV(A961,"Price")</f>
        <v>36.195399999999999</v>
      </c>
      <c r="F961" s="27" cm="1">
        <f t="array" aca="1" ref="F961" ca="1">_FV(A961,"Change (%)",TRUE)</f>
        <v>5.4279999999999997E-3</v>
      </c>
      <c r="G961" s="26" cm="1">
        <f t="array" aca="1" ref="G961" ca="1">_FV(A961,"Change")</f>
        <v>0.19539999999999999</v>
      </c>
      <c r="H961" s="23" cm="1">
        <f t="array" aca="1" ref="H961" ca="1">_FV(A961,"Open")</f>
        <v>36.18</v>
      </c>
      <c r="I961" s="23" cm="1">
        <f t="array" aca="1" ref="I961" ca="1">_FV(A961,"Low")</f>
        <v>36.159999999999997</v>
      </c>
      <c r="J961" s="23" cm="1">
        <f t="array" aca="1" ref="J961" ca="1">_FV(A961,"High")</f>
        <v>36.270000000000003</v>
      </c>
      <c r="K961" s="23" cm="1">
        <f t="array" aca="1" ref="K961" ca="1">_FV(A961,"Previous close",TRUE)</f>
        <v>36</v>
      </c>
      <c r="L961" s="26"/>
      <c r="M961" s="23" cm="1">
        <f t="array" aca="1" ref="M961" ca="1">_FV(A961,"52 week low",TRUE)</f>
        <v>32.479199999999999</v>
      </c>
      <c r="N961" s="23" cm="1">
        <f t="array" aca="1" ref="N961" ca="1">_FV(A961,"52 week high",TRUE)</f>
        <v>36.270000000000003</v>
      </c>
      <c r="O961" s="8" cm="1">
        <f t="array" aca="1" ref="O961" ca="1">_FV(A961,"Volume")</f>
        <v>5707</v>
      </c>
      <c r="P961" s="7" cm="1">
        <f t="array" aca="1" ref="P961" ca="1">_FV(A961,"Volume average",TRUE)</f>
        <v>77723</v>
      </c>
      <c r="Q961" t="s">
        <v>923</v>
      </c>
      <c r="S961" t="s">
        <v>2006</v>
      </c>
      <c r="T961" s="25" cm="1">
        <f t="array" aca="1" ref="T961" ca="1">_FV(A961,"Expense ratio",TRUE)</f>
        <v>7.9000000000000008E-3</v>
      </c>
      <c r="U961" s="24" cm="1">
        <f t="array" aca="1" ref="U961" ca="1">_FV(A961,"Market cap",TRUE)</f>
        <v>157097849.97999999</v>
      </c>
      <c r="V961" s="4">
        <v>157097856</v>
      </c>
      <c r="W961" s="4">
        <v>157097856</v>
      </c>
      <c r="Y961" t="s">
        <v>2814</v>
      </c>
      <c r="Z961" s="5">
        <v>36.051099999999998</v>
      </c>
      <c r="AA961" s="5">
        <v>24.668692</v>
      </c>
      <c r="AB961" s="4">
        <v>0</v>
      </c>
      <c r="AC961" s="4">
        <v>46807</v>
      </c>
      <c r="AE961" s="5">
        <v>2.1813044600728082</v>
      </c>
      <c r="AF961" s="5">
        <v>5.7771299379915986</v>
      </c>
      <c r="AI961" s="4">
        <v>46807</v>
      </c>
      <c r="AJ961" s="5">
        <v>1689264.63</v>
      </c>
      <c r="AL961" s="5">
        <v>36.17</v>
      </c>
      <c r="AM961" s="5">
        <v>32.479999999999997</v>
      </c>
      <c r="AN961" t="s">
        <v>90</v>
      </c>
      <c r="AO961" t="str" cm="1">
        <f t="array" aca="1" ref="AO961" ca="1">_FV(A961,"Currency")</f>
        <v>USD</v>
      </c>
      <c r="AP961" t="str" cm="1">
        <f t="array" aca="1" ref="AP961" ca="1">_FV(A961,"Exchange")</f>
        <v>CBOE BZX Exchange</v>
      </c>
      <c r="AQ961" s="6" t="str" cm="1">
        <f t="array" aca="1" ref="AQ961" ca="1">_FV(A961,"Exchange abbreviation",TRUE)</f>
        <v>BATS</v>
      </c>
      <c r="AR961" t="str" cm="1">
        <f t="array" aca="1" ref="AR961" ca="1">_FV(A961,"Instrument type",TRUE)</f>
        <v>ETF</v>
      </c>
    </row>
    <row r="962" spans="1:44" ht="18.75" customHeight="1" x14ac:dyDescent="0.25">
      <c r="A962" t="e" vm="975">
        <v>#VALUE!</v>
      </c>
      <c r="B962" t="s">
        <v>2815</v>
      </c>
      <c r="C962" t="s">
        <v>2710</v>
      </c>
      <c r="D962" s="31" cm="1">
        <f t="array" aca="1" ref="D962" ca="1">_FV(A962,"Last trade time",TRUE)</f>
        <v>45824.840353390624</v>
      </c>
      <c r="E962" s="23" cm="1">
        <f t="array" aca="1" ref="E962" ca="1">_FV(A962,"Price")</f>
        <v>24.29</v>
      </c>
      <c r="F962" s="27" cm="1">
        <f t="array" aca="1" ref="F962" ca="1">_FV(A962,"Change (%)",TRUE)</f>
        <v>2.8899999999999998E-3</v>
      </c>
      <c r="G962" s="26" cm="1">
        <f t="array" aca="1" ref="G962" ca="1">_FV(A962,"Change")</f>
        <v>7.0000000000000007E-2</v>
      </c>
      <c r="H962" s="23" cm="1">
        <f t="array" aca="1" ref="H962" ca="1">_FV(A962,"Open")</f>
        <v>24.314</v>
      </c>
      <c r="I962" s="23" cm="1">
        <f t="array" aca="1" ref="I962" ca="1">_FV(A962,"Low")</f>
        <v>24.29</v>
      </c>
      <c r="J962" s="23" cm="1">
        <f t="array" aca="1" ref="J962" ca="1">_FV(A962,"High")</f>
        <v>24.3384</v>
      </c>
      <c r="K962" s="23" cm="1">
        <f t="array" aca="1" ref="K962" ca="1">_FV(A962,"Previous close",TRUE)</f>
        <v>24.22</v>
      </c>
      <c r="L962" s="26"/>
      <c r="M962" s="23" cm="1">
        <f t="array" aca="1" ref="M962" ca="1">_FV(A962,"52 week low",TRUE)</f>
        <v>23.35</v>
      </c>
      <c r="N962" s="23" cm="1">
        <f t="array" aca="1" ref="N962" ca="1">_FV(A962,"52 week high",TRUE)</f>
        <v>24.34</v>
      </c>
      <c r="O962" s="8" cm="1">
        <f t="array" aca="1" ref="O962" ca="1">_FV(A962,"Volume")</f>
        <v>714323</v>
      </c>
      <c r="P962" s="7" cm="1">
        <f t="array" aca="1" ref="P962" ca="1">_FV(A962,"Volume average",TRUE)</f>
        <v>75424</v>
      </c>
      <c r="Q962" t="s">
        <v>119</v>
      </c>
      <c r="T962" s="25" cm="1">
        <f t="array" aca="1" ref="T962" ca="1">_FV(A962,"Expense ratio",TRUE)</f>
        <v>7.9000000000000008E-3</v>
      </c>
      <c r="U962" s="24" cm="1">
        <f t="array" aca="1" ref="U962" ca="1">_FV(A962,"Market cap",TRUE)</f>
        <v>179160221.52000001</v>
      </c>
      <c r="V962" s="16"/>
      <c r="W962" s="16"/>
      <c r="Z962" s="18"/>
      <c r="AA962" s="20"/>
      <c r="AB962" s="20"/>
      <c r="AC962" s="21">
        <v>71173</v>
      </c>
      <c r="AE962" s="18"/>
      <c r="AF962" s="20"/>
      <c r="AI962" s="21"/>
      <c r="AJ962" s="18"/>
      <c r="AL962" s="18"/>
      <c r="AM962" s="18"/>
      <c r="AN962" t="s">
        <v>73</v>
      </c>
      <c r="AO962" t="str" cm="1">
        <f t="array" aca="1" ref="AO962" ca="1">_FV(A962,"Currency")</f>
        <v>USD</v>
      </c>
      <c r="AP962" t="str" cm="1">
        <f t="array" aca="1" ref="AP962" ca="1">_FV(A962,"Exchange")</f>
        <v>CBOE BZX Exchange</v>
      </c>
      <c r="AQ962" s="6" t="str" cm="1">
        <f t="array" aca="1" ref="AQ962" ca="1">_FV(A962,"Exchange abbreviation",TRUE)</f>
        <v>BATS</v>
      </c>
      <c r="AR962" t="str" cm="1">
        <f t="array" aca="1" ref="AR962" ca="1">_FV(A962,"Instrument type",TRUE)</f>
        <v>ETF</v>
      </c>
    </row>
    <row r="963" spans="1:44" ht="18.75" customHeight="1" x14ac:dyDescent="0.25">
      <c r="A963" t="e" vm="976">
        <v>#VALUE!</v>
      </c>
      <c r="B963" t="s">
        <v>2816</v>
      </c>
      <c r="C963" t="s">
        <v>2710</v>
      </c>
      <c r="D963" s="31" cm="1">
        <f t="array" aca="1" ref="D963" ca="1">_FV(A963,"Last trade time",TRUE)</f>
        <v>45824.840353193751</v>
      </c>
      <c r="E963" s="23" cm="1">
        <f t="array" aca="1" ref="E963" ca="1">_FV(A963,"Price")</f>
        <v>24.1678</v>
      </c>
      <c r="F963" s="27" cm="1">
        <f t="array" aca="1" ref="F963" ca="1">_FV(A963,"Change (%)",TRUE)</f>
        <v>2.813E-3</v>
      </c>
      <c r="G963" s="26" cm="1">
        <f t="array" aca="1" ref="G963" ca="1">_FV(A963,"Change")</f>
        <v>6.7799999999999999E-2</v>
      </c>
      <c r="H963" s="23" cm="1">
        <f t="array" aca="1" ref="H963" ca="1">_FV(A963,"Open")</f>
        <v>24.152000000000001</v>
      </c>
      <c r="I963" s="23" cm="1">
        <f t="array" aca="1" ref="I963" ca="1">_FV(A963,"Low")</f>
        <v>24.152000000000001</v>
      </c>
      <c r="J963" s="23" cm="1">
        <f t="array" aca="1" ref="J963" ca="1">_FV(A963,"High")</f>
        <v>24.189699999999998</v>
      </c>
      <c r="K963" s="23" cm="1">
        <f t="array" aca="1" ref="K963" ca="1">_FV(A963,"Previous close",TRUE)</f>
        <v>24.1</v>
      </c>
      <c r="L963" s="26"/>
      <c r="M963" s="23" cm="1">
        <f t="array" aca="1" ref="M963" ca="1">_FV(A963,"52 week low",TRUE)</f>
        <v>23.218900000000001</v>
      </c>
      <c r="N963" s="23" cm="1">
        <f t="array" aca="1" ref="N963" ca="1">_FV(A963,"52 week high",TRUE)</f>
        <v>24.56</v>
      </c>
      <c r="O963" s="8" cm="1">
        <f t="array" aca="1" ref="O963" ca="1">_FV(A963,"Volume")</f>
        <v>5774</v>
      </c>
      <c r="P963" s="7" cm="1">
        <f t="array" aca="1" ref="P963" ca="1">_FV(A963,"Volume average",TRUE)</f>
        <v>52827</v>
      </c>
      <c r="Q963" t="s">
        <v>119</v>
      </c>
      <c r="T963" s="25" cm="1">
        <f t="array" aca="1" ref="T963" ca="1">_FV(A963,"Expense ratio",TRUE)</f>
        <v>7.9000000000000008E-3</v>
      </c>
      <c r="U963" s="24" cm="1">
        <f t="array" aca="1" ref="U963" ca="1">_FV(A963,"Market cap",TRUE)</f>
        <v>138749467.75</v>
      </c>
      <c r="V963" s="16"/>
      <c r="W963" s="16"/>
      <c r="Z963" s="18"/>
      <c r="AA963" s="20"/>
      <c r="AB963" s="20"/>
      <c r="AC963" s="21">
        <v>42066</v>
      </c>
      <c r="AE963" s="18"/>
      <c r="AF963" s="20"/>
      <c r="AI963" s="21"/>
      <c r="AJ963" s="18"/>
      <c r="AL963" s="18"/>
      <c r="AM963" s="18"/>
      <c r="AN963" t="s">
        <v>73</v>
      </c>
      <c r="AO963" t="str" cm="1">
        <f t="array" aca="1" ref="AO963" ca="1">_FV(A963,"Currency")</f>
        <v>USD</v>
      </c>
      <c r="AP963" t="str" cm="1">
        <f t="array" aca="1" ref="AP963" ca="1">_FV(A963,"Exchange")</f>
        <v>CBOE BZX Exchange</v>
      </c>
      <c r="AQ963" s="6" t="str" cm="1">
        <f t="array" aca="1" ref="AQ963" ca="1">_FV(A963,"Exchange abbreviation",TRUE)</f>
        <v>BATS</v>
      </c>
      <c r="AR963" t="str" cm="1">
        <f t="array" aca="1" ref="AR963" ca="1">_FV(A963,"Instrument type",TRUE)</f>
        <v>ETF</v>
      </c>
    </row>
    <row r="964" spans="1:44" ht="18.75" customHeight="1" x14ac:dyDescent="0.25">
      <c r="A964" t="e" vm="977">
        <v>#VALUE!</v>
      </c>
      <c r="B964" t="s">
        <v>2817</v>
      </c>
      <c r="C964" t="s">
        <v>2818</v>
      </c>
      <c r="D964" s="31" cm="1">
        <f t="array" aca="1" ref="D964" ca="1">_FV(A964,"Last trade time",TRUE)</f>
        <v>45824.840343900003</v>
      </c>
      <c r="E964" s="23" cm="1">
        <f t="array" aca="1" ref="E964" ca="1">_FV(A964,"Price")</f>
        <v>19.889399999999998</v>
      </c>
      <c r="F964" s="27" cm="1">
        <f t="array" aca="1" ref="F964" ca="1">_FV(A964,"Change (%)",TRUE)</f>
        <v>-1.0349999999999999E-3</v>
      </c>
      <c r="G964" s="26" cm="1">
        <f t="array" aca="1" ref="G964" ca="1">_FV(A964,"Change")</f>
        <v>-2.06E-2</v>
      </c>
      <c r="H964" s="23" cm="1">
        <f t="array" aca="1" ref="H964" ca="1">_FV(A964,"Open")</f>
        <v>19.89</v>
      </c>
      <c r="I964" s="23" cm="1">
        <f t="array" aca="1" ref="I964" ca="1">_FV(A964,"Low")</f>
        <v>19.87</v>
      </c>
      <c r="J964" s="23" cm="1">
        <f t="array" aca="1" ref="J964" ca="1">_FV(A964,"High")</f>
        <v>19.98</v>
      </c>
      <c r="K964" s="23" cm="1">
        <f t="array" aca="1" ref="K964" ca="1">_FV(A964,"Previous close",TRUE)</f>
        <v>19.91</v>
      </c>
      <c r="L964" s="26"/>
      <c r="M964" s="23" cm="1">
        <f t="array" aca="1" ref="M964" ca="1">_FV(A964,"52 week low",TRUE)</f>
        <v>19.271000000000001</v>
      </c>
      <c r="N964" s="23" cm="1">
        <f t="array" aca="1" ref="N964" ca="1">_FV(A964,"52 week high",TRUE)</f>
        <v>21.6</v>
      </c>
      <c r="O964" s="8" cm="1">
        <f t="array" aca="1" ref="O964" ca="1">_FV(A964,"Volume")</f>
        <v>33047</v>
      </c>
      <c r="P964" s="7" cm="1">
        <f t="array" aca="1" ref="P964" ca="1">_FV(A964,"Volume average",TRUE)</f>
        <v>40535</v>
      </c>
      <c r="Q964" t="s">
        <v>923</v>
      </c>
      <c r="S964" t="s">
        <v>2006</v>
      </c>
      <c r="T964" s="25" cm="1">
        <f t="array" aca="1" ref="T964" ca="1">_FV(A964,"Expense ratio",TRUE)</f>
        <v>7.9000000000000008E-3</v>
      </c>
      <c r="U964" s="24" cm="1">
        <f t="array" aca="1" ref="U964" ca="1">_FV(A964,"Market cap",TRUE)</f>
        <v>34714949.659999996</v>
      </c>
      <c r="V964" s="4">
        <v>34714948</v>
      </c>
      <c r="W964" s="4">
        <v>34714948</v>
      </c>
      <c r="Y964" t="s">
        <v>419</v>
      </c>
      <c r="Z964" s="5">
        <v>19.849799999999998</v>
      </c>
      <c r="AA964" s="20"/>
      <c r="AB964" s="4">
        <v>0</v>
      </c>
      <c r="AC964" s="4">
        <v>8476</v>
      </c>
      <c r="AE964" s="5">
        <v>1.0337680466979471</v>
      </c>
      <c r="AF964" s="5">
        <v>-1.293533452474616</v>
      </c>
      <c r="AI964" s="4">
        <v>8476</v>
      </c>
      <c r="AJ964" s="5">
        <v>167824.8</v>
      </c>
      <c r="AL964" s="5">
        <v>21.6</v>
      </c>
      <c r="AM964" s="5">
        <v>19.271000000000001</v>
      </c>
      <c r="AN964" t="s">
        <v>47</v>
      </c>
      <c r="AO964" t="str" cm="1">
        <f t="array" aca="1" ref="AO964" ca="1">_FV(A964,"Currency")</f>
        <v>USD</v>
      </c>
      <c r="AP964" t="str" cm="1">
        <f t="array" aca="1" ref="AP964" ca="1">_FV(A964,"Exchange")</f>
        <v>CBOE BZX Exchange</v>
      </c>
      <c r="AQ964" s="6" t="str" cm="1">
        <f t="array" aca="1" ref="AQ964" ca="1">_FV(A964,"Exchange abbreviation",TRUE)</f>
        <v>BATS</v>
      </c>
      <c r="AR964" t="str" cm="1">
        <f t="array" aca="1" ref="AR964" ca="1">_FV(A964,"Instrument type",TRUE)</f>
        <v>ETF</v>
      </c>
    </row>
    <row r="965" spans="1:44" ht="18.75" customHeight="1" x14ac:dyDescent="0.25">
      <c r="A965" t="e" vm="978">
        <v>#VALUE!</v>
      </c>
      <c r="B965" t="s">
        <v>2819</v>
      </c>
      <c r="C965" t="s">
        <v>2820</v>
      </c>
      <c r="D965" s="31" cm="1">
        <f t="array" aca="1" ref="D965" ca="1">_FV(A965,"Last trade time",TRUE)</f>
        <v>45824.840313078123</v>
      </c>
      <c r="E965" s="23" cm="1">
        <f t="array" aca="1" ref="E965" ca="1">_FV(A965,"Price")</f>
        <v>23.732299999999999</v>
      </c>
      <c r="F965" s="27" cm="1">
        <f t="array" aca="1" ref="F965" ca="1">_FV(A965,"Change (%)",TRUE)</f>
        <v>7.241E-3</v>
      </c>
      <c r="G965" s="26" cm="1">
        <f t="array" aca="1" ref="G965" ca="1">_FV(A965,"Change")</f>
        <v>0.1706</v>
      </c>
      <c r="H965" s="23" cm="1">
        <f t="array" aca="1" ref="H965" ca="1">_FV(A965,"Open")</f>
        <v>23.651</v>
      </c>
      <c r="I965" s="23" cm="1">
        <f t="array" aca="1" ref="I965" ca="1">_FV(A965,"Low")</f>
        <v>23.651</v>
      </c>
      <c r="J965" s="23" cm="1">
        <f t="array" aca="1" ref="J965" ca="1">_FV(A965,"High")</f>
        <v>23.77</v>
      </c>
      <c r="K965" s="23" cm="1">
        <f t="array" aca="1" ref="K965" ca="1">_FV(A965,"Previous close",TRUE)</f>
        <v>23.561699999999998</v>
      </c>
      <c r="L965" s="26"/>
      <c r="M965" s="23" cm="1">
        <f t="array" aca="1" ref="M965" ca="1">_FV(A965,"52 week low",TRUE)</f>
        <v>20.7</v>
      </c>
      <c r="N965" s="23" cm="1">
        <f t="array" aca="1" ref="N965" ca="1">_FV(A965,"52 week high",TRUE)</f>
        <v>25.779900000000001</v>
      </c>
      <c r="O965" s="8" cm="1">
        <f t="array" aca="1" ref="O965" ca="1">_FV(A965,"Volume")</f>
        <v>2783</v>
      </c>
      <c r="P965" s="7" cm="1">
        <f t="array" aca="1" ref="P965" ca="1">_FV(A965,"Volume average",TRUE)</f>
        <v>5536</v>
      </c>
      <c r="Q965" t="s">
        <v>923</v>
      </c>
      <c r="S965" t="s">
        <v>2006</v>
      </c>
      <c r="T965" s="25" cm="1">
        <f t="array" aca="1" ref="T965" ca="1">_FV(A965,"Expense ratio",TRUE)</f>
        <v>7.9000000000000008E-3</v>
      </c>
      <c r="U965" s="24" cm="1">
        <f t="array" aca="1" ref="U965" ca="1">_FV(A965,"Market cap",TRUE)</f>
        <v>49741074.149999999</v>
      </c>
      <c r="V965" s="4">
        <v>49741072</v>
      </c>
      <c r="W965" s="4">
        <v>49741072</v>
      </c>
      <c r="Y965" t="s">
        <v>2771</v>
      </c>
      <c r="Z965" s="5">
        <v>23.858499999999999</v>
      </c>
      <c r="AA965" s="5">
        <v>16.100003999999998</v>
      </c>
      <c r="AB965" s="20"/>
      <c r="AC965" s="4">
        <v>20119</v>
      </c>
      <c r="AE965" s="5">
        <v>-0.62968754001813121</v>
      </c>
      <c r="AF965" s="20"/>
      <c r="AI965" s="4">
        <v>20119</v>
      </c>
      <c r="AJ965" s="5">
        <v>477826.25</v>
      </c>
      <c r="AL965" s="5">
        <v>25.78</v>
      </c>
      <c r="AM965" s="5">
        <v>20.7</v>
      </c>
      <c r="AN965" t="s">
        <v>47</v>
      </c>
      <c r="AO965" t="str" cm="1">
        <f t="array" aca="1" ref="AO965" ca="1">_FV(A965,"Currency")</f>
        <v>USD</v>
      </c>
      <c r="AP965" t="str" cm="1">
        <f t="array" aca="1" ref="AP965" ca="1">_FV(A965,"Exchange")</f>
        <v>CBOE BZX Exchange</v>
      </c>
      <c r="AQ965" s="6" t="str" cm="1">
        <f t="array" aca="1" ref="AQ965" ca="1">_FV(A965,"Exchange abbreviation",TRUE)</f>
        <v>BATS</v>
      </c>
      <c r="AR965" t="str" cm="1">
        <f t="array" aca="1" ref="AR965" ca="1">_FV(A965,"Instrument type",TRUE)</f>
        <v>ETF</v>
      </c>
    </row>
    <row r="966" spans="1:44" ht="18.75" customHeight="1" x14ac:dyDescent="0.25">
      <c r="A966" t="e" vm="979">
        <v>#VALUE!</v>
      </c>
      <c r="B966" t="s">
        <v>2821</v>
      </c>
      <c r="C966" t="s">
        <v>2731</v>
      </c>
      <c r="D966" s="31" cm="1">
        <f t="array" aca="1" ref="D966" ca="1">_FV(A966,"Last trade time",TRUE)</f>
        <v>45824.840310751562</v>
      </c>
      <c r="E966" s="23" cm="1">
        <f t="array" aca="1" ref="E966" ca="1">_FV(A966,"Price")</f>
        <v>24.82</v>
      </c>
      <c r="F966" s="27" cm="1">
        <f t="array" aca="1" ref="F966" ca="1">_FV(A966,"Change (%)",TRUE)</f>
        <v>1.5329999999999999E-3</v>
      </c>
      <c r="G966" s="26" cm="1">
        <f t="array" aca="1" ref="G966" ca="1">_FV(A966,"Change")</f>
        <v>3.7999999999999999E-2</v>
      </c>
      <c r="H966" s="23" cm="1">
        <f t="array" aca="1" ref="H966" ca="1">_FV(A966,"Open")</f>
        <v>24.82</v>
      </c>
      <c r="I966" s="23" cm="1">
        <f t="array" aca="1" ref="I966" ca="1">_FV(A966,"Low")</f>
        <v>24.82</v>
      </c>
      <c r="J966" s="23" cm="1">
        <f t="array" aca="1" ref="J966" ca="1">_FV(A966,"High")</f>
        <v>24.82</v>
      </c>
      <c r="K966" s="23" cm="1">
        <f t="array" aca="1" ref="K966" ca="1">_FV(A966,"Previous close",TRUE)</f>
        <v>24.782</v>
      </c>
      <c r="L966" s="26"/>
      <c r="M966" s="23" cm="1">
        <f t="array" aca="1" ref="M966" ca="1">_FV(A966,"52 week low",TRUE)</f>
        <v>23.1539</v>
      </c>
      <c r="N966" s="23" cm="1">
        <f t="array" aca="1" ref="N966" ca="1">_FV(A966,"52 week high",TRUE)</f>
        <v>25.07</v>
      </c>
      <c r="O966" s="8" cm="1">
        <f t="array" aca="1" ref="O966" ca="1">_FV(A966,"Volume")</f>
        <v>0</v>
      </c>
      <c r="P966" s="7" cm="1">
        <f t="array" aca="1" ref="P966" ca="1">_FV(A966,"Volume average",TRUE)</f>
        <v>2582</v>
      </c>
      <c r="Q966" t="s">
        <v>224</v>
      </c>
      <c r="T966" s="25" cm="1">
        <f t="array" aca="1" ref="T966" ca="1">_FV(A966,"Expense ratio",TRUE)</f>
        <v>7.9000000000000008E-3</v>
      </c>
      <c r="U966" s="24" cm="1">
        <f t="array" aca="1" ref="U966" ca="1">_FV(A966,"Market cap",TRUE)</f>
        <v>18549851.510000002</v>
      </c>
      <c r="V966" s="16"/>
      <c r="W966" s="16"/>
      <c r="Z966" s="18"/>
      <c r="AA966" s="20"/>
      <c r="AB966" s="20"/>
      <c r="AC966" s="21">
        <v>2625</v>
      </c>
      <c r="AE966" s="18"/>
      <c r="AF966" s="20"/>
      <c r="AI966" s="21"/>
      <c r="AJ966" s="18"/>
      <c r="AL966" s="18"/>
      <c r="AM966" s="18"/>
      <c r="AN966" t="s">
        <v>73</v>
      </c>
      <c r="AO966" t="str" cm="1">
        <f t="array" aca="1" ref="AO966" ca="1">_FV(A966,"Currency")</f>
        <v>USD</v>
      </c>
      <c r="AP966" t="str" cm="1">
        <f t="array" aca="1" ref="AP966" ca="1">_FV(A966,"Exchange")</f>
        <v>CBOE BZX Exchange</v>
      </c>
      <c r="AQ966" s="6" t="str" cm="1">
        <f t="array" aca="1" ref="AQ966" ca="1">_FV(A966,"Exchange abbreviation",TRUE)</f>
        <v>BATS</v>
      </c>
      <c r="AR966" t="str" cm="1">
        <f t="array" aca="1" ref="AR966" ca="1">_FV(A966,"Instrument type",TRUE)</f>
        <v>ETF</v>
      </c>
    </row>
    <row r="967" spans="1:44" ht="18.75" customHeight="1" x14ac:dyDescent="0.25">
      <c r="A967" t="e" vm="980">
        <v>#VALUE!</v>
      </c>
      <c r="B967" t="s">
        <v>2822</v>
      </c>
      <c r="C967" t="s">
        <v>2823</v>
      </c>
      <c r="D967" s="31" cm="1">
        <f t="array" aca="1" ref="D967" ca="1">_FV(A967,"Last trade time",TRUE)</f>
        <v>45824.840351075778</v>
      </c>
      <c r="E967" s="23" cm="1">
        <f t="array" aca="1" ref="E967" ca="1">_FV(A967,"Price")</f>
        <v>36.9285</v>
      </c>
      <c r="F967" s="27" cm="1">
        <f t="array" aca="1" ref="F967" ca="1">_FV(A967,"Change (%)",TRUE)</f>
        <v>8.7549999999999989E-3</v>
      </c>
      <c r="G967" s="26" cm="1">
        <f t="array" aca="1" ref="G967" ca="1">_FV(A967,"Change")</f>
        <v>0.32050000000000001</v>
      </c>
      <c r="H967" s="23" cm="1">
        <f t="array" aca="1" ref="H967" ca="1">_FV(A967,"Open")</f>
        <v>36.9285</v>
      </c>
      <c r="I967" s="23" cm="1">
        <f t="array" aca="1" ref="I967" ca="1">_FV(A967,"Low")</f>
        <v>36.9285</v>
      </c>
      <c r="J967" s="23" cm="1">
        <f t="array" aca="1" ref="J967" ca="1">_FV(A967,"High")</f>
        <v>36.9285</v>
      </c>
      <c r="K967" s="23" cm="1">
        <f t="array" aca="1" ref="K967" ca="1">_FV(A967,"Previous close",TRUE)</f>
        <v>36.607999999999997</v>
      </c>
      <c r="L967" s="26"/>
      <c r="M967" s="23" cm="1">
        <f t="array" aca="1" ref="M967" ca="1">_FV(A967,"52 week low",TRUE)</f>
        <v>29.52</v>
      </c>
      <c r="N967" s="23" cm="1">
        <f t="array" aca="1" ref="N967" ca="1">_FV(A967,"52 week high",TRUE)</f>
        <v>36.9285</v>
      </c>
      <c r="O967" s="8" cm="1">
        <f t="array" aca="1" ref="O967" ca="1">_FV(A967,"Volume")</f>
        <v>0</v>
      </c>
      <c r="P967" s="7" cm="1">
        <f t="array" aca="1" ref="P967" ca="1">_FV(A967,"Volume average",TRUE)</f>
        <v>498</v>
      </c>
      <c r="Q967" t="s">
        <v>923</v>
      </c>
      <c r="S967" t="s">
        <v>2006</v>
      </c>
      <c r="T967" s="25" cm="1">
        <f t="array" aca="1" ref="T967" ca="1">_FV(A967,"Expense ratio",TRUE)</f>
        <v>7.9000000000000008E-3</v>
      </c>
      <c r="U967" s="24" cm="1">
        <f t="array" aca="1" ref="U967" ca="1">_FV(A967,"Market cap",TRUE)</f>
        <v>4517023.28</v>
      </c>
      <c r="V967" s="4">
        <v>4517023</v>
      </c>
      <c r="W967" s="4">
        <v>4517023</v>
      </c>
      <c r="Y967" t="s">
        <v>1181</v>
      </c>
      <c r="Z967" s="5">
        <v>36.722700000000003</v>
      </c>
      <c r="AA967" s="5">
        <v>24.888514000000001</v>
      </c>
      <c r="AB967" s="4">
        <v>0</v>
      </c>
      <c r="AC967" s="4">
        <v>1679</v>
      </c>
      <c r="AE967" s="5">
        <v>5.8708402406144833</v>
      </c>
      <c r="AF967" s="5">
        <v>14.387929488683421</v>
      </c>
      <c r="AI967" s="4">
        <v>1679</v>
      </c>
      <c r="AJ967" s="5">
        <v>61653.383700000013</v>
      </c>
      <c r="AL967" s="5">
        <v>36.82</v>
      </c>
      <c r="AM967" s="5">
        <v>29.52</v>
      </c>
      <c r="AN967" t="s">
        <v>47</v>
      </c>
      <c r="AO967" t="str" cm="1">
        <f t="array" aca="1" ref="AO967" ca="1">_FV(A967,"Currency")</f>
        <v>USD</v>
      </c>
      <c r="AP967" t="str" cm="1">
        <f t="array" aca="1" ref="AP967" ca="1">_FV(A967,"Exchange")</f>
        <v>CBOE BZX Exchange</v>
      </c>
      <c r="AQ967" s="6" t="str" cm="1">
        <f t="array" aca="1" ref="AQ967" ca="1">_FV(A967,"Exchange abbreviation",TRUE)</f>
        <v>BATS</v>
      </c>
      <c r="AR967" t="str" cm="1">
        <f t="array" aca="1" ref="AR967" ca="1">_FV(A967,"Instrument type",TRUE)</f>
        <v>ETF</v>
      </c>
    </row>
    <row r="968" spans="1:44" ht="18.75" customHeight="1" x14ac:dyDescent="0.25">
      <c r="A968" t="e" vm="981">
        <v>#VALUE!</v>
      </c>
      <c r="B968" t="s">
        <v>2824</v>
      </c>
      <c r="C968" t="s">
        <v>2710</v>
      </c>
      <c r="D968" s="31" cm="1">
        <f t="array" aca="1" ref="D968" ca="1">_FV(A968,"Last trade time",TRUE)</f>
        <v>45824.840355508597</v>
      </c>
      <c r="E968" s="23" cm="1">
        <f t="array" aca="1" ref="E968" ca="1">_FV(A968,"Price")</f>
        <v>25.638400000000001</v>
      </c>
      <c r="F968" s="27" cm="1">
        <f t="array" aca="1" ref="F968" ca="1">_FV(A968,"Change (%)",TRUE)</f>
        <v>2.4480000000000001E-3</v>
      </c>
      <c r="G968" s="26" cm="1">
        <f t="array" aca="1" ref="G968" ca="1">_FV(A968,"Change")</f>
        <v>6.2600000000000003E-2</v>
      </c>
      <c r="H968" s="23" cm="1">
        <f t="array" aca="1" ref="H968" ca="1">_FV(A968,"Open")</f>
        <v>25.68</v>
      </c>
      <c r="I968" s="23" cm="1">
        <f t="array" aca="1" ref="I968" ca="1">_FV(A968,"Low")</f>
        <v>25.638400000000001</v>
      </c>
      <c r="J968" s="23" cm="1">
        <f t="array" aca="1" ref="J968" ca="1">_FV(A968,"High")</f>
        <v>25.69</v>
      </c>
      <c r="K968" s="23" cm="1">
        <f t="array" aca="1" ref="K968" ca="1">_FV(A968,"Previous close",TRUE)</f>
        <v>25.575800000000001</v>
      </c>
      <c r="L968" s="26"/>
      <c r="M968" s="23" cm="1">
        <f t="array" aca="1" ref="M968" ca="1">_FV(A968,"52 week low",TRUE)</f>
        <v>24.45</v>
      </c>
      <c r="N968" s="23" cm="1">
        <f t="array" aca="1" ref="N968" ca="1">_FV(A968,"52 week high",TRUE)</f>
        <v>26.55</v>
      </c>
      <c r="O968" s="8" cm="1">
        <f t="array" aca="1" ref="O968" ca="1">_FV(A968,"Volume")</f>
        <v>10503</v>
      </c>
      <c r="P968" s="7" cm="1">
        <f t="array" aca="1" ref="P968" ca="1">_FV(A968,"Volume average",TRUE)</f>
        <v>9283</v>
      </c>
      <c r="Q968" t="s">
        <v>119</v>
      </c>
      <c r="T968" s="25" cm="1">
        <f t="array" aca="1" ref="T968" ca="1">_FV(A968,"Expense ratio",TRUE)</f>
        <v>7.9000000000000008E-3</v>
      </c>
      <c r="U968" s="24" cm="1">
        <f t="array" aca="1" ref="U968" ca="1">_FV(A968,"Market cap",TRUE)</f>
        <v>43318497.979999997</v>
      </c>
      <c r="V968" s="16"/>
      <c r="W968" s="16"/>
      <c r="Z968" s="18"/>
      <c r="AA968" s="20"/>
      <c r="AB968" s="20"/>
      <c r="AC968" s="21">
        <v>9751</v>
      </c>
      <c r="AE968" s="18"/>
      <c r="AF968" s="20"/>
      <c r="AI968" s="21"/>
      <c r="AJ968" s="18"/>
      <c r="AL968" s="18"/>
      <c r="AM968" s="18"/>
      <c r="AN968" t="s">
        <v>73</v>
      </c>
      <c r="AO968" t="str" cm="1">
        <f t="array" aca="1" ref="AO968" ca="1">_FV(A968,"Currency")</f>
        <v>USD</v>
      </c>
      <c r="AP968" t="str" cm="1">
        <f t="array" aca="1" ref="AP968" ca="1">_FV(A968,"Exchange")</f>
        <v>CBOE BZX Exchange</v>
      </c>
      <c r="AQ968" s="6" t="str" cm="1">
        <f t="array" aca="1" ref="AQ968" ca="1">_FV(A968,"Exchange abbreviation",TRUE)</f>
        <v>BATS</v>
      </c>
      <c r="AR968" t="str" cm="1">
        <f t="array" aca="1" ref="AR968" ca="1">_FV(A968,"Instrument type",TRUE)</f>
        <v>ETF</v>
      </c>
    </row>
    <row r="969" spans="1:44" ht="18.75" customHeight="1" x14ac:dyDescent="0.25">
      <c r="A969" t="e" vm="982">
        <v>#VALUE!</v>
      </c>
      <c r="B969" t="s">
        <v>2825</v>
      </c>
      <c r="C969" t="s">
        <v>2826</v>
      </c>
      <c r="D969" s="31" cm="1">
        <f t="array" aca="1" ref="D969" ca="1">_FV(A969,"Last trade time",TRUE)</f>
        <v>45824.840313078123</v>
      </c>
      <c r="E969" s="23" cm="1">
        <f t="array" aca="1" ref="E969" ca="1">_FV(A969,"Price")</f>
        <v>25.507200000000001</v>
      </c>
      <c r="F969" s="27" cm="1">
        <f t="array" aca="1" ref="F969" ca="1">_FV(A969,"Change (%)",TRUE)</f>
        <v>7.437E-3</v>
      </c>
      <c r="G969" s="26" cm="1">
        <f t="array" aca="1" ref="G969" ca="1">_FV(A969,"Change")</f>
        <v>0.1883</v>
      </c>
      <c r="H969" s="23" cm="1">
        <f t="array" aca="1" ref="H969" ca="1">_FV(A969,"Open")</f>
        <v>25.49</v>
      </c>
      <c r="I969" s="23" cm="1">
        <f t="array" aca="1" ref="I969" ca="1">_FV(A969,"Low")</f>
        <v>25.47</v>
      </c>
      <c r="J969" s="23" cm="1">
        <f t="array" aca="1" ref="J969" ca="1">_FV(A969,"High")</f>
        <v>25.56</v>
      </c>
      <c r="K969" s="23" cm="1">
        <f t="array" aca="1" ref="K969" ca="1">_FV(A969,"Previous close",TRUE)</f>
        <v>25.318899999999999</v>
      </c>
      <c r="L969" s="26"/>
      <c r="M969" s="23" cm="1">
        <f t="array" aca="1" ref="M969" ca="1">_FV(A969,"52 week low",TRUE)</f>
        <v>23.68</v>
      </c>
      <c r="N969" s="23" cm="1">
        <f t="array" aca="1" ref="N969" ca="1">_FV(A969,"52 week high",TRUE)</f>
        <v>27.86</v>
      </c>
      <c r="O969" s="8" cm="1">
        <f t="array" aca="1" ref="O969" ca="1">_FV(A969,"Volume")</f>
        <v>9007</v>
      </c>
      <c r="P969" s="7" cm="1">
        <f t="array" aca="1" ref="P969" ca="1">_FV(A969,"Volume average",TRUE)</f>
        <v>77384</v>
      </c>
      <c r="Q969" t="s">
        <v>923</v>
      </c>
      <c r="S969" t="s">
        <v>2006</v>
      </c>
      <c r="T969" s="25" cm="1">
        <f t="array" aca="1" ref="T969" ca="1">_FV(A969,"Expense ratio",TRUE)</f>
        <v>7.9000000000000008E-3</v>
      </c>
      <c r="U969" s="24" cm="1">
        <f t="array" aca="1" ref="U969" ca="1">_FV(A969,"Market cap",TRUE)</f>
        <v>33310213.030000001</v>
      </c>
      <c r="V969" s="4">
        <v>33310212</v>
      </c>
      <c r="W969" s="4">
        <v>33310212</v>
      </c>
      <c r="Y969" t="s">
        <v>2416</v>
      </c>
      <c r="Z969" s="5">
        <v>25.488299999999999</v>
      </c>
      <c r="AA969" s="5">
        <v>16.069680000000002</v>
      </c>
      <c r="AB969" s="4">
        <v>0</v>
      </c>
      <c r="AC969" s="4">
        <v>37788</v>
      </c>
      <c r="AE969" s="5">
        <v>-4.7106013951605856</v>
      </c>
      <c r="AF969" s="5">
        <v>1.66468523152703</v>
      </c>
      <c r="AI969" s="4">
        <v>37788</v>
      </c>
      <c r="AJ969" s="5">
        <v>965483.4</v>
      </c>
      <c r="AL969" s="5">
        <v>27.86</v>
      </c>
      <c r="AM969" s="5">
        <v>23.68</v>
      </c>
      <c r="AN969" t="s">
        <v>47</v>
      </c>
      <c r="AO969" t="str" cm="1">
        <f t="array" aca="1" ref="AO969" ca="1">_FV(A969,"Currency")</f>
        <v>USD</v>
      </c>
      <c r="AP969" t="str" cm="1">
        <f t="array" aca="1" ref="AP969" ca="1">_FV(A969,"Exchange")</f>
        <v>CBOE BZX Exchange</v>
      </c>
      <c r="AQ969" s="6" t="str" cm="1">
        <f t="array" aca="1" ref="AQ969" ca="1">_FV(A969,"Exchange abbreviation",TRUE)</f>
        <v>BATS</v>
      </c>
      <c r="AR969" t="str" cm="1">
        <f t="array" aca="1" ref="AR969" ca="1">_FV(A969,"Instrument type",TRUE)</f>
        <v>ETF</v>
      </c>
    </row>
    <row r="970" spans="1:44" ht="18.75" customHeight="1" x14ac:dyDescent="0.25">
      <c r="A970" t="e" vm="983">
        <v>#VALUE!</v>
      </c>
      <c r="B970" t="s">
        <v>2827</v>
      </c>
      <c r="C970" t="s">
        <v>2713</v>
      </c>
      <c r="D970" s="31" cm="1">
        <f t="array" aca="1" ref="D970" ca="1">_FV(A970,"Last trade time",TRUE)</f>
        <v>45824.840353390624</v>
      </c>
      <c r="E970" s="23" cm="1">
        <f t="array" aca="1" ref="E970" ca="1">_FV(A970,"Price")</f>
        <v>27.954999999999998</v>
      </c>
      <c r="F970" s="27" cm="1">
        <f t="array" aca="1" ref="F970" ca="1">_FV(A970,"Change (%)",TRUE)</f>
        <v>4.4919999999999995E-3</v>
      </c>
      <c r="G970" s="26" cm="1">
        <f t="array" aca="1" ref="G970" ca="1">_FV(A970,"Change")</f>
        <v>0.125</v>
      </c>
      <c r="H970" s="23" cm="1">
        <f t="array" aca="1" ref="H970" ca="1">_FV(A970,"Open")</f>
        <v>27.94</v>
      </c>
      <c r="I970" s="23" cm="1">
        <f t="array" aca="1" ref="I970" ca="1">_FV(A970,"Low")</f>
        <v>27.930099999999999</v>
      </c>
      <c r="J970" s="23" cm="1">
        <f t="array" aca="1" ref="J970" ca="1">_FV(A970,"High")</f>
        <v>28</v>
      </c>
      <c r="K970" s="23" cm="1">
        <f t="array" aca="1" ref="K970" ca="1">_FV(A970,"Previous close",TRUE)</f>
        <v>27.83</v>
      </c>
      <c r="L970" s="26"/>
      <c r="M970" s="23" cm="1">
        <f t="array" aca="1" ref="M970" ca="1">_FV(A970,"52 week low",TRUE)</f>
        <v>25.86</v>
      </c>
      <c r="N970" s="23" cm="1">
        <f t="array" aca="1" ref="N970" ca="1">_FV(A970,"52 week high",TRUE)</f>
        <v>28.2699</v>
      </c>
      <c r="O970" s="8" cm="1">
        <f t="array" aca="1" ref="O970" ca="1">_FV(A970,"Volume")</f>
        <v>20664</v>
      </c>
      <c r="P970" s="7" cm="1">
        <f t="array" aca="1" ref="P970" ca="1">_FV(A970,"Volume average",TRUE)</f>
        <v>10533</v>
      </c>
      <c r="Q970" t="s">
        <v>119</v>
      </c>
      <c r="T970" s="25" cm="1">
        <f t="array" aca="1" ref="T970" ca="1">_FV(A970,"Expense ratio",TRUE)</f>
        <v>7.9000000000000008E-3</v>
      </c>
      <c r="U970" s="24" cm="1">
        <f t="array" aca="1" ref="U970" ca="1">_FV(A970,"Market cap",TRUE)</f>
        <v>104809647.43000001</v>
      </c>
      <c r="V970" s="16"/>
      <c r="W970" s="16"/>
      <c r="Z970" s="18"/>
      <c r="AA970" s="20"/>
      <c r="AB970" s="20"/>
      <c r="AC970" s="21">
        <v>10724</v>
      </c>
      <c r="AE970" s="18"/>
      <c r="AF970" s="20"/>
      <c r="AI970" s="21"/>
      <c r="AJ970" s="18"/>
      <c r="AL970" s="18"/>
      <c r="AM970" s="18"/>
      <c r="AN970" t="s">
        <v>73</v>
      </c>
      <c r="AO970" t="str" cm="1">
        <f t="array" aca="1" ref="AO970" ca="1">_FV(A970,"Currency")</f>
        <v>USD</v>
      </c>
      <c r="AP970" t="str" cm="1">
        <f t="array" aca="1" ref="AP970" ca="1">_FV(A970,"Exchange")</f>
        <v>CBOE BZX Exchange</v>
      </c>
      <c r="AQ970" s="6" t="str" cm="1">
        <f t="array" aca="1" ref="AQ970" ca="1">_FV(A970,"Exchange abbreviation",TRUE)</f>
        <v>BATS</v>
      </c>
      <c r="AR970" t="str" cm="1">
        <f t="array" aca="1" ref="AR970" ca="1">_FV(A970,"Instrument type",TRUE)</f>
        <v>ETF</v>
      </c>
    </row>
    <row r="971" spans="1:44" ht="18.75" customHeight="1" x14ac:dyDescent="0.25">
      <c r="A971" t="e" vm="984">
        <v>#VALUE!</v>
      </c>
      <c r="B971" t="s">
        <v>2828</v>
      </c>
      <c r="C971" t="s">
        <v>2829</v>
      </c>
      <c r="D971" s="31" cm="1">
        <f t="array" aca="1" ref="D971" ca="1">_FV(A971,"Last trade time",TRUE)</f>
        <v>45824.84030928203</v>
      </c>
      <c r="E971" s="23" cm="1">
        <f t="array" aca="1" ref="E971" ca="1">_FV(A971,"Price")</f>
        <v>22.99</v>
      </c>
      <c r="F971" s="27" cm="1">
        <f t="array" aca="1" ref="F971" ca="1">_FV(A971,"Change (%)",TRUE)</f>
        <v>3.4920000000000003E-3</v>
      </c>
      <c r="G971" s="26" cm="1">
        <f t="array" aca="1" ref="G971" ca="1">_FV(A971,"Change")</f>
        <v>0.08</v>
      </c>
      <c r="H971" s="23" cm="1">
        <f t="array" aca="1" ref="H971" ca="1">_FV(A971,"Open")</f>
        <v>22.78</v>
      </c>
      <c r="I971" s="23" cm="1">
        <f t="array" aca="1" ref="I971" ca="1">_FV(A971,"Low")</f>
        <v>22.78</v>
      </c>
      <c r="J971" s="23" cm="1">
        <f t="array" aca="1" ref="J971" ca="1">_FV(A971,"High")</f>
        <v>23.085000000000001</v>
      </c>
      <c r="K971" s="23" cm="1">
        <f t="array" aca="1" ref="K971" ca="1">_FV(A971,"Previous close",TRUE)</f>
        <v>22.91</v>
      </c>
      <c r="L971" s="26"/>
      <c r="M971" s="23" cm="1">
        <f t="array" aca="1" ref="M971" ca="1">_FV(A971,"52 week low",TRUE)</f>
        <v>20.82</v>
      </c>
      <c r="N971" s="23" cm="1">
        <f t="array" aca="1" ref="N971" ca="1">_FV(A971,"52 week high",TRUE)</f>
        <v>23.5</v>
      </c>
      <c r="O971" s="8" cm="1">
        <f t="array" aca="1" ref="O971" ca="1">_FV(A971,"Volume")</f>
        <v>34144</v>
      </c>
      <c r="P971" s="7" cm="1">
        <f t="array" aca="1" ref="P971" ca="1">_FV(A971,"Volume average",TRUE)</f>
        <v>58681</v>
      </c>
      <c r="Q971" t="s">
        <v>119</v>
      </c>
      <c r="T971" s="25" cm="1">
        <f t="array" aca="1" ref="T971" ca="1">_FV(A971,"Expense ratio",TRUE)</f>
        <v>7.9000000000000008E-3</v>
      </c>
      <c r="U971" s="24" cm="1">
        <f t="array" aca="1" ref="U971" ca="1">_FV(A971,"Market cap",TRUE)</f>
        <v>409853485.50999999</v>
      </c>
      <c r="V971" s="16"/>
      <c r="W971" s="16"/>
      <c r="Z971" s="18"/>
      <c r="AA971" s="20"/>
      <c r="AB971" s="20"/>
      <c r="AC971" s="21">
        <v>59981</v>
      </c>
      <c r="AE971" s="18"/>
      <c r="AF971" s="20"/>
      <c r="AI971" s="21"/>
      <c r="AJ971" s="18"/>
      <c r="AL971" s="18"/>
      <c r="AM971" s="18"/>
      <c r="AN971" t="s">
        <v>73</v>
      </c>
      <c r="AO971" t="str" cm="1">
        <f t="array" aca="1" ref="AO971" ca="1">_FV(A971,"Currency")</f>
        <v>USD</v>
      </c>
      <c r="AP971" t="str" cm="1">
        <f t="array" aca="1" ref="AP971" ca="1">_FV(A971,"Exchange")</f>
        <v>CBOE BZX Exchange</v>
      </c>
      <c r="AQ971" s="6" t="str" cm="1">
        <f t="array" aca="1" ref="AQ971" ca="1">_FV(A971,"Exchange abbreviation",TRUE)</f>
        <v>BATS</v>
      </c>
      <c r="AR971" t="str" cm="1">
        <f t="array" aca="1" ref="AR971" ca="1">_FV(A971,"Instrument type",TRUE)</f>
        <v>ETF</v>
      </c>
    </row>
    <row r="972" spans="1:44" ht="18.75" customHeight="1" x14ac:dyDescent="0.25">
      <c r="A972" t="e" vm="985">
        <v>#VALUE!</v>
      </c>
      <c r="B972" t="s">
        <v>2830</v>
      </c>
      <c r="C972" t="s">
        <v>2831</v>
      </c>
      <c r="D972" s="31" cm="1">
        <f t="array" aca="1" ref="D972" ca="1">_FV(A972,"Last trade time",TRUE)</f>
        <v>45824.840329976563</v>
      </c>
      <c r="E972" s="23" cm="1">
        <f t="array" aca="1" ref="E972" ca="1">_FV(A972,"Price")</f>
        <v>36.840000000000003</v>
      </c>
      <c r="F972" s="27" cm="1">
        <f t="array" aca="1" ref="F972" ca="1">_FV(A972,"Change (%)",TRUE)</f>
        <v>4.9100000000000003E-3</v>
      </c>
      <c r="G972" s="26" cm="1">
        <f t="array" aca="1" ref="G972" ca="1">_FV(A972,"Change")</f>
        <v>0.18</v>
      </c>
      <c r="H972" s="23" cm="1">
        <f t="array" aca="1" ref="H972" ca="1">_FV(A972,"Open")</f>
        <v>36.869999999999997</v>
      </c>
      <c r="I972" s="23" cm="1">
        <f t="array" aca="1" ref="I972" ca="1">_FV(A972,"Low")</f>
        <v>36.82</v>
      </c>
      <c r="J972" s="23" cm="1">
        <f t="array" aca="1" ref="J972" ca="1">_FV(A972,"High")</f>
        <v>36.9499</v>
      </c>
      <c r="K972" s="23" cm="1">
        <f t="array" aca="1" ref="K972" ca="1">_FV(A972,"Previous close",TRUE)</f>
        <v>36.659999999999997</v>
      </c>
      <c r="L972" s="26"/>
      <c r="M972" s="23" cm="1">
        <f t="array" aca="1" ref="M972" ca="1">_FV(A972,"52 week low",TRUE)</f>
        <v>32.74</v>
      </c>
      <c r="N972" s="23" cm="1">
        <f t="array" aca="1" ref="N972" ca="1">_FV(A972,"52 week high",TRUE)</f>
        <v>37.799999999999997</v>
      </c>
      <c r="O972" s="8" cm="1">
        <f t="array" aca="1" ref="O972" ca="1">_FV(A972,"Volume")</f>
        <v>30302</v>
      </c>
      <c r="P972" s="7" cm="1">
        <f t="array" aca="1" ref="P972" ca="1">_FV(A972,"Volume average",TRUE)</f>
        <v>68972</v>
      </c>
      <c r="Q972" t="s">
        <v>923</v>
      </c>
      <c r="S972" t="s">
        <v>2006</v>
      </c>
      <c r="T972" s="25" cm="1">
        <f t="array" aca="1" ref="T972" ca="1">_FV(A972,"Expense ratio",TRUE)</f>
        <v>7.9000000000000008E-3</v>
      </c>
      <c r="U972" s="24" cm="1">
        <f t="array" aca="1" ref="U972" ca="1">_FV(A972,"Market cap",TRUE)</f>
        <v>832755867.51999998</v>
      </c>
      <c r="V972" s="4">
        <v>832755840</v>
      </c>
      <c r="W972" s="4">
        <v>832755840</v>
      </c>
      <c r="Y972" t="s">
        <v>2797</v>
      </c>
      <c r="Z972" s="5">
        <v>36.785200000000003</v>
      </c>
      <c r="AA972" s="5">
        <v>24.630061999999999</v>
      </c>
      <c r="AB972" s="4">
        <v>0</v>
      </c>
      <c r="AC972" s="4">
        <v>136460</v>
      </c>
      <c r="AE972" s="5">
        <v>0.30012767005378471</v>
      </c>
      <c r="AF972" s="5">
        <v>7.4539587994842949</v>
      </c>
      <c r="AH972" s="16"/>
      <c r="AI972" s="4">
        <v>136460</v>
      </c>
      <c r="AJ972" s="4">
        <v>5014905</v>
      </c>
      <c r="AL972" s="5">
        <v>37.799999999999997</v>
      </c>
      <c r="AM972" s="5">
        <v>32.74</v>
      </c>
      <c r="AN972" t="s">
        <v>90</v>
      </c>
      <c r="AO972" t="str" cm="1">
        <f t="array" aca="1" ref="AO972" ca="1">_FV(A972,"Currency")</f>
        <v>USD</v>
      </c>
      <c r="AP972" t="str" cm="1">
        <f t="array" aca="1" ref="AP972" ca="1">_FV(A972,"Exchange")</f>
        <v>CBOE BZX Exchange</v>
      </c>
      <c r="AQ972" s="6" t="str" cm="1">
        <f t="array" aca="1" ref="AQ972" ca="1">_FV(A972,"Exchange abbreviation",TRUE)</f>
        <v>BATS</v>
      </c>
      <c r="AR972" t="str" cm="1">
        <f t="array" aca="1" ref="AR972" ca="1">_FV(A972,"Instrument type",TRUE)</f>
        <v>ETF</v>
      </c>
    </row>
    <row r="973" spans="1:44" ht="18.75" customHeight="1" x14ac:dyDescent="0.25">
      <c r="A973" t="e" vm="986">
        <v>#VALUE!</v>
      </c>
      <c r="B973" t="s">
        <v>2832</v>
      </c>
      <c r="C973" t="s">
        <v>2833</v>
      </c>
      <c r="D973" s="31" cm="1">
        <f t="array" aca="1" ref="D973" ca="1">_FV(A973,"Last trade time",TRUE)</f>
        <v>45824.840280578122</v>
      </c>
      <c r="E973" s="23" cm="1">
        <f t="array" aca="1" ref="E973" ca="1">_FV(A973,"Price")</f>
        <v>40.75</v>
      </c>
      <c r="F973" s="27" cm="1">
        <f t="array" aca="1" ref="F973" ca="1">_FV(A973,"Change (%)",TRUE)</f>
        <v>3.9420000000000002E-3</v>
      </c>
      <c r="G973" s="26" cm="1">
        <f t="array" aca="1" ref="G973" ca="1">_FV(A973,"Change")</f>
        <v>0.16</v>
      </c>
      <c r="H973" s="23" cm="1">
        <f t="array" aca="1" ref="H973" ca="1">_FV(A973,"Open")</f>
        <v>40.68</v>
      </c>
      <c r="I973" s="23" cm="1">
        <f t="array" aca="1" ref="I973" ca="1">_FV(A973,"Low")</f>
        <v>40.68</v>
      </c>
      <c r="J973" s="23" cm="1">
        <f t="array" aca="1" ref="J973" ca="1">_FV(A973,"High")</f>
        <v>40.898800000000001</v>
      </c>
      <c r="K973" s="23" cm="1">
        <f t="array" aca="1" ref="K973" ca="1">_FV(A973,"Previous close",TRUE)</f>
        <v>40.590000000000003</v>
      </c>
      <c r="L973" s="26"/>
      <c r="M973" s="23" cm="1">
        <f t="array" aca="1" ref="M973" ca="1">_FV(A973,"52 week low",TRUE)</f>
        <v>35.83</v>
      </c>
      <c r="N973" s="23" cm="1">
        <f t="array" aca="1" ref="N973" ca="1">_FV(A973,"52 week high",TRUE)</f>
        <v>41.488999999999997</v>
      </c>
      <c r="O973" s="8" cm="1">
        <f t="array" aca="1" ref="O973" ca="1">_FV(A973,"Volume")</f>
        <v>125398</v>
      </c>
      <c r="P973" s="7" cm="1">
        <f t="array" aca="1" ref="P973" ca="1">_FV(A973,"Volume average",TRUE)</f>
        <v>146886</v>
      </c>
      <c r="Q973" t="s">
        <v>345</v>
      </c>
      <c r="S973" t="s">
        <v>2624</v>
      </c>
      <c r="T973" s="25" cm="1">
        <f t="array" aca="1" ref="T973" ca="1">_FV(A973,"Expense ratio",TRUE)</f>
        <v>7.9000000000000008E-3</v>
      </c>
      <c r="U973" s="24" cm="1">
        <f t="array" aca="1" ref="U973" ca="1">_FV(A973,"Market cap",TRUE)</f>
        <v>1862626200.6900001</v>
      </c>
      <c r="V973" s="4">
        <v>1862626176</v>
      </c>
      <c r="W973" s="4">
        <v>1862626176</v>
      </c>
      <c r="X973" t="s">
        <v>2834</v>
      </c>
      <c r="Y973" t="s">
        <v>2835</v>
      </c>
      <c r="Z973" s="5">
        <v>40.6295</v>
      </c>
      <c r="AA973" s="5">
        <v>25.041547999999999</v>
      </c>
      <c r="AB973" s="5">
        <v>4.3E-3</v>
      </c>
      <c r="AC973" s="4">
        <v>163442</v>
      </c>
      <c r="AE973" s="5">
        <v>1.138028146506564</v>
      </c>
      <c r="AF973" s="5">
        <v>10.49804949847735</v>
      </c>
      <c r="AI973" s="4">
        <v>163442</v>
      </c>
      <c r="AJ973" s="5">
        <v>6647186.1400000006</v>
      </c>
      <c r="AL973" s="5">
        <v>41.488999999999997</v>
      </c>
      <c r="AM973" s="5">
        <v>35.83</v>
      </c>
      <c r="AN973" t="s">
        <v>90</v>
      </c>
      <c r="AO973" t="str" cm="1">
        <f t="array" aca="1" ref="AO973" ca="1">_FV(A973,"Currency")</f>
        <v>USD</v>
      </c>
      <c r="AP973" t="str" cm="1">
        <f t="array" aca="1" ref="AP973" ca="1">_FV(A973,"Exchange")</f>
        <v>CBOE BZX Exchange</v>
      </c>
      <c r="AQ973" s="6" t="str" cm="1">
        <f t="array" aca="1" ref="AQ973" ca="1">_FV(A973,"Exchange abbreviation",TRUE)</f>
        <v>BATS</v>
      </c>
      <c r="AR973" t="str" cm="1">
        <f t="array" aca="1" ref="AR973" ca="1">_FV(A973,"Instrument type",TRUE)</f>
        <v>ETF</v>
      </c>
    </row>
    <row r="974" spans="1:44" ht="18.75" customHeight="1" x14ac:dyDescent="0.25">
      <c r="A974" t="e" vm="987">
        <v>#VALUE!</v>
      </c>
      <c r="B974" t="s">
        <v>2836</v>
      </c>
      <c r="C974" t="s">
        <v>2837</v>
      </c>
      <c r="D974" s="31" cm="1">
        <f t="array" aca="1" ref="D974" ca="1">_FV(A974,"Last trade time",TRUE)</f>
        <v>45824.840277789066</v>
      </c>
      <c r="E974" s="23" cm="1">
        <f t="array" aca="1" ref="E974" ca="1">_FV(A974,"Price")</f>
        <v>27.460699999999999</v>
      </c>
      <c r="F974" s="27" cm="1">
        <f t="array" aca="1" ref="F974" ca="1">_FV(A974,"Change (%)",TRUE)</f>
        <v>-3.2703000000000003E-2</v>
      </c>
      <c r="G974" s="26" cm="1">
        <f t="array" aca="1" ref="G974" ca="1">_FV(A974,"Change")</f>
        <v>-0.9284</v>
      </c>
      <c r="H974" s="23" cm="1">
        <f t="array" aca="1" ref="H974" ca="1">_FV(A974,"Open")</f>
        <v>27.914999999999999</v>
      </c>
      <c r="I974" s="23" cm="1">
        <f t="array" aca="1" ref="I974" ca="1">_FV(A974,"Low")</f>
        <v>27.460699999999999</v>
      </c>
      <c r="J974" s="23" cm="1">
        <f t="array" aca="1" ref="J974" ca="1">_FV(A974,"High")</f>
        <v>27.914999999999999</v>
      </c>
      <c r="K974" s="23" cm="1">
        <f t="array" aca="1" ref="K974" ca="1">_FV(A974,"Previous close",TRUE)</f>
        <v>28.389099999999999</v>
      </c>
      <c r="L974" s="26"/>
      <c r="M974" s="23" cm="1">
        <f t="array" aca="1" ref="M974" ca="1">_FV(A974,"52 week low",TRUE)</f>
        <v>23.439399999999999</v>
      </c>
      <c r="N974" s="23" cm="1">
        <f t="array" aca="1" ref="N974" ca="1">_FV(A974,"52 week high",TRUE)</f>
        <v>41.9268</v>
      </c>
      <c r="O974" s="8" cm="1">
        <f t="array" aca="1" ref="O974" ca="1">_FV(A974,"Volume")</f>
        <v>1046</v>
      </c>
      <c r="P974" s="7" cm="1">
        <f t="array" aca="1" ref="P974" ca="1">_FV(A974,"Volume average",TRUE)</f>
        <v>846</v>
      </c>
      <c r="Q974" t="s">
        <v>129</v>
      </c>
      <c r="R974" t="s">
        <v>2838</v>
      </c>
      <c r="S974" t="s">
        <v>440</v>
      </c>
      <c r="T974" s="25" cm="1">
        <f t="array" aca="1" ref="T974" ca="1">_FV(A974,"Expense ratio",TRUE)</f>
        <v>7.9000000000000008E-3</v>
      </c>
      <c r="U974" s="24" cm="1">
        <f t="array" aca="1" ref="U974" ca="1">_FV(A974,"Market cap",TRUE)</f>
        <v>2418828.73</v>
      </c>
      <c r="V974" s="4">
        <v>2418828</v>
      </c>
      <c r="W974" s="4">
        <v>2418828</v>
      </c>
      <c r="Y974" t="s">
        <v>2839</v>
      </c>
      <c r="Z974" s="5">
        <v>25.324000000000002</v>
      </c>
      <c r="AA974" s="20"/>
      <c r="AB974" s="5">
        <v>0.44330000000000003</v>
      </c>
      <c r="AC974" s="4">
        <v>706</v>
      </c>
      <c r="AE974" s="5">
        <v>-8.9359896855417453</v>
      </c>
      <c r="AF974" s="5">
        <v>-2.939188686890382</v>
      </c>
      <c r="AH974" s="16"/>
      <c r="AI974" s="4">
        <v>706</v>
      </c>
      <c r="AJ974" s="5">
        <v>17883.686000000002</v>
      </c>
      <c r="AL974" s="5">
        <v>41.927</v>
      </c>
      <c r="AM974" s="5">
        <v>23.439</v>
      </c>
      <c r="AN974" t="s">
        <v>47</v>
      </c>
      <c r="AO974" t="str" cm="1">
        <f t="array" aca="1" ref="AO974" ca="1">_FV(A974,"Currency")</f>
        <v>USD</v>
      </c>
      <c r="AP974" t="str" cm="1">
        <f t="array" aca="1" ref="AP974" ca="1">_FV(A974,"Exchange")</f>
        <v>NYSE Arca</v>
      </c>
      <c r="AQ974" s="6" t="str" cm="1">
        <f t="array" aca="1" ref="AQ974" ca="1">_FV(A974,"Exchange abbreviation",TRUE)</f>
        <v>ARCX</v>
      </c>
      <c r="AR974" t="str" cm="1">
        <f t="array" aca="1" ref="AR974" ca="1">_FV(A974,"Instrument type",TRUE)</f>
        <v>ETF</v>
      </c>
    </row>
    <row r="975" spans="1:44" ht="18.75" customHeight="1" x14ac:dyDescent="0.25">
      <c r="A975" t="e" vm="988">
        <v>#VALUE!</v>
      </c>
      <c r="B975" t="s">
        <v>2840</v>
      </c>
      <c r="C975" t="s">
        <v>2841</v>
      </c>
      <c r="D975" s="31" cm="1">
        <f t="array" aca="1" ref="D975" ca="1">_FV(A975,"Last trade time",TRUE)</f>
        <v>45824.84027780078</v>
      </c>
      <c r="E975" s="23" cm="1">
        <f t="array" aca="1" ref="E975" ca="1">_FV(A975,"Price")</f>
        <v>23.444600000000001</v>
      </c>
      <c r="F975" s="27" cm="1">
        <f t="array" aca="1" ref="F975" ca="1">_FV(A975,"Change (%)",TRUE)</f>
        <v>1.6598999999999999E-2</v>
      </c>
      <c r="G975" s="26" cm="1">
        <f t="array" aca="1" ref="G975" ca="1">_FV(A975,"Change")</f>
        <v>0.38279999999999997</v>
      </c>
      <c r="H975" s="23" cm="1">
        <f t="array" aca="1" ref="H975" ca="1">_FV(A975,"Open")</f>
        <v>23.24</v>
      </c>
      <c r="I975" s="23" cm="1">
        <f t="array" aca="1" ref="I975" ca="1">_FV(A975,"Low")</f>
        <v>23.24</v>
      </c>
      <c r="J975" s="23" cm="1">
        <f t="array" aca="1" ref="J975" ca="1">_FV(A975,"High")</f>
        <v>23.61</v>
      </c>
      <c r="K975" s="23" cm="1">
        <f t="array" aca="1" ref="K975" ca="1">_FV(A975,"Previous close",TRUE)</f>
        <v>23.061800000000002</v>
      </c>
      <c r="L975" s="26"/>
      <c r="M975" s="23" cm="1">
        <f t="array" aca="1" ref="M975" ca="1">_FV(A975,"52 week low",TRUE)</f>
        <v>19.04</v>
      </c>
      <c r="N975" s="23" cm="1">
        <f t="array" aca="1" ref="N975" ca="1">_FV(A975,"52 week high",TRUE)</f>
        <v>25.3215</v>
      </c>
      <c r="O975" s="8" cm="1">
        <f t="array" aca="1" ref="O975" ca="1">_FV(A975,"Volume")</f>
        <v>10530</v>
      </c>
      <c r="P975" s="7" cm="1">
        <f t="array" aca="1" ref="P975" ca="1">_FV(A975,"Volume average",TRUE)</f>
        <v>706</v>
      </c>
      <c r="Q975" t="s">
        <v>2842</v>
      </c>
      <c r="S975" t="s">
        <v>1255</v>
      </c>
      <c r="T975" s="25" cm="1">
        <f t="array" aca="1" ref="T975" ca="1">_FV(A975,"Expense ratio",TRUE)</f>
        <v>7.9000000000000008E-3</v>
      </c>
      <c r="U975" s="24" cm="1">
        <f t="array" aca="1" ref="U975" ca="1">_FV(A975,"Market cap",TRUE)</f>
        <v>3412037.65</v>
      </c>
      <c r="V975" s="4">
        <v>3412037</v>
      </c>
      <c r="W975" s="4">
        <v>3412037</v>
      </c>
      <c r="Y975" t="s">
        <v>2843</v>
      </c>
      <c r="Z975" s="5">
        <v>23.27</v>
      </c>
      <c r="AA975" s="5">
        <v>10.431787</v>
      </c>
      <c r="AB975" s="5">
        <v>3.5900000000000001E-2</v>
      </c>
      <c r="AC975" s="4">
        <v>1115</v>
      </c>
      <c r="AE975" s="5">
        <v>10.844064102560599</v>
      </c>
      <c r="AF975" s="5">
        <v>10.903367538977321</v>
      </c>
      <c r="AI975" s="4">
        <v>1115</v>
      </c>
      <c r="AJ975" s="5">
        <v>25750.924999999999</v>
      </c>
      <c r="AL975" s="5">
        <v>25.321999999999999</v>
      </c>
      <c r="AM975" s="5">
        <v>19.04</v>
      </c>
      <c r="AN975" t="s">
        <v>47</v>
      </c>
      <c r="AO975" t="str" cm="1">
        <f t="array" aca="1" ref="AO975" ca="1">_FV(A975,"Currency")</f>
        <v>USD</v>
      </c>
      <c r="AP975" t="str" cm="1">
        <f t="array" aca="1" ref="AP975" ca="1">_FV(A975,"Exchange")</f>
        <v>NYSE Arca</v>
      </c>
      <c r="AQ975" s="6" t="str" cm="1">
        <f t="array" aca="1" ref="AQ975" ca="1">_FV(A975,"Exchange abbreviation",TRUE)</f>
        <v>ARCX</v>
      </c>
      <c r="AR975" t="str" cm="1">
        <f t="array" aca="1" ref="AR975" ca="1">_FV(A975,"Instrument type",TRUE)</f>
        <v>ETF</v>
      </c>
    </row>
    <row r="976" spans="1:44" ht="18.75" customHeight="1" x14ac:dyDescent="0.25">
      <c r="A976" t="e" vm="989">
        <v>#VALUE!</v>
      </c>
      <c r="B976" t="s">
        <v>2844</v>
      </c>
      <c r="C976" t="s">
        <v>2845</v>
      </c>
      <c r="D976" s="31" cm="1">
        <f t="array" aca="1" ref="D976" ca="1">_FV(A976,"Last trade time",TRUE)</f>
        <v>45824.840331642969</v>
      </c>
      <c r="E976" s="23" cm="1">
        <f t="array" aca="1" ref="E976" ca="1">_FV(A976,"Price")</f>
        <v>39.229999999999997</v>
      </c>
      <c r="F976" s="27" cm="1">
        <f t="array" aca="1" ref="F976" ca="1">_FV(A976,"Change (%)",TRUE)</f>
        <v>5.1240000000000001E-3</v>
      </c>
      <c r="G976" s="26" cm="1">
        <f t="array" aca="1" ref="G976" ca="1">_FV(A976,"Change")</f>
        <v>0.2</v>
      </c>
      <c r="H976" s="23" cm="1">
        <f t="array" aca="1" ref="H976" ca="1">_FV(A976,"Open")</f>
        <v>39.17</v>
      </c>
      <c r="I976" s="23" cm="1">
        <f t="array" aca="1" ref="I976" ca="1">_FV(A976,"Low")</f>
        <v>39.090000000000003</v>
      </c>
      <c r="J976" s="23" cm="1">
        <f t="array" aca="1" ref="J976" ca="1">_FV(A976,"High")</f>
        <v>39.289900000000003</v>
      </c>
      <c r="K976" s="23" cm="1">
        <f t="array" aca="1" ref="K976" ca="1">_FV(A976,"Previous close",TRUE)</f>
        <v>39.03</v>
      </c>
      <c r="L976" s="26"/>
      <c r="M976" s="23" cm="1">
        <f t="array" aca="1" ref="M976" ca="1">_FV(A976,"52 week low",TRUE)</f>
        <v>33.533900000000003</v>
      </c>
      <c r="N976" s="23" cm="1">
        <f t="array" aca="1" ref="N976" ca="1">_FV(A976,"52 week high",TRUE)</f>
        <v>39.299900000000001</v>
      </c>
      <c r="O976" s="8" cm="1">
        <f t="array" aca="1" ref="O976" ca="1">_FV(A976,"Volume")</f>
        <v>168075</v>
      </c>
      <c r="P976" s="7" cm="1">
        <f t="array" aca="1" ref="P976" ca="1">_FV(A976,"Volume average",TRUE)</f>
        <v>144812</v>
      </c>
      <c r="Q976" t="s">
        <v>864</v>
      </c>
      <c r="T976" s="25" cm="1">
        <f t="array" aca="1" ref="T976" ca="1">_FV(A976,"Expense ratio",TRUE)</f>
        <v>7.9000000000000008E-3</v>
      </c>
      <c r="U976" s="24" cm="1">
        <f t="array" aca="1" ref="U976" ca="1">_FV(A976,"Market cap",TRUE)</f>
        <v>617393752</v>
      </c>
      <c r="V976" s="16"/>
      <c r="W976" s="16"/>
      <c r="Z976" s="18"/>
      <c r="AA976" s="20"/>
      <c r="AB976" s="20"/>
      <c r="AC976" s="21">
        <v>160727</v>
      </c>
      <c r="AE976" s="18"/>
      <c r="AF976" s="20"/>
      <c r="AI976" s="21"/>
      <c r="AJ976" s="18"/>
      <c r="AL976" s="18"/>
      <c r="AM976" s="18"/>
      <c r="AN976" t="s">
        <v>73</v>
      </c>
      <c r="AO976" t="str" cm="1">
        <f t="array" aca="1" ref="AO976" ca="1">_FV(A976,"Currency")</f>
        <v>USD</v>
      </c>
      <c r="AP976" t="str" cm="1">
        <f t="array" aca="1" ref="AP976" ca="1">_FV(A976,"Exchange")</f>
        <v>CBOE BZX Exchange</v>
      </c>
      <c r="AQ976" s="6" t="str" cm="1">
        <f t="array" aca="1" ref="AQ976" ca="1">_FV(A976,"Exchange abbreviation",TRUE)</f>
        <v>BATS</v>
      </c>
      <c r="AR976" t="str" cm="1">
        <f t="array" aca="1" ref="AR976" ca="1">_FV(A976,"Instrument type",TRUE)</f>
        <v>ETF</v>
      </c>
    </row>
    <row r="977" spans="1:44" ht="18.75" customHeight="1" x14ac:dyDescent="0.25">
      <c r="A977" t="e" vm="990">
        <v>#VALUE!</v>
      </c>
      <c r="B977" t="s">
        <v>2846</v>
      </c>
      <c r="C977" t="s">
        <v>2847</v>
      </c>
      <c r="D977" s="31" cm="1">
        <f t="array" aca="1" ref="D977" ca="1">_FV(A977,"Last trade time",TRUE)</f>
        <v>45824.840332303123</v>
      </c>
      <c r="E977" s="23" cm="1">
        <f t="array" aca="1" ref="E977" ca="1">_FV(A977,"Price")</f>
        <v>40.700000000000003</v>
      </c>
      <c r="F977" s="27" cm="1">
        <f t="array" aca="1" ref="F977" ca="1">_FV(A977,"Change (%)",TRUE)</f>
        <v>7.6749999999999995E-3</v>
      </c>
      <c r="G977" s="26" cm="1">
        <f t="array" aca="1" ref="G977" ca="1">_FV(A977,"Change")</f>
        <v>0.31</v>
      </c>
      <c r="H977" s="23" cm="1">
        <f t="array" aca="1" ref="H977" ca="1">_FV(A977,"Open")</f>
        <v>40.53</v>
      </c>
      <c r="I977" s="23" cm="1">
        <f t="array" aca="1" ref="I977" ca="1">_FV(A977,"Low")</f>
        <v>40.53</v>
      </c>
      <c r="J977" s="23" cm="1">
        <f t="array" aca="1" ref="J977" ca="1">_FV(A977,"High")</f>
        <v>40.740099999999998</v>
      </c>
      <c r="K977" s="23" cm="1">
        <f t="array" aca="1" ref="K977" ca="1">_FV(A977,"Previous close",TRUE)</f>
        <v>40.39</v>
      </c>
      <c r="L977" s="26"/>
      <c r="M977" s="23" cm="1">
        <f t="array" aca="1" ref="M977" ca="1">_FV(A977,"52 week low",TRUE)</f>
        <v>35.5229</v>
      </c>
      <c r="N977" s="23" cm="1">
        <f t="array" aca="1" ref="N977" ca="1">_FV(A977,"52 week high",TRUE)</f>
        <v>40.740099999999998</v>
      </c>
      <c r="O977" s="8" cm="1">
        <f t="array" aca="1" ref="O977" ca="1">_FV(A977,"Volume")</f>
        <v>25590</v>
      </c>
      <c r="P977" s="7" cm="1">
        <f t="array" aca="1" ref="P977" ca="1">_FV(A977,"Volume average",TRUE)</f>
        <v>78990</v>
      </c>
      <c r="Q977" t="s">
        <v>864</v>
      </c>
      <c r="T977" s="25" cm="1">
        <f t="array" aca="1" ref="T977" ca="1">_FV(A977,"Expense ratio",TRUE)</f>
        <v>7.9000000000000008E-3</v>
      </c>
      <c r="U977" s="24" cm="1">
        <f t="array" aca="1" ref="U977" ca="1">_FV(A977,"Market cap",TRUE)</f>
        <v>793742692.75999999</v>
      </c>
      <c r="V977" s="16"/>
      <c r="W977" s="16"/>
      <c r="Z977" s="18"/>
      <c r="AA977" s="20"/>
      <c r="AB977" s="20"/>
      <c r="AC977" s="21">
        <v>78964</v>
      </c>
      <c r="AE977" s="18"/>
      <c r="AF977" s="20"/>
      <c r="AI977" s="21"/>
      <c r="AJ977" s="18"/>
      <c r="AL977" s="18"/>
      <c r="AM977" s="18"/>
      <c r="AN977" t="s">
        <v>73</v>
      </c>
      <c r="AO977" t="str" cm="1">
        <f t="array" aca="1" ref="AO977" ca="1">_FV(A977,"Currency")</f>
        <v>USD</v>
      </c>
      <c r="AP977" t="str" cm="1">
        <f t="array" aca="1" ref="AP977" ca="1">_FV(A977,"Exchange")</f>
        <v>CBOE BZX Exchange</v>
      </c>
      <c r="AQ977" s="6" t="str" cm="1">
        <f t="array" aca="1" ref="AQ977" ca="1">_FV(A977,"Exchange abbreviation",TRUE)</f>
        <v>BATS</v>
      </c>
      <c r="AR977" t="str" cm="1">
        <f t="array" aca="1" ref="AR977" ca="1">_FV(A977,"Instrument type",TRUE)</f>
        <v>ETF</v>
      </c>
    </row>
    <row r="978" spans="1:44" ht="18.75" customHeight="1" x14ac:dyDescent="0.25">
      <c r="A978" t="e" vm="991">
        <v>#VALUE!</v>
      </c>
      <c r="B978" t="s">
        <v>2848</v>
      </c>
      <c r="C978" t="s">
        <v>2849</v>
      </c>
      <c r="D978" s="31" cm="1">
        <f t="array" aca="1" ref="D978" ca="1">_FV(A978,"Last trade time",TRUE)</f>
        <v>45824.840345566408</v>
      </c>
      <c r="E978" s="23" cm="1">
        <f t="array" aca="1" ref="E978" ca="1">_FV(A978,"Price")</f>
        <v>30.89</v>
      </c>
      <c r="F978" s="27" cm="1">
        <f t="array" aca="1" ref="F978" ca="1">_FV(A978,"Change (%)",TRUE)</f>
        <v>4.2259999999999997E-3</v>
      </c>
      <c r="G978" s="26" cm="1">
        <f t="array" aca="1" ref="G978" ca="1">_FV(A978,"Change")</f>
        <v>0.13</v>
      </c>
      <c r="H978" s="23" cm="1">
        <f t="array" aca="1" ref="H978" ca="1">_FV(A978,"Open")</f>
        <v>30.92</v>
      </c>
      <c r="I978" s="23" cm="1">
        <f t="array" aca="1" ref="I978" ca="1">_FV(A978,"Low")</f>
        <v>30.84</v>
      </c>
      <c r="J978" s="23" cm="1">
        <f t="array" aca="1" ref="J978" ca="1">_FV(A978,"High")</f>
        <v>30.9558</v>
      </c>
      <c r="K978" s="23" cm="1">
        <f t="array" aca="1" ref="K978" ca="1">_FV(A978,"Previous close",TRUE)</f>
        <v>30.76</v>
      </c>
      <c r="L978" s="26"/>
      <c r="M978" s="23" cm="1">
        <f t="array" aca="1" ref="M978" ca="1">_FV(A978,"52 week low",TRUE)</f>
        <v>27.997399999999999</v>
      </c>
      <c r="N978" s="23" cm="1">
        <f t="array" aca="1" ref="N978" ca="1">_FV(A978,"52 week high",TRUE)</f>
        <v>31.939900000000002</v>
      </c>
      <c r="O978" s="8" cm="1">
        <f t="array" aca="1" ref="O978" ca="1">_FV(A978,"Volume")</f>
        <v>8645</v>
      </c>
      <c r="P978" s="7" cm="1">
        <f t="array" aca="1" ref="P978" ca="1">_FV(A978,"Volume average",TRUE)</f>
        <v>91492</v>
      </c>
      <c r="Q978" t="s">
        <v>923</v>
      </c>
      <c r="S978" t="s">
        <v>2006</v>
      </c>
      <c r="T978" s="25" cm="1">
        <f t="array" aca="1" ref="T978" ca="1">_FV(A978,"Expense ratio",TRUE)</f>
        <v>7.9000000000000008E-3</v>
      </c>
      <c r="U978" s="24" cm="1">
        <f t="array" aca="1" ref="U978" ca="1">_FV(A978,"Market cap",TRUE)</f>
        <v>209887453.41999999</v>
      </c>
      <c r="V978" s="4">
        <v>209887456</v>
      </c>
      <c r="W978" s="4">
        <v>209887456</v>
      </c>
      <c r="Y978" t="s">
        <v>2797</v>
      </c>
      <c r="Z978" s="5">
        <v>30.838799999999999</v>
      </c>
      <c r="AA978" s="5">
        <v>24.575462000000002</v>
      </c>
      <c r="AB978" s="4">
        <v>0</v>
      </c>
      <c r="AC978" s="4">
        <v>74669</v>
      </c>
      <c r="AE978" s="5">
        <v>4.8691412107904057E-2</v>
      </c>
      <c r="AF978" s="5">
        <v>7.6493209858654376</v>
      </c>
      <c r="AI978" s="4">
        <v>74669</v>
      </c>
      <c r="AJ978" s="5">
        <v>2303538.65</v>
      </c>
      <c r="AL978" s="5">
        <v>31.94</v>
      </c>
      <c r="AM978" s="5">
        <v>27.997</v>
      </c>
      <c r="AN978" t="s">
        <v>90</v>
      </c>
      <c r="AO978" t="str" cm="1">
        <f t="array" aca="1" ref="AO978" ca="1">_FV(A978,"Currency")</f>
        <v>USD</v>
      </c>
      <c r="AP978" t="str" cm="1">
        <f t="array" aca="1" ref="AP978" ca="1">_FV(A978,"Exchange")</f>
        <v>CBOE BZX Exchange</v>
      </c>
      <c r="AQ978" s="6" t="str" cm="1">
        <f t="array" aca="1" ref="AQ978" ca="1">_FV(A978,"Exchange abbreviation",TRUE)</f>
        <v>BATS</v>
      </c>
      <c r="AR978" t="str" cm="1">
        <f t="array" aca="1" ref="AR978" ca="1">_FV(A978,"Instrument type",TRUE)</f>
        <v>ETF</v>
      </c>
    </row>
    <row r="979" spans="1:44" ht="18.75" customHeight="1" x14ac:dyDescent="0.25">
      <c r="A979" t="e" vm="992">
        <v>#VALUE!</v>
      </c>
      <c r="B979" t="s">
        <v>2850</v>
      </c>
      <c r="C979" t="s">
        <v>2851</v>
      </c>
      <c r="D979" s="31" cm="1">
        <f t="array" aca="1" ref="D979" ca="1">_FV(A979,"Last trade time",TRUE)</f>
        <v>45824.840336932815</v>
      </c>
      <c r="E979" s="23" cm="1">
        <f t="array" aca="1" ref="E979" ca="1">_FV(A979,"Price")</f>
        <v>26.9998</v>
      </c>
      <c r="F979" s="27" cm="1">
        <f t="array" aca="1" ref="F979" ca="1">_FV(A979,"Change (%)",TRUE)</f>
        <v>5.5569999999999994E-3</v>
      </c>
      <c r="G979" s="26" cm="1">
        <f t="array" aca="1" ref="G979" ca="1">_FV(A979,"Change")</f>
        <v>0.1492</v>
      </c>
      <c r="H979" s="23" cm="1">
        <f t="array" aca="1" ref="H979" ca="1">_FV(A979,"Open")</f>
        <v>26.967099999999999</v>
      </c>
      <c r="I979" s="23" cm="1">
        <f t="array" aca="1" ref="I979" ca="1">_FV(A979,"Low")</f>
        <v>26.950099999999999</v>
      </c>
      <c r="J979" s="23" cm="1">
        <f t="array" aca="1" ref="J979" ca="1">_FV(A979,"High")</f>
        <v>27.069900000000001</v>
      </c>
      <c r="K979" s="23" cm="1">
        <f t="array" aca="1" ref="K979" ca="1">_FV(A979,"Previous close",TRUE)</f>
        <v>26.8506</v>
      </c>
      <c r="L979" s="26"/>
      <c r="M979" s="23" cm="1">
        <f t="array" aca="1" ref="M979" ca="1">_FV(A979,"52 week low",TRUE)</f>
        <v>23.89</v>
      </c>
      <c r="N979" s="23" cm="1">
        <f t="array" aca="1" ref="N979" ca="1">_FV(A979,"52 week high",TRUE)</f>
        <v>27.3</v>
      </c>
      <c r="O979" s="8" cm="1">
        <f t="array" aca="1" ref="O979" ca="1">_FV(A979,"Volume")</f>
        <v>3475</v>
      </c>
      <c r="P979" s="7" cm="1">
        <f t="array" aca="1" ref="P979" ca="1">_FV(A979,"Volume average",TRUE)</f>
        <v>8492</v>
      </c>
      <c r="Q979" t="s">
        <v>923</v>
      </c>
      <c r="S979" t="s">
        <v>2006</v>
      </c>
      <c r="T979" s="25" cm="1">
        <f t="array" aca="1" ref="T979" ca="1">_FV(A979,"Expense ratio",TRUE)</f>
        <v>7.9000000000000008E-3</v>
      </c>
      <c r="U979" s="24" cm="1">
        <f t="array" aca="1" ref="U979" ca="1">_FV(A979,"Market cap",TRUE)</f>
        <v>48602861.590000004</v>
      </c>
      <c r="V979" s="4">
        <v>48602860</v>
      </c>
      <c r="W979" s="4">
        <v>48602860</v>
      </c>
      <c r="Y979" t="s">
        <v>2011</v>
      </c>
      <c r="Z979" s="5">
        <v>26.940200000000001</v>
      </c>
      <c r="AA979" s="5">
        <v>16.024725</v>
      </c>
      <c r="AB979" s="20"/>
      <c r="AC979" s="4">
        <v>16019</v>
      </c>
      <c r="AE979" s="5">
        <v>3.3677806979669929</v>
      </c>
      <c r="AF979" s="20"/>
      <c r="AI979" s="4">
        <v>16019</v>
      </c>
      <c r="AJ979" s="5">
        <v>432351.20809999999</v>
      </c>
      <c r="AL979" s="5">
        <v>27.3</v>
      </c>
      <c r="AM979" s="5">
        <v>23.89</v>
      </c>
      <c r="AN979" t="s">
        <v>47</v>
      </c>
      <c r="AO979" t="str" cm="1">
        <f t="array" aca="1" ref="AO979" ca="1">_FV(A979,"Currency")</f>
        <v>USD</v>
      </c>
      <c r="AP979" t="str" cm="1">
        <f t="array" aca="1" ref="AP979" ca="1">_FV(A979,"Exchange")</f>
        <v>CBOE BZX Exchange</v>
      </c>
      <c r="AQ979" s="6" t="str" cm="1">
        <f t="array" aca="1" ref="AQ979" ca="1">_FV(A979,"Exchange abbreviation",TRUE)</f>
        <v>BATS</v>
      </c>
      <c r="AR979" t="str" cm="1">
        <f t="array" aca="1" ref="AR979" ca="1">_FV(A979,"Instrument type",TRUE)</f>
        <v>ETF</v>
      </c>
    </row>
    <row r="980" spans="1:44" ht="18.75" customHeight="1" x14ac:dyDescent="0.25">
      <c r="A980" t="e" vm="993">
        <v>#VALUE!</v>
      </c>
      <c r="B980" t="s">
        <v>2852</v>
      </c>
      <c r="C980" t="s">
        <v>2853</v>
      </c>
      <c r="D980" s="31" cm="1">
        <f t="array" aca="1" ref="D980" ca="1">_FV(A980,"Last trade time",TRUE)</f>
        <v>45824.840323008597</v>
      </c>
      <c r="E980" s="23" cm="1">
        <f t="array" aca="1" ref="E980" ca="1">_FV(A980,"Price")</f>
        <v>50.34</v>
      </c>
      <c r="F980" s="27" cm="1">
        <f t="array" aca="1" ref="F980" ca="1">_FV(A980,"Change (%)",TRUE)</f>
        <v>5.0649999999999992E-3</v>
      </c>
      <c r="G980" s="26" cm="1">
        <f t="array" aca="1" ref="G980" ca="1">_FV(A980,"Change")</f>
        <v>0.25369999999999998</v>
      </c>
      <c r="H980" s="23" cm="1">
        <f t="array" aca="1" ref="H980" ca="1">_FV(A980,"Open")</f>
        <v>50.25</v>
      </c>
      <c r="I980" s="23" cm="1">
        <f t="array" aca="1" ref="I980" ca="1">_FV(A980,"Low")</f>
        <v>50.25</v>
      </c>
      <c r="J980" s="23" cm="1">
        <f t="array" aca="1" ref="J980" ca="1">_FV(A980,"High")</f>
        <v>50.68</v>
      </c>
      <c r="K980" s="23" cm="1">
        <f t="array" aca="1" ref="K980" ca="1">_FV(A980,"Previous close",TRUE)</f>
        <v>50.086300000000001</v>
      </c>
      <c r="L980" s="26"/>
      <c r="M980" s="23" cm="1">
        <f t="array" aca="1" ref="M980" ca="1">_FV(A980,"52 week low",TRUE)</f>
        <v>43.8</v>
      </c>
      <c r="N980" s="23" cm="1">
        <f t="array" aca="1" ref="N980" ca="1">_FV(A980,"52 week high",TRUE)</f>
        <v>52.1</v>
      </c>
      <c r="O980" s="8" cm="1">
        <f t="array" aca="1" ref="O980" ca="1">_FV(A980,"Volume")</f>
        <v>5154</v>
      </c>
      <c r="P980" s="7" cm="1">
        <f t="array" aca="1" ref="P980" ca="1">_FV(A980,"Volume average",TRUE)</f>
        <v>12061</v>
      </c>
      <c r="Q980" t="s">
        <v>923</v>
      </c>
      <c r="S980" t="s">
        <v>2006</v>
      </c>
      <c r="T980" s="25" cm="1">
        <f t="array" aca="1" ref="T980" ca="1">_FV(A980,"Expense ratio",TRUE)</f>
        <v>7.9000000000000008E-3</v>
      </c>
      <c r="U980" s="24" cm="1">
        <f t="array" aca="1" ref="U980" ca="1">_FV(A980,"Market cap",TRUE)</f>
        <v>252827200.87</v>
      </c>
      <c r="V980" s="4">
        <v>252827200</v>
      </c>
      <c r="W980" s="4">
        <v>252827200</v>
      </c>
      <c r="Y980" t="s">
        <v>1186</v>
      </c>
      <c r="Z980" s="5">
        <v>50.1997</v>
      </c>
      <c r="AA980" s="19">
        <v>30.704529000000001</v>
      </c>
      <c r="AB980" s="4">
        <v>0</v>
      </c>
      <c r="AC980" s="4">
        <v>48830</v>
      </c>
      <c r="AE980" s="5">
        <v>-8.9361869435766739E-2</v>
      </c>
      <c r="AF980" s="5">
        <v>7.4311326204745454</v>
      </c>
      <c r="AI980" s="4">
        <v>48830</v>
      </c>
      <c r="AJ980" s="5">
        <v>2451065.7969999998</v>
      </c>
      <c r="AL980" s="5">
        <v>52.1</v>
      </c>
      <c r="AM980" s="5">
        <v>43.8</v>
      </c>
      <c r="AN980" t="s">
        <v>90</v>
      </c>
      <c r="AO980" t="str" cm="1">
        <f t="array" aca="1" ref="AO980" ca="1">_FV(A980,"Currency")</f>
        <v>USD</v>
      </c>
      <c r="AP980" t="str" cm="1">
        <f t="array" aca="1" ref="AP980" ca="1">_FV(A980,"Exchange")</f>
        <v>CBOE BZX Exchange</v>
      </c>
      <c r="AQ980" s="6" t="str" cm="1">
        <f t="array" aca="1" ref="AQ980" ca="1">_FV(A980,"Exchange abbreviation",TRUE)</f>
        <v>BATS</v>
      </c>
      <c r="AR980" t="str" cm="1">
        <f t="array" aca="1" ref="AR980" ca="1">_FV(A980,"Instrument type",TRUE)</f>
        <v>ETF</v>
      </c>
    </row>
    <row r="981" spans="1:44" ht="18.75" customHeight="1" x14ac:dyDescent="0.25">
      <c r="A981" t="e" vm="994">
        <v>#VALUE!</v>
      </c>
      <c r="B981" t="s">
        <v>2854</v>
      </c>
      <c r="C981" t="s">
        <v>2710</v>
      </c>
      <c r="D981" s="31" cm="1">
        <f t="array" aca="1" ref="D981" ca="1">_FV(A981,"Last trade time",TRUE)</f>
        <v>45824.840281238285</v>
      </c>
      <c r="E981" s="23" cm="1">
        <f t="array" aca="1" ref="E981" ca="1">_FV(A981,"Price")</f>
        <v>26.889399999999998</v>
      </c>
      <c r="F981" s="27" cm="1">
        <f t="array" aca="1" ref="F981" ca="1">_FV(A981,"Change (%)",TRUE)</f>
        <v>4.0850000000000001E-3</v>
      </c>
      <c r="G981" s="26" cm="1">
        <f t="array" aca="1" ref="G981" ca="1">_FV(A981,"Change")</f>
        <v>0.1094</v>
      </c>
      <c r="H981" s="23" cm="1">
        <f t="array" aca="1" ref="H981" ca="1">_FV(A981,"Open")</f>
        <v>26.85</v>
      </c>
      <c r="I981" s="23" cm="1">
        <f t="array" aca="1" ref="I981" ca="1">_FV(A981,"Low")</f>
        <v>26.85</v>
      </c>
      <c r="J981" s="23" cm="1">
        <f t="array" aca="1" ref="J981" ca="1">_FV(A981,"High")</f>
        <v>26.889399999999998</v>
      </c>
      <c r="K981" s="23" cm="1">
        <f t="array" aca="1" ref="K981" ca="1">_FV(A981,"Previous close",TRUE)</f>
        <v>26.78</v>
      </c>
      <c r="L981" s="26"/>
      <c r="M981" s="23" cm="1">
        <f t="array" aca="1" ref="M981" ca="1">_FV(A981,"52 week low",TRUE)</f>
        <v>24.98</v>
      </c>
      <c r="N981" s="23" cm="1">
        <f t="array" aca="1" ref="N981" ca="1">_FV(A981,"52 week high",TRUE)</f>
        <v>26.889399999999998</v>
      </c>
      <c r="O981" s="8" cm="1">
        <f t="array" aca="1" ref="O981" ca="1">_FV(A981,"Volume")</f>
        <v>430</v>
      </c>
      <c r="P981" s="7" cm="1">
        <f t="array" aca="1" ref="P981" ca="1">_FV(A981,"Volume average",TRUE)</f>
        <v>9918</v>
      </c>
      <c r="Q981" t="s">
        <v>923</v>
      </c>
      <c r="S981" t="s">
        <v>2006</v>
      </c>
      <c r="T981" s="25" cm="1">
        <f t="array" aca="1" ref="T981" ca="1">_FV(A981,"Expense ratio",TRUE)</f>
        <v>7.9000000000000008E-3</v>
      </c>
      <c r="U981" s="24" cm="1">
        <f t="array" aca="1" ref="U981" ca="1">_FV(A981,"Market cap",TRUE)</f>
        <v>47423983.549999997</v>
      </c>
      <c r="V981" s="4">
        <v>47423984</v>
      </c>
      <c r="W981" s="4">
        <v>47423984</v>
      </c>
      <c r="X981" t="s">
        <v>2855</v>
      </c>
      <c r="Y981" t="s">
        <v>2811</v>
      </c>
      <c r="Z981" s="5">
        <v>26.8202</v>
      </c>
      <c r="AA981" s="19">
        <v>24.549498</v>
      </c>
      <c r="AB981" s="4">
        <v>0</v>
      </c>
      <c r="AC981" s="4">
        <v>8698</v>
      </c>
      <c r="AE981" s="5">
        <v>2.1947882373478889</v>
      </c>
      <c r="AF981" s="5">
        <v>6.7122918616096428</v>
      </c>
      <c r="AI981" s="4">
        <v>8698</v>
      </c>
      <c r="AJ981" s="5">
        <v>233182.07260000001</v>
      </c>
      <c r="AL981" s="5">
        <v>26.838999999999999</v>
      </c>
      <c r="AM981" s="5">
        <v>24.98</v>
      </c>
      <c r="AN981" t="s">
        <v>47</v>
      </c>
      <c r="AO981" t="str" cm="1">
        <f t="array" aca="1" ref="AO981" ca="1">_FV(A981,"Currency")</f>
        <v>USD</v>
      </c>
      <c r="AP981" t="str" cm="1">
        <f t="array" aca="1" ref="AP981" ca="1">_FV(A981,"Exchange")</f>
        <v>CBOE BZX Exchange</v>
      </c>
      <c r="AQ981" s="6" t="str" cm="1">
        <f t="array" aca="1" ref="AQ981" ca="1">_FV(A981,"Exchange abbreviation",TRUE)</f>
        <v>BATS</v>
      </c>
      <c r="AR981" t="str" cm="1">
        <f t="array" aca="1" ref="AR981" ca="1">_FV(A981,"Instrument type",TRUE)</f>
        <v>ETF</v>
      </c>
    </row>
    <row r="982" spans="1:44" ht="18.75" customHeight="1" x14ac:dyDescent="0.25">
      <c r="A982" t="e" vm="995">
        <v>#VALUE!</v>
      </c>
      <c r="B982" t="s">
        <v>2856</v>
      </c>
      <c r="C982" t="s">
        <v>2857</v>
      </c>
      <c r="D982" s="31" cm="1">
        <f t="array" aca="1" ref="D982" ca="1">_FV(A982,"Last trade time",TRUE)</f>
        <v>45824.840332303123</v>
      </c>
      <c r="E982" s="23" cm="1">
        <f t="array" aca="1" ref="E982" ca="1">_FV(A982,"Price")</f>
        <v>37.29</v>
      </c>
      <c r="F982" s="27" cm="1">
        <f t="array" aca="1" ref="F982" ca="1">_FV(A982,"Change (%)",TRUE)</f>
        <v>5.1209999999999997E-3</v>
      </c>
      <c r="G982" s="26" cm="1">
        <f t="array" aca="1" ref="G982" ca="1">_FV(A982,"Change")</f>
        <v>0.19</v>
      </c>
      <c r="H982" s="23" cm="1">
        <f t="array" aca="1" ref="H982" ca="1">_FV(A982,"Open")</f>
        <v>37.22</v>
      </c>
      <c r="I982" s="23" cm="1">
        <f t="array" aca="1" ref="I982" ca="1">_FV(A982,"Low")</f>
        <v>37.22</v>
      </c>
      <c r="J982" s="23" cm="1">
        <f t="array" aca="1" ref="J982" ca="1">_FV(A982,"High")</f>
        <v>37.389299999999999</v>
      </c>
      <c r="K982" s="23" cm="1">
        <f t="array" aca="1" ref="K982" ca="1">_FV(A982,"Previous close",TRUE)</f>
        <v>37.1</v>
      </c>
      <c r="L982" s="26"/>
      <c r="M982" s="23" cm="1">
        <f t="array" aca="1" ref="M982" ca="1">_FV(A982,"52 week low",TRUE)</f>
        <v>32.700000000000003</v>
      </c>
      <c r="N982" s="23" cm="1">
        <f t="array" aca="1" ref="N982" ca="1">_FV(A982,"52 week high",TRUE)</f>
        <v>37.42</v>
      </c>
      <c r="O982" s="8" cm="1">
        <f t="array" aca="1" ref="O982" ca="1">_FV(A982,"Volume")</f>
        <v>6032</v>
      </c>
      <c r="P982" s="7" cm="1">
        <f t="array" aca="1" ref="P982" ca="1">_FV(A982,"Volume average",TRUE)</f>
        <v>40653</v>
      </c>
      <c r="Q982" t="s">
        <v>864</v>
      </c>
      <c r="T982" s="25" cm="1">
        <f t="array" aca="1" ref="T982" ca="1">_FV(A982,"Expense ratio",TRUE)</f>
        <v>7.9000000000000008E-3</v>
      </c>
      <c r="U982" s="24" cm="1">
        <f t="array" aca="1" ref="U982" ca="1">_FV(A982,"Market cap",TRUE)</f>
        <v>616067094.74000001</v>
      </c>
      <c r="V982" s="16"/>
      <c r="W982" s="16"/>
      <c r="Z982" s="18"/>
      <c r="AA982" s="20"/>
      <c r="AB982" s="20"/>
      <c r="AC982" s="21">
        <v>50039</v>
      </c>
      <c r="AE982" s="18"/>
      <c r="AF982" s="20"/>
      <c r="AI982" s="21"/>
      <c r="AJ982" s="18"/>
      <c r="AL982" s="18"/>
      <c r="AM982" s="18"/>
      <c r="AN982" t="s">
        <v>73</v>
      </c>
      <c r="AO982" t="str" cm="1">
        <f t="array" aca="1" ref="AO982" ca="1">_FV(A982,"Currency")</f>
        <v>USD</v>
      </c>
      <c r="AP982" t="str" cm="1">
        <f t="array" aca="1" ref="AP982" ca="1">_FV(A982,"Exchange")</f>
        <v>CBOE BZX Exchange</v>
      </c>
      <c r="AQ982" s="6" t="str" cm="1">
        <f t="array" aca="1" ref="AQ982" ca="1">_FV(A982,"Exchange abbreviation",TRUE)</f>
        <v>BATS</v>
      </c>
      <c r="AR982" t="str" cm="1">
        <f t="array" aca="1" ref="AR982" ca="1">_FV(A982,"Instrument type",TRUE)</f>
        <v>ETF</v>
      </c>
    </row>
    <row r="983" spans="1:44" ht="18.75" customHeight="1" x14ac:dyDescent="0.25">
      <c r="A983" t="e" vm="996">
        <v>#VALUE!</v>
      </c>
      <c r="B983" t="s">
        <v>2858</v>
      </c>
      <c r="C983" t="s">
        <v>2859</v>
      </c>
      <c r="D983" s="31" cm="1">
        <f t="array" aca="1" ref="D983" ca="1">_FV(A983,"Last trade time",TRUE)</f>
        <v>45824.840346435158</v>
      </c>
      <c r="E983" s="23" cm="1">
        <f t="array" aca="1" ref="E983" ca="1">_FV(A983,"Price")</f>
        <v>35.83</v>
      </c>
      <c r="F983" s="27" cm="1">
        <f t="array" aca="1" ref="F983" ca="1">_FV(A983,"Change (%)",TRUE)</f>
        <v>5.8960000000000002E-3</v>
      </c>
      <c r="G983" s="26" cm="1">
        <f t="array" aca="1" ref="G983" ca="1">_FV(A983,"Change")</f>
        <v>0.21</v>
      </c>
      <c r="H983" s="23" cm="1">
        <f t="array" aca="1" ref="H983" ca="1">_FV(A983,"Open")</f>
        <v>35.85</v>
      </c>
      <c r="I983" s="23" cm="1">
        <f t="array" aca="1" ref="I983" ca="1">_FV(A983,"Low")</f>
        <v>35.72</v>
      </c>
      <c r="J983" s="23" cm="1">
        <f t="array" aca="1" ref="J983" ca="1">_FV(A983,"High")</f>
        <v>35.85</v>
      </c>
      <c r="K983" s="23" cm="1">
        <f t="array" aca="1" ref="K983" ca="1">_FV(A983,"Previous close",TRUE)</f>
        <v>35.619999999999997</v>
      </c>
      <c r="L983" s="26"/>
      <c r="M983" s="23" cm="1">
        <f t="array" aca="1" ref="M983" ca="1">_FV(A983,"52 week low",TRUE)</f>
        <v>32.4</v>
      </c>
      <c r="N983" s="23" cm="1">
        <f t="array" aca="1" ref="N983" ca="1">_FV(A983,"52 week high",TRUE)</f>
        <v>36.009900000000002</v>
      </c>
      <c r="O983" s="8" cm="1">
        <f t="array" aca="1" ref="O983" ca="1">_FV(A983,"Volume")</f>
        <v>12786</v>
      </c>
      <c r="P983" s="7" cm="1">
        <f t="array" aca="1" ref="P983" ca="1">_FV(A983,"Volume average",TRUE)</f>
        <v>43325</v>
      </c>
      <c r="Q983" t="s">
        <v>923</v>
      </c>
      <c r="S983" t="s">
        <v>2006</v>
      </c>
      <c r="T983" s="25" cm="1">
        <f t="array" aca="1" ref="T983" ca="1">_FV(A983,"Expense ratio",TRUE)</f>
        <v>7.9000000000000008E-3</v>
      </c>
      <c r="U983" s="24" cm="1">
        <f t="array" aca="1" ref="U983" ca="1">_FV(A983,"Market cap",TRUE)</f>
        <v>402619371.81</v>
      </c>
      <c r="V983" s="4">
        <v>402619360</v>
      </c>
      <c r="W983" s="4">
        <v>402619360</v>
      </c>
      <c r="Y983" t="s">
        <v>2860</v>
      </c>
      <c r="Z983" s="5">
        <v>35.643799999999999</v>
      </c>
      <c r="AA983" s="5">
        <v>24.684027</v>
      </c>
      <c r="AB983" s="4">
        <v>0</v>
      </c>
      <c r="AC983" s="4">
        <v>164860</v>
      </c>
      <c r="AE983" s="5">
        <v>1.767385688491929</v>
      </c>
      <c r="AF983" s="5">
        <v>4.9382724355383933</v>
      </c>
      <c r="AI983" s="4">
        <v>164860</v>
      </c>
      <c r="AJ983" s="5">
        <v>5880556.2000000002</v>
      </c>
      <c r="AL983" s="5">
        <v>36.01</v>
      </c>
      <c r="AM983" s="5">
        <v>32.4</v>
      </c>
      <c r="AN983" t="s">
        <v>90</v>
      </c>
      <c r="AO983" t="str" cm="1">
        <f t="array" aca="1" ref="AO983" ca="1">_FV(A983,"Currency")</f>
        <v>USD</v>
      </c>
      <c r="AP983" t="str" cm="1">
        <f t="array" aca="1" ref="AP983" ca="1">_FV(A983,"Exchange")</f>
        <v>CBOE BZX Exchange</v>
      </c>
      <c r="AQ983" s="6" t="str" cm="1">
        <f t="array" aca="1" ref="AQ983" ca="1">_FV(A983,"Exchange abbreviation",TRUE)</f>
        <v>BATS</v>
      </c>
      <c r="AR983" t="str" cm="1">
        <f t="array" aca="1" ref="AR983" ca="1">_FV(A983,"Instrument type",TRUE)</f>
        <v>ETF</v>
      </c>
    </row>
    <row r="984" spans="1:44" ht="18.75" customHeight="1" x14ac:dyDescent="0.25">
      <c r="A984" t="e" vm="997">
        <v>#VALUE!</v>
      </c>
      <c r="B984" t="s">
        <v>2861</v>
      </c>
      <c r="C984" t="s">
        <v>2862</v>
      </c>
      <c r="D984" s="31" cm="1">
        <f t="array" aca="1" ref="D984" ca="1">_FV(A984,"Last trade time",TRUE)</f>
        <v>45824.840324675781</v>
      </c>
      <c r="E984" s="23" cm="1">
        <f t="array" aca="1" ref="E984" ca="1">_FV(A984,"Price")</f>
        <v>26.862400000000001</v>
      </c>
      <c r="F984" s="27" cm="1">
        <f t="array" aca="1" ref="F984" ca="1">_FV(A984,"Change (%)",TRUE)</f>
        <v>7.8639999999999995E-3</v>
      </c>
      <c r="G984" s="26" cm="1">
        <f t="array" aca="1" ref="G984" ca="1">_FV(A984,"Change")</f>
        <v>0.20960000000000001</v>
      </c>
      <c r="H984" s="23" cm="1">
        <f t="array" aca="1" ref="H984" ca="1">_FV(A984,"Open")</f>
        <v>26.862400000000001</v>
      </c>
      <c r="I984" s="23" cm="1">
        <f t="array" aca="1" ref="I984" ca="1">_FV(A984,"Low")</f>
        <v>26.862400000000001</v>
      </c>
      <c r="J984" s="23" cm="1">
        <f t="array" aca="1" ref="J984" ca="1">_FV(A984,"High")</f>
        <v>26.862400000000001</v>
      </c>
      <c r="K984" s="23" cm="1">
        <f t="array" aca="1" ref="K984" ca="1">_FV(A984,"Previous close",TRUE)</f>
        <v>26.652799999999999</v>
      </c>
      <c r="L984" s="26"/>
      <c r="M984" s="23" cm="1">
        <f t="array" aca="1" ref="M984" ca="1">_FV(A984,"52 week low",TRUE)</f>
        <v>23.1724</v>
      </c>
      <c r="N984" s="23" cm="1">
        <f t="array" aca="1" ref="N984" ca="1">_FV(A984,"52 week high",TRUE)</f>
        <v>26.9</v>
      </c>
      <c r="O984" s="8" cm="1">
        <f t="array" aca="1" ref="O984" ca="1">_FV(A984,"Volume")</f>
        <v>23</v>
      </c>
      <c r="P984" s="7" cm="1">
        <f t="array" aca="1" ref="P984" ca="1">_FV(A984,"Volume average",TRUE)</f>
        <v>4214</v>
      </c>
      <c r="Q984" t="s">
        <v>923</v>
      </c>
      <c r="S984" t="s">
        <v>2006</v>
      </c>
      <c r="T984" s="25" cm="1">
        <f t="array" aca="1" ref="T984" ca="1">_FV(A984,"Expense ratio",TRUE)</f>
        <v>7.9000000000000008E-3</v>
      </c>
      <c r="U984" s="24" cm="1">
        <f t="array" aca="1" ref="U984" ca="1">_FV(A984,"Market cap",TRUE)</f>
        <v>29728161</v>
      </c>
      <c r="V984" s="4">
        <v>29728160</v>
      </c>
      <c r="W984" s="4">
        <v>29728160</v>
      </c>
      <c r="Y984" t="s">
        <v>614</v>
      </c>
      <c r="Z984" s="5">
        <v>26.7197</v>
      </c>
      <c r="AA984" s="20"/>
      <c r="AB984" s="20"/>
      <c r="AC984" s="4">
        <v>10384</v>
      </c>
      <c r="AE984" s="5">
        <v>4.2663418441934109</v>
      </c>
      <c r="AF984" s="20"/>
      <c r="AI984" s="4">
        <v>10384</v>
      </c>
      <c r="AJ984" s="5">
        <v>277598.58720000001</v>
      </c>
      <c r="AL984" s="5">
        <v>26.760999999999999</v>
      </c>
      <c r="AM984" s="5">
        <v>23.172000000000001</v>
      </c>
      <c r="AN984" t="s">
        <v>47</v>
      </c>
      <c r="AO984" t="str" cm="1">
        <f t="array" aca="1" ref="AO984" ca="1">_FV(A984,"Currency")</f>
        <v>USD</v>
      </c>
      <c r="AP984" t="str" cm="1">
        <f t="array" aca="1" ref="AP984" ca="1">_FV(A984,"Exchange")</f>
        <v>CBOE BZX Exchange</v>
      </c>
      <c r="AQ984" s="6" t="str" cm="1">
        <f t="array" aca="1" ref="AQ984" ca="1">_FV(A984,"Exchange abbreviation",TRUE)</f>
        <v>BATS</v>
      </c>
      <c r="AR984" t="str" cm="1">
        <f t="array" aca="1" ref="AR984" ca="1">_FV(A984,"Instrument type",TRUE)</f>
        <v>ETF</v>
      </c>
    </row>
    <row r="985" spans="1:44" ht="18.75" customHeight="1" x14ac:dyDescent="0.25">
      <c r="A985" t="e" vm="998">
        <v>#VALUE!</v>
      </c>
      <c r="B985" t="s">
        <v>2863</v>
      </c>
      <c r="C985" t="s">
        <v>2864</v>
      </c>
      <c r="D985" s="31" cm="1">
        <f t="array" aca="1" ref="D985" ca="1">_FV(A985,"Last trade time",TRUE)</f>
        <v>45824.840324675781</v>
      </c>
      <c r="E985" s="23" cm="1">
        <f t="array" aca="1" ref="E985" ca="1">_FV(A985,"Price")</f>
        <v>29.15</v>
      </c>
      <c r="F985" s="27" cm="1">
        <f t="array" aca="1" ref="F985" ca="1">_FV(A985,"Change (%)",TRUE)</f>
        <v>7.6049999999999998E-3</v>
      </c>
      <c r="G985" s="26" cm="1">
        <f t="array" aca="1" ref="G985" ca="1">_FV(A985,"Change")</f>
        <v>0.22</v>
      </c>
      <c r="H985" s="23" cm="1">
        <f t="array" aca="1" ref="H985" ca="1">_FV(A985,"Open")</f>
        <v>29.05</v>
      </c>
      <c r="I985" s="23" cm="1">
        <f t="array" aca="1" ref="I985" ca="1">_FV(A985,"Low")</f>
        <v>29.05</v>
      </c>
      <c r="J985" s="23" cm="1">
        <f t="array" aca="1" ref="J985" ca="1">_FV(A985,"High")</f>
        <v>29.17</v>
      </c>
      <c r="K985" s="23" cm="1">
        <f t="array" aca="1" ref="K985" ca="1">_FV(A985,"Previous close",TRUE)</f>
        <v>28.93</v>
      </c>
      <c r="L985" s="26"/>
      <c r="M985" s="23" cm="1">
        <f t="array" aca="1" ref="M985" ca="1">_FV(A985,"52 week low",TRUE)</f>
        <v>24.19</v>
      </c>
      <c r="N985" s="23" cm="1">
        <f t="array" aca="1" ref="N985" ca="1">_FV(A985,"52 week high",TRUE)</f>
        <v>29.19</v>
      </c>
      <c r="O985" s="8" cm="1">
        <f t="array" aca="1" ref="O985" ca="1">_FV(A985,"Volume")</f>
        <v>28340</v>
      </c>
      <c r="P985" s="7" cm="1">
        <f t="array" aca="1" ref="P985" ca="1">_FV(A985,"Volume average",TRUE)</f>
        <v>53285</v>
      </c>
      <c r="Q985" t="s">
        <v>923</v>
      </c>
      <c r="S985" t="s">
        <v>2006</v>
      </c>
      <c r="T985" s="25" cm="1">
        <f t="array" aca="1" ref="T985" ca="1">_FV(A985,"Expense ratio",TRUE)</f>
        <v>7.9000000000000008E-3</v>
      </c>
      <c r="U985" s="24" cm="1">
        <f t="array" aca="1" ref="U985" ca="1">_FV(A985,"Market cap",TRUE)</f>
        <v>43021942.829999998</v>
      </c>
      <c r="V985" s="4">
        <v>43021944</v>
      </c>
      <c r="W985" s="4">
        <v>43021944</v>
      </c>
      <c r="Y985" t="s">
        <v>2416</v>
      </c>
      <c r="Z985" s="5">
        <v>28.9666</v>
      </c>
      <c r="AA985" s="19">
        <v>30.775423</v>
      </c>
      <c r="AB985" s="4">
        <v>0</v>
      </c>
      <c r="AC985" s="4">
        <v>32342</v>
      </c>
      <c r="AE985" s="5">
        <v>6.5751325127278548</v>
      </c>
      <c r="AF985" s="5">
        <v>14.15650939153554</v>
      </c>
      <c r="AI985" s="4">
        <v>32342</v>
      </c>
      <c r="AJ985" s="5">
        <v>938238.18579999998</v>
      </c>
      <c r="AL985" s="5">
        <v>29.19</v>
      </c>
      <c r="AM985" s="5">
        <v>24.19</v>
      </c>
      <c r="AN985" t="s">
        <v>47</v>
      </c>
      <c r="AO985" t="str" cm="1">
        <f t="array" aca="1" ref="AO985" ca="1">_FV(A985,"Currency")</f>
        <v>USD</v>
      </c>
      <c r="AP985" t="str" cm="1">
        <f t="array" aca="1" ref="AP985" ca="1">_FV(A985,"Exchange")</f>
        <v>CBOE BZX Exchange</v>
      </c>
      <c r="AQ985" s="6" t="str" cm="1">
        <f t="array" aca="1" ref="AQ985" ca="1">_FV(A985,"Exchange abbreviation",TRUE)</f>
        <v>BATS</v>
      </c>
      <c r="AR985" t="str" cm="1">
        <f t="array" aca="1" ref="AR985" ca="1">_FV(A985,"Instrument type",TRUE)</f>
        <v>ETF</v>
      </c>
    </row>
    <row r="986" spans="1:44" ht="18.75" customHeight="1" x14ac:dyDescent="0.25">
      <c r="A986" t="e" vm="999">
        <v>#VALUE!</v>
      </c>
      <c r="B986" t="s">
        <v>2865</v>
      </c>
      <c r="C986" t="s">
        <v>2866</v>
      </c>
      <c r="D986" s="31" cm="1">
        <f t="array" aca="1" ref="D986" ca="1">_FV(A986,"Last trade time",TRUE)</f>
        <v>45824.840306758597</v>
      </c>
      <c r="E986" s="23" cm="1">
        <f t="array" aca="1" ref="E986" ca="1">_FV(A986,"Price")</f>
        <v>23.85</v>
      </c>
      <c r="F986" s="27" cm="1">
        <f t="array" aca="1" ref="F986" ca="1">_FV(A986,"Change (%)",TRUE)</f>
        <v>2.9230000000000003E-3</v>
      </c>
      <c r="G986" s="26" cm="1">
        <f t="array" aca="1" ref="G986" ca="1">_FV(A986,"Change")</f>
        <v>6.9500000000000006E-2</v>
      </c>
      <c r="H986" s="23" cm="1">
        <f t="array" aca="1" ref="H986" ca="1">_FV(A986,"Open")</f>
        <v>23.84</v>
      </c>
      <c r="I986" s="23" cm="1">
        <f t="array" aca="1" ref="I986" ca="1">_FV(A986,"Low")</f>
        <v>23.83</v>
      </c>
      <c r="J986" s="23" cm="1">
        <f t="array" aca="1" ref="J986" ca="1">_FV(A986,"High")</f>
        <v>23.85</v>
      </c>
      <c r="K986" s="23" cm="1">
        <f t="array" aca="1" ref="K986" ca="1">_FV(A986,"Previous close",TRUE)</f>
        <v>23.7805</v>
      </c>
      <c r="L986" s="26"/>
      <c r="M986" s="23" cm="1">
        <f t="array" aca="1" ref="M986" ca="1">_FV(A986,"52 week low",TRUE)</f>
        <v>22</v>
      </c>
      <c r="N986" s="23" cm="1">
        <f t="array" aca="1" ref="N986" ca="1">_FV(A986,"52 week high",TRUE)</f>
        <v>25.65</v>
      </c>
      <c r="O986" s="8" cm="1">
        <f t="array" aca="1" ref="O986" ca="1">_FV(A986,"Volume")</f>
        <v>2163</v>
      </c>
      <c r="P986" s="7" cm="1">
        <f t="array" aca="1" ref="P986" ca="1">_FV(A986,"Volume average",TRUE)</f>
        <v>8180</v>
      </c>
      <c r="Q986" t="s">
        <v>923</v>
      </c>
      <c r="S986" t="s">
        <v>2006</v>
      </c>
      <c r="T986" s="25" cm="1">
        <f t="array" aca="1" ref="T986" ca="1">_FV(A986,"Expense ratio",TRUE)</f>
        <v>7.9000000000000008E-3</v>
      </c>
      <c r="U986" s="24" cm="1">
        <f t="array" aca="1" ref="U986" ca="1">_FV(A986,"Market cap",TRUE)</f>
        <v>7706058.1699999999</v>
      </c>
      <c r="V986" s="4">
        <v>7706058</v>
      </c>
      <c r="W986" s="4">
        <v>7706058</v>
      </c>
      <c r="Y986" t="s">
        <v>2078</v>
      </c>
      <c r="Z986" s="5">
        <v>23.811399999999999</v>
      </c>
      <c r="AA986" s="20"/>
      <c r="AB986" s="5">
        <v>6.6000000000000003E-2</v>
      </c>
      <c r="AC986" s="4">
        <v>6666</v>
      </c>
      <c r="AE986" s="5">
        <v>2.6931909138537602</v>
      </c>
      <c r="AF986" s="5">
        <v>5.9373425782666578</v>
      </c>
      <c r="AI986" s="4">
        <v>6666</v>
      </c>
      <c r="AJ986" s="5">
        <v>158750.12340000001</v>
      </c>
      <c r="AL986" s="5">
        <v>25.65</v>
      </c>
      <c r="AM986" s="4">
        <v>22</v>
      </c>
      <c r="AN986" t="s">
        <v>47</v>
      </c>
      <c r="AO986" t="str" cm="1">
        <f t="array" aca="1" ref="AO986" ca="1">_FV(A986,"Currency")</f>
        <v>USD</v>
      </c>
      <c r="AP986" t="str" cm="1">
        <f t="array" aca="1" ref="AP986" ca="1">_FV(A986,"Exchange")</f>
        <v>CBOE BZX Exchange</v>
      </c>
      <c r="AQ986" s="6" t="str" cm="1">
        <f t="array" aca="1" ref="AQ986" ca="1">_FV(A986,"Exchange abbreviation",TRUE)</f>
        <v>BATS</v>
      </c>
      <c r="AR986" t="str" cm="1">
        <f t="array" aca="1" ref="AR986" ca="1">_FV(A986,"Instrument type",TRUE)</f>
        <v>ETF</v>
      </c>
    </row>
    <row r="987" spans="1:44" ht="18.75" customHeight="1" x14ac:dyDescent="0.25">
      <c r="A987" t="e" vm="1000">
        <v>#VALUE!</v>
      </c>
      <c r="B987" t="s">
        <v>2867</v>
      </c>
      <c r="C987" t="s">
        <v>2820</v>
      </c>
      <c r="D987" s="31" cm="1">
        <f t="array" aca="1" ref="D987" ca="1">_FV(A987,"Last trade time",TRUE)</f>
        <v>45824.840313078123</v>
      </c>
      <c r="E987" s="23" cm="1">
        <f t="array" aca="1" ref="E987" ca="1">_FV(A987,"Price")</f>
        <v>25.115500000000001</v>
      </c>
      <c r="F987" s="27" cm="1">
        <f t="array" aca="1" ref="F987" ca="1">_FV(A987,"Change (%)",TRUE)</f>
        <v>7.045E-3</v>
      </c>
      <c r="G987" s="26" cm="1">
        <f t="array" aca="1" ref="G987" ca="1">_FV(A987,"Change")</f>
        <v>0.1757</v>
      </c>
      <c r="H987" s="23" cm="1">
        <f t="array" aca="1" ref="H987" ca="1">_FV(A987,"Open")</f>
        <v>25.11</v>
      </c>
      <c r="I987" s="23" cm="1">
        <f t="array" aca="1" ref="I987" ca="1">_FV(A987,"Low")</f>
        <v>25.08</v>
      </c>
      <c r="J987" s="23" cm="1">
        <f t="array" aca="1" ref="J987" ca="1">_FV(A987,"High")</f>
        <v>25.115500000000001</v>
      </c>
      <c r="K987" s="23" cm="1">
        <f t="array" aca="1" ref="K987" ca="1">_FV(A987,"Previous close",TRUE)</f>
        <v>24.939800000000002</v>
      </c>
      <c r="L987" s="26"/>
      <c r="M987" s="23" cm="1">
        <f t="array" aca="1" ref="M987" ca="1">_FV(A987,"52 week low",TRUE)</f>
        <v>22.4163</v>
      </c>
      <c r="N987" s="23" cm="1">
        <f t="array" aca="1" ref="N987" ca="1">_FV(A987,"52 week high",TRUE)</f>
        <v>26.46</v>
      </c>
      <c r="O987" s="8" cm="1">
        <f t="array" aca="1" ref="O987" ca="1">_FV(A987,"Volume")</f>
        <v>1100</v>
      </c>
      <c r="P987" s="7" cm="1">
        <f t="array" aca="1" ref="P987" ca="1">_FV(A987,"Volume average",TRUE)</f>
        <v>3804</v>
      </c>
      <c r="Q987" t="s">
        <v>923</v>
      </c>
      <c r="S987" t="s">
        <v>2006</v>
      </c>
      <c r="T987" s="25" cm="1">
        <f t="array" aca="1" ref="T987" ca="1">_FV(A987,"Expense ratio",TRUE)</f>
        <v>7.9000000000000008E-3</v>
      </c>
      <c r="U987" s="24" cm="1">
        <f t="array" aca="1" ref="U987" ca="1">_FV(A987,"Market cap",TRUE)</f>
        <v>17933303.390000001</v>
      </c>
      <c r="V987" s="4">
        <v>17933304</v>
      </c>
      <c r="W987" s="4">
        <v>17933304</v>
      </c>
      <c r="Y987" t="s">
        <v>2793</v>
      </c>
      <c r="Z987" s="5">
        <v>25.243400000000001</v>
      </c>
      <c r="AA987" s="5">
        <v>16.128164000000002</v>
      </c>
      <c r="AB987" s="20"/>
      <c r="AC987" s="4">
        <v>2761</v>
      </c>
      <c r="AE987" s="5">
        <v>-0.74644665092620244</v>
      </c>
      <c r="AF987" s="20"/>
      <c r="AI987" s="4">
        <v>2761</v>
      </c>
      <c r="AJ987" s="5">
        <v>69499.892000000007</v>
      </c>
      <c r="AL987" s="5">
        <v>26.46</v>
      </c>
      <c r="AM987" s="5">
        <v>22.416</v>
      </c>
      <c r="AN987" t="s">
        <v>47</v>
      </c>
      <c r="AO987" t="str" cm="1">
        <f t="array" aca="1" ref="AO987" ca="1">_FV(A987,"Currency")</f>
        <v>USD</v>
      </c>
      <c r="AP987" t="str" cm="1">
        <f t="array" aca="1" ref="AP987" ca="1">_FV(A987,"Exchange")</f>
        <v>CBOE BZX Exchange</v>
      </c>
      <c r="AQ987" s="6" t="str" cm="1">
        <f t="array" aca="1" ref="AQ987" ca="1">_FV(A987,"Exchange abbreviation",TRUE)</f>
        <v>BATS</v>
      </c>
      <c r="AR987" t="str" cm="1">
        <f t="array" aca="1" ref="AR987" ca="1">_FV(A987,"Instrument type",TRUE)</f>
        <v>ETF</v>
      </c>
    </row>
    <row r="988" spans="1:44" ht="18.75" customHeight="1" x14ac:dyDescent="0.25">
      <c r="A988" t="e" vm="1001">
        <v>#VALUE!</v>
      </c>
      <c r="B988" t="s">
        <v>2868</v>
      </c>
      <c r="C988" t="s">
        <v>2869</v>
      </c>
      <c r="D988" s="31" cm="1">
        <f t="array" aca="1" ref="D988" ca="1">_FV(A988,"Last trade time",TRUE)</f>
        <v>45824.840330173436</v>
      </c>
      <c r="E988" s="23" cm="1">
        <f t="array" aca="1" ref="E988" ca="1">_FV(A988,"Price")</f>
        <v>39.79</v>
      </c>
      <c r="F988" s="27" cm="1">
        <f t="array" aca="1" ref="F988" ca="1">_FV(A988,"Change (%)",TRUE)</f>
        <v>9.130000000000001E-3</v>
      </c>
      <c r="G988" s="26" cm="1">
        <f t="array" aca="1" ref="G988" ca="1">_FV(A988,"Change")</f>
        <v>0.36</v>
      </c>
      <c r="H988" s="23" cm="1">
        <f t="array" aca="1" ref="H988" ca="1">_FV(A988,"Open")</f>
        <v>39.74</v>
      </c>
      <c r="I988" s="23" cm="1">
        <f t="array" aca="1" ref="I988" ca="1">_FV(A988,"Low")</f>
        <v>39.69</v>
      </c>
      <c r="J988" s="23" cm="1">
        <f t="array" aca="1" ref="J988" ca="1">_FV(A988,"High")</f>
        <v>39.805</v>
      </c>
      <c r="K988" s="23" cm="1">
        <f t="array" aca="1" ref="K988" ca="1">_FV(A988,"Previous close",TRUE)</f>
        <v>39.43</v>
      </c>
      <c r="L988" s="26"/>
      <c r="M988" s="23" cm="1">
        <f t="array" aca="1" ref="M988" ca="1">_FV(A988,"52 week low",TRUE)</f>
        <v>34.78</v>
      </c>
      <c r="N988" s="23" cm="1">
        <f t="array" aca="1" ref="N988" ca="1">_FV(A988,"52 week high",TRUE)</f>
        <v>39.840000000000003</v>
      </c>
      <c r="O988" s="8" cm="1">
        <f t="array" aca="1" ref="O988" ca="1">_FV(A988,"Volume")</f>
        <v>23937</v>
      </c>
      <c r="P988" s="7" cm="1">
        <f t="array" aca="1" ref="P988" ca="1">_FV(A988,"Volume average",TRUE)</f>
        <v>28405</v>
      </c>
      <c r="Q988" t="s">
        <v>923</v>
      </c>
      <c r="S988" t="s">
        <v>2006</v>
      </c>
      <c r="T988" s="25" cm="1">
        <f t="array" aca="1" ref="T988" ca="1">_FV(A988,"Expense ratio",TRUE)</f>
        <v>7.9000000000000008E-3</v>
      </c>
      <c r="U988" s="24" cm="1">
        <f t="array" aca="1" ref="U988" ca="1">_FV(A988,"Market cap",TRUE)</f>
        <v>778263142.19000006</v>
      </c>
      <c r="V988" s="4">
        <v>778263168</v>
      </c>
      <c r="W988" s="4">
        <v>778263168</v>
      </c>
      <c r="Y988" t="s">
        <v>2699</v>
      </c>
      <c r="Z988" s="5">
        <v>39.5824</v>
      </c>
      <c r="AA988" s="5">
        <v>24.635131999999999</v>
      </c>
      <c r="AB988" s="4">
        <v>0</v>
      </c>
      <c r="AC988" s="4">
        <v>69368</v>
      </c>
      <c r="AE988" s="5">
        <v>2.9388843841178902</v>
      </c>
      <c r="AF988" s="5">
        <v>9.4579701274178483</v>
      </c>
      <c r="AI988" s="4">
        <v>69368</v>
      </c>
      <c r="AJ988" s="5">
        <v>2743504.4</v>
      </c>
      <c r="AL988" s="5">
        <v>39.67</v>
      </c>
      <c r="AM988" s="5">
        <v>34.78</v>
      </c>
      <c r="AN988" t="s">
        <v>90</v>
      </c>
      <c r="AO988" t="str" cm="1">
        <f t="array" aca="1" ref="AO988" ca="1">_FV(A988,"Currency")</f>
        <v>USD</v>
      </c>
      <c r="AP988" t="str" cm="1">
        <f t="array" aca="1" ref="AP988" ca="1">_FV(A988,"Exchange")</f>
        <v>CBOE BZX Exchange</v>
      </c>
      <c r="AQ988" s="6" t="str" cm="1">
        <f t="array" aca="1" ref="AQ988" ca="1">_FV(A988,"Exchange abbreviation",TRUE)</f>
        <v>BATS</v>
      </c>
      <c r="AR988" t="str" cm="1">
        <f t="array" aca="1" ref="AR988" ca="1">_FV(A988,"Instrument type",TRUE)</f>
        <v>ETF</v>
      </c>
    </row>
    <row r="989" spans="1:44" ht="18.75" customHeight="1" x14ac:dyDescent="0.25">
      <c r="A989" t="e" vm="1002">
        <v>#VALUE!</v>
      </c>
      <c r="B989" t="s">
        <v>2870</v>
      </c>
      <c r="C989" t="s">
        <v>2871</v>
      </c>
      <c r="D989" s="31" cm="1">
        <f t="array" aca="1" ref="D989" ca="1">_FV(A989,"Last trade time",TRUE)</f>
        <v>45824.840351075778</v>
      </c>
      <c r="E989" s="23" cm="1">
        <f t="array" aca="1" ref="E989" ca="1">_FV(A989,"Price")</f>
        <v>34.786799999999999</v>
      </c>
      <c r="F989" s="27" cm="1">
        <f t="array" aca="1" ref="F989" ca="1">_FV(A989,"Change (%)",TRUE)</f>
        <v>3.2240000000000003E-3</v>
      </c>
      <c r="G989" s="26" cm="1">
        <f t="array" aca="1" ref="G989" ca="1">_FV(A989,"Change")</f>
        <v>0.1118</v>
      </c>
      <c r="H989" s="23" cm="1">
        <f t="array" aca="1" ref="H989" ca="1">_FV(A989,"Open")</f>
        <v>34.700099999999999</v>
      </c>
      <c r="I989" s="23" cm="1">
        <f t="array" aca="1" ref="I989" ca="1">_FV(A989,"Low")</f>
        <v>34.700099999999999</v>
      </c>
      <c r="J989" s="23" cm="1">
        <f t="array" aca="1" ref="J989" ca="1">_FV(A989,"High")</f>
        <v>34.82</v>
      </c>
      <c r="K989" s="23" cm="1">
        <f t="array" aca="1" ref="K989" ca="1">_FV(A989,"Previous close",TRUE)</f>
        <v>34.674999999999997</v>
      </c>
      <c r="L989" s="26"/>
      <c r="M989" s="23" cm="1">
        <f t="array" aca="1" ref="M989" ca="1">_FV(A989,"52 week low",TRUE)</f>
        <v>27.35</v>
      </c>
      <c r="N989" s="23" cm="1">
        <f t="array" aca="1" ref="N989" ca="1">_FV(A989,"52 week high",TRUE)</f>
        <v>36.729999999999997</v>
      </c>
      <c r="O989" s="8" cm="1">
        <f t="array" aca="1" ref="O989" ca="1">_FV(A989,"Volume")</f>
        <v>5936</v>
      </c>
      <c r="P989" s="7" cm="1">
        <f t="array" aca="1" ref="P989" ca="1">_FV(A989,"Volume average",TRUE)</f>
        <v>5265</v>
      </c>
      <c r="Q989" t="s">
        <v>85</v>
      </c>
      <c r="S989" t="s">
        <v>2006</v>
      </c>
      <c r="T989" s="25" cm="1">
        <f t="array" aca="1" ref="T989" ca="1">_FV(A989,"Expense ratio",TRUE)</f>
        <v>7.9000000000000008E-3</v>
      </c>
      <c r="U989" s="24" cm="1">
        <f t="array" aca="1" ref="U989" ca="1">_FV(A989,"Market cap",TRUE)</f>
        <v>38664229.25</v>
      </c>
      <c r="V989" s="4">
        <v>38664228</v>
      </c>
      <c r="W989" s="4">
        <v>38664228</v>
      </c>
      <c r="Y989" t="s">
        <v>2040</v>
      </c>
      <c r="Z989" s="5">
        <v>34.6708</v>
      </c>
      <c r="AA989" s="5">
        <v>30.681988</v>
      </c>
      <c r="AB989" s="4">
        <v>0</v>
      </c>
      <c r="AC989" s="4">
        <v>8987</v>
      </c>
      <c r="AE989" s="5">
        <v>-3.1711257782396363E-2</v>
      </c>
      <c r="AF989" s="5">
        <v>15.402787700536431</v>
      </c>
      <c r="AI989" s="4">
        <v>8987</v>
      </c>
      <c r="AJ989" s="5">
        <v>311669.15999999997</v>
      </c>
      <c r="AL989" s="5">
        <v>36.729999999999997</v>
      </c>
      <c r="AM989" s="5">
        <v>27.35</v>
      </c>
      <c r="AN989" t="s">
        <v>47</v>
      </c>
      <c r="AO989" t="str" cm="1">
        <f t="array" aca="1" ref="AO989" ca="1">_FV(A989,"Currency")</f>
        <v>USD</v>
      </c>
      <c r="AP989" t="str" cm="1">
        <f t="array" aca="1" ref="AP989" ca="1">_FV(A989,"Exchange")</f>
        <v>CBOE BZX Exchange</v>
      </c>
      <c r="AQ989" s="6" t="str" cm="1">
        <f t="array" aca="1" ref="AQ989" ca="1">_FV(A989,"Exchange abbreviation",TRUE)</f>
        <v>BATS</v>
      </c>
      <c r="AR989" t="str" cm="1">
        <f t="array" aca="1" ref="AR989" ca="1">_FV(A989,"Instrument type",TRUE)</f>
        <v>ETF</v>
      </c>
    </row>
    <row r="990" spans="1:44" ht="18.75" customHeight="1" x14ac:dyDescent="0.25">
      <c r="A990" t="e" vm="1003">
        <v>#VALUE!</v>
      </c>
      <c r="B990" t="s">
        <v>2872</v>
      </c>
      <c r="C990" t="s">
        <v>2873</v>
      </c>
      <c r="D990" s="31" cm="1">
        <f t="array" aca="1" ref="D990" ca="1">_FV(A990,"Last trade time",TRUE)</f>
        <v>45824.840350867969</v>
      </c>
      <c r="E990" s="23" cm="1">
        <f t="array" aca="1" ref="E990" ca="1">_FV(A990,"Price")</f>
        <v>35.783000000000001</v>
      </c>
      <c r="F990" s="27" cm="1">
        <f t="array" aca="1" ref="F990" ca="1">_FV(A990,"Change (%)",TRUE)</f>
        <v>-8.9349999999999998E-4</v>
      </c>
      <c r="G990" s="26" cm="1">
        <f t="array" aca="1" ref="G990" ca="1">_FV(A990,"Change")</f>
        <v>-3.2000000000000001E-2</v>
      </c>
      <c r="H990" s="23" cm="1">
        <f t="array" aca="1" ref="H990" ca="1">_FV(A990,"Open")</f>
        <v>35.81</v>
      </c>
      <c r="I990" s="23" cm="1">
        <f t="array" aca="1" ref="I990" ca="1">_FV(A990,"Low")</f>
        <v>35.7301</v>
      </c>
      <c r="J990" s="23" cm="1">
        <f t="array" aca="1" ref="J990" ca="1">_FV(A990,"High")</f>
        <v>35.819600000000001</v>
      </c>
      <c r="K990" s="23" cm="1">
        <f t="array" aca="1" ref="K990" ca="1">_FV(A990,"Previous close",TRUE)</f>
        <v>35.814999999999998</v>
      </c>
      <c r="L990" s="26"/>
      <c r="M990" s="23" cm="1">
        <f t="array" aca="1" ref="M990" ca="1">_FV(A990,"52 week low",TRUE)</f>
        <v>30.37</v>
      </c>
      <c r="N990" s="23" cm="1">
        <f t="array" aca="1" ref="N990" ca="1">_FV(A990,"52 week high",TRUE)</f>
        <v>35.8399</v>
      </c>
      <c r="O990" s="8" cm="1">
        <f t="array" aca="1" ref="O990" ca="1">_FV(A990,"Volume")</f>
        <v>5173</v>
      </c>
      <c r="P990" s="7" cm="1">
        <f t="array" aca="1" ref="P990" ca="1">_FV(A990,"Volume average",TRUE)</f>
        <v>6752</v>
      </c>
      <c r="Q990" t="s">
        <v>923</v>
      </c>
      <c r="S990" t="s">
        <v>2006</v>
      </c>
      <c r="T990" s="25" cm="1">
        <f t="array" aca="1" ref="T990" ca="1">_FV(A990,"Expense ratio",TRUE)</f>
        <v>7.9000000000000008E-3</v>
      </c>
      <c r="U990" s="24" cm="1">
        <f t="array" aca="1" ref="U990" ca="1">_FV(A990,"Market cap",TRUE)</f>
        <v>111210629.55</v>
      </c>
      <c r="V990" s="4">
        <v>111210632</v>
      </c>
      <c r="W990" s="4">
        <v>111210632</v>
      </c>
      <c r="Y990" t="s">
        <v>1181</v>
      </c>
      <c r="Z990" s="5">
        <v>35.658799999999999</v>
      </c>
      <c r="AA990" s="5">
        <v>24.720499</v>
      </c>
      <c r="AB990" s="4">
        <v>0</v>
      </c>
      <c r="AC990" s="4">
        <v>46230</v>
      </c>
      <c r="AE990" s="5">
        <v>4.6016378839893957</v>
      </c>
      <c r="AF990" s="5">
        <v>11.11076295371041</v>
      </c>
      <c r="AI990" s="4">
        <v>46230</v>
      </c>
      <c r="AJ990" s="5">
        <v>1648492.4550000001</v>
      </c>
      <c r="AL990" s="5">
        <v>35.768999999999998</v>
      </c>
      <c r="AM990" s="5">
        <v>30.37</v>
      </c>
      <c r="AN990" t="s">
        <v>90</v>
      </c>
      <c r="AO990" t="str" cm="1">
        <f t="array" aca="1" ref="AO990" ca="1">_FV(A990,"Currency")</f>
        <v>USD</v>
      </c>
      <c r="AP990" t="str" cm="1">
        <f t="array" aca="1" ref="AP990" ca="1">_FV(A990,"Exchange")</f>
        <v>CBOE BZX Exchange</v>
      </c>
      <c r="AQ990" s="6" t="str" cm="1">
        <f t="array" aca="1" ref="AQ990" ca="1">_FV(A990,"Exchange abbreviation",TRUE)</f>
        <v>BATS</v>
      </c>
      <c r="AR990" t="str" cm="1">
        <f t="array" aca="1" ref="AR990" ca="1">_FV(A990,"Instrument type",TRUE)</f>
        <v>ETF</v>
      </c>
    </row>
    <row r="991" spans="1:44" ht="18.75" customHeight="1" x14ac:dyDescent="0.25">
      <c r="A991" t="e" vm="1004">
        <v>#VALUE!</v>
      </c>
      <c r="B991" t="s">
        <v>2874</v>
      </c>
      <c r="C991" t="s">
        <v>2789</v>
      </c>
      <c r="D991" s="31" cm="1">
        <f t="array" aca="1" ref="D991" ca="1">_FV(A991,"Last trade time",TRUE)</f>
        <v>45824.840326990627</v>
      </c>
      <c r="E991" s="23" cm="1">
        <f t="array" aca="1" ref="E991" ca="1">_FV(A991,"Price")</f>
        <v>24.195900000000002</v>
      </c>
      <c r="F991" s="27" cm="1">
        <f t="array" aca="1" ref="F991" ca="1">_FV(A991,"Change (%)",TRUE)</f>
        <v>2.7520000000000001E-3</v>
      </c>
      <c r="G991" s="26" cm="1">
        <f t="array" aca="1" ref="G991" ca="1">_FV(A991,"Change")</f>
        <v>6.6400000000000001E-2</v>
      </c>
      <c r="H991" s="23" cm="1">
        <f t="array" aca="1" ref="H991" ca="1">_FV(A991,"Open")</f>
        <v>24.18</v>
      </c>
      <c r="I991" s="23" cm="1">
        <f t="array" aca="1" ref="I991" ca="1">_FV(A991,"Low")</f>
        <v>24.14</v>
      </c>
      <c r="J991" s="23" cm="1">
        <f t="array" aca="1" ref="J991" ca="1">_FV(A991,"High")</f>
        <v>24.195900000000002</v>
      </c>
      <c r="K991" s="23" cm="1">
        <f t="array" aca="1" ref="K991" ca="1">_FV(A991,"Previous close",TRUE)</f>
        <v>24.1295</v>
      </c>
      <c r="L991" s="26"/>
      <c r="M991" s="23" cm="1">
        <f t="array" aca="1" ref="M991" ca="1">_FV(A991,"52 week low",TRUE)</f>
        <v>21.950099999999999</v>
      </c>
      <c r="N991" s="23" cm="1">
        <f t="array" aca="1" ref="N991" ca="1">_FV(A991,"52 week high",TRUE)</f>
        <v>24.529</v>
      </c>
      <c r="O991" s="8" cm="1">
        <f t="array" aca="1" ref="O991" ca="1">_FV(A991,"Volume")</f>
        <v>370</v>
      </c>
      <c r="P991" s="7" cm="1">
        <f t="array" aca="1" ref="P991" ca="1">_FV(A991,"Volume average",TRUE)</f>
        <v>4206</v>
      </c>
      <c r="Q991" t="s">
        <v>923</v>
      </c>
      <c r="S991" t="s">
        <v>2006</v>
      </c>
      <c r="T991" s="25" cm="1">
        <f t="array" aca="1" ref="T991" ca="1">_FV(A991,"Expense ratio",TRUE)</f>
        <v>7.9000000000000008E-3</v>
      </c>
      <c r="U991" s="24" cm="1">
        <f t="array" aca="1" ref="U991" ca="1">_FV(A991,"Market cap",TRUE)</f>
        <v>18652807.309999999</v>
      </c>
      <c r="V991" s="4">
        <v>18652808</v>
      </c>
      <c r="W991" s="4">
        <v>18652808</v>
      </c>
      <c r="Y991" t="s">
        <v>2078</v>
      </c>
      <c r="Z991" s="5">
        <v>24.170300000000001</v>
      </c>
      <c r="AA991" s="19">
        <v>24.308440000000001</v>
      </c>
      <c r="AB991" s="5">
        <v>5.0700000000000002E-2</v>
      </c>
      <c r="AC991" s="4">
        <v>6849</v>
      </c>
      <c r="AE991" s="5">
        <v>2.832323191996311</v>
      </c>
      <c r="AF991" s="5">
        <v>6.2268079295044956</v>
      </c>
      <c r="AI991" s="4">
        <v>6849</v>
      </c>
      <c r="AJ991" s="5">
        <v>165266.37</v>
      </c>
      <c r="AL991" s="5">
        <v>24.529</v>
      </c>
      <c r="AM991" s="5">
        <v>21.95</v>
      </c>
      <c r="AN991" t="s">
        <v>47</v>
      </c>
      <c r="AO991" t="str" cm="1">
        <f t="array" aca="1" ref="AO991" ca="1">_FV(A991,"Currency")</f>
        <v>USD</v>
      </c>
      <c r="AP991" t="str" cm="1">
        <f t="array" aca="1" ref="AP991" ca="1">_FV(A991,"Exchange")</f>
        <v>CBOE BZX Exchange</v>
      </c>
      <c r="AQ991" s="6" t="str" cm="1">
        <f t="array" aca="1" ref="AQ991" ca="1">_FV(A991,"Exchange abbreviation",TRUE)</f>
        <v>BATS</v>
      </c>
      <c r="AR991" t="str" cm="1">
        <f t="array" aca="1" ref="AR991" ca="1">_FV(A991,"Instrument type",TRUE)</f>
        <v>ETF</v>
      </c>
    </row>
    <row r="992" spans="1:44" ht="18.75" customHeight="1" x14ac:dyDescent="0.25">
      <c r="A992" t="e" vm="1005">
        <v>#VALUE!</v>
      </c>
      <c r="B992" t="s">
        <v>2875</v>
      </c>
      <c r="C992" t="s">
        <v>2876</v>
      </c>
      <c r="D992" s="31" cm="1">
        <f t="array" aca="1" ref="D992" ca="1">_FV(A992,"Last trade time",TRUE)</f>
        <v>45824.840288390624</v>
      </c>
      <c r="E992" s="23" cm="1">
        <f t="array" aca="1" ref="E992" ca="1">_FV(A992,"Price")</f>
        <v>41.529699999999998</v>
      </c>
      <c r="F992" s="27" cm="1">
        <f t="array" aca="1" ref="F992" ca="1">_FV(A992,"Change (%)",TRUE)</f>
        <v>7.5129999999999997E-3</v>
      </c>
      <c r="G992" s="26" cm="1">
        <f t="array" aca="1" ref="G992" ca="1">_FV(A992,"Change")</f>
        <v>0.30969999999999998</v>
      </c>
      <c r="H992" s="23" cm="1">
        <f t="array" aca="1" ref="H992" ca="1">_FV(A992,"Open")</f>
        <v>41.53</v>
      </c>
      <c r="I992" s="23" cm="1">
        <f t="array" aca="1" ref="I992" ca="1">_FV(A992,"Low")</f>
        <v>41.48</v>
      </c>
      <c r="J992" s="23" cm="1">
        <f t="array" aca="1" ref="J992" ca="1">_FV(A992,"High")</f>
        <v>41.57</v>
      </c>
      <c r="K992" s="23" cm="1">
        <f t="array" aca="1" ref="K992" ca="1">_FV(A992,"Previous close",TRUE)</f>
        <v>41.22</v>
      </c>
      <c r="L992" s="26"/>
      <c r="M992" s="23" cm="1">
        <f t="array" aca="1" ref="M992" ca="1">_FV(A992,"52 week low",TRUE)</f>
        <v>35.729999999999997</v>
      </c>
      <c r="N992" s="23" cm="1">
        <f t="array" aca="1" ref="N992" ca="1">_FV(A992,"52 week high",TRUE)</f>
        <v>41.6145</v>
      </c>
      <c r="O992" s="8" cm="1">
        <f t="array" aca="1" ref="O992" ca="1">_FV(A992,"Volume")</f>
        <v>1654</v>
      </c>
      <c r="P992" s="7" cm="1">
        <f t="array" aca="1" ref="P992" ca="1">_FV(A992,"Volume average",TRUE)</f>
        <v>9127</v>
      </c>
      <c r="Q992" t="s">
        <v>119</v>
      </c>
      <c r="T992" s="25" cm="1">
        <f t="array" aca="1" ref="T992" ca="1">_FV(A992,"Expense ratio",TRUE)</f>
        <v>7.9000000000000008E-3</v>
      </c>
      <c r="U992" s="24" cm="1">
        <f t="array" aca="1" ref="U992" ca="1">_FV(A992,"Market cap",TRUE)</f>
        <v>151656697.21000001</v>
      </c>
      <c r="V992" s="16"/>
      <c r="W992" s="16"/>
      <c r="X992" t="s">
        <v>2877</v>
      </c>
      <c r="Z992" s="18"/>
      <c r="AA992" s="20"/>
      <c r="AB992" s="20"/>
      <c r="AC992" s="21">
        <v>11296</v>
      </c>
      <c r="AE992" s="18"/>
      <c r="AF992" s="20"/>
      <c r="AI992" s="21"/>
      <c r="AJ992" s="18"/>
      <c r="AL992" s="18"/>
      <c r="AM992" s="18"/>
      <c r="AN992" t="s">
        <v>73</v>
      </c>
      <c r="AO992" t="str" cm="1">
        <f t="array" aca="1" ref="AO992" ca="1">_FV(A992,"Currency")</f>
        <v>USD</v>
      </c>
      <c r="AP992" t="str" cm="1">
        <f t="array" aca="1" ref="AP992" ca="1">_FV(A992,"Exchange")</f>
        <v>CBOE BZX Exchange</v>
      </c>
      <c r="AQ992" s="6" t="str" cm="1">
        <f t="array" aca="1" ref="AQ992" ca="1">_FV(A992,"Exchange abbreviation",TRUE)</f>
        <v>BATS</v>
      </c>
      <c r="AR992" t="str" cm="1">
        <f t="array" aca="1" ref="AR992" ca="1">_FV(A992,"Instrument type",TRUE)</f>
        <v>ETF</v>
      </c>
    </row>
    <row r="993" spans="1:44" ht="18.75" customHeight="1" x14ac:dyDescent="0.25">
      <c r="A993" t="e" vm="1006">
        <v>#VALUE!</v>
      </c>
      <c r="B993" t="s">
        <v>2878</v>
      </c>
      <c r="C993" t="s">
        <v>2879</v>
      </c>
      <c r="D993" s="31" cm="1">
        <f t="array" aca="1" ref="D993" ca="1">_FV(A993,"Last trade time",TRUE)</f>
        <v>45824.840285878905</v>
      </c>
      <c r="E993" s="23" cm="1">
        <f t="array" aca="1" ref="E993" ca="1">_FV(A993,"Price")</f>
        <v>42.937800000000003</v>
      </c>
      <c r="F993" s="27" cm="1">
        <f t="array" aca="1" ref="F993" ca="1">_FV(A993,"Change (%)",TRUE)</f>
        <v>6.2760000000000003E-3</v>
      </c>
      <c r="G993" s="26" cm="1">
        <f t="array" aca="1" ref="G993" ca="1">_FV(A993,"Change")</f>
        <v>0.26779999999999998</v>
      </c>
      <c r="H993" s="23" cm="1">
        <f t="array" aca="1" ref="H993" ca="1">_FV(A993,"Open")</f>
        <v>42.94</v>
      </c>
      <c r="I993" s="23" cm="1">
        <f t="array" aca="1" ref="I993" ca="1">_FV(A993,"Low")</f>
        <v>42.870100000000001</v>
      </c>
      <c r="J993" s="23" cm="1">
        <f t="array" aca="1" ref="J993" ca="1">_FV(A993,"High")</f>
        <v>43.06</v>
      </c>
      <c r="K993" s="23" cm="1">
        <f t="array" aca="1" ref="K993" ca="1">_FV(A993,"Previous close",TRUE)</f>
        <v>42.67</v>
      </c>
      <c r="L993" s="26"/>
      <c r="M993" s="23" cm="1">
        <f t="array" aca="1" ref="M993" ca="1">_FV(A993,"52 week low",TRUE)</f>
        <v>33.71</v>
      </c>
      <c r="N993" s="23" cm="1">
        <f t="array" aca="1" ref="N993" ca="1">_FV(A993,"52 week high",TRUE)</f>
        <v>43.33</v>
      </c>
      <c r="O993" s="8" cm="1">
        <f t="array" aca="1" ref="O993" ca="1">_FV(A993,"Volume")</f>
        <v>27044</v>
      </c>
      <c r="P993" s="7" cm="1">
        <f t="array" aca="1" ref="P993" ca="1">_FV(A993,"Volume average",TRUE)</f>
        <v>25733</v>
      </c>
      <c r="Q993" t="s">
        <v>119</v>
      </c>
      <c r="T993" s="25" cm="1">
        <f t="array" aca="1" ref="T993" ca="1">_FV(A993,"Expense ratio",TRUE)</f>
        <v>7.9000000000000008E-3</v>
      </c>
      <c r="U993" s="24" cm="1">
        <f t="array" aca="1" ref="U993" ca="1">_FV(A993,"Market cap",TRUE)</f>
        <v>139673836</v>
      </c>
      <c r="V993" s="16"/>
      <c r="W993" s="16"/>
      <c r="X993" t="s">
        <v>2880</v>
      </c>
      <c r="Z993" s="18"/>
      <c r="AA993" s="20"/>
      <c r="AB993" s="20"/>
      <c r="AC993" s="21">
        <v>25256</v>
      </c>
      <c r="AE993" s="18"/>
      <c r="AF993" s="20"/>
      <c r="AI993" s="21"/>
      <c r="AJ993" s="18"/>
      <c r="AL993" s="18"/>
      <c r="AM993" s="18"/>
      <c r="AN993" t="s">
        <v>73</v>
      </c>
      <c r="AO993" t="str" cm="1">
        <f t="array" aca="1" ref="AO993" ca="1">_FV(A993,"Currency")</f>
        <v>USD</v>
      </c>
      <c r="AP993" t="str" cm="1">
        <f t="array" aca="1" ref="AP993" ca="1">_FV(A993,"Exchange")</f>
        <v>CBOE BZX Exchange</v>
      </c>
      <c r="AQ993" s="6" t="str" cm="1">
        <f t="array" aca="1" ref="AQ993" ca="1">_FV(A993,"Exchange abbreviation",TRUE)</f>
        <v>BATS</v>
      </c>
      <c r="AR993" t="str" cm="1">
        <f t="array" aca="1" ref="AR993" ca="1">_FV(A993,"Instrument type",TRUE)</f>
        <v>ETF</v>
      </c>
    </row>
    <row r="994" spans="1:44" ht="18.75" customHeight="1" x14ac:dyDescent="0.25">
      <c r="A994" t="e" vm="1007">
        <v>#VALUE!</v>
      </c>
      <c r="B994" t="s">
        <v>2881</v>
      </c>
      <c r="C994" t="s">
        <v>2882</v>
      </c>
      <c r="D994" s="31" cm="1">
        <f t="array" aca="1" ref="D994" ca="1">_FV(A994,"Last trade time",TRUE)</f>
        <v>45824.840281423436</v>
      </c>
      <c r="E994" s="23" cm="1">
        <f t="array" aca="1" ref="E994" ca="1">_FV(A994,"Price")</f>
        <v>47.115200000000002</v>
      </c>
      <c r="F994" s="27" cm="1">
        <f t="array" aca="1" ref="F994" ca="1">_FV(A994,"Change (%)",TRUE)</f>
        <v>5.7340000000000004E-3</v>
      </c>
      <c r="G994" s="26" cm="1">
        <f t="array" aca="1" ref="G994" ca="1">_FV(A994,"Change")</f>
        <v>0.26860000000000001</v>
      </c>
      <c r="H994" s="23" cm="1">
        <f t="array" aca="1" ref="H994" ca="1">_FV(A994,"Open")</f>
        <v>47.215600000000002</v>
      </c>
      <c r="I994" s="23" cm="1">
        <f t="array" aca="1" ref="I994" ca="1">_FV(A994,"Low")</f>
        <v>47.07</v>
      </c>
      <c r="J994" s="23" cm="1">
        <f t="array" aca="1" ref="J994" ca="1">_FV(A994,"High")</f>
        <v>47.2684</v>
      </c>
      <c r="K994" s="23" cm="1">
        <f t="array" aca="1" ref="K994" ca="1">_FV(A994,"Previous close",TRUE)</f>
        <v>46.846600000000002</v>
      </c>
      <c r="L994" s="26"/>
      <c r="M994" s="23" cm="1">
        <f t="array" aca="1" ref="M994" ca="1">_FV(A994,"52 week low",TRUE)</f>
        <v>39.85</v>
      </c>
      <c r="N994" s="23" cm="1">
        <f t="array" aca="1" ref="N994" ca="1">_FV(A994,"52 week high",TRUE)</f>
        <v>48.564999999999998</v>
      </c>
      <c r="O994" s="8" cm="1">
        <f t="array" aca="1" ref="O994" ca="1">_FV(A994,"Volume")</f>
        <v>13512</v>
      </c>
      <c r="P994" s="7" cm="1">
        <f t="array" aca="1" ref="P994" ca="1">_FV(A994,"Volume average",TRUE)</f>
        <v>32897</v>
      </c>
      <c r="Q994" t="s">
        <v>345</v>
      </c>
      <c r="S994" t="s">
        <v>2624</v>
      </c>
      <c r="T994" s="25" cm="1">
        <f t="array" aca="1" ref="T994" ca="1">_FV(A994,"Expense ratio",TRUE)</f>
        <v>7.9000000000000008E-3</v>
      </c>
      <c r="U994" s="24" cm="1">
        <f t="array" aca="1" ref="U994" ca="1">_FV(A994,"Market cap",TRUE)</f>
        <v>227997227.68000001</v>
      </c>
      <c r="V994" s="4">
        <v>227997232</v>
      </c>
      <c r="W994" s="4">
        <v>227997232</v>
      </c>
      <c r="X994" t="s">
        <v>2007</v>
      </c>
      <c r="Y994" t="s">
        <v>2883</v>
      </c>
      <c r="Z994" s="5">
        <v>46.929900000000004</v>
      </c>
      <c r="AA994" s="19">
        <v>25.166575999999999</v>
      </c>
      <c r="AB994" s="5">
        <v>4.4999999999999997E-3</v>
      </c>
      <c r="AC994" s="4">
        <v>18693</v>
      </c>
      <c r="AE994" s="5">
        <v>0.65016501947334771</v>
      </c>
      <c r="AF994" s="5">
        <v>10.06528440231633</v>
      </c>
      <c r="AI994" s="4">
        <v>18693</v>
      </c>
      <c r="AJ994" s="5">
        <v>877092.38370000001</v>
      </c>
      <c r="AL994" s="5">
        <v>48.564999999999998</v>
      </c>
      <c r="AM994" s="5">
        <v>39.85</v>
      </c>
      <c r="AN994" t="s">
        <v>47</v>
      </c>
      <c r="AO994" t="str" cm="1">
        <f t="array" aca="1" ref="AO994" ca="1">_FV(A994,"Currency")</f>
        <v>USD</v>
      </c>
      <c r="AP994" t="str" cm="1">
        <f t="array" aca="1" ref="AP994" ca="1">_FV(A994,"Exchange")</f>
        <v>CBOE BZX Exchange</v>
      </c>
      <c r="AQ994" s="6" t="str" cm="1">
        <f t="array" aca="1" ref="AQ994" ca="1">_FV(A994,"Exchange abbreviation",TRUE)</f>
        <v>BATS</v>
      </c>
      <c r="AR994" t="str" cm="1">
        <f t="array" aca="1" ref="AR994" ca="1">_FV(A994,"Instrument type",TRUE)</f>
        <v>ETF</v>
      </c>
    </row>
    <row r="995" spans="1:44" ht="18.75" customHeight="1" x14ac:dyDescent="0.25">
      <c r="A995" t="e" vm="1008">
        <v>#VALUE!</v>
      </c>
      <c r="B995" t="s">
        <v>2884</v>
      </c>
      <c r="C995" t="s">
        <v>2789</v>
      </c>
      <c r="D995" s="31" cm="1">
        <f t="array" aca="1" ref="D995" ca="1">_FV(A995,"Last trade time",TRUE)</f>
        <v>45824.840313714842</v>
      </c>
      <c r="E995" s="23" cm="1">
        <f t="array" aca="1" ref="E995" ca="1">_FV(A995,"Price")</f>
        <v>24.828499999999998</v>
      </c>
      <c r="F995" s="27" cm="1">
        <f t="array" aca="1" ref="F995" ca="1">_FV(A995,"Change (%)",TRUE)</f>
        <v>2.9329999999999998E-3</v>
      </c>
      <c r="G995" s="26" cm="1">
        <f t="array" aca="1" ref="G995" ca="1">_FV(A995,"Change")</f>
        <v>7.2599999999999998E-2</v>
      </c>
      <c r="H995" s="23" cm="1">
        <f t="array" aca="1" ref="H995" ca="1">_FV(A995,"Open")</f>
        <v>24.81</v>
      </c>
      <c r="I995" s="23" cm="1">
        <f t="array" aca="1" ref="I995" ca="1">_FV(A995,"Low")</f>
        <v>24.81</v>
      </c>
      <c r="J995" s="23" cm="1">
        <f t="array" aca="1" ref="J995" ca="1">_FV(A995,"High")</f>
        <v>24.83</v>
      </c>
      <c r="K995" s="23" cm="1">
        <f t="array" aca="1" ref="K995" ca="1">_FV(A995,"Previous close",TRUE)</f>
        <v>24.7559</v>
      </c>
      <c r="L995" s="26"/>
      <c r="M995" s="23" cm="1">
        <f t="array" aca="1" ref="M995" ca="1">_FV(A995,"52 week low",TRUE)</f>
        <v>22.36</v>
      </c>
      <c r="N995" s="23" cm="1">
        <f t="array" aca="1" ref="N995" ca="1">_FV(A995,"52 week high",TRUE)</f>
        <v>25.18</v>
      </c>
      <c r="O995" s="8" cm="1">
        <f t="array" aca="1" ref="O995" ca="1">_FV(A995,"Volume")</f>
        <v>11130</v>
      </c>
      <c r="P995" s="7" cm="1">
        <f t="array" aca="1" ref="P995" ca="1">_FV(A995,"Volume average",TRUE)</f>
        <v>4609</v>
      </c>
      <c r="Q995" t="s">
        <v>224</v>
      </c>
      <c r="T995" s="25" cm="1">
        <f t="array" aca="1" ref="T995" ca="1">_FV(A995,"Expense ratio",TRUE)</f>
        <v>7.9000000000000008E-3</v>
      </c>
      <c r="U995" s="24" cm="1">
        <f t="array" aca="1" ref="U995" ca="1">_FV(A995,"Market cap",TRUE)</f>
        <v>12335260.039999999</v>
      </c>
      <c r="V995" s="16"/>
      <c r="W995" s="16"/>
      <c r="Z995" s="18"/>
      <c r="AA995" s="20"/>
      <c r="AB995" s="20"/>
      <c r="AC995" s="21">
        <v>4754</v>
      </c>
      <c r="AE995" s="18"/>
      <c r="AF995" s="20"/>
      <c r="AI995" s="21"/>
      <c r="AJ995" s="18"/>
      <c r="AL995" s="18"/>
      <c r="AM995" s="18"/>
      <c r="AN995" t="s">
        <v>73</v>
      </c>
      <c r="AO995" t="str" cm="1">
        <f t="array" aca="1" ref="AO995" ca="1">_FV(A995,"Currency")</f>
        <v>USD</v>
      </c>
      <c r="AP995" t="str" cm="1">
        <f t="array" aca="1" ref="AP995" ca="1">_FV(A995,"Exchange")</f>
        <v>CBOE BZX Exchange</v>
      </c>
      <c r="AQ995" s="6" t="str" cm="1">
        <f t="array" aca="1" ref="AQ995" ca="1">_FV(A995,"Exchange abbreviation",TRUE)</f>
        <v>BATS</v>
      </c>
      <c r="AR995" t="str" cm="1">
        <f t="array" aca="1" ref="AR995" ca="1">_FV(A995,"Instrument type",TRUE)</f>
        <v>ETF</v>
      </c>
    </row>
    <row r="996" spans="1:44" ht="18.75" customHeight="1" x14ac:dyDescent="0.25">
      <c r="A996" t="e" vm="1009">
        <v>#VALUE!</v>
      </c>
      <c r="B996" t="s">
        <v>2885</v>
      </c>
      <c r="C996" t="s">
        <v>2886</v>
      </c>
      <c r="D996" s="31" cm="1">
        <f t="array" aca="1" ref="D996" ca="1">_FV(A996,"Last trade time",TRUE)</f>
        <v>45824.840288193751</v>
      </c>
      <c r="E996" s="23" cm="1">
        <f t="array" aca="1" ref="E996" ca="1">_FV(A996,"Price")</f>
        <v>40.354100000000003</v>
      </c>
      <c r="F996" s="27" cm="1">
        <f t="array" aca="1" ref="F996" ca="1">_FV(A996,"Change (%)",TRUE)</f>
        <v>6.914E-3</v>
      </c>
      <c r="G996" s="26" cm="1">
        <f t="array" aca="1" ref="G996" ca="1">_FV(A996,"Change")</f>
        <v>0.27710000000000001</v>
      </c>
      <c r="H996" s="23" cm="1">
        <f t="array" aca="1" ref="H996" ca="1">_FV(A996,"Open")</f>
        <v>40.4</v>
      </c>
      <c r="I996" s="23" cm="1">
        <f t="array" aca="1" ref="I996" ca="1">_FV(A996,"Low")</f>
        <v>40.354100000000003</v>
      </c>
      <c r="J996" s="23" cm="1">
        <f t="array" aca="1" ref="J996" ca="1">_FV(A996,"High")</f>
        <v>40.438800000000001</v>
      </c>
      <c r="K996" s="23" cm="1">
        <f t="array" aca="1" ref="K996" ca="1">_FV(A996,"Previous close",TRUE)</f>
        <v>40.076999999999998</v>
      </c>
      <c r="L996" s="26"/>
      <c r="M996" s="23" cm="1">
        <f t="array" aca="1" ref="M996" ca="1">_FV(A996,"52 week low",TRUE)</f>
        <v>34.65</v>
      </c>
      <c r="N996" s="23" cm="1">
        <f t="array" aca="1" ref="N996" ca="1">_FV(A996,"52 week high",TRUE)</f>
        <v>40.49</v>
      </c>
      <c r="O996" s="8" cm="1">
        <f t="array" aca="1" ref="O996" ca="1">_FV(A996,"Volume")</f>
        <v>3400</v>
      </c>
      <c r="P996" s="7" cm="1">
        <f t="array" aca="1" ref="P996" ca="1">_FV(A996,"Volume average",TRUE)</f>
        <v>28403</v>
      </c>
      <c r="Q996" t="s">
        <v>119</v>
      </c>
      <c r="T996" s="25" cm="1">
        <f t="array" aca="1" ref="T996" ca="1">_FV(A996,"Expense ratio",TRUE)</f>
        <v>7.9000000000000008E-3</v>
      </c>
      <c r="U996" s="24" cm="1">
        <f t="array" aca="1" ref="U996" ca="1">_FV(A996,"Market cap",TRUE)</f>
        <v>133209258.23999999</v>
      </c>
      <c r="V996" s="16"/>
      <c r="W996" s="16"/>
      <c r="X996" t="s">
        <v>2887</v>
      </c>
      <c r="Z996" s="18"/>
      <c r="AB996" s="20"/>
      <c r="AC996" s="21">
        <v>29337</v>
      </c>
      <c r="AE996" s="18"/>
      <c r="AF996" s="20"/>
      <c r="AI996" s="21"/>
      <c r="AJ996" s="18"/>
      <c r="AL996" s="18"/>
      <c r="AM996" s="18"/>
      <c r="AN996" t="s">
        <v>73</v>
      </c>
      <c r="AO996" t="str" cm="1">
        <f t="array" aca="1" ref="AO996" ca="1">_FV(A996,"Currency")</f>
        <v>USD</v>
      </c>
      <c r="AP996" t="str" cm="1">
        <f t="array" aca="1" ref="AP996" ca="1">_FV(A996,"Exchange")</f>
        <v>CBOE BZX Exchange</v>
      </c>
      <c r="AQ996" s="6" t="str" cm="1">
        <f t="array" aca="1" ref="AQ996" ca="1">_FV(A996,"Exchange abbreviation",TRUE)</f>
        <v>BATS</v>
      </c>
      <c r="AR996" t="str" cm="1">
        <f t="array" aca="1" ref="AR996" ca="1">_FV(A996,"Instrument type",TRUE)</f>
        <v>ETF</v>
      </c>
    </row>
    <row r="997" spans="1:44" ht="18.75" customHeight="1" x14ac:dyDescent="0.25">
      <c r="A997" t="e" vm="1010">
        <v>#VALUE!</v>
      </c>
      <c r="B997" t="s">
        <v>2888</v>
      </c>
      <c r="C997" t="s">
        <v>2713</v>
      </c>
      <c r="D997" s="31" cm="1">
        <f t="array" aca="1" ref="D997" ca="1">_FV(A997,"Last trade time",TRUE)</f>
        <v>45824.840313714842</v>
      </c>
      <c r="E997" s="23" cm="1">
        <f t="array" aca="1" ref="E997" ca="1">_FV(A997,"Price")</f>
        <v>27.78</v>
      </c>
      <c r="F997" s="27" cm="1">
        <f t="array" aca="1" ref="F997" ca="1">_FV(A997,"Change (%)",TRUE)</f>
        <v>4.3379999999999998E-3</v>
      </c>
      <c r="G997" s="26" cm="1">
        <f t="array" aca="1" ref="G997" ca="1">_FV(A997,"Change")</f>
        <v>0.12</v>
      </c>
      <c r="H997" s="23" cm="1">
        <f t="array" aca="1" ref="H997" ca="1">_FV(A997,"Open")</f>
        <v>27.72</v>
      </c>
      <c r="I997" s="23" cm="1">
        <f t="array" aca="1" ref="I997" ca="1">_FV(A997,"Low")</f>
        <v>27.72</v>
      </c>
      <c r="J997" s="23" cm="1">
        <f t="array" aca="1" ref="J997" ca="1">_FV(A997,"High")</f>
        <v>27.83</v>
      </c>
      <c r="K997" s="23" cm="1">
        <f t="array" aca="1" ref="K997" ca="1">_FV(A997,"Previous close",TRUE)</f>
        <v>27.66</v>
      </c>
      <c r="L997" s="26"/>
      <c r="M997" s="23" cm="1">
        <f t="array" aca="1" ref="M997" ca="1">_FV(A997,"52 week low",TRUE)</f>
        <v>25.97</v>
      </c>
      <c r="N997" s="23" cm="1">
        <f t="array" aca="1" ref="N997" ca="1">_FV(A997,"52 week high",TRUE)</f>
        <v>27.84</v>
      </c>
      <c r="O997" s="8" cm="1">
        <f t="array" aca="1" ref="O997" ca="1">_FV(A997,"Volume")</f>
        <v>25339</v>
      </c>
      <c r="P997" s="7" cm="1">
        <f t="array" aca="1" ref="P997" ca="1">_FV(A997,"Volume average",TRUE)</f>
        <v>72544</v>
      </c>
      <c r="Q997" t="s">
        <v>119</v>
      </c>
      <c r="T997" s="25" cm="1">
        <f t="array" aca="1" ref="T997" ca="1">_FV(A997,"Expense ratio",TRUE)</f>
        <v>7.9000000000000008E-3</v>
      </c>
      <c r="U997" s="24" cm="1">
        <f t="array" aca="1" ref="U997" ca="1">_FV(A997,"Market cap",TRUE)</f>
        <v>233367473.83000001</v>
      </c>
      <c r="V997" s="16"/>
      <c r="W997" s="16"/>
      <c r="Z997" s="18"/>
      <c r="AA997" s="20"/>
      <c r="AB997" s="20"/>
      <c r="AC997" s="21">
        <v>70819</v>
      </c>
      <c r="AE997" s="18"/>
      <c r="AF997" s="20"/>
      <c r="AI997" s="21"/>
      <c r="AJ997" s="18"/>
      <c r="AL997" s="18"/>
      <c r="AM997" s="18"/>
      <c r="AN997" t="s">
        <v>73</v>
      </c>
      <c r="AO997" t="str" cm="1">
        <f t="array" aca="1" ref="AO997" ca="1">_FV(A997,"Currency")</f>
        <v>USD</v>
      </c>
      <c r="AP997" t="str" cm="1">
        <f t="array" aca="1" ref="AP997" ca="1">_FV(A997,"Exchange")</f>
        <v>CBOE BZX Exchange</v>
      </c>
      <c r="AQ997" s="6" t="str" cm="1">
        <f t="array" aca="1" ref="AQ997" ca="1">_FV(A997,"Exchange abbreviation",TRUE)</f>
        <v>BATS</v>
      </c>
      <c r="AR997" t="str" cm="1">
        <f t="array" aca="1" ref="AR997" ca="1">_FV(A997,"Instrument type",TRUE)</f>
        <v>ETF</v>
      </c>
    </row>
    <row r="998" spans="1:44" ht="18.75" customHeight="1" x14ac:dyDescent="0.25">
      <c r="A998" t="e" vm="1011">
        <v>#VALUE!</v>
      </c>
      <c r="B998" t="s">
        <v>2889</v>
      </c>
      <c r="C998" t="s">
        <v>2890</v>
      </c>
      <c r="D998" s="31" cm="1">
        <f t="array" aca="1" ref="D998" ca="1">_FV(A998,"Last trade time",TRUE)</f>
        <v>45824.840350207814</v>
      </c>
      <c r="E998" s="23" cm="1">
        <f t="array" aca="1" ref="E998" ca="1">_FV(A998,"Price")</f>
        <v>31.330500000000001</v>
      </c>
      <c r="F998" s="27" cm="1">
        <f t="array" aca="1" ref="F998" ca="1">_FV(A998,"Change (%)",TRUE)</f>
        <v>7.0879999999999997E-3</v>
      </c>
      <c r="G998" s="26" cm="1">
        <f t="array" aca="1" ref="G998" ca="1">_FV(A998,"Change")</f>
        <v>0.2205</v>
      </c>
      <c r="H998" s="23" cm="1">
        <f t="array" aca="1" ref="H998" ca="1">_FV(A998,"Open")</f>
        <v>31.38</v>
      </c>
      <c r="I998" s="23" cm="1">
        <f t="array" aca="1" ref="I998" ca="1">_FV(A998,"Low")</f>
        <v>31.3001</v>
      </c>
      <c r="J998" s="23" cm="1">
        <f t="array" aca="1" ref="J998" ca="1">_FV(A998,"High")</f>
        <v>31.41</v>
      </c>
      <c r="K998" s="23" cm="1">
        <f t="array" aca="1" ref="K998" ca="1">_FV(A998,"Previous close",TRUE)</f>
        <v>31.11</v>
      </c>
      <c r="L998" s="26"/>
      <c r="M998" s="23" cm="1">
        <f t="array" aca="1" ref="M998" ca="1">_FV(A998,"52 week low",TRUE)</f>
        <v>26.7</v>
      </c>
      <c r="N998" s="23" cm="1">
        <f t="array" aca="1" ref="N998" ca="1">_FV(A998,"52 week high",TRUE)</f>
        <v>31.41</v>
      </c>
      <c r="O998" s="8" cm="1">
        <f t="array" aca="1" ref="O998" ca="1">_FV(A998,"Volume")</f>
        <v>5385</v>
      </c>
      <c r="P998" s="7" cm="1">
        <f t="array" aca="1" ref="P998" ca="1">_FV(A998,"Volume average",TRUE)</f>
        <v>186518</v>
      </c>
      <c r="Q998" t="s">
        <v>923</v>
      </c>
      <c r="S998" t="s">
        <v>2006</v>
      </c>
      <c r="T998" s="25" cm="1">
        <f t="array" aca="1" ref="T998" ca="1">_FV(A998,"Expense ratio",TRUE)</f>
        <v>7.9000000000000008E-3</v>
      </c>
      <c r="U998" s="24" cm="1">
        <f t="array" aca="1" ref="U998" ca="1">_FV(A998,"Market cap",TRUE)</f>
        <v>77244298.469999999</v>
      </c>
      <c r="V998" s="4">
        <v>77244296</v>
      </c>
      <c r="W998" s="4">
        <v>77244296</v>
      </c>
      <c r="Y998" t="s">
        <v>2045</v>
      </c>
      <c r="Z998" s="5">
        <v>31.211500000000001</v>
      </c>
      <c r="AA998" s="5">
        <v>24.659348000000001</v>
      </c>
      <c r="AB998" s="4">
        <v>0</v>
      </c>
      <c r="AC998" s="4">
        <v>176906</v>
      </c>
      <c r="AE998" s="5">
        <v>3.347697137314376</v>
      </c>
      <c r="AF998" s="5">
        <v>7.0374226003075302</v>
      </c>
      <c r="AI998" s="4">
        <v>176906</v>
      </c>
      <c r="AJ998" s="5">
        <v>5524774.3799999999</v>
      </c>
      <c r="AL998" s="5">
        <v>31.31</v>
      </c>
      <c r="AM998" s="5">
        <v>26.7</v>
      </c>
      <c r="AN998" t="s">
        <v>90</v>
      </c>
      <c r="AO998" t="str" cm="1">
        <f t="array" aca="1" ref="AO998" ca="1">_FV(A998,"Currency")</f>
        <v>USD</v>
      </c>
      <c r="AP998" t="str" cm="1">
        <f t="array" aca="1" ref="AP998" ca="1">_FV(A998,"Exchange")</f>
        <v>CBOE BZX Exchange</v>
      </c>
      <c r="AQ998" s="6" t="str" cm="1">
        <f t="array" aca="1" ref="AQ998" ca="1">_FV(A998,"Exchange abbreviation",TRUE)</f>
        <v>BATS</v>
      </c>
      <c r="AR998" t="str" cm="1">
        <f t="array" aca="1" ref="AR998" ca="1">_FV(A998,"Instrument type",TRUE)</f>
        <v>ETF</v>
      </c>
    </row>
    <row r="999" spans="1:44" ht="18.75" customHeight="1" x14ac:dyDescent="0.25">
      <c r="A999" t="e" vm="1012">
        <v>#VALUE!</v>
      </c>
      <c r="B999" t="s">
        <v>2891</v>
      </c>
      <c r="C999" t="s">
        <v>2892</v>
      </c>
      <c r="D999" s="31" cm="1">
        <f t="array" aca="1" ref="D999" ca="1">_FV(A999,"Last trade time",TRUE)</f>
        <v>45824.840324675781</v>
      </c>
      <c r="E999" s="23" cm="1">
        <f t="array" aca="1" ref="E999" ca="1">_FV(A999,"Price")</f>
        <v>25.47</v>
      </c>
      <c r="F999" s="27" cm="1">
        <f t="array" aca="1" ref="F999" ca="1">_FV(A999,"Change (%)",TRUE)</f>
        <v>6.3099999999999996E-3</v>
      </c>
      <c r="G999" s="26" cm="1">
        <f t="array" aca="1" ref="G999" ca="1">_FV(A999,"Change")</f>
        <v>0.15970000000000001</v>
      </c>
      <c r="H999" s="23" cm="1">
        <f t="array" aca="1" ref="H999" ca="1">_FV(A999,"Open")</f>
        <v>25.41</v>
      </c>
      <c r="I999" s="23" cm="1">
        <f t="array" aca="1" ref="I999" ca="1">_FV(A999,"Low")</f>
        <v>24.004999999999999</v>
      </c>
      <c r="J999" s="23" cm="1">
        <f t="array" aca="1" ref="J999" ca="1">_FV(A999,"High")</f>
        <v>25.55</v>
      </c>
      <c r="K999" s="23" cm="1">
        <f t="array" aca="1" ref="K999" ca="1">_FV(A999,"Previous close",TRUE)</f>
        <v>25.310300000000002</v>
      </c>
      <c r="L999" s="26"/>
      <c r="M999" s="23" cm="1">
        <f t="array" aca="1" ref="M999" ca="1">_FV(A999,"52 week low",TRUE)</f>
        <v>21.68</v>
      </c>
      <c r="N999" s="23" cm="1">
        <f t="array" aca="1" ref="N999" ca="1">_FV(A999,"52 week high",TRUE)</f>
        <v>25.860099999999999</v>
      </c>
      <c r="O999" s="8" cm="1">
        <f t="array" aca="1" ref="O999" ca="1">_FV(A999,"Volume")</f>
        <v>13891</v>
      </c>
      <c r="P999" s="7" cm="1">
        <f t="array" aca="1" ref="P999" ca="1">_FV(A999,"Volume average",TRUE)</f>
        <v>37001</v>
      </c>
      <c r="Q999" t="s">
        <v>923</v>
      </c>
      <c r="S999" t="s">
        <v>2006</v>
      </c>
      <c r="T999" s="25" cm="1">
        <f t="array" aca="1" ref="T999" ca="1">_FV(A999,"Expense ratio",TRUE)</f>
        <v>7.9000000000000008E-3</v>
      </c>
      <c r="U999" s="24" cm="1">
        <f t="array" aca="1" ref="U999" ca="1">_FV(A999,"Market cap",TRUE)</f>
        <v>63365272.600000001</v>
      </c>
      <c r="V999" s="4">
        <v>63365272</v>
      </c>
      <c r="W999" s="4">
        <v>63365272</v>
      </c>
      <c r="Y999" t="s">
        <v>2893</v>
      </c>
      <c r="Z999" s="5">
        <v>25.370999999999999</v>
      </c>
      <c r="AA999" s="5">
        <v>30.858470000000001</v>
      </c>
      <c r="AB999" s="20"/>
      <c r="AC999" s="4">
        <v>21193</v>
      </c>
      <c r="AE999" s="5">
        <v>2.4125390183926898</v>
      </c>
      <c r="AF999" s="20"/>
      <c r="AI999" s="4">
        <v>21193</v>
      </c>
      <c r="AJ999" s="5">
        <v>538418.76150000002</v>
      </c>
      <c r="AL999" s="5">
        <v>25.86</v>
      </c>
      <c r="AM999" s="5">
        <v>21.68</v>
      </c>
      <c r="AN999" t="s">
        <v>47</v>
      </c>
      <c r="AO999" t="str" cm="1">
        <f t="array" aca="1" ref="AO999" ca="1">_FV(A999,"Currency")</f>
        <v>USD</v>
      </c>
      <c r="AP999" t="str" cm="1">
        <f t="array" aca="1" ref="AP999" ca="1">_FV(A999,"Exchange")</f>
        <v>CBOE BZX Exchange</v>
      </c>
      <c r="AQ999" s="6" t="str" cm="1">
        <f t="array" aca="1" ref="AQ999" ca="1">_FV(A999,"Exchange abbreviation",TRUE)</f>
        <v>BATS</v>
      </c>
      <c r="AR999" t="str" cm="1">
        <f t="array" aca="1" ref="AR999" ca="1">_FV(A999,"Instrument type",TRUE)</f>
        <v>ETF</v>
      </c>
    </row>
    <row r="1000" spans="1:44" ht="18.75" customHeight="1" x14ac:dyDescent="0.25">
      <c r="A1000" t="e" vm="1013">
        <v>#VALUE!</v>
      </c>
      <c r="B1000" t="s">
        <v>2894</v>
      </c>
      <c r="C1000" t="s">
        <v>2895</v>
      </c>
      <c r="D1000" s="31" cm="1">
        <f t="array" aca="1" ref="D1000" ca="1">_FV(A1000,"Last trade time",TRUE)</f>
        <v>45824.840338610935</v>
      </c>
      <c r="E1000" s="23" cm="1">
        <f t="array" aca="1" ref="E1000" ca="1">_FV(A1000,"Price")</f>
        <v>38.9495</v>
      </c>
      <c r="F1000" s="27" cm="1">
        <f t="array" aca="1" ref="F1000" ca="1">_FV(A1000,"Change (%)",TRUE)</f>
        <v>7.1650000000000004E-3</v>
      </c>
      <c r="G1000" s="26" cm="1">
        <f t="array" aca="1" ref="G1000" ca="1">_FV(A1000,"Change")</f>
        <v>0.27710000000000001</v>
      </c>
      <c r="H1000" s="23" cm="1">
        <f t="array" aca="1" ref="H1000" ca="1">_FV(A1000,"Open")</f>
        <v>39.021099999999997</v>
      </c>
      <c r="I1000" s="23" cm="1">
        <f t="array" aca="1" ref="I1000" ca="1">_FV(A1000,"Low")</f>
        <v>38.880000000000003</v>
      </c>
      <c r="J1000" s="23" cm="1">
        <f t="array" aca="1" ref="J1000" ca="1">_FV(A1000,"High")</f>
        <v>39.070399999999999</v>
      </c>
      <c r="K1000" s="23" cm="1">
        <f t="array" aca="1" ref="K1000" ca="1">_FV(A1000,"Previous close",TRUE)</f>
        <v>38.672400000000003</v>
      </c>
      <c r="L1000" s="26"/>
      <c r="M1000" s="23" cm="1">
        <f t="array" aca="1" ref="M1000" ca="1">_FV(A1000,"52 week low",TRUE)</f>
        <v>33.180100000000003</v>
      </c>
      <c r="N1000" s="23" cm="1">
        <f t="array" aca="1" ref="N1000" ca="1">_FV(A1000,"52 week high",TRUE)</f>
        <v>40.729999999999997</v>
      </c>
      <c r="O1000" s="8" cm="1">
        <f t="array" aca="1" ref="O1000" ca="1">_FV(A1000,"Volume")</f>
        <v>4119</v>
      </c>
      <c r="P1000" s="7" cm="1">
        <f t="array" aca="1" ref="P1000" ca="1">_FV(A1000,"Volume average",TRUE)</f>
        <v>9739</v>
      </c>
      <c r="Q1000" t="s">
        <v>923</v>
      </c>
      <c r="S1000" t="s">
        <v>2662</v>
      </c>
      <c r="T1000" s="25" cm="1">
        <f t="array" aca="1" ref="T1000" ca="1">_FV(A1000,"Expense ratio",TRUE)</f>
        <v>7.9000000000000008E-3</v>
      </c>
      <c r="U1000" s="24" cm="1">
        <f t="array" aca="1" ref="U1000" ca="1">_FV(A1000,"Market cap",TRUE)</f>
        <v>108731063.2</v>
      </c>
      <c r="V1000" s="4">
        <v>108731064</v>
      </c>
      <c r="W1000" s="4">
        <v>108731064</v>
      </c>
      <c r="Y1000" t="s">
        <v>2896</v>
      </c>
      <c r="Z1000" s="5">
        <v>38.808500000000002</v>
      </c>
      <c r="AA1000" s="5">
        <v>24.759824999999999</v>
      </c>
      <c r="AB1000" s="5">
        <v>3.5999999999999997E-2</v>
      </c>
      <c r="AC1000" s="4">
        <v>38623</v>
      </c>
      <c r="AE1000" s="5">
        <v>1.956157974244954</v>
      </c>
      <c r="AF1000" s="5">
        <v>9.7199122245186231</v>
      </c>
      <c r="AI1000" s="4">
        <v>38623</v>
      </c>
      <c r="AJ1000" s="5">
        <v>1499047.4628999999</v>
      </c>
      <c r="AL1000" s="5">
        <v>40.729999999999997</v>
      </c>
      <c r="AM1000" s="5">
        <v>33.18</v>
      </c>
      <c r="AN1000" t="s">
        <v>90</v>
      </c>
      <c r="AO1000" t="str" cm="1">
        <f t="array" aca="1" ref="AO1000" ca="1">_FV(A1000,"Currency")</f>
        <v>USD</v>
      </c>
      <c r="AP1000" t="str" cm="1">
        <f t="array" aca="1" ref="AP1000" ca="1">_FV(A1000,"Exchange")</f>
        <v>CBOE BZX Exchange</v>
      </c>
      <c r="AQ1000" s="6" t="str" cm="1">
        <f t="array" aca="1" ref="AQ1000" ca="1">_FV(A1000,"Exchange abbreviation",TRUE)</f>
        <v>BATS</v>
      </c>
      <c r="AR1000" t="str" cm="1">
        <f t="array" aca="1" ref="AR1000" ca="1">_FV(A1000,"Instrument type",TRUE)</f>
        <v>ETF</v>
      </c>
    </row>
    <row r="1001" spans="1:44" ht="18.75" customHeight="1" x14ac:dyDescent="0.25">
      <c r="A1001" t="e" vm="1014">
        <v>#VALUE!</v>
      </c>
      <c r="B1001" t="s">
        <v>2897</v>
      </c>
      <c r="C1001" t="s">
        <v>2898</v>
      </c>
      <c r="D1001" s="31" cm="1">
        <f t="array" aca="1" ref="D1001" ca="1">_FV(A1001,"Last trade time",TRUE)</f>
        <v>45824.840346435158</v>
      </c>
      <c r="E1001" s="23" cm="1">
        <f t="array" aca="1" ref="E1001" ca="1">_FV(A1001,"Price")</f>
        <v>35.505200000000002</v>
      </c>
      <c r="F1001" s="27" cm="1">
        <f t="array" aca="1" ref="F1001" ca="1">_FV(A1001,"Change (%)",TRUE)</f>
        <v>4.9419999999999993E-3</v>
      </c>
      <c r="G1001" s="26" cm="1">
        <f t="array" aca="1" ref="G1001" ca="1">_FV(A1001,"Change")</f>
        <v>0.17460000000000001</v>
      </c>
      <c r="H1001" s="23" cm="1">
        <f t="array" aca="1" ref="H1001" ca="1">_FV(A1001,"Open")</f>
        <v>35.549999999999997</v>
      </c>
      <c r="I1001" s="23" cm="1">
        <f t="array" aca="1" ref="I1001" ca="1">_FV(A1001,"Low")</f>
        <v>35.49</v>
      </c>
      <c r="J1001" s="23" cm="1">
        <f t="array" aca="1" ref="J1001" ca="1">_FV(A1001,"High")</f>
        <v>35.549999999999997</v>
      </c>
      <c r="K1001" s="23" cm="1">
        <f t="array" aca="1" ref="K1001" ca="1">_FV(A1001,"Previous close",TRUE)</f>
        <v>35.330599999999997</v>
      </c>
      <c r="L1001" s="26"/>
      <c r="M1001" s="23" cm="1">
        <f t="array" aca="1" ref="M1001" ca="1">_FV(A1001,"52 week low",TRUE)</f>
        <v>32.06</v>
      </c>
      <c r="N1001" s="23" cm="1">
        <f t="array" aca="1" ref="N1001" ca="1">_FV(A1001,"52 week high",TRUE)</f>
        <v>35.6</v>
      </c>
      <c r="O1001" s="8" cm="1">
        <f t="array" aca="1" ref="O1001" ca="1">_FV(A1001,"Volume")</f>
        <v>2502</v>
      </c>
      <c r="P1001" s="7" cm="1">
        <f t="array" aca="1" ref="P1001" ca="1">_FV(A1001,"Volume average",TRUE)</f>
        <v>81877</v>
      </c>
      <c r="Q1001" t="s">
        <v>923</v>
      </c>
      <c r="S1001" t="s">
        <v>2006</v>
      </c>
      <c r="T1001" s="25" cm="1">
        <f t="array" aca="1" ref="T1001" ca="1">_FV(A1001,"Expense ratio",TRUE)</f>
        <v>7.9000000000000008E-3</v>
      </c>
      <c r="U1001" s="24" cm="1">
        <f t="array" aca="1" ref="U1001" ca="1">_FV(A1001,"Market cap",TRUE)</f>
        <v>86849707.030000001</v>
      </c>
      <c r="V1001" s="4">
        <v>86849704</v>
      </c>
      <c r="W1001" s="4">
        <v>86849704</v>
      </c>
      <c r="Y1001" t="s">
        <v>2899</v>
      </c>
      <c r="Z1001" s="5">
        <v>35.408000000000001</v>
      </c>
      <c r="AA1001" s="5">
        <v>24.661225999999999</v>
      </c>
      <c r="AB1001" s="4">
        <v>0</v>
      </c>
      <c r="AC1001" s="4">
        <v>50244</v>
      </c>
      <c r="AE1001" s="5">
        <v>2.314289348275445</v>
      </c>
      <c r="AF1001" s="5">
        <v>6.7752081146481791</v>
      </c>
      <c r="AI1001" s="4">
        <v>50244</v>
      </c>
      <c r="AJ1001" s="5">
        <v>1778496.9168</v>
      </c>
      <c r="AL1001" s="5">
        <v>35.6</v>
      </c>
      <c r="AM1001" s="5">
        <v>32.06</v>
      </c>
      <c r="AN1001" t="s">
        <v>90</v>
      </c>
      <c r="AO1001" t="str" cm="1">
        <f t="array" aca="1" ref="AO1001" ca="1">_FV(A1001,"Currency")</f>
        <v>USD</v>
      </c>
      <c r="AP1001" t="str" cm="1">
        <f t="array" aca="1" ref="AP1001" ca="1">_FV(A1001,"Exchange")</f>
        <v>CBOE BZX Exchange</v>
      </c>
      <c r="AQ1001" s="6" t="str" cm="1">
        <f t="array" aca="1" ref="AQ1001" ca="1">_FV(A1001,"Exchange abbreviation",TRUE)</f>
        <v>BATS</v>
      </c>
      <c r="AR1001" t="str" cm="1">
        <f t="array" aca="1" ref="AR1001" ca="1">_FV(A1001,"Instrument type",TRUE)</f>
        <v>ETF</v>
      </c>
    </row>
    <row r="1002" spans="1:44" ht="18.75" customHeight="1" x14ac:dyDescent="0.25">
      <c r="A1002" t="e" vm="1015">
        <v>#VALUE!</v>
      </c>
      <c r="B1002" t="s">
        <v>2900</v>
      </c>
      <c r="C1002" t="s">
        <v>2901</v>
      </c>
      <c r="D1002" s="31" cm="1">
        <f t="array" aca="1" ref="D1002" ca="1">_FV(A1002,"Last trade time",TRUE)</f>
        <v>45824.840332303123</v>
      </c>
      <c r="E1002" s="23" cm="1">
        <f t="array" aca="1" ref="E1002" ca="1">_FV(A1002,"Price")</f>
        <v>43.26</v>
      </c>
      <c r="F1002" s="27" cm="1">
        <f t="array" aca="1" ref="F1002" ca="1">_FV(A1002,"Change (%)",TRUE)</f>
        <v>3.7119999999999996E-3</v>
      </c>
      <c r="G1002" s="26" cm="1">
        <f t="array" aca="1" ref="G1002" ca="1">_FV(A1002,"Change")</f>
        <v>0.16</v>
      </c>
      <c r="H1002" s="23" cm="1">
        <f t="array" aca="1" ref="H1002" ca="1">_FV(A1002,"Open")</f>
        <v>43.24</v>
      </c>
      <c r="I1002" s="23" cm="1">
        <f t="array" aca="1" ref="I1002" ca="1">_FV(A1002,"Low")</f>
        <v>43.237000000000002</v>
      </c>
      <c r="J1002" s="23" cm="1">
        <f t="array" aca="1" ref="J1002" ca="1">_FV(A1002,"High")</f>
        <v>43.405299999999997</v>
      </c>
      <c r="K1002" s="23" cm="1">
        <f t="array" aca="1" ref="K1002" ca="1">_FV(A1002,"Previous close",TRUE)</f>
        <v>43.1</v>
      </c>
      <c r="L1002" s="26"/>
      <c r="M1002" s="23" cm="1">
        <f t="array" aca="1" ref="M1002" ca="1">_FV(A1002,"52 week low",TRUE)</f>
        <v>37.591299999999997</v>
      </c>
      <c r="N1002" s="23" cm="1">
        <f t="array" aca="1" ref="N1002" ca="1">_FV(A1002,"52 week high",TRUE)</f>
        <v>43.87</v>
      </c>
      <c r="O1002" s="8" cm="1">
        <f t="array" aca="1" ref="O1002" ca="1">_FV(A1002,"Volume")</f>
        <v>35352</v>
      </c>
      <c r="P1002" s="7" cm="1">
        <f t="array" aca="1" ref="P1002" ca="1">_FV(A1002,"Volume average",TRUE)</f>
        <v>45467</v>
      </c>
      <c r="Q1002" t="s">
        <v>864</v>
      </c>
      <c r="T1002" s="25" cm="1">
        <f t="array" aca="1" ref="T1002" ca="1">_FV(A1002,"Expense ratio",TRUE)</f>
        <v>7.9000000000000008E-3</v>
      </c>
      <c r="U1002" s="24" cm="1">
        <f t="array" aca="1" ref="U1002" ca="1">_FV(A1002,"Market cap",TRUE)</f>
        <v>1257665235.4400001</v>
      </c>
      <c r="V1002" s="16"/>
      <c r="W1002" s="16"/>
      <c r="Z1002" s="18"/>
      <c r="AA1002" s="20"/>
      <c r="AB1002" s="20"/>
      <c r="AC1002" s="21">
        <v>47527</v>
      </c>
      <c r="AE1002" s="18"/>
      <c r="AF1002" s="20"/>
      <c r="AI1002" s="21"/>
      <c r="AJ1002" s="18"/>
      <c r="AL1002" s="18"/>
      <c r="AM1002" s="18"/>
      <c r="AN1002" t="s">
        <v>73</v>
      </c>
      <c r="AO1002" t="str" cm="1">
        <f t="array" aca="1" ref="AO1002" ca="1">_FV(A1002,"Currency")</f>
        <v>USD</v>
      </c>
      <c r="AP1002" t="str" cm="1">
        <f t="array" aca="1" ref="AP1002" ca="1">_FV(A1002,"Exchange")</f>
        <v>CBOE BZX Exchange</v>
      </c>
      <c r="AQ1002" s="6" t="str" cm="1">
        <f t="array" aca="1" ref="AQ1002" ca="1">_FV(A1002,"Exchange abbreviation",TRUE)</f>
        <v>BATS</v>
      </c>
      <c r="AR1002" t="str" cm="1">
        <f t="array" aca="1" ref="AR1002" ca="1">_FV(A1002,"Instrument type",TRUE)</f>
        <v>ETF</v>
      </c>
    </row>
    <row r="1003" spans="1:44" ht="18.75" customHeight="1" x14ac:dyDescent="0.25">
      <c r="A1003" t="e" vm="1016">
        <v>#VALUE!</v>
      </c>
      <c r="B1003" t="s">
        <v>2902</v>
      </c>
      <c r="C1003" t="s">
        <v>2903</v>
      </c>
      <c r="D1003" s="31" cm="1">
        <f t="array" aca="1" ref="D1003" ca="1">_FV(A1003,"Last trade time",TRUE)</f>
        <v>45824.840345566408</v>
      </c>
      <c r="E1003" s="23" cm="1">
        <f t="array" aca="1" ref="E1003" ca="1">_FV(A1003,"Price")</f>
        <v>39.79</v>
      </c>
      <c r="F1003" s="27" cm="1">
        <f t="array" aca="1" ref="F1003" ca="1">_FV(A1003,"Change (%)",TRUE)</f>
        <v>4.9220000000000002E-3</v>
      </c>
      <c r="G1003" s="26" cm="1">
        <f t="array" aca="1" ref="G1003" ca="1">_FV(A1003,"Change")</f>
        <v>0.19489999999999999</v>
      </c>
      <c r="H1003" s="23" cm="1">
        <f t="array" aca="1" ref="H1003" ca="1">_FV(A1003,"Open")</f>
        <v>39.81</v>
      </c>
      <c r="I1003" s="23" cm="1">
        <f t="array" aca="1" ref="I1003" ca="1">_FV(A1003,"Low")</f>
        <v>39.79</v>
      </c>
      <c r="J1003" s="23" cm="1">
        <f t="array" aca="1" ref="J1003" ca="1">_FV(A1003,"High")</f>
        <v>39.85</v>
      </c>
      <c r="K1003" s="23" cm="1">
        <f t="array" aca="1" ref="K1003" ca="1">_FV(A1003,"Previous close",TRUE)</f>
        <v>39.595100000000002</v>
      </c>
      <c r="L1003" s="26"/>
      <c r="M1003" s="23" cm="1">
        <f t="array" aca="1" ref="M1003" ca="1">_FV(A1003,"52 week low",TRUE)</f>
        <v>35.825000000000003</v>
      </c>
      <c r="N1003" s="23" cm="1">
        <f t="array" aca="1" ref="N1003" ca="1">_FV(A1003,"52 week high",TRUE)</f>
        <v>39.979999999999997</v>
      </c>
      <c r="O1003" s="8" cm="1">
        <f t="array" aca="1" ref="O1003" ca="1">_FV(A1003,"Volume")</f>
        <v>6956</v>
      </c>
      <c r="P1003" s="7" cm="1">
        <f t="array" aca="1" ref="P1003" ca="1">_FV(A1003,"Volume average",TRUE)</f>
        <v>10204</v>
      </c>
      <c r="Q1003" t="s">
        <v>923</v>
      </c>
      <c r="S1003" t="s">
        <v>2006</v>
      </c>
      <c r="T1003" s="25" cm="1">
        <f t="array" aca="1" ref="T1003" ca="1">_FV(A1003,"Expense ratio",TRUE)</f>
        <v>7.9000000000000008E-3</v>
      </c>
      <c r="U1003" s="24" cm="1">
        <f t="array" aca="1" ref="U1003" ca="1">_FV(A1003,"Market cap",TRUE)</f>
        <v>256694779.55000001</v>
      </c>
      <c r="V1003" s="4">
        <v>256694784</v>
      </c>
      <c r="W1003" s="4">
        <v>256694784</v>
      </c>
      <c r="Y1003" t="s">
        <v>2904</v>
      </c>
      <c r="Z1003" s="5">
        <v>39.679299999999998</v>
      </c>
      <c r="AA1003" s="5">
        <v>24.673683</v>
      </c>
      <c r="AB1003" s="4">
        <v>0</v>
      </c>
      <c r="AC1003" s="4">
        <v>21766</v>
      </c>
      <c r="AE1003" s="5">
        <v>1.9809962986065079</v>
      </c>
      <c r="AF1003" s="5">
        <v>7.9733506648168806</v>
      </c>
      <c r="AI1003" s="4">
        <v>21766</v>
      </c>
      <c r="AJ1003" s="5">
        <v>863748.88439999998</v>
      </c>
      <c r="AL1003" s="5">
        <v>39.979999999999997</v>
      </c>
      <c r="AM1003" s="5">
        <v>35.825000000000003</v>
      </c>
      <c r="AN1003" t="s">
        <v>47</v>
      </c>
      <c r="AO1003" t="str" cm="1">
        <f t="array" aca="1" ref="AO1003" ca="1">_FV(A1003,"Currency")</f>
        <v>USD</v>
      </c>
      <c r="AP1003" t="str" cm="1">
        <f t="array" aca="1" ref="AP1003" ca="1">_FV(A1003,"Exchange")</f>
        <v>CBOE BZX Exchange</v>
      </c>
      <c r="AQ1003" s="6" t="str" cm="1">
        <f t="array" aca="1" ref="AQ1003" ca="1">_FV(A1003,"Exchange abbreviation",TRUE)</f>
        <v>BATS</v>
      </c>
      <c r="AR1003" t="str" cm="1">
        <f t="array" aca="1" ref="AR1003" ca="1">_FV(A1003,"Instrument type",TRUE)</f>
        <v>ETF</v>
      </c>
    </row>
    <row r="1004" spans="1:44" ht="18.75" customHeight="1" x14ac:dyDescent="0.25">
      <c r="A1004" t="e" vm="1017">
        <v>#VALUE!</v>
      </c>
      <c r="B1004" t="s">
        <v>2905</v>
      </c>
      <c r="C1004" t="s">
        <v>2713</v>
      </c>
      <c r="D1004" s="31" cm="1">
        <f t="array" aca="1" ref="D1004" ca="1">_FV(A1004,"Last trade time",TRUE)</f>
        <v>45824.840280578122</v>
      </c>
      <c r="E1004" s="23" cm="1">
        <f t="array" aca="1" ref="E1004" ca="1">_FV(A1004,"Price")</f>
        <v>27.590599999999998</v>
      </c>
      <c r="F1004" s="27" cm="1">
        <f t="array" aca="1" ref="F1004" ca="1">_FV(A1004,"Change (%)",TRUE)</f>
        <v>2.9299999999999999E-3</v>
      </c>
      <c r="G1004" s="26" cm="1">
        <f t="array" aca="1" ref="G1004" ca="1">_FV(A1004,"Change")</f>
        <v>8.0600000000000005E-2</v>
      </c>
      <c r="H1004" s="23" cm="1">
        <f t="array" aca="1" ref="H1004" ca="1">_FV(A1004,"Open")</f>
        <v>27.62</v>
      </c>
      <c r="I1004" s="23" cm="1">
        <f t="array" aca="1" ref="I1004" ca="1">_FV(A1004,"Low")</f>
        <v>27.590599999999998</v>
      </c>
      <c r="J1004" s="23" cm="1">
        <f t="array" aca="1" ref="J1004" ca="1">_FV(A1004,"High")</f>
        <v>27.64</v>
      </c>
      <c r="K1004" s="23" cm="1">
        <f t="array" aca="1" ref="K1004" ca="1">_FV(A1004,"Previous close",TRUE)</f>
        <v>27.51</v>
      </c>
      <c r="L1004" s="26"/>
      <c r="M1004" s="23" cm="1">
        <f t="array" aca="1" ref="M1004" ca="1">_FV(A1004,"52 week low",TRUE)</f>
        <v>25.54</v>
      </c>
      <c r="N1004" s="23" cm="1">
        <f t="array" aca="1" ref="N1004" ca="1">_FV(A1004,"52 week high",TRUE)</f>
        <v>27.6599</v>
      </c>
      <c r="O1004" s="8" cm="1">
        <f t="array" aca="1" ref="O1004" ca="1">_FV(A1004,"Volume")</f>
        <v>1982</v>
      </c>
      <c r="P1004" s="7" cm="1">
        <f t="array" aca="1" ref="P1004" ca="1">_FV(A1004,"Volume average",TRUE)</f>
        <v>10506</v>
      </c>
      <c r="Q1004" t="s">
        <v>923</v>
      </c>
      <c r="S1004" t="s">
        <v>2006</v>
      </c>
      <c r="T1004" s="25" cm="1">
        <f t="array" aca="1" ref="T1004" ca="1">_FV(A1004,"Expense ratio",TRUE)</f>
        <v>7.9000000000000008E-3</v>
      </c>
      <c r="U1004" s="24" cm="1">
        <f t="array" aca="1" ref="U1004" ca="1">_FV(A1004,"Market cap",TRUE)</f>
        <v>69807220.709999993</v>
      </c>
      <c r="V1004" s="4">
        <v>69807216</v>
      </c>
      <c r="W1004" s="4">
        <v>69807216</v>
      </c>
      <c r="X1004" t="s">
        <v>2906</v>
      </c>
      <c r="Y1004" t="s">
        <v>2011</v>
      </c>
      <c r="Z1004" s="5">
        <v>27.528600000000001</v>
      </c>
      <c r="AA1004" s="5">
        <v>24.606297999999999</v>
      </c>
      <c r="AB1004" s="20"/>
      <c r="AC1004" s="4">
        <v>14844</v>
      </c>
      <c r="AE1004" s="5">
        <v>2.11314478814919</v>
      </c>
      <c r="AF1004" s="20"/>
      <c r="AI1004" s="4">
        <v>14844</v>
      </c>
      <c r="AJ1004" s="5">
        <v>408726.57120000001</v>
      </c>
      <c r="AL1004" s="5">
        <v>27.589300000000001</v>
      </c>
      <c r="AM1004" s="5">
        <v>25.54</v>
      </c>
      <c r="AN1004" t="s">
        <v>47</v>
      </c>
      <c r="AO1004" t="str" cm="1">
        <f t="array" aca="1" ref="AO1004" ca="1">_FV(A1004,"Currency")</f>
        <v>USD</v>
      </c>
      <c r="AP1004" t="str" cm="1">
        <f t="array" aca="1" ref="AP1004" ca="1">_FV(A1004,"Exchange")</f>
        <v>CBOE BZX Exchange</v>
      </c>
      <c r="AQ1004" s="6" t="str" cm="1">
        <f t="array" aca="1" ref="AQ1004" ca="1">_FV(A1004,"Exchange abbreviation",TRUE)</f>
        <v>BATS</v>
      </c>
      <c r="AR1004" t="str" cm="1">
        <f t="array" aca="1" ref="AR1004" ca="1">_FV(A1004,"Instrument type",TRUE)</f>
        <v>ETF</v>
      </c>
    </row>
    <row r="1005" spans="1:44" ht="18.75" customHeight="1" x14ac:dyDescent="0.25">
      <c r="A1005" t="e" vm="1018">
        <v>#VALUE!</v>
      </c>
      <c r="B1005" t="s">
        <v>2907</v>
      </c>
      <c r="C1005" t="s">
        <v>2908</v>
      </c>
      <c r="D1005" s="31" cm="1">
        <f t="array" aca="1" ref="D1005" ca="1">_FV(A1005,"Last trade time",TRUE)</f>
        <v>45824.840346435158</v>
      </c>
      <c r="E1005" s="23" cm="1">
        <f t="array" aca="1" ref="E1005" ca="1">_FV(A1005,"Price")</f>
        <v>33.742800000000003</v>
      </c>
      <c r="F1005" s="27" cm="1">
        <f t="array" aca="1" ref="F1005" ca="1">_FV(A1005,"Change (%)",TRUE)</f>
        <v>5.7469999999999995E-3</v>
      </c>
      <c r="G1005" s="26" cm="1">
        <f t="array" aca="1" ref="G1005" ca="1">_FV(A1005,"Change")</f>
        <v>0.1928</v>
      </c>
      <c r="H1005" s="23" cm="1">
        <f t="array" aca="1" ref="H1005" ca="1">_FV(A1005,"Open")</f>
        <v>33.76</v>
      </c>
      <c r="I1005" s="23" cm="1">
        <f t="array" aca="1" ref="I1005" ca="1">_FV(A1005,"Low")</f>
        <v>33.690100000000001</v>
      </c>
      <c r="J1005" s="23" cm="1">
        <f t="array" aca="1" ref="J1005" ca="1">_FV(A1005,"High")</f>
        <v>33.809899999999999</v>
      </c>
      <c r="K1005" s="23" cm="1">
        <f t="array" aca="1" ref="K1005" ca="1">_FV(A1005,"Previous close",TRUE)</f>
        <v>33.549999999999997</v>
      </c>
      <c r="L1005" s="26"/>
      <c r="M1005" s="23" cm="1">
        <f t="array" aca="1" ref="M1005" ca="1">_FV(A1005,"52 week low",TRUE)</f>
        <v>30.73</v>
      </c>
      <c r="N1005" s="23" cm="1">
        <f t="array" aca="1" ref="N1005" ca="1">_FV(A1005,"52 week high",TRUE)</f>
        <v>33.849899999999998</v>
      </c>
      <c r="O1005" s="8" cm="1">
        <f t="array" aca="1" ref="O1005" ca="1">_FV(A1005,"Volume")</f>
        <v>4441</v>
      </c>
      <c r="P1005" s="7" cm="1">
        <f t="array" aca="1" ref="P1005" ca="1">_FV(A1005,"Volume average",TRUE)</f>
        <v>34145</v>
      </c>
      <c r="Q1005" t="s">
        <v>923</v>
      </c>
      <c r="S1005" t="s">
        <v>2006</v>
      </c>
      <c r="T1005" s="25" cm="1">
        <f t="array" aca="1" ref="T1005" ca="1">_FV(A1005,"Expense ratio",TRUE)</f>
        <v>7.9000000000000008E-3</v>
      </c>
      <c r="U1005" s="24" cm="1">
        <f t="array" aca="1" ref="U1005" ca="1">_FV(A1005,"Market cap",TRUE)</f>
        <v>254275025.12</v>
      </c>
      <c r="V1005" s="4">
        <v>254275024</v>
      </c>
      <c r="W1005" s="4">
        <v>254275024</v>
      </c>
      <c r="Y1005" t="s">
        <v>2909</v>
      </c>
      <c r="Z1005" s="5">
        <v>33.638300000000001</v>
      </c>
      <c r="AA1005" s="5">
        <v>24.714369000000001</v>
      </c>
      <c r="AB1005" s="4">
        <v>0</v>
      </c>
      <c r="AC1005" s="4">
        <v>84296</v>
      </c>
      <c r="AE1005" s="5">
        <v>1.3076848978580859</v>
      </c>
      <c r="AF1005" s="5">
        <v>7.4960138847677937</v>
      </c>
      <c r="AI1005" s="4">
        <v>84296</v>
      </c>
      <c r="AJ1005" s="5">
        <v>2833188.56</v>
      </c>
      <c r="AL1005" s="5">
        <v>33.840000000000003</v>
      </c>
      <c r="AM1005" s="5">
        <v>30.73</v>
      </c>
      <c r="AN1005" t="s">
        <v>90</v>
      </c>
      <c r="AO1005" t="str" cm="1">
        <f t="array" aca="1" ref="AO1005" ca="1">_FV(A1005,"Currency")</f>
        <v>USD</v>
      </c>
      <c r="AP1005" t="str" cm="1">
        <f t="array" aca="1" ref="AP1005" ca="1">_FV(A1005,"Exchange")</f>
        <v>CBOE BZX Exchange</v>
      </c>
      <c r="AQ1005" s="6" t="str" cm="1">
        <f t="array" aca="1" ref="AQ1005" ca="1">_FV(A1005,"Exchange abbreviation",TRUE)</f>
        <v>BATS</v>
      </c>
      <c r="AR1005" t="str" cm="1">
        <f t="array" aca="1" ref="AR1005" ca="1">_FV(A1005,"Instrument type",TRUE)</f>
        <v>ETF</v>
      </c>
    </row>
    <row r="1006" spans="1:44" ht="18.75" customHeight="1" x14ac:dyDescent="0.25">
      <c r="A1006" t="e" vm="1019">
        <v>#VALUE!</v>
      </c>
      <c r="B1006" t="s">
        <v>2910</v>
      </c>
      <c r="C1006" t="s">
        <v>2911</v>
      </c>
      <c r="D1006" s="31" cm="1">
        <f t="array" aca="1" ref="D1006" ca="1">_FV(A1006,"Last trade time",TRUE)</f>
        <v>45824.840345566408</v>
      </c>
      <c r="E1006" s="23" cm="1">
        <f t="array" aca="1" ref="E1006" ca="1">_FV(A1006,"Price")</f>
        <v>34.5657</v>
      </c>
      <c r="F1006" s="27" cm="1">
        <f t="array" aca="1" ref="F1006" ca="1">_FV(A1006,"Change (%)",TRUE)</f>
        <v>4.1920000000000004E-3</v>
      </c>
      <c r="G1006" s="26" cm="1">
        <f t="array" aca="1" ref="G1006" ca="1">_FV(A1006,"Change")</f>
        <v>0.14430000000000001</v>
      </c>
      <c r="H1006" s="23" cm="1">
        <f t="array" aca="1" ref="H1006" ca="1">_FV(A1006,"Open")</f>
        <v>34.53</v>
      </c>
      <c r="I1006" s="23" cm="1">
        <f t="array" aca="1" ref="I1006" ca="1">_FV(A1006,"Low")</f>
        <v>34.520000000000003</v>
      </c>
      <c r="J1006" s="23" cm="1">
        <f t="array" aca="1" ref="J1006" ca="1">_FV(A1006,"High")</f>
        <v>34.601500000000001</v>
      </c>
      <c r="K1006" s="23" cm="1">
        <f t="array" aca="1" ref="K1006" ca="1">_FV(A1006,"Previous close",TRUE)</f>
        <v>34.421399999999998</v>
      </c>
      <c r="L1006" s="26"/>
      <c r="M1006" s="23" cm="1">
        <f t="array" aca="1" ref="M1006" ca="1">_FV(A1006,"52 week low",TRUE)</f>
        <v>30.34</v>
      </c>
      <c r="N1006" s="23" cm="1">
        <f t="array" aca="1" ref="N1006" ca="1">_FV(A1006,"52 week high",TRUE)</f>
        <v>34.630000000000003</v>
      </c>
      <c r="O1006" s="8" cm="1">
        <f t="array" aca="1" ref="O1006" ca="1">_FV(A1006,"Volume")</f>
        <v>1790</v>
      </c>
      <c r="P1006" s="7" cm="1">
        <f t="array" aca="1" ref="P1006" ca="1">_FV(A1006,"Volume average",TRUE)</f>
        <v>9501</v>
      </c>
      <c r="Q1006" t="s">
        <v>923</v>
      </c>
      <c r="S1006" t="s">
        <v>2006</v>
      </c>
      <c r="T1006" s="25" cm="1">
        <f t="array" aca="1" ref="T1006" ca="1">_FV(A1006,"Expense ratio",TRUE)</f>
        <v>7.9000000000000008E-3</v>
      </c>
      <c r="U1006" s="24" cm="1">
        <f t="array" aca="1" ref="U1006" ca="1">_FV(A1006,"Market cap",TRUE)</f>
        <v>60821018.780000001</v>
      </c>
      <c r="V1006" s="4">
        <v>60821016</v>
      </c>
      <c r="W1006" s="4">
        <v>60821016</v>
      </c>
      <c r="Y1006" t="s">
        <v>2912</v>
      </c>
      <c r="Z1006" s="5">
        <v>34.473500000000001</v>
      </c>
      <c r="AA1006" s="5">
        <v>24.624973000000001</v>
      </c>
      <c r="AB1006" s="4">
        <v>0</v>
      </c>
      <c r="AC1006" s="4">
        <v>14217</v>
      </c>
      <c r="AE1006" s="5">
        <v>2.6026175722752898</v>
      </c>
      <c r="AF1006" s="5">
        <v>9.4002688834682111</v>
      </c>
      <c r="AI1006" s="4">
        <v>14217</v>
      </c>
      <c r="AJ1006" s="5">
        <v>490421.10179999989</v>
      </c>
      <c r="AL1006" s="5">
        <v>34.54</v>
      </c>
      <c r="AM1006" s="5">
        <v>30.34</v>
      </c>
      <c r="AN1006" t="s">
        <v>47</v>
      </c>
      <c r="AO1006" t="str" cm="1">
        <f t="array" aca="1" ref="AO1006" ca="1">_FV(A1006,"Currency")</f>
        <v>USD</v>
      </c>
      <c r="AP1006" t="str" cm="1">
        <f t="array" aca="1" ref="AP1006" ca="1">_FV(A1006,"Exchange")</f>
        <v>CBOE BZX Exchange</v>
      </c>
      <c r="AQ1006" s="6" t="str" cm="1">
        <f t="array" aca="1" ref="AQ1006" ca="1">_FV(A1006,"Exchange abbreviation",TRUE)</f>
        <v>BATS</v>
      </c>
      <c r="AR1006" t="str" cm="1">
        <f t="array" aca="1" ref="AR1006" ca="1">_FV(A1006,"Instrument type",TRUE)</f>
        <v>ETF</v>
      </c>
    </row>
    <row r="1007" spans="1:44" ht="18.75" customHeight="1" x14ac:dyDescent="0.25">
      <c r="A1007" t="e" vm="1020">
        <v>#VALUE!</v>
      </c>
      <c r="B1007" t="s">
        <v>2913</v>
      </c>
      <c r="C1007" t="s">
        <v>2914</v>
      </c>
      <c r="D1007" s="31" cm="1">
        <f t="array" aca="1" ref="D1007" ca="1">_FV(A1007,"Last trade time",TRUE)</f>
        <v>45824.840352534375</v>
      </c>
      <c r="E1007" s="23" cm="1">
        <f t="array" aca="1" ref="E1007" ca="1">_FV(A1007,"Price")</f>
        <v>37.580599999999997</v>
      </c>
      <c r="F1007" s="27" cm="1">
        <f t="array" aca="1" ref="F1007" ca="1">_FV(A1007,"Change (%)",TRUE)</f>
        <v>7.5229999999999993E-3</v>
      </c>
      <c r="G1007" s="26" cm="1">
        <f t="array" aca="1" ref="G1007" ca="1">_FV(A1007,"Change")</f>
        <v>0.28060000000000002</v>
      </c>
      <c r="H1007" s="23" cm="1">
        <f t="array" aca="1" ref="H1007" ca="1">_FV(A1007,"Open")</f>
        <v>37.56</v>
      </c>
      <c r="I1007" s="23" cm="1">
        <f t="array" aca="1" ref="I1007" ca="1">_FV(A1007,"Low")</f>
        <v>37.56</v>
      </c>
      <c r="J1007" s="23" cm="1">
        <f t="array" aca="1" ref="J1007" ca="1">_FV(A1007,"High")</f>
        <v>37.580599999999997</v>
      </c>
      <c r="K1007" s="23" cm="1">
        <f t="array" aca="1" ref="K1007" ca="1">_FV(A1007,"Previous close",TRUE)</f>
        <v>37.299999999999997</v>
      </c>
      <c r="L1007" s="26"/>
      <c r="M1007" s="23" cm="1">
        <f t="array" aca="1" ref="M1007" ca="1">_FV(A1007,"52 week low",TRUE)</f>
        <v>28.58</v>
      </c>
      <c r="N1007" s="23" cm="1">
        <f t="array" aca="1" ref="N1007" ca="1">_FV(A1007,"52 week high",TRUE)</f>
        <v>37.67</v>
      </c>
      <c r="O1007" s="8" cm="1">
        <f t="array" aca="1" ref="O1007" ca="1">_FV(A1007,"Volume")</f>
        <v>143</v>
      </c>
      <c r="P1007" s="7" cm="1">
        <f t="array" aca="1" ref="P1007" ca="1">_FV(A1007,"Volume average",TRUE)</f>
        <v>12027</v>
      </c>
      <c r="Q1007" t="s">
        <v>923</v>
      </c>
      <c r="S1007" t="s">
        <v>2006</v>
      </c>
      <c r="T1007" s="25" cm="1">
        <f t="array" aca="1" ref="T1007" ca="1">_FV(A1007,"Expense ratio",TRUE)</f>
        <v>7.9000000000000008E-3</v>
      </c>
      <c r="U1007" s="24" cm="1">
        <f t="array" aca="1" ref="U1007" ca="1">_FV(A1007,"Market cap",TRUE)</f>
        <v>25919442.329999998</v>
      </c>
      <c r="V1007" s="4">
        <v>25919442</v>
      </c>
      <c r="W1007" s="4">
        <v>25919442</v>
      </c>
      <c r="Y1007" t="s">
        <v>2040</v>
      </c>
      <c r="Z1007" s="5">
        <v>37.443199999999997</v>
      </c>
      <c r="AA1007" s="5">
        <v>24.753730000000001</v>
      </c>
      <c r="AB1007" s="4">
        <v>0</v>
      </c>
      <c r="AC1007" s="4">
        <v>15207</v>
      </c>
      <c r="AE1007" s="5">
        <v>8.2863830153996574</v>
      </c>
      <c r="AF1007" s="5">
        <v>17.78811340389106</v>
      </c>
      <c r="AI1007" s="4">
        <v>15207</v>
      </c>
      <c r="AJ1007" s="5">
        <v>570262.5</v>
      </c>
      <c r="AL1007" s="5">
        <v>37.56</v>
      </c>
      <c r="AM1007" s="5">
        <v>28.58</v>
      </c>
      <c r="AN1007" t="s">
        <v>47</v>
      </c>
      <c r="AO1007" t="str" cm="1">
        <f t="array" aca="1" ref="AO1007" ca="1">_FV(A1007,"Currency")</f>
        <v>USD</v>
      </c>
      <c r="AP1007" t="str" cm="1">
        <f t="array" aca="1" ref="AP1007" ca="1">_FV(A1007,"Exchange")</f>
        <v>CBOE BZX Exchange</v>
      </c>
      <c r="AQ1007" s="6" t="str" cm="1">
        <f t="array" aca="1" ref="AQ1007" ca="1">_FV(A1007,"Exchange abbreviation",TRUE)</f>
        <v>BATS</v>
      </c>
      <c r="AR1007" t="str" cm="1">
        <f t="array" aca="1" ref="AR1007" ca="1">_FV(A1007,"Instrument type",TRUE)</f>
        <v>ETF</v>
      </c>
    </row>
    <row r="1008" spans="1:44" ht="18.75" customHeight="1" x14ac:dyDescent="0.25">
      <c r="A1008" t="e" vm="1021">
        <v>#VALUE!</v>
      </c>
      <c r="B1008" t="s">
        <v>2915</v>
      </c>
      <c r="C1008" t="s">
        <v>2916</v>
      </c>
      <c r="D1008" s="31" cm="1">
        <f t="array" aca="1" ref="D1008" ca="1">_FV(A1008,"Last trade time",TRUE)</f>
        <v>45824.840285878905</v>
      </c>
      <c r="E1008" s="23" cm="1">
        <f t="array" aca="1" ref="E1008" ca="1">_FV(A1008,"Price")</f>
        <v>44.151600000000002</v>
      </c>
      <c r="F1008" s="27" cm="1">
        <f t="array" aca="1" ref="F1008" ca="1">_FV(A1008,"Change (%)",TRUE)</f>
        <v>7.8960000000000002E-3</v>
      </c>
      <c r="G1008" s="26" cm="1">
        <f t="array" aca="1" ref="G1008" ca="1">_FV(A1008,"Change")</f>
        <v>0.34589999999999999</v>
      </c>
      <c r="H1008" s="23" cm="1">
        <f t="array" aca="1" ref="H1008" ca="1">_FV(A1008,"Open")</f>
        <v>44.040100000000002</v>
      </c>
      <c r="I1008" s="23" cm="1">
        <f t="array" aca="1" ref="I1008" ca="1">_FV(A1008,"Low")</f>
        <v>44.040100000000002</v>
      </c>
      <c r="J1008" s="23" cm="1">
        <f t="array" aca="1" ref="J1008" ca="1">_FV(A1008,"High")</f>
        <v>44.278199999999998</v>
      </c>
      <c r="K1008" s="23" cm="1">
        <f t="array" aca="1" ref="K1008" ca="1">_FV(A1008,"Previous close",TRUE)</f>
        <v>43.805700000000002</v>
      </c>
      <c r="L1008" s="26"/>
      <c r="M1008" s="23" cm="1">
        <f t="array" aca="1" ref="M1008" ca="1">_FV(A1008,"52 week low",TRUE)</f>
        <v>37.82</v>
      </c>
      <c r="N1008" s="23" cm="1">
        <f t="array" aca="1" ref="N1008" ca="1">_FV(A1008,"52 week high",TRUE)</f>
        <v>44.52</v>
      </c>
      <c r="O1008" s="8" cm="1">
        <f t="array" aca="1" ref="O1008" ca="1">_FV(A1008,"Volume")</f>
        <v>5342</v>
      </c>
      <c r="P1008" s="7" cm="1">
        <f t="array" aca="1" ref="P1008" ca="1">_FV(A1008,"Volume average",TRUE)</f>
        <v>145818</v>
      </c>
      <c r="Q1008" t="s">
        <v>923</v>
      </c>
      <c r="S1008" t="s">
        <v>2006</v>
      </c>
      <c r="T1008" s="25" cm="1">
        <f t="array" aca="1" ref="T1008" ca="1">_FV(A1008,"Expense ratio",TRUE)</f>
        <v>7.9000000000000008E-3</v>
      </c>
      <c r="U1008" s="24" cm="1">
        <f t="array" aca="1" ref="U1008" ca="1">_FV(A1008,"Market cap",TRUE)</f>
        <v>336776231.24000001</v>
      </c>
      <c r="V1008" s="4">
        <v>336776224</v>
      </c>
      <c r="W1008" s="4">
        <v>336776224</v>
      </c>
      <c r="X1008" t="s">
        <v>2917</v>
      </c>
      <c r="Y1008" t="s">
        <v>2860</v>
      </c>
      <c r="Z1008" s="5">
        <v>43.9619</v>
      </c>
      <c r="AA1008" s="5">
        <v>24.754277999999999</v>
      </c>
      <c r="AB1008" s="4">
        <v>0</v>
      </c>
      <c r="AC1008" s="4">
        <v>111555</v>
      </c>
      <c r="AE1008" s="5">
        <v>2.2811708696008459</v>
      </c>
      <c r="AF1008" s="5">
        <v>6.1833772260565523</v>
      </c>
      <c r="AI1008" s="4">
        <v>111555</v>
      </c>
      <c r="AJ1008" s="5">
        <v>4907304.45</v>
      </c>
      <c r="AL1008" s="5">
        <v>44.52</v>
      </c>
      <c r="AM1008" s="5">
        <v>37.82</v>
      </c>
      <c r="AN1008" t="s">
        <v>90</v>
      </c>
      <c r="AO1008" t="str" cm="1">
        <f t="array" aca="1" ref="AO1008" ca="1">_FV(A1008,"Currency")</f>
        <v>USD</v>
      </c>
      <c r="AP1008" t="str" cm="1">
        <f t="array" aca="1" ref="AP1008" ca="1">_FV(A1008,"Exchange")</f>
        <v>CBOE BZX Exchange</v>
      </c>
      <c r="AQ1008" s="6" t="str" cm="1">
        <f t="array" aca="1" ref="AQ1008" ca="1">_FV(A1008,"Exchange abbreviation",TRUE)</f>
        <v>BATS</v>
      </c>
      <c r="AR1008" t="str" cm="1">
        <f t="array" aca="1" ref="AR1008" ca="1">_FV(A1008,"Instrument type",TRUE)</f>
        <v>ETF</v>
      </c>
    </row>
    <row r="1009" spans="1:44" ht="18.75" customHeight="1" x14ac:dyDescent="0.25">
      <c r="A1009" t="e" vm="1022">
        <v>#VALUE!</v>
      </c>
      <c r="B1009" t="s">
        <v>2918</v>
      </c>
      <c r="C1009" t="s">
        <v>2919</v>
      </c>
      <c r="D1009" s="31" cm="1">
        <f t="array" aca="1" ref="D1009" ca="1">_FV(A1009,"Last trade time",TRUE)</f>
        <v>45824.840331642969</v>
      </c>
      <c r="E1009" s="23" cm="1">
        <f t="array" aca="1" ref="E1009" ca="1">_FV(A1009,"Price")</f>
        <v>38.92</v>
      </c>
      <c r="F1009" s="27" cm="1">
        <f t="array" aca="1" ref="F1009" ca="1">_FV(A1009,"Change (%)",TRUE)</f>
        <v>5.6279999999999993E-3</v>
      </c>
      <c r="G1009" s="26" cm="1">
        <f t="array" aca="1" ref="G1009" ca="1">_FV(A1009,"Change")</f>
        <v>0.21779999999999999</v>
      </c>
      <c r="H1009" s="23" cm="1">
        <f t="array" aca="1" ref="H1009" ca="1">_FV(A1009,"Open")</f>
        <v>38.97</v>
      </c>
      <c r="I1009" s="23" cm="1">
        <f t="array" aca="1" ref="I1009" ca="1">_FV(A1009,"Low")</f>
        <v>38.89</v>
      </c>
      <c r="J1009" s="23" cm="1">
        <f t="array" aca="1" ref="J1009" ca="1">_FV(A1009,"High")</f>
        <v>38.987499999999997</v>
      </c>
      <c r="K1009" s="23" cm="1">
        <f t="array" aca="1" ref="K1009" ca="1">_FV(A1009,"Previous close",TRUE)</f>
        <v>38.702199999999998</v>
      </c>
      <c r="L1009" s="26"/>
      <c r="M1009" s="23" cm="1">
        <f t="array" aca="1" ref="M1009" ca="1">_FV(A1009,"52 week low",TRUE)</f>
        <v>34.19</v>
      </c>
      <c r="N1009" s="23" cm="1">
        <f t="array" aca="1" ref="N1009" ca="1">_FV(A1009,"52 week high",TRUE)</f>
        <v>39.020000000000003</v>
      </c>
      <c r="O1009" s="8" cm="1">
        <f t="array" aca="1" ref="O1009" ca="1">_FV(A1009,"Volume")</f>
        <v>9063</v>
      </c>
      <c r="P1009" s="7" cm="1">
        <f t="array" aca="1" ref="P1009" ca="1">_FV(A1009,"Volume average",TRUE)</f>
        <v>43967</v>
      </c>
      <c r="Q1009" t="s">
        <v>864</v>
      </c>
      <c r="T1009" s="25" cm="1">
        <f t="array" aca="1" ref="T1009" ca="1">_FV(A1009,"Expense ratio",TRUE)</f>
        <v>7.9000000000000008E-3</v>
      </c>
      <c r="U1009" s="24" cm="1">
        <f t="array" aca="1" ref="U1009" ca="1">_FV(A1009,"Market cap",TRUE)</f>
        <v>646998137.34000003</v>
      </c>
      <c r="V1009" s="16"/>
      <c r="W1009" s="16"/>
      <c r="Z1009" s="18"/>
      <c r="AA1009" s="20"/>
      <c r="AB1009" s="20"/>
      <c r="AC1009" s="21">
        <v>46465</v>
      </c>
      <c r="AE1009" s="18"/>
      <c r="AF1009" s="20"/>
      <c r="AI1009" s="21"/>
      <c r="AJ1009" s="18"/>
      <c r="AL1009" s="18"/>
      <c r="AM1009" s="18"/>
      <c r="AN1009" t="s">
        <v>73</v>
      </c>
      <c r="AO1009" t="str" cm="1">
        <f t="array" aca="1" ref="AO1009" ca="1">_FV(A1009,"Currency")</f>
        <v>USD</v>
      </c>
      <c r="AP1009" t="str" cm="1">
        <f t="array" aca="1" ref="AP1009" ca="1">_FV(A1009,"Exchange")</f>
        <v>CBOE BZX Exchange</v>
      </c>
      <c r="AQ1009" s="6" t="str" cm="1">
        <f t="array" aca="1" ref="AQ1009" ca="1">_FV(A1009,"Exchange abbreviation",TRUE)</f>
        <v>BATS</v>
      </c>
      <c r="AR1009" t="str" cm="1">
        <f t="array" aca="1" ref="AR1009" ca="1">_FV(A1009,"Instrument type",TRUE)</f>
        <v>ETF</v>
      </c>
    </row>
    <row r="1010" spans="1:44" ht="18.75" customHeight="1" x14ac:dyDescent="0.25">
      <c r="A1010" t="e" vm="1023">
        <v>#VALUE!</v>
      </c>
      <c r="B1010" t="s">
        <v>2920</v>
      </c>
      <c r="C1010" t="s">
        <v>2921</v>
      </c>
      <c r="D1010" s="31" cm="1">
        <f t="array" aca="1" ref="D1010" ca="1">_FV(A1010,"Last trade time",TRUE)</f>
        <v>45824.840343900003</v>
      </c>
      <c r="E1010" s="23" cm="1">
        <f t="array" aca="1" ref="E1010" ca="1">_FV(A1010,"Price")</f>
        <v>19.84</v>
      </c>
      <c r="F1010" s="27" cm="1">
        <f t="array" aca="1" ref="F1010" ca="1">_FV(A1010,"Change (%)",TRUE)</f>
        <v>-1.5100000000000001E-3</v>
      </c>
      <c r="G1010" s="26" cm="1">
        <f t="array" aca="1" ref="G1010" ca="1">_FV(A1010,"Change")</f>
        <v>-0.03</v>
      </c>
      <c r="H1010" s="23" cm="1">
        <f t="array" aca="1" ref="H1010" ca="1">_FV(A1010,"Open")</f>
        <v>19.899999999999999</v>
      </c>
      <c r="I1010" s="23" cm="1">
        <f t="array" aca="1" ref="I1010" ca="1">_FV(A1010,"Low")</f>
        <v>19.77</v>
      </c>
      <c r="J1010" s="23" cm="1">
        <f t="array" aca="1" ref="J1010" ca="1">_FV(A1010,"High")</f>
        <v>19.899999999999999</v>
      </c>
      <c r="K1010" s="23" cm="1">
        <f t="array" aca="1" ref="K1010" ca="1">_FV(A1010,"Previous close",TRUE)</f>
        <v>19.87</v>
      </c>
      <c r="L1010" s="26"/>
      <c r="M1010" s="23" cm="1">
        <f t="array" aca="1" ref="M1010" ca="1">_FV(A1010,"52 week low",TRUE)</f>
        <v>19.52</v>
      </c>
      <c r="N1010" s="23" cm="1">
        <f t="array" aca="1" ref="N1010" ca="1">_FV(A1010,"52 week high",TRUE)</f>
        <v>22.42</v>
      </c>
      <c r="O1010" s="8" cm="1">
        <f t="array" aca="1" ref="O1010" ca="1">_FV(A1010,"Volume")</f>
        <v>283089</v>
      </c>
      <c r="P1010" s="7" cm="1">
        <f t="array" aca="1" ref="P1010" ca="1">_FV(A1010,"Volume average",TRUE)</f>
        <v>21763</v>
      </c>
      <c r="Q1010" t="s">
        <v>923</v>
      </c>
      <c r="S1010" t="s">
        <v>2006</v>
      </c>
      <c r="T1010" s="25" cm="1">
        <f t="array" aca="1" ref="T1010" ca="1">_FV(A1010,"Expense ratio",TRUE)</f>
        <v>7.9000000000000008E-3</v>
      </c>
      <c r="U1010" s="24" cm="1">
        <f t="array" aca="1" ref="U1010" ca="1">_FV(A1010,"Market cap",TRUE)</f>
        <v>34915286.740000002</v>
      </c>
      <c r="V1010" s="4">
        <v>34915288</v>
      </c>
      <c r="W1010" s="4">
        <v>34915288</v>
      </c>
      <c r="Y1010" t="s">
        <v>419</v>
      </c>
      <c r="Z1010" s="5">
        <v>19.842300000000002</v>
      </c>
      <c r="AA1010" s="20"/>
      <c r="AB1010" s="4">
        <v>0</v>
      </c>
      <c r="AC1010" s="4">
        <v>36966</v>
      </c>
      <c r="AE1010" s="5">
        <v>-0.52632303543576064</v>
      </c>
      <c r="AF1010" s="5">
        <v>-1.3030339335785119</v>
      </c>
      <c r="AI1010" s="4">
        <v>36966</v>
      </c>
      <c r="AJ1010" s="5">
        <v>734351.7696</v>
      </c>
      <c r="AL1010" s="5">
        <v>22.42</v>
      </c>
      <c r="AM1010" s="5">
        <v>19.52</v>
      </c>
      <c r="AN1010" t="s">
        <v>47</v>
      </c>
      <c r="AO1010" t="str" cm="1">
        <f t="array" aca="1" ref="AO1010" ca="1">_FV(A1010,"Currency")</f>
        <v>USD</v>
      </c>
      <c r="AP1010" t="str" cm="1">
        <f t="array" aca="1" ref="AP1010" ca="1">_FV(A1010,"Exchange")</f>
        <v>CBOE BZX Exchange</v>
      </c>
      <c r="AQ1010" s="6" t="str" cm="1">
        <f t="array" aca="1" ref="AQ1010" ca="1">_FV(A1010,"Exchange abbreviation",TRUE)</f>
        <v>BATS</v>
      </c>
      <c r="AR1010" t="str" cm="1">
        <f t="array" aca="1" ref="AR1010" ca="1">_FV(A1010,"Instrument type",TRUE)</f>
        <v>ETF</v>
      </c>
    </row>
    <row r="1011" spans="1:44" ht="18.75" customHeight="1" x14ac:dyDescent="0.25">
      <c r="A1011" t="e" vm="1024">
        <v>#VALUE!</v>
      </c>
      <c r="B1011" t="s">
        <v>2922</v>
      </c>
      <c r="C1011" t="s">
        <v>2923</v>
      </c>
      <c r="D1011" s="31" cm="1">
        <f t="array" aca="1" ref="D1011" ca="1">_FV(A1011,"Last trade time",TRUE)</f>
        <v>45824.840350207814</v>
      </c>
      <c r="E1011" s="23" cm="1">
        <f t="array" aca="1" ref="E1011" ca="1">_FV(A1011,"Price")</f>
        <v>36.299999999999997</v>
      </c>
      <c r="F1011" s="27" cm="1">
        <f t="array" aca="1" ref="F1011" ca="1">_FV(A1011,"Change (%)",TRUE)</f>
        <v>4.6160000000000003E-3</v>
      </c>
      <c r="G1011" s="26" cm="1">
        <f t="array" aca="1" ref="G1011" ca="1">_FV(A1011,"Change")</f>
        <v>0.1668</v>
      </c>
      <c r="H1011" s="23" cm="1">
        <f t="array" aca="1" ref="H1011" ca="1">_FV(A1011,"Open")</f>
        <v>36.326599999999999</v>
      </c>
      <c r="I1011" s="23" cm="1">
        <f t="array" aca="1" ref="I1011" ca="1">_FV(A1011,"Low")</f>
        <v>36.22</v>
      </c>
      <c r="J1011" s="23" cm="1">
        <f t="array" aca="1" ref="J1011" ca="1">_FV(A1011,"High")</f>
        <v>36.380099999999999</v>
      </c>
      <c r="K1011" s="23" cm="1">
        <f t="array" aca="1" ref="K1011" ca="1">_FV(A1011,"Previous close",TRUE)</f>
        <v>36.133200000000002</v>
      </c>
      <c r="L1011" s="26"/>
      <c r="M1011" s="23" cm="1">
        <f t="array" aca="1" ref="M1011" ca="1">_FV(A1011,"52 week low",TRUE)</f>
        <v>30.84</v>
      </c>
      <c r="N1011" s="23" cm="1">
        <f t="array" aca="1" ref="N1011" ca="1">_FV(A1011,"52 week high",TRUE)</f>
        <v>36.429900000000004</v>
      </c>
      <c r="O1011" s="8" cm="1">
        <f t="array" aca="1" ref="O1011" ca="1">_FV(A1011,"Volume")</f>
        <v>10166</v>
      </c>
      <c r="P1011" s="7" cm="1">
        <f t="array" aca="1" ref="P1011" ca="1">_FV(A1011,"Volume average",TRUE)</f>
        <v>17610</v>
      </c>
      <c r="Q1011" t="s">
        <v>923</v>
      </c>
      <c r="S1011" t="s">
        <v>2006</v>
      </c>
      <c r="T1011" s="25" cm="1">
        <f t="array" aca="1" ref="T1011" ca="1">_FV(A1011,"Expense ratio",TRUE)</f>
        <v>7.9000000000000008E-3</v>
      </c>
      <c r="U1011" s="24" cm="1">
        <f t="array" aca="1" ref="U1011" ca="1">_FV(A1011,"Market cap",TRUE)</f>
        <v>248023568.33000001</v>
      </c>
      <c r="V1011" s="4">
        <v>248023568</v>
      </c>
      <c r="W1011" s="4">
        <v>248023568</v>
      </c>
      <c r="Y1011" t="s">
        <v>2040</v>
      </c>
      <c r="Z1011" s="5">
        <v>36.230499999999999</v>
      </c>
      <c r="AA1011" s="5">
        <v>24.679354</v>
      </c>
      <c r="AB1011" s="4">
        <v>0</v>
      </c>
      <c r="AC1011" s="4">
        <v>285031</v>
      </c>
      <c r="AE1011" s="5">
        <v>6.3753662277340917</v>
      </c>
      <c r="AF1011" s="5">
        <v>13.73655240855023</v>
      </c>
      <c r="AI1011" s="4">
        <v>285031</v>
      </c>
      <c r="AJ1011" s="5">
        <v>10338074.369999999</v>
      </c>
      <c r="AL1011" s="5">
        <v>36.43</v>
      </c>
      <c r="AM1011" s="5">
        <v>30.84</v>
      </c>
      <c r="AN1011" t="s">
        <v>82</v>
      </c>
      <c r="AO1011" t="str" cm="1">
        <f t="array" aca="1" ref="AO1011" ca="1">_FV(A1011,"Currency")</f>
        <v>USD</v>
      </c>
      <c r="AP1011" t="str" cm="1">
        <f t="array" aca="1" ref="AP1011" ca="1">_FV(A1011,"Exchange")</f>
        <v>CBOE BZX Exchange</v>
      </c>
      <c r="AQ1011" s="6" t="str" cm="1">
        <f t="array" aca="1" ref="AQ1011" ca="1">_FV(A1011,"Exchange abbreviation",TRUE)</f>
        <v>BATS</v>
      </c>
      <c r="AR1011" t="str" cm="1">
        <f t="array" aca="1" ref="AR1011" ca="1">_FV(A1011,"Instrument type",TRUE)</f>
        <v>ETF</v>
      </c>
    </row>
    <row r="1012" spans="1:44" ht="18.75" customHeight="1" x14ac:dyDescent="0.25">
      <c r="A1012" t="e" vm="1025">
        <v>#VALUE!</v>
      </c>
      <c r="B1012" t="s">
        <v>2924</v>
      </c>
      <c r="C1012" t="s">
        <v>2925</v>
      </c>
      <c r="D1012" s="31" cm="1">
        <f t="array" aca="1" ref="D1012" ca="1">_FV(A1012,"Last trade time",TRUE)</f>
        <v>45824.840331642969</v>
      </c>
      <c r="E1012" s="23" cm="1">
        <f t="array" aca="1" ref="E1012" ca="1">_FV(A1012,"Price")</f>
        <v>37.409999999999997</v>
      </c>
      <c r="F1012" s="27" cm="1">
        <f t="array" aca="1" ref="F1012" ca="1">_FV(A1012,"Change (%)",TRUE)</f>
        <v>4.0260000000000001E-3</v>
      </c>
      <c r="G1012" s="26" cm="1">
        <f t="array" aca="1" ref="G1012" ca="1">_FV(A1012,"Change")</f>
        <v>0.15</v>
      </c>
      <c r="H1012" s="23" cm="1">
        <f t="array" aca="1" ref="H1012" ca="1">_FV(A1012,"Open")</f>
        <v>37.365000000000002</v>
      </c>
      <c r="I1012" s="23" cm="1">
        <f t="array" aca="1" ref="I1012" ca="1">_FV(A1012,"Low")</f>
        <v>37.365000000000002</v>
      </c>
      <c r="J1012" s="23" cm="1">
        <f t="array" aca="1" ref="J1012" ca="1">_FV(A1012,"High")</f>
        <v>37.528100000000002</v>
      </c>
      <c r="K1012" s="23" cm="1">
        <f t="array" aca="1" ref="K1012" ca="1">_FV(A1012,"Previous close",TRUE)</f>
        <v>37.26</v>
      </c>
      <c r="L1012" s="26"/>
      <c r="M1012" s="23" cm="1">
        <f t="array" aca="1" ref="M1012" ca="1">_FV(A1012,"52 week low",TRUE)</f>
        <v>32.9315</v>
      </c>
      <c r="N1012" s="23" cm="1">
        <f t="array" aca="1" ref="N1012" ca="1">_FV(A1012,"52 week high",TRUE)</f>
        <v>37.528100000000002</v>
      </c>
      <c r="O1012" s="8" cm="1">
        <f t="array" aca="1" ref="O1012" ca="1">_FV(A1012,"Volume")</f>
        <v>39376</v>
      </c>
      <c r="P1012" s="7" cm="1">
        <f t="array" aca="1" ref="P1012" ca="1">_FV(A1012,"Volume average",TRUE)</f>
        <v>36029</v>
      </c>
      <c r="Q1012" t="s">
        <v>864</v>
      </c>
      <c r="T1012" s="25" cm="1">
        <f t="array" aca="1" ref="T1012" ca="1">_FV(A1012,"Expense ratio",TRUE)</f>
        <v>7.9000000000000008E-3</v>
      </c>
      <c r="U1012" s="24" cm="1">
        <f t="array" aca="1" ref="U1012" ca="1">_FV(A1012,"Market cap",TRUE)</f>
        <v>858685095.45000005</v>
      </c>
      <c r="V1012" s="16"/>
      <c r="W1012" s="16"/>
      <c r="Z1012" s="18"/>
      <c r="AA1012" s="20"/>
      <c r="AB1012" s="20"/>
      <c r="AC1012" s="21">
        <v>37126</v>
      </c>
      <c r="AE1012" s="18"/>
      <c r="AF1012" s="20"/>
      <c r="AI1012" s="21"/>
      <c r="AJ1012" s="18"/>
      <c r="AL1012" s="18"/>
      <c r="AM1012" s="18"/>
      <c r="AN1012" t="s">
        <v>73</v>
      </c>
      <c r="AO1012" t="str" cm="1">
        <f t="array" aca="1" ref="AO1012" ca="1">_FV(A1012,"Currency")</f>
        <v>USD</v>
      </c>
      <c r="AP1012" t="str" cm="1">
        <f t="array" aca="1" ref="AP1012" ca="1">_FV(A1012,"Exchange")</f>
        <v>CBOE BZX Exchange</v>
      </c>
      <c r="AQ1012" s="6" t="str" cm="1">
        <f t="array" aca="1" ref="AQ1012" ca="1">_FV(A1012,"Exchange abbreviation",TRUE)</f>
        <v>BATS</v>
      </c>
      <c r="AR1012" t="str" cm="1">
        <f t="array" aca="1" ref="AR1012" ca="1">_FV(A1012,"Instrument type",TRUE)</f>
        <v>ETF</v>
      </c>
    </row>
    <row r="1013" spans="1:44" ht="18.75" customHeight="1" x14ac:dyDescent="0.25">
      <c r="A1013" t="e" vm="1026">
        <v>#VALUE!</v>
      </c>
      <c r="B1013" t="s">
        <v>2926</v>
      </c>
      <c r="C1013" t="s">
        <v>2927</v>
      </c>
      <c r="D1013" s="31" cm="1">
        <f t="array" aca="1" ref="D1013" ca="1">_FV(A1013,"Last trade time",TRUE)</f>
        <v>45824.840346435158</v>
      </c>
      <c r="E1013" s="23" cm="1">
        <f t="array" aca="1" ref="E1013" ca="1">_FV(A1013,"Price")</f>
        <v>35.105899999999998</v>
      </c>
      <c r="F1013" s="27" cm="1">
        <f t="array" aca="1" ref="F1013" ca="1">_FV(A1013,"Change (%)",TRUE)</f>
        <v>3.5989999999999998E-3</v>
      </c>
      <c r="G1013" s="26" cm="1">
        <f t="array" aca="1" ref="G1013" ca="1">_FV(A1013,"Change")</f>
        <v>0.12590000000000001</v>
      </c>
      <c r="H1013" s="23" cm="1">
        <f t="array" aca="1" ref="H1013" ca="1">_FV(A1013,"Open")</f>
        <v>35.159999999999997</v>
      </c>
      <c r="I1013" s="23" cm="1">
        <f t="array" aca="1" ref="I1013" ca="1">_FV(A1013,"Low")</f>
        <v>35.105899999999998</v>
      </c>
      <c r="J1013" s="23" cm="1">
        <f t="array" aca="1" ref="J1013" ca="1">_FV(A1013,"High")</f>
        <v>35.159999999999997</v>
      </c>
      <c r="K1013" s="23" cm="1">
        <f t="array" aca="1" ref="K1013" ca="1">_FV(A1013,"Previous close",TRUE)</f>
        <v>34.979999999999997</v>
      </c>
      <c r="L1013" s="26"/>
      <c r="M1013" s="23" cm="1">
        <f t="array" aca="1" ref="M1013" ca="1">_FV(A1013,"52 week low",TRUE)</f>
        <v>30.72</v>
      </c>
      <c r="N1013" s="23" cm="1">
        <f t="array" aca="1" ref="N1013" ca="1">_FV(A1013,"52 week high",TRUE)</f>
        <v>35.19</v>
      </c>
      <c r="O1013" s="8" cm="1">
        <f t="array" aca="1" ref="O1013" ca="1">_FV(A1013,"Volume")</f>
        <v>7266</v>
      </c>
      <c r="P1013" s="7" cm="1">
        <f t="array" aca="1" ref="P1013" ca="1">_FV(A1013,"Volume average",TRUE)</f>
        <v>27278</v>
      </c>
      <c r="Q1013" t="s">
        <v>923</v>
      </c>
      <c r="S1013" t="s">
        <v>2006</v>
      </c>
      <c r="T1013" s="25" cm="1">
        <f t="array" aca="1" ref="T1013" ca="1">_FV(A1013,"Expense ratio",TRUE)</f>
        <v>7.9000000000000008E-3</v>
      </c>
      <c r="U1013" s="24" cm="1">
        <f t="array" aca="1" ref="U1013" ca="1">_FV(A1013,"Market cap",TRUE)</f>
        <v>64352830.350000001</v>
      </c>
      <c r="V1013" s="4">
        <v>64352832</v>
      </c>
      <c r="W1013" s="4">
        <v>64352832</v>
      </c>
      <c r="Y1013" t="s">
        <v>2928</v>
      </c>
      <c r="Z1013" s="5">
        <v>35.018099999999997</v>
      </c>
      <c r="AA1013" s="5">
        <v>24.536854000000002</v>
      </c>
      <c r="AB1013" s="4">
        <v>0</v>
      </c>
      <c r="AC1013" s="4">
        <v>13687</v>
      </c>
      <c r="AE1013" s="5">
        <v>3.6585367230662409</v>
      </c>
      <c r="AF1013" s="5">
        <v>10.85786732702752</v>
      </c>
      <c r="AI1013" s="4">
        <v>13687</v>
      </c>
      <c r="AJ1013" s="5">
        <v>479372.11930000002</v>
      </c>
      <c r="AL1013" s="5">
        <v>35.15</v>
      </c>
      <c r="AM1013" s="5">
        <v>30.72</v>
      </c>
      <c r="AN1013" t="s">
        <v>47</v>
      </c>
      <c r="AO1013" t="str" cm="1">
        <f t="array" aca="1" ref="AO1013" ca="1">_FV(A1013,"Currency")</f>
        <v>USD</v>
      </c>
      <c r="AP1013" t="str" cm="1">
        <f t="array" aca="1" ref="AP1013" ca="1">_FV(A1013,"Exchange")</f>
        <v>CBOE BZX Exchange</v>
      </c>
      <c r="AQ1013" s="6" t="str" cm="1">
        <f t="array" aca="1" ref="AQ1013" ca="1">_FV(A1013,"Exchange abbreviation",TRUE)</f>
        <v>BATS</v>
      </c>
      <c r="AR1013" t="str" cm="1">
        <f t="array" aca="1" ref="AR1013" ca="1">_FV(A1013,"Instrument type",TRUE)</f>
        <v>ETF</v>
      </c>
    </row>
    <row r="1014" spans="1:44" ht="18.75" customHeight="1" x14ac:dyDescent="0.25">
      <c r="A1014" t="e" vm="1027">
        <v>#VALUE!</v>
      </c>
      <c r="B1014" t="s">
        <v>2929</v>
      </c>
      <c r="C1014" t="s">
        <v>2930</v>
      </c>
      <c r="D1014" s="31" cm="1">
        <f t="array" aca="1" ref="D1014" ca="1">_FV(A1014,"Last trade time",TRUE)</f>
        <v>45824.840329316408</v>
      </c>
      <c r="E1014" s="23" cm="1">
        <f t="array" aca="1" ref="E1014" ca="1">_FV(A1014,"Price")</f>
        <v>39.35</v>
      </c>
      <c r="F1014" s="27" cm="1">
        <f t="array" aca="1" ref="F1014" ca="1">_FV(A1014,"Change (%)",TRUE)</f>
        <v>5.8789999999999997E-3</v>
      </c>
      <c r="G1014" s="26" cm="1">
        <f t="array" aca="1" ref="G1014" ca="1">_FV(A1014,"Change")</f>
        <v>0.23</v>
      </c>
      <c r="H1014" s="23" cm="1">
        <f t="array" aca="1" ref="H1014" ca="1">_FV(A1014,"Open")</f>
        <v>39.33</v>
      </c>
      <c r="I1014" s="23" cm="1">
        <f t="array" aca="1" ref="I1014" ca="1">_FV(A1014,"Low")</f>
        <v>39.264000000000003</v>
      </c>
      <c r="J1014" s="23" cm="1">
        <f t="array" aca="1" ref="J1014" ca="1">_FV(A1014,"High")</f>
        <v>39.419899999999998</v>
      </c>
      <c r="K1014" s="23" cm="1">
        <f t="array" aca="1" ref="K1014" ca="1">_FV(A1014,"Previous close",TRUE)</f>
        <v>39.119999999999997</v>
      </c>
      <c r="L1014" s="26"/>
      <c r="M1014" s="23" cm="1">
        <f t="array" aca="1" ref="M1014" ca="1">_FV(A1014,"52 week low",TRUE)</f>
        <v>34.71</v>
      </c>
      <c r="N1014" s="23" cm="1">
        <f t="array" aca="1" ref="N1014" ca="1">_FV(A1014,"52 week high",TRUE)</f>
        <v>39.450000000000003</v>
      </c>
      <c r="O1014" s="8" cm="1">
        <f t="array" aca="1" ref="O1014" ca="1">_FV(A1014,"Volume")</f>
        <v>64730</v>
      </c>
      <c r="P1014" s="7" cm="1">
        <f t="array" aca="1" ref="P1014" ca="1">_FV(A1014,"Volume average",TRUE)</f>
        <v>69169</v>
      </c>
      <c r="Q1014" t="s">
        <v>923</v>
      </c>
      <c r="S1014" t="s">
        <v>2006</v>
      </c>
      <c r="T1014" s="25" cm="1">
        <f t="array" aca="1" ref="T1014" ca="1">_FV(A1014,"Expense ratio",TRUE)</f>
        <v>7.9000000000000008E-3</v>
      </c>
      <c r="U1014" s="24" cm="1">
        <f t="array" aca="1" ref="U1014" ca="1">_FV(A1014,"Market cap",TRUE)</f>
        <v>1005015297.24</v>
      </c>
      <c r="V1014" s="4">
        <v>1005015296</v>
      </c>
      <c r="W1014" s="4">
        <v>1005015296</v>
      </c>
      <c r="Y1014" t="s">
        <v>2860</v>
      </c>
      <c r="Z1014" s="5">
        <v>39.189700000000002</v>
      </c>
      <c r="AA1014" s="5">
        <v>24.701801</v>
      </c>
      <c r="AB1014" s="4">
        <v>0</v>
      </c>
      <c r="AC1014" s="4">
        <v>73425</v>
      </c>
      <c r="AE1014" s="5">
        <v>2.1115681587741348</v>
      </c>
      <c r="AF1014" s="5">
        <v>5.2108478392757229</v>
      </c>
      <c r="AI1014" s="4">
        <v>73425</v>
      </c>
      <c r="AJ1014" s="4">
        <v>2878260</v>
      </c>
      <c r="AL1014" s="5">
        <v>39.450000000000003</v>
      </c>
      <c r="AM1014" s="5">
        <v>34.71</v>
      </c>
      <c r="AN1014" t="s">
        <v>90</v>
      </c>
      <c r="AO1014" t="str" cm="1">
        <f t="array" aca="1" ref="AO1014" ca="1">_FV(A1014,"Currency")</f>
        <v>USD</v>
      </c>
      <c r="AP1014" t="str" cm="1">
        <f t="array" aca="1" ref="AP1014" ca="1">_FV(A1014,"Exchange")</f>
        <v>CBOE BZX Exchange</v>
      </c>
      <c r="AQ1014" s="6" t="str" cm="1">
        <f t="array" aca="1" ref="AQ1014" ca="1">_FV(A1014,"Exchange abbreviation",TRUE)</f>
        <v>BATS</v>
      </c>
      <c r="AR1014" t="str" cm="1">
        <f t="array" aca="1" ref="AR1014" ca="1">_FV(A1014,"Instrument type",TRUE)</f>
        <v>ETF</v>
      </c>
    </row>
    <row r="1015" spans="1:44" ht="18.75" customHeight="1" x14ac:dyDescent="0.25">
      <c r="A1015" t="e" vm="1028">
        <v>#VALUE!</v>
      </c>
      <c r="B1015" t="s">
        <v>2931</v>
      </c>
      <c r="C1015" t="s">
        <v>2932</v>
      </c>
      <c r="D1015" s="31" cm="1">
        <f t="array" aca="1" ref="D1015" ca="1">_FV(A1015,"Last trade time",TRUE)</f>
        <v>45824.840345566408</v>
      </c>
      <c r="E1015" s="23" cm="1">
        <f t="array" aca="1" ref="E1015" ca="1">_FV(A1015,"Price")</f>
        <v>35.729999999999997</v>
      </c>
      <c r="F1015" s="27" cm="1">
        <f t="array" aca="1" ref="F1015" ca="1">_FV(A1015,"Change (%)",TRUE)</f>
        <v>1.1035999999999999E-2</v>
      </c>
      <c r="G1015" s="26" cm="1">
        <f t="array" aca="1" ref="G1015" ca="1">_FV(A1015,"Change")</f>
        <v>0.39</v>
      </c>
      <c r="H1015" s="23" cm="1">
        <f t="array" aca="1" ref="H1015" ca="1">_FV(A1015,"Open")</f>
        <v>35.68</v>
      </c>
      <c r="I1015" s="23" cm="1">
        <f t="array" aca="1" ref="I1015" ca="1">_FV(A1015,"Low")</f>
        <v>35.619999999999997</v>
      </c>
      <c r="J1015" s="23" cm="1">
        <f t="array" aca="1" ref="J1015" ca="1">_FV(A1015,"High")</f>
        <v>35.799999999999997</v>
      </c>
      <c r="K1015" s="23" cm="1">
        <f t="array" aca="1" ref="K1015" ca="1">_FV(A1015,"Previous close",TRUE)</f>
        <v>35.340000000000003</v>
      </c>
      <c r="L1015" s="26"/>
      <c r="M1015" s="23" cm="1">
        <f t="array" aca="1" ref="M1015" ca="1">_FV(A1015,"52 week low",TRUE)</f>
        <v>31.060099999999998</v>
      </c>
      <c r="N1015" s="23" cm="1">
        <f t="array" aca="1" ref="N1015" ca="1">_FV(A1015,"52 week high",TRUE)</f>
        <v>35.799999999999997</v>
      </c>
      <c r="O1015" s="8" cm="1">
        <f t="array" aca="1" ref="O1015" ca="1">_FV(A1015,"Volume")</f>
        <v>4246</v>
      </c>
      <c r="P1015" s="7" cm="1">
        <f t="array" aca="1" ref="P1015" ca="1">_FV(A1015,"Volume average",TRUE)</f>
        <v>13057</v>
      </c>
      <c r="Q1015" t="s">
        <v>923</v>
      </c>
      <c r="S1015" t="s">
        <v>2006</v>
      </c>
      <c r="T1015" s="25" cm="1">
        <f t="array" aca="1" ref="T1015" ca="1">_FV(A1015,"Expense ratio",TRUE)</f>
        <v>7.9000000000000008E-3</v>
      </c>
      <c r="U1015" s="24" cm="1">
        <f t="array" aca="1" ref="U1015" ca="1">_FV(A1015,"Market cap",TRUE)</f>
        <v>138940732.11000001</v>
      </c>
      <c r="V1015" s="4">
        <v>138940736</v>
      </c>
      <c r="W1015" s="4">
        <v>138940736</v>
      </c>
      <c r="Y1015" t="s">
        <v>2933</v>
      </c>
      <c r="Z1015" s="5">
        <v>35.477699999999999</v>
      </c>
      <c r="AA1015" s="5">
        <v>24.859144000000001</v>
      </c>
      <c r="AB1015" s="4">
        <v>0</v>
      </c>
      <c r="AC1015" s="4">
        <v>25463</v>
      </c>
      <c r="AE1015" s="5">
        <v>3.1020582385332229</v>
      </c>
      <c r="AF1015" s="5">
        <v>9.5928463479389983</v>
      </c>
      <c r="AI1015" s="4">
        <v>25463</v>
      </c>
      <c r="AJ1015" s="5">
        <v>904318.44500000007</v>
      </c>
      <c r="AL1015" s="5">
        <v>35.575000000000003</v>
      </c>
      <c r="AM1015" s="5">
        <v>31.06</v>
      </c>
      <c r="AN1015" t="s">
        <v>47</v>
      </c>
      <c r="AO1015" t="str" cm="1">
        <f t="array" aca="1" ref="AO1015" ca="1">_FV(A1015,"Currency")</f>
        <v>USD</v>
      </c>
      <c r="AP1015" t="str" cm="1">
        <f t="array" aca="1" ref="AP1015" ca="1">_FV(A1015,"Exchange")</f>
        <v>CBOE BZX Exchange</v>
      </c>
      <c r="AQ1015" s="6" t="str" cm="1">
        <f t="array" aca="1" ref="AQ1015" ca="1">_FV(A1015,"Exchange abbreviation",TRUE)</f>
        <v>BATS</v>
      </c>
      <c r="AR1015" t="str" cm="1">
        <f t="array" aca="1" ref="AR1015" ca="1">_FV(A1015,"Instrument type",TRUE)</f>
        <v>ETF</v>
      </c>
    </row>
    <row r="1016" spans="1:44" ht="18.75" customHeight="1" x14ac:dyDescent="0.25">
      <c r="A1016" t="e" vm="1029">
        <v>#VALUE!</v>
      </c>
      <c r="B1016" t="s">
        <v>2934</v>
      </c>
      <c r="C1016" t="s">
        <v>2935</v>
      </c>
      <c r="D1016" s="31" cm="1">
        <f t="array" aca="1" ref="D1016" ca="1">_FV(A1016,"Last trade time",TRUE)</f>
        <v>45824.840345566408</v>
      </c>
      <c r="E1016" s="23" cm="1">
        <f t="array" aca="1" ref="E1016" ca="1">_FV(A1016,"Price")</f>
        <v>36.1646</v>
      </c>
      <c r="F1016" s="27" cm="1">
        <f t="array" aca="1" ref="F1016" ca="1">_FV(A1016,"Change (%)",TRUE)</f>
        <v>6.9020000000000001E-3</v>
      </c>
      <c r="G1016" s="26" cm="1">
        <f t="array" aca="1" ref="G1016" ca="1">_FV(A1016,"Change")</f>
        <v>0.24790000000000001</v>
      </c>
      <c r="H1016" s="23" cm="1">
        <f t="array" aca="1" ref="H1016" ca="1">_FV(A1016,"Open")</f>
        <v>36.18</v>
      </c>
      <c r="I1016" s="23" cm="1">
        <f t="array" aca="1" ref="I1016" ca="1">_FV(A1016,"Low")</f>
        <v>36.1646</v>
      </c>
      <c r="J1016" s="23" cm="1">
        <f t="array" aca="1" ref="J1016" ca="1">_FV(A1016,"High")</f>
        <v>36.21</v>
      </c>
      <c r="K1016" s="23" cm="1">
        <f t="array" aca="1" ref="K1016" ca="1">_FV(A1016,"Previous close",TRUE)</f>
        <v>35.916699999999999</v>
      </c>
      <c r="L1016" s="26"/>
      <c r="M1016" s="23" cm="1">
        <f t="array" aca="1" ref="M1016" ca="1">_FV(A1016,"52 week low",TRUE)</f>
        <v>32.42</v>
      </c>
      <c r="N1016" s="23" cm="1">
        <f t="array" aca="1" ref="N1016" ca="1">_FV(A1016,"52 week high",TRUE)</f>
        <v>36.219900000000003</v>
      </c>
      <c r="O1016" s="8" cm="1">
        <f t="array" aca="1" ref="O1016" ca="1">_FV(A1016,"Volume")</f>
        <v>1306</v>
      </c>
      <c r="P1016" s="7" cm="1">
        <f t="array" aca="1" ref="P1016" ca="1">_FV(A1016,"Volume average",TRUE)</f>
        <v>16591</v>
      </c>
      <c r="Q1016" t="s">
        <v>923</v>
      </c>
      <c r="S1016" t="s">
        <v>2006</v>
      </c>
      <c r="T1016" s="25" cm="1">
        <f t="array" aca="1" ref="T1016" ca="1">_FV(A1016,"Expense ratio",TRUE)</f>
        <v>7.9000000000000008E-3</v>
      </c>
      <c r="U1016" s="24" cm="1">
        <f t="array" aca="1" ref="U1016" ca="1">_FV(A1016,"Market cap",TRUE)</f>
        <v>129212411.23999999</v>
      </c>
      <c r="V1016" s="4">
        <v>129212408</v>
      </c>
      <c r="W1016" s="4">
        <v>129212408</v>
      </c>
      <c r="Y1016" t="s">
        <v>2805</v>
      </c>
      <c r="Z1016" s="5">
        <v>36.021999999999998</v>
      </c>
      <c r="AA1016" s="5">
        <v>24.736059999999998</v>
      </c>
      <c r="AB1016" s="4">
        <v>0</v>
      </c>
      <c r="AC1016" s="4">
        <v>13915</v>
      </c>
      <c r="AE1016" s="5">
        <v>2.516498392464328</v>
      </c>
      <c r="AF1016" s="5">
        <v>7.4765341236032512</v>
      </c>
      <c r="AI1016" s="4">
        <v>13915</v>
      </c>
      <c r="AJ1016" s="5">
        <v>501408.93550000002</v>
      </c>
      <c r="AL1016" s="5">
        <v>36.094999999999999</v>
      </c>
      <c r="AM1016" s="5">
        <v>32.42</v>
      </c>
      <c r="AN1016" t="s">
        <v>47</v>
      </c>
      <c r="AO1016" t="str" cm="1">
        <f t="array" aca="1" ref="AO1016" ca="1">_FV(A1016,"Currency")</f>
        <v>USD</v>
      </c>
      <c r="AP1016" t="str" cm="1">
        <f t="array" aca="1" ref="AP1016" ca="1">_FV(A1016,"Exchange")</f>
        <v>CBOE BZX Exchange</v>
      </c>
      <c r="AQ1016" s="6" t="str" cm="1">
        <f t="array" aca="1" ref="AQ1016" ca="1">_FV(A1016,"Exchange abbreviation",TRUE)</f>
        <v>BATS</v>
      </c>
      <c r="AR1016" t="str" cm="1">
        <f t="array" aca="1" ref="AR1016" ca="1">_FV(A1016,"Instrument type",TRUE)</f>
        <v>ETF</v>
      </c>
    </row>
    <row r="1017" spans="1:44" ht="18.75" customHeight="1" x14ac:dyDescent="0.25">
      <c r="A1017" t="e" vm="1030">
        <v>#VALUE!</v>
      </c>
      <c r="B1017" t="s">
        <v>2936</v>
      </c>
      <c r="C1017" t="s">
        <v>2937</v>
      </c>
      <c r="D1017" s="31" cm="1">
        <f t="array" aca="1" ref="D1017" ca="1">_FV(A1017,"Last trade time",TRUE)</f>
        <v>45824.840288390624</v>
      </c>
      <c r="E1017" s="23" cm="1">
        <f t="array" aca="1" ref="E1017" ca="1">_FV(A1017,"Price")</f>
        <v>49.180799999999998</v>
      </c>
      <c r="F1017" s="27" cm="1">
        <f t="array" aca="1" ref="F1017" ca="1">_FV(A1017,"Change (%)",TRUE)</f>
        <v>7.731E-3</v>
      </c>
      <c r="G1017" s="26" cm="1">
        <f t="array" aca="1" ref="G1017" ca="1">_FV(A1017,"Change")</f>
        <v>0.37730000000000002</v>
      </c>
      <c r="H1017" s="23" cm="1">
        <f t="array" aca="1" ref="H1017" ca="1">_FV(A1017,"Open")</f>
        <v>49.13</v>
      </c>
      <c r="I1017" s="23" cm="1">
        <f t="array" aca="1" ref="I1017" ca="1">_FV(A1017,"Low")</f>
        <v>49.127000000000002</v>
      </c>
      <c r="J1017" s="23" cm="1">
        <f t="array" aca="1" ref="J1017" ca="1">_FV(A1017,"High")</f>
        <v>49.25</v>
      </c>
      <c r="K1017" s="23" cm="1">
        <f t="array" aca="1" ref="K1017" ca="1">_FV(A1017,"Previous close",TRUE)</f>
        <v>48.8035</v>
      </c>
      <c r="L1017" s="26"/>
      <c r="M1017" s="23" cm="1">
        <f t="array" aca="1" ref="M1017" ca="1">_FV(A1017,"52 week low",TRUE)</f>
        <v>41.97</v>
      </c>
      <c r="N1017" s="23" cm="1">
        <f t="array" aca="1" ref="N1017" ca="1">_FV(A1017,"52 week high",TRUE)</f>
        <v>49.46</v>
      </c>
      <c r="O1017" s="8" cm="1">
        <f t="array" aca="1" ref="O1017" ca="1">_FV(A1017,"Volume")</f>
        <v>2689</v>
      </c>
      <c r="P1017" s="7" cm="1">
        <f t="array" aca="1" ref="P1017" ca="1">_FV(A1017,"Volume average",TRUE)</f>
        <v>132455</v>
      </c>
      <c r="Q1017" t="s">
        <v>119</v>
      </c>
      <c r="T1017" s="25" cm="1">
        <f t="array" aca="1" ref="T1017" ca="1">_FV(A1017,"Expense ratio",TRUE)</f>
        <v>7.9000000000000008E-3</v>
      </c>
      <c r="U1017" s="24" cm="1">
        <f t="array" aca="1" ref="U1017" ca="1">_FV(A1017,"Market cap",TRUE)</f>
        <v>295511915.33999997</v>
      </c>
      <c r="V1017" s="16"/>
      <c r="W1017" s="16"/>
      <c r="X1017" t="s">
        <v>2938</v>
      </c>
      <c r="Z1017" s="18"/>
      <c r="AA1017" s="20"/>
      <c r="AB1017" s="20"/>
      <c r="AC1017" s="21">
        <v>132710</v>
      </c>
      <c r="AE1017" s="18"/>
      <c r="AF1017" s="20"/>
      <c r="AI1017" s="21"/>
      <c r="AJ1017" s="18"/>
      <c r="AL1017" s="18"/>
      <c r="AM1017" s="18"/>
      <c r="AN1017" t="s">
        <v>73</v>
      </c>
      <c r="AO1017" t="str" cm="1">
        <f t="array" aca="1" ref="AO1017" ca="1">_FV(A1017,"Currency")</f>
        <v>USD</v>
      </c>
      <c r="AP1017" t="str" cm="1">
        <f t="array" aca="1" ref="AP1017" ca="1">_FV(A1017,"Exchange")</f>
        <v>CBOE BZX Exchange</v>
      </c>
      <c r="AQ1017" s="6" t="str" cm="1">
        <f t="array" aca="1" ref="AQ1017" ca="1">_FV(A1017,"Exchange abbreviation",TRUE)</f>
        <v>BATS</v>
      </c>
      <c r="AR1017" t="str" cm="1">
        <f t="array" aca="1" ref="AR1017" ca="1">_FV(A1017,"Instrument type",TRUE)</f>
        <v>ETF</v>
      </c>
    </row>
    <row r="1018" spans="1:44" ht="18.75" customHeight="1" x14ac:dyDescent="0.25">
      <c r="A1018" t="e" vm="1031">
        <v>#VALUE!</v>
      </c>
      <c r="B1018" t="s">
        <v>2939</v>
      </c>
      <c r="C1018" t="s">
        <v>2940</v>
      </c>
      <c r="D1018" s="31" cm="1">
        <f t="array" aca="1" ref="D1018" ca="1">_FV(A1018,"Last trade time",TRUE)</f>
        <v>45824.840286064064</v>
      </c>
      <c r="E1018" s="23" cm="1">
        <f t="array" aca="1" ref="E1018" ca="1">_FV(A1018,"Price")</f>
        <v>43.780500000000004</v>
      </c>
      <c r="F1018" s="27" cm="1">
        <f t="array" aca="1" ref="F1018" ca="1">_FV(A1018,"Change (%)",TRUE)</f>
        <v>7.1960000000000001E-3</v>
      </c>
      <c r="G1018" s="26" cm="1">
        <f t="array" aca="1" ref="G1018" ca="1">_FV(A1018,"Change")</f>
        <v>0.31280000000000002</v>
      </c>
      <c r="H1018" s="23" cm="1">
        <f t="array" aca="1" ref="H1018" ca="1">_FV(A1018,"Open")</f>
        <v>43.74</v>
      </c>
      <c r="I1018" s="23" cm="1">
        <f t="array" aca="1" ref="I1018" ca="1">_FV(A1018,"Low")</f>
        <v>43.7301</v>
      </c>
      <c r="J1018" s="23" cm="1">
        <f t="array" aca="1" ref="J1018" ca="1">_FV(A1018,"High")</f>
        <v>43.83</v>
      </c>
      <c r="K1018" s="23" cm="1">
        <f t="array" aca="1" ref="K1018" ca="1">_FV(A1018,"Previous close",TRUE)</f>
        <v>43.467700000000001</v>
      </c>
      <c r="L1018" s="26"/>
      <c r="M1018" s="23" cm="1">
        <f t="array" aca="1" ref="M1018" ca="1">_FV(A1018,"52 week low",TRUE)</f>
        <v>37.340000000000003</v>
      </c>
      <c r="N1018" s="23" cm="1">
        <f t="array" aca="1" ref="N1018" ca="1">_FV(A1018,"52 week high",TRUE)</f>
        <v>44.07</v>
      </c>
      <c r="O1018" s="8" cm="1">
        <f t="array" aca="1" ref="O1018" ca="1">_FV(A1018,"Volume")</f>
        <v>24958</v>
      </c>
      <c r="P1018" s="7" cm="1">
        <f t="array" aca="1" ref="P1018" ca="1">_FV(A1018,"Volume average",TRUE)</f>
        <v>10082</v>
      </c>
      <c r="Q1018" t="s">
        <v>923</v>
      </c>
      <c r="S1018" t="s">
        <v>2006</v>
      </c>
      <c r="T1018" s="25" cm="1">
        <f t="array" aca="1" ref="T1018" ca="1">_FV(A1018,"Expense ratio",TRUE)</f>
        <v>7.9000000000000008E-3</v>
      </c>
      <c r="U1018" s="24" cm="1">
        <f t="array" aca="1" ref="U1018" ca="1">_FV(A1018,"Market cap",TRUE)</f>
        <v>197223194.78</v>
      </c>
      <c r="V1018" s="4">
        <v>197223200</v>
      </c>
      <c r="W1018" s="4">
        <v>197223200</v>
      </c>
      <c r="X1018" t="s">
        <v>2941</v>
      </c>
      <c r="Y1018" t="s">
        <v>2909</v>
      </c>
      <c r="Z1018" s="5">
        <v>43.606499999999997</v>
      </c>
      <c r="AA1018" s="5">
        <v>24.779844000000001</v>
      </c>
      <c r="AB1018" s="4">
        <v>0</v>
      </c>
      <c r="AC1018" s="4">
        <v>22749</v>
      </c>
      <c r="AE1018" s="5">
        <v>1.3904018142944401</v>
      </c>
      <c r="AF1018" s="5">
        <v>8.816426016006119</v>
      </c>
      <c r="AI1018" s="4">
        <v>22749</v>
      </c>
      <c r="AJ1018" s="5">
        <v>992652.61499999999</v>
      </c>
      <c r="AL1018" s="5">
        <v>44.07</v>
      </c>
      <c r="AM1018" s="5">
        <v>36.65</v>
      </c>
      <c r="AN1018" t="s">
        <v>47</v>
      </c>
      <c r="AO1018" t="str" cm="1">
        <f t="array" aca="1" ref="AO1018" ca="1">_FV(A1018,"Currency")</f>
        <v>USD</v>
      </c>
      <c r="AP1018" t="str" cm="1">
        <f t="array" aca="1" ref="AP1018" ca="1">_FV(A1018,"Exchange")</f>
        <v>CBOE BZX Exchange</v>
      </c>
      <c r="AQ1018" s="6" t="str" cm="1">
        <f t="array" aca="1" ref="AQ1018" ca="1">_FV(A1018,"Exchange abbreviation",TRUE)</f>
        <v>BATS</v>
      </c>
      <c r="AR1018" t="str" cm="1">
        <f t="array" aca="1" ref="AR1018" ca="1">_FV(A1018,"Instrument type",TRUE)</f>
        <v>ETF</v>
      </c>
    </row>
    <row r="1019" spans="1:44" ht="18.75" customHeight="1" x14ac:dyDescent="0.25">
      <c r="A1019" t="e" vm="1032">
        <v>#VALUE!</v>
      </c>
      <c r="B1019" t="s">
        <v>2942</v>
      </c>
      <c r="C1019" t="s">
        <v>2943</v>
      </c>
      <c r="D1019" s="31" cm="1">
        <f t="array" aca="1" ref="D1019" ca="1">_FV(A1019,"Last trade time",TRUE)</f>
        <v>45824.84032785859</v>
      </c>
      <c r="E1019" s="23" cm="1">
        <f t="array" aca="1" ref="E1019" ca="1">_FV(A1019,"Price")</f>
        <v>53.530799999999999</v>
      </c>
      <c r="F1019" s="27" cm="1">
        <f t="array" aca="1" ref="F1019" ca="1">_FV(A1019,"Change (%)",TRUE)</f>
        <v>8.2909999999999998E-3</v>
      </c>
      <c r="G1019" s="26" cm="1">
        <f t="array" aca="1" ref="G1019" ca="1">_FV(A1019,"Change")</f>
        <v>0.44019999999999998</v>
      </c>
      <c r="H1019" s="23" cm="1">
        <f t="array" aca="1" ref="H1019" ca="1">_FV(A1019,"Open")</f>
        <v>53.31</v>
      </c>
      <c r="I1019" s="23" cm="1">
        <f t="array" aca="1" ref="I1019" ca="1">_FV(A1019,"Low")</f>
        <v>53.31</v>
      </c>
      <c r="J1019" s="23" cm="1">
        <f t="array" aca="1" ref="J1019" ca="1">_FV(A1019,"High")</f>
        <v>53.6</v>
      </c>
      <c r="K1019" s="23" cm="1">
        <f t="array" aca="1" ref="K1019" ca="1">_FV(A1019,"Previous close",TRUE)</f>
        <v>53.090600000000002</v>
      </c>
      <c r="L1019" s="26"/>
      <c r="M1019" s="23" cm="1">
        <f t="array" aca="1" ref="M1019" ca="1">_FV(A1019,"52 week low",TRUE)</f>
        <v>45.62</v>
      </c>
      <c r="N1019" s="23" cm="1">
        <f t="array" aca="1" ref="N1019" ca="1">_FV(A1019,"52 week high",TRUE)</f>
        <v>53.62</v>
      </c>
      <c r="O1019" s="8" cm="1">
        <f t="array" aca="1" ref="O1019" ca="1">_FV(A1019,"Volume")</f>
        <v>2708</v>
      </c>
      <c r="P1019" s="7" cm="1">
        <f t="array" aca="1" ref="P1019" ca="1">_FV(A1019,"Volume average",TRUE)</f>
        <v>10142</v>
      </c>
      <c r="Q1019" t="s">
        <v>923</v>
      </c>
      <c r="S1019" t="s">
        <v>2006</v>
      </c>
      <c r="T1019" s="25" cm="1">
        <f t="array" aca="1" ref="T1019" ca="1">_FV(A1019,"Expense ratio",TRUE)</f>
        <v>7.9000000000000008E-3</v>
      </c>
      <c r="U1019" s="24" cm="1">
        <f t="array" aca="1" ref="U1019" ca="1">_FV(A1019,"Market cap",TRUE)</f>
        <v>161440601.72</v>
      </c>
      <c r="V1019" s="4">
        <v>161440608</v>
      </c>
      <c r="W1019" s="4">
        <v>161440608</v>
      </c>
      <c r="Y1019" t="s">
        <v>2502</v>
      </c>
      <c r="Z1019" s="5">
        <v>53.260300000000001</v>
      </c>
      <c r="AA1019" s="20"/>
      <c r="AB1019" s="17">
        <v>0</v>
      </c>
      <c r="AC1019" s="4">
        <v>13020</v>
      </c>
      <c r="AE1019" s="5">
        <v>3.8974197643177888</v>
      </c>
      <c r="AF1019" s="19">
        <v>9.5571784425437567</v>
      </c>
      <c r="AI1019" s="4">
        <v>13020</v>
      </c>
      <c r="AJ1019" s="4">
        <v>693315</v>
      </c>
      <c r="AL1019" s="5">
        <v>53.38</v>
      </c>
      <c r="AM1019" s="5">
        <v>45.62</v>
      </c>
      <c r="AN1019" t="s">
        <v>47</v>
      </c>
      <c r="AO1019" t="str" cm="1">
        <f t="array" aca="1" ref="AO1019" ca="1">_FV(A1019,"Currency")</f>
        <v>USD</v>
      </c>
      <c r="AP1019" t="str" cm="1">
        <f t="array" aca="1" ref="AP1019" ca="1">_FV(A1019,"Exchange")</f>
        <v>CBOE BZX Exchange</v>
      </c>
      <c r="AQ1019" s="6" t="str" cm="1">
        <f t="array" aca="1" ref="AQ1019" ca="1">_FV(A1019,"Exchange abbreviation",TRUE)</f>
        <v>BATS</v>
      </c>
      <c r="AR1019" t="str" cm="1">
        <f t="array" aca="1" ref="AR1019" ca="1">_FV(A1019,"Instrument type",TRUE)</f>
        <v>ETF</v>
      </c>
    </row>
    <row r="1020" spans="1:44" ht="18.75" customHeight="1" x14ac:dyDescent="0.25">
      <c r="A1020" t="e" vm="1033">
        <v>#VALUE!</v>
      </c>
      <c r="B1020" t="s">
        <v>2944</v>
      </c>
      <c r="C1020" t="s">
        <v>2945</v>
      </c>
      <c r="D1020" s="31" cm="1">
        <f t="array" aca="1" ref="D1020" ca="1">_FV(A1020,"Last trade time",TRUE)</f>
        <v>45824.840336932815</v>
      </c>
      <c r="E1020" s="23" cm="1">
        <f t="array" aca="1" ref="E1020" ca="1">_FV(A1020,"Price")</f>
        <v>41.255600000000001</v>
      </c>
      <c r="F1020" s="27" cm="1">
        <f t="array" aca="1" ref="F1020" ca="1">_FV(A1020,"Change (%)",TRUE)</f>
        <v>7.463E-3</v>
      </c>
      <c r="G1020" s="26" cm="1">
        <f t="array" aca="1" ref="G1020" ca="1">_FV(A1020,"Change")</f>
        <v>0.30559999999999998</v>
      </c>
      <c r="H1020" s="23" cm="1">
        <f t="array" aca="1" ref="H1020" ca="1">_FV(A1020,"Open")</f>
        <v>41.33</v>
      </c>
      <c r="I1020" s="23" cm="1">
        <f t="array" aca="1" ref="I1020" ca="1">_FV(A1020,"Low")</f>
        <v>41.21</v>
      </c>
      <c r="J1020" s="23" cm="1">
        <f t="array" aca="1" ref="J1020" ca="1">_FV(A1020,"High")</f>
        <v>41.33</v>
      </c>
      <c r="K1020" s="23" cm="1">
        <f t="array" aca="1" ref="K1020" ca="1">_FV(A1020,"Previous close",TRUE)</f>
        <v>40.950000000000003</v>
      </c>
      <c r="L1020" s="26"/>
      <c r="M1020" s="23" cm="1">
        <f t="array" aca="1" ref="M1020" ca="1">_FV(A1020,"52 week low",TRUE)</f>
        <v>31.55</v>
      </c>
      <c r="N1020" s="23" cm="1">
        <f t="array" aca="1" ref="N1020" ca="1">_FV(A1020,"52 week high",TRUE)</f>
        <v>41.35</v>
      </c>
      <c r="O1020" s="8" cm="1">
        <f t="array" aca="1" ref="O1020" ca="1">_FV(A1020,"Volume")</f>
        <v>9411</v>
      </c>
      <c r="P1020" s="7" cm="1">
        <f t="array" aca="1" ref="P1020" ca="1">_FV(A1020,"Volume average",TRUE)</f>
        <v>9945</v>
      </c>
      <c r="Q1020" t="s">
        <v>923</v>
      </c>
      <c r="S1020" t="s">
        <v>2006</v>
      </c>
      <c r="T1020" s="25" cm="1">
        <f t="array" aca="1" ref="T1020" ca="1">_FV(A1020,"Expense ratio",TRUE)</f>
        <v>7.9000000000000008E-3</v>
      </c>
      <c r="U1020" s="24" cm="1">
        <f t="array" aca="1" ref="U1020" ca="1">_FV(A1020,"Market cap",TRUE)</f>
        <v>22319264.57</v>
      </c>
      <c r="V1020" s="4">
        <v>22319264</v>
      </c>
      <c r="W1020" s="4">
        <v>22319264</v>
      </c>
      <c r="Y1020" t="s">
        <v>2040</v>
      </c>
      <c r="Z1020" s="5">
        <v>41.046599999999998</v>
      </c>
      <c r="AA1020" s="5">
        <v>30.797879999999999</v>
      </c>
      <c r="AB1020" s="4">
        <v>0</v>
      </c>
      <c r="AC1020" s="4">
        <v>12422</v>
      </c>
      <c r="AE1020" s="5">
        <v>9.6452311351323594</v>
      </c>
      <c r="AF1020" s="5">
        <v>20.64805853613969</v>
      </c>
      <c r="AI1020" s="4">
        <v>12422</v>
      </c>
      <c r="AJ1020" s="5">
        <v>509612.55</v>
      </c>
      <c r="AL1020" s="5">
        <v>41.2</v>
      </c>
      <c r="AM1020" s="5">
        <v>31.55</v>
      </c>
      <c r="AN1020" t="s">
        <v>47</v>
      </c>
      <c r="AO1020" t="str" cm="1">
        <f t="array" aca="1" ref="AO1020" ca="1">_FV(A1020,"Currency")</f>
        <v>USD</v>
      </c>
      <c r="AP1020" t="str" cm="1">
        <f t="array" aca="1" ref="AP1020" ca="1">_FV(A1020,"Exchange")</f>
        <v>CBOE BZX Exchange</v>
      </c>
      <c r="AQ1020" s="6" t="str" cm="1">
        <f t="array" aca="1" ref="AQ1020" ca="1">_FV(A1020,"Exchange abbreviation",TRUE)</f>
        <v>BATS</v>
      </c>
      <c r="AR1020" t="str" cm="1">
        <f t="array" aca="1" ref="AR1020" ca="1">_FV(A1020,"Instrument type",TRUE)</f>
        <v>ETF</v>
      </c>
    </row>
    <row r="1021" spans="1:44" ht="18.75" customHeight="1" x14ac:dyDescent="0.25">
      <c r="A1021" t="e" vm="1034">
        <v>#VALUE!</v>
      </c>
      <c r="B1021" t="s">
        <v>2946</v>
      </c>
      <c r="C1021" t="s">
        <v>2947</v>
      </c>
      <c r="D1021" s="31" cm="1">
        <f t="array" aca="1" ref="D1021" ca="1">_FV(A1021,"Last trade time",TRUE)</f>
        <v>45824.840316238282</v>
      </c>
      <c r="E1021" s="23" cm="1">
        <f t="array" aca="1" ref="E1021" ca="1">_FV(A1021,"Price")</f>
        <v>30.1159</v>
      </c>
      <c r="F1021" s="27" cm="1">
        <f t="array" aca="1" ref="F1021" ca="1">_FV(A1021,"Change (%)",TRUE)</f>
        <v>6.1439999999999993E-3</v>
      </c>
      <c r="G1021" s="26" cm="1">
        <f t="array" aca="1" ref="G1021" ca="1">_FV(A1021,"Change")</f>
        <v>0.18390000000000001</v>
      </c>
      <c r="H1021" s="23" cm="1">
        <f t="array" aca="1" ref="H1021" ca="1">_FV(A1021,"Open")</f>
        <v>30.1</v>
      </c>
      <c r="I1021" s="23" cm="1">
        <f t="array" aca="1" ref="I1021" ca="1">_FV(A1021,"Low")</f>
        <v>30.09</v>
      </c>
      <c r="J1021" s="23" cm="1">
        <f t="array" aca="1" ref="J1021" ca="1">_FV(A1021,"High")</f>
        <v>30.189399999999999</v>
      </c>
      <c r="K1021" s="23" cm="1">
        <f t="array" aca="1" ref="K1021" ca="1">_FV(A1021,"Previous close",TRUE)</f>
        <v>29.931999999999999</v>
      </c>
      <c r="L1021" s="26"/>
      <c r="M1021" s="23" cm="1">
        <f t="array" aca="1" ref="M1021" ca="1">_FV(A1021,"52 week low",TRUE)</f>
        <v>26.68</v>
      </c>
      <c r="N1021" s="23" cm="1">
        <f t="array" aca="1" ref="N1021" ca="1">_FV(A1021,"52 week high",TRUE)</f>
        <v>31.79</v>
      </c>
      <c r="O1021" s="8" cm="1">
        <f t="array" aca="1" ref="O1021" ca="1">_FV(A1021,"Volume")</f>
        <v>2814</v>
      </c>
      <c r="P1021" s="7" cm="1">
        <f t="array" aca="1" ref="P1021" ca="1">_FV(A1021,"Volume average",TRUE)</f>
        <v>6140</v>
      </c>
      <c r="Q1021" t="s">
        <v>923</v>
      </c>
      <c r="S1021" t="s">
        <v>2006</v>
      </c>
      <c r="T1021" s="25" cm="1">
        <f t="array" aca="1" ref="T1021" ca="1">_FV(A1021,"Expense ratio",TRUE)</f>
        <v>7.9000000000000008E-3</v>
      </c>
      <c r="U1021" s="24" cm="1">
        <f t="array" aca="1" ref="U1021" ca="1">_FV(A1021,"Market cap",TRUE)</f>
        <v>100286504.98999999</v>
      </c>
      <c r="V1021" s="4">
        <v>100286504</v>
      </c>
      <c r="W1021" s="4">
        <v>100286504</v>
      </c>
      <c r="Y1021" t="s">
        <v>2502</v>
      </c>
      <c r="Z1021" s="5">
        <v>30.2897</v>
      </c>
      <c r="AA1021" s="20"/>
      <c r="AB1021" s="4">
        <v>0</v>
      </c>
      <c r="AC1021" s="4">
        <v>9412</v>
      </c>
      <c r="AE1021" s="5">
        <v>-0.85462206643668326</v>
      </c>
      <c r="AF1021" s="5">
        <v>6.2682037559498749</v>
      </c>
      <c r="AI1021" s="4">
        <v>9412</v>
      </c>
      <c r="AJ1021" s="5">
        <v>284045.68920000002</v>
      </c>
      <c r="AL1021" s="5">
        <v>31.79</v>
      </c>
      <c r="AM1021" s="5">
        <v>26.68</v>
      </c>
      <c r="AN1021" t="s">
        <v>47</v>
      </c>
      <c r="AO1021" t="str" cm="1">
        <f t="array" aca="1" ref="AO1021" ca="1">_FV(A1021,"Currency")</f>
        <v>USD</v>
      </c>
      <c r="AP1021" t="str" cm="1">
        <f t="array" aca="1" ref="AP1021" ca="1">_FV(A1021,"Exchange")</f>
        <v>CBOE BZX Exchange</v>
      </c>
      <c r="AQ1021" s="6" t="str" cm="1">
        <f t="array" aca="1" ref="AQ1021" ca="1">_FV(A1021,"Exchange abbreviation",TRUE)</f>
        <v>BATS</v>
      </c>
      <c r="AR1021" t="str" cm="1">
        <f t="array" aca="1" ref="AR1021" ca="1">_FV(A1021,"Instrument type",TRUE)</f>
        <v>ETF</v>
      </c>
    </row>
    <row r="1022" spans="1:44" ht="18.75" customHeight="1" x14ac:dyDescent="0.25">
      <c r="A1022" t="e" vm="1035">
        <v>#VALUE!</v>
      </c>
      <c r="B1022" t="s">
        <v>2948</v>
      </c>
      <c r="C1022" t="s">
        <v>2949</v>
      </c>
      <c r="D1022" s="31" cm="1">
        <f t="array" aca="1" ref="D1022" ca="1">_FV(A1022,"Last trade time",TRUE)</f>
        <v>45824.840329316408</v>
      </c>
      <c r="E1022" s="23" cm="1">
        <f t="array" aca="1" ref="E1022" ca="1">_FV(A1022,"Price")</f>
        <v>46.837800000000001</v>
      </c>
      <c r="F1022" s="27" cm="1">
        <f t="array" aca="1" ref="F1022" ca="1">_FV(A1022,"Change (%)",TRUE)</f>
        <v>1.1362000000000001E-2</v>
      </c>
      <c r="G1022" s="26" cm="1">
        <f t="array" aca="1" ref="G1022" ca="1">_FV(A1022,"Change")</f>
        <v>0.5262</v>
      </c>
      <c r="H1022" s="23" cm="1">
        <f t="array" aca="1" ref="H1022" ca="1">_FV(A1022,"Open")</f>
        <v>46.81</v>
      </c>
      <c r="I1022" s="23" cm="1">
        <f t="array" aca="1" ref="I1022" ca="1">_FV(A1022,"Low")</f>
        <v>46.81</v>
      </c>
      <c r="J1022" s="23" cm="1">
        <f t="array" aca="1" ref="J1022" ca="1">_FV(A1022,"High")</f>
        <v>46.913600000000002</v>
      </c>
      <c r="K1022" s="23" cm="1">
        <f t="array" aca="1" ref="K1022" ca="1">_FV(A1022,"Previous close",TRUE)</f>
        <v>46.311599999999999</v>
      </c>
      <c r="L1022" s="26"/>
      <c r="M1022" s="23" cm="1">
        <f t="array" aca="1" ref="M1022" ca="1">_FV(A1022,"52 week low",TRUE)</f>
        <v>37.58</v>
      </c>
      <c r="N1022" s="23" cm="1">
        <f t="array" aca="1" ref="N1022" ca="1">_FV(A1022,"52 week high",TRUE)</f>
        <v>49.5</v>
      </c>
      <c r="O1022" s="8" cm="1">
        <f t="array" aca="1" ref="O1022" ca="1">_FV(A1022,"Volume")</f>
        <v>3291</v>
      </c>
      <c r="P1022" s="7" cm="1">
        <f t="array" aca="1" ref="P1022" ca="1">_FV(A1022,"Volume average",TRUE)</f>
        <v>27947</v>
      </c>
      <c r="Q1022" t="s">
        <v>50</v>
      </c>
      <c r="S1022" t="s">
        <v>2322</v>
      </c>
      <c r="T1022" s="25" cm="1">
        <f t="array" aca="1" ref="T1022" ca="1">_FV(A1022,"Expense ratio",TRUE)</f>
        <v>7.9000000000000008E-3</v>
      </c>
      <c r="U1022" s="24" cm="1">
        <f t="array" aca="1" ref="U1022" ca="1">_FV(A1022,"Market cap",TRUE)</f>
        <v>209452401.55000001</v>
      </c>
      <c r="V1022" s="4">
        <v>209452400</v>
      </c>
      <c r="W1022" s="4">
        <v>209452400</v>
      </c>
      <c r="Y1022" t="s">
        <v>2502</v>
      </c>
      <c r="Z1022" s="5">
        <v>46.560299999999998</v>
      </c>
      <c r="AA1022" s="5">
        <v>24.694610000000001</v>
      </c>
      <c r="AB1022" s="5">
        <v>3.3099997999999999E-2</v>
      </c>
      <c r="AC1022" s="4">
        <v>53517</v>
      </c>
      <c r="AE1022" s="5">
        <v>1.3933716346987699</v>
      </c>
      <c r="AF1022" s="5">
        <v>12.14146340881646</v>
      </c>
      <c r="AI1022" s="4">
        <v>53517</v>
      </c>
      <c r="AJ1022" s="5">
        <v>2492907.4871999999</v>
      </c>
      <c r="AL1022" s="5">
        <v>49.5</v>
      </c>
      <c r="AM1022" s="5">
        <v>37.58</v>
      </c>
      <c r="AN1022" t="s">
        <v>90</v>
      </c>
      <c r="AO1022" t="str" cm="1">
        <f t="array" aca="1" ref="AO1022" ca="1">_FV(A1022,"Currency")</f>
        <v>USD</v>
      </c>
      <c r="AP1022" t="str" cm="1">
        <f t="array" aca="1" ref="AP1022" ca="1">_FV(A1022,"Exchange")</f>
        <v>CBOE BZX Exchange</v>
      </c>
      <c r="AQ1022" s="6" t="str" cm="1">
        <f t="array" aca="1" ref="AQ1022" ca="1">_FV(A1022,"Exchange abbreviation",TRUE)</f>
        <v>BATS</v>
      </c>
      <c r="AR1022" t="str" cm="1">
        <f t="array" aca="1" ref="AR1022" ca="1">_FV(A1022,"Instrument type",TRUE)</f>
        <v>ETF</v>
      </c>
    </row>
    <row r="1023" spans="1:44" ht="18.75" customHeight="1" x14ac:dyDescent="0.25">
      <c r="A1023" t="e" vm="1036">
        <v>#VALUE!</v>
      </c>
      <c r="B1023" t="s">
        <v>2950</v>
      </c>
      <c r="C1023" t="s">
        <v>2951</v>
      </c>
      <c r="D1023" s="31" cm="1">
        <f t="array" aca="1" ref="D1023" ca="1">_FV(A1023,"Last trade time",TRUE)</f>
        <v>45824.840313078123</v>
      </c>
      <c r="E1023" s="23" cm="1">
        <f t="array" aca="1" ref="E1023" ca="1">_FV(A1023,"Price")</f>
        <v>24.610099999999999</v>
      </c>
      <c r="F1023" s="27" cm="1">
        <f t="array" aca="1" ref="F1023" ca="1">_FV(A1023,"Change (%)",TRUE)</f>
        <v>4.4940000000000006E-3</v>
      </c>
      <c r="G1023" s="26" cm="1">
        <f t="array" aca="1" ref="G1023" ca="1">_FV(A1023,"Change")</f>
        <v>0.1101</v>
      </c>
      <c r="H1023" s="23" cm="1">
        <f t="array" aca="1" ref="H1023" ca="1">_FV(A1023,"Open")</f>
        <v>24.658200000000001</v>
      </c>
      <c r="I1023" s="23" cm="1">
        <f t="array" aca="1" ref="I1023" ca="1">_FV(A1023,"Low")</f>
        <v>24.610099999999999</v>
      </c>
      <c r="J1023" s="23" cm="1">
        <f t="array" aca="1" ref="J1023" ca="1">_FV(A1023,"High")</f>
        <v>24.658200000000001</v>
      </c>
      <c r="K1023" s="23" cm="1">
        <f t="array" aca="1" ref="K1023" ca="1">_FV(A1023,"Previous close",TRUE)</f>
        <v>24.5</v>
      </c>
      <c r="L1023" s="26"/>
      <c r="M1023" s="23" cm="1">
        <f t="array" aca="1" ref="M1023" ca="1">_FV(A1023,"52 week low",TRUE)</f>
        <v>21.97</v>
      </c>
      <c r="N1023" s="23" cm="1">
        <f t="array" aca="1" ref="N1023" ca="1">_FV(A1023,"52 week high",TRUE)</f>
        <v>26.46</v>
      </c>
      <c r="O1023" s="8" cm="1">
        <f t="array" aca="1" ref="O1023" ca="1">_FV(A1023,"Volume")</f>
        <v>2702</v>
      </c>
      <c r="P1023" s="7" cm="1">
        <f t="array" aca="1" ref="P1023" ca="1">_FV(A1023,"Volume average",TRUE)</f>
        <v>10087</v>
      </c>
      <c r="Q1023" t="s">
        <v>923</v>
      </c>
      <c r="S1023" t="s">
        <v>2006</v>
      </c>
      <c r="T1023" s="25" cm="1">
        <f t="array" aca="1" ref="T1023" ca="1">_FV(A1023,"Expense ratio",TRUE)</f>
        <v>7.9000000000000008E-3</v>
      </c>
      <c r="U1023" s="24" cm="1">
        <f t="array" aca="1" ref="U1023" ca="1">_FV(A1023,"Market cap",TRUE)</f>
        <v>107363206.42</v>
      </c>
      <c r="V1023" s="4">
        <v>107363208</v>
      </c>
      <c r="W1023" s="4">
        <v>107363208</v>
      </c>
      <c r="Y1023" t="s">
        <v>2183</v>
      </c>
      <c r="Z1023" s="5">
        <v>24.687200000000001</v>
      </c>
      <c r="AA1023" s="5">
        <v>16.000565999999999</v>
      </c>
      <c r="AB1023" s="20"/>
      <c r="AC1023" s="4">
        <v>23150</v>
      </c>
      <c r="AE1023" s="5">
        <v>-1.671309551612155</v>
      </c>
      <c r="AF1023" s="20"/>
      <c r="AI1023" s="4">
        <v>23150</v>
      </c>
      <c r="AJ1023" s="5">
        <v>571693.88</v>
      </c>
      <c r="AL1023" s="5">
        <v>26.46</v>
      </c>
      <c r="AM1023" s="5">
        <v>21.97</v>
      </c>
      <c r="AN1023" t="s">
        <v>47</v>
      </c>
      <c r="AO1023" t="str" cm="1">
        <f t="array" aca="1" ref="AO1023" ca="1">_FV(A1023,"Currency")</f>
        <v>USD</v>
      </c>
      <c r="AP1023" t="str" cm="1">
        <f t="array" aca="1" ref="AP1023" ca="1">_FV(A1023,"Exchange")</f>
        <v>CBOE BZX Exchange</v>
      </c>
      <c r="AQ1023" s="6" t="str" cm="1">
        <f t="array" aca="1" ref="AQ1023" ca="1">_FV(A1023,"Exchange abbreviation",TRUE)</f>
        <v>BATS</v>
      </c>
      <c r="AR1023" t="str" cm="1">
        <f t="array" aca="1" ref="AR1023" ca="1">_FV(A1023,"Instrument type",TRUE)</f>
        <v>ETF</v>
      </c>
    </row>
    <row r="1024" spans="1:44" ht="18.75" customHeight="1" x14ac:dyDescent="0.25">
      <c r="A1024" t="e" vm="1037">
        <v>#VALUE!</v>
      </c>
      <c r="B1024" t="s">
        <v>2952</v>
      </c>
      <c r="C1024" t="s">
        <v>2953</v>
      </c>
      <c r="D1024" s="31" cm="1">
        <f t="array" aca="1" ref="D1024" ca="1">_FV(A1024,"Last trade time",TRUE)</f>
        <v>45824.840288390624</v>
      </c>
      <c r="E1024" s="23" cm="1">
        <f t="array" aca="1" ref="E1024" ca="1">_FV(A1024,"Price")</f>
        <v>44.3992</v>
      </c>
      <c r="F1024" s="27" cm="1">
        <f t="array" aca="1" ref="F1024" ca="1">_FV(A1024,"Change (%)",TRUE)</f>
        <v>7.5890000000000003E-3</v>
      </c>
      <c r="G1024" s="26" cm="1">
        <f t="array" aca="1" ref="G1024" ca="1">_FV(A1024,"Change")</f>
        <v>0.33439999999999998</v>
      </c>
      <c r="H1024" s="23" cm="1">
        <f t="array" aca="1" ref="H1024" ca="1">_FV(A1024,"Open")</f>
        <v>44.383099999999999</v>
      </c>
      <c r="I1024" s="23" cm="1">
        <f t="array" aca="1" ref="I1024" ca="1">_FV(A1024,"Low")</f>
        <v>44.365000000000002</v>
      </c>
      <c r="J1024" s="23" cm="1">
        <f t="array" aca="1" ref="J1024" ca="1">_FV(A1024,"High")</f>
        <v>44.44</v>
      </c>
      <c r="K1024" s="23" cm="1">
        <f t="array" aca="1" ref="K1024" ca="1">_FV(A1024,"Previous close",TRUE)</f>
        <v>44.064799999999998</v>
      </c>
      <c r="L1024" s="26"/>
      <c r="M1024" s="23" cm="1">
        <f t="array" aca="1" ref="M1024" ca="1">_FV(A1024,"52 week low",TRUE)</f>
        <v>38.021999999999998</v>
      </c>
      <c r="N1024" s="23" cm="1">
        <f t="array" aca="1" ref="N1024" ca="1">_FV(A1024,"52 week high",TRUE)</f>
        <v>47.16</v>
      </c>
      <c r="O1024" s="8" cm="1">
        <f t="array" aca="1" ref="O1024" ca="1">_FV(A1024,"Volume")</f>
        <v>2534</v>
      </c>
      <c r="P1024" s="7" cm="1">
        <f t="array" aca="1" ref="P1024" ca="1">_FV(A1024,"Volume average",TRUE)</f>
        <v>36393</v>
      </c>
      <c r="Q1024" t="s">
        <v>923</v>
      </c>
      <c r="S1024" t="s">
        <v>2006</v>
      </c>
      <c r="T1024" s="25" cm="1">
        <f t="array" aca="1" ref="T1024" ca="1">_FV(A1024,"Expense ratio",TRUE)</f>
        <v>7.9000000000000008E-3</v>
      </c>
      <c r="U1024" s="24" cm="1">
        <f t="array" aca="1" ref="U1024" ca="1">_FV(A1024,"Market cap",TRUE)</f>
        <v>223984312.69</v>
      </c>
      <c r="V1024" s="4">
        <v>223984320</v>
      </c>
      <c r="W1024" s="4">
        <v>223984320</v>
      </c>
      <c r="X1024" t="s">
        <v>2954</v>
      </c>
      <c r="Y1024" t="s">
        <v>2814</v>
      </c>
      <c r="Z1024" s="5">
        <v>44.225499999999997</v>
      </c>
      <c r="AA1024" s="5">
        <v>24.735126000000001</v>
      </c>
      <c r="AB1024" s="4">
        <v>0</v>
      </c>
      <c r="AC1024" s="4">
        <v>86492</v>
      </c>
      <c r="AE1024" s="5">
        <v>2.5011533319233559</v>
      </c>
      <c r="AF1024" s="5">
        <v>7.2189913526133243</v>
      </c>
      <c r="AI1024" s="4">
        <v>86492</v>
      </c>
      <c r="AJ1024" s="5">
        <v>3827011.5240000002</v>
      </c>
      <c r="AL1024" s="5">
        <v>47.16</v>
      </c>
      <c r="AM1024" s="5">
        <v>38.020000000000003</v>
      </c>
      <c r="AN1024" t="s">
        <v>90</v>
      </c>
      <c r="AO1024" t="str" cm="1">
        <f t="array" aca="1" ref="AO1024" ca="1">_FV(A1024,"Currency")</f>
        <v>USD</v>
      </c>
      <c r="AP1024" t="str" cm="1">
        <f t="array" aca="1" ref="AP1024" ca="1">_FV(A1024,"Exchange")</f>
        <v>CBOE BZX Exchange</v>
      </c>
      <c r="AQ1024" s="6" t="str" cm="1">
        <f t="array" aca="1" ref="AQ1024" ca="1">_FV(A1024,"Exchange abbreviation",TRUE)</f>
        <v>BATS</v>
      </c>
      <c r="AR1024" t="str" cm="1">
        <f t="array" aca="1" ref="AR1024" ca="1">_FV(A1024,"Instrument type",TRUE)</f>
        <v>ETF</v>
      </c>
    </row>
    <row r="1025" spans="1:44" ht="18.75" customHeight="1" x14ac:dyDescent="0.25">
      <c r="A1025" t="e" vm="1038">
        <v>#VALUE!</v>
      </c>
      <c r="B1025" t="s">
        <v>2955</v>
      </c>
      <c r="C1025" t="s">
        <v>2956</v>
      </c>
      <c r="D1025" s="31" cm="1">
        <f t="array" aca="1" ref="D1025" ca="1">_FV(A1025,"Last trade time",TRUE)</f>
        <v>45824.840345566408</v>
      </c>
      <c r="E1025" s="23" cm="1">
        <f t="array" aca="1" ref="E1025" ca="1">_FV(A1025,"Price")</f>
        <v>37.028500000000001</v>
      </c>
      <c r="F1025" s="27" cm="1">
        <f t="array" aca="1" ref="F1025" ca="1">_FV(A1025,"Change (%)",TRUE)</f>
        <v>6.7559999999999999E-3</v>
      </c>
      <c r="G1025" s="26" cm="1">
        <f t="array" aca="1" ref="G1025" ca="1">_FV(A1025,"Change")</f>
        <v>0.2485</v>
      </c>
      <c r="H1025" s="23" cm="1">
        <f t="array" aca="1" ref="H1025" ca="1">_FV(A1025,"Open")</f>
        <v>37.04</v>
      </c>
      <c r="I1025" s="23" cm="1">
        <f t="array" aca="1" ref="I1025" ca="1">_FV(A1025,"Low")</f>
        <v>37.024999999999999</v>
      </c>
      <c r="J1025" s="23" cm="1">
        <f t="array" aca="1" ref="J1025" ca="1">_FV(A1025,"High")</f>
        <v>37.129899999999999</v>
      </c>
      <c r="K1025" s="23" cm="1">
        <f t="array" aca="1" ref="K1025" ca="1">_FV(A1025,"Previous close",TRUE)</f>
        <v>36.78</v>
      </c>
      <c r="L1025" s="26"/>
      <c r="M1025" s="23" cm="1">
        <f t="array" aca="1" ref="M1025" ca="1">_FV(A1025,"52 week low",TRUE)</f>
        <v>32.770000000000003</v>
      </c>
      <c r="N1025" s="23" cm="1">
        <f t="array" aca="1" ref="N1025" ca="1">_FV(A1025,"52 week high",TRUE)</f>
        <v>37.129899999999999</v>
      </c>
      <c r="O1025" s="8" cm="1">
        <f t="array" aca="1" ref="O1025" ca="1">_FV(A1025,"Volume")</f>
        <v>4558</v>
      </c>
      <c r="P1025" s="7" cm="1">
        <f t="array" aca="1" ref="P1025" ca="1">_FV(A1025,"Volume average",TRUE)</f>
        <v>67908</v>
      </c>
      <c r="Q1025" t="s">
        <v>923</v>
      </c>
      <c r="S1025" t="s">
        <v>2006</v>
      </c>
      <c r="T1025" s="25" cm="1">
        <f t="array" aca="1" ref="T1025" ca="1">_FV(A1025,"Expense ratio",TRUE)</f>
        <v>7.9000000000000008E-3</v>
      </c>
      <c r="U1025" s="24" cm="1">
        <f t="array" aca="1" ref="U1025" ca="1">_FV(A1025,"Market cap",TRUE)</f>
        <v>190458771.41999999</v>
      </c>
      <c r="V1025" s="4">
        <v>190458768</v>
      </c>
      <c r="W1025" s="4">
        <v>190458768</v>
      </c>
      <c r="Y1025" t="s">
        <v>2957</v>
      </c>
      <c r="Z1025" s="5">
        <v>36.922400000000003</v>
      </c>
      <c r="AA1025" s="5">
        <v>24.651693000000002</v>
      </c>
      <c r="AB1025" s="4">
        <v>0</v>
      </c>
      <c r="AC1025" s="4">
        <v>53433</v>
      </c>
      <c r="AE1025" s="5">
        <v>3.4608287743506989</v>
      </c>
      <c r="AF1025" s="5">
        <v>11.204811206385351</v>
      </c>
      <c r="AI1025" s="4">
        <v>53433</v>
      </c>
      <c r="AJ1025" s="5">
        <v>1973804.3333999999</v>
      </c>
      <c r="AL1025" s="5">
        <v>37.03</v>
      </c>
      <c r="AM1025" s="5">
        <v>32.770000000000003</v>
      </c>
      <c r="AN1025" t="s">
        <v>90</v>
      </c>
      <c r="AO1025" t="str" cm="1">
        <f t="array" aca="1" ref="AO1025" ca="1">_FV(A1025,"Currency")</f>
        <v>USD</v>
      </c>
      <c r="AP1025" t="str" cm="1">
        <f t="array" aca="1" ref="AP1025" ca="1">_FV(A1025,"Exchange")</f>
        <v>CBOE BZX Exchange</v>
      </c>
      <c r="AQ1025" s="6" t="str" cm="1">
        <f t="array" aca="1" ref="AQ1025" ca="1">_FV(A1025,"Exchange abbreviation",TRUE)</f>
        <v>BATS</v>
      </c>
      <c r="AR1025" t="str" cm="1">
        <f t="array" aca="1" ref="AR1025" ca="1">_FV(A1025,"Instrument type",TRUE)</f>
        <v>ETF</v>
      </c>
    </row>
    <row r="1026" spans="1:44" ht="18.75" customHeight="1" x14ac:dyDescent="0.25">
      <c r="A1026" t="e" vm="1039">
        <v>#VALUE!</v>
      </c>
      <c r="B1026" t="s">
        <v>2958</v>
      </c>
      <c r="C1026" t="s">
        <v>2959</v>
      </c>
      <c r="D1026" s="31" cm="1">
        <f t="array" aca="1" ref="D1026" ca="1">_FV(A1026,"Last trade time",TRUE)</f>
        <v>45824.840288390624</v>
      </c>
      <c r="E1026" s="23" cm="1">
        <f t="array" aca="1" ref="E1026" ca="1">_FV(A1026,"Price")</f>
        <v>48.024099999999997</v>
      </c>
      <c r="F1026" s="27" cm="1">
        <f t="array" aca="1" ref="F1026" ca="1">_FV(A1026,"Change (%)",TRUE)</f>
        <v>6.6890000000000005E-3</v>
      </c>
      <c r="G1026" s="26" cm="1">
        <f t="array" aca="1" ref="G1026" ca="1">_FV(A1026,"Change")</f>
        <v>0.31909999999999999</v>
      </c>
      <c r="H1026" s="23" cm="1">
        <f t="array" aca="1" ref="H1026" ca="1">_FV(A1026,"Open")</f>
        <v>47.88</v>
      </c>
      <c r="I1026" s="23" cm="1">
        <f t="array" aca="1" ref="I1026" ca="1">_FV(A1026,"Low")</f>
        <v>47.88</v>
      </c>
      <c r="J1026" s="23" cm="1">
        <f t="array" aca="1" ref="J1026" ca="1">_FV(A1026,"High")</f>
        <v>48.15</v>
      </c>
      <c r="K1026" s="23" cm="1">
        <f t="array" aca="1" ref="K1026" ca="1">_FV(A1026,"Previous close",TRUE)</f>
        <v>47.704999999999998</v>
      </c>
      <c r="L1026" s="26"/>
      <c r="M1026" s="23" cm="1">
        <f t="array" aca="1" ref="M1026" ca="1">_FV(A1026,"52 week low",TRUE)</f>
        <v>40.941200000000002</v>
      </c>
      <c r="N1026" s="23" cm="1">
        <f t="array" aca="1" ref="N1026" ca="1">_FV(A1026,"52 week high",TRUE)</f>
        <v>50.03</v>
      </c>
      <c r="O1026" s="8" cm="1">
        <f t="array" aca="1" ref="O1026" ca="1">_FV(A1026,"Volume")</f>
        <v>29536</v>
      </c>
      <c r="P1026" s="7" cm="1">
        <f t="array" aca="1" ref="P1026" ca="1">_FV(A1026,"Volume average",TRUE)</f>
        <v>24804</v>
      </c>
      <c r="Q1026" t="s">
        <v>119</v>
      </c>
      <c r="T1026" s="25" cm="1">
        <f t="array" aca="1" ref="T1026" ca="1">_FV(A1026,"Expense ratio",TRUE)</f>
        <v>7.9000000000000008E-3</v>
      </c>
      <c r="U1026" s="24" cm="1">
        <f t="array" aca="1" ref="U1026" ca="1">_FV(A1026,"Market cap",TRUE)</f>
        <v>209376607.05000001</v>
      </c>
      <c r="V1026" s="16"/>
      <c r="W1026" s="16"/>
      <c r="X1026" t="s">
        <v>2960</v>
      </c>
      <c r="Z1026" s="18"/>
      <c r="AA1026" s="20"/>
      <c r="AB1026" s="20"/>
      <c r="AC1026" s="21">
        <v>24703</v>
      </c>
      <c r="AE1026" s="18"/>
      <c r="AF1026" s="20"/>
      <c r="AI1026" s="21"/>
      <c r="AJ1026" s="18"/>
      <c r="AL1026" s="18"/>
      <c r="AM1026" s="18"/>
      <c r="AN1026" t="s">
        <v>73</v>
      </c>
      <c r="AO1026" t="str" cm="1">
        <f t="array" aca="1" ref="AO1026" ca="1">_FV(A1026,"Currency")</f>
        <v>USD</v>
      </c>
      <c r="AP1026" t="str" cm="1">
        <f t="array" aca="1" ref="AP1026" ca="1">_FV(A1026,"Exchange")</f>
        <v>CBOE BZX Exchange</v>
      </c>
      <c r="AQ1026" s="6" t="str" cm="1">
        <f t="array" aca="1" ref="AQ1026" ca="1">_FV(A1026,"Exchange abbreviation",TRUE)</f>
        <v>BATS</v>
      </c>
      <c r="AR1026" t="str" cm="1">
        <f t="array" aca="1" ref="AR1026" ca="1">_FV(A1026,"Instrument type",TRUE)</f>
        <v>ETF</v>
      </c>
    </row>
    <row r="1027" spans="1:44" ht="18.75" customHeight="1" x14ac:dyDescent="0.25">
      <c r="A1027" t="e" vm="1040">
        <v>#VALUE!</v>
      </c>
      <c r="B1027" t="s">
        <v>2961</v>
      </c>
      <c r="C1027" t="s">
        <v>2962</v>
      </c>
      <c r="D1027" s="31" cm="1">
        <f t="array" aca="1" ref="D1027" ca="1">_FV(A1027,"Last trade time",TRUE)</f>
        <v>45824.840290717184</v>
      </c>
      <c r="E1027" s="23" cm="1">
        <f t="array" aca="1" ref="E1027" ca="1">_FV(A1027,"Price")</f>
        <v>44.134</v>
      </c>
      <c r="F1027" s="27" cm="1">
        <f t="array" aca="1" ref="F1027" ca="1">_FV(A1027,"Change (%)",TRUE)</f>
        <v>7.4209999999999996E-3</v>
      </c>
      <c r="G1027" s="26" cm="1">
        <f t="array" aca="1" ref="G1027" ca="1">_FV(A1027,"Change")</f>
        <v>0.3251</v>
      </c>
      <c r="H1027" s="23" cm="1">
        <f t="array" aca="1" ref="H1027" ca="1">_FV(A1027,"Open")</f>
        <v>44.253300000000003</v>
      </c>
      <c r="I1027" s="23" cm="1">
        <f t="array" aca="1" ref="I1027" ca="1">_FV(A1027,"Low")</f>
        <v>44.13</v>
      </c>
      <c r="J1027" s="23" cm="1">
        <f t="array" aca="1" ref="J1027" ca="1">_FV(A1027,"High")</f>
        <v>44.253300000000003</v>
      </c>
      <c r="K1027" s="23" cm="1">
        <f t="array" aca="1" ref="K1027" ca="1">_FV(A1027,"Previous close",TRUE)</f>
        <v>43.808900000000001</v>
      </c>
      <c r="L1027" s="26"/>
      <c r="M1027" s="23" cm="1">
        <f t="array" aca="1" ref="M1027" ca="1">_FV(A1027,"52 week low",TRUE)</f>
        <v>37.78</v>
      </c>
      <c r="N1027" s="23" cm="1">
        <f t="array" aca="1" ref="N1027" ca="1">_FV(A1027,"52 week high",TRUE)</f>
        <v>44.253300000000003</v>
      </c>
      <c r="O1027" s="8" cm="1">
        <f t="array" aca="1" ref="O1027" ca="1">_FV(A1027,"Volume")</f>
        <v>1906</v>
      </c>
      <c r="P1027" s="7" cm="1">
        <f t="array" aca="1" ref="P1027" ca="1">_FV(A1027,"Volume average",TRUE)</f>
        <v>6288</v>
      </c>
      <c r="Q1027" t="s">
        <v>923</v>
      </c>
      <c r="S1027" t="s">
        <v>2006</v>
      </c>
      <c r="T1027" s="25" cm="1">
        <f t="array" aca="1" ref="T1027" ca="1">_FV(A1027,"Expense ratio",TRUE)</f>
        <v>7.9000000000000008E-3</v>
      </c>
      <c r="U1027" s="24" cm="1">
        <f t="array" aca="1" ref="U1027" ca="1">_FV(A1027,"Market cap",TRUE)</f>
        <v>160742404.5</v>
      </c>
      <c r="V1027" s="4">
        <v>160742400</v>
      </c>
      <c r="W1027" s="4">
        <v>160742400</v>
      </c>
      <c r="X1027" t="s">
        <v>2963</v>
      </c>
      <c r="Y1027" t="s">
        <v>2805</v>
      </c>
      <c r="Z1027" s="5">
        <v>43.974699999999999</v>
      </c>
      <c r="AA1027" s="5">
        <v>24.767493999999999</v>
      </c>
      <c r="AB1027" s="4">
        <v>0</v>
      </c>
      <c r="AC1027" s="4">
        <v>10939</v>
      </c>
      <c r="AE1027" s="5">
        <v>2.6312157565954402</v>
      </c>
      <c r="AF1027" s="5">
        <v>9.4750002539018432</v>
      </c>
      <c r="AI1027" s="4">
        <v>10939</v>
      </c>
      <c r="AJ1027" s="5">
        <v>481146.44549999997</v>
      </c>
      <c r="AL1027" s="5">
        <v>44.23</v>
      </c>
      <c r="AM1027" s="5">
        <v>37.78</v>
      </c>
      <c r="AN1027" t="s">
        <v>47</v>
      </c>
      <c r="AO1027" t="str" cm="1">
        <f t="array" aca="1" ref="AO1027" ca="1">_FV(A1027,"Currency")</f>
        <v>USD</v>
      </c>
      <c r="AP1027" t="str" cm="1">
        <f t="array" aca="1" ref="AP1027" ca="1">_FV(A1027,"Exchange")</f>
        <v>CBOE BZX Exchange</v>
      </c>
      <c r="AQ1027" s="6" t="str" cm="1">
        <f t="array" aca="1" ref="AQ1027" ca="1">_FV(A1027,"Exchange abbreviation",TRUE)</f>
        <v>BATS</v>
      </c>
      <c r="AR1027" t="str" cm="1">
        <f t="array" aca="1" ref="AR1027" ca="1">_FV(A1027,"Instrument type",TRUE)</f>
        <v>ETF</v>
      </c>
    </row>
    <row r="1028" spans="1:44" ht="18.75" customHeight="1" x14ac:dyDescent="0.25">
      <c r="A1028" t="e" vm="1041">
        <v>#VALUE!</v>
      </c>
      <c r="B1028" t="s">
        <v>2964</v>
      </c>
      <c r="C1028" t="s">
        <v>2965</v>
      </c>
      <c r="D1028" s="31" cm="1">
        <f t="array" aca="1" ref="D1028" ca="1">_FV(A1028,"Last trade time",TRUE)</f>
        <v>45824.840332500004</v>
      </c>
      <c r="E1028" s="23" cm="1">
        <f t="array" aca="1" ref="E1028" ca="1">_FV(A1028,"Price")</f>
        <v>42.6</v>
      </c>
      <c r="F1028" s="27" cm="1">
        <f t="array" aca="1" ref="F1028" ca="1">_FV(A1028,"Change (%)",TRUE)</f>
        <v>9.9570000000000006E-3</v>
      </c>
      <c r="G1028" s="26" cm="1">
        <f t="array" aca="1" ref="G1028" ca="1">_FV(A1028,"Change")</f>
        <v>0.42</v>
      </c>
      <c r="H1028" s="23" cm="1">
        <f t="array" aca="1" ref="H1028" ca="1">_FV(A1028,"Open")</f>
        <v>42.4</v>
      </c>
      <c r="I1028" s="23" cm="1">
        <f t="array" aca="1" ref="I1028" ca="1">_FV(A1028,"Low")</f>
        <v>42.4</v>
      </c>
      <c r="J1028" s="23" cm="1">
        <f t="array" aca="1" ref="J1028" ca="1">_FV(A1028,"High")</f>
        <v>42.663200000000003</v>
      </c>
      <c r="K1028" s="23" cm="1">
        <f t="array" aca="1" ref="K1028" ca="1">_FV(A1028,"Previous close",TRUE)</f>
        <v>42.18</v>
      </c>
      <c r="L1028" s="26"/>
      <c r="M1028" s="23" cm="1">
        <f t="array" aca="1" ref="M1028" ca="1">_FV(A1028,"52 week low",TRUE)</f>
        <v>37.1</v>
      </c>
      <c r="N1028" s="23" cm="1">
        <f t="array" aca="1" ref="N1028" ca="1">_FV(A1028,"52 week high",TRUE)</f>
        <v>43.137799999999999</v>
      </c>
      <c r="O1028" s="8" cm="1">
        <f t="array" aca="1" ref="O1028" ca="1">_FV(A1028,"Volume")</f>
        <v>22533</v>
      </c>
      <c r="P1028" s="7" cm="1">
        <f t="array" aca="1" ref="P1028" ca="1">_FV(A1028,"Volume average",TRUE)</f>
        <v>49458</v>
      </c>
      <c r="Q1028" t="s">
        <v>864</v>
      </c>
      <c r="T1028" s="25" cm="1">
        <f t="array" aca="1" ref="T1028" ca="1">_FV(A1028,"Expense ratio",TRUE)</f>
        <v>7.9000000000000008E-3</v>
      </c>
      <c r="U1028" s="24" cm="1">
        <f t="array" aca="1" ref="U1028" ca="1">_FV(A1028,"Market cap",TRUE)</f>
        <v>875719764.75</v>
      </c>
      <c r="V1028" s="16"/>
      <c r="W1028" s="16"/>
      <c r="Z1028" s="18"/>
      <c r="AA1028" s="20"/>
      <c r="AB1028" s="20"/>
      <c r="AC1028" s="21">
        <v>48762</v>
      </c>
      <c r="AE1028" s="18"/>
      <c r="AF1028" s="20"/>
      <c r="AI1028" s="21"/>
      <c r="AJ1028" s="18"/>
      <c r="AL1028" s="18"/>
      <c r="AM1028" s="18"/>
      <c r="AN1028" t="s">
        <v>73</v>
      </c>
      <c r="AO1028" t="str" cm="1">
        <f t="array" aca="1" ref="AO1028" ca="1">_FV(A1028,"Currency")</f>
        <v>USD</v>
      </c>
      <c r="AP1028" t="str" cm="1">
        <f t="array" aca="1" ref="AP1028" ca="1">_FV(A1028,"Exchange")</f>
        <v>CBOE BZX Exchange</v>
      </c>
      <c r="AQ1028" s="6" t="str" cm="1">
        <f t="array" aca="1" ref="AQ1028" ca="1">_FV(A1028,"Exchange abbreviation",TRUE)</f>
        <v>BATS</v>
      </c>
      <c r="AR1028" t="str" cm="1">
        <f t="array" aca="1" ref="AR1028" ca="1">_FV(A1028,"Instrument type",TRUE)</f>
        <v>ETF</v>
      </c>
    </row>
    <row r="1029" spans="1:44" ht="18.75" customHeight="1" x14ac:dyDescent="0.25">
      <c r="A1029" t="e" vm="1042">
        <v>#VALUE!</v>
      </c>
      <c r="B1029" t="s">
        <v>2966</v>
      </c>
      <c r="C1029" t="s">
        <v>2967</v>
      </c>
      <c r="D1029" s="31" cm="1">
        <f t="array" aca="1" ref="D1029" ca="1">_FV(A1029,"Last trade time",TRUE)</f>
        <v>45824.840316238282</v>
      </c>
      <c r="E1029" s="23" cm="1">
        <f t="array" aca="1" ref="E1029" ca="1">_FV(A1029,"Price")</f>
        <v>36.96</v>
      </c>
      <c r="F1029" s="27" cm="1">
        <f t="array" aca="1" ref="F1029" ca="1">_FV(A1029,"Change (%)",TRUE)</f>
        <v>7.2050000000000005E-3</v>
      </c>
      <c r="G1029" s="26" cm="1">
        <f t="array" aca="1" ref="G1029" ca="1">_FV(A1029,"Change")</f>
        <v>0.26440000000000002</v>
      </c>
      <c r="H1029" s="23" cm="1">
        <f t="array" aca="1" ref="H1029" ca="1">_FV(A1029,"Open")</f>
        <v>36.94</v>
      </c>
      <c r="I1029" s="23" cm="1">
        <f t="array" aca="1" ref="I1029" ca="1">_FV(A1029,"Low")</f>
        <v>36.92</v>
      </c>
      <c r="J1029" s="23" cm="1">
        <f t="array" aca="1" ref="J1029" ca="1">_FV(A1029,"High")</f>
        <v>37.049999999999997</v>
      </c>
      <c r="K1029" s="23" cm="1">
        <f t="array" aca="1" ref="K1029" ca="1">_FV(A1029,"Previous close",TRUE)</f>
        <v>36.695599999999999</v>
      </c>
      <c r="L1029" s="26"/>
      <c r="M1029" s="23" cm="1">
        <f t="array" aca="1" ref="M1029" ca="1">_FV(A1029,"52 week low",TRUE)</f>
        <v>32.549999999999997</v>
      </c>
      <c r="N1029" s="23" cm="1">
        <f t="array" aca="1" ref="N1029" ca="1">_FV(A1029,"52 week high",TRUE)</f>
        <v>39.704300000000003</v>
      </c>
      <c r="O1029" s="8" cm="1">
        <f t="array" aca="1" ref="O1029" ca="1">_FV(A1029,"Volume")</f>
        <v>7139</v>
      </c>
      <c r="P1029" s="7" cm="1">
        <f t="array" aca="1" ref="P1029" ca="1">_FV(A1029,"Volume average",TRUE)</f>
        <v>39820</v>
      </c>
      <c r="Q1029" t="s">
        <v>923</v>
      </c>
      <c r="S1029" t="s">
        <v>2006</v>
      </c>
      <c r="T1029" s="25" cm="1">
        <f t="array" aca="1" ref="T1029" ca="1">_FV(A1029,"Expense ratio",TRUE)</f>
        <v>7.9000000000000008E-3</v>
      </c>
      <c r="U1029" s="24" cm="1">
        <f t="array" aca="1" ref="U1029" ca="1">_FV(A1029,"Market cap",TRUE)</f>
        <v>296253768.55000001</v>
      </c>
      <c r="V1029" s="4">
        <v>296253760</v>
      </c>
      <c r="W1029" s="4">
        <v>296253760</v>
      </c>
      <c r="Y1029" t="s">
        <v>2014</v>
      </c>
      <c r="Z1029" s="5">
        <v>37.063499999999998</v>
      </c>
      <c r="AA1029" s="5">
        <v>16.165232</v>
      </c>
      <c r="AB1029" s="4">
        <v>0</v>
      </c>
      <c r="AC1029" s="4">
        <v>42439</v>
      </c>
      <c r="AE1029" s="5">
        <v>-0.69426470209251745</v>
      </c>
      <c r="AF1029" s="5">
        <v>6.4548365958903009</v>
      </c>
      <c r="AI1029" s="4">
        <v>42439</v>
      </c>
      <c r="AJ1029" s="5">
        <v>1571091.78</v>
      </c>
      <c r="AL1029" s="5">
        <v>39.704000000000001</v>
      </c>
      <c r="AM1029" s="5">
        <v>32.549999999999997</v>
      </c>
      <c r="AN1029" t="s">
        <v>90</v>
      </c>
      <c r="AO1029" t="str" cm="1">
        <f t="array" aca="1" ref="AO1029" ca="1">_FV(A1029,"Currency")</f>
        <v>USD</v>
      </c>
      <c r="AP1029" t="str" cm="1">
        <f t="array" aca="1" ref="AP1029" ca="1">_FV(A1029,"Exchange")</f>
        <v>CBOE BZX Exchange</v>
      </c>
      <c r="AQ1029" s="6" t="str" cm="1">
        <f t="array" aca="1" ref="AQ1029" ca="1">_FV(A1029,"Exchange abbreviation",TRUE)</f>
        <v>BATS</v>
      </c>
      <c r="AR1029" t="str" cm="1">
        <f t="array" aca="1" ref="AR1029" ca="1">_FV(A1029,"Instrument type",TRUE)</f>
        <v>ETF</v>
      </c>
    </row>
    <row r="1030" spans="1:44" ht="18.75" customHeight="1" x14ac:dyDescent="0.25">
      <c r="A1030" t="e" vm="1043">
        <v>#VALUE!</v>
      </c>
      <c r="B1030" t="s">
        <v>2968</v>
      </c>
      <c r="C1030" t="s">
        <v>2969</v>
      </c>
      <c r="D1030" s="31" cm="1">
        <f t="array" aca="1" ref="D1030" ca="1">_FV(A1030,"Last trade time",TRUE)</f>
        <v>45824.843750173437</v>
      </c>
      <c r="E1030" s="23" cm="1">
        <f t="array" aca="1" ref="E1030" ca="1">_FV(A1030,"Price")</f>
        <v>21.15</v>
      </c>
      <c r="F1030" s="27" cm="1">
        <f t="array" aca="1" ref="F1030" ca="1">_FV(A1030,"Change (%)",TRUE)</f>
        <v>1.0091000000000001E-2</v>
      </c>
      <c r="G1030" s="26" cm="1">
        <f t="array" aca="1" ref="G1030" ca="1">_FV(A1030,"Change")</f>
        <v>0.21129999999999999</v>
      </c>
      <c r="H1030" s="23" cm="1">
        <f t="array" aca="1" ref="H1030" ca="1">_FV(A1030,"Open")</f>
        <v>21.175000000000001</v>
      </c>
      <c r="I1030" s="23" cm="1">
        <f t="array" aca="1" ref="I1030" ca="1">_FV(A1030,"Low")</f>
        <v>21.12</v>
      </c>
      <c r="J1030" s="23" cm="1">
        <f t="array" aca="1" ref="J1030" ca="1">_FV(A1030,"High")</f>
        <v>21.175000000000001</v>
      </c>
      <c r="K1030" s="23" cm="1">
        <f t="array" aca="1" ref="K1030" ca="1">_FV(A1030,"Previous close",TRUE)</f>
        <v>20.938700000000001</v>
      </c>
      <c r="L1030" s="26"/>
      <c r="M1030" s="23" cm="1">
        <f t="array" aca="1" ref="M1030" ca="1">_FV(A1030,"52 week low",TRUE)</f>
        <v>18.239999999999998</v>
      </c>
      <c r="N1030" s="23" cm="1">
        <f t="array" aca="1" ref="N1030" ca="1">_FV(A1030,"52 week high",TRUE)</f>
        <v>21.995000000000001</v>
      </c>
      <c r="O1030" s="8" cm="1">
        <f t="array" aca="1" ref="O1030" ca="1">_FV(A1030,"Volume")</f>
        <v>21999</v>
      </c>
      <c r="P1030" s="7" cm="1">
        <f t="array" aca="1" ref="P1030" ca="1">_FV(A1030,"Volume average",TRUE)</f>
        <v>22514</v>
      </c>
      <c r="Q1030" t="s">
        <v>554</v>
      </c>
      <c r="S1030" t="s">
        <v>2481</v>
      </c>
      <c r="T1030" s="25" cm="1">
        <f t="array" aca="1" ref="T1030" ca="1">_FV(A1030,"Expense ratio",TRUE)</f>
        <v>7.9000000000000008E-3</v>
      </c>
      <c r="U1030" s="24" cm="1">
        <f t="array" aca="1" ref="U1030" ca="1">_FV(A1030,"Market cap",TRUE)</f>
        <v>116209149.90000001</v>
      </c>
      <c r="V1030" s="4">
        <v>116209152</v>
      </c>
      <c r="W1030" s="4">
        <v>116209152</v>
      </c>
      <c r="X1030" t="s">
        <v>2970</v>
      </c>
      <c r="Y1030" t="s">
        <v>2258</v>
      </c>
      <c r="Z1030" s="5">
        <v>21.03</v>
      </c>
      <c r="AA1030" s="5">
        <v>20.639334000000002</v>
      </c>
      <c r="AB1030" s="5">
        <v>2.0799999999999999E-2</v>
      </c>
      <c r="AC1030" s="4">
        <v>26334</v>
      </c>
      <c r="AE1030" s="5">
        <v>3.5152416284368599</v>
      </c>
      <c r="AF1030" s="5">
        <v>5.2371449936946757</v>
      </c>
      <c r="AI1030" s="4">
        <v>26334</v>
      </c>
      <c r="AJ1030" s="5">
        <v>554017.32539999997</v>
      </c>
      <c r="AL1030" s="5">
        <v>21.995000000000001</v>
      </c>
      <c r="AM1030" s="5">
        <v>18.239999999999998</v>
      </c>
      <c r="AN1030" t="s">
        <v>47</v>
      </c>
      <c r="AO1030" t="str" cm="1">
        <f t="array" aca="1" ref="AO1030" ca="1">_FV(A1030,"Currency")</f>
        <v>USD</v>
      </c>
      <c r="AP1030" t="str" cm="1">
        <f t="array" aca="1" ref="AP1030" ca="1">_FV(A1030,"Exchange")</f>
        <v>Nasdaq Stock Market</v>
      </c>
      <c r="AQ1030" s="6" t="str" cm="1">
        <f t="array" aca="1" ref="AQ1030" ca="1">_FV(A1030,"Exchange abbreviation",TRUE)</f>
        <v>XNAS</v>
      </c>
      <c r="AR1030" t="str" cm="1">
        <f t="array" aca="1" ref="AR1030" ca="1">_FV(A1030,"Instrument type",TRUE)</f>
        <v>ETF</v>
      </c>
    </row>
    <row r="1031" spans="1:44" ht="18.75" customHeight="1" x14ac:dyDescent="0.25">
      <c r="A1031" t="e" vm="1044">
        <v>#VALUE!</v>
      </c>
      <c r="B1031" t="s">
        <v>2971</v>
      </c>
      <c r="C1031" t="s">
        <v>2972</v>
      </c>
      <c r="D1031" s="31" cm="1">
        <f t="array" aca="1" ref="D1031" ca="1">_FV(A1031,"Last trade time",TRUE)</f>
        <v>45824.840352534375</v>
      </c>
      <c r="E1031" s="23" cm="1">
        <f t="array" aca="1" ref="E1031" ca="1">_FV(A1031,"Price")</f>
        <v>30.673999999999999</v>
      </c>
      <c r="F1031" s="27" cm="1">
        <f t="array" aca="1" ref="F1031" ca="1">_FV(A1031,"Change (%)",TRUE)</f>
        <v>8.0179999999999991E-3</v>
      </c>
      <c r="G1031" s="26" cm="1">
        <f t="array" aca="1" ref="G1031" ca="1">_FV(A1031,"Change")</f>
        <v>0.24399999999999999</v>
      </c>
      <c r="H1031" s="23" cm="1">
        <f t="array" aca="1" ref="H1031" ca="1">_FV(A1031,"Open")</f>
        <v>30.74</v>
      </c>
      <c r="I1031" s="23" cm="1">
        <f t="array" aca="1" ref="I1031" ca="1">_FV(A1031,"Low")</f>
        <v>30.673999999999999</v>
      </c>
      <c r="J1031" s="23" cm="1">
        <f t="array" aca="1" ref="J1031" ca="1">_FV(A1031,"High")</f>
        <v>30.74</v>
      </c>
      <c r="K1031" s="23" cm="1">
        <f t="array" aca="1" ref="K1031" ca="1">_FV(A1031,"Previous close",TRUE)</f>
        <v>30.43</v>
      </c>
      <c r="L1031" s="26"/>
      <c r="M1031" s="23" cm="1">
        <f t="array" aca="1" ref="M1031" ca="1">_FV(A1031,"52 week low",TRUE)</f>
        <v>24.254999999999999</v>
      </c>
      <c r="N1031" s="23" cm="1">
        <f t="array" aca="1" ref="N1031" ca="1">_FV(A1031,"52 week high",TRUE)</f>
        <v>30.79</v>
      </c>
      <c r="O1031" s="8" cm="1">
        <f t="array" aca="1" ref="O1031" ca="1">_FV(A1031,"Volume")</f>
        <v>387</v>
      </c>
      <c r="P1031" s="7" cm="1">
        <f t="array" aca="1" ref="P1031" ca="1">_FV(A1031,"Volume average",TRUE)</f>
        <v>1700</v>
      </c>
      <c r="Q1031" t="s">
        <v>923</v>
      </c>
      <c r="S1031" t="s">
        <v>2006</v>
      </c>
      <c r="T1031" s="25" cm="1">
        <f t="array" aca="1" ref="T1031" ca="1">_FV(A1031,"Expense ratio",TRUE)</f>
        <v>7.9000000000000008E-3</v>
      </c>
      <c r="U1031" s="24" cm="1">
        <f t="array" aca="1" ref="U1031" ca="1">_FV(A1031,"Market cap",TRUE)</f>
        <v>13536601.539999999</v>
      </c>
      <c r="V1031" s="4">
        <v>13536601</v>
      </c>
      <c r="W1031" s="4">
        <v>13536601</v>
      </c>
      <c r="Y1031" t="s">
        <v>2045</v>
      </c>
      <c r="Z1031" s="5">
        <v>30.522500000000001</v>
      </c>
      <c r="AA1031" s="5">
        <v>24.835487000000001</v>
      </c>
      <c r="AB1031" s="4">
        <v>0</v>
      </c>
      <c r="AC1031" s="4">
        <v>5480</v>
      </c>
      <c r="AE1031" s="5">
        <v>4.1344506984853044</v>
      </c>
      <c r="AF1031" s="5">
        <v>8.5753815492977772</v>
      </c>
      <c r="AI1031" s="4">
        <v>5480</v>
      </c>
      <c r="AJ1031" s="5">
        <v>167250.14799999999</v>
      </c>
      <c r="AL1031" s="5">
        <v>30.79</v>
      </c>
      <c r="AM1031" s="5">
        <v>24.254999999999999</v>
      </c>
      <c r="AN1031" t="s">
        <v>47</v>
      </c>
      <c r="AO1031" t="str" cm="1">
        <f t="array" aca="1" ref="AO1031" ca="1">_FV(A1031,"Currency")</f>
        <v>USD</v>
      </c>
      <c r="AP1031" t="str" cm="1">
        <f t="array" aca="1" ref="AP1031" ca="1">_FV(A1031,"Exchange")</f>
        <v>CBOE BZX Exchange</v>
      </c>
      <c r="AQ1031" s="6" t="str" cm="1">
        <f t="array" aca="1" ref="AQ1031" ca="1">_FV(A1031,"Exchange abbreviation",TRUE)</f>
        <v>BATS</v>
      </c>
      <c r="AR1031" t="str" cm="1">
        <f t="array" aca="1" ref="AR1031" ca="1">_FV(A1031,"Instrument type",TRUE)</f>
        <v>ETF</v>
      </c>
    </row>
    <row r="1032" spans="1:44" ht="18.75" customHeight="1" x14ac:dyDescent="0.25">
      <c r="A1032" t="e" vm="1045">
        <v>#VALUE!</v>
      </c>
      <c r="B1032" t="s">
        <v>2973</v>
      </c>
      <c r="C1032" t="s">
        <v>2820</v>
      </c>
      <c r="D1032" s="31" cm="1">
        <f t="array" aca="1" ref="D1032" ca="1">_FV(A1032,"Last trade time",TRUE)</f>
        <v>45824.840313078123</v>
      </c>
      <c r="E1032" s="23" cm="1">
        <f t="array" aca="1" ref="E1032" ca="1">_FV(A1032,"Price")</f>
        <v>25.6203</v>
      </c>
      <c r="F1032" s="27" cm="1">
        <f t="array" aca="1" ref="F1032" ca="1">_FV(A1032,"Change (%)",TRUE)</f>
        <v>7.4479999999999998E-3</v>
      </c>
      <c r="G1032" s="26" cm="1">
        <f t="array" aca="1" ref="G1032" ca="1">_FV(A1032,"Change")</f>
        <v>0.18940000000000001</v>
      </c>
      <c r="H1032" s="23" cm="1">
        <f t="array" aca="1" ref="H1032" ca="1">_FV(A1032,"Open")</f>
        <v>25.68</v>
      </c>
      <c r="I1032" s="23" cm="1">
        <f t="array" aca="1" ref="I1032" ca="1">_FV(A1032,"Low")</f>
        <v>25.6203</v>
      </c>
      <c r="J1032" s="23" cm="1">
        <f t="array" aca="1" ref="J1032" ca="1">_FV(A1032,"High")</f>
        <v>25.68</v>
      </c>
      <c r="K1032" s="23" cm="1">
        <f t="array" aca="1" ref="K1032" ca="1">_FV(A1032,"Previous close",TRUE)</f>
        <v>25.430900000000001</v>
      </c>
      <c r="L1032" s="26"/>
      <c r="M1032" s="23" cm="1">
        <f t="array" aca="1" ref="M1032" ca="1">_FV(A1032,"52 week low",TRUE)</f>
        <v>22.73</v>
      </c>
      <c r="N1032" s="23" cm="1">
        <f t="array" aca="1" ref="N1032" ca="1">_FV(A1032,"52 week high",TRUE)</f>
        <v>25.97</v>
      </c>
      <c r="O1032" s="8" cm="1">
        <f t="array" aca="1" ref="O1032" ca="1">_FV(A1032,"Volume")</f>
        <v>20139</v>
      </c>
      <c r="P1032" s="7" cm="1">
        <f t="array" aca="1" ref="P1032" ca="1">_FV(A1032,"Volume average",TRUE)</f>
        <v>5015</v>
      </c>
      <c r="Q1032" t="s">
        <v>923</v>
      </c>
      <c r="S1032" t="s">
        <v>2006</v>
      </c>
      <c r="T1032" s="25" cm="1">
        <f t="array" aca="1" ref="T1032" ca="1">_FV(A1032,"Expense ratio",TRUE)</f>
        <v>7.9000000000000008E-3</v>
      </c>
      <c r="U1032" s="24" cm="1">
        <f t="array" aca="1" ref="U1032" ca="1">_FV(A1032,"Market cap",TRUE)</f>
        <v>11993504.939999999</v>
      </c>
      <c r="V1032" s="4">
        <v>11993504</v>
      </c>
      <c r="W1032" s="4">
        <v>11993504</v>
      </c>
      <c r="Y1032" t="s">
        <v>2767</v>
      </c>
      <c r="Z1032" s="5">
        <v>25.746099999999998</v>
      </c>
      <c r="AA1032" s="19">
        <v>16.119736</v>
      </c>
      <c r="AB1032" s="20"/>
      <c r="AC1032" s="4">
        <v>7400</v>
      </c>
      <c r="AE1032" s="5">
        <v>2.0493110243810619</v>
      </c>
      <c r="AF1032" s="20"/>
      <c r="AI1032" s="4">
        <v>7400</v>
      </c>
      <c r="AJ1032" s="5">
        <v>189735.26</v>
      </c>
      <c r="AL1032" s="5">
        <v>25.77</v>
      </c>
      <c r="AM1032" s="5">
        <v>22.73</v>
      </c>
      <c r="AN1032" t="s">
        <v>47</v>
      </c>
      <c r="AO1032" t="str" cm="1">
        <f t="array" aca="1" ref="AO1032" ca="1">_FV(A1032,"Currency")</f>
        <v>USD</v>
      </c>
      <c r="AP1032" t="str" cm="1">
        <f t="array" aca="1" ref="AP1032" ca="1">_FV(A1032,"Exchange")</f>
        <v>CBOE BZX Exchange</v>
      </c>
      <c r="AQ1032" s="6" t="str" cm="1">
        <f t="array" aca="1" ref="AQ1032" ca="1">_FV(A1032,"Exchange abbreviation",TRUE)</f>
        <v>BATS</v>
      </c>
      <c r="AR1032" t="str" cm="1">
        <f t="array" aca="1" ref="AR1032" ca="1">_FV(A1032,"Instrument type",TRUE)</f>
        <v>ETF</v>
      </c>
    </row>
    <row r="1033" spans="1:44" ht="18.75" customHeight="1" x14ac:dyDescent="0.25">
      <c r="A1033" t="e" vm="1046">
        <v>#VALUE!</v>
      </c>
      <c r="B1033" t="s">
        <v>2974</v>
      </c>
      <c r="C1033" t="s">
        <v>2975</v>
      </c>
      <c r="D1033" s="31" cm="1">
        <f t="array" aca="1" ref="D1033" ca="1">_FV(A1033,"Last trade time",TRUE)</f>
        <v>45824.840316238282</v>
      </c>
      <c r="E1033" s="23" cm="1">
        <f t="array" aca="1" ref="E1033" ca="1">_FV(A1033,"Price")</f>
        <v>31.963999999999999</v>
      </c>
      <c r="F1033" s="27" cm="1">
        <f t="array" aca="1" ref="F1033" ca="1">_FV(A1033,"Change (%)",TRUE)</f>
        <v>5.79E-3</v>
      </c>
      <c r="G1033" s="26" cm="1">
        <f t="array" aca="1" ref="G1033" ca="1">_FV(A1033,"Change")</f>
        <v>0.184</v>
      </c>
      <c r="H1033" s="23" cm="1">
        <f t="array" aca="1" ref="H1033" ca="1">_FV(A1033,"Open")</f>
        <v>31.86</v>
      </c>
      <c r="I1033" s="23" cm="1">
        <f t="array" aca="1" ref="I1033" ca="1">_FV(A1033,"Low")</f>
        <v>31.86</v>
      </c>
      <c r="J1033" s="23" cm="1">
        <f t="array" aca="1" ref="J1033" ca="1">_FV(A1033,"High")</f>
        <v>32.01</v>
      </c>
      <c r="K1033" s="23" cm="1">
        <f t="array" aca="1" ref="K1033" ca="1">_FV(A1033,"Previous close",TRUE)</f>
        <v>31.78</v>
      </c>
      <c r="L1033" s="26"/>
      <c r="M1033" s="23" cm="1">
        <f t="array" aca="1" ref="M1033" ca="1">_FV(A1033,"52 week low",TRUE)</f>
        <v>28.190100000000001</v>
      </c>
      <c r="N1033" s="23" cm="1">
        <f t="array" aca="1" ref="N1033" ca="1">_FV(A1033,"52 week high",TRUE)</f>
        <v>34.340000000000003</v>
      </c>
      <c r="O1033" s="8" cm="1">
        <f t="array" aca="1" ref="O1033" ca="1">_FV(A1033,"Volume")</f>
        <v>2890</v>
      </c>
      <c r="P1033" s="7" cm="1">
        <f t="array" aca="1" ref="P1033" ca="1">_FV(A1033,"Volume average",TRUE)</f>
        <v>16780</v>
      </c>
      <c r="Q1033" t="s">
        <v>923</v>
      </c>
      <c r="S1033" t="s">
        <v>2006</v>
      </c>
      <c r="T1033" s="25" cm="1">
        <f t="array" aca="1" ref="T1033" ca="1">_FV(A1033,"Expense ratio",TRUE)</f>
        <v>7.9000000000000008E-3</v>
      </c>
      <c r="U1033" s="24" cm="1">
        <f t="array" aca="1" ref="U1033" ca="1">_FV(A1033,"Market cap",TRUE)</f>
        <v>176846518.56999999</v>
      </c>
      <c r="V1033" s="4">
        <v>176846512</v>
      </c>
      <c r="W1033" s="4">
        <v>176846512</v>
      </c>
      <c r="Y1033" t="s">
        <v>1186</v>
      </c>
      <c r="Z1033" s="5">
        <v>32.100900000000003</v>
      </c>
      <c r="AA1033" s="5">
        <v>16.108806999999999</v>
      </c>
      <c r="AB1033" s="4">
        <v>0</v>
      </c>
      <c r="AC1033" s="4">
        <v>79876</v>
      </c>
      <c r="AE1033" s="5">
        <v>-2.0444921330175392</v>
      </c>
      <c r="AF1033" s="5">
        <v>4.3561818153140086</v>
      </c>
      <c r="AI1033" s="4">
        <v>79876</v>
      </c>
      <c r="AJ1033" s="5">
        <v>2550440.6800000002</v>
      </c>
      <c r="AL1033" s="5">
        <v>34.340000000000003</v>
      </c>
      <c r="AM1033" s="5">
        <v>28.19</v>
      </c>
      <c r="AN1033" t="s">
        <v>90</v>
      </c>
      <c r="AO1033" t="str" cm="1">
        <f t="array" aca="1" ref="AO1033" ca="1">_FV(A1033,"Currency")</f>
        <v>USD</v>
      </c>
      <c r="AP1033" t="str" cm="1">
        <f t="array" aca="1" ref="AP1033" ca="1">_FV(A1033,"Exchange")</f>
        <v>CBOE BZX Exchange</v>
      </c>
      <c r="AQ1033" s="6" t="str" cm="1">
        <f t="array" aca="1" ref="AQ1033" ca="1">_FV(A1033,"Exchange abbreviation",TRUE)</f>
        <v>BATS</v>
      </c>
      <c r="AR1033" t="str" cm="1">
        <f t="array" aca="1" ref="AR1033" ca="1">_FV(A1033,"Instrument type",TRUE)</f>
        <v>ETF</v>
      </c>
    </row>
    <row r="1034" spans="1:44" ht="18.75" customHeight="1" x14ac:dyDescent="0.25">
      <c r="A1034" t="e" vm="1047">
        <v>#VALUE!</v>
      </c>
      <c r="B1034" t="s">
        <v>2976</v>
      </c>
      <c r="C1034" t="s">
        <v>2977</v>
      </c>
      <c r="D1034" s="31" cm="1">
        <f t="array" aca="1" ref="D1034" ca="1">_FV(A1034,"Last trade time",TRUE)</f>
        <v>45824.843750207816</v>
      </c>
      <c r="E1034" s="23" cm="1">
        <f t="array" aca="1" ref="E1034" ca="1">_FV(A1034,"Price")</f>
        <v>43.5886</v>
      </c>
      <c r="F1034" s="27" cm="1">
        <f t="array" aca="1" ref="F1034" ca="1">_FV(A1034,"Change (%)",TRUE)</f>
        <v>1.0867E-2</v>
      </c>
      <c r="G1034" s="26" cm="1">
        <f t="array" aca="1" ref="G1034" ca="1">_FV(A1034,"Change")</f>
        <v>0.46860000000000002</v>
      </c>
      <c r="H1034" s="23" cm="1">
        <f t="array" aca="1" ref="H1034" ca="1">_FV(A1034,"Open")</f>
        <v>43.61</v>
      </c>
      <c r="I1034" s="23" cm="1">
        <f t="array" aca="1" ref="I1034" ca="1">_FV(A1034,"Low")</f>
        <v>43.540999999999997</v>
      </c>
      <c r="J1034" s="23" cm="1">
        <f t="array" aca="1" ref="J1034" ca="1">_FV(A1034,"High")</f>
        <v>43.72</v>
      </c>
      <c r="K1034" s="23" cm="1">
        <f t="array" aca="1" ref="K1034" ca="1">_FV(A1034,"Previous close",TRUE)</f>
        <v>43.12</v>
      </c>
      <c r="L1034" s="26"/>
      <c r="M1034" s="23" cm="1">
        <f t="array" aca="1" ref="M1034" ca="1">_FV(A1034,"52 week low",TRUE)</f>
        <v>34.294499999999999</v>
      </c>
      <c r="N1034" s="23" cm="1">
        <f t="array" aca="1" ref="N1034" ca="1">_FV(A1034,"52 week high",TRUE)</f>
        <v>44.72</v>
      </c>
      <c r="O1034" s="8" cm="1">
        <f t="array" aca="1" ref="O1034" ca="1">_FV(A1034,"Volume")</f>
        <v>12097</v>
      </c>
      <c r="P1034" s="7" cm="1">
        <f t="array" aca="1" ref="P1034" ca="1">_FV(A1034,"Volume average",TRUE)</f>
        <v>22254</v>
      </c>
      <c r="Q1034" t="s">
        <v>496</v>
      </c>
      <c r="S1034" t="s">
        <v>2978</v>
      </c>
      <c r="T1034" s="25" cm="1">
        <f t="array" aca="1" ref="T1034" ca="1">_FV(A1034,"Expense ratio",TRUE)</f>
        <v>7.9000000000000008E-3</v>
      </c>
      <c r="U1034" s="24" cm="1">
        <f t="array" aca="1" ref="U1034" ca="1">_FV(A1034,"Market cap",TRUE)</f>
        <v>387013912.14999998</v>
      </c>
      <c r="V1034" s="4">
        <v>387013920</v>
      </c>
      <c r="W1034" s="4">
        <v>387013920</v>
      </c>
      <c r="X1034" t="s">
        <v>2979</v>
      </c>
      <c r="Y1034" t="s">
        <v>2980</v>
      </c>
      <c r="Z1034" s="5">
        <v>43.572899999999997</v>
      </c>
      <c r="AA1034" s="5">
        <v>20.055890999999999</v>
      </c>
      <c r="AB1034" s="5">
        <v>2.3E-3</v>
      </c>
      <c r="AC1034" s="4">
        <v>21984</v>
      </c>
      <c r="AE1034" s="5">
        <v>4.5266033945998041</v>
      </c>
      <c r="AF1034" s="5">
        <v>18.804779972037132</v>
      </c>
      <c r="AH1034" s="16"/>
      <c r="AI1034" s="4">
        <v>21984</v>
      </c>
      <c r="AJ1034" s="5">
        <v>957183.36</v>
      </c>
      <c r="AL1034" s="5">
        <v>44.72</v>
      </c>
      <c r="AM1034" s="5">
        <v>34.295000000000002</v>
      </c>
      <c r="AN1034" t="s">
        <v>47</v>
      </c>
      <c r="AO1034" t="str" cm="1">
        <f t="array" aca="1" ref="AO1034" ca="1">_FV(A1034,"Currency")</f>
        <v>USD</v>
      </c>
      <c r="AP1034" t="str" cm="1">
        <f t="array" aca="1" ref="AP1034" ca="1">_FV(A1034,"Exchange")</f>
        <v>Nasdaq Stock Market</v>
      </c>
      <c r="AQ1034" s="6" t="str" cm="1">
        <f t="array" aca="1" ref="AQ1034" ca="1">_FV(A1034,"Exchange abbreviation",TRUE)</f>
        <v>XNAS</v>
      </c>
      <c r="AR1034" t="str" cm="1">
        <f t="array" aca="1" ref="AR1034" ca="1">_FV(A1034,"Instrument type",TRUE)</f>
        <v>ETF</v>
      </c>
    </row>
    <row r="1035" spans="1:44" ht="18.75" customHeight="1" x14ac:dyDescent="0.25">
      <c r="A1035" t="e" vm="1048">
        <v>#VALUE!</v>
      </c>
      <c r="B1035" t="s">
        <v>2981</v>
      </c>
      <c r="C1035" t="s">
        <v>2820</v>
      </c>
      <c r="D1035" s="31" cm="1">
        <f t="array" aca="1" ref="D1035" ca="1">_FV(A1035,"Last trade time",TRUE)</f>
        <v>45824.840316238282</v>
      </c>
      <c r="E1035" s="23" cm="1">
        <f t="array" aca="1" ref="E1035" ca="1">_FV(A1035,"Price")</f>
        <v>24.5459</v>
      </c>
      <c r="F1035" s="27" cm="1">
        <f t="array" aca="1" ref="F1035" ca="1">_FV(A1035,"Change (%)",TRUE)</f>
        <v>7.4000000000000003E-3</v>
      </c>
      <c r="G1035" s="26" cm="1">
        <f t="array" aca="1" ref="G1035" ca="1">_FV(A1035,"Change")</f>
        <v>0.18029999999999999</v>
      </c>
      <c r="H1035" s="23" cm="1">
        <f t="array" aca="1" ref="H1035" ca="1">_FV(A1035,"Open")</f>
        <v>24.52</v>
      </c>
      <c r="I1035" s="23" cm="1">
        <f t="array" aca="1" ref="I1035" ca="1">_FV(A1035,"Low")</f>
        <v>24.52</v>
      </c>
      <c r="J1035" s="23" cm="1">
        <f t="array" aca="1" ref="J1035" ca="1">_FV(A1035,"High")</f>
        <v>24.5459</v>
      </c>
      <c r="K1035" s="23" cm="1">
        <f t="array" aca="1" ref="K1035" ca="1">_FV(A1035,"Previous close",TRUE)</f>
        <v>24.365600000000001</v>
      </c>
      <c r="L1035" s="26"/>
      <c r="M1035" s="23" cm="1">
        <f t="array" aca="1" ref="M1035" ca="1">_FV(A1035,"52 week low",TRUE)</f>
        <v>21.55</v>
      </c>
      <c r="N1035" s="23" cm="1">
        <f t="array" aca="1" ref="N1035" ca="1">_FV(A1035,"52 week high",TRUE)</f>
        <v>28.99</v>
      </c>
      <c r="O1035" s="8" cm="1">
        <f t="array" aca="1" ref="O1035" ca="1">_FV(A1035,"Volume")</f>
        <v>1325</v>
      </c>
      <c r="P1035" s="7" cm="1">
        <f t="array" aca="1" ref="P1035" ca="1">_FV(A1035,"Volume average",TRUE)</f>
        <v>1859</v>
      </c>
      <c r="Q1035" t="s">
        <v>923</v>
      </c>
      <c r="S1035" t="s">
        <v>2006</v>
      </c>
      <c r="T1035" s="25" cm="1">
        <f t="array" aca="1" ref="T1035" ca="1">_FV(A1035,"Expense ratio",TRUE)</f>
        <v>7.9000000000000008E-3</v>
      </c>
      <c r="U1035" s="24" cm="1">
        <f t="array" aca="1" ref="U1035" ca="1">_FV(A1035,"Market cap",TRUE)</f>
        <v>24798050.609999999</v>
      </c>
      <c r="V1035" s="4">
        <v>24798050</v>
      </c>
      <c r="W1035" s="4">
        <v>24798050</v>
      </c>
      <c r="Y1035" t="s">
        <v>2893</v>
      </c>
      <c r="Z1035" s="5">
        <v>24.6859</v>
      </c>
      <c r="AA1035" s="19">
        <v>16.120950000000001</v>
      </c>
      <c r="AB1035" s="20"/>
      <c r="AC1035" s="4">
        <v>2961</v>
      </c>
      <c r="AE1035" s="5">
        <v>-1.461074782231031</v>
      </c>
      <c r="AF1035" s="20"/>
      <c r="AI1035" s="4">
        <v>2961</v>
      </c>
      <c r="AJ1035" s="5">
        <v>72736.965000000011</v>
      </c>
      <c r="AL1035" s="5">
        <v>28.99</v>
      </c>
      <c r="AM1035" s="5">
        <v>21.55</v>
      </c>
      <c r="AN1035" t="s">
        <v>47</v>
      </c>
      <c r="AO1035" t="str" cm="1">
        <f t="array" aca="1" ref="AO1035" ca="1">_FV(A1035,"Currency")</f>
        <v>USD</v>
      </c>
      <c r="AP1035" t="str" cm="1">
        <f t="array" aca="1" ref="AP1035" ca="1">_FV(A1035,"Exchange")</f>
        <v>CBOE BZX Exchange</v>
      </c>
      <c r="AQ1035" s="6" t="str" cm="1">
        <f t="array" aca="1" ref="AQ1035" ca="1">_FV(A1035,"Exchange abbreviation",TRUE)</f>
        <v>BATS</v>
      </c>
      <c r="AR1035" t="str" cm="1">
        <f t="array" aca="1" ref="AR1035" ca="1">_FV(A1035,"Instrument type",TRUE)</f>
        <v>ETF</v>
      </c>
    </row>
    <row r="1036" spans="1:44" ht="18.75" customHeight="1" x14ac:dyDescent="0.25">
      <c r="A1036" t="e" vm="1049">
        <v>#VALUE!</v>
      </c>
      <c r="B1036" t="s">
        <v>2982</v>
      </c>
      <c r="C1036" t="s">
        <v>2983</v>
      </c>
      <c r="D1036" s="31" cm="1">
        <f t="array" aca="1" ref="D1036" ca="1">_FV(A1036,"Last trade time",TRUE)</f>
        <v>45824.84032553203</v>
      </c>
      <c r="E1036" s="23" cm="1">
        <f t="array" aca="1" ref="E1036" ca="1">_FV(A1036,"Price")</f>
        <v>65.67</v>
      </c>
      <c r="F1036" s="27" cm="1">
        <f t="array" aca="1" ref="F1036" ca="1">_FV(A1036,"Change (%)",TRUE)</f>
        <v>1.2746E-2</v>
      </c>
      <c r="G1036" s="26" cm="1">
        <f t="array" aca="1" ref="G1036" ca="1">_FV(A1036,"Change")</f>
        <v>0.82650000000000001</v>
      </c>
      <c r="H1036" s="23" cm="1">
        <f t="array" aca="1" ref="H1036" ca="1">_FV(A1036,"Open")</f>
        <v>65.25</v>
      </c>
      <c r="I1036" s="23" cm="1">
        <f t="array" aca="1" ref="I1036" ca="1">_FV(A1036,"Low")</f>
        <v>65.25</v>
      </c>
      <c r="J1036" s="23" cm="1">
        <f t="array" aca="1" ref="J1036" ca="1">_FV(A1036,"High")</f>
        <v>65.844499999999996</v>
      </c>
      <c r="K1036" s="23" cm="1">
        <f t="array" aca="1" ref="K1036" ca="1">_FV(A1036,"Previous close",TRUE)</f>
        <v>64.843500000000006</v>
      </c>
      <c r="L1036" s="26"/>
      <c r="M1036" s="23" cm="1">
        <f t="array" aca="1" ref="M1036" ca="1">_FV(A1036,"52 week low",TRUE)</f>
        <v>55.403199999999998</v>
      </c>
      <c r="N1036" s="23" cm="1">
        <f t="array" aca="1" ref="N1036" ca="1">_FV(A1036,"52 week high",TRUE)</f>
        <v>65.844499999999996</v>
      </c>
      <c r="O1036" s="8" cm="1">
        <f t="array" aca="1" ref="O1036" ca="1">_FV(A1036,"Volume")</f>
        <v>8918</v>
      </c>
      <c r="P1036" s="7" cm="1">
        <f t="array" aca="1" ref="P1036" ca="1">_FV(A1036,"Volume average",TRUE)</f>
        <v>19940</v>
      </c>
      <c r="Q1036" t="s">
        <v>923</v>
      </c>
      <c r="S1036" t="s">
        <v>2006</v>
      </c>
      <c r="T1036" s="25" cm="1">
        <f t="array" aca="1" ref="T1036" ca="1">_FV(A1036,"Expense ratio",TRUE)</f>
        <v>7.9000000000000008E-3</v>
      </c>
      <c r="U1036" s="24" cm="1">
        <f t="array" aca="1" ref="U1036" ca="1">_FV(A1036,"Market cap",TRUE)</f>
        <v>198659660</v>
      </c>
      <c r="V1036" s="4">
        <v>198659664</v>
      </c>
      <c r="W1036" s="4">
        <v>198659664</v>
      </c>
      <c r="Y1036" t="s">
        <v>2674</v>
      </c>
      <c r="Z1036" s="5">
        <v>65.1768</v>
      </c>
      <c r="AA1036" s="5">
        <v>30.977036999999999</v>
      </c>
      <c r="AB1036" s="17">
        <v>0</v>
      </c>
      <c r="AC1036" s="4">
        <v>20203</v>
      </c>
      <c r="AE1036" s="5">
        <v>4.1124481624372988</v>
      </c>
      <c r="AF1036" s="5">
        <v>10.41008238675489</v>
      </c>
      <c r="AI1036" s="4">
        <v>20203</v>
      </c>
      <c r="AJ1036" s="5">
        <v>1316688.0987</v>
      </c>
      <c r="AL1036" s="5">
        <v>65.42</v>
      </c>
      <c r="AM1036" s="5">
        <v>55.402999999999999</v>
      </c>
      <c r="AN1036" t="s">
        <v>90</v>
      </c>
      <c r="AO1036" t="str" cm="1">
        <f t="array" aca="1" ref="AO1036" ca="1">_FV(A1036,"Currency")</f>
        <v>USD</v>
      </c>
      <c r="AP1036" t="str" cm="1">
        <f t="array" aca="1" ref="AP1036" ca="1">_FV(A1036,"Exchange")</f>
        <v>CBOE BZX Exchange</v>
      </c>
      <c r="AQ1036" s="6" t="str" cm="1">
        <f t="array" aca="1" ref="AQ1036" ca="1">_FV(A1036,"Exchange abbreviation",TRUE)</f>
        <v>BATS</v>
      </c>
      <c r="AR1036" t="str" cm="1">
        <f t="array" aca="1" ref="AR1036" ca="1">_FV(A1036,"Instrument type",TRUE)</f>
        <v>ETF</v>
      </c>
    </row>
    <row r="1037" spans="1:44" ht="18.75" customHeight="1" x14ac:dyDescent="0.25">
      <c r="A1037" t="e" vm="1050">
        <v>#VALUE!</v>
      </c>
      <c r="B1037" t="s">
        <v>2984</v>
      </c>
      <c r="C1037" t="s">
        <v>2985</v>
      </c>
      <c r="D1037" s="31" cm="1">
        <f t="array" aca="1" ref="D1037" ca="1">_FV(A1037,"Last trade time",TRUE)</f>
        <v>45824.840277823438</v>
      </c>
      <c r="E1037" s="23" cm="1">
        <f t="array" aca="1" ref="E1037" ca="1">_FV(A1037,"Price")</f>
        <v>59.500799999999998</v>
      </c>
      <c r="F1037" s="27" cm="1">
        <f t="array" aca="1" ref="F1037" ca="1">_FV(A1037,"Change (%)",TRUE)</f>
        <v>-8.2520000000000007E-3</v>
      </c>
      <c r="G1037" s="26" cm="1">
        <f t="array" aca="1" ref="G1037" ca="1">_FV(A1037,"Change")</f>
        <v>-0.49509999999999998</v>
      </c>
      <c r="H1037" s="23" cm="1">
        <f t="array" aca="1" ref="H1037" ca="1">_FV(A1037,"Open")</f>
        <v>59.67</v>
      </c>
      <c r="I1037" s="23" cm="1">
        <f t="array" aca="1" ref="I1037" ca="1">_FV(A1037,"Low")</f>
        <v>58.66</v>
      </c>
      <c r="J1037" s="23" cm="1">
        <f t="array" aca="1" ref="J1037" ca="1">_FV(A1037,"High")</f>
        <v>60.3</v>
      </c>
      <c r="K1037" s="23" cm="1">
        <f t="array" aca="1" ref="K1037" ca="1">_FV(A1037,"Previous close",TRUE)</f>
        <v>59.995899999999999</v>
      </c>
      <c r="L1037" s="26"/>
      <c r="M1037" s="23" cm="1">
        <f t="array" aca="1" ref="M1037" ca="1">_FV(A1037,"52 week low",TRUE)</f>
        <v>48.649900000000002</v>
      </c>
      <c r="N1037" s="23" cm="1">
        <f t="array" aca="1" ref="N1037" ca="1">_FV(A1037,"52 week high",TRUE)</f>
        <v>69.119900000000001</v>
      </c>
      <c r="O1037" s="8" cm="1">
        <f t="array" aca="1" ref="O1037" ca="1">_FV(A1037,"Volume")</f>
        <v>6595</v>
      </c>
      <c r="P1037" s="7" cm="1">
        <f t="array" aca="1" ref="P1037" ca="1">_FV(A1037,"Volume average",TRUE)</f>
        <v>3192</v>
      </c>
      <c r="Q1037" t="s">
        <v>351</v>
      </c>
      <c r="S1037" t="s">
        <v>271</v>
      </c>
      <c r="T1037" s="25" cm="1">
        <f t="array" aca="1" ref="T1037" ca="1">_FV(A1037,"Expense ratio",TRUE)</f>
        <v>7.9000000000000008E-3</v>
      </c>
      <c r="U1037" s="24" cm="1">
        <f t="array" aca="1" ref="U1037" ca="1">_FV(A1037,"Market cap",TRUE)</f>
        <v>22445983.649999999</v>
      </c>
      <c r="V1037" s="4">
        <v>22445984</v>
      </c>
      <c r="W1037" s="4">
        <v>22445984</v>
      </c>
      <c r="X1037" t="s">
        <v>2986</v>
      </c>
      <c r="Y1037" t="s">
        <v>2987</v>
      </c>
      <c r="Z1037" s="5">
        <v>60.523989999999998</v>
      </c>
      <c r="AA1037" s="20"/>
      <c r="AB1037" s="4">
        <v>0</v>
      </c>
      <c r="AC1037" s="4">
        <v>3176</v>
      </c>
      <c r="AE1037" s="5">
        <v>-0.41992072721850349</v>
      </c>
      <c r="AF1037" s="5">
        <v>3.3904420465112879</v>
      </c>
      <c r="AI1037" s="4">
        <v>3176</v>
      </c>
      <c r="AJ1037" s="5">
        <v>192025.0888</v>
      </c>
      <c r="AL1037" s="5">
        <v>69.12</v>
      </c>
      <c r="AM1037" s="5">
        <v>48.65</v>
      </c>
      <c r="AN1037" t="s">
        <v>47</v>
      </c>
      <c r="AO1037" t="str" cm="1">
        <f t="array" aca="1" ref="AO1037" ca="1">_FV(A1037,"Currency")</f>
        <v>USD</v>
      </c>
      <c r="AP1037" t="str" cm="1">
        <f t="array" aca="1" ref="AP1037" ca="1">_FV(A1037,"Exchange")</f>
        <v>NYSE Arca</v>
      </c>
      <c r="AQ1037" s="6" t="str" cm="1">
        <f t="array" aca="1" ref="AQ1037" ca="1">_FV(A1037,"Exchange abbreviation",TRUE)</f>
        <v>ARCX</v>
      </c>
      <c r="AR1037" t="str" cm="1">
        <f t="array" aca="1" ref="AR1037" ca="1">_FV(A1037,"Instrument type",TRUE)</f>
        <v>ETF</v>
      </c>
    </row>
    <row r="1038" spans="1:44" ht="18.75" customHeight="1" x14ac:dyDescent="0.25">
      <c r="A1038" t="e" vm="1051">
        <v>#VALUE!</v>
      </c>
      <c r="B1038" t="s">
        <v>2988</v>
      </c>
      <c r="C1038" t="s">
        <v>2989</v>
      </c>
      <c r="D1038" s="31" cm="1">
        <f t="array" aca="1" ref="D1038" ca="1">_FV(A1038,"Last trade time",TRUE)</f>
        <v>45821.840277777781</v>
      </c>
      <c r="E1038" s="23" cm="1">
        <f t="array" aca="1" ref="E1038" ca="1">_FV(A1038,"Price")</f>
        <v>9.4550000000000001</v>
      </c>
      <c r="F1038" s="27" cm="1">
        <f t="array" aca="1" ref="F1038" ca="1">_FV(A1038,"Change (%)",TRUE)</f>
        <v>0</v>
      </c>
      <c r="G1038" s="26" cm="1">
        <f t="array" aca="1" ref="G1038" ca="1">_FV(A1038,"Change")</f>
        <v>0</v>
      </c>
      <c r="H1038" s="23" cm="1">
        <f t="array" aca="1" ref="H1038" ca="1">_FV(A1038,"Open")</f>
        <v>9.39</v>
      </c>
      <c r="I1038" s="23" cm="1">
        <f t="array" aca="1" ref="I1038" ca="1">_FV(A1038,"Low")</f>
        <v>9.39</v>
      </c>
      <c r="J1038" s="23" cm="1">
        <f t="array" aca="1" ref="J1038" ca="1">_FV(A1038,"High")</f>
        <v>9.4550000000000001</v>
      </c>
      <c r="K1038" s="23" cm="1">
        <f t="array" aca="1" ref="K1038" ca="1">_FV(A1038,"Previous close",TRUE)</f>
        <v>9.4640000000000004</v>
      </c>
      <c r="L1038" s="26"/>
      <c r="M1038" s="23" cm="1">
        <f t="array" aca="1" ref="M1038" ca="1">_FV(A1038,"52 week low",TRUE)</f>
        <v>8.9350000000000005</v>
      </c>
      <c r="N1038" s="23" cm="1">
        <f t="array" aca="1" ref="N1038" ca="1">_FV(A1038,"52 week high",TRUE)</f>
        <v>9.8401999999999994</v>
      </c>
      <c r="O1038" s="8" cm="1">
        <f t="array" aca="1" ref="O1038" ca="1">_FV(A1038,"Volume")</f>
        <v>145</v>
      </c>
      <c r="P1038" s="7" cm="1">
        <f t="array" aca="1" ref="P1038" ca="1">_FV(A1038,"Volume average",TRUE)</f>
        <v>2029</v>
      </c>
      <c r="Q1038" t="s">
        <v>270</v>
      </c>
      <c r="S1038" t="s">
        <v>905</v>
      </c>
      <c r="T1038" s="25" cm="1">
        <f t="array" aca="1" ref="T1038" ca="1">_FV(A1038,"Expense ratio",TRUE)</f>
        <v>7.9000000000000008E-3</v>
      </c>
      <c r="U1038" s="24" cm="1">
        <f t="array" aca="1" ref="U1038" ca="1">_FV(A1038,"Market cap",TRUE)</f>
        <v>5480378.75</v>
      </c>
      <c r="V1038" s="4">
        <v>5480378</v>
      </c>
      <c r="W1038" s="4">
        <v>5480378</v>
      </c>
      <c r="Y1038" t="s">
        <v>1810</v>
      </c>
      <c r="Z1038" s="5">
        <v>9.52</v>
      </c>
      <c r="AB1038" s="5">
        <v>2.53E-2</v>
      </c>
      <c r="AC1038" s="4">
        <v>16922</v>
      </c>
      <c r="AE1038" s="5">
        <v>1.8585797848623691</v>
      </c>
      <c r="AF1038" s="5">
        <v>3.7169273776954892</v>
      </c>
      <c r="AI1038" s="4">
        <v>16922</v>
      </c>
      <c r="AJ1038" s="5">
        <v>161182.04999999999</v>
      </c>
      <c r="AL1038" s="5">
        <v>9.84</v>
      </c>
      <c r="AM1038" s="5">
        <v>8.9350000000000005</v>
      </c>
      <c r="AN1038" t="s">
        <v>47</v>
      </c>
      <c r="AO1038" t="str" cm="1">
        <f t="array" aca="1" ref="AO1038" ca="1">_FV(A1038,"Currency")</f>
        <v>USD</v>
      </c>
      <c r="AP1038" t="str" cm="1">
        <f t="array" aca="1" ref="AP1038" ca="1">_FV(A1038,"Exchange")</f>
        <v>CBOE BZX Exchange</v>
      </c>
      <c r="AQ1038" s="6" t="str" cm="1">
        <f t="array" aca="1" ref="AQ1038" ca="1">_FV(A1038,"Exchange abbreviation",TRUE)</f>
        <v>BATS</v>
      </c>
      <c r="AR1038" t="str" cm="1">
        <f t="array" aca="1" ref="AR1038" ca="1">_FV(A1038,"Instrument type",TRUE)</f>
        <v>ETF</v>
      </c>
    </row>
    <row r="1039" spans="1:44" ht="18.75" customHeight="1" x14ac:dyDescent="0.25">
      <c r="A1039" t="e" vm="1052">
        <v>#VALUE!</v>
      </c>
      <c r="B1039" t="s">
        <v>2990</v>
      </c>
      <c r="C1039" t="s">
        <v>2991</v>
      </c>
      <c r="D1039" s="31" cm="1">
        <f t="array" aca="1" ref="D1039" ca="1">_FV(A1039,"Last trade time",TRUE)</f>
        <v>45824.840277789066</v>
      </c>
      <c r="E1039" s="23" cm="1">
        <f t="array" aca="1" ref="E1039" ca="1">_FV(A1039,"Price")</f>
        <v>25.682300000000001</v>
      </c>
      <c r="F1039" s="27" cm="1">
        <f t="array" aca="1" ref="F1039" ca="1">_FV(A1039,"Change (%)",TRUE)</f>
        <v>5.5320000000000005E-3</v>
      </c>
      <c r="G1039" s="26" cm="1">
        <f t="array" aca="1" ref="G1039" ca="1">_FV(A1039,"Change")</f>
        <v>0.14130000000000001</v>
      </c>
      <c r="H1039" s="23" cm="1">
        <f t="array" aca="1" ref="H1039" ca="1">_FV(A1039,"Open")</f>
        <v>25.719799999999999</v>
      </c>
      <c r="I1039" s="23" cm="1">
        <f t="array" aca="1" ref="I1039" ca="1">_FV(A1039,"Low")</f>
        <v>25.68</v>
      </c>
      <c r="J1039" s="23" cm="1">
        <f t="array" aca="1" ref="J1039" ca="1">_FV(A1039,"High")</f>
        <v>25.719799999999999</v>
      </c>
      <c r="K1039" s="23" cm="1">
        <f t="array" aca="1" ref="K1039" ca="1">_FV(A1039,"Previous close",TRUE)</f>
        <v>25.541</v>
      </c>
      <c r="L1039" s="26"/>
      <c r="M1039" s="23" cm="1">
        <f t="array" aca="1" ref="M1039" ca="1">_FV(A1039,"52 week low",TRUE)</f>
        <v>22.74</v>
      </c>
      <c r="N1039" s="23" cm="1">
        <f t="array" aca="1" ref="N1039" ca="1">_FV(A1039,"52 week high",TRUE)</f>
        <v>25.719799999999999</v>
      </c>
      <c r="O1039" s="8" cm="1">
        <f t="array" aca="1" ref="O1039" ca="1">_FV(A1039,"Volume")</f>
        <v>1447</v>
      </c>
      <c r="P1039" s="7" cm="1">
        <f t="array" aca="1" ref="P1039" ca="1">_FV(A1039,"Volume average",TRUE)</f>
        <v>2654</v>
      </c>
      <c r="Q1039" t="s">
        <v>490</v>
      </c>
      <c r="T1039" s="25" cm="1">
        <f t="array" aca="1" ref="T1039" ca="1">_FV(A1039,"Expense ratio",TRUE)</f>
        <v>7.9000000000000008E-3</v>
      </c>
      <c r="U1039" s="24" cm="1">
        <f t="array" aca="1" ref="U1039" ca="1">_FV(A1039,"Market cap",TRUE)</f>
        <v>5048671.8</v>
      </c>
      <c r="V1039" s="16"/>
      <c r="W1039" s="16"/>
      <c r="Z1039" s="18"/>
      <c r="AA1039" s="20"/>
      <c r="AB1039" s="20"/>
      <c r="AC1039" s="21">
        <v>3111</v>
      </c>
      <c r="AE1039" s="18"/>
      <c r="AF1039" s="20"/>
      <c r="AI1039" s="21"/>
      <c r="AJ1039" s="18"/>
      <c r="AL1039" s="18"/>
      <c r="AM1039" s="18"/>
      <c r="AN1039" t="s">
        <v>73</v>
      </c>
      <c r="AO1039" t="str" cm="1">
        <f t="array" aca="1" ref="AO1039" ca="1">_FV(A1039,"Currency")</f>
        <v>USD</v>
      </c>
      <c r="AP1039" t="str" cm="1">
        <f t="array" aca="1" ref="AP1039" ca="1">_FV(A1039,"Exchange")</f>
        <v>NYSE Arca</v>
      </c>
      <c r="AQ1039" s="6" t="str" cm="1">
        <f t="array" aca="1" ref="AQ1039" ca="1">_FV(A1039,"Exchange abbreviation",TRUE)</f>
        <v>ARCX</v>
      </c>
      <c r="AR1039" t="str" cm="1">
        <f t="array" aca="1" ref="AR1039" ca="1">_FV(A1039,"Instrument type",TRUE)</f>
        <v>ETF</v>
      </c>
    </row>
    <row r="1040" spans="1:44" ht="18.75" customHeight="1" x14ac:dyDescent="0.25">
      <c r="A1040" t="e" vm="1053">
        <v>#VALUE!</v>
      </c>
      <c r="B1040" t="s">
        <v>2992</v>
      </c>
      <c r="C1040" t="s">
        <v>2993</v>
      </c>
      <c r="D1040" s="31" cm="1">
        <f t="array" aca="1" ref="D1040" ca="1">_FV(A1040,"Last trade time",TRUE)</f>
        <v>45824.840325335157</v>
      </c>
      <c r="E1040" s="23" cm="1">
        <f t="array" aca="1" ref="E1040" ca="1">_FV(A1040,"Price")</f>
        <v>49.930999999999997</v>
      </c>
      <c r="F1040" s="27" cm="1">
        <f t="array" aca="1" ref="F1040" ca="1">_FV(A1040,"Change (%)",TRUE)</f>
        <v>7.2829999999999995E-3</v>
      </c>
      <c r="G1040" s="26" cm="1">
        <f t="array" aca="1" ref="G1040" ca="1">_FV(A1040,"Change")</f>
        <v>0.36099999999999999</v>
      </c>
      <c r="H1040" s="23" cm="1">
        <f t="array" aca="1" ref="H1040" ca="1">_FV(A1040,"Open")</f>
        <v>49.76</v>
      </c>
      <c r="I1040" s="23" cm="1">
        <f t="array" aca="1" ref="I1040" ca="1">_FV(A1040,"Low")</f>
        <v>49.73</v>
      </c>
      <c r="J1040" s="23" cm="1">
        <f t="array" aca="1" ref="J1040" ca="1">_FV(A1040,"High")</f>
        <v>49.95</v>
      </c>
      <c r="K1040" s="23" cm="1">
        <f t="array" aca="1" ref="K1040" ca="1">_FV(A1040,"Previous close",TRUE)</f>
        <v>49.57</v>
      </c>
      <c r="L1040" s="26"/>
      <c r="M1040" s="23" cm="1">
        <f t="array" aca="1" ref="M1040" ca="1">_FV(A1040,"52 week low",TRUE)</f>
        <v>42.240099999999998</v>
      </c>
      <c r="N1040" s="23" cm="1">
        <f t="array" aca="1" ref="N1040" ca="1">_FV(A1040,"52 week high",TRUE)</f>
        <v>50</v>
      </c>
      <c r="O1040" s="8" cm="1">
        <f t="array" aca="1" ref="O1040" ca="1">_FV(A1040,"Volume")</f>
        <v>15497</v>
      </c>
      <c r="P1040" s="7" cm="1">
        <f t="array" aca="1" ref="P1040" ca="1">_FV(A1040,"Volume average",TRUE)</f>
        <v>16557</v>
      </c>
      <c r="Q1040" t="s">
        <v>923</v>
      </c>
      <c r="S1040" t="s">
        <v>2006</v>
      </c>
      <c r="T1040" s="25" cm="1">
        <f t="array" aca="1" ref="T1040" ca="1">_FV(A1040,"Expense ratio",TRUE)</f>
        <v>7.9000000000000008E-3</v>
      </c>
      <c r="U1040" s="24" cm="1">
        <f t="array" aca="1" ref="U1040" ca="1">_FV(A1040,"Market cap",TRUE)</f>
        <v>297000975.62</v>
      </c>
      <c r="V1040" s="4">
        <v>297000960</v>
      </c>
      <c r="W1040" s="4">
        <v>297000960</v>
      </c>
      <c r="Y1040" t="s">
        <v>2014</v>
      </c>
      <c r="Z1040" s="5">
        <v>49.633499999999998</v>
      </c>
      <c r="AA1040" s="5">
        <v>30.800080000000001</v>
      </c>
      <c r="AB1040" s="4">
        <v>0</v>
      </c>
      <c r="AC1040" s="4">
        <v>35365</v>
      </c>
      <c r="AE1040" s="5">
        <v>3.6689561741633181</v>
      </c>
      <c r="AF1040" s="5">
        <v>11.078845284247761</v>
      </c>
      <c r="AI1040" s="4">
        <v>35365</v>
      </c>
      <c r="AJ1040" s="5">
        <v>1754280.825</v>
      </c>
      <c r="AL1040" s="5">
        <v>49.78</v>
      </c>
      <c r="AM1040" s="5">
        <v>42.24</v>
      </c>
      <c r="AN1040" t="s">
        <v>90</v>
      </c>
      <c r="AO1040" t="str" cm="1">
        <f t="array" aca="1" ref="AO1040" ca="1">_FV(A1040,"Currency")</f>
        <v>USD</v>
      </c>
      <c r="AP1040" t="str" cm="1">
        <f t="array" aca="1" ref="AP1040" ca="1">_FV(A1040,"Exchange")</f>
        <v>CBOE BZX Exchange</v>
      </c>
      <c r="AQ1040" s="6" t="str" cm="1">
        <f t="array" aca="1" ref="AQ1040" ca="1">_FV(A1040,"Exchange abbreviation",TRUE)</f>
        <v>BATS</v>
      </c>
      <c r="AR1040" t="str" cm="1">
        <f t="array" aca="1" ref="AR1040" ca="1">_FV(A1040,"Instrument type",TRUE)</f>
        <v>ETF</v>
      </c>
    </row>
    <row r="1041" spans="1:44" ht="18.75" customHeight="1" x14ac:dyDescent="0.25">
      <c r="A1041" t="e" vm="1054">
        <v>#VALUE!</v>
      </c>
      <c r="B1041" t="s">
        <v>2994</v>
      </c>
      <c r="C1041" t="s">
        <v>2995</v>
      </c>
      <c r="D1041" s="31" cm="1">
        <f t="array" aca="1" ref="D1041" ca="1">_FV(A1041,"Last trade time",TRUE)</f>
        <v>45824.840277789066</v>
      </c>
      <c r="E1041" s="23" cm="1">
        <f t="array" aca="1" ref="E1041" ca="1">_FV(A1041,"Price")</f>
        <v>21.47</v>
      </c>
      <c r="F1041" s="27" cm="1">
        <f t="array" aca="1" ref="F1041" ca="1">_FV(A1041,"Change (%)",TRUE)</f>
        <v>2.5209999999999998E-3</v>
      </c>
      <c r="G1041" s="26" cm="1">
        <f t="array" aca="1" ref="G1041" ca="1">_FV(A1041,"Change")</f>
        <v>5.3999999999999999E-2</v>
      </c>
      <c r="H1041" s="23" cm="1">
        <f t="array" aca="1" ref="H1041" ca="1">_FV(A1041,"Open")</f>
        <v>21.46</v>
      </c>
      <c r="I1041" s="23" cm="1">
        <f t="array" aca="1" ref="I1041" ca="1">_FV(A1041,"Low")</f>
        <v>21.46</v>
      </c>
      <c r="J1041" s="23" cm="1">
        <f t="array" aca="1" ref="J1041" ca="1">_FV(A1041,"High")</f>
        <v>21.48</v>
      </c>
      <c r="K1041" s="23" cm="1">
        <f t="array" aca="1" ref="K1041" ca="1">_FV(A1041,"Previous close",TRUE)</f>
        <v>21.416</v>
      </c>
      <c r="L1041" s="26"/>
      <c r="M1041" s="23" cm="1">
        <f t="array" aca="1" ref="M1041" ca="1">_FV(A1041,"52 week low",TRUE)</f>
        <v>20.82</v>
      </c>
      <c r="N1041" s="23" cm="1">
        <f t="array" aca="1" ref="N1041" ca="1">_FV(A1041,"52 week high",TRUE)</f>
        <v>24.26</v>
      </c>
      <c r="O1041" s="8" cm="1">
        <f t="array" aca="1" ref="O1041" ca="1">_FV(A1041,"Volume")</f>
        <v>53718</v>
      </c>
      <c r="P1041" s="7" cm="1">
        <f t="array" aca="1" ref="P1041" ca="1">_FV(A1041,"Volume average",TRUE)</f>
        <v>42081</v>
      </c>
      <c r="Q1041" t="s">
        <v>270</v>
      </c>
      <c r="S1041" t="s">
        <v>2996</v>
      </c>
      <c r="T1041" s="25" cm="1">
        <f t="array" aca="1" ref="T1041" ca="1">_FV(A1041,"Expense ratio",TRUE)</f>
        <v>7.9000000000000008E-3</v>
      </c>
      <c r="U1041" s="24" cm="1">
        <f t="array" aca="1" ref="U1041" ca="1">_FV(A1041,"Market cap",TRUE)</f>
        <v>141617727.33000001</v>
      </c>
      <c r="V1041" s="4">
        <v>141617728</v>
      </c>
      <c r="W1041" s="4">
        <v>141617728</v>
      </c>
      <c r="Y1041" t="s">
        <v>2997</v>
      </c>
      <c r="Z1041" s="5">
        <v>21.5</v>
      </c>
      <c r="AA1041" s="5">
        <v>10.703366000000001</v>
      </c>
      <c r="AB1041" s="5">
        <v>5.5800000000000002E-2</v>
      </c>
      <c r="AC1041" s="4">
        <v>50774</v>
      </c>
      <c r="AE1041" s="5">
        <v>0.73777690857221856</v>
      </c>
      <c r="AF1041" s="5">
        <v>6.0493327744094438</v>
      </c>
      <c r="AI1041" s="4">
        <v>50774</v>
      </c>
      <c r="AJ1041" s="5">
        <v>1091387.1299999999</v>
      </c>
      <c r="AL1041" s="5">
        <v>24.26</v>
      </c>
      <c r="AM1041" s="5">
        <v>20.82</v>
      </c>
      <c r="AN1041" t="s">
        <v>90</v>
      </c>
      <c r="AO1041" t="str" cm="1">
        <f t="array" aca="1" ref="AO1041" ca="1">_FV(A1041,"Currency")</f>
        <v>USD</v>
      </c>
      <c r="AP1041" t="str" cm="1">
        <f t="array" aca="1" ref="AP1041" ca="1">_FV(A1041,"Exchange")</f>
        <v>New York Stock Exchange</v>
      </c>
      <c r="AQ1041" s="6" t="str" cm="1">
        <f t="array" aca="1" ref="AQ1041" ca="1">_FV(A1041,"Exchange abbreviation",TRUE)</f>
        <v>XNYS</v>
      </c>
      <c r="AR1041" t="str" cm="1">
        <f t="array" aca="1" ref="AR1041" ca="1">_FV(A1041,"Instrument type",TRUE)</f>
        <v>ETF</v>
      </c>
    </row>
    <row r="1042" spans="1:44" ht="18.75" customHeight="1" x14ac:dyDescent="0.25">
      <c r="A1042" t="e" vm="1055">
        <v>#VALUE!</v>
      </c>
      <c r="B1042" t="s">
        <v>2998</v>
      </c>
      <c r="C1042" t="s">
        <v>2999</v>
      </c>
      <c r="D1042" s="31" cm="1">
        <f t="array" aca="1" ref="D1042" ca="1">_FV(A1042,"Last trade time",TRUE)</f>
        <v>45824.840283553123</v>
      </c>
      <c r="E1042" s="23" cm="1">
        <f t="array" aca="1" ref="E1042" ca="1">_FV(A1042,"Price")</f>
        <v>44.89</v>
      </c>
      <c r="F1042" s="27" cm="1">
        <f t="array" aca="1" ref="F1042" ca="1">_FV(A1042,"Change (%)",TRUE)</f>
        <v>8.7639999999999992E-3</v>
      </c>
      <c r="G1042" s="26" cm="1">
        <f t="array" aca="1" ref="G1042" ca="1">_FV(A1042,"Change")</f>
        <v>0.39</v>
      </c>
      <c r="H1042" s="23" cm="1">
        <f t="array" aca="1" ref="H1042" ca="1">_FV(A1042,"Open")</f>
        <v>44.89</v>
      </c>
      <c r="I1042" s="23" cm="1">
        <f t="array" aca="1" ref="I1042" ca="1">_FV(A1042,"Low")</f>
        <v>44.886800000000001</v>
      </c>
      <c r="J1042" s="23" cm="1">
        <f t="array" aca="1" ref="J1042" ca="1">_FV(A1042,"High")</f>
        <v>44.95</v>
      </c>
      <c r="K1042" s="23" cm="1">
        <f t="array" aca="1" ref="K1042" ca="1">_FV(A1042,"Previous close",TRUE)</f>
        <v>44.5</v>
      </c>
      <c r="L1042" s="26"/>
      <c r="M1042" s="23" cm="1">
        <f t="array" aca="1" ref="M1042" ca="1">_FV(A1042,"52 week low",TRUE)</f>
        <v>38.380000000000003</v>
      </c>
      <c r="N1042" s="23" cm="1">
        <f t="array" aca="1" ref="N1042" ca="1">_FV(A1042,"52 week high",TRUE)</f>
        <v>44.99</v>
      </c>
      <c r="O1042" s="8" cm="1">
        <f t="array" aca="1" ref="O1042" ca="1">_FV(A1042,"Volume")</f>
        <v>855</v>
      </c>
      <c r="P1042" s="7" cm="1">
        <f t="array" aca="1" ref="P1042" ca="1">_FV(A1042,"Volume average",TRUE)</f>
        <v>7396</v>
      </c>
      <c r="Q1042" t="s">
        <v>923</v>
      </c>
      <c r="S1042" t="s">
        <v>2006</v>
      </c>
      <c r="T1042" s="25" cm="1">
        <f t="array" aca="1" ref="T1042" ca="1">_FV(A1042,"Expense ratio",TRUE)</f>
        <v>7.9000000000000008E-3</v>
      </c>
      <c r="U1042" s="24" cm="1">
        <f t="array" aca="1" ref="U1042" ca="1">_FV(A1042,"Market cap",TRUE)</f>
        <v>157734930.43000001</v>
      </c>
      <c r="V1042" s="4">
        <v>157734928</v>
      </c>
      <c r="W1042" s="4">
        <v>157734928</v>
      </c>
      <c r="X1042" t="s">
        <v>3000</v>
      </c>
      <c r="Y1042" t="s">
        <v>2699</v>
      </c>
      <c r="Z1042" s="5">
        <v>44.698099999999997</v>
      </c>
      <c r="AA1042" s="5">
        <v>24.708100000000002</v>
      </c>
      <c r="AB1042" s="4">
        <v>0</v>
      </c>
      <c r="AC1042" s="4">
        <v>74796</v>
      </c>
      <c r="AE1042" s="5">
        <v>2.6812957587863728</v>
      </c>
      <c r="AF1042" s="5">
        <v>12.313871273486241</v>
      </c>
      <c r="AI1042" s="4">
        <v>74796</v>
      </c>
      <c r="AJ1042" s="5">
        <v>3341713.2492</v>
      </c>
      <c r="AL1042" s="5">
        <v>44.99</v>
      </c>
      <c r="AM1042" s="5">
        <v>38.380000000000003</v>
      </c>
      <c r="AN1042" t="s">
        <v>90</v>
      </c>
      <c r="AO1042" t="str" cm="1">
        <f t="array" aca="1" ref="AO1042" ca="1">_FV(A1042,"Currency")</f>
        <v>USD</v>
      </c>
      <c r="AP1042" t="str" cm="1">
        <f t="array" aca="1" ref="AP1042" ca="1">_FV(A1042,"Exchange")</f>
        <v>CBOE BZX Exchange</v>
      </c>
      <c r="AQ1042" s="6" t="str" cm="1">
        <f t="array" aca="1" ref="AQ1042" ca="1">_FV(A1042,"Exchange abbreviation",TRUE)</f>
        <v>BATS</v>
      </c>
      <c r="AR1042" t="str" cm="1">
        <f t="array" aca="1" ref="AR1042" ca="1">_FV(A1042,"Instrument type",TRUE)</f>
        <v>ETF</v>
      </c>
    </row>
    <row r="1043" spans="1:44" ht="18.75" customHeight="1" x14ac:dyDescent="0.25">
      <c r="A1043" t="e" vm="1056">
        <v>#VALUE!</v>
      </c>
      <c r="B1043" t="s">
        <v>3001</v>
      </c>
      <c r="C1043" t="s">
        <v>3002</v>
      </c>
      <c r="D1043" s="31" cm="1">
        <f t="array" aca="1" ref="D1043" ca="1">_FV(A1043,"Last trade time",TRUE)</f>
        <v>45824.840316238282</v>
      </c>
      <c r="E1043" s="23" cm="1">
        <f t="array" aca="1" ref="E1043" ca="1">_FV(A1043,"Price")</f>
        <v>28.55</v>
      </c>
      <c r="F1043" s="27" cm="1">
        <f t="array" aca="1" ref="F1043" ca="1">_FV(A1043,"Change (%)",TRUE)</f>
        <v>3.8679999999999999E-3</v>
      </c>
      <c r="G1043" s="26" cm="1">
        <f t="array" aca="1" ref="G1043" ca="1">_FV(A1043,"Change")</f>
        <v>0.11</v>
      </c>
      <c r="H1043" s="23" cm="1">
        <f t="array" aca="1" ref="H1043" ca="1">_FV(A1043,"Open")</f>
        <v>28.5</v>
      </c>
      <c r="I1043" s="23" cm="1">
        <f t="array" aca="1" ref="I1043" ca="1">_FV(A1043,"Low")</f>
        <v>28.5</v>
      </c>
      <c r="J1043" s="23" cm="1">
        <f t="array" aca="1" ref="J1043" ca="1">_FV(A1043,"High")</f>
        <v>28.71</v>
      </c>
      <c r="K1043" s="23" cm="1">
        <f t="array" aca="1" ref="K1043" ca="1">_FV(A1043,"Previous close",TRUE)</f>
        <v>28.44</v>
      </c>
      <c r="L1043" s="26"/>
      <c r="M1043" s="23" cm="1">
        <f t="array" aca="1" ref="M1043" ca="1">_FV(A1043,"52 week low",TRUE)</f>
        <v>25.6</v>
      </c>
      <c r="N1043" s="23" cm="1">
        <f t="array" aca="1" ref="N1043" ca="1">_FV(A1043,"52 week high",TRUE)</f>
        <v>30.407399999999999</v>
      </c>
      <c r="O1043" s="8" cm="1">
        <f t="array" aca="1" ref="O1043" ca="1">_FV(A1043,"Volume")</f>
        <v>5211</v>
      </c>
      <c r="P1043" s="7" cm="1">
        <f t="array" aca="1" ref="P1043" ca="1">_FV(A1043,"Volume average",TRUE)</f>
        <v>24343</v>
      </c>
      <c r="Q1043" t="s">
        <v>923</v>
      </c>
      <c r="S1043" t="s">
        <v>2006</v>
      </c>
      <c r="T1043" s="25" cm="1">
        <f t="array" aca="1" ref="T1043" ca="1">_FV(A1043,"Expense ratio",TRUE)</f>
        <v>7.9000000000000008E-3</v>
      </c>
      <c r="U1043" s="24" cm="1">
        <f t="array" aca="1" ref="U1043" ca="1">_FV(A1043,"Market cap",TRUE)</f>
        <v>114584725.98999999</v>
      </c>
      <c r="V1043" s="4">
        <v>114584728</v>
      </c>
      <c r="W1043" s="4">
        <v>114584728</v>
      </c>
      <c r="Y1043" t="s">
        <v>2674</v>
      </c>
      <c r="Z1043" s="5">
        <v>28.712599999999998</v>
      </c>
      <c r="AA1043" s="5">
        <v>16.213847999999999</v>
      </c>
      <c r="AB1043" s="4">
        <v>0</v>
      </c>
      <c r="AC1043" s="4">
        <v>53641</v>
      </c>
      <c r="AE1043" s="5">
        <v>-1.8937885946753941</v>
      </c>
      <c r="AF1043" s="5">
        <v>4.4033541951455479</v>
      </c>
      <c r="AI1043" s="4">
        <v>53641</v>
      </c>
      <c r="AJ1043" s="5">
        <v>1539496.7</v>
      </c>
      <c r="AL1043" s="5">
        <v>30.407</v>
      </c>
      <c r="AM1043" s="5">
        <v>25.6</v>
      </c>
      <c r="AN1043" t="s">
        <v>90</v>
      </c>
      <c r="AO1043" t="str" cm="1">
        <f t="array" aca="1" ref="AO1043" ca="1">_FV(A1043,"Currency")</f>
        <v>USD</v>
      </c>
      <c r="AP1043" t="str" cm="1">
        <f t="array" aca="1" ref="AP1043" ca="1">_FV(A1043,"Exchange")</f>
        <v>CBOE BZX Exchange</v>
      </c>
      <c r="AQ1043" s="6" t="str" cm="1">
        <f t="array" aca="1" ref="AQ1043" ca="1">_FV(A1043,"Exchange abbreviation",TRUE)</f>
        <v>BATS</v>
      </c>
      <c r="AR1043" t="str" cm="1">
        <f t="array" aca="1" ref="AR1043" ca="1">_FV(A1043,"Instrument type",TRUE)</f>
        <v>ETF</v>
      </c>
    </row>
    <row r="1044" spans="1:44" ht="18.75" customHeight="1" x14ac:dyDescent="0.25">
      <c r="A1044" t="e" vm="1057">
        <v>#VALUE!</v>
      </c>
      <c r="B1044" t="s">
        <v>3003</v>
      </c>
      <c r="C1044" t="s">
        <v>3004</v>
      </c>
      <c r="D1044" s="31" cm="1">
        <f t="array" aca="1" ref="D1044" ca="1">_FV(A1044,"Last trade time",TRUE)</f>
        <v>45824.840285878905</v>
      </c>
      <c r="E1044" s="23" cm="1">
        <f t="array" aca="1" ref="E1044" ca="1">_FV(A1044,"Price")</f>
        <v>45.805</v>
      </c>
      <c r="F1044" s="27" cm="1">
        <f t="array" aca="1" ref="F1044" ca="1">_FV(A1044,"Change (%)",TRUE)</f>
        <v>1.1148E-2</v>
      </c>
      <c r="G1044" s="26" cm="1">
        <f t="array" aca="1" ref="G1044" ca="1">_FV(A1044,"Change")</f>
        <v>0.505</v>
      </c>
      <c r="H1044" s="23" cm="1">
        <f t="array" aca="1" ref="H1044" ca="1">_FV(A1044,"Open")</f>
        <v>45.75</v>
      </c>
      <c r="I1044" s="23" cm="1">
        <f t="array" aca="1" ref="I1044" ca="1">_FV(A1044,"Low")</f>
        <v>45.75</v>
      </c>
      <c r="J1044" s="23" cm="1">
        <f t="array" aca="1" ref="J1044" ca="1">_FV(A1044,"High")</f>
        <v>45.875</v>
      </c>
      <c r="K1044" s="23" cm="1">
        <f t="array" aca="1" ref="K1044" ca="1">_FV(A1044,"Previous close",TRUE)</f>
        <v>45.3</v>
      </c>
      <c r="L1044" s="26"/>
      <c r="M1044" s="23" cm="1">
        <f t="array" aca="1" ref="M1044" ca="1">_FV(A1044,"52 week low",TRUE)</f>
        <v>38.909999999999997</v>
      </c>
      <c r="N1044" s="23" cm="1">
        <f t="array" aca="1" ref="N1044" ca="1">_FV(A1044,"52 week high",TRUE)</f>
        <v>47.305</v>
      </c>
      <c r="O1044" s="8" cm="1">
        <f t="array" aca="1" ref="O1044" ca="1">_FV(A1044,"Volume")</f>
        <v>5619</v>
      </c>
      <c r="P1044" s="7" cm="1">
        <f t="array" aca="1" ref="P1044" ca="1">_FV(A1044,"Volume average",TRUE)</f>
        <v>21539</v>
      </c>
      <c r="Q1044" t="s">
        <v>119</v>
      </c>
      <c r="T1044" s="25" cm="1">
        <f t="array" aca="1" ref="T1044" ca="1">_FV(A1044,"Expense ratio",TRUE)</f>
        <v>7.9000000000000008E-3</v>
      </c>
      <c r="U1044" s="24" cm="1">
        <f t="array" aca="1" ref="U1044" ca="1">_FV(A1044,"Market cap",TRUE)</f>
        <v>234728114.97</v>
      </c>
      <c r="V1044" s="16"/>
      <c r="W1044" s="16"/>
      <c r="X1044" t="s">
        <v>3005</v>
      </c>
      <c r="Z1044" s="18"/>
      <c r="AA1044" s="20"/>
      <c r="AB1044" s="20"/>
      <c r="AC1044" s="21">
        <v>27902</v>
      </c>
      <c r="AE1044" s="18"/>
      <c r="AF1044" s="20"/>
      <c r="AI1044" s="21"/>
      <c r="AJ1044" s="18"/>
      <c r="AL1044" s="18"/>
      <c r="AM1044" s="18"/>
      <c r="AN1044" t="s">
        <v>73</v>
      </c>
      <c r="AO1044" t="str" cm="1">
        <f t="array" aca="1" ref="AO1044" ca="1">_FV(A1044,"Currency")</f>
        <v>USD</v>
      </c>
      <c r="AP1044" t="str" cm="1">
        <f t="array" aca="1" ref="AP1044" ca="1">_FV(A1044,"Exchange")</f>
        <v>CBOE BZX Exchange</v>
      </c>
      <c r="AQ1044" s="6" t="str" cm="1">
        <f t="array" aca="1" ref="AQ1044" ca="1">_FV(A1044,"Exchange abbreviation",TRUE)</f>
        <v>BATS</v>
      </c>
      <c r="AR1044" t="str" cm="1">
        <f t="array" aca="1" ref="AR1044" ca="1">_FV(A1044,"Instrument type",TRUE)</f>
        <v>ETF</v>
      </c>
    </row>
    <row r="1045" spans="1:44" ht="18.75" customHeight="1" x14ac:dyDescent="0.25">
      <c r="A1045" t="e" vm="1058">
        <v>#VALUE!</v>
      </c>
      <c r="B1045" t="s">
        <v>3006</v>
      </c>
      <c r="C1045" t="s">
        <v>3007</v>
      </c>
      <c r="D1045" s="31" cm="1">
        <f t="array" aca="1" ref="D1045" ca="1">_FV(A1045,"Last trade time",TRUE)</f>
        <v>45824.84027780078</v>
      </c>
      <c r="E1045" s="23" cm="1">
        <f t="array" aca="1" ref="E1045" ca="1">_FV(A1045,"Price")</f>
        <v>35.311700000000002</v>
      </c>
      <c r="F1045" s="27" cm="1">
        <f t="array" aca="1" ref="F1045" ca="1">_FV(A1045,"Change (%)",TRUE)</f>
        <v>5.2869999999999992E-3</v>
      </c>
      <c r="G1045" s="26" cm="1">
        <f t="array" aca="1" ref="G1045" ca="1">_FV(A1045,"Change")</f>
        <v>0.1857</v>
      </c>
      <c r="H1045" s="23" cm="1">
        <f t="array" aca="1" ref="H1045" ca="1">_FV(A1045,"Open")</f>
        <v>35.311700000000002</v>
      </c>
      <c r="I1045" s="23" cm="1">
        <f t="array" aca="1" ref="I1045" ca="1">_FV(A1045,"Low")</f>
        <v>35.311700000000002</v>
      </c>
      <c r="J1045" s="23" cm="1">
        <f t="array" aca="1" ref="J1045" ca="1">_FV(A1045,"High")</f>
        <v>35.311700000000002</v>
      </c>
      <c r="K1045" s="23" cm="1">
        <f t="array" aca="1" ref="K1045" ca="1">_FV(A1045,"Previous close",TRUE)</f>
        <v>35.125999999999998</v>
      </c>
      <c r="L1045" s="26"/>
      <c r="M1045" s="23" cm="1">
        <f t="array" aca="1" ref="M1045" ca="1">_FV(A1045,"52 week low",TRUE)</f>
        <v>27.03</v>
      </c>
      <c r="N1045" s="23" cm="1">
        <f t="array" aca="1" ref="N1045" ca="1">_FV(A1045,"52 week high",TRUE)</f>
        <v>37.052900000000001</v>
      </c>
      <c r="O1045" s="8" cm="1">
        <f t="array" aca="1" ref="O1045" ca="1">_FV(A1045,"Volume")</f>
        <v>94</v>
      </c>
      <c r="P1045" s="7" cm="1">
        <f t="array" aca="1" ref="P1045" ca="1">_FV(A1045,"Volume average",TRUE)</f>
        <v>777</v>
      </c>
      <c r="Q1045" t="s">
        <v>3008</v>
      </c>
      <c r="S1045" t="s">
        <v>1988</v>
      </c>
      <c r="T1045" s="25" cm="1">
        <f t="array" aca="1" ref="T1045" ca="1">_FV(A1045,"Expense ratio",TRUE)</f>
        <v>7.9000000000000008E-3</v>
      </c>
      <c r="U1045" s="24" cm="1">
        <f t="array" aca="1" ref="U1045" ca="1">_FV(A1045,"Market cap",TRUE)</f>
        <v>3434962.88</v>
      </c>
      <c r="V1045" s="4">
        <v>3434962</v>
      </c>
      <c r="W1045" s="4">
        <v>3434962</v>
      </c>
      <c r="X1045" t="s">
        <v>3009</v>
      </c>
      <c r="Y1045" t="s">
        <v>2659</v>
      </c>
      <c r="Z1045" s="5">
        <v>34.701999999999998</v>
      </c>
      <c r="AA1045" s="5">
        <v>13.914177</v>
      </c>
      <c r="AB1045" s="5">
        <v>5.3200003000000003E-2</v>
      </c>
      <c r="AC1045" s="4">
        <v>749</v>
      </c>
      <c r="AE1045" s="5">
        <v>10.169991814102451</v>
      </c>
      <c r="AF1045" s="5">
        <v>12.39599132977116</v>
      </c>
      <c r="AI1045" s="4">
        <v>749</v>
      </c>
      <c r="AJ1045" s="5">
        <v>26211.929100000001</v>
      </c>
      <c r="AL1045" s="5">
        <v>37.052999999999997</v>
      </c>
      <c r="AM1045" s="5">
        <v>27.03</v>
      </c>
      <c r="AN1045" t="s">
        <v>47</v>
      </c>
      <c r="AO1045" t="str" cm="1">
        <f t="array" aca="1" ref="AO1045" ca="1">_FV(A1045,"Currency")</f>
        <v>USD</v>
      </c>
      <c r="AP1045" t="str" cm="1">
        <f t="array" aca="1" ref="AP1045" ca="1">_FV(A1045,"Exchange")</f>
        <v>NYSE Arca</v>
      </c>
      <c r="AQ1045" s="6" t="str" cm="1">
        <f t="array" aca="1" ref="AQ1045" ca="1">_FV(A1045,"Exchange abbreviation",TRUE)</f>
        <v>ARCX</v>
      </c>
      <c r="AR1045" t="str" cm="1">
        <f t="array" aca="1" ref="AR1045" ca="1">_FV(A1045,"Instrument type",TRUE)</f>
        <v>ETF</v>
      </c>
    </row>
    <row r="1046" spans="1:44" ht="18.75" customHeight="1" x14ac:dyDescent="0.25">
      <c r="A1046" t="e" vm="1059">
        <v>#VALUE!</v>
      </c>
      <c r="B1046" t="s">
        <v>3010</v>
      </c>
      <c r="C1046" t="s">
        <v>3011</v>
      </c>
      <c r="D1046" s="31" cm="1">
        <f t="array" aca="1" ref="D1046" ca="1">_FV(A1046,"Last trade time",TRUE)</f>
        <v>45824.84027780078</v>
      </c>
      <c r="E1046" s="23" cm="1">
        <f t="array" aca="1" ref="E1046" ca="1">_FV(A1046,"Price")</f>
        <v>28.659199999999998</v>
      </c>
      <c r="F1046" s="27" cm="1">
        <f t="array" aca="1" ref="F1046" ca="1">_FV(A1046,"Change (%)",TRUE)</f>
        <v>1.2814000000000001E-2</v>
      </c>
      <c r="G1046" s="26" cm="1">
        <f t="array" aca="1" ref="G1046" ca="1">_FV(A1046,"Change")</f>
        <v>0.36259999999999998</v>
      </c>
      <c r="H1046" s="23" cm="1">
        <f t="array" aca="1" ref="H1046" ca="1">_FV(A1046,"Open")</f>
        <v>28.775400000000001</v>
      </c>
      <c r="I1046" s="23" cm="1">
        <f t="array" aca="1" ref="I1046" ca="1">_FV(A1046,"Low")</f>
        <v>28.659199999999998</v>
      </c>
      <c r="J1046" s="23" cm="1">
        <f t="array" aca="1" ref="J1046" ca="1">_FV(A1046,"High")</f>
        <v>28.775400000000001</v>
      </c>
      <c r="K1046" s="23" cm="1">
        <f t="array" aca="1" ref="K1046" ca="1">_FV(A1046,"Previous close",TRUE)</f>
        <v>28.296600000000002</v>
      </c>
      <c r="L1046" s="26"/>
      <c r="M1046" s="23" cm="1">
        <f t="array" aca="1" ref="M1046" ca="1">_FV(A1046,"52 week low",TRUE)</f>
        <v>22.7</v>
      </c>
      <c r="N1046" s="23" cm="1">
        <f t="array" aca="1" ref="N1046" ca="1">_FV(A1046,"52 week high",TRUE)</f>
        <v>30.21</v>
      </c>
      <c r="O1046" s="8" cm="1">
        <f t="array" aca="1" ref="O1046" ca="1">_FV(A1046,"Volume")</f>
        <v>420</v>
      </c>
      <c r="P1046" s="7" cm="1">
        <f t="array" aca="1" ref="P1046" ca="1">_FV(A1046,"Volume average",TRUE)</f>
        <v>3859</v>
      </c>
      <c r="Q1046" t="s">
        <v>464</v>
      </c>
      <c r="T1046" s="25" cm="1">
        <f t="array" aca="1" ref="T1046" ca="1">_FV(A1046,"Expense ratio",TRUE)</f>
        <v>7.9000000000000008E-3</v>
      </c>
      <c r="U1046" s="24" cm="1">
        <f t="array" aca="1" ref="U1046" ca="1">_FV(A1046,"Market cap",TRUE)</f>
        <v>34533832.219999999</v>
      </c>
      <c r="V1046" s="16"/>
      <c r="W1046" s="16"/>
      <c r="X1046" t="s">
        <v>3012</v>
      </c>
      <c r="Z1046" s="18"/>
      <c r="AB1046" s="20"/>
      <c r="AC1046" s="21">
        <v>3887</v>
      </c>
      <c r="AE1046" s="18"/>
      <c r="AI1046" s="21"/>
      <c r="AJ1046" s="18"/>
      <c r="AL1046" s="18"/>
      <c r="AM1046" s="18"/>
      <c r="AN1046" t="s">
        <v>73</v>
      </c>
      <c r="AO1046" t="str" cm="1">
        <f t="array" aca="1" ref="AO1046" ca="1">_FV(A1046,"Currency")</f>
        <v>USD</v>
      </c>
      <c r="AP1046" t="str" cm="1">
        <f t="array" aca="1" ref="AP1046" ca="1">_FV(A1046,"Exchange")</f>
        <v>NYSE Arca</v>
      </c>
      <c r="AQ1046" s="6" t="str" cm="1">
        <f t="array" aca="1" ref="AQ1046" ca="1">_FV(A1046,"Exchange abbreviation",TRUE)</f>
        <v>ARCX</v>
      </c>
      <c r="AR1046" t="str" cm="1">
        <f t="array" aca="1" ref="AR1046" ca="1">_FV(A1046,"Instrument type",TRUE)</f>
        <v>ETF</v>
      </c>
    </row>
    <row r="1047" spans="1:44" ht="18.75" customHeight="1" x14ac:dyDescent="0.25">
      <c r="A1047" t="e" vm="1060">
        <v>#VALUE!</v>
      </c>
      <c r="B1047" t="s">
        <v>3013</v>
      </c>
      <c r="C1047" t="s">
        <v>3014</v>
      </c>
      <c r="D1047" s="31" cm="1">
        <f t="array" aca="1" ref="D1047" ca="1">_FV(A1047,"Last trade time",TRUE)</f>
        <v>45824.840277777781</v>
      </c>
      <c r="E1047" s="23" cm="1">
        <f t="array" aca="1" ref="E1047" ca="1">_FV(A1047,"Price")</f>
        <v>25.54</v>
      </c>
      <c r="F1047" s="27" cm="1">
        <f t="array" aca="1" ref="F1047" ca="1">_FV(A1047,"Change (%)",TRUE)</f>
        <v>7.9360000000000003E-3</v>
      </c>
      <c r="G1047" s="26" cm="1">
        <f t="array" aca="1" ref="G1047" ca="1">_FV(A1047,"Change")</f>
        <v>0.2011</v>
      </c>
      <c r="H1047" s="23" cm="1">
        <f t="array" aca="1" ref="H1047" ca="1">_FV(A1047,"Open")</f>
        <v>25.49</v>
      </c>
      <c r="I1047" s="23" cm="1">
        <f t="array" aca="1" ref="I1047" ca="1">_FV(A1047,"Low")</f>
        <v>25.49</v>
      </c>
      <c r="J1047" s="23" cm="1">
        <f t="array" aca="1" ref="J1047" ca="1">_FV(A1047,"High")</f>
        <v>25.54</v>
      </c>
      <c r="K1047" s="23" cm="1">
        <f t="array" aca="1" ref="K1047" ca="1">_FV(A1047,"Previous close",TRUE)</f>
        <v>25.338899999999999</v>
      </c>
      <c r="L1047" s="26"/>
      <c r="M1047" s="23" cm="1">
        <f t="array" aca="1" ref="M1047" ca="1">_FV(A1047,"52 week low",TRUE)</f>
        <v>22.69</v>
      </c>
      <c r="N1047" s="23" cm="1">
        <f t="array" aca="1" ref="N1047" ca="1">_FV(A1047,"52 week high",TRUE)</f>
        <v>25.62</v>
      </c>
      <c r="O1047" s="8" cm="1">
        <f t="array" aca="1" ref="O1047" ca="1">_FV(A1047,"Volume")</f>
        <v>314</v>
      </c>
      <c r="P1047" s="7" cm="1">
        <f t="array" aca="1" ref="P1047" ca="1">_FV(A1047,"Volume average",TRUE)</f>
        <v>13664</v>
      </c>
      <c r="Q1047" t="s">
        <v>490</v>
      </c>
      <c r="T1047" s="25" cm="1">
        <f t="array" aca="1" ref="T1047" ca="1">_FV(A1047,"Expense ratio",TRUE)</f>
        <v>7.9000000000000008E-3</v>
      </c>
      <c r="U1047" s="24" cm="1">
        <f t="array" aca="1" ref="U1047" ca="1">_FV(A1047,"Market cap",TRUE)</f>
        <v>28308888.609999999</v>
      </c>
      <c r="V1047" s="16"/>
      <c r="W1047" s="16"/>
      <c r="Z1047" s="18"/>
      <c r="AA1047" s="20"/>
      <c r="AB1047" s="20"/>
      <c r="AC1047" s="21">
        <v>13591</v>
      </c>
      <c r="AE1047" s="18"/>
      <c r="AF1047" s="20"/>
      <c r="AI1047" s="21"/>
      <c r="AJ1047" s="18"/>
      <c r="AL1047" s="18"/>
      <c r="AM1047" s="18"/>
      <c r="AN1047" t="s">
        <v>73</v>
      </c>
      <c r="AO1047" t="str" cm="1">
        <f t="array" aca="1" ref="AO1047" ca="1">_FV(A1047,"Currency")</f>
        <v>USD</v>
      </c>
      <c r="AP1047" t="str" cm="1">
        <f t="array" aca="1" ref="AP1047" ca="1">_FV(A1047,"Exchange")</f>
        <v>NYSE Arca</v>
      </c>
      <c r="AQ1047" s="6" t="str" cm="1">
        <f t="array" aca="1" ref="AQ1047" ca="1">_FV(A1047,"Exchange abbreviation",TRUE)</f>
        <v>ARCX</v>
      </c>
      <c r="AR1047" t="str" cm="1">
        <f t="array" aca="1" ref="AR1047" ca="1">_FV(A1047,"Instrument type",TRUE)</f>
        <v>ETF</v>
      </c>
    </row>
    <row r="1048" spans="1:44" ht="18.75" customHeight="1" x14ac:dyDescent="0.25">
      <c r="A1048" t="e" vm="1061">
        <v>#VALUE!</v>
      </c>
      <c r="B1048" t="s">
        <v>3015</v>
      </c>
      <c r="C1048" t="s">
        <v>3016</v>
      </c>
      <c r="D1048" s="31" cm="1">
        <f t="array" aca="1" ref="D1048" ca="1">_FV(A1048,"Last trade time",TRUE)</f>
        <v>45824.840277812502</v>
      </c>
      <c r="E1048" s="23" cm="1">
        <f t="array" aca="1" ref="E1048" ca="1">_FV(A1048,"Price")</f>
        <v>29.507999999999999</v>
      </c>
      <c r="F1048" s="27" cm="1">
        <f t="array" aca="1" ref="F1048" ca="1">_FV(A1048,"Change (%)",TRUE)</f>
        <v>9.5139999999999999E-3</v>
      </c>
      <c r="G1048" s="26" cm="1">
        <f t="array" aca="1" ref="G1048" ca="1">_FV(A1048,"Change")</f>
        <v>0.27810000000000001</v>
      </c>
      <c r="H1048" s="23" cm="1">
        <f t="array" aca="1" ref="H1048" ca="1">_FV(A1048,"Open")</f>
        <v>29.507999999999999</v>
      </c>
      <c r="I1048" s="23" cm="1">
        <f t="array" aca="1" ref="I1048" ca="1">_FV(A1048,"Low")</f>
        <v>29.507999999999999</v>
      </c>
      <c r="J1048" s="23" cm="1">
        <f t="array" aca="1" ref="J1048" ca="1">_FV(A1048,"High")</f>
        <v>29.507999999999999</v>
      </c>
      <c r="K1048" s="23" cm="1">
        <f t="array" aca="1" ref="K1048" ca="1">_FV(A1048,"Previous close",TRUE)</f>
        <v>29.229900000000001</v>
      </c>
      <c r="L1048" s="26"/>
      <c r="M1048" s="23" cm="1">
        <f t="array" aca="1" ref="M1048" ca="1">_FV(A1048,"52 week low",TRUE)</f>
        <v>25.7197</v>
      </c>
      <c r="N1048" s="23" cm="1">
        <f t="array" aca="1" ref="N1048" ca="1">_FV(A1048,"52 week high",TRUE)</f>
        <v>33.170099999999998</v>
      </c>
      <c r="O1048" s="8" cm="1">
        <f t="array" aca="1" ref="O1048" ca="1">_FV(A1048,"Volume")</f>
        <v>77</v>
      </c>
      <c r="P1048" s="7" cm="1">
        <f t="array" aca="1" ref="P1048" ca="1">_FV(A1048,"Volume average",TRUE)</f>
        <v>1177</v>
      </c>
      <c r="Q1048" t="s">
        <v>2066</v>
      </c>
      <c r="S1048" t="s">
        <v>1988</v>
      </c>
      <c r="T1048" s="25" cm="1">
        <f t="array" aca="1" ref="T1048" ca="1">_FV(A1048,"Expense ratio",TRUE)</f>
        <v>7.9000000000000008E-3</v>
      </c>
      <c r="U1048" s="24" cm="1">
        <f t="array" aca="1" ref="U1048" ca="1">_FV(A1048,"Market cap",TRUE)</f>
        <v>14110470.199999999</v>
      </c>
      <c r="V1048" s="4">
        <v>14110470</v>
      </c>
      <c r="W1048" s="4">
        <v>14110470</v>
      </c>
      <c r="Y1048" t="s">
        <v>2659</v>
      </c>
      <c r="Z1048" s="5">
        <v>29.99</v>
      </c>
      <c r="AA1048" s="19">
        <v>29.123169000000001</v>
      </c>
      <c r="AB1048" s="5">
        <v>5.7000000000000002E-3</v>
      </c>
      <c r="AC1048" s="4">
        <v>2417</v>
      </c>
      <c r="AE1048" s="5">
        <v>-1.5002509454537849</v>
      </c>
      <c r="AF1048" s="5">
        <v>4.057343693640858</v>
      </c>
      <c r="AI1048" s="4">
        <v>2417</v>
      </c>
      <c r="AJ1048" s="5">
        <v>72244.13</v>
      </c>
      <c r="AL1048" s="5">
        <v>33.17</v>
      </c>
      <c r="AM1048" s="5">
        <v>25.72</v>
      </c>
      <c r="AN1048" t="s">
        <v>47</v>
      </c>
      <c r="AO1048" t="str" cm="1">
        <f t="array" aca="1" ref="AO1048" ca="1">_FV(A1048,"Currency")</f>
        <v>USD</v>
      </c>
      <c r="AP1048" t="str" cm="1">
        <f t="array" aca="1" ref="AP1048" ca="1">_FV(A1048,"Exchange")</f>
        <v>NYSE Arca</v>
      </c>
      <c r="AQ1048" s="6" t="str" cm="1">
        <f t="array" aca="1" ref="AQ1048" ca="1">_FV(A1048,"Exchange abbreviation",TRUE)</f>
        <v>ARCX</v>
      </c>
      <c r="AR1048" t="str" cm="1">
        <f t="array" aca="1" ref="AR1048" ca="1">_FV(A1048,"Instrument type",TRUE)</f>
        <v>ETF</v>
      </c>
    </row>
    <row r="1049" spans="1:44" ht="18.75" customHeight="1" x14ac:dyDescent="0.25">
      <c r="A1049" t="e" vm="1062">
        <v>#VALUE!</v>
      </c>
      <c r="B1049" t="s">
        <v>3017</v>
      </c>
      <c r="C1049" t="s">
        <v>3018</v>
      </c>
      <c r="D1049" s="31" cm="1">
        <f t="array" aca="1" ref="D1049" ca="1">_FV(A1049,"Last trade time",TRUE)</f>
        <v>45824.840277823438</v>
      </c>
      <c r="E1049" s="23" cm="1">
        <f t="array" aca="1" ref="E1049" ca="1">_FV(A1049,"Price")</f>
        <v>26.01</v>
      </c>
      <c r="F1049" s="27" cm="1">
        <f t="array" aca="1" ref="F1049" ca="1">_FV(A1049,"Change (%)",TRUE)</f>
        <v>7.5929999999999999E-3</v>
      </c>
      <c r="G1049" s="26" cm="1">
        <f t="array" aca="1" ref="G1049" ca="1">_FV(A1049,"Change")</f>
        <v>0.19600000000000001</v>
      </c>
      <c r="H1049" s="23" cm="1">
        <f t="array" aca="1" ref="H1049" ca="1">_FV(A1049,"Open")</f>
        <v>26.13</v>
      </c>
      <c r="I1049" s="23" cm="1">
        <f t="array" aca="1" ref="I1049" ca="1">_FV(A1049,"Low")</f>
        <v>25.834</v>
      </c>
      <c r="J1049" s="23" cm="1">
        <f t="array" aca="1" ref="J1049" ca="1">_FV(A1049,"High")</f>
        <v>26.59</v>
      </c>
      <c r="K1049" s="23" cm="1">
        <f t="array" aca="1" ref="K1049" ca="1">_FV(A1049,"Previous close",TRUE)</f>
        <v>25.814</v>
      </c>
      <c r="L1049" s="26"/>
      <c r="M1049" s="23" cm="1">
        <f t="array" aca="1" ref="M1049" ca="1">_FV(A1049,"52 week low",TRUE)</f>
        <v>18.739999999999998</v>
      </c>
      <c r="N1049" s="23" cm="1">
        <f t="array" aca="1" ref="N1049" ca="1">_FV(A1049,"52 week high",TRUE)</f>
        <v>28</v>
      </c>
      <c r="O1049" s="8" cm="1">
        <f t="array" aca="1" ref="O1049" ca="1">_FV(A1049,"Volume")</f>
        <v>5857</v>
      </c>
      <c r="P1049" s="7" cm="1">
        <f t="array" aca="1" ref="P1049" ca="1">_FV(A1049,"Volume average",TRUE)</f>
        <v>14545</v>
      </c>
      <c r="Q1049" t="s">
        <v>1222</v>
      </c>
      <c r="S1049" t="s">
        <v>1255</v>
      </c>
      <c r="T1049" s="25" cm="1">
        <f t="array" aca="1" ref="T1049" ca="1">_FV(A1049,"Expense ratio",TRUE)</f>
        <v>7.9000000000000008E-3</v>
      </c>
      <c r="U1049" s="24" cm="1">
        <f t="array" aca="1" ref="U1049" ca="1">_FV(A1049,"Market cap",TRUE)</f>
        <v>49732346.140000001</v>
      </c>
      <c r="V1049" s="4">
        <v>49732344</v>
      </c>
      <c r="W1049" s="4">
        <v>49732344</v>
      </c>
      <c r="Y1049" t="s">
        <v>3019</v>
      </c>
      <c r="Z1049" s="5">
        <v>25.91</v>
      </c>
      <c r="AA1049" s="5">
        <v>16.624179999999999</v>
      </c>
      <c r="AB1049" s="5">
        <v>1.3099998999999999E-2</v>
      </c>
      <c r="AC1049" s="4">
        <v>13611</v>
      </c>
      <c r="AE1049" s="5">
        <v>19.72758817688036</v>
      </c>
      <c r="AF1049" s="5">
        <v>28.35938389983912</v>
      </c>
      <c r="AI1049" s="4">
        <v>13611</v>
      </c>
      <c r="AJ1049" s="5">
        <v>352904.64689999999</v>
      </c>
      <c r="AL1049" s="4">
        <v>28</v>
      </c>
      <c r="AM1049" s="5">
        <v>18.739999999999998</v>
      </c>
      <c r="AN1049" t="s">
        <v>47</v>
      </c>
      <c r="AO1049" t="str" cm="1">
        <f t="array" aca="1" ref="AO1049" ca="1">_FV(A1049,"Currency")</f>
        <v>USD</v>
      </c>
      <c r="AP1049" t="str" cm="1">
        <f t="array" aca="1" ref="AP1049" ca="1">_FV(A1049,"Exchange")</f>
        <v>NYSE Arca</v>
      </c>
      <c r="AQ1049" s="6" t="str" cm="1">
        <f t="array" aca="1" ref="AQ1049" ca="1">_FV(A1049,"Exchange abbreviation",TRUE)</f>
        <v>ARCX</v>
      </c>
      <c r="AR1049" t="str" cm="1">
        <f t="array" aca="1" ref="AR1049" ca="1">_FV(A1049,"Instrument type",TRUE)</f>
        <v>ETF</v>
      </c>
    </row>
    <row r="1050" spans="1:44" ht="18.75" customHeight="1" x14ac:dyDescent="0.25">
      <c r="A1050" t="e" vm="1063">
        <v>#VALUE!</v>
      </c>
      <c r="B1050" t="s">
        <v>3020</v>
      </c>
      <c r="C1050" t="s">
        <v>3021</v>
      </c>
      <c r="D1050" s="31" cm="1">
        <f t="array" aca="1" ref="D1050" ca="1">_FV(A1050,"Last trade time",TRUE)</f>
        <v>45824.840352534375</v>
      </c>
      <c r="E1050" s="23" cm="1">
        <f t="array" aca="1" ref="E1050" ca="1">_FV(A1050,"Price")</f>
        <v>40.488999999999997</v>
      </c>
      <c r="F1050" s="27" cm="1">
        <f t="array" aca="1" ref="F1050" ca="1">_FV(A1050,"Change (%)",TRUE)</f>
        <v>1.282E-2</v>
      </c>
      <c r="G1050" s="26" cm="1">
        <f t="array" aca="1" ref="G1050" ca="1">_FV(A1050,"Change")</f>
        <v>0.51249999999999996</v>
      </c>
      <c r="H1050" s="23" cm="1">
        <f t="array" aca="1" ref="H1050" ca="1">_FV(A1050,"Open")</f>
        <v>40.619999999999997</v>
      </c>
      <c r="I1050" s="23" cm="1">
        <f t="array" aca="1" ref="I1050" ca="1">_FV(A1050,"Low")</f>
        <v>40.424999999999997</v>
      </c>
      <c r="J1050" s="23" cm="1">
        <f t="array" aca="1" ref="J1050" ca="1">_FV(A1050,"High")</f>
        <v>40.65</v>
      </c>
      <c r="K1050" s="23" cm="1">
        <f t="array" aca="1" ref="K1050" ca="1">_FV(A1050,"Previous close",TRUE)</f>
        <v>39.976500000000001</v>
      </c>
      <c r="L1050" s="26"/>
      <c r="M1050" s="23" cm="1">
        <f t="array" aca="1" ref="M1050" ca="1">_FV(A1050,"52 week low",TRUE)</f>
        <v>30.91</v>
      </c>
      <c r="N1050" s="23" cm="1">
        <f t="array" aca="1" ref="N1050" ca="1">_FV(A1050,"52 week high",TRUE)</f>
        <v>42.66</v>
      </c>
      <c r="O1050" s="8" cm="1">
        <f t="array" aca="1" ref="O1050" ca="1">_FV(A1050,"Volume")</f>
        <v>4554</v>
      </c>
      <c r="P1050" s="7" cm="1">
        <f t="array" aca="1" ref="P1050" ca="1">_FV(A1050,"Volume average",TRUE)</f>
        <v>6821</v>
      </c>
      <c r="Q1050" t="s">
        <v>85</v>
      </c>
      <c r="S1050" t="s">
        <v>2006</v>
      </c>
      <c r="T1050" s="25" cm="1">
        <f t="array" aca="1" ref="T1050" ca="1">_FV(A1050,"Expense ratio",TRUE)</f>
        <v>7.9000000000000008E-3</v>
      </c>
      <c r="U1050" s="24" cm="1">
        <f t="array" aca="1" ref="U1050" ca="1">_FV(A1050,"Market cap",TRUE)</f>
        <v>35535217.75</v>
      </c>
      <c r="V1050" s="4">
        <v>35535216</v>
      </c>
      <c r="W1050" s="4">
        <v>35535216</v>
      </c>
      <c r="Y1050" t="s">
        <v>1407</v>
      </c>
      <c r="Z1050" s="5">
        <v>40.231299999999997</v>
      </c>
      <c r="AA1050" s="5">
        <v>24.967724</v>
      </c>
      <c r="AB1050" s="4">
        <v>0</v>
      </c>
      <c r="AC1050" s="4">
        <v>14728</v>
      </c>
      <c r="AE1050" s="5">
        <v>0.61904322533212763</v>
      </c>
      <c r="AF1050" s="5">
        <v>12.443868647314209</v>
      </c>
      <c r="AI1050" s="4">
        <v>14728</v>
      </c>
      <c r="AJ1050" s="5">
        <v>592890.36800000002</v>
      </c>
      <c r="AL1050" s="5">
        <v>42.66</v>
      </c>
      <c r="AM1050" s="5">
        <v>30.91</v>
      </c>
      <c r="AN1050" t="s">
        <v>47</v>
      </c>
      <c r="AO1050" t="str" cm="1">
        <f t="array" aca="1" ref="AO1050" ca="1">_FV(A1050,"Currency")</f>
        <v>USD</v>
      </c>
      <c r="AP1050" t="str" cm="1">
        <f t="array" aca="1" ref="AP1050" ca="1">_FV(A1050,"Exchange")</f>
        <v>CBOE BZX Exchange</v>
      </c>
      <c r="AQ1050" s="6" t="str" cm="1">
        <f t="array" aca="1" ref="AQ1050" ca="1">_FV(A1050,"Exchange abbreviation",TRUE)</f>
        <v>BATS</v>
      </c>
      <c r="AR1050" t="str" cm="1">
        <f t="array" aca="1" ref="AR1050" ca="1">_FV(A1050,"Instrument type",TRUE)</f>
        <v>ETF</v>
      </c>
    </row>
    <row r="1051" spans="1:44" ht="18.75" customHeight="1" x14ac:dyDescent="0.25">
      <c r="A1051" t="e" vm="1064">
        <v>#VALUE!</v>
      </c>
      <c r="B1051" t="s">
        <v>3022</v>
      </c>
      <c r="C1051" t="s">
        <v>3023</v>
      </c>
      <c r="D1051" s="31" cm="1">
        <f t="array" aca="1" ref="D1051" ca="1">_FV(A1051,"Last trade time",TRUE)</f>
        <v>45824.840334617969</v>
      </c>
      <c r="E1051" s="23" cm="1">
        <f t="array" aca="1" ref="E1051" ca="1">_FV(A1051,"Price")</f>
        <v>26.290900000000001</v>
      </c>
      <c r="F1051" s="27" cm="1">
        <f t="array" aca="1" ref="F1051" ca="1">_FV(A1051,"Change (%)",TRUE)</f>
        <v>2.4986000000000001E-2</v>
      </c>
      <c r="G1051" s="26" cm="1">
        <f t="array" aca="1" ref="G1051" ca="1">_FV(A1051,"Change")</f>
        <v>0.64090000000000003</v>
      </c>
      <c r="H1051" s="23" cm="1">
        <f t="array" aca="1" ref="H1051" ca="1">_FV(A1051,"Open")</f>
        <v>26.07</v>
      </c>
      <c r="I1051" s="23" cm="1">
        <f t="array" aca="1" ref="I1051" ca="1">_FV(A1051,"Low")</f>
        <v>26.04</v>
      </c>
      <c r="J1051" s="23" cm="1">
        <f t="array" aca="1" ref="J1051" ca="1">_FV(A1051,"High")</f>
        <v>26.315000000000001</v>
      </c>
      <c r="K1051" s="23" cm="1">
        <f t="array" aca="1" ref="K1051" ca="1">_FV(A1051,"Previous close",TRUE)</f>
        <v>25.65</v>
      </c>
      <c r="L1051" s="26"/>
      <c r="M1051" s="23" cm="1">
        <f t="array" aca="1" ref="M1051" ca="1">_FV(A1051,"52 week low",TRUE)</f>
        <v>20.36</v>
      </c>
      <c r="N1051" s="23" cm="1">
        <f t="array" aca="1" ref="N1051" ca="1">_FV(A1051,"52 week high",TRUE)</f>
        <v>26.9</v>
      </c>
      <c r="O1051" s="8" cm="1">
        <f t="array" aca="1" ref="O1051" ca="1">_FV(A1051,"Volume")</f>
        <v>1166</v>
      </c>
      <c r="P1051" s="7" cm="1">
        <f t="array" aca="1" ref="P1051" ca="1">_FV(A1051,"Volume average",TRUE)</f>
        <v>4051</v>
      </c>
      <c r="Q1051" t="s">
        <v>204</v>
      </c>
      <c r="S1051" t="s">
        <v>2006</v>
      </c>
      <c r="T1051" s="25" cm="1">
        <f t="array" aca="1" ref="T1051" ca="1">_FV(A1051,"Expense ratio",TRUE)</f>
        <v>7.9000000000000008E-3</v>
      </c>
      <c r="U1051" s="24" cm="1">
        <f t="array" aca="1" ref="U1051" ca="1">_FV(A1051,"Market cap",TRUE)</f>
        <v>11489006.060000001</v>
      </c>
      <c r="V1051" s="4">
        <v>11489006</v>
      </c>
      <c r="W1051" s="4">
        <v>11489006</v>
      </c>
      <c r="Y1051" t="s">
        <v>1173</v>
      </c>
      <c r="Z1051" s="5">
        <v>25.4833</v>
      </c>
      <c r="AB1051" s="20"/>
      <c r="AC1051" s="4">
        <v>5092</v>
      </c>
      <c r="AE1051" s="5">
        <v>4.0341376894847958</v>
      </c>
      <c r="AF1051" s="20"/>
      <c r="AI1051" s="4">
        <v>5092</v>
      </c>
      <c r="AJ1051" s="5">
        <v>129796.0984</v>
      </c>
      <c r="AL1051" s="5">
        <v>26.9</v>
      </c>
      <c r="AM1051" s="5">
        <v>20.36</v>
      </c>
      <c r="AN1051" t="s">
        <v>47</v>
      </c>
      <c r="AO1051" t="str" cm="1">
        <f t="array" aca="1" ref="AO1051" ca="1">_FV(A1051,"Currency")</f>
        <v>USD</v>
      </c>
      <c r="AP1051" t="str" cm="1">
        <f t="array" aca="1" ref="AP1051" ca="1">_FV(A1051,"Exchange")</f>
        <v>CBOE BZX Exchange</v>
      </c>
      <c r="AQ1051" s="6" t="str" cm="1">
        <f t="array" aca="1" ref="AQ1051" ca="1">_FV(A1051,"Exchange abbreviation",TRUE)</f>
        <v>BATS</v>
      </c>
      <c r="AR1051" t="str" cm="1">
        <f t="array" aca="1" ref="AR1051" ca="1">_FV(A1051,"Instrument type",TRUE)</f>
        <v>ETF</v>
      </c>
    </row>
    <row r="1052" spans="1:44" ht="18.75" customHeight="1" x14ac:dyDescent="0.25">
      <c r="A1052" t="e" vm="1065">
        <v>#VALUE!</v>
      </c>
      <c r="B1052" t="s">
        <v>3024</v>
      </c>
      <c r="C1052" t="s">
        <v>3025</v>
      </c>
      <c r="D1052" s="31" cm="1">
        <f t="array" aca="1" ref="D1052" ca="1">_FV(A1052,"Last trade time",TRUE)</f>
        <v>45824.840277812502</v>
      </c>
      <c r="E1052" s="23" cm="1">
        <f t="array" aca="1" ref="E1052" ca="1">_FV(A1052,"Price")</f>
        <v>31.9269</v>
      </c>
      <c r="F1052" s="27" cm="1">
        <f t="array" aca="1" ref="F1052" ca="1">_FV(A1052,"Change (%)",TRUE)</f>
        <v>1.3491E-2</v>
      </c>
      <c r="G1052" s="26" cm="1">
        <f t="array" aca="1" ref="G1052" ca="1">_FV(A1052,"Change")</f>
        <v>0.42499999999999999</v>
      </c>
      <c r="H1052" s="23" cm="1">
        <f t="array" aca="1" ref="H1052" ca="1">_FV(A1052,"Open")</f>
        <v>31.97</v>
      </c>
      <c r="I1052" s="23" cm="1">
        <f t="array" aca="1" ref="I1052" ca="1">_FV(A1052,"Low")</f>
        <v>31.92</v>
      </c>
      <c r="J1052" s="23" cm="1">
        <f t="array" aca="1" ref="J1052" ca="1">_FV(A1052,"High")</f>
        <v>32.19</v>
      </c>
      <c r="K1052" s="23" cm="1">
        <f t="array" aca="1" ref="K1052" ca="1">_FV(A1052,"Previous close",TRUE)</f>
        <v>31.501899999999999</v>
      </c>
      <c r="L1052" s="26"/>
      <c r="M1052" s="23" cm="1">
        <f t="array" aca="1" ref="M1052" ca="1">_FV(A1052,"52 week low",TRUE)</f>
        <v>26.07</v>
      </c>
      <c r="N1052" s="23" cm="1">
        <f t="array" aca="1" ref="N1052" ca="1">_FV(A1052,"52 week high",TRUE)</f>
        <v>36.15</v>
      </c>
      <c r="O1052" s="8" cm="1">
        <f t="array" aca="1" ref="O1052" ca="1">_FV(A1052,"Volume")</f>
        <v>8009</v>
      </c>
      <c r="P1052" s="7" cm="1">
        <f t="array" aca="1" ref="P1052" ca="1">_FV(A1052,"Volume average",TRUE)</f>
        <v>2507</v>
      </c>
      <c r="Q1052" t="s">
        <v>844</v>
      </c>
      <c r="S1052" t="s">
        <v>1988</v>
      </c>
      <c r="T1052" s="25" cm="1">
        <f t="array" aca="1" ref="T1052" ca="1">_FV(A1052,"Expense ratio",TRUE)</f>
        <v>7.9000000000000008E-3</v>
      </c>
      <c r="U1052" s="24" cm="1">
        <f t="array" aca="1" ref="U1052" ca="1">_FV(A1052,"Market cap",TRUE)</f>
        <v>37513939.789999999</v>
      </c>
      <c r="V1052" s="4">
        <v>37513940</v>
      </c>
      <c r="W1052" s="4">
        <v>37513940</v>
      </c>
      <c r="Y1052" t="s">
        <v>812</v>
      </c>
      <c r="Z1052" s="5">
        <v>31.463999999999999</v>
      </c>
      <c r="AA1052" s="5">
        <v>14.369680000000001</v>
      </c>
      <c r="AB1052" s="5">
        <v>7.3499999999999996E-2</v>
      </c>
      <c r="AC1052" s="4">
        <v>19171</v>
      </c>
      <c r="AE1052" s="5">
        <v>9.8582289925037703</v>
      </c>
      <c r="AF1052" s="5">
        <v>13.689170252821439</v>
      </c>
      <c r="AI1052" s="4">
        <v>19171</v>
      </c>
      <c r="AJ1052" s="5">
        <v>604461.63</v>
      </c>
      <c r="AL1052" s="5">
        <v>36.15</v>
      </c>
      <c r="AM1052" s="5">
        <v>26.07</v>
      </c>
      <c r="AN1052" t="s">
        <v>47</v>
      </c>
      <c r="AO1052" t="str" cm="1">
        <f t="array" aca="1" ref="AO1052" ca="1">_FV(A1052,"Currency")</f>
        <v>USD</v>
      </c>
      <c r="AP1052" t="str" cm="1">
        <f t="array" aca="1" ref="AP1052" ca="1">_FV(A1052,"Exchange")</f>
        <v>NYSE Arca</v>
      </c>
      <c r="AQ1052" s="6" t="str" cm="1">
        <f t="array" aca="1" ref="AQ1052" ca="1">_FV(A1052,"Exchange abbreviation",TRUE)</f>
        <v>ARCX</v>
      </c>
      <c r="AR1052" t="str" cm="1">
        <f t="array" aca="1" ref="AR1052" ca="1">_FV(A1052,"Instrument type",TRUE)</f>
        <v>ETF</v>
      </c>
    </row>
    <row r="1053" spans="1:44" ht="18.75" customHeight="1" x14ac:dyDescent="0.25">
      <c r="A1053" t="e" vm="1066">
        <v>#VALUE!</v>
      </c>
      <c r="B1053" t="s">
        <v>3026</v>
      </c>
      <c r="C1053" t="s">
        <v>3027</v>
      </c>
      <c r="D1053" s="31" cm="1">
        <f t="array" aca="1" ref="D1053" ca="1">_FV(A1053,"Last trade time",TRUE)</f>
        <v>45824.84027780078</v>
      </c>
      <c r="E1053" s="23" cm="1">
        <f t="array" aca="1" ref="E1053" ca="1">_FV(A1053,"Price")</f>
        <v>31.600200000000001</v>
      </c>
      <c r="F1053" s="27" cm="1">
        <f t="array" aca="1" ref="F1053" ca="1">_FV(A1053,"Change (%)",TRUE)</f>
        <v>1.0111000000000002E-2</v>
      </c>
      <c r="G1053" s="26" cm="1">
        <f t="array" aca="1" ref="G1053" ca="1">_FV(A1053,"Change")</f>
        <v>0.31630000000000003</v>
      </c>
      <c r="H1053" s="23" cm="1">
        <f t="array" aca="1" ref="H1053" ca="1">_FV(A1053,"Open")</f>
        <v>31.67</v>
      </c>
      <c r="I1053" s="23" cm="1">
        <f t="array" aca="1" ref="I1053" ca="1">_FV(A1053,"Low")</f>
        <v>31.600200000000001</v>
      </c>
      <c r="J1053" s="23" cm="1">
        <f t="array" aca="1" ref="J1053" ca="1">_FV(A1053,"High")</f>
        <v>31.67</v>
      </c>
      <c r="K1053" s="23" cm="1">
        <f t="array" aca="1" ref="K1053" ca="1">_FV(A1053,"Previous close",TRUE)</f>
        <v>31.283899999999999</v>
      </c>
      <c r="L1053" s="26"/>
      <c r="M1053" s="23" cm="1">
        <f t="array" aca="1" ref="M1053" ca="1">_FV(A1053,"52 week low",TRUE)</f>
        <v>25.16</v>
      </c>
      <c r="N1053" s="23" cm="1">
        <f t="array" aca="1" ref="N1053" ca="1">_FV(A1053,"52 week high",TRUE)</f>
        <v>31.82</v>
      </c>
      <c r="O1053" s="8" cm="1">
        <f t="array" aca="1" ref="O1053" ca="1">_FV(A1053,"Volume")</f>
        <v>280</v>
      </c>
      <c r="P1053" s="7" cm="1">
        <f t="array" aca="1" ref="P1053" ca="1">_FV(A1053,"Volume average",TRUE)</f>
        <v>2515</v>
      </c>
      <c r="Q1053" t="s">
        <v>844</v>
      </c>
      <c r="S1053" t="s">
        <v>1988</v>
      </c>
      <c r="T1053" s="25" cm="1">
        <f t="array" aca="1" ref="T1053" ca="1">_FV(A1053,"Expense ratio",TRUE)</f>
        <v>7.9000000000000008E-3</v>
      </c>
      <c r="U1053" s="24" cm="1">
        <f t="array" aca="1" ref="U1053" ca="1">_FV(A1053,"Market cap",TRUE)</f>
        <v>34273693.219999999</v>
      </c>
      <c r="V1053" s="4">
        <v>34273692</v>
      </c>
      <c r="W1053" s="4">
        <v>34273692</v>
      </c>
      <c r="Y1053" t="s">
        <v>3028</v>
      </c>
      <c r="Z1053" s="5">
        <v>31.338000000000001</v>
      </c>
      <c r="AA1053" s="5">
        <v>15.547898999999999</v>
      </c>
      <c r="AB1053" s="5">
        <v>9.4000000000000004E-3</v>
      </c>
      <c r="AC1053" s="4">
        <v>5779</v>
      </c>
      <c r="AE1053" s="5">
        <v>8.0017827499107241</v>
      </c>
      <c r="AF1053" s="5">
        <v>7.7945928707868539</v>
      </c>
      <c r="AI1053" s="4">
        <v>5779</v>
      </c>
      <c r="AJ1053" s="5">
        <v>180686.21400000001</v>
      </c>
      <c r="AL1053" s="5">
        <v>31.77</v>
      </c>
      <c r="AM1053" s="5">
        <v>25.16</v>
      </c>
      <c r="AN1053" t="s">
        <v>47</v>
      </c>
      <c r="AO1053" t="str" cm="1">
        <f t="array" aca="1" ref="AO1053" ca="1">_FV(A1053,"Currency")</f>
        <v>USD</v>
      </c>
      <c r="AP1053" t="str" cm="1">
        <f t="array" aca="1" ref="AP1053" ca="1">_FV(A1053,"Exchange")</f>
        <v>NYSE Arca</v>
      </c>
      <c r="AQ1053" s="6" t="str" cm="1">
        <f t="array" aca="1" ref="AQ1053" ca="1">_FV(A1053,"Exchange abbreviation",TRUE)</f>
        <v>ARCX</v>
      </c>
      <c r="AR1053" t="str" cm="1">
        <f t="array" aca="1" ref="AR1053" ca="1">_FV(A1053,"Instrument type",TRUE)</f>
        <v>ETF</v>
      </c>
    </row>
    <row r="1054" spans="1:44" ht="18.75" customHeight="1" x14ac:dyDescent="0.25">
      <c r="A1054" t="e" vm="1067">
        <v>#VALUE!</v>
      </c>
      <c r="B1054" t="s">
        <v>3029</v>
      </c>
      <c r="C1054" t="s">
        <v>3030</v>
      </c>
      <c r="D1054" s="31" cm="1">
        <f t="array" aca="1" ref="D1054" ca="1">_FV(A1054,"Last trade time",TRUE)</f>
        <v>45824.840277812502</v>
      </c>
      <c r="E1054" s="23" cm="1">
        <f t="array" aca="1" ref="E1054" ca="1">_FV(A1054,"Price")</f>
        <v>19.856999999999999</v>
      </c>
      <c r="F1054" s="27" cm="1">
        <f t="array" aca="1" ref="F1054" ca="1">_FV(A1054,"Change (%)",TRUE)</f>
        <v>3.5260000000000001E-4</v>
      </c>
      <c r="G1054" s="26" cm="1">
        <f t="array" aca="1" ref="G1054" ca="1">_FV(A1054,"Change")</f>
        <v>7.0000000000000001E-3</v>
      </c>
      <c r="H1054" s="23" cm="1">
        <f t="array" aca="1" ref="H1054" ca="1">_FV(A1054,"Open")</f>
        <v>20.12</v>
      </c>
      <c r="I1054" s="23" cm="1">
        <f t="array" aca="1" ref="I1054" ca="1">_FV(A1054,"Low")</f>
        <v>19.62</v>
      </c>
      <c r="J1054" s="23" cm="1">
        <f t="array" aca="1" ref="J1054" ca="1">_FV(A1054,"High")</f>
        <v>20.12</v>
      </c>
      <c r="K1054" s="23" cm="1">
        <f t="array" aca="1" ref="K1054" ca="1">_FV(A1054,"Previous close",TRUE)</f>
        <v>19.850000000000001</v>
      </c>
      <c r="L1054" s="26"/>
      <c r="M1054" s="23" cm="1">
        <f t="array" aca="1" ref="M1054" ca="1">_FV(A1054,"52 week low",TRUE)</f>
        <v>13.42</v>
      </c>
      <c r="N1054" s="23" cm="1">
        <f t="array" aca="1" ref="N1054" ca="1">_FV(A1054,"52 week high",TRUE)</f>
        <v>31.65</v>
      </c>
      <c r="O1054" s="8" cm="1">
        <f t="array" aca="1" ref="O1054" ca="1">_FV(A1054,"Volume")</f>
        <v>36856</v>
      </c>
      <c r="P1054" s="7" cm="1">
        <f t="array" aca="1" ref="P1054" ca="1">_FV(A1054,"Volume average",TRUE)</f>
        <v>44430</v>
      </c>
      <c r="Q1054" t="s">
        <v>351</v>
      </c>
      <c r="S1054" t="s">
        <v>271</v>
      </c>
      <c r="T1054" s="25" cm="1">
        <f t="array" aca="1" ref="T1054" ca="1">_FV(A1054,"Expense ratio",TRUE)</f>
        <v>7.9000000000000008E-3</v>
      </c>
      <c r="U1054" s="24" cm="1">
        <f t="array" aca="1" ref="U1054" ca="1">_FV(A1054,"Market cap",TRUE)</f>
        <v>10005826.710000001</v>
      </c>
      <c r="V1054" s="4">
        <v>10005826</v>
      </c>
      <c r="W1054" s="4">
        <v>10005826</v>
      </c>
      <c r="X1054" t="s">
        <v>3031</v>
      </c>
      <c r="Y1054" t="s">
        <v>2987</v>
      </c>
      <c r="Z1054" s="5">
        <v>20.463920000000002</v>
      </c>
      <c r="AB1054" s="5">
        <v>1.3200000999999999E-2</v>
      </c>
      <c r="AC1054" s="4">
        <v>83598</v>
      </c>
      <c r="AE1054" s="5">
        <v>-16.317628280082431</v>
      </c>
      <c r="AF1054" s="5">
        <v>-24.972786921117429</v>
      </c>
      <c r="AI1054" s="4">
        <v>83598</v>
      </c>
      <c r="AJ1054" s="5">
        <v>1716592.9722</v>
      </c>
      <c r="AL1054" s="5">
        <v>31.65</v>
      </c>
      <c r="AM1054" s="5">
        <v>13.42</v>
      </c>
      <c r="AN1054" t="s">
        <v>90</v>
      </c>
      <c r="AO1054" t="str" cm="1">
        <f t="array" aca="1" ref="AO1054" ca="1">_FV(A1054,"Currency")</f>
        <v>USD</v>
      </c>
      <c r="AP1054" t="str" cm="1">
        <f t="array" aca="1" ref="AP1054" ca="1">_FV(A1054,"Exchange")</f>
        <v>NYSE Arca</v>
      </c>
      <c r="AQ1054" s="6" t="str" cm="1">
        <f t="array" aca="1" ref="AQ1054" ca="1">_FV(A1054,"Exchange abbreviation",TRUE)</f>
        <v>ARCX</v>
      </c>
      <c r="AR1054" t="str" cm="1">
        <f t="array" aca="1" ref="AR1054" ca="1">_FV(A1054,"Instrument type",TRUE)</f>
        <v>ETF</v>
      </c>
    </row>
    <row r="1055" spans="1:44" ht="18.75" customHeight="1" x14ac:dyDescent="0.25">
      <c r="A1055" t="e" vm="1068">
        <v>#VALUE!</v>
      </c>
      <c r="B1055" t="s">
        <v>3032</v>
      </c>
      <c r="C1055" t="s">
        <v>3033</v>
      </c>
      <c r="D1055" s="31" cm="1">
        <f t="array" aca="1" ref="D1055" ca="1">_FV(A1055,"Last trade time",TRUE)</f>
        <v>45824.84027780078</v>
      </c>
      <c r="E1055" s="23" cm="1">
        <f t="array" aca="1" ref="E1055" ca="1">_FV(A1055,"Price")</f>
        <v>26.58</v>
      </c>
      <c r="F1055" s="27" cm="1">
        <f t="array" aca="1" ref="F1055" ca="1">_FV(A1055,"Change (%)",TRUE)</f>
        <v>2.7795E-2</v>
      </c>
      <c r="G1055" s="26" cm="1">
        <f t="array" aca="1" ref="G1055" ca="1">_FV(A1055,"Change")</f>
        <v>0.71879999999999999</v>
      </c>
      <c r="H1055" s="23" cm="1">
        <f t="array" aca="1" ref="H1055" ca="1">_FV(A1055,"Open")</f>
        <v>26.5</v>
      </c>
      <c r="I1055" s="23" cm="1">
        <f t="array" aca="1" ref="I1055" ca="1">_FV(A1055,"Low")</f>
        <v>26.5</v>
      </c>
      <c r="J1055" s="23" cm="1">
        <f t="array" aca="1" ref="J1055" ca="1">_FV(A1055,"High")</f>
        <v>26.7</v>
      </c>
      <c r="K1055" s="23" cm="1">
        <f t="array" aca="1" ref="K1055" ca="1">_FV(A1055,"Previous close",TRUE)</f>
        <v>25.8612</v>
      </c>
      <c r="L1055" s="26"/>
      <c r="M1055" s="23" cm="1">
        <f t="array" aca="1" ref="M1055" ca="1">_FV(A1055,"52 week low",TRUE)</f>
        <v>19.850000000000001</v>
      </c>
      <c r="N1055" s="23" cm="1">
        <f t="array" aca="1" ref="N1055" ca="1">_FV(A1055,"52 week high",TRUE)</f>
        <v>26.82</v>
      </c>
      <c r="O1055" s="8" cm="1">
        <f t="array" aca="1" ref="O1055" ca="1">_FV(A1055,"Volume")</f>
        <v>22555</v>
      </c>
      <c r="P1055" s="7" cm="1">
        <f t="array" aca="1" ref="P1055" ca="1">_FV(A1055,"Volume average",TRUE)</f>
        <v>3947</v>
      </c>
      <c r="Q1055" t="s">
        <v>2613</v>
      </c>
      <c r="S1055" t="s">
        <v>1988</v>
      </c>
      <c r="T1055" s="25" cm="1">
        <f t="array" aca="1" ref="T1055" ca="1">_FV(A1055,"Expense ratio",TRUE)</f>
        <v>7.9000000000000008E-3</v>
      </c>
      <c r="U1055" s="24" cm="1">
        <f t="array" aca="1" ref="U1055" ca="1">_FV(A1055,"Market cap",TRUE)</f>
        <v>49845568.329999998</v>
      </c>
      <c r="V1055" s="4">
        <v>49845568</v>
      </c>
      <c r="W1055" s="4">
        <v>49845568</v>
      </c>
      <c r="Y1055" t="s">
        <v>3034</v>
      </c>
      <c r="Z1055" s="5">
        <v>25.547000000000001</v>
      </c>
      <c r="AA1055" s="19">
        <v>10.222496</v>
      </c>
      <c r="AB1055" s="5">
        <v>4.5600000000000002E-2</v>
      </c>
      <c r="AC1055" s="4">
        <v>2638</v>
      </c>
      <c r="AE1055" s="5">
        <v>24.599561679174411</v>
      </c>
      <c r="AF1055" s="5">
        <v>6.272647101054396</v>
      </c>
      <c r="AI1055" s="4">
        <v>2638</v>
      </c>
      <c r="AJ1055" s="5">
        <v>67717.460000000006</v>
      </c>
      <c r="AL1055" s="5">
        <v>26.82</v>
      </c>
      <c r="AM1055" s="5">
        <v>19.850000000000001</v>
      </c>
      <c r="AN1055" t="s">
        <v>47</v>
      </c>
      <c r="AO1055" t="str" cm="1">
        <f t="array" aca="1" ref="AO1055" ca="1">_FV(A1055,"Currency")</f>
        <v>USD</v>
      </c>
      <c r="AP1055" t="str" cm="1">
        <f t="array" aca="1" ref="AP1055" ca="1">_FV(A1055,"Exchange")</f>
        <v>NYSE Arca</v>
      </c>
      <c r="AQ1055" s="6" t="str" cm="1">
        <f t="array" aca="1" ref="AQ1055" ca="1">_FV(A1055,"Exchange abbreviation",TRUE)</f>
        <v>ARCX</v>
      </c>
      <c r="AR1055" t="str" cm="1">
        <f t="array" aca="1" ref="AR1055" ca="1">_FV(A1055,"Instrument type",TRUE)</f>
        <v>ETF</v>
      </c>
    </row>
    <row r="1056" spans="1:44" ht="18.75" customHeight="1" x14ac:dyDescent="0.25">
      <c r="A1056" t="e" vm="1069">
        <v>#VALUE!</v>
      </c>
      <c r="B1056" t="s">
        <v>3035</v>
      </c>
      <c r="C1056" t="s">
        <v>3036</v>
      </c>
      <c r="D1056" s="31" cm="1">
        <f t="array" aca="1" ref="D1056" ca="1">_FV(A1056,"Last trade time",TRUE)</f>
        <v>45824.840277812502</v>
      </c>
      <c r="E1056" s="23" cm="1">
        <f t="array" aca="1" ref="E1056" ca="1">_FV(A1056,"Price")</f>
        <v>30.39</v>
      </c>
      <c r="F1056" s="27" cm="1">
        <f t="array" aca="1" ref="F1056" ca="1">_FV(A1056,"Change (%)",TRUE)</f>
        <v>1.3926000000000001E-2</v>
      </c>
      <c r="G1056" s="26" cm="1">
        <f t="array" aca="1" ref="G1056" ca="1">_FV(A1056,"Change")</f>
        <v>0.41739999999999999</v>
      </c>
      <c r="H1056" s="23" cm="1">
        <f t="array" aca="1" ref="H1056" ca="1">_FV(A1056,"Open")</f>
        <v>30.049900000000001</v>
      </c>
      <c r="I1056" s="23" cm="1">
        <f t="array" aca="1" ref="I1056" ca="1">_FV(A1056,"Low")</f>
        <v>29.395</v>
      </c>
      <c r="J1056" s="23" cm="1">
        <f t="array" aca="1" ref="J1056" ca="1">_FV(A1056,"High")</f>
        <v>30.550699999999999</v>
      </c>
      <c r="K1056" s="23" cm="1">
        <f t="array" aca="1" ref="K1056" ca="1">_FV(A1056,"Previous close",TRUE)</f>
        <v>29.9726</v>
      </c>
      <c r="L1056" s="26"/>
      <c r="M1056" s="23" cm="1">
        <f t="array" aca="1" ref="M1056" ca="1">_FV(A1056,"52 week low",TRUE)</f>
        <v>24.18</v>
      </c>
      <c r="N1056" s="23" cm="1">
        <f t="array" aca="1" ref="N1056" ca="1">_FV(A1056,"52 week high",TRUE)</f>
        <v>30.77</v>
      </c>
      <c r="O1056" s="8" cm="1">
        <f t="array" aca="1" ref="O1056" ca="1">_FV(A1056,"Volume")</f>
        <v>11751</v>
      </c>
      <c r="P1056" s="7" cm="1">
        <f t="array" aca="1" ref="P1056" ca="1">_FV(A1056,"Volume average",TRUE)</f>
        <v>26900</v>
      </c>
      <c r="Q1056" t="s">
        <v>3037</v>
      </c>
      <c r="S1056" t="s">
        <v>1988</v>
      </c>
      <c r="T1056" s="25" cm="1">
        <f t="array" aca="1" ref="T1056" ca="1">_FV(A1056,"Expense ratio",TRUE)</f>
        <v>7.9000000000000008E-3</v>
      </c>
      <c r="U1056" s="24" cm="1">
        <f t="array" aca="1" ref="U1056" ca="1">_FV(A1056,"Market cap",TRUE)</f>
        <v>59690668.890000001</v>
      </c>
      <c r="V1056" s="4">
        <v>59690668</v>
      </c>
      <c r="W1056" s="4">
        <v>59690668</v>
      </c>
      <c r="Y1056" t="s">
        <v>812</v>
      </c>
      <c r="Z1056" s="5">
        <v>30.103999999999999</v>
      </c>
      <c r="AA1056" s="19">
        <v>21.740517000000001</v>
      </c>
      <c r="AB1056" s="5">
        <v>2.3E-3</v>
      </c>
      <c r="AC1056" s="4">
        <v>20695</v>
      </c>
      <c r="AE1056" s="5">
        <v>11.64315621021044</v>
      </c>
      <c r="AF1056" s="5">
        <v>15.71442374005083</v>
      </c>
      <c r="AI1056" s="4">
        <v>20695</v>
      </c>
      <c r="AJ1056" s="5">
        <v>630104.804</v>
      </c>
      <c r="AL1056" s="5">
        <v>30.54</v>
      </c>
      <c r="AM1056" s="5">
        <v>24.18</v>
      </c>
      <c r="AN1056" t="s">
        <v>47</v>
      </c>
      <c r="AO1056" t="str" cm="1">
        <f t="array" aca="1" ref="AO1056" ca="1">_FV(A1056,"Currency")</f>
        <v>USD</v>
      </c>
      <c r="AP1056" t="str" cm="1">
        <f t="array" aca="1" ref="AP1056" ca="1">_FV(A1056,"Exchange")</f>
        <v>NYSE Arca</v>
      </c>
      <c r="AQ1056" s="6" t="str" cm="1">
        <f t="array" aca="1" ref="AQ1056" ca="1">_FV(A1056,"Exchange abbreviation",TRUE)</f>
        <v>ARCX</v>
      </c>
      <c r="AR1056" t="str" cm="1">
        <f t="array" aca="1" ref="AR1056" ca="1">_FV(A1056,"Instrument type",TRUE)</f>
        <v>ETF</v>
      </c>
    </row>
    <row r="1057" spans="1:44" ht="18.75" customHeight="1" x14ac:dyDescent="0.25">
      <c r="A1057" t="e" vm="1070">
        <v>#VALUE!</v>
      </c>
      <c r="B1057" t="s">
        <v>3038</v>
      </c>
      <c r="C1057" t="s">
        <v>3039</v>
      </c>
      <c r="D1057" s="31" cm="1">
        <f t="array" aca="1" ref="D1057" ca="1">_FV(A1057,"Last trade time",TRUE)</f>
        <v>45824.840277812502</v>
      </c>
      <c r="E1057" s="23" cm="1">
        <f t="array" aca="1" ref="E1057" ca="1">_FV(A1057,"Price")</f>
        <v>26.979199999999999</v>
      </c>
      <c r="F1057" s="27" cm="1">
        <f t="array" aca="1" ref="F1057" ca="1">_FV(A1057,"Change (%)",TRUE)</f>
        <v>1.7899000000000002E-2</v>
      </c>
      <c r="G1057" s="26" cm="1">
        <f t="array" aca="1" ref="G1057" ca="1">_FV(A1057,"Change")</f>
        <v>0.47439999999999999</v>
      </c>
      <c r="H1057" s="23" cm="1">
        <f t="array" aca="1" ref="H1057" ca="1">_FV(A1057,"Open")</f>
        <v>27.05</v>
      </c>
      <c r="I1057" s="23" cm="1">
        <f t="array" aca="1" ref="I1057" ca="1">_FV(A1057,"Low")</f>
        <v>26.96</v>
      </c>
      <c r="J1057" s="23" cm="1">
        <f t="array" aca="1" ref="J1057" ca="1">_FV(A1057,"High")</f>
        <v>27.14</v>
      </c>
      <c r="K1057" s="23" cm="1">
        <f t="array" aca="1" ref="K1057" ca="1">_FV(A1057,"Previous close",TRUE)</f>
        <v>26.504799999999999</v>
      </c>
      <c r="L1057" s="26"/>
      <c r="M1057" s="23" cm="1">
        <f t="array" aca="1" ref="M1057" ca="1">_FV(A1057,"52 week low",TRUE)</f>
        <v>21.56</v>
      </c>
      <c r="N1057" s="23" cm="1">
        <f t="array" aca="1" ref="N1057" ca="1">_FV(A1057,"52 week high",TRUE)</f>
        <v>29.64</v>
      </c>
      <c r="O1057" s="8" cm="1">
        <f t="array" aca="1" ref="O1057" ca="1">_FV(A1057,"Volume")</f>
        <v>25436</v>
      </c>
      <c r="P1057" s="7" cm="1">
        <f t="array" aca="1" ref="P1057" ca="1">_FV(A1057,"Volume average",TRUE)</f>
        <v>4752</v>
      </c>
      <c r="Q1057" t="s">
        <v>844</v>
      </c>
      <c r="S1057" t="s">
        <v>1988</v>
      </c>
      <c r="T1057" s="25" cm="1">
        <f t="array" aca="1" ref="T1057" ca="1">_FV(A1057,"Expense ratio",TRUE)</f>
        <v>7.9000000000000008E-3</v>
      </c>
      <c r="U1057" s="24" cm="1">
        <f t="array" aca="1" ref="U1057" ca="1">_FV(A1057,"Market cap",TRUE)</f>
        <v>26840613.140000001</v>
      </c>
      <c r="V1057" s="4">
        <v>26840612</v>
      </c>
      <c r="W1057" s="4">
        <v>26840612</v>
      </c>
      <c r="Y1057" t="s">
        <v>2659</v>
      </c>
      <c r="Z1057" s="5">
        <v>26.507999999999999</v>
      </c>
      <c r="AA1057" s="5">
        <v>16.666827999999999</v>
      </c>
      <c r="AB1057" s="5">
        <v>3.1199999999999999E-2</v>
      </c>
      <c r="AC1057" s="4">
        <v>4203</v>
      </c>
      <c r="AE1057" s="5">
        <v>10.52718156332355</v>
      </c>
      <c r="AF1057" s="5">
        <v>4.1067344285443896</v>
      </c>
      <c r="AI1057" s="4">
        <v>4203</v>
      </c>
      <c r="AJ1057" s="5">
        <v>111542.57640000001</v>
      </c>
      <c r="AL1057" s="5">
        <v>29.64</v>
      </c>
      <c r="AM1057" s="5">
        <v>21.56</v>
      </c>
      <c r="AN1057" t="s">
        <v>47</v>
      </c>
      <c r="AO1057" t="str" cm="1">
        <f t="array" aca="1" ref="AO1057" ca="1">_FV(A1057,"Currency")</f>
        <v>USD</v>
      </c>
      <c r="AP1057" t="str" cm="1">
        <f t="array" aca="1" ref="AP1057" ca="1">_FV(A1057,"Exchange")</f>
        <v>NYSE Arca</v>
      </c>
      <c r="AQ1057" s="6" t="str" cm="1">
        <f t="array" aca="1" ref="AQ1057" ca="1">_FV(A1057,"Exchange abbreviation",TRUE)</f>
        <v>ARCX</v>
      </c>
      <c r="AR1057" t="str" cm="1">
        <f t="array" aca="1" ref="AR1057" ca="1">_FV(A1057,"Instrument type",TRUE)</f>
        <v>ETF</v>
      </c>
    </row>
    <row r="1058" spans="1:44" ht="18.75" customHeight="1" x14ac:dyDescent="0.25">
      <c r="A1058" t="e" vm="1071">
        <v>#VALUE!</v>
      </c>
      <c r="B1058" t="s">
        <v>3040</v>
      </c>
      <c r="C1058" t="s">
        <v>3041</v>
      </c>
      <c r="D1058" s="31" cm="1">
        <f t="array" aca="1" ref="D1058" ca="1">_FV(A1058,"Last trade time",TRUE)</f>
        <v>45824.843750092186</v>
      </c>
      <c r="E1058" s="23" cm="1">
        <f t="array" aca="1" ref="E1058" ca="1">_FV(A1058,"Price")</f>
        <v>16.100000000000001</v>
      </c>
      <c r="F1058" s="27" cm="1">
        <f t="array" aca="1" ref="F1058" ca="1">_FV(A1058,"Change (%)",TRUE)</f>
        <v>6.2149999999999998E-4</v>
      </c>
      <c r="G1058" s="26" cm="1">
        <f t="array" aca="1" ref="G1058" ca="1">_FV(A1058,"Change")</f>
        <v>0.01</v>
      </c>
      <c r="H1058" s="23" cm="1">
        <f t="array" aca="1" ref="H1058" ca="1">_FV(A1058,"Open")</f>
        <v>16.100000000000001</v>
      </c>
      <c r="I1058" s="23" cm="1">
        <f t="array" aca="1" ref="I1058" ca="1">_FV(A1058,"Low")</f>
        <v>16.087499999999999</v>
      </c>
      <c r="J1058" s="23" cm="1">
        <f t="array" aca="1" ref="J1058" ca="1">_FV(A1058,"High")</f>
        <v>16.22</v>
      </c>
      <c r="K1058" s="23" cm="1">
        <f t="array" aca="1" ref="K1058" ca="1">_FV(A1058,"Previous close",TRUE)</f>
        <v>16.09</v>
      </c>
      <c r="L1058" s="26"/>
      <c r="M1058" s="23" cm="1">
        <f t="array" aca="1" ref="M1058" ca="1">_FV(A1058,"52 week low",TRUE)</f>
        <v>12.47</v>
      </c>
      <c r="N1058" s="23" cm="1">
        <f t="array" aca="1" ref="N1058" ca="1">_FV(A1058,"52 week high",TRUE)</f>
        <v>16.22</v>
      </c>
      <c r="O1058" s="8" cm="1">
        <f t="array" aca="1" ref="O1058" ca="1">_FV(A1058,"Volume")</f>
        <v>9769</v>
      </c>
      <c r="P1058" s="7" cm="1">
        <f t="array" aca="1" ref="P1058" ca="1">_FV(A1058,"Volume average",TRUE)</f>
        <v>8002</v>
      </c>
      <c r="Q1058" t="s">
        <v>119</v>
      </c>
      <c r="T1058" s="25" cm="1">
        <f t="array" aca="1" ref="T1058" ca="1">_FV(A1058,"Expense ratio",TRUE)</f>
        <v>7.8000000000000005E-3</v>
      </c>
      <c r="U1058" s="24" cm="1">
        <f t="array" aca="1" ref="U1058" ca="1">_FV(A1058,"Market cap",TRUE)</f>
        <v>53471747.700000003</v>
      </c>
      <c r="V1058" s="16"/>
      <c r="W1058" s="16"/>
      <c r="Z1058" s="18"/>
      <c r="AA1058" s="20"/>
      <c r="AB1058" s="20"/>
      <c r="AC1058" s="21">
        <v>8146</v>
      </c>
      <c r="AE1058" s="18"/>
      <c r="AF1058" s="20"/>
      <c r="AI1058" s="21"/>
      <c r="AJ1058" s="18"/>
      <c r="AL1058" s="18"/>
      <c r="AM1058" s="18"/>
      <c r="AN1058" t="s">
        <v>73</v>
      </c>
      <c r="AO1058" t="str" cm="1">
        <f t="array" aca="1" ref="AO1058" ca="1">_FV(A1058,"Currency")</f>
        <v>USD</v>
      </c>
      <c r="AP1058" t="str" cm="1">
        <f t="array" aca="1" ref="AP1058" ca="1">_FV(A1058,"Exchange")</f>
        <v>Nasdaq Stock Market</v>
      </c>
      <c r="AQ1058" s="6" t="str" cm="1">
        <f t="array" aca="1" ref="AQ1058" ca="1">_FV(A1058,"Exchange abbreviation",TRUE)</f>
        <v>XNAS</v>
      </c>
      <c r="AR1058" t="str" cm="1">
        <f t="array" aca="1" ref="AR1058" ca="1">_FV(A1058,"Instrument type",TRUE)</f>
        <v>ETF</v>
      </c>
    </row>
    <row r="1059" spans="1:44" ht="18.75" customHeight="1" x14ac:dyDescent="0.25">
      <c r="A1059" t="e" vm="1072">
        <v>#VALUE!</v>
      </c>
      <c r="B1059" t="s">
        <v>3042</v>
      </c>
      <c r="C1059" t="s">
        <v>3043</v>
      </c>
      <c r="D1059" s="31" cm="1">
        <f t="array" aca="1" ref="D1059" ca="1">_FV(A1059,"Last trade time",TRUE)</f>
        <v>45824.840277789066</v>
      </c>
      <c r="E1059" s="23" cm="1">
        <f t="array" aca="1" ref="E1059" ca="1">_FV(A1059,"Price")</f>
        <v>22.110299999999999</v>
      </c>
      <c r="F1059" s="27" cm="1">
        <f t="array" aca="1" ref="F1059" ca="1">_FV(A1059,"Change (%)",TRUE)</f>
        <v>1.0428999999999999E-2</v>
      </c>
      <c r="G1059" s="26" cm="1">
        <f t="array" aca="1" ref="G1059" ca="1">_FV(A1059,"Change")</f>
        <v>0.22819999999999999</v>
      </c>
      <c r="H1059" s="23" cm="1">
        <f t="array" aca="1" ref="H1059" ca="1">_FV(A1059,"Open")</f>
        <v>22.110299999999999</v>
      </c>
      <c r="I1059" s="23" cm="1">
        <f t="array" aca="1" ref="I1059" ca="1">_FV(A1059,"Low")</f>
        <v>22.110299999999999</v>
      </c>
      <c r="J1059" s="23" cm="1">
        <f t="array" aca="1" ref="J1059" ca="1">_FV(A1059,"High")</f>
        <v>22.110299999999999</v>
      </c>
      <c r="K1059" s="23" cm="1">
        <f t="array" aca="1" ref="K1059" ca="1">_FV(A1059,"Previous close",TRUE)</f>
        <v>21.882100000000001</v>
      </c>
      <c r="L1059" s="26"/>
      <c r="M1059" s="23" cm="1">
        <f t="array" aca="1" ref="M1059" ca="1">_FV(A1059,"52 week low",TRUE)</f>
        <v>18.323899999999998</v>
      </c>
      <c r="N1059" s="23" cm="1">
        <f t="array" aca="1" ref="N1059" ca="1">_FV(A1059,"52 week high",TRUE)</f>
        <v>22.3035</v>
      </c>
      <c r="O1059" s="8" cm="1">
        <f t="array" aca="1" ref="O1059" ca="1">_FV(A1059,"Volume")</f>
        <v>0</v>
      </c>
      <c r="P1059" s="7" cm="1">
        <f t="array" aca="1" ref="P1059" ca="1">_FV(A1059,"Volume average",TRUE)</f>
        <v>8</v>
      </c>
      <c r="Q1059" t="s">
        <v>844</v>
      </c>
      <c r="S1059" t="s">
        <v>380</v>
      </c>
      <c r="T1059" s="25" cm="1">
        <f t="array" aca="1" ref="T1059" ca="1">_FV(A1059,"Expense ratio",TRUE)</f>
        <v>7.8000000000000005E-3</v>
      </c>
      <c r="U1059" s="24" cm="1">
        <f t="array" aca="1" ref="U1059" ca="1">_FV(A1059,"Market cap",TRUE)</f>
        <v>111074803.31999999</v>
      </c>
      <c r="V1059" s="4">
        <v>111074800</v>
      </c>
      <c r="W1059" s="4">
        <v>111074800</v>
      </c>
      <c r="Y1059" t="s">
        <v>3044</v>
      </c>
      <c r="Z1059" s="5">
        <v>21.838979999999999</v>
      </c>
      <c r="AA1059" s="5">
        <v>11.684778</v>
      </c>
      <c r="AB1059" s="20"/>
      <c r="AC1059" s="4">
        <v>87</v>
      </c>
      <c r="AE1059" s="5">
        <v>10.660455853538251</v>
      </c>
      <c r="AF1059" s="20"/>
      <c r="AI1059" s="4">
        <v>87</v>
      </c>
      <c r="AJ1059" s="5">
        <v>1907.5619999999999</v>
      </c>
      <c r="AL1059" s="5">
        <v>22.1004</v>
      </c>
      <c r="AM1059" s="5">
        <v>18.324000000000002</v>
      </c>
      <c r="AN1059" t="s">
        <v>47</v>
      </c>
      <c r="AO1059" t="str" cm="1">
        <f t="array" aca="1" ref="AO1059" ca="1">_FV(A1059,"Currency")</f>
        <v>USD</v>
      </c>
      <c r="AP1059" t="str" cm="1">
        <f t="array" aca="1" ref="AP1059" ca="1">_FV(A1059,"Exchange")</f>
        <v>NYSE Arca</v>
      </c>
      <c r="AQ1059" s="6" t="str" cm="1">
        <f t="array" aca="1" ref="AQ1059" ca="1">_FV(A1059,"Exchange abbreviation",TRUE)</f>
        <v>ARCX</v>
      </c>
      <c r="AR1059" t="str" cm="1">
        <f t="array" aca="1" ref="AR1059" ca="1">_FV(A1059,"Instrument type",TRUE)</f>
        <v>ETF</v>
      </c>
    </row>
    <row r="1060" spans="1:44" ht="18.75" customHeight="1" x14ac:dyDescent="0.25">
      <c r="A1060" t="e" vm="1073">
        <v>#VALUE!</v>
      </c>
      <c r="B1060" t="s">
        <v>3045</v>
      </c>
      <c r="C1060" t="s">
        <v>3046</v>
      </c>
      <c r="D1060" s="31" cm="1">
        <f t="array" aca="1" ref="D1060" ca="1">_FV(A1060,"Last trade time",TRUE)</f>
        <v>45824.840341573436</v>
      </c>
      <c r="E1060" s="23" cm="1">
        <f t="array" aca="1" ref="E1060" ca="1">_FV(A1060,"Price")</f>
        <v>56.24</v>
      </c>
      <c r="F1060" s="27" cm="1">
        <f t="array" aca="1" ref="F1060" ca="1">_FV(A1060,"Change (%)",TRUE)</f>
        <v>1.443E-2</v>
      </c>
      <c r="G1060" s="26" cm="1">
        <f t="array" aca="1" ref="G1060" ca="1">_FV(A1060,"Change")</f>
        <v>0.8</v>
      </c>
      <c r="H1060" s="23" cm="1">
        <f t="array" aca="1" ref="H1060" ca="1">_FV(A1060,"Open")</f>
        <v>55.87</v>
      </c>
      <c r="I1060" s="23" cm="1">
        <f t="array" aca="1" ref="I1060" ca="1">_FV(A1060,"Low")</f>
        <v>55.87</v>
      </c>
      <c r="J1060" s="23" cm="1">
        <f t="array" aca="1" ref="J1060" ca="1">_FV(A1060,"High")</f>
        <v>56.314900000000002</v>
      </c>
      <c r="K1060" s="23" cm="1">
        <f t="array" aca="1" ref="K1060" ca="1">_FV(A1060,"Previous close",TRUE)</f>
        <v>55.44</v>
      </c>
      <c r="L1060" s="26"/>
      <c r="M1060" s="23" cm="1">
        <f t="array" aca="1" ref="M1060" ca="1">_FV(A1060,"52 week low",TRUE)</f>
        <v>44.183199999999999</v>
      </c>
      <c r="N1060" s="23" cm="1">
        <f t="array" aca="1" ref="N1060" ca="1">_FV(A1060,"52 week high",TRUE)</f>
        <v>57.9</v>
      </c>
      <c r="O1060" s="8" cm="1">
        <f t="array" aca="1" ref="O1060" ca="1">_FV(A1060,"Volume")</f>
        <v>85181</v>
      </c>
      <c r="P1060" s="7" cm="1">
        <f t="array" aca="1" ref="P1060" ca="1">_FV(A1060,"Volume average",TRUE)</f>
        <v>136215</v>
      </c>
      <c r="Q1060" t="s">
        <v>50</v>
      </c>
      <c r="S1060" t="s">
        <v>883</v>
      </c>
      <c r="T1060" s="25" cm="1">
        <f t="array" aca="1" ref="T1060" ca="1">_FV(A1060,"Expense ratio",TRUE)</f>
        <v>7.8000000000000005E-3</v>
      </c>
      <c r="U1060" s="24" cm="1">
        <f t="array" aca="1" ref="U1060" ca="1">_FV(A1060,"Market cap",TRUE)</f>
        <v>1983535477.05</v>
      </c>
      <c r="V1060" s="4">
        <v>1983535488</v>
      </c>
      <c r="W1060" s="4">
        <v>1983535488</v>
      </c>
      <c r="Y1060" t="s">
        <v>3047</v>
      </c>
      <c r="Z1060" s="5">
        <v>55.62</v>
      </c>
      <c r="AA1060" s="5">
        <v>24.806121999999998</v>
      </c>
      <c r="AB1060" s="5">
        <v>3.6000002E-3</v>
      </c>
      <c r="AC1060" s="4">
        <v>153838</v>
      </c>
      <c r="AE1060" s="5">
        <v>1.401019779094592</v>
      </c>
      <c r="AF1060" s="5">
        <v>10.687637987492661</v>
      </c>
      <c r="AI1060" s="4">
        <v>153838</v>
      </c>
      <c r="AJ1060" s="5">
        <v>8559546.3200000003</v>
      </c>
      <c r="AL1060" s="5">
        <v>57.9</v>
      </c>
      <c r="AM1060" s="5">
        <v>44.183</v>
      </c>
      <c r="AN1060" t="s">
        <v>90</v>
      </c>
      <c r="AO1060" t="str" cm="1">
        <f t="array" aca="1" ref="AO1060" ca="1">_FV(A1060,"Currency")</f>
        <v>USD</v>
      </c>
      <c r="AP1060" t="str" cm="1">
        <f t="array" aca="1" ref="AP1060" ca="1">_FV(A1060,"Exchange")</f>
        <v>CBOE BZX Exchange</v>
      </c>
      <c r="AQ1060" s="6" t="str" cm="1">
        <f t="array" aca="1" ref="AQ1060" ca="1">_FV(A1060,"Exchange abbreviation",TRUE)</f>
        <v>BATS</v>
      </c>
      <c r="AR1060" t="str" cm="1">
        <f t="array" aca="1" ref="AR1060" ca="1">_FV(A1060,"Instrument type",TRUE)</f>
        <v>ETF</v>
      </c>
    </row>
    <row r="1061" spans="1:44" ht="18.75" customHeight="1" x14ac:dyDescent="0.25">
      <c r="A1061" t="e" vm="1074">
        <v>#VALUE!</v>
      </c>
      <c r="B1061" t="s">
        <v>3048</v>
      </c>
      <c r="C1061" t="s">
        <v>3049</v>
      </c>
      <c r="D1061" s="31" cm="1">
        <f t="array" aca="1" ref="D1061" ca="1">_FV(A1061,"Last trade time",TRUE)</f>
        <v>45824.840301457814</v>
      </c>
      <c r="E1061" s="23" cm="1">
        <f t="array" aca="1" ref="E1061" ca="1">_FV(A1061,"Price")</f>
        <v>33.973999999999997</v>
      </c>
      <c r="F1061" s="27" cm="1">
        <f t="array" aca="1" ref="F1061" ca="1">_FV(A1061,"Change (%)",TRUE)</f>
        <v>1.2194E-2</v>
      </c>
      <c r="G1061" s="26" cm="1">
        <f t="array" aca="1" ref="G1061" ca="1">_FV(A1061,"Change")</f>
        <v>0.4093</v>
      </c>
      <c r="H1061" s="23" cm="1">
        <f t="array" aca="1" ref="H1061" ca="1">_FV(A1061,"Open")</f>
        <v>33.799999999999997</v>
      </c>
      <c r="I1061" s="23" cm="1">
        <f t="array" aca="1" ref="I1061" ca="1">_FV(A1061,"Low")</f>
        <v>33.799999999999997</v>
      </c>
      <c r="J1061" s="23" cm="1">
        <f t="array" aca="1" ref="J1061" ca="1">_FV(A1061,"High")</f>
        <v>34.11</v>
      </c>
      <c r="K1061" s="23" cm="1">
        <f t="array" aca="1" ref="K1061" ca="1">_FV(A1061,"Previous close",TRUE)</f>
        <v>33.564700000000002</v>
      </c>
      <c r="L1061" s="26"/>
      <c r="M1061" s="23" cm="1">
        <f t="array" aca="1" ref="M1061" ca="1">_FV(A1061,"52 week low",TRUE)</f>
        <v>30.31</v>
      </c>
      <c r="N1061" s="23" cm="1">
        <f t="array" aca="1" ref="N1061" ca="1">_FV(A1061,"52 week high",TRUE)</f>
        <v>34.11</v>
      </c>
      <c r="O1061" s="8" cm="1">
        <f t="array" aca="1" ref="O1061" ca="1">_FV(A1061,"Volume")</f>
        <v>34112</v>
      </c>
      <c r="P1061" s="7" cm="1">
        <f t="array" aca="1" ref="P1061" ca="1">_FV(A1061,"Volume average",TRUE)</f>
        <v>10561</v>
      </c>
      <c r="Q1061" t="s">
        <v>317</v>
      </c>
      <c r="S1061" t="s">
        <v>3050</v>
      </c>
      <c r="T1061" s="25" cm="1">
        <f t="array" aca="1" ref="T1061" ca="1">_FV(A1061,"Expense ratio",TRUE)</f>
        <v>7.8000000000000005E-3</v>
      </c>
      <c r="U1061" s="24" cm="1">
        <f t="array" aca="1" ref="U1061" ca="1">_FV(A1061,"Market cap",TRUE)</f>
        <v>121653646.84</v>
      </c>
      <c r="V1061" s="4">
        <v>121653648</v>
      </c>
      <c r="W1061" s="4">
        <v>121653648</v>
      </c>
      <c r="Y1061" t="s">
        <v>3051</v>
      </c>
      <c r="Z1061" s="5">
        <v>33.499699999999997</v>
      </c>
      <c r="AA1061" s="5">
        <v>17.926731</v>
      </c>
      <c r="AB1061" s="5">
        <v>2.2200000000000001E-2</v>
      </c>
      <c r="AC1061" s="4">
        <v>25530</v>
      </c>
      <c r="AE1061" s="5">
        <v>6.401774369612534</v>
      </c>
      <c r="AF1061" s="5">
        <v>9.0776628745901533</v>
      </c>
      <c r="AI1061" s="4">
        <v>25530</v>
      </c>
      <c r="AJ1061" s="5">
        <v>855579.23100000003</v>
      </c>
      <c r="AL1061" s="5">
        <v>33.81</v>
      </c>
      <c r="AM1061" s="5">
        <v>30.31</v>
      </c>
      <c r="AN1061" t="s">
        <v>47</v>
      </c>
      <c r="AO1061" t="str" cm="1">
        <f t="array" aca="1" ref="AO1061" ca="1">_FV(A1061,"Currency")</f>
        <v>USD</v>
      </c>
      <c r="AP1061" t="str" cm="1">
        <f t="array" aca="1" ref="AP1061" ca="1">_FV(A1061,"Exchange")</f>
        <v>CBOE BZX Exchange</v>
      </c>
      <c r="AQ1061" s="6" t="str" cm="1">
        <f t="array" aca="1" ref="AQ1061" ca="1">_FV(A1061,"Exchange abbreviation",TRUE)</f>
        <v>BATS</v>
      </c>
      <c r="AR1061" t="str" cm="1">
        <f t="array" aca="1" ref="AR1061" ca="1">_FV(A1061,"Instrument type",TRUE)</f>
        <v>ETF</v>
      </c>
    </row>
    <row r="1062" spans="1:44" ht="18.75" customHeight="1" x14ac:dyDescent="0.25">
      <c r="A1062" t="e" vm="1075">
        <v>#VALUE!</v>
      </c>
      <c r="B1062" t="s">
        <v>3052</v>
      </c>
      <c r="C1062" t="s">
        <v>3053</v>
      </c>
      <c r="D1062" s="31" cm="1">
        <f t="array" aca="1" ref="D1062" ca="1">_FV(A1062,"Last trade time",TRUE)</f>
        <v>45824.840292835157</v>
      </c>
      <c r="E1062" s="23" cm="1">
        <f t="array" aca="1" ref="E1062" ca="1">_FV(A1062,"Price")</f>
        <v>28.21</v>
      </c>
      <c r="F1062" s="27" cm="1">
        <f t="array" aca="1" ref="F1062" ca="1">_FV(A1062,"Change (%)",TRUE)</f>
        <v>-3.5439999999999999E-4</v>
      </c>
      <c r="G1062" s="26" cm="1">
        <f t="array" aca="1" ref="G1062" ca="1">_FV(A1062,"Change")</f>
        <v>-0.01</v>
      </c>
      <c r="H1062" s="23" cm="1">
        <f t="array" aca="1" ref="H1062" ca="1">_FV(A1062,"Open")</f>
        <v>28.24</v>
      </c>
      <c r="I1062" s="23" cm="1">
        <f t="array" aca="1" ref="I1062" ca="1">_FV(A1062,"Low")</f>
        <v>28.14</v>
      </c>
      <c r="J1062" s="23" cm="1">
        <f t="array" aca="1" ref="J1062" ca="1">_FV(A1062,"High")</f>
        <v>28.33</v>
      </c>
      <c r="K1062" s="23" cm="1">
        <f t="array" aca="1" ref="K1062" ca="1">_FV(A1062,"Previous close",TRUE)</f>
        <v>28.22</v>
      </c>
      <c r="L1062" s="26"/>
      <c r="M1062" s="23" cm="1">
        <f t="array" aca="1" ref="M1062" ca="1">_FV(A1062,"52 week low",TRUE)</f>
        <v>26.425000000000001</v>
      </c>
      <c r="N1062" s="23" cm="1">
        <f t="array" aca="1" ref="N1062" ca="1">_FV(A1062,"52 week high",TRUE)</f>
        <v>29.24</v>
      </c>
      <c r="O1062" s="8" cm="1">
        <f t="array" aca="1" ref="O1062" ca="1">_FV(A1062,"Volume")</f>
        <v>84200</v>
      </c>
      <c r="P1062" s="7" cm="1">
        <f t="array" aca="1" ref="P1062" ca="1">_FV(A1062,"Volume average",TRUE)</f>
        <v>158533</v>
      </c>
      <c r="Q1062" t="s">
        <v>416</v>
      </c>
      <c r="S1062" t="s">
        <v>2624</v>
      </c>
      <c r="T1062" s="25" cm="1">
        <f t="array" aca="1" ref="T1062" ca="1">_FV(A1062,"Expense ratio",TRUE)</f>
        <v>7.8000000000000005E-3</v>
      </c>
      <c r="U1062" s="24" cm="1">
        <f t="array" aca="1" ref="U1062" ca="1">_FV(A1062,"Market cap",TRUE)</f>
        <v>1218293128.45</v>
      </c>
      <c r="V1062" s="4">
        <v>1218293120</v>
      </c>
      <c r="W1062" s="4">
        <v>1218293120</v>
      </c>
      <c r="Y1062" t="s">
        <v>2933</v>
      </c>
      <c r="Z1062" s="5">
        <v>28.058700000000002</v>
      </c>
      <c r="AA1062" s="5">
        <v>27.195879000000001</v>
      </c>
      <c r="AB1062" s="5">
        <v>3.3700000000000001E-2</v>
      </c>
      <c r="AC1062" s="4">
        <v>158444</v>
      </c>
      <c r="AE1062" s="5">
        <v>3.1196152831775459</v>
      </c>
      <c r="AF1062" s="5">
        <v>8.4438221183258158</v>
      </c>
      <c r="AI1062" s="4">
        <v>158444</v>
      </c>
      <c r="AJ1062" s="5">
        <v>4452276.4000000004</v>
      </c>
      <c r="AL1062" s="5">
        <v>29.24</v>
      </c>
      <c r="AM1062" s="5">
        <v>26.425000000000001</v>
      </c>
      <c r="AN1062" t="s">
        <v>90</v>
      </c>
      <c r="AO1062" t="str" cm="1">
        <f t="array" aca="1" ref="AO1062" ca="1">_FV(A1062,"Currency")</f>
        <v>USD</v>
      </c>
      <c r="AP1062" t="str" cm="1">
        <f t="array" aca="1" ref="AP1062" ca="1">_FV(A1062,"Exchange")</f>
        <v>CBOE BZX Exchange</v>
      </c>
      <c r="AQ1062" s="6" t="str" cm="1">
        <f t="array" aca="1" ref="AQ1062" ca="1">_FV(A1062,"Exchange abbreviation",TRUE)</f>
        <v>BATS</v>
      </c>
      <c r="AR1062" t="str" cm="1">
        <f t="array" aca="1" ref="AR1062" ca="1">_FV(A1062,"Instrument type",TRUE)</f>
        <v>ETF</v>
      </c>
    </row>
    <row r="1063" spans="1:44" ht="18.75" customHeight="1" x14ac:dyDescent="0.25">
      <c r="A1063" t="e" vm="1076">
        <v>#VALUE!</v>
      </c>
      <c r="B1063" t="s">
        <v>3054</v>
      </c>
      <c r="C1063" t="s">
        <v>3055</v>
      </c>
      <c r="D1063" s="31" cm="1">
        <f t="array" aca="1" ref="D1063" ca="1">_FV(A1063,"Last trade time",TRUE)</f>
        <v>45824.840277812502</v>
      </c>
      <c r="E1063" s="23" cm="1">
        <f t="array" aca="1" ref="E1063" ca="1">_FV(A1063,"Price")</f>
        <v>48.109299999999998</v>
      </c>
      <c r="F1063" s="27" cm="1">
        <f t="array" aca="1" ref="F1063" ca="1">_FV(A1063,"Change (%)",TRUE)</f>
        <v>8.4450000000000011E-3</v>
      </c>
      <c r="G1063" s="26" cm="1">
        <f t="array" aca="1" ref="G1063" ca="1">_FV(A1063,"Change")</f>
        <v>0.40289999999999998</v>
      </c>
      <c r="H1063" s="23" cm="1">
        <f t="array" aca="1" ref="H1063" ca="1">_FV(A1063,"Open")</f>
        <v>48.109299999999998</v>
      </c>
      <c r="I1063" s="23" cm="1">
        <f t="array" aca="1" ref="I1063" ca="1">_FV(A1063,"Low")</f>
        <v>48.109299999999998</v>
      </c>
      <c r="J1063" s="23" cm="1">
        <f t="array" aca="1" ref="J1063" ca="1">_FV(A1063,"High")</f>
        <v>48.109299999999998</v>
      </c>
      <c r="K1063" s="23" cm="1">
        <f t="array" aca="1" ref="K1063" ca="1">_FV(A1063,"Previous close",TRUE)</f>
        <v>47.706400000000002</v>
      </c>
      <c r="L1063" s="26"/>
      <c r="M1063" s="23" cm="1">
        <f t="array" aca="1" ref="M1063" ca="1">_FV(A1063,"52 week low",TRUE)</f>
        <v>38.200200000000002</v>
      </c>
      <c r="N1063" s="23" cm="1">
        <f t="array" aca="1" ref="N1063" ca="1">_FV(A1063,"52 week high",TRUE)</f>
        <v>48.77</v>
      </c>
      <c r="O1063" s="8" cm="1">
        <f t="array" aca="1" ref="O1063" ca="1">_FV(A1063,"Volume")</f>
        <v>236</v>
      </c>
      <c r="P1063" s="7" cm="1">
        <f t="array" aca="1" ref="P1063" ca="1">_FV(A1063,"Volume average",TRUE)</f>
        <v>14031</v>
      </c>
      <c r="Q1063" t="s">
        <v>1096</v>
      </c>
      <c r="S1063" t="s">
        <v>3056</v>
      </c>
      <c r="T1063" s="25" cm="1">
        <f t="array" aca="1" ref="T1063" ca="1">_FV(A1063,"Expense ratio",TRUE)</f>
        <v>7.8000000000000005E-3</v>
      </c>
      <c r="U1063" s="24" cm="1">
        <f t="array" aca="1" ref="U1063" ca="1">_FV(A1063,"Market cap",TRUE)</f>
        <v>37893939.829999998</v>
      </c>
      <c r="V1063" s="4">
        <v>37893940</v>
      </c>
      <c r="W1063" s="4">
        <v>37893940</v>
      </c>
      <c r="Y1063" t="s">
        <v>3057</v>
      </c>
      <c r="Z1063" s="5">
        <v>47.844900000000003</v>
      </c>
      <c r="AA1063" s="5">
        <v>19.346177999999998</v>
      </c>
      <c r="AB1063" s="5">
        <v>1.43E-2</v>
      </c>
      <c r="AC1063" s="4">
        <v>8209</v>
      </c>
      <c r="AE1063" s="5">
        <v>10.91831814677438</v>
      </c>
      <c r="AF1063" s="5">
        <v>9.1428586832587477</v>
      </c>
      <c r="AI1063" s="4">
        <v>8209</v>
      </c>
      <c r="AJ1063" s="5">
        <v>393357.22019999998</v>
      </c>
      <c r="AL1063" s="5">
        <v>48.77</v>
      </c>
      <c r="AM1063" s="5">
        <v>38.200000000000003</v>
      </c>
      <c r="AN1063" t="s">
        <v>47</v>
      </c>
      <c r="AO1063" t="str" cm="1">
        <f t="array" aca="1" ref="AO1063" ca="1">_FV(A1063,"Currency")</f>
        <v>USD</v>
      </c>
      <c r="AP1063" t="str" cm="1">
        <f t="array" aca="1" ref="AP1063" ca="1">_FV(A1063,"Exchange")</f>
        <v>NYSE Arca</v>
      </c>
      <c r="AQ1063" s="6" t="str" cm="1">
        <f t="array" aca="1" ref="AQ1063" ca="1">_FV(A1063,"Exchange abbreviation",TRUE)</f>
        <v>ARCX</v>
      </c>
      <c r="AR1063" t="str" cm="1">
        <f t="array" aca="1" ref="AR1063" ca="1">_FV(A1063,"Instrument type",TRUE)</f>
        <v>ETF</v>
      </c>
    </row>
    <row r="1064" spans="1:44" ht="18.75" customHeight="1" x14ac:dyDescent="0.25">
      <c r="A1064" t="e" vm="1077">
        <v>#VALUE!</v>
      </c>
      <c r="B1064" t="s">
        <v>3058</v>
      </c>
      <c r="C1064" t="s">
        <v>3059</v>
      </c>
      <c r="D1064" s="31" cm="1">
        <f t="array" aca="1" ref="D1064" ca="1">_FV(A1064,"Last trade time",TRUE)</f>
        <v>45824.849940346874</v>
      </c>
      <c r="E1064" s="23" cm="1">
        <f t="array" aca="1" ref="E1064" ca="1">_FV(A1064,"Price")</f>
        <v>19.614999999999998</v>
      </c>
      <c r="F1064" s="27" cm="1">
        <f t="array" aca="1" ref="F1064" ca="1">_FV(A1064,"Change (%)",TRUE)</f>
        <v>3.3250000000000003E-3</v>
      </c>
      <c r="G1064" s="26" cm="1">
        <f t="array" aca="1" ref="G1064" ca="1">_FV(A1064,"Change")</f>
        <v>6.5000000000000002E-2</v>
      </c>
      <c r="H1064" s="23" cm="1">
        <f t="array" aca="1" ref="H1064" ca="1">_FV(A1064,"Open")</f>
        <v>19.72</v>
      </c>
      <c r="I1064" s="23" cm="1">
        <f t="array" aca="1" ref="I1064" ca="1">_FV(A1064,"Low")</f>
        <v>19.52</v>
      </c>
      <c r="J1064" s="23" cm="1">
        <f t="array" aca="1" ref="J1064" ca="1">_FV(A1064,"High")</f>
        <v>19.809999999999999</v>
      </c>
      <c r="K1064" s="23" cm="1">
        <f t="array" aca="1" ref="K1064" ca="1">_FV(A1064,"Previous close",TRUE)</f>
        <v>19.55</v>
      </c>
      <c r="L1064" s="26"/>
      <c r="M1064" s="23" cm="1">
        <f t="array" aca="1" ref="M1064" ca="1">_FV(A1064,"52 week low",TRUE)</f>
        <v>14.45</v>
      </c>
      <c r="N1064" s="23" cm="1">
        <f t="array" aca="1" ref="N1064" ca="1">_FV(A1064,"52 week high",TRUE)</f>
        <v>20.239999999999998</v>
      </c>
      <c r="O1064" s="8" cm="1">
        <f t="array" aca="1" ref="O1064" ca="1">_FV(A1064,"Volume")</f>
        <v>13073</v>
      </c>
      <c r="P1064" s="7" cm="1">
        <f t="array" aca="1" ref="P1064" ca="1">_FV(A1064,"Volume average",TRUE)</f>
        <v>24897</v>
      </c>
      <c r="Q1064" t="s">
        <v>2613</v>
      </c>
      <c r="S1064" t="s">
        <v>376</v>
      </c>
      <c r="T1064" s="25" cm="1">
        <f t="array" aca="1" ref="T1064" ca="1">_FV(A1064,"Expense ratio",TRUE)</f>
        <v>7.8000000000000005E-3</v>
      </c>
      <c r="U1064" s="24" cm="1">
        <f t="array" aca="1" ref="U1064" ca="1">_FV(A1064,"Market cap",TRUE)</f>
        <v>47603236.5</v>
      </c>
      <c r="V1064" s="4">
        <v>47603236</v>
      </c>
      <c r="W1064" s="4">
        <v>47603236</v>
      </c>
      <c r="X1064" t="s">
        <v>3060</v>
      </c>
      <c r="Y1064" t="s">
        <v>3061</v>
      </c>
      <c r="Z1064" s="5">
        <v>19.46</v>
      </c>
      <c r="AA1064" s="5">
        <v>9.8292629999999992</v>
      </c>
      <c r="AB1064" s="4">
        <v>0</v>
      </c>
      <c r="AC1064" s="4">
        <v>21233</v>
      </c>
      <c r="AE1064" s="5">
        <v>26.607252331964371</v>
      </c>
      <c r="AF1064" s="5">
        <v>26.768641947678962</v>
      </c>
      <c r="AI1064" s="4">
        <v>21233</v>
      </c>
      <c r="AJ1064" s="5">
        <v>420861.41629999998</v>
      </c>
      <c r="AL1064" s="5">
        <v>20.239999999999998</v>
      </c>
      <c r="AM1064" s="5">
        <v>14.45</v>
      </c>
      <c r="AN1064" t="s">
        <v>47</v>
      </c>
      <c r="AO1064" t="str" cm="1">
        <f t="array" aca="1" ref="AO1064" ca="1">_FV(A1064,"Currency")</f>
        <v>USD</v>
      </c>
      <c r="AP1064" t="str" cm="1">
        <f t="array" aca="1" ref="AP1064" ca="1">_FV(A1064,"Exchange")</f>
        <v>NYSE Arca</v>
      </c>
      <c r="AQ1064" s="6" t="str" cm="1">
        <f t="array" aca="1" ref="AQ1064" ca="1">_FV(A1064,"Exchange abbreviation",TRUE)</f>
        <v>ARCX</v>
      </c>
      <c r="AR1064" t="str" cm="1">
        <f t="array" aca="1" ref="AR1064" ca="1">_FV(A1064,"Instrument type",TRUE)</f>
        <v>ETF</v>
      </c>
    </row>
    <row r="1065" spans="1:44" ht="18.75" customHeight="1" x14ac:dyDescent="0.25">
      <c r="A1065" t="e" vm="1078">
        <v>#VALUE!</v>
      </c>
      <c r="B1065" t="s">
        <v>3062</v>
      </c>
      <c r="C1065" t="s">
        <v>3063</v>
      </c>
      <c r="D1065" s="31" cm="1">
        <f t="array" aca="1" ref="D1065" ca="1">_FV(A1065,"Last trade time",TRUE)</f>
        <v>45824.840277812502</v>
      </c>
      <c r="E1065" s="23" cm="1">
        <f t="array" aca="1" ref="E1065" ca="1">_FV(A1065,"Price")</f>
        <v>26.55</v>
      </c>
      <c r="F1065" s="27" cm="1">
        <f t="array" aca="1" ref="F1065" ca="1">_FV(A1065,"Change (%)",TRUE)</f>
        <v>9.8899999999999995E-3</v>
      </c>
      <c r="G1065" s="26" cm="1">
        <f t="array" aca="1" ref="G1065" ca="1">_FV(A1065,"Change")</f>
        <v>0.26</v>
      </c>
      <c r="H1065" s="23" cm="1">
        <f t="array" aca="1" ref="H1065" ca="1">_FV(A1065,"Open")</f>
        <v>26.57</v>
      </c>
      <c r="I1065" s="23" cm="1">
        <f t="array" aca="1" ref="I1065" ca="1">_FV(A1065,"Low")</f>
        <v>26.52</v>
      </c>
      <c r="J1065" s="23" cm="1">
        <f t="array" aca="1" ref="J1065" ca="1">_FV(A1065,"High")</f>
        <v>26.697500000000002</v>
      </c>
      <c r="K1065" s="23" cm="1">
        <f t="array" aca="1" ref="K1065" ca="1">_FV(A1065,"Previous close",TRUE)</f>
        <v>26.29</v>
      </c>
      <c r="L1065" s="26"/>
      <c r="M1065" s="23" cm="1">
        <f t="array" aca="1" ref="M1065" ca="1">_FV(A1065,"52 week low",TRUE)</f>
        <v>23.0701</v>
      </c>
      <c r="N1065" s="23" cm="1">
        <f t="array" aca="1" ref="N1065" ca="1">_FV(A1065,"52 week high",TRUE)</f>
        <v>31.17</v>
      </c>
      <c r="O1065" s="8" cm="1">
        <f t="array" aca="1" ref="O1065" ca="1">_FV(A1065,"Volume")</f>
        <v>14222</v>
      </c>
      <c r="P1065" s="7" cm="1">
        <f t="array" aca="1" ref="P1065" ca="1">_FV(A1065,"Volume average",TRUE)</f>
        <v>31687</v>
      </c>
      <c r="Q1065" t="s">
        <v>119</v>
      </c>
      <c r="T1065" s="25" cm="1">
        <f t="array" aca="1" ref="T1065" ca="1">_FV(A1065,"Expense ratio",TRUE)</f>
        <v>7.8000000000000005E-3</v>
      </c>
      <c r="U1065" s="24" cm="1">
        <f t="array" aca="1" ref="U1065" ca="1">_FV(A1065,"Market cap",TRUE)</f>
        <v>230876059.97</v>
      </c>
      <c r="V1065" s="16"/>
      <c r="W1065" s="16"/>
      <c r="Z1065" s="18"/>
      <c r="AA1065" s="20"/>
      <c r="AB1065" s="20"/>
      <c r="AC1065" s="21">
        <v>36207</v>
      </c>
      <c r="AE1065" s="18"/>
      <c r="AF1065" s="20"/>
      <c r="AI1065" s="21"/>
      <c r="AJ1065" s="18"/>
      <c r="AL1065" s="18"/>
      <c r="AM1065" s="18"/>
      <c r="AN1065" t="s">
        <v>73</v>
      </c>
      <c r="AO1065" t="str" cm="1">
        <f t="array" aca="1" ref="AO1065" ca="1">_FV(A1065,"Currency")</f>
        <v>USD</v>
      </c>
      <c r="AP1065" t="str" cm="1">
        <f t="array" aca="1" ref="AP1065" ca="1">_FV(A1065,"Exchange")</f>
        <v>NYSE Arca</v>
      </c>
      <c r="AQ1065" s="6" t="str" cm="1">
        <f t="array" aca="1" ref="AQ1065" ca="1">_FV(A1065,"Exchange abbreviation",TRUE)</f>
        <v>ARCX</v>
      </c>
      <c r="AR1065" t="str" cm="1">
        <f t="array" aca="1" ref="AR1065" ca="1">_FV(A1065,"Instrument type",TRUE)</f>
        <v>ETF</v>
      </c>
    </row>
    <row r="1066" spans="1:44" ht="18.75" customHeight="1" x14ac:dyDescent="0.25">
      <c r="A1066" t="e" vm="1079">
        <v>#VALUE!</v>
      </c>
      <c r="B1066" t="s">
        <v>3064</v>
      </c>
      <c r="C1066" t="s">
        <v>3065</v>
      </c>
      <c r="D1066" s="31" cm="1">
        <f t="array" aca="1" ref="D1066" ca="1">_FV(A1066,"Last trade time",TRUE)</f>
        <v>45824.840277789066</v>
      </c>
      <c r="E1066" s="23" cm="1">
        <f t="array" aca="1" ref="E1066" ca="1">_FV(A1066,"Price")</f>
        <v>17.434999999999999</v>
      </c>
      <c r="F1066" s="27" cm="1">
        <f t="array" aca="1" ref="F1066" ca="1">_FV(A1066,"Change (%)",TRUE)</f>
        <v>1.0508E-2</v>
      </c>
      <c r="G1066" s="26" cm="1">
        <f t="array" aca="1" ref="G1066" ca="1">_FV(A1066,"Change")</f>
        <v>0.18129999999999999</v>
      </c>
      <c r="H1066" s="23" cm="1">
        <f t="array" aca="1" ref="H1066" ca="1">_FV(A1066,"Open")</f>
        <v>17.469000000000001</v>
      </c>
      <c r="I1066" s="23" cm="1">
        <f t="array" aca="1" ref="I1066" ca="1">_FV(A1066,"Low")</f>
        <v>17.434999999999999</v>
      </c>
      <c r="J1066" s="23" cm="1">
        <f t="array" aca="1" ref="J1066" ca="1">_FV(A1066,"High")</f>
        <v>17.489999999999998</v>
      </c>
      <c r="K1066" s="23" cm="1">
        <f t="array" aca="1" ref="K1066" ca="1">_FV(A1066,"Previous close",TRUE)</f>
        <v>17.253699999999998</v>
      </c>
      <c r="L1066" s="26"/>
      <c r="M1066" s="23" cm="1">
        <f t="array" aca="1" ref="M1066" ca="1">_FV(A1066,"52 week low",TRUE)</f>
        <v>13.4269</v>
      </c>
      <c r="N1066" s="23" cm="1">
        <f t="array" aca="1" ref="N1066" ca="1">_FV(A1066,"52 week high",TRUE)</f>
        <v>18.5</v>
      </c>
      <c r="O1066" s="8" cm="1">
        <f t="array" aca="1" ref="O1066" ca="1">_FV(A1066,"Volume")</f>
        <v>2915</v>
      </c>
      <c r="P1066" s="7" cm="1">
        <f t="array" aca="1" ref="P1066" ca="1">_FV(A1066,"Volume average",TRUE)</f>
        <v>4706</v>
      </c>
      <c r="Q1066" t="s">
        <v>3037</v>
      </c>
      <c r="S1066" t="s">
        <v>3066</v>
      </c>
      <c r="T1066" s="25" cm="1">
        <f t="array" aca="1" ref="T1066" ca="1">_FV(A1066,"Expense ratio",TRUE)</f>
        <v>7.8000000000000005E-3</v>
      </c>
      <c r="U1066" s="24" cm="1">
        <f t="array" aca="1" ref="U1066" ca="1">_FV(A1066,"Market cap",TRUE)</f>
        <v>10092468.800000001</v>
      </c>
      <c r="V1066" s="4">
        <v>10092468</v>
      </c>
      <c r="W1066" s="4">
        <v>10092468</v>
      </c>
      <c r="X1066" t="s">
        <v>3067</v>
      </c>
      <c r="Y1066" t="s">
        <v>3068</v>
      </c>
      <c r="Z1066" s="5">
        <v>16.7744</v>
      </c>
      <c r="AA1066" s="5">
        <v>11.959208500000001</v>
      </c>
      <c r="AB1066" s="5">
        <v>4.6100000000000002E-2</v>
      </c>
      <c r="AC1066" s="4">
        <v>6260</v>
      </c>
      <c r="AE1066" s="5">
        <v>12.79124297149656</v>
      </c>
      <c r="AF1066" s="5">
        <v>21.07857332697203</v>
      </c>
      <c r="AH1066" s="16"/>
      <c r="AI1066" s="4">
        <v>6260</v>
      </c>
      <c r="AJ1066" s="5">
        <v>106044.4</v>
      </c>
      <c r="AL1066" s="5">
        <v>17.600000000000001</v>
      </c>
      <c r="AM1066" s="5">
        <v>13.427</v>
      </c>
      <c r="AN1066" t="s">
        <v>47</v>
      </c>
      <c r="AO1066" t="str" cm="1">
        <f t="array" aca="1" ref="AO1066" ca="1">_FV(A1066,"Currency")</f>
        <v>USD</v>
      </c>
      <c r="AP1066" t="str" cm="1">
        <f t="array" aca="1" ref="AP1066" ca="1">_FV(A1066,"Exchange")</f>
        <v>NYSE Arca</v>
      </c>
      <c r="AQ1066" s="6" t="str" cm="1">
        <f t="array" aca="1" ref="AQ1066" ca="1">_FV(A1066,"Exchange abbreviation",TRUE)</f>
        <v>ARCX</v>
      </c>
      <c r="AR1066" t="str" cm="1">
        <f t="array" aca="1" ref="AR1066" ca="1">_FV(A1066,"Instrument type",TRUE)</f>
        <v>ETF</v>
      </c>
    </row>
    <row r="1067" spans="1:44" ht="18.75" customHeight="1" x14ac:dyDescent="0.25">
      <c r="A1067" t="e" vm="1080">
        <v>#VALUE!</v>
      </c>
      <c r="B1067" t="s">
        <v>3069</v>
      </c>
      <c r="C1067" t="s">
        <v>3070</v>
      </c>
      <c r="D1067" s="31" cm="1">
        <f t="array" aca="1" ref="D1067" ca="1">_FV(A1067,"Last trade time",TRUE)</f>
        <v>45824.840277812502</v>
      </c>
      <c r="E1067" s="23" cm="1">
        <f t="array" aca="1" ref="E1067" ca="1">_FV(A1067,"Price")</f>
        <v>27.81</v>
      </c>
      <c r="F1067" s="27" cm="1">
        <f t="array" aca="1" ref="F1067" ca="1">_FV(A1067,"Change (%)",TRUE)</f>
        <v>1.0971E-2</v>
      </c>
      <c r="G1067" s="26" cm="1">
        <f t="array" aca="1" ref="G1067" ca="1">_FV(A1067,"Change")</f>
        <v>0.30180000000000001</v>
      </c>
      <c r="H1067" s="23" cm="1">
        <f t="array" aca="1" ref="H1067" ca="1">_FV(A1067,"Open")</f>
        <v>27.73</v>
      </c>
      <c r="I1067" s="23" cm="1">
        <f t="array" aca="1" ref="I1067" ca="1">_FV(A1067,"Low")</f>
        <v>27.73</v>
      </c>
      <c r="J1067" s="23" cm="1">
        <f t="array" aca="1" ref="J1067" ca="1">_FV(A1067,"High")</f>
        <v>28.099900000000002</v>
      </c>
      <c r="K1067" s="23" cm="1">
        <f t="array" aca="1" ref="K1067" ca="1">_FV(A1067,"Previous close",TRUE)</f>
        <v>27.508199999999999</v>
      </c>
      <c r="L1067" s="26"/>
      <c r="M1067" s="23" cm="1">
        <f t="array" aca="1" ref="M1067" ca="1">_FV(A1067,"52 week low",TRUE)</f>
        <v>20.45</v>
      </c>
      <c r="N1067" s="23" cm="1">
        <f t="array" aca="1" ref="N1067" ca="1">_FV(A1067,"52 week high",TRUE)</f>
        <v>28.35</v>
      </c>
      <c r="O1067" s="8" cm="1">
        <f t="array" aca="1" ref="O1067" ca="1">_FV(A1067,"Volume")</f>
        <v>544</v>
      </c>
      <c r="P1067" s="7" cm="1">
        <f t="array" aca="1" ref="P1067" ca="1">_FV(A1067,"Volume average",TRUE)</f>
        <v>712</v>
      </c>
      <c r="Q1067" t="s">
        <v>1293</v>
      </c>
      <c r="S1067" t="s">
        <v>2148</v>
      </c>
      <c r="T1067" s="25" cm="1">
        <f t="array" aca="1" ref="T1067" ca="1">_FV(A1067,"Expense ratio",TRUE)</f>
        <v>7.7000000000000002E-3</v>
      </c>
      <c r="U1067" s="24" cm="1">
        <f t="array" aca="1" ref="U1067" ca="1">_FV(A1067,"Market cap",TRUE)</f>
        <v>23122835.93</v>
      </c>
      <c r="V1067" s="4">
        <v>23122836</v>
      </c>
      <c r="W1067" s="4">
        <v>23122836</v>
      </c>
      <c r="Y1067" t="s">
        <v>3071</v>
      </c>
      <c r="Z1067" s="5">
        <v>27.62</v>
      </c>
      <c r="AA1067" s="5">
        <v>28.087012999999999</v>
      </c>
      <c r="AB1067" s="5">
        <v>9.4999999999999998E-3</v>
      </c>
      <c r="AC1067" s="4">
        <v>726</v>
      </c>
      <c r="AE1067" s="5">
        <v>18.079527403533671</v>
      </c>
      <c r="AF1067" s="5">
        <v>15.12850085443822</v>
      </c>
      <c r="AI1067" s="4">
        <v>726</v>
      </c>
      <c r="AJ1067" s="5">
        <v>20088.347399999999</v>
      </c>
      <c r="AL1067" s="5">
        <v>27.914400000000001</v>
      </c>
      <c r="AM1067" s="5">
        <v>20.45</v>
      </c>
      <c r="AN1067" t="s">
        <v>47</v>
      </c>
      <c r="AO1067" t="str" cm="1">
        <f t="array" aca="1" ref="AO1067" ca="1">_FV(A1067,"Currency")</f>
        <v>USD</v>
      </c>
      <c r="AP1067" t="str" cm="1">
        <f t="array" aca="1" ref="AP1067" ca="1">_FV(A1067,"Exchange")</f>
        <v>NYSE Arca</v>
      </c>
      <c r="AQ1067" s="6" t="str" cm="1">
        <f t="array" aca="1" ref="AQ1067" ca="1">_FV(A1067,"Exchange abbreviation",TRUE)</f>
        <v>ARCX</v>
      </c>
      <c r="AR1067" t="str" cm="1">
        <f t="array" aca="1" ref="AR1067" ca="1">_FV(A1067,"Instrument type",TRUE)</f>
        <v>ETF</v>
      </c>
    </row>
    <row r="1068" spans="1:44" ht="18.75" customHeight="1" x14ac:dyDescent="0.25">
      <c r="A1068" t="e" vm="1081">
        <v>#VALUE!</v>
      </c>
      <c r="B1068" t="s">
        <v>3072</v>
      </c>
      <c r="C1068" t="s">
        <v>3073</v>
      </c>
      <c r="D1068" s="31" cm="1">
        <f t="array" aca="1" ref="D1068" ca="1">_FV(A1068,"Last trade time",TRUE)</f>
        <v>45824.840277823438</v>
      </c>
      <c r="E1068" s="23" cm="1">
        <f t="array" aca="1" ref="E1068" ca="1">_FV(A1068,"Price")</f>
        <v>35.07</v>
      </c>
      <c r="F1068" s="27" cm="1">
        <f t="array" aca="1" ref="F1068" ca="1">_FV(A1068,"Change (%)",TRUE)</f>
        <v>2E-3</v>
      </c>
      <c r="G1068" s="26" cm="1">
        <f t="array" aca="1" ref="G1068" ca="1">_FV(A1068,"Change")</f>
        <v>7.0000000000000007E-2</v>
      </c>
      <c r="H1068" s="23" cm="1">
        <f t="array" aca="1" ref="H1068" ca="1">_FV(A1068,"Open")</f>
        <v>35.1128</v>
      </c>
      <c r="I1068" s="23" cm="1">
        <f t="array" aca="1" ref="I1068" ca="1">_FV(A1068,"Low")</f>
        <v>35.07</v>
      </c>
      <c r="J1068" s="23" cm="1">
        <f t="array" aca="1" ref="J1068" ca="1">_FV(A1068,"High")</f>
        <v>35.125999999999998</v>
      </c>
      <c r="K1068" s="23" cm="1">
        <f t="array" aca="1" ref="K1068" ca="1">_FV(A1068,"Previous close",TRUE)</f>
        <v>35</v>
      </c>
      <c r="L1068" s="26"/>
      <c r="M1068" s="23" cm="1">
        <f t="array" aca="1" ref="M1068" ca="1">_FV(A1068,"52 week low",TRUE)</f>
        <v>30.99</v>
      </c>
      <c r="N1068" s="23" cm="1">
        <f t="array" aca="1" ref="N1068" ca="1">_FV(A1068,"52 week high",TRUE)</f>
        <v>35.524999999999999</v>
      </c>
      <c r="O1068" s="8" cm="1">
        <f t="array" aca="1" ref="O1068" ca="1">_FV(A1068,"Volume")</f>
        <v>5026</v>
      </c>
      <c r="P1068" s="7" cm="1">
        <f t="array" aca="1" ref="P1068" ca="1">_FV(A1068,"Volume average",TRUE)</f>
        <v>29677</v>
      </c>
      <c r="Q1068" t="s">
        <v>412</v>
      </c>
      <c r="S1068" t="s">
        <v>1894</v>
      </c>
      <c r="T1068" s="25" cm="1">
        <f t="array" aca="1" ref="T1068" ca="1">_FV(A1068,"Expense ratio",TRUE)</f>
        <v>7.7000000000000002E-3</v>
      </c>
      <c r="U1068" s="24" cm="1">
        <f t="array" aca="1" ref="U1068" ca="1">_FV(A1068,"Market cap",TRUE)</f>
        <v>234143959.75</v>
      </c>
      <c r="V1068" s="4">
        <v>234140416</v>
      </c>
      <c r="W1068" s="4">
        <v>234140416</v>
      </c>
      <c r="Y1068" t="s">
        <v>3074</v>
      </c>
      <c r="Z1068" s="5">
        <v>34.946379999999998</v>
      </c>
      <c r="AA1068" s="5">
        <v>22.497730000000001</v>
      </c>
      <c r="AB1068" s="4">
        <v>0</v>
      </c>
      <c r="AC1068" s="4">
        <v>42298</v>
      </c>
      <c r="AE1068" s="5">
        <v>5.501812557687491</v>
      </c>
      <c r="AF1068" s="5">
        <v>11.25279117694717</v>
      </c>
      <c r="AI1068" s="4">
        <v>42298</v>
      </c>
      <c r="AJ1068" s="5">
        <v>1474931.26</v>
      </c>
      <c r="AL1068" s="5">
        <v>35.53</v>
      </c>
      <c r="AM1068" s="5">
        <v>30.99</v>
      </c>
      <c r="AN1068" t="s">
        <v>90</v>
      </c>
      <c r="AO1068" t="str" cm="1">
        <f t="array" aca="1" ref="AO1068" ca="1">_FV(A1068,"Currency")</f>
        <v>USD</v>
      </c>
      <c r="AP1068" t="str" cm="1">
        <f t="array" aca="1" ref="AP1068" ca="1">_FV(A1068,"Exchange")</f>
        <v>NYSE Arca</v>
      </c>
      <c r="AQ1068" s="6" t="str" cm="1">
        <f t="array" aca="1" ref="AQ1068" ca="1">_FV(A1068,"Exchange abbreviation",TRUE)</f>
        <v>ARCX</v>
      </c>
      <c r="AR1068" t="str" cm="1">
        <f t="array" aca="1" ref="AR1068" ca="1">_FV(A1068,"Instrument type",TRUE)</f>
        <v>ETF</v>
      </c>
    </row>
    <row r="1069" spans="1:44" ht="18.75" customHeight="1" x14ac:dyDescent="0.25">
      <c r="A1069" t="e" vm="1082">
        <v>#VALUE!</v>
      </c>
      <c r="B1069" t="s">
        <v>3075</v>
      </c>
      <c r="C1069" t="s">
        <v>3076</v>
      </c>
      <c r="D1069" s="31" cm="1">
        <f t="array" aca="1" ref="D1069" ca="1">_FV(A1069,"Last trade time",TRUE)</f>
        <v>45824.84033945547</v>
      </c>
      <c r="E1069" s="23" cm="1">
        <f t="array" aca="1" ref="E1069" ca="1">_FV(A1069,"Price")</f>
        <v>24.715</v>
      </c>
      <c r="F1069" s="27" cm="1">
        <f t="array" aca="1" ref="F1069" ca="1">_FV(A1069,"Change (%)",TRUE)</f>
        <v>-1.817E-3</v>
      </c>
      <c r="G1069" s="26" cm="1">
        <f t="array" aca="1" ref="G1069" ca="1">_FV(A1069,"Change")</f>
        <v>-4.4999999999999998E-2</v>
      </c>
      <c r="H1069" s="23" cm="1">
        <f t="array" aca="1" ref="H1069" ca="1">_FV(A1069,"Open")</f>
        <v>24.76</v>
      </c>
      <c r="I1069" s="23" cm="1">
        <f t="array" aca="1" ref="I1069" ca="1">_FV(A1069,"Low")</f>
        <v>24.69</v>
      </c>
      <c r="J1069" s="23" cm="1">
        <f t="array" aca="1" ref="J1069" ca="1">_FV(A1069,"High")</f>
        <v>24.77</v>
      </c>
      <c r="K1069" s="23" cm="1">
        <f t="array" aca="1" ref="K1069" ca="1">_FV(A1069,"Previous close",TRUE)</f>
        <v>24.76</v>
      </c>
      <c r="L1069" s="26"/>
      <c r="M1069" s="23" cm="1">
        <f t="array" aca="1" ref="M1069" ca="1">_FV(A1069,"52 week low",TRUE)</f>
        <v>22.322500000000002</v>
      </c>
      <c r="N1069" s="23" cm="1">
        <f t="array" aca="1" ref="N1069" ca="1">_FV(A1069,"52 week high",TRUE)</f>
        <v>26.48</v>
      </c>
      <c r="O1069" s="8" cm="1">
        <f t="array" aca="1" ref="O1069" ca="1">_FV(A1069,"Volume")</f>
        <v>2224</v>
      </c>
      <c r="P1069" s="7" cm="1">
        <f t="array" aca="1" ref="P1069" ca="1">_FV(A1069,"Volume average",TRUE)</f>
        <v>3667</v>
      </c>
      <c r="Q1069" t="s">
        <v>416</v>
      </c>
      <c r="S1069" t="s">
        <v>286</v>
      </c>
      <c r="T1069" s="25" cm="1">
        <f t="array" aca="1" ref="T1069" ca="1">_FV(A1069,"Expense ratio",TRUE)</f>
        <v>7.7000000000000002E-3</v>
      </c>
      <c r="U1069" s="24" cm="1">
        <f t="array" aca="1" ref="U1069" ca="1">_FV(A1069,"Market cap",TRUE)</f>
        <v>37639047.5</v>
      </c>
      <c r="V1069" s="4">
        <v>37639048</v>
      </c>
      <c r="W1069" s="4">
        <v>37639048</v>
      </c>
      <c r="Y1069" t="s">
        <v>2416</v>
      </c>
      <c r="Z1069" s="5">
        <v>24.56</v>
      </c>
      <c r="AA1069" s="5">
        <v>10.109622</v>
      </c>
      <c r="AB1069" s="5">
        <v>4.3999999999999997E-2</v>
      </c>
      <c r="AC1069" s="4">
        <v>6528</v>
      </c>
      <c r="AE1069" s="5">
        <v>0.89768480041272358</v>
      </c>
      <c r="AF1069" s="5">
        <v>2.3701023351380801</v>
      </c>
      <c r="AH1069" s="16"/>
      <c r="AI1069" s="4">
        <v>6528</v>
      </c>
      <c r="AJ1069" s="5">
        <v>160379.2512</v>
      </c>
      <c r="AL1069" s="5">
        <v>26.48</v>
      </c>
      <c r="AM1069" s="5">
        <v>22.323</v>
      </c>
      <c r="AN1069" t="s">
        <v>47</v>
      </c>
      <c r="AO1069" t="str" cm="1">
        <f t="array" aca="1" ref="AO1069" ca="1">_FV(A1069,"Currency")</f>
        <v>USD</v>
      </c>
      <c r="AP1069" t="str" cm="1">
        <f t="array" aca="1" ref="AP1069" ca="1">_FV(A1069,"Exchange")</f>
        <v>CBOE BZX Exchange</v>
      </c>
      <c r="AQ1069" s="6" t="str" cm="1">
        <f t="array" aca="1" ref="AQ1069" ca="1">_FV(A1069,"Exchange abbreviation",TRUE)</f>
        <v>BATS</v>
      </c>
      <c r="AR1069" t="str" cm="1">
        <f t="array" aca="1" ref="AR1069" ca="1">_FV(A1069,"Instrument type",TRUE)</f>
        <v>ETF</v>
      </c>
    </row>
    <row r="1070" spans="1:44" ht="18.75" customHeight="1" x14ac:dyDescent="0.25">
      <c r="A1070" t="e" vm="1083">
        <v>#VALUE!</v>
      </c>
      <c r="B1070" t="s">
        <v>3077</v>
      </c>
      <c r="C1070" t="s">
        <v>3078</v>
      </c>
      <c r="D1070" s="31" cm="1">
        <f t="array" aca="1" ref="D1070" ca="1">_FV(A1070,"Last trade time",TRUE)</f>
        <v>45824.84027780078</v>
      </c>
      <c r="E1070" s="23" cm="1">
        <f t="array" aca="1" ref="E1070" ca="1">_FV(A1070,"Price")</f>
        <v>31.361000000000001</v>
      </c>
      <c r="F1070" s="27" cm="1">
        <f t="array" aca="1" ref="F1070" ca="1">_FV(A1070,"Change (%)",TRUE)</f>
        <v>6.5510000000000004E-3</v>
      </c>
      <c r="G1070" s="26" cm="1">
        <f t="array" aca="1" ref="G1070" ca="1">_FV(A1070,"Change")</f>
        <v>0.2041</v>
      </c>
      <c r="H1070" s="23" cm="1">
        <f t="array" aca="1" ref="H1070" ca="1">_FV(A1070,"Open")</f>
        <v>31.39</v>
      </c>
      <c r="I1070" s="23" cm="1">
        <f t="array" aca="1" ref="I1070" ca="1">_FV(A1070,"Low")</f>
        <v>31.361000000000001</v>
      </c>
      <c r="J1070" s="23" cm="1">
        <f t="array" aca="1" ref="J1070" ca="1">_FV(A1070,"High")</f>
        <v>31.4</v>
      </c>
      <c r="K1070" s="23" cm="1">
        <f t="array" aca="1" ref="K1070" ca="1">_FV(A1070,"Previous close",TRUE)</f>
        <v>31.1569</v>
      </c>
      <c r="L1070" s="26"/>
      <c r="M1070" s="23" cm="1">
        <f t="array" aca="1" ref="M1070" ca="1">_FV(A1070,"52 week low",TRUE)</f>
        <v>30.43</v>
      </c>
      <c r="N1070" s="23" cm="1">
        <f t="array" aca="1" ref="N1070" ca="1">_FV(A1070,"52 week high",TRUE)</f>
        <v>34.44</v>
      </c>
      <c r="O1070" s="8" cm="1">
        <f t="array" aca="1" ref="O1070" ca="1">_FV(A1070,"Volume")</f>
        <v>2523</v>
      </c>
      <c r="P1070" s="7" cm="1">
        <f t="array" aca="1" ref="P1070" ca="1">_FV(A1070,"Volume average",TRUE)</f>
        <v>6595</v>
      </c>
      <c r="Q1070" t="s">
        <v>299</v>
      </c>
      <c r="S1070" t="s">
        <v>3079</v>
      </c>
      <c r="T1070" s="25" cm="1">
        <f t="array" aca="1" ref="T1070" ca="1">_FV(A1070,"Expense ratio",TRUE)</f>
        <v>7.7000000000000002E-3</v>
      </c>
      <c r="U1070" s="24" cm="1">
        <f t="array" aca="1" ref="U1070" ca="1">_FV(A1070,"Market cap",TRUE)</f>
        <v>58845809.200000003</v>
      </c>
      <c r="V1070" s="4">
        <v>58845808</v>
      </c>
      <c r="W1070" s="4">
        <v>58845808</v>
      </c>
      <c r="Y1070" t="s">
        <v>3080</v>
      </c>
      <c r="Z1070" s="5">
        <v>31.258900000000001</v>
      </c>
      <c r="AA1070" s="19">
        <v>21.974900000000002</v>
      </c>
      <c r="AB1070" s="5">
        <v>2.4199999999999999E-2</v>
      </c>
      <c r="AC1070" s="4">
        <v>11001</v>
      </c>
      <c r="AE1070" s="5">
        <v>-3.6150214982302642</v>
      </c>
      <c r="AF1070" s="5">
        <v>0.72384695382532449</v>
      </c>
      <c r="AI1070" s="4">
        <v>11001</v>
      </c>
      <c r="AJ1070" s="5">
        <v>344088.17790000001</v>
      </c>
      <c r="AL1070" s="5">
        <v>34.44</v>
      </c>
      <c r="AM1070" s="5">
        <v>30.43</v>
      </c>
      <c r="AN1070" t="s">
        <v>47</v>
      </c>
      <c r="AO1070" t="str" cm="1">
        <f t="array" aca="1" ref="AO1070" ca="1">_FV(A1070,"Currency")</f>
        <v>USD</v>
      </c>
      <c r="AP1070" t="str" cm="1">
        <f t="array" aca="1" ref="AP1070" ca="1">_FV(A1070,"Exchange")</f>
        <v>NYSE Arca</v>
      </c>
      <c r="AQ1070" s="6" t="str" cm="1">
        <f t="array" aca="1" ref="AQ1070" ca="1">_FV(A1070,"Exchange abbreviation",TRUE)</f>
        <v>ARCX</v>
      </c>
      <c r="AR1070" t="str" cm="1">
        <f t="array" aca="1" ref="AR1070" ca="1">_FV(A1070,"Instrument type",TRUE)</f>
        <v>ETF</v>
      </c>
    </row>
    <row r="1071" spans="1:44" ht="18.75" customHeight="1" x14ac:dyDescent="0.25">
      <c r="A1071" t="e" vm="1084">
        <v>#VALUE!</v>
      </c>
      <c r="B1071" t="s">
        <v>3081</v>
      </c>
      <c r="C1071" t="s">
        <v>3082</v>
      </c>
      <c r="D1071" s="31" cm="1">
        <f t="array" aca="1" ref="D1071" ca="1">_FV(A1071,"Last trade time",TRUE)</f>
        <v>45824.940570948434</v>
      </c>
      <c r="E1071" s="23" cm="1">
        <f t="array" aca="1" ref="E1071" ca="1">_FV(A1071,"Price")</f>
        <v>2.2149999999999999</v>
      </c>
      <c r="F1071" s="27" cm="1">
        <f t="array" aca="1" ref="F1071" ca="1">_FV(A1071,"Change (%)",TRUE)</f>
        <v>2.5463E-2</v>
      </c>
      <c r="G1071" s="26" cm="1">
        <f t="array" aca="1" ref="G1071" ca="1">_FV(A1071,"Change")</f>
        <v>5.5E-2</v>
      </c>
      <c r="H1071" s="23" cm="1">
        <f t="array" aca="1" ref="H1071" ca="1">_FV(A1071,"Open")</f>
        <v>2.2200000000000002</v>
      </c>
      <c r="I1071" s="23" cm="1">
        <f t="array" aca="1" ref="I1071" ca="1">_FV(A1071,"Low")</f>
        <v>2.2000000000000002</v>
      </c>
      <c r="J1071" s="23" cm="1">
        <f t="array" aca="1" ref="J1071" ca="1">_FV(A1071,"High")</f>
        <v>2.2799999999999998</v>
      </c>
      <c r="K1071" s="23" cm="1">
        <f t="array" aca="1" ref="K1071" ca="1">_FV(A1071,"Previous close",TRUE)</f>
        <v>2.16</v>
      </c>
      <c r="L1071" s="26"/>
      <c r="M1071" s="23" cm="1">
        <f t="array" aca="1" ref="M1071" ca="1">_FV(A1071,"52 week low",TRUE)</f>
        <v>2.02</v>
      </c>
      <c r="N1071" s="23" cm="1">
        <f t="array" aca="1" ref="N1071" ca="1">_FV(A1071,"52 week high",TRUE)</f>
        <v>8.1999999999999993</v>
      </c>
      <c r="O1071" s="8" cm="1">
        <f t="array" aca="1" ref="O1071" ca="1">_FV(A1071,"Volume")</f>
        <v>2639184</v>
      </c>
      <c r="P1071" s="7" cm="1">
        <f t="array" aca="1" ref="P1071" ca="1">_FV(A1071,"Volume average",TRUE)</f>
        <v>3652799</v>
      </c>
      <c r="Q1071" t="s">
        <v>1293</v>
      </c>
      <c r="S1071" t="s">
        <v>305</v>
      </c>
      <c r="T1071" s="25" cm="1">
        <f t="array" aca="1" ref="T1071" ca="1">_FV(A1071,"Expense ratio",TRUE)</f>
        <v>7.7000000000000002E-3</v>
      </c>
      <c r="U1071" s="24" cm="1">
        <f t="array" aca="1" ref="U1071" ca="1">_FV(A1071,"Market cap",TRUE)</f>
        <v>321524011.81999999</v>
      </c>
      <c r="V1071" s="4">
        <v>321552768</v>
      </c>
      <c r="W1071" s="4">
        <v>321552768</v>
      </c>
      <c r="Y1071" t="s">
        <v>3083</v>
      </c>
      <c r="Z1071" s="5">
        <v>2.3660000000000001</v>
      </c>
      <c r="AB1071" s="4">
        <v>0</v>
      </c>
      <c r="AC1071" s="4">
        <v>5282455</v>
      </c>
      <c r="AE1071" s="5">
        <v>-43.382353284917222</v>
      </c>
      <c r="AF1071" s="5">
        <v>-69.724771846234717</v>
      </c>
      <c r="AI1071" s="4">
        <v>5282455</v>
      </c>
      <c r="AJ1071" s="5">
        <v>12519418.35</v>
      </c>
      <c r="AL1071" s="5">
        <v>8.1999999999999993</v>
      </c>
      <c r="AM1071" s="5">
        <v>2.02</v>
      </c>
      <c r="AN1071" t="s">
        <v>82</v>
      </c>
      <c r="AO1071" t="str" cm="1">
        <f t="array" aca="1" ref="AO1071" ca="1">_FV(A1071,"Currency")</f>
        <v>USD</v>
      </c>
      <c r="AP1071" t="str" cm="1">
        <f t="array" aca="1" ref="AP1071" ca="1">_FV(A1071,"Exchange")</f>
        <v>NYSE Arca</v>
      </c>
      <c r="AQ1071" s="6" t="str" cm="1">
        <f t="array" aca="1" ref="AQ1071" ca="1">_FV(A1071,"Exchange abbreviation",TRUE)</f>
        <v>ARCX</v>
      </c>
      <c r="AR1071" t="str" cm="1">
        <f t="array" aca="1" ref="AR1071" ca="1">_FV(A1071,"Instrument type",TRUE)</f>
        <v>ETF</v>
      </c>
    </row>
    <row r="1072" spans="1:44" ht="18.75" customHeight="1" x14ac:dyDescent="0.25">
      <c r="A1072" t="e" vm="1085">
        <v>#VALUE!</v>
      </c>
      <c r="B1072" t="s">
        <v>3084</v>
      </c>
      <c r="C1072" t="s">
        <v>3085</v>
      </c>
      <c r="D1072" s="31" cm="1">
        <f t="array" aca="1" ref="D1072" ca="1">_FV(A1072,"Last trade time",TRUE)</f>
        <v>45824.840277812502</v>
      </c>
      <c r="E1072" s="23" cm="1">
        <f t="array" aca="1" ref="E1072" ca="1">_FV(A1072,"Price")</f>
        <v>26.8935</v>
      </c>
      <c r="F1072" s="27" cm="1">
        <f t="array" aca="1" ref="F1072" ca="1">_FV(A1072,"Change (%)",TRUE)</f>
        <v>5.914E-3</v>
      </c>
      <c r="G1072" s="26" cm="1">
        <f t="array" aca="1" ref="G1072" ca="1">_FV(A1072,"Change")</f>
        <v>0.15809999999999999</v>
      </c>
      <c r="H1072" s="23" cm="1">
        <f t="array" aca="1" ref="H1072" ca="1">_FV(A1072,"Open")</f>
        <v>26.8935</v>
      </c>
      <c r="I1072" s="23" cm="1">
        <f t="array" aca="1" ref="I1072" ca="1">_FV(A1072,"Low")</f>
        <v>26.8935</v>
      </c>
      <c r="J1072" s="23" cm="1">
        <f t="array" aca="1" ref="J1072" ca="1">_FV(A1072,"High")</f>
        <v>26.8935</v>
      </c>
      <c r="K1072" s="23" cm="1">
        <f t="array" aca="1" ref="K1072" ca="1">_FV(A1072,"Previous close",TRUE)</f>
        <v>26.735399999999998</v>
      </c>
      <c r="L1072" s="26"/>
      <c r="M1072" s="23" cm="1">
        <f t="array" aca="1" ref="M1072" ca="1">_FV(A1072,"52 week low",TRUE)</f>
        <v>21.626000000000001</v>
      </c>
      <c r="N1072" s="23" cm="1">
        <f t="array" aca="1" ref="N1072" ca="1">_FV(A1072,"52 week high",TRUE)</f>
        <v>32.33</v>
      </c>
      <c r="O1072" s="8" cm="1">
        <f t="array" aca="1" ref="O1072" ca="1">_FV(A1072,"Volume")</f>
        <v>3</v>
      </c>
      <c r="P1072" s="7" cm="1">
        <f t="array" aca="1" ref="P1072" ca="1">_FV(A1072,"Volume average",TRUE)</f>
        <v>410</v>
      </c>
      <c r="Q1072" t="s">
        <v>1222</v>
      </c>
      <c r="S1072" t="s">
        <v>3086</v>
      </c>
      <c r="T1072" s="25" cm="1">
        <f t="array" aca="1" ref="T1072" ca="1">_FV(A1072,"Expense ratio",TRUE)</f>
        <v>7.6E-3</v>
      </c>
      <c r="U1072" s="24" cm="1">
        <f t="array" aca="1" ref="U1072" ca="1">_FV(A1072,"Market cap",TRUE)</f>
        <v>6207089.1699999999</v>
      </c>
      <c r="V1072" s="4">
        <v>6207089</v>
      </c>
      <c r="W1072" s="4">
        <v>6207089</v>
      </c>
      <c r="Y1072" t="s">
        <v>3087</v>
      </c>
      <c r="Z1072" s="5">
        <v>26.49</v>
      </c>
      <c r="AA1072" s="5">
        <v>16.403452000000001</v>
      </c>
      <c r="AB1072" s="5">
        <v>1.12E-2</v>
      </c>
      <c r="AC1072" s="4">
        <v>230</v>
      </c>
      <c r="AE1072" s="5">
        <v>12.261772585150711</v>
      </c>
      <c r="AF1072" s="5">
        <v>9.9111196608653316</v>
      </c>
      <c r="AI1072" s="4">
        <v>230</v>
      </c>
      <c r="AJ1072" s="5">
        <v>6096.6330000000007</v>
      </c>
      <c r="AL1072" s="5">
        <v>32.33</v>
      </c>
      <c r="AM1072" s="5">
        <v>21.626000000000001</v>
      </c>
      <c r="AN1072" t="s">
        <v>47</v>
      </c>
      <c r="AO1072" t="str" cm="1">
        <f t="array" aca="1" ref="AO1072" ca="1">_FV(A1072,"Currency")</f>
        <v>USD</v>
      </c>
      <c r="AP1072" t="str" cm="1">
        <f t="array" aca="1" ref="AP1072" ca="1">_FV(A1072,"Exchange")</f>
        <v>NYSE Arca</v>
      </c>
      <c r="AQ1072" s="6" t="str" cm="1">
        <f t="array" aca="1" ref="AQ1072" ca="1">_FV(A1072,"Exchange abbreviation",TRUE)</f>
        <v>ARCX</v>
      </c>
      <c r="AR1072" t="str" cm="1">
        <f t="array" aca="1" ref="AR1072" ca="1">_FV(A1072,"Instrument type",TRUE)</f>
        <v>ETF</v>
      </c>
    </row>
    <row r="1073" spans="1:44" ht="18.75" customHeight="1" x14ac:dyDescent="0.25">
      <c r="A1073" t="e" vm="1086">
        <v>#VALUE!</v>
      </c>
      <c r="B1073" t="s">
        <v>3088</v>
      </c>
      <c r="C1073" t="s">
        <v>3089</v>
      </c>
      <c r="D1073" s="31" cm="1">
        <f t="array" aca="1" ref="D1073" ca="1">_FV(A1073,"Last trade time",TRUE)</f>
        <v>45824.930033553122</v>
      </c>
      <c r="E1073" s="23" cm="1">
        <f t="array" aca="1" ref="E1073" ca="1">_FV(A1073,"Price")</f>
        <v>46.3</v>
      </c>
      <c r="F1073" s="27" cm="1">
        <f t="array" aca="1" ref="F1073" ca="1">_FV(A1073,"Change (%)",TRUE)</f>
        <v>6.9778000000000007E-2</v>
      </c>
      <c r="G1073" s="26" cm="1">
        <f t="array" aca="1" ref="G1073" ca="1">_FV(A1073,"Change")</f>
        <v>3.02</v>
      </c>
      <c r="H1073" s="23" cm="1">
        <f t="array" aca="1" ref="H1073" ca="1">_FV(A1073,"Open")</f>
        <v>45.8</v>
      </c>
      <c r="I1073" s="23" cm="1">
        <f t="array" aca="1" ref="I1073" ca="1">_FV(A1073,"Low")</f>
        <v>45.36</v>
      </c>
      <c r="J1073" s="23" cm="1">
        <f t="array" aca="1" ref="J1073" ca="1">_FV(A1073,"High")</f>
        <v>47.8</v>
      </c>
      <c r="K1073" s="23" cm="1">
        <f t="array" aca="1" ref="K1073" ca="1">_FV(A1073,"Previous close",TRUE)</f>
        <v>43.28</v>
      </c>
      <c r="L1073" s="26"/>
      <c r="M1073" s="23" cm="1">
        <f t="array" aca="1" ref="M1073" ca="1">_FV(A1073,"52 week low",TRUE)</f>
        <v>27.6</v>
      </c>
      <c r="N1073" s="23" cm="1">
        <f t="array" aca="1" ref="N1073" ca="1">_FV(A1073,"52 week high",TRUE)</f>
        <v>53.48</v>
      </c>
      <c r="O1073" s="8" cm="1">
        <f t="array" aca="1" ref="O1073" ca="1">_FV(A1073,"Volume")</f>
        <v>2259207</v>
      </c>
      <c r="P1073" s="7" cm="1">
        <f t="array" aca="1" ref="P1073" ca="1">_FV(A1073,"Volume average",TRUE)</f>
        <v>753928</v>
      </c>
      <c r="Q1073" t="s">
        <v>2547</v>
      </c>
      <c r="S1073" t="s">
        <v>1994</v>
      </c>
      <c r="T1073" s="25" cm="1">
        <f t="array" aca="1" ref="T1073" ca="1">_FV(A1073,"Expense ratio",TRUE)</f>
        <v>7.6E-3</v>
      </c>
      <c r="U1073" s="24" cm="1">
        <f t="array" aca="1" ref="U1073" ca="1">_FV(A1073,"Market cap",TRUE)</f>
        <v>1489021995.9000001</v>
      </c>
      <c r="V1073" s="4">
        <v>1489021952</v>
      </c>
      <c r="W1073" s="4">
        <v>1489021952</v>
      </c>
      <c r="Y1073" t="s">
        <v>3090</v>
      </c>
      <c r="Z1073" s="5">
        <v>41.97</v>
      </c>
      <c r="AA1073" s="5">
        <v>9.0132910000000006</v>
      </c>
      <c r="AB1073" s="5">
        <v>3.1699999999999999E-2</v>
      </c>
      <c r="AC1073" s="4">
        <v>594341</v>
      </c>
      <c r="AE1073" s="5">
        <v>1.759671591562584</v>
      </c>
      <c r="AF1073" s="5">
        <v>-16.460481901991919</v>
      </c>
      <c r="AH1073" s="16"/>
      <c r="AI1073" s="4">
        <v>594341</v>
      </c>
      <c r="AJ1073" s="5">
        <v>24896944.489999998</v>
      </c>
      <c r="AL1073" s="5">
        <v>53.48</v>
      </c>
      <c r="AM1073" s="5">
        <v>27.6</v>
      </c>
      <c r="AN1073" t="s">
        <v>82</v>
      </c>
      <c r="AO1073" t="str" cm="1">
        <f t="array" aca="1" ref="AO1073" ca="1">_FV(A1073,"Currency")</f>
        <v>USD</v>
      </c>
      <c r="AP1073" t="str" cm="1">
        <f t="array" aca="1" ref="AP1073" ca="1">_FV(A1073,"Exchange")</f>
        <v>NYSE Arca</v>
      </c>
      <c r="AQ1073" s="6" t="str" cm="1">
        <f t="array" aca="1" ref="AQ1073" ca="1">_FV(A1073,"Exchange abbreviation",TRUE)</f>
        <v>ARCX</v>
      </c>
      <c r="AR1073" t="str" cm="1">
        <f t="array" aca="1" ref="AR1073" ca="1">_FV(A1073,"Instrument type",TRUE)</f>
        <v>ETF</v>
      </c>
    </row>
    <row r="1074" spans="1:44" ht="18.75" customHeight="1" x14ac:dyDescent="0.25">
      <c r="A1074" t="e" vm="1087">
        <v>#VALUE!</v>
      </c>
      <c r="B1074" t="s">
        <v>3091</v>
      </c>
      <c r="C1074" t="s">
        <v>3092</v>
      </c>
      <c r="D1074" s="31" cm="1">
        <f t="array" aca="1" ref="D1074" ca="1">_FV(A1074,"Last trade time",TRUE)</f>
        <v>45824.840277789066</v>
      </c>
      <c r="E1074" s="23" cm="1">
        <f t="array" aca="1" ref="E1074" ca="1">_FV(A1074,"Price")</f>
        <v>30.557400000000001</v>
      </c>
      <c r="F1074" s="27" cm="1">
        <f t="array" aca="1" ref="F1074" ca="1">_FV(A1074,"Change (%)",TRUE)</f>
        <v>1.8027000000000001E-2</v>
      </c>
      <c r="G1074" s="26" cm="1">
        <f t="array" aca="1" ref="G1074" ca="1">_FV(A1074,"Change")</f>
        <v>0.54110000000000003</v>
      </c>
      <c r="H1074" s="23" cm="1">
        <f t="array" aca="1" ref="H1074" ca="1">_FV(A1074,"Open")</f>
        <v>30.61</v>
      </c>
      <c r="I1074" s="23" cm="1">
        <f t="array" aca="1" ref="I1074" ca="1">_FV(A1074,"Low")</f>
        <v>30.557400000000001</v>
      </c>
      <c r="J1074" s="23" cm="1">
        <f t="array" aca="1" ref="J1074" ca="1">_FV(A1074,"High")</f>
        <v>30.64</v>
      </c>
      <c r="K1074" s="23" cm="1">
        <f t="array" aca="1" ref="K1074" ca="1">_FV(A1074,"Previous close",TRUE)</f>
        <v>30.016300000000001</v>
      </c>
      <c r="L1074" s="26"/>
      <c r="M1074" s="23" cm="1">
        <f t="array" aca="1" ref="M1074" ca="1">_FV(A1074,"52 week low",TRUE)</f>
        <v>25.01</v>
      </c>
      <c r="N1074" s="23" cm="1">
        <f t="array" aca="1" ref="N1074" ca="1">_FV(A1074,"52 week high",TRUE)</f>
        <v>30.72</v>
      </c>
      <c r="O1074" s="8" cm="1">
        <f t="array" aca="1" ref="O1074" ca="1">_FV(A1074,"Volume")</f>
        <v>336</v>
      </c>
      <c r="P1074" s="7" cm="1">
        <f t="array" aca="1" ref="P1074" ca="1">_FV(A1074,"Volume average",TRUE)</f>
        <v>554</v>
      </c>
      <c r="Q1074" t="s">
        <v>1096</v>
      </c>
      <c r="S1074" t="s">
        <v>3093</v>
      </c>
      <c r="T1074" s="25" cm="1">
        <f t="array" aca="1" ref="T1074" ca="1">_FV(A1074,"Expense ratio",TRUE)</f>
        <v>7.6E-3</v>
      </c>
      <c r="U1074" s="24" cm="1">
        <f t="array" aca="1" ref="U1074" ca="1">_FV(A1074,"Market cap",TRUE)</f>
        <v>28173905.120000001</v>
      </c>
      <c r="V1074" s="4">
        <v>28173904</v>
      </c>
      <c r="W1074" s="4">
        <v>28173904</v>
      </c>
      <c r="Y1074" t="s">
        <v>3094</v>
      </c>
      <c r="Z1074" s="5">
        <v>30.3339</v>
      </c>
      <c r="AA1074" s="5">
        <v>20.18347</v>
      </c>
      <c r="AB1074" s="5">
        <v>9.1000000000000004E-3</v>
      </c>
      <c r="AC1074" s="4">
        <v>542</v>
      </c>
      <c r="AE1074" s="5">
        <v>7.441520021137582</v>
      </c>
      <c r="AF1074" s="5">
        <v>17.658595013145838</v>
      </c>
      <c r="AH1074" s="16"/>
      <c r="AI1074" s="4">
        <v>542</v>
      </c>
      <c r="AJ1074" s="5">
        <v>16503.900000000001</v>
      </c>
      <c r="AL1074" s="5">
        <v>30.72</v>
      </c>
      <c r="AM1074" s="5">
        <v>25.01</v>
      </c>
      <c r="AN1074" t="s">
        <v>47</v>
      </c>
      <c r="AO1074" t="str" cm="1">
        <f t="array" aca="1" ref="AO1074" ca="1">_FV(A1074,"Currency")</f>
        <v>USD</v>
      </c>
      <c r="AP1074" t="str" cm="1">
        <f t="array" aca="1" ref="AP1074" ca="1">_FV(A1074,"Exchange")</f>
        <v>NYSE Arca</v>
      </c>
      <c r="AQ1074" s="6" t="str" cm="1">
        <f t="array" aca="1" ref="AQ1074" ca="1">_FV(A1074,"Exchange abbreviation",TRUE)</f>
        <v>ARCX</v>
      </c>
      <c r="AR1074" t="str" cm="1">
        <f t="array" aca="1" ref="AR1074" ca="1">_FV(A1074,"Instrument type",TRUE)</f>
        <v>ETF</v>
      </c>
    </row>
    <row r="1075" spans="1:44" ht="18.75" customHeight="1" x14ac:dyDescent="0.25">
      <c r="A1075" t="e" vm="1088">
        <v>#VALUE!</v>
      </c>
      <c r="B1075" t="s">
        <v>3095</v>
      </c>
      <c r="C1075" t="s">
        <v>3096</v>
      </c>
      <c r="D1075" s="31" cm="1">
        <f t="array" aca="1" ref="D1075" ca="1">_FV(A1075,"Last trade time",TRUE)</f>
        <v>45824.84027780078</v>
      </c>
      <c r="E1075" s="23" cm="1">
        <f t="array" aca="1" ref="E1075" ca="1">_FV(A1075,"Price")</f>
        <v>25.7028</v>
      </c>
      <c r="F1075" s="27" cm="1">
        <f t="array" aca="1" ref="F1075" ca="1">_FV(A1075,"Change (%)",TRUE)</f>
        <v>-2.3340000000000001E-4</v>
      </c>
      <c r="G1075" s="26" cm="1">
        <f t="array" aca="1" ref="G1075" ca="1">_FV(A1075,"Change")</f>
        <v>-6.0000000000000001E-3</v>
      </c>
      <c r="H1075" s="23" cm="1">
        <f t="array" aca="1" ref="H1075" ca="1">_FV(A1075,"Open")</f>
        <v>25.7028</v>
      </c>
      <c r="I1075" s="23" cm="1">
        <f t="array" aca="1" ref="I1075" ca="1">_FV(A1075,"Low")</f>
        <v>25.7028</v>
      </c>
      <c r="J1075" s="23" cm="1">
        <f t="array" aca="1" ref="J1075" ca="1">_FV(A1075,"High")</f>
        <v>25.7028</v>
      </c>
      <c r="K1075" s="23" cm="1">
        <f t="array" aca="1" ref="K1075" ca="1">_FV(A1075,"Previous close",TRUE)</f>
        <v>25.7088</v>
      </c>
      <c r="L1075" s="26"/>
      <c r="M1075" s="23" cm="1">
        <f t="array" aca="1" ref="M1075" ca="1">_FV(A1075,"52 week low",TRUE)</f>
        <v>24.3978</v>
      </c>
      <c r="N1075" s="23" cm="1">
        <f t="array" aca="1" ref="N1075" ca="1">_FV(A1075,"52 week high",TRUE)</f>
        <v>26.434999999999999</v>
      </c>
      <c r="O1075" s="8" cm="1">
        <f t="array" aca="1" ref="O1075" ca="1">_FV(A1075,"Volume")</f>
        <v>26</v>
      </c>
      <c r="P1075" s="7" cm="1">
        <f t="array" aca="1" ref="P1075" ca="1">_FV(A1075,"Volume average",TRUE)</f>
        <v>353</v>
      </c>
      <c r="Q1075" t="s">
        <v>3097</v>
      </c>
      <c r="R1075" t="s">
        <v>2315</v>
      </c>
      <c r="S1075" t="s">
        <v>51</v>
      </c>
      <c r="T1075" s="25" cm="1">
        <f t="array" aca="1" ref="T1075" ca="1">_FV(A1075,"Expense ratio",TRUE)</f>
        <v>7.6E-3</v>
      </c>
      <c r="U1075" s="24" cm="1">
        <f t="array" aca="1" ref="U1075" ca="1">_FV(A1075,"Market cap",TRUE)</f>
        <v>11462557.83</v>
      </c>
      <c r="V1075" s="4">
        <v>11464494</v>
      </c>
      <c r="W1075" s="4">
        <v>11464494</v>
      </c>
      <c r="Y1075" t="s">
        <v>3098</v>
      </c>
      <c r="Z1075" s="5">
        <v>25.575900000000001</v>
      </c>
      <c r="AA1075" s="20"/>
      <c r="AB1075" s="20"/>
      <c r="AC1075" s="4">
        <v>330</v>
      </c>
      <c r="AE1075" s="5">
        <v>3.6688189458482068</v>
      </c>
      <c r="AF1075" s="20"/>
      <c r="AI1075" s="4">
        <v>330</v>
      </c>
      <c r="AJ1075" s="5">
        <v>8441.3670000000002</v>
      </c>
      <c r="AL1075" s="5">
        <v>26.434999999999999</v>
      </c>
      <c r="AM1075" s="5">
        <v>24.398</v>
      </c>
      <c r="AN1075" t="s">
        <v>47</v>
      </c>
      <c r="AO1075" t="str" cm="1">
        <f t="array" aca="1" ref="AO1075" ca="1">_FV(A1075,"Currency")</f>
        <v>USD</v>
      </c>
      <c r="AP1075" t="str" cm="1">
        <f t="array" aca="1" ref="AP1075" ca="1">_FV(A1075,"Exchange")</f>
        <v>NYSE Arca</v>
      </c>
      <c r="AQ1075" s="6" t="str" cm="1">
        <f t="array" aca="1" ref="AQ1075" ca="1">_FV(A1075,"Exchange abbreviation",TRUE)</f>
        <v>ARCX</v>
      </c>
      <c r="AR1075" t="str" cm="1">
        <f t="array" aca="1" ref="AR1075" ca="1">_FV(A1075,"Instrument type",TRUE)</f>
        <v>ETF</v>
      </c>
    </row>
    <row r="1076" spans="1:44" ht="18.75" customHeight="1" x14ac:dyDescent="0.25">
      <c r="A1076" t="e" vm="1089">
        <v>#VALUE!</v>
      </c>
      <c r="B1076" t="s">
        <v>3099</v>
      </c>
      <c r="C1076" t="s">
        <v>3100</v>
      </c>
      <c r="D1076" s="31" cm="1">
        <f t="array" aca="1" ref="D1076" ca="1">_FV(A1076,"Last trade time",TRUE)</f>
        <v>45824.840277812502</v>
      </c>
      <c r="E1076" s="23" cm="1">
        <f t="array" aca="1" ref="E1076" ca="1">_FV(A1076,"Price")</f>
        <v>29.289300000000001</v>
      </c>
      <c r="F1076" s="27" cm="1">
        <f t="array" aca="1" ref="F1076" ca="1">_FV(A1076,"Change (%)",TRUE)</f>
        <v>1.7257999999999999E-2</v>
      </c>
      <c r="G1076" s="26" cm="1">
        <f t="array" aca="1" ref="G1076" ca="1">_FV(A1076,"Change")</f>
        <v>0.49690000000000001</v>
      </c>
      <c r="H1076" s="23" cm="1">
        <f t="array" aca="1" ref="H1076" ca="1">_FV(A1076,"Open")</f>
        <v>29.25</v>
      </c>
      <c r="I1076" s="23" cm="1">
        <f t="array" aca="1" ref="I1076" ca="1">_FV(A1076,"Low")</f>
        <v>29.23</v>
      </c>
      <c r="J1076" s="23" cm="1">
        <f t="array" aca="1" ref="J1076" ca="1">_FV(A1076,"High")</f>
        <v>29.63</v>
      </c>
      <c r="K1076" s="23" cm="1">
        <f t="array" aca="1" ref="K1076" ca="1">_FV(A1076,"Previous close",TRUE)</f>
        <v>28.792400000000001</v>
      </c>
      <c r="L1076" s="26"/>
      <c r="M1076" s="23" cm="1">
        <f t="array" aca="1" ref="M1076" ca="1">_FV(A1076,"52 week low",TRUE)</f>
        <v>22.98</v>
      </c>
      <c r="N1076" s="23" cm="1">
        <f t="array" aca="1" ref="N1076" ca="1">_FV(A1076,"52 week high",TRUE)</f>
        <v>29.94</v>
      </c>
      <c r="O1076" s="8" cm="1">
        <f t="array" aca="1" ref="O1076" ca="1">_FV(A1076,"Volume")</f>
        <v>6997</v>
      </c>
      <c r="P1076" s="7" cm="1">
        <f t="array" aca="1" ref="P1076" ca="1">_FV(A1076,"Volume average",TRUE)</f>
        <v>1339</v>
      </c>
      <c r="Q1076" t="s">
        <v>844</v>
      </c>
      <c r="S1076" t="s">
        <v>1795</v>
      </c>
      <c r="T1076" s="25" cm="1">
        <f t="array" aca="1" ref="T1076" ca="1">_FV(A1076,"Expense ratio",TRUE)</f>
        <v>7.6E-3</v>
      </c>
      <c r="U1076" s="24" cm="1">
        <f t="array" aca="1" ref="U1076" ca="1">_FV(A1076,"Market cap",TRUE)</f>
        <v>18488506.18</v>
      </c>
      <c r="V1076" s="4">
        <v>18488506</v>
      </c>
      <c r="W1076" s="4">
        <v>18488506</v>
      </c>
      <c r="Y1076" t="s">
        <v>3101</v>
      </c>
      <c r="Z1076" s="5">
        <v>28.66</v>
      </c>
      <c r="AA1076" s="5">
        <v>17.558074999999999</v>
      </c>
      <c r="AB1076" s="5">
        <v>7.6E-3</v>
      </c>
      <c r="AC1076" s="4">
        <v>2553</v>
      </c>
      <c r="AE1076" s="5">
        <v>7.3605931981961534</v>
      </c>
      <c r="AF1076" s="5">
        <v>5.6255178751781099</v>
      </c>
      <c r="AH1076" s="16"/>
      <c r="AI1076" s="4">
        <v>2553</v>
      </c>
      <c r="AJ1076" s="5">
        <v>73282.333199999994</v>
      </c>
      <c r="AL1076" s="5">
        <v>29.94</v>
      </c>
      <c r="AM1076" s="5">
        <v>22.98</v>
      </c>
      <c r="AN1076" t="s">
        <v>47</v>
      </c>
      <c r="AO1076" t="str" cm="1">
        <f t="array" aca="1" ref="AO1076" ca="1">_FV(A1076,"Currency")</f>
        <v>USD</v>
      </c>
      <c r="AP1076" t="str" cm="1">
        <f t="array" aca="1" ref="AP1076" ca="1">_FV(A1076,"Exchange")</f>
        <v>NYSE Arca</v>
      </c>
      <c r="AQ1076" s="6" t="str" cm="1">
        <f t="array" aca="1" ref="AQ1076" ca="1">_FV(A1076,"Exchange abbreviation",TRUE)</f>
        <v>ARCX</v>
      </c>
      <c r="AR1076" t="str" cm="1">
        <f t="array" aca="1" ref="AR1076" ca="1">_FV(A1076,"Instrument type",TRUE)</f>
        <v>ETF</v>
      </c>
    </row>
    <row r="1077" spans="1:44" ht="18.75" customHeight="1" x14ac:dyDescent="0.25">
      <c r="A1077" t="e" vm="1090">
        <v>#VALUE!</v>
      </c>
      <c r="B1077" t="s">
        <v>3102</v>
      </c>
      <c r="C1077" t="s">
        <v>3103</v>
      </c>
      <c r="D1077" s="31" cm="1">
        <f t="array" aca="1" ref="D1077" ca="1">_FV(A1077,"Last trade time",TRUE)</f>
        <v>45824.84027780078</v>
      </c>
      <c r="E1077" s="23" cm="1">
        <f t="array" aca="1" ref="E1077" ca="1">_FV(A1077,"Price")</f>
        <v>22.758199999999999</v>
      </c>
      <c r="F1077" s="27" cm="1">
        <f t="array" aca="1" ref="F1077" ca="1">_FV(A1077,"Change (%)",TRUE)</f>
        <v>8.3389999999999992E-3</v>
      </c>
      <c r="G1077" s="26" cm="1">
        <f t="array" aca="1" ref="G1077" ca="1">_FV(A1077,"Change")</f>
        <v>0.18820000000000001</v>
      </c>
      <c r="H1077" s="23" cm="1">
        <f t="array" aca="1" ref="H1077" ca="1">_FV(A1077,"Open")</f>
        <v>22.87</v>
      </c>
      <c r="I1077" s="23" cm="1">
        <f t="array" aca="1" ref="I1077" ca="1">_FV(A1077,"Low")</f>
        <v>22.758199999999999</v>
      </c>
      <c r="J1077" s="23" cm="1">
        <f t="array" aca="1" ref="J1077" ca="1">_FV(A1077,"High")</f>
        <v>22.87</v>
      </c>
      <c r="K1077" s="23" cm="1">
        <f t="array" aca="1" ref="K1077" ca="1">_FV(A1077,"Previous close",TRUE)</f>
        <v>22.57</v>
      </c>
      <c r="L1077" s="26"/>
      <c r="M1077" s="23" cm="1">
        <f t="array" aca="1" ref="M1077" ca="1">_FV(A1077,"52 week low",TRUE)</f>
        <v>16.95</v>
      </c>
      <c r="N1077" s="23" cm="1">
        <f t="array" aca="1" ref="N1077" ca="1">_FV(A1077,"52 week high",TRUE)</f>
        <v>23</v>
      </c>
      <c r="O1077" s="8" cm="1">
        <f t="array" aca="1" ref="O1077" ca="1">_FV(A1077,"Volume")</f>
        <v>391</v>
      </c>
      <c r="P1077" s="7" cm="1">
        <f t="array" aca="1" ref="P1077" ca="1">_FV(A1077,"Volume average",TRUE)</f>
        <v>1418</v>
      </c>
      <c r="Q1077" t="s">
        <v>698</v>
      </c>
      <c r="S1077" t="s">
        <v>305</v>
      </c>
      <c r="T1077" s="25" cm="1">
        <f t="array" aca="1" ref="T1077" ca="1">_FV(A1077,"Expense ratio",TRUE)</f>
        <v>7.6E-3</v>
      </c>
      <c r="U1077" s="24" cm="1">
        <f t="array" aca="1" ref="U1077" ca="1">_FV(A1077,"Market cap",TRUE)</f>
        <v>23498844.550000001</v>
      </c>
      <c r="V1077" s="4">
        <v>23498460</v>
      </c>
      <c r="W1077" s="4">
        <v>23498460</v>
      </c>
      <c r="Y1077" t="s">
        <v>3104</v>
      </c>
      <c r="Z1077" s="5">
        <v>22.513000000000002</v>
      </c>
      <c r="AA1077" s="5">
        <v>36.435496999999998</v>
      </c>
      <c r="AB1077" s="4">
        <v>0</v>
      </c>
      <c r="AC1077" s="4">
        <v>2495</v>
      </c>
      <c r="AE1077" s="5">
        <v>3.3409761493022438</v>
      </c>
      <c r="AF1077" s="5">
        <v>7.335905194617931</v>
      </c>
      <c r="AI1077" s="4">
        <v>2495</v>
      </c>
      <c r="AJ1077" s="5">
        <v>56153.717499999999</v>
      </c>
      <c r="AL1077" s="4">
        <v>23</v>
      </c>
      <c r="AM1077" s="5">
        <v>16.95</v>
      </c>
      <c r="AN1077" t="s">
        <v>47</v>
      </c>
      <c r="AO1077" t="str" cm="1">
        <f t="array" aca="1" ref="AO1077" ca="1">_FV(A1077,"Currency")</f>
        <v>USD</v>
      </c>
      <c r="AP1077" t="str" cm="1">
        <f t="array" aca="1" ref="AP1077" ca="1">_FV(A1077,"Exchange")</f>
        <v>NYSE Arca</v>
      </c>
      <c r="AQ1077" s="6" t="str" cm="1">
        <f t="array" aca="1" ref="AQ1077" ca="1">_FV(A1077,"Exchange abbreviation",TRUE)</f>
        <v>ARCX</v>
      </c>
      <c r="AR1077" t="str" cm="1">
        <f t="array" aca="1" ref="AR1077" ca="1">_FV(A1077,"Instrument type",TRUE)</f>
        <v>ETF</v>
      </c>
    </row>
    <row r="1078" spans="1:44" ht="18.75" customHeight="1" x14ac:dyDescent="0.25">
      <c r="A1078" t="e" vm="1091">
        <v>#VALUE!</v>
      </c>
      <c r="B1078" t="s">
        <v>3105</v>
      </c>
      <c r="C1078" t="s">
        <v>3106</v>
      </c>
      <c r="D1078" s="31" cm="1">
        <f t="array" aca="1" ref="D1078" ca="1">_FV(A1078,"Last trade time",TRUE)</f>
        <v>45824.843750265623</v>
      </c>
      <c r="E1078" s="23" cm="1">
        <f t="array" aca="1" ref="E1078" ca="1">_FV(A1078,"Price")</f>
        <v>22.54</v>
      </c>
      <c r="F1078" s="27" cm="1">
        <f t="array" aca="1" ref="F1078" ca="1">_FV(A1078,"Change (%)",TRUE)</f>
        <v>5.8009999999999997E-3</v>
      </c>
      <c r="G1078" s="26" cm="1">
        <f t="array" aca="1" ref="G1078" ca="1">_FV(A1078,"Change")</f>
        <v>0.13</v>
      </c>
      <c r="H1078" s="23" cm="1">
        <f t="array" aca="1" ref="H1078" ca="1">_FV(A1078,"Open")</f>
        <v>22.54</v>
      </c>
      <c r="I1078" s="23" cm="1">
        <f t="array" aca="1" ref="I1078" ca="1">_FV(A1078,"Low")</f>
        <v>22.53</v>
      </c>
      <c r="J1078" s="23" cm="1">
        <f t="array" aca="1" ref="J1078" ca="1">_FV(A1078,"High")</f>
        <v>22.605</v>
      </c>
      <c r="K1078" s="23" cm="1">
        <f t="array" aca="1" ref="K1078" ca="1">_FV(A1078,"Previous close",TRUE)</f>
        <v>22.41</v>
      </c>
      <c r="L1078" s="26"/>
      <c r="M1078" s="23" cm="1">
        <f t="array" aca="1" ref="M1078" ca="1">_FV(A1078,"52 week low",TRUE)</f>
        <v>19.07</v>
      </c>
      <c r="N1078" s="23" cm="1">
        <f t="array" aca="1" ref="N1078" ca="1">_FV(A1078,"52 week high",TRUE)</f>
        <v>24.09</v>
      </c>
      <c r="O1078" s="8" cm="1">
        <f t="array" aca="1" ref="O1078" ca="1">_FV(A1078,"Volume")</f>
        <v>687390</v>
      </c>
      <c r="P1078" s="7" cm="1">
        <f t="array" aca="1" ref="P1078" ca="1">_FV(A1078,"Volume average",TRUE)</f>
        <v>427559</v>
      </c>
      <c r="Q1078" t="s">
        <v>224</v>
      </c>
      <c r="T1078" s="25" cm="1">
        <f t="array" aca="1" ref="T1078" ca="1">_FV(A1078,"Expense ratio",TRUE)</f>
        <v>7.6E-3</v>
      </c>
      <c r="U1078" s="24" cm="1">
        <f t="array" aca="1" ref="U1078" ca="1">_FV(A1078,"Market cap",TRUE)</f>
        <v>1312147430.76</v>
      </c>
      <c r="V1078" s="16"/>
      <c r="W1078" s="16"/>
      <c r="Z1078" s="18"/>
      <c r="AB1078" s="20"/>
      <c r="AC1078" s="21">
        <v>301187</v>
      </c>
      <c r="AE1078" s="18"/>
      <c r="AF1078" s="20"/>
      <c r="AI1078" s="21"/>
      <c r="AJ1078" s="18"/>
      <c r="AL1078" s="18"/>
      <c r="AM1078" s="18"/>
      <c r="AN1078" t="s">
        <v>73</v>
      </c>
      <c r="AO1078" t="str" cm="1">
        <f t="array" aca="1" ref="AO1078" ca="1">_FV(A1078,"Currency")</f>
        <v>USD</v>
      </c>
      <c r="AP1078" t="str" cm="1">
        <f t="array" aca="1" ref="AP1078" ca="1">_FV(A1078,"Exchange")</f>
        <v>Nasdaq Stock Market</v>
      </c>
      <c r="AQ1078" s="6" t="str" cm="1">
        <f t="array" aca="1" ref="AQ1078" ca="1">_FV(A1078,"Exchange abbreviation",TRUE)</f>
        <v>XNAS</v>
      </c>
      <c r="AR1078" t="str" cm="1">
        <f t="array" aca="1" ref="AR1078" ca="1">_FV(A1078,"Instrument type",TRUE)</f>
        <v>ETF</v>
      </c>
    </row>
    <row r="1079" spans="1:44" ht="18.75" customHeight="1" x14ac:dyDescent="0.25">
      <c r="A1079" t="e" vm="1092">
        <v>#VALUE!</v>
      </c>
      <c r="B1079" t="s">
        <v>3107</v>
      </c>
      <c r="C1079" t="s">
        <v>3108</v>
      </c>
      <c r="D1079" s="31" cm="1">
        <f t="array" aca="1" ref="D1079" ca="1">_FV(A1079,"Last trade time",TRUE)</f>
        <v>45824.840277823438</v>
      </c>
      <c r="E1079" s="23" cm="1">
        <f t="array" aca="1" ref="E1079" ca="1">_FV(A1079,"Price")</f>
        <v>20.904900000000001</v>
      </c>
      <c r="F1079" s="27" cm="1">
        <f t="array" aca="1" ref="F1079" ca="1">_FV(A1079,"Change (%)",TRUE)</f>
        <v>-1.91E-3</v>
      </c>
      <c r="G1079" s="26" cm="1">
        <f t="array" aca="1" ref="G1079" ca="1">_FV(A1079,"Change")</f>
        <v>-0.04</v>
      </c>
      <c r="H1079" s="23" cm="1">
        <f t="array" aca="1" ref="H1079" ca="1">_FV(A1079,"Open")</f>
        <v>20.94</v>
      </c>
      <c r="I1079" s="23" cm="1">
        <f t="array" aca="1" ref="I1079" ca="1">_FV(A1079,"Low")</f>
        <v>20.9</v>
      </c>
      <c r="J1079" s="23" cm="1">
        <f t="array" aca="1" ref="J1079" ca="1">_FV(A1079,"High")</f>
        <v>20.95</v>
      </c>
      <c r="K1079" s="23" cm="1">
        <f t="array" aca="1" ref="K1079" ca="1">_FV(A1079,"Previous close",TRUE)</f>
        <v>20.944900000000001</v>
      </c>
      <c r="L1079" s="26"/>
      <c r="M1079" s="23" cm="1">
        <f t="array" aca="1" ref="M1079" ca="1">_FV(A1079,"52 week low",TRUE)</f>
        <v>20.29</v>
      </c>
      <c r="N1079" s="23" cm="1">
        <f t="array" aca="1" ref="N1079" ca="1">_FV(A1079,"52 week high",TRUE)</f>
        <v>22.03</v>
      </c>
      <c r="O1079" s="8" cm="1">
        <f t="array" aca="1" ref="O1079" ca="1">_FV(A1079,"Volume")</f>
        <v>6014</v>
      </c>
      <c r="P1079" s="7" cm="1">
        <f t="array" aca="1" ref="P1079" ca="1">_FV(A1079,"Volume average",TRUE)</f>
        <v>17912</v>
      </c>
      <c r="Q1079" t="s">
        <v>119</v>
      </c>
      <c r="T1079" s="25" cm="1">
        <f t="array" aca="1" ref="T1079" ca="1">_FV(A1079,"Expense ratio",TRUE)</f>
        <v>7.6E-3</v>
      </c>
      <c r="U1079" s="24" cm="1">
        <f t="array" aca="1" ref="U1079" ca="1">_FV(A1079,"Market cap",TRUE)</f>
        <v>67747758.700000003</v>
      </c>
      <c r="V1079" s="16"/>
      <c r="W1079" s="16"/>
      <c r="Z1079" s="18"/>
      <c r="AA1079" s="20"/>
      <c r="AB1079" s="20"/>
      <c r="AC1079" s="21">
        <v>18944</v>
      </c>
      <c r="AE1079" s="18"/>
      <c r="AF1079" s="20"/>
      <c r="AI1079" s="21"/>
      <c r="AJ1079" s="18"/>
      <c r="AL1079" s="18"/>
      <c r="AM1079" s="18"/>
      <c r="AN1079" t="s">
        <v>73</v>
      </c>
      <c r="AO1079" t="str" cm="1">
        <f t="array" aca="1" ref="AO1079" ca="1">_FV(A1079,"Currency")</f>
        <v>USD</v>
      </c>
      <c r="AP1079" t="str" cm="1">
        <f t="array" aca="1" ref="AP1079" ca="1">_FV(A1079,"Exchange")</f>
        <v>NYSE Arca</v>
      </c>
      <c r="AQ1079" s="6" t="str" cm="1">
        <f t="array" aca="1" ref="AQ1079" ca="1">_FV(A1079,"Exchange abbreviation",TRUE)</f>
        <v>ARCX</v>
      </c>
      <c r="AR1079" t="str" cm="1">
        <f t="array" aca="1" ref="AR1079" ca="1">_FV(A1079,"Instrument type",TRUE)</f>
        <v>ETF</v>
      </c>
    </row>
    <row r="1080" spans="1:44" ht="18.75" customHeight="1" x14ac:dyDescent="0.25">
      <c r="A1080" t="e" vm="1093">
        <v>#VALUE!</v>
      </c>
      <c r="B1080" t="s">
        <v>3109</v>
      </c>
      <c r="C1080" t="s">
        <v>3110</v>
      </c>
      <c r="D1080" s="31" cm="1">
        <f t="array" aca="1" ref="D1080" ca="1">_FV(A1080,"Last trade time",TRUE)</f>
        <v>45824.842729525</v>
      </c>
      <c r="E1080" s="23" cm="1">
        <f t="array" aca="1" ref="E1080" ca="1">_FV(A1080,"Price")</f>
        <v>28.3</v>
      </c>
      <c r="F1080" s="27" cm="1">
        <f t="array" aca="1" ref="F1080" ca="1">_FV(A1080,"Change (%)",TRUE)</f>
        <v>1.3247E-2</v>
      </c>
      <c r="G1080" s="26" cm="1">
        <f t="array" aca="1" ref="G1080" ca="1">_FV(A1080,"Change")</f>
        <v>0.37</v>
      </c>
      <c r="H1080" s="23" cm="1">
        <f t="array" aca="1" ref="H1080" ca="1">_FV(A1080,"Open")</f>
        <v>28.03</v>
      </c>
      <c r="I1080" s="23" cm="1">
        <f t="array" aca="1" ref="I1080" ca="1">_FV(A1080,"Low")</f>
        <v>28.02</v>
      </c>
      <c r="J1080" s="23" cm="1">
        <f t="array" aca="1" ref="J1080" ca="1">_FV(A1080,"High")</f>
        <v>28.3</v>
      </c>
      <c r="K1080" s="23" cm="1">
        <f t="array" aca="1" ref="K1080" ca="1">_FV(A1080,"Previous close",TRUE)</f>
        <v>27.93</v>
      </c>
      <c r="L1080" s="26"/>
      <c r="M1080" s="23" cm="1">
        <f t="array" aca="1" ref="M1080" ca="1">_FV(A1080,"52 week low",TRUE)</f>
        <v>25.6601</v>
      </c>
      <c r="N1080" s="23" cm="1">
        <f t="array" aca="1" ref="N1080" ca="1">_FV(A1080,"52 week high",TRUE)</f>
        <v>30.213000000000001</v>
      </c>
      <c r="O1080" s="8" cm="1">
        <f t="array" aca="1" ref="O1080" ca="1">_FV(A1080,"Volume")</f>
        <v>254045</v>
      </c>
      <c r="P1080" s="7" cm="1">
        <f t="array" aca="1" ref="P1080" ca="1">_FV(A1080,"Volume average",TRUE)</f>
        <v>447032</v>
      </c>
      <c r="Q1080" t="s">
        <v>119</v>
      </c>
      <c r="T1080" s="25" cm="1">
        <f t="array" aca="1" ref="T1080" ca="1">_FV(A1080,"Expense ratio",TRUE)</f>
        <v>7.6E-3</v>
      </c>
      <c r="U1080" s="24" cm="1">
        <f t="array" aca="1" ref="U1080" ca="1">_FV(A1080,"Market cap",TRUE)</f>
        <v>1072121736.84</v>
      </c>
      <c r="V1080" s="16"/>
      <c r="W1080" s="16"/>
      <c r="Z1080" s="18"/>
      <c r="AB1080" s="20"/>
      <c r="AC1080" s="21">
        <v>444614</v>
      </c>
      <c r="AE1080" s="18"/>
      <c r="AF1080" s="20"/>
      <c r="AI1080" s="21"/>
      <c r="AJ1080" s="18"/>
      <c r="AL1080" s="18"/>
      <c r="AM1080" s="18"/>
      <c r="AN1080" t="s">
        <v>73</v>
      </c>
      <c r="AO1080" t="str" cm="1">
        <f t="array" aca="1" ref="AO1080" ca="1">_FV(A1080,"Currency")</f>
        <v>USD</v>
      </c>
      <c r="AP1080" t="str" cm="1">
        <f t="array" aca="1" ref="AP1080" ca="1">_FV(A1080,"Exchange")</f>
        <v>NYSE Arca</v>
      </c>
      <c r="AQ1080" s="6" t="str" cm="1">
        <f t="array" aca="1" ref="AQ1080" ca="1">_FV(A1080,"Exchange abbreviation",TRUE)</f>
        <v>ARCX</v>
      </c>
      <c r="AR1080" t="str" cm="1">
        <f t="array" aca="1" ref="AR1080" ca="1">_FV(A1080,"Instrument type",TRUE)</f>
        <v>ETF</v>
      </c>
    </row>
    <row r="1081" spans="1:44" ht="18.75" customHeight="1" x14ac:dyDescent="0.25">
      <c r="A1081" t="e" vm="1094">
        <v>#VALUE!</v>
      </c>
      <c r="B1081" t="s">
        <v>3111</v>
      </c>
      <c r="C1081" t="s">
        <v>3112</v>
      </c>
      <c r="D1081" s="31" cm="1">
        <f t="array" aca="1" ref="D1081" ca="1">_FV(A1081,"Last trade time",TRUE)</f>
        <v>45824.840348760939</v>
      </c>
      <c r="E1081" s="23" cm="1">
        <f t="array" aca="1" ref="E1081" ca="1">_FV(A1081,"Price")</f>
        <v>78.778499999999994</v>
      </c>
      <c r="F1081" s="27" cm="1">
        <f t="array" aca="1" ref="F1081" ca="1">_FV(A1081,"Change (%)",TRUE)</f>
        <v>1.4097999999999999E-2</v>
      </c>
      <c r="G1081" s="26" cm="1">
        <f t="array" aca="1" ref="G1081" ca="1">_FV(A1081,"Change")</f>
        <v>1.0952</v>
      </c>
      <c r="H1081" s="23" cm="1">
        <f t="array" aca="1" ref="H1081" ca="1">_FV(A1081,"Open")</f>
        <v>78.3</v>
      </c>
      <c r="I1081" s="23" cm="1">
        <f t="array" aca="1" ref="I1081" ca="1">_FV(A1081,"Low")</f>
        <v>78.3</v>
      </c>
      <c r="J1081" s="23" cm="1">
        <f t="array" aca="1" ref="J1081" ca="1">_FV(A1081,"High")</f>
        <v>78.973600000000005</v>
      </c>
      <c r="K1081" s="23" cm="1">
        <f t="array" aca="1" ref="K1081" ca="1">_FV(A1081,"Previous close",TRUE)</f>
        <v>77.683300000000003</v>
      </c>
      <c r="L1081" s="26"/>
      <c r="M1081" s="23" cm="1">
        <f t="array" aca="1" ref="M1081" ca="1">_FV(A1081,"52 week low",TRUE)</f>
        <v>56</v>
      </c>
      <c r="N1081" s="23" cm="1">
        <f t="array" aca="1" ref="N1081" ca="1">_FV(A1081,"52 week high",TRUE)</f>
        <v>80</v>
      </c>
      <c r="O1081" s="8" cm="1">
        <f t="array" aca="1" ref="O1081" ca="1">_FV(A1081,"Volume")</f>
        <v>1035</v>
      </c>
      <c r="P1081" s="7" cm="1">
        <f t="array" aca="1" ref="P1081" ca="1">_FV(A1081,"Volume average",TRUE)</f>
        <v>1410</v>
      </c>
      <c r="Q1081" t="s">
        <v>490</v>
      </c>
      <c r="S1081" t="s">
        <v>608</v>
      </c>
      <c r="T1081" s="25" cm="1">
        <f t="array" aca="1" ref="T1081" ca="1">_FV(A1081,"Expense ratio",TRUE)</f>
        <v>7.6E-3</v>
      </c>
      <c r="U1081" s="24" cm="1">
        <f t="array" aca="1" ref="U1081" ca="1">_FV(A1081,"Market cap",TRUE)</f>
        <v>34017451.810000002</v>
      </c>
      <c r="V1081" s="4">
        <v>34017452</v>
      </c>
      <c r="W1081" s="4">
        <v>34017452</v>
      </c>
      <c r="Y1081" t="s">
        <v>1186</v>
      </c>
      <c r="Z1081" s="5">
        <v>78.671000000000006</v>
      </c>
      <c r="AA1081" s="19">
        <v>30.619900000000001</v>
      </c>
      <c r="AB1081" s="5">
        <v>3.78E-2</v>
      </c>
      <c r="AC1081" s="4">
        <v>1661</v>
      </c>
      <c r="AE1081" s="5">
        <v>7.9727710825714171</v>
      </c>
      <c r="AF1081" s="5">
        <v>21.58481857071548</v>
      </c>
      <c r="AI1081" s="4">
        <v>1661</v>
      </c>
      <c r="AJ1081" s="5">
        <v>130583.6675</v>
      </c>
      <c r="AL1081" s="4">
        <v>80</v>
      </c>
      <c r="AM1081" s="4">
        <v>56</v>
      </c>
      <c r="AN1081" t="s">
        <v>47</v>
      </c>
      <c r="AO1081" t="str" cm="1">
        <f t="array" aca="1" ref="AO1081" ca="1">_FV(A1081,"Currency")</f>
        <v>USD</v>
      </c>
      <c r="AP1081" t="str" cm="1">
        <f t="array" aca="1" ref="AP1081" ca="1">_FV(A1081,"Exchange")</f>
        <v>CBOE BZX Exchange</v>
      </c>
      <c r="AQ1081" s="6" t="str" cm="1">
        <f t="array" aca="1" ref="AQ1081" ca="1">_FV(A1081,"Exchange abbreviation",TRUE)</f>
        <v>BATS</v>
      </c>
      <c r="AR1081" t="str" cm="1">
        <f t="array" aca="1" ref="AR1081" ca="1">_FV(A1081,"Instrument type",TRUE)</f>
        <v>ETF</v>
      </c>
    </row>
    <row r="1082" spans="1:44" ht="18.75" customHeight="1" x14ac:dyDescent="0.25">
      <c r="A1082" t="e" vm="1095">
        <v>#VALUE!</v>
      </c>
      <c r="B1082" t="s">
        <v>3113</v>
      </c>
      <c r="C1082" t="s">
        <v>3114</v>
      </c>
      <c r="D1082" s="31" cm="1">
        <f t="array" aca="1" ref="D1082" ca="1">_FV(A1082,"Last trade time",TRUE)</f>
        <v>45824.840277812502</v>
      </c>
      <c r="E1082" s="23" cm="1">
        <f t="array" aca="1" ref="E1082" ca="1">_FV(A1082,"Price")</f>
        <v>14.7058</v>
      </c>
      <c r="F1082" s="27" cm="1">
        <f t="array" aca="1" ref="F1082" ca="1">_FV(A1082,"Change (%)",TRUE)</f>
        <v>1.3389E-2</v>
      </c>
      <c r="G1082" s="26" cm="1">
        <f t="array" aca="1" ref="G1082" ca="1">_FV(A1082,"Change")</f>
        <v>0.1943</v>
      </c>
      <c r="H1082" s="23" cm="1">
        <f t="array" aca="1" ref="H1082" ca="1">_FV(A1082,"Open")</f>
        <v>14.6</v>
      </c>
      <c r="I1082" s="23" cm="1">
        <f t="array" aca="1" ref="I1082" ca="1">_FV(A1082,"Low")</f>
        <v>14.57</v>
      </c>
      <c r="J1082" s="23" cm="1">
        <f t="array" aca="1" ref="J1082" ca="1">_FV(A1082,"High")</f>
        <v>14.91</v>
      </c>
      <c r="K1082" s="23" cm="1">
        <f t="array" aca="1" ref="K1082" ca="1">_FV(A1082,"Previous close",TRUE)</f>
        <v>14.5115</v>
      </c>
      <c r="L1082" s="26"/>
      <c r="M1082" s="23" cm="1">
        <f t="array" aca="1" ref="M1082" ca="1">_FV(A1082,"52 week low",TRUE)</f>
        <v>14.2128</v>
      </c>
      <c r="N1082" s="23" cm="1">
        <f t="array" aca="1" ref="N1082" ca="1">_FV(A1082,"52 week high",TRUE)</f>
        <v>60</v>
      </c>
      <c r="O1082" s="8" cm="1">
        <f t="array" aca="1" ref="O1082" ca="1">_FV(A1082,"Volume")</f>
        <v>10980</v>
      </c>
      <c r="P1082" s="7" cm="1">
        <f t="array" aca="1" ref="P1082" ca="1">_FV(A1082,"Volume average",TRUE)</f>
        <v>26456</v>
      </c>
      <c r="Q1082" t="s">
        <v>1293</v>
      </c>
      <c r="S1082" t="s">
        <v>2648</v>
      </c>
      <c r="T1082" s="25" cm="1">
        <f t="array" aca="1" ref="T1082" ca="1">_FV(A1082,"Expense ratio",TRUE)</f>
        <v>7.6E-3</v>
      </c>
      <c r="U1082" s="24" cm="1">
        <f t="array" aca="1" ref="U1082" ca="1">_FV(A1082,"Market cap",TRUE)</f>
        <v>58058228.420000002</v>
      </c>
      <c r="V1082" s="4">
        <v>58058228</v>
      </c>
      <c r="W1082" s="4">
        <v>58058228</v>
      </c>
      <c r="Y1082" t="s">
        <v>3115</v>
      </c>
      <c r="Z1082" s="5">
        <v>15.5388</v>
      </c>
      <c r="AA1082" s="20"/>
      <c r="AB1082" s="5">
        <v>0.67110000000000003</v>
      </c>
      <c r="AC1082" s="4">
        <v>13615</v>
      </c>
      <c r="AE1082" s="5">
        <v>-41.213521226211249</v>
      </c>
      <c r="AF1082" s="5">
        <v>-72.695491160311249</v>
      </c>
      <c r="AI1082" s="4">
        <v>13615</v>
      </c>
      <c r="AJ1082" s="5">
        <v>210698.9325</v>
      </c>
      <c r="AL1082" s="4">
        <v>60</v>
      </c>
      <c r="AM1082" s="5">
        <v>4.09</v>
      </c>
      <c r="AN1082" t="s">
        <v>47</v>
      </c>
      <c r="AO1082" t="str" cm="1">
        <f t="array" aca="1" ref="AO1082" ca="1">_FV(A1082,"Currency")</f>
        <v>USD</v>
      </c>
      <c r="AP1082" t="str" cm="1">
        <f t="array" aca="1" ref="AP1082" ca="1">_FV(A1082,"Exchange")</f>
        <v>NYSE Arca</v>
      </c>
      <c r="AQ1082" s="6" t="str" cm="1">
        <f t="array" aca="1" ref="AQ1082" ca="1">_FV(A1082,"Exchange abbreviation",TRUE)</f>
        <v>ARCX</v>
      </c>
      <c r="AR1082" t="str" cm="1">
        <f t="array" aca="1" ref="AR1082" ca="1">_FV(A1082,"Instrument type",TRUE)</f>
        <v>ETF</v>
      </c>
    </row>
    <row r="1083" spans="1:44" ht="18.75" customHeight="1" x14ac:dyDescent="0.25">
      <c r="A1083" t="e" vm="1096">
        <v>#VALUE!</v>
      </c>
      <c r="B1083" t="s">
        <v>3116</v>
      </c>
      <c r="C1083" t="s">
        <v>3117</v>
      </c>
      <c r="D1083" s="31" cm="1">
        <f t="array" aca="1" ref="D1083" ca="1">_FV(A1083,"Last trade time",TRUE)</f>
        <v>45824.840277789066</v>
      </c>
      <c r="E1083" s="23" cm="1">
        <f t="array" aca="1" ref="E1083" ca="1">_FV(A1083,"Price")</f>
        <v>30.099499999999999</v>
      </c>
      <c r="F1083" s="27" cm="1">
        <f t="array" aca="1" ref="F1083" ca="1">_FV(A1083,"Change (%)",TRUE)</f>
        <v>1.2206999999999999E-2</v>
      </c>
      <c r="G1083" s="26" cm="1">
        <f t="array" aca="1" ref="G1083" ca="1">_FV(A1083,"Change")</f>
        <v>0.36299999999999999</v>
      </c>
      <c r="H1083" s="23" cm="1">
        <f t="array" aca="1" ref="H1083" ca="1">_FV(A1083,"Open")</f>
        <v>30.27</v>
      </c>
      <c r="I1083" s="23" cm="1">
        <f t="array" aca="1" ref="I1083" ca="1">_FV(A1083,"Low")</f>
        <v>30.09</v>
      </c>
      <c r="J1083" s="23" cm="1">
        <f t="array" aca="1" ref="J1083" ca="1">_FV(A1083,"High")</f>
        <v>30.27</v>
      </c>
      <c r="K1083" s="23" cm="1">
        <f t="array" aca="1" ref="K1083" ca="1">_FV(A1083,"Previous close",TRUE)</f>
        <v>29.736499999999999</v>
      </c>
      <c r="L1083" s="26"/>
      <c r="M1083" s="23" cm="1">
        <f t="array" aca="1" ref="M1083" ca="1">_FV(A1083,"52 week low",TRUE)</f>
        <v>25.69</v>
      </c>
      <c r="N1083" s="23" cm="1">
        <f t="array" aca="1" ref="N1083" ca="1">_FV(A1083,"52 week high",TRUE)</f>
        <v>33.82</v>
      </c>
      <c r="O1083" s="8" cm="1">
        <f t="array" aca="1" ref="O1083" ca="1">_FV(A1083,"Volume")</f>
        <v>4235</v>
      </c>
      <c r="P1083" s="7" cm="1">
        <f t="array" aca="1" ref="P1083" ca="1">_FV(A1083,"Volume average",TRUE)</f>
        <v>6889</v>
      </c>
      <c r="Q1083" t="s">
        <v>2066</v>
      </c>
      <c r="S1083" t="s">
        <v>1795</v>
      </c>
      <c r="T1083" s="25" cm="1">
        <f t="array" aca="1" ref="T1083" ca="1">_FV(A1083,"Expense ratio",TRUE)</f>
        <v>7.6E-3</v>
      </c>
      <c r="U1083" s="24" cm="1">
        <f t="array" aca="1" ref="U1083" ca="1">_FV(A1083,"Market cap",TRUE)</f>
        <v>42256826.039999999</v>
      </c>
      <c r="V1083" s="4">
        <v>42256824</v>
      </c>
      <c r="W1083" s="4">
        <v>42256824</v>
      </c>
      <c r="Y1083" t="s">
        <v>3118</v>
      </c>
      <c r="Z1083" s="5">
        <v>30.2</v>
      </c>
      <c r="AA1083" s="5">
        <v>23.484870000000001</v>
      </c>
      <c r="AB1083" s="5">
        <v>3.4099999999999998E-2</v>
      </c>
      <c r="AC1083" s="4">
        <v>16169</v>
      </c>
      <c r="AE1083" s="5">
        <v>4.0896701925201562</v>
      </c>
      <c r="AF1083" s="5">
        <v>6.7984092306414556</v>
      </c>
      <c r="AI1083" s="4">
        <v>16169</v>
      </c>
      <c r="AJ1083" s="5">
        <v>490648.30499999999</v>
      </c>
      <c r="AL1083" s="5">
        <v>33.82</v>
      </c>
      <c r="AM1083" s="5">
        <v>25.69</v>
      </c>
      <c r="AN1083" t="s">
        <v>47</v>
      </c>
      <c r="AO1083" t="str" cm="1">
        <f t="array" aca="1" ref="AO1083" ca="1">_FV(A1083,"Currency")</f>
        <v>USD</v>
      </c>
      <c r="AP1083" t="str" cm="1">
        <f t="array" aca="1" ref="AP1083" ca="1">_FV(A1083,"Exchange")</f>
        <v>NYSE Arca</v>
      </c>
      <c r="AQ1083" s="6" t="str" cm="1">
        <f t="array" aca="1" ref="AQ1083" ca="1">_FV(A1083,"Exchange abbreviation",TRUE)</f>
        <v>ARCX</v>
      </c>
      <c r="AR1083" t="str" cm="1">
        <f t="array" aca="1" ref="AR1083" ca="1">_FV(A1083,"Instrument type",TRUE)</f>
        <v>ETF</v>
      </c>
    </row>
    <row r="1084" spans="1:44" ht="18.75" customHeight="1" x14ac:dyDescent="0.25">
      <c r="A1084" t="e" vm="1097">
        <v>#VALUE!</v>
      </c>
      <c r="B1084" t="s">
        <v>3119</v>
      </c>
      <c r="C1084" t="s">
        <v>3120</v>
      </c>
      <c r="D1084" s="31" cm="1">
        <f t="array" aca="1" ref="D1084" ca="1">_FV(A1084,"Last trade time",TRUE)</f>
        <v>45824.843750265623</v>
      </c>
      <c r="E1084" s="23" cm="1">
        <f t="array" aca="1" ref="E1084" ca="1">_FV(A1084,"Price")</f>
        <v>40.398000000000003</v>
      </c>
      <c r="F1084" s="27" cm="1">
        <f t="array" aca="1" ref="F1084" ca="1">_FV(A1084,"Change (%)",TRUE)</f>
        <v>1.3153999999999999E-2</v>
      </c>
      <c r="G1084" s="26" cm="1">
        <f t="array" aca="1" ref="G1084" ca="1">_FV(A1084,"Change")</f>
        <v>0.52449999999999997</v>
      </c>
      <c r="H1084" s="23" cm="1">
        <f t="array" aca="1" ref="H1084" ca="1">_FV(A1084,"Open")</f>
        <v>40.299999999999997</v>
      </c>
      <c r="I1084" s="23" cm="1">
        <f t="array" aca="1" ref="I1084" ca="1">_FV(A1084,"Low")</f>
        <v>40.299999999999997</v>
      </c>
      <c r="J1084" s="23" cm="1">
        <f t="array" aca="1" ref="J1084" ca="1">_FV(A1084,"High")</f>
        <v>40.472099999999998</v>
      </c>
      <c r="K1084" s="23" cm="1">
        <f t="array" aca="1" ref="K1084" ca="1">_FV(A1084,"Previous close",TRUE)</f>
        <v>39.8735</v>
      </c>
      <c r="L1084" s="26"/>
      <c r="M1084" s="23" cm="1">
        <f t="array" aca="1" ref="M1084" ca="1">_FV(A1084,"52 week low",TRUE)</f>
        <v>29.96</v>
      </c>
      <c r="N1084" s="23" cm="1">
        <f t="array" aca="1" ref="N1084" ca="1">_FV(A1084,"52 week high",TRUE)</f>
        <v>41.13</v>
      </c>
      <c r="O1084" s="8" cm="1">
        <f t="array" aca="1" ref="O1084" ca="1">_FV(A1084,"Volume")</f>
        <v>2246</v>
      </c>
      <c r="P1084" s="7" cm="1">
        <f t="array" aca="1" ref="P1084" ca="1">_FV(A1084,"Volume average",TRUE)</f>
        <v>45827</v>
      </c>
      <c r="Q1084" t="s">
        <v>119</v>
      </c>
      <c r="T1084" s="25" cm="1">
        <f t="array" aca="1" ref="T1084" ca="1">_FV(A1084,"Expense ratio",TRUE)</f>
        <v>7.6E-3</v>
      </c>
      <c r="U1084" s="24" cm="1">
        <f t="array" aca="1" ref="U1084" ca="1">_FV(A1084,"Market cap",TRUE)</f>
        <v>48246404.780000001</v>
      </c>
      <c r="V1084" s="16"/>
      <c r="W1084" s="16"/>
      <c r="Z1084" s="18"/>
      <c r="AB1084" s="20"/>
      <c r="AC1084" s="21">
        <v>45490</v>
      </c>
      <c r="AE1084" s="18"/>
      <c r="AF1084" s="20"/>
      <c r="AI1084" s="21"/>
      <c r="AJ1084" s="18"/>
      <c r="AL1084" s="18"/>
      <c r="AM1084" s="18"/>
      <c r="AN1084" t="s">
        <v>73</v>
      </c>
      <c r="AO1084" t="str" cm="1">
        <f t="array" aca="1" ref="AO1084" ca="1">_FV(A1084,"Currency")</f>
        <v>USD</v>
      </c>
      <c r="AP1084" t="str" cm="1">
        <f t="array" aca="1" ref="AP1084" ca="1">_FV(A1084,"Exchange")</f>
        <v>Nasdaq Stock Market</v>
      </c>
      <c r="AQ1084" s="6" t="str" cm="1">
        <f t="array" aca="1" ref="AQ1084" ca="1">_FV(A1084,"Exchange abbreviation",TRUE)</f>
        <v>XNAS</v>
      </c>
      <c r="AR1084" t="str" cm="1">
        <f t="array" aca="1" ref="AR1084" ca="1">_FV(A1084,"Instrument type",TRUE)</f>
        <v>ETF</v>
      </c>
    </row>
    <row r="1085" spans="1:44" ht="18.75" customHeight="1" x14ac:dyDescent="0.25">
      <c r="A1085" t="e" vm="1098">
        <v>#VALUE!</v>
      </c>
      <c r="B1085" t="s">
        <v>3121</v>
      </c>
      <c r="C1085" t="s">
        <v>3122</v>
      </c>
      <c r="D1085" s="31" cm="1">
        <f t="array" aca="1" ref="D1085" ca="1">_FV(A1085,"Last trade time",TRUE)</f>
        <v>45824.894806376564</v>
      </c>
      <c r="E1085" s="23" cm="1">
        <f t="array" aca="1" ref="E1085" ca="1">_FV(A1085,"Price")</f>
        <v>28.34</v>
      </c>
      <c r="F1085" s="27" cm="1">
        <f t="array" aca="1" ref="F1085" ca="1">_FV(A1085,"Change (%)",TRUE)</f>
        <v>2.9049000000000002E-2</v>
      </c>
      <c r="G1085" s="26" cm="1">
        <f t="array" aca="1" ref="G1085" ca="1">_FV(A1085,"Change")</f>
        <v>0.8</v>
      </c>
      <c r="H1085" s="23" cm="1">
        <f t="array" aca="1" ref="H1085" ca="1">_FV(A1085,"Open")</f>
        <v>27.81</v>
      </c>
      <c r="I1085" s="23" cm="1">
        <f t="array" aca="1" ref="I1085" ca="1">_FV(A1085,"Low")</f>
        <v>27.81</v>
      </c>
      <c r="J1085" s="23" cm="1">
        <f t="array" aca="1" ref="J1085" ca="1">_FV(A1085,"High")</f>
        <v>28.36</v>
      </c>
      <c r="K1085" s="23" cm="1">
        <f t="array" aca="1" ref="K1085" ca="1">_FV(A1085,"Previous close",TRUE)</f>
        <v>27.54</v>
      </c>
      <c r="L1085" s="26"/>
      <c r="M1085" s="23" cm="1">
        <f t="array" aca="1" ref="M1085" ca="1">_FV(A1085,"52 week low",TRUE)</f>
        <v>18.04</v>
      </c>
      <c r="N1085" s="23" cm="1">
        <f t="array" aca="1" ref="N1085" ca="1">_FV(A1085,"52 week high",TRUE)</f>
        <v>28.434899999999999</v>
      </c>
      <c r="O1085" s="8" cm="1">
        <f t="array" aca="1" ref="O1085" ca="1">_FV(A1085,"Volume")</f>
        <v>19848</v>
      </c>
      <c r="P1085" s="7" cm="1">
        <f t="array" aca="1" ref="P1085" ca="1">_FV(A1085,"Volume average",TRUE)</f>
        <v>21693</v>
      </c>
      <c r="Q1085" t="s">
        <v>698</v>
      </c>
      <c r="S1085" t="s">
        <v>376</v>
      </c>
      <c r="T1085" s="25" cm="1">
        <f t="array" aca="1" ref="T1085" ca="1">_FV(A1085,"Expense ratio",TRUE)</f>
        <v>7.6E-3</v>
      </c>
      <c r="U1085" s="24" cm="1">
        <f t="array" aca="1" ref="U1085" ca="1">_FV(A1085,"Market cap",TRUE)</f>
        <v>57777071.329999998</v>
      </c>
      <c r="V1085" s="4">
        <v>57777072</v>
      </c>
      <c r="W1085" s="4">
        <v>57777072</v>
      </c>
      <c r="X1085" t="s">
        <v>3123</v>
      </c>
      <c r="Y1085" t="s">
        <v>2180</v>
      </c>
      <c r="Z1085" s="5">
        <v>27.71</v>
      </c>
      <c r="AA1085" s="5">
        <v>29.691348999999999</v>
      </c>
      <c r="AB1085" s="5">
        <v>4.5999999999999999E-3</v>
      </c>
      <c r="AC1085" s="4">
        <v>17144</v>
      </c>
      <c r="AE1085" s="5">
        <v>12.18731239507103</v>
      </c>
      <c r="AF1085" s="5">
        <v>31.49910555009923</v>
      </c>
      <c r="AI1085" s="4">
        <v>17144</v>
      </c>
      <c r="AJ1085" s="5">
        <v>475152.81760000001</v>
      </c>
      <c r="AL1085" s="5">
        <v>28.289000000000001</v>
      </c>
      <c r="AM1085" s="5">
        <v>18.04</v>
      </c>
      <c r="AN1085" t="s">
        <v>47</v>
      </c>
      <c r="AO1085" t="str" cm="1">
        <f t="array" aca="1" ref="AO1085" ca="1">_FV(A1085,"Currency")</f>
        <v>USD</v>
      </c>
      <c r="AP1085" t="str" cm="1">
        <f t="array" aca="1" ref="AP1085" ca="1">_FV(A1085,"Exchange")</f>
        <v>NYSE Arca</v>
      </c>
      <c r="AQ1085" s="6" t="str" cm="1">
        <f t="array" aca="1" ref="AQ1085" ca="1">_FV(A1085,"Exchange abbreviation",TRUE)</f>
        <v>ARCX</v>
      </c>
      <c r="AR1085" t="str" cm="1">
        <f t="array" aca="1" ref="AR1085" ca="1">_FV(A1085,"Instrument type",TRUE)</f>
        <v>ETF</v>
      </c>
    </row>
    <row r="1086" spans="1:44" ht="18.75" customHeight="1" x14ac:dyDescent="0.25">
      <c r="A1086" t="e" vm="1099">
        <v>#VALUE!</v>
      </c>
      <c r="B1086" t="s">
        <v>3124</v>
      </c>
      <c r="C1086" t="s">
        <v>3125</v>
      </c>
      <c r="D1086" s="31" cm="1">
        <f t="array" aca="1" ref="D1086" ca="1">_FV(A1086,"Last trade time",TRUE)</f>
        <v>45824.923538506249</v>
      </c>
      <c r="E1086" s="23" cm="1">
        <f t="array" aca="1" ref="E1086" ca="1">_FV(A1086,"Price")</f>
        <v>14.19</v>
      </c>
      <c r="F1086" s="27" cm="1">
        <f t="array" aca="1" ref="F1086" ca="1">_FV(A1086,"Change (%)",TRUE)</f>
        <v>-9.078000000000001E-3</v>
      </c>
      <c r="G1086" s="26" cm="1">
        <f t="array" aca="1" ref="G1086" ca="1">_FV(A1086,"Change")</f>
        <v>-0.13</v>
      </c>
      <c r="H1086" s="23" cm="1">
        <f t="array" aca="1" ref="H1086" ca="1">_FV(A1086,"Open")</f>
        <v>14.23</v>
      </c>
      <c r="I1086" s="23" cm="1">
        <f t="array" aca="1" ref="I1086" ca="1">_FV(A1086,"Low")</f>
        <v>13.77</v>
      </c>
      <c r="J1086" s="23" cm="1">
        <f t="array" aca="1" ref="J1086" ca="1">_FV(A1086,"High")</f>
        <v>14.27</v>
      </c>
      <c r="K1086" s="23" cm="1">
        <f t="array" aca="1" ref="K1086" ca="1">_FV(A1086,"Previous close",TRUE)</f>
        <v>14.32</v>
      </c>
      <c r="L1086" s="26"/>
      <c r="M1086" s="23" cm="1">
        <f t="array" aca="1" ref="M1086" ca="1">_FV(A1086,"52 week low",TRUE)</f>
        <v>11.59</v>
      </c>
      <c r="N1086" s="23" cm="1">
        <f t="array" aca="1" ref="N1086" ca="1">_FV(A1086,"52 week high",TRUE)</f>
        <v>16.386399999999998</v>
      </c>
      <c r="O1086" s="8" cm="1">
        <f t="array" aca="1" ref="O1086" ca="1">_FV(A1086,"Volume")</f>
        <v>1607131</v>
      </c>
      <c r="P1086" s="7" cm="1">
        <f t="array" aca="1" ref="P1086" ca="1">_FV(A1086,"Volume average",TRUE)</f>
        <v>357585</v>
      </c>
      <c r="Q1086" t="s">
        <v>864</v>
      </c>
      <c r="T1086" s="25" cm="1">
        <f t="array" aca="1" ref="T1086" ca="1">_FV(A1086,"Expense ratio",TRUE)</f>
        <v>7.4999999999999997E-3</v>
      </c>
      <c r="U1086" s="24" cm="1">
        <f t="array" aca="1" ref="U1086" ca="1">_FV(A1086,"Market cap",TRUE)</f>
        <v>174491602.75999999</v>
      </c>
      <c r="V1086" s="16"/>
      <c r="W1086" s="16"/>
      <c r="Z1086" s="18"/>
      <c r="AA1086" s="20"/>
      <c r="AB1086" s="20"/>
      <c r="AC1086" s="21">
        <v>246931</v>
      </c>
      <c r="AE1086" s="18"/>
      <c r="AF1086" s="20"/>
      <c r="AI1086" s="21"/>
      <c r="AJ1086" s="18"/>
      <c r="AL1086" s="18"/>
      <c r="AM1086" s="18"/>
      <c r="AN1086" t="s">
        <v>73</v>
      </c>
      <c r="AO1086" t="str" cm="1">
        <f t="array" aca="1" ref="AO1086" ca="1">_FV(A1086,"Currency")</f>
        <v>USD</v>
      </c>
      <c r="AP1086" t="str" cm="1">
        <f t="array" aca="1" ref="AP1086" ca="1">_FV(A1086,"Exchange")</f>
        <v>NYSE Arca</v>
      </c>
      <c r="AQ1086" s="6" t="str" cm="1">
        <f t="array" aca="1" ref="AQ1086" ca="1">_FV(A1086,"Exchange abbreviation",TRUE)</f>
        <v>ARCX</v>
      </c>
      <c r="AR1086" t="str" cm="1">
        <f t="array" aca="1" ref="AR1086" ca="1">_FV(A1086,"Instrument type",TRUE)</f>
        <v>ETF</v>
      </c>
    </row>
    <row r="1087" spans="1:44" ht="18.75" customHeight="1" x14ac:dyDescent="0.25">
      <c r="A1087" t="e" vm="1100">
        <v>#VALUE!</v>
      </c>
      <c r="B1087" t="s">
        <v>3126</v>
      </c>
      <c r="C1087" t="s">
        <v>3127</v>
      </c>
      <c r="D1087" s="31" cm="1">
        <f t="array" aca="1" ref="D1087" ca="1">_FV(A1087,"Last trade time",TRUE)</f>
        <v>45824.840277812502</v>
      </c>
      <c r="E1087" s="23" cm="1">
        <f t="array" aca="1" ref="E1087" ca="1">_FV(A1087,"Price")</f>
        <v>19.72</v>
      </c>
      <c r="F1087" s="27" cm="1">
        <f t="array" aca="1" ref="F1087" ca="1">_FV(A1087,"Change (%)",TRUE)</f>
        <v>-2.0239999999999998E-3</v>
      </c>
      <c r="G1087" s="26" cm="1">
        <f t="array" aca="1" ref="G1087" ca="1">_FV(A1087,"Change")</f>
        <v>-0.04</v>
      </c>
      <c r="H1087" s="23" cm="1">
        <f t="array" aca="1" ref="H1087" ca="1">_FV(A1087,"Open")</f>
        <v>19.75</v>
      </c>
      <c r="I1087" s="23" cm="1">
        <f t="array" aca="1" ref="I1087" ca="1">_FV(A1087,"Low")</f>
        <v>19.375</v>
      </c>
      <c r="J1087" s="23" cm="1">
        <f t="array" aca="1" ref="J1087" ca="1">_FV(A1087,"High")</f>
        <v>19.79</v>
      </c>
      <c r="K1087" s="23" cm="1">
        <f t="array" aca="1" ref="K1087" ca="1">_FV(A1087,"Previous close",TRUE)</f>
        <v>19.760000000000002</v>
      </c>
      <c r="L1087" s="26"/>
      <c r="M1087" s="23" cm="1">
        <f t="array" aca="1" ref="M1087" ca="1">_FV(A1087,"52 week low",TRUE)</f>
        <v>16.22</v>
      </c>
      <c r="N1087" s="23" cm="1">
        <f t="array" aca="1" ref="N1087" ca="1">_FV(A1087,"52 week high",TRUE)</f>
        <v>21.51</v>
      </c>
      <c r="O1087" s="8" cm="1">
        <f t="array" aca="1" ref="O1087" ca="1">_FV(A1087,"Volume")</f>
        <v>74181</v>
      </c>
      <c r="P1087" s="7" cm="1">
        <f t="array" aca="1" ref="P1087" ca="1">_FV(A1087,"Volume average",TRUE)</f>
        <v>17447</v>
      </c>
      <c r="Q1087" t="s">
        <v>864</v>
      </c>
      <c r="T1087" s="25" cm="1">
        <f t="array" aca="1" ref="T1087" ca="1">_FV(A1087,"Expense ratio",TRUE)</f>
        <v>7.4999999999999997E-3</v>
      </c>
      <c r="U1087" s="24" cm="1">
        <f t="array" aca="1" ref="U1087" ca="1">_FV(A1087,"Market cap",TRUE)</f>
        <v>46798550.439999998</v>
      </c>
      <c r="V1087" s="16"/>
      <c r="W1087" s="16"/>
      <c r="Z1087" s="18"/>
      <c r="AA1087" s="20"/>
      <c r="AB1087" s="20"/>
      <c r="AC1087" s="21">
        <v>21956</v>
      </c>
      <c r="AE1087" s="18"/>
      <c r="AF1087" s="20"/>
      <c r="AI1087" s="21"/>
      <c r="AJ1087" s="18"/>
      <c r="AL1087" s="18"/>
      <c r="AM1087" s="18"/>
      <c r="AN1087" t="s">
        <v>73</v>
      </c>
      <c r="AO1087" t="str" cm="1">
        <f t="array" aca="1" ref="AO1087" ca="1">_FV(A1087,"Currency")</f>
        <v>USD</v>
      </c>
      <c r="AP1087" t="str" cm="1">
        <f t="array" aca="1" ref="AP1087" ca="1">_FV(A1087,"Exchange")</f>
        <v>NYSE Arca</v>
      </c>
      <c r="AQ1087" s="6" t="str" cm="1">
        <f t="array" aca="1" ref="AQ1087" ca="1">_FV(A1087,"Exchange abbreviation",TRUE)</f>
        <v>ARCX</v>
      </c>
      <c r="AR1087" t="str" cm="1">
        <f t="array" aca="1" ref="AR1087" ca="1">_FV(A1087,"Instrument type",TRUE)</f>
        <v>ETF</v>
      </c>
    </row>
    <row r="1088" spans="1:44" ht="18.75" customHeight="1" x14ac:dyDescent="0.25">
      <c r="A1088" t="e" vm="1101">
        <v>#VALUE!</v>
      </c>
      <c r="B1088" t="s">
        <v>3128</v>
      </c>
      <c r="C1088" t="s">
        <v>3129</v>
      </c>
      <c r="D1088" s="31" cm="1">
        <f t="array" aca="1" ref="D1088" ca="1">_FV(A1088,"Last trade time",TRUE)</f>
        <v>45824.843750265623</v>
      </c>
      <c r="E1088" s="23" cm="1">
        <f t="array" aca="1" ref="E1088" ca="1">_FV(A1088,"Price")</f>
        <v>13.33</v>
      </c>
      <c r="F1088" s="27" cm="1">
        <f t="array" aca="1" ref="F1088" ca="1">_FV(A1088,"Change (%)",TRUE)</f>
        <v>-1.1861E-2</v>
      </c>
      <c r="G1088" s="26" cm="1">
        <f t="array" aca="1" ref="G1088" ca="1">_FV(A1088,"Change")</f>
        <v>-0.16</v>
      </c>
      <c r="H1088" s="23" cm="1">
        <f t="array" aca="1" ref="H1088" ca="1">_FV(A1088,"Open")</f>
        <v>13.09</v>
      </c>
      <c r="I1088" s="23" cm="1">
        <f t="array" aca="1" ref="I1088" ca="1">_FV(A1088,"Low")</f>
        <v>13.023400000000001</v>
      </c>
      <c r="J1088" s="23" cm="1">
        <f t="array" aca="1" ref="J1088" ca="1">_FV(A1088,"High")</f>
        <v>13.34</v>
      </c>
      <c r="K1088" s="23" cm="1">
        <f t="array" aca="1" ref="K1088" ca="1">_FV(A1088,"Previous close",TRUE)</f>
        <v>13.49</v>
      </c>
      <c r="L1088" s="26"/>
      <c r="M1088" s="23" cm="1">
        <f t="array" aca="1" ref="M1088" ca="1">_FV(A1088,"52 week low",TRUE)</f>
        <v>10.190099999999999</v>
      </c>
      <c r="N1088" s="23" cm="1">
        <f t="array" aca="1" ref="N1088" ca="1">_FV(A1088,"52 week high",TRUE)</f>
        <v>29.06</v>
      </c>
      <c r="O1088" s="8" cm="1">
        <f t="array" aca="1" ref="O1088" ca="1">_FV(A1088,"Volume")</f>
        <v>11587</v>
      </c>
      <c r="P1088" s="7" cm="1">
        <f t="array" aca="1" ref="P1088" ca="1">_FV(A1088,"Volume average",TRUE)</f>
        <v>24810</v>
      </c>
      <c r="Q1088" t="s">
        <v>65</v>
      </c>
      <c r="R1088" t="s">
        <v>3130</v>
      </c>
      <c r="S1088" t="s">
        <v>1028</v>
      </c>
      <c r="T1088" s="25" cm="1">
        <f t="array" aca="1" ref="T1088" ca="1">_FV(A1088,"Expense ratio",TRUE)</f>
        <v>7.4999999999999997E-3</v>
      </c>
      <c r="U1088" s="24" cm="1">
        <f t="array" aca="1" ref="U1088" ca="1">_FV(A1088,"Market cap",TRUE)</f>
        <v>3834753.6</v>
      </c>
      <c r="V1088" s="4">
        <v>3834753</v>
      </c>
      <c r="W1088" s="4">
        <v>3834753</v>
      </c>
      <c r="Y1088" t="s">
        <v>3131</v>
      </c>
      <c r="Z1088" s="5">
        <v>12.68</v>
      </c>
      <c r="AB1088" s="5">
        <v>3.1800000000000002E-2</v>
      </c>
      <c r="AC1088" s="4">
        <v>30644</v>
      </c>
      <c r="AE1088" s="5">
        <v>-8.0409382816573842</v>
      </c>
      <c r="AF1088" s="5">
        <v>-51.51751290248361</v>
      </c>
      <c r="AH1088" s="16"/>
      <c r="AI1088" s="4">
        <v>30644</v>
      </c>
      <c r="AJ1088" s="5">
        <v>388565.92</v>
      </c>
      <c r="AL1088" s="5">
        <v>29.06</v>
      </c>
      <c r="AM1088" s="5">
        <v>10.19</v>
      </c>
      <c r="AN1088" t="s">
        <v>47</v>
      </c>
      <c r="AO1088" t="str" cm="1">
        <f t="array" aca="1" ref="AO1088" ca="1">_FV(A1088,"Currency")</f>
        <v>USD</v>
      </c>
      <c r="AP1088" t="str" cm="1">
        <f t="array" aca="1" ref="AP1088" ca="1">_FV(A1088,"Exchange")</f>
        <v>Nasdaq Stock Market</v>
      </c>
      <c r="AQ1088" s="6" t="str" cm="1">
        <f t="array" aca="1" ref="AQ1088" ca="1">_FV(A1088,"Exchange abbreviation",TRUE)</f>
        <v>XNAS</v>
      </c>
      <c r="AR1088" t="str" cm="1">
        <f t="array" aca="1" ref="AR1088" ca="1">_FV(A1088,"Instrument type",TRUE)</f>
        <v>ETF</v>
      </c>
    </row>
    <row r="1089" spans="1:44" ht="18.75" customHeight="1" x14ac:dyDescent="0.25">
      <c r="A1089" t="e" vm="1102">
        <v>#VALUE!</v>
      </c>
      <c r="B1089" t="s">
        <v>3132</v>
      </c>
      <c r="C1089" t="s">
        <v>3133</v>
      </c>
      <c r="D1089" s="31" cm="1">
        <f t="array" aca="1" ref="D1089" ca="1">_FV(A1089,"Last trade time",TRUE)</f>
        <v>45824.840277812502</v>
      </c>
      <c r="E1089" s="23" cm="1">
        <f t="array" aca="1" ref="E1089" ca="1">_FV(A1089,"Price")</f>
        <v>64.910300000000007</v>
      </c>
      <c r="F1089" s="27" cm="1">
        <f t="array" aca="1" ref="F1089" ca="1">_FV(A1089,"Change (%)",TRUE)</f>
        <v>8.1679999999999999E-3</v>
      </c>
      <c r="G1089" s="26" cm="1">
        <f t="array" aca="1" ref="G1089" ca="1">_FV(A1089,"Change")</f>
        <v>0.52590000000000003</v>
      </c>
      <c r="H1089" s="23" cm="1">
        <f t="array" aca="1" ref="H1089" ca="1">_FV(A1089,"Open")</f>
        <v>64.81</v>
      </c>
      <c r="I1089" s="23" cm="1">
        <f t="array" aca="1" ref="I1089" ca="1">_FV(A1089,"Low")</f>
        <v>64.73</v>
      </c>
      <c r="J1089" s="23" cm="1">
        <f t="array" aca="1" ref="J1089" ca="1">_FV(A1089,"High")</f>
        <v>64.910300000000007</v>
      </c>
      <c r="K1089" s="23" cm="1">
        <f t="array" aca="1" ref="K1089" ca="1">_FV(A1089,"Previous close",TRUE)</f>
        <v>64.384399999999999</v>
      </c>
      <c r="L1089" s="26"/>
      <c r="M1089" s="23" cm="1">
        <f t="array" aca="1" ref="M1089" ca="1">_FV(A1089,"52 week low",TRUE)</f>
        <v>51.07</v>
      </c>
      <c r="N1089" s="23" cm="1">
        <f t="array" aca="1" ref="N1089" ca="1">_FV(A1089,"52 week high",TRUE)</f>
        <v>69.739999999999995</v>
      </c>
      <c r="O1089" s="8" cm="1">
        <f t="array" aca="1" ref="O1089" ca="1">_FV(A1089,"Volume")</f>
        <v>230</v>
      </c>
      <c r="P1089" s="7" cm="1">
        <f t="array" aca="1" ref="P1089" ca="1">_FV(A1089,"Volume average",TRUE)</f>
        <v>198</v>
      </c>
      <c r="Q1089" t="s">
        <v>50</v>
      </c>
      <c r="S1089" t="s">
        <v>3134</v>
      </c>
      <c r="T1089" s="25" cm="1">
        <f t="array" aca="1" ref="T1089" ca="1">_FV(A1089,"Expense ratio",TRUE)</f>
        <v>7.4999999999999997E-3</v>
      </c>
      <c r="U1089" s="24" cm="1">
        <f t="array" aca="1" ref="U1089" ca="1">_FV(A1089,"Market cap",TRUE)</f>
        <v>9507932.5299999993</v>
      </c>
      <c r="V1089" s="4">
        <v>9507932</v>
      </c>
      <c r="W1089" s="4">
        <v>9507932</v>
      </c>
      <c r="Y1089" t="s">
        <v>3135</v>
      </c>
      <c r="Z1089" s="5">
        <v>64.770160000000004</v>
      </c>
      <c r="AA1089" s="5">
        <v>32.360058000000002</v>
      </c>
      <c r="AB1089" s="5">
        <v>4.0000000000000001E-3</v>
      </c>
      <c r="AC1089" s="4">
        <v>587</v>
      </c>
      <c r="AE1089" s="5">
        <v>3.0312647171732769</v>
      </c>
      <c r="AF1089" s="5">
        <v>0.98654568020881683</v>
      </c>
      <c r="AI1089" s="4">
        <v>587</v>
      </c>
      <c r="AJ1089" s="5">
        <v>38036.191200000001</v>
      </c>
      <c r="AL1089" s="5">
        <v>69.739999999999995</v>
      </c>
      <c r="AM1089" s="5">
        <v>51.07</v>
      </c>
      <c r="AN1089" t="s">
        <v>47</v>
      </c>
      <c r="AO1089" t="str" cm="1">
        <f t="array" aca="1" ref="AO1089" ca="1">_FV(A1089,"Currency")</f>
        <v>USD</v>
      </c>
      <c r="AP1089" t="str" cm="1">
        <f t="array" aca="1" ref="AP1089" ca="1">_FV(A1089,"Exchange")</f>
        <v>New York Stock Exchange</v>
      </c>
      <c r="AQ1089" s="6" t="str" cm="1">
        <f t="array" aca="1" ref="AQ1089" ca="1">_FV(A1089,"Exchange abbreviation",TRUE)</f>
        <v>XNYS</v>
      </c>
      <c r="AR1089" t="str" cm="1">
        <f t="array" aca="1" ref="AR1089" ca="1">_FV(A1089,"Instrument type",TRUE)</f>
        <v>ETF</v>
      </c>
    </row>
    <row r="1090" spans="1:44" ht="18.75" customHeight="1" x14ac:dyDescent="0.25">
      <c r="A1090" t="e" vm="1103">
        <v>#VALUE!</v>
      </c>
      <c r="B1090" t="s">
        <v>3136</v>
      </c>
      <c r="C1090" t="s">
        <v>3137</v>
      </c>
      <c r="D1090" s="31" cm="1">
        <f t="array" aca="1" ref="D1090" ca="1">_FV(A1090,"Last trade time",TRUE)</f>
        <v>45824.840277789066</v>
      </c>
      <c r="E1090" s="23" cm="1">
        <f t="array" aca="1" ref="E1090" ca="1">_FV(A1090,"Price")</f>
        <v>26.514099999999999</v>
      </c>
      <c r="F1090" s="27" cm="1">
        <f t="array" aca="1" ref="F1090" ca="1">_FV(A1090,"Change (%)",TRUE)</f>
        <v>-4.9280000000000001E-3</v>
      </c>
      <c r="G1090" s="26" cm="1">
        <f t="array" aca="1" ref="G1090" ca="1">_FV(A1090,"Change")</f>
        <v>-0.1313</v>
      </c>
      <c r="H1090" s="23" cm="1">
        <f t="array" aca="1" ref="H1090" ca="1">_FV(A1090,"Open")</f>
        <v>26.6</v>
      </c>
      <c r="I1090" s="23" cm="1">
        <f t="array" aca="1" ref="I1090" ca="1">_FV(A1090,"Low")</f>
        <v>26.466200000000001</v>
      </c>
      <c r="J1090" s="23" cm="1">
        <f t="array" aca="1" ref="J1090" ca="1">_FV(A1090,"High")</f>
        <v>26.600300000000001</v>
      </c>
      <c r="K1090" s="23" cm="1">
        <f t="array" aca="1" ref="K1090" ca="1">_FV(A1090,"Previous close",TRUE)</f>
        <v>26.645399999999999</v>
      </c>
      <c r="L1090" s="26"/>
      <c r="M1090" s="23" cm="1">
        <f t="array" aca="1" ref="M1090" ca="1">_FV(A1090,"52 week low",TRUE)</f>
        <v>23.08</v>
      </c>
      <c r="N1090" s="23" cm="1">
        <f t="array" aca="1" ref="N1090" ca="1">_FV(A1090,"52 week high",TRUE)</f>
        <v>28.08</v>
      </c>
      <c r="O1090" s="8" cm="1">
        <f t="array" aca="1" ref="O1090" ca="1">_FV(A1090,"Volume")</f>
        <v>14814</v>
      </c>
      <c r="P1090" s="7" cm="1">
        <f t="array" aca="1" ref="P1090" ca="1">_FV(A1090,"Volume average",TRUE)</f>
        <v>4283</v>
      </c>
      <c r="Q1090" t="s">
        <v>119</v>
      </c>
      <c r="T1090" s="25" cm="1">
        <f t="array" aca="1" ref="T1090" ca="1">_FV(A1090,"Expense ratio",TRUE)</f>
        <v>7.4999999999999997E-3</v>
      </c>
      <c r="U1090" s="24" cm="1">
        <f t="array" aca="1" ref="U1090" ca="1">_FV(A1090,"Market cap",TRUE)</f>
        <v>13467033.359999999</v>
      </c>
      <c r="V1090" s="16"/>
      <c r="W1090" s="16"/>
      <c r="Z1090" s="18"/>
      <c r="AA1090" s="20"/>
      <c r="AB1090" s="20"/>
      <c r="AC1090" s="21">
        <v>4181</v>
      </c>
      <c r="AE1090" s="18"/>
      <c r="AF1090" s="20"/>
      <c r="AH1090" s="16"/>
      <c r="AI1090" s="21"/>
      <c r="AJ1090" s="18"/>
      <c r="AL1090" s="18"/>
      <c r="AM1090" s="18"/>
      <c r="AN1090" t="s">
        <v>73</v>
      </c>
      <c r="AO1090" t="str" cm="1">
        <f t="array" aca="1" ref="AO1090" ca="1">_FV(A1090,"Currency")</f>
        <v>USD</v>
      </c>
      <c r="AP1090" t="str" cm="1">
        <f t="array" aca="1" ref="AP1090" ca="1">_FV(A1090,"Exchange")</f>
        <v>NYSE Arca</v>
      </c>
      <c r="AQ1090" s="6" t="str" cm="1">
        <f t="array" aca="1" ref="AQ1090" ca="1">_FV(A1090,"Exchange abbreviation",TRUE)</f>
        <v>ARCX</v>
      </c>
      <c r="AR1090" t="str" cm="1">
        <f t="array" aca="1" ref="AR1090" ca="1">_FV(A1090,"Instrument type",TRUE)</f>
        <v>ETF</v>
      </c>
    </row>
    <row r="1091" spans="1:44" ht="18.75" customHeight="1" x14ac:dyDescent="0.25">
      <c r="A1091" t="e" vm="1104">
        <v>#VALUE!</v>
      </c>
      <c r="B1091" t="s">
        <v>3138</v>
      </c>
      <c r="C1091" t="s">
        <v>3139</v>
      </c>
      <c r="D1091" s="31" cm="1">
        <f t="array" aca="1" ref="D1091" ca="1">_FV(A1091,"Last trade time",TRUE)</f>
        <v>45824.84027780078</v>
      </c>
      <c r="E1091" s="23" cm="1">
        <f t="array" aca="1" ref="E1091" ca="1">_FV(A1091,"Price")</f>
        <v>31.6663</v>
      </c>
      <c r="F1091" s="27" cm="1">
        <f t="array" aca="1" ref="F1091" ca="1">_FV(A1091,"Change (%)",TRUE)</f>
        <v>-4.8300000000000001E-3</v>
      </c>
      <c r="G1091" s="26" cm="1">
        <f t="array" aca="1" ref="G1091" ca="1">_FV(A1091,"Change")</f>
        <v>-0.1537</v>
      </c>
      <c r="H1091" s="23" cm="1">
        <f t="array" aca="1" ref="H1091" ca="1">_FV(A1091,"Open")</f>
        <v>31.83</v>
      </c>
      <c r="I1091" s="23" cm="1">
        <f t="array" aca="1" ref="I1091" ca="1">_FV(A1091,"Low")</f>
        <v>31.58</v>
      </c>
      <c r="J1091" s="23" cm="1">
        <f t="array" aca="1" ref="J1091" ca="1">_FV(A1091,"High")</f>
        <v>31.85</v>
      </c>
      <c r="K1091" s="23" cm="1">
        <f t="array" aca="1" ref="K1091" ca="1">_FV(A1091,"Previous close",TRUE)</f>
        <v>31.82</v>
      </c>
      <c r="L1091" s="26"/>
      <c r="M1091" s="23" cm="1">
        <f t="array" aca="1" ref="M1091" ca="1">_FV(A1091,"52 week low",TRUE)</f>
        <v>26.7</v>
      </c>
      <c r="N1091" s="23" cm="1">
        <f t="array" aca="1" ref="N1091" ca="1">_FV(A1091,"52 week high",TRUE)</f>
        <v>31.8599</v>
      </c>
      <c r="O1091" s="8" cm="1">
        <f t="array" aca="1" ref="O1091" ca="1">_FV(A1091,"Volume")</f>
        <v>12878</v>
      </c>
      <c r="P1091" s="7" cm="1">
        <f t="array" aca="1" ref="P1091" ca="1">_FV(A1091,"Volume average",TRUE)</f>
        <v>28835</v>
      </c>
      <c r="Q1091" t="s">
        <v>337</v>
      </c>
      <c r="S1091" t="s">
        <v>376</v>
      </c>
      <c r="T1091" s="25" cm="1">
        <f t="array" aca="1" ref="T1091" ca="1">_FV(A1091,"Expense ratio",TRUE)</f>
        <v>7.4999999999999997E-3</v>
      </c>
      <c r="U1091" s="24" cm="1">
        <f t="array" aca="1" ref="U1091" ca="1">_FV(A1091,"Market cap",TRUE)</f>
        <v>124071456.61</v>
      </c>
      <c r="V1091" s="4">
        <v>124071456</v>
      </c>
      <c r="W1091" s="4">
        <v>124071456</v>
      </c>
      <c r="Y1091" t="s">
        <v>3140</v>
      </c>
      <c r="Z1091" s="5">
        <v>31.01</v>
      </c>
      <c r="AA1091" s="5">
        <v>21.532679000000002</v>
      </c>
      <c r="AB1091" s="5">
        <v>1.77E-2</v>
      </c>
      <c r="AC1091" s="4">
        <v>28206</v>
      </c>
      <c r="AE1091" s="5">
        <v>7.7019067337603886</v>
      </c>
      <c r="AF1091" s="5">
        <v>16.13325412742461</v>
      </c>
      <c r="AI1091" s="4">
        <v>28206</v>
      </c>
      <c r="AJ1091" s="5">
        <v>877206.60000000009</v>
      </c>
      <c r="AL1091" s="5">
        <v>31.41</v>
      </c>
      <c r="AM1091" s="5">
        <v>26.7</v>
      </c>
      <c r="AN1091" t="s">
        <v>47</v>
      </c>
      <c r="AO1091" t="str" cm="1">
        <f t="array" aca="1" ref="AO1091" ca="1">_FV(A1091,"Currency")</f>
        <v>USD</v>
      </c>
      <c r="AP1091" t="str" cm="1">
        <f t="array" aca="1" ref="AP1091" ca="1">_FV(A1091,"Exchange")</f>
        <v>NYSE Arca</v>
      </c>
      <c r="AQ1091" s="6" t="str" cm="1">
        <f t="array" aca="1" ref="AQ1091" ca="1">_FV(A1091,"Exchange abbreviation",TRUE)</f>
        <v>ARCX</v>
      </c>
      <c r="AR1091" t="str" cm="1">
        <f t="array" aca="1" ref="AR1091" ca="1">_FV(A1091,"Instrument type",TRUE)</f>
        <v>ETF</v>
      </c>
    </row>
    <row r="1092" spans="1:44" ht="18.75" customHeight="1" x14ac:dyDescent="0.25">
      <c r="A1092" t="e" vm="1105">
        <v>#VALUE!</v>
      </c>
      <c r="B1092" t="s">
        <v>3141</v>
      </c>
      <c r="C1092" t="s">
        <v>3142</v>
      </c>
      <c r="D1092" s="31" cm="1">
        <f t="array" aca="1" ref="D1092" ca="1">_FV(A1092,"Last trade time",TRUE)</f>
        <v>45824.942365717186</v>
      </c>
      <c r="E1092" s="23" cm="1">
        <f t="array" aca="1" ref="E1092" ca="1">_FV(A1092,"Price")</f>
        <v>6.41</v>
      </c>
      <c r="F1092" s="27" cm="1">
        <f t="array" aca="1" ref="F1092" ca="1">_FV(A1092,"Change (%)",TRUE)</f>
        <v>2.2328999999999998E-2</v>
      </c>
      <c r="G1092" s="26" cm="1">
        <f t="array" aca="1" ref="G1092" ca="1">_FV(A1092,"Change")</f>
        <v>0.14000000000000001</v>
      </c>
      <c r="H1092" s="23" cm="1">
        <f t="array" aca="1" ref="H1092" ca="1">_FV(A1092,"Open")</f>
        <v>6.47</v>
      </c>
      <c r="I1092" s="23" cm="1">
        <f t="array" aca="1" ref="I1092" ca="1">_FV(A1092,"Low")</f>
        <v>6.31</v>
      </c>
      <c r="J1092" s="23" cm="1">
        <f t="array" aca="1" ref="J1092" ca="1">_FV(A1092,"High")</f>
        <v>6.51</v>
      </c>
      <c r="K1092" s="23" cm="1">
        <f t="array" aca="1" ref="K1092" ca="1">_FV(A1092,"Previous close",TRUE)</f>
        <v>6.27</v>
      </c>
      <c r="L1092" s="26"/>
      <c r="M1092" s="23" cm="1">
        <f t="array" aca="1" ref="M1092" ca="1">_FV(A1092,"52 week low",TRUE)</f>
        <v>3.11</v>
      </c>
      <c r="N1092" s="23" cm="1">
        <f t="array" aca="1" ref="N1092" ca="1">_FV(A1092,"52 week high",TRUE)</f>
        <v>20.279</v>
      </c>
      <c r="O1092" s="8" cm="1">
        <f t="array" aca="1" ref="O1092" ca="1">_FV(A1092,"Volume")</f>
        <v>6265010</v>
      </c>
      <c r="P1092" s="7" cm="1">
        <f t="array" aca="1" ref="P1092" ca="1">_FV(A1092,"Volume average",TRUE)</f>
        <v>7035886</v>
      </c>
      <c r="Q1092" t="s">
        <v>85</v>
      </c>
      <c r="S1092" t="s">
        <v>3143</v>
      </c>
      <c r="T1092" s="25" cm="1">
        <f t="array" aca="1" ref="T1092" ca="1">_FV(A1092,"Expense ratio",TRUE)</f>
        <v>7.4999999999999997E-3</v>
      </c>
      <c r="U1092" s="24" cm="1">
        <f t="array" aca="1" ref="U1092" ca="1">_FV(A1092,"Market cap",TRUE)</f>
        <v>27581010.350000001</v>
      </c>
      <c r="V1092" s="4">
        <v>27581010</v>
      </c>
      <c r="W1092" s="4">
        <v>27581010</v>
      </c>
      <c r="Y1092" t="s">
        <v>1502</v>
      </c>
      <c r="Z1092" s="5">
        <v>5.1952999999999996</v>
      </c>
      <c r="AA1092" s="20"/>
      <c r="AB1092" s="20"/>
      <c r="AC1092" s="4">
        <v>4190592</v>
      </c>
      <c r="AE1092" s="5">
        <v>-52.228766490083189</v>
      </c>
      <c r="AF1092" s="20"/>
      <c r="AI1092" s="4">
        <v>4190592</v>
      </c>
      <c r="AJ1092" s="5">
        <v>21791078.399999999</v>
      </c>
      <c r="AL1092" s="5">
        <v>20.279</v>
      </c>
      <c r="AM1092" s="5">
        <v>3.11</v>
      </c>
      <c r="AN1092" t="s">
        <v>82</v>
      </c>
      <c r="AO1092" t="str" cm="1">
        <f t="array" aca="1" ref="AO1092" ca="1">_FV(A1092,"Currency")</f>
        <v>USD</v>
      </c>
      <c r="AP1092" t="str" cm="1">
        <f t="array" aca="1" ref="AP1092" ca="1">_FV(A1092,"Exchange")</f>
        <v>Nasdaq Stock Market</v>
      </c>
      <c r="AQ1092" s="6" t="str" cm="1">
        <f t="array" aca="1" ref="AQ1092" ca="1">_FV(A1092,"Exchange abbreviation",TRUE)</f>
        <v>XNAS</v>
      </c>
      <c r="AR1092" t="str" cm="1">
        <f t="array" aca="1" ref="AR1092" ca="1">_FV(A1092,"Instrument type",TRUE)</f>
        <v>ETF</v>
      </c>
    </row>
    <row r="1093" spans="1:44" ht="18.75" customHeight="1" x14ac:dyDescent="0.25">
      <c r="A1093" t="e" vm="1106">
        <v>#VALUE!</v>
      </c>
      <c r="B1093" t="s">
        <v>3144</v>
      </c>
      <c r="C1093" t="s">
        <v>3145</v>
      </c>
      <c r="D1093" s="31" cm="1">
        <f t="array" aca="1" ref="D1093" ca="1">_FV(A1093,"Last trade time",TRUE)</f>
        <v>45824.84027780078</v>
      </c>
      <c r="E1093" s="23" cm="1">
        <f t="array" aca="1" ref="E1093" ca="1">_FV(A1093,"Price")</f>
        <v>33.298000000000002</v>
      </c>
      <c r="F1093" s="27" cm="1">
        <f t="array" aca="1" ref="F1093" ca="1">_FV(A1093,"Change (%)",TRUE)</f>
        <v>7.5039999999999994E-3</v>
      </c>
      <c r="G1093" s="26" cm="1">
        <f t="array" aca="1" ref="G1093" ca="1">_FV(A1093,"Change")</f>
        <v>0.248</v>
      </c>
      <c r="H1093" s="23" cm="1">
        <f t="array" aca="1" ref="H1093" ca="1">_FV(A1093,"Open")</f>
        <v>33.69</v>
      </c>
      <c r="I1093" s="23" cm="1">
        <f t="array" aca="1" ref="I1093" ca="1">_FV(A1093,"Low")</f>
        <v>33.220100000000002</v>
      </c>
      <c r="J1093" s="23" cm="1">
        <f t="array" aca="1" ref="J1093" ca="1">_FV(A1093,"High")</f>
        <v>33.69</v>
      </c>
      <c r="K1093" s="23" cm="1">
        <f t="array" aca="1" ref="K1093" ca="1">_FV(A1093,"Previous close",TRUE)</f>
        <v>33.049999999999997</v>
      </c>
      <c r="L1093" s="26"/>
      <c r="M1093" s="23" cm="1">
        <f t="array" aca="1" ref="M1093" ca="1">_FV(A1093,"52 week low",TRUE)</f>
        <v>24.79</v>
      </c>
      <c r="N1093" s="23" cm="1">
        <f t="array" aca="1" ref="N1093" ca="1">_FV(A1093,"52 week high",TRUE)</f>
        <v>33.739899999999999</v>
      </c>
      <c r="O1093" s="8" cm="1">
        <f t="array" aca="1" ref="O1093" ca="1">_FV(A1093,"Volume")</f>
        <v>21055</v>
      </c>
      <c r="P1093" s="7" cm="1">
        <f t="array" aca="1" ref="P1093" ca="1">_FV(A1093,"Volume average",TRUE)</f>
        <v>30732</v>
      </c>
      <c r="Q1093" t="s">
        <v>2547</v>
      </c>
      <c r="S1093" t="s">
        <v>1681</v>
      </c>
      <c r="T1093" s="25" cm="1">
        <f t="array" aca="1" ref="T1093" ca="1">_FV(A1093,"Expense ratio",TRUE)</f>
        <v>7.4999999999999997E-3</v>
      </c>
      <c r="U1093" s="24" cm="1">
        <f t="array" aca="1" ref="U1093" ca="1">_FV(A1093,"Market cap",TRUE)</f>
        <v>155313317.36000001</v>
      </c>
      <c r="V1093" s="4">
        <v>155313312</v>
      </c>
      <c r="W1093" s="4">
        <v>155313312</v>
      </c>
      <c r="Y1093" t="s">
        <v>3146</v>
      </c>
      <c r="Z1093" s="5">
        <v>32.479999999999997</v>
      </c>
      <c r="AA1093" s="5">
        <v>23.219187000000002</v>
      </c>
      <c r="AB1093" s="5">
        <v>7.4000000000000003E-3</v>
      </c>
      <c r="AC1093" s="4">
        <v>37976</v>
      </c>
      <c r="AE1093" s="5">
        <v>7.5802901609712814</v>
      </c>
      <c r="AF1093" s="5">
        <v>6.9202972326419374</v>
      </c>
      <c r="AI1093" s="4">
        <v>37976</v>
      </c>
      <c r="AJ1093" s="5">
        <v>1233840.24</v>
      </c>
      <c r="AL1093" s="5">
        <v>33.74</v>
      </c>
      <c r="AM1093" s="5">
        <v>24.79</v>
      </c>
      <c r="AN1093" t="s">
        <v>90</v>
      </c>
      <c r="AO1093" t="str" cm="1">
        <f t="array" aca="1" ref="AO1093" ca="1">_FV(A1093,"Currency")</f>
        <v>USD</v>
      </c>
      <c r="AP1093" t="str" cm="1">
        <f t="array" aca="1" ref="AP1093" ca="1">_FV(A1093,"Exchange")</f>
        <v>NYSE Arca</v>
      </c>
      <c r="AQ1093" s="6" t="str" cm="1">
        <f t="array" aca="1" ref="AQ1093" ca="1">_FV(A1093,"Exchange abbreviation",TRUE)</f>
        <v>ARCX</v>
      </c>
      <c r="AR1093" t="str" cm="1">
        <f t="array" aca="1" ref="AR1093" ca="1">_FV(A1093,"Instrument type",TRUE)</f>
        <v>ETF</v>
      </c>
    </row>
    <row r="1094" spans="1:44" ht="18.75" customHeight="1" x14ac:dyDescent="0.25">
      <c r="A1094" t="e" vm="1107">
        <v>#VALUE!</v>
      </c>
      <c r="B1094" t="s">
        <v>3147</v>
      </c>
      <c r="C1094" t="s">
        <v>3148</v>
      </c>
      <c r="D1094" s="31" cm="1">
        <f t="array" aca="1" ref="D1094" ca="1">_FV(A1094,"Last trade time",TRUE)</f>
        <v>45824.840277789066</v>
      </c>
      <c r="E1094" s="23" cm="1">
        <f t="array" aca="1" ref="E1094" ca="1">_FV(A1094,"Price")</f>
        <v>26.7879</v>
      </c>
      <c r="F1094" s="27" cm="1">
        <f t="array" aca="1" ref="F1094" ca="1">_FV(A1094,"Change (%)",TRUE)</f>
        <v>1.5462E-2</v>
      </c>
      <c r="G1094" s="26" cm="1">
        <f t="array" aca="1" ref="G1094" ca="1">_FV(A1094,"Change")</f>
        <v>0.40789999999999998</v>
      </c>
      <c r="H1094" s="23" cm="1">
        <f t="array" aca="1" ref="H1094" ca="1">_FV(A1094,"Open")</f>
        <v>26.71</v>
      </c>
      <c r="I1094" s="23" cm="1">
        <f t="array" aca="1" ref="I1094" ca="1">_FV(A1094,"Low")</f>
        <v>26.71</v>
      </c>
      <c r="J1094" s="23" cm="1">
        <f t="array" aca="1" ref="J1094" ca="1">_FV(A1094,"High")</f>
        <v>26.831099999999999</v>
      </c>
      <c r="K1094" s="23" cm="1">
        <f t="array" aca="1" ref="K1094" ca="1">_FV(A1094,"Previous close",TRUE)</f>
        <v>26.38</v>
      </c>
      <c r="L1094" s="26"/>
      <c r="M1094" s="23" cm="1">
        <f t="array" aca="1" ref="M1094" ca="1">_FV(A1094,"52 week low",TRUE)</f>
        <v>19.03</v>
      </c>
      <c r="N1094" s="23" cm="1">
        <f t="array" aca="1" ref="N1094" ca="1">_FV(A1094,"52 week high",TRUE)</f>
        <v>27.68</v>
      </c>
      <c r="O1094" s="8" cm="1">
        <f t="array" aca="1" ref="O1094" ca="1">_FV(A1094,"Volume")</f>
        <v>658</v>
      </c>
      <c r="P1094" s="7" cm="1">
        <f t="array" aca="1" ref="P1094" ca="1">_FV(A1094,"Volume average",TRUE)</f>
        <v>3383</v>
      </c>
      <c r="Q1094" t="s">
        <v>490</v>
      </c>
      <c r="S1094" t="s">
        <v>3149</v>
      </c>
      <c r="T1094" s="25" cm="1">
        <f t="array" aca="1" ref="T1094" ca="1">_FV(A1094,"Expense ratio",TRUE)</f>
        <v>7.4999999999999997E-3</v>
      </c>
      <c r="U1094" s="24" cm="1">
        <f t="array" aca="1" ref="U1094" ca="1">_FV(A1094,"Market cap",TRUE)</f>
        <v>21591647.370000001</v>
      </c>
      <c r="V1094" s="4">
        <v>21591648</v>
      </c>
      <c r="W1094" s="4">
        <v>21591648</v>
      </c>
      <c r="Y1094" t="s">
        <v>3150</v>
      </c>
      <c r="Z1094" s="5">
        <v>26.533860000000001</v>
      </c>
      <c r="AA1094" s="5">
        <v>38.922652999999997</v>
      </c>
      <c r="AB1094" s="20"/>
      <c r="AC1094" s="4">
        <v>4565</v>
      </c>
      <c r="AE1094" s="5">
        <v>2.6558297561008359</v>
      </c>
      <c r="AF1094" s="20"/>
      <c r="AH1094" s="16"/>
      <c r="AI1094" s="4">
        <v>4565</v>
      </c>
      <c r="AJ1094" s="5">
        <v>121144.6005</v>
      </c>
      <c r="AL1094" s="5">
        <v>27.68</v>
      </c>
      <c r="AM1094" s="5">
        <v>19.03</v>
      </c>
      <c r="AN1094" t="s">
        <v>47</v>
      </c>
      <c r="AO1094" t="str" cm="1">
        <f t="array" aca="1" ref="AO1094" ca="1">_FV(A1094,"Currency")</f>
        <v>USD</v>
      </c>
      <c r="AP1094" t="str" cm="1">
        <f t="array" aca="1" ref="AP1094" ca="1">_FV(A1094,"Exchange")</f>
        <v>NYSE Arca</v>
      </c>
      <c r="AQ1094" s="6" t="str" cm="1">
        <f t="array" aca="1" ref="AQ1094" ca="1">_FV(A1094,"Exchange abbreviation",TRUE)</f>
        <v>ARCX</v>
      </c>
      <c r="AR1094" t="str" cm="1">
        <f t="array" aca="1" ref="AR1094" ca="1">_FV(A1094,"Instrument type",TRUE)</f>
        <v>ETF</v>
      </c>
    </row>
    <row r="1095" spans="1:44" ht="18.75" customHeight="1" x14ac:dyDescent="0.25">
      <c r="A1095" t="e" vm="1108">
        <v>#VALUE!</v>
      </c>
      <c r="B1095" t="s">
        <v>3151</v>
      </c>
      <c r="C1095" t="s">
        <v>3152</v>
      </c>
      <c r="D1095" s="31" cm="1">
        <f t="array" aca="1" ref="D1095" ca="1">_FV(A1095,"Last trade time",TRUE)</f>
        <v>45824.840277812502</v>
      </c>
      <c r="E1095" s="23" cm="1">
        <f t="array" aca="1" ref="E1095" ca="1">_FV(A1095,"Price")</f>
        <v>33.434899999999999</v>
      </c>
      <c r="F1095" s="27" cm="1">
        <f t="array" aca="1" ref="F1095" ca="1">_FV(A1095,"Change (%)",TRUE)</f>
        <v>7.8829999999999994E-3</v>
      </c>
      <c r="G1095" s="26" cm="1">
        <f t="array" aca="1" ref="G1095" ca="1">_FV(A1095,"Change")</f>
        <v>0.26150000000000001</v>
      </c>
      <c r="H1095" s="23" cm="1">
        <f t="array" aca="1" ref="H1095" ca="1">_FV(A1095,"Open")</f>
        <v>33.434899999999999</v>
      </c>
      <c r="I1095" s="23" cm="1">
        <f t="array" aca="1" ref="I1095" ca="1">_FV(A1095,"Low")</f>
        <v>33.434899999999999</v>
      </c>
      <c r="J1095" s="23" cm="1">
        <f t="array" aca="1" ref="J1095" ca="1">_FV(A1095,"High")</f>
        <v>33.434899999999999</v>
      </c>
      <c r="K1095" s="23" cm="1">
        <f t="array" aca="1" ref="K1095" ca="1">_FV(A1095,"Previous close",TRUE)</f>
        <v>33.173400000000001</v>
      </c>
      <c r="L1095" s="26"/>
      <c r="M1095" s="23" cm="1">
        <f t="array" aca="1" ref="M1095" ca="1">_FV(A1095,"52 week low",TRUE)</f>
        <v>27.27</v>
      </c>
      <c r="N1095" s="23" cm="1">
        <f t="array" aca="1" ref="N1095" ca="1">_FV(A1095,"52 week high",TRUE)</f>
        <v>33.64</v>
      </c>
      <c r="O1095" s="8" cm="1">
        <f t="array" aca="1" ref="O1095" ca="1">_FV(A1095,"Volume")</f>
        <v>29</v>
      </c>
      <c r="P1095" s="7" cm="1">
        <f t="array" aca="1" ref="P1095" ca="1">_FV(A1095,"Volume average",TRUE)</f>
        <v>655</v>
      </c>
      <c r="Q1095" t="s">
        <v>198</v>
      </c>
      <c r="R1095" t="s">
        <v>79</v>
      </c>
      <c r="T1095" s="25" cm="1">
        <f t="array" aca="1" ref="T1095" ca="1">_FV(A1095,"Expense ratio",TRUE)</f>
        <v>7.4999999999999997E-3</v>
      </c>
      <c r="U1095" s="24" cm="1">
        <f t="array" aca="1" ref="U1095" ca="1">_FV(A1095,"Market cap",TRUE)</f>
        <v>12400141.550000001</v>
      </c>
      <c r="V1095" s="16"/>
      <c r="W1095" s="16"/>
      <c r="Z1095" s="18"/>
      <c r="AA1095" s="20"/>
      <c r="AB1095" s="20"/>
      <c r="AC1095" s="21">
        <v>666</v>
      </c>
      <c r="AE1095" s="18"/>
      <c r="AF1095" s="20"/>
      <c r="AI1095" s="21"/>
      <c r="AJ1095" s="18"/>
      <c r="AL1095" s="18"/>
      <c r="AM1095" s="18"/>
      <c r="AN1095" t="s">
        <v>73</v>
      </c>
      <c r="AO1095" t="str" cm="1">
        <f t="array" aca="1" ref="AO1095" ca="1">_FV(A1095,"Currency")</f>
        <v>USD</v>
      </c>
      <c r="AP1095" t="str" cm="1">
        <f t="array" aca="1" ref="AP1095" ca="1">_FV(A1095,"Exchange")</f>
        <v>NYSE Arca</v>
      </c>
      <c r="AQ1095" s="6" t="str" cm="1">
        <f t="array" aca="1" ref="AQ1095" ca="1">_FV(A1095,"Exchange abbreviation",TRUE)</f>
        <v>ARCX</v>
      </c>
      <c r="AR1095" t="str" cm="1">
        <f t="array" aca="1" ref="AR1095" ca="1">_FV(A1095,"Instrument type",TRUE)</f>
        <v>ETF</v>
      </c>
    </row>
    <row r="1096" spans="1:44" ht="18.75" customHeight="1" x14ac:dyDescent="0.25">
      <c r="A1096" t="e" vm="1109">
        <v>#VALUE!</v>
      </c>
      <c r="B1096" t="s">
        <v>3153</v>
      </c>
      <c r="C1096" t="s">
        <v>3154</v>
      </c>
      <c r="D1096" s="31" cm="1">
        <f t="array" aca="1" ref="D1096" ca="1">_FV(A1096,"Last trade time",TRUE)</f>
        <v>45824.840277789066</v>
      </c>
      <c r="E1096" s="23" cm="1">
        <f t="array" aca="1" ref="E1096" ca="1">_FV(A1096,"Price")</f>
        <v>71.907899999999998</v>
      </c>
      <c r="F1096" s="27" cm="1">
        <f t="array" aca="1" ref="F1096" ca="1">_FV(A1096,"Change (%)",TRUE)</f>
        <v>4.2430000000000002E-3</v>
      </c>
      <c r="G1096" s="26" cm="1">
        <f t="array" aca="1" ref="G1096" ca="1">_FV(A1096,"Change")</f>
        <v>0.30380000000000001</v>
      </c>
      <c r="H1096" s="23" cm="1">
        <f t="array" aca="1" ref="H1096" ca="1">_FV(A1096,"Open")</f>
        <v>71.907899999999998</v>
      </c>
      <c r="I1096" s="23" cm="1">
        <f t="array" aca="1" ref="I1096" ca="1">_FV(A1096,"Low")</f>
        <v>71.907899999999998</v>
      </c>
      <c r="J1096" s="23" cm="1">
        <f t="array" aca="1" ref="J1096" ca="1">_FV(A1096,"High")</f>
        <v>71.907899999999998</v>
      </c>
      <c r="K1096" s="23" cm="1">
        <f t="array" aca="1" ref="K1096" ca="1">_FV(A1096,"Previous close",TRUE)</f>
        <v>71.604100000000003</v>
      </c>
      <c r="L1096" s="26"/>
      <c r="M1096" s="23" cm="1">
        <f t="array" aca="1" ref="M1096" ca="1">_FV(A1096,"52 week low",TRUE)</f>
        <v>60.946199999999997</v>
      </c>
      <c r="N1096" s="23" cm="1">
        <f t="array" aca="1" ref="N1096" ca="1">_FV(A1096,"52 week high",TRUE)</f>
        <v>75.34</v>
      </c>
      <c r="O1096" s="8" cm="1">
        <f t="array" aca="1" ref="O1096" ca="1">_FV(A1096,"Volume")</f>
        <v>85</v>
      </c>
      <c r="P1096" s="7" cm="1">
        <f t="array" aca="1" ref="P1096" ca="1">_FV(A1096,"Volume average",TRUE)</f>
        <v>888</v>
      </c>
      <c r="Q1096" t="s">
        <v>143</v>
      </c>
      <c r="R1096" t="s">
        <v>155</v>
      </c>
      <c r="T1096" s="25" cm="1">
        <f t="array" aca="1" ref="T1096" ca="1">_FV(A1096,"Expense ratio",TRUE)</f>
        <v>7.4999999999999997E-3</v>
      </c>
      <c r="U1096" s="24" cm="1">
        <f t="array" aca="1" ref="U1096" ca="1">_FV(A1096,"Market cap",TRUE)</f>
        <v>18259090.550000001</v>
      </c>
      <c r="V1096" s="16"/>
      <c r="W1096" s="16"/>
      <c r="Z1096" s="18"/>
      <c r="AA1096" s="20"/>
      <c r="AB1096" s="20"/>
      <c r="AC1096" s="21">
        <v>923</v>
      </c>
      <c r="AE1096" s="18"/>
      <c r="AF1096" s="20"/>
      <c r="AI1096" s="21"/>
      <c r="AJ1096" s="18"/>
      <c r="AL1096" s="18"/>
      <c r="AM1096" s="18"/>
      <c r="AN1096" t="s">
        <v>73</v>
      </c>
      <c r="AO1096" t="str" cm="1">
        <f t="array" aca="1" ref="AO1096" ca="1">_FV(A1096,"Currency")</f>
        <v>USD</v>
      </c>
      <c r="AP1096" t="str" cm="1">
        <f t="array" aca="1" ref="AP1096" ca="1">_FV(A1096,"Exchange")</f>
        <v>NYSE Arca</v>
      </c>
      <c r="AQ1096" s="6" t="str" cm="1">
        <f t="array" aca="1" ref="AQ1096" ca="1">_FV(A1096,"Exchange abbreviation",TRUE)</f>
        <v>ARCX</v>
      </c>
      <c r="AR1096" t="str" cm="1">
        <f t="array" aca="1" ref="AR1096" ca="1">_FV(A1096,"Instrument type",TRUE)</f>
        <v>ETF</v>
      </c>
    </row>
    <row r="1097" spans="1:44" ht="18.75" customHeight="1" x14ac:dyDescent="0.25">
      <c r="A1097" t="e" vm="1110">
        <v>#VALUE!</v>
      </c>
      <c r="B1097" t="s">
        <v>3155</v>
      </c>
      <c r="C1097" t="s">
        <v>3156</v>
      </c>
      <c r="D1097" s="31" cm="1">
        <f t="array" aca="1" ref="D1097" ca="1">_FV(A1097,"Last trade time",TRUE)</f>
        <v>45824.840277812502</v>
      </c>
      <c r="E1097" s="23" cm="1">
        <f t="array" aca="1" ref="E1097" ca="1">_FV(A1097,"Price")</f>
        <v>31.79</v>
      </c>
      <c r="F1097" s="27" cm="1">
        <f t="array" aca="1" ref="F1097" ca="1">_FV(A1097,"Change (%)",TRUE)</f>
        <v>3.5560000000000002E-4</v>
      </c>
      <c r="G1097" s="26" cm="1">
        <f t="array" aca="1" ref="G1097" ca="1">_FV(A1097,"Change")</f>
        <v>1.1299999999999999E-2</v>
      </c>
      <c r="H1097" s="23" cm="1">
        <f t="array" aca="1" ref="H1097" ca="1">_FV(A1097,"Open")</f>
        <v>31.86</v>
      </c>
      <c r="I1097" s="23" cm="1">
        <f t="array" aca="1" ref="I1097" ca="1">_FV(A1097,"Low")</f>
        <v>31.69</v>
      </c>
      <c r="J1097" s="23" cm="1">
        <f t="array" aca="1" ref="J1097" ca="1">_FV(A1097,"High")</f>
        <v>31.86</v>
      </c>
      <c r="K1097" s="23" cm="1">
        <f t="array" aca="1" ref="K1097" ca="1">_FV(A1097,"Previous close",TRUE)</f>
        <v>31.778700000000001</v>
      </c>
      <c r="L1097" s="26"/>
      <c r="M1097" s="23" cm="1">
        <f t="array" aca="1" ref="M1097" ca="1">_FV(A1097,"52 week low",TRUE)</f>
        <v>28.34</v>
      </c>
      <c r="N1097" s="23" cm="1">
        <f t="array" aca="1" ref="N1097" ca="1">_FV(A1097,"52 week high",TRUE)</f>
        <v>37.226500000000001</v>
      </c>
      <c r="O1097" s="8" cm="1">
        <f t="array" aca="1" ref="O1097" ca="1">_FV(A1097,"Volume")</f>
        <v>8962</v>
      </c>
      <c r="P1097" s="7" cm="1">
        <f t="array" aca="1" ref="P1097" ca="1">_FV(A1097,"Volume average",TRUE)</f>
        <v>1414</v>
      </c>
      <c r="Q1097" t="s">
        <v>351</v>
      </c>
      <c r="S1097" t="s">
        <v>3157</v>
      </c>
      <c r="T1097" s="25" cm="1">
        <f t="array" aca="1" ref="T1097" ca="1">_FV(A1097,"Expense ratio",TRUE)</f>
        <v>7.4999999999999997E-3</v>
      </c>
      <c r="U1097" s="24" cm="1">
        <f t="array" aca="1" ref="U1097" ca="1">_FV(A1097,"Market cap",TRUE)</f>
        <v>19450949.379999999</v>
      </c>
      <c r="V1097" s="4">
        <v>19450948</v>
      </c>
      <c r="W1097" s="4">
        <v>19450948</v>
      </c>
      <c r="Y1097" t="s">
        <v>3158</v>
      </c>
      <c r="Z1097" s="5">
        <v>31.63</v>
      </c>
      <c r="AA1097" s="5">
        <v>32.649044000000004</v>
      </c>
      <c r="AB1097" s="5">
        <v>2.0000000000000001E-4</v>
      </c>
      <c r="AC1097" s="4">
        <v>1080</v>
      </c>
      <c r="AE1097" s="5">
        <v>-2.131556863089068</v>
      </c>
      <c r="AF1097" s="5">
        <v>-9.3730105800918011</v>
      </c>
      <c r="AI1097" s="4">
        <v>1080</v>
      </c>
      <c r="AJ1097" s="5">
        <v>34046.351999999999</v>
      </c>
      <c r="AL1097" s="5">
        <v>37.226999999999997</v>
      </c>
      <c r="AM1097" s="5">
        <v>28.34</v>
      </c>
      <c r="AN1097" t="s">
        <v>47</v>
      </c>
      <c r="AO1097" t="str" cm="1">
        <f t="array" aca="1" ref="AO1097" ca="1">_FV(A1097,"Currency")</f>
        <v>USD</v>
      </c>
      <c r="AP1097" t="str" cm="1">
        <f t="array" aca="1" ref="AP1097" ca="1">_FV(A1097,"Exchange")</f>
        <v>NYSE Arca</v>
      </c>
      <c r="AQ1097" s="6" t="str" cm="1">
        <f t="array" aca="1" ref="AQ1097" ca="1">_FV(A1097,"Exchange abbreviation",TRUE)</f>
        <v>ARCX</v>
      </c>
      <c r="AR1097" t="str" cm="1">
        <f t="array" aca="1" ref="AR1097" ca="1">_FV(A1097,"Instrument type",TRUE)</f>
        <v>ETF</v>
      </c>
    </row>
    <row r="1098" spans="1:44" ht="18.75" customHeight="1" x14ac:dyDescent="0.25">
      <c r="A1098" t="e" vm="1111">
        <v>#VALUE!</v>
      </c>
      <c r="B1098" t="s">
        <v>3159</v>
      </c>
      <c r="C1098" t="s">
        <v>3160</v>
      </c>
      <c r="D1098" s="31" cm="1">
        <f t="array" aca="1" ref="D1098" ca="1">_FV(A1098,"Last trade time",TRUE)</f>
        <v>45824.840283599216</v>
      </c>
      <c r="E1098" s="23" cm="1">
        <f t="array" aca="1" ref="E1098" ca="1">_FV(A1098,"Price")</f>
        <v>39.980499999999999</v>
      </c>
      <c r="F1098" s="27" cm="1">
        <f t="array" aca="1" ref="F1098" ca="1">_FV(A1098,"Change (%)",TRUE)</f>
        <v>-1.1097999999999998E-2</v>
      </c>
      <c r="G1098" s="26" cm="1">
        <f t="array" aca="1" ref="G1098" ca="1">_FV(A1098,"Change")</f>
        <v>-0.44869999999999999</v>
      </c>
      <c r="H1098" s="23" cm="1">
        <f t="array" aca="1" ref="H1098" ca="1">_FV(A1098,"Open")</f>
        <v>40.590000000000003</v>
      </c>
      <c r="I1098" s="23" cm="1">
        <f t="array" aca="1" ref="I1098" ca="1">_FV(A1098,"Low")</f>
        <v>39.977400000000003</v>
      </c>
      <c r="J1098" s="23" cm="1">
        <f t="array" aca="1" ref="J1098" ca="1">_FV(A1098,"High")</f>
        <v>40.78</v>
      </c>
      <c r="K1098" s="23" cm="1">
        <f t="array" aca="1" ref="K1098" ca="1">_FV(A1098,"Previous close",TRUE)</f>
        <v>40.429200000000002</v>
      </c>
      <c r="L1098" s="26"/>
      <c r="M1098" s="23" cm="1">
        <f t="array" aca="1" ref="M1098" ca="1">_FV(A1098,"52 week low",TRUE)</f>
        <v>31.752600000000001</v>
      </c>
      <c r="N1098" s="23" cm="1">
        <f t="array" aca="1" ref="N1098" ca="1">_FV(A1098,"52 week high",TRUE)</f>
        <v>43.98</v>
      </c>
      <c r="O1098" s="8" cm="1">
        <f t="array" aca="1" ref="O1098" ca="1">_FV(A1098,"Volume")</f>
        <v>6701</v>
      </c>
      <c r="P1098" s="7" cm="1">
        <f t="array" aca="1" ref="P1098" ca="1">_FV(A1098,"Volume average",TRUE)</f>
        <v>9906</v>
      </c>
      <c r="Q1098" t="s">
        <v>151</v>
      </c>
      <c r="S1098" t="s">
        <v>3079</v>
      </c>
      <c r="T1098" s="25" cm="1">
        <f t="array" aca="1" ref="T1098" ca="1">_FV(A1098,"Expense ratio",TRUE)</f>
        <v>7.4999999999999997E-3</v>
      </c>
      <c r="U1098" s="24" cm="1">
        <f t="array" aca="1" ref="U1098" ca="1">_FV(A1098,"Market cap",TRUE)</f>
        <v>92135732.219999999</v>
      </c>
      <c r="V1098" s="4">
        <v>92135728</v>
      </c>
      <c r="W1098" s="4">
        <v>92135728</v>
      </c>
      <c r="Y1098" t="s">
        <v>3161</v>
      </c>
      <c r="Z1098" s="5">
        <v>40.2256</v>
      </c>
      <c r="AA1098" s="5">
        <v>18.794767</v>
      </c>
      <c r="AB1098" s="5">
        <v>4.1799999999999997E-2</v>
      </c>
      <c r="AC1098" s="4">
        <v>11961</v>
      </c>
      <c r="AE1098" s="5">
        <v>-0.49939643451388788</v>
      </c>
      <c r="AF1098" s="5">
        <v>28.392268084947521</v>
      </c>
      <c r="AI1098" s="4">
        <v>11961</v>
      </c>
      <c r="AJ1098" s="5">
        <v>480652.78499999997</v>
      </c>
      <c r="AL1098" s="5">
        <v>43.98</v>
      </c>
      <c r="AM1098" s="5">
        <v>31.753</v>
      </c>
      <c r="AN1098" t="s">
        <v>47</v>
      </c>
      <c r="AO1098" t="str" cm="1">
        <f t="array" aca="1" ref="AO1098" ca="1">_FV(A1098,"Currency")</f>
        <v>USD</v>
      </c>
      <c r="AP1098" t="str" cm="1">
        <f t="array" aca="1" ref="AP1098" ca="1">_FV(A1098,"Exchange")</f>
        <v>NYSE Arca</v>
      </c>
      <c r="AQ1098" s="6" t="str" cm="1">
        <f t="array" aca="1" ref="AQ1098" ca="1">_FV(A1098,"Exchange abbreviation",TRUE)</f>
        <v>ARCX</v>
      </c>
      <c r="AR1098" t="str" cm="1">
        <f t="array" aca="1" ref="AR1098" ca="1">_FV(A1098,"Instrument type",TRUE)</f>
        <v>ETF</v>
      </c>
    </row>
    <row r="1099" spans="1:44" ht="18.75" customHeight="1" x14ac:dyDescent="0.25">
      <c r="A1099" t="e" vm="1112">
        <v>#VALUE!</v>
      </c>
      <c r="B1099" t="s">
        <v>3162</v>
      </c>
      <c r="C1099" t="s">
        <v>3163</v>
      </c>
      <c r="D1099" s="31" cm="1">
        <f t="array" aca="1" ref="D1099" ca="1">_FV(A1099,"Last trade time",TRUE)</f>
        <v>45824.840277789066</v>
      </c>
      <c r="E1099" s="23" cm="1">
        <f t="array" aca="1" ref="E1099" ca="1">_FV(A1099,"Price")</f>
        <v>26.137699999999999</v>
      </c>
      <c r="F1099" s="27" cm="1">
        <f t="array" aca="1" ref="F1099" ca="1">_FV(A1099,"Change (%)",TRUE)</f>
        <v>9.6919999999999992E-3</v>
      </c>
      <c r="G1099" s="26" cm="1">
        <f t="array" aca="1" ref="G1099" ca="1">_FV(A1099,"Change")</f>
        <v>0.25090000000000001</v>
      </c>
      <c r="H1099" s="23" cm="1">
        <f t="array" aca="1" ref="H1099" ca="1">_FV(A1099,"Open")</f>
        <v>26.27</v>
      </c>
      <c r="I1099" s="23" cm="1">
        <f t="array" aca="1" ref="I1099" ca="1">_FV(A1099,"Low")</f>
        <v>26.137699999999999</v>
      </c>
      <c r="J1099" s="23" cm="1">
        <f t="array" aca="1" ref="J1099" ca="1">_FV(A1099,"High")</f>
        <v>26.27</v>
      </c>
      <c r="K1099" s="23" cm="1">
        <f t="array" aca="1" ref="K1099" ca="1">_FV(A1099,"Previous close",TRUE)</f>
        <v>25.886800000000001</v>
      </c>
      <c r="L1099" s="26"/>
      <c r="M1099" s="23" cm="1">
        <f t="array" aca="1" ref="M1099" ca="1">_FV(A1099,"52 week low",TRUE)</f>
        <v>20.118500000000001</v>
      </c>
      <c r="N1099" s="23" cm="1">
        <f t="array" aca="1" ref="N1099" ca="1">_FV(A1099,"52 week high",TRUE)</f>
        <v>26.321999999999999</v>
      </c>
      <c r="O1099" s="8" cm="1">
        <f t="array" aca="1" ref="O1099" ca="1">_FV(A1099,"Volume")</f>
        <v>130</v>
      </c>
      <c r="P1099" s="7" cm="1">
        <f t="array" aca="1" ref="P1099" ca="1">_FV(A1099,"Volume average",TRUE)</f>
        <v>776</v>
      </c>
      <c r="Q1099" t="s">
        <v>464</v>
      </c>
      <c r="T1099" s="25" cm="1">
        <f t="array" aca="1" ref="T1099" ca="1">_FV(A1099,"Expense ratio",TRUE)</f>
        <v>7.4999999999999997E-3</v>
      </c>
      <c r="U1099" s="24" cm="1">
        <f t="array" aca="1" ref="U1099" ca="1">_FV(A1099,"Market cap",TRUE)</f>
        <v>30262354.93</v>
      </c>
      <c r="V1099" s="16"/>
      <c r="W1099" s="16"/>
      <c r="X1099" t="s">
        <v>3164</v>
      </c>
      <c r="Z1099" s="18"/>
      <c r="AA1099" s="20"/>
      <c r="AB1099" s="20"/>
      <c r="AC1099" s="21">
        <v>776</v>
      </c>
      <c r="AE1099" s="18"/>
      <c r="AF1099" s="20"/>
      <c r="AH1099" s="16"/>
      <c r="AI1099" s="21"/>
      <c r="AJ1099" s="18"/>
      <c r="AL1099" s="18"/>
      <c r="AM1099" s="18"/>
      <c r="AN1099" t="s">
        <v>73</v>
      </c>
      <c r="AO1099" t="str" cm="1">
        <f t="array" aca="1" ref="AO1099" ca="1">_FV(A1099,"Currency")</f>
        <v>USD</v>
      </c>
      <c r="AP1099" t="str" cm="1">
        <f t="array" aca="1" ref="AP1099" ca="1">_FV(A1099,"Exchange")</f>
        <v>NYSE Arca</v>
      </c>
      <c r="AQ1099" s="6" t="str" cm="1">
        <f t="array" aca="1" ref="AQ1099" ca="1">_FV(A1099,"Exchange abbreviation",TRUE)</f>
        <v>ARCX</v>
      </c>
      <c r="AR1099" t="str" cm="1">
        <f t="array" aca="1" ref="AR1099" ca="1">_FV(A1099,"Instrument type",TRUE)</f>
        <v>ETF</v>
      </c>
    </row>
    <row r="1100" spans="1:44" ht="18.75" customHeight="1" x14ac:dyDescent="0.25">
      <c r="A1100" t="e" vm="1113">
        <v>#VALUE!</v>
      </c>
      <c r="B1100" t="s">
        <v>3165</v>
      </c>
      <c r="C1100" t="s">
        <v>3166</v>
      </c>
      <c r="D1100" s="31" cm="1">
        <f t="array" aca="1" ref="D1100" ca="1">_FV(A1100,"Last trade time",TRUE)</f>
        <v>45824.843750265623</v>
      </c>
      <c r="E1100" s="23" cm="1">
        <f t="array" aca="1" ref="E1100" ca="1">_FV(A1100,"Price")</f>
        <v>22.587800000000001</v>
      </c>
      <c r="F1100" s="27" cm="1">
        <f t="array" aca="1" ref="F1100" ca="1">_FV(A1100,"Change (%)",TRUE)</f>
        <v>-6.5880000000000001E-3</v>
      </c>
      <c r="G1100" s="26" cm="1">
        <f t="array" aca="1" ref="G1100" ca="1">_FV(A1100,"Change")</f>
        <v>-0.14979999999999999</v>
      </c>
      <c r="H1100" s="23" cm="1">
        <f t="array" aca="1" ref="H1100" ca="1">_FV(A1100,"Open")</f>
        <v>22.75</v>
      </c>
      <c r="I1100" s="23" cm="1">
        <f t="array" aca="1" ref="I1100" ca="1">_FV(A1100,"Low")</f>
        <v>22.587800000000001</v>
      </c>
      <c r="J1100" s="23" cm="1">
        <f t="array" aca="1" ref="J1100" ca="1">_FV(A1100,"High")</f>
        <v>22.75</v>
      </c>
      <c r="K1100" s="23" cm="1">
        <f t="array" aca="1" ref="K1100" ca="1">_FV(A1100,"Previous close",TRUE)</f>
        <v>22.7376</v>
      </c>
      <c r="L1100" s="26"/>
      <c r="M1100" s="23" cm="1">
        <f t="array" aca="1" ref="M1100" ca="1">_FV(A1100,"52 week low",TRUE)</f>
        <v>19.8612</v>
      </c>
      <c r="N1100" s="23" cm="1">
        <f t="array" aca="1" ref="N1100" ca="1">_FV(A1100,"52 week high",TRUE)</f>
        <v>27.661999999999999</v>
      </c>
      <c r="O1100" s="8" cm="1">
        <f t="array" aca="1" ref="O1100" ca="1">_FV(A1100,"Volume")</f>
        <v>316</v>
      </c>
      <c r="P1100" s="7" cm="1">
        <f t="array" aca="1" ref="P1100" ca="1">_FV(A1100,"Volume average",TRUE)</f>
        <v>464</v>
      </c>
      <c r="Q1100" t="s">
        <v>351</v>
      </c>
      <c r="S1100" t="s">
        <v>3167</v>
      </c>
      <c r="T1100" s="25" cm="1">
        <f t="array" aca="1" ref="T1100" ca="1">_FV(A1100,"Expense ratio",TRUE)</f>
        <v>7.4999999999999997E-3</v>
      </c>
      <c r="U1100" s="24" cm="1">
        <f t="array" aca="1" ref="U1100" ca="1">_FV(A1100,"Market cap",TRUE)</f>
        <v>9710595.3100000005</v>
      </c>
      <c r="V1100" s="4">
        <v>9710595</v>
      </c>
      <c r="W1100" s="4">
        <v>9710595</v>
      </c>
      <c r="Y1100" t="s">
        <v>3168</v>
      </c>
      <c r="Z1100" s="5">
        <v>22.980799999999999</v>
      </c>
      <c r="AA1100" s="5">
        <v>23.211649000000001</v>
      </c>
      <c r="AB1100" s="4">
        <v>0</v>
      </c>
      <c r="AC1100" s="4">
        <v>412</v>
      </c>
      <c r="AE1100" s="5">
        <v>-6.5379972359333571</v>
      </c>
      <c r="AF1100" s="5">
        <v>-6.7410852176032714</v>
      </c>
      <c r="AI1100" s="4">
        <v>412</v>
      </c>
      <c r="AJ1100" s="5">
        <v>9475.0936000000002</v>
      </c>
      <c r="AL1100" s="5">
        <v>27.661999999999999</v>
      </c>
      <c r="AM1100" s="5">
        <v>19.861000000000001</v>
      </c>
      <c r="AN1100" t="s">
        <v>47</v>
      </c>
      <c r="AO1100" t="str" cm="1">
        <f t="array" aca="1" ref="AO1100" ca="1">_FV(A1100,"Currency")</f>
        <v>USD</v>
      </c>
      <c r="AP1100" t="str" cm="1">
        <f t="array" aca="1" ref="AP1100" ca="1">_FV(A1100,"Exchange")</f>
        <v>Nasdaq Stock Market</v>
      </c>
      <c r="AQ1100" s="6" t="str" cm="1">
        <f t="array" aca="1" ref="AQ1100" ca="1">_FV(A1100,"Exchange abbreviation",TRUE)</f>
        <v>XNAS</v>
      </c>
      <c r="AR1100" t="str" cm="1">
        <f t="array" aca="1" ref="AR1100" ca="1">_FV(A1100,"Instrument type",TRUE)</f>
        <v>ETF</v>
      </c>
    </row>
    <row r="1101" spans="1:44" ht="18.75" customHeight="1" x14ac:dyDescent="0.25">
      <c r="A1101" t="e" vm="1114">
        <v>#VALUE!</v>
      </c>
      <c r="B1101" t="s">
        <v>3169</v>
      </c>
      <c r="C1101" t="s">
        <v>3170</v>
      </c>
      <c r="D1101" s="31" cm="1">
        <f t="array" aca="1" ref="D1101" ca="1">_FV(A1101,"Last trade time",TRUE)</f>
        <v>45824.84027780078</v>
      </c>
      <c r="E1101" s="23" cm="1">
        <f t="array" aca="1" ref="E1101" ca="1">_FV(A1101,"Price")</f>
        <v>43.575299999999999</v>
      </c>
      <c r="F1101" s="27" cm="1">
        <f t="array" aca="1" ref="F1101" ca="1">_FV(A1101,"Change (%)",TRUE)</f>
        <v>1.0385999999999999E-2</v>
      </c>
      <c r="G1101" s="26" cm="1">
        <f t="array" aca="1" ref="G1101" ca="1">_FV(A1101,"Change")</f>
        <v>0.44790000000000002</v>
      </c>
      <c r="H1101" s="23" cm="1">
        <f t="array" aca="1" ref="H1101" ca="1">_FV(A1101,"Open")</f>
        <v>43.68</v>
      </c>
      <c r="I1101" s="23" cm="1">
        <f t="array" aca="1" ref="I1101" ca="1">_FV(A1101,"Low")</f>
        <v>43.575299999999999</v>
      </c>
      <c r="J1101" s="23" cm="1">
        <f t="array" aca="1" ref="J1101" ca="1">_FV(A1101,"High")</f>
        <v>43.76</v>
      </c>
      <c r="K1101" s="23" cm="1">
        <f t="array" aca="1" ref="K1101" ca="1">_FV(A1101,"Previous close",TRUE)</f>
        <v>43.127400000000002</v>
      </c>
      <c r="L1101" s="26"/>
      <c r="M1101" s="23" cm="1">
        <f t="array" aca="1" ref="M1101" ca="1">_FV(A1101,"52 week low",TRUE)</f>
        <v>32.590000000000003</v>
      </c>
      <c r="N1101" s="23" cm="1">
        <f t="array" aca="1" ref="N1101" ca="1">_FV(A1101,"52 week high",TRUE)</f>
        <v>49.37</v>
      </c>
      <c r="O1101" s="8" cm="1">
        <f t="array" aca="1" ref="O1101" ca="1">_FV(A1101,"Volume")</f>
        <v>1150</v>
      </c>
      <c r="P1101" s="7" cm="1">
        <f t="array" aca="1" ref="P1101" ca="1">_FV(A1101,"Volume average",TRUE)</f>
        <v>5523</v>
      </c>
      <c r="Q1101" t="s">
        <v>698</v>
      </c>
      <c r="R1101" t="s">
        <v>170</v>
      </c>
      <c r="S1101" t="s">
        <v>2148</v>
      </c>
      <c r="T1101" s="25" cm="1">
        <f t="array" aca="1" ref="T1101" ca="1">_FV(A1101,"Expense ratio",TRUE)</f>
        <v>7.4999999999999997E-3</v>
      </c>
      <c r="U1101" s="24" cm="1">
        <f t="array" aca="1" ref="U1101" ca="1">_FV(A1101,"Market cap",TRUE)</f>
        <v>28798305.760000002</v>
      </c>
      <c r="V1101" s="4">
        <v>28798304</v>
      </c>
      <c r="W1101" s="4">
        <v>28798304</v>
      </c>
      <c r="X1101" t="s">
        <v>3171</v>
      </c>
      <c r="Y1101" t="s">
        <v>3172</v>
      </c>
      <c r="Z1101" s="5">
        <v>43.59</v>
      </c>
      <c r="AA1101" s="5">
        <v>35.332797999999997</v>
      </c>
      <c r="AB1101" s="4">
        <v>0</v>
      </c>
      <c r="AC1101" s="4">
        <v>7657</v>
      </c>
      <c r="AE1101" s="5">
        <v>-4.2917156746374303</v>
      </c>
      <c r="AF1101" s="5">
        <v>9.4465478676545978</v>
      </c>
      <c r="AI1101" s="4">
        <v>7657</v>
      </c>
      <c r="AJ1101" s="5">
        <v>333302.3187</v>
      </c>
      <c r="AL1101" s="5">
        <v>49.37</v>
      </c>
      <c r="AM1101" s="5">
        <v>32.590000000000003</v>
      </c>
      <c r="AN1101" t="s">
        <v>47</v>
      </c>
      <c r="AO1101" t="str" cm="1">
        <f t="array" aca="1" ref="AO1101" ca="1">_FV(A1101,"Currency")</f>
        <v>USD</v>
      </c>
      <c r="AP1101" t="str" cm="1">
        <f t="array" aca="1" ref="AP1101" ca="1">_FV(A1101,"Exchange")</f>
        <v>NYSE Arca</v>
      </c>
      <c r="AQ1101" s="6" t="str" cm="1">
        <f t="array" aca="1" ref="AQ1101" ca="1">_FV(A1101,"Exchange abbreviation",TRUE)</f>
        <v>ARCX</v>
      </c>
      <c r="AR1101" t="str" cm="1">
        <f t="array" aca="1" ref="AR1101" ca="1">_FV(A1101,"Instrument type",TRUE)</f>
        <v>ETF</v>
      </c>
    </row>
    <row r="1102" spans="1:44" ht="18.75" customHeight="1" x14ac:dyDescent="0.25">
      <c r="A1102" t="e" vm="1115">
        <v>#VALUE!</v>
      </c>
      <c r="B1102" t="s">
        <v>3173</v>
      </c>
      <c r="C1102" t="s">
        <v>3174</v>
      </c>
      <c r="D1102" s="31" cm="1">
        <f t="array" aca="1" ref="D1102" ca="1">_FV(A1102,"Last trade time",TRUE)</f>
        <v>45824.840322349221</v>
      </c>
      <c r="E1102" s="23" cm="1">
        <f t="array" aca="1" ref="E1102" ca="1">_FV(A1102,"Price")</f>
        <v>42.12</v>
      </c>
      <c r="F1102" s="27" cm="1">
        <f t="array" aca="1" ref="F1102" ca="1">_FV(A1102,"Change (%)",TRUE)</f>
        <v>1.4269999999999999E-3</v>
      </c>
      <c r="G1102" s="26" cm="1">
        <f t="array" aca="1" ref="G1102" ca="1">_FV(A1102,"Change")</f>
        <v>0.06</v>
      </c>
      <c r="H1102" s="23" cm="1">
        <f t="array" aca="1" ref="H1102" ca="1">_FV(A1102,"Open")</f>
        <v>42.14</v>
      </c>
      <c r="I1102" s="23" cm="1">
        <f t="array" aca="1" ref="I1102" ca="1">_FV(A1102,"Low")</f>
        <v>42.12</v>
      </c>
      <c r="J1102" s="23" cm="1">
        <f t="array" aca="1" ref="J1102" ca="1">_FV(A1102,"High")</f>
        <v>42.14</v>
      </c>
      <c r="K1102" s="23" cm="1">
        <f t="array" aca="1" ref="K1102" ca="1">_FV(A1102,"Previous close",TRUE)</f>
        <v>42.06</v>
      </c>
      <c r="L1102" s="26"/>
      <c r="M1102" s="23" cm="1">
        <f t="array" aca="1" ref="M1102" ca="1">_FV(A1102,"52 week low",TRUE)</f>
        <v>39.76</v>
      </c>
      <c r="N1102" s="23" cm="1">
        <f t="array" aca="1" ref="N1102" ca="1">_FV(A1102,"52 week high",TRUE)</f>
        <v>45.62</v>
      </c>
      <c r="O1102" s="8" cm="1">
        <f t="array" aca="1" ref="O1102" ca="1">_FV(A1102,"Volume")</f>
        <v>175</v>
      </c>
      <c r="P1102" s="7" cm="1">
        <f t="array" aca="1" ref="P1102" ca="1">_FV(A1102,"Volume average",TRUE)</f>
        <v>414</v>
      </c>
      <c r="Q1102" t="s">
        <v>412</v>
      </c>
      <c r="S1102" t="s">
        <v>61</v>
      </c>
      <c r="T1102" s="25" cm="1">
        <f t="array" aca="1" ref="T1102" ca="1">_FV(A1102,"Expense ratio",TRUE)</f>
        <v>7.4999999999999997E-3</v>
      </c>
      <c r="U1102" s="24" cm="1">
        <f t="array" aca="1" ref="U1102" ca="1">_FV(A1102,"Market cap",TRUE)</f>
        <v>10499167</v>
      </c>
      <c r="V1102" s="4">
        <v>10499169</v>
      </c>
      <c r="W1102" s="4">
        <v>10499169</v>
      </c>
      <c r="Y1102" t="s">
        <v>3175</v>
      </c>
      <c r="Z1102" s="5">
        <v>42.053699999999999</v>
      </c>
      <c r="AA1102" s="5">
        <v>26.368251999999998</v>
      </c>
      <c r="AB1102" s="5">
        <v>8.5000000000000006E-3</v>
      </c>
      <c r="AC1102" s="4">
        <v>1347</v>
      </c>
      <c r="AE1102" s="5">
        <v>2.439598937334964</v>
      </c>
      <c r="AF1102" s="5">
        <v>8.3601586392980884</v>
      </c>
      <c r="AI1102" s="4">
        <v>1347</v>
      </c>
      <c r="AJ1102" s="5">
        <v>56533.455300000001</v>
      </c>
      <c r="AL1102" s="5">
        <v>45.62</v>
      </c>
      <c r="AM1102" s="5">
        <v>39.76</v>
      </c>
      <c r="AN1102" t="s">
        <v>47</v>
      </c>
      <c r="AO1102" t="str" cm="1">
        <f t="array" aca="1" ref="AO1102" ca="1">_FV(A1102,"Currency")</f>
        <v>USD</v>
      </c>
      <c r="AP1102" t="str" cm="1">
        <f t="array" aca="1" ref="AP1102" ca="1">_FV(A1102,"Exchange")</f>
        <v>CBOE BZX Exchange</v>
      </c>
      <c r="AQ1102" s="6" t="str" cm="1">
        <f t="array" aca="1" ref="AQ1102" ca="1">_FV(A1102,"Exchange abbreviation",TRUE)</f>
        <v>BATS</v>
      </c>
      <c r="AR1102" t="str" cm="1">
        <f t="array" aca="1" ref="AR1102" ca="1">_FV(A1102,"Instrument type",TRUE)</f>
        <v>ETF</v>
      </c>
    </row>
    <row r="1103" spans="1:44" ht="18.75" customHeight="1" x14ac:dyDescent="0.25">
      <c r="A1103" t="e" vm="1116">
        <v>#VALUE!</v>
      </c>
      <c r="B1103" t="s">
        <v>3176</v>
      </c>
      <c r="C1103" t="s">
        <v>3177</v>
      </c>
      <c r="D1103" s="31" cm="1">
        <f t="array" aca="1" ref="D1103" ca="1">_FV(A1103,"Last trade time",TRUE)</f>
        <v>45824.901951897657</v>
      </c>
      <c r="E1103" s="23" cm="1">
        <f t="array" aca="1" ref="E1103" ca="1">_FV(A1103,"Price")</f>
        <v>52.430700000000002</v>
      </c>
      <c r="F1103" s="27" cm="1">
        <f t="array" aca="1" ref="F1103" ca="1">_FV(A1103,"Change (%)",TRUE)</f>
        <v>1.1785E-2</v>
      </c>
      <c r="G1103" s="26" cm="1">
        <f t="array" aca="1" ref="G1103" ca="1">_FV(A1103,"Change")</f>
        <v>0.61070000000000002</v>
      </c>
      <c r="H1103" s="23" cm="1">
        <f t="array" aca="1" ref="H1103" ca="1">_FV(A1103,"Open")</f>
        <v>52.31</v>
      </c>
      <c r="I1103" s="23" cm="1">
        <f t="array" aca="1" ref="I1103" ca="1">_FV(A1103,"Low")</f>
        <v>52.31</v>
      </c>
      <c r="J1103" s="23" cm="1">
        <f t="array" aca="1" ref="J1103" ca="1">_FV(A1103,"High")</f>
        <v>52.59</v>
      </c>
      <c r="K1103" s="23" cm="1">
        <f t="array" aca="1" ref="K1103" ca="1">_FV(A1103,"Previous close",TRUE)</f>
        <v>51.82</v>
      </c>
      <c r="L1103" s="26"/>
      <c r="M1103" s="23" cm="1">
        <f t="array" aca="1" ref="M1103" ca="1">_FV(A1103,"52 week low",TRUE)</f>
        <v>41.289900000000003</v>
      </c>
      <c r="N1103" s="23" cm="1">
        <f t="array" aca="1" ref="N1103" ca="1">_FV(A1103,"52 week high",TRUE)</f>
        <v>53.920900000000003</v>
      </c>
      <c r="O1103" s="8" cm="1">
        <f t="array" aca="1" ref="O1103" ca="1">_FV(A1103,"Volume")</f>
        <v>1373</v>
      </c>
      <c r="P1103" s="7" cm="1">
        <f t="array" aca="1" ref="P1103" ca="1">_FV(A1103,"Volume average",TRUE)</f>
        <v>2389</v>
      </c>
      <c r="Q1103" t="s">
        <v>464</v>
      </c>
      <c r="T1103" s="25" cm="1">
        <f t="array" aca="1" ref="T1103" ca="1">_FV(A1103,"Expense ratio",TRUE)</f>
        <v>7.4999999999999997E-3</v>
      </c>
      <c r="U1103" s="24" cm="1">
        <f t="array" aca="1" ref="U1103" ca="1">_FV(A1103,"Market cap",TRUE)</f>
        <v>47418928.369999997</v>
      </c>
      <c r="V1103" s="16"/>
      <c r="W1103" s="16"/>
      <c r="Z1103" s="18"/>
      <c r="AA1103" s="20"/>
      <c r="AB1103" s="20"/>
      <c r="AC1103" s="21">
        <v>2428</v>
      </c>
      <c r="AE1103" s="18"/>
      <c r="AF1103" s="20"/>
      <c r="AI1103" s="21"/>
      <c r="AJ1103" s="18"/>
      <c r="AL1103" s="18"/>
      <c r="AM1103" s="18"/>
      <c r="AN1103" t="s">
        <v>73</v>
      </c>
      <c r="AO1103" t="str" cm="1">
        <f t="array" aca="1" ref="AO1103" ca="1">_FV(A1103,"Currency")</f>
        <v>USD</v>
      </c>
      <c r="AP1103" t="str" cm="1">
        <f t="array" aca="1" ref="AP1103" ca="1">_FV(A1103,"Exchange")</f>
        <v>NYSE Arca</v>
      </c>
      <c r="AQ1103" s="6" t="str" cm="1">
        <f t="array" aca="1" ref="AQ1103" ca="1">_FV(A1103,"Exchange abbreviation",TRUE)</f>
        <v>ARCX</v>
      </c>
      <c r="AR1103" t="str" cm="1">
        <f t="array" aca="1" ref="AR1103" ca="1">_FV(A1103,"Instrument type",TRUE)</f>
        <v>ETF</v>
      </c>
    </row>
    <row r="1104" spans="1:44" ht="18.75" customHeight="1" x14ac:dyDescent="0.25">
      <c r="A1104" t="e" vm="1117">
        <v>#VALUE!</v>
      </c>
      <c r="B1104" t="s">
        <v>3178</v>
      </c>
      <c r="C1104" t="s">
        <v>3179</v>
      </c>
      <c r="D1104" s="31" cm="1">
        <f t="array" aca="1" ref="D1104" ca="1">_FV(A1104,"Last trade time",TRUE)</f>
        <v>45824.84027780078</v>
      </c>
      <c r="E1104" s="23" cm="1">
        <f t="array" aca="1" ref="E1104" ca="1">_FV(A1104,"Price")</f>
        <v>39.076099999999997</v>
      </c>
      <c r="F1104" s="27" cm="1">
        <f t="array" aca="1" ref="F1104" ca="1">_FV(A1104,"Change (%)",TRUE)</f>
        <v>1.0522999999999999E-2</v>
      </c>
      <c r="G1104" s="26" cm="1">
        <f t="array" aca="1" ref="G1104" ca="1">_FV(A1104,"Change")</f>
        <v>0.40689999999999998</v>
      </c>
      <c r="H1104" s="23" cm="1">
        <f t="array" aca="1" ref="H1104" ca="1">_FV(A1104,"Open")</f>
        <v>39</v>
      </c>
      <c r="I1104" s="23" cm="1">
        <f t="array" aca="1" ref="I1104" ca="1">_FV(A1104,"Low")</f>
        <v>39</v>
      </c>
      <c r="J1104" s="23" cm="1">
        <f t="array" aca="1" ref="J1104" ca="1">_FV(A1104,"High")</f>
        <v>39.17</v>
      </c>
      <c r="K1104" s="23" cm="1">
        <f t="array" aca="1" ref="K1104" ca="1">_FV(A1104,"Previous close",TRUE)</f>
        <v>38.669199999999996</v>
      </c>
      <c r="L1104" s="26"/>
      <c r="M1104" s="23" cm="1">
        <f t="array" aca="1" ref="M1104" ca="1">_FV(A1104,"52 week low",TRUE)</f>
        <v>33.479999999999997</v>
      </c>
      <c r="N1104" s="23" cm="1">
        <f t="array" aca="1" ref="N1104" ca="1">_FV(A1104,"52 week high",TRUE)</f>
        <v>40.880299999999998</v>
      </c>
      <c r="O1104" s="8" cm="1">
        <f t="array" aca="1" ref="O1104" ca="1">_FV(A1104,"Volume")</f>
        <v>979</v>
      </c>
      <c r="P1104" s="7" cm="1">
        <f t="array" aca="1" ref="P1104" ca="1">_FV(A1104,"Volume average",TRUE)</f>
        <v>1350</v>
      </c>
      <c r="Q1104" t="s">
        <v>50</v>
      </c>
      <c r="S1104" t="s">
        <v>3180</v>
      </c>
      <c r="T1104" s="25" cm="1">
        <f t="array" aca="1" ref="T1104" ca="1">_FV(A1104,"Expense ratio",TRUE)</f>
        <v>7.4999999999999997E-3</v>
      </c>
      <c r="U1104" s="24" cm="1">
        <f t="array" aca="1" ref="U1104" ca="1">_FV(A1104,"Market cap",TRUE)</f>
        <v>61685517.619999997</v>
      </c>
      <c r="V1104" s="4">
        <v>61685516</v>
      </c>
      <c r="W1104" s="4">
        <v>61685516</v>
      </c>
      <c r="Y1104" t="s">
        <v>3181</v>
      </c>
      <c r="Z1104" s="5">
        <v>39.278399999999998</v>
      </c>
      <c r="AA1104" s="5">
        <v>22.674821999999999</v>
      </c>
      <c r="AB1104" s="5">
        <v>1.1299999999999999E-2</v>
      </c>
      <c r="AC1104" s="4">
        <v>2274</v>
      </c>
      <c r="AE1104" s="5">
        <v>2.394949915000999</v>
      </c>
      <c r="AF1104" s="5">
        <v>12.659408180079049</v>
      </c>
      <c r="AI1104" s="4">
        <v>2274</v>
      </c>
      <c r="AJ1104" s="5">
        <v>89363.879399999991</v>
      </c>
      <c r="AL1104" s="5">
        <v>40.880000000000003</v>
      </c>
      <c r="AM1104" s="5">
        <v>33.479999999999997</v>
      </c>
      <c r="AN1104" t="s">
        <v>47</v>
      </c>
      <c r="AO1104" t="str" cm="1">
        <f t="array" aca="1" ref="AO1104" ca="1">_FV(A1104,"Currency")</f>
        <v>USD</v>
      </c>
      <c r="AP1104" t="str" cm="1">
        <f t="array" aca="1" ref="AP1104" ca="1">_FV(A1104,"Exchange")</f>
        <v>NYSE Arca</v>
      </c>
      <c r="AQ1104" s="6" t="str" cm="1">
        <f t="array" aca="1" ref="AQ1104" ca="1">_FV(A1104,"Exchange abbreviation",TRUE)</f>
        <v>ARCX</v>
      </c>
      <c r="AR1104" t="str" cm="1">
        <f t="array" aca="1" ref="AR1104" ca="1">_FV(A1104,"Instrument type",TRUE)</f>
        <v>ETF</v>
      </c>
    </row>
    <row r="1105" spans="1:44" ht="18.75" customHeight="1" x14ac:dyDescent="0.25">
      <c r="A1105" t="e" vm="1118">
        <v>#VALUE!</v>
      </c>
      <c r="B1105" t="s">
        <v>3182</v>
      </c>
      <c r="C1105" t="s">
        <v>3183</v>
      </c>
      <c r="D1105" s="31" cm="1">
        <f t="array" aca="1" ref="D1105" ca="1">_FV(A1105,"Last trade time",TRUE)</f>
        <v>45824.936764756247</v>
      </c>
      <c r="E1105" s="23" cm="1">
        <f t="array" aca="1" ref="E1105" ca="1">_FV(A1105,"Price")</f>
        <v>99.91</v>
      </c>
      <c r="F1105" s="27" cm="1">
        <f t="array" aca="1" ref="F1105" ca="1">_FV(A1105,"Change (%)",TRUE)</f>
        <v>1.1364000000000001E-2</v>
      </c>
      <c r="G1105" s="26" cm="1">
        <f t="array" aca="1" ref="G1105" ca="1">_FV(A1105,"Change")</f>
        <v>1.1226</v>
      </c>
      <c r="H1105" s="23" cm="1">
        <f t="array" aca="1" ref="H1105" ca="1">_FV(A1105,"Open")</f>
        <v>100.3</v>
      </c>
      <c r="I1105" s="23" cm="1">
        <f t="array" aca="1" ref="I1105" ca="1">_FV(A1105,"Low")</f>
        <v>99.91</v>
      </c>
      <c r="J1105" s="23" cm="1">
        <f t="array" aca="1" ref="J1105" ca="1">_FV(A1105,"High")</f>
        <v>100.3</v>
      </c>
      <c r="K1105" s="23" cm="1">
        <f t="array" aca="1" ref="K1105" ca="1">_FV(A1105,"Previous close",TRUE)</f>
        <v>98.787400000000005</v>
      </c>
      <c r="L1105" s="26"/>
      <c r="M1105" s="23" cm="1">
        <f t="array" aca="1" ref="M1105" ca="1">_FV(A1105,"52 week low",TRUE)</f>
        <v>73.17</v>
      </c>
      <c r="N1105" s="23" cm="1">
        <f t="array" aca="1" ref="N1105" ca="1">_FV(A1105,"52 week high",TRUE)</f>
        <v>100.99</v>
      </c>
      <c r="O1105" s="8" cm="1">
        <f t="array" aca="1" ref="O1105" ca="1">_FV(A1105,"Volume")</f>
        <v>1735</v>
      </c>
      <c r="P1105" s="7" cm="1">
        <f t="array" aca="1" ref="P1105" ca="1">_FV(A1105,"Volume average",TRUE)</f>
        <v>2791</v>
      </c>
      <c r="Q1105" t="s">
        <v>143</v>
      </c>
      <c r="T1105" s="25" cm="1">
        <f t="array" aca="1" ref="T1105" ca="1">_FV(A1105,"Expense ratio",TRUE)</f>
        <v>7.4999999999999997E-3</v>
      </c>
      <c r="U1105" s="24" cm="1">
        <f t="array" aca="1" ref="U1105" ca="1">_FV(A1105,"Market cap",TRUE)</f>
        <v>124847021.48999999</v>
      </c>
      <c r="V1105" s="16"/>
      <c r="W1105" s="16"/>
      <c r="Z1105" s="18"/>
      <c r="AA1105" s="20"/>
      <c r="AB1105" s="20"/>
      <c r="AC1105" s="21">
        <v>3004</v>
      </c>
      <c r="AE1105" s="18"/>
      <c r="AF1105" s="20"/>
      <c r="AI1105" s="21"/>
      <c r="AJ1105" s="18"/>
      <c r="AL1105" s="18"/>
      <c r="AM1105" s="18"/>
      <c r="AN1105" t="s">
        <v>73</v>
      </c>
      <c r="AO1105" t="str" cm="1">
        <f t="array" aca="1" ref="AO1105" ca="1">_FV(A1105,"Currency")</f>
        <v>USD</v>
      </c>
      <c r="AP1105" t="str" cm="1">
        <f t="array" aca="1" ref="AP1105" ca="1">_FV(A1105,"Exchange")</f>
        <v>NYSE Arca</v>
      </c>
      <c r="AQ1105" s="6" t="str" cm="1">
        <f t="array" aca="1" ref="AQ1105" ca="1">_FV(A1105,"Exchange abbreviation",TRUE)</f>
        <v>ARCX</v>
      </c>
      <c r="AR1105" t="str" cm="1">
        <f t="array" aca="1" ref="AR1105" ca="1">_FV(A1105,"Instrument type",TRUE)</f>
        <v>ETF</v>
      </c>
    </row>
    <row r="1106" spans="1:44" ht="18.75" customHeight="1" x14ac:dyDescent="0.25">
      <c r="A1106" t="e" vm="1119">
        <v>#VALUE!</v>
      </c>
      <c r="B1106" t="s">
        <v>3184</v>
      </c>
      <c r="C1106" t="s">
        <v>3185</v>
      </c>
      <c r="D1106" s="31" cm="1">
        <f t="array" aca="1" ref="D1106" ca="1">_FV(A1106,"Last trade time",TRUE)</f>
        <v>45824.84027780078</v>
      </c>
      <c r="E1106" s="23" cm="1">
        <f t="array" aca="1" ref="E1106" ca="1">_FV(A1106,"Price")</f>
        <v>54.764600000000002</v>
      </c>
      <c r="F1106" s="27" cm="1">
        <f t="array" aca="1" ref="F1106" ca="1">_FV(A1106,"Change (%)",TRUE)</f>
        <v>3.1800000000000001E-3</v>
      </c>
      <c r="G1106" s="26" cm="1">
        <f t="array" aca="1" ref="G1106" ca="1">_FV(A1106,"Change")</f>
        <v>0.1736</v>
      </c>
      <c r="H1106" s="23" cm="1">
        <f t="array" aca="1" ref="H1106" ca="1">_FV(A1106,"Open")</f>
        <v>54.9</v>
      </c>
      <c r="I1106" s="23" cm="1">
        <f t="array" aca="1" ref="I1106" ca="1">_FV(A1106,"Low")</f>
        <v>54.764600000000002</v>
      </c>
      <c r="J1106" s="23" cm="1">
        <f t="array" aca="1" ref="J1106" ca="1">_FV(A1106,"High")</f>
        <v>54.9</v>
      </c>
      <c r="K1106" s="23" cm="1">
        <f t="array" aca="1" ref="K1106" ca="1">_FV(A1106,"Previous close",TRUE)</f>
        <v>54.591000000000001</v>
      </c>
      <c r="L1106" s="26"/>
      <c r="M1106" s="23" cm="1">
        <f t="array" aca="1" ref="M1106" ca="1">_FV(A1106,"52 week low",TRUE)</f>
        <v>48.374000000000002</v>
      </c>
      <c r="N1106" s="23" cm="1">
        <f t="array" aca="1" ref="N1106" ca="1">_FV(A1106,"52 week high",TRUE)</f>
        <v>62.96</v>
      </c>
      <c r="O1106" s="8" cm="1">
        <f t="array" aca="1" ref="O1106" ca="1">_FV(A1106,"Volume")</f>
        <v>150</v>
      </c>
      <c r="P1106" s="7" cm="1">
        <f t="array" aca="1" ref="P1106" ca="1">_FV(A1106,"Volume average",TRUE)</f>
        <v>140</v>
      </c>
      <c r="Q1106" t="s">
        <v>1626</v>
      </c>
      <c r="S1106" t="s">
        <v>3186</v>
      </c>
      <c r="T1106" s="25" cm="1">
        <f t="array" aca="1" ref="T1106" ca="1">_FV(A1106,"Expense ratio",TRUE)</f>
        <v>7.4999999999999997E-3</v>
      </c>
      <c r="U1106" s="24" cm="1">
        <f t="array" aca="1" ref="U1106" ca="1">_FV(A1106,"Market cap",TRUE)</f>
        <v>49016824.450000003</v>
      </c>
      <c r="V1106" s="4">
        <v>49016824</v>
      </c>
      <c r="W1106" s="4">
        <v>49016824</v>
      </c>
      <c r="Y1106" t="s">
        <v>1499</v>
      </c>
      <c r="Z1106" s="5">
        <v>54.786099999999998</v>
      </c>
      <c r="AA1106" s="5">
        <v>29.849491</v>
      </c>
      <c r="AB1106" s="5">
        <v>6.7900000000000002E-2</v>
      </c>
      <c r="AC1106" s="4">
        <v>242</v>
      </c>
      <c r="AE1106" s="5">
        <v>-0.29319464945337659</v>
      </c>
      <c r="AF1106" s="5">
        <v>6.4214024567880612</v>
      </c>
      <c r="AI1106" s="4">
        <v>242</v>
      </c>
      <c r="AJ1106" s="5">
        <v>13267.698399999999</v>
      </c>
      <c r="AL1106" s="5">
        <v>62.96</v>
      </c>
      <c r="AM1106" s="5">
        <v>48.374000000000002</v>
      </c>
      <c r="AN1106" t="s">
        <v>47</v>
      </c>
      <c r="AO1106" t="str" cm="1">
        <f t="array" aca="1" ref="AO1106" ca="1">_FV(A1106,"Currency")</f>
        <v>USD</v>
      </c>
      <c r="AP1106" t="str" cm="1">
        <f t="array" aca="1" ref="AP1106" ca="1">_FV(A1106,"Exchange")</f>
        <v>NYSE Arca</v>
      </c>
      <c r="AQ1106" s="6" t="str" cm="1">
        <f t="array" aca="1" ref="AQ1106" ca="1">_FV(A1106,"Exchange abbreviation",TRUE)</f>
        <v>ARCX</v>
      </c>
      <c r="AR1106" t="str" cm="1">
        <f t="array" aca="1" ref="AR1106" ca="1">_FV(A1106,"Instrument type",TRUE)</f>
        <v>ETF</v>
      </c>
    </row>
    <row r="1107" spans="1:44" ht="18.75" customHeight="1" x14ac:dyDescent="0.25">
      <c r="A1107" t="e" vm="1120">
        <v>#VALUE!</v>
      </c>
      <c r="B1107" t="s">
        <v>3187</v>
      </c>
      <c r="C1107" t="s">
        <v>3188</v>
      </c>
      <c r="D1107" s="31" cm="1">
        <f t="array" aca="1" ref="D1107" ca="1">_FV(A1107,"Last trade time",TRUE)</f>
        <v>45824.940188437497</v>
      </c>
      <c r="E1107" s="23" cm="1">
        <f t="array" aca="1" ref="E1107" ca="1">_FV(A1107,"Price")</f>
        <v>64.94</v>
      </c>
      <c r="F1107" s="27" cm="1">
        <f t="array" aca="1" ref="F1107" ca="1">_FV(A1107,"Change (%)",TRUE)</f>
        <v>4.4219000000000001E-2</v>
      </c>
      <c r="G1107" s="26" cm="1">
        <f t="array" aca="1" ref="G1107" ca="1">_FV(A1107,"Change")</f>
        <v>2.75</v>
      </c>
      <c r="H1107" s="23" cm="1">
        <f t="array" aca="1" ref="H1107" ca="1">_FV(A1107,"Open")</f>
        <v>63.93</v>
      </c>
      <c r="I1107" s="23" cm="1">
        <f t="array" aca="1" ref="I1107" ca="1">_FV(A1107,"Low")</f>
        <v>63.715000000000003</v>
      </c>
      <c r="J1107" s="23" cm="1">
        <f t="array" aca="1" ref="J1107" ca="1">_FV(A1107,"High")</f>
        <v>65.290000000000006</v>
      </c>
      <c r="K1107" s="23" cm="1">
        <f t="array" aca="1" ref="K1107" ca="1">_FV(A1107,"Previous close",TRUE)</f>
        <v>62.19</v>
      </c>
      <c r="L1107" s="26"/>
      <c r="M1107" s="23" cm="1">
        <f t="array" aca="1" ref="M1107" ca="1">_FV(A1107,"52 week low",TRUE)</f>
        <v>36.85</v>
      </c>
      <c r="N1107" s="23" cm="1">
        <f t="array" aca="1" ref="N1107" ca="1">_FV(A1107,"52 week high",TRUE)</f>
        <v>68.430000000000007</v>
      </c>
      <c r="O1107" s="8" cm="1">
        <f t="array" aca="1" ref="O1107" ca="1">_FV(A1107,"Volume")</f>
        <v>11994609</v>
      </c>
      <c r="P1107" s="7" cm="1">
        <f t="array" aca="1" ref="P1107" ca="1">_FV(A1107,"Volume average",TRUE)</f>
        <v>11674949</v>
      </c>
      <c r="Q1107" t="s">
        <v>490</v>
      </c>
      <c r="T1107" s="25" cm="1">
        <f t="array" aca="1" ref="T1107" ca="1">_FV(A1107,"Expense ratio",TRUE)</f>
        <v>7.4999999999999997E-3</v>
      </c>
      <c r="U1107" s="24" cm="1">
        <f t="array" aca="1" ref="U1107" ca="1">_FV(A1107,"Market cap",TRUE)</f>
        <v>5550182929.0200005</v>
      </c>
      <c r="V1107" s="16"/>
      <c r="W1107" s="16"/>
      <c r="X1107" t="s">
        <v>3189</v>
      </c>
      <c r="Z1107" s="18"/>
      <c r="AA1107" s="20"/>
      <c r="AB1107" s="20"/>
      <c r="AC1107" s="21">
        <v>11604274</v>
      </c>
      <c r="AE1107" s="18"/>
      <c r="AF1107" s="20"/>
      <c r="AI1107" s="21"/>
      <c r="AJ1107" s="18"/>
      <c r="AL1107" s="18"/>
      <c r="AM1107" s="18"/>
      <c r="AN1107" t="s">
        <v>73</v>
      </c>
      <c r="AO1107" t="str" cm="1">
        <f t="array" aca="1" ref="AO1107" ca="1">_FV(A1107,"Currency")</f>
        <v>USD</v>
      </c>
      <c r="AP1107" t="str" cm="1">
        <f t="array" aca="1" ref="AP1107" ca="1">_FV(A1107,"Exchange")</f>
        <v>CBOE BZX Exchange</v>
      </c>
      <c r="AQ1107" s="6" t="str" cm="1">
        <f t="array" aca="1" ref="AQ1107" ca="1">_FV(A1107,"Exchange abbreviation",TRUE)</f>
        <v>BATS</v>
      </c>
      <c r="AR1107" t="str" cm="1">
        <f t="array" aca="1" ref="AR1107" ca="1">_FV(A1107,"Instrument type",TRUE)</f>
        <v>ETF</v>
      </c>
    </row>
    <row r="1108" spans="1:44" ht="18.75" customHeight="1" x14ac:dyDescent="0.25">
      <c r="A1108" t="e" vm="1121">
        <v>#VALUE!</v>
      </c>
      <c r="B1108" t="s">
        <v>3190</v>
      </c>
      <c r="C1108" t="s">
        <v>3191</v>
      </c>
      <c r="D1108" s="31" cm="1">
        <f t="array" aca="1" ref="D1108" ca="1">_FV(A1108,"Last trade time",TRUE)</f>
        <v>45824.940109814066</v>
      </c>
      <c r="E1108" s="23" cm="1">
        <f t="array" aca="1" ref="E1108" ca="1">_FV(A1108,"Price")</f>
        <v>23.93</v>
      </c>
      <c r="F1108" s="27" cm="1">
        <f t="array" aca="1" ref="F1108" ca="1">_FV(A1108,"Change (%)",TRUE)</f>
        <v>1.9598999999999998E-2</v>
      </c>
      <c r="G1108" s="26" cm="1">
        <f t="array" aca="1" ref="G1108" ca="1">_FV(A1108,"Change")</f>
        <v>0.46</v>
      </c>
      <c r="H1108" s="23" cm="1">
        <f t="array" aca="1" ref="H1108" ca="1">_FV(A1108,"Open")</f>
        <v>23.75</v>
      </c>
      <c r="I1108" s="23" cm="1">
        <f t="array" aca="1" ref="I1108" ca="1">_FV(A1108,"Low")</f>
        <v>23.254999999999999</v>
      </c>
      <c r="J1108" s="23" cm="1">
        <f t="array" aca="1" ref="J1108" ca="1">_FV(A1108,"High")</f>
        <v>24.105</v>
      </c>
      <c r="K1108" s="23" cm="1">
        <f t="array" aca="1" ref="K1108" ca="1">_FV(A1108,"Previous close",TRUE)</f>
        <v>23.47</v>
      </c>
      <c r="L1108" s="26"/>
      <c r="M1108" s="23" cm="1">
        <f t="array" aca="1" ref="M1108" ca="1">_FV(A1108,"52 week low",TRUE)</f>
        <v>17.504999999999999</v>
      </c>
      <c r="N1108" s="23" cm="1">
        <f t="array" aca="1" ref="N1108" ca="1">_FV(A1108,"52 week high",TRUE)</f>
        <v>31.16</v>
      </c>
      <c r="O1108" s="8" cm="1">
        <f t="array" aca="1" ref="O1108" ca="1">_FV(A1108,"Volume")</f>
        <v>2540085</v>
      </c>
      <c r="P1108" s="7" cm="1">
        <f t="array" aca="1" ref="P1108" ca="1">_FV(A1108,"Volume average",TRUE)</f>
        <v>2684804</v>
      </c>
      <c r="Q1108" t="s">
        <v>119</v>
      </c>
      <c r="T1108" s="25" cm="1">
        <f t="array" aca="1" ref="T1108" ca="1">_FV(A1108,"Expense ratio",TRUE)</f>
        <v>7.4999999999999997E-3</v>
      </c>
      <c r="U1108" s="24" cm="1">
        <f t="array" aca="1" ref="U1108" ca="1">_FV(A1108,"Market cap",TRUE)</f>
        <v>865516421.59000003</v>
      </c>
      <c r="V1108" s="16"/>
      <c r="W1108" s="16"/>
      <c r="X1108" t="s">
        <v>3192</v>
      </c>
      <c r="Z1108" s="18"/>
      <c r="AB1108" s="20"/>
      <c r="AC1108" s="21">
        <v>2657165</v>
      </c>
      <c r="AE1108" s="18"/>
      <c r="AF1108" s="20"/>
      <c r="AI1108" s="21"/>
      <c r="AJ1108" s="18"/>
      <c r="AL1108" s="18"/>
      <c r="AM1108" s="18"/>
      <c r="AN1108" t="s">
        <v>73</v>
      </c>
      <c r="AO1108" t="str" cm="1">
        <f t="array" aca="1" ref="AO1108" ca="1">_FV(A1108,"Currency")</f>
        <v>USD</v>
      </c>
      <c r="AP1108" t="str" cm="1">
        <f t="array" aca="1" ref="AP1108" ca="1">_FV(A1108,"Exchange")</f>
        <v>CBOE BZX Exchange</v>
      </c>
      <c r="AQ1108" s="6" t="str" cm="1">
        <f t="array" aca="1" ref="AQ1108" ca="1">_FV(A1108,"Exchange abbreviation",TRUE)</f>
        <v>BATS</v>
      </c>
      <c r="AR1108" t="str" cm="1">
        <f t="array" aca="1" ref="AR1108" ca="1">_FV(A1108,"Instrument type",TRUE)</f>
        <v>ETF</v>
      </c>
    </row>
    <row r="1109" spans="1:44" ht="18.75" customHeight="1" x14ac:dyDescent="0.25">
      <c r="A1109" t="e" vm="1122">
        <v>#VALUE!</v>
      </c>
      <c r="B1109" t="s">
        <v>3193</v>
      </c>
      <c r="C1109" t="s">
        <v>3194</v>
      </c>
      <c r="D1109" s="31" cm="1">
        <f t="array" aca="1" ref="D1109" ca="1">_FV(A1109,"Last trade time",TRUE)</f>
        <v>45824.942551203123</v>
      </c>
      <c r="E1109" s="23" cm="1">
        <f t="array" aca="1" ref="E1109" ca="1">_FV(A1109,"Price")</f>
        <v>135.97999999999999</v>
      </c>
      <c r="F1109" s="27" cm="1">
        <f t="array" aca="1" ref="F1109" ca="1">_FV(A1109,"Change (%)",TRUE)</f>
        <v>4.5838999999999998E-2</v>
      </c>
      <c r="G1109" s="26" cm="1">
        <f t="array" aca="1" ref="G1109" ca="1">_FV(A1109,"Change")</f>
        <v>5.96</v>
      </c>
      <c r="H1109" s="23" cm="1">
        <f t="array" aca="1" ref="H1109" ca="1">_FV(A1109,"Open")</f>
        <v>133.21</v>
      </c>
      <c r="I1109" s="23" cm="1">
        <f t="array" aca="1" ref="I1109" ca="1">_FV(A1109,"Low")</f>
        <v>132.94829999999999</v>
      </c>
      <c r="J1109" s="23" cm="1">
        <f t="array" aca="1" ref="J1109" ca="1">_FV(A1109,"High")</f>
        <v>136.57</v>
      </c>
      <c r="K1109" s="23" cm="1">
        <f t="array" aca="1" ref="K1109" ca="1">_FV(A1109,"Previous close",TRUE)</f>
        <v>130.02000000000001</v>
      </c>
      <c r="L1109" s="26"/>
      <c r="M1109" s="23" cm="1">
        <f t="array" aca="1" ref="M1109" ca="1">_FV(A1109,"52 week low",TRUE)</f>
        <v>64</v>
      </c>
      <c r="N1109" s="23" cm="1">
        <f t="array" aca="1" ref="N1109" ca="1">_FV(A1109,"52 week high",TRUE)</f>
        <v>136.57</v>
      </c>
      <c r="O1109" s="8" cm="1">
        <f t="array" aca="1" ref="O1109" ca="1">_FV(A1109,"Volume")</f>
        <v>300260</v>
      </c>
      <c r="P1109" s="7" cm="1">
        <f t="array" aca="1" ref="P1109" ca="1">_FV(A1109,"Volume average",TRUE)</f>
        <v>269771</v>
      </c>
      <c r="Q1109" t="s">
        <v>490</v>
      </c>
      <c r="T1109" s="25" cm="1">
        <f t="array" aca="1" ref="T1109" ca="1">_FV(A1109,"Expense ratio",TRUE)</f>
        <v>7.4999999999999997E-3</v>
      </c>
      <c r="U1109" s="24" cm="1">
        <f t="array" aca="1" ref="U1109" ca="1">_FV(A1109,"Market cap",TRUE)</f>
        <v>1731904849.73</v>
      </c>
      <c r="V1109" s="16"/>
      <c r="W1109" s="16"/>
      <c r="X1109" t="s">
        <v>3195</v>
      </c>
      <c r="Z1109" s="18"/>
      <c r="AA1109" s="20"/>
      <c r="AB1109" s="20"/>
      <c r="AC1109" s="21">
        <v>264589</v>
      </c>
      <c r="AE1109" s="18"/>
      <c r="AF1109" s="20"/>
      <c r="AH1109" s="16"/>
      <c r="AI1109" s="21"/>
      <c r="AJ1109" s="18"/>
      <c r="AL1109" s="18"/>
      <c r="AM1109" s="18"/>
      <c r="AN1109" t="s">
        <v>73</v>
      </c>
      <c r="AO1109" t="str" cm="1">
        <f t="array" aca="1" ref="AO1109" ca="1">_FV(A1109,"Currency")</f>
        <v>USD</v>
      </c>
      <c r="AP1109" t="str" cm="1">
        <f t="array" aca="1" ref="AP1109" ca="1">_FV(A1109,"Exchange")</f>
        <v>CBOE BZX Exchange</v>
      </c>
      <c r="AQ1109" s="6" t="str" cm="1">
        <f t="array" aca="1" ref="AQ1109" ca="1">_FV(A1109,"Exchange abbreviation",TRUE)</f>
        <v>BATS</v>
      </c>
      <c r="AR1109" t="str" cm="1">
        <f t="array" aca="1" ref="AR1109" ca="1">_FV(A1109,"Instrument type",TRUE)</f>
        <v>ETF</v>
      </c>
    </row>
    <row r="1110" spans="1:44" ht="18.75" customHeight="1" x14ac:dyDescent="0.25">
      <c r="A1110" t="e" vm="1123">
        <v>#VALUE!</v>
      </c>
      <c r="B1110" t="s">
        <v>3196</v>
      </c>
      <c r="C1110" t="s">
        <v>3197</v>
      </c>
      <c r="D1110" s="31" cm="1">
        <f t="array" aca="1" ref="D1110" ca="1">_FV(A1110,"Last trade time",TRUE)</f>
        <v>45824.840277812502</v>
      </c>
      <c r="E1110" s="23" cm="1">
        <f t="array" aca="1" ref="E1110" ca="1">_FV(A1110,"Price")</f>
        <v>35.088500000000003</v>
      </c>
      <c r="F1110" s="27" cm="1">
        <f t="array" aca="1" ref="F1110" ca="1">_FV(A1110,"Change (%)",TRUE)</f>
        <v>9.2139999999999995E-4</v>
      </c>
      <c r="G1110" s="26" cm="1">
        <f t="array" aca="1" ref="G1110" ca="1">_FV(A1110,"Change")</f>
        <v>3.2300000000000002E-2</v>
      </c>
      <c r="H1110" s="23" cm="1">
        <f t="array" aca="1" ref="H1110" ca="1">_FV(A1110,"Open")</f>
        <v>35.15</v>
      </c>
      <c r="I1110" s="23" cm="1">
        <f t="array" aca="1" ref="I1110" ca="1">_FV(A1110,"Low")</f>
        <v>35.088500000000003</v>
      </c>
      <c r="J1110" s="23" cm="1">
        <f t="array" aca="1" ref="J1110" ca="1">_FV(A1110,"High")</f>
        <v>35.150100000000002</v>
      </c>
      <c r="K1110" s="23" cm="1">
        <f t="array" aca="1" ref="K1110" ca="1">_FV(A1110,"Previous close",TRUE)</f>
        <v>35.056199999999997</v>
      </c>
      <c r="L1110" s="26"/>
      <c r="M1110" s="23" cm="1">
        <f t="array" aca="1" ref="M1110" ca="1">_FV(A1110,"52 week low",TRUE)</f>
        <v>29.44</v>
      </c>
      <c r="N1110" s="23" cm="1">
        <f t="array" aca="1" ref="N1110" ca="1">_FV(A1110,"52 week high",TRUE)</f>
        <v>43.79</v>
      </c>
      <c r="O1110" s="8" cm="1">
        <f t="array" aca="1" ref="O1110" ca="1">_FV(A1110,"Volume")</f>
        <v>760</v>
      </c>
      <c r="P1110" s="7" cm="1">
        <f t="array" aca="1" ref="P1110" ca="1">_FV(A1110,"Volume average",TRUE)</f>
        <v>1725</v>
      </c>
      <c r="Q1110" t="s">
        <v>119</v>
      </c>
      <c r="T1110" s="25" cm="1">
        <f t="array" aca="1" ref="T1110" ca="1">_FV(A1110,"Expense ratio",TRUE)</f>
        <v>7.4999999999999997E-3</v>
      </c>
      <c r="U1110" s="24" cm="1">
        <f t="array" aca="1" ref="U1110" ca="1">_FV(A1110,"Market cap",TRUE)</f>
        <v>33562503.700000003</v>
      </c>
      <c r="V1110" s="16"/>
      <c r="W1110" s="16"/>
      <c r="Z1110" s="18"/>
      <c r="AA1110" s="20"/>
      <c r="AB1110" s="20"/>
      <c r="AC1110" s="21">
        <v>2012</v>
      </c>
      <c r="AE1110" s="18"/>
      <c r="AF1110" s="20"/>
      <c r="AI1110" s="21"/>
      <c r="AJ1110" s="18"/>
      <c r="AL1110" s="18"/>
      <c r="AM1110" s="18"/>
      <c r="AN1110" t="s">
        <v>73</v>
      </c>
      <c r="AO1110" t="str" cm="1">
        <f t="array" aca="1" ref="AO1110" ca="1">_FV(A1110,"Currency")</f>
        <v>USD</v>
      </c>
      <c r="AP1110" t="str" cm="1">
        <f t="array" aca="1" ref="AP1110" ca="1">_FV(A1110,"Exchange")</f>
        <v>NYSE Arca</v>
      </c>
      <c r="AQ1110" s="6" t="str" cm="1">
        <f t="array" aca="1" ref="AQ1110" ca="1">_FV(A1110,"Exchange abbreviation",TRUE)</f>
        <v>ARCX</v>
      </c>
      <c r="AR1110" t="str" cm="1">
        <f t="array" aca="1" ref="AR1110" ca="1">_FV(A1110,"Instrument type",TRUE)</f>
        <v>ETF</v>
      </c>
    </row>
    <row r="1111" spans="1:44" ht="18.75" customHeight="1" x14ac:dyDescent="0.25">
      <c r="A1111" t="e" vm="1124">
        <v>#VALUE!</v>
      </c>
      <c r="B1111" t="s">
        <v>3198</v>
      </c>
      <c r="C1111" t="s">
        <v>3199</v>
      </c>
      <c r="D1111" s="31" cm="1">
        <f t="array" aca="1" ref="D1111" ca="1">_FV(A1111,"Last trade time",TRUE)</f>
        <v>45824.84027780078</v>
      </c>
      <c r="E1111" s="23" cm="1">
        <f t="array" aca="1" ref="E1111" ca="1">_FV(A1111,"Price")</f>
        <v>21.754999999999999</v>
      </c>
      <c r="F1111" s="27" cm="1">
        <f t="array" aca="1" ref="F1111" ca="1">_FV(A1111,"Change (%)",TRUE)</f>
        <v>7.6659999999999992E-3</v>
      </c>
      <c r="G1111" s="26" cm="1">
        <f t="array" aca="1" ref="G1111" ca="1">_FV(A1111,"Change")</f>
        <v>0.16550000000000001</v>
      </c>
      <c r="H1111" s="23" cm="1">
        <f t="array" aca="1" ref="H1111" ca="1">_FV(A1111,"Open")</f>
        <v>20.69</v>
      </c>
      <c r="I1111" s="23" cm="1">
        <f t="array" aca="1" ref="I1111" ca="1">_FV(A1111,"Low")</f>
        <v>20.69</v>
      </c>
      <c r="J1111" s="23" cm="1">
        <f t="array" aca="1" ref="J1111" ca="1">_FV(A1111,"High")</f>
        <v>21.8096</v>
      </c>
      <c r="K1111" s="23" cm="1">
        <f t="array" aca="1" ref="K1111" ca="1">_FV(A1111,"Previous close",TRUE)</f>
        <v>21.589500000000001</v>
      </c>
      <c r="L1111" s="26"/>
      <c r="M1111" s="23" cm="1">
        <f t="array" aca="1" ref="M1111" ca="1">_FV(A1111,"52 week low",TRUE)</f>
        <v>18.000399999999999</v>
      </c>
      <c r="N1111" s="23" cm="1">
        <f t="array" aca="1" ref="N1111" ca="1">_FV(A1111,"52 week high",TRUE)</f>
        <v>23.95</v>
      </c>
      <c r="O1111" s="8" cm="1">
        <f t="array" aca="1" ref="O1111" ca="1">_FV(A1111,"Volume")</f>
        <v>13436</v>
      </c>
      <c r="P1111" s="7" cm="1">
        <f t="array" aca="1" ref="P1111" ca="1">_FV(A1111,"Volume average",TRUE)</f>
        <v>758</v>
      </c>
      <c r="Q1111" t="s">
        <v>1848</v>
      </c>
      <c r="S1111" t="s">
        <v>3200</v>
      </c>
      <c r="T1111" s="25" cm="1">
        <f t="array" aca="1" ref="T1111" ca="1">_FV(A1111,"Expense ratio",TRUE)</f>
        <v>7.4999999999999997E-3</v>
      </c>
      <c r="U1111" s="24" cm="1">
        <f t="array" aca="1" ref="U1111" ca="1">_FV(A1111,"Market cap",TRUE)</f>
        <v>10730091.98</v>
      </c>
      <c r="V1111" s="4">
        <v>10730091</v>
      </c>
      <c r="W1111" s="4">
        <v>10730091</v>
      </c>
      <c r="Y1111" t="s">
        <v>3201</v>
      </c>
      <c r="Z1111" s="5">
        <v>21.5746</v>
      </c>
      <c r="AA1111" s="19">
        <v>13.013268</v>
      </c>
      <c r="AB1111" s="5">
        <v>8.6E-3</v>
      </c>
      <c r="AC1111" s="4">
        <v>1150</v>
      </c>
      <c r="AE1111" s="5">
        <v>5.9634338764058992</v>
      </c>
      <c r="AF1111" s="5">
        <v>5.6452045431793163</v>
      </c>
      <c r="AH1111" s="16"/>
      <c r="AI1111" s="4">
        <v>1150</v>
      </c>
      <c r="AJ1111" s="5">
        <v>24825.625</v>
      </c>
      <c r="AL1111" s="5">
        <v>23.95</v>
      </c>
      <c r="AM1111" s="4">
        <v>18</v>
      </c>
      <c r="AN1111" t="s">
        <v>47</v>
      </c>
      <c r="AO1111" t="str" cm="1">
        <f t="array" aca="1" ref="AO1111" ca="1">_FV(A1111,"Currency")</f>
        <v>USD</v>
      </c>
      <c r="AP1111" t="str" cm="1">
        <f t="array" aca="1" ref="AP1111" ca="1">_FV(A1111,"Exchange")</f>
        <v>NYSE Arca</v>
      </c>
      <c r="AQ1111" s="6" t="str" cm="1">
        <f t="array" aca="1" ref="AQ1111" ca="1">_FV(A1111,"Exchange abbreviation",TRUE)</f>
        <v>ARCX</v>
      </c>
      <c r="AR1111" t="str" cm="1">
        <f t="array" aca="1" ref="AR1111" ca="1">_FV(A1111,"Instrument type",TRUE)</f>
        <v>ETF</v>
      </c>
    </row>
    <row r="1112" spans="1:44" ht="18.75" customHeight="1" x14ac:dyDescent="0.25">
      <c r="A1112" t="e" vm="1125">
        <v>#VALUE!</v>
      </c>
      <c r="B1112" t="s">
        <v>3202</v>
      </c>
      <c r="C1112" t="s">
        <v>3203</v>
      </c>
      <c r="D1112" s="31" cm="1">
        <f t="array" aca="1" ref="D1112" ca="1">_FV(A1112,"Last trade time",TRUE)</f>
        <v>45824.840277812502</v>
      </c>
      <c r="E1112" s="23" cm="1">
        <f t="array" aca="1" ref="E1112" ca="1">_FV(A1112,"Price")</f>
        <v>19.234999999999999</v>
      </c>
      <c r="F1112" s="27" cm="1">
        <f t="array" aca="1" ref="F1112" ca="1">_FV(A1112,"Change (%)",TRUE)</f>
        <v>2.6059999999999998E-3</v>
      </c>
      <c r="G1112" s="26" cm="1">
        <f t="array" aca="1" ref="G1112" ca="1">_FV(A1112,"Change")</f>
        <v>0.05</v>
      </c>
      <c r="H1112" s="23" cm="1">
        <f t="array" aca="1" ref="H1112" ca="1">_FV(A1112,"Open")</f>
        <v>19.2</v>
      </c>
      <c r="I1112" s="23" cm="1">
        <f t="array" aca="1" ref="I1112" ca="1">_FV(A1112,"Low")</f>
        <v>19.2</v>
      </c>
      <c r="J1112" s="23" cm="1">
        <f t="array" aca="1" ref="J1112" ca="1">_FV(A1112,"High")</f>
        <v>19.234999999999999</v>
      </c>
      <c r="K1112" s="23" cm="1">
        <f t="array" aca="1" ref="K1112" ca="1">_FV(A1112,"Previous close",TRUE)</f>
        <v>19.184999999999999</v>
      </c>
      <c r="L1112" s="26"/>
      <c r="M1112" s="23" cm="1">
        <f t="array" aca="1" ref="M1112" ca="1">_FV(A1112,"52 week low",TRUE)</f>
        <v>18.98</v>
      </c>
      <c r="N1112" s="23" cm="1">
        <f t="array" aca="1" ref="N1112" ca="1">_FV(A1112,"52 week high",TRUE)</f>
        <v>19.7</v>
      </c>
      <c r="O1112" s="8" cm="1">
        <f t="array" aca="1" ref="O1112" ca="1">_FV(A1112,"Volume")</f>
        <v>1722</v>
      </c>
      <c r="P1112" s="7" cm="1">
        <f t="array" aca="1" ref="P1112" ca="1">_FV(A1112,"Volume average",TRUE)</f>
        <v>273</v>
      </c>
      <c r="Q1112" t="s">
        <v>3204</v>
      </c>
      <c r="S1112" t="s">
        <v>3205</v>
      </c>
      <c r="T1112" s="25" cm="1">
        <f t="array" aca="1" ref="T1112" ca="1">_FV(A1112,"Expense ratio",TRUE)</f>
        <v>7.4999999999999997E-3</v>
      </c>
      <c r="U1112" s="24" cm="1">
        <f t="array" aca="1" ref="U1112" ca="1">_FV(A1112,"Market cap",TRUE)</f>
        <v>10125421.23</v>
      </c>
      <c r="V1112" s="4">
        <v>10125421</v>
      </c>
      <c r="W1112" s="4">
        <v>10125421</v>
      </c>
      <c r="Y1112" t="s">
        <v>3206</v>
      </c>
      <c r="Z1112" s="5">
        <v>19.204499999999999</v>
      </c>
      <c r="AA1112" s="20"/>
      <c r="AB1112" s="5">
        <v>5.8099999999999999E-2</v>
      </c>
      <c r="AC1112" s="4">
        <v>1349</v>
      </c>
      <c r="AE1112" s="5">
        <v>2.2398782952901319</v>
      </c>
      <c r="AF1112" s="5">
        <v>4.5826679823237182</v>
      </c>
      <c r="AI1112" s="4">
        <v>1349</v>
      </c>
      <c r="AJ1112" s="5">
        <v>25894.055</v>
      </c>
      <c r="AL1112" s="5">
        <v>19.7</v>
      </c>
      <c r="AM1112" s="5">
        <v>18.98</v>
      </c>
      <c r="AN1112" t="s">
        <v>47</v>
      </c>
      <c r="AO1112" t="str" cm="1">
        <f t="array" aca="1" ref="AO1112" ca="1">_FV(A1112,"Currency")</f>
        <v>USD</v>
      </c>
      <c r="AP1112" t="str" cm="1">
        <f t="array" aca="1" ref="AP1112" ca="1">_FV(A1112,"Exchange")</f>
        <v>NYSE Arca</v>
      </c>
      <c r="AQ1112" s="6" t="str" cm="1">
        <f t="array" aca="1" ref="AQ1112" ca="1">_FV(A1112,"Exchange abbreviation",TRUE)</f>
        <v>ARCX</v>
      </c>
      <c r="AR1112" t="str" cm="1">
        <f t="array" aca="1" ref="AR1112" ca="1">_FV(A1112,"Instrument type",TRUE)</f>
        <v>ETF</v>
      </c>
    </row>
    <row r="1113" spans="1:44" ht="18.75" customHeight="1" x14ac:dyDescent="0.25">
      <c r="A1113" t="e" vm="1126">
        <v>#VALUE!</v>
      </c>
      <c r="B1113" t="s">
        <v>3207</v>
      </c>
      <c r="C1113" t="s">
        <v>3208</v>
      </c>
      <c r="D1113" s="31" cm="1">
        <f t="array" aca="1" ref="D1113" ca="1">_FV(A1113,"Last trade time",TRUE)</f>
        <v>45824.84027780078</v>
      </c>
      <c r="E1113" s="23" cm="1">
        <f t="array" aca="1" ref="E1113" ca="1">_FV(A1113,"Price")</f>
        <v>25.989899999999999</v>
      </c>
      <c r="F1113" s="27" cm="1">
        <f t="array" aca="1" ref="F1113" ca="1">_FV(A1113,"Change (%)",TRUE)</f>
        <v>1.0623E-2</v>
      </c>
      <c r="G1113" s="26" cm="1">
        <f t="array" aca="1" ref="G1113" ca="1">_FV(A1113,"Change")</f>
        <v>0.2732</v>
      </c>
      <c r="H1113" s="23" cm="1">
        <f t="array" aca="1" ref="H1113" ca="1">_FV(A1113,"Open")</f>
        <v>25.989899999999999</v>
      </c>
      <c r="I1113" s="23" cm="1">
        <f t="array" aca="1" ref="I1113" ca="1">_FV(A1113,"Low")</f>
        <v>25.989899999999999</v>
      </c>
      <c r="J1113" s="23" cm="1">
        <f t="array" aca="1" ref="J1113" ca="1">_FV(A1113,"High")</f>
        <v>25.989899999999999</v>
      </c>
      <c r="K1113" s="23" cm="1">
        <f t="array" aca="1" ref="K1113" ca="1">_FV(A1113,"Previous close",TRUE)</f>
        <v>25.716699999999999</v>
      </c>
      <c r="L1113" s="26"/>
      <c r="M1113" s="23" cm="1">
        <f t="array" aca="1" ref="M1113" ca="1">_FV(A1113,"52 week low",TRUE)</f>
        <v>20.0349</v>
      </c>
      <c r="N1113" s="23" cm="1">
        <f t="array" aca="1" ref="N1113" ca="1">_FV(A1113,"52 week high",TRUE)</f>
        <v>26.077300000000001</v>
      </c>
      <c r="O1113" s="8" cm="1">
        <f t="array" aca="1" ref="O1113" ca="1">_FV(A1113,"Volume")</f>
        <v>0</v>
      </c>
      <c r="P1113" s="7" cm="1">
        <f t="array" aca="1" ref="P1113" ca="1">_FV(A1113,"Volume average",TRUE)</f>
        <v>237</v>
      </c>
      <c r="Q1113" t="s">
        <v>464</v>
      </c>
      <c r="T1113" s="25" cm="1">
        <f t="array" aca="1" ref="T1113" ca="1">_FV(A1113,"Expense ratio",TRUE)</f>
        <v>7.4999999999999997E-3</v>
      </c>
      <c r="U1113" s="24" cm="1">
        <f t="array" aca="1" ref="U1113" ca="1">_FV(A1113,"Market cap",TRUE)</f>
        <v>43415455.479999997</v>
      </c>
      <c r="V1113" s="16"/>
      <c r="W1113" s="16"/>
      <c r="Z1113" s="18"/>
      <c r="AA1113" s="20"/>
      <c r="AB1113" s="20"/>
      <c r="AC1113" s="21">
        <v>236</v>
      </c>
      <c r="AE1113" s="18"/>
      <c r="AF1113" s="20"/>
      <c r="AI1113" s="21"/>
      <c r="AJ1113" s="18"/>
      <c r="AL1113" s="18"/>
      <c r="AM1113" s="18"/>
      <c r="AN1113" t="s">
        <v>73</v>
      </c>
      <c r="AO1113" t="str" cm="1">
        <f t="array" aca="1" ref="AO1113" ca="1">_FV(A1113,"Currency")</f>
        <v>USD</v>
      </c>
      <c r="AP1113" t="str" cm="1">
        <f t="array" aca="1" ref="AP1113" ca="1">_FV(A1113,"Exchange")</f>
        <v>NYSE Arca</v>
      </c>
      <c r="AQ1113" s="6" t="str" cm="1">
        <f t="array" aca="1" ref="AQ1113" ca="1">_FV(A1113,"Exchange abbreviation",TRUE)</f>
        <v>ARCX</v>
      </c>
      <c r="AR1113" t="str" cm="1">
        <f t="array" aca="1" ref="AR1113" ca="1">_FV(A1113,"Instrument type",TRUE)</f>
        <v>ETF</v>
      </c>
    </row>
    <row r="1114" spans="1:44" ht="18.75" customHeight="1" x14ac:dyDescent="0.25">
      <c r="A1114" t="e" vm="1127">
        <v>#VALUE!</v>
      </c>
      <c r="B1114" t="s">
        <v>3209</v>
      </c>
      <c r="C1114" t="s">
        <v>3210</v>
      </c>
      <c r="D1114" s="31" cm="1">
        <f t="array" aca="1" ref="D1114" ca="1">_FV(A1114,"Last trade time",TRUE)</f>
        <v>45822.000000046093</v>
      </c>
      <c r="E1114" s="23" cm="1">
        <f t="array" aca="1" ref="E1114" ca="1">_FV(A1114,"Price")</f>
        <v>24.156300000000002</v>
      </c>
      <c r="F1114" s="27" cm="1">
        <f t="array" aca="1" ref="F1114" ca="1">_FV(A1114,"Change (%)",TRUE)</f>
        <v>-4.5129999999999997E-3</v>
      </c>
      <c r="G1114" s="26" cm="1">
        <f t="array" aca="1" ref="G1114" ca="1">_FV(A1114,"Change")</f>
        <v>-0.1095</v>
      </c>
      <c r="H1114" s="23" cm="1">
        <f t="array" aca="1" ref="H1114" ca="1">_FV(A1114,"Open")</f>
        <v>24.156300000000002</v>
      </c>
      <c r="I1114" s="23" cm="1">
        <f t="array" aca="1" ref="I1114" ca="1">_FV(A1114,"Low")</f>
        <v>24.156300000000002</v>
      </c>
      <c r="J1114" s="23" cm="1">
        <f t="array" aca="1" ref="J1114" ca="1">_FV(A1114,"High")</f>
        <v>24.156300000000002</v>
      </c>
      <c r="K1114" s="23" cm="1">
        <f t="array" aca="1" ref="K1114" ca="1">_FV(A1114,"Previous close",TRUE)</f>
        <v>24.265799999999999</v>
      </c>
      <c r="L1114" s="26"/>
      <c r="M1114" s="23" cm="1">
        <f t="array" aca="1" ref="M1114" ca="1">_FV(A1114,"52 week low",TRUE)</f>
        <v>19.866099999999999</v>
      </c>
      <c r="N1114" s="23" cm="1">
        <f t="array" aca="1" ref="N1114" ca="1">_FV(A1114,"52 week high",TRUE)</f>
        <v>26.27</v>
      </c>
      <c r="O1114" s="8" cm="1">
        <f t="array" aca="1" ref="O1114" ca="1">_FV(A1114,"Volume")</f>
        <v>1</v>
      </c>
      <c r="P1114" s="7" cm="1">
        <f t="array" aca="1" ref="P1114" ca="1">_FV(A1114,"Volume average",TRUE)</f>
        <v>149</v>
      </c>
      <c r="Q1114" t="s">
        <v>864</v>
      </c>
      <c r="T1114" s="25" cm="1">
        <f t="array" aca="1" ref="T1114" ca="1">_FV(A1114,"Expense ratio",TRUE)</f>
        <v>7.4999999999999997E-3</v>
      </c>
      <c r="U1114" s="24" cm="1">
        <f t="array" aca="1" ref="U1114" ca="1">_FV(A1114,"Market cap",TRUE)</f>
        <v>2356546.23</v>
      </c>
      <c r="V1114" s="16"/>
      <c r="W1114" s="16"/>
      <c r="Z1114" s="18"/>
      <c r="AA1114" s="20"/>
      <c r="AB1114" s="20"/>
      <c r="AC1114" s="21">
        <v>147</v>
      </c>
      <c r="AE1114" s="18"/>
      <c r="AF1114" s="20"/>
      <c r="AI1114" s="21"/>
      <c r="AJ1114" s="18"/>
      <c r="AL1114" s="18"/>
      <c r="AM1114" s="18"/>
      <c r="AN1114" t="s">
        <v>73</v>
      </c>
      <c r="AO1114" t="str" cm="1">
        <f t="array" aca="1" ref="AO1114" ca="1">_FV(A1114,"Currency")</f>
        <v>USD</v>
      </c>
      <c r="AP1114" t="str" cm="1">
        <f t="array" aca="1" ref="AP1114" ca="1">_FV(A1114,"Exchange")</f>
        <v>NYSE Arca</v>
      </c>
      <c r="AQ1114" s="6" t="str" cm="1">
        <f t="array" aca="1" ref="AQ1114" ca="1">_FV(A1114,"Exchange abbreviation",TRUE)</f>
        <v>ARCX</v>
      </c>
      <c r="AR1114" t="str" cm="1">
        <f t="array" aca="1" ref="AR1114" ca="1">_FV(A1114,"Instrument type",TRUE)</f>
        <v>ETF</v>
      </c>
    </row>
    <row r="1115" spans="1:44" ht="18.75" customHeight="1" x14ac:dyDescent="0.25">
      <c r="A1115" t="e" vm="1128">
        <v>#VALUE!</v>
      </c>
      <c r="B1115" t="s">
        <v>3211</v>
      </c>
      <c r="C1115" t="s">
        <v>3212</v>
      </c>
      <c r="D1115" s="31" cm="1">
        <f t="array" aca="1" ref="D1115" ca="1">_FV(A1115,"Last trade time",TRUE)</f>
        <v>45824.840277789066</v>
      </c>
      <c r="E1115" s="23" cm="1">
        <f t="array" aca="1" ref="E1115" ca="1">_FV(A1115,"Price")</f>
        <v>34.077399999999997</v>
      </c>
      <c r="F1115" s="27" cm="1">
        <f t="array" aca="1" ref="F1115" ca="1">_FV(A1115,"Change (%)",TRUE)</f>
        <v>1.3873E-2</v>
      </c>
      <c r="G1115" s="26" cm="1">
        <f t="array" aca="1" ref="G1115" ca="1">_FV(A1115,"Change")</f>
        <v>0.46629999999999999</v>
      </c>
      <c r="H1115" s="23" cm="1">
        <f t="array" aca="1" ref="H1115" ca="1">_FV(A1115,"Open")</f>
        <v>34.07</v>
      </c>
      <c r="I1115" s="23" cm="1">
        <f t="array" aca="1" ref="I1115" ca="1">_FV(A1115,"Low")</f>
        <v>34.07</v>
      </c>
      <c r="J1115" s="23" cm="1">
        <f t="array" aca="1" ref="J1115" ca="1">_FV(A1115,"High")</f>
        <v>34.0899</v>
      </c>
      <c r="K1115" s="23" cm="1">
        <f t="array" aca="1" ref="K1115" ca="1">_FV(A1115,"Previous close",TRUE)</f>
        <v>33.6111</v>
      </c>
      <c r="L1115" s="26"/>
      <c r="M1115" s="23" cm="1">
        <f t="array" aca="1" ref="M1115" ca="1">_FV(A1115,"52 week low",TRUE)</f>
        <v>28.4</v>
      </c>
      <c r="N1115" s="23" cm="1">
        <f t="array" aca="1" ref="N1115" ca="1">_FV(A1115,"52 week high",TRUE)</f>
        <v>36.68</v>
      </c>
      <c r="O1115" s="8" cm="1">
        <f t="array" aca="1" ref="O1115" ca="1">_FV(A1115,"Volume")</f>
        <v>559</v>
      </c>
      <c r="P1115" s="7" cm="1">
        <f t="array" aca="1" ref="P1115" ca="1">_FV(A1115,"Volume average",TRUE)</f>
        <v>768</v>
      </c>
      <c r="Q1115" t="s">
        <v>50</v>
      </c>
      <c r="S1115" t="s">
        <v>3213</v>
      </c>
      <c r="T1115" s="25" cm="1">
        <f t="array" aca="1" ref="T1115" ca="1">_FV(A1115,"Expense ratio",TRUE)</f>
        <v>7.4999999999999997E-3</v>
      </c>
      <c r="U1115" s="24" cm="1">
        <f t="array" aca="1" ref="U1115" ca="1">_FV(A1115,"Market cap",TRUE)</f>
        <v>6406959.8799999999</v>
      </c>
      <c r="V1115" s="4">
        <v>6406959</v>
      </c>
      <c r="W1115" s="4">
        <v>6406959</v>
      </c>
      <c r="Y1115" t="s">
        <v>3214</v>
      </c>
      <c r="Z1115" s="5">
        <v>33.630000000000003</v>
      </c>
      <c r="AA1115" s="5">
        <v>22.875025000000001</v>
      </c>
      <c r="AB1115" s="5">
        <v>8.9999999999999993E-3</v>
      </c>
      <c r="AC1115" s="4">
        <v>1285</v>
      </c>
      <c r="AE1115" s="5">
        <v>-2.5587038318348632</v>
      </c>
      <c r="AF1115" s="5">
        <v>10.652863887535609</v>
      </c>
      <c r="AI1115" s="4">
        <v>1285</v>
      </c>
      <c r="AJ1115" s="5">
        <v>43167.776000000013</v>
      </c>
      <c r="AL1115" s="5">
        <v>36.68</v>
      </c>
      <c r="AM1115" s="5">
        <v>28.4</v>
      </c>
      <c r="AN1115" t="s">
        <v>47</v>
      </c>
      <c r="AO1115" t="str" cm="1">
        <f t="array" aca="1" ref="AO1115" ca="1">_FV(A1115,"Currency")</f>
        <v>USD</v>
      </c>
      <c r="AP1115" t="str" cm="1">
        <f t="array" aca="1" ref="AP1115" ca="1">_FV(A1115,"Exchange")</f>
        <v>NYSE Arca</v>
      </c>
      <c r="AQ1115" s="6" t="str" cm="1">
        <f t="array" aca="1" ref="AQ1115" ca="1">_FV(A1115,"Exchange abbreviation",TRUE)</f>
        <v>ARCX</v>
      </c>
      <c r="AR1115" t="str" cm="1">
        <f t="array" aca="1" ref="AR1115" ca="1">_FV(A1115,"Instrument type",TRUE)</f>
        <v>ETF</v>
      </c>
    </row>
    <row r="1116" spans="1:44" ht="18.75" customHeight="1" x14ac:dyDescent="0.25">
      <c r="A1116" t="e" vm="1129">
        <v>#VALUE!</v>
      </c>
      <c r="B1116" t="s">
        <v>3215</v>
      </c>
      <c r="C1116" t="s">
        <v>3216</v>
      </c>
      <c r="D1116" s="31" cm="1">
        <f t="array" aca="1" ref="D1116" ca="1">_FV(A1116,"Last trade time",TRUE)</f>
        <v>45824.84027780078</v>
      </c>
      <c r="E1116" s="23" cm="1">
        <f t="array" aca="1" ref="E1116" ca="1">_FV(A1116,"Price")</f>
        <v>24.35</v>
      </c>
      <c r="F1116" s="27" cm="1">
        <f t="array" aca="1" ref="F1116" ca="1">_FV(A1116,"Change (%)",TRUE)</f>
        <v>2.6126999999999997E-2</v>
      </c>
      <c r="G1116" s="26" cm="1">
        <f t="array" aca="1" ref="G1116" ca="1">_FV(A1116,"Change")</f>
        <v>0.62</v>
      </c>
      <c r="H1116" s="23" cm="1">
        <f t="array" aca="1" ref="H1116" ca="1">_FV(A1116,"Open")</f>
        <v>24.34</v>
      </c>
      <c r="I1116" s="23" cm="1">
        <f t="array" aca="1" ref="I1116" ca="1">_FV(A1116,"Low")</f>
        <v>24.33</v>
      </c>
      <c r="J1116" s="23" cm="1">
        <f t="array" aca="1" ref="J1116" ca="1">_FV(A1116,"High")</f>
        <v>24.35</v>
      </c>
      <c r="K1116" s="23" cm="1">
        <f t="array" aca="1" ref="K1116" ca="1">_FV(A1116,"Previous close",TRUE)</f>
        <v>23.73</v>
      </c>
      <c r="L1116" s="26"/>
      <c r="M1116" s="23" cm="1">
        <f t="array" aca="1" ref="M1116" ca="1">_FV(A1116,"52 week low",TRUE)</f>
        <v>19.41</v>
      </c>
      <c r="N1116" s="23" cm="1">
        <f t="array" aca="1" ref="N1116" ca="1">_FV(A1116,"52 week high",TRUE)</f>
        <v>26.259599999999999</v>
      </c>
      <c r="O1116" s="8" cm="1">
        <f t="array" aca="1" ref="O1116" ca="1">_FV(A1116,"Volume")</f>
        <v>1275</v>
      </c>
      <c r="P1116" s="7" cm="1">
        <f t="array" aca="1" ref="P1116" ca="1">_FV(A1116,"Volume average",TRUE)</f>
        <v>726</v>
      </c>
      <c r="Q1116" t="s">
        <v>2556</v>
      </c>
      <c r="S1116" t="s">
        <v>1795</v>
      </c>
      <c r="T1116" s="25" cm="1">
        <f t="array" aca="1" ref="T1116" ca="1">_FV(A1116,"Expense ratio",TRUE)</f>
        <v>7.4999999999999997E-3</v>
      </c>
      <c r="U1116" s="24" cm="1">
        <f t="array" aca="1" ref="U1116" ca="1">_FV(A1116,"Market cap",TRUE)</f>
        <v>4570111.09</v>
      </c>
      <c r="V1116" s="4">
        <v>4570111</v>
      </c>
      <c r="W1116" s="4">
        <v>4570111</v>
      </c>
      <c r="X1116" t="s">
        <v>3217</v>
      </c>
      <c r="Y1116" t="s">
        <v>3218</v>
      </c>
      <c r="Z1116" s="5">
        <v>23.29</v>
      </c>
      <c r="AA1116" s="19">
        <v>11.564913000000001</v>
      </c>
      <c r="AB1116" s="5">
        <v>3.5400000000000001E-2</v>
      </c>
      <c r="AC1116" s="4">
        <v>2036</v>
      </c>
      <c r="AE1116" s="5">
        <v>18.78526656252431</v>
      </c>
      <c r="AF1116" s="5">
        <v>-0.64719293100362618</v>
      </c>
      <c r="AI1116" s="4">
        <v>2036</v>
      </c>
      <c r="AJ1116" s="5">
        <v>47878.983200000002</v>
      </c>
      <c r="AL1116" s="5">
        <v>26.26</v>
      </c>
      <c r="AM1116" s="5">
        <v>19.41</v>
      </c>
      <c r="AN1116" t="s">
        <v>47</v>
      </c>
      <c r="AO1116" t="str" cm="1">
        <f t="array" aca="1" ref="AO1116" ca="1">_FV(A1116,"Currency")</f>
        <v>USD</v>
      </c>
      <c r="AP1116" t="str" cm="1">
        <f t="array" aca="1" ref="AP1116" ca="1">_FV(A1116,"Exchange")</f>
        <v>NYSE Arca</v>
      </c>
      <c r="AQ1116" s="6" t="str" cm="1">
        <f t="array" aca="1" ref="AQ1116" ca="1">_FV(A1116,"Exchange abbreviation",TRUE)</f>
        <v>ARCX</v>
      </c>
      <c r="AR1116" t="str" cm="1">
        <f t="array" aca="1" ref="AR1116" ca="1">_FV(A1116,"Instrument type",TRUE)</f>
        <v>ETF</v>
      </c>
    </row>
    <row r="1117" spans="1:44" ht="18.75" customHeight="1" x14ac:dyDescent="0.25">
      <c r="A1117" t="e" vm="1130">
        <v>#VALUE!</v>
      </c>
      <c r="B1117" t="s">
        <v>3219</v>
      </c>
      <c r="C1117" t="s">
        <v>3220</v>
      </c>
      <c r="D1117" s="31" cm="1">
        <f t="array" aca="1" ref="D1117" ca="1">_FV(A1117,"Last trade time",TRUE)</f>
        <v>45824.84375021953</v>
      </c>
      <c r="E1117" s="23" cm="1">
        <f t="array" aca="1" ref="E1117" ca="1">_FV(A1117,"Price")</f>
        <v>11.83</v>
      </c>
      <c r="F1117" s="27" cm="1">
        <f t="array" aca="1" ref="F1117" ca="1">_FV(A1117,"Change (%)",TRUE)</f>
        <v>1.3693E-2</v>
      </c>
      <c r="G1117" s="26" cm="1">
        <f t="array" aca="1" ref="G1117" ca="1">_FV(A1117,"Change")</f>
        <v>0.1598</v>
      </c>
      <c r="H1117" s="23" cm="1">
        <f t="array" aca="1" ref="H1117" ca="1">_FV(A1117,"Open")</f>
        <v>11.75</v>
      </c>
      <c r="I1117" s="23" cm="1">
        <f t="array" aca="1" ref="I1117" ca="1">_FV(A1117,"Low")</f>
        <v>11.75</v>
      </c>
      <c r="J1117" s="23" cm="1">
        <f t="array" aca="1" ref="J1117" ca="1">_FV(A1117,"High")</f>
        <v>11.9</v>
      </c>
      <c r="K1117" s="23" cm="1">
        <f t="array" aca="1" ref="K1117" ca="1">_FV(A1117,"Previous close",TRUE)</f>
        <v>11.670199999999999</v>
      </c>
      <c r="L1117" s="26"/>
      <c r="M1117" s="23" cm="1">
        <f t="array" aca="1" ref="M1117" ca="1">_FV(A1117,"52 week low",TRUE)</f>
        <v>7.25</v>
      </c>
      <c r="N1117" s="23" cm="1">
        <f t="array" aca="1" ref="N1117" ca="1">_FV(A1117,"52 week high",TRUE)</f>
        <v>13.9397</v>
      </c>
      <c r="O1117" s="8" cm="1">
        <f t="array" aca="1" ref="O1117" ca="1">_FV(A1117,"Volume")</f>
        <v>13519</v>
      </c>
      <c r="P1117" s="7" cm="1">
        <f t="array" aca="1" ref="P1117" ca="1">_FV(A1117,"Volume average",TRUE)</f>
        <v>24489</v>
      </c>
      <c r="Q1117" t="s">
        <v>2547</v>
      </c>
      <c r="S1117" t="s">
        <v>1994</v>
      </c>
      <c r="T1117" s="25" cm="1">
        <f t="array" aca="1" ref="T1117" ca="1">_FV(A1117,"Expense ratio",TRUE)</f>
        <v>7.4999999999999997E-3</v>
      </c>
      <c r="U1117" s="24" cm="1">
        <f t="array" aca="1" ref="U1117" ca="1">_FV(A1117,"Market cap",TRUE)</f>
        <v>10656443.109999999</v>
      </c>
      <c r="V1117" s="4">
        <v>10656443</v>
      </c>
      <c r="W1117" s="4">
        <v>10656443</v>
      </c>
      <c r="Y1117" t="s">
        <v>3221</v>
      </c>
      <c r="Z1117" s="5">
        <v>11.81</v>
      </c>
      <c r="AA1117" s="5">
        <v>24.736536000000001</v>
      </c>
      <c r="AB1117" s="5">
        <v>3.3299996999999998E-2</v>
      </c>
      <c r="AC1117" s="4">
        <v>37628</v>
      </c>
      <c r="AE1117" s="5">
        <v>11.61380461331043</v>
      </c>
      <c r="AF1117" s="5">
        <v>-14.82919727433598</v>
      </c>
      <c r="AI1117" s="4">
        <v>37628</v>
      </c>
      <c r="AJ1117" s="5">
        <v>445891.8</v>
      </c>
      <c r="AL1117" s="5">
        <v>14.49</v>
      </c>
      <c r="AM1117" s="5">
        <v>7.25</v>
      </c>
      <c r="AN1117" t="s">
        <v>47</v>
      </c>
      <c r="AO1117" t="str" cm="1">
        <f t="array" aca="1" ref="AO1117" ca="1">_FV(A1117,"Currency")</f>
        <v>USD</v>
      </c>
      <c r="AP1117" t="str" cm="1">
        <f t="array" aca="1" ref="AP1117" ca="1">_FV(A1117,"Exchange")</f>
        <v>Nasdaq Stock Market</v>
      </c>
      <c r="AQ1117" s="6" t="str" cm="1">
        <f t="array" aca="1" ref="AQ1117" ca="1">_FV(A1117,"Exchange abbreviation",TRUE)</f>
        <v>XNAS</v>
      </c>
      <c r="AR1117" t="str" cm="1">
        <f t="array" aca="1" ref="AR1117" ca="1">_FV(A1117,"Instrument type",TRUE)</f>
        <v>ETF</v>
      </c>
    </row>
    <row r="1118" spans="1:44" ht="18.75" customHeight="1" x14ac:dyDescent="0.25">
      <c r="A1118" t="e" vm="1131">
        <v>#VALUE!</v>
      </c>
      <c r="B1118" t="s">
        <v>3222</v>
      </c>
      <c r="C1118" t="s">
        <v>3223</v>
      </c>
      <c r="D1118" s="31" cm="1">
        <f t="array" aca="1" ref="D1118" ca="1">_FV(A1118,"Last trade time",TRUE)</f>
        <v>45824.840277789066</v>
      </c>
      <c r="E1118" s="23" cm="1">
        <f t="array" aca="1" ref="E1118" ca="1">_FV(A1118,"Price")</f>
        <v>20.445</v>
      </c>
      <c r="F1118" s="27" cm="1">
        <f t="array" aca="1" ref="F1118" ca="1">_FV(A1118,"Change (%)",TRUE)</f>
        <v>3.1840000000000002E-3</v>
      </c>
      <c r="G1118" s="26" cm="1">
        <f t="array" aca="1" ref="G1118" ca="1">_FV(A1118,"Change")</f>
        <v>6.4899999999999999E-2</v>
      </c>
      <c r="H1118" s="23" cm="1">
        <f t="array" aca="1" ref="H1118" ca="1">_FV(A1118,"Open")</f>
        <v>20.54</v>
      </c>
      <c r="I1118" s="23" cm="1">
        <f t="array" aca="1" ref="I1118" ca="1">_FV(A1118,"Low")</f>
        <v>20.445</v>
      </c>
      <c r="J1118" s="23" cm="1">
        <f t="array" aca="1" ref="J1118" ca="1">_FV(A1118,"High")</f>
        <v>20.54</v>
      </c>
      <c r="K1118" s="23" cm="1">
        <f t="array" aca="1" ref="K1118" ca="1">_FV(A1118,"Previous close",TRUE)</f>
        <v>20.380099999999999</v>
      </c>
      <c r="L1118" s="26"/>
      <c r="M1118" s="23" cm="1">
        <f t="array" aca="1" ref="M1118" ca="1">_FV(A1118,"52 week low",TRUE)</f>
        <v>19.75</v>
      </c>
      <c r="N1118" s="23" cm="1">
        <f t="array" aca="1" ref="N1118" ca="1">_FV(A1118,"52 week high",TRUE)</f>
        <v>21.08</v>
      </c>
      <c r="O1118" s="8" cm="1">
        <f t="array" aca="1" ref="O1118" ca="1">_FV(A1118,"Volume")</f>
        <v>305</v>
      </c>
      <c r="P1118" s="7" cm="1">
        <f t="array" aca="1" ref="P1118" ca="1">_FV(A1118,"Volume average",TRUE)</f>
        <v>1128</v>
      </c>
      <c r="Q1118" t="s">
        <v>299</v>
      </c>
      <c r="S1118" t="s">
        <v>3224</v>
      </c>
      <c r="T1118" s="25" cm="1">
        <f t="array" aca="1" ref="T1118" ca="1">_FV(A1118,"Expense ratio",TRUE)</f>
        <v>7.4999999999999997E-3</v>
      </c>
      <c r="U1118" s="24" cm="1">
        <f t="array" aca="1" ref="U1118" ca="1">_FV(A1118,"Market cap",TRUE)</f>
        <v>5057961.8899999997</v>
      </c>
      <c r="V1118" s="4">
        <v>5057961</v>
      </c>
      <c r="W1118" s="4">
        <v>5057961</v>
      </c>
      <c r="Y1118" t="s">
        <v>3225</v>
      </c>
      <c r="Z1118" s="5">
        <v>20.351500000000001</v>
      </c>
      <c r="AA1118" s="19">
        <v>24.682262000000001</v>
      </c>
      <c r="AB1118" s="20"/>
      <c r="AC1118" s="4">
        <v>1534</v>
      </c>
      <c r="AE1118" s="5">
        <v>2.3954977279744272</v>
      </c>
      <c r="AF1118" s="20"/>
      <c r="AI1118" s="4">
        <v>1534</v>
      </c>
      <c r="AJ1118" s="5">
        <v>31308.94</v>
      </c>
      <c r="AL1118" s="5">
        <v>21.08</v>
      </c>
      <c r="AM1118" s="5">
        <v>19.75</v>
      </c>
      <c r="AN1118" t="s">
        <v>47</v>
      </c>
      <c r="AO1118" t="str" cm="1">
        <f t="array" aca="1" ref="AO1118" ca="1">_FV(A1118,"Currency")</f>
        <v>USD</v>
      </c>
      <c r="AP1118" t="str" cm="1">
        <f t="array" aca="1" ref="AP1118" ca="1">_FV(A1118,"Exchange")</f>
        <v>NYSE Arca</v>
      </c>
      <c r="AQ1118" s="6" t="str" cm="1">
        <f t="array" aca="1" ref="AQ1118" ca="1">_FV(A1118,"Exchange abbreviation",TRUE)</f>
        <v>ARCX</v>
      </c>
      <c r="AR1118" t="str" cm="1">
        <f t="array" aca="1" ref="AR1118" ca="1">_FV(A1118,"Instrument type",TRUE)</f>
        <v>ETF</v>
      </c>
    </row>
    <row r="1119" spans="1:44" ht="18.75" customHeight="1" x14ac:dyDescent="0.25">
      <c r="A1119" t="e" vm="1132">
        <v>#VALUE!</v>
      </c>
      <c r="B1119" t="s">
        <v>3226</v>
      </c>
      <c r="C1119" t="s">
        <v>3227</v>
      </c>
      <c r="D1119" s="31" cm="1">
        <f t="array" aca="1" ref="D1119" ca="1">_FV(A1119,"Last trade time",TRUE)</f>
        <v>45824.840277789066</v>
      </c>
      <c r="E1119" s="23" cm="1">
        <f t="array" aca="1" ref="E1119" ca="1">_FV(A1119,"Price")</f>
        <v>35.666699999999999</v>
      </c>
      <c r="F1119" s="27" cm="1">
        <f t="array" aca="1" ref="F1119" ca="1">_FV(A1119,"Change (%)",TRUE)</f>
        <v>1.6806000000000001E-2</v>
      </c>
      <c r="G1119" s="26" cm="1">
        <f t="array" aca="1" ref="G1119" ca="1">_FV(A1119,"Change")</f>
        <v>0.58950000000000002</v>
      </c>
      <c r="H1119" s="23" cm="1">
        <f t="array" aca="1" ref="H1119" ca="1">_FV(A1119,"Open")</f>
        <v>35.590000000000003</v>
      </c>
      <c r="I1119" s="23" cm="1">
        <f t="array" aca="1" ref="I1119" ca="1">_FV(A1119,"Low")</f>
        <v>35.58</v>
      </c>
      <c r="J1119" s="23" cm="1">
        <f t="array" aca="1" ref="J1119" ca="1">_FV(A1119,"High")</f>
        <v>35.68</v>
      </c>
      <c r="K1119" s="23" cm="1">
        <f t="array" aca="1" ref="K1119" ca="1">_FV(A1119,"Previous close",TRUE)</f>
        <v>35.077199999999998</v>
      </c>
      <c r="L1119" s="26"/>
      <c r="M1119" s="23" cm="1">
        <f t="array" aca="1" ref="M1119" ca="1">_FV(A1119,"52 week low",TRUE)</f>
        <v>28.330200000000001</v>
      </c>
      <c r="N1119" s="23" cm="1">
        <f t="array" aca="1" ref="N1119" ca="1">_FV(A1119,"52 week high",TRUE)</f>
        <v>37.549999999999997</v>
      </c>
      <c r="O1119" s="8" cm="1">
        <f t="array" aca="1" ref="O1119" ca="1">_FV(A1119,"Volume")</f>
        <v>6816</v>
      </c>
      <c r="P1119" s="7" cm="1">
        <f t="array" aca="1" ref="P1119" ca="1">_FV(A1119,"Volume average",TRUE)</f>
        <v>11099</v>
      </c>
      <c r="Q1119" t="s">
        <v>496</v>
      </c>
      <c r="S1119" t="s">
        <v>3228</v>
      </c>
      <c r="T1119" s="25" cm="1">
        <f t="array" aca="1" ref="T1119" ca="1">_FV(A1119,"Expense ratio",TRUE)</f>
        <v>7.4999999999999997E-3</v>
      </c>
      <c r="U1119" s="24" cm="1">
        <f t="array" aca="1" ref="U1119" ca="1">_FV(A1119,"Market cap",TRUE)</f>
        <v>79719514.459999993</v>
      </c>
      <c r="V1119" s="4">
        <v>79719512</v>
      </c>
      <c r="W1119" s="4">
        <v>79719512</v>
      </c>
      <c r="Y1119" t="s">
        <v>2656</v>
      </c>
      <c r="Z1119" s="5">
        <v>35.770000000000003</v>
      </c>
      <c r="AA1119" s="5">
        <v>24.111301000000001</v>
      </c>
      <c r="AB1119" s="5">
        <v>4.0000000000000001E-3</v>
      </c>
      <c r="AC1119" s="4">
        <v>12695</v>
      </c>
      <c r="AE1119" s="5">
        <v>2.432194196047055</v>
      </c>
      <c r="AF1119" s="5">
        <v>12.332254133659839</v>
      </c>
      <c r="AI1119" s="4">
        <v>12695</v>
      </c>
      <c r="AJ1119" s="5">
        <v>454178.85900000011</v>
      </c>
      <c r="AL1119" s="5">
        <v>37.549999999999997</v>
      </c>
      <c r="AM1119" s="5">
        <v>28.33</v>
      </c>
      <c r="AN1119" t="s">
        <v>47</v>
      </c>
      <c r="AO1119" t="str" cm="1">
        <f t="array" aca="1" ref="AO1119" ca="1">_FV(A1119,"Currency")</f>
        <v>USD</v>
      </c>
      <c r="AP1119" t="str" cm="1">
        <f t="array" aca="1" ref="AP1119" ca="1">_FV(A1119,"Exchange")</f>
        <v>New York Stock Exchange</v>
      </c>
      <c r="AQ1119" s="6" t="str" cm="1">
        <f t="array" aca="1" ref="AQ1119" ca="1">_FV(A1119,"Exchange abbreviation",TRUE)</f>
        <v>XNYS</v>
      </c>
      <c r="AR1119" t="str" cm="1">
        <f t="array" aca="1" ref="AR1119" ca="1">_FV(A1119,"Instrument type",TRUE)</f>
        <v>ETF</v>
      </c>
    </row>
    <row r="1120" spans="1:44" ht="18.75" customHeight="1" x14ac:dyDescent="0.25">
      <c r="A1120" t="e" vm="1133">
        <v>#VALUE!</v>
      </c>
      <c r="B1120" t="s">
        <v>3229</v>
      </c>
      <c r="C1120" t="s">
        <v>3230</v>
      </c>
      <c r="D1120" s="31" cm="1">
        <f t="array" aca="1" ref="D1120" ca="1">_FV(A1120,"Last trade time",TRUE)</f>
        <v>45824.942222441408</v>
      </c>
      <c r="E1120" s="23" cm="1">
        <f t="array" aca="1" ref="E1120" ca="1">_FV(A1120,"Price")</f>
        <v>18.38</v>
      </c>
      <c r="F1120" s="27" cm="1">
        <f t="array" aca="1" ref="F1120" ca="1">_FV(A1120,"Change (%)",TRUE)</f>
        <v>1.3229999999999999E-2</v>
      </c>
      <c r="G1120" s="26" cm="1">
        <f t="array" aca="1" ref="G1120" ca="1">_FV(A1120,"Change")</f>
        <v>0.24</v>
      </c>
      <c r="H1120" s="23" cm="1">
        <f t="array" aca="1" ref="H1120" ca="1">_FV(A1120,"Open")</f>
        <v>18.28</v>
      </c>
      <c r="I1120" s="23" cm="1">
        <f t="array" aca="1" ref="I1120" ca="1">_FV(A1120,"Low")</f>
        <v>18.22</v>
      </c>
      <c r="J1120" s="23" cm="1">
        <f t="array" aca="1" ref="J1120" ca="1">_FV(A1120,"High")</f>
        <v>18.420000000000002</v>
      </c>
      <c r="K1120" s="23" cm="1">
        <f t="array" aca="1" ref="K1120" ca="1">_FV(A1120,"Previous close",TRUE)</f>
        <v>18.14</v>
      </c>
      <c r="L1120" s="26"/>
      <c r="M1120" s="23" cm="1">
        <f t="array" aca="1" ref="M1120" ca="1">_FV(A1120,"52 week low",TRUE)</f>
        <v>11.97</v>
      </c>
      <c r="N1120" s="23" cm="1">
        <f t="array" aca="1" ref="N1120" ca="1">_FV(A1120,"52 week high",TRUE)</f>
        <v>19.59</v>
      </c>
      <c r="O1120" s="8" cm="1">
        <f t="array" aca="1" ref="O1120" ca="1">_FV(A1120,"Volume")</f>
        <v>381922</v>
      </c>
      <c r="P1120" s="7" cm="1">
        <f t="array" aca="1" ref="P1120" ca="1">_FV(A1120,"Volume average",TRUE)</f>
        <v>300156</v>
      </c>
      <c r="Q1120" t="s">
        <v>698</v>
      </c>
      <c r="S1120" t="s">
        <v>3231</v>
      </c>
      <c r="T1120" s="25" cm="1">
        <f t="array" aca="1" ref="T1120" ca="1">_FV(A1120,"Expense ratio",TRUE)</f>
        <v>7.4999999999999997E-3</v>
      </c>
      <c r="U1120" s="24" cm="1">
        <f t="array" aca="1" ref="U1120" ca="1">_FV(A1120,"Market cap",TRUE)</f>
        <v>349097302.11000001</v>
      </c>
      <c r="V1120" s="4">
        <v>349097312</v>
      </c>
      <c r="W1120" s="4">
        <v>349097312</v>
      </c>
      <c r="Y1120" t="s">
        <v>3232</v>
      </c>
      <c r="Z1120" s="5">
        <v>18.350000000000001</v>
      </c>
      <c r="AA1120" s="5">
        <v>33.781910000000003</v>
      </c>
      <c r="AB1120" s="4">
        <v>0</v>
      </c>
      <c r="AC1120" s="4">
        <v>246250</v>
      </c>
      <c r="AE1120" s="5">
        <v>0.32984862111491431</v>
      </c>
      <c r="AF1120" s="5">
        <v>21.085460091873419</v>
      </c>
      <c r="AI1120" s="4">
        <v>246250</v>
      </c>
      <c r="AJ1120" s="5">
        <v>4513762.5</v>
      </c>
      <c r="AL1120" s="5">
        <v>19.59</v>
      </c>
      <c r="AM1120" s="5">
        <v>11.97</v>
      </c>
      <c r="AN1120" t="s">
        <v>90</v>
      </c>
      <c r="AO1120" t="str" cm="1">
        <f t="array" aca="1" ref="AO1120" ca="1">_FV(A1120,"Currency")</f>
        <v>USD</v>
      </c>
      <c r="AP1120" t="str" cm="1">
        <f t="array" aca="1" ref="AP1120" ca="1">_FV(A1120,"Exchange")</f>
        <v>Nasdaq Stock Market</v>
      </c>
      <c r="AQ1120" s="6" t="str" cm="1">
        <f t="array" aca="1" ref="AQ1120" ca="1">_FV(A1120,"Exchange abbreviation",TRUE)</f>
        <v>XNAS</v>
      </c>
      <c r="AR1120" t="str" cm="1">
        <f t="array" aca="1" ref="AR1120" ca="1">_FV(A1120,"Instrument type",TRUE)</f>
        <v>ETF</v>
      </c>
    </row>
    <row r="1121" spans="1:44" ht="18.75" customHeight="1" x14ac:dyDescent="0.25">
      <c r="A1121" t="e" vm="1134">
        <v>#VALUE!</v>
      </c>
      <c r="B1121" t="s">
        <v>3233</v>
      </c>
      <c r="C1121" t="s">
        <v>3234</v>
      </c>
      <c r="D1121" s="31" cm="1">
        <f t="array" aca="1" ref="D1121" ca="1">_FV(A1121,"Last trade time",TRUE)</f>
        <v>45824.885130902345</v>
      </c>
      <c r="E1121" s="23" cm="1">
        <f t="array" aca="1" ref="E1121" ca="1">_FV(A1121,"Price")</f>
        <v>49.01</v>
      </c>
      <c r="F1121" s="27" cm="1">
        <f t="array" aca="1" ref="F1121" ca="1">_FV(A1121,"Change (%)",TRUE)</f>
        <v>3.4810000000000002E-3</v>
      </c>
      <c r="G1121" s="26" cm="1">
        <f t="array" aca="1" ref="G1121" ca="1">_FV(A1121,"Change")</f>
        <v>0.17</v>
      </c>
      <c r="H1121" s="23" cm="1">
        <f t="array" aca="1" ref="H1121" ca="1">_FV(A1121,"Open")</f>
        <v>49.05</v>
      </c>
      <c r="I1121" s="23" cm="1">
        <f t="array" aca="1" ref="I1121" ca="1">_FV(A1121,"Low")</f>
        <v>48.88</v>
      </c>
      <c r="J1121" s="23" cm="1">
        <f t="array" aca="1" ref="J1121" ca="1">_FV(A1121,"High")</f>
        <v>49.2395</v>
      </c>
      <c r="K1121" s="23" cm="1">
        <f t="array" aca="1" ref="K1121" ca="1">_FV(A1121,"Previous close",TRUE)</f>
        <v>48.84</v>
      </c>
      <c r="L1121" s="26"/>
      <c r="M1121" s="23" cm="1">
        <f t="array" aca="1" ref="M1121" ca="1">_FV(A1121,"52 week low",TRUE)</f>
        <v>44.630099999999999</v>
      </c>
      <c r="N1121" s="23" cm="1">
        <f t="array" aca="1" ref="N1121" ca="1">_FV(A1121,"52 week high",TRUE)</f>
        <v>55.499899999999997</v>
      </c>
      <c r="O1121" s="8" cm="1">
        <f t="array" aca="1" ref="O1121" ca="1">_FV(A1121,"Volume")</f>
        <v>302161</v>
      </c>
      <c r="P1121" s="7" cm="1">
        <f t="array" aca="1" ref="P1121" ca="1">_FV(A1121,"Volume average",TRUE)</f>
        <v>394276</v>
      </c>
      <c r="Q1121" t="s">
        <v>424</v>
      </c>
      <c r="S1121" t="s">
        <v>318</v>
      </c>
      <c r="T1121" s="25" cm="1">
        <f t="array" aca="1" ref="T1121" ca="1">_FV(A1121,"Expense ratio",TRUE)</f>
        <v>7.4999999999999997E-3</v>
      </c>
      <c r="U1121" s="24" cm="1">
        <f t="array" aca="1" ref="U1121" ca="1">_FV(A1121,"Market cap",TRUE)</f>
        <v>3741230669.29</v>
      </c>
      <c r="V1121" s="4">
        <v>3741155328</v>
      </c>
      <c r="W1121" s="4">
        <v>3741155328</v>
      </c>
      <c r="Y1121" t="s">
        <v>3235</v>
      </c>
      <c r="Z1121" s="5">
        <v>49.15</v>
      </c>
      <c r="AA1121" s="19">
        <v>22.651409999999998</v>
      </c>
      <c r="AB1121" s="5">
        <v>5.0100001999999998E-2</v>
      </c>
      <c r="AC1121" s="4">
        <v>434060</v>
      </c>
      <c r="AE1121" s="5">
        <v>2.1871676468896868</v>
      </c>
      <c r="AF1121" s="5">
        <v>4.7113298757232913</v>
      </c>
      <c r="AI1121" s="4">
        <v>434060</v>
      </c>
      <c r="AJ1121" s="5">
        <v>21351411.399999999</v>
      </c>
      <c r="AL1121" s="5">
        <v>55.5</v>
      </c>
      <c r="AM1121" s="5">
        <v>44.63</v>
      </c>
      <c r="AN1121" t="s">
        <v>82</v>
      </c>
      <c r="AO1121" t="str" cm="1">
        <f t="array" aca="1" ref="AO1121" ca="1">_FV(A1121,"Currency")</f>
        <v>USD</v>
      </c>
      <c r="AP1121" t="str" cm="1">
        <f t="array" aca="1" ref="AP1121" ca="1">_FV(A1121,"Exchange")</f>
        <v>CBOE BZX Exchange</v>
      </c>
      <c r="AQ1121" s="6" t="str" cm="1">
        <f t="array" aca="1" ref="AQ1121" ca="1">_FV(A1121,"Exchange abbreviation",TRUE)</f>
        <v>BATS</v>
      </c>
      <c r="AR1121" t="str" cm="1">
        <f t="array" aca="1" ref="AR1121" ca="1">_FV(A1121,"Instrument type",TRUE)</f>
        <v>ETF</v>
      </c>
    </row>
    <row r="1122" spans="1:44" ht="18.75" customHeight="1" x14ac:dyDescent="0.25">
      <c r="A1122" t="e" vm="1135">
        <v>#VALUE!</v>
      </c>
      <c r="B1122" t="s">
        <v>3236</v>
      </c>
      <c r="C1122" t="s">
        <v>3237</v>
      </c>
      <c r="D1122" s="31" cm="1">
        <f t="array" aca="1" ref="D1122" ca="1">_FV(A1122,"Last trade time",TRUE)</f>
        <v>45824.840277823438</v>
      </c>
      <c r="E1122" s="23" cm="1">
        <f t="array" aca="1" ref="E1122" ca="1">_FV(A1122,"Price")</f>
        <v>22.55</v>
      </c>
      <c r="F1122" s="27" cm="1">
        <f t="array" aca="1" ref="F1122" ca="1">_FV(A1122,"Change (%)",TRUE)</f>
        <v>6.6559999999999992E-4</v>
      </c>
      <c r="G1122" s="26" cm="1">
        <f t="array" aca="1" ref="G1122" ca="1">_FV(A1122,"Change")</f>
        <v>1.4999999999999999E-2</v>
      </c>
      <c r="H1122" s="23" cm="1">
        <f t="array" aca="1" ref="H1122" ca="1">_FV(A1122,"Open")</f>
        <v>22.54</v>
      </c>
      <c r="I1122" s="23" cm="1">
        <f t="array" aca="1" ref="I1122" ca="1">_FV(A1122,"Low")</f>
        <v>22.51</v>
      </c>
      <c r="J1122" s="23" cm="1">
        <f t="array" aca="1" ref="J1122" ca="1">_FV(A1122,"High")</f>
        <v>22.61</v>
      </c>
      <c r="K1122" s="23" cm="1">
        <f t="array" aca="1" ref="K1122" ca="1">_FV(A1122,"Previous close",TRUE)</f>
        <v>22.535</v>
      </c>
      <c r="L1122" s="26"/>
      <c r="M1122" s="23" cm="1">
        <f t="array" aca="1" ref="M1122" ca="1">_FV(A1122,"52 week low",TRUE)</f>
        <v>21.86</v>
      </c>
      <c r="N1122" s="23" cm="1">
        <f t="array" aca="1" ref="N1122" ca="1">_FV(A1122,"52 week high",TRUE)</f>
        <v>23.15</v>
      </c>
      <c r="O1122" s="8" cm="1">
        <f t="array" aca="1" ref="O1122" ca="1">_FV(A1122,"Volume")</f>
        <v>5595</v>
      </c>
      <c r="P1122" s="7" cm="1">
        <f t="array" aca="1" ref="P1122" ca="1">_FV(A1122,"Volume average",TRUE)</f>
        <v>8805</v>
      </c>
      <c r="Q1122" t="s">
        <v>290</v>
      </c>
      <c r="S1122" t="s">
        <v>1304</v>
      </c>
      <c r="T1122" s="25" cm="1">
        <f t="array" aca="1" ref="T1122" ca="1">_FV(A1122,"Expense ratio",TRUE)</f>
        <v>7.4999999999999997E-3</v>
      </c>
      <c r="U1122" s="24" cm="1">
        <f t="array" aca="1" ref="U1122" ca="1">_FV(A1122,"Market cap",TRUE)</f>
        <v>55185644.82</v>
      </c>
      <c r="V1122" s="4">
        <v>55185644</v>
      </c>
      <c r="W1122" s="4">
        <v>55185644</v>
      </c>
      <c r="Y1122" t="s">
        <v>3238</v>
      </c>
      <c r="Z1122" s="5">
        <v>22.54</v>
      </c>
      <c r="AA1122" s="20"/>
      <c r="AB1122" s="5">
        <v>4.5600000000000002E-2</v>
      </c>
      <c r="AC1122" s="4">
        <v>16212</v>
      </c>
      <c r="AE1122" s="5">
        <v>1.8479258912949661</v>
      </c>
      <c r="AF1122" s="5">
        <v>4.509124774352391</v>
      </c>
      <c r="AI1122" s="4">
        <v>16212</v>
      </c>
      <c r="AJ1122" s="5">
        <v>365094.24</v>
      </c>
      <c r="AL1122" s="5">
        <v>23.15</v>
      </c>
      <c r="AM1122" s="5">
        <v>21.86</v>
      </c>
      <c r="AN1122" t="s">
        <v>47</v>
      </c>
      <c r="AO1122" t="str" cm="1">
        <f t="array" aca="1" ref="AO1122" ca="1">_FV(A1122,"Currency")</f>
        <v>USD</v>
      </c>
      <c r="AP1122" t="str" cm="1">
        <f t="array" aca="1" ref="AP1122" ca="1">_FV(A1122,"Exchange")</f>
        <v>NYSE Arca</v>
      </c>
      <c r="AQ1122" s="6" t="str" cm="1">
        <f t="array" aca="1" ref="AQ1122" ca="1">_FV(A1122,"Exchange abbreviation",TRUE)</f>
        <v>ARCX</v>
      </c>
      <c r="AR1122" t="str" cm="1">
        <f t="array" aca="1" ref="AR1122" ca="1">_FV(A1122,"Instrument type",TRUE)</f>
        <v>ETF</v>
      </c>
    </row>
    <row r="1123" spans="1:44" ht="18.75" customHeight="1" x14ac:dyDescent="0.25">
      <c r="A1123" t="e" vm="1136">
        <v>#VALUE!</v>
      </c>
      <c r="B1123" t="s">
        <v>3239</v>
      </c>
      <c r="C1123" t="s">
        <v>3240</v>
      </c>
      <c r="D1123" s="31" cm="1">
        <f t="array" aca="1" ref="D1123" ca="1">_FV(A1123,"Last trade time",TRUE)</f>
        <v>45824.840332303123</v>
      </c>
      <c r="E1123" s="23" cm="1">
        <f t="array" aca="1" ref="E1123" ca="1">_FV(A1123,"Price")</f>
        <v>29.97</v>
      </c>
      <c r="F1123" s="27" cm="1">
        <f t="array" aca="1" ref="F1123" ca="1">_FV(A1123,"Change (%)",TRUE)</f>
        <v>6.7179999999999991E-3</v>
      </c>
      <c r="G1123" s="26" cm="1">
        <f t="array" aca="1" ref="G1123" ca="1">_FV(A1123,"Change")</f>
        <v>0.2</v>
      </c>
      <c r="H1123" s="23" cm="1">
        <f t="array" aca="1" ref="H1123" ca="1">_FV(A1123,"Open")</f>
        <v>29.81</v>
      </c>
      <c r="I1123" s="23" cm="1">
        <f t="array" aca="1" ref="I1123" ca="1">_FV(A1123,"Low")</f>
        <v>29.81</v>
      </c>
      <c r="J1123" s="23" cm="1">
        <f t="array" aca="1" ref="J1123" ca="1">_FV(A1123,"High")</f>
        <v>30.018599999999999</v>
      </c>
      <c r="K1123" s="23" cm="1">
        <f t="array" aca="1" ref="K1123" ca="1">_FV(A1123,"Previous close",TRUE)</f>
        <v>29.77</v>
      </c>
      <c r="L1123" s="26"/>
      <c r="M1123" s="23" cm="1">
        <f t="array" aca="1" ref="M1123" ca="1">_FV(A1123,"52 week low",TRUE)</f>
        <v>26.3</v>
      </c>
      <c r="N1123" s="23" cm="1">
        <f t="array" aca="1" ref="N1123" ca="1">_FV(A1123,"52 week high",TRUE)</f>
        <v>30.12</v>
      </c>
      <c r="O1123" s="8" cm="1">
        <f t="array" aca="1" ref="O1123" ca="1">_FV(A1123,"Volume")</f>
        <v>56532</v>
      </c>
      <c r="P1123" s="7" cm="1">
        <f t="array" aca="1" ref="P1123" ca="1">_FV(A1123,"Volume average",TRUE)</f>
        <v>114249</v>
      </c>
      <c r="Q1123" t="s">
        <v>923</v>
      </c>
      <c r="S1123" t="s">
        <v>3079</v>
      </c>
      <c r="T1123" s="25" cm="1">
        <f t="array" aca="1" ref="T1123" ca="1">_FV(A1123,"Expense ratio",TRUE)</f>
        <v>7.4999999999999997E-3</v>
      </c>
      <c r="U1123" s="24" cm="1">
        <f t="array" aca="1" ref="U1123" ca="1">_FV(A1123,"Market cap",TRUE)</f>
        <v>460105235.99000001</v>
      </c>
      <c r="V1123" s="4">
        <v>460105248</v>
      </c>
      <c r="W1123" s="4">
        <v>460105248</v>
      </c>
      <c r="Y1123" t="s">
        <v>3241</v>
      </c>
      <c r="Z1123" s="5">
        <v>29.771699999999999</v>
      </c>
      <c r="AA1123" s="5">
        <v>24.796559999999999</v>
      </c>
      <c r="AB1123" s="4">
        <v>0</v>
      </c>
      <c r="AC1123" s="4">
        <v>104180</v>
      </c>
      <c r="AE1123" s="5">
        <v>2.3144152781465528</v>
      </c>
      <c r="AF1123" s="5">
        <v>8.5880664107154772</v>
      </c>
      <c r="AI1123" s="4">
        <v>104180</v>
      </c>
      <c r="AJ1123" s="5">
        <v>3091020.6</v>
      </c>
      <c r="AL1123" s="5">
        <v>30.12</v>
      </c>
      <c r="AM1123" s="5">
        <v>26.3</v>
      </c>
      <c r="AN1123" t="s">
        <v>90</v>
      </c>
      <c r="AO1123" t="str" cm="1">
        <f t="array" aca="1" ref="AO1123" ca="1">_FV(A1123,"Currency")</f>
        <v>USD</v>
      </c>
      <c r="AP1123" t="str" cm="1">
        <f t="array" aca="1" ref="AP1123" ca="1">_FV(A1123,"Exchange")</f>
        <v>CBOE BZX Exchange</v>
      </c>
      <c r="AQ1123" s="6" t="str" cm="1">
        <f t="array" aca="1" ref="AQ1123" ca="1">_FV(A1123,"Exchange abbreviation",TRUE)</f>
        <v>BATS</v>
      </c>
      <c r="AR1123" t="str" cm="1">
        <f t="array" aca="1" ref="AR1123" ca="1">_FV(A1123,"Instrument type",TRUE)</f>
        <v>ETF</v>
      </c>
    </row>
    <row r="1124" spans="1:44" ht="18.75" customHeight="1" x14ac:dyDescent="0.25">
      <c r="A1124" t="e" vm="1137">
        <v>#VALUE!</v>
      </c>
      <c r="B1124" t="s">
        <v>3242</v>
      </c>
      <c r="C1124" t="s">
        <v>3243</v>
      </c>
      <c r="D1124" s="31" cm="1">
        <f t="array" aca="1" ref="D1124" ca="1">_FV(A1124,"Last trade time",TRUE)</f>
        <v>45824.939161133596</v>
      </c>
      <c r="E1124" s="23" cm="1">
        <f t="array" aca="1" ref="E1124" ca="1">_FV(A1124,"Price")</f>
        <v>21.64</v>
      </c>
      <c r="F1124" s="27" cm="1">
        <f t="array" aca="1" ref="F1124" ca="1">_FV(A1124,"Change (%)",TRUE)</f>
        <v>1.4534E-2</v>
      </c>
      <c r="G1124" s="26" cm="1">
        <f t="array" aca="1" ref="G1124" ca="1">_FV(A1124,"Change")</f>
        <v>0.31</v>
      </c>
      <c r="H1124" s="23" cm="1">
        <f t="array" aca="1" ref="H1124" ca="1">_FV(A1124,"Open")</f>
        <v>21.5</v>
      </c>
      <c r="I1124" s="23" cm="1">
        <f t="array" aca="1" ref="I1124" ca="1">_FV(A1124,"Low")</f>
        <v>21.48</v>
      </c>
      <c r="J1124" s="23" cm="1">
        <f t="array" aca="1" ref="J1124" ca="1">_FV(A1124,"High")</f>
        <v>21.73</v>
      </c>
      <c r="K1124" s="23" cm="1">
        <f t="array" aca="1" ref="K1124" ca="1">_FV(A1124,"Previous close",TRUE)</f>
        <v>21.33</v>
      </c>
      <c r="L1124" s="26"/>
      <c r="M1124" s="23" cm="1">
        <f t="array" aca="1" ref="M1124" ca="1">_FV(A1124,"52 week low",TRUE)</f>
        <v>15</v>
      </c>
      <c r="N1124" s="23" cm="1">
        <f t="array" aca="1" ref="N1124" ca="1">_FV(A1124,"52 week high",TRUE)</f>
        <v>21.73</v>
      </c>
      <c r="O1124" s="8" cm="1">
        <f t="array" aca="1" ref="O1124" ca="1">_FV(A1124,"Volume")</f>
        <v>1906373</v>
      </c>
      <c r="P1124" s="7" cm="1">
        <f t="array" aca="1" ref="P1124" ca="1">_FV(A1124,"Volume average",TRUE)</f>
        <v>1472450</v>
      </c>
      <c r="Q1124" t="s">
        <v>119</v>
      </c>
      <c r="T1124" s="25" cm="1">
        <f t="array" aca="1" ref="T1124" ca="1">_FV(A1124,"Expense ratio",TRUE)</f>
        <v>7.4999999999999997E-3</v>
      </c>
      <c r="U1124" s="24" cm="1">
        <f t="array" aca="1" ref="U1124" ca="1">_FV(A1124,"Market cap",TRUE)</f>
        <v>1123652546.53</v>
      </c>
      <c r="V1124" s="16"/>
      <c r="W1124" s="16"/>
      <c r="Z1124" s="5">
        <v>21.35</v>
      </c>
      <c r="AA1124" s="20"/>
      <c r="AB1124" s="20"/>
      <c r="AC1124" s="4">
        <v>1186520</v>
      </c>
      <c r="AE1124" s="5">
        <v>7.2325491968538991</v>
      </c>
      <c r="AF1124" s="20"/>
      <c r="AH1124" s="16"/>
      <c r="AI1124" s="4">
        <v>1186520</v>
      </c>
      <c r="AJ1124" s="5">
        <v>25344067.199999999</v>
      </c>
      <c r="AL1124" s="5">
        <v>21.43</v>
      </c>
      <c r="AM1124" s="4">
        <v>15</v>
      </c>
      <c r="AN1124" t="s">
        <v>82</v>
      </c>
      <c r="AO1124" t="str" cm="1">
        <f t="array" aca="1" ref="AO1124" ca="1">_FV(A1124,"Currency")</f>
        <v>USD</v>
      </c>
      <c r="AP1124" t="str" cm="1">
        <f t="array" aca="1" ref="AP1124" ca="1">_FV(A1124,"Exchange")</f>
        <v>NYSE Arca</v>
      </c>
      <c r="AQ1124" s="6" t="str" cm="1">
        <f t="array" aca="1" ref="AQ1124" ca="1">_FV(A1124,"Exchange abbreviation",TRUE)</f>
        <v>ARCX</v>
      </c>
      <c r="AR1124" t="str" cm="1">
        <f t="array" aca="1" ref="AR1124" ca="1">_FV(A1124,"Instrument type",TRUE)</f>
        <v>ETF</v>
      </c>
    </row>
    <row r="1125" spans="1:44" ht="18.75" customHeight="1" x14ac:dyDescent="0.25">
      <c r="A1125" t="e" vm="1138">
        <v>#VALUE!</v>
      </c>
      <c r="B1125" t="s">
        <v>3244</v>
      </c>
      <c r="C1125" t="s">
        <v>3245</v>
      </c>
      <c r="D1125" s="31" cm="1">
        <f t="array" aca="1" ref="D1125" ca="1">_FV(A1125,"Last trade time",TRUE)</f>
        <v>45824.840277789066</v>
      </c>
      <c r="E1125" s="23" cm="1">
        <f t="array" aca="1" ref="E1125" ca="1">_FV(A1125,"Price")</f>
        <v>25.2121</v>
      </c>
      <c r="F1125" s="27" cm="1">
        <f t="array" aca="1" ref="F1125" ca="1">_FV(A1125,"Change (%)",TRUE)</f>
        <v>1.3348E-2</v>
      </c>
      <c r="G1125" s="26" cm="1">
        <f t="array" aca="1" ref="G1125" ca="1">_FV(A1125,"Change")</f>
        <v>0.33210000000000001</v>
      </c>
      <c r="H1125" s="23" cm="1">
        <f t="array" aca="1" ref="H1125" ca="1">_FV(A1125,"Open")</f>
        <v>25.23</v>
      </c>
      <c r="I1125" s="23" cm="1">
        <f t="array" aca="1" ref="I1125" ca="1">_FV(A1125,"Low")</f>
        <v>25.190100000000001</v>
      </c>
      <c r="J1125" s="23" cm="1">
        <f t="array" aca="1" ref="J1125" ca="1">_FV(A1125,"High")</f>
        <v>25.3691</v>
      </c>
      <c r="K1125" s="23" cm="1">
        <f t="array" aca="1" ref="K1125" ca="1">_FV(A1125,"Previous close",TRUE)</f>
        <v>24.88</v>
      </c>
      <c r="L1125" s="26"/>
      <c r="M1125" s="23" cm="1">
        <f t="array" aca="1" ref="M1125" ca="1">_FV(A1125,"52 week low",TRUE)</f>
        <v>20.81</v>
      </c>
      <c r="N1125" s="23" cm="1">
        <f t="array" aca="1" ref="N1125" ca="1">_FV(A1125,"52 week high",TRUE)</f>
        <v>27.35</v>
      </c>
      <c r="O1125" s="8" cm="1">
        <f t="array" aca="1" ref="O1125" ca="1">_FV(A1125,"Volume")</f>
        <v>5890</v>
      </c>
      <c r="P1125" s="7" cm="1">
        <f t="array" aca="1" ref="P1125" ca="1">_FV(A1125,"Volume average",TRUE)</f>
        <v>12344</v>
      </c>
      <c r="Q1125" t="s">
        <v>143</v>
      </c>
      <c r="T1125" s="25" cm="1">
        <f t="array" aca="1" ref="T1125" ca="1">_FV(A1125,"Expense ratio",TRUE)</f>
        <v>7.4999999999999997E-3</v>
      </c>
      <c r="U1125" s="24" cm="1">
        <f t="array" aca="1" ref="U1125" ca="1">_FV(A1125,"Market cap",TRUE)</f>
        <v>737433746.34000003</v>
      </c>
      <c r="V1125" s="16"/>
      <c r="W1125" s="16"/>
      <c r="Z1125" s="18"/>
      <c r="AA1125" s="20"/>
      <c r="AB1125" s="20"/>
      <c r="AC1125" s="21">
        <v>12975</v>
      </c>
      <c r="AE1125" s="18"/>
      <c r="AF1125" s="20"/>
      <c r="AI1125" s="21"/>
      <c r="AJ1125" s="18"/>
      <c r="AL1125" s="18"/>
      <c r="AM1125" s="18"/>
      <c r="AN1125" t="s">
        <v>73</v>
      </c>
      <c r="AO1125" t="str" cm="1">
        <f t="array" aca="1" ref="AO1125" ca="1">_FV(A1125,"Currency")</f>
        <v>USD</v>
      </c>
      <c r="AP1125" t="str" cm="1">
        <f t="array" aca="1" ref="AP1125" ca="1">_FV(A1125,"Exchange")</f>
        <v>NYSE Arca</v>
      </c>
      <c r="AQ1125" s="6" t="str" cm="1">
        <f t="array" aca="1" ref="AQ1125" ca="1">_FV(A1125,"Exchange abbreviation",TRUE)</f>
        <v>ARCX</v>
      </c>
      <c r="AR1125" t="str" cm="1">
        <f t="array" aca="1" ref="AR1125" ca="1">_FV(A1125,"Instrument type",TRUE)</f>
        <v>ETF</v>
      </c>
    </row>
    <row r="1126" spans="1:44" ht="18.75" customHeight="1" x14ac:dyDescent="0.25">
      <c r="A1126" t="e" vm="1139">
        <v>#VALUE!</v>
      </c>
      <c r="B1126" t="s">
        <v>3246</v>
      </c>
      <c r="C1126" t="s">
        <v>3247</v>
      </c>
      <c r="D1126" s="31" cm="1">
        <f t="array" aca="1" ref="D1126" ca="1">_FV(A1126,"Last trade time",TRUE)</f>
        <v>45824.843750265623</v>
      </c>
      <c r="E1126" s="23" cm="1">
        <f t="array" aca="1" ref="E1126" ca="1">_FV(A1126,"Price")</f>
        <v>19.36</v>
      </c>
      <c r="F1126" s="27" cm="1">
        <f t="array" aca="1" ref="F1126" ca="1">_FV(A1126,"Change (%)",TRUE)</f>
        <v>7.8080000000000007E-3</v>
      </c>
      <c r="G1126" s="26" cm="1">
        <f t="array" aca="1" ref="G1126" ca="1">_FV(A1126,"Change")</f>
        <v>0.15</v>
      </c>
      <c r="H1126" s="23" cm="1">
        <f t="array" aca="1" ref="H1126" ca="1">_FV(A1126,"Open")</f>
        <v>19.21</v>
      </c>
      <c r="I1126" s="23" cm="1">
        <f t="array" aca="1" ref="I1126" ca="1">_FV(A1126,"Low")</f>
        <v>19.21</v>
      </c>
      <c r="J1126" s="23" cm="1">
        <f t="array" aca="1" ref="J1126" ca="1">_FV(A1126,"High")</f>
        <v>19.41</v>
      </c>
      <c r="K1126" s="23" cm="1">
        <f t="array" aca="1" ref="K1126" ca="1">_FV(A1126,"Previous close",TRUE)</f>
        <v>19.21</v>
      </c>
      <c r="L1126" s="26"/>
      <c r="M1126" s="23" cm="1">
        <f t="array" aca="1" ref="M1126" ca="1">_FV(A1126,"52 week low",TRUE)</f>
        <v>16.25</v>
      </c>
      <c r="N1126" s="23" cm="1">
        <f t="array" aca="1" ref="N1126" ca="1">_FV(A1126,"52 week high",TRUE)</f>
        <v>21.4922</v>
      </c>
      <c r="O1126" s="8" cm="1">
        <f t="array" aca="1" ref="O1126" ca="1">_FV(A1126,"Volume")</f>
        <v>425088</v>
      </c>
      <c r="P1126" s="7" cm="1">
        <f t="array" aca="1" ref="P1126" ca="1">_FV(A1126,"Volume average",TRUE)</f>
        <v>263513</v>
      </c>
      <c r="Q1126" t="s">
        <v>449</v>
      </c>
      <c r="T1126" s="25" cm="1">
        <f t="array" aca="1" ref="T1126" ca="1">_FV(A1126,"Expense ratio",TRUE)</f>
        <v>7.4999999999999997E-3</v>
      </c>
      <c r="U1126" s="24" cm="1">
        <f t="array" aca="1" ref="U1126" ca="1">_FV(A1126,"Market cap",TRUE)</f>
        <v>608855852.34000003</v>
      </c>
      <c r="V1126" s="16"/>
      <c r="W1126" s="16"/>
      <c r="Z1126" s="18"/>
      <c r="AA1126" s="20"/>
      <c r="AB1126" s="20"/>
      <c r="AC1126" s="21">
        <v>125419</v>
      </c>
      <c r="AE1126" s="18"/>
      <c r="AF1126" s="20"/>
      <c r="AI1126" s="21"/>
      <c r="AJ1126" s="18"/>
      <c r="AL1126" s="18"/>
      <c r="AM1126" s="18"/>
      <c r="AN1126" t="s">
        <v>73</v>
      </c>
      <c r="AO1126" t="str" cm="1">
        <f t="array" aca="1" ref="AO1126" ca="1">_FV(A1126,"Currency")</f>
        <v>USD</v>
      </c>
      <c r="AP1126" t="str" cm="1">
        <f t="array" aca="1" ref="AP1126" ca="1">_FV(A1126,"Exchange")</f>
        <v>Nasdaq Stock Market</v>
      </c>
      <c r="AQ1126" s="6" t="str" cm="1">
        <f t="array" aca="1" ref="AQ1126" ca="1">_FV(A1126,"Exchange abbreviation",TRUE)</f>
        <v>XNAS</v>
      </c>
      <c r="AR1126" t="str" cm="1">
        <f t="array" aca="1" ref="AR1126" ca="1">_FV(A1126,"Instrument type",TRUE)</f>
        <v>ETF</v>
      </c>
    </row>
    <row r="1127" spans="1:44" ht="18.75" customHeight="1" x14ac:dyDescent="0.25">
      <c r="A1127" t="e" vm="1140">
        <v>#VALUE!</v>
      </c>
      <c r="B1127" t="s">
        <v>3248</v>
      </c>
      <c r="C1127" t="s">
        <v>3249</v>
      </c>
      <c r="D1127" s="31" cm="1">
        <f t="array" aca="1" ref="D1127" ca="1">_FV(A1127,"Last trade time",TRUE)</f>
        <v>45824.843750265623</v>
      </c>
      <c r="E1127" s="23" cm="1">
        <f t="array" aca="1" ref="E1127" ca="1">_FV(A1127,"Price")</f>
        <v>15.89</v>
      </c>
      <c r="F1127" s="27" cm="1">
        <f t="array" aca="1" ref="F1127" ca="1">_FV(A1127,"Change (%)",TRUE)</f>
        <v>-6.2890000000000005E-4</v>
      </c>
      <c r="G1127" s="26" cm="1">
        <f t="array" aca="1" ref="G1127" ca="1">_FV(A1127,"Change")</f>
        <v>-0.01</v>
      </c>
      <c r="H1127" s="23" cm="1">
        <f t="array" aca="1" ref="H1127" ca="1">_FV(A1127,"Open")</f>
        <v>15.97</v>
      </c>
      <c r="I1127" s="23" cm="1">
        <f t="array" aca="1" ref="I1127" ca="1">_FV(A1127,"Low")</f>
        <v>15.85</v>
      </c>
      <c r="J1127" s="23" cm="1">
        <f t="array" aca="1" ref="J1127" ca="1">_FV(A1127,"High")</f>
        <v>15.978999999999999</v>
      </c>
      <c r="K1127" s="23" cm="1">
        <f t="array" aca="1" ref="K1127" ca="1">_FV(A1127,"Previous close",TRUE)</f>
        <v>15.9</v>
      </c>
      <c r="L1127" s="26"/>
      <c r="M1127" s="23" cm="1">
        <f t="array" aca="1" ref="M1127" ca="1">_FV(A1127,"52 week low",TRUE)</f>
        <v>14.744999999999999</v>
      </c>
      <c r="N1127" s="23" cm="1">
        <f t="array" aca="1" ref="N1127" ca="1">_FV(A1127,"52 week high",TRUE)</f>
        <v>16.97</v>
      </c>
      <c r="O1127" s="8" cm="1">
        <f t="array" aca="1" ref="O1127" ca="1">_FV(A1127,"Volume")</f>
        <v>158587</v>
      </c>
      <c r="P1127" s="7" cm="1">
        <f t="array" aca="1" ref="P1127" ca="1">_FV(A1127,"Volume average",TRUE)</f>
        <v>57768</v>
      </c>
      <c r="Q1127" t="s">
        <v>452</v>
      </c>
      <c r="S1127" t="s">
        <v>318</v>
      </c>
      <c r="T1127" s="25" cm="1">
        <f t="array" aca="1" ref="T1127" ca="1">_FV(A1127,"Expense ratio",TRUE)</f>
        <v>7.4999999999999997E-3</v>
      </c>
      <c r="U1127" s="24" cm="1">
        <f t="array" aca="1" ref="U1127" ca="1">_FV(A1127,"Market cap",TRUE)</f>
        <v>447969912.99000001</v>
      </c>
      <c r="V1127" s="4">
        <v>447964128</v>
      </c>
      <c r="W1127" s="4">
        <v>447964128</v>
      </c>
      <c r="Y1127" t="s">
        <v>3250</v>
      </c>
      <c r="Z1127" s="5">
        <v>15.86</v>
      </c>
      <c r="AA1127" s="5">
        <v>13.978412000000001</v>
      </c>
      <c r="AB1127" s="5">
        <v>6.59E-2</v>
      </c>
      <c r="AC1127" s="4">
        <v>86157</v>
      </c>
      <c r="AE1127" s="5">
        <v>0.32701298302790782</v>
      </c>
      <c r="AF1127" s="5">
        <v>7.2718196796579324</v>
      </c>
      <c r="AI1127" s="4">
        <v>86157</v>
      </c>
      <c r="AJ1127" s="5">
        <v>1366450.02</v>
      </c>
      <c r="AL1127" s="5">
        <v>16.97</v>
      </c>
      <c r="AM1127" s="5">
        <v>14.75</v>
      </c>
      <c r="AN1127" t="s">
        <v>90</v>
      </c>
      <c r="AO1127" t="str" cm="1">
        <f t="array" aca="1" ref="AO1127" ca="1">_FV(A1127,"Currency")</f>
        <v>USD</v>
      </c>
      <c r="AP1127" t="str" cm="1">
        <f t="array" aca="1" ref="AP1127" ca="1">_FV(A1127,"Exchange")</f>
        <v>Nasdaq Stock Market</v>
      </c>
      <c r="AQ1127" s="6" t="str" cm="1">
        <f t="array" aca="1" ref="AQ1127" ca="1">_FV(A1127,"Exchange abbreviation",TRUE)</f>
        <v>XNAS</v>
      </c>
      <c r="AR1127" t="str" cm="1">
        <f t="array" aca="1" ref="AR1127" ca="1">_FV(A1127,"Instrument type",TRUE)</f>
        <v>ETF</v>
      </c>
    </row>
    <row r="1128" spans="1:44" ht="18.75" customHeight="1" x14ac:dyDescent="0.25">
      <c r="A1128" t="e" vm="1141">
        <v>#VALUE!</v>
      </c>
      <c r="B1128" t="s">
        <v>3251</v>
      </c>
      <c r="C1128" t="s">
        <v>3252</v>
      </c>
      <c r="D1128" s="31" cm="1">
        <f t="array" aca="1" ref="D1128" ca="1">_FV(A1128,"Last trade time",TRUE)</f>
        <v>45824.942491747657</v>
      </c>
      <c r="E1128" s="23" cm="1">
        <f t="array" aca="1" ref="E1128" ca="1">_FV(A1128,"Price")</f>
        <v>45.93</v>
      </c>
      <c r="F1128" s="27" cm="1">
        <f t="array" aca="1" ref="F1128" ca="1">_FV(A1128,"Change (%)",TRUE)</f>
        <v>4.2206E-2</v>
      </c>
      <c r="G1128" s="26" cm="1">
        <f t="array" aca="1" ref="G1128" ca="1">_FV(A1128,"Change")</f>
        <v>1.86</v>
      </c>
      <c r="H1128" s="23" cm="1">
        <f t="array" aca="1" ref="H1128" ca="1">_FV(A1128,"Open")</f>
        <v>45.07</v>
      </c>
      <c r="I1128" s="23" cm="1">
        <f t="array" aca="1" ref="I1128" ca="1">_FV(A1128,"Low")</f>
        <v>45.064999999999998</v>
      </c>
      <c r="J1128" s="23" cm="1">
        <f t="array" aca="1" ref="J1128" ca="1">_FV(A1128,"High")</f>
        <v>46.11</v>
      </c>
      <c r="K1128" s="23" cm="1">
        <f t="array" aca="1" ref="K1128" ca="1">_FV(A1128,"Previous close",TRUE)</f>
        <v>44.07</v>
      </c>
      <c r="L1128" s="26"/>
      <c r="M1128" s="23" cm="1">
        <f t="array" aca="1" ref="M1128" ca="1">_FV(A1128,"52 week low",TRUE)</f>
        <v>22.85</v>
      </c>
      <c r="N1128" s="23" cm="1">
        <f t="array" aca="1" ref="N1128" ca="1">_FV(A1128,"52 week high",TRUE)</f>
        <v>46.11</v>
      </c>
      <c r="O1128" s="8" cm="1">
        <f t="array" aca="1" ref="O1128" ca="1">_FV(A1128,"Volume")</f>
        <v>396887</v>
      </c>
      <c r="P1128" s="7" cm="1">
        <f t="array" aca="1" ref="P1128" ca="1">_FV(A1128,"Volume average",TRUE)</f>
        <v>335304</v>
      </c>
      <c r="Q1128" t="s">
        <v>490</v>
      </c>
      <c r="T1128" s="25" cm="1">
        <f t="array" aca="1" ref="T1128" ca="1">_FV(A1128,"Expense ratio",TRUE)</f>
        <v>7.4999999999999997E-3</v>
      </c>
      <c r="U1128" s="24" cm="1">
        <f t="array" aca="1" ref="U1128" ca="1">_FV(A1128,"Market cap",TRUE)</f>
        <v>999040744.71000004</v>
      </c>
      <c r="V1128" s="16"/>
      <c r="W1128" s="16"/>
      <c r="X1128" t="s">
        <v>3253</v>
      </c>
      <c r="Z1128" s="18"/>
      <c r="AA1128" s="20"/>
      <c r="AB1128" s="20"/>
      <c r="AC1128" s="21">
        <v>326606</v>
      </c>
      <c r="AE1128" s="18"/>
      <c r="AF1128" s="20"/>
      <c r="AI1128" s="21"/>
      <c r="AJ1128" s="18"/>
      <c r="AL1128" s="18"/>
      <c r="AM1128" s="18"/>
      <c r="AN1128" t="s">
        <v>73</v>
      </c>
      <c r="AO1128" t="str" cm="1">
        <f t="array" aca="1" ref="AO1128" ca="1">_FV(A1128,"Currency")</f>
        <v>USD</v>
      </c>
      <c r="AP1128" t="str" cm="1">
        <f t="array" aca="1" ref="AP1128" ca="1">_FV(A1128,"Exchange")</f>
        <v>CBOE BZX Exchange</v>
      </c>
      <c r="AQ1128" s="6" t="str" cm="1">
        <f t="array" aca="1" ref="AQ1128" ca="1">_FV(A1128,"Exchange abbreviation",TRUE)</f>
        <v>BATS</v>
      </c>
      <c r="AR1128" t="str" cm="1">
        <f t="array" aca="1" ref="AR1128" ca="1">_FV(A1128,"Instrument type",TRUE)</f>
        <v>ETF</v>
      </c>
    </row>
    <row r="1129" spans="1:44" ht="18.75" customHeight="1" x14ac:dyDescent="0.25">
      <c r="A1129" t="e" vm="1142">
        <v>#VALUE!</v>
      </c>
      <c r="B1129" t="s">
        <v>3254</v>
      </c>
      <c r="C1129" t="s">
        <v>3255</v>
      </c>
      <c r="D1129" s="31" cm="1">
        <f t="array" aca="1" ref="D1129" ca="1">_FV(A1129,"Last trade time",TRUE)</f>
        <v>45824.843750103908</v>
      </c>
      <c r="E1129" s="23" cm="1">
        <f t="array" aca="1" ref="E1129" ca="1">_FV(A1129,"Price")</f>
        <v>23.81</v>
      </c>
      <c r="F1129" s="27" cm="1">
        <f t="array" aca="1" ref="F1129" ca="1">_FV(A1129,"Change (%)",TRUE)</f>
        <v>-6.6749999999999995E-3</v>
      </c>
      <c r="G1129" s="26" cm="1">
        <f t="array" aca="1" ref="G1129" ca="1">_FV(A1129,"Change")</f>
        <v>-0.16</v>
      </c>
      <c r="H1129" s="23" cm="1">
        <f t="array" aca="1" ref="H1129" ca="1">_FV(A1129,"Open")</f>
        <v>24.27</v>
      </c>
      <c r="I1129" s="23" cm="1">
        <f t="array" aca="1" ref="I1129" ca="1">_FV(A1129,"Low")</f>
        <v>23.7315</v>
      </c>
      <c r="J1129" s="23" cm="1">
        <f t="array" aca="1" ref="J1129" ca="1">_FV(A1129,"High")</f>
        <v>24.27</v>
      </c>
      <c r="K1129" s="23" cm="1">
        <f t="array" aca="1" ref="K1129" ca="1">_FV(A1129,"Previous close",TRUE)</f>
        <v>23.97</v>
      </c>
      <c r="L1129" s="26"/>
      <c r="M1129" s="23" cm="1">
        <f t="array" aca="1" ref="M1129" ca="1">_FV(A1129,"52 week low",TRUE)</f>
        <v>16.2211</v>
      </c>
      <c r="N1129" s="23" cm="1">
        <f t="array" aca="1" ref="N1129" ca="1">_FV(A1129,"52 week high",TRUE)</f>
        <v>25.5</v>
      </c>
      <c r="O1129" s="8" cm="1">
        <f t="array" aca="1" ref="O1129" ca="1">_FV(A1129,"Volume")</f>
        <v>15615</v>
      </c>
      <c r="P1129" s="7" cm="1">
        <f t="array" aca="1" ref="P1129" ca="1">_FV(A1129,"Volume average",TRUE)</f>
        <v>8800</v>
      </c>
      <c r="Q1129" t="s">
        <v>2547</v>
      </c>
      <c r="S1129" t="s">
        <v>1994</v>
      </c>
      <c r="T1129" s="25" cm="1">
        <f t="array" aca="1" ref="T1129" ca="1">_FV(A1129,"Expense ratio",TRUE)</f>
        <v>7.4999999999999997E-3</v>
      </c>
      <c r="U1129" s="24" cm="1">
        <f t="array" aca="1" ref="U1129" ca="1">_FV(A1129,"Market cap",TRUE)</f>
        <v>12911089.99</v>
      </c>
      <c r="V1129" s="4">
        <v>12911089</v>
      </c>
      <c r="W1129" s="4">
        <v>12911089</v>
      </c>
      <c r="Y1129" t="s">
        <v>2548</v>
      </c>
      <c r="Z1129" s="5">
        <v>23.69</v>
      </c>
      <c r="AA1129" s="5">
        <v>11.962237</v>
      </c>
      <c r="AB1129" s="5">
        <v>9.6499994000000006E-2</v>
      </c>
      <c r="AC1129" s="4">
        <v>14587</v>
      </c>
      <c r="AE1129" s="5">
        <v>27.810331305534891</v>
      </c>
      <c r="AF1129" s="5">
        <v>15.89192043070398</v>
      </c>
      <c r="AI1129" s="4">
        <v>14587</v>
      </c>
      <c r="AJ1129" s="5">
        <v>346441.25</v>
      </c>
      <c r="AL1129" s="5">
        <v>25.5</v>
      </c>
      <c r="AM1129" s="5">
        <v>16.221</v>
      </c>
      <c r="AN1129" t="s">
        <v>47</v>
      </c>
      <c r="AO1129" t="str" cm="1">
        <f t="array" aca="1" ref="AO1129" ca="1">_FV(A1129,"Currency")</f>
        <v>USD</v>
      </c>
      <c r="AP1129" t="str" cm="1">
        <f t="array" aca="1" ref="AP1129" ca="1">_FV(A1129,"Exchange")</f>
        <v>Nasdaq Stock Market</v>
      </c>
      <c r="AQ1129" s="6" t="str" cm="1">
        <f t="array" aca="1" ref="AQ1129" ca="1">_FV(A1129,"Exchange abbreviation",TRUE)</f>
        <v>XNAS</v>
      </c>
      <c r="AR1129" t="str" cm="1">
        <f t="array" aca="1" ref="AR1129" ca="1">_FV(A1129,"Instrument type",TRUE)</f>
        <v>ETF</v>
      </c>
    </row>
    <row r="1130" spans="1:44" ht="18.75" customHeight="1" x14ac:dyDescent="0.25">
      <c r="A1130" t="e" vm="1143">
        <v>#VALUE!</v>
      </c>
      <c r="B1130" t="s">
        <v>3256</v>
      </c>
      <c r="C1130" t="s">
        <v>3257</v>
      </c>
      <c r="D1130" s="31" cm="1">
        <f t="array" aca="1" ref="D1130" ca="1">_FV(A1130,"Last trade time",TRUE)</f>
        <v>45824.84034410859</v>
      </c>
      <c r="E1130" s="23" cm="1">
        <f t="array" aca="1" ref="E1130" ca="1">_FV(A1130,"Price")</f>
        <v>26.02</v>
      </c>
      <c r="F1130" s="27" cm="1">
        <f t="array" aca="1" ref="F1130" ca="1">_FV(A1130,"Change (%)",TRUE)</f>
        <v>1.324E-2</v>
      </c>
      <c r="G1130" s="26" cm="1">
        <f t="array" aca="1" ref="G1130" ca="1">_FV(A1130,"Change")</f>
        <v>0.34</v>
      </c>
      <c r="H1130" s="23" cm="1">
        <f t="array" aca="1" ref="H1130" ca="1">_FV(A1130,"Open")</f>
        <v>25.9</v>
      </c>
      <c r="I1130" s="23" cm="1">
        <f t="array" aca="1" ref="I1130" ca="1">_FV(A1130,"Low")</f>
        <v>25.9</v>
      </c>
      <c r="J1130" s="23" cm="1">
        <f t="array" aca="1" ref="J1130" ca="1">_FV(A1130,"High")</f>
        <v>26.06</v>
      </c>
      <c r="K1130" s="23" cm="1">
        <f t="array" aca="1" ref="K1130" ca="1">_FV(A1130,"Previous close",TRUE)</f>
        <v>25.68</v>
      </c>
      <c r="L1130" s="26"/>
      <c r="M1130" s="23" cm="1">
        <f t="array" aca="1" ref="M1130" ca="1">_FV(A1130,"52 week low",TRUE)</f>
        <v>19.194600000000001</v>
      </c>
      <c r="N1130" s="23" cm="1">
        <f t="array" aca="1" ref="N1130" ca="1">_FV(A1130,"52 week high",TRUE)</f>
        <v>26.07</v>
      </c>
      <c r="O1130" s="8" cm="1">
        <f t="array" aca="1" ref="O1130" ca="1">_FV(A1130,"Volume")</f>
        <v>13510</v>
      </c>
      <c r="P1130" s="7" cm="1">
        <f t="array" aca="1" ref="P1130" ca="1">_FV(A1130,"Volume average",TRUE)</f>
        <v>20494</v>
      </c>
      <c r="Q1130" t="s">
        <v>424</v>
      </c>
      <c r="S1130" t="s">
        <v>318</v>
      </c>
      <c r="T1130" s="25" cm="1">
        <f t="array" aca="1" ref="T1130" ca="1">_FV(A1130,"Expense ratio",TRUE)</f>
        <v>7.4999999999999997E-3</v>
      </c>
      <c r="U1130" s="24" cm="1">
        <f t="array" aca="1" ref="U1130" ca="1">_FV(A1130,"Market cap",TRUE)</f>
        <v>87307522.879999995</v>
      </c>
      <c r="V1130" s="4">
        <v>87305752</v>
      </c>
      <c r="W1130" s="4">
        <v>87305752</v>
      </c>
      <c r="Y1130" t="s">
        <v>2380</v>
      </c>
      <c r="Z1130" s="5">
        <v>25.05</v>
      </c>
      <c r="AA1130" s="5">
        <v>25.586765</v>
      </c>
      <c r="AB1130" s="5">
        <v>4.48E-2</v>
      </c>
      <c r="AC1130" s="4">
        <v>35855</v>
      </c>
      <c r="AE1130" s="5">
        <v>8.4063777110158675</v>
      </c>
      <c r="AF1130" s="5">
        <v>16.803027111924411</v>
      </c>
      <c r="AI1130" s="4">
        <v>35855</v>
      </c>
      <c r="AJ1130" s="5">
        <v>903187.45000000007</v>
      </c>
      <c r="AL1130" s="5">
        <v>26.07</v>
      </c>
      <c r="AM1130" s="5">
        <v>19.195</v>
      </c>
      <c r="AN1130" t="s">
        <v>47</v>
      </c>
      <c r="AO1130" t="str" cm="1">
        <f t="array" aca="1" ref="AO1130" ca="1">_FV(A1130,"Currency")</f>
        <v>USD</v>
      </c>
      <c r="AP1130" t="str" cm="1">
        <f t="array" aca="1" ref="AP1130" ca="1">_FV(A1130,"Exchange")</f>
        <v>CBOE BZX Exchange</v>
      </c>
      <c r="AQ1130" s="6" t="str" cm="1">
        <f t="array" aca="1" ref="AQ1130" ca="1">_FV(A1130,"Exchange abbreviation",TRUE)</f>
        <v>BATS</v>
      </c>
      <c r="AR1130" t="str" cm="1">
        <f t="array" aca="1" ref="AR1130" ca="1">_FV(A1130,"Instrument type",TRUE)</f>
        <v>ETF</v>
      </c>
    </row>
    <row r="1131" spans="1:44" ht="18.75" customHeight="1" x14ac:dyDescent="0.25">
      <c r="A1131" t="e" vm="1144">
        <v>#VALUE!</v>
      </c>
      <c r="B1131" t="s">
        <v>3258</v>
      </c>
      <c r="C1131" t="s">
        <v>3259</v>
      </c>
      <c r="D1131" s="31" cm="1">
        <f t="array" aca="1" ref="D1131" ca="1">_FV(A1131,"Last trade time",TRUE)</f>
        <v>45824.840320034375</v>
      </c>
      <c r="E1131" s="23" cm="1">
        <f t="array" aca="1" ref="E1131" ca="1">_FV(A1131,"Price")</f>
        <v>14.616400000000001</v>
      </c>
      <c r="F1131" s="27" cm="1">
        <f t="array" aca="1" ref="F1131" ca="1">_FV(A1131,"Change (%)",TRUE)</f>
        <v>-9.2960000000000004E-4</v>
      </c>
      <c r="G1131" s="26" cm="1">
        <f t="array" aca="1" ref="G1131" ca="1">_FV(A1131,"Change")</f>
        <v>-1.3599999999999999E-2</v>
      </c>
      <c r="H1131" s="23" cm="1">
        <f t="array" aca="1" ref="H1131" ca="1">_FV(A1131,"Open")</f>
        <v>14.57</v>
      </c>
      <c r="I1131" s="23" cm="1">
        <f t="array" aca="1" ref="I1131" ca="1">_FV(A1131,"Low")</f>
        <v>14.57</v>
      </c>
      <c r="J1131" s="23" cm="1">
        <f t="array" aca="1" ref="J1131" ca="1">_FV(A1131,"High")</f>
        <v>14.7499</v>
      </c>
      <c r="K1131" s="23" cm="1">
        <f t="array" aca="1" ref="K1131" ca="1">_FV(A1131,"Previous close",TRUE)</f>
        <v>14.63</v>
      </c>
      <c r="L1131" s="26"/>
      <c r="M1131" s="23" cm="1">
        <f t="array" aca="1" ref="M1131" ca="1">_FV(A1131,"52 week low",TRUE)</f>
        <v>13</v>
      </c>
      <c r="N1131" s="23" cm="1">
        <f t="array" aca="1" ref="N1131" ca="1">_FV(A1131,"52 week high",TRUE)</f>
        <v>20.04</v>
      </c>
      <c r="O1131" s="8" cm="1">
        <f t="array" aca="1" ref="O1131" ca="1">_FV(A1131,"Volume")</f>
        <v>7297</v>
      </c>
      <c r="P1131" s="7" cm="1">
        <f t="array" aca="1" ref="P1131" ca="1">_FV(A1131,"Volume average",TRUE)</f>
        <v>9811</v>
      </c>
      <c r="Q1131" t="s">
        <v>370</v>
      </c>
      <c r="R1131" t="s">
        <v>370</v>
      </c>
      <c r="S1131" t="s">
        <v>1146</v>
      </c>
      <c r="T1131" s="25" cm="1">
        <f t="array" aca="1" ref="T1131" ca="1">_FV(A1131,"Expense ratio",TRUE)</f>
        <v>7.4999999999999997E-3</v>
      </c>
      <c r="U1131" s="24" cm="1">
        <f t="array" aca="1" ref="U1131" ca="1">_FV(A1131,"Market cap",TRUE)</f>
        <v>15433400</v>
      </c>
      <c r="V1131" s="4">
        <v>15433400</v>
      </c>
      <c r="W1131" s="4">
        <v>15433400</v>
      </c>
      <c r="Y1131" t="s">
        <v>1623</v>
      </c>
      <c r="Z1131" s="5">
        <v>14.4839</v>
      </c>
      <c r="AA1131" s="5">
        <v>25.656475</v>
      </c>
      <c r="AB1131" s="5">
        <v>3.8E-3</v>
      </c>
      <c r="AC1131" s="4">
        <v>10646</v>
      </c>
      <c r="AE1131" s="5">
        <v>-12.64546965799649</v>
      </c>
      <c r="AF1131" s="5">
        <v>-25.53813011288344</v>
      </c>
      <c r="AI1131" s="4">
        <v>10646</v>
      </c>
      <c r="AJ1131" s="5">
        <v>154207.31</v>
      </c>
      <c r="AL1131" s="5">
        <v>20.04</v>
      </c>
      <c r="AM1131" s="4">
        <v>13</v>
      </c>
      <c r="AN1131" t="s">
        <v>47</v>
      </c>
      <c r="AO1131" t="str" cm="1">
        <f t="array" aca="1" ref="AO1131" ca="1">_FV(A1131,"Currency")</f>
        <v>USD</v>
      </c>
      <c r="AP1131" t="str" cm="1">
        <f t="array" aca="1" ref="AP1131" ca="1">_FV(A1131,"Exchange")</f>
        <v>CBOE BZX Exchange</v>
      </c>
      <c r="AQ1131" s="6" t="str" cm="1">
        <f t="array" aca="1" ref="AQ1131" ca="1">_FV(A1131,"Exchange abbreviation",TRUE)</f>
        <v>BATS</v>
      </c>
      <c r="AR1131" t="str" cm="1">
        <f t="array" aca="1" ref="AR1131" ca="1">_FV(A1131,"Instrument type",TRUE)</f>
        <v>ETF</v>
      </c>
    </row>
    <row r="1132" spans="1:44" ht="18.75" customHeight="1" x14ac:dyDescent="0.25">
      <c r="A1132" t="e" vm="1145">
        <v>#VALUE!</v>
      </c>
      <c r="B1132" t="s">
        <v>3260</v>
      </c>
      <c r="C1132" t="s">
        <v>3261</v>
      </c>
      <c r="D1132" s="31" cm="1">
        <f t="array" aca="1" ref="D1132" ca="1">_FV(A1132,"Last trade time",TRUE)</f>
        <v>45824.843750265623</v>
      </c>
      <c r="E1132" s="23" cm="1">
        <f t="array" aca="1" ref="E1132" ca="1">_FV(A1132,"Price")</f>
        <v>22.315200000000001</v>
      </c>
      <c r="F1132" s="27" cm="1">
        <f t="array" aca="1" ref="F1132" ca="1">_FV(A1132,"Change (%)",TRUE)</f>
        <v>1.1310000000000001E-3</v>
      </c>
      <c r="G1132" s="26" cm="1">
        <f t="array" aca="1" ref="G1132" ca="1">_FV(A1132,"Change")</f>
        <v>2.52E-2</v>
      </c>
      <c r="H1132" s="23" cm="1">
        <f t="array" aca="1" ref="H1132" ca="1">_FV(A1132,"Open")</f>
        <v>22.349900000000002</v>
      </c>
      <c r="I1132" s="23" cm="1">
        <f t="array" aca="1" ref="I1132" ca="1">_FV(A1132,"Low")</f>
        <v>22.3001</v>
      </c>
      <c r="J1132" s="23" cm="1">
        <f t="array" aca="1" ref="J1132" ca="1">_FV(A1132,"High")</f>
        <v>22.349900000000002</v>
      </c>
      <c r="K1132" s="23" cm="1">
        <f t="array" aca="1" ref="K1132" ca="1">_FV(A1132,"Previous close",TRUE)</f>
        <v>22.29</v>
      </c>
      <c r="L1132" s="26"/>
      <c r="M1132" s="23" cm="1">
        <f t="array" aca="1" ref="M1132" ca="1">_FV(A1132,"52 week low",TRUE)</f>
        <v>20.639700000000001</v>
      </c>
      <c r="N1132" s="23" cm="1">
        <f t="array" aca="1" ref="N1132" ca="1">_FV(A1132,"52 week high",TRUE)</f>
        <v>25.777200000000001</v>
      </c>
      <c r="O1132" s="8" cm="1">
        <f t="array" aca="1" ref="O1132" ca="1">_FV(A1132,"Volume")</f>
        <v>207</v>
      </c>
      <c r="P1132" s="7" cm="1">
        <f t="array" aca="1" ref="P1132" ca="1">_FV(A1132,"Volume average",TRUE)</f>
        <v>6553</v>
      </c>
      <c r="Q1132" t="s">
        <v>3262</v>
      </c>
      <c r="S1132" t="s">
        <v>2662</v>
      </c>
      <c r="T1132" s="25" cm="1">
        <f t="array" aca="1" ref="T1132" ca="1">_FV(A1132,"Expense ratio",TRUE)</f>
        <v>7.4999999999999997E-3</v>
      </c>
      <c r="U1132" s="24" cm="1">
        <f t="array" aca="1" ref="U1132" ca="1">_FV(A1132,"Market cap",TRUE)</f>
        <v>146394126.11000001</v>
      </c>
      <c r="V1132" s="4">
        <v>146394128</v>
      </c>
      <c r="W1132" s="4">
        <v>146394128</v>
      </c>
      <c r="Y1132" t="s">
        <v>2174</v>
      </c>
      <c r="Z1132" s="5">
        <v>22.265499999999999</v>
      </c>
      <c r="AA1132" s="5">
        <v>13.324968999999999</v>
      </c>
      <c r="AB1132" s="5">
        <v>9.3899999999999997E-2</v>
      </c>
      <c r="AC1132" s="4">
        <v>9944</v>
      </c>
      <c r="AE1132" s="5">
        <v>-4.1577093314983724</v>
      </c>
      <c r="AF1132" s="5">
        <v>-3.7089601353505248</v>
      </c>
      <c r="AI1132" s="4">
        <v>9944</v>
      </c>
      <c r="AJ1132" s="5">
        <v>221850.64</v>
      </c>
      <c r="AL1132" s="5">
        <v>25.777000000000001</v>
      </c>
      <c r="AM1132" s="5">
        <v>20.64</v>
      </c>
      <c r="AN1132" t="s">
        <v>47</v>
      </c>
      <c r="AO1132" t="str" cm="1">
        <f t="array" aca="1" ref="AO1132" ca="1">_FV(A1132,"Currency")</f>
        <v>USD</v>
      </c>
      <c r="AP1132" t="str" cm="1">
        <f t="array" aca="1" ref="AP1132" ca="1">_FV(A1132,"Exchange")</f>
        <v>Nasdaq Stock Market</v>
      </c>
      <c r="AQ1132" s="6" t="str" cm="1">
        <f t="array" aca="1" ref="AQ1132" ca="1">_FV(A1132,"Exchange abbreviation",TRUE)</f>
        <v>XNAS</v>
      </c>
      <c r="AR1132" t="str" cm="1">
        <f t="array" aca="1" ref="AR1132" ca="1">_FV(A1132,"Instrument type",TRUE)</f>
        <v>ETF</v>
      </c>
    </row>
    <row r="1133" spans="1:44" ht="18.75" customHeight="1" x14ac:dyDescent="0.25">
      <c r="A1133" t="e" vm="1146">
        <v>#VALUE!</v>
      </c>
      <c r="B1133" t="s">
        <v>3263</v>
      </c>
      <c r="C1133" t="s">
        <v>3264</v>
      </c>
      <c r="D1133" s="31" cm="1">
        <f t="array" aca="1" ref="D1133" ca="1">_FV(A1133,"Last trade time",TRUE)</f>
        <v>45824.92036394609</v>
      </c>
      <c r="E1133" s="23" cm="1">
        <f t="array" aca="1" ref="E1133" ca="1">_FV(A1133,"Price")</f>
        <v>24.26</v>
      </c>
      <c r="F1133" s="27" cm="1">
        <f t="array" aca="1" ref="F1133" ca="1">_FV(A1133,"Change (%)",TRUE)</f>
        <v>8.7320000000000002E-3</v>
      </c>
      <c r="G1133" s="26" cm="1">
        <f t="array" aca="1" ref="G1133" ca="1">_FV(A1133,"Change")</f>
        <v>0.21</v>
      </c>
      <c r="H1133" s="23" cm="1">
        <f t="array" aca="1" ref="H1133" ca="1">_FV(A1133,"Open")</f>
        <v>24.19</v>
      </c>
      <c r="I1133" s="23" cm="1">
        <f t="array" aca="1" ref="I1133" ca="1">_FV(A1133,"Low")</f>
        <v>24.172000000000001</v>
      </c>
      <c r="J1133" s="23" cm="1">
        <f t="array" aca="1" ref="J1133" ca="1">_FV(A1133,"High")</f>
        <v>24.32</v>
      </c>
      <c r="K1133" s="23" cm="1">
        <f t="array" aca="1" ref="K1133" ca="1">_FV(A1133,"Previous close",TRUE)</f>
        <v>24.05</v>
      </c>
      <c r="L1133" s="26"/>
      <c r="M1133" s="23" cm="1">
        <f t="array" aca="1" ref="M1133" ca="1">_FV(A1133,"52 week low",TRUE)</f>
        <v>20.43</v>
      </c>
      <c r="N1133" s="23" cm="1">
        <f t="array" aca="1" ref="N1133" ca="1">_FV(A1133,"52 week high",TRUE)</f>
        <v>26.5</v>
      </c>
      <c r="O1133" s="8" cm="1">
        <f t="array" aca="1" ref="O1133" ca="1">_FV(A1133,"Volume")</f>
        <v>564032</v>
      </c>
      <c r="P1133" s="7" cm="1">
        <f t="array" aca="1" ref="P1133" ca="1">_FV(A1133,"Volume average",TRUE)</f>
        <v>496973</v>
      </c>
      <c r="Q1133" t="s">
        <v>224</v>
      </c>
      <c r="T1133" s="25" cm="1">
        <f t="array" aca="1" ref="T1133" ca="1">_FV(A1133,"Expense ratio",TRUE)</f>
        <v>7.4999999999999997E-3</v>
      </c>
      <c r="U1133" s="24" cm="1">
        <f t="array" aca="1" ref="U1133" ca="1">_FV(A1133,"Market cap",TRUE)</f>
        <v>1919600400.52</v>
      </c>
      <c r="V1133" s="16"/>
      <c r="W1133" s="16"/>
      <c r="Z1133" s="18"/>
      <c r="AA1133" s="20"/>
      <c r="AB1133" s="20"/>
      <c r="AC1133" s="21">
        <v>380081</v>
      </c>
      <c r="AE1133" s="18"/>
      <c r="AF1133" s="20"/>
      <c r="AI1133" s="21"/>
      <c r="AJ1133" s="18"/>
      <c r="AL1133" s="18"/>
      <c r="AM1133" s="18"/>
      <c r="AN1133" t="s">
        <v>73</v>
      </c>
      <c r="AO1133" t="str" cm="1">
        <f t="array" aca="1" ref="AO1133" ca="1">_FV(A1133,"Currency")</f>
        <v>USD</v>
      </c>
      <c r="AP1133" t="str" cm="1">
        <f t="array" aca="1" ref="AP1133" ca="1">_FV(A1133,"Exchange")</f>
        <v>CBOE BZX Exchange</v>
      </c>
      <c r="AQ1133" s="6" t="str" cm="1">
        <f t="array" aca="1" ref="AQ1133" ca="1">_FV(A1133,"Exchange abbreviation",TRUE)</f>
        <v>BATS</v>
      </c>
      <c r="AR1133" t="str" cm="1">
        <f t="array" aca="1" ref="AR1133" ca="1">_FV(A1133,"Instrument type",TRUE)</f>
        <v>ETF</v>
      </c>
    </row>
    <row r="1134" spans="1:44" ht="18.75" customHeight="1" x14ac:dyDescent="0.25">
      <c r="A1134" t="e" vm="1147">
        <v>#VALUE!</v>
      </c>
      <c r="B1134" t="s">
        <v>3265</v>
      </c>
      <c r="C1134" t="s">
        <v>3266</v>
      </c>
      <c r="D1134" s="31" cm="1">
        <f t="array" aca="1" ref="D1134" ca="1">_FV(A1134,"Last trade time",TRUE)</f>
        <v>45824.840339258597</v>
      </c>
      <c r="E1134" s="23" cm="1">
        <f t="array" aca="1" ref="E1134" ca="1">_FV(A1134,"Price")</f>
        <v>10.169700000000001</v>
      </c>
      <c r="F1134" s="27" cm="1">
        <f t="array" aca="1" ref="F1134" ca="1">_FV(A1134,"Change (%)",TRUE)</f>
        <v>6.7910000000000002E-3</v>
      </c>
      <c r="G1134" s="26" cm="1">
        <f t="array" aca="1" ref="G1134" ca="1">_FV(A1134,"Change")</f>
        <v>6.8599999999999994E-2</v>
      </c>
      <c r="H1134" s="23" cm="1">
        <f t="array" aca="1" ref="H1134" ca="1">_FV(A1134,"Open")</f>
        <v>10.17</v>
      </c>
      <c r="I1134" s="23" cm="1">
        <f t="array" aca="1" ref="I1134" ca="1">_FV(A1134,"Low")</f>
        <v>10.15</v>
      </c>
      <c r="J1134" s="23" cm="1">
        <f t="array" aca="1" ref="J1134" ca="1">_FV(A1134,"High")</f>
        <v>10.19</v>
      </c>
      <c r="K1134" s="23" cm="1">
        <f t="array" aca="1" ref="K1134" ca="1">_FV(A1134,"Previous close",TRUE)</f>
        <v>10.101100000000001</v>
      </c>
      <c r="L1134" s="26"/>
      <c r="M1134" s="23" cm="1">
        <f t="array" aca="1" ref="M1134" ca="1">_FV(A1134,"52 week low",TRUE)</f>
        <v>9.1326999999999998</v>
      </c>
      <c r="N1134" s="23" cm="1">
        <f t="array" aca="1" ref="N1134" ca="1">_FV(A1134,"52 week high",TRUE)</f>
        <v>10.908899999999999</v>
      </c>
      <c r="O1134" s="8" cm="1">
        <f t="array" aca="1" ref="O1134" ca="1">_FV(A1134,"Volume")</f>
        <v>16765</v>
      </c>
      <c r="P1134" s="7" cm="1">
        <f t="array" aca="1" ref="P1134" ca="1">_FV(A1134,"Volume average",TRUE)</f>
        <v>10630</v>
      </c>
      <c r="Q1134" t="s">
        <v>119</v>
      </c>
      <c r="T1134" s="25" cm="1">
        <f t="array" aca="1" ref="T1134" ca="1">_FV(A1134,"Expense ratio",TRUE)</f>
        <v>7.4999999999999997E-3</v>
      </c>
      <c r="U1134" s="24" cm="1">
        <f t="array" aca="1" ref="U1134" ca="1">_FV(A1134,"Market cap",TRUE)</f>
        <v>51092501.890000001</v>
      </c>
      <c r="V1134" s="16"/>
      <c r="W1134" s="16"/>
      <c r="Z1134" s="18"/>
      <c r="AB1134" s="20"/>
      <c r="AC1134" s="21">
        <v>10936</v>
      </c>
      <c r="AE1134" s="18"/>
      <c r="AF1134" s="20"/>
      <c r="AI1134" s="21"/>
      <c r="AJ1134" s="18"/>
      <c r="AL1134" s="18"/>
      <c r="AM1134" s="18"/>
      <c r="AN1134" t="s">
        <v>73</v>
      </c>
      <c r="AO1134" t="str" cm="1">
        <f t="array" aca="1" ref="AO1134" ca="1">_FV(A1134,"Currency")</f>
        <v>USD</v>
      </c>
      <c r="AP1134" t="str" cm="1">
        <f t="array" aca="1" ref="AP1134" ca="1">_FV(A1134,"Exchange")</f>
        <v>CBOE BZX Exchange</v>
      </c>
      <c r="AQ1134" s="6" t="str" cm="1">
        <f t="array" aca="1" ref="AQ1134" ca="1">_FV(A1134,"Exchange abbreviation",TRUE)</f>
        <v>BATS</v>
      </c>
      <c r="AR1134" t="str" cm="1">
        <f t="array" aca="1" ref="AR1134" ca="1">_FV(A1134,"Instrument type",TRUE)</f>
        <v>ETF</v>
      </c>
    </row>
    <row r="1135" spans="1:44" ht="18.75" customHeight="1" x14ac:dyDescent="0.25">
      <c r="A1135" t="e" vm="1148">
        <v>#VALUE!</v>
      </c>
      <c r="B1135" t="s">
        <v>3267</v>
      </c>
      <c r="C1135" t="s">
        <v>3268</v>
      </c>
      <c r="D1135" s="31" cm="1">
        <f t="array" aca="1" ref="D1135" ca="1">_FV(A1135,"Last trade time",TRUE)</f>
        <v>45824.84027780078</v>
      </c>
      <c r="E1135" s="23" cm="1">
        <f t="array" aca="1" ref="E1135" ca="1">_FV(A1135,"Price")</f>
        <v>30.92</v>
      </c>
      <c r="F1135" s="27" cm="1">
        <f t="array" aca="1" ref="F1135" ca="1">_FV(A1135,"Change (%)",TRUE)</f>
        <v>7.4939999999999998E-3</v>
      </c>
      <c r="G1135" s="26" cm="1">
        <f t="array" aca="1" ref="G1135" ca="1">_FV(A1135,"Change")</f>
        <v>0.23</v>
      </c>
      <c r="H1135" s="23" cm="1">
        <f t="array" aca="1" ref="H1135" ca="1">_FV(A1135,"Open")</f>
        <v>30.91</v>
      </c>
      <c r="I1135" s="23" cm="1">
        <f t="array" aca="1" ref="I1135" ca="1">_FV(A1135,"Low")</f>
        <v>30.91</v>
      </c>
      <c r="J1135" s="23" cm="1">
        <f t="array" aca="1" ref="J1135" ca="1">_FV(A1135,"High")</f>
        <v>30.945</v>
      </c>
      <c r="K1135" s="23" cm="1">
        <f t="array" aca="1" ref="K1135" ca="1">_FV(A1135,"Previous close",TRUE)</f>
        <v>30.69</v>
      </c>
      <c r="L1135" s="26"/>
      <c r="M1135" s="23" cm="1">
        <f t="array" aca="1" ref="M1135" ca="1">_FV(A1135,"52 week low",TRUE)</f>
        <v>25.66</v>
      </c>
      <c r="N1135" s="23" cm="1">
        <f t="array" aca="1" ref="N1135" ca="1">_FV(A1135,"52 week high",TRUE)</f>
        <v>31.3</v>
      </c>
      <c r="O1135" s="8" cm="1">
        <f t="array" aca="1" ref="O1135" ca="1">_FV(A1135,"Volume")</f>
        <v>21353</v>
      </c>
      <c r="P1135" s="7" cm="1">
        <f t="array" aca="1" ref="P1135" ca="1">_FV(A1135,"Volume average",TRUE)</f>
        <v>7747</v>
      </c>
      <c r="Q1135" t="s">
        <v>50</v>
      </c>
      <c r="S1135" t="s">
        <v>3269</v>
      </c>
      <c r="T1135" s="25" cm="1">
        <f t="array" aca="1" ref="T1135" ca="1">_FV(A1135,"Expense ratio",TRUE)</f>
        <v>7.4999999999999997E-3</v>
      </c>
      <c r="U1135" s="24" cm="1">
        <f t="array" aca="1" ref="U1135" ca="1">_FV(A1135,"Market cap",TRUE)</f>
        <v>47006360.299999997</v>
      </c>
      <c r="V1135" s="4">
        <v>47006360</v>
      </c>
      <c r="W1135" s="4">
        <v>47006360</v>
      </c>
      <c r="Y1135" t="s">
        <v>3270</v>
      </c>
      <c r="Z1135" s="5">
        <v>30.82</v>
      </c>
      <c r="AA1135" s="5">
        <v>19.763870000000001</v>
      </c>
      <c r="AB1135" s="5">
        <v>2.9999999000000001E-4</v>
      </c>
      <c r="AC1135" s="4">
        <v>6433</v>
      </c>
      <c r="AE1135" s="5">
        <v>5.095542518530527</v>
      </c>
      <c r="AF1135" s="5">
        <v>14.701243959484129</v>
      </c>
      <c r="AI1135" s="4">
        <v>6433</v>
      </c>
      <c r="AJ1135" s="5">
        <v>198421.38190000001</v>
      </c>
      <c r="AL1135" s="5">
        <v>31.3</v>
      </c>
      <c r="AM1135" s="5">
        <v>25.66</v>
      </c>
      <c r="AN1135" t="s">
        <v>47</v>
      </c>
      <c r="AO1135" t="str" cm="1">
        <f t="array" aca="1" ref="AO1135" ca="1">_FV(A1135,"Currency")</f>
        <v>USD</v>
      </c>
      <c r="AP1135" t="str" cm="1">
        <f t="array" aca="1" ref="AP1135" ca="1">_FV(A1135,"Exchange")</f>
        <v>New York Stock Exchange</v>
      </c>
      <c r="AQ1135" s="6" t="str" cm="1">
        <f t="array" aca="1" ref="AQ1135" ca="1">_FV(A1135,"Exchange abbreviation",TRUE)</f>
        <v>XNYS</v>
      </c>
      <c r="AR1135" t="str" cm="1">
        <f t="array" aca="1" ref="AR1135" ca="1">_FV(A1135,"Instrument type",TRUE)</f>
        <v>ETF</v>
      </c>
    </row>
    <row r="1136" spans="1:44" ht="18.75" customHeight="1" x14ac:dyDescent="0.25">
      <c r="A1136" t="e" vm="1149">
        <v>#VALUE!</v>
      </c>
      <c r="B1136" t="s">
        <v>3271</v>
      </c>
      <c r="C1136" t="s">
        <v>3272</v>
      </c>
      <c r="D1136" s="31" cm="1">
        <f t="array" aca="1" ref="D1136" ca="1">_FV(A1136,"Last trade time",TRUE)</f>
        <v>45824.840277789066</v>
      </c>
      <c r="E1136" s="23" cm="1">
        <f t="array" aca="1" ref="E1136" ca="1">_FV(A1136,"Price")</f>
        <v>28.180399999999999</v>
      </c>
      <c r="F1136" s="27" cm="1">
        <f t="array" aca="1" ref="F1136" ca="1">_FV(A1136,"Change (%)",TRUE)</f>
        <v>1.1136999999999999E-2</v>
      </c>
      <c r="G1136" s="26" cm="1">
        <f t="array" aca="1" ref="G1136" ca="1">_FV(A1136,"Change")</f>
        <v>0.31040000000000001</v>
      </c>
      <c r="H1136" s="23" cm="1">
        <f t="array" aca="1" ref="H1136" ca="1">_FV(A1136,"Open")</f>
        <v>28.29</v>
      </c>
      <c r="I1136" s="23" cm="1">
        <f t="array" aca="1" ref="I1136" ca="1">_FV(A1136,"Low")</f>
        <v>28.081499999999998</v>
      </c>
      <c r="J1136" s="23" cm="1">
        <f t="array" aca="1" ref="J1136" ca="1">_FV(A1136,"High")</f>
        <v>28.427</v>
      </c>
      <c r="K1136" s="23" cm="1">
        <f t="array" aca="1" ref="K1136" ca="1">_FV(A1136,"Previous close",TRUE)</f>
        <v>27.87</v>
      </c>
      <c r="L1136" s="26"/>
      <c r="M1136" s="23" cm="1">
        <f t="array" aca="1" ref="M1136" ca="1">_FV(A1136,"52 week low",TRUE)</f>
        <v>19.739999999999998</v>
      </c>
      <c r="N1136" s="23" cm="1">
        <f t="array" aca="1" ref="N1136" ca="1">_FV(A1136,"52 week high",TRUE)</f>
        <v>28.427</v>
      </c>
      <c r="O1136" s="8" cm="1">
        <f t="array" aca="1" ref="O1136" ca="1">_FV(A1136,"Volume")</f>
        <v>64002</v>
      </c>
      <c r="P1136" s="7" cm="1">
        <f t="array" aca="1" ref="P1136" ca="1">_FV(A1136,"Volume average",TRUE)</f>
        <v>24169</v>
      </c>
      <c r="Q1136" t="s">
        <v>698</v>
      </c>
      <c r="S1136" t="s">
        <v>318</v>
      </c>
      <c r="T1136" s="25" cm="1">
        <f t="array" aca="1" ref="T1136" ca="1">_FV(A1136,"Expense ratio",TRUE)</f>
        <v>7.4999999999999997E-3</v>
      </c>
      <c r="U1136" s="24" cm="1">
        <f t="array" aca="1" ref="U1136" ca="1">_FV(A1136,"Market cap",TRUE)</f>
        <v>61322726.340000004</v>
      </c>
      <c r="V1136" s="4">
        <v>61321588</v>
      </c>
      <c r="W1136" s="4">
        <v>61321588</v>
      </c>
      <c r="Y1136" t="s">
        <v>3273</v>
      </c>
      <c r="Z1136" s="5">
        <v>27.58</v>
      </c>
      <c r="AA1136" s="5">
        <v>31.772690000000001</v>
      </c>
      <c r="AB1136" s="4">
        <v>0</v>
      </c>
      <c r="AC1136" s="4">
        <v>22306</v>
      </c>
      <c r="AE1136" s="5">
        <v>7.4158922434214736</v>
      </c>
      <c r="AF1136" s="5">
        <v>23.461196302329899</v>
      </c>
      <c r="AI1136" s="4">
        <v>22306</v>
      </c>
      <c r="AJ1136" s="5">
        <v>616254.55379999999</v>
      </c>
      <c r="AL1136" s="5">
        <v>28.16</v>
      </c>
      <c r="AM1136" s="5">
        <v>19.739999999999998</v>
      </c>
      <c r="AN1136" t="s">
        <v>47</v>
      </c>
      <c r="AO1136" t="str" cm="1">
        <f t="array" aca="1" ref="AO1136" ca="1">_FV(A1136,"Currency")</f>
        <v>USD</v>
      </c>
      <c r="AP1136" t="str" cm="1">
        <f t="array" aca="1" ref="AP1136" ca="1">_FV(A1136,"Exchange")</f>
        <v>NYSE Arca</v>
      </c>
      <c r="AQ1136" s="6" t="str" cm="1">
        <f t="array" aca="1" ref="AQ1136" ca="1">_FV(A1136,"Exchange abbreviation",TRUE)</f>
        <v>ARCX</v>
      </c>
      <c r="AR1136" t="str" cm="1">
        <f t="array" aca="1" ref="AR1136" ca="1">_FV(A1136,"Instrument type",TRUE)</f>
        <v>ETF</v>
      </c>
    </row>
    <row r="1137" spans="1:44" ht="18.75" customHeight="1" x14ac:dyDescent="0.25">
      <c r="A1137" t="e" vm="1150">
        <v>#VALUE!</v>
      </c>
      <c r="B1137" t="s">
        <v>3274</v>
      </c>
      <c r="C1137" t="s">
        <v>3275</v>
      </c>
      <c r="D1137" s="31" cm="1">
        <f t="array" aca="1" ref="D1137" ca="1">_FV(A1137,"Last trade time",TRUE)</f>
        <v>45824.914847499997</v>
      </c>
      <c r="E1137" s="23" cm="1">
        <f t="array" aca="1" ref="E1137" ca="1">_FV(A1137,"Price")</f>
        <v>40.46</v>
      </c>
      <c r="F1137" s="27" cm="1">
        <f t="array" aca="1" ref="F1137" ca="1">_FV(A1137,"Change (%)",TRUE)</f>
        <v>1.302E-2</v>
      </c>
      <c r="G1137" s="26" cm="1">
        <f t="array" aca="1" ref="G1137" ca="1">_FV(A1137,"Change")</f>
        <v>0.52</v>
      </c>
      <c r="H1137" s="23" cm="1">
        <f t="array" aca="1" ref="H1137" ca="1">_FV(A1137,"Open")</f>
        <v>40.17</v>
      </c>
      <c r="I1137" s="23" cm="1">
        <f t="array" aca="1" ref="I1137" ca="1">_FV(A1137,"Low")</f>
        <v>40.17</v>
      </c>
      <c r="J1137" s="23" cm="1">
        <f t="array" aca="1" ref="J1137" ca="1">_FV(A1137,"High")</f>
        <v>40.5197</v>
      </c>
      <c r="K1137" s="23" cm="1">
        <f t="array" aca="1" ref="K1137" ca="1">_FV(A1137,"Previous close",TRUE)</f>
        <v>39.94</v>
      </c>
      <c r="L1137" s="26"/>
      <c r="M1137" s="23" cm="1">
        <f t="array" aca="1" ref="M1137" ca="1">_FV(A1137,"52 week low",TRUE)</f>
        <v>31.2</v>
      </c>
      <c r="N1137" s="23" cm="1">
        <f t="array" aca="1" ref="N1137" ca="1">_FV(A1137,"52 week high",TRUE)</f>
        <v>41.08</v>
      </c>
      <c r="O1137" s="8" cm="1">
        <f t="array" aca="1" ref="O1137" ca="1">_FV(A1137,"Volume")</f>
        <v>22411</v>
      </c>
      <c r="P1137" s="7" cm="1">
        <f t="array" aca="1" ref="P1137" ca="1">_FV(A1137,"Volume average",TRUE)</f>
        <v>32634</v>
      </c>
      <c r="Q1137" t="s">
        <v>50</v>
      </c>
      <c r="S1137" t="s">
        <v>3276</v>
      </c>
      <c r="T1137" s="25" cm="1">
        <f t="array" aca="1" ref="T1137" ca="1">_FV(A1137,"Expense ratio",TRUE)</f>
        <v>7.4999999999999997E-3</v>
      </c>
      <c r="U1137" s="24" cm="1">
        <f t="array" aca="1" ref="U1137" ca="1">_FV(A1137,"Market cap",TRUE)</f>
        <v>216044737.25</v>
      </c>
      <c r="V1137" s="4">
        <v>216044736</v>
      </c>
      <c r="W1137" s="4">
        <v>216044736</v>
      </c>
      <c r="Y1137" t="s">
        <v>352</v>
      </c>
      <c r="Z1137" s="5">
        <v>40.180399999999999</v>
      </c>
      <c r="AA1137" s="5">
        <v>26.334205999999998</v>
      </c>
      <c r="AB1137" s="5">
        <v>2E-3</v>
      </c>
      <c r="AC1137" s="4">
        <v>54425</v>
      </c>
      <c r="AE1137" s="5">
        <v>4.5690506246566676</v>
      </c>
      <c r="AF1137" s="5">
        <v>13.59176583518267</v>
      </c>
      <c r="AH1137" s="16"/>
      <c r="AI1137" s="4">
        <v>54425</v>
      </c>
      <c r="AJ1137" s="5">
        <v>2184619.5</v>
      </c>
      <c r="AL1137" s="5">
        <v>41.08</v>
      </c>
      <c r="AM1137" s="5">
        <v>31.2</v>
      </c>
      <c r="AN1137" t="s">
        <v>90</v>
      </c>
      <c r="AO1137" t="str" cm="1">
        <f t="array" aca="1" ref="AO1137" ca="1">_FV(A1137,"Currency")</f>
        <v>USD</v>
      </c>
      <c r="AP1137" t="str" cm="1">
        <f t="array" aca="1" ref="AP1137" ca="1">_FV(A1137,"Exchange")</f>
        <v>CBOE BZX Exchange</v>
      </c>
      <c r="AQ1137" s="6" t="str" cm="1">
        <f t="array" aca="1" ref="AQ1137" ca="1">_FV(A1137,"Exchange abbreviation",TRUE)</f>
        <v>BATS</v>
      </c>
      <c r="AR1137" t="str" cm="1">
        <f t="array" aca="1" ref="AR1137" ca="1">_FV(A1137,"Instrument type",TRUE)</f>
        <v>ETF</v>
      </c>
    </row>
    <row r="1138" spans="1:44" ht="18.75" customHeight="1" x14ac:dyDescent="0.25">
      <c r="A1138" t="e" vm="1151">
        <v>#VALUE!</v>
      </c>
      <c r="B1138" t="s">
        <v>3277</v>
      </c>
      <c r="C1138" t="s">
        <v>3278</v>
      </c>
      <c r="D1138" s="31" cm="1">
        <f t="array" aca="1" ref="D1138" ca="1">_FV(A1138,"Last trade time",TRUE)</f>
        <v>45824.843750103908</v>
      </c>
      <c r="E1138" s="23" cm="1">
        <f t="array" aca="1" ref="E1138" ca="1">_FV(A1138,"Price")</f>
        <v>24.66</v>
      </c>
      <c r="F1138" s="27" cm="1">
        <f t="array" aca="1" ref="F1138" ca="1">_FV(A1138,"Change (%)",TRUE)</f>
        <v>1.107E-2</v>
      </c>
      <c r="G1138" s="26" cm="1">
        <f t="array" aca="1" ref="G1138" ca="1">_FV(A1138,"Change")</f>
        <v>0.27</v>
      </c>
      <c r="H1138" s="23" cm="1">
        <f t="array" aca="1" ref="H1138" ca="1">_FV(A1138,"Open")</f>
        <v>24.61</v>
      </c>
      <c r="I1138" s="23" cm="1">
        <f t="array" aca="1" ref="I1138" ca="1">_FV(A1138,"Low")</f>
        <v>24.58</v>
      </c>
      <c r="J1138" s="23" cm="1">
        <f t="array" aca="1" ref="J1138" ca="1">_FV(A1138,"High")</f>
        <v>24.8249</v>
      </c>
      <c r="K1138" s="23" cm="1">
        <f t="array" aca="1" ref="K1138" ca="1">_FV(A1138,"Previous close",TRUE)</f>
        <v>24.39</v>
      </c>
      <c r="L1138" s="26"/>
      <c r="M1138" s="23" cm="1">
        <f t="array" aca="1" ref="M1138" ca="1">_FV(A1138,"52 week low",TRUE)</f>
        <v>19</v>
      </c>
      <c r="N1138" s="23" cm="1">
        <f t="array" aca="1" ref="N1138" ca="1">_FV(A1138,"52 week high",TRUE)</f>
        <v>27.46</v>
      </c>
      <c r="O1138" s="8" cm="1">
        <f t="array" aca="1" ref="O1138" ca="1">_FV(A1138,"Volume")</f>
        <v>8993</v>
      </c>
      <c r="P1138" s="7" cm="1">
        <f t="array" aca="1" ref="P1138" ca="1">_FV(A1138,"Volume average",TRUE)</f>
        <v>14412</v>
      </c>
      <c r="Q1138" t="s">
        <v>119</v>
      </c>
      <c r="T1138" s="25" cm="1">
        <f t="array" aca="1" ref="T1138" ca="1">_FV(A1138,"Expense ratio",TRUE)</f>
        <v>7.4999999999999997E-3</v>
      </c>
      <c r="U1138" s="24" cm="1">
        <f t="array" aca="1" ref="U1138" ca="1">_FV(A1138,"Market cap",TRUE)</f>
        <v>71010282.760000005</v>
      </c>
      <c r="V1138" s="16"/>
      <c r="W1138" s="16"/>
      <c r="Z1138" s="18"/>
      <c r="AA1138" s="20"/>
      <c r="AB1138" s="20"/>
      <c r="AC1138" s="21">
        <v>15206</v>
      </c>
      <c r="AE1138" s="18"/>
      <c r="AF1138" s="20"/>
      <c r="AI1138" s="21"/>
      <c r="AJ1138" s="18"/>
      <c r="AL1138" s="18"/>
      <c r="AM1138" s="18"/>
      <c r="AN1138" t="s">
        <v>73</v>
      </c>
      <c r="AO1138" t="str" cm="1">
        <f t="array" aca="1" ref="AO1138" ca="1">_FV(A1138,"Currency")</f>
        <v>USD</v>
      </c>
      <c r="AP1138" t="str" cm="1">
        <f t="array" aca="1" ref="AP1138" ca="1">_FV(A1138,"Exchange")</f>
        <v>Nasdaq Stock Market</v>
      </c>
      <c r="AQ1138" s="6" t="str" cm="1">
        <f t="array" aca="1" ref="AQ1138" ca="1">_FV(A1138,"Exchange abbreviation",TRUE)</f>
        <v>XNAS</v>
      </c>
      <c r="AR1138" t="str" cm="1">
        <f t="array" aca="1" ref="AR1138" ca="1">_FV(A1138,"Instrument type",TRUE)</f>
        <v>ETF</v>
      </c>
    </row>
    <row r="1139" spans="1:44" ht="18.75" customHeight="1" x14ac:dyDescent="0.25">
      <c r="A1139" t="e" vm="1152">
        <v>#VALUE!</v>
      </c>
      <c r="B1139" t="s">
        <v>3279</v>
      </c>
      <c r="C1139" t="s">
        <v>3280</v>
      </c>
      <c r="D1139" s="31" cm="1">
        <f t="array" aca="1" ref="D1139" ca="1">_FV(A1139,"Last trade time",TRUE)</f>
        <v>45824.840277812502</v>
      </c>
      <c r="E1139" s="23" cm="1">
        <f t="array" aca="1" ref="E1139" ca="1">_FV(A1139,"Price")</f>
        <v>41.197200000000002</v>
      </c>
      <c r="F1139" s="27" cm="1">
        <f t="array" aca="1" ref="F1139" ca="1">_FV(A1139,"Change (%)",TRUE)</f>
        <v>1.8724000000000001E-2</v>
      </c>
      <c r="G1139" s="26" cm="1">
        <f t="array" aca="1" ref="G1139" ca="1">_FV(A1139,"Change")</f>
        <v>0.75719999999999998</v>
      </c>
      <c r="H1139" s="23" cm="1">
        <f t="array" aca="1" ref="H1139" ca="1">_FV(A1139,"Open")</f>
        <v>41.28</v>
      </c>
      <c r="I1139" s="23" cm="1">
        <f t="array" aca="1" ref="I1139" ca="1">_FV(A1139,"Low")</f>
        <v>41.197200000000002</v>
      </c>
      <c r="J1139" s="23" cm="1">
        <f t="array" aca="1" ref="J1139" ca="1">_FV(A1139,"High")</f>
        <v>41.36</v>
      </c>
      <c r="K1139" s="23" cm="1">
        <f t="array" aca="1" ref="K1139" ca="1">_FV(A1139,"Previous close",TRUE)</f>
        <v>40.44</v>
      </c>
      <c r="L1139" s="26"/>
      <c r="M1139" s="23" cm="1">
        <f t="array" aca="1" ref="M1139" ca="1">_FV(A1139,"52 week low",TRUE)</f>
        <v>34.729999999999997</v>
      </c>
      <c r="N1139" s="23" cm="1">
        <f t="array" aca="1" ref="N1139" ca="1">_FV(A1139,"52 week high",TRUE)</f>
        <v>44.69</v>
      </c>
      <c r="O1139" s="8" cm="1">
        <f t="array" aca="1" ref="O1139" ca="1">_FV(A1139,"Volume")</f>
        <v>5209</v>
      </c>
      <c r="P1139" s="7" cm="1">
        <f t="array" aca="1" ref="P1139" ca="1">_FV(A1139,"Volume average",TRUE)</f>
        <v>10230</v>
      </c>
      <c r="Q1139" t="s">
        <v>496</v>
      </c>
      <c r="S1139" t="s">
        <v>1304</v>
      </c>
      <c r="T1139" s="25" cm="1">
        <f t="array" aca="1" ref="T1139" ca="1">_FV(A1139,"Expense ratio",TRUE)</f>
        <v>7.4999999999999997E-3</v>
      </c>
      <c r="U1139" s="24" cm="1">
        <f t="array" aca="1" ref="U1139" ca="1">_FV(A1139,"Market cap",TRUE)</f>
        <v>133763895.58</v>
      </c>
      <c r="V1139" s="4">
        <v>133763896</v>
      </c>
      <c r="W1139" s="4">
        <v>133763896</v>
      </c>
      <c r="Y1139" t="s">
        <v>3281</v>
      </c>
      <c r="Z1139" s="5">
        <v>41.43</v>
      </c>
      <c r="AA1139" s="5">
        <v>16.066279999999999</v>
      </c>
      <c r="AB1139" s="5">
        <v>4.1999999999999997E-3</v>
      </c>
      <c r="AC1139" s="4">
        <v>12152</v>
      </c>
      <c r="AE1139" s="5">
        <v>1.697840678565576</v>
      </c>
      <c r="AF1139" s="5">
        <v>11.514763513600441</v>
      </c>
      <c r="AI1139" s="4">
        <v>12152</v>
      </c>
      <c r="AJ1139" s="5">
        <v>503620.19679999998</v>
      </c>
      <c r="AL1139" s="5">
        <v>44.69</v>
      </c>
      <c r="AM1139" s="5">
        <v>34.729999999999997</v>
      </c>
      <c r="AN1139" t="s">
        <v>47</v>
      </c>
      <c r="AO1139" t="str" cm="1">
        <f t="array" aca="1" ref="AO1139" ca="1">_FV(A1139,"Currency")</f>
        <v>USD</v>
      </c>
      <c r="AP1139" t="str" cm="1">
        <f t="array" aca="1" ref="AP1139" ca="1">_FV(A1139,"Exchange")</f>
        <v>NYSE Arca</v>
      </c>
      <c r="AQ1139" s="6" t="str" cm="1">
        <f t="array" aca="1" ref="AQ1139" ca="1">_FV(A1139,"Exchange abbreviation",TRUE)</f>
        <v>ARCX</v>
      </c>
      <c r="AR1139" t="str" cm="1">
        <f t="array" aca="1" ref="AR1139" ca="1">_FV(A1139,"Instrument type",TRUE)</f>
        <v>ETF</v>
      </c>
    </row>
    <row r="1140" spans="1:44" ht="18.75" customHeight="1" x14ac:dyDescent="0.25">
      <c r="A1140" t="e" vm="1153">
        <v>#VALUE!</v>
      </c>
      <c r="B1140" t="s">
        <v>3282</v>
      </c>
      <c r="C1140" t="s">
        <v>3283</v>
      </c>
      <c r="D1140" s="31" cm="1">
        <f t="array" aca="1" ref="D1140" ca="1">_FV(A1140,"Last trade time",TRUE)</f>
        <v>45824.843750185159</v>
      </c>
      <c r="E1140" s="23" cm="1">
        <f t="array" aca="1" ref="E1140" ca="1">_FV(A1140,"Price")</f>
        <v>28.62</v>
      </c>
      <c r="F1140" s="27" cm="1">
        <f t="array" aca="1" ref="F1140" ca="1">_FV(A1140,"Change (%)",TRUE)</f>
        <v>-6.5950000000000002E-3</v>
      </c>
      <c r="G1140" s="26" cm="1">
        <f t="array" aca="1" ref="G1140" ca="1">_FV(A1140,"Change")</f>
        <v>-0.19</v>
      </c>
      <c r="H1140" s="23" cm="1">
        <f t="array" aca="1" ref="H1140" ca="1">_FV(A1140,"Open")</f>
        <v>28.78</v>
      </c>
      <c r="I1140" s="23" cm="1">
        <f t="array" aca="1" ref="I1140" ca="1">_FV(A1140,"Low")</f>
        <v>28.62</v>
      </c>
      <c r="J1140" s="23" cm="1">
        <f t="array" aca="1" ref="J1140" ca="1">_FV(A1140,"High")</f>
        <v>28.7944</v>
      </c>
      <c r="K1140" s="23" cm="1">
        <f t="array" aca="1" ref="K1140" ca="1">_FV(A1140,"Previous close",TRUE)</f>
        <v>28.81</v>
      </c>
      <c r="L1140" s="26"/>
      <c r="M1140" s="23" cm="1">
        <f t="array" aca="1" ref="M1140" ca="1">_FV(A1140,"52 week low",TRUE)</f>
        <v>25.319199999999999</v>
      </c>
      <c r="N1140" s="23" cm="1">
        <f t="array" aca="1" ref="N1140" ca="1">_FV(A1140,"52 week high",TRUE)</f>
        <v>36.03</v>
      </c>
      <c r="O1140" s="8" cm="1">
        <f t="array" aca="1" ref="O1140" ca="1">_FV(A1140,"Volume")</f>
        <v>1579</v>
      </c>
      <c r="P1140" s="7" cm="1">
        <f t="array" aca="1" ref="P1140" ca="1">_FV(A1140,"Volume average",TRUE)</f>
        <v>5652</v>
      </c>
      <c r="Q1140" t="s">
        <v>351</v>
      </c>
      <c r="S1140" t="s">
        <v>3167</v>
      </c>
      <c r="T1140" s="25" cm="1">
        <f t="array" aca="1" ref="T1140" ca="1">_FV(A1140,"Expense ratio",TRUE)</f>
        <v>7.4999999999999997E-3</v>
      </c>
      <c r="U1140" s="24" cm="1">
        <f t="array" aca="1" ref="U1140" ca="1">_FV(A1140,"Market cap",TRUE)</f>
        <v>51334514.109999999</v>
      </c>
      <c r="V1140" s="4">
        <v>51334512</v>
      </c>
      <c r="W1140" s="4">
        <v>51334512</v>
      </c>
      <c r="Y1140" t="s">
        <v>3284</v>
      </c>
      <c r="Z1140" s="5">
        <v>28.442</v>
      </c>
      <c r="AA1140" s="5">
        <v>26.941004</v>
      </c>
      <c r="AB1140" s="5">
        <v>5.0999996999999998E-3</v>
      </c>
      <c r="AC1140" s="4">
        <v>6795</v>
      </c>
      <c r="AE1140" s="5">
        <v>-2.535982739475529</v>
      </c>
      <c r="AF1140" s="5">
        <v>-11.455012444962049</v>
      </c>
      <c r="AI1140" s="4">
        <v>6795</v>
      </c>
      <c r="AJ1140" s="5">
        <v>192706.2</v>
      </c>
      <c r="AL1140" s="5">
        <v>36.03</v>
      </c>
      <c r="AM1140" s="5">
        <v>25.318999999999999</v>
      </c>
      <c r="AN1140" t="s">
        <v>47</v>
      </c>
      <c r="AO1140" t="str" cm="1">
        <f t="array" aca="1" ref="AO1140" ca="1">_FV(A1140,"Currency")</f>
        <v>USD</v>
      </c>
      <c r="AP1140" t="str" cm="1">
        <f t="array" aca="1" ref="AP1140" ca="1">_FV(A1140,"Exchange")</f>
        <v>Nasdaq Stock Market</v>
      </c>
      <c r="AQ1140" s="6" t="str" cm="1">
        <f t="array" aca="1" ref="AQ1140" ca="1">_FV(A1140,"Exchange abbreviation",TRUE)</f>
        <v>XNAS</v>
      </c>
      <c r="AR1140" t="str" cm="1">
        <f t="array" aca="1" ref="AR1140" ca="1">_FV(A1140,"Instrument type",TRUE)</f>
        <v>ETF</v>
      </c>
    </row>
    <row r="1141" spans="1:44" ht="18.75" customHeight="1" x14ac:dyDescent="0.25">
      <c r="A1141" t="e" vm="1154">
        <v>#VALUE!</v>
      </c>
      <c r="B1141" t="s">
        <v>3285</v>
      </c>
      <c r="C1141" t="s">
        <v>3286</v>
      </c>
      <c r="D1141" s="31" cm="1">
        <f t="array" aca="1" ref="D1141" ca="1">_FV(A1141,"Last trade time",TRUE)</f>
        <v>45824.840277812502</v>
      </c>
      <c r="E1141" s="23" cm="1">
        <f t="array" aca="1" ref="E1141" ca="1">_FV(A1141,"Price")</f>
        <v>34.162500000000001</v>
      </c>
      <c r="F1141" s="27" cm="1">
        <f t="array" aca="1" ref="F1141" ca="1">_FV(A1141,"Change (%)",TRUE)</f>
        <v>2.436E-2</v>
      </c>
      <c r="G1141" s="26" cm="1">
        <f t="array" aca="1" ref="G1141" ca="1">_FV(A1141,"Change")</f>
        <v>0.81240000000000001</v>
      </c>
      <c r="H1141" s="23" cm="1">
        <f t="array" aca="1" ref="H1141" ca="1">_FV(A1141,"Open")</f>
        <v>34.21</v>
      </c>
      <c r="I1141" s="23" cm="1">
        <f t="array" aca="1" ref="I1141" ca="1">_FV(A1141,"Low")</f>
        <v>34.162500000000001</v>
      </c>
      <c r="J1141" s="23" cm="1">
        <f t="array" aca="1" ref="J1141" ca="1">_FV(A1141,"High")</f>
        <v>34.21</v>
      </c>
      <c r="K1141" s="23" cm="1">
        <f t="array" aca="1" ref="K1141" ca="1">_FV(A1141,"Previous close",TRUE)</f>
        <v>33.350099999999998</v>
      </c>
      <c r="L1141" s="26"/>
      <c r="M1141" s="23" cm="1">
        <f t="array" aca="1" ref="M1141" ca="1">_FV(A1141,"52 week low",TRUE)</f>
        <v>24.74</v>
      </c>
      <c r="N1141" s="23" cm="1">
        <f t="array" aca="1" ref="N1141" ca="1">_FV(A1141,"52 week high",TRUE)</f>
        <v>37</v>
      </c>
      <c r="O1141" s="8" cm="1">
        <f t="array" aca="1" ref="O1141" ca="1">_FV(A1141,"Volume")</f>
        <v>562</v>
      </c>
      <c r="P1141" s="7" cm="1">
        <f t="array" aca="1" ref="P1141" ca="1">_FV(A1141,"Volume average",TRUE)</f>
        <v>1442</v>
      </c>
      <c r="Q1141" t="s">
        <v>143</v>
      </c>
      <c r="T1141" s="25" cm="1">
        <f t="array" aca="1" ref="T1141" ca="1">_FV(A1141,"Expense ratio",TRUE)</f>
        <v>7.4999999999999997E-3</v>
      </c>
      <c r="U1141" s="24" cm="1">
        <f t="array" aca="1" ref="U1141" ca="1">_FV(A1141,"Market cap",TRUE)</f>
        <v>4173053.89</v>
      </c>
      <c r="V1141" s="16"/>
      <c r="W1141" s="16"/>
      <c r="Z1141" s="18"/>
      <c r="AA1141" s="20"/>
      <c r="AB1141" s="20"/>
      <c r="AC1141" s="21">
        <v>1622</v>
      </c>
      <c r="AE1141" s="18"/>
      <c r="AF1141" s="20"/>
      <c r="AI1141" s="21"/>
      <c r="AJ1141" s="18"/>
      <c r="AL1141" s="18"/>
      <c r="AM1141" s="18"/>
      <c r="AN1141" t="s">
        <v>73</v>
      </c>
      <c r="AO1141" t="str" cm="1">
        <f t="array" aca="1" ref="AO1141" ca="1">_FV(A1141,"Currency")</f>
        <v>USD</v>
      </c>
      <c r="AP1141" t="str" cm="1">
        <f t="array" aca="1" ref="AP1141" ca="1">_FV(A1141,"Exchange")</f>
        <v>NYSE Arca</v>
      </c>
      <c r="AQ1141" s="6" t="str" cm="1">
        <f t="array" aca="1" ref="AQ1141" ca="1">_FV(A1141,"Exchange abbreviation",TRUE)</f>
        <v>ARCX</v>
      </c>
      <c r="AR1141" t="str" cm="1">
        <f t="array" aca="1" ref="AR1141" ca="1">_FV(A1141,"Instrument type",TRUE)</f>
        <v>ETF</v>
      </c>
    </row>
    <row r="1142" spans="1:44" ht="18.75" customHeight="1" x14ac:dyDescent="0.25">
      <c r="A1142" t="e" vm="1155">
        <v>#VALUE!</v>
      </c>
      <c r="B1142" t="s">
        <v>3287</v>
      </c>
      <c r="C1142" t="s">
        <v>3288</v>
      </c>
      <c r="D1142" s="31" cm="1">
        <f t="array" aca="1" ref="D1142" ca="1">_FV(A1142,"Last trade time",TRUE)</f>
        <v>45824.840277789066</v>
      </c>
      <c r="E1142" s="23" cm="1">
        <f t="array" aca="1" ref="E1142" ca="1">_FV(A1142,"Price")</f>
        <v>85.02</v>
      </c>
      <c r="F1142" s="27" cm="1">
        <f t="array" aca="1" ref="F1142" ca="1">_FV(A1142,"Change (%)",TRUE)</f>
        <v>1.7107000000000001E-2</v>
      </c>
      <c r="G1142" s="26" cm="1">
        <f t="array" aca="1" ref="G1142" ca="1">_FV(A1142,"Change")</f>
        <v>1.43</v>
      </c>
      <c r="H1142" s="23" cm="1">
        <f t="array" aca="1" ref="H1142" ca="1">_FV(A1142,"Open")</f>
        <v>84.81</v>
      </c>
      <c r="I1142" s="23" cm="1">
        <f t="array" aca="1" ref="I1142" ca="1">_FV(A1142,"Low")</f>
        <v>84.81</v>
      </c>
      <c r="J1142" s="23" cm="1">
        <f t="array" aca="1" ref="J1142" ca="1">_FV(A1142,"High")</f>
        <v>85.42</v>
      </c>
      <c r="K1142" s="23" cm="1">
        <f t="array" aca="1" ref="K1142" ca="1">_FV(A1142,"Previous close",TRUE)</f>
        <v>83.59</v>
      </c>
      <c r="L1142" s="26"/>
      <c r="M1142" s="23" cm="1">
        <f t="array" aca="1" ref="M1142" ca="1">_FV(A1142,"52 week low",TRUE)</f>
        <v>59.384999999999998</v>
      </c>
      <c r="N1142" s="23" cm="1">
        <f t="array" aca="1" ref="N1142" ca="1">_FV(A1142,"52 week high",TRUE)</f>
        <v>85.42</v>
      </c>
      <c r="O1142" s="8" cm="1">
        <f t="array" aca="1" ref="O1142" ca="1">_FV(A1142,"Volume")</f>
        <v>27976</v>
      </c>
      <c r="P1142" s="7" cm="1">
        <f t="array" aca="1" ref="P1142" ca="1">_FV(A1142,"Volume average",TRUE)</f>
        <v>38737</v>
      </c>
      <c r="Q1142" t="s">
        <v>119</v>
      </c>
      <c r="T1142" s="25" cm="1">
        <f t="array" aca="1" ref="T1142" ca="1">_FV(A1142,"Expense ratio",TRUE)</f>
        <v>7.4999999999999997E-3</v>
      </c>
      <c r="U1142" s="24" cm="1">
        <f t="array" aca="1" ref="U1142" ca="1">_FV(A1142,"Market cap",TRUE)</f>
        <v>444109249.93000001</v>
      </c>
      <c r="V1142" s="16"/>
      <c r="W1142" s="16"/>
      <c r="Z1142" s="5">
        <v>84.06</v>
      </c>
      <c r="AA1142" s="20"/>
      <c r="AB1142" s="20"/>
      <c r="AC1142" s="4">
        <v>34944</v>
      </c>
      <c r="AE1142" s="5">
        <v>14.187512773392051</v>
      </c>
      <c r="AF1142" s="5">
        <v>22.905546924012569</v>
      </c>
      <c r="AI1142" s="4">
        <v>34944</v>
      </c>
      <c r="AJ1142" s="5">
        <v>2963600.64</v>
      </c>
      <c r="AL1142" s="5">
        <v>85.111999999999995</v>
      </c>
      <c r="AM1142" s="5">
        <v>59.384999999999998</v>
      </c>
      <c r="AN1142" t="s">
        <v>90</v>
      </c>
      <c r="AO1142" t="str" cm="1">
        <f t="array" aca="1" ref="AO1142" ca="1">_FV(A1142,"Currency")</f>
        <v>USD</v>
      </c>
      <c r="AP1142" t="str" cm="1">
        <f t="array" aca="1" ref="AP1142" ca="1">_FV(A1142,"Exchange")</f>
        <v>New York Stock Exchange</v>
      </c>
      <c r="AQ1142" s="6" t="str" cm="1">
        <f t="array" aca="1" ref="AQ1142" ca="1">_FV(A1142,"Exchange abbreviation",TRUE)</f>
        <v>XNYS</v>
      </c>
      <c r="AR1142" t="str" cm="1">
        <f t="array" aca="1" ref="AR1142" ca="1">_FV(A1142,"Instrument type",TRUE)</f>
        <v>ETF</v>
      </c>
    </row>
    <row r="1143" spans="1:44" ht="18.75" customHeight="1" x14ac:dyDescent="0.25">
      <c r="A1143" t="e" vm="1156">
        <v>#VALUE!</v>
      </c>
      <c r="B1143" t="s">
        <v>3289</v>
      </c>
      <c r="C1143" t="s">
        <v>3290</v>
      </c>
      <c r="D1143" s="31" cm="1">
        <f t="array" aca="1" ref="D1143" ca="1">_FV(A1143,"Last trade time",TRUE)</f>
        <v>45824.84027780078</v>
      </c>
      <c r="E1143" s="23" cm="1">
        <f t="array" aca="1" ref="E1143" ca="1">_FV(A1143,"Price")</f>
        <v>36.372500000000002</v>
      </c>
      <c r="F1143" s="27" cm="1">
        <f t="array" aca="1" ref="F1143" ca="1">_FV(A1143,"Change (%)",TRUE)</f>
        <v>1.4311000000000001E-2</v>
      </c>
      <c r="G1143" s="26" cm="1">
        <f t="array" aca="1" ref="G1143" ca="1">_FV(A1143,"Change")</f>
        <v>0.51319999999999999</v>
      </c>
      <c r="H1143" s="23" cm="1">
        <f t="array" aca="1" ref="H1143" ca="1">_FV(A1143,"Open")</f>
        <v>35.979999999999997</v>
      </c>
      <c r="I1143" s="23" cm="1">
        <f t="array" aca="1" ref="I1143" ca="1">_FV(A1143,"Low")</f>
        <v>35.979999999999997</v>
      </c>
      <c r="J1143" s="23" cm="1">
        <f t="array" aca="1" ref="J1143" ca="1">_FV(A1143,"High")</f>
        <v>36.372500000000002</v>
      </c>
      <c r="K1143" s="23" cm="1">
        <f t="array" aca="1" ref="K1143" ca="1">_FV(A1143,"Previous close",TRUE)</f>
        <v>35.859299999999998</v>
      </c>
      <c r="L1143" s="26"/>
      <c r="M1143" s="23" cm="1">
        <f t="array" aca="1" ref="M1143" ca="1">_FV(A1143,"52 week low",TRUE)</f>
        <v>28.74</v>
      </c>
      <c r="N1143" s="23" cm="1">
        <f t="array" aca="1" ref="N1143" ca="1">_FV(A1143,"52 week high",TRUE)</f>
        <v>37.229999999999997</v>
      </c>
      <c r="O1143" s="8" cm="1">
        <f t="array" aca="1" ref="O1143" ca="1">_FV(A1143,"Volume")</f>
        <v>809</v>
      </c>
      <c r="P1143" s="7" cm="1">
        <f t="array" aca="1" ref="P1143" ca="1">_FV(A1143,"Volume average",TRUE)</f>
        <v>1226</v>
      </c>
      <c r="Q1143" t="s">
        <v>2447</v>
      </c>
      <c r="S1143" t="s">
        <v>3157</v>
      </c>
      <c r="T1143" s="25" cm="1">
        <f t="array" aca="1" ref="T1143" ca="1">_FV(A1143,"Expense ratio",TRUE)</f>
        <v>7.4999999999999997E-3</v>
      </c>
      <c r="U1143" s="24" cm="1">
        <f t="array" aca="1" ref="U1143" ca="1">_FV(A1143,"Market cap",TRUE)</f>
        <v>16802268.969999999</v>
      </c>
      <c r="V1143" s="4">
        <v>16802268</v>
      </c>
      <c r="W1143" s="4">
        <v>16802268</v>
      </c>
      <c r="Y1143" t="s">
        <v>3158</v>
      </c>
      <c r="Z1143" s="5">
        <v>36.520000000000003</v>
      </c>
      <c r="AA1143" s="5">
        <v>31.044381999999999</v>
      </c>
      <c r="AB1143" s="5">
        <v>1.3200000999999999E-2</v>
      </c>
      <c r="AC1143" s="4">
        <v>9380</v>
      </c>
      <c r="AE1143" s="5">
        <v>3.3108844358249678</v>
      </c>
      <c r="AF1143" s="5">
        <v>10.89275363735498</v>
      </c>
      <c r="AI1143" s="4">
        <v>9380</v>
      </c>
      <c r="AJ1143" s="4">
        <v>341901</v>
      </c>
      <c r="AL1143" s="5">
        <v>37.229999999999997</v>
      </c>
      <c r="AM1143" s="5">
        <v>28.74</v>
      </c>
      <c r="AN1143" t="s">
        <v>47</v>
      </c>
      <c r="AO1143" t="str" cm="1">
        <f t="array" aca="1" ref="AO1143" ca="1">_FV(A1143,"Currency")</f>
        <v>USD</v>
      </c>
      <c r="AP1143" t="str" cm="1">
        <f t="array" aca="1" ref="AP1143" ca="1">_FV(A1143,"Exchange")</f>
        <v>NYSE Arca</v>
      </c>
      <c r="AQ1143" s="6" t="str" cm="1">
        <f t="array" aca="1" ref="AQ1143" ca="1">_FV(A1143,"Exchange abbreviation",TRUE)</f>
        <v>ARCX</v>
      </c>
      <c r="AR1143" t="str" cm="1">
        <f t="array" aca="1" ref="AR1143" ca="1">_FV(A1143,"Instrument type",TRUE)</f>
        <v>ETF</v>
      </c>
    </row>
    <row r="1144" spans="1:44" ht="18.75" customHeight="1" x14ac:dyDescent="0.25">
      <c r="A1144" t="e" vm="1157">
        <v>#VALUE!</v>
      </c>
      <c r="B1144" t="s">
        <v>3291</v>
      </c>
      <c r="C1144" t="s">
        <v>3292</v>
      </c>
      <c r="D1144" s="31" cm="1">
        <f t="array" aca="1" ref="D1144" ca="1">_FV(A1144,"Last trade time",TRUE)</f>
        <v>45824.941942997655</v>
      </c>
      <c r="E1144" s="23" cm="1">
        <f t="array" aca="1" ref="E1144" ca="1">_FV(A1144,"Price")</f>
        <v>46.225000000000001</v>
      </c>
      <c r="F1144" s="27" cm="1">
        <f t="array" aca="1" ref="F1144" ca="1">_FV(A1144,"Change (%)",TRUE)</f>
        <v>3.1118E-2</v>
      </c>
      <c r="G1144" s="26" cm="1">
        <f t="array" aca="1" ref="G1144" ca="1">_FV(A1144,"Change")</f>
        <v>1.395</v>
      </c>
      <c r="H1144" s="23" cm="1">
        <f t="array" aca="1" ref="H1144" ca="1">_FV(A1144,"Open")</f>
        <v>45.54</v>
      </c>
      <c r="I1144" s="23" cm="1">
        <f t="array" aca="1" ref="I1144" ca="1">_FV(A1144,"Low")</f>
        <v>45.54</v>
      </c>
      <c r="J1144" s="23" cm="1">
        <f t="array" aca="1" ref="J1144" ca="1">_FV(A1144,"High")</f>
        <v>46.459899999999998</v>
      </c>
      <c r="K1144" s="23" cm="1">
        <f t="array" aca="1" ref="K1144" ca="1">_FV(A1144,"Previous close",TRUE)</f>
        <v>44.83</v>
      </c>
      <c r="L1144" s="26"/>
      <c r="M1144" s="23" cm="1">
        <f t="array" aca="1" ref="M1144" ca="1">_FV(A1144,"52 week low",TRUE)</f>
        <v>28.960899999999999</v>
      </c>
      <c r="N1144" s="23" cm="1">
        <f t="array" aca="1" ref="N1144" ca="1">_FV(A1144,"52 week high",TRUE)</f>
        <v>46.459899999999998</v>
      </c>
      <c r="O1144" s="8" cm="1">
        <f t="array" aca="1" ref="O1144" ca="1">_FV(A1144,"Volume")</f>
        <v>93971</v>
      </c>
      <c r="P1144" s="7" cm="1">
        <f t="array" aca="1" ref="P1144" ca="1">_FV(A1144,"Volume average",TRUE)</f>
        <v>76853</v>
      </c>
      <c r="Q1144" t="s">
        <v>490</v>
      </c>
      <c r="S1144" t="s">
        <v>1441</v>
      </c>
      <c r="T1144" s="25" cm="1">
        <f t="array" aca="1" ref="T1144" ca="1">_FV(A1144,"Expense ratio",TRUE)</f>
        <v>7.4999999999999997E-3</v>
      </c>
      <c r="U1144" s="24" cm="1">
        <f t="array" aca="1" ref="U1144" ca="1">_FV(A1144,"Market cap",TRUE)</f>
        <v>275339336.68000001</v>
      </c>
      <c r="V1144" s="4">
        <v>275339328</v>
      </c>
      <c r="W1144" s="4">
        <v>275339328</v>
      </c>
      <c r="X1144" t="s">
        <v>3293</v>
      </c>
      <c r="Y1144" t="s">
        <v>1667</v>
      </c>
      <c r="Z1144" s="5">
        <v>44.2074</v>
      </c>
      <c r="AA1144" s="5">
        <v>23.106527</v>
      </c>
      <c r="AB1144" s="4">
        <v>0</v>
      </c>
      <c r="AC1144" s="4">
        <v>67750</v>
      </c>
      <c r="AE1144" s="5">
        <v>11.53940784621328</v>
      </c>
      <c r="AF1144" s="5">
        <v>26.828589313863539</v>
      </c>
      <c r="AI1144" s="4">
        <v>67750</v>
      </c>
      <c r="AJ1144" s="4">
        <v>3004035</v>
      </c>
      <c r="AL1144" s="5">
        <v>45.55</v>
      </c>
      <c r="AM1144" s="5">
        <v>28.960999999999999</v>
      </c>
      <c r="AN1144" t="s">
        <v>90</v>
      </c>
      <c r="AO1144" t="str" cm="1">
        <f t="array" aca="1" ref="AO1144" ca="1">_FV(A1144,"Currency")</f>
        <v>USD</v>
      </c>
      <c r="AP1144" t="str" cm="1">
        <f t="array" aca="1" ref="AP1144" ca="1">_FV(A1144,"Exchange")</f>
        <v>NYSE Arca</v>
      </c>
      <c r="AQ1144" s="6" t="str" cm="1">
        <f t="array" aca="1" ref="AQ1144" ca="1">_FV(A1144,"Exchange abbreviation",TRUE)</f>
        <v>ARCX</v>
      </c>
      <c r="AR1144" t="str" cm="1">
        <f t="array" aca="1" ref="AR1144" ca="1">_FV(A1144,"Instrument type",TRUE)</f>
        <v>ETF</v>
      </c>
    </row>
    <row r="1145" spans="1:44" ht="18.75" customHeight="1" x14ac:dyDescent="0.25">
      <c r="A1145" t="e" vm="1158">
        <v>#VALUE!</v>
      </c>
      <c r="B1145" t="s">
        <v>3294</v>
      </c>
      <c r="C1145" t="s">
        <v>3295</v>
      </c>
      <c r="D1145" s="31" cm="1">
        <f t="array" aca="1" ref="D1145" ca="1">_FV(A1145,"Last trade time",TRUE)</f>
        <v>45824.840277823438</v>
      </c>
      <c r="E1145" s="23" cm="1">
        <f t="array" aca="1" ref="E1145" ca="1">_FV(A1145,"Price")</f>
        <v>18.760000000000002</v>
      </c>
      <c r="F1145" s="27" cm="1">
        <f t="array" aca="1" ref="F1145" ca="1">_FV(A1145,"Change (%)",TRUE)</f>
        <v>1.2959E-2</v>
      </c>
      <c r="G1145" s="26" cm="1">
        <f t="array" aca="1" ref="G1145" ca="1">_FV(A1145,"Change")</f>
        <v>0.24</v>
      </c>
      <c r="H1145" s="23" cm="1">
        <f t="array" aca="1" ref="H1145" ca="1">_FV(A1145,"Open")</f>
        <v>18.71</v>
      </c>
      <c r="I1145" s="23" cm="1">
        <f t="array" aca="1" ref="I1145" ca="1">_FV(A1145,"Low")</f>
        <v>18.686800000000002</v>
      </c>
      <c r="J1145" s="23" cm="1">
        <f t="array" aca="1" ref="J1145" ca="1">_FV(A1145,"High")</f>
        <v>18.78</v>
      </c>
      <c r="K1145" s="23" cm="1">
        <f t="array" aca="1" ref="K1145" ca="1">_FV(A1145,"Previous close",TRUE)</f>
        <v>18.52</v>
      </c>
      <c r="L1145" s="26"/>
      <c r="M1145" s="23" cm="1">
        <f t="array" aca="1" ref="M1145" ca="1">_FV(A1145,"52 week low",TRUE)</f>
        <v>17.125</v>
      </c>
      <c r="N1145" s="23" cm="1">
        <f t="array" aca="1" ref="N1145" ca="1">_FV(A1145,"52 week high",TRUE)</f>
        <v>21.45</v>
      </c>
      <c r="O1145" s="8" cm="1">
        <f t="array" aca="1" ref="O1145" ca="1">_FV(A1145,"Volume")</f>
        <v>18849</v>
      </c>
      <c r="P1145" s="7" cm="1">
        <f t="array" aca="1" ref="P1145" ca="1">_FV(A1145,"Volume average",TRUE)</f>
        <v>54946</v>
      </c>
      <c r="Q1145" t="s">
        <v>119</v>
      </c>
      <c r="T1145" s="25" cm="1">
        <f t="array" aca="1" ref="T1145" ca="1">_FV(A1145,"Expense ratio",TRUE)</f>
        <v>7.4999999999999997E-3</v>
      </c>
      <c r="U1145" s="24" cm="1">
        <f t="array" aca="1" ref="U1145" ca="1">_FV(A1145,"Market cap",TRUE)</f>
        <v>105372137.64</v>
      </c>
      <c r="V1145" s="16"/>
      <c r="W1145" s="16"/>
      <c r="Z1145" s="18"/>
      <c r="AA1145" s="20"/>
      <c r="AB1145" s="20"/>
      <c r="AC1145" s="21">
        <v>54023</v>
      </c>
      <c r="AE1145" s="18"/>
      <c r="AF1145" s="20"/>
      <c r="AI1145" s="21"/>
      <c r="AJ1145" s="18"/>
      <c r="AL1145" s="18"/>
      <c r="AM1145" s="18"/>
      <c r="AN1145" t="s">
        <v>73</v>
      </c>
      <c r="AO1145" t="str" cm="1">
        <f t="array" aca="1" ref="AO1145" ca="1">_FV(A1145,"Currency")</f>
        <v>USD</v>
      </c>
      <c r="AP1145" t="str" cm="1">
        <f t="array" aca="1" ref="AP1145" ca="1">_FV(A1145,"Exchange")</f>
        <v>NYSE Arca</v>
      </c>
      <c r="AQ1145" s="6" t="str" cm="1">
        <f t="array" aca="1" ref="AQ1145" ca="1">_FV(A1145,"Exchange abbreviation",TRUE)</f>
        <v>ARCX</v>
      </c>
      <c r="AR1145" t="str" cm="1">
        <f t="array" aca="1" ref="AR1145" ca="1">_FV(A1145,"Instrument type",TRUE)</f>
        <v>ETF</v>
      </c>
    </row>
    <row r="1146" spans="1:44" ht="18.75" customHeight="1" x14ac:dyDescent="0.25">
      <c r="A1146" t="e" vm="1159">
        <v>#VALUE!</v>
      </c>
      <c r="B1146" t="s">
        <v>3296</v>
      </c>
      <c r="C1146" t="s">
        <v>3297</v>
      </c>
      <c r="D1146" s="31" cm="1">
        <f t="array" aca="1" ref="D1146" ca="1">_FV(A1146,"Last trade time",TRUE)</f>
        <v>45824.896216238281</v>
      </c>
      <c r="E1146" s="23" cm="1">
        <f t="array" aca="1" ref="E1146" ca="1">_FV(A1146,"Price")</f>
        <v>32.793100000000003</v>
      </c>
      <c r="F1146" s="27" cm="1">
        <f t="array" aca="1" ref="F1146" ca="1">_FV(A1146,"Change (%)",TRUE)</f>
        <v>1.0262E-2</v>
      </c>
      <c r="G1146" s="26" cm="1">
        <f t="array" aca="1" ref="G1146" ca="1">_FV(A1146,"Change")</f>
        <v>0.33310000000000001</v>
      </c>
      <c r="H1146" s="23" cm="1">
        <f t="array" aca="1" ref="H1146" ca="1">_FV(A1146,"Open")</f>
        <v>32.68</v>
      </c>
      <c r="I1146" s="23" cm="1">
        <f t="array" aca="1" ref="I1146" ca="1">_FV(A1146,"Low")</f>
        <v>32.547400000000003</v>
      </c>
      <c r="J1146" s="23" cm="1">
        <f t="array" aca="1" ref="J1146" ca="1">_FV(A1146,"High")</f>
        <v>32.901600000000002</v>
      </c>
      <c r="K1146" s="23" cm="1">
        <f t="array" aca="1" ref="K1146" ca="1">_FV(A1146,"Previous close",TRUE)</f>
        <v>32.46</v>
      </c>
      <c r="L1146" s="26"/>
      <c r="M1146" s="23" cm="1">
        <f t="array" aca="1" ref="M1146" ca="1">_FV(A1146,"52 week low",TRUE)</f>
        <v>24.27</v>
      </c>
      <c r="N1146" s="23" cm="1">
        <f t="array" aca="1" ref="N1146" ca="1">_FV(A1146,"52 week high",TRUE)</f>
        <v>34</v>
      </c>
      <c r="O1146" s="8" cm="1">
        <f t="array" aca="1" ref="O1146" ca="1">_FV(A1146,"Volume")</f>
        <v>5428</v>
      </c>
      <c r="P1146" s="7" cm="1">
        <f t="array" aca="1" ref="P1146" ca="1">_FV(A1146,"Volume average",TRUE)</f>
        <v>8332</v>
      </c>
      <c r="Q1146" t="s">
        <v>50</v>
      </c>
      <c r="S1146" t="s">
        <v>3276</v>
      </c>
      <c r="T1146" s="25" cm="1">
        <f t="array" aca="1" ref="T1146" ca="1">_FV(A1146,"Expense ratio",TRUE)</f>
        <v>7.4999999999999997E-3</v>
      </c>
      <c r="U1146" s="24" cm="1">
        <f t="array" aca="1" ref="U1146" ca="1">_FV(A1146,"Market cap",TRUE)</f>
        <v>54472083.469999999</v>
      </c>
      <c r="V1146" s="4">
        <v>54472084</v>
      </c>
      <c r="W1146" s="4">
        <v>54472084</v>
      </c>
      <c r="Y1146" t="s">
        <v>352</v>
      </c>
      <c r="Z1146" s="5">
        <v>32.625599999999999</v>
      </c>
      <c r="AA1146" s="5">
        <v>20.541886999999999</v>
      </c>
      <c r="AB1146" s="5">
        <v>5.5999999999999999E-3</v>
      </c>
      <c r="AC1146" s="4">
        <v>10319</v>
      </c>
      <c r="AE1146" s="5">
        <v>4.7077641517991209</v>
      </c>
      <c r="AF1146" s="5">
        <v>10.72708232462054</v>
      </c>
      <c r="AI1146" s="4">
        <v>10319</v>
      </c>
      <c r="AJ1146" s="5">
        <v>336692.4596</v>
      </c>
      <c r="AL1146" s="4">
        <v>34</v>
      </c>
      <c r="AM1146" s="5">
        <v>24.27</v>
      </c>
      <c r="AN1146" t="s">
        <v>47</v>
      </c>
      <c r="AO1146" t="str" cm="1">
        <f t="array" aca="1" ref="AO1146" ca="1">_FV(A1146,"Currency")</f>
        <v>USD</v>
      </c>
      <c r="AP1146" t="str" cm="1">
        <f t="array" aca="1" ref="AP1146" ca="1">_FV(A1146,"Exchange")</f>
        <v>CBOE BZX Exchange</v>
      </c>
      <c r="AQ1146" s="6" t="str" cm="1">
        <f t="array" aca="1" ref="AQ1146" ca="1">_FV(A1146,"Exchange abbreviation",TRUE)</f>
        <v>BATS</v>
      </c>
      <c r="AR1146" t="str" cm="1">
        <f t="array" aca="1" ref="AR1146" ca="1">_FV(A1146,"Instrument type",TRUE)</f>
        <v>ETF</v>
      </c>
    </row>
    <row r="1147" spans="1:44" ht="18.75" customHeight="1" x14ac:dyDescent="0.25">
      <c r="A1147" t="e" vm="1160">
        <v>#VALUE!</v>
      </c>
      <c r="B1147" t="s">
        <v>3298</v>
      </c>
      <c r="C1147" t="s">
        <v>3299</v>
      </c>
      <c r="D1147" s="31" cm="1">
        <f t="array" aca="1" ref="D1147" ca="1">_FV(A1147,"Last trade time",TRUE)</f>
        <v>45824.91762606406</v>
      </c>
      <c r="E1147" s="23" cm="1">
        <f t="array" aca="1" ref="E1147" ca="1">_FV(A1147,"Price")</f>
        <v>75.150000000000006</v>
      </c>
      <c r="F1147" s="27" cm="1">
        <f t="array" aca="1" ref="F1147" ca="1">_FV(A1147,"Change (%)",TRUE)</f>
        <v>6.1590000000000004E-3</v>
      </c>
      <c r="G1147" s="26" cm="1">
        <f t="array" aca="1" ref="G1147" ca="1">_FV(A1147,"Change")</f>
        <v>0.46</v>
      </c>
      <c r="H1147" s="23" cm="1">
        <f t="array" aca="1" ref="H1147" ca="1">_FV(A1147,"Open")</f>
        <v>75.010000000000005</v>
      </c>
      <c r="I1147" s="23" cm="1">
        <f t="array" aca="1" ref="I1147" ca="1">_FV(A1147,"Low")</f>
        <v>74.760000000000005</v>
      </c>
      <c r="J1147" s="23" cm="1">
        <f t="array" aca="1" ref="J1147" ca="1">_FV(A1147,"High")</f>
        <v>75.819999999999993</v>
      </c>
      <c r="K1147" s="23" cm="1">
        <f t="array" aca="1" ref="K1147" ca="1">_FV(A1147,"Previous close",TRUE)</f>
        <v>74.69</v>
      </c>
      <c r="L1147" s="26"/>
      <c r="M1147" s="23" cm="1">
        <f t="array" aca="1" ref="M1147" ca="1">_FV(A1147,"52 week low",TRUE)</f>
        <v>61.54</v>
      </c>
      <c r="N1147" s="23" cm="1">
        <f t="array" aca="1" ref="N1147" ca="1">_FV(A1147,"52 week high",TRUE)</f>
        <v>87.059899999999999</v>
      </c>
      <c r="O1147" s="8" cm="1">
        <f t="array" aca="1" ref="O1147" ca="1">_FV(A1147,"Volume")</f>
        <v>126598</v>
      </c>
      <c r="P1147" s="7" cm="1">
        <f t="array" aca="1" ref="P1147" ca="1">_FV(A1147,"Volume average",TRUE)</f>
        <v>194471</v>
      </c>
      <c r="Q1147" t="s">
        <v>143</v>
      </c>
      <c r="T1147" s="25" cm="1">
        <f t="array" aca="1" ref="T1147" ca="1">_FV(A1147,"Expense ratio",TRUE)</f>
        <v>7.4999999999999997E-3</v>
      </c>
      <c r="U1147" s="24" cm="1">
        <f t="array" aca="1" ref="U1147" ca="1">_FV(A1147,"Market cap",TRUE)</f>
        <v>892638786.05999994</v>
      </c>
      <c r="V1147" s="16"/>
      <c r="W1147" s="16"/>
      <c r="Z1147" s="18"/>
      <c r="AA1147" s="20"/>
      <c r="AB1147" s="20"/>
      <c r="AC1147" s="21">
        <v>225277</v>
      </c>
      <c r="AE1147" s="18"/>
      <c r="AF1147" s="20"/>
      <c r="AI1147" s="21"/>
      <c r="AJ1147" s="18"/>
      <c r="AL1147" s="18"/>
      <c r="AM1147" s="18"/>
      <c r="AN1147" t="s">
        <v>73</v>
      </c>
      <c r="AO1147" t="str" cm="1">
        <f t="array" aca="1" ref="AO1147" ca="1">_FV(A1147,"Currency")</f>
        <v>USD</v>
      </c>
      <c r="AP1147" t="str" cm="1">
        <f t="array" aca="1" ref="AP1147" ca="1">_FV(A1147,"Exchange")</f>
        <v>CBOE BZX Exchange</v>
      </c>
      <c r="AQ1147" s="6" t="str" cm="1">
        <f t="array" aca="1" ref="AQ1147" ca="1">_FV(A1147,"Exchange abbreviation",TRUE)</f>
        <v>BATS</v>
      </c>
      <c r="AR1147" t="str" cm="1">
        <f t="array" aca="1" ref="AR1147" ca="1">_FV(A1147,"Instrument type",TRUE)</f>
        <v>ETF</v>
      </c>
    </row>
    <row r="1148" spans="1:44" ht="18.75" customHeight="1" x14ac:dyDescent="0.25">
      <c r="A1148" t="e" vm="1161">
        <v>#VALUE!</v>
      </c>
      <c r="B1148" t="s">
        <v>3300</v>
      </c>
      <c r="C1148" t="s">
        <v>3301</v>
      </c>
      <c r="D1148" s="31" cm="1">
        <f t="array" aca="1" ref="D1148" ca="1">_FV(A1148,"Last trade time",TRUE)</f>
        <v>45824.843750265623</v>
      </c>
      <c r="E1148" s="23" cm="1">
        <f t="array" aca="1" ref="E1148" ca="1">_FV(A1148,"Price")</f>
        <v>55.321899999999999</v>
      </c>
      <c r="F1148" s="27" cm="1">
        <f t="array" aca="1" ref="F1148" ca="1">_FV(A1148,"Change (%)",TRUE)</f>
        <v>6.2189999999999997E-3</v>
      </c>
      <c r="G1148" s="26" cm="1">
        <f t="array" aca="1" ref="G1148" ca="1">_FV(A1148,"Change")</f>
        <v>0.34189999999999998</v>
      </c>
      <c r="H1148" s="23" cm="1">
        <f t="array" aca="1" ref="H1148" ca="1">_FV(A1148,"Open")</f>
        <v>55.52</v>
      </c>
      <c r="I1148" s="23" cm="1">
        <f t="array" aca="1" ref="I1148" ca="1">_FV(A1148,"Low")</f>
        <v>55.321899999999999</v>
      </c>
      <c r="J1148" s="23" cm="1">
        <f t="array" aca="1" ref="J1148" ca="1">_FV(A1148,"High")</f>
        <v>55.52</v>
      </c>
      <c r="K1148" s="23" cm="1">
        <f t="array" aca="1" ref="K1148" ca="1">_FV(A1148,"Previous close",TRUE)</f>
        <v>54.98</v>
      </c>
      <c r="L1148" s="26"/>
      <c r="M1148" s="23" cm="1">
        <f t="array" aca="1" ref="M1148" ca="1">_FV(A1148,"52 week low",TRUE)</f>
        <v>44.04</v>
      </c>
      <c r="N1148" s="23" cm="1">
        <f t="array" aca="1" ref="N1148" ca="1">_FV(A1148,"52 week high",TRUE)</f>
        <v>55.7</v>
      </c>
      <c r="O1148" s="8" cm="1">
        <f t="array" aca="1" ref="O1148" ca="1">_FV(A1148,"Volume")</f>
        <v>227</v>
      </c>
      <c r="P1148" s="7" cm="1">
        <f t="array" aca="1" ref="P1148" ca="1">_FV(A1148,"Volume average",TRUE)</f>
        <v>947</v>
      </c>
      <c r="Q1148" t="s">
        <v>464</v>
      </c>
      <c r="T1148" s="25" cm="1">
        <f t="array" aca="1" ref="T1148" ca="1">_FV(A1148,"Expense ratio",TRUE)</f>
        <v>7.4999999999999997E-3</v>
      </c>
      <c r="U1148" s="24" cm="1">
        <f t="array" aca="1" ref="U1148" ca="1">_FV(A1148,"Market cap",TRUE)</f>
        <v>16306634.130000001</v>
      </c>
      <c r="V1148" s="16"/>
      <c r="W1148" s="16"/>
      <c r="Z1148" s="18"/>
      <c r="AA1148" s="20"/>
      <c r="AB1148" s="20"/>
      <c r="AC1148" s="21">
        <v>937</v>
      </c>
      <c r="AE1148" s="18"/>
      <c r="AF1148" s="20"/>
      <c r="AI1148" s="21"/>
      <c r="AJ1148" s="18"/>
      <c r="AL1148" s="18"/>
      <c r="AM1148" s="18"/>
      <c r="AN1148" t="s">
        <v>73</v>
      </c>
      <c r="AO1148" t="str" cm="1">
        <f t="array" aca="1" ref="AO1148" ca="1">_FV(A1148,"Currency")</f>
        <v>USD</v>
      </c>
      <c r="AP1148" t="str" cm="1">
        <f t="array" aca="1" ref="AP1148" ca="1">_FV(A1148,"Exchange")</f>
        <v>Nasdaq Stock Market</v>
      </c>
      <c r="AQ1148" s="6" t="str" cm="1">
        <f t="array" aca="1" ref="AQ1148" ca="1">_FV(A1148,"Exchange abbreviation",TRUE)</f>
        <v>XNAS</v>
      </c>
      <c r="AR1148" t="str" cm="1">
        <f t="array" aca="1" ref="AR1148" ca="1">_FV(A1148,"Instrument type",TRUE)</f>
        <v>ETF</v>
      </c>
    </row>
    <row r="1149" spans="1:44" ht="18.75" customHeight="1" x14ac:dyDescent="0.25">
      <c r="A1149" t="e" vm="1162">
        <v>#VALUE!</v>
      </c>
      <c r="B1149" t="s">
        <v>3302</v>
      </c>
      <c r="C1149" t="s">
        <v>3303</v>
      </c>
      <c r="D1149" s="31" cm="1">
        <f t="array" aca="1" ref="D1149" ca="1">_FV(A1149,"Last trade time",TRUE)</f>
        <v>45824.84027780078</v>
      </c>
      <c r="E1149" s="23" cm="1">
        <f t="array" aca="1" ref="E1149" ca="1">_FV(A1149,"Price")</f>
        <v>45.932499999999997</v>
      </c>
      <c r="F1149" s="27" cm="1">
        <f t="array" aca="1" ref="F1149" ca="1">_FV(A1149,"Change (%)",TRUE)</f>
        <v>7.9590000000000008E-3</v>
      </c>
      <c r="G1149" s="26" cm="1">
        <f t="array" aca="1" ref="G1149" ca="1">_FV(A1149,"Change")</f>
        <v>0.36270000000000002</v>
      </c>
      <c r="H1149" s="23" cm="1">
        <f t="array" aca="1" ref="H1149" ca="1">_FV(A1149,"Open")</f>
        <v>45.95</v>
      </c>
      <c r="I1149" s="23" cm="1">
        <f t="array" aca="1" ref="I1149" ca="1">_FV(A1149,"Low")</f>
        <v>45.92</v>
      </c>
      <c r="J1149" s="23" cm="1">
        <f t="array" aca="1" ref="J1149" ca="1">_FV(A1149,"High")</f>
        <v>46.142200000000003</v>
      </c>
      <c r="K1149" s="23" cm="1">
        <f t="array" aca="1" ref="K1149" ca="1">_FV(A1149,"Previous close",TRUE)</f>
        <v>45.569800000000001</v>
      </c>
      <c r="L1149" s="26"/>
      <c r="M1149" s="23" cm="1">
        <f t="array" aca="1" ref="M1149" ca="1">_FV(A1149,"52 week low",TRUE)</f>
        <v>37.494300000000003</v>
      </c>
      <c r="N1149" s="23" cm="1">
        <f t="array" aca="1" ref="N1149" ca="1">_FV(A1149,"52 week high",TRUE)</f>
        <v>46.168999999999997</v>
      </c>
      <c r="O1149" s="8" cm="1">
        <f t="array" aca="1" ref="O1149" ca="1">_FV(A1149,"Volume")</f>
        <v>4083</v>
      </c>
      <c r="P1149" s="7" cm="1">
        <f t="array" aca="1" ref="P1149" ca="1">_FV(A1149,"Volume average",TRUE)</f>
        <v>4841</v>
      </c>
      <c r="Q1149" t="s">
        <v>50</v>
      </c>
      <c r="R1149" t="s">
        <v>155</v>
      </c>
      <c r="S1149" t="s">
        <v>3304</v>
      </c>
      <c r="T1149" s="25" cm="1">
        <f t="array" aca="1" ref="T1149" ca="1">_FV(A1149,"Expense ratio",TRUE)</f>
        <v>7.4999999999999997E-3</v>
      </c>
      <c r="U1149" s="24" cm="1">
        <f t="array" aca="1" ref="U1149" ca="1">_FV(A1149,"Market cap",TRUE)</f>
        <v>123028668.2</v>
      </c>
      <c r="V1149" s="4">
        <v>123028672</v>
      </c>
      <c r="W1149" s="4">
        <v>123028672</v>
      </c>
      <c r="X1149" t="s">
        <v>3305</v>
      </c>
      <c r="Y1149" t="s">
        <v>3306</v>
      </c>
      <c r="Z1149" s="5">
        <v>45.83</v>
      </c>
      <c r="AA1149" s="5">
        <v>25.563139</v>
      </c>
      <c r="AB1149" s="5">
        <v>5.8999997999999998E-3</v>
      </c>
      <c r="AC1149" s="4">
        <v>7826</v>
      </c>
      <c r="AE1149" s="5">
        <v>4.7966789476234117</v>
      </c>
      <c r="AF1149" s="5">
        <v>13.7769644770763</v>
      </c>
      <c r="AI1149" s="4">
        <v>7826</v>
      </c>
      <c r="AJ1149" s="5">
        <v>358245.32380000001</v>
      </c>
      <c r="AL1149" s="5">
        <v>46.1</v>
      </c>
      <c r="AM1149" s="5">
        <v>37.494</v>
      </c>
      <c r="AN1149" t="s">
        <v>47</v>
      </c>
      <c r="AO1149" t="str" cm="1">
        <f t="array" aca="1" ref="AO1149" ca="1">_FV(A1149,"Currency")</f>
        <v>USD</v>
      </c>
      <c r="AP1149" t="str" cm="1">
        <f t="array" aca="1" ref="AP1149" ca="1">_FV(A1149,"Exchange")</f>
        <v>NYSE Arca</v>
      </c>
      <c r="AQ1149" s="6" t="str" cm="1">
        <f t="array" aca="1" ref="AQ1149" ca="1">_FV(A1149,"Exchange abbreviation",TRUE)</f>
        <v>ARCX</v>
      </c>
      <c r="AR1149" t="str" cm="1">
        <f t="array" aca="1" ref="AR1149" ca="1">_FV(A1149,"Instrument type",TRUE)</f>
        <v>ETF</v>
      </c>
    </row>
    <row r="1150" spans="1:44" ht="18.75" customHeight="1" x14ac:dyDescent="0.25">
      <c r="A1150" t="e" vm="1163">
        <v>#VALUE!</v>
      </c>
      <c r="B1150" t="s">
        <v>3307</v>
      </c>
      <c r="C1150" t="s">
        <v>3308</v>
      </c>
      <c r="D1150" s="31" cm="1">
        <f t="array" aca="1" ref="D1150" ca="1">_FV(A1150,"Last trade time",TRUE)</f>
        <v>45824.843750103908</v>
      </c>
      <c r="E1150" s="23" cm="1">
        <f t="array" aca="1" ref="E1150" ca="1">_FV(A1150,"Price")</f>
        <v>43.65</v>
      </c>
      <c r="F1150" s="27" cm="1">
        <f t="array" aca="1" ref="F1150" ca="1">_FV(A1150,"Change (%)",TRUE)</f>
        <v>2.9870000000000001E-3</v>
      </c>
      <c r="G1150" s="26" cm="1">
        <f t="array" aca="1" ref="G1150" ca="1">_FV(A1150,"Change")</f>
        <v>0.13</v>
      </c>
      <c r="H1150" s="23" cm="1">
        <f t="array" aca="1" ref="H1150" ca="1">_FV(A1150,"Open")</f>
        <v>43.66</v>
      </c>
      <c r="I1150" s="23" cm="1">
        <f t="array" aca="1" ref="I1150" ca="1">_FV(A1150,"Low")</f>
        <v>43.65</v>
      </c>
      <c r="J1150" s="23" cm="1">
        <f t="array" aca="1" ref="J1150" ca="1">_FV(A1150,"High")</f>
        <v>43.91</v>
      </c>
      <c r="K1150" s="23" cm="1">
        <f t="array" aca="1" ref="K1150" ca="1">_FV(A1150,"Previous close",TRUE)</f>
        <v>43.52</v>
      </c>
      <c r="L1150" s="26"/>
      <c r="M1150" s="23" cm="1">
        <f t="array" aca="1" ref="M1150" ca="1">_FV(A1150,"52 week low",TRUE)</f>
        <v>35.57</v>
      </c>
      <c r="N1150" s="23" cm="1">
        <f t="array" aca="1" ref="N1150" ca="1">_FV(A1150,"52 week high",TRUE)</f>
        <v>44.21</v>
      </c>
      <c r="O1150" s="8" cm="1">
        <f t="array" aca="1" ref="O1150" ca="1">_FV(A1150,"Volume")</f>
        <v>4289</v>
      </c>
      <c r="P1150" s="7" cm="1">
        <f t="array" aca="1" ref="P1150" ca="1">_FV(A1150,"Volume average",TRUE)</f>
        <v>10059</v>
      </c>
      <c r="Q1150" t="s">
        <v>464</v>
      </c>
      <c r="T1150" s="25" cm="1">
        <f t="array" aca="1" ref="T1150" ca="1">_FV(A1150,"Expense ratio",TRUE)</f>
        <v>7.4999999999999997E-3</v>
      </c>
      <c r="U1150" s="24" cm="1">
        <f t="array" aca="1" ref="U1150" ca="1">_FV(A1150,"Market cap",TRUE)</f>
        <v>265343359.93000001</v>
      </c>
      <c r="V1150" s="16"/>
      <c r="W1150" s="16"/>
      <c r="Z1150" s="18"/>
      <c r="AA1150" s="20"/>
      <c r="AB1150" s="20"/>
      <c r="AC1150" s="21">
        <v>10359</v>
      </c>
      <c r="AE1150" s="18"/>
      <c r="AF1150" s="20"/>
      <c r="AI1150" s="21"/>
      <c r="AJ1150" s="18"/>
      <c r="AL1150" s="18"/>
      <c r="AM1150" s="18"/>
      <c r="AN1150" t="s">
        <v>73</v>
      </c>
      <c r="AO1150" t="str" cm="1">
        <f t="array" aca="1" ref="AO1150" ca="1">_FV(A1150,"Currency")</f>
        <v>USD</v>
      </c>
      <c r="AP1150" t="str" cm="1">
        <f t="array" aca="1" ref="AP1150" ca="1">_FV(A1150,"Exchange")</f>
        <v>Nasdaq Stock Market</v>
      </c>
      <c r="AQ1150" s="6" t="str" cm="1">
        <f t="array" aca="1" ref="AQ1150" ca="1">_FV(A1150,"Exchange abbreviation",TRUE)</f>
        <v>XNAS</v>
      </c>
      <c r="AR1150" t="str" cm="1">
        <f t="array" aca="1" ref="AR1150" ca="1">_FV(A1150,"Instrument type",TRUE)</f>
        <v>ETF</v>
      </c>
    </row>
    <row r="1151" spans="1:44" ht="18.75" customHeight="1" x14ac:dyDescent="0.25">
      <c r="A1151" t="e" vm="1164">
        <v>#VALUE!</v>
      </c>
      <c r="B1151" t="s">
        <v>3309</v>
      </c>
      <c r="C1151" t="s">
        <v>3310</v>
      </c>
      <c r="D1151" s="31" cm="1">
        <f t="array" aca="1" ref="D1151" ca="1">_FV(A1151,"Last trade time",TRUE)</f>
        <v>45824.940405543748</v>
      </c>
      <c r="E1151" s="23" cm="1">
        <f t="array" aca="1" ref="E1151" ca="1">_FV(A1151,"Price")</f>
        <v>83.97</v>
      </c>
      <c r="F1151" s="27" cm="1">
        <f t="array" aca="1" ref="F1151" ca="1">_FV(A1151,"Change (%)",TRUE)</f>
        <v>2.0663999999999998E-2</v>
      </c>
      <c r="G1151" s="26" cm="1">
        <f t="array" aca="1" ref="G1151" ca="1">_FV(A1151,"Change")</f>
        <v>1.7</v>
      </c>
      <c r="H1151" s="23" cm="1">
        <f t="array" aca="1" ref="H1151" ca="1">_FV(A1151,"Open")</f>
        <v>83.57</v>
      </c>
      <c r="I1151" s="23" cm="1">
        <f t="array" aca="1" ref="I1151" ca="1">_FV(A1151,"Low")</f>
        <v>83.44</v>
      </c>
      <c r="J1151" s="23" cm="1">
        <f t="array" aca="1" ref="J1151" ca="1">_FV(A1151,"High")</f>
        <v>84.47</v>
      </c>
      <c r="K1151" s="23" cm="1">
        <f t="array" aca="1" ref="K1151" ca="1">_FV(A1151,"Previous close",TRUE)</f>
        <v>82.27</v>
      </c>
      <c r="L1151" s="26"/>
      <c r="M1151" s="23" cm="1">
        <f t="array" aca="1" ref="M1151" ca="1">_FV(A1151,"52 week low",TRUE)</f>
        <v>48.25</v>
      </c>
      <c r="N1151" s="23" cm="1">
        <f t="array" aca="1" ref="N1151" ca="1">_FV(A1151,"52 week high",TRUE)</f>
        <v>86.245699999999999</v>
      </c>
      <c r="O1151" s="8" cm="1">
        <f t="array" aca="1" ref="O1151" ca="1">_FV(A1151,"Volume")</f>
        <v>123581</v>
      </c>
      <c r="P1151" s="7" cm="1">
        <f t="array" aca="1" ref="P1151" ca="1">_FV(A1151,"Volume average",TRUE)</f>
        <v>206153</v>
      </c>
      <c r="Q1151" t="s">
        <v>490</v>
      </c>
      <c r="T1151" s="25" cm="1">
        <f t="array" aca="1" ref="T1151" ca="1">_FV(A1151,"Expense ratio",TRUE)</f>
        <v>7.4999999999999997E-3</v>
      </c>
      <c r="U1151" s="24" cm="1">
        <f t="array" aca="1" ref="U1151" ca="1">_FV(A1151,"Market cap",TRUE)</f>
        <v>970347270.41999996</v>
      </c>
      <c r="V1151" s="16"/>
      <c r="W1151" s="16"/>
      <c r="X1151" t="s">
        <v>3311</v>
      </c>
      <c r="Z1151" s="18"/>
      <c r="AA1151" s="20"/>
      <c r="AB1151" s="20"/>
      <c r="AC1151" s="21">
        <v>205668</v>
      </c>
      <c r="AE1151" s="18"/>
      <c r="AF1151" s="20"/>
      <c r="AI1151" s="21"/>
      <c r="AJ1151" s="18"/>
      <c r="AL1151" s="18"/>
      <c r="AM1151" s="18"/>
      <c r="AN1151" t="s">
        <v>73</v>
      </c>
      <c r="AO1151" t="str" cm="1">
        <f t="array" aca="1" ref="AO1151" ca="1">_FV(A1151,"Currency")</f>
        <v>USD</v>
      </c>
      <c r="AP1151" t="str" cm="1">
        <f t="array" aca="1" ref="AP1151" ca="1">_FV(A1151,"Exchange")</f>
        <v>CBOE BZX Exchange</v>
      </c>
      <c r="AQ1151" s="6" t="str" cm="1">
        <f t="array" aca="1" ref="AQ1151" ca="1">_FV(A1151,"Exchange abbreviation",TRUE)</f>
        <v>BATS</v>
      </c>
      <c r="AR1151" t="str" cm="1">
        <f t="array" aca="1" ref="AR1151" ca="1">_FV(A1151,"Instrument type",TRUE)</f>
        <v>ETF</v>
      </c>
    </row>
    <row r="1152" spans="1:44" ht="18.75" customHeight="1" x14ac:dyDescent="0.25">
      <c r="A1152" t="e" vm="1165">
        <v>#VALUE!</v>
      </c>
      <c r="B1152" t="s">
        <v>3312</v>
      </c>
      <c r="C1152" t="s">
        <v>3313</v>
      </c>
      <c r="D1152" s="31" cm="1">
        <f t="array" aca="1" ref="D1152" ca="1">_FV(A1152,"Last trade time",TRUE)</f>
        <v>45824.893008310159</v>
      </c>
      <c r="E1152" s="23" cm="1">
        <f t="array" aca="1" ref="E1152" ca="1">_FV(A1152,"Price")</f>
        <v>41.244999999999997</v>
      </c>
      <c r="F1152" s="27" cm="1">
        <f t="array" aca="1" ref="F1152" ca="1">_FV(A1152,"Change (%)",TRUE)</f>
        <v>1.0834999999999999E-2</v>
      </c>
      <c r="G1152" s="26" cm="1">
        <f t="array" aca="1" ref="G1152" ca="1">_FV(A1152,"Change")</f>
        <v>0.44209999999999999</v>
      </c>
      <c r="H1152" s="23" cm="1">
        <f t="array" aca="1" ref="H1152" ca="1">_FV(A1152,"Open")</f>
        <v>41.17</v>
      </c>
      <c r="I1152" s="23" cm="1">
        <f t="array" aca="1" ref="I1152" ca="1">_FV(A1152,"Low")</f>
        <v>41.17</v>
      </c>
      <c r="J1152" s="23" cm="1">
        <f t="array" aca="1" ref="J1152" ca="1">_FV(A1152,"High")</f>
        <v>41.3688</v>
      </c>
      <c r="K1152" s="23" cm="1">
        <f t="array" aca="1" ref="K1152" ca="1">_FV(A1152,"Previous close",TRUE)</f>
        <v>40.802900000000001</v>
      </c>
      <c r="L1152" s="26"/>
      <c r="M1152" s="23" cm="1">
        <f t="array" aca="1" ref="M1152" ca="1">_FV(A1152,"52 week low",TRUE)</f>
        <v>31.274999999999999</v>
      </c>
      <c r="N1152" s="23" cm="1">
        <f t="array" aca="1" ref="N1152" ca="1">_FV(A1152,"52 week high",TRUE)</f>
        <v>42.619900000000001</v>
      </c>
      <c r="O1152" s="8" cm="1">
        <f t="array" aca="1" ref="O1152" ca="1">_FV(A1152,"Volume")</f>
        <v>4712</v>
      </c>
      <c r="P1152" s="7" cm="1">
        <f t="array" aca="1" ref="P1152" ca="1">_FV(A1152,"Volume average",TRUE)</f>
        <v>6768</v>
      </c>
      <c r="Q1152" t="s">
        <v>496</v>
      </c>
      <c r="S1152" t="s">
        <v>2648</v>
      </c>
      <c r="T1152" s="25" cm="1">
        <f t="array" aca="1" ref="T1152" ca="1">_FV(A1152,"Expense ratio",TRUE)</f>
        <v>7.4999999999999997E-3</v>
      </c>
      <c r="U1152" s="24" cm="1">
        <f t="array" aca="1" ref="U1152" ca="1">_FV(A1152,"Market cap",TRUE)</f>
        <v>107921823.67</v>
      </c>
      <c r="V1152" s="4">
        <v>107921824</v>
      </c>
      <c r="W1152" s="4">
        <v>107921824</v>
      </c>
      <c r="X1152" t="s">
        <v>3314</v>
      </c>
      <c r="Y1152" t="s">
        <v>3315</v>
      </c>
      <c r="Z1152" s="5">
        <v>40.932200000000002</v>
      </c>
      <c r="AA1152" s="19">
        <v>20.381792000000001</v>
      </c>
      <c r="AB1152" s="5">
        <v>2.7000000000000001E-3</v>
      </c>
      <c r="AC1152" s="4">
        <v>6633</v>
      </c>
      <c r="AE1152" s="5">
        <v>3.1070892382189408</v>
      </c>
      <c r="AF1152" s="5">
        <v>15.83441603912823</v>
      </c>
      <c r="AI1152" s="4">
        <v>6633</v>
      </c>
      <c r="AJ1152" s="5">
        <v>271090.71000000002</v>
      </c>
      <c r="AL1152" s="5">
        <v>42.62</v>
      </c>
      <c r="AM1152" s="5">
        <v>31.274999999999999</v>
      </c>
      <c r="AN1152" t="s">
        <v>47</v>
      </c>
      <c r="AO1152" t="str" cm="1">
        <f t="array" aca="1" ref="AO1152" ca="1">_FV(A1152,"Currency")</f>
        <v>USD</v>
      </c>
      <c r="AP1152" t="str" cm="1">
        <f t="array" aca="1" ref="AP1152" ca="1">_FV(A1152,"Exchange")</f>
        <v>NYSE Arca</v>
      </c>
      <c r="AQ1152" s="6" t="str" cm="1">
        <f t="array" aca="1" ref="AQ1152" ca="1">_FV(A1152,"Exchange abbreviation",TRUE)</f>
        <v>ARCX</v>
      </c>
      <c r="AR1152" t="str" cm="1">
        <f t="array" aca="1" ref="AR1152" ca="1">_FV(A1152,"Instrument type",TRUE)</f>
        <v>ETF</v>
      </c>
    </row>
    <row r="1153" spans="1:44" ht="18.75" customHeight="1" x14ac:dyDescent="0.25">
      <c r="A1153" t="e" vm="1166">
        <v>#VALUE!</v>
      </c>
      <c r="B1153" t="s">
        <v>3316</v>
      </c>
      <c r="C1153" t="s">
        <v>3317</v>
      </c>
      <c r="D1153" s="31" cm="1">
        <f t="array" aca="1" ref="D1153" ca="1">_FV(A1153,"Last trade time",TRUE)</f>
        <v>45824.93695185156</v>
      </c>
      <c r="E1153" s="23" cm="1">
        <f t="array" aca="1" ref="E1153" ca="1">_FV(A1153,"Price")</f>
        <v>22.055</v>
      </c>
      <c r="F1153" s="27" cm="1">
        <f t="array" aca="1" ref="F1153" ca="1">_FV(A1153,"Change (%)",TRUE)</f>
        <v>1.7297E-2</v>
      </c>
      <c r="G1153" s="26" cm="1">
        <f t="array" aca="1" ref="G1153" ca="1">_FV(A1153,"Change")</f>
        <v>0.375</v>
      </c>
      <c r="H1153" s="23" cm="1">
        <f t="array" aca="1" ref="H1153" ca="1">_FV(A1153,"Open")</f>
        <v>22.04</v>
      </c>
      <c r="I1153" s="23" cm="1">
        <f t="array" aca="1" ref="I1153" ca="1">_FV(A1153,"Low")</f>
        <v>21.965</v>
      </c>
      <c r="J1153" s="23" cm="1">
        <f t="array" aca="1" ref="J1153" ca="1">_FV(A1153,"High")</f>
        <v>22.175000000000001</v>
      </c>
      <c r="K1153" s="23" cm="1">
        <f t="array" aca="1" ref="K1153" ca="1">_FV(A1153,"Previous close",TRUE)</f>
        <v>21.68</v>
      </c>
      <c r="L1153" s="26"/>
      <c r="M1153" s="23" cm="1">
        <f t="array" aca="1" ref="M1153" ca="1">_FV(A1153,"52 week low",TRUE)</f>
        <v>13.48</v>
      </c>
      <c r="N1153" s="23" cm="1">
        <f t="array" aca="1" ref="N1153" ca="1">_FV(A1153,"52 week high",TRUE)</f>
        <v>22.46</v>
      </c>
      <c r="O1153" s="8" cm="1">
        <f t="array" aca="1" ref="O1153" ca="1">_FV(A1153,"Volume")</f>
        <v>120189</v>
      </c>
      <c r="P1153" s="7" cm="1">
        <f t="array" aca="1" ref="P1153" ca="1">_FV(A1153,"Volume average",TRUE)</f>
        <v>112078</v>
      </c>
      <c r="Q1153" t="s">
        <v>490</v>
      </c>
      <c r="T1153" s="25" cm="1">
        <f t="array" aca="1" ref="T1153" ca="1">_FV(A1153,"Expense ratio",TRUE)</f>
        <v>7.4999999999999997E-3</v>
      </c>
      <c r="U1153" s="24" cm="1">
        <f t="array" aca="1" ref="U1153" ca="1">_FV(A1153,"Market cap",TRUE)</f>
        <v>289248830.97000003</v>
      </c>
      <c r="V1153" s="16"/>
      <c r="W1153" s="16"/>
      <c r="X1153" t="s">
        <v>3318</v>
      </c>
      <c r="Z1153" s="18"/>
      <c r="AA1153" s="20"/>
      <c r="AB1153" s="20"/>
      <c r="AC1153" s="21">
        <v>103563</v>
      </c>
      <c r="AE1153" s="18"/>
      <c r="AF1153" s="20"/>
      <c r="AI1153" s="21"/>
      <c r="AJ1153" s="18"/>
      <c r="AL1153" s="18"/>
      <c r="AM1153" s="18"/>
      <c r="AN1153" t="s">
        <v>73</v>
      </c>
      <c r="AO1153" t="str" cm="1">
        <f t="array" aca="1" ref="AO1153" ca="1">_FV(A1153,"Currency")</f>
        <v>USD</v>
      </c>
      <c r="AP1153" t="str" cm="1">
        <f t="array" aca="1" ref="AP1153" ca="1">_FV(A1153,"Exchange")</f>
        <v>CBOE BZX Exchange</v>
      </c>
      <c r="AQ1153" s="6" t="str" cm="1">
        <f t="array" aca="1" ref="AQ1153" ca="1">_FV(A1153,"Exchange abbreviation",TRUE)</f>
        <v>BATS</v>
      </c>
      <c r="AR1153" t="str" cm="1">
        <f t="array" aca="1" ref="AR1153" ca="1">_FV(A1153,"Instrument type",TRUE)</f>
        <v>ETF</v>
      </c>
    </row>
    <row r="1154" spans="1:44" ht="18.75" customHeight="1" x14ac:dyDescent="0.25">
      <c r="A1154" t="e" vm="1167">
        <v>#VALUE!</v>
      </c>
      <c r="B1154" t="s">
        <v>3319</v>
      </c>
      <c r="C1154" t="s">
        <v>3320</v>
      </c>
      <c r="D1154" s="31" cm="1">
        <f t="array" aca="1" ref="D1154" ca="1">_FV(A1154,"Last trade time",TRUE)</f>
        <v>45824.840277823438</v>
      </c>
      <c r="E1154" s="23" cm="1">
        <f t="array" aca="1" ref="E1154" ca="1">_FV(A1154,"Price")</f>
        <v>31.128</v>
      </c>
      <c r="F1154" s="27" cm="1">
        <f t="array" aca="1" ref="F1154" ca="1">_FV(A1154,"Change (%)",TRUE)</f>
        <v>6.9389999999999999E-3</v>
      </c>
      <c r="G1154" s="26" cm="1">
        <f t="array" aca="1" ref="G1154" ca="1">_FV(A1154,"Change")</f>
        <v>0.2145</v>
      </c>
      <c r="H1154" s="23" cm="1">
        <f t="array" aca="1" ref="H1154" ca="1">_FV(A1154,"Open")</f>
        <v>31.12</v>
      </c>
      <c r="I1154" s="23" cm="1">
        <f t="array" aca="1" ref="I1154" ca="1">_FV(A1154,"Low")</f>
        <v>31.11</v>
      </c>
      <c r="J1154" s="23" cm="1">
        <f t="array" aca="1" ref="J1154" ca="1">_FV(A1154,"High")</f>
        <v>31.128</v>
      </c>
      <c r="K1154" s="23" cm="1">
        <f t="array" aca="1" ref="K1154" ca="1">_FV(A1154,"Previous close",TRUE)</f>
        <v>30.913499999999999</v>
      </c>
      <c r="L1154" s="26"/>
      <c r="M1154" s="23" cm="1">
        <f t="array" aca="1" ref="M1154" ca="1">_FV(A1154,"52 week low",TRUE)</f>
        <v>27.040900000000001</v>
      </c>
      <c r="N1154" s="23" cm="1">
        <f t="array" aca="1" ref="N1154" ca="1">_FV(A1154,"52 week high",TRUE)</f>
        <v>34.9</v>
      </c>
      <c r="O1154" s="8" cm="1">
        <f t="array" aca="1" ref="O1154" ca="1">_FV(A1154,"Volume")</f>
        <v>695</v>
      </c>
      <c r="P1154" s="7" cm="1">
        <f t="array" aca="1" ref="P1154" ca="1">_FV(A1154,"Volume average",TRUE)</f>
        <v>3969</v>
      </c>
      <c r="Q1154" t="s">
        <v>383</v>
      </c>
      <c r="S1154" t="s">
        <v>1304</v>
      </c>
      <c r="T1154" s="25" cm="1">
        <f t="array" aca="1" ref="T1154" ca="1">_FV(A1154,"Expense ratio",TRUE)</f>
        <v>7.4999999999999997E-3</v>
      </c>
      <c r="U1154" s="24" cm="1">
        <f t="array" aca="1" ref="U1154" ca="1">_FV(A1154,"Market cap",TRUE)</f>
        <v>16110545.25</v>
      </c>
      <c r="V1154" s="4">
        <v>16110545</v>
      </c>
      <c r="W1154" s="4">
        <v>16110545</v>
      </c>
      <c r="X1154" t="s">
        <v>3321</v>
      </c>
      <c r="Y1154" t="s">
        <v>1305</v>
      </c>
      <c r="Z1154" s="5">
        <v>31.11</v>
      </c>
      <c r="AA1154" s="19">
        <v>22.877206999999999</v>
      </c>
      <c r="AB1154" s="5">
        <v>8.5000000000000006E-3</v>
      </c>
      <c r="AC1154" s="4">
        <v>30250</v>
      </c>
      <c r="AE1154" s="5">
        <v>-3.788153457296461</v>
      </c>
      <c r="AF1154" s="5">
        <v>-4.8741808540095128</v>
      </c>
      <c r="AI1154" s="4">
        <v>30250</v>
      </c>
      <c r="AJ1154" s="5">
        <v>941292.27500000002</v>
      </c>
      <c r="AL1154" s="5">
        <v>34.9</v>
      </c>
      <c r="AM1154" s="5">
        <v>27.041</v>
      </c>
      <c r="AN1154" t="s">
        <v>47</v>
      </c>
      <c r="AO1154" t="str" cm="1">
        <f t="array" aca="1" ref="AO1154" ca="1">_FV(A1154,"Currency")</f>
        <v>USD</v>
      </c>
      <c r="AP1154" t="str" cm="1">
        <f t="array" aca="1" ref="AP1154" ca="1">_FV(A1154,"Exchange")</f>
        <v>NYSE Arca</v>
      </c>
      <c r="AQ1154" s="6" t="str" cm="1">
        <f t="array" aca="1" ref="AQ1154" ca="1">_FV(A1154,"Exchange abbreviation",TRUE)</f>
        <v>ARCX</v>
      </c>
      <c r="AR1154" t="str" cm="1">
        <f t="array" aca="1" ref="AR1154" ca="1">_FV(A1154,"Instrument type",TRUE)</f>
        <v>ETF</v>
      </c>
    </row>
    <row r="1155" spans="1:44" ht="18.75" customHeight="1" x14ac:dyDescent="0.25">
      <c r="A1155" t="e" vm="1168">
        <v>#VALUE!</v>
      </c>
      <c r="B1155" t="s">
        <v>3322</v>
      </c>
      <c r="C1155" t="s">
        <v>3323</v>
      </c>
      <c r="D1155" s="31" cm="1">
        <f t="array" aca="1" ref="D1155" ca="1">_FV(A1155,"Last trade time",TRUE)</f>
        <v>45824.840277789066</v>
      </c>
      <c r="E1155" s="23" cm="1">
        <f t="array" aca="1" ref="E1155" ca="1">_FV(A1155,"Price")</f>
        <v>26.657399999999999</v>
      </c>
      <c r="F1155" s="27" cm="1">
        <f t="array" aca="1" ref="F1155" ca="1">_FV(A1155,"Change (%)",TRUE)</f>
        <v>2.7061999999999999E-2</v>
      </c>
      <c r="G1155" s="26" cm="1">
        <f t="array" aca="1" ref="G1155" ca="1">_FV(A1155,"Change")</f>
        <v>0.70240000000000002</v>
      </c>
      <c r="H1155" s="23" cm="1">
        <f t="array" aca="1" ref="H1155" ca="1">_FV(A1155,"Open")</f>
        <v>26.28</v>
      </c>
      <c r="I1155" s="23" cm="1">
        <f t="array" aca="1" ref="I1155" ca="1">_FV(A1155,"Low")</f>
        <v>26.28</v>
      </c>
      <c r="J1155" s="23" cm="1">
        <f t="array" aca="1" ref="J1155" ca="1">_FV(A1155,"High")</f>
        <v>26.82</v>
      </c>
      <c r="K1155" s="23" cm="1">
        <f t="array" aca="1" ref="K1155" ca="1">_FV(A1155,"Previous close",TRUE)</f>
        <v>25.954999999999998</v>
      </c>
      <c r="L1155" s="26"/>
      <c r="M1155" s="23" cm="1">
        <f t="array" aca="1" ref="M1155" ca="1">_FV(A1155,"52 week low",TRUE)</f>
        <v>17.489999999999998</v>
      </c>
      <c r="N1155" s="23" cm="1">
        <f t="array" aca="1" ref="N1155" ca="1">_FV(A1155,"52 week high",TRUE)</f>
        <v>26.82</v>
      </c>
      <c r="O1155" s="8" cm="1">
        <f t="array" aca="1" ref="O1155" ca="1">_FV(A1155,"Volume")</f>
        <v>17785</v>
      </c>
      <c r="P1155" s="7" cm="1">
        <f t="array" aca="1" ref="P1155" ca="1">_FV(A1155,"Volume average",TRUE)</f>
        <v>12812</v>
      </c>
      <c r="Q1155" t="s">
        <v>490</v>
      </c>
      <c r="T1155" s="25" cm="1">
        <f t="array" aca="1" ref="T1155" ca="1">_FV(A1155,"Expense ratio",TRUE)</f>
        <v>7.4999999999999997E-3</v>
      </c>
      <c r="U1155" s="24" cm="1">
        <f t="array" aca="1" ref="U1155" ca="1">_FV(A1155,"Market cap",TRUE)</f>
        <v>13944006.27</v>
      </c>
      <c r="V1155" s="16"/>
      <c r="W1155" s="16"/>
      <c r="X1155" t="s">
        <v>3324</v>
      </c>
      <c r="Z1155" s="5">
        <v>26.21</v>
      </c>
      <c r="AA1155" s="20"/>
      <c r="AB1155" s="20"/>
      <c r="AC1155" s="4">
        <v>14815</v>
      </c>
      <c r="AE1155" s="5">
        <v>9.591899494627576</v>
      </c>
      <c r="AF1155" s="20"/>
      <c r="AI1155" s="4">
        <v>14815</v>
      </c>
      <c r="AJ1155" s="5">
        <v>383071.45500000002</v>
      </c>
      <c r="AL1155" s="5">
        <v>26.78</v>
      </c>
      <c r="AM1155" s="5">
        <v>17.489999999999998</v>
      </c>
      <c r="AN1155" t="s">
        <v>47</v>
      </c>
      <c r="AO1155" t="str" cm="1">
        <f t="array" aca="1" ref="AO1155" ca="1">_FV(A1155,"Currency")</f>
        <v>USD</v>
      </c>
      <c r="AP1155" t="str" cm="1">
        <f t="array" aca="1" ref="AP1155" ca="1">_FV(A1155,"Exchange")</f>
        <v>NYSE Arca</v>
      </c>
      <c r="AQ1155" s="6" t="str" cm="1">
        <f t="array" aca="1" ref="AQ1155" ca="1">_FV(A1155,"Exchange abbreviation",TRUE)</f>
        <v>ARCX</v>
      </c>
      <c r="AR1155" t="str" cm="1">
        <f t="array" aca="1" ref="AR1155" ca="1">_FV(A1155,"Instrument type",TRUE)</f>
        <v>ETF</v>
      </c>
    </row>
    <row r="1156" spans="1:44" ht="18.75" customHeight="1" x14ac:dyDescent="0.25">
      <c r="A1156" t="e" vm="1169">
        <v>#VALUE!</v>
      </c>
      <c r="B1156" t="s">
        <v>3325</v>
      </c>
      <c r="C1156" t="s">
        <v>3326</v>
      </c>
      <c r="D1156" s="31" cm="1">
        <f t="array" aca="1" ref="D1156" ca="1">_FV(A1156,"Last trade time",TRUE)</f>
        <v>45824.840277777781</v>
      </c>
      <c r="E1156" s="23" cm="1">
        <f t="array" aca="1" ref="E1156" ca="1">_FV(A1156,"Price")</f>
        <v>103.00279999999999</v>
      </c>
      <c r="F1156" s="27" cm="1">
        <f t="array" aca="1" ref="F1156" ca="1">_FV(A1156,"Change (%)",TRUE)</f>
        <v>1.1997000000000001E-2</v>
      </c>
      <c r="G1156" s="26" cm="1">
        <f t="array" aca="1" ref="G1156" ca="1">_FV(A1156,"Change")</f>
        <v>1.2211000000000001</v>
      </c>
      <c r="H1156" s="23" cm="1">
        <f t="array" aca="1" ref="H1156" ca="1">_FV(A1156,"Open")</f>
        <v>102.82</v>
      </c>
      <c r="I1156" s="23" cm="1">
        <f t="array" aca="1" ref="I1156" ca="1">_FV(A1156,"Low")</f>
        <v>102.82</v>
      </c>
      <c r="J1156" s="23" cm="1">
        <f t="array" aca="1" ref="J1156" ca="1">_FV(A1156,"High")</f>
        <v>103.11</v>
      </c>
      <c r="K1156" s="23" cm="1">
        <f t="array" aca="1" ref="K1156" ca="1">_FV(A1156,"Previous close",TRUE)</f>
        <v>101.7817</v>
      </c>
      <c r="L1156" s="26"/>
      <c r="M1156" s="23" cm="1">
        <f t="array" aca="1" ref="M1156" ca="1">_FV(A1156,"52 week low",TRUE)</f>
        <v>84.75</v>
      </c>
      <c r="N1156" s="23" cm="1">
        <f t="array" aca="1" ref="N1156" ca="1">_FV(A1156,"52 week high",TRUE)</f>
        <v>103.97</v>
      </c>
      <c r="O1156" s="8" cm="1">
        <f t="array" aca="1" ref="O1156" ca="1">_FV(A1156,"Volume")</f>
        <v>2008</v>
      </c>
      <c r="P1156" s="7" cm="1">
        <f t="array" aca="1" ref="P1156" ca="1">_FV(A1156,"Volume average",TRUE)</f>
        <v>843</v>
      </c>
      <c r="Q1156" t="s">
        <v>1641</v>
      </c>
      <c r="R1156" t="s">
        <v>155</v>
      </c>
      <c r="S1156" t="s">
        <v>3327</v>
      </c>
      <c r="T1156" s="25" cm="1">
        <f t="array" aca="1" ref="T1156" ca="1">_FV(A1156,"Expense ratio",TRUE)</f>
        <v>7.4999999999999997E-3</v>
      </c>
      <c r="U1156" s="24" cm="1">
        <f t="array" aca="1" ref="U1156" ca="1">_FV(A1156,"Market cap",TRUE)</f>
        <v>69653097.200000003</v>
      </c>
      <c r="V1156" s="4">
        <v>69653096</v>
      </c>
      <c r="W1156" s="4">
        <v>69653096</v>
      </c>
      <c r="Y1156" t="s">
        <v>3328</v>
      </c>
      <c r="Z1156" s="5">
        <v>102.6876</v>
      </c>
      <c r="AA1156" s="5">
        <v>18.03163</v>
      </c>
      <c r="AB1156" s="5">
        <v>8.5000000000000006E-3</v>
      </c>
      <c r="AC1156" s="4">
        <v>587</v>
      </c>
      <c r="AE1156" s="5">
        <v>4.2922296600309986</v>
      </c>
      <c r="AF1156" s="20"/>
      <c r="AI1156" s="4">
        <v>587</v>
      </c>
      <c r="AJ1156" s="5">
        <v>60303.684000000001</v>
      </c>
      <c r="AL1156" s="5">
        <v>103.34</v>
      </c>
      <c r="AM1156" s="5">
        <v>84.75</v>
      </c>
      <c r="AN1156" t="s">
        <v>47</v>
      </c>
      <c r="AO1156" t="str" cm="1">
        <f t="array" aca="1" ref="AO1156" ca="1">_FV(A1156,"Currency")</f>
        <v>USD</v>
      </c>
      <c r="AP1156" t="str" cm="1">
        <f t="array" aca="1" ref="AP1156" ca="1">_FV(A1156,"Exchange")</f>
        <v>NYSE Arca</v>
      </c>
      <c r="AQ1156" s="6" t="str" cm="1">
        <f t="array" aca="1" ref="AQ1156" ca="1">_FV(A1156,"Exchange abbreviation",TRUE)</f>
        <v>ARCX</v>
      </c>
      <c r="AR1156" t="str" cm="1">
        <f t="array" aca="1" ref="AR1156" ca="1">_FV(A1156,"Instrument type",TRUE)</f>
        <v>ETF</v>
      </c>
    </row>
    <row r="1157" spans="1:44" ht="18.75" customHeight="1" x14ac:dyDescent="0.25">
      <c r="A1157" t="e" vm="1170">
        <v>#VALUE!</v>
      </c>
      <c r="B1157" t="s">
        <v>3329</v>
      </c>
      <c r="C1157" t="s">
        <v>3330</v>
      </c>
      <c r="D1157" s="31" cm="1">
        <f t="array" aca="1" ref="D1157" ca="1">_FV(A1157,"Last trade time",TRUE)</f>
        <v>45824.843750207816</v>
      </c>
      <c r="E1157" s="23" cm="1">
        <f t="array" aca="1" ref="E1157" ca="1">_FV(A1157,"Price")</f>
        <v>28.884</v>
      </c>
      <c r="F1157" s="27" cm="1">
        <f t="array" aca="1" ref="F1157" ca="1">_FV(A1157,"Change (%)",TRUE)</f>
        <v>9.9299999999999996E-3</v>
      </c>
      <c r="G1157" s="26" cm="1">
        <f t="array" aca="1" ref="G1157" ca="1">_FV(A1157,"Change")</f>
        <v>0.28399999999999997</v>
      </c>
      <c r="H1157" s="23" cm="1">
        <f t="array" aca="1" ref="H1157" ca="1">_FV(A1157,"Open")</f>
        <v>28.86</v>
      </c>
      <c r="I1157" s="23" cm="1">
        <f t="array" aca="1" ref="I1157" ca="1">_FV(A1157,"Low")</f>
        <v>28.86</v>
      </c>
      <c r="J1157" s="23" cm="1">
        <f t="array" aca="1" ref="J1157" ca="1">_FV(A1157,"High")</f>
        <v>29.024999999999999</v>
      </c>
      <c r="K1157" s="23" cm="1">
        <f t="array" aca="1" ref="K1157" ca="1">_FV(A1157,"Previous close",TRUE)</f>
        <v>28.6</v>
      </c>
      <c r="L1157" s="26"/>
      <c r="M1157" s="23" cm="1">
        <f t="array" aca="1" ref="M1157" ca="1">_FV(A1157,"52 week low",TRUE)</f>
        <v>22.814399999999999</v>
      </c>
      <c r="N1157" s="23" cm="1">
        <f t="array" aca="1" ref="N1157" ca="1">_FV(A1157,"52 week high",TRUE)</f>
        <v>29.06</v>
      </c>
      <c r="O1157" s="8" cm="1">
        <f t="array" aca="1" ref="O1157" ca="1">_FV(A1157,"Volume")</f>
        <v>6753</v>
      </c>
      <c r="P1157" s="7" cm="1">
        <f t="array" aca="1" ref="P1157" ca="1">_FV(A1157,"Volume average",TRUE)</f>
        <v>13425</v>
      </c>
      <c r="Q1157" t="s">
        <v>844</v>
      </c>
      <c r="S1157" t="s">
        <v>3331</v>
      </c>
      <c r="T1157" s="25" cm="1">
        <f t="array" aca="1" ref="T1157" ca="1">_FV(A1157,"Expense ratio",TRUE)</f>
        <v>7.4999999999999997E-3</v>
      </c>
      <c r="U1157" s="24" cm="1">
        <f t="array" aca="1" ref="U1157" ca="1">_FV(A1157,"Market cap",TRUE)</f>
        <v>9947805.3699999992</v>
      </c>
      <c r="V1157" s="4">
        <v>9947805</v>
      </c>
      <c r="W1157" s="4">
        <v>9947805</v>
      </c>
      <c r="Y1157" t="s">
        <v>3332</v>
      </c>
      <c r="Z1157" s="5">
        <v>28.37</v>
      </c>
      <c r="AA1157" s="5">
        <v>14.499796</v>
      </c>
      <c r="AB1157" s="5">
        <v>3.09E-2</v>
      </c>
      <c r="AC1157" s="4">
        <v>6914</v>
      </c>
      <c r="AE1157" s="5">
        <v>14.56065958102015</v>
      </c>
      <c r="AF1157" s="5">
        <v>9.6809922640225921</v>
      </c>
      <c r="AI1157" s="4">
        <v>6914</v>
      </c>
      <c r="AJ1157" s="5">
        <v>196417.7518</v>
      </c>
      <c r="AL1157" s="5">
        <v>29.06</v>
      </c>
      <c r="AM1157" s="5">
        <v>22.814</v>
      </c>
      <c r="AN1157" t="s">
        <v>47</v>
      </c>
      <c r="AO1157" t="str" cm="1">
        <f t="array" aca="1" ref="AO1157" ca="1">_FV(A1157,"Currency")</f>
        <v>USD</v>
      </c>
      <c r="AP1157" t="str" cm="1">
        <f t="array" aca="1" ref="AP1157" ca="1">_FV(A1157,"Exchange")</f>
        <v>Nasdaq Stock Market</v>
      </c>
      <c r="AQ1157" s="6" t="str" cm="1">
        <f t="array" aca="1" ref="AQ1157" ca="1">_FV(A1157,"Exchange abbreviation",TRUE)</f>
        <v>XNAS</v>
      </c>
      <c r="AR1157" t="str" cm="1">
        <f t="array" aca="1" ref="AR1157" ca="1">_FV(A1157,"Instrument type",TRUE)</f>
        <v>ETF</v>
      </c>
    </row>
    <row r="1158" spans="1:44" ht="18.75" customHeight="1" x14ac:dyDescent="0.25">
      <c r="A1158" t="e" vm="1171">
        <v>#VALUE!</v>
      </c>
      <c r="B1158" t="s">
        <v>3333</v>
      </c>
      <c r="C1158" t="s">
        <v>3334</v>
      </c>
      <c r="D1158" s="31" cm="1">
        <f t="array" aca="1" ref="D1158" ca="1">_FV(A1158,"Last trade time",TRUE)</f>
        <v>45824.84027780078</v>
      </c>
      <c r="E1158" s="23" cm="1">
        <f t="array" aca="1" ref="E1158" ca="1">_FV(A1158,"Price")</f>
        <v>29.59</v>
      </c>
      <c r="F1158" s="27" cm="1">
        <f t="array" aca="1" ref="F1158" ca="1">_FV(A1158,"Change (%)",TRUE)</f>
        <v>9.7699999999999992E-3</v>
      </c>
      <c r="G1158" s="26" cm="1">
        <f t="array" aca="1" ref="G1158" ca="1">_FV(A1158,"Change")</f>
        <v>0.2863</v>
      </c>
      <c r="H1158" s="23" cm="1">
        <f t="array" aca="1" ref="H1158" ca="1">_FV(A1158,"Open")</f>
        <v>30.03</v>
      </c>
      <c r="I1158" s="23" cm="1">
        <f t="array" aca="1" ref="I1158" ca="1">_FV(A1158,"Low")</f>
        <v>29.51</v>
      </c>
      <c r="J1158" s="23" cm="1">
        <f t="array" aca="1" ref="J1158" ca="1">_FV(A1158,"High")</f>
        <v>30.03</v>
      </c>
      <c r="K1158" s="23" cm="1">
        <f t="array" aca="1" ref="K1158" ca="1">_FV(A1158,"Previous close",TRUE)</f>
        <v>29.303699999999999</v>
      </c>
      <c r="L1158" s="26"/>
      <c r="M1158" s="23" cm="1">
        <f t="array" aca="1" ref="M1158" ca="1">_FV(A1158,"52 week low",TRUE)</f>
        <v>25.700099999999999</v>
      </c>
      <c r="N1158" s="23" cm="1">
        <f t="array" aca="1" ref="N1158" ca="1">_FV(A1158,"52 week high",TRUE)</f>
        <v>34.700000000000003</v>
      </c>
      <c r="O1158" s="8" cm="1">
        <f t="array" aca="1" ref="O1158" ca="1">_FV(A1158,"Volume")</f>
        <v>8337</v>
      </c>
      <c r="P1158" s="7" cm="1">
        <f t="array" aca="1" ref="P1158" ca="1">_FV(A1158,"Volume average",TRUE)</f>
        <v>12204</v>
      </c>
      <c r="Q1158" t="s">
        <v>72</v>
      </c>
      <c r="T1158" s="25" cm="1">
        <f t="array" aca="1" ref="T1158" ca="1">_FV(A1158,"Expense ratio",TRUE)</f>
        <v>7.4999999999999997E-3</v>
      </c>
      <c r="U1158" s="24" cm="1">
        <f t="array" aca="1" ref="U1158" ca="1">_FV(A1158,"Market cap",TRUE)</f>
        <v>111019079.83</v>
      </c>
      <c r="V1158" s="16"/>
      <c r="W1158" s="16"/>
      <c r="Z1158" s="18"/>
      <c r="AA1158" s="20"/>
      <c r="AB1158" s="20"/>
      <c r="AC1158" s="21">
        <v>13356</v>
      </c>
      <c r="AE1158" s="18"/>
      <c r="AF1158" s="20"/>
      <c r="AI1158" s="21"/>
      <c r="AJ1158" s="18"/>
      <c r="AL1158" s="18"/>
      <c r="AM1158" s="18"/>
      <c r="AN1158" t="s">
        <v>73</v>
      </c>
      <c r="AO1158" t="str" cm="1">
        <f t="array" aca="1" ref="AO1158" ca="1">_FV(A1158,"Currency")</f>
        <v>USD</v>
      </c>
      <c r="AP1158" t="str" cm="1">
        <f t="array" aca="1" ref="AP1158" ca="1">_FV(A1158,"Exchange")</f>
        <v>NYSE Arca</v>
      </c>
      <c r="AQ1158" s="6" t="str" cm="1">
        <f t="array" aca="1" ref="AQ1158" ca="1">_FV(A1158,"Exchange abbreviation",TRUE)</f>
        <v>ARCX</v>
      </c>
      <c r="AR1158" t="str" cm="1">
        <f t="array" aca="1" ref="AR1158" ca="1">_FV(A1158,"Instrument type",TRUE)</f>
        <v>ETF</v>
      </c>
    </row>
    <row r="1159" spans="1:44" ht="18.75" customHeight="1" x14ac:dyDescent="0.25">
      <c r="A1159" t="e" vm="1172">
        <v>#VALUE!</v>
      </c>
      <c r="B1159" t="s">
        <v>3335</v>
      </c>
      <c r="C1159" t="s">
        <v>3336</v>
      </c>
      <c r="D1159" s="31" cm="1">
        <f t="array" aca="1" ref="D1159" ca="1">_FV(A1159,"Last trade time",TRUE)</f>
        <v>45824.840277789066</v>
      </c>
      <c r="E1159" s="23" cm="1">
        <f t="array" aca="1" ref="E1159" ca="1">_FV(A1159,"Price")</f>
        <v>38.11</v>
      </c>
      <c r="F1159" s="27" cm="1">
        <f t="array" aca="1" ref="F1159" ca="1">_FV(A1159,"Change (%)",TRUE)</f>
        <v>1.0339000000000001E-2</v>
      </c>
      <c r="G1159" s="26" cm="1">
        <f t="array" aca="1" ref="G1159" ca="1">_FV(A1159,"Change")</f>
        <v>0.39</v>
      </c>
      <c r="H1159" s="23" cm="1">
        <f t="array" aca="1" ref="H1159" ca="1">_FV(A1159,"Open")</f>
        <v>38.03</v>
      </c>
      <c r="I1159" s="23" cm="1">
        <f t="array" aca="1" ref="I1159" ca="1">_FV(A1159,"Low")</f>
        <v>38.03</v>
      </c>
      <c r="J1159" s="23" cm="1">
        <f t="array" aca="1" ref="J1159" ca="1">_FV(A1159,"High")</f>
        <v>38.392000000000003</v>
      </c>
      <c r="K1159" s="23" cm="1">
        <f t="array" aca="1" ref="K1159" ca="1">_FV(A1159,"Previous close",TRUE)</f>
        <v>37.72</v>
      </c>
      <c r="L1159" s="26"/>
      <c r="M1159" s="23" cm="1">
        <f t="array" aca="1" ref="M1159" ca="1">_FV(A1159,"52 week low",TRUE)</f>
        <v>29.42</v>
      </c>
      <c r="N1159" s="23" cm="1">
        <f t="array" aca="1" ref="N1159" ca="1">_FV(A1159,"52 week high",TRUE)</f>
        <v>41.819000000000003</v>
      </c>
      <c r="O1159" s="8" cm="1">
        <f t="array" aca="1" ref="O1159" ca="1">_FV(A1159,"Volume")</f>
        <v>58722</v>
      </c>
      <c r="P1159" s="7" cm="1">
        <f t="array" aca="1" ref="P1159" ca="1">_FV(A1159,"Volume average",TRUE)</f>
        <v>14252</v>
      </c>
      <c r="Q1159" t="s">
        <v>119</v>
      </c>
      <c r="T1159" s="25" cm="1">
        <f t="array" aca="1" ref="T1159" ca="1">_FV(A1159,"Expense ratio",TRUE)</f>
        <v>7.4999999999999997E-3</v>
      </c>
      <c r="U1159" s="24" cm="1">
        <f t="array" aca="1" ref="U1159" ca="1">_FV(A1159,"Market cap",TRUE)</f>
        <v>143772055.55000001</v>
      </c>
      <c r="V1159" s="16"/>
      <c r="W1159" s="16"/>
      <c r="Z1159" s="18"/>
      <c r="AA1159" s="20"/>
      <c r="AC1159" s="21">
        <v>14213</v>
      </c>
      <c r="AE1159" s="18"/>
      <c r="AI1159" s="21"/>
      <c r="AJ1159" s="18"/>
      <c r="AL1159" s="18"/>
      <c r="AM1159" s="18"/>
      <c r="AN1159" t="s">
        <v>73</v>
      </c>
      <c r="AO1159" t="str" cm="1">
        <f t="array" aca="1" ref="AO1159" ca="1">_FV(A1159,"Currency")</f>
        <v>USD</v>
      </c>
      <c r="AP1159" t="str" cm="1">
        <f t="array" aca="1" ref="AP1159" ca="1">_FV(A1159,"Exchange")</f>
        <v>NYSE Arca</v>
      </c>
      <c r="AQ1159" s="6" t="str" cm="1">
        <f t="array" aca="1" ref="AQ1159" ca="1">_FV(A1159,"Exchange abbreviation",TRUE)</f>
        <v>ARCX</v>
      </c>
      <c r="AR1159" t="str" cm="1">
        <f t="array" aca="1" ref="AR1159" ca="1">_FV(A1159,"Instrument type",TRUE)</f>
        <v>ETF</v>
      </c>
    </row>
    <row r="1160" spans="1:44" ht="18.75" customHeight="1" x14ac:dyDescent="0.25">
      <c r="A1160" t="e" vm="1173">
        <v>#VALUE!</v>
      </c>
      <c r="B1160" t="s">
        <v>3337</v>
      </c>
      <c r="C1160" t="s">
        <v>3338</v>
      </c>
      <c r="D1160" s="31" cm="1">
        <f t="array" aca="1" ref="D1160" ca="1">_FV(A1160,"Last trade time",TRUE)</f>
        <v>45824.840277812502</v>
      </c>
      <c r="E1160" s="23" cm="1">
        <f t="array" aca="1" ref="E1160" ca="1">_FV(A1160,"Price")</f>
        <v>29.27</v>
      </c>
      <c r="F1160" s="27" cm="1">
        <f t="array" aca="1" ref="F1160" ca="1">_FV(A1160,"Change (%)",TRUE)</f>
        <v>1.1773E-2</v>
      </c>
      <c r="G1160" s="26" cm="1">
        <f t="array" aca="1" ref="G1160" ca="1">_FV(A1160,"Change")</f>
        <v>0.34060000000000001</v>
      </c>
      <c r="H1160" s="23" cm="1">
        <f t="array" aca="1" ref="H1160" ca="1">_FV(A1160,"Open")</f>
        <v>29.31</v>
      </c>
      <c r="I1160" s="23" cm="1">
        <f t="array" aca="1" ref="I1160" ca="1">_FV(A1160,"Low")</f>
        <v>29.25</v>
      </c>
      <c r="J1160" s="23" cm="1">
        <f t="array" aca="1" ref="J1160" ca="1">_FV(A1160,"High")</f>
        <v>29.36</v>
      </c>
      <c r="K1160" s="23" cm="1">
        <f t="array" aca="1" ref="K1160" ca="1">_FV(A1160,"Previous close",TRUE)</f>
        <v>28.929400000000001</v>
      </c>
      <c r="L1160" s="26"/>
      <c r="M1160" s="23" cm="1">
        <f t="array" aca="1" ref="M1160" ca="1">_FV(A1160,"52 week low",TRUE)</f>
        <v>24.4191</v>
      </c>
      <c r="N1160" s="23" cm="1">
        <f t="array" aca="1" ref="N1160" ca="1">_FV(A1160,"52 week high",TRUE)</f>
        <v>33.51</v>
      </c>
      <c r="O1160" s="8" cm="1">
        <f t="array" aca="1" ref="O1160" ca="1">_FV(A1160,"Volume")</f>
        <v>10832</v>
      </c>
      <c r="P1160" s="7" cm="1">
        <f t="array" aca="1" ref="P1160" ca="1">_FV(A1160,"Volume average",TRUE)</f>
        <v>7039</v>
      </c>
      <c r="Q1160" t="s">
        <v>916</v>
      </c>
      <c r="S1160" t="s">
        <v>318</v>
      </c>
      <c r="T1160" s="25" cm="1">
        <f t="array" aca="1" ref="T1160" ca="1">_FV(A1160,"Expense ratio",TRUE)</f>
        <v>7.4999999999999997E-3</v>
      </c>
      <c r="U1160" s="24" cm="1">
        <f t="array" aca="1" ref="U1160" ca="1">_FV(A1160,"Market cap",TRUE)</f>
        <v>33436314.98</v>
      </c>
      <c r="V1160" s="4">
        <v>33435632</v>
      </c>
      <c r="W1160" s="4">
        <v>33435632</v>
      </c>
      <c r="X1160" t="s">
        <v>2562</v>
      </c>
      <c r="Y1160" t="s">
        <v>3090</v>
      </c>
      <c r="Z1160" s="5">
        <v>29.61</v>
      </c>
      <c r="AA1160" s="5">
        <v>13.802337</v>
      </c>
      <c r="AB1160" s="5">
        <v>6.8999999999999999E-3</v>
      </c>
      <c r="AC1160" s="4">
        <v>10347</v>
      </c>
      <c r="AE1160" s="5">
        <v>-1.1946154287430291</v>
      </c>
      <c r="AF1160" s="5">
        <v>4.5728154856748082</v>
      </c>
      <c r="AI1160" s="4">
        <v>10347</v>
      </c>
      <c r="AJ1160" s="5">
        <v>306014.5944</v>
      </c>
      <c r="AL1160" s="5">
        <v>33.51</v>
      </c>
      <c r="AM1160" s="5">
        <v>24.419</v>
      </c>
      <c r="AN1160" t="s">
        <v>47</v>
      </c>
      <c r="AO1160" t="str" cm="1">
        <f t="array" aca="1" ref="AO1160" ca="1">_FV(A1160,"Currency")</f>
        <v>USD</v>
      </c>
      <c r="AP1160" t="str" cm="1">
        <f t="array" aca="1" ref="AP1160" ca="1">_FV(A1160,"Exchange")</f>
        <v>NYSE Arca</v>
      </c>
      <c r="AQ1160" s="6" t="str" cm="1">
        <f t="array" aca="1" ref="AQ1160" ca="1">_FV(A1160,"Exchange abbreviation",TRUE)</f>
        <v>ARCX</v>
      </c>
      <c r="AR1160" t="str" cm="1">
        <f t="array" aca="1" ref="AR1160" ca="1">_FV(A1160,"Instrument type",TRUE)</f>
        <v>ETF</v>
      </c>
    </row>
    <row r="1161" spans="1:44" ht="18.75" customHeight="1" x14ac:dyDescent="0.25">
      <c r="A1161" t="e" vm="1174">
        <v>#VALUE!</v>
      </c>
      <c r="B1161" t="s">
        <v>3339</v>
      </c>
      <c r="C1161" t="s">
        <v>3340</v>
      </c>
      <c r="D1161" s="31" cm="1">
        <f t="array" aca="1" ref="D1161" ca="1">_FV(A1161,"Last trade time",TRUE)</f>
        <v>45824.840296816408</v>
      </c>
      <c r="E1161" s="23" cm="1">
        <f t="array" aca="1" ref="E1161" ca="1">_FV(A1161,"Price")</f>
        <v>22.859400000000001</v>
      </c>
      <c r="F1161" s="27" cm="1">
        <f t="array" aca="1" ref="F1161" ca="1">_FV(A1161,"Change (%)",TRUE)</f>
        <v>1.5121000000000001E-2</v>
      </c>
      <c r="G1161" s="26" cm="1">
        <f t="array" aca="1" ref="G1161" ca="1">_FV(A1161,"Change")</f>
        <v>0.34050000000000002</v>
      </c>
      <c r="H1161" s="23" cm="1">
        <f t="array" aca="1" ref="H1161" ca="1">_FV(A1161,"Open")</f>
        <v>22.79</v>
      </c>
      <c r="I1161" s="23" cm="1">
        <f t="array" aca="1" ref="I1161" ca="1">_FV(A1161,"Low")</f>
        <v>22.79</v>
      </c>
      <c r="J1161" s="23" cm="1">
        <f t="array" aca="1" ref="J1161" ca="1">_FV(A1161,"High")</f>
        <v>22.859400000000001</v>
      </c>
      <c r="K1161" s="23" cm="1">
        <f t="array" aca="1" ref="K1161" ca="1">_FV(A1161,"Previous close",TRUE)</f>
        <v>22.518899999999999</v>
      </c>
      <c r="L1161" s="26"/>
      <c r="M1161" s="23" cm="1">
        <f t="array" aca="1" ref="M1161" ca="1">_FV(A1161,"52 week low",TRUE)</f>
        <v>17.43</v>
      </c>
      <c r="N1161" s="23" cm="1">
        <f t="array" aca="1" ref="N1161" ca="1">_FV(A1161,"52 week high",TRUE)</f>
        <v>24.33</v>
      </c>
      <c r="O1161" s="8" cm="1">
        <f t="array" aca="1" ref="O1161" ca="1">_FV(A1161,"Volume")</f>
        <v>376</v>
      </c>
      <c r="P1161" s="7" cm="1">
        <f t="array" aca="1" ref="P1161" ca="1">_FV(A1161,"Volume average",TRUE)</f>
        <v>3193</v>
      </c>
      <c r="Q1161" t="s">
        <v>424</v>
      </c>
      <c r="S1161" t="s">
        <v>318</v>
      </c>
      <c r="T1161" s="25" cm="1">
        <f t="array" aca="1" ref="T1161" ca="1">_FV(A1161,"Expense ratio",TRUE)</f>
        <v>7.4999999999999997E-3</v>
      </c>
      <c r="U1161" s="24" cm="1">
        <f t="array" aca="1" ref="U1161" ca="1">_FV(A1161,"Market cap",TRUE)</f>
        <v>6686785.5199999996</v>
      </c>
      <c r="V1161" s="4">
        <v>6686651</v>
      </c>
      <c r="W1161" s="4">
        <v>6686651</v>
      </c>
      <c r="Y1161" t="s">
        <v>1797</v>
      </c>
      <c r="Z1161" s="5">
        <v>23.07</v>
      </c>
      <c r="AA1161" s="5">
        <v>31.302067000000001</v>
      </c>
      <c r="AB1161" s="5">
        <v>3.9300002000000001E-2</v>
      </c>
      <c r="AC1161" s="4">
        <v>4671</v>
      </c>
      <c r="AE1161" s="5">
        <v>7.1161498298835344</v>
      </c>
      <c r="AF1161" s="5">
        <v>29.905546108497521</v>
      </c>
      <c r="AI1161" s="4">
        <v>4671</v>
      </c>
      <c r="AJ1161" s="5">
        <v>107946.81</v>
      </c>
      <c r="AL1161" s="5">
        <v>24.33</v>
      </c>
      <c r="AM1161" s="5">
        <v>17.43</v>
      </c>
      <c r="AN1161" t="s">
        <v>47</v>
      </c>
      <c r="AO1161" t="str" cm="1">
        <f t="array" aca="1" ref="AO1161" ca="1">_FV(A1161,"Currency")</f>
        <v>USD</v>
      </c>
      <c r="AP1161" t="str" cm="1">
        <f t="array" aca="1" ref="AP1161" ca="1">_FV(A1161,"Exchange")</f>
        <v>CBOE BZX Exchange</v>
      </c>
      <c r="AQ1161" s="6" t="str" cm="1">
        <f t="array" aca="1" ref="AQ1161" ca="1">_FV(A1161,"Exchange abbreviation",TRUE)</f>
        <v>BATS</v>
      </c>
      <c r="AR1161" t="str" cm="1">
        <f t="array" aca="1" ref="AR1161" ca="1">_FV(A1161,"Instrument type",TRUE)</f>
        <v>ETF</v>
      </c>
    </row>
    <row r="1162" spans="1:44" ht="18.75" customHeight="1" x14ac:dyDescent="0.25">
      <c r="A1162" t="e" vm="1175">
        <v>#VALUE!</v>
      </c>
      <c r="B1162" t="s">
        <v>3341</v>
      </c>
      <c r="C1162" t="s">
        <v>3342</v>
      </c>
      <c r="D1162" s="31" cm="1">
        <f t="array" aca="1" ref="D1162" ca="1">_FV(A1162,"Last trade time",TRUE)</f>
        <v>45824.843750265623</v>
      </c>
      <c r="E1162" s="23" cm="1">
        <f t="array" aca="1" ref="E1162" ca="1">_FV(A1162,"Price")</f>
        <v>31.482700000000001</v>
      </c>
      <c r="F1162" s="27" cm="1">
        <f t="array" aca="1" ref="F1162" ca="1">_FV(A1162,"Change (%)",TRUE)</f>
        <v>1.3609E-2</v>
      </c>
      <c r="G1162" s="26" cm="1">
        <f t="array" aca="1" ref="G1162" ca="1">_FV(A1162,"Change")</f>
        <v>0.42270000000000002</v>
      </c>
      <c r="H1162" s="23" cm="1">
        <f t="array" aca="1" ref="H1162" ca="1">_FV(A1162,"Open")</f>
        <v>31.58</v>
      </c>
      <c r="I1162" s="23" cm="1">
        <f t="array" aca="1" ref="I1162" ca="1">_FV(A1162,"Low")</f>
        <v>31.482700000000001</v>
      </c>
      <c r="J1162" s="23" cm="1">
        <f t="array" aca="1" ref="J1162" ca="1">_FV(A1162,"High")</f>
        <v>31.6</v>
      </c>
      <c r="K1162" s="23" cm="1">
        <f t="array" aca="1" ref="K1162" ca="1">_FV(A1162,"Previous close",TRUE)</f>
        <v>31.06</v>
      </c>
      <c r="L1162" s="26"/>
      <c r="M1162" s="23" cm="1">
        <f t="array" aca="1" ref="M1162" ca="1">_FV(A1162,"52 week low",TRUE)</f>
        <v>23.62</v>
      </c>
      <c r="N1162" s="23" cm="1">
        <f t="array" aca="1" ref="N1162" ca="1">_FV(A1162,"52 week high",TRUE)</f>
        <v>31.945599999999999</v>
      </c>
      <c r="O1162" s="8" cm="1">
        <f t="array" aca="1" ref="O1162" ca="1">_FV(A1162,"Volume")</f>
        <v>7167</v>
      </c>
      <c r="P1162" s="7" cm="1">
        <f t="array" aca="1" ref="P1162" ca="1">_FV(A1162,"Volume average",TRUE)</f>
        <v>654</v>
      </c>
      <c r="Q1162" t="s">
        <v>698</v>
      </c>
      <c r="S1162" t="s">
        <v>2067</v>
      </c>
      <c r="T1162" s="25" cm="1">
        <f t="array" aca="1" ref="T1162" ca="1">_FV(A1162,"Expense ratio",TRUE)</f>
        <v>7.4999999999999997E-3</v>
      </c>
      <c r="U1162" s="24" cm="1">
        <f t="array" aca="1" ref="U1162" ca="1">_FV(A1162,"Market cap",TRUE)</f>
        <v>7390645.6399999997</v>
      </c>
      <c r="V1162" s="4">
        <v>7390645</v>
      </c>
      <c r="W1162" s="4">
        <v>7390645</v>
      </c>
      <c r="X1162" t="s">
        <v>3343</v>
      </c>
      <c r="Y1162" t="s">
        <v>3344</v>
      </c>
      <c r="Z1162" s="5">
        <v>31.664290000000001</v>
      </c>
      <c r="AA1162" s="5">
        <v>38.279674999999997</v>
      </c>
      <c r="AB1162" s="20"/>
      <c r="AC1162" s="4">
        <v>5523</v>
      </c>
      <c r="AE1162" s="5">
        <v>5.4424010659244626</v>
      </c>
      <c r="AF1162" s="20"/>
      <c r="AI1162" s="4">
        <v>5523</v>
      </c>
      <c r="AJ1162" s="5">
        <v>174747.72</v>
      </c>
      <c r="AL1162" s="5">
        <v>31.946000000000002</v>
      </c>
      <c r="AM1162" s="5">
        <v>23.62</v>
      </c>
      <c r="AN1162" t="s">
        <v>47</v>
      </c>
      <c r="AO1162" t="str" cm="1">
        <f t="array" aca="1" ref="AO1162" ca="1">_FV(A1162,"Currency")</f>
        <v>USD</v>
      </c>
      <c r="AP1162" t="str" cm="1">
        <f t="array" aca="1" ref="AP1162" ca="1">_FV(A1162,"Exchange")</f>
        <v>Nasdaq Stock Market</v>
      </c>
      <c r="AQ1162" s="6" t="str" cm="1">
        <f t="array" aca="1" ref="AQ1162" ca="1">_FV(A1162,"Exchange abbreviation",TRUE)</f>
        <v>XNAS</v>
      </c>
      <c r="AR1162" t="str" cm="1">
        <f t="array" aca="1" ref="AR1162" ca="1">_FV(A1162,"Instrument type",TRUE)</f>
        <v>ETF</v>
      </c>
    </row>
    <row r="1163" spans="1:44" ht="18.75" customHeight="1" x14ac:dyDescent="0.25">
      <c r="A1163" t="e" vm="1176">
        <v>#VALUE!</v>
      </c>
      <c r="B1163" t="s">
        <v>3345</v>
      </c>
      <c r="C1163" t="s">
        <v>3346</v>
      </c>
      <c r="D1163" s="31" cm="1">
        <f t="array" aca="1" ref="D1163" ca="1">_FV(A1163,"Last trade time",TRUE)</f>
        <v>45824.840277812502</v>
      </c>
      <c r="E1163" s="23" cm="1">
        <f t="array" aca="1" ref="E1163" ca="1">_FV(A1163,"Price")</f>
        <v>33.976199999999999</v>
      </c>
      <c r="F1163" s="27" cm="1">
        <f t="array" aca="1" ref="F1163" ca="1">_FV(A1163,"Change (%)",TRUE)</f>
        <v>2.091E-3</v>
      </c>
      <c r="G1163" s="26" cm="1">
        <f t="array" aca="1" ref="G1163" ca="1">_FV(A1163,"Change")</f>
        <v>7.0900000000000005E-2</v>
      </c>
      <c r="H1163" s="23" cm="1">
        <f t="array" aca="1" ref="H1163" ca="1">_FV(A1163,"Open")</f>
        <v>34.5</v>
      </c>
      <c r="I1163" s="23" cm="1">
        <f t="array" aca="1" ref="I1163" ca="1">_FV(A1163,"Low")</f>
        <v>33.976199999999999</v>
      </c>
      <c r="J1163" s="23" cm="1">
        <f t="array" aca="1" ref="J1163" ca="1">_FV(A1163,"High")</f>
        <v>34.770000000000003</v>
      </c>
      <c r="K1163" s="23" cm="1">
        <f t="array" aca="1" ref="K1163" ca="1">_FV(A1163,"Previous close",TRUE)</f>
        <v>33.905299999999997</v>
      </c>
      <c r="L1163" s="26"/>
      <c r="M1163" s="23" cm="1">
        <f t="array" aca="1" ref="M1163" ca="1">_FV(A1163,"52 week low",TRUE)</f>
        <v>29.35</v>
      </c>
      <c r="N1163" s="23" cm="1">
        <f t="array" aca="1" ref="N1163" ca="1">_FV(A1163,"52 week high",TRUE)</f>
        <v>39.22</v>
      </c>
      <c r="O1163" s="8" cm="1">
        <f t="array" aca="1" ref="O1163" ca="1">_FV(A1163,"Volume")</f>
        <v>8869</v>
      </c>
      <c r="P1163" s="7" cm="1">
        <f t="array" aca="1" ref="P1163" ca="1">_FV(A1163,"Volume average",TRUE)</f>
        <v>11938</v>
      </c>
      <c r="Q1163" t="s">
        <v>119</v>
      </c>
      <c r="T1163" s="25" cm="1">
        <f t="array" aca="1" ref="T1163" ca="1">_FV(A1163,"Expense ratio",TRUE)</f>
        <v>7.4999999999999997E-3</v>
      </c>
      <c r="U1163" s="24" cm="1">
        <f t="array" aca="1" ref="U1163" ca="1">_FV(A1163,"Market cap",TRUE)</f>
        <v>141012889.93000001</v>
      </c>
      <c r="V1163" s="16"/>
      <c r="W1163" s="16"/>
      <c r="Z1163" s="18"/>
      <c r="AA1163" s="20"/>
      <c r="AB1163" s="20"/>
      <c r="AC1163" s="21">
        <v>14734</v>
      </c>
      <c r="AE1163" s="18"/>
      <c r="AI1163" s="21"/>
      <c r="AJ1163" s="18"/>
      <c r="AL1163" s="18"/>
      <c r="AM1163" s="18"/>
      <c r="AN1163" t="s">
        <v>73</v>
      </c>
      <c r="AO1163" t="str" cm="1">
        <f t="array" aca="1" ref="AO1163" ca="1">_FV(A1163,"Currency")</f>
        <v>USD</v>
      </c>
      <c r="AP1163" t="str" cm="1">
        <f t="array" aca="1" ref="AP1163" ca="1">_FV(A1163,"Exchange")</f>
        <v>New York Stock Exchange</v>
      </c>
      <c r="AQ1163" s="6" t="str" cm="1">
        <f t="array" aca="1" ref="AQ1163" ca="1">_FV(A1163,"Exchange abbreviation",TRUE)</f>
        <v>XNYS</v>
      </c>
      <c r="AR1163" t="str" cm="1">
        <f t="array" aca="1" ref="AR1163" ca="1">_FV(A1163,"Instrument type",TRUE)</f>
        <v>ETF</v>
      </c>
    </row>
    <row r="1164" spans="1:44" ht="18.75" customHeight="1" x14ac:dyDescent="0.25">
      <c r="A1164" t="e" vm="1177">
        <v>#VALUE!</v>
      </c>
      <c r="B1164" t="s">
        <v>3347</v>
      </c>
      <c r="C1164" t="s">
        <v>3348</v>
      </c>
      <c r="D1164" s="31" cm="1">
        <f t="array" aca="1" ref="D1164" ca="1">_FV(A1164,"Last trade time",TRUE)</f>
        <v>45824.911432546091</v>
      </c>
      <c r="E1164" s="23" cm="1">
        <f t="array" aca="1" ref="E1164" ca="1">_FV(A1164,"Price")</f>
        <v>12.25</v>
      </c>
      <c r="F1164" s="27" cm="1">
        <f t="array" aca="1" ref="F1164" ca="1">_FV(A1164,"Change (%)",TRUE)</f>
        <v>9.7669999999999993E-2</v>
      </c>
      <c r="G1164" s="26" cm="1">
        <f t="array" aca="1" ref="G1164" ca="1">_FV(A1164,"Change")</f>
        <v>1.0900000000000001</v>
      </c>
      <c r="H1164" s="23" cm="1">
        <f t="array" aca="1" ref="H1164" ca="1">_FV(A1164,"Open")</f>
        <v>11.7662</v>
      </c>
      <c r="I1164" s="23" cm="1">
        <f t="array" aca="1" ref="I1164" ca="1">_FV(A1164,"Low")</f>
        <v>11.75</v>
      </c>
      <c r="J1164" s="23" cm="1">
        <f t="array" aca="1" ref="J1164" ca="1">_FV(A1164,"High")</f>
        <v>12.45</v>
      </c>
      <c r="K1164" s="23" cm="1">
        <f t="array" aca="1" ref="K1164" ca="1">_FV(A1164,"Previous close",TRUE)</f>
        <v>11.16</v>
      </c>
      <c r="L1164" s="26"/>
      <c r="M1164" s="23" cm="1">
        <f t="array" aca="1" ref="M1164" ca="1">_FV(A1164,"52 week low",TRUE)</f>
        <v>4.28</v>
      </c>
      <c r="N1164" s="23" cm="1">
        <f t="array" aca="1" ref="N1164" ca="1">_FV(A1164,"52 week high",TRUE)</f>
        <v>25.8672</v>
      </c>
      <c r="O1164" s="8" cm="1">
        <f t="array" aca="1" ref="O1164" ca="1">_FV(A1164,"Volume")</f>
        <v>65193</v>
      </c>
      <c r="P1164" s="7" cm="1">
        <f t="array" aca="1" ref="P1164" ca="1">_FV(A1164,"Volume average",TRUE)</f>
        <v>113465</v>
      </c>
      <c r="Q1164" t="s">
        <v>490</v>
      </c>
      <c r="T1164" s="25" cm="1">
        <f t="array" aca="1" ref="T1164" ca="1">_FV(A1164,"Expense ratio",TRUE)</f>
        <v>7.4999999999999997E-3</v>
      </c>
      <c r="U1164" s="24" cm="1">
        <f t="array" aca="1" ref="U1164" ca="1">_FV(A1164,"Market cap",TRUE)</f>
        <v>5791690.5700000003</v>
      </c>
      <c r="V1164" s="16"/>
      <c r="W1164" s="16"/>
      <c r="X1164" t="s">
        <v>3349</v>
      </c>
      <c r="Z1164" s="18"/>
      <c r="AA1164" s="20"/>
      <c r="AC1164" s="21">
        <v>146622</v>
      </c>
      <c r="AE1164" s="18"/>
      <c r="AI1164" s="21"/>
      <c r="AJ1164" s="18"/>
      <c r="AL1164" s="18"/>
      <c r="AM1164" s="18"/>
      <c r="AN1164" t="s">
        <v>73</v>
      </c>
      <c r="AO1164" t="str" cm="1">
        <f t="array" aca="1" ref="AO1164" ca="1">_FV(A1164,"Currency")</f>
        <v>USD</v>
      </c>
      <c r="AP1164" t="str" cm="1">
        <f t="array" aca="1" ref="AP1164" ca="1">_FV(A1164,"Exchange")</f>
        <v>Nasdaq Stock Market</v>
      </c>
      <c r="AQ1164" s="6" t="str" cm="1">
        <f t="array" aca="1" ref="AQ1164" ca="1">_FV(A1164,"Exchange abbreviation",TRUE)</f>
        <v>XNAS</v>
      </c>
      <c r="AR1164" t="str" cm="1">
        <f t="array" aca="1" ref="AR1164" ca="1">_FV(A1164,"Instrument type",TRUE)</f>
        <v>ETF</v>
      </c>
    </row>
    <row r="1165" spans="1:44" ht="18.75" customHeight="1" x14ac:dyDescent="0.25">
      <c r="A1165" t="e" vm="1178">
        <v>#VALUE!</v>
      </c>
      <c r="B1165" t="s">
        <v>3350</v>
      </c>
      <c r="C1165" t="s">
        <v>3351</v>
      </c>
      <c r="D1165" s="31" cm="1">
        <f t="array" aca="1" ref="D1165" ca="1">_FV(A1165,"Last trade time",TRUE)</f>
        <v>45824.840277789066</v>
      </c>
      <c r="E1165" s="23" cm="1">
        <f t="array" aca="1" ref="E1165" ca="1">_FV(A1165,"Price")</f>
        <v>49.25</v>
      </c>
      <c r="F1165" s="27" cm="1">
        <f t="array" aca="1" ref="F1165" ca="1">_FV(A1165,"Change (%)",TRUE)</f>
        <v>6.7459999999999994E-3</v>
      </c>
      <c r="G1165" s="26" cm="1">
        <f t="array" aca="1" ref="G1165" ca="1">_FV(A1165,"Change")</f>
        <v>0.33</v>
      </c>
      <c r="H1165" s="23" cm="1">
        <f t="array" aca="1" ref="H1165" ca="1">_FV(A1165,"Open")</f>
        <v>49.23</v>
      </c>
      <c r="I1165" s="23" cm="1">
        <f t="array" aca="1" ref="I1165" ca="1">_FV(A1165,"Low")</f>
        <v>49.202599999999997</v>
      </c>
      <c r="J1165" s="23" cm="1">
        <f t="array" aca="1" ref="J1165" ca="1">_FV(A1165,"High")</f>
        <v>49.45</v>
      </c>
      <c r="K1165" s="23" cm="1">
        <f t="array" aca="1" ref="K1165" ca="1">_FV(A1165,"Previous close",TRUE)</f>
        <v>48.92</v>
      </c>
      <c r="L1165" s="26"/>
      <c r="M1165" s="23" cm="1">
        <f t="array" aca="1" ref="M1165" ca="1">_FV(A1165,"52 week low",TRUE)</f>
        <v>40.49</v>
      </c>
      <c r="N1165" s="23" cm="1">
        <f t="array" aca="1" ref="N1165" ca="1">_FV(A1165,"52 week high",TRUE)</f>
        <v>56.7</v>
      </c>
      <c r="O1165" s="8" cm="1">
        <f t="array" aca="1" ref="O1165" ca="1">_FV(A1165,"Volume")</f>
        <v>9027</v>
      </c>
      <c r="P1165" s="7" cm="1">
        <f t="array" aca="1" ref="P1165" ca="1">_FV(A1165,"Volume average",TRUE)</f>
        <v>14422</v>
      </c>
      <c r="Q1165" t="s">
        <v>198</v>
      </c>
      <c r="R1165" t="s">
        <v>79</v>
      </c>
      <c r="T1165" s="25" cm="1">
        <f t="array" aca="1" ref="T1165" ca="1">_FV(A1165,"Expense ratio",TRUE)</f>
        <v>7.4999999999999997E-3</v>
      </c>
      <c r="U1165" s="24" cm="1">
        <f t="array" aca="1" ref="U1165" ca="1">_FV(A1165,"Market cap",TRUE)</f>
        <v>133960359.48</v>
      </c>
      <c r="V1165" s="16"/>
      <c r="W1165" s="16"/>
      <c r="Z1165" s="18"/>
      <c r="AA1165" s="20"/>
      <c r="AB1165" s="20"/>
      <c r="AC1165" s="21">
        <v>10497</v>
      </c>
      <c r="AE1165" s="18"/>
      <c r="AF1165" s="20"/>
      <c r="AI1165" s="21"/>
      <c r="AJ1165" s="18"/>
      <c r="AL1165" s="18"/>
      <c r="AM1165" s="18"/>
      <c r="AN1165" t="s">
        <v>73</v>
      </c>
      <c r="AO1165" t="str" cm="1">
        <f t="array" aca="1" ref="AO1165" ca="1">_FV(A1165,"Currency")</f>
        <v>USD</v>
      </c>
      <c r="AP1165" t="str" cm="1">
        <f t="array" aca="1" ref="AP1165" ca="1">_FV(A1165,"Exchange")</f>
        <v>NYSE Arca</v>
      </c>
      <c r="AQ1165" s="6" t="str" cm="1">
        <f t="array" aca="1" ref="AQ1165" ca="1">_FV(A1165,"Exchange abbreviation",TRUE)</f>
        <v>ARCX</v>
      </c>
      <c r="AR1165" t="str" cm="1">
        <f t="array" aca="1" ref="AR1165" ca="1">_FV(A1165,"Instrument type",TRUE)</f>
        <v>ETF</v>
      </c>
    </row>
    <row r="1166" spans="1:44" ht="18.75" customHeight="1" x14ac:dyDescent="0.25">
      <c r="A1166" t="e" vm="1179">
        <v>#VALUE!</v>
      </c>
      <c r="B1166" t="s">
        <v>3352</v>
      </c>
      <c r="C1166" t="s">
        <v>3353</v>
      </c>
      <c r="D1166" s="31" cm="1">
        <f t="array" aca="1" ref="D1166" ca="1">_FV(A1166,"Last trade time",TRUE)</f>
        <v>45824.84027780078</v>
      </c>
      <c r="E1166" s="23" cm="1">
        <f t="array" aca="1" ref="E1166" ca="1">_FV(A1166,"Price")</f>
        <v>34.594999999999999</v>
      </c>
      <c r="F1166" s="27" cm="1">
        <f t="array" aca="1" ref="F1166" ca="1">_FV(A1166,"Change (%)",TRUE)</f>
        <v>1.4998000000000001E-2</v>
      </c>
      <c r="G1166" s="26" cm="1">
        <f t="array" aca="1" ref="G1166" ca="1">_FV(A1166,"Change")</f>
        <v>0.51119999999999999</v>
      </c>
      <c r="H1166" s="23" cm="1">
        <f t="array" aca="1" ref="H1166" ca="1">_FV(A1166,"Open")</f>
        <v>34.6</v>
      </c>
      <c r="I1166" s="23" cm="1">
        <f t="array" aca="1" ref="I1166" ca="1">_FV(A1166,"Low")</f>
        <v>34.500100000000003</v>
      </c>
      <c r="J1166" s="23" cm="1">
        <f t="array" aca="1" ref="J1166" ca="1">_FV(A1166,"High")</f>
        <v>34.83</v>
      </c>
      <c r="K1166" s="23" cm="1">
        <f t="array" aca="1" ref="K1166" ca="1">_FV(A1166,"Previous close",TRUE)</f>
        <v>34.083799999999997</v>
      </c>
      <c r="L1166" s="26"/>
      <c r="M1166" s="23" cm="1">
        <f t="array" aca="1" ref="M1166" ca="1">_FV(A1166,"52 week low",TRUE)</f>
        <v>24.48</v>
      </c>
      <c r="N1166" s="23" cm="1">
        <f t="array" aca="1" ref="N1166" ca="1">_FV(A1166,"52 week high",TRUE)</f>
        <v>35.555599999999998</v>
      </c>
      <c r="O1166" s="8" cm="1">
        <f t="array" aca="1" ref="O1166" ca="1">_FV(A1166,"Volume")</f>
        <v>3379</v>
      </c>
      <c r="P1166" s="7" cm="1">
        <f t="array" aca="1" ref="P1166" ca="1">_FV(A1166,"Volume average",TRUE)</f>
        <v>7096</v>
      </c>
      <c r="Q1166" t="s">
        <v>490</v>
      </c>
      <c r="T1166" s="25" cm="1">
        <f t="array" aca="1" ref="T1166" ca="1">_FV(A1166,"Expense ratio",TRUE)</f>
        <v>7.4999999999999997E-3</v>
      </c>
      <c r="U1166" s="24" cm="1">
        <f t="array" aca="1" ref="U1166" ca="1">_FV(A1166,"Market cap",TRUE)</f>
        <v>164154220.71000001</v>
      </c>
      <c r="V1166" s="16"/>
      <c r="W1166" s="16"/>
      <c r="Z1166" s="18"/>
      <c r="AA1166" s="20"/>
      <c r="AB1166" s="20"/>
      <c r="AC1166" s="21">
        <v>7391</v>
      </c>
      <c r="AE1166" s="18"/>
      <c r="AF1166" s="20"/>
      <c r="AI1166" s="21"/>
      <c r="AJ1166" s="18"/>
      <c r="AL1166" s="18"/>
      <c r="AM1166" s="18"/>
      <c r="AN1166" t="s">
        <v>73</v>
      </c>
      <c r="AO1166" t="str" cm="1">
        <f t="array" aca="1" ref="AO1166" ca="1">_FV(A1166,"Currency")</f>
        <v>USD</v>
      </c>
      <c r="AP1166" t="str" cm="1">
        <f t="array" aca="1" ref="AP1166" ca="1">_FV(A1166,"Exchange")</f>
        <v>NYSE Arca</v>
      </c>
      <c r="AQ1166" s="6" t="str" cm="1">
        <f t="array" aca="1" ref="AQ1166" ca="1">_FV(A1166,"Exchange abbreviation",TRUE)</f>
        <v>ARCX</v>
      </c>
      <c r="AR1166" t="str" cm="1">
        <f t="array" aca="1" ref="AR1166" ca="1">_FV(A1166,"Instrument type",TRUE)</f>
        <v>ETF</v>
      </c>
    </row>
    <row r="1167" spans="1:44" ht="18.75" customHeight="1" x14ac:dyDescent="0.25">
      <c r="A1167" t="e" vm="1180">
        <v>#VALUE!</v>
      </c>
      <c r="B1167" t="s">
        <v>3354</v>
      </c>
      <c r="C1167" t="s">
        <v>3355</v>
      </c>
      <c r="D1167" s="31" cm="1">
        <f t="array" aca="1" ref="D1167" ca="1">_FV(A1167,"Last trade time",TRUE)</f>
        <v>45824.84027780078</v>
      </c>
      <c r="E1167" s="23" cm="1">
        <f t="array" aca="1" ref="E1167" ca="1">_FV(A1167,"Price")</f>
        <v>26.407699999999998</v>
      </c>
      <c r="F1167" s="27" cm="1">
        <f t="array" aca="1" ref="F1167" ca="1">_FV(A1167,"Change (%)",TRUE)</f>
        <v>1.9601999999999998E-2</v>
      </c>
      <c r="G1167" s="26" cm="1">
        <f t="array" aca="1" ref="G1167" ca="1">_FV(A1167,"Change")</f>
        <v>0.50770000000000004</v>
      </c>
      <c r="H1167" s="23" cm="1">
        <f t="array" aca="1" ref="H1167" ca="1">_FV(A1167,"Open")</f>
        <v>26.26</v>
      </c>
      <c r="I1167" s="23" cm="1">
        <f t="array" aca="1" ref="I1167" ca="1">_FV(A1167,"Low")</f>
        <v>26.26</v>
      </c>
      <c r="J1167" s="23" cm="1">
        <f t="array" aca="1" ref="J1167" ca="1">_FV(A1167,"High")</f>
        <v>26.53</v>
      </c>
      <c r="K1167" s="23" cm="1">
        <f t="array" aca="1" ref="K1167" ca="1">_FV(A1167,"Previous close",TRUE)</f>
        <v>25.9</v>
      </c>
      <c r="L1167" s="26"/>
      <c r="M1167" s="23" cm="1">
        <f t="array" aca="1" ref="M1167" ca="1">_FV(A1167,"52 week low",TRUE)</f>
        <v>18.71</v>
      </c>
      <c r="N1167" s="23" cm="1">
        <f t="array" aca="1" ref="N1167" ca="1">_FV(A1167,"52 week high",TRUE)</f>
        <v>29.43</v>
      </c>
      <c r="O1167" s="8" cm="1">
        <f t="array" aca="1" ref="O1167" ca="1">_FV(A1167,"Volume")</f>
        <v>1596</v>
      </c>
      <c r="P1167" s="7" cm="1">
        <f t="array" aca="1" ref="P1167" ca="1">_FV(A1167,"Volume average",TRUE)</f>
        <v>25731</v>
      </c>
      <c r="Q1167" t="s">
        <v>490</v>
      </c>
      <c r="S1167" t="s">
        <v>3356</v>
      </c>
      <c r="T1167" s="25" cm="1">
        <f t="array" aca="1" ref="T1167" ca="1">_FV(A1167,"Expense ratio",TRUE)</f>
        <v>7.4999999999999997E-3</v>
      </c>
      <c r="U1167" s="24" cm="1">
        <f t="array" aca="1" ref="U1167" ca="1">_FV(A1167,"Market cap",TRUE)</f>
        <v>37245245.600000001</v>
      </c>
      <c r="V1167" s="4">
        <v>37245244</v>
      </c>
      <c r="W1167" s="4">
        <v>37245244</v>
      </c>
      <c r="Y1167" t="s">
        <v>3357</v>
      </c>
      <c r="Z1167" s="5">
        <v>26.13</v>
      </c>
      <c r="AA1167" s="5">
        <v>33.952869999999997</v>
      </c>
      <c r="AB1167" s="5">
        <v>9.7999999999999997E-3</v>
      </c>
      <c r="AC1167" s="4">
        <v>15306</v>
      </c>
      <c r="AE1167" s="5">
        <v>0.67334030761960761</v>
      </c>
      <c r="AF1167" s="5">
        <v>-2.9443157176059391</v>
      </c>
      <c r="AH1167" s="16"/>
      <c r="AI1167" s="4">
        <v>15306</v>
      </c>
      <c r="AJ1167" s="5">
        <v>399873.84179999999</v>
      </c>
      <c r="AL1167" s="5">
        <v>29.43</v>
      </c>
      <c r="AM1167" s="5">
        <v>18.71</v>
      </c>
      <c r="AN1167" t="s">
        <v>47</v>
      </c>
      <c r="AO1167" t="str" cm="1">
        <f t="array" aca="1" ref="AO1167" ca="1">_FV(A1167,"Currency")</f>
        <v>USD</v>
      </c>
      <c r="AP1167" t="str" cm="1">
        <f t="array" aca="1" ref="AP1167" ca="1">_FV(A1167,"Exchange")</f>
        <v>NYSE Arca</v>
      </c>
      <c r="AQ1167" s="6" t="str" cm="1">
        <f t="array" aca="1" ref="AQ1167" ca="1">_FV(A1167,"Exchange abbreviation",TRUE)</f>
        <v>ARCX</v>
      </c>
      <c r="AR1167" t="str" cm="1">
        <f t="array" aca="1" ref="AR1167" ca="1">_FV(A1167,"Instrument type",TRUE)</f>
        <v>ETF</v>
      </c>
    </row>
    <row r="1168" spans="1:44" ht="18.75" customHeight="1" x14ac:dyDescent="0.25">
      <c r="A1168" t="e" vm="1181">
        <v>#VALUE!</v>
      </c>
      <c r="B1168" t="s">
        <v>3358</v>
      </c>
      <c r="C1168" t="s">
        <v>3359</v>
      </c>
      <c r="D1168" s="31" cm="1">
        <f t="array" aca="1" ref="D1168" ca="1">_FV(A1168,"Last trade time",TRUE)</f>
        <v>45824.922983784374</v>
      </c>
      <c r="E1168" s="23" cm="1">
        <f t="array" aca="1" ref="E1168" ca="1">_FV(A1168,"Price")</f>
        <v>27.75</v>
      </c>
      <c r="F1168" s="27" cm="1">
        <f t="array" aca="1" ref="F1168" ca="1">_FV(A1168,"Change (%)",TRUE)</f>
        <v>3.4675999999999998E-2</v>
      </c>
      <c r="G1168" s="26" cm="1">
        <f t="array" aca="1" ref="G1168" ca="1">_FV(A1168,"Change")</f>
        <v>0.93</v>
      </c>
      <c r="H1168" s="23" cm="1">
        <f t="array" aca="1" ref="H1168" ca="1">_FV(A1168,"Open")</f>
        <v>27.43</v>
      </c>
      <c r="I1168" s="23" cm="1">
        <f t="array" aca="1" ref="I1168" ca="1">_FV(A1168,"Low")</f>
        <v>27.43</v>
      </c>
      <c r="J1168" s="23" cm="1">
        <f t="array" aca="1" ref="J1168" ca="1">_FV(A1168,"High")</f>
        <v>27.85</v>
      </c>
      <c r="K1168" s="23" cm="1">
        <f t="array" aca="1" ref="K1168" ca="1">_FV(A1168,"Previous close",TRUE)</f>
        <v>26.82</v>
      </c>
      <c r="L1168" s="26"/>
      <c r="M1168" s="23" cm="1">
        <f t="array" aca="1" ref="M1168" ca="1">_FV(A1168,"52 week low",TRUE)</f>
        <v>16.310099999999998</v>
      </c>
      <c r="N1168" s="23" cm="1">
        <f t="array" aca="1" ref="N1168" ca="1">_FV(A1168,"52 week high",TRUE)</f>
        <v>30.42</v>
      </c>
      <c r="O1168" s="8" cm="1">
        <f t="array" aca="1" ref="O1168" ca="1">_FV(A1168,"Volume")</f>
        <v>66188</v>
      </c>
      <c r="P1168" s="7" cm="1">
        <f t="array" aca="1" ref="P1168" ca="1">_FV(A1168,"Volume average",TRUE)</f>
        <v>48148</v>
      </c>
      <c r="Q1168" t="s">
        <v>119</v>
      </c>
      <c r="T1168" s="25" cm="1">
        <f t="array" aca="1" ref="T1168" ca="1">_FV(A1168,"Expense ratio",TRUE)</f>
        <v>7.4999999999999997E-3</v>
      </c>
      <c r="U1168" s="24" cm="1">
        <f t="array" aca="1" ref="U1168" ca="1">_FV(A1168,"Market cap",TRUE)</f>
        <v>55027270.710000001</v>
      </c>
      <c r="V1168" s="16"/>
      <c r="W1168" s="16"/>
      <c r="Z1168" s="18"/>
      <c r="AA1168" s="20"/>
      <c r="AB1168" s="20"/>
      <c r="AC1168" s="21">
        <v>48982</v>
      </c>
      <c r="AE1168" s="18"/>
      <c r="AF1168" s="20"/>
      <c r="AI1168" s="21"/>
      <c r="AJ1168" s="18"/>
      <c r="AL1168" s="18"/>
      <c r="AM1168" s="18"/>
      <c r="AN1168" t="s">
        <v>73</v>
      </c>
      <c r="AO1168" t="str" cm="1">
        <f t="array" aca="1" ref="AO1168" ca="1">_FV(A1168,"Currency")</f>
        <v>USD</v>
      </c>
      <c r="AP1168" t="str" cm="1">
        <f t="array" aca="1" ref="AP1168" ca="1">_FV(A1168,"Exchange")</f>
        <v>Nasdaq Stock Market</v>
      </c>
      <c r="AQ1168" s="6" t="str" cm="1">
        <f t="array" aca="1" ref="AQ1168" ca="1">_FV(A1168,"Exchange abbreviation",TRUE)</f>
        <v>XNAS</v>
      </c>
      <c r="AR1168" t="str" cm="1">
        <f t="array" aca="1" ref="AR1168" ca="1">_FV(A1168,"Instrument type",TRUE)</f>
        <v>ETF</v>
      </c>
    </row>
    <row r="1169" spans="1:44" ht="18.75" customHeight="1" x14ac:dyDescent="0.25">
      <c r="A1169" t="e" vm="1182">
        <v>#VALUE!</v>
      </c>
      <c r="B1169" t="s">
        <v>3360</v>
      </c>
      <c r="C1169" t="s">
        <v>3361</v>
      </c>
      <c r="D1169" s="31" cm="1">
        <f t="array" aca="1" ref="D1169" ca="1">_FV(A1169,"Last trade time",TRUE)</f>
        <v>45824.840277789066</v>
      </c>
      <c r="E1169" s="23" cm="1">
        <f t="array" aca="1" ref="E1169" ca="1">_FV(A1169,"Price")</f>
        <v>30.167999999999999</v>
      </c>
      <c r="F1169" s="27" cm="1">
        <f t="array" aca="1" ref="F1169" ca="1">_FV(A1169,"Change (%)",TRUE)</f>
        <v>2.2644000000000001E-2</v>
      </c>
      <c r="G1169" s="26" cm="1">
        <f t="array" aca="1" ref="G1169" ca="1">_FV(A1169,"Change")</f>
        <v>0.66800000000000004</v>
      </c>
      <c r="H1169" s="23" cm="1">
        <f t="array" aca="1" ref="H1169" ca="1">_FV(A1169,"Open")</f>
        <v>30.09</v>
      </c>
      <c r="I1169" s="23" cm="1">
        <f t="array" aca="1" ref="I1169" ca="1">_FV(A1169,"Low")</f>
        <v>29.85</v>
      </c>
      <c r="J1169" s="23" cm="1">
        <f t="array" aca="1" ref="J1169" ca="1">_FV(A1169,"High")</f>
        <v>30.21</v>
      </c>
      <c r="K1169" s="23" cm="1">
        <f t="array" aca="1" ref="K1169" ca="1">_FV(A1169,"Previous close",TRUE)</f>
        <v>29.5</v>
      </c>
      <c r="L1169" s="26"/>
      <c r="M1169" s="23" cm="1">
        <f t="array" aca="1" ref="M1169" ca="1">_FV(A1169,"52 week low",TRUE)</f>
        <v>22.69</v>
      </c>
      <c r="N1169" s="23" cm="1">
        <f t="array" aca="1" ref="N1169" ca="1">_FV(A1169,"52 week high",TRUE)</f>
        <v>33.65</v>
      </c>
      <c r="O1169" s="8" cm="1">
        <f t="array" aca="1" ref="O1169" ca="1">_FV(A1169,"Volume")</f>
        <v>6111</v>
      </c>
      <c r="P1169" s="7" cm="1">
        <f t="array" aca="1" ref="P1169" ca="1">_FV(A1169,"Volume average",TRUE)</f>
        <v>18757</v>
      </c>
      <c r="Q1169" t="s">
        <v>119</v>
      </c>
      <c r="T1169" s="25" cm="1">
        <f t="array" aca="1" ref="T1169" ca="1">_FV(A1169,"Expense ratio",TRUE)</f>
        <v>7.4999999999999997E-3</v>
      </c>
      <c r="U1169" s="24" cm="1">
        <f t="array" aca="1" ref="U1169" ca="1">_FV(A1169,"Market cap",TRUE)</f>
        <v>31080973.109999999</v>
      </c>
      <c r="V1169" s="16"/>
      <c r="W1169" s="16"/>
      <c r="Z1169" s="18"/>
      <c r="AA1169" s="20"/>
      <c r="AB1169" s="20"/>
      <c r="AC1169" s="21">
        <v>19232</v>
      </c>
      <c r="AE1169" s="18"/>
      <c r="AF1169" s="20"/>
      <c r="AI1169" s="21"/>
      <c r="AJ1169" s="18"/>
      <c r="AL1169" s="18"/>
      <c r="AM1169" s="18"/>
      <c r="AN1169" t="s">
        <v>73</v>
      </c>
      <c r="AO1169" t="str" cm="1">
        <f t="array" aca="1" ref="AO1169" ca="1">_FV(A1169,"Currency")</f>
        <v>USD</v>
      </c>
      <c r="AP1169" t="str" cm="1">
        <f t="array" aca="1" ref="AP1169" ca="1">_FV(A1169,"Exchange")</f>
        <v>NYSE Arca</v>
      </c>
      <c r="AQ1169" s="6" t="str" cm="1">
        <f t="array" aca="1" ref="AQ1169" ca="1">_FV(A1169,"Exchange abbreviation",TRUE)</f>
        <v>ARCX</v>
      </c>
      <c r="AR1169" t="str" cm="1">
        <f t="array" aca="1" ref="AR1169" ca="1">_FV(A1169,"Instrument type",TRUE)</f>
        <v>ETF</v>
      </c>
    </row>
    <row r="1170" spans="1:44" ht="18.75" customHeight="1" x14ac:dyDescent="0.25">
      <c r="A1170" t="e" vm="1183">
        <v>#VALUE!</v>
      </c>
      <c r="B1170" t="s">
        <v>3362</v>
      </c>
      <c r="C1170" t="s">
        <v>3363</v>
      </c>
      <c r="D1170" s="31" cm="1">
        <f t="array" aca="1" ref="D1170" ca="1">_FV(A1170,"Last trade time",TRUE)</f>
        <v>45824.840594443747</v>
      </c>
      <c r="E1170" s="23" cm="1">
        <f t="array" aca="1" ref="E1170" ca="1">_FV(A1170,"Price")</f>
        <v>55.225900000000003</v>
      </c>
      <c r="F1170" s="27" cm="1">
        <f t="array" aca="1" ref="F1170" ca="1">_FV(A1170,"Change (%)",TRUE)</f>
        <v>1.1217E-2</v>
      </c>
      <c r="G1170" s="26" cm="1">
        <f t="array" aca="1" ref="G1170" ca="1">_FV(A1170,"Change")</f>
        <v>0.61260000000000003</v>
      </c>
      <c r="H1170" s="23" cm="1">
        <f t="array" aca="1" ref="H1170" ca="1">_FV(A1170,"Open")</f>
        <v>54.9</v>
      </c>
      <c r="I1170" s="23" cm="1">
        <f t="array" aca="1" ref="I1170" ca="1">_FV(A1170,"Low")</f>
        <v>54.9</v>
      </c>
      <c r="J1170" s="23" cm="1">
        <f t="array" aca="1" ref="J1170" ca="1">_FV(A1170,"High")</f>
        <v>55.34</v>
      </c>
      <c r="K1170" s="23" cm="1">
        <f t="array" aca="1" ref="K1170" ca="1">_FV(A1170,"Previous close",TRUE)</f>
        <v>54.613300000000002</v>
      </c>
      <c r="L1170" s="26"/>
      <c r="M1170" s="23" cm="1">
        <f t="array" aca="1" ref="M1170" ca="1">_FV(A1170,"52 week low",TRUE)</f>
        <v>44</v>
      </c>
      <c r="N1170" s="23" cm="1">
        <f t="array" aca="1" ref="N1170" ca="1">_FV(A1170,"52 week high",TRUE)</f>
        <v>57.9</v>
      </c>
      <c r="O1170" s="8" cm="1">
        <f t="array" aca="1" ref="O1170" ca="1">_FV(A1170,"Volume")</f>
        <v>1890</v>
      </c>
      <c r="P1170" s="7" cm="1">
        <f t="array" aca="1" ref="P1170" ca="1">_FV(A1170,"Volume average",TRUE)</f>
        <v>1936</v>
      </c>
      <c r="Q1170" t="s">
        <v>50</v>
      </c>
      <c r="S1170" t="s">
        <v>2148</v>
      </c>
      <c r="T1170" s="25" cm="1">
        <f t="array" aca="1" ref="T1170" ca="1">_FV(A1170,"Expense ratio",TRUE)</f>
        <v>7.4999999999999997E-3</v>
      </c>
      <c r="U1170" s="24" cm="1">
        <f t="array" aca="1" ref="U1170" ca="1">_FV(A1170,"Market cap",TRUE)</f>
        <v>13503981.800000001</v>
      </c>
      <c r="V1170" s="4">
        <v>13503981</v>
      </c>
      <c r="W1170" s="4">
        <v>13503981</v>
      </c>
      <c r="Y1170" t="s">
        <v>3172</v>
      </c>
      <c r="Z1170" s="5">
        <v>54.91</v>
      </c>
      <c r="AA1170" s="19">
        <v>25.497205999999998</v>
      </c>
      <c r="AB1170" s="5">
        <v>5.1999999999999998E-3</v>
      </c>
      <c r="AC1170" s="4">
        <v>5907</v>
      </c>
      <c r="AE1170" s="5">
        <v>3.7839572455812931</v>
      </c>
      <c r="AF1170" s="5">
        <v>11.074852266479949</v>
      </c>
      <c r="AI1170" s="4">
        <v>5907</v>
      </c>
      <c r="AJ1170" s="5">
        <v>324475.64490000001</v>
      </c>
      <c r="AL1170" s="5">
        <v>57.9</v>
      </c>
      <c r="AM1170" s="4">
        <v>44</v>
      </c>
      <c r="AN1170" t="s">
        <v>47</v>
      </c>
      <c r="AO1170" t="str" cm="1">
        <f t="array" aca="1" ref="AO1170" ca="1">_FV(A1170,"Currency")</f>
        <v>USD</v>
      </c>
      <c r="AP1170" t="str" cm="1">
        <f t="array" aca="1" ref="AP1170" ca="1">_FV(A1170,"Exchange")</f>
        <v>NYSE Arca</v>
      </c>
      <c r="AQ1170" s="6" t="str" cm="1">
        <f t="array" aca="1" ref="AQ1170" ca="1">_FV(A1170,"Exchange abbreviation",TRUE)</f>
        <v>ARCX</v>
      </c>
      <c r="AR1170" t="str" cm="1">
        <f t="array" aca="1" ref="AR1170" ca="1">_FV(A1170,"Instrument type",TRUE)</f>
        <v>ETF</v>
      </c>
    </row>
    <row r="1171" spans="1:44" ht="18.75" customHeight="1" x14ac:dyDescent="0.25">
      <c r="A1171" t="e" vm="1184">
        <v>#VALUE!</v>
      </c>
      <c r="B1171" t="s">
        <v>3364</v>
      </c>
      <c r="C1171" t="s">
        <v>3365</v>
      </c>
      <c r="D1171" s="31" cm="1">
        <f t="array" aca="1" ref="D1171" ca="1">_FV(A1171,"Last trade time",TRUE)</f>
        <v>45824.840277789066</v>
      </c>
      <c r="E1171" s="23" cm="1">
        <f t="array" aca="1" ref="E1171" ca="1">_FV(A1171,"Price")</f>
        <v>63.507199999999997</v>
      </c>
      <c r="F1171" s="27" cm="1">
        <f t="array" aca="1" ref="F1171" ca="1">_FV(A1171,"Change (%)",TRUE)</f>
        <v>5.9750000000000003E-3</v>
      </c>
      <c r="G1171" s="26" cm="1">
        <f t="array" aca="1" ref="G1171" ca="1">_FV(A1171,"Change")</f>
        <v>0.37719999999999998</v>
      </c>
      <c r="H1171" s="23" cm="1">
        <f t="array" aca="1" ref="H1171" ca="1">_FV(A1171,"Open")</f>
        <v>63.52</v>
      </c>
      <c r="I1171" s="23" cm="1">
        <f t="array" aca="1" ref="I1171" ca="1">_FV(A1171,"Low")</f>
        <v>63.48</v>
      </c>
      <c r="J1171" s="23" cm="1">
        <f t="array" aca="1" ref="J1171" ca="1">_FV(A1171,"High")</f>
        <v>63.86</v>
      </c>
      <c r="K1171" s="23" cm="1">
        <f t="array" aca="1" ref="K1171" ca="1">_FV(A1171,"Previous close",TRUE)</f>
        <v>63.13</v>
      </c>
      <c r="L1171" s="26"/>
      <c r="M1171" s="23" cm="1">
        <f t="array" aca="1" ref="M1171" ca="1">_FV(A1171,"52 week low",TRUE)</f>
        <v>55.420499999999997</v>
      </c>
      <c r="N1171" s="23" cm="1">
        <f t="array" aca="1" ref="N1171" ca="1">_FV(A1171,"52 week high",TRUE)</f>
        <v>78.34</v>
      </c>
      <c r="O1171" s="8" cm="1">
        <f t="array" aca="1" ref="O1171" ca="1">_FV(A1171,"Volume")</f>
        <v>14154</v>
      </c>
      <c r="P1171" s="7" cm="1">
        <f t="array" aca="1" ref="P1171" ca="1">_FV(A1171,"Volume average",TRUE)</f>
        <v>28820</v>
      </c>
      <c r="Q1171" t="s">
        <v>2066</v>
      </c>
      <c r="S1171" t="s">
        <v>3356</v>
      </c>
      <c r="T1171" s="25" cm="1">
        <f t="array" aca="1" ref="T1171" ca="1">_FV(A1171,"Expense ratio",TRUE)</f>
        <v>7.4999999999999997E-3</v>
      </c>
      <c r="U1171" s="24" cm="1">
        <f t="array" aca="1" ref="U1171" ca="1">_FV(A1171,"Market cap",TRUE)</f>
        <v>315585988.88</v>
      </c>
      <c r="V1171" s="4">
        <v>315585984</v>
      </c>
      <c r="W1171" s="4">
        <v>315585984</v>
      </c>
      <c r="Y1171" t="s">
        <v>3366</v>
      </c>
      <c r="Z1171" s="5">
        <v>64.66</v>
      </c>
      <c r="AA1171" s="5">
        <v>33.936729999999997</v>
      </c>
      <c r="AB1171" s="5">
        <v>2.9100000000000001E-2</v>
      </c>
      <c r="AC1171" s="4">
        <v>47201</v>
      </c>
      <c r="AE1171" s="5">
        <v>-1.4681417060444011</v>
      </c>
      <c r="AF1171" s="5">
        <v>-2.2397878528672699</v>
      </c>
      <c r="AI1171" s="4">
        <v>47201</v>
      </c>
      <c r="AJ1171" s="5">
        <v>3055792.74</v>
      </c>
      <c r="AL1171" s="5">
        <v>78.34</v>
      </c>
      <c r="AM1171" s="5">
        <v>55.42</v>
      </c>
      <c r="AN1171" t="s">
        <v>90</v>
      </c>
      <c r="AO1171" t="str" cm="1">
        <f t="array" aca="1" ref="AO1171" ca="1">_FV(A1171,"Currency")</f>
        <v>USD</v>
      </c>
      <c r="AP1171" t="str" cm="1">
        <f t="array" aca="1" ref="AP1171" ca="1">_FV(A1171,"Exchange")</f>
        <v>NYSE Arca</v>
      </c>
      <c r="AQ1171" s="6" t="str" cm="1">
        <f t="array" aca="1" ref="AQ1171" ca="1">_FV(A1171,"Exchange abbreviation",TRUE)</f>
        <v>ARCX</v>
      </c>
      <c r="AR1171" t="str" cm="1">
        <f t="array" aca="1" ref="AR1171" ca="1">_FV(A1171,"Instrument type",TRUE)</f>
        <v>ETF</v>
      </c>
    </row>
    <row r="1172" spans="1:44" ht="18.75" customHeight="1" x14ac:dyDescent="0.25">
      <c r="A1172" t="e" vm="1185">
        <v>#VALUE!</v>
      </c>
      <c r="B1172" t="s">
        <v>3367</v>
      </c>
      <c r="C1172" t="s">
        <v>3368</v>
      </c>
      <c r="D1172" s="31" cm="1">
        <f t="array" aca="1" ref="D1172" ca="1">_FV(A1172,"Last trade time",TRUE)</f>
        <v>45824.840277812502</v>
      </c>
      <c r="E1172" s="23" cm="1">
        <f t="array" aca="1" ref="E1172" ca="1">_FV(A1172,"Price")</f>
        <v>39.090000000000003</v>
      </c>
      <c r="F1172" s="27" cm="1">
        <f t="array" aca="1" ref="F1172" ca="1">_FV(A1172,"Change (%)",TRUE)</f>
        <v>9.947000000000001E-3</v>
      </c>
      <c r="G1172" s="26" cm="1">
        <f t="array" aca="1" ref="G1172" ca="1">_FV(A1172,"Change")</f>
        <v>0.38500000000000001</v>
      </c>
      <c r="H1172" s="23" cm="1">
        <f t="array" aca="1" ref="H1172" ca="1">_FV(A1172,"Open")</f>
        <v>38.840000000000003</v>
      </c>
      <c r="I1172" s="23" cm="1">
        <f t="array" aca="1" ref="I1172" ca="1">_FV(A1172,"Low")</f>
        <v>38.840000000000003</v>
      </c>
      <c r="J1172" s="23" cm="1">
        <f t="array" aca="1" ref="J1172" ca="1">_FV(A1172,"High")</f>
        <v>39.409999999999997</v>
      </c>
      <c r="K1172" s="23" cm="1">
        <f t="array" aca="1" ref="K1172" ca="1">_FV(A1172,"Previous close",TRUE)</f>
        <v>38.704999999999998</v>
      </c>
      <c r="L1172" s="26"/>
      <c r="M1172" s="23" cm="1">
        <f t="array" aca="1" ref="M1172" ca="1">_FV(A1172,"52 week low",TRUE)</f>
        <v>33.24</v>
      </c>
      <c r="N1172" s="23" cm="1">
        <f t="array" aca="1" ref="N1172" ca="1">_FV(A1172,"52 week high",TRUE)</f>
        <v>41.73</v>
      </c>
      <c r="O1172" s="8" cm="1">
        <f t="array" aca="1" ref="O1172" ca="1">_FV(A1172,"Volume")</f>
        <v>1940</v>
      </c>
      <c r="P1172" s="7" cm="1">
        <f t="array" aca="1" ref="P1172" ca="1">_FV(A1172,"Volume average",TRUE)</f>
        <v>3437</v>
      </c>
      <c r="Q1172" t="s">
        <v>2066</v>
      </c>
      <c r="S1172" t="s">
        <v>2148</v>
      </c>
      <c r="T1172" s="25" cm="1">
        <f t="array" aca="1" ref="T1172" ca="1">_FV(A1172,"Expense ratio",TRUE)</f>
        <v>7.4999999999999997E-3</v>
      </c>
      <c r="U1172" s="24" cm="1">
        <f t="array" aca="1" ref="U1172" ca="1">_FV(A1172,"Market cap",TRUE)</f>
        <v>10698251.810000001</v>
      </c>
      <c r="V1172" s="4">
        <v>10698251</v>
      </c>
      <c r="W1172" s="4">
        <v>10698251</v>
      </c>
      <c r="Y1172" t="s">
        <v>287</v>
      </c>
      <c r="Z1172" s="5">
        <v>39.4</v>
      </c>
      <c r="AA1172" s="5">
        <v>19.011786000000001</v>
      </c>
      <c r="AB1172" s="5">
        <v>5.5500000000000001E-2</v>
      </c>
      <c r="AC1172" s="4">
        <v>5601</v>
      </c>
      <c r="AE1172" s="5">
        <v>12.12035262133306</v>
      </c>
      <c r="AF1172" s="5">
        <v>16.342916184347931</v>
      </c>
      <c r="AI1172" s="4">
        <v>5601</v>
      </c>
      <c r="AJ1172" s="5">
        <v>221636.0508</v>
      </c>
      <c r="AL1172" s="5">
        <v>41.73</v>
      </c>
      <c r="AM1172" s="5">
        <v>33.24</v>
      </c>
      <c r="AN1172" t="s">
        <v>47</v>
      </c>
      <c r="AO1172" t="str" cm="1">
        <f t="array" aca="1" ref="AO1172" ca="1">_FV(A1172,"Currency")</f>
        <v>USD</v>
      </c>
      <c r="AP1172" t="str" cm="1">
        <f t="array" aca="1" ref="AP1172" ca="1">_FV(A1172,"Exchange")</f>
        <v>NYSE Arca</v>
      </c>
      <c r="AQ1172" s="6" t="str" cm="1">
        <f t="array" aca="1" ref="AQ1172" ca="1">_FV(A1172,"Exchange abbreviation",TRUE)</f>
        <v>ARCX</v>
      </c>
      <c r="AR1172" t="str" cm="1">
        <f t="array" aca="1" ref="AR1172" ca="1">_FV(A1172,"Instrument type",TRUE)</f>
        <v>ETF</v>
      </c>
    </row>
    <row r="1173" spans="1:44" ht="18.75" customHeight="1" x14ac:dyDescent="0.25">
      <c r="A1173" t="e" vm="1186">
        <v>#VALUE!</v>
      </c>
      <c r="B1173" t="s">
        <v>3369</v>
      </c>
      <c r="C1173" t="s">
        <v>3370</v>
      </c>
      <c r="D1173" s="31" cm="1">
        <f t="array" aca="1" ref="D1173" ca="1">_FV(A1173,"Last trade time",TRUE)</f>
        <v>45824.871208506251</v>
      </c>
      <c r="E1173" s="23" cm="1">
        <f t="array" aca="1" ref="E1173" ca="1">_FV(A1173,"Price")</f>
        <v>12.49</v>
      </c>
      <c r="F1173" s="27" cm="1">
        <f t="array" aca="1" ref="F1173" ca="1">_FV(A1173,"Change (%)",TRUE)</f>
        <v>2.1259E-2</v>
      </c>
      <c r="G1173" s="26" cm="1">
        <f t="array" aca="1" ref="G1173" ca="1">_FV(A1173,"Change")</f>
        <v>0.26</v>
      </c>
      <c r="H1173" s="23" cm="1">
        <f t="array" aca="1" ref="H1173" ca="1">_FV(A1173,"Open")</f>
        <v>12.45</v>
      </c>
      <c r="I1173" s="23" cm="1">
        <f t="array" aca="1" ref="I1173" ca="1">_FV(A1173,"Low")</f>
        <v>12.44</v>
      </c>
      <c r="J1173" s="23" cm="1">
        <f t="array" aca="1" ref="J1173" ca="1">_FV(A1173,"High")</f>
        <v>12.58</v>
      </c>
      <c r="K1173" s="23" cm="1">
        <f t="array" aca="1" ref="K1173" ca="1">_FV(A1173,"Previous close",TRUE)</f>
        <v>12.23</v>
      </c>
      <c r="L1173" s="26"/>
      <c r="M1173" s="23" cm="1">
        <f t="array" aca="1" ref="M1173" ca="1">_FV(A1173,"52 week low",TRUE)</f>
        <v>9.02</v>
      </c>
      <c r="N1173" s="23" cm="1">
        <f t="array" aca="1" ref="N1173" ca="1">_FV(A1173,"52 week high",TRUE)</f>
        <v>14.8599</v>
      </c>
      <c r="O1173" s="8" cm="1">
        <f t="array" aca="1" ref="O1173" ca="1">_FV(A1173,"Volume")</f>
        <v>10128</v>
      </c>
      <c r="P1173" s="7" cm="1">
        <f t="array" aca="1" ref="P1173" ca="1">_FV(A1173,"Volume average",TRUE)</f>
        <v>17290</v>
      </c>
      <c r="Q1173" t="s">
        <v>408</v>
      </c>
      <c r="S1173" t="s">
        <v>277</v>
      </c>
      <c r="T1173" s="25" cm="1">
        <f t="array" aca="1" ref="T1173" ca="1">_FV(A1173,"Expense ratio",TRUE)</f>
        <v>7.4999999999999997E-3</v>
      </c>
      <c r="U1173" s="24" cm="1">
        <f t="array" aca="1" ref="U1173" ca="1">_FV(A1173,"Market cap",TRUE)</f>
        <v>67997027.980000004</v>
      </c>
      <c r="V1173" s="4">
        <v>67998424</v>
      </c>
      <c r="W1173" s="4">
        <v>67998424</v>
      </c>
      <c r="Y1173" t="s">
        <v>3371</v>
      </c>
      <c r="Z1173" s="5">
        <v>12.12</v>
      </c>
      <c r="AA1173" s="5">
        <v>17.930814999999999</v>
      </c>
      <c r="AB1173" s="19">
        <v>2.5100000000000001E-2</v>
      </c>
      <c r="AC1173" s="4">
        <v>31950</v>
      </c>
      <c r="AE1173" s="5">
        <v>4.3286015967111569</v>
      </c>
      <c r="AF1173" s="19">
        <v>-14.85940166442639</v>
      </c>
      <c r="AI1173" s="4">
        <v>31950</v>
      </c>
      <c r="AJ1173" s="4">
        <v>385956</v>
      </c>
      <c r="AL1173" s="5">
        <v>14.86</v>
      </c>
      <c r="AM1173" s="5">
        <v>9.02</v>
      </c>
      <c r="AN1173" t="s">
        <v>47</v>
      </c>
      <c r="AO1173" t="str" cm="1">
        <f t="array" aca="1" ref="AO1173" ca="1">_FV(A1173,"Currency")</f>
        <v>USD</v>
      </c>
      <c r="AP1173" t="str" cm="1">
        <f t="array" aca="1" ref="AP1173" ca="1">_FV(A1173,"Exchange")</f>
        <v>NYSE Arca</v>
      </c>
      <c r="AQ1173" s="6" t="str" cm="1">
        <f t="array" aca="1" ref="AQ1173" ca="1">_FV(A1173,"Exchange abbreviation",TRUE)</f>
        <v>ARCX</v>
      </c>
      <c r="AR1173" t="str" cm="1">
        <f t="array" aca="1" ref="AR1173" ca="1">_FV(A1173,"Instrument type",TRUE)</f>
        <v>ETF</v>
      </c>
    </row>
    <row r="1174" spans="1:44" ht="18.75" customHeight="1" x14ac:dyDescent="0.25">
      <c r="A1174" t="e" vm="1187">
        <v>#VALUE!</v>
      </c>
      <c r="B1174" t="s">
        <v>3372</v>
      </c>
      <c r="C1174" t="s">
        <v>3373</v>
      </c>
      <c r="D1174" s="31" cm="1">
        <f t="array" aca="1" ref="D1174" ca="1">_FV(A1174,"Last trade time",TRUE)</f>
        <v>45824.922324628904</v>
      </c>
      <c r="E1174" s="23" cm="1">
        <f t="array" aca="1" ref="E1174" ca="1">_FV(A1174,"Price")</f>
        <v>37.090000000000003</v>
      </c>
      <c r="F1174" s="27" cm="1">
        <f t="array" aca="1" ref="F1174" ca="1">_FV(A1174,"Change (%)",TRUE)</f>
        <v>4.333E-3</v>
      </c>
      <c r="G1174" s="26" cm="1">
        <f t="array" aca="1" ref="G1174" ca="1">_FV(A1174,"Change")</f>
        <v>0.16</v>
      </c>
      <c r="H1174" s="23" cm="1">
        <f t="array" aca="1" ref="H1174" ca="1">_FV(A1174,"Open")</f>
        <v>37.090000000000003</v>
      </c>
      <c r="I1174" s="23" cm="1">
        <f t="array" aca="1" ref="I1174" ca="1">_FV(A1174,"Low")</f>
        <v>37</v>
      </c>
      <c r="J1174" s="23" cm="1">
        <f t="array" aca="1" ref="J1174" ca="1">_FV(A1174,"High")</f>
        <v>37.299999999999997</v>
      </c>
      <c r="K1174" s="23" cm="1">
        <f t="array" aca="1" ref="K1174" ca="1">_FV(A1174,"Previous close",TRUE)</f>
        <v>36.93</v>
      </c>
      <c r="L1174" s="26"/>
      <c r="M1174" s="23" cm="1">
        <f t="array" aca="1" ref="M1174" ca="1">_FV(A1174,"52 week low",TRUE)</f>
        <v>31.44</v>
      </c>
      <c r="N1174" s="23" cm="1">
        <f t="array" aca="1" ref="N1174" ca="1">_FV(A1174,"52 week high",TRUE)</f>
        <v>49.115000000000002</v>
      </c>
      <c r="O1174" s="8" cm="1">
        <f t="array" aca="1" ref="O1174" ca="1">_FV(A1174,"Volume")</f>
        <v>121317</v>
      </c>
      <c r="P1174" s="7" cm="1">
        <f t="array" aca="1" ref="P1174" ca="1">_FV(A1174,"Volume average",TRUE)</f>
        <v>171248</v>
      </c>
      <c r="Q1174" t="s">
        <v>2547</v>
      </c>
      <c r="S1174" t="s">
        <v>1795</v>
      </c>
      <c r="T1174" s="25" cm="1">
        <f t="array" aca="1" ref="T1174" ca="1">_FV(A1174,"Expense ratio",TRUE)</f>
        <v>7.4999999999999997E-3</v>
      </c>
      <c r="U1174" s="24" cm="1">
        <f t="array" aca="1" ref="U1174" ca="1">_FV(A1174,"Market cap",TRUE)</f>
        <v>798524270.34000003</v>
      </c>
      <c r="V1174" s="4">
        <v>798524288</v>
      </c>
      <c r="W1174" s="4">
        <v>798524288</v>
      </c>
      <c r="Y1174" t="s">
        <v>3374</v>
      </c>
      <c r="Z1174" s="5">
        <v>37.049999999999997</v>
      </c>
      <c r="AA1174" s="5">
        <v>22.583006000000001</v>
      </c>
      <c r="AB1174" s="5">
        <v>1.04E-2</v>
      </c>
      <c r="AC1174" s="4">
        <v>183611</v>
      </c>
      <c r="AE1174" s="5">
        <v>-6.3309999213670309</v>
      </c>
      <c r="AF1174" s="5">
        <v>-13.61215329646503</v>
      </c>
      <c r="AI1174" s="4">
        <v>183611</v>
      </c>
      <c r="AJ1174" s="5">
        <v>6834001.4199999999</v>
      </c>
      <c r="AL1174" s="5">
        <v>49.12</v>
      </c>
      <c r="AM1174" s="5">
        <v>31.44</v>
      </c>
      <c r="AN1174" t="s">
        <v>90</v>
      </c>
      <c r="AO1174" t="str" cm="1">
        <f t="array" aca="1" ref="AO1174" ca="1">_FV(A1174,"Currency")</f>
        <v>USD</v>
      </c>
      <c r="AP1174" t="str" cm="1">
        <f t="array" aca="1" ref="AP1174" ca="1">_FV(A1174,"Exchange")</f>
        <v>NYSE Arca</v>
      </c>
      <c r="AQ1174" s="6" t="str" cm="1">
        <f t="array" aca="1" ref="AQ1174" ca="1">_FV(A1174,"Exchange abbreviation",TRUE)</f>
        <v>ARCX</v>
      </c>
      <c r="AR1174" t="str" cm="1">
        <f t="array" aca="1" ref="AR1174" ca="1">_FV(A1174,"Instrument type",TRUE)</f>
        <v>ETF</v>
      </c>
    </row>
    <row r="1175" spans="1:44" ht="18.75" customHeight="1" x14ac:dyDescent="0.25">
      <c r="A1175" t="e" vm="1188">
        <v>#VALUE!</v>
      </c>
      <c r="B1175" t="s">
        <v>3375</v>
      </c>
      <c r="C1175" t="s">
        <v>3376</v>
      </c>
      <c r="D1175" s="31" cm="1">
        <f t="array" aca="1" ref="D1175" ca="1">_FV(A1175,"Last trade time",TRUE)</f>
        <v>45824.913200289062</v>
      </c>
      <c r="E1175" s="23" cm="1">
        <f t="array" aca="1" ref="E1175" ca="1">_FV(A1175,"Price")</f>
        <v>22.29</v>
      </c>
      <c r="F1175" s="27" cm="1">
        <f t="array" aca="1" ref="F1175" ca="1">_FV(A1175,"Change (%)",TRUE)</f>
        <v>2.6025999999999997E-2</v>
      </c>
      <c r="G1175" s="26" cm="1">
        <f t="array" aca="1" ref="G1175" ca="1">_FV(A1175,"Change")</f>
        <v>0.56540000000000001</v>
      </c>
      <c r="H1175" s="23" cm="1">
        <f t="array" aca="1" ref="H1175" ca="1">_FV(A1175,"Open")</f>
        <v>22.06</v>
      </c>
      <c r="I1175" s="23" cm="1">
        <f t="array" aca="1" ref="I1175" ca="1">_FV(A1175,"Low")</f>
        <v>22.06</v>
      </c>
      <c r="J1175" s="23" cm="1">
        <f t="array" aca="1" ref="J1175" ca="1">_FV(A1175,"High")</f>
        <v>22.49</v>
      </c>
      <c r="K1175" s="23" cm="1">
        <f t="array" aca="1" ref="K1175" ca="1">_FV(A1175,"Previous close",TRUE)</f>
        <v>21.724599999999999</v>
      </c>
      <c r="L1175" s="26"/>
      <c r="M1175" s="23" cm="1">
        <f t="array" aca="1" ref="M1175" ca="1">_FV(A1175,"52 week low",TRUE)</f>
        <v>15.83</v>
      </c>
      <c r="N1175" s="23" cm="1">
        <f t="array" aca="1" ref="N1175" ca="1">_FV(A1175,"52 week high",TRUE)</f>
        <v>22.49</v>
      </c>
      <c r="O1175" s="8" cm="1">
        <f t="array" aca="1" ref="O1175" ca="1">_FV(A1175,"Volume")</f>
        <v>24206</v>
      </c>
      <c r="P1175" s="7" cm="1">
        <f t="array" aca="1" ref="P1175" ca="1">_FV(A1175,"Volume average",TRUE)</f>
        <v>13905</v>
      </c>
      <c r="Q1175" t="s">
        <v>1331</v>
      </c>
      <c r="S1175" t="s">
        <v>1441</v>
      </c>
      <c r="T1175" s="25" cm="1">
        <f t="array" aca="1" ref="T1175" ca="1">_FV(A1175,"Expense ratio",TRUE)</f>
        <v>7.4999999999999997E-3</v>
      </c>
      <c r="U1175" s="24" cm="1">
        <f t="array" aca="1" ref="U1175" ca="1">_FV(A1175,"Market cap",TRUE)</f>
        <v>74836361.109999999</v>
      </c>
      <c r="V1175" s="4">
        <v>74836360</v>
      </c>
      <c r="W1175" s="4">
        <v>74836360</v>
      </c>
      <c r="X1175" t="s">
        <v>3377</v>
      </c>
      <c r="Y1175" t="s">
        <v>3378</v>
      </c>
      <c r="Z1175" s="5">
        <v>21.332000000000001</v>
      </c>
      <c r="AA1175" s="19">
        <v>21.624956000000001</v>
      </c>
      <c r="AB1175" s="5">
        <v>7.6E-3</v>
      </c>
      <c r="AC1175" s="4">
        <v>14969</v>
      </c>
      <c r="AE1175" s="5">
        <v>13.94792796262325</v>
      </c>
      <c r="AF1175" s="5">
        <v>26.478746551276888</v>
      </c>
      <c r="AI1175" s="4">
        <v>14969</v>
      </c>
      <c r="AJ1175" s="5">
        <v>318989.39</v>
      </c>
      <c r="AL1175" s="5">
        <v>21.83</v>
      </c>
      <c r="AM1175" s="5">
        <v>15.83</v>
      </c>
      <c r="AN1175" t="s">
        <v>47</v>
      </c>
      <c r="AO1175" t="str" cm="1">
        <f t="array" aca="1" ref="AO1175" ca="1">_FV(A1175,"Currency")</f>
        <v>USD</v>
      </c>
      <c r="AP1175" t="str" cm="1">
        <f t="array" aca="1" ref="AP1175" ca="1">_FV(A1175,"Exchange")</f>
        <v>NYSE Arca</v>
      </c>
      <c r="AQ1175" s="6" t="str" cm="1">
        <f t="array" aca="1" ref="AQ1175" ca="1">_FV(A1175,"Exchange abbreviation",TRUE)</f>
        <v>ARCX</v>
      </c>
      <c r="AR1175" t="str" cm="1">
        <f t="array" aca="1" ref="AR1175" ca="1">_FV(A1175,"Instrument type",TRUE)</f>
        <v>ETF</v>
      </c>
    </row>
    <row r="1176" spans="1:44" ht="18.75" customHeight="1" x14ac:dyDescent="0.25">
      <c r="A1176" t="e" vm="1189">
        <v>#VALUE!</v>
      </c>
      <c r="B1176" t="s">
        <v>3379</v>
      </c>
      <c r="C1176" t="s">
        <v>3380</v>
      </c>
      <c r="D1176" s="31" cm="1">
        <f t="array" aca="1" ref="D1176" ca="1">_FV(A1176,"Last trade time",TRUE)</f>
        <v>45824.840277812502</v>
      </c>
      <c r="E1176" s="23" cm="1">
        <f t="array" aca="1" ref="E1176" ca="1">_FV(A1176,"Price")</f>
        <v>29.2182</v>
      </c>
      <c r="F1176" s="27" cm="1">
        <f t="array" aca="1" ref="F1176" ca="1">_FV(A1176,"Change (%)",TRUE)</f>
        <v>2.2166000000000002E-2</v>
      </c>
      <c r="G1176" s="26" cm="1">
        <f t="array" aca="1" ref="G1176" ca="1">_FV(A1176,"Change")</f>
        <v>0.63360000000000005</v>
      </c>
      <c r="H1176" s="23" cm="1">
        <f t="array" aca="1" ref="H1176" ca="1">_FV(A1176,"Open")</f>
        <v>28.92</v>
      </c>
      <c r="I1176" s="23" cm="1">
        <f t="array" aca="1" ref="I1176" ca="1">_FV(A1176,"Low")</f>
        <v>28.92</v>
      </c>
      <c r="J1176" s="23" cm="1">
        <f t="array" aca="1" ref="J1176" ca="1">_FV(A1176,"High")</f>
        <v>29.269200000000001</v>
      </c>
      <c r="K1176" s="23" cm="1">
        <f t="array" aca="1" ref="K1176" ca="1">_FV(A1176,"Previous close",TRUE)</f>
        <v>28.584599999999998</v>
      </c>
      <c r="L1176" s="26"/>
      <c r="M1176" s="23" cm="1">
        <f t="array" aca="1" ref="M1176" ca="1">_FV(A1176,"52 week low",TRUE)</f>
        <v>20</v>
      </c>
      <c r="N1176" s="23" cm="1">
        <f t="array" aca="1" ref="N1176" ca="1">_FV(A1176,"52 week high",TRUE)</f>
        <v>31.84</v>
      </c>
      <c r="O1176" s="8" cm="1">
        <f t="array" aca="1" ref="O1176" ca="1">_FV(A1176,"Volume")</f>
        <v>3238</v>
      </c>
      <c r="P1176" s="7" cm="1">
        <f t="array" aca="1" ref="P1176" ca="1">_FV(A1176,"Volume average",TRUE)</f>
        <v>6603</v>
      </c>
      <c r="Q1176" t="s">
        <v>490</v>
      </c>
      <c r="S1176" t="s">
        <v>3134</v>
      </c>
      <c r="T1176" s="25" cm="1">
        <f t="array" aca="1" ref="T1176" ca="1">_FV(A1176,"Expense ratio",TRUE)</f>
        <v>7.4999999999999997E-3</v>
      </c>
      <c r="U1176" s="24" cm="1">
        <f t="array" aca="1" ref="U1176" ca="1">_FV(A1176,"Market cap",TRUE)</f>
        <v>58700084.469999999</v>
      </c>
      <c r="V1176" s="4">
        <v>58700084</v>
      </c>
      <c r="W1176" s="4">
        <v>58700084</v>
      </c>
      <c r="X1176" t="s">
        <v>3381</v>
      </c>
      <c r="Y1176" t="s">
        <v>3382</v>
      </c>
      <c r="Z1176" s="5">
        <v>28.827310000000001</v>
      </c>
      <c r="AA1176" s="5">
        <v>37.252262000000002</v>
      </c>
      <c r="AB1176" s="4">
        <v>0</v>
      </c>
      <c r="AC1176" s="4">
        <v>12150</v>
      </c>
      <c r="AE1176" s="5">
        <v>-1.989132903487123</v>
      </c>
      <c r="AF1176" s="5">
        <v>8.8147756372887862</v>
      </c>
      <c r="AI1176" s="4">
        <v>12150</v>
      </c>
      <c r="AJ1176" s="5">
        <v>350128.98</v>
      </c>
      <c r="AL1176" s="5">
        <v>31.84</v>
      </c>
      <c r="AM1176" s="4">
        <v>20</v>
      </c>
      <c r="AN1176" t="s">
        <v>47</v>
      </c>
      <c r="AO1176" t="str" cm="1">
        <f t="array" aca="1" ref="AO1176" ca="1">_FV(A1176,"Currency")</f>
        <v>USD</v>
      </c>
      <c r="AP1176" t="str" cm="1">
        <f t="array" aca="1" ref="AP1176" ca="1">_FV(A1176,"Exchange")</f>
        <v>New York Stock Exchange</v>
      </c>
      <c r="AQ1176" s="6" t="str" cm="1">
        <f t="array" aca="1" ref="AQ1176" ca="1">_FV(A1176,"Exchange abbreviation",TRUE)</f>
        <v>XNYS</v>
      </c>
      <c r="AR1176" t="str" cm="1">
        <f t="array" aca="1" ref="AR1176" ca="1">_FV(A1176,"Instrument type",TRUE)</f>
        <v>ETF</v>
      </c>
    </row>
    <row r="1177" spans="1:44" ht="18.75" customHeight="1" x14ac:dyDescent="0.25">
      <c r="A1177" t="e" vm="1190">
        <v>#VALUE!</v>
      </c>
      <c r="B1177" t="s">
        <v>3383</v>
      </c>
      <c r="C1177" t="s">
        <v>3384</v>
      </c>
      <c r="D1177" s="31" cm="1">
        <f t="array" aca="1" ref="D1177" ca="1">_FV(A1177,"Last trade time",TRUE)</f>
        <v>45824.843750231252</v>
      </c>
      <c r="E1177" s="23" cm="1">
        <f t="array" aca="1" ref="E1177" ca="1">_FV(A1177,"Price")</f>
        <v>27.27</v>
      </c>
      <c r="F1177" s="27" cm="1">
        <f t="array" aca="1" ref="F1177" ca="1">_FV(A1177,"Change (%)",TRUE)</f>
        <v>1.264E-2</v>
      </c>
      <c r="G1177" s="26" cm="1">
        <f t="array" aca="1" ref="G1177" ca="1">_FV(A1177,"Change")</f>
        <v>0.34039999999999998</v>
      </c>
      <c r="H1177" s="23" cm="1">
        <f t="array" aca="1" ref="H1177" ca="1">_FV(A1177,"Open")</f>
        <v>27.965</v>
      </c>
      <c r="I1177" s="23" cm="1">
        <f t="array" aca="1" ref="I1177" ca="1">_FV(A1177,"Low")</f>
        <v>27.27</v>
      </c>
      <c r="J1177" s="23" cm="1">
        <f t="array" aca="1" ref="J1177" ca="1">_FV(A1177,"High")</f>
        <v>27.965</v>
      </c>
      <c r="K1177" s="23" cm="1">
        <f t="array" aca="1" ref="K1177" ca="1">_FV(A1177,"Previous close",TRUE)</f>
        <v>26.929600000000001</v>
      </c>
      <c r="L1177" s="26"/>
      <c r="M1177" s="23" cm="1">
        <f t="array" aca="1" ref="M1177" ca="1">_FV(A1177,"52 week low",TRUE)</f>
        <v>22.347799999999999</v>
      </c>
      <c r="N1177" s="23" cm="1">
        <f t="array" aca="1" ref="N1177" ca="1">_FV(A1177,"52 week high",TRUE)</f>
        <v>28.06</v>
      </c>
      <c r="O1177" s="8" cm="1">
        <f t="array" aca="1" ref="O1177" ca="1">_FV(A1177,"Volume")</f>
        <v>101</v>
      </c>
      <c r="P1177" s="7" cm="1">
        <f t="array" aca="1" ref="P1177" ca="1">_FV(A1177,"Volume average",TRUE)</f>
        <v>204</v>
      </c>
      <c r="Q1177" t="s">
        <v>844</v>
      </c>
      <c r="S1177" t="s">
        <v>3385</v>
      </c>
      <c r="T1177" s="25" cm="1">
        <f t="array" aca="1" ref="T1177" ca="1">_FV(A1177,"Expense ratio",TRUE)</f>
        <v>7.4999999999999997E-3</v>
      </c>
      <c r="U1177" s="24" cm="1">
        <f t="array" aca="1" ref="U1177" ca="1">_FV(A1177,"Market cap",TRUE)</f>
        <v>42935363.600000001</v>
      </c>
      <c r="V1177" s="4">
        <v>42935364</v>
      </c>
      <c r="W1177" s="4">
        <v>42935364</v>
      </c>
      <c r="Y1177" t="s">
        <v>149</v>
      </c>
      <c r="Z1177" s="5">
        <v>26.66</v>
      </c>
      <c r="AA1177" s="19">
        <v>9.8715890000000002</v>
      </c>
      <c r="AB1177" s="20"/>
      <c r="AC1177" s="4">
        <v>9392</v>
      </c>
      <c r="AE1177" s="5">
        <v>3.1785271028645479</v>
      </c>
      <c r="AF1177" s="20"/>
      <c r="AI1177" s="4">
        <v>9392</v>
      </c>
      <c r="AJ1177" s="5">
        <v>251987.36</v>
      </c>
      <c r="AL1177" s="5">
        <v>27.85</v>
      </c>
      <c r="AM1177" s="5">
        <v>22.347999999999999</v>
      </c>
      <c r="AN1177" t="s">
        <v>47</v>
      </c>
      <c r="AO1177" t="str" cm="1">
        <f t="array" aca="1" ref="AO1177" ca="1">_FV(A1177,"Currency")</f>
        <v>USD</v>
      </c>
      <c r="AP1177" t="str" cm="1">
        <f t="array" aca="1" ref="AP1177" ca="1">_FV(A1177,"Exchange")</f>
        <v>Nasdaq Stock Market</v>
      </c>
      <c r="AQ1177" s="6" t="str" cm="1">
        <f t="array" aca="1" ref="AQ1177" ca="1">_FV(A1177,"Exchange abbreviation",TRUE)</f>
        <v>XNAS</v>
      </c>
      <c r="AR1177" t="str" cm="1">
        <f t="array" aca="1" ref="AR1177" ca="1">_FV(A1177,"Instrument type",TRUE)</f>
        <v>ETF</v>
      </c>
    </row>
    <row r="1178" spans="1:44" ht="18.75" customHeight="1" x14ac:dyDescent="0.25">
      <c r="A1178" t="e" vm="1191">
        <v>#VALUE!</v>
      </c>
      <c r="B1178" t="s">
        <v>3386</v>
      </c>
      <c r="C1178" t="s">
        <v>3387</v>
      </c>
      <c r="D1178" s="31" cm="1">
        <f t="array" aca="1" ref="D1178" ca="1">_FV(A1178,"Last trade time",TRUE)</f>
        <v>45824.84027780078</v>
      </c>
      <c r="E1178" s="23" cm="1">
        <f t="array" aca="1" ref="E1178" ca="1">_FV(A1178,"Price")</f>
        <v>24.4999</v>
      </c>
      <c r="F1178" s="27" cm="1">
        <f t="array" aca="1" ref="F1178" ca="1">_FV(A1178,"Change (%)",TRUE)</f>
        <v>1.141E-2</v>
      </c>
      <c r="G1178" s="26" cm="1">
        <f t="array" aca="1" ref="G1178" ca="1">_FV(A1178,"Change")</f>
        <v>0.27639999999999998</v>
      </c>
      <c r="H1178" s="23" cm="1">
        <f t="array" aca="1" ref="H1178" ca="1">_FV(A1178,"Open")</f>
        <v>24.58</v>
      </c>
      <c r="I1178" s="23" cm="1">
        <f t="array" aca="1" ref="I1178" ca="1">_FV(A1178,"Low")</f>
        <v>24.4999</v>
      </c>
      <c r="J1178" s="23" cm="1">
        <f t="array" aca="1" ref="J1178" ca="1">_FV(A1178,"High")</f>
        <v>24.6464</v>
      </c>
      <c r="K1178" s="23" cm="1">
        <f t="array" aca="1" ref="K1178" ca="1">_FV(A1178,"Previous close",TRUE)</f>
        <v>24.223500000000001</v>
      </c>
      <c r="L1178" s="26"/>
      <c r="M1178" s="23" cm="1">
        <f t="array" aca="1" ref="M1178" ca="1">_FV(A1178,"52 week low",TRUE)</f>
        <v>19.210599999999999</v>
      </c>
      <c r="N1178" s="23" cm="1">
        <f t="array" aca="1" ref="N1178" ca="1">_FV(A1178,"52 week high",TRUE)</f>
        <v>25.27</v>
      </c>
      <c r="O1178" s="8" cm="1">
        <f t="array" aca="1" ref="O1178" ca="1">_FV(A1178,"Volume")</f>
        <v>411</v>
      </c>
      <c r="P1178" s="7" cm="1">
        <f t="array" aca="1" ref="P1178" ca="1">_FV(A1178,"Volume average",TRUE)</f>
        <v>775</v>
      </c>
      <c r="Q1178" t="s">
        <v>844</v>
      </c>
      <c r="S1178" t="s">
        <v>318</v>
      </c>
      <c r="T1178" s="25" cm="1">
        <f t="array" aca="1" ref="T1178" ca="1">_FV(A1178,"Expense ratio",TRUE)</f>
        <v>7.4999999999999997E-3</v>
      </c>
      <c r="U1178" s="24" cm="1">
        <f t="array" aca="1" ref="U1178" ca="1">_FV(A1178,"Market cap",TRUE)</f>
        <v>8228347.2999999998</v>
      </c>
      <c r="V1178" s="4">
        <v>8228182</v>
      </c>
      <c r="W1178" s="4">
        <v>8228182</v>
      </c>
      <c r="Y1178" t="s">
        <v>3388</v>
      </c>
      <c r="Z1178" s="5">
        <v>24.08</v>
      </c>
      <c r="AA1178" s="5">
        <v>12.275434499999999</v>
      </c>
      <c r="AB1178" s="5">
        <v>5.0200000000000002E-2</v>
      </c>
      <c r="AC1178" s="4">
        <v>711</v>
      </c>
      <c r="AE1178" s="5">
        <v>18.391478608077211</v>
      </c>
      <c r="AF1178" s="5">
        <v>12.62885914709879</v>
      </c>
      <c r="AI1178" s="4">
        <v>711</v>
      </c>
      <c r="AJ1178" s="5">
        <v>17099.55</v>
      </c>
      <c r="AL1178" s="5">
        <v>25.27</v>
      </c>
      <c r="AM1178" s="5">
        <v>19.210999999999999</v>
      </c>
      <c r="AN1178" t="s">
        <v>47</v>
      </c>
      <c r="AO1178" t="str" cm="1">
        <f t="array" aca="1" ref="AO1178" ca="1">_FV(A1178,"Currency")</f>
        <v>USD</v>
      </c>
      <c r="AP1178" t="str" cm="1">
        <f t="array" aca="1" ref="AP1178" ca="1">_FV(A1178,"Exchange")</f>
        <v>NYSE Arca</v>
      </c>
      <c r="AQ1178" s="6" t="str" cm="1">
        <f t="array" aca="1" ref="AQ1178" ca="1">_FV(A1178,"Exchange abbreviation",TRUE)</f>
        <v>ARCX</v>
      </c>
      <c r="AR1178" t="str" cm="1">
        <f t="array" aca="1" ref="AR1178" ca="1">_FV(A1178,"Instrument type",TRUE)</f>
        <v>ETF</v>
      </c>
    </row>
    <row r="1179" spans="1:44" ht="18.75" customHeight="1" x14ac:dyDescent="0.25">
      <c r="A1179" t="e" vm="1192">
        <v>#VALUE!</v>
      </c>
      <c r="B1179" t="s">
        <v>3389</v>
      </c>
      <c r="C1179" t="s">
        <v>3390</v>
      </c>
      <c r="D1179" s="31" cm="1">
        <f t="array" aca="1" ref="D1179" ca="1">_FV(A1179,"Last trade time",TRUE)</f>
        <v>45824.840277812502</v>
      </c>
      <c r="E1179" s="23" cm="1">
        <f t="array" aca="1" ref="E1179" ca="1">_FV(A1179,"Price")</f>
        <v>53.962800000000001</v>
      </c>
      <c r="F1179" s="27" cm="1">
        <f t="array" aca="1" ref="F1179" ca="1">_FV(A1179,"Change (%)",TRUE)</f>
        <v>2.4851000000000002E-2</v>
      </c>
      <c r="G1179" s="26" cm="1">
        <f t="array" aca="1" ref="G1179" ca="1">_FV(A1179,"Change")</f>
        <v>1.3085</v>
      </c>
      <c r="H1179" s="23" cm="1">
        <f t="array" aca="1" ref="H1179" ca="1">_FV(A1179,"Open")</f>
        <v>54.15</v>
      </c>
      <c r="I1179" s="23" cm="1">
        <f t="array" aca="1" ref="I1179" ca="1">_FV(A1179,"Low")</f>
        <v>53.962800000000001</v>
      </c>
      <c r="J1179" s="23" cm="1">
        <f t="array" aca="1" ref="J1179" ca="1">_FV(A1179,"High")</f>
        <v>54.15</v>
      </c>
      <c r="K1179" s="23" cm="1">
        <f t="array" aca="1" ref="K1179" ca="1">_FV(A1179,"Previous close",TRUE)</f>
        <v>52.654299999999999</v>
      </c>
      <c r="L1179" s="26"/>
      <c r="M1179" s="23" cm="1">
        <f t="array" aca="1" ref="M1179" ca="1">_FV(A1179,"52 week low",TRUE)</f>
        <v>41.65</v>
      </c>
      <c r="N1179" s="23" cm="1">
        <f t="array" aca="1" ref="N1179" ca="1">_FV(A1179,"52 week high",TRUE)</f>
        <v>57.44</v>
      </c>
      <c r="O1179" s="8" cm="1">
        <f t="array" aca="1" ref="O1179" ca="1">_FV(A1179,"Volume")</f>
        <v>2388</v>
      </c>
      <c r="P1179" s="7" cm="1">
        <f t="array" aca="1" ref="P1179" ca="1">_FV(A1179,"Volume average",TRUE)</f>
        <v>3630</v>
      </c>
      <c r="Q1179" t="s">
        <v>490</v>
      </c>
      <c r="T1179" s="25" cm="1">
        <f t="array" aca="1" ref="T1179" ca="1">_FV(A1179,"Expense ratio",TRUE)</f>
        <v>7.4999999999999997E-3</v>
      </c>
      <c r="U1179" s="24" cm="1">
        <f t="array" aca="1" ref="U1179" ca="1">_FV(A1179,"Market cap",TRUE)</f>
        <v>89601732.549999997</v>
      </c>
      <c r="V1179" s="16"/>
      <c r="W1179" s="16"/>
      <c r="Z1179" s="18"/>
      <c r="AA1179" s="20"/>
      <c r="AB1179" s="20"/>
      <c r="AC1179" s="21">
        <v>3544</v>
      </c>
      <c r="AE1179" s="18"/>
      <c r="AF1179" s="20"/>
      <c r="AI1179" s="21"/>
      <c r="AJ1179" s="18"/>
      <c r="AL1179" s="18"/>
      <c r="AM1179" s="18"/>
      <c r="AN1179" t="s">
        <v>73</v>
      </c>
      <c r="AO1179" t="str" cm="1">
        <f t="array" aca="1" ref="AO1179" ca="1">_FV(A1179,"Currency")</f>
        <v>USD</v>
      </c>
      <c r="AP1179" t="str" cm="1">
        <f t="array" aca="1" ref="AP1179" ca="1">_FV(A1179,"Exchange")</f>
        <v>NYSE Arca</v>
      </c>
      <c r="AQ1179" s="6" t="str" cm="1">
        <f t="array" aca="1" ref="AQ1179" ca="1">_FV(A1179,"Exchange abbreviation",TRUE)</f>
        <v>ARCX</v>
      </c>
      <c r="AR1179" t="str" cm="1">
        <f t="array" aca="1" ref="AR1179" ca="1">_FV(A1179,"Instrument type",TRUE)</f>
        <v>ETF</v>
      </c>
    </row>
    <row r="1180" spans="1:44" ht="18.75" customHeight="1" x14ac:dyDescent="0.25">
      <c r="A1180" t="e" vm="1193">
        <v>#VALUE!</v>
      </c>
      <c r="B1180" t="s">
        <v>3391</v>
      </c>
      <c r="C1180" t="s">
        <v>3392</v>
      </c>
      <c r="D1180" s="31" cm="1">
        <f t="array" aca="1" ref="D1180" ca="1">_FV(A1180,"Last trade time",TRUE)</f>
        <v>45824.843750185159</v>
      </c>
      <c r="E1180" s="23" cm="1">
        <f t="array" aca="1" ref="E1180" ca="1">_FV(A1180,"Price")</f>
        <v>15.319900000000001</v>
      </c>
      <c r="F1180" s="27" cm="1">
        <f t="array" aca="1" ref="F1180" ca="1">_FV(A1180,"Change (%)",TRUE)</f>
        <v>4.3589999999999997E-2</v>
      </c>
      <c r="G1180" s="26" cm="1">
        <f t="array" aca="1" ref="G1180" ca="1">_FV(A1180,"Change")</f>
        <v>0.63990000000000002</v>
      </c>
      <c r="H1180" s="23" cm="1">
        <f t="array" aca="1" ref="H1180" ca="1">_FV(A1180,"Open")</f>
        <v>15.2072</v>
      </c>
      <c r="I1180" s="23" cm="1">
        <f t="array" aca="1" ref="I1180" ca="1">_FV(A1180,"Low")</f>
        <v>15.2072</v>
      </c>
      <c r="J1180" s="23" cm="1">
        <f t="array" aca="1" ref="J1180" ca="1">_FV(A1180,"High")</f>
        <v>15.319900000000001</v>
      </c>
      <c r="K1180" s="23" cm="1">
        <f t="array" aca="1" ref="K1180" ca="1">_FV(A1180,"Previous close",TRUE)</f>
        <v>14.68</v>
      </c>
      <c r="L1180" s="26"/>
      <c r="M1180" s="23" cm="1">
        <f t="array" aca="1" ref="M1180" ca="1">_FV(A1180,"52 week low",TRUE)</f>
        <v>8.75</v>
      </c>
      <c r="N1180" s="23" cm="1">
        <f t="array" aca="1" ref="N1180" ca="1">_FV(A1180,"52 week high",TRUE)</f>
        <v>15.8</v>
      </c>
      <c r="O1180" s="8" cm="1">
        <f t="array" aca="1" ref="O1180" ca="1">_FV(A1180,"Volume")</f>
        <v>1336</v>
      </c>
      <c r="P1180" s="7" cm="1">
        <f t="array" aca="1" ref="P1180" ca="1">_FV(A1180,"Volume average",TRUE)</f>
        <v>2449</v>
      </c>
      <c r="Q1180" t="s">
        <v>97</v>
      </c>
      <c r="S1180" t="s">
        <v>3393</v>
      </c>
      <c r="T1180" s="25" cm="1">
        <f t="array" aca="1" ref="T1180" ca="1">_FV(A1180,"Expense ratio",TRUE)</f>
        <v>7.4999999999999997E-3</v>
      </c>
      <c r="U1180" s="24" cm="1">
        <f t="array" aca="1" ref="U1180" ca="1">_FV(A1180,"Market cap",TRUE)</f>
        <v>724029.1</v>
      </c>
      <c r="V1180" s="4">
        <v>724029</v>
      </c>
      <c r="W1180" s="4">
        <v>724029</v>
      </c>
      <c r="Y1180" t="s">
        <v>3394</v>
      </c>
      <c r="Z1180" s="5">
        <v>14.7073</v>
      </c>
      <c r="AA1180" s="5">
        <v>32.084739999999996</v>
      </c>
      <c r="AB1180" s="20"/>
      <c r="AC1180" s="4">
        <v>1838</v>
      </c>
      <c r="AE1180" s="5">
        <v>-0.291720622743874</v>
      </c>
      <c r="AF1180" s="20"/>
      <c r="AI1180" s="4">
        <v>1838</v>
      </c>
      <c r="AJ1180" s="5">
        <v>27036.2448</v>
      </c>
      <c r="AL1180" s="5">
        <v>15.8</v>
      </c>
      <c r="AM1180" s="5">
        <v>8.75</v>
      </c>
      <c r="AN1180" t="s">
        <v>47</v>
      </c>
      <c r="AO1180" t="str" cm="1">
        <f t="array" aca="1" ref="AO1180" ca="1">_FV(A1180,"Currency")</f>
        <v>USD</v>
      </c>
      <c r="AP1180" t="str" cm="1">
        <f t="array" aca="1" ref="AP1180" ca="1">_FV(A1180,"Exchange")</f>
        <v>Nasdaq Stock Market</v>
      </c>
      <c r="AQ1180" s="6" t="str" cm="1">
        <f t="array" aca="1" ref="AQ1180" ca="1">_FV(A1180,"Exchange abbreviation",TRUE)</f>
        <v>XNAS</v>
      </c>
      <c r="AR1180" t="str" cm="1">
        <f t="array" aca="1" ref="AR1180" ca="1">_FV(A1180,"Instrument type",TRUE)</f>
        <v>ETF</v>
      </c>
    </row>
    <row r="1181" spans="1:44" ht="18.75" customHeight="1" x14ac:dyDescent="0.25">
      <c r="A1181" t="e" vm="1194">
        <v>#VALUE!</v>
      </c>
      <c r="B1181" t="s">
        <v>3395</v>
      </c>
      <c r="C1181" t="s">
        <v>3396</v>
      </c>
      <c r="D1181" s="31" cm="1">
        <f t="array" aca="1" ref="D1181" ca="1">_FV(A1181,"Last trade time",TRUE)</f>
        <v>45824.880377962501</v>
      </c>
      <c r="E1181" s="23" cm="1">
        <f t="array" aca="1" ref="E1181" ca="1">_FV(A1181,"Price")</f>
        <v>19.7</v>
      </c>
      <c r="F1181" s="27" cm="1">
        <f t="array" aca="1" ref="F1181" ca="1">_FV(A1181,"Change (%)",TRUE)</f>
        <v>4.4539000000000002E-2</v>
      </c>
      <c r="G1181" s="26" cm="1">
        <f t="array" aca="1" ref="G1181" ca="1">_FV(A1181,"Change")</f>
        <v>0.84</v>
      </c>
      <c r="H1181" s="23" cm="1">
        <f t="array" aca="1" ref="H1181" ca="1">_FV(A1181,"Open")</f>
        <v>19.29</v>
      </c>
      <c r="I1181" s="23" cm="1">
        <f t="array" aca="1" ref="I1181" ca="1">_FV(A1181,"Low")</f>
        <v>18.97</v>
      </c>
      <c r="J1181" s="23" cm="1">
        <f t="array" aca="1" ref="J1181" ca="1">_FV(A1181,"High")</f>
        <v>19.77</v>
      </c>
      <c r="K1181" s="23" cm="1">
        <f t="array" aca="1" ref="K1181" ca="1">_FV(A1181,"Previous close",TRUE)</f>
        <v>18.86</v>
      </c>
      <c r="L1181" s="26"/>
      <c r="M1181" s="23" cm="1">
        <f t="array" aca="1" ref="M1181" ca="1">_FV(A1181,"52 week low",TRUE)</f>
        <v>11.09</v>
      </c>
      <c r="N1181" s="23" cm="1">
        <f t="array" aca="1" ref="N1181" ca="1">_FV(A1181,"52 week high",TRUE)</f>
        <v>31.89</v>
      </c>
      <c r="O1181" s="8" cm="1">
        <f t="array" aca="1" ref="O1181" ca="1">_FV(A1181,"Volume")</f>
        <v>282597</v>
      </c>
      <c r="P1181" s="7" cm="1">
        <f t="array" aca="1" ref="P1181" ca="1">_FV(A1181,"Volume average",TRUE)</f>
        <v>734871</v>
      </c>
      <c r="Q1181" t="s">
        <v>204</v>
      </c>
      <c r="S1181" t="s">
        <v>389</v>
      </c>
      <c r="T1181" s="25" cm="1">
        <f t="array" aca="1" ref="T1181" ca="1">_FV(A1181,"Expense ratio",TRUE)</f>
        <v>7.4999999999999997E-3</v>
      </c>
      <c r="U1181" s="24" cm="1">
        <f t="array" aca="1" ref="U1181" ca="1">_FV(A1181,"Market cap",TRUE)</f>
        <v>138490275.13</v>
      </c>
      <c r="V1181" s="4">
        <v>138490272</v>
      </c>
      <c r="W1181" s="4">
        <v>138490272</v>
      </c>
      <c r="Y1181" t="s">
        <v>3397</v>
      </c>
      <c r="Z1181" s="5">
        <v>19.575299999999999</v>
      </c>
      <c r="AA1181" s="20"/>
      <c r="AB1181" s="19">
        <v>3.0000000000000001E-3</v>
      </c>
      <c r="AC1181" s="4">
        <v>736165</v>
      </c>
      <c r="AE1181" s="5">
        <v>-13.1034517911894</v>
      </c>
      <c r="AF1181" s="19">
        <v>3.7588058051118529</v>
      </c>
      <c r="AI1181" s="4">
        <v>736165</v>
      </c>
      <c r="AJ1181" s="5">
        <v>14406749.050000001</v>
      </c>
      <c r="AL1181" s="5">
        <v>31.89</v>
      </c>
      <c r="AM1181" s="5">
        <v>11.09</v>
      </c>
      <c r="AN1181" t="s">
        <v>82</v>
      </c>
      <c r="AO1181" t="str" cm="1">
        <f t="array" aca="1" ref="AO1181" ca="1">_FV(A1181,"Currency")</f>
        <v>USD</v>
      </c>
      <c r="AP1181" t="str" cm="1">
        <f t="array" aca="1" ref="AP1181" ca="1">_FV(A1181,"Exchange")</f>
        <v>Nasdaq Stock Market</v>
      </c>
      <c r="AQ1181" s="6" t="str" cm="1">
        <f t="array" aca="1" ref="AQ1181" ca="1">_FV(A1181,"Exchange abbreviation",TRUE)</f>
        <v>XNAS</v>
      </c>
      <c r="AR1181" t="str" cm="1">
        <f t="array" aca="1" ref="AR1181" ca="1">_FV(A1181,"Instrument type",TRUE)</f>
        <v>ETF</v>
      </c>
    </row>
    <row r="1182" spans="1:44" ht="18.75" customHeight="1" x14ac:dyDescent="0.25">
      <c r="A1182" t="e" vm="1195">
        <v>#VALUE!</v>
      </c>
      <c r="B1182" t="s">
        <v>3398</v>
      </c>
      <c r="C1182" t="s">
        <v>3399</v>
      </c>
      <c r="D1182" s="31" cm="1">
        <f t="array" aca="1" ref="D1182" ca="1">_FV(A1182,"Last trade time",TRUE)</f>
        <v>45824.843750185159</v>
      </c>
      <c r="E1182" s="23" cm="1">
        <f t="array" aca="1" ref="E1182" ca="1">_FV(A1182,"Price")</f>
        <v>15.8466</v>
      </c>
      <c r="F1182" s="27" cm="1">
        <f t="array" aca="1" ref="F1182" ca="1">_FV(A1182,"Change (%)",TRUE)</f>
        <v>4.2491000000000001E-2</v>
      </c>
      <c r="G1182" s="26" cm="1">
        <f t="array" aca="1" ref="G1182" ca="1">_FV(A1182,"Change")</f>
        <v>0.64590000000000003</v>
      </c>
      <c r="H1182" s="23" cm="1">
        <f t="array" aca="1" ref="H1182" ca="1">_FV(A1182,"Open")</f>
        <v>15.76</v>
      </c>
      <c r="I1182" s="23" cm="1">
        <f t="array" aca="1" ref="I1182" ca="1">_FV(A1182,"Low")</f>
        <v>15.76</v>
      </c>
      <c r="J1182" s="23" cm="1">
        <f t="array" aca="1" ref="J1182" ca="1">_FV(A1182,"High")</f>
        <v>15.8466</v>
      </c>
      <c r="K1182" s="23" cm="1">
        <f t="array" aca="1" ref="K1182" ca="1">_FV(A1182,"Previous close",TRUE)</f>
        <v>15.200699999999999</v>
      </c>
      <c r="L1182" s="26"/>
      <c r="M1182" s="23" cm="1">
        <f t="array" aca="1" ref="M1182" ca="1">_FV(A1182,"52 week low",TRUE)</f>
        <v>9.4777000000000005</v>
      </c>
      <c r="N1182" s="23" cm="1">
        <f t="array" aca="1" ref="N1182" ca="1">_FV(A1182,"52 week high",TRUE)</f>
        <v>16.129000000000001</v>
      </c>
      <c r="O1182" s="8" cm="1">
        <f t="array" aca="1" ref="O1182" ca="1">_FV(A1182,"Volume")</f>
        <v>209</v>
      </c>
      <c r="P1182" s="7" cm="1">
        <f t="array" aca="1" ref="P1182" ca="1">_FV(A1182,"Volume average",TRUE)</f>
        <v>754</v>
      </c>
      <c r="Q1182" t="s">
        <v>97</v>
      </c>
      <c r="S1182" t="s">
        <v>3393</v>
      </c>
      <c r="T1182" s="25" cm="1">
        <f t="array" aca="1" ref="T1182" ca="1">_FV(A1182,"Expense ratio",TRUE)</f>
        <v>7.4999999999999997E-3</v>
      </c>
      <c r="U1182" s="24" cm="1">
        <f t="array" aca="1" ref="U1182" ca="1">_FV(A1182,"Market cap",TRUE)</f>
        <v>750751.08</v>
      </c>
      <c r="V1182" s="4">
        <v>750751</v>
      </c>
      <c r="W1182" s="4">
        <v>750751</v>
      </c>
      <c r="Y1182" t="s">
        <v>3394</v>
      </c>
      <c r="Z1182" s="5">
        <v>15.198700000000001</v>
      </c>
      <c r="AA1182" s="5">
        <v>25.774501999999998</v>
      </c>
      <c r="AB1182" s="20"/>
      <c r="AC1182" s="4">
        <v>396</v>
      </c>
      <c r="AE1182" s="5">
        <v>3.3281076832623491</v>
      </c>
      <c r="AF1182" s="20"/>
      <c r="AI1182" s="4">
        <v>396</v>
      </c>
      <c r="AJ1182" s="5">
        <v>6017.8536000000004</v>
      </c>
      <c r="AL1182" s="5">
        <v>15.99</v>
      </c>
      <c r="AM1182" s="5">
        <v>9.4779999999999998</v>
      </c>
      <c r="AN1182" t="s">
        <v>47</v>
      </c>
      <c r="AO1182" t="str" cm="1">
        <f t="array" aca="1" ref="AO1182" ca="1">_FV(A1182,"Currency")</f>
        <v>USD</v>
      </c>
      <c r="AP1182" t="str" cm="1">
        <f t="array" aca="1" ref="AP1182" ca="1">_FV(A1182,"Exchange")</f>
        <v>Nasdaq Stock Market</v>
      </c>
      <c r="AQ1182" s="6" t="str" cm="1">
        <f t="array" aca="1" ref="AQ1182" ca="1">_FV(A1182,"Exchange abbreviation",TRUE)</f>
        <v>XNAS</v>
      </c>
      <c r="AR1182" t="str" cm="1">
        <f t="array" aca="1" ref="AR1182" ca="1">_FV(A1182,"Instrument type",TRUE)</f>
        <v>ETF</v>
      </c>
    </row>
    <row r="1183" spans="1:44" ht="18.75" customHeight="1" x14ac:dyDescent="0.25">
      <c r="A1183" t="e" vm="1196">
        <v>#VALUE!</v>
      </c>
      <c r="B1183" t="s">
        <v>3400</v>
      </c>
      <c r="C1183" t="s">
        <v>3401</v>
      </c>
      <c r="D1183" s="31" cm="1">
        <f t="array" aca="1" ref="D1183" ca="1">_FV(A1183,"Last trade time",TRUE)</f>
        <v>45824.84027780078</v>
      </c>
      <c r="E1183" s="23" cm="1">
        <f t="array" aca="1" ref="E1183" ca="1">_FV(A1183,"Price")</f>
        <v>28.581600000000002</v>
      </c>
      <c r="F1183" s="27" cm="1">
        <f t="array" aca="1" ref="F1183" ca="1">_FV(A1183,"Change (%)",TRUE)</f>
        <v>1.6354E-2</v>
      </c>
      <c r="G1183" s="26" cm="1">
        <f t="array" aca="1" ref="G1183" ca="1">_FV(A1183,"Change")</f>
        <v>0.45989999999999998</v>
      </c>
      <c r="H1183" s="23" cm="1">
        <f t="array" aca="1" ref="H1183" ca="1">_FV(A1183,"Open")</f>
        <v>28.73</v>
      </c>
      <c r="I1183" s="23" cm="1">
        <f t="array" aca="1" ref="I1183" ca="1">_FV(A1183,"Low")</f>
        <v>28.58</v>
      </c>
      <c r="J1183" s="23" cm="1">
        <f t="array" aca="1" ref="J1183" ca="1">_FV(A1183,"High")</f>
        <v>28.732900000000001</v>
      </c>
      <c r="K1183" s="23" cm="1">
        <f t="array" aca="1" ref="K1183" ca="1">_FV(A1183,"Previous close",TRUE)</f>
        <v>28.121700000000001</v>
      </c>
      <c r="L1183" s="26"/>
      <c r="M1183" s="23" cm="1">
        <f t="array" aca="1" ref="M1183" ca="1">_FV(A1183,"52 week low",TRUE)</f>
        <v>23</v>
      </c>
      <c r="N1183" s="23" cm="1">
        <f t="array" aca="1" ref="N1183" ca="1">_FV(A1183,"52 week high",TRUE)</f>
        <v>29.1</v>
      </c>
      <c r="O1183" s="8" cm="1">
        <f t="array" aca="1" ref="O1183" ca="1">_FV(A1183,"Volume")</f>
        <v>5831</v>
      </c>
      <c r="P1183" s="7" cm="1">
        <f t="array" aca="1" ref="P1183" ca="1">_FV(A1183,"Volume average",TRUE)</f>
        <v>6512</v>
      </c>
      <c r="Q1183" t="s">
        <v>844</v>
      </c>
      <c r="S1183" t="s">
        <v>1795</v>
      </c>
      <c r="T1183" s="25" cm="1">
        <f t="array" aca="1" ref="T1183" ca="1">_FV(A1183,"Expense ratio",TRUE)</f>
        <v>7.4999999999999997E-3</v>
      </c>
      <c r="U1183" s="24" cm="1">
        <f t="array" aca="1" ref="U1183" ca="1">_FV(A1183,"Market cap",TRUE)</f>
        <v>85006237.159999996</v>
      </c>
      <c r="V1183" s="4">
        <v>85006240</v>
      </c>
      <c r="W1183" s="4">
        <v>85006240</v>
      </c>
      <c r="Y1183" t="s">
        <v>3101</v>
      </c>
      <c r="Z1183" s="5">
        <v>28.4</v>
      </c>
      <c r="AA1183" s="5">
        <v>20.473433</v>
      </c>
      <c r="AB1183" s="5">
        <v>1.0699999999999999E-2</v>
      </c>
      <c r="AC1183" s="4">
        <v>7492</v>
      </c>
      <c r="AE1183" s="5">
        <v>9.1856187779066456</v>
      </c>
      <c r="AF1183" s="5">
        <v>8.2283120092023321</v>
      </c>
      <c r="AI1183" s="4">
        <v>7492</v>
      </c>
      <c r="AJ1183" s="5">
        <v>212649.182</v>
      </c>
      <c r="AL1183" s="5">
        <v>29.1</v>
      </c>
      <c r="AM1183" s="4">
        <v>23</v>
      </c>
      <c r="AN1183" t="s">
        <v>47</v>
      </c>
      <c r="AO1183" t="str" cm="1">
        <f t="array" aca="1" ref="AO1183" ca="1">_FV(A1183,"Currency")</f>
        <v>USD</v>
      </c>
      <c r="AP1183" t="str" cm="1">
        <f t="array" aca="1" ref="AP1183" ca="1">_FV(A1183,"Exchange")</f>
        <v>NYSE Arca</v>
      </c>
      <c r="AQ1183" s="6" t="str" cm="1">
        <f t="array" aca="1" ref="AQ1183" ca="1">_FV(A1183,"Exchange abbreviation",TRUE)</f>
        <v>ARCX</v>
      </c>
      <c r="AR1183" t="str" cm="1">
        <f t="array" aca="1" ref="AR1183" ca="1">_FV(A1183,"Instrument type",TRUE)</f>
        <v>ETF</v>
      </c>
    </row>
    <row r="1184" spans="1:44" ht="18.75" customHeight="1" x14ac:dyDescent="0.25">
      <c r="A1184" t="e" vm="1197">
        <v>#VALUE!</v>
      </c>
      <c r="B1184" t="s">
        <v>3402</v>
      </c>
      <c r="C1184" t="s">
        <v>3403</v>
      </c>
      <c r="D1184" s="31" cm="1">
        <f t="array" aca="1" ref="D1184" ca="1">_FV(A1184,"Last trade time",TRUE)</f>
        <v>45824.930605346875</v>
      </c>
      <c r="E1184" s="23" cm="1">
        <f t="array" aca="1" ref="E1184" ca="1">_FV(A1184,"Price")</f>
        <v>12.98</v>
      </c>
      <c r="F1184" s="27" cm="1">
        <f t="array" aca="1" ref="F1184" ca="1">_FV(A1184,"Change (%)",TRUE)</f>
        <v>0.17466100000000001</v>
      </c>
      <c r="G1184" s="26" cm="1">
        <f t="array" aca="1" ref="G1184" ca="1">_FV(A1184,"Change")</f>
        <v>1.93</v>
      </c>
      <c r="H1184" s="23" cm="1">
        <f t="array" aca="1" ref="H1184" ca="1">_FV(A1184,"Open")</f>
        <v>11.53</v>
      </c>
      <c r="I1184" s="23" cm="1">
        <f t="array" aca="1" ref="I1184" ca="1">_FV(A1184,"Low")</f>
        <v>11.37</v>
      </c>
      <c r="J1184" s="23" cm="1">
        <f t="array" aca="1" ref="J1184" ca="1">_FV(A1184,"High")</f>
        <v>13.3</v>
      </c>
      <c r="K1184" s="23" cm="1">
        <f t="array" aca="1" ref="K1184" ca="1">_FV(A1184,"Previous close",TRUE)</f>
        <v>11.05</v>
      </c>
      <c r="L1184" s="26"/>
      <c r="M1184" s="23" cm="1">
        <f t="array" aca="1" ref="M1184" ca="1">_FV(A1184,"52 week low",TRUE)</f>
        <v>5.31</v>
      </c>
      <c r="N1184" s="23" cm="1">
        <f t="array" aca="1" ref="N1184" ca="1">_FV(A1184,"52 week high",TRUE)</f>
        <v>15.47</v>
      </c>
      <c r="O1184" s="8" cm="1">
        <f t="array" aca="1" ref="O1184" ca="1">_FV(A1184,"Volume")</f>
        <v>243555</v>
      </c>
      <c r="P1184" s="7" cm="1">
        <f t="array" aca="1" ref="P1184" ca="1">_FV(A1184,"Volume average",TRUE)</f>
        <v>69796</v>
      </c>
      <c r="Q1184" t="s">
        <v>490</v>
      </c>
      <c r="T1184" s="25" cm="1">
        <f t="array" aca="1" ref="T1184" ca="1">_FV(A1184,"Expense ratio",TRUE)</f>
        <v>7.4999999999999997E-3</v>
      </c>
      <c r="U1184" s="24" cm="1">
        <f t="array" aca="1" ref="U1184" ca="1">_FV(A1184,"Market cap",TRUE)</f>
        <v>2737914.39</v>
      </c>
      <c r="V1184" s="16"/>
      <c r="W1184" s="16"/>
      <c r="X1184" t="s">
        <v>3404</v>
      </c>
      <c r="Z1184" s="5">
        <v>12.17</v>
      </c>
      <c r="AA1184" s="20"/>
      <c r="AB1184" s="20"/>
      <c r="AC1184" s="4">
        <v>49619</v>
      </c>
      <c r="AE1184" s="5">
        <v>-18.519013243341281</v>
      </c>
      <c r="AF1184" s="20"/>
      <c r="AI1184" s="4">
        <v>49619</v>
      </c>
      <c r="AJ1184" s="5">
        <v>551763.27999999991</v>
      </c>
      <c r="AL1184" s="5">
        <v>15.47</v>
      </c>
      <c r="AM1184" s="5">
        <v>5.31</v>
      </c>
      <c r="AN1184" t="s">
        <v>47</v>
      </c>
      <c r="AO1184" t="str" cm="1">
        <f t="array" aca="1" ref="AO1184" ca="1">_FV(A1184,"Currency")</f>
        <v>USD</v>
      </c>
      <c r="AP1184" t="str" cm="1">
        <f t="array" aca="1" ref="AP1184" ca="1">_FV(A1184,"Exchange")</f>
        <v>Nasdaq Stock Market</v>
      </c>
      <c r="AQ1184" s="6" t="str" cm="1">
        <f t="array" aca="1" ref="AQ1184" ca="1">_FV(A1184,"Exchange abbreviation",TRUE)</f>
        <v>XNAS</v>
      </c>
      <c r="AR1184" t="str" cm="1">
        <f t="array" aca="1" ref="AR1184" ca="1">_FV(A1184,"Instrument type",TRUE)</f>
        <v>ETF</v>
      </c>
    </row>
    <row r="1185" spans="1:44" ht="18.75" customHeight="1" x14ac:dyDescent="0.25">
      <c r="A1185" t="e" vm="1198">
        <v>#VALUE!</v>
      </c>
      <c r="B1185" t="s">
        <v>3405</v>
      </c>
      <c r="C1185" t="s">
        <v>3406</v>
      </c>
      <c r="D1185" s="31" cm="1">
        <f t="array" aca="1" ref="D1185" ca="1">_FV(A1185,"Last trade time",TRUE)</f>
        <v>45824.84027780078</v>
      </c>
      <c r="E1185" s="23" cm="1">
        <f t="array" aca="1" ref="E1185" ca="1">_FV(A1185,"Price")</f>
        <v>26.524100000000001</v>
      </c>
      <c r="F1185" s="27" cm="1">
        <f t="array" aca="1" ref="F1185" ca="1">_FV(A1185,"Change (%)",TRUE)</f>
        <v>1.2969999999999999E-2</v>
      </c>
      <c r="G1185" s="26" cm="1">
        <f t="array" aca="1" ref="G1185" ca="1">_FV(A1185,"Change")</f>
        <v>0.33960000000000001</v>
      </c>
      <c r="H1185" s="23" cm="1">
        <f t="array" aca="1" ref="H1185" ca="1">_FV(A1185,"Open")</f>
        <v>26.524100000000001</v>
      </c>
      <c r="I1185" s="23" cm="1">
        <f t="array" aca="1" ref="I1185" ca="1">_FV(A1185,"Low")</f>
        <v>26.524100000000001</v>
      </c>
      <c r="J1185" s="23" cm="1">
        <f t="array" aca="1" ref="J1185" ca="1">_FV(A1185,"High")</f>
        <v>26.524100000000001</v>
      </c>
      <c r="K1185" s="23" cm="1">
        <f t="array" aca="1" ref="K1185" ca="1">_FV(A1185,"Previous close",TRUE)</f>
        <v>26.1845</v>
      </c>
      <c r="L1185" s="26"/>
      <c r="M1185" s="23" cm="1">
        <f t="array" aca="1" ref="M1185" ca="1">_FV(A1185,"52 week low",TRUE)</f>
        <v>17.940000000000001</v>
      </c>
      <c r="N1185" s="23" cm="1">
        <f t="array" aca="1" ref="N1185" ca="1">_FV(A1185,"52 week high",TRUE)</f>
        <v>28.566400000000002</v>
      </c>
      <c r="O1185" s="8" cm="1">
        <f t="array" aca="1" ref="O1185" ca="1">_FV(A1185,"Volume")</f>
        <v>104</v>
      </c>
      <c r="P1185" s="7" cm="1">
        <f t="array" aca="1" ref="P1185" ca="1">_FV(A1185,"Volume average",TRUE)</f>
        <v>898</v>
      </c>
      <c r="Q1185" t="s">
        <v>1222</v>
      </c>
      <c r="S1185" t="s">
        <v>3407</v>
      </c>
      <c r="T1185" s="25" cm="1">
        <f t="array" aca="1" ref="T1185" ca="1">_FV(A1185,"Expense ratio",TRUE)</f>
        <v>7.4999999999999997E-3</v>
      </c>
      <c r="U1185" s="24" cm="1">
        <f t="array" aca="1" ref="U1185" ca="1">_FV(A1185,"Market cap",TRUE)</f>
        <v>9505697.4100000001</v>
      </c>
      <c r="V1185" s="4">
        <v>9505697</v>
      </c>
      <c r="W1185" s="4">
        <v>9505697</v>
      </c>
      <c r="X1185" t="s">
        <v>3408</v>
      </c>
      <c r="Y1185" t="s">
        <v>1810</v>
      </c>
      <c r="Z1185" s="5">
        <v>26.0215</v>
      </c>
      <c r="AA1185" s="5">
        <v>22.033085</v>
      </c>
      <c r="AB1185" s="5">
        <v>2.23E-2</v>
      </c>
      <c r="AC1185" s="4">
        <v>1906</v>
      </c>
      <c r="AE1185" s="5">
        <v>18.130571477404931</v>
      </c>
      <c r="AF1185" s="5">
        <v>28.95832674885208</v>
      </c>
      <c r="AI1185" s="4">
        <v>1906</v>
      </c>
      <c r="AJ1185" s="5">
        <v>50016.298999999999</v>
      </c>
      <c r="AL1185" s="5">
        <v>28.565999999999999</v>
      </c>
      <c r="AM1185" s="5">
        <v>17.940000000000001</v>
      </c>
      <c r="AN1185" t="s">
        <v>47</v>
      </c>
      <c r="AO1185" t="str" cm="1">
        <f t="array" aca="1" ref="AO1185" ca="1">_FV(A1185,"Currency")</f>
        <v>USD</v>
      </c>
      <c r="AP1185" t="str" cm="1">
        <f t="array" aca="1" ref="AP1185" ca="1">_FV(A1185,"Exchange")</f>
        <v>NYSE Arca</v>
      </c>
      <c r="AQ1185" s="6" t="str" cm="1">
        <f t="array" aca="1" ref="AQ1185" ca="1">_FV(A1185,"Exchange abbreviation",TRUE)</f>
        <v>ARCX</v>
      </c>
      <c r="AR1185" t="str" cm="1">
        <f t="array" aca="1" ref="AR1185" ca="1">_FV(A1185,"Instrument type",TRUE)</f>
        <v>ETF</v>
      </c>
    </row>
    <row r="1186" spans="1:44" ht="18.75" customHeight="1" x14ac:dyDescent="0.25">
      <c r="A1186" t="e" vm="1199">
        <v>#VALUE!</v>
      </c>
      <c r="B1186" t="s">
        <v>3409</v>
      </c>
      <c r="C1186" t="s">
        <v>3410</v>
      </c>
      <c r="D1186" s="31" cm="1">
        <f t="array" aca="1" ref="D1186" ca="1">_FV(A1186,"Last trade time",TRUE)</f>
        <v>45824.840277823438</v>
      </c>
      <c r="E1186" s="23" cm="1">
        <f t="array" aca="1" ref="E1186" ca="1">_FV(A1186,"Price")</f>
        <v>12.79</v>
      </c>
      <c r="F1186" s="27" cm="1">
        <f t="array" aca="1" ref="F1186" ca="1">_FV(A1186,"Change (%)",TRUE)</f>
        <v>-2.6042999999999997E-2</v>
      </c>
      <c r="G1186" s="26" cm="1">
        <f t="array" aca="1" ref="G1186" ca="1">_FV(A1186,"Change")</f>
        <v>-0.34200000000000003</v>
      </c>
      <c r="H1186" s="23" cm="1">
        <f t="array" aca="1" ref="H1186" ca="1">_FV(A1186,"Open")</f>
        <v>13</v>
      </c>
      <c r="I1186" s="23" cm="1">
        <f t="array" aca="1" ref="I1186" ca="1">_FV(A1186,"Low")</f>
        <v>12.61</v>
      </c>
      <c r="J1186" s="23" cm="1">
        <f t="array" aca="1" ref="J1186" ca="1">_FV(A1186,"High")</f>
        <v>13.17</v>
      </c>
      <c r="K1186" s="23" cm="1">
        <f t="array" aca="1" ref="K1186" ca="1">_FV(A1186,"Previous close",TRUE)</f>
        <v>13.132</v>
      </c>
      <c r="L1186" s="26"/>
      <c r="M1186" s="23" cm="1">
        <f t="array" aca="1" ref="M1186" ca="1">_FV(A1186,"52 week low",TRUE)</f>
        <v>11.879899999999999</v>
      </c>
      <c r="N1186" s="23" cm="1">
        <f t="array" aca="1" ref="N1186" ca="1">_FV(A1186,"52 week high",TRUE)</f>
        <v>13.75</v>
      </c>
      <c r="O1186" s="8" cm="1">
        <f t="array" aca="1" ref="O1186" ca="1">_FV(A1186,"Volume")</f>
        <v>45987</v>
      </c>
      <c r="P1186" s="7" cm="1">
        <f t="array" aca="1" ref="P1186" ca="1">_FV(A1186,"Volume average",TRUE)</f>
        <v>27406</v>
      </c>
      <c r="Q1186" t="s">
        <v>464</v>
      </c>
      <c r="T1186" s="25" cm="1">
        <f t="array" aca="1" ref="T1186" ca="1">_FV(A1186,"Expense ratio",TRUE)</f>
        <v>7.4999999999999997E-3</v>
      </c>
      <c r="U1186" s="24" cm="1">
        <f t="array" aca="1" ref="U1186" ca="1">_FV(A1186,"Market cap",TRUE)</f>
        <v>25166957.68</v>
      </c>
      <c r="V1186" s="16"/>
      <c r="W1186" s="16"/>
      <c r="Z1186" s="18"/>
      <c r="AB1186" s="20"/>
      <c r="AC1186" s="21">
        <v>24319</v>
      </c>
      <c r="AE1186" s="18"/>
      <c r="AF1186" s="20"/>
      <c r="AI1186" s="21"/>
      <c r="AJ1186" s="18"/>
      <c r="AL1186" s="18"/>
      <c r="AM1186" s="18"/>
      <c r="AN1186" t="s">
        <v>73</v>
      </c>
      <c r="AO1186" t="str" cm="1">
        <f t="array" aca="1" ref="AO1186" ca="1">_FV(A1186,"Currency")</f>
        <v>USD</v>
      </c>
      <c r="AP1186" t="str" cm="1">
        <f t="array" aca="1" ref="AP1186" ca="1">_FV(A1186,"Exchange")</f>
        <v>New York Stock Exchange</v>
      </c>
      <c r="AQ1186" s="6" t="str" cm="1">
        <f t="array" aca="1" ref="AQ1186" ca="1">_FV(A1186,"Exchange abbreviation",TRUE)</f>
        <v>XNYS</v>
      </c>
      <c r="AR1186" t="str" cm="1">
        <f t="array" aca="1" ref="AR1186" ca="1">_FV(A1186,"Instrument type",TRUE)</f>
        <v>ETF</v>
      </c>
    </row>
    <row r="1187" spans="1:44" ht="18.75" customHeight="1" x14ac:dyDescent="0.25">
      <c r="A1187" t="e" vm="1200">
        <v>#VALUE!</v>
      </c>
      <c r="B1187" t="s">
        <v>3411</v>
      </c>
      <c r="C1187" t="s">
        <v>3412</v>
      </c>
      <c r="D1187" s="31" cm="1">
        <f t="array" aca="1" ref="D1187" ca="1">_FV(A1187,"Last trade time",TRUE)</f>
        <v>45824.900148367968</v>
      </c>
      <c r="E1187" s="23" cm="1">
        <f t="array" aca="1" ref="E1187" ca="1">_FV(A1187,"Price")</f>
        <v>37.479999999999997</v>
      </c>
      <c r="F1187" s="27" cm="1">
        <f t="array" aca="1" ref="F1187" ca="1">_FV(A1187,"Change (%)",TRUE)</f>
        <v>2.6934E-2</v>
      </c>
      <c r="G1187" s="26" cm="1">
        <f t="array" aca="1" ref="G1187" ca="1">_FV(A1187,"Change")</f>
        <v>0.98299999999999998</v>
      </c>
      <c r="H1187" s="23" cm="1">
        <f t="array" aca="1" ref="H1187" ca="1">_FV(A1187,"Open")</f>
        <v>37.21</v>
      </c>
      <c r="I1187" s="23" cm="1">
        <f t="array" aca="1" ref="I1187" ca="1">_FV(A1187,"Low")</f>
        <v>37.21</v>
      </c>
      <c r="J1187" s="23" cm="1">
        <f t="array" aca="1" ref="J1187" ca="1">_FV(A1187,"High")</f>
        <v>37.71</v>
      </c>
      <c r="K1187" s="23" cm="1">
        <f t="array" aca="1" ref="K1187" ca="1">_FV(A1187,"Previous close",TRUE)</f>
        <v>36.497</v>
      </c>
      <c r="L1187" s="26"/>
      <c r="M1187" s="23" cm="1">
        <f t="array" aca="1" ref="M1187" ca="1">_FV(A1187,"52 week low",TRUE)</f>
        <v>37.04</v>
      </c>
      <c r="N1187" s="23" cm="1">
        <f t="array" aca="1" ref="N1187" ca="1">_FV(A1187,"52 week high",TRUE)</f>
        <v>43.419800000000002</v>
      </c>
      <c r="O1187" s="8" cm="1">
        <f t="array" aca="1" ref="O1187" ca="1">_FV(A1187,"Volume")</f>
        <v>1595461</v>
      </c>
      <c r="P1187" s="7" cm="1">
        <f t="array" aca="1" ref="P1187" ca="1">_FV(A1187,"Volume average",TRUE)</f>
        <v>698847</v>
      </c>
      <c r="Q1187" t="s">
        <v>2613</v>
      </c>
      <c r="S1187" t="s">
        <v>2067</v>
      </c>
      <c r="T1187" s="25" cm="1">
        <f t="array" aca="1" ref="T1187" ca="1">_FV(A1187,"Expense ratio",TRUE)</f>
        <v>7.4999999999999997E-3</v>
      </c>
      <c r="U1187" s="24" cm="1">
        <f t="array" aca="1" ref="U1187" ca="1">_FV(A1187,"Market cap",TRUE)</f>
        <v>686482550.40999997</v>
      </c>
      <c r="V1187" s="4">
        <v>686482560</v>
      </c>
      <c r="W1187" s="4">
        <v>686482560</v>
      </c>
      <c r="Y1187" t="s">
        <v>3413</v>
      </c>
      <c r="Z1187" s="5">
        <v>38.547840000000001</v>
      </c>
      <c r="AA1187" s="5">
        <v>16.389956999999999</v>
      </c>
      <c r="AB1187" s="19">
        <v>3.6499999999999998E-2</v>
      </c>
      <c r="AC1187" s="4">
        <v>617482</v>
      </c>
      <c r="AE1187" s="5">
        <v>-5.8349595778053871</v>
      </c>
      <c r="AF1187" s="19">
        <v>-1.5227368375737349</v>
      </c>
      <c r="AI1187" s="4">
        <v>617482</v>
      </c>
      <c r="AJ1187" s="5">
        <v>23779231.82</v>
      </c>
      <c r="AL1187" s="5">
        <v>43.42</v>
      </c>
      <c r="AM1187" s="5">
        <v>37.89</v>
      </c>
      <c r="AN1187" t="s">
        <v>82</v>
      </c>
      <c r="AO1187" t="str" cm="1">
        <f t="array" aca="1" ref="AO1187" ca="1">_FV(A1187,"Currency")</f>
        <v>USD</v>
      </c>
      <c r="AP1187" t="str" cm="1">
        <f t="array" aca="1" ref="AP1187" ca="1">_FV(A1187,"Exchange")</f>
        <v>NYSE Arca</v>
      </c>
      <c r="AQ1187" s="6" t="str" cm="1">
        <f t="array" aca="1" ref="AQ1187" ca="1">_FV(A1187,"Exchange abbreviation",TRUE)</f>
        <v>ARCX</v>
      </c>
      <c r="AR1187" t="str" cm="1">
        <f t="array" aca="1" ref="AR1187" ca="1">_FV(A1187,"Instrument type",TRUE)</f>
        <v>ETF</v>
      </c>
    </row>
    <row r="1188" spans="1:44" ht="18.75" customHeight="1" x14ac:dyDescent="0.25">
      <c r="A1188" t="e" vm="1201">
        <v>#VALUE!</v>
      </c>
      <c r="B1188" t="s">
        <v>3414</v>
      </c>
      <c r="C1188" t="s">
        <v>3415</v>
      </c>
      <c r="D1188" s="31" cm="1">
        <f t="array" aca="1" ref="D1188" ca="1">_FV(A1188,"Last trade time",TRUE)</f>
        <v>45824.843750265623</v>
      </c>
      <c r="E1188" s="23" cm="1">
        <f t="array" aca="1" ref="E1188" ca="1">_FV(A1188,"Price")</f>
        <v>47.257300000000001</v>
      </c>
      <c r="F1188" s="27" cm="1">
        <f t="array" aca="1" ref="F1188" ca="1">_FV(A1188,"Change (%)",TRUE)</f>
        <v>2.4882000000000001E-2</v>
      </c>
      <c r="G1188" s="26" cm="1">
        <f t="array" aca="1" ref="G1188" ca="1">_FV(A1188,"Change")</f>
        <v>1.1473</v>
      </c>
      <c r="H1188" s="23" cm="1">
        <f t="array" aca="1" ref="H1188" ca="1">_FV(A1188,"Open")</f>
        <v>45.98</v>
      </c>
      <c r="I1188" s="23" cm="1">
        <f t="array" aca="1" ref="I1188" ca="1">_FV(A1188,"Low")</f>
        <v>45.98</v>
      </c>
      <c r="J1188" s="23" cm="1">
        <f t="array" aca="1" ref="J1188" ca="1">_FV(A1188,"High")</f>
        <v>47.257300000000001</v>
      </c>
      <c r="K1188" s="23" cm="1">
        <f t="array" aca="1" ref="K1188" ca="1">_FV(A1188,"Previous close",TRUE)</f>
        <v>46.11</v>
      </c>
      <c r="L1188" s="26"/>
      <c r="M1188" s="23" cm="1">
        <f t="array" aca="1" ref="M1188" ca="1">_FV(A1188,"52 week low",TRUE)</f>
        <v>32.951900000000002</v>
      </c>
      <c r="N1188" s="23" cm="1">
        <f t="array" aca="1" ref="N1188" ca="1">_FV(A1188,"52 week high",TRUE)</f>
        <v>48.4</v>
      </c>
      <c r="O1188" s="8" cm="1">
        <f t="array" aca="1" ref="O1188" ca="1">_FV(A1188,"Volume")</f>
        <v>444</v>
      </c>
      <c r="P1188" s="7" cm="1">
        <f t="array" aca="1" ref="P1188" ca="1">_FV(A1188,"Volume average",TRUE)</f>
        <v>1568</v>
      </c>
      <c r="Q1188" t="s">
        <v>490</v>
      </c>
      <c r="S1188" t="s">
        <v>3416</v>
      </c>
      <c r="T1188" s="25" cm="1">
        <f t="array" aca="1" ref="T1188" ca="1">_FV(A1188,"Expense ratio",TRUE)</f>
        <v>7.4999999999999997E-3</v>
      </c>
      <c r="U1188" s="24" cm="1">
        <f t="array" aca="1" ref="U1188" ca="1">_FV(A1188,"Market cap",TRUE)</f>
        <v>54440735.82</v>
      </c>
      <c r="V1188" s="4">
        <v>54440736</v>
      </c>
      <c r="W1188" s="4">
        <v>54440736</v>
      </c>
      <c r="X1188" t="s">
        <v>3417</v>
      </c>
      <c r="Y1188" t="s">
        <v>3206</v>
      </c>
      <c r="Z1188" s="5">
        <v>47.097299999999997</v>
      </c>
      <c r="AA1188" s="5">
        <v>37.044829999999997</v>
      </c>
      <c r="AB1188" s="4">
        <v>0</v>
      </c>
      <c r="AC1188" s="4">
        <v>1625</v>
      </c>
      <c r="AE1188" s="5">
        <v>4.8417317330766494</v>
      </c>
      <c r="AF1188" s="5">
        <v>23.703316488933421</v>
      </c>
      <c r="AI1188" s="4">
        <v>1625</v>
      </c>
      <c r="AJ1188" s="5">
        <v>76533.925000000003</v>
      </c>
      <c r="AL1188" s="5">
        <v>48.4</v>
      </c>
      <c r="AM1188" s="5">
        <v>32.951999999999998</v>
      </c>
      <c r="AN1188" t="s">
        <v>47</v>
      </c>
      <c r="AO1188" t="str" cm="1">
        <f t="array" aca="1" ref="AO1188" ca="1">_FV(A1188,"Currency")</f>
        <v>USD</v>
      </c>
      <c r="AP1188" t="str" cm="1">
        <f t="array" aca="1" ref="AP1188" ca="1">_FV(A1188,"Exchange")</f>
        <v>Nasdaq Stock Market</v>
      </c>
      <c r="AQ1188" s="6" t="str" cm="1">
        <f t="array" aca="1" ref="AQ1188" ca="1">_FV(A1188,"Exchange abbreviation",TRUE)</f>
        <v>XNAS</v>
      </c>
      <c r="AR1188" t="str" cm="1">
        <f t="array" aca="1" ref="AR1188" ca="1">_FV(A1188,"Instrument type",TRUE)</f>
        <v>ETF</v>
      </c>
    </row>
    <row r="1189" spans="1:44" ht="18.75" customHeight="1" x14ac:dyDescent="0.25">
      <c r="A1189" t="e" vm="1202">
        <v>#VALUE!</v>
      </c>
      <c r="B1189" t="s">
        <v>3418</v>
      </c>
      <c r="C1189" t="s">
        <v>3419</v>
      </c>
      <c r="D1189" s="31" cm="1">
        <f t="array" aca="1" ref="D1189" ca="1">_FV(A1189,"Last trade time",TRUE)</f>
        <v>45824.843750196094</v>
      </c>
      <c r="E1189" s="23" cm="1">
        <f t="array" aca="1" ref="E1189" ca="1">_FV(A1189,"Price")</f>
        <v>25.3202</v>
      </c>
      <c r="F1189" s="27" cm="1">
        <f t="array" aca="1" ref="F1189" ca="1">_FV(A1189,"Change (%)",TRUE)</f>
        <v>-3.1419999999999998E-3</v>
      </c>
      <c r="G1189" s="26" cm="1">
        <f t="array" aca="1" ref="G1189" ca="1">_FV(A1189,"Change")</f>
        <v>-7.9799999999999996E-2</v>
      </c>
      <c r="H1189" s="23" cm="1">
        <f t="array" aca="1" ref="H1189" ca="1">_FV(A1189,"Open")</f>
        <v>25.39</v>
      </c>
      <c r="I1189" s="23" cm="1">
        <f t="array" aca="1" ref="I1189" ca="1">_FV(A1189,"Low")</f>
        <v>25.16</v>
      </c>
      <c r="J1189" s="23" cm="1">
        <f t="array" aca="1" ref="J1189" ca="1">_FV(A1189,"High")</f>
        <v>25.48</v>
      </c>
      <c r="K1189" s="23" cm="1">
        <f t="array" aca="1" ref="K1189" ca="1">_FV(A1189,"Previous close",TRUE)</f>
        <v>25.4</v>
      </c>
      <c r="L1189" s="26"/>
      <c r="M1189" s="23" cm="1">
        <f t="array" aca="1" ref="M1189" ca="1">_FV(A1189,"52 week low",TRUE)</f>
        <v>20.095500000000001</v>
      </c>
      <c r="N1189" s="23" cm="1">
        <f t="array" aca="1" ref="N1189" ca="1">_FV(A1189,"52 week high",TRUE)</f>
        <v>30.1083</v>
      </c>
      <c r="O1189" s="8" cm="1">
        <f t="array" aca="1" ref="O1189" ca="1">_FV(A1189,"Volume")</f>
        <v>5646</v>
      </c>
      <c r="P1189" s="7" cm="1">
        <f t="array" aca="1" ref="P1189" ca="1">_FV(A1189,"Volume average",TRUE)</f>
        <v>11428</v>
      </c>
      <c r="Q1189" t="s">
        <v>351</v>
      </c>
      <c r="S1189" t="s">
        <v>3167</v>
      </c>
      <c r="T1189" s="25" cm="1">
        <f t="array" aca="1" ref="T1189" ca="1">_FV(A1189,"Expense ratio",TRUE)</f>
        <v>7.4999999999999997E-3</v>
      </c>
      <c r="U1189" s="24" cm="1">
        <f t="array" aca="1" ref="U1189" ca="1">_FV(A1189,"Market cap",TRUE)</f>
        <v>66839099.159999996</v>
      </c>
      <c r="V1189" s="4">
        <v>66839100</v>
      </c>
      <c r="W1189" s="4">
        <v>66839100</v>
      </c>
      <c r="X1189" t="s">
        <v>3420</v>
      </c>
      <c r="Y1189" t="s">
        <v>757</v>
      </c>
      <c r="Z1189" s="5">
        <v>25.337800000000001</v>
      </c>
      <c r="AA1189" s="5">
        <v>23.888224000000001</v>
      </c>
      <c r="AB1189" s="5">
        <v>3.0299999000000001E-2</v>
      </c>
      <c r="AC1189" s="4">
        <v>8815</v>
      </c>
      <c r="AE1189" s="5">
        <v>3.7967491418218651</v>
      </c>
      <c r="AF1189" s="5">
        <v>-5.7700225791716182</v>
      </c>
      <c r="AI1189" s="4">
        <v>8815</v>
      </c>
      <c r="AJ1189" s="5">
        <v>225487.7</v>
      </c>
      <c r="AL1189" s="5">
        <v>30.108000000000001</v>
      </c>
      <c r="AM1189" s="5">
        <v>20.096</v>
      </c>
      <c r="AN1189" t="s">
        <v>47</v>
      </c>
      <c r="AO1189" t="str" cm="1">
        <f t="array" aca="1" ref="AO1189" ca="1">_FV(A1189,"Currency")</f>
        <v>USD</v>
      </c>
      <c r="AP1189" t="str" cm="1">
        <f t="array" aca="1" ref="AP1189" ca="1">_FV(A1189,"Exchange")</f>
        <v>Nasdaq Stock Market</v>
      </c>
      <c r="AQ1189" s="6" t="str" cm="1">
        <f t="array" aca="1" ref="AQ1189" ca="1">_FV(A1189,"Exchange abbreviation",TRUE)</f>
        <v>XNAS</v>
      </c>
      <c r="AR1189" t="str" cm="1">
        <f t="array" aca="1" ref="AR1189" ca="1">_FV(A1189,"Instrument type",TRUE)</f>
        <v>ETF</v>
      </c>
    </row>
    <row r="1190" spans="1:44" ht="18.75" customHeight="1" x14ac:dyDescent="0.25">
      <c r="A1190" t="e" vm="1203">
        <v>#VALUE!</v>
      </c>
      <c r="B1190" t="s">
        <v>3421</v>
      </c>
      <c r="C1190" t="s">
        <v>3422</v>
      </c>
      <c r="D1190" s="31" cm="1">
        <f t="array" aca="1" ref="D1190" ca="1">_FV(A1190,"Last trade time",TRUE)</f>
        <v>45824.840804628904</v>
      </c>
      <c r="E1190" s="23" cm="1">
        <f t="array" aca="1" ref="E1190" ca="1">_FV(A1190,"Price")</f>
        <v>21.3504</v>
      </c>
      <c r="F1190" s="27" cm="1">
        <f t="array" aca="1" ref="F1190" ca="1">_FV(A1190,"Change (%)",TRUE)</f>
        <v>1.8626E-2</v>
      </c>
      <c r="G1190" s="26" cm="1">
        <f t="array" aca="1" ref="G1190" ca="1">_FV(A1190,"Change")</f>
        <v>0.39040000000000002</v>
      </c>
      <c r="H1190" s="23" cm="1">
        <f t="array" aca="1" ref="H1190" ca="1">_FV(A1190,"Open")</f>
        <v>21.27</v>
      </c>
      <c r="I1190" s="23" cm="1">
        <f t="array" aca="1" ref="I1190" ca="1">_FV(A1190,"Low")</f>
        <v>21.27</v>
      </c>
      <c r="J1190" s="23" cm="1">
        <f t="array" aca="1" ref="J1190" ca="1">_FV(A1190,"High")</f>
        <v>21.38</v>
      </c>
      <c r="K1190" s="23" cm="1">
        <f t="array" aca="1" ref="K1190" ca="1">_FV(A1190,"Previous close",TRUE)</f>
        <v>20.96</v>
      </c>
      <c r="L1190" s="26"/>
      <c r="M1190" s="23" cm="1">
        <f t="array" aca="1" ref="M1190" ca="1">_FV(A1190,"52 week low",TRUE)</f>
        <v>16.899999999999999</v>
      </c>
      <c r="N1190" s="23" cm="1">
        <f t="array" aca="1" ref="N1190" ca="1">_FV(A1190,"52 week high",TRUE)</f>
        <v>22.92</v>
      </c>
      <c r="O1190" s="8" cm="1">
        <f t="array" aca="1" ref="O1190" ca="1">_FV(A1190,"Volume")</f>
        <v>2469</v>
      </c>
      <c r="P1190" s="7" cm="1">
        <f t="array" aca="1" ref="P1190" ca="1">_FV(A1190,"Volume average",TRUE)</f>
        <v>10744</v>
      </c>
      <c r="Q1190" t="s">
        <v>490</v>
      </c>
      <c r="T1190" s="25" cm="1">
        <f t="array" aca="1" ref="T1190" ca="1">_FV(A1190,"Expense ratio",TRUE)</f>
        <v>7.4999999999999997E-3</v>
      </c>
      <c r="U1190" s="24" cm="1">
        <f t="array" aca="1" ref="U1190" ca="1">_FV(A1190,"Market cap",TRUE)</f>
        <v>49835665.689999998</v>
      </c>
      <c r="V1190" s="16"/>
      <c r="W1190" s="16"/>
      <c r="X1190" t="s">
        <v>3423</v>
      </c>
      <c r="Z1190" s="18"/>
      <c r="AA1190" s="20"/>
      <c r="AB1190" s="20"/>
      <c r="AC1190" s="21">
        <v>10702</v>
      </c>
      <c r="AE1190" s="18"/>
      <c r="AF1190" s="20"/>
      <c r="AI1190" s="21"/>
      <c r="AJ1190" s="18"/>
      <c r="AL1190" s="18"/>
      <c r="AM1190" s="18"/>
      <c r="AN1190" t="s">
        <v>73</v>
      </c>
      <c r="AO1190" t="str" cm="1">
        <f t="array" aca="1" ref="AO1190" ca="1">_FV(A1190,"Currency")</f>
        <v>USD</v>
      </c>
      <c r="AP1190" t="str" cm="1">
        <f t="array" aca="1" ref="AP1190" ca="1">_FV(A1190,"Exchange")</f>
        <v>NYSE Arca</v>
      </c>
      <c r="AQ1190" s="6" t="str" cm="1">
        <f t="array" aca="1" ref="AQ1190" ca="1">_FV(A1190,"Exchange abbreviation",TRUE)</f>
        <v>ARCX</v>
      </c>
      <c r="AR1190" t="str" cm="1">
        <f t="array" aca="1" ref="AR1190" ca="1">_FV(A1190,"Instrument type",TRUE)</f>
        <v>ETF</v>
      </c>
    </row>
    <row r="1191" spans="1:44" ht="18.75" customHeight="1" x14ac:dyDescent="0.25">
      <c r="A1191" t="e" vm="1204">
        <v>#VALUE!</v>
      </c>
      <c r="B1191" t="s">
        <v>3424</v>
      </c>
      <c r="C1191" t="s">
        <v>3425</v>
      </c>
      <c r="D1191" s="31" cm="1">
        <f t="array" aca="1" ref="D1191" ca="1">_FV(A1191,"Last trade time",TRUE)</f>
        <v>45824.938533957815</v>
      </c>
      <c r="E1191" s="23" cm="1">
        <f t="array" aca="1" ref="E1191" ca="1">_FV(A1191,"Price")</f>
        <v>14.75</v>
      </c>
      <c r="F1191" s="27" cm="1">
        <f t="array" aca="1" ref="F1191" ca="1">_FV(A1191,"Change (%)",TRUE)</f>
        <v>3.8001E-2</v>
      </c>
      <c r="G1191" s="26" cm="1">
        <f t="array" aca="1" ref="G1191" ca="1">_FV(A1191,"Change")</f>
        <v>0.54</v>
      </c>
      <c r="H1191" s="23" cm="1">
        <f t="array" aca="1" ref="H1191" ca="1">_FV(A1191,"Open")</f>
        <v>14.58</v>
      </c>
      <c r="I1191" s="23" cm="1">
        <f t="array" aca="1" ref="I1191" ca="1">_FV(A1191,"Low")</f>
        <v>14.56</v>
      </c>
      <c r="J1191" s="23" cm="1">
        <f t="array" aca="1" ref="J1191" ca="1">_FV(A1191,"High")</f>
        <v>15.0992</v>
      </c>
      <c r="K1191" s="23" cm="1">
        <f t="array" aca="1" ref="K1191" ca="1">_FV(A1191,"Previous close",TRUE)</f>
        <v>14.21</v>
      </c>
      <c r="L1191" s="26"/>
      <c r="M1191" s="23" cm="1">
        <f t="array" aca="1" ref="M1191" ca="1">_FV(A1191,"52 week low",TRUE)</f>
        <v>6.02</v>
      </c>
      <c r="N1191" s="23" cm="1">
        <f t="array" aca="1" ref="N1191" ca="1">_FV(A1191,"52 week high",TRUE)</f>
        <v>18.600000000000001</v>
      </c>
      <c r="O1191" s="8" cm="1">
        <f t="array" aca="1" ref="O1191" ca="1">_FV(A1191,"Volume")</f>
        <v>11362</v>
      </c>
      <c r="P1191" s="7" cm="1">
        <f t="array" aca="1" ref="P1191" ca="1">_FV(A1191,"Volume average",TRUE)</f>
        <v>13827</v>
      </c>
      <c r="Q1191" t="s">
        <v>490</v>
      </c>
      <c r="T1191" s="25" cm="1">
        <f t="array" aca="1" ref="T1191" ca="1">_FV(A1191,"Expense ratio",TRUE)</f>
        <v>7.4999999999999997E-3</v>
      </c>
      <c r="U1191" s="24" cm="1">
        <f t="array" aca="1" ref="U1191" ca="1">_FV(A1191,"Market cap",TRUE)</f>
        <v>1851019.12</v>
      </c>
      <c r="V1191" s="16"/>
      <c r="W1191" s="16"/>
      <c r="Z1191" s="5">
        <v>13.66</v>
      </c>
      <c r="AA1191" s="20"/>
      <c r="AC1191" s="4">
        <v>17477</v>
      </c>
      <c r="AE1191" s="5">
        <v>-2.9760679844653799</v>
      </c>
      <c r="AI1191" s="4">
        <v>17477</v>
      </c>
      <c r="AJ1191" s="5">
        <v>233492.72</v>
      </c>
      <c r="AL1191" s="5">
        <v>14.36</v>
      </c>
      <c r="AM1191" s="5">
        <v>6.02</v>
      </c>
      <c r="AN1191" t="s">
        <v>47</v>
      </c>
      <c r="AO1191" t="str" cm="1">
        <f t="array" aca="1" ref="AO1191" ca="1">_FV(A1191,"Currency")</f>
        <v>USD</v>
      </c>
      <c r="AP1191" t="str" cm="1">
        <f t="array" aca="1" ref="AP1191" ca="1">_FV(A1191,"Exchange")</f>
        <v>Nasdaq Stock Market</v>
      </c>
      <c r="AQ1191" s="6" t="str" cm="1">
        <f t="array" aca="1" ref="AQ1191" ca="1">_FV(A1191,"Exchange abbreviation",TRUE)</f>
        <v>XNAS</v>
      </c>
      <c r="AR1191" t="str" cm="1">
        <f t="array" aca="1" ref="AR1191" ca="1">_FV(A1191,"Instrument type",TRUE)</f>
        <v>ETF</v>
      </c>
    </row>
    <row r="1192" spans="1:44" ht="18.75" customHeight="1" x14ac:dyDescent="0.25">
      <c r="A1192" t="e" vm="1205">
        <v>#VALUE!</v>
      </c>
      <c r="B1192" t="s">
        <v>3426</v>
      </c>
      <c r="C1192" t="s">
        <v>3427</v>
      </c>
      <c r="D1192" s="31" cm="1">
        <f t="array" aca="1" ref="D1192" ca="1">_FV(A1192,"Last trade time",TRUE)</f>
        <v>45824.932130925779</v>
      </c>
      <c r="E1192" s="23" cm="1">
        <f t="array" aca="1" ref="E1192" ca="1">_FV(A1192,"Price")</f>
        <v>12.74</v>
      </c>
      <c r="F1192" s="27" cm="1">
        <f t="array" aca="1" ref="F1192" ca="1">_FV(A1192,"Change (%)",TRUE)</f>
        <v>3.5771999999999998E-2</v>
      </c>
      <c r="G1192" s="26" cm="1">
        <f t="array" aca="1" ref="G1192" ca="1">_FV(A1192,"Change")</f>
        <v>0.44</v>
      </c>
      <c r="H1192" s="23" cm="1">
        <f t="array" aca="1" ref="H1192" ca="1">_FV(A1192,"Open")</f>
        <v>12.52</v>
      </c>
      <c r="I1192" s="23" cm="1">
        <f t="array" aca="1" ref="I1192" ca="1">_FV(A1192,"Low")</f>
        <v>12.515000000000001</v>
      </c>
      <c r="J1192" s="23" cm="1">
        <f t="array" aca="1" ref="J1192" ca="1">_FV(A1192,"High")</f>
        <v>13</v>
      </c>
      <c r="K1192" s="23" cm="1">
        <f t="array" aca="1" ref="K1192" ca="1">_FV(A1192,"Previous close",TRUE)</f>
        <v>12.3</v>
      </c>
      <c r="L1192" s="26"/>
      <c r="M1192" s="23" cm="1">
        <f t="array" aca="1" ref="M1192" ca="1">_FV(A1192,"52 week low",TRUE)</f>
        <v>4.9904000000000002</v>
      </c>
      <c r="N1192" s="23" cm="1">
        <f t="array" aca="1" ref="N1192" ca="1">_FV(A1192,"52 week high",TRUE)</f>
        <v>18.309999999999999</v>
      </c>
      <c r="O1192" s="8" cm="1">
        <f t="array" aca="1" ref="O1192" ca="1">_FV(A1192,"Volume")</f>
        <v>162348</v>
      </c>
      <c r="P1192" s="7" cm="1">
        <f t="array" aca="1" ref="P1192" ca="1">_FV(A1192,"Volume average",TRUE)</f>
        <v>304641</v>
      </c>
      <c r="Q1192" t="s">
        <v>85</v>
      </c>
      <c r="S1192" t="s">
        <v>3143</v>
      </c>
      <c r="T1192" s="25" cm="1">
        <f t="array" aca="1" ref="T1192" ca="1">_FV(A1192,"Expense ratio",TRUE)</f>
        <v>7.4999999999999997E-3</v>
      </c>
      <c r="U1192" s="24" cm="1">
        <f t="array" aca="1" ref="U1192" ca="1">_FV(A1192,"Market cap",TRUE)</f>
        <v>14343575.57</v>
      </c>
      <c r="V1192" s="4">
        <v>14343575</v>
      </c>
      <c r="W1192" s="4">
        <v>14343575</v>
      </c>
      <c r="Y1192" t="s">
        <v>1502</v>
      </c>
      <c r="Z1192" s="5">
        <v>12.2789</v>
      </c>
      <c r="AB1192" s="20"/>
      <c r="AC1192" s="4">
        <v>329044</v>
      </c>
      <c r="AE1192" s="5">
        <v>-17.227590925901762</v>
      </c>
      <c r="AF1192" s="20"/>
      <c r="AI1192" s="4">
        <v>329044</v>
      </c>
      <c r="AJ1192" s="5">
        <v>4034079.44</v>
      </c>
      <c r="AL1192" s="5">
        <v>18.309999999999999</v>
      </c>
      <c r="AM1192" s="5">
        <v>4.99</v>
      </c>
      <c r="AN1192" t="s">
        <v>90</v>
      </c>
      <c r="AO1192" t="str" cm="1">
        <f t="array" aca="1" ref="AO1192" ca="1">_FV(A1192,"Currency")</f>
        <v>USD</v>
      </c>
      <c r="AP1192" t="str" cm="1">
        <f t="array" aca="1" ref="AP1192" ca="1">_FV(A1192,"Exchange")</f>
        <v>Nasdaq Stock Market</v>
      </c>
      <c r="AQ1192" s="6" t="str" cm="1">
        <f t="array" aca="1" ref="AQ1192" ca="1">_FV(A1192,"Exchange abbreviation",TRUE)</f>
        <v>XNAS</v>
      </c>
      <c r="AR1192" t="str" cm="1">
        <f t="array" aca="1" ref="AR1192" ca="1">_FV(A1192,"Instrument type",TRUE)</f>
        <v>ETF</v>
      </c>
    </row>
    <row r="1193" spans="1:44" ht="18.75" customHeight="1" x14ac:dyDescent="0.25">
      <c r="A1193" t="e" vm="1206">
        <v>#VALUE!</v>
      </c>
      <c r="B1193" t="s">
        <v>3428</v>
      </c>
      <c r="C1193" t="s">
        <v>3429</v>
      </c>
      <c r="D1193" s="31" cm="1">
        <f t="array" aca="1" ref="D1193" ca="1">_FV(A1193,"Last trade time",TRUE)</f>
        <v>45824.840277812502</v>
      </c>
      <c r="E1193" s="23" cm="1">
        <f t="array" aca="1" ref="E1193" ca="1">_FV(A1193,"Price")</f>
        <v>57.3</v>
      </c>
      <c r="F1193" s="27" cm="1">
        <f t="array" aca="1" ref="F1193" ca="1">_FV(A1193,"Change (%)",TRUE)</f>
        <v>2.3946000000000002E-2</v>
      </c>
      <c r="G1193" s="26" cm="1">
        <f t="array" aca="1" ref="G1193" ca="1">_FV(A1193,"Change")</f>
        <v>1.34</v>
      </c>
      <c r="H1193" s="23" cm="1">
        <f t="array" aca="1" ref="H1193" ca="1">_FV(A1193,"Open")</f>
        <v>56.42</v>
      </c>
      <c r="I1193" s="23" cm="1">
        <f t="array" aca="1" ref="I1193" ca="1">_FV(A1193,"Low")</f>
        <v>56.42</v>
      </c>
      <c r="J1193" s="23" cm="1">
        <f t="array" aca="1" ref="J1193" ca="1">_FV(A1193,"High")</f>
        <v>57.524900000000002</v>
      </c>
      <c r="K1193" s="23" cm="1">
        <f t="array" aca="1" ref="K1193" ca="1">_FV(A1193,"Previous close",TRUE)</f>
        <v>55.96</v>
      </c>
      <c r="L1193" s="26"/>
      <c r="M1193" s="23" cm="1">
        <f t="array" aca="1" ref="M1193" ca="1">_FV(A1193,"52 week low",TRUE)</f>
        <v>44.11</v>
      </c>
      <c r="N1193" s="23" cm="1">
        <f t="array" aca="1" ref="N1193" ca="1">_FV(A1193,"52 week high",TRUE)</f>
        <v>62.24</v>
      </c>
      <c r="O1193" s="8" cm="1">
        <f t="array" aca="1" ref="O1193" ca="1">_FV(A1193,"Volume")</f>
        <v>18891</v>
      </c>
      <c r="P1193" s="7" cm="1">
        <f t="array" aca="1" ref="P1193" ca="1">_FV(A1193,"Volume average",TRUE)</f>
        <v>12636</v>
      </c>
      <c r="Q1193" t="s">
        <v>1293</v>
      </c>
      <c r="S1193" t="s">
        <v>2648</v>
      </c>
      <c r="T1193" s="25" cm="1">
        <f t="array" aca="1" ref="T1193" ca="1">_FV(A1193,"Expense ratio",TRUE)</f>
        <v>7.4999999999999997E-3</v>
      </c>
      <c r="U1193" s="24" cm="1">
        <f t="array" aca="1" ref="U1193" ca="1">_FV(A1193,"Market cap",TRUE)</f>
        <v>277599292.39999998</v>
      </c>
      <c r="V1193" s="4">
        <v>277599296</v>
      </c>
      <c r="W1193" s="4">
        <v>277599296</v>
      </c>
      <c r="Y1193" t="s">
        <v>3430</v>
      </c>
      <c r="Z1193" s="5">
        <v>58.279299999999999</v>
      </c>
      <c r="AA1193" s="5">
        <v>22.48197</v>
      </c>
      <c r="AB1193" s="5">
        <v>7.7000000000000002E-3</v>
      </c>
      <c r="AC1193" s="4">
        <v>17952</v>
      </c>
      <c r="AE1193" s="5">
        <v>0.4217574991241424</v>
      </c>
      <c r="AF1193" s="5">
        <v>21.222894891358401</v>
      </c>
      <c r="AI1193" s="4">
        <v>17952</v>
      </c>
      <c r="AJ1193" s="5">
        <v>1045188.7776</v>
      </c>
      <c r="AL1193" s="5">
        <v>62.24</v>
      </c>
      <c r="AM1193" s="5">
        <v>44.11</v>
      </c>
      <c r="AN1193" t="s">
        <v>90</v>
      </c>
      <c r="AO1193" t="str" cm="1">
        <f t="array" aca="1" ref="AO1193" ca="1">_FV(A1193,"Currency")</f>
        <v>USD</v>
      </c>
      <c r="AP1193" t="str" cm="1">
        <f t="array" aca="1" ref="AP1193" ca="1">_FV(A1193,"Exchange")</f>
        <v>NYSE Arca</v>
      </c>
      <c r="AQ1193" s="6" t="str" cm="1">
        <f t="array" aca="1" ref="AQ1193" ca="1">_FV(A1193,"Exchange abbreviation",TRUE)</f>
        <v>ARCX</v>
      </c>
      <c r="AR1193" t="str" cm="1">
        <f t="array" aca="1" ref="AR1193" ca="1">_FV(A1193,"Instrument type",TRUE)</f>
        <v>ETF</v>
      </c>
    </row>
    <row r="1194" spans="1:44" ht="18.75" customHeight="1" x14ac:dyDescent="0.25">
      <c r="A1194" t="e" vm="1207">
        <v>#VALUE!</v>
      </c>
      <c r="B1194" t="s">
        <v>3431</v>
      </c>
      <c r="C1194" t="s">
        <v>3432</v>
      </c>
      <c r="D1194" s="31" cm="1">
        <f t="array" aca="1" ref="D1194" ca="1">_FV(A1194,"Last trade time",TRUE)</f>
        <v>45824.942083263282</v>
      </c>
      <c r="E1194" s="23" cm="1">
        <f t="array" aca="1" ref="E1194" ca="1">_FV(A1194,"Price")</f>
        <v>21.94</v>
      </c>
      <c r="F1194" s="27" cm="1">
        <f t="array" aca="1" ref="F1194" ca="1">_FV(A1194,"Change (%)",TRUE)</f>
        <v>9.4810000000000005E-2</v>
      </c>
      <c r="G1194" s="26" cm="1">
        <f t="array" aca="1" ref="G1194" ca="1">_FV(A1194,"Change")</f>
        <v>1.9</v>
      </c>
      <c r="H1194" s="23" cm="1">
        <f t="array" aca="1" ref="H1194" ca="1">_FV(A1194,"Open")</f>
        <v>20.83</v>
      </c>
      <c r="I1194" s="23" cm="1">
        <f t="array" aca="1" ref="I1194" ca="1">_FV(A1194,"Low")</f>
        <v>20.79</v>
      </c>
      <c r="J1194" s="23" cm="1">
        <f t="array" aca="1" ref="J1194" ca="1">_FV(A1194,"High")</f>
        <v>22.22</v>
      </c>
      <c r="K1194" s="23" cm="1">
        <f t="array" aca="1" ref="K1194" ca="1">_FV(A1194,"Previous close",TRUE)</f>
        <v>20.04</v>
      </c>
      <c r="L1194" s="26"/>
      <c r="M1194" s="23" cm="1">
        <f t="array" aca="1" ref="M1194" ca="1">_FV(A1194,"52 week low",TRUE)</f>
        <v>7.2249999999999996</v>
      </c>
      <c r="N1194" s="23" cm="1">
        <f t="array" aca="1" ref="N1194" ca="1">_FV(A1194,"52 week high",TRUE)</f>
        <v>70.08</v>
      </c>
      <c r="O1194" s="8" cm="1">
        <f t="array" aca="1" ref="O1194" ca="1">_FV(A1194,"Volume")</f>
        <v>120188371</v>
      </c>
      <c r="P1194" s="7" cm="1">
        <f t="array" aca="1" ref="P1194" ca="1">_FV(A1194,"Volume average",TRUE)</f>
        <v>153064881</v>
      </c>
      <c r="Q1194" t="s">
        <v>490</v>
      </c>
      <c r="T1194" s="25" cm="1">
        <f t="array" aca="1" ref="T1194" ca="1">_FV(A1194,"Expense ratio",TRUE)</f>
        <v>7.4999999999999997E-3</v>
      </c>
      <c r="U1194" s="24" cm="1">
        <f t="array" aca="1" ref="U1194" ca="1">_FV(A1194,"Market cap",TRUE)</f>
        <v>10812217612.93</v>
      </c>
      <c r="V1194" s="16"/>
      <c r="W1194" s="16"/>
      <c r="Z1194" s="18"/>
      <c r="AA1194" s="20"/>
      <c r="AB1194" s="20"/>
      <c r="AC1194" s="21">
        <v>158138847</v>
      </c>
      <c r="AE1194" s="18"/>
      <c r="AF1194" s="20"/>
      <c r="AI1194" s="21"/>
      <c r="AJ1194" s="18"/>
      <c r="AL1194" s="18"/>
      <c r="AM1194" s="18"/>
      <c r="AN1194" t="s">
        <v>73</v>
      </c>
      <c r="AO1194" t="str" cm="1">
        <f t="array" aca="1" ref="AO1194" ca="1">_FV(A1194,"Currency")</f>
        <v>USD</v>
      </c>
      <c r="AP1194" t="str" cm="1">
        <f t="array" aca="1" ref="AP1194" ca="1">_FV(A1194,"Exchange")</f>
        <v>NYSE Arca</v>
      </c>
      <c r="AQ1194" s="6" t="str" cm="1">
        <f t="array" aca="1" ref="AQ1194" ca="1">_FV(A1194,"Exchange abbreviation",TRUE)</f>
        <v>ARCX</v>
      </c>
      <c r="AR1194" t="str" cm="1">
        <f t="array" aca="1" ref="AR1194" ca="1">_FV(A1194,"Instrument type",TRUE)</f>
        <v>ETF</v>
      </c>
    </row>
    <row r="1195" spans="1:44" ht="18.75" customHeight="1" x14ac:dyDescent="0.25">
      <c r="A1195" t="e" vm="1208">
        <v>#VALUE!</v>
      </c>
      <c r="B1195" t="s">
        <v>3433</v>
      </c>
      <c r="C1195" t="s">
        <v>3434</v>
      </c>
      <c r="D1195" s="31" cm="1">
        <f t="array" aca="1" ref="D1195" ca="1">_FV(A1195,"Last trade time",TRUE)</f>
        <v>45824.937013599221</v>
      </c>
      <c r="E1195" s="23" cm="1">
        <f t="array" aca="1" ref="E1195" ca="1">_FV(A1195,"Price")</f>
        <v>14.95</v>
      </c>
      <c r="F1195" s="27" cm="1">
        <f t="array" aca="1" ref="F1195" ca="1">_FV(A1195,"Change (%)",TRUE)</f>
        <v>2.6785999999999997E-2</v>
      </c>
      <c r="G1195" s="26" cm="1">
        <f t="array" aca="1" ref="G1195" ca="1">_FV(A1195,"Change")</f>
        <v>0.39</v>
      </c>
      <c r="H1195" s="23" cm="1">
        <f t="array" aca="1" ref="H1195" ca="1">_FV(A1195,"Open")</f>
        <v>14.69</v>
      </c>
      <c r="I1195" s="23" cm="1">
        <f t="array" aca="1" ref="I1195" ca="1">_FV(A1195,"Low")</f>
        <v>14.67</v>
      </c>
      <c r="J1195" s="23" cm="1">
        <f t="array" aca="1" ref="J1195" ca="1">_FV(A1195,"High")</f>
        <v>15.14</v>
      </c>
      <c r="K1195" s="23" cm="1">
        <f t="array" aca="1" ref="K1195" ca="1">_FV(A1195,"Previous close",TRUE)</f>
        <v>14.56</v>
      </c>
      <c r="L1195" s="26"/>
      <c r="M1195" s="23" cm="1">
        <f t="array" aca="1" ref="M1195" ca="1">_FV(A1195,"52 week low",TRUE)</f>
        <v>8.93</v>
      </c>
      <c r="N1195" s="23" cm="1">
        <f t="array" aca="1" ref="N1195" ca="1">_FV(A1195,"52 week high",TRUE)</f>
        <v>17.265000000000001</v>
      </c>
      <c r="O1195" s="8" cm="1">
        <f t="array" aca="1" ref="O1195" ca="1">_FV(A1195,"Volume")</f>
        <v>39651</v>
      </c>
      <c r="P1195" s="7" cm="1">
        <f t="array" aca="1" ref="P1195" ca="1">_FV(A1195,"Volume average",TRUE)</f>
        <v>25216</v>
      </c>
      <c r="Q1195" t="s">
        <v>490</v>
      </c>
      <c r="T1195" s="25" cm="1">
        <f t="array" aca="1" ref="T1195" ca="1">_FV(A1195,"Expense ratio",TRUE)</f>
        <v>7.4999999999999997E-3</v>
      </c>
      <c r="U1195" s="24" cm="1">
        <f t="array" aca="1" ref="U1195" ca="1">_FV(A1195,"Market cap",TRUE)</f>
        <v>2593559.56</v>
      </c>
      <c r="V1195" s="16"/>
      <c r="W1195" s="16"/>
      <c r="X1195" t="s">
        <v>3435</v>
      </c>
      <c r="Z1195" s="18"/>
      <c r="AA1195" s="20"/>
      <c r="AB1195" s="20"/>
      <c r="AC1195" s="21">
        <v>24272</v>
      </c>
      <c r="AE1195" s="18"/>
      <c r="AF1195" s="20"/>
      <c r="AI1195" s="21"/>
      <c r="AJ1195" s="18"/>
      <c r="AL1195" s="18"/>
      <c r="AM1195" s="18"/>
      <c r="AN1195" t="s">
        <v>73</v>
      </c>
      <c r="AO1195" t="str" cm="1">
        <f t="array" aca="1" ref="AO1195" ca="1">_FV(A1195,"Currency")</f>
        <v>USD</v>
      </c>
      <c r="AP1195" t="str" cm="1">
        <f t="array" aca="1" ref="AP1195" ca="1">_FV(A1195,"Exchange")</f>
        <v>Nasdaq Stock Market</v>
      </c>
      <c r="AQ1195" s="6" t="str" cm="1">
        <f t="array" aca="1" ref="AQ1195" ca="1">_FV(A1195,"Exchange abbreviation",TRUE)</f>
        <v>XNAS</v>
      </c>
      <c r="AR1195" t="str" cm="1">
        <f t="array" aca="1" ref="AR1195" ca="1">_FV(A1195,"Instrument type",TRUE)</f>
        <v>ETF</v>
      </c>
    </row>
    <row r="1196" spans="1:44" ht="18.75" customHeight="1" x14ac:dyDescent="0.25">
      <c r="A1196" t="e" vm="1209">
        <v>#VALUE!</v>
      </c>
      <c r="B1196" t="s">
        <v>3436</v>
      </c>
      <c r="C1196" t="s">
        <v>3437</v>
      </c>
      <c r="D1196" s="31" cm="1">
        <f t="array" aca="1" ref="D1196" ca="1">_FV(A1196,"Last trade time",TRUE)</f>
        <v>45824.840316238282</v>
      </c>
      <c r="E1196" s="23" cm="1">
        <f t="array" aca="1" ref="E1196" ca="1">_FV(A1196,"Price")</f>
        <v>26.757400000000001</v>
      </c>
      <c r="F1196" s="27" cm="1">
        <f t="array" aca="1" ref="F1196" ca="1">_FV(A1196,"Change (%)",TRUE)</f>
        <v>8.7239999999999991E-3</v>
      </c>
      <c r="G1196" s="26" cm="1">
        <f t="array" aca="1" ref="G1196" ca="1">_FV(A1196,"Change")</f>
        <v>0.23139999999999999</v>
      </c>
      <c r="H1196" s="23" cm="1">
        <f t="array" aca="1" ref="H1196" ca="1">_FV(A1196,"Open")</f>
        <v>26.76</v>
      </c>
      <c r="I1196" s="23" cm="1">
        <f t="array" aca="1" ref="I1196" ca="1">_FV(A1196,"Low")</f>
        <v>26.7392</v>
      </c>
      <c r="J1196" s="23" cm="1">
        <f t="array" aca="1" ref="J1196" ca="1">_FV(A1196,"High")</f>
        <v>26.869199999999999</v>
      </c>
      <c r="K1196" s="23" cm="1">
        <f t="array" aca="1" ref="K1196" ca="1">_FV(A1196,"Previous close",TRUE)</f>
        <v>26.526</v>
      </c>
      <c r="L1196" s="26"/>
      <c r="M1196" s="23" cm="1">
        <f t="array" aca="1" ref="M1196" ca="1">_FV(A1196,"52 week low",TRUE)</f>
        <v>21.64</v>
      </c>
      <c r="N1196" s="23" cm="1">
        <f t="array" aca="1" ref="N1196" ca="1">_FV(A1196,"52 week high",TRUE)</f>
        <v>27.83</v>
      </c>
      <c r="O1196" s="8" cm="1">
        <f t="array" aca="1" ref="O1196" ca="1">_FV(A1196,"Volume")</f>
        <v>2471</v>
      </c>
      <c r="P1196" s="7" cm="1">
        <f t="array" aca="1" ref="P1196" ca="1">_FV(A1196,"Volume average",TRUE)</f>
        <v>8438</v>
      </c>
      <c r="Q1196" t="s">
        <v>923</v>
      </c>
      <c r="S1196" t="s">
        <v>3438</v>
      </c>
      <c r="T1196" s="25" cm="1">
        <f t="array" aca="1" ref="T1196" ca="1">_FV(A1196,"Expense ratio",TRUE)</f>
        <v>7.4000000000000003E-3</v>
      </c>
      <c r="U1196" s="24" cm="1">
        <f t="array" aca="1" ref="U1196" ca="1">_FV(A1196,"Market cap",TRUE)</f>
        <v>71650631.469999999</v>
      </c>
      <c r="V1196" s="4">
        <v>71650632</v>
      </c>
      <c r="W1196" s="4">
        <v>71650632</v>
      </c>
      <c r="Y1196" t="s">
        <v>2011</v>
      </c>
      <c r="Z1196" s="5">
        <v>26.6311</v>
      </c>
      <c r="AA1196" s="5">
        <v>24.800722</v>
      </c>
      <c r="AB1196" s="20"/>
      <c r="AC1196" s="4">
        <v>23807</v>
      </c>
      <c r="AE1196" s="5">
        <v>0.87367242153557623</v>
      </c>
      <c r="AF1196" s="20"/>
      <c r="AI1196" s="4">
        <v>23807</v>
      </c>
      <c r="AJ1196" s="5">
        <v>634473.21490000002</v>
      </c>
      <c r="AL1196" s="5">
        <v>27.83</v>
      </c>
      <c r="AM1196" s="5">
        <v>21.64</v>
      </c>
      <c r="AN1196" t="s">
        <v>47</v>
      </c>
      <c r="AO1196" t="str" cm="1">
        <f t="array" aca="1" ref="AO1196" ca="1">_FV(A1196,"Currency")</f>
        <v>USD</v>
      </c>
      <c r="AP1196" t="str" cm="1">
        <f t="array" aca="1" ref="AP1196" ca="1">_FV(A1196,"Exchange")</f>
        <v>CBOE BZX Exchange</v>
      </c>
      <c r="AQ1196" s="6" t="str" cm="1">
        <f t="array" aca="1" ref="AQ1196" ca="1">_FV(A1196,"Exchange abbreviation",TRUE)</f>
        <v>BATS</v>
      </c>
      <c r="AR1196" t="str" cm="1">
        <f t="array" aca="1" ref="AR1196" ca="1">_FV(A1196,"Instrument type",TRUE)</f>
        <v>ETF</v>
      </c>
    </row>
    <row r="1197" spans="1:44" ht="18.75" customHeight="1" x14ac:dyDescent="0.25">
      <c r="A1197" t="e" vm="1210">
        <v>#VALUE!</v>
      </c>
      <c r="B1197" t="s">
        <v>3439</v>
      </c>
      <c r="C1197" t="s">
        <v>3440</v>
      </c>
      <c r="D1197" s="31" cm="1">
        <f t="array" aca="1" ref="D1197" ca="1">_FV(A1197,"Last trade time",TRUE)</f>
        <v>45824.840323217184</v>
      </c>
      <c r="E1197" s="23" cm="1">
        <f t="array" aca="1" ref="E1197" ca="1">_FV(A1197,"Price")</f>
        <v>28.256499999999999</v>
      </c>
      <c r="F1197" s="27" cm="1">
        <f t="array" aca="1" ref="F1197" ca="1">_FV(A1197,"Change (%)",TRUE)</f>
        <v>7.2650000000000006E-3</v>
      </c>
      <c r="G1197" s="26" cm="1">
        <f t="array" aca="1" ref="G1197" ca="1">_FV(A1197,"Change")</f>
        <v>0.20380000000000001</v>
      </c>
      <c r="H1197" s="23" cm="1">
        <f t="array" aca="1" ref="H1197" ca="1">_FV(A1197,"Open")</f>
        <v>28.17</v>
      </c>
      <c r="I1197" s="23" cm="1">
        <f t="array" aca="1" ref="I1197" ca="1">_FV(A1197,"Low")</f>
        <v>28.17</v>
      </c>
      <c r="J1197" s="23" cm="1">
        <f t="array" aca="1" ref="J1197" ca="1">_FV(A1197,"High")</f>
        <v>28.256499999999999</v>
      </c>
      <c r="K1197" s="23" cm="1">
        <f t="array" aca="1" ref="K1197" ca="1">_FV(A1197,"Previous close",TRUE)</f>
        <v>28.052700000000002</v>
      </c>
      <c r="L1197" s="26"/>
      <c r="M1197" s="23" cm="1">
        <f t="array" aca="1" ref="M1197" ca="1">_FV(A1197,"52 week low",TRUE)</f>
        <v>25.051600000000001</v>
      </c>
      <c r="N1197" s="23" cm="1">
        <f t="array" aca="1" ref="N1197" ca="1">_FV(A1197,"52 week high",TRUE)</f>
        <v>29.66</v>
      </c>
      <c r="O1197" s="8" cm="1">
        <f t="array" aca="1" ref="O1197" ca="1">_FV(A1197,"Volume")</f>
        <v>151</v>
      </c>
      <c r="P1197" s="7" cm="1">
        <f t="array" aca="1" ref="P1197" ca="1">_FV(A1197,"Volume average",TRUE)</f>
        <v>4078</v>
      </c>
      <c r="Q1197" t="s">
        <v>923</v>
      </c>
      <c r="S1197" t="s">
        <v>3438</v>
      </c>
      <c r="T1197" s="25" cm="1">
        <f t="array" aca="1" ref="T1197" ca="1">_FV(A1197,"Expense ratio",TRUE)</f>
        <v>7.4000000000000003E-3</v>
      </c>
      <c r="U1197" s="24" cm="1">
        <f t="array" aca="1" ref="U1197" ca="1">_FV(A1197,"Market cap",TRUE)</f>
        <v>21555231.539999999</v>
      </c>
      <c r="V1197" s="4">
        <v>21555232</v>
      </c>
      <c r="W1197" s="4">
        <v>21555232</v>
      </c>
      <c r="Y1197" t="s">
        <v>2174</v>
      </c>
      <c r="Z1197" s="5">
        <v>28.139199999999999</v>
      </c>
      <c r="AA1197" s="5">
        <v>24.727015000000002</v>
      </c>
      <c r="AB1197" s="4">
        <v>0</v>
      </c>
      <c r="AC1197" s="4">
        <v>5650</v>
      </c>
      <c r="AE1197" s="5">
        <v>-0.67000682483486784</v>
      </c>
      <c r="AF1197" s="5">
        <v>7.4417373613503646</v>
      </c>
      <c r="AI1197" s="4">
        <v>5650</v>
      </c>
      <c r="AJ1197" s="4">
        <v>159104</v>
      </c>
      <c r="AL1197" s="5">
        <v>29.66</v>
      </c>
      <c r="AM1197" s="5">
        <v>25.052</v>
      </c>
      <c r="AN1197" t="s">
        <v>47</v>
      </c>
      <c r="AO1197" t="str" cm="1">
        <f t="array" aca="1" ref="AO1197" ca="1">_FV(A1197,"Currency")</f>
        <v>USD</v>
      </c>
      <c r="AP1197" t="str" cm="1">
        <f t="array" aca="1" ref="AP1197" ca="1">_FV(A1197,"Exchange")</f>
        <v>CBOE BZX Exchange</v>
      </c>
      <c r="AQ1197" s="6" t="str" cm="1">
        <f t="array" aca="1" ref="AQ1197" ca="1">_FV(A1197,"Exchange abbreviation",TRUE)</f>
        <v>BATS</v>
      </c>
      <c r="AR1197" t="str" cm="1">
        <f t="array" aca="1" ref="AR1197" ca="1">_FV(A1197,"Instrument type",TRUE)</f>
        <v>ETF</v>
      </c>
    </row>
    <row r="1198" spans="1:44" ht="18.75" customHeight="1" x14ac:dyDescent="0.25">
      <c r="A1198" t="e" vm="1211">
        <v>#VALUE!</v>
      </c>
      <c r="B1198" t="s">
        <v>3441</v>
      </c>
      <c r="C1198" t="s">
        <v>3442</v>
      </c>
      <c r="D1198" s="31" cm="1">
        <f t="array" aca="1" ref="D1198" ca="1">_FV(A1198,"Last trade time",TRUE)</f>
        <v>45824.84027780078</v>
      </c>
      <c r="E1198" s="23" cm="1">
        <f t="array" aca="1" ref="E1198" ca="1">_FV(A1198,"Price")</f>
        <v>33.637500000000003</v>
      </c>
      <c r="F1198" s="27" cm="1">
        <f t="array" aca="1" ref="F1198" ca="1">_FV(A1198,"Change (%)",TRUE)</f>
        <v>7.4850000000000003E-3</v>
      </c>
      <c r="G1198" s="26" cm="1">
        <f t="array" aca="1" ref="G1198" ca="1">_FV(A1198,"Change")</f>
        <v>0.24990000000000001</v>
      </c>
      <c r="H1198" s="23" cm="1">
        <f t="array" aca="1" ref="H1198" ca="1">_FV(A1198,"Open")</f>
        <v>33.65</v>
      </c>
      <c r="I1198" s="23" cm="1">
        <f t="array" aca="1" ref="I1198" ca="1">_FV(A1198,"Low")</f>
        <v>33.637500000000003</v>
      </c>
      <c r="J1198" s="23" cm="1">
        <f t="array" aca="1" ref="J1198" ca="1">_FV(A1198,"High")</f>
        <v>33.700000000000003</v>
      </c>
      <c r="K1198" s="23" cm="1">
        <f t="array" aca="1" ref="K1198" ca="1">_FV(A1198,"Previous close",TRUE)</f>
        <v>33.387599999999999</v>
      </c>
      <c r="L1198" s="26"/>
      <c r="M1198" s="23" cm="1">
        <f t="array" aca="1" ref="M1198" ca="1">_FV(A1198,"52 week low",TRUE)</f>
        <v>28.93</v>
      </c>
      <c r="N1198" s="23" cm="1">
        <f t="array" aca="1" ref="N1198" ca="1">_FV(A1198,"52 week high",TRUE)</f>
        <v>33.708500000000001</v>
      </c>
      <c r="O1198" s="8" cm="1">
        <f t="array" aca="1" ref="O1198" ca="1">_FV(A1198,"Volume")</f>
        <v>5823</v>
      </c>
      <c r="P1198" s="7" cm="1">
        <f t="array" aca="1" ref="P1198" ca="1">_FV(A1198,"Volume average",TRUE)</f>
        <v>1130</v>
      </c>
      <c r="Q1198" t="s">
        <v>923</v>
      </c>
      <c r="S1198" t="s">
        <v>3438</v>
      </c>
      <c r="T1198" s="25" cm="1">
        <f t="array" aca="1" ref="T1198" ca="1">_FV(A1198,"Expense ratio",TRUE)</f>
        <v>7.4000000000000003E-3</v>
      </c>
      <c r="U1198" s="24" cm="1">
        <f t="array" aca="1" ref="U1198" ca="1">_FV(A1198,"Market cap",TRUE)</f>
        <v>38091622.289999999</v>
      </c>
      <c r="V1198" s="4">
        <v>38091624</v>
      </c>
      <c r="W1198" s="4">
        <v>38091624</v>
      </c>
      <c r="Y1198" t="s">
        <v>3443</v>
      </c>
      <c r="Z1198" s="5">
        <v>33.505099999999999</v>
      </c>
      <c r="AA1198" s="5">
        <v>24.775402</v>
      </c>
      <c r="AB1198" s="4">
        <v>0</v>
      </c>
      <c r="AC1198" s="4">
        <v>2092</v>
      </c>
      <c r="AE1198" s="5">
        <v>2.8466398108536679</v>
      </c>
      <c r="AF1198" s="5">
        <v>8.3583495162908417</v>
      </c>
      <c r="AI1198" s="4">
        <v>2092</v>
      </c>
      <c r="AJ1198" s="5">
        <v>70157.939599999998</v>
      </c>
      <c r="AL1198" s="5">
        <v>33.645000000000003</v>
      </c>
      <c r="AM1198" s="5">
        <v>28.93</v>
      </c>
      <c r="AN1198" t="s">
        <v>47</v>
      </c>
      <c r="AO1198" t="str" cm="1">
        <f t="array" aca="1" ref="AO1198" ca="1">_FV(A1198,"Currency")</f>
        <v>USD</v>
      </c>
      <c r="AP1198" t="str" cm="1">
        <f t="array" aca="1" ref="AP1198" ca="1">_FV(A1198,"Exchange")</f>
        <v>NYSE Arca</v>
      </c>
      <c r="AQ1198" s="6" t="str" cm="1">
        <f t="array" aca="1" ref="AQ1198" ca="1">_FV(A1198,"Exchange abbreviation",TRUE)</f>
        <v>ARCX</v>
      </c>
      <c r="AR1198" t="str" cm="1">
        <f t="array" aca="1" ref="AR1198" ca="1">_FV(A1198,"Instrument type",TRUE)</f>
        <v>ETF</v>
      </c>
    </row>
    <row r="1199" spans="1:44" ht="18.75" customHeight="1" x14ac:dyDescent="0.25">
      <c r="A1199" t="e" vm="1212">
        <v>#VALUE!</v>
      </c>
      <c r="B1199" t="s">
        <v>3444</v>
      </c>
      <c r="C1199" t="s">
        <v>3445</v>
      </c>
      <c r="D1199" s="31" cm="1">
        <f t="array" aca="1" ref="D1199" ca="1">_FV(A1199,"Last trade time",TRUE)</f>
        <v>45824.840283750003</v>
      </c>
      <c r="E1199" s="23" cm="1">
        <f t="array" aca="1" ref="E1199" ca="1">_FV(A1199,"Price")</f>
        <v>27.204999999999998</v>
      </c>
      <c r="F1199" s="27" cm="1">
        <f t="array" aca="1" ref="F1199" ca="1">_FV(A1199,"Change (%)",TRUE)</f>
        <v>7.3609999999999995E-3</v>
      </c>
      <c r="G1199" s="26" cm="1">
        <f t="array" aca="1" ref="G1199" ca="1">_FV(A1199,"Change")</f>
        <v>0.1988</v>
      </c>
      <c r="H1199" s="23" cm="1">
        <f t="array" aca="1" ref="H1199" ca="1">_FV(A1199,"Open")</f>
        <v>27.23</v>
      </c>
      <c r="I1199" s="23" cm="1">
        <f t="array" aca="1" ref="I1199" ca="1">_FV(A1199,"Low")</f>
        <v>27.204999999999998</v>
      </c>
      <c r="J1199" s="23" cm="1">
        <f t="array" aca="1" ref="J1199" ca="1">_FV(A1199,"High")</f>
        <v>27.23</v>
      </c>
      <c r="K1199" s="23" cm="1">
        <f t="array" aca="1" ref="K1199" ca="1">_FV(A1199,"Previous close",TRUE)</f>
        <v>27.0062</v>
      </c>
      <c r="L1199" s="26"/>
      <c r="M1199" s="23" cm="1">
        <f t="array" aca="1" ref="M1199" ca="1">_FV(A1199,"52 week low",TRUE)</f>
        <v>23.91</v>
      </c>
      <c r="N1199" s="23" cm="1">
        <f t="array" aca="1" ref="N1199" ca="1">_FV(A1199,"52 week high",TRUE)</f>
        <v>28.37</v>
      </c>
      <c r="O1199" s="8" cm="1">
        <f t="array" aca="1" ref="O1199" ca="1">_FV(A1199,"Volume")</f>
        <v>563</v>
      </c>
      <c r="P1199" s="7" cm="1">
        <f t="array" aca="1" ref="P1199" ca="1">_FV(A1199,"Volume average",TRUE)</f>
        <v>7147</v>
      </c>
      <c r="Q1199" t="s">
        <v>119</v>
      </c>
      <c r="T1199" s="25" cm="1">
        <f t="array" aca="1" ref="T1199" ca="1">_FV(A1199,"Expense ratio",TRUE)</f>
        <v>7.4000000000000003E-3</v>
      </c>
      <c r="U1199" s="24" cm="1">
        <f t="array" aca="1" ref="U1199" ca="1">_FV(A1199,"Market cap",TRUE)</f>
        <v>41522574.710000001</v>
      </c>
      <c r="V1199" s="16"/>
      <c r="W1199" s="16"/>
      <c r="X1199" t="s">
        <v>3446</v>
      </c>
      <c r="Z1199" s="18"/>
      <c r="AA1199" s="20"/>
      <c r="AB1199" s="20"/>
      <c r="AC1199" s="21">
        <v>7388</v>
      </c>
      <c r="AE1199" s="18"/>
      <c r="AF1199" s="20"/>
      <c r="AI1199" s="21"/>
      <c r="AJ1199" s="18"/>
      <c r="AL1199" s="18"/>
      <c r="AM1199" s="18"/>
      <c r="AN1199" t="s">
        <v>73</v>
      </c>
      <c r="AO1199" t="str" cm="1">
        <f t="array" aca="1" ref="AO1199" ca="1">_FV(A1199,"Currency")</f>
        <v>USD</v>
      </c>
      <c r="AP1199" t="str" cm="1">
        <f t="array" aca="1" ref="AP1199" ca="1">_FV(A1199,"Exchange")</f>
        <v>CBOE BZX Exchange</v>
      </c>
      <c r="AQ1199" s="6" t="str" cm="1">
        <f t="array" aca="1" ref="AQ1199" ca="1">_FV(A1199,"Exchange abbreviation",TRUE)</f>
        <v>BATS</v>
      </c>
      <c r="AR1199" t="str" cm="1">
        <f t="array" aca="1" ref="AR1199" ca="1">_FV(A1199,"Instrument type",TRUE)</f>
        <v>ETF</v>
      </c>
    </row>
    <row r="1200" spans="1:44" ht="18.75" customHeight="1" x14ac:dyDescent="0.25">
      <c r="A1200" t="e" vm="1213">
        <v>#VALUE!</v>
      </c>
      <c r="B1200" t="s">
        <v>3447</v>
      </c>
      <c r="C1200" t="s">
        <v>3448</v>
      </c>
      <c r="D1200" s="31" cm="1">
        <f t="array" aca="1" ref="D1200" ca="1">_FV(A1200,"Last trade time",TRUE)</f>
        <v>45824.840277812502</v>
      </c>
      <c r="E1200" s="23" cm="1">
        <f t="array" aca="1" ref="E1200" ca="1">_FV(A1200,"Price")</f>
        <v>34.296500000000002</v>
      </c>
      <c r="F1200" s="27" cm="1">
        <f t="array" aca="1" ref="F1200" ca="1">_FV(A1200,"Change (%)",TRUE)</f>
        <v>6.7930000000000004E-3</v>
      </c>
      <c r="G1200" s="26" cm="1">
        <f t="array" aca="1" ref="G1200" ca="1">_FV(A1200,"Change")</f>
        <v>0.23139999999999999</v>
      </c>
      <c r="H1200" s="23" cm="1">
        <f t="array" aca="1" ref="H1200" ca="1">_FV(A1200,"Open")</f>
        <v>34.314999999999998</v>
      </c>
      <c r="I1200" s="23" cm="1">
        <f t="array" aca="1" ref="I1200" ca="1">_FV(A1200,"Low")</f>
        <v>34.296500000000002</v>
      </c>
      <c r="J1200" s="23" cm="1">
        <f t="array" aca="1" ref="J1200" ca="1">_FV(A1200,"High")</f>
        <v>34.314999999999998</v>
      </c>
      <c r="K1200" s="23" cm="1">
        <f t="array" aca="1" ref="K1200" ca="1">_FV(A1200,"Previous close",TRUE)</f>
        <v>34.065100000000001</v>
      </c>
      <c r="L1200" s="26"/>
      <c r="M1200" s="23" cm="1">
        <f t="array" aca="1" ref="M1200" ca="1">_FV(A1200,"52 week low",TRUE)</f>
        <v>29.936599999999999</v>
      </c>
      <c r="N1200" s="23" cm="1">
        <f t="array" aca="1" ref="N1200" ca="1">_FV(A1200,"52 week high",TRUE)</f>
        <v>34.36</v>
      </c>
      <c r="O1200" s="8" cm="1">
        <f t="array" aca="1" ref="O1200" ca="1">_FV(A1200,"Volume")</f>
        <v>372</v>
      </c>
      <c r="P1200" s="7" cm="1">
        <f t="array" aca="1" ref="P1200" ca="1">_FV(A1200,"Volume average",TRUE)</f>
        <v>2842</v>
      </c>
      <c r="Q1200" t="s">
        <v>923</v>
      </c>
      <c r="S1200" t="s">
        <v>3438</v>
      </c>
      <c r="T1200" s="25" cm="1">
        <f t="array" aca="1" ref="T1200" ca="1">_FV(A1200,"Expense ratio",TRUE)</f>
        <v>7.4000000000000003E-3</v>
      </c>
      <c r="U1200" s="24" cm="1">
        <f t="array" aca="1" ref="U1200" ca="1">_FV(A1200,"Market cap",TRUE)</f>
        <v>17773921.710000001</v>
      </c>
      <c r="V1200" s="4">
        <v>17773920</v>
      </c>
      <c r="W1200" s="4">
        <v>17773920</v>
      </c>
      <c r="Y1200" t="s">
        <v>3449</v>
      </c>
      <c r="Z1200" s="5">
        <v>34.174799999999998</v>
      </c>
      <c r="AA1200" s="5">
        <v>24.677097</v>
      </c>
      <c r="AB1200" s="4">
        <v>0</v>
      </c>
      <c r="AC1200" s="4">
        <v>4757</v>
      </c>
      <c r="AE1200" s="5">
        <v>3.017251083792627</v>
      </c>
      <c r="AF1200" s="5">
        <v>10.61497378474823</v>
      </c>
      <c r="AI1200" s="4">
        <v>4757</v>
      </c>
      <c r="AJ1200" s="5">
        <v>162692.72990000001</v>
      </c>
      <c r="AL1200" s="5">
        <v>34.24</v>
      </c>
      <c r="AM1200" s="5">
        <v>29.937000000000001</v>
      </c>
      <c r="AN1200" t="s">
        <v>47</v>
      </c>
      <c r="AO1200" t="str" cm="1">
        <f t="array" aca="1" ref="AO1200" ca="1">_FV(A1200,"Currency")</f>
        <v>USD</v>
      </c>
      <c r="AP1200" t="str" cm="1">
        <f t="array" aca="1" ref="AP1200" ca="1">_FV(A1200,"Exchange")</f>
        <v>NYSE Arca</v>
      </c>
      <c r="AQ1200" s="6" t="str" cm="1">
        <f t="array" aca="1" ref="AQ1200" ca="1">_FV(A1200,"Exchange abbreviation",TRUE)</f>
        <v>ARCX</v>
      </c>
      <c r="AR1200" t="str" cm="1">
        <f t="array" aca="1" ref="AR1200" ca="1">_FV(A1200,"Instrument type",TRUE)</f>
        <v>ETF</v>
      </c>
    </row>
    <row r="1201" spans="1:44" ht="18.75" customHeight="1" x14ac:dyDescent="0.25">
      <c r="A1201" t="e" vm="1214">
        <v>#VALUE!</v>
      </c>
      <c r="B1201" t="s">
        <v>3450</v>
      </c>
      <c r="C1201" t="s">
        <v>3451</v>
      </c>
      <c r="D1201" s="31" cm="1">
        <f t="array" aca="1" ref="D1201" ca="1">_FV(A1201,"Last trade time",TRUE)</f>
        <v>45824.937172325779</v>
      </c>
      <c r="E1201" s="23" cm="1">
        <f t="array" aca="1" ref="E1201" ca="1">_FV(A1201,"Price")</f>
        <v>27.195</v>
      </c>
      <c r="F1201" s="27" cm="1">
        <f t="array" aca="1" ref="F1201" ca="1">_FV(A1201,"Change (%)",TRUE)</f>
        <v>9.2009999999999998E-4</v>
      </c>
      <c r="G1201" s="26" cm="1">
        <f t="array" aca="1" ref="G1201" ca="1">_FV(A1201,"Change")</f>
        <v>2.5000000000000001E-2</v>
      </c>
      <c r="H1201" s="23" cm="1">
        <f t="array" aca="1" ref="H1201" ca="1">_FV(A1201,"Open")</f>
        <v>27.1</v>
      </c>
      <c r="I1201" s="23" cm="1">
        <f t="array" aca="1" ref="I1201" ca="1">_FV(A1201,"Low")</f>
        <v>27.05</v>
      </c>
      <c r="J1201" s="23" cm="1">
        <f t="array" aca="1" ref="J1201" ca="1">_FV(A1201,"High")</f>
        <v>27.2</v>
      </c>
      <c r="K1201" s="23" cm="1">
        <f t="array" aca="1" ref="K1201" ca="1">_FV(A1201,"Previous close",TRUE)</f>
        <v>27.17</v>
      </c>
      <c r="L1201" s="26"/>
      <c r="M1201" s="23" cm="1">
        <f t="array" aca="1" ref="M1201" ca="1">_FV(A1201,"52 week low",TRUE)</f>
        <v>26.99</v>
      </c>
      <c r="N1201" s="23" cm="1">
        <f t="array" aca="1" ref="N1201" ca="1">_FV(A1201,"52 week high",TRUE)</f>
        <v>30.69</v>
      </c>
      <c r="O1201" s="8" cm="1">
        <f t="array" aca="1" ref="O1201" ca="1">_FV(A1201,"Volume")</f>
        <v>1528325</v>
      </c>
      <c r="P1201" s="7" cm="1">
        <f t="array" aca="1" ref="P1201" ca="1">_FV(A1201,"Volume average",TRUE)</f>
        <v>979538</v>
      </c>
      <c r="Q1201" t="s">
        <v>449</v>
      </c>
      <c r="T1201" s="25" cm="1">
        <f t="array" aca="1" ref="T1201" ca="1">_FV(A1201,"Expense ratio",TRUE)</f>
        <v>7.4000000000000003E-3</v>
      </c>
      <c r="U1201" s="24" cm="1">
        <f t="array" aca="1" ref="U1201" ca="1">_FV(A1201,"Market cap",TRUE)</f>
        <v>267626460.94999999</v>
      </c>
      <c r="V1201" s="16"/>
      <c r="W1201" s="16"/>
      <c r="Z1201" s="18"/>
      <c r="AA1201" s="20"/>
      <c r="AB1201" s="20"/>
      <c r="AC1201" s="21">
        <v>907334</v>
      </c>
      <c r="AE1201" s="18"/>
      <c r="AF1201" s="20"/>
      <c r="AI1201" s="21"/>
      <c r="AJ1201" s="18"/>
      <c r="AL1201" s="18"/>
      <c r="AM1201" s="18"/>
      <c r="AN1201" t="s">
        <v>73</v>
      </c>
      <c r="AO1201" t="str" cm="1">
        <f t="array" aca="1" ref="AO1201" ca="1">_FV(A1201,"Currency")</f>
        <v>USD</v>
      </c>
      <c r="AP1201" t="str" cm="1">
        <f t="array" aca="1" ref="AP1201" ca="1">_FV(A1201,"Exchange")</f>
        <v>NYSE Arca</v>
      </c>
      <c r="AQ1201" s="6" t="str" cm="1">
        <f t="array" aca="1" ref="AQ1201" ca="1">_FV(A1201,"Exchange abbreviation",TRUE)</f>
        <v>ARCX</v>
      </c>
      <c r="AR1201" t="str" cm="1">
        <f t="array" aca="1" ref="AR1201" ca="1">_FV(A1201,"Instrument type",TRUE)</f>
        <v>ETF</v>
      </c>
    </row>
    <row r="1202" spans="1:44" ht="18.75" customHeight="1" x14ac:dyDescent="0.25">
      <c r="A1202" t="e" vm="1215">
        <v>#VALUE!</v>
      </c>
      <c r="B1202" t="s">
        <v>3452</v>
      </c>
      <c r="C1202" t="s">
        <v>3453</v>
      </c>
      <c r="D1202" s="31" cm="1">
        <f t="array" aca="1" ref="D1202" ca="1">_FV(A1202,"Last trade time",TRUE)</f>
        <v>45824.84027780078</v>
      </c>
      <c r="E1202" s="23" cm="1">
        <f t="array" aca="1" ref="E1202" ca="1">_FV(A1202,"Price")</f>
        <v>29.740400000000001</v>
      </c>
      <c r="F1202" s="27" cm="1">
        <f t="array" aca="1" ref="F1202" ca="1">_FV(A1202,"Change (%)",TRUE)</f>
        <v>5.888E-3</v>
      </c>
      <c r="G1202" s="26" cm="1">
        <f t="array" aca="1" ref="G1202" ca="1">_FV(A1202,"Change")</f>
        <v>0.1741</v>
      </c>
      <c r="H1202" s="23" cm="1">
        <f t="array" aca="1" ref="H1202" ca="1">_FV(A1202,"Open")</f>
        <v>29.79</v>
      </c>
      <c r="I1202" s="23" cm="1">
        <f t="array" aca="1" ref="I1202" ca="1">_FV(A1202,"Low")</f>
        <v>29.7</v>
      </c>
      <c r="J1202" s="23" cm="1">
        <f t="array" aca="1" ref="J1202" ca="1">_FV(A1202,"High")</f>
        <v>29.79</v>
      </c>
      <c r="K1202" s="23" cm="1">
        <f t="array" aca="1" ref="K1202" ca="1">_FV(A1202,"Previous close",TRUE)</f>
        <v>29.566299999999998</v>
      </c>
      <c r="L1202" s="26"/>
      <c r="M1202" s="23" cm="1">
        <f t="array" aca="1" ref="M1202" ca="1">_FV(A1202,"52 week low",TRUE)</f>
        <v>26.65</v>
      </c>
      <c r="N1202" s="23" cm="1">
        <f t="array" aca="1" ref="N1202" ca="1">_FV(A1202,"52 week high",TRUE)</f>
        <v>29.8</v>
      </c>
      <c r="O1202" s="8" cm="1">
        <f t="array" aca="1" ref="O1202" ca="1">_FV(A1202,"Volume")</f>
        <v>2702</v>
      </c>
      <c r="P1202" s="7" cm="1">
        <f t="array" aca="1" ref="P1202" ca="1">_FV(A1202,"Volume average",TRUE)</f>
        <v>3010</v>
      </c>
      <c r="Q1202" t="s">
        <v>923</v>
      </c>
      <c r="S1202" t="s">
        <v>3438</v>
      </c>
      <c r="T1202" s="25" cm="1">
        <f t="array" aca="1" ref="T1202" ca="1">_FV(A1202,"Expense ratio",TRUE)</f>
        <v>7.4000000000000003E-3</v>
      </c>
      <c r="U1202" s="24" cm="1">
        <f t="array" aca="1" ref="U1202" ca="1">_FV(A1202,"Market cap",TRUE)</f>
        <v>71996573.209999993</v>
      </c>
      <c r="V1202" s="4">
        <v>71996576</v>
      </c>
      <c r="W1202" s="4">
        <v>71996576</v>
      </c>
      <c r="Y1202" t="s">
        <v>2421</v>
      </c>
      <c r="Z1202" s="5">
        <v>29.635999999999999</v>
      </c>
      <c r="AA1202" s="5">
        <v>24.385204000000002</v>
      </c>
      <c r="AB1202" s="4">
        <v>0</v>
      </c>
      <c r="AC1202" s="4">
        <v>8857</v>
      </c>
      <c r="AE1202" s="5">
        <v>2.6792210512026848</v>
      </c>
      <c r="AF1202" s="5">
        <v>7.2647748136724264</v>
      </c>
      <c r="AI1202" s="4">
        <v>8857</v>
      </c>
      <c r="AJ1202" s="5">
        <v>262599.4216</v>
      </c>
      <c r="AL1202" s="5">
        <v>29.67</v>
      </c>
      <c r="AM1202" s="5">
        <v>26.65</v>
      </c>
      <c r="AN1202" t="s">
        <v>47</v>
      </c>
      <c r="AO1202" t="str" cm="1">
        <f t="array" aca="1" ref="AO1202" ca="1">_FV(A1202,"Currency")</f>
        <v>USD</v>
      </c>
      <c r="AP1202" t="str" cm="1">
        <f t="array" aca="1" ref="AP1202" ca="1">_FV(A1202,"Exchange")</f>
        <v>NYSE Arca</v>
      </c>
      <c r="AQ1202" s="6" t="str" cm="1">
        <f t="array" aca="1" ref="AQ1202" ca="1">_FV(A1202,"Exchange abbreviation",TRUE)</f>
        <v>ARCX</v>
      </c>
      <c r="AR1202" t="str" cm="1">
        <f t="array" aca="1" ref="AR1202" ca="1">_FV(A1202,"Instrument type",TRUE)</f>
        <v>ETF</v>
      </c>
    </row>
    <row r="1203" spans="1:44" ht="18.75" customHeight="1" x14ac:dyDescent="0.25">
      <c r="A1203" t="e" vm="1216">
        <v>#VALUE!</v>
      </c>
      <c r="B1203" t="s">
        <v>3454</v>
      </c>
      <c r="C1203" t="s">
        <v>3455</v>
      </c>
      <c r="D1203" s="31" cm="1">
        <f t="array" aca="1" ref="D1203" ca="1">_FV(A1203,"Last trade time",TRUE)</f>
        <v>45824.84027780078</v>
      </c>
      <c r="E1203" s="23" cm="1">
        <f t="array" aca="1" ref="E1203" ca="1">_FV(A1203,"Price")</f>
        <v>31.810099999999998</v>
      </c>
      <c r="F1203" s="27" cm="1">
        <f t="array" aca="1" ref="F1203" ca="1">_FV(A1203,"Change (%)",TRUE)</f>
        <v>5.0390000000000001E-3</v>
      </c>
      <c r="G1203" s="26" cm="1">
        <f t="array" aca="1" ref="G1203" ca="1">_FV(A1203,"Change")</f>
        <v>0.1595</v>
      </c>
      <c r="H1203" s="23" cm="1">
        <f t="array" aca="1" ref="H1203" ca="1">_FV(A1203,"Open")</f>
        <v>31.8</v>
      </c>
      <c r="I1203" s="23" cm="1">
        <f t="array" aca="1" ref="I1203" ca="1">_FV(A1203,"Low")</f>
        <v>31.77</v>
      </c>
      <c r="J1203" s="23" cm="1">
        <f t="array" aca="1" ref="J1203" ca="1">_FV(A1203,"High")</f>
        <v>31.82</v>
      </c>
      <c r="K1203" s="23" cm="1">
        <f t="array" aca="1" ref="K1203" ca="1">_FV(A1203,"Previous close",TRUE)</f>
        <v>31.650600000000001</v>
      </c>
      <c r="L1203" s="26"/>
      <c r="M1203" s="23" cm="1">
        <f t="array" aca="1" ref="M1203" ca="1">_FV(A1203,"52 week low",TRUE)</f>
        <v>28.86</v>
      </c>
      <c r="N1203" s="23" cm="1">
        <f t="array" aca="1" ref="N1203" ca="1">_FV(A1203,"52 week high",TRUE)</f>
        <v>31.84</v>
      </c>
      <c r="O1203" s="8" cm="1">
        <f t="array" aca="1" ref="O1203" ca="1">_FV(A1203,"Volume")</f>
        <v>4222</v>
      </c>
      <c r="P1203" s="7" cm="1">
        <f t="array" aca="1" ref="P1203" ca="1">_FV(A1203,"Volume average",TRUE)</f>
        <v>2294</v>
      </c>
      <c r="Q1203" t="s">
        <v>923</v>
      </c>
      <c r="S1203" t="s">
        <v>3438</v>
      </c>
      <c r="T1203" s="25" cm="1">
        <f t="array" aca="1" ref="T1203" ca="1">_FV(A1203,"Expense ratio",TRUE)</f>
        <v>7.4000000000000003E-3</v>
      </c>
      <c r="U1203" s="24" cm="1">
        <f t="array" aca="1" ref="U1203" ca="1">_FV(A1203,"Market cap",TRUE)</f>
        <v>73147360.290000007</v>
      </c>
      <c r="V1203" s="4">
        <v>73147360</v>
      </c>
      <c r="W1203" s="4">
        <v>73147360</v>
      </c>
      <c r="Y1203" t="s">
        <v>3443</v>
      </c>
      <c r="Z1203" s="5">
        <v>31.707799999999999</v>
      </c>
      <c r="AA1203" s="5">
        <v>24.655353999999999</v>
      </c>
      <c r="AB1203" s="4">
        <v>0</v>
      </c>
      <c r="AC1203" s="4">
        <v>7434</v>
      </c>
      <c r="AE1203" s="5">
        <v>2.649885964531729</v>
      </c>
      <c r="AF1203" s="5">
        <v>6.9872548406674886</v>
      </c>
      <c r="AI1203" s="4">
        <v>7434</v>
      </c>
      <c r="AJ1203" s="5">
        <v>235583.46</v>
      </c>
      <c r="AL1203" s="5">
        <v>31.74</v>
      </c>
      <c r="AM1203" s="5">
        <v>28.86</v>
      </c>
      <c r="AN1203" t="s">
        <v>47</v>
      </c>
      <c r="AO1203" t="str" cm="1">
        <f t="array" aca="1" ref="AO1203" ca="1">_FV(A1203,"Currency")</f>
        <v>USD</v>
      </c>
      <c r="AP1203" t="str" cm="1">
        <f t="array" aca="1" ref="AP1203" ca="1">_FV(A1203,"Exchange")</f>
        <v>NYSE Arca</v>
      </c>
      <c r="AQ1203" s="6" t="str" cm="1">
        <f t="array" aca="1" ref="AQ1203" ca="1">_FV(A1203,"Exchange abbreviation",TRUE)</f>
        <v>ARCX</v>
      </c>
      <c r="AR1203" t="str" cm="1">
        <f t="array" aca="1" ref="AR1203" ca="1">_FV(A1203,"Instrument type",TRUE)</f>
        <v>ETF</v>
      </c>
    </row>
    <row r="1204" spans="1:44" ht="18.75" customHeight="1" x14ac:dyDescent="0.25">
      <c r="A1204" t="e" vm="1217">
        <v>#VALUE!</v>
      </c>
      <c r="B1204" t="s">
        <v>3456</v>
      </c>
      <c r="C1204" t="s">
        <v>3457</v>
      </c>
      <c r="D1204" s="31" cm="1">
        <f t="array" aca="1" ref="D1204" ca="1">_FV(A1204,"Last trade time",TRUE)</f>
        <v>45824.84027780078</v>
      </c>
      <c r="E1204" s="23" cm="1">
        <f t="array" aca="1" ref="E1204" ca="1">_FV(A1204,"Price")</f>
        <v>27.148299999999999</v>
      </c>
      <c r="F1204" s="27" cm="1">
        <f t="array" aca="1" ref="F1204" ca="1">_FV(A1204,"Change (%)",TRUE)</f>
        <v>3.656E-3</v>
      </c>
      <c r="G1204" s="26" cm="1">
        <f t="array" aca="1" ref="G1204" ca="1">_FV(A1204,"Change")</f>
        <v>9.8900000000000002E-2</v>
      </c>
      <c r="H1204" s="23" cm="1">
        <f t="array" aca="1" ref="H1204" ca="1">_FV(A1204,"Open")</f>
        <v>27.153700000000001</v>
      </c>
      <c r="I1204" s="23" cm="1">
        <f t="array" aca="1" ref="I1204" ca="1">_FV(A1204,"Low")</f>
        <v>27.148299999999999</v>
      </c>
      <c r="J1204" s="23" cm="1">
        <f t="array" aca="1" ref="J1204" ca="1">_FV(A1204,"High")</f>
        <v>27.153700000000001</v>
      </c>
      <c r="K1204" s="23" cm="1">
        <f t="array" aca="1" ref="K1204" ca="1">_FV(A1204,"Previous close",TRUE)</f>
        <v>27.049399999999999</v>
      </c>
      <c r="L1204" s="26"/>
      <c r="M1204" s="23" cm="1">
        <f t="array" aca="1" ref="M1204" ca="1">_FV(A1204,"52 week low",TRUE)</f>
        <v>23.291799999999999</v>
      </c>
      <c r="N1204" s="23" cm="1">
        <f t="array" aca="1" ref="N1204" ca="1">_FV(A1204,"52 week high",TRUE)</f>
        <v>28.303999999999998</v>
      </c>
      <c r="O1204" s="8" cm="1">
        <f t="array" aca="1" ref="O1204" ca="1">_FV(A1204,"Volume")</f>
        <v>206</v>
      </c>
      <c r="P1204" s="7" cm="1">
        <f t="array" aca="1" ref="P1204" ca="1">_FV(A1204,"Volume average",TRUE)</f>
        <v>11775</v>
      </c>
      <c r="Q1204" t="s">
        <v>490</v>
      </c>
      <c r="T1204" s="25" cm="1">
        <f t="array" aca="1" ref="T1204" ca="1">_FV(A1204,"Expense ratio",TRUE)</f>
        <v>7.4000000000000003E-3</v>
      </c>
      <c r="U1204" s="24" cm="1">
        <f t="array" aca="1" ref="U1204" ca="1">_FV(A1204,"Market cap",TRUE)</f>
        <v>12790895.18</v>
      </c>
      <c r="V1204" s="16"/>
      <c r="W1204" s="16"/>
      <c r="Z1204" s="5">
        <v>27.090800000000002</v>
      </c>
      <c r="AA1204" s="20"/>
      <c r="AB1204" s="20"/>
      <c r="AC1204" s="4">
        <v>38752</v>
      </c>
      <c r="AE1204" s="5">
        <v>-1.415574765083083</v>
      </c>
      <c r="AF1204" s="5">
        <v>6.5903336989534989</v>
      </c>
      <c r="AI1204" s="4">
        <v>38752</v>
      </c>
      <c r="AJ1204" s="5">
        <v>1049772.304</v>
      </c>
      <c r="AL1204" s="5">
        <v>28.303999999999998</v>
      </c>
      <c r="AM1204" s="5">
        <v>23.292000000000002</v>
      </c>
      <c r="AN1204" t="s">
        <v>90</v>
      </c>
      <c r="AO1204" t="str" cm="1">
        <f t="array" aca="1" ref="AO1204" ca="1">_FV(A1204,"Currency")</f>
        <v>USD</v>
      </c>
      <c r="AP1204" t="str" cm="1">
        <f t="array" aca="1" ref="AP1204" ca="1">_FV(A1204,"Exchange")</f>
        <v>NYSE Arca</v>
      </c>
      <c r="AQ1204" s="6" t="str" cm="1">
        <f t="array" aca="1" ref="AQ1204" ca="1">_FV(A1204,"Exchange abbreviation",TRUE)</f>
        <v>ARCX</v>
      </c>
      <c r="AR1204" t="str" cm="1">
        <f t="array" aca="1" ref="AR1204" ca="1">_FV(A1204,"Instrument type",TRUE)</f>
        <v>ETF</v>
      </c>
    </row>
    <row r="1205" spans="1:44" ht="18.75" customHeight="1" x14ac:dyDescent="0.25">
      <c r="A1205" t="e" vm="1218">
        <v>#VALUE!</v>
      </c>
      <c r="B1205" t="s">
        <v>3458</v>
      </c>
      <c r="C1205" t="s">
        <v>3459</v>
      </c>
      <c r="D1205" s="31" cm="1">
        <f t="array" aca="1" ref="D1205" ca="1">_FV(A1205,"Last trade time",TRUE)</f>
        <v>45824.84027780078</v>
      </c>
      <c r="E1205" s="23" cm="1">
        <f t="array" aca="1" ref="E1205" ca="1">_FV(A1205,"Price")</f>
        <v>28.075399999999998</v>
      </c>
      <c r="F1205" s="27" cm="1">
        <f t="array" aca="1" ref="F1205" ca="1">_FV(A1205,"Change (%)",TRUE)</f>
        <v>5.0219999999999996E-3</v>
      </c>
      <c r="G1205" s="26" cm="1">
        <f t="array" aca="1" ref="G1205" ca="1">_FV(A1205,"Change")</f>
        <v>0.14030000000000001</v>
      </c>
      <c r="H1205" s="23" cm="1">
        <f t="array" aca="1" ref="H1205" ca="1">_FV(A1205,"Open")</f>
        <v>28.05</v>
      </c>
      <c r="I1205" s="23" cm="1">
        <f t="array" aca="1" ref="I1205" ca="1">_FV(A1205,"Low")</f>
        <v>28.04</v>
      </c>
      <c r="J1205" s="23" cm="1">
        <f t="array" aca="1" ref="J1205" ca="1">_FV(A1205,"High")</f>
        <v>28.101600000000001</v>
      </c>
      <c r="K1205" s="23" cm="1">
        <f t="array" aca="1" ref="K1205" ca="1">_FV(A1205,"Previous close",TRUE)</f>
        <v>27.935099999999998</v>
      </c>
      <c r="L1205" s="26"/>
      <c r="M1205" s="23" cm="1">
        <f t="array" aca="1" ref="M1205" ca="1">_FV(A1205,"52 week low",TRUE)</f>
        <v>25.444199999999999</v>
      </c>
      <c r="N1205" s="23" cm="1">
        <f t="array" aca="1" ref="N1205" ca="1">_FV(A1205,"52 week high",TRUE)</f>
        <v>28.375</v>
      </c>
      <c r="O1205" s="8" cm="1">
        <f t="array" aca="1" ref="O1205" ca="1">_FV(A1205,"Volume")</f>
        <v>3063</v>
      </c>
      <c r="P1205" s="7" cm="1">
        <f t="array" aca="1" ref="P1205" ca="1">_FV(A1205,"Volume average",TRUE)</f>
        <v>5064</v>
      </c>
      <c r="Q1205" t="s">
        <v>923</v>
      </c>
      <c r="S1205" t="s">
        <v>3438</v>
      </c>
      <c r="T1205" s="25" cm="1">
        <f t="array" aca="1" ref="T1205" ca="1">_FV(A1205,"Expense ratio",TRUE)</f>
        <v>7.4000000000000003E-3</v>
      </c>
      <c r="U1205" s="24" cm="1">
        <f t="array" aca="1" ref="U1205" ca="1">_FV(A1205,"Market cap",TRUE)</f>
        <v>21528818.23</v>
      </c>
      <c r="V1205" s="4">
        <v>21528818</v>
      </c>
      <c r="W1205" s="4">
        <v>21528818</v>
      </c>
      <c r="Y1205" t="s">
        <v>2174</v>
      </c>
      <c r="Z1205" s="5">
        <v>27.992899999999999</v>
      </c>
      <c r="AA1205" s="5">
        <v>24.622472999999999</v>
      </c>
      <c r="AB1205" s="4">
        <v>0</v>
      </c>
      <c r="AC1205" s="4">
        <v>5801</v>
      </c>
      <c r="AE1205" s="5">
        <v>1.413041247312008</v>
      </c>
      <c r="AF1205" s="5">
        <v>8.3330103604532404</v>
      </c>
      <c r="AI1205" s="4">
        <v>5801</v>
      </c>
      <c r="AJ1205" s="5">
        <v>162421.6189</v>
      </c>
      <c r="AL1205" s="5">
        <v>28.375</v>
      </c>
      <c r="AM1205" s="5">
        <v>25.443999999999999</v>
      </c>
      <c r="AN1205" t="s">
        <v>47</v>
      </c>
      <c r="AO1205" t="str" cm="1">
        <f t="array" aca="1" ref="AO1205" ca="1">_FV(A1205,"Currency")</f>
        <v>USD</v>
      </c>
      <c r="AP1205" t="str" cm="1">
        <f t="array" aca="1" ref="AP1205" ca="1">_FV(A1205,"Exchange")</f>
        <v>NYSE Arca</v>
      </c>
      <c r="AQ1205" s="6" t="str" cm="1">
        <f t="array" aca="1" ref="AQ1205" ca="1">_FV(A1205,"Exchange abbreviation",TRUE)</f>
        <v>ARCX</v>
      </c>
      <c r="AR1205" t="str" cm="1">
        <f t="array" aca="1" ref="AR1205" ca="1">_FV(A1205,"Instrument type",TRUE)</f>
        <v>ETF</v>
      </c>
    </row>
    <row r="1206" spans="1:44" ht="18.75" customHeight="1" x14ac:dyDescent="0.25">
      <c r="A1206" t="e" vm="1219">
        <v>#VALUE!</v>
      </c>
      <c r="B1206" t="s">
        <v>3460</v>
      </c>
      <c r="C1206" t="s">
        <v>3461</v>
      </c>
      <c r="D1206" s="31" cm="1">
        <f t="array" aca="1" ref="D1206" ca="1">_FV(A1206,"Last trade time",TRUE)</f>
        <v>45824.840277789066</v>
      </c>
      <c r="E1206" s="23" cm="1">
        <f t="array" aca="1" ref="E1206" ca="1">_FV(A1206,"Price")</f>
        <v>26.532</v>
      </c>
      <c r="F1206" s="27" cm="1">
        <f t="array" aca="1" ref="F1206" ca="1">_FV(A1206,"Change (%)",TRUE)</f>
        <v>4.4860000000000004E-3</v>
      </c>
      <c r="G1206" s="26" cm="1">
        <f t="array" aca="1" ref="G1206" ca="1">_FV(A1206,"Change")</f>
        <v>0.11849999999999999</v>
      </c>
      <c r="H1206" s="23" cm="1">
        <f t="array" aca="1" ref="H1206" ca="1">_FV(A1206,"Open")</f>
        <v>26.64</v>
      </c>
      <c r="I1206" s="23" cm="1">
        <f t="array" aca="1" ref="I1206" ca="1">_FV(A1206,"Low")</f>
        <v>26.532</v>
      </c>
      <c r="J1206" s="23" cm="1">
        <f t="array" aca="1" ref="J1206" ca="1">_FV(A1206,"High")</f>
        <v>26.6401</v>
      </c>
      <c r="K1206" s="23" cm="1">
        <f t="array" aca="1" ref="K1206" ca="1">_FV(A1206,"Previous close",TRUE)</f>
        <v>26.413499999999999</v>
      </c>
      <c r="L1206" s="26"/>
      <c r="M1206" s="23" cm="1">
        <f t="array" aca="1" ref="M1206" ca="1">_FV(A1206,"52 week low",TRUE)</f>
        <v>22.85</v>
      </c>
      <c r="N1206" s="23" cm="1">
        <f t="array" aca="1" ref="N1206" ca="1">_FV(A1206,"52 week high",TRUE)</f>
        <v>31.944500000000001</v>
      </c>
      <c r="O1206" s="8" cm="1">
        <f t="array" aca="1" ref="O1206" ca="1">_FV(A1206,"Volume")</f>
        <v>916</v>
      </c>
      <c r="P1206" s="7" cm="1">
        <f t="array" aca="1" ref="P1206" ca="1">_FV(A1206,"Volume average",TRUE)</f>
        <v>1820</v>
      </c>
      <c r="Q1206" t="s">
        <v>2066</v>
      </c>
      <c r="S1206" t="s">
        <v>51</v>
      </c>
      <c r="T1206" s="25" cm="1">
        <f t="array" aca="1" ref="T1206" ca="1">_FV(A1206,"Expense ratio",TRUE)</f>
        <v>7.4000000000000003E-3</v>
      </c>
      <c r="U1206" s="24" cm="1">
        <f t="array" aca="1" ref="U1206" ca="1">_FV(A1206,"Market cap",TRUE)</f>
        <v>8656408.4800000004</v>
      </c>
      <c r="V1206" s="4">
        <v>8656245</v>
      </c>
      <c r="W1206" s="4">
        <v>8656245</v>
      </c>
      <c r="Y1206" t="s">
        <v>2117</v>
      </c>
      <c r="Z1206" s="5">
        <v>27.065100000000001</v>
      </c>
      <c r="AA1206" s="19">
        <v>33.36835</v>
      </c>
      <c r="AB1206" s="5">
        <v>7.2999999999999995E-2</v>
      </c>
      <c r="AC1206" s="4">
        <v>2203</v>
      </c>
      <c r="AE1206" s="5">
        <v>0.28898821685998671</v>
      </c>
      <c r="AF1206" s="5">
        <v>9.5227519160156824</v>
      </c>
      <c r="AI1206" s="4">
        <v>2203</v>
      </c>
      <c r="AJ1206" s="5">
        <v>59596.657499999987</v>
      </c>
      <c r="AL1206" s="5">
        <v>31.945</v>
      </c>
      <c r="AM1206" s="5">
        <v>22.85</v>
      </c>
      <c r="AN1206" t="s">
        <v>47</v>
      </c>
      <c r="AO1206" t="str" cm="1">
        <f t="array" aca="1" ref="AO1206" ca="1">_FV(A1206,"Currency")</f>
        <v>USD</v>
      </c>
      <c r="AP1206" t="str" cm="1">
        <f t="array" aca="1" ref="AP1206" ca="1">_FV(A1206,"Exchange")</f>
        <v>NYSE Arca</v>
      </c>
      <c r="AQ1206" s="6" t="str" cm="1">
        <f t="array" aca="1" ref="AQ1206" ca="1">_FV(A1206,"Exchange abbreviation",TRUE)</f>
        <v>ARCX</v>
      </c>
      <c r="AR1206" t="str" cm="1">
        <f t="array" aca="1" ref="AR1206" ca="1">_FV(A1206,"Instrument type",TRUE)</f>
        <v>ETF</v>
      </c>
    </row>
    <row r="1207" spans="1:44" ht="18.75" customHeight="1" x14ac:dyDescent="0.25">
      <c r="A1207" t="e" vm="1220">
        <v>#VALUE!</v>
      </c>
      <c r="B1207" t="s">
        <v>3462</v>
      </c>
      <c r="C1207" t="s">
        <v>3463</v>
      </c>
      <c r="D1207" s="31" cm="1">
        <f t="array" aca="1" ref="D1207" ca="1">_FV(A1207,"Last trade time",TRUE)</f>
        <v>45824.84027780078</v>
      </c>
      <c r="E1207" s="23" cm="1">
        <f t="array" aca="1" ref="E1207" ca="1">_FV(A1207,"Price")</f>
        <v>32.029000000000003</v>
      </c>
      <c r="F1207" s="27" cm="1">
        <f t="array" aca="1" ref="F1207" ca="1">_FV(A1207,"Change (%)",TRUE)</f>
        <v>8.2159999999999993E-3</v>
      </c>
      <c r="G1207" s="26" cm="1">
        <f t="array" aca="1" ref="G1207" ca="1">_FV(A1207,"Change")</f>
        <v>0.26100000000000001</v>
      </c>
      <c r="H1207" s="23" cm="1">
        <f t="array" aca="1" ref="H1207" ca="1">_FV(A1207,"Open")</f>
        <v>32.020000000000003</v>
      </c>
      <c r="I1207" s="23" cm="1">
        <f t="array" aca="1" ref="I1207" ca="1">_FV(A1207,"Low")</f>
        <v>32.01</v>
      </c>
      <c r="J1207" s="23" cm="1">
        <f t="array" aca="1" ref="J1207" ca="1">_FV(A1207,"High")</f>
        <v>32.029000000000003</v>
      </c>
      <c r="K1207" s="23" cm="1">
        <f t="array" aca="1" ref="K1207" ca="1">_FV(A1207,"Previous close",TRUE)</f>
        <v>31.768000000000001</v>
      </c>
      <c r="L1207" s="26"/>
      <c r="M1207" s="23" cm="1">
        <f t="array" aca="1" ref="M1207" ca="1">_FV(A1207,"52 week low",TRUE)</f>
        <v>27.45</v>
      </c>
      <c r="N1207" s="23" cm="1">
        <f t="array" aca="1" ref="N1207" ca="1">_FV(A1207,"52 week high",TRUE)</f>
        <v>32.064599999999999</v>
      </c>
      <c r="O1207" s="8" cm="1">
        <f t="array" aca="1" ref="O1207" ca="1">_FV(A1207,"Volume")</f>
        <v>9144</v>
      </c>
      <c r="P1207" s="7" cm="1">
        <f t="array" aca="1" ref="P1207" ca="1">_FV(A1207,"Volume average",TRUE)</f>
        <v>1117</v>
      </c>
      <c r="Q1207" t="s">
        <v>490</v>
      </c>
      <c r="T1207" s="25" cm="1">
        <f t="array" aca="1" ref="T1207" ca="1">_FV(A1207,"Expense ratio",TRUE)</f>
        <v>7.4000000000000003E-3</v>
      </c>
      <c r="U1207" s="24" cm="1">
        <f t="array" aca="1" ref="U1207" ca="1">_FV(A1207,"Market cap",TRUE)</f>
        <v>29903058.109999999</v>
      </c>
      <c r="V1207" s="16"/>
      <c r="W1207" s="16"/>
      <c r="X1207" t="s">
        <v>3464</v>
      </c>
      <c r="Z1207" s="18"/>
      <c r="AA1207" s="20"/>
      <c r="AB1207" s="20"/>
      <c r="AC1207" s="21">
        <v>1149</v>
      </c>
      <c r="AE1207" s="18"/>
      <c r="AF1207" s="20"/>
      <c r="AI1207" s="21"/>
      <c r="AJ1207" s="18"/>
      <c r="AL1207" s="18"/>
      <c r="AM1207" s="18"/>
      <c r="AN1207" t="s">
        <v>73</v>
      </c>
      <c r="AO1207" t="str" cm="1">
        <f t="array" aca="1" ref="AO1207" ca="1">_FV(A1207,"Currency")</f>
        <v>USD</v>
      </c>
      <c r="AP1207" t="str" cm="1">
        <f t="array" aca="1" ref="AP1207" ca="1">_FV(A1207,"Exchange")</f>
        <v>NYSE Arca</v>
      </c>
      <c r="AQ1207" s="6" t="str" cm="1">
        <f t="array" aca="1" ref="AQ1207" ca="1">_FV(A1207,"Exchange abbreviation",TRUE)</f>
        <v>ARCX</v>
      </c>
      <c r="AR1207" t="str" cm="1">
        <f t="array" aca="1" ref="AR1207" ca="1">_FV(A1207,"Instrument type",TRUE)</f>
        <v>ETF</v>
      </c>
    </row>
    <row r="1208" spans="1:44" ht="18.75" customHeight="1" x14ac:dyDescent="0.25">
      <c r="A1208" t="e" vm="1221">
        <v>#VALUE!</v>
      </c>
      <c r="B1208" t="s">
        <v>3465</v>
      </c>
      <c r="C1208" t="s">
        <v>3466</v>
      </c>
      <c r="D1208" s="31" cm="1">
        <f t="array" aca="1" ref="D1208" ca="1">_FV(A1208,"Last trade time",TRUE)</f>
        <v>45824.84027780078</v>
      </c>
      <c r="E1208" s="23" cm="1">
        <f t="array" aca="1" ref="E1208" ca="1">_FV(A1208,"Price")</f>
        <v>31.823799999999999</v>
      </c>
      <c r="F1208" s="27" cm="1">
        <f t="array" aca="1" ref="F1208" ca="1">_FV(A1208,"Change (%)",TRUE)</f>
        <v>4.0670000000000003E-3</v>
      </c>
      <c r="G1208" s="26" cm="1">
        <f t="array" aca="1" ref="G1208" ca="1">_FV(A1208,"Change")</f>
        <v>0.12889999999999999</v>
      </c>
      <c r="H1208" s="23" cm="1">
        <f t="array" aca="1" ref="H1208" ca="1">_FV(A1208,"Open")</f>
        <v>31.790099999999999</v>
      </c>
      <c r="I1208" s="23" cm="1">
        <f t="array" aca="1" ref="I1208" ca="1">_FV(A1208,"Low")</f>
        <v>31.78</v>
      </c>
      <c r="J1208" s="23" cm="1">
        <f t="array" aca="1" ref="J1208" ca="1">_FV(A1208,"High")</f>
        <v>31.83</v>
      </c>
      <c r="K1208" s="23" cm="1">
        <f t="array" aca="1" ref="K1208" ca="1">_FV(A1208,"Previous close",TRUE)</f>
        <v>31.694900000000001</v>
      </c>
      <c r="L1208" s="26"/>
      <c r="M1208" s="23" cm="1">
        <f t="array" aca="1" ref="M1208" ca="1">_FV(A1208,"52 week low",TRUE)</f>
        <v>26.8949</v>
      </c>
      <c r="N1208" s="23" cm="1">
        <f t="array" aca="1" ref="N1208" ca="1">_FV(A1208,"52 week high",TRUE)</f>
        <v>31.83</v>
      </c>
      <c r="O1208" s="8" cm="1">
        <f t="array" aca="1" ref="O1208" ca="1">_FV(A1208,"Volume")</f>
        <v>1688</v>
      </c>
      <c r="P1208" s="7" cm="1">
        <f t="array" aca="1" ref="P1208" ca="1">_FV(A1208,"Volume average",TRUE)</f>
        <v>6935</v>
      </c>
      <c r="Q1208" t="s">
        <v>923</v>
      </c>
      <c r="S1208" t="s">
        <v>3438</v>
      </c>
      <c r="T1208" s="25" cm="1">
        <f t="array" aca="1" ref="T1208" ca="1">_FV(A1208,"Expense ratio",TRUE)</f>
        <v>7.4000000000000003E-3</v>
      </c>
      <c r="U1208" s="24" cm="1">
        <f t="array" aca="1" ref="U1208" ca="1">_FV(A1208,"Market cap",TRUE)</f>
        <v>74153136.209999993</v>
      </c>
      <c r="V1208" s="4">
        <v>74153136</v>
      </c>
      <c r="W1208" s="4">
        <v>74153136</v>
      </c>
      <c r="Y1208" t="s">
        <v>3449</v>
      </c>
      <c r="Z1208" s="5">
        <v>31.736799999999999</v>
      </c>
      <c r="AA1208" s="5">
        <v>24.596107</v>
      </c>
      <c r="AB1208" s="4">
        <v>0</v>
      </c>
      <c r="AC1208" s="4">
        <v>21761</v>
      </c>
      <c r="AE1208" s="5">
        <v>4.4510193562027567</v>
      </c>
      <c r="AF1208" s="5">
        <v>10.047452837660931</v>
      </c>
      <c r="AI1208" s="4">
        <v>21761</v>
      </c>
      <c r="AJ1208" s="5">
        <v>691035.78769999999</v>
      </c>
      <c r="AL1208" s="5">
        <v>31.82</v>
      </c>
      <c r="AM1208" s="5">
        <v>26.895</v>
      </c>
      <c r="AN1208" t="s">
        <v>47</v>
      </c>
      <c r="AO1208" t="str" cm="1">
        <f t="array" aca="1" ref="AO1208" ca="1">_FV(A1208,"Currency")</f>
        <v>USD</v>
      </c>
      <c r="AP1208" t="str" cm="1">
        <f t="array" aca="1" ref="AP1208" ca="1">_FV(A1208,"Exchange")</f>
        <v>NYSE Arca</v>
      </c>
      <c r="AQ1208" s="6" t="str" cm="1">
        <f t="array" aca="1" ref="AQ1208" ca="1">_FV(A1208,"Exchange abbreviation",TRUE)</f>
        <v>ARCX</v>
      </c>
      <c r="AR1208" t="str" cm="1">
        <f t="array" aca="1" ref="AR1208" ca="1">_FV(A1208,"Instrument type",TRUE)</f>
        <v>ETF</v>
      </c>
    </row>
    <row r="1209" spans="1:44" ht="18.75" customHeight="1" x14ac:dyDescent="0.25">
      <c r="A1209" t="e" vm="1222">
        <v>#VALUE!</v>
      </c>
      <c r="B1209" t="s">
        <v>3467</v>
      </c>
      <c r="C1209" t="s">
        <v>3468</v>
      </c>
      <c r="D1209" s="31" cm="1">
        <f t="array" aca="1" ref="D1209" ca="1">_FV(A1209,"Last trade time",TRUE)</f>
        <v>45824.84027780078</v>
      </c>
      <c r="E1209" s="23" cm="1">
        <f t="array" aca="1" ref="E1209" ca="1">_FV(A1209,"Price")</f>
        <v>31.522300000000001</v>
      </c>
      <c r="F1209" s="27" cm="1">
        <f t="array" aca="1" ref="F1209" ca="1">_FV(A1209,"Change (%)",TRUE)</f>
        <v>8.0520000000000001E-3</v>
      </c>
      <c r="G1209" s="26" cm="1">
        <f t="array" aca="1" ref="G1209" ca="1">_FV(A1209,"Change")</f>
        <v>0.25180000000000002</v>
      </c>
      <c r="H1209" s="23" cm="1">
        <f t="array" aca="1" ref="H1209" ca="1">_FV(A1209,"Open")</f>
        <v>31.522300000000001</v>
      </c>
      <c r="I1209" s="23" cm="1">
        <f t="array" aca="1" ref="I1209" ca="1">_FV(A1209,"Low")</f>
        <v>31.522300000000001</v>
      </c>
      <c r="J1209" s="23" cm="1">
        <f t="array" aca="1" ref="J1209" ca="1">_FV(A1209,"High")</f>
        <v>31.522300000000001</v>
      </c>
      <c r="K1209" s="23" cm="1">
        <f t="array" aca="1" ref="K1209" ca="1">_FV(A1209,"Previous close",TRUE)</f>
        <v>31.270499999999998</v>
      </c>
      <c r="L1209" s="26"/>
      <c r="M1209" s="23" cm="1">
        <f t="array" aca="1" ref="M1209" ca="1">_FV(A1209,"52 week low",TRUE)</f>
        <v>25.54</v>
      </c>
      <c r="N1209" s="23" cm="1">
        <f t="array" aca="1" ref="N1209" ca="1">_FV(A1209,"52 week high",TRUE)</f>
        <v>31.5791</v>
      </c>
      <c r="O1209" s="8" cm="1">
        <f t="array" aca="1" ref="O1209" ca="1">_FV(A1209,"Volume")</f>
        <v>91</v>
      </c>
      <c r="P1209" s="7" cm="1">
        <f t="array" aca="1" ref="P1209" ca="1">_FV(A1209,"Volume average",TRUE)</f>
        <v>3467</v>
      </c>
      <c r="Q1209" t="s">
        <v>923</v>
      </c>
      <c r="S1209" t="s">
        <v>3438</v>
      </c>
      <c r="T1209" s="25" cm="1">
        <f t="array" aca="1" ref="T1209" ca="1">_FV(A1209,"Expense ratio",TRUE)</f>
        <v>7.4000000000000003E-3</v>
      </c>
      <c r="U1209" s="24" cm="1">
        <f t="array" aca="1" ref="U1209" ca="1">_FV(A1209,"Market cap",TRUE)</f>
        <v>17058254.859999999</v>
      </c>
      <c r="V1209" s="4">
        <v>17058254</v>
      </c>
      <c r="W1209" s="4">
        <v>17058254</v>
      </c>
      <c r="Y1209" t="s">
        <v>2421</v>
      </c>
      <c r="Z1209" s="5">
        <v>31.3842</v>
      </c>
      <c r="AA1209" s="5">
        <v>24.465821999999999</v>
      </c>
      <c r="AB1209" s="4">
        <v>0</v>
      </c>
      <c r="AC1209" s="4">
        <v>3149</v>
      </c>
      <c r="AE1209" s="5">
        <v>2.7535205236610238</v>
      </c>
      <c r="AF1209" s="5">
        <v>9.3474816759125723</v>
      </c>
      <c r="AI1209" s="4">
        <v>3149</v>
      </c>
      <c r="AJ1209" s="5">
        <v>98901.902600000001</v>
      </c>
      <c r="AL1209" s="5">
        <v>31.55</v>
      </c>
      <c r="AM1209" s="5">
        <v>25.54</v>
      </c>
      <c r="AN1209" t="s">
        <v>47</v>
      </c>
      <c r="AO1209" t="str" cm="1">
        <f t="array" aca="1" ref="AO1209" ca="1">_FV(A1209,"Currency")</f>
        <v>USD</v>
      </c>
      <c r="AP1209" t="str" cm="1">
        <f t="array" aca="1" ref="AP1209" ca="1">_FV(A1209,"Exchange")</f>
        <v>NYSE Arca</v>
      </c>
      <c r="AQ1209" s="6" t="str" cm="1">
        <f t="array" aca="1" ref="AQ1209" ca="1">_FV(A1209,"Exchange abbreviation",TRUE)</f>
        <v>ARCX</v>
      </c>
      <c r="AR1209" t="str" cm="1">
        <f t="array" aca="1" ref="AR1209" ca="1">_FV(A1209,"Instrument type",TRUE)</f>
        <v>ETF</v>
      </c>
    </row>
    <row r="1210" spans="1:44" ht="18.75" customHeight="1" x14ac:dyDescent="0.25">
      <c r="A1210" t="e" vm="1223">
        <v>#VALUE!</v>
      </c>
      <c r="B1210" t="s">
        <v>3469</v>
      </c>
      <c r="C1210" t="s">
        <v>3470</v>
      </c>
      <c r="D1210" s="31" cm="1">
        <f t="array" aca="1" ref="D1210" ca="1">_FV(A1210,"Last trade time",TRUE)</f>
        <v>45824.84027780078</v>
      </c>
      <c r="E1210" s="23" cm="1">
        <f t="array" aca="1" ref="E1210" ca="1">_FV(A1210,"Price")</f>
        <v>33.015000000000001</v>
      </c>
      <c r="F1210" s="27" cm="1">
        <f t="array" aca="1" ref="F1210" ca="1">_FV(A1210,"Change (%)",TRUE)</f>
        <v>4.1089999999999998E-3</v>
      </c>
      <c r="G1210" s="26" cm="1">
        <f t="array" aca="1" ref="G1210" ca="1">_FV(A1210,"Change")</f>
        <v>0.1351</v>
      </c>
      <c r="H1210" s="23" cm="1">
        <f t="array" aca="1" ref="H1210" ca="1">_FV(A1210,"Open")</f>
        <v>32.99</v>
      </c>
      <c r="I1210" s="23" cm="1">
        <f t="array" aca="1" ref="I1210" ca="1">_FV(A1210,"Low")</f>
        <v>32.99</v>
      </c>
      <c r="J1210" s="23" cm="1">
        <f t="array" aca="1" ref="J1210" ca="1">_FV(A1210,"High")</f>
        <v>33.090000000000003</v>
      </c>
      <c r="K1210" s="23" cm="1">
        <f t="array" aca="1" ref="K1210" ca="1">_FV(A1210,"Previous close",TRUE)</f>
        <v>32.879899999999999</v>
      </c>
      <c r="L1210" s="26"/>
      <c r="M1210" s="23" cm="1">
        <f t="array" aca="1" ref="M1210" ca="1">_FV(A1210,"52 week low",TRUE)</f>
        <v>30.019400000000001</v>
      </c>
      <c r="N1210" s="23" cm="1">
        <f t="array" aca="1" ref="N1210" ca="1">_FV(A1210,"52 week high",TRUE)</f>
        <v>33.649900000000002</v>
      </c>
      <c r="O1210" s="8" cm="1">
        <f t="array" aca="1" ref="O1210" ca="1">_FV(A1210,"Volume")</f>
        <v>4196</v>
      </c>
      <c r="P1210" s="7" cm="1">
        <f t="array" aca="1" ref="P1210" ca="1">_FV(A1210,"Volume average",TRUE)</f>
        <v>5132</v>
      </c>
      <c r="Q1210" t="s">
        <v>119</v>
      </c>
      <c r="T1210" s="25" cm="1">
        <f t="array" aca="1" ref="T1210" ca="1">_FV(A1210,"Expense ratio",TRUE)</f>
        <v>7.4000000000000003E-3</v>
      </c>
      <c r="U1210" s="24" cm="1">
        <f t="array" aca="1" ref="U1210" ca="1">_FV(A1210,"Market cap",TRUE)</f>
        <v>176354151.94</v>
      </c>
      <c r="V1210" s="16"/>
      <c r="W1210" s="16"/>
      <c r="X1210" t="s">
        <v>3471</v>
      </c>
      <c r="Z1210" s="18"/>
      <c r="AA1210" s="20"/>
      <c r="AB1210" s="20"/>
      <c r="AC1210" s="21">
        <v>5636</v>
      </c>
      <c r="AE1210" s="18"/>
      <c r="AF1210" s="20"/>
      <c r="AI1210" s="21"/>
      <c r="AJ1210" s="18"/>
      <c r="AL1210" s="18"/>
      <c r="AM1210" s="18"/>
      <c r="AN1210" t="s">
        <v>73</v>
      </c>
      <c r="AO1210" t="str" cm="1">
        <f t="array" aca="1" ref="AO1210" ca="1">_FV(A1210,"Currency")</f>
        <v>USD</v>
      </c>
      <c r="AP1210" t="str" cm="1">
        <f t="array" aca="1" ref="AP1210" ca="1">_FV(A1210,"Exchange")</f>
        <v>NYSE Arca</v>
      </c>
      <c r="AQ1210" s="6" t="str" cm="1">
        <f t="array" aca="1" ref="AQ1210" ca="1">_FV(A1210,"Exchange abbreviation",TRUE)</f>
        <v>ARCX</v>
      </c>
      <c r="AR1210" t="str" cm="1">
        <f t="array" aca="1" ref="AR1210" ca="1">_FV(A1210,"Instrument type",TRUE)</f>
        <v>ETF</v>
      </c>
    </row>
    <row r="1211" spans="1:44" ht="18.75" customHeight="1" x14ac:dyDescent="0.25">
      <c r="A1211" t="e" vm="1224">
        <v>#VALUE!</v>
      </c>
      <c r="B1211" t="s">
        <v>3472</v>
      </c>
      <c r="C1211" t="s">
        <v>3473</v>
      </c>
      <c r="D1211" s="31" cm="1">
        <f t="array" aca="1" ref="D1211" ca="1">_FV(A1211,"Last trade time",TRUE)</f>
        <v>45824.840277812502</v>
      </c>
      <c r="E1211" s="23" cm="1">
        <f t="array" aca="1" ref="E1211" ca="1">_FV(A1211,"Price")</f>
        <v>37.010599999999997</v>
      </c>
      <c r="F1211" s="27" cm="1">
        <f t="array" aca="1" ref="F1211" ca="1">_FV(A1211,"Change (%)",TRUE)</f>
        <v>7.7710000000000001E-3</v>
      </c>
      <c r="G1211" s="26" cm="1">
        <f t="array" aca="1" ref="G1211" ca="1">_FV(A1211,"Change")</f>
        <v>0.28539999999999999</v>
      </c>
      <c r="H1211" s="23" cm="1">
        <f t="array" aca="1" ref="H1211" ca="1">_FV(A1211,"Open")</f>
        <v>37.129899999999999</v>
      </c>
      <c r="I1211" s="23" cm="1">
        <f t="array" aca="1" ref="I1211" ca="1">_FV(A1211,"Low")</f>
        <v>36.9617</v>
      </c>
      <c r="J1211" s="23" cm="1">
        <f t="array" aca="1" ref="J1211" ca="1">_FV(A1211,"High")</f>
        <v>37.129899999999999</v>
      </c>
      <c r="K1211" s="23" cm="1">
        <f t="array" aca="1" ref="K1211" ca="1">_FV(A1211,"Previous close",TRUE)</f>
        <v>36.725200000000001</v>
      </c>
      <c r="L1211" s="26"/>
      <c r="M1211" s="23" cm="1">
        <f t="array" aca="1" ref="M1211" ca="1">_FV(A1211,"52 week low",TRUE)</f>
        <v>31.824999999999999</v>
      </c>
      <c r="N1211" s="23" cm="1">
        <f t="array" aca="1" ref="N1211" ca="1">_FV(A1211,"52 week high",TRUE)</f>
        <v>37.198700000000002</v>
      </c>
      <c r="O1211" s="8" cm="1">
        <f t="array" aca="1" ref="O1211" ca="1">_FV(A1211,"Volume")</f>
        <v>6922</v>
      </c>
      <c r="P1211" s="7" cm="1">
        <f t="array" aca="1" ref="P1211" ca="1">_FV(A1211,"Volume average",TRUE)</f>
        <v>10857</v>
      </c>
      <c r="Q1211" t="s">
        <v>923</v>
      </c>
      <c r="S1211" t="s">
        <v>3438</v>
      </c>
      <c r="T1211" s="25" cm="1">
        <f t="array" aca="1" ref="T1211" ca="1">_FV(A1211,"Expense ratio",TRUE)</f>
        <v>7.4000000000000003E-3</v>
      </c>
      <c r="U1211" s="24" cm="1">
        <f t="array" aca="1" ref="U1211" ca="1">_FV(A1211,"Market cap",TRUE)</f>
        <v>153185493.66999999</v>
      </c>
      <c r="V1211" s="4">
        <v>153185488</v>
      </c>
      <c r="W1211" s="4">
        <v>153185488</v>
      </c>
      <c r="Y1211" t="s">
        <v>2690</v>
      </c>
      <c r="Z1211" s="5">
        <v>36.882399999999997</v>
      </c>
      <c r="AA1211" s="5">
        <v>24.731940999999999</v>
      </c>
      <c r="AB1211" s="4">
        <v>0</v>
      </c>
      <c r="AC1211" s="4">
        <v>12739</v>
      </c>
      <c r="AE1211" s="5">
        <v>2.4636569744170611</v>
      </c>
      <c r="AF1211" s="5">
        <v>9.7827070528755389</v>
      </c>
      <c r="AH1211" s="16"/>
      <c r="AI1211" s="4">
        <v>12739</v>
      </c>
      <c r="AJ1211" s="5">
        <v>470176.10759999999</v>
      </c>
      <c r="AL1211" s="5">
        <v>37.198999999999998</v>
      </c>
      <c r="AM1211" s="5">
        <v>31.824999999999999</v>
      </c>
      <c r="AN1211" t="s">
        <v>47</v>
      </c>
      <c r="AO1211" t="str" cm="1">
        <f t="array" aca="1" ref="AO1211" ca="1">_FV(A1211,"Currency")</f>
        <v>USD</v>
      </c>
      <c r="AP1211" t="str" cm="1">
        <f t="array" aca="1" ref="AP1211" ca="1">_FV(A1211,"Exchange")</f>
        <v>NYSE Arca</v>
      </c>
      <c r="AQ1211" s="6" t="str" cm="1">
        <f t="array" aca="1" ref="AQ1211" ca="1">_FV(A1211,"Exchange abbreviation",TRUE)</f>
        <v>ARCX</v>
      </c>
      <c r="AR1211" t="str" cm="1">
        <f t="array" aca="1" ref="AR1211" ca="1">_FV(A1211,"Instrument type",TRUE)</f>
        <v>ETF</v>
      </c>
    </row>
    <row r="1212" spans="1:44" ht="18.75" customHeight="1" x14ac:dyDescent="0.25">
      <c r="A1212" t="e" vm="1225">
        <v>#VALUE!</v>
      </c>
      <c r="B1212" t="s">
        <v>3474</v>
      </c>
      <c r="C1212" t="s">
        <v>3475</v>
      </c>
      <c r="D1212" s="31" cm="1">
        <f t="array" aca="1" ref="D1212" ca="1">_FV(A1212,"Last trade time",TRUE)</f>
        <v>45824.84027780078</v>
      </c>
      <c r="E1212" s="23" cm="1">
        <f t="array" aca="1" ref="E1212" ca="1">_FV(A1212,"Price")</f>
        <v>31.488900000000001</v>
      </c>
      <c r="F1212" s="27" cm="1">
        <f t="array" aca="1" ref="F1212" ca="1">_FV(A1212,"Change (%)",TRUE)</f>
        <v>4.424E-3</v>
      </c>
      <c r="G1212" s="26" cm="1">
        <f t="array" aca="1" ref="G1212" ca="1">_FV(A1212,"Change")</f>
        <v>0.13869999999999999</v>
      </c>
      <c r="H1212" s="23" cm="1">
        <f t="array" aca="1" ref="H1212" ca="1">_FV(A1212,"Open")</f>
        <v>31.4864</v>
      </c>
      <c r="I1212" s="23" cm="1">
        <f t="array" aca="1" ref="I1212" ca="1">_FV(A1212,"Low")</f>
        <v>31.45</v>
      </c>
      <c r="J1212" s="23" cm="1">
        <f t="array" aca="1" ref="J1212" ca="1">_FV(A1212,"High")</f>
        <v>31.8</v>
      </c>
      <c r="K1212" s="23" cm="1">
        <f t="array" aca="1" ref="K1212" ca="1">_FV(A1212,"Previous close",TRUE)</f>
        <v>31.350200000000001</v>
      </c>
      <c r="L1212" s="26"/>
      <c r="M1212" s="23" cm="1">
        <f t="array" aca="1" ref="M1212" ca="1">_FV(A1212,"52 week low",TRUE)</f>
        <v>27.68</v>
      </c>
      <c r="N1212" s="23" cm="1">
        <f t="array" aca="1" ref="N1212" ca="1">_FV(A1212,"52 week high",TRUE)</f>
        <v>31.8</v>
      </c>
      <c r="O1212" s="8" cm="1">
        <f t="array" aca="1" ref="O1212" ca="1">_FV(A1212,"Volume")</f>
        <v>26432</v>
      </c>
      <c r="P1212" s="7" cm="1">
        <f t="array" aca="1" ref="P1212" ca="1">_FV(A1212,"Volume average",TRUE)</f>
        <v>22796</v>
      </c>
      <c r="Q1212" t="s">
        <v>923</v>
      </c>
      <c r="S1212" t="s">
        <v>3438</v>
      </c>
      <c r="T1212" s="25" cm="1">
        <f t="array" aca="1" ref="T1212" ca="1">_FV(A1212,"Expense ratio",TRUE)</f>
        <v>7.4000000000000003E-3</v>
      </c>
      <c r="U1212" s="24" cm="1">
        <f t="array" aca="1" ref="U1212" ca="1">_FV(A1212,"Market cap",TRUE)</f>
        <v>50691362.82</v>
      </c>
      <c r="V1212" s="4">
        <v>50691360</v>
      </c>
      <c r="W1212" s="4">
        <v>50691360</v>
      </c>
      <c r="Y1212" t="s">
        <v>3476</v>
      </c>
      <c r="Z1212" s="5">
        <v>31.396100000000001</v>
      </c>
      <c r="AA1212" s="5">
        <v>24.606276000000001</v>
      </c>
      <c r="AB1212" s="4">
        <v>0</v>
      </c>
      <c r="AC1212" s="4">
        <v>36612</v>
      </c>
      <c r="AE1212" s="5">
        <v>4.783331553141279</v>
      </c>
      <c r="AF1212" s="5">
        <v>10.72560810763601</v>
      </c>
      <c r="AI1212" s="4">
        <v>36612</v>
      </c>
      <c r="AJ1212" s="5">
        <v>1150407.6192000001</v>
      </c>
      <c r="AL1212" s="5">
        <v>31.53</v>
      </c>
      <c r="AM1212" s="5">
        <v>27.68</v>
      </c>
      <c r="AN1212" t="s">
        <v>90</v>
      </c>
      <c r="AO1212" t="str" cm="1">
        <f t="array" aca="1" ref="AO1212" ca="1">_FV(A1212,"Currency")</f>
        <v>USD</v>
      </c>
      <c r="AP1212" t="str" cm="1">
        <f t="array" aca="1" ref="AP1212" ca="1">_FV(A1212,"Exchange")</f>
        <v>NYSE Arca</v>
      </c>
      <c r="AQ1212" s="6" t="str" cm="1">
        <f t="array" aca="1" ref="AQ1212" ca="1">_FV(A1212,"Exchange abbreviation",TRUE)</f>
        <v>ARCX</v>
      </c>
      <c r="AR1212" t="str" cm="1">
        <f t="array" aca="1" ref="AR1212" ca="1">_FV(A1212,"Instrument type",TRUE)</f>
        <v>ETF</v>
      </c>
    </row>
    <row r="1213" spans="1:44" ht="18.75" customHeight="1" x14ac:dyDescent="0.25">
      <c r="A1213" t="e" vm="1226">
        <v>#VALUE!</v>
      </c>
      <c r="B1213" t="s">
        <v>3477</v>
      </c>
      <c r="C1213" t="s">
        <v>3478</v>
      </c>
      <c r="D1213" s="31" cm="1">
        <f t="array" aca="1" ref="D1213" ca="1">_FV(A1213,"Last trade time",TRUE)</f>
        <v>45824.84027780078</v>
      </c>
      <c r="E1213" s="23" cm="1">
        <f t="array" aca="1" ref="E1213" ca="1">_FV(A1213,"Price")</f>
        <v>32.794899999999998</v>
      </c>
      <c r="F1213" s="27" cm="1">
        <f t="array" aca="1" ref="F1213" ca="1">_FV(A1213,"Change (%)",TRUE)</f>
        <v>4.0999999999999995E-3</v>
      </c>
      <c r="G1213" s="26" cm="1">
        <f t="array" aca="1" ref="G1213" ca="1">_FV(A1213,"Change")</f>
        <v>0.13389999999999999</v>
      </c>
      <c r="H1213" s="23" cm="1">
        <f t="array" aca="1" ref="H1213" ca="1">_FV(A1213,"Open")</f>
        <v>32.814999999999998</v>
      </c>
      <c r="I1213" s="23" cm="1">
        <f t="array" aca="1" ref="I1213" ca="1">_FV(A1213,"Low")</f>
        <v>32.771599999999999</v>
      </c>
      <c r="J1213" s="23" cm="1">
        <f t="array" aca="1" ref="J1213" ca="1">_FV(A1213,"High")</f>
        <v>32.843499999999999</v>
      </c>
      <c r="K1213" s="23" cm="1">
        <f t="array" aca="1" ref="K1213" ca="1">_FV(A1213,"Previous close",TRUE)</f>
        <v>32.661000000000001</v>
      </c>
      <c r="L1213" s="26"/>
      <c r="M1213" s="23" cm="1">
        <f t="array" aca="1" ref="M1213" ca="1">_FV(A1213,"52 week low",TRUE)</f>
        <v>28.82</v>
      </c>
      <c r="N1213" s="23" cm="1">
        <f t="array" aca="1" ref="N1213" ca="1">_FV(A1213,"52 week high",TRUE)</f>
        <v>33.340000000000003</v>
      </c>
      <c r="O1213" s="8" cm="1">
        <f t="array" aca="1" ref="O1213" ca="1">_FV(A1213,"Volume")</f>
        <v>11954</v>
      </c>
      <c r="P1213" s="7" cm="1">
        <f t="array" aca="1" ref="P1213" ca="1">_FV(A1213,"Volume average",TRUE)</f>
        <v>30012</v>
      </c>
      <c r="Q1213" t="s">
        <v>923</v>
      </c>
      <c r="S1213" t="s">
        <v>3438</v>
      </c>
      <c r="T1213" s="25" cm="1">
        <f t="array" aca="1" ref="T1213" ca="1">_FV(A1213,"Expense ratio",TRUE)</f>
        <v>7.4000000000000003E-3</v>
      </c>
      <c r="U1213" s="24" cm="1">
        <f t="array" aca="1" ref="U1213" ca="1">_FV(A1213,"Market cap",TRUE)</f>
        <v>249229258.22</v>
      </c>
      <c r="V1213" s="4">
        <v>249229264</v>
      </c>
      <c r="W1213" s="4">
        <v>249229264</v>
      </c>
      <c r="Y1213" t="s">
        <v>2045</v>
      </c>
      <c r="Z1213" s="5">
        <v>32.710700000000003</v>
      </c>
      <c r="AA1213" s="5">
        <v>24.648375000000001</v>
      </c>
      <c r="AB1213" s="4">
        <v>0</v>
      </c>
      <c r="AC1213" s="4">
        <v>44979</v>
      </c>
      <c r="AE1213" s="5">
        <v>1.158480112369187</v>
      </c>
      <c r="AF1213" s="5">
        <v>8.9321341105959018</v>
      </c>
      <c r="AI1213" s="4">
        <v>44979</v>
      </c>
      <c r="AJ1213" s="5">
        <v>1472162.67</v>
      </c>
      <c r="AL1213" s="5">
        <v>33.340000000000003</v>
      </c>
      <c r="AM1213" s="5">
        <v>28.82</v>
      </c>
      <c r="AN1213" t="s">
        <v>90</v>
      </c>
      <c r="AO1213" t="str" cm="1">
        <f t="array" aca="1" ref="AO1213" ca="1">_FV(A1213,"Currency")</f>
        <v>USD</v>
      </c>
      <c r="AP1213" t="str" cm="1">
        <f t="array" aca="1" ref="AP1213" ca="1">_FV(A1213,"Exchange")</f>
        <v>NYSE Arca</v>
      </c>
      <c r="AQ1213" s="6" t="str" cm="1">
        <f t="array" aca="1" ref="AQ1213" ca="1">_FV(A1213,"Exchange abbreviation",TRUE)</f>
        <v>ARCX</v>
      </c>
      <c r="AR1213" t="str" cm="1">
        <f t="array" aca="1" ref="AR1213" ca="1">_FV(A1213,"Instrument type",TRUE)</f>
        <v>ETF</v>
      </c>
    </row>
    <row r="1214" spans="1:44" ht="18.75" customHeight="1" x14ac:dyDescent="0.25">
      <c r="A1214" t="e" vm="1227">
        <v>#VALUE!</v>
      </c>
      <c r="B1214" t="s">
        <v>3479</v>
      </c>
      <c r="C1214" t="s">
        <v>3480</v>
      </c>
      <c r="D1214" s="31" cm="1">
        <f t="array" aca="1" ref="D1214" ca="1">_FV(A1214,"Last trade time",TRUE)</f>
        <v>45824.840277812502</v>
      </c>
      <c r="E1214" s="23" cm="1">
        <f t="array" aca="1" ref="E1214" ca="1">_FV(A1214,"Price")</f>
        <v>36.53</v>
      </c>
      <c r="F1214" s="27" cm="1">
        <f t="array" aca="1" ref="F1214" ca="1">_FV(A1214,"Change (%)",TRUE)</f>
        <v>5.6079999999999993E-3</v>
      </c>
      <c r="G1214" s="26" cm="1">
        <f t="array" aca="1" ref="G1214" ca="1">_FV(A1214,"Change")</f>
        <v>0.20369999999999999</v>
      </c>
      <c r="H1214" s="23" cm="1">
        <f t="array" aca="1" ref="H1214" ca="1">_FV(A1214,"Open")</f>
        <v>36.46</v>
      </c>
      <c r="I1214" s="23" cm="1">
        <f t="array" aca="1" ref="I1214" ca="1">_FV(A1214,"Low")</f>
        <v>36.42</v>
      </c>
      <c r="J1214" s="23" cm="1">
        <f t="array" aca="1" ref="J1214" ca="1">_FV(A1214,"High")</f>
        <v>36.579000000000001</v>
      </c>
      <c r="K1214" s="23" cm="1">
        <f t="array" aca="1" ref="K1214" ca="1">_FV(A1214,"Previous close",TRUE)</f>
        <v>36.326300000000003</v>
      </c>
      <c r="L1214" s="26"/>
      <c r="M1214" s="23" cm="1">
        <f t="array" aca="1" ref="M1214" ca="1">_FV(A1214,"52 week low",TRUE)</f>
        <v>32.825200000000002</v>
      </c>
      <c r="N1214" s="23" cm="1">
        <f t="array" aca="1" ref="N1214" ca="1">_FV(A1214,"52 week high",TRUE)</f>
        <v>36.58</v>
      </c>
      <c r="O1214" s="8" cm="1">
        <f t="array" aca="1" ref="O1214" ca="1">_FV(A1214,"Volume")</f>
        <v>16994</v>
      </c>
      <c r="P1214" s="7" cm="1">
        <f t="array" aca="1" ref="P1214" ca="1">_FV(A1214,"Volume average",TRUE)</f>
        <v>19408</v>
      </c>
      <c r="Q1214" t="s">
        <v>923</v>
      </c>
      <c r="S1214" t="s">
        <v>3438</v>
      </c>
      <c r="T1214" s="25" cm="1">
        <f t="array" aca="1" ref="T1214" ca="1">_FV(A1214,"Expense ratio",TRUE)</f>
        <v>7.4000000000000003E-3</v>
      </c>
      <c r="U1214" s="24" cm="1">
        <f t="array" aca="1" ref="U1214" ca="1">_FV(A1214,"Market cap",TRUE)</f>
        <v>377231976.60000002</v>
      </c>
      <c r="V1214" s="4">
        <v>377231968</v>
      </c>
      <c r="W1214" s="4">
        <v>377231968</v>
      </c>
      <c r="Y1214" t="s">
        <v>2726</v>
      </c>
      <c r="Z1214" s="5">
        <v>36.394199999999998</v>
      </c>
      <c r="AA1214" s="5">
        <v>24.668565999999998</v>
      </c>
      <c r="AB1214" s="4">
        <v>0</v>
      </c>
      <c r="AC1214" s="4">
        <v>63595</v>
      </c>
      <c r="AE1214" s="5">
        <v>2.5429454255482491</v>
      </c>
      <c r="AF1214" s="5">
        <v>6.0212459026298681</v>
      </c>
      <c r="AI1214" s="4">
        <v>63595</v>
      </c>
      <c r="AJ1214" s="5">
        <v>2314222.0499999998</v>
      </c>
      <c r="AL1214" s="5">
        <v>36.441000000000003</v>
      </c>
      <c r="AM1214" s="5">
        <v>32.825000000000003</v>
      </c>
      <c r="AN1214" t="s">
        <v>90</v>
      </c>
      <c r="AO1214" t="str" cm="1">
        <f t="array" aca="1" ref="AO1214" ca="1">_FV(A1214,"Currency")</f>
        <v>USD</v>
      </c>
      <c r="AP1214" t="str" cm="1">
        <f t="array" aca="1" ref="AP1214" ca="1">_FV(A1214,"Exchange")</f>
        <v>NYSE Arca</v>
      </c>
      <c r="AQ1214" s="6" t="str" cm="1">
        <f t="array" aca="1" ref="AQ1214" ca="1">_FV(A1214,"Exchange abbreviation",TRUE)</f>
        <v>ARCX</v>
      </c>
      <c r="AR1214" t="str" cm="1">
        <f t="array" aca="1" ref="AR1214" ca="1">_FV(A1214,"Instrument type",TRUE)</f>
        <v>ETF</v>
      </c>
    </row>
    <row r="1215" spans="1:44" ht="18.75" customHeight="1" x14ac:dyDescent="0.25">
      <c r="A1215" t="e" vm="1228">
        <v>#VALUE!</v>
      </c>
      <c r="B1215" t="s">
        <v>3481</v>
      </c>
      <c r="C1215" t="s">
        <v>3482</v>
      </c>
      <c r="D1215" s="31" cm="1">
        <f t="array" aca="1" ref="D1215" ca="1">_FV(A1215,"Last trade time",TRUE)</f>
        <v>45824.84027780078</v>
      </c>
      <c r="E1215" s="23" cm="1">
        <f t="array" aca="1" ref="E1215" ca="1">_FV(A1215,"Price")</f>
        <v>22.1205</v>
      </c>
      <c r="F1215" s="27" cm="1">
        <f t="array" aca="1" ref="F1215" ca="1">_FV(A1215,"Change (%)",TRUE)</f>
        <v>1.4874E-2</v>
      </c>
      <c r="G1215" s="26" cm="1">
        <f t="array" aca="1" ref="G1215" ca="1">_FV(A1215,"Change")</f>
        <v>0.32419999999999999</v>
      </c>
      <c r="H1215" s="23" cm="1">
        <f t="array" aca="1" ref="H1215" ca="1">_FV(A1215,"Open")</f>
        <v>22.1205</v>
      </c>
      <c r="I1215" s="23" cm="1">
        <f t="array" aca="1" ref="I1215" ca="1">_FV(A1215,"Low")</f>
        <v>22.1205</v>
      </c>
      <c r="J1215" s="23" cm="1">
        <f t="array" aca="1" ref="J1215" ca="1">_FV(A1215,"High")</f>
        <v>22.1205</v>
      </c>
      <c r="K1215" s="23" cm="1">
        <f t="array" aca="1" ref="K1215" ca="1">_FV(A1215,"Previous close",TRUE)</f>
        <v>21.796299999999999</v>
      </c>
      <c r="L1215" s="26"/>
      <c r="M1215" s="23" cm="1">
        <f t="array" aca="1" ref="M1215" ca="1">_FV(A1215,"52 week low",TRUE)</f>
        <v>18.541</v>
      </c>
      <c r="N1215" s="23" cm="1">
        <f t="array" aca="1" ref="N1215" ca="1">_FV(A1215,"52 week high",TRUE)</f>
        <v>24.56</v>
      </c>
      <c r="O1215" s="8" cm="1">
        <f t="array" aca="1" ref="O1215" ca="1">_FV(A1215,"Volume")</f>
        <v>28</v>
      </c>
      <c r="P1215" s="7" cm="1">
        <f t="array" aca="1" ref="P1215" ca="1">_FV(A1215,"Volume average",TRUE)</f>
        <v>1000</v>
      </c>
      <c r="Q1215" t="s">
        <v>1331</v>
      </c>
      <c r="S1215" t="s">
        <v>3167</v>
      </c>
      <c r="T1215" s="25" cm="1">
        <f t="array" aca="1" ref="T1215" ca="1">_FV(A1215,"Expense ratio",TRUE)</f>
        <v>7.4000000000000003E-3</v>
      </c>
      <c r="U1215" s="24" cm="1">
        <f t="array" aca="1" ref="U1215" ca="1">_FV(A1215,"Market cap",TRUE)</f>
        <v>2687598.36</v>
      </c>
      <c r="V1215" s="4">
        <v>2687598</v>
      </c>
      <c r="W1215" s="4">
        <v>2687598</v>
      </c>
      <c r="Y1215" t="s">
        <v>672</v>
      </c>
      <c r="Z1215" s="5">
        <v>22.252600000000001</v>
      </c>
      <c r="AA1215" s="5">
        <v>21.890699999999999</v>
      </c>
      <c r="AB1215" s="5">
        <v>2.7799999999999998E-2</v>
      </c>
      <c r="AC1215" s="4">
        <v>1403</v>
      </c>
      <c r="AE1215" s="5">
        <v>2.3759039991878121</v>
      </c>
      <c r="AF1215" s="5">
        <v>-6.9191007171697123</v>
      </c>
      <c r="AI1215" s="4">
        <v>1403</v>
      </c>
      <c r="AJ1215" s="5">
        <v>31138.743200000001</v>
      </c>
      <c r="AL1215" s="5">
        <v>24.56</v>
      </c>
      <c r="AM1215" s="5">
        <v>18.541</v>
      </c>
      <c r="AN1215" t="s">
        <v>47</v>
      </c>
      <c r="AO1215" t="str" cm="1">
        <f t="array" aca="1" ref="AO1215" ca="1">_FV(A1215,"Currency")</f>
        <v>USD</v>
      </c>
      <c r="AP1215" t="str" cm="1">
        <f t="array" aca="1" ref="AP1215" ca="1">_FV(A1215,"Exchange")</f>
        <v>NYSE Arca</v>
      </c>
      <c r="AQ1215" s="6" t="str" cm="1">
        <f t="array" aca="1" ref="AQ1215" ca="1">_FV(A1215,"Exchange abbreviation",TRUE)</f>
        <v>ARCX</v>
      </c>
      <c r="AR1215" t="str" cm="1">
        <f t="array" aca="1" ref="AR1215" ca="1">_FV(A1215,"Instrument type",TRUE)</f>
        <v>ETF</v>
      </c>
    </row>
    <row r="1216" spans="1:44" ht="18.75" customHeight="1" x14ac:dyDescent="0.25">
      <c r="A1216" t="e" vm="1229">
        <v>#VALUE!</v>
      </c>
      <c r="B1216" t="s">
        <v>3483</v>
      </c>
      <c r="C1216" t="s">
        <v>3484</v>
      </c>
      <c r="D1216" s="31" cm="1">
        <f t="array" aca="1" ref="D1216" ca="1">_FV(A1216,"Last trade time",TRUE)</f>
        <v>45824.840277812502</v>
      </c>
      <c r="E1216" s="23" cm="1">
        <f t="array" aca="1" ref="E1216" ca="1">_FV(A1216,"Price")</f>
        <v>26.93</v>
      </c>
      <c r="F1216" s="27" cm="1">
        <f t="array" aca="1" ref="F1216" ca="1">_FV(A1216,"Change (%)",TRUE)</f>
        <v>6.0629999999999998E-3</v>
      </c>
      <c r="G1216" s="26" cm="1">
        <f t="array" aca="1" ref="G1216" ca="1">_FV(A1216,"Change")</f>
        <v>0.1623</v>
      </c>
      <c r="H1216" s="23" cm="1">
        <f t="array" aca="1" ref="H1216" ca="1">_FV(A1216,"Open")</f>
        <v>27.01</v>
      </c>
      <c r="I1216" s="23" cm="1">
        <f t="array" aca="1" ref="I1216" ca="1">_FV(A1216,"Low")</f>
        <v>26.93</v>
      </c>
      <c r="J1216" s="23" cm="1">
        <f t="array" aca="1" ref="J1216" ca="1">_FV(A1216,"High")</f>
        <v>27.01</v>
      </c>
      <c r="K1216" s="23" cm="1">
        <f t="array" aca="1" ref="K1216" ca="1">_FV(A1216,"Previous close",TRUE)</f>
        <v>26.767700000000001</v>
      </c>
      <c r="L1216" s="26"/>
      <c r="M1216" s="23" cm="1">
        <f t="array" aca="1" ref="M1216" ca="1">_FV(A1216,"52 week low",TRUE)</f>
        <v>23.55</v>
      </c>
      <c r="N1216" s="23" cm="1">
        <f t="array" aca="1" ref="N1216" ca="1">_FV(A1216,"52 week high",TRUE)</f>
        <v>28.535</v>
      </c>
      <c r="O1216" s="8" cm="1">
        <f t="array" aca="1" ref="O1216" ca="1">_FV(A1216,"Volume")</f>
        <v>2872</v>
      </c>
      <c r="P1216" s="7" cm="1">
        <f t="array" aca="1" ref="P1216" ca="1">_FV(A1216,"Volume average",TRUE)</f>
        <v>8255</v>
      </c>
      <c r="Q1216" t="s">
        <v>119</v>
      </c>
      <c r="T1216" s="25" cm="1">
        <f t="array" aca="1" ref="T1216" ca="1">_FV(A1216,"Expense ratio",TRUE)</f>
        <v>7.4000000000000003E-3</v>
      </c>
      <c r="U1216" s="24" cm="1">
        <f t="array" aca="1" ref="U1216" ca="1">_FV(A1216,"Market cap",TRUE)</f>
        <v>78644677.709999993</v>
      </c>
      <c r="V1216" s="16"/>
      <c r="W1216" s="16"/>
      <c r="Z1216" s="18"/>
      <c r="AB1216" s="20"/>
      <c r="AC1216" s="21">
        <v>8026</v>
      </c>
      <c r="AE1216" s="18"/>
      <c r="AF1216" s="20"/>
      <c r="AI1216" s="21"/>
      <c r="AJ1216" s="18"/>
      <c r="AL1216" s="18"/>
      <c r="AM1216" s="18"/>
      <c r="AN1216" t="s">
        <v>73</v>
      </c>
      <c r="AO1216" t="str" cm="1">
        <f t="array" aca="1" ref="AO1216" ca="1">_FV(A1216,"Currency")</f>
        <v>USD</v>
      </c>
      <c r="AP1216" t="str" cm="1">
        <f t="array" aca="1" ref="AP1216" ca="1">_FV(A1216,"Exchange")</f>
        <v>NYSE Arca</v>
      </c>
      <c r="AQ1216" s="6" t="str" cm="1">
        <f t="array" aca="1" ref="AQ1216" ca="1">_FV(A1216,"Exchange abbreviation",TRUE)</f>
        <v>ARCX</v>
      </c>
      <c r="AR1216" t="str" cm="1">
        <f t="array" aca="1" ref="AR1216" ca="1">_FV(A1216,"Instrument type",TRUE)</f>
        <v>ETF</v>
      </c>
    </row>
    <row r="1217" spans="1:44" ht="18.75" customHeight="1" x14ac:dyDescent="0.25">
      <c r="A1217" t="e" vm="1230">
        <v>#VALUE!</v>
      </c>
      <c r="B1217" t="s">
        <v>3485</v>
      </c>
      <c r="C1217" t="s">
        <v>3486</v>
      </c>
      <c r="D1217" s="31" cm="1">
        <f t="array" aca="1" ref="D1217" ca="1">_FV(A1217,"Last trade time",TRUE)</f>
        <v>45824.840277789066</v>
      </c>
      <c r="E1217" s="23" cm="1">
        <f t="array" aca="1" ref="E1217" ca="1">_FV(A1217,"Price")</f>
        <v>28.757100000000001</v>
      </c>
      <c r="F1217" s="27" cm="1">
        <f t="array" aca="1" ref="F1217" ca="1">_FV(A1217,"Change (%)",TRUE)</f>
        <v>6.3660000000000001E-3</v>
      </c>
      <c r="G1217" s="26" cm="1">
        <f t="array" aca="1" ref="G1217" ca="1">_FV(A1217,"Change")</f>
        <v>0.18190000000000001</v>
      </c>
      <c r="H1217" s="23" cm="1">
        <f t="array" aca="1" ref="H1217" ca="1">_FV(A1217,"Open")</f>
        <v>28.8399</v>
      </c>
      <c r="I1217" s="23" cm="1">
        <f t="array" aca="1" ref="I1217" ca="1">_FV(A1217,"Low")</f>
        <v>28.72</v>
      </c>
      <c r="J1217" s="23" cm="1">
        <f t="array" aca="1" ref="J1217" ca="1">_FV(A1217,"High")</f>
        <v>28.8399</v>
      </c>
      <c r="K1217" s="23" cm="1">
        <f t="array" aca="1" ref="K1217" ca="1">_FV(A1217,"Previous close",TRUE)</f>
        <v>28.575199999999999</v>
      </c>
      <c r="L1217" s="26"/>
      <c r="M1217" s="23" cm="1">
        <f t="array" aca="1" ref="M1217" ca="1">_FV(A1217,"52 week low",TRUE)</f>
        <v>25.05</v>
      </c>
      <c r="N1217" s="23" cm="1">
        <f t="array" aca="1" ref="N1217" ca="1">_FV(A1217,"52 week high",TRUE)</f>
        <v>29.3399</v>
      </c>
      <c r="O1217" s="8" cm="1">
        <f t="array" aca="1" ref="O1217" ca="1">_FV(A1217,"Volume")</f>
        <v>20682</v>
      </c>
      <c r="P1217" s="7" cm="1">
        <f t="array" aca="1" ref="P1217" ca="1">_FV(A1217,"Volume average",TRUE)</f>
        <v>46826</v>
      </c>
      <c r="Q1217" t="s">
        <v>923</v>
      </c>
      <c r="S1217" t="s">
        <v>3438</v>
      </c>
      <c r="T1217" s="25" cm="1">
        <f t="array" aca="1" ref="T1217" ca="1">_FV(A1217,"Expense ratio",TRUE)</f>
        <v>7.4000000000000003E-3</v>
      </c>
      <c r="U1217" s="24" cm="1">
        <f t="array" aca="1" ref="U1217" ca="1">_FV(A1217,"Market cap",TRUE)</f>
        <v>61021858.119999997</v>
      </c>
      <c r="V1217" s="4">
        <v>61021856</v>
      </c>
      <c r="W1217" s="4">
        <v>61021856</v>
      </c>
      <c r="Y1217" t="s">
        <v>2239</v>
      </c>
      <c r="Z1217" s="5">
        <v>28.654900000000001</v>
      </c>
      <c r="AA1217" s="5">
        <v>24.687059999999999</v>
      </c>
      <c r="AB1217" s="4">
        <v>0</v>
      </c>
      <c r="AC1217" s="4">
        <v>22965</v>
      </c>
      <c r="AE1217" s="5">
        <v>3.2241809245376229</v>
      </c>
      <c r="AF1217" s="5">
        <v>10.522060906554611</v>
      </c>
      <c r="AH1217" s="16"/>
      <c r="AI1217" s="4">
        <v>22965</v>
      </c>
      <c r="AJ1217" s="5">
        <v>658475.44499999995</v>
      </c>
      <c r="AL1217" s="5">
        <v>28.73</v>
      </c>
      <c r="AM1217" s="5">
        <v>25.05</v>
      </c>
      <c r="AN1217" t="s">
        <v>47</v>
      </c>
      <c r="AO1217" t="str" cm="1">
        <f t="array" aca="1" ref="AO1217" ca="1">_FV(A1217,"Currency")</f>
        <v>USD</v>
      </c>
      <c r="AP1217" t="str" cm="1">
        <f t="array" aca="1" ref="AP1217" ca="1">_FV(A1217,"Exchange")</f>
        <v>NYSE Arca</v>
      </c>
      <c r="AQ1217" s="6" t="str" cm="1">
        <f t="array" aca="1" ref="AQ1217" ca="1">_FV(A1217,"Exchange abbreviation",TRUE)</f>
        <v>ARCX</v>
      </c>
      <c r="AR1217" t="str" cm="1">
        <f t="array" aca="1" ref="AR1217" ca="1">_FV(A1217,"Instrument type",TRUE)</f>
        <v>ETF</v>
      </c>
    </row>
    <row r="1218" spans="1:44" ht="18.75" customHeight="1" x14ac:dyDescent="0.25">
      <c r="A1218" t="e" vm="1231">
        <v>#VALUE!</v>
      </c>
      <c r="B1218" t="s">
        <v>3487</v>
      </c>
      <c r="C1218" t="s">
        <v>3488</v>
      </c>
      <c r="D1218" s="31" cm="1">
        <f t="array" aca="1" ref="D1218" ca="1">_FV(A1218,"Last trade time",TRUE)</f>
        <v>45824.84027780078</v>
      </c>
      <c r="E1218" s="23" cm="1">
        <f t="array" aca="1" ref="E1218" ca="1">_FV(A1218,"Price")</f>
        <v>33.456000000000003</v>
      </c>
      <c r="F1218" s="27" cm="1">
        <f t="array" aca="1" ref="F1218" ca="1">_FV(A1218,"Change (%)",TRUE)</f>
        <v>7.1440000000000002E-3</v>
      </c>
      <c r="G1218" s="26" cm="1">
        <f t="array" aca="1" ref="G1218" ca="1">_FV(A1218,"Change")</f>
        <v>0.23730000000000001</v>
      </c>
      <c r="H1218" s="23" cm="1">
        <f t="array" aca="1" ref="H1218" ca="1">_FV(A1218,"Open")</f>
        <v>33.47</v>
      </c>
      <c r="I1218" s="23" cm="1">
        <f t="array" aca="1" ref="I1218" ca="1">_FV(A1218,"Low")</f>
        <v>33.456000000000003</v>
      </c>
      <c r="J1218" s="23" cm="1">
        <f t="array" aca="1" ref="J1218" ca="1">_FV(A1218,"High")</f>
        <v>33.51</v>
      </c>
      <c r="K1218" s="23" cm="1">
        <f t="array" aca="1" ref="K1218" ca="1">_FV(A1218,"Previous close",TRUE)</f>
        <v>33.218699999999998</v>
      </c>
      <c r="L1218" s="26"/>
      <c r="M1218" s="23" cm="1">
        <f t="array" aca="1" ref="M1218" ca="1">_FV(A1218,"52 week low",TRUE)</f>
        <v>28.8</v>
      </c>
      <c r="N1218" s="23" cm="1">
        <f t="array" aca="1" ref="N1218" ca="1">_FV(A1218,"52 week high",TRUE)</f>
        <v>33.619999999999997</v>
      </c>
      <c r="O1218" s="8" cm="1">
        <f t="array" aca="1" ref="O1218" ca="1">_FV(A1218,"Volume")</f>
        <v>2600</v>
      </c>
      <c r="P1218" s="7" cm="1">
        <f t="array" aca="1" ref="P1218" ca="1">_FV(A1218,"Volume average",TRUE)</f>
        <v>10223</v>
      </c>
      <c r="Q1218" t="s">
        <v>923</v>
      </c>
      <c r="S1218" t="s">
        <v>3438</v>
      </c>
      <c r="T1218" s="25" cm="1">
        <f t="array" aca="1" ref="T1218" ca="1">_FV(A1218,"Expense ratio",TRUE)</f>
        <v>7.4000000000000003E-3</v>
      </c>
      <c r="U1218" s="24" cm="1">
        <f t="array" aca="1" ref="U1218" ca="1">_FV(A1218,"Market cap",TRUE)</f>
        <v>18143647.41</v>
      </c>
      <c r="V1218" s="4">
        <v>18143648</v>
      </c>
      <c r="W1218" s="4">
        <v>18143648</v>
      </c>
      <c r="Y1218" t="s">
        <v>3476</v>
      </c>
      <c r="Z1218" s="5">
        <v>33.328899999999997</v>
      </c>
      <c r="AA1218" s="5">
        <v>24.682865</v>
      </c>
      <c r="AB1218" s="4">
        <v>0</v>
      </c>
      <c r="AC1218" s="4">
        <v>6509</v>
      </c>
      <c r="AE1218" s="5">
        <v>3.3168136114632318</v>
      </c>
      <c r="AF1218" s="5">
        <v>11.299789901488429</v>
      </c>
      <c r="AI1218" s="4">
        <v>6509</v>
      </c>
      <c r="AJ1218" s="5">
        <v>217042.60500000001</v>
      </c>
      <c r="AL1218" s="5">
        <v>33.43</v>
      </c>
      <c r="AM1218" s="5">
        <v>28.8</v>
      </c>
      <c r="AN1218" t="s">
        <v>47</v>
      </c>
      <c r="AO1218" t="str" cm="1">
        <f t="array" aca="1" ref="AO1218" ca="1">_FV(A1218,"Currency")</f>
        <v>USD</v>
      </c>
      <c r="AP1218" t="str" cm="1">
        <f t="array" aca="1" ref="AP1218" ca="1">_FV(A1218,"Exchange")</f>
        <v>NYSE Arca</v>
      </c>
      <c r="AQ1218" s="6" t="str" cm="1">
        <f t="array" aca="1" ref="AQ1218" ca="1">_FV(A1218,"Exchange abbreviation",TRUE)</f>
        <v>ARCX</v>
      </c>
      <c r="AR1218" t="str" cm="1">
        <f t="array" aca="1" ref="AR1218" ca="1">_FV(A1218,"Instrument type",TRUE)</f>
        <v>ETF</v>
      </c>
    </row>
    <row r="1219" spans="1:44" ht="18.75" customHeight="1" x14ac:dyDescent="0.25">
      <c r="A1219" t="e" vm="1232">
        <v>#VALUE!</v>
      </c>
      <c r="B1219" t="s">
        <v>3489</v>
      </c>
      <c r="C1219" t="s">
        <v>3490</v>
      </c>
      <c r="D1219" s="31" cm="1">
        <f t="array" aca="1" ref="D1219" ca="1">_FV(A1219,"Last trade time",TRUE)</f>
        <v>45824.840277812502</v>
      </c>
      <c r="E1219" s="23" cm="1">
        <f t="array" aca="1" ref="E1219" ca="1">_FV(A1219,"Price")</f>
        <v>34.49</v>
      </c>
      <c r="F1219" s="27" cm="1">
        <f t="array" aca="1" ref="F1219" ca="1">_FV(A1219,"Change (%)",TRUE)</f>
        <v>6.4170000000000008E-3</v>
      </c>
      <c r="G1219" s="26" cm="1">
        <f t="array" aca="1" ref="G1219" ca="1">_FV(A1219,"Change")</f>
        <v>0.21990000000000001</v>
      </c>
      <c r="H1219" s="23" cm="1">
        <f t="array" aca="1" ref="H1219" ca="1">_FV(A1219,"Open")</f>
        <v>34.503100000000003</v>
      </c>
      <c r="I1219" s="23" cm="1">
        <f t="array" aca="1" ref="I1219" ca="1">_FV(A1219,"Low")</f>
        <v>34.420099999999998</v>
      </c>
      <c r="J1219" s="23" cm="1">
        <f t="array" aca="1" ref="J1219" ca="1">_FV(A1219,"High")</f>
        <v>34.529899999999998</v>
      </c>
      <c r="K1219" s="23" cm="1">
        <f t="array" aca="1" ref="K1219" ca="1">_FV(A1219,"Previous close",TRUE)</f>
        <v>34.270099999999999</v>
      </c>
      <c r="L1219" s="26"/>
      <c r="M1219" s="23" cm="1">
        <f t="array" aca="1" ref="M1219" ca="1">_FV(A1219,"52 week low",TRUE)</f>
        <v>30.95</v>
      </c>
      <c r="N1219" s="23" cm="1">
        <f t="array" aca="1" ref="N1219" ca="1">_FV(A1219,"52 week high",TRUE)</f>
        <v>34.53</v>
      </c>
      <c r="O1219" s="8" cm="1">
        <f t="array" aca="1" ref="O1219" ca="1">_FV(A1219,"Volume")</f>
        <v>16884</v>
      </c>
      <c r="P1219" s="7" cm="1">
        <f t="array" aca="1" ref="P1219" ca="1">_FV(A1219,"Volume average",TRUE)</f>
        <v>31656</v>
      </c>
      <c r="Q1219" t="s">
        <v>923</v>
      </c>
      <c r="S1219" t="s">
        <v>3438</v>
      </c>
      <c r="T1219" s="25" cm="1">
        <f t="array" aca="1" ref="T1219" ca="1">_FV(A1219,"Expense ratio",TRUE)</f>
        <v>7.4000000000000003E-3</v>
      </c>
      <c r="U1219" s="24" cm="1">
        <f t="array" aca="1" ref="U1219" ca="1">_FV(A1219,"Market cap",TRUE)</f>
        <v>477364989.92000002</v>
      </c>
      <c r="V1219" s="4">
        <v>477364992</v>
      </c>
      <c r="W1219" s="4">
        <v>477364992</v>
      </c>
      <c r="Y1219" t="s">
        <v>2690</v>
      </c>
      <c r="Z1219" s="5">
        <v>34.357199999999999</v>
      </c>
      <c r="AA1219" s="5">
        <v>24.643583</v>
      </c>
      <c r="AB1219" s="4">
        <v>0</v>
      </c>
      <c r="AC1219" s="4">
        <v>41800</v>
      </c>
      <c r="AE1219" s="5">
        <v>2.2047585137470631</v>
      </c>
      <c r="AF1219" s="5">
        <v>7.5117297460772781</v>
      </c>
      <c r="AI1219" s="4">
        <v>41800</v>
      </c>
      <c r="AJ1219" s="4">
        <v>1435412</v>
      </c>
      <c r="AL1219" s="5">
        <v>34.43</v>
      </c>
      <c r="AM1219" s="5">
        <v>30.95</v>
      </c>
      <c r="AN1219" t="s">
        <v>90</v>
      </c>
      <c r="AO1219" t="str" cm="1">
        <f t="array" aca="1" ref="AO1219" ca="1">_FV(A1219,"Currency")</f>
        <v>USD</v>
      </c>
      <c r="AP1219" t="str" cm="1">
        <f t="array" aca="1" ref="AP1219" ca="1">_FV(A1219,"Exchange")</f>
        <v>NYSE Arca</v>
      </c>
      <c r="AQ1219" s="6" t="str" cm="1">
        <f t="array" aca="1" ref="AQ1219" ca="1">_FV(A1219,"Exchange abbreviation",TRUE)</f>
        <v>ARCX</v>
      </c>
      <c r="AR1219" t="str" cm="1">
        <f t="array" aca="1" ref="AR1219" ca="1">_FV(A1219,"Instrument type",TRUE)</f>
        <v>ETF</v>
      </c>
    </row>
    <row r="1220" spans="1:44" ht="18.75" customHeight="1" x14ac:dyDescent="0.25">
      <c r="A1220" t="e" vm="1233">
        <v>#VALUE!</v>
      </c>
      <c r="B1220" t="s">
        <v>3491</v>
      </c>
      <c r="C1220" t="s">
        <v>3492</v>
      </c>
      <c r="D1220" s="31" cm="1">
        <f t="array" aca="1" ref="D1220" ca="1">_FV(A1220,"Last trade time",TRUE)</f>
        <v>45824.84027780078</v>
      </c>
      <c r="E1220" s="23" cm="1">
        <f t="array" aca="1" ref="E1220" ca="1">_FV(A1220,"Price")</f>
        <v>50.365000000000002</v>
      </c>
      <c r="F1220" s="27" cm="1">
        <f t="array" aca="1" ref="F1220" ca="1">_FV(A1220,"Change (%)",TRUE)</f>
        <v>8.6439999999999998E-4</v>
      </c>
      <c r="G1220" s="26" cm="1">
        <f t="array" aca="1" ref="G1220" ca="1">_FV(A1220,"Change")</f>
        <v>4.3499999999999997E-2</v>
      </c>
      <c r="H1220" s="23" cm="1">
        <f t="array" aca="1" ref="H1220" ca="1">_FV(A1220,"Open")</f>
        <v>50.44</v>
      </c>
      <c r="I1220" s="23" cm="1">
        <f t="array" aca="1" ref="I1220" ca="1">_FV(A1220,"Low")</f>
        <v>50.335000000000001</v>
      </c>
      <c r="J1220" s="23" cm="1">
        <f t="array" aca="1" ref="J1220" ca="1">_FV(A1220,"High")</f>
        <v>50.44</v>
      </c>
      <c r="K1220" s="23" cm="1">
        <f t="array" aca="1" ref="K1220" ca="1">_FV(A1220,"Previous close",TRUE)</f>
        <v>50.3215</v>
      </c>
      <c r="L1220" s="26"/>
      <c r="M1220" s="23" cm="1">
        <f t="array" aca="1" ref="M1220" ca="1">_FV(A1220,"52 week low",TRUE)</f>
        <v>48.01</v>
      </c>
      <c r="N1220" s="23" cm="1">
        <f t="array" aca="1" ref="N1220" ca="1">_FV(A1220,"52 week high",TRUE)</f>
        <v>53</v>
      </c>
      <c r="O1220" s="8" cm="1">
        <f t="array" aca="1" ref="O1220" ca="1">_FV(A1220,"Volume")</f>
        <v>1751</v>
      </c>
      <c r="P1220" s="7" cm="1">
        <f t="array" aca="1" ref="P1220" ca="1">_FV(A1220,"Volume average",TRUE)</f>
        <v>6861</v>
      </c>
      <c r="Q1220" t="s">
        <v>72</v>
      </c>
      <c r="T1220" s="25" cm="1">
        <f t="array" aca="1" ref="T1220" ca="1">_FV(A1220,"Expense ratio",TRUE)</f>
        <v>7.4000000000000003E-3</v>
      </c>
      <c r="U1220" s="24" cm="1">
        <f t="array" aca="1" ref="U1220" ca="1">_FV(A1220,"Market cap",TRUE)</f>
        <v>189747090.44999999</v>
      </c>
      <c r="V1220" s="16"/>
      <c r="W1220" s="16"/>
      <c r="Z1220" s="18"/>
      <c r="AA1220" s="20"/>
      <c r="AB1220" s="20"/>
      <c r="AC1220" s="21">
        <v>7389</v>
      </c>
      <c r="AE1220" s="18"/>
      <c r="AF1220" s="20"/>
      <c r="AI1220" s="21"/>
      <c r="AJ1220" s="18"/>
      <c r="AL1220" s="18"/>
      <c r="AM1220" s="18"/>
      <c r="AN1220" t="s">
        <v>73</v>
      </c>
      <c r="AO1220" t="str" cm="1">
        <f t="array" aca="1" ref="AO1220" ca="1">_FV(A1220,"Currency")</f>
        <v>USD</v>
      </c>
      <c r="AP1220" t="str" cm="1">
        <f t="array" aca="1" ref="AP1220" ca="1">_FV(A1220,"Exchange")</f>
        <v>NYSE Arca</v>
      </c>
      <c r="AQ1220" s="6" t="str" cm="1">
        <f t="array" aca="1" ref="AQ1220" ca="1">_FV(A1220,"Exchange abbreviation",TRUE)</f>
        <v>ARCX</v>
      </c>
      <c r="AR1220" t="str" cm="1">
        <f t="array" aca="1" ref="AR1220" ca="1">_FV(A1220,"Instrument type",TRUE)</f>
        <v>ETF</v>
      </c>
    </row>
    <row r="1221" spans="1:44" ht="18.75" customHeight="1" x14ac:dyDescent="0.25">
      <c r="A1221" t="e" vm="1234">
        <v>#VALUE!</v>
      </c>
      <c r="B1221" t="s">
        <v>3493</v>
      </c>
      <c r="C1221" t="s">
        <v>3494</v>
      </c>
      <c r="D1221" s="31" cm="1">
        <f t="array" aca="1" ref="D1221" ca="1">_FV(A1221,"Last trade time",TRUE)</f>
        <v>45824.84027780078</v>
      </c>
      <c r="E1221" s="23" cm="1">
        <f t="array" aca="1" ref="E1221" ca="1">_FV(A1221,"Price")</f>
        <v>22.53</v>
      </c>
      <c r="F1221" s="27" cm="1">
        <f t="array" aca="1" ref="F1221" ca="1">_FV(A1221,"Change (%)",TRUE)</f>
        <v>-2.6559999999999999E-3</v>
      </c>
      <c r="G1221" s="26" cm="1">
        <f t="array" aca="1" ref="G1221" ca="1">_FV(A1221,"Change")</f>
        <v>-0.06</v>
      </c>
      <c r="H1221" s="23" cm="1">
        <f t="array" aca="1" ref="H1221" ca="1">_FV(A1221,"Open")</f>
        <v>22.565000000000001</v>
      </c>
      <c r="I1221" s="23" cm="1">
        <f t="array" aca="1" ref="I1221" ca="1">_FV(A1221,"Low")</f>
        <v>22.52</v>
      </c>
      <c r="J1221" s="23" cm="1">
        <f t="array" aca="1" ref="J1221" ca="1">_FV(A1221,"High")</f>
        <v>22.6</v>
      </c>
      <c r="K1221" s="23" cm="1">
        <f t="array" aca="1" ref="K1221" ca="1">_FV(A1221,"Previous close",TRUE)</f>
        <v>22.59</v>
      </c>
      <c r="L1221" s="26"/>
      <c r="M1221" s="23" cm="1">
        <f t="array" aca="1" ref="M1221" ca="1">_FV(A1221,"52 week low",TRUE)</f>
        <v>22.14</v>
      </c>
      <c r="N1221" s="23" cm="1">
        <f t="array" aca="1" ref="N1221" ca="1">_FV(A1221,"52 week high",TRUE)</f>
        <v>23.65</v>
      </c>
      <c r="O1221" s="8" cm="1">
        <f t="array" aca="1" ref="O1221" ca="1">_FV(A1221,"Volume")</f>
        <v>20592</v>
      </c>
      <c r="P1221" s="7" cm="1">
        <f t="array" aca="1" ref="P1221" ca="1">_FV(A1221,"Volume average",TRUE)</f>
        <v>52238</v>
      </c>
      <c r="Q1221" t="s">
        <v>416</v>
      </c>
      <c r="S1221" t="s">
        <v>845</v>
      </c>
      <c r="T1221" s="25" cm="1">
        <f t="array" aca="1" ref="T1221" ca="1">_FV(A1221,"Expense ratio",TRUE)</f>
        <v>7.4000000000000003E-3</v>
      </c>
      <c r="U1221" s="24" cm="1">
        <f t="array" aca="1" ref="U1221" ca="1">_FV(A1221,"Market cap",TRUE)</f>
        <v>176308325.36000001</v>
      </c>
      <c r="V1221" s="4">
        <v>176308320</v>
      </c>
      <c r="W1221" s="4">
        <v>176308320</v>
      </c>
      <c r="Y1221" t="s">
        <v>3495</v>
      </c>
      <c r="Z1221" s="5">
        <v>22.42</v>
      </c>
      <c r="AA1221" s="20"/>
      <c r="AB1221" s="5">
        <v>4.5900002000000002E-2</v>
      </c>
      <c r="AC1221" s="4">
        <v>37695</v>
      </c>
      <c r="AE1221" s="5">
        <v>1.7809647122683401</v>
      </c>
      <c r="AF1221" s="5">
        <v>3.897070546640879</v>
      </c>
      <c r="AI1221" s="4">
        <v>37695</v>
      </c>
      <c r="AJ1221" s="5">
        <v>845698.63350000011</v>
      </c>
      <c r="AL1221" s="5">
        <v>23.65</v>
      </c>
      <c r="AM1221" s="5">
        <v>22.14</v>
      </c>
      <c r="AN1221" t="s">
        <v>47</v>
      </c>
      <c r="AO1221" t="str" cm="1">
        <f t="array" aca="1" ref="AO1221" ca="1">_FV(A1221,"Currency")</f>
        <v>USD</v>
      </c>
      <c r="AP1221" t="str" cm="1">
        <f t="array" aca="1" ref="AP1221" ca="1">_FV(A1221,"Exchange")</f>
        <v>NYSE Arca</v>
      </c>
      <c r="AQ1221" s="6" t="str" cm="1">
        <f t="array" aca="1" ref="AQ1221" ca="1">_FV(A1221,"Exchange abbreviation",TRUE)</f>
        <v>ARCX</v>
      </c>
      <c r="AR1221" t="str" cm="1">
        <f t="array" aca="1" ref="AR1221" ca="1">_FV(A1221,"Instrument type",TRUE)</f>
        <v>ETF</v>
      </c>
    </row>
    <row r="1222" spans="1:44" ht="18.75" customHeight="1" x14ac:dyDescent="0.25">
      <c r="A1222" t="e" vm="1235">
        <v>#VALUE!</v>
      </c>
      <c r="B1222" t="s">
        <v>3496</v>
      </c>
      <c r="C1222" t="s">
        <v>3497</v>
      </c>
      <c r="D1222" s="31" cm="1">
        <f t="array" aca="1" ref="D1222" ca="1">_FV(A1222,"Last trade time",TRUE)</f>
        <v>45824.84027780078</v>
      </c>
      <c r="E1222" s="23" cm="1">
        <f t="array" aca="1" ref="E1222" ca="1">_FV(A1222,"Price")</f>
        <v>32.100099999999998</v>
      </c>
      <c r="F1222" s="27" cm="1">
        <f t="array" aca="1" ref="F1222" ca="1">_FV(A1222,"Change (%)",TRUE)</f>
        <v>4.6949999999999995E-3</v>
      </c>
      <c r="G1222" s="26" cm="1">
        <f t="array" aca="1" ref="G1222" ca="1">_FV(A1222,"Change")</f>
        <v>0.15</v>
      </c>
      <c r="H1222" s="23" cm="1">
        <f t="array" aca="1" ref="H1222" ca="1">_FV(A1222,"Open")</f>
        <v>32.073500000000003</v>
      </c>
      <c r="I1222" s="23" cm="1">
        <f t="array" aca="1" ref="I1222" ca="1">_FV(A1222,"Low")</f>
        <v>32.073500000000003</v>
      </c>
      <c r="J1222" s="23" cm="1">
        <f t="array" aca="1" ref="J1222" ca="1">_FV(A1222,"High")</f>
        <v>32.14</v>
      </c>
      <c r="K1222" s="23" cm="1">
        <f t="array" aca="1" ref="K1222" ca="1">_FV(A1222,"Previous close",TRUE)</f>
        <v>31.950099999999999</v>
      </c>
      <c r="L1222" s="26"/>
      <c r="M1222" s="23" cm="1">
        <f t="array" aca="1" ref="M1222" ca="1">_FV(A1222,"52 week low",TRUE)</f>
        <v>28.73</v>
      </c>
      <c r="N1222" s="23" cm="1">
        <f t="array" aca="1" ref="N1222" ca="1">_FV(A1222,"52 week high",TRUE)</f>
        <v>32.169899999999998</v>
      </c>
      <c r="O1222" s="8" cm="1">
        <f t="array" aca="1" ref="O1222" ca="1">_FV(A1222,"Volume")</f>
        <v>2273</v>
      </c>
      <c r="P1222" s="7" cm="1">
        <f t="array" aca="1" ref="P1222" ca="1">_FV(A1222,"Volume average",TRUE)</f>
        <v>6123</v>
      </c>
      <c r="Q1222" t="s">
        <v>923</v>
      </c>
      <c r="S1222" t="s">
        <v>3438</v>
      </c>
      <c r="T1222" s="25" cm="1">
        <f t="array" aca="1" ref="T1222" ca="1">_FV(A1222,"Expense ratio",TRUE)</f>
        <v>7.4000000000000003E-3</v>
      </c>
      <c r="U1222" s="24" cm="1">
        <f t="array" aca="1" ref="U1222" ca="1">_FV(A1222,"Market cap",TRUE)</f>
        <v>82640636.700000003</v>
      </c>
      <c r="V1222" s="4">
        <v>82640640</v>
      </c>
      <c r="W1222" s="4">
        <v>82640640</v>
      </c>
      <c r="Y1222" t="s">
        <v>3498</v>
      </c>
      <c r="Z1222" s="5">
        <v>32.016800000000003</v>
      </c>
      <c r="AA1222" s="5">
        <v>24.62707</v>
      </c>
      <c r="AB1222" s="4">
        <v>0</v>
      </c>
      <c r="AC1222" s="4">
        <v>10346</v>
      </c>
      <c r="AE1222" s="5">
        <v>3.1755236240337492</v>
      </c>
      <c r="AF1222" s="5">
        <v>9.8251601450317203</v>
      </c>
      <c r="AI1222" s="4">
        <v>10346</v>
      </c>
      <c r="AJ1222" s="5">
        <v>331374.10320000001</v>
      </c>
      <c r="AL1222" s="5">
        <v>32.04</v>
      </c>
      <c r="AM1222" s="5">
        <v>28.73</v>
      </c>
      <c r="AN1222" t="s">
        <v>47</v>
      </c>
      <c r="AO1222" t="str" cm="1">
        <f t="array" aca="1" ref="AO1222" ca="1">_FV(A1222,"Currency")</f>
        <v>USD</v>
      </c>
      <c r="AP1222" t="str" cm="1">
        <f t="array" aca="1" ref="AP1222" ca="1">_FV(A1222,"Exchange")</f>
        <v>NYSE Arca</v>
      </c>
      <c r="AQ1222" s="6" t="str" cm="1">
        <f t="array" aca="1" ref="AQ1222" ca="1">_FV(A1222,"Exchange abbreviation",TRUE)</f>
        <v>ARCX</v>
      </c>
      <c r="AR1222" t="str" cm="1">
        <f t="array" aca="1" ref="AR1222" ca="1">_FV(A1222,"Instrument type",TRUE)</f>
        <v>ETF</v>
      </c>
    </row>
    <row r="1223" spans="1:44" ht="18.75" customHeight="1" x14ac:dyDescent="0.25">
      <c r="A1223" t="e" vm="1236">
        <v>#VALUE!</v>
      </c>
      <c r="B1223" t="s">
        <v>3499</v>
      </c>
      <c r="C1223" t="s">
        <v>3500</v>
      </c>
      <c r="D1223" s="31" cm="1">
        <f t="array" aca="1" ref="D1223" ca="1">_FV(A1223,"Last trade time",TRUE)</f>
        <v>45824.840277812502</v>
      </c>
      <c r="E1223" s="23" cm="1">
        <f t="array" aca="1" ref="E1223" ca="1">_FV(A1223,"Price")</f>
        <v>31.46</v>
      </c>
      <c r="F1223" s="27" cm="1">
        <f t="array" aca="1" ref="F1223" ca="1">_FV(A1223,"Change (%)",TRUE)</f>
        <v>4.4060000000000002E-3</v>
      </c>
      <c r="G1223" s="26" cm="1">
        <f t="array" aca="1" ref="G1223" ca="1">_FV(A1223,"Change")</f>
        <v>0.13800000000000001</v>
      </c>
      <c r="H1223" s="23" cm="1">
        <f t="array" aca="1" ref="H1223" ca="1">_FV(A1223,"Open")</f>
        <v>31.52</v>
      </c>
      <c r="I1223" s="23" cm="1">
        <f t="array" aca="1" ref="I1223" ca="1">_FV(A1223,"Low")</f>
        <v>31.46</v>
      </c>
      <c r="J1223" s="23" cm="1">
        <f t="array" aca="1" ref="J1223" ca="1">_FV(A1223,"High")</f>
        <v>31.5899</v>
      </c>
      <c r="K1223" s="23" cm="1">
        <f t="array" aca="1" ref="K1223" ca="1">_FV(A1223,"Previous close",TRUE)</f>
        <v>31.321999999999999</v>
      </c>
      <c r="L1223" s="26"/>
      <c r="M1223" s="23" cm="1">
        <f t="array" aca="1" ref="M1223" ca="1">_FV(A1223,"52 week low",TRUE)</f>
        <v>26.55</v>
      </c>
      <c r="N1223" s="23" cm="1">
        <f t="array" aca="1" ref="N1223" ca="1">_FV(A1223,"52 week high",TRUE)</f>
        <v>34.36</v>
      </c>
      <c r="O1223" s="8" cm="1">
        <f t="array" aca="1" ref="O1223" ca="1">_FV(A1223,"Volume")</f>
        <v>11910</v>
      </c>
      <c r="P1223" s="7" cm="1">
        <f t="array" aca="1" ref="P1223" ca="1">_FV(A1223,"Volume average",TRUE)</f>
        <v>8464</v>
      </c>
      <c r="Q1223" t="s">
        <v>923</v>
      </c>
      <c r="S1223" t="s">
        <v>3438</v>
      </c>
      <c r="T1223" s="25" cm="1">
        <f t="array" aca="1" ref="T1223" ca="1">_FV(A1223,"Expense ratio",TRUE)</f>
        <v>7.4000000000000003E-3</v>
      </c>
      <c r="U1223" s="24" cm="1">
        <f t="array" aca="1" ref="U1223" ca="1">_FV(A1223,"Market cap",TRUE)</f>
        <v>102874816.38</v>
      </c>
      <c r="V1223" s="4">
        <v>102874816</v>
      </c>
      <c r="W1223" s="4">
        <v>102874816</v>
      </c>
      <c r="Y1223" t="s">
        <v>2548</v>
      </c>
      <c r="Z1223" s="5">
        <v>31.4116</v>
      </c>
      <c r="AA1223" s="5">
        <v>24.659678</v>
      </c>
      <c r="AB1223" s="4">
        <v>0</v>
      </c>
      <c r="AC1223" s="4">
        <v>9950</v>
      </c>
      <c r="AE1223" s="5">
        <v>1.3473416236354341</v>
      </c>
      <c r="AF1223" s="5">
        <v>6.8220405623600433</v>
      </c>
      <c r="AI1223" s="4">
        <v>9950</v>
      </c>
      <c r="AJ1223" s="5">
        <v>312749.39500000002</v>
      </c>
      <c r="AL1223" s="5">
        <v>34.36</v>
      </c>
      <c r="AM1223" s="5">
        <v>26.55</v>
      </c>
      <c r="AN1223" t="s">
        <v>47</v>
      </c>
      <c r="AO1223" t="str" cm="1">
        <f t="array" aca="1" ref="AO1223" ca="1">_FV(A1223,"Currency")</f>
        <v>USD</v>
      </c>
      <c r="AP1223" t="str" cm="1">
        <f t="array" aca="1" ref="AP1223" ca="1">_FV(A1223,"Exchange")</f>
        <v>NYSE Arca</v>
      </c>
      <c r="AQ1223" s="6" t="str" cm="1">
        <f t="array" aca="1" ref="AQ1223" ca="1">_FV(A1223,"Exchange abbreviation",TRUE)</f>
        <v>ARCX</v>
      </c>
      <c r="AR1223" t="str" cm="1">
        <f t="array" aca="1" ref="AR1223" ca="1">_FV(A1223,"Instrument type",TRUE)</f>
        <v>ETF</v>
      </c>
    </row>
    <row r="1224" spans="1:44" ht="18.75" customHeight="1" x14ac:dyDescent="0.25">
      <c r="A1224" t="e" vm="1237">
        <v>#VALUE!</v>
      </c>
      <c r="B1224" t="s">
        <v>3501</v>
      </c>
      <c r="C1224" t="s">
        <v>3437</v>
      </c>
      <c r="D1224" s="31" cm="1">
        <f t="array" aca="1" ref="D1224" ca="1">_FV(A1224,"Last trade time",TRUE)</f>
        <v>45824.840313714842</v>
      </c>
      <c r="E1224" s="23" cm="1">
        <f t="array" aca="1" ref="E1224" ca="1">_FV(A1224,"Price")</f>
        <v>27.436299999999999</v>
      </c>
      <c r="F1224" s="27" cm="1">
        <f t="array" aca="1" ref="F1224" ca="1">_FV(A1224,"Change (%)",TRUE)</f>
        <v>6.9179999999999997E-3</v>
      </c>
      <c r="G1224" s="26" cm="1">
        <f t="array" aca="1" ref="G1224" ca="1">_FV(A1224,"Change")</f>
        <v>0.1885</v>
      </c>
      <c r="H1224" s="23" cm="1">
        <f t="array" aca="1" ref="H1224" ca="1">_FV(A1224,"Open")</f>
        <v>27.488</v>
      </c>
      <c r="I1224" s="23" cm="1">
        <f t="array" aca="1" ref="I1224" ca="1">_FV(A1224,"Low")</f>
        <v>27.400099999999998</v>
      </c>
      <c r="J1224" s="23" cm="1">
        <f t="array" aca="1" ref="J1224" ca="1">_FV(A1224,"High")</f>
        <v>27.488</v>
      </c>
      <c r="K1224" s="23" cm="1">
        <f t="array" aca="1" ref="K1224" ca="1">_FV(A1224,"Previous close",TRUE)</f>
        <v>27.247800000000002</v>
      </c>
      <c r="L1224" s="26"/>
      <c r="M1224" s="23" cm="1">
        <f t="array" aca="1" ref="M1224" ca="1">_FV(A1224,"52 week low",TRUE)</f>
        <v>24.26</v>
      </c>
      <c r="N1224" s="23" cm="1">
        <f t="array" aca="1" ref="N1224" ca="1">_FV(A1224,"52 week high",TRUE)</f>
        <v>28.28</v>
      </c>
      <c r="O1224" s="8" cm="1">
        <f t="array" aca="1" ref="O1224" ca="1">_FV(A1224,"Volume")</f>
        <v>1422</v>
      </c>
      <c r="P1224" s="7" cm="1">
        <f t="array" aca="1" ref="P1224" ca="1">_FV(A1224,"Volume average",TRUE)</f>
        <v>3813</v>
      </c>
      <c r="Q1224" t="s">
        <v>923</v>
      </c>
      <c r="S1224" t="s">
        <v>3438</v>
      </c>
      <c r="T1224" s="25" cm="1">
        <f t="array" aca="1" ref="T1224" ca="1">_FV(A1224,"Expense ratio",TRUE)</f>
        <v>7.4000000000000003E-3</v>
      </c>
      <c r="U1224" s="24" cm="1">
        <f t="array" aca="1" ref="U1224" ca="1">_FV(A1224,"Market cap",TRUE)</f>
        <v>18253200.59</v>
      </c>
      <c r="V1224" s="4">
        <v>18253200</v>
      </c>
      <c r="W1224" s="4">
        <v>18253200</v>
      </c>
      <c r="Y1224" t="s">
        <v>2416</v>
      </c>
      <c r="Z1224" s="5">
        <v>27.328399999999998</v>
      </c>
      <c r="AA1224" s="5">
        <v>24.63823</v>
      </c>
      <c r="AB1224" s="4">
        <v>0</v>
      </c>
      <c r="AC1224" s="4">
        <v>4817</v>
      </c>
      <c r="AE1224" s="5">
        <v>0.74324699407308792</v>
      </c>
      <c r="AF1224" s="5">
        <v>8.3970003453147424</v>
      </c>
      <c r="AI1224" s="4">
        <v>4817</v>
      </c>
      <c r="AJ1224" s="5">
        <v>131792.15659999999</v>
      </c>
      <c r="AL1224" s="5">
        <v>28.28</v>
      </c>
      <c r="AM1224" s="5">
        <v>24.26</v>
      </c>
      <c r="AN1224" t="s">
        <v>47</v>
      </c>
      <c r="AO1224" t="str" cm="1">
        <f t="array" aca="1" ref="AO1224" ca="1">_FV(A1224,"Currency")</f>
        <v>USD</v>
      </c>
      <c r="AP1224" t="str" cm="1">
        <f t="array" aca="1" ref="AP1224" ca="1">_FV(A1224,"Exchange")</f>
        <v>CBOE BZX Exchange</v>
      </c>
      <c r="AQ1224" s="6" t="str" cm="1">
        <f t="array" aca="1" ref="AQ1224" ca="1">_FV(A1224,"Exchange abbreviation",TRUE)</f>
        <v>BATS</v>
      </c>
      <c r="AR1224" t="str" cm="1">
        <f t="array" aca="1" ref="AR1224" ca="1">_FV(A1224,"Instrument type",TRUE)</f>
        <v>ETF</v>
      </c>
    </row>
    <row r="1225" spans="1:44" ht="18.75" customHeight="1" x14ac:dyDescent="0.25">
      <c r="A1225" t="e" vm="1238">
        <v>#VALUE!</v>
      </c>
      <c r="B1225" t="s">
        <v>3502</v>
      </c>
      <c r="C1225" t="s">
        <v>3503</v>
      </c>
      <c r="D1225" s="31" cm="1">
        <f t="array" aca="1" ref="D1225" ca="1">_FV(A1225,"Last trade time",TRUE)</f>
        <v>45824.84027780078</v>
      </c>
      <c r="E1225" s="23" cm="1">
        <f t="array" aca="1" ref="E1225" ca="1">_FV(A1225,"Price")</f>
        <v>55.286299999999997</v>
      </c>
      <c r="F1225" s="27" cm="1">
        <f t="array" aca="1" ref="F1225" ca="1">_FV(A1225,"Change (%)",TRUE)</f>
        <v>5.2490000000000002E-3</v>
      </c>
      <c r="G1225" s="26" cm="1">
        <f t="array" aca="1" ref="G1225" ca="1">_FV(A1225,"Change")</f>
        <v>0.28870000000000001</v>
      </c>
      <c r="H1225" s="23" cm="1">
        <f t="array" aca="1" ref="H1225" ca="1">_FV(A1225,"Open")</f>
        <v>55.286299999999997</v>
      </c>
      <c r="I1225" s="23" cm="1">
        <f t="array" aca="1" ref="I1225" ca="1">_FV(A1225,"Low")</f>
        <v>55.286299999999997</v>
      </c>
      <c r="J1225" s="23" cm="1">
        <f t="array" aca="1" ref="J1225" ca="1">_FV(A1225,"High")</f>
        <v>55.286299999999997</v>
      </c>
      <c r="K1225" s="23" cm="1">
        <f t="array" aca="1" ref="K1225" ca="1">_FV(A1225,"Previous close",TRUE)</f>
        <v>54.997599999999998</v>
      </c>
      <c r="L1225" s="26"/>
      <c r="M1225" s="23" cm="1">
        <f t="array" aca="1" ref="M1225" ca="1">_FV(A1225,"52 week low",TRUE)</f>
        <v>48.81</v>
      </c>
      <c r="N1225" s="23" cm="1">
        <f t="array" aca="1" ref="N1225" ca="1">_FV(A1225,"52 week high",TRUE)</f>
        <v>64.39</v>
      </c>
      <c r="O1225" s="8" cm="1">
        <f t="array" aca="1" ref="O1225" ca="1">_FV(A1225,"Volume")</f>
        <v>29</v>
      </c>
      <c r="P1225" s="7" cm="1">
        <f t="array" aca="1" ref="P1225" ca="1">_FV(A1225,"Volume average",TRUE)</f>
        <v>1269</v>
      </c>
      <c r="Q1225" t="s">
        <v>383</v>
      </c>
      <c r="S1225" t="s">
        <v>3504</v>
      </c>
      <c r="T1225" s="25" cm="1">
        <f t="array" aca="1" ref="T1225" ca="1">_FV(A1225,"Expense ratio",TRUE)</f>
        <v>7.4000000000000003E-3</v>
      </c>
      <c r="U1225" s="24" cm="1">
        <f t="array" aca="1" ref="U1225" ca="1">_FV(A1225,"Market cap",TRUE)</f>
        <v>23192156.289999999</v>
      </c>
      <c r="V1225" s="4">
        <v>23192156</v>
      </c>
      <c r="W1225" s="4">
        <v>23192156</v>
      </c>
      <c r="Y1225" t="s">
        <v>3505</v>
      </c>
      <c r="Z1225" s="5">
        <v>55.825800000000001</v>
      </c>
      <c r="AA1225" s="19">
        <v>15.564442</v>
      </c>
      <c r="AB1225" s="5">
        <v>1.2800000000000001E-2</v>
      </c>
      <c r="AC1225" s="4">
        <v>2515</v>
      </c>
      <c r="AE1225" s="5">
        <v>-2.9490943449403622</v>
      </c>
      <c r="AF1225" s="5">
        <v>4.5223318231615286</v>
      </c>
      <c r="AI1225" s="4">
        <v>2515</v>
      </c>
      <c r="AJ1225" s="5">
        <v>140383.77900000001</v>
      </c>
      <c r="AL1225" s="5">
        <v>64.39</v>
      </c>
      <c r="AM1225" s="5">
        <v>48.81</v>
      </c>
      <c r="AN1225" t="s">
        <v>47</v>
      </c>
      <c r="AO1225" t="str" cm="1">
        <f t="array" aca="1" ref="AO1225" ca="1">_FV(A1225,"Currency")</f>
        <v>USD</v>
      </c>
      <c r="AP1225" t="str" cm="1">
        <f t="array" aca="1" ref="AP1225" ca="1">_FV(A1225,"Exchange")</f>
        <v>NYSE Arca</v>
      </c>
      <c r="AQ1225" s="6" t="str" cm="1">
        <f t="array" aca="1" ref="AQ1225" ca="1">_FV(A1225,"Exchange abbreviation",TRUE)</f>
        <v>ARCX</v>
      </c>
      <c r="AR1225" t="str" cm="1">
        <f t="array" aca="1" ref="AR1225" ca="1">_FV(A1225,"Instrument type",TRUE)</f>
        <v>ETF</v>
      </c>
    </row>
    <row r="1226" spans="1:44" ht="18.75" customHeight="1" x14ac:dyDescent="0.25">
      <c r="A1226" t="e" vm="1239">
        <v>#VALUE!</v>
      </c>
      <c r="B1226" t="s">
        <v>3506</v>
      </c>
      <c r="C1226" t="s">
        <v>3459</v>
      </c>
      <c r="D1226" s="31" cm="1">
        <f t="array" aca="1" ref="D1226" ca="1">_FV(A1226,"Last trade time",TRUE)</f>
        <v>45824.84027780078</v>
      </c>
      <c r="E1226" s="23" cm="1">
        <f t="array" aca="1" ref="E1226" ca="1">_FV(A1226,"Price")</f>
        <v>27.0608</v>
      </c>
      <c r="F1226" s="27" cm="1">
        <f t="array" aca="1" ref="F1226" ca="1">_FV(A1226,"Change (%)",TRUE)</f>
        <v>6.1679999999999999E-3</v>
      </c>
      <c r="G1226" s="26" cm="1">
        <f t="array" aca="1" ref="G1226" ca="1">_FV(A1226,"Change")</f>
        <v>0.16589999999999999</v>
      </c>
      <c r="H1226" s="23" cm="1">
        <f t="array" aca="1" ref="H1226" ca="1">_FV(A1226,"Open")</f>
        <v>26.94</v>
      </c>
      <c r="I1226" s="23" cm="1">
        <f t="array" aca="1" ref="I1226" ca="1">_FV(A1226,"Low")</f>
        <v>26.94</v>
      </c>
      <c r="J1226" s="23" cm="1">
        <f t="array" aca="1" ref="J1226" ca="1">_FV(A1226,"High")</f>
        <v>27.129899999999999</v>
      </c>
      <c r="K1226" s="23" cm="1">
        <f t="array" aca="1" ref="K1226" ca="1">_FV(A1226,"Previous close",TRUE)</f>
        <v>26.8949</v>
      </c>
      <c r="L1226" s="26"/>
      <c r="M1226" s="23" cm="1">
        <f t="array" aca="1" ref="M1226" ca="1">_FV(A1226,"52 week low",TRUE)</f>
        <v>22.25</v>
      </c>
      <c r="N1226" s="23" cm="1">
        <f t="array" aca="1" ref="N1226" ca="1">_FV(A1226,"52 week high",TRUE)</f>
        <v>28.16</v>
      </c>
      <c r="O1226" s="8" cm="1">
        <f t="array" aca="1" ref="O1226" ca="1">_FV(A1226,"Volume")</f>
        <v>22504</v>
      </c>
      <c r="P1226" s="7" cm="1">
        <f t="array" aca="1" ref="P1226" ca="1">_FV(A1226,"Volume average",TRUE)</f>
        <v>44190</v>
      </c>
      <c r="Q1226" t="s">
        <v>923</v>
      </c>
      <c r="S1226" t="s">
        <v>3438</v>
      </c>
      <c r="T1226" s="25" cm="1">
        <f t="array" aca="1" ref="T1226" ca="1">_FV(A1226,"Expense ratio",TRUE)</f>
        <v>7.4000000000000003E-3</v>
      </c>
      <c r="U1226" s="24" cm="1">
        <f t="array" aca="1" ref="U1226" ca="1">_FV(A1226,"Market cap",TRUE)</f>
        <v>130898565.68000001</v>
      </c>
      <c r="V1226" s="4">
        <v>130898568</v>
      </c>
      <c r="W1226" s="4">
        <v>130898568</v>
      </c>
      <c r="Y1226" t="s">
        <v>2416</v>
      </c>
      <c r="Z1226" s="5">
        <v>26.9496</v>
      </c>
      <c r="AA1226" s="5">
        <v>24.746931</v>
      </c>
      <c r="AB1226" s="4">
        <v>0</v>
      </c>
      <c r="AC1226" s="4">
        <v>30576</v>
      </c>
      <c r="AE1226" s="5">
        <v>1.96388827936429</v>
      </c>
      <c r="AF1226" s="5">
        <v>7.4265246593360201</v>
      </c>
      <c r="AI1226" s="4">
        <v>30576</v>
      </c>
      <c r="AJ1226" s="5">
        <v>824023.2</v>
      </c>
      <c r="AL1226" s="5">
        <v>28.16</v>
      </c>
      <c r="AM1226" s="5">
        <v>22.25</v>
      </c>
      <c r="AN1226" t="s">
        <v>47</v>
      </c>
      <c r="AO1226" t="str" cm="1">
        <f t="array" aca="1" ref="AO1226" ca="1">_FV(A1226,"Currency")</f>
        <v>USD</v>
      </c>
      <c r="AP1226" t="str" cm="1">
        <f t="array" aca="1" ref="AP1226" ca="1">_FV(A1226,"Exchange")</f>
        <v>NYSE Arca</v>
      </c>
      <c r="AQ1226" s="6" t="str" cm="1">
        <f t="array" aca="1" ref="AQ1226" ca="1">_FV(A1226,"Exchange abbreviation",TRUE)</f>
        <v>ARCX</v>
      </c>
      <c r="AR1226" t="str" cm="1">
        <f t="array" aca="1" ref="AR1226" ca="1">_FV(A1226,"Instrument type",TRUE)</f>
        <v>ETF</v>
      </c>
    </row>
    <row r="1227" spans="1:44" ht="18.75" customHeight="1" x14ac:dyDescent="0.25">
      <c r="A1227" t="e" vm="1240">
        <v>#VALUE!</v>
      </c>
      <c r="B1227" t="s">
        <v>3507</v>
      </c>
      <c r="C1227" t="s">
        <v>3508</v>
      </c>
      <c r="D1227" s="31" cm="1">
        <f t="array" aca="1" ref="D1227" ca="1">_FV(A1227,"Last trade time",TRUE)</f>
        <v>45824.840277812502</v>
      </c>
      <c r="E1227" s="23" cm="1">
        <f t="array" aca="1" ref="E1227" ca="1">_FV(A1227,"Price")</f>
        <v>38.650799999999997</v>
      </c>
      <c r="F1227" s="27" cm="1">
        <f t="array" aca="1" ref="F1227" ca="1">_FV(A1227,"Change (%)",TRUE)</f>
        <v>6.5439999999999995E-3</v>
      </c>
      <c r="G1227" s="26" cm="1">
        <f t="array" aca="1" ref="G1227" ca="1">_FV(A1227,"Change")</f>
        <v>0.25130000000000002</v>
      </c>
      <c r="H1227" s="23" cm="1">
        <f t="array" aca="1" ref="H1227" ca="1">_FV(A1227,"Open")</f>
        <v>38.659999999999997</v>
      </c>
      <c r="I1227" s="23" cm="1">
        <f t="array" aca="1" ref="I1227" ca="1">_FV(A1227,"Low")</f>
        <v>38.64</v>
      </c>
      <c r="J1227" s="23" cm="1">
        <f t="array" aca="1" ref="J1227" ca="1">_FV(A1227,"High")</f>
        <v>38.659999999999997</v>
      </c>
      <c r="K1227" s="23" cm="1">
        <f t="array" aca="1" ref="K1227" ca="1">_FV(A1227,"Previous close",TRUE)</f>
        <v>38.399500000000003</v>
      </c>
      <c r="L1227" s="26"/>
      <c r="M1227" s="23" cm="1">
        <f t="array" aca="1" ref="M1227" ca="1">_FV(A1227,"52 week low",TRUE)</f>
        <v>33.465000000000003</v>
      </c>
      <c r="N1227" s="23" cm="1">
        <f t="array" aca="1" ref="N1227" ca="1">_FV(A1227,"52 week high",TRUE)</f>
        <v>40.069800000000001</v>
      </c>
      <c r="O1227" s="8" cm="1">
        <f t="array" aca="1" ref="O1227" ca="1">_FV(A1227,"Volume")</f>
        <v>1524</v>
      </c>
      <c r="P1227" s="7" cm="1">
        <f t="array" aca="1" ref="P1227" ca="1">_FV(A1227,"Volume average",TRUE)</f>
        <v>1535</v>
      </c>
      <c r="Q1227" t="s">
        <v>119</v>
      </c>
      <c r="T1227" s="25" cm="1">
        <f t="array" aca="1" ref="T1227" ca="1">_FV(A1227,"Expense ratio",TRUE)</f>
        <v>7.4000000000000003E-3</v>
      </c>
      <c r="U1227" s="24" cm="1">
        <f t="array" aca="1" ref="U1227" ca="1">_FV(A1227,"Market cap",TRUE)</f>
        <v>42987197.130000003</v>
      </c>
      <c r="V1227" s="16"/>
      <c r="W1227" s="16"/>
      <c r="X1227" t="s">
        <v>3509</v>
      </c>
      <c r="Z1227" s="18"/>
      <c r="AA1227" s="20"/>
      <c r="AB1227" s="20"/>
      <c r="AC1227" s="21">
        <v>1954</v>
      </c>
      <c r="AE1227" s="18"/>
      <c r="AF1227" s="20"/>
      <c r="AI1227" s="21"/>
      <c r="AJ1227" s="18"/>
      <c r="AL1227" s="18"/>
      <c r="AM1227" s="18"/>
      <c r="AN1227" t="s">
        <v>73</v>
      </c>
      <c r="AO1227" t="str" cm="1">
        <f t="array" aca="1" ref="AO1227" ca="1">_FV(A1227,"Currency")</f>
        <v>USD</v>
      </c>
      <c r="AP1227" t="str" cm="1">
        <f t="array" aca="1" ref="AP1227" ca="1">_FV(A1227,"Exchange")</f>
        <v>NYSE Arca</v>
      </c>
      <c r="AQ1227" s="6" t="str" cm="1">
        <f t="array" aca="1" ref="AQ1227" ca="1">_FV(A1227,"Exchange abbreviation",TRUE)</f>
        <v>ARCX</v>
      </c>
      <c r="AR1227" t="str" cm="1">
        <f t="array" aca="1" ref="AR1227" ca="1">_FV(A1227,"Instrument type",TRUE)</f>
        <v>ETF</v>
      </c>
    </row>
    <row r="1228" spans="1:44" ht="18.75" customHeight="1" x14ac:dyDescent="0.25">
      <c r="A1228" t="e" vm="1241">
        <v>#VALUE!</v>
      </c>
      <c r="B1228" t="s">
        <v>3510</v>
      </c>
      <c r="C1228" t="s">
        <v>3511</v>
      </c>
      <c r="D1228" s="31" cm="1">
        <f t="array" aca="1" ref="D1228" ca="1">_FV(A1228,"Last trade time",TRUE)</f>
        <v>45824.840277789066</v>
      </c>
      <c r="E1228" s="23" cm="1">
        <f t="array" aca="1" ref="E1228" ca="1">_FV(A1228,"Price")</f>
        <v>30.214600000000001</v>
      </c>
      <c r="F1228" s="27" cm="1">
        <f t="array" aca="1" ref="F1228" ca="1">_FV(A1228,"Change (%)",TRUE)</f>
        <v>6.5799999999999999E-3</v>
      </c>
      <c r="G1228" s="26" cm="1">
        <f t="array" aca="1" ref="G1228" ca="1">_FV(A1228,"Change")</f>
        <v>0.19750000000000001</v>
      </c>
      <c r="H1228" s="23" cm="1">
        <f t="array" aca="1" ref="H1228" ca="1">_FV(A1228,"Open")</f>
        <v>30.16</v>
      </c>
      <c r="I1228" s="23" cm="1">
        <f t="array" aca="1" ref="I1228" ca="1">_FV(A1228,"Low")</f>
        <v>30.16</v>
      </c>
      <c r="J1228" s="23" cm="1">
        <f t="array" aca="1" ref="J1228" ca="1">_FV(A1228,"High")</f>
        <v>30.22</v>
      </c>
      <c r="K1228" s="23" cm="1">
        <f t="array" aca="1" ref="K1228" ca="1">_FV(A1228,"Previous close",TRUE)</f>
        <v>30.017099999999999</v>
      </c>
      <c r="L1228" s="26"/>
      <c r="M1228" s="23" cm="1">
        <f t="array" aca="1" ref="M1228" ca="1">_FV(A1228,"52 week low",TRUE)</f>
        <v>26.17</v>
      </c>
      <c r="N1228" s="23" cm="1">
        <f t="array" aca="1" ref="N1228" ca="1">_FV(A1228,"52 week high",TRUE)</f>
        <v>30.222000000000001</v>
      </c>
      <c r="O1228" s="8" cm="1">
        <f t="array" aca="1" ref="O1228" ca="1">_FV(A1228,"Volume")</f>
        <v>944</v>
      </c>
      <c r="P1228" s="7" cm="1">
        <f t="array" aca="1" ref="P1228" ca="1">_FV(A1228,"Volume average",TRUE)</f>
        <v>7010</v>
      </c>
      <c r="Q1228" t="s">
        <v>490</v>
      </c>
      <c r="T1228" s="25" cm="1">
        <f t="array" aca="1" ref="T1228" ca="1">_FV(A1228,"Expense ratio",TRUE)</f>
        <v>7.4000000000000003E-3</v>
      </c>
      <c r="U1228" s="24" cm="1">
        <f t="array" aca="1" ref="U1228" ca="1">_FV(A1228,"Market cap",TRUE)</f>
        <v>119208861.55</v>
      </c>
      <c r="V1228" s="16"/>
      <c r="W1228" s="16"/>
      <c r="X1228" t="s">
        <v>2796</v>
      </c>
      <c r="Z1228" s="18"/>
      <c r="AA1228" s="20"/>
      <c r="AB1228" s="20"/>
      <c r="AC1228" s="21">
        <v>7022</v>
      </c>
      <c r="AE1228" s="18"/>
      <c r="AF1228" s="20"/>
      <c r="AI1228" s="21"/>
      <c r="AJ1228" s="18"/>
      <c r="AL1228" s="18"/>
      <c r="AM1228" s="18"/>
      <c r="AN1228" t="s">
        <v>73</v>
      </c>
      <c r="AO1228" t="str" cm="1">
        <f t="array" aca="1" ref="AO1228" ca="1">_FV(A1228,"Currency")</f>
        <v>USD</v>
      </c>
      <c r="AP1228" t="str" cm="1">
        <f t="array" aca="1" ref="AP1228" ca="1">_FV(A1228,"Exchange")</f>
        <v>NYSE Arca</v>
      </c>
      <c r="AQ1228" s="6" t="str" cm="1">
        <f t="array" aca="1" ref="AQ1228" ca="1">_FV(A1228,"Exchange abbreviation",TRUE)</f>
        <v>ARCX</v>
      </c>
      <c r="AR1228" t="str" cm="1">
        <f t="array" aca="1" ref="AR1228" ca="1">_FV(A1228,"Instrument type",TRUE)</f>
        <v>ETF</v>
      </c>
    </row>
    <row r="1229" spans="1:44" ht="18.75" customHeight="1" x14ac:dyDescent="0.25">
      <c r="A1229" t="e" vm="1242">
        <v>#VALUE!</v>
      </c>
      <c r="B1229" t="s">
        <v>3512</v>
      </c>
      <c r="C1229" t="s">
        <v>3513</v>
      </c>
      <c r="D1229" s="31" cm="1">
        <f t="array" aca="1" ref="D1229" ca="1">_FV(A1229,"Last trade time",TRUE)</f>
        <v>45824.84027780078</v>
      </c>
      <c r="E1229" s="23" cm="1">
        <f t="array" aca="1" ref="E1229" ca="1">_FV(A1229,"Price")</f>
        <v>35.221200000000003</v>
      </c>
      <c r="F1229" s="27" cm="1">
        <f t="array" aca="1" ref="F1229" ca="1">_FV(A1229,"Change (%)",TRUE)</f>
        <v>7.7600000000000004E-3</v>
      </c>
      <c r="G1229" s="26" cm="1">
        <f t="array" aca="1" ref="G1229" ca="1">_FV(A1229,"Change")</f>
        <v>0.2712</v>
      </c>
      <c r="H1229" s="23" cm="1">
        <f t="array" aca="1" ref="H1229" ca="1">_FV(A1229,"Open")</f>
        <v>35.25</v>
      </c>
      <c r="I1229" s="23" cm="1">
        <f t="array" aca="1" ref="I1229" ca="1">_FV(A1229,"Low")</f>
        <v>35.221200000000003</v>
      </c>
      <c r="J1229" s="23" cm="1">
        <f t="array" aca="1" ref="J1229" ca="1">_FV(A1229,"High")</f>
        <v>35.25</v>
      </c>
      <c r="K1229" s="23" cm="1">
        <f t="array" aca="1" ref="K1229" ca="1">_FV(A1229,"Previous close",TRUE)</f>
        <v>34.950000000000003</v>
      </c>
      <c r="L1229" s="26"/>
      <c r="M1229" s="23" cm="1">
        <f t="array" aca="1" ref="M1229" ca="1">_FV(A1229,"52 week low",TRUE)</f>
        <v>30.38</v>
      </c>
      <c r="N1229" s="23" cm="1">
        <f t="array" aca="1" ref="N1229" ca="1">_FV(A1229,"52 week high",TRUE)</f>
        <v>35.32</v>
      </c>
      <c r="O1229" s="8" cm="1">
        <f t="array" aca="1" ref="O1229" ca="1">_FV(A1229,"Volume")</f>
        <v>788</v>
      </c>
      <c r="P1229" s="7" cm="1">
        <f t="array" aca="1" ref="P1229" ca="1">_FV(A1229,"Volume average",TRUE)</f>
        <v>4308</v>
      </c>
      <c r="Q1229" t="s">
        <v>923</v>
      </c>
      <c r="S1229" t="s">
        <v>3438</v>
      </c>
      <c r="T1229" s="25" cm="1">
        <f t="array" aca="1" ref="T1229" ca="1">_FV(A1229,"Expense ratio",TRUE)</f>
        <v>7.4000000000000003E-3</v>
      </c>
      <c r="U1229" s="24" cm="1">
        <f t="array" aca="1" ref="U1229" ca="1">_FV(A1229,"Market cap",TRUE)</f>
        <v>26889134.640000001</v>
      </c>
      <c r="V1229" s="4">
        <v>26889134</v>
      </c>
      <c r="W1229" s="4">
        <v>26889134</v>
      </c>
      <c r="Y1229" t="s">
        <v>3498</v>
      </c>
      <c r="Z1229" s="5">
        <v>35.075299999999999</v>
      </c>
      <c r="AA1229" s="5">
        <v>24.717396000000001</v>
      </c>
      <c r="AB1229" s="4">
        <v>0</v>
      </c>
      <c r="AC1229" s="4">
        <v>3798</v>
      </c>
      <c r="AE1229" s="5">
        <v>4.1901557088744656</v>
      </c>
      <c r="AF1229" s="5">
        <v>12.82496608401993</v>
      </c>
      <c r="AI1229" s="4">
        <v>3798</v>
      </c>
      <c r="AJ1229" s="5">
        <v>133309.79999999999</v>
      </c>
      <c r="AL1229" s="5">
        <v>35.18</v>
      </c>
      <c r="AM1229" s="5">
        <v>30.38</v>
      </c>
      <c r="AN1229" t="s">
        <v>47</v>
      </c>
      <c r="AO1229" t="str" cm="1">
        <f t="array" aca="1" ref="AO1229" ca="1">_FV(A1229,"Currency")</f>
        <v>USD</v>
      </c>
      <c r="AP1229" t="str" cm="1">
        <f t="array" aca="1" ref="AP1229" ca="1">_FV(A1229,"Exchange")</f>
        <v>NYSE Arca</v>
      </c>
      <c r="AQ1229" s="6" t="str" cm="1">
        <f t="array" aca="1" ref="AQ1229" ca="1">_FV(A1229,"Exchange abbreviation",TRUE)</f>
        <v>ARCX</v>
      </c>
      <c r="AR1229" t="str" cm="1">
        <f t="array" aca="1" ref="AR1229" ca="1">_FV(A1229,"Instrument type",TRUE)</f>
        <v>ETF</v>
      </c>
    </row>
    <row r="1230" spans="1:44" ht="18.75" customHeight="1" x14ac:dyDescent="0.25">
      <c r="A1230" t="e" vm="1243">
        <v>#VALUE!</v>
      </c>
      <c r="B1230" t="s">
        <v>3514</v>
      </c>
      <c r="C1230" t="s">
        <v>3515</v>
      </c>
      <c r="D1230" s="31" cm="1">
        <f t="array" aca="1" ref="D1230" ca="1">_FV(A1230,"Last trade time",TRUE)</f>
        <v>45824.84027780078</v>
      </c>
      <c r="E1230" s="23" cm="1">
        <f t="array" aca="1" ref="E1230" ca="1">_FV(A1230,"Price")</f>
        <v>31.09</v>
      </c>
      <c r="F1230" s="27" cm="1">
        <f t="array" aca="1" ref="F1230" ca="1">_FV(A1230,"Change (%)",TRUE)</f>
        <v>5.6610000000000002E-3</v>
      </c>
      <c r="G1230" s="26" cm="1">
        <f t="array" aca="1" ref="G1230" ca="1">_FV(A1230,"Change")</f>
        <v>0.17499999999999999</v>
      </c>
      <c r="H1230" s="23" cm="1">
        <f t="array" aca="1" ref="H1230" ca="1">_FV(A1230,"Open")</f>
        <v>31.1599</v>
      </c>
      <c r="I1230" s="23" cm="1">
        <f t="array" aca="1" ref="I1230" ca="1">_FV(A1230,"Low")</f>
        <v>31.046099999999999</v>
      </c>
      <c r="J1230" s="23" cm="1">
        <f t="array" aca="1" ref="J1230" ca="1">_FV(A1230,"High")</f>
        <v>31.1599</v>
      </c>
      <c r="K1230" s="23" cm="1">
        <f t="array" aca="1" ref="K1230" ca="1">_FV(A1230,"Previous close",TRUE)</f>
        <v>30.914999999999999</v>
      </c>
      <c r="L1230" s="26"/>
      <c r="M1230" s="23" cm="1">
        <f t="array" aca="1" ref="M1230" ca="1">_FV(A1230,"52 week low",TRUE)</f>
        <v>28.07</v>
      </c>
      <c r="N1230" s="23" cm="1">
        <f t="array" aca="1" ref="N1230" ca="1">_FV(A1230,"52 week high",TRUE)</f>
        <v>31.49</v>
      </c>
      <c r="O1230" s="8" cm="1">
        <f t="array" aca="1" ref="O1230" ca="1">_FV(A1230,"Volume")</f>
        <v>17327</v>
      </c>
      <c r="P1230" s="7" cm="1">
        <f t="array" aca="1" ref="P1230" ca="1">_FV(A1230,"Volume average",TRUE)</f>
        <v>37714</v>
      </c>
      <c r="Q1230" t="s">
        <v>490</v>
      </c>
      <c r="T1230" s="25" cm="1">
        <f t="array" aca="1" ref="T1230" ca="1">_FV(A1230,"Expense ratio",TRUE)</f>
        <v>7.4000000000000003E-3</v>
      </c>
      <c r="U1230" s="24" cm="1">
        <f t="array" aca="1" ref="U1230" ca="1">_FV(A1230,"Market cap",TRUE)</f>
        <v>392799064.67000002</v>
      </c>
      <c r="V1230" s="16"/>
      <c r="W1230" s="16"/>
      <c r="Z1230" s="18"/>
      <c r="AA1230" s="20"/>
      <c r="AB1230" s="20"/>
      <c r="AC1230" s="21">
        <v>37699</v>
      </c>
      <c r="AE1230" s="18"/>
      <c r="AF1230" s="20"/>
      <c r="AI1230" s="21"/>
      <c r="AJ1230" s="18"/>
      <c r="AL1230" s="18"/>
      <c r="AM1230" s="18"/>
      <c r="AN1230" t="s">
        <v>73</v>
      </c>
      <c r="AO1230" t="str" cm="1">
        <f t="array" aca="1" ref="AO1230" ca="1">_FV(A1230,"Currency")</f>
        <v>USD</v>
      </c>
      <c r="AP1230" t="str" cm="1">
        <f t="array" aca="1" ref="AP1230" ca="1">_FV(A1230,"Exchange")</f>
        <v>NYSE Arca</v>
      </c>
      <c r="AQ1230" s="6" t="str" cm="1">
        <f t="array" aca="1" ref="AQ1230" ca="1">_FV(A1230,"Exchange abbreviation",TRUE)</f>
        <v>ARCX</v>
      </c>
      <c r="AR1230" t="str" cm="1">
        <f t="array" aca="1" ref="AR1230" ca="1">_FV(A1230,"Instrument type",TRUE)</f>
        <v>ETF</v>
      </c>
    </row>
    <row r="1231" spans="1:44" ht="18.75" customHeight="1" x14ac:dyDescent="0.25">
      <c r="A1231" t="e" vm="1244">
        <v>#VALUE!</v>
      </c>
      <c r="B1231" t="s">
        <v>3516</v>
      </c>
      <c r="C1231" t="s">
        <v>3486</v>
      </c>
      <c r="D1231" s="31" cm="1">
        <f t="array" aca="1" ref="D1231" ca="1">_FV(A1231,"Last trade time",TRUE)</f>
        <v>45824.84027780078</v>
      </c>
      <c r="E1231" s="23" cm="1">
        <f t="array" aca="1" ref="E1231" ca="1">_FV(A1231,"Price")</f>
        <v>29.11</v>
      </c>
      <c r="F1231" s="27" cm="1">
        <f t="array" aca="1" ref="F1231" ca="1">_FV(A1231,"Change (%)",TRUE)</f>
        <v>5.5300000000000002E-3</v>
      </c>
      <c r="G1231" s="26" cm="1">
        <f t="array" aca="1" ref="G1231" ca="1">_FV(A1231,"Change")</f>
        <v>0.16009999999999999</v>
      </c>
      <c r="H1231" s="23" cm="1">
        <f t="array" aca="1" ref="H1231" ca="1">_FV(A1231,"Open")</f>
        <v>29.18</v>
      </c>
      <c r="I1231" s="23" cm="1">
        <f t="array" aca="1" ref="I1231" ca="1">_FV(A1231,"Low")</f>
        <v>29.0701</v>
      </c>
      <c r="J1231" s="23" cm="1">
        <f t="array" aca="1" ref="J1231" ca="1">_FV(A1231,"High")</f>
        <v>29.2</v>
      </c>
      <c r="K1231" s="23" cm="1">
        <f t="array" aca="1" ref="K1231" ca="1">_FV(A1231,"Previous close",TRUE)</f>
        <v>28.9499</v>
      </c>
      <c r="L1231" s="26"/>
      <c r="M1231" s="23" cm="1">
        <f t="array" aca="1" ref="M1231" ca="1">_FV(A1231,"52 week low",TRUE)</f>
        <v>24.55</v>
      </c>
      <c r="N1231" s="23" cm="1">
        <f t="array" aca="1" ref="N1231" ca="1">_FV(A1231,"52 week high",TRUE)</f>
        <v>29.34</v>
      </c>
      <c r="O1231" s="8" cm="1">
        <f t="array" aca="1" ref="O1231" ca="1">_FV(A1231,"Volume")</f>
        <v>3411</v>
      </c>
      <c r="P1231" s="7" cm="1">
        <f t="array" aca="1" ref="P1231" ca="1">_FV(A1231,"Volume average",TRUE)</f>
        <v>6021</v>
      </c>
      <c r="Q1231" t="s">
        <v>923</v>
      </c>
      <c r="S1231" t="s">
        <v>3438</v>
      </c>
      <c r="T1231" s="25" cm="1">
        <f t="array" aca="1" ref="T1231" ca="1">_FV(A1231,"Expense ratio",TRUE)</f>
        <v>7.4000000000000003E-3</v>
      </c>
      <c r="U1231" s="24" cm="1">
        <f t="array" aca="1" ref="U1231" ca="1">_FV(A1231,"Market cap",TRUE)</f>
        <v>46017416.359999999</v>
      </c>
      <c r="V1231" s="4">
        <v>46017416</v>
      </c>
      <c r="W1231" s="4">
        <v>46017416</v>
      </c>
      <c r="Y1231" t="s">
        <v>2237</v>
      </c>
      <c r="Z1231" s="5">
        <v>29.0121</v>
      </c>
      <c r="AA1231" s="5">
        <v>24.675477999999998</v>
      </c>
      <c r="AB1231" s="4">
        <v>0</v>
      </c>
      <c r="AC1231" s="4">
        <v>6079</v>
      </c>
      <c r="AE1231" s="5">
        <v>3.133537007665943</v>
      </c>
      <c r="AF1231" s="5">
        <v>9.7922214905234561</v>
      </c>
      <c r="AI1231" s="4">
        <v>6079</v>
      </c>
      <c r="AJ1231" s="5">
        <v>176661.81899999999</v>
      </c>
      <c r="AL1231" s="5">
        <v>29.34</v>
      </c>
      <c r="AM1231" s="5">
        <v>24.55</v>
      </c>
      <c r="AN1231" t="s">
        <v>47</v>
      </c>
      <c r="AO1231" t="str" cm="1">
        <f t="array" aca="1" ref="AO1231" ca="1">_FV(A1231,"Currency")</f>
        <v>USD</v>
      </c>
      <c r="AP1231" t="str" cm="1">
        <f t="array" aca="1" ref="AP1231" ca="1">_FV(A1231,"Exchange")</f>
        <v>NYSE Arca</v>
      </c>
      <c r="AQ1231" s="6" t="str" cm="1">
        <f t="array" aca="1" ref="AQ1231" ca="1">_FV(A1231,"Exchange abbreviation",TRUE)</f>
        <v>ARCX</v>
      </c>
      <c r="AR1231" t="str" cm="1">
        <f t="array" aca="1" ref="AR1231" ca="1">_FV(A1231,"Instrument type",TRUE)</f>
        <v>ETF</v>
      </c>
    </row>
    <row r="1232" spans="1:44" ht="18.75" customHeight="1" x14ac:dyDescent="0.25">
      <c r="A1232" t="e" vm="1245">
        <v>#VALUE!</v>
      </c>
      <c r="B1232" t="s">
        <v>3517</v>
      </c>
      <c r="C1232" t="s">
        <v>3486</v>
      </c>
      <c r="D1232" s="31" cm="1">
        <f t="array" aca="1" ref="D1232" ca="1">_FV(A1232,"Last trade time",TRUE)</f>
        <v>45824.84027780078</v>
      </c>
      <c r="E1232" s="23" cm="1">
        <f t="array" aca="1" ref="E1232" ca="1">_FV(A1232,"Price")</f>
        <v>31.18</v>
      </c>
      <c r="F1232" s="27" cm="1">
        <f t="array" aca="1" ref="F1232" ca="1">_FV(A1232,"Change (%)",TRUE)</f>
        <v>6.3749999999999996E-3</v>
      </c>
      <c r="G1232" s="26" cm="1">
        <f t="array" aca="1" ref="G1232" ca="1">_FV(A1232,"Change")</f>
        <v>0.19750000000000001</v>
      </c>
      <c r="H1232" s="23" cm="1">
        <f t="array" aca="1" ref="H1232" ca="1">_FV(A1232,"Open")</f>
        <v>31.17</v>
      </c>
      <c r="I1232" s="23" cm="1">
        <f t="array" aca="1" ref="I1232" ca="1">_FV(A1232,"Low")</f>
        <v>31.16</v>
      </c>
      <c r="J1232" s="23" cm="1">
        <f t="array" aca="1" ref="J1232" ca="1">_FV(A1232,"High")</f>
        <v>31.27</v>
      </c>
      <c r="K1232" s="23" cm="1">
        <f t="array" aca="1" ref="K1232" ca="1">_FV(A1232,"Previous close",TRUE)</f>
        <v>30.982500000000002</v>
      </c>
      <c r="L1232" s="26"/>
      <c r="M1232" s="23" cm="1">
        <f t="array" aca="1" ref="M1232" ca="1">_FV(A1232,"52 week low",TRUE)</f>
        <v>27.36</v>
      </c>
      <c r="N1232" s="23" cm="1">
        <f t="array" aca="1" ref="N1232" ca="1">_FV(A1232,"52 week high",TRUE)</f>
        <v>31.31</v>
      </c>
      <c r="O1232" s="8" cm="1">
        <f t="array" aca="1" ref="O1232" ca="1">_FV(A1232,"Volume")</f>
        <v>8565</v>
      </c>
      <c r="P1232" s="7" cm="1">
        <f t="array" aca="1" ref="P1232" ca="1">_FV(A1232,"Volume average",TRUE)</f>
        <v>13407</v>
      </c>
      <c r="Q1232" t="s">
        <v>923</v>
      </c>
      <c r="S1232" t="s">
        <v>3438</v>
      </c>
      <c r="T1232" s="25" cm="1">
        <f t="array" aca="1" ref="T1232" ca="1">_FV(A1232,"Expense ratio",TRUE)</f>
        <v>7.4000000000000003E-3</v>
      </c>
      <c r="U1232" s="24" cm="1">
        <f t="array" aca="1" ref="U1232" ca="1">_FV(A1232,"Market cap",TRUE)</f>
        <v>150215993.59999999</v>
      </c>
      <c r="V1232" s="4">
        <v>150216000</v>
      </c>
      <c r="W1232" s="4">
        <v>150216000</v>
      </c>
      <c r="Y1232" t="s">
        <v>2677</v>
      </c>
      <c r="Z1232" s="5">
        <v>31.081199999999999</v>
      </c>
      <c r="AA1232" s="19">
        <v>24.719868000000002</v>
      </c>
      <c r="AB1232" s="4">
        <v>0</v>
      </c>
      <c r="AC1232" s="4">
        <v>19069</v>
      </c>
      <c r="AE1232" s="5">
        <v>2.2667497194587272</v>
      </c>
      <c r="AF1232" s="5">
        <v>10.194687294749039</v>
      </c>
      <c r="AI1232" s="4">
        <v>19069</v>
      </c>
      <c r="AJ1232" s="5">
        <v>592725.54080000008</v>
      </c>
      <c r="AL1232" s="5">
        <v>31.19</v>
      </c>
      <c r="AM1232" s="5">
        <v>27.36</v>
      </c>
      <c r="AN1232" t="s">
        <v>47</v>
      </c>
      <c r="AO1232" t="str" cm="1">
        <f t="array" aca="1" ref="AO1232" ca="1">_FV(A1232,"Currency")</f>
        <v>USD</v>
      </c>
      <c r="AP1232" t="str" cm="1">
        <f t="array" aca="1" ref="AP1232" ca="1">_FV(A1232,"Exchange")</f>
        <v>NYSE Arca</v>
      </c>
      <c r="AQ1232" s="6" t="str" cm="1">
        <f t="array" aca="1" ref="AQ1232" ca="1">_FV(A1232,"Exchange abbreviation",TRUE)</f>
        <v>ARCX</v>
      </c>
      <c r="AR1232" t="str" cm="1">
        <f t="array" aca="1" ref="AR1232" ca="1">_FV(A1232,"Instrument type",TRUE)</f>
        <v>ETF</v>
      </c>
    </row>
    <row r="1233" spans="1:44" ht="18.75" customHeight="1" x14ac:dyDescent="0.25">
      <c r="A1233" t="e" vm="1246">
        <v>#VALUE!</v>
      </c>
      <c r="B1233" t="s">
        <v>3518</v>
      </c>
      <c r="C1233" t="s">
        <v>3519</v>
      </c>
      <c r="D1233" s="31" cm="1">
        <f t="array" aca="1" ref="D1233" ca="1">_FV(A1233,"Last trade time",TRUE)</f>
        <v>45824.840277812502</v>
      </c>
      <c r="E1233" s="23" cm="1">
        <f t="array" aca="1" ref="E1233" ca="1">_FV(A1233,"Price")</f>
        <v>36.342700000000001</v>
      </c>
      <c r="F1233" s="27" cm="1">
        <f t="array" aca="1" ref="F1233" ca="1">_FV(A1233,"Change (%)",TRUE)</f>
        <v>8.8050000000000003E-3</v>
      </c>
      <c r="G1233" s="26" cm="1">
        <f t="array" aca="1" ref="G1233" ca="1">_FV(A1233,"Change")</f>
        <v>0.31719999999999998</v>
      </c>
      <c r="H1233" s="23" cm="1">
        <f t="array" aca="1" ref="H1233" ca="1">_FV(A1233,"Open")</f>
        <v>36.36</v>
      </c>
      <c r="I1233" s="23" cm="1">
        <f t="array" aca="1" ref="I1233" ca="1">_FV(A1233,"Low")</f>
        <v>36.320999999999998</v>
      </c>
      <c r="J1233" s="23" cm="1">
        <f t="array" aca="1" ref="J1233" ca="1">_FV(A1233,"High")</f>
        <v>36.410899999999998</v>
      </c>
      <c r="K1233" s="23" cm="1">
        <f t="array" aca="1" ref="K1233" ca="1">_FV(A1233,"Previous close",TRUE)</f>
        <v>36.025500000000001</v>
      </c>
      <c r="L1233" s="26"/>
      <c r="M1233" s="23" cm="1">
        <f t="array" aca="1" ref="M1233" ca="1">_FV(A1233,"52 week low",TRUE)</f>
        <v>32.42</v>
      </c>
      <c r="N1233" s="23" cm="1">
        <f t="array" aca="1" ref="N1233" ca="1">_FV(A1233,"52 week high",TRUE)</f>
        <v>36.410899999999998</v>
      </c>
      <c r="O1233" s="8" cm="1">
        <f t="array" aca="1" ref="O1233" ca="1">_FV(A1233,"Volume")</f>
        <v>3298</v>
      </c>
      <c r="P1233" s="7" cm="1">
        <f t="array" aca="1" ref="P1233" ca="1">_FV(A1233,"Volume average",TRUE)</f>
        <v>8065</v>
      </c>
      <c r="Q1233" t="s">
        <v>923</v>
      </c>
      <c r="S1233" t="s">
        <v>3438</v>
      </c>
      <c r="T1233" s="25" cm="1">
        <f t="array" aca="1" ref="T1233" ca="1">_FV(A1233,"Expense ratio",TRUE)</f>
        <v>7.4000000000000003E-3</v>
      </c>
      <c r="U1233" s="24" cm="1">
        <f t="array" aca="1" ref="U1233" ca="1">_FV(A1233,"Market cap",TRUE)</f>
        <v>191009639.30000001</v>
      </c>
      <c r="V1233" s="4">
        <v>191009632</v>
      </c>
      <c r="W1233" s="4">
        <v>191009632</v>
      </c>
      <c r="Y1233" t="s">
        <v>2674</v>
      </c>
      <c r="Z1233" s="5">
        <v>36.156599999999997</v>
      </c>
      <c r="AA1233" s="19">
        <v>24.695843</v>
      </c>
      <c r="AB1233" s="4">
        <v>0</v>
      </c>
      <c r="AC1233" s="4">
        <v>34593</v>
      </c>
      <c r="AE1233" s="5">
        <v>3.309746166119365</v>
      </c>
      <c r="AF1233" s="5">
        <v>9.1588850824972923</v>
      </c>
      <c r="AI1233" s="4">
        <v>34593</v>
      </c>
      <c r="AJ1233" s="5">
        <v>1250907.0951</v>
      </c>
      <c r="AL1233" s="5">
        <v>36.28</v>
      </c>
      <c r="AM1233" s="5">
        <v>32.42</v>
      </c>
      <c r="AN1233" t="s">
        <v>90</v>
      </c>
      <c r="AO1233" t="str" cm="1">
        <f t="array" aca="1" ref="AO1233" ca="1">_FV(A1233,"Currency")</f>
        <v>USD</v>
      </c>
      <c r="AP1233" t="str" cm="1">
        <f t="array" aca="1" ref="AP1233" ca="1">_FV(A1233,"Exchange")</f>
        <v>NYSE Arca</v>
      </c>
      <c r="AQ1233" s="6" t="str" cm="1">
        <f t="array" aca="1" ref="AQ1233" ca="1">_FV(A1233,"Exchange abbreviation",TRUE)</f>
        <v>ARCX</v>
      </c>
      <c r="AR1233" t="str" cm="1">
        <f t="array" aca="1" ref="AR1233" ca="1">_FV(A1233,"Instrument type",TRUE)</f>
        <v>ETF</v>
      </c>
    </row>
    <row r="1234" spans="1:44" ht="18.75" customHeight="1" x14ac:dyDescent="0.25">
      <c r="A1234" t="e" vm="1247">
        <v>#VALUE!</v>
      </c>
      <c r="B1234" t="s">
        <v>3520</v>
      </c>
      <c r="C1234" t="s">
        <v>3521</v>
      </c>
      <c r="D1234" s="31" cm="1">
        <f t="array" aca="1" ref="D1234" ca="1">_FV(A1234,"Last trade time",TRUE)</f>
        <v>45824.84027780078</v>
      </c>
      <c r="E1234" s="23" cm="1">
        <f t="array" aca="1" ref="E1234" ca="1">_FV(A1234,"Price")</f>
        <v>34.419600000000003</v>
      </c>
      <c r="F1234" s="27" cm="1">
        <f t="array" aca="1" ref="F1234" ca="1">_FV(A1234,"Change (%)",TRUE)</f>
        <v>7.6909999999999999E-3</v>
      </c>
      <c r="G1234" s="26" cm="1">
        <f t="array" aca="1" ref="G1234" ca="1">_FV(A1234,"Change")</f>
        <v>0.26269999999999999</v>
      </c>
      <c r="H1234" s="23" cm="1">
        <f t="array" aca="1" ref="H1234" ca="1">_FV(A1234,"Open")</f>
        <v>34.409999999999997</v>
      </c>
      <c r="I1234" s="23" cm="1">
        <f t="array" aca="1" ref="I1234" ca="1">_FV(A1234,"Low")</f>
        <v>34.3504</v>
      </c>
      <c r="J1234" s="23" cm="1">
        <f t="array" aca="1" ref="J1234" ca="1">_FV(A1234,"High")</f>
        <v>34.499899999999997</v>
      </c>
      <c r="K1234" s="23" cm="1">
        <f t="array" aca="1" ref="K1234" ca="1">_FV(A1234,"Previous close",TRUE)</f>
        <v>34.1569</v>
      </c>
      <c r="L1234" s="26"/>
      <c r="M1234" s="23" cm="1">
        <f t="array" aca="1" ref="M1234" ca="1">_FV(A1234,"52 week low",TRUE)</f>
        <v>29.65</v>
      </c>
      <c r="N1234" s="23" cm="1">
        <f t="array" aca="1" ref="N1234" ca="1">_FV(A1234,"52 week high",TRUE)</f>
        <v>35.435000000000002</v>
      </c>
      <c r="O1234" s="8" cm="1">
        <f t="array" aca="1" ref="O1234" ca="1">_FV(A1234,"Volume")</f>
        <v>3848</v>
      </c>
      <c r="P1234" s="7" cm="1">
        <f t="array" aca="1" ref="P1234" ca="1">_FV(A1234,"Volume average",TRUE)</f>
        <v>6256</v>
      </c>
      <c r="Q1234" t="s">
        <v>923</v>
      </c>
      <c r="S1234" t="s">
        <v>3438</v>
      </c>
      <c r="T1234" s="25" cm="1">
        <f t="array" aca="1" ref="T1234" ca="1">_FV(A1234,"Expense ratio",TRUE)</f>
        <v>7.4000000000000003E-3</v>
      </c>
      <c r="U1234" s="24" cm="1">
        <f t="array" aca="1" ref="U1234" ca="1">_FV(A1234,"Market cap",TRUE)</f>
        <v>95739853.25</v>
      </c>
      <c r="V1234" s="4">
        <v>95739856</v>
      </c>
      <c r="W1234" s="4">
        <v>95739856</v>
      </c>
      <c r="Y1234" t="s">
        <v>2548</v>
      </c>
      <c r="Z1234" s="5">
        <v>34.268799999999999</v>
      </c>
      <c r="AA1234" s="5">
        <v>24.758081000000001</v>
      </c>
      <c r="AB1234" s="4">
        <v>0</v>
      </c>
      <c r="AC1234" s="4">
        <v>27623</v>
      </c>
      <c r="AE1234" s="5">
        <v>1.4845563698114179</v>
      </c>
      <c r="AF1234" s="5">
        <v>8.8910106533124598</v>
      </c>
      <c r="AI1234" s="4">
        <v>27623</v>
      </c>
      <c r="AJ1234" s="5">
        <v>947303.16199999989</v>
      </c>
      <c r="AL1234" s="5">
        <v>35.435000000000002</v>
      </c>
      <c r="AM1234" s="5">
        <v>29.65</v>
      </c>
      <c r="AN1234" t="s">
        <v>47</v>
      </c>
      <c r="AO1234" t="str" cm="1">
        <f t="array" aca="1" ref="AO1234" ca="1">_FV(A1234,"Currency")</f>
        <v>USD</v>
      </c>
      <c r="AP1234" t="str" cm="1">
        <f t="array" aca="1" ref="AP1234" ca="1">_FV(A1234,"Exchange")</f>
        <v>NYSE Arca</v>
      </c>
      <c r="AQ1234" s="6" t="str" cm="1">
        <f t="array" aca="1" ref="AQ1234" ca="1">_FV(A1234,"Exchange abbreviation",TRUE)</f>
        <v>ARCX</v>
      </c>
      <c r="AR1234" t="str" cm="1">
        <f t="array" aca="1" ref="AR1234" ca="1">_FV(A1234,"Instrument type",TRUE)</f>
        <v>ETF</v>
      </c>
    </row>
    <row r="1235" spans="1:44" ht="18.75" customHeight="1" x14ac:dyDescent="0.25">
      <c r="A1235" t="e" vm="1248">
        <v>#VALUE!</v>
      </c>
      <c r="B1235" t="s">
        <v>3522</v>
      </c>
      <c r="C1235" t="s">
        <v>3523</v>
      </c>
      <c r="D1235" s="31" cm="1">
        <f t="array" aca="1" ref="D1235" ca="1">_FV(A1235,"Last trade time",TRUE)</f>
        <v>45824.840313714842</v>
      </c>
      <c r="E1235" s="23" cm="1">
        <f t="array" aca="1" ref="E1235" ca="1">_FV(A1235,"Price")</f>
        <v>25.462</v>
      </c>
      <c r="F1235" s="27" cm="1">
        <f t="array" aca="1" ref="F1235" ca="1">_FV(A1235,"Change (%)",TRUE)</f>
        <v>6.3949999999999996E-3</v>
      </c>
      <c r="G1235" s="26" cm="1">
        <f t="array" aca="1" ref="G1235" ca="1">_FV(A1235,"Change")</f>
        <v>0.1618</v>
      </c>
      <c r="H1235" s="23" cm="1">
        <f t="array" aca="1" ref="H1235" ca="1">_FV(A1235,"Open")</f>
        <v>25.844999999999999</v>
      </c>
      <c r="I1235" s="23" cm="1">
        <f t="array" aca="1" ref="I1235" ca="1">_FV(A1235,"Low")</f>
        <v>25.46</v>
      </c>
      <c r="J1235" s="23" cm="1">
        <f t="array" aca="1" ref="J1235" ca="1">_FV(A1235,"High")</f>
        <v>25.844999999999999</v>
      </c>
      <c r="K1235" s="23" cm="1">
        <f t="array" aca="1" ref="K1235" ca="1">_FV(A1235,"Previous close",TRUE)</f>
        <v>25.3002</v>
      </c>
      <c r="L1235" s="26"/>
      <c r="M1235" s="23" cm="1">
        <f t="array" aca="1" ref="M1235" ca="1">_FV(A1235,"52 week low",TRUE)</f>
        <v>22.75</v>
      </c>
      <c r="N1235" s="23" cm="1">
        <f t="array" aca="1" ref="N1235" ca="1">_FV(A1235,"52 week high",TRUE)</f>
        <v>25.87</v>
      </c>
      <c r="O1235" s="8" cm="1">
        <f t="array" aca="1" ref="O1235" ca="1">_FV(A1235,"Volume")</f>
        <v>8507</v>
      </c>
      <c r="P1235" s="7" cm="1">
        <f t="array" aca="1" ref="P1235" ca="1">_FV(A1235,"Volume average",TRUE)</f>
        <v>8937</v>
      </c>
      <c r="Q1235" t="s">
        <v>923</v>
      </c>
      <c r="S1235" t="s">
        <v>3438</v>
      </c>
      <c r="T1235" s="25" cm="1">
        <f t="array" aca="1" ref="T1235" ca="1">_FV(A1235,"Expense ratio",TRUE)</f>
        <v>7.4000000000000003E-3</v>
      </c>
      <c r="U1235" s="24" cm="1">
        <f t="array" aca="1" ref="U1235" ca="1">_FV(A1235,"Market cap",TRUE)</f>
        <v>68441610.079999998</v>
      </c>
      <c r="V1235" s="4">
        <v>68441608</v>
      </c>
      <c r="W1235" s="4">
        <v>68441608</v>
      </c>
      <c r="Y1235" t="s">
        <v>2721</v>
      </c>
      <c r="Z1235" s="5">
        <v>25.3691</v>
      </c>
      <c r="AA1235" s="5">
        <v>24.715733</v>
      </c>
      <c r="AB1235" s="20"/>
      <c r="AC1235" s="4">
        <v>12950</v>
      </c>
      <c r="AE1235" s="5">
        <v>1.6129027333116499</v>
      </c>
      <c r="AF1235" s="20"/>
      <c r="AI1235" s="4">
        <v>12950</v>
      </c>
      <c r="AJ1235" s="5">
        <v>328735.75</v>
      </c>
      <c r="AL1235" s="5">
        <v>25.87</v>
      </c>
      <c r="AM1235" s="5">
        <v>22.75</v>
      </c>
      <c r="AN1235" t="s">
        <v>47</v>
      </c>
      <c r="AO1235" t="str" cm="1">
        <f t="array" aca="1" ref="AO1235" ca="1">_FV(A1235,"Currency")</f>
        <v>USD</v>
      </c>
      <c r="AP1235" t="str" cm="1">
        <f t="array" aca="1" ref="AP1235" ca="1">_FV(A1235,"Exchange")</f>
        <v>CBOE BZX Exchange</v>
      </c>
      <c r="AQ1235" s="6" t="str" cm="1">
        <f t="array" aca="1" ref="AQ1235" ca="1">_FV(A1235,"Exchange abbreviation",TRUE)</f>
        <v>BATS</v>
      </c>
      <c r="AR1235" t="str" cm="1">
        <f t="array" aca="1" ref="AR1235" ca="1">_FV(A1235,"Instrument type",TRUE)</f>
        <v>ETF</v>
      </c>
    </row>
    <row r="1236" spans="1:44" ht="18.75" customHeight="1" x14ac:dyDescent="0.25">
      <c r="A1236" t="e" vm="1249">
        <v>#VALUE!</v>
      </c>
      <c r="B1236" t="s">
        <v>3524</v>
      </c>
      <c r="C1236" t="s">
        <v>3525</v>
      </c>
      <c r="D1236" s="31" cm="1">
        <f t="array" aca="1" ref="D1236" ca="1">_FV(A1236,"Last trade time",TRUE)</f>
        <v>45824.84027780078</v>
      </c>
      <c r="E1236" s="23" cm="1">
        <f t="array" aca="1" ref="E1236" ca="1">_FV(A1236,"Price")</f>
        <v>39.285400000000003</v>
      </c>
      <c r="F1236" s="27" cm="1">
        <f t="array" aca="1" ref="F1236" ca="1">_FV(A1236,"Change (%)",TRUE)</f>
        <v>7.8739999999999991E-3</v>
      </c>
      <c r="G1236" s="26" cm="1">
        <f t="array" aca="1" ref="G1236" ca="1">_FV(A1236,"Change")</f>
        <v>0.30690000000000001</v>
      </c>
      <c r="H1236" s="23" cm="1">
        <f t="array" aca="1" ref="H1236" ca="1">_FV(A1236,"Open")</f>
        <v>39.200000000000003</v>
      </c>
      <c r="I1236" s="23" cm="1">
        <f t="array" aca="1" ref="I1236" ca="1">_FV(A1236,"Low")</f>
        <v>39.200000000000003</v>
      </c>
      <c r="J1236" s="23" cm="1">
        <f t="array" aca="1" ref="J1236" ca="1">_FV(A1236,"High")</f>
        <v>39.399900000000002</v>
      </c>
      <c r="K1236" s="23" cm="1">
        <f t="array" aca="1" ref="K1236" ca="1">_FV(A1236,"Previous close",TRUE)</f>
        <v>38.978499999999997</v>
      </c>
      <c r="L1236" s="26"/>
      <c r="M1236" s="23" cm="1">
        <f t="array" aca="1" ref="M1236" ca="1">_FV(A1236,"52 week low",TRUE)</f>
        <v>34.01</v>
      </c>
      <c r="N1236" s="23" cm="1">
        <f t="array" aca="1" ref="N1236" ca="1">_FV(A1236,"52 week high",TRUE)</f>
        <v>39.42</v>
      </c>
      <c r="O1236" s="8" cm="1">
        <f t="array" aca="1" ref="O1236" ca="1">_FV(A1236,"Volume")</f>
        <v>7082</v>
      </c>
      <c r="P1236" s="7" cm="1">
        <f t="array" aca="1" ref="P1236" ca="1">_FV(A1236,"Volume average",TRUE)</f>
        <v>10702</v>
      </c>
      <c r="Q1236" t="s">
        <v>923</v>
      </c>
      <c r="S1236" t="s">
        <v>3438</v>
      </c>
      <c r="T1236" s="25" cm="1">
        <f t="array" aca="1" ref="T1236" ca="1">_FV(A1236,"Expense ratio",TRUE)</f>
        <v>7.4000000000000003E-3</v>
      </c>
      <c r="U1236" s="24" cm="1">
        <f t="array" aca="1" ref="U1236" ca="1">_FV(A1236,"Market cap",TRUE)</f>
        <v>138241939.41</v>
      </c>
      <c r="V1236" s="4">
        <v>138241936</v>
      </c>
      <c r="W1236" s="4">
        <v>138241936</v>
      </c>
      <c r="Y1236" t="s">
        <v>2726</v>
      </c>
      <c r="Z1236" s="5">
        <v>39.121499999999997</v>
      </c>
      <c r="AA1236" s="5">
        <v>24.725722999999999</v>
      </c>
      <c r="AB1236" s="4">
        <v>0</v>
      </c>
      <c r="AC1236" s="4">
        <v>11330</v>
      </c>
      <c r="AE1236" s="5">
        <v>2.597676199247712</v>
      </c>
      <c r="AF1236" s="5">
        <v>7.2102948919275267</v>
      </c>
      <c r="AI1236" s="4">
        <v>11330</v>
      </c>
      <c r="AJ1236" s="5">
        <v>443455.06699999998</v>
      </c>
      <c r="AL1236" s="5">
        <v>39.42</v>
      </c>
      <c r="AM1236" s="5">
        <v>34.01</v>
      </c>
      <c r="AN1236" t="s">
        <v>47</v>
      </c>
      <c r="AO1236" t="str" cm="1">
        <f t="array" aca="1" ref="AO1236" ca="1">_FV(A1236,"Currency")</f>
        <v>USD</v>
      </c>
      <c r="AP1236" t="str" cm="1">
        <f t="array" aca="1" ref="AP1236" ca="1">_FV(A1236,"Exchange")</f>
        <v>NYSE Arca</v>
      </c>
      <c r="AQ1236" s="6" t="str" cm="1">
        <f t="array" aca="1" ref="AQ1236" ca="1">_FV(A1236,"Exchange abbreviation",TRUE)</f>
        <v>ARCX</v>
      </c>
      <c r="AR1236" t="str" cm="1">
        <f t="array" aca="1" ref="AR1236" ca="1">_FV(A1236,"Instrument type",TRUE)</f>
        <v>ETF</v>
      </c>
    </row>
    <row r="1237" spans="1:44" ht="18.75" customHeight="1" x14ac:dyDescent="0.25">
      <c r="A1237" t="e" vm="1250">
        <v>#VALUE!</v>
      </c>
      <c r="B1237" t="s">
        <v>3526</v>
      </c>
      <c r="C1237" t="s">
        <v>3527</v>
      </c>
      <c r="D1237" s="31" cm="1">
        <f t="array" aca="1" ref="D1237" ca="1">_FV(A1237,"Last trade time",TRUE)</f>
        <v>45824.840277812502</v>
      </c>
      <c r="E1237" s="23" cm="1">
        <f t="array" aca="1" ref="E1237" ca="1">_FV(A1237,"Price")</f>
        <v>32.659999999999997</v>
      </c>
      <c r="F1237" s="27" cm="1">
        <f t="array" aca="1" ref="F1237" ca="1">_FV(A1237,"Change (%)",TRUE)</f>
        <v>7.3939999999999995E-3</v>
      </c>
      <c r="G1237" s="26" cm="1">
        <f t="array" aca="1" ref="G1237" ca="1">_FV(A1237,"Change")</f>
        <v>0.2397</v>
      </c>
      <c r="H1237" s="23" cm="1">
        <f t="array" aca="1" ref="H1237" ca="1">_FV(A1237,"Open")</f>
        <v>32.749400000000001</v>
      </c>
      <c r="I1237" s="23" cm="1">
        <f t="array" aca="1" ref="I1237" ca="1">_FV(A1237,"Low")</f>
        <v>32.625</v>
      </c>
      <c r="J1237" s="23" cm="1">
        <f t="array" aca="1" ref="J1237" ca="1">_FV(A1237,"High")</f>
        <v>32.749400000000001</v>
      </c>
      <c r="K1237" s="23" cm="1">
        <f t="array" aca="1" ref="K1237" ca="1">_FV(A1237,"Previous close",TRUE)</f>
        <v>32.420299999999997</v>
      </c>
      <c r="L1237" s="26"/>
      <c r="M1237" s="23" cm="1">
        <f t="array" aca="1" ref="M1237" ca="1">_FV(A1237,"52 week low",TRUE)</f>
        <v>28.09</v>
      </c>
      <c r="N1237" s="23" cm="1">
        <f t="array" aca="1" ref="N1237" ca="1">_FV(A1237,"52 week high",TRUE)</f>
        <v>34.020000000000003</v>
      </c>
      <c r="O1237" s="8" cm="1">
        <f t="array" aca="1" ref="O1237" ca="1">_FV(A1237,"Volume")</f>
        <v>5355</v>
      </c>
      <c r="P1237" s="7" cm="1">
        <f t="array" aca="1" ref="P1237" ca="1">_FV(A1237,"Volume average",TRUE)</f>
        <v>11425</v>
      </c>
      <c r="Q1237" t="s">
        <v>490</v>
      </c>
      <c r="T1237" s="25" cm="1">
        <f t="array" aca="1" ref="T1237" ca="1">_FV(A1237,"Expense ratio",TRUE)</f>
        <v>7.4000000000000003E-3</v>
      </c>
      <c r="U1237" s="24" cm="1">
        <f t="array" aca="1" ref="U1237" ca="1">_FV(A1237,"Market cap",TRUE)</f>
        <v>102945203.27</v>
      </c>
      <c r="V1237" s="16"/>
      <c r="W1237" s="16"/>
      <c r="Z1237" s="18"/>
      <c r="AA1237" s="20"/>
      <c r="AB1237" s="20"/>
      <c r="AC1237" s="21">
        <v>11672</v>
      </c>
      <c r="AE1237" s="18"/>
      <c r="AF1237" s="20"/>
      <c r="AI1237" s="21"/>
      <c r="AJ1237" s="18"/>
      <c r="AL1237" s="18"/>
      <c r="AM1237" s="18"/>
      <c r="AN1237" t="s">
        <v>73</v>
      </c>
      <c r="AO1237" t="str" cm="1">
        <f t="array" aca="1" ref="AO1237" ca="1">_FV(A1237,"Currency")</f>
        <v>USD</v>
      </c>
      <c r="AP1237" t="str" cm="1">
        <f t="array" aca="1" ref="AP1237" ca="1">_FV(A1237,"Exchange")</f>
        <v>NYSE Arca</v>
      </c>
      <c r="AQ1237" s="6" t="str" cm="1">
        <f t="array" aca="1" ref="AQ1237" ca="1">_FV(A1237,"Exchange abbreviation",TRUE)</f>
        <v>ARCX</v>
      </c>
      <c r="AR1237" t="str" cm="1">
        <f t="array" aca="1" ref="AR1237" ca="1">_FV(A1237,"Instrument type",TRUE)</f>
        <v>ETF</v>
      </c>
    </row>
    <row r="1238" spans="1:44" ht="18.75" customHeight="1" x14ac:dyDescent="0.25">
      <c r="A1238" t="e" vm="1251">
        <v>#VALUE!</v>
      </c>
      <c r="B1238" t="s">
        <v>3528</v>
      </c>
      <c r="C1238" t="s">
        <v>3529</v>
      </c>
      <c r="D1238" s="31" cm="1">
        <f t="array" aca="1" ref="D1238" ca="1">_FV(A1238,"Last trade time",TRUE)</f>
        <v>45824.840277789066</v>
      </c>
      <c r="E1238" s="23" cm="1">
        <f t="array" aca="1" ref="E1238" ca="1">_FV(A1238,"Price")</f>
        <v>29.425999999999998</v>
      </c>
      <c r="F1238" s="27" cm="1">
        <f t="array" aca="1" ref="F1238" ca="1">_FV(A1238,"Change (%)",TRUE)</f>
        <v>8.6099999999999996E-3</v>
      </c>
      <c r="G1238" s="26" cm="1">
        <f t="array" aca="1" ref="G1238" ca="1">_FV(A1238,"Change")</f>
        <v>0.25119999999999998</v>
      </c>
      <c r="H1238" s="23" cm="1">
        <f t="array" aca="1" ref="H1238" ca="1">_FV(A1238,"Open")</f>
        <v>29.46</v>
      </c>
      <c r="I1238" s="23" cm="1">
        <f t="array" aca="1" ref="I1238" ca="1">_FV(A1238,"Low")</f>
        <v>29.39</v>
      </c>
      <c r="J1238" s="23" cm="1">
        <f t="array" aca="1" ref="J1238" ca="1">_FV(A1238,"High")</f>
        <v>29.5017</v>
      </c>
      <c r="K1238" s="23" cm="1">
        <f t="array" aca="1" ref="K1238" ca="1">_FV(A1238,"Previous close",TRUE)</f>
        <v>29.174800000000001</v>
      </c>
      <c r="L1238" s="26"/>
      <c r="M1238" s="23" cm="1">
        <f t="array" aca="1" ref="M1238" ca="1">_FV(A1238,"52 week low",TRUE)</f>
        <v>26.33</v>
      </c>
      <c r="N1238" s="23" cm="1">
        <f t="array" aca="1" ref="N1238" ca="1">_FV(A1238,"52 week high",TRUE)</f>
        <v>29.529900000000001</v>
      </c>
      <c r="O1238" s="8" cm="1">
        <f t="array" aca="1" ref="O1238" ca="1">_FV(A1238,"Volume")</f>
        <v>3315</v>
      </c>
      <c r="P1238" s="7" cm="1">
        <f t="array" aca="1" ref="P1238" ca="1">_FV(A1238,"Volume average",TRUE)</f>
        <v>32796</v>
      </c>
      <c r="Q1238" t="s">
        <v>923</v>
      </c>
      <c r="S1238" t="s">
        <v>3438</v>
      </c>
      <c r="T1238" s="25" cm="1">
        <f t="array" aca="1" ref="T1238" ca="1">_FV(A1238,"Expense ratio",TRUE)</f>
        <v>7.4000000000000003E-3</v>
      </c>
      <c r="U1238" s="24" cm="1">
        <f t="array" aca="1" ref="U1238" ca="1">_FV(A1238,"Market cap",TRUE)</f>
        <v>38305044.670000002</v>
      </c>
      <c r="V1238" s="4">
        <v>38305044</v>
      </c>
      <c r="W1238" s="4">
        <v>38305044</v>
      </c>
      <c r="Y1238" t="s">
        <v>2237</v>
      </c>
      <c r="Z1238" s="5">
        <v>29.264199999999999</v>
      </c>
      <c r="AA1238" s="5">
        <v>24.769373000000002</v>
      </c>
      <c r="AB1238" s="4">
        <v>0</v>
      </c>
      <c r="AC1238" s="4">
        <v>43965</v>
      </c>
      <c r="AE1238" s="5">
        <v>2.0063272321479748</v>
      </c>
      <c r="AF1238" s="5">
        <v>9.9797581069468233</v>
      </c>
      <c r="AI1238" s="4">
        <v>43965</v>
      </c>
      <c r="AJ1238" s="5">
        <v>1289212.074</v>
      </c>
      <c r="AL1238" s="5">
        <v>29.411000000000001</v>
      </c>
      <c r="AM1238" s="5">
        <v>26.33</v>
      </c>
      <c r="AN1238" t="s">
        <v>90</v>
      </c>
      <c r="AO1238" t="str" cm="1">
        <f t="array" aca="1" ref="AO1238" ca="1">_FV(A1238,"Currency")</f>
        <v>USD</v>
      </c>
      <c r="AP1238" t="str" cm="1">
        <f t="array" aca="1" ref="AP1238" ca="1">_FV(A1238,"Exchange")</f>
        <v>NYSE Arca</v>
      </c>
      <c r="AQ1238" s="6" t="str" cm="1">
        <f t="array" aca="1" ref="AQ1238" ca="1">_FV(A1238,"Exchange abbreviation",TRUE)</f>
        <v>ARCX</v>
      </c>
      <c r="AR1238" t="str" cm="1">
        <f t="array" aca="1" ref="AR1238" ca="1">_FV(A1238,"Instrument type",TRUE)</f>
        <v>ETF</v>
      </c>
    </row>
    <row r="1239" spans="1:44" ht="18.75" customHeight="1" x14ac:dyDescent="0.25">
      <c r="A1239" t="e" vm="1252">
        <v>#VALUE!</v>
      </c>
      <c r="B1239" t="s">
        <v>3530</v>
      </c>
      <c r="C1239" t="s">
        <v>3531</v>
      </c>
      <c r="D1239" s="31" cm="1">
        <f t="array" aca="1" ref="D1239" ca="1">_FV(A1239,"Last trade time",TRUE)</f>
        <v>45824.843750185159</v>
      </c>
      <c r="E1239" s="23" cm="1">
        <f t="array" aca="1" ref="E1239" ca="1">_FV(A1239,"Price")</f>
        <v>39.5</v>
      </c>
      <c r="F1239" s="27" cm="1">
        <f t="array" aca="1" ref="F1239" ca="1">_FV(A1239,"Change (%)",TRUE)</f>
        <v>6.2589999999999998E-3</v>
      </c>
      <c r="G1239" s="26" cm="1">
        <f t="array" aca="1" ref="G1239" ca="1">_FV(A1239,"Change")</f>
        <v>0.2457</v>
      </c>
      <c r="H1239" s="23" cm="1">
        <f t="array" aca="1" ref="H1239" ca="1">_FV(A1239,"Open")</f>
        <v>39.369999999999997</v>
      </c>
      <c r="I1239" s="23" cm="1">
        <f t="array" aca="1" ref="I1239" ca="1">_FV(A1239,"Low")</f>
        <v>39.369999999999997</v>
      </c>
      <c r="J1239" s="23" cm="1">
        <f t="array" aca="1" ref="J1239" ca="1">_FV(A1239,"High")</f>
        <v>39.789299999999997</v>
      </c>
      <c r="K1239" s="23" cm="1">
        <f t="array" aca="1" ref="K1239" ca="1">_FV(A1239,"Previous close",TRUE)</f>
        <v>39.254300000000001</v>
      </c>
      <c r="L1239" s="26"/>
      <c r="M1239" s="23" cm="1">
        <f t="array" aca="1" ref="M1239" ca="1">_FV(A1239,"52 week low",TRUE)</f>
        <v>32.281999999999996</v>
      </c>
      <c r="N1239" s="23" cm="1">
        <f t="array" aca="1" ref="N1239" ca="1">_FV(A1239,"52 week high",TRUE)</f>
        <v>40.740299999999998</v>
      </c>
      <c r="O1239" s="8" cm="1">
        <f t="array" aca="1" ref="O1239" ca="1">_FV(A1239,"Volume")</f>
        <v>2519</v>
      </c>
      <c r="P1239" s="7" cm="1">
        <f t="array" aca="1" ref="P1239" ca="1">_FV(A1239,"Volume average",TRUE)</f>
        <v>11382</v>
      </c>
      <c r="Q1239" t="s">
        <v>119</v>
      </c>
      <c r="T1239" s="25" cm="1">
        <f t="array" aca="1" ref="T1239" ca="1">_FV(A1239,"Expense ratio",TRUE)</f>
        <v>7.4000000000000003E-3</v>
      </c>
      <c r="U1239" s="24" cm="1">
        <f t="array" aca="1" ref="U1239" ca="1">_FV(A1239,"Market cap",TRUE)</f>
        <v>85115488.819999993</v>
      </c>
      <c r="V1239" s="16"/>
      <c r="W1239" s="16"/>
      <c r="Z1239" s="18"/>
      <c r="AA1239" s="20"/>
      <c r="AB1239" s="20"/>
      <c r="AC1239" s="21">
        <v>11648</v>
      </c>
      <c r="AE1239" s="18"/>
      <c r="AF1239" s="20"/>
      <c r="AI1239" s="21"/>
      <c r="AJ1239" s="18"/>
      <c r="AL1239" s="18"/>
      <c r="AM1239" s="18"/>
      <c r="AN1239" t="s">
        <v>73</v>
      </c>
      <c r="AO1239" t="str" cm="1">
        <f t="array" aca="1" ref="AO1239" ca="1">_FV(A1239,"Currency")</f>
        <v>USD</v>
      </c>
      <c r="AP1239" t="str" cm="1">
        <f t="array" aca="1" ref="AP1239" ca="1">_FV(A1239,"Exchange")</f>
        <v>Nasdaq Stock Market</v>
      </c>
      <c r="AQ1239" s="6" t="str" cm="1">
        <f t="array" aca="1" ref="AQ1239" ca="1">_FV(A1239,"Exchange abbreviation",TRUE)</f>
        <v>XNAS</v>
      </c>
      <c r="AR1239" t="str" cm="1">
        <f t="array" aca="1" ref="AR1239" ca="1">_FV(A1239,"Instrument type",TRUE)</f>
        <v>ETF</v>
      </c>
    </row>
    <row r="1240" spans="1:44" ht="18.75" customHeight="1" x14ac:dyDescent="0.25">
      <c r="A1240" t="e" vm="1253">
        <v>#VALUE!</v>
      </c>
      <c r="B1240" t="s">
        <v>3532</v>
      </c>
      <c r="C1240" t="s">
        <v>3533</v>
      </c>
      <c r="D1240" s="31" cm="1">
        <f t="array" aca="1" ref="D1240" ca="1">_FV(A1240,"Last trade time",TRUE)</f>
        <v>45824.84027780078</v>
      </c>
      <c r="E1240" s="23" cm="1">
        <f t="array" aca="1" ref="E1240" ca="1">_FV(A1240,"Price")</f>
        <v>40.5</v>
      </c>
      <c r="F1240" s="27" cm="1">
        <f t="array" aca="1" ref="F1240" ca="1">_FV(A1240,"Change (%)",TRUE)</f>
        <v>8.7170000000000008E-3</v>
      </c>
      <c r="G1240" s="26" cm="1">
        <f t="array" aca="1" ref="G1240" ca="1">_FV(A1240,"Change")</f>
        <v>0.35</v>
      </c>
      <c r="H1240" s="23" cm="1">
        <f t="array" aca="1" ref="H1240" ca="1">_FV(A1240,"Open")</f>
        <v>40.630000000000003</v>
      </c>
      <c r="I1240" s="23" cm="1">
        <f t="array" aca="1" ref="I1240" ca="1">_FV(A1240,"Low")</f>
        <v>40.5</v>
      </c>
      <c r="J1240" s="23" cm="1">
        <f t="array" aca="1" ref="J1240" ca="1">_FV(A1240,"High")</f>
        <v>40.655000000000001</v>
      </c>
      <c r="K1240" s="23" cm="1">
        <f t="array" aca="1" ref="K1240" ca="1">_FV(A1240,"Previous close",TRUE)</f>
        <v>40.15</v>
      </c>
      <c r="L1240" s="26"/>
      <c r="M1240" s="23" cm="1">
        <f t="array" aca="1" ref="M1240" ca="1">_FV(A1240,"52 week low",TRUE)</f>
        <v>34.540100000000002</v>
      </c>
      <c r="N1240" s="23" cm="1">
        <f t="array" aca="1" ref="N1240" ca="1">_FV(A1240,"52 week high",TRUE)</f>
        <v>40.728299999999997</v>
      </c>
      <c r="O1240" s="8" cm="1">
        <f t="array" aca="1" ref="O1240" ca="1">_FV(A1240,"Volume")</f>
        <v>6260</v>
      </c>
      <c r="P1240" s="7" cm="1">
        <f t="array" aca="1" ref="P1240" ca="1">_FV(A1240,"Volume average",TRUE)</f>
        <v>3902</v>
      </c>
      <c r="Q1240" t="s">
        <v>923</v>
      </c>
      <c r="S1240" t="s">
        <v>3438</v>
      </c>
      <c r="T1240" s="25" cm="1">
        <f t="array" aca="1" ref="T1240" ca="1">_FV(A1240,"Expense ratio",TRUE)</f>
        <v>7.4000000000000003E-3</v>
      </c>
      <c r="U1240" s="24" cm="1">
        <f t="array" aca="1" ref="U1240" ca="1">_FV(A1240,"Market cap",TRUE)</f>
        <v>74618466.5</v>
      </c>
      <c r="V1240" s="4">
        <v>74618464</v>
      </c>
      <c r="W1240" s="4">
        <v>74618464</v>
      </c>
      <c r="Y1240" t="s">
        <v>2674</v>
      </c>
      <c r="Z1240" s="5">
        <v>40.366399999999999</v>
      </c>
      <c r="AA1240" s="5">
        <v>24.711935</v>
      </c>
      <c r="AB1240" s="4">
        <v>0</v>
      </c>
      <c r="AC1240" s="4">
        <v>42025</v>
      </c>
      <c r="AE1240" s="5">
        <v>2.523968620433759</v>
      </c>
      <c r="AF1240" s="5">
        <v>10.17610375511231</v>
      </c>
      <c r="AI1240" s="4">
        <v>42025</v>
      </c>
      <c r="AJ1240" s="5">
        <v>1697175.4225000001</v>
      </c>
      <c r="AL1240" s="5">
        <v>40.728000000000002</v>
      </c>
      <c r="AM1240" s="5">
        <v>34.54</v>
      </c>
      <c r="AN1240" t="s">
        <v>90</v>
      </c>
      <c r="AO1240" t="str" cm="1">
        <f t="array" aca="1" ref="AO1240" ca="1">_FV(A1240,"Currency")</f>
        <v>USD</v>
      </c>
      <c r="AP1240" t="str" cm="1">
        <f t="array" aca="1" ref="AP1240" ca="1">_FV(A1240,"Exchange")</f>
        <v>NYSE Arca</v>
      </c>
      <c r="AQ1240" s="6" t="str" cm="1">
        <f t="array" aca="1" ref="AQ1240" ca="1">_FV(A1240,"Exchange abbreviation",TRUE)</f>
        <v>ARCX</v>
      </c>
      <c r="AR1240" t="str" cm="1">
        <f t="array" aca="1" ref="AR1240" ca="1">_FV(A1240,"Instrument type",TRUE)</f>
        <v>ETF</v>
      </c>
    </row>
    <row r="1241" spans="1:44" ht="18.75" customHeight="1" x14ac:dyDescent="0.25">
      <c r="A1241" t="e" vm="1254">
        <v>#VALUE!</v>
      </c>
      <c r="B1241" t="s">
        <v>3534</v>
      </c>
      <c r="C1241" t="s">
        <v>3535</v>
      </c>
      <c r="D1241" s="31" cm="1">
        <f t="array" aca="1" ref="D1241" ca="1">_FV(A1241,"Last trade time",TRUE)</f>
        <v>45824.840318564064</v>
      </c>
      <c r="E1241" s="23" cm="1">
        <f t="array" aca="1" ref="E1241" ca="1">_FV(A1241,"Price")</f>
        <v>36.119999999999997</v>
      </c>
      <c r="F1241" s="27" cm="1">
        <f t="array" aca="1" ref="F1241" ca="1">_FV(A1241,"Change (%)",TRUE)</f>
        <v>4.1980000000000003E-3</v>
      </c>
      <c r="G1241" s="26" cm="1">
        <f t="array" aca="1" ref="G1241" ca="1">_FV(A1241,"Change")</f>
        <v>0.151</v>
      </c>
      <c r="H1241" s="23" cm="1">
        <f t="array" aca="1" ref="H1241" ca="1">_FV(A1241,"Open")</f>
        <v>35.6</v>
      </c>
      <c r="I1241" s="23" cm="1">
        <f t="array" aca="1" ref="I1241" ca="1">_FV(A1241,"Low")</f>
        <v>35.6</v>
      </c>
      <c r="J1241" s="23" cm="1">
        <f t="array" aca="1" ref="J1241" ca="1">_FV(A1241,"High")</f>
        <v>36.119999999999997</v>
      </c>
      <c r="K1241" s="23" cm="1">
        <f t="array" aca="1" ref="K1241" ca="1">_FV(A1241,"Previous close",TRUE)</f>
        <v>35.969000000000001</v>
      </c>
      <c r="L1241" s="26"/>
      <c r="M1241" s="23" cm="1">
        <f t="array" aca="1" ref="M1241" ca="1">_FV(A1241,"52 week low",TRUE)</f>
        <v>30.85</v>
      </c>
      <c r="N1241" s="23" cm="1">
        <f t="array" aca="1" ref="N1241" ca="1">_FV(A1241,"52 week high",TRUE)</f>
        <v>39.4</v>
      </c>
      <c r="O1241" s="8" cm="1">
        <f t="array" aca="1" ref="O1241" ca="1">_FV(A1241,"Volume")</f>
        <v>15262</v>
      </c>
      <c r="P1241" s="7" cm="1">
        <f t="array" aca="1" ref="P1241" ca="1">_FV(A1241,"Volume average",TRUE)</f>
        <v>12126</v>
      </c>
      <c r="Q1241" t="s">
        <v>2613</v>
      </c>
      <c r="S1241" t="s">
        <v>2067</v>
      </c>
      <c r="T1241" s="25" cm="1">
        <f t="array" aca="1" ref="T1241" ca="1">_FV(A1241,"Expense ratio",TRUE)</f>
        <v>7.4000000000000003E-3</v>
      </c>
      <c r="U1241" s="24" cm="1">
        <f t="array" aca="1" ref="U1241" ca="1">_FV(A1241,"Market cap",TRUE)</f>
        <v>87675475.030000001</v>
      </c>
      <c r="V1241" s="4">
        <v>87675472</v>
      </c>
      <c r="W1241" s="4">
        <v>87675472</v>
      </c>
      <c r="Y1241" t="s">
        <v>3083</v>
      </c>
      <c r="Z1241" s="5">
        <v>37.667639999999999</v>
      </c>
      <c r="AA1241" s="19">
        <v>16.652874000000001</v>
      </c>
      <c r="AB1241" s="5">
        <v>5.2600003999999999E-2</v>
      </c>
      <c r="AC1241" s="4">
        <v>24187</v>
      </c>
      <c r="AE1241" s="5">
        <v>16.900613040791072</v>
      </c>
      <c r="AF1241" s="5">
        <v>21.03710723538283</v>
      </c>
      <c r="AI1241" s="4">
        <v>24187</v>
      </c>
      <c r="AJ1241" s="5">
        <v>910035.875</v>
      </c>
      <c r="AL1241" s="5">
        <v>39.4</v>
      </c>
      <c r="AM1241" s="5">
        <v>30.85</v>
      </c>
      <c r="AN1241" t="s">
        <v>47</v>
      </c>
      <c r="AO1241" t="str" cm="1">
        <f t="array" aca="1" ref="AO1241" ca="1">_FV(A1241,"Currency")</f>
        <v>USD</v>
      </c>
      <c r="AP1241" t="str" cm="1">
        <f t="array" aca="1" ref="AP1241" ca="1">_FV(A1241,"Exchange")</f>
        <v>CBOE BZX Exchange</v>
      </c>
      <c r="AQ1241" s="6" t="str" cm="1">
        <f t="array" aca="1" ref="AQ1241" ca="1">_FV(A1241,"Exchange abbreviation",TRUE)</f>
        <v>BATS</v>
      </c>
      <c r="AR1241" t="str" cm="1">
        <f t="array" aca="1" ref="AR1241" ca="1">_FV(A1241,"Instrument type",TRUE)</f>
        <v>ETF</v>
      </c>
    </row>
    <row r="1242" spans="1:44" ht="18.75" customHeight="1" x14ac:dyDescent="0.25">
      <c r="A1242" t="e" vm="1255">
        <v>#VALUE!</v>
      </c>
      <c r="B1242" t="s">
        <v>3536</v>
      </c>
      <c r="C1242" t="s">
        <v>3537</v>
      </c>
      <c r="D1242" s="31" cm="1">
        <f t="array" aca="1" ref="D1242" ca="1">_FV(A1242,"Last trade time",TRUE)</f>
        <v>45824.940036596876</v>
      </c>
      <c r="E1242" s="23" cm="1">
        <f t="array" aca="1" ref="E1242" ca="1">_FV(A1242,"Price")</f>
        <v>36.659999999999997</v>
      </c>
      <c r="F1242" s="27" cm="1">
        <f t="array" aca="1" ref="F1242" ca="1">_FV(A1242,"Change (%)",TRUE)</f>
        <v>1.6323000000000001E-2</v>
      </c>
      <c r="G1242" s="26" cm="1">
        <f t="array" aca="1" ref="G1242" ca="1">_FV(A1242,"Change")</f>
        <v>0.58879999999999999</v>
      </c>
      <c r="H1242" s="23" cm="1">
        <f t="array" aca="1" ref="H1242" ca="1">_FV(A1242,"Open")</f>
        <v>36.67</v>
      </c>
      <c r="I1242" s="23" cm="1">
        <f t="array" aca="1" ref="I1242" ca="1">_FV(A1242,"Low")</f>
        <v>36.61</v>
      </c>
      <c r="J1242" s="23" cm="1">
        <f t="array" aca="1" ref="J1242" ca="1">_FV(A1242,"High")</f>
        <v>36.950000000000003</v>
      </c>
      <c r="K1242" s="23" cm="1">
        <f t="array" aca="1" ref="K1242" ca="1">_FV(A1242,"Previous close",TRUE)</f>
        <v>36.071199999999997</v>
      </c>
      <c r="L1242" s="26"/>
      <c r="M1242" s="23" cm="1">
        <f t="array" aca="1" ref="M1242" ca="1">_FV(A1242,"52 week low",TRUE)</f>
        <v>24.59</v>
      </c>
      <c r="N1242" s="23" cm="1">
        <f t="array" aca="1" ref="N1242" ca="1">_FV(A1242,"52 week high",TRUE)</f>
        <v>38.729999999999997</v>
      </c>
      <c r="O1242" s="8" cm="1">
        <f t="array" aca="1" ref="O1242" ca="1">_FV(A1242,"Volume")</f>
        <v>35012643</v>
      </c>
      <c r="P1242" s="7" cm="1">
        <f t="array" aca="1" ref="P1242" ca="1">_FV(A1242,"Volume average",TRUE)</f>
        <v>35255873</v>
      </c>
      <c r="Q1242" t="s">
        <v>1222</v>
      </c>
      <c r="S1242" t="s">
        <v>2067</v>
      </c>
      <c r="T1242" s="25" cm="1">
        <f t="array" aca="1" ref="T1242" ca="1">_FV(A1242,"Expense ratio",TRUE)</f>
        <v>7.4000000000000003E-3</v>
      </c>
      <c r="U1242" s="24" cm="1">
        <f t="array" aca="1" ref="U1242" ca="1">_FV(A1242,"Market cap",TRUE)</f>
        <v>5969947631.2799997</v>
      </c>
      <c r="V1242" s="4">
        <v>5969947648</v>
      </c>
      <c r="W1242" s="4">
        <v>5969947648</v>
      </c>
      <c r="Y1242" t="s">
        <v>3538</v>
      </c>
      <c r="Z1242" s="5">
        <v>36.499859999999998</v>
      </c>
      <c r="AA1242" s="5">
        <v>10.560059000000001</v>
      </c>
      <c r="AB1242" s="5">
        <v>1.52E-2</v>
      </c>
      <c r="AC1242" s="4">
        <v>47811239</v>
      </c>
      <c r="AE1242" s="5">
        <v>23.987962964381019</v>
      </c>
      <c r="AF1242" s="5">
        <v>38.780699782037729</v>
      </c>
      <c r="AH1242" s="17">
        <v>129450000</v>
      </c>
      <c r="AI1242" s="4">
        <v>47811239</v>
      </c>
      <c r="AJ1242" s="5">
        <v>1749413235.01</v>
      </c>
      <c r="AL1242" s="5">
        <v>38.729999999999997</v>
      </c>
      <c r="AM1242" s="5">
        <v>24.59</v>
      </c>
      <c r="AN1242" t="s">
        <v>82</v>
      </c>
      <c r="AO1242" t="str" cm="1">
        <f t="array" aca="1" ref="AO1242" ca="1">_FV(A1242,"Currency")</f>
        <v>USD</v>
      </c>
      <c r="AP1242" t="str" cm="1">
        <f t="array" aca="1" ref="AP1242" ca="1">_FV(A1242,"Exchange")</f>
        <v>NYSE Arca</v>
      </c>
      <c r="AQ1242" s="6" t="str" cm="1">
        <f t="array" aca="1" ref="AQ1242" ca="1">_FV(A1242,"Exchange abbreviation",TRUE)</f>
        <v>ARCX</v>
      </c>
      <c r="AR1242" t="str" cm="1">
        <f t="array" aca="1" ref="AR1242" ca="1">_FV(A1242,"Instrument type",TRUE)</f>
        <v>ETF</v>
      </c>
    </row>
    <row r="1243" spans="1:44" ht="18.75" customHeight="1" x14ac:dyDescent="0.25">
      <c r="A1243" t="e" vm="1256">
        <v>#VALUE!</v>
      </c>
      <c r="B1243" t="s">
        <v>3539</v>
      </c>
      <c r="C1243" t="s">
        <v>3540</v>
      </c>
      <c r="D1243" s="31" cm="1">
        <f t="array" aca="1" ref="D1243" ca="1">_FV(A1243,"Last trade time",TRUE)</f>
        <v>45824.840277823438</v>
      </c>
      <c r="E1243" s="23" cm="1">
        <f t="array" aca="1" ref="E1243" ca="1">_FV(A1243,"Price")</f>
        <v>30.2254</v>
      </c>
      <c r="F1243" s="27" cm="1">
        <f t="array" aca="1" ref="F1243" ca="1">_FV(A1243,"Change (%)",TRUE)</f>
        <v>5.5789999999999998E-3</v>
      </c>
      <c r="G1243" s="26" cm="1">
        <f t="array" aca="1" ref="G1243" ca="1">_FV(A1243,"Change")</f>
        <v>0.16769999999999999</v>
      </c>
      <c r="H1243" s="23" cm="1">
        <f t="array" aca="1" ref="H1243" ca="1">_FV(A1243,"Open")</f>
        <v>30.4</v>
      </c>
      <c r="I1243" s="23" cm="1">
        <f t="array" aca="1" ref="I1243" ca="1">_FV(A1243,"Low")</f>
        <v>30.2254</v>
      </c>
      <c r="J1243" s="23" cm="1">
        <f t="array" aca="1" ref="J1243" ca="1">_FV(A1243,"High")</f>
        <v>30.4</v>
      </c>
      <c r="K1243" s="23" cm="1">
        <f t="array" aca="1" ref="K1243" ca="1">_FV(A1243,"Previous close",TRUE)</f>
        <v>30.057700000000001</v>
      </c>
      <c r="L1243" s="26"/>
      <c r="M1243" s="23" cm="1">
        <f t="array" aca="1" ref="M1243" ca="1">_FV(A1243,"52 week low",TRUE)</f>
        <v>27.12</v>
      </c>
      <c r="N1243" s="23" cm="1">
        <f t="array" aca="1" ref="N1243" ca="1">_FV(A1243,"52 week high",TRUE)</f>
        <v>35.86</v>
      </c>
      <c r="O1243" s="8" cm="1">
        <f t="array" aca="1" ref="O1243" ca="1">_FV(A1243,"Volume")</f>
        <v>1905</v>
      </c>
      <c r="P1243" s="7" cm="1">
        <f t="array" aca="1" ref="P1243" ca="1">_FV(A1243,"Volume average",TRUE)</f>
        <v>2223</v>
      </c>
      <c r="Q1243" t="s">
        <v>464</v>
      </c>
      <c r="T1243" s="25" cm="1">
        <f t="array" aca="1" ref="T1243" ca="1">_FV(A1243,"Expense ratio",TRUE)</f>
        <v>7.4000000000000003E-3</v>
      </c>
      <c r="U1243" s="24" cm="1">
        <f t="array" aca="1" ref="U1243" ca="1">_FV(A1243,"Market cap",TRUE)</f>
        <v>47236399.340000004</v>
      </c>
      <c r="V1243" s="16"/>
      <c r="W1243" s="16"/>
      <c r="Z1243" s="18"/>
      <c r="AC1243" s="21">
        <v>2158</v>
      </c>
      <c r="AE1243" s="18"/>
      <c r="AI1243" s="21"/>
      <c r="AJ1243" s="18"/>
      <c r="AL1243" s="18"/>
      <c r="AM1243" s="18"/>
      <c r="AN1243" t="s">
        <v>73</v>
      </c>
      <c r="AO1243" t="str" cm="1">
        <f t="array" aca="1" ref="AO1243" ca="1">_FV(A1243,"Currency")</f>
        <v>USD</v>
      </c>
      <c r="AP1243" t="str" cm="1">
        <f t="array" aca="1" ref="AP1243" ca="1">_FV(A1243,"Exchange")</f>
        <v>NYSE Arca</v>
      </c>
      <c r="AQ1243" s="6" t="str" cm="1">
        <f t="array" aca="1" ref="AQ1243" ca="1">_FV(A1243,"Exchange abbreviation",TRUE)</f>
        <v>ARCX</v>
      </c>
      <c r="AR1243" t="str" cm="1">
        <f t="array" aca="1" ref="AR1243" ca="1">_FV(A1243,"Instrument type",TRUE)</f>
        <v>ETF</v>
      </c>
    </row>
    <row r="1244" spans="1:44" ht="18.75" customHeight="1" x14ac:dyDescent="0.25">
      <c r="A1244" t="e" vm="1257">
        <v>#VALUE!</v>
      </c>
      <c r="B1244" t="s">
        <v>3541</v>
      </c>
      <c r="C1244" t="s">
        <v>3542</v>
      </c>
      <c r="D1244" s="31" cm="1">
        <f t="array" aca="1" ref="D1244" ca="1">_FV(A1244,"Last trade time",TRUE)</f>
        <v>45824.877429571097</v>
      </c>
      <c r="E1244" s="23" cm="1">
        <f t="array" aca="1" ref="E1244" ca="1">_FV(A1244,"Price")</f>
        <v>76.575000000000003</v>
      </c>
      <c r="F1244" s="27" cm="1">
        <f t="array" aca="1" ref="F1244" ca="1">_FV(A1244,"Change (%)",TRUE)</f>
        <v>-1.2295E-2</v>
      </c>
      <c r="G1244" s="26" cm="1">
        <f t="array" aca="1" ref="G1244" ca="1">_FV(A1244,"Change")</f>
        <v>-0.95320000000000005</v>
      </c>
      <c r="H1244" s="23" cm="1">
        <f t="array" aca="1" ref="H1244" ca="1">_FV(A1244,"Open")</f>
        <v>77.34</v>
      </c>
      <c r="I1244" s="23" cm="1">
        <f t="array" aca="1" ref="I1244" ca="1">_FV(A1244,"Low")</f>
        <v>76.575000000000003</v>
      </c>
      <c r="J1244" s="23" cm="1">
        <f t="array" aca="1" ref="J1244" ca="1">_FV(A1244,"High")</f>
        <v>77.34</v>
      </c>
      <c r="K1244" s="23" cm="1">
        <f t="array" aca="1" ref="K1244" ca="1">_FV(A1244,"Previous close",TRUE)</f>
        <v>77.528199999999998</v>
      </c>
      <c r="L1244" s="26"/>
      <c r="M1244" s="23" cm="1">
        <f t="array" aca="1" ref="M1244" ca="1">_FV(A1244,"52 week low",TRUE)</f>
        <v>56.49</v>
      </c>
      <c r="N1244" s="23" cm="1">
        <f t="array" aca="1" ref="N1244" ca="1">_FV(A1244,"52 week high",TRUE)</f>
        <v>77.858000000000004</v>
      </c>
      <c r="O1244" s="8" cm="1">
        <f t="array" aca="1" ref="O1244" ca="1">_FV(A1244,"Volume")</f>
        <v>12403</v>
      </c>
      <c r="P1244" s="7" cm="1">
        <f t="array" aca="1" ref="P1244" ca="1">_FV(A1244,"Volume average",TRUE)</f>
        <v>11312</v>
      </c>
      <c r="Q1244" t="s">
        <v>198</v>
      </c>
      <c r="R1244" t="s">
        <v>3543</v>
      </c>
      <c r="T1244" s="25" cm="1">
        <f t="array" aca="1" ref="T1244" ca="1">_FV(A1244,"Expense ratio",TRUE)</f>
        <v>7.3000000000000001E-3</v>
      </c>
      <c r="U1244" s="24" cm="1">
        <f t="array" aca="1" ref="U1244" ca="1">_FV(A1244,"Market cap",TRUE)</f>
        <v>180373896.19999999</v>
      </c>
      <c r="V1244" s="16"/>
      <c r="W1244" s="16"/>
      <c r="Z1244" s="18"/>
      <c r="AA1244" s="20"/>
      <c r="AB1244" s="20"/>
      <c r="AC1244" s="21">
        <v>13084</v>
      </c>
      <c r="AE1244" s="18"/>
      <c r="AF1244" s="20"/>
      <c r="AI1244" s="21"/>
      <c r="AJ1244" s="18"/>
      <c r="AL1244" s="18"/>
      <c r="AM1244" s="18"/>
      <c r="AN1244" t="s">
        <v>73</v>
      </c>
      <c r="AO1244" t="str" cm="1">
        <f t="array" aca="1" ref="AO1244" ca="1">_FV(A1244,"Currency")</f>
        <v>USD</v>
      </c>
      <c r="AP1244" t="str" cm="1">
        <f t="array" aca="1" ref="AP1244" ca="1">_FV(A1244,"Exchange")</f>
        <v>NYSE Arca</v>
      </c>
      <c r="AQ1244" s="6" t="str" cm="1">
        <f t="array" aca="1" ref="AQ1244" ca="1">_FV(A1244,"Exchange abbreviation",TRUE)</f>
        <v>ARCX</v>
      </c>
      <c r="AR1244" t="str" cm="1">
        <f t="array" aca="1" ref="AR1244" ca="1">_FV(A1244,"Instrument type",TRUE)</f>
        <v>ETF</v>
      </c>
    </row>
    <row r="1245" spans="1:44" ht="18.75" customHeight="1" x14ac:dyDescent="0.25">
      <c r="A1245" t="e" vm="1258">
        <v>#VALUE!</v>
      </c>
      <c r="B1245" t="s">
        <v>3544</v>
      </c>
      <c r="C1245" t="s">
        <v>3545</v>
      </c>
      <c r="D1245" s="31" cm="1">
        <f t="array" aca="1" ref="D1245" ca="1">_FV(A1245,"Last trade time",TRUE)</f>
        <v>45824.883622152345</v>
      </c>
      <c r="E1245" s="23" cm="1">
        <f t="array" aca="1" ref="E1245" ca="1">_FV(A1245,"Price")</f>
        <v>38.528399999999998</v>
      </c>
      <c r="F1245" s="27" cm="1">
        <f t="array" aca="1" ref="F1245" ca="1">_FV(A1245,"Change (%)",TRUE)</f>
        <v>4.7780000000000001E-4</v>
      </c>
      <c r="G1245" s="26" cm="1">
        <f t="array" aca="1" ref="G1245" ca="1">_FV(A1245,"Change")</f>
        <v>1.84E-2</v>
      </c>
      <c r="H1245" s="23" cm="1">
        <f t="array" aca="1" ref="H1245" ca="1">_FV(A1245,"Open")</f>
        <v>38.78</v>
      </c>
      <c r="I1245" s="23" cm="1">
        <f t="array" aca="1" ref="I1245" ca="1">_FV(A1245,"Low")</f>
        <v>38.42</v>
      </c>
      <c r="J1245" s="23" cm="1">
        <f t="array" aca="1" ref="J1245" ca="1">_FV(A1245,"High")</f>
        <v>38.78</v>
      </c>
      <c r="K1245" s="23" cm="1">
        <f t="array" aca="1" ref="K1245" ca="1">_FV(A1245,"Previous close",TRUE)</f>
        <v>38.51</v>
      </c>
      <c r="L1245" s="26"/>
      <c r="M1245" s="23" cm="1">
        <f t="array" aca="1" ref="M1245" ca="1">_FV(A1245,"52 week low",TRUE)</f>
        <v>35</v>
      </c>
      <c r="N1245" s="23" cm="1">
        <f t="array" aca="1" ref="N1245" ca="1">_FV(A1245,"52 week high",TRUE)</f>
        <v>39.840000000000003</v>
      </c>
      <c r="O1245" s="8" cm="1">
        <f t="array" aca="1" ref="O1245" ca="1">_FV(A1245,"Volume")</f>
        <v>10364</v>
      </c>
      <c r="P1245" s="7" cm="1">
        <f t="array" aca="1" ref="P1245" ca="1">_FV(A1245,"Volume average",TRUE)</f>
        <v>61501</v>
      </c>
      <c r="Q1245" t="s">
        <v>424</v>
      </c>
      <c r="S1245" t="s">
        <v>2148</v>
      </c>
      <c r="T1245" s="25" cm="1">
        <f t="array" aca="1" ref="T1245" ca="1">_FV(A1245,"Expense ratio",TRUE)</f>
        <v>7.3000000000000001E-3</v>
      </c>
      <c r="U1245" s="24" cm="1">
        <f t="array" aca="1" ref="U1245" ca="1">_FV(A1245,"Market cap",TRUE)</f>
        <v>568942892.05999994</v>
      </c>
      <c r="V1245" s="4">
        <v>568942912</v>
      </c>
      <c r="W1245" s="4">
        <v>568942912</v>
      </c>
      <c r="Y1245" t="s">
        <v>3546</v>
      </c>
      <c r="Z1245" s="5">
        <v>38.520000000000003</v>
      </c>
      <c r="AA1245" s="5">
        <v>17.843239000000001</v>
      </c>
      <c r="AB1245" s="5">
        <v>1.83E-2</v>
      </c>
      <c r="AC1245" s="4">
        <v>21096</v>
      </c>
      <c r="AE1245" s="5">
        <v>5.9006157527540459</v>
      </c>
      <c r="AF1245" s="5">
        <v>9.9539965953762568</v>
      </c>
      <c r="AI1245" s="4">
        <v>21096</v>
      </c>
      <c r="AJ1245" s="5">
        <v>813250.79999999993</v>
      </c>
      <c r="AL1245" s="5">
        <v>39.840000000000003</v>
      </c>
      <c r="AM1245" s="5">
        <v>33.869999999999997</v>
      </c>
      <c r="AN1245" t="s">
        <v>47</v>
      </c>
      <c r="AO1245" t="str" cm="1">
        <f t="array" aca="1" ref="AO1245" ca="1">_FV(A1245,"Currency")</f>
        <v>USD</v>
      </c>
      <c r="AP1245" t="str" cm="1">
        <f t="array" aca="1" ref="AP1245" ca="1">_FV(A1245,"Exchange")</f>
        <v>NYSE Arca</v>
      </c>
      <c r="AQ1245" s="6" t="str" cm="1">
        <f t="array" aca="1" ref="AQ1245" ca="1">_FV(A1245,"Exchange abbreviation",TRUE)</f>
        <v>ARCX</v>
      </c>
      <c r="AR1245" t="str" cm="1">
        <f t="array" aca="1" ref="AR1245" ca="1">_FV(A1245,"Instrument type",TRUE)</f>
        <v>ETF</v>
      </c>
    </row>
    <row r="1246" spans="1:44" ht="18.75" customHeight="1" x14ac:dyDescent="0.25">
      <c r="A1246" t="e" vm="1259">
        <v>#VALUE!</v>
      </c>
      <c r="B1246" t="s">
        <v>3547</v>
      </c>
      <c r="C1246" t="s">
        <v>3548</v>
      </c>
      <c r="D1246" s="31" cm="1">
        <f t="array" aca="1" ref="D1246" ca="1">_FV(A1246,"Last trade time",TRUE)</f>
        <v>45824.88299195547</v>
      </c>
      <c r="E1246" s="23" cm="1">
        <f t="array" aca="1" ref="E1246" ca="1">_FV(A1246,"Price")</f>
        <v>18.649999999999999</v>
      </c>
      <c r="F1246" s="27" cm="1">
        <f t="array" aca="1" ref="F1246" ca="1">_FV(A1246,"Change (%)",TRUE)</f>
        <v>-5.3589999999999996E-4</v>
      </c>
      <c r="G1246" s="26" cm="1">
        <f t="array" aca="1" ref="G1246" ca="1">_FV(A1246,"Change")</f>
        <v>-0.01</v>
      </c>
      <c r="H1246" s="23" cm="1">
        <f t="array" aca="1" ref="H1246" ca="1">_FV(A1246,"Open")</f>
        <v>18.72</v>
      </c>
      <c r="I1246" s="23" cm="1">
        <f t="array" aca="1" ref="I1246" ca="1">_FV(A1246,"Low")</f>
        <v>18.64</v>
      </c>
      <c r="J1246" s="23" cm="1">
        <f t="array" aca="1" ref="J1246" ca="1">_FV(A1246,"High")</f>
        <v>18.739999999999998</v>
      </c>
      <c r="K1246" s="23" cm="1">
        <f t="array" aca="1" ref="K1246" ca="1">_FV(A1246,"Previous close",TRUE)</f>
        <v>18.66</v>
      </c>
      <c r="L1246" s="26"/>
      <c r="M1246" s="23" cm="1">
        <f t="array" aca="1" ref="M1246" ca="1">_FV(A1246,"52 week low",TRUE)</f>
        <v>16.489799999999999</v>
      </c>
      <c r="N1246" s="23" cm="1">
        <f t="array" aca="1" ref="N1246" ca="1">_FV(A1246,"52 week high",TRUE)</f>
        <v>19.04</v>
      </c>
      <c r="O1246" s="8" cm="1">
        <f t="array" aca="1" ref="O1246" ca="1">_FV(A1246,"Volume")</f>
        <v>148103</v>
      </c>
      <c r="P1246" s="7" cm="1">
        <f t="array" aca="1" ref="P1246" ca="1">_FV(A1246,"Volume average",TRUE)</f>
        <v>207512</v>
      </c>
      <c r="Q1246" t="s">
        <v>97</v>
      </c>
      <c r="S1246" t="s">
        <v>277</v>
      </c>
      <c r="T1246" s="25" cm="1">
        <f t="array" aca="1" ref="T1246" ca="1">_FV(A1246,"Expense ratio",TRUE)</f>
        <v>7.3000000000000001E-3</v>
      </c>
      <c r="U1246" s="24" cm="1">
        <f t="array" aca="1" ref="U1246" ca="1">_FV(A1246,"Market cap",TRUE)</f>
        <v>140007502.44999999</v>
      </c>
      <c r="V1246" s="4">
        <v>140041392</v>
      </c>
      <c r="W1246" s="4">
        <v>140041392</v>
      </c>
      <c r="Y1246" t="s">
        <v>3549</v>
      </c>
      <c r="Z1246" s="5">
        <v>18.45</v>
      </c>
      <c r="AA1246" s="20"/>
      <c r="AB1246" s="5">
        <v>4.8299997999999997E-2</v>
      </c>
      <c r="AC1246" s="4">
        <v>291379</v>
      </c>
      <c r="AE1246" s="5">
        <v>11.51295858857582</v>
      </c>
      <c r="AF1246" s="5">
        <v>7.2690547371084602</v>
      </c>
      <c r="AI1246" s="4">
        <v>291379</v>
      </c>
      <c r="AJ1246" s="5">
        <v>5378856.3399999999</v>
      </c>
      <c r="AL1246" s="5">
        <v>19.04</v>
      </c>
      <c r="AM1246" s="5">
        <v>16.489999999999998</v>
      </c>
      <c r="AN1246" t="s">
        <v>90</v>
      </c>
      <c r="AO1246" t="str" cm="1">
        <f t="array" aca="1" ref="AO1246" ca="1">_FV(A1246,"Currency")</f>
        <v>USD</v>
      </c>
      <c r="AP1246" t="str" cm="1">
        <f t="array" aca="1" ref="AP1246" ca="1">_FV(A1246,"Exchange")</f>
        <v>NYSE Arca</v>
      </c>
      <c r="AQ1246" s="6" t="str" cm="1">
        <f t="array" aca="1" ref="AQ1246" ca="1">_FV(A1246,"Exchange abbreviation",TRUE)</f>
        <v>ARCX</v>
      </c>
      <c r="AR1246" t="str" cm="1">
        <f t="array" aca="1" ref="AR1246" ca="1">_FV(A1246,"Instrument type",TRUE)</f>
        <v>ETF</v>
      </c>
    </row>
    <row r="1247" spans="1:44" ht="18.75" customHeight="1" x14ac:dyDescent="0.25">
      <c r="A1247" t="e" vm="1260">
        <v>#VALUE!</v>
      </c>
      <c r="B1247" t="s">
        <v>3550</v>
      </c>
      <c r="C1247" t="s">
        <v>3551</v>
      </c>
      <c r="D1247" s="31" cm="1">
        <f t="array" aca="1" ref="D1247" ca="1">_FV(A1247,"Last trade time",TRUE)</f>
        <v>45824.930495821092</v>
      </c>
      <c r="E1247" s="23" cm="1">
        <f t="array" aca="1" ref="E1247" ca="1">_FV(A1247,"Price")</f>
        <v>52.82</v>
      </c>
      <c r="F1247" s="27" cm="1">
        <f t="array" aca="1" ref="F1247" ca="1">_FV(A1247,"Change (%)",TRUE)</f>
        <v>3.8740999999999998E-2</v>
      </c>
      <c r="G1247" s="26" cm="1">
        <f t="array" aca="1" ref="G1247" ca="1">_FV(A1247,"Change")</f>
        <v>1.97</v>
      </c>
      <c r="H1247" s="23" cm="1">
        <f t="array" aca="1" ref="H1247" ca="1">_FV(A1247,"Open")</f>
        <v>52.12</v>
      </c>
      <c r="I1247" s="23" cm="1">
        <f t="array" aca="1" ref="I1247" ca="1">_FV(A1247,"Low")</f>
        <v>51.945</v>
      </c>
      <c r="J1247" s="23" cm="1">
        <f t="array" aca="1" ref="J1247" ca="1">_FV(A1247,"High")</f>
        <v>52.924999999999997</v>
      </c>
      <c r="K1247" s="23" cm="1">
        <f t="array" aca="1" ref="K1247" ca="1">_FV(A1247,"Previous close",TRUE)</f>
        <v>50.85</v>
      </c>
      <c r="L1247" s="26"/>
      <c r="M1247" s="23" cm="1">
        <f t="array" aca="1" ref="M1247" ca="1">_FV(A1247,"52 week low",TRUE)</f>
        <v>28.76</v>
      </c>
      <c r="N1247" s="23" cm="1">
        <f t="array" aca="1" ref="N1247" ca="1">_FV(A1247,"52 week high",TRUE)</f>
        <v>54.44</v>
      </c>
      <c r="O1247" s="8" cm="1">
        <f t="array" aca="1" ref="O1247" ca="1">_FV(A1247,"Volume")</f>
        <v>170063</v>
      </c>
      <c r="P1247" s="7" cm="1">
        <f t="array" aca="1" ref="P1247" ca="1">_FV(A1247,"Volume average",TRUE)</f>
        <v>384109</v>
      </c>
      <c r="Q1247" t="s">
        <v>119</v>
      </c>
      <c r="T1247" s="25" cm="1">
        <f t="array" aca="1" ref="T1247" ca="1">_FV(A1247,"Expense ratio",TRUE)</f>
        <v>7.3000000000000001E-3</v>
      </c>
      <c r="U1247" s="24" cm="1">
        <f t="array" aca="1" ref="U1247" ca="1">_FV(A1247,"Market cap",TRUE)</f>
        <v>892199467.16999996</v>
      </c>
      <c r="V1247" s="16"/>
      <c r="W1247" s="16"/>
      <c r="X1247" t="s">
        <v>3552</v>
      </c>
      <c r="Z1247" s="18"/>
      <c r="AB1247" s="20"/>
      <c r="AC1247" s="21">
        <v>420067</v>
      </c>
      <c r="AE1247" s="18"/>
      <c r="AF1247" s="20"/>
      <c r="AI1247" s="21"/>
      <c r="AJ1247" s="18"/>
      <c r="AL1247" s="18"/>
      <c r="AM1247" s="18"/>
      <c r="AN1247" t="s">
        <v>73</v>
      </c>
      <c r="AO1247" t="str" cm="1">
        <f t="array" aca="1" ref="AO1247" ca="1">_FV(A1247,"Currency")</f>
        <v>USD</v>
      </c>
      <c r="AP1247" t="str" cm="1">
        <f t="array" aca="1" ref="AP1247" ca="1">_FV(A1247,"Exchange")</f>
        <v>NYSE Arca</v>
      </c>
      <c r="AQ1247" s="6" t="str" cm="1">
        <f t="array" aca="1" ref="AQ1247" ca="1">_FV(A1247,"Exchange abbreviation",TRUE)</f>
        <v>ARCX</v>
      </c>
      <c r="AR1247" t="str" cm="1">
        <f t="array" aca="1" ref="AR1247" ca="1">_FV(A1247,"Instrument type",TRUE)</f>
        <v>ETF</v>
      </c>
    </row>
    <row r="1248" spans="1:44" ht="18.75" customHeight="1" x14ac:dyDescent="0.25">
      <c r="A1248" t="e" vm="1261">
        <v>#VALUE!</v>
      </c>
      <c r="B1248" t="s">
        <v>3553</v>
      </c>
      <c r="C1248" t="s">
        <v>3554</v>
      </c>
      <c r="D1248" s="31" cm="1">
        <f t="array" aca="1" ref="D1248" ca="1">_FV(A1248,"Last trade time",TRUE)</f>
        <v>45824.840277789066</v>
      </c>
      <c r="E1248" s="23" cm="1">
        <f t="array" aca="1" ref="E1248" ca="1">_FV(A1248,"Price")</f>
        <v>63.39</v>
      </c>
      <c r="F1248" s="27" cm="1">
        <f t="array" aca="1" ref="F1248" ca="1">_FV(A1248,"Change (%)",TRUE)</f>
        <v>1.1036999999999998E-2</v>
      </c>
      <c r="G1248" s="26" cm="1">
        <f t="array" aca="1" ref="G1248" ca="1">_FV(A1248,"Change")</f>
        <v>0.69199999999999995</v>
      </c>
      <c r="H1248" s="23" cm="1">
        <f t="array" aca="1" ref="H1248" ca="1">_FV(A1248,"Open")</f>
        <v>63.24</v>
      </c>
      <c r="I1248" s="23" cm="1">
        <f t="array" aca="1" ref="I1248" ca="1">_FV(A1248,"Low")</f>
        <v>63.24</v>
      </c>
      <c r="J1248" s="23" cm="1">
        <f t="array" aca="1" ref="J1248" ca="1">_FV(A1248,"High")</f>
        <v>63.6</v>
      </c>
      <c r="K1248" s="23" cm="1">
        <f t="array" aca="1" ref="K1248" ca="1">_FV(A1248,"Previous close",TRUE)</f>
        <v>62.698</v>
      </c>
      <c r="L1248" s="26"/>
      <c r="M1248" s="23" cm="1">
        <f t="array" aca="1" ref="M1248" ca="1">_FV(A1248,"52 week low",TRUE)</f>
        <v>50.0501</v>
      </c>
      <c r="N1248" s="23" cm="1">
        <f t="array" aca="1" ref="N1248" ca="1">_FV(A1248,"52 week high",TRUE)</f>
        <v>64.44</v>
      </c>
      <c r="O1248" s="8" cm="1">
        <f t="array" aca="1" ref="O1248" ca="1">_FV(A1248,"Volume")</f>
        <v>14664</v>
      </c>
      <c r="P1248" s="7" cm="1">
        <f t="array" aca="1" ref="P1248" ca="1">_FV(A1248,"Volume average",TRUE)</f>
        <v>15108</v>
      </c>
      <c r="Q1248" t="s">
        <v>844</v>
      </c>
      <c r="S1248" t="s">
        <v>2067</v>
      </c>
      <c r="T1248" s="25" cm="1">
        <f t="array" aca="1" ref="T1248" ca="1">_FV(A1248,"Expense ratio",TRUE)</f>
        <v>7.3000000000000001E-3</v>
      </c>
      <c r="U1248" s="24" cm="1">
        <f t="array" aca="1" ref="U1248" ca="1">_FV(A1248,"Market cap",TRUE)</f>
        <v>361495720.56999999</v>
      </c>
      <c r="V1248" s="4">
        <v>361495712</v>
      </c>
      <c r="W1248" s="4">
        <v>361495712</v>
      </c>
      <c r="Y1248" t="s">
        <v>3555</v>
      </c>
      <c r="Z1248" s="5">
        <v>62.641800000000003</v>
      </c>
      <c r="AA1248" s="5">
        <v>16.264102999999999</v>
      </c>
      <c r="AB1248" s="5">
        <v>2.47E-2</v>
      </c>
      <c r="AC1248" s="4">
        <v>38093</v>
      </c>
      <c r="AE1248" s="5">
        <v>8.8356822805345061</v>
      </c>
      <c r="AF1248" s="5">
        <v>7.4582680675547408</v>
      </c>
      <c r="AH1248" s="17">
        <v>5750000</v>
      </c>
      <c r="AI1248" s="4">
        <v>38093</v>
      </c>
      <c r="AJ1248" s="5">
        <v>2392362.2976000002</v>
      </c>
      <c r="AL1248" s="5">
        <v>64.44</v>
      </c>
      <c r="AM1248" s="5">
        <v>50.05</v>
      </c>
      <c r="AN1248" t="s">
        <v>90</v>
      </c>
      <c r="AO1248" t="str" cm="1">
        <f t="array" aca="1" ref="AO1248" ca="1">_FV(A1248,"Currency")</f>
        <v>USD</v>
      </c>
      <c r="AP1248" t="str" cm="1">
        <f t="array" aca="1" ref="AP1248" ca="1">_FV(A1248,"Exchange")</f>
        <v>NYSE Arca</v>
      </c>
      <c r="AQ1248" s="6" t="str" cm="1">
        <f t="array" aca="1" ref="AQ1248" ca="1">_FV(A1248,"Exchange abbreviation",TRUE)</f>
        <v>ARCX</v>
      </c>
      <c r="AR1248" t="str" cm="1">
        <f t="array" aca="1" ref="AR1248" ca="1">_FV(A1248,"Instrument type",TRUE)</f>
        <v>ETF</v>
      </c>
    </row>
    <row r="1249" spans="1:44" ht="18.75" customHeight="1" x14ac:dyDescent="0.25">
      <c r="A1249" t="e" vm="1262">
        <v>#VALUE!</v>
      </c>
      <c r="B1249" t="s">
        <v>3556</v>
      </c>
      <c r="C1249" t="s">
        <v>3557</v>
      </c>
      <c r="D1249" s="31" cm="1">
        <f t="array" aca="1" ref="D1249" ca="1">_FV(A1249,"Last trade time",TRUE)</f>
        <v>45824.889938008593</v>
      </c>
      <c r="E1249" s="23" cm="1">
        <f t="array" aca="1" ref="E1249" ca="1">_FV(A1249,"Price")</f>
        <v>49.354599999999998</v>
      </c>
      <c r="F1249" s="27" cm="1">
        <f t="array" aca="1" ref="F1249" ca="1">_FV(A1249,"Change (%)",TRUE)</f>
        <v>4.4390000000000002E-3</v>
      </c>
      <c r="G1249" s="26" cm="1">
        <f t="array" aca="1" ref="G1249" ca="1">_FV(A1249,"Change")</f>
        <v>0.21809999999999999</v>
      </c>
      <c r="H1249" s="23" cm="1">
        <f t="array" aca="1" ref="H1249" ca="1">_FV(A1249,"Open")</f>
        <v>49.43</v>
      </c>
      <c r="I1249" s="23" cm="1">
        <f t="array" aca="1" ref="I1249" ca="1">_FV(A1249,"Low")</f>
        <v>49.34</v>
      </c>
      <c r="J1249" s="23" cm="1">
        <f t="array" aca="1" ref="J1249" ca="1">_FV(A1249,"High")</f>
        <v>49.54</v>
      </c>
      <c r="K1249" s="23" cm="1">
        <f t="array" aca="1" ref="K1249" ca="1">_FV(A1249,"Previous close",TRUE)</f>
        <v>49.136499999999998</v>
      </c>
      <c r="L1249" s="26"/>
      <c r="M1249" s="23" cm="1">
        <f t="array" aca="1" ref="M1249" ca="1">_FV(A1249,"52 week low",TRUE)</f>
        <v>42.2226</v>
      </c>
      <c r="N1249" s="23" cm="1">
        <f t="array" aca="1" ref="N1249" ca="1">_FV(A1249,"52 week high",TRUE)</f>
        <v>52.68</v>
      </c>
      <c r="O1249" s="8" cm="1">
        <f t="array" aca="1" ref="O1249" ca="1">_FV(A1249,"Volume")</f>
        <v>2849</v>
      </c>
      <c r="P1249" s="7" cm="1">
        <f t="array" aca="1" ref="P1249" ca="1">_FV(A1249,"Volume average",TRUE)</f>
        <v>2435</v>
      </c>
      <c r="Q1249" t="s">
        <v>60</v>
      </c>
      <c r="S1249" t="s">
        <v>3558</v>
      </c>
      <c r="T1249" s="25" cm="1">
        <f t="array" aca="1" ref="T1249" ca="1">_FV(A1249,"Expense ratio",TRUE)</f>
        <v>7.1999999999999998E-3</v>
      </c>
      <c r="U1249" s="24" cm="1">
        <f t="array" aca="1" ref="U1249" ca="1">_FV(A1249,"Market cap",TRUE)</f>
        <v>30447791.43</v>
      </c>
      <c r="V1249" s="4">
        <v>30447792</v>
      </c>
      <c r="W1249" s="4">
        <v>30447792</v>
      </c>
      <c r="Y1249" t="s">
        <v>3559</v>
      </c>
      <c r="Z1249" s="5">
        <v>49.387</v>
      </c>
      <c r="AA1249" s="5">
        <v>19.83342</v>
      </c>
      <c r="AB1249" s="5">
        <v>1.15E-2</v>
      </c>
      <c r="AC1249" s="4">
        <v>2620</v>
      </c>
      <c r="AE1249" s="5">
        <v>3.9737839755788369</v>
      </c>
      <c r="AF1249" s="5">
        <v>12.36093171946642</v>
      </c>
      <c r="AI1249" s="4">
        <v>2620</v>
      </c>
      <c r="AJ1249" s="5">
        <v>129222.068</v>
      </c>
      <c r="AL1249" s="5">
        <v>52.68</v>
      </c>
      <c r="AM1249" s="5">
        <v>42.222999999999999</v>
      </c>
      <c r="AN1249" t="s">
        <v>47</v>
      </c>
      <c r="AO1249" t="str" cm="1">
        <f t="array" aca="1" ref="AO1249" ca="1">_FV(A1249,"Currency")</f>
        <v>USD</v>
      </c>
      <c r="AP1249" t="str" cm="1">
        <f t="array" aca="1" ref="AP1249" ca="1">_FV(A1249,"Exchange")</f>
        <v>CBOE BZX Exchange</v>
      </c>
      <c r="AQ1249" s="6" t="str" cm="1">
        <f t="array" aca="1" ref="AQ1249" ca="1">_FV(A1249,"Exchange abbreviation",TRUE)</f>
        <v>BATS</v>
      </c>
      <c r="AR1249" t="str" cm="1">
        <f t="array" aca="1" ref="AR1249" ca="1">_FV(A1249,"Instrument type",TRUE)</f>
        <v>ETF</v>
      </c>
    </row>
    <row r="1250" spans="1:44" ht="18.75" customHeight="1" x14ac:dyDescent="0.25">
      <c r="A1250" t="e" vm="1263">
        <v>#VALUE!</v>
      </c>
      <c r="B1250" t="s">
        <v>3560</v>
      </c>
      <c r="C1250" t="s">
        <v>3561</v>
      </c>
      <c r="D1250" s="31" cm="1">
        <f t="array" aca="1" ref="D1250" ca="1">_FV(A1250,"Last trade time",TRUE)</f>
        <v>45824.84027780078</v>
      </c>
      <c r="E1250" s="23" cm="1">
        <f t="array" aca="1" ref="E1250" ca="1">_FV(A1250,"Price")</f>
        <v>14.1812</v>
      </c>
      <c r="F1250" s="27" cm="1">
        <f t="array" aca="1" ref="F1250" ca="1">_FV(A1250,"Change (%)",TRUE)</f>
        <v>1.1172999999999999E-2</v>
      </c>
      <c r="G1250" s="26" cm="1">
        <f t="array" aca="1" ref="G1250" ca="1">_FV(A1250,"Change")</f>
        <v>0.15670000000000001</v>
      </c>
      <c r="H1250" s="23" cm="1">
        <f t="array" aca="1" ref="H1250" ca="1">_FV(A1250,"Open")</f>
        <v>14.16</v>
      </c>
      <c r="I1250" s="23" cm="1">
        <f t="array" aca="1" ref="I1250" ca="1">_FV(A1250,"Low")</f>
        <v>14.16</v>
      </c>
      <c r="J1250" s="23" cm="1">
        <f t="array" aca="1" ref="J1250" ca="1">_FV(A1250,"High")</f>
        <v>14.1812</v>
      </c>
      <c r="K1250" s="23" cm="1">
        <f t="array" aca="1" ref="K1250" ca="1">_FV(A1250,"Previous close",TRUE)</f>
        <v>14.0245</v>
      </c>
      <c r="L1250" s="26"/>
      <c r="M1250" s="23" cm="1">
        <f t="array" aca="1" ref="M1250" ca="1">_FV(A1250,"52 week low",TRUE)</f>
        <v>11.6365</v>
      </c>
      <c r="N1250" s="23" cm="1">
        <f t="array" aca="1" ref="N1250" ca="1">_FV(A1250,"52 week high",TRUE)</f>
        <v>15.497999999999999</v>
      </c>
      <c r="O1250" s="8" cm="1">
        <f t="array" aca="1" ref="O1250" ca="1">_FV(A1250,"Volume")</f>
        <v>960</v>
      </c>
      <c r="P1250" s="7" cm="1">
        <f t="array" aca="1" ref="P1250" ca="1">_FV(A1250,"Volume average",TRUE)</f>
        <v>1338</v>
      </c>
      <c r="Q1250" t="s">
        <v>50</v>
      </c>
      <c r="S1250" t="s">
        <v>3562</v>
      </c>
      <c r="T1250" s="25" cm="1">
        <f t="array" aca="1" ref="T1250" ca="1">_FV(A1250,"Expense ratio",TRUE)</f>
        <v>7.1999999999999998E-3</v>
      </c>
      <c r="U1250" s="24" cm="1">
        <f t="array" aca="1" ref="U1250" ca="1">_FV(A1250,"Market cap",TRUE)</f>
        <v>4076165.41</v>
      </c>
      <c r="V1250" s="4">
        <v>4076165</v>
      </c>
      <c r="W1250" s="4">
        <v>4076165</v>
      </c>
      <c r="Y1250" t="s">
        <v>1499</v>
      </c>
      <c r="Z1250" s="5">
        <v>14.106400000000001</v>
      </c>
      <c r="AA1250" s="20"/>
      <c r="AB1250" s="5">
        <v>6.9999998000000001E-3</v>
      </c>
      <c r="AC1250" s="4">
        <v>1534</v>
      </c>
      <c r="AE1250" s="5">
        <v>-3.2544836091062179</v>
      </c>
      <c r="AF1250" s="5">
        <v>7.0139625512617432</v>
      </c>
      <c r="AI1250" s="4">
        <v>1534</v>
      </c>
      <c r="AJ1250" s="5">
        <v>21621.73</v>
      </c>
      <c r="AL1250" s="5">
        <v>15.497999999999999</v>
      </c>
      <c r="AM1250" s="5">
        <v>11.637</v>
      </c>
      <c r="AN1250" t="s">
        <v>47</v>
      </c>
      <c r="AO1250" t="str" cm="1">
        <f t="array" aca="1" ref="AO1250" ca="1">_FV(A1250,"Currency")</f>
        <v>USD</v>
      </c>
      <c r="AP1250" t="str" cm="1">
        <f t="array" aca="1" ref="AP1250" ca="1">_FV(A1250,"Exchange")</f>
        <v>NYSE Arca</v>
      </c>
      <c r="AQ1250" s="6" t="str" cm="1">
        <f t="array" aca="1" ref="AQ1250" ca="1">_FV(A1250,"Exchange abbreviation",TRUE)</f>
        <v>ARCX</v>
      </c>
      <c r="AR1250" t="str" cm="1">
        <f t="array" aca="1" ref="AR1250" ca="1">_FV(A1250,"Instrument type",TRUE)</f>
        <v>ETF</v>
      </c>
    </row>
    <row r="1251" spans="1:44" ht="18.75" customHeight="1" x14ac:dyDescent="0.25">
      <c r="A1251" t="e" vm="1264">
        <v>#VALUE!</v>
      </c>
      <c r="B1251" t="s">
        <v>3563</v>
      </c>
      <c r="C1251" t="s">
        <v>3564</v>
      </c>
      <c r="D1251" s="31" cm="1">
        <f t="array" aca="1" ref="D1251" ca="1">_FV(A1251,"Last trade time",TRUE)</f>
        <v>45824.840277789066</v>
      </c>
      <c r="E1251" s="23" cm="1">
        <f t="array" aca="1" ref="E1251" ca="1">_FV(A1251,"Price")</f>
        <v>28.475000000000001</v>
      </c>
      <c r="F1251" s="27" cm="1">
        <f t="array" aca="1" ref="F1251" ca="1">_FV(A1251,"Change (%)",TRUE)</f>
        <v>-5.2650000000000006E-4</v>
      </c>
      <c r="G1251" s="26" cm="1">
        <f t="array" aca="1" ref="G1251" ca="1">_FV(A1251,"Change")</f>
        <v>-1.4999999999999999E-2</v>
      </c>
      <c r="H1251" s="23" cm="1">
        <f t="array" aca="1" ref="H1251" ca="1">_FV(A1251,"Open")</f>
        <v>28.45</v>
      </c>
      <c r="I1251" s="23" cm="1">
        <f t="array" aca="1" ref="I1251" ca="1">_FV(A1251,"Low")</f>
        <v>28.45</v>
      </c>
      <c r="J1251" s="23" cm="1">
        <f t="array" aca="1" ref="J1251" ca="1">_FV(A1251,"High")</f>
        <v>28.52</v>
      </c>
      <c r="K1251" s="23" cm="1">
        <f t="array" aca="1" ref="K1251" ca="1">_FV(A1251,"Previous close",TRUE)</f>
        <v>28.49</v>
      </c>
      <c r="L1251" s="26"/>
      <c r="M1251" s="23" cm="1">
        <f t="array" aca="1" ref="M1251" ca="1">_FV(A1251,"52 week low",TRUE)</f>
        <v>27.540099999999999</v>
      </c>
      <c r="N1251" s="23" cm="1">
        <f t="array" aca="1" ref="N1251" ca="1">_FV(A1251,"52 week high",TRUE)</f>
        <v>29.63</v>
      </c>
      <c r="O1251" s="8" cm="1">
        <f t="array" aca="1" ref="O1251" ca="1">_FV(A1251,"Volume")</f>
        <v>63226</v>
      </c>
      <c r="P1251" s="7" cm="1">
        <f t="array" aca="1" ref="P1251" ca="1">_FV(A1251,"Volume average",TRUE)</f>
        <v>32414</v>
      </c>
      <c r="Q1251" t="s">
        <v>114</v>
      </c>
      <c r="R1251" t="s">
        <v>115</v>
      </c>
      <c r="S1251" t="s">
        <v>445</v>
      </c>
      <c r="T1251" s="25" cm="1">
        <f t="array" aca="1" ref="T1251" ca="1">_FV(A1251,"Expense ratio",TRUE)</f>
        <v>7.1999999999999998E-3</v>
      </c>
      <c r="U1251" s="24" cm="1">
        <f t="array" aca="1" ref="U1251" ca="1">_FV(A1251,"Market cap",TRUE)</f>
        <v>218100777.5</v>
      </c>
      <c r="V1251" s="4">
        <v>218100784</v>
      </c>
      <c r="W1251" s="4">
        <v>218100784</v>
      </c>
      <c r="Y1251" t="s">
        <v>3565</v>
      </c>
      <c r="Z1251" s="5">
        <v>28.42</v>
      </c>
      <c r="AB1251" s="5">
        <v>3.7699999999999997E-2</v>
      </c>
      <c r="AC1251" s="4">
        <v>52192</v>
      </c>
      <c r="AE1251" s="5">
        <v>0.72743399032695333</v>
      </c>
      <c r="AF1251" s="5">
        <v>5.1829313440165947E-2</v>
      </c>
      <c r="AI1251" s="4">
        <v>52192</v>
      </c>
      <c r="AJ1251" s="5">
        <v>1485906.24</v>
      </c>
      <c r="AL1251" s="5">
        <v>29.63</v>
      </c>
      <c r="AM1251" s="5">
        <v>27.54</v>
      </c>
      <c r="AN1251" t="s">
        <v>90</v>
      </c>
      <c r="AO1251" t="str" cm="1">
        <f t="array" aca="1" ref="AO1251" ca="1">_FV(A1251,"Currency")</f>
        <v>USD</v>
      </c>
      <c r="AP1251" t="str" cm="1">
        <f t="array" aca="1" ref="AP1251" ca="1">_FV(A1251,"Exchange")</f>
        <v>NYSE Arca</v>
      </c>
      <c r="AQ1251" s="6" t="str" cm="1">
        <f t="array" aca="1" ref="AQ1251" ca="1">_FV(A1251,"Exchange abbreviation",TRUE)</f>
        <v>ARCX</v>
      </c>
      <c r="AR1251" t="str" cm="1">
        <f t="array" aca="1" ref="AR1251" ca="1">_FV(A1251,"Instrument type",TRUE)</f>
        <v>ETF</v>
      </c>
    </row>
    <row r="1252" spans="1:44" ht="18.75" customHeight="1" x14ac:dyDescent="0.25">
      <c r="A1252" t="e" vm="1265">
        <v>#VALUE!</v>
      </c>
      <c r="B1252" t="s">
        <v>3566</v>
      </c>
      <c r="C1252" t="s">
        <v>3567</v>
      </c>
      <c r="D1252" s="31" cm="1">
        <f t="array" aca="1" ref="D1252" ca="1">_FV(A1252,"Last trade time",TRUE)</f>
        <v>45824.840277812502</v>
      </c>
      <c r="E1252" s="23" cm="1">
        <f t="array" aca="1" ref="E1252" ca="1">_FV(A1252,"Price")</f>
        <v>49.875</v>
      </c>
      <c r="F1252" s="27" cm="1">
        <f t="array" aca="1" ref="F1252" ca="1">_FV(A1252,"Change (%)",TRUE)</f>
        <v>1.0040000000000001E-3</v>
      </c>
      <c r="G1252" s="26" cm="1">
        <f t="array" aca="1" ref="G1252" ca="1">_FV(A1252,"Change")</f>
        <v>0.05</v>
      </c>
      <c r="H1252" s="23" cm="1">
        <f t="array" aca="1" ref="H1252" ca="1">_FV(A1252,"Open")</f>
        <v>49.9</v>
      </c>
      <c r="I1252" s="23" cm="1">
        <f t="array" aca="1" ref="I1252" ca="1">_FV(A1252,"Low")</f>
        <v>49.85</v>
      </c>
      <c r="J1252" s="23" cm="1">
        <f t="array" aca="1" ref="J1252" ca="1">_FV(A1252,"High")</f>
        <v>49.91</v>
      </c>
      <c r="K1252" s="23" cm="1">
        <f t="array" aca="1" ref="K1252" ca="1">_FV(A1252,"Previous close",TRUE)</f>
        <v>49.825000000000003</v>
      </c>
      <c r="L1252" s="26"/>
      <c r="M1252" s="23" cm="1">
        <f t="array" aca="1" ref="M1252" ca="1">_FV(A1252,"52 week low",TRUE)</f>
        <v>45.19</v>
      </c>
      <c r="N1252" s="23" cm="1">
        <f t="array" aca="1" ref="N1252" ca="1">_FV(A1252,"52 week high",TRUE)</f>
        <v>51.06</v>
      </c>
      <c r="O1252" s="8" cm="1">
        <f t="array" aca="1" ref="O1252" ca="1">_FV(A1252,"Volume")</f>
        <v>7295</v>
      </c>
      <c r="P1252" s="7" cm="1">
        <f t="array" aca="1" ref="P1252" ca="1">_FV(A1252,"Volume average",TRUE)</f>
        <v>10061</v>
      </c>
      <c r="Q1252" t="s">
        <v>224</v>
      </c>
      <c r="T1252" s="25" cm="1">
        <f t="array" aca="1" ref="T1252" ca="1">_FV(A1252,"Expense ratio",TRUE)</f>
        <v>7.1999999999999998E-3</v>
      </c>
      <c r="U1252" s="24" cm="1">
        <f t="array" aca="1" ref="U1252" ca="1">_FV(A1252,"Market cap",TRUE)</f>
        <v>87614754.680000007</v>
      </c>
      <c r="V1252" s="16"/>
      <c r="W1252" s="16"/>
      <c r="Z1252" s="18"/>
      <c r="AA1252" s="20"/>
      <c r="AB1252" s="20"/>
      <c r="AC1252" s="21">
        <v>9749</v>
      </c>
      <c r="AE1252" s="18"/>
      <c r="AF1252" s="20"/>
      <c r="AI1252" s="21"/>
      <c r="AJ1252" s="18"/>
      <c r="AL1252" s="18"/>
      <c r="AM1252" s="18"/>
      <c r="AN1252" t="s">
        <v>73</v>
      </c>
      <c r="AO1252" t="str" cm="1">
        <f t="array" aca="1" ref="AO1252" ca="1">_FV(A1252,"Currency")</f>
        <v>USD</v>
      </c>
      <c r="AP1252" t="str" cm="1">
        <f t="array" aca="1" ref="AP1252" ca="1">_FV(A1252,"Exchange")</f>
        <v>NYSE Arca</v>
      </c>
      <c r="AQ1252" s="6" t="str" cm="1">
        <f t="array" aca="1" ref="AQ1252" ca="1">_FV(A1252,"Exchange abbreviation",TRUE)</f>
        <v>ARCX</v>
      </c>
      <c r="AR1252" t="str" cm="1">
        <f t="array" aca="1" ref="AR1252" ca="1">_FV(A1252,"Instrument type",TRUE)</f>
        <v>ETF</v>
      </c>
    </row>
    <row r="1253" spans="1:44" ht="18.75" customHeight="1" x14ac:dyDescent="0.25">
      <c r="A1253" t="e" vm="1266">
        <v>#VALUE!</v>
      </c>
      <c r="B1253" t="s">
        <v>3568</v>
      </c>
      <c r="C1253" t="s">
        <v>3569</v>
      </c>
      <c r="D1253" s="31" cm="1">
        <f t="array" aca="1" ref="D1253" ca="1">_FV(A1253,"Last trade time",TRUE)</f>
        <v>45824.843750265623</v>
      </c>
      <c r="E1253" s="23" cm="1">
        <f t="array" aca="1" ref="E1253" ca="1">_FV(A1253,"Price")</f>
        <v>32.472000000000001</v>
      </c>
      <c r="F1253" s="27" cm="1">
        <f t="array" aca="1" ref="F1253" ca="1">_FV(A1253,"Change (%)",TRUE)</f>
        <v>9.4660000000000005E-3</v>
      </c>
      <c r="G1253" s="26" cm="1">
        <f t="array" aca="1" ref="G1253" ca="1">_FV(A1253,"Change")</f>
        <v>0.30449999999999999</v>
      </c>
      <c r="H1253" s="23" cm="1">
        <f t="array" aca="1" ref="H1253" ca="1">_FV(A1253,"Open")</f>
        <v>32.409999999999997</v>
      </c>
      <c r="I1253" s="23" cm="1">
        <f t="array" aca="1" ref="I1253" ca="1">_FV(A1253,"Low")</f>
        <v>32.401000000000003</v>
      </c>
      <c r="J1253" s="23" cm="1">
        <f t="array" aca="1" ref="J1253" ca="1">_FV(A1253,"High")</f>
        <v>32.479999999999997</v>
      </c>
      <c r="K1253" s="23" cm="1">
        <f t="array" aca="1" ref="K1253" ca="1">_FV(A1253,"Previous close",TRUE)</f>
        <v>32.167499999999997</v>
      </c>
      <c r="L1253" s="26"/>
      <c r="M1253" s="23" cm="1">
        <f t="array" aca="1" ref="M1253" ca="1">_FV(A1253,"52 week low",TRUE)</f>
        <v>26.95</v>
      </c>
      <c r="N1253" s="23" cm="1">
        <f t="array" aca="1" ref="N1253" ca="1">_FV(A1253,"52 week high",TRUE)</f>
        <v>33.979999999999997</v>
      </c>
      <c r="O1253" s="8" cm="1">
        <f t="array" aca="1" ref="O1253" ca="1">_FV(A1253,"Volume")</f>
        <v>2931</v>
      </c>
      <c r="P1253" s="7" cm="1">
        <f t="array" aca="1" ref="P1253" ca="1">_FV(A1253,"Volume average",TRUE)</f>
        <v>16648</v>
      </c>
      <c r="Q1253" t="s">
        <v>72</v>
      </c>
      <c r="T1253" s="25" cm="1">
        <f t="array" aca="1" ref="T1253" ca="1">_FV(A1253,"Expense ratio",TRUE)</f>
        <v>7.1999999999999998E-3</v>
      </c>
      <c r="U1253" s="24" cm="1">
        <f t="array" aca="1" ref="U1253" ca="1">_FV(A1253,"Market cap",TRUE)</f>
        <v>421162579.87</v>
      </c>
      <c r="V1253" s="16"/>
      <c r="W1253" s="16"/>
      <c r="Z1253" s="18"/>
      <c r="AA1253" s="20"/>
      <c r="AB1253" s="20"/>
      <c r="AC1253" s="21">
        <v>16703</v>
      </c>
      <c r="AE1253" s="18"/>
      <c r="AF1253" s="20"/>
      <c r="AI1253" s="21"/>
      <c r="AJ1253" s="18"/>
      <c r="AL1253" s="18"/>
      <c r="AM1253" s="18"/>
      <c r="AN1253" t="s">
        <v>73</v>
      </c>
      <c r="AO1253" t="str" cm="1">
        <f t="array" aca="1" ref="AO1253" ca="1">_FV(A1253,"Currency")</f>
        <v>USD</v>
      </c>
      <c r="AP1253" t="str" cm="1">
        <f t="array" aca="1" ref="AP1253" ca="1">_FV(A1253,"Exchange")</f>
        <v>Nasdaq Stock Market</v>
      </c>
      <c r="AQ1253" s="6" t="str" cm="1">
        <f t="array" aca="1" ref="AQ1253" ca="1">_FV(A1253,"Exchange abbreviation",TRUE)</f>
        <v>XNAS</v>
      </c>
      <c r="AR1253" t="str" cm="1">
        <f t="array" aca="1" ref="AR1253" ca="1">_FV(A1253,"Instrument type",TRUE)</f>
        <v>ETF</v>
      </c>
    </row>
    <row r="1254" spans="1:44" ht="18.75" customHeight="1" x14ac:dyDescent="0.25">
      <c r="A1254" t="e" vm="1267">
        <v>#VALUE!</v>
      </c>
      <c r="B1254" t="s">
        <v>3570</v>
      </c>
      <c r="C1254" t="s">
        <v>3571</v>
      </c>
      <c r="D1254" s="31" cm="1">
        <f t="array" aca="1" ref="D1254" ca="1">_FV(A1254,"Last trade time",TRUE)</f>
        <v>45824.912481712498</v>
      </c>
      <c r="E1254" s="23" cm="1">
        <f t="array" aca="1" ref="E1254" ca="1">_FV(A1254,"Price")</f>
        <v>67.878299999999996</v>
      </c>
      <c r="F1254" s="27" cm="1">
        <f t="array" aca="1" ref="F1254" ca="1">_FV(A1254,"Change (%)",TRUE)</f>
        <v>2.4859999999999999E-3</v>
      </c>
      <c r="G1254" s="26" cm="1">
        <f t="array" aca="1" ref="G1254" ca="1">_FV(A1254,"Change")</f>
        <v>0.16830000000000001</v>
      </c>
      <c r="H1254" s="23" cm="1">
        <f t="array" aca="1" ref="H1254" ca="1">_FV(A1254,"Open")</f>
        <v>68.349999999999994</v>
      </c>
      <c r="I1254" s="23" cm="1">
        <f t="array" aca="1" ref="I1254" ca="1">_FV(A1254,"Low")</f>
        <v>67.878299999999996</v>
      </c>
      <c r="J1254" s="23" cm="1">
        <f t="array" aca="1" ref="J1254" ca="1">_FV(A1254,"High")</f>
        <v>68.350700000000003</v>
      </c>
      <c r="K1254" s="23" cm="1">
        <f t="array" aca="1" ref="K1254" ca="1">_FV(A1254,"Previous close",TRUE)</f>
        <v>67.709999999999994</v>
      </c>
      <c r="L1254" s="26"/>
      <c r="M1254" s="23" cm="1">
        <f t="array" aca="1" ref="M1254" ca="1">_FV(A1254,"52 week low",TRUE)</f>
        <v>58.363300000000002</v>
      </c>
      <c r="N1254" s="23" cm="1">
        <f t="array" aca="1" ref="N1254" ca="1">_FV(A1254,"52 week high",TRUE)</f>
        <v>71.75</v>
      </c>
      <c r="O1254" s="8" cm="1">
        <f t="array" aca="1" ref="O1254" ca="1">_FV(A1254,"Volume")</f>
        <v>8658</v>
      </c>
      <c r="P1254" s="7" cm="1">
        <f t="array" aca="1" ref="P1254" ca="1">_FV(A1254,"Volume average",TRUE)</f>
        <v>8826</v>
      </c>
      <c r="Q1254" t="s">
        <v>119</v>
      </c>
      <c r="T1254" s="25" cm="1">
        <f t="array" aca="1" ref="T1254" ca="1">_FV(A1254,"Expense ratio",TRUE)</f>
        <v>7.1999999999999998E-3</v>
      </c>
      <c r="U1254" s="24" cm="1">
        <f t="array" aca="1" ref="U1254" ca="1">_FV(A1254,"Market cap",TRUE)</f>
        <v>181871479.46000001</v>
      </c>
      <c r="V1254" s="16"/>
      <c r="W1254" s="16"/>
      <c r="Z1254" s="18"/>
      <c r="AA1254" s="20"/>
      <c r="AB1254" s="20"/>
      <c r="AC1254" s="21">
        <v>8580</v>
      </c>
      <c r="AE1254" s="18"/>
      <c r="AF1254" s="20"/>
      <c r="AI1254" s="21"/>
      <c r="AJ1254" s="18"/>
      <c r="AL1254" s="18"/>
      <c r="AM1254" s="18"/>
      <c r="AN1254" t="s">
        <v>73</v>
      </c>
      <c r="AO1254" t="str" cm="1">
        <f t="array" aca="1" ref="AO1254" ca="1">_FV(A1254,"Currency")</f>
        <v>USD</v>
      </c>
      <c r="AP1254" t="str" cm="1">
        <f t="array" aca="1" ref="AP1254" ca="1">_FV(A1254,"Exchange")</f>
        <v>NYSE Arca</v>
      </c>
      <c r="AQ1254" s="6" t="str" cm="1">
        <f t="array" aca="1" ref="AQ1254" ca="1">_FV(A1254,"Exchange abbreviation",TRUE)</f>
        <v>ARCX</v>
      </c>
      <c r="AR1254" t="str" cm="1">
        <f t="array" aca="1" ref="AR1254" ca="1">_FV(A1254,"Instrument type",TRUE)</f>
        <v>ETF</v>
      </c>
    </row>
    <row r="1255" spans="1:44" ht="18.75" customHeight="1" x14ac:dyDescent="0.25">
      <c r="A1255" t="e" vm="1268">
        <v>#VALUE!</v>
      </c>
      <c r="B1255" t="s">
        <v>3572</v>
      </c>
      <c r="C1255" t="s">
        <v>3573</v>
      </c>
      <c r="D1255" s="31" cm="1">
        <f t="array" aca="1" ref="D1255" ca="1">_FV(A1255,"Last trade time",TRUE)</f>
        <v>45824.843750265623</v>
      </c>
      <c r="E1255" s="23" cm="1">
        <f t="array" aca="1" ref="E1255" ca="1">_FV(A1255,"Price")</f>
        <v>32.83</v>
      </c>
      <c r="F1255" s="27" cm="1">
        <f t="array" aca="1" ref="F1255" ca="1">_FV(A1255,"Change (%)",TRUE)</f>
        <v>2.4429999999999999E-3</v>
      </c>
      <c r="G1255" s="26" cm="1">
        <f t="array" aca="1" ref="G1255" ca="1">_FV(A1255,"Change")</f>
        <v>0.08</v>
      </c>
      <c r="H1255" s="23" cm="1">
        <f t="array" aca="1" ref="H1255" ca="1">_FV(A1255,"Open")</f>
        <v>32.96</v>
      </c>
      <c r="I1255" s="23" cm="1">
        <f t="array" aca="1" ref="I1255" ca="1">_FV(A1255,"Low")</f>
        <v>32.83</v>
      </c>
      <c r="J1255" s="23" cm="1">
        <f t="array" aca="1" ref="J1255" ca="1">_FV(A1255,"High")</f>
        <v>32.96</v>
      </c>
      <c r="K1255" s="23" cm="1">
        <f t="array" aca="1" ref="K1255" ca="1">_FV(A1255,"Previous close",TRUE)</f>
        <v>32.75</v>
      </c>
      <c r="L1255" s="26"/>
      <c r="M1255" s="23" cm="1">
        <f t="array" aca="1" ref="M1255" ca="1">_FV(A1255,"52 week low",TRUE)</f>
        <v>28.102799999999998</v>
      </c>
      <c r="N1255" s="23" cm="1">
        <f t="array" aca="1" ref="N1255" ca="1">_FV(A1255,"52 week high",TRUE)</f>
        <v>33.020000000000003</v>
      </c>
      <c r="O1255" s="8" cm="1">
        <f t="array" aca="1" ref="O1255" ca="1">_FV(A1255,"Volume")</f>
        <v>854</v>
      </c>
      <c r="P1255" s="7" cm="1">
        <f t="array" aca="1" ref="P1255" ca="1">_FV(A1255,"Volume average",TRUE)</f>
        <v>4974</v>
      </c>
      <c r="Q1255" t="s">
        <v>299</v>
      </c>
      <c r="S1255" t="s">
        <v>3574</v>
      </c>
      <c r="T1255" s="25" cm="1">
        <f t="array" aca="1" ref="T1255" ca="1">_FV(A1255,"Expense ratio",TRUE)</f>
        <v>7.1999999999999998E-3</v>
      </c>
      <c r="U1255" s="24" cm="1">
        <f t="array" aca="1" ref="U1255" ca="1">_FV(A1255,"Market cap",TRUE)</f>
        <v>39362383.159999996</v>
      </c>
      <c r="V1255" s="4">
        <v>39362384</v>
      </c>
      <c r="W1255" s="4">
        <v>39362384</v>
      </c>
      <c r="Y1255" t="s">
        <v>3575</v>
      </c>
      <c r="Z1255" s="5">
        <v>32.562800000000003</v>
      </c>
      <c r="AA1255" s="5">
        <v>18.735147000000001</v>
      </c>
      <c r="AB1255" s="5">
        <v>1.23000005E-2</v>
      </c>
      <c r="AC1255" s="4">
        <v>8757</v>
      </c>
      <c r="AE1255" s="5">
        <v>10.164929487803359</v>
      </c>
      <c r="AF1255" s="5">
        <v>13.583617431168671</v>
      </c>
      <c r="AI1255" s="4">
        <v>8757</v>
      </c>
      <c r="AJ1255" s="5">
        <v>285430.91220000002</v>
      </c>
      <c r="AL1255" s="5">
        <v>32.799999999999997</v>
      </c>
      <c r="AM1255" s="5">
        <v>28.103000000000002</v>
      </c>
      <c r="AN1255" t="s">
        <v>47</v>
      </c>
      <c r="AO1255" t="str" cm="1">
        <f t="array" aca="1" ref="AO1255" ca="1">_FV(A1255,"Currency")</f>
        <v>USD</v>
      </c>
      <c r="AP1255" t="str" cm="1">
        <f t="array" aca="1" ref="AP1255" ca="1">_FV(A1255,"Exchange")</f>
        <v>Nasdaq Stock Market</v>
      </c>
      <c r="AQ1255" s="6" t="str" cm="1">
        <f t="array" aca="1" ref="AQ1255" ca="1">_FV(A1255,"Exchange abbreviation",TRUE)</f>
        <v>XNAS</v>
      </c>
      <c r="AR1255" t="str" cm="1">
        <f t="array" aca="1" ref="AR1255" ca="1">_FV(A1255,"Instrument type",TRUE)</f>
        <v>ETF</v>
      </c>
    </row>
    <row r="1256" spans="1:44" ht="18.75" customHeight="1" x14ac:dyDescent="0.25">
      <c r="A1256" t="e" vm="1269">
        <v>#VALUE!</v>
      </c>
      <c r="B1256" t="s">
        <v>3576</v>
      </c>
      <c r="C1256" t="s">
        <v>3577</v>
      </c>
      <c r="D1256" s="31" cm="1">
        <f t="array" aca="1" ref="D1256" ca="1">_FV(A1256,"Last trade time",TRUE)</f>
        <v>45824.840277812502</v>
      </c>
      <c r="E1256" s="23" cm="1">
        <f t="array" aca="1" ref="E1256" ca="1">_FV(A1256,"Price")</f>
        <v>21.33</v>
      </c>
      <c r="F1256" s="27" cm="1">
        <f t="array" aca="1" ref="F1256" ca="1">_FV(A1256,"Change (%)",TRUE)</f>
        <v>5.5200000000000006E-3</v>
      </c>
      <c r="G1256" s="26" cm="1">
        <f t="array" aca="1" ref="G1256" ca="1">_FV(A1256,"Change")</f>
        <v>0.1171</v>
      </c>
      <c r="H1256" s="23" cm="1">
        <f t="array" aca="1" ref="H1256" ca="1">_FV(A1256,"Open")</f>
        <v>21.34</v>
      </c>
      <c r="I1256" s="23" cm="1">
        <f t="array" aca="1" ref="I1256" ca="1">_FV(A1256,"Low")</f>
        <v>21.27</v>
      </c>
      <c r="J1256" s="23" cm="1">
        <f t="array" aca="1" ref="J1256" ca="1">_FV(A1256,"High")</f>
        <v>21.63</v>
      </c>
      <c r="K1256" s="23" cm="1">
        <f t="array" aca="1" ref="K1256" ca="1">_FV(A1256,"Previous close",TRUE)</f>
        <v>21.212900000000001</v>
      </c>
      <c r="L1256" s="26"/>
      <c r="M1256" s="23" cm="1">
        <f t="array" aca="1" ref="M1256" ca="1">_FV(A1256,"52 week low",TRUE)</f>
        <v>17.440999999999999</v>
      </c>
      <c r="N1256" s="23" cm="1">
        <f t="array" aca="1" ref="N1256" ca="1">_FV(A1256,"52 week high",TRUE)</f>
        <v>25.25</v>
      </c>
      <c r="O1256" s="8" cm="1">
        <f t="array" aca="1" ref="O1256" ca="1">_FV(A1256,"Volume")</f>
        <v>25665</v>
      </c>
      <c r="P1256" s="7" cm="1">
        <f t="array" aca="1" ref="P1256" ca="1">_FV(A1256,"Volume average",TRUE)</f>
        <v>16418</v>
      </c>
      <c r="Q1256" t="s">
        <v>1848</v>
      </c>
      <c r="S1256" t="s">
        <v>1255</v>
      </c>
      <c r="T1256" s="25" cm="1">
        <f t="array" aca="1" ref="T1256" ca="1">_FV(A1256,"Expense ratio",TRUE)</f>
        <v>7.1999999999999998E-3</v>
      </c>
      <c r="U1256" s="24" cm="1">
        <f t="array" aca="1" ref="U1256" ca="1">_FV(A1256,"Market cap",TRUE)</f>
        <v>60785758.140000001</v>
      </c>
      <c r="V1256" s="4">
        <v>60785760</v>
      </c>
      <c r="W1256" s="4">
        <v>60785760</v>
      </c>
      <c r="Y1256" t="s">
        <v>3578</v>
      </c>
      <c r="Z1256" s="5">
        <v>21.33</v>
      </c>
      <c r="AA1256" s="19">
        <v>19.010254</v>
      </c>
      <c r="AB1256" s="5">
        <v>7.7999999999999996E-3</v>
      </c>
      <c r="AC1256" s="4">
        <v>16503</v>
      </c>
      <c r="AE1256" s="5">
        <v>3.6003876189135702</v>
      </c>
      <c r="AF1256" s="5">
        <v>1.14404811258888</v>
      </c>
      <c r="AI1256" s="4">
        <v>16503</v>
      </c>
      <c r="AJ1256" s="5">
        <v>351018.81</v>
      </c>
      <c r="AL1256" s="5">
        <v>25.25</v>
      </c>
      <c r="AM1256" s="5">
        <v>17.440999999999999</v>
      </c>
      <c r="AN1256" t="s">
        <v>47</v>
      </c>
      <c r="AO1256" t="str" cm="1">
        <f t="array" aca="1" ref="AO1256" ca="1">_FV(A1256,"Currency")</f>
        <v>USD</v>
      </c>
      <c r="AP1256" t="str" cm="1">
        <f t="array" aca="1" ref="AP1256" ca="1">_FV(A1256,"Exchange")</f>
        <v>NYSE Arca</v>
      </c>
      <c r="AQ1256" s="6" t="str" cm="1">
        <f t="array" aca="1" ref="AQ1256" ca="1">_FV(A1256,"Exchange abbreviation",TRUE)</f>
        <v>ARCX</v>
      </c>
      <c r="AR1256" t="str" cm="1">
        <f t="array" aca="1" ref="AR1256" ca="1">_FV(A1256,"Instrument type",TRUE)</f>
        <v>ETF</v>
      </c>
    </row>
    <row r="1257" spans="1:44" ht="18.75" customHeight="1" x14ac:dyDescent="0.25">
      <c r="A1257" t="e" vm="1270">
        <v>#VALUE!</v>
      </c>
      <c r="B1257" t="s">
        <v>3579</v>
      </c>
      <c r="C1257" t="s">
        <v>3580</v>
      </c>
      <c r="D1257" s="31" cm="1">
        <f t="array" aca="1" ref="D1257" ca="1">_FV(A1257,"Last trade time",TRUE)</f>
        <v>45824.840303784375</v>
      </c>
      <c r="E1257" s="23" cm="1">
        <f t="array" aca="1" ref="E1257" ca="1">_FV(A1257,"Price")</f>
        <v>29.627300000000002</v>
      </c>
      <c r="F1257" s="27" cm="1">
        <f t="array" aca="1" ref="F1257" ca="1">_FV(A1257,"Change (%)",TRUE)</f>
        <v>1.0181000000000001E-2</v>
      </c>
      <c r="G1257" s="26" cm="1">
        <f t="array" aca="1" ref="G1257" ca="1">_FV(A1257,"Change")</f>
        <v>0.29859999999999998</v>
      </c>
      <c r="H1257" s="23" cm="1">
        <f t="array" aca="1" ref="H1257" ca="1">_FV(A1257,"Open")</f>
        <v>29.6</v>
      </c>
      <c r="I1257" s="23" cm="1">
        <f t="array" aca="1" ref="I1257" ca="1">_FV(A1257,"Low")</f>
        <v>29.59</v>
      </c>
      <c r="J1257" s="23" cm="1">
        <f t="array" aca="1" ref="J1257" ca="1">_FV(A1257,"High")</f>
        <v>29.73</v>
      </c>
      <c r="K1257" s="23" cm="1">
        <f t="array" aca="1" ref="K1257" ca="1">_FV(A1257,"Previous close",TRUE)</f>
        <v>29.328700000000001</v>
      </c>
      <c r="L1257" s="26"/>
      <c r="M1257" s="23" cm="1">
        <f t="array" aca="1" ref="M1257" ca="1">_FV(A1257,"52 week low",TRUE)</f>
        <v>22.97</v>
      </c>
      <c r="N1257" s="23" cm="1">
        <f t="array" aca="1" ref="N1257" ca="1">_FV(A1257,"52 week high",TRUE)</f>
        <v>30.6</v>
      </c>
      <c r="O1257" s="8" cm="1">
        <f t="array" aca="1" ref="O1257" ca="1">_FV(A1257,"Volume")</f>
        <v>6627</v>
      </c>
      <c r="P1257" s="7" cm="1">
        <f t="array" aca="1" ref="P1257" ca="1">_FV(A1257,"Volume average",TRUE)</f>
        <v>23581</v>
      </c>
      <c r="Q1257" t="s">
        <v>464</v>
      </c>
      <c r="T1257" s="25" cm="1">
        <f t="array" aca="1" ref="T1257" ca="1">_FV(A1257,"Expense ratio",TRUE)</f>
        <v>7.1999999999999998E-3</v>
      </c>
      <c r="U1257" s="24" cm="1">
        <f t="array" aca="1" ref="U1257" ca="1">_FV(A1257,"Market cap",TRUE)</f>
        <v>154880843.56</v>
      </c>
      <c r="V1257" s="16"/>
      <c r="W1257" s="16"/>
      <c r="Z1257" s="18"/>
      <c r="AA1257" s="20"/>
      <c r="AB1257" s="20"/>
      <c r="AC1257" s="21">
        <v>24347</v>
      </c>
      <c r="AE1257" s="18"/>
      <c r="AF1257" s="20"/>
      <c r="AI1257" s="21"/>
      <c r="AJ1257" s="18"/>
      <c r="AL1257" s="18"/>
      <c r="AM1257" s="18"/>
      <c r="AN1257" t="s">
        <v>73</v>
      </c>
      <c r="AO1257" t="str" cm="1">
        <f t="array" aca="1" ref="AO1257" ca="1">_FV(A1257,"Currency")</f>
        <v>USD</v>
      </c>
      <c r="AP1257" t="str" cm="1">
        <f t="array" aca="1" ref="AP1257" ca="1">_FV(A1257,"Exchange")</f>
        <v>CBOE BZX Exchange</v>
      </c>
      <c r="AQ1257" s="6" t="str" cm="1">
        <f t="array" aca="1" ref="AQ1257" ca="1">_FV(A1257,"Exchange abbreviation",TRUE)</f>
        <v>BATS</v>
      </c>
      <c r="AR1257" t="str" cm="1">
        <f t="array" aca="1" ref="AR1257" ca="1">_FV(A1257,"Instrument type",TRUE)</f>
        <v>ETF</v>
      </c>
    </row>
    <row r="1258" spans="1:44" ht="18.75" customHeight="1" x14ac:dyDescent="0.25">
      <c r="A1258" t="e" vm="1271">
        <v>#VALUE!</v>
      </c>
      <c r="B1258" t="s">
        <v>3581</v>
      </c>
      <c r="C1258" t="s">
        <v>3582</v>
      </c>
      <c r="D1258" s="31" cm="1">
        <f t="array" aca="1" ref="D1258" ca="1">_FV(A1258,"Last trade time",TRUE)</f>
        <v>45824.866071064062</v>
      </c>
      <c r="E1258" s="23" cm="1">
        <f t="array" aca="1" ref="E1258" ca="1">_FV(A1258,"Price")</f>
        <v>30.690200000000001</v>
      </c>
      <c r="F1258" s="27" cm="1">
        <f t="array" aca="1" ref="F1258" ca="1">_FV(A1258,"Change (%)",TRUE)</f>
        <v>3.604E-3</v>
      </c>
      <c r="G1258" s="26" cm="1">
        <f t="array" aca="1" ref="G1258" ca="1">_FV(A1258,"Change")</f>
        <v>0.11020000000000001</v>
      </c>
      <c r="H1258" s="23" cm="1">
        <f t="array" aca="1" ref="H1258" ca="1">_FV(A1258,"Open")</f>
        <v>30.7</v>
      </c>
      <c r="I1258" s="23" cm="1">
        <f t="array" aca="1" ref="I1258" ca="1">_FV(A1258,"Low")</f>
        <v>30.690200000000001</v>
      </c>
      <c r="J1258" s="23" cm="1">
        <f t="array" aca="1" ref="J1258" ca="1">_FV(A1258,"High")</f>
        <v>30.7</v>
      </c>
      <c r="K1258" s="23" cm="1">
        <f t="array" aca="1" ref="K1258" ca="1">_FV(A1258,"Previous close",TRUE)</f>
        <v>30.58</v>
      </c>
      <c r="L1258" s="26"/>
      <c r="M1258" s="23" cm="1">
        <f t="array" aca="1" ref="M1258" ca="1">_FV(A1258,"52 week low",TRUE)</f>
        <v>22</v>
      </c>
      <c r="N1258" s="23" cm="1">
        <f t="array" aca="1" ref="N1258" ca="1">_FV(A1258,"52 week high",TRUE)</f>
        <v>31.14</v>
      </c>
      <c r="O1258" s="8" cm="1">
        <f t="array" aca="1" ref="O1258" ca="1">_FV(A1258,"Volume")</f>
        <v>793</v>
      </c>
      <c r="P1258" s="7" cm="1">
        <f t="array" aca="1" ref="P1258" ca="1">_FV(A1258,"Volume average",TRUE)</f>
        <v>1741</v>
      </c>
      <c r="Q1258" t="s">
        <v>2542</v>
      </c>
      <c r="R1258" t="s">
        <v>2543</v>
      </c>
      <c r="S1258" t="s">
        <v>2094</v>
      </c>
      <c r="T1258" s="25" cm="1">
        <f t="array" aca="1" ref="T1258" ca="1">_FV(A1258,"Expense ratio",TRUE)</f>
        <v>7.1999999999999998E-3</v>
      </c>
      <c r="U1258" s="24" cm="1">
        <f t="array" aca="1" ref="U1258" ca="1">_FV(A1258,"Market cap",TRUE)</f>
        <v>13655785.970000001</v>
      </c>
      <c r="V1258" s="4">
        <v>13655785</v>
      </c>
      <c r="W1258" s="4">
        <v>13655785</v>
      </c>
      <c r="Y1258" t="s">
        <v>3583</v>
      </c>
      <c r="Z1258" s="5">
        <v>30.26</v>
      </c>
      <c r="AA1258" s="5">
        <v>17.889320000000001</v>
      </c>
      <c r="AB1258" s="5">
        <v>7.0999996000000003E-3</v>
      </c>
      <c r="AC1258" s="4">
        <v>13495</v>
      </c>
      <c r="AE1258" s="5">
        <v>11.442025344378351</v>
      </c>
      <c r="AF1258" s="5">
        <v>24.880770829317719</v>
      </c>
      <c r="AI1258" s="4">
        <v>13495</v>
      </c>
      <c r="AJ1258" s="5">
        <v>413891.65</v>
      </c>
      <c r="AL1258" s="5">
        <v>31.14</v>
      </c>
      <c r="AM1258" s="4">
        <v>22</v>
      </c>
      <c r="AN1258" t="s">
        <v>47</v>
      </c>
      <c r="AO1258" t="str" cm="1">
        <f t="array" aca="1" ref="AO1258" ca="1">_FV(A1258,"Currency")</f>
        <v>USD</v>
      </c>
      <c r="AP1258" t="str" cm="1">
        <f t="array" aca="1" ref="AP1258" ca="1">_FV(A1258,"Exchange")</f>
        <v>NYSE Arca</v>
      </c>
      <c r="AQ1258" s="6" t="str" cm="1">
        <f t="array" aca="1" ref="AQ1258" ca="1">_FV(A1258,"Exchange abbreviation",TRUE)</f>
        <v>ARCX</v>
      </c>
      <c r="AR1258" t="str" cm="1">
        <f t="array" aca="1" ref="AR1258" ca="1">_FV(A1258,"Instrument type",TRUE)</f>
        <v>ETF</v>
      </c>
    </row>
    <row r="1259" spans="1:44" ht="18.75" customHeight="1" x14ac:dyDescent="0.25">
      <c r="A1259" t="e" vm="1272">
        <v>#VALUE!</v>
      </c>
      <c r="B1259" t="s">
        <v>3584</v>
      </c>
      <c r="C1259" t="s">
        <v>3585</v>
      </c>
      <c r="D1259" s="31" cm="1">
        <f t="array" aca="1" ref="D1259" ca="1">_FV(A1259,"Last trade time",TRUE)</f>
        <v>45824.840277823438</v>
      </c>
      <c r="E1259" s="23" cm="1">
        <f t="array" aca="1" ref="E1259" ca="1">_FV(A1259,"Price")</f>
        <v>41.0107</v>
      </c>
      <c r="F1259" s="27" cm="1">
        <f t="array" aca="1" ref="F1259" ca="1">_FV(A1259,"Change (%)",TRUE)</f>
        <v>1.2809999999999998E-2</v>
      </c>
      <c r="G1259" s="26" cm="1">
        <f t="array" aca="1" ref="G1259" ca="1">_FV(A1259,"Change")</f>
        <v>0.51870000000000005</v>
      </c>
      <c r="H1259" s="23" cm="1">
        <f t="array" aca="1" ref="H1259" ca="1">_FV(A1259,"Open")</f>
        <v>41.14</v>
      </c>
      <c r="I1259" s="23" cm="1">
        <f t="array" aca="1" ref="I1259" ca="1">_FV(A1259,"Low")</f>
        <v>41</v>
      </c>
      <c r="J1259" s="23" cm="1">
        <f t="array" aca="1" ref="J1259" ca="1">_FV(A1259,"High")</f>
        <v>41.258600000000001</v>
      </c>
      <c r="K1259" s="23" cm="1">
        <f t="array" aca="1" ref="K1259" ca="1">_FV(A1259,"Previous close",TRUE)</f>
        <v>40.491999999999997</v>
      </c>
      <c r="L1259" s="26"/>
      <c r="M1259" s="23" cm="1">
        <f t="array" aca="1" ref="M1259" ca="1">_FV(A1259,"52 week low",TRUE)</f>
        <v>34.56</v>
      </c>
      <c r="N1259" s="23" cm="1">
        <f t="array" aca="1" ref="N1259" ca="1">_FV(A1259,"52 week high",TRUE)</f>
        <v>43.59</v>
      </c>
      <c r="O1259" s="8" cm="1">
        <f t="array" aca="1" ref="O1259" ca="1">_FV(A1259,"Volume")</f>
        <v>20506</v>
      </c>
      <c r="P1259" s="7" cm="1">
        <f t="array" aca="1" ref="P1259" ca="1">_FV(A1259,"Volume average",TRUE)</f>
        <v>5039</v>
      </c>
      <c r="Q1259" t="s">
        <v>119</v>
      </c>
      <c r="T1259" s="25" cm="1">
        <f t="array" aca="1" ref="T1259" ca="1">_FV(A1259,"Expense ratio",TRUE)</f>
        <v>7.1999999999999998E-3</v>
      </c>
      <c r="U1259" s="24" cm="1">
        <f t="array" aca="1" ref="U1259" ca="1">_FV(A1259,"Market cap",TRUE)</f>
        <v>84237991.819999993</v>
      </c>
      <c r="V1259" s="16"/>
      <c r="W1259" s="16"/>
      <c r="X1259" t="s">
        <v>3586</v>
      </c>
      <c r="Z1259" s="18"/>
      <c r="AA1259" s="20"/>
      <c r="AB1259" s="20"/>
      <c r="AC1259" s="21">
        <v>8249</v>
      </c>
      <c r="AE1259" s="18"/>
      <c r="AF1259" s="20"/>
      <c r="AI1259" s="21"/>
      <c r="AJ1259" s="18"/>
      <c r="AL1259" s="18"/>
      <c r="AM1259" s="18"/>
      <c r="AN1259" t="s">
        <v>73</v>
      </c>
      <c r="AO1259" t="str" cm="1">
        <f t="array" aca="1" ref="AO1259" ca="1">_FV(A1259,"Currency")</f>
        <v>USD</v>
      </c>
      <c r="AP1259" t="str" cm="1">
        <f t="array" aca="1" ref="AP1259" ca="1">_FV(A1259,"Exchange")</f>
        <v>NYSE Arca</v>
      </c>
      <c r="AQ1259" s="6" t="str" cm="1">
        <f t="array" aca="1" ref="AQ1259" ca="1">_FV(A1259,"Exchange abbreviation",TRUE)</f>
        <v>ARCX</v>
      </c>
      <c r="AR1259" t="str" cm="1">
        <f t="array" aca="1" ref="AR1259" ca="1">_FV(A1259,"Instrument type",TRUE)</f>
        <v>ETF</v>
      </c>
    </row>
    <row r="1260" spans="1:44" ht="18.75" customHeight="1" x14ac:dyDescent="0.25">
      <c r="A1260" t="e" vm="1273">
        <v>#VALUE!</v>
      </c>
      <c r="B1260" t="s">
        <v>3587</v>
      </c>
      <c r="C1260" t="s">
        <v>3588</v>
      </c>
      <c r="D1260" s="31" cm="1">
        <f t="array" aca="1" ref="D1260" ca="1">_FV(A1260,"Last trade time",TRUE)</f>
        <v>45824.895839154684</v>
      </c>
      <c r="E1260" s="23" cm="1">
        <f t="array" aca="1" ref="E1260" ca="1">_FV(A1260,"Price")</f>
        <v>81.14</v>
      </c>
      <c r="F1260" s="27" cm="1">
        <f t="array" aca="1" ref="F1260" ca="1">_FV(A1260,"Change (%)",TRUE)</f>
        <v>1.1973000000000001E-2</v>
      </c>
      <c r="G1260" s="26" cm="1">
        <f t="array" aca="1" ref="G1260" ca="1">_FV(A1260,"Change")</f>
        <v>0.96</v>
      </c>
      <c r="H1260" s="23" cm="1">
        <f t="array" aca="1" ref="H1260" ca="1">_FV(A1260,"Open")</f>
        <v>81.11</v>
      </c>
      <c r="I1260" s="23" cm="1">
        <f t="array" aca="1" ref="I1260" ca="1">_FV(A1260,"Low")</f>
        <v>81.09</v>
      </c>
      <c r="J1260" s="23" cm="1">
        <f t="array" aca="1" ref="J1260" ca="1">_FV(A1260,"High")</f>
        <v>81.561700000000002</v>
      </c>
      <c r="K1260" s="23" cm="1">
        <f t="array" aca="1" ref="K1260" ca="1">_FV(A1260,"Previous close",TRUE)</f>
        <v>80.180000000000007</v>
      </c>
      <c r="L1260" s="26"/>
      <c r="M1260" s="23" cm="1">
        <f t="array" aca="1" ref="M1260" ca="1">_FV(A1260,"52 week low",TRUE)</f>
        <v>64.33</v>
      </c>
      <c r="N1260" s="23" cm="1">
        <f t="array" aca="1" ref="N1260" ca="1">_FV(A1260,"52 week high",TRUE)</f>
        <v>82.25</v>
      </c>
      <c r="O1260" s="8" cm="1">
        <f t="array" aca="1" ref="O1260" ca="1">_FV(A1260,"Volume")</f>
        <v>385708</v>
      </c>
      <c r="P1260" s="7" cm="1">
        <f t="array" aca="1" ref="P1260" ca="1">_FV(A1260,"Volume average",TRUE)</f>
        <v>442694</v>
      </c>
      <c r="Q1260" t="s">
        <v>3037</v>
      </c>
      <c r="R1260" t="s">
        <v>2539</v>
      </c>
      <c r="S1260" t="s">
        <v>2067</v>
      </c>
      <c r="T1260" s="25" cm="1">
        <f t="array" aca="1" ref="T1260" ca="1">_FV(A1260,"Expense ratio",TRUE)</f>
        <v>7.1999999999999998E-3</v>
      </c>
      <c r="U1260" s="24" cm="1">
        <f t="array" aca="1" ref="U1260" ca="1">_FV(A1260,"Market cap",TRUE)</f>
        <v>2516030087.7199998</v>
      </c>
      <c r="V1260" s="4">
        <v>2516030208</v>
      </c>
      <c r="W1260" s="4">
        <v>2516030208</v>
      </c>
      <c r="X1260" t="s">
        <v>3589</v>
      </c>
      <c r="Y1260" t="s">
        <v>3590</v>
      </c>
      <c r="Z1260" s="5">
        <v>80.203770000000006</v>
      </c>
      <c r="AA1260" s="5">
        <v>15.028814000000001</v>
      </c>
      <c r="AB1260" s="5">
        <v>1.72E-2</v>
      </c>
      <c r="AC1260" s="4">
        <v>478804</v>
      </c>
      <c r="AE1260" s="5">
        <v>12.560855273281749</v>
      </c>
      <c r="AF1260" s="5">
        <v>14.7806112587817</v>
      </c>
      <c r="AI1260" s="4">
        <v>478804</v>
      </c>
      <c r="AJ1260" s="5">
        <v>38404868.840000004</v>
      </c>
      <c r="AL1260" s="5">
        <v>82.25</v>
      </c>
      <c r="AM1260" s="5">
        <v>64.33</v>
      </c>
      <c r="AN1260" t="s">
        <v>82</v>
      </c>
      <c r="AO1260" t="str" cm="1">
        <f t="array" aca="1" ref="AO1260" ca="1">_FV(A1260,"Currency")</f>
        <v>USD</v>
      </c>
      <c r="AP1260" t="str" cm="1">
        <f t="array" aca="1" ref="AP1260" ca="1">_FV(A1260,"Exchange")</f>
        <v>Nasdaq Stock Market</v>
      </c>
      <c r="AQ1260" s="6" t="str" cm="1">
        <f t="array" aca="1" ref="AQ1260" ca="1">_FV(A1260,"Exchange abbreviation",TRUE)</f>
        <v>XNAS</v>
      </c>
      <c r="AR1260" t="str" cm="1">
        <f t="array" aca="1" ref="AR1260" ca="1">_FV(A1260,"Instrument type",TRUE)</f>
        <v>ETF</v>
      </c>
    </row>
    <row r="1261" spans="1:44" ht="18.75" customHeight="1" x14ac:dyDescent="0.25">
      <c r="A1261" t="e" vm="1274">
        <v>#VALUE!</v>
      </c>
      <c r="B1261" t="s">
        <v>3591</v>
      </c>
      <c r="C1261" t="s">
        <v>3592</v>
      </c>
      <c r="D1261" s="31" cm="1">
        <f t="array" aca="1" ref="D1261" ca="1">_FV(A1261,"Last trade time",TRUE)</f>
        <v>45824.843750253909</v>
      </c>
      <c r="E1261" s="23" cm="1">
        <f t="array" aca="1" ref="E1261" ca="1">_FV(A1261,"Price")</f>
        <v>49.81</v>
      </c>
      <c r="F1261" s="27" cm="1">
        <f t="array" aca="1" ref="F1261" ca="1">_FV(A1261,"Change (%)",TRUE)</f>
        <v>1.3086E-2</v>
      </c>
      <c r="G1261" s="26" cm="1">
        <f t="array" aca="1" ref="G1261" ca="1">_FV(A1261,"Change")</f>
        <v>0.64339999999999997</v>
      </c>
      <c r="H1261" s="23" cm="1">
        <f t="array" aca="1" ref="H1261" ca="1">_FV(A1261,"Open")</f>
        <v>49.519599999999997</v>
      </c>
      <c r="I1261" s="23" cm="1">
        <f t="array" aca="1" ref="I1261" ca="1">_FV(A1261,"Low")</f>
        <v>49.519599999999997</v>
      </c>
      <c r="J1261" s="23" cm="1">
        <f t="array" aca="1" ref="J1261" ca="1">_FV(A1261,"High")</f>
        <v>49.81</v>
      </c>
      <c r="K1261" s="23" cm="1">
        <f t="array" aca="1" ref="K1261" ca="1">_FV(A1261,"Previous close",TRUE)</f>
        <v>49.166600000000003</v>
      </c>
      <c r="L1261" s="26"/>
      <c r="M1261" s="23" cm="1">
        <f t="array" aca="1" ref="M1261" ca="1">_FV(A1261,"52 week low",TRUE)</f>
        <v>42.11</v>
      </c>
      <c r="N1261" s="23" cm="1">
        <f t="array" aca="1" ref="N1261" ca="1">_FV(A1261,"52 week high",TRUE)</f>
        <v>61.445</v>
      </c>
      <c r="O1261" s="8" cm="1">
        <f t="array" aca="1" ref="O1261" ca="1">_FV(A1261,"Volume")</f>
        <v>5204</v>
      </c>
      <c r="P1261" s="7" cm="1">
        <f t="array" aca="1" ref="P1261" ca="1">_FV(A1261,"Volume average",TRUE)</f>
        <v>7656</v>
      </c>
      <c r="Q1261" t="s">
        <v>383</v>
      </c>
      <c r="R1261" t="s">
        <v>155</v>
      </c>
      <c r="S1261" t="s">
        <v>318</v>
      </c>
      <c r="T1261" s="25" cm="1">
        <f t="array" aca="1" ref="T1261" ca="1">_FV(A1261,"Expense ratio",TRUE)</f>
        <v>7.1999999999999998E-3</v>
      </c>
      <c r="U1261" s="24" cm="1">
        <f t="array" aca="1" ref="U1261" ca="1">_FV(A1261,"Market cap",TRUE)</f>
        <v>121604340</v>
      </c>
      <c r="V1261" s="4">
        <v>121602000</v>
      </c>
      <c r="W1261" s="4">
        <v>121602000</v>
      </c>
      <c r="Y1261" t="s">
        <v>3593</v>
      </c>
      <c r="Z1261" s="5">
        <v>49.49</v>
      </c>
      <c r="AA1261" s="19">
        <v>10.945928</v>
      </c>
      <c r="AB1261" s="19">
        <v>2.0899999999999998E-2</v>
      </c>
      <c r="AC1261" s="4">
        <v>18033</v>
      </c>
      <c r="AE1261" s="5">
        <v>-8.2723288950475098</v>
      </c>
      <c r="AF1261" s="19">
        <v>-2.3664220896182031</v>
      </c>
      <c r="AI1261" s="4">
        <v>18033</v>
      </c>
      <c r="AJ1261" s="5">
        <v>891520.8639</v>
      </c>
      <c r="AL1261" s="5">
        <v>61.45</v>
      </c>
      <c r="AM1261" s="5">
        <v>42.11</v>
      </c>
      <c r="AN1261" t="s">
        <v>47</v>
      </c>
      <c r="AO1261" t="str" cm="1">
        <f t="array" aca="1" ref="AO1261" ca="1">_FV(A1261,"Currency")</f>
        <v>USD</v>
      </c>
      <c r="AP1261" t="str" cm="1">
        <f t="array" aca="1" ref="AP1261" ca="1">_FV(A1261,"Exchange")</f>
        <v>Nasdaq Stock Market</v>
      </c>
      <c r="AQ1261" s="6" t="str" cm="1">
        <f t="array" aca="1" ref="AQ1261" ca="1">_FV(A1261,"Exchange abbreviation",TRUE)</f>
        <v>XNAS</v>
      </c>
      <c r="AR1261" t="str" cm="1">
        <f t="array" aca="1" ref="AR1261" ca="1">_FV(A1261,"Instrument type",TRUE)</f>
        <v>ETF</v>
      </c>
    </row>
    <row r="1262" spans="1:44" ht="18.75" customHeight="1" x14ac:dyDescent="0.25">
      <c r="A1262" t="e" vm="1275">
        <v>#VALUE!</v>
      </c>
      <c r="B1262" t="s">
        <v>3594</v>
      </c>
      <c r="C1262" t="s">
        <v>3595</v>
      </c>
      <c r="D1262" s="31" cm="1">
        <f t="array" aca="1" ref="D1262" ca="1">_FV(A1262,"Last trade time",TRUE)</f>
        <v>45824.908993124998</v>
      </c>
      <c r="E1262" s="23" cm="1">
        <f t="array" aca="1" ref="E1262" ca="1">_FV(A1262,"Price")</f>
        <v>47.23</v>
      </c>
      <c r="F1262" s="27" cm="1">
        <f t="array" aca="1" ref="F1262" ca="1">_FV(A1262,"Change (%)",TRUE)</f>
        <v>1.2258999999999999E-2</v>
      </c>
      <c r="G1262" s="26" cm="1">
        <f t="array" aca="1" ref="G1262" ca="1">_FV(A1262,"Change")</f>
        <v>0.57199999999999995</v>
      </c>
      <c r="H1262" s="23" cm="1">
        <f t="array" aca="1" ref="H1262" ca="1">_FV(A1262,"Open")</f>
        <v>47.18</v>
      </c>
      <c r="I1262" s="23" cm="1">
        <f t="array" aca="1" ref="I1262" ca="1">_FV(A1262,"Low")</f>
        <v>47.174999999999997</v>
      </c>
      <c r="J1262" s="23" cm="1">
        <f t="array" aca="1" ref="J1262" ca="1">_FV(A1262,"High")</f>
        <v>47.494999999999997</v>
      </c>
      <c r="K1262" s="23" cm="1">
        <f t="array" aca="1" ref="K1262" ca="1">_FV(A1262,"Previous close",TRUE)</f>
        <v>46.658000000000001</v>
      </c>
      <c r="L1262" s="26"/>
      <c r="M1262" s="23" cm="1">
        <f t="array" aca="1" ref="M1262" ca="1">_FV(A1262,"52 week low",TRUE)</f>
        <v>38.19</v>
      </c>
      <c r="N1262" s="23" cm="1">
        <f t="array" aca="1" ref="N1262" ca="1">_FV(A1262,"52 week high",TRUE)</f>
        <v>47.97</v>
      </c>
      <c r="O1262" s="8" cm="1">
        <f t="array" aca="1" ref="O1262" ca="1">_FV(A1262,"Volume")</f>
        <v>26540394</v>
      </c>
      <c r="P1262" s="7" cm="1">
        <f t="array" aca="1" ref="P1262" ca="1">_FV(A1262,"Volume average",TRUE)</f>
        <v>23964102</v>
      </c>
      <c r="Q1262" t="s">
        <v>844</v>
      </c>
      <c r="S1262" t="s">
        <v>2067</v>
      </c>
      <c r="T1262" s="25" cm="1">
        <f t="array" aca="1" ref="T1262" ca="1">_FV(A1262,"Expense ratio",TRUE)</f>
        <v>7.1999999999999998E-3</v>
      </c>
      <c r="U1262" s="24" cm="1">
        <f t="array" aca="1" ref="U1262" ca="1">_FV(A1262,"Market cap",TRUE)</f>
        <v>17162833408.700001</v>
      </c>
      <c r="V1262" s="4">
        <v>17162833920</v>
      </c>
      <c r="W1262" s="4">
        <v>17162833920</v>
      </c>
      <c r="Y1262" t="s">
        <v>3596</v>
      </c>
      <c r="Z1262" s="5">
        <v>46.938960000000002</v>
      </c>
      <c r="AA1262" s="5">
        <v>14.390129999999999</v>
      </c>
      <c r="AB1262" s="5">
        <v>2.23E-2</v>
      </c>
      <c r="AC1262" s="4">
        <v>26395342</v>
      </c>
      <c r="AE1262" s="5">
        <v>13.31418006888196</v>
      </c>
      <c r="AF1262" s="5">
        <v>13.94900582345724</v>
      </c>
      <c r="AH1262" s="17">
        <v>752400000</v>
      </c>
      <c r="AI1262" s="4">
        <v>26395342</v>
      </c>
      <c r="AJ1262" s="5">
        <v>1238469446.6400001</v>
      </c>
      <c r="AL1262" s="5">
        <v>47.44</v>
      </c>
      <c r="AM1262" s="5">
        <v>38.19</v>
      </c>
      <c r="AN1262" t="s">
        <v>82</v>
      </c>
      <c r="AO1262" t="str" cm="1">
        <f t="array" aca="1" ref="AO1262" ca="1">_FV(A1262,"Currency")</f>
        <v>USD</v>
      </c>
      <c r="AP1262" t="str" cm="1">
        <f t="array" aca="1" ref="AP1262" ca="1">_FV(A1262,"Exchange")</f>
        <v>NYSE Arca</v>
      </c>
      <c r="AQ1262" s="6" t="str" cm="1">
        <f t="array" aca="1" ref="AQ1262" ca="1">_FV(A1262,"Exchange abbreviation",TRUE)</f>
        <v>ARCX</v>
      </c>
      <c r="AR1262" t="str" cm="1">
        <f t="array" aca="1" ref="AR1262" ca="1">_FV(A1262,"Instrument type",TRUE)</f>
        <v>ETF</v>
      </c>
    </row>
    <row r="1263" spans="1:44" ht="18.75" customHeight="1" x14ac:dyDescent="0.25">
      <c r="A1263" t="e" vm="1276">
        <v>#VALUE!</v>
      </c>
      <c r="B1263" t="s">
        <v>3597</v>
      </c>
      <c r="C1263" t="s">
        <v>3598</v>
      </c>
      <c r="D1263" s="31" cm="1">
        <f t="array" aca="1" ref="D1263" ca="1">_FV(A1263,"Last trade time",TRUE)</f>
        <v>45824.934047557814</v>
      </c>
      <c r="E1263" s="23" cm="1">
        <f t="array" aca="1" ref="E1263" ca="1">_FV(A1263,"Price")</f>
        <v>16.98</v>
      </c>
      <c r="F1263" s="27" cm="1">
        <f t="array" aca="1" ref="F1263" ca="1">_FV(A1263,"Change (%)",TRUE)</f>
        <v>-5.855E-3</v>
      </c>
      <c r="G1263" s="26" cm="1">
        <f t="array" aca="1" ref="G1263" ca="1">_FV(A1263,"Change")</f>
        <v>-0.1</v>
      </c>
      <c r="H1263" s="23" cm="1">
        <f t="array" aca="1" ref="H1263" ca="1">_FV(A1263,"Open")</f>
        <v>17.29</v>
      </c>
      <c r="I1263" s="23" cm="1">
        <f t="array" aca="1" ref="I1263" ca="1">_FV(A1263,"Low")</f>
        <v>16.920100000000001</v>
      </c>
      <c r="J1263" s="23" cm="1">
        <f t="array" aca="1" ref="J1263" ca="1">_FV(A1263,"High")</f>
        <v>17.332699999999999</v>
      </c>
      <c r="K1263" s="23" cm="1">
        <f t="array" aca="1" ref="K1263" ca="1">_FV(A1263,"Previous close",TRUE)</f>
        <v>17.079999999999998</v>
      </c>
      <c r="L1263" s="26"/>
      <c r="M1263" s="23" cm="1">
        <f t="array" aca="1" ref="M1263" ca="1">_FV(A1263,"52 week low",TRUE)</f>
        <v>13.18</v>
      </c>
      <c r="N1263" s="23" cm="1">
        <f t="array" aca="1" ref="N1263" ca="1">_FV(A1263,"52 week high",TRUE)</f>
        <v>22.84</v>
      </c>
      <c r="O1263" s="8" cm="1">
        <f t="array" aca="1" ref="O1263" ca="1">_FV(A1263,"Volume")</f>
        <v>565290</v>
      </c>
      <c r="P1263" s="7" cm="1">
        <f t="array" aca="1" ref="P1263" ca="1">_FV(A1263,"Volume average",TRUE)</f>
        <v>730124</v>
      </c>
      <c r="Q1263" t="s">
        <v>50</v>
      </c>
      <c r="S1263" t="s">
        <v>51</v>
      </c>
      <c r="T1263" s="25" cm="1">
        <f t="array" aca="1" ref="T1263" ca="1">_FV(A1263,"Expense ratio",TRUE)</f>
        <v>7.1999999999999998E-3</v>
      </c>
      <c r="U1263" s="24" cm="1">
        <f t="array" aca="1" ref="U1263" ca="1">_FV(A1263,"Market cap",TRUE)</f>
        <v>874334090.27999997</v>
      </c>
      <c r="V1263" s="4">
        <v>874321856</v>
      </c>
      <c r="W1263" s="4">
        <v>874321856</v>
      </c>
      <c r="Y1263" t="s">
        <v>3599</v>
      </c>
      <c r="Z1263" s="5">
        <v>17.7349</v>
      </c>
      <c r="AA1263" s="5">
        <v>25.788613999999999</v>
      </c>
      <c r="AB1263" s="5">
        <v>0.19270000000000001</v>
      </c>
      <c r="AC1263" s="4">
        <v>996311</v>
      </c>
      <c r="AE1263" s="5">
        <v>-7.5922300894109229</v>
      </c>
      <c r="AF1263" s="5">
        <v>-7.5998832600868926</v>
      </c>
      <c r="AI1263" s="4">
        <v>996311</v>
      </c>
      <c r="AJ1263" s="5">
        <v>17714409.579999998</v>
      </c>
      <c r="AL1263" s="5">
        <v>22.84</v>
      </c>
      <c r="AM1263" s="5">
        <v>13.18</v>
      </c>
      <c r="AN1263" t="s">
        <v>82</v>
      </c>
      <c r="AO1263" t="str" cm="1">
        <f t="array" aca="1" ref="AO1263" ca="1">_FV(A1263,"Currency")</f>
        <v>USD</v>
      </c>
      <c r="AP1263" t="str" cm="1">
        <f t="array" aca="1" ref="AP1263" ca="1">_FV(A1263,"Exchange")</f>
        <v>NYSE Arca</v>
      </c>
      <c r="AQ1263" s="6" t="str" cm="1">
        <f t="array" aca="1" ref="AQ1263" ca="1">_FV(A1263,"Exchange abbreviation",TRUE)</f>
        <v>ARCX</v>
      </c>
      <c r="AR1263" t="str" cm="1">
        <f t="array" aca="1" ref="AR1263" ca="1">_FV(A1263,"Instrument type",TRUE)</f>
        <v>ETF</v>
      </c>
    </row>
    <row r="1264" spans="1:44" ht="18.75" customHeight="1" x14ac:dyDescent="0.25">
      <c r="A1264" t="e" vm="1277">
        <v>#VALUE!</v>
      </c>
      <c r="B1264" t="s">
        <v>3600</v>
      </c>
      <c r="C1264" t="s">
        <v>3601</v>
      </c>
      <c r="D1264" s="31" cm="1">
        <f t="array" aca="1" ref="D1264" ca="1">_FV(A1264,"Last trade time",TRUE)</f>
        <v>45824.840277812502</v>
      </c>
      <c r="E1264" s="23" cm="1">
        <f t="array" aca="1" ref="E1264" ca="1">_FV(A1264,"Price")</f>
        <v>28.5059</v>
      </c>
      <c r="F1264" s="27" cm="1">
        <f t="array" aca="1" ref="F1264" ca="1">_FV(A1264,"Change (%)",TRUE)</f>
        <v>8.5840000000000014E-3</v>
      </c>
      <c r="G1264" s="26" cm="1">
        <f t="array" aca="1" ref="G1264" ca="1">_FV(A1264,"Change")</f>
        <v>0.24260000000000001</v>
      </c>
      <c r="H1264" s="23" cm="1">
        <f t="array" aca="1" ref="H1264" ca="1">_FV(A1264,"Open")</f>
        <v>28.5059</v>
      </c>
      <c r="I1264" s="23" cm="1">
        <f t="array" aca="1" ref="I1264" ca="1">_FV(A1264,"Low")</f>
        <v>28.5059</v>
      </c>
      <c r="J1264" s="23" cm="1">
        <f t="array" aca="1" ref="J1264" ca="1">_FV(A1264,"High")</f>
        <v>28.5059</v>
      </c>
      <c r="K1264" s="23" cm="1">
        <f t="array" aca="1" ref="K1264" ca="1">_FV(A1264,"Previous close",TRUE)</f>
        <v>28.263300000000001</v>
      </c>
      <c r="L1264" s="26"/>
      <c r="M1264" s="23" cm="1">
        <f t="array" aca="1" ref="M1264" ca="1">_FV(A1264,"52 week low",TRUE)</f>
        <v>24.5733</v>
      </c>
      <c r="N1264" s="23" cm="1">
        <f t="array" aca="1" ref="N1264" ca="1">_FV(A1264,"52 week high",TRUE)</f>
        <v>33.227699999999999</v>
      </c>
      <c r="O1264" s="8" cm="1">
        <f t="array" aca="1" ref="O1264" ca="1">_FV(A1264,"Volume")</f>
        <v>1</v>
      </c>
      <c r="P1264" s="7" cm="1">
        <f t="array" aca="1" ref="P1264" ca="1">_FV(A1264,"Volume average",TRUE)</f>
        <v>124</v>
      </c>
      <c r="Q1264" t="s">
        <v>351</v>
      </c>
      <c r="S1264" t="s">
        <v>263</v>
      </c>
      <c r="T1264" s="25" cm="1">
        <f t="array" aca="1" ref="T1264" ca="1">_FV(A1264,"Expense ratio",TRUE)</f>
        <v>7.0999999999999995E-3</v>
      </c>
      <c r="U1264" s="24" cm="1">
        <f t="array" aca="1" ref="U1264" ca="1">_FV(A1264,"Market cap",TRUE)</f>
        <v>4809053.8099999996</v>
      </c>
      <c r="V1264" s="4">
        <v>4809053</v>
      </c>
      <c r="W1264" s="4">
        <v>4809053</v>
      </c>
      <c r="Y1264" t="s">
        <v>264</v>
      </c>
      <c r="Z1264" s="5">
        <v>27.921189999999999</v>
      </c>
      <c r="AA1264" s="5">
        <v>29.369776000000002</v>
      </c>
      <c r="AB1264" s="5">
        <v>7.7999999999999996E-3</v>
      </c>
      <c r="AC1264" s="4">
        <v>192</v>
      </c>
      <c r="AE1264" s="5">
        <v>-5.068156693235637</v>
      </c>
      <c r="AF1264" s="5">
        <v>-10.718196950913811</v>
      </c>
      <c r="AI1264" s="4">
        <v>192</v>
      </c>
      <c r="AJ1264" s="5">
        <v>5359.5264000000006</v>
      </c>
      <c r="AL1264" s="5">
        <v>33.228000000000002</v>
      </c>
      <c r="AM1264" s="5">
        <v>24.573</v>
      </c>
      <c r="AN1264" t="s">
        <v>47</v>
      </c>
      <c r="AO1264" t="str" cm="1">
        <f t="array" aca="1" ref="AO1264" ca="1">_FV(A1264,"Currency")</f>
        <v>USD</v>
      </c>
      <c r="AP1264" t="str" cm="1">
        <f t="array" aca="1" ref="AP1264" ca="1">_FV(A1264,"Exchange")</f>
        <v>NYSE Arca</v>
      </c>
      <c r="AQ1264" s="6" t="str" cm="1">
        <f t="array" aca="1" ref="AQ1264" ca="1">_FV(A1264,"Exchange abbreviation",TRUE)</f>
        <v>ARCX</v>
      </c>
      <c r="AR1264" t="str" cm="1">
        <f t="array" aca="1" ref="AR1264" ca="1">_FV(A1264,"Instrument type",TRUE)</f>
        <v>ETF</v>
      </c>
    </row>
    <row r="1265" spans="1:44" ht="18.75" customHeight="1" x14ac:dyDescent="0.25">
      <c r="A1265" t="e" vm="1278">
        <v>#VALUE!</v>
      </c>
      <c r="B1265" t="s">
        <v>3602</v>
      </c>
      <c r="C1265" t="s">
        <v>3603</v>
      </c>
      <c r="D1265" s="31" cm="1">
        <f t="array" aca="1" ref="D1265" ca="1">_FV(A1265,"Last trade time",TRUE)</f>
        <v>45824.843750207816</v>
      </c>
      <c r="E1265" s="23" cm="1">
        <f t="array" aca="1" ref="E1265" ca="1">_FV(A1265,"Price")</f>
        <v>27.66</v>
      </c>
      <c r="F1265" s="27" cm="1">
        <f t="array" aca="1" ref="F1265" ca="1">_FV(A1265,"Change (%)",TRUE)</f>
        <v>1.0596000000000001E-2</v>
      </c>
      <c r="G1265" s="26" cm="1">
        <f t="array" aca="1" ref="G1265" ca="1">_FV(A1265,"Change")</f>
        <v>0.28999999999999998</v>
      </c>
      <c r="H1265" s="23" cm="1">
        <f t="array" aca="1" ref="H1265" ca="1">_FV(A1265,"Open")</f>
        <v>27.66</v>
      </c>
      <c r="I1265" s="23" cm="1">
        <f t="array" aca="1" ref="I1265" ca="1">_FV(A1265,"Low")</f>
        <v>27.66</v>
      </c>
      <c r="J1265" s="23" cm="1">
        <f t="array" aca="1" ref="J1265" ca="1">_FV(A1265,"High")</f>
        <v>27.66</v>
      </c>
      <c r="K1265" s="23" cm="1">
        <f t="array" aca="1" ref="K1265" ca="1">_FV(A1265,"Previous close",TRUE)</f>
        <v>27.37</v>
      </c>
      <c r="L1265" s="26"/>
      <c r="M1265" s="23" cm="1">
        <f t="array" aca="1" ref="M1265" ca="1">_FV(A1265,"52 week low",TRUE)</f>
        <v>22.86</v>
      </c>
      <c r="N1265" s="23" cm="1">
        <f t="array" aca="1" ref="N1265" ca="1">_FV(A1265,"52 week high",TRUE)</f>
        <v>28.73</v>
      </c>
      <c r="O1265" s="8" cm="1">
        <f t="array" aca="1" ref="O1265" ca="1">_FV(A1265,"Volume")</f>
        <v>23</v>
      </c>
      <c r="P1265" s="7" cm="1">
        <f t="array" aca="1" ref="P1265" ca="1">_FV(A1265,"Volume average",TRUE)</f>
        <v>1902</v>
      </c>
      <c r="Q1265" t="s">
        <v>1096</v>
      </c>
      <c r="S1265" t="s">
        <v>3604</v>
      </c>
      <c r="T1265" s="25" cm="1">
        <f t="array" aca="1" ref="T1265" ca="1">_FV(A1265,"Expense ratio",TRUE)</f>
        <v>7.0999999999999995E-3</v>
      </c>
      <c r="U1265" s="24" cm="1">
        <f t="array" aca="1" ref="U1265" ca="1">_FV(A1265,"Market cap",TRUE)</f>
        <v>4063215.8</v>
      </c>
      <c r="V1265" s="4">
        <v>4063215</v>
      </c>
      <c r="W1265" s="4">
        <v>4063215</v>
      </c>
      <c r="Y1265" t="s">
        <v>1884</v>
      </c>
      <c r="Z1265" s="5">
        <v>27.48</v>
      </c>
      <c r="AA1265" s="5">
        <v>20.398520999999999</v>
      </c>
      <c r="AB1265" s="20"/>
      <c r="AC1265" s="4">
        <v>5496</v>
      </c>
      <c r="AE1265" s="5">
        <v>7.097016225694186</v>
      </c>
      <c r="AF1265" s="20"/>
      <c r="AI1265" s="4">
        <v>5496</v>
      </c>
      <c r="AJ1265" s="5">
        <v>151064.70480000001</v>
      </c>
      <c r="AL1265" s="5">
        <v>28.73</v>
      </c>
      <c r="AM1265" s="5">
        <v>22.86</v>
      </c>
      <c r="AN1265" t="s">
        <v>47</v>
      </c>
      <c r="AO1265" t="str" cm="1">
        <f t="array" aca="1" ref="AO1265" ca="1">_FV(A1265,"Currency")</f>
        <v>USD</v>
      </c>
      <c r="AP1265" t="str" cm="1">
        <f t="array" aca="1" ref="AP1265" ca="1">_FV(A1265,"Exchange")</f>
        <v>Nasdaq Stock Market</v>
      </c>
      <c r="AQ1265" s="6" t="str" cm="1">
        <f t="array" aca="1" ref="AQ1265" ca="1">_FV(A1265,"Exchange abbreviation",TRUE)</f>
        <v>XNAS</v>
      </c>
      <c r="AR1265" t="str" cm="1">
        <f t="array" aca="1" ref="AR1265" ca="1">_FV(A1265,"Instrument type",TRUE)</f>
        <v>ETF</v>
      </c>
    </row>
    <row r="1266" spans="1:44" ht="18.75" customHeight="1" x14ac:dyDescent="0.25">
      <c r="A1266" t="e" vm="1279">
        <v>#VALUE!</v>
      </c>
      <c r="B1266" t="s">
        <v>3605</v>
      </c>
      <c r="C1266" t="s">
        <v>3606</v>
      </c>
      <c r="D1266" s="31" cm="1">
        <f t="array" aca="1" ref="D1266" ca="1">_FV(A1266,"Last trade time",TRUE)</f>
        <v>45824.941552707809</v>
      </c>
      <c r="E1266" s="23" cm="1">
        <f t="array" aca="1" ref="E1266" ca="1">_FV(A1266,"Price")</f>
        <v>35.35</v>
      </c>
      <c r="F1266" s="27" cm="1">
        <f t="array" aca="1" ref="F1266" ca="1">_FV(A1266,"Change (%)",TRUE)</f>
        <v>1.0866000000000001E-2</v>
      </c>
      <c r="G1266" s="26" cm="1">
        <f t="array" aca="1" ref="G1266" ca="1">_FV(A1266,"Change")</f>
        <v>0.38</v>
      </c>
      <c r="H1266" s="23" cm="1">
        <f t="array" aca="1" ref="H1266" ca="1">_FV(A1266,"Open")</f>
        <v>35.36</v>
      </c>
      <c r="I1266" s="23" cm="1">
        <f t="array" aca="1" ref="I1266" ca="1">_FV(A1266,"Low")</f>
        <v>34.75</v>
      </c>
      <c r="J1266" s="23" cm="1">
        <f t="array" aca="1" ref="J1266" ca="1">_FV(A1266,"High")</f>
        <v>35.64</v>
      </c>
      <c r="K1266" s="23" cm="1">
        <f t="array" aca="1" ref="K1266" ca="1">_FV(A1266,"Previous close",TRUE)</f>
        <v>34.97</v>
      </c>
      <c r="L1266" s="26"/>
      <c r="M1266" s="23" cm="1">
        <f t="array" aca="1" ref="M1266" ca="1">_FV(A1266,"52 week low",TRUE)</f>
        <v>25.53</v>
      </c>
      <c r="N1266" s="23" cm="1">
        <f t="array" aca="1" ref="N1266" ca="1">_FV(A1266,"52 week high",TRUE)</f>
        <v>45.86</v>
      </c>
      <c r="O1266" s="8" cm="1">
        <f t="array" aca="1" ref="O1266" ca="1">_FV(A1266,"Volume")</f>
        <v>907500</v>
      </c>
      <c r="P1266" s="7" cm="1">
        <f t="array" aca="1" ref="P1266" ca="1">_FV(A1266,"Volume average",TRUE)</f>
        <v>1276950</v>
      </c>
      <c r="Q1266" t="s">
        <v>1293</v>
      </c>
      <c r="S1266" t="s">
        <v>277</v>
      </c>
      <c r="T1266" s="25" cm="1">
        <f t="array" aca="1" ref="T1266" ca="1">_FV(A1266,"Expense ratio",TRUE)</f>
        <v>7.0999999999999995E-3</v>
      </c>
      <c r="U1266" s="24" cm="1">
        <f t="array" aca="1" ref="U1266" ca="1">_FV(A1266,"Market cap",TRUE)</f>
        <v>595009700.46000004</v>
      </c>
      <c r="V1266" s="4">
        <v>595021248</v>
      </c>
      <c r="W1266" s="4">
        <v>595021248</v>
      </c>
      <c r="Y1266" t="s">
        <v>3607</v>
      </c>
      <c r="Z1266" s="5">
        <v>33.619999999999997</v>
      </c>
      <c r="AA1266" s="19">
        <v>16.404053000000001</v>
      </c>
      <c r="AB1266" s="5">
        <v>5.0999996999999998E-3</v>
      </c>
      <c r="AC1266" s="4">
        <v>930895</v>
      </c>
      <c r="AE1266" s="5">
        <v>-2.7353895060785232</v>
      </c>
      <c r="AF1266" s="5">
        <v>-28.547667828245359</v>
      </c>
      <c r="AI1266" s="4">
        <v>930895</v>
      </c>
      <c r="AJ1266" s="5">
        <v>31268763.050000001</v>
      </c>
      <c r="AL1266" s="5">
        <v>49.93</v>
      </c>
      <c r="AM1266" s="5">
        <v>25.53</v>
      </c>
      <c r="AN1266" t="s">
        <v>82</v>
      </c>
      <c r="AO1266" t="str" cm="1">
        <f t="array" aca="1" ref="AO1266" ca="1">_FV(A1266,"Currency")</f>
        <v>USD</v>
      </c>
      <c r="AP1266" t="str" cm="1">
        <f t="array" aca="1" ref="AP1266" ca="1">_FV(A1266,"Exchange")</f>
        <v>NYSE Arca</v>
      </c>
      <c r="AQ1266" s="6" t="str" cm="1">
        <f t="array" aca="1" ref="AQ1266" ca="1">_FV(A1266,"Exchange abbreviation",TRUE)</f>
        <v>ARCX</v>
      </c>
      <c r="AR1266" t="str" cm="1">
        <f t="array" aca="1" ref="AR1266" ca="1">_FV(A1266,"Instrument type",TRUE)</f>
        <v>ETF</v>
      </c>
    </row>
    <row r="1267" spans="1:44" ht="18.75" customHeight="1" x14ac:dyDescent="0.25">
      <c r="A1267" t="e" vm="1280">
        <v>#VALUE!</v>
      </c>
      <c r="B1267" t="s">
        <v>3608</v>
      </c>
      <c r="C1267" t="s">
        <v>3609</v>
      </c>
      <c r="D1267" s="31" cm="1">
        <f t="array" aca="1" ref="D1267" ca="1">_FV(A1267,"Last trade time",TRUE)</f>
        <v>45824.843750253909</v>
      </c>
      <c r="E1267" s="23" cm="1">
        <f t="array" aca="1" ref="E1267" ca="1">_FV(A1267,"Price")</f>
        <v>76.06</v>
      </c>
      <c r="F1267" s="27" cm="1">
        <f t="array" aca="1" ref="F1267" ca="1">_FV(A1267,"Change (%)",TRUE)</f>
        <v>1.184E-2</v>
      </c>
      <c r="G1267" s="26" cm="1">
        <f t="array" aca="1" ref="G1267" ca="1">_FV(A1267,"Change")</f>
        <v>0.89</v>
      </c>
      <c r="H1267" s="23" cm="1">
        <f t="array" aca="1" ref="H1267" ca="1">_FV(A1267,"Open")</f>
        <v>75.81</v>
      </c>
      <c r="I1267" s="23" cm="1">
        <f t="array" aca="1" ref="I1267" ca="1">_FV(A1267,"Low")</f>
        <v>75.81</v>
      </c>
      <c r="J1267" s="23" cm="1">
        <f t="array" aca="1" ref="J1267" ca="1">_FV(A1267,"High")</f>
        <v>76.525700000000001</v>
      </c>
      <c r="K1267" s="23" cm="1">
        <f t="array" aca="1" ref="K1267" ca="1">_FV(A1267,"Previous close",TRUE)</f>
        <v>75.17</v>
      </c>
      <c r="L1267" s="26"/>
      <c r="M1267" s="23" cm="1">
        <f t="array" aca="1" ref="M1267" ca="1">_FV(A1267,"52 week low",TRUE)</f>
        <v>59.293900000000001</v>
      </c>
      <c r="N1267" s="23" cm="1">
        <f t="array" aca="1" ref="N1267" ca="1">_FV(A1267,"52 week high",TRUE)</f>
        <v>85.01</v>
      </c>
      <c r="O1267" s="8" cm="1">
        <f t="array" aca="1" ref="O1267" ca="1">_FV(A1267,"Volume")</f>
        <v>10465</v>
      </c>
      <c r="P1267" s="7" cm="1">
        <f t="array" aca="1" ref="P1267" ca="1">_FV(A1267,"Volume average",TRUE)</f>
        <v>24979</v>
      </c>
      <c r="Q1267" t="s">
        <v>1734</v>
      </c>
      <c r="S1267" t="s">
        <v>318</v>
      </c>
      <c r="T1267" s="25" cm="1">
        <f t="array" aca="1" ref="T1267" ca="1">_FV(A1267,"Expense ratio",TRUE)</f>
        <v>7.0999999999999995E-3</v>
      </c>
      <c r="U1267" s="24" cm="1">
        <f t="array" aca="1" ref="U1267" ca="1">_FV(A1267,"Market cap",TRUE)</f>
        <v>437290312.24000001</v>
      </c>
      <c r="V1267" s="4">
        <v>437281952</v>
      </c>
      <c r="W1267" s="4">
        <v>437281952</v>
      </c>
      <c r="Y1267" t="s">
        <v>3593</v>
      </c>
      <c r="Z1267" s="5">
        <v>77.069999999999993</v>
      </c>
      <c r="AA1267" s="5">
        <v>19.940709999999999</v>
      </c>
      <c r="AB1267" s="5">
        <v>7.6E-3</v>
      </c>
      <c r="AC1267" s="4">
        <v>37579</v>
      </c>
      <c r="AE1267" s="5">
        <v>-0.6566171222595063</v>
      </c>
      <c r="AF1267" s="5">
        <v>17.155616492880601</v>
      </c>
      <c r="AI1267" s="4">
        <v>37579</v>
      </c>
      <c r="AJ1267" s="5">
        <v>2896965.11</v>
      </c>
      <c r="AL1267" s="5">
        <v>85.01</v>
      </c>
      <c r="AM1267" s="5">
        <v>59.29</v>
      </c>
      <c r="AN1267" t="s">
        <v>90</v>
      </c>
      <c r="AO1267" t="str" cm="1">
        <f t="array" aca="1" ref="AO1267" ca="1">_FV(A1267,"Currency")</f>
        <v>USD</v>
      </c>
      <c r="AP1267" t="str" cm="1">
        <f t="array" aca="1" ref="AP1267" ca="1">_FV(A1267,"Exchange")</f>
        <v>Nasdaq Stock Market</v>
      </c>
      <c r="AQ1267" s="6" t="str" cm="1">
        <f t="array" aca="1" ref="AQ1267" ca="1">_FV(A1267,"Exchange abbreviation",TRUE)</f>
        <v>XNAS</v>
      </c>
      <c r="AR1267" t="str" cm="1">
        <f t="array" aca="1" ref="AR1267" ca="1">_FV(A1267,"Instrument type",TRUE)</f>
        <v>ETF</v>
      </c>
    </row>
    <row r="1268" spans="1:44" ht="18.75" customHeight="1" x14ac:dyDescent="0.25">
      <c r="A1268" t="e" vm="1281">
        <v>#VALUE!</v>
      </c>
      <c r="B1268" t="s">
        <v>3610</v>
      </c>
      <c r="C1268" t="s">
        <v>3611</v>
      </c>
      <c r="D1268" s="31" cm="1">
        <f t="array" aca="1" ref="D1268" ca="1">_FV(A1268,"Last trade time",TRUE)</f>
        <v>45824.843750265623</v>
      </c>
      <c r="E1268" s="23" cm="1">
        <f t="array" aca="1" ref="E1268" ca="1">_FV(A1268,"Price")</f>
        <v>14.55</v>
      </c>
      <c r="F1268" s="27" cm="1">
        <f t="array" aca="1" ref="F1268" ca="1">_FV(A1268,"Change (%)",TRUE)</f>
        <v>1.3760000000000001E-3</v>
      </c>
      <c r="G1268" s="26" cm="1">
        <f t="array" aca="1" ref="G1268" ca="1">_FV(A1268,"Change")</f>
        <v>0.02</v>
      </c>
      <c r="H1268" s="23" cm="1">
        <f t="array" aca="1" ref="H1268" ca="1">_FV(A1268,"Open")</f>
        <v>14.615399999999999</v>
      </c>
      <c r="I1268" s="23" cm="1">
        <f t="array" aca="1" ref="I1268" ca="1">_FV(A1268,"Low")</f>
        <v>14.516999999999999</v>
      </c>
      <c r="J1268" s="23" cm="1">
        <f t="array" aca="1" ref="J1268" ca="1">_FV(A1268,"High")</f>
        <v>14.65</v>
      </c>
      <c r="K1268" s="23" cm="1">
        <f t="array" aca="1" ref="K1268" ca="1">_FV(A1268,"Previous close",TRUE)</f>
        <v>14.53</v>
      </c>
      <c r="L1268" s="26"/>
      <c r="M1268" s="23" cm="1">
        <f t="array" aca="1" ref="M1268" ca="1">_FV(A1268,"52 week low",TRUE)</f>
        <v>11.391</v>
      </c>
      <c r="N1268" s="23" cm="1">
        <f t="array" aca="1" ref="N1268" ca="1">_FV(A1268,"52 week high",TRUE)</f>
        <v>14.65</v>
      </c>
      <c r="O1268" s="8" cm="1">
        <f t="array" aca="1" ref="O1268" ca="1">_FV(A1268,"Volume")</f>
        <v>235799</v>
      </c>
      <c r="P1268" s="7" cm="1">
        <f t="array" aca="1" ref="P1268" ca="1">_FV(A1268,"Volume average",TRUE)</f>
        <v>63906</v>
      </c>
      <c r="Q1268" t="s">
        <v>464</v>
      </c>
      <c r="T1268" s="25" cm="1">
        <f t="array" aca="1" ref="T1268" ca="1">_FV(A1268,"Expense ratio",TRUE)</f>
        <v>6.9999999999999993E-3</v>
      </c>
      <c r="U1268" s="24" cm="1">
        <f t="array" aca="1" ref="U1268" ca="1">_FV(A1268,"Market cap",TRUE)</f>
        <v>90411486.909999996</v>
      </c>
      <c r="V1268" s="16"/>
      <c r="W1268" s="16"/>
      <c r="Z1268" s="18"/>
      <c r="AA1268" s="20"/>
      <c r="AB1268" s="20"/>
      <c r="AC1268" s="21">
        <v>64294</v>
      </c>
      <c r="AE1268" s="18"/>
      <c r="AF1268" s="20"/>
      <c r="AH1268" s="16"/>
      <c r="AI1268" s="21"/>
      <c r="AJ1268" s="18"/>
      <c r="AL1268" s="18"/>
      <c r="AM1268" s="18"/>
      <c r="AN1268" t="s">
        <v>73</v>
      </c>
      <c r="AO1268" t="str" cm="1">
        <f t="array" aca="1" ref="AO1268" ca="1">_FV(A1268,"Currency")</f>
        <v>USD</v>
      </c>
      <c r="AP1268" t="str" cm="1">
        <f t="array" aca="1" ref="AP1268" ca="1">_FV(A1268,"Exchange")</f>
        <v>Nasdaq Stock Market</v>
      </c>
      <c r="AQ1268" s="6" t="str" cm="1">
        <f t="array" aca="1" ref="AQ1268" ca="1">_FV(A1268,"Exchange abbreviation",TRUE)</f>
        <v>XNAS</v>
      </c>
      <c r="AR1268" t="str" cm="1">
        <f t="array" aca="1" ref="AR1268" ca="1">_FV(A1268,"Instrument type",TRUE)</f>
        <v>ETF</v>
      </c>
    </row>
    <row r="1269" spans="1:44" ht="18.75" customHeight="1" x14ac:dyDescent="0.25">
      <c r="A1269" t="e" vm="1282">
        <v>#VALUE!</v>
      </c>
      <c r="B1269" t="s">
        <v>3612</v>
      </c>
      <c r="C1269" t="s">
        <v>3613</v>
      </c>
      <c r="D1269" s="31" cm="1">
        <f t="array" aca="1" ref="D1269" ca="1">_FV(A1269,"Last trade time",TRUE)</f>
        <v>45824.843750265623</v>
      </c>
      <c r="E1269" s="23" cm="1">
        <f t="array" aca="1" ref="E1269" ca="1">_FV(A1269,"Price")</f>
        <v>44.931800000000003</v>
      </c>
      <c r="F1269" s="27" cm="1">
        <f t="array" aca="1" ref="F1269" ca="1">_FV(A1269,"Change (%)",TRUE)</f>
        <v>1.7937999999999999E-2</v>
      </c>
      <c r="G1269" s="26" cm="1">
        <f t="array" aca="1" ref="G1269" ca="1">_FV(A1269,"Change")</f>
        <v>0.79179999999999995</v>
      </c>
      <c r="H1269" s="23" cm="1">
        <f t="array" aca="1" ref="H1269" ca="1">_FV(A1269,"Open")</f>
        <v>44.931800000000003</v>
      </c>
      <c r="I1269" s="23" cm="1">
        <f t="array" aca="1" ref="I1269" ca="1">_FV(A1269,"Low")</f>
        <v>44.931800000000003</v>
      </c>
      <c r="J1269" s="23" cm="1">
        <f t="array" aca="1" ref="J1269" ca="1">_FV(A1269,"High")</f>
        <v>44.931800000000003</v>
      </c>
      <c r="K1269" s="23" cm="1">
        <f t="array" aca="1" ref="K1269" ca="1">_FV(A1269,"Previous close",TRUE)</f>
        <v>44.14</v>
      </c>
      <c r="L1269" s="26"/>
      <c r="M1269" s="23" cm="1">
        <f t="array" aca="1" ref="M1269" ca="1">_FV(A1269,"52 week low",TRUE)</f>
        <v>32.15</v>
      </c>
      <c r="N1269" s="23" cm="1">
        <f t="array" aca="1" ref="N1269" ca="1">_FV(A1269,"52 week high",TRUE)</f>
        <v>45.05</v>
      </c>
      <c r="O1269" s="8" cm="1">
        <f t="array" aca="1" ref="O1269" ca="1">_FV(A1269,"Volume")</f>
        <v>101</v>
      </c>
      <c r="P1269" s="7" cm="1">
        <f t="array" aca="1" ref="P1269" ca="1">_FV(A1269,"Volume average",TRUE)</f>
        <v>695</v>
      </c>
      <c r="Q1269" t="s">
        <v>119</v>
      </c>
      <c r="T1269" s="25" cm="1">
        <f t="array" aca="1" ref="T1269" ca="1">_FV(A1269,"Expense ratio",TRUE)</f>
        <v>6.9999999999999993E-3</v>
      </c>
      <c r="U1269" s="24" cm="1">
        <f t="array" aca="1" ref="U1269" ca="1">_FV(A1269,"Market cap",TRUE)</f>
        <v>2117977.7999999998</v>
      </c>
      <c r="V1269" s="16"/>
      <c r="W1269" s="16"/>
      <c r="X1269" t="s">
        <v>3614</v>
      </c>
      <c r="Z1269" s="18"/>
      <c r="AA1269" s="20"/>
      <c r="AB1269" s="20"/>
      <c r="AC1269" s="21">
        <v>687</v>
      </c>
      <c r="AE1269" s="18"/>
      <c r="AF1269" s="20"/>
      <c r="AI1269" s="21"/>
      <c r="AJ1269" s="18"/>
      <c r="AL1269" s="18"/>
      <c r="AM1269" s="18"/>
      <c r="AN1269" t="s">
        <v>73</v>
      </c>
      <c r="AO1269" t="str" cm="1">
        <f t="array" aca="1" ref="AO1269" ca="1">_FV(A1269,"Currency")</f>
        <v>USD</v>
      </c>
      <c r="AP1269" t="str" cm="1">
        <f t="array" aca="1" ref="AP1269" ca="1">_FV(A1269,"Exchange")</f>
        <v>Nasdaq Stock Market</v>
      </c>
      <c r="AQ1269" s="6" t="str" cm="1">
        <f t="array" aca="1" ref="AQ1269" ca="1">_FV(A1269,"Exchange abbreviation",TRUE)</f>
        <v>XNAS</v>
      </c>
      <c r="AR1269" t="str" cm="1">
        <f t="array" aca="1" ref="AR1269" ca="1">_FV(A1269,"Instrument type",TRUE)</f>
        <v>ETF</v>
      </c>
    </row>
    <row r="1270" spans="1:44" ht="18.75" customHeight="1" x14ac:dyDescent="0.25">
      <c r="A1270" t="e" vm="1283">
        <v>#VALUE!</v>
      </c>
      <c r="B1270" t="s">
        <v>3615</v>
      </c>
      <c r="C1270" t="s">
        <v>3616</v>
      </c>
      <c r="D1270" s="31" cm="1">
        <f t="array" aca="1" ref="D1270" ca="1">_FV(A1270,"Last trade time",TRUE)</f>
        <v>45824.84027780078</v>
      </c>
      <c r="E1270" s="23" cm="1">
        <f t="array" aca="1" ref="E1270" ca="1">_FV(A1270,"Price")</f>
        <v>31.988600000000002</v>
      </c>
      <c r="F1270" s="27" cm="1">
        <f t="array" aca="1" ref="F1270" ca="1">_FV(A1270,"Change (%)",TRUE)</f>
        <v>6.7220000000000005E-3</v>
      </c>
      <c r="G1270" s="26" cm="1">
        <f t="array" aca="1" ref="G1270" ca="1">_FV(A1270,"Change")</f>
        <v>0.21360000000000001</v>
      </c>
      <c r="H1270" s="23" cm="1">
        <f t="array" aca="1" ref="H1270" ca="1">_FV(A1270,"Open")</f>
        <v>31.988600000000002</v>
      </c>
      <c r="I1270" s="23" cm="1">
        <f t="array" aca="1" ref="I1270" ca="1">_FV(A1270,"Low")</f>
        <v>31.988600000000002</v>
      </c>
      <c r="J1270" s="23" cm="1">
        <f t="array" aca="1" ref="J1270" ca="1">_FV(A1270,"High")</f>
        <v>31.988600000000002</v>
      </c>
      <c r="K1270" s="23" cm="1">
        <f t="array" aca="1" ref="K1270" ca="1">_FV(A1270,"Previous close",TRUE)</f>
        <v>31.774999999999999</v>
      </c>
      <c r="L1270" s="26"/>
      <c r="M1270" s="23" cm="1">
        <f t="array" aca="1" ref="M1270" ca="1">_FV(A1270,"52 week low",TRUE)</f>
        <v>26.86</v>
      </c>
      <c r="N1270" s="23" cm="1">
        <f t="array" aca="1" ref="N1270" ca="1">_FV(A1270,"52 week high",TRUE)</f>
        <v>33</v>
      </c>
      <c r="O1270" s="8" cm="1">
        <f t="array" aca="1" ref="O1270" ca="1">_FV(A1270,"Volume")</f>
        <v>11</v>
      </c>
      <c r="P1270" s="7" cm="1">
        <f t="array" aca="1" ref="P1270" ca="1">_FV(A1270,"Volume average",TRUE)</f>
        <v>948</v>
      </c>
      <c r="Q1270" t="s">
        <v>119</v>
      </c>
      <c r="T1270" s="25" cm="1">
        <f t="array" aca="1" ref="T1270" ca="1">_FV(A1270,"Expense ratio",TRUE)</f>
        <v>6.9999999999999993E-3</v>
      </c>
      <c r="U1270" s="24" cm="1">
        <f t="array" aca="1" ref="U1270" ca="1">_FV(A1270,"Market cap",TRUE)</f>
        <v>100828844.33</v>
      </c>
      <c r="V1270" s="16"/>
      <c r="W1270" s="16"/>
      <c r="Z1270" s="18"/>
      <c r="AB1270" s="20"/>
      <c r="AC1270" s="21">
        <v>963</v>
      </c>
      <c r="AE1270" s="18"/>
      <c r="AF1270" s="20"/>
      <c r="AI1270" s="21"/>
      <c r="AJ1270" s="18"/>
      <c r="AL1270" s="18"/>
      <c r="AM1270" s="18"/>
      <c r="AN1270" t="s">
        <v>73</v>
      </c>
      <c r="AO1270" t="str" cm="1">
        <f t="array" aca="1" ref="AO1270" ca="1">_FV(A1270,"Currency")</f>
        <v>USD</v>
      </c>
      <c r="AP1270" t="str" cm="1">
        <f t="array" aca="1" ref="AP1270" ca="1">_FV(A1270,"Exchange")</f>
        <v>NYSE Arca</v>
      </c>
      <c r="AQ1270" s="6" t="str" cm="1">
        <f t="array" aca="1" ref="AQ1270" ca="1">_FV(A1270,"Exchange abbreviation",TRUE)</f>
        <v>ARCX</v>
      </c>
      <c r="AR1270" t="str" cm="1">
        <f t="array" aca="1" ref="AR1270" ca="1">_FV(A1270,"Instrument type",TRUE)</f>
        <v>ETF</v>
      </c>
    </row>
    <row r="1271" spans="1:44" ht="18.75" customHeight="1" x14ac:dyDescent="0.25">
      <c r="A1271" t="e" vm="1284">
        <v>#VALUE!</v>
      </c>
      <c r="B1271" t="s">
        <v>3617</v>
      </c>
      <c r="C1271" t="s">
        <v>3618</v>
      </c>
      <c r="D1271" s="31" cm="1">
        <f t="array" aca="1" ref="D1271" ca="1">_FV(A1271,"Last trade time",TRUE)</f>
        <v>45824.840277789066</v>
      </c>
      <c r="E1271" s="23" cm="1">
        <f t="array" aca="1" ref="E1271" ca="1">_FV(A1271,"Price")</f>
        <v>19.11</v>
      </c>
      <c r="F1271" s="27" cm="1">
        <f t="array" aca="1" ref="F1271" ca="1">_FV(A1271,"Change (%)",TRUE)</f>
        <v>1.0480000000000001E-3</v>
      </c>
      <c r="G1271" s="26" cm="1">
        <f t="array" aca="1" ref="G1271" ca="1">_FV(A1271,"Change")</f>
        <v>0.02</v>
      </c>
      <c r="H1271" s="23" cm="1">
        <f t="array" aca="1" ref="H1271" ca="1">_FV(A1271,"Open")</f>
        <v>19.03</v>
      </c>
      <c r="I1271" s="23" cm="1">
        <f t="array" aca="1" ref="I1271" ca="1">_FV(A1271,"Low")</f>
        <v>19.02</v>
      </c>
      <c r="J1271" s="23" cm="1">
        <f t="array" aca="1" ref="J1271" ca="1">_FV(A1271,"High")</f>
        <v>19.2</v>
      </c>
      <c r="K1271" s="23" cm="1">
        <f t="array" aca="1" ref="K1271" ca="1">_FV(A1271,"Previous close",TRUE)</f>
        <v>19.09</v>
      </c>
      <c r="L1271" s="26"/>
      <c r="M1271" s="23" cm="1">
        <f t="array" aca="1" ref="M1271" ca="1">_FV(A1271,"52 week low",TRUE)</f>
        <v>18.72</v>
      </c>
      <c r="N1271" s="23" cm="1">
        <f t="array" aca="1" ref="N1271" ca="1">_FV(A1271,"52 week high",TRUE)</f>
        <v>20.420000000000002</v>
      </c>
      <c r="O1271" s="8" cm="1">
        <f t="array" aca="1" ref="O1271" ca="1">_FV(A1271,"Volume")</f>
        <v>1384</v>
      </c>
      <c r="P1271" s="7" cm="1">
        <f t="array" aca="1" ref="P1271" ca="1">_FV(A1271,"Volume average",TRUE)</f>
        <v>2412</v>
      </c>
      <c r="Q1271" t="s">
        <v>554</v>
      </c>
      <c r="S1271" t="s">
        <v>3619</v>
      </c>
      <c r="T1271" s="25" cm="1">
        <f t="array" aca="1" ref="T1271" ca="1">_FV(A1271,"Expense ratio",TRUE)</f>
        <v>6.9999999999999993E-3</v>
      </c>
      <c r="U1271" s="24" cm="1">
        <f t="array" aca="1" ref="U1271" ca="1">_FV(A1271,"Market cap",TRUE)</f>
        <v>1228175.1000000001</v>
      </c>
      <c r="V1271" s="4">
        <v>1228175</v>
      </c>
      <c r="W1271" s="4">
        <v>1228175</v>
      </c>
      <c r="Y1271" t="s">
        <v>3620</v>
      </c>
      <c r="Z1271" s="5">
        <v>18.908999999999999</v>
      </c>
      <c r="AA1271" s="20"/>
      <c r="AB1271" s="20"/>
      <c r="AC1271" s="4">
        <v>1274</v>
      </c>
      <c r="AE1271" s="5">
        <v>2.3448271615201581</v>
      </c>
      <c r="AF1271" s="20"/>
      <c r="AI1271" s="4">
        <v>1274</v>
      </c>
      <c r="AJ1271" s="5">
        <v>24155.040000000001</v>
      </c>
      <c r="AL1271" s="5">
        <v>20.420000000000002</v>
      </c>
      <c r="AM1271" s="5">
        <v>18.72</v>
      </c>
      <c r="AN1271" t="s">
        <v>47</v>
      </c>
      <c r="AO1271" t="str" cm="1">
        <f t="array" aca="1" ref="AO1271" ca="1">_FV(A1271,"Currency")</f>
        <v>USD</v>
      </c>
      <c r="AP1271" t="str" cm="1">
        <f t="array" aca="1" ref="AP1271" ca="1">_FV(A1271,"Exchange")</f>
        <v>NYSE Arca</v>
      </c>
      <c r="AQ1271" s="6" t="str" cm="1">
        <f t="array" aca="1" ref="AQ1271" ca="1">_FV(A1271,"Exchange abbreviation",TRUE)</f>
        <v>ARCX</v>
      </c>
      <c r="AR1271" t="str" cm="1">
        <f t="array" aca="1" ref="AR1271" ca="1">_FV(A1271,"Instrument type",TRUE)</f>
        <v>ETF</v>
      </c>
    </row>
    <row r="1272" spans="1:44" ht="18.75" customHeight="1" x14ac:dyDescent="0.25">
      <c r="A1272" t="e" vm="1285">
        <v>#VALUE!</v>
      </c>
      <c r="B1272" t="s">
        <v>3621</v>
      </c>
      <c r="C1272" t="s">
        <v>3622</v>
      </c>
      <c r="D1272" s="31" cm="1">
        <f t="array" aca="1" ref="D1272" ca="1">_FV(A1272,"Last trade time",TRUE)</f>
        <v>45824.840277789066</v>
      </c>
      <c r="E1272" s="23" cm="1">
        <f t="array" aca="1" ref="E1272" ca="1">_FV(A1272,"Price")</f>
        <v>23.269600000000001</v>
      </c>
      <c r="F1272" s="27" cm="1">
        <f t="array" aca="1" ref="F1272" ca="1">_FV(A1272,"Change (%)",TRUE)</f>
        <v>1.1423000000000001E-2</v>
      </c>
      <c r="G1272" s="26" cm="1">
        <f t="array" aca="1" ref="G1272" ca="1">_FV(A1272,"Change")</f>
        <v>0.26279999999999998</v>
      </c>
      <c r="H1272" s="23" cm="1">
        <f t="array" aca="1" ref="H1272" ca="1">_FV(A1272,"Open")</f>
        <v>23.37</v>
      </c>
      <c r="I1272" s="23" cm="1">
        <f t="array" aca="1" ref="I1272" ca="1">_FV(A1272,"Low")</f>
        <v>23.269600000000001</v>
      </c>
      <c r="J1272" s="23" cm="1">
        <f t="array" aca="1" ref="J1272" ca="1">_FV(A1272,"High")</f>
        <v>23.37</v>
      </c>
      <c r="K1272" s="23" cm="1">
        <f t="array" aca="1" ref="K1272" ca="1">_FV(A1272,"Previous close",TRUE)</f>
        <v>23.006799999999998</v>
      </c>
      <c r="L1272" s="26"/>
      <c r="M1272" s="23" cm="1">
        <f t="array" aca="1" ref="M1272" ca="1">_FV(A1272,"52 week low",TRUE)</f>
        <v>19.029900000000001</v>
      </c>
      <c r="N1272" s="23" cm="1">
        <f t="array" aca="1" ref="N1272" ca="1">_FV(A1272,"52 week high",TRUE)</f>
        <v>25.02</v>
      </c>
      <c r="O1272" s="8" cm="1">
        <f t="array" aca="1" ref="O1272" ca="1">_FV(A1272,"Volume")</f>
        <v>842</v>
      </c>
      <c r="P1272" s="7" cm="1">
        <f t="array" aca="1" ref="P1272" ca="1">_FV(A1272,"Volume average",TRUE)</f>
        <v>5810</v>
      </c>
      <c r="Q1272" t="s">
        <v>383</v>
      </c>
      <c r="S1272" t="s">
        <v>3623</v>
      </c>
      <c r="T1272" s="25" cm="1">
        <f t="array" aca="1" ref="T1272" ca="1">_FV(A1272,"Expense ratio",TRUE)</f>
        <v>6.9999999999999993E-3</v>
      </c>
      <c r="U1272" s="24" cm="1">
        <f t="array" aca="1" ref="U1272" ca="1">_FV(A1272,"Market cap",TRUE)</f>
        <v>106140566.15000001</v>
      </c>
      <c r="V1272" s="4">
        <v>106140568</v>
      </c>
      <c r="W1272" s="4">
        <v>106140568</v>
      </c>
      <c r="Y1272" t="s">
        <v>401</v>
      </c>
      <c r="Z1272" s="5">
        <v>23.3901</v>
      </c>
      <c r="AA1272" s="5">
        <v>26.601068000000001</v>
      </c>
      <c r="AB1272" s="20"/>
      <c r="AC1272" s="4">
        <v>5398</v>
      </c>
      <c r="AE1272" s="5">
        <v>1.469797874162992</v>
      </c>
      <c r="AF1272" s="20"/>
      <c r="AI1272" s="4">
        <v>5398</v>
      </c>
      <c r="AJ1272" s="5">
        <v>126274.33440000001</v>
      </c>
      <c r="AL1272" s="5">
        <v>25.02</v>
      </c>
      <c r="AM1272" s="5">
        <v>19.03</v>
      </c>
      <c r="AN1272" t="s">
        <v>47</v>
      </c>
      <c r="AO1272" t="str" cm="1">
        <f t="array" aca="1" ref="AO1272" ca="1">_FV(A1272,"Currency")</f>
        <v>USD</v>
      </c>
      <c r="AP1272" t="str" cm="1">
        <f t="array" aca="1" ref="AP1272" ca="1">_FV(A1272,"Exchange")</f>
        <v>NYSE Arca</v>
      </c>
      <c r="AQ1272" s="6" t="str" cm="1">
        <f t="array" aca="1" ref="AQ1272" ca="1">_FV(A1272,"Exchange abbreviation",TRUE)</f>
        <v>ARCX</v>
      </c>
      <c r="AR1272" t="str" cm="1">
        <f t="array" aca="1" ref="AR1272" ca="1">_FV(A1272,"Instrument type",TRUE)</f>
        <v>ETF</v>
      </c>
    </row>
    <row r="1273" spans="1:44" ht="18.75" customHeight="1" x14ac:dyDescent="0.25">
      <c r="A1273" t="e" vm="1286">
        <v>#VALUE!</v>
      </c>
      <c r="B1273" t="s">
        <v>3624</v>
      </c>
      <c r="C1273" t="s">
        <v>3625</v>
      </c>
      <c r="D1273" s="31" cm="1">
        <f t="array" aca="1" ref="D1273" ca="1">_FV(A1273,"Last trade time",TRUE)</f>
        <v>45824.843750196094</v>
      </c>
      <c r="E1273" s="23" cm="1">
        <f t="array" aca="1" ref="E1273" ca="1">_FV(A1273,"Price")</f>
        <v>24.245000000000001</v>
      </c>
      <c r="F1273" s="27" cm="1">
        <f t="array" aca="1" ref="F1273" ca="1">_FV(A1273,"Change (%)",TRUE)</f>
        <v>6.999E-3</v>
      </c>
      <c r="G1273" s="26" cm="1">
        <f t="array" aca="1" ref="G1273" ca="1">_FV(A1273,"Change")</f>
        <v>0.16850000000000001</v>
      </c>
      <c r="H1273" s="23" cm="1">
        <f t="array" aca="1" ref="H1273" ca="1">_FV(A1273,"Open")</f>
        <v>24.33</v>
      </c>
      <c r="I1273" s="23" cm="1">
        <f t="array" aca="1" ref="I1273" ca="1">_FV(A1273,"Low")</f>
        <v>24.245000000000001</v>
      </c>
      <c r="J1273" s="23" cm="1">
        <f t="array" aca="1" ref="J1273" ca="1">_FV(A1273,"High")</f>
        <v>24.37</v>
      </c>
      <c r="K1273" s="23" cm="1">
        <f t="array" aca="1" ref="K1273" ca="1">_FV(A1273,"Previous close",TRUE)</f>
        <v>24.076499999999999</v>
      </c>
      <c r="L1273" s="26"/>
      <c r="M1273" s="23" cm="1">
        <f t="array" aca="1" ref="M1273" ca="1">_FV(A1273,"52 week low",TRUE)</f>
        <v>21.5884</v>
      </c>
      <c r="N1273" s="23" cm="1">
        <f t="array" aca="1" ref="N1273" ca="1">_FV(A1273,"52 week high",TRUE)</f>
        <v>25.64</v>
      </c>
      <c r="O1273" s="8" cm="1">
        <f t="array" aca="1" ref="O1273" ca="1">_FV(A1273,"Volume")</f>
        <v>8862</v>
      </c>
      <c r="P1273" s="7" cm="1">
        <f t="array" aca="1" ref="P1273" ca="1">_FV(A1273,"Volume average",TRUE)</f>
        <v>4774</v>
      </c>
      <c r="Q1273" t="s">
        <v>119</v>
      </c>
      <c r="T1273" s="25" cm="1">
        <f t="array" aca="1" ref="T1273" ca="1">_FV(A1273,"Expense ratio",TRUE)</f>
        <v>6.9999999999999993E-3</v>
      </c>
      <c r="U1273" s="24" cm="1">
        <f t="array" aca="1" ref="U1273" ca="1">_FV(A1273,"Market cap",TRUE)</f>
        <v>55225941.75</v>
      </c>
      <c r="V1273" s="16"/>
      <c r="W1273" s="16"/>
      <c r="Z1273" s="18"/>
      <c r="AA1273" s="20"/>
      <c r="AB1273" s="20"/>
      <c r="AC1273" s="21">
        <v>4916</v>
      </c>
      <c r="AE1273" s="18"/>
      <c r="AF1273" s="20"/>
      <c r="AI1273" s="21"/>
      <c r="AJ1273" s="18"/>
      <c r="AL1273" s="18"/>
      <c r="AM1273" s="18"/>
      <c r="AN1273" t="s">
        <v>73</v>
      </c>
      <c r="AO1273" t="str" cm="1">
        <f t="array" aca="1" ref="AO1273" ca="1">_FV(A1273,"Currency")</f>
        <v>USD</v>
      </c>
      <c r="AP1273" t="str" cm="1">
        <f t="array" aca="1" ref="AP1273" ca="1">_FV(A1273,"Exchange")</f>
        <v>Nasdaq Stock Market</v>
      </c>
      <c r="AQ1273" s="6" t="str" cm="1">
        <f t="array" aca="1" ref="AQ1273" ca="1">_FV(A1273,"Exchange abbreviation",TRUE)</f>
        <v>XNAS</v>
      </c>
      <c r="AR1273" t="str" cm="1">
        <f t="array" aca="1" ref="AR1273" ca="1">_FV(A1273,"Instrument type",TRUE)</f>
        <v>ETF</v>
      </c>
    </row>
    <row r="1274" spans="1:44" ht="18.75" customHeight="1" x14ac:dyDescent="0.25">
      <c r="A1274" t="e" vm="1287">
        <v>#VALUE!</v>
      </c>
      <c r="B1274" t="s">
        <v>3626</v>
      </c>
      <c r="C1274" t="s">
        <v>3627</v>
      </c>
      <c r="D1274" s="31" cm="1">
        <f t="array" aca="1" ref="D1274" ca="1">_FV(A1274,"Last trade time",TRUE)</f>
        <v>45824.840299791409</v>
      </c>
      <c r="E1274" s="23" cm="1">
        <f t="array" aca="1" ref="E1274" ca="1">_FV(A1274,"Price")</f>
        <v>28.257999999999999</v>
      </c>
      <c r="F1274" s="27" cm="1">
        <f t="array" aca="1" ref="F1274" ca="1">_FV(A1274,"Change (%)",TRUE)</f>
        <v>5.5979999999999997E-3</v>
      </c>
      <c r="G1274" s="26" cm="1">
        <f t="array" aca="1" ref="G1274" ca="1">_FV(A1274,"Change")</f>
        <v>0.1573</v>
      </c>
      <c r="H1274" s="23" cm="1">
        <f t="array" aca="1" ref="H1274" ca="1">_FV(A1274,"Open")</f>
        <v>28.257999999999999</v>
      </c>
      <c r="I1274" s="23" cm="1">
        <f t="array" aca="1" ref="I1274" ca="1">_FV(A1274,"Low")</f>
        <v>28.257999999999999</v>
      </c>
      <c r="J1274" s="23" cm="1">
        <f t="array" aca="1" ref="J1274" ca="1">_FV(A1274,"High")</f>
        <v>28.257999999999999</v>
      </c>
      <c r="K1274" s="23" cm="1">
        <f t="array" aca="1" ref="K1274" ca="1">_FV(A1274,"Previous close",TRUE)</f>
        <v>28.1007</v>
      </c>
      <c r="L1274" s="26"/>
      <c r="M1274" s="23" cm="1">
        <f t="array" aca="1" ref="M1274" ca="1">_FV(A1274,"52 week low",TRUE)</f>
        <v>24.692399999999999</v>
      </c>
      <c r="N1274" s="23" cm="1">
        <f t="array" aca="1" ref="N1274" ca="1">_FV(A1274,"52 week high",TRUE)</f>
        <v>30.247499999999999</v>
      </c>
      <c r="O1274" s="8" cm="1">
        <f t="array" aca="1" ref="O1274" ca="1">_FV(A1274,"Volume")</f>
        <v>4</v>
      </c>
      <c r="P1274" s="7" cm="1">
        <f t="array" aca="1" ref="P1274" ca="1">_FV(A1274,"Volume average",TRUE)</f>
        <v>314</v>
      </c>
      <c r="Q1274" t="s">
        <v>496</v>
      </c>
      <c r="S1274" t="s">
        <v>2662</v>
      </c>
      <c r="T1274" s="25" cm="1">
        <f t="array" aca="1" ref="T1274" ca="1">_FV(A1274,"Expense ratio",TRUE)</f>
        <v>6.9999999999999993E-3</v>
      </c>
      <c r="U1274" s="24" cm="1">
        <f t="array" aca="1" ref="U1274" ca="1">_FV(A1274,"Market cap",TRUE)</f>
        <v>3938487.72</v>
      </c>
      <c r="V1274" s="4">
        <v>3938487</v>
      </c>
      <c r="W1274" s="4">
        <v>3938487</v>
      </c>
      <c r="Y1274" t="s">
        <v>3628</v>
      </c>
      <c r="Z1274" s="5">
        <v>28.4376</v>
      </c>
      <c r="AA1274" s="19">
        <v>18.090378000000001</v>
      </c>
      <c r="AB1274" s="5">
        <v>1.14E-2</v>
      </c>
      <c r="AC1274" s="4">
        <v>209</v>
      </c>
      <c r="AE1274" s="5">
        <v>2.9022282661381289</v>
      </c>
      <c r="AF1274" s="5">
        <v>13.26603169651337</v>
      </c>
      <c r="AI1274" s="4">
        <v>209</v>
      </c>
      <c r="AJ1274" s="5">
        <v>5940.1980000000003</v>
      </c>
      <c r="AL1274" s="5">
        <v>30.248000000000001</v>
      </c>
      <c r="AM1274" s="5">
        <v>24.692</v>
      </c>
      <c r="AN1274" t="s">
        <v>47</v>
      </c>
      <c r="AO1274" t="str" cm="1">
        <f t="array" aca="1" ref="AO1274" ca="1">_FV(A1274,"Currency")</f>
        <v>USD</v>
      </c>
      <c r="AP1274" t="str" cm="1">
        <f t="array" aca="1" ref="AP1274" ca="1">_FV(A1274,"Exchange")</f>
        <v>CBOE BZX Exchange</v>
      </c>
      <c r="AQ1274" s="6" t="str" cm="1">
        <f t="array" aca="1" ref="AQ1274" ca="1">_FV(A1274,"Exchange abbreviation",TRUE)</f>
        <v>BATS</v>
      </c>
      <c r="AR1274" t="str" cm="1">
        <f t="array" aca="1" ref="AR1274" ca="1">_FV(A1274,"Instrument type",TRUE)</f>
        <v>ETF</v>
      </c>
    </row>
    <row r="1275" spans="1:44" ht="18.75" customHeight="1" x14ac:dyDescent="0.25">
      <c r="A1275" t="e" vm="1288">
        <v>#VALUE!</v>
      </c>
      <c r="B1275" t="s">
        <v>3629</v>
      </c>
      <c r="C1275" t="s">
        <v>3630</v>
      </c>
      <c r="D1275" s="31" cm="1">
        <f t="array" aca="1" ref="D1275" ca="1">_FV(A1275,"Last trade time",TRUE)</f>
        <v>45824.840277789066</v>
      </c>
      <c r="E1275" s="23" cm="1">
        <f t="array" aca="1" ref="E1275" ca="1">_FV(A1275,"Price")</f>
        <v>31.8583</v>
      </c>
      <c r="F1275" s="27" cm="1">
        <f t="array" aca="1" ref="F1275" ca="1">_FV(A1275,"Change (%)",TRUE)</f>
        <v>1.0674999999999999E-2</v>
      </c>
      <c r="G1275" s="26" cm="1">
        <f t="array" aca="1" ref="G1275" ca="1">_FV(A1275,"Change")</f>
        <v>0.33650000000000002</v>
      </c>
      <c r="H1275" s="23" cm="1">
        <f t="array" aca="1" ref="H1275" ca="1">_FV(A1275,"Open")</f>
        <v>31.8583</v>
      </c>
      <c r="I1275" s="23" cm="1">
        <f t="array" aca="1" ref="I1275" ca="1">_FV(A1275,"Low")</f>
        <v>31.8583</v>
      </c>
      <c r="J1275" s="23" cm="1">
        <f t="array" aca="1" ref="J1275" ca="1">_FV(A1275,"High")</f>
        <v>31.8583</v>
      </c>
      <c r="K1275" s="23" cm="1">
        <f t="array" aca="1" ref="K1275" ca="1">_FV(A1275,"Previous close",TRUE)</f>
        <v>31.521799999999999</v>
      </c>
      <c r="L1275" s="26"/>
      <c r="M1275" s="23" cm="1">
        <f t="array" aca="1" ref="M1275" ca="1">_FV(A1275,"52 week low",TRUE)</f>
        <v>26.79</v>
      </c>
      <c r="N1275" s="23" cm="1">
        <f t="array" aca="1" ref="N1275" ca="1">_FV(A1275,"52 week high",TRUE)</f>
        <v>33.4</v>
      </c>
      <c r="O1275" s="8" cm="1">
        <f t="array" aca="1" ref="O1275" ca="1">_FV(A1275,"Volume")</f>
        <v>27</v>
      </c>
      <c r="P1275" s="7" cm="1">
        <f t="array" aca="1" ref="P1275" ca="1">_FV(A1275,"Volume average",TRUE)</f>
        <v>3778</v>
      </c>
      <c r="Q1275" t="s">
        <v>698</v>
      </c>
      <c r="S1275" t="s">
        <v>2148</v>
      </c>
      <c r="T1275" s="25" cm="1">
        <f t="array" aca="1" ref="T1275" ca="1">_FV(A1275,"Expense ratio",TRUE)</f>
        <v>6.9999999999999993E-3</v>
      </c>
      <c r="U1275" s="24" cm="1">
        <f t="array" aca="1" ref="U1275" ca="1">_FV(A1275,"Market cap",TRUE)</f>
        <v>58377500.140000001</v>
      </c>
      <c r="V1275" s="4">
        <v>58377500</v>
      </c>
      <c r="W1275" s="4">
        <v>58377500</v>
      </c>
      <c r="Y1275" t="s">
        <v>3631</v>
      </c>
      <c r="Z1275" s="5">
        <v>32.409999999999997</v>
      </c>
      <c r="AA1275" s="5">
        <v>27.959050000000001</v>
      </c>
      <c r="AB1275" s="5">
        <v>8.0000000000000004E-4</v>
      </c>
      <c r="AC1275" s="4">
        <v>4376</v>
      </c>
      <c r="AE1275" s="5">
        <v>1.9759140296445881</v>
      </c>
      <c r="AF1275" s="5">
        <v>12.542211090663219</v>
      </c>
      <c r="AI1275" s="4">
        <v>4376</v>
      </c>
      <c r="AJ1275" s="5">
        <v>142072.0912</v>
      </c>
      <c r="AL1275" s="5">
        <v>33.4</v>
      </c>
      <c r="AM1275" s="5">
        <v>26.79</v>
      </c>
      <c r="AN1275" t="s">
        <v>47</v>
      </c>
      <c r="AO1275" t="str" cm="1">
        <f t="array" aca="1" ref="AO1275" ca="1">_FV(A1275,"Currency")</f>
        <v>USD</v>
      </c>
      <c r="AP1275" t="str" cm="1">
        <f t="array" aca="1" ref="AP1275" ca="1">_FV(A1275,"Exchange")</f>
        <v>NYSE Arca</v>
      </c>
      <c r="AQ1275" s="6" t="str" cm="1">
        <f t="array" aca="1" ref="AQ1275" ca="1">_FV(A1275,"Exchange abbreviation",TRUE)</f>
        <v>ARCX</v>
      </c>
      <c r="AR1275" t="str" cm="1">
        <f t="array" aca="1" ref="AR1275" ca="1">_FV(A1275,"Instrument type",TRUE)</f>
        <v>ETF</v>
      </c>
    </row>
    <row r="1276" spans="1:44" ht="18.75" customHeight="1" x14ac:dyDescent="0.25">
      <c r="A1276" t="e" vm="1289">
        <v>#VALUE!</v>
      </c>
      <c r="B1276" t="s">
        <v>3632</v>
      </c>
      <c r="C1276" t="s">
        <v>3633</v>
      </c>
      <c r="D1276" s="31" cm="1">
        <f t="array" aca="1" ref="D1276" ca="1">_FV(A1276,"Last trade time",TRUE)</f>
        <v>45824.840320693751</v>
      </c>
      <c r="E1276" s="23" cm="1">
        <f t="array" aca="1" ref="E1276" ca="1">_FV(A1276,"Price")</f>
        <v>20.392199999999999</v>
      </c>
      <c r="F1276" s="27" cm="1">
        <f t="array" aca="1" ref="F1276" ca="1">_FV(A1276,"Change (%)",TRUE)</f>
        <v>7.5599999999999999E-3</v>
      </c>
      <c r="G1276" s="26" cm="1">
        <f t="array" aca="1" ref="G1276" ca="1">_FV(A1276,"Change")</f>
        <v>0.153</v>
      </c>
      <c r="H1276" s="23" cm="1">
        <f t="array" aca="1" ref="H1276" ca="1">_FV(A1276,"Open")</f>
        <v>20.392199999999999</v>
      </c>
      <c r="I1276" s="23" cm="1">
        <f t="array" aca="1" ref="I1276" ca="1">_FV(A1276,"Low")</f>
        <v>20.392199999999999</v>
      </c>
      <c r="J1276" s="23" cm="1">
        <f t="array" aca="1" ref="J1276" ca="1">_FV(A1276,"High")</f>
        <v>20.392199999999999</v>
      </c>
      <c r="K1276" s="23" cm="1">
        <f t="array" aca="1" ref="K1276" ca="1">_FV(A1276,"Previous close",TRUE)</f>
        <v>20.2392</v>
      </c>
      <c r="L1276" s="26"/>
      <c r="M1276" s="23" cm="1">
        <f t="array" aca="1" ref="M1276" ca="1">_FV(A1276,"52 week low",TRUE)</f>
        <v>17.79</v>
      </c>
      <c r="N1276" s="23" cm="1">
        <f t="array" aca="1" ref="N1276" ca="1">_FV(A1276,"52 week high",TRUE)</f>
        <v>22.436199999999999</v>
      </c>
      <c r="O1276" s="8" cm="1">
        <f t="array" aca="1" ref="O1276" ca="1">_FV(A1276,"Volume")</f>
        <v>0</v>
      </c>
      <c r="P1276" s="7" cm="1">
        <f t="array" aca="1" ref="P1276" ca="1">_FV(A1276,"Volume average",TRUE)</f>
        <v>330</v>
      </c>
      <c r="Q1276" t="s">
        <v>351</v>
      </c>
      <c r="S1276" t="s">
        <v>318</v>
      </c>
      <c r="T1276" s="25" cm="1">
        <f t="array" aca="1" ref="T1276" ca="1">_FV(A1276,"Expense ratio",TRUE)</f>
        <v>6.9999999999999993E-3</v>
      </c>
      <c r="U1276" s="24" cm="1">
        <f t="array" aca="1" ref="U1276" ca="1">_FV(A1276,"Market cap",TRUE)</f>
        <v>2011867.61</v>
      </c>
      <c r="V1276" s="4">
        <v>2011829</v>
      </c>
      <c r="W1276" s="4">
        <v>2011829</v>
      </c>
      <c r="Y1276" t="s">
        <v>3634</v>
      </c>
      <c r="Z1276" s="5">
        <v>20.329999999999998</v>
      </c>
      <c r="AA1276" s="5">
        <v>30.91592</v>
      </c>
      <c r="AB1276" s="4">
        <v>0</v>
      </c>
      <c r="AC1276" s="4">
        <v>369</v>
      </c>
      <c r="AE1276" s="5">
        <v>-0.95628927636611794</v>
      </c>
      <c r="AF1276" s="5">
        <v>-1.556670618997102</v>
      </c>
      <c r="AI1276" s="4">
        <v>369</v>
      </c>
      <c r="AJ1276" s="5">
        <v>7487.7111000000004</v>
      </c>
      <c r="AL1276" s="5">
        <v>22.436</v>
      </c>
      <c r="AM1276" s="5">
        <v>17.79</v>
      </c>
      <c r="AN1276" t="s">
        <v>47</v>
      </c>
      <c r="AO1276" t="str" cm="1">
        <f t="array" aca="1" ref="AO1276" ca="1">_FV(A1276,"Currency")</f>
        <v>USD</v>
      </c>
      <c r="AP1276" t="str" cm="1">
        <f t="array" aca="1" ref="AP1276" ca="1">_FV(A1276,"Exchange")</f>
        <v>CBOE BZX Exchange</v>
      </c>
      <c r="AQ1276" s="6" t="str" cm="1">
        <f t="array" aca="1" ref="AQ1276" ca="1">_FV(A1276,"Exchange abbreviation",TRUE)</f>
        <v>BATS</v>
      </c>
      <c r="AR1276" t="str" cm="1">
        <f t="array" aca="1" ref="AR1276" ca="1">_FV(A1276,"Instrument type",TRUE)</f>
        <v>ETF</v>
      </c>
    </row>
    <row r="1277" spans="1:44" ht="18.75" customHeight="1" x14ac:dyDescent="0.25">
      <c r="A1277" t="e" vm="1290">
        <v>#VALUE!</v>
      </c>
      <c r="B1277" t="s">
        <v>3635</v>
      </c>
      <c r="C1277" t="s">
        <v>3636</v>
      </c>
      <c r="D1277" s="31" cm="1">
        <f t="array" aca="1" ref="D1277" ca="1">_FV(A1277,"Last trade time",TRUE)</f>
        <v>45824.843750265623</v>
      </c>
      <c r="E1277" s="23" cm="1">
        <f t="array" aca="1" ref="E1277" ca="1">_FV(A1277,"Price")</f>
        <v>51.53</v>
      </c>
      <c r="F1277" s="27" cm="1">
        <f t="array" aca="1" ref="F1277" ca="1">_FV(A1277,"Change (%)",TRUE)</f>
        <v>9.7129999999999992E-4</v>
      </c>
      <c r="G1277" s="26" cm="1">
        <f t="array" aca="1" ref="G1277" ca="1">_FV(A1277,"Change")</f>
        <v>0.05</v>
      </c>
      <c r="H1277" s="23" cm="1">
        <f t="array" aca="1" ref="H1277" ca="1">_FV(A1277,"Open")</f>
        <v>51.47</v>
      </c>
      <c r="I1277" s="23" cm="1">
        <f t="array" aca="1" ref="I1277" ca="1">_FV(A1277,"Low")</f>
        <v>51.47</v>
      </c>
      <c r="J1277" s="23" cm="1">
        <f t="array" aca="1" ref="J1277" ca="1">_FV(A1277,"High")</f>
        <v>51.83</v>
      </c>
      <c r="K1277" s="23" cm="1">
        <f t="array" aca="1" ref="K1277" ca="1">_FV(A1277,"Previous close",TRUE)</f>
        <v>51.48</v>
      </c>
      <c r="L1277" s="26"/>
      <c r="M1277" s="23" cm="1">
        <f t="array" aca="1" ref="M1277" ca="1">_FV(A1277,"52 week low",TRUE)</f>
        <v>44.26</v>
      </c>
      <c r="N1277" s="23" cm="1">
        <f t="array" aca="1" ref="N1277" ca="1">_FV(A1277,"52 week high",TRUE)</f>
        <v>55.330399999999997</v>
      </c>
      <c r="O1277" s="8" cm="1">
        <f t="array" aca="1" ref="O1277" ca="1">_FV(A1277,"Volume")</f>
        <v>3433</v>
      </c>
      <c r="P1277" s="7" cm="1">
        <f t="array" aca="1" ref="P1277" ca="1">_FV(A1277,"Volume average",TRUE)</f>
        <v>2579</v>
      </c>
      <c r="Q1277" t="s">
        <v>224</v>
      </c>
      <c r="T1277" s="25" cm="1">
        <f t="array" aca="1" ref="T1277" ca="1">_FV(A1277,"Expense ratio",TRUE)</f>
        <v>6.9999999999999993E-3</v>
      </c>
      <c r="U1277" s="24" cm="1">
        <f t="array" aca="1" ref="U1277" ca="1">_FV(A1277,"Market cap",TRUE)</f>
        <v>25428590.02</v>
      </c>
      <c r="V1277" s="16"/>
      <c r="W1277" s="16"/>
      <c r="Z1277" s="18"/>
      <c r="AA1277" s="20"/>
      <c r="AB1277" s="20"/>
      <c r="AC1277" s="21">
        <v>2548</v>
      </c>
      <c r="AE1277" s="18"/>
      <c r="AF1277" s="20"/>
      <c r="AI1277" s="21"/>
      <c r="AJ1277" s="18"/>
      <c r="AL1277" s="18"/>
      <c r="AM1277" s="18"/>
      <c r="AN1277" t="s">
        <v>73</v>
      </c>
      <c r="AO1277" t="str" cm="1">
        <f t="array" aca="1" ref="AO1277" ca="1">_FV(A1277,"Currency")</f>
        <v>USD</v>
      </c>
      <c r="AP1277" t="str" cm="1">
        <f t="array" aca="1" ref="AP1277" ca="1">_FV(A1277,"Exchange")</f>
        <v>Nasdaq Stock Market</v>
      </c>
      <c r="AQ1277" s="6" t="str" cm="1">
        <f t="array" aca="1" ref="AQ1277" ca="1">_FV(A1277,"Exchange abbreviation",TRUE)</f>
        <v>XNAS</v>
      </c>
      <c r="AR1277" t="str" cm="1">
        <f t="array" aca="1" ref="AR1277" ca="1">_FV(A1277,"Instrument type",TRUE)</f>
        <v>ETF</v>
      </c>
    </row>
    <row r="1278" spans="1:44" ht="18.75" customHeight="1" x14ac:dyDescent="0.25">
      <c r="A1278" t="e" vm="1291">
        <v>#VALUE!</v>
      </c>
      <c r="B1278" t="s">
        <v>3637</v>
      </c>
      <c r="C1278" t="s">
        <v>3638</v>
      </c>
      <c r="D1278" s="31" cm="1">
        <f t="array" aca="1" ref="D1278" ca="1">_FV(A1278,"Last trade time",TRUE)</f>
        <v>45824.849243541408</v>
      </c>
      <c r="E1278" s="23" cm="1">
        <f t="array" aca="1" ref="E1278" ca="1">_FV(A1278,"Price")</f>
        <v>41.24</v>
      </c>
      <c r="F1278" s="27" cm="1">
        <f t="array" aca="1" ref="F1278" ca="1">_FV(A1278,"Change (%)",TRUE)</f>
        <v>1.457E-3</v>
      </c>
      <c r="G1278" s="26" cm="1">
        <f t="array" aca="1" ref="G1278" ca="1">_FV(A1278,"Change")</f>
        <v>0.06</v>
      </c>
      <c r="H1278" s="23" cm="1">
        <f t="array" aca="1" ref="H1278" ca="1">_FV(A1278,"Open")</f>
        <v>41.2</v>
      </c>
      <c r="I1278" s="23" cm="1">
        <f t="array" aca="1" ref="I1278" ca="1">_FV(A1278,"Low")</f>
        <v>41.19</v>
      </c>
      <c r="J1278" s="23" cm="1">
        <f t="array" aca="1" ref="J1278" ca="1">_FV(A1278,"High")</f>
        <v>41.24</v>
      </c>
      <c r="K1278" s="23" cm="1">
        <f t="array" aca="1" ref="K1278" ca="1">_FV(A1278,"Previous close",TRUE)</f>
        <v>41.18</v>
      </c>
      <c r="L1278" s="26"/>
      <c r="M1278" s="23" cm="1">
        <f t="array" aca="1" ref="M1278" ca="1">_FV(A1278,"52 week low",TRUE)</f>
        <v>39.080100000000002</v>
      </c>
      <c r="N1278" s="23" cm="1">
        <f t="array" aca="1" ref="N1278" ca="1">_FV(A1278,"52 week high",TRUE)</f>
        <v>42.09</v>
      </c>
      <c r="O1278" s="8" cm="1">
        <f t="array" aca="1" ref="O1278" ca="1">_FV(A1278,"Volume")</f>
        <v>1967805</v>
      </c>
      <c r="P1278" s="7" cm="1">
        <f t="array" aca="1" ref="P1278" ca="1">_FV(A1278,"Volume average",TRUE)</f>
        <v>3634958</v>
      </c>
      <c r="Q1278" t="s">
        <v>3639</v>
      </c>
      <c r="S1278" t="s">
        <v>2310</v>
      </c>
      <c r="T1278" s="25" cm="1">
        <f t="array" aca="1" ref="T1278" ca="1">_FV(A1278,"Expense ratio",TRUE)</f>
        <v>6.9999999999999993E-3</v>
      </c>
      <c r="U1278" s="24" cm="1">
        <f t="array" aca="1" ref="U1278" ca="1">_FV(A1278,"Market cap",TRUE)</f>
        <v>6778008321.29</v>
      </c>
      <c r="V1278" s="4">
        <v>6778008576</v>
      </c>
      <c r="W1278" s="4">
        <v>6778008576</v>
      </c>
      <c r="Y1278" t="s">
        <v>3640</v>
      </c>
      <c r="Z1278" s="5">
        <v>41.254359999999998</v>
      </c>
      <c r="AA1278" s="20"/>
      <c r="AB1278" s="5">
        <v>8.2299990000000003E-2</v>
      </c>
      <c r="AC1278" s="4">
        <v>7237104</v>
      </c>
      <c r="AE1278" s="5">
        <v>1.9696059127707779</v>
      </c>
      <c r="AF1278" s="5">
        <v>6.8852189574213352</v>
      </c>
      <c r="AI1278" s="4">
        <v>7237104</v>
      </c>
      <c r="AJ1278" s="5">
        <v>298096313.75999999</v>
      </c>
      <c r="AL1278" s="5">
        <v>42.09</v>
      </c>
      <c r="AM1278" s="5">
        <v>39.08</v>
      </c>
      <c r="AN1278" t="s">
        <v>82</v>
      </c>
      <c r="AO1278" t="str" cm="1">
        <f t="array" aca="1" ref="AO1278" ca="1">_FV(A1278,"Currency")</f>
        <v>USD</v>
      </c>
      <c r="AP1278" t="str" cm="1">
        <f t="array" aca="1" ref="AP1278" ca="1">_FV(A1278,"Exchange")</f>
        <v>NYSE Arca</v>
      </c>
      <c r="AQ1278" s="6" t="str" cm="1">
        <f t="array" aca="1" ref="AQ1278" ca="1">_FV(A1278,"Exchange abbreviation",TRUE)</f>
        <v>ARCX</v>
      </c>
      <c r="AR1278" t="str" cm="1">
        <f t="array" aca="1" ref="AR1278" ca="1">_FV(A1278,"Instrument type",TRUE)</f>
        <v>ETF</v>
      </c>
    </row>
    <row r="1279" spans="1:44" ht="18.75" customHeight="1" x14ac:dyDescent="0.25">
      <c r="A1279" t="e" vm="1292">
        <v>#VALUE!</v>
      </c>
      <c r="B1279" t="s">
        <v>3641</v>
      </c>
      <c r="C1279" t="s">
        <v>3642</v>
      </c>
      <c r="D1279" s="31" cm="1">
        <f t="array" aca="1" ref="D1279" ca="1">_FV(A1279,"Last trade time",TRUE)</f>
        <v>45824.843750265623</v>
      </c>
      <c r="E1279" s="23" cm="1">
        <f t="array" aca="1" ref="E1279" ca="1">_FV(A1279,"Price")</f>
        <v>46.63</v>
      </c>
      <c r="F1279" s="27" cm="1">
        <f t="array" aca="1" ref="F1279" ca="1">_FV(A1279,"Change (%)",TRUE)</f>
        <v>2.1450000000000001E-4</v>
      </c>
      <c r="G1279" s="26" cm="1">
        <f t="array" aca="1" ref="G1279" ca="1">_FV(A1279,"Change")</f>
        <v>0.01</v>
      </c>
      <c r="H1279" s="23" cm="1">
        <f t="array" aca="1" ref="H1279" ca="1">_FV(A1279,"Open")</f>
        <v>46.63</v>
      </c>
      <c r="I1279" s="23" cm="1">
        <f t="array" aca="1" ref="I1279" ca="1">_FV(A1279,"Low")</f>
        <v>46.54</v>
      </c>
      <c r="J1279" s="23" cm="1">
        <f t="array" aca="1" ref="J1279" ca="1">_FV(A1279,"High")</f>
        <v>46.719700000000003</v>
      </c>
      <c r="K1279" s="23" cm="1">
        <f t="array" aca="1" ref="K1279" ca="1">_FV(A1279,"Previous close",TRUE)</f>
        <v>46.62</v>
      </c>
      <c r="L1279" s="26"/>
      <c r="M1279" s="23" cm="1">
        <f t="array" aca="1" ref="M1279" ca="1">_FV(A1279,"52 week low",TRUE)</f>
        <v>44.8</v>
      </c>
      <c r="N1279" s="23" cm="1">
        <f t="array" aca="1" ref="N1279" ca="1">_FV(A1279,"52 week high",TRUE)</f>
        <v>49.51</v>
      </c>
      <c r="O1279" s="8" cm="1">
        <f t="array" aca="1" ref="O1279" ca="1">_FV(A1279,"Volume")</f>
        <v>88301</v>
      </c>
      <c r="P1279" s="7" cm="1">
        <f t="array" aca="1" ref="P1279" ca="1">_FV(A1279,"Volume average",TRUE)</f>
        <v>90700</v>
      </c>
      <c r="Q1279" t="s">
        <v>45</v>
      </c>
      <c r="R1279" t="s">
        <v>2128</v>
      </c>
      <c r="T1279" s="25" cm="1">
        <f t="array" aca="1" ref="T1279" ca="1">_FV(A1279,"Expense ratio",TRUE)</f>
        <v>6.9999999999999993E-3</v>
      </c>
      <c r="U1279" s="24" cm="1">
        <f t="array" aca="1" ref="U1279" ca="1">_FV(A1279,"Market cap",TRUE)</f>
        <v>757243317.47000003</v>
      </c>
      <c r="V1279" s="16"/>
      <c r="W1279" s="16"/>
      <c r="Z1279" s="18"/>
      <c r="AB1279" s="20"/>
      <c r="AC1279" s="21">
        <v>93162</v>
      </c>
      <c r="AE1279" s="18"/>
      <c r="AF1279" s="20"/>
      <c r="AI1279" s="21"/>
      <c r="AJ1279" s="18"/>
      <c r="AL1279" s="18"/>
      <c r="AM1279" s="18"/>
      <c r="AN1279" t="s">
        <v>73</v>
      </c>
      <c r="AO1279" t="str" cm="1">
        <f t="array" aca="1" ref="AO1279" ca="1">_FV(A1279,"Currency")</f>
        <v>USD</v>
      </c>
      <c r="AP1279" t="str" cm="1">
        <f t="array" aca="1" ref="AP1279" ca="1">_FV(A1279,"Exchange")</f>
        <v>Nasdaq Stock Market</v>
      </c>
      <c r="AQ1279" s="6" t="str" cm="1">
        <f t="array" aca="1" ref="AQ1279" ca="1">_FV(A1279,"Exchange abbreviation",TRUE)</f>
        <v>XNAS</v>
      </c>
      <c r="AR1279" t="str" cm="1">
        <f t="array" aca="1" ref="AR1279" ca="1">_FV(A1279,"Instrument type",TRUE)</f>
        <v>ETF</v>
      </c>
    </row>
    <row r="1280" spans="1:44" ht="18.75" customHeight="1" x14ac:dyDescent="0.25">
      <c r="A1280" t="e" vm="1293">
        <v>#VALUE!</v>
      </c>
      <c r="B1280" t="s">
        <v>3643</v>
      </c>
      <c r="C1280" t="s">
        <v>3644</v>
      </c>
      <c r="D1280" s="31" cm="1">
        <f t="array" aca="1" ref="D1280" ca="1">_FV(A1280,"Last trade time",TRUE)</f>
        <v>45824.840277812502</v>
      </c>
      <c r="E1280" s="23" cm="1">
        <f t="array" aca="1" ref="E1280" ca="1">_FV(A1280,"Price")</f>
        <v>25.851600000000001</v>
      </c>
      <c r="F1280" s="27" cm="1">
        <f t="array" aca="1" ref="F1280" ca="1">_FV(A1280,"Change (%)",TRUE)</f>
        <v>8.6820000000000005E-3</v>
      </c>
      <c r="G1280" s="26" cm="1">
        <f t="array" aca="1" ref="G1280" ca="1">_FV(A1280,"Change")</f>
        <v>0.2225</v>
      </c>
      <c r="H1280" s="23" cm="1">
        <f t="array" aca="1" ref="H1280" ca="1">_FV(A1280,"Open")</f>
        <v>25.851600000000001</v>
      </c>
      <c r="I1280" s="23" cm="1">
        <f t="array" aca="1" ref="I1280" ca="1">_FV(A1280,"Low")</f>
        <v>25.851600000000001</v>
      </c>
      <c r="J1280" s="23" cm="1">
        <f t="array" aca="1" ref="J1280" ca="1">_FV(A1280,"High")</f>
        <v>25.851600000000001</v>
      </c>
      <c r="K1280" s="23" cm="1">
        <f t="array" aca="1" ref="K1280" ca="1">_FV(A1280,"Previous close",TRUE)</f>
        <v>25.629100000000001</v>
      </c>
      <c r="L1280" s="26"/>
      <c r="M1280" s="23" cm="1">
        <f t="array" aca="1" ref="M1280" ca="1">_FV(A1280,"52 week low",TRUE)</f>
        <v>22.712</v>
      </c>
      <c r="N1280" s="23" cm="1">
        <f t="array" aca="1" ref="N1280" ca="1">_FV(A1280,"52 week high",TRUE)</f>
        <v>26.92</v>
      </c>
      <c r="O1280" s="8" cm="1">
        <f t="array" aca="1" ref="O1280" ca="1">_FV(A1280,"Volume")</f>
        <v>5</v>
      </c>
      <c r="P1280" s="7" cm="1">
        <f t="array" aca="1" ref="P1280" ca="1">_FV(A1280,"Volume average",TRUE)</f>
        <v>432</v>
      </c>
      <c r="Q1280" t="s">
        <v>119</v>
      </c>
      <c r="T1280" s="25" cm="1">
        <f t="array" aca="1" ref="T1280" ca="1">_FV(A1280,"Expense ratio",TRUE)</f>
        <v>6.9999999999999993E-3</v>
      </c>
      <c r="U1280" s="24" cm="1">
        <f t="array" aca="1" ref="U1280" ca="1">_FV(A1280,"Market cap",TRUE)</f>
        <v>61485356.579999998</v>
      </c>
      <c r="V1280" s="16"/>
      <c r="W1280" s="16"/>
      <c r="Z1280" s="18"/>
      <c r="AA1280" s="20"/>
      <c r="AB1280" s="20"/>
      <c r="AC1280" s="21">
        <v>435</v>
      </c>
      <c r="AE1280" s="18"/>
      <c r="AF1280" s="20"/>
      <c r="AI1280" s="21"/>
      <c r="AJ1280" s="18"/>
      <c r="AL1280" s="18"/>
      <c r="AM1280" s="18"/>
      <c r="AN1280" t="s">
        <v>73</v>
      </c>
      <c r="AO1280" t="str" cm="1">
        <f t="array" aca="1" ref="AO1280" ca="1">_FV(A1280,"Currency")</f>
        <v>USD</v>
      </c>
      <c r="AP1280" t="str" cm="1">
        <f t="array" aca="1" ref="AP1280" ca="1">_FV(A1280,"Exchange")</f>
        <v>NYSE Arca</v>
      </c>
      <c r="AQ1280" s="6" t="str" cm="1">
        <f t="array" aca="1" ref="AQ1280" ca="1">_FV(A1280,"Exchange abbreviation",TRUE)</f>
        <v>ARCX</v>
      </c>
      <c r="AR1280" t="str" cm="1">
        <f t="array" aca="1" ref="AR1280" ca="1">_FV(A1280,"Instrument type",TRUE)</f>
        <v>ETF</v>
      </c>
    </row>
    <row r="1281" spans="1:44" ht="18.75" customHeight="1" x14ac:dyDescent="0.25">
      <c r="A1281" t="e" vm="1294">
        <v>#VALUE!</v>
      </c>
      <c r="B1281" t="s">
        <v>3645</v>
      </c>
      <c r="C1281" t="s">
        <v>3646</v>
      </c>
      <c r="D1281" s="31" cm="1">
        <f t="array" aca="1" ref="D1281" ca="1">_FV(A1281,"Last trade time",TRUE)</f>
        <v>45824.840277789066</v>
      </c>
      <c r="E1281" s="23" cm="1">
        <f t="array" aca="1" ref="E1281" ca="1">_FV(A1281,"Price")</f>
        <v>24.85</v>
      </c>
      <c r="F1281" s="27" cm="1">
        <f t="array" aca="1" ref="F1281" ca="1">_FV(A1281,"Change (%)",TRUE)</f>
        <v>-2.0119999999999998E-4</v>
      </c>
      <c r="G1281" s="26" cm="1">
        <f t="array" aca="1" ref="G1281" ca="1">_FV(A1281,"Change")</f>
        <v>-5.0000000000000001E-3</v>
      </c>
      <c r="H1281" s="23" cm="1">
        <f t="array" aca="1" ref="H1281" ca="1">_FV(A1281,"Open")</f>
        <v>24.87</v>
      </c>
      <c r="I1281" s="23" cm="1">
        <f t="array" aca="1" ref="I1281" ca="1">_FV(A1281,"Low")</f>
        <v>24.816199999999998</v>
      </c>
      <c r="J1281" s="23" cm="1">
        <f t="array" aca="1" ref="J1281" ca="1">_FV(A1281,"High")</f>
        <v>24.91</v>
      </c>
      <c r="K1281" s="23" cm="1">
        <f t="array" aca="1" ref="K1281" ca="1">_FV(A1281,"Previous close",TRUE)</f>
        <v>24.855</v>
      </c>
      <c r="L1281" s="26"/>
      <c r="M1281" s="23" cm="1">
        <f t="array" aca="1" ref="M1281" ca="1">_FV(A1281,"52 week low",TRUE)</f>
        <v>24.25</v>
      </c>
      <c r="N1281" s="23" cm="1">
        <f t="array" aca="1" ref="N1281" ca="1">_FV(A1281,"52 week high",TRUE)</f>
        <v>25.31</v>
      </c>
      <c r="O1281" s="8" cm="1">
        <f t="array" aca="1" ref="O1281" ca="1">_FV(A1281,"Volume")</f>
        <v>375739</v>
      </c>
      <c r="P1281" s="7" cm="1">
        <f t="array" aca="1" ref="P1281" ca="1">_FV(A1281,"Volume average",TRUE)</f>
        <v>19110</v>
      </c>
      <c r="Q1281" t="s">
        <v>45</v>
      </c>
      <c r="T1281" s="25" cm="1">
        <f t="array" aca="1" ref="T1281" ca="1">_FV(A1281,"Expense ratio",TRUE)</f>
        <v>6.9999999999999993E-3</v>
      </c>
      <c r="U1281" s="24" cm="1">
        <f t="array" aca="1" ref="U1281" ca="1">_FV(A1281,"Market cap",TRUE)</f>
        <v>54683908.009999998</v>
      </c>
      <c r="V1281" s="16"/>
      <c r="W1281" s="16"/>
      <c r="Z1281" s="18"/>
      <c r="AB1281" s="20"/>
      <c r="AC1281" s="21">
        <v>15720</v>
      </c>
      <c r="AE1281" s="18"/>
      <c r="AF1281" s="20"/>
      <c r="AI1281" s="21"/>
      <c r="AJ1281" s="18"/>
      <c r="AL1281" s="18"/>
      <c r="AM1281" s="18"/>
      <c r="AN1281" t="s">
        <v>73</v>
      </c>
      <c r="AO1281" t="str" cm="1">
        <f t="array" aca="1" ref="AO1281" ca="1">_FV(A1281,"Currency")</f>
        <v>USD</v>
      </c>
      <c r="AP1281" t="str" cm="1">
        <f t="array" aca="1" ref="AP1281" ca="1">_FV(A1281,"Exchange")</f>
        <v>NYSE Arca</v>
      </c>
      <c r="AQ1281" s="6" t="str" cm="1">
        <f t="array" aca="1" ref="AQ1281" ca="1">_FV(A1281,"Exchange abbreviation",TRUE)</f>
        <v>ARCX</v>
      </c>
      <c r="AR1281" t="str" cm="1">
        <f t="array" aca="1" ref="AR1281" ca="1">_FV(A1281,"Instrument type",TRUE)</f>
        <v>ETF</v>
      </c>
    </row>
    <row r="1282" spans="1:44" ht="18.75" customHeight="1" x14ac:dyDescent="0.25">
      <c r="A1282" t="e" vm="1295">
        <v>#VALUE!</v>
      </c>
      <c r="B1282" t="s">
        <v>3647</v>
      </c>
      <c r="C1282" t="s">
        <v>2550</v>
      </c>
      <c r="D1282" s="31" cm="1">
        <f t="array" aca="1" ref="D1282" ca="1">_FV(A1282,"Last trade time",TRUE)</f>
        <v>45824.84027780078</v>
      </c>
      <c r="E1282" s="23" cm="1">
        <f t="array" aca="1" ref="E1282" ca="1">_FV(A1282,"Price")</f>
        <v>39.714100000000002</v>
      </c>
      <c r="F1282" s="27" cm="1">
        <f t="array" aca="1" ref="F1282" ca="1">_FV(A1282,"Change (%)",TRUE)</f>
        <v>5.0389999999999994E-4</v>
      </c>
      <c r="G1282" s="26" cm="1">
        <f t="array" aca="1" ref="G1282" ca="1">_FV(A1282,"Change")</f>
        <v>0.02</v>
      </c>
      <c r="H1282" s="23" cm="1">
        <f t="array" aca="1" ref="H1282" ca="1">_FV(A1282,"Open")</f>
        <v>39.955399999999997</v>
      </c>
      <c r="I1282" s="23" cm="1">
        <f t="array" aca="1" ref="I1282" ca="1">_FV(A1282,"Low")</f>
        <v>39.64</v>
      </c>
      <c r="J1282" s="23" cm="1">
        <f t="array" aca="1" ref="J1282" ca="1">_FV(A1282,"High")</f>
        <v>40.01</v>
      </c>
      <c r="K1282" s="23" cm="1">
        <f t="array" aca="1" ref="K1282" ca="1">_FV(A1282,"Previous close",TRUE)</f>
        <v>39.694099999999999</v>
      </c>
      <c r="L1282" s="26"/>
      <c r="M1282" s="23" cm="1">
        <f t="array" aca="1" ref="M1282" ca="1">_FV(A1282,"52 week low",TRUE)</f>
        <v>35.17</v>
      </c>
      <c r="N1282" s="23" cm="1">
        <f t="array" aca="1" ref="N1282" ca="1">_FV(A1282,"52 week high",TRUE)</f>
        <v>40.567700000000002</v>
      </c>
      <c r="O1282" s="8" cm="1">
        <f t="array" aca="1" ref="O1282" ca="1">_FV(A1282,"Volume")</f>
        <v>229819</v>
      </c>
      <c r="P1282" s="7" cm="1">
        <f t="array" aca="1" ref="P1282" ca="1">_FV(A1282,"Volume average",TRUE)</f>
        <v>12484</v>
      </c>
      <c r="Q1282" t="s">
        <v>1641</v>
      </c>
      <c r="S1282" t="s">
        <v>318</v>
      </c>
      <c r="T1282" s="25" cm="1">
        <f t="array" aca="1" ref="T1282" ca="1">_FV(A1282,"Expense ratio",TRUE)</f>
        <v>6.9999999999999993E-3</v>
      </c>
      <c r="U1282" s="24" cm="1">
        <f t="array" aca="1" ref="U1282" ca="1">_FV(A1282,"Market cap",TRUE)</f>
        <v>98497817.359999999</v>
      </c>
      <c r="V1282" s="4">
        <v>98495960</v>
      </c>
      <c r="W1282" s="4">
        <v>98495960</v>
      </c>
      <c r="Y1282" t="s">
        <v>3648</v>
      </c>
      <c r="Z1282" s="5">
        <v>40.1</v>
      </c>
      <c r="AA1282" s="5">
        <v>26.166779999999999</v>
      </c>
      <c r="AB1282" s="5">
        <v>1.2E-2</v>
      </c>
      <c r="AC1282" s="4">
        <v>15130</v>
      </c>
      <c r="AE1282" s="5">
        <v>7.567842796484392</v>
      </c>
      <c r="AF1282" s="5">
        <v>14.52078825070506</v>
      </c>
      <c r="AI1282" s="4">
        <v>15130</v>
      </c>
      <c r="AJ1282" s="5">
        <v>605805.19999999995</v>
      </c>
      <c r="AL1282" s="5">
        <v>40.567999999999998</v>
      </c>
      <c r="AM1282" s="5">
        <v>35.01</v>
      </c>
      <c r="AN1282" t="s">
        <v>47</v>
      </c>
      <c r="AO1282" t="str" cm="1">
        <f t="array" aca="1" ref="AO1282" ca="1">_FV(A1282,"Currency")</f>
        <v>USD</v>
      </c>
      <c r="AP1282" t="str" cm="1">
        <f t="array" aca="1" ref="AP1282" ca="1">_FV(A1282,"Exchange")</f>
        <v>NYSE Arca</v>
      </c>
      <c r="AQ1282" s="6" t="str" cm="1">
        <f t="array" aca="1" ref="AQ1282" ca="1">_FV(A1282,"Exchange abbreviation",TRUE)</f>
        <v>ARCX</v>
      </c>
      <c r="AR1282" t="str" cm="1">
        <f t="array" aca="1" ref="AR1282" ca="1">_FV(A1282,"Instrument type",TRUE)</f>
        <v>ETF</v>
      </c>
    </row>
    <row r="1283" spans="1:44" ht="18.75" customHeight="1" x14ac:dyDescent="0.25">
      <c r="A1283" t="e" vm="1296">
        <v>#VALUE!</v>
      </c>
      <c r="B1283" t="s">
        <v>3649</v>
      </c>
      <c r="C1283" t="s">
        <v>3650</v>
      </c>
      <c r="D1283" s="31" cm="1">
        <f t="array" aca="1" ref="D1283" ca="1">_FV(A1283,"Last trade time",TRUE)</f>
        <v>45824.840277812502</v>
      </c>
      <c r="E1283" s="23" cm="1">
        <f t="array" aca="1" ref="E1283" ca="1">_FV(A1283,"Price")</f>
        <v>35.036499999999997</v>
      </c>
      <c r="F1283" s="27" cm="1">
        <f t="array" aca="1" ref="F1283" ca="1">_FV(A1283,"Change (%)",TRUE)</f>
        <v>2.9026E-2</v>
      </c>
      <c r="G1283" s="26" cm="1">
        <f t="array" aca="1" ref="G1283" ca="1">_FV(A1283,"Change")</f>
        <v>0.98829999999999996</v>
      </c>
      <c r="H1283" s="23" cm="1">
        <f t="array" aca="1" ref="H1283" ca="1">_FV(A1283,"Open")</f>
        <v>35.036499999999997</v>
      </c>
      <c r="I1283" s="23" cm="1">
        <f t="array" aca="1" ref="I1283" ca="1">_FV(A1283,"Low")</f>
        <v>35.036499999999997</v>
      </c>
      <c r="J1283" s="23" cm="1">
        <f t="array" aca="1" ref="J1283" ca="1">_FV(A1283,"High")</f>
        <v>35.036499999999997</v>
      </c>
      <c r="K1283" s="23" cm="1">
        <f t="array" aca="1" ref="K1283" ca="1">_FV(A1283,"Previous close",TRUE)</f>
        <v>34.048200000000001</v>
      </c>
      <c r="L1283" s="26"/>
      <c r="M1283" s="23" cm="1">
        <f t="array" aca="1" ref="M1283" ca="1">_FV(A1283,"52 week low",TRUE)</f>
        <v>22.560099999999998</v>
      </c>
      <c r="N1283" s="23" cm="1">
        <f t="array" aca="1" ref="N1283" ca="1">_FV(A1283,"52 week high",TRUE)</f>
        <v>35.036499999999997</v>
      </c>
      <c r="O1283" s="8" cm="1">
        <f t="array" aca="1" ref="O1283" ca="1">_FV(A1283,"Volume")</f>
        <v>68</v>
      </c>
      <c r="P1283" s="7" cm="1">
        <f t="array" aca="1" ref="P1283" ca="1">_FV(A1283,"Volume average",TRUE)</f>
        <v>1215</v>
      </c>
      <c r="Q1283" t="s">
        <v>119</v>
      </c>
      <c r="T1283" s="25" cm="1">
        <f t="array" aca="1" ref="T1283" ca="1">_FV(A1283,"Expense ratio",TRUE)</f>
        <v>6.9999999999999993E-3</v>
      </c>
      <c r="U1283" s="24" cm="1">
        <f t="array" aca="1" ref="U1283" ca="1">_FV(A1283,"Market cap",TRUE)</f>
        <v>6617188.5499999998</v>
      </c>
      <c r="V1283" s="16"/>
      <c r="W1283" s="16"/>
      <c r="X1283" t="s">
        <v>3651</v>
      </c>
      <c r="Z1283" s="18"/>
      <c r="AA1283" s="20"/>
      <c r="AB1283" s="20"/>
      <c r="AC1283" s="21">
        <v>1034</v>
      </c>
      <c r="AE1283" s="18"/>
      <c r="AF1283" s="20"/>
      <c r="AI1283" s="21"/>
      <c r="AJ1283" s="18"/>
      <c r="AL1283" s="18"/>
      <c r="AM1283" s="18"/>
      <c r="AN1283" t="s">
        <v>73</v>
      </c>
      <c r="AO1283" t="str" cm="1">
        <f t="array" aca="1" ref="AO1283" ca="1">_FV(A1283,"Currency")</f>
        <v>USD</v>
      </c>
      <c r="AP1283" t="str" cm="1">
        <f t="array" aca="1" ref="AP1283" ca="1">_FV(A1283,"Exchange")</f>
        <v>NYSE Arca</v>
      </c>
      <c r="AQ1283" s="6" t="str" cm="1">
        <f t="array" aca="1" ref="AQ1283" ca="1">_FV(A1283,"Exchange abbreviation",TRUE)</f>
        <v>ARCX</v>
      </c>
      <c r="AR1283" t="str" cm="1">
        <f t="array" aca="1" ref="AR1283" ca="1">_FV(A1283,"Instrument type",TRUE)</f>
        <v>ETF</v>
      </c>
    </row>
    <row r="1284" spans="1:44" ht="18.75" customHeight="1" x14ac:dyDescent="0.25">
      <c r="A1284" t="e" vm="1297">
        <v>#VALUE!</v>
      </c>
      <c r="B1284" t="s">
        <v>3652</v>
      </c>
      <c r="C1284" t="s">
        <v>3653</v>
      </c>
      <c r="D1284" s="31" cm="1">
        <f t="array" aca="1" ref="D1284" ca="1">_FV(A1284,"Last trade time",TRUE)</f>
        <v>45824.84027780078</v>
      </c>
      <c r="E1284" s="23" cm="1">
        <f t="array" aca="1" ref="E1284" ca="1">_FV(A1284,"Price")</f>
        <v>53.56</v>
      </c>
      <c r="F1284" s="27" cm="1">
        <f t="array" aca="1" ref="F1284" ca="1">_FV(A1284,"Change (%)",TRUE)</f>
        <v>7.1460000000000004E-3</v>
      </c>
      <c r="G1284" s="26" cm="1">
        <f t="array" aca="1" ref="G1284" ca="1">_FV(A1284,"Change")</f>
        <v>0.38</v>
      </c>
      <c r="H1284" s="23" cm="1">
        <f t="array" aca="1" ref="H1284" ca="1">_FV(A1284,"Open")</f>
        <v>53.47</v>
      </c>
      <c r="I1284" s="23" cm="1">
        <f t="array" aca="1" ref="I1284" ca="1">_FV(A1284,"Low")</f>
        <v>53.41</v>
      </c>
      <c r="J1284" s="23" cm="1">
        <f t="array" aca="1" ref="J1284" ca="1">_FV(A1284,"High")</f>
        <v>53.802999999999997</v>
      </c>
      <c r="K1284" s="23" cm="1">
        <f t="array" aca="1" ref="K1284" ca="1">_FV(A1284,"Previous close",TRUE)</f>
        <v>53.18</v>
      </c>
      <c r="L1284" s="26"/>
      <c r="M1284" s="23" cm="1">
        <f t="array" aca="1" ref="M1284" ca="1">_FV(A1284,"52 week low",TRUE)</f>
        <v>43.22</v>
      </c>
      <c r="N1284" s="23" cm="1">
        <f t="array" aca="1" ref="N1284" ca="1">_FV(A1284,"52 week high",TRUE)</f>
        <v>56.2971</v>
      </c>
      <c r="O1284" s="8" cm="1">
        <f t="array" aca="1" ref="O1284" ca="1">_FV(A1284,"Volume")</f>
        <v>152817</v>
      </c>
      <c r="P1284" s="7" cm="1">
        <f t="array" aca="1" ref="P1284" ca="1">_FV(A1284,"Volume average",TRUE)</f>
        <v>50895</v>
      </c>
      <c r="Q1284" t="s">
        <v>50</v>
      </c>
      <c r="S1284" t="s">
        <v>2310</v>
      </c>
      <c r="T1284" s="25" cm="1">
        <f t="array" aca="1" ref="T1284" ca="1">_FV(A1284,"Expense ratio",TRUE)</f>
        <v>6.9999999999999993E-3</v>
      </c>
      <c r="U1284" s="24" cm="1">
        <f t="array" aca="1" ref="U1284" ca="1">_FV(A1284,"Market cap",TRUE)</f>
        <v>706667265.72000003</v>
      </c>
      <c r="V1284" s="4">
        <v>706667264</v>
      </c>
      <c r="W1284" s="4">
        <v>706667264</v>
      </c>
      <c r="Y1284" t="s">
        <v>3654</v>
      </c>
      <c r="Z1284" s="5">
        <v>53.312649999999998</v>
      </c>
      <c r="AA1284" s="19">
        <v>24.291246000000001</v>
      </c>
      <c r="AB1284" s="5">
        <v>6.7000002999999999E-3</v>
      </c>
      <c r="AC1284" s="4">
        <v>70728</v>
      </c>
      <c r="AE1284" s="5">
        <v>0.26109344181000083</v>
      </c>
      <c r="AF1284" s="5">
        <v>7.622816642621788</v>
      </c>
      <c r="AI1284" s="4">
        <v>70728</v>
      </c>
      <c r="AJ1284" s="5">
        <v>3772985.16</v>
      </c>
      <c r="AL1284" s="5">
        <v>56.296999999999997</v>
      </c>
      <c r="AM1284" s="5">
        <v>43.22</v>
      </c>
      <c r="AN1284" t="s">
        <v>90</v>
      </c>
      <c r="AO1284" t="str" cm="1">
        <f t="array" aca="1" ref="AO1284" ca="1">_FV(A1284,"Currency")</f>
        <v>USD</v>
      </c>
      <c r="AP1284" t="str" cm="1">
        <f t="array" aca="1" ref="AP1284" ca="1">_FV(A1284,"Exchange")</f>
        <v>NYSE Arca</v>
      </c>
      <c r="AQ1284" s="6" t="str" cm="1">
        <f t="array" aca="1" ref="AQ1284" ca="1">_FV(A1284,"Exchange abbreviation",TRUE)</f>
        <v>ARCX</v>
      </c>
      <c r="AR1284" t="str" cm="1">
        <f t="array" aca="1" ref="AR1284" ca="1">_FV(A1284,"Instrument type",TRUE)</f>
        <v>ETF</v>
      </c>
    </row>
    <row r="1285" spans="1:44" ht="18.75" customHeight="1" x14ac:dyDescent="0.25">
      <c r="A1285" t="e" vm="1298">
        <v>#VALUE!</v>
      </c>
      <c r="B1285" t="s">
        <v>3655</v>
      </c>
      <c r="C1285" t="s">
        <v>3656</v>
      </c>
      <c r="D1285" s="31" cm="1">
        <f t="array" aca="1" ref="D1285" ca="1">_FV(A1285,"Last trade time",TRUE)</f>
        <v>45824.909088818749</v>
      </c>
      <c r="E1285" s="23" cm="1">
        <f t="array" aca="1" ref="E1285" ca="1">_FV(A1285,"Price")</f>
        <v>90.79</v>
      </c>
      <c r="F1285" s="27" cm="1">
        <f t="array" aca="1" ref="F1285" ca="1">_FV(A1285,"Change (%)",TRUE)</f>
        <v>-1.5399999999999999E-3</v>
      </c>
      <c r="G1285" s="26" cm="1">
        <f t="array" aca="1" ref="G1285" ca="1">_FV(A1285,"Change")</f>
        <v>-0.14000000000000001</v>
      </c>
      <c r="H1285" s="23" cm="1">
        <f t="array" aca="1" ref="H1285" ca="1">_FV(A1285,"Open")</f>
        <v>90.92</v>
      </c>
      <c r="I1285" s="23" cm="1">
        <f t="array" aca="1" ref="I1285" ca="1">_FV(A1285,"Low")</f>
        <v>90.75</v>
      </c>
      <c r="J1285" s="23" cm="1">
        <f t="array" aca="1" ref="J1285" ca="1">_FV(A1285,"High")</f>
        <v>91.05</v>
      </c>
      <c r="K1285" s="23" cm="1">
        <f t="array" aca="1" ref="K1285" ca="1">_FV(A1285,"Previous close",TRUE)</f>
        <v>90.93</v>
      </c>
      <c r="L1285" s="26"/>
      <c r="M1285" s="23" cm="1">
        <f t="array" aca="1" ref="M1285" ca="1">_FV(A1285,"52 week low",TRUE)</f>
        <v>88.950800000000001</v>
      </c>
      <c r="N1285" s="23" cm="1">
        <f t="array" aca="1" ref="N1285" ca="1">_FV(A1285,"52 week high",TRUE)</f>
        <v>95.32</v>
      </c>
      <c r="O1285" s="8" cm="1">
        <f t="array" aca="1" ref="O1285" ca="1">_FV(A1285,"Volume")</f>
        <v>254723</v>
      </c>
      <c r="P1285" s="7" cm="1">
        <f t="array" aca="1" ref="P1285" ca="1">_FV(A1285,"Volume average",TRUE)</f>
        <v>325400</v>
      </c>
      <c r="Q1285" t="s">
        <v>416</v>
      </c>
      <c r="S1285" t="s">
        <v>3657</v>
      </c>
      <c r="T1285" s="25" cm="1">
        <f t="array" aca="1" ref="T1285" ca="1">_FV(A1285,"Expense ratio",TRUE)</f>
        <v>6.9999999999999993E-3</v>
      </c>
      <c r="U1285" s="24" cm="1">
        <f t="array" aca="1" ref="U1285" ca="1">_FV(A1285,"Market cap",TRUE)</f>
        <v>5547195104.7299995</v>
      </c>
      <c r="V1285" s="4">
        <v>5547194880</v>
      </c>
      <c r="W1285" s="4">
        <v>5547194880</v>
      </c>
      <c r="X1285" t="s">
        <v>3658</v>
      </c>
      <c r="Y1285" t="s">
        <v>3659</v>
      </c>
      <c r="Z1285" s="5">
        <v>90.24</v>
      </c>
      <c r="AA1285" s="5">
        <v>1.599823</v>
      </c>
      <c r="AB1285" s="5">
        <v>5.0999999999999997E-2</v>
      </c>
      <c r="AC1285" s="4">
        <v>384809</v>
      </c>
      <c r="AE1285" s="5">
        <v>2.0711198283065451</v>
      </c>
      <c r="AF1285" s="5">
        <v>4.120903868308945</v>
      </c>
      <c r="AI1285" s="4">
        <v>384809</v>
      </c>
      <c r="AJ1285" s="5">
        <v>34752100.789999999</v>
      </c>
      <c r="AL1285" s="5">
        <v>95.32</v>
      </c>
      <c r="AM1285" s="5">
        <v>88.95</v>
      </c>
      <c r="AN1285" t="s">
        <v>82</v>
      </c>
      <c r="AO1285" t="str" cm="1">
        <f t="array" aca="1" ref="AO1285" ca="1">_FV(A1285,"Currency")</f>
        <v>USD</v>
      </c>
      <c r="AP1285" t="str" cm="1">
        <f t="array" aca="1" ref="AP1285" ca="1">_FV(A1285,"Exchange")</f>
        <v>New York Stock Exchange</v>
      </c>
      <c r="AQ1285" s="6" t="str" cm="1">
        <f t="array" aca="1" ref="AQ1285" ca="1">_FV(A1285,"Exchange abbreviation",TRUE)</f>
        <v>XNYS</v>
      </c>
      <c r="AR1285" t="str" cm="1">
        <f t="array" aca="1" ref="AR1285" ca="1">_FV(A1285,"Instrument type",TRUE)</f>
        <v>ETF</v>
      </c>
    </row>
    <row r="1286" spans="1:44" ht="18.75" customHeight="1" x14ac:dyDescent="0.25">
      <c r="A1286" t="e" vm="1299">
        <v>#VALUE!</v>
      </c>
      <c r="B1286" t="s">
        <v>3660</v>
      </c>
      <c r="C1286" t="s">
        <v>3661</v>
      </c>
      <c r="D1286" s="31" cm="1">
        <f t="array" aca="1" ref="D1286" ca="1">_FV(A1286,"Last trade time",TRUE)</f>
        <v>45824.843750265623</v>
      </c>
      <c r="E1286" s="23" cm="1">
        <f t="array" aca="1" ref="E1286" ca="1">_FV(A1286,"Price")</f>
        <v>51.29</v>
      </c>
      <c r="F1286" s="27" cm="1">
        <f t="array" aca="1" ref="F1286" ca="1">_FV(A1286,"Change (%)",TRUE)</f>
        <v>1.3058E-2</v>
      </c>
      <c r="G1286" s="26" cm="1">
        <f t="array" aca="1" ref="G1286" ca="1">_FV(A1286,"Change")</f>
        <v>0.66110000000000002</v>
      </c>
      <c r="H1286" s="23" cm="1">
        <f t="array" aca="1" ref="H1286" ca="1">_FV(A1286,"Open")</f>
        <v>51.23</v>
      </c>
      <c r="I1286" s="23" cm="1">
        <f t="array" aca="1" ref="I1286" ca="1">_FV(A1286,"Low")</f>
        <v>51.120100000000001</v>
      </c>
      <c r="J1286" s="23" cm="1">
        <f t="array" aca="1" ref="J1286" ca="1">_FV(A1286,"High")</f>
        <v>51.3</v>
      </c>
      <c r="K1286" s="23" cm="1">
        <f t="array" aca="1" ref="K1286" ca="1">_FV(A1286,"Previous close",TRUE)</f>
        <v>50.628900000000002</v>
      </c>
      <c r="L1286" s="26"/>
      <c r="M1286" s="23" cm="1">
        <f t="array" aca="1" ref="M1286" ca="1">_FV(A1286,"52 week low",TRUE)</f>
        <v>42.68</v>
      </c>
      <c r="N1286" s="23" cm="1">
        <f t="array" aca="1" ref="N1286" ca="1">_FV(A1286,"52 week high",TRUE)</f>
        <v>58.52</v>
      </c>
      <c r="O1286" s="8" cm="1">
        <f t="array" aca="1" ref="O1286" ca="1">_FV(A1286,"Volume")</f>
        <v>9163</v>
      </c>
      <c r="P1286" s="7" cm="1">
        <f t="array" aca="1" ref="P1286" ca="1">_FV(A1286,"Volume average",TRUE)</f>
        <v>6260</v>
      </c>
      <c r="Q1286" t="s">
        <v>143</v>
      </c>
      <c r="R1286" t="s">
        <v>155</v>
      </c>
      <c r="T1286" s="25" cm="1">
        <f t="array" aca="1" ref="T1286" ca="1">_FV(A1286,"Expense ratio",TRUE)</f>
        <v>6.9999999999999993E-3</v>
      </c>
      <c r="U1286" s="24" cm="1">
        <f t="array" aca="1" ref="U1286" ca="1">_FV(A1286,"Market cap",TRUE)</f>
        <v>194783940.41999999</v>
      </c>
      <c r="V1286" s="16"/>
      <c r="W1286" s="16"/>
      <c r="Z1286" s="18"/>
      <c r="AA1286" s="20"/>
      <c r="AB1286" s="20"/>
      <c r="AC1286" s="21">
        <v>7031</v>
      </c>
      <c r="AE1286" s="18"/>
      <c r="AF1286" s="20"/>
      <c r="AI1286" s="21"/>
      <c r="AJ1286" s="18"/>
      <c r="AL1286" s="18"/>
      <c r="AM1286" s="18"/>
      <c r="AN1286" t="s">
        <v>73</v>
      </c>
      <c r="AO1286" t="str" cm="1">
        <f t="array" aca="1" ref="AO1286" ca="1">_FV(A1286,"Currency")</f>
        <v>USD</v>
      </c>
      <c r="AP1286" t="str" cm="1">
        <f t="array" aca="1" ref="AP1286" ca="1">_FV(A1286,"Exchange")</f>
        <v>Nasdaq Stock Market</v>
      </c>
      <c r="AQ1286" s="6" t="str" cm="1">
        <f t="array" aca="1" ref="AQ1286" ca="1">_FV(A1286,"Exchange abbreviation",TRUE)</f>
        <v>XNAS</v>
      </c>
      <c r="AR1286" t="str" cm="1">
        <f t="array" aca="1" ref="AR1286" ca="1">_FV(A1286,"Instrument type",TRUE)</f>
        <v>ETF</v>
      </c>
    </row>
    <row r="1287" spans="1:44" ht="18.75" customHeight="1" x14ac:dyDescent="0.25">
      <c r="A1287" t="e" vm="1300">
        <v>#VALUE!</v>
      </c>
      <c r="B1287" t="s">
        <v>3662</v>
      </c>
      <c r="C1287" t="s">
        <v>3663</v>
      </c>
      <c r="D1287" s="31" cm="1">
        <f t="array" aca="1" ref="D1287" ca="1">_FV(A1287,"Last trade time",TRUE)</f>
        <v>45824.840277789066</v>
      </c>
      <c r="E1287" s="23" cm="1">
        <f t="array" aca="1" ref="E1287" ca="1">_FV(A1287,"Price")</f>
        <v>25.895</v>
      </c>
      <c r="F1287" s="27" cm="1">
        <f t="array" aca="1" ref="F1287" ca="1">_FV(A1287,"Change (%)",TRUE)</f>
        <v>2.9049999999999996E-3</v>
      </c>
      <c r="G1287" s="26" cm="1">
        <f t="array" aca="1" ref="G1287" ca="1">_FV(A1287,"Change")</f>
        <v>7.4999999999999997E-2</v>
      </c>
      <c r="H1287" s="23" cm="1">
        <f t="array" aca="1" ref="H1287" ca="1">_FV(A1287,"Open")</f>
        <v>26.04</v>
      </c>
      <c r="I1287" s="23" cm="1">
        <f t="array" aca="1" ref="I1287" ca="1">_FV(A1287,"Low")</f>
        <v>25.84</v>
      </c>
      <c r="J1287" s="23" cm="1">
        <f t="array" aca="1" ref="J1287" ca="1">_FV(A1287,"High")</f>
        <v>26.16</v>
      </c>
      <c r="K1287" s="23" cm="1">
        <f t="array" aca="1" ref="K1287" ca="1">_FV(A1287,"Previous close",TRUE)</f>
        <v>25.82</v>
      </c>
      <c r="L1287" s="26"/>
      <c r="M1287" s="23" cm="1">
        <f t="array" aca="1" ref="M1287" ca="1">_FV(A1287,"52 week low",TRUE)</f>
        <v>22.22</v>
      </c>
      <c r="N1287" s="23" cm="1">
        <f t="array" aca="1" ref="N1287" ca="1">_FV(A1287,"52 week high",TRUE)</f>
        <v>27.34</v>
      </c>
      <c r="O1287" s="8" cm="1">
        <f t="array" aca="1" ref="O1287" ca="1">_FV(A1287,"Volume")</f>
        <v>10032</v>
      </c>
      <c r="P1287" s="7" cm="1">
        <f t="array" aca="1" ref="P1287" ca="1">_FV(A1287,"Volume average",TRUE)</f>
        <v>27862</v>
      </c>
      <c r="Q1287" t="s">
        <v>1626</v>
      </c>
      <c r="T1287" s="25" cm="1">
        <f t="array" aca="1" ref="T1287" ca="1">_FV(A1287,"Expense ratio",TRUE)</f>
        <v>6.9999999999999993E-3</v>
      </c>
      <c r="U1287" s="24" cm="1">
        <f t="array" aca="1" ref="U1287" ca="1">_FV(A1287,"Market cap",TRUE)</f>
        <v>34713576.710000001</v>
      </c>
      <c r="V1287" s="16"/>
      <c r="W1287" s="16"/>
      <c r="Z1287" s="18"/>
      <c r="AA1287" s="20"/>
      <c r="AB1287" s="20"/>
      <c r="AC1287" s="21">
        <v>24343</v>
      </c>
      <c r="AE1287" s="18"/>
      <c r="AF1287" s="20"/>
      <c r="AI1287" s="21"/>
      <c r="AJ1287" s="18"/>
      <c r="AL1287" s="18"/>
      <c r="AM1287" s="18"/>
      <c r="AN1287" t="s">
        <v>73</v>
      </c>
      <c r="AO1287" t="str" cm="1">
        <f t="array" aca="1" ref="AO1287" ca="1">_FV(A1287,"Currency")</f>
        <v>USD</v>
      </c>
      <c r="AP1287" t="str" cm="1">
        <f t="array" aca="1" ref="AP1287" ca="1">_FV(A1287,"Exchange")</f>
        <v>NYSE Arca</v>
      </c>
      <c r="AQ1287" s="6" t="str" cm="1">
        <f t="array" aca="1" ref="AQ1287" ca="1">_FV(A1287,"Exchange abbreviation",TRUE)</f>
        <v>ARCX</v>
      </c>
      <c r="AR1287" t="str" cm="1">
        <f t="array" aca="1" ref="AR1287" ca="1">_FV(A1287,"Instrument type",TRUE)</f>
        <v>ETF</v>
      </c>
    </row>
    <row r="1288" spans="1:44" ht="18.75" customHeight="1" x14ac:dyDescent="0.25">
      <c r="A1288" t="e" vm="1301">
        <v>#VALUE!</v>
      </c>
      <c r="B1288" t="s">
        <v>3664</v>
      </c>
      <c r="C1288" t="s">
        <v>3665</v>
      </c>
      <c r="D1288" s="31" cm="1">
        <f t="array" aca="1" ref="D1288" ca="1">_FV(A1288,"Last trade time",TRUE)</f>
        <v>45824.843750265623</v>
      </c>
      <c r="E1288" s="23" cm="1">
        <f t="array" aca="1" ref="E1288" ca="1">_FV(A1288,"Price")</f>
        <v>78.150000000000006</v>
      </c>
      <c r="F1288" s="27" cm="1">
        <f t="array" aca="1" ref="F1288" ca="1">_FV(A1288,"Change (%)",TRUE)</f>
        <v>7.0879999999999997E-3</v>
      </c>
      <c r="G1288" s="26" cm="1">
        <f t="array" aca="1" ref="G1288" ca="1">_FV(A1288,"Change")</f>
        <v>0.55000000000000004</v>
      </c>
      <c r="H1288" s="23" cm="1">
        <f t="array" aca="1" ref="H1288" ca="1">_FV(A1288,"Open")</f>
        <v>78.33</v>
      </c>
      <c r="I1288" s="23" cm="1">
        <f t="array" aca="1" ref="I1288" ca="1">_FV(A1288,"Low")</f>
        <v>77.983000000000004</v>
      </c>
      <c r="J1288" s="23" cm="1">
        <f t="array" aca="1" ref="J1288" ca="1">_FV(A1288,"High")</f>
        <v>79.06</v>
      </c>
      <c r="K1288" s="23" cm="1">
        <f t="array" aca="1" ref="K1288" ca="1">_FV(A1288,"Previous close",TRUE)</f>
        <v>77.599999999999994</v>
      </c>
      <c r="L1288" s="26"/>
      <c r="M1288" s="23" cm="1">
        <f t="array" aca="1" ref="M1288" ca="1">_FV(A1288,"52 week low",TRUE)</f>
        <v>59.224600000000002</v>
      </c>
      <c r="N1288" s="23" cm="1">
        <f t="array" aca="1" ref="N1288" ca="1">_FV(A1288,"52 week high",TRUE)</f>
        <v>86.95</v>
      </c>
      <c r="O1288" s="8" cm="1">
        <f t="array" aca="1" ref="O1288" ca="1">_FV(A1288,"Volume")</f>
        <v>217988</v>
      </c>
      <c r="P1288" s="7" cm="1">
        <f t="array" aca="1" ref="P1288" ca="1">_FV(A1288,"Volume average",TRUE)</f>
        <v>366595</v>
      </c>
      <c r="Q1288" t="s">
        <v>1848</v>
      </c>
      <c r="S1288" t="s">
        <v>318</v>
      </c>
      <c r="T1288" s="25" cm="1">
        <f t="array" aca="1" ref="T1288" ca="1">_FV(A1288,"Expense ratio",TRUE)</f>
        <v>6.9999999999999993E-3</v>
      </c>
      <c r="U1288" s="24" cm="1">
        <f t="array" aca="1" ref="U1288" ca="1">_FV(A1288,"Market cap",TRUE)</f>
        <v>3590521798.48</v>
      </c>
      <c r="V1288" s="4">
        <v>3590453760</v>
      </c>
      <c r="W1288" s="4">
        <v>3590453760</v>
      </c>
      <c r="X1288" t="s">
        <v>3666</v>
      </c>
      <c r="Y1288" t="s">
        <v>3667</v>
      </c>
      <c r="Z1288" s="5">
        <v>79.349999999999994</v>
      </c>
      <c r="AA1288" s="5">
        <v>20.737895999999999</v>
      </c>
      <c r="AB1288" s="5">
        <v>2.7000000000000001E-3</v>
      </c>
      <c r="AC1288" s="4">
        <v>448022</v>
      </c>
      <c r="AE1288" s="5">
        <v>3.1133904222715669</v>
      </c>
      <c r="AF1288" s="5">
        <v>14.32278025711857</v>
      </c>
      <c r="AI1288" s="4">
        <v>448022</v>
      </c>
      <c r="AJ1288" s="5">
        <v>35577427.020000003</v>
      </c>
      <c r="AL1288" s="5">
        <v>86.95</v>
      </c>
      <c r="AM1288" s="5">
        <v>59.225000000000001</v>
      </c>
      <c r="AN1288" t="s">
        <v>82</v>
      </c>
      <c r="AO1288" t="str" cm="1">
        <f t="array" aca="1" ref="AO1288" ca="1">_FV(A1288,"Currency")</f>
        <v>USD</v>
      </c>
      <c r="AP1288" t="str" cm="1">
        <f t="array" aca="1" ref="AP1288" ca="1">_FV(A1288,"Exchange")</f>
        <v>Nasdaq Stock Market</v>
      </c>
      <c r="AQ1288" s="6" t="str" cm="1">
        <f t="array" aca="1" ref="AQ1288" ca="1">_FV(A1288,"Exchange abbreviation",TRUE)</f>
        <v>XNAS</v>
      </c>
      <c r="AR1288" t="str" cm="1">
        <f t="array" aca="1" ref="AR1288" ca="1">_FV(A1288,"Instrument type",TRUE)</f>
        <v>ETF</v>
      </c>
    </row>
    <row r="1289" spans="1:44" ht="18.75" customHeight="1" x14ac:dyDescent="0.25">
      <c r="A1289" t="e" vm="1302">
        <v>#VALUE!</v>
      </c>
      <c r="B1289" t="s">
        <v>3668</v>
      </c>
      <c r="C1289" t="s">
        <v>3669</v>
      </c>
      <c r="D1289" s="31" cm="1">
        <f t="array" aca="1" ref="D1289" ca="1">_FV(A1289,"Last trade time",TRUE)</f>
        <v>45824.840277812502</v>
      </c>
      <c r="E1289" s="23" cm="1">
        <f t="array" aca="1" ref="E1289" ca="1">_FV(A1289,"Price")</f>
        <v>30.636199999999999</v>
      </c>
      <c r="F1289" s="27" cm="1">
        <f t="array" aca="1" ref="F1289" ca="1">_FV(A1289,"Change (%)",TRUE)</f>
        <v>4.4260000000000002E-3</v>
      </c>
      <c r="G1289" s="26" cm="1">
        <f t="array" aca="1" ref="G1289" ca="1">_FV(A1289,"Change")</f>
        <v>0.13500000000000001</v>
      </c>
      <c r="H1289" s="23" cm="1">
        <f t="array" aca="1" ref="H1289" ca="1">_FV(A1289,"Open")</f>
        <v>30.79</v>
      </c>
      <c r="I1289" s="23" cm="1">
        <f t="array" aca="1" ref="I1289" ca="1">_FV(A1289,"Low")</f>
        <v>30.61</v>
      </c>
      <c r="J1289" s="23" cm="1">
        <f t="array" aca="1" ref="J1289" ca="1">_FV(A1289,"High")</f>
        <v>30.79</v>
      </c>
      <c r="K1289" s="23" cm="1">
        <f t="array" aca="1" ref="K1289" ca="1">_FV(A1289,"Previous close",TRUE)</f>
        <v>30.501200000000001</v>
      </c>
      <c r="L1289" s="26"/>
      <c r="M1289" s="23" cm="1">
        <f t="array" aca="1" ref="M1289" ca="1">_FV(A1289,"52 week low",TRUE)</f>
        <v>26.19</v>
      </c>
      <c r="N1289" s="23" cm="1">
        <f t="array" aca="1" ref="N1289" ca="1">_FV(A1289,"52 week high",TRUE)</f>
        <v>32.659999999999997</v>
      </c>
      <c r="O1289" s="8" cm="1">
        <f t="array" aca="1" ref="O1289" ca="1">_FV(A1289,"Volume")</f>
        <v>5682</v>
      </c>
      <c r="P1289" s="7" cm="1">
        <f t="array" aca="1" ref="P1289" ca="1">_FV(A1289,"Volume average",TRUE)</f>
        <v>5554</v>
      </c>
      <c r="Q1289" t="s">
        <v>50</v>
      </c>
      <c r="S1289" t="s">
        <v>2618</v>
      </c>
      <c r="T1289" s="25" cm="1">
        <f t="array" aca="1" ref="T1289" ca="1">_FV(A1289,"Expense ratio",TRUE)</f>
        <v>6.9999999999999993E-3</v>
      </c>
      <c r="U1289" s="24" cm="1">
        <f t="array" aca="1" ref="U1289" ca="1">_FV(A1289,"Market cap",TRUE)</f>
        <v>83919140.989999995</v>
      </c>
      <c r="V1289" s="4">
        <v>83919136</v>
      </c>
      <c r="W1289" s="4">
        <v>83919136</v>
      </c>
      <c r="X1289" t="s">
        <v>3670</v>
      </c>
      <c r="Y1289" t="s">
        <v>3671</v>
      </c>
      <c r="Z1289" s="5">
        <v>31.26</v>
      </c>
      <c r="AA1289" s="5">
        <v>28.375101000000001</v>
      </c>
      <c r="AB1289" s="5">
        <v>2.8999999999999998E-3</v>
      </c>
      <c r="AC1289" s="4">
        <v>33633</v>
      </c>
      <c r="AE1289" s="5">
        <v>2.3600375131201061</v>
      </c>
      <c r="AF1289" s="5">
        <v>11.08203697117958</v>
      </c>
      <c r="AI1289" s="4">
        <v>33633</v>
      </c>
      <c r="AJ1289" s="5">
        <v>1052161.3188</v>
      </c>
      <c r="AL1289" s="5">
        <v>32.659999999999997</v>
      </c>
      <c r="AM1289" s="5">
        <v>26.19</v>
      </c>
      <c r="AN1289" t="s">
        <v>90</v>
      </c>
      <c r="AO1289" t="str" cm="1">
        <f t="array" aca="1" ref="AO1289" ca="1">_FV(A1289,"Currency")</f>
        <v>USD</v>
      </c>
      <c r="AP1289" t="str" cm="1">
        <f t="array" aca="1" ref="AP1289" ca="1">_FV(A1289,"Exchange")</f>
        <v>NYSE Arca</v>
      </c>
      <c r="AQ1289" s="6" t="str" cm="1">
        <f t="array" aca="1" ref="AQ1289" ca="1">_FV(A1289,"Exchange abbreviation",TRUE)</f>
        <v>ARCX</v>
      </c>
      <c r="AR1289" t="str" cm="1">
        <f t="array" aca="1" ref="AR1289" ca="1">_FV(A1289,"Instrument type",TRUE)</f>
        <v>ETF</v>
      </c>
    </row>
    <row r="1290" spans="1:44" ht="18.75" customHeight="1" x14ac:dyDescent="0.25">
      <c r="A1290" t="e" vm="1303">
        <v>#VALUE!</v>
      </c>
      <c r="B1290" t="s">
        <v>3672</v>
      </c>
      <c r="C1290" t="s">
        <v>3673</v>
      </c>
      <c r="D1290" s="31" cm="1">
        <f t="array" aca="1" ref="D1290" ca="1">_FV(A1290,"Last trade time",TRUE)</f>
        <v>45824.840277812502</v>
      </c>
      <c r="E1290" s="23" cm="1">
        <f t="array" aca="1" ref="E1290" ca="1">_FV(A1290,"Price")</f>
        <v>43.32</v>
      </c>
      <c r="F1290" s="27" cm="1">
        <f t="array" aca="1" ref="F1290" ca="1">_FV(A1290,"Change (%)",TRUE)</f>
        <v>1.5176E-2</v>
      </c>
      <c r="G1290" s="26" cm="1">
        <f t="array" aca="1" ref="G1290" ca="1">_FV(A1290,"Change")</f>
        <v>0.64759999999999995</v>
      </c>
      <c r="H1290" s="23" cm="1">
        <f t="array" aca="1" ref="H1290" ca="1">_FV(A1290,"Open")</f>
        <v>43.4</v>
      </c>
      <c r="I1290" s="23" cm="1">
        <f t="array" aca="1" ref="I1290" ca="1">_FV(A1290,"Low")</f>
        <v>43.27</v>
      </c>
      <c r="J1290" s="23" cm="1">
        <f t="array" aca="1" ref="J1290" ca="1">_FV(A1290,"High")</f>
        <v>43.530999999999999</v>
      </c>
      <c r="K1290" s="23" cm="1">
        <f t="array" aca="1" ref="K1290" ca="1">_FV(A1290,"Previous close",TRUE)</f>
        <v>42.672400000000003</v>
      </c>
      <c r="L1290" s="26"/>
      <c r="M1290" s="23" cm="1">
        <f t="array" aca="1" ref="M1290" ca="1">_FV(A1290,"52 week low",TRUE)</f>
        <v>35.1</v>
      </c>
      <c r="N1290" s="23" cm="1">
        <f t="array" aca="1" ref="N1290" ca="1">_FV(A1290,"52 week high",TRUE)</f>
        <v>47.81</v>
      </c>
      <c r="O1290" s="8" cm="1">
        <f t="array" aca="1" ref="O1290" ca="1">_FV(A1290,"Volume")</f>
        <v>5500</v>
      </c>
      <c r="P1290" s="7" cm="1">
        <f t="array" aca="1" ref="P1290" ca="1">_FV(A1290,"Volume average",TRUE)</f>
        <v>2947</v>
      </c>
      <c r="Q1290" t="s">
        <v>2066</v>
      </c>
      <c r="S1290" t="s">
        <v>376</v>
      </c>
      <c r="T1290" s="25" cm="1">
        <f t="array" aca="1" ref="T1290" ca="1">_FV(A1290,"Expense ratio",TRUE)</f>
        <v>6.9999999999999993E-3</v>
      </c>
      <c r="U1290" s="24" cm="1">
        <f t="array" aca="1" ref="U1290" ca="1">_FV(A1290,"Market cap",TRUE)</f>
        <v>20965288.789999999</v>
      </c>
      <c r="V1290" s="4">
        <v>20965288</v>
      </c>
      <c r="W1290" s="4">
        <v>20965288</v>
      </c>
      <c r="Y1290" t="s">
        <v>3674</v>
      </c>
      <c r="Z1290" s="5">
        <v>42.96</v>
      </c>
      <c r="AA1290" s="5">
        <v>31.990197999999999</v>
      </c>
      <c r="AB1290" s="4">
        <v>0</v>
      </c>
      <c r="AC1290" s="4">
        <v>3461</v>
      </c>
      <c r="AE1290" s="5">
        <v>-3.5443286582603322</v>
      </c>
      <c r="AF1290" s="5">
        <v>13.29709716531624</v>
      </c>
      <c r="AI1290" s="4">
        <v>3461</v>
      </c>
      <c r="AJ1290" s="5">
        <v>149149.71840000001</v>
      </c>
      <c r="AL1290" s="5">
        <v>47.81</v>
      </c>
      <c r="AM1290" s="5">
        <v>35.1</v>
      </c>
      <c r="AN1290" t="s">
        <v>47</v>
      </c>
      <c r="AO1290" t="str" cm="1">
        <f t="array" aca="1" ref="AO1290" ca="1">_FV(A1290,"Currency")</f>
        <v>USD</v>
      </c>
      <c r="AP1290" t="str" cm="1">
        <f t="array" aca="1" ref="AP1290" ca="1">_FV(A1290,"Exchange")</f>
        <v>NYSE Arca</v>
      </c>
      <c r="AQ1290" s="6" t="str" cm="1">
        <f t="array" aca="1" ref="AQ1290" ca="1">_FV(A1290,"Exchange abbreviation",TRUE)</f>
        <v>ARCX</v>
      </c>
      <c r="AR1290" t="str" cm="1">
        <f t="array" aca="1" ref="AR1290" ca="1">_FV(A1290,"Instrument type",TRUE)</f>
        <v>ETF</v>
      </c>
    </row>
    <row r="1291" spans="1:44" ht="18.75" customHeight="1" x14ac:dyDescent="0.25">
      <c r="A1291" t="e" vm="1304">
        <v>#VALUE!</v>
      </c>
      <c r="B1291" t="s">
        <v>3675</v>
      </c>
      <c r="C1291" t="s">
        <v>3676</v>
      </c>
      <c r="D1291" s="31" cm="1">
        <f t="array" aca="1" ref="D1291" ca="1">_FV(A1291,"Last trade time",TRUE)</f>
        <v>45824.843750265623</v>
      </c>
      <c r="E1291" s="23" cm="1">
        <f t="array" aca="1" ref="E1291" ca="1">_FV(A1291,"Price")</f>
        <v>80.08</v>
      </c>
      <c r="F1291" s="27" cm="1">
        <f t="array" aca="1" ref="F1291" ca="1">_FV(A1291,"Change (%)",TRUE)</f>
        <v>1.5952000000000001E-2</v>
      </c>
      <c r="G1291" s="26" cm="1">
        <f t="array" aca="1" ref="G1291" ca="1">_FV(A1291,"Change")</f>
        <v>1.2574000000000001</v>
      </c>
      <c r="H1291" s="23" cm="1">
        <f t="array" aca="1" ref="H1291" ca="1">_FV(A1291,"Open")</f>
        <v>79.755899999999997</v>
      </c>
      <c r="I1291" s="23" cm="1">
        <f t="array" aca="1" ref="I1291" ca="1">_FV(A1291,"Low")</f>
        <v>79.755899999999997</v>
      </c>
      <c r="J1291" s="23" cm="1">
        <f t="array" aca="1" ref="J1291" ca="1">_FV(A1291,"High")</f>
        <v>80.430099999999996</v>
      </c>
      <c r="K1291" s="23" cm="1">
        <f t="array" aca="1" ref="K1291" ca="1">_FV(A1291,"Previous close",TRUE)</f>
        <v>78.822599999999994</v>
      </c>
      <c r="L1291" s="26"/>
      <c r="M1291" s="23" cm="1">
        <f t="array" aca="1" ref="M1291" ca="1">_FV(A1291,"52 week low",TRUE)</f>
        <v>64.52</v>
      </c>
      <c r="N1291" s="23" cm="1">
        <f t="array" aca="1" ref="N1291" ca="1">_FV(A1291,"52 week high",TRUE)</f>
        <v>88.738600000000005</v>
      </c>
      <c r="O1291" s="8" cm="1">
        <f t="array" aca="1" ref="O1291" ca="1">_FV(A1291,"Volume")</f>
        <v>6772</v>
      </c>
      <c r="P1291" s="7" cm="1">
        <f t="array" aca="1" ref="P1291" ca="1">_FV(A1291,"Volume average",TRUE)</f>
        <v>7858</v>
      </c>
      <c r="Q1291" t="s">
        <v>143</v>
      </c>
      <c r="T1291" s="25" cm="1">
        <f t="array" aca="1" ref="T1291" ca="1">_FV(A1291,"Expense ratio",TRUE)</f>
        <v>6.9999999999999993E-3</v>
      </c>
      <c r="U1291" s="24" cm="1">
        <f t="array" aca="1" ref="U1291" ca="1">_FV(A1291,"Market cap",TRUE)</f>
        <v>356472347.58999997</v>
      </c>
      <c r="V1291" s="16"/>
      <c r="W1291" s="16"/>
      <c r="Z1291" s="18"/>
      <c r="AA1291" s="20"/>
      <c r="AB1291" s="20"/>
      <c r="AC1291" s="21">
        <v>9602</v>
      </c>
      <c r="AE1291" s="18"/>
      <c r="AF1291" s="20"/>
      <c r="AI1291" s="21"/>
      <c r="AJ1291" s="18"/>
      <c r="AL1291" s="18"/>
      <c r="AM1291" s="18"/>
      <c r="AN1291" t="s">
        <v>73</v>
      </c>
      <c r="AO1291" t="str" cm="1">
        <f t="array" aca="1" ref="AO1291" ca="1">_FV(A1291,"Currency")</f>
        <v>USD</v>
      </c>
      <c r="AP1291" t="str" cm="1">
        <f t="array" aca="1" ref="AP1291" ca="1">_FV(A1291,"Exchange")</f>
        <v>Nasdaq Stock Market</v>
      </c>
      <c r="AQ1291" s="6" t="str" cm="1">
        <f t="array" aca="1" ref="AQ1291" ca="1">_FV(A1291,"Exchange abbreviation",TRUE)</f>
        <v>XNAS</v>
      </c>
      <c r="AR1291" t="str" cm="1">
        <f t="array" aca="1" ref="AR1291" ca="1">_FV(A1291,"Instrument type",TRUE)</f>
        <v>ETF</v>
      </c>
    </row>
    <row r="1292" spans="1:44" ht="18.75" customHeight="1" x14ac:dyDescent="0.25">
      <c r="A1292" t="e" vm="1305">
        <v>#VALUE!</v>
      </c>
      <c r="B1292" t="s">
        <v>3677</v>
      </c>
      <c r="C1292" t="s">
        <v>3678</v>
      </c>
      <c r="D1292" s="31" cm="1">
        <f t="array" aca="1" ref="D1292" ca="1">_FV(A1292,"Last trade time",TRUE)</f>
        <v>45824.840285207814</v>
      </c>
      <c r="E1292" s="23" cm="1">
        <f t="array" aca="1" ref="E1292" ca="1">_FV(A1292,"Price")</f>
        <v>31.088000000000001</v>
      </c>
      <c r="F1292" s="27" cm="1">
        <f t="array" aca="1" ref="F1292" ca="1">_FV(A1292,"Change (%)",TRUE)</f>
        <v>9.1999999999999998E-3</v>
      </c>
      <c r="G1292" s="26" cm="1">
        <f t="array" aca="1" ref="G1292" ca="1">_FV(A1292,"Change")</f>
        <v>0.28339999999999999</v>
      </c>
      <c r="H1292" s="23" cm="1">
        <f t="array" aca="1" ref="H1292" ca="1">_FV(A1292,"Open")</f>
        <v>31.04</v>
      </c>
      <c r="I1292" s="23" cm="1">
        <f t="array" aca="1" ref="I1292" ca="1">_FV(A1292,"Low")</f>
        <v>31.04</v>
      </c>
      <c r="J1292" s="23" cm="1">
        <f t="array" aca="1" ref="J1292" ca="1">_FV(A1292,"High")</f>
        <v>31.1401</v>
      </c>
      <c r="K1292" s="23" cm="1">
        <f t="array" aca="1" ref="K1292" ca="1">_FV(A1292,"Previous close",TRUE)</f>
        <v>30.804600000000001</v>
      </c>
      <c r="L1292" s="26"/>
      <c r="M1292" s="23" cm="1">
        <f t="array" aca="1" ref="M1292" ca="1">_FV(A1292,"52 week low",TRUE)</f>
        <v>25.894200000000001</v>
      </c>
      <c r="N1292" s="23" cm="1">
        <f t="array" aca="1" ref="N1292" ca="1">_FV(A1292,"52 week high",TRUE)</f>
        <v>32.549700000000001</v>
      </c>
      <c r="O1292" s="8" cm="1">
        <f t="array" aca="1" ref="O1292" ca="1">_FV(A1292,"Volume")</f>
        <v>4874</v>
      </c>
      <c r="P1292" s="7" cm="1">
        <f t="array" aca="1" ref="P1292" ca="1">_FV(A1292,"Volume average",TRUE)</f>
        <v>9778</v>
      </c>
      <c r="Q1292" t="s">
        <v>383</v>
      </c>
      <c r="R1292" t="s">
        <v>155</v>
      </c>
      <c r="S1292" t="s">
        <v>3679</v>
      </c>
      <c r="T1292" s="25" cm="1">
        <f t="array" aca="1" ref="T1292" ca="1">_FV(A1292,"Expense ratio",TRUE)</f>
        <v>6.9999999999999993E-3</v>
      </c>
      <c r="U1292" s="24" cm="1">
        <f t="array" aca="1" ref="U1292" ca="1">_FV(A1292,"Market cap",TRUE)</f>
        <v>102667990.16</v>
      </c>
      <c r="V1292" s="4">
        <v>102218728</v>
      </c>
      <c r="W1292" s="4">
        <v>102218728</v>
      </c>
      <c r="X1292" t="s">
        <v>3680</v>
      </c>
      <c r="Y1292" t="s">
        <v>3681</v>
      </c>
      <c r="Z1292" s="4">
        <v>31</v>
      </c>
      <c r="AA1292" s="5">
        <v>18.538740000000001</v>
      </c>
      <c r="AB1292" s="5">
        <v>9.1000000000000004E-3</v>
      </c>
      <c r="AC1292" s="4">
        <v>10165</v>
      </c>
      <c r="AE1292" s="5">
        <v>4.060226702413039</v>
      </c>
      <c r="AF1292" s="5">
        <v>8.4680214889009786</v>
      </c>
      <c r="AI1292" s="4">
        <v>10165</v>
      </c>
      <c r="AJ1292" s="5">
        <v>316095.92249999999</v>
      </c>
      <c r="AL1292" s="5">
        <v>32.549999999999997</v>
      </c>
      <c r="AM1292" s="5">
        <v>25.893999999999998</v>
      </c>
      <c r="AN1292" t="s">
        <v>47</v>
      </c>
      <c r="AO1292" t="str" cm="1">
        <f t="array" aca="1" ref="AO1292" ca="1">_FV(A1292,"Currency")</f>
        <v>USD</v>
      </c>
      <c r="AP1292" t="str" cm="1">
        <f t="array" aca="1" ref="AP1292" ca="1">_FV(A1292,"Exchange")</f>
        <v>CBOE BZX Exchange</v>
      </c>
      <c r="AQ1292" s="6" t="str" cm="1">
        <f t="array" aca="1" ref="AQ1292" ca="1">_FV(A1292,"Exchange abbreviation",TRUE)</f>
        <v>BATS</v>
      </c>
      <c r="AR1292" t="str" cm="1">
        <f t="array" aca="1" ref="AR1292" ca="1">_FV(A1292,"Instrument type",TRUE)</f>
        <v>ETF</v>
      </c>
    </row>
    <row r="1293" spans="1:44" ht="18.75" customHeight="1" x14ac:dyDescent="0.25">
      <c r="A1293" t="e" vm="1306">
        <v>#VALUE!</v>
      </c>
      <c r="B1293" t="s">
        <v>3682</v>
      </c>
      <c r="C1293" t="s">
        <v>3683</v>
      </c>
      <c r="D1293" s="31" cm="1">
        <f t="array" aca="1" ref="D1293" ca="1">_FV(A1293,"Last trade time",TRUE)</f>
        <v>45824.843750265623</v>
      </c>
      <c r="E1293" s="23" cm="1">
        <f t="array" aca="1" ref="E1293" ca="1">_FV(A1293,"Price")</f>
        <v>26.54</v>
      </c>
      <c r="F1293" s="27" cm="1">
        <f t="array" aca="1" ref="F1293" ca="1">_FV(A1293,"Change (%)",TRUE)</f>
        <v>1.754E-2</v>
      </c>
      <c r="G1293" s="26" cm="1">
        <f t="array" aca="1" ref="G1293" ca="1">_FV(A1293,"Change")</f>
        <v>0.45750000000000002</v>
      </c>
      <c r="H1293" s="23" cm="1">
        <f t="array" aca="1" ref="H1293" ca="1">_FV(A1293,"Open")</f>
        <v>26.54</v>
      </c>
      <c r="I1293" s="23" cm="1">
        <f t="array" aca="1" ref="I1293" ca="1">_FV(A1293,"Low")</f>
        <v>26.54</v>
      </c>
      <c r="J1293" s="23" cm="1">
        <f t="array" aca="1" ref="J1293" ca="1">_FV(A1293,"High")</f>
        <v>26.54</v>
      </c>
      <c r="K1293" s="23" cm="1">
        <f t="array" aca="1" ref="K1293" ca="1">_FV(A1293,"Previous close",TRUE)</f>
        <v>26.0825</v>
      </c>
      <c r="L1293" s="26"/>
      <c r="M1293" s="23" cm="1">
        <f t="array" aca="1" ref="M1293" ca="1">_FV(A1293,"52 week low",TRUE)</f>
        <v>21.53</v>
      </c>
      <c r="N1293" s="23" cm="1">
        <f t="array" aca="1" ref="N1293" ca="1">_FV(A1293,"52 week high",TRUE)</f>
        <v>26.54</v>
      </c>
      <c r="O1293" s="8" cm="1">
        <f t="array" aca="1" ref="O1293" ca="1">_FV(A1293,"Volume")</f>
        <v>211</v>
      </c>
      <c r="P1293" s="7" cm="1">
        <f t="array" aca="1" ref="P1293" ca="1">_FV(A1293,"Volume average",TRUE)</f>
        <v>567</v>
      </c>
      <c r="Q1293" t="s">
        <v>464</v>
      </c>
      <c r="T1293" s="25" cm="1">
        <f t="array" aca="1" ref="T1293" ca="1">_FV(A1293,"Expense ratio",TRUE)</f>
        <v>6.9999999999999993E-3</v>
      </c>
      <c r="U1293" s="24" cm="1">
        <f t="array" aca="1" ref="U1293" ca="1">_FV(A1293,"Market cap",TRUE)</f>
        <v>6187320.7199999997</v>
      </c>
      <c r="V1293" s="16"/>
      <c r="W1293" s="16"/>
      <c r="Z1293" s="18"/>
      <c r="AA1293" s="20"/>
      <c r="AB1293" s="20"/>
      <c r="AC1293" s="21">
        <v>563</v>
      </c>
      <c r="AE1293" s="18"/>
      <c r="AF1293" s="20"/>
      <c r="AI1293" s="21"/>
      <c r="AJ1293" s="18"/>
      <c r="AL1293" s="18"/>
      <c r="AM1293" s="18"/>
      <c r="AN1293" t="s">
        <v>73</v>
      </c>
      <c r="AO1293" t="str" cm="1">
        <f t="array" aca="1" ref="AO1293" ca="1">_FV(A1293,"Currency")</f>
        <v>USD</v>
      </c>
      <c r="AP1293" t="str" cm="1">
        <f t="array" aca="1" ref="AP1293" ca="1">_FV(A1293,"Exchange")</f>
        <v>Nasdaq Stock Market</v>
      </c>
      <c r="AQ1293" s="6" t="str" cm="1">
        <f t="array" aca="1" ref="AQ1293" ca="1">_FV(A1293,"Exchange abbreviation",TRUE)</f>
        <v>XNAS</v>
      </c>
      <c r="AR1293" t="str" cm="1">
        <f t="array" aca="1" ref="AR1293" ca="1">_FV(A1293,"Instrument type",TRUE)</f>
        <v>ETF</v>
      </c>
    </row>
    <row r="1294" spans="1:44" ht="18.75" customHeight="1" x14ac:dyDescent="0.25">
      <c r="A1294" t="e" vm="1307">
        <v>#VALUE!</v>
      </c>
      <c r="B1294" t="s">
        <v>3684</v>
      </c>
      <c r="C1294" t="s">
        <v>3685</v>
      </c>
      <c r="D1294" s="31" cm="1">
        <f t="array" aca="1" ref="D1294" ca="1">_FV(A1294,"Last trade time",TRUE)</f>
        <v>45824.840288390624</v>
      </c>
      <c r="E1294" s="23" cm="1">
        <f t="array" aca="1" ref="E1294" ca="1">_FV(A1294,"Price")</f>
        <v>36.068899999999999</v>
      </c>
      <c r="F1294" s="27" cm="1">
        <f t="array" aca="1" ref="F1294" ca="1">_FV(A1294,"Change (%)",TRUE)</f>
        <v>6.9489999999999994E-3</v>
      </c>
      <c r="G1294" s="26" cm="1">
        <f t="array" aca="1" ref="G1294" ca="1">_FV(A1294,"Change")</f>
        <v>0.24890000000000001</v>
      </c>
      <c r="H1294" s="23" cm="1">
        <f t="array" aca="1" ref="H1294" ca="1">_FV(A1294,"Open")</f>
        <v>36.25</v>
      </c>
      <c r="I1294" s="23" cm="1">
        <f t="array" aca="1" ref="I1294" ca="1">_FV(A1294,"Low")</f>
        <v>36.034700000000001</v>
      </c>
      <c r="J1294" s="23" cm="1">
        <f t="array" aca="1" ref="J1294" ca="1">_FV(A1294,"High")</f>
        <v>36.325000000000003</v>
      </c>
      <c r="K1294" s="23" cm="1">
        <f t="array" aca="1" ref="K1294" ca="1">_FV(A1294,"Previous close",TRUE)</f>
        <v>35.82</v>
      </c>
      <c r="L1294" s="26"/>
      <c r="M1294" s="23" cm="1">
        <f t="array" aca="1" ref="M1294" ca="1">_FV(A1294,"52 week low",TRUE)</f>
        <v>28.926400000000001</v>
      </c>
      <c r="N1294" s="23" cm="1">
        <f t="array" aca="1" ref="N1294" ca="1">_FV(A1294,"52 week high",TRUE)</f>
        <v>36.439900000000002</v>
      </c>
      <c r="O1294" s="8" cm="1">
        <f t="array" aca="1" ref="O1294" ca="1">_FV(A1294,"Volume")</f>
        <v>12091</v>
      </c>
      <c r="P1294" s="7" cm="1">
        <f t="array" aca="1" ref="P1294" ca="1">_FV(A1294,"Volume average",TRUE)</f>
        <v>35922</v>
      </c>
      <c r="Q1294" t="s">
        <v>2582</v>
      </c>
      <c r="S1294" t="s">
        <v>3679</v>
      </c>
      <c r="T1294" s="25" cm="1">
        <f t="array" aca="1" ref="T1294" ca="1">_FV(A1294,"Expense ratio",TRUE)</f>
        <v>6.9999999999999993E-3</v>
      </c>
      <c r="U1294" s="24" cm="1">
        <f t="array" aca="1" ref="U1294" ca="1">_FV(A1294,"Market cap",TRUE)</f>
        <v>234202287</v>
      </c>
      <c r="V1294" s="4">
        <v>232081056</v>
      </c>
      <c r="W1294" s="4">
        <v>232081056</v>
      </c>
      <c r="X1294" t="s">
        <v>3686</v>
      </c>
      <c r="Y1294" t="s">
        <v>3681</v>
      </c>
      <c r="Z1294" s="5">
        <v>35.609000000000002</v>
      </c>
      <c r="AA1294" s="19">
        <v>16.639337999999999</v>
      </c>
      <c r="AB1294" s="5">
        <v>1.72E-2</v>
      </c>
      <c r="AC1294" s="4">
        <v>29998</v>
      </c>
      <c r="AE1294" s="5">
        <v>20.49653831053217</v>
      </c>
      <c r="AF1294" s="5">
        <v>17.868588953363361</v>
      </c>
      <c r="AI1294" s="4">
        <v>29998</v>
      </c>
      <c r="AJ1294" s="5">
        <v>1073907.4014000001</v>
      </c>
      <c r="AL1294" s="5">
        <v>35.97</v>
      </c>
      <c r="AM1294" s="5">
        <v>28.925999999999998</v>
      </c>
      <c r="AN1294" t="s">
        <v>90</v>
      </c>
      <c r="AO1294" t="str" cm="1">
        <f t="array" aca="1" ref="AO1294" ca="1">_FV(A1294,"Currency")</f>
        <v>USD</v>
      </c>
      <c r="AP1294" t="str" cm="1">
        <f t="array" aca="1" ref="AP1294" ca="1">_FV(A1294,"Exchange")</f>
        <v>CBOE BZX Exchange</v>
      </c>
      <c r="AQ1294" s="6" t="str" cm="1">
        <f t="array" aca="1" ref="AQ1294" ca="1">_FV(A1294,"Exchange abbreviation",TRUE)</f>
        <v>BATS</v>
      </c>
      <c r="AR1294" t="str" cm="1">
        <f t="array" aca="1" ref="AR1294" ca="1">_FV(A1294,"Instrument type",TRUE)</f>
        <v>ETF</v>
      </c>
    </row>
    <row r="1295" spans="1:44" ht="18.75" customHeight="1" x14ac:dyDescent="0.25">
      <c r="A1295" t="e" vm="1308">
        <v>#VALUE!</v>
      </c>
      <c r="B1295" t="s">
        <v>3687</v>
      </c>
      <c r="C1295" t="s">
        <v>3688</v>
      </c>
      <c r="D1295" s="31" cm="1">
        <f t="array" aca="1" ref="D1295" ca="1">_FV(A1295,"Last trade time",TRUE)</f>
        <v>45824.843750265623</v>
      </c>
      <c r="E1295" s="23" cm="1">
        <f t="array" aca="1" ref="E1295" ca="1">_FV(A1295,"Price")</f>
        <v>54.94</v>
      </c>
      <c r="F1295" s="27" cm="1">
        <f t="array" aca="1" ref="F1295" ca="1">_FV(A1295,"Change (%)",TRUE)</f>
        <v>7.3340000000000002E-3</v>
      </c>
      <c r="G1295" s="26" cm="1">
        <f t="array" aca="1" ref="G1295" ca="1">_FV(A1295,"Change")</f>
        <v>0.4</v>
      </c>
      <c r="H1295" s="23" cm="1">
        <f t="array" aca="1" ref="H1295" ca="1">_FV(A1295,"Open")</f>
        <v>54.92</v>
      </c>
      <c r="I1295" s="23" cm="1">
        <f t="array" aca="1" ref="I1295" ca="1">_FV(A1295,"Low")</f>
        <v>54.89</v>
      </c>
      <c r="J1295" s="23" cm="1">
        <f t="array" aca="1" ref="J1295" ca="1">_FV(A1295,"High")</f>
        <v>55.41</v>
      </c>
      <c r="K1295" s="23" cm="1">
        <f t="array" aca="1" ref="K1295" ca="1">_FV(A1295,"Previous close",TRUE)</f>
        <v>54.54</v>
      </c>
      <c r="L1295" s="26"/>
      <c r="M1295" s="23" cm="1">
        <f t="array" aca="1" ref="M1295" ca="1">_FV(A1295,"52 week low",TRUE)</f>
        <v>41.17</v>
      </c>
      <c r="N1295" s="23" cm="1">
        <f t="array" aca="1" ref="N1295" ca="1">_FV(A1295,"52 week high",TRUE)</f>
        <v>55.41</v>
      </c>
      <c r="O1295" s="8" cm="1">
        <f t="array" aca="1" ref="O1295" ca="1">_FV(A1295,"Volume")</f>
        <v>12255</v>
      </c>
      <c r="P1295" s="7" cm="1">
        <f t="array" aca="1" ref="P1295" ca="1">_FV(A1295,"Volume average",TRUE)</f>
        <v>5135</v>
      </c>
      <c r="Q1295" t="s">
        <v>464</v>
      </c>
      <c r="T1295" s="25" cm="1">
        <f t="array" aca="1" ref="T1295" ca="1">_FV(A1295,"Expense ratio",TRUE)</f>
        <v>6.9999999999999993E-3</v>
      </c>
      <c r="U1295" s="24" cm="1">
        <f t="array" aca="1" ref="U1295" ca="1">_FV(A1295,"Market cap",TRUE)</f>
        <v>145609410.44</v>
      </c>
      <c r="V1295" s="16"/>
      <c r="W1295" s="16"/>
      <c r="Z1295" s="18"/>
      <c r="AB1295" s="20"/>
      <c r="AC1295" s="21">
        <v>5433</v>
      </c>
      <c r="AE1295" s="18"/>
      <c r="AF1295" s="20"/>
      <c r="AI1295" s="21"/>
      <c r="AJ1295" s="18"/>
      <c r="AL1295" s="18"/>
      <c r="AM1295" s="18"/>
      <c r="AN1295" t="s">
        <v>73</v>
      </c>
      <c r="AO1295" t="str" cm="1">
        <f t="array" aca="1" ref="AO1295" ca="1">_FV(A1295,"Currency")</f>
        <v>USD</v>
      </c>
      <c r="AP1295" t="str" cm="1">
        <f t="array" aca="1" ref="AP1295" ca="1">_FV(A1295,"Exchange")</f>
        <v>Nasdaq Stock Market</v>
      </c>
      <c r="AQ1295" s="6" t="str" cm="1">
        <f t="array" aca="1" ref="AQ1295" ca="1">_FV(A1295,"Exchange abbreviation",TRUE)</f>
        <v>XNAS</v>
      </c>
      <c r="AR1295" t="str" cm="1">
        <f t="array" aca="1" ref="AR1295" ca="1">_FV(A1295,"Instrument type",TRUE)</f>
        <v>ETF</v>
      </c>
    </row>
    <row r="1296" spans="1:44" ht="18.75" customHeight="1" x14ac:dyDescent="0.25">
      <c r="A1296" t="e" vm="1309">
        <v>#VALUE!</v>
      </c>
      <c r="B1296" t="s">
        <v>3689</v>
      </c>
      <c r="C1296" t="s">
        <v>3690</v>
      </c>
      <c r="D1296" s="31" cm="1">
        <f t="array" aca="1" ref="D1296" ca="1">_FV(A1296,"Last trade time",TRUE)</f>
        <v>45824.843750196094</v>
      </c>
      <c r="E1296" s="23" cm="1">
        <f t="array" aca="1" ref="E1296" ca="1">_FV(A1296,"Price")</f>
        <v>94.92</v>
      </c>
      <c r="F1296" s="27" cm="1">
        <f t="array" aca="1" ref="F1296" ca="1">_FV(A1296,"Change (%)",TRUE)</f>
        <v>1.3777999999999999E-2</v>
      </c>
      <c r="G1296" s="26" cm="1">
        <f t="array" aca="1" ref="G1296" ca="1">_FV(A1296,"Change")</f>
        <v>1.29</v>
      </c>
      <c r="H1296" s="23" cm="1">
        <f t="array" aca="1" ref="H1296" ca="1">_FV(A1296,"Open")</f>
        <v>94.8</v>
      </c>
      <c r="I1296" s="23" cm="1">
        <f t="array" aca="1" ref="I1296" ca="1">_FV(A1296,"Low")</f>
        <v>94.8</v>
      </c>
      <c r="J1296" s="23" cm="1">
        <f t="array" aca="1" ref="J1296" ca="1">_FV(A1296,"High")</f>
        <v>95.442499999999995</v>
      </c>
      <c r="K1296" s="23" cm="1">
        <f t="array" aca="1" ref="K1296" ca="1">_FV(A1296,"Previous close",TRUE)</f>
        <v>93.63</v>
      </c>
      <c r="L1296" s="26"/>
      <c r="M1296" s="23" cm="1">
        <f t="array" aca="1" ref="M1296" ca="1">_FV(A1296,"52 week low",TRUE)</f>
        <v>74.03</v>
      </c>
      <c r="N1296" s="23" cm="1">
        <f t="array" aca="1" ref="N1296" ca="1">_FV(A1296,"52 week high",TRUE)</f>
        <v>95.442499999999995</v>
      </c>
      <c r="O1296" s="8" cm="1">
        <f t="array" aca="1" ref="O1296" ca="1">_FV(A1296,"Volume")</f>
        <v>1788</v>
      </c>
      <c r="P1296" s="7" cm="1">
        <f t="array" aca="1" ref="P1296" ca="1">_FV(A1296,"Volume average",TRUE)</f>
        <v>4451</v>
      </c>
      <c r="Q1296" t="s">
        <v>490</v>
      </c>
      <c r="S1296" t="s">
        <v>318</v>
      </c>
      <c r="T1296" s="25" cm="1">
        <f t="array" aca="1" ref="T1296" ca="1">_FV(A1296,"Expense ratio",TRUE)</f>
        <v>6.9999999999999993E-3</v>
      </c>
      <c r="U1296" s="24" cm="1">
        <f t="array" aca="1" ref="U1296" ca="1">_FV(A1296,"Market cap",TRUE)</f>
        <v>365131785.13999999</v>
      </c>
      <c r="V1296" s="4">
        <v>365124864</v>
      </c>
      <c r="W1296" s="4">
        <v>365124864</v>
      </c>
      <c r="Y1296" t="s">
        <v>3691</v>
      </c>
      <c r="Z1296" s="5">
        <v>93.29</v>
      </c>
      <c r="AA1296" s="19">
        <v>22.526802</v>
      </c>
      <c r="AB1296" s="5">
        <v>1.45000005E-2</v>
      </c>
      <c r="AC1296" s="4">
        <v>6536</v>
      </c>
      <c r="AE1296" s="5">
        <v>10.70466987616525</v>
      </c>
      <c r="AF1296" s="5">
        <v>18.18797378605672</v>
      </c>
      <c r="AI1296" s="4">
        <v>6536</v>
      </c>
      <c r="AJ1296" s="5">
        <v>609939.5199999999</v>
      </c>
      <c r="AL1296" s="5">
        <v>94.14</v>
      </c>
      <c r="AM1296" s="5">
        <v>74.03</v>
      </c>
      <c r="AN1296" t="s">
        <v>47</v>
      </c>
      <c r="AO1296" t="str" cm="1">
        <f t="array" aca="1" ref="AO1296" ca="1">_FV(A1296,"Currency")</f>
        <v>USD</v>
      </c>
      <c r="AP1296" t="str" cm="1">
        <f t="array" aca="1" ref="AP1296" ca="1">_FV(A1296,"Exchange")</f>
        <v>Nasdaq Stock Market</v>
      </c>
      <c r="AQ1296" s="6" t="str" cm="1">
        <f t="array" aca="1" ref="AQ1296" ca="1">_FV(A1296,"Exchange abbreviation",TRUE)</f>
        <v>XNAS</v>
      </c>
      <c r="AR1296" t="str" cm="1">
        <f t="array" aca="1" ref="AR1296" ca="1">_FV(A1296,"Instrument type",TRUE)</f>
        <v>ETF</v>
      </c>
    </row>
    <row r="1297" spans="1:44" ht="18.75" customHeight="1" x14ac:dyDescent="0.25">
      <c r="A1297" t="e" vm="1310">
        <v>#VALUE!</v>
      </c>
      <c r="B1297" t="s">
        <v>3692</v>
      </c>
      <c r="C1297" t="s">
        <v>3693</v>
      </c>
      <c r="D1297" s="31" cm="1">
        <f t="array" aca="1" ref="D1297" ca="1">_FV(A1297,"Last trade time",TRUE)</f>
        <v>45824.843750265623</v>
      </c>
      <c r="E1297" s="23" cm="1">
        <f t="array" aca="1" ref="E1297" ca="1">_FV(A1297,"Price")</f>
        <v>39.64</v>
      </c>
      <c r="F1297" s="27" cm="1">
        <f t="array" aca="1" ref="F1297" ca="1">_FV(A1297,"Change (%)",TRUE)</f>
        <v>1.263E-3</v>
      </c>
      <c r="G1297" s="26" cm="1">
        <f t="array" aca="1" ref="G1297" ca="1">_FV(A1297,"Change")</f>
        <v>0.05</v>
      </c>
      <c r="H1297" s="23" cm="1">
        <f t="array" aca="1" ref="H1297" ca="1">_FV(A1297,"Open")</f>
        <v>39.884999999999998</v>
      </c>
      <c r="I1297" s="23" cm="1">
        <f t="array" aca="1" ref="I1297" ca="1">_FV(A1297,"Low")</f>
        <v>39.6</v>
      </c>
      <c r="J1297" s="23" cm="1">
        <f t="array" aca="1" ref="J1297" ca="1">_FV(A1297,"High")</f>
        <v>40.049100000000003</v>
      </c>
      <c r="K1297" s="23" cm="1">
        <f t="array" aca="1" ref="K1297" ca="1">_FV(A1297,"Previous close",TRUE)</f>
        <v>39.590000000000003</v>
      </c>
      <c r="L1297" s="26"/>
      <c r="M1297" s="23" cm="1">
        <f t="array" aca="1" ref="M1297" ca="1">_FV(A1297,"52 week low",TRUE)</f>
        <v>32.79</v>
      </c>
      <c r="N1297" s="23" cm="1">
        <f t="array" aca="1" ref="N1297" ca="1">_FV(A1297,"52 week high",TRUE)</f>
        <v>40.24</v>
      </c>
      <c r="O1297" s="8" cm="1">
        <f t="array" aca="1" ref="O1297" ca="1">_FV(A1297,"Volume")</f>
        <v>22142</v>
      </c>
      <c r="P1297" s="7" cm="1">
        <f t="array" aca="1" ref="P1297" ca="1">_FV(A1297,"Volume average",TRUE)</f>
        <v>38562</v>
      </c>
      <c r="Q1297" t="s">
        <v>147</v>
      </c>
      <c r="S1297" t="s">
        <v>318</v>
      </c>
      <c r="T1297" s="25" cm="1">
        <f t="array" aca="1" ref="T1297" ca="1">_FV(A1297,"Expense ratio",TRUE)</f>
        <v>6.9999999999999993E-3</v>
      </c>
      <c r="U1297" s="24" cm="1">
        <f t="array" aca="1" ref="U1297" ca="1">_FV(A1297,"Market cap",TRUE)</f>
        <v>214294190.15000001</v>
      </c>
      <c r="V1297" s="4">
        <v>214290128</v>
      </c>
      <c r="W1297" s="4">
        <v>214290128</v>
      </c>
      <c r="Y1297" t="s">
        <v>3694</v>
      </c>
      <c r="Z1297" s="5">
        <v>39.85</v>
      </c>
      <c r="AA1297" s="19">
        <v>20.703526</v>
      </c>
      <c r="AB1297" s="5">
        <v>1.95E-2</v>
      </c>
      <c r="AC1297" s="4">
        <v>40477</v>
      </c>
      <c r="AE1297" s="5">
        <v>18.27508873165673</v>
      </c>
      <c r="AF1297" s="5">
        <v>14.27922726865185</v>
      </c>
      <c r="AI1297" s="4">
        <v>40477</v>
      </c>
      <c r="AJ1297" s="5">
        <v>1615437.07</v>
      </c>
      <c r="AL1297" s="5">
        <v>40.18</v>
      </c>
      <c r="AM1297" s="5">
        <v>32.79</v>
      </c>
      <c r="AN1297" t="s">
        <v>90</v>
      </c>
      <c r="AO1297" t="str" cm="1">
        <f t="array" aca="1" ref="AO1297" ca="1">_FV(A1297,"Currency")</f>
        <v>USD</v>
      </c>
      <c r="AP1297" t="str" cm="1">
        <f t="array" aca="1" ref="AP1297" ca="1">_FV(A1297,"Exchange")</f>
        <v>Nasdaq Stock Market</v>
      </c>
      <c r="AQ1297" s="6" t="str" cm="1">
        <f t="array" aca="1" ref="AQ1297" ca="1">_FV(A1297,"Exchange abbreviation",TRUE)</f>
        <v>XNAS</v>
      </c>
      <c r="AR1297" t="str" cm="1">
        <f t="array" aca="1" ref="AR1297" ca="1">_FV(A1297,"Instrument type",TRUE)</f>
        <v>ETF</v>
      </c>
    </row>
    <row r="1298" spans="1:44" ht="18.75" customHeight="1" x14ac:dyDescent="0.25">
      <c r="A1298" t="e" vm="1311">
        <v>#VALUE!</v>
      </c>
      <c r="B1298" t="s">
        <v>3695</v>
      </c>
      <c r="C1298" t="s">
        <v>3696</v>
      </c>
      <c r="D1298" s="31" cm="1">
        <f t="array" aca="1" ref="D1298" ca="1">_FV(A1298,"Last trade time",TRUE)</f>
        <v>45824.840277812502</v>
      </c>
      <c r="E1298" s="23" cm="1">
        <f t="array" aca="1" ref="E1298" ca="1">_FV(A1298,"Price")</f>
        <v>47.04</v>
      </c>
      <c r="F1298" s="27" cm="1">
        <f t="array" aca="1" ref="F1298" ca="1">_FV(A1298,"Change (%)",TRUE)</f>
        <v>7.1730000000000006E-3</v>
      </c>
      <c r="G1298" s="26" cm="1">
        <f t="array" aca="1" ref="G1298" ca="1">_FV(A1298,"Change")</f>
        <v>0.33500000000000002</v>
      </c>
      <c r="H1298" s="23" cm="1">
        <f t="array" aca="1" ref="H1298" ca="1">_FV(A1298,"Open")</f>
        <v>47.07</v>
      </c>
      <c r="I1298" s="23" cm="1">
        <f t="array" aca="1" ref="I1298" ca="1">_FV(A1298,"Low")</f>
        <v>47.02</v>
      </c>
      <c r="J1298" s="23" cm="1">
        <f t="array" aca="1" ref="J1298" ca="1">_FV(A1298,"High")</f>
        <v>47.316000000000003</v>
      </c>
      <c r="K1298" s="23" cm="1">
        <f t="array" aca="1" ref="K1298" ca="1">_FV(A1298,"Previous close",TRUE)</f>
        <v>46.704999999999998</v>
      </c>
      <c r="L1298" s="26"/>
      <c r="M1298" s="23" cm="1">
        <f t="array" aca="1" ref="M1298" ca="1">_FV(A1298,"52 week low",TRUE)</f>
        <v>38.880099999999999</v>
      </c>
      <c r="N1298" s="23" cm="1">
        <f t="array" aca="1" ref="N1298" ca="1">_FV(A1298,"52 week high",TRUE)</f>
        <v>55.497999999999998</v>
      </c>
      <c r="O1298" s="8" cm="1">
        <f t="array" aca="1" ref="O1298" ca="1">_FV(A1298,"Volume")</f>
        <v>16287</v>
      </c>
      <c r="P1298" s="7" cm="1">
        <f t="array" aca="1" ref="P1298" ca="1">_FV(A1298,"Volume average",TRUE)</f>
        <v>20118</v>
      </c>
      <c r="Q1298" t="s">
        <v>2066</v>
      </c>
      <c r="S1298" t="s">
        <v>376</v>
      </c>
      <c r="T1298" s="25" cm="1">
        <f t="array" aca="1" ref="T1298" ca="1">_FV(A1298,"Expense ratio",TRUE)</f>
        <v>6.9999999999999993E-3</v>
      </c>
      <c r="U1298" s="24" cm="1">
        <f t="array" aca="1" ref="U1298" ca="1">_FV(A1298,"Market cap",TRUE)</f>
        <v>134796520.86000001</v>
      </c>
      <c r="V1298" s="4">
        <v>134796512</v>
      </c>
      <c r="W1298" s="4">
        <v>134796512</v>
      </c>
      <c r="Y1298" t="s">
        <v>3697</v>
      </c>
      <c r="Z1298" s="5">
        <v>47.51</v>
      </c>
      <c r="AA1298" s="19">
        <v>17.705321999999999</v>
      </c>
      <c r="AB1298" s="19">
        <v>3.7499999999999999E-2</v>
      </c>
      <c r="AC1298" s="4">
        <v>26942</v>
      </c>
      <c r="AE1298" s="5">
        <v>-4.154957261148418</v>
      </c>
      <c r="AF1298" s="19">
        <v>1.826020781906301</v>
      </c>
      <c r="AI1298" s="4">
        <v>26942</v>
      </c>
      <c r="AJ1298" s="5">
        <v>1278470.6433999999</v>
      </c>
      <c r="AL1298" s="5">
        <v>55.5</v>
      </c>
      <c r="AM1298" s="5">
        <v>38.880000000000003</v>
      </c>
      <c r="AN1298" t="s">
        <v>90</v>
      </c>
      <c r="AO1298" t="str" cm="1">
        <f t="array" aca="1" ref="AO1298" ca="1">_FV(A1298,"Currency")</f>
        <v>USD</v>
      </c>
      <c r="AP1298" t="str" cm="1">
        <f t="array" aca="1" ref="AP1298" ca="1">_FV(A1298,"Exchange")</f>
        <v>NYSE Arca</v>
      </c>
      <c r="AQ1298" s="6" t="str" cm="1">
        <f t="array" aca="1" ref="AQ1298" ca="1">_FV(A1298,"Exchange abbreviation",TRUE)</f>
        <v>ARCX</v>
      </c>
      <c r="AR1298" t="str" cm="1">
        <f t="array" aca="1" ref="AR1298" ca="1">_FV(A1298,"Instrument type",TRUE)</f>
        <v>ETF</v>
      </c>
    </row>
    <row r="1299" spans="1:44" ht="18.75" customHeight="1" x14ac:dyDescent="0.25">
      <c r="A1299" t="e" vm="1312">
        <v>#VALUE!</v>
      </c>
      <c r="B1299" t="s">
        <v>3698</v>
      </c>
      <c r="C1299" t="s">
        <v>3699</v>
      </c>
      <c r="D1299" s="31" cm="1">
        <f t="array" aca="1" ref="D1299" ca="1">_FV(A1299,"Last trade time",TRUE)</f>
        <v>45824.840313078123</v>
      </c>
      <c r="E1299" s="23" cm="1">
        <f t="array" aca="1" ref="E1299" ca="1">_FV(A1299,"Price")</f>
        <v>30.144400000000001</v>
      </c>
      <c r="F1299" s="27" cm="1">
        <f t="array" aca="1" ref="F1299" ca="1">_FV(A1299,"Change (%)",TRUE)</f>
        <v>-1.477E-3</v>
      </c>
      <c r="G1299" s="26" cm="1">
        <f t="array" aca="1" ref="G1299" ca="1">_FV(A1299,"Change")</f>
        <v>-4.4600000000000001E-2</v>
      </c>
      <c r="H1299" s="23" cm="1">
        <f t="array" aca="1" ref="H1299" ca="1">_FV(A1299,"Open")</f>
        <v>30.380099999999999</v>
      </c>
      <c r="I1299" s="23" cm="1">
        <f t="array" aca="1" ref="I1299" ca="1">_FV(A1299,"Low")</f>
        <v>30.144400000000001</v>
      </c>
      <c r="J1299" s="23" cm="1">
        <f t="array" aca="1" ref="J1299" ca="1">_FV(A1299,"High")</f>
        <v>30.43</v>
      </c>
      <c r="K1299" s="23" cm="1">
        <f t="array" aca="1" ref="K1299" ca="1">_FV(A1299,"Previous close",TRUE)</f>
        <v>30.189</v>
      </c>
      <c r="L1299" s="26"/>
      <c r="M1299" s="23" cm="1">
        <f t="array" aca="1" ref="M1299" ca="1">_FV(A1299,"52 week low",TRUE)</f>
        <v>25.59</v>
      </c>
      <c r="N1299" s="23" cm="1">
        <f t="array" aca="1" ref="N1299" ca="1">_FV(A1299,"52 week high",TRUE)</f>
        <v>35.33</v>
      </c>
      <c r="O1299" s="8" cm="1">
        <f t="array" aca="1" ref="O1299" ca="1">_FV(A1299,"Volume")</f>
        <v>521</v>
      </c>
      <c r="P1299" s="7" cm="1">
        <f t="array" aca="1" ref="P1299" ca="1">_FV(A1299,"Volume average",TRUE)</f>
        <v>1550</v>
      </c>
      <c r="Q1299" t="s">
        <v>1293</v>
      </c>
      <c r="S1299" t="s">
        <v>3700</v>
      </c>
      <c r="T1299" s="25" cm="1">
        <f t="array" aca="1" ref="T1299" ca="1">_FV(A1299,"Expense ratio",TRUE)</f>
        <v>6.9999999999999993E-3</v>
      </c>
      <c r="U1299" s="24" cm="1">
        <f t="array" aca="1" ref="U1299" ca="1">_FV(A1299,"Market cap",TRUE)</f>
        <v>7271804.5700000003</v>
      </c>
      <c r="V1299" s="4">
        <v>7271804</v>
      </c>
      <c r="W1299" s="4">
        <v>7271804</v>
      </c>
      <c r="Y1299" t="s">
        <v>2192</v>
      </c>
      <c r="Z1299" s="5">
        <v>30.604299999999999</v>
      </c>
      <c r="AA1299" s="19">
        <v>12.664885999999999</v>
      </c>
      <c r="AB1299" s="5">
        <v>6.3100000000000003E-2</v>
      </c>
      <c r="AC1299" s="4">
        <v>1493</v>
      </c>
      <c r="AE1299" s="5">
        <v>-6.7483490362655658</v>
      </c>
      <c r="AF1299" s="5">
        <v>12.99007247100381</v>
      </c>
      <c r="AI1299" s="4">
        <v>1493</v>
      </c>
      <c r="AJ1299" s="5">
        <v>45724.170100000003</v>
      </c>
      <c r="AL1299" s="5">
        <v>35.33</v>
      </c>
      <c r="AM1299" s="5">
        <v>25.59</v>
      </c>
      <c r="AN1299" t="s">
        <v>47</v>
      </c>
      <c r="AO1299" t="str" cm="1">
        <f t="array" aca="1" ref="AO1299" ca="1">_FV(A1299,"Currency")</f>
        <v>USD</v>
      </c>
      <c r="AP1299" t="str" cm="1">
        <f t="array" aca="1" ref="AP1299" ca="1">_FV(A1299,"Exchange")</f>
        <v>CBOE BZX Exchange</v>
      </c>
      <c r="AQ1299" s="6" t="str" cm="1">
        <f t="array" aca="1" ref="AQ1299" ca="1">_FV(A1299,"Exchange abbreviation",TRUE)</f>
        <v>BATS</v>
      </c>
      <c r="AR1299" t="str" cm="1">
        <f t="array" aca="1" ref="AR1299" ca="1">_FV(A1299,"Instrument type",TRUE)</f>
        <v>ETF</v>
      </c>
    </row>
    <row r="1300" spans="1:44" ht="18.75" customHeight="1" x14ac:dyDescent="0.25">
      <c r="A1300" t="e" vm="1313">
        <v>#VALUE!</v>
      </c>
      <c r="B1300" t="s">
        <v>3701</v>
      </c>
      <c r="C1300" t="s">
        <v>3702</v>
      </c>
      <c r="D1300" s="31" cm="1">
        <f t="array" aca="1" ref="D1300" ca="1">_FV(A1300,"Last trade time",TRUE)</f>
        <v>45824.84027780078</v>
      </c>
      <c r="E1300" s="23" cm="1">
        <f t="array" aca="1" ref="E1300" ca="1">_FV(A1300,"Price")</f>
        <v>57.794199999999996</v>
      </c>
      <c r="F1300" s="27" cm="1">
        <f t="array" aca="1" ref="F1300" ca="1">_FV(A1300,"Change (%)",TRUE)</f>
        <v>2.5988000000000001E-2</v>
      </c>
      <c r="G1300" s="26" cm="1">
        <f t="array" aca="1" ref="G1300" ca="1">_FV(A1300,"Change")</f>
        <v>1.4639</v>
      </c>
      <c r="H1300" s="23" cm="1">
        <f t="array" aca="1" ref="H1300" ca="1">_FV(A1300,"Open")</f>
        <v>57.57</v>
      </c>
      <c r="I1300" s="23" cm="1">
        <f t="array" aca="1" ref="I1300" ca="1">_FV(A1300,"Low")</f>
        <v>57.57</v>
      </c>
      <c r="J1300" s="23" cm="1">
        <f t="array" aca="1" ref="J1300" ca="1">_FV(A1300,"High")</f>
        <v>58.174999999999997</v>
      </c>
      <c r="K1300" s="23" cm="1">
        <f t="array" aca="1" ref="K1300" ca="1">_FV(A1300,"Previous close",TRUE)</f>
        <v>56.330300000000001</v>
      </c>
      <c r="L1300" s="26"/>
      <c r="M1300" s="23" cm="1">
        <f t="array" aca="1" ref="M1300" ca="1">_FV(A1300,"52 week low",TRUE)</f>
        <v>37.229999999999997</v>
      </c>
      <c r="N1300" s="23" cm="1">
        <f t="array" aca="1" ref="N1300" ca="1">_FV(A1300,"52 week high",TRUE)</f>
        <v>61.33</v>
      </c>
      <c r="O1300" s="8" cm="1">
        <f t="array" aca="1" ref="O1300" ca="1">_FV(A1300,"Volume")</f>
        <v>4194</v>
      </c>
      <c r="P1300" s="7" cm="1">
        <f t="array" aca="1" ref="P1300" ca="1">_FV(A1300,"Volume average",TRUE)</f>
        <v>6416</v>
      </c>
      <c r="Q1300" t="s">
        <v>490</v>
      </c>
      <c r="S1300" t="s">
        <v>2006</v>
      </c>
      <c r="T1300" s="25" cm="1">
        <f t="array" aca="1" ref="T1300" ca="1">_FV(A1300,"Expense ratio",TRUE)</f>
        <v>6.9999999999999993E-3</v>
      </c>
      <c r="U1300" s="24" cm="1">
        <f t="array" aca="1" ref="U1300" ca="1">_FV(A1300,"Market cap",TRUE)</f>
        <v>86839707.689999998</v>
      </c>
      <c r="V1300" s="4">
        <v>86839704</v>
      </c>
      <c r="W1300" s="4">
        <v>86839704</v>
      </c>
      <c r="Y1300" t="s">
        <v>3703</v>
      </c>
      <c r="Z1300" s="5">
        <v>57.250100000000003</v>
      </c>
      <c r="AA1300" s="19">
        <v>26.054506</v>
      </c>
      <c r="AB1300" s="4">
        <v>0</v>
      </c>
      <c r="AC1300" s="4">
        <v>11941</v>
      </c>
      <c r="AE1300" s="5">
        <v>5.8919153367674726</v>
      </c>
      <c r="AF1300" s="5">
        <v>23.52953847810868</v>
      </c>
      <c r="AI1300" s="4">
        <v>11941</v>
      </c>
      <c r="AJ1300" s="5">
        <v>683180.43299999996</v>
      </c>
      <c r="AL1300" s="5">
        <v>61.33</v>
      </c>
      <c r="AM1300" s="5">
        <v>37.229999999999997</v>
      </c>
      <c r="AN1300" t="s">
        <v>47</v>
      </c>
      <c r="AO1300" t="str" cm="1">
        <f t="array" aca="1" ref="AO1300" ca="1">_FV(A1300,"Currency")</f>
        <v>USD</v>
      </c>
      <c r="AP1300" t="str" cm="1">
        <f t="array" aca="1" ref="AP1300" ca="1">_FV(A1300,"Exchange")</f>
        <v>NYSE Arca</v>
      </c>
      <c r="AQ1300" s="6" t="str" cm="1">
        <f t="array" aca="1" ref="AQ1300" ca="1">_FV(A1300,"Exchange abbreviation",TRUE)</f>
        <v>ARCX</v>
      </c>
      <c r="AR1300" t="str" cm="1">
        <f t="array" aca="1" ref="AR1300" ca="1">_FV(A1300,"Instrument type",TRUE)</f>
        <v>ETF</v>
      </c>
    </row>
    <row r="1301" spans="1:44" ht="18.75" customHeight="1" x14ac:dyDescent="0.25">
      <c r="A1301" t="e" vm="1314">
        <v>#VALUE!</v>
      </c>
      <c r="B1301" t="s">
        <v>3704</v>
      </c>
      <c r="C1301" t="s">
        <v>3705</v>
      </c>
      <c r="D1301" s="31" cm="1">
        <f t="array" aca="1" ref="D1301" ca="1">_FV(A1301,"Last trade time",TRUE)</f>
        <v>45824.843750265623</v>
      </c>
      <c r="E1301" s="23" cm="1">
        <f t="array" aca="1" ref="E1301" ca="1">_FV(A1301,"Price")</f>
        <v>21.8</v>
      </c>
      <c r="F1301" s="27" cm="1">
        <f t="array" aca="1" ref="F1301" ca="1">_FV(A1301,"Change (%)",TRUE)</f>
        <v>4.6820000000000004E-3</v>
      </c>
      <c r="G1301" s="26" cm="1">
        <f t="array" aca="1" ref="G1301" ca="1">_FV(A1301,"Change")</f>
        <v>0.1016</v>
      </c>
      <c r="H1301" s="23" cm="1">
        <f t="array" aca="1" ref="H1301" ca="1">_FV(A1301,"Open")</f>
        <v>21.84</v>
      </c>
      <c r="I1301" s="23" cm="1">
        <f t="array" aca="1" ref="I1301" ca="1">_FV(A1301,"Low")</f>
        <v>21.8</v>
      </c>
      <c r="J1301" s="23" cm="1">
        <f t="array" aca="1" ref="J1301" ca="1">_FV(A1301,"High")</f>
        <v>21.948699999999999</v>
      </c>
      <c r="K1301" s="23" cm="1">
        <f t="array" aca="1" ref="K1301" ca="1">_FV(A1301,"Previous close",TRUE)</f>
        <v>21.698399999999999</v>
      </c>
      <c r="L1301" s="26"/>
      <c r="M1301" s="23" cm="1">
        <f t="array" aca="1" ref="M1301" ca="1">_FV(A1301,"52 week low",TRUE)</f>
        <v>17.8</v>
      </c>
      <c r="N1301" s="23" cm="1">
        <f t="array" aca="1" ref="N1301" ca="1">_FV(A1301,"52 week high",TRUE)</f>
        <v>22.695</v>
      </c>
      <c r="O1301" s="8" cm="1">
        <f t="array" aca="1" ref="O1301" ca="1">_FV(A1301,"Volume")</f>
        <v>7384</v>
      </c>
      <c r="P1301" s="7" cm="1">
        <f t="array" aca="1" ref="P1301" ca="1">_FV(A1301,"Volume average",TRUE)</f>
        <v>29535</v>
      </c>
      <c r="Q1301" t="s">
        <v>844</v>
      </c>
      <c r="S1301" t="s">
        <v>3079</v>
      </c>
      <c r="T1301" s="25" cm="1">
        <f t="array" aca="1" ref="T1301" ca="1">_FV(A1301,"Expense ratio",TRUE)</f>
        <v>6.9999999999999993E-3</v>
      </c>
      <c r="U1301" s="24" cm="1">
        <f t="array" aca="1" ref="U1301" ca="1">_FV(A1301,"Market cap",TRUE)</f>
        <v>87419745.950000003</v>
      </c>
      <c r="V1301" s="4">
        <v>87419744</v>
      </c>
      <c r="W1301" s="4">
        <v>87419744</v>
      </c>
      <c r="Y1301" t="s">
        <v>3706</v>
      </c>
      <c r="Z1301" s="5">
        <v>21.4605</v>
      </c>
      <c r="AA1301" s="19">
        <v>10.175247000000001</v>
      </c>
      <c r="AB1301" s="5">
        <v>6.5600000000000006E-2</v>
      </c>
      <c r="AC1301" s="4">
        <v>32619</v>
      </c>
      <c r="AE1301" s="5">
        <v>12.452889668152659</v>
      </c>
      <c r="AF1301" s="5">
        <v>9.4358164694861912</v>
      </c>
      <c r="AI1301" s="4">
        <v>32619</v>
      </c>
      <c r="AJ1301" s="5">
        <v>704273.56709999999</v>
      </c>
      <c r="AL1301" s="5">
        <v>22.695</v>
      </c>
      <c r="AM1301" s="5">
        <v>17.8</v>
      </c>
      <c r="AN1301" t="s">
        <v>47</v>
      </c>
      <c r="AO1301" t="str" cm="1">
        <f t="array" aca="1" ref="AO1301" ca="1">_FV(A1301,"Currency")</f>
        <v>USD</v>
      </c>
      <c r="AP1301" t="str" cm="1">
        <f t="array" aca="1" ref="AP1301" ca="1">_FV(A1301,"Exchange")</f>
        <v>Nasdaq Stock Market</v>
      </c>
      <c r="AQ1301" s="6" t="str" cm="1">
        <f t="array" aca="1" ref="AQ1301" ca="1">_FV(A1301,"Exchange abbreviation",TRUE)</f>
        <v>XNAS</v>
      </c>
      <c r="AR1301" t="str" cm="1">
        <f t="array" aca="1" ref="AR1301" ca="1">_FV(A1301,"Instrument type",TRUE)</f>
        <v>ETF</v>
      </c>
    </row>
    <row r="1302" spans="1:44" ht="18.75" customHeight="1" x14ac:dyDescent="0.25">
      <c r="A1302" t="e" vm="1315">
        <v>#VALUE!</v>
      </c>
      <c r="B1302" t="s">
        <v>3707</v>
      </c>
      <c r="C1302" t="s">
        <v>3708</v>
      </c>
      <c r="D1302" s="31" cm="1">
        <f t="array" aca="1" ref="D1302" ca="1">_FV(A1302,"Last trade time",TRUE)</f>
        <v>45824.843750265623</v>
      </c>
      <c r="E1302" s="23" cm="1">
        <f t="array" aca="1" ref="E1302" ca="1">_FV(A1302,"Price")</f>
        <v>30.42</v>
      </c>
      <c r="F1302" s="27" cm="1">
        <f t="array" aca="1" ref="F1302" ca="1">_FV(A1302,"Change (%)",TRUE)</f>
        <v>-1.4577E-2</v>
      </c>
      <c r="G1302" s="26" cm="1">
        <f t="array" aca="1" ref="G1302" ca="1">_FV(A1302,"Change")</f>
        <v>-0.45</v>
      </c>
      <c r="H1302" s="23" cm="1">
        <f t="array" aca="1" ref="H1302" ca="1">_FV(A1302,"Open")</f>
        <v>30.73</v>
      </c>
      <c r="I1302" s="23" cm="1">
        <f t="array" aca="1" ref="I1302" ca="1">_FV(A1302,"Low")</f>
        <v>30.42</v>
      </c>
      <c r="J1302" s="23" cm="1">
        <f t="array" aca="1" ref="J1302" ca="1">_FV(A1302,"High")</f>
        <v>31.34</v>
      </c>
      <c r="K1302" s="23" cm="1">
        <f t="array" aca="1" ref="K1302" ca="1">_FV(A1302,"Previous close",TRUE)</f>
        <v>30.87</v>
      </c>
      <c r="L1302" s="26"/>
      <c r="M1302" s="23" cm="1">
        <f t="array" aca="1" ref="M1302" ca="1">_FV(A1302,"52 week low",TRUE)</f>
        <v>21.1373</v>
      </c>
      <c r="N1302" s="23" cm="1">
        <f t="array" aca="1" ref="N1302" ca="1">_FV(A1302,"52 week high",TRUE)</f>
        <v>31.49</v>
      </c>
      <c r="O1302" s="8" cm="1">
        <f t="array" aca="1" ref="O1302" ca="1">_FV(A1302,"Volume")</f>
        <v>1329</v>
      </c>
      <c r="P1302" s="7" cm="1">
        <f t="array" aca="1" ref="P1302" ca="1">_FV(A1302,"Volume average",TRUE)</f>
        <v>2332</v>
      </c>
      <c r="Q1302" t="s">
        <v>464</v>
      </c>
      <c r="T1302" s="25" cm="1">
        <f t="array" aca="1" ref="T1302" ca="1">_FV(A1302,"Expense ratio",TRUE)</f>
        <v>6.9999999999999993E-3</v>
      </c>
      <c r="U1302" s="24" cm="1">
        <f t="array" aca="1" ref="U1302" ca="1">_FV(A1302,"Market cap",TRUE)</f>
        <v>4496784.08</v>
      </c>
      <c r="V1302" s="16"/>
      <c r="W1302" s="16"/>
      <c r="Z1302" s="18"/>
      <c r="AA1302" s="20"/>
      <c r="AB1302" s="20"/>
      <c r="AC1302" s="21">
        <v>2251</v>
      </c>
      <c r="AE1302" s="18"/>
      <c r="AF1302" s="20"/>
      <c r="AI1302" s="21"/>
      <c r="AJ1302" s="18"/>
      <c r="AL1302" s="18"/>
      <c r="AM1302" s="18"/>
      <c r="AN1302" t="s">
        <v>73</v>
      </c>
      <c r="AO1302" t="str" cm="1">
        <f t="array" aca="1" ref="AO1302" ca="1">_FV(A1302,"Currency")</f>
        <v>USD</v>
      </c>
      <c r="AP1302" t="str" cm="1">
        <f t="array" aca="1" ref="AP1302" ca="1">_FV(A1302,"Exchange")</f>
        <v>Nasdaq Stock Market</v>
      </c>
      <c r="AQ1302" s="6" t="str" cm="1">
        <f t="array" aca="1" ref="AQ1302" ca="1">_FV(A1302,"Exchange abbreviation",TRUE)</f>
        <v>XNAS</v>
      </c>
      <c r="AR1302" t="str" cm="1">
        <f t="array" aca="1" ref="AR1302" ca="1">_FV(A1302,"Instrument type",TRUE)</f>
        <v>ETF</v>
      </c>
    </row>
    <row r="1303" spans="1:44" ht="18.75" customHeight="1" x14ac:dyDescent="0.25">
      <c r="A1303" t="e" vm="1316">
        <v>#VALUE!</v>
      </c>
      <c r="B1303" t="s">
        <v>3709</v>
      </c>
      <c r="C1303" t="s">
        <v>3710</v>
      </c>
      <c r="D1303" s="31" cm="1">
        <f t="array" aca="1" ref="D1303" ca="1">_FV(A1303,"Last trade time",TRUE)</f>
        <v>45824.940377615625</v>
      </c>
      <c r="E1303" s="23" cm="1">
        <f t="array" aca="1" ref="E1303" ca="1">_FV(A1303,"Price")</f>
        <v>34.82</v>
      </c>
      <c r="F1303" s="27" cm="1">
        <f t="array" aca="1" ref="F1303" ca="1">_FV(A1303,"Change (%)",TRUE)</f>
        <v>2.4118000000000001E-2</v>
      </c>
      <c r="G1303" s="26" cm="1">
        <f t="array" aca="1" ref="G1303" ca="1">_FV(A1303,"Change")</f>
        <v>0.82</v>
      </c>
      <c r="H1303" s="23" cm="1">
        <f t="array" aca="1" ref="H1303" ca="1">_FV(A1303,"Open")</f>
        <v>34.674999999999997</v>
      </c>
      <c r="I1303" s="23" cm="1">
        <f t="array" aca="1" ref="I1303" ca="1">_FV(A1303,"Low")</f>
        <v>34.65</v>
      </c>
      <c r="J1303" s="23" cm="1">
        <f t="array" aca="1" ref="J1303" ca="1">_FV(A1303,"High")</f>
        <v>35.0899</v>
      </c>
      <c r="K1303" s="23" cm="1">
        <f t="array" aca="1" ref="K1303" ca="1">_FV(A1303,"Previous close",TRUE)</f>
        <v>34</v>
      </c>
      <c r="L1303" s="26"/>
      <c r="M1303" s="23" cm="1">
        <f t="array" aca="1" ref="M1303" ca="1">_FV(A1303,"52 week low",TRUE)</f>
        <v>24.68</v>
      </c>
      <c r="N1303" s="23" cm="1">
        <f t="array" aca="1" ref="N1303" ca="1">_FV(A1303,"52 week high",TRUE)</f>
        <v>39.17</v>
      </c>
      <c r="O1303" s="8" cm="1">
        <f t="array" aca="1" ref="O1303" ca="1">_FV(A1303,"Volume")</f>
        <v>18125819</v>
      </c>
      <c r="P1303" s="7" cm="1">
        <f t="array" aca="1" ref="P1303" ca="1">_FV(A1303,"Volume average",TRUE)</f>
        <v>17737869</v>
      </c>
      <c r="Q1303" t="s">
        <v>1222</v>
      </c>
      <c r="S1303" t="s">
        <v>1255</v>
      </c>
      <c r="T1303" s="25" cm="1">
        <f t="array" aca="1" ref="T1303" ca="1">_FV(A1303,"Expense ratio",TRUE)</f>
        <v>6.9999999999999993E-3</v>
      </c>
      <c r="U1303" s="24" cm="1">
        <f t="array" aca="1" ref="U1303" ca="1">_FV(A1303,"Market cap",TRUE)</f>
        <v>6217846717.9899998</v>
      </c>
      <c r="V1303" s="4">
        <v>6217846784</v>
      </c>
      <c r="W1303" s="4">
        <v>6217846784</v>
      </c>
      <c r="Y1303" t="s">
        <v>3711</v>
      </c>
      <c r="Z1303" s="5">
        <v>34.04</v>
      </c>
      <c r="AA1303" s="19">
        <v>17.676676</v>
      </c>
      <c r="AB1303" s="19">
        <v>3.09E-2</v>
      </c>
      <c r="AC1303" s="4">
        <v>22907560</v>
      </c>
      <c r="AE1303" s="5">
        <v>21.901111276329051</v>
      </c>
      <c r="AF1303" s="19">
        <v>22.008027462258941</v>
      </c>
      <c r="AI1303" s="4">
        <v>22907560</v>
      </c>
      <c r="AJ1303" s="5">
        <v>784354854.4000001</v>
      </c>
      <c r="AL1303" s="5">
        <v>39.17</v>
      </c>
      <c r="AM1303" s="5">
        <v>24.68</v>
      </c>
      <c r="AN1303" t="s">
        <v>82</v>
      </c>
      <c r="AO1303" t="str" cm="1">
        <f t="array" aca="1" ref="AO1303" ca="1">_FV(A1303,"Currency")</f>
        <v>USD</v>
      </c>
      <c r="AP1303" t="str" cm="1">
        <f t="array" aca="1" ref="AP1303" ca="1">_FV(A1303,"Exchange")</f>
        <v>NYSE Arca</v>
      </c>
      <c r="AQ1303" s="6" t="str" cm="1">
        <f t="array" aca="1" ref="AQ1303" ca="1">_FV(A1303,"Exchange abbreviation",TRUE)</f>
        <v>ARCX</v>
      </c>
      <c r="AR1303" t="str" cm="1">
        <f t="array" aca="1" ref="AR1303" ca="1">_FV(A1303,"Instrument type",TRUE)</f>
        <v>ETF</v>
      </c>
    </row>
    <row r="1304" spans="1:44" ht="18.75" customHeight="1" x14ac:dyDescent="0.25">
      <c r="A1304" t="e" vm="1317">
        <v>#VALUE!</v>
      </c>
      <c r="B1304" t="s">
        <v>3712</v>
      </c>
      <c r="C1304" t="s">
        <v>3713</v>
      </c>
      <c r="D1304" s="31" cm="1">
        <f t="array" aca="1" ref="D1304" ca="1">_FV(A1304,"Last trade time",TRUE)</f>
        <v>45824.840277812502</v>
      </c>
      <c r="E1304" s="23" cm="1">
        <f t="array" aca="1" ref="E1304" ca="1">_FV(A1304,"Price")</f>
        <v>30.464700000000001</v>
      </c>
      <c r="F1304" s="27" cm="1">
        <f t="array" aca="1" ref="F1304" ca="1">_FV(A1304,"Change (%)",TRUE)</f>
        <v>3.7767000000000002E-2</v>
      </c>
      <c r="G1304" s="26" cm="1">
        <f t="array" aca="1" ref="G1304" ca="1">_FV(A1304,"Change")</f>
        <v>1.1087</v>
      </c>
      <c r="H1304" s="23" cm="1">
        <f t="array" aca="1" ref="H1304" ca="1">_FV(A1304,"Open")</f>
        <v>30.58</v>
      </c>
      <c r="I1304" s="23" cm="1">
        <f t="array" aca="1" ref="I1304" ca="1">_FV(A1304,"Low")</f>
        <v>30.464700000000001</v>
      </c>
      <c r="J1304" s="23" cm="1">
        <f t="array" aca="1" ref="J1304" ca="1">_FV(A1304,"High")</f>
        <v>30.58</v>
      </c>
      <c r="K1304" s="23" cm="1">
        <f t="array" aca="1" ref="K1304" ca="1">_FV(A1304,"Previous close",TRUE)</f>
        <v>29.356000000000002</v>
      </c>
      <c r="L1304" s="26"/>
      <c r="M1304" s="23" cm="1">
        <f t="array" aca="1" ref="M1304" ca="1">_FV(A1304,"52 week low",TRUE)</f>
        <v>20.66</v>
      </c>
      <c r="N1304" s="23" cm="1">
        <f t="array" aca="1" ref="N1304" ca="1">_FV(A1304,"52 week high",TRUE)</f>
        <v>31</v>
      </c>
      <c r="O1304" s="8" cm="1">
        <f t="array" aca="1" ref="O1304" ca="1">_FV(A1304,"Volume")</f>
        <v>16238</v>
      </c>
      <c r="P1304" s="7" cm="1">
        <f t="array" aca="1" ref="P1304" ca="1">_FV(A1304,"Volume average",TRUE)</f>
        <v>1103</v>
      </c>
      <c r="Q1304" t="s">
        <v>72</v>
      </c>
      <c r="S1304" t="s">
        <v>2067</v>
      </c>
      <c r="T1304" s="25" cm="1">
        <f t="array" aca="1" ref="T1304" ca="1">_FV(A1304,"Expense ratio",TRUE)</f>
        <v>6.9999999999999993E-3</v>
      </c>
      <c r="U1304" s="24" cm="1">
        <f t="array" aca="1" ref="U1304" ca="1">_FV(A1304,"Market cap",TRUE)</f>
        <v>6639265.04</v>
      </c>
      <c r="V1304" s="4">
        <v>6639265</v>
      </c>
      <c r="W1304" s="4">
        <v>6639265</v>
      </c>
      <c r="X1304" t="s">
        <v>3714</v>
      </c>
      <c r="Y1304" t="s">
        <v>3715</v>
      </c>
      <c r="Z1304" s="5">
        <v>29.680610000000001</v>
      </c>
      <c r="AA1304" s="5">
        <v>19.691208</v>
      </c>
      <c r="AB1304" s="5">
        <v>4.7000000000000002E-3</v>
      </c>
      <c r="AC1304" s="4">
        <v>811</v>
      </c>
      <c r="AE1304" s="5">
        <v>13.25998038143392</v>
      </c>
      <c r="AF1304" s="5">
        <v>26.463189695112451</v>
      </c>
      <c r="AI1304" s="4">
        <v>811</v>
      </c>
      <c r="AJ1304" s="5">
        <v>24417.425800000001</v>
      </c>
      <c r="AL1304" s="4">
        <v>31</v>
      </c>
      <c r="AM1304" s="5">
        <v>20.66</v>
      </c>
      <c r="AN1304" t="s">
        <v>47</v>
      </c>
      <c r="AO1304" t="str" cm="1">
        <f t="array" aca="1" ref="AO1304" ca="1">_FV(A1304,"Currency")</f>
        <v>USD</v>
      </c>
      <c r="AP1304" t="str" cm="1">
        <f t="array" aca="1" ref="AP1304" ca="1">_FV(A1304,"Exchange")</f>
        <v>NYSE Arca</v>
      </c>
      <c r="AQ1304" s="6" t="str" cm="1">
        <f t="array" aca="1" ref="AQ1304" ca="1">_FV(A1304,"Exchange abbreviation",TRUE)</f>
        <v>ARCX</v>
      </c>
      <c r="AR1304" t="str" cm="1">
        <f t="array" aca="1" ref="AR1304" ca="1">_FV(A1304,"Instrument type",TRUE)</f>
        <v>ETF</v>
      </c>
    </row>
    <row r="1305" spans="1:44" ht="18.75" customHeight="1" x14ac:dyDescent="0.25">
      <c r="A1305" t="e" vm="1318">
        <v>#VALUE!</v>
      </c>
      <c r="B1305" t="s">
        <v>3716</v>
      </c>
      <c r="C1305" t="s">
        <v>3717</v>
      </c>
      <c r="D1305" s="31" cm="1">
        <f t="array" aca="1" ref="D1305" ca="1">_FV(A1305,"Last trade time",TRUE)</f>
        <v>45824.843750196094</v>
      </c>
      <c r="E1305" s="23" cm="1">
        <f t="array" aca="1" ref="E1305" ca="1">_FV(A1305,"Price")</f>
        <v>59.77</v>
      </c>
      <c r="F1305" s="27" cm="1">
        <f t="array" aca="1" ref="F1305" ca="1">_FV(A1305,"Change (%)",TRUE)</f>
        <v>8.4360000000000008E-3</v>
      </c>
      <c r="G1305" s="26" cm="1">
        <f t="array" aca="1" ref="G1305" ca="1">_FV(A1305,"Change")</f>
        <v>0.5</v>
      </c>
      <c r="H1305" s="23" cm="1">
        <f t="array" aca="1" ref="H1305" ca="1">_FV(A1305,"Open")</f>
        <v>60.188000000000002</v>
      </c>
      <c r="I1305" s="23" cm="1">
        <f t="array" aca="1" ref="I1305" ca="1">_FV(A1305,"Low")</f>
        <v>59.77</v>
      </c>
      <c r="J1305" s="23" cm="1">
        <f t="array" aca="1" ref="J1305" ca="1">_FV(A1305,"High")</f>
        <v>60.188000000000002</v>
      </c>
      <c r="K1305" s="23" cm="1">
        <f t="array" aca="1" ref="K1305" ca="1">_FV(A1305,"Previous close",TRUE)</f>
        <v>59.27</v>
      </c>
      <c r="L1305" s="26"/>
      <c r="M1305" s="23" cm="1">
        <f t="array" aca="1" ref="M1305" ca="1">_FV(A1305,"52 week low",TRUE)</f>
        <v>41.1</v>
      </c>
      <c r="N1305" s="23" cm="1">
        <f t="array" aca="1" ref="N1305" ca="1">_FV(A1305,"52 week high",TRUE)</f>
        <v>63.1</v>
      </c>
      <c r="O1305" s="8" cm="1">
        <f t="array" aca="1" ref="O1305" ca="1">_FV(A1305,"Volume")</f>
        <v>283</v>
      </c>
      <c r="P1305" s="7" cm="1">
        <f t="array" aca="1" ref="P1305" ca="1">_FV(A1305,"Volume average",TRUE)</f>
        <v>830</v>
      </c>
      <c r="Q1305" t="s">
        <v>1331</v>
      </c>
      <c r="S1305" t="s">
        <v>318</v>
      </c>
      <c r="T1305" s="25" cm="1">
        <f t="array" aca="1" ref="T1305" ca="1">_FV(A1305,"Expense ratio",TRUE)</f>
        <v>6.9999999999999993E-3</v>
      </c>
      <c r="U1305" s="24" cm="1">
        <f t="array" aca="1" ref="U1305" ca="1">_FV(A1305,"Market cap",TRUE)</f>
        <v>28904464.309999999</v>
      </c>
      <c r="V1305" s="4">
        <v>28903912</v>
      </c>
      <c r="W1305" s="4">
        <v>28903912</v>
      </c>
      <c r="X1305" t="s">
        <v>3718</v>
      </c>
      <c r="Y1305" t="s">
        <v>3719</v>
      </c>
      <c r="Z1305" s="5">
        <v>58.83</v>
      </c>
      <c r="AA1305" s="19">
        <v>16.988614999999999</v>
      </c>
      <c r="AB1305" s="5">
        <v>1.06E-2</v>
      </c>
      <c r="AC1305" s="4">
        <v>2598</v>
      </c>
      <c r="AE1305" s="5">
        <v>4.1500249753707363</v>
      </c>
      <c r="AF1305" s="5">
        <v>2.2497764419679989</v>
      </c>
      <c r="AI1305" s="4">
        <v>2598</v>
      </c>
      <c r="AJ1305" s="5">
        <v>153723.66</v>
      </c>
      <c r="AL1305" s="5">
        <v>63.1</v>
      </c>
      <c r="AM1305" s="5">
        <v>41.1</v>
      </c>
      <c r="AN1305" t="s">
        <v>47</v>
      </c>
      <c r="AO1305" t="str" cm="1">
        <f t="array" aca="1" ref="AO1305" ca="1">_FV(A1305,"Currency")</f>
        <v>USD</v>
      </c>
      <c r="AP1305" t="str" cm="1">
        <f t="array" aca="1" ref="AP1305" ca="1">_FV(A1305,"Exchange")</f>
        <v>Nasdaq Stock Market</v>
      </c>
      <c r="AQ1305" s="6" t="str" cm="1">
        <f t="array" aca="1" ref="AQ1305" ca="1">_FV(A1305,"Exchange abbreviation",TRUE)</f>
        <v>XNAS</v>
      </c>
      <c r="AR1305" t="str" cm="1">
        <f t="array" aca="1" ref="AR1305" ca="1">_FV(A1305,"Instrument type",TRUE)</f>
        <v>ETF</v>
      </c>
    </row>
    <row r="1306" spans="1:44" ht="18.75" customHeight="1" x14ac:dyDescent="0.25">
      <c r="A1306" t="e" vm="1319">
        <v>#VALUE!</v>
      </c>
      <c r="B1306" t="s">
        <v>3720</v>
      </c>
      <c r="C1306" t="s">
        <v>3721</v>
      </c>
      <c r="D1306" s="31" cm="1">
        <f t="array" aca="1" ref="D1306" ca="1">_FV(A1306,"Last trade time",TRUE)</f>
        <v>45824.840280578122</v>
      </c>
      <c r="E1306" s="23" cm="1">
        <f t="array" aca="1" ref="E1306" ca="1">_FV(A1306,"Price")</f>
        <v>67.914699999999996</v>
      </c>
      <c r="F1306" s="27" cm="1">
        <f t="array" aca="1" ref="F1306" ca="1">_FV(A1306,"Change (%)",TRUE)</f>
        <v>3.3376000000000003E-2</v>
      </c>
      <c r="G1306" s="26" cm="1">
        <f t="array" aca="1" ref="G1306" ca="1">_FV(A1306,"Change")</f>
        <v>2.1934999999999998</v>
      </c>
      <c r="H1306" s="23" cm="1">
        <f t="array" aca="1" ref="H1306" ca="1">_FV(A1306,"Open")</f>
        <v>66.900000000000006</v>
      </c>
      <c r="I1306" s="23" cm="1">
        <f t="array" aca="1" ref="I1306" ca="1">_FV(A1306,"Low")</f>
        <v>66.900000000000006</v>
      </c>
      <c r="J1306" s="23" cm="1">
        <f t="array" aca="1" ref="J1306" ca="1">_FV(A1306,"High")</f>
        <v>67.914699999999996</v>
      </c>
      <c r="K1306" s="23" cm="1">
        <f t="array" aca="1" ref="K1306" ca="1">_FV(A1306,"Previous close",TRUE)</f>
        <v>65.721199999999996</v>
      </c>
      <c r="L1306" s="26"/>
      <c r="M1306" s="23" cm="1">
        <f t="array" aca="1" ref="M1306" ca="1">_FV(A1306,"52 week low",TRUE)</f>
        <v>40.6081</v>
      </c>
      <c r="N1306" s="23" cm="1">
        <f t="array" aca="1" ref="N1306" ca="1">_FV(A1306,"52 week high",TRUE)</f>
        <v>73.14</v>
      </c>
      <c r="O1306" s="8" cm="1">
        <f t="array" aca="1" ref="O1306" ca="1">_FV(A1306,"Volume")</f>
        <v>3638</v>
      </c>
      <c r="P1306" s="7" cm="1">
        <f t="array" aca="1" ref="P1306" ca="1">_FV(A1306,"Volume average",TRUE)</f>
        <v>1265</v>
      </c>
      <c r="Q1306" t="s">
        <v>119</v>
      </c>
      <c r="T1306" s="25" cm="1">
        <f t="array" aca="1" ref="T1306" ca="1">_FV(A1306,"Expense ratio",TRUE)</f>
        <v>6.9999999999999993E-3</v>
      </c>
      <c r="U1306" s="24" cm="1">
        <f t="array" aca="1" ref="U1306" ca="1">_FV(A1306,"Market cap",TRUE)</f>
        <v>9823448.5600000005</v>
      </c>
      <c r="V1306" s="16"/>
      <c r="W1306" s="16"/>
      <c r="X1306" t="s">
        <v>3722</v>
      </c>
      <c r="Z1306" s="18"/>
      <c r="AB1306" s="20"/>
      <c r="AC1306" s="21">
        <v>1288</v>
      </c>
      <c r="AE1306" s="18"/>
      <c r="AF1306" s="20"/>
      <c r="AI1306" s="21"/>
      <c r="AJ1306" s="18"/>
      <c r="AL1306" s="18"/>
      <c r="AM1306" s="18"/>
      <c r="AN1306" t="s">
        <v>73</v>
      </c>
      <c r="AO1306" t="str" cm="1">
        <f t="array" aca="1" ref="AO1306" ca="1">_FV(A1306,"Currency")</f>
        <v>USD</v>
      </c>
      <c r="AP1306" t="str" cm="1">
        <f t="array" aca="1" ref="AP1306" ca="1">_FV(A1306,"Exchange")</f>
        <v>CBOE BZX Exchange</v>
      </c>
      <c r="AQ1306" s="6" t="str" cm="1">
        <f t="array" aca="1" ref="AQ1306" ca="1">_FV(A1306,"Exchange abbreviation",TRUE)</f>
        <v>BATS</v>
      </c>
      <c r="AR1306" t="str" cm="1">
        <f t="array" aca="1" ref="AR1306" ca="1">_FV(A1306,"Instrument type",TRUE)</f>
        <v>ETF</v>
      </c>
    </row>
    <row r="1307" spans="1:44" ht="18.75" customHeight="1" x14ac:dyDescent="0.25">
      <c r="A1307" t="e" vm="1320">
        <v>#VALUE!</v>
      </c>
      <c r="B1307" t="s">
        <v>3723</v>
      </c>
      <c r="C1307" t="s">
        <v>3724</v>
      </c>
      <c r="D1307" s="31" cm="1">
        <f t="array" aca="1" ref="D1307" ca="1">_FV(A1307,"Last trade time",TRUE)</f>
        <v>45824.840283750003</v>
      </c>
      <c r="E1307" s="23" cm="1">
        <f t="array" aca="1" ref="E1307" ca="1">_FV(A1307,"Price")</f>
        <v>28.239000000000001</v>
      </c>
      <c r="F1307" s="27" cm="1">
        <f t="array" aca="1" ref="F1307" ca="1">_FV(A1307,"Change (%)",TRUE)</f>
        <v>5.0929000000000002E-2</v>
      </c>
      <c r="G1307" s="26" cm="1">
        <f t="array" aca="1" ref="G1307" ca="1">_FV(A1307,"Change")</f>
        <v>1.3685</v>
      </c>
      <c r="H1307" s="23" cm="1">
        <f t="array" aca="1" ref="H1307" ca="1">_FV(A1307,"Open")</f>
        <v>27.85</v>
      </c>
      <c r="I1307" s="23" cm="1">
        <f t="array" aca="1" ref="I1307" ca="1">_FV(A1307,"Low")</f>
        <v>27.780999999999999</v>
      </c>
      <c r="J1307" s="23" cm="1">
        <f t="array" aca="1" ref="J1307" ca="1">_FV(A1307,"High")</f>
        <v>28.239000000000001</v>
      </c>
      <c r="K1307" s="23" cm="1">
        <f t="array" aca="1" ref="K1307" ca="1">_FV(A1307,"Previous close",TRUE)</f>
        <v>26.8705</v>
      </c>
      <c r="L1307" s="26"/>
      <c r="M1307" s="23" cm="1">
        <f t="array" aca="1" ref="M1307" ca="1">_FV(A1307,"52 week low",TRUE)</f>
        <v>15.71</v>
      </c>
      <c r="N1307" s="23" cm="1">
        <f t="array" aca="1" ref="N1307" ca="1">_FV(A1307,"52 week high",TRUE)</f>
        <v>46.12</v>
      </c>
      <c r="O1307" s="8" cm="1">
        <f t="array" aca="1" ref="O1307" ca="1">_FV(A1307,"Volume")</f>
        <v>1731</v>
      </c>
      <c r="P1307" s="7" cm="1">
        <f t="array" aca="1" ref="P1307" ca="1">_FV(A1307,"Volume average",TRUE)</f>
        <v>4624</v>
      </c>
      <c r="Q1307" t="s">
        <v>119</v>
      </c>
      <c r="T1307" s="25" cm="1">
        <f t="array" aca="1" ref="T1307" ca="1">_FV(A1307,"Expense ratio",TRUE)</f>
        <v>6.9999999999999993E-3</v>
      </c>
      <c r="U1307" s="24" cm="1">
        <f t="array" aca="1" ref="U1307" ca="1">_FV(A1307,"Market cap",TRUE)</f>
        <v>6034624.2999999998</v>
      </c>
      <c r="V1307" s="16"/>
      <c r="W1307" s="16"/>
      <c r="X1307" t="s">
        <v>3725</v>
      </c>
      <c r="Z1307" s="18"/>
      <c r="AB1307" s="20"/>
      <c r="AC1307" s="21">
        <v>4577</v>
      </c>
      <c r="AE1307" s="18"/>
      <c r="AF1307" s="20"/>
      <c r="AI1307" s="21"/>
      <c r="AJ1307" s="18"/>
      <c r="AL1307" s="18"/>
      <c r="AM1307" s="18"/>
      <c r="AN1307" t="s">
        <v>73</v>
      </c>
      <c r="AO1307" t="str" cm="1">
        <f t="array" aca="1" ref="AO1307" ca="1">_FV(A1307,"Currency")</f>
        <v>USD</v>
      </c>
      <c r="AP1307" t="str" cm="1">
        <f t="array" aca="1" ref="AP1307" ca="1">_FV(A1307,"Exchange")</f>
        <v>CBOE BZX Exchange</v>
      </c>
      <c r="AQ1307" s="6" t="str" cm="1">
        <f t="array" aca="1" ref="AQ1307" ca="1">_FV(A1307,"Exchange abbreviation",TRUE)</f>
        <v>BATS</v>
      </c>
      <c r="AR1307" t="str" cm="1">
        <f t="array" aca="1" ref="AR1307" ca="1">_FV(A1307,"Instrument type",TRUE)</f>
        <v>ETF</v>
      </c>
    </row>
    <row r="1308" spans="1:44" ht="18.75" customHeight="1" x14ac:dyDescent="0.25">
      <c r="A1308" t="e" vm="1321">
        <v>#VALUE!</v>
      </c>
      <c r="B1308" t="s">
        <v>3726</v>
      </c>
      <c r="C1308" t="s">
        <v>3727</v>
      </c>
      <c r="D1308" s="31" cm="1">
        <f t="array" aca="1" ref="D1308" ca="1">_FV(A1308,"Last trade time",TRUE)</f>
        <v>45824.856547916403</v>
      </c>
      <c r="E1308" s="23" cm="1">
        <f t="array" aca="1" ref="E1308" ca="1">_FV(A1308,"Price")</f>
        <v>42.96</v>
      </c>
      <c r="F1308" s="27" cm="1">
        <f t="array" aca="1" ref="F1308" ca="1">_FV(A1308,"Change (%)",TRUE)</f>
        <v>-4.8640000000000003E-3</v>
      </c>
      <c r="G1308" s="26" cm="1">
        <f t="array" aca="1" ref="G1308" ca="1">_FV(A1308,"Change")</f>
        <v>-0.21</v>
      </c>
      <c r="H1308" s="23" cm="1">
        <f t="array" aca="1" ref="H1308" ca="1">_FV(A1308,"Open")</f>
        <v>43.02</v>
      </c>
      <c r="I1308" s="23" cm="1">
        <f t="array" aca="1" ref="I1308" ca="1">_FV(A1308,"Low")</f>
        <v>41.79</v>
      </c>
      <c r="J1308" s="23" cm="1">
        <f t="array" aca="1" ref="J1308" ca="1">_FV(A1308,"High")</f>
        <v>43.2</v>
      </c>
      <c r="K1308" s="23" cm="1">
        <f t="array" aca="1" ref="K1308" ca="1">_FV(A1308,"Previous close",TRUE)</f>
        <v>43.17</v>
      </c>
      <c r="L1308" s="26"/>
      <c r="M1308" s="23" cm="1">
        <f t="array" aca="1" ref="M1308" ca="1">_FV(A1308,"52 week low",TRUE)</f>
        <v>35.5</v>
      </c>
      <c r="N1308" s="23" cm="1">
        <f t="array" aca="1" ref="N1308" ca="1">_FV(A1308,"52 week high",TRUE)</f>
        <v>49.64</v>
      </c>
      <c r="O1308" s="8" cm="1">
        <f t="array" aca="1" ref="O1308" ca="1">_FV(A1308,"Volume")</f>
        <v>106899</v>
      </c>
      <c r="P1308" s="7" cm="1">
        <f t="array" aca="1" ref="P1308" ca="1">_FV(A1308,"Volume average",TRUE)</f>
        <v>34438</v>
      </c>
      <c r="Q1308" t="s">
        <v>129</v>
      </c>
      <c r="R1308" t="s">
        <v>130</v>
      </c>
      <c r="S1308" t="s">
        <v>61</v>
      </c>
      <c r="T1308" s="25" cm="1">
        <f t="array" aca="1" ref="T1308" ca="1">_FV(A1308,"Expense ratio",TRUE)</f>
        <v>6.8999999999999999E-3</v>
      </c>
      <c r="U1308" s="24" cm="1">
        <f t="array" aca="1" ref="U1308" ca="1">_FV(A1308,"Market cap",TRUE)</f>
        <v>60098249.960000001</v>
      </c>
      <c r="V1308" s="4">
        <v>60098296</v>
      </c>
      <c r="W1308" s="4">
        <v>60098296</v>
      </c>
      <c r="Y1308" t="s">
        <v>3728</v>
      </c>
      <c r="Z1308" s="5">
        <v>39.914499999999997</v>
      </c>
      <c r="AA1308" s="5">
        <v>32.108474999999999</v>
      </c>
      <c r="AB1308" s="5">
        <v>4.5600000000000002E-2</v>
      </c>
      <c r="AC1308" s="4">
        <v>22119</v>
      </c>
      <c r="AE1308" s="5">
        <v>-8.1733437525104087</v>
      </c>
      <c r="AF1308" s="5">
        <v>-7.3486525088339416</v>
      </c>
      <c r="AI1308" s="4">
        <v>22119</v>
      </c>
      <c r="AJ1308" s="5">
        <v>883227.15330000001</v>
      </c>
      <c r="AL1308" s="5">
        <v>49.64</v>
      </c>
      <c r="AM1308" s="5">
        <v>35.5</v>
      </c>
      <c r="AN1308" t="s">
        <v>47</v>
      </c>
      <c r="AO1308" t="str" cm="1">
        <f t="array" aca="1" ref="AO1308" ca="1">_FV(A1308,"Currency")</f>
        <v>USD</v>
      </c>
      <c r="AP1308" t="str" cm="1">
        <f t="array" aca="1" ref="AP1308" ca="1">_FV(A1308,"Exchange")</f>
        <v>CBOE BZX Exchange</v>
      </c>
      <c r="AQ1308" s="6" t="str" cm="1">
        <f t="array" aca="1" ref="AQ1308" ca="1">_FV(A1308,"Exchange abbreviation",TRUE)</f>
        <v>BATS</v>
      </c>
      <c r="AR1308" t="str" cm="1">
        <f t="array" aca="1" ref="AR1308" ca="1">_FV(A1308,"Instrument type",TRUE)</f>
        <v>ETF</v>
      </c>
    </row>
    <row r="1309" spans="1:44" ht="18.75" customHeight="1" x14ac:dyDescent="0.25">
      <c r="A1309" t="e" vm="1322">
        <v>#VALUE!</v>
      </c>
      <c r="B1309" t="s">
        <v>3729</v>
      </c>
      <c r="C1309" t="s">
        <v>3730</v>
      </c>
      <c r="D1309" s="31" cm="1">
        <f t="array" aca="1" ref="D1309" ca="1">_FV(A1309,"Last trade time",TRUE)</f>
        <v>45824.840277812502</v>
      </c>
      <c r="E1309" s="23" cm="1">
        <f t="array" aca="1" ref="E1309" ca="1">_FV(A1309,"Price")</f>
        <v>30.62</v>
      </c>
      <c r="F1309" s="27" cm="1">
        <f t="array" aca="1" ref="F1309" ca="1">_FV(A1309,"Change (%)",TRUE)</f>
        <v>-1.1939E-2</v>
      </c>
      <c r="G1309" s="26" cm="1">
        <f t="array" aca="1" ref="G1309" ca="1">_FV(A1309,"Change")</f>
        <v>-0.37</v>
      </c>
      <c r="H1309" s="23" cm="1">
        <f t="array" aca="1" ref="H1309" ca="1">_FV(A1309,"Open")</f>
        <v>31.1</v>
      </c>
      <c r="I1309" s="23" cm="1">
        <f t="array" aca="1" ref="I1309" ca="1">_FV(A1309,"Low")</f>
        <v>30.56</v>
      </c>
      <c r="J1309" s="23" cm="1">
        <f t="array" aca="1" ref="J1309" ca="1">_FV(A1309,"High")</f>
        <v>31.2</v>
      </c>
      <c r="K1309" s="23" cm="1">
        <f t="array" aca="1" ref="K1309" ca="1">_FV(A1309,"Previous close",TRUE)</f>
        <v>30.99</v>
      </c>
      <c r="L1309" s="26"/>
      <c r="M1309" s="23" cm="1">
        <f t="array" aca="1" ref="M1309" ca="1">_FV(A1309,"52 week low",TRUE)</f>
        <v>22.16</v>
      </c>
      <c r="N1309" s="23" cm="1">
        <f t="array" aca="1" ref="N1309" ca="1">_FV(A1309,"52 week high",TRUE)</f>
        <v>38</v>
      </c>
      <c r="O1309" s="8" cm="1">
        <f t="array" aca="1" ref="O1309" ca="1">_FV(A1309,"Volume")</f>
        <v>20666</v>
      </c>
      <c r="P1309" s="7" cm="1">
        <f t="array" aca="1" ref="P1309" ca="1">_FV(A1309,"Volume average",TRUE)</f>
        <v>19432</v>
      </c>
      <c r="Q1309" t="s">
        <v>464</v>
      </c>
      <c r="T1309" s="25" cm="1">
        <f t="array" aca="1" ref="T1309" ca="1">_FV(A1309,"Expense ratio",TRUE)</f>
        <v>6.8999999999999999E-3</v>
      </c>
      <c r="U1309" s="24" cm="1">
        <f t="array" aca="1" ref="U1309" ca="1">_FV(A1309,"Market cap",TRUE)</f>
        <v>38114978.609999999</v>
      </c>
      <c r="V1309" s="16"/>
      <c r="W1309" s="16"/>
      <c r="X1309" t="s">
        <v>3731</v>
      </c>
      <c r="Z1309" s="18"/>
      <c r="AA1309" s="20"/>
      <c r="AB1309" s="20"/>
      <c r="AC1309" s="21">
        <v>20325</v>
      </c>
      <c r="AE1309" s="18"/>
      <c r="AF1309" s="20"/>
      <c r="AI1309" s="21"/>
      <c r="AJ1309" s="18"/>
      <c r="AL1309" s="18"/>
      <c r="AM1309" s="18"/>
      <c r="AN1309" t="s">
        <v>73</v>
      </c>
      <c r="AO1309" t="str" cm="1">
        <f t="array" aca="1" ref="AO1309" ca="1">_FV(A1309,"Currency")</f>
        <v>USD</v>
      </c>
      <c r="AP1309" t="str" cm="1">
        <f t="array" aca="1" ref="AP1309" ca="1">_FV(A1309,"Exchange")</f>
        <v>NYSE Arca</v>
      </c>
      <c r="AQ1309" s="6" t="str" cm="1">
        <f t="array" aca="1" ref="AQ1309" ca="1">_FV(A1309,"Exchange abbreviation",TRUE)</f>
        <v>ARCX</v>
      </c>
      <c r="AR1309" t="str" cm="1">
        <f t="array" aca="1" ref="AR1309" ca="1">_FV(A1309,"Instrument type",TRUE)</f>
        <v>ETF</v>
      </c>
    </row>
    <row r="1310" spans="1:44" ht="18.75" customHeight="1" x14ac:dyDescent="0.25">
      <c r="A1310" t="e" vm="1323">
        <v>#VALUE!</v>
      </c>
      <c r="B1310" t="s">
        <v>3732</v>
      </c>
      <c r="C1310" t="s">
        <v>3733</v>
      </c>
      <c r="D1310" s="31" cm="1">
        <f t="array" aca="1" ref="D1310" ca="1">_FV(A1310,"Last trade time",TRUE)</f>
        <v>45824.941652152345</v>
      </c>
      <c r="E1310" s="23" cm="1">
        <f t="array" aca="1" ref="E1310" ca="1">_FV(A1310,"Price")</f>
        <v>38.07</v>
      </c>
      <c r="F1310" s="27" cm="1">
        <f t="array" aca="1" ref="F1310" ca="1">_FV(A1310,"Change (%)",TRUE)</f>
        <v>5.3695000000000007E-2</v>
      </c>
      <c r="G1310" s="26" cm="1">
        <f t="array" aca="1" ref="G1310" ca="1">_FV(A1310,"Change")</f>
        <v>1.94</v>
      </c>
      <c r="H1310" s="23" cm="1">
        <f t="array" aca="1" ref="H1310" ca="1">_FV(A1310,"Open")</f>
        <v>38.270000000000003</v>
      </c>
      <c r="I1310" s="23" cm="1">
        <f t="array" aca="1" ref="I1310" ca="1">_FV(A1310,"Low")</f>
        <v>37.83</v>
      </c>
      <c r="J1310" s="23" cm="1">
        <f t="array" aca="1" ref="J1310" ca="1">_FV(A1310,"High")</f>
        <v>39.299999999999997</v>
      </c>
      <c r="K1310" s="23" cm="1">
        <f t="array" aca="1" ref="K1310" ca="1">_FV(A1310,"Previous close",TRUE)</f>
        <v>36.130000000000003</v>
      </c>
      <c r="L1310" s="26"/>
      <c r="M1310" s="23" cm="1">
        <f t="array" aca="1" ref="M1310" ca="1">_FV(A1310,"52 week low",TRUE)</f>
        <v>19.5</v>
      </c>
      <c r="N1310" s="23" cm="1">
        <f t="array" aca="1" ref="N1310" ca="1">_FV(A1310,"52 week high",TRUE)</f>
        <v>39.299999999999997</v>
      </c>
      <c r="O1310" s="8" cm="1">
        <f t="array" aca="1" ref="O1310" ca="1">_FV(A1310,"Volume")</f>
        <v>9035699</v>
      </c>
      <c r="P1310" s="7" cm="1">
        <f t="array" aca="1" ref="P1310" ca="1">_FV(A1310,"Volume average",TRUE)</f>
        <v>4004910</v>
      </c>
      <c r="Q1310" t="s">
        <v>2547</v>
      </c>
      <c r="S1310" t="s">
        <v>1795</v>
      </c>
      <c r="T1310" s="25" cm="1">
        <f t="array" aca="1" ref="T1310" ca="1">_FV(A1310,"Expense ratio",TRUE)</f>
        <v>6.8999999999999999E-3</v>
      </c>
      <c r="U1310" s="24" cm="1">
        <f t="array" aca="1" ref="U1310" ca="1">_FV(A1310,"Market cap",TRUE)</f>
        <v>3228377472.29</v>
      </c>
      <c r="V1310" s="4">
        <v>3228377600</v>
      </c>
      <c r="W1310" s="4">
        <v>3228377600</v>
      </c>
      <c r="Y1310" t="s">
        <v>3734</v>
      </c>
      <c r="Z1310" s="5">
        <v>33.58</v>
      </c>
      <c r="AA1310" s="5">
        <v>26.984857999999999</v>
      </c>
      <c r="AB1310" s="5">
        <v>2.3900000000000001E-2</v>
      </c>
      <c r="AC1310" s="4">
        <v>3206128</v>
      </c>
      <c r="AE1310" s="5">
        <v>25.151190114953881</v>
      </c>
      <c r="AF1310" s="5">
        <v>16.09596779706186</v>
      </c>
      <c r="AI1310" s="4">
        <v>3206128</v>
      </c>
      <c r="AJ1310" s="5">
        <v>107854145.92</v>
      </c>
      <c r="AL1310" s="5">
        <v>35.69</v>
      </c>
      <c r="AM1310" s="5">
        <v>19.5</v>
      </c>
      <c r="AN1310" t="s">
        <v>82</v>
      </c>
      <c r="AO1310" t="str" cm="1">
        <f t="array" aca="1" ref="AO1310" ca="1">_FV(A1310,"Currency")</f>
        <v>USD</v>
      </c>
      <c r="AP1310" t="str" cm="1">
        <f t="array" aca="1" ref="AP1310" ca="1">_FV(A1310,"Exchange")</f>
        <v>NYSE Arca</v>
      </c>
      <c r="AQ1310" s="6" t="str" cm="1">
        <f t="array" aca="1" ref="AQ1310" ca="1">_FV(A1310,"Exchange abbreviation",TRUE)</f>
        <v>ARCX</v>
      </c>
      <c r="AR1310" t="str" cm="1">
        <f t="array" aca="1" ref="AR1310" ca="1">_FV(A1310,"Instrument type",TRUE)</f>
        <v>ETF</v>
      </c>
    </row>
    <row r="1311" spans="1:44" ht="18.75" customHeight="1" x14ac:dyDescent="0.25">
      <c r="A1311" t="e" vm="1324">
        <v>#VALUE!</v>
      </c>
      <c r="B1311" t="s">
        <v>3735</v>
      </c>
      <c r="C1311" t="s">
        <v>3736</v>
      </c>
      <c r="D1311" s="31" cm="1">
        <f t="array" aca="1" ref="D1311" ca="1">_FV(A1311,"Last trade time",TRUE)</f>
        <v>45824.840306967184</v>
      </c>
      <c r="E1311" s="23" cm="1">
        <f t="array" aca="1" ref="E1311" ca="1">_FV(A1311,"Price")</f>
        <v>27.6357</v>
      </c>
      <c r="F1311" s="27" cm="1">
        <f t="array" aca="1" ref="F1311" ca="1">_FV(A1311,"Change (%)",TRUE)</f>
        <v>8.0280000000000004E-3</v>
      </c>
      <c r="G1311" s="26" cm="1">
        <f t="array" aca="1" ref="G1311" ca="1">_FV(A1311,"Change")</f>
        <v>0.22009999999999999</v>
      </c>
      <c r="H1311" s="23" cm="1">
        <f t="array" aca="1" ref="H1311" ca="1">_FV(A1311,"Open")</f>
        <v>27.6357</v>
      </c>
      <c r="I1311" s="23" cm="1">
        <f t="array" aca="1" ref="I1311" ca="1">_FV(A1311,"Low")</f>
        <v>27.6357</v>
      </c>
      <c r="J1311" s="23" cm="1">
        <f t="array" aca="1" ref="J1311" ca="1">_FV(A1311,"High")</f>
        <v>27.6357</v>
      </c>
      <c r="K1311" s="23" cm="1">
        <f t="array" aca="1" ref="K1311" ca="1">_FV(A1311,"Previous close",TRUE)</f>
        <v>27.415600000000001</v>
      </c>
      <c r="L1311" s="26"/>
      <c r="M1311" s="23" cm="1">
        <f t="array" aca="1" ref="M1311" ca="1">_FV(A1311,"52 week low",TRUE)</f>
        <v>22.099599999999999</v>
      </c>
      <c r="N1311" s="23" cm="1">
        <f t="array" aca="1" ref="N1311" ca="1">_FV(A1311,"52 week high",TRUE)</f>
        <v>27.871099999999998</v>
      </c>
      <c r="O1311" s="8" cm="1">
        <f t="array" aca="1" ref="O1311" ca="1">_FV(A1311,"Volume")</f>
        <v>0</v>
      </c>
      <c r="P1311" s="7" cm="1">
        <f t="array" aca="1" ref="P1311" ca="1">_FV(A1311,"Volume average",TRUE)</f>
        <v>13</v>
      </c>
      <c r="Q1311" t="s">
        <v>3737</v>
      </c>
      <c r="T1311" s="25" cm="1">
        <f t="array" aca="1" ref="T1311" ca="1">_FV(A1311,"Expense ratio",TRUE)</f>
        <v>6.8999999999999999E-3</v>
      </c>
      <c r="U1311" s="24" cm="1">
        <f t="array" aca="1" ref="U1311" ca="1">_FV(A1311,"Market cap",TRUE)</f>
        <v>12117346.9</v>
      </c>
      <c r="V1311" s="16"/>
      <c r="W1311" s="16"/>
      <c r="Z1311" s="18"/>
      <c r="AA1311" s="20"/>
      <c r="AB1311" s="20"/>
      <c r="AC1311" s="21">
        <v>14</v>
      </c>
      <c r="AE1311" s="18"/>
      <c r="AF1311" s="20"/>
      <c r="AI1311" s="21"/>
      <c r="AJ1311" s="18"/>
      <c r="AL1311" s="18"/>
      <c r="AM1311" s="18"/>
      <c r="AN1311" t="s">
        <v>73</v>
      </c>
      <c r="AO1311" t="str" cm="1">
        <f t="array" aca="1" ref="AO1311" ca="1">_FV(A1311,"Currency")</f>
        <v>USD</v>
      </c>
      <c r="AP1311" t="str" cm="1">
        <f t="array" aca="1" ref="AP1311" ca="1">_FV(A1311,"Exchange")</f>
        <v>CBOE BZX Exchange</v>
      </c>
      <c r="AQ1311" s="6" t="str" cm="1">
        <f t="array" aca="1" ref="AQ1311" ca="1">_FV(A1311,"Exchange abbreviation",TRUE)</f>
        <v>BATS</v>
      </c>
      <c r="AR1311" t="str" cm="1">
        <f t="array" aca="1" ref="AR1311" ca="1">_FV(A1311,"Instrument type",TRUE)</f>
        <v>ETF</v>
      </c>
    </row>
    <row r="1312" spans="1:44" ht="18.75" customHeight="1" x14ac:dyDescent="0.25">
      <c r="A1312" t="e" vm="1325">
        <v>#VALUE!</v>
      </c>
      <c r="B1312" t="s">
        <v>3738</v>
      </c>
      <c r="C1312" t="s">
        <v>3739</v>
      </c>
      <c r="D1312" s="31" cm="1">
        <f t="array" aca="1" ref="D1312" ca="1">_FV(A1312,"Last trade time",TRUE)</f>
        <v>45824.843750196094</v>
      </c>
      <c r="E1312" s="23" cm="1">
        <f t="array" aca="1" ref="E1312" ca="1">_FV(A1312,"Price")</f>
        <v>37.435000000000002</v>
      </c>
      <c r="F1312" s="27" cm="1">
        <f t="array" aca="1" ref="F1312" ca="1">_FV(A1312,"Change (%)",TRUE)</f>
        <v>2.2360000000000001E-3</v>
      </c>
      <c r="G1312" s="26" cm="1">
        <f t="array" aca="1" ref="G1312" ca="1">_FV(A1312,"Change")</f>
        <v>8.3500000000000005E-2</v>
      </c>
      <c r="H1312" s="23" cm="1">
        <f t="array" aca="1" ref="H1312" ca="1">_FV(A1312,"Open")</f>
        <v>37.4</v>
      </c>
      <c r="I1312" s="23" cm="1">
        <f t="array" aca="1" ref="I1312" ca="1">_FV(A1312,"Low")</f>
        <v>37.4</v>
      </c>
      <c r="J1312" s="23" cm="1">
        <f t="array" aca="1" ref="J1312" ca="1">_FV(A1312,"High")</f>
        <v>37.435000000000002</v>
      </c>
      <c r="K1312" s="23" cm="1">
        <f t="array" aca="1" ref="K1312" ca="1">_FV(A1312,"Previous close",TRUE)</f>
        <v>37.351500000000001</v>
      </c>
      <c r="L1312" s="26"/>
      <c r="M1312" s="23" cm="1">
        <f t="array" aca="1" ref="M1312" ca="1">_FV(A1312,"52 week low",TRUE)</f>
        <v>33.609299999999998</v>
      </c>
      <c r="N1312" s="23" cm="1">
        <f t="array" aca="1" ref="N1312" ca="1">_FV(A1312,"52 week high",TRUE)</f>
        <v>37.65</v>
      </c>
      <c r="O1312" s="8" cm="1">
        <f t="array" aca="1" ref="O1312" ca="1">_FV(A1312,"Volume")</f>
        <v>1600</v>
      </c>
      <c r="P1312" s="7" cm="1">
        <f t="array" aca="1" ref="P1312" ca="1">_FV(A1312,"Volume average",TRUE)</f>
        <v>15719</v>
      </c>
      <c r="Q1312" t="s">
        <v>923</v>
      </c>
      <c r="S1312" t="s">
        <v>3740</v>
      </c>
      <c r="T1312" s="25" cm="1">
        <f t="array" aca="1" ref="T1312" ca="1">_FV(A1312,"Expense ratio",TRUE)</f>
        <v>6.8999999999999999E-3</v>
      </c>
      <c r="U1312" s="24" cm="1">
        <f t="array" aca="1" ref="U1312" ca="1">_FV(A1312,"Market cap",TRUE)</f>
        <v>44522104.560000002</v>
      </c>
      <c r="V1312" s="4">
        <v>44522104</v>
      </c>
      <c r="W1312" s="4">
        <v>44522104</v>
      </c>
      <c r="X1312" t="s">
        <v>3741</v>
      </c>
      <c r="Y1312" t="s">
        <v>1370</v>
      </c>
      <c r="Z1312" s="5">
        <v>37.433199999999999</v>
      </c>
      <c r="AA1312" s="5">
        <v>17.574460999999999</v>
      </c>
      <c r="AB1312" s="20"/>
      <c r="AC1312" s="4">
        <v>12044</v>
      </c>
      <c r="AE1312" s="5">
        <v>8.8921776142335531</v>
      </c>
      <c r="AF1312" s="20"/>
      <c r="AH1312" s="16"/>
      <c r="AI1312" s="4">
        <v>12044</v>
      </c>
      <c r="AJ1312" s="4">
        <v>451650</v>
      </c>
      <c r="AL1312" s="5">
        <v>37.56</v>
      </c>
      <c r="AM1312" s="5">
        <v>33.609000000000002</v>
      </c>
      <c r="AN1312" t="s">
        <v>47</v>
      </c>
      <c r="AO1312" t="str" cm="1">
        <f t="array" aca="1" ref="AO1312" ca="1">_FV(A1312,"Currency")</f>
        <v>USD</v>
      </c>
      <c r="AP1312" t="str" cm="1">
        <f t="array" aca="1" ref="AP1312" ca="1">_FV(A1312,"Exchange")</f>
        <v>Nasdaq Stock Market</v>
      </c>
      <c r="AQ1312" s="6" t="str" cm="1">
        <f t="array" aca="1" ref="AQ1312" ca="1">_FV(A1312,"Exchange abbreviation",TRUE)</f>
        <v>XNAS</v>
      </c>
      <c r="AR1312" t="str" cm="1">
        <f t="array" aca="1" ref="AR1312" ca="1">_FV(A1312,"Instrument type",TRUE)</f>
        <v>ETF</v>
      </c>
    </row>
    <row r="1313" spans="1:44" ht="18.75" customHeight="1" x14ac:dyDescent="0.25">
      <c r="A1313" t="e" vm="1326">
        <v>#VALUE!</v>
      </c>
      <c r="B1313" t="s">
        <v>3742</v>
      </c>
      <c r="C1313" t="s">
        <v>3743</v>
      </c>
      <c r="D1313" s="31" cm="1">
        <f t="array" aca="1" ref="D1313" ca="1">_FV(A1313,"Last trade time",TRUE)</f>
        <v>45824.843750196094</v>
      </c>
      <c r="E1313" s="23" cm="1">
        <f t="array" aca="1" ref="E1313" ca="1">_FV(A1313,"Price")</f>
        <v>39.215000000000003</v>
      </c>
      <c r="F1313" s="27" cm="1">
        <f t="array" aca="1" ref="F1313" ca="1">_FV(A1313,"Change (%)",TRUE)</f>
        <v>2.7900000000000004E-3</v>
      </c>
      <c r="G1313" s="26" cm="1">
        <f t="array" aca="1" ref="G1313" ca="1">_FV(A1313,"Change")</f>
        <v>0.1091</v>
      </c>
      <c r="H1313" s="23" cm="1">
        <f t="array" aca="1" ref="H1313" ca="1">_FV(A1313,"Open")</f>
        <v>39.28</v>
      </c>
      <c r="I1313" s="23" cm="1">
        <f t="array" aca="1" ref="I1313" ca="1">_FV(A1313,"Low")</f>
        <v>39.159999999999997</v>
      </c>
      <c r="J1313" s="23" cm="1">
        <f t="array" aca="1" ref="J1313" ca="1">_FV(A1313,"High")</f>
        <v>39.29</v>
      </c>
      <c r="K1313" s="23" cm="1">
        <f t="array" aca="1" ref="K1313" ca="1">_FV(A1313,"Previous close",TRUE)</f>
        <v>39.105899999999998</v>
      </c>
      <c r="L1313" s="26"/>
      <c r="M1313" s="23" cm="1">
        <f t="array" aca="1" ref="M1313" ca="1">_FV(A1313,"52 week low",TRUE)</f>
        <v>35</v>
      </c>
      <c r="N1313" s="23" cm="1">
        <f t="array" aca="1" ref="N1313" ca="1">_FV(A1313,"52 week high",TRUE)</f>
        <v>41.16</v>
      </c>
      <c r="O1313" s="8" cm="1">
        <f t="array" aca="1" ref="O1313" ca="1">_FV(A1313,"Volume")</f>
        <v>18369</v>
      </c>
      <c r="P1313" s="7" cm="1">
        <f t="array" aca="1" ref="P1313" ca="1">_FV(A1313,"Volume average",TRUE)</f>
        <v>43201</v>
      </c>
      <c r="Q1313" t="s">
        <v>923</v>
      </c>
      <c r="S1313" t="s">
        <v>3740</v>
      </c>
      <c r="T1313" s="25" cm="1">
        <f t="array" aca="1" ref="T1313" ca="1">_FV(A1313,"Expense ratio",TRUE)</f>
        <v>6.8999999999999999E-3</v>
      </c>
      <c r="U1313" s="24" cm="1">
        <f t="array" aca="1" ref="U1313" ca="1">_FV(A1313,"Market cap",TRUE)</f>
        <v>879235491.80999994</v>
      </c>
      <c r="V1313" s="4">
        <v>879235520</v>
      </c>
      <c r="W1313" s="4">
        <v>879235520</v>
      </c>
      <c r="X1313" t="s">
        <v>3744</v>
      </c>
      <c r="Y1313" t="s">
        <v>3745</v>
      </c>
      <c r="Z1313" s="5">
        <v>39.1479</v>
      </c>
      <c r="AA1313" s="5">
        <v>24.621072999999999</v>
      </c>
      <c r="AB1313" s="4">
        <v>0</v>
      </c>
      <c r="AC1313" s="4">
        <v>58074</v>
      </c>
      <c r="AE1313" s="5">
        <v>0.242814621605425</v>
      </c>
      <c r="AF1313" s="5">
        <v>5.430108646062437</v>
      </c>
      <c r="AI1313" s="4">
        <v>58074</v>
      </c>
      <c r="AJ1313" s="5">
        <v>2276500.7999999998</v>
      </c>
      <c r="AL1313" s="5">
        <v>41.16</v>
      </c>
      <c r="AM1313" s="4">
        <v>35</v>
      </c>
      <c r="AN1313" t="s">
        <v>90</v>
      </c>
      <c r="AO1313" t="str" cm="1">
        <f t="array" aca="1" ref="AO1313" ca="1">_FV(A1313,"Currency")</f>
        <v>USD</v>
      </c>
      <c r="AP1313" t="str" cm="1">
        <f t="array" aca="1" ref="AP1313" ca="1">_FV(A1313,"Exchange")</f>
        <v>Nasdaq Stock Market</v>
      </c>
      <c r="AQ1313" s="6" t="str" cm="1">
        <f t="array" aca="1" ref="AQ1313" ca="1">_FV(A1313,"Exchange abbreviation",TRUE)</f>
        <v>XNAS</v>
      </c>
      <c r="AR1313" t="str" cm="1">
        <f t="array" aca="1" ref="AR1313" ca="1">_FV(A1313,"Instrument type",TRUE)</f>
        <v>ETF</v>
      </c>
    </row>
    <row r="1314" spans="1:44" ht="18.75" customHeight="1" x14ac:dyDescent="0.25">
      <c r="A1314" t="e" vm="1327">
        <v>#VALUE!</v>
      </c>
      <c r="B1314" t="s">
        <v>3746</v>
      </c>
      <c r="C1314" t="s">
        <v>3747</v>
      </c>
      <c r="D1314" s="31" cm="1">
        <f t="array" aca="1" ref="D1314" ca="1">_FV(A1314,"Last trade time",TRUE)</f>
        <v>45824.939173078128</v>
      </c>
      <c r="E1314" s="23" cm="1">
        <f t="array" aca="1" ref="E1314" ca="1">_FV(A1314,"Price")</f>
        <v>14.975</v>
      </c>
      <c r="F1314" s="27" cm="1">
        <f t="array" aca="1" ref="F1314" ca="1">_FV(A1314,"Change (%)",TRUE)</f>
        <v>-1.0009999999999999E-3</v>
      </c>
      <c r="G1314" s="26" cm="1">
        <f t="array" aca="1" ref="G1314" ca="1">_FV(A1314,"Change")</f>
        <v>-1.4999999999999999E-2</v>
      </c>
      <c r="H1314" s="23" cm="1">
        <f t="array" aca="1" ref="H1314" ca="1">_FV(A1314,"Open")</f>
        <v>15.03</v>
      </c>
      <c r="I1314" s="23" cm="1">
        <f t="array" aca="1" ref="I1314" ca="1">_FV(A1314,"Low")</f>
        <v>14.89</v>
      </c>
      <c r="J1314" s="23" cm="1">
        <f t="array" aca="1" ref="J1314" ca="1">_FV(A1314,"High")</f>
        <v>15.148</v>
      </c>
      <c r="K1314" s="23" cm="1">
        <f t="array" aca="1" ref="K1314" ca="1">_FV(A1314,"Previous close",TRUE)</f>
        <v>14.99</v>
      </c>
      <c r="L1314" s="26"/>
      <c r="M1314" s="23" cm="1">
        <f t="array" aca="1" ref="M1314" ca="1">_FV(A1314,"52 week low",TRUE)</f>
        <v>9.7200000000000006</v>
      </c>
      <c r="N1314" s="23" cm="1">
        <f t="array" aca="1" ref="N1314" ca="1">_FV(A1314,"52 week high",TRUE)</f>
        <v>15.53</v>
      </c>
      <c r="O1314" s="8" cm="1">
        <f t="array" aca="1" ref="O1314" ca="1">_FV(A1314,"Volume")</f>
        <v>3438766</v>
      </c>
      <c r="P1314" s="7" cm="1">
        <f t="array" aca="1" ref="P1314" ca="1">_FV(A1314,"Volume average",TRUE)</f>
        <v>4238344</v>
      </c>
      <c r="Q1314" t="s">
        <v>1993</v>
      </c>
      <c r="S1314" t="s">
        <v>2648</v>
      </c>
      <c r="T1314" s="25" cm="1">
        <f t="array" aca="1" ref="T1314" ca="1">_FV(A1314,"Expense ratio",TRUE)</f>
        <v>6.8999999999999999E-3</v>
      </c>
      <c r="U1314" s="24" cm="1">
        <f t="array" aca="1" ref="U1314" ca="1">_FV(A1314,"Market cap",TRUE)</f>
        <v>1148093793.72</v>
      </c>
      <c r="V1314" s="4">
        <v>1148093824</v>
      </c>
      <c r="W1314" s="4">
        <v>1148093824</v>
      </c>
      <c r="Y1314" t="s">
        <v>3748</v>
      </c>
      <c r="Z1314" s="5">
        <v>14.981299999999999</v>
      </c>
      <c r="AA1314" s="5">
        <v>25.155933000000001</v>
      </c>
      <c r="AB1314" s="5">
        <v>5.5300000000000002E-2</v>
      </c>
      <c r="AC1314" s="4">
        <v>3771238</v>
      </c>
      <c r="AE1314" s="5">
        <v>44.011396951505837</v>
      </c>
      <c r="AF1314" s="5">
        <v>31.33235333775961</v>
      </c>
      <c r="AI1314" s="4">
        <v>3771238</v>
      </c>
      <c r="AJ1314" s="5">
        <v>56493145.240000002</v>
      </c>
      <c r="AL1314" s="5">
        <v>15.53</v>
      </c>
      <c r="AM1314" s="5">
        <v>9.7200000000000006</v>
      </c>
      <c r="AN1314" t="s">
        <v>82</v>
      </c>
      <c r="AO1314" t="str" cm="1">
        <f t="array" aca="1" ref="AO1314" ca="1">_FV(A1314,"Currency")</f>
        <v>USD</v>
      </c>
      <c r="AP1314" t="str" cm="1">
        <f t="array" aca="1" ref="AP1314" ca="1">_FV(A1314,"Exchange")</f>
        <v>NYSE Arca</v>
      </c>
      <c r="AQ1314" s="6" t="str" cm="1">
        <f t="array" aca="1" ref="AQ1314" ca="1">_FV(A1314,"Exchange abbreviation",TRUE)</f>
        <v>ARCX</v>
      </c>
      <c r="AR1314" t="str" cm="1">
        <f t="array" aca="1" ref="AR1314" ca="1">_FV(A1314,"Instrument type",TRUE)</f>
        <v>ETF</v>
      </c>
    </row>
    <row r="1315" spans="1:44" ht="18.75" customHeight="1" x14ac:dyDescent="0.25">
      <c r="A1315" t="e" vm="1328">
        <v>#VALUE!</v>
      </c>
      <c r="B1315" t="s">
        <v>3749</v>
      </c>
      <c r="C1315" t="s">
        <v>3750</v>
      </c>
      <c r="D1315" s="31" cm="1">
        <f t="array" aca="1" ref="D1315" ca="1">_FV(A1315,"Last trade time",TRUE)</f>
        <v>45824.840277812502</v>
      </c>
      <c r="E1315" s="23" cm="1">
        <f t="array" aca="1" ref="E1315" ca="1">_FV(A1315,"Price")</f>
        <v>104.9157</v>
      </c>
      <c r="F1315" s="27" cm="1">
        <f t="array" aca="1" ref="F1315" ca="1">_FV(A1315,"Change (%)",TRUE)</f>
        <v>9.2800000000000001E-3</v>
      </c>
      <c r="G1315" s="26" cm="1">
        <f t="array" aca="1" ref="G1315" ca="1">_FV(A1315,"Change")</f>
        <v>0.9647</v>
      </c>
      <c r="H1315" s="23" cm="1">
        <f t="array" aca="1" ref="H1315" ca="1">_FV(A1315,"Open")</f>
        <v>105.16</v>
      </c>
      <c r="I1315" s="23" cm="1">
        <f t="array" aca="1" ref="I1315" ca="1">_FV(A1315,"Low")</f>
        <v>104.8</v>
      </c>
      <c r="J1315" s="23" cm="1">
        <f t="array" aca="1" ref="J1315" ca="1">_FV(A1315,"High")</f>
        <v>105.16</v>
      </c>
      <c r="K1315" s="23" cm="1">
        <f t="array" aca="1" ref="K1315" ca="1">_FV(A1315,"Previous close",TRUE)</f>
        <v>103.95099999999999</v>
      </c>
      <c r="L1315" s="26"/>
      <c r="M1315" s="23" cm="1">
        <f t="array" aca="1" ref="M1315" ca="1">_FV(A1315,"52 week low",TRUE)</f>
        <v>90.08</v>
      </c>
      <c r="N1315" s="23" cm="1">
        <f t="array" aca="1" ref="N1315" ca="1">_FV(A1315,"52 week high",TRUE)</f>
        <v>113.72</v>
      </c>
      <c r="O1315" s="8" cm="1">
        <f t="array" aca="1" ref="O1315" ca="1">_FV(A1315,"Volume")</f>
        <v>2290</v>
      </c>
      <c r="P1315" s="7" cm="1">
        <f t="array" aca="1" ref="P1315" ca="1">_FV(A1315,"Volume average",TRUE)</f>
        <v>2472</v>
      </c>
      <c r="Q1315" t="s">
        <v>119</v>
      </c>
      <c r="T1315" s="25" cm="1">
        <f t="array" aca="1" ref="T1315" ca="1">_FV(A1315,"Expense ratio",TRUE)</f>
        <v>6.8999999999999999E-3</v>
      </c>
      <c r="U1315" s="24" cm="1">
        <f t="array" aca="1" ref="U1315" ca="1">_FV(A1315,"Market cap",TRUE)</f>
        <v>186842209.38</v>
      </c>
      <c r="V1315" s="16"/>
      <c r="W1315" s="16"/>
      <c r="Z1315" s="18"/>
      <c r="AA1315" s="20"/>
      <c r="AB1315" s="20"/>
      <c r="AC1315" s="21">
        <v>2556</v>
      </c>
      <c r="AE1315" s="18"/>
      <c r="AF1315" s="20"/>
      <c r="AI1315" s="21"/>
      <c r="AJ1315" s="18"/>
      <c r="AL1315" s="18"/>
      <c r="AM1315" s="18"/>
      <c r="AN1315" t="s">
        <v>73</v>
      </c>
      <c r="AO1315" t="str" cm="1">
        <f t="array" aca="1" ref="AO1315" ca="1">_FV(A1315,"Currency")</f>
        <v>USD</v>
      </c>
      <c r="AP1315" t="str" cm="1">
        <f t="array" aca="1" ref="AP1315" ca="1">_FV(A1315,"Exchange")</f>
        <v>NYSE Arca</v>
      </c>
      <c r="AQ1315" s="6" t="str" cm="1">
        <f t="array" aca="1" ref="AQ1315" ca="1">_FV(A1315,"Exchange abbreviation",TRUE)</f>
        <v>ARCX</v>
      </c>
      <c r="AR1315" t="str" cm="1">
        <f t="array" aca="1" ref="AR1315" ca="1">_FV(A1315,"Instrument type",TRUE)</f>
        <v>ETF</v>
      </c>
    </row>
    <row r="1316" spans="1:44" ht="18.75" customHeight="1" x14ac:dyDescent="0.25">
      <c r="A1316" t="e" vm="1329">
        <v>#VALUE!</v>
      </c>
      <c r="B1316" t="s">
        <v>3751</v>
      </c>
      <c r="C1316" t="s">
        <v>3752</v>
      </c>
      <c r="D1316" s="31" cm="1">
        <f t="array" aca="1" ref="D1316" ca="1">_FV(A1316,"Last trade time",TRUE)</f>
        <v>45824.840277812502</v>
      </c>
      <c r="E1316" s="23" cm="1">
        <f t="array" aca="1" ref="E1316" ca="1">_FV(A1316,"Price")</f>
        <v>23.855</v>
      </c>
      <c r="F1316" s="27" cm="1">
        <f t="array" aca="1" ref="F1316" ca="1">_FV(A1316,"Change (%)",TRUE)</f>
        <v>8.3909999999999996E-4</v>
      </c>
      <c r="G1316" s="26" cm="1">
        <f t="array" aca="1" ref="G1316" ca="1">_FV(A1316,"Change")</f>
        <v>0.02</v>
      </c>
      <c r="H1316" s="23" cm="1">
        <f t="array" aca="1" ref="H1316" ca="1">_FV(A1316,"Open")</f>
        <v>23.869599999999998</v>
      </c>
      <c r="I1316" s="23" cm="1">
        <f t="array" aca="1" ref="I1316" ca="1">_FV(A1316,"Low")</f>
        <v>23.850100000000001</v>
      </c>
      <c r="J1316" s="23" cm="1">
        <f t="array" aca="1" ref="J1316" ca="1">_FV(A1316,"High")</f>
        <v>23.869599999999998</v>
      </c>
      <c r="K1316" s="23" cm="1">
        <f t="array" aca="1" ref="K1316" ca="1">_FV(A1316,"Previous close",TRUE)</f>
        <v>23.835000000000001</v>
      </c>
      <c r="L1316" s="26"/>
      <c r="M1316" s="23" cm="1">
        <f t="array" aca="1" ref="M1316" ca="1">_FV(A1316,"52 week low",TRUE)</f>
        <v>22.925000000000001</v>
      </c>
      <c r="N1316" s="23" cm="1">
        <f t="array" aca="1" ref="N1316" ca="1">_FV(A1316,"52 week high",TRUE)</f>
        <v>25.25</v>
      </c>
      <c r="O1316" s="8" cm="1">
        <f t="array" aca="1" ref="O1316" ca="1">_FV(A1316,"Volume")</f>
        <v>1432</v>
      </c>
      <c r="P1316" s="7" cm="1">
        <f t="array" aca="1" ref="P1316" ca="1">_FV(A1316,"Volume average",TRUE)</f>
        <v>3301</v>
      </c>
      <c r="Q1316" t="s">
        <v>3097</v>
      </c>
      <c r="R1316" t="s">
        <v>2315</v>
      </c>
      <c r="S1316" t="s">
        <v>1255</v>
      </c>
      <c r="T1316" s="25" cm="1">
        <f t="array" aca="1" ref="T1316" ca="1">_FV(A1316,"Expense ratio",TRUE)</f>
        <v>6.8999999999999999E-3</v>
      </c>
      <c r="U1316" s="24" cm="1">
        <f t="array" aca="1" ref="U1316" ca="1">_FV(A1316,"Market cap",TRUE)</f>
        <v>23835220.469999999</v>
      </c>
      <c r="V1316" s="4">
        <v>23835220</v>
      </c>
      <c r="W1316" s="4">
        <v>23835220</v>
      </c>
      <c r="Y1316" t="s">
        <v>3753</v>
      </c>
      <c r="Z1316" s="5">
        <v>23.76</v>
      </c>
      <c r="AA1316" s="5">
        <v>9.9745760000000008</v>
      </c>
      <c r="AB1316" s="5">
        <v>0.1018</v>
      </c>
      <c r="AC1316" s="4">
        <v>5252</v>
      </c>
      <c r="AE1316" s="5">
        <v>1.7443869754224071</v>
      </c>
      <c r="AF1316" s="5">
        <v>4.8915695093679101</v>
      </c>
      <c r="AI1316" s="4">
        <v>5252</v>
      </c>
      <c r="AJ1316" s="5">
        <v>124708.2148</v>
      </c>
      <c r="AL1316" s="5">
        <v>25.25</v>
      </c>
      <c r="AM1316" s="5">
        <v>22.925000000000001</v>
      </c>
      <c r="AN1316" t="s">
        <v>47</v>
      </c>
      <c r="AO1316" t="str" cm="1">
        <f t="array" aca="1" ref="AO1316" ca="1">_FV(A1316,"Currency")</f>
        <v>USD</v>
      </c>
      <c r="AP1316" t="str" cm="1">
        <f t="array" aca="1" ref="AP1316" ca="1">_FV(A1316,"Exchange")</f>
        <v>NYSE Arca</v>
      </c>
      <c r="AQ1316" s="6" t="str" cm="1">
        <f t="array" aca="1" ref="AQ1316" ca="1">_FV(A1316,"Exchange abbreviation",TRUE)</f>
        <v>ARCX</v>
      </c>
      <c r="AR1316" t="str" cm="1">
        <f t="array" aca="1" ref="AR1316" ca="1">_FV(A1316,"Instrument type",TRUE)</f>
        <v>ETF</v>
      </c>
    </row>
    <row r="1317" spans="1:44" ht="18.75" customHeight="1" x14ac:dyDescent="0.25">
      <c r="A1317" t="e" vm="1330">
        <v>#VALUE!</v>
      </c>
      <c r="B1317" t="s">
        <v>3754</v>
      </c>
      <c r="C1317" t="s">
        <v>3755</v>
      </c>
      <c r="D1317" s="31" cm="1">
        <f t="array" aca="1" ref="D1317" ca="1">_FV(A1317,"Last trade time",TRUE)</f>
        <v>45824.840277789066</v>
      </c>
      <c r="E1317" s="23" cm="1">
        <f t="array" aca="1" ref="E1317" ca="1">_FV(A1317,"Price")</f>
        <v>24.380199999999999</v>
      </c>
      <c r="F1317" s="27" cm="1">
        <f t="array" aca="1" ref="F1317" ca="1">_FV(A1317,"Change (%)",TRUE)</f>
        <v>2.3519999999999999E-3</v>
      </c>
      <c r="G1317" s="26" cm="1">
        <f t="array" aca="1" ref="G1317" ca="1">_FV(A1317,"Change")</f>
        <v>5.7200000000000001E-2</v>
      </c>
      <c r="H1317" s="23" cm="1">
        <f t="array" aca="1" ref="H1317" ca="1">_FV(A1317,"Open")</f>
        <v>24.380199999999999</v>
      </c>
      <c r="I1317" s="23" cm="1">
        <f t="array" aca="1" ref="I1317" ca="1">_FV(A1317,"Low")</f>
        <v>24.380199999999999</v>
      </c>
      <c r="J1317" s="23" cm="1">
        <f t="array" aca="1" ref="J1317" ca="1">_FV(A1317,"High")</f>
        <v>24.380199999999999</v>
      </c>
      <c r="K1317" s="23" cm="1">
        <f t="array" aca="1" ref="K1317" ca="1">_FV(A1317,"Previous close",TRUE)</f>
        <v>24.323</v>
      </c>
      <c r="L1317" s="26"/>
      <c r="M1317" s="23" cm="1">
        <f t="array" aca="1" ref="M1317" ca="1">_FV(A1317,"52 week low",TRUE)</f>
        <v>23.43</v>
      </c>
      <c r="N1317" s="23" cm="1">
        <f t="array" aca="1" ref="N1317" ca="1">_FV(A1317,"52 week high",TRUE)</f>
        <v>26.6</v>
      </c>
      <c r="O1317" s="8" cm="1">
        <f t="array" aca="1" ref="O1317" ca="1">_FV(A1317,"Volume")</f>
        <v>0</v>
      </c>
      <c r="P1317" s="7" cm="1">
        <f t="array" aca="1" ref="P1317" ca="1">_FV(A1317,"Volume average",TRUE)</f>
        <v>5912</v>
      </c>
      <c r="Q1317" t="s">
        <v>923</v>
      </c>
      <c r="S1317" t="s">
        <v>310</v>
      </c>
      <c r="T1317" s="25" cm="1">
        <f t="array" aca="1" ref="T1317" ca="1">_FV(A1317,"Expense ratio",TRUE)</f>
        <v>6.8999999999999999E-3</v>
      </c>
      <c r="U1317" s="24" cm="1">
        <f t="array" aca="1" ref="U1317" ca="1">_FV(A1317,"Market cap",TRUE)</f>
        <v>24225639.030000001</v>
      </c>
      <c r="V1317" s="4">
        <v>24225640</v>
      </c>
      <c r="W1317" s="4">
        <v>24225640</v>
      </c>
      <c r="Y1317" t="s">
        <v>2070</v>
      </c>
      <c r="Z1317" s="5">
        <v>24.35</v>
      </c>
      <c r="AA1317" s="20"/>
      <c r="AB1317" s="20"/>
      <c r="AC1317" s="4">
        <v>10622</v>
      </c>
      <c r="AE1317" s="5">
        <v>0.95850203013911894</v>
      </c>
      <c r="AF1317" s="20"/>
      <c r="AI1317" s="4">
        <v>10622</v>
      </c>
      <c r="AJ1317" s="5">
        <v>258434.3222</v>
      </c>
      <c r="AL1317" s="5">
        <v>26.6</v>
      </c>
      <c r="AM1317" s="5">
        <v>23.43</v>
      </c>
      <c r="AN1317" t="s">
        <v>47</v>
      </c>
      <c r="AO1317" t="str" cm="1">
        <f t="array" aca="1" ref="AO1317" ca="1">_FV(A1317,"Currency")</f>
        <v>USD</v>
      </c>
      <c r="AP1317" t="str" cm="1">
        <f t="array" aca="1" ref="AP1317" ca="1">_FV(A1317,"Exchange")</f>
        <v>NYSE Arca</v>
      </c>
      <c r="AQ1317" s="6" t="str" cm="1">
        <f t="array" aca="1" ref="AQ1317" ca="1">_FV(A1317,"Exchange abbreviation",TRUE)</f>
        <v>ARCX</v>
      </c>
      <c r="AR1317" t="str" cm="1">
        <f t="array" aca="1" ref="AR1317" ca="1">_FV(A1317,"Instrument type",TRUE)</f>
        <v>ETF</v>
      </c>
    </row>
    <row r="1318" spans="1:44" ht="18.75" customHeight="1" x14ac:dyDescent="0.25">
      <c r="A1318" t="e" vm="1331">
        <v>#VALUE!</v>
      </c>
      <c r="B1318" t="s">
        <v>3756</v>
      </c>
      <c r="C1318" t="s">
        <v>3757</v>
      </c>
      <c r="D1318" s="31" cm="1">
        <f t="array" aca="1" ref="D1318" ca="1">_FV(A1318,"Last trade time",TRUE)</f>
        <v>45824.840277812502</v>
      </c>
      <c r="E1318" s="23" cm="1">
        <f t="array" aca="1" ref="E1318" ca="1">_FV(A1318,"Price")</f>
        <v>23.991599999999998</v>
      </c>
      <c r="F1318" s="27" cm="1">
        <f t="array" aca="1" ref="F1318" ca="1">_FV(A1318,"Change (%)",TRUE)</f>
        <v>2.6032000000000003E-2</v>
      </c>
      <c r="G1318" s="26" cm="1">
        <f t="array" aca="1" ref="G1318" ca="1">_FV(A1318,"Change")</f>
        <v>0.60870000000000002</v>
      </c>
      <c r="H1318" s="23" cm="1">
        <f t="array" aca="1" ref="H1318" ca="1">_FV(A1318,"Open")</f>
        <v>24.03</v>
      </c>
      <c r="I1318" s="23" cm="1">
        <f t="array" aca="1" ref="I1318" ca="1">_FV(A1318,"Low")</f>
        <v>23.991599999999998</v>
      </c>
      <c r="J1318" s="23" cm="1">
        <f t="array" aca="1" ref="J1318" ca="1">_FV(A1318,"High")</f>
        <v>24.06</v>
      </c>
      <c r="K1318" s="23" cm="1">
        <f t="array" aca="1" ref="K1318" ca="1">_FV(A1318,"Previous close",TRUE)</f>
        <v>23.382899999999999</v>
      </c>
      <c r="L1318" s="26"/>
      <c r="M1318" s="23" cm="1">
        <f t="array" aca="1" ref="M1318" ca="1">_FV(A1318,"52 week low",TRUE)</f>
        <v>20</v>
      </c>
      <c r="N1318" s="23" cm="1">
        <f t="array" aca="1" ref="N1318" ca="1">_FV(A1318,"52 week high",TRUE)</f>
        <v>26.66</v>
      </c>
      <c r="O1318" s="8" cm="1">
        <f t="array" aca="1" ref="O1318" ca="1">_FV(A1318,"Volume")</f>
        <v>410</v>
      </c>
      <c r="P1318" s="7" cm="1">
        <f t="array" aca="1" ref="P1318" ca="1">_FV(A1318,"Volume average",TRUE)</f>
        <v>460</v>
      </c>
      <c r="Q1318" t="s">
        <v>1331</v>
      </c>
      <c r="S1318" t="s">
        <v>1255</v>
      </c>
      <c r="T1318" s="25" cm="1">
        <f t="array" aca="1" ref="T1318" ca="1">_FV(A1318,"Expense ratio",TRUE)</f>
        <v>6.8999999999999999E-3</v>
      </c>
      <c r="U1318" s="24" cm="1">
        <f t="array" aca="1" ref="U1318" ca="1">_FV(A1318,"Market cap",TRUE)</f>
        <v>2392854.9500000002</v>
      </c>
      <c r="V1318" s="4">
        <v>2392854</v>
      </c>
      <c r="W1318" s="4">
        <v>2392854</v>
      </c>
      <c r="Y1318" t="s">
        <v>3758</v>
      </c>
      <c r="Z1318" s="5">
        <v>23.92</v>
      </c>
      <c r="AA1318" s="5">
        <v>22.375091999999999</v>
      </c>
      <c r="AB1318" s="5">
        <v>5.4000000000000003E-3</v>
      </c>
      <c r="AC1318" s="4">
        <v>906</v>
      </c>
      <c r="AE1318" s="5">
        <v>2.1858819233708799</v>
      </c>
      <c r="AF1318" s="5">
        <v>-7.4740151075436314</v>
      </c>
      <c r="AI1318" s="4">
        <v>906</v>
      </c>
      <c r="AJ1318" s="5">
        <v>21626.310600000001</v>
      </c>
      <c r="AL1318" s="5">
        <v>26.66</v>
      </c>
      <c r="AM1318" s="4">
        <v>20</v>
      </c>
      <c r="AN1318" t="s">
        <v>47</v>
      </c>
      <c r="AO1318" t="str" cm="1">
        <f t="array" aca="1" ref="AO1318" ca="1">_FV(A1318,"Currency")</f>
        <v>USD</v>
      </c>
      <c r="AP1318" t="str" cm="1">
        <f t="array" aca="1" ref="AP1318" ca="1">_FV(A1318,"Exchange")</f>
        <v>NYSE Arca</v>
      </c>
      <c r="AQ1318" s="6" t="str" cm="1">
        <f t="array" aca="1" ref="AQ1318" ca="1">_FV(A1318,"Exchange abbreviation",TRUE)</f>
        <v>ARCX</v>
      </c>
      <c r="AR1318" t="str" cm="1">
        <f t="array" aca="1" ref="AR1318" ca="1">_FV(A1318,"Instrument type",TRUE)</f>
        <v>ETF</v>
      </c>
    </row>
    <row r="1319" spans="1:44" ht="18.75" customHeight="1" x14ac:dyDescent="0.25">
      <c r="A1319" t="e" vm="1332">
        <v>#VALUE!</v>
      </c>
      <c r="B1319" t="s">
        <v>3759</v>
      </c>
      <c r="C1319" t="s">
        <v>3760</v>
      </c>
      <c r="D1319" s="31" cm="1">
        <f t="array" aca="1" ref="D1319" ca="1">_FV(A1319,"Last trade time",TRUE)</f>
        <v>45824.840283553123</v>
      </c>
      <c r="E1319" s="23" cm="1">
        <f t="array" aca="1" ref="E1319" ca="1">_FV(A1319,"Price")</f>
        <v>32.015000000000001</v>
      </c>
      <c r="F1319" s="27" cm="1">
        <f t="array" aca="1" ref="F1319" ca="1">_FV(A1319,"Change (%)",TRUE)</f>
        <v>1.0939999999999999E-3</v>
      </c>
      <c r="G1319" s="26" cm="1">
        <f t="array" aca="1" ref="G1319" ca="1">_FV(A1319,"Change")</f>
        <v>3.5000000000000003E-2</v>
      </c>
      <c r="H1319" s="23" cm="1">
        <f t="array" aca="1" ref="H1319" ca="1">_FV(A1319,"Open")</f>
        <v>32.01</v>
      </c>
      <c r="I1319" s="23" cm="1">
        <f t="array" aca="1" ref="I1319" ca="1">_FV(A1319,"Low")</f>
        <v>31.980499999999999</v>
      </c>
      <c r="J1319" s="23" cm="1">
        <f t="array" aca="1" ref="J1319" ca="1">_FV(A1319,"High")</f>
        <v>32.020000000000003</v>
      </c>
      <c r="K1319" s="23" cm="1">
        <f t="array" aca="1" ref="K1319" ca="1">_FV(A1319,"Previous close",TRUE)</f>
        <v>31.98</v>
      </c>
      <c r="L1319" s="26"/>
      <c r="M1319" s="23" cm="1">
        <f t="array" aca="1" ref="M1319" ca="1">_FV(A1319,"52 week low",TRUE)</f>
        <v>29.35</v>
      </c>
      <c r="N1319" s="23" cm="1">
        <f t="array" aca="1" ref="N1319" ca="1">_FV(A1319,"52 week high",TRUE)</f>
        <v>32.020000000000003</v>
      </c>
      <c r="O1319" s="8" cm="1">
        <f t="array" aca="1" ref="O1319" ca="1">_FV(A1319,"Volume")</f>
        <v>177630</v>
      </c>
      <c r="P1319" s="7" cm="1">
        <f t="array" aca="1" ref="P1319" ca="1">_FV(A1319,"Volume average",TRUE)</f>
        <v>245551</v>
      </c>
      <c r="Q1319" t="s">
        <v>119</v>
      </c>
      <c r="T1319" s="25" cm="1">
        <f t="array" aca="1" ref="T1319" ca="1">_FV(A1319,"Expense ratio",TRUE)</f>
        <v>6.8999999999999999E-3</v>
      </c>
      <c r="U1319" s="24" cm="1">
        <f t="array" aca="1" ref="U1319" ca="1">_FV(A1319,"Market cap",TRUE)</f>
        <v>1458253579.1500001</v>
      </c>
      <c r="V1319" s="16"/>
      <c r="W1319" s="16"/>
      <c r="X1319" t="s">
        <v>3761</v>
      </c>
      <c r="Z1319" s="18"/>
      <c r="AA1319" s="20"/>
      <c r="AB1319" s="20"/>
      <c r="AC1319" s="21">
        <v>243350</v>
      </c>
      <c r="AE1319" s="18"/>
      <c r="AF1319" s="20"/>
      <c r="AI1319" s="21"/>
      <c r="AJ1319" s="18"/>
      <c r="AL1319" s="18"/>
      <c r="AM1319" s="18"/>
      <c r="AN1319" t="s">
        <v>73</v>
      </c>
      <c r="AO1319" t="str" cm="1">
        <f t="array" aca="1" ref="AO1319" ca="1">_FV(A1319,"Currency")</f>
        <v>USD</v>
      </c>
      <c r="AP1319" t="str" cm="1">
        <f t="array" aca="1" ref="AP1319" ca="1">_FV(A1319,"Exchange")</f>
        <v>CBOE BZX Exchange</v>
      </c>
      <c r="AQ1319" s="6" t="str" cm="1">
        <f t="array" aca="1" ref="AQ1319" ca="1">_FV(A1319,"Exchange abbreviation",TRUE)</f>
        <v>BATS</v>
      </c>
      <c r="AR1319" t="str" cm="1">
        <f t="array" aca="1" ref="AR1319" ca="1">_FV(A1319,"Instrument type",TRUE)</f>
        <v>ETF</v>
      </c>
    </row>
    <row r="1320" spans="1:44" ht="18.75" customHeight="1" x14ac:dyDescent="0.25">
      <c r="A1320" t="e" vm="1333">
        <v>#VALUE!</v>
      </c>
      <c r="B1320" t="s">
        <v>3762</v>
      </c>
      <c r="C1320" t="s">
        <v>3755</v>
      </c>
      <c r="D1320" s="31" cm="1">
        <f t="array" aca="1" ref="D1320" ca="1">_FV(A1320,"Last trade time",TRUE)</f>
        <v>45824.84027780078</v>
      </c>
      <c r="E1320" s="23" cm="1">
        <f t="array" aca="1" ref="E1320" ca="1">_FV(A1320,"Price")</f>
        <v>25.85</v>
      </c>
      <c r="F1320" s="27" cm="1">
        <f t="array" aca="1" ref="F1320" ca="1">_FV(A1320,"Change (%)",TRUE)</f>
        <v>2.1479999999999997E-3</v>
      </c>
      <c r="G1320" s="26" cm="1">
        <f t="array" aca="1" ref="G1320" ca="1">_FV(A1320,"Change")</f>
        <v>5.5399999999999998E-2</v>
      </c>
      <c r="H1320" s="23" cm="1">
        <f t="array" aca="1" ref="H1320" ca="1">_FV(A1320,"Open")</f>
        <v>25.85</v>
      </c>
      <c r="I1320" s="23" cm="1">
        <f t="array" aca="1" ref="I1320" ca="1">_FV(A1320,"Low")</f>
        <v>25.85</v>
      </c>
      <c r="J1320" s="23" cm="1">
        <f t="array" aca="1" ref="J1320" ca="1">_FV(A1320,"High")</f>
        <v>25.85</v>
      </c>
      <c r="K1320" s="23" cm="1">
        <f t="array" aca="1" ref="K1320" ca="1">_FV(A1320,"Previous close",TRUE)</f>
        <v>25.794599999999999</v>
      </c>
      <c r="L1320" s="26"/>
      <c r="M1320" s="23" cm="1">
        <f t="array" aca="1" ref="M1320" ca="1">_FV(A1320,"52 week low",TRUE)</f>
        <v>24.700099999999999</v>
      </c>
      <c r="N1320" s="23" cm="1">
        <f t="array" aca="1" ref="N1320" ca="1">_FV(A1320,"52 week high",TRUE)</f>
        <v>25.86</v>
      </c>
      <c r="O1320" s="8" cm="1">
        <f t="array" aca="1" ref="O1320" ca="1">_FV(A1320,"Volume")</f>
        <v>209</v>
      </c>
      <c r="P1320" s="7" cm="1">
        <f t="array" aca="1" ref="P1320" ca="1">_FV(A1320,"Volume average",TRUE)</f>
        <v>3208</v>
      </c>
      <c r="Q1320" t="s">
        <v>923</v>
      </c>
      <c r="S1320" t="s">
        <v>310</v>
      </c>
      <c r="T1320" s="25" cm="1">
        <f t="array" aca="1" ref="T1320" ca="1">_FV(A1320,"Expense ratio",TRUE)</f>
        <v>6.8999999999999999E-3</v>
      </c>
      <c r="U1320" s="24" cm="1">
        <f t="array" aca="1" ref="U1320" ca="1">_FV(A1320,"Market cap",TRUE)</f>
        <v>19269820.27</v>
      </c>
      <c r="V1320" s="4">
        <v>19269820</v>
      </c>
      <c r="W1320" s="4">
        <v>19269820</v>
      </c>
      <c r="Y1320" t="s">
        <v>3763</v>
      </c>
      <c r="Z1320" s="5">
        <v>25.81</v>
      </c>
      <c r="AA1320" s="20"/>
      <c r="AB1320" s="20"/>
      <c r="AC1320" s="4">
        <v>2858</v>
      </c>
      <c r="AE1320" s="5">
        <v>1.835044000741259</v>
      </c>
      <c r="AF1320" s="20"/>
      <c r="AI1320" s="4">
        <v>2858</v>
      </c>
      <c r="AJ1320" s="5">
        <v>73727.540200000003</v>
      </c>
      <c r="AL1320" s="5">
        <v>25.81</v>
      </c>
      <c r="AM1320" s="5">
        <v>24.7</v>
      </c>
      <c r="AN1320" t="s">
        <v>47</v>
      </c>
      <c r="AO1320" t="str" cm="1">
        <f t="array" aca="1" ref="AO1320" ca="1">_FV(A1320,"Currency")</f>
        <v>USD</v>
      </c>
      <c r="AP1320" t="str" cm="1">
        <f t="array" aca="1" ref="AP1320" ca="1">_FV(A1320,"Exchange")</f>
        <v>NYSE Arca</v>
      </c>
      <c r="AQ1320" s="6" t="str" cm="1">
        <f t="array" aca="1" ref="AQ1320" ca="1">_FV(A1320,"Exchange abbreviation",TRUE)</f>
        <v>ARCX</v>
      </c>
      <c r="AR1320" t="str" cm="1">
        <f t="array" aca="1" ref="AR1320" ca="1">_FV(A1320,"Instrument type",TRUE)</f>
        <v>ETF</v>
      </c>
    </row>
    <row r="1321" spans="1:44" ht="18.75" customHeight="1" x14ac:dyDescent="0.25">
      <c r="A1321" t="e" vm="1334">
        <v>#VALUE!</v>
      </c>
      <c r="B1321" t="s">
        <v>3764</v>
      </c>
      <c r="C1321" t="s">
        <v>3755</v>
      </c>
      <c r="D1321" s="31" cm="1">
        <f t="array" aca="1" ref="D1321" ca="1">_FV(A1321,"Last trade time",TRUE)</f>
        <v>45824.84027780078</v>
      </c>
      <c r="E1321" s="23" cm="1">
        <f t="array" aca="1" ref="E1321" ca="1">_FV(A1321,"Price")</f>
        <v>26.030200000000001</v>
      </c>
      <c r="F1321" s="27" cm="1">
        <f t="array" aca="1" ref="F1321" ca="1">_FV(A1321,"Change (%)",TRUE)</f>
        <v>2.9090000000000001E-3</v>
      </c>
      <c r="G1321" s="26" cm="1">
        <f t="array" aca="1" ref="G1321" ca="1">_FV(A1321,"Change")</f>
        <v>7.5499999999999998E-2</v>
      </c>
      <c r="H1321" s="23" cm="1">
        <f t="array" aca="1" ref="H1321" ca="1">_FV(A1321,"Open")</f>
        <v>26.01</v>
      </c>
      <c r="I1321" s="23" cm="1">
        <f t="array" aca="1" ref="I1321" ca="1">_FV(A1321,"Low")</f>
        <v>26.01</v>
      </c>
      <c r="J1321" s="23" cm="1">
        <f t="array" aca="1" ref="J1321" ca="1">_FV(A1321,"High")</f>
        <v>26.030200000000001</v>
      </c>
      <c r="K1321" s="23" cm="1">
        <f t="array" aca="1" ref="K1321" ca="1">_FV(A1321,"Previous close",TRUE)</f>
        <v>25.954699999999999</v>
      </c>
      <c r="L1321" s="26"/>
      <c r="M1321" s="23" cm="1">
        <f t="array" aca="1" ref="M1321" ca="1">_FV(A1321,"52 week low",TRUE)</f>
        <v>24.89</v>
      </c>
      <c r="N1321" s="23" cm="1">
        <f t="array" aca="1" ref="N1321" ca="1">_FV(A1321,"52 week high",TRUE)</f>
        <v>26.04</v>
      </c>
      <c r="O1321" s="8" cm="1">
        <f t="array" aca="1" ref="O1321" ca="1">_FV(A1321,"Volume")</f>
        <v>100</v>
      </c>
      <c r="P1321" s="7" cm="1">
        <f t="array" aca="1" ref="P1321" ca="1">_FV(A1321,"Volume average",TRUE)</f>
        <v>873</v>
      </c>
      <c r="Q1321" t="s">
        <v>923</v>
      </c>
      <c r="S1321" t="s">
        <v>310</v>
      </c>
      <c r="T1321" s="25" cm="1">
        <f t="array" aca="1" ref="T1321" ca="1">_FV(A1321,"Expense ratio",TRUE)</f>
        <v>6.8999999999999999E-3</v>
      </c>
      <c r="U1321" s="24" cm="1">
        <f t="array" aca="1" ref="U1321" ca="1">_FV(A1321,"Market cap",TRUE)</f>
        <v>16156632.98</v>
      </c>
      <c r="V1321" s="4">
        <v>16156632</v>
      </c>
      <c r="W1321" s="4">
        <v>16156632</v>
      </c>
      <c r="Y1321" t="s">
        <v>3765</v>
      </c>
      <c r="Z1321" s="5">
        <v>25.97</v>
      </c>
      <c r="AA1321" s="20"/>
      <c r="AB1321" s="20"/>
      <c r="AC1321" s="4">
        <v>3214</v>
      </c>
      <c r="AE1321" s="5">
        <v>1.7444127433617229</v>
      </c>
      <c r="AF1321" s="20"/>
      <c r="AI1321" s="4">
        <v>3214</v>
      </c>
      <c r="AJ1321" s="5">
        <v>83417.441600000006</v>
      </c>
      <c r="AL1321" s="5">
        <v>25.96</v>
      </c>
      <c r="AM1321" s="5">
        <v>24.89</v>
      </c>
      <c r="AN1321" t="s">
        <v>47</v>
      </c>
      <c r="AO1321" t="str" cm="1">
        <f t="array" aca="1" ref="AO1321" ca="1">_FV(A1321,"Currency")</f>
        <v>USD</v>
      </c>
      <c r="AP1321" t="str" cm="1">
        <f t="array" aca="1" ref="AP1321" ca="1">_FV(A1321,"Exchange")</f>
        <v>NYSE Arca</v>
      </c>
      <c r="AQ1321" s="6" t="str" cm="1">
        <f t="array" aca="1" ref="AQ1321" ca="1">_FV(A1321,"Exchange abbreviation",TRUE)</f>
        <v>ARCX</v>
      </c>
      <c r="AR1321" t="str" cm="1">
        <f t="array" aca="1" ref="AR1321" ca="1">_FV(A1321,"Instrument type",TRUE)</f>
        <v>ETF</v>
      </c>
    </row>
    <row r="1322" spans="1:44" ht="18.75" customHeight="1" x14ac:dyDescent="0.25">
      <c r="A1322" t="e" vm="1335">
        <v>#VALUE!</v>
      </c>
      <c r="B1322" t="s">
        <v>3766</v>
      </c>
      <c r="C1322" t="s">
        <v>3755</v>
      </c>
      <c r="D1322" s="31" cm="1">
        <f t="array" aca="1" ref="D1322" ca="1">_FV(A1322,"Last trade time",TRUE)</f>
        <v>45824.840277789066</v>
      </c>
      <c r="E1322" s="23" cm="1">
        <f t="array" aca="1" ref="E1322" ca="1">_FV(A1322,"Price")</f>
        <v>25.900200000000002</v>
      </c>
      <c r="F1322" s="27" cm="1">
        <f t="array" aca="1" ref="F1322" ca="1">_FV(A1322,"Change (%)",TRUE)</f>
        <v>3.5530000000000002E-3</v>
      </c>
      <c r="G1322" s="26" cm="1">
        <f t="array" aca="1" ref="G1322" ca="1">_FV(A1322,"Change")</f>
        <v>9.1700000000000004E-2</v>
      </c>
      <c r="H1322" s="23" cm="1">
        <f t="array" aca="1" ref="H1322" ca="1">_FV(A1322,"Open")</f>
        <v>25.88</v>
      </c>
      <c r="I1322" s="23" cm="1">
        <f t="array" aca="1" ref="I1322" ca="1">_FV(A1322,"Low")</f>
        <v>25.88</v>
      </c>
      <c r="J1322" s="23" cm="1">
        <f t="array" aca="1" ref="J1322" ca="1">_FV(A1322,"High")</f>
        <v>25.900200000000002</v>
      </c>
      <c r="K1322" s="23" cm="1">
        <f t="array" aca="1" ref="K1322" ca="1">_FV(A1322,"Previous close",TRUE)</f>
        <v>25.808499999999999</v>
      </c>
      <c r="L1322" s="26"/>
      <c r="M1322" s="23" cm="1">
        <f t="array" aca="1" ref="M1322" ca="1">_FV(A1322,"52 week low",TRUE)</f>
        <v>24.63</v>
      </c>
      <c r="N1322" s="23" cm="1">
        <f t="array" aca="1" ref="N1322" ca="1">_FV(A1322,"52 week high",TRUE)</f>
        <v>25.91</v>
      </c>
      <c r="O1322" s="8" cm="1">
        <f t="array" aca="1" ref="O1322" ca="1">_FV(A1322,"Volume")</f>
        <v>202</v>
      </c>
      <c r="P1322" s="7" cm="1">
        <f t="array" aca="1" ref="P1322" ca="1">_FV(A1322,"Volume average",TRUE)</f>
        <v>1850</v>
      </c>
      <c r="Q1322" t="s">
        <v>923</v>
      </c>
      <c r="S1322" t="s">
        <v>310</v>
      </c>
      <c r="T1322" s="25" cm="1">
        <f t="array" aca="1" ref="T1322" ca="1">_FV(A1322,"Expense ratio",TRUE)</f>
        <v>6.8999999999999999E-3</v>
      </c>
      <c r="U1322" s="24" cm="1">
        <f t="array" aca="1" ref="U1322" ca="1">_FV(A1322,"Market cap",TRUE)</f>
        <v>25042373.670000002</v>
      </c>
      <c r="V1322" s="4">
        <v>25042372</v>
      </c>
      <c r="W1322" s="4">
        <v>25042372</v>
      </c>
      <c r="Y1322" t="s">
        <v>3767</v>
      </c>
      <c r="Z1322" s="5">
        <v>25.83</v>
      </c>
      <c r="AA1322" s="20"/>
      <c r="AB1322" s="20"/>
      <c r="AC1322" s="4">
        <v>2198</v>
      </c>
      <c r="AE1322" s="5">
        <v>1.9226194756636119</v>
      </c>
      <c r="AF1322" s="20"/>
      <c r="AI1322" s="4">
        <v>2198</v>
      </c>
      <c r="AJ1322" s="5">
        <v>56764.449000000001</v>
      </c>
      <c r="AL1322" s="5">
        <v>25.84</v>
      </c>
      <c r="AM1322" s="5">
        <v>24.63</v>
      </c>
      <c r="AN1322" t="s">
        <v>47</v>
      </c>
      <c r="AO1322" t="str" cm="1">
        <f t="array" aca="1" ref="AO1322" ca="1">_FV(A1322,"Currency")</f>
        <v>USD</v>
      </c>
      <c r="AP1322" t="str" cm="1">
        <f t="array" aca="1" ref="AP1322" ca="1">_FV(A1322,"Exchange")</f>
        <v>NYSE Arca</v>
      </c>
      <c r="AQ1322" s="6" t="str" cm="1">
        <f t="array" aca="1" ref="AQ1322" ca="1">_FV(A1322,"Exchange abbreviation",TRUE)</f>
        <v>ARCX</v>
      </c>
      <c r="AR1322" t="str" cm="1">
        <f t="array" aca="1" ref="AR1322" ca="1">_FV(A1322,"Instrument type",TRUE)</f>
        <v>ETF</v>
      </c>
    </row>
    <row r="1323" spans="1:44" ht="18.75" customHeight="1" x14ac:dyDescent="0.25">
      <c r="A1323" t="e" vm="1336">
        <v>#VALUE!</v>
      </c>
      <c r="B1323" t="s">
        <v>3768</v>
      </c>
      <c r="C1323" t="s">
        <v>3769</v>
      </c>
      <c r="D1323" s="31" cm="1">
        <f t="array" aca="1" ref="D1323" ca="1">_FV(A1323,"Last trade time",TRUE)</f>
        <v>45824.84027780078</v>
      </c>
      <c r="E1323" s="23" cm="1">
        <f t="array" aca="1" ref="E1323" ca="1">_FV(A1323,"Price")</f>
        <v>31.2834</v>
      </c>
      <c r="F1323" s="27" cm="1">
        <f t="array" aca="1" ref="F1323" ca="1">_FV(A1323,"Change (%)",TRUE)</f>
        <v>6.1070000000000004E-3</v>
      </c>
      <c r="G1323" s="26" cm="1">
        <f t="array" aca="1" ref="G1323" ca="1">_FV(A1323,"Change")</f>
        <v>0.18990000000000001</v>
      </c>
      <c r="H1323" s="23" cm="1">
        <f t="array" aca="1" ref="H1323" ca="1">_FV(A1323,"Open")</f>
        <v>31.2834</v>
      </c>
      <c r="I1323" s="23" cm="1">
        <f t="array" aca="1" ref="I1323" ca="1">_FV(A1323,"Low")</f>
        <v>31.2834</v>
      </c>
      <c r="J1323" s="23" cm="1">
        <f t="array" aca="1" ref="J1323" ca="1">_FV(A1323,"High")</f>
        <v>31.2834</v>
      </c>
      <c r="K1323" s="23" cm="1">
        <f t="array" aca="1" ref="K1323" ca="1">_FV(A1323,"Previous close",TRUE)</f>
        <v>31.093499999999999</v>
      </c>
      <c r="L1323" s="26"/>
      <c r="M1323" s="23" cm="1">
        <f t="array" aca="1" ref="M1323" ca="1">_FV(A1323,"52 week low",TRUE)</f>
        <v>24.5732</v>
      </c>
      <c r="N1323" s="23" cm="1">
        <f t="array" aca="1" ref="N1323" ca="1">_FV(A1323,"52 week high",TRUE)</f>
        <v>31.310700000000001</v>
      </c>
      <c r="O1323" s="8" cm="1">
        <f t="array" aca="1" ref="O1323" ca="1">_FV(A1323,"Volume")</f>
        <v>76</v>
      </c>
      <c r="P1323" s="7" cm="1">
        <f t="array" aca="1" ref="P1323" ca="1">_FV(A1323,"Volume average",TRUE)</f>
        <v>461</v>
      </c>
      <c r="Q1323" t="s">
        <v>2582</v>
      </c>
      <c r="S1323" t="s">
        <v>3562</v>
      </c>
      <c r="T1323" s="25" cm="1">
        <f t="array" aca="1" ref="T1323" ca="1">_FV(A1323,"Expense ratio",TRUE)</f>
        <v>6.8999999999999999E-3</v>
      </c>
      <c r="U1323" s="24" cm="1">
        <f t="array" aca="1" ref="U1323" ca="1">_FV(A1323,"Market cap",TRUE)</f>
        <v>36203039.020000003</v>
      </c>
      <c r="V1323" s="4">
        <v>36203040</v>
      </c>
      <c r="W1323" s="4">
        <v>36203040</v>
      </c>
      <c r="Y1323" t="s">
        <v>3770</v>
      </c>
      <c r="Z1323" s="5">
        <v>30.79693</v>
      </c>
      <c r="AA1323" s="5">
        <v>15.801245</v>
      </c>
      <c r="AB1323" s="5">
        <v>1.5599999999999999E-2</v>
      </c>
      <c r="AC1323" s="4">
        <v>2977</v>
      </c>
      <c r="AE1323" s="5">
        <v>24.081501824356199</v>
      </c>
      <c r="AF1323" s="5">
        <v>15.22162183152547</v>
      </c>
      <c r="AI1323" s="4">
        <v>2977</v>
      </c>
      <c r="AJ1323" s="5">
        <v>92550.166800000006</v>
      </c>
      <c r="AL1323" s="5">
        <v>31.24</v>
      </c>
      <c r="AM1323" s="5">
        <v>24.573</v>
      </c>
      <c r="AN1323" t="s">
        <v>47</v>
      </c>
      <c r="AO1323" t="str" cm="1">
        <f t="array" aca="1" ref="AO1323" ca="1">_FV(A1323,"Currency")</f>
        <v>USD</v>
      </c>
      <c r="AP1323" t="str" cm="1">
        <f t="array" aca="1" ref="AP1323" ca="1">_FV(A1323,"Exchange")</f>
        <v>NYSE Arca</v>
      </c>
      <c r="AQ1323" s="6" t="str" cm="1">
        <f t="array" aca="1" ref="AQ1323" ca="1">_FV(A1323,"Exchange abbreviation",TRUE)</f>
        <v>ARCX</v>
      </c>
      <c r="AR1323" t="str" cm="1">
        <f t="array" aca="1" ref="AR1323" ca="1">_FV(A1323,"Instrument type",TRUE)</f>
        <v>ETF</v>
      </c>
    </row>
    <row r="1324" spans="1:44" ht="18.75" customHeight="1" x14ac:dyDescent="0.25">
      <c r="A1324" t="e" vm="1337">
        <v>#VALUE!</v>
      </c>
      <c r="B1324" t="s">
        <v>3771</v>
      </c>
      <c r="C1324" t="s">
        <v>3772</v>
      </c>
      <c r="D1324" s="31" cm="1">
        <f t="array" aca="1" ref="D1324" ca="1">_FV(A1324,"Last trade time",TRUE)</f>
        <v>45824.840277789066</v>
      </c>
      <c r="E1324" s="23" cm="1">
        <f t="array" aca="1" ref="E1324" ca="1">_FV(A1324,"Price")</f>
        <v>26.135200000000001</v>
      </c>
      <c r="F1324" s="27" cm="1">
        <f t="array" aca="1" ref="F1324" ca="1">_FV(A1324,"Change (%)",TRUE)</f>
        <v>2.6929999999999996E-3</v>
      </c>
      <c r="G1324" s="26" cm="1">
        <f t="array" aca="1" ref="G1324" ca="1">_FV(A1324,"Change")</f>
        <v>7.0199999999999999E-2</v>
      </c>
      <c r="H1324" s="23" cm="1">
        <f t="array" aca="1" ref="H1324" ca="1">_FV(A1324,"Open")</f>
        <v>26.13</v>
      </c>
      <c r="I1324" s="23" cm="1">
        <f t="array" aca="1" ref="I1324" ca="1">_FV(A1324,"Low")</f>
        <v>26.11</v>
      </c>
      <c r="J1324" s="23" cm="1">
        <f t="array" aca="1" ref="J1324" ca="1">_FV(A1324,"High")</f>
        <v>26.14</v>
      </c>
      <c r="K1324" s="23" cm="1">
        <f t="array" aca="1" ref="K1324" ca="1">_FV(A1324,"Previous close",TRUE)</f>
        <v>26.065000000000001</v>
      </c>
      <c r="L1324" s="26"/>
      <c r="M1324" s="23" cm="1">
        <f t="array" aca="1" ref="M1324" ca="1">_FV(A1324,"52 week low",TRUE)</f>
        <v>24.62</v>
      </c>
      <c r="N1324" s="23" cm="1">
        <f t="array" aca="1" ref="N1324" ca="1">_FV(A1324,"52 week high",TRUE)</f>
        <v>27.18</v>
      </c>
      <c r="O1324" s="8" cm="1">
        <f t="array" aca="1" ref="O1324" ca="1">_FV(A1324,"Volume")</f>
        <v>280318</v>
      </c>
      <c r="P1324" s="7" cm="1">
        <f t="array" aca="1" ref="P1324" ca="1">_FV(A1324,"Volume average",TRUE)</f>
        <v>1861</v>
      </c>
      <c r="Q1324" t="s">
        <v>923</v>
      </c>
      <c r="S1324" t="s">
        <v>310</v>
      </c>
      <c r="T1324" s="25" cm="1">
        <f t="array" aca="1" ref="T1324" ca="1">_FV(A1324,"Expense ratio",TRUE)</f>
        <v>6.8999999999999999E-3</v>
      </c>
      <c r="U1324" s="24" cm="1">
        <f t="array" aca="1" ref="U1324" ca="1">_FV(A1324,"Market cap",TRUE)</f>
        <v>27894058.77</v>
      </c>
      <c r="V1324" s="4">
        <v>27894058</v>
      </c>
      <c r="W1324" s="4">
        <v>27894058</v>
      </c>
      <c r="Y1324" t="s">
        <v>3767</v>
      </c>
      <c r="Z1324" s="5">
        <v>26.08</v>
      </c>
      <c r="AA1324" s="20"/>
      <c r="AB1324" s="20"/>
      <c r="AC1324" s="4">
        <v>2653</v>
      </c>
      <c r="AE1324" s="5">
        <v>2.6715413021721761</v>
      </c>
      <c r="AF1324" s="20"/>
      <c r="AI1324" s="4">
        <v>2653</v>
      </c>
      <c r="AJ1324" s="5">
        <v>69173.526100000003</v>
      </c>
      <c r="AL1324" s="5">
        <v>27.18</v>
      </c>
      <c r="AM1324" s="5">
        <v>24.62</v>
      </c>
      <c r="AN1324" t="s">
        <v>47</v>
      </c>
      <c r="AO1324" t="str" cm="1">
        <f t="array" aca="1" ref="AO1324" ca="1">_FV(A1324,"Currency")</f>
        <v>USD</v>
      </c>
      <c r="AP1324" t="str" cm="1">
        <f t="array" aca="1" ref="AP1324" ca="1">_FV(A1324,"Exchange")</f>
        <v>NYSE Arca</v>
      </c>
      <c r="AQ1324" s="6" t="str" cm="1">
        <f t="array" aca="1" ref="AQ1324" ca="1">_FV(A1324,"Exchange abbreviation",TRUE)</f>
        <v>ARCX</v>
      </c>
      <c r="AR1324" t="str" cm="1">
        <f t="array" aca="1" ref="AR1324" ca="1">_FV(A1324,"Instrument type",TRUE)</f>
        <v>ETF</v>
      </c>
    </row>
    <row r="1325" spans="1:44" ht="18.75" customHeight="1" x14ac:dyDescent="0.25">
      <c r="A1325" t="e" vm="1338">
        <v>#VALUE!</v>
      </c>
      <c r="B1325" t="s">
        <v>3773</v>
      </c>
      <c r="C1325" t="s">
        <v>3755</v>
      </c>
      <c r="D1325" s="31" cm="1">
        <f t="array" aca="1" ref="D1325" ca="1">_FV(A1325,"Last trade time",TRUE)</f>
        <v>45824.840277777781</v>
      </c>
      <c r="E1325" s="23" cm="1">
        <f t="array" aca="1" ref="E1325" ca="1">_FV(A1325,"Price")</f>
        <v>24.12</v>
      </c>
      <c r="F1325" s="27" cm="1">
        <f t="array" aca="1" ref="F1325" ca="1">_FV(A1325,"Change (%)",TRUE)</f>
        <v>1.0499999999999999E-3</v>
      </c>
      <c r="G1325" s="26" cm="1">
        <f t="array" aca="1" ref="G1325" ca="1">_FV(A1325,"Change")</f>
        <v>2.53E-2</v>
      </c>
      <c r="H1325" s="23" cm="1">
        <f t="array" aca="1" ref="H1325" ca="1">_FV(A1325,"Open")</f>
        <v>24.125</v>
      </c>
      <c r="I1325" s="23" cm="1">
        <f t="array" aca="1" ref="I1325" ca="1">_FV(A1325,"Low")</f>
        <v>24.12</v>
      </c>
      <c r="J1325" s="23" cm="1">
        <f t="array" aca="1" ref="J1325" ca="1">_FV(A1325,"High")</f>
        <v>24.125</v>
      </c>
      <c r="K1325" s="23" cm="1">
        <f t="array" aca="1" ref="K1325" ca="1">_FV(A1325,"Previous close",TRUE)</f>
        <v>24.0947</v>
      </c>
      <c r="L1325" s="26"/>
      <c r="M1325" s="23" cm="1">
        <f t="array" aca="1" ref="M1325" ca="1">_FV(A1325,"52 week low",TRUE)</f>
        <v>22.980499999999999</v>
      </c>
      <c r="N1325" s="23" cm="1">
        <f t="array" aca="1" ref="N1325" ca="1">_FV(A1325,"52 week high",TRUE)</f>
        <v>24.15</v>
      </c>
      <c r="O1325" s="8" cm="1">
        <f t="array" aca="1" ref="O1325" ca="1">_FV(A1325,"Volume")</f>
        <v>201</v>
      </c>
      <c r="P1325" s="7" cm="1">
        <f t="array" aca="1" ref="P1325" ca="1">_FV(A1325,"Volume average",TRUE)</f>
        <v>2548</v>
      </c>
      <c r="Q1325" t="s">
        <v>923</v>
      </c>
      <c r="S1325" t="s">
        <v>310</v>
      </c>
      <c r="T1325" s="25" cm="1">
        <f t="array" aca="1" ref="T1325" ca="1">_FV(A1325,"Expense ratio",TRUE)</f>
        <v>6.8999999999999999E-3</v>
      </c>
      <c r="U1325" s="24" cm="1">
        <f t="array" aca="1" ref="U1325" ca="1">_FV(A1325,"Market cap",TRUE)</f>
        <v>21602294.149999999</v>
      </c>
      <c r="V1325" s="4">
        <v>21602294</v>
      </c>
      <c r="W1325" s="4">
        <v>21602294</v>
      </c>
      <c r="Y1325" t="s">
        <v>3774</v>
      </c>
      <c r="Z1325" s="5">
        <v>24.09</v>
      </c>
      <c r="AB1325" s="20"/>
      <c r="AC1325" s="4">
        <v>9793</v>
      </c>
      <c r="AE1325" s="5">
        <v>1.525364513591154</v>
      </c>
      <c r="AF1325" s="20"/>
      <c r="AI1325" s="4">
        <v>9793</v>
      </c>
      <c r="AJ1325" s="5">
        <v>235619.58</v>
      </c>
      <c r="AL1325" s="5">
        <v>24.12</v>
      </c>
      <c r="AM1325" s="5">
        <v>22.981000000000002</v>
      </c>
      <c r="AN1325" t="s">
        <v>47</v>
      </c>
      <c r="AO1325" t="str" cm="1">
        <f t="array" aca="1" ref="AO1325" ca="1">_FV(A1325,"Currency")</f>
        <v>USD</v>
      </c>
      <c r="AP1325" t="str" cm="1">
        <f t="array" aca="1" ref="AP1325" ca="1">_FV(A1325,"Exchange")</f>
        <v>NYSE Arca</v>
      </c>
      <c r="AQ1325" s="6" t="str" cm="1">
        <f t="array" aca="1" ref="AQ1325" ca="1">_FV(A1325,"Exchange abbreviation",TRUE)</f>
        <v>ARCX</v>
      </c>
      <c r="AR1325" t="str" cm="1">
        <f t="array" aca="1" ref="AR1325" ca="1">_FV(A1325,"Instrument type",TRUE)</f>
        <v>ETF</v>
      </c>
    </row>
    <row r="1326" spans="1:44" ht="18.75" customHeight="1" x14ac:dyDescent="0.25">
      <c r="A1326" t="e" vm="1339">
        <v>#VALUE!</v>
      </c>
      <c r="B1326" t="s">
        <v>3775</v>
      </c>
      <c r="C1326" t="s">
        <v>3776</v>
      </c>
      <c r="D1326" s="31" cm="1">
        <f t="array" aca="1" ref="D1326" ca="1">_FV(A1326,"Last trade time",TRUE)</f>
        <v>45824.840303784375</v>
      </c>
      <c r="E1326" s="23" cm="1">
        <f t="array" aca="1" ref="E1326" ca="1">_FV(A1326,"Price")</f>
        <v>30.45</v>
      </c>
      <c r="F1326" s="27" cm="1">
        <f t="array" aca="1" ref="F1326" ca="1">_FV(A1326,"Change (%)",TRUE)</f>
        <v>3.2849999999999996E-4</v>
      </c>
      <c r="G1326" s="26" cm="1">
        <f t="array" aca="1" ref="G1326" ca="1">_FV(A1326,"Change")</f>
        <v>0.01</v>
      </c>
      <c r="H1326" s="23" cm="1">
        <f t="array" aca="1" ref="H1326" ca="1">_FV(A1326,"Open")</f>
        <v>30.44</v>
      </c>
      <c r="I1326" s="23" cm="1">
        <f t="array" aca="1" ref="I1326" ca="1">_FV(A1326,"Low")</f>
        <v>30.422000000000001</v>
      </c>
      <c r="J1326" s="23" cm="1">
        <f t="array" aca="1" ref="J1326" ca="1">_FV(A1326,"High")</f>
        <v>30.47</v>
      </c>
      <c r="K1326" s="23" cm="1">
        <f t="array" aca="1" ref="K1326" ca="1">_FV(A1326,"Previous close",TRUE)</f>
        <v>30.44</v>
      </c>
      <c r="L1326" s="26"/>
      <c r="M1326" s="23" cm="1">
        <f t="array" aca="1" ref="M1326" ca="1">_FV(A1326,"52 week low",TRUE)</f>
        <v>29.66</v>
      </c>
      <c r="N1326" s="23" cm="1">
        <f t="array" aca="1" ref="N1326" ca="1">_FV(A1326,"52 week high",TRUE)</f>
        <v>32.83</v>
      </c>
      <c r="O1326" s="8" cm="1">
        <f t="array" aca="1" ref="O1326" ca="1">_FV(A1326,"Volume")</f>
        <v>48805</v>
      </c>
      <c r="P1326" s="7" cm="1">
        <f t="array" aca="1" ref="P1326" ca="1">_FV(A1326,"Volume average",TRUE)</f>
        <v>30845</v>
      </c>
      <c r="Q1326" t="s">
        <v>424</v>
      </c>
      <c r="S1326" t="s">
        <v>2067</v>
      </c>
      <c r="T1326" s="25" cm="1">
        <f t="array" aca="1" ref="T1326" ca="1">_FV(A1326,"Expense ratio",TRUE)</f>
        <v>6.8999999999999999E-3</v>
      </c>
      <c r="U1326" s="24" cm="1">
        <f t="array" aca="1" ref="U1326" ca="1">_FV(A1326,"Market cap",TRUE)</f>
        <v>224219394.86000001</v>
      </c>
      <c r="V1326" s="4">
        <v>224219392</v>
      </c>
      <c r="W1326" s="4">
        <v>224219392</v>
      </c>
      <c r="Y1326" t="s">
        <v>3777</v>
      </c>
      <c r="Z1326" s="5">
        <v>30.405049999999999</v>
      </c>
      <c r="AA1326" s="5">
        <v>10.498340000000001</v>
      </c>
      <c r="AB1326" s="5">
        <v>0.12429999999999999</v>
      </c>
      <c r="AC1326" s="4">
        <v>42290</v>
      </c>
      <c r="AE1326" s="5">
        <v>1.474581739346448</v>
      </c>
      <c r="AF1326" s="5">
        <v>5.2712903743801443</v>
      </c>
      <c r="AI1326" s="4">
        <v>42290</v>
      </c>
      <c r="AJ1326" s="4">
        <v>1285616</v>
      </c>
      <c r="AL1326" s="5">
        <v>32.83</v>
      </c>
      <c r="AM1326" s="5">
        <v>29.66</v>
      </c>
      <c r="AN1326" t="s">
        <v>90</v>
      </c>
      <c r="AO1326" t="str" cm="1">
        <f t="array" aca="1" ref="AO1326" ca="1">_FV(A1326,"Currency")</f>
        <v>USD</v>
      </c>
      <c r="AP1326" t="str" cm="1">
        <f t="array" aca="1" ref="AP1326" ca="1">_FV(A1326,"Exchange")</f>
        <v>CBOE BZX Exchange</v>
      </c>
      <c r="AQ1326" s="6" t="str" cm="1">
        <f t="array" aca="1" ref="AQ1326" ca="1">_FV(A1326,"Exchange abbreviation",TRUE)</f>
        <v>BATS</v>
      </c>
      <c r="AR1326" t="str" cm="1">
        <f t="array" aca="1" ref="AR1326" ca="1">_FV(A1326,"Instrument type",TRUE)</f>
        <v>ETF</v>
      </c>
    </row>
    <row r="1327" spans="1:44" ht="18.75" customHeight="1" x14ac:dyDescent="0.25">
      <c r="A1327" t="e" vm="1340">
        <v>#VALUE!</v>
      </c>
      <c r="B1327" t="s">
        <v>3778</v>
      </c>
      <c r="C1327" t="s">
        <v>3772</v>
      </c>
      <c r="D1327" s="31" cm="1">
        <f t="array" aca="1" ref="D1327" ca="1">_FV(A1327,"Last trade time",TRUE)</f>
        <v>45824.840277789066</v>
      </c>
      <c r="E1327" s="23" cm="1">
        <f t="array" aca="1" ref="E1327" ca="1">_FV(A1327,"Price")</f>
        <v>24.904399999999999</v>
      </c>
      <c r="F1327" s="27" cm="1">
        <f t="array" aca="1" ref="F1327" ca="1">_FV(A1327,"Change (%)",TRUE)</f>
        <v>2.4030000000000002E-3</v>
      </c>
      <c r="G1327" s="26" cm="1">
        <f t="array" aca="1" ref="G1327" ca="1">_FV(A1327,"Change")</f>
        <v>5.9700000000000003E-2</v>
      </c>
      <c r="H1327" s="23" cm="1">
        <f t="array" aca="1" ref="H1327" ca="1">_FV(A1327,"Open")</f>
        <v>24.899100000000001</v>
      </c>
      <c r="I1327" s="23" cm="1">
        <f t="array" aca="1" ref="I1327" ca="1">_FV(A1327,"Low")</f>
        <v>24.88</v>
      </c>
      <c r="J1327" s="23" cm="1">
        <f t="array" aca="1" ref="J1327" ca="1">_FV(A1327,"High")</f>
        <v>24.904399999999999</v>
      </c>
      <c r="K1327" s="23" cm="1">
        <f t="array" aca="1" ref="K1327" ca="1">_FV(A1327,"Previous close",TRUE)</f>
        <v>24.8447</v>
      </c>
      <c r="L1327" s="26"/>
      <c r="M1327" s="23" cm="1">
        <f t="array" aca="1" ref="M1327" ca="1">_FV(A1327,"52 week low",TRUE)</f>
        <v>23.826799999999999</v>
      </c>
      <c r="N1327" s="23" cm="1">
        <f t="array" aca="1" ref="N1327" ca="1">_FV(A1327,"52 week high",TRUE)</f>
        <v>24.904399999999999</v>
      </c>
      <c r="O1327" s="8" cm="1">
        <f t="array" aca="1" ref="O1327" ca="1">_FV(A1327,"Volume")</f>
        <v>847</v>
      </c>
      <c r="P1327" s="7" cm="1">
        <f t="array" aca="1" ref="P1327" ca="1">_FV(A1327,"Volume average",TRUE)</f>
        <v>5428</v>
      </c>
      <c r="Q1327" t="s">
        <v>923</v>
      </c>
      <c r="S1327" t="s">
        <v>310</v>
      </c>
      <c r="T1327" s="25" cm="1">
        <f t="array" aca="1" ref="T1327" ca="1">_FV(A1327,"Expense ratio",TRUE)</f>
        <v>6.8999999999999999E-3</v>
      </c>
      <c r="U1327" s="24" cm="1">
        <f t="array" aca="1" ref="U1327" ca="1">_FV(A1327,"Market cap",TRUE)</f>
        <v>15486754.52</v>
      </c>
      <c r="V1327" s="4">
        <v>15486754</v>
      </c>
      <c r="W1327" s="4">
        <v>15486754</v>
      </c>
      <c r="Y1327" t="s">
        <v>3774</v>
      </c>
      <c r="Z1327" s="5">
        <v>24.87</v>
      </c>
      <c r="AA1327" s="20"/>
      <c r="AB1327" s="20"/>
      <c r="AC1327" s="4">
        <v>12301</v>
      </c>
      <c r="AE1327" s="5">
        <v>1.7830117830790251</v>
      </c>
      <c r="AF1327" s="20"/>
      <c r="AI1327" s="4">
        <v>12301</v>
      </c>
      <c r="AJ1327" s="5">
        <v>305494.10489999998</v>
      </c>
      <c r="AL1327" s="5">
        <v>24.84</v>
      </c>
      <c r="AM1327" s="5">
        <v>23.827000000000002</v>
      </c>
      <c r="AN1327" t="s">
        <v>47</v>
      </c>
      <c r="AO1327" t="str" cm="1">
        <f t="array" aca="1" ref="AO1327" ca="1">_FV(A1327,"Currency")</f>
        <v>USD</v>
      </c>
      <c r="AP1327" t="str" cm="1">
        <f t="array" aca="1" ref="AP1327" ca="1">_FV(A1327,"Exchange")</f>
        <v>NYSE Arca</v>
      </c>
      <c r="AQ1327" s="6" t="str" cm="1">
        <f t="array" aca="1" ref="AQ1327" ca="1">_FV(A1327,"Exchange abbreviation",TRUE)</f>
        <v>ARCX</v>
      </c>
      <c r="AR1327" t="str" cm="1">
        <f t="array" aca="1" ref="AR1327" ca="1">_FV(A1327,"Instrument type",TRUE)</f>
        <v>ETF</v>
      </c>
    </row>
    <row r="1328" spans="1:44" ht="18.75" customHeight="1" x14ac:dyDescent="0.25">
      <c r="A1328" t="e" vm="1341">
        <v>#VALUE!</v>
      </c>
      <c r="B1328" t="s">
        <v>3779</v>
      </c>
      <c r="C1328" t="s">
        <v>3780</v>
      </c>
      <c r="D1328" s="31" cm="1">
        <f t="array" aca="1" ref="D1328" ca="1">_FV(A1328,"Last trade time",TRUE)</f>
        <v>45824.843750265623</v>
      </c>
      <c r="E1328" s="23" cm="1">
        <f t="array" aca="1" ref="E1328" ca="1">_FV(A1328,"Price")</f>
        <v>26.15</v>
      </c>
      <c r="F1328" s="27" cm="1">
        <f t="array" aca="1" ref="F1328" ca="1">_FV(A1328,"Change (%)",TRUE)</f>
        <v>1.0862E-2</v>
      </c>
      <c r="G1328" s="26" cm="1">
        <f t="array" aca="1" ref="G1328" ca="1">_FV(A1328,"Change")</f>
        <v>0.28100000000000003</v>
      </c>
      <c r="H1328" s="23" cm="1">
        <f t="array" aca="1" ref="H1328" ca="1">_FV(A1328,"Open")</f>
        <v>26.15</v>
      </c>
      <c r="I1328" s="23" cm="1">
        <f t="array" aca="1" ref="I1328" ca="1">_FV(A1328,"Low")</f>
        <v>26.15</v>
      </c>
      <c r="J1328" s="23" cm="1">
        <f t="array" aca="1" ref="J1328" ca="1">_FV(A1328,"High")</f>
        <v>26.221299999999999</v>
      </c>
      <c r="K1328" s="23" cm="1">
        <f t="array" aca="1" ref="K1328" ca="1">_FV(A1328,"Previous close",TRUE)</f>
        <v>25.869</v>
      </c>
      <c r="L1328" s="26"/>
      <c r="M1328" s="23" cm="1">
        <f t="array" aca="1" ref="M1328" ca="1">_FV(A1328,"52 week low",TRUE)</f>
        <v>20.010000000000002</v>
      </c>
      <c r="N1328" s="23" cm="1">
        <f t="array" aca="1" ref="N1328" ca="1">_FV(A1328,"52 week high",TRUE)</f>
        <v>27.74</v>
      </c>
      <c r="O1328" s="8" cm="1">
        <f t="array" aca="1" ref="O1328" ca="1">_FV(A1328,"Volume")</f>
        <v>6134</v>
      </c>
      <c r="P1328" s="7" cm="1">
        <f t="array" aca="1" ref="P1328" ca="1">_FV(A1328,"Volume average",TRUE)</f>
        <v>2175</v>
      </c>
      <c r="Q1328" t="s">
        <v>50</v>
      </c>
      <c r="S1328" t="s">
        <v>3781</v>
      </c>
      <c r="T1328" s="25" cm="1">
        <f t="array" aca="1" ref="T1328" ca="1">_FV(A1328,"Expense ratio",TRUE)</f>
        <v>6.8999999999999999E-3</v>
      </c>
      <c r="U1328" s="24" cm="1">
        <f t="array" aca="1" ref="U1328" ca="1">_FV(A1328,"Market cap",TRUE)</f>
        <v>17302199.809999999</v>
      </c>
      <c r="V1328" s="4">
        <v>17302200</v>
      </c>
      <c r="W1328" s="4">
        <v>17302200</v>
      </c>
      <c r="Y1328" t="s">
        <v>1032</v>
      </c>
      <c r="Z1328" s="5">
        <v>25.949200000000001</v>
      </c>
      <c r="AA1328" s="5">
        <v>20.17981</v>
      </c>
      <c r="AB1328" s="20"/>
      <c r="AC1328" s="4">
        <v>2295</v>
      </c>
      <c r="AE1328" s="5">
        <v>6.4913718726417713</v>
      </c>
      <c r="AF1328" s="20"/>
      <c r="AI1328" s="4">
        <v>2295</v>
      </c>
      <c r="AJ1328" s="5">
        <v>59509.35</v>
      </c>
      <c r="AL1328" s="5">
        <v>27.74</v>
      </c>
      <c r="AM1328" s="5">
        <v>20.010000000000002</v>
      </c>
      <c r="AN1328" t="s">
        <v>47</v>
      </c>
      <c r="AO1328" t="str" cm="1">
        <f t="array" aca="1" ref="AO1328" ca="1">_FV(A1328,"Currency")</f>
        <v>USD</v>
      </c>
      <c r="AP1328" t="str" cm="1">
        <f t="array" aca="1" ref="AP1328" ca="1">_FV(A1328,"Exchange")</f>
        <v>Nasdaq Stock Market</v>
      </c>
      <c r="AQ1328" s="6" t="str" cm="1">
        <f t="array" aca="1" ref="AQ1328" ca="1">_FV(A1328,"Exchange abbreviation",TRUE)</f>
        <v>XNAS</v>
      </c>
      <c r="AR1328" t="str" cm="1">
        <f t="array" aca="1" ref="AR1328" ca="1">_FV(A1328,"Instrument type",TRUE)</f>
        <v>ETF</v>
      </c>
    </row>
    <row r="1329" spans="1:44" ht="18.75" customHeight="1" x14ac:dyDescent="0.25">
      <c r="A1329" t="e" vm="1342">
        <v>#VALUE!</v>
      </c>
      <c r="B1329" t="s">
        <v>3782</v>
      </c>
      <c r="C1329" t="s">
        <v>3755</v>
      </c>
      <c r="D1329" s="31" cm="1">
        <f t="array" aca="1" ref="D1329" ca="1">_FV(A1329,"Last trade time",TRUE)</f>
        <v>45824.84027780078</v>
      </c>
      <c r="E1329" s="23" cm="1">
        <f t="array" aca="1" ref="E1329" ca="1">_FV(A1329,"Price")</f>
        <v>27.705200000000001</v>
      </c>
      <c r="F1329" s="27" cm="1">
        <f t="array" aca="1" ref="F1329" ca="1">_FV(A1329,"Change (%)",TRUE)</f>
        <v>7.2959999999999995E-4</v>
      </c>
      <c r="G1329" s="26" cm="1">
        <f t="array" aca="1" ref="G1329" ca="1">_FV(A1329,"Change")</f>
        <v>2.0199999999999999E-2</v>
      </c>
      <c r="H1329" s="23" cm="1">
        <f t="array" aca="1" ref="H1329" ca="1">_FV(A1329,"Open")</f>
        <v>27.69</v>
      </c>
      <c r="I1329" s="23" cm="1">
        <f t="array" aca="1" ref="I1329" ca="1">_FV(A1329,"Low")</f>
        <v>27.69</v>
      </c>
      <c r="J1329" s="23" cm="1">
        <f t="array" aca="1" ref="J1329" ca="1">_FV(A1329,"High")</f>
        <v>27.705200000000001</v>
      </c>
      <c r="K1329" s="23" cm="1">
        <f t="array" aca="1" ref="K1329" ca="1">_FV(A1329,"Previous close",TRUE)</f>
        <v>27.684999999999999</v>
      </c>
      <c r="L1329" s="26"/>
      <c r="M1329" s="23" cm="1">
        <f t="array" aca="1" ref="M1329" ca="1">_FV(A1329,"52 week low",TRUE)</f>
        <v>25.31</v>
      </c>
      <c r="N1329" s="23" cm="1">
        <f t="array" aca="1" ref="N1329" ca="1">_FV(A1329,"52 week high",TRUE)</f>
        <v>27.74</v>
      </c>
      <c r="O1329" s="8" cm="1">
        <f t="array" aca="1" ref="O1329" ca="1">_FV(A1329,"Volume")</f>
        <v>981</v>
      </c>
      <c r="P1329" s="7" cm="1">
        <f t="array" aca="1" ref="P1329" ca="1">_FV(A1329,"Volume average",TRUE)</f>
        <v>9792</v>
      </c>
      <c r="Q1329" t="s">
        <v>923</v>
      </c>
      <c r="S1329" t="s">
        <v>310</v>
      </c>
      <c r="T1329" s="25" cm="1">
        <f t="array" aca="1" ref="T1329" ca="1">_FV(A1329,"Expense ratio",TRUE)</f>
        <v>6.8999999999999999E-3</v>
      </c>
      <c r="U1329" s="24" cm="1">
        <f t="array" aca="1" ref="U1329" ca="1">_FV(A1329,"Market cap",TRUE)</f>
        <v>61497513.670000002</v>
      </c>
      <c r="V1329" s="4">
        <v>61497512</v>
      </c>
      <c r="W1329" s="4">
        <v>61497512</v>
      </c>
      <c r="Y1329" t="s">
        <v>3783</v>
      </c>
      <c r="Z1329" s="5">
        <v>27.7</v>
      </c>
      <c r="AA1329" s="20"/>
      <c r="AB1329" s="4">
        <v>0</v>
      </c>
      <c r="AC1329" s="4">
        <v>23431</v>
      </c>
      <c r="AE1329" s="5">
        <v>3.3993269774046602</v>
      </c>
      <c r="AF1329" s="5">
        <v>8.2518601311468274</v>
      </c>
      <c r="AI1329" s="4">
        <v>23431</v>
      </c>
      <c r="AJ1329" s="5">
        <v>648694.26430000004</v>
      </c>
      <c r="AL1329" s="5">
        <v>27.7</v>
      </c>
      <c r="AM1329" s="5">
        <v>25.31</v>
      </c>
      <c r="AN1329" t="s">
        <v>47</v>
      </c>
      <c r="AO1329" t="str" cm="1">
        <f t="array" aca="1" ref="AO1329" ca="1">_FV(A1329,"Currency")</f>
        <v>USD</v>
      </c>
      <c r="AP1329" t="str" cm="1">
        <f t="array" aca="1" ref="AP1329" ca="1">_FV(A1329,"Exchange")</f>
        <v>NYSE Arca</v>
      </c>
      <c r="AQ1329" s="6" t="str" cm="1">
        <f t="array" aca="1" ref="AQ1329" ca="1">_FV(A1329,"Exchange abbreviation",TRUE)</f>
        <v>ARCX</v>
      </c>
      <c r="AR1329" t="str" cm="1">
        <f t="array" aca="1" ref="AR1329" ca="1">_FV(A1329,"Instrument type",TRUE)</f>
        <v>ETF</v>
      </c>
    </row>
    <row r="1330" spans="1:44" ht="18.75" customHeight="1" x14ac:dyDescent="0.25">
      <c r="A1330" t="e" vm="1343">
        <v>#VALUE!</v>
      </c>
      <c r="B1330" t="s">
        <v>3784</v>
      </c>
      <c r="C1330" t="s">
        <v>3785</v>
      </c>
      <c r="D1330" s="31" cm="1">
        <f t="array" aca="1" ref="D1330" ca="1">_FV(A1330,"Last trade time",TRUE)</f>
        <v>45824.840297673436</v>
      </c>
      <c r="E1330" s="23" cm="1">
        <f t="array" aca="1" ref="E1330" ca="1">_FV(A1330,"Price")</f>
        <v>32.340000000000003</v>
      </c>
      <c r="F1330" s="27" cm="1">
        <f t="array" aca="1" ref="F1330" ca="1">_FV(A1330,"Change (%)",TRUE)</f>
        <v>4.0360000000000005E-3</v>
      </c>
      <c r="G1330" s="26" cm="1">
        <f t="array" aca="1" ref="G1330" ca="1">_FV(A1330,"Change")</f>
        <v>0.13</v>
      </c>
      <c r="H1330" s="23" cm="1">
        <f t="array" aca="1" ref="H1330" ca="1">_FV(A1330,"Open")</f>
        <v>32.340000000000003</v>
      </c>
      <c r="I1330" s="23" cm="1">
        <f t="array" aca="1" ref="I1330" ca="1">_FV(A1330,"Low")</f>
        <v>32.283700000000003</v>
      </c>
      <c r="J1330" s="23" cm="1">
        <f t="array" aca="1" ref="J1330" ca="1">_FV(A1330,"High")</f>
        <v>32.42</v>
      </c>
      <c r="K1330" s="23" cm="1">
        <f t="array" aca="1" ref="K1330" ca="1">_FV(A1330,"Previous close",TRUE)</f>
        <v>32.21</v>
      </c>
      <c r="L1330" s="26"/>
      <c r="M1330" s="23" cm="1">
        <f t="array" aca="1" ref="M1330" ca="1">_FV(A1330,"52 week low",TRUE)</f>
        <v>27.94</v>
      </c>
      <c r="N1330" s="23" cm="1">
        <f t="array" aca="1" ref="N1330" ca="1">_FV(A1330,"52 week high",TRUE)</f>
        <v>33.4099</v>
      </c>
      <c r="O1330" s="8" cm="1">
        <f t="array" aca="1" ref="O1330" ca="1">_FV(A1330,"Volume")</f>
        <v>18899</v>
      </c>
      <c r="P1330" s="7" cm="1">
        <f t="array" aca="1" ref="P1330" ca="1">_FV(A1330,"Volume average",TRUE)</f>
        <v>46109</v>
      </c>
      <c r="Q1330" t="s">
        <v>923</v>
      </c>
      <c r="S1330" t="s">
        <v>2006</v>
      </c>
      <c r="T1330" s="25" cm="1">
        <f t="array" aca="1" ref="T1330" ca="1">_FV(A1330,"Expense ratio",TRUE)</f>
        <v>6.8999999999999999E-3</v>
      </c>
      <c r="U1330" s="24" cm="1">
        <f t="array" aca="1" ref="U1330" ca="1">_FV(A1330,"Market cap",TRUE)</f>
        <v>125986174.69</v>
      </c>
      <c r="V1330" s="4">
        <v>125986176</v>
      </c>
      <c r="W1330" s="4">
        <v>125986176</v>
      </c>
      <c r="Y1330" t="s">
        <v>2078</v>
      </c>
      <c r="Z1330" s="5">
        <v>32.222900000000003</v>
      </c>
      <c r="AA1330" s="5">
        <v>24.685559999999999</v>
      </c>
      <c r="AB1330" s="4">
        <v>0</v>
      </c>
      <c r="AC1330" s="4">
        <v>58393</v>
      </c>
      <c r="AE1330" s="5">
        <v>0.11179702644548151</v>
      </c>
      <c r="AF1330" s="5">
        <v>9.3808354918134782</v>
      </c>
      <c r="AI1330" s="4">
        <v>58393</v>
      </c>
      <c r="AJ1330" s="5">
        <v>1880838.53</v>
      </c>
      <c r="AL1330" s="5">
        <v>33.409999999999997</v>
      </c>
      <c r="AM1330" s="5">
        <v>27.94</v>
      </c>
      <c r="AN1330" t="s">
        <v>90</v>
      </c>
      <c r="AO1330" t="str" cm="1">
        <f t="array" aca="1" ref="AO1330" ca="1">_FV(A1330,"Currency")</f>
        <v>USD</v>
      </c>
      <c r="AP1330" t="str" cm="1">
        <f t="array" aca="1" ref="AP1330" ca="1">_FV(A1330,"Exchange")</f>
        <v>CBOE BZX Exchange</v>
      </c>
      <c r="AQ1330" s="6" t="str" cm="1">
        <f t="array" aca="1" ref="AQ1330" ca="1">_FV(A1330,"Exchange abbreviation",TRUE)</f>
        <v>BATS</v>
      </c>
      <c r="AR1330" t="str" cm="1">
        <f t="array" aca="1" ref="AR1330" ca="1">_FV(A1330,"Instrument type",TRUE)</f>
        <v>ETF</v>
      </c>
    </row>
    <row r="1331" spans="1:44" ht="18.75" customHeight="1" x14ac:dyDescent="0.25">
      <c r="A1331" t="e" vm="1344">
        <v>#VALUE!</v>
      </c>
      <c r="B1331" t="s">
        <v>3786</v>
      </c>
      <c r="C1331" t="s">
        <v>3787</v>
      </c>
      <c r="D1331" s="31" cm="1">
        <f t="array" aca="1" ref="D1331" ca="1">_FV(A1331,"Last trade time",TRUE)</f>
        <v>45824.840277789066</v>
      </c>
      <c r="E1331" s="23" cm="1">
        <f t="array" aca="1" ref="E1331" ca="1">_FV(A1331,"Price")</f>
        <v>24.86</v>
      </c>
      <c r="F1331" s="27" cm="1">
        <f t="array" aca="1" ref="F1331" ca="1">_FV(A1331,"Change (%)",TRUE)</f>
        <v>2.0560000000000001E-3</v>
      </c>
      <c r="G1331" s="26" cm="1">
        <f t="array" aca="1" ref="G1331" ca="1">_FV(A1331,"Change")</f>
        <v>5.0999999999999997E-2</v>
      </c>
      <c r="H1331" s="23" cm="1">
        <f t="array" aca="1" ref="H1331" ca="1">_FV(A1331,"Open")</f>
        <v>24.9</v>
      </c>
      <c r="I1331" s="23" cm="1">
        <f t="array" aca="1" ref="I1331" ca="1">_FV(A1331,"Low")</f>
        <v>24.84</v>
      </c>
      <c r="J1331" s="23" cm="1">
        <f t="array" aca="1" ref="J1331" ca="1">_FV(A1331,"High")</f>
        <v>24.9</v>
      </c>
      <c r="K1331" s="23" cm="1">
        <f t="array" aca="1" ref="K1331" ca="1">_FV(A1331,"Previous close",TRUE)</f>
        <v>24.809000000000001</v>
      </c>
      <c r="L1331" s="26"/>
      <c r="M1331" s="23" cm="1">
        <f t="array" aca="1" ref="M1331" ca="1">_FV(A1331,"52 week low",TRUE)</f>
        <v>23.94</v>
      </c>
      <c r="N1331" s="23" cm="1">
        <f t="array" aca="1" ref="N1331" ca="1">_FV(A1331,"52 week high",TRUE)</f>
        <v>25.15</v>
      </c>
      <c r="O1331" s="8" cm="1">
        <f t="array" aca="1" ref="O1331" ca="1">_FV(A1331,"Volume")</f>
        <v>8674</v>
      </c>
      <c r="P1331" s="7" cm="1">
        <f t="array" aca="1" ref="P1331" ca="1">_FV(A1331,"Volume average",TRUE)</f>
        <v>16775</v>
      </c>
      <c r="Q1331" t="s">
        <v>449</v>
      </c>
      <c r="T1331" s="25" cm="1">
        <f t="array" aca="1" ref="T1331" ca="1">_FV(A1331,"Expense ratio",TRUE)</f>
        <v>6.8999999999999999E-3</v>
      </c>
      <c r="U1331" s="24" cm="1">
        <f t="array" aca="1" ref="U1331" ca="1">_FV(A1331,"Market cap",TRUE)</f>
        <v>56229941.729999997</v>
      </c>
      <c r="V1331" s="16"/>
      <c r="W1331" s="16"/>
      <c r="Z1331" s="5">
        <v>24.88</v>
      </c>
      <c r="AA1331" s="20"/>
      <c r="AB1331" s="20"/>
      <c r="AC1331" s="4">
        <v>17096</v>
      </c>
      <c r="AE1331" s="5">
        <v>0.29399901106699211</v>
      </c>
      <c r="AF1331" s="20"/>
      <c r="AI1331" s="4">
        <v>16119</v>
      </c>
      <c r="AJ1331" s="5">
        <v>400610.34269999998</v>
      </c>
      <c r="AL1331" s="5">
        <v>25.15</v>
      </c>
      <c r="AM1331" s="5">
        <v>23.94</v>
      </c>
      <c r="AN1331" t="s">
        <v>47</v>
      </c>
      <c r="AO1331" t="str" cm="1">
        <f t="array" aca="1" ref="AO1331" ca="1">_FV(A1331,"Currency")</f>
        <v>USD</v>
      </c>
      <c r="AP1331" t="str" cm="1">
        <f t="array" aca="1" ref="AP1331" ca="1">_FV(A1331,"Exchange")</f>
        <v>NYSE Arca</v>
      </c>
      <c r="AQ1331" s="6" t="str" cm="1">
        <f t="array" aca="1" ref="AQ1331" ca="1">_FV(A1331,"Exchange abbreviation",TRUE)</f>
        <v>ARCX</v>
      </c>
      <c r="AR1331" t="str" cm="1">
        <f t="array" aca="1" ref="AR1331" ca="1">_FV(A1331,"Instrument type",TRUE)</f>
        <v>ETF</v>
      </c>
    </row>
    <row r="1332" spans="1:44" ht="18.75" customHeight="1" x14ac:dyDescent="0.25">
      <c r="A1332" t="e" vm="1345">
        <v>#VALUE!</v>
      </c>
      <c r="B1332" t="s">
        <v>3788</v>
      </c>
      <c r="C1332" t="s">
        <v>3755</v>
      </c>
      <c r="D1332" s="31" cm="1">
        <f t="array" aca="1" ref="D1332" ca="1">_FV(A1332,"Last trade time",TRUE)</f>
        <v>45824.84027780078</v>
      </c>
      <c r="E1332" s="23" cm="1">
        <f t="array" aca="1" ref="E1332" ca="1">_FV(A1332,"Price")</f>
        <v>25.750699999999998</v>
      </c>
      <c r="F1332" s="27" cm="1">
        <f t="array" aca="1" ref="F1332" ca="1">_FV(A1332,"Change (%)",TRUE)</f>
        <v>3.7339999999999999E-3</v>
      </c>
      <c r="G1332" s="26" cm="1">
        <f t="array" aca="1" ref="G1332" ca="1">_FV(A1332,"Change")</f>
        <v>9.5799999999999996E-2</v>
      </c>
      <c r="H1332" s="23" cm="1">
        <f t="array" aca="1" ref="H1332" ca="1">_FV(A1332,"Open")</f>
        <v>25.75</v>
      </c>
      <c r="I1332" s="23" cm="1">
        <f t="array" aca="1" ref="I1332" ca="1">_FV(A1332,"Low")</f>
        <v>25.7301</v>
      </c>
      <c r="J1332" s="23" cm="1">
        <f t="array" aca="1" ref="J1332" ca="1">_FV(A1332,"High")</f>
        <v>25.750699999999998</v>
      </c>
      <c r="K1332" s="23" cm="1">
        <f t="array" aca="1" ref="K1332" ca="1">_FV(A1332,"Previous close",TRUE)</f>
        <v>25.654900000000001</v>
      </c>
      <c r="L1332" s="26"/>
      <c r="M1332" s="23" cm="1">
        <f t="array" aca="1" ref="M1332" ca="1">_FV(A1332,"52 week low",TRUE)</f>
        <v>24.09</v>
      </c>
      <c r="N1332" s="23" cm="1">
        <f t="array" aca="1" ref="N1332" ca="1">_FV(A1332,"52 week high",TRUE)</f>
        <v>25.76</v>
      </c>
      <c r="O1332" s="8" cm="1">
        <f t="array" aca="1" ref="O1332" ca="1">_FV(A1332,"Volume")</f>
        <v>4162</v>
      </c>
      <c r="P1332" s="7" cm="1">
        <f t="array" aca="1" ref="P1332" ca="1">_FV(A1332,"Volume average",TRUE)</f>
        <v>2914</v>
      </c>
      <c r="Q1332" t="s">
        <v>923</v>
      </c>
      <c r="S1332" t="s">
        <v>310</v>
      </c>
      <c r="T1332" s="25" cm="1">
        <f t="array" aca="1" ref="T1332" ca="1">_FV(A1332,"Expense ratio",TRUE)</f>
        <v>6.8999999999999999E-3</v>
      </c>
      <c r="U1332" s="24" cm="1">
        <f t="array" aca="1" ref="U1332" ca="1">_FV(A1332,"Market cap",TRUE)</f>
        <v>37631633.210000001</v>
      </c>
      <c r="V1332" s="4">
        <v>37631632</v>
      </c>
      <c r="W1332" s="4">
        <v>37631632</v>
      </c>
      <c r="Y1332" t="s">
        <v>3789</v>
      </c>
      <c r="Z1332" s="5">
        <v>25.68</v>
      </c>
      <c r="AA1332" s="20"/>
      <c r="AB1332" s="20"/>
      <c r="AC1332" s="4">
        <v>2896</v>
      </c>
      <c r="AE1332" s="5">
        <v>2.3098363584545201</v>
      </c>
      <c r="AF1332" s="20"/>
      <c r="AI1332" s="4">
        <v>2896</v>
      </c>
      <c r="AJ1332" s="5">
        <v>74369.279999999999</v>
      </c>
      <c r="AL1332" s="5">
        <v>25.75</v>
      </c>
      <c r="AM1332" s="5">
        <v>24.09</v>
      </c>
      <c r="AN1332" t="s">
        <v>47</v>
      </c>
      <c r="AO1332" t="str" cm="1">
        <f t="array" aca="1" ref="AO1332" ca="1">_FV(A1332,"Currency")</f>
        <v>USD</v>
      </c>
      <c r="AP1332" t="str" cm="1">
        <f t="array" aca="1" ref="AP1332" ca="1">_FV(A1332,"Exchange")</f>
        <v>NYSE Arca</v>
      </c>
      <c r="AQ1332" s="6" t="str" cm="1">
        <f t="array" aca="1" ref="AQ1332" ca="1">_FV(A1332,"Exchange abbreviation",TRUE)</f>
        <v>ARCX</v>
      </c>
      <c r="AR1332" t="str" cm="1">
        <f t="array" aca="1" ref="AR1332" ca="1">_FV(A1332,"Instrument type",TRUE)</f>
        <v>ETF</v>
      </c>
    </row>
    <row r="1333" spans="1:44" ht="18.75" customHeight="1" x14ac:dyDescent="0.25">
      <c r="A1333" t="e" vm="1346">
        <v>#VALUE!</v>
      </c>
      <c r="B1333" t="s">
        <v>3790</v>
      </c>
      <c r="C1333" t="s">
        <v>3755</v>
      </c>
      <c r="D1333" s="31" cm="1">
        <f t="array" aca="1" ref="D1333" ca="1">_FV(A1333,"Last trade time",TRUE)</f>
        <v>45824.840277789066</v>
      </c>
      <c r="E1333" s="23" cm="1">
        <f t="array" aca="1" ref="E1333" ca="1">_FV(A1333,"Price")</f>
        <v>23.955100000000002</v>
      </c>
      <c r="F1333" s="27" cm="1">
        <f t="array" aca="1" ref="F1333" ca="1">_FV(A1333,"Change (%)",TRUE)</f>
        <v>3.1490000000000003E-3</v>
      </c>
      <c r="G1333" s="26" cm="1">
        <f t="array" aca="1" ref="G1333" ca="1">_FV(A1333,"Change")</f>
        <v>7.5200000000000003E-2</v>
      </c>
      <c r="H1333" s="23" cm="1">
        <f t="array" aca="1" ref="H1333" ca="1">_FV(A1333,"Open")</f>
        <v>23.93</v>
      </c>
      <c r="I1333" s="23" cm="1">
        <f t="array" aca="1" ref="I1333" ca="1">_FV(A1333,"Low")</f>
        <v>23.93</v>
      </c>
      <c r="J1333" s="23" cm="1">
        <f t="array" aca="1" ref="J1333" ca="1">_FV(A1333,"High")</f>
        <v>23.955100000000002</v>
      </c>
      <c r="K1333" s="23" cm="1">
        <f t="array" aca="1" ref="K1333" ca="1">_FV(A1333,"Previous close",TRUE)</f>
        <v>23.879899999999999</v>
      </c>
      <c r="L1333" s="26"/>
      <c r="M1333" s="23" cm="1">
        <f t="array" aca="1" ref="M1333" ca="1">_FV(A1333,"52 week low",TRUE)</f>
        <v>22.97</v>
      </c>
      <c r="N1333" s="23" cm="1">
        <f t="array" aca="1" ref="N1333" ca="1">_FV(A1333,"52 week high",TRUE)</f>
        <v>24.58</v>
      </c>
      <c r="O1333" s="8" cm="1">
        <f t="array" aca="1" ref="O1333" ca="1">_FV(A1333,"Volume")</f>
        <v>109</v>
      </c>
      <c r="P1333" s="7" cm="1">
        <f t="array" aca="1" ref="P1333" ca="1">_FV(A1333,"Volume average",TRUE)</f>
        <v>3327</v>
      </c>
      <c r="Q1333" t="s">
        <v>923</v>
      </c>
      <c r="S1333" t="s">
        <v>310</v>
      </c>
      <c r="T1333" s="25" cm="1">
        <f t="array" aca="1" ref="T1333" ca="1">_FV(A1333,"Expense ratio",TRUE)</f>
        <v>6.8999999999999999E-3</v>
      </c>
      <c r="U1333" s="24" cm="1">
        <f t="array" aca="1" ref="U1333" ca="1">_FV(A1333,"Market cap",TRUE)</f>
        <v>20843227.850000001</v>
      </c>
      <c r="V1333" s="4">
        <v>20843228</v>
      </c>
      <c r="W1333" s="4">
        <v>20843228</v>
      </c>
      <c r="Y1333" t="s">
        <v>3791</v>
      </c>
      <c r="Z1333" s="5">
        <v>23.92</v>
      </c>
      <c r="AA1333" s="20"/>
      <c r="AB1333" s="20"/>
      <c r="AC1333" s="4">
        <v>4495</v>
      </c>
      <c r="AE1333" s="5">
        <v>1.780159497261224</v>
      </c>
      <c r="AF1333" s="20"/>
      <c r="AI1333" s="4">
        <v>4495</v>
      </c>
      <c r="AJ1333" s="5">
        <v>107428.702</v>
      </c>
      <c r="AL1333" s="5">
        <v>24.58</v>
      </c>
      <c r="AM1333" s="5">
        <v>22.97</v>
      </c>
      <c r="AN1333" t="s">
        <v>47</v>
      </c>
      <c r="AO1333" t="str" cm="1">
        <f t="array" aca="1" ref="AO1333" ca="1">_FV(A1333,"Currency")</f>
        <v>USD</v>
      </c>
      <c r="AP1333" t="str" cm="1">
        <f t="array" aca="1" ref="AP1333" ca="1">_FV(A1333,"Exchange")</f>
        <v>NYSE Arca</v>
      </c>
      <c r="AQ1333" s="6" t="str" cm="1">
        <f t="array" aca="1" ref="AQ1333" ca="1">_FV(A1333,"Exchange abbreviation",TRUE)</f>
        <v>ARCX</v>
      </c>
      <c r="AR1333" t="str" cm="1">
        <f t="array" aca="1" ref="AR1333" ca="1">_FV(A1333,"Instrument type",TRUE)</f>
        <v>ETF</v>
      </c>
    </row>
    <row r="1334" spans="1:44" ht="18.75" customHeight="1" x14ac:dyDescent="0.25">
      <c r="A1334" t="e" vm="1347">
        <v>#VALUE!</v>
      </c>
      <c r="B1334" t="s">
        <v>3792</v>
      </c>
      <c r="C1334" t="s">
        <v>3755</v>
      </c>
      <c r="D1334" s="31" cm="1">
        <f t="array" aca="1" ref="D1334" ca="1">_FV(A1334,"Last trade time",TRUE)</f>
        <v>45824.840277789066</v>
      </c>
      <c r="E1334" s="23" cm="1">
        <f t="array" aca="1" ref="E1334" ca="1">_FV(A1334,"Price")</f>
        <v>25.876899999999999</v>
      </c>
      <c r="F1334" s="27" cm="1">
        <f t="array" aca="1" ref="F1334" ca="1">_FV(A1334,"Change (%)",TRUE)</f>
        <v>5.8269999999999997E-3</v>
      </c>
      <c r="G1334" s="26" cm="1">
        <f t="array" aca="1" ref="G1334" ca="1">_FV(A1334,"Change")</f>
        <v>0.14990000000000001</v>
      </c>
      <c r="H1334" s="23" cm="1">
        <f t="array" aca="1" ref="H1334" ca="1">_FV(A1334,"Open")</f>
        <v>25.86</v>
      </c>
      <c r="I1334" s="23" cm="1">
        <f t="array" aca="1" ref="I1334" ca="1">_FV(A1334,"Low")</f>
        <v>25.86</v>
      </c>
      <c r="J1334" s="23" cm="1">
        <f t="array" aca="1" ref="J1334" ca="1">_FV(A1334,"High")</f>
        <v>25.876899999999999</v>
      </c>
      <c r="K1334" s="23" cm="1">
        <f t="array" aca="1" ref="K1334" ca="1">_FV(A1334,"Previous close",TRUE)</f>
        <v>25.727</v>
      </c>
      <c r="L1334" s="26"/>
      <c r="M1334" s="23" cm="1">
        <f t="array" aca="1" ref="M1334" ca="1">_FV(A1334,"52 week low",TRUE)</f>
        <v>23.9101</v>
      </c>
      <c r="N1334" s="23" cm="1">
        <f t="array" aca="1" ref="N1334" ca="1">_FV(A1334,"52 week high",TRUE)</f>
        <v>25.876899999999999</v>
      </c>
      <c r="O1334" s="8" cm="1">
        <f t="array" aca="1" ref="O1334" ca="1">_FV(A1334,"Volume")</f>
        <v>881</v>
      </c>
      <c r="P1334" s="7" cm="1">
        <f t="array" aca="1" ref="P1334" ca="1">_FV(A1334,"Volume average",TRUE)</f>
        <v>5291</v>
      </c>
      <c r="Q1334" t="s">
        <v>923</v>
      </c>
      <c r="S1334" t="s">
        <v>310</v>
      </c>
      <c r="T1334" s="25" cm="1">
        <f t="array" aca="1" ref="T1334" ca="1">_FV(A1334,"Expense ratio",TRUE)</f>
        <v>6.8999999999999999E-3</v>
      </c>
      <c r="U1334" s="24" cm="1">
        <f t="array" aca="1" ref="U1334" ca="1">_FV(A1334,"Market cap",TRUE)</f>
        <v>32525744.379999999</v>
      </c>
      <c r="V1334" s="4">
        <v>32525744</v>
      </c>
      <c r="W1334" s="4">
        <v>32525744</v>
      </c>
      <c r="Y1334" t="s">
        <v>2442</v>
      </c>
      <c r="Z1334" s="5">
        <v>25.75</v>
      </c>
      <c r="AA1334" s="20"/>
      <c r="AB1334" s="20"/>
      <c r="AC1334" s="4">
        <v>4482</v>
      </c>
      <c r="AE1334" s="5">
        <v>2.8731094814332891</v>
      </c>
      <c r="AF1334" s="20"/>
      <c r="AI1334" s="4">
        <v>4482</v>
      </c>
      <c r="AJ1334" s="5">
        <v>115411.5</v>
      </c>
      <c r="AL1334" s="5">
        <v>25.82</v>
      </c>
      <c r="AM1334" s="5">
        <v>23.91</v>
      </c>
      <c r="AN1334" t="s">
        <v>47</v>
      </c>
      <c r="AO1334" t="str" cm="1">
        <f t="array" aca="1" ref="AO1334" ca="1">_FV(A1334,"Currency")</f>
        <v>USD</v>
      </c>
      <c r="AP1334" t="str" cm="1">
        <f t="array" aca="1" ref="AP1334" ca="1">_FV(A1334,"Exchange")</f>
        <v>NYSE Arca</v>
      </c>
      <c r="AQ1334" s="6" t="str" cm="1">
        <f t="array" aca="1" ref="AQ1334" ca="1">_FV(A1334,"Exchange abbreviation",TRUE)</f>
        <v>ARCX</v>
      </c>
      <c r="AR1334" t="str" cm="1">
        <f t="array" aca="1" ref="AR1334" ca="1">_FV(A1334,"Instrument type",TRUE)</f>
        <v>ETF</v>
      </c>
    </row>
    <row r="1335" spans="1:44" ht="18.75" customHeight="1" x14ac:dyDescent="0.25">
      <c r="A1335" t="e" vm="1348">
        <v>#VALUE!</v>
      </c>
      <c r="B1335" t="s">
        <v>3793</v>
      </c>
      <c r="C1335" t="s">
        <v>3794</v>
      </c>
      <c r="D1335" s="31" cm="1">
        <f t="array" aca="1" ref="D1335" ca="1">_FV(A1335,"Last trade time",TRUE)</f>
        <v>45824.840277789066</v>
      </c>
      <c r="E1335" s="23" cm="1">
        <f t="array" aca="1" ref="E1335" ca="1">_FV(A1335,"Price")</f>
        <v>26.2364</v>
      </c>
      <c r="F1335" s="27" cm="1">
        <f t="array" aca="1" ref="F1335" ca="1">_FV(A1335,"Change (%)",TRUE)</f>
        <v>6.3829999999999998E-3</v>
      </c>
      <c r="G1335" s="26" cm="1">
        <f t="array" aca="1" ref="G1335" ca="1">_FV(A1335,"Change")</f>
        <v>0.16639999999999999</v>
      </c>
      <c r="H1335" s="23" cm="1">
        <f t="array" aca="1" ref="H1335" ca="1">_FV(A1335,"Open")</f>
        <v>26.23</v>
      </c>
      <c r="I1335" s="23" cm="1">
        <f t="array" aca="1" ref="I1335" ca="1">_FV(A1335,"Low")</f>
        <v>26.2</v>
      </c>
      <c r="J1335" s="23" cm="1">
        <f t="array" aca="1" ref="J1335" ca="1">_FV(A1335,"High")</f>
        <v>26.25</v>
      </c>
      <c r="K1335" s="23" cm="1">
        <f t="array" aca="1" ref="K1335" ca="1">_FV(A1335,"Previous close",TRUE)</f>
        <v>26.07</v>
      </c>
      <c r="L1335" s="26"/>
      <c r="M1335" s="23" cm="1">
        <f t="array" aca="1" ref="M1335" ca="1">_FV(A1335,"52 week low",TRUE)</f>
        <v>22.941099999999999</v>
      </c>
      <c r="N1335" s="23" cm="1">
        <f t="array" aca="1" ref="N1335" ca="1">_FV(A1335,"52 week high",TRUE)</f>
        <v>26.55</v>
      </c>
      <c r="O1335" s="8" cm="1">
        <f t="array" aca="1" ref="O1335" ca="1">_FV(A1335,"Volume")</f>
        <v>11271</v>
      </c>
      <c r="P1335" s="7" cm="1">
        <f t="array" aca="1" ref="P1335" ca="1">_FV(A1335,"Volume average",TRUE)</f>
        <v>13736</v>
      </c>
      <c r="Q1335" t="s">
        <v>345</v>
      </c>
      <c r="S1335" t="s">
        <v>1255</v>
      </c>
      <c r="T1335" s="25" cm="1">
        <f t="array" aca="1" ref="T1335" ca="1">_FV(A1335,"Expense ratio",TRUE)</f>
        <v>6.8999999999999999E-3</v>
      </c>
      <c r="U1335" s="24" cm="1">
        <f t="array" aca="1" ref="U1335" ca="1">_FV(A1335,"Market cap",TRUE)</f>
        <v>18075414.98</v>
      </c>
      <c r="V1335" s="4">
        <v>18075414</v>
      </c>
      <c r="W1335" s="4">
        <v>18075414</v>
      </c>
      <c r="Y1335" t="s">
        <v>3795</v>
      </c>
      <c r="Z1335" s="5">
        <v>26.14</v>
      </c>
      <c r="AA1335" s="5">
        <v>24.775911000000001</v>
      </c>
      <c r="AB1335" s="20"/>
      <c r="AC1335" s="4">
        <v>14114</v>
      </c>
      <c r="AE1335" s="5">
        <v>2.4833484285068819</v>
      </c>
      <c r="AF1335" s="20"/>
      <c r="AI1335" s="4">
        <v>14114</v>
      </c>
      <c r="AJ1335" s="5">
        <v>369110.73940000002</v>
      </c>
      <c r="AL1335" s="5">
        <v>26.55</v>
      </c>
      <c r="AM1335" s="5">
        <v>22.940999999999999</v>
      </c>
      <c r="AN1335" t="s">
        <v>47</v>
      </c>
      <c r="AO1335" t="str" cm="1">
        <f t="array" aca="1" ref="AO1335" ca="1">_FV(A1335,"Currency")</f>
        <v>USD</v>
      </c>
      <c r="AP1335" t="str" cm="1">
        <f t="array" aca="1" ref="AP1335" ca="1">_FV(A1335,"Exchange")</f>
        <v>NYSE Arca</v>
      </c>
      <c r="AQ1335" s="6" t="str" cm="1">
        <f t="array" aca="1" ref="AQ1335" ca="1">_FV(A1335,"Exchange abbreviation",TRUE)</f>
        <v>ARCX</v>
      </c>
      <c r="AR1335" t="str" cm="1">
        <f t="array" aca="1" ref="AR1335" ca="1">_FV(A1335,"Instrument type",TRUE)</f>
        <v>ETF</v>
      </c>
    </row>
    <row r="1336" spans="1:44" ht="18.75" customHeight="1" x14ac:dyDescent="0.25">
      <c r="A1336" t="e" vm="1349">
        <v>#VALUE!</v>
      </c>
      <c r="B1336" t="s">
        <v>3796</v>
      </c>
      <c r="C1336" t="s">
        <v>3755</v>
      </c>
      <c r="D1336" s="31" cm="1">
        <f t="array" aca="1" ref="D1336" ca="1">_FV(A1336,"Last trade time",TRUE)</f>
        <v>45824.840277789066</v>
      </c>
      <c r="E1336" s="23" cm="1">
        <f t="array" aca="1" ref="E1336" ca="1">_FV(A1336,"Price")</f>
        <v>24.5502</v>
      </c>
      <c r="F1336" s="27" cm="1">
        <f t="array" aca="1" ref="F1336" ca="1">_FV(A1336,"Change (%)",TRUE)</f>
        <v>3.0769999999999999E-3</v>
      </c>
      <c r="G1336" s="26" cm="1">
        <f t="array" aca="1" ref="G1336" ca="1">_FV(A1336,"Change")</f>
        <v>7.5300000000000006E-2</v>
      </c>
      <c r="H1336" s="23" cm="1">
        <f t="array" aca="1" ref="H1336" ca="1">_FV(A1336,"Open")</f>
        <v>24.599900000000002</v>
      </c>
      <c r="I1336" s="23" cm="1">
        <f t="array" aca="1" ref="I1336" ca="1">_FV(A1336,"Low")</f>
        <v>24.5502</v>
      </c>
      <c r="J1336" s="23" cm="1">
        <f t="array" aca="1" ref="J1336" ca="1">_FV(A1336,"High")</f>
        <v>24.599900000000002</v>
      </c>
      <c r="K1336" s="23" cm="1">
        <f t="array" aca="1" ref="K1336" ca="1">_FV(A1336,"Previous close",TRUE)</f>
        <v>24.474900000000002</v>
      </c>
      <c r="L1336" s="26"/>
      <c r="M1336" s="23" cm="1">
        <f t="array" aca="1" ref="M1336" ca="1">_FV(A1336,"52 week low",TRUE)</f>
        <v>23.5501</v>
      </c>
      <c r="N1336" s="23" cm="1">
        <f t="array" aca="1" ref="N1336" ca="1">_FV(A1336,"52 week high",TRUE)</f>
        <v>24.599900000000002</v>
      </c>
      <c r="O1336" s="8" cm="1">
        <f t="array" aca="1" ref="O1336" ca="1">_FV(A1336,"Volume")</f>
        <v>503</v>
      </c>
      <c r="P1336" s="7" cm="1">
        <f t="array" aca="1" ref="P1336" ca="1">_FV(A1336,"Volume average",TRUE)</f>
        <v>6671</v>
      </c>
      <c r="Q1336" t="s">
        <v>923</v>
      </c>
      <c r="S1336" t="s">
        <v>310</v>
      </c>
      <c r="T1336" s="25" cm="1">
        <f t="array" aca="1" ref="T1336" ca="1">_FV(A1336,"Expense ratio",TRUE)</f>
        <v>6.8999999999999999E-3</v>
      </c>
      <c r="U1336" s="24" cm="1">
        <f t="array" aca="1" ref="U1336" ca="1">_FV(A1336,"Market cap",TRUE)</f>
        <v>53012119.979999997</v>
      </c>
      <c r="V1336" s="4">
        <v>53012120</v>
      </c>
      <c r="W1336" s="4">
        <v>53012120</v>
      </c>
      <c r="Y1336" t="s">
        <v>634</v>
      </c>
      <c r="Z1336" s="5">
        <v>24.49</v>
      </c>
      <c r="AA1336" s="20"/>
      <c r="AB1336" s="20"/>
      <c r="AC1336" s="4">
        <v>16049</v>
      </c>
      <c r="AE1336" s="5">
        <v>1.4877794121587631</v>
      </c>
      <c r="AF1336" s="20"/>
      <c r="AI1336" s="4">
        <v>16049</v>
      </c>
      <c r="AJ1336" s="5">
        <v>393054.45409999997</v>
      </c>
      <c r="AL1336" s="5">
        <v>24.53</v>
      </c>
      <c r="AM1336" s="5">
        <v>23.55</v>
      </c>
      <c r="AN1336" t="s">
        <v>47</v>
      </c>
      <c r="AO1336" t="str" cm="1">
        <f t="array" aca="1" ref="AO1336" ca="1">_FV(A1336,"Currency")</f>
        <v>USD</v>
      </c>
      <c r="AP1336" t="str" cm="1">
        <f t="array" aca="1" ref="AP1336" ca="1">_FV(A1336,"Exchange")</f>
        <v>NYSE Arca</v>
      </c>
      <c r="AQ1336" s="6" t="str" cm="1">
        <f t="array" aca="1" ref="AQ1336" ca="1">_FV(A1336,"Exchange abbreviation",TRUE)</f>
        <v>ARCX</v>
      </c>
      <c r="AR1336" t="str" cm="1">
        <f t="array" aca="1" ref="AR1336" ca="1">_FV(A1336,"Instrument type",TRUE)</f>
        <v>ETF</v>
      </c>
    </row>
    <row r="1337" spans="1:44" ht="18.75" customHeight="1" x14ac:dyDescent="0.25">
      <c r="A1337" t="e" vm="1350">
        <v>#VALUE!</v>
      </c>
      <c r="B1337" t="s">
        <v>3797</v>
      </c>
      <c r="C1337" t="s">
        <v>3772</v>
      </c>
      <c r="D1337" s="31" cm="1">
        <f t="array" aca="1" ref="D1337" ca="1">_FV(A1337,"Last trade time",TRUE)</f>
        <v>45824.840277789066</v>
      </c>
      <c r="E1337" s="23" cm="1">
        <f t="array" aca="1" ref="E1337" ca="1">_FV(A1337,"Price")</f>
        <v>25.241099999999999</v>
      </c>
      <c r="F1337" s="27" cm="1">
        <f t="array" aca="1" ref="F1337" ca="1">_FV(A1337,"Change (%)",TRUE)</f>
        <v>2.431E-3</v>
      </c>
      <c r="G1337" s="26" cm="1">
        <f t="array" aca="1" ref="G1337" ca="1">_FV(A1337,"Change")</f>
        <v>6.1199999999999997E-2</v>
      </c>
      <c r="H1337" s="23" cm="1">
        <f t="array" aca="1" ref="H1337" ca="1">_FV(A1337,"Open")</f>
        <v>25.23</v>
      </c>
      <c r="I1337" s="23" cm="1">
        <f t="array" aca="1" ref="I1337" ca="1">_FV(A1337,"Low")</f>
        <v>25.223600000000001</v>
      </c>
      <c r="J1337" s="23" cm="1">
        <f t="array" aca="1" ref="J1337" ca="1">_FV(A1337,"High")</f>
        <v>25.25</v>
      </c>
      <c r="K1337" s="23" cm="1">
        <f t="array" aca="1" ref="K1337" ca="1">_FV(A1337,"Previous close",TRUE)</f>
        <v>25.1799</v>
      </c>
      <c r="L1337" s="26"/>
      <c r="M1337" s="23" cm="1">
        <f t="array" aca="1" ref="M1337" ca="1">_FV(A1337,"52 week low",TRUE)</f>
        <v>23.98</v>
      </c>
      <c r="N1337" s="23" cm="1">
        <f t="array" aca="1" ref="N1337" ca="1">_FV(A1337,"52 week high",TRUE)</f>
        <v>25.25</v>
      </c>
      <c r="O1337" s="8" cm="1">
        <f t="array" aca="1" ref="O1337" ca="1">_FV(A1337,"Volume")</f>
        <v>678052</v>
      </c>
      <c r="P1337" s="7" cm="1">
        <f t="array" aca="1" ref="P1337" ca="1">_FV(A1337,"Volume average",TRUE)</f>
        <v>4744</v>
      </c>
      <c r="Q1337" t="s">
        <v>923</v>
      </c>
      <c r="S1337" t="s">
        <v>310</v>
      </c>
      <c r="T1337" s="25" cm="1">
        <f t="array" aca="1" ref="T1337" ca="1">_FV(A1337,"Expense ratio",TRUE)</f>
        <v>6.8999999999999999E-3</v>
      </c>
      <c r="U1337" s="24" cm="1">
        <f t="array" aca="1" ref="U1337" ca="1">_FV(A1337,"Market cap",TRUE)</f>
        <v>33839752.399999999</v>
      </c>
      <c r="V1337" s="4">
        <v>33839752</v>
      </c>
      <c r="W1337" s="4">
        <v>33839752</v>
      </c>
      <c r="Y1337" t="s">
        <v>634</v>
      </c>
      <c r="Z1337" s="5">
        <v>25.2</v>
      </c>
      <c r="AA1337" s="20"/>
      <c r="AB1337" s="20"/>
      <c r="AC1337" s="4">
        <v>7171</v>
      </c>
      <c r="AE1337" s="5">
        <v>2.2619257118496221</v>
      </c>
      <c r="AF1337" s="20"/>
      <c r="AI1337" s="4">
        <v>7171</v>
      </c>
      <c r="AJ1337" s="5">
        <v>180591.5956</v>
      </c>
      <c r="AL1337" s="5">
        <v>25.2</v>
      </c>
      <c r="AM1337" s="5">
        <v>23.98</v>
      </c>
      <c r="AN1337" t="s">
        <v>47</v>
      </c>
      <c r="AO1337" t="str" cm="1">
        <f t="array" aca="1" ref="AO1337" ca="1">_FV(A1337,"Currency")</f>
        <v>USD</v>
      </c>
      <c r="AP1337" t="str" cm="1">
        <f t="array" aca="1" ref="AP1337" ca="1">_FV(A1337,"Exchange")</f>
        <v>NYSE Arca</v>
      </c>
      <c r="AQ1337" s="6" t="str" cm="1">
        <f t="array" aca="1" ref="AQ1337" ca="1">_FV(A1337,"Exchange abbreviation",TRUE)</f>
        <v>ARCX</v>
      </c>
      <c r="AR1337" t="str" cm="1">
        <f t="array" aca="1" ref="AR1337" ca="1">_FV(A1337,"Instrument type",TRUE)</f>
        <v>ETF</v>
      </c>
    </row>
    <row r="1338" spans="1:44" ht="18.75" customHeight="1" x14ac:dyDescent="0.25">
      <c r="A1338" t="e" vm="1351">
        <v>#VALUE!</v>
      </c>
      <c r="B1338" t="s">
        <v>3798</v>
      </c>
      <c r="C1338" t="s">
        <v>3799</v>
      </c>
      <c r="D1338" s="31" cm="1">
        <f t="array" aca="1" ref="D1338" ca="1">_FV(A1338,"Last trade time",TRUE)</f>
        <v>45824.840352534375</v>
      </c>
      <c r="E1338" s="23" cm="1">
        <f t="array" aca="1" ref="E1338" ca="1">_FV(A1338,"Price")</f>
        <v>30.73</v>
      </c>
      <c r="F1338" s="27" cm="1">
        <f t="array" aca="1" ref="F1338" ca="1">_FV(A1338,"Change (%)",TRUE)</f>
        <v>3.078E-3</v>
      </c>
      <c r="G1338" s="26" cm="1">
        <f t="array" aca="1" ref="G1338" ca="1">_FV(A1338,"Change")</f>
        <v>9.4299999999999995E-2</v>
      </c>
      <c r="H1338" s="23" cm="1">
        <f t="array" aca="1" ref="H1338" ca="1">_FV(A1338,"Open")</f>
        <v>30.73</v>
      </c>
      <c r="I1338" s="23" cm="1">
        <f t="array" aca="1" ref="I1338" ca="1">_FV(A1338,"Low")</f>
        <v>30.67</v>
      </c>
      <c r="J1338" s="23" cm="1">
        <f t="array" aca="1" ref="J1338" ca="1">_FV(A1338,"High")</f>
        <v>30.759899999999998</v>
      </c>
      <c r="K1338" s="23" cm="1">
        <f t="array" aca="1" ref="K1338" ca="1">_FV(A1338,"Previous close",TRUE)</f>
        <v>30.6357</v>
      </c>
      <c r="L1338" s="26"/>
      <c r="M1338" s="23" cm="1">
        <f t="array" aca="1" ref="M1338" ca="1">_FV(A1338,"52 week low",TRUE)</f>
        <v>27.45</v>
      </c>
      <c r="N1338" s="23" cm="1">
        <f t="array" aca="1" ref="N1338" ca="1">_FV(A1338,"52 week high",TRUE)</f>
        <v>30.759899999999998</v>
      </c>
      <c r="O1338" s="8" cm="1">
        <f t="array" aca="1" ref="O1338" ca="1">_FV(A1338,"Volume")</f>
        <v>34208</v>
      </c>
      <c r="P1338" s="7" cm="1">
        <f t="array" aca="1" ref="P1338" ca="1">_FV(A1338,"Volume average",TRUE)</f>
        <v>65460</v>
      </c>
      <c r="Q1338" t="s">
        <v>119</v>
      </c>
      <c r="T1338" s="25" cm="1">
        <f t="array" aca="1" ref="T1338" ca="1">_FV(A1338,"Expense ratio",TRUE)</f>
        <v>6.8999999999999999E-3</v>
      </c>
      <c r="U1338" s="24" cm="1">
        <f t="array" aca="1" ref="U1338" ca="1">_FV(A1338,"Market cap",TRUE)</f>
        <v>474683778.93000001</v>
      </c>
      <c r="V1338" s="16"/>
      <c r="W1338" s="16"/>
      <c r="Z1338" s="18"/>
      <c r="AA1338" s="20"/>
      <c r="AB1338" s="20"/>
      <c r="AC1338" s="21">
        <v>78333</v>
      </c>
      <c r="AE1338" s="18"/>
      <c r="AF1338" s="20"/>
      <c r="AI1338" s="21"/>
      <c r="AJ1338" s="18"/>
      <c r="AL1338" s="18"/>
      <c r="AM1338" s="18"/>
      <c r="AN1338" t="s">
        <v>73</v>
      </c>
      <c r="AO1338" t="str" cm="1">
        <f t="array" aca="1" ref="AO1338" ca="1">_FV(A1338,"Currency")</f>
        <v>USD</v>
      </c>
      <c r="AP1338" t="str" cm="1">
        <f t="array" aca="1" ref="AP1338" ca="1">_FV(A1338,"Exchange")</f>
        <v>CBOE BZX Exchange</v>
      </c>
      <c r="AQ1338" s="6" t="str" cm="1">
        <f t="array" aca="1" ref="AQ1338" ca="1">_FV(A1338,"Exchange abbreviation",TRUE)</f>
        <v>BATS</v>
      </c>
      <c r="AR1338" t="str" cm="1">
        <f t="array" aca="1" ref="AR1338" ca="1">_FV(A1338,"Instrument type",TRUE)</f>
        <v>ETF</v>
      </c>
    </row>
    <row r="1339" spans="1:44" ht="18.75" customHeight="1" x14ac:dyDescent="0.25">
      <c r="A1339" t="e" vm="1352">
        <v>#VALUE!</v>
      </c>
      <c r="B1339" t="s">
        <v>3800</v>
      </c>
      <c r="C1339" t="s">
        <v>3801</v>
      </c>
      <c r="D1339" s="31" cm="1">
        <f t="array" aca="1" ref="D1339" ca="1">_FV(A1339,"Last trade time",TRUE)</f>
        <v>45824.84027780078</v>
      </c>
      <c r="E1339" s="23" cm="1">
        <f t="array" aca="1" ref="E1339" ca="1">_FV(A1339,"Price")</f>
        <v>26.0044</v>
      </c>
      <c r="F1339" s="27" cm="1">
        <f t="array" aca="1" ref="F1339" ca="1">_FV(A1339,"Change (%)",TRUE)</f>
        <v>2.6329999999999999E-3</v>
      </c>
      <c r="G1339" s="26" cm="1">
        <f t="array" aca="1" ref="G1339" ca="1">_FV(A1339,"Change")</f>
        <v>6.83E-2</v>
      </c>
      <c r="H1339" s="23" cm="1">
        <f t="array" aca="1" ref="H1339" ca="1">_FV(A1339,"Open")</f>
        <v>25.93</v>
      </c>
      <c r="I1339" s="23" cm="1">
        <f t="array" aca="1" ref="I1339" ca="1">_FV(A1339,"Low")</f>
        <v>25.93</v>
      </c>
      <c r="J1339" s="23" cm="1">
        <f t="array" aca="1" ref="J1339" ca="1">_FV(A1339,"High")</f>
        <v>26.01</v>
      </c>
      <c r="K1339" s="23" cm="1">
        <f t="array" aca="1" ref="K1339" ca="1">_FV(A1339,"Previous close",TRUE)</f>
        <v>25.9361</v>
      </c>
      <c r="L1339" s="26"/>
      <c r="M1339" s="23" cm="1">
        <f t="array" aca="1" ref="M1339" ca="1">_FV(A1339,"52 week low",TRUE)</f>
        <v>23.62</v>
      </c>
      <c r="N1339" s="23" cm="1">
        <f t="array" aca="1" ref="N1339" ca="1">_FV(A1339,"52 week high",TRUE)</f>
        <v>26.01</v>
      </c>
      <c r="O1339" s="8" cm="1">
        <f t="array" aca="1" ref="O1339" ca="1">_FV(A1339,"Volume")</f>
        <v>492638</v>
      </c>
      <c r="P1339" s="7" cm="1">
        <f t="array" aca="1" ref="P1339" ca="1">_FV(A1339,"Volume average",TRUE)</f>
        <v>22386</v>
      </c>
      <c r="Q1339" t="s">
        <v>923</v>
      </c>
      <c r="S1339" t="s">
        <v>310</v>
      </c>
      <c r="T1339" s="25" cm="1">
        <f t="array" aca="1" ref="T1339" ca="1">_FV(A1339,"Expense ratio",TRUE)</f>
        <v>6.8999999999999999E-3</v>
      </c>
      <c r="U1339" s="24" cm="1">
        <f t="array" aca="1" ref="U1339" ca="1">_FV(A1339,"Market cap",TRUE)</f>
        <v>26481473.170000002</v>
      </c>
      <c r="V1339" s="4">
        <v>26481472</v>
      </c>
      <c r="W1339" s="4">
        <v>26481472</v>
      </c>
      <c r="Y1339" t="s">
        <v>3802</v>
      </c>
      <c r="Z1339" s="5">
        <v>25.96</v>
      </c>
      <c r="AA1339" s="20"/>
      <c r="AB1339" s="20"/>
      <c r="AC1339" s="4">
        <v>11896</v>
      </c>
      <c r="AE1339" s="5">
        <v>4.2240514626464831</v>
      </c>
      <c r="AF1339" s="5">
        <v>9.209866693437597</v>
      </c>
      <c r="AI1339" s="4">
        <v>11896</v>
      </c>
      <c r="AJ1339" s="5">
        <v>308209.89520000003</v>
      </c>
      <c r="AL1339" s="5">
        <v>25.96</v>
      </c>
      <c r="AM1339" s="5">
        <v>23.62</v>
      </c>
      <c r="AN1339" t="s">
        <v>47</v>
      </c>
      <c r="AO1339" t="str" cm="1">
        <f t="array" aca="1" ref="AO1339" ca="1">_FV(A1339,"Currency")</f>
        <v>USD</v>
      </c>
      <c r="AP1339" t="str" cm="1">
        <f t="array" aca="1" ref="AP1339" ca="1">_FV(A1339,"Exchange")</f>
        <v>NYSE Arca</v>
      </c>
      <c r="AQ1339" s="6" t="str" cm="1">
        <f t="array" aca="1" ref="AQ1339" ca="1">_FV(A1339,"Exchange abbreviation",TRUE)</f>
        <v>ARCX</v>
      </c>
      <c r="AR1339" t="str" cm="1">
        <f t="array" aca="1" ref="AR1339" ca="1">_FV(A1339,"Instrument type",TRUE)</f>
        <v>ETF</v>
      </c>
    </row>
    <row r="1340" spans="1:44" ht="18.75" customHeight="1" x14ac:dyDescent="0.25">
      <c r="A1340" t="e" vm="1353">
        <v>#VALUE!</v>
      </c>
      <c r="B1340" t="s">
        <v>3803</v>
      </c>
      <c r="C1340" t="s">
        <v>3804</v>
      </c>
      <c r="D1340" s="31" cm="1">
        <f t="array" aca="1" ref="D1340" ca="1">_FV(A1340,"Last trade time",TRUE)</f>
        <v>45824.84027780078</v>
      </c>
      <c r="E1340" s="23" cm="1">
        <f t="array" aca="1" ref="E1340" ca="1">_FV(A1340,"Price")</f>
        <v>26.18</v>
      </c>
      <c r="F1340" s="27" cm="1">
        <f t="array" aca="1" ref="F1340" ca="1">_FV(A1340,"Change (%)",TRUE)</f>
        <v>-7.6340000000000002E-4</v>
      </c>
      <c r="G1340" s="26" cm="1">
        <f t="array" aca="1" ref="G1340" ca="1">_FV(A1340,"Change")</f>
        <v>-0.02</v>
      </c>
      <c r="H1340" s="23" cm="1">
        <f t="array" aca="1" ref="H1340" ca="1">_FV(A1340,"Open")</f>
        <v>26.19</v>
      </c>
      <c r="I1340" s="23" cm="1">
        <f t="array" aca="1" ref="I1340" ca="1">_FV(A1340,"Low")</f>
        <v>26.17</v>
      </c>
      <c r="J1340" s="23" cm="1">
        <f t="array" aca="1" ref="J1340" ca="1">_FV(A1340,"High")</f>
        <v>26.23</v>
      </c>
      <c r="K1340" s="23" cm="1">
        <f t="array" aca="1" ref="K1340" ca="1">_FV(A1340,"Previous close",TRUE)</f>
        <v>26.2</v>
      </c>
      <c r="L1340" s="26"/>
      <c r="M1340" s="23" cm="1">
        <f t="array" aca="1" ref="M1340" ca="1">_FV(A1340,"52 week low",TRUE)</f>
        <v>25.42</v>
      </c>
      <c r="N1340" s="23" cm="1">
        <f t="array" aca="1" ref="N1340" ca="1">_FV(A1340,"52 week high",TRUE)</f>
        <v>26.7</v>
      </c>
      <c r="O1340" s="8" cm="1">
        <f t="array" aca="1" ref="O1340" ca="1">_FV(A1340,"Volume")</f>
        <v>1163110</v>
      </c>
      <c r="P1340" s="7" cm="1">
        <f t="array" aca="1" ref="P1340" ca="1">_FV(A1340,"Volume average",TRUE)</f>
        <v>1767405</v>
      </c>
      <c r="Q1340" t="s">
        <v>290</v>
      </c>
      <c r="S1340" t="s">
        <v>3657</v>
      </c>
      <c r="T1340" s="25" cm="1">
        <f t="array" aca="1" ref="T1340" ca="1">_FV(A1340,"Expense ratio",TRUE)</f>
        <v>6.8999999999999999E-3</v>
      </c>
      <c r="U1340" s="24" cm="1">
        <f t="array" aca="1" ref="U1340" ca="1">_FV(A1340,"Market cap",TRUE)</f>
        <v>5437544010.1800003</v>
      </c>
      <c r="V1340" s="4">
        <v>5437543936</v>
      </c>
      <c r="W1340" s="4">
        <v>5437543936</v>
      </c>
      <c r="Y1340" t="s">
        <v>3805</v>
      </c>
      <c r="Z1340" s="5">
        <v>26.03</v>
      </c>
      <c r="AA1340" s="20"/>
      <c r="AB1340" s="5">
        <v>5.9699996999999998E-2</v>
      </c>
      <c r="AC1340" s="4">
        <v>2200501</v>
      </c>
      <c r="AE1340" s="5">
        <v>2.945675339500919</v>
      </c>
      <c r="AF1340" s="5">
        <v>7.9233021101285717</v>
      </c>
      <c r="AI1340" s="4">
        <v>2200501</v>
      </c>
      <c r="AJ1340" s="5">
        <v>57301046.039999999</v>
      </c>
      <c r="AL1340" s="5">
        <v>26.7</v>
      </c>
      <c r="AM1340" s="5">
        <v>25.42</v>
      </c>
      <c r="AN1340" t="s">
        <v>82</v>
      </c>
      <c r="AO1340" t="str" cm="1">
        <f t="array" aca="1" ref="AO1340" ca="1">_FV(A1340,"Currency")</f>
        <v>USD</v>
      </c>
      <c r="AP1340" t="str" cm="1">
        <f t="array" aca="1" ref="AP1340" ca="1">_FV(A1340,"Exchange")</f>
        <v>NYSE Arca</v>
      </c>
      <c r="AQ1340" s="6" t="str" cm="1">
        <f t="array" aca="1" ref="AQ1340" ca="1">_FV(A1340,"Exchange abbreviation",TRUE)</f>
        <v>ARCX</v>
      </c>
      <c r="AR1340" t="str" cm="1">
        <f t="array" aca="1" ref="AR1340" ca="1">_FV(A1340,"Instrument type",TRUE)</f>
        <v>ETF</v>
      </c>
    </row>
    <row r="1341" spans="1:44" ht="18.75" customHeight="1" x14ac:dyDescent="0.25">
      <c r="A1341" t="e" vm="1354">
        <v>#VALUE!</v>
      </c>
      <c r="B1341" t="s">
        <v>3806</v>
      </c>
      <c r="C1341" t="s">
        <v>3787</v>
      </c>
      <c r="D1341" s="31" cm="1">
        <f t="array" aca="1" ref="D1341" ca="1">_FV(A1341,"Last trade time",TRUE)</f>
        <v>45824.840277789066</v>
      </c>
      <c r="E1341" s="23" cm="1">
        <f t="array" aca="1" ref="E1341" ca="1">_FV(A1341,"Price")</f>
        <v>24.8245</v>
      </c>
      <c r="F1341" s="27" cm="1">
        <f t="array" aca="1" ref="F1341" ca="1">_FV(A1341,"Change (%)",TRUE)</f>
        <v>2.1800000000000001E-3</v>
      </c>
      <c r="G1341" s="26" cm="1">
        <f t="array" aca="1" ref="G1341" ca="1">_FV(A1341,"Change")</f>
        <v>5.3999999999999999E-2</v>
      </c>
      <c r="H1341" s="23" cm="1">
        <f t="array" aca="1" ref="H1341" ca="1">_FV(A1341,"Open")</f>
        <v>24.85</v>
      </c>
      <c r="I1341" s="23" cm="1">
        <f t="array" aca="1" ref="I1341" ca="1">_FV(A1341,"Low")</f>
        <v>24.82</v>
      </c>
      <c r="J1341" s="23" cm="1">
        <f t="array" aca="1" ref="J1341" ca="1">_FV(A1341,"High")</f>
        <v>24.859000000000002</v>
      </c>
      <c r="K1341" s="23" cm="1">
        <f t="array" aca="1" ref="K1341" ca="1">_FV(A1341,"Previous close",TRUE)</f>
        <v>24.770499999999998</v>
      </c>
      <c r="L1341" s="26"/>
      <c r="M1341" s="23" cm="1">
        <f t="array" aca="1" ref="M1341" ca="1">_FV(A1341,"52 week low",TRUE)</f>
        <v>24.311599999999999</v>
      </c>
      <c r="N1341" s="23" cm="1">
        <f t="array" aca="1" ref="N1341" ca="1">_FV(A1341,"52 week high",TRUE)</f>
        <v>25.19</v>
      </c>
      <c r="O1341" s="8" cm="1">
        <f t="array" aca="1" ref="O1341" ca="1">_FV(A1341,"Volume")</f>
        <v>2796</v>
      </c>
      <c r="P1341" s="7" cm="1">
        <f t="array" aca="1" ref="P1341" ca="1">_FV(A1341,"Volume average",TRUE)</f>
        <v>6657</v>
      </c>
      <c r="Q1341" t="s">
        <v>923</v>
      </c>
      <c r="S1341" t="s">
        <v>310</v>
      </c>
      <c r="T1341" s="25" cm="1">
        <f t="array" aca="1" ref="T1341" ca="1">_FV(A1341,"Expense ratio",TRUE)</f>
        <v>6.8999999999999999E-3</v>
      </c>
      <c r="U1341" s="24" cm="1">
        <f t="array" aca="1" ref="U1341" ca="1">_FV(A1341,"Market cap",TRUE)</f>
        <v>27756047.780000001</v>
      </c>
      <c r="V1341" s="4">
        <v>27756048</v>
      </c>
      <c r="W1341" s="4">
        <v>27756048</v>
      </c>
      <c r="Y1341" t="s">
        <v>3765</v>
      </c>
      <c r="Z1341" s="5">
        <v>24.85</v>
      </c>
      <c r="AA1341" s="20"/>
      <c r="AB1341" s="20"/>
      <c r="AC1341" s="4">
        <v>4531</v>
      </c>
      <c r="AE1341" s="5">
        <v>-1.6069546729968739E-2</v>
      </c>
      <c r="AF1341" s="20"/>
      <c r="AI1341" s="4">
        <v>4531</v>
      </c>
      <c r="AJ1341" s="5">
        <v>112568.164</v>
      </c>
      <c r="AL1341" s="5">
        <v>25.19</v>
      </c>
      <c r="AM1341" s="5">
        <v>24.312000000000001</v>
      </c>
      <c r="AN1341" t="s">
        <v>47</v>
      </c>
      <c r="AO1341" t="str" cm="1">
        <f t="array" aca="1" ref="AO1341" ca="1">_FV(A1341,"Currency")</f>
        <v>USD</v>
      </c>
      <c r="AP1341" t="str" cm="1">
        <f t="array" aca="1" ref="AP1341" ca="1">_FV(A1341,"Exchange")</f>
        <v>NYSE Arca</v>
      </c>
      <c r="AQ1341" s="6" t="str" cm="1">
        <f t="array" aca="1" ref="AQ1341" ca="1">_FV(A1341,"Exchange abbreviation",TRUE)</f>
        <v>ARCX</v>
      </c>
      <c r="AR1341" t="str" cm="1">
        <f t="array" aca="1" ref="AR1341" ca="1">_FV(A1341,"Instrument type",TRUE)</f>
        <v>ETF</v>
      </c>
    </row>
    <row r="1342" spans="1:44" ht="18.75" customHeight="1" x14ac:dyDescent="0.25">
      <c r="A1342" t="e" vm="1355">
        <v>#VALUE!</v>
      </c>
      <c r="B1342" t="s">
        <v>3807</v>
      </c>
      <c r="C1342" t="s">
        <v>3787</v>
      </c>
      <c r="D1342" s="31" cm="1">
        <f t="array" aca="1" ref="D1342" ca="1">_FV(A1342,"Last trade time",TRUE)</f>
        <v>45824.84027780078</v>
      </c>
      <c r="E1342" s="23" cm="1">
        <f t="array" aca="1" ref="E1342" ca="1">_FV(A1342,"Price")</f>
        <v>25.24</v>
      </c>
      <c r="F1342" s="27" cm="1">
        <f t="array" aca="1" ref="F1342" ca="1">_FV(A1342,"Change (%)",TRUE)</f>
        <v>5.3810000000000004E-3</v>
      </c>
      <c r="G1342" s="26" cm="1">
        <f t="array" aca="1" ref="G1342" ca="1">_FV(A1342,"Change")</f>
        <v>0.1351</v>
      </c>
      <c r="H1342" s="23" cm="1">
        <f t="array" aca="1" ref="H1342" ca="1">_FV(A1342,"Open")</f>
        <v>25.26</v>
      </c>
      <c r="I1342" s="23" cm="1">
        <f t="array" aca="1" ref="I1342" ca="1">_FV(A1342,"Low")</f>
        <v>25.24</v>
      </c>
      <c r="J1342" s="23" cm="1">
        <f t="array" aca="1" ref="J1342" ca="1">_FV(A1342,"High")</f>
        <v>25.31</v>
      </c>
      <c r="K1342" s="23" cm="1">
        <f t="array" aca="1" ref="K1342" ca="1">_FV(A1342,"Previous close",TRUE)</f>
        <v>25.104900000000001</v>
      </c>
      <c r="L1342" s="26"/>
      <c r="M1342" s="23" cm="1">
        <f t="array" aca="1" ref="M1342" ca="1">_FV(A1342,"52 week low",TRUE)</f>
        <v>24.22</v>
      </c>
      <c r="N1342" s="23" cm="1">
        <f t="array" aca="1" ref="N1342" ca="1">_FV(A1342,"52 week high",TRUE)</f>
        <v>25.878499999999999</v>
      </c>
      <c r="O1342" s="8" cm="1">
        <f t="array" aca="1" ref="O1342" ca="1">_FV(A1342,"Volume")</f>
        <v>1075</v>
      </c>
      <c r="P1342" s="7" cm="1">
        <f t="array" aca="1" ref="P1342" ca="1">_FV(A1342,"Volume average",TRUE)</f>
        <v>2848</v>
      </c>
      <c r="Q1342" t="s">
        <v>923</v>
      </c>
      <c r="S1342" t="s">
        <v>310</v>
      </c>
      <c r="T1342" s="25" cm="1">
        <f t="array" aca="1" ref="T1342" ca="1">_FV(A1342,"Expense ratio",TRUE)</f>
        <v>6.8999999999999999E-3</v>
      </c>
      <c r="U1342" s="24" cm="1">
        <f t="array" aca="1" ref="U1342" ca="1">_FV(A1342,"Market cap",TRUE)</f>
        <v>47310902.729999997</v>
      </c>
      <c r="V1342" s="4">
        <v>47310904</v>
      </c>
      <c r="W1342" s="4">
        <v>47310904</v>
      </c>
      <c r="Y1342" t="s">
        <v>2442</v>
      </c>
      <c r="Z1342" s="5">
        <v>25.33</v>
      </c>
      <c r="AA1342" s="20"/>
      <c r="AB1342" s="20"/>
      <c r="AC1342" s="4">
        <v>2793</v>
      </c>
      <c r="AE1342" s="5">
        <v>-5.4910334192226351E-2</v>
      </c>
      <c r="AF1342" s="20"/>
      <c r="AI1342" s="4">
        <v>2793</v>
      </c>
      <c r="AJ1342" s="5">
        <v>70792.495200000005</v>
      </c>
      <c r="AL1342" s="5">
        <v>25.879000000000001</v>
      </c>
      <c r="AM1342" s="5">
        <v>24.22</v>
      </c>
      <c r="AN1342" t="s">
        <v>47</v>
      </c>
      <c r="AO1342" t="str" cm="1">
        <f t="array" aca="1" ref="AO1342" ca="1">_FV(A1342,"Currency")</f>
        <v>USD</v>
      </c>
      <c r="AP1342" t="str" cm="1">
        <f t="array" aca="1" ref="AP1342" ca="1">_FV(A1342,"Exchange")</f>
        <v>NYSE Arca</v>
      </c>
      <c r="AQ1342" s="6" t="str" cm="1">
        <f t="array" aca="1" ref="AQ1342" ca="1">_FV(A1342,"Exchange abbreviation",TRUE)</f>
        <v>ARCX</v>
      </c>
      <c r="AR1342" t="str" cm="1">
        <f t="array" aca="1" ref="AR1342" ca="1">_FV(A1342,"Instrument type",TRUE)</f>
        <v>ETF</v>
      </c>
    </row>
    <row r="1343" spans="1:44" ht="18.75" customHeight="1" x14ac:dyDescent="0.25">
      <c r="A1343" t="e" vm="1356">
        <v>#VALUE!</v>
      </c>
      <c r="B1343" t="s">
        <v>3808</v>
      </c>
      <c r="C1343" t="s">
        <v>3809</v>
      </c>
      <c r="D1343" s="31" cm="1">
        <f t="array" aca="1" ref="D1343" ca="1">_FV(A1343,"Last trade time",TRUE)</f>
        <v>45824.843750196094</v>
      </c>
      <c r="E1343" s="23" cm="1">
        <f t="array" aca="1" ref="E1343" ca="1">_FV(A1343,"Price")</f>
        <v>36.18</v>
      </c>
      <c r="F1343" s="27" cm="1">
        <f t="array" aca="1" ref="F1343" ca="1">_FV(A1343,"Change (%)",TRUE)</f>
        <v>5.0590000000000001E-3</v>
      </c>
      <c r="G1343" s="26" cm="1">
        <f t="array" aca="1" ref="G1343" ca="1">_FV(A1343,"Change")</f>
        <v>0.18210000000000001</v>
      </c>
      <c r="H1343" s="23" cm="1">
        <f t="array" aca="1" ref="H1343" ca="1">_FV(A1343,"Open")</f>
        <v>36.229999999999997</v>
      </c>
      <c r="I1343" s="23" cm="1">
        <f t="array" aca="1" ref="I1343" ca="1">_FV(A1343,"Low")</f>
        <v>36.18</v>
      </c>
      <c r="J1343" s="23" cm="1">
        <f t="array" aca="1" ref="J1343" ca="1">_FV(A1343,"High")</f>
        <v>36.229999999999997</v>
      </c>
      <c r="K1343" s="23" cm="1">
        <f t="array" aca="1" ref="K1343" ca="1">_FV(A1343,"Previous close",TRUE)</f>
        <v>35.997900000000001</v>
      </c>
      <c r="L1343" s="26"/>
      <c r="M1343" s="23" cm="1">
        <f t="array" aca="1" ref="M1343" ca="1">_FV(A1343,"52 week low",TRUE)</f>
        <v>32.06</v>
      </c>
      <c r="N1343" s="23" cm="1">
        <f t="array" aca="1" ref="N1343" ca="1">_FV(A1343,"52 week high",TRUE)</f>
        <v>36.25</v>
      </c>
      <c r="O1343" s="8" cm="1">
        <f t="array" aca="1" ref="O1343" ca="1">_FV(A1343,"Volume")</f>
        <v>11131</v>
      </c>
      <c r="P1343" s="7" cm="1">
        <f t="array" aca="1" ref="P1343" ca="1">_FV(A1343,"Volume average",TRUE)</f>
        <v>23900</v>
      </c>
      <c r="Q1343" t="s">
        <v>923</v>
      </c>
      <c r="S1343" t="s">
        <v>3740</v>
      </c>
      <c r="T1343" s="25" cm="1">
        <f t="array" aca="1" ref="T1343" ca="1">_FV(A1343,"Expense ratio",TRUE)</f>
        <v>6.8999999999999999E-3</v>
      </c>
      <c r="U1343" s="24" cm="1">
        <f t="array" aca="1" ref="U1343" ca="1">_FV(A1343,"Market cap",TRUE)</f>
        <v>167362722.77000001</v>
      </c>
      <c r="V1343" s="4">
        <v>167362720</v>
      </c>
      <c r="W1343" s="4">
        <v>167362720</v>
      </c>
      <c r="X1343" t="s">
        <v>3810</v>
      </c>
      <c r="Y1343" t="s">
        <v>1370</v>
      </c>
      <c r="Z1343" s="5">
        <v>36.073500000000003</v>
      </c>
      <c r="AA1343" s="5">
        <v>25.165154999999999</v>
      </c>
      <c r="AB1343" s="20"/>
      <c r="AC1343" s="4">
        <v>39966</v>
      </c>
      <c r="AE1343" s="5">
        <v>4.4812813214924594</v>
      </c>
      <c r="AF1343" s="20"/>
      <c r="AI1343" s="4">
        <v>39966</v>
      </c>
      <c r="AJ1343" s="5">
        <v>1442372.94</v>
      </c>
      <c r="AL1343" s="5">
        <v>36.19</v>
      </c>
      <c r="AM1343" s="5">
        <v>32.06</v>
      </c>
      <c r="AN1343" t="s">
        <v>90</v>
      </c>
      <c r="AO1343" t="str" cm="1">
        <f t="array" aca="1" ref="AO1343" ca="1">_FV(A1343,"Currency")</f>
        <v>USD</v>
      </c>
      <c r="AP1343" t="str" cm="1">
        <f t="array" aca="1" ref="AP1343" ca="1">_FV(A1343,"Exchange")</f>
        <v>Nasdaq Stock Market</v>
      </c>
      <c r="AQ1343" s="6" t="str" cm="1">
        <f t="array" aca="1" ref="AQ1343" ca="1">_FV(A1343,"Exchange abbreviation",TRUE)</f>
        <v>XNAS</v>
      </c>
      <c r="AR1343" t="str" cm="1">
        <f t="array" aca="1" ref="AR1343" ca="1">_FV(A1343,"Instrument type",TRUE)</f>
        <v>ETF</v>
      </c>
    </row>
    <row r="1344" spans="1:44" ht="18.75" customHeight="1" x14ac:dyDescent="0.25">
      <c r="A1344" t="e" vm="1357">
        <v>#VALUE!</v>
      </c>
      <c r="B1344" t="s">
        <v>3811</v>
      </c>
      <c r="C1344" t="s">
        <v>3812</v>
      </c>
      <c r="D1344" s="31" cm="1">
        <f t="array" aca="1" ref="D1344" ca="1">_FV(A1344,"Last trade time",TRUE)</f>
        <v>45824.840277812502</v>
      </c>
      <c r="E1344" s="23" cm="1">
        <f t="array" aca="1" ref="E1344" ca="1">_FV(A1344,"Price")</f>
        <v>29.958300000000001</v>
      </c>
      <c r="F1344" s="27" cm="1">
        <f t="array" aca="1" ref="F1344" ca="1">_FV(A1344,"Change (%)",TRUE)</f>
        <v>5.3119999999999999E-3</v>
      </c>
      <c r="G1344" s="26" cm="1">
        <f t="array" aca="1" ref="G1344" ca="1">_FV(A1344,"Change")</f>
        <v>0.1583</v>
      </c>
      <c r="H1344" s="23" cm="1">
        <f t="array" aca="1" ref="H1344" ca="1">_FV(A1344,"Open")</f>
        <v>29.9</v>
      </c>
      <c r="I1344" s="23" cm="1">
        <f t="array" aca="1" ref="I1344" ca="1">_FV(A1344,"Low")</f>
        <v>29.89</v>
      </c>
      <c r="J1344" s="23" cm="1">
        <f t="array" aca="1" ref="J1344" ca="1">_FV(A1344,"High")</f>
        <v>30.03</v>
      </c>
      <c r="K1344" s="23" cm="1">
        <f t="array" aca="1" ref="K1344" ca="1">_FV(A1344,"Previous close",TRUE)</f>
        <v>29.8</v>
      </c>
      <c r="L1344" s="26"/>
      <c r="M1344" s="23" cm="1">
        <f t="array" aca="1" ref="M1344" ca="1">_FV(A1344,"52 week low",TRUE)</f>
        <v>25.13</v>
      </c>
      <c r="N1344" s="23" cm="1">
        <f t="array" aca="1" ref="N1344" ca="1">_FV(A1344,"52 week high",TRUE)</f>
        <v>31.04</v>
      </c>
      <c r="O1344" s="8" cm="1">
        <f t="array" aca="1" ref="O1344" ca="1">_FV(A1344,"Volume")</f>
        <v>4450</v>
      </c>
      <c r="P1344" s="7" cm="1">
        <f t="array" aca="1" ref="P1344" ca="1">_FV(A1344,"Volume average",TRUE)</f>
        <v>5285</v>
      </c>
      <c r="Q1344" t="s">
        <v>119</v>
      </c>
      <c r="T1344" s="25" cm="1">
        <f t="array" aca="1" ref="T1344" ca="1">_FV(A1344,"Expense ratio",TRUE)</f>
        <v>6.8999999999999999E-3</v>
      </c>
      <c r="U1344" s="24" cm="1">
        <f t="array" aca="1" ref="U1344" ca="1">_FV(A1344,"Market cap",TRUE)</f>
        <v>68719149.469999999</v>
      </c>
      <c r="V1344" s="16"/>
      <c r="W1344" s="16"/>
      <c r="Z1344" s="18"/>
      <c r="AA1344" s="20"/>
      <c r="AB1344" s="20"/>
      <c r="AC1344" s="21">
        <v>6232</v>
      </c>
      <c r="AE1344" s="18"/>
      <c r="AF1344" s="20"/>
      <c r="AI1344" s="21"/>
      <c r="AJ1344" s="18"/>
      <c r="AL1344" s="18"/>
      <c r="AM1344" s="18"/>
      <c r="AN1344" t="s">
        <v>73</v>
      </c>
      <c r="AO1344" t="str" cm="1">
        <f t="array" aca="1" ref="AO1344" ca="1">_FV(A1344,"Currency")</f>
        <v>USD</v>
      </c>
      <c r="AP1344" t="str" cm="1">
        <f t="array" aca="1" ref="AP1344" ca="1">_FV(A1344,"Exchange")</f>
        <v>NYSE Arca</v>
      </c>
      <c r="AQ1344" s="6" t="str" cm="1">
        <f t="array" aca="1" ref="AQ1344" ca="1">_FV(A1344,"Exchange abbreviation",TRUE)</f>
        <v>ARCX</v>
      </c>
      <c r="AR1344" t="str" cm="1">
        <f t="array" aca="1" ref="AR1344" ca="1">_FV(A1344,"Instrument type",TRUE)</f>
        <v>ETF</v>
      </c>
    </row>
    <row r="1345" spans="1:44" ht="18.75" customHeight="1" x14ac:dyDescent="0.25">
      <c r="A1345" t="e" vm="1358">
        <v>#VALUE!</v>
      </c>
      <c r="B1345" t="s">
        <v>3813</v>
      </c>
      <c r="C1345" t="s">
        <v>3814</v>
      </c>
      <c r="D1345" s="31" cm="1">
        <f t="array" aca="1" ref="D1345" ca="1">_FV(A1345,"Last trade time",TRUE)</f>
        <v>45824.84027780078</v>
      </c>
      <c r="E1345" s="23" cm="1">
        <f t="array" aca="1" ref="E1345" ca="1">_FV(A1345,"Price")</f>
        <v>30.97</v>
      </c>
      <c r="F1345" s="27" cm="1">
        <f t="array" aca="1" ref="F1345" ca="1">_FV(A1345,"Change (%)",TRUE)</f>
        <v>1.704E-2</v>
      </c>
      <c r="G1345" s="26" cm="1">
        <f t="array" aca="1" ref="G1345" ca="1">_FV(A1345,"Change")</f>
        <v>0.51890000000000003</v>
      </c>
      <c r="H1345" s="23" cm="1">
        <f t="array" aca="1" ref="H1345" ca="1">_FV(A1345,"Open")</f>
        <v>30.95</v>
      </c>
      <c r="I1345" s="23" cm="1">
        <f t="array" aca="1" ref="I1345" ca="1">_FV(A1345,"Low")</f>
        <v>30.93</v>
      </c>
      <c r="J1345" s="23" cm="1">
        <f t="array" aca="1" ref="J1345" ca="1">_FV(A1345,"High")</f>
        <v>31.077000000000002</v>
      </c>
      <c r="K1345" s="23" cm="1">
        <f t="array" aca="1" ref="K1345" ca="1">_FV(A1345,"Previous close",TRUE)</f>
        <v>30.4511</v>
      </c>
      <c r="L1345" s="26"/>
      <c r="M1345" s="23" cm="1">
        <f t="array" aca="1" ref="M1345" ca="1">_FV(A1345,"52 week low",TRUE)</f>
        <v>24.360499999999998</v>
      </c>
      <c r="N1345" s="23" cm="1">
        <f t="array" aca="1" ref="N1345" ca="1">_FV(A1345,"52 week high",TRUE)</f>
        <v>34.390099999999997</v>
      </c>
      <c r="O1345" s="8" cm="1">
        <f t="array" aca="1" ref="O1345" ca="1">_FV(A1345,"Volume")</f>
        <v>10026</v>
      </c>
      <c r="P1345" s="7" cm="1">
        <f t="array" aca="1" ref="P1345" ca="1">_FV(A1345,"Volume average",TRUE)</f>
        <v>12163</v>
      </c>
      <c r="Q1345" t="s">
        <v>496</v>
      </c>
      <c r="S1345" t="s">
        <v>2589</v>
      </c>
      <c r="T1345" s="25" cm="1">
        <f t="array" aca="1" ref="T1345" ca="1">_FV(A1345,"Expense ratio",TRUE)</f>
        <v>6.8999999999999999E-3</v>
      </c>
      <c r="U1345" s="24" cm="1">
        <f t="array" aca="1" ref="U1345" ca="1">_FV(A1345,"Market cap",TRUE)</f>
        <v>80682928.150000006</v>
      </c>
      <c r="V1345" s="4">
        <v>80682928</v>
      </c>
      <c r="W1345" s="4">
        <v>80682928</v>
      </c>
      <c r="Y1345" t="s">
        <v>1466</v>
      </c>
      <c r="Z1345" s="5">
        <v>30.89</v>
      </c>
      <c r="AA1345" s="19">
        <v>16.621841</v>
      </c>
      <c r="AB1345" s="5">
        <v>6.7999999999999996E-3</v>
      </c>
      <c r="AC1345" s="4">
        <v>15803</v>
      </c>
      <c r="AE1345" s="5">
        <v>4.066243052587204</v>
      </c>
      <c r="AF1345" s="5">
        <v>9.1304417125177117</v>
      </c>
      <c r="AI1345" s="4">
        <v>15803</v>
      </c>
      <c r="AJ1345" s="5">
        <v>488040.8884</v>
      </c>
      <c r="AL1345" s="5">
        <v>34.39</v>
      </c>
      <c r="AM1345" s="5">
        <v>24.361000000000001</v>
      </c>
      <c r="AN1345" t="s">
        <v>47</v>
      </c>
      <c r="AO1345" t="str" cm="1">
        <f t="array" aca="1" ref="AO1345" ca="1">_FV(A1345,"Currency")</f>
        <v>USD</v>
      </c>
      <c r="AP1345" t="str" cm="1">
        <f t="array" aca="1" ref="AP1345" ca="1">_FV(A1345,"Exchange")</f>
        <v>NYSE Arca</v>
      </c>
      <c r="AQ1345" s="6" t="str" cm="1">
        <f t="array" aca="1" ref="AQ1345" ca="1">_FV(A1345,"Exchange abbreviation",TRUE)</f>
        <v>ARCX</v>
      </c>
      <c r="AR1345" t="str" cm="1">
        <f t="array" aca="1" ref="AR1345" ca="1">_FV(A1345,"Instrument type",TRUE)</f>
        <v>ETF</v>
      </c>
    </row>
    <row r="1346" spans="1:44" ht="18.75" customHeight="1" x14ac:dyDescent="0.25">
      <c r="A1346" t="e" vm="1359">
        <v>#VALUE!</v>
      </c>
      <c r="B1346" t="s">
        <v>3815</v>
      </c>
      <c r="C1346" t="s">
        <v>3816</v>
      </c>
      <c r="D1346" s="31" cm="1">
        <f t="array" aca="1" ref="D1346" ca="1">_FV(A1346,"Last trade time",TRUE)</f>
        <v>45824.840277789066</v>
      </c>
      <c r="E1346" s="23" cm="1">
        <f t="array" aca="1" ref="E1346" ca="1">_FV(A1346,"Price")</f>
        <v>33.090800000000002</v>
      </c>
      <c r="F1346" s="27" cm="1">
        <f t="array" aca="1" ref="F1346" ca="1">_FV(A1346,"Change (%)",TRUE)</f>
        <v>2.0653000000000001E-2</v>
      </c>
      <c r="G1346" s="26" cm="1">
        <f t="array" aca="1" ref="G1346" ca="1">_FV(A1346,"Change")</f>
        <v>0.66959999999999997</v>
      </c>
      <c r="H1346" s="23" cm="1">
        <f t="array" aca="1" ref="H1346" ca="1">_FV(A1346,"Open")</f>
        <v>32.76</v>
      </c>
      <c r="I1346" s="23" cm="1">
        <f t="array" aca="1" ref="I1346" ca="1">_FV(A1346,"Low")</f>
        <v>32.76</v>
      </c>
      <c r="J1346" s="23" cm="1">
        <f t="array" aca="1" ref="J1346" ca="1">_FV(A1346,"High")</f>
        <v>33.159999999999997</v>
      </c>
      <c r="K1346" s="23" cm="1">
        <f t="array" aca="1" ref="K1346" ca="1">_FV(A1346,"Previous close",TRUE)</f>
        <v>32.421199999999999</v>
      </c>
      <c r="L1346" s="26"/>
      <c r="M1346" s="23" cm="1">
        <f t="array" aca="1" ref="M1346" ca="1">_FV(A1346,"52 week low",TRUE)</f>
        <v>24.58</v>
      </c>
      <c r="N1346" s="23" cm="1">
        <f t="array" aca="1" ref="N1346" ca="1">_FV(A1346,"52 week high",TRUE)</f>
        <v>33.78</v>
      </c>
      <c r="O1346" s="8" cm="1">
        <f t="array" aca="1" ref="O1346" ca="1">_FV(A1346,"Volume")</f>
        <v>3864</v>
      </c>
      <c r="P1346" s="7" cm="1">
        <f t="array" aca="1" ref="P1346" ca="1">_FV(A1346,"Volume average",TRUE)</f>
        <v>3825</v>
      </c>
      <c r="Q1346" t="s">
        <v>2447</v>
      </c>
      <c r="S1346" t="s">
        <v>3817</v>
      </c>
      <c r="T1346" s="25" cm="1">
        <f t="array" aca="1" ref="T1346" ca="1">_FV(A1346,"Expense ratio",TRUE)</f>
        <v>6.8999999999999999E-3</v>
      </c>
      <c r="U1346" s="24" cm="1">
        <f t="array" aca="1" ref="U1346" ca="1">_FV(A1346,"Market cap",TRUE)</f>
        <v>184562792.69999999</v>
      </c>
      <c r="V1346" s="4">
        <v>184562784</v>
      </c>
      <c r="W1346" s="4">
        <v>184562784</v>
      </c>
      <c r="Y1346" t="s">
        <v>2174</v>
      </c>
      <c r="Z1346" s="5">
        <v>33.580300000000001</v>
      </c>
      <c r="AA1346" s="5">
        <v>26.053934000000002</v>
      </c>
      <c r="AB1346" s="4">
        <v>0</v>
      </c>
      <c r="AC1346" s="4">
        <v>15020</v>
      </c>
      <c r="AE1346" s="5">
        <v>11.424771029484271</v>
      </c>
      <c r="AF1346" s="5">
        <v>30.656592783584411</v>
      </c>
      <c r="AI1346" s="4">
        <v>15020</v>
      </c>
      <c r="AJ1346" s="5">
        <v>505295.33</v>
      </c>
      <c r="AL1346" s="5">
        <v>33.659999999999997</v>
      </c>
      <c r="AM1346" s="5">
        <v>24.58</v>
      </c>
      <c r="AN1346" t="s">
        <v>47</v>
      </c>
      <c r="AO1346" t="str" cm="1">
        <f t="array" aca="1" ref="AO1346" ca="1">_FV(A1346,"Currency")</f>
        <v>USD</v>
      </c>
      <c r="AP1346" t="str" cm="1">
        <f t="array" aca="1" ref="AP1346" ca="1">_FV(A1346,"Exchange")</f>
        <v>NYSE Arca</v>
      </c>
      <c r="AQ1346" s="6" t="str" cm="1">
        <f t="array" aca="1" ref="AQ1346" ca="1">_FV(A1346,"Exchange abbreviation",TRUE)</f>
        <v>ARCX</v>
      </c>
      <c r="AR1346" t="str" cm="1">
        <f t="array" aca="1" ref="AR1346" ca="1">_FV(A1346,"Instrument type",TRUE)</f>
        <v>ETF</v>
      </c>
    </row>
    <row r="1347" spans="1:44" ht="18.75" customHeight="1" x14ac:dyDescent="0.25">
      <c r="A1347" t="e" vm="1360">
        <v>#VALUE!</v>
      </c>
      <c r="B1347" t="s">
        <v>3818</v>
      </c>
      <c r="C1347" t="s">
        <v>3819</v>
      </c>
      <c r="D1347" s="31" cm="1">
        <f t="array" aca="1" ref="D1347" ca="1">_FV(A1347,"Last trade time",TRUE)</f>
        <v>45824.840277812502</v>
      </c>
      <c r="E1347" s="23" cm="1">
        <f t="array" aca="1" ref="E1347" ca="1">_FV(A1347,"Price")</f>
        <v>30.9513</v>
      </c>
      <c r="F1347" s="27" cm="1">
        <f t="array" aca="1" ref="F1347" ca="1">_FV(A1347,"Change (%)",TRUE)</f>
        <v>9.5999999999999992E-3</v>
      </c>
      <c r="G1347" s="26" cm="1">
        <f t="array" aca="1" ref="G1347" ca="1">_FV(A1347,"Change")</f>
        <v>0.29430000000000001</v>
      </c>
      <c r="H1347" s="23" cm="1">
        <f t="array" aca="1" ref="H1347" ca="1">_FV(A1347,"Open")</f>
        <v>31.057400000000001</v>
      </c>
      <c r="I1347" s="23" cm="1">
        <f t="array" aca="1" ref="I1347" ca="1">_FV(A1347,"Low")</f>
        <v>30.87</v>
      </c>
      <c r="J1347" s="23" cm="1">
        <f t="array" aca="1" ref="J1347" ca="1">_FV(A1347,"High")</f>
        <v>31.057400000000001</v>
      </c>
      <c r="K1347" s="23" cm="1">
        <f t="array" aca="1" ref="K1347" ca="1">_FV(A1347,"Previous close",TRUE)</f>
        <v>30.657</v>
      </c>
      <c r="L1347" s="26"/>
      <c r="M1347" s="23" cm="1">
        <f t="array" aca="1" ref="M1347" ca="1">_FV(A1347,"52 week low",TRUE)</f>
        <v>24.79</v>
      </c>
      <c r="N1347" s="23" cm="1">
        <f t="array" aca="1" ref="N1347" ca="1">_FV(A1347,"52 week high",TRUE)</f>
        <v>32.85</v>
      </c>
      <c r="O1347" s="8" cm="1">
        <f t="array" aca="1" ref="O1347" ca="1">_FV(A1347,"Volume")</f>
        <v>593</v>
      </c>
      <c r="P1347" s="7" cm="1">
        <f t="array" aca="1" ref="P1347" ca="1">_FV(A1347,"Volume average",TRUE)</f>
        <v>1705</v>
      </c>
      <c r="Q1347" t="s">
        <v>190</v>
      </c>
      <c r="T1347" s="25" cm="1">
        <f t="array" aca="1" ref="T1347" ca="1">_FV(A1347,"Expense ratio",TRUE)</f>
        <v>6.8999999999999999E-3</v>
      </c>
      <c r="U1347" s="24" cm="1">
        <f t="array" aca="1" ref="U1347" ca="1">_FV(A1347,"Market cap",TRUE)</f>
        <v>10751743.369999999</v>
      </c>
      <c r="V1347" s="16"/>
      <c r="W1347" s="16"/>
      <c r="Z1347" s="18"/>
      <c r="AA1347" s="20"/>
      <c r="AB1347" s="20"/>
      <c r="AC1347" s="21">
        <v>2158</v>
      </c>
      <c r="AE1347" s="18"/>
      <c r="AF1347" s="20"/>
      <c r="AI1347" s="21"/>
      <c r="AJ1347" s="18"/>
      <c r="AL1347" s="18"/>
      <c r="AM1347" s="18"/>
      <c r="AN1347" t="s">
        <v>73</v>
      </c>
      <c r="AO1347" t="str" cm="1">
        <f t="array" aca="1" ref="AO1347" ca="1">_FV(A1347,"Currency")</f>
        <v>USD</v>
      </c>
      <c r="AP1347" t="str" cm="1">
        <f t="array" aca="1" ref="AP1347" ca="1">_FV(A1347,"Exchange")</f>
        <v>NYSE Arca</v>
      </c>
      <c r="AQ1347" s="6" t="str" cm="1">
        <f t="array" aca="1" ref="AQ1347" ca="1">_FV(A1347,"Exchange abbreviation",TRUE)</f>
        <v>ARCX</v>
      </c>
      <c r="AR1347" t="str" cm="1">
        <f t="array" aca="1" ref="AR1347" ca="1">_FV(A1347,"Instrument type",TRUE)</f>
        <v>ETF</v>
      </c>
    </row>
    <row r="1348" spans="1:44" ht="18.75" customHeight="1" x14ac:dyDescent="0.25">
      <c r="A1348" t="e" vm="1361">
        <v>#VALUE!</v>
      </c>
      <c r="B1348" t="s">
        <v>3820</v>
      </c>
      <c r="C1348" t="s">
        <v>3821</v>
      </c>
      <c r="D1348" s="31" cm="1">
        <f t="array" aca="1" ref="D1348" ca="1">_FV(A1348,"Last trade time",TRUE)</f>
        <v>45824.840277812502</v>
      </c>
      <c r="E1348" s="23" cm="1">
        <f t="array" aca="1" ref="E1348" ca="1">_FV(A1348,"Price")</f>
        <v>16.23</v>
      </c>
      <c r="F1348" s="27" cm="1">
        <f t="array" aca="1" ref="F1348" ca="1">_FV(A1348,"Change (%)",TRUE)</f>
        <v>2.5268000000000002E-2</v>
      </c>
      <c r="G1348" s="26" cm="1">
        <f t="array" aca="1" ref="G1348" ca="1">_FV(A1348,"Change")</f>
        <v>0.4</v>
      </c>
      <c r="H1348" s="23" cm="1">
        <f t="array" aca="1" ref="H1348" ca="1">_FV(A1348,"Open")</f>
        <v>16.21</v>
      </c>
      <c r="I1348" s="23" cm="1">
        <f t="array" aca="1" ref="I1348" ca="1">_FV(A1348,"Low")</f>
        <v>16.164999999999999</v>
      </c>
      <c r="J1348" s="23" cm="1">
        <f t="array" aca="1" ref="J1348" ca="1">_FV(A1348,"High")</f>
        <v>16.4099</v>
      </c>
      <c r="K1348" s="23" cm="1">
        <f t="array" aca="1" ref="K1348" ca="1">_FV(A1348,"Previous close",TRUE)</f>
        <v>15.83</v>
      </c>
      <c r="L1348" s="26"/>
      <c r="M1348" s="23" cm="1">
        <f t="array" aca="1" ref="M1348" ca="1">_FV(A1348,"52 week low",TRUE)</f>
        <v>10.27</v>
      </c>
      <c r="N1348" s="23" cm="1">
        <f t="array" aca="1" ref="N1348" ca="1">_FV(A1348,"52 week high",TRUE)</f>
        <v>18.55</v>
      </c>
      <c r="O1348" s="8" cm="1">
        <f t="array" aca="1" ref="O1348" ca="1">_FV(A1348,"Volume")</f>
        <v>47998</v>
      </c>
      <c r="P1348" s="7" cm="1">
        <f t="array" aca="1" ref="P1348" ca="1">_FV(A1348,"Volume average",TRUE)</f>
        <v>53346</v>
      </c>
      <c r="Q1348" t="s">
        <v>1222</v>
      </c>
      <c r="S1348" t="s">
        <v>1255</v>
      </c>
      <c r="T1348" s="25" cm="1">
        <f t="array" aca="1" ref="T1348" ca="1">_FV(A1348,"Expense ratio",TRUE)</f>
        <v>6.8999999999999999E-3</v>
      </c>
      <c r="U1348" s="24" cm="1">
        <f t="array" aca="1" ref="U1348" ca="1">_FV(A1348,"Market cap",TRUE)</f>
        <v>43022511.829999998</v>
      </c>
      <c r="V1348" s="4">
        <v>43022512</v>
      </c>
      <c r="W1348" s="4">
        <v>43022512</v>
      </c>
      <c r="Y1348" t="s">
        <v>3822</v>
      </c>
      <c r="Z1348" s="5">
        <v>16.04</v>
      </c>
      <c r="AA1348" s="5">
        <v>18.941952000000001</v>
      </c>
      <c r="AB1348" s="5">
        <v>2.3E-3</v>
      </c>
      <c r="AC1348" s="4">
        <v>101939</v>
      </c>
      <c r="AE1348" s="5">
        <v>25.6166906828518</v>
      </c>
      <c r="AF1348" s="5">
        <v>38.287069590367793</v>
      </c>
      <c r="AI1348" s="4">
        <v>101939</v>
      </c>
      <c r="AJ1348" s="5">
        <v>1646314.85</v>
      </c>
      <c r="AL1348" s="5">
        <v>18.55</v>
      </c>
      <c r="AM1348" s="5">
        <v>10.27</v>
      </c>
      <c r="AN1348" t="s">
        <v>90</v>
      </c>
      <c r="AO1348" t="str" cm="1">
        <f t="array" aca="1" ref="AO1348" ca="1">_FV(A1348,"Currency")</f>
        <v>USD</v>
      </c>
      <c r="AP1348" t="str" cm="1">
        <f t="array" aca="1" ref="AP1348" ca="1">_FV(A1348,"Exchange")</f>
        <v>NYSE Arca</v>
      </c>
      <c r="AQ1348" s="6" t="str" cm="1">
        <f t="array" aca="1" ref="AQ1348" ca="1">_FV(A1348,"Exchange abbreviation",TRUE)</f>
        <v>ARCX</v>
      </c>
      <c r="AR1348" t="str" cm="1">
        <f t="array" aca="1" ref="AR1348" ca="1">_FV(A1348,"Instrument type",TRUE)</f>
        <v>ETF</v>
      </c>
    </row>
    <row r="1349" spans="1:44" ht="18.75" customHeight="1" x14ac:dyDescent="0.25">
      <c r="A1349" t="e" vm="1362">
        <v>#VALUE!</v>
      </c>
      <c r="B1349" t="s">
        <v>3823</v>
      </c>
      <c r="C1349" t="s">
        <v>3824</v>
      </c>
      <c r="D1349" s="31" cm="1">
        <f t="array" aca="1" ref="D1349" ca="1">_FV(A1349,"Last trade time",TRUE)</f>
        <v>45824.840277789066</v>
      </c>
      <c r="E1349" s="23" cm="1">
        <f t="array" aca="1" ref="E1349" ca="1">_FV(A1349,"Price")</f>
        <v>25.03</v>
      </c>
      <c r="F1349" s="27" cm="1">
        <f t="array" aca="1" ref="F1349" ca="1">_FV(A1349,"Change (%)",TRUE)</f>
        <v>-2.3909999999999999E-3</v>
      </c>
      <c r="G1349" s="26" cm="1">
        <f t="array" aca="1" ref="G1349" ca="1">_FV(A1349,"Change")</f>
        <v>-0.06</v>
      </c>
      <c r="H1349" s="23" cm="1">
        <f t="array" aca="1" ref="H1349" ca="1">_FV(A1349,"Open")</f>
        <v>25.07</v>
      </c>
      <c r="I1349" s="23" cm="1">
        <f t="array" aca="1" ref="I1349" ca="1">_FV(A1349,"Low")</f>
        <v>24.748200000000001</v>
      </c>
      <c r="J1349" s="23" cm="1">
        <f t="array" aca="1" ref="J1349" ca="1">_FV(A1349,"High")</f>
        <v>25.17</v>
      </c>
      <c r="K1349" s="23" cm="1">
        <f t="array" aca="1" ref="K1349" ca="1">_FV(A1349,"Previous close",TRUE)</f>
        <v>25.09</v>
      </c>
      <c r="L1349" s="26"/>
      <c r="M1349" s="23" cm="1">
        <f t="array" aca="1" ref="M1349" ca="1">_FV(A1349,"52 week low",TRUE)</f>
        <v>21.26</v>
      </c>
      <c r="N1349" s="23" cm="1">
        <f t="array" aca="1" ref="N1349" ca="1">_FV(A1349,"52 week high",TRUE)</f>
        <v>25.17</v>
      </c>
      <c r="O1349" s="8" cm="1">
        <f t="array" aca="1" ref="O1349" ca="1">_FV(A1349,"Volume")</f>
        <v>37960</v>
      </c>
      <c r="P1349" s="7" cm="1">
        <f t="array" aca="1" ref="P1349" ca="1">_FV(A1349,"Volume average",TRUE)</f>
        <v>147405</v>
      </c>
      <c r="Q1349" t="s">
        <v>198</v>
      </c>
      <c r="R1349" t="s">
        <v>115</v>
      </c>
      <c r="T1349" s="25" cm="1">
        <f t="array" aca="1" ref="T1349" ca="1">_FV(A1349,"Expense ratio",TRUE)</f>
        <v>6.8000000000000005E-3</v>
      </c>
      <c r="U1349" s="24" cm="1">
        <f t="array" aca="1" ref="U1349" ca="1">_FV(A1349,"Market cap",TRUE)</f>
        <v>336419469.95999998</v>
      </c>
      <c r="V1349" s="16"/>
      <c r="W1349" s="16"/>
      <c r="Z1349" s="18"/>
      <c r="AA1349" s="20"/>
      <c r="AB1349" s="20"/>
      <c r="AC1349" s="21">
        <v>149481</v>
      </c>
      <c r="AE1349" s="18"/>
      <c r="AF1349" s="20"/>
      <c r="AI1349" s="21"/>
      <c r="AJ1349" s="18"/>
      <c r="AL1349" s="18"/>
      <c r="AM1349" s="18"/>
      <c r="AN1349" t="s">
        <v>73</v>
      </c>
      <c r="AO1349" t="str" cm="1">
        <f t="array" aca="1" ref="AO1349" ca="1">_FV(A1349,"Currency")</f>
        <v>USD</v>
      </c>
      <c r="AP1349" t="str" cm="1">
        <f t="array" aca="1" ref="AP1349" ca="1">_FV(A1349,"Exchange")</f>
        <v>New York Stock Exchange</v>
      </c>
      <c r="AQ1349" s="6" t="str" cm="1">
        <f t="array" aca="1" ref="AQ1349" ca="1">_FV(A1349,"Exchange abbreviation",TRUE)</f>
        <v>XNYS</v>
      </c>
      <c r="AR1349" t="str" cm="1">
        <f t="array" aca="1" ref="AR1349" ca="1">_FV(A1349,"Instrument type",TRUE)</f>
        <v>ETF</v>
      </c>
    </row>
    <row r="1350" spans="1:44" ht="18.75" customHeight="1" x14ac:dyDescent="0.25">
      <c r="A1350" t="e" vm="1363">
        <v>#VALUE!</v>
      </c>
      <c r="B1350" t="s">
        <v>3825</v>
      </c>
      <c r="C1350" t="s">
        <v>3826</v>
      </c>
      <c r="D1350" s="31" cm="1">
        <f t="array" aca="1" ref="D1350" ca="1">_FV(A1350,"Last trade time",TRUE)</f>
        <v>45824.843750231252</v>
      </c>
      <c r="E1350" s="23" cm="1">
        <f t="array" aca="1" ref="E1350" ca="1">_FV(A1350,"Price")</f>
        <v>22.97</v>
      </c>
      <c r="F1350" s="27" cm="1">
        <f t="array" aca="1" ref="F1350" ca="1">_FV(A1350,"Change (%)",TRUE)</f>
        <v>3.236E-2</v>
      </c>
      <c r="G1350" s="26" cm="1">
        <f t="array" aca="1" ref="G1350" ca="1">_FV(A1350,"Change")</f>
        <v>0.72</v>
      </c>
      <c r="H1350" s="23" cm="1">
        <f t="array" aca="1" ref="H1350" ca="1">_FV(A1350,"Open")</f>
        <v>22.25</v>
      </c>
      <c r="I1350" s="23" cm="1">
        <f t="array" aca="1" ref="I1350" ca="1">_FV(A1350,"Low")</f>
        <v>21.736999999999998</v>
      </c>
      <c r="J1350" s="23" cm="1">
        <f t="array" aca="1" ref="J1350" ca="1">_FV(A1350,"High")</f>
        <v>23</v>
      </c>
      <c r="K1350" s="23" cm="1">
        <f t="array" aca="1" ref="K1350" ca="1">_FV(A1350,"Previous close",TRUE)</f>
        <v>22.25</v>
      </c>
      <c r="L1350" s="26"/>
      <c r="M1350" s="23" cm="1">
        <f t="array" aca="1" ref="M1350" ca="1">_FV(A1350,"52 week low",TRUE)</f>
        <v>16.239999999999998</v>
      </c>
      <c r="N1350" s="23" cm="1">
        <f t="array" aca="1" ref="N1350" ca="1">_FV(A1350,"52 week high",TRUE)</f>
        <v>30.66</v>
      </c>
      <c r="O1350" s="8" cm="1">
        <f t="array" aca="1" ref="O1350" ca="1">_FV(A1350,"Volume")</f>
        <v>10733</v>
      </c>
      <c r="P1350" s="7" cm="1">
        <f t="array" aca="1" ref="P1350" ca="1">_FV(A1350,"Volume average",TRUE)</f>
        <v>9764</v>
      </c>
      <c r="Q1350" t="s">
        <v>449</v>
      </c>
      <c r="T1350" s="25" cm="1">
        <f t="array" aca="1" ref="T1350" ca="1">_FV(A1350,"Expense ratio",TRUE)</f>
        <v>6.8000000000000005E-3</v>
      </c>
      <c r="U1350" s="24" cm="1">
        <f t="array" aca="1" ref="U1350" ca="1">_FV(A1350,"Market cap",TRUE)</f>
        <v>45432447.799999997</v>
      </c>
      <c r="V1350" s="16"/>
      <c r="W1350" s="16"/>
      <c r="X1350" t="s">
        <v>3827</v>
      </c>
      <c r="Z1350" s="18"/>
      <c r="AA1350" s="20"/>
      <c r="AB1350" s="20"/>
      <c r="AC1350" s="21">
        <v>9327</v>
      </c>
      <c r="AE1350" s="18"/>
      <c r="AF1350" s="20"/>
      <c r="AI1350" s="21"/>
      <c r="AJ1350" s="18"/>
      <c r="AL1350" s="18"/>
      <c r="AM1350" s="18"/>
      <c r="AN1350" t="s">
        <v>73</v>
      </c>
      <c r="AO1350" t="str" cm="1">
        <f t="array" aca="1" ref="AO1350" ca="1">_FV(A1350,"Currency")</f>
        <v>USD</v>
      </c>
      <c r="AP1350" t="str" cm="1">
        <f t="array" aca="1" ref="AP1350" ca="1">_FV(A1350,"Exchange")</f>
        <v>Nasdaq Stock Market</v>
      </c>
      <c r="AQ1350" s="6" t="str" cm="1">
        <f t="array" aca="1" ref="AQ1350" ca="1">_FV(A1350,"Exchange abbreviation",TRUE)</f>
        <v>XNAS</v>
      </c>
      <c r="AR1350" t="str" cm="1">
        <f t="array" aca="1" ref="AR1350" ca="1">_FV(A1350,"Instrument type",TRUE)</f>
        <v>ETF</v>
      </c>
    </row>
    <row r="1351" spans="1:44" ht="18.75" customHeight="1" x14ac:dyDescent="0.25">
      <c r="A1351" t="e" vm="1364">
        <v>#VALUE!</v>
      </c>
      <c r="B1351" t="s">
        <v>3828</v>
      </c>
      <c r="C1351" t="s">
        <v>3829</v>
      </c>
      <c r="D1351" s="31" cm="1">
        <f t="array" aca="1" ref="D1351" ca="1">_FV(A1351,"Last trade time",TRUE)</f>
        <v>45824.840277777781</v>
      </c>
      <c r="E1351" s="23" cm="1">
        <f t="array" aca="1" ref="E1351" ca="1">_FV(A1351,"Price")</f>
        <v>25.04</v>
      </c>
      <c r="F1351" s="27" cm="1">
        <f t="array" aca="1" ref="F1351" ca="1">_FV(A1351,"Change (%)",TRUE)</f>
        <v>4.973E-3</v>
      </c>
      <c r="G1351" s="26" cm="1">
        <f t="array" aca="1" ref="G1351" ca="1">_FV(A1351,"Change")</f>
        <v>0.1239</v>
      </c>
      <c r="H1351" s="23" cm="1">
        <f t="array" aca="1" ref="H1351" ca="1">_FV(A1351,"Open")</f>
        <v>25.02</v>
      </c>
      <c r="I1351" s="23" cm="1">
        <f t="array" aca="1" ref="I1351" ca="1">_FV(A1351,"Low")</f>
        <v>25.02</v>
      </c>
      <c r="J1351" s="23" cm="1">
        <f t="array" aca="1" ref="J1351" ca="1">_FV(A1351,"High")</f>
        <v>25.04</v>
      </c>
      <c r="K1351" s="23" cm="1">
        <f t="array" aca="1" ref="K1351" ca="1">_FV(A1351,"Previous close",TRUE)</f>
        <v>24.9161</v>
      </c>
      <c r="L1351" s="26"/>
      <c r="M1351" s="23" cm="1">
        <f t="array" aca="1" ref="M1351" ca="1">_FV(A1351,"52 week low",TRUE)</f>
        <v>23.22</v>
      </c>
      <c r="N1351" s="23" cm="1">
        <f t="array" aca="1" ref="N1351" ca="1">_FV(A1351,"52 week high",TRUE)</f>
        <v>25.178999999999998</v>
      </c>
      <c r="O1351" s="8" cm="1">
        <f t="array" aca="1" ref="O1351" ca="1">_FV(A1351,"Volume")</f>
        <v>271</v>
      </c>
      <c r="P1351" s="7" cm="1">
        <f t="array" aca="1" ref="P1351" ca="1">_FV(A1351,"Volume average",TRUE)</f>
        <v>1434</v>
      </c>
      <c r="Q1351" t="s">
        <v>424</v>
      </c>
      <c r="S1351" t="s">
        <v>704</v>
      </c>
      <c r="T1351" s="25" cm="1">
        <f t="array" aca="1" ref="T1351" ca="1">_FV(A1351,"Expense ratio",TRUE)</f>
        <v>6.8000000000000005E-3</v>
      </c>
      <c r="U1351" s="24" cm="1">
        <f t="array" aca="1" ref="U1351" ca="1">_FV(A1351,"Market cap",TRUE)</f>
        <v>34124722.899999999</v>
      </c>
      <c r="V1351" s="4">
        <v>34124720</v>
      </c>
      <c r="W1351" s="4">
        <v>34124720</v>
      </c>
      <c r="Y1351" t="s">
        <v>3830</v>
      </c>
      <c r="Z1351" s="5">
        <v>24.95</v>
      </c>
      <c r="AA1351" s="5">
        <v>24.517430999999998</v>
      </c>
      <c r="AB1351" s="20"/>
      <c r="AC1351" s="4">
        <v>4098</v>
      </c>
      <c r="AE1351" s="5">
        <v>0.41832625919073768</v>
      </c>
      <c r="AF1351" s="20"/>
      <c r="AI1351" s="4">
        <v>4098</v>
      </c>
      <c r="AJ1351" s="5">
        <v>102246.7392</v>
      </c>
      <c r="AL1351" s="5">
        <v>25.07</v>
      </c>
      <c r="AM1351" s="5">
        <v>23.22</v>
      </c>
      <c r="AN1351" t="s">
        <v>47</v>
      </c>
      <c r="AO1351" t="str" cm="1">
        <f t="array" aca="1" ref="AO1351" ca="1">_FV(A1351,"Currency")</f>
        <v>USD</v>
      </c>
      <c r="AP1351" t="str" cm="1">
        <f t="array" aca="1" ref="AP1351" ca="1">_FV(A1351,"Exchange")</f>
        <v>NYSE Arca</v>
      </c>
      <c r="AQ1351" s="6" t="str" cm="1">
        <f t="array" aca="1" ref="AQ1351" ca="1">_FV(A1351,"Exchange abbreviation",TRUE)</f>
        <v>ARCX</v>
      </c>
      <c r="AR1351" t="str" cm="1">
        <f t="array" aca="1" ref="AR1351" ca="1">_FV(A1351,"Instrument type",TRUE)</f>
        <v>ETF</v>
      </c>
    </row>
    <row r="1352" spans="1:44" ht="18.75" customHeight="1" x14ac:dyDescent="0.25">
      <c r="A1352" t="e" vm="1365">
        <v>#VALUE!</v>
      </c>
      <c r="B1352" t="s">
        <v>3831</v>
      </c>
      <c r="C1352" t="s">
        <v>3832</v>
      </c>
      <c r="D1352" s="31" cm="1">
        <f t="array" aca="1" ref="D1352" ca="1">_FV(A1352,"Last trade time",TRUE)</f>
        <v>45824.893699825778</v>
      </c>
      <c r="E1352" s="23" cm="1">
        <f t="array" aca="1" ref="E1352" ca="1">_FV(A1352,"Price")</f>
        <v>23.81</v>
      </c>
      <c r="F1352" s="27" cm="1">
        <f t="array" aca="1" ref="F1352" ca="1">_FV(A1352,"Change (%)",TRUE)</f>
        <v>1.2620000000000001E-3</v>
      </c>
      <c r="G1352" s="26" cm="1">
        <f t="array" aca="1" ref="G1352" ca="1">_FV(A1352,"Change")</f>
        <v>0.03</v>
      </c>
      <c r="H1352" s="23" cm="1">
        <f t="array" aca="1" ref="H1352" ca="1">_FV(A1352,"Open")</f>
        <v>23.8</v>
      </c>
      <c r="I1352" s="23" cm="1">
        <f t="array" aca="1" ref="I1352" ca="1">_FV(A1352,"Low")</f>
        <v>23.66</v>
      </c>
      <c r="J1352" s="23" cm="1">
        <f t="array" aca="1" ref="J1352" ca="1">_FV(A1352,"High")</f>
        <v>23.94</v>
      </c>
      <c r="K1352" s="23" cm="1">
        <f t="array" aca="1" ref="K1352" ca="1">_FV(A1352,"Previous close",TRUE)</f>
        <v>23.78</v>
      </c>
      <c r="L1352" s="26"/>
      <c r="M1352" s="23" cm="1">
        <f t="array" aca="1" ref="M1352" ca="1">_FV(A1352,"52 week low",TRUE)</f>
        <v>20.02</v>
      </c>
      <c r="N1352" s="23" cm="1">
        <f t="array" aca="1" ref="N1352" ca="1">_FV(A1352,"52 week high",TRUE)</f>
        <v>26.96</v>
      </c>
      <c r="O1352" s="8" cm="1">
        <f t="array" aca="1" ref="O1352" ca="1">_FV(A1352,"Volume")</f>
        <v>29545</v>
      </c>
      <c r="P1352" s="7" cm="1">
        <f t="array" aca="1" ref="P1352" ca="1">_FV(A1352,"Volume average",TRUE)</f>
        <v>43268</v>
      </c>
      <c r="Q1352" t="s">
        <v>490</v>
      </c>
      <c r="T1352" s="25" cm="1">
        <f t="array" aca="1" ref="T1352" ca="1">_FV(A1352,"Expense ratio",TRUE)</f>
        <v>6.8000000000000005E-3</v>
      </c>
      <c r="U1352" s="24" cm="1">
        <f t="array" aca="1" ref="U1352" ca="1">_FV(A1352,"Market cap",TRUE)</f>
        <v>31645916.989999998</v>
      </c>
      <c r="V1352" s="16"/>
      <c r="W1352" s="16"/>
      <c r="Z1352" s="5">
        <v>23.61</v>
      </c>
      <c r="AA1352" s="20"/>
      <c r="AB1352" s="20"/>
      <c r="AC1352" s="4">
        <v>51825</v>
      </c>
      <c r="AE1352" s="5">
        <v>1.677880023380651</v>
      </c>
      <c r="AF1352" s="20"/>
      <c r="AI1352" s="4">
        <v>51825</v>
      </c>
      <c r="AJ1352" s="4">
        <v>1218924</v>
      </c>
      <c r="AL1352" s="5">
        <v>26.96</v>
      </c>
      <c r="AM1352" s="5">
        <v>20.02</v>
      </c>
      <c r="AN1352" t="s">
        <v>90</v>
      </c>
      <c r="AO1352" t="str" cm="1">
        <f t="array" aca="1" ref="AO1352" ca="1">_FV(A1352,"Currency")</f>
        <v>USD</v>
      </c>
      <c r="AP1352" t="str" cm="1">
        <f t="array" aca="1" ref="AP1352" ca="1">_FV(A1352,"Exchange")</f>
        <v>Nasdaq Stock Market</v>
      </c>
      <c r="AQ1352" s="6" t="str" cm="1">
        <f t="array" aca="1" ref="AQ1352" ca="1">_FV(A1352,"Exchange abbreviation",TRUE)</f>
        <v>XNAS</v>
      </c>
      <c r="AR1352" t="str" cm="1">
        <f t="array" aca="1" ref="AR1352" ca="1">_FV(A1352,"Instrument type",TRUE)</f>
        <v>ETF</v>
      </c>
    </row>
    <row r="1353" spans="1:44" ht="18.75" customHeight="1" x14ac:dyDescent="0.25">
      <c r="A1353" t="e" vm="1366">
        <v>#VALUE!</v>
      </c>
      <c r="B1353" t="s">
        <v>3833</v>
      </c>
      <c r="C1353" t="s">
        <v>3834</v>
      </c>
      <c r="D1353" s="31" cm="1">
        <f t="array" aca="1" ref="D1353" ca="1">_FV(A1353,"Last trade time",TRUE)</f>
        <v>45824.843750173437</v>
      </c>
      <c r="E1353" s="23" cm="1">
        <f t="array" aca="1" ref="E1353" ca="1">_FV(A1353,"Price")</f>
        <v>50.165700000000001</v>
      </c>
      <c r="F1353" s="27" cm="1">
        <f t="array" aca="1" ref="F1353" ca="1">_FV(A1353,"Change (%)",TRUE)</f>
        <v>3.3139999999999997E-3</v>
      </c>
      <c r="G1353" s="26" cm="1">
        <f t="array" aca="1" ref="G1353" ca="1">_FV(A1353,"Change")</f>
        <v>0.16569999999999999</v>
      </c>
      <c r="H1353" s="23" cm="1">
        <f t="array" aca="1" ref="H1353" ca="1">_FV(A1353,"Open")</f>
        <v>50.140099999999997</v>
      </c>
      <c r="I1353" s="23" cm="1">
        <f t="array" aca="1" ref="I1353" ca="1">_FV(A1353,"Low")</f>
        <v>50.134300000000003</v>
      </c>
      <c r="J1353" s="23" cm="1">
        <f t="array" aca="1" ref="J1353" ca="1">_FV(A1353,"High")</f>
        <v>50.18</v>
      </c>
      <c r="K1353" s="23" cm="1">
        <f t="array" aca="1" ref="K1353" ca="1">_FV(A1353,"Previous close",TRUE)</f>
        <v>50</v>
      </c>
      <c r="L1353" s="26"/>
      <c r="M1353" s="23" cm="1">
        <f t="array" aca="1" ref="M1353" ca="1">_FV(A1353,"52 week low",TRUE)</f>
        <v>46.95</v>
      </c>
      <c r="N1353" s="23" cm="1">
        <f t="array" aca="1" ref="N1353" ca="1">_FV(A1353,"52 week high",TRUE)</f>
        <v>52.65</v>
      </c>
      <c r="O1353" s="8" cm="1">
        <f t="array" aca="1" ref="O1353" ca="1">_FV(A1353,"Volume")</f>
        <v>6172</v>
      </c>
      <c r="P1353" s="7" cm="1">
        <f t="array" aca="1" ref="P1353" ca="1">_FV(A1353,"Volume average",TRUE)</f>
        <v>12850</v>
      </c>
      <c r="Q1353" t="s">
        <v>45</v>
      </c>
      <c r="R1353" t="s">
        <v>3835</v>
      </c>
      <c r="T1353" s="25" cm="1">
        <f t="array" aca="1" ref="T1353" ca="1">_FV(A1353,"Expense ratio",TRUE)</f>
        <v>6.8000000000000005E-3</v>
      </c>
      <c r="U1353" s="24" cm="1">
        <f t="array" aca="1" ref="U1353" ca="1">_FV(A1353,"Market cap",TRUE)</f>
        <v>139801337.71000001</v>
      </c>
      <c r="V1353" s="16"/>
      <c r="W1353" s="16"/>
      <c r="Z1353" s="5">
        <v>50.045000000000002</v>
      </c>
      <c r="AA1353" s="20"/>
      <c r="AB1353" s="20"/>
      <c r="AC1353" s="4">
        <v>11108</v>
      </c>
      <c r="AE1353" s="5">
        <v>1.072700716700359</v>
      </c>
      <c r="AF1353" s="20"/>
      <c r="AI1353" s="4">
        <v>11103</v>
      </c>
      <c r="AJ1353" s="4">
        <v>555150</v>
      </c>
      <c r="AL1353" s="5">
        <v>52.65</v>
      </c>
      <c r="AM1353" s="5">
        <v>46.95</v>
      </c>
      <c r="AN1353" t="s">
        <v>47</v>
      </c>
      <c r="AO1353" t="str" cm="1">
        <f t="array" aca="1" ref="AO1353" ca="1">_FV(A1353,"Currency")</f>
        <v>USD</v>
      </c>
      <c r="AP1353" t="str" cm="1">
        <f t="array" aca="1" ref="AP1353" ca="1">_FV(A1353,"Exchange")</f>
        <v>Nasdaq Stock Market</v>
      </c>
      <c r="AQ1353" s="6" t="str" cm="1">
        <f t="array" aca="1" ref="AQ1353" ca="1">_FV(A1353,"Exchange abbreviation",TRUE)</f>
        <v>XNAS</v>
      </c>
      <c r="AR1353" t="str" cm="1">
        <f t="array" aca="1" ref="AR1353" ca="1">_FV(A1353,"Instrument type",TRUE)</f>
        <v>ETF</v>
      </c>
    </row>
    <row r="1354" spans="1:44" ht="18.75" customHeight="1" x14ac:dyDescent="0.25">
      <c r="A1354" t="e" vm="1367">
        <v>#VALUE!</v>
      </c>
      <c r="B1354" t="s">
        <v>3836</v>
      </c>
      <c r="C1354" t="s">
        <v>3837</v>
      </c>
      <c r="D1354" s="31" cm="1">
        <f t="array" aca="1" ref="D1354" ca="1">_FV(A1354,"Last trade time",TRUE)</f>
        <v>45824.84027780078</v>
      </c>
      <c r="E1354" s="23" cm="1">
        <f t="array" aca="1" ref="E1354" ca="1">_FV(A1354,"Price")</f>
        <v>30.74</v>
      </c>
      <c r="F1354" s="27" cm="1">
        <f t="array" aca="1" ref="F1354" ca="1">_FV(A1354,"Change (%)",TRUE)</f>
        <v>6.8779999999999996E-3</v>
      </c>
      <c r="G1354" s="26" cm="1">
        <f t="array" aca="1" ref="G1354" ca="1">_FV(A1354,"Change")</f>
        <v>0.21</v>
      </c>
      <c r="H1354" s="23" cm="1">
        <f t="array" aca="1" ref="H1354" ca="1">_FV(A1354,"Open")</f>
        <v>30.8</v>
      </c>
      <c r="I1354" s="23" cm="1">
        <f t="array" aca="1" ref="I1354" ca="1">_FV(A1354,"Low")</f>
        <v>30.69</v>
      </c>
      <c r="J1354" s="23" cm="1">
        <f t="array" aca="1" ref="J1354" ca="1">_FV(A1354,"High")</f>
        <v>30.94</v>
      </c>
      <c r="K1354" s="23" cm="1">
        <f t="array" aca="1" ref="K1354" ca="1">_FV(A1354,"Previous close",TRUE)</f>
        <v>30.53</v>
      </c>
      <c r="L1354" s="26"/>
      <c r="M1354" s="23" cm="1">
        <f t="array" aca="1" ref="M1354" ca="1">_FV(A1354,"52 week low",TRUE)</f>
        <v>24.23</v>
      </c>
      <c r="N1354" s="23" cm="1">
        <f t="array" aca="1" ref="N1354" ca="1">_FV(A1354,"52 week high",TRUE)</f>
        <v>32.270000000000003</v>
      </c>
      <c r="O1354" s="8" cm="1">
        <f t="array" aca="1" ref="O1354" ca="1">_FV(A1354,"Volume")</f>
        <v>15499</v>
      </c>
      <c r="P1354" s="7" cm="1">
        <f t="array" aca="1" ref="P1354" ca="1">_FV(A1354,"Volume average",TRUE)</f>
        <v>28438</v>
      </c>
      <c r="Q1354" t="s">
        <v>143</v>
      </c>
      <c r="T1354" s="25" cm="1">
        <f t="array" aca="1" ref="T1354" ca="1">_FV(A1354,"Expense ratio",TRUE)</f>
        <v>6.8000000000000005E-3</v>
      </c>
      <c r="U1354" s="24" cm="1">
        <f t="array" aca="1" ref="U1354" ca="1">_FV(A1354,"Market cap",TRUE)</f>
        <v>302226293.35000002</v>
      </c>
      <c r="V1354" s="16"/>
      <c r="W1354" s="16"/>
      <c r="Z1354" s="18"/>
      <c r="AA1354" s="20"/>
      <c r="AB1354" s="20"/>
      <c r="AC1354" s="21">
        <v>28445</v>
      </c>
      <c r="AE1354" s="18"/>
      <c r="AF1354" s="20"/>
      <c r="AI1354" s="21"/>
      <c r="AJ1354" s="18"/>
      <c r="AL1354" s="18"/>
      <c r="AM1354" s="18"/>
      <c r="AN1354" t="s">
        <v>73</v>
      </c>
      <c r="AO1354" t="str" cm="1">
        <f t="array" aca="1" ref="AO1354" ca="1">_FV(A1354,"Currency")</f>
        <v>USD</v>
      </c>
      <c r="AP1354" t="str" cm="1">
        <f t="array" aca="1" ref="AP1354" ca="1">_FV(A1354,"Exchange")</f>
        <v>NYSE Arca</v>
      </c>
      <c r="AQ1354" s="6" t="str" cm="1">
        <f t="array" aca="1" ref="AQ1354" ca="1">_FV(A1354,"Exchange abbreviation",TRUE)</f>
        <v>ARCX</v>
      </c>
      <c r="AR1354" t="str" cm="1">
        <f t="array" aca="1" ref="AR1354" ca="1">_FV(A1354,"Instrument type",TRUE)</f>
        <v>ETF</v>
      </c>
    </row>
    <row r="1355" spans="1:44" ht="18.75" customHeight="1" x14ac:dyDescent="0.25">
      <c r="A1355" t="e" vm="1368">
        <v>#VALUE!</v>
      </c>
      <c r="B1355" t="s">
        <v>3838</v>
      </c>
      <c r="C1355" t="s">
        <v>3839</v>
      </c>
      <c r="D1355" s="31" cm="1">
        <f t="array" aca="1" ref="D1355" ca="1">_FV(A1355,"Last trade time",TRUE)</f>
        <v>45824.938521238284</v>
      </c>
      <c r="E1355" s="23" cm="1">
        <f t="array" aca="1" ref="E1355" ca="1">_FV(A1355,"Price")</f>
        <v>49.94</v>
      </c>
      <c r="F1355" s="27" cm="1">
        <f t="array" aca="1" ref="F1355" ca="1">_FV(A1355,"Change (%)",TRUE)</f>
        <v>7.2610000000000001E-3</v>
      </c>
      <c r="G1355" s="26" cm="1">
        <f t="array" aca="1" ref="G1355" ca="1">_FV(A1355,"Change")</f>
        <v>0.36</v>
      </c>
      <c r="H1355" s="23" cm="1">
        <f t="array" aca="1" ref="H1355" ca="1">_FV(A1355,"Open")</f>
        <v>49.87</v>
      </c>
      <c r="I1355" s="23" cm="1">
        <f t="array" aca="1" ref="I1355" ca="1">_FV(A1355,"Low")</f>
        <v>49.8</v>
      </c>
      <c r="J1355" s="23" cm="1">
        <f t="array" aca="1" ref="J1355" ca="1">_FV(A1355,"High")</f>
        <v>50.0276</v>
      </c>
      <c r="K1355" s="23" cm="1">
        <f t="array" aca="1" ref="K1355" ca="1">_FV(A1355,"Previous close",TRUE)</f>
        <v>49.58</v>
      </c>
      <c r="L1355" s="26"/>
      <c r="M1355" s="23" cm="1">
        <f t="array" aca="1" ref="M1355" ca="1">_FV(A1355,"52 week low",TRUE)</f>
        <v>41.6</v>
      </c>
      <c r="N1355" s="23" cm="1">
        <f t="array" aca="1" ref="N1355" ca="1">_FV(A1355,"52 week high",TRUE)</f>
        <v>52.78</v>
      </c>
      <c r="O1355" s="8" cm="1">
        <f t="array" aca="1" ref="O1355" ca="1">_FV(A1355,"Volume")</f>
        <v>1537590</v>
      </c>
      <c r="P1355" s="7" cm="1">
        <f t="array" aca="1" ref="P1355" ca="1">_FV(A1355,"Volume average",TRUE)</f>
        <v>1433685</v>
      </c>
      <c r="Q1355" t="s">
        <v>424</v>
      </c>
      <c r="S1355" t="s">
        <v>3840</v>
      </c>
      <c r="T1355" s="25" cm="1">
        <f t="array" aca="1" ref="T1355" ca="1">_FV(A1355,"Expense ratio",TRUE)</f>
        <v>6.8000000000000005E-3</v>
      </c>
      <c r="U1355" s="24" cm="1">
        <f t="array" aca="1" ref="U1355" ca="1">_FV(A1355,"Market cap",TRUE)</f>
        <v>3696840596.2399998</v>
      </c>
      <c r="V1355" s="4">
        <v>3696840704</v>
      </c>
      <c r="W1355" s="4">
        <v>3696840704</v>
      </c>
      <c r="Y1355" t="s">
        <v>3841</v>
      </c>
      <c r="Z1355" s="5">
        <v>49.6616</v>
      </c>
      <c r="AA1355" s="5">
        <v>24.576063000000001</v>
      </c>
      <c r="AB1355" s="5">
        <v>0.12529999</v>
      </c>
      <c r="AC1355" s="4">
        <v>1303471</v>
      </c>
      <c r="AE1355" s="5">
        <v>3.0533237578875378</v>
      </c>
      <c r="AF1355" s="5">
        <v>12.40068310722202</v>
      </c>
      <c r="AI1355" s="4">
        <v>1303471</v>
      </c>
      <c r="AJ1355" s="5">
        <v>64743404.57</v>
      </c>
      <c r="AL1355" s="5">
        <v>52.78</v>
      </c>
      <c r="AM1355" s="5">
        <v>41.6</v>
      </c>
      <c r="AN1355" t="s">
        <v>82</v>
      </c>
      <c r="AO1355" t="str" cm="1">
        <f t="array" aca="1" ref="AO1355" ca="1">_FV(A1355,"Currency")</f>
        <v>USD</v>
      </c>
      <c r="AP1355" t="str" cm="1">
        <f t="array" aca="1" ref="AP1355" ca="1">_FV(A1355,"Exchange")</f>
        <v>CBOE BZX Exchange</v>
      </c>
      <c r="AQ1355" s="6" t="str" cm="1">
        <f t="array" aca="1" ref="AQ1355" ca="1">_FV(A1355,"Exchange abbreviation",TRUE)</f>
        <v>BATS</v>
      </c>
      <c r="AR1355" t="str" cm="1">
        <f t="array" aca="1" ref="AR1355" ca="1">_FV(A1355,"Instrument type",TRUE)</f>
        <v>ETF</v>
      </c>
    </row>
    <row r="1356" spans="1:44" ht="18.75" customHeight="1" x14ac:dyDescent="0.25">
      <c r="A1356" t="e" vm="1369">
        <v>#VALUE!</v>
      </c>
      <c r="B1356" t="s">
        <v>3842</v>
      </c>
      <c r="C1356" t="s">
        <v>3843</v>
      </c>
      <c r="D1356" s="31" cm="1">
        <f t="array" aca="1" ref="D1356" ca="1">_FV(A1356,"Last trade time",TRUE)</f>
        <v>45824.94238663125</v>
      </c>
      <c r="E1356" s="23" cm="1">
        <f t="array" aca="1" ref="E1356" ca="1">_FV(A1356,"Price")</f>
        <v>51.5</v>
      </c>
      <c r="F1356" s="27" cm="1">
        <f t="array" aca="1" ref="F1356" ca="1">_FV(A1356,"Change (%)",TRUE)</f>
        <v>1.0597000000000001E-2</v>
      </c>
      <c r="G1356" s="26" cm="1">
        <f t="array" aca="1" ref="G1356" ca="1">_FV(A1356,"Change")</f>
        <v>0.54</v>
      </c>
      <c r="H1356" s="23" cm="1">
        <f t="array" aca="1" ref="H1356" ca="1">_FV(A1356,"Open")</f>
        <v>51.28</v>
      </c>
      <c r="I1356" s="23" cm="1">
        <f t="array" aca="1" ref="I1356" ca="1">_FV(A1356,"Low")</f>
        <v>51.28</v>
      </c>
      <c r="J1356" s="23" cm="1">
        <f t="array" aca="1" ref="J1356" ca="1">_FV(A1356,"High")</f>
        <v>51.57</v>
      </c>
      <c r="K1356" s="23" cm="1">
        <f t="array" aca="1" ref="K1356" ca="1">_FV(A1356,"Previous close",TRUE)</f>
        <v>50.96</v>
      </c>
      <c r="L1356" s="26"/>
      <c r="M1356" s="23" cm="1">
        <f t="array" aca="1" ref="M1356" ca="1">_FV(A1356,"52 week low",TRUE)</f>
        <v>41.170099999999998</v>
      </c>
      <c r="N1356" s="23" cm="1">
        <f t="array" aca="1" ref="N1356" ca="1">_FV(A1356,"52 week high",TRUE)</f>
        <v>54.47</v>
      </c>
      <c r="O1356" s="8" cm="1">
        <f t="array" aca="1" ref="O1356" ca="1">_FV(A1356,"Volume")</f>
        <v>1788785</v>
      </c>
      <c r="P1356" s="7" cm="1">
        <f t="array" aca="1" ref="P1356" ca="1">_FV(A1356,"Volume average",TRUE)</f>
        <v>1477679</v>
      </c>
      <c r="Q1356" t="s">
        <v>424</v>
      </c>
      <c r="S1356" t="s">
        <v>3840</v>
      </c>
      <c r="T1356" s="25" cm="1">
        <f t="array" aca="1" ref="T1356" ca="1">_FV(A1356,"Expense ratio",TRUE)</f>
        <v>6.8000000000000005E-3</v>
      </c>
      <c r="U1356" s="24" cm="1">
        <f t="array" aca="1" ref="U1356" ca="1">_FV(A1356,"Market cap",TRUE)</f>
        <v>1756204439.24</v>
      </c>
      <c r="V1356" s="4">
        <v>1756204416</v>
      </c>
      <c r="W1356" s="4">
        <v>1756204416</v>
      </c>
      <c r="Y1356" t="s">
        <v>894</v>
      </c>
      <c r="Z1356" s="5">
        <v>51.118600000000001</v>
      </c>
      <c r="AA1356" s="5">
        <v>30.811181999999999</v>
      </c>
      <c r="AB1356" s="5">
        <v>0.14549999999999999</v>
      </c>
      <c r="AC1356" s="4">
        <v>1004222</v>
      </c>
      <c r="AE1356" s="5">
        <v>3.9875342119896522</v>
      </c>
      <c r="AF1356" s="5">
        <v>15.310764157262851</v>
      </c>
      <c r="AI1356" s="4">
        <v>1004222</v>
      </c>
      <c r="AJ1356" s="5">
        <v>51335828.640000001</v>
      </c>
      <c r="AL1356" s="5">
        <v>54.47</v>
      </c>
      <c r="AM1356" s="5">
        <v>41.17</v>
      </c>
      <c r="AN1356" t="s">
        <v>82</v>
      </c>
      <c r="AO1356" t="str" cm="1">
        <f t="array" aca="1" ref="AO1356" ca="1">_FV(A1356,"Currency")</f>
        <v>USD</v>
      </c>
      <c r="AP1356" t="str" cm="1">
        <f t="array" aca="1" ref="AP1356" ca="1">_FV(A1356,"Exchange")</f>
        <v>Nasdaq Stock Market</v>
      </c>
      <c r="AQ1356" s="6" t="str" cm="1">
        <f t="array" aca="1" ref="AQ1356" ca="1">_FV(A1356,"Exchange abbreviation",TRUE)</f>
        <v>XNAS</v>
      </c>
      <c r="AR1356" t="str" cm="1">
        <f t="array" aca="1" ref="AR1356" ca="1">_FV(A1356,"Instrument type",TRUE)</f>
        <v>ETF</v>
      </c>
    </row>
    <row r="1357" spans="1:44" ht="18.75" customHeight="1" x14ac:dyDescent="0.25">
      <c r="A1357" t="e" vm="1370">
        <v>#VALUE!</v>
      </c>
      <c r="B1357" t="s">
        <v>3844</v>
      </c>
      <c r="C1357" t="s">
        <v>3845</v>
      </c>
      <c r="D1357" s="31" cm="1">
        <f t="array" aca="1" ref="D1357" ca="1">_FV(A1357,"Last trade time",TRUE)</f>
        <v>45824.843750046093</v>
      </c>
      <c r="E1357" s="23" cm="1">
        <f t="array" aca="1" ref="E1357" ca="1">_FV(A1357,"Price")</f>
        <v>51.99</v>
      </c>
      <c r="F1357" s="27" cm="1">
        <f t="array" aca="1" ref="F1357" ca="1">_FV(A1357,"Change (%)",TRUE)</f>
        <v>9.5150000000000009E-3</v>
      </c>
      <c r="G1357" s="26" cm="1">
        <f t="array" aca="1" ref="G1357" ca="1">_FV(A1357,"Change")</f>
        <v>0.49</v>
      </c>
      <c r="H1357" s="23" cm="1">
        <f t="array" aca="1" ref="H1357" ca="1">_FV(A1357,"Open")</f>
        <v>51.99</v>
      </c>
      <c r="I1357" s="23" cm="1">
        <f t="array" aca="1" ref="I1357" ca="1">_FV(A1357,"Low")</f>
        <v>51.71</v>
      </c>
      <c r="J1357" s="23" cm="1">
        <f t="array" aca="1" ref="J1357" ca="1">_FV(A1357,"High")</f>
        <v>51.994799999999998</v>
      </c>
      <c r="K1357" s="23" cm="1">
        <f t="array" aca="1" ref="K1357" ca="1">_FV(A1357,"Previous close",TRUE)</f>
        <v>51.5</v>
      </c>
      <c r="L1357" s="26"/>
      <c r="M1357" s="23" cm="1">
        <f t="array" aca="1" ref="M1357" ca="1">_FV(A1357,"52 week low",TRUE)</f>
        <v>43.02</v>
      </c>
      <c r="N1357" s="23" cm="1">
        <f t="array" aca="1" ref="N1357" ca="1">_FV(A1357,"52 week high",TRUE)</f>
        <v>53.8</v>
      </c>
      <c r="O1357" s="8" cm="1">
        <f t="array" aca="1" ref="O1357" ca="1">_FV(A1357,"Volume")</f>
        <v>17162</v>
      </c>
      <c r="P1357" s="7" cm="1">
        <f t="array" aca="1" ref="P1357" ca="1">_FV(A1357,"Volume average",TRUE)</f>
        <v>19658</v>
      </c>
      <c r="Q1357" t="s">
        <v>345</v>
      </c>
      <c r="S1357" t="s">
        <v>3840</v>
      </c>
      <c r="T1357" s="25" cm="1">
        <f t="array" aca="1" ref="T1357" ca="1">_FV(A1357,"Expense ratio",TRUE)</f>
        <v>6.8000000000000005E-3</v>
      </c>
      <c r="U1357" s="24" cm="1">
        <f t="array" aca="1" ref="U1357" ca="1">_FV(A1357,"Market cap",TRUE)</f>
        <v>306103440.63</v>
      </c>
      <c r="V1357" s="4">
        <v>306103424</v>
      </c>
      <c r="W1357" s="4">
        <v>306103424</v>
      </c>
      <c r="Y1357" t="s">
        <v>3846</v>
      </c>
      <c r="Z1357" s="5">
        <v>51.6447</v>
      </c>
      <c r="AA1357" s="5">
        <v>30.560026000000001</v>
      </c>
      <c r="AB1357" s="5">
        <v>8.4500000000000006E-2</v>
      </c>
      <c r="AC1357" s="4">
        <v>20034</v>
      </c>
      <c r="AE1357" s="5">
        <v>2.180066525088864</v>
      </c>
      <c r="AF1357" s="5">
        <v>11.359092947133471</v>
      </c>
      <c r="AI1357" s="4">
        <v>20034</v>
      </c>
      <c r="AJ1357" s="5">
        <v>1035156.78</v>
      </c>
      <c r="AL1357" s="5">
        <v>53.8</v>
      </c>
      <c r="AM1357" s="5">
        <v>24.81</v>
      </c>
      <c r="AN1357" t="s">
        <v>90</v>
      </c>
      <c r="AO1357" t="str" cm="1">
        <f t="array" aca="1" ref="AO1357" ca="1">_FV(A1357,"Currency")</f>
        <v>USD</v>
      </c>
      <c r="AP1357" t="str" cm="1">
        <f t="array" aca="1" ref="AP1357" ca="1">_FV(A1357,"Exchange")</f>
        <v>Nasdaq Stock Market</v>
      </c>
      <c r="AQ1357" s="6" t="str" cm="1">
        <f t="array" aca="1" ref="AQ1357" ca="1">_FV(A1357,"Exchange abbreviation",TRUE)</f>
        <v>XNAS</v>
      </c>
      <c r="AR1357" t="str" cm="1">
        <f t="array" aca="1" ref="AR1357" ca="1">_FV(A1357,"Instrument type",TRUE)</f>
        <v>ETF</v>
      </c>
    </row>
    <row r="1358" spans="1:44" ht="18.75" customHeight="1" x14ac:dyDescent="0.25">
      <c r="A1358" t="e" vm="1371">
        <v>#VALUE!</v>
      </c>
      <c r="B1358" t="s">
        <v>3847</v>
      </c>
      <c r="C1358" s="13" t="s">
        <v>3848</v>
      </c>
      <c r="D1358" s="31" cm="1">
        <f t="array" aca="1" ref="D1358" ca="1">_FV(A1358,"Last trade time",TRUE)</f>
        <v>45824.910083125003</v>
      </c>
      <c r="E1358" s="23" cm="1">
        <f t="array" aca="1" ref="E1358" ca="1">_FV(A1358,"Price")</f>
        <v>50.55</v>
      </c>
      <c r="F1358" s="27" cm="1">
        <f t="array" aca="1" ref="F1358" ca="1">_FV(A1358,"Change (%)",TRUE)</f>
        <v>2.5779999999999996E-3</v>
      </c>
      <c r="G1358" s="26" cm="1">
        <f t="array" aca="1" ref="G1358" ca="1">_FV(A1358,"Change")</f>
        <v>0.13</v>
      </c>
      <c r="H1358" s="23" cm="1">
        <f t="array" aca="1" ref="H1358" ca="1">_FV(A1358,"Open")</f>
        <v>50.9</v>
      </c>
      <c r="I1358" s="23" cm="1">
        <f t="array" aca="1" ref="I1358" ca="1">_FV(A1358,"Low")</f>
        <v>50.235599999999998</v>
      </c>
      <c r="J1358" s="23" cm="1">
        <f t="array" aca="1" ref="J1358" ca="1">_FV(A1358,"High")</f>
        <v>50.9</v>
      </c>
      <c r="K1358" s="23" cm="1">
        <f t="array" aca="1" ref="K1358" ca="1">_FV(A1358,"Previous close",TRUE)</f>
        <v>50.42</v>
      </c>
      <c r="L1358" s="26"/>
      <c r="M1358" s="23" cm="1">
        <f t="array" aca="1" ref="M1358" ca="1">_FV(A1358,"52 week low",TRUE)</f>
        <v>48.380099999999999</v>
      </c>
      <c r="N1358" s="23" cm="1">
        <f t="array" aca="1" ref="N1358" ca="1">_FV(A1358,"52 week high",TRUE)</f>
        <v>52.73</v>
      </c>
      <c r="O1358" s="8" cm="1">
        <f t="array" aca="1" ref="O1358" ca="1">_FV(A1358,"Volume")</f>
        <v>19229</v>
      </c>
      <c r="P1358" s="7" cm="1">
        <f t="array" aca="1" ref="P1358" ca="1">_FV(A1358,"Volume average",TRUE)</f>
        <v>19865</v>
      </c>
      <c r="Q1358" t="s">
        <v>270</v>
      </c>
      <c r="R1358" t="s">
        <v>3849</v>
      </c>
      <c r="S1358" t="s">
        <v>3850</v>
      </c>
      <c r="T1358" s="25" cm="1">
        <f t="array" aca="1" ref="T1358" ca="1">_FV(A1358,"Expense ratio",TRUE)</f>
        <v>6.8000000000000005E-3</v>
      </c>
      <c r="U1358" s="24" cm="1">
        <f t="array" aca="1" ref="U1358" ca="1">_FV(A1358,"Market cap",TRUE)</f>
        <v>120978271.73999999</v>
      </c>
      <c r="V1358" s="4">
        <v>120978272</v>
      </c>
      <c r="W1358" s="4">
        <v>120978272</v>
      </c>
      <c r="Y1358" t="s">
        <v>634</v>
      </c>
      <c r="Z1358" s="5">
        <v>50.154800000000002</v>
      </c>
      <c r="AA1358" s="20"/>
      <c r="AB1358" s="20"/>
      <c r="AC1358" s="4">
        <v>33123</v>
      </c>
      <c r="AE1358" s="5">
        <v>2.5068376376791162</v>
      </c>
      <c r="AF1358" s="20"/>
      <c r="AI1358" s="4">
        <v>33123</v>
      </c>
      <c r="AJ1358" s="5">
        <v>1678011.18</v>
      </c>
      <c r="AL1358" s="5">
        <v>52.73</v>
      </c>
      <c r="AM1358" s="5">
        <v>48.38</v>
      </c>
      <c r="AN1358" t="s">
        <v>90</v>
      </c>
      <c r="AO1358" t="str" cm="1">
        <f t="array" aca="1" ref="AO1358" ca="1">_FV(A1358,"Currency")</f>
        <v>USD</v>
      </c>
      <c r="AP1358" t="str" cm="1">
        <f t="array" aca="1" ref="AP1358" ca="1">_FV(A1358,"Exchange")</f>
        <v>Nasdaq Stock Market</v>
      </c>
      <c r="AQ1358" s="6" t="str" cm="1">
        <f t="array" aca="1" ref="AQ1358" ca="1">_FV(A1358,"Exchange abbreviation",TRUE)</f>
        <v>XNAS</v>
      </c>
      <c r="AR1358" t="str" cm="1">
        <f t="array" aca="1" ref="AR1358" ca="1">_FV(A1358,"Instrument type",TRUE)</f>
        <v>ETF</v>
      </c>
    </row>
    <row r="1359" spans="1:44" ht="18.75" customHeight="1" x14ac:dyDescent="0.25">
      <c r="A1359" t="e" vm="1372">
        <v>#VALUE!</v>
      </c>
      <c r="B1359" t="s">
        <v>3851</v>
      </c>
      <c r="C1359" t="s">
        <v>3852</v>
      </c>
      <c r="D1359" s="31" cm="1">
        <f t="array" aca="1" ref="D1359" ca="1">_FV(A1359,"Last trade time",TRUE)</f>
        <v>45824.840277823438</v>
      </c>
      <c r="E1359" s="23" cm="1">
        <f t="array" aca="1" ref="E1359" ca="1">_FV(A1359,"Price")</f>
        <v>28.629000000000001</v>
      </c>
      <c r="F1359" s="27" cm="1">
        <f t="array" aca="1" ref="F1359" ca="1">_FV(A1359,"Change (%)",TRUE)</f>
        <v>8.0630000000000007E-3</v>
      </c>
      <c r="G1359" s="26" cm="1">
        <f t="array" aca="1" ref="G1359" ca="1">_FV(A1359,"Change")</f>
        <v>0.22900000000000001</v>
      </c>
      <c r="H1359" s="23" cm="1">
        <f t="array" aca="1" ref="H1359" ca="1">_FV(A1359,"Open")</f>
        <v>28.67</v>
      </c>
      <c r="I1359" s="23" cm="1">
        <f t="array" aca="1" ref="I1359" ca="1">_FV(A1359,"Low")</f>
        <v>28.6036</v>
      </c>
      <c r="J1359" s="23" cm="1">
        <f t="array" aca="1" ref="J1359" ca="1">_FV(A1359,"High")</f>
        <v>28.800999999999998</v>
      </c>
      <c r="K1359" s="23" cm="1">
        <f t="array" aca="1" ref="K1359" ca="1">_FV(A1359,"Previous close",TRUE)</f>
        <v>28.4</v>
      </c>
      <c r="L1359" s="26"/>
      <c r="M1359" s="23" cm="1">
        <f t="array" aca="1" ref="M1359" ca="1">_FV(A1359,"52 week low",TRUE)</f>
        <v>26.139900000000001</v>
      </c>
      <c r="N1359" s="23" cm="1">
        <f t="array" aca="1" ref="N1359" ca="1">_FV(A1359,"52 week high",TRUE)</f>
        <v>31.48</v>
      </c>
      <c r="O1359" s="8" cm="1">
        <f t="array" aca="1" ref="O1359" ca="1">_FV(A1359,"Volume")</f>
        <v>13978</v>
      </c>
      <c r="P1359" s="7" cm="1">
        <f t="array" aca="1" ref="P1359" ca="1">_FV(A1359,"Volume average",TRUE)</f>
        <v>15011</v>
      </c>
      <c r="Q1359" t="s">
        <v>703</v>
      </c>
      <c r="S1359" t="s">
        <v>3079</v>
      </c>
      <c r="T1359" s="25" cm="1">
        <f t="array" aca="1" ref="T1359" ca="1">_FV(A1359,"Expense ratio",TRUE)</f>
        <v>6.8000000000000005E-3</v>
      </c>
      <c r="U1359" s="24" cm="1">
        <f t="array" aca="1" ref="U1359" ca="1">_FV(A1359,"Market cap",TRUE)</f>
        <v>156431991.02000001</v>
      </c>
      <c r="V1359" s="4">
        <v>156431984</v>
      </c>
      <c r="W1359" s="4">
        <v>156431984</v>
      </c>
      <c r="Y1359" t="s">
        <v>3706</v>
      </c>
      <c r="Z1359" s="5">
        <v>28.440200000000001</v>
      </c>
      <c r="AA1359" s="5">
        <v>15.965820000000001</v>
      </c>
      <c r="AB1359" s="5">
        <v>2.6300001999999999E-2</v>
      </c>
      <c r="AC1359" s="4">
        <v>22444</v>
      </c>
      <c r="AE1359" s="5">
        <v>3.236526181019395</v>
      </c>
      <c r="AF1359" s="5">
        <v>-0.58869950908535529</v>
      </c>
      <c r="AH1359" s="16"/>
      <c r="AI1359" s="4">
        <v>22444</v>
      </c>
      <c r="AJ1359" s="5">
        <v>641247.52399999998</v>
      </c>
      <c r="AL1359" s="5">
        <v>31.48</v>
      </c>
      <c r="AM1359" s="5">
        <v>26.14</v>
      </c>
      <c r="AN1359" t="s">
        <v>47</v>
      </c>
      <c r="AO1359" t="str" cm="1">
        <f t="array" aca="1" ref="AO1359" ca="1">_FV(A1359,"Currency")</f>
        <v>USD</v>
      </c>
      <c r="AP1359" t="str" cm="1">
        <f t="array" aca="1" ref="AP1359" ca="1">_FV(A1359,"Exchange")</f>
        <v>NYSE Arca</v>
      </c>
      <c r="AQ1359" s="6" t="str" cm="1">
        <f t="array" aca="1" ref="AQ1359" ca="1">_FV(A1359,"Exchange abbreviation",TRUE)</f>
        <v>ARCX</v>
      </c>
      <c r="AR1359" t="str" cm="1">
        <f t="array" aca="1" ref="AR1359" ca="1">_FV(A1359,"Instrument type",TRUE)</f>
        <v>ETF</v>
      </c>
    </row>
    <row r="1360" spans="1:44" ht="18.75" customHeight="1" x14ac:dyDescent="0.25">
      <c r="A1360" t="e" vm="1373">
        <v>#VALUE!</v>
      </c>
      <c r="B1360" t="s">
        <v>3853</v>
      </c>
      <c r="C1360" t="s">
        <v>3854</v>
      </c>
      <c r="D1360" s="31" cm="1">
        <f t="array" aca="1" ref="D1360" ca="1">_FV(A1360,"Last trade time",TRUE)</f>
        <v>45824.885327036718</v>
      </c>
      <c r="E1360" s="23" cm="1">
        <f t="array" aca="1" ref="E1360" ca="1">_FV(A1360,"Price")</f>
        <v>45.09</v>
      </c>
      <c r="F1360" s="27" cm="1">
        <f t="array" aca="1" ref="F1360" ca="1">_FV(A1360,"Change (%)",TRUE)</f>
        <v>6.9230000000000003E-3</v>
      </c>
      <c r="G1360" s="26" cm="1">
        <f t="array" aca="1" ref="G1360" ca="1">_FV(A1360,"Change")</f>
        <v>0.31</v>
      </c>
      <c r="H1360" s="23" cm="1">
        <f t="array" aca="1" ref="H1360" ca="1">_FV(A1360,"Open")</f>
        <v>44.99</v>
      </c>
      <c r="I1360" s="23" cm="1">
        <f t="array" aca="1" ref="I1360" ca="1">_FV(A1360,"Low")</f>
        <v>44.99</v>
      </c>
      <c r="J1360" s="23" cm="1">
        <f t="array" aca="1" ref="J1360" ca="1">_FV(A1360,"High")</f>
        <v>45.49</v>
      </c>
      <c r="K1360" s="23" cm="1">
        <f t="array" aca="1" ref="K1360" ca="1">_FV(A1360,"Previous close",TRUE)</f>
        <v>44.78</v>
      </c>
      <c r="L1360" s="26"/>
      <c r="M1360" s="23" cm="1">
        <f t="array" aca="1" ref="M1360" ca="1">_FV(A1360,"52 week low",TRUE)</f>
        <v>38</v>
      </c>
      <c r="N1360" s="23" cm="1">
        <f t="array" aca="1" ref="N1360" ca="1">_FV(A1360,"52 week high",TRUE)</f>
        <v>53.81</v>
      </c>
      <c r="O1360" s="8" cm="1">
        <f t="array" aca="1" ref="O1360" ca="1">_FV(A1360,"Volume")</f>
        <v>213749</v>
      </c>
      <c r="P1360" s="7" cm="1">
        <f t="array" aca="1" ref="P1360" ca="1">_FV(A1360,"Volume average",TRUE)</f>
        <v>66774</v>
      </c>
      <c r="Q1360" t="s">
        <v>449</v>
      </c>
      <c r="T1360" s="25" cm="1">
        <f t="array" aca="1" ref="T1360" ca="1">_FV(A1360,"Expense ratio",TRUE)</f>
        <v>6.8000000000000005E-3</v>
      </c>
      <c r="U1360" s="24" cm="1">
        <f t="array" aca="1" ref="U1360" ca="1">_FV(A1360,"Market cap",TRUE)</f>
        <v>177694577.84999999</v>
      </c>
      <c r="V1360" s="16"/>
      <c r="W1360" s="16"/>
      <c r="Z1360" s="18"/>
      <c r="AA1360" s="20"/>
      <c r="AB1360" s="20"/>
      <c r="AC1360" s="21">
        <v>64156</v>
      </c>
      <c r="AE1360" s="18"/>
      <c r="AF1360" s="20"/>
      <c r="AI1360" s="21"/>
      <c r="AJ1360" s="18"/>
      <c r="AL1360" s="18"/>
      <c r="AM1360" s="18"/>
      <c r="AN1360" t="s">
        <v>73</v>
      </c>
      <c r="AO1360" t="str" cm="1">
        <f t="array" aca="1" ref="AO1360" ca="1">_FV(A1360,"Currency")</f>
        <v>USD</v>
      </c>
      <c r="AP1360" t="str" cm="1">
        <f t="array" aca="1" ref="AP1360" ca="1">_FV(A1360,"Exchange")</f>
        <v>CBOE BZX Exchange</v>
      </c>
      <c r="AQ1360" s="6" t="str" cm="1">
        <f t="array" aca="1" ref="AQ1360" ca="1">_FV(A1360,"Exchange abbreviation",TRUE)</f>
        <v>BATS</v>
      </c>
      <c r="AR1360" t="str" cm="1">
        <f t="array" aca="1" ref="AR1360" ca="1">_FV(A1360,"Instrument type",TRUE)</f>
        <v>ETF</v>
      </c>
    </row>
    <row r="1361" spans="1:44" ht="18.75" customHeight="1" x14ac:dyDescent="0.25">
      <c r="A1361" t="e" vm="1374">
        <v>#VALUE!</v>
      </c>
      <c r="B1361" t="s">
        <v>3855</v>
      </c>
      <c r="C1361" t="s">
        <v>3856</v>
      </c>
      <c r="D1361" s="31" cm="1">
        <f t="array" aca="1" ref="D1361" ca="1">_FV(A1361,"Last trade time",TRUE)</f>
        <v>45824.93429262656</v>
      </c>
      <c r="E1361" s="23" cm="1">
        <f t="array" aca="1" ref="E1361" ca="1">_FV(A1361,"Price")</f>
        <v>42.32</v>
      </c>
      <c r="F1361" s="27" cm="1">
        <f t="array" aca="1" ref="F1361" ca="1">_FV(A1361,"Change (%)",TRUE)</f>
        <v>1.7308E-2</v>
      </c>
      <c r="G1361" s="26" cm="1">
        <f t="array" aca="1" ref="G1361" ca="1">_FV(A1361,"Change")</f>
        <v>0.72</v>
      </c>
      <c r="H1361" s="23" cm="1">
        <f t="array" aca="1" ref="H1361" ca="1">_FV(A1361,"Open")</f>
        <v>42</v>
      </c>
      <c r="I1361" s="23" cm="1">
        <f t="array" aca="1" ref="I1361" ca="1">_FV(A1361,"Low")</f>
        <v>41.91</v>
      </c>
      <c r="J1361" s="23" cm="1">
        <f t="array" aca="1" ref="J1361" ca="1">_FV(A1361,"High")</f>
        <v>42.44</v>
      </c>
      <c r="K1361" s="23" cm="1">
        <f t="array" aca="1" ref="K1361" ca="1">_FV(A1361,"Previous close",TRUE)</f>
        <v>41.6</v>
      </c>
      <c r="L1361" s="26"/>
      <c r="M1361" s="23" cm="1">
        <f t="array" aca="1" ref="M1361" ca="1">_FV(A1361,"52 week low",TRUE)</f>
        <v>30.6</v>
      </c>
      <c r="N1361" s="23" cm="1">
        <f t="array" aca="1" ref="N1361" ca="1">_FV(A1361,"52 week high",TRUE)</f>
        <v>42.78</v>
      </c>
      <c r="O1361" s="8" cm="1">
        <f t="array" aca="1" ref="O1361" ca="1">_FV(A1361,"Volume")</f>
        <v>586670</v>
      </c>
      <c r="P1361" s="7" cm="1">
        <f t="array" aca="1" ref="P1361" ca="1">_FV(A1361,"Volume average",TRUE)</f>
        <v>565001</v>
      </c>
      <c r="Q1361" t="s">
        <v>490</v>
      </c>
      <c r="S1361" t="s">
        <v>1795</v>
      </c>
      <c r="T1361" s="25" cm="1">
        <f t="array" aca="1" ref="T1361" ca="1">_FV(A1361,"Expense ratio",TRUE)</f>
        <v>6.8000000000000005E-3</v>
      </c>
      <c r="U1361" s="24" cm="1">
        <f t="array" aca="1" ref="U1361" ca="1">_FV(A1361,"Market cap",TRUE)</f>
        <v>3209353287.54</v>
      </c>
      <c r="V1361" s="4">
        <v>3209353216</v>
      </c>
      <c r="W1361" s="4">
        <v>3209353216</v>
      </c>
      <c r="X1361" t="s">
        <v>3857</v>
      </c>
      <c r="Y1361" t="s">
        <v>3858</v>
      </c>
      <c r="Z1361" s="5">
        <v>41.55</v>
      </c>
      <c r="AA1361" s="5">
        <v>26.523586000000002</v>
      </c>
      <c r="AB1361" s="5">
        <v>1.2999999999999999E-3</v>
      </c>
      <c r="AC1361" s="4">
        <v>611796</v>
      </c>
      <c r="AE1361" s="5">
        <v>8.9443643351387223</v>
      </c>
      <c r="AF1361" s="5">
        <v>21.771671560962581</v>
      </c>
      <c r="AI1361" s="4">
        <v>611796</v>
      </c>
      <c r="AJ1361" s="5">
        <v>25462949.52</v>
      </c>
      <c r="AL1361" s="5">
        <v>42.78</v>
      </c>
      <c r="AM1361" s="5">
        <v>30.6</v>
      </c>
      <c r="AN1361" t="s">
        <v>82</v>
      </c>
      <c r="AO1361" t="str" cm="1">
        <f t="array" aca="1" ref="AO1361" ca="1">_FV(A1361,"Currency")</f>
        <v>USD</v>
      </c>
      <c r="AP1361" t="str" cm="1">
        <f t="array" aca="1" ref="AP1361" ca="1">_FV(A1361,"Exchange")</f>
        <v>Nasdaq Stock Market</v>
      </c>
      <c r="AQ1361" s="6" t="str" cm="1">
        <f t="array" aca="1" ref="AQ1361" ca="1">_FV(A1361,"Exchange abbreviation",TRUE)</f>
        <v>XNAS</v>
      </c>
      <c r="AR1361" t="str" cm="1">
        <f t="array" aca="1" ref="AR1361" ca="1">_FV(A1361,"Instrument type",TRUE)</f>
        <v>ETF</v>
      </c>
    </row>
    <row r="1362" spans="1:44" ht="18.75" customHeight="1" x14ac:dyDescent="0.25">
      <c r="A1362" t="e" vm="1375">
        <v>#VALUE!</v>
      </c>
      <c r="B1362" t="s">
        <v>3859</v>
      </c>
      <c r="C1362" t="s">
        <v>3860</v>
      </c>
      <c r="D1362" s="31" cm="1">
        <f t="array" aca="1" ref="D1362" ca="1">_FV(A1362,"Last trade time",TRUE)</f>
        <v>45824.914588460153</v>
      </c>
      <c r="E1362" s="23" cm="1">
        <f t="array" aca="1" ref="E1362" ca="1">_FV(A1362,"Price")</f>
        <v>26.65</v>
      </c>
      <c r="F1362" s="27" cm="1">
        <f t="array" aca="1" ref="F1362" ca="1">_FV(A1362,"Change (%)",TRUE)</f>
        <v>-3.738E-3</v>
      </c>
      <c r="G1362" s="26" cm="1">
        <f t="array" aca="1" ref="G1362" ca="1">_FV(A1362,"Change")</f>
        <v>-0.1</v>
      </c>
      <c r="H1362" s="23" cm="1">
        <f t="array" aca="1" ref="H1362" ca="1">_FV(A1362,"Open")</f>
        <v>26.89</v>
      </c>
      <c r="I1362" s="23" cm="1">
        <f t="array" aca="1" ref="I1362" ca="1">_FV(A1362,"Low")</f>
        <v>26.59</v>
      </c>
      <c r="J1362" s="23" cm="1">
        <f t="array" aca="1" ref="J1362" ca="1">_FV(A1362,"High")</f>
        <v>27.029</v>
      </c>
      <c r="K1362" s="23" cm="1">
        <f t="array" aca="1" ref="K1362" ca="1">_FV(A1362,"Previous close",TRUE)</f>
        <v>26.75</v>
      </c>
      <c r="L1362" s="26"/>
      <c r="M1362" s="23" cm="1">
        <f t="array" aca="1" ref="M1362" ca="1">_FV(A1362,"52 week low",TRUE)</f>
        <v>23.4</v>
      </c>
      <c r="N1362" s="23" cm="1">
        <f t="array" aca="1" ref="N1362" ca="1">_FV(A1362,"52 week high",TRUE)</f>
        <v>30.26</v>
      </c>
      <c r="O1362" s="8" cm="1">
        <f t="array" aca="1" ref="O1362" ca="1">_FV(A1362,"Volume")</f>
        <v>11504</v>
      </c>
      <c r="P1362" s="7" cm="1">
        <f t="array" aca="1" ref="P1362" ca="1">_FV(A1362,"Volume average",TRUE)</f>
        <v>9722</v>
      </c>
      <c r="Q1362" t="s">
        <v>1626</v>
      </c>
      <c r="T1362" s="25" cm="1">
        <f t="array" aca="1" ref="T1362" ca="1">_FV(A1362,"Expense ratio",TRUE)</f>
        <v>6.8000000000000005E-3</v>
      </c>
      <c r="U1362" s="24" cm="1">
        <f t="array" aca="1" ref="U1362" ca="1">_FV(A1362,"Market cap",TRUE)</f>
        <v>43610576.5</v>
      </c>
      <c r="V1362" s="16"/>
      <c r="W1362" s="16"/>
      <c r="Z1362" s="18"/>
      <c r="AB1362" s="20"/>
      <c r="AC1362" s="21">
        <v>10047</v>
      </c>
      <c r="AE1362" s="18"/>
      <c r="AF1362" s="20"/>
      <c r="AI1362" s="21"/>
      <c r="AJ1362" s="18"/>
      <c r="AL1362" s="18"/>
      <c r="AM1362" s="18"/>
      <c r="AN1362" t="s">
        <v>73</v>
      </c>
      <c r="AO1362" t="str" cm="1">
        <f t="array" aca="1" ref="AO1362" ca="1">_FV(A1362,"Currency")</f>
        <v>USD</v>
      </c>
      <c r="AP1362" t="str" cm="1">
        <f t="array" aca="1" ref="AP1362" ca="1">_FV(A1362,"Exchange")</f>
        <v>Nasdaq Stock Market</v>
      </c>
      <c r="AQ1362" s="6" t="str" cm="1">
        <f t="array" aca="1" ref="AQ1362" ca="1">_FV(A1362,"Exchange abbreviation",TRUE)</f>
        <v>XNAS</v>
      </c>
      <c r="AR1362" t="str" cm="1">
        <f t="array" aca="1" ref="AR1362" ca="1">_FV(A1362,"Instrument type",TRUE)</f>
        <v>ETF</v>
      </c>
    </row>
    <row r="1363" spans="1:44" ht="18.75" customHeight="1" x14ac:dyDescent="0.25">
      <c r="A1363" t="e" vm="1376">
        <v>#VALUE!</v>
      </c>
      <c r="B1363" t="s">
        <v>3861</v>
      </c>
      <c r="C1363" t="s">
        <v>3862</v>
      </c>
      <c r="D1363" s="31" cm="1">
        <f t="array" aca="1" ref="D1363" ca="1">_FV(A1363,"Last trade time",TRUE)</f>
        <v>45824.840277812502</v>
      </c>
      <c r="E1363" s="23" cm="1">
        <f t="array" aca="1" ref="E1363" ca="1">_FV(A1363,"Price")</f>
        <v>42.499099999999999</v>
      </c>
      <c r="F1363" s="27" cm="1">
        <f t="array" aca="1" ref="F1363" ca="1">_FV(A1363,"Change (%)",TRUE)</f>
        <v>1.2112000000000001E-2</v>
      </c>
      <c r="G1363" s="26" cm="1">
        <f t="array" aca="1" ref="G1363" ca="1">_FV(A1363,"Change")</f>
        <v>0.50860000000000005</v>
      </c>
      <c r="H1363" s="23" cm="1">
        <f t="array" aca="1" ref="H1363" ca="1">_FV(A1363,"Open")</f>
        <v>42.240099999999998</v>
      </c>
      <c r="I1363" s="23" cm="1">
        <f t="array" aca="1" ref="I1363" ca="1">_FV(A1363,"Low")</f>
        <v>42.240099999999998</v>
      </c>
      <c r="J1363" s="23" cm="1">
        <f t="array" aca="1" ref="J1363" ca="1">_FV(A1363,"High")</f>
        <v>42.66</v>
      </c>
      <c r="K1363" s="23" cm="1">
        <f t="array" aca="1" ref="K1363" ca="1">_FV(A1363,"Previous close",TRUE)</f>
        <v>41.990499999999997</v>
      </c>
      <c r="L1363" s="26"/>
      <c r="M1363" s="23" cm="1">
        <f t="array" aca="1" ref="M1363" ca="1">_FV(A1363,"52 week low",TRUE)</f>
        <v>28.5791</v>
      </c>
      <c r="N1363" s="23" cm="1">
        <f t="array" aca="1" ref="N1363" ca="1">_FV(A1363,"52 week high",TRUE)</f>
        <v>45.037799999999997</v>
      </c>
      <c r="O1363" s="8" cm="1">
        <f t="array" aca="1" ref="O1363" ca="1">_FV(A1363,"Volume")</f>
        <v>1525</v>
      </c>
      <c r="P1363" s="7" cm="1">
        <f t="array" aca="1" ref="P1363" ca="1">_FV(A1363,"Volume average",TRUE)</f>
        <v>6768</v>
      </c>
      <c r="Q1363" t="s">
        <v>490</v>
      </c>
      <c r="S1363" t="s">
        <v>2662</v>
      </c>
      <c r="T1363" s="25" cm="1">
        <f t="array" aca="1" ref="T1363" ca="1">_FV(A1363,"Expense ratio",TRUE)</f>
        <v>6.8000000000000005E-3</v>
      </c>
      <c r="U1363" s="24" cm="1">
        <f t="array" aca="1" ref="U1363" ca="1">_FV(A1363,"Market cap",TRUE)</f>
        <v>32398391.93</v>
      </c>
      <c r="V1363" s="4">
        <v>32398392</v>
      </c>
      <c r="W1363" s="4">
        <v>32398392</v>
      </c>
      <c r="Y1363" t="s">
        <v>2957</v>
      </c>
      <c r="Z1363" s="5">
        <v>42.842599999999997</v>
      </c>
      <c r="AA1363" s="5">
        <v>53.725997999999997</v>
      </c>
      <c r="AB1363" s="4">
        <v>0</v>
      </c>
      <c r="AC1363" s="4">
        <v>7314</v>
      </c>
      <c r="AE1363" s="5">
        <v>8.1776924932205333</v>
      </c>
      <c r="AF1363" s="5">
        <v>11.964477474152149</v>
      </c>
      <c r="AI1363" s="4">
        <v>7314</v>
      </c>
      <c r="AJ1363" s="5">
        <v>313433.42460000003</v>
      </c>
      <c r="AL1363" s="5">
        <v>45.037999999999997</v>
      </c>
      <c r="AM1363" s="5">
        <v>28.579000000000001</v>
      </c>
      <c r="AN1363" t="s">
        <v>47</v>
      </c>
      <c r="AO1363" t="str" cm="1">
        <f t="array" aca="1" ref="AO1363" ca="1">_FV(A1363,"Currency")</f>
        <v>USD</v>
      </c>
      <c r="AP1363" t="str" cm="1">
        <f t="array" aca="1" ref="AP1363" ca="1">_FV(A1363,"Exchange")</f>
        <v>NYSE Arca</v>
      </c>
      <c r="AQ1363" s="6" t="str" cm="1">
        <f t="array" aca="1" ref="AQ1363" ca="1">_FV(A1363,"Exchange abbreviation",TRUE)</f>
        <v>ARCX</v>
      </c>
      <c r="AR1363" t="str" cm="1">
        <f t="array" aca="1" ref="AR1363" ca="1">_FV(A1363,"Instrument type",TRUE)</f>
        <v>ETF</v>
      </c>
    </row>
    <row r="1364" spans="1:44" ht="18.75" customHeight="1" x14ac:dyDescent="0.25">
      <c r="A1364" t="e" vm="1377">
        <v>#VALUE!</v>
      </c>
      <c r="B1364" t="s">
        <v>3863</v>
      </c>
      <c r="C1364" t="s">
        <v>3864</v>
      </c>
      <c r="D1364" s="31" cm="1">
        <f t="array" aca="1" ref="D1364" ca="1">_FV(A1364,"Last trade time",TRUE)</f>
        <v>45824.840277812502</v>
      </c>
      <c r="E1364" s="23" cm="1">
        <f t="array" aca="1" ref="E1364" ca="1">_FV(A1364,"Price")</f>
        <v>27.819099999999999</v>
      </c>
      <c r="F1364" s="27" cm="1">
        <f t="array" aca="1" ref="F1364" ca="1">_FV(A1364,"Change (%)",TRUE)</f>
        <v>9.016999999999999E-3</v>
      </c>
      <c r="G1364" s="26" cm="1">
        <f t="array" aca="1" ref="G1364" ca="1">_FV(A1364,"Change")</f>
        <v>0.24859999999999999</v>
      </c>
      <c r="H1364" s="23" cm="1">
        <f t="array" aca="1" ref="H1364" ca="1">_FV(A1364,"Open")</f>
        <v>27.8</v>
      </c>
      <c r="I1364" s="23" cm="1">
        <f t="array" aca="1" ref="I1364" ca="1">_FV(A1364,"Low")</f>
        <v>27.67</v>
      </c>
      <c r="J1364" s="23" cm="1">
        <f t="array" aca="1" ref="J1364" ca="1">_FV(A1364,"High")</f>
        <v>27.984999999999999</v>
      </c>
      <c r="K1364" s="23" cm="1">
        <f t="array" aca="1" ref="K1364" ca="1">_FV(A1364,"Previous close",TRUE)</f>
        <v>27.570499999999999</v>
      </c>
      <c r="L1364" s="26"/>
      <c r="M1364" s="23" cm="1">
        <f t="array" aca="1" ref="M1364" ca="1">_FV(A1364,"52 week low",TRUE)</f>
        <v>23.770099999999999</v>
      </c>
      <c r="N1364" s="23" cm="1">
        <f t="array" aca="1" ref="N1364" ca="1">_FV(A1364,"52 week high",TRUE)</f>
        <v>31.5</v>
      </c>
      <c r="O1364" s="8" cm="1">
        <f t="array" aca="1" ref="O1364" ca="1">_FV(A1364,"Volume")</f>
        <v>38151</v>
      </c>
      <c r="P1364" s="7" cm="1">
        <f t="array" aca="1" ref="P1364" ca="1">_FV(A1364,"Volume average",TRUE)</f>
        <v>5056</v>
      </c>
      <c r="Q1364" t="s">
        <v>351</v>
      </c>
      <c r="S1364" t="s">
        <v>3865</v>
      </c>
      <c r="T1364" s="25" cm="1">
        <f t="array" aca="1" ref="T1364" ca="1">_FV(A1364,"Expense ratio",TRUE)</f>
        <v>6.8000000000000005E-3</v>
      </c>
      <c r="U1364" s="24" cm="1">
        <f t="array" aca="1" ref="U1364" ca="1">_FV(A1364,"Market cap",TRUE)</f>
        <v>43535150.07</v>
      </c>
      <c r="V1364" s="4">
        <v>43535152</v>
      </c>
      <c r="W1364" s="4">
        <v>43535152</v>
      </c>
      <c r="Y1364" t="s">
        <v>3866</v>
      </c>
      <c r="Z1364" s="5">
        <v>27.7</v>
      </c>
      <c r="AA1364" s="5">
        <v>29.842205</v>
      </c>
      <c r="AB1364" s="4">
        <v>0</v>
      </c>
      <c r="AC1364" s="4">
        <v>6731</v>
      </c>
      <c r="AE1364" s="5">
        <v>-3.1671022494804908</v>
      </c>
      <c r="AF1364" s="5">
        <v>-0.56343712904918242</v>
      </c>
      <c r="AI1364" s="4">
        <v>6731</v>
      </c>
      <c r="AJ1364" s="5">
        <v>186448.7</v>
      </c>
      <c r="AL1364" s="5">
        <v>31.5</v>
      </c>
      <c r="AM1364" s="5">
        <v>23.77</v>
      </c>
      <c r="AN1364" t="s">
        <v>47</v>
      </c>
      <c r="AO1364" t="str" cm="1">
        <f t="array" aca="1" ref="AO1364" ca="1">_FV(A1364,"Currency")</f>
        <v>USD</v>
      </c>
      <c r="AP1364" t="str" cm="1">
        <f t="array" aca="1" ref="AP1364" ca="1">_FV(A1364,"Exchange")</f>
        <v>NYSE Arca</v>
      </c>
      <c r="AQ1364" s="6" t="str" cm="1">
        <f t="array" aca="1" ref="AQ1364" ca="1">_FV(A1364,"Exchange abbreviation",TRUE)</f>
        <v>ARCX</v>
      </c>
      <c r="AR1364" t="str" cm="1">
        <f t="array" aca="1" ref="AR1364" ca="1">_FV(A1364,"Instrument type",TRUE)</f>
        <v>ETF</v>
      </c>
    </row>
    <row r="1365" spans="1:44" ht="18.75" customHeight="1" x14ac:dyDescent="0.25">
      <c r="A1365" t="e" vm="1378">
        <v>#VALUE!</v>
      </c>
      <c r="B1365" t="s">
        <v>3867</v>
      </c>
      <c r="C1365" t="s">
        <v>3868</v>
      </c>
      <c r="D1365" s="31" cm="1">
        <f t="array" aca="1" ref="D1365" ca="1">_FV(A1365,"Last trade time",TRUE)</f>
        <v>45824.843866353905</v>
      </c>
      <c r="E1365" s="23" cm="1">
        <f t="array" aca="1" ref="E1365" ca="1">_FV(A1365,"Price")</f>
        <v>36.5</v>
      </c>
      <c r="F1365" s="27" cm="1">
        <f t="array" aca="1" ref="F1365" ca="1">_FV(A1365,"Change (%)",TRUE)</f>
        <v>1.4452E-2</v>
      </c>
      <c r="G1365" s="26" cm="1">
        <f t="array" aca="1" ref="G1365" ca="1">_FV(A1365,"Change")</f>
        <v>0.52</v>
      </c>
      <c r="H1365" s="23" cm="1">
        <f t="array" aca="1" ref="H1365" ca="1">_FV(A1365,"Open")</f>
        <v>36.28</v>
      </c>
      <c r="I1365" s="23" cm="1">
        <f t="array" aca="1" ref="I1365" ca="1">_FV(A1365,"Low")</f>
        <v>36.28</v>
      </c>
      <c r="J1365" s="23" cm="1">
        <f t="array" aca="1" ref="J1365" ca="1">_FV(A1365,"High")</f>
        <v>36.7483</v>
      </c>
      <c r="K1365" s="23" cm="1">
        <f t="array" aca="1" ref="K1365" ca="1">_FV(A1365,"Previous close",TRUE)</f>
        <v>35.979999999999997</v>
      </c>
      <c r="L1365" s="26"/>
      <c r="M1365" s="23" cm="1">
        <f t="array" aca="1" ref="M1365" ca="1">_FV(A1365,"52 week low",TRUE)</f>
        <v>26.78</v>
      </c>
      <c r="N1365" s="23" cm="1">
        <f t="array" aca="1" ref="N1365" ca="1">_FV(A1365,"52 week high",TRUE)</f>
        <v>38.54</v>
      </c>
      <c r="O1365" s="8" cm="1">
        <f t="array" aca="1" ref="O1365" ca="1">_FV(A1365,"Volume")</f>
        <v>12366</v>
      </c>
      <c r="P1365" s="7" cm="1">
        <f t="array" aca="1" ref="P1365" ca="1">_FV(A1365,"Volume average",TRUE)</f>
        <v>18546</v>
      </c>
      <c r="Q1365" t="s">
        <v>490</v>
      </c>
      <c r="T1365" s="25" cm="1">
        <f t="array" aca="1" ref="T1365" ca="1">_FV(A1365,"Expense ratio",TRUE)</f>
        <v>6.8000000000000005E-3</v>
      </c>
      <c r="U1365" s="24" cm="1">
        <f t="array" aca="1" ref="U1365" ca="1">_FV(A1365,"Market cap",TRUE)</f>
        <v>216687098.43000001</v>
      </c>
      <c r="V1365" s="16"/>
      <c r="W1365" s="16"/>
      <c r="Z1365" s="18"/>
      <c r="AA1365" s="20"/>
      <c r="AB1365" s="20"/>
      <c r="AC1365" s="21">
        <v>18754</v>
      </c>
      <c r="AE1365" s="18"/>
      <c r="AF1365" s="20"/>
      <c r="AI1365" s="21"/>
      <c r="AJ1365" s="18"/>
      <c r="AL1365" s="18"/>
      <c r="AM1365" s="18"/>
      <c r="AN1365" t="s">
        <v>73</v>
      </c>
      <c r="AO1365" t="str" cm="1">
        <f t="array" aca="1" ref="AO1365" ca="1">_FV(A1365,"Currency")</f>
        <v>USD</v>
      </c>
      <c r="AP1365" t="str" cm="1">
        <f t="array" aca="1" ref="AP1365" ca="1">_FV(A1365,"Exchange")</f>
        <v>Nasdaq Stock Market</v>
      </c>
      <c r="AQ1365" s="6" t="str" cm="1">
        <f t="array" aca="1" ref="AQ1365" ca="1">_FV(A1365,"Exchange abbreviation",TRUE)</f>
        <v>XNAS</v>
      </c>
      <c r="AR1365" t="str" cm="1">
        <f t="array" aca="1" ref="AR1365" ca="1">_FV(A1365,"Instrument type",TRUE)</f>
        <v>ETF</v>
      </c>
    </row>
    <row r="1366" spans="1:44" ht="18.75" customHeight="1" x14ac:dyDescent="0.25">
      <c r="A1366" t="e" vm="1379">
        <v>#VALUE!</v>
      </c>
      <c r="B1366" t="s">
        <v>3869</v>
      </c>
      <c r="C1366" t="s">
        <v>3870</v>
      </c>
      <c r="D1366" s="31" cm="1">
        <f t="array" aca="1" ref="D1366" ca="1">_FV(A1366,"Last trade time",TRUE)</f>
        <v>45824.931759455467</v>
      </c>
      <c r="E1366" s="23" cm="1">
        <f t="array" aca="1" ref="E1366" ca="1">_FV(A1366,"Price")</f>
        <v>31.27</v>
      </c>
      <c r="F1366" s="27" cm="1">
        <f t="array" aca="1" ref="F1366" ca="1">_FV(A1366,"Change (%)",TRUE)</f>
        <v>1.1647000000000001E-2</v>
      </c>
      <c r="G1366" s="26" cm="1">
        <f t="array" aca="1" ref="G1366" ca="1">_FV(A1366,"Change")</f>
        <v>0.36</v>
      </c>
      <c r="H1366" s="23" cm="1">
        <f t="array" aca="1" ref="H1366" ca="1">_FV(A1366,"Open")</f>
        <v>31.16</v>
      </c>
      <c r="I1366" s="23" cm="1">
        <f t="array" aca="1" ref="I1366" ca="1">_FV(A1366,"Low")</f>
        <v>31.1</v>
      </c>
      <c r="J1366" s="23" cm="1">
        <f t="array" aca="1" ref="J1366" ca="1">_FV(A1366,"High")</f>
        <v>31.38</v>
      </c>
      <c r="K1366" s="23" cm="1">
        <f t="array" aca="1" ref="K1366" ca="1">_FV(A1366,"Previous close",TRUE)</f>
        <v>30.91</v>
      </c>
      <c r="L1366" s="26"/>
      <c r="M1366" s="23" cm="1">
        <f t="array" aca="1" ref="M1366" ca="1">_FV(A1366,"52 week low",TRUE)</f>
        <v>23.815000000000001</v>
      </c>
      <c r="N1366" s="23" cm="1">
        <f t="array" aca="1" ref="N1366" ca="1">_FV(A1366,"52 week high",TRUE)</f>
        <v>34.855899999999998</v>
      </c>
      <c r="O1366" s="8" cm="1">
        <f t="array" aca="1" ref="O1366" ca="1">_FV(A1366,"Volume")</f>
        <v>424899</v>
      </c>
      <c r="P1366" s="7" cm="1">
        <f t="array" aca="1" ref="P1366" ca="1">_FV(A1366,"Volume average",TRUE)</f>
        <v>541692</v>
      </c>
      <c r="Q1366" t="s">
        <v>1293</v>
      </c>
      <c r="S1366" t="s">
        <v>1795</v>
      </c>
      <c r="T1366" s="25" cm="1">
        <f t="array" aca="1" ref="T1366" ca="1">_FV(A1366,"Expense ratio",TRUE)</f>
        <v>6.8000000000000005E-3</v>
      </c>
      <c r="U1366" s="24" cm="1">
        <f t="array" aca="1" ref="U1366" ca="1">_FV(A1366,"Market cap",TRUE)</f>
        <v>2549068478.0100002</v>
      </c>
      <c r="V1366" s="4">
        <v>2549068544</v>
      </c>
      <c r="W1366" s="4">
        <v>2549068544</v>
      </c>
      <c r="X1366" t="s">
        <v>3871</v>
      </c>
      <c r="Y1366" t="s">
        <v>3872</v>
      </c>
      <c r="Z1366" s="5">
        <v>31.29</v>
      </c>
      <c r="AA1366" s="5">
        <v>29.042045999999999</v>
      </c>
      <c r="AB1366" s="5">
        <v>1.4E-3</v>
      </c>
      <c r="AC1366" s="4">
        <v>630196</v>
      </c>
      <c r="AE1366" s="5">
        <v>-2.8765918956153551</v>
      </c>
      <c r="AF1366" s="5">
        <v>-8.2937269684446591E-2</v>
      </c>
      <c r="AI1366" s="4">
        <v>630196</v>
      </c>
      <c r="AJ1366" s="5">
        <v>19788154.399999999</v>
      </c>
      <c r="AL1366" s="5">
        <v>34.856000000000002</v>
      </c>
      <c r="AM1366" s="5">
        <v>23.815000000000001</v>
      </c>
      <c r="AN1366" t="s">
        <v>82</v>
      </c>
      <c r="AO1366" t="str" cm="1">
        <f t="array" aca="1" ref="AO1366" ca="1">_FV(A1366,"Currency")</f>
        <v>USD</v>
      </c>
      <c r="AP1366" t="str" cm="1">
        <f t="array" aca="1" ref="AP1366" ca="1">_FV(A1366,"Exchange")</f>
        <v>Nasdaq Stock Market</v>
      </c>
      <c r="AQ1366" s="6" t="str" cm="1">
        <f t="array" aca="1" ref="AQ1366" ca="1">_FV(A1366,"Exchange abbreviation",TRUE)</f>
        <v>XNAS</v>
      </c>
      <c r="AR1366" t="str" cm="1">
        <f t="array" aca="1" ref="AR1366" ca="1">_FV(A1366,"Instrument type",TRUE)</f>
        <v>ETF</v>
      </c>
    </row>
    <row r="1367" spans="1:44" ht="18.75" customHeight="1" x14ac:dyDescent="0.25">
      <c r="A1367" t="e" vm="1380">
        <v>#VALUE!</v>
      </c>
      <c r="B1367" t="s">
        <v>3873</v>
      </c>
      <c r="C1367" t="s">
        <v>3874</v>
      </c>
      <c r="D1367" s="31" cm="1">
        <f t="array" aca="1" ref="D1367" ca="1">_FV(A1367,"Last trade time",TRUE)</f>
        <v>45824.897376863279</v>
      </c>
      <c r="E1367" s="23" cm="1">
        <f t="array" aca="1" ref="E1367" ca="1">_FV(A1367,"Price")</f>
        <v>22.99</v>
      </c>
      <c r="F1367" s="27" cm="1">
        <f t="array" aca="1" ref="F1367" ca="1">_FV(A1367,"Change (%)",TRUE)</f>
        <v>1.9512000000000002E-2</v>
      </c>
      <c r="G1367" s="26" cm="1">
        <f t="array" aca="1" ref="G1367" ca="1">_FV(A1367,"Change")</f>
        <v>0.44</v>
      </c>
      <c r="H1367" s="23" cm="1">
        <f t="array" aca="1" ref="H1367" ca="1">_FV(A1367,"Open")</f>
        <v>22.77</v>
      </c>
      <c r="I1367" s="23" cm="1">
        <f t="array" aca="1" ref="I1367" ca="1">_FV(A1367,"Low")</f>
        <v>22.75</v>
      </c>
      <c r="J1367" s="23" cm="1">
        <f t="array" aca="1" ref="J1367" ca="1">_FV(A1367,"High")</f>
        <v>23.01</v>
      </c>
      <c r="K1367" s="23" cm="1">
        <f t="array" aca="1" ref="K1367" ca="1">_FV(A1367,"Previous close",TRUE)</f>
        <v>22.55</v>
      </c>
      <c r="L1367" s="26"/>
      <c r="M1367" s="23" cm="1">
        <f t="array" aca="1" ref="M1367" ca="1">_FV(A1367,"52 week low",TRUE)</f>
        <v>17.7303</v>
      </c>
      <c r="N1367" s="23" cm="1">
        <f t="array" aca="1" ref="N1367" ca="1">_FV(A1367,"52 week high",TRUE)</f>
        <v>26.386500000000002</v>
      </c>
      <c r="O1367" s="8" cm="1">
        <f t="array" aca="1" ref="O1367" ca="1">_FV(A1367,"Volume")</f>
        <v>155178</v>
      </c>
      <c r="P1367" s="7" cm="1">
        <f t="array" aca="1" ref="P1367" ca="1">_FV(A1367,"Volume average",TRUE)</f>
        <v>131976</v>
      </c>
      <c r="Q1367" t="s">
        <v>490</v>
      </c>
      <c r="S1367" t="s">
        <v>1795</v>
      </c>
      <c r="T1367" s="25" cm="1">
        <f t="array" aca="1" ref="T1367" ca="1">_FV(A1367,"Expense ratio",TRUE)</f>
        <v>6.8000000000000005E-3</v>
      </c>
      <c r="U1367" s="24" cm="1">
        <f t="array" aca="1" ref="U1367" ca="1">_FV(A1367,"Market cap",TRUE)</f>
        <v>337068393.11000001</v>
      </c>
      <c r="V1367" s="4">
        <v>337068384</v>
      </c>
      <c r="W1367" s="4">
        <v>337068384</v>
      </c>
      <c r="X1367" t="s">
        <v>3875</v>
      </c>
      <c r="Y1367" t="s">
        <v>3876</v>
      </c>
      <c r="Z1367" s="5">
        <v>23.58</v>
      </c>
      <c r="AA1367" s="5">
        <v>35.547330000000002</v>
      </c>
      <c r="AB1367" s="4">
        <v>0</v>
      </c>
      <c r="AC1367" s="4">
        <v>181903</v>
      </c>
      <c r="AE1367" s="5">
        <v>-1.6290780630612181</v>
      </c>
      <c r="AF1367" s="5">
        <v>19.603852708517319</v>
      </c>
      <c r="AI1367" s="4">
        <v>181903</v>
      </c>
      <c r="AJ1367" s="5">
        <v>4283815.6500000004</v>
      </c>
      <c r="AL1367" s="5">
        <v>26.387</v>
      </c>
      <c r="AM1367" s="5">
        <v>17.73</v>
      </c>
      <c r="AN1367" t="s">
        <v>90</v>
      </c>
      <c r="AO1367" t="str" cm="1">
        <f t="array" aca="1" ref="AO1367" ca="1">_FV(A1367,"Currency")</f>
        <v>USD</v>
      </c>
      <c r="AP1367" t="str" cm="1">
        <f t="array" aca="1" ref="AP1367" ca="1">_FV(A1367,"Exchange")</f>
        <v>Nasdaq Stock Market</v>
      </c>
      <c r="AQ1367" s="6" t="str" cm="1">
        <f t="array" aca="1" ref="AQ1367" ca="1">_FV(A1367,"Exchange abbreviation",TRUE)</f>
        <v>XNAS</v>
      </c>
      <c r="AR1367" t="str" cm="1">
        <f t="array" aca="1" ref="AR1367" ca="1">_FV(A1367,"Instrument type",TRUE)</f>
        <v>ETF</v>
      </c>
    </row>
    <row r="1368" spans="1:44" ht="18.75" customHeight="1" x14ac:dyDescent="0.25">
      <c r="A1368" t="e" vm="1381">
        <v>#VALUE!</v>
      </c>
      <c r="B1368" t="s">
        <v>3877</v>
      </c>
      <c r="C1368" t="s">
        <v>3878</v>
      </c>
      <c r="D1368" s="31" cm="1">
        <f t="array" aca="1" ref="D1368" ca="1">_FV(A1368,"Last trade time",TRUE)</f>
        <v>45824.93188789297</v>
      </c>
      <c r="E1368" s="23" cm="1">
        <f t="array" aca="1" ref="E1368" ca="1">_FV(A1368,"Price")</f>
        <v>52.316200000000002</v>
      </c>
      <c r="F1368" s="27" cm="1">
        <f t="array" aca="1" ref="F1368" ca="1">_FV(A1368,"Change (%)",TRUE)</f>
        <v>1.5449999999999998E-2</v>
      </c>
      <c r="G1368" s="26" cm="1">
        <f t="array" aca="1" ref="G1368" ca="1">_FV(A1368,"Change")</f>
        <v>0.79600000000000004</v>
      </c>
      <c r="H1368" s="23" cm="1">
        <f t="array" aca="1" ref="H1368" ca="1">_FV(A1368,"Open")</f>
        <v>52.19</v>
      </c>
      <c r="I1368" s="23" cm="1">
        <f t="array" aca="1" ref="I1368" ca="1">_FV(A1368,"Low")</f>
        <v>52</v>
      </c>
      <c r="J1368" s="23" cm="1">
        <f t="array" aca="1" ref="J1368" ca="1">_FV(A1368,"High")</f>
        <v>52.63</v>
      </c>
      <c r="K1368" s="23" cm="1">
        <f t="array" aca="1" ref="K1368" ca="1">_FV(A1368,"Previous close",TRUE)</f>
        <v>51.520200000000003</v>
      </c>
      <c r="L1368" s="26"/>
      <c r="M1368" s="23" cm="1">
        <f t="array" aca="1" ref="M1368" ca="1">_FV(A1368,"52 week low",TRUE)</f>
        <v>37.03</v>
      </c>
      <c r="N1368" s="23" cm="1">
        <f t="array" aca="1" ref="N1368" ca="1">_FV(A1368,"52 week high",TRUE)</f>
        <v>55.62</v>
      </c>
      <c r="O1368" s="8" cm="1">
        <f t="array" aca="1" ref="O1368" ca="1">_FV(A1368,"Volume")</f>
        <v>10391</v>
      </c>
      <c r="P1368" s="7" cm="1">
        <f t="array" aca="1" ref="P1368" ca="1">_FV(A1368,"Volume average",TRUE)</f>
        <v>15598</v>
      </c>
      <c r="Q1368" t="s">
        <v>490</v>
      </c>
      <c r="S1368" t="s">
        <v>3865</v>
      </c>
      <c r="T1368" s="25" cm="1">
        <f t="array" aca="1" ref="T1368" ca="1">_FV(A1368,"Expense ratio",TRUE)</f>
        <v>6.8000000000000005E-3</v>
      </c>
      <c r="U1368" s="24" cm="1">
        <f t="array" aca="1" ref="U1368" ca="1">_FV(A1368,"Market cap",TRUE)</f>
        <v>178831061.30000001</v>
      </c>
      <c r="V1368" s="4">
        <v>178831056</v>
      </c>
      <c r="W1368" s="4">
        <v>178831056</v>
      </c>
      <c r="Y1368" t="s">
        <v>3879</v>
      </c>
      <c r="Z1368" s="5">
        <v>51.96</v>
      </c>
      <c r="AA1368" s="5">
        <v>33.482174000000001</v>
      </c>
      <c r="AB1368" s="4">
        <v>0</v>
      </c>
      <c r="AC1368" s="4">
        <v>21588</v>
      </c>
      <c r="AE1368" s="5">
        <v>6.848749901347384</v>
      </c>
      <c r="AF1368" s="5">
        <v>20.588904294715409</v>
      </c>
      <c r="AI1368" s="4">
        <v>21588</v>
      </c>
      <c r="AJ1368" s="5">
        <v>1124734.8</v>
      </c>
      <c r="AL1368" s="5">
        <v>55.62</v>
      </c>
      <c r="AM1368" s="5">
        <v>37.03</v>
      </c>
      <c r="AN1368" t="s">
        <v>90</v>
      </c>
      <c r="AO1368" t="str" cm="1">
        <f t="array" aca="1" ref="AO1368" ca="1">_FV(A1368,"Currency")</f>
        <v>USD</v>
      </c>
      <c r="AP1368" t="str" cm="1">
        <f t="array" aca="1" ref="AP1368" ca="1">_FV(A1368,"Exchange")</f>
        <v>NYSE Arca</v>
      </c>
      <c r="AQ1368" s="6" t="str" cm="1">
        <f t="array" aca="1" ref="AQ1368" ca="1">_FV(A1368,"Exchange abbreviation",TRUE)</f>
        <v>ARCX</v>
      </c>
      <c r="AR1368" t="str" cm="1">
        <f t="array" aca="1" ref="AR1368" ca="1">_FV(A1368,"Instrument type",TRUE)</f>
        <v>ETF</v>
      </c>
    </row>
    <row r="1369" spans="1:44" ht="18.75" customHeight="1" x14ac:dyDescent="0.25">
      <c r="A1369" t="e" vm="1382">
        <v>#VALUE!</v>
      </c>
      <c r="B1369" t="s">
        <v>3880</v>
      </c>
      <c r="C1369" t="s">
        <v>3881</v>
      </c>
      <c r="D1369" s="31" cm="1">
        <f t="array" aca="1" ref="D1369" ca="1">_FV(A1369,"Last trade time",TRUE)</f>
        <v>45824.884296457814</v>
      </c>
      <c r="E1369" s="23" cm="1">
        <f t="array" aca="1" ref="E1369" ca="1">_FV(A1369,"Price")</f>
        <v>22.81</v>
      </c>
      <c r="F1369" s="27" cm="1">
        <f t="array" aca="1" ref="F1369" ca="1">_FV(A1369,"Change (%)",TRUE)</f>
        <v>1.3327E-2</v>
      </c>
      <c r="G1369" s="26" cm="1">
        <f t="array" aca="1" ref="G1369" ca="1">_FV(A1369,"Change")</f>
        <v>0.3</v>
      </c>
      <c r="H1369" s="23" cm="1">
        <f t="array" aca="1" ref="H1369" ca="1">_FV(A1369,"Open")</f>
        <v>22.67</v>
      </c>
      <c r="I1369" s="23" cm="1">
        <f t="array" aca="1" ref="I1369" ca="1">_FV(A1369,"Low")</f>
        <v>22.67</v>
      </c>
      <c r="J1369" s="23" cm="1">
        <f t="array" aca="1" ref="J1369" ca="1">_FV(A1369,"High")</f>
        <v>22.93</v>
      </c>
      <c r="K1369" s="23" cm="1">
        <f t="array" aca="1" ref="K1369" ca="1">_FV(A1369,"Previous close",TRUE)</f>
        <v>22.51</v>
      </c>
      <c r="L1369" s="26"/>
      <c r="M1369" s="23" cm="1">
        <f t="array" aca="1" ref="M1369" ca="1">_FV(A1369,"52 week low",TRUE)</f>
        <v>17.446200000000001</v>
      </c>
      <c r="N1369" s="23" cm="1">
        <f t="array" aca="1" ref="N1369" ca="1">_FV(A1369,"52 week high",TRUE)</f>
        <v>25.46</v>
      </c>
      <c r="O1369" s="8" cm="1">
        <f t="array" aca="1" ref="O1369" ca="1">_FV(A1369,"Volume")</f>
        <v>36482</v>
      </c>
      <c r="P1369" s="7" cm="1">
        <f t="array" aca="1" ref="P1369" ca="1">_FV(A1369,"Volume average",TRUE)</f>
        <v>38828</v>
      </c>
      <c r="Q1369" t="s">
        <v>1293</v>
      </c>
      <c r="S1369" t="s">
        <v>1795</v>
      </c>
      <c r="T1369" s="25" cm="1">
        <f t="array" aca="1" ref="T1369" ca="1">_FV(A1369,"Expense ratio",TRUE)</f>
        <v>6.8000000000000005E-3</v>
      </c>
      <c r="U1369" s="24" cm="1">
        <f t="array" aca="1" ref="U1369" ca="1">_FV(A1369,"Market cap",TRUE)</f>
        <v>294463506.13999999</v>
      </c>
      <c r="V1369" s="4">
        <v>294463520</v>
      </c>
      <c r="W1369" s="4">
        <v>294463520</v>
      </c>
      <c r="Y1369" t="s">
        <v>3882</v>
      </c>
      <c r="Z1369" s="5">
        <v>22.42</v>
      </c>
      <c r="AA1369" s="5">
        <v>12.032508</v>
      </c>
      <c r="AB1369" s="5">
        <v>2.1499999999999998E-2</v>
      </c>
      <c r="AC1369" s="4">
        <v>55253</v>
      </c>
      <c r="AE1369" s="5">
        <v>-1.344900113679637</v>
      </c>
      <c r="AF1369" s="5">
        <v>-6.4134998442227804</v>
      </c>
      <c r="AI1369" s="4">
        <v>55253</v>
      </c>
      <c r="AJ1369" s="5">
        <v>1239324.79</v>
      </c>
      <c r="AL1369" s="5">
        <v>25.46</v>
      </c>
      <c r="AM1369" s="5">
        <v>17.446000000000002</v>
      </c>
      <c r="AN1369" t="s">
        <v>90</v>
      </c>
      <c r="AO1369" t="str" cm="1">
        <f t="array" aca="1" ref="AO1369" ca="1">_FV(A1369,"Currency")</f>
        <v>USD</v>
      </c>
      <c r="AP1369" t="str" cm="1">
        <f t="array" aca="1" ref="AP1369" ca="1">_FV(A1369,"Exchange")</f>
        <v>Nasdaq Stock Market</v>
      </c>
      <c r="AQ1369" s="6" t="str" cm="1">
        <f t="array" aca="1" ref="AQ1369" ca="1">_FV(A1369,"Exchange abbreviation",TRUE)</f>
        <v>XNAS</v>
      </c>
      <c r="AR1369" t="str" cm="1">
        <f t="array" aca="1" ref="AR1369" ca="1">_FV(A1369,"Instrument type",TRUE)</f>
        <v>ETF</v>
      </c>
    </row>
    <row r="1370" spans="1:44" ht="18.75" customHeight="1" x14ac:dyDescent="0.25">
      <c r="A1370" t="e" vm="1383">
        <v>#VALUE!</v>
      </c>
      <c r="B1370" t="s">
        <v>3883</v>
      </c>
      <c r="C1370" t="s">
        <v>3884</v>
      </c>
      <c r="D1370" s="31" cm="1">
        <f t="array" aca="1" ref="D1370" ca="1">_FV(A1370,"Last trade time",TRUE)</f>
        <v>45824.840277812502</v>
      </c>
      <c r="E1370" s="23" cm="1">
        <f t="array" aca="1" ref="E1370" ca="1">_FV(A1370,"Price")</f>
        <v>45.968600000000002</v>
      </c>
      <c r="F1370" s="27" cm="1">
        <f t="array" aca="1" ref="F1370" ca="1">_FV(A1370,"Change (%)",TRUE)</f>
        <v>1.4265000000000002E-2</v>
      </c>
      <c r="G1370" s="26" cm="1">
        <f t="array" aca="1" ref="G1370" ca="1">_FV(A1370,"Change")</f>
        <v>0.64649999999999996</v>
      </c>
      <c r="H1370" s="23" cm="1">
        <f t="array" aca="1" ref="H1370" ca="1">_FV(A1370,"Open")</f>
        <v>45.968600000000002</v>
      </c>
      <c r="I1370" s="23" cm="1">
        <f t="array" aca="1" ref="I1370" ca="1">_FV(A1370,"Low")</f>
        <v>45.968600000000002</v>
      </c>
      <c r="J1370" s="23" cm="1">
        <f t="array" aca="1" ref="J1370" ca="1">_FV(A1370,"High")</f>
        <v>45.968600000000002</v>
      </c>
      <c r="K1370" s="23" cm="1">
        <f t="array" aca="1" ref="K1370" ca="1">_FV(A1370,"Previous close",TRUE)</f>
        <v>45.322099999999999</v>
      </c>
      <c r="L1370" s="26"/>
      <c r="M1370" s="23" cm="1">
        <f t="array" aca="1" ref="M1370" ca="1">_FV(A1370,"52 week low",TRUE)</f>
        <v>33.380000000000003</v>
      </c>
      <c r="N1370" s="23" cm="1">
        <f t="array" aca="1" ref="N1370" ca="1">_FV(A1370,"52 week high",TRUE)</f>
        <v>46.54</v>
      </c>
      <c r="O1370" s="8" cm="1">
        <f t="array" aca="1" ref="O1370" ca="1">_FV(A1370,"Volume")</f>
        <v>70</v>
      </c>
      <c r="P1370" s="7" cm="1">
        <f t="array" aca="1" ref="P1370" ca="1">_FV(A1370,"Volume average",TRUE)</f>
        <v>462</v>
      </c>
      <c r="Q1370" t="s">
        <v>1096</v>
      </c>
      <c r="S1370" t="s">
        <v>3066</v>
      </c>
      <c r="T1370" s="25" cm="1">
        <f t="array" aca="1" ref="T1370" ca="1">_FV(A1370,"Expense ratio",TRUE)</f>
        <v>6.8000000000000005E-3</v>
      </c>
      <c r="U1370" s="24" cm="1">
        <f t="array" aca="1" ref="U1370" ca="1">_FV(A1370,"Market cap",TRUE)</f>
        <v>7741793.4400000004</v>
      </c>
      <c r="V1370" s="4">
        <v>7741793</v>
      </c>
      <c r="W1370" s="4">
        <v>7741793</v>
      </c>
      <c r="Y1370" t="s">
        <v>2203</v>
      </c>
      <c r="Z1370" s="5">
        <v>45.2592</v>
      </c>
      <c r="AA1370" s="19">
        <v>16.389862000000001</v>
      </c>
      <c r="AB1370" s="5">
        <v>1.0199999E-2</v>
      </c>
      <c r="AC1370" s="4">
        <v>739</v>
      </c>
      <c r="AE1370" s="5">
        <v>8.8914926478953049</v>
      </c>
      <c r="AF1370" s="5">
        <v>2.035760812411525</v>
      </c>
      <c r="AI1370" s="4">
        <v>739</v>
      </c>
      <c r="AJ1370" s="5">
        <v>33478.399700000002</v>
      </c>
      <c r="AL1370" s="5">
        <v>46.54</v>
      </c>
      <c r="AM1370" s="5">
        <v>33.380000000000003</v>
      </c>
      <c r="AN1370" t="s">
        <v>47</v>
      </c>
      <c r="AO1370" t="str" cm="1">
        <f t="array" aca="1" ref="AO1370" ca="1">_FV(A1370,"Currency")</f>
        <v>USD</v>
      </c>
      <c r="AP1370" t="str" cm="1">
        <f t="array" aca="1" ref="AP1370" ca="1">_FV(A1370,"Exchange")</f>
        <v>NYSE Arca</v>
      </c>
      <c r="AQ1370" s="6" t="str" cm="1">
        <f t="array" aca="1" ref="AQ1370" ca="1">_FV(A1370,"Exchange abbreviation",TRUE)</f>
        <v>ARCX</v>
      </c>
      <c r="AR1370" t="str" cm="1">
        <f t="array" aca="1" ref="AR1370" ca="1">_FV(A1370,"Instrument type",TRUE)</f>
        <v>ETF</v>
      </c>
    </row>
    <row r="1371" spans="1:44" ht="18.75" customHeight="1" x14ac:dyDescent="0.25">
      <c r="A1371" t="e" vm="1384">
        <v>#VALUE!</v>
      </c>
      <c r="B1371" t="s">
        <v>3885</v>
      </c>
      <c r="C1371" t="s">
        <v>3886</v>
      </c>
      <c r="D1371" s="31" cm="1">
        <f t="array" aca="1" ref="D1371" ca="1">_FV(A1371,"Last trade time",TRUE)</f>
        <v>45824.843750265623</v>
      </c>
      <c r="E1371" s="23" cm="1">
        <f t="array" aca="1" ref="E1371" ca="1">_FV(A1371,"Price")</f>
        <v>32.159999999999997</v>
      </c>
      <c r="F1371" s="27" cm="1">
        <f t="array" aca="1" ref="F1371" ca="1">_FV(A1371,"Change (%)",TRUE)</f>
        <v>2.912E-2</v>
      </c>
      <c r="G1371" s="26" cm="1">
        <f t="array" aca="1" ref="G1371" ca="1">_FV(A1371,"Change")</f>
        <v>0.91</v>
      </c>
      <c r="H1371" s="23" cm="1">
        <f t="array" aca="1" ref="H1371" ca="1">_FV(A1371,"Open")</f>
        <v>31.62</v>
      </c>
      <c r="I1371" s="23" cm="1">
        <f t="array" aca="1" ref="I1371" ca="1">_FV(A1371,"Low")</f>
        <v>31.62</v>
      </c>
      <c r="J1371" s="23" cm="1">
        <f t="array" aca="1" ref="J1371" ca="1">_FV(A1371,"High")</f>
        <v>32.19</v>
      </c>
      <c r="K1371" s="23" cm="1">
        <f t="array" aca="1" ref="K1371" ca="1">_FV(A1371,"Previous close",TRUE)</f>
        <v>31.25</v>
      </c>
      <c r="L1371" s="26"/>
      <c r="M1371" s="23" cm="1">
        <f t="array" aca="1" ref="M1371" ca="1">_FV(A1371,"52 week low",TRUE)</f>
        <v>23.44</v>
      </c>
      <c r="N1371" s="23" cm="1">
        <f t="array" aca="1" ref="N1371" ca="1">_FV(A1371,"52 week high",TRUE)</f>
        <v>34.429400000000001</v>
      </c>
      <c r="O1371" s="8" cm="1">
        <f t="array" aca="1" ref="O1371" ca="1">_FV(A1371,"Volume")</f>
        <v>29772</v>
      </c>
      <c r="P1371" s="7" cm="1">
        <f t="array" aca="1" ref="P1371" ca="1">_FV(A1371,"Volume average",TRUE)</f>
        <v>29988</v>
      </c>
      <c r="Q1371" t="s">
        <v>490</v>
      </c>
      <c r="S1371" t="s">
        <v>1795</v>
      </c>
      <c r="T1371" s="25" cm="1">
        <f t="array" aca="1" ref="T1371" ca="1">_FV(A1371,"Expense ratio",TRUE)</f>
        <v>6.8000000000000005E-3</v>
      </c>
      <c r="U1371" s="24" cm="1">
        <f t="array" aca="1" ref="U1371" ca="1">_FV(A1371,"Market cap",TRUE)</f>
        <v>281150797.29000002</v>
      </c>
      <c r="V1371" s="4">
        <v>281150784</v>
      </c>
      <c r="W1371" s="4">
        <v>281150784</v>
      </c>
      <c r="Y1371" t="s">
        <v>3872</v>
      </c>
      <c r="Z1371" s="5">
        <v>32.159999999999997</v>
      </c>
      <c r="AA1371" s="5">
        <v>27.978131999999999</v>
      </c>
      <c r="AB1371" s="5">
        <v>7.4000000000000003E-3</v>
      </c>
      <c r="AC1371" s="4">
        <v>53052</v>
      </c>
      <c r="AE1371" s="5">
        <v>3.8387679040453588</v>
      </c>
      <c r="AF1371" s="5">
        <v>27.010355011148789</v>
      </c>
      <c r="AI1371" s="4">
        <v>53052</v>
      </c>
      <c r="AJ1371" s="5">
        <v>1708804.92</v>
      </c>
      <c r="AL1371" s="5">
        <v>34.429000000000002</v>
      </c>
      <c r="AM1371" s="5">
        <v>23.44</v>
      </c>
      <c r="AN1371" t="s">
        <v>90</v>
      </c>
      <c r="AO1371" t="str" cm="1">
        <f t="array" aca="1" ref="AO1371" ca="1">_FV(A1371,"Currency")</f>
        <v>USD</v>
      </c>
      <c r="AP1371" t="str" cm="1">
        <f t="array" aca="1" ref="AP1371" ca="1">_FV(A1371,"Exchange")</f>
        <v>Nasdaq Stock Market</v>
      </c>
      <c r="AQ1371" s="6" t="str" cm="1">
        <f t="array" aca="1" ref="AQ1371" ca="1">_FV(A1371,"Exchange abbreviation",TRUE)</f>
        <v>XNAS</v>
      </c>
      <c r="AR1371" t="str" cm="1">
        <f t="array" aca="1" ref="AR1371" ca="1">_FV(A1371,"Instrument type",TRUE)</f>
        <v>ETF</v>
      </c>
    </row>
    <row r="1372" spans="1:44" ht="18.75" customHeight="1" x14ac:dyDescent="0.25">
      <c r="A1372" t="e" vm="1385">
        <v>#VALUE!</v>
      </c>
      <c r="B1372" t="s">
        <v>3887</v>
      </c>
      <c r="C1372" t="s">
        <v>3888</v>
      </c>
      <c r="D1372" s="31" cm="1">
        <f t="array" aca="1" ref="D1372" ca="1">_FV(A1372,"Last trade time",TRUE)</f>
        <v>45824.840277789066</v>
      </c>
      <c r="E1372" s="23" cm="1">
        <f t="array" aca="1" ref="E1372" ca="1">_FV(A1372,"Price")</f>
        <v>26.65</v>
      </c>
      <c r="F1372" s="27" cm="1">
        <f t="array" aca="1" ref="F1372" ca="1">_FV(A1372,"Change (%)",TRUE)</f>
        <v>-1.8729999999999999E-3</v>
      </c>
      <c r="G1372" s="26" cm="1">
        <f t="array" aca="1" ref="G1372" ca="1">_FV(A1372,"Change")</f>
        <v>-0.05</v>
      </c>
      <c r="H1372" s="23" cm="1">
        <f t="array" aca="1" ref="H1372" ca="1">_FV(A1372,"Open")</f>
        <v>26.66</v>
      </c>
      <c r="I1372" s="23" cm="1">
        <f t="array" aca="1" ref="I1372" ca="1">_FV(A1372,"Low")</f>
        <v>26.44</v>
      </c>
      <c r="J1372" s="23" cm="1">
        <f t="array" aca="1" ref="J1372" ca="1">_FV(A1372,"High")</f>
        <v>26.7</v>
      </c>
      <c r="K1372" s="23" cm="1">
        <f t="array" aca="1" ref="K1372" ca="1">_FV(A1372,"Previous close",TRUE)</f>
        <v>26.7</v>
      </c>
      <c r="L1372" s="26"/>
      <c r="M1372" s="23" cm="1">
        <f t="array" aca="1" ref="M1372" ca="1">_FV(A1372,"52 week low",TRUE)</f>
        <v>24.12</v>
      </c>
      <c r="N1372" s="23" cm="1">
        <f t="array" aca="1" ref="N1372" ca="1">_FV(A1372,"52 week high",TRUE)</f>
        <v>27.95</v>
      </c>
      <c r="O1372" s="8" cm="1">
        <f t="array" aca="1" ref="O1372" ca="1">_FV(A1372,"Volume")</f>
        <v>130951</v>
      </c>
      <c r="P1372" s="7" cm="1">
        <f t="array" aca="1" ref="P1372" ca="1">_FV(A1372,"Volume average",TRUE)</f>
        <v>54253</v>
      </c>
      <c r="Q1372" t="s">
        <v>114</v>
      </c>
      <c r="R1372" t="s">
        <v>115</v>
      </c>
      <c r="S1372" t="s">
        <v>3657</v>
      </c>
      <c r="T1372" s="25" cm="1">
        <f t="array" aca="1" ref="T1372" ca="1">_FV(A1372,"Expense ratio",TRUE)</f>
        <v>6.7000000000000002E-3</v>
      </c>
      <c r="U1372" s="24" cm="1">
        <f t="array" aca="1" ref="U1372" ca="1">_FV(A1372,"Market cap",TRUE)</f>
        <v>371489634.19</v>
      </c>
      <c r="V1372" s="4">
        <v>371489632</v>
      </c>
      <c r="W1372" s="4">
        <v>371489632</v>
      </c>
      <c r="Y1372" t="s">
        <v>3889</v>
      </c>
      <c r="Z1372" s="5">
        <v>26.13</v>
      </c>
      <c r="AA1372" s="20"/>
      <c r="AB1372" s="5">
        <v>8.5099999999999995E-2</v>
      </c>
      <c r="AC1372" s="4">
        <v>132495</v>
      </c>
      <c r="AE1372" s="5">
        <v>3.4980100121851492</v>
      </c>
      <c r="AF1372" s="5">
        <v>4.6647101744690112</v>
      </c>
      <c r="AI1372" s="4">
        <v>132495</v>
      </c>
      <c r="AJ1372" s="5">
        <v>3459444.45</v>
      </c>
      <c r="AL1372" s="5">
        <v>27.95</v>
      </c>
      <c r="AM1372" s="5">
        <v>24.12</v>
      </c>
      <c r="AN1372" t="s">
        <v>90</v>
      </c>
      <c r="AO1372" t="str" cm="1">
        <f t="array" aca="1" ref="AO1372" ca="1">_FV(A1372,"Currency")</f>
        <v>USD</v>
      </c>
      <c r="AP1372" t="str" cm="1">
        <f t="array" aca="1" ref="AP1372" ca="1">_FV(A1372,"Exchange")</f>
        <v>NYSE Arca</v>
      </c>
      <c r="AQ1372" s="6" t="str" cm="1">
        <f t="array" aca="1" ref="AQ1372" ca="1">_FV(A1372,"Exchange abbreviation",TRUE)</f>
        <v>ARCX</v>
      </c>
      <c r="AR1372" t="str" cm="1">
        <f t="array" aca="1" ref="AR1372" ca="1">_FV(A1372,"Instrument type",TRUE)</f>
        <v>ETF</v>
      </c>
    </row>
    <row r="1373" spans="1:44" ht="18.75" customHeight="1" x14ac:dyDescent="0.25">
      <c r="A1373" t="e" vm="1386">
        <v>#VALUE!</v>
      </c>
      <c r="B1373" t="s">
        <v>3890</v>
      </c>
      <c r="C1373" t="s">
        <v>3891</v>
      </c>
      <c r="D1373" s="31" cm="1">
        <f t="array" aca="1" ref="D1373" ca="1">_FV(A1373,"Last trade time",TRUE)</f>
        <v>45824.906821330471</v>
      </c>
      <c r="E1373" s="23" cm="1">
        <f t="array" aca="1" ref="E1373" ca="1">_FV(A1373,"Price")</f>
        <v>40.51</v>
      </c>
      <c r="F1373" s="27" cm="1">
        <f t="array" aca="1" ref="F1373" ca="1">_FV(A1373,"Change (%)",TRUE)</f>
        <v>2.5310000000000003E-2</v>
      </c>
      <c r="G1373" s="26" cm="1">
        <f t="array" aca="1" ref="G1373" ca="1">_FV(A1373,"Change")</f>
        <v>1</v>
      </c>
      <c r="H1373" s="23" cm="1">
        <f t="array" aca="1" ref="H1373" ca="1">_FV(A1373,"Open")</f>
        <v>40.74</v>
      </c>
      <c r="I1373" s="23" cm="1">
        <f t="array" aca="1" ref="I1373" ca="1">_FV(A1373,"Low")</f>
        <v>40.51</v>
      </c>
      <c r="J1373" s="23" cm="1">
        <f t="array" aca="1" ref="J1373" ca="1">_FV(A1373,"High")</f>
        <v>40.965000000000003</v>
      </c>
      <c r="K1373" s="23" cm="1">
        <f t="array" aca="1" ref="K1373" ca="1">_FV(A1373,"Previous close",TRUE)</f>
        <v>39.51</v>
      </c>
      <c r="L1373" s="26"/>
      <c r="M1373" s="23" cm="1">
        <f t="array" aca="1" ref="M1373" ca="1">_FV(A1373,"52 week low",TRUE)</f>
        <v>33.4</v>
      </c>
      <c r="N1373" s="23" cm="1">
        <f t="array" aca="1" ref="N1373" ca="1">_FV(A1373,"52 week high",TRUE)</f>
        <v>45.534999999999997</v>
      </c>
      <c r="O1373" s="8" cm="1">
        <f t="array" aca="1" ref="O1373" ca="1">_FV(A1373,"Volume")</f>
        <v>807</v>
      </c>
      <c r="P1373" s="7" cm="1">
        <f t="array" aca="1" ref="P1373" ca="1">_FV(A1373,"Volume average",TRUE)</f>
        <v>2349</v>
      </c>
      <c r="Q1373" t="s">
        <v>119</v>
      </c>
      <c r="T1373" s="25" cm="1">
        <f t="array" aca="1" ref="T1373" ca="1">_FV(A1373,"Expense ratio",TRUE)</f>
        <v>6.7000000000000002E-3</v>
      </c>
      <c r="U1373" s="24" cm="1">
        <f t="array" aca="1" ref="U1373" ca="1">_FV(A1373,"Market cap",TRUE)</f>
        <v>25693762.329999998</v>
      </c>
      <c r="V1373" s="16"/>
      <c r="W1373" s="16"/>
      <c r="X1373" t="s">
        <v>3892</v>
      </c>
      <c r="Z1373" s="18"/>
      <c r="AA1373" s="20"/>
      <c r="AB1373" s="20"/>
      <c r="AC1373" s="21">
        <v>2357</v>
      </c>
      <c r="AE1373" s="18"/>
      <c r="AF1373" s="20"/>
      <c r="AI1373" s="21"/>
      <c r="AJ1373" s="18"/>
      <c r="AL1373" s="18"/>
      <c r="AM1373" s="18"/>
      <c r="AN1373" t="s">
        <v>73</v>
      </c>
      <c r="AO1373" t="str" cm="1">
        <f t="array" aca="1" ref="AO1373" ca="1">_FV(A1373,"Currency")</f>
        <v>USD</v>
      </c>
      <c r="AP1373" t="str" cm="1">
        <f t="array" aca="1" ref="AP1373" ca="1">_FV(A1373,"Exchange")</f>
        <v>Nasdaq Stock Market</v>
      </c>
      <c r="AQ1373" s="6" t="str" cm="1">
        <f t="array" aca="1" ref="AQ1373" ca="1">_FV(A1373,"Exchange abbreviation",TRUE)</f>
        <v>XNAS</v>
      </c>
      <c r="AR1373" t="str" cm="1">
        <f t="array" aca="1" ref="AR1373" ca="1">_FV(A1373,"Instrument type",TRUE)</f>
        <v>ETF</v>
      </c>
    </row>
    <row r="1374" spans="1:44" ht="18.75" customHeight="1" x14ac:dyDescent="0.25">
      <c r="A1374" t="e" vm="1387">
        <v>#VALUE!</v>
      </c>
      <c r="B1374" t="s">
        <v>3893</v>
      </c>
      <c r="C1374" t="s">
        <v>3894</v>
      </c>
      <c r="D1374" s="31" cm="1">
        <f t="array" aca="1" ref="D1374" ca="1">_FV(A1374,"Last trade time",TRUE)</f>
        <v>45824.840350207814</v>
      </c>
      <c r="E1374" s="23" cm="1">
        <f t="array" aca="1" ref="E1374" ca="1">_FV(A1374,"Price")</f>
        <v>32.090000000000003</v>
      </c>
      <c r="F1374" s="27" cm="1">
        <f t="array" aca="1" ref="F1374" ca="1">_FV(A1374,"Change (%)",TRUE)</f>
        <v>1.0973E-2</v>
      </c>
      <c r="G1374" s="26" cm="1">
        <f t="array" aca="1" ref="G1374" ca="1">_FV(A1374,"Change")</f>
        <v>0.3483</v>
      </c>
      <c r="H1374" s="23" cm="1">
        <f t="array" aca="1" ref="H1374" ca="1">_FV(A1374,"Open")</f>
        <v>32.11</v>
      </c>
      <c r="I1374" s="23" cm="1">
        <f t="array" aca="1" ref="I1374" ca="1">_FV(A1374,"Low")</f>
        <v>32.045999999999999</v>
      </c>
      <c r="J1374" s="23" cm="1">
        <f t="array" aca="1" ref="J1374" ca="1">_FV(A1374,"High")</f>
        <v>32.11</v>
      </c>
      <c r="K1374" s="23" cm="1">
        <f t="array" aca="1" ref="K1374" ca="1">_FV(A1374,"Previous close",TRUE)</f>
        <v>31.741700000000002</v>
      </c>
      <c r="L1374" s="26"/>
      <c r="M1374" s="23" cm="1">
        <f t="array" aca="1" ref="M1374" ca="1">_FV(A1374,"52 week low",TRUE)</f>
        <v>25.3782</v>
      </c>
      <c r="N1374" s="23" cm="1">
        <f t="array" aca="1" ref="N1374" ca="1">_FV(A1374,"52 week high",TRUE)</f>
        <v>36.1</v>
      </c>
      <c r="O1374" s="8" cm="1">
        <f t="array" aca="1" ref="O1374" ca="1">_FV(A1374,"Volume")</f>
        <v>1191</v>
      </c>
      <c r="P1374" s="7" cm="1">
        <f t="array" aca="1" ref="P1374" ca="1">_FV(A1374,"Volume average",TRUE)</f>
        <v>10777</v>
      </c>
      <c r="Q1374" t="s">
        <v>1316</v>
      </c>
      <c r="S1374" t="s">
        <v>3895</v>
      </c>
      <c r="T1374" s="25" cm="1">
        <f t="array" aca="1" ref="T1374" ca="1">_FV(A1374,"Expense ratio",TRUE)</f>
        <v>6.7000000000000002E-3</v>
      </c>
      <c r="U1374" s="24" cm="1">
        <f t="array" aca="1" ref="U1374" ca="1">_FV(A1374,"Market cap",TRUE)</f>
        <v>38087591.579999998</v>
      </c>
      <c r="V1374" s="4">
        <v>38087592</v>
      </c>
      <c r="W1374" s="4">
        <v>38087592</v>
      </c>
      <c r="Y1374" t="s">
        <v>1430</v>
      </c>
      <c r="Z1374" s="5">
        <v>32.29</v>
      </c>
      <c r="AA1374" s="5">
        <v>16.915635999999999</v>
      </c>
      <c r="AB1374" s="5">
        <v>1.6400000000000001E-2</v>
      </c>
      <c r="AC1374" s="4">
        <v>9455</v>
      </c>
      <c r="AE1374" s="5">
        <v>9.6234776579523729</v>
      </c>
      <c r="AF1374" s="5">
        <v>17.925086869119781</v>
      </c>
      <c r="AI1374" s="4">
        <v>9455</v>
      </c>
      <c r="AJ1374" s="5">
        <v>305065.57500000001</v>
      </c>
      <c r="AL1374" s="5">
        <v>36.1</v>
      </c>
      <c r="AM1374" s="5">
        <v>25.378</v>
      </c>
      <c r="AN1374" t="s">
        <v>47</v>
      </c>
      <c r="AO1374" t="str" cm="1">
        <f t="array" aca="1" ref="AO1374" ca="1">_FV(A1374,"Currency")</f>
        <v>USD</v>
      </c>
      <c r="AP1374" t="str" cm="1">
        <f t="array" aca="1" ref="AP1374" ca="1">_FV(A1374,"Exchange")</f>
        <v>CBOE BZX Exchange</v>
      </c>
      <c r="AQ1374" s="6" t="str" cm="1">
        <f t="array" aca="1" ref="AQ1374" ca="1">_FV(A1374,"Exchange abbreviation",TRUE)</f>
        <v>BATS</v>
      </c>
      <c r="AR1374" t="str" cm="1">
        <f t="array" aca="1" ref="AR1374" ca="1">_FV(A1374,"Instrument type",TRUE)</f>
        <v>ETF</v>
      </c>
    </row>
    <row r="1375" spans="1:44" ht="18.75" customHeight="1" x14ac:dyDescent="0.25">
      <c r="A1375" t="e" vm="1388">
        <v>#VALUE!</v>
      </c>
      <c r="B1375" t="s">
        <v>3896</v>
      </c>
      <c r="C1375" t="s">
        <v>3897</v>
      </c>
      <c r="D1375" s="31" cm="1">
        <f t="array" aca="1" ref="D1375" ca="1">_FV(A1375,"Last trade time",TRUE)</f>
        <v>45824.843750196094</v>
      </c>
      <c r="E1375" s="23" cm="1">
        <f t="array" aca="1" ref="E1375" ca="1">_FV(A1375,"Price")</f>
        <v>27.049600000000002</v>
      </c>
      <c r="F1375" s="27" cm="1">
        <f t="array" aca="1" ref="F1375" ca="1">_FV(A1375,"Change (%)",TRUE)</f>
        <v>1.5592999999999999E-2</v>
      </c>
      <c r="G1375" s="26" cm="1">
        <f t="array" aca="1" ref="G1375" ca="1">_FV(A1375,"Change")</f>
        <v>0.4153</v>
      </c>
      <c r="H1375" s="23" cm="1">
        <f t="array" aca="1" ref="H1375" ca="1">_FV(A1375,"Open")</f>
        <v>27.023</v>
      </c>
      <c r="I1375" s="23" cm="1">
        <f t="array" aca="1" ref="I1375" ca="1">_FV(A1375,"Low")</f>
        <v>27.02</v>
      </c>
      <c r="J1375" s="23" cm="1">
        <f t="array" aca="1" ref="J1375" ca="1">_FV(A1375,"High")</f>
        <v>27.12</v>
      </c>
      <c r="K1375" s="23" cm="1">
        <f t="array" aca="1" ref="K1375" ca="1">_FV(A1375,"Previous close",TRUE)</f>
        <v>26.6343</v>
      </c>
      <c r="L1375" s="26"/>
      <c r="M1375" s="23" cm="1">
        <f t="array" aca="1" ref="M1375" ca="1">_FV(A1375,"52 week low",TRUE)</f>
        <v>19.68</v>
      </c>
      <c r="N1375" s="23" cm="1">
        <f t="array" aca="1" ref="N1375" ca="1">_FV(A1375,"52 week high",TRUE)</f>
        <v>28.03</v>
      </c>
      <c r="O1375" s="8" cm="1">
        <f t="array" aca="1" ref="O1375" ca="1">_FV(A1375,"Volume")</f>
        <v>1960</v>
      </c>
      <c r="P1375" s="7" cm="1">
        <f t="array" aca="1" ref="P1375" ca="1">_FV(A1375,"Volume average",TRUE)</f>
        <v>9829</v>
      </c>
      <c r="Q1375" t="s">
        <v>698</v>
      </c>
      <c r="S1375" t="s">
        <v>3898</v>
      </c>
      <c r="T1375" s="25" cm="1">
        <f t="array" aca="1" ref="T1375" ca="1">_FV(A1375,"Expense ratio",TRUE)</f>
        <v>6.7000000000000002E-3</v>
      </c>
      <c r="U1375" s="24" cm="1">
        <f t="array" aca="1" ref="U1375" ca="1">_FV(A1375,"Market cap",TRUE)</f>
        <v>60561777.549999997</v>
      </c>
      <c r="V1375" s="4">
        <v>60561776</v>
      </c>
      <c r="W1375" s="4">
        <v>60561776</v>
      </c>
      <c r="Y1375" t="s">
        <v>2721</v>
      </c>
      <c r="Z1375" s="5">
        <v>27.312000000000001</v>
      </c>
      <c r="AA1375" s="5">
        <v>37.848300000000002</v>
      </c>
      <c r="AB1375" s="20"/>
      <c r="AC1375" s="4">
        <v>15476</v>
      </c>
      <c r="AE1375" s="5">
        <v>6.4396004271312757</v>
      </c>
      <c r="AF1375" s="20"/>
      <c r="AI1375" s="4">
        <v>15476</v>
      </c>
      <c r="AJ1375" s="5">
        <v>422773.36800000002</v>
      </c>
      <c r="AL1375" s="5">
        <v>28.03</v>
      </c>
      <c r="AM1375" s="5">
        <v>19.68</v>
      </c>
      <c r="AN1375" t="s">
        <v>47</v>
      </c>
      <c r="AO1375" t="str" cm="1">
        <f t="array" aca="1" ref="AO1375" ca="1">_FV(A1375,"Currency")</f>
        <v>USD</v>
      </c>
      <c r="AP1375" t="str" cm="1">
        <f t="array" aca="1" ref="AP1375" ca="1">_FV(A1375,"Exchange")</f>
        <v>Nasdaq Stock Market</v>
      </c>
      <c r="AQ1375" s="6" t="str" cm="1">
        <f t="array" aca="1" ref="AQ1375" ca="1">_FV(A1375,"Exchange abbreviation",TRUE)</f>
        <v>XNAS</v>
      </c>
      <c r="AR1375" t="str" cm="1">
        <f t="array" aca="1" ref="AR1375" ca="1">_FV(A1375,"Instrument type",TRUE)</f>
        <v>ETF</v>
      </c>
    </row>
    <row r="1376" spans="1:44" ht="18.75" customHeight="1" x14ac:dyDescent="0.25">
      <c r="A1376" t="e" vm="1389">
        <v>#VALUE!</v>
      </c>
      <c r="B1376" t="s">
        <v>3899</v>
      </c>
      <c r="C1376" t="s">
        <v>3900</v>
      </c>
      <c r="D1376" s="31" cm="1">
        <f t="array" aca="1" ref="D1376" ca="1">_FV(A1376,"Last trade time",TRUE)</f>
        <v>45824.84027780078</v>
      </c>
      <c r="E1376" s="23" cm="1">
        <f t="array" aca="1" ref="E1376" ca="1">_FV(A1376,"Price")</f>
        <v>26.982099999999999</v>
      </c>
      <c r="F1376" s="27" cm="1">
        <f t="array" aca="1" ref="F1376" ca="1">_FV(A1376,"Change (%)",TRUE)</f>
        <v>8.8649999999999996E-3</v>
      </c>
      <c r="G1376" s="26" cm="1">
        <f t="array" aca="1" ref="G1376" ca="1">_FV(A1376,"Change")</f>
        <v>0.23710000000000001</v>
      </c>
      <c r="H1376" s="23" cm="1">
        <f t="array" aca="1" ref="H1376" ca="1">_FV(A1376,"Open")</f>
        <v>27.01</v>
      </c>
      <c r="I1376" s="23" cm="1">
        <f t="array" aca="1" ref="I1376" ca="1">_FV(A1376,"Low")</f>
        <v>26.98</v>
      </c>
      <c r="J1376" s="23" cm="1">
        <f t="array" aca="1" ref="J1376" ca="1">_FV(A1376,"High")</f>
        <v>27.15</v>
      </c>
      <c r="K1376" s="23" cm="1">
        <f t="array" aca="1" ref="K1376" ca="1">_FV(A1376,"Previous close",TRUE)</f>
        <v>26.745000000000001</v>
      </c>
      <c r="L1376" s="26"/>
      <c r="M1376" s="23" cm="1">
        <f t="array" aca="1" ref="M1376" ca="1">_FV(A1376,"52 week low",TRUE)</f>
        <v>21.45</v>
      </c>
      <c r="N1376" s="23" cm="1">
        <f t="array" aca="1" ref="N1376" ca="1">_FV(A1376,"52 week high",TRUE)</f>
        <v>27.36</v>
      </c>
      <c r="O1376" s="8" cm="1">
        <f t="array" aca="1" ref="O1376" ca="1">_FV(A1376,"Volume")</f>
        <v>3596</v>
      </c>
      <c r="P1376" s="7" cm="1">
        <f t="array" aca="1" ref="P1376" ca="1">_FV(A1376,"Volume average",TRUE)</f>
        <v>6914</v>
      </c>
      <c r="Q1376" t="s">
        <v>464</v>
      </c>
      <c r="T1376" s="25" cm="1">
        <f t="array" aca="1" ref="T1376" ca="1">_FV(A1376,"Expense ratio",TRUE)</f>
        <v>6.7000000000000002E-3</v>
      </c>
      <c r="U1376" s="24" cm="1">
        <f t="array" aca="1" ref="U1376" ca="1">_FV(A1376,"Market cap",TRUE)</f>
        <v>68478549.890000001</v>
      </c>
      <c r="V1376" s="16"/>
      <c r="W1376" s="16"/>
      <c r="Z1376" s="18"/>
      <c r="AA1376" s="20"/>
      <c r="AB1376" s="20"/>
      <c r="AC1376" s="21">
        <v>6014</v>
      </c>
      <c r="AE1376" s="18"/>
      <c r="AF1376" s="20"/>
      <c r="AI1376" s="21"/>
      <c r="AJ1376" s="18"/>
      <c r="AL1376" s="18"/>
      <c r="AM1376" s="18"/>
      <c r="AN1376" t="s">
        <v>73</v>
      </c>
      <c r="AO1376" t="str" cm="1">
        <f t="array" aca="1" ref="AO1376" ca="1">_FV(A1376,"Currency")</f>
        <v>USD</v>
      </c>
      <c r="AP1376" t="str" cm="1">
        <f t="array" aca="1" ref="AP1376" ca="1">_FV(A1376,"Exchange")</f>
        <v>NYSE Arca</v>
      </c>
      <c r="AQ1376" s="6" t="str" cm="1">
        <f t="array" aca="1" ref="AQ1376" ca="1">_FV(A1376,"Exchange abbreviation",TRUE)</f>
        <v>ARCX</v>
      </c>
      <c r="AR1376" t="str" cm="1">
        <f t="array" aca="1" ref="AR1376" ca="1">_FV(A1376,"Instrument type",TRUE)</f>
        <v>ETF</v>
      </c>
    </row>
    <row r="1377" spans="1:44" ht="18.75" customHeight="1" x14ac:dyDescent="0.25">
      <c r="A1377" t="e" vm="1390">
        <v>#VALUE!</v>
      </c>
      <c r="B1377" t="s">
        <v>3901</v>
      </c>
      <c r="C1377" t="s">
        <v>3902</v>
      </c>
      <c r="D1377" s="31" cm="1">
        <f t="array" aca="1" ref="D1377" ca="1">_FV(A1377,"Last trade time",TRUE)</f>
        <v>45824.841250844533</v>
      </c>
      <c r="E1377" s="23" cm="1">
        <f t="array" aca="1" ref="E1377" ca="1">_FV(A1377,"Price")</f>
        <v>43.247900000000001</v>
      </c>
      <c r="F1377" s="27" cm="1">
        <f t="array" aca="1" ref="F1377" ca="1">_FV(A1377,"Change (%)",TRUE)</f>
        <v>1.1647000000000001E-2</v>
      </c>
      <c r="G1377" s="26" cm="1">
        <f t="array" aca="1" ref="G1377" ca="1">_FV(A1377,"Change")</f>
        <v>0.49790000000000001</v>
      </c>
      <c r="H1377" s="23" cm="1">
        <f t="array" aca="1" ref="H1377" ca="1">_FV(A1377,"Open")</f>
        <v>43.2</v>
      </c>
      <c r="I1377" s="23" cm="1">
        <f t="array" aca="1" ref="I1377" ca="1">_FV(A1377,"Low")</f>
        <v>43.2</v>
      </c>
      <c r="J1377" s="23" cm="1">
        <f t="array" aca="1" ref="J1377" ca="1">_FV(A1377,"High")</f>
        <v>43.48</v>
      </c>
      <c r="K1377" s="23" cm="1">
        <f t="array" aca="1" ref="K1377" ca="1">_FV(A1377,"Previous close",TRUE)</f>
        <v>42.75</v>
      </c>
      <c r="L1377" s="26"/>
      <c r="M1377" s="23" cm="1">
        <f t="array" aca="1" ref="M1377" ca="1">_FV(A1377,"52 week low",TRUE)</f>
        <v>34.06</v>
      </c>
      <c r="N1377" s="23" cm="1">
        <f t="array" aca="1" ref="N1377" ca="1">_FV(A1377,"52 week high",TRUE)</f>
        <v>45.55</v>
      </c>
      <c r="O1377" s="8" cm="1">
        <f t="array" aca="1" ref="O1377" ca="1">_FV(A1377,"Volume")</f>
        <v>1816</v>
      </c>
      <c r="P1377" s="7" cm="1">
        <f t="array" aca="1" ref="P1377" ca="1">_FV(A1377,"Volume average",TRUE)</f>
        <v>17121</v>
      </c>
      <c r="Q1377" t="s">
        <v>2447</v>
      </c>
      <c r="S1377" t="s">
        <v>277</v>
      </c>
      <c r="T1377" s="25" cm="1">
        <f t="array" aca="1" ref="T1377" ca="1">_FV(A1377,"Expense ratio",TRUE)</f>
        <v>6.7000000000000002E-3</v>
      </c>
      <c r="U1377" s="24" cm="1">
        <f t="array" aca="1" ref="U1377" ca="1">_FV(A1377,"Market cap",TRUE)</f>
        <v>144549488.47999999</v>
      </c>
      <c r="V1377" s="4">
        <v>144552160</v>
      </c>
      <c r="W1377" s="4">
        <v>144552160</v>
      </c>
      <c r="Y1377" t="s">
        <v>409</v>
      </c>
      <c r="Z1377" s="5">
        <v>42.45</v>
      </c>
      <c r="AA1377" s="19">
        <v>19.557175000000001</v>
      </c>
      <c r="AB1377" s="19">
        <v>9.1000000000000004E-3</v>
      </c>
      <c r="AC1377" s="4">
        <v>11685</v>
      </c>
      <c r="AE1377" s="5">
        <v>5.2912887445573986</v>
      </c>
      <c r="AF1377" s="19">
        <v>1.310749696283753</v>
      </c>
      <c r="AI1377" s="4">
        <v>11685</v>
      </c>
      <c r="AJ1377" s="5">
        <v>496676.76750000002</v>
      </c>
      <c r="AL1377" s="5">
        <v>45.55</v>
      </c>
      <c r="AM1377" s="5">
        <v>34.06</v>
      </c>
      <c r="AN1377" t="s">
        <v>47</v>
      </c>
      <c r="AO1377" t="str" cm="1">
        <f t="array" aca="1" ref="AO1377" ca="1">_FV(A1377,"Currency")</f>
        <v>USD</v>
      </c>
      <c r="AP1377" t="str" cm="1">
        <f t="array" aca="1" ref="AP1377" ca="1">_FV(A1377,"Exchange")</f>
        <v>NYSE Arca</v>
      </c>
      <c r="AQ1377" s="6" t="str" cm="1">
        <f t="array" aca="1" ref="AQ1377" ca="1">_FV(A1377,"Exchange abbreviation",TRUE)</f>
        <v>ARCX</v>
      </c>
      <c r="AR1377" t="str" cm="1">
        <f t="array" aca="1" ref="AR1377" ca="1">_FV(A1377,"Instrument type",TRUE)</f>
        <v>ETF</v>
      </c>
    </row>
    <row r="1378" spans="1:44" ht="18.75" customHeight="1" x14ac:dyDescent="0.25">
      <c r="A1378" t="e" vm="1391">
        <v>#VALUE!</v>
      </c>
      <c r="B1378" t="s">
        <v>3903</v>
      </c>
      <c r="C1378" t="s">
        <v>3904</v>
      </c>
      <c r="D1378" s="31" cm="1">
        <f t="array" aca="1" ref="D1378" ca="1">_FV(A1378,"Last trade time",TRUE)</f>
        <v>45824.843750103908</v>
      </c>
      <c r="E1378" s="23" cm="1">
        <f t="array" aca="1" ref="E1378" ca="1">_FV(A1378,"Price")</f>
        <v>28.81</v>
      </c>
      <c r="F1378" s="27" cm="1">
        <f t="array" aca="1" ref="F1378" ca="1">_FV(A1378,"Change (%)",TRUE)</f>
        <v>2.2355999999999997E-2</v>
      </c>
      <c r="G1378" s="26" cm="1">
        <f t="array" aca="1" ref="G1378" ca="1">_FV(A1378,"Change")</f>
        <v>0.63</v>
      </c>
      <c r="H1378" s="23" cm="1">
        <f t="array" aca="1" ref="H1378" ca="1">_FV(A1378,"Open")</f>
        <v>28.77</v>
      </c>
      <c r="I1378" s="23" cm="1">
        <f t="array" aca="1" ref="I1378" ca="1">_FV(A1378,"Low")</f>
        <v>28.7</v>
      </c>
      <c r="J1378" s="23" cm="1">
        <f t="array" aca="1" ref="J1378" ca="1">_FV(A1378,"High")</f>
        <v>28.98</v>
      </c>
      <c r="K1378" s="23" cm="1">
        <f t="array" aca="1" ref="K1378" ca="1">_FV(A1378,"Previous close",TRUE)</f>
        <v>28.18</v>
      </c>
      <c r="L1378" s="26"/>
      <c r="M1378" s="23" cm="1">
        <f t="array" aca="1" ref="M1378" ca="1">_FV(A1378,"52 week low",TRUE)</f>
        <v>19.97</v>
      </c>
      <c r="N1378" s="23" cm="1">
        <f t="array" aca="1" ref="N1378" ca="1">_FV(A1378,"52 week high",TRUE)</f>
        <v>32.861899999999999</v>
      </c>
      <c r="O1378" s="8" cm="1">
        <f t="array" aca="1" ref="O1378" ca="1">_FV(A1378,"Volume")</f>
        <v>32602</v>
      </c>
      <c r="P1378" s="7" cm="1">
        <f t="array" aca="1" ref="P1378" ca="1">_FV(A1378,"Volume average",TRUE)</f>
        <v>41538</v>
      </c>
      <c r="Q1378" t="s">
        <v>464</v>
      </c>
      <c r="T1378" s="25" cm="1">
        <f t="array" aca="1" ref="T1378" ca="1">_FV(A1378,"Expense ratio",TRUE)</f>
        <v>6.7000000000000002E-3</v>
      </c>
      <c r="U1378" s="24" cm="1">
        <f t="array" aca="1" ref="U1378" ca="1">_FV(A1378,"Market cap",TRUE)</f>
        <v>138651879.43000001</v>
      </c>
      <c r="V1378" s="16"/>
      <c r="W1378" s="16"/>
      <c r="Z1378" s="18"/>
      <c r="AA1378" s="20"/>
      <c r="AB1378" s="20"/>
      <c r="AC1378" s="21">
        <v>46983</v>
      </c>
      <c r="AE1378" s="18"/>
      <c r="AF1378" s="20"/>
      <c r="AI1378" s="21"/>
      <c r="AJ1378" s="18"/>
      <c r="AL1378" s="18"/>
      <c r="AM1378" s="18"/>
      <c r="AN1378" t="s">
        <v>73</v>
      </c>
      <c r="AO1378" t="str" cm="1">
        <f t="array" aca="1" ref="AO1378" ca="1">_FV(A1378,"Currency")</f>
        <v>USD</v>
      </c>
      <c r="AP1378" t="str" cm="1">
        <f t="array" aca="1" ref="AP1378" ca="1">_FV(A1378,"Exchange")</f>
        <v>Nasdaq Stock Market</v>
      </c>
      <c r="AQ1378" s="6" t="str" cm="1">
        <f t="array" aca="1" ref="AQ1378" ca="1">_FV(A1378,"Exchange abbreviation",TRUE)</f>
        <v>XNAS</v>
      </c>
      <c r="AR1378" t="str" cm="1">
        <f t="array" aca="1" ref="AR1378" ca="1">_FV(A1378,"Instrument type",TRUE)</f>
        <v>ETF</v>
      </c>
    </row>
    <row r="1379" spans="1:44" ht="18.75" customHeight="1" x14ac:dyDescent="0.25">
      <c r="A1379" t="e" vm="1392">
        <v>#VALUE!</v>
      </c>
      <c r="B1379" t="s">
        <v>3905</v>
      </c>
      <c r="C1379" t="s">
        <v>3906</v>
      </c>
      <c r="D1379" s="31" cm="1">
        <f t="array" aca="1" ref="D1379" ca="1">_FV(A1379,"Last trade time",TRUE)</f>
        <v>45824.840277789066</v>
      </c>
      <c r="E1379" s="23" cm="1">
        <f t="array" aca="1" ref="E1379" ca="1">_FV(A1379,"Price")</f>
        <v>26.863600000000002</v>
      </c>
      <c r="F1379" s="27" cm="1">
        <f t="array" aca="1" ref="F1379" ca="1">_FV(A1379,"Change (%)",TRUE)</f>
        <v>-2.6510000000000001E-3</v>
      </c>
      <c r="G1379" s="26" cm="1">
        <f t="array" aca="1" ref="G1379" ca="1">_FV(A1379,"Change")</f>
        <v>-7.1400000000000005E-2</v>
      </c>
      <c r="H1379" s="23" cm="1">
        <f t="array" aca="1" ref="H1379" ca="1">_FV(A1379,"Open")</f>
        <v>26.82</v>
      </c>
      <c r="I1379" s="23" cm="1">
        <f t="array" aca="1" ref="I1379" ca="1">_FV(A1379,"Low")</f>
        <v>26.559000000000001</v>
      </c>
      <c r="J1379" s="23" cm="1">
        <f t="array" aca="1" ref="J1379" ca="1">_FV(A1379,"High")</f>
        <v>26.863600000000002</v>
      </c>
      <c r="K1379" s="23" cm="1">
        <f t="array" aca="1" ref="K1379" ca="1">_FV(A1379,"Previous close",TRUE)</f>
        <v>26.934999999999999</v>
      </c>
      <c r="L1379" s="26"/>
      <c r="M1379" s="23" cm="1">
        <f t="array" aca="1" ref="M1379" ca="1">_FV(A1379,"52 week low",TRUE)</f>
        <v>23.626200000000001</v>
      </c>
      <c r="N1379" s="23" cm="1">
        <f t="array" aca="1" ref="N1379" ca="1">_FV(A1379,"52 week high",TRUE)</f>
        <v>27.99</v>
      </c>
      <c r="O1379" s="8" cm="1">
        <f t="array" aca="1" ref="O1379" ca="1">_FV(A1379,"Volume")</f>
        <v>7769</v>
      </c>
      <c r="P1379" s="7" cm="1">
        <f t="array" aca="1" ref="P1379" ca="1">_FV(A1379,"Volume average",TRUE)</f>
        <v>3452</v>
      </c>
      <c r="Q1379" t="s">
        <v>198</v>
      </c>
      <c r="R1379" t="s">
        <v>115</v>
      </c>
      <c r="T1379" s="25" cm="1">
        <f t="array" aca="1" ref="T1379" ca="1">_FV(A1379,"Expense ratio",TRUE)</f>
        <v>6.6E-3</v>
      </c>
      <c r="U1379" s="24" cm="1">
        <f t="array" aca="1" ref="U1379" ca="1">_FV(A1379,"Market cap",TRUE)</f>
        <v>23150854.5</v>
      </c>
      <c r="V1379" s="16"/>
      <c r="W1379" s="16"/>
      <c r="Z1379" s="18"/>
      <c r="AA1379" s="20"/>
      <c r="AB1379" s="20"/>
      <c r="AC1379" s="21">
        <v>3108</v>
      </c>
      <c r="AE1379" s="18"/>
      <c r="AF1379" s="20"/>
      <c r="AI1379" s="21"/>
      <c r="AJ1379" s="18"/>
      <c r="AL1379" s="18"/>
      <c r="AM1379" s="18"/>
      <c r="AN1379" t="s">
        <v>73</v>
      </c>
      <c r="AO1379" t="str" cm="1">
        <f t="array" aca="1" ref="AO1379" ca="1">_FV(A1379,"Currency")</f>
        <v>USD</v>
      </c>
      <c r="AP1379" t="str" cm="1">
        <f t="array" aca="1" ref="AP1379" ca="1">_FV(A1379,"Exchange")</f>
        <v>NYSE Arca</v>
      </c>
      <c r="AQ1379" s="6" t="str" cm="1">
        <f t="array" aca="1" ref="AQ1379" ca="1">_FV(A1379,"Exchange abbreviation",TRUE)</f>
        <v>ARCX</v>
      </c>
      <c r="AR1379" t="str" cm="1">
        <f t="array" aca="1" ref="AR1379" ca="1">_FV(A1379,"Instrument type",TRUE)</f>
        <v>ETF</v>
      </c>
    </row>
    <row r="1380" spans="1:44" ht="18.75" customHeight="1" x14ac:dyDescent="0.25">
      <c r="A1380" t="e" vm="1393">
        <v>#VALUE!</v>
      </c>
      <c r="B1380" t="s">
        <v>3907</v>
      </c>
      <c r="C1380" t="s">
        <v>3908</v>
      </c>
      <c r="D1380" s="31" cm="1">
        <f t="array" aca="1" ref="D1380" ca="1">_FV(A1380,"Last trade time",TRUE)</f>
        <v>45824.840277777781</v>
      </c>
      <c r="E1380" s="23" cm="1">
        <f t="array" aca="1" ref="E1380" ca="1">_FV(A1380,"Price")</f>
        <v>25.84</v>
      </c>
      <c r="F1380" s="27" cm="1">
        <f t="array" aca="1" ref="F1380" ca="1">_FV(A1380,"Change (%)",TRUE)</f>
        <v>-1.2987E-2</v>
      </c>
      <c r="G1380" s="26" cm="1">
        <f t="array" aca="1" ref="G1380" ca="1">_FV(A1380,"Change")</f>
        <v>-0.34</v>
      </c>
      <c r="H1380" s="23" cm="1">
        <f t="array" aca="1" ref="H1380" ca="1">_FV(A1380,"Open")</f>
        <v>26.1</v>
      </c>
      <c r="I1380" s="23" cm="1">
        <f t="array" aca="1" ref="I1380" ca="1">_FV(A1380,"Low")</f>
        <v>25.630800000000001</v>
      </c>
      <c r="J1380" s="23" cm="1">
        <f t="array" aca="1" ref="J1380" ca="1">_FV(A1380,"High")</f>
        <v>26.1492</v>
      </c>
      <c r="K1380" s="23" cm="1">
        <f t="array" aca="1" ref="K1380" ca="1">_FV(A1380,"Previous close",TRUE)</f>
        <v>26.18</v>
      </c>
      <c r="L1380" s="26"/>
      <c r="M1380" s="23" cm="1">
        <f t="array" aca="1" ref="M1380" ca="1">_FV(A1380,"52 week low",TRUE)</f>
        <v>19.38</v>
      </c>
      <c r="N1380" s="23" cm="1">
        <f t="array" aca="1" ref="N1380" ca="1">_FV(A1380,"52 week high",TRUE)</f>
        <v>33.85</v>
      </c>
      <c r="O1380" s="8" cm="1">
        <f t="array" aca="1" ref="O1380" ca="1">_FV(A1380,"Volume")</f>
        <v>7520</v>
      </c>
      <c r="P1380" s="7" cm="1">
        <f t="array" aca="1" ref="P1380" ca="1">_FV(A1380,"Volume average",TRUE)</f>
        <v>7823</v>
      </c>
      <c r="Q1380" t="s">
        <v>1617</v>
      </c>
      <c r="S1380" t="s">
        <v>277</v>
      </c>
      <c r="T1380" s="25" cm="1">
        <f t="array" aca="1" ref="T1380" ca="1">_FV(A1380,"Expense ratio",TRUE)</f>
        <v>6.6E-3</v>
      </c>
      <c r="U1380" s="24" cm="1">
        <f t="array" aca="1" ref="U1380" ca="1">_FV(A1380,"Market cap",TRUE)</f>
        <v>24455402.739999998</v>
      </c>
      <c r="V1380" s="4">
        <v>24455808</v>
      </c>
      <c r="W1380" s="4">
        <v>24455808</v>
      </c>
      <c r="Y1380" t="s">
        <v>3909</v>
      </c>
      <c r="Z1380" s="5">
        <v>24.32</v>
      </c>
      <c r="AA1380" s="5">
        <v>8.6962279999999996</v>
      </c>
      <c r="AB1380" s="5">
        <v>4.0999997000000003E-2</v>
      </c>
      <c r="AC1380" s="4">
        <v>11690</v>
      </c>
      <c r="AE1380" s="5">
        <v>-13.52754587503957</v>
      </c>
      <c r="AF1380" s="5">
        <v>-18.881109600789561</v>
      </c>
      <c r="AH1380" s="4">
        <v>2550000</v>
      </c>
      <c r="AI1380" s="4">
        <v>11690</v>
      </c>
      <c r="AJ1380" s="5">
        <v>284183.90000000002</v>
      </c>
      <c r="AL1380" s="5">
        <v>33.85</v>
      </c>
      <c r="AM1380" s="5">
        <v>19.38</v>
      </c>
      <c r="AN1380" t="s">
        <v>47</v>
      </c>
      <c r="AO1380" t="str" cm="1">
        <f t="array" aca="1" ref="AO1380" ca="1">_FV(A1380,"Currency")</f>
        <v>USD</v>
      </c>
      <c r="AP1380" t="str" cm="1">
        <f t="array" aca="1" ref="AP1380" ca="1">_FV(A1380,"Exchange")</f>
        <v>NYSE Arca</v>
      </c>
      <c r="AQ1380" s="6" t="str" cm="1">
        <f t="array" aca="1" ref="AQ1380" ca="1">_FV(A1380,"Exchange abbreviation",TRUE)</f>
        <v>ARCX</v>
      </c>
      <c r="AR1380" t="str" cm="1">
        <f t="array" aca="1" ref="AR1380" ca="1">_FV(A1380,"Instrument type",TRUE)</f>
        <v>ETF</v>
      </c>
    </row>
    <row r="1381" spans="1:44" ht="18.75" customHeight="1" x14ac:dyDescent="0.25">
      <c r="A1381" t="e" vm="1394">
        <v>#VALUE!</v>
      </c>
      <c r="B1381" t="s">
        <v>3910</v>
      </c>
      <c r="C1381" t="s">
        <v>3911</v>
      </c>
      <c r="D1381" s="31" cm="1">
        <f t="array" aca="1" ref="D1381" ca="1">_FV(A1381,"Last trade time",TRUE)</f>
        <v>45824.840316041409</v>
      </c>
      <c r="E1381" s="23" cm="1">
        <f t="array" aca="1" ref="E1381" ca="1">_FV(A1381,"Price")</f>
        <v>37.640300000000003</v>
      </c>
      <c r="F1381" s="27" cm="1">
        <f t="array" aca="1" ref="F1381" ca="1">_FV(A1381,"Change (%)",TRUE)</f>
        <v>1.035E-2</v>
      </c>
      <c r="G1381" s="26" cm="1">
        <f t="array" aca="1" ref="G1381" ca="1">_FV(A1381,"Change")</f>
        <v>0.3856</v>
      </c>
      <c r="H1381" s="23" cm="1">
        <f t="array" aca="1" ref="H1381" ca="1">_FV(A1381,"Open")</f>
        <v>37.640300000000003</v>
      </c>
      <c r="I1381" s="23" cm="1">
        <f t="array" aca="1" ref="I1381" ca="1">_FV(A1381,"Low")</f>
        <v>37.640300000000003</v>
      </c>
      <c r="J1381" s="23" cm="1">
        <f t="array" aca="1" ref="J1381" ca="1">_FV(A1381,"High")</f>
        <v>37.640300000000003</v>
      </c>
      <c r="K1381" s="23" cm="1">
        <f t="array" aca="1" ref="K1381" ca="1">_FV(A1381,"Previous close",TRUE)</f>
        <v>37.2547</v>
      </c>
      <c r="L1381" s="26"/>
      <c r="M1381" s="23" cm="1">
        <f t="array" aca="1" ref="M1381" ca="1">_FV(A1381,"52 week low",TRUE)</f>
        <v>31.156400000000001</v>
      </c>
      <c r="N1381" s="23" cm="1">
        <f t="array" aca="1" ref="N1381" ca="1">_FV(A1381,"52 week high",TRUE)</f>
        <v>38.5</v>
      </c>
      <c r="O1381" s="8" cm="1">
        <f t="array" aca="1" ref="O1381" ca="1">_FV(A1381,"Volume")</f>
        <v>16</v>
      </c>
      <c r="P1381" s="7" cm="1">
        <f t="array" aca="1" ref="P1381" ca="1">_FV(A1381,"Volume average",TRUE)</f>
        <v>623</v>
      </c>
      <c r="Q1381" t="s">
        <v>50</v>
      </c>
      <c r="S1381" t="s">
        <v>3898</v>
      </c>
      <c r="T1381" s="25" cm="1">
        <f t="array" aca="1" ref="T1381" ca="1">_FV(A1381,"Expense ratio",TRUE)</f>
        <v>6.6E-3</v>
      </c>
      <c r="U1381" s="24" cm="1">
        <f t="array" aca="1" ref="U1381" ca="1">_FV(A1381,"Market cap",TRUE)</f>
        <v>45434707.039999999</v>
      </c>
      <c r="V1381" s="4">
        <v>45434708</v>
      </c>
      <c r="W1381" s="4">
        <v>45434708</v>
      </c>
      <c r="Y1381" t="s">
        <v>3912</v>
      </c>
      <c r="Z1381" s="5">
        <v>37.256999999999998</v>
      </c>
      <c r="AA1381" s="5">
        <v>23.579252</v>
      </c>
      <c r="AB1381" s="5">
        <v>6.3E-3</v>
      </c>
      <c r="AC1381" s="4">
        <v>1823</v>
      </c>
      <c r="AE1381" s="5">
        <v>3.3822825834105559</v>
      </c>
      <c r="AF1381" s="5">
        <v>13.70218316584748</v>
      </c>
      <c r="AI1381" s="4">
        <v>1823</v>
      </c>
      <c r="AJ1381" s="5">
        <v>67957.064799999993</v>
      </c>
      <c r="AL1381" s="5">
        <v>38.5</v>
      </c>
      <c r="AM1381" s="5">
        <v>31.155999999999999</v>
      </c>
      <c r="AN1381" t="s">
        <v>47</v>
      </c>
      <c r="AO1381" t="str" cm="1">
        <f t="array" aca="1" ref="AO1381" ca="1">_FV(A1381,"Currency")</f>
        <v>USD</v>
      </c>
      <c r="AP1381" t="str" cm="1">
        <f t="array" aca="1" ref="AP1381" ca="1">_FV(A1381,"Exchange")</f>
        <v>CBOE BZX Exchange</v>
      </c>
      <c r="AQ1381" s="6" t="str" cm="1">
        <f t="array" aca="1" ref="AQ1381" ca="1">_FV(A1381,"Exchange abbreviation",TRUE)</f>
        <v>BATS</v>
      </c>
      <c r="AR1381" t="str" cm="1">
        <f t="array" aca="1" ref="AR1381" ca="1">_FV(A1381,"Instrument type",TRUE)</f>
        <v>ETF</v>
      </c>
    </row>
    <row r="1382" spans="1:44" ht="18.75" customHeight="1" x14ac:dyDescent="0.25">
      <c r="A1382" t="e" vm="1395">
        <v>#VALUE!</v>
      </c>
      <c r="B1382" t="s">
        <v>3913</v>
      </c>
      <c r="C1382" t="s">
        <v>3914</v>
      </c>
      <c r="D1382" s="31" cm="1">
        <f t="array" aca="1" ref="D1382" ca="1">_FV(A1382,"Last trade time",TRUE)</f>
        <v>45824.840277812502</v>
      </c>
      <c r="E1382" s="23" cm="1">
        <f t="array" aca="1" ref="E1382" ca="1">_FV(A1382,"Price")</f>
        <v>26.98</v>
      </c>
      <c r="F1382" s="27" cm="1">
        <f t="array" aca="1" ref="F1382" ca="1">_FV(A1382,"Change (%)",TRUE)</f>
        <v>1.0283E-2</v>
      </c>
      <c r="G1382" s="26" cm="1">
        <f t="array" aca="1" ref="G1382" ca="1">_FV(A1382,"Change")</f>
        <v>0.27460000000000001</v>
      </c>
      <c r="H1382" s="23" cm="1">
        <f t="array" aca="1" ref="H1382" ca="1">_FV(A1382,"Open")</f>
        <v>26.98</v>
      </c>
      <c r="I1382" s="23" cm="1">
        <f t="array" aca="1" ref="I1382" ca="1">_FV(A1382,"Low")</f>
        <v>26.940100000000001</v>
      </c>
      <c r="J1382" s="23" cm="1">
        <f t="array" aca="1" ref="J1382" ca="1">_FV(A1382,"High")</f>
        <v>27.0595</v>
      </c>
      <c r="K1382" s="23" cm="1">
        <f t="array" aca="1" ref="K1382" ca="1">_FV(A1382,"Previous close",TRUE)</f>
        <v>26.705400000000001</v>
      </c>
      <c r="L1382" s="26"/>
      <c r="M1382" s="23" cm="1">
        <f t="array" aca="1" ref="M1382" ca="1">_FV(A1382,"52 week low",TRUE)</f>
        <v>23.24</v>
      </c>
      <c r="N1382" s="23" cm="1">
        <f t="array" aca="1" ref="N1382" ca="1">_FV(A1382,"52 week high",TRUE)</f>
        <v>27.46</v>
      </c>
      <c r="O1382" s="8" cm="1">
        <f t="array" aca="1" ref="O1382" ca="1">_FV(A1382,"Volume")</f>
        <v>3954</v>
      </c>
      <c r="P1382" s="7" cm="1">
        <f t="array" aca="1" ref="P1382" ca="1">_FV(A1382,"Volume average",TRUE)</f>
        <v>4219</v>
      </c>
      <c r="Q1382" t="s">
        <v>844</v>
      </c>
      <c r="S1382" t="s">
        <v>1795</v>
      </c>
      <c r="T1382" s="25" cm="1">
        <f t="array" aca="1" ref="T1382" ca="1">_FV(A1382,"Expense ratio",TRUE)</f>
        <v>6.6E-3</v>
      </c>
      <c r="U1382" s="24" cm="1">
        <f t="array" aca="1" ref="U1382" ca="1">_FV(A1382,"Market cap",TRUE)</f>
        <v>36905464.759999998</v>
      </c>
      <c r="V1382" s="4">
        <v>36905464</v>
      </c>
      <c r="W1382" s="4">
        <v>36905464</v>
      </c>
      <c r="Y1382" t="s">
        <v>3915</v>
      </c>
      <c r="Z1382" s="5">
        <v>26.5</v>
      </c>
      <c r="AA1382" s="5">
        <v>8.4704429999999995</v>
      </c>
      <c r="AB1382" s="5">
        <v>6.3200004000000004E-2</v>
      </c>
      <c r="AC1382" s="4">
        <v>11396</v>
      </c>
      <c r="AE1382" s="5">
        <v>13.027069355489919</v>
      </c>
      <c r="AF1382" s="5">
        <v>5.8769229573167214</v>
      </c>
      <c r="AH1382" s="16"/>
      <c r="AI1382" s="4">
        <v>11396</v>
      </c>
      <c r="AJ1382" s="5">
        <v>301075.48239999998</v>
      </c>
      <c r="AL1382" s="5">
        <v>27.46</v>
      </c>
      <c r="AM1382" s="5">
        <v>23.24</v>
      </c>
      <c r="AN1382" t="s">
        <v>47</v>
      </c>
      <c r="AO1382" t="str" cm="1">
        <f t="array" aca="1" ref="AO1382" ca="1">_FV(A1382,"Currency")</f>
        <v>USD</v>
      </c>
      <c r="AP1382" t="str" cm="1">
        <f t="array" aca="1" ref="AP1382" ca="1">_FV(A1382,"Exchange")</f>
        <v>NYSE Arca</v>
      </c>
      <c r="AQ1382" s="6" t="str" cm="1">
        <f t="array" aca="1" ref="AQ1382" ca="1">_FV(A1382,"Exchange abbreviation",TRUE)</f>
        <v>ARCX</v>
      </c>
      <c r="AR1382" t="str" cm="1">
        <f t="array" aca="1" ref="AR1382" ca="1">_FV(A1382,"Instrument type",TRUE)</f>
        <v>ETF</v>
      </c>
    </row>
    <row r="1383" spans="1:44" ht="18.75" customHeight="1" x14ac:dyDescent="0.25">
      <c r="A1383" t="e" vm="1396">
        <v>#VALUE!</v>
      </c>
      <c r="B1383" t="s">
        <v>3916</v>
      </c>
      <c r="C1383" t="s">
        <v>3917</v>
      </c>
      <c r="D1383" s="31" cm="1">
        <f t="array" aca="1" ref="D1383" ca="1">_FV(A1383,"Last trade time",TRUE)</f>
        <v>45824.84027780078</v>
      </c>
      <c r="E1383" s="23" cm="1">
        <f t="array" aca="1" ref="E1383" ca="1">_FV(A1383,"Price")</f>
        <v>19.899999999999999</v>
      </c>
      <c r="F1383" s="27" cm="1">
        <f t="array" aca="1" ref="F1383" ca="1">_FV(A1383,"Change (%)",TRUE)</f>
        <v>-2.2559999999999998E-3</v>
      </c>
      <c r="G1383" s="26" cm="1">
        <f t="array" aca="1" ref="G1383" ca="1">_FV(A1383,"Change")</f>
        <v>-4.4999999999999998E-2</v>
      </c>
      <c r="H1383" s="23" cm="1">
        <f t="array" aca="1" ref="H1383" ca="1">_FV(A1383,"Open")</f>
        <v>19.921299999999999</v>
      </c>
      <c r="I1383" s="23" cm="1">
        <f t="array" aca="1" ref="I1383" ca="1">_FV(A1383,"Low")</f>
        <v>19.88</v>
      </c>
      <c r="J1383" s="23" cm="1">
        <f t="array" aca="1" ref="J1383" ca="1">_FV(A1383,"High")</f>
        <v>19.96</v>
      </c>
      <c r="K1383" s="23" cm="1">
        <f t="array" aca="1" ref="K1383" ca="1">_FV(A1383,"Previous close",TRUE)</f>
        <v>19.945</v>
      </c>
      <c r="L1383" s="26"/>
      <c r="M1383" s="23" cm="1">
        <f t="array" aca="1" ref="M1383" ca="1">_FV(A1383,"52 week low",TRUE)</f>
        <v>19.54</v>
      </c>
      <c r="N1383" s="23" cm="1">
        <f t="array" aca="1" ref="N1383" ca="1">_FV(A1383,"52 week high",TRUE)</f>
        <v>21.13</v>
      </c>
      <c r="O1383" s="8" cm="1">
        <f t="array" aca="1" ref="O1383" ca="1">_FV(A1383,"Volume")</f>
        <v>9663</v>
      </c>
      <c r="P1383" s="7" cm="1">
        <f t="array" aca="1" ref="P1383" ca="1">_FV(A1383,"Volume average",TRUE)</f>
        <v>35212</v>
      </c>
      <c r="Q1383" t="s">
        <v>3918</v>
      </c>
      <c r="S1383" t="s">
        <v>318</v>
      </c>
      <c r="T1383" s="25" cm="1">
        <f t="array" aca="1" ref="T1383" ca="1">_FV(A1383,"Expense ratio",TRUE)</f>
        <v>6.6E-3</v>
      </c>
      <c r="U1383" s="24" cm="1">
        <f t="array" aca="1" ref="U1383" ca="1">_FV(A1383,"Market cap",TRUE)</f>
        <v>65743422.539999999</v>
      </c>
      <c r="V1383" s="4">
        <v>65751148</v>
      </c>
      <c r="W1383" s="4">
        <v>65751148</v>
      </c>
      <c r="Y1383" t="s">
        <v>3919</v>
      </c>
      <c r="Z1383" s="5">
        <v>19.82</v>
      </c>
      <c r="AA1383" s="20"/>
      <c r="AB1383" s="5">
        <v>4.8600003000000003E-2</v>
      </c>
      <c r="AC1383" s="4">
        <v>28563</v>
      </c>
      <c r="AE1383" s="5">
        <v>2.1816446625897661</v>
      </c>
      <c r="AF1383" s="5">
        <v>3.6245091980947608</v>
      </c>
      <c r="AI1383" s="4">
        <v>28563</v>
      </c>
      <c r="AJ1383" s="5">
        <v>563833.62</v>
      </c>
      <c r="AL1383" s="5">
        <v>21.13</v>
      </c>
      <c r="AM1383" s="5">
        <v>19.54</v>
      </c>
      <c r="AN1383" t="s">
        <v>47</v>
      </c>
      <c r="AO1383" t="str" cm="1">
        <f t="array" aca="1" ref="AO1383" ca="1">_FV(A1383,"Currency")</f>
        <v>USD</v>
      </c>
      <c r="AP1383" t="str" cm="1">
        <f t="array" aca="1" ref="AP1383" ca="1">_FV(A1383,"Exchange")</f>
        <v>NYSE Arca</v>
      </c>
      <c r="AQ1383" s="6" t="str" cm="1">
        <f t="array" aca="1" ref="AQ1383" ca="1">_FV(A1383,"Exchange abbreviation",TRUE)</f>
        <v>ARCX</v>
      </c>
      <c r="AR1383" t="str" cm="1">
        <f t="array" aca="1" ref="AR1383" ca="1">_FV(A1383,"Instrument type",TRUE)</f>
        <v>ETF</v>
      </c>
    </row>
    <row r="1384" spans="1:44" ht="18.75" customHeight="1" x14ac:dyDescent="0.25">
      <c r="A1384" t="e" vm="1397">
        <v>#VALUE!</v>
      </c>
      <c r="B1384" t="s">
        <v>3920</v>
      </c>
      <c r="C1384" t="s">
        <v>3921</v>
      </c>
      <c r="D1384" s="31" cm="1">
        <f t="array" aca="1" ref="D1384" ca="1">_FV(A1384,"Last trade time",TRUE)</f>
        <v>45824.84027780078</v>
      </c>
      <c r="E1384" s="23" cm="1">
        <f t="array" aca="1" ref="E1384" ca="1">_FV(A1384,"Price")</f>
        <v>34.15</v>
      </c>
      <c r="F1384" s="27" cm="1">
        <f t="array" aca="1" ref="F1384" ca="1">_FV(A1384,"Change (%)",TRUE)</f>
        <v>5.0029999999999996E-3</v>
      </c>
      <c r="G1384" s="26" cm="1">
        <f t="array" aca="1" ref="G1384" ca="1">_FV(A1384,"Change")</f>
        <v>0.17</v>
      </c>
      <c r="H1384" s="23" cm="1">
        <f t="array" aca="1" ref="H1384" ca="1">_FV(A1384,"Open")</f>
        <v>34.369999999999997</v>
      </c>
      <c r="I1384" s="23" cm="1">
        <f t="array" aca="1" ref="I1384" ca="1">_FV(A1384,"Low")</f>
        <v>34.15</v>
      </c>
      <c r="J1384" s="23" cm="1">
        <f t="array" aca="1" ref="J1384" ca="1">_FV(A1384,"High")</f>
        <v>34.430199999999999</v>
      </c>
      <c r="K1384" s="23" cm="1">
        <f t="array" aca="1" ref="K1384" ca="1">_FV(A1384,"Previous close",TRUE)</f>
        <v>33.979999999999997</v>
      </c>
      <c r="L1384" s="26"/>
      <c r="M1384" s="23" cm="1">
        <f t="array" aca="1" ref="M1384" ca="1">_FV(A1384,"52 week low",TRUE)</f>
        <v>26.06</v>
      </c>
      <c r="N1384" s="23" cm="1">
        <f t="array" aca="1" ref="N1384" ca="1">_FV(A1384,"52 week high",TRUE)</f>
        <v>34.630000000000003</v>
      </c>
      <c r="O1384" s="8" cm="1">
        <f t="array" aca="1" ref="O1384" ca="1">_FV(A1384,"Volume")</f>
        <v>112121</v>
      </c>
      <c r="P1384" s="7" cm="1">
        <f t="array" aca="1" ref="P1384" ca="1">_FV(A1384,"Volume average",TRUE)</f>
        <v>73764</v>
      </c>
      <c r="Q1384" t="s">
        <v>703</v>
      </c>
      <c r="S1384" t="s">
        <v>2589</v>
      </c>
      <c r="T1384" s="25" cm="1">
        <f t="array" aca="1" ref="T1384" ca="1">_FV(A1384,"Expense ratio",TRUE)</f>
        <v>6.6E-3</v>
      </c>
      <c r="U1384" s="24" cm="1">
        <f t="array" aca="1" ref="U1384" ca="1">_FV(A1384,"Market cap",TRUE)</f>
        <v>329225157.52999997</v>
      </c>
      <c r="V1384" s="4">
        <v>329225152</v>
      </c>
      <c r="W1384" s="4">
        <v>329225152</v>
      </c>
      <c r="Y1384" t="s">
        <v>2502</v>
      </c>
      <c r="Z1384" s="5">
        <v>33.74</v>
      </c>
      <c r="AA1384" s="19">
        <v>15.594347000000001</v>
      </c>
      <c r="AB1384" s="5">
        <v>2.47E-2</v>
      </c>
      <c r="AC1384" s="4">
        <v>61965</v>
      </c>
      <c r="AE1384" s="5">
        <v>18.037019099075959</v>
      </c>
      <c r="AF1384" s="5">
        <v>13.73984461561564</v>
      </c>
      <c r="AI1384" s="4">
        <v>61965</v>
      </c>
      <c r="AJ1384" s="5">
        <v>2103092.1</v>
      </c>
      <c r="AL1384" s="5">
        <v>34.11</v>
      </c>
      <c r="AM1384" s="5">
        <v>26.06</v>
      </c>
      <c r="AN1384" t="s">
        <v>90</v>
      </c>
      <c r="AO1384" t="str" cm="1">
        <f t="array" aca="1" ref="AO1384" ca="1">_FV(A1384,"Currency")</f>
        <v>USD</v>
      </c>
      <c r="AP1384" t="str" cm="1">
        <f t="array" aca="1" ref="AP1384" ca="1">_FV(A1384,"Exchange")</f>
        <v>NYSE Arca</v>
      </c>
      <c r="AQ1384" s="6" t="str" cm="1">
        <f t="array" aca="1" ref="AQ1384" ca="1">_FV(A1384,"Exchange abbreviation",TRUE)</f>
        <v>ARCX</v>
      </c>
      <c r="AR1384" t="str" cm="1">
        <f t="array" aca="1" ref="AR1384" ca="1">_FV(A1384,"Instrument type",TRUE)</f>
        <v>ETF</v>
      </c>
    </row>
    <row r="1385" spans="1:44" ht="18.75" customHeight="1" x14ac:dyDescent="0.25">
      <c r="A1385" t="e" vm="1398">
        <v>#VALUE!</v>
      </c>
      <c r="B1385" t="s">
        <v>3922</v>
      </c>
      <c r="C1385" t="s">
        <v>3923</v>
      </c>
      <c r="D1385" s="31" cm="1">
        <f t="array" aca="1" ref="D1385" ca="1">_FV(A1385,"Last trade time",TRUE)</f>
        <v>45824.840277812502</v>
      </c>
      <c r="E1385" s="23" cm="1">
        <f t="array" aca="1" ref="E1385" ca="1">_FV(A1385,"Price")</f>
        <v>21.045000000000002</v>
      </c>
      <c r="F1385" s="27" cm="1">
        <f t="array" aca="1" ref="F1385" ca="1">_FV(A1385,"Change (%)",TRUE)</f>
        <v>-6.3739999999999995E-3</v>
      </c>
      <c r="G1385" s="26" cm="1">
        <f t="array" aca="1" ref="G1385" ca="1">_FV(A1385,"Change")</f>
        <v>-0.13500000000000001</v>
      </c>
      <c r="H1385" s="23" cm="1">
        <f t="array" aca="1" ref="H1385" ca="1">_FV(A1385,"Open")</f>
        <v>21.15</v>
      </c>
      <c r="I1385" s="23" cm="1">
        <f t="array" aca="1" ref="I1385" ca="1">_FV(A1385,"Low")</f>
        <v>21.045000000000002</v>
      </c>
      <c r="J1385" s="23" cm="1">
        <f t="array" aca="1" ref="J1385" ca="1">_FV(A1385,"High")</f>
        <v>21.204999999999998</v>
      </c>
      <c r="K1385" s="23" cm="1">
        <f t="array" aca="1" ref="K1385" ca="1">_FV(A1385,"Previous close",TRUE)</f>
        <v>21.18</v>
      </c>
      <c r="L1385" s="26"/>
      <c r="M1385" s="23" cm="1">
        <f t="array" aca="1" ref="M1385" ca="1">_FV(A1385,"52 week low",TRUE)</f>
        <v>19.91</v>
      </c>
      <c r="N1385" s="23" cm="1">
        <f t="array" aca="1" ref="N1385" ca="1">_FV(A1385,"52 week high",TRUE)</f>
        <v>23.644600000000001</v>
      </c>
      <c r="O1385" s="8" cm="1">
        <f t="array" aca="1" ref="O1385" ca="1">_FV(A1385,"Volume")</f>
        <v>70574</v>
      </c>
      <c r="P1385" s="7" cm="1">
        <f t="array" aca="1" ref="P1385" ca="1">_FV(A1385,"Volume average",TRUE)</f>
        <v>156904</v>
      </c>
      <c r="Q1385" t="s">
        <v>3924</v>
      </c>
      <c r="S1385" t="s">
        <v>318</v>
      </c>
      <c r="T1385" s="25" cm="1">
        <f t="array" aca="1" ref="T1385" ca="1">_FV(A1385,"Expense ratio",TRUE)</f>
        <v>6.6E-3</v>
      </c>
      <c r="U1385" s="24" cm="1">
        <f t="array" aca="1" ref="U1385" ca="1">_FV(A1385,"Market cap",TRUE)</f>
        <v>692258308.17999995</v>
      </c>
      <c r="V1385" s="4">
        <v>692322816</v>
      </c>
      <c r="W1385" s="4">
        <v>692322816</v>
      </c>
      <c r="Y1385" t="s">
        <v>3925</v>
      </c>
      <c r="Z1385" s="5">
        <v>20.94</v>
      </c>
      <c r="AA1385" s="20"/>
      <c r="AB1385" s="5">
        <v>3.9100002000000002E-2</v>
      </c>
      <c r="AC1385" s="4">
        <v>211592</v>
      </c>
      <c r="AE1385" s="5">
        <v>2.3413088299875762</v>
      </c>
      <c r="AF1385" s="5">
        <v>2.9609085856997952</v>
      </c>
      <c r="AI1385" s="4">
        <v>211592</v>
      </c>
      <c r="AJ1385" s="5">
        <v>4432852.3999999994</v>
      </c>
      <c r="AL1385" s="5">
        <v>23.645</v>
      </c>
      <c r="AM1385" s="5">
        <v>19.91</v>
      </c>
      <c r="AN1385" t="s">
        <v>90</v>
      </c>
      <c r="AO1385" t="str" cm="1">
        <f t="array" aca="1" ref="AO1385" ca="1">_FV(A1385,"Currency")</f>
        <v>USD</v>
      </c>
      <c r="AP1385" t="str" cm="1">
        <f t="array" aca="1" ref="AP1385" ca="1">_FV(A1385,"Exchange")</f>
        <v>NYSE Arca</v>
      </c>
      <c r="AQ1385" s="6" t="str" cm="1">
        <f t="array" aca="1" ref="AQ1385" ca="1">_FV(A1385,"Exchange abbreviation",TRUE)</f>
        <v>ARCX</v>
      </c>
      <c r="AR1385" t="str" cm="1">
        <f t="array" aca="1" ref="AR1385" ca="1">_FV(A1385,"Instrument type",TRUE)</f>
        <v>ETF</v>
      </c>
    </row>
    <row r="1386" spans="1:44" ht="18.75" customHeight="1" x14ac:dyDescent="0.25">
      <c r="A1386" t="e" vm="1399">
        <v>#VALUE!</v>
      </c>
      <c r="B1386" t="s">
        <v>3926</v>
      </c>
      <c r="C1386" t="s">
        <v>3927</v>
      </c>
      <c r="D1386" s="31" cm="1">
        <f t="array" aca="1" ref="D1386" ca="1">_FV(A1386,"Last trade time",TRUE)</f>
        <v>45824.901894664064</v>
      </c>
      <c r="E1386" s="23" cm="1">
        <f t="array" aca="1" ref="E1386" ca="1">_FV(A1386,"Price")</f>
        <v>33.9</v>
      </c>
      <c r="F1386" s="27" cm="1">
        <f t="array" aca="1" ref="F1386" ca="1">_FV(A1386,"Change (%)",TRUE)</f>
        <v>1.0130999999999999E-2</v>
      </c>
      <c r="G1386" s="26" cm="1">
        <f t="array" aca="1" ref="G1386" ca="1">_FV(A1386,"Change")</f>
        <v>0.34</v>
      </c>
      <c r="H1386" s="23" cm="1">
        <f t="array" aca="1" ref="H1386" ca="1">_FV(A1386,"Open")</f>
        <v>33.85</v>
      </c>
      <c r="I1386" s="23" cm="1">
        <f t="array" aca="1" ref="I1386" ca="1">_FV(A1386,"Low")</f>
        <v>33.8157</v>
      </c>
      <c r="J1386" s="23" cm="1">
        <f t="array" aca="1" ref="J1386" ca="1">_FV(A1386,"High")</f>
        <v>34.119999999999997</v>
      </c>
      <c r="K1386" s="23" cm="1">
        <f t="array" aca="1" ref="K1386" ca="1">_FV(A1386,"Previous close",TRUE)</f>
        <v>33.56</v>
      </c>
      <c r="L1386" s="26"/>
      <c r="M1386" s="23" cm="1">
        <f t="array" aca="1" ref="M1386" ca="1">_FV(A1386,"52 week low",TRUE)</f>
        <v>27.3201</v>
      </c>
      <c r="N1386" s="23" cm="1">
        <f t="array" aca="1" ref="N1386" ca="1">_FV(A1386,"52 week high",TRUE)</f>
        <v>34.119999999999997</v>
      </c>
      <c r="O1386" s="8" cm="1">
        <f t="array" aca="1" ref="O1386" ca="1">_FV(A1386,"Volume")</f>
        <v>74304</v>
      </c>
      <c r="P1386" s="7" cm="1">
        <f t="array" aca="1" ref="P1386" ca="1">_FV(A1386,"Volume average",TRUE)</f>
        <v>108203</v>
      </c>
      <c r="Q1386" t="s">
        <v>703</v>
      </c>
      <c r="S1386" t="s">
        <v>2648</v>
      </c>
      <c r="T1386" s="25" cm="1">
        <f t="array" aca="1" ref="T1386" ca="1">_FV(A1386,"Expense ratio",TRUE)</f>
        <v>6.6E-3</v>
      </c>
      <c r="U1386" s="24" cm="1">
        <f t="array" aca="1" ref="U1386" ca="1">_FV(A1386,"Market cap",TRUE)</f>
        <v>273396368.17000002</v>
      </c>
      <c r="V1386" s="4">
        <v>273396352</v>
      </c>
      <c r="W1386" s="4">
        <v>273396352</v>
      </c>
      <c r="Y1386" t="s">
        <v>3928</v>
      </c>
      <c r="Z1386" s="5">
        <v>33.543900000000001</v>
      </c>
      <c r="AA1386" s="5">
        <v>16.029492999999999</v>
      </c>
      <c r="AB1386" s="5">
        <v>5.6700001999999999E-2</v>
      </c>
      <c r="AC1386" s="4">
        <v>94052</v>
      </c>
      <c r="AE1386" s="5">
        <v>14.71937946282411</v>
      </c>
      <c r="AF1386" s="5">
        <v>13.75045033605835</v>
      </c>
      <c r="AI1386" s="4">
        <v>94052</v>
      </c>
      <c r="AJ1386" s="5">
        <v>3160147.2</v>
      </c>
      <c r="AL1386" s="5">
        <v>33.93</v>
      </c>
      <c r="AM1386" s="5">
        <v>27.32</v>
      </c>
      <c r="AN1386" t="s">
        <v>90</v>
      </c>
      <c r="AO1386" t="str" cm="1">
        <f t="array" aca="1" ref="AO1386" ca="1">_FV(A1386,"Currency")</f>
        <v>USD</v>
      </c>
      <c r="AP1386" t="str" cm="1">
        <f t="array" aca="1" ref="AP1386" ca="1">_FV(A1386,"Exchange")</f>
        <v>NYSE Arca</v>
      </c>
      <c r="AQ1386" s="6" t="str" cm="1">
        <f t="array" aca="1" ref="AQ1386" ca="1">_FV(A1386,"Exchange abbreviation",TRUE)</f>
        <v>ARCX</v>
      </c>
      <c r="AR1386" t="str" cm="1">
        <f t="array" aca="1" ref="AR1386" ca="1">_FV(A1386,"Instrument type",TRUE)</f>
        <v>ETF</v>
      </c>
    </row>
    <row r="1387" spans="1:44" ht="18.75" customHeight="1" x14ac:dyDescent="0.25">
      <c r="A1387" t="e" vm="1400">
        <v>#VALUE!</v>
      </c>
      <c r="B1387" t="s">
        <v>3929</v>
      </c>
      <c r="C1387" t="s">
        <v>3930</v>
      </c>
      <c r="D1387" s="31" cm="1">
        <f t="array" aca="1" ref="D1387" ca="1">_FV(A1387,"Last trade time",TRUE)</f>
        <v>45824.840277823438</v>
      </c>
      <c r="E1387" s="23" cm="1">
        <f t="array" aca="1" ref="E1387" ca="1">_FV(A1387,"Price")</f>
        <v>30.58</v>
      </c>
      <c r="F1387" s="27" cm="1">
        <f t="array" aca="1" ref="F1387" ca="1">_FV(A1387,"Change (%)",TRUE)</f>
        <v>1.31E-3</v>
      </c>
      <c r="G1387" s="26" cm="1">
        <f t="array" aca="1" ref="G1387" ca="1">_FV(A1387,"Change")</f>
        <v>0.04</v>
      </c>
      <c r="H1387" s="23" cm="1">
        <f t="array" aca="1" ref="H1387" ca="1">_FV(A1387,"Open")</f>
        <v>30.57</v>
      </c>
      <c r="I1387" s="23" cm="1">
        <f t="array" aca="1" ref="I1387" ca="1">_FV(A1387,"Low")</f>
        <v>30.57</v>
      </c>
      <c r="J1387" s="23" cm="1">
        <f t="array" aca="1" ref="J1387" ca="1">_FV(A1387,"High")</f>
        <v>30.815000000000001</v>
      </c>
      <c r="K1387" s="23" cm="1">
        <f t="array" aca="1" ref="K1387" ca="1">_FV(A1387,"Previous close",TRUE)</f>
        <v>30.54</v>
      </c>
      <c r="L1387" s="26"/>
      <c r="M1387" s="23" cm="1">
        <f t="array" aca="1" ref="M1387" ca="1">_FV(A1387,"52 week low",TRUE)</f>
        <v>26.25</v>
      </c>
      <c r="N1387" s="23" cm="1">
        <f t="array" aca="1" ref="N1387" ca="1">_FV(A1387,"52 week high",TRUE)</f>
        <v>30.96</v>
      </c>
      <c r="O1387" s="8" cm="1">
        <f t="array" aca="1" ref="O1387" ca="1">_FV(A1387,"Volume")</f>
        <v>2362</v>
      </c>
      <c r="P1387" s="7" cm="1">
        <f t="array" aca="1" ref="P1387" ca="1">_FV(A1387,"Volume average",TRUE)</f>
        <v>3854</v>
      </c>
      <c r="Q1387" t="s">
        <v>1096</v>
      </c>
      <c r="S1387" t="s">
        <v>3066</v>
      </c>
      <c r="T1387" s="25" cm="1">
        <f t="array" aca="1" ref="T1387" ca="1">_FV(A1387,"Expense ratio",TRUE)</f>
        <v>6.6E-3</v>
      </c>
      <c r="U1387" s="24" cm="1">
        <f t="array" aca="1" ref="U1387" ca="1">_FV(A1387,"Market cap",TRUE)</f>
        <v>41108479.759999998</v>
      </c>
      <c r="V1387" s="4">
        <v>41108480</v>
      </c>
      <c r="W1387" s="4">
        <v>41108480</v>
      </c>
      <c r="Y1387" t="s">
        <v>3931</v>
      </c>
      <c r="Z1387" s="5">
        <v>30.698499999999999</v>
      </c>
      <c r="AA1387" s="5">
        <v>24.244522</v>
      </c>
      <c r="AB1387" s="5">
        <v>2.4899999999999999E-2</v>
      </c>
      <c r="AC1387" s="4">
        <v>4922</v>
      </c>
      <c r="AE1387" s="5">
        <v>8.4667231552941082</v>
      </c>
      <c r="AF1387" s="5">
        <v>12.078116660171469</v>
      </c>
      <c r="AH1387" s="16"/>
      <c r="AI1387" s="4">
        <v>4922</v>
      </c>
      <c r="AJ1387" s="5">
        <v>150977.92019999999</v>
      </c>
      <c r="AL1387" s="5">
        <v>30.96</v>
      </c>
      <c r="AM1387" s="5">
        <v>26.25</v>
      </c>
      <c r="AN1387" t="s">
        <v>47</v>
      </c>
      <c r="AO1387" t="str" cm="1">
        <f t="array" aca="1" ref="AO1387" ca="1">_FV(A1387,"Currency")</f>
        <v>USD</v>
      </c>
      <c r="AP1387" t="str" cm="1">
        <f t="array" aca="1" ref="AP1387" ca="1">_FV(A1387,"Exchange")</f>
        <v>NYSE Arca</v>
      </c>
      <c r="AQ1387" s="6" t="str" cm="1">
        <f t="array" aca="1" ref="AQ1387" ca="1">_FV(A1387,"Exchange abbreviation",TRUE)</f>
        <v>ARCX</v>
      </c>
      <c r="AR1387" t="str" cm="1">
        <f t="array" aca="1" ref="AR1387" ca="1">_FV(A1387,"Instrument type",TRUE)</f>
        <v>ETF</v>
      </c>
    </row>
    <row r="1388" spans="1:44" ht="18.75" customHeight="1" x14ac:dyDescent="0.25">
      <c r="A1388" t="e" vm="1401">
        <v>#VALUE!</v>
      </c>
      <c r="B1388" t="s">
        <v>3932</v>
      </c>
      <c r="C1388" t="s">
        <v>3933</v>
      </c>
      <c r="D1388" s="31" cm="1">
        <f t="array" aca="1" ref="D1388" ca="1">_FV(A1388,"Last trade time",TRUE)</f>
        <v>45824.840292175781</v>
      </c>
      <c r="E1388" s="23" cm="1">
        <f t="array" aca="1" ref="E1388" ca="1">_FV(A1388,"Price")</f>
        <v>25.52</v>
      </c>
      <c r="F1388" s="27" cm="1">
        <f t="array" aca="1" ref="F1388" ca="1">_FV(A1388,"Change (%)",TRUE)</f>
        <v>2.0184000000000001E-2</v>
      </c>
      <c r="G1388" s="26" cm="1">
        <f t="array" aca="1" ref="G1388" ca="1">_FV(A1388,"Change")</f>
        <v>0.50490000000000002</v>
      </c>
      <c r="H1388" s="23" cm="1">
        <f t="array" aca="1" ref="H1388" ca="1">_FV(A1388,"Open")</f>
        <v>25.45</v>
      </c>
      <c r="I1388" s="23" cm="1">
        <f t="array" aca="1" ref="I1388" ca="1">_FV(A1388,"Low")</f>
        <v>25.45</v>
      </c>
      <c r="J1388" s="23" cm="1">
        <f t="array" aca="1" ref="J1388" ca="1">_FV(A1388,"High")</f>
        <v>25.63</v>
      </c>
      <c r="K1388" s="23" cm="1">
        <f t="array" aca="1" ref="K1388" ca="1">_FV(A1388,"Previous close",TRUE)</f>
        <v>25.0151</v>
      </c>
      <c r="L1388" s="26"/>
      <c r="M1388" s="23" cm="1">
        <f t="array" aca="1" ref="M1388" ca="1">_FV(A1388,"52 week low",TRUE)</f>
        <v>18.670000000000002</v>
      </c>
      <c r="N1388" s="23" cm="1">
        <f t="array" aca="1" ref="N1388" ca="1">_FV(A1388,"52 week high",TRUE)</f>
        <v>25.74</v>
      </c>
      <c r="O1388" s="8" cm="1">
        <f t="array" aca="1" ref="O1388" ca="1">_FV(A1388,"Volume")</f>
        <v>17154</v>
      </c>
      <c r="P1388" s="7" cm="1">
        <f t="array" aca="1" ref="P1388" ca="1">_FV(A1388,"Volume average",TRUE)</f>
        <v>33659</v>
      </c>
      <c r="Q1388" t="s">
        <v>703</v>
      </c>
      <c r="S1388" t="s">
        <v>3934</v>
      </c>
      <c r="T1388" s="25" cm="1">
        <f t="array" aca="1" ref="T1388" ca="1">_FV(A1388,"Expense ratio",TRUE)</f>
        <v>6.6E-3</v>
      </c>
      <c r="U1388" s="24" cm="1">
        <f t="array" aca="1" ref="U1388" ca="1">_FV(A1388,"Market cap",TRUE)</f>
        <v>230869191.72999999</v>
      </c>
      <c r="V1388" s="4">
        <v>230869184</v>
      </c>
      <c r="W1388" s="4">
        <v>230869184</v>
      </c>
      <c r="Y1388" t="s">
        <v>3935</v>
      </c>
      <c r="Z1388" s="5">
        <v>25.162669999999999</v>
      </c>
      <c r="AA1388" s="5">
        <v>14.278452</v>
      </c>
      <c r="AB1388" s="5">
        <v>2.07E-2</v>
      </c>
      <c r="AC1388" s="4">
        <v>32733</v>
      </c>
      <c r="AE1388" s="5">
        <v>17.69053113713661</v>
      </c>
      <c r="AF1388" s="5">
        <v>25.03609836801775</v>
      </c>
      <c r="AI1388" s="4">
        <v>32733</v>
      </c>
      <c r="AJ1388" s="5">
        <v>821598.3</v>
      </c>
      <c r="AL1388" s="5">
        <v>25.74</v>
      </c>
      <c r="AM1388" s="5">
        <v>18.670000000000002</v>
      </c>
      <c r="AN1388" t="s">
        <v>47</v>
      </c>
      <c r="AO1388" t="str" cm="1">
        <f t="array" aca="1" ref="AO1388" ca="1">_FV(A1388,"Currency")</f>
        <v>USD</v>
      </c>
      <c r="AP1388" t="str" cm="1">
        <f t="array" aca="1" ref="AP1388" ca="1">_FV(A1388,"Exchange")</f>
        <v>CBOE BZX Exchange</v>
      </c>
      <c r="AQ1388" s="6" t="str" cm="1">
        <f t="array" aca="1" ref="AQ1388" ca="1">_FV(A1388,"Exchange abbreviation",TRUE)</f>
        <v>BATS</v>
      </c>
      <c r="AR1388" t="str" cm="1">
        <f t="array" aca="1" ref="AR1388" ca="1">_FV(A1388,"Instrument type",TRUE)</f>
        <v>ETF</v>
      </c>
    </row>
    <row r="1389" spans="1:44" ht="18.75" customHeight="1" x14ac:dyDescent="0.25">
      <c r="A1389" t="e" vm="1402">
        <v>#VALUE!</v>
      </c>
      <c r="B1389" t="s">
        <v>3936</v>
      </c>
      <c r="C1389" t="s">
        <v>3937</v>
      </c>
      <c r="D1389" s="31" cm="1">
        <f t="array" aca="1" ref="D1389" ca="1">_FV(A1389,"Last trade time",TRUE)</f>
        <v>45824.919043911716</v>
      </c>
      <c r="E1389" s="23" cm="1">
        <f t="array" aca="1" ref="E1389" ca="1">_FV(A1389,"Price")</f>
        <v>21.302900000000001</v>
      </c>
      <c r="F1389" s="27" cm="1">
        <f t="array" aca="1" ref="F1389" ca="1">_FV(A1389,"Change (%)",TRUE)</f>
        <v>2.1967E-2</v>
      </c>
      <c r="G1389" s="26" cm="1">
        <f t="array" aca="1" ref="G1389" ca="1">_FV(A1389,"Change")</f>
        <v>0.45789999999999997</v>
      </c>
      <c r="H1389" s="23" cm="1">
        <f t="array" aca="1" ref="H1389" ca="1">_FV(A1389,"Open")</f>
        <v>21.09</v>
      </c>
      <c r="I1389" s="23" cm="1">
        <f t="array" aca="1" ref="I1389" ca="1">_FV(A1389,"Low")</f>
        <v>21.09</v>
      </c>
      <c r="J1389" s="23" cm="1">
        <f t="array" aca="1" ref="J1389" ca="1">_FV(A1389,"High")</f>
        <v>21.41</v>
      </c>
      <c r="K1389" s="23" cm="1">
        <f t="array" aca="1" ref="K1389" ca="1">_FV(A1389,"Previous close",TRUE)</f>
        <v>20.844999999999999</v>
      </c>
      <c r="L1389" s="26"/>
      <c r="M1389" s="23" cm="1">
        <f t="array" aca="1" ref="M1389" ca="1">_FV(A1389,"52 week low",TRUE)</f>
        <v>16.54</v>
      </c>
      <c r="N1389" s="23" cm="1">
        <f t="array" aca="1" ref="N1389" ca="1">_FV(A1389,"52 week high",TRUE)</f>
        <v>23.3</v>
      </c>
      <c r="O1389" s="8" cm="1">
        <f t="array" aca="1" ref="O1389" ca="1">_FV(A1389,"Volume")</f>
        <v>15071</v>
      </c>
      <c r="P1389" s="7" cm="1">
        <f t="array" aca="1" ref="P1389" ca="1">_FV(A1389,"Volume average",TRUE)</f>
        <v>10991</v>
      </c>
      <c r="Q1389" t="s">
        <v>119</v>
      </c>
      <c r="T1389" s="25" cm="1">
        <f t="array" aca="1" ref="T1389" ca="1">_FV(A1389,"Expense ratio",TRUE)</f>
        <v>6.6E-3</v>
      </c>
      <c r="U1389" s="24" cm="1">
        <f t="array" aca="1" ref="U1389" ca="1">_FV(A1389,"Market cap",TRUE)</f>
        <v>78107070.900000006</v>
      </c>
      <c r="V1389" s="16"/>
      <c r="W1389" s="16"/>
      <c r="Z1389" s="18"/>
      <c r="AA1389" s="20"/>
      <c r="AB1389" s="20"/>
      <c r="AC1389" s="21">
        <v>11350</v>
      </c>
      <c r="AE1389" s="18"/>
      <c r="AF1389" s="20"/>
      <c r="AI1389" s="21"/>
      <c r="AJ1389" s="18"/>
      <c r="AL1389" s="18"/>
      <c r="AM1389" s="18"/>
      <c r="AN1389" t="s">
        <v>73</v>
      </c>
      <c r="AO1389" t="str" cm="1">
        <f t="array" aca="1" ref="AO1389" ca="1">_FV(A1389,"Currency")</f>
        <v>USD</v>
      </c>
      <c r="AP1389" t="str" cm="1">
        <f t="array" aca="1" ref="AP1389" ca="1">_FV(A1389,"Exchange")</f>
        <v>CBOE BZX Exchange</v>
      </c>
      <c r="AQ1389" s="6" t="str" cm="1">
        <f t="array" aca="1" ref="AQ1389" ca="1">_FV(A1389,"Exchange abbreviation",TRUE)</f>
        <v>BATS</v>
      </c>
      <c r="AR1389" t="str" cm="1">
        <f t="array" aca="1" ref="AR1389" ca="1">_FV(A1389,"Instrument type",TRUE)</f>
        <v>ETF</v>
      </c>
    </row>
    <row r="1390" spans="1:44" ht="18.75" customHeight="1" x14ac:dyDescent="0.25">
      <c r="A1390" t="e" vm="1403">
        <v>#VALUE!</v>
      </c>
      <c r="B1390" t="s">
        <v>3938</v>
      </c>
      <c r="C1390" t="s">
        <v>3939</v>
      </c>
      <c r="D1390" s="31" cm="1">
        <f t="array" aca="1" ref="D1390" ca="1">_FV(A1390,"Last trade time",TRUE)</f>
        <v>45824.924446238285</v>
      </c>
      <c r="E1390" s="23" cm="1">
        <f t="array" aca="1" ref="E1390" ca="1">_FV(A1390,"Price")</f>
        <v>42.52</v>
      </c>
      <c r="F1390" s="27" cm="1">
        <f t="array" aca="1" ref="F1390" ca="1">_FV(A1390,"Change (%)",TRUE)</f>
        <v>3.9608999999999998E-2</v>
      </c>
      <c r="G1390" s="26" cm="1">
        <f t="array" aca="1" ref="G1390" ca="1">_FV(A1390,"Change")</f>
        <v>1.62</v>
      </c>
      <c r="H1390" s="23" cm="1">
        <f t="array" aca="1" ref="H1390" ca="1">_FV(A1390,"Open")</f>
        <v>42.48</v>
      </c>
      <c r="I1390" s="23" cm="1">
        <f t="array" aca="1" ref="I1390" ca="1">_FV(A1390,"Low")</f>
        <v>42.334600000000002</v>
      </c>
      <c r="J1390" s="23" cm="1">
        <f t="array" aca="1" ref="J1390" ca="1">_FV(A1390,"High")</f>
        <v>42.885599999999997</v>
      </c>
      <c r="K1390" s="23" cm="1">
        <f t="array" aca="1" ref="K1390" ca="1">_FV(A1390,"Previous close",TRUE)</f>
        <v>40.9</v>
      </c>
      <c r="L1390" s="26"/>
      <c r="M1390" s="23" cm="1">
        <f t="array" aca="1" ref="M1390" ca="1">_FV(A1390,"52 week low",TRUE)</f>
        <v>21.203600000000002</v>
      </c>
      <c r="N1390" s="23" cm="1">
        <f t="array" aca="1" ref="N1390" ca="1">_FV(A1390,"52 week high",TRUE)</f>
        <v>42.885599999999997</v>
      </c>
      <c r="O1390" s="8" cm="1">
        <f t="array" aca="1" ref="O1390" ca="1">_FV(A1390,"Volume")</f>
        <v>38809</v>
      </c>
      <c r="P1390" s="7" cm="1">
        <f t="array" aca="1" ref="P1390" ca="1">_FV(A1390,"Volume average",TRUE)</f>
        <v>24618</v>
      </c>
      <c r="Q1390" t="s">
        <v>1848</v>
      </c>
      <c r="S1390" t="s">
        <v>3940</v>
      </c>
      <c r="T1390" s="25" cm="1">
        <f t="array" aca="1" ref="T1390" ca="1">_FV(A1390,"Expense ratio",TRUE)</f>
        <v>6.5000000000000006E-3</v>
      </c>
      <c r="U1390" s="24" cm="1">
        <f t="array" aca="1" ref="U1390" ca="1">_FV(A1390,"Market cap",TRUE)</f>
        <v>28811836.359999999</v>
      </c>
      <c r="V1390" s="4">
        <v>28811836</v>
      </c>
      <c r="W1390" s="4">
        <v>28811836</v>
      </c>
      <c r="Y1390" t="s">
        <v>3941</v>
      </c>
      <c r="Z1390" s="5">
        <v>36.33</v>
      </c>
      <c r="AA1390" s="5">
        <v>17.979230000000001</v>
      </c>
      <c r="AB1390" s="20"/>
      <c r="AC1390" s="4">
        <v>23698</v>
      </c>
      <c r="AE1390" s="5">
        <v>70.761212417680582</v>
      </c>
      <c r="AF1390" s="20"/>
      <c r="AI1390" s="4">
        <v>23698</v>
      </c>
      <c r="AJ1390" s="5">
        <v>876115.05999999994</v>
      </c>
      <c r="AL1390" s="5">
        <v>38.25</v>
      </c>
      <c r="AM1390" s="5">
        <v>21.446000000000002</v>
      </c>
      <c r="AN1390" t="s">
        <v>47</v>
      </c>
      <c r="AO1390" t="str" cm="1">
        <f t="array" aca="1" ref="AO1390" ca="1">_FV(A1390,"Currency")</f>
        <v>USD</v>
      </c>
      <c r="AP1390" t="str" cm="1">
        <f t="array" aca="1" ref="AP1390" ca="1">_FV(A1390,"Exchange")</f>
        <v>NYSE Arca</v>
      </c>
      <c r="AQ1390" s="6" t="str" cm="1">
        <f t="array" aca="1" ref="AQ1390" ca="1">_FV(A1390,"Exchange abbreviation",TRUE)</f>
        <v>ARCX</v>
      </c>
      <c r="AR1390" t="str" cm="1">
        <f t="array" aca="1" ref="AR1390" ca="1">_FV(A1390,"Instrument type",TRUE)</f>
        <v>ETF</v>
      </c>
    </row>
    <row r="1391" spans="1:44" ht="18.75" customHeight="1" x14ac:dyDescent="0.25">
      <c r="A1391" t="e" vm="1404">
        <v>#VALUE!</v>
      </c>
      <c r="B1391" t="s">
        <v>3942</v>
      </c>
      <c r="C1391" t="s">
        <v>3943</v>
      </c>
      <c r="D1391" s="31" cm="1">
        <f t="array" aca="1" ref="D1391" ca="1">_FV(A1391,"Last trade time",TRUE)</f>
        <v>45824.859731990626</v>
      </c>
      <c r="E1391" s="23" cm="1">
        <f t="array" aca="1" ref="E1391" ca="1">_FV(A1391,"Price")</f>
        <v>47.361600000000003</v>
      </c>
      <c r="F1391" s="27" cm="1">
        <f t="array" aca="1" ref="F1391" ca="1">_FV(A1391,"Change (%)",TRUE)</f>
        <v>-2.18E-2</v>
      </c>
      <c r="G1391" s="26" cm="1">
        <f t="array" aca="1" ref="G1391" ca="1">_FV(A1391,"Change")</f>
        <v>-1.0555000000000001</v>
      </c>
      <c r="H1391" s="23" cm="1">
        <f t="array" aca="1" ref="H1391" ca="1">_FV(A1391,"Open")</f>
        <v>49.13</v>
      </c>
      <c r="I1391" s="23" cm="1">
        <f t="array" aca="1" ref="I1391" ca="1">_FV(A1391,"Low")</f>
        <v>47.16</v>
      </c>
      <c r="J1391" s="23" cm="1">
        <f t="array" aca="1" ref="J1391" ca="1">_FV(A1391,"High")</f>
        <v>49.13</v>
      </c>
      <c r="K1391" s="23" cm="1">
        <f t="array" aca="1" ref="K1391" ca="1">_FV(A1391,"Previous close",TRUE)</f>
        <v>48.417099999999998</v>
      </c>
      <c r="L1391" s="26"/>
      <c r="M1391" s="23" cm="1">
        <f t="array" aca="1" ref="M1391" ca="1">_FV(A1391,"52 week low",TRUE)</f>
        <v>26.81</v>
      </c>
      <c r="N1391" s="23" cm="1">
        <f t="array" aca="1" ref="N1391" ca="1">_FV(A1391,"52 week high",TRUE)</f>
        <v>49.29</v>
      </c>
      <c r="O1391" s="8" cm="1">
        <f t="array" aca="1" ref="O1391" ca="1">_FV(A1391,"Volume")</f>
        <v>15651</v>
      </c>
      <c r="P1391" s="7" cm="1">
        <f t="array" aca="1" ref="P1391" ca="1">_FV(A1391,"Volume average",TRUE)</f>
        <v>17042</v>
      </c>
      <c r="Q1391" t="s">
        <v>1993</v>
      </c>
      <c r="S1391" t="s">
        <v>1795</v>
      </c>
      <c r="T1391" s="25" cm="1">
        <f t="array" aca="1" ref="T1391" ca="1">_FV(A1391,"Expense ratio",TRUE)</f>
        <v>6.5000000000000006E-3</v>
      </c>
      <c r="U1391" s="24" cm="1">
        <f t="array" aca="1" ref="U1391" ca="1">_FV(A1391,"Market cap",TRUE)</f>
        <v>62166398.030000001</v>
      </c>
      <c r="V1391" s="4">
        <v>62166400</v>
      </c>
      <c r="W1391" s="4">
        <v>62166400</v>
      </c>
      <c r="Y1391" t="s">
        <v>3944</v>
      </c>
      <c r="Z1391" s="5">
        <v>47.53</v>
      </c>
      <c r="AA1391" s="5">
        <v>20.279032000000001</v>
      </c>
      <c r="AB1391" s="5">
        <v>1.61E-2</v>
      </c>
      <c r="AC1391" s="4">
        <v>19331</v>
      </c>
      <c r="AE1391" s="5">
        <v>53.489132538941078</v>
      </c>
      <c r="AF1391" s="5">
        <v>62.598743651924458</v>
      </c>
      <c r="AI1391" s="4">
        <v>19331</v>
      </c>
      <c r="AJ1391" s="5">
        <v>910718.2058</v>
      </c>
      <c r="AL1391" s="5">
        <v>49.29</v>
      </c>
      <c r="AM1391" s="5">
        <v>26.81</v>
      </c>
      <c r="AN1391" t="s">
        <v>47</v>
      </c>
      <c r="AO1391" t="str" cm="1">
        <f t="array" aca="1" ref="AO1391" ca="1">_FV(A1391,"Currency")</f>
        <v>USD</v>
      </c>
      <c r="AP1391" t="str" cm="1">
        <f t="array" aca="1" ref="AP1391" ca="1">_FV(A1391,"Exchange")</f>
        <v>NYSE Arca</v>
      </c>
      <c r="AQ1391" s="6" t="str" cm="1">
        <f t="array" aca="1" ref="AQ1391" ca="1">_FV(A1391,"Exchange abbreviation",TRUE)</f>
        <v>ARCX</v>
      </c>
      <c r="AR1391" t="str" cm="1">
        <f t="array" aca="1" ref="AR1391" ca="1">_FV(A1391,"Instrument type",TRUE)</f>
        <v>ETF</v>
      </c>
    </row>
    <row r="1392" spans="1:44" ht="18.75" customHeight="1" x14ac:dyDescent="0.25">
      <c r="A1392" t="e" vm="1405">
        <v>#VALUE!</v>
      </c>
      <c r="B1392" t="s">
        <v>3945</v>
      </c>
      <c r="C1392" t="s">
        <v>3946</v>
      </c>
      <c r="D1392" s="31" cm="1">
        <f t="array" aca="1" ref="D1392" ca="1">_FV(A1392,"Last trade time",TRUE)</f>
        <v>45824.84164269609</v>
      </c>
      <c r="E1392" s="23" cm="1">
        <f t="array" aca="1" ref="E1392" ca="1">_FV(A1392,"Price")</f>
        <v>14.491</v>
      </c>
      <c r="F1392" s="27" cm="1">
        <f t="array" aca="1" ref="F1392" ca="1">_FV(A1392,"Change (%)",TRUE)</f>
        <v>-6.2069999999999996E-4</v>
      </c>
      <c r="G1392" s="26" cm="1">
        <f t="array" aca="1" ref="G1392" ca="1">_FV(A1392,"Change")</f>
        <v>-8.9999999999999993E-3</v>
      </c>
      <c r="H1392" s="23" cm="1">
        <f t="array" aca="1" ref="H1392" ca="1">_FV(A1392,"Open")</f>
        <v>14.61</v>
      </c>
      <c r="I1392" s="23" cm="1">
        <f t="array" aca="1" ref="I1392" ca="1">_FV(A1392,"Low")</f>
        <v>14.47</v>
      </c>
      <c r="J1392" s="23" cm="1">
        <f t="array" aca="1" ref="J1392" ca="1">_FV(A1392,"High")</f>
        <v>14.61</v>
      </c>
      <c r="K1392" s="23" cm="1">
        <f t="array" aca="1" ref="K1392" ca="1">_FV(A1392,"Previous close",TRUE)</f>
        <v>14.5</v>
      </c>
      <c r="L1392" s="26"/>
      <c r="M1392" s="23" cm="1">
        <f t="array" aca="1" ref="M1392" ca="1">_FV(A1392,"52 week low",TRUE)</f>
        <v>10.08</v>
      </c>
      <c r="N1392" s="23" cm="1">
        <f t="array" aca="1" ref="N1392" ca="1">_FV(A1392,"52 week high",TRUE)</f>
        <v>18.46</v>
      </c>
      <c r="O1392" s="8" cm="1">
        <f t="array" aca="1" ref="O1392" ca="1">_FV(A1392,"Volume")</f>
        <v>4038</v>
      </c>
      <c r="P1392" s="7" cm="1">
        <f t="array" aca="1" ref="P1392" ca="1">_FV(A1392,"Volume average",TRUE)</f>
        <v>15883</v>
      </c>
      <c r="Q1392" t="s">
        <v>1848</v>
      </c>
      <c r="S1392" t="s">
        <v>3947</v>
      </c>
      <c r="T1392" s="25" cm="1">
        <f t="array" aca="1" ref="T1392" ca="1">_FV(A1392,"Expense ratio",TRUE)</f>
        <v>6.5000000000000006E-3</v>
      </c>
      <c r="U1392" s="24" cm="1">
        <f t="array" aca="1" ref="U1392" ca="1">_FV(A1392,"Market cap",TRUE)</f>
        <v>8340514.79</v>
      </c>
      <c r="V1392" s="4">
        <v>8340514</v>
      </c>
      <c r="W1392" s="4">
        <v>8340514</v>
      </c>
      <c r="Y1392" t="s">
        <v>3948</v>
      </c>
      <c r="Z1392" s="5">
        <v>13.9194</v>
      </c>
      <c r="AA1392" s="5">
        <v>4.1248665000000004</v>
      </c>
      <c r="AB1392" s="5">
        <v>0.17269999999999999</v>
      </c>
      <c r="AC1392" s="4">
        <v>10034</v>
      </c>
      <c r="AE1392" s="5">
        <v>6.7327517289392116</v>
      </c>
      <c r="AF1392" s="5">
        <v>-10.590374098317911</v>
      </c>
      <c r="AI1392" s="4">
        <v>10034</v>
      </c>
      <c r="AJ1392" s="5">
        <v>140408.77220000001</v>
      </c>
      <c r="AL1392" s="5">
        <v>18.46</v>
      </c>
      <c r="AM1392" s="5">
        <v>10.08</v>
      </c>
      <c r="AN1392" t="s">
        <v>47</v>
      </c>
      <c r="AO1392" t="str" cm="1">
        <f t="array" aca="1" ref="AO1392" ca="1">_FV(A1392,"Currency")</f>
        <v>USD</v>
      </c>
      <c r="AP1392" t="str" cm="1">
        <f t="array" aca="1" ref="AP1392" ca="1">_FV(A1392,"Exchange")</f>
        <v>NYSE Arca</v>
      </c>
      <c r="AQ1392" s="6" t="str" cm="1">
        <f t="array" aca="1" ref="AQ1392" ca="1">_FV(A1392,"Exchange abbreviation",TRUE)</f>
        <v>ARCX</v>
      </c>
      <c r="AR1392" t="str" cm="1">
        <f t="array" aca="1" ref="AR1392" ca="1">_FV(A1392,"Instrument type",TRUE)</f>
        <v>ETF</v>
      </c>
    </row>
    <row r="1393" spans="1:44" ht="18.75" customHeight="1" x14ac:dyDescent="0.25">
      <c r="A1393" t="e" vm="1406">
        <v>#VALUE!</v>
      </c>
      <c r="B1393" t="s">
        <v>3949</v>
      </c>
      <c r="C1393" t="s">
        <v>3950</v>
      </c>
      <c r="D1393" s="31" cm="1">
        <f t="array" aca="1" ref="D1393" ca="1">_FV(A1393,"Last trade time",TRUE)</f>
        <v>45824.84027780078</v>
      </c>
      <c r="E1393" s="23" cm="1">
        <f t="array" aca="1" ref="E1393" ca="1">_FV(A1393,"Price")</f>
        <v>33.0837</v>
      </c>
      <c r="F1393" s="27" cm="1">
        <f t="array" aca="1" ref="F1393" ca="1">_FV(A1393,"Change (%)",TRUE)</f>
        <v>-6.1850000000000004E-3</v>
      </c>
      <c r="G1393" s="26" cm="1">
        <f t="array" aca="1" ref="G1393" ca="1">_FV(A1393,"Change")</f>
        <v>-0.2059</v>
      </c>
      <c r="H1393" s="23" cm="1">
        <f t="array" aca="1" ref="H1393" ca="1">_FV(A1393,"Open")</f>
        <v>33.56</v>
      </c>
      <c r="I1393" s="23" cm="1">
        <f t="array" aca="1" ref="I1393" ca="1">_FV(A1393,"Low")</f>
        <v>33.0837</v>
      </c>
      <c r="J1393" s="23" cm="1">
        <f t="array" aca="1" ref="J1393" ca="1">_FV(A1393,"High")</f>
        <v>33.56</v>
      </c>
      <c r="K1393" s="23" cm="1">
        <f t="array" aca="1" ref="K1393" ca="1">_FV(A1393,"Previous close",TRUE)</f>
        <v>33.2896</v>
      </c>
      <c r="L1393" s="26"/>
      <c r="M1393" s="23" cm="1">
        <f t="array" aca="1" ref="M1393" ca="1">_FV(A1393,"52 week low",TRUE)</f>
        <v>26.918900000000001</v>
      </c>
      <c r="N1393" s="23" cm="1">
        <f t="array" aca="1" ref="N1393" ca="1">_FV(A1393,"52 week high",TRUE)</f>
        <v>34.669899999999998</v>
      </c>
      <c r="O1393" s="8" cm="1">
        <f t="array" aca="1" ref="O1393" ca="1">_FV(A1393,"Volume")</f>
        <v>3871</v>
      </c>
      <c r="P1393" s="7" cm="1">
        <f t="array" aca="1" ref="P1393" ca="1">_FV(A1393,"Volume average",TRUE)</f>
        <v>3587</v>
      </c>
      <c r="Q1393" t="s">
        <v>408</v>
      </c>
      <c r="S1393" t="s">
        <v>3086</v>
      </c>
      <c r="T1393" s="25" cm="1">
        <f t="array" aca="1" ref="T1393" ca="1">_FV(A1393,"Expense ratio",TRUE)</f>
        <v>6.5000000000000006E-3</v>
      </c>
      <c r="U1393" s="24" cm="1">
        <f t="array" aca="1" ref="U1393" ca="1">_FV(A1393,"Market cap",TRUE)</f>
        <v>20686927.75</v>
      </c>
      <c r="V1393" s="4">
        <v>20686928</v>
      </c>
      <c r="W1393" s="4">
        <v>20686928</v>
      </c>
      <c r="Y1393" t="s">
        <v>3951</v>
      </c>
      <c r="Z1393" s="5">
        <v>32.53</v>
      </c>
      <c r="AA1393" s="5">
        <v>18.481276000000001</v>
      </c>
      <c r="AB1393" s="5">
        <v>3.09E-2</v>
      </c>
      <c r="AC1393" s="4">
        <v>6560</v>
      </c>
      <c r="AE1393" s="5">
        <v>0.89022840673134152</v>
      </c>
      <c r="AF1393" s="5">
        <v>17.592136373509891</v>
      </c>
      <c r="AI1393" s="4">
        <v>6560</v>
      </c>
      <c r="AJ1393" s="5">
        <v>213522.09599999999</v>
      </c>
      <c r="AL1393" s="5">
        <v>34.67</v>
      </c>
      <c r="AM1393" s="5">
        <v>26.919</v>
      </c>
      <c r="AN1393" t="s">
        <v>47</v>
      </c>
      <c r="AO1393" t="str" cm="1">
        <f t="array" aca="1" ref="AO1393" ca="1">_FV(A1393,"Currency")</f>
        <v>USD</v>
      </c>
      <c r="AP1393" t="str" cm="1">
        <f t="array" aca="1" ref="AP1393" ca="1">_FV(A1393,"Exchange")</f>
        <v>NYSE Arca</v>
      </c>
      <c r="AQ1393" s="6" t="str" cm="1">
        <f t="array" aca="1" ref="AQ1393" ca="1">_FV(A1393,"Exchange abbreviation",TRUE)</f>
        <v>ARCX</v>
      </c>
      <c r="AR1393" t="str" cm="1">
        <f t="array" aca="1" ref="AR1393" ca="1">_FV(A1393,"Instrument type",TRUE)</f>
        <v>ETF</v>
      </c>
    </row>
    <row r="1394" spans="1:44" ht="18.75" customHeight="1" x14ac:dyDescent="0.25">
      <c r="A1394" t="e" vm="1407">
        <v>#VALUE!</v>
      </c>
      <c r="B1394" t="s">
        <v>3952</v>
      </c>
      <c r="C1394" t="s">
        <v>3953</v>
      </c>
      <c r="D1394" s="31" cm="1">
        <f t="array" aca="1" ref="D1394" ca="1">_FV(A1394,"Last trade time",TRUE)</f>
        <v>45824.840277789066</v>
      </c>
      <c r="E1394" s="23" cm="1">
        <f t="array" aca="1" ref="E1394" ca="1">_FV(A1394,"Price")</f>
        <v>22.84</v>
      </c>
      <c r="F1394" s="27" cm="1">
        <f t="array" aca="1" ref="F1394" ca="1">_FV(A1394,"Change (%)",TRUE)</f>
        <v>1.5349999999999999E-3</v>
      </c>
      <c r="G1394" s="26" cm="1">
        <f t="array" aca="1" ref="G1394" ca="1">_FV(A1394,"Change")</f>
        <v>3.5000000000000003E-2</v>
      </c>
      <c r="H1394" s="23" cm="1">
        <f t="array" aca="1" ref="H1394" ca="1">_FV(A1394,"Open")</f>
        <v>22.9</v>
      </c>
      <c r="I1394" s="23" cm="1">
        <f t="array" aca="1" ref="I1394" ca="1">_FV(A1394,"Low")</f>
        <v>22.8</v>
      </c>
      <c r="J1394" s="23" cm="1">
        <f t="array" aca="1" ref="J1394" ca="1">_FV(A1394,"High")</f>
        <v>22.9</v>
      </c>
      <c r="K1394" s="23" cm="1">
        <f t="array" aca="1" ref="K1394" ca="1">_FV(A1394,"Previous close",TRUE)</f>
        <v>22.805</v>
      </c>
      <c r="L1394" s="26"/>
      <c r="M1394" s="23" cm="1">
        <f t="array" aca="1" ref="M1394" ca="1">_FV(A1394,"52 week low",TRUE)</f>
        <v>20.350000000000001</v>
      </c>
      <c r="N1394" s="23" cm="1">
        <f t="array" aca="1" ref="N1394" ca="1">_FV(A1394,"52 week high",TRUE)</f>
        <v>23.8</v>
      </c>
      <c r="O1394" s="8" cm="1">
        <f t="array" aca="1" ref="O1394" ca="1">_FV(A1394,"Volume")</f>
        <v>26090</v>
      </c>
      <c r="P1394" s="7" cm="1">
        <f t="array" aca="1" ref="P1394" ca="1">_FV(A1394,"Volume average",TRUE)</f>
        <v>29364</v>
      </c>
      <c r="Q1394" t="s">
        <v>114</v>
      </c>
      <c r="R1394" t="s">
        <v>115</v>
      </c>
      <c r="S1394" t="s">
        <v>3086</v>
      </c>
      <c r="T1394" s="25" cm="1">
        <f t="array" aca="1" ref="T1394" ca="1">_FV(A1394,"Expense ratio",TRUE)</f>
        <v>6.5000000000000006E-3</v>
      </c>
      <c r="U1394" s="24" cm="1">
        <f t="array" aca="1" ref="U1394" ca="1">_FV(A1394,"Market cap",TRUE)</f>
        <v>214218609.94999999</v>
      </c>
      <c r="V1394" s="4">
        <v>214218608</v>
      </c>
      <c r="W1394" s="4">
        <v>214218608</v>
      </c>
      <c r="Y1394" t="s">
        <v>3954</v>
      </c>
      <c r="Z1394" s="5">
        <v>22.3</v>
      </c>
      <c r="AA1394" s="20"/>
      <c r="AB1394" s="5">
        <v>5.0599999999999999E-2</v>
      </c>
      <c r="AC1394" s="4">
        <v>40704</v>
      </c>
      <c r="AE1394" s="5">
        <v>6.252965210524386</v>
      </c>
      <c r="AF1394" s="5">
        <v>5.6921127524238058</v>
      </c>
      <c r="AI1394" s="4">
        <v>40704</v>
      </c>
      <c r="AJ1394" s="5">
        <v>906925.82399999991</v>
      </c>
      <c r="AL1394" s="5">
        <v>23.8</v>
      </c>
      <c r="AM1394" s="5">
        <v>20.350000000000001</v>
      </c>
      <c r="AN1394" t="s">
        <v>47</v>
      </c>
      <c r="AO1394" t="str" cm="1">
        <f t="array" aca="1" ref="AO1394" ca="1">_FV(A1394,"Currency")</f>
        <v>USD</v>
      </c>
      <c r="AP1394" t="str" cm="1">
        <f t="array" aca="1" ref="AP1394" ca="1">_FV(A1394,"Exchange")</f>
        <v>NYSE Arca</v>
      </c>
      <c r="AQ1394" s="6" t="str" cm="1">
        <f t="array" aca="1" ref="AQ1394" ca="1">_FV(A1394,"Exchange abbreviation",TRUE)</f>
        <v>ARCX</v>
      </c>
      <c r="AR1394" t="str" cm="1">
        <f t="array" aca="1" ref="AR1394" ca="1">_FV(A1394,"Instrument type",TRUE)</f>
        <v>ETF</v>
      </c>
    </row>
    <row r="1395" spans="1:44" ht="18.75" customHeight="1" x14ac:dyDescent="0.25">
      <c r="A1395" t="e" vm="1408">
        <v>#VALUE!</v>
      </c>
      <c r="B1395" t="s">
        <v>3955</v>
      </c>
      <c r="C1395" t="s">
        <v>3956</v>
      </c>
      <c r="D1395" s="31" cm="1">
        <f t="array" aca="1" ref="D1395" ca="1">_FV(A1395,"Last trade time",TRUE)</f>
        <v>45824.840277812502</v>
      </c>
      <c r="E1395" s="23" cm="1">
        <f t="array" aca="1" ref="E1395" ca="1">_FV(A1395,"Price")</f>
        <v>32.466999999999999</v>
      </c>
      <c r="F1395" s="27" cm="1">
        <f t="array" aca="1" ref="F1395" ca="1">_FV(A1395,"Change (%)",TRUE)</f>
        <v>1.3234999999999999E-2</v>
      </c>
      <c r="G1395" s="26" cm="1">
        <f t="array" aca="1" ref="G1395" ca="1">_FV(A1395,"Change")</f>
        <v>0.42409999999999998</v>
      </c>
      <c r="H1395" s="23" cm="1">
        <f t="array" aca="1" ref="H1395" ca="1">_FV(A1395,"Open")</f>
        <v>32.5</v>
      </c>
      <c r="I1395" s="23" cm="1">
        <f t="array" aca="1" ref="I1395" ca="1">_FV(A1395,"Low")</f>
        <v>32.466999999999999</v>
      </c>
      <c r="J1395" s="23" cm="1">
        <f t="array" aca="1" ref="J1395" ca="1">_FV(A1395,"High")</f>
        <v>32.523000000000003</v>
      </c>
      <c r="K1395" s="23" cm="1">
        <f t="array" aca="1" ref="K1395" ca="1">_FV(A1395,"Previous close",TRUE)</f>
        <v>32.042900000000003</v>
      </c>
      <c r="L1395" s="26"/>
      <c r="M1395" s="23" cm="1">
        <f t="array" aca="1" ref="M1395" ca="1">_FV(A1395,"52 week low",TRUE)</f>
        <v>24.15</v>
      </c>
      <c r="N1395" s="23" cm="1">
        <f t="array" aca="1" ref="N1395" ca="1">_FV(A1395,"52 week high",TRUE)</f>
        <v>32.825400000000002</v>
      </c>
      <c r="O1395" s="8" cm="1">
        <f t="array" aca="1" ref="O1395" ca="1">_FV(A1395,"Volume")</f>
        <v>629</v>
      </c>
      <c r="P1395" s="7" cm="1">
        <f t="array" aca="1" ref="P1395" ca="1">_FV(A1395,"Volume average",TRUE)</f>
        <v>2818</v>
      </c>
      <c r="Q1395" t="s">
        <v>490</v>
      </c>
      <c r="S1395" t="s">
        <v>318</v>
      </c>
      <c r="T1395" s="25" cm="1">
        <f t="array" aca="1" ref="T1395" ca="1">_FV(A1395,"Expense ratio",TRUE)</f>
        <v>6.5000000000000006E-3</v>
      </c>
      <c r="U1395" s="24" cm="1">
        <f t="array" aca="1" ref="U1395" ca="1">_FV(A1395,"Market cap",TRUE)</f>
        <v>25035084.440000001</v>
      </c>
      <c r="V1395" s="4">
        <v>25034648</v>
      </c>
      <c r="W1395" s="4">
        <v>25034648</v>
      </c>
      <c r="Y1395" t="s">
        <v>3957</v>
      </c>
      <c r="Z1395" s="5">
        <v>32.24</v>
      </c>
      <c r="AA1395" s="19">
        <v>31.638387999999999</v>
      </c>
      <c r="AB1395" s="5">
        <v>1E-3</v>
      </c>
      <c r="AC1395" s="4">
        <v>7992</v>
      </c>
      <c r="AE1395" s="5">
        <v>5.6692453828317113</v>
      </c>
      <c r="AF1395" s="5">
        <v>19.981826529141639</v>
      </c>
      <c r="AI1395" s="4">
        <v>7992</v>
      </c>
      <c r="AJ1395" s="5">
        <v>257764.37760000001</v>
      </c>
      <c r="AL1395" s="5">
        <v>32.825000000000003</v>
      </c>
      <c r="AM1395" s="5">
        <v>24.15</v>
      </c>
      <c r="AN1395" t="s">
        <v>47</v>
      </c>
      <c r="AO1395" t="str" cm="1">
        <f t="array" aca="1" ref="AO1395" ca="1">_FV(A1395,"Currency")</f>
        <v>USD</v>
      </c>
      <c r="AP1395" t="str" cm="1">
        <f t="array" aca="1" ref="AP1395" ca="1">_FV(A1395,"Exchange")</f>
        <v>NYSE Arca</v>
      </c>
      <c r="AQ1395" s="6" t="str" cm="1">
        <f t="array" aca="1" ref="AQ1395" ca="1">_FV(A1395,"Exchange abbreviation",TRUE)</f>
        <v>ARCX</v>
      </c>
      <c r="AR1395" t="str" cm="1">
        <f t="array" aca="1" ref="AR1395" ca="1">_FV(A1395,"Instrument type",TRUE)</f>
        <v>ETF</v>
      </c>
    </row>
    <row r="1396" spans="1:44" ht="18.75" customHeight="1" x14ac:dyDescent="0.25">
      <c r="A1396" t="e" vm="1409">
        <v>#VALUE!</v>
      </c>
      <c r="B1396" t="s">
        <v>3958</v>
      </c>
      <c r="C1396" t="s">
        <v>3959</v>
      </c>
      <c r="D1396" s="31" cm="1">
        <f t="array" aca="1" ref="D1396" ca="1">_FV(A1396,"Last trade time",TRUE)</f>
        <v>45824.843750231252</v>
      </c>
      <c r="E1396" s="23" cm="1">
        <f t="array" aca="1" ref="E1396" ca="1">_FV(A1396,"Price")</f>
        <v>33.545900000000003</v>
      </c>
      <c r="F1396" s="27" cm="1">
        <f t="array" aca="1" ref="F1396" ca="1">_FV(A1396,"Change (%)",TRUE)</f>
        <v>8.4720000000000004E-3</v>
      </c>
      <c r="G1396" s="26" cm="1">
        <f t="array" aca="1" ref="G1396" ca="1">_FV(A1396,"Change")</f>
        <v>0.28179999999999999</v>
      </c>
      <c r="H1396" s="23" cm="1">
        <f t="array" aca="1" ref="H1396" ca="1">_FV(A1396,"Open")</f>
        <v>33.560400000000001</v>
      </c>
      <c r="I1396" s="23" cm="1">
        <f t="array" aca="1" ref="I1396" ca="1">_FV(A1396,"Low")</f>
        <v>33.545900000000003</v>
      </c>
      <c r="J1396" s="23" cm="1">
        <f t="array" aca="1" ref="J1396" ca="1">_FV(A1396,"High")</f>
        <v>33.560400000000001</v>
      </c>
      <c r="K1396" s="23" cm="1">
        <f t="array" aca="1" ref="K1396" ca="1">_FV(A1396,"Previous close",TRUE)</f>
        <v>33.264099999999999</v>
      </c>
      <c r="L1396" s="26"/>
      <c r="M1396" s="23" cm="1">
        <f t="array" aca="1" ref="M1396" ca="1">_FV(A1396,"52 week low",TRUE)</f>
        <v>26.16</v>
      </c>
      <c r="N1396" s="23" cm="1">
        <f t="array" aca="1" ref="N1396" ca="1">_FV(A1396,"52 week high",TRUE)</f>
        <v>33.615000000000002</v>
      </c>
      <c r="O1396" s="8" cm="1">
        <f t="array" aca="1" ref="O1396" ca="1">_FV(A1396,"Volume")</f>
        <v>1194</v>
      </c>
      <c r="P1396" s="7" cm="1">
        <f t="array" aca="1" ref="P1396" ca="1">_FV(A1396,"Volume average",TRUE)</f>
        <v>2326</v>
      </c>
      <c r="Q1396" t="s">
        <v>703</v>
      </c>
      <c r="S1396" t="s">
        <v>3898</v>
      </c>
      <c r="T1396" s="25" cm="1">
        <f t="array" aca="1" ref="T1396" ca="1">_FV(A1396,"Expense ratio",TRUE)</f>
        <v>6.5000000000000006E-3</v>
      </c>
      <c r="U1396" s="24" cm="1">
        <f t="array" aca="1" ref="U1396" ca="1">_FV(A1396,"Market cap",TRUE)</f>
        <v>56555802.07</v>
      </c>
      <c r="V1396" s="4">
        <v>56555800</v>
      </c>
      <c r="W1396" s="4">
        <v>56555800</v>
      </c>
      <c r="Y1396" t="s">
        <v>3960</v>
      </c>
      <c r="Z1396" s="5">
        <v>33.21</v>
      </c>
      <c r="AA1396" s="19">
        <v>14.709892999999999</v>
      </c>
      <c r="AB1396" s="5">
        <v>2.87E-2</v>
      </c>
      <c r="AC1396" s="4">
        <v>2198</v>
      </c>
      <c r="AE1396" s="5">
        <v>21.408295189830469</v>
      </c>
      <c r="AF1396" s="5">
        <v>15.8437648101009</v>
      </c>
      <c r="AI1396" s="4">
        <v>2198</v>
      </c>
      <c r="AJ1396" s="5">
        <v>72929.64</v>
      </c>
      <c r="AL1396" s="5">
        <v>33.365000000000002</v>
      </c>
      <c r="AM1396" s="5">
        <v>26.16</v>
      </c>
      <c r="AN1396" t="s">
        <v>47</v>
      </c>
      <c r="AO1396" t="str" cm="1">
        <f t="array" aca="1" ref="AO1396" ca="1">_FV(A1396,"Currency")</f>
        <v>USD</v>
      </c>
      <c r="AP1396" t="str" cm="1">
        <f t="array" aca="1" ref="AP1396" ca="1">_FV(A1396,"Exchange")</f>
        <v>Nasdaq Stock Market</v>
      </c>
      <c r="AQ1396" s="6" t="str" cm="1">
        <f t="array" aca="1" ref="AQ1396" ca="1">_FV(A1396,"Exchange abbreviation",TRUE)</f>
        <v>XNAS</v>
      </c>
      <c r="AR1396" t="str" cm="1">
        <f t="array" aca="1" ref="AR1396" ca="1">_FV(A1396,"Instrument type",TRUE)</f>
        <v>ETF</v>
      </c>
    </row>
    <row r="1397" spans="1:44" ht="18.75" customHeight="1" x14ac:dyDescent="0.25">
      <c r="A1397" t="e" vm="1410">
        <v>#VALUE!</v>
      </c>
      <c r="B1397" t="s">
        <v>3961</v>
      </c>
      <c r="C1397" t="s">
        <v>3962</v>
      </c>
      <c r="D1397" s="31" cm="1">
        <f t="array" aca="1" ref="D1397" ca="1">_FV(A1397,"Last trade time",TRUE)</f>
        <v>45824.84027780078</v>
      </c>
      <c r="E1397" s="23" cm="1">
        <f t="array" aca="1" ref="E1397" ca="1">_FV(A1397,"Price")</f>
        <v>27.46</v>
      </c>
      <c r="F1397" s="27" cm="1">
        <f t="array" aca="1" ref="F1397" ca="1">_FV(A1397,"Change (%)",TRUE)</f>
        <v>-1.2149999999999999E-3</v>
      </c>
      <c r="G1397" s="26" cm="1">
        <f t="array" aca="1" ref="G1397" ca="1">_FV(A1397,"Change")</f>
        <v>-3.3399999999999999E-2</v>
      </c>
      <c r="H1397" s="23" cm="1">
        <f t="array" aca="1" ref="H1397" ca="1">_FV(A1397,"Open")</f>
        <v>27.46</v>
      </c>
      <c r="I1397" s="23" cm="1">
        <f t="array" aca="1" ref="I1397" ca="1">_FV(A1397,"Low")</f>
        <v>27.46</v>
      </c>
      <c r="J1397" s="23" cm="1">
        <f t="array" aca="1" ref="J1397" ca="1">_FV(A1397,"High")</f>
        <v>27.46</v>
      </c>
      <c r="K1397" s="23" cm="1">
        <f t="array" aca="1" ref="K1397" ca="1">_FV(A1397,"Previous close",TRUE)</f>
        <v>27.493400000000001</v>
      </c>
      <c r="L1397" s="26"/>
      <c r="M1397" s="23" cm="1">
        <f t="array" aca="1" ref="M1397" ca="1">_FV(A1397,"52 week low",TRUE)</f>
        <v>24.125599999999999</v>
      </c>
      <c r="N1397" s="23" cm="1">
        <f t="array" aca="1" ref="N1397" ca="1">_FV(A1397,"52 week high",TRUE)</f>
        <v>28.16</v>
      </c>
      <c r="O1397" s="8" cm="1">
        <f t="array" aca="1" ref="O1397" ca="1">_FV(A1397,"Volume")</f>
        <v>380</v>
      </c>
      <c r="P1397" s="7" cm="1">
        <f t="array" aca="1" ref="P1397" ca="1">_FV(A1397,"Volume average",TRUE)</f>
        <v>38</v>
      </c>
      <c r="Q1397" t="s">
        <v>3963</v>
      </c>
      <c r="S1397" t="s">
        <v>1894</v>
      </c>
      <c r="T1397" s="25" cm="1">
        <f t="array" aca="1" ref="T1397" ca="1">_FV(A1397,"Expense ratio",TRUE)</f>
        <v>6.5000000000000006E-3</v>
      </c>
      <c r="U1397" s="24" cm="1">
        <f t="array" aca="1" ref="U1397" ca="1">_FV(A1397,"Market cap",TRUE)</f>
        <v>5462299.1299999999</v>
      </c>
      <c r="V1397" s="4">
        <v>5462200</v>
      </c>
      <c r="W1397" s="4">
        <v>5462200</v>
      </c>
      <c r="Y1397" t="s">
        <v>3889</v>
      </c>
      <c r="Z1397" s="5">
        <v>27.401</v>
      </c>
      <c r="AA1397" s="19">
        <v>20.290064000000001</v>
      </c>
      <c r="AB1397" s="5">
        <v>3.09E-2</v>
      </c>
      <c r="AC1397" s="4">
        <v>96</v>
      </c>
      <c r="AE1397" s="5">
        <v>7.2557822631740487</v>
      </c>
      <c r="AF1397" s="5">
        <v>11.95076982036227</v>
      </c>
      <c r="AI1397" s="4">
        <v>96</v>
      </c>
      <c r="AJ1397" s="5">
        <v>2639.3663999999999</v>
      </c>
      <c r="AL1397" s="5">
        <v>28.16</v>
      </c>
      <c r="AM1397" s="5">
        <v>24.126000000000001</v>
      </c>
      <c r="AN1397" t="s">
        <v>47</v>
      </c>
      <c r="AO1397" t="str" cm="1">
        <f t="array" aca="1" ref="AO1397" ca="1">_FV(A1397,"Currency")</f>
        <v>USD</v>
      </c>
      <c r="AP1397" t="str" cm="1">
        <f t="array" aca="1" ref="AP1397" ca="1">_FV(A1397,"Exchange")</f>
        <v>NYSE Arca</v>
      </c>
      <c r="AQ1397" s="6" t="str" cm="1">
        <f t="array" aca="1" ref="AQ1397" ca="1">_FV(A1397,"Exchange abbreviation",TRUE)</f>
        <v>ARCX</v>
      </c>
      <c r="AR1397" t="str" cm="1">
        <f t="array" aca="1" ref="AR1397" ca="1">_FV(A1397,"Instrument type",TRUE)</f>
        <v>ETF</v>
      </c>
    </row>
    <row r="1398" spans="1:44" ht="18.75" customHeight="1" x14ac:dyDescent="0.25">
      <c r="A1398" t="e" vm="1411">
        <v>#VALUE!</v>
      </c>
      <c r="B1398" t="s">
        <v>3964</v>
      </c>
      <c r="C1398" t="s">
        <v>3965</v>
      </c>
      <c r="D1398" s="31" cm="1">
        <f t="array" aca="1" ref="D1398" ca="1">_FV(A1398,"Last trade time",TRUE)</f>
        <v>45824.937426017968</v>
      </c>
      <c r="E1398" s="23" cm="1">
        <f t="array" aca="1" ref="E1398" ca="1">_FV(A1398,"Price")</f>
        <v>48.67</v>
      </c>
      <c r="F1398" s="27" cm="1">
        <f t="array" aca="1" ref="F1398" ca="1">_FV(A1398,"Change (%)",TRUE)</f>
        <v>-2.8679999999999999E-3</v>
      </c>
      <c r="G1398" s="26" cm="1">
        <f t="array" aca="1" ref="G1398" ca="1">_FV(A1398,"Change")</f>
        <v>-0.14000000000000001</v>
      </c>
      <c r="H1398" s="23" cm="1">
        <f t="array" aca="1" ref="H1398" ca="1">_FV(A1398,"Open")</f>
        <v>48.95</v>
      </c>
      <c r="I1398" s="23" cm="1">
        <f t="array" aca="1" ref="I1398" ca="1">_FV(A1398,"Low")</f>
        <v>48.56</v>
      </c>
      <c r="J1398" s="23" cm="1">
        <f t="array" aca="1" ref="J1398" ca="1">_FV(A1398,"High")</f>
        <v>49.23</v>
      </c>
      <c r="K1398" s="23" cm="1">
        <f t="array" aca="1" ref="K1398" ca="1">_FV(A1398,"Previous close",TRUE)</f>
        <v>48.81</v>
      </c>
      <c r="L1398" s="26"/>
      <c r="M1398" s="23" cm="1">
        <f t="array" aca="1" ref="M1398" ca="1">_FV(A1398,"52 week low",TRUE)</f>
        <v>28.02</v>
      </c>
      <c r="N1398" s="23" cm="1">
        <f t="array" aca="1" ref="N1398" ca="1">_FV(A1398,"52 week high",TRUE)</f>
        <v>49.76</v>
      </c>
      <c r="O1398" s="8" cm="1">
        <f t="array" aca="1" ref="O1398" ca="1">_FV(A1398,"Volume")</f>
        <v>1796130</v>
      </c>
      <c r="P1398" s="7" cm="1">
        <f t="array" aca="1" ref="P1398" ca="1">_FV(A1398,"Volume average",TRUE)</f>
        <v>1723599</v>
      </c>
      <c r="Q1398" t="s">
        <v>1993</v>
      </c>
      <c r="S1398" t="s">
        <v>1795</v>
      </c>
      <c r="T1398" s="25" cm="1">
        <f t="array" aca="1" ref="T1398" ca="1">_FV(A1398,"Expense ratio",TRUE)</f>
        <v>6.5000000000000006E-3</v>
      </c>
      <c r="U1398" s="24" cm="1">
        <f t="array" aca="1" ref="U1398" ca="1">_FV(A1398,"Market cap",TRUE)</f>
        <v>1590854015.6700001</v>
      </c>
      <c r="V1398" s="4">
        <v>1590854016</v>
      </c>
      <c r="W1398" s="4">
        <v>1590854016</v>
      </c>
      <c r="Y1398" t="s">
        <v>3966</v>
      </c>
      <c r="Z1398" s="5">
        <v>48.18</v>
      </c>
      <c r="AA1398" s="5">
        <v>34.543292999999998</v>
      </c>
      <c r="AB1398" s="5">
        <v>1.77E-2</v>
      </c>
      <c r="AC1398" s="4">
        <v>1377357</v>
      </c>
      <c r="AE1398" s="5">
        <v>47.524161189853878</v>
      </c>
      <c r="AF1398" s="5">
        <v>47.573164091313089</v>
      </c>
      <c r="AI1398" s="4">
        <v>1377357</v>
      </c>
      <c r="AJ1398" s="5">
        <v>66608984.520000003</v>
      </c>
      <c r="AL1398" s="5">
        <v>49.76</v>
      </c>
      <c r="AM1398" s="5">
        <v>28.02</v>
      </c>
      <c r="AN1398" t="s">
        <v>82</v>
      </c>
      <c r="AO1398" t="str" cm="1">
        <f t="array" aca="1" ref="AO1398" ca="1">_FV(A1398,"Currency")</f>
        <v>USD</v>
      </c>
      <c r="AP1398" t="str" cm="1">
        <f t="array" aca="1" ref="AP1398" ca="1">_FV(A1398,"Exchange")</f>
        <v>NYSE Arca</v>
      </c>
      <c r="AQ1398" s="6" t="str" cm="1">
        <f t="array" aca="1" ref="AQ1398" ca="1">_FV(A1398,"Exchange abbreviation",TRUE)</f>
        <v>ARCX</v>
      </c>
      <c r="AR1398" t="str" cm="1">
        <f t="array" aca="1" ref="AR1398" ca="1">_FV(A1398,"Instrument type",TRUE)</f>
        <v>ETF</v>
      </c>
    </row>
    <row r="1399" spans="1:44" ht="18.75" customHeight="1" x14ac:dyDescent="0.25">
      <c r="A1399" t="e" vm="1412">
        <v>#VALUE!</v>
      </c>
      <c r="B1399" t="s">
        <v>3967</v>
      </c>
      <c r="C1399" t="s">
        <v>3968</v>
      </c>
      <c r="D1399" s="31" cm="1">
        <f t="array" aca="1" ref="D1399" ca="1">_FV(A1399,"Last trade time",TRUE)</f>
        <v>45824.840277812502</v>
      </c>
      <c r="E1399" s="23" cm="1">
        <f t="array" aca="1" ref="E1399" ca="1">_FV(A1399,"Price")</f>
        <v>33.323500000000003</v>
      </c>
      <c r="F1399" s="27" cm="1">
        <f t="array" aca="1" ref="F1399" ca="1">_FV(A1399,"Change (%)",TRUE)</f>
        <v>5.6189999999999999E-3</v>
      </c>
      <c r="G1399" s="26" cm="1">
        <f t="array" aca="1" ref="G1399" ca="1">_FV(A1399,"Change")</f>
        <v>0.1862</v>
      </c>
      <c r="H1399" s="23" cm="1">
        <f t="array" aca="1" ref="H1399" ca="1">_FV(A1399,"Open")</f>
        <v>33.46</v>
      </c>
      <c r="I1399" s="23" cm="1">
        <f t="array" aca="1" ref="I1399" ca="1">_FV(A1399,"Low")</f>
        <v>33.29</v>
      </c>
      <c r="J1399" s="23" cm="1">
        <f t="array" aca="1" ref="J1399" ca="1">_FV(A1399,"High")</f>
        <v>33.46</v>
      </c>
      <c r="K1399" s="23" cm="1">
        <f t="array" aca="1" ref="K1399" ca="1">_FV(A1399,"Previous close",TRUE)</f>
        <v>33.137300000000003</v>
      </c>
      <c r="L1399" s="26"/>
      <c r="M1399" s="23" cm="1">
        <f t="array" aca="1" ref="M1399" ca="1">_FV(A1399,"52 week low",TRUE)</f>
        <v>28.268999999999998</v>
      </c>
      <c r="N1399" s="23" cm="1">
        <f t="array" aca="1" ref="N1399" ca="1">_FV(A1399,"52 week high",TRUE)</f>
        <v>34.39</v>
      </c>
      <c r="O1399" s="8" cm="1">
        <f t="array" aca="1" ref="O1399" ca="1">_FV(A1399,"Volume")</f>
        <v>687</v>
      </c>
      <c r="P1399" s="7" cm="1">
        <f t="array" aca="1" ref="P1399" ca="1">_FV(A1399,"Volume average",TRUE)</f>
        <v>602</v>
      </c>
      <c r="Q1399" t="s">
        <v>50</v>
      </c>
      <c r="S1399" t="s">
        <v>2144</v>
      </c>
      <c r="T1399" s="25" cm="1">
        <f t="array" aca="1" ref="T1399" ca="1">_FV(A1399,"Expense ratio",TRUE)</f>
        <v>6.5000000000000006E-3</v>
      </c>
      <c r="U1399" s="24" cm="1">
        <f t="array" aca="1" ref="U1399" ca="1">_FV(A1399,"Market cap",TRUE)</f>
        <v>12199023.1</v>
      </c>
      <c r="V1399" s="4">
        <v>12199023</v>
      </c>
      <c r="W1399" s="4">
        <v>12199023</v>
      </c>
      <c r="Y1399" t="s">
        <v>2145</v>
      </c>
      <c r="Z1399" s="5">
        <v>33.43</v>
      </c>
      <c r="AA1399" s="5">
        <v>26.088595999999999</v>
      </c>
      <c r="AB1399" s="5">
        <v>1.1900000000000001E-2</v>
      </c>
      <c r="AC1399" s="4">
        <v>2482</v>
      </c>
      <c r="AE1399" s="5">
        <v>2.6659261577818278</v>
      </c>
      <c r="AF1399" s="5">
        <v>13.322782651404561</v>
      </c>
      <c r="AI1399" s="4">
        <v>2482</v>
      </c>
      <c r="AJ1399" s="5">
        <v>83008.256200000003</v>
      </c>
      <c r="AL1399" s="5">
        <v>34.39</v>
      </c>
      <c r="AM1399" s="5">
        <v>28.268999999999998</v>
      </c>
      <c r="AN1399" t="s">
        <v>47</v>
      </c>
      <c r="AO1399" t="str" cm="1">
        <f t="array" aca="1" ref="AO1399" ca="1">_FV(A1399,"Currency")</f>
        <v>USD</v>
      </c>
      <c r="AP1399" t="str" cm="1">
        <f t="array" aca="1" ref="AP1399" ca="1">_FV(A1399,"Exchange")</f>
        <v>NYSE Arca</v>
      </c>
      <c r="AQ1399" s="6" t="str" cm="1">
        <f t="array" aca="1" ref="AQ1399" ca="1">_FV(A1399,"Exchange abbreviation",TRUE)</f>
        <v>ARCX</v>
      </c>
      <c r="AR1399" t="str" cm="1">
        <f t="array" aca="1" ref="AR1399" ca="1">_FV(A1399,"Instrument type",TRUE)</f>
        <v>ETF</v>
      </c>
    </row>
    <row r="1400" spans="1:44" ht="18.75" customHeight="1" x14ac:dyDescent="0.25">
      <c r="A1400" t="e" vm="1413">
        <v>#VALUE!</v>
      </c>
      <c r="B1400" t="s">
        <v>3969</v>
      </c>
      <c r="C1400" t="s">
        <v>3970</v>
      </c>
      <c r="D1400" s="31" cm="1">
        <f t="array" aca="1" ref="D1400" ca="1">_FV(A1400,"Last trade time",TRUE)</f>
        <v>45824.84027780078</v>
      </c>
      <c r="E1400" s="23" cm="1">
        <f t="array" aca="1" ref="E1400" ca="1">_FV(A1400,"Price")</f>
        <v>49.672800000000002</v>
      </c>
      <c r="F1400" s="27" cm="1">
        <f t="array" aca="1" ref="F1400" ca="1">_FV(A1400,"Change (%)",TRUE)</f>
        <v>1.3911E-2</v>
      </c>
      <c r="G1400" s="26" cm="1">
        <f t="array" aca="1" ref="G1400" ca="1">_FV(A1400,"Change")</f>
        <v>0.68149999999999999</v>
      </c>
      <c r="H1400" s="23" cm="1">
        <f t="array" aca="1" ref="H1400" ca="1">_FV(A1400,"Open")</f>
        <v>49.672800000000002</v>
      </c>
      <c r="I1400" s="23" cm="1">
        <f t="array" aca="1" ref="I1400" ca="1">_FV(A1400,"Low")</f>
        <v>49.672800000000002</v>
      </c>
      <c r="J1400" s="23" cm="1">
        <f t="array" aca="1" ref="J1400" ca="1">_FV(A1400,"High")</f>
        <v>49.672800000000002</v>
      </c>
      <c r="K1400" s="23" cm="1">
        <f t="array" aca="1" ref="K1400" ca="1">_FV(A1400,"Previous close",TRUE)</f>
        <v>48.991300000000003</v>
      </c>
      <c r="L1400" s="26"/>
      <c r="M1400" s="23" cm="1">
        <f t="array" aca="1" ref="M1400" ca="1">_FV(A1400,"52 week low",TRUE)</f>
        <v>38.25</v>
      </c>
      <c r="N1400" s="23" cm="1">
        <f t="array" aca="1" ref="N1400" ca="1">_FV(A1400,"52 week high",TRUE)</f>
        <v>51.565899999999999</v>
      </c>
      <c r="O1400" s="8" cm="1">
        <f t="array" aca="1" ref="O1400" ca="1">_FV(A1400,"Volume")</f>
        <v>4</v>
      </c>
      <c r="P1400" s="7" cm="1">
        <f t="array" aca="1" ref="P1400" ca="1">_FV(A1400,"Volume average",TRUE)</f>
        <v>227</v>
      </c>
      <c r="Q1400" t="s">
        <v>143</v>
      </c>
      <c r="T1400" s="25" cm="1">
        <f t="array" aca="1" ref="T1400" ca="1">_FV(A1400,"Expense ratio",TRUE)</f>
        <v>6.5000000000000006E-3</v>
      </c>
      <c r="U1400" s="24" cm="1">
        <f t="array" aca="1" ref="U1400" ca="1">_FV(A1400,"Market cap",TRUE)</f>
        <v>11545743.01</v>
      </c>
      <c r="V1400" s="16"/>
      <c r="W1400" s="16"/>
      <c r="Z1400" s="18"/>
      <c r="AA1400" s="20"/>
      <c r="AB1400" s="20"/>
      <c r="AC1400" s="21">
        <v>214</v>
      </c>
      <c r="AE1400" s="18"/>
      <c r="AF1400" s="20"/>
      <c r="AH1400" s="16"/>
      <c r="AI1400" s="21"/>
      <c r="AJ1400" s="18"/>
      <c r="AL1400" s="18"/>
      <c r="AM1400" s="18"/>
      <c r="AN1400" t="s">
        <v>73</v>
      </c>
      <c r="AO1400" t="str" cm="1">
        <f t="array" aca="1" ref="AO1400" ca="1">_FV(A1400,"Currency")</f>
        <v>USD</v>
      </c>
      <c r="AP1400" t="str" cm="1">
        <f t="array" aca="1" ref="AP1400" ca="1">_FV(A1400,"Exchange")</f>
        <v>NYSE Arca</v>
      </c>
      <c r="AQ1400" s="6" t="str" cm="1">
        <f t="array" aca="1" ref="AQ1400" ca="1">_FV(A1400,"Exchange abbreviation",TRUE)</f>
        <v>ARCX</v>
      </c>
      <c r="AR1400" t="str" cm="1">
        <f t="array" aca="1" ref="AR1400" ca="1">_FV(A1400,"Instrument type",TRUE)</f>
        <v>ETF</v>
      </c>
    </row>
    <row r="1401" spans="1:44" ht="18.75" customHeight="1" x14ac:dyDescent="0.25">
      <c r="A1401" t="e" vm="1414">
        <v>#VALUE!</v>
      </c>
      <c r="B1401" t="s">
        <v>3971</v>
      </c>
      <c r="C1401" t="s">
        <v>3972</v>
      </c>
      <c r="D1401" s="31" cm="1">
        <f t="array" aca="1" ref="D1401" ca="1">_FV(A1401,"Last trade time",TRUE)</f>
        <v>45824.840277812502</v>
      </c>
      <c r="E1401" s="23" cm="1">
        <f t="array" aca="1" ref="E1401" ca="1">_FV(A1401,"Price")</f>
        <v>21.3</v>
      </c>
      <c r="F1401" s="27" cm="1">
        <f t="array" aca="1" ref="F1401" ca="1">_FV(A1401,"Change (%)",TRUE)</f>
        <v>9.5069999999999998E-3</v>
      </c>
      <c r="G1401" s="26" cm="1">
        <f t="array" aca="1" ref="G1401" ca="1">_FV(A1401,"Change")</f>
        <v>0.2006</v>
      </c>
      <c r="H1401" s="23" cm="1">
        <f t="array" aca="1" ref="H1401" ca="1">_FV(A1401,"Open")</f>
        <v>21.3</v>
      </c>
      <c r="I1401" s="23" cm="1">
        <f t="array" aca="1" ref="I1401" ca="1">_FV(A1401,"Low")</f>
        <v>21.3</v>
      </c>
      <c r="J1401" s="23" cm="1">
        <f t="array" aca="1" ref="J1401" ca="1">_FV(A1401,"High")</f>
        <v>21.3</v>
      </c>
      <c r="K1401" s="23" cm="1">
        <f t="array" aca="1" ref="K1401" ca="1">_FV(A1401,"Previous close",TRUE)</f>
        <v>21.099399999999999</v>
      </c>
      <c r="L1401" s="26"/>
      <c r="M1401" s="23" cm="1">
        <f t="array" aca="1" ref="M1401" ca="1">_FV(A1401,"52 week low",TRUE)</f>
        <v>17.238800000000001</v>
      </c>
      <c r="N1401" s="23" cm="1">
        <f t="array" aca="1" ref="N1401" ca="1">_FV(A1401,"52 week high",TRUE)</f>
        <v>21.49</v>
      </c>
      <c r="O1401" s="8" cm="1">
        <f t="array" aca="1" ref="O1401" ca="1">_FV(A1401,"Volume")</f>
        <v>28</v>
      </c>
      <c r="P1401" s="7" cm="1">
        <f t="array" aca="1" ref="P1401" ca="1">_FV(A1401,"Volume average",TRUE)</f>
        <v>4000</v>
      </c>
      <c r="Q1401" t="s">
        <v>147</v>
      </c>
      <c r="S1401" t="s">
        <v>3079</v>
      </c>
      <c r="T1401" s="25" cm="1">
        <f t="array" aca="1" ref="T1401" ca="1">_FV(A1401,"Expense ratio",TRUE)</f>
        <v>6.5000000000000006E-3</v>
      </c>
      <c r="U1401" s="24" cm="1">
        <f t="array" aca="1" ref="U1401" ca="1">_FV(A1401,"Market cap",TRUE)</f>
        <v>2622929.19</v>
      </c>
      <c r="V1401" s="4">
        <v>2622929</v>
      </c>
      <c r="W1401" s="4">
        <v>2622929</v>
      </c>
      <c r="Y1401" t="s">
        <v>1797</v>
      </c>
      <c r="Z1401" s="5">
        <v>21.2973</v>
      </c>
      <c r="AA1401" s="5">
        <v>22.459876999999999</v>
      </c>
      <c r="AB1401" s="5">
        <v>1.7899999999999999E-2</v>
      </c>
      <c r="AC1401" s="4">
        <v>1571</v>
      </c>
      <c r="AE1401" s="5">
        <v>13.500698241810881</v>
      </c>
      <c r="AF1401" s="5">
        <v>8.3508410434268932</v>
      </c>
      <c r="AI1401" s="4">
        <v>1571</v>
      </c>
      <c r="AJ1401" s="5">
        <v>33554.517699999997</v>
      </c>
      <c r="AL1401" s="5">
        <v>21.359000000000002</v>
      </c>
      <c r="AM1401" s="5">
        <v>17.239000000000001</v>
      </c>
      <c r="AN1401" t="s">
        <v>47</v>
      </c>
      <c r="AO1401" t="str" cm="1">
        <f t="array" aca="1" ref="AO1401" ca="1">_FV(A1401,"Currency")</f>
        <v>USD</v>
      </c>
      <c r="AP1401" t="str" cm="1">
        <f t="array" aca="1" ref="AP1401" ca="1">_FV(A1401,"Exchange")</f>
        <v>NYSE Arca</v>
      </c>
      <c r="AQ1401" s="6" t="str" cm="1">
        <f t="array" aca="1" ref="AQ1401" ca="1">_FV(A1401,"Exchange abbreviation",TRUE)</f>
        <v>ARCX</v>
      </c>
      <c r="AR1401" t="str" cm="1">
        <f t="array" aca="1" ref="AR1401" ca="1">_FV(A1401,"Instrument type",TRUE)</f>
        <v>ETF</v>
      </c>
    </row>
    <row r="1402" spans="1:44" ht="18.75" customHeight="1" x14ac:dyDescent="0.25">
      <c r="A1402" t="e" vm="1415">
        <v>#VALUE!</v>
      </c>
      <c r="B1402" t="s">
        <v>3973</v>
      </c>
      <c r="C1402" t="s">
        <v>3974</v>
      </c>
      <c r="D1402" s="31" cm="1">
        <f t="array" aca="1" ref="D1402" ca="1">_FV(A1402,"Last trade time",TRUE)</f>
        <v>45824.840277789066</v>
      </c>
      <c r="E1402" s="23" cm="1">
        <f t="array" aca="1" ref="E1402" ca="1">_FV(A1402,"Price")</f>
        <v>21.995899999999999</v>
      </c>
      <c r="F1402" s="27" cm="1">
        <f t="array" aca="1" ref="F1402" ca="1">_FV(A1402,"Change (%)",TRUE)</f>
        <v>2.7169999999999998E-3</v>
      </c>
      <c r="G1402" s="26" cm="1">
        <f t="array" aca="1" ref="G1402" ca="1">_FV(A1402,"Change")</f>
        <v>5.96E-2</v>
      </c>
      <c r="H1402" s="23" cm="1">
        <f t="array" aca="1" ref="H1402" ca="1">_FV(A1402,"Open")</f>
        <v>21.995899999999999</v>
      </c>
      <c r="I1402" s="23" cm="1">
        <f t="array" aca="1" ref="I1402" ca="1">_FV(A1402,"Low")</f>
        <v>21.995899999999999</v>
      </c>
      <c r="J1402" s="23" cm="1">
        <f t="array" aca="1" ref="J1402" ca="1">_FV(A1402,"High")</f>
        <v>21.995899999999999</v>
      </c>
      <c r="K1402" s="23" cm="1">
        <f t="array" aca="1" ref="K1402" ca="1">_FV(A1402,"Previous close",TRUE)</f>
        <v>21.936299999999999</v>
      </c>
      <c r="L1402" s="26"/>
      <c r="M1402" s="23" cm="1">
        <f t="array" aca="1" ref="M1402" ca="1">_FV(A1402,"52 week low",TRUE)</f>
        <v>19.427099999999999</v>
      </c>
      <c r="N1402" s="23" cm="1">
        <f t="array" aca="1" ref="N1402" ca="1">_FV(A1402,"52 week high",TRUE)</f>
        <v>22.822199999999999</v>
      </c>
      <c r="O1402" s="8" cm="1">
        <f t="array" aca="1" ref="O1402" ca="1">_FV(A1402,"Volume")</f>
        <v>9</v>
      </c>
      <c r="P1402" s="7" cm="1">
        <f t="array" aca="1" ref="P1402" ca="1">_FV(A1402,"Volume average",TRUE)</f>
        <v>7529</v>
      </c>
      <c r="Q1402" t="s">
        <v>1641</v>
      </c>
      <c r="R1402" t="s">
        <v>155</v>
      </c>
      <c r="S1402" t="s">
        <v>3975</v>
      </c>
      <c r="T1402" s="25" cm="1">
        <f t="array" aca="1" ref="T1402" ca="1">_FV(A1402,"Expense ratio",TRUE)</f>
        <v>6.5000000000000006E-3</v>
      </c>
      <c r="U1402" s="24" cm="1">
        <f t="array" aca="1" ref="U1402" ca="1">_FV(A1402,"Market cap",TRUE)</f>
        <v>60320764.399999999</v>
      </c>
      <c r="V1402" s="4">
        <v>60320764</v>
      </c>
      <c r="W1402" s="4">
        <v>60320764</v>
      </c>
      <c r="Y1402" t="s">
        <v>757</v>
      </c>
      <c r="Z1402" s="5">
        <v>21.916899999999998</v>
      </c>
      <c r="AA1402" s="5">
        <v>21.239522999999998</v>
      </c>
      <c r="AB1402" s="5">
        <v>2.0499999000000001E-2</v>
      </c>
      <c r="AC1402" s="4">
        <v>3701</v>
      </c>
      <c r="AE1402" s="5">
        <v>3.8278161903515522</v>
      </c>
      <c r="AF1402" s="5">
        <v>10.734986888040259</v>
      </c>
      <c r="AI1402" s="4">
        <v>3701</v>
      </c>
      <c r="AJ1402" s="5">
        <v>81149.236300000004</v>
      </c>
      <c r="AL1402" s="5">
        <v>22.821999999999999</v>
      </c>
      <c r="AM1402" s="5">
        <v>19.427</v>
      </c>
      <c r="AN1402" t="s">
        <v>47</v>
      </c>
      <c r="AO1402" t="str" cm="1">
        <f t="array" aca="1" ref="AO1402" ca="1">_FV(A1402,"Currency")</f>
        <v>USD</v>
      </c>
      <c r="AP1402" t="str" cm="1">
        <f t="array" aca="1" ref="AP1402" ca="1">_FV(A1402,"Exchange")</f>
        <v>NYSE Arca</v>
      </c>
      <c r="AQ1402" s="6" t="str" cm="1">
        <f t="array" aca="1" ref="AQ1402" ca="1">_FV(A1402,"Exchange abbreviation",TRUE)</f>
        <v>ARCX</v>
      </c>
      <c r="AR1402" t="str" cm="1">
        <f t="array" aca="1" ref="AR1402" ca="1">_FV(A1402,"Instrument type",TRUE)</f>
        <v>ETF</v>
      </c>
    </row>
    <row r="1403" spans="1:44" ht="18.75" customHeight="1" x14ac:dyDescent="0.25">
      <c r="A1403" t="e" vm="1416">
        <v>#VALUE!</v>
      </c>
      <c r="B1403" t="s">
        <v>3976</v>
      </c>
      <c r="C1403" t="s">
        <v>3977</v>
      </c>
      <c r="D1403" s="31" cm="1">
        <f t="array" aca="1" ref="D1403" ca="1">_FV(A1403,"Last trade time",TRUE)</f>
        <v>45824.88199707109</v>
      </c>
      <c r="E1403" s="23" cm="1">
        <f t="array" aca="1" ref="E1403" ca="1">_FV(A1403,"Price")</f>
        <v>29.475100000000001</v>
      </c>
      <c r="F1403" s="27" cm="1">
        <f t="array" aca="1" ref="F1403" ca="1">_FV(A1403,"Change (%)",TRUE)</f>
        <v>7.1760000000000001E-3</v>
      </c>
      <c r="G1403" s="26" cm="1">
        <f t="array" aca="1" ref="G1403" ca="1">_FV(A1403,"Change")</f>
        <v>0.21</v>
      </c>
      <c r="H1403" s="23" cm="1">
        <f t="array" aca="1" ref="H1403" ca="1">_FV(A1403,"Open")</f>
        <v>29.475100000000001</v>
      </c>
      <c r="I1403" s="23" cm="1">
        <f t="array" aca="1" ref="I1403" ca="1">_FV(A1403,"Low")</f>
        <v>29.475100000000001</v>
      </c>
      <c r="J1403" s="23" cm="1">
        <f t="array" aca="1" ref="J1403" ca="1">_FV(A1403,"High")</f>
        <v>29.475100000000001</v>
      </c>
      <c r="K1403" s="23" cm="1">
        <f t="array" aca="1" ref="K1403" ca="1">_FV(A1403,"Previous close",TRUE)</f>
        <v>29.2651</v>
      </c>
      <c r="L1403" s="26"/>
      <c r="M1403" s="23" cm="1">
        <f t="array" aca="1" ref="M1403" ca="1">_FV(A1403,"52 week low",TRUE)</f>
        <v>25.68</v>
      </c>
      <c r="N1403" s="23" cm="1">
        <f t="array" aca="1" ref="N1403" ca="1">_FV(A1403,"52 week high",TRUE)</f>
        <v>31.54</v>
      </c>
      <c r="O1403" s="8" cm="1">
        <f t="array" aca="1" ref="O1403" ca="1">_FV(A1403,"Volume")</f>
        <v>32</v>
      </c>
      <c r="P1403" s="7" cm="1">
        <f t="array" aca="1" ref="P1403" ca="1">_FV(A1403,"Volume average",TRUE)</f>
        <v>433</v>
      </c>
      <c r="Q1403" t="s">
        <v>1641</v>
      </c>
      <c r="S1403" t="s">
        <v>440</v>
      </c>
      <c r="T1403" s="25" cm="1">
        <f t="array" aca="1" ref="T1403" ca="1">_FV(A1403,"Expense ratio",TRUE)</f>
        <v>6.5000000000000006E-3</v>
      </c>
      <c r="U1403" s="24" cm="1">
        <f t="array" aca="1" ref="U1403" ca="1">_FV(A1403,"Market cap",TRUE)</f>
        <v>3359398.78</v>
      </c>
      <c r="V1403" s="4">
        <v>3359398</v>
      </c>
      <c r="W1403" s="4">
        <v>3359398</v>
      </c>
      <c r="Y1403" t="s">
        <v>3978</v>
      </c>
      <c r="Z1403" s="5">
        <v>29.581</v>
      </c>
      <c r="AA1403" s="5">
        <v>16.576435</v>
      </c>
      <c r="AB1403" s="5">
        <v>5.6500003E-2</v>
      </c>
      <c r="AC1403" s="4">
        <v>992</v>
      </c>
      <c r="AE1403" s="5">
        <v>3.7743507090818311</v>
      </c>
      <c r="AF1403" s="5">
        <v>15.848911437146731</v>
      </c>
      <c r="AI1403" s="4">
        <v>992</v>
      </c>
      <c r="AJ1403" s="5">
        <v>29351.4944</v>
      </c>
      <c r="AL1403" s="5">
        <v>31.54</v>
      </c>
      <c r="AM1403" s="5">
        <v>25.68</v>
      </c>
      <c r="AN1403" t="s">
        <v>47</v>
      </c>
      <c r="AO1403" t="str" cm="1">
        <f t="array" aca="1" ref="AO1403" ca="1">_FV(A1403,"Currency")</f>
        <v>USD</v>
      </c>
      <c r="AP1403" t="str" cm="1">
        <f t="array" aca="1" ref="AP1403" ca="1">_FV(A1403,"Exchange")</f>
        <v>NYSE Arca</v>
      </c>
      <c r="AQ1403" s="6" t="str" cm="1">
        <f t="array" aca="1" ref="AQ1403" ca="1">_FV(A1403,"Exchange abbreviation",TRUE)</f>
        <v>ARCX</v>
      </c>
      <c r="AR1403" t="str" cm="1">
        <f t="array" aca="1" ref="AR1403" ca="1">_FV(A1403,"Instrument type",TRUE)</f>
        <v>ETF</v>
      </c>
    </row>
    <row r="1404" spans="1:44" ht="18.75" customHeight="1" x14ac:dyDescent="0.25">
      <c r="A1404" t="e" vm="1417">
        <v>#VALUE!</v>
      </c>
      <c r="B1404" t="s">
        <v>3979</v>
      </c>
      <c r="C1404" t="s">
        <v>3980</v>
      </c>
      <c r="D1404" s="31" cm="1">
        <f t="array" aca="1" ref="D1404" ca="1">_FV(A1404,"Last trade time",TRUE)</f>
        <v>45824.840277812502</v>
      </c>
      <c r="E1404" s="23" cm="1">
        <f t="array" aca="1" ref="E1404" ca="1">_FV(A1404,"Price")</f>
        <v>70.012</v>
      </c>
      <c r="F1404" s="27" cm="1">
        <f t="array" aca="1" ref="F1404" ca="1">_FV(A1404,"Change (%)",TRUE)</f>
        <v>6.5439999999999995E-3</v>
      </c>
      <c r="G1404" s="26" cm="1">
        <f t="array" aca="1" ref="G1404" ca="1">_FV(A1404,"Change")</f>
        <v>0.45519999999999999</v>
      </c>
      <c r="H1404" s="23" cm="1">
        <f t="array" aca="1" ref="H1404" ca="1">_FV(A1404,"Open")</f>
        <v>70.012</v>
      </c>
      <c r="I1404" s="23" cm="1">
        <f t="array" aca="1" ref="I1404" ca="1">_FV(A1404,"Low")</f>
        <v>70.012</v>
      </c>
      <c r="J1404" s="23" cm="1">
        <f t="array" aca="1" ref="J1404" ca="1">_FV(A1404,"High")</f>
        <v>70.012</v>
      </c>
      <c r="K1404" s="23" cm="1">
        <f t="array" aca="1" ref="K1404" ca="1">_FV(A1404,"Previous close",TRUE)</f>
        <v>69.556799999999996</v>
      </c>
      <c r="L1404" s="26"/>
      <c r="M1404" s="23" cm="1">
        <f t="array" aca="1" ref="M1404" ca="1">_FV(A1404,"52 week low",TRUE)</f>
        <v>58.07</v>
      </c>
      <c r="N1404" s="23" cm="1">
        <f t="array" aca="1" ref="N1404" ca="1">_FV(A1404,"52 week high",TRUE)</f>
        <v>73.265000000000001</v>
      </c>
      <c r="O1404" s="8" cm="1">
        <f t="array" aca="1" ref="O1404" ca="1">_FV(A1404,"Volume")</f>
        <v>163</v>
      </c>
      <c r="P1404" s="7" cm="1">
        <f t="array" aca="1" ref="P1404" ca="1">_FV(A1404,"Volume average",TRUE)</f>
        <v>977</v>
      </c>
      <c r="Q1404" t="s">
        <v>1848</v>
      </c>
      <c r="S1404" t="s">
        <v>318</v>
      </c>
      <c r="T1404" s="25" cm="1">
        <f t="array" aca="1" ref="T1404" ca="1">_FV(A1404,"Expense ratio",TRUE)</f>
        <v>6.5000000000000006E-3</v>
      </c>
      <c r="U1404" s="24" cm="1">
        <f t="array" aca="1" ref="U1404" ca="1">_FV(A1404,"Market cap",TRUE)</f>
        <v>13893400.18</v>
      </c>
      <c r="V1404" s="4">
        <v>13893156</v>
      </c>
      <c r="W1404" s="4">
        <v>13893156</v>
      </c>
      <c r="Y1404" t="s">
        <v>3981</v>
      </c>
      <c r="Z1404" s="5">
        <v>70.349999999999994</v>
      </c>
      <c r="AA1404" s="19">
        <v>22.267439</v>
      </c>
      <c r="AB1404" s="5">
        <v>1.24E-2</v>
      </c>
      <c r="AC1404" s="4">
        <v>880</v>
      </c>
      <c r="AE1404" s="5">
        <v>5.8244276690107233</v>
      </c>
      <c r="AF1404" s="5">
        <v>17.28419583494734</v>
      </c>
      <c r="AI1404" s="4">
        <v>880</v>
      </c>
      <c r="AJ1404" s="5">
        <v>61944.959999999999</v>
      </c>
      <c r="AL1404" s="5">
        <v>73.27</v>
      </c>
      <c r="AM1404" s="5">
        <v>58.07</v>
      </c>
      <c r="AN1404" t="s">
        <v>47</v>
      </c>
      <c r="AO1404" t="str" cm="1">
        <f t="array" aca="1" ref="AO1404" ca="1">_FV(A1404,"Currency")</f>
        <v>USD</v>
      </c>
      <c r="AP1404" t="str" cm="1">
        <f t="array" aca="1" ref="AP1404" ca="1">_FV(A1404,"Exchange")</f>
        <v>NYSE Arca</v>
      </c>
      <c r="AQ1404" s="6" t="str" cm="1">
        <f t="array" aca="1" ref="AQ1404" ca="1">_FV(A1404,"Exchange abbreviation",TRUE)</f>
        <v>ARCX</v>
      </c>
      <c r="AR1404" t="str" cm="1">
        <f t="array" aca="1" ref="AR1404" ca="1">_FV(A1404,"Instrument type",TRUE)</f>
        <v>ETF</v>
      </c>
    </row>
    <row r="1405" spans="1:44" ht="18.75" customHeight="1" x14ac:dyDescent="0.25">
      <c r="A1405" t="e" vm="1418">
        <v>#VALUE!</v>
      </c>
      <c r="B1405" t="s">
        <v>3982</v>
      </c>
      <c r="C1405" t="s">
        <v>3983</v>
      </c>
      <c r="D1405" s="31" cm="1">
        <f t="array" aca="1" ref="D1405" ca="1">_FV(A1405,"Last trade time",TRUE)</f>
        <v>45824.840334825778</v>
      </c>
      <c r="E1405" s="23" cm="1">
        <f t="array" aca="1" ref="E1405" ca="1">_FV(A1405,"Price")</f>
        <v>28.405999999999999</v>
      </c>
      <c r="F1405" s="27" cm="1">
        <f t="array" aca="1" ref="F1405" ca="1">_FV(A1405,"Change (%)",TRUE)</f>
        <v>9.4529999999999996E-3</v>
      </c>
      <c r="G1405" s="26" cm="1">
        <f t="array" aca="1" ref="G1405" ca="1">_FV(A1405,"Change")</f>
        <v>0.26600000000000001</v>
      </c>
      <c r="H1405" s="23" cm="1">
        <f t="array" aca="1" ref="H1405" ca="1">_FV(A1405,"Open")</f>
        <v>28.62</v>
      </c>
      <c r="I1405" s="23" cm="1">
        <f t="array" aca="1" ref="I1405" ca="1">_FV(A1405,"Low")</f>
        <v>28.405999999999999</v>
      </c>
      <c r="J1405" s="23" cm="1">
        <f t="array" aca="1" ref="J1405" ca="1">_FV(A1405,"High")</f>
        <v>28.62</v>
      </c>
      <c r="K1405" s="23" cm="1">
        <f t="array" aca="1" ref="K1405" ca="1">_FV(A1405,"Previous close",TRUE)</f>
        <v>28.14</v>
      </c>
      <c r="L1405" s="26"/>
      <c r="M1405" s="23" cm="1">
        <f t="array" aca="1" ref="M1405" ca="1">_FV(A1405,"52 week low",TRUE)</f>
        <v>22.92</v>
      </c>
      <c r="N1405" s="23" cm="1">
        <f t="array" aca="1" ref="N1405" ca="1">_FV(A1405,"52 week high",TRUE)</f>
        <v>29.99</v>
      </c>
      <c r="O1405" s="8" cm="1">
        <f t="array" aca="1" ref="O1405" ca="1">_FV(A1405,"Volume")</f>
        <v>2005</v>
      </c>
      <c r="P1405" s="7" cm="1">
        <f t="array" aca="1" ref="P1405" ca="1">_FV(A1405,"Volume average",TRUE)</f>
        <v>6468</v>
      </c>
      <c r="Q1405" t="s">
        <v>55</v>
      </c>
      <c r="S1405" t="s">
        <v>3079</v>
      </c>
      <c r="T1405" s="25" cm="1">
        <f t="array" aca="1" ref="T1405" ca="1">_FV(A1405,"Expense ratio",TRUE)</f>
        <v>6.5000000000000006E-3</v>
      </c>
      <c r="U1405" s="24" cm="1">
        <f t="array" aca="1" ref="U1405" ca="1">_FV(A1405,"Market cap",TRUE)</f>
        <v>36472797.920000002</v>
      </c>
      <c r="V1405" s="4">
        <v>36472796</v>
      </c>
      <c r="W1405" s="4">
        <v>36472796</v>
      </c>
      <c r="Y1405" t="s">
        <v>3984</v>
      </c>
      <c r="Z1405" s="5">
        <v>28.420300000000001</v>
      </c>
      <c r="AA1405" s="5">
        <v>15.660969</v>
      </c>
      <c r="AB1405" s="5">
        <v>2.98E-2</v>
      </c>
      <c r="AC1405" s="4">
        <v>8584</v>
      </c>
      <c r="AE1405" s="5">
        <v>20.016868617528431</v>
      </c>
      <c r="AF1405" s="5">
        <v>7.3923368048777416</v>
      </c>
      <c r="AI1405" s="4">
        <v>8584</v>
      </c>
      <c r="AJ1405" s="5">
        <v>243409.6208</v>
      </c>
      <c r="AL1405" s="5">
        <v>29.99</v>
      </c>
      <c r="AM1405" s="5">
        <v>22.92</v>
      </c>
      <c r="AN1405" t="s">
        <v>47</v>
      </c>
      <c r="AO1405" t="str" cm="1">
        <f t="array" aca="1" ref="AO1405" ca="1">_FV(A1405,"Currency")</f>
        <v>USD</v>
      </c>
      <c r="AP1405" t="str" cm="1">
        <f t="array" aca="1" ref="AP1405" ca="1">_FV(A1405,"Exchange")</f>
        <v>CBOE BZX Exchange</v>
      </c>
      <c r="AQ1405" s="6" t="str" cm="1">
        <f t="array" aca="1" ref="AQ1405" ca="1">_FV(A1405,"Exchange abbreviation",TRUE)</f>
        <v>BATS</v>
      </c>
      <c r="AR1405" t="str" cm="1">
        <f t="array" aca="1" ref="AR1405" ca="1">_FV(A1405,"Instrument type",TRUE)</f>
        <v>ETF</v>
      </c>
    </row>
    <row r="1406" spans="1:44" ht="18.75" customHeight="1" x14ac:dyDescent="0.25">
      <c r="A1406" t="e" vm="1419">
        <v>#VALUE!</v>
      </c>
      <c r="B1406" t="s">
        <v>3985</v>
      </c>
      <c r="C1406" t="s">
        <v>3986</v>
      </c>
      <c r="D1406" s="31" cm="1">
        <f t="array" aca="1" ref="D1406" ca="1">_FV(A1406,"Last trade time",TRUE)</f>
        <v>45824.84375021953</v>
      </c>
      <c r="E1406" s="23" cm="1">
        <f t="array" aca="1" ref="E1406" ca="1">_FV(A1406,"Price")</f>
        <v>32.157299999999999</v>
      </c>
      <c r="F1406" s="27" cm="1">
        <f t="array" aca="1" ref="F1406" ca="1">_FV(A1406,"Change (%)",TRUE)</f>
        <v>1.1554E-2</v>
      </c>
      <c r="G1406" s="26" cm="1">
        <f t="array" aca="1" ref="G1406" ca="1">_FV(A1406,"Change")</f>
        <v>0.36730000000000002</v>
      </c>
      <c r="H1406" s="23" cm="1">
        <f t="array" aca="1" ref="H1406" ca="1">_FV(A1406,"Open")</f>
        <v>32.157299999999999</v>
      </c>
      <c r="I1406" s="23" cm="1">
        <f t="array" aca="1" ref="I1406" ca="1">_FV(A1406,"Low")</f>
        <v>32.157299999999999</v>
      </c>
      <c r="J1406" s="23" cm="1">
        <f t="array" aca="1" ref="J1406" ca="1">_FV(A1406,"High")</f>
        <v>32.157299999999999</v>
      </c>
      <c r="K1406" s="23" cm="1">
        <f t="array" aca="1" ref="K1406" ca="1">_FV(A1406,"Previous close",TRUE)</f>
        <v>31.79</v>
      </c>
      <c r="L1406" s="26"/>
      <c r="M1406" s="23" cm="1">
        <f t="array" aca="1" ref="M1406" ca="1">_FV(A1406,"52 week low",TRUE)</f>
        <v>27.08</v>
      </c>
      <c r="N1406" s="23" cm="1">
        <f t="array" aca="1" ref="N1406" ca="1">_FV(A1406,"52 week high",TRUE)</f>
        <v>33.04</v>
      </c>
      <c r="O1406" s="8" cm="1">
        <f t="array" aca="1" ref="O1406" ca="1">_FV(A1406,"Volume")</f>
        <v>34</v>
      </c>
      <c r="P1406" s="7" cm="1">
        <f t="array" aca="1" ref="P1406" ca="1">_FV(A1406,"Volume average",TRUE)</f>
        <v>600</v>
      </c>
      <c r="Q1406" t="s">
        <v>50</v>
      </c>
      <c r="S1406" t="s">
        <v>3987</v>
      </c>
      <c r="T1406" s="25" cm="1">
        <f t="array" aca="1" ref="T1406" ca="1">_FV(A1406,"Expense ratio",TRUE)</f>
        <v>6.5000000000000006E-3</v>
      </c>
      <c r="U1406" s="24" cm="1">
        <f t="array" aca="1" ref="U1406" ca="1">_FV(A1406,"Market cap",TRUE)</f>
        <v>33829530.57</v>
      </c>
      <c r="V1406" s="4">
        <v>33829528</v>
      </c>
      <c r="W1406" s="4">
        <v>33829528</v>
      </c>
      <c r="Y1406" t="s">
        <v>2095</v>
      </c>
      <c r="Z1406" s="5">
        <v>32.351100000000002</v>
      </c>
      <c r="AA1406" s="5">
        <v>28.303238</v>
      </c>
      <c r="AB1406" s="5">
        <v>1E-3</v>
      </c>
      <c r="AC1406" s="4">
        <v>807</v>
      </c>
      <c r="AE1406" s="5">
        <v>2.2727294804600011</v>
      </c>
      <c r="AF1406" s="5">
        <v>13.36697140584373</v>
      </c>
      <c r="AI1406" s="4">
        <v>807</v>
      </c>
      <c r="AJ1406" s="5">
        <v>26122.59</v>
      </c>
      <c r="AL1406" s="5">
        <v>33.04</v>
      </c>
      <c r="AM1406" s="5">
        <v>27.08</v>
      </c>
      <c r="AN1406" t="s">
        <v>47</v>
      </c>
      <c r="AO1406" t="str" cm="1">
        <f t="array" aca="1" ref="AO1406" ca="1">_FV(A1406,"Currency")</f>
        <v>USD</v>
      </c>
      <c r="AP1406" t="str" cm="1">
        <f t="array" aca="1" ref="AP1406" ca="1">_FV(A1406,"Exchange")</f>
        <v>Nasdaq Stock Market</v>
      </c>
      <c r="AQ1406" s="6" t="str" cm="1">
        <f t="array" aca="1" ref="AQ1406" ca="1">_FV(A1406,"Exchange abbreviation",TRUE)</f>
        <v>XNAS</v>
      </c>
      <c r="AR1406" t="str" cm="1">
        <f t="array" aca="1" ref="AR1406" ca="1">_FV(A1406,"Instrument type",TRUE)</f>
        <v>ETF</v>
      </c>
    </row>
    <row r="1407" spans="1:44" ht="18.75" customHeight="1" x14ac:dyDescent="0.25">
      <c r="A1407" t="e" vm="1420">
        <v>#VALUE!</v>
      </c>
      <c r="B1407" t="s">
        <v>3988</v>
      </c>
      <c r="C1407" t="s">
        <v>3989</v>
      </c>
      <c r="D1407" s="31" cm="1">
        <f t="array" aca="1" ref="D1407" ca="1">_FV(A1407,"Last trade time",TRUE)</f>
        <v>45824.840277812502</v>
      </c>
      <c r="E1407" s="23" cm="1">
        <f t="array" aca="1" ref="E1407" ca="1">_FV(A1407,"Price")</f>
        <v>35.234099999999998</v>
      </c>
      <c r="F1407" s="27" cm="1">
        <f t="array" aca="1" ref="F1407" ca="1">_FV(A1407,"Change (%)",TRUE)</f>
        <v>6.9449999999999998E-3</v>
      </c>
      <c r="G1407" s="26" cm="1">
        <f t="array" aca="1" ref="G1407" ca="1">_FV(A1407,"Change")</f>
        <v>0.24299999999999999</v>
      </c>
      <c r="H1407" s="23" cm="1">
        <f t="array" aca="1" ref="H1407" ca="1">_FV(A1407,"Open")</f>
        <v>35.11</v>
      </c>
      <c r="I1407" s="23" cm="1">
        <f t="array" aca="1" ref="I1407" ca="1">_FV(A1407,"Low")</f>
        <v>35.090000000000003</v>
      </c>
      <c r="J1407" s="23" cm="1">
        <f t="array" aca="1" ref="J1407" ca="1">_FV(A1407,"High")</f>
        <v>35.340000000000003</v>
      </c>
      <c r="K1407" s="23" cm="1">
        <f t="array" aca="1" ref="K1407" ca="1">_FV(A1407,"Previous close",TRUE)</f>
        <v>34.991100000000003</v>
      </c>
      <c r="L1407" s="26"/>
      <c r="M1407" s="23" cm="1">
        <f t="array" aca="1" ref="M1407" ca="1">_FV(A1407,"52 week low",TRUE)</f>
        <v>32.828400000000002</v>
      </c>
      <c r="N1407" s="23" cm="1">
        <f t="array" aca="1" ref="N1407" ca="1">_FV(A1407,"52 week high",TRUE)</f>
        <v>36.99</v>
      </c>
      <c r="O1407" s="8" cm="1">
        <f t="array" aca="1" ref="O1407" ca="1">_FV(A1407,"Volume")</f>
        <v>13552</v>
      </c>
      <c r="P1407" s="7" cm="1">
        <f t="array" aca="1" ref="P1407" ca="1">_FV(A1407,"Volume average",TRUE)</f>
        <v>28375</v>
      </c>
      <c r="Q1407" t="s">
        <v>370</v>
      </c>
      <c r="R1407" t="s">
        <v>370</v>
      </c>
      <c r="S1407" t="s">
        <v>56</v>
      </c>
      <c r="T1407" s="25" cm="1">
        <f t="array" aca="1" ref="T1407" ca="1">_FV(A1407,"Expense ratio",TRUE)</f>
        <v>6.5000000000000006E-3</v>
      </c>
      <c r="U1407" s="24" cm="1">
        <f t="array" aca="1" ref="U1407" ca="1">_FV(A1407,"Market cap",TRUE)</f>
        <v>156106188.91999999</v>
      </c>
      <c r="V1407" s="4">
        <v>156106208</v>
      </c>
      <c r="W1407" s="4">
        <v>156106208</v>
      </c>
      <c r="Y1407" t="s">
        <v>3990</v>
      </c>
      <c r="Z1407" s="5">
        <v>35.030999999999999</v>
      </c>
      <c r="AA1407" s="5">
        <v>20.765370000000001</v>
      </c>
      <c r="AB1407" s="5">
        <v>3.5999999999999997E-2</v>
      </c>
      <c r="AC1407" s="4">
        <v>28822</v>
      </c>
      <c r="AE1407" s="5">
        <v>0.40022696249437661</v>
      </c>
      <c r="AF1407" s="5">
        <v>-0.84664595752187433</v>
      </c>
      <c r="AI1407" s="4">
        <v>28822</v>
      </c>
      <c r="AJ1407" s="5">
        <v>1010905.7102</v>
      </c>
      <c r="AL1407" s="5">
        <v>36.99</v>
      </c>
      <c r="AM1407" s="5">
        <v>32.83</v>
      </c>
      <c r="AN1407" t="s">
        <v>90</v>
      </c>
      <c r="AO1407" t="str" cm="1">
        <f t="array" aca="1" ref="AO1407" ca="1">_FV(A1407,"Currency")</f>
        <v>USD</v>
      </c>
      <c r="AP1407" t="str" cm="1">
        <f t="array" aca="1" ref="AP1407" ca="1">_FV(A1407,"Exchange")</f>
        <v>NYSE Arca</v>
      </c>
      <c r="AQ1407" s="6" t="str" cm="1">
        <f t="array" aca="1" ref="AQ1407" ca="1">_FV(A1407,"Exchange abbreviation",TRUE)</f>
        <v>ARCX</v>
      </c>
      <c r="AR1407" t="str" cm="1">
        <f t="array" aca="1" ref="AR1407" ca="1">_FV(A1407,"Instrument type",TRUE)</f>
        <v>ETF</v>
      </c>
    </row>
    <row r="1408" spans="1:44" ht="18.75" customHeight="1" x14ac:dyDescent="0.25">
      <c r="A1408" t="e" vm="1421">
        <v>#VALUE!</v>
      </c>
      <c r="B1408" t="s">
        <v>3991</v>
      </c>
      <c r="C1408" t="s">
        <v>3992</v>
      </c>
      <c r="D1408" s="31" cm="1">
        <f t="array" aca="1" ref="D1408" ca="1">_FV(A1408,"Last trade time",TRUE)</f>
        <v>45824.843750242966</v>
      </c>
      <c r="E1408" s="23" cm="1">
        <f t="array" aca="1" ref="E1408" ca="1">_FV(A1408,"Price")</f>
        <v>19.914899999999999</v>
      </c>
      <c r="F1408" s="27" cm="1">
        <f t="array" aca="1" ref="F1408" ca="1">_FV(A1408,"Change (%)",TRUE)</f>
        <v>9.3720000000000001E-3</v>
      </c>
      <c r="G1408" s="26" cm="1">
        <f t="array" aca="1" ref="G1408" ca="1">_FV(A1408,"Change")</f>
        <v>0.18490000000000001</v>
      </c>
      <c r="H1408" s="23" cm="1">
        <f t="array" aca="1" ref="H1408" ca="1">_FV(A1408,"Open")</f>
        <v>19.95</v>
      </c>
      <c r="I1408" s="23" cm="1">
        <f t="array" aca="1" ref="I1408" ca="1">_FV(A1408,"Low")</f>
        <v>19.914899999999999</v>
      </c>
      <c r="J1408" s="23" cm="1">
        <f t="array" aca="1" ref="J1408" ca="1">_FV(A1408,"High")</f>
        <v>20</v>
      </c>
      <c r="K1408" s="23" cm="1">
        <f t="array" aca="1" ref="K1408" ca="1">_FV(A1408,"Previous close",TRUE)</f>
        <v>19.73</v>
      </c>
      <c r="L1408" s="26"/>
      <c r="M1408" s="23" cm="1">
        <f t="array" aca="1" ref="M1408" ca="1">_FV(A1408,"52 week low",TRUE)</f>
        <v>17.52</v>
      </c>
      <c r="N1408" s="23" cm="1">
        <f t="array" aca="1" ref="N1408" ca="1">_FV(A1408,"52 week high",TRUE)</f>
        <v>20.449300000000001</v>
      </c>
      <c r="O1408" s="8" cm="1">
        <f t="array" aca="1" ref="O1408" ca="1">_FV(A1408,"Volume")</f>
        <v>601</v>
      </c>
      <c r="P1408" s="7" cm="1">
        <f t="array" aca="1" ref="P1408" ca="1">_FV(A1408,"Volume average",TRUE)</f>
        <v>397</v>
      </c>
      <c r="Q1408" t="s">
        <v>554</v>
      </c>
      <c r="S1408" t="s">
        <v>3993</v>
      </c>
      <c r="T1408" s="25" cm="1">
        <f t="array" aca="1" ref="T1408" ca="1">_FV(A1408,"Expense ratio",TRUE)</f>
        <v>6.5000000000000006E-3</v>
      </c>
      <c r="U1408" s="24" cm="1">
        <f t="array" aca="1" ref="U1408" ca="1">_FV(A1408,"Market cap",TRUE)</f>
        <v>2538495.06</v>
      </c>
      <c r="V1408" s="4">
        <v>2538495</v>
      </c>
      <c r="W1408" s="4">
        <v>2538495</v>
      </c>
      <c r="Y1408" t="s">
        <v>3994</v>
      </c>
      <c r="Z1408" s="5">
        <v>19.767900000000001</v>
      </c>
      <c r="AA1408" s="5">
        <v>19.020734999999998</v>
      </c>
      <c r="AB1408" s="20"/>
      <c r="AC1408" s="4">
        <v>1242</v>
      </c>
      <c r="AE1408" s="5">
        <v>1.2871632450063291</v>
      </c>
      <c r="AF1408" s="20"/>
      <c r="AI1408" s="4">
        <v>1242</v>
      </c>
      <c r="AJ1408" s="5">
        <v>24578.559000000001</v>
      </c>
      <c r="AL1408" s="5">
        <v>20.449000000000002</v>
      </c>
      <c r="AM1408" s="5">
        <v>17.52</v>
      </c>
      <c r="AN1408" t="s">
        <v>47</v>
      </c>
      <c r="AO1408" t="str" cm="1">
        <f t="array" aca="1" ref="AO1408" ca="1">_FV(A1408,"Currency")</f>
        <v>USD</v>
      </c>
      <c r="AP1408" t="str" cm="1">
        <f t="array" aca="1" ref="AP1408" ca="1">_FV(A1408,"Exchange")</f>
        <v>Nasdaq Stock Market</v>
      </c>
      <c r="AQ1408" s="6" t="str" cm="1">
        <f t="array" aca="1" ref="AQ1408" ca="1">_FV(A1408,"Exchange abbreviation",TRUE)</f>
        <v>XNAS</v>
      </c>
      <c r="AR1408" t="str" cm="1">
        <f t="array" aca="1" ref="AR1408" ca="1">_FV(A1408,"Instrument type",TRUE)</f>
        <v>ETF</v>
      </c>
    </row>
    <row r="1409" spans="1:44" ht="18.75" customHeight="1" x14ac:dyDescent="0.25">
      <c r="A1409" t="e" vm="1422">
        <v>#VALUE!</v>
      </c>
      <c r="B1409" t="s">
        <v>3995</v>
      </c>
      <c r="C1409" t="s">
        <v>3996</v>
      </c>
      <c r="D1409" s="31" cm="1">
        <f t="array" aca="1" ref="D1409" ca="1">_FV(A1409,"Last trade time",TRUE)</f>
        <v>45824.84027780078</v>
      </c>
      <c r="E1409" s="23" cm="1">
        <f t="array" aca="1" ref="E1409" ca="1">_FV(A1409,"Price")</f>
        <v>24.2545</v>
      </c>
      <c r="F1409" s="27" cm="1">
        <f t="array" aca="1" ref="F1409" ca="1">_FV(A1409,"Change (%)",TRUE)</f>
        <v>9.9050000000000006E-4</v>
      </c>
      <c r="G1409" s="26" cm="1">
        <f t="array" aca="1" ref="G1409" ca="1">_FV(A1409,"Change")</f>
        <v>2.4E-2</v>
      </c>
      <c r="H1409" s="23" cm="1">
        <f t="array" aca="1" ref="H1409" ca="1">_FV(A1409,"Open")</f>
        <v>24.3</v>
      </c>
      <c r="I1409" s="23" cm="1">
        <f t="array" aca="1" ref="I1409" ca="1">_FV(A1409,"Low")</f>
        <v>24.2</v>
      </c>
      <c r="J1409" s="23" cm="1">
        <f t="array" aca="1" ref="J1409" ca="1">_FV(A1409,"High")</f>
        <v>24.3</v>
      </c>
      <c r="K1409" s="23" cm="1">
        <f t="array" aca="1" ref="K1409" ca="1">_FV(A1409,"Previous close",TRUE)</f>
        <v>24.230499999999999</v>
      </c>
      <c r="L1409" s="26"/>
      <c r="M1409" s="23" cm="1">
        <f t="array" aca="1" ref="M1409" ca="1">_FV(A1409,"52 week low",TRUE)</f>
        <v>23.14</v>
      </c>
      <c r="N1409" s="23" cm="1">
        <f t="array" aca="1" ref="N1409" ca="1">_FV(A1409,"52 week high",TRUE)</f>
        <v>25.43</v>
      </c>
      <c r="O1409" s="8" cm="1">
        <f t="array" aca="1" ref="O1409" ca="1">_FV(A1409,"Volume")</f>
        <v>3375</v>
      </c>
      <c r="P1409" s="7" cm="1">
        <f t="array" aca="1" ref="P1409" ca="1">_FV(A1409,"Volume average",TRUE)</f>
        <v>5209</v>
      </c>
      <c r="Q1409" t="s">
        <v>467</v>
      </c>
      <c r="S1409" t="s">
        <v>3997</v>
      </c>
      <c r="T1409" s="25" cm="1">
        <f t="array" aca="1" ref="T1409" ca="1">_FV(A1409,"Expense ratio",TRUE)</f>
        <v>6.5000000000000006E-3</v>
      </c>
      <c r="U1409" s="24" cm="1">
        <f t="array" aca="1" ref="U1409" ca="1">_FV(A1409,"Market cap",TRUE)</f>
        <v>30910946.559999999</v>
      </c>
      <c r="V1409" s="4">
        <v>30911496</v>
      </c>
      <c r="W1409" s="4">
        <v>30911496</v>
      </c>
      <c r="Y1409" t="s">
        <v>3998</v>
      </c>
      <c r="Z1409" s="5">
        <v>24.23</v>
      </c>
      <c r="AA1409" s="5">
        <v>17.359553999999999</v>
      </c>
      <c r="AB1409" s="5">
        <v>4.0799997999999997E-2</v>
      </c>
      <c r="AC1409" s="4">
        <v>5930</v>
      </c>
      <c r="AE1409" s="5">
        <v>2.742855367964991</v>
      </c>
      <c r="AF1409" s="5">
        <v>6.2778355693746901</v>
      </c>
      <c r="AI1409" s="4">
        <v>5930</v>
      </c>
      <c r="AJ1409" s="5">
        <v>143527.348</v>
      </c>
      <c r="AL1409" s="5">
        <v>25.43</v>
      </c>
      <c r="AM1409" s="5">
        <v>23.24</v>
      </c>
      <c r="AN1409" t="s">
        <v>47</v>
      </c>
      <c r="AO1409" t="str" cm="1">
        <f t="array" aca="1" ref="AO1409" ca="1">_FV(A1409,"Currency")</f>
        <v>USD</v>
      </c>
      <c r="AP1409" t="str" cm="1">
        <f t="array" aca="1" ref="AP1409" ca="1">_FV(A1409,"Exchange")</f>
        <v>NYSE Arca</v>
      </c>
      <c r="AQ1409" s="6" t="str" cm="1">
        <f t="array" aca="1" ref="AQ1409" ca="1">_FV(A1409,"Exchange abbreviation",TRUE)</f>
        <v>ARCX</v>
      </c>
      <c r="AR1409" t="str" cm="1">
        <f t="array" aca="1" ref="AR1409" ca="1">_FV(A1409,"Instrument type",TRUE)</f>
        <v>ETF</v>
      </c>
    </row>
    <row r="1410" spans="1:44" ht="18.75" customHeight="1" x14ac:dyDescent="0.25">
      <c r="A1410" t="e" vm="1423">
        <v>#VALUE!</v>
      </c>
      <c r="B1410" t="s">
        <v>3999</v>
      </c>
      <c r="C1410" t="s">
        <v>4000</v>
      </c>
      <c r="D1410" s="31" cm="1">
        <f t="array" aca="1" ref="D1410" ca="1">_FV(A1410,"Last trade time",TRUE)</f>
        <v>45824.843750046093</v>
      </c>
      <c r="E1410" s="23" cm="1">
        <f t="array" aca="1" ref="E1410" ca="1">_FV(A1410,"Price")</f>
        <v>50.994999999999997</v>
      </c>
      <c r="F1410" s="27" cm="1">
        <f t="array" aca="1" ref="F1410" ca="1">_FV(A1410,"Change (%)",TRUE)</f>
        <v>3.6089999999999998E-3</v>
      </c>
      <c r="G1410" s="26" cm="1">
        <f t="array" aca="1" ref="G1410" ca="1">_FV(A1410,"Change")</f>
        <v>0.18340000000000001</v>
      </c>
      <c r="H1410" s="23" cm="1">
        <f t="array" aca="1" ref="H1410" ca="1">_FV(A1410,"Open")</f>
        <v>50.994999999999997</v>
      </c>
      <c r="I1410" s="23" cm="1">
        <f t="array" aca="1" ref="I1410" ca="1">_FV(A1410,"Low")</f>
        <v>50.994999999999997</v>
      </c>
      <c r="J1410" s="23" cm="1">
        <f t="array" aca="1" ref="J1410" ca="1">_FV(A1410,"High")</f>
        <v>50.994999999999997</v>
      </c>
      <c r="K1410" s="23" cm="1">
        <f t="array" aca="1" ref="K1410" ca="1">_FV(A1410,"Previous close",TRUE)</f>
        <v>50.811599999999999</v>
      </c>
      <c r="L1410" s="26"/>
      <c r="M1410" s="23" cm="1">
        <f t="array" aca="1" ref="M1410" ca="1">_FV(A1410,"52 week low",TRUE)</f>
        <v>47.67</v>
      </c>
      <c r="N1410" s="23" cm="1">
        <f t="array" aca="1" ref="N1410" ca="1">_FV(A1410,"52 week high",TRUE)</f>
        <v>63.4925</v>
      </c>
      <c r="O1410" s="8" cm="1">
        <f t="array" aca="1" ref="O1410" ca="1">_FV(A1410,"Volume")</f>
        <v>295</v>
      </c>
      <c r="P1410" s="7" cm="1">
        <f t="array" aca="1" ref="P1410" ca="1">_FV(A1410,"Volume average",TRUE)</f>
        <v>236</v>
      </c>
      <c r="Q1410" t="s">
        <v>351</v>
      </c>
      <c r="S1410" t="s">
        <v>3504</v>
      </c>
      <c r="T1410" s="25" cm="1">
        <f t="array" aca="1" ref="T1410" ca="1">_FV(A1410,"Expense ratio",TRUE)</f>
        <v>6.5000000000000006E-3</v>
      </c>
      <c r="U1410" s="24" cm="1">
        <f t="array" aca="1" ref="U1410" ca="1">_FV(A1410,"Market cap",TRUE)</f>
        <v>7436940.1699999999</v>
      </c>
      <c r="V1410" s="4">
        <v>7436940</v>
      </c>
      <c r="W1410" s="4">
        <v>7436940</v>
      </c>
      <c r="Y1410" t="s">
        <v>1499</v>
      </c>
      <c r="Z1410" s="5">
        <v>50.277000000000001</v>
      </c>
      <c r="AA1410" s="5">
        <v>26.535862000000002</v>
      </c>
      <c r="AB1410" s="5">
        <v>5.6799996999999998E-2</v>
      </c>
      <c r="AC1410" s="4">
        <v>333</v>
      </c>
      <c r="AE1410" s="5">
        <v>-1.268165104476271</v>
      </c>
      <c r="AF1410" s="5">
        <v>-9.9778774736238205</v>
      </c>
      <c r="AI1410" s="4">
        <v>333</v>
      </c>
      <c r="AJ1410" s="5">
        <v>16755.094799999999</v>
      </c>
      <c r="AL1410" s="5">
        <v>63.493000000000002</v>
      </c>
      <c r="AM1410" s="5">
        <v>47.67</v>
      </c>
      <c r="AN1410" t="s">
        <v>47</v>
      </c>
      <c r="AO1410" t="str" cm="1">
        <f t="array" aca="1" ref="AO1410" ca="1">_FV(A1410,"Currency")</f>
        <v>USD</v>
      </c>
      <c r="AP1410" t="str" cm="1">
        <f t="array" aca="1" ref="AP1410" ca="1">_FV(A1410,"Exchange")</f>
        <v>Nasdaq Stock Market</v>
      </c>
      <c r="AQ1410" s="6" t="str" cm="1">
        <f t="array" aca="1" ref="AQ1410" ca="1">_FV(A1410,"Exchange abbreviation",TRUE)</f>
        <v>XNAS</v>
      </c>
      <c r="AR1410" t="str" cm="1">
        <f t="array" aca="1" ref="AR1410" ca="1">_FV(A1410,"Instrument type",TRUE)</f>
        <v>ETF</v>
      </c>
    </row>
    <row r="1411" spans="1:44" ht="18.75" customHeight="1" x14ac:dyDescent="0.25">
      <c r="A1411" t="e" vm="1424">
        <v>#VALUE!</v>
      </c>
      <c r="B1411" t="s">
        <v>4001</v>
      </c>
      <c r="C1411" t="s">
        <v>4002</v>
      </c>
      <c r="D1411" s="31" cm="1">
        <f t="array" aca="1" ref="D1411" ca="1">_FV(A1411,"Last trade time",TRUE)</f>
        <v>45824.857469548435</v>
      </c>
      <c r="E1411" s="23" cm="1">
        <f t="array" aca="1" ref="E1411" ca="1">_FV(A1411,"Price")</f>
        <v>12.8558</v>
      </c>
      <c r="F1411" s="27" cm="1">
        <f t="array" aca="1" ref="F1411" ca="1">_FV(A1411,"Change (%)",TRUE)</f>
        <v>-1.8139000000000002E-2</v>
      </c>
      <c r="G1411" s="26" cm="1">
        <f t="array" aca="1" ref="G1411" ca="1">_FV(A1411,"Change")</f>
        <v>-0.23749999999999999</v>
      </c>
      <c r="H1411" s="23" cm="1">
        <f t="array" aca="1" ref="H1411" ca="1">_FV(A1411,"Open")</f>
        <v>12.83</v>
      </c>
      <c r="I1411" s="23" cm="1">
        <f t="array" aca="1" ref="I1411" ca="1">_FV(A1411,"Low")</f>
        <v>12.81</v>
      </c>
      <c r="J1411" s="23" cm="1">
        <f t="array" aca="1" ref="J1411" ca="1">_FV(A1411,"High")</f>
        <v>12.96</v>
      </c>
      <c r="K1411" s="23" cm="1">
        <f t="array" aca="1" ref="K1411" ca="1">_FV(A1411,"Previous close",TRUE)</f>
        <v>13.093299999999999</v>
      </c>
      <c r="L1411" s="26"/>
      <c r="M1411" s="23" cm="1">
        <f t="array" aca="1" ref="M1411" ca="1">_FV(A1411,"52 week low",TRUE)</f>
        <v>12.29</v>
      </c>
      <c r="N1411" s="23" cm="1">
        <f t="array" aca="1" ref="N1411" ca="1">_FV(A1411,"52 week high",TRUE)</f>
        <v>15.39</v>
      </c>
      <c r="O1411" s="8" cm="1">
        <f t="array" aca="1" ref="O1411" ca="1">_FV(A1411,"Volume")</f>
        <v>5537</v>
      </c>
      <c r="P1411" s="7" cm="1">
        <f t="array" aca="1" ref="P1411" ca="1">_FV(A1411,"Volume average",TRUE)</f>
        <v>6127</v>
      </c>
      <c r="Q1411" t="s">
        <v>65</v>
      </c>
      <c r="R1411" t="s">
        <v>109</v>
      </c>
      <c r="S1411" t="s">
        <v>61</v>
      </c>
      <c r="T1411" s="25" cm="1">
        <f t="array" aca="1" ref="T1411" ca="1">_FV(A1411,"Expense ratio",TRUE)</f>
        <v>6.5000000000000006E-3</v>
      </c>
      <c r="U1411" s="24" cm="1">
        <f t="array" aca="1" ref="U1411" ca="1">_FV(A1411,"Market cap",TRUE)</f>
        <v>2800876.7310000001</v>
      </c>
      <c r="V1411" s="4">
        <v>2800885</v>
      </c>
      <c r="W1411" s="4">
        <v>2800885</v>
      </c>
      <c r="Y1411" t="s">
        <v>4003</v>
      </c>
      <c r="Z1411" s="5">
        <v>12.601599999999999</v>
      </c>
      <c r="AA1411" s="20"/>
      <c r="AB1411" s="5">
        <v>5.6700001999999999E-2</v>
      </c>
      <c r="AC1411" s="4">
        <v>12555</v>
      </c>
      <c r="AE1411" s="5">
        <v>-1.0376852192681361</v>
      </c>
      <c r="AF1411" s="5">
        <v>0.69191350609780766</v>
      </c>
      <c r="AI1411" s="4">
        <v>12555</v>
      </c>
      <c r="AJ1411" s="5">
        <v>158121.43650000001</v>
      </c>
      <c r="AL1411" s="5">
        <v>15.39</v>
      </c>
      <c r="AM1411" s="5">
        <v>12.29</v>
      </c>
      <c r="AN1411" t="s">
        <v>47</v>
      </c>
      <c r="AO1411" t="str" cm="1">
        <f t="array" aca="1" ref="AO1411" ca="1">_FV(A1411,"Currency")</f>
        <v>USD</v>
      </c>
      <c r="AP1411" t="str" cm="1">
        <f t="array" aca="1" ref="AP1411" ca="1">_FV(A1411,"Exchange")</f>
        <v>NYSE Arca</v>
      </c>
      <c r="AQ1411" s="6" t="str" cm="1">
        <f t="array" aca="1" ref="AQ1411" ca="1">_FV(A1411,"Exchange abbreviation",TRUE)</f>
        <v>ARCX</v>
      </c>
      <c r="AR1411" t="str" cm="1">
        <f t="array" aca="1" ref="AR1411" ca="1">_FV(A1411,"Instrument type",TRUE)</f>
        <v>ETF</v>
      </c>
    </row>
    <row r="1412" spans="1:44" ht="18.75" customHeight="1" x14ac:dyDescent="0.25">
      <c r="A1412" t="e" vm="1425">
        <v>#VALUE!</v>
      </c>
      <c r="B1412" t="s">
        <v>4004</v>
      </c>
      <c r="C1412" t="s">
        <v>4005</v>
      </c>
      <c r="D1412" s="31" cm="1">
        <f t="array" aca="1" ref="D1412" ca="1">_FV(A1412,"Last trade time",TRUE)</f>
        <v>45824.886583101565</v>
      </c>
      <c r="E1412" s="23" cm="1">
        <f t="array" aca="1" ref="E1412" ca="1">_FV(A1412,"Price")</f>
        <v>53.365000000000002</v>
      </c>
      <c r="F1412" s="27" cm="1">
        <f t="array" aca="1" ref="F1412" ca="1">_FV(A1412,"Change (%)",TRUE)</f>
        <v>8.1499999999999993E-3</v>
      </c>
      <c r="G1412" s="26" cm="1">
        <f t="array" aca="1" ref="G1412" ca="1">_FV(A1412,"Change")</f>
        <v>0.43140000000000001</v>
      </c>
      <c r="H1412" s="23" cm="1">
        <f t="array" aca="1" ref="H1412" ca="1">_FV(A1412,"Open")</f>
        <v>53.27</v>
      </c>
      <c r="I1412" s="23" cm="1">
        <f t="array" aca="1" ref="I1412" ca="1">_FV(A1412,"Low")</f>
        <v>53.24</v>
      </c>
      <c r="J1412" s="23" cm="1">
        <f t="array" aca="1" ref="J1412" ca="1">_FV(A1412,"High")</f>
        <v>53.52</v>
      </c>
      <c r="K1412" s="23" cm="1">
        <f t="array" aca="1" ref="K1412" ca="1">_FV(A1412,"Previous close",TRUE)</f>
        <v>52.933599999999998</v>
      </c>
      <c r="L1412" s="26"/>
      <c r="M1412" s="23" cm="1">
        <f t="array" aca="1" ref="M1412" ca="1">_FV(A1412,"52 week low",TRUE)</f>
        <v>42.18</v>
      </c>
      <c r="N1412" s="23" cm="1">
        <f t="array" aca="1" ref="N1412" ca="1">_FV(A1412,"52 week high",TRUE)</f>
        <v>53.69</v>
      </c>
      <c r="O1412" s="8" cm="1">
        <f t="array" aca="1" ref="O1412" ca="1">_FV(A1412,"Volume")</f>
        <v>6232</v>
      </c>
      <c r="P1412" s="7" cm="1">
        <f t="array" aca="1" ref="P1412" ca="1">_FV(A1412,"Volume average",TRUE)</f>
        <v>755</v>
      </c>
      <c r="Q1412" t="s">
        <v>119</v>
      </c>
      <c r="T1412" s="25" cm="1">
        <f t="array" aca="1" ref="T1412" ca="1">_FV(A1412,"Expense ratio",TRUE)</f>
        <v>6.5000000000000006E-3</v>
      </c>
      <c r="U1412" s="24" cm="1">
        <f t="array" aca="1" ref="U1412" ca="1">_FV(A1412,"Market cap",TRUE)</f>
        <v>15338060.85</v>
      </c>
      <c r="V1412" s="16"/>
      <c r="W1412" s="16"/>
      <c r="Z1412" s="18"/>
      <c r="AA1412" s="20"/>
      <c r="AB1412" s="20"/>
      <c r="AC1412" s="21">
        <v>741</v>
      </c>
      <c r="AE1412" s="18"/>
      <c r="AF1412" s="20"/>
      <c r="AI1412" s="21"/>
      <c r="AJ1412" s="18"/>
      <c r="AL1412" s="18"/>
      <c r="AM1412" s="18"/>
      <c r="AN1412" t="s">
        <v>73</v>
      </c>
      <c r="AO1412" t="str" cm="1">
        <f t="array" aca="1" ref="AO1412" ca="1">_FV(A1412,"Currency")</f>
        <v>USD</v>
      </c>
      <c r="AP1412" t="str" cm="1">
        <f t="array" aca="1" ref="AP1412" ca="1">_FV(A1412,"Exchange")</f>
        <v>NYSE Arca</v>
      </c>
      <c r="AQ1412" s="6" t="str" cm="1">
        <f t="array" aca="1" ref="AQ1412" ca="1">_FV(A1412,"Exchange abbreviation",TRUE)</f>
        <v>ARCX</v>
      </c>
      <c r="AR1412" t="str" cm="1">
        <f t="array" aca="1" ref="AR1412" ca="1">_FV(A1412,"Instrument type",TRUE)</f>
        <v>ETF</v>
      </c>
    </row>
    <row r="1413" spans="1:44" ht="18.75" customHeight="1" x14ac:dyDescent="0.25">
      <c r="A1413" t="e" vm="1426">
        <v>#VALUE!</v>
      </c>
      <c r="B1413" t="s">
        <v>4006</v>
      </c>
      <c r="C1413" t="s">
        <v>4007</v>
      </c>
      <c r="D1413" s="31" cm="1">
        <f t="array" aca="1" ref="D1413" ca="1">_FV(A1413,"Last trade time",TRUE)</f>
        <v>45824.84027780078</v>
      </c>
      <c r="E1413" s="23" cm="1">
        <f t="array" aca="1" ref="E1413" ca="1">_FV(A1413,"Price")</f>
        <v>24.584199999999999</v>
      </c>
      <c r="F1413" s="27" cm="1">
        <f t="array" aca="1" ref="F1413" ca="1">_FV(A1413,"Change (%)",TRUE)</f>
        <v>1.4308000000000001E-2</v>
      </c>
      <c r="G1413" s="26" cm="1">
        <f t="array" aca="1" ref="G1413" ca="1">_FV(A1413,"Change")</f>
        <v>0.3468</v>
      </c>
      <c r="H1413" s="23" cm="1">
        <f t="array" aca="1" ref="H1413" ca="1">_FV(A1413,"Open")</f>
        <v>24.65</v>
      </c>
      <c r="I1413" s="23" cm="1">
        <f t="array" aca="1" ref="I1413" ca="1">_FV(A1413,"Low")</f>
        <v>24.584199999999999</v>
      </c>
      <c r="J1413" s="23" cm="1">
        <f t="array" aca="1" ref="J1413" ca="1">_FV(A1413,"High")</f>
        <v>24.65</v>
      </c>
      <c r="K1413" s="23" cm="1">
        <f t="array" aca="1" ref="K1413" ca="1">_FV(A1413,"Previous close",TRUE)</f>
        <v>24.237400000000001</v>
      </c>
      <c r="L1413" s="26"/>
      <c r="M1413" s="23" cm="1">
        <f t="array" aca="1" ref="M1413" ca="1">_FV(A1413,"52 week low",TRUE)</f>
        <v>19.54</v>
      </c>
      <c r="N1413" s="23" cm="1">
        <f t="array" aca="1" ref="N1413" ca="1">_FV(A1413,"52 week high",TRUE)</f>
        <v>27.07</v>
      </c>
      <c r="O1413" s="8" cm="1">
        <f t="array" aca="1" ref="O1413" ca="1">_FV(A1413,"Volume")</f>
        <v>6504</v>
      </c>
      <c r="P1413" s="7" cm="1">
        <f t="array" aca="1" ref="P1413" ca="1">_FV(A1413,"Volume average",TRUE)</f>
        <v>14925</v>
      </c>
      <c r="Q1413" t="s">
        <v>490</v>
      </c>
      <c r="T1413" s="25" cm="1">
        <f t="array" aca="1" ref="T1413" ca="1">_FV(A1413,"Expense ratio",TRUE)</f>
        <v>6.5000000000000006E-3</v>
      </c>
      <c r="U1413" s="24" cm="1">
        <f t="array" aca="1" ref="U1413" ca="1">_FV(A1413,"Market cap",TRUE)</f>
        <v>361757607.08999997</v>
      </c>
      <c r="V1413" s="16"/>
      <c r="W1413" s="16"/>
      <c r="Z1413" s="18"/>
      <c r="AA1413" s="20"/>
      <c r="AB1413" s="20"/>
      <c r="AC1413" s="21">
        <v>14858</v>
      </c>
      <c r="AE1413" s="18"/>
      <c r="AF1413" s="20"/>
      <c r="AI1413" s="21"/>
      <c r="AJ1413" s="18"/>
      <c r="AL1413" s="18"/>
      <c r="AM1413" s="18"/>
      <c r="AN1413" t="s">
        <v>73</v>
      </c>
      <c r="AO1413" t="str" cm="1">
        <f t="array" aca="1" ref="AO1413" ca="1">_FV(A1413,"Currency")</f>
        <v>USD</v>
      </c>
      <c r="AP1413" t="str" cm="1">
        <f t="array" aca="1" ref="AP1413" ca="1">_FV(A1413,"Exchange")</f>
        <v>NYSE Arca</v>
      </c>
      <c r="AQ1413" s="6" t="str" cm="1">
        <f t="array" aca="1" ref="AQ1413" ca="1">_FV(A1413,"Exchange abbreviation",TRUE)</f>
        <v>ARCX</v>
      </c>
      <c r="AR1413" t="str" cm="1">
        <f t="array" aca="1" ref="AR1413" ca="1">_FV(A1413,"Instrument type",TRUE)</f>
        <v>ETF</v>
      </c>
    </row>
    <row r="1414" spans="1:44" ht="18.75" customHeight="1" x14ac:dyDescent="0.25">
      <c r="A1414" t="e" vm="1427">
        <v>#VALUE!</v>
      </c>
      <c r="B1414" t="s">
        <v>4008</v>
      </c>
      <c r="C1414" t="s">
        <v>4009</v>
      </c>
      <c r="D1414" s="31" cm="1">
        <f t="array" aca="1" ref="D1414" ca="1">_FV(A1414,"Last trade time",TRUE)</f>
        <v>45824.84029303203</v>
      </c>
      <c r="E1414" s="23" cm="1">
        <f t="array" aca="1" ref="E1414" ca="1">_FV(A1414,"Price")</f>
        <v>25.596499999999999</v>
      </c>
      <c r="F1414" s="27" cm="1">
        <f t="array" aca="1" ref="F1414" ca="1">_FV(A1414,"Change (%)",TRUE)</f>
        <v>5.0019999999999995E-3</v>
      </c>
      <c r="G1414" s="26" cm="1">
        <f t="array" aca="1" ref="G1414" ca="1">_FV(A1414,"Change")</f>
        <v>0.12740000000000001</v>
      </c>
      <c r="H1414" s="23" cm="1">
        <f t="array" aca="1" ref="H1414" ca="1">_FV(A1414,"Open")</f>
        <v>25.596499999999999</v>
      </c>
      <c r="I1414" s="23" cm="1">
        <f t="array" aca="1" ref="I1414" ca="1">_FV(A1414,"Low")</f>
        <v>25.596499999999999</v>
      </c>
      <c r="J1414" s="23" cm="1">
        <f t="array" aca="1" ref="J1414" ca="1">_FV(A1414,"High")</f>
        <v>25.596499999999999</v>
      </c>
      <c r="K1414" s="23" cm="1">
        <f t="array" aca="1" ref="K1414" ca="1">_FV(A1414,"Previous close",TRUE)</f>
        <v>25.469100000000001</v>
      </c>
      <c r="L1414" s="26"/>
      <c r="M1414" s="23" cm="1">
        <f t="array" aca="1" ref="M1414" ca="1">_FV(A1414,"52 week low",TRUE)</f>
        <v>23.29</v>
      </c>
      <c r="N1414" s="23" cm="1">
        <f t="array" aca="1" ref="N1414" ca="1">_FV(A1414,"52 week high",TRUE)</f>
        <v>28.33</v>
      </c>
      <c r="O1414" s="8" cm="1">
        <f t="array" aca="1" ref="O1414" ca="1">_FV(A1414,"Volume")</f>
        <v>0</v>
      </c>
      <c r="P1414" s="7" cm="1">
        <f t="array" aca="1" ref="P1414" ca="1">_FV(A1414,"Volume average",TRUE)</f>
        <v>261</v>
      </c>
      <c r="Q1414" t="s">
        <v>114</v>
      </c>
      <c r="R1414" t="s">
        <v>115</v>
      </c>
      <c r="S1414" t="s">
        <v>376</v>
      </c>
      <c r="T1414" s="25" cm="1">
        <f t="array" aca="1" ref="T1414" ca="1">_FV(A1414,"Expense ratio",TRUE)</f>
        <v>6.5000000000000006E-3</v>
      </c>
      <c r="U1414" s="24" cm="1">
        <f t="array" aca="1" ref="U1414" ca="1">_FV(A1414,"Market cap",TRUE)</f>
        <v>2419770.9700000002</v>
      </c>
      <c r="V1414" s="4">
        <v>2419770</v>
      </c>
      <c r="W1414" s="4">
        <v>2419770</v>
      </c>
      <c r="Y1414" t="s">
        <v>483</v>
      </c>
      <c r="Z1414" s="5">
        <v>24.88</v>
      </c>
      <c r="AA1414" s="20"/>
      <c r="AB1414" s="5">
        <v>3.9699999999999999E-2</v>
      </c>
      <c r="AC1414" s="4">
        <v>223</v>
      </c>
      <c r="AE1414" s="5">
        <v>1.7080116864079951</v>
      </c>
      <c r="AF1414" s="5">
        <v>0.54418699482796651</v>
      </c>
      <c r="AI1414" s="4">
        <v>223</v>
      </c>
      <c r="AJ1414" s="5">
        <v>5563.8499999999995</v>
      </c>
      <c r="AL1414" s="5">
        <v>28.33</v>
      </c>
      <c r="AM1414" s="5">
        <v>23.29</v>
      </c>
      <c r="AN1414" t="s">
        <v>47</v>
      </c>
      <c r="AO1414" t="str" cm="1">
        <f t="array" aca="1" ref="AO1414" ca="1">_FV(A1414,"Currency")</f>
        <v>USD</v>
      </c>
      <c r="AP1414" t="str" cm="1">
        <f t="array" aca="1" ref="AP1414" ca="1">_FV(A1414,"Exchange")</f>
        <v>CBOE BZX Exchange</v>
      </c>
      <c r="AQ1414" s="6" t="str" cm="1">
        <f t="array" aca="1" ref="AQ1414" ca="1">_FV(A1414,"Exchange abbreviation",TRUE)</f>
        <v>BATS</v>
      </c>
      <c r="AR1414" t="str" cm="1">
        <f t="array" aca="1" ref="AR1414" ca="1">_FV(A1414,"Instrument type",TRUE)</f>
        <v>ETF</v>
      </c>
    </row>
    <row r="1415" spans="1:44" ht="18.75" customHeight="1" x14ac:dyDescent="0.25">
      <c r="A1415" t="e" vm="1428">
        <v>#VALUE!</v>
      </c>
      <c r="B1415" t="s">
        <v>4010</v>
      </c>
      <c r="C1415" t="s">
        <v>4011</v>
      </c>
      <c r="D1415" s="31" cm="1">
        <f t="array" aca="1" ref="D1415" ca="1">_FV(A1415,"Last trade time",TRUE)</f>
        <v>45824.840277789066</v>
      </c>
      <c r="E1415" s="23" cm="1">
        <f t="array" aca="1" ref="E1415" ca="1">_FV(A1415,"Price")</f>
        <v>26.584700000000002</v>
      </c>
      <c r="F1415" s="27" cm="1">
        <f t="array" aca="1" ref="F1415" ca="1">_FV(A1415,"Change (%)",TRUE)</f>
        <v>1.5454000000000001E-2</v>
      </c>
      <c r="G1415" s="26" cm="1">
        <f t="array" aca="1" ref="G1415" ca="1">_FV(A1415,"Change")</f>
        <v>0.40460000000000002</v>
      </c>
      <c r="H1415" s="23" cm="1">
        <f t="array" aca="1" ref="H1415" ca="1">_FV(A1415,"Open")</f>
        <v>26.712499999999999</v>
      </c>
      <c r="I1415" s="23" cm="1">
        <f t="array" aca="1" ref="I1415" ca="1">_FV(A1415,"Low")</f>
        <v>26.584700000000002</v>
      </c>
      <c r="J1415" s="23" cm="1">
        <f t="array" aca="1" ref="J1415" ca="1">_FV(A1415,"High")</f>
        <v>26.712499999999999</v>
      </c>
      <c r="K1415" s="23" cm="1">
        <f t="array" aca="1" ref="K1415" ca="1">_FV(A1415,"Previous close",TRUE)</f>
        <v>26.180099999999999</v>
      </c>
      <c r="L1415" s="26"/>
      <c r="M1415" s="23" cm="1">
        <f t="array" aca="1" ref="M1415" ca="1">_FV(A1415,"52 week low",TRUE)</f>
        <v>21.88</v>
      </c>
      <c r="N1415" s="23" cm="1">
        <f t="array" aca="1" ref="N1415" ca="1">_FV(A1415,"52 week high",TRUE)</f>
        <v>29.439599999999999</v>
      </c>
      <c r="O1415" s="8" cm="1">
        <f t="array" aca="1" ref="O1415" ca="1">_FV(A1415,"Volume")</f>
        <v>138</v>
      </c>
      <c r="P1415" s="7" cm="1">
        <f t="array" aca="1" ref="P1415" ca="1">_FV(A1415,"Volume average",TRUE)</f>
        <v>1605</v>
      </c>
      <c r="Q1415" t="s">
        <v>50</v>
      </c>
      <c r="S1415" t="s">
        <v>4012</v>
      </c>
      <c r="T1415" s="25" cm="1">
        <f t="array" aca="1" ref="T1415" ca="1">_FV(A1415,"Expense ratio",TRUE)</f>
        <v>6.5000000000000006E-3</v>
      </c>
      <c r="U1415" s="24" cm="1">
        <f t="array" aca="1" ref="U1415" ca="1">_FV(A1415,"Market cap",TRUE)</f>
        <v>15262674.439999999</v>
      </c>
      <c r="V1415" s="4">
        <v>15262674</v>
      </c>
      <c r="W1415" s="4">
        <v>15262674</v>
      </c>
      <c r="Y1415" t="s">
        <v>4013</v>
      </c>
      <c r="Z1415" s="5">
        <v>26.46</v>
      </c>
      <c r="AA1415" s="19">
        <v>22.938804999999999</v>
      </c>
      <c r="AB1415" s="5">
        <v>7.4000000000000003E-3</v>
      </c>
      <c r="AC1415" s="4">
        <v>2409</v>
      </c>
      <c r="AE1415" s="5">
        <v>-2.8604050946234971</v>
      </c>
      <c r="AF1415" s="5">
        <v>4.8932062508657781</v>
      </c>
      <c r="AI1415" s="4">
        <v>2409</v>
      </c>
      <c r="AJ1415" s="5">
        <v>63718.05</v>
      </c>
      <c r="AL1415" s="5">
        <v>29.44</v>
      </c>
      <c r="AM1415" s="5">
        <v>21.88</v>
      </c>
      <c r="AN1415" t="s">
        <v>47</v>
      </c>
      <c r="AO1415" t="str" cm="1">
        <f t="array" aca="1" ref="AO1415" ca="1">_FV(A1415,"Currency")</f>
        <v>USD</v>
      </c>
      <c r="AP1415" t="str" cm="1">
        <f t="array" aca="1" ref="AP1415" ca="1">_FV(A1415,"Exchange")</f>
        <v>NYSE Arca</v>
      </c>
      <c r="AQ1415" s="6" t="str" cm="1">
        <f t="array" aca="1" ref="AQ1415" ca="1">_FV(A1415,"Exchange abbreviation",TRUE)</f>
        <v>ARCX</v>
      </c>
      <c r="AR1415" t="str" cm="1">
        <f t="array" aca="1" ref="AR1415" ca="1">_FV(A1415,"Instrument type",TRUE)</f>
        <v>ETF</v>
      </c>
    </row>
    <row r="1416" spans="1:44" ht="18.75" customHeight="1" x14ac:dyDescent="0.25">
      <c r="A1416" t="e" vm="1429">
        <v>#VALUE!</v>
      </c>
      <c r="B1416" t="s">
        <v>4014</v>
      </c>
      <c r="C1416" t="s">
        <v>4015</v>
      </c>
      <c r="D1416" s="31" cm="1">
        <f t="array" aca="1" ref="D1416" ca="1">_FV(A1416,"Last trade time",TRUE)</f>
        <v>45824.843750265623</v>
      </c>
      <c r="E1416" s="23" cm="1">
        <f t="array" aca="1" ref="E1416" ca="1">_FV(A1416,"Price")</f>
        <v>52.9</v>
      </c>
      <c r="F1416" s="27" cm="1">
        <f t="array" aca="1" ref="F1416" ca="1">_FV(A1416,"Change (%)",TRUE)</f>
        <v>7.0439999999999999E-3</v>
      </c>
      <c r="G1416" s="26" cm="1">
        <f t="array" aca="1" ref="G1416" ca="1">_FV(A1416,"Change")</f>
        <v>0.37</v>
      </c>
      <c r="H1416" s="23" cm="1">
        <f t="array" aca="1" ref="H1416" ca="1">_FV(A1416,"Open")</f>
        <v>53.16</v>
      </c>
      <c r="I1416" s="23" cm="1">
        <f t="array" aca="1" ref="I1416" ca="1">_FV(A1416,"Low")</f>
        <v>52.9</v>
      </c>
      <c r="J1416" s="23" cm="1">
        <f t="array" aca="1" ref="J1416" ca="1">_FV(A1416,"High")</f>
        <v>53.164999999999999</v>
      </c>
      <c r="K1416" s="23" cm="1">
        <f t="array" aca="1" ref="K1416" ca="1">_FV(A1416,"Previous close",TRUE)</f>
        <v>52.53</v>
      </c>
      <c r="L1416" s="26"/>
      <c r="M1416" s="23" cm="1">
        <f t="array" aca="1" ref="M1416" ca="1">_FV(A1416,"52 week low",TRUE)</f>
        <v>37.28</v>
      </c>
      <c r="N1416" s="23" cm="1">
        <f t="array" aca="1" ref="N1416" ca="1">_FV(A1416,"52 week high",TRUE)</f>
        <v>53.28</v>
      </c>
      <c r="O1416" s="8" cm="1">
        <f t="array" aca="1" ref="O1416" ca="1">_FV(A1416,"Volume")</f>
        <v>1387</v>
      </c>
      <c r="P1416" s="7" cm="1">
        <f t="array" aca="1" ref="P1416" ca="1">_FV(A1416,"Volume average",TRUE)</f>
        <v>5156</v>
      </c>
      <c r="Q1416" t="s">
        <v>204</v>
      </c>
      <c r="S1416" t="s">
        <v>318</v>
      </c>
      <c r="T1416" s="25" cm="1">
        <f t="array" aca="1" ref="T1416" ca="1">_FV(A1416,"Expense ratio",TRUE)</f>
        <v>6.5000000000000006E-3</v>
      </c>
      <c r="U1416" s="24" cm="1">
        <f t="array" aca="1" ref="U1416" ca="1">_FV(A1416,"Market cap",TRUE)</f>
        <v>98291672.879999995</v>
      </c>
      <c r="V1416" s="4">
        <v>98289944</v>
      </c>
      <c r="W1416" s="4">
        <v>98289944</v>
      </c>
      <c r="Y1416" t="s">
        <v>4016</v>
      </c>
      <c r="Z1416" s="5">
        <v>52.63</v>
      </c>
      <c r="AA1416" s="5">
        <v>14.269933999999999</v>
      </c>
      <c r="AB1416" s="5">
        <v>2.2100000000000002E-2</v>
      </c>
      <c r="AC1416" s="4">
        <v>6234</v>
      </c>
      <c r="AE1416" s="5">
        <v>14.48460231272737</v>
      </c>
      <c r="AF1416" s="5">
        <v>23.049561139312559</v>
      </c>
      <c r="AI1416" s="4">
        <v>6234</v>
      </c>
      <c r="AJ1416" s="5">
        <v>327226.40039999998</v>
      </c>
      <c r="AL1416" s="5">
        <v>52.908999999999999</v>
      </c>
      <c r="AM1416" s="5">
        <v>37.28</v>
      </c>
      <c r="AN1416" t="s">
        <v>47</v>
      </c>
      <c r="AO1416" t="str" cm="1">
        <f t="array" aca="1" ref="AO1416" ca="1">_FV(A1416,"Currency")</f>
        <v>USD</v>
      </c>
      <c r="AP1416" t="str" cm="1">
        <f t="array" aca="1" ref="AP1416" ca="1">_FV(A1416,"Exchange")</f>
        <v>Nasdaq Stock Market</v>
      </c>
      <c r="AQ1416" s="6" t="str" cm="1">
        <f t="array" aca="1" ref="AQ1416" ca="1">_FV(A1416,"Exchange abbreviation",TRUE)</f>
        <v>XNAS</v>
      </c>
      <c r="AR1416" t="str" cm="1">
        <f t="array" aca="1" ref="AR1416" ca="1">_FV(A1416,"Instrument type",TRUE)</f>
        <v>ETF</v>
      </c>
    </row>
    <row r="1417" spans="1:44" ht="18.75" customHeight="1" x14ac:dyDescent="0.25">
      <c r="A1417" t="e" vm="1430">
        <v>#VALUE!</v>
      </c>
      <c r="B1417" t="s">
        <v>4017</v>
      </c>
      <c r="C1417" t="s">
        <v>4018</v>
      </c>
      <c r="D1417" s="31" cm="1">
        <f t="array" aca="1" ref="D1417" ca="1">_FV(A1417,"Last trade time",TRUE)</f>
        <v>45824.843750265623</v>
      </c>
      <c r="E1417" s="23" cm="1">
        <f t="array" aca="1" ref="E1417" ca="1">_FV(A1417,"Price")</f>
        <v>25.074999999999999</v>
      </c>
      <c r="F1417" s="27" cm="1">
        <f t="array" aca="1" ref="F1417" ca="1">_FV(A1417,"Change (%)",TRUE)</f>
        <v>-4.7440000000000004E-4</v>
      </c>
      <c r="G1417" s="26" cm="1">
        <f t="array" aca="1" ref="G1417" ca="1">_FV(A1417,"Change")</f>
        <v>-1.1900000000000001E-2</v>
      </c>
      <c r="H1417" s="23" cm="1">
        <f t="array" aca="1" ref="H1417" ca="1">_FV(A1417,"Open")</f>
        <v>25.149899999999999</v>
      </c>
      <c r="I1417" s="23" cm="1">
        <f t="array" aca="1" ref="I1417" ca="1">_FV(A1417,"Low")</f>
        <v>25.074999999999999</v>
      </c>
      <c r="J1417" s="23" cm="1">
        <f t="array" aca="1" ref="J1417" ca="1">_FV(A1417,"High")</f>
        <v>25.149899999999999</v>
      </c>
      <c r="K1417" s="23" cm="1">
        <f t="array" aca="1" ref="K1417" ca="1">_FV(A1417,"Previous close",TRUE)</f>
        <v>25.0869</v>
      </c>
      <c r="L1417" s="26"/>
      <c r="M1417" s="23" cm="1">
        <f t="array" aca="1" ref="M1417" ca="1">_FV(A1417,"52 week low",TRUE)</f>
        <v>24.555</v>
      </c>
      <c r="N1417" s="23" cm="1">
        <f t="array" aca="1" ref="N1417" ca="1">_FV(A1417,"52 week high",TRUE)</f>
        <v>25.51</v>
      </c>
      <c r="O1417" s="8" cm="1">
        <f t="array" aca="1" ref="O1417" ca="1">_FV(A1417,"Volume")</f>
        <v>397</v>
      </c>
      <c r="P1417" s="7" cm="1">
        <f t="array" aca="1" ref="P1417" ca="1">_FV(A1417,"Volume average",TRUE)</f>
        <v>198</v>
      </c>
      <c r="Q1417" t="s">
        <v>45</v>
      </c>
      <c r="R1417" t="s">
        <v>4019</v>
      </c>
      <c r="T1417" s="25" cm="1">
        <f t="array" aca="1" ref="T1417" ca="1">_FV(A1417,"Expense ratio",TRUE)</f>
        <v>6.5000000000000006E-3</v>
      </c>
      <c r="U1417" s="24" cm="1">
        <f t="array" aca="1" ref="U1417" ca="1">_FV(A1417,"Market cap",TRUE)</f>
        <v>1253672.69</v>
      </c>
      <c r="V1417" s="16"/>
      <c r="W1417" s="16"/>
      <c r="Z1417" s="5">
        <v>25.05</v>
      </c>
      <c r="AA1417" s="5">
        <v>15.772898</v>
      </c>
      <c r="AB1417" s="20"/>
      <c r="AC1417" s="4">
        <v>194</v>
      </c>
      <c r="AE1417" s="5">
        <v>1.9002758816640819</v>
      </c>
      <c r="AF1417" s="20"/>
      <c r="AH1417" s="16"/>
      <c r="AI1417" s="4">
        <v>168</v>
      </c>
      <c r="AJ1417" s="5">
        <v>4203.9984000000004</v>
      </c>
      <c r="AL1417" s="5">
        <v>25.16</v>
      </c>
      <c r="AM1417" s="5">
        <v>24.555</v>
      </c>
      <c r="AN1417" t="s">
        <v>47</v>
      </c>
      <c r="AO1417" t="str" cm="1">
        <f t="array" aca="1" ref="AO1417" ca="1">_FV(A1417,"Currency")</f>
        <v>USD</v>
      </c>
      <c r="AP1417" t="str" cm="1">
        <f t="array" aca="1" ref="AP1417" ca="1">_FV(A1417,"Exchange")</f>
        <v>Nasdaq Stock Market</v>
      </c>
      <c r="AQ1417" s="6" t="str" cm="1">
        <f t="array" aca="1" ref="AQ1417" ca="1">_FV(A1417,"Exchange abbreviation",TRUE)</f>
        <v>XNAS</v>
      </c>
      <c r="AR1417" t="str" cm="1">
        <f t="array" aca="1" ref="AR1417" ca="1">_FV(A1417,"Instrument type",TRUE)</f>
        <v>ETF</v>
      </c>
    </row>
    <row r="1418" spans="1:44" ht="18.75" customHeight="1" x14ac:dyDescent="0.25">
      <c r="A1418" t="e" vm="1431">
        <v>#VALUE!</v>
      </c>
      <c r="B1418" t="s">
        <v>4020</v>
      </c>
      <c r="C1418" t="s">
        <v>4021</v>
      </c>
      <c r="D1418" s="31" cm="1">
        <f t="array" aca="1" ref="D1418" ca="1">_FV(A1418,"Last trade time",TRUE)</f>
        <v>45824.840296816408</v>
      </c>
      <c r="E1418" s="23" cm="1">
        <f t="array" aca="1" ref="E1418" ca="1">_FV(A1418,"Price")</f>
        <v>33.159799999999997</v>
      </c>
      <c r="F1418" s="27" cm="1">
        <f t="array" aca="1" ref="F1418" ca="1">_FV(A1418,"Change (%)",TRUE)</f>
        <v>6.9969999999999997E-3</v>
      </c>
      <c r="G1418" s="26" cm="1">
        <f t="array" aca="1" ref="G1418" ca="1">_FV(A1418,"Change")</f>
        <v>0.23039999999999999</v>
      </c>
      <c r="H1418" s="23" cm="1">
        <f t="array" aca="1" ref="H1418" ca="1">_FV(A1418,"Open")</f>
        <v>33.26</v>
      </c>
      <c r="I1418" s="23" cm="1">
        <f t="array" aca="1" ref="I1418" ca="1">_FV(A1418,"Low")</f>
        <v>33.146799999999999</v>
      </c>
      <c r="J1418" s="23" cm="1">
        <f t="array" aca="1" ref="J1418" ca="1">_FV(A1418,"High")</f>
        <v>33.332999999999998</v>
      </c>
      <c r="K1418" s="23" cm="1">
        <f t="array" aca="1" ref="K1418" ca="1">_FV(A1418,"Previous close",TRUE)</f>
        <v>32.929400000000001</v>
      </c>
      <c r="L1418" s="26"/>
      <c r="M1418" s="23" cm="1">
        <f t="array" aca="1" ref="M1418" ca="1">_FV(A1418,"52 week low",TRUE)</f>
        <v>27.39</v>
      </c>
      <c r="N1418" s="23" cm="1">
        <f t="array" aca="1" ref="N1418" ca="1">_FV(A1418,"52 week high",TRUE)</f>
        <v>35.93</v>
      </c>
      <c r="O1418" s="8" cm="1">
        <f t="array" aca="1" ref="O1418" ca="1">_FV(A1418,"Volume")</f>
        <v>8172</v>
      </c>
      <c r="P1418" s="7" cm="1">
        <f t="array" aca="1" ref="P1418" ca="1">_FV(A1418,"Volume average",TRUE)</f>
        <v>6349</v>
      </c>
      <c r="Q1418" t="s">
        <v>50</v>
      </c>
      <c r="S1418" t="s">
        <v>318</v>
      </c>
      <c r="T1418" s="25" cm="1">
        <f t="array" aca="1" ref="T1418" ca="1">_FV(A1418,"Expense ratio",TRUE)</f>
        <v>6.5000000000000006E-3</v>
      </c>
      <c r="U1418" s="24" cm="1">
        <f t="array" aca="1" ref="U1418" ca="1">_FV(A1418,"Market cap",TRUE)</f>
        <v>64727276.810000002</v>
      </c>
      <c r="V1418" s="4">
        <v>64726140</v>
      </c>
      <c r="W1418" s="4">
        <v>64726140</v>
      </c>
      <c r="Y1418" t="s">
        <v>4022</v>
      </c>
      <c r="Z1418" s="5">
        <v>33.590000000000003</v>
      </c>
      <c r="AA1418" s="5">
        <v>30.923496</v>
      </c>
      <c r="AB1418" s="5">
        <v>7.7000000000000002E-3</v>
      </c>
      <c r="AC1418" s="4">
        <v>4698</v>
      </c>
      <c r="AE1418" s="5">
        <v>0.95630201803171833</v>
      </c>
      <c r="AF1418" s="5">
        <v>8.1643379468804067</v>
      </c>
      <c r="AI1418" s="4">
        <v>4698</v>
      </c>
      <c r="AJ1418" s="5">
        <v>157783.73939999999</v>
      </c>
      <c r="AL1418" s="5">
        <v>35.93</v>
      </c>
      <c r="AM1418" s="5">
        <v>27.39</v>
      </c>
      <c r="AN1418" t="s">
        <v>47</v>
      </c>
      <c r="AO1418" t="str" cm="1">
        <f t="array" aca="1" ref="AO1418" ca="1">_FV(A1418,"Currency")</f>
        <v>USD</v>
      </c>
      <c r="AP1418" t="str" cm="1">
        <f t="array" aca="1" ref="AP1418" ca="1">_FV(A1418,"Exchange")</f>
        <v>CBOE BZX Exchange</v>
      </c>
      <c r="AQ1418" s="6" t="str" cm="1">
        <f t="array" aca="1" ref="AQ1418" ca="1">_FV(A1418,"Exchange abbreviation",TRUE)</f>
        <v>BATS</v>
      </c>
      <c r="AR1418" t="str" cm="1">
        <f t="array" aca="1" ref="AR1418" ca="1">_FV(A1418,"Instrument type",TRUE)</f>
        <v>ETF</v>
      </c>
    </row>
    <row r="1419" spans="1:44" ht="18.75" customHeight="1" x14ac:dyDescent="0.25">
      <c r="A1419" t="e" vm="1432">
        <v>#VALUE!</v>
      </c>
      <c r="B1419" t="s">
        <v>4023</v>
      </c>
      <c r="C1419" t="s">
        <v>4024</v>
      </c>
      <c r="D1419" s="31" cm="1">
        <f t="array" aca="1" ref="D1419" ca="1">_FV(A1419,"Last trade time",TRUE)</f>
        <v>45824.84027780078</v>
      </c>
      <c r="E1419" s="23" cm="1">
        <f t="array" aca="1" ref="E1419" ca="1">_FV(A1419,"Price")</f>
        <v>48.526400000000002</v>
      </c>
      <c r="F1419" s="27" cm="1">
        <f t="array" aca="1" ref="F1419" ca="1">_FV(A1419,"Change (%)",TRUE)</f>
        <v>1.0246999999999999E-2</v>
      </c>
      <c r="G1419" s="26" cm="1">
        <f t="array" aca="1" ref="G1419" ca="1">_FV(A1419,"Change")</f>
        <v>0.49220000000000003</v>
      </c>
      <c r="H1419" s="23" cm="1">
        <f t="array" aca="1" ref="H1419" ca="1">_FV(A1419,"Open")</f>
        <v>48.49</v>
      </c>
      <c r="I1419" s="23" cm="1">
        <f t="array" aca="1" ref="I1419" ca="1">_FV(A1419,"Low")</f>
        <v>48.49</v>
      </c>
      <c r="J1419" s="23" cm="1">
        <f t="array" aca="1" ref="J1419" ca="1">_FV(A1419,"High")</f>
        <v>48.709000000000003</v>
      </c>
      <c r="K1419" s="23" cm="1">
        <f t="array" aca="1" ref="K1419" ca="1">_FV(A1419,"Previous close",TRUE)</f>
        <v>48.034199999999998</v>
      </c>
      <c r="L1419" s="26"/>
      <c r="M1419" s="23" cm="1">
        <f t="array" aca="1" ref="M1419" ca="1">_FV(A1419,"52 week low",TRUE)</f>
        <v>38.75</v>
      </c>
      <c r="N1419" s="23" cm="1">
        <f t="array" aca="1" ref="N1419" ca="1">_FV(A1419,"52 week high",TRUE)</f>
        <v>57.19</v>
      </c>
      <c r="O1419" s="8" cm="1">
        <f t="array" aca="1" ref="O1419" ca="1">_FV(A1419,"Volume")</f>
        <v>860</v>
      </c>
      <c r="P1419" s="7" cm="1">
        <f t="array" aca="1" ref="P1419" ca="1">_FV(A1419,"Volume average",TRUE)</f>
        <v>863</v>
      </c>
      <c r="Q1419" t="s">
        <v>1222</v>
      </c>
      <c r="S1419" t="s">
        <v>3504</v>
      </c>
      <c r="T1419" s="25" cm="1">
        <f t="array" aca="1" ref="T1419" ca="1">_FV(A1419,"Expense ratio",TRUE)</f>
        <v>6.5000000000000006E-3</v>
      </c>
      <c r="U1419" s="24" cm="1">
        <f t="array" aca="1" ref="U1419" ca="1">_FV(A1419,"Market cap",TRUE)</f>
        <v>12853609.83</v>
      </c>
      <c r="V1419" s="4">
        <v>12853609</v>
      </c>
      <c r="W1419" s="4">
        <v>12853609</v>
      </c>
      <c r="Y1419" t="s">
        <v>4025</v>
      </c>
      <c r="Z1419" s="5">
        <v>48.204700000000003</v>
      </c>
      <c r="AA1419" s="5">
        <v>13.891109</v>
      </c>
      <c r="AB1419" s="5">
        <v>1.9800000000000002E-2</v>
      </c>
      <c r="AC1419" s="4">
        <v>1433</v>
      </c>
      <c r="AE1419" s="5">
        <v>13.63233080103212</v>
      </c>
      <c r="AF1419" s="5">
        <v>13.48990670977828</v>
      </c>
      <c r="AI1419" s="4">
        <v>1433</v>
      </c>
      <c r="AJ1419" s="5">
        <v>69167.327499999999</v>
      </c>
      <c r="AL1419" s="5">
        <v>57.19</v>
      </c>
      <c r="AM1419" s="5">
        <v>38.75</v>
      </c>
      <c r="AN1419" t="s">
        <v>47</v>
      </c>
      <c r="AO1419" t="str" cm="1">
        <f t="array" aca="1" ref="AO1419" ca="1">_FV(A1419,"Currency")</f>
        <v>USD</v>
      </c>
      <c r="AP1419" t="str" cm="1">
        <f t="array" aca="1" ref="AP1419" ca="1">_FV(A1419,"Exchange")</f>
        <v>NYSE Arca</v>
      </c>
      <c r="AQ1419" s="6" t="str" cm="1">
        <f t="array" aca="1" ref="AQ1419" ca="1">_FV(A1419,"Exchange abbreviation",TRUE)</f>
        <v>ARCX</v>
      </c>
      <c r="AR1419" t="str" cm="1">
        <f t="array" aca="1" ref="AR1419" ca="1">_FV(A1419,"Instrument type",TRUE)</f>
        <v>ETF</v>
      </c>
    </row>
    <row r="1420" spans="1:44" ht="18.75" customHeight="1" x14ac:dyDescent="0.25">
      <c r="A1420" t="e" vm="1433">
        <v>#VALUE!</v>
      </c>
      <c r="B1420" t="s">
        <v>4026</v>
      </c>
      <c r="C1420" t="s">
        <v>4027</v>
      </c>
      <c r="D1420" s="31" cm="1">
        <f t="array" aca="1" ref="D1420" ca="1">_FV(A1420,"Last trade time",TRUE)</f>
        <v>45824.840277823438</v>
      </c>
      <c r="E1420" s="23" cm="1">
        <f t="array" aca="1" ref="E1420" ca="1">_FV(A1420,"Price")</f>
        <v>25.900200000000002</v>
      </c>
      <c r="F1420" s="27" cm="1">
        <f t="array" aca="1" ref="F1420" ca="1">_FV(A1420,"Change (%)",TRUE)</f>
        <v>-4.1679999999999999E-4</v>
      </c>
      <c r="G1420" s="26" cm="1">
        <f t="array" aca="1" ref="G1420" ca="1">_FV(A1420,"Change")</f>
        <v>-1.0800000000000001E-2</v>
      </c>
      <c r="H1420" s="23" cm="1">
        <f t="array" aca="1" ref="H1420" ca="1">_FV(A1420,"Open")</f>
        <v>25.96</v>
      </c>
      <c r="I1420" s="23" cm="1">
        <f t="array" aca="1" ref="I1420" ca="1">_FV(A1420,"Low")</f>
        <v>25.900200000000002</v>
      </c>
      <c r="J1420" s="23" cm="1">
        <f t="array" aca="1" ref="J1420" ca="1">_FV(A1420,"High")</f>
        <v>25.96</v>
      </c>
      <c r="K1420" s="23" cm="1">
        <f t="array" aca="1" ref="K1420" ca="1">_FV(A1420,"Previous close",TRUE)</f>
        <v>25.911000000000001</v>
      </c>
      <c r="L1420" s="26"/>
      <c r="M1420" s="23" cm="1">
        <f t="array" aca="1" ref="M1420" ca="1">_FV(A1420,"52 week low",TRUE)</f>
        <v>24.978000000000002</v>
      </c>
      <c r="N1420" s="23" cm="1">
        <f t="array" aca="1" ref="N1420" ca="1">_FV(A1420,"52 week high",TRUE)</f>
        <v>27.43</v>
      </c>
      <c r="O1420" s="8" cm="1">
        <f t="array" aca="1" ref="O1420" ca="1">_FV(A1420,"Volume")</f>
        <v>973</v>
      </c>
      <c r="P1420" s="7" cm="1">
        <f t="array" aca="1" ref="P1420" ca="1">_FV(A1420,"Volume average",TRUE)</f>
        <v>2236</v>
      </c>
      <c r="Q1420" t="s">
        <v>45</v>
      </c>
      <c r="R1420" t="s">
        <v>2128</v>
      </c>
      <c r="T1420" s="25" cm="1">
        <f t="array" aca="1" ref="T1420" ca="1">_FV(A1420,"Expense ratio",TRUE)</f>
        <v>6.5000000000000006E-3</v>
      </c>
      <c r="U1420" s="24" cm="1">
        <f t="array" aca="1" ref="U1420" ca="1">_FV(A1420,"Market cap",TRUE)</f>
        <v>19397194.559999999</v>
      </c>
      <c r="V1420" s="16"/>
      <c r="W1420" s="16"/>
      <c r="Z1420" s="18"/>
      <c r="AA1420" s="20"/>
      <c r="AB1420" s="20"/>
      <c r="AC1420" s="21">
        <v>2643</v>
      </c>
      <c r="AE1420" s="18"/>
      <c r="AF1420" s="20"/>
      <c r="AI1420" s="21"/>
      <c r="AJ1420" s="18"/>
      <c r="AL1420" s="18"/>
      <c r="AM1420" s="18"/>
      <c r="AN1420" t="s">
        <v>73</v>
      </c>
      <c r="AO1420" t="str" cm="1">
        <f t="array" aca="1" ref="AO1420" ca="1">_FV(A1420,"Currency")</f>
        <v>USD</v>
      </c>
      <c r="AP1420" t="str" cm="1">
        <f t="array" aca="1" ref="AP1420" ca="1">_FV(A1420,"Exchange")</f>
        <v>NYSE Arca</v>
      </c>
      <c r="AQ1420" s="6" t="str" cm="1">
        <f t="array" aca="1" ref="AQ1420" ca="1">_FV(A1420,"Exchange abbreviation",TRUE)</f>
        <v>ARCX</v>
      </c>
      <c r="AR1420" t="str" cm="1">
        <f t="array" aca="1" ref="AR1420" ca="1">_FV(A1420,"Instrument type",TRUE)</f>
        <v>ETF</v>
      </c>
    </row>
    <row r="1421" spans="1:44" ht="18.75" customHeight="1" x14ac:dyDescent="0.25">
      <c r="A1421" t="e" vm="1434">
        <v>#VALUE!</v>
      </c>
      <c r="B1421" t="s">
        <v>4028</v>
      </c>
      <c r="C1421" t="s">
        <v>4029</v>
      </c>
      <c r="D1421" s="31" cm="1">
        <f t="array" aca="1" ref="D1421" ca="1">_FV(A1421,"Last trade time",TRUE)</f>
        <v>45824.840277789066</v>
      </c>
      <c r="E1421" s="23" cm="1">
        <f t="array" aca="1" ref="E1421" ca="1">_FV(A1421,"Price")</f>
        <v>19.815000000000001</v>
      </c>
      <c r="F1421" s="27" cm="1">
        <f t="array" aca="1" ref="F1421" ca="1">_FV(A1421,"Change (%)",TRUE)</f>
        <v>3.2910000000000001E-3</v>
      </c>
      <c r="G1421" s="26" cm="1">
        <f t="array" aca="1" ref="G1421" ca="1">_FV(A1421,"Change")</f>
        <v>6.5000000000000002E-2</v>
      </c>
      <c r="H1421" s="23" cm="1">
        <f t="array" aca="1" ref="H1421" ca="1">_FV(A1421,"Open")</f>
        <v>19.86</v>
      </c>
      <c r="I1421" s="23" cm="1">
        <f t="array" aca="1" ref="I1421" ca="1">_FV(A1421,"Low")</f>
        <v>19.814</v>
      </c>
      <c r="J1421" s="23" cm="1">
        <f t="array" aca="1" ref="J1421" ca="1">_FV(A1421,"High")</f>
        <v>19.91</v>
      </c>
      <c r="K1421" s="23" cm="1">
        <f t="array" aca="1" ref="K1421" ca="1">_FV(A1421,"Previous close",TRUE)</f>
        <v>19.75</v>
      </c>
      <c r="L1421" s="26"/>
      <c r="M1421" s="23" cm="1">
        <f t="array" aca="1" ref="M1421" ca="1">_FV(A1421,"52 week low",TRUE)</f>
        <v>18.98</v>
      </c>
      <c r="N1421" s="23" cm="1">
        <f t="array" aca="1" ref="N1421" ca="1">_FV(A1421,"52 week high",TRUE)</f>
        <v>21.94</v>
      </c>
      <c r="O1421" s="8" cm="1">
        <f t="array" aca="1" ref="O1421" ca="1">_FV(A1421,"Volume")</f>
        <v>8438</v>
      </c>
      <c r="P1421" s="7" cm="1">
        <f t="array" aca="1" ref="P1421" ca="1">_FV(A1421,"Volume average",TRUE)</f>
        <v>22332</v>
      </c>
      <c r="Q1421" t="s">
        <v>424</v>
      </c>
      <c r="S1421" t="s">
        <v>318</v>
      </c>
      <c r="T1421" s="25" cm="1">
        <f t="array" aca="1" ref="T1421" ca="1">_FV(A1421,"Expense ratio",TRUE)</f>
        <v>6.5000000000000006E-3</v>
      </c>
      <c r="U1421" s="24" cm="1">
        <f t="array" aca="1" ref="U1421" ca="1">_FV(A1421,"Market cap",TRUE)</f>
        <v>16907095.719999999</v>
      </c>
      <c r="V1421" s="4">
        <v>16906828</v>
      </c>
      <c r="W1421" s="4">
        <v>16906828</v>
      </c>
      <c r="Y1421" t="s">
        <v>1415</v>
      </c>
      <c r="Z1421" s="5">
        <v>19.75</v>
      </c>
      <c r="AA1421" s="20"/>
      <c r="AB1421" s="20"/>
      <c r="AC1421" s="4">
        <v>15114</v>
      </c>
      <c r="AE1421" s="5">
        <v>0.60040887823256117</v>
      </c>
      <c r="AF1421" s="20"/>
      <c r="AI1421" s="4">
        <v>15114</v>
      </c>
      <c r="AJ1421" s="5">
        <v>299237.55180000002</v>
      </c>
      <c r="AL1421" s="5">
        <v>21.94</v>
      </c>
      <c r="AM1421" s="5">
        <v>18.98</v>
      </c>
      <c r="AN1421" t="s">
        <v>47</v>
      </c>
      <c r="AO1421" t="str" cm="1">
        <f t="array" aca="1" ref="AO1421" ca="1">_FV(A1421,"Currency")</f>
        <v>USD</v>
      </c>
      <c r="AP1421" t="str" cm="1">
        <f t="array" aca="1" ref="AP1421" ca="1">_FV(A1421,"Exchange")</f>
        <v>NYSE Arca</v>
      </c>
      <c r="AQ1421" s="6" t="str" cm="1">
        <f t="array" aca="1" ref="AQ1421" ca="1">_FV(A1421,"Exchange abbreviation",TRUE)</f>
        <v>ARCX</v>
      </c>
      <c r="AR1421" t="str" cm="1">
        <f t="array" aca="1" ref="AR1421" ca="1">_FV(A1421,"Instrument type",TRUE)</f>
        <v>ETF</v>
      </c>
    </row>
    <row r="1422" spans="1:44" ht="18.75" customHeight="1" x14ac:dyDescent="0.25">
      <c r="A1422" t="e" vm="1435">
        <v>#VALUE!</v>
      </c>
      <c r="B1422" t="s">
        <v>4030</v>
      </c>
      <c r="C1422" t="s">
        <v>4031</v>
      </c>
      <c r="D1422" s="31" cm="1">
        <f t="array" aca="1" ref="D1422" ca="1">_FV(A1422,"Last trade time",TRUE)</f>
        <v>45824.843750265623</v>
      </c>
      <c r="E1422" s="23" cm="1">
        <f t="array" aca="1" ref="E1422" ca="1">_FV(A1422,"Price")</f>
        <v>47.9</v>
      </c>
      <c r="F1422" s="27" cm="1">
        <f t="array" aca="1" ref="F1422" ca="1">_FV(A1422,"Change (%)",TRUE)</f>
        <v>-1.147E-3</v>
      </c>
      <c r="G1422" s="26" cm="1">
        <f t="array" aca="1" ref="G1422" ca="1">_FV(A1422,"Change")</f>
        <v>-5.5E-2</v>
      </c>
      <c r="H1422" s="23" cm="1">
        <f t="array" aca="1" ref="H1422" ca="1">_FV(A1422,"Open")</f>
        <v>48.04</v>
      </c>
      <c r="I1422" s="23" cm="1">
        <f t="array" aca="1" ref="I1422" ca="1">_FV(A1422,"Low")</f>
        <v>47.82</v>
      </c>
      <c r="J1422" s="23" cm="1">
        <f t="array" aca="1" ref="J1422" ca="1">_FV(A1422,"High")</f>
        <v>48.04</v>
      </c>
      <c r="K1422" s="23" cm="1">
        <f t="array" aca="1" ref="K1422" ca="1">_FV(A1422,"Previous close",TRUE)</f>
        <v>47.954999999999998</v>
      </c>
      <c r="L1422" s="26"/>
      <c r="M1422" s="23" cm="1">
        <f t="array" aca="1" ref="M1422" ca="1">_FV(A1422,"52 week low",TRUE)</f>
        <v>46.44</v>
      </c>
      <c r="N1422" s="23" cm="1">
        <f t="array" aca="1" ref="N1422" ca="1">_FV(A1422,"52 week high",TRUE)</f>
        <v>50.54</v>
      </c>
      <c r="O1422" s="8" cm="1">
        <f t="array" aca="1" ref="O1422" ca="1">_FV(A1422,"Volume")</f>
        <v>21637</v>
      </c>
      <c r="P1422" s="7" cm="1">
        <f t="array" aca="1" ref="P1422" ca="1">_FV(A1422,"Volume average",TRUE)</f>
        <v>19927</v>
      </c>
      <c r="Q1422" t="s">
        <v>4032</v>
      </c>
      <c r="S1422" t="s">
        <v>318</v>
      </c>
      <c r="T1422" s="25" cm="1">
        <f t="array" aca="1" ref="T1422" ca="1">_FV(A1422,"Expense ratio",TRUE)</f>
        <v>6.5000000000000006E-3</v>
      </c>
      <c r="U1422" s="24" cm="1">
        <f t="array" aca="1" ref="U1422" ca="1">_FV(A1422,"Market cap",TRUE)</f>
        <v>280165370.77999997</v>
      </c>
      <c r="V1422" s="4">
        <v>280194432</v>
      </c>
      <c r="W1422" s="4">
        <v>280194432</v>
      </c>
      <c r="Y1422" t="s">
        <v>4033</v>
      </c>
      <c r="Z1422" s="5">
        <v>47.83</v>
      </c>
      <c r="AA1422" s="20"/>
      <c r="AB1422" s="5">
        <v>3.1899999999999998E-2</v>
      </c>
      <c r="AC1422" s="4">
        <v>25247</v>
      </c>
      <c r="AE1422" s="5">
        <v>-1.932469222350941</v>
      </c>
      <c r="AF1422" s="5">
        <v>-0.45484809345281979</v>
      </c>
      <c r="AI1422" s="4">
        <v>25247</v>
      </c>
      <c r="AJ1422" s="5">
        <v>1207311.54</v>
      </c>
      <c r="AL1422" s="5">
        <v>50.54</v>
      </c>
      <c r="AM1422" s="5">
        <v>46.44</v>
      </c>
      <c r="AN1422" t="s">
        <v>90</v>
      </c>
      <c r="AO1422" t="str" cm="1">
        <f t="array" aca="1" ref="AO1422" ca="1">_FV(A1422,"Currency")</f>
        <v>USD</v>
      </c>
      <c r="AP1422" t="str" cm="1">
        <f t="array" aca="1" ref="AP1422" ca="1">_FV(A1422,"Exchange")</f>
        <v>Nasdaq Stock Market</v>
      </c>
      <c r="AQ1422" s="6" t="str" cm="1">
        <f t="array" aca="1" ref="AQ1422" ca="1">_FV(A1422,"Exchange abbreviation",TRUE)</f>
        <v>XNAS</v>
      </c>
      <c r="AR1422" t="str" cm="1">
        <f t="array" aca="1" ref="AR1422" ca="1">_FV(A1422,"Instrument type",TRUE)</f>
        <v>ETF</v>
      </c>
    </row>
    <row r="1423" spans="1:44" ht="18.75" customHeight="1" x14ac:dyDescent="0.25">
      <c r="A1423" t="e" vm="1436">
        <v>#VALUE!</v>
      </c>
      <c r="B1423" t="s">
        <v>4034</v>
      </c>
      <c r="C1423" t="s">
        <v>4035</v>
      </c>
      <c r="D1423" s="31" cm="1">
        <f t="array" aca="1" ref="D1423" ca="1">_FV(A1423,"Last trade time",TRUE)</f>
        <v>45824.840277812502</v>
      </c>
      <c r="E1423" s="23" cm="1">
        <f t="array" aca="1" ref="E1423" ca="1">_FV(A1423,"Price")</f>
        <v>33.0137</v>
      </c>
      <c r="F1423" s="27" cm="1">
        <f t="array" aca="1" ref="F1423" ca="1">_FV(A1423,"Change (%)",TRUE)</f>
        <v>1.0211E-2</v>
      </c>
      <c r="G1423" s="26" cm="1">
        <f t="array" aca="1" ref="G1423" ca="1">_FV(A1423,"Change")</f>
        <v>0.3337</v>
      </c>
      <c r="H1423" s="23" cm="1">
        <f t="array" aca="1" ref="H1423" ca="1">_FV(A1423,"Open")</f>
        <v>33.19</v>
      </c>
      <c r="I1423" s="23" cm="1">
        <f t="array" aca="1" ref="I1423" ca="1">_FV(A1423,"Low")</f>
        <v>33</v>
      </c>
      <c r="J1423" s="23" cm="1">
        <f t="array" aca="1" ref="J1423" ca="1">_FV(A1423,"High")</f>
        <v>33.21</v>
      </c>
      <c r="K1423" s="23" cm="1">
        <f t="array" aca="1" ref="K1423" ca="1">_FV(A1423,"Previous close",TRUE)</f>
        <v>32.68</v>
      </c>
      <c r="L1423" s="26"/>
      <c r="M1423" s="23" cm="1">
        <f t="array" aca="1" ref="M1423" ca="1">_FV(A1423,"52 week low",TRUE)</f>
        <v>25.1</v>
      </c>
      <c r="N1423" s="23" cm="1">
        <f t="array" aca="1" ref="N1423" ca="1">_FV(A1423,"52 week high",TRUE)</f>
        <v>33.21</v>
      </c>
      <c r="O1423" s="8" cm="1">
        <f t="array" aca="1" ref="O1423" ca="1">_FV(A1423,"Volume")</f>
        <v>7595</v>
      </c>
      <c r="P1423" s="7" cm="1">
        <f t="array" aca="1" ref="P1423" ca="1">_FV(A1423,"Volume average",TRUE)</f>
        <v>35191</v>
      </c>
      <c r="Q1423" t="s">
        <v>50</v>
      </c>
      <c r="S1423" t="s">
        <v>4012</v>
      </c>
      <c r="T1423" s="25" cm="1">
        <f t="array" aca="1" ref="T1423" ca="1">_FV(A1423,"Expense ratio",TRUE)</f>
        <v>6.5000000000000006E-3</v>
      </c>
      <c r="U1423" s="24" cm="1">
        <f t="array" aca="1" ref="U1423" ca="1">_FV(A1423,"Market cap",TRUE)</f>
        <v>159076178.41</v>
      </c>
      <c r="V1423" s="4">
        <v>159076176</v>
      </c>
      <c r="W1423" s="4">
        <v>159076176</v>
      </c>
      <c r="Y1423" t="s">
        <v>4036</v>
      </c>
      <c r="Z1423" s="5">
        <v>32.9</v>
      </c>
      <c r="AA1423" s="5">
        <v>26.223886</v>
      </c>
      <c r="AB1423" s="5">
        <v>1.26E-2</v>
      </c>
      <c r="AC1423" s="4">
        <v>31619</v>
      </c>
      <c r="AE1423" s="5">
        <v>12.04530614189836</v>
      </c>
      <c r="AF1423" s="5">
        <v>27.69818297568327</v>
      </c>
      <c r="AI1423" s="4">
        <v>31619</v>
      </c>
      <c r="AJ1423" s="5">
        <v>1040309.3666</v>
      </c>
      <c r="AL1423" s="5">
        <v>33.08</v>
      </c>
      <c r="AM1423" s="5">
        <v>25.1</v>
      </c>
      <c r="AN1423" t="s">
        <v>90</v>
      </c>
      <c r="AO1423" t="str" cm="1">
        <f t="array" aca="1" ref="AO1423" ca="1">_FV(A1423,"Currency")</f>
        <v>USD</v>
      </c>
      <c r="AP1423" t="str" cm="1">
        <f t="array" aca="1" ref="AP1423" ca="1">_FV(A1423,"Exchange")</f>
        <v>NYSE Arca</v>
      </c>
      <c r="AQ1423" s="6" t="str" cm="1">
        <f t="array" aca="1" ref="AQ1423" ca="1">_FV(A1423,"Exchange abbreviation",TRUE)</f>
        <v>ARCX</v>
      </c>
      <c r="AR1423" t="str" cm="1">
        <f t="array" aca="1" ref="AR1423" ca="1">_FV(A1423,"Instrument type",TRUE)</f>
        <v>ETF</v>
      </c>
    </row>
    <row r="1424" spans="1:44" ht="18.75" customHeight="1" x14ac:dyDescent="0.25">
      <c r="A1424" t="e" vm="1437">
        <v>#VALUE!</v>
      </c>
      <c r="B1424" t="s">
        <v>4037</v>
      </c>
      <c r="C1424" t="s">
        <v>4038</v>
      </c>
      <c r="D1424" s="31" cm="1">
        <f t="array" aca="1" ref="D1424" ca="1">_FV(A1424,"Last trade time",TRUE)</f>
        <v>45824.840281238285</v>
      </c>
      <c r="E1424" s="23" cm="1">
        <f t="array" aca="1" ref="E1424" ca="1">_FV(A1424,"Price")</f>
        <v>61.921700000000001</v>
      </c>
      <c r="F1424" s="27" cm="1">
        <f t="array" aca="1" ref="F1424" ca="1">_FV(A1424,"Change (%)",TRUE)</f>
        <v>9.4859999999999996E-3</v>
      </c>
      <c r="G1424" s="26" cm="1">
        <f t="array" aca="1" ref="G1424" ca="1">_FV(A1424,"Change")</f>
        <v>0.58189999999999997</v>
      </c>
      <c r="H1424" s="23" cm="1">
        <f t="array" aca="1" ref="H1424" ca="1">_FV(A1424,"Open")</f>
        <v>61.921700000000001</v>
      </c>
      <c r="I1424" s="23" cm="1">
        <f t="array" aca="1" ref="I1424" ca="1">_FV(A1424,"Low")</f>
        <v>61.921700000000001</v>
      </c>
      <c r="J1424" s="23" cm="1">
        <f t="array" aca="1" ref="J1424" ca="1">_FV(A1424,"High")</f>
        <v>61.921700000000001</v>
      </c>
      <c r="K1424" s="23" cm="1">
        <f t="array" aca="1" ref="K1424" ca="1">_FV(A1424,"Previous close",TRUE)</f>
        <v>61.339799999999997</v>
      </c>
      <c r="L1424" s="26"/>
      <c r="M1424" s="23" cm="1">
        <f t="array" aca="1" ref="M1424" ca="1">_FV(A1424,"52 week low",TRUE)</f>
        <v>52.884</v>
      </c>
      <c r="N1424" s="23" cm="1">
        <f t="array" aca="1" ref="N1424" ca="1">_FV(A1424,"52 week high",TRUE)</f>
        <v>64.068600000000004</v>
      </c>
      <c r="O1424" s="8" cm="1">
        <f t="array" aca="1" ref="O1424" ca="1">_FV(A1424,"Volume")</f>
        <v>61</v>
      </c>
      <c r="P1424" s="7" cm="1">
        <f t="array" aca="1" ref="P1424" ca="1">_FV(A1424,"Volume average",TRUE)</f>
        <v>294</v>
      </c>
      <c r="Q1424" t="s">
        <v>50</v>
      </c>
      <c r="S1424" t="s">
        <v>4039</v>
      </c>
      <c r="T1424" s="25" cm="1">
        <f t="array" aca="1" ref="T1424" ca="1">_FV(A1424,"Expense ratio",TRUE)</f>
        <v>6.5000000000000006E-3</v>
      </c>
      <c r="U1424" s="24" cm="1">
        <f t="array" aca="1" ref="U1424" ca="1">_FV(A1424,"Market cap",TRUE)</f>
        <v>95834956.459999993</v>
      </c>
      <c r="V1424" s="4">
        <v>95834960</v>
      </c>
      <c r="W1424" s="4">
        <v>95834960</v>
      </c>
      <c r="X1424" t="s">
        <v>4040</v>
      </c>
      <c r="Y1424" t="s">
        <v>4041</v>
      </c>
      <c r="Z1424" s="5">
        <v>62.331800000000001</v>
      </c>
      <c r="AA1424" s="5">
        <v>22.5383</v>
      </c>
      <c r="AB1424" s="5">
        <v>6.7999999999999996E-3</v>
      </c>
      <c r="AC1424" s="4">
        <v>512</v>
      </c>
      <c r="AE1424" s="5">
        <v>3.045995441928961</v>
      </c>
      <c r="AF1424" s="5">
        <v>16.07176055359238</v>
      </c>
      <c r="AI1424" s="4">
        <v>512</v>
      </c>
      <c r="AJ1424" s="5">
        <v>31917.670399999999</v>
      </c>
      <c r="AL1424" s="5">
        <v>64.069000000000003</v>
      </c>
      <c r="AM1424" s="5">
        <v>52.884</v>
      </c>
      <c r="AN1424" t="s">
        <v>47</v>
      </c>
      <c r="AO1424" t="str" cm="1">
        <f t="array" aca="1" ref="AO1424" ca="1">_FV(A1424,"Currency")</f>
        <v>USD</v>
      </c>
      <c r="AP1424" t="str" cm="1">
        <f t="array" aca="1" ref="AP1424" ca="1">_FV(A1424,"Exchange")</f>
        <v>CBOE BZX Exchange</v>
      </c>
      <c r="AQ1424" s="6" t="str" cm="1">
        <f t="array" aca="1" ref="AQ1424" ca="1">_FV(A1424,"Exchange abbreviation",TRUE)</f>
        <v>BATS</v>
      </c>
      <c r="AR1424" t="str" cm="1">
        <f t="array" aca="1" ref="AR1424" ca="1">_FV(A1424,"Instrument type",TRUE)</f>
        <v>ETF</v>
      </c>
    </row>
    <row r="1425" spans="1:44" ht="18.75" customHeight="1" x14ac:dyDescent="0.25">
      <c r="A1425" t="e" vm="1438">
        <v>#VALUE!</v>
      </c>
      <c r="B1425" t="s">
        <v>4042</v>
      </c>
      <c r="C1425" t="s">
        <v>4043</v>
      </c>
      <c r="D1425" s="31" cm="1">
        <f t="array" aca="1" ref="D1425" ca="1">_FV(A1425,"Last trade time",TRUE)</f>
        <v>45824.84034178203</v>
      </c>
      <c r="E1425" s="23" cm="1">
        <f t="array" aca="1" ref="E1425" ca="1">_FV(A1425,"Price")</f>
        <v>25.167000000000002</v>
      </c>
      <c r="F1425" s="27" cm="1">
        <f t="array" aca="1" ref="F1425" ca="1">_FV(A1425,"Change (%)",TRUE)</f>
        <v>-1.192E-4</v>
      </c>
      <c r="G1425" s="26" cm="1">
        <f t="array" aca="1" ref="G1425" ca="1">_FV(A1425,"Change")</f>
        <v>-3.0000000000000001E-3</v>
      </c>
      <c r="H1425" s="23" cm="1">
        <f t="array" aca="1" ref="H1425" ca="1">_FV(A1425,"Open")</f>
        <v>25.16</v>
      </c>
      <c r="I1425" s="23" cm="1">
        <f t="array" aca="1" ref="I1425" ca="1">_FV(A1425,"Low")</f>
        <v>25.159500000000001</v>
      </c>
      <c r="J1425" s="23" cm="1">
        <f t="array" aca="1" ref="J1425" ca="1">_FV(A1425,"High")</f>
        <v>25.17</v>
      </c>
      <c r="K1425" s="23" cm="1">
        <f t="array" aca="1" ref="K1425" ca="1">_FV(A1425,"Previous close",TRUE)</f>
        <v>25.17</v>
      </c>
      <c r="L1425" s="26"/>
      <c r="M1425" s="23" cm="1">
        <f t="array" aca="1" ref="M1425" ca="1">_FV(A1425,"52 week low",TRUE)</f>
        <v>24.961500000000001</v>
      </c>
      <c r="N1425" s="23" cm="1">
        <f t="array" aca="1" ref="N1425" ca="1">_FV(A1425,"52 week high",TRUE)</f>
        <v>25.54</v>
      </c>
      <c r="O1425" s="8" cm="1">
        <f t="array" aca="1" ref="O1425" ca="1">_FV(A1425,"Volume")</f>
        <v>2149</v>
      </c>
      <c r="P1425" s="7" cm="1">
        <f t="array" aca="1" ref="P1425" ca="1">_FV(A1425,"Volume average",TRUE)</f>
        <v>6080</v>
      </c>
      <c r="Q1425" t="s">
        <v>2519</v>
      </c>
      <c r="S1425" t="s">
        <v>4044</v>
      </c>
      <c r="T1425" s="25" cm="1">
        <f t="array" aca="1" ref="T1425" ca="1">_FV(A1425,"Expense ratio",TRUE)</f>
        <v>6.5000000000000006E-3</v>
      </c>
      <c r="U1425" s="24" cm="1">
        <f t="array" aca="1" ref="U1425" ca="1">_FV(A1425,"Market cap",TRUE)</f>
        <v>16600617.029999999</v>
      </c>
      <c r="V1425" s="4">
        <v>16600617</v>
      </c>
      <c r="W1425" s="4">
        <v>16600617</v>
      </c>
      <c r="Y1425" t="s">
        <v>2553</v>
      </c>
      <c r="Z1425" s="5">
        <v>25.1433</v>
      </c>
      <c r="AA1425" s="20"/>
      <c r="AB1425" s="5">
        <v>5.5800000000000002E-2</v>
      </c>
      <c r="AC1425" s="4">
        <v>9198</v>
      </c>
      <c r="AE1425" s="5">
        <v>1.789913690051526</v>
      </c>
      <c r="AF1425" s="5">
        <v>5.6520309818502756</v>
      </c>
      <c r="AI1425" s="4">
        <v>9198</v>
      </c>
      <c r="AJ1425" s="5">
        <v>231651.63</v>
      </c>
      <c r="AL1425" s="5">
        <v>25.54</v>
      </c>
      <c r="AM1425" s="5">
        <v>24.962</v>
      </c>
      <c r="AN1425" t="s">
        <v>47</v>
      </c>
      <c r="AO1425" t="str" cm="1">
        <f t="array" aca="1" ref="AO1425" ca="1">_FV(A1425,"Currency")</f>
        <v>USD</v>
      </c>
      <c r="AP1425" t="str" cm="1">
        <f t="array" aca="1" ref="AP1425" ca="1">_FV(A1425,"Exchange")</f>
        <v>CBOE BZX Exchange</v>
      </c>
      <c r="AQ1425" s="6" t="str" cm="1">
        <f t="array" aca="1" ref="AQ1425" ca="1">_FV(A1425,"Exchange abbreviation",TRUE)</f>
        <v>BATS</v>
      </c>
      <c r="AR1425" t="str" cm="1">
        <f t="array" aca="1" ref="AR1425" ca="1">_FV(A1425,"Instrument type",TRUE)</f>
        <v>ETF</v>
      </c>
    </row>
    <row r="1426" spans="1:44" ht="18.75" customHeight="1" x14ac:dyDescent="0.25">
      <c r="A1426" t="e" vm="1439">
        <v>#VALUE!</v>
      </c>
      <c r="B1426" t="s">
        <v>4045</v>
      </c>
      <c r="C1426" t="s">
        <v>4046</v>
      </c>
      <c r="D1426" s="31" cm="1">
        <f t="array" aca="1" ref="D1426" ca="1">_FV(A1426,"Last trade time",TRUE)</f>
        <v>45824.840295150003</v>
      </c>
      <c r="E1426" s="23" cm="1">
        <f t="array" aca="1" ref="E1426" ca="1">_FV(A1426,"Price")</f>
        <v>42.88</v>
      </c>
      <c r="F1426" s="27" cm="1">
        <f t="array" aca="1" ref="F1426" ca="1">_FV(A1426,"Change (%)",TRUE)</f>
        <v>-4.662E-4</v>
      </c>
      <c r="G1426" s="26" cm="1">
        <f t="array" aca="1" ref="G1426" ca="1">_FV(A1426,"Change")</f>
        <v>-0.02</v>
      </c>
      <c r="H1426" s="23" cm="1">
        <f t="array" aca="1" ref="H1426" ca="1">_FV(A1426,"Open")</f>
        <v>42.91</v>
      </c>
      <c r="I1426" s="23" cm="1">
        <f t="array" aca="1" ref="I1426" ca="1">_FV(A1426,"Low")</f>
        <v>42.87</v>
      </c>
      <c r="J1426" s="23" cm="1">
        <f t="array" aca="1" ref="J1426" ca="1">_FV(A1426,"High")</f>
        <v>42.91</v>
      </c>
      <c r="K1426" s="23" cm="1">
        <f t="array" aca="1" ref="K1426" ca="1">_FV(A1426,"Previous close",TRUE)</f>
        <v>42.9</v>
      </c>
      <c r="L1426" s="26"/>
      <c r="M1426" s="23" cm="1">
        <f t="array" aca="1" ref="M1426" ca="1">_FV(A1426,"52 week low",TRUE)</f>
        <v>41.65</v>
      </c>
      <c r="N1426" s="23" cm="1">
        <f t="array" aca="1" ref="N1426" ca="1">_FV(A1426,"52 week high",TRUE)</f>
        <v>43.54</v>
      </c>
      <c r="O1426" s="8" cm="1">
        <f t="array" aca="1" ref="O1426" ca="1">_FV(A1426,"Volume")</f>
        <v>6119</v>
      </c>
      <c r="P1426" s="7" cm="1">
        <f t="array" aca="1" ref="P1426" ca="1">_FV(A1426,"Volume average",TRUE)</f>
        <v>5291</v>
      </c>
      <c r="Q1426" t="s">
        <v>3097</v>
      </c>
      <c r="R1426" t="s">
        <v>2315</v>
      </c>
      <c r="S1426" t="s">
        <v>2310</v>
      </c>
      <c r="T1426" s="25" cm="1">
        <f t="array" aca="1" ref="T1426" ca="1">_FV(A1426,"Expense ratio",TRUE)</f>
        <v>6.5000000000000006E-3</v>
      </c>
      <c r="U1426" s="24" cm="1">
        <f t="array" aca="1" ref="U1426" ca="1">_FV(A1426,"Market cap",TRUE)</f>
        <v>91938255.079999998</v>
      </c>
      <c r="V1426" s="4">
        <v>91938256</v>
      </c>
      <c r="W1426" s="4">
        <v>91938256</v>
      </c>
      <c r="Y1426" t="s">
        <v>4047</v>
      </c>
      <c r="Z1426" s="5">
        <v>42.641280000000002</v>
      </c>
      <c r="AA1426" s="20"/>
      <c r="AB1426" s="5">
        <v>5.2800002999999998E-2</v>
      </c>
      <c r="AC1426" s="4">
        <v>18712</v>
      </c>
      <c r="AE1426" s="5">
        <v>3.3684832765864541</v>
      </c>
      <c r="AF1426" s="5">
        <v>6.7367691031257504</v>
      </c>
      <c r="AI1426" s="4">
        <v>18712</v>
      </c>
      <c r="AJ1426" s="5">
        <v>796229.28159999999</v>
      </c>
      <c r="AL1426" s="5">
        <v>43.54</v>
      </c>
      <c r="AM1426" s="5">
        <v>41.65</v>
      </c>
      <c r="AN1426" t="s">
        <v>47</v>
      </c>
      <c r="AO1426" t="str" cm="1">
        <f t="array" aca="1" ref="AO1426" ca="1">_FV(A1426,"Currency")</f>
        <v>USD</v>
      </c>
      <c r="AP1426" t="str" cm="1">
        <f t="array" aca="1" ref="AP1426" ca="1">_FV(A1426,"Exchange")</f>
        <v>CBOE BZX Exchange</v>
      </c>
      <c r="AQ1426" s="6" t="str" cm="1">
        <f t="array" aca="1" ref="AQ1426" ca="1">_FV(A1426,"Exchange abbreviation",TRUE)</f>
        <v>BATS</v>
      </c>
      <c r="AR1426" t="str" cm="1">
        <f t="array" aca="1" ref="AR1426" ca="1">_FV(A1426,"Instrument type",TRUE)</f>
        <v>ETF</v>
      </c>
    </row>
    <row r="1427" spans="1:44" ht="18.75" customHeight="1" x14ac:dyDescent="0.25">
      <c r="A1427" t="e" vm="1440">
        <v>#VALUE!</v>
      </c>
      <c r="B1427" t="s">
        <v>4048</v>
      </c>
      <c r="C1427" t="s">
        <v>4049</v>
      </c>
      <c r="D1427" s="31" cm="1">
        <f t="array" aca="1" ref="D1427" ca="1">_FV(A1427,"Last trade time",TRUE)</f>
        <v>45824.843279085158</v>
      </c>
      <c r="E1427" s="23" cm="1">
        <f t="array" aca="1" ref="E1427" ca="1">_FV(A1427,"Price")</f>
        <v>34.648299999999999</v>
      </c>
      <c r="F1427" s="27" cm="1">
        <f t="array" aca="1" ref="F1427" ca="1">_FV(A1427,"Change (%)",TRUE)</f>
        <v>-3.4999999999999996E-3</v>
      </c>
      <c r="G1427" s="26" cm="1">
        <f t="array" aca="1" ref="G1427" ca="1">_FV(A1427,"Change")</f>
        <v>-0.1217</v>
      </c>
      <c r="H1427" s="23" cm="1">
        <f t="array" aca="1" ref="H1427" ca="1">_FV(A1427,"Open")</f>
        <v>34.81</v>
      </c>
      <c r="I1427" s="23" cm="1">
        <f t="array" aca="1" ref="I1427" ca="1">_FV(A1427,"Low")</f>
        <v>34.560099999999998</v>
      </c>
      <c r="J1427" s="23" cm="1">
        <f t="array" aca="1" ref="J1427" ca="1">_FV(A1427,"High")</f>
        <v>34.81</v>
      </c>
      <c r="K1427" s="23" cm="1">
        <f t="array" aca="1" ref="K1427" ca="1">_FV(A1427,"Previous close",TRUE)</f>
        <v>34.770000000000003</v>
      </c>
      <c r="L1427" s="26"/>
      <c r="M1427" s="23" cm="1">
        <f t="array" aca="1" ref="M1427" ca="1">_FV(A1427,"52 week low",TRUE)</f>
        <v>30.02</v>
      </c>
      <c r="N1427" s="23" cm="1">
        <f t="array" aca="1" ref="N1427" ca="1">_FV(A1427,"52 week high",TRUE)</f>
        <v>34.94</v>
      </c>
      <c r="O1427" s="8" cm="1">
        <f t="array" aca="1" ref="O1427" ca="1">_FV(A1427,"Volume")</f>
        <v>2269</v>
      </c>
      <c r="P1427" s="7" cm="1">
        <f t="array" aca="1" ref="P1427" ca="1">_FV(A1427,"Volume average",TRUE)</f>
        <v>26940</v>
      </c>
      <c r="Q1427" t="s">
        <v>1641</v>
      </c>
      <c r="S1427" t="s">
        <v>2662</v>
      </c>
      <c r="T1427" s="25" cm="1">
        <f t="array" aca="1" ref="T1427" ca="1">_FV(A1427,"Expense ratio",TRUE)</f>
        <v>6.5000000000000006E-3</v>
      </c>
      <c r="U1427" s="24" cm="1">
        <f t="array" aca="1" ref="U1427" ca="1">_FV(A1427,"Market cap",TRUE)</f>
        <v>167768115.97</v>
      </c>
      <c r="V1427" s="4">
        <v>167768112</v>
      </c>
      <c r="W1427" s="4">
        <v>167768112</v>
      </c>
      <c r="Y1427" t="s">
        <v>4050</v>
      </c>
      <c r="Z1427" s="5">
        <v>34.467599999999997</v>
      </c>
      <c r="AA1427" s="19">
        <v>18.949652</v>
      </c>
      <c r="AB1427" s="5">
        <v>2.7900000000000001E-2</v>
      </c>
      <c r="AC1427" s="4">
        <v>35439</v>
      </c>
      <c r="AE1427" s="5">
        <v>8.4046872140456585</v>
      </c>
      <c r="AF1427" s="5">
        <v>16.96931966974919</v>
      </c>
      <c r="AI1427" s="4">
        <v>35439</v>
      </c>
      <c r="AJ1427" s="5">
        <v>1222528.5512999999</v>
      </c>
      <c r="AL1427" s="5">
        <v>34.58</v>
      </c>
      <c r="AM1427" s="5">
        <v>29.945</v>
      </c>
      <c r="AN1427" t="s">
        <v>90</v>
      </c>
      <c r="AO1427" t="str" cm="1">
        <f t="array" aca="1" ref="AO1427" ca="1">_FV(A1427,"Currency")</f>
        <v>USD</v>
      </c>
      <c r="AP1427" t="str" cm="1">
        <f t="array" aca="1" ref="AP1427" ca="1">_FV(A1427,"Exchange")</f>
        <v>NYSE Arca</v>
      </c>
      <c r="AQ1427" s="6" t="str" cm="1">
        <f t="array" aca="1" ref="AQ1427" ca="1">_FV(A1427,"Exchange abbreviation",TRUE)</f>
        <v>ARCX</v>
      </c>
      <c r="AR1427" t="str" cm="1">
        <f t="array" aca="1" ref="AR1427" ca="1">_FV(A1427,"Instrument type",TRUE)</f>
        <v>ETF</v>
      </c>
    </row>
    <row r="1428" spans="1:44" ht="18.75" customHeight="1" x14ac:dyDescent="0.25">
      <c r="A1428" t="e" vm="1441">
        <v>#VALUE!</v>
      </c>
      <c r="B1428" t="s">
        <v>4051</v>
      </c>
      <c r="C1428" t="s">
        <v>4052</v>
      </c>
      <c r="D1428" s="31" cm="1">
        <f t="array" aca="1" ref="D1428" ca="1">_FV(A1428,"Last trade time",TRUE)</f>
        <v>45824.843750265623</v>
      </c>
      <c r="E1428" s="23" cm="1">
        <f t="array" aca="1" ref="E1428" ca="1">_FV(A1428,"Price")</f>
        <v>49.045000000000002</v>
      </c>
      <c r="F1428" s="27" cm="1">
        <f t="array" aca="1" ref="F1428" ca="1">_FV(A1428,"Change (%)",TRUE)</f>
        <v>-4.0759999999999999E-4</v>
      </c>
      <c r="G1428" s="26" cm="1">
        <f t="array" aca="1" ref="G1428" ca="1">_FV(A1428,"Change")</f>
        <v>-0.02</v>
      </c>
      <c r="H1428" s="23" cm="1">
        <f t="array" aca="1" ref="H1428" ca="1">_FV(A1428,"Open")</f>
        <v>49.06</v>
      </c>
      <c r="I1428" s="23" cm="1">
        <f t="array" aca="1" ref="I1428" ca="1">_FV(A1428,"Low")</f>
        <v>48.91</v>
      </c>
      <c r="J1428" s="23" cm="1">
        <f t="array" aca="1" ref="J1428" ca="1">_FV(A1428,"High")</f>
        <v>49.12</v>
      </c>
      <c r="K1428" s="23" cm="1">
        <f t="array" aca="1" ref="K1428" ca="1">_FV(A1428,"Previous close",TRUE)</f>
        <v>49.064999999999998</v>
      </c>
      <c r="L1428" s="26"/>
      <c r="M1428" s="23" cm="1">
        <f t="array" aca="1" ref="M1428" ca="1">_FV(A1428,"52 week low",TRUE)</f>
        <v>45.06</v>
      </c>
      <c r="N1428" s="23" cm="1">
        <f t="array" aca="1" ref="N1428" ca="1">_FV(A1428,"52 week high",TRUE)</f>
        <v>51.49</v>
      </c>
      <c r="O1428" s="8" cm="1">
        <f t="array" aca="1" ref="O1428" ca="1">_FV(A1428,"Volume")</f>
        <v>296711</v>
      </c>
      <c r="P1428" s="7" cm="1">
        <f t="array" aca="1" ref="P1428" ca="1">_FV(A1428,"Volume average",TRUE)</f>
        <v>400251</v>
      </c>
      <c r="Q1428" t="s">
        <v>4053</v>
      </c>
      <c r="S1428" t="s">
        <v>318</v>
      </c>
      <c r="T1428" s="25" cm="1">
        <f t="array" aca="1" ref="T1428" ca="1">_FV(A1428,"Expense ratio",TRUE)</f>
        <v>6.5000000000000006E-3</v>
      </c>
      <c r="U1428" s="24" cm="1">
        <f t="array" aca="1" ref="U1428" ca="1">_FV(A1428,"Market cap",TRUE)</f>
        <v>5014216818.1000004</v>
      </c>
      <c r="V1428" s="4">
        <v>5015126016</v>
      </c>
      <c r="W1428" s="4">
        <v>5015126016</v>
      </c>
      <c r="Y1428" t="s">
        <v>2316</v>
      </c>
      <c r="Z1428" s="5">
        <v>48.81</v>
      </c>
      <c r="AA1428" s="20"/>
      <c r="AB1428" s="5">
        <v>4.1100003000000003E-2</v>
      </c>
      <c r="AC1428" s="4">
        <v>494430</v>
      </c>
      <c r="AE1428" s="5">
        <v>2.215875489546693</v>
      </c>
      <c r="AF1428" s="5">
        <v>5.7155706068246834</v>
      </c>
      <c r="AI1428" s="4">
        <v>494430</v>
      </c>
      <c r="AJ1428" s="5">
        <v>24138072.600000001</v>
      </c>
      <c r="AL1428" s="5">
        <v>51.49</v>
      </c>
      <c r="AM1428" s="5">
        <v>45.06</v>
      </c>
      <c r="AN1428" t="s">
        <v>82</v>
      </c>
      <c r="AO1428" t="str" cm="1">
        <f t="array" aca="1" ref="AO1428" ca="1">_FV(A1428,"Currency")</f>
        <v>USD</v>
      </c>
      <c r="AP1428" t="str" cm="1">
        <f t="array" aca="1" ref="AP1428" ca="1">_FV(A1428,"Exchange")</f>
        <v>Nasdaq Stock Market</v>
      </c>
      <c r="AQ1428" s="6" t="str" cm="1">
        <f t="array" aca="1" ref="AQ1428" ca="1">_FV(A1428,"Exchange abbreviation",TRUE)</f>
        <v>XNAS</v>
      </c>
      <c r="AR1428" t="str" cm="1">
        <f t="array" aca="1" ref="AR1428" ca="1">_FV(A1428,"Instrument type",TRUE)</f>
        <v>ETF</v>
      </c>
    </row>
    <row r="1429" spans="1:44" ht="18.75" customHeight="1" x14ac:dyDescent="0.25">
      <c r="A1429" t="e" vm="1442">
        <v>#VALUE!</v>
      </c>
      <c r="B1429" t="s">
        <v>4054</v>
      </c>
      <c r="C1429" t="s">
        <v>4055</v>
      </c>
      <c r="D1429" s="31" cm="1">
        <f t="array" aca="1" ref="D1429" ca="1">_FV(A1429,"Last trade time",TRUE)</f>
        <v>45824.857739964842</v>
      </c>
      <c r="E1429" s="23" cm="1">
        <f t="array" aca="1" ref="E1429" ca="1">_FV(A1429,"Price")</f>
        <v>20.9</v>
      </c>
      <c r="F1429" s="27" cm="1">
        <f t="array" aca="1" ref="F1429" ca="1">_FV(A1429,"Change (%)",TRUE)</f>
        <v>9.5790000000000003E-4</v>
      </c>
      <c r="G1429" s="26" cm="1">
        <f t="array" aca="1" ref="G1429" ca="1">_FV(A1429,"Change")</f>
        <v>0.02</v>
      </c>
      <c r="H1429" s="23" cm="1">
        <f t="array" aca="1" ref="H1429" ca="1">_FV(A1429,"Open")</f>
        <v>20.89</v>
      </c>
      <c r="I1429" s="23" cm="1">
        <f t="array" aca="1" ref="I1429" ca="1">_FV(A1429,"Low")</f>
        <v>20.89</v>
      </c>
      <c r="J1429" s="23" cm="1">
        <f t="array" aca="1" ref="J1429" ca="1">_FV(A1429,"High")</f>
        <v>20.91</v>
      </c>
      <c r="K1429" s="23" cm="1">
        <f t="array" aca="1" ref="K1429" ca="1">_FV(A1429,"Previous close",TRUE)</f>
        <v>20.88</v>
      </c>
      <c r="L1429" s="26"/>
      <c r="M1429" s="23" cm="1">
        <f t="array" aca="1" ref="M1429" ca="1">_FV(A1429,"52 week low",TRUE)</f>
        <v>20.02</v>
      </c>
      <c r="N1429" s="23" cm="1">
        <f t="array" aca="1" ref="N1429" ca="1">_FV(A1429,"52 week high",TRUE)</f>
        <v>21.19</v>
      </c>
      <c r="O1429" s="8" cm="1">
        <f t="array" aca="1" ref="O1429" ca="1">_FV(A1429,"Volume")</f>
        <v>4843446</v>
      </c>
      <c r="P1429" s="7" cm="1">
        <f t="array" aca="1" ref="P1429" ca="1">_FV(A1429,"Volume average",TRUE)</f>
        <v>8977502</v>
      </c>
      <c r="Q1429" t="s">
        <v>119</v>
      </c>
      <c r="T1429" s="25" cm="1">
        <f t="array" aca="1" ref="T1429" ca="1">_FV(A1429,"Expense ratio",TRUE)</f>
        <v>6.5000000000000006E-3</v>
      </c>
      <c r="U1429" s="24" cm="1">
        <f t="array" aca="1" ref="U1429" ca="1">_FV(A1429,"Market cap",TRUE)</f>
        <v>6742180553.4799995</v>
      </c>
      <c r="V1429" s="16"/>
      <c r="W1429" s="16"/>
      <c r="X1429" t="s">
        <v>4056</v>
      </c>
      <c r="Z1429" s="18"/>
      <c r="AA1429" s="20"/>
      <c r="AB1429" s="20"/>
      <c r="AC1429" s="21">
        <v>10193744</v>
      </c>
      <c r="AE1429" s="18"/>
      <c r="AF1429" s="20"/>
      <c r="AI1429" s="21"/>
      <c r="AJ1429" s="18"/>
      <c r="AL1429" s="18"/>
      <c r="AM1429" s="18"/>
      <c r="AN1429" t="s">
        <v>73</v>
      </c>
      <c r="AO1429" t="str" cm="1">
        <f t="array" aca="1" ref="AO1429" ca="1">_FV(A1429,"Currency")</f>
        <v>USD</v>
      </c>
      <c r="AP1429" t="str" cm="1">
        <f t="array" aca="1" ref="AP1429" ca="1">_FV(A1429,"Exchange")</f>
        <v>NYSE Arca</v>
      </c>
      <c r="AQ1429" s="6" t="str" cm="1">
        <f t="array" aca="1" ref="AQ1429" ca="1">_FV(A1429,"Exchange abbreviation",TRUE)</f>
        <v>ARCX</v>
      </c>
      <c r="AR1429" t="str" cm="1">
        <f t="array" aca="1" ref="AR1429" ca="1">_FV(A1429,"Instrument type",TRUE)</f>
        <v>ETF</v>
      </c>
    </row>
    <row r="1430" spans="1:44" ht="18.75" customHeight="1" x14ac:dyDescent="0.25">
      <c r="A1430" t="e" vm="1443">
        <v>#VALUE!</v>
      </c>
      <c r="B1430" t="s">
        <v>4057</v>
      </c>
      <c r="C1430" t="s">
        <v>4058</v>
      </c>
      <c r="D1430" s="31" cm="1">
        <f t="array" aca="1" ref="D1430" ca="1">_FV(A1430,"Last trade time",TRUE)</f>
        <v>45824.841634687502</v>
      </c>
      <c r="E1430" s="23" cm="1">
        <f t="array" aca="1" ref="E1430" ca="1">_FV(A1430,"Price")</f>
        <v>13.8484</v>
      </c>
      <c r="F1430" s="27" cm="1">
        <f t="array" aca="1" ref="F1430" ca="1">_FV(A1430,"Change (%)",TRUE)</f>
        <v>2.7810000000000001E-3</v>
      </c>
      <c r="G1430" s="26" cm="1">
        <f t="array" aca="1" ref="G1430" ca="1">_FV(A1430,"Change")</f>
        <v>3.8399999999999997E-2</v>
      </c>
      <c r="H1430" s="23" cm="1">
        <f t="array" aca="1" ref="H1430" ca="1">_FV(A1430,"Open")</f>
        <v>13.88</v>
      </c>
      <c r="I1430" s="23" cm="1">
        <f t="array" aca="1" ref="I1430" ca="1">_FV(A1430,"Low")</f>
        <v>13.8484</v>
      </c>
      <c r="J1430" s="23" cm="1">
        <f t="array" aca="1" ref="J1430" ca="1">_FV(A1430,"High")</f>
        <v>13.9649</v>
      </c>
      <c r="K1430" s="23" cm="1">
        <f t="array" aca="1" ref="K1430" ca="1">_FV(A1430,"Previous close",TRUE)</f>
        <v>13.81</v>
      </c>
      <c r="L1430" s="26"/>
      <c r="M1430" s="23" cm="1">
        <f t="array" aca="1" ref="M1430" ca="1">_FV(A1430,"52 week low",TRUE)</f>
        <v>12.020200000000001</v>
      </c>
      <c r="N1430" s="23" cm="1">
        <f t="array" aca="1" ref="N1430" ca="1">_FV(A1430,"52 week high",TRUE)</f>
        <v>15.06</v>
      </c>
      <c r="O1430" s="8" cm="1">
        <f t="array" aca="1" ref="O1430" ca="1">_FV(A1430,"Volume")</f>
        <v>1440</v>
      </c>
      <c r="P1430" s="7" cm="1">
        <f t="array" aca="1" ref="P1430" ca="1">_FV(A1430,"Volume average",TRUE)</f>
        <v>6925</v>
      </c>
      <c r="Q1430" t="s">
        <v>554</v>
      </c>
      <c r="S1430" t="s">
        <v>4059</v>
      </c>
      <c r="T1430" s="25" cm="1">
        <f t="array" aca="1" ref="T1430" ca="1">_FV(A1430,"Expense ratio",TRUE)</f>
        <v>6.5000000000000006E-3</v>
      </c>
      <c r="U1430" s="24" cm="1">
        <f t="array" aca="1" ref="U1430" ca="1">_FV(A1430,"Market cap",TRUE)</f>
        <v>58247495.509999998</v>
      </c>
      <c r="V1430" s="4">
        <v>58247496</v>
      </c>
      <c r="W1430" s="4">
        <v>58247496</v>
      </c>
      <c r="Y1430" t="s">
        <v>4060</v>
      </c>
      <c r="Z1430" s="5">
        <v>13.6915</v>
      </c>
      <c r="AA1430" s="5">
        <v>16.274504</v>
      </c>
      <c r="AB1430" s="5">
        <v>3.4599999999999999E-2</v>
      </c>
      <c r="AC1430" s="4">
        <v>11638</v>
      </c>
      <c r="AE1430" s="5">
        <v>6.5432255590103683</v>
      </c>
      <c r="AF1430" s="5">
        <v>1.4605104426659301</v>
      </c>
      <c r="AI1430" s="4">
        <v>11638</v>
      </c>
      <c r="AJ1430" s="5">
        <v>158742.32</v>
      </c>
      <c r="AL1430" s="5">
        <v>15.06</v>
      </c>
      <c r="AM1430" s="5">
        <v>12.02</v>
      </c>
      <c r="AN1430" t="s">
        <v>47</v>
      </c>
      <c r="AO1430" t="str" cm="1">
        <f t="array" aca="1" ref="AO1430" ca="1">_FV(A1430,"Currency")</f>
        <v>USD</v>
      </c>
      <c r="AP1430" t="str" cm="1">
        <f t="array" aca="1" ref="AP1430" ca="1">_FV(A1430,"Exchange")</f>
        <v>NYSE Arca</v>
      </c>
      <c r="AQ1430" s="6" t="str" cm="1">
        <f t="array" aca="1" ref="AQ1430" ca="1">_FV(A1430,"Exchange abbreviation",TRUE)</f>
        <v>ARCX</v>
      </c>
      <c r="AR1430" t="str" cm="1">
        <f t="array" aca="1" ref="AR1430" ca="1">_FV(A1430,"Instrument type",TRUE)</f>
        <v>ETF</v>
      </c>
    </row>
    <row r="1431" spans="1:44" ht="18.75" customHeight="1" x14ac:dyDescent="0.25">
      <c r="A1431" t="e" vm="1444">
        <v>#VALUE!</v>
      </c>
      <c r="B1431" t="s">
        <v>4061</v>
      </c>
      <c r="C1431" t="s">
        <v>4062</v>
      </c>
      <c r="D1431" s="31" cm="1">
        <f t="array" aca="1" ref="D1431" ca="1">_FV(A1431,"Last trade time",TRUE)</f>
        <v>45824.843750196094</v>
      </c>
      <c r="E1431" s="23" cm="1">
        <f t="array" aca="1" ref="E1431" ca="1">_FV(A1431,"Price")</f>
        <v>22.79</v>
      </c>
      <c r="F1431" s="27" cm="1">
        <f t="array" aca="1" ref="F1431" ca="1">_FV(A1431,"Change (%)",TRUE)</f>
        <v>6.1809999999999999E-3</v>
      </c>
      <c r="G1431" s="26" cm="1">
        <f t="array" aca="1" ref="G1431" ca="1">_FV(A1431,"Change")</f>
        <v>0.14000000000000001</v>
      </c>
      <c r="H1431" s="23" cm="1">
        <f t="array" aca="1" ref="H1431" ca="1">_FV(A1431,"Open")</f>
        <v>22.6</v>
      </c>
      <c r="I1431" s="23" cm="1">
        <f t="array" aca="1" ref="I1431" ca="1">_FV(A1431,"Low")</f>
        <v>22.6</v>
      </c>
      <c r="J1431" s="23" cm="1">
        <f t="array" aca="1" ref="J1431" ca="1">_FV(A1431,"High")</f>
        <v>22.8</v>
      </c>
      <c r="K1431" s="23" cm="1">
        <f t="array" aca="1" ref="K1431" ca="1">_FV(A1431,"Previous close",TRUE)</f>
        <v>22.65</v>
      </c>
      <c r="L1431" s="26"/>
      <c r="M1431" s="23" cm="1">
        <f t="array" aca="1" ref="M1431" ca="1">_FV(A1431,"52 week low",TRUE)</f>
        <v>20.04</v>
      </c>
      <c r="N1431" s="23" cm="1">
        <f t="array" aca="1" ref="N1431" ca="1">_FV(A1431,"52 week high",TRUE)</f>
        <v>28.05</v>
      </c>
      <c r="O1431" s="8" cm="1">
        <f t="array" aca="1" ref="O1431" ca="1">_FV(A1431,"Volume")</f>
        <v>2193</v>
      </c>
      <c r="P1431" s="7" cm="1">
        <f t="array" aca="1" ref="P1431" ca="1">_FV(A1431,"Volume average",TRUE)</f>
        <v>4473</v>
      </c>
      <c r="Q1431" t="s">
        <v>119</v>
      </c>
      <c r="T1431" s="25" cm="1">
        <f t="array" aca="1" ref="T1431" ca="1">_FV(A1431,"Expense ratio",TRUE)</f>
        <v>6.5000000000000006E-3</v>
      </c>
      <c r="U1431" s="24" cm="1">
        <f t="array" aca="1" ref="U1431" ca="1">_FV(A1431,"Market cap",TRUE)</f>
        <v>11184446.09</v>
      </c>
      <c r="V1431" s="16"/>
      <c r="W1431" s="16"/>
      <c r="Z1431" s="18"/>
      <c r="AA1431" s="20"/>
      <c r="AB1431" s="20"/>
      <c r="AC1431" s="21">
        <v>4806</v>
      </c>
      <c r="AE1431" s="18"/>
      <c r="AF1431" s="20"/>
      <c r="AI1431" s="21"/>
      <c r="AJ1431" s="18"/>
      <c r="AL1431" s="18"/>
      <c r="AM1431" s="18"/>
      <c r="AN1431" t="s">
        <v>73</v>
      </c>
      <c r="AO1431" t="str" cm="1">
        <f t="array" aca="1" ref="AO1431" ca="1">_FV(A1431,"Currency")</f>
        <v>USD</v>
      </c>
      <c r="AP1431" t="str" cm="1">
        <f t="array" aca="1" ref="AP1431" ca="1">_FV(A1431,"Exchange")</f>
        <v>Nasdaq Stock Market</v>
      </c>
      <c r="AQ1431" s="6" t="str" cm="1">
        <f t="array" aca="1" ref="AQ1431" ca="1">_FV(A1431,"Exchange abbreviation",TRUE)</f>
        <v>XNAS</v>
      </c>
      <c r="AR1431" t="str" cm="1">
        <f t="array" aca="1" ref="AR1431" ca="1">_FV(A1431,"Instrument type",TRUE)</f>
        <v>ETF</v>
      </c>
    </row>
    <row r="1432" spans="1:44" ht="18.75" customHeight="1" x14ac:dyDescent="0.25">
      <c r="A1432" t="e" vm="1445">
        <v>#VALUE!</v>
      </c>
      <c r="B1432" t="s">
        <v>4063</v>
      </c>
      <c r="C1432" t="s">
        <v>4064</v>
      </c>
      <c r="D1432" s="31" cm="1">
        <f t="array" aca="1" ref="D1432" ca="1">_FV(A1432,"Last trade time",TRUE)</f>
        <v>45824.840309085157</v>
      </c>
      <c r="E1432" s="23" cm="1">
        <f t="array" aca="1" ref="E1432" ca="1">_FV(A1432,"Price")</f>
        <v>34.159999999999997</v>
      </c>
      <c r="F1432" s="27" cm="1">
        <f t="array" aca="1" ref="F1432" ca="1">_FV(A1432,"Change (%)",TRUE)</f>
        <v>4.7060000000000001E-3</v>
      </c>
      <c r="G1432" s="26" cm="1">
        <f t="array" aca="1" ref="G1432" ca="1">_FV(A1432,"Change")</f>
        <v>0.16</v>
      </c>
      <c r="H1432" s="23" cm="1">
        <f t="array" aca="1" ref="H1432" ca="1">_FV(A1432,"Open")</f>
        <v>34.28</v>
      </c>
      <c r="I1432" s="23" cm="1">
        <f t="array" aca="1" ref="I1432" ca="1">_FV(A1432,"Low")</f>
        <v>34.159999999999997</v>
      </c>
      <c r="J1432" s="23" cm="1">
        <f t="array" aca="1" ref="J1432" ca="1">_FV(A1432,"High")</f>
        <v>34.409999999999997</v>
      </c>
      <c r="K1432" s="23" cm="1">
        <f t="array" aca="1" ref="K1432" ca="1">_FV(A1432,"Previous close",TRUE)</f>
        <v>34</v>
      </c>
      <c r="L1432" s="26"/>
      <c r="M1432" s="23" cm="1">
        <f t="array" aca="1" ref="M1432" ca="1">_FV(A1432,"52 week low",TRUE)</f>
        <v>27.43</v>
      </c>
      <c r="N1432" s="23" cm="1">
        <f t="array" aca="1" ref="N1432" ca="1">_FV(A1432,"52 week high",TRUE)</f>
        <v>34.409999999999997</v>
      </c>
      <c r="O1432" s="8" cm="1">
        <f t="array" aca="1" ref="O1432" ca="1">_FV(A1432,"Volume")</f>
        <v>62998</v>
      </c>
      <c r="P1432" s="7" cm="1">
        <f t="array" aca="1" ref="P1432" ca="1">_FV(A1432,"Volume average",TRUE)</f>
        <v>139880</v>
      </c>
      <c r="Q1432" t="s">
        <v>2582</v>
      </c>
      <c r="S1432" t="s">
        <v>3079</v>
      </c>
      <c r="T1432" s="25" cm="1">
        <f t="array" aca="1" ref="T1432" ca="1">_FV(A1432,"Expense ratio",TRUE)</f>
        <v>6.5000000000000006E-3</v>
      </c>
      <c r="U1432" s="24" cm="1">
        <f t="array" aca="1" ref="U1432" ca="1">_FV(A1432,"Market cap",TRUE)</f>
        <v>1099444773.7</v>
      </c>
      <c r="V1432" s="4">
        <v>1099444736</v>
      </c>
      <c r="W1432" s="4">
        <v>1099444736</v>
      </c>
      <c r="Y1432" t="s">
        <v>4065</v>
      </c>
      <c r="Z1432" s="5">
        <v>33.311700000000002</v>
      </c>
      <c r="AA1432" s="5">
        <v>10.299319000000001</v>
      </c>
      <c r="AB1432" s="5">
        <v>4.4400000000000002E-2</v>
      </c>
      <c r="AC1432" s="4">
        <v>231731</v>
      </c>
      <c r="AE1432" s="5">
        <v>16.452091545191941</v>
      </c>
      <c r="AF1432" s="5">
        <v>8.7877171213500702</v>
      </c>
      <c r="AI1432" s="4">
        <v>231731</v>
      </c>
      <c r="AJ1432" s="5">
        <v>7749084.6399999997</v>
      </c>
      <c r="AL1432" s="5">
        <v>33.68</v>
      </c>
      <c r="AM1432" s="5">
        <v>27.43</v>
      </c>
      <c r="AN1432" t="s">
        <v>90</v>
      </c>
      <c r="AO1432" t="str" cm="1">
        <f t="array" aca="1" ref="AO1432" ca="1">_FV(A1432,"Currency")</f>
        <v>USD</v>
      </c>
      <c r="AP1432" t="str" cm="1">
        <f t="array" aca="1" ref="AP1432" ca="1">_FV(A1432,"Exchange")</f>
        <v>CBOE BZX Exchange</v>
      </c>
      <c r="AQ1432" s="6" t="str" cm="1">
        <f t="array" aca="1" ref="AQ1432" ca="1">_FV(A1432,"Exchange abbreviation",TRUE)</f>
        <v>BATS</v>
      </c>
      <c r="AR1432" t="str" cm="1">
        <f t="array" aca="1" ref="AR1432" ca="1">_FV(A1432,"Instrument type",TRUE)</f>
        <v>ETF</v>
      </c>
    </row>
    <row r="1433" spans="1:44" ht="18.75" customHeight="1" x14ac:dyDescent="0.25">
      <c r="A1433" t="e" vm="1446">
        <v>#VALUE!</v>
      </c>
      <c r="B1433" t="s">
        <v>4066</v>
      </c>
      <c r="C1433" t="s">
        <v>4067</v>
      </c>
      <c r="D1433" s="31" cm="1">
        <f t="array" aca="1" ref="D1433" ca="1">_FV(A1433,"Last trade time",TRUE)</f>
        <v>45824.840277789066</v>
      </c>
      <c r="E1433" s="23" cm="1">
        <f t="array" aca="1" ref="E1433" ca="1">_FV(A1433,"Price")</f>
        <v>26.715199999999999</v>
      </c>
      <c r="F1433" s="27" cm="1">
        <f t="array" aca="1" ref="F1433" ca="1">_FV(A1433,"Change (%)",TRUE)</f>
        <v>7.6300000000000005E-3</v>
      </c>
      <c r="G1433" s="26" cm="1">
        <f t="array" aca="1" ref="G1433" ca="1">_FV(A1433,"Change")</f>
        <v>0.20230000000000001</v>
      </c>
      <c r="H1433" s="23" cm="1">
        <f t="array" aca="1" ref="H1433" ca="1">_FV(A1433,"Open")</f>
        <v>26.75</v>
      </c>
      <c r="I1433" s="23" cm="1">
        <f t="array" aca="1" ref="I1433" ca="1">_FV(A1433,"Low")</f>
        <v>26.715199999999999</v>
      </c>
      <c r="J1433" s="23" cm="1">
        <f t="array" aca="1" ref="J1433" ca="1">_FV(A1433,"High")</f>
        <v>26.84</v>
      </c>
      <c r="K1433" s="23" cm="1">
        <f t="array" aca="1" ref="K1433" ca="1">_FV(A1433,"Previous close",TRUE)</f>
        <v>26.512899999999998</v>
      </c>
      <c r="L1433" s="26"/>
      <c r="M1433" s="23" cm="1">
        <f t="array" aca="1" ref="M1433" ca="1">_FV(A1433,"52 week low",TRUE)</f>
        <v>21.4</v>
      </c>
      <c r="N1433" s="23" cm="1">
        <f t="array" aca="1" ref="N1433" ca="1">_FV(A1433,"52 week high",TRUE)</f>
        <v>26.84</v>
      </c>
      <c r="O1433" s="8" cm="1">
        <f t="array" aca="1" ref="O1433" ca="1">_FV(A1433,"Volume")</f>
        <v>517</v>
      </c>
      <c r="P1433" s="7" cm="1">
        <f t="array" aca="1" ref="P1433" ca="1">_FV(A1433,"Volume average",TRUE)</f>
        <v>6361</v>
      </c>
      <c r="Q1433" t="s">
        <v>50</v>
      </c>
      <c r="S1433" t="s">
        <v>3093</v>
      </c>
      <c r="T1433" s="25" cm="1">
        <f t="array" aca="1" ref="T1433" ca="1">_FV(A1433,"Expense ratio",TRUE)</f>
        <v>6.5000000000000006E-3</v>
      </c>
      <c r="U1433" s="24" cm="1">
        <f t="array" aca="1" ref="U1433" ca="1">_FV(A1433,"Market cap",TRUE)</f>
        <v>84467529.129999995</v>
      </c>
      <c r="V1433" s="4">
        <v>84467528</v>
      </c>
      <c r="W1433" s="4">
        <v>84467528</v>
      </c>
      <c r="X1433" t="s">
        <v>4068</v>
      </c>
      <c r="Y1433" t="s">
        <v>1209</v>
      </c>
      <c r="Z1433" s="5">
        <v>26.492100000000001</v>
      </c>
      <c r="AA1433" s="5">
        <v>27.48019</v>
      </c>
      <c r="AB1433" s="20"/>
      <c r="AC1433" s="4">
        <v>6720</v>
      </c>
      <c r="AE1433" s="5">
        <v>5.3579958423743967</v>
      </c>
      <c r="AF1433" s="20"/>
      <c r="AI1433" s="4">
        <v>6720</v>
      </c>
      <c r="AJ1433" s="5">
        <v>178197.6</v>
      </c>
      <c r="AL1433" s="5">
        <v>26.706</v>
      </c>
      <c r="AM1433" s="5">
        <v>21.4</v>
      </c>
      <c r="AN1433" t="s">
        <v>47</v>
      </c>
      <c r="AO1433" t="str" cm="1">
        <f t="array" aca="1" ref="AO1433" ca="1">_FV(A1433,"Currency")</f>
        <v>USD</v>
      </c>
      <c r="AP1433" t="str" cm="1">
        <f t="array" aca="1" ref="AP1433" ca="1">_FV(A1433,"Exchange")</f>
        <v>NYSE Arca</v>
      </c>
      <c r="AQ1433" s="6" t="str" cm="1">
        <f t="array" aca="1" ref="AQ1433" ca="1">_FV(A1433,"Exchange abbreviation",TRUE)</f>
        <v>ARCX</v>
      </c>
      <c r="AR1433" t="str" cm="1">
        <f t="array" aca="1" ref="AR1433" ca="1">_FV(A1433,"Instrument type",TRUE)</f>
        <v>ETF</v>
      </c>
    </row>
    <row r="1434" spans="1:44" ht="18.75" customHeight="1" x14ac:dyDescent="0.25">
      <c r="A1434" t="e" vm="1447">
        <v>#VALUE!</v>
      </c>
      <c r="B1434" t="s">
        <v>4069</v>
      </c>
      <c r="C1434" t="s">
        <v>4070</v>
      </c>
      <c r="D1434" s="31" cm="1">
        <f t="array" aca="1" ref="D1434" ca="1">_FV(A1434,"Last trade time",TRUE)</f>
        <v>45824.843750265623</v>
      </c>
      <c r="E1434" s="23" cm="1">
        <f t="array" aca="1" ref="E1434" ca="1">_FV(A1434,"Price")</f>
        <v>49.73</v>
      </c>
      <c r="F1434" s="27" cm="1">
        <f t="array" aca="1" ref="F1434" ca="1">_FV(A1434,"Change (%)",TRUE)</f>
        <v>4.0230000000000002E-4</v>
      </c>
      <c r="G1434" s="26" cm="1">
        <f t="array" aca="1" ref="G1434" ca="1">_FV(A1434,"Change")</f>
        <v>0.02</v>
      </c>
      <c r="H1434" s="23" cm="1">
        <f t="array" aca="1" ref="H1434" ca="1">_FV(A1434,"Open")</f>
        <v>49.75</v>
      </c>
      <c r="I1434" s="23" cm="1">
        <f t="array" aca="1" ref="I1434" ca="1">_FV(A1434,"Low")</f>
        <v>49.68</v>
      </c>
      <c r="J1434" s="23" cm="1">
        <f t="array" aca="1" ref="J1434" ca="1">_FV(A1434,"High")</f>
        <v>49.8</v>
      </c>
      <c r="K1434" s="23" cm="1">
        <f t="array" aca="1" ref="K1434" ca="1">_FV(A1434,"Previous close",TRUE)</f>
        <v>49.71</v>
      </c>
      <c r="L1434" s="26"/>
      <c r="M1434" s="23" cm="1">
        <f t="array" aca="1" ref="M1434" ca="1">_FV(A1434,"52 week low",TRUE)</f>
        <v>48.1</v>
      </c>
      <c r="N1434" s="23" cm="1">
        <f t="array" aca="1" ref="N1434" ca="1">_FV(A1434,"52 week high",TRUE)</f>
        <v>52.13</v>
      </c>
      <c r="O1434" s="8" cm="1">
        <f t="array" aca="1" ref="O1434" ca="1">_FV(A1434,"Volume")</f>
        <v>156767</v>
      </c>
      <c r="P1434" s="7" cm="1">
        <f t="array" aca="1" ref="P1434" ca="1">_FV(A1434,"Volume average",TRUE)</f>
        <v>180691</v>
      </c>
      <c r="Q1434" t="s">
        <v>45</v>
      </c>
      <c r="R1434" t="s">
        <v>2128</v>
      </c>
      <c r="T1434" s="25" cm="1">
        <f t="array" aca="1" ref="T1434" ca="1">_FV(A1434,"Expense ratio",TRUE)</f>
        <v>6.5000000000000006E-3</v>
      </c>
      <c r="U1434" s="24" cm="1">
        <f t="array" aca="1" ref="U1434" ca="1">_FV(A1434,"Market cap",TRUE)</f>
        <v>1895330250.5899999</v>
      </c>
      <c r="V1434" s="16"/>
      <c r="W1434" s="16"/>
      <c r="Z1434" s="18"/>
      <c r="AA1434" s="20"/>
      <c r="AB1434" s="20"/>
      <c r="AC1434" s="21">
        <v>178311</v>
      </c>
      <c r="AE1434" s="18"/>
      <c r="AF1434" s="20"/>
      <c r="AI1434" s="21"/>
      <c r="AJ1434" s="18"/>
      <c r="AL1434" s="18"/>
      <c r="AM1434" s="18"/>
      <c r="AN1434" t="s">
        <v>73</v>
      </c>
      <c r="AO1434" t="str" cm="1">
        <f t="array" aca="1" ref="AO1434" ca="1">_FV(A1434,"Currency")</f>
        <v>USD</v>
      </c>
      <c r="AP1434" t="str" cm="1">
        <f t="array" aca="1" ref="AP1434" ca="1">_FV(A1434,"Exchange")</f>
        <v>Nasdaq Stock Market</v>
      </c>
      <c r="AQ1434" s="6" t="str" cm="1">
        <f t="array" aca="1" ref="AQ1434" ca="1">_FV(A1434,"Exchange abbreviation",TRUE)</f>
        <v>XNAS</v>
      </c>
      <c r="AR1434" t="str" cm="1">
        <f t="array" aca="1" ref="AR1434" ca="1">_FV(A1434,"Instrument type",TRUE)</f>
        <v>ETF</v>
      </c>
    </row>
    <row r="1435" spans="1:44" ht="18.75" customHeight="1" x14ac:dyDescent="0.25">
      <c r="A1435" t="e" vm="1448">
        <v>#VALUE!</v>
      </c>
      <c r="B1435" t="s">
        <v>4071</v>
      </c>
      <c r="C1435" t="s">
        <v>4072</v>
      </c>
      <c r="D1435" s="31" cm="1">
        <f t="array" aca="1" ref="D1435" ca="1">_FV(A1435,"Last trade time",TRUE)</f>
        <v>45824.843750231252</v>
      </c>
      <c r="E1435" s="23" cm="1">
        <f t="array" aca="1" ref="E1435" ca="1">_FV(A1435,"Price")</f>
        <v>28.37</v>
      </c>
      <c r="F1435" s="27" cm="1">
        <f t="array" aca="1" ref="F1435" ca="1">_FV(A1435,"Change (%)",TRUE)</f>
        <v>2.5731999999999998E-2</v>
      </c>
      <c r="G1435" s="26" cm="1">
        <f t="array" aca="1" ref="G1435" ca="1">_FV(A1435,"Change")</f>
        <v>0.7117</v>
      </c>
      <c r="H1435" s="23" cm="1">
        <f t="array" aca="1" ref="H1435" ca="1">_FV(A1435,"Open")</f>
        <v>28.34</v>
      </c>
      <c r="I1435" s="23" cm="1">
        <f t="array" aca="1" ref="I1435" ca="1">_FV(A1435,"Low")</f>
        <v>28.314399999999999</v>
      </c>
      <c r="J1435" s="23" cm="1">
        <f t="array" aca="1" ref="J1435" ca="1">_FV(A1435,"High")</f>
        <v>28.37</v>
      </c>
      <c r="K1435" s="23" cm="1">
        <f t="array" aca="1" ref="K1435" ca="1">_FV(A1435,"Previous close",TRUE)</f>
        <v>27.658300000000001</v>
      </c>
      <c r="L1435" s="26"/>
      <c r="M1435" s="23" cm="1">
        <f t="array" aca="1" ref="M1435" ca="1">_FV(A1435,"52 week low",TRUE)</f>
        <v>19.02</v>
      </c>
      <c r="N1435" s="23" cm="1">
        <f t="array" aca="1" ref="N1435" ca="1">_FV(A1435,"52 week high",TRUE)</f>
        <v>36.61</v>
      </c>
      <c r="O1435" s="8" cm="1">
        <f t="array" aca="1" ref="O1435" ca="1">_FV(A1435,"Volume")</f>
        <v>475</v>
      </c>
      <c r="P1435" s="7" cm="1">
        <f t="array" aca="1" ref="P1435" ca="1">_FV(A1435,"Volume average",TRUE)</f>
        <v>232</v>
      </c>
      <c r="Q1435" t="s">
        <v>490</v>
      </c>
      <c r="S1435" t="s">
        <v>2310</v>
      </c>
      <c r="T1435" s="25" cm="1">
        <f t="array" aca="1" ref="T1435" ca="1">_FV(A1435,"Expense ratio",TRUE)</f>
        <v>6.5000000000000006E-3</v>
      </c>
      <c r="U1435" s="24" cm="1">
        <f t="array" aca="1" ref="U1435" ca="1">_FV(A1435,"Market cap",TRUE)</f>
        <v>1570031.51</v>
      </c>
      <c r="V1435" s="4">
        <v>1570031</v>
      </c>
      <c r="W1435" s="4">
        <v>1570031</v>
      </c>
      <c r="Y1435" t="s">
        <v>4073</v>
      </c>
      <c r="Z1435" s="5">
        <v>28.204889999999999</v>
      </c>
      <c r="AA1435" s="5">
        <v>23.314388000000001</v>
      </c>
      <c r="AB1435" s="20"/>
      <c r="AC1435" s="4">
        <v>371</v>
      </c>
      <c r="AE1435" s="5">
        <v>0.41928346738644429</v>
      </c>
      <c r="AF1435" s="20"/>
      <c r="AI1435" s="4">
        <v>371</v>
      </c>
      <c r="AJ1435" s="5">
        <v>10400.8737</v>
      </c>
      <c r="AL1435" s="5">
        <v>36.61</v>
      </c>
      <c r="AM1435" s="5">
        <v>19.02</v>
      </c>
      <c r="AN1435" t="s">
        <v>47</v>
      </c>
      <c r="AO1435" t="str" cm="1">
        <f t="array" aca="1" ref="AO1435" ca="1">_FV(A1435,"Currency")</f>
        <v>USD</v>
      </c>
      <c r="AP1435" t="str" cm="1">
        <f t="array" aca="1" ref="AP1435" ca="1">_FV(A1435,"Exchange")</f>
        <v>Nasdaq Stock Market</v>
      </c>
      <c r="AQ1435" s="6" t="str" cm="1">
        <f t="array" aca="1" ref="AQ1435" ca="1">_FV(A1435,"Exchange abbreviation",TRUE)</f>
        <v>XNAS</v>
      </c>
      <c r="AR1435" t="str" cm="1">
        <f t="array" aca="1" ref="AR1435" ca="1">_FV(A1435,"Instrument type",TRUE)</f>
        <v>ETF</v>
      </c>
    </row>
    <row r="1436" spans="1:44" ht="18.75" customHeight="1" x14ac:dyDescent="0.25">
      <c r="A1436" t="e" vm="1449">
        <v>#VALUE!</v>
      </c>
      <c r="B1436" t="s">
        <v>4074</v>
      </c>
      <c r="C1436" t="s">
        <v>4075</v>
      </c>
      <c r="D1436" s="31" cm="1">
        <f t="array" aca="1" ref="D1436" ca="1">_FV(A1436,"Last trade time",TRUE)</f>
        <v>45824.913979316407</v>
      </c>
      <c r="E1436" s="23" cm="1">
        <f t="array" aca="1" ref="E1436" ca="1">_FV(A1436,"Price")</f>
        <v>30.3</v>
      </c>
      <c r="F1436" s="27" cm="1">
        <f t="array" aca="1" ref="F1436" ca="1">_FV(A1436,"Change (%)",TRUE)</f>
        <v>-2.6329999999999999E-3</v>
      </c>
      <c r="G1436" s="26" cm="1">
        <f t="array" aca="1" ref="G1436" ca="1">_FV(A1436,"Change")</f>
        <v>-0.08</v>
      </c>
      <c r="H1436" s="23" cm="1">
        <f t="array" aca="1" ref="H1436" ca="1">_FV(A1436,"Open")</f>
        <v>30.53</v>
      </c>
      <c r="I1436" s="23" cm="1">
        <f t="array" aca="1" ref="I1436" ca="1">_FV(A1436,"Low")</f>
        <v>30.17</v>
      </c>
      <c r="J1436" s="23" cm="1">
        <f t="array" aca="1" ref="J1436" ca="1">_FV(A1436,"High")</f>
        <v>30.61</v>
      </c>
      <c r="K1436" s="23" cm="1">
        <f t="array" aca="1" ref="K1436" ca="1">_FV(A1436,"Previous close",TRUE)</f>
        <v>30.38</v>
      </c>
      <c r="L1436" s="26"/>
      <c r="M1436" s="23" cm="1">
        <f t="array" aca="1" ref="M1436" ca="1">_FV(A1436,"52 week low",TRUE)</f>
        <v>19.6601</v>
      </c>
      <c r="N1436" s="23" cm="1">
        <f t="array" aca="1" ref="N1436" ca="1">_FV(A1436,"52 week high",TRUE)</f>
        <v>31.15</v>
      </c>
      <c r="O1436" s="8" cm="1">
        <f t="array" aca="1" ref="O1436" ca="1">_FV(A1436,"Volume")</f>
        <v>111424</v>
      </c>
      <c r="P1436" s="7" cm="1">
        <f t="array" aca="1" ref="P1436" ca="1">_FV(A1436,"Volume average",TRUE)</f>
        <v>105148</v>
      </c>
      <c r="Q1436" t="s">
        <v>1993</v>
      </c>
      <c r="S1436" t="s">
        <v>1994</v>
      </c>
      <c r="T1436" s="25" cm="1">
        <f t="array" aca="1" ref="T1436" ca="1">_FV(A1436,"Expense ratio",TRUE)</f>
        <v>6.5000000000000006E-3</v>
      </c>
      <c r="U1436" s="24" cm="1">
        <f t="array" aca="1" ref="U1436" ca="1">_FV(A1436,"Market cap",TRUE)</f>
        <v>65456063.479999997</v>
      </c>
      <c r="V1436" s="4">
        <v>65456064</v>
      </c>
      <c r="W1436" s="4">
        <v>65456064</v>
      </c>
      <c r="Y1436" t="s">
        <v>260</v>
      </c>
      <c r="Z1436" s="5">
        <v>29.9452</v>
      </c>
      <c r="AA1436" s="5">
        <v>32.241459999999996</v>
      </c>
      <c r="AB1436" s="20"/>
      <c r="AC1436" s="4">
        <v>107250</v>
      </c>
      <c r="AE1436" s="5">
        <v>44.611499737445669</v>
      </c>
      <c r="AF1436" s="20"/>
      <c r="AI1436" s="4">
        <v>107250</v>
      </c>
      <c r="AJ1436" s="5">
        <v>3227688.75</v>
      </c>
      <c r="AL1436" s="5">
        <v>31.1</v>
      </c>
      <c r="AM1436" s="5">
        <v>19.66</v>
      </c>
      <c r="AN1436" t="s">
        <v>90</v>
      </c>
      <c r="AO1436" t="str" cm="1">
        <f t="array" aca="1" ref="AO1436" ca="1">_FV(A1436,"Currency")</f>
        <v>USD</v>
      </c>
      <c r="AP1436" t="str" cm="1">
        <f t="array" aca="1" ref="AP1436" ca="1">_FV(A1436,"Exchange")</f>
        <v>Nasdaq Stock Market</v>
      </c>
      <c r="AQ1436" s="6" t="str" cm="1">
        <f t="array" aca="1" ref="AQ1436" ca="1">_FV(A1436,"Exchange abbreviation",TRUE)</f>
        <v>XNAS</v>
      </c>
      <c r="AR1436" t="str" cm="1">
        <f t="array" aca="1" ref="AR1436" ca="1">_FV(A1436,"Instrument type",TRUE)</f>
        <v>ETF</v>
      </c>
    </row>
    <row r="1437" spans="1:44" ht="18.75" customHeight="1" x14ac:dyDescent="0.25">
      <c r="A1437" t="e" vm="1450">
        <v>#VALUE!</v>
      </c>
      <c r="B1437" t="s">
        <v>4076</v>
      </c>
      <c r="C1437" t="s">
        <v>4077</v>
      </c>
      <c r="D1437" s="31" cm="1">
        <f t="array" aca="1" ref="D1437" ca="1">_FV(A1437,"Last trade time",TRUE)</f>
        <v>45824.940464814063</v>
      </c>
      <c r="E1437" s="23" cm="1">
        <f t="array" aca="1" ref="E1437" ca="1">_FV(A1437,"Price")</f>
        <v>43.11</v>
      </c>
      <c r="F1437" s="27" cm="1">
        <f t="array" aca="1" ref="F1437" ca="1">_FV(A1437,"Change (%)",TRUE)</f>
        <v>9.129E-3</v>
      </c>
      <c r="G1437" s="26" cm="1">
        <f t="array" aca="1" ref="G1437" ca="1">_FV(A1437,"Change")</f>
        <v>0.39</v>
      </c>
      <c r="H1437" s="23" cm="1">
        <f t="array" aca="1" ref="H1437" ca="1">_FV(A1437,"Open")</f>
        <v>42.97</v>
      </c>
      <c r="I1437" s="23" cm="1">
        <f t="array" aca="1" ref="I1437" ca="1">_FV(A1437,"Low")</f>
        <v>42.895000000000003</v>
      </c>
      <c r="J1437" s="23" cm="1">
        <f t="array" aca="1" ref="J1437" ca="1">_FV(A1437,"High")</f>
        <v>43.2</v>
      </c>
      <c r="K1437" s="23" cm="1">
        <f t="array" aca="1" ref="K1437" ca="1">_FV(A1437,"Previous close",TRUE)</f>
        <v>42.72</v>
      </c>
      <c r="L1437" s="26"/>
      <c r="M1437" s="23" cm="1">
        <f t="array" aca="1" ref="M1437" ca="1">_FV(A1437,"52 week low",TRUE)</f>
        <v>33.68</v>
      </c>
      <c r="N1437" s="23" cm="1">
        <f t="array" aca="1" ref="N1437" ca="1">_FV(A1437,"52 week high",TRUE)</f>
        <v>56.15</v>
      </c>
      <c r="O1437" s="8" cm="1">
        <f t="array" aca="1" ref="O1437" ca="1">_FV(A1437,"Volume")</f>
        <v>112392</v>
      </c>
      <c r="P1437" s="7" cm="1">
        <f t="array" aca="1" ref="P1437" ca="1">_FV(A1437,"Volume average",TRUE)</f>
        <v>118007</v>
      </c>
      <c r="Q1437" t="s">
        <v>424</v>
      </c>
      <c r="S1437" t="s">
        <v>1566</v>
      </c>
      <c r="T1437" s="25" cm="1">
        <f t="array" aca="1" ref="T1437" ca="1">_FV(A1437,"Expense ratio",TRUE)</f>
        <v>6.5000000000000006E-3</v>
      </c>
      <c r="U1437" s="24" cm="1">
        <f t="array" aca="1" ref="U1437" ca="1">_FV(A1437,"Market cap",TRUE)</f>
        <v>292208738.30000001</v>
      </c>
      <c r="V1437" s="4">
        <v>292208736</v>
      </c>
      <c r="W1437" s="4">
        <v>292208736</v>
      </c>
      <c r="X1437" t="s">
        <v>4078</v>
      </c>
      <c r="Y1437" t="s">
        <v>3802</v>
      </c>
      <c r="Z1437" s="5">
        <v>42.36</v>
      </c>
      <c r="AA1437" s="5">
        <v>35.370438</v>
      </c>
      <c r="AB1437" s="20"/>
      <c r="AC1437" s="4">
        <v>112661</v>
      </c>
      <c r="AE1437" s="5">
        <v>0.52870855100537462</v>
      </c>
      <c r="AF1437" s="5">
        <v>13.19243539888695</v>
      </c>
      <c r="AI1437" s="4">
        <v>112661</v>
      </c>
      <c r="AJ1437" s="5">
        <v>4773446.5699999994</v>
      </c>
      <c r="AL1437" s="5">
        <v>56.15</v>
      </c>
      <c r="AM1437" s="5">
        <v>33.68</v>
      </c>
      <c r="AN1437" t="s">
        <v>90</v>
      </c>
      <c r="AO1437" t="str" cm="1">
        <f t="array" aca="1" ref="AO1437" ca="1">_FV(A1437,"Currency")</f>
        <v>USD</v>
      </c>
      <c r="AP1437" t="str" cm="1">
        <f t="array" aca="1" ref="AP1437" ca="1">_FV(A1437,"Exchange")</f>
        <v>Nasdaq Stock Market</v>
      </c>
      <c r="AQ1437" s="6" t="str" cm="1">
        <f t="array" aca="1" ref="AQ1437" ca="1">_FV(A1437,"Exchange abbreviation",TRUE)</f>
        <v>XNAS</v>
      </c>
      <c r="AR1437" t="str" cm="1">
        <f t="array" aca="1" ref="AR1437" ca="1">_FV(A1437,"Instrument type",TRUE)</f>
        <v>ETF</v>
      </c>
    </row>
    <row r="1438" spans="1:44" ht="18.75" customHeight="1" x14ac:dyDescent="0.25">
      <c r="A1438" t="e" vm="1451">
        <v>#VALUE!</v>
      </c>
      <c r="B1438" t="s">
        <v>4079</v>
      </c>
      <c r="C1438" t="s">
        <v>4080</v>
      </c>
      <c r="D1438" s="31" cm="1">
        <f t="array" aca="1" ref="D1438" ca="1">_FV(A1438,"Last trade time",TRUE)</f>
        <v>45824.929571168752</v>
      </c>
      <c r="E1438" s="23" cm="1">
        <f t="array" aca="1" ref="E1438" ca="1">_FV(A1438,"Price")</f>
        <v>44.9</v>
      </c>
      <c r="F1438" s="27" cm="1">
        <f t="array" aca="1" ref="F1438" ca="1">_FV(A1438,"Change (%)",TRUE)</f>
        <v>1.4231000000000001E-2</v>
      </c>
      <c r="G1438" s="26" cm="1">
        <f t="array" aca="1" ref="G1438" ca="1">_FV(A1438,"Change")</f>
        <v>0.63</v>
      </c>
      <c r="H1438" s="23" cm="1">
        <f t="array" aca="1" ref="H1438" ca="1">_FV(A1438,"Open")</f>
        <v>44.51</v>
      </c>
      <c r="I1438" s="23" cm="1">
        <f t="array" aca="1" ref="I1438" ca="1">_FV(A1438,"Low")</f>
        <v>44.51</v>
      </c>
      <c r="J1438" s="23" cm="1">
        <f t="array" aca="1" ref="J1438" ca="1">_FV(A1438,"High")</f>
        <v>44.94</v>
      </c>
      <c r="K1438" s="23" cm="1">
        <f t="array" aca="1" ref="K1438" ca="1">_FV(A1438,"Previous close",TRUE)</f>
        <v>44.27</v>
      </c>
      <c r="L1438" s="26"/>
      <c r="M1438" s="23" cm="1">
        <f t="array" aca="1" ref="M1438" ca="1">_FV(A1438,"52 week low",TRUE)</f>
        <v>35.44</v>
      </c>
      <c r="N1438" s="23" cm="1">
        <f t="array" aca="1" ref="N1438" ca="1">_FV(A1438,"52 week high",TRUE)</f>
        <v>56.44</v>
      </c>
      <c r="O1438" s="8" cm="1">
        <f t="array" aca="1" ref="O1438" ca="1">_FV(A1438,"Volume")</f>
        <v>128713</v>
      </c>
      <c r="P1438" s="7" cm="1">
        <f t="array" aca="1" ref="P1438" ca="1">_FV(A1438,"Volume average",TRUE)</f>
        <v>112250</v>
      </c>
      <c r="Q1438" t="s">
        <v>424</v>
      </c>
      <c r="S1438" t="s">
        <v>675</v>
      </c>
      <c r="T1438" s="25" cm="1">
        <f t="array" aca="1" ref="T1438" ca="1">_FV(A1438,"Expense ratio",TRUE)</f>
        <v>6.5000000000000006E-3</v>
      </c>
      <c r="U1438" s="24" cm="1">
        <f t="array" aca="1" ref="U1438" ca="1">_FV(A1438,"Market cap",TRUE)</f>
        <v>445119988</v>
      </c>
      <c r="V1438" s="4">
        <v>445120000</v>
      </c>
      <c r="W1438" s="4">
        <v>445120000</v>
      </c>
      <c r="Y1438" t="s">
        <v>4081</v>
      </c>
      <c r="Z1438" s="4">
        <v>44</v>
      </c>
      <c r="AA1438" s="5">
        <v>34.144157</v>
      </c>
      <c r="AB1438" s="5">
        <v>0.2873</v>
      </c>
      <c r="AC1438" s="4">
        <v>133380</v>
      </c>
      <c r="AE1438" s="5">
        <v>-0.47517487767508859</v>
      </c>
      <c r="AF1438" s="5">
        <v>5.2145524785599529</v>
      </c>
      <c r="AI1438" s="4">
        <v>133380</v>
      </c>
      <c r="AJ1438" s="5">
        <v>5871387.6000000006</v>
      </c>
      <c r="AL1438" s="5">
        <v>56.44</v>
      </c>
      <c r="AM1438" s="5">
        <v>35.44</v>
      </c>
      <c r="AN1438" t="s">
        <v>90</v>
      </c>
      <c r="AO1438" t="str" cm="1">
        <f t="array" aca="1" ref="AO1438" ca="1">_FV(A1438,"Currency")</f>
        <v>USD</v>
      </c>
      <c r="AP1438" t="str" cm="1">
        <f t="array" aca="1" ref="AP1438" ca="1">_FV(A1438,"Exchange")</f>
        <v>Nasdaq Stock Market</v>
      </c>
      <c r="AQ1438" s="6" t="str" cm="1">
        <f t="array" aca="1" ref="AQ1438" ca="1">_FV(A1438,"Exchange abbreviation",TRUE)</f>
        <v>XNAS</v>
      </c>
      <c r="AR1438" t="str" cm="1">
        <f t="array" aca="1" ref="AR1438" ca="1">_FV(A1438,"Instrument type",TRUE)</f>
        <v>ETF</v>
      </c>
    </row>
    <row r="1439" spans="1:44" ht="18.75" customHeight="1" x14ac:dyDescent="0.25">
      <c r="A1439" t="e" vm="1452">
        <v>#VALUE!</v>
      </c>
      <c r="B1439" t="s">
        <v>4082</v>
      </c>
      <c r="C1439" t="s">
        <v>4083</v>
      </c>
      <c r="D1439" s="31" cm="1">
        <f t="array" aca="1" ref="D1439" ca="1">_FV(A1439,"Last trade time",TRUE)</f>
        <v>45824.843750265623</v>
      </c>
      <c r="E1439" s="23" cm="1">
        <f t="array" aca="1" ref="E1439" ca="1">_FV(A1439,"Price")</f>
        <v>17.05</v>
      </c>
      <c r="F1439" s="27" cm="1">
        <f t="array" aca="1" ref="F1439" ca="1">_FV(A1439,"Change (%)",TRUE)</f>
        <v>3.2081999999999999E-2</v>
      </c>
      <c r="G1439" s="26" cm="1">
        <f t="array" aca="1" ref="G1439" ca="1">_FV(A1439,"Change")</f>
        <v>0.53</v>
      </c>
      <c r="H1439" s="23" cm="1">
        <f t="array" aca="1" ref="H1439" ca="1">_FV(A1439,"Open")</f>
        <v>16.62</v>
      </c>
      <c r="I1439" s="23" cm="1">
        <f t="array" aca="1" ref="I1439" ca="1">_FV(A1439,"Low")</f>
        <v>16.62</v>
      </c>
      <c r="J1439" s="23" cm="1">
        <f t="array" aca="1" ref="J1439" ca="1">_FV(A1439,"High")</f>
        <v>17.329999999999998</v>
      </c>
      <c r="K1439" s="23" cm="1">
        <f t="array" aca="1" ref="K1439" ca="1">_FV(A1439,"Previous close",TRUE)</f>
        <v>16.52</v>
      </c>
      <c r="L1439" s="26"/>
      <c r="M1439" s="23" cm="1">
        <f t="array" aca="1" ref="M1439" ca="1">_FV(A1439,"52 week low",TRUE)</f>
        <v>11.48</v>
      </c>
      <c r="N1439" s="23" cm="1">
        <f t="array" aca="1" ref="N1439" ca="1">_FV(A1439,"52 week high",TRUE)</f>
        <v>19.29</v>
      </c>
      <c r="O1439" s="8" cm="1">
        <f t="array" aca="1" ref="O1439" ca="1">_FV(A1439,"Volume")</f>
        <v>34260</v>
      </c>
      <c r="P1439" s="7" cm="1">
        <f t="array" aca="1" ref="P1439" ca="1">_FV(A1439,"Volume average",TRUE)</f>
        <v>22855</v>
      </c>
      <c r="Q1439" t="s">
        <v>2547</v>
      </c>
      <c r="S1439" t="s">
        <v>1994</v>
      </c>
      <c r="T1439" s="25" cm="1">
        <f t="array" aca="1" ref="T1439" ca="1">_FV(A1439,"Expense ratio",TRUE)</f>
        <v>6.5000000000000006E-3</v>
      </c>
      <c r="U1439" s="24" cm="1">
        <f t="array" aca="1" ref="U1439" ca="1">_FV(A1439,"Market cap",TRUE)</f>
        <v>38373364.899999999</v>
      </c>
      <c r="V1439" s="4">
        <v>38373364</v>
      </c>
      <c r="W1439" s="4">
        <v>38373364</v>
      </c>
      <c r="Y1439" t="s">
        <v>2548</v>
      </c>
      <c r="Z1439" s="5">
        <v>16.22</v>
      </c>
      <c r="AA1439" s="5">
        <v>26.983516999999999</v>
      </c>
      <c r="AB1439" s="5">
        <v>2.0799999999999999E-2</v>
      </c>
      <c r="AC1439" s="4">
        <v>24511</v>
      </c>
      <c r="AE1439" s="5">
        <v>8.1081034639672858</v>
      </c>
      <c r="AF1439" s="5">
        <v>-10.53148012675871</v>
      </c>
      <c r="AI1439" s="4">
        <v>24511</v>
      </c>
      <c r="AJ1439" s="5">
        <v>400999.96</v>
      </c>
      <c r="AL1439" s="5">
        <v>19.29</v>
      </c>
      <c r="AM1439" s="5">
        <v>11.48</v>
      </c>
      <c r="AN1439" t="s">
        <v>47</v>
      </c>
      <c r="AO1439" t="str" cm="1">
        <f t="array" aca="1" ref="AO1439" ca="1">_FV(A1439,"Currency")</f>
        <v>USD</v>
      </c>
      <c r="AP1439" t="str" cm="1">
        <f t="array" aca="1" ref="AP1439" ca="1">_FV(A1439,"Exchange")</f>
        <v>Nasdaq Stock Market</v>
      </c>
      <c r="AQ1439" s="6" t="str" cm="1">
        <f t="array" aca="1" ref="AQ1439" ca="1">_FV(A1439,"Exchange abbreviation",TRUE)</f>
        <v>XNAS</v>
      </c>
      <c r="AR1439" t="str" cm="1">
        <f t="array" aca="1" ref="AR1439" ca="1">_FV(A1439,"Instrument type",TRUE)</f>
        <v>ETF</v>
      </c>
    </row>
    <row r="1440" spans="1:44" ht="18.75" customHeight="1" x14ac:dyDescent="0.25">
      <c r="A1440" t="e" vm="1453">
        <v>#VALUE!</v>
      </c>
      <c r="B1440" t="s">
        <v>4084</v>
      </c>
      <c r="C1440" t="s">
        <v>4085</v>
      </c>
      <c r="D1440" s="31" cm="1">
        <f t="array" aca="1" ref="D1440" ca="1">_FV(A1440,"Last trade time",TRUE)</f>
        <v>45824.84027780078</v>
      </c>
      <c r="E1440" s="23" cm="1">
        <f t="array" aca="1" ref="E1440" ca="1">_FV(A1440,"Price")</f>
        <v>24.335000000000001</v>
      </c>
      <c r="F1440" s="27" cm="1">
        <f t="array" aca="1" ref="F1440" ca="1">_FV(A1440,"Change (%)",TRUE)</f>
        <v>2.0549999999999998E-4</v>
      </c>
      <c r="G1440" s="26" cm="1">
        <f t="array" aca="1" ref="G1440" ca="1">_FV(A1440,"Change")</f>
        <v>5.0000000000000001E-3</v>
      </c>
      <c r="H1440" s="23" cm="1">
        <f t="array" aca="1" ref="H1440" ca="1">_FV(A1440,"Open")</f>
        <v>24.18</v>
      </c>
      <c r="I1440" s="23" cm="1">
        <f t="array" aca="1" ref="I1440" ca="1">_FV(A1440,"Low")</f>
        <v>24.18</v>
      </c>
      <c r="J1440" s="23" cm="1">
        <f t="array" aca="1" ref="J1440" ca="1">_FV(A1440,"High")</f>
        <v>24.4</v>
      </c>
      <c r="K1440" s="23" cm="1">
        <f t="array" aca="1" ref="K1440" ca="1">_FV(A1440,"Previous close",TRUE)</f>
        <v>24.33</v>
      </c>
      <c r="L1440" s="26"/>
      <c r="M1440" s="23" cm="1">
        <f t="array" aca="1" ref="M1440" ca="1">_FV(A1440,"52 week low",TRUE)</f>
        <v>21.72</v>
      </c>
      <c r="N1440" s="23" cm="1">
        <f t="array" aca="1" ref="N1440" ca="1">_FV(A1440,"52 week high",TRUE)</f>
        <v>26</v>
      </c>
      <c r="O1440" s="8" cm="1">
        <f t="array" aca="1" ref="O1440" ca="1">_FV(A1440,"Volume")</f>
        <v>7054</v>
      </c>
      <c r="P1440" s="7" cm="1">
        <f t="array" aca="1" ref="P1440" ca="1">_FV(A1440,"Volume average",TRUE)</f>
        <v>21998</v>
      </c>
      <c r="Q1440" t="s">
        <v>777</v>
      </c>
      <c r="S1440" t="s">
        <v>263</v>
      </c>
      <c r="T1440" s="25" cm="1">
        <f t="array" aca="1" ref="T1440" ca="1">_FV(A1440,"Expense ratio",TRUE)</f>
        <v>6.5000000000000006E-3</v>
      </c>
      <c r="U1440" s="24" cm="1">
        <f t="array" aca="1" ref="U1440" ca="1">_FV(A1440,"Market cap",TRUE)</f>
        <v>341077448.23000002</v>
      </c>
      <c r="V1440" s="4">
        <v>341077440</v>
      </c>
      <c r="W1440" s="4">
        <v>341077440</v>
      </c>
      <c r="Y1440" t="s">
        <v>4086</v>
      </c>
      <c r="Z1440" s="5">
        <v>24.37</v>
      </c>
      <c r="AA1440" s="5">
        <v>19.82075</v>
      </c>
      <c r="AB1440" s="5">
        <v>1.1599999999999999E-2</v>
      </c>
      <c r="AC1440" s="4">
        <v>56738</v>
      </c>
      <c r="AE1440" s="5">
        <v>2.2993279067988981</v>
      </c>
      <c r="AF1440" s="5">
        <v>4.6066437101609514</v>
      </c>
      <c r="AI1440" s="4">
        <v>56738</v>
      </c>
      <c r="AJ1440" s="5">
        <v>1392917.9</v>
      </c>
      <c r="AL1440" s="4">
        <v>26</v>
      </c>
      <c r="AM1440" s="5">
        <v>21.72</v>
      </c>
      <c r="AN1440" t="s">
        <v>90</v>
      </c>
      <c r="AO1440" t="str" cm="1">
        <f t="array" aca="1" ref="AO1440" ca="1">_FV(A1440,"Currency")</f>
        <v>USD</v>
      </c>
      <c r="AP1440" t="str" cm="1">
        <f t="array" aca="1" ref="AP1440" ca="1">_FV(A1440,"Exchange")</f>
        <v>NYSE Arca</v>
      </c>
      <c r="AQ1440" s="6" t="str" cm="1">
        <f t="array" aca="1" ref="AQ1440" ca="1">_FV(A1440,"Exchange abbreviation",TRUE)</f>
        <v>ARCX</v>
      </c>
      <c r="AR1440" t="str" cm="1">
        <f t="array" aca="1" ref="AR1440" ca="1">_FV(A1440,"Instrument type",TRUE)</f>
        <v>ETF</v>
      </c>
    </row>
    <row r="1441" spans="1:44" ht="18.75" customHeight="1" x14ac:dyDescent="0.25">
      <c r="A1441" t="e" vm="1454">
        <v>#VALUE!</v>
      </c>
      <c r="B1441" t="s">
        <v>4087</v>
      </c>
      <c r="C1441" t="s">
        <v>4088</v>
      </c>
      <c r="D1441" s="31" cm="1">
        <f t="array" aca="1" ref="D1441" ca="1">_FV(A1441,"Last trade time",TRUE)</f>
        <v>45824.84027780078</v>
      </c>
      <c r="E1441" s="23" cm="1">
        <f t="array" aca="1" ref="E1441" ca="1">_FV(A1441,"Price")</f>
        <v>31.275400000000001</v>
      </c>
      <c r="F1441" s="27" cm="1">
        <f t="array" aca="1" ref="F1441" ca="1">_FV(A1441,"Change (%)",TRUE)</f>
        <v>7.9080000000000001E-3</v>
      </c>
      <c r="G1441" s="26" cm="1">
        <f t="array" aca="1" ref="G1441" ca="1">_FV(A1441,"Change")</f>
        <v>0.24540000000000001</v>
      </c>
      <c r="H1441" s="23" cm="1">
        <f t="array" aca="1" ref="H1441" ca="1">_FV(A1441,"Open")</f>
        <v>31.09</v>
      </c>
      <c r="I1441" s="23" cm="1">
        <f t="array" aca="1" ref="I1441" ca="1">_FV(A1441,"Low")</f>
        <v>31.09</v>
      </c>
      <c r="J1441" s="23" cm="1">
        <f t="array" aca="1" ref="J1441" ca="1">_FV(A1441,"High")</f>
        <v>31.416699999999999</v>
      </c>
      <c r="K1441" s="23" cm="1">
        <f t="array" aca="1" ref="K1441" ca="1">_FV(A1441,"Previous close",TRUE)</f>
        <v>31.03</v>
      </c>
      <c r="L1441" s="26"/>
      <c r="M1441" s="23" cm="1">
        <f t="array" aca="1" ref="M1441" ca="1">_FV(A1441,"52 week low",TRUE)</f>
        <v>26.890499999999999</v>
      </c>
      <c r="N1441" s="23" cm="1">
        <f t="array" aca="1" ref="N1441" ca="1">_FV(A1441,"52 week high",TRUE)</f>
        <v>32.130000000000003</v>
      </c>
      <c r="O1441" s="8" cm="1">
        <f t="array" aca="1" ref="O1441" ca="1">_FV(A1441,"Volume")</f>
        <v>10617</v>
      </c>
      <c r="P1441" s="7" cm="1">
        <f t="array" aca="1" ref="P1441" ca="1">_FV(A1441,"Volume average",TRUE)</f>
        <v>19145</v>
      </c>
      <c r="Q1441" t="s">
        <v>50</v>
      </c>
      <c r="S1441" t="s">
        <v>4089</v>
      </c>
      <c r="T1441" s="25" cm="1">
        <f t="array" aca="1" ref="T1441" ca="1">_FV(A1441,"Expense ratio",TRUE)</f>
        <v>6.5000000000000006E-3</v>
      </c>
      <c r="U1441" s="24" cm="1">
        <f t="array" aca="1" ref="U1441" ca="1">_FV(A1441,"Market cap",TRUE)</f>
        <v>303453764.38999999</v>
      </c>
      <c r="V1441" s="4">
        <v>303453760</v>
      </c>
      <c r="W1441" s="4">
        <v>303453760</v>
      </c>
      <c r="X1441" t="s">
        <v>4090</v>
      </c>
      <c r="Y1441" t="s">
        <v>4091</v>
      </c>
      <c r="Z1441" s="5">
        <v>31.131499999999999</v>
      </c>
      <c r="AA1441" s="5">
        <v>29.386870999999999</v>
      </c>
      <c r="AB1441" s="5">
        <v>1.2200001E-2</v>
      </c>
      <c r="AC1441" s="4">
        <v>25068</v>
      </c>
      <c r="AE1441" s="5">
        <v>4.9202953106335823</v>
      </c>
      <c r="AF1441" s="5">
        <v>14.819698130376331</v>
      </c>
      <c r="AI1441" s="4">
        <v>25068</v>
      </c>
      <c r="AJ1441" s="5">
        <v>781672.8827999999</v>
      </c>
      <c r="AL1441" s="5">
        <v>32.130000000000003</v>
      </c>
      <c r="AM1441" s="5">
        <v>26.890999999999998</v>
      </c>
      <c r="AN1441" t="s">
        <v>47</v>
      </c>
      <c r="AO1441" t="str" cm="1">
        <f t="array" aca="1" ref="AO1441" ca="1">_FV(A1441,"Currency")</f>
        <v>USD</v>
      </c>
      <c r="AP1441" t="str" cm="1">
        <f t="array" aca="1" ref="AP1441" ca="1">_FV(A1441,"Exchange")</f>
        <v>NYSE Arca</v>
      </c>
      <c r="AQ1441" s="6" t="str" cm="1">
        <f t="array" aca="1" ref="AQ1441" ca="1">_FV(A1441,"Exchange abbreviation",TRUE)</f>
        <v>ARCX</v>
      </c>
      <c r="AR1441" t="str" cm="1">
        <f t="array" aca="1" ref="AR1441" ca="1">_FV(A1441,"Instrument type",TRUE)</f>
        <v>ETF</v>
      </c>
    </row>
    <row r="1442" spans="1:44" ht="18.75" customHeight="1" x14ac:dyDescent="0.25">
      <c r="A1442" t="e" vm="1455">
        <v>#VALUE!</v>
      </c>
      <c r="B1442" t="s">
        <v>4092</v>
      </c>
      <c r="C1442" t="s">
        <v>4093</v>
      </c>
      <c r="D1442" s="31" cm="1">
        <f t="array" aca="1" ref="D1442" ca="1">_FV(A1442,"Last trade time",TRUE)</f>
        <v>45824.898969027345</v>
      </c>
      <c r="E1442" s="23" cm="1">
        <f t="array" aca="1" ref="E1442" ca="1">_FV(A1442,"Price")</f>
        <v>29.742999999999999</v>
      </c>
      <c r="F1442" s="27" cm="1">
        <f t="array" aca="1" ref="F1442" ca="1">_FV(A1442,"Change (%)",TRUE)</f>
        <v>7.1650000000000004E-3</v>
      </c>
      <c r="G1442" s="26" cm="1">
        <f t="array" aca="1" ref="G1442" ca="1">_FV(A1442,"Change")</f>
        <v>0.21160000000000001</v>
      </c>
      <c r="H1442" s="23" cm="1">
        <f t="array" aca="1" ref="H1442" ca="1">_FV(A1442,"Open")</f>
        <v>29.71</v>
      </c>
      <c r="I1442" s="23" cm="1">
        <f t="array" aca="1" ref="I1442" ca="1">_FV(A1442,"Low")</f>
        <v>29.680099999999999</v>
      </c>
      <c r="J1442" s="23" cm="1">
        <f t="array" aca="1" ref="J1442" ca="1">_FV(A1442,"High")</f>
        <v>29.79</v>
      </c>
      <c r="K1442" s="23" cm="1">
        <f t="array" aca="1" ref="K1442" ca="1">_FV(A1442,"Previous close",TRUE)</f>
        <v>29.531400000000001</v>
      </c>
      <c r="L1442" s="26"/>
      <c r="M1442" s="23" cm="1">
        <f t="array" aca="1" ref="M1442" ca="1">_FV(A1442,"52 week low",TRUE)</f>
        <v>26.67</v>
      </c>
      <c r="N1442" s="23" cm="1">
        <f t="array" aca="1" ref="N1442" ca="1">_FV(A1442,"52 week high",TRUE)</f>
        <v>32.72</v>
      </c>
      <c r="O1442" s="8" cm="1">
        <f t="array" aca="1" ref="O1442" ca="1">_FV(A1442,"Volume")</f>
        <v>911</v>
      </c>
      <c r="P1442" s="7" cm="1">
        <f t="array" aca="1" ref="P1442" ca="1">_FV(A1442,"Volume average",TRUE)</f>
        <v>2731</v>
      </c>
      <c r="Q1442" t="s">
        <v>143</v>
      </c>
      <c r="R1442" t="s">
        <v>4094</v>
      </c>
      <c r="T1442" s="25" cm="1">
        <f t="array" aca="1" ref="T1442" ca="1">_FV(A1442,"Expense ratio",TRUE)</f>
        <v>6.5000000000000006E-3</v>
      </c>
      <c r="U1442" s="24" cm="1">
        <f t="array" aca="1" ref="U1442" ca="1">_FV(A1442,"Market cap",TRUE)</f>
        <v>53560987.979999997</v>
      </c>
      <c r="V1442" s="16"/>
      <c r="W1442" s="16"/>
      <c r="Z1442" s="18"/>
      <c r="AA1442" s="20"/>
      <c r="AB1442" s="20"/>
      <c r="AC1442" s="21">
        <v>2675</v>
      </c>
      <c r="AE1442" s="18"/>
      <c r="AF1442" s="20"/>
      <c r="AI1442" s="21"/>
      <c r="AJ1442" s="18"/>
      <c r="AL1442" s="18"/>
      <c r="AM1442" s="18"/>
      <c r="AN1442" t="s">
        <v>73</v>
      </c>
      <c r="AO1442" t="str" cm="1">
        <f t="array" aca="1" ref="AO1442" ca="1">_FV(A1442,"Currency")</f>
        <v>USD</v>
      </c>
      <c r="AP1442" t="str" cm="1">
        <f t="array" aca="1" ref="AP1442" ca="1">_FV(A1442,"Exchange")</f>
        <v>CBOE BZX Exchange</v>
      </c>
      <c r="AQ1442" s="6" t="str" cm="1">
        <f t="array" aca="1" ref="AQ1442" ca="1">_FV(A1442,"Exchange abbreviation",TRUE)</f>
        <v>BATS</v>
      </c>
      <c r="AR1442" t="str" cm="1">
        <f t="array" aca="1" ref="AR1442" ca="1">_FV(A1442,"Instrument type",TRUE)</f>
        <v>ETF</v>
      </c>
    </row>
    <row r="1443" spans="1:44" ht="18.75" customHeight="1" x14ac:dyDescent="0.25">
      <c r="A1443" t="e" vm="1456">
        <v>#VALUE!</v>
      </c>
      <c r="B1443" t="s">
        <v>4095</v>
      </c>
      <c r="C1443" t="s">
        <v>4096</v>
      </c>
      <c r="D1443" s="31" cm="1">
        <f t="array" aca="1" ref="D1443" ca="1">_FV(A1443,"Last trade time",TRUE)</f>
        <v>45824.840277789066</v>
      </c>
      <c r="E1443" s="23" cm="1">
        <f t="array" aca="1" ref="E1443" ca="1">_FV(A1443,"Price")</f>
        <v>85.08</v>
      </c>
      <c r="F1443" s="27" cm="1">
        <f t="array" aca="1" ref="F1443" ca="1">_FV(A1443,"Change (%)",TRUE)</f>
        <v>1.9533000000000002E-2</v>
      </c>
      <c r="G1443" s="26" cm="1">
        <f t="array" aca="1" ref="G1443" ca="1">_FV(A1443,"Change")</f>
        <v>1.63</v>
      </c>
      <c r="H1443" s="23" cm="1">
        <f t="array" aca="1" ref="H1443" ca="1">_FV(A1443,"Open")</f>
        <v>84.38</v>
      </c>
      <c r="I1443" s="23" cm="1">
        <f t="array" aca="1" ref="I1443" ca="1">_FV(A1443,"Low")</f>
        <v>84.37</v>
      </c>
      <c r="J1443" s="23" cm="1">
        <f t="array" aca="1" ref="J1443" ca="1">_FV(A1443,"High")</f>
        <v>85.42</v>
      </c>
      <c r="K1443" s="23" cm="1">
        <f t="array" aca="1" ref="K1443" ca="1">_FV(A1443,"Previous close",TRUE)</f>
        <v>83.45</v>
      </c>
      <c r="L1443" s="26"/>
      <c r="M1443" s="23" cm="1">
        <f t="array" aca="1" ref="M1443" ca="1">_FV(A1443,"52 week low",TRUE)</f>
        <v>59.03</v>
      </c>
      <c r="N1443" s="23" cm="1">
        <f t="array" aca="1" ref="N1443" ca="1">_FV(A1443,"52 week high",TRUE)</f>
        <v>87.66</v>
      </c>
      <c r="O1443" s="8" cm="1">
        <f t="array" aca="1" ref="O1443" ca="1">_FV(A1443,"Volume")</f>
        <v>28847</v>
      </c>
      <c r="P1443" s="7" cm="1">
        <f t="array" aca="1" ref="P1443" ca="1">_FV(A1443,"Volume average",TRUE)</f>
        <v>40911</v>
      </c>
      <c r="Q1443" t="s">
        <v>2447</v>
      </c>
      <c r="S1443" t="s">
        <v>3740</v>
      </c>
      <c r="T1443" s="25" cm="1">
        <f t="array" aca="1" ref="T1443" ca="1">_FV(A1443,"Expense ratio",TRUE)</f>
        <v>6.5000000000000006E-3</v>
      </c>
      <c r="U1443" s="24" cm="1">
        <f t="array" aca="1" ref="U1443" ca="1">_FV(A1443,"Market cap",TRUE)</f>
        <v>681545792</v>
      </c>
      <c r="V1443" s="4">
        <v>681545792</v>
      </c>
      <c r="W1443" s="4">
        <v>681545792</v>
      </c>
      <c r="Y1443" t="s">
        <v>3221</v>
      </c>
      <c r="Z1443" s="5">
        <v>83.686400000000006</v>
      </c>
      <c r="AA1443" s="19">
        <v>35.005676000000001</v>
      </c>
      <c r="AB1443" s="4">
        <v>0</v>
      </c>
      <c r="AC1443" s="4">
        <v>123655</v>
      </c>
      <c r="AE1443" s="5">
        <v>4.7755635620864378</v>
      </c>
      <c r="AF1443" s="5">
        <v>13.30376223901972</v>
      </c>
      <c r="AI1443" s="4">
        <v>123655</v>
      </c>
      <c r="AJ1443" s="5">
        <v>10365998.65</v>
      </c>
      <c r="AL1443" s="5">
        <v>87.66</v>
      </c>
      <c r="AM1443" s="5">
        <v>59.03</v>
      </c>
      <c r="AN1443" t="s">
        <v>82</v>
      </c>
      <c r="AO1443" t="str" cm="1">
        <f t="array" aca="1" ref="AO1443" ca="1">_FV(A1443,"Currency")</f>
        <v>USD</v>
      </c>
      <c r="AP1443" t="str" cm="1">
        <f t="array" aca="1" ref="AP1443" ca="1">_FV(A1443,"Exchange")</f>
        <v>NYSE Arca</v>
      </c>
      <c r="AQ1443" s="6" t="str" cm="1">
        <f t="array" aca="1" ref="AQ1443" ca="1">_FV(A1443,"Exchange abbreviation",TRUE)</f>
        <v>ARCX</v>
      </c>
      <c r="AR1443" t="str" cm="1">
        <f t="array" aca="1" ref="AR1443" ca="1">_FV(A1443,"Instrument type",TRUE)</f>
        <v>ETF</v>
      </c>
    </row>
    <row r="1444" spans="1:44" ht="18.75" customHeight="1" x14ac:dyDescent="0.25">
      <c r="A1444" t="e" vm="1457">
        <v>#VALUE!</v>
      </c>
      <c r="B1444" t="s">
        <v>4097</v>
      </c>
      <c r="C1444" t="s">
        <v>4098</v>
      </c>
      <c r="D1444" s="31" cm="1">
        <f t="array" aca="1" ref="D1444" ca="1">_FV(A1444,"Last trade time",TRUE)</f>
        <v>45824.843750265623</v>
      </c>
      <c r="E1444" s="23" cm="1">
        <f t="array" aca="1" ref="E1444" ca="1">_FV(A1444,"Price")</f>
        <v>9.7899999999999991</v>
      </c>
      <c r="F1444" s="27" cm="1">
        <f t="array" aca="1" ref="F1444" ca="1">_FV(A1444,"Change (%)",TRUE)</f>
        <v>1.6615000000000001E-2</v>
      </c>
      <c r="G1444" s="26" cm="1">
        <f t="array" aca="1" ref="G1444" ca="1">_FV(A1444,"Change")</f>
        <v>0.16</v>
      </c>
      <c r="H1444" s="23" cm="1">
        <f t="array" aca="1" ref="H1444" ca="1">_FV(A1444,"Open")</f>
        <v>9.7200000000000006</v>
      </c>
      <c r="I1444" s="23" cm="1">
        <f t="array" aca="1" ref="I1444" ca="1">_FV(A1444,"Low")</f>
        <v>9.7100000000000009</v>
      </c>
      <c r="J1444" s="23" cm="1">
        <f t="array" aca="1" ref="J1444" ca="1">_FV(A1444,"High")</f>
        <v>9.7899999999999991</v>
      </c>
      <c r="K1444" s="23" cm="1">
        <f t="array" aca="1" ref="K1444" ca="1">_FV(A1444,"Previous close",TRUE)</f>
        <v>9.6300000000000008</v>
      </c>
      <c r="L1444" s="26"/>
      <c r="M1444" s="23" cm="1">
        <f t="array" aca="1" ref="M1444" ca="1">_FV(A1444,"52 week low",TRUE)</f>
        <v>7.3</v>
      </c>
      <c r="N1444" s="23" cm="1">
        <f t="array" aca="1" ref="N1444" ca="1">_FV(A1444,"52 week high",TRUE)</f>
        <v>10.95</v>
      </c>
      <c r="O1444" s="8" cm="1">
        <f t="array" aca="1" ref="O1444" ca="1">_FV(A1444,"Volume")</f>
        <v>7198</v>
      </c>
      <c r="P1444" s="7" cm="1">
        <f t="array" aca="1" ref="P1444" ca="1">_FV(A1444,"Volume average",TRUE)</f>
        <v>4482</v>
      </c>
      <c r="Q1444" t="s">
        <v>864</v>
      </c>
      <c r="T1444" s="25" cm="1">
        <f t="array" aca="1" ref="T1444" ca="1">_FV(A1444,"Expense ratio",TRUE)</f>
        <v>6.5000000000000006E-3</v>
      </c>
      <c r="U1444" s="24" cm="1">
        <f t="array" aca="1" ref="U1444" ca="1">_FV(A1444,"Market cap",TRUE)</f>
        <v>23081386.629999999</v>
      </c>
      <c r="V1444" s="16"/>
      <c r="W1444" s="16"/>
      <c r="Z1444" s="18"/>
      <c r="AA1444" s="20"/>
      <c r="AB1444" s="20"/>
      <c r="AC1444" s="21">
        <v>4735</v>
      </c>
      <c r="AE1444" s="18"/>
      <c r="AF1444" s="20"/>
      <c r="AI1444" s="21"/>
      <c r="AJ1444" s="18"/>
      <c r="AL1444" s="18"/>
      <c r="AM1444" s="18"/>
      <c r="AN1444" t="s">
        <v>73</v>
      </c>
      <c r="AO1444" t="str" cm="1">
        <f t="array" aca="1" ref="AO1444" ca="1">_FV(A1444,"Currency")</f>
        <v>USD</v>
      </c>
      <c r="AP1444" t="str" cm="1">
        <f t="array" aca="1" ref="AP1444" ca="1">_FV(A1444,"Exchange")</f>
        <v>Nasdaq Stock Market</v>
      </c>
      <c r="AQ1444" s="6" t="str" cm="1">
        <f t="array" aca="1" ref="AQ1444" ca="1">_FV(A1444,"Exchange abbreviation",TRUE)</f>
        <v>XNAS</v>
      </c>
      <c r="AR1444" t="str" cm="1">
        <f t="array" aca="1" ref="AR1444" ca="1">_FV(A1444,"Instrument type",TRUE)</f>
        <v>ETF</v>
      </c>
    </row>
    <row r="1445" spans="1:44" ht="18.75" customHeight="1" x14ac:dyDescent="0.25">
      <c r="A1445" t="e" vm="1458">
        <v>#VALUE!</v>
      </c>
      <c r="B1445" t="s">
        <v>4099</v>
      </c>
      <c r="C1445" t="s">
        <v>4100</v>
      </c>
      <c r="D1445" s="31" cm="1">
        <f t="array" aca="1" ref="D1445" ca="1">_FV(A1445,"Last trade time",TRUE)</f>
        <v>45824.843750034372</v>
      </c>
      <c r="E1445" s="23" cm="1">
        <f t="array" aca="1" ref="E1445" ca="1">_FV(A1445,"Price")</f>
        <v>80.400000000000006</v>
      </c>
      <c r="F1445" s="27" cm="1">
        <f t="array" aca="1" ref="F1445" ca="1">_FV(A1445,"Change (%)",TRUE)</f>
        <v>1.9916E-2</v>
      </c>
      <c r="G1445" s="26" cm="1">
        <f t="array" aca="1" ref="G1445" ca="1">_FV(A1445,"Change")</f>
        <v>1.57</v>
      </c>
      <c r="H1445" s="23" cm="1">
        <f t="array" aca="1" ref="H1445" ca="1">_FV(A1445,"Open")</f>
        <v>79.61</v>
      </c>
      <c r="I1445" s="23" cm="1">
        <f t="array" aca="1" ref="I1445" ca="1">_FV(A1445,"Low")</f>
        <v>79.61</v>
      </c>
      <c r="J1445" s="23" cm="1">
        <f t="array" aca="1" ref="J1445" ca="1">_FV(A1445,"High")</f>
        <v>80.540000000000006</v>
      </c>
      <c r="K1445" s="23" cm="1">
        <f t="array" aca="1" ref="K1445" ca="1">_FV(A1445,"Previous close",TRUE)</f>
        <v>78.83</v>
      </c>
      <c r="L1445" s="26"/>
      <c r="M1445" s="23" cm="1">
        <f t="array" aca="1" ref="M1445" ca="1">_FV(A1445,"52 week low",TRUE)</f>
        <v>55.66</v>
      </c>
      <c r="N1445" s="23" cm="1">
        <f t="array" aca="1" ref="N1445" ca="1">_FV(A1445,"52 week high",TRUE)</f>
        <v>85.28</v>
      </c>
      <c r="O1445" s="8" cm="1">
        <f t="array" aca="1" ref="O1445" ca="1">_FV(A1445,"Volume")</f>
        <v>130218</v>
      </c>
      <c r="P1445" s="7" cm="1">
        <f t="array" aca="1" ref="P1445" ca="1">_FV(A1445,"Volume average",TRUE)</f>
        <v>185043</v>
      </c>
      <c r="Q1445" t="s">
        <v>490</v>
      </c>
      <c r="S1445" t="s">
        <v>3504</v>
      </c>
      <c r="T1445" s="25" cm="1">
        <f t="array" aca="1" ref="T1445" ca="1">_FV(A1445,"Expense ratio",TRUE)</f>
        <v>6.5000000000000006E-3</v>
      </c>
      <c r="U1445" s="24" cm="1">
        <f t="array" aca="1" ref="U1445" ca="1">_FV(A1445,"Market cap",TRUE)</f>
        <v>1637823413.48</v>
      </c>
      <c r="V1445" s="4">
        <v>1637823360</v>
      </c>
      <c r="W1445" s="4">
        <v>1637823360</v>
      </c>
      <c r="Y1445" t="s">
        <v>4101</v>
      </c>
      <c r="Z1445" s="5">
        <v>79.5047</v>
      </c>
      <c r="AA1445" s="5">
        <v>38.429969999999997</v>
      </c>
      <c r="AB1445" s="4">
        <v>0</v>
      </c>
      <c r="AC1445" s="4">
        <v>264801</v>
      </c>
      <c r="AE1445" s="5">
        <v>4.3660705095329488</v>
      </c>
      <c r="AF1445" s="5">
        <v>21.0646364625416</v>
      </c>
      <c r="AH1445" s="16"/>
      <c r="AI1445" s="4">
        <v>264801</v>
      </c>
      <c r="AJ1445" s="5">
        <v>21056975.52</v>
      </c>
      <c r="AL1445" s="5">
        <v>85.28</v>
      </c>
      <c r="AM1445" s="5">
        <v>55.66</v>
      </c>
      <c r="AN1445" t="s">
        <v>82</v>
      </c>
      <c r="AO1445" t="str" cm="1">
        <f t="array" aca="1" ref="AO1445" ca="1">_FV(A1445,"Currency")</f>
        <v>USD</v>
      </c>
      <c r="AP1445" t="str" cm="1">
        <f t="array" aca="1" ref="AP1445" ca="1">_FV(A1445,"Exchange")</f>
        <v>Nasdaq Stock Market</v>
      </c>
      <c r="AQ1445" s="6" t="str" cm="1">
        <f t="array" aca="1" ref="AQ1445" ca="1">_FV(A1445,"Exchange abbreviation",TRUE)</f>
        <v>XNAS</v>
      </c>
      <c r="AR1445" t="str" cm="1">
        <f t="array" aca="1" ref="AR1445" ca="1">_FV(A1445,"Instrument type",TRUE)</f>
        <v>ETF</v>
      </c>
    </row>
    <row r="1446" spans="1:44" ht="18.75" customHeight="1" x14ac:dyDescent="0.25">
      <c r="A1446" t="e" vm="1459">
        <v>#VALUE!</v>
      </c>
      <c r="B1446" t="s">
        <v>4102</v>
      </c>
      <c r="C1446" t="s">
        <v>4103</v>
      </c>
      <c r="D1446" s="31" cm="1">
        <f t="array" aca="1" ref="D1446" ca="1">_FV(A1446,"Last trade time",TRUE)</f>
        <v>45824.84027780078</v>
      </c>
      <c r="E1446" s="23" cm="1">
        <f t="array" aca="1" ref="E1446" ca="1">_FV(A1446,"Price")</f>
        <v>20.73</v>
      </c>
      <c r="F1446" s="27" cm="1">
        <f t="array" aca="1" ref="F1446" ca="1">_FV(A1446,"Change (%)",TRUE)</f>
        <v>-1.4449999999999999E-3</v>
      </c>
      <c r="G1446" s="26" cm="1">
        <f t="array" aca="1" ref="G1446" ca="1">_FV(A1446,"Change")</f>
        <v>-0.03</v>
      </c>
      <c r="H1446" s="23" cm="1">
        <f t="array" aca="1" ref="H1446" ca="1">_FV(A1446,"Open")</f>
        <v>20.74</v>
      </c>
      <c r="I1446" s="23" cm="1">
        <f t="array" aca="1" ref="I1446" ca="1">_FV(A1446,"Low")</f>
        <v>20.72</v>
      </c>
      <c r="J1446" s="23" cm="1">
        <f t="array" aca="1" ref="J1446" ca="1">_FV(A1446,"High")</f>
        <v>20.78</v>
      </c>
      <c r="K1446" s="23" cm="1">
        <f t="array" aca="1" ref="K1446" ca="1">_FV(A1446,"Previous close",TRUE)</f>
        <v>20.76</v>
      </c>
      <c r="L1446" s="26"/>
      <c r="M1446" s="23" cm="1">
        <f t="array" aca="1" ref="M1446" ca="1">_FV(A1446,"52 week low",TRUE)</f>
        <v>19.9572</v>
      </c>
      <c r="N1446" s="23" cm="1">
        <f t="array" aca="1" ref="N1446" ca="1">_FV(A1446,"52 week high",TRUE)</f>
        <v>21.6</v>
      </c>
      <c r="O1446" s="8" cm="1">
        <f t="array" aca="1" ref="O1446" ca="1">_FV(A1446,"Volume")</f>
        <v>44058</v>
      </c>
      <c r="P1446" s="7" cm="1">
        <f t="array" aca="1" ref="P1446" ca="1">_FV(A1446,"Volume average",TRUE)</f>
        <v>131358</v>
      </c>
      <c r="Q1446" t="s">
        <v>4104</v>
      </c>
      <c r="R1446" t="s">
        <v>4105</v>
      </c>
      <c r="S1446" t="s">
        <v>4106</v>
      </c>
      <c r="T1446" s="25" cm="1">
        <f t="array" aca="1" ref="T1446" ca="1">_FV(A1446,"Expense ratio",TRUE)</f>
        <v>6.5000000000000006E-3</v>
      </c>
      <c r="U1446" s="24" cm="1">
        <f t="array" aca="1" ref="U1446" ca="1">_FV(A1446,"Market cap",TRUE)</f>
        <v>467415234.18000001</v>
      </c>
      <c r="V1446" s="4">
        <v>467470240</v>
      </c>
      <c r="W1446" s="4">
        <v>467470240</v>
      </c>
      <c r="Y1446" t="s">
        <v>3919</v>
      </c>
      <c r="Z1446" s="5">
        <v>20.59</v>
      </c>
      <c r="AA1446" s="20"/>
      <c r="AB1446" s="5">
        <v>4.5100003E-2</v>
      </c>
      <c r="AC1446" s="4">
        <v>158946</v>
      </c>
      <c r="AE1446" s="5">
        <v>2.7255528430607301</v>
      </c>
      <c r="AF1446" s="5">
        <v>5.0679884417465404</v>
      </c>
      <c r="AI1446" s="4">
        <v>158946</v>
      </c>
      <c r="AJ1446" s="5">
        <v>3277466.52</v>
      </c>
      <c r="AL1446" s="5">
        <v>21.6</v>
      </c>
      <c r="AM1446" s="5">
        <v>19.957000000000001</v>
      </c>
      <c r="AN1446" t="s">
        <v>90</v>
      </c>
      <c r="AO1446" t="str" cm="1">
        <f t="array" aca="1" ref="AO1446" ca="1">_FV(A1446,"Currency")</f>
        <v>USD</v>
      </c>
      <c r="AP1446" t="str" cm="1">
        <f t="array" aca="1" ref="AP1446" ca="1">_FV(A1446,"Exchange")</f>
        <v>NYSE Arca</v>
      </c>
      <c r="AQ1446" s="6" t="str" cm="1">
        <f t="array" aca="1" ref="AQ1446" ca="1">_FV(A1446,"Exchange abbreviation",TRUE)</f>
        <v>ARCX</v>
      </c>
      <c r="AR1446" t="str" cm="1">
        <f t="array" aca="1" ref="AR1446" ca="1">_FV(A1446,"Instrument type",TRUE)</f>
        <v>ETF</v>
      </c>
    </row>
    <row r="1447" spans="1:44" ht="18.75" customHeight="1" x14ac:dyDescent="0.25">
      <c r="A1447" t="e" vm="1460">
        <v>#VALUE!</v>
      </c>
      <c r="B1447" t="s">
        <v>4107</v>
      </c>
      <c r="C1447" t="s">
        <v>4108</v>
      </c>
      <c r="D1447" s="31" cm="1">
        <f t="array" aca="1" ref="D1447" ca="1">_FV(A1447,"Last trade time",TRUE)</f>
        <v>45824.840277789066</v>
      </c>
      <c r="E1447" s="23" cm="1">
        <f t="array" aca="1" ref="E1447" ca="1">_FV(A1447,"Price")</f>
        <v>19.973199999999999</v>
      </c>
      <c r="F1447" s="27" cm="1">
        <f t="array" aca="1" ref="F1447" ca="1">_FV(A1447,"Change (%)",TRUE)</f>
        <v>-8.4040000000000004E-4</v>
      </c>
      <c r="G1447" s="26" cm="1">
        <f t="array" aca="1" ref="G1447" ca="1">_FV(A1447,"Change")</f>
        <v>-1.6799999999999999E-2</v>
      </c>
      <c r="H1447" s="23" cm="1">
        <f t="array" aca="1" ref="H1447" ca="1">_FV(A1447,"Open")</f>
        <v>20.03</v>
      </c>
      <c r="I1447" s="23" cm="1">
        <f t="array" aca="1" ref="I1447" ca="1">_FV(A1447,"Low")</f>
        <v>19.97</v>
      </c>
      <c r="J1447" s="23" cm="1">
        <f t="array" aca="1" ref="J1447" ca="1">_FV(A1447,"High")</f>
        <v>20.059999999999999</v>
      </c>
      <c r="K1447" s="23" cm="1">
        <f t="array" aca="1" ref="K1447" ca="1">_FV(A1447,"Previous close",TRUE)</f>
        <v>19.989999999999998</v>
      </c>
      <c r="L1447" s="26"/>
      <c r="M1447" s="23" cm="1">
        <f t="array" aca="1" ref="M1447" ca="1">_FV(A1447,"52 week low",TRUE)</f>
        <v>19.45</v>
      </c>
      <c r="N1447" s="23" cm="1">
        <f t="array" aca="1" ref="N1447" ca="1">_FV(A1447,"52 week high",TRUE)</f>
        <v>20.609000000000002</v>
      </c>
      <c r="O1447" s="8" cm="1">
        <f t="array" aca="1" ref="O1447" ca="1">_FV(A1447,"Volume")</f>
        <v>8641</v>
      </c>
      <c r="P1447" s="7" cm="1">
        <f t="array" aca="1" ref="P1447" ca="1">_FV(A1447,"Volume average",TRUE)</f>
        <v>86847</v>
      </c>
      <c r="Q1447" t="s">
        <v>424</v>
      </c>
      <c r="S1447" t="s">
        <v>318</v>
      </c>
      <c r="T1447" s="25" cm="1">
        <f t="array" aca="1" ref="T1447" ca="1">_FV(A1447,"Expense ratio",TRUE)</f>
        <v>6.5000000000000006E-3</v>
      </c>
      <c r="U1447" s="24" cm="1">
        <f t="array" aca="1" ref="U1447" ca="1">_FV(A1447,"Market cap",TRUE)</f>
        <v>44143392.82</v>
      </c>
      <c r="V1447" s="4">
        <v>44142700</v>
      </c>
      <c r="W1447" s="4">
        <v>44142700</v>
      </c>
      <c r="Y1447" t="s">
        <v>1415</v>
      </c>
      <c r="Z1447" s="5">
        <v>19.850000000000001</v>
      </c>
      <c r="AA1447" s="20"/>
      <c r="AB1447" s="20"/>
      <c r="AC1447" s="4">
        <v>42834</v>
      </c>
      <c r="AE1447" s="5">
        <v>-0.27443835195879451</v>
      </c>
      <c r="AF1447" s="20"/>
      <c r="AI1447" s="4">
        <v>42834</v>
      </c>
      <c r="AJ1447" s="5">
        <v>852182.42999999993</v>
      </c>
      <c r="AL1447" s="5">
        <v>20.609000000000002</v>
      </c>
      <c r="AM1447" s="5">
        <v>19.45</v>
      </c>
      <c r="AN1447" t="s">
        <v>47</v>
      </c>
      <c r="AO1447" t="str" cm="1">
        <f t="array" aca="1" ref="AO1447" ca="1">_FV(A1447,"Currency")</f>
        <v>USD</v>
      </c>
      <c r="AP1447" t="str" cm="1">
        <f t="array" aca="1" ref="AP1447" ca="1">_FV(A1447,"Exchange")</f>
        <v>NYSE Arca</v>
      </c>
      <c r="AQ1447" s="6" t="str" cm="1">
        <f t="array" aca="1" ref="AQ1447" ca="1">_FV(A1447,"Exchange abbreviation",TRUE)</f>
        <v>ARCX</v>
      </c>
      <c r="AR1447" t="str" cm="1">
        <f t="array" aca="1" ref="AR1447" ca="1">_FV(A1447,"Instrument type",TRUE)</f>
        <v>ETF</v>
      </c>
    </row>
    <row r="1448" spans="1:44" ht="18.75" customHeight="1" x14ac:dyDescent="0.25">
      <c r="A1448" t="e" vm="1461">
        <v>#VALUE!</v>
      </c>
      <c r="B1448" t="s">
        <v>4109</v>
      </c>
      <c r="C1448" t="s">
        <v>4110</v>
      </c>
      <c r="D1448" s="31" cm="1">
        <f t="array" aca="1" ref="D1448" ca="1">_FV(A1448,"Last trade time",TRUE)</f>
        <v>45824.843750196094</v>
      </c>
      <c r="E1448" s="23" cm="1">
        <f t="array" aca="1" ref="E1448" ca="1">_FV(A1448,"Price")</f>
        <v>35.090000000000003</v>
      </c>
      <c r="F1448" s="27" cm="1">
        <f t="array" aca="1" ref="F1448" ca="1">_FV(A1448,"Change (%)",TRUE)</f>
        <v>1.5768000000000001E-2</v>
      </c>
      <c r="G1448" s="26" cm="1">
        <f t="array" aca="1" ref="G1448" ca="1">_FV(A1448,"Change")</f>
        <v>0.54469999999999996</v>
      </c>
      <c r="H1448" s="23" cm="1">
        <f t="array" aca="1" ref="H1448" ca="1">_FV(A1448,"Open")</f>
        <v>35.11</v>
      </c>
      <c r="I1448" s="23" cm="1">
        <f t="array" aca="1" ref="I1448" ca="1">_FV(A1448,"Low")</f>
        <v>34.979999999999997</v>
      </c>
      <c r="J1448" s="23" cm="1">
        <f t="array" aca="1" ref="J1448" ca="1">_FV(A1448,"High")</f>
        <v>35.11</v>
      </c>
      <c r="K1448" s="23" cm="1">
        <f t="array" aca="1" ref="K1448" ca="1">_FV(A1448,"Previous close",TRUE)</f>
        <v>34.545299999999997</v>
      </c>
      <c r="L1448" s="26"/>
      <c r="M1448" s="23" cm="1">
        <f t="array" aca="1" ref="M1448" ca="1">_FV(A1448,"52 week low",TRUE)</f>
        <v>27.14</v>
      </c>
      <c r="N1448" s="23" cm="1">
        <f t="array" aca="1" ref="N1448" ca="1">_FV(A1448,"52 week high",TRUE)</f>
        <v>36.83</v>
      </c>
      <c r="O1448" s="8" cm="1">
        <f t="array" aca="1" ref="O1448" ca="1">_FV(A1448,"Volume")</f>
        <v>8973</v>
      </c>
      <c r="P1448" s="7" cm="1">
        <f t="array" aca="1" ref="P1448" ca="1">_FV(A1448,"Volume average",TRUE)</f>
        <v>7276</v>
      </c>
      <c r="Q1448" t="s">
        <v>299</v>
      </c>
      <c r="S1448" t="s">
        <v>4111</v>
      </c>
      <c r="T1448" s="25" cm="1">
        <f t="array" aca="1" ref="T1448" ca="1">_FV(A1448,"Expense ratio",TRUE)</f>
        <v>6.5000000000000006E-3</v>
      </c>
      <c r="U1448" s="24" cm="1">
        <f t="array" aca="1" ref="U1448" ca="1">_FV(A1448,"Market cap",TRUE)</f>
        <v>189627550.25999999</v>
      </c>
      <c r="V1448" s="4">
        <v>189627552</v>
      </c>
      <c r="W1448" s="4">
        <v>189627552</v>
      </c>
      <c r="Y1448" t="s">
        <v>3575</v>
      </c>
      <c r="Z1448" s="5">
        <v>34.819600000000001</v>
      </c>
      <c r="AA1448" s="5">
        <v>30.936544000000001</v>
      </c>
      <c r="AB1448" s="5">
        <v>1.8000001E-3</v>
      </c>
      <c r="AC1448" s="4">
        <v>11517</v>
      </c>
      <c r="AE1448" s="5">
        <v>4.43522738941029</v>
      </c>
      <c r="AF1448" s="5">
        <v>10.222520051974749</v>
      </c>
      <c r="AI1448" s="4">
        <v>11517</v>
      </c>
      <c r="AJ1448" s="5">
        <v>401137.11</v>
      </c>
      <c r="AL1448" s="5">
        <v>36.83</v>
      </c>
      <c r="AM1448" s="5">
        <v>27.14</v>
      </c>
      <c r="AN1448" t="s">
        <v>47</v>
      </c>
      <c r="AO1448" t="str" cm="1">
        <f t="array" aca="1" ref="AO1448" ca="1">_FV(A1448,"Currency")</f>
        <v>USD</v>
      </c>
      <c r="AP1448" t="str" cm="1">
        <f t="array" aca="1" ref="AP1448" ca="1">_FV(A1448,"Exchange")</f>
        <v>Nasdaq Stock Market</v>
      </c>
      <c r="AQ1448" s="6" t="str" cm="1">
        <f t="array" aca="1" ref="AQ1448" ca="1">_FV(A1448,"Exchange abbreviation",TRUE)</f>
        <v>XNAS</v>
      </c>
      <c r="AR1448" t="str" cm="1">
        <f t="array" aca="1" ref="AR1448" ca="1">_FV(A1448,"Instrument type",TRUE)</f>
        <v>ETF</v>
      </c>
    </row>
    <row r="1449" spans="1:44" ht="18.75" customHeight="1" x14ac:dyDescent="0.25">
      <c r="A1449" t="e" vm="1462">
        <v>#VALUE!</v>
      </c>
      <c r="B1449" t="s">
        <v>4112</v>
      </c>
      <c r="C1449" t="s">
        <v>4113</v>
      </c>
      <c r="D1449" s="31" cm="1">
        <f t="array" aca="1" ref="D1449" ca="1">_FV(A1449,"Last trade time",TRUE)</f>
        <v>45824.84385413125</v>
      </c>
      <c r="E1449" s="23" cm="1">
        <f t="array" aca="1" ref="E1449" ca="1">_FV(A1449,"Price")</f>
        <v>43.41</v>
      </c>
      <c r="F1449" s="27" cm="1">
        <f t="array" aca="1" ref="F1449" ca="1">_FV(A1449,"Change (%)",TRUE)</f>
        <v>-2.7569999999999999E-3</v>
      </c>
      <c r="G1449" s="26" cm="1">
        <f t="array" aca="1" ref="G1449" ca="1">_FV(A1449,"Change")</f>
        <v>-0.12</v>
      </c>
      <c r="H1449" s="23" cm="1">
        <f t="array" aca="1" ref="H1449" ca="1">_FV(A1449,"Open")</f>
        <v>43.44</v>
      </c>
      <c r="I1449" s="23" cm="1">
        <f t="array" aca="1" ref="I1449" ca="1">_FV(A1449,"Low")</f>
        <v>42.69</v>
      </c>
      <c r="J1449" s="23" cm="1">
        <f t="array" aca="1" ref="J1449" ca="1">_FV(A1449,"High")</f>
        <v>43.58</v>
      </c>
      <c r="K1449" s="23" cm="1">
        <f t="array" aca="1" ref="K1449" ca="1">_FV(A1449,"Previous close",TRUE)</f>
        <v>43.53</v>
      </c>
      <c r="L1449" s="26"/>
      <c r="M1449" s="23" cm="1">
        <f t="array" aca="1" ref="M1449" ca="1">_FV(A1449,"52 week low",TRUE)</f>
        <v>39.42</v>
      </c>
      <c r="N1449" s="23" cm="1">
        <f t="array" aca="1" ref="N1449" ca="1">_FV(A1449,"52 week high",TRUE)</f>
        <v>46.8</v>
      </c>
      <c r="O1449" s="8" cm="1">
        <f t="array" aca="1" ref="O1449" ca="1">_FV(A1449,"Volume")</f>
        <v>787407</v>
      </c>
      <c r="P1449" s="7" cm="1">
        <f t="array" aca="1" ref="P1449" ca="1">_FV(A1449,"Volume average",TRUE)</f>
        <v>583034</v>
      </c>
      <c r="Q1449" t="s">
        <v>416</v>
      </c>
      <c r="S1449" t="s">
        <v>318</v>
      </c>
      <c r="T1449" s="25" cm="1">
        <f t="array" aca="1" ref="T1449" ca="1">_FV(A1449,"Expense ratio",TRUE)</f>
        <v>6.5000000000000006E-3</v>
      </c>
      <c r="U1449" s="24" cm="1">
        <f t="array" aca="1" ref="U1449" ca="1">_FV(A1449,"Market cap",TRUE)</f>
        <v>3383525321.9099998</v>
      </c>
      <c r="V1449" s="4">
        <v>3383985408</v>
      </c>
      <c r="W1449" s="4">
        <v>3383985408</v>
      </c>
      <c r="Y1449" t="s">
        <v>4114</v>
      </c>
      <c r="Z1449" s="5">
        <v>43.21</v>
      </c>
      <c r="AA1449" s="20"/>
      <c r="AB1449" s="5">
        <v>4.3700000000000003E-2</v>
      </c>
      <c r="AC1449" s="4">
        <v>742268</v>
      </c>
      <c r="AE1449" s="5">
        <v>2.4734735103439038</v>
      </c>
      <c r="AF1449" s="5">
        <v>4.1353270677529919</v>
      </c>
      <c r="AI1449" s="4">
        <v>742268</v>
      </c>
      <c r="AJ1449" s="5">
        <v>32021441.52</v>
      </c>
      <c r="AL1449" s="5">
        <v>46.8</v>
      </c>
      <c r="AM1449" s="5">
        <v>39.42</v>
      </c>
      <c r="AN1449" t="s">
        <v>82</v>
      </c>
      <c r="AO1449" t="str" cm="1">
        <f t="array" aca="1" ref="AO1449" ca="1">_FV(A1449,"Currency")</f>
        <v>USD</v>
      </c>
      <c r="AP1449" t="str" cm="1">
        <f t="array" aca="1" ref="AP1449" ca="1">_FV(A1449,"Exchange")</f>
        <v>Nasdaq Stock Market</v>
      </c>
      <c r="AQ1449" s="6" t="str" cm="1">
        <f t="array" aca="1" ref="AQ1449" ca="1">_FV(A1449,"Exchange abbreviation",TRUE)</f>
        <v>XNAS</v>
      </c>
      <c r="AR1449" t="str" cm="1">
        <f t="array" aca="1" ref="AR1449" ca="1">_FV(A1449,"Instrument type",TRUE)</f>
        <v>ETF</v>
      </c>
    </row>
    <row r="1450" spans="1:44" ht="18.75" customHeight="1" x14ac:dyDescent="0.25">
      <c r="A1450" t="e" vm="1463">
        <v>#VALUE!</v>
      </c>
      <c r="B1450" t="s">
        <v>4115</v>
      </c>
      <c r="C1450" t="s">
        <v>4116</v>
      </c>
      <c r="D1450" s="31" cm="1">
        <f t="array" aca="1" ref="D1450" ca="1">_FV(A1450,"Last trade time",TRUE)</f>
        <v>45824.840277812502</v>
      </c>
      <c r="E1450" s="23" cm="1">
        <f t="array" aca="1" ref="E1450" ca="1">_FV(A1450,"Price")</f>
        <v>23.086500000000001</v>
      </c>
      <c r="F1450" s="27" cm="1">
        <f t="array" aca="1" ref="F1450" ca="1">_FV(A1450,"Change (%)",TRUE)</f>
        <v>7.2419999999999993E-3</v>
      </c>
      <c r="G1450" s="26" cm="1">
        <f t="array" aca="1" ref="G1450" ca="1">_FV(A1450,"Change")</f>
        <v>0.16600000000000001</v>
      </c>
      <c r="H1450" s="23" cm="1">
        <f t="array" aca="1" ref="H1450" ca="1">_FV(A1450,"Open")</f>
        <v>23.086500000000001</v>
      </c>
      <c r="I1450" s="23" cm="1">
        <f t="array" aca="1" ref="I1450" ca="1">_FV(A1450,"Low")</f>
        <v>23.086500000000001</v>
      </c>
      <c r="J1450" s="23" cm="1">
        <f t="array" aca="1" ref="J1450" ca="1">_FV(A1450,"High")</f>
        <v>23.086500000000001</v>
      </c>
      <c r="K1450" s="23" cm="1">
        <f t="array" aca="1" ref="K1450" ca="1">_FV(A1450,"Previous close",TRUE)</f>
        <v>22.920500000000001</v>
      </c>
      <c r="L1450" s="26"/>
      <c r="M1450" s="23" cm="1">
        <f t="array" aca="1" ref="M1450" ca="1">_FV(A1450,"52 week low",TRUE)</f>
        <v>19.530999999999999</v>
      </c>
      <c r="N1450" s="23" cm="1">
        <f t="array" aca="1" ref="N1450" ca="1">_FV(A1450,"52 week high",TRUE)</f>
        <v>27.920200000000001</v>
      </c>
      <c r="O1450" s="8" cm="1">
        <f t="array" aca="1" ref="O1450" ca="1">_FV(A1450,"Volume")</f>
        <v>77</v>
      </c>
      <c r="P1450" s="7" cm="1">
        <f t="array" aca="1" ref="P1450" ca="1">_FV(A1450,"Volume average",TRUE)</f>
        <v>142</v>
      </c>
      <c r="Q1450" t="s">
        <v>143</v>
      </c>
      <c r="T1450" s="25" cm="1">
        <f t="array" aca="1" ref="T1450" ca="1">_FV(A1450,"Expense ratio",TRUE)</f>
        <v>6.5000000000000006E-3</v>
      </c>
      <c r="U1450" s="24" cm="1">
        <f t="array" aca="1" ref="U1450" ca="1">_FV(A1450,"Market cap",TRUE)</f>
        <v>4921939.1900000004</v>
      </c>
      <c r="V1450" s="16"/>
      <c r="W1450" s="16"/>
      <c r="X1450" t="s">
        <v>4117</v>
      </c>
      <c r="Z1450" s="18"/>
      <c r="AA1450" s="20"/>
      <c r="AB1450" s="20"/>
      <c r="AC1450" s="21">
        <v>120</v>
      </c>
      <c r="AE1450" s="18"/>
      <c r="AF1450" s="20"/>
      <c r="AI1450" s="21"/>
      <c r="AJ1450" s="18"/>
      <c r="AL1450" s="18"/>
      <c r="AM1450" s="18"/>
      <c r="AN1450" t="s">
        <v>73</v>
      </c>
      <c r="AO1450" t="str" cm="1">
        <f t="array" aca="1" ref="AO1450" ca="1">_FV(A1450,"Currency")</f>
        <v>USD</v>
      </c>
      <c r="AP1450" t="str" cm="1">
        <f t="array" aca="1" ref="AP1450" ca="1">_FV(A1450,"Exchange")</f>
        <v>NYSE Arca</v>
      </c>
      <c r="AQ1450" s="6" t="str" cm="1">
        <f t="array" aca="1" ref="AQ1450" ca="1">_FV(A1450,"Exchange abbreviation",TRUE)</f>
        <v>ARCX</v>
      </c>
      <c r="AR1450" t="str" cm="1">
        <f t="array" aca="1" ref="AR1450" ca="1">_FV(A1450,"Instrument type",TRUE)</f>
        <v>ETF</v>
      </c>
    </row>
    <row r="1451" spans="1:44" ht="18.75" customHeight="1" x14ac:dyDescent="0.25">
      <c r="A1451" t="e" vm="1464">
        <v>#VALUE!</v>
      </c>
      <c r="B1451" t="s">
        <v>4118</v>
      </c>
      <c r="C1451" t="s">
        <v>4119</v>
      </c>
      <c r="D1451" s="31" cm="1">
        <f t="array" aca="1" ref="D1451" ca="1">_FV(A1451,"Last trade time",TRUE)</f>
        <v>45824.840277812502</v>
      </c>
      <c r="E1451" s="23" cm="1">
        <f t="array" aca="1" ref="E1451" ca="1">_FV(A1451,"Price")</f>
        <v>31.44</v>
      </c>
      <c r="F1451" s="27" cm="1">
        <f t="array" aca="1" ref="F1451" ca="1">_FV(A1451,"Change (%)",TRUE)</f>
        <v>1.1873E-2</v>
      </c>
      <c r="G1451" s="26" cm="1">
        <f t="array" aca="1" ref="G1451" ca="1">_FV(A1451,"Change")</f>
        <v>0.36890000000000001</v>
      </c>
      <c r="H1451" s="23" cm="1">
        <f t="array" aca="1" ref="H1451" ca="1">_FV(A1451,"Open")</f>
        <v>31.44</v>
      </c>
      <c r="I1451" s="23" cm="1">
        <f t="array" aca="1" ref="I1451" ca="1">_FV(A1451,"Low")</f>
        <v>31.4</v>
      </c>
      <c r="J1451" s="23" cm="1">
        <f t="array" aca="1" ref="J1451" ca="1">_FV(A1451,"High")</f>
        <v>31.59</v>
      </c>
      <c r="K1451" s="23" cm="1">
        <f t="array" aca="1" ref="K1451" ca="1">_FV(A1451,"Previous close",TRUE)</f>
        <v>31.071100000000001</v>
      </c>
      <c r="L1451" s="26"/>
      <c r="M1451" s="23" cm="1">
        <f t="array" aca="1" ref="M1451" ca="1">_FV(A1451,"52 week low",TRUE)</f>
        <v>26.729900000000001</v>
      </c>
      <c r="N1451" s="23" cm="1">
        <f t="array" aca="1" ref="N1451" ca="1">_FV(A1451,"52 week high",TRUE)</f>
        <v>35.090000000000003</v>
      </c>
      <c r="O1451" s="8" cm="1">
        <f t="array" aca="1" ref="O1451" ca="1">_FV(A1451,"Volume")</f>
        <v>9948</v>
      </c>
      <c r="P1451" s="7" cm="1">
        <f t="array" aca="1" ref="P1451" ca="1">_FV(A1451,"Volume average",TRUE)</f>
        <v>13636</v>
      </c>
      <c r="Q1451" t="s">
        <v>496</v>
      </c>
      <c r="S1451" t="s">
        <v>318</v>
      </c>
      <c r="T1451" s="25" cm="1">
        <f t="array" aca="1" ref="T1451" ca="1">_FV(A1451,"Expense ratio",TRUE)</f>
        <v>6.5000000000000006E-3</v>
      </c>
      <c r="U1451" s="24" cm="1">
        <f t="array" aca="1" ref="U1451" ca="1">_FV(A1451,"Market cap",TRUE)</f>
        <v>62616673.759999998</v>
      </c>
      <c r="V1451" s="4">
        <v>62615568</v>
      </c>
      <c r="W1451" s="4">
        <v>62615568</v>
      </c>
      <c r="X1451" t="s">
        <v>4120</v>
      </c>
      <c r="Y1451" t="s">
        <v>3090</v>
      </c>
      <c r="Z1451" s="5">
        <v>31.63</v>
      </c>
      <c r="AA1451" s="5">
        <v>14.634712</v>
      </c>
      <c r="AB1451" s="5">
        <v>8.2000000000000007E-3</v>
      </c>
      <c r="AC1451" s="4">
        <v>25257</v>
      </c>
      <c r="AE1451" s="5">
        <v>0.27406955138769012</v>
      </c>
      <c r="AF1451" s="5">
        <v>8.6029390902754734</v>
      </c>
      <c r="AI1451" s="4">
        <v>25257</v>
      </c>
      <c r="AJ1451" s="5">
        <v>799636.62</v>
      </c>
      <c r="AL1451" s="5">
        <v>35.090000000000003</v>
      </c>
      <c r="AM1451" s="5">
        <v>26.73</v>
      </c>
      <c r="AN1451" t="s">
        <v>47</v>
      </c>
      <c r="AO1451" t="str" cm="1">
        <f t="array" aca="1" ref="AO1451" ca="1">_FV(A1451,"Currency")</f>
        <v>USD</v>
      </c>
      <c r="AP1451" t="str" cm="1">
        <f t="array" aca="1" ref="AP1451" ca="1">_FV(A1451,"Exchange")</f>
        <v>NYSE Arca</v>
      </c>
      <c r="AQ1451" s="6" t="str" cm="1">
        <f t="array" aca="1" ref="AQ1451" ca="1">_FV(A1451,"Exchange abbreviation",TRUE)</f>
        <v>ARCX</v>
      </c>
      <c r="AR1451" t="str" cm="1">
        <f t="array" aca="1" ref="AR1451" ca="1">_FV(A1451,"Instrument type",TRUE)</f>
        <v>ETF</v>
      </c>
    </row>
    <row r="1452" spans="1:44" ht="18.75" customHeight="1" x14ac:dyDescent="0.25">
      <c r="A1452" t="e" vm="1465">
        <v>#VALUE!</v>
      </c>
      <c r="B1452" t="s">
        <v>4121</v>
      </c>
      <c r="C1452" t="s">
        <v>4122</v>
      </c>
      <c r="D1452" s="31" cm="1">
        <f t="array" aca="1" ref="D1452" ca="1">_FV(A1452,"Last trade time",TRUE)</f>
        <v>45824.843750231252</v>
      </c>
      <c r="E1452" s="23" cm="1">
        <f t="array" aca="1" ref="E1452" ca="1">_FV(A1452,"Price")</f>
        <v>27.999400000000001</v>
      </c>
      <c r="F1452" s="27" cm="1">
        <f t="array" aca="1" ref="F1452" ca="1">_FV(A1452,"Change (%)",TRUE)</f>
        <v>1.0320000000000001E-2</v>
      </c>
      <c r="G1452" s="26" cm="1">
        <f t="array" aca="1" ref="G1452" ca="1">_FV(A1452,"Change")</f>
        <v>0.28599999999999998</v>
      </c>
      <c r="H1452" s="23" cm="1">
        <f t="array" aca="1" ref="H1452" ca="1">_FV(A1452,"Open")</f>
        <v>28.1</v>
      </c>
      <c r="I1452" s="23" cm="1">
        <f t="array" aca="1" ref="I1452" ca="1">_FV(A1452,"Low")</f>
        <v>27.999400000000001</v>
      </c>
      <c r="J1452" s="23" cm="1">
        <f t="array" aca="1" ref="J1452" ca="1">_FV(A1452,"High")</f>
        <v>28.1</v>
      </c>
      <c r="K1452" s="23" cm="1">
        <f t="array" aca="1" ref="K1452" ca="1">_FV(A1452,"Previous close",TRUE)</f>
        <v>27.7134</v>
      </c>
      <c r="L1452" s="26"/>
      <c r="M1452" s="23" cm="1">
        <f t="array" aca="1" ref="M1452" ca="1">_FV(A1452,"52 week low",TRUE)</f>
        <v>24.22</v>
      </c>
      <c r="N1452" s="23" cm="1">
        <f t="array" aca="1" ref="N1452" ca="1">_FV(A1452,"52 week high",TRUE)</f>
        <v>30.34</v>
      </c>
      <c r="O1452" s="8" cm="1">
        <f t="array" aca="1" ref="O1452" ca="1">_FV(A1452,"Volume")</f>
        <v>540</v>
      </c>
      <c r="P1452" s="7" cm="1">
        <f t="array" aca="1" ref="P1452" ca="1">_FV(A1452,"Volume average",TRUE)</f>
        <v>2779</v>
      </c>
      <c r="Q1452" t="s">
        <v>496</v>
      </c>
      <c r="S1452" t="s">
        <v>4123</v>
      </c>
      <c r="T1452" s="25" cm="1">
        <f t="array" aca="1" ref="T1452" ca="1">_FV(A1452,"Expense ratio",TRUE)</f>
        <v>6.5000000000000006E-3</v>
      </c>
      <c r="U1452" s="24" cm="1">
        <f t="array" aca="1" ref="U1452" ca="1">_FV(A1452,"Market cap",TRUE)</f>
        <v>24724648.210000001</v>
      </c>
      <c r="V1452" s="4">
        <v>24724648</v>
      </c>
      <c r="W1452" s="4">
        <v>24724648</v>
      </c>
      <c r="Y1452" t="s">
        <v>4124</v>
      </c>
      <c r="Z1452" s="5">
        <v>28.373999999999999</v>
      </c>
      <c r="AA1452" s="5">
        <v>24.353173999999999</v>
      </c>
      <c r="AB1452" s="5">
        <v>3.3999999999999998E-3</v>
      </c>
      <c r="AC1452" s="4">
        <v>2111</v>
      </c>
      <c r="AE1452" s="5">
        <v>-0.51927320512469288</v>
      </c>
      <c r="AF1452" s="5">
        <v>8.7104539577532503</v>
      </c>
      <c r="AI1452" s="4">
        <v>2111</v>
      </c>
      <c r="AJ1452" s="5">
        <v>59947.755799999999</v>
      </c>
      <c r="AL1452" s="5">
        <v>30.34</v>
      </c>
      <c r="AM1452" s="5">
        <v>24.22</v>
      </c>
      <c r="AN1452" t="s">
        <v>47</v>
      </c>
      <c r="AO1452" t="str" cm="1">
        <f t="array" aca="1" ref="AO1452" ca="1">_FV(A1452,"Currency")</f>
        <v>USD</v>
      </c>
      <c r="AP1452" t="str" cm="1">
        <f t="array" aca="1" ref="AP1452" ca="1">_FV(A1452,"Exchange")</f>
        <v>Nasdaq Stock Market</v>
      </c>
      <c r="AQ1452" s="6" t="str" cm="1">
        <f t="array" aca="1" ref="AQ1452" ca="1">_FV(A1452,"Exchange abbreviation",TRUE)</f>
        <v>XNAS</v>
      </c>
      <c r="AR1452" t="str" cm="1">
        <f t="array" aca="1" ref="AR1452" ca="1">_FV(A1452,"Instrument type",TRUE)</f>
        <v>ETF</v>
      </c>
    </row>
    <row r="1453" spans="1:44" ht="18.75" customHeight="1" x14ac:dyDescent="0.25">
      <c r="A1453" t="e" vm="1466">
        <v>#VALUE!</v>
      </c>
      <c r="B1453" t="s">
        <v>4125</v>
      </c>
      <c r="C1453" t="s">
        <v>4126</v>
      </c>
      <c r="D1453" s="31" cm="1">
        <f t="array" aca="1" ref="D1453" ca="1">_FV(A1453,"Last trade time",TRUE)</f>
        <v>45824.843750092186</v>
      </c>
      <c r="E1453" s="23" cm="1">
        <f t="array" aca="1" ref="E1453" ca="1">_FV(A1453,"Price")</f>
        <v>69.040000000000006</v>
      </c>
      <c r="F1453" s="27" cm="1">
        <f t="array" aca="1" ref="F1453" ca="1">_FV(A1453,"Change (%)",TRUE)</f>
        <v>1.5294E-2</v>
      </c>
      <c r="G1453" s="26" cm="1">
        <f t="array" aca="1" ref="G1453" ca="1">_FV(A1453,"Change")</f>
        <v>1.04</v>
      </c>
      <c r="H1453" s="23" cm="1">
        <f t="array" aca="1" ref="H1453" ca="1">_FV(A1453,"Open")</f>
        <v>68.56</v>
      </c>
      <c r="I1453" s="23" cm="1">
        <f t="array" aca="1" ref="I1453" ca="1">_FV(A1453,"Low")</f>
        <v>68.56</v>
      </c>
      <c r="J1453" s="23" cm="1">
        <f t="array" aca="1" ref="J1453" ca="1">_FV(A1453,"High")</f>
        <v>69.084999999999994</v>
      </c>
      <c r="K1453" s="23" cm="1">
        <f t="array" aca="1" ref="K1453" ca="1">_FV(A1453,"Previous close",TRUE)</f>
        <v>68</v>
      </c>
      <c r="L1453" s="26"/>
      <c r="M1453" s="23" cm="1">
        <f t="array" aca="1" ref="M1453" ca="1">_FV(A1453,"52 week low",TRUE)</f>
        <v>65.209999999999994</v>
      </c>
      <c r="N1453" s="23" cm="1">
        <f t="array" aca="1" ref="N1453" ca="1">_FV(A1453,"52 week high",TRUE)</f>
        <v>77.83</v>
      </c>
      <c r="O1453" s="8" cm="1">
        <f t="array" aca="1" ref="O1453" ca="1">_FV(A1453,"Volume")</f>
        <v>172579</v>
      </c>
      <c r="P1453" s="7" cm="1">
        <f t="array" aca="1" ref="P1453" ca="1">_FV(A1453,"Volume average",TRUE)</f>
        <v>88639</v>
      </c>
      <c r="Q1453" t="s">
        <v>698</v>
      </c>
      <c r="S1453" t="s">
        <v>3079</v>
      </c>
      <c r="T1453" s="25" cm="1">
        <f t="array" aca="1" ref="T1453" ca="1">_FV(A1453,"Expense ratio",TRUE)</f>
        <v>6.5000000000000006E-3</v>
      </c>
      <c r="U1453" s="24" cm="1">
        <f t="array" aca="1" ref="U1453" ca="1">_FV(A1453,"Market cap",TRUE)</f>
        <v>1207415122.05</v>
      </c>
      <c r="V1453" s="4">
        <v>1207415168</v>
      </c>
      <c r="W1453" s="4">
        <v>1207415168</v>
      </c>
      <c r="Y1453" t="s">
        <v>4127</v>
      </c>
      <c r="Z1453" s="5">
        <v>68.412599999999998</v>
      </c>
      <c r="AA1453" s="5">
        <v>30.894155999999999</v>
      </c>
      <c r="AB1453" s="5">
        <v>2.1600000000000001E-2</v>
      </c>
      <c r="AC1453" s="4">
        <v>95007</v>
      </c>
      <c r="AE1453" s="5">
        <v>-7.4229285177507709</v>
      </c>
      <c r="AF1453" s="5">
        <v>-1.1186173331808491</v>
      </c>
      <c r="AI1453" s="4">
        <v>95007</v>
      </c>
      <c r="AJ1453" s="5">
        <v>6494678.5199999996</v>
      </c>
      <c r="AL1453" s="5">
        <v>77.83</v>
      </c>
      <c r="AM1453" s="5">
        <v>65.209999999999994</v>
      </c>
      <c r="AN1453" t="s">
        <v>90</v>
      </c>
      <c r="AO1453" t="str" cm="1">
        <f t="array" aca="1" ref="AO1453" ca="1">_FV(A1453,"Currency")</f>
        <v>USD</v>
      </c>
      <c r="AP1453" t="str" cm="1">
        <f t="array" aca="1" ref="AP1453" ca="1">_FV(A1453,"Exchange")</f>
        <v>Nasdaq Stock Market</v>
      </c>
      <c r="AQ1453" s="6" t="str" cm="1">
        <f t="array" aca="1" ref="AQ1453" ca="1">_FV(A1453,"Exchange abbreviation",TRUE)</f>
        <v>XNAS</v>
      </c>
      <c r="AR1453" t="str" cm="1">
        <f t="array" aca="1" ref="AR1453" ca="1">_FV(A1453,"Instrument type",TRUE)</f>
        <v>ETF</v>
      </c>
    </row>
    <row r="1454" spans="1:44" ht="18.75" customHeight="1" x14ac:dyDescent="0.25">
      <c r="A1454" t="e" vm="1467">
        <v>#VALUE!</v>
      </c>
      <c r="B1454" t="s">
        <v>4128</v>
      </c>
      <c r="C1454" t="s">
        <v>4129</v>
      </c>
      <c r="D1454" s="31" cm="1">
        <f t="array" aca="1" ref="D1454" ca="1">_FV(A1454,"Last trade time",TRUE)</f>
        <v>45824.84027780078</v>
      </c>
      <c r="E1454" s="23" cm="1">
        <f t="array" aca="1" ref="E1454" ca="1">_FV(A1454,"Price")</f>
        <v>30.488399999999999</v>
      </c>
      <c r="F1454" s="27" cm="1">
        <f t="array" aca="1" ref="F1454" ca="1">_FV(A1454,"Change (%)",TRUE)</f>
        <v>1.1368E-2</v>
      </c>
      <c r="G1454" s="26" cm="1">
        <f t="array" aca="1" ref="G1454" ca="1">_FV(A1454,"Change")</f>
        <v>0.3427</v>
      </c>
      <c r="H1454" s="23" cm="1">
        <f t="array" aca="1" ref="H1454" ca="1">_FV(A1454,"Open")</f>
        <v>30.44</v>
      </c>
      <c r="I1454" s="23" cm="1">
        <f t="array" aca="1" ref="I1454" ca="1">_FV(A1454,"Low")</f>
        <v>30.37</v>
      </c>
      <c r="J1454" s="23" cm="1">
        <f t="array" aca="1" ref="J1454" ca="1">_FV(A1454,"High")</f>
        <v>30.52</v>
      </c>
      <c r="K1454" s="23" cm="1">
        <f t="array" aca="1" ref="K1454" ca="1">_FV(A1454,"Previous close",TRUE)</f>
        <v>30.145700000000001</v>
      </c>
      <c r="L1454" s="26"/>
      <c r="M1454" s="23" cm="1">
        <f t="array" aca="1" ref="M1454" ca="1">_FV(A1454,"52 week low",TRUE)</f>
        <v>21.67</v>
      </c>
      <c r="N1454" s="23" cm="1">
        <f t="array" aca="1" ref="N1454" ca="1">_FV(A1454,"52 week high",TRUE)</f>
        <v>32.99</v>
      </c>
      <c r="O1454" s="8" cm="1">
        <f t="array" aca="1" ref="O1454" ca="1">_FV(A1454,"Volume")</f>
        <v>35089</v>
      </c>
      <c r="P1454" s="7" cm="1">
        <f t="array" aca="1" ref="P1454" ca="1">_FV(A1454,"Volume average",TRUE)</f>
        <v>5422</v>
      </c>
      <c r="Q1454" t="s">
        <v>2186</v>
      </c>
      <c r="S1454" t="s">
        <v>4130</v>
      </c>
      <c r="T1454" s="25" cm="1">
        <f t="array" aca="1" ref="T1454" ca="1">_FV(A1454,"Expense ratio",TRUE)</f>
        <v>6.5000000000000006E-3</v>
      </c>
      <c r="U1454" s="24" cm="1">
        <f t="array" aca="1" ref="U1454" ca="1">_FV(A1454,"Market cap",TRUE)</f>
        <v>81539852.219999999</v>
      </c>
      <c r="V1454" s="4">
        <v>81539856</v>
      </c>
      <c r="W1454" s="4">
        <v>81539856</v>
      </c>
      <c r="Y1454" t="s">
        <v>1857</v>
      </c>
      <c r="Z1454" s="5">
        <v>30.219200000000001</v>
      </c>
      <c r="AA1454" s="5">
        <v>20.729696000000001</v>
      </c>
      <c r="AB1454" s="4">
        <v>0</v>
      </c>
      <c r="AC1454" s="4">
        <v>10434</v>
      </c>
      <c r="AE1454" s="5">
        <v>1.018308389274813</v>
      </c>
      <c r="AF1454" s="5">
        <v>17.855343930718458</v>
      </c>
      <c r="AI1454" s="4">
        <v>10434</v>
      </c>
      <c r="AJ1454" s="5">
        <v>315503.29200000002</v>
      </c>
      <c r="AL1454" s="5">
        <v>32.99</v>
      </c>
      <c r="AM1454" s="5">
        <v>21.67</v>
      </c>
      <c r="AN1454" t="s">
        <v>47</v>
      </c>
      <c r="AO1454" t="str" cm="1">
        <f t="array" aca="1" ref="AO1454" ca="1">_FV(A1454,"Currency")</f>
        <v>USD</v>
      </c>
      <c r="AP1454" t="str" cm="1">
        <f t="array" aca="1" ref="AP1454" ca="1">_FV(A1454,"Exchange")</f>
        <v>NYSE Arca</v>
      </c>
      <c r="AQ1454" s="6" t="str" cm="1">
        <f t="array" aca="1" ref="AQ1454" ca="1">_FV(A1454,"Exchange abbreviation",TRUE)</f>
        <v>ARCX</v>
      </c>
      <c r="AR1454" t="str" cm="1">
        <f t="array" aca="1" ref="AR1454" ca="1">_FV(A1454,"Instrument type",TRUE)</f>
        <v>ETF</v>
      </c>
    </row>
    <row r="1455" spans="1:44" ht="18.75" customHeight="1" x14ac:dyDescent="0.25">
      <c r="A1455" t="e" vm="1468">
        <v>#VALUE!</v>
      </c>
      <c r="B1455" t="s">
        <v>4131</v>
      </c>
      <c r="C1455" t="s">
        <v>4132</v>
      </c>
      <c r="D1455" s="31" cm="1">
        <f t="array" aca="1" ref="D1455" ca="1">_FV(A1455,"Last trade time",TRUE)</f>
        <v>45824.843750196094</v>
      </c>
      <c r="E1455" s="23" cm="1">
        <f t="array" aca="1" ref="E1455" ca="1">_FV(A1455,"Price")</f>
        <v>23.948399999999999</v>
      </c>
      <c r="F1455" s="27" cm="1">
        <f t="array" aca="1" ref="F1455" ca="1">_FV(A1455,"Change (%)",TRUE)</f>
        <v>1.1762E-2</v>
      </c>
      <c r="G1455" s="26" cm="1">
        <f t="array" aca="1" ref="G1455" ca="1">_FV(A1455,"Change")</f>
        <v>0.27839999999999998</v>
      </c>
      <c r="H1455" s="23" cm="1">
        <f t="array" aca="1" ref="H1455" ca="1">_FV(A1455,"Open")</f>
        <v>23.85</v>
      </c>
      <c r="I1455" s="23" cm="1">
        <f t="array" aca="1" ref="I1455" ca="1">_FV(A1455,"Low")</f>
        <v>23.85</v>
      </c>
      <c r="J1455" s="23" cm="1">
        <f t="array" aca="1" ref="J1455" ca="1">_FV(A1455,"High")</f>
        <v>24.019200000000001</v>
      </c>
      <c r="K1455" s="23" cm="1">
        <f t="array" aca="1" ref="K1455" ca="1">_FV(A1455,"Previous close",TRUE)</f>
        <v>23.67</v>
      </c>
      <c r="L1455" s="26"/>
      <c r="M1455" s="23" cm="1">
        <f t="array" aca="1" ref="M1455" ca="1">_FV(A1455,"52 week low",TRUE)</f>
        <v>18.600000000000001</v>
      </c>
      <c r="N1455" s="23" cm="1">
        <f t="array" aca="1" ref="N1455" ca="1">_FV(A1455,"52 week high",TRUE)</f>
        <v>25.46</v>
      </c>
      <c r="O1455" s="8" cm="1">
        <f t="array" aca="1" ref="O1455" ca="1">_FV(A1455,"Volume")</f>
        <v>2100</v>
      </c>
      <c r="P1455" s="7" cm="1">
        <f t="array" aca="1" ref="P1455" ca="1">_FV(A1455,"Volume average",TRUE)</f>
        <v>19574</v>
      </c>
      <c r="Q1455" t="s">
        <v>299</v>
      </c>
      <c r="S1455" t="s">
        <v>4111</v>
      </c>
      <c r="T1455" s="25" cm="1">
        <f t="array" aca="1" ref="T1455" ca="1">_FV(A1455,"Expense ratio",TRUE)</f>
        <v>6.5000000000000006E-3</v>
      </c>
      <c r="U1455" s="24" cm="1">
        <f t="array" aca="1" ref="U1455" ca="1">_FV(A1455,"Market cap",TRUE)</f>
        <v>54780082.130000003</v>
      </c>
      <c r="V1455" s="4">
        <v>54780080</v>
      </c>
      <c r="W1455" s="4">
        <v>54780080</v>
      </c>
      <c r="Y1455" t="s">
        <v>3575</v>
      </c>
      <c r="Z1455" s="5">
        <v>23.760999999999999</v>
      </c>
      <c r="AA1455" s="5">
        <v>30.968689000000001</v>
      </c>
      <c r="AB1455" s="5">
        <v>0.121199995</v>
      </c>
      <c r="AC1455" s="4">
        <v>20774</v>
      </c>
      <c r="AE1455" s="5">
        <v>4.3088753363453636</v>
      </c>
      <c r="AF1455" s="5">
        <v>12.118096752013919</v>
      </c>
      <c r="AI1455" s="4">
        <v>20774</v>
      </c>
      <c r="AJ1455" s="5">
        <v>494213.46</v>
      </c>
      <c r="AL1455" s="5">
        <v>25.46</v>
      </c>
      <c r="AM1455" s="5">
        <v>18.600000000000001</v>
      </c>
      <c r="AN1455" t="s">
        <v>47</v>
      </c>
      <c r="AO1455" t="str" cm="1">
        <f t="array" aca="1" ref="AO1455" ca="1">_FV(A1455,"Currency")</f>
        <v>USD</v>
      </c>
      <c r="AP1455" t="str" cm="1">
        <f t="array" aca="1" ref="AP1455" ca="1">_FV(A1455,"Exchange")</f>
        <v>Nasdaq Stock Market</v>
      </c>
      <c r="AQ1455" s="6" t="str" cm="1">
        <f t="array" aca="1" ref="AQ1455" ca="1">_FV(A1455,"Exchange abbreviation",TRUE)</f>
        <v>XNAS</v>
      </c>
      <c r="AR1455" t="str" cm="1">
        <f t="array" aca="1" ref="AR1455" ca="1">_FV(A1455,"Instrument type",TRUE)</f>
        <v>ETF</v>
      </c>
    </row>
    <row r="1456" spans="1:44" ht="18.75" customHeight="1" x14ac:dyDescent="0.25">
      <c r="A1456" t="e" vm="1469">
        <v>#VALUE!</v>
      </c>
      <c r="B1456" t="s">
        <v>4133</v>
      </c>
      <c r="C1456" t="s">
        <v>4134</v>
      </c>
      <c r="D1456" s="31" cm="1">
        <f t="array" aca="1" ref="D1456" ca="1">_FV(A1456,"Last trade time",TRUE)</f>
        <v>45824.840277789066</v>
      </c>
      <c r="E1456" s="23" cm="1">
        <f t="array" aca="1" ref="E1456" ca="1">_FV(A1456,"Price")</f>
        <v>24.64</v>
      </c>
      <c r="F1456" s="27" cm="1">
        <f t="array" aca="1" ref="F1456" ca="1">_FV(A1456,"Change (%)",TRUE)</f>
        <v>7.3590000000000001E-3</v>
      </c>
      <c r="G1456" s="26" cm="1">
        <f t="array" aca="1" ref="G1456" ca="1">_FV(A1456,"Change")</f>
        <v>0.18</v>
      </c>
      <c r="H1456" s="23" cm="1">
        <f t="array" aca="1" ref="H1456" ca="1">_FV(A1456,"Open")</f>
        <v>24.75</v>
      </c>
      <c r="I1456" s="23" cm="1">
        <f t="array" aca="1" ref="I1456" ca="1">_FV(A1456,"Low")</f>
        <v>24.64</v>
      </c>
      <c r="J1456" s="23" cm="1">
        <f t="array" aca="1" ref="J1456" ca="1">_FV(A1456,"High")</f>
        <v>24.85</v>
      </c>
      <c r="K1456" s="23" cm="1">
        <f t="array" aca="1" ref="K1456" ca="1">_FV(A1456,"Previous close",TRUE)</f>
        <v>24.46</v>
      </c>
      <c r="L1456" s="26"/>
      <c r="M1456" s="23" cm="1">
        <f t="array" aca="1" ref="M1456" ca="1">_FV(A1456,"52 week low",TRUE)</f>
        <v>20.83</v>
      </c>
      <c r="N1456" s="23" cm="1">
        <f t="array" aca="1" ref="N1456" ca="1">_FV(A1456,"52 week high",TRUE)</f>
        <v>28.38</v>
      </c>
      <c r="O1456" s="8" cm="1">
        <f t="array" aca="1" ref="O1456" ca="1">_FV(A1456,"Volume")</f>
        <v>15187</v>
      </c>
      <c r="P1456" s="7" cm="1">
        <f t="array" aca="1" ref="P1456" ca="1">_FV(A1456,"Volume average",TRUE)</f>
        <v>27166</v>
      </c>
      <c r="Q1456" t="s">
        <v>2186</v>
      </c>
      <c r="S1456" t="s">
        <v>3086</v>
      </c>
      <c r="T1456" s="25" cm="1">
        <f t="array" aca="1" ref="T1456" ca="1">_FV(A1456,"Expense ratio",TRUE)</f>
        <v>6.5000000000000006E-3</v>
      </c>
      <c r="U1456" s="24" cm="1">
        <f t="array" aca="1" ref="U1456" ca="1">_FV(A1456,"Market cap",TRUE)</f>
        <v>168207781.59999999</v>
      </c>
      <c r="V1456" s="4">
        <v>168207776</v>
      </c>
      <c r="W1456" s="4">
        <v>168207776</v>
      </c>
      <c r="Y1456" t="s">
        <v>1797</v>
      </c>
      <c r="Z1456" s="5">
        <v>24.7</v>
      </c>
      <c r="AA1456" s="5">
        <v>27.590803000000001</v>
      </c>
      <c r="AB1456" s="5">
        <v>2.3999999000000002E-3</v>
      </c>
      <c r="AC1456" s="4">
        <v>79736</v>
      </c>
      <c r="AE1456" s="5">
        <v>-1.767033080634828</v>
      </c>
      <c r="AF1456" s="5">
        <v>0.25186366230802731</v>
      </c>
      <c r="AI1456" s="4">
        <v>79736</v>
      </c>
      <c r="AJ1456" s="5">
        <v>1970005.4576000001</v>
      </c>
      <c r="AL1456" s="5">
        <v>28.38</v>
      </c>
      <c r="AM1456" s="5">
        <v>20.83</v>
      </c>
      <c r="AN1456" t="s">
        <v>90</v>
      </c>
      <c r="AO1456" t="str" cm="1">
        <f t="array" aca="1" ref="AO1456" ca="1">_FV(A1456,"Currency")</f>
        <v>USD</v>
      </c>
      <c r="AP1456" t="str" cm="1">
        <f t="array" aca="1" ref="AP1456" ca="1">_FV(A1456,"Exchange")</f>
        <v>NYSE Arca</v>
      </c>
      <c r="AQ1456" s="6" t="str" cm="1">
        <f t="array" aca="1" ref="AQ1456" ca="1">_FV(A1456,"Exchange abbreviation",TRUE)</f>
        <v>ARCX</v>
      </c>
      <c r="AR1456" t="str" cm="1">
        <f t="array" aca="1" ref="AR1456" ca="1">_FV(A1456,"Instrument type",TRUE)</f>
        <v>ETF</v>
      </c>
    </row>
    <row r="1457" spans="1:44" ht="18.75" customHeight="1" x14ac:dyDescent="0.25">
      <c r="A1457" t="e" vm="1470">
        <v>#VALUE!</v>
      </c>
      <c r="B1457" t="s">
        <v>4135</v>
      </c>
      <c r="C1457" t="s">
        <v>4136</v>
      </c>
      <c r="D1457" s="31" cm="1">
        <f t="array" aca="1" ref="D1457" ca="1">_FV(A1457,"Last trade time",TRUE)</f>
        <v>45824.921161885941</v>
      </c>
      <c r="E1457" s="23" cm="1">
        <f t="array" aca="1" ref="E1457" ca="1">_FV(A1457,"Price")</f>
        <v>26.87</v>
      </c>
      <c r="F1457" s="27" cm="1">
        <f t="array" aca="1" ref="F1457" ca="1">_FV(A1457,"Change (%)",TRUE)</f>
        <v>4.4860000000000004E-3</v>
      </c>
      <c r="G1457" s="26" cm="1">
        <f t="array" aca="1" ref="G1457" ca="1">_FV(A1457,"Change")</f>
        <v>0.12</v>
      </c>
      <c r="H1457" s="23" cm="1">
        <f t="array" aca="1" ref="H1457" ca="1">_FV(A1457,"Open")</f>
        <v>26.9</v>
      </c>
      <c r="I1457" s="23" cm="1">
        <f t="array" aca="1" ref="I1457" ca="1">_FV(A1457,"Low")</f>
        <v>26.86</v>
      </c>
      <c r="J1457" s="23" cm="1">
        <f t="array" aca="1" ref="J1457" ca="1">_FV(A1457,"High")</f>
        <v>26.96</v>
      </c>
      <c r="K1457" s="23" cm="1">
        <f t="array" aca="1" ref="K1457" ca="1">_FV(A1457,"Previous close",TRUE)</f>
        <v>26.75</v>
      </c>
      <c r="L1457" s="26"/>
      <c r="M1457" s="23" cm="1">
        <f t="array" aca="1" ref="M1457" ca="1">_FV(A1457,"52 week low",TRUE)</f>
        <v>22.44</v>
      </c>
      <c r="N1457" s="23" cm="1">
        <f t="array" aca="1" ref="N1457" ca="1">_FV(A1457,"52 week high",TRUE)</f>
        <v>35.72</v>
      </c>
      <c r="O1457" s="8" cm="1">
        <f t="array" aca="1" ref="O1457" ca="1">_FV(A1457,"Volume")</f>
        <v>4810729</v>
      </c>
      <c r="P1457" s="7" cm="1">
        <f t="array" aca="1" ref="P1457" ca="1">_FV(A1457,"Volume average",TRUE)</f>
        <v>6547713</v>
      </c>
      <c r="Q1457" t="s">
        <v>464</v>
      </c>
      <c r="T1457" s="25" cm="1">
        <f t="array" aca="1" ref="T1457" ca="1">_FV(A1457,"Expense ratio",TRUE)</f>
        <v>6.5000000000000006E-3</v>
      </c>
      <c r="U1457" s="24" cm="1">
        <f t="array" aca="1" ref="U1457" ca="1">_FV(A1457,"Market cap",TRUE)</f>
        <v>2014669812.28</v>
      </c>
      <c r="V1457" s="16"/>
      <c r="W1457" s="16"/>
      <c r="X1457" t="s">
        <v>4137</v>
      </c>
      <c r="Z1457" s="18"/>
      <c r="AA1457" s="20"/>
      <c r="AB1457" s="20"/>
      <c r="AC1457" s="21">
        <v>6809295</v>
      </c>
      <c r="AE1457" s="18"/>
      <c r="AF1457" s="20"/>
      <c r="AI1457" s="21"/>
      <c r="AJ1457" s="18"/>
      <c r="AL1457" s="18"/>
      <c r="AM1457" s="18"/>
      <c r="AN1457" t="s">
        <v>73</v>
      </c>
      <c r="AO1457" t="str" cm="1">
        <f t="array" aca="1" ref="AO1457" ca="1">_FV(A1457,"Currency")</f>
        <v>USD</v>
      </c>
      <c r="AP1457" t="str" cm="1">
        <f t="array" aca="1" ref="AP1457" ca="1">_FV(A1457,"Exchange")</f>
        <v>NYSE Arca</v>
      </c>
      <c r="AQ1457" s="6" t="str" cm="1">
        <f t="array" aca="1" ref="AQ1457" ca="1">_FV(A1457,"Exchange abbreviation",TRUE)</f>
        <v>ARCX</v>
      </c>
      <c r="AR1457" t="str" cm="1">
        <f t="array" aca="1" ref="AR1457" ca="1">_FV(A1457,"Instrument type",TRUE)</f>
        <v>ETF</v>
      </c>
    </row>
    <row r="1458" spans="1:44" ht="18.75" customHeight="1" x14ac:dyDescent="0.25">
      <c r="A1458" t="e" vm="1471">
        <v>#VALUE!</v>
      </c>
      <c r="B1458" t="s">
        <v>4138</v>
      </c>
      <c r="C1458" t="s">
        <v>4139</v>
      </c>
      <c r="D1458" s="31" cm="1">
        <f t="array" aca="1" ref="D1458" ca="1">_FV(A1458,"Last trade time",TRUE)</f>
        <v>45824.843750265623</v>
      </c>
      <c r="E1458" s="23" cm="1">
        <f t="array" aca="1" ref="E1458" ca="1">_FV(A1458,"Price")</f>
        <v>33.22</v>
      </c>
      <c r="F1458" s="27" cm="1">
        <f t="array" aca="1" ref="F1458" ca="1">_FV(A1458,"Change (%)",TRUE)</f>
        <v>1.8082000000000001E-2</v>
      </c>
      <c r="G1458" s="26" cm="1">
        <f t="array" aca="1" ref="G1458" ca="1">_FV(A1458,"Change")</f>
        <v>0.59</v>
      </c>
      <c r="H1458" s="23" cm="1">
        <f t="array" aca="1" ref="H1458" ca="1">_FV(A1458,"Open")</f>
        <v>33.54</v>
      </c>
      <c r="I1458" s="23" cm="1">
        <f t="array" aca="1" ref="I1458" ca="1">_FV(A1458,"Low")</f>
        <v>33.174999999999997</v>
      </c>
      <c r="J1458" s="23" cm="1">
        <f t="array" aca="1" ref="J1458" ca="1">_FV(A1458,"High")</f>
        <v>33.54</v>
      </c>
      <c r="K1458" s="23" cm="1">
        <f t="array" aca="1" ref="K1458" ca="1">_FV(A1458,"Previous close",TRUE)</f>
        <v>32.630000000000003</v>
      </c>
      <c r="L1458" s="26"/>
      <c r="M1458" s="23" cm="1">
        <f t="array" aca="1" ref="M1458" ca="1">_FV(A1458,"52 week low",TRUE)</f>
        <v>21.82</v>
      </c>
      <c r="N1458" s="23" cm="1">
        <f t="array" aca="1" ref="N1458" ca="1">_FV(A1458,"52 week high",TRUE)</f>
        <v>34.116700000000002</v>
      </c>
      <c r="O1458" s="8" cm="1">
        <f t="array" aca="1" ref="O1458" ca="1">_FV(A1458,"Volume")</f>
        <v>1952</v>
      </c>
      <c r="P1458" s="7" cm="1">
        <f t="array" aca="1" ref="P1458" ca="1">_FV(A1458,"Volume average",TRUE)</f>
        <v>10608</v>
      </c>
      <c r="Q1458" t="s">
        <v>844</v>
      </c>
      <c r="S1458" t="s">
        <v>318</v>
      </c>
      <c r="T1458" s="25" cm="1">
        <f t="array" aca="1" ref="T1458" ca="1">_FV(A1458,"Expense ratio",TRUE)</f>
        <v>6.5000000000000006E-3</v>
      </c>
      <c r="U1458" s="24" cm="1">
        <f t="array" aca="1" ref="U1458" ca="1">_FV(A1458,"Market cap",TRUE)</f>
        <v>43380073.289999999</v>
      </c>
      <c r="V1458" s="4">
        <v>43379300</v>
      </c>
      <c r="W1458" s="4">
        <v>43379300</v>
      </c>
      <c r="Y1458" t="s">
        <v>4140</v>
      </c>
      <c r="Z1458" s="5">
        <v>33.119999999999997</v>
      </c>
      <c r="AA1458" s="5">
        <v>22.06231</v>
      </c>
      <c r="AB1458" s="5">
        <v>9.1000000000000004E-3</v>
      </c>
      <c r="AC1458" s="4">
        <v>111514</v>
      </c>
      <c r="AE1458" s="5">
        <v>23.644410561040491</v>
      </c>
      <c r="AF1458" s="5">
        <v>38.09023618169185</v>
      </c>
      <c r="AI1458" s="4">
        <v>111514</v>
      </c>
      <c r="AJ1458" s="5">
        <v>3700592.09</v>
      </c>
      <c r="AL1458" s="5">
        <v>34.119999999999997</v>
      </c>
      <c r="AM1458" s="5">
        <v>21.82</v>
      </c>
      <c r="AN1458" t="s">
        <v>90</v>
      </c>
      <c r="AO1458" t="str" cm="1">
        <f t="array" aca="1" ref="AO1458" ca="1">_FV(A1458,"Currency")</f>
        <v>USD</v>
      </c>
      <c r="AP1458" t="str" cm="1">
        <f t="array" aca="1" ref="AP1458" ca="1">_FV(A1458,"Exchange")</f>
        <v>Nasdaq Stock Market</v>
      </c>
      <c r="AQ1458" s="6" t="str" cm="1">
        <f t="array" aca="1" ref="AQ1458" ca="1">_FV(A1458,"Exchange abbreviation",TRUE)</f>
        <v>XNAS</v>
      </c>
      <c r="AR1458" t="str" cm="1">
        <f t="array" aca="1" ref="AR1458" ca="1">_FV(A1458,"Instrument type",TRUE)</f>
        <v>ETF</v>
      </c>
    </row>
    <row r="1459" spans="1:44" ht="18.75" customHeight="1" x14ac:dyDescent="0.25">
      <c r="A1459" t="e" vm="1472">
        <v>#VALUE!</v>
      </c>
      <c r="B1459" t="s">
        <v>4141</v>
      </c>
      <c r="C1459" t="s">
        <v>4142</v>
      </c>
      <c r="D1459" s="31" cm="1">
        <f t="array" aca="1" ref="D1459" ca="1">_FV(A1459,"Last trade time",TRUE)</f>
        <v>45824.937655150003</v>
      </c>
      <c r="E1459" s="23" cm="1">
        <f t="array" aca="1" ref="E1459" ca="1">_FV(A1459,"Price")</f>
        <v>43.47</v>
      </c>
      <c r="F1459" s="27" cm="1">
        <f t="array" aca="1" ref="F1459" ca="1">_FV(A1459,"Change (%)",TRUE)</f>
        <v>1.3523E-2</v>
      </c>
      <c r="G1459" s="26" cm="1">
        <f t="array" aca="1" ref="G1459" ca="1">_FV(A1459,"Change")</f>
        <v>0.57999999999999996</v>
      </c>
      <c r="H1459" s="23" cm="1">
        <f t="array" aca="1" ref="H1459" ca="1">_FV(A1459,"Open")</f>
        <v>43.41</v>
      </c>
      <c r="I1459" s="23" cm="1">
        <f t="array" aca="1" ref="I1459" ca="1">_FV(A1459,"Low")</f>
        <v>43.34</v>
      </c>
      <c r="J1459" s="23" cm="1">
        <f t="array" aca="1" ref="J1459" ca="1">_FV(A1459,"High")</f>
        <v>43.9</v>
      </c>
      <c r="K1459" s="23" cm="1">
        <f t="array" aca="1" ref="K1459" ca="1">_FV(A1459,"Previous close",TRUE)</f>
        <v>42.89</v>
      </c>
      <c r="L1459" s="26"/>
      <c r="M1459" s="23" cm="1">
        <f t="array" aca="1" ref="M1459" ca="1">_FV(A1459,"52 week low",TRUE)</f>
        <v>30.77</v>
      </c>
      <c r="N1459" s="23" cm="1">
        <f t="array" aca="1" ref="N1459" ca="1">_FV(A1459,"52 week high",TRUE)</f>
        <v>48.96</v>
      </c>
      <c r="O1459" s="8" cm="1">
        <f t="array" aca="1" ref="O1459" ca="1">_FV(A1459,"Volume")</f>
        <v>1046470</v>
      </c>
      <c r="P1459" s="7" cm="1">
        <f t="array" aca="1" ref="P1459" ca="1">_FV(A1459,"Volume average",TRUE)</f>
        <v>1180466</v>
      </c>
      <c r="Q1459" t="s">
        <v>2547</v>
      </c>
      <c r="S1459" t="s">
        <v>1795</v>
      </c>
      <c r="T1459" s="25" cm="1">
        <f t="array" aca="1" ref="T1459" ca="1">_FV(A1459,"Expense ratio",TRUE)</f>
        <v>6.5000000000000006E-3</v>
      </c>
      <c r="U1459" s="24" cm="1">
        <f t="array" aca="1" ref="U1459" ca="1">_FV(A1459,"Market cap",TRUE)</f>
        <v>1899793893.4000001</v>
      </c>
      <c r="V1459" s="4">
        <v>1899793920</v>
      </c>
      <c r="W1459" s="4">
        <v>1899793920</v>
      </c>
      <c r="Y1459" t="s">
        <v>3966</v>
      </c>
      <c r="Z1459" s="5">
        <v>43.43</v>
      </c>
      <c r="AA1459" s="5">
        <v>16.026827000000001</v>
      </c>
      <c r="AB1459" s="5">
        <v>1.6799999999999999E-2</v>
      </c>
      <c r="AC1459" s="4">
        <v>1405068</v>
      </c>
      <c r="AE1459" s="5">
        <v>13.08411437080224</v>
      </c>
      <c r="AF1459" s="5">
        <v>-6.4787138002007634</v>
      </c>
      <c r="AI1459" s="4">
        <v>1405068</v>
      </c>
      <c r="AJ1459" s="5">
        <v>60670836.240000002</v>
      </c>
      <c r="AL1459" s="5">
        <v>48.96</v>
      </c>
      <c r="AM1459" s="5">
        <v>30.77</v>
      </c>
      <c r="AN1459" t="s">
        <v>82</v>
      </c>
      <c r="AO1459" t="str" cm="1">
        <f t="array" aca="1" ref="AO1459" ca="1">_FV(A1459,"Currency")</f>
        <v>USD</v>
      </c>
      <c r="AP1459" t="str" cm="1">
        <f t="array" aca="1" ref="AP1459" ca="1">_FV(A1459,"Exchange")</f>
        <v>NYSE Arca</v>
      </c>
      <c r="AQ1459" s="6" t="str" cm="1">
        <f t="array" aca="1" ref="AQ1459" ca="1">_FV(A1459,"Exchange abbreviation",TRUE)</f>
        <v>ARCX</v>
      </c>
      <c r="AR1459" t="str" cm="1">
        <f t="array" aca="1" ref="AR1459" ca="1">_FV(A1459,"Instrument type",TRUE)</f>
        <v>ETF</v>
      </c>
    </row>
    <row r="1460" spans="1:44" ht="18.75" customHeight="1" x14ac:dyDescent="0.25">
      <c r="A1460" t="e" vm="1473">
        <v>#VALUE!</v>
      </c>
      <c r="B1460" t="s">
        <v>4143</v>
      </c>
      <c r="C1460" t="s">
        <v>4144</v>
      </c>
      <c r="D1460" s="31" cm="1">
        <f t="array" aca="1" ref="D1460" ca="1">_FV(A1460,"Last trade time",TRUE)</f>
        <v>45824.840277812502</v>
      </c>
      <c r="E1460" s="23" cm="1">
        <f t="array" aca="1" ref="E1460" ca="1">_FV(A1460,"Price")</f>
        <v>23.979600000000001</v>
      </c>
      <c r="F1460" s="27" cm="1">
        <f t="array" aca="1" ref="F1460" ca="1">_FV(A1460,"Change (%)",TRUE)</f>
        <v>-7.1679999999999997E-4</v>
      </c>
      <c r="G1460" s="26" cm="1">
        <f t="array" aca="1" ref="G1460" ca="1">_FV(A1460,"Change")</f>
        <v>-1.72E-2</v>
      </c>
      <c r="H1460" s="23" cm="1">
        <f t="array" aca="1" ref="H1460" ca="1">_FV(A1460,"Open")</f>
        <v>23.979600000000001</v>
      </c>
      <c r="I1460" s="23" cm="1">
        <f t="array" aca="1" ref="I1460" ca="1">_FV(A1460,"Low")</f>
        <v>23.979600000000001</v>
      </c>
      <c r="J1460" s="23" cm="1">
        <f t="array" aca="1" ref="J1460" ca="1">_FV(A1460,"High")</f>
        <v>23.979600000000001</v>
      </c>
      <c r="K1460" s="23" cm="1">
        <f t="array" aca="1" ref="K1460" ca="1">_FV(A1460,"Previous close",TRUE)</f>
        <v>23.9968</v>
      </c>
      <c r="L1460" s="26"/>
      <c r="M1460" s="23" cm="1">
        <f t="array" aca="1" ref="M1460" ca="1">_FV(A1460,"52 week low",TRUE)</f>
        <v>20.88</v>
      </c>
      <c r="N1460" s="23" cm="1">
        <f t="array" aca="1" ref="N1460" ca="1">_FV(A1460,"52 week high",TRUE)</f>
        <v>26.86</v>
      </c>
      <c r="O1460" s="8" cm="1">
        <f t="array" aca="1" ref="O1460" ca="1">_FV(A1460,"Volume")</f>
        <v>91</v>
      </c>
      <c r="P1460" s="7" cm="1">
        <f t="array" aca="1" ref="P1460" ca="1">_FV(A1460,"Volume average",TRUE)</f>
        <v>485</v>
      </c>
      <c r="Q1460" t="s">
        <v>1626</v>
      </c>
      <c r="S1460" t="s">
        <v>4145</v>
      </c>
      <c r="T1460" s="25" cm="1">
        <f t="array" aca="1" ref="T1460" ca="1">_FV(A1460,"Expense ratio",TRUE)</f>
        <v>6.5000000000000006E-3</v>
      </c>
      <c r="U1460" s="24" cm="1">
        <f t="array" aca="1" ref="U1460" ca="1">_FV(A1460,"Market cap",TRUE)</f>
        <v>25084092.050000001</v>
      </c>
      <c r="V1460" s="4">
        <v>25084092</v>
      </c>
      <c r="W1460" s="4">
        <v>25084092</v>
      </c>
      <c r="Y1460" t="s">
        <v>3634</v>
      </c>
      <c r="Z1460" s="5">
        <v>24.1</v>
      </c>
      <c r="AA1460" s="5">
        <v>33.995956</v>
      </c>
      <c r="AB1460" s="5">
        <v>2.1999999999999999E-2</v>
      </c>
      <c r="AC1460" s="4">
        <v>584</v>
      </c>
      <c r="AE1460" s="5">
        <v>2.021357905236143</v>
      </c>
      <c r="AF1460" s="5">
        <v>12.95642664905197</v>
      </c>
      <c r="AI1460" s="4">
        <v>584</v>
      </c>
      <c r="AJ1460" s="5">
        <v>14077.9624</v>
      </c>
      <c r="AL1460" s="5">
        <v>26.86</v>
      </c>
      <c r="AM1460" s="5">
        <v>20.88</v>
      </c>
      <c r="AN1460" t="s">
        <v>47</v>
      </c>
      <c r="AO1460" t="str" cm="1">
        <f t="array" aca="1" ref="AO1460" ca="1">_FV(A1460,"Currency")</f>
        <v>USD</v>
      </c>
      <c r="AP1460" t="str" cm="1">
        <f t="array" aca="1" ref="AP1460" ca="1">_FV(A1460,"Exchange")</f>
        <v>NYSE Arca</v>
      </c>
      <c r="AQ1460" s="6" t="str" cm="1">
        <f t="array" aca="1" ref="AQ1460" ca="1">_FV(A1460,"Exchange abbreviation",TRUE)</f>
        <v>ARCX</v>
      </c>
      <c r="AR1460" t="str" cm="1">
        <f t="array" aca="1" ref="AR1460" ca="1">_FV(A1460,"Instrument type",TRUE)</f>
        <v>ETF</v>
      </c>
    </row>
    <row r="1461" spans="1:44" ht="18.75" customHeight="1" x14ac:dyDescent="0.25">
      <c r="A1461" t="e" vm="1474">
        <v>#VALUE!</v>
      </c>
      <c r="B1461" t="s">
        <v>4146</v>
      </c>
      <c r="C1461" t="s">
        <v>4147</v>
      </c>
      <c r="D1461" s="31" cm="1">
        <f t="array" aca="1" ref="D1461" ca="1">_FV(A1461,"Last trade time",TRUE)</f>
        <v>45824.840277789066</v>
      </c>
      <c r="E1461" s="23" cm="1">
        <f t="array" aca="1" ref="E1461" ca="1">_FV(A1461,"Price")</f>
        <v>19.170000000000002</v>
      </c>
      <c r="F1461" s="27" cm="1">
        <f t="array" aca="1" ref="F1461" ca="1">_FV(A1461,"Change (%)",TRUE)</f>
        <v>-7.6249999999999998E-3</v>
      </c>
      <c r="G1461" s="26" cm="1">
        <f t="array" aca="1" ref="G1461" ca="1">_FV(A1461,"Change")</f>
        <v>-0.14729999999999999</v>
      </c>
      <c r="H1461" s="23" cm="1">
        <f t="array" aca="1" ref="H1461" ca="1">_FV(A1461,"Open")</f>
        <v>19.29</v>
      </c>
      <c r="I1461" s="23" cm="1">
        <f t="array" aca="1" ref="I1461" ca="1">_FV(A1461,"Low")</f>
        <v>19.170000000000002</v>
      </c>
      <c r="J1461" s="23" cm="1">
        <f t="array" aca="1" ref="J1461" ca="1">_FV(A1461,"High")</f>
        <v>19.335000000000001</v>
      </c>
      <c r="K1461" s="23" cm="1">
        <f t="array" aca="1" ref="K1461" ca="1">_FV(A1461,"Previous close",TRUE)</f>
        <v>19.317299999999999</v>
      </c>
      <c r="L1461" s="26"/>
      <c r="M1461" s="23" cm="1">
        <f t="array" aca="1" ref="M1461" ca="1">_FV(A1461,"52 week low",TRUE)</f>
        <v>18.739999999999998</v>
      </c>
      <c r="N1461" s="23" cm="1">
        <f t="array" aca="1" ref="N1461" ca="1">_FV(A1461,"52 week high",TRUE)</f>
        <v>21.12</v>
      </c>
      <c r="O1461" s="8" cm="1">
        <f t="array" aca="1" ref="O1461" ca="1">_FV(A1461,"Volume")</f>
        <v>4257</v>
      </c>
      <c r="P1461" s="7" cm="1">
        <f t="array" aca="1" ref="P1461" ca="1">_FV(A1461,"Volume average",TRUE)</f>
        <v>4734</v>
      </c>
      <c r="Q1461" t="s">
        <v>424</v>
      </c>
      <c r="S1461" t="s">
        <v>318</v>
      </c>
      <c r="T1461" s="25" cm="1">
        <f t="array" aca="1" ref="T1461" ca="1">_FV(A1461,"Expense ratio",TRUE)</f>
        <v>6.5000000000000006E-3</v>
      </c>
      <c r="U1461" s="24" cm="1">
        <f t="array" aca="1" ref="U1461" ca="1">_FV(A1461,"Market cap",TRUE)</f>
        <v>11617934.73</v>
      </c>
      <c r="V1461" s="4">
        <v>11617747</v>
      </c>
      <c r="W1461" s="4">
        <v>11617747</v>
      </c>
      <c r="Y1461" t="s">
        <v>1415</v>
      </c>
      <c r="Z1461" s="5">
        <v>19.13</v>
      </c>
      <c r="AA1461" s="20"/>
      <c r="AB1461" s="20"/>
      <c r="AC1461" s="4">
        <v>10595</v>
      </c>
      <c r="AE1461" s="5">
        <v>-5.7664058687327717</v>
      </c>
      <c r="AF1461" s="20"/>
      <c r="AI1461" s="4">
        <v>10595</v>
      </c>
      <c r="AJ1461" s="5">
        <v>202670.6955</v>
      </c>
      <c r="AL1461" s="5">
        <v>21.12</v>
      </c>
      <c r="AM1461" s="5">
        <v>18.739999999999998</v>
      </c>
      <c r="AN1461" t="s">
        <v>47</v>
      </c>
      <c r="AO1461" t="str" cm="1">
        <f t="array" aca="1" ref="AO1461" ca="1">_FV(A1461,"Currency")</f>
        <v>USD</v>
      </c>
      <c r="AP1461" t="str" cm="1">
        <f t="array" aca="1" ref="AP1461" ca="1">_FV(A1461,"Exchange")</f>
        <v>NYSE Arca</v>
      </c>
      <c r="AQ1461" s="6" t="str" cm="1">
        <f t="array" aca="1" ref="AQ1461" ca="1">_FV(A1461,"Exchange abbreviation",TRUE)</f>
        <v>ARCX</v>
      </c>
      <c r="AR1461" t="str" cm="1">
        <f t="array" aca="1" ref="AR1461" ca="1">_FV(A1461,"Instrument type",TRUE)</f>
        <v>ETF</v>
      </c>
    </row>
    <row r="1462" spans="1:44" ht="18.75" customHeight="1" x14ac:dyDescent="0.25">
      <c r="A1462" t="e" vm="1475">
        <v>#VALUE!</v>
      </c>
      <c r="B1462" t="s">
        <v>4148</v>
      </c>
      <c r="C1462" t="s">
        <v>4149</v>
      </c>
      <c r="D1462" s="31" cm="1">
        <f t="array" aca="1" ref="D1462" ca="1">_FV(A1462,"Last trade time",TRUE)</f>
        <v>45824.840277823438</v>
      </c>
      <c r="E1462" s="23" cm="1">
        <f t="array" aca="1" ref="E1462" ca="1">_FV(A1462,"Price")</f>
        <v>34.765599999999999</v>
      </c>
      <c r="F1462" s="27" cm="1">
        <f t="array" aca="1" ref="F1462" ca="1">_FV(A1462,"Change (%)",TRUE)</f>
        <v>1.4461999999999999E-2</v>
      </c>
      <c r="G1462" s="26" cm="1">
        <f t="array" aca="1" ref="G1462" ca="1">_FV(A1462,"Change")</f>
        <v>0.49559999999999998</v>
      </c>
      <c r="H1462" s="23" cm="1">
        <f t="array" aca="1" ref="H1462" ca="1">_FV(A1462,"Open")</f>
        <v>34.765599999999999</v>
      </c>
      <c r="I1462" s="23" cm="1">
        <f t="array" aca="1" ref="I1462" ca="1">_FV(A1462,"Low")</f>
        <v>34.765599999999999</v>
      </c>
      <c r="J1462" s="23" cm="1">
        <f t="array" aca="1" ref="J1462" ca="1">_FV(A1462,"High")</f>
        <v>34.765599999999999</v>
      </c>
      <c r="K1462" s="23" cm="1">
        <f t="array" aca="1" ref="K1462" ca="1">_FV(A1462,"Previous close",TRUE)</f>
        <v>34.270000000000003</v>
      </c>
      <c r="L1462" s="26"/>
      <c r="M1462" s="23" cm="1">
        <f t="array" aca="1" ref="M1462" ca="1">_FV(A1462,"52 week low",TRUE)</f>
        <v>25.8</v>
      </c>
      <c r="N1462" s="23" cm="1">
        <f t="array" aca="1" ref="N1462" ca="1">_FV(A1462,"52 week high",TRUE)</f>
        <v>35.330300000000001</v>
      </c>
      <c r="O1462" s="8" cm="1">
        <f t="array" aca="1" ref="O1462" ca="1">_FV(A1462,"Volume")</f>
        <v>185</v>
      </c>
      <c r="P1462" s="7" cm="1">
        <f t="array" aca="1" ref="P1462" ca="1">_FV(A1462,"Volume average",TRUE)</f>
        <v>195</v>
      </c>
      <c r="Q1462" t="s">
        <v>698</v>
      </c>
      <c r="S1462" t="s">
        <v>2144</v>
      </c>
      <c r="T1462" s="25" cm="1">
        <f t="array" aca="1" ref="T1462" ca="1">_FV(A1462,"Expense ratio",TRUE)</f>
        <v>6.5000000000000006E-3</v>
      </c>
      <c r="U1462" s="24" cm="1">
        <f t="array" aca="1" ref="U1462" ca="1">_FV(A1462,"Market cap",TRUE)</f>
        <v>9771179.6999999993</v>
      </c>
      <c r="V1462" s="4">
        <v>9771179</v>
      </c>
      <c r="W1462" s="4">
        <v>9771179</v>
      </c>
      <c r="Y1462" t="s">
        <v>2145</v>
      </c>
      <c r="Z1462" s="5">
        <v>34.619999999999997</v>
      </c>
      <c r="AA1462" s="5">
        <v>38.412185999999998</v>
      </c>
      <c r="AB1462" s="4">
        <v>0</v>
      </c>
      <c r="AC1462" s="4">
        <v>242</v>
      </c>
      <c r="AE1462" s="5">
        <v>2.8551847614941779</v>
      </c>
      <c r="AF1462" s="5">
        <v>13.224604896359059</v>
      </c>
      <c r="AI1462" s="4">
        <v>242</v>
      </c>
      <c r="AJ1462" s="5">
        <v>8380.6293999999998</v>
      </c>
      <c r="AL1462" s="5">
        <v>35.33</v>
      </c>
      <c r="AM1462" s="5">
        <v>25.8</v>
      </c>
      <c r="AN1462" t="s">
        <v>47</v>
      </c>
      <c r="AO1462" t="str" cm="1">
        <f t="array" aca="1" ref="AO1462" ca="1">_FV(A1462,"Currency")</f>
        <v>USD</v>
      </c>
      <c r="AP1462" t="str" cm="1">
        <f t="array" aca="1" ref="AP1462" ca="1">_FV(A1462,"Exchange")</f>
        <v>NYSE Arca</v>
      </c>
      <c r="AQ1462" s="6" t="str" cm="1">
        <f t="array" aca="1" ref="AQ1462" ca="1">_FV(A1462,"Exchange abbreviation",TRUE)</f>
        <v>ARCX</v>
      </c>
      <c r="AR1462" t="str" cm="1">
        <f t="array" aca="1" ref="AR1462" ca="1">_FV(A1462,"Instrument type",TRUE)</f>
        <v>ETF</v>
      </c>
    </row>
    <row r="1463" spans="1:44" ht="18.75" customHeight="1" x14ac:dyDescent="0.25">
      <c r="A1463" t="e" vm="1476">
        <v>#VALUE!</v>
      </c>
      <c r="B1463" t="s">
        <v>4150</v>
      </c>
      <c r="C1463" t="s">
        <v>4151</v>
      </c>
      <c r="D1463" s="31" cm="1">
        <f t="array" aca="1" ref="D1463" ca="1">_FV(A1463,"Last trade time",TRUE)</f>
        <v>45824.840277789066</v>
      </c>
      <c r="E1463" s="23" cm="1">
        <f t="array" aca="1" ref="E1463" ca="1">_FV(A1463,"Price")</f>
        <v>31.42</v>
      </c>
      <c r="F1463" s="27" cm="1">
        <f t="array" aca="1" ref="F1463" ca="1">_FV(A1463,"Change (%)",TRUE)</f>
        <v>1.1265000000000001E-2</v>
      </c>
      <c r="G1463" s="26" cm="1">
        <f t="array" aca="1" ref="G1463" ca="1">_FV(A1463,"Change")</f>
        <v>0.35</v>
      </c>
      <c r="H1463" s="23" cm="1">
        <f t="array" aca="1" ref="H1463" ca="1">_FV(A1463,"Open")</f>
        <v>31.36</v>
      </c>
      <c r="I1463" s="23" cm="1">
        <f t="array" aca="1" ref="I1463" ca="1">_FV(A1463,"Low")</f>
        <v>31.36</v>
      </c>
      <c r="J1463" s="23" cm="1">
        <f t="array" aca="1" ref="J1463" ca="1">_FV(A1463,"High")</f>
        <v>31.56</v>
      </c>
      <c r="K1463" s="23" cm="1">
        <f t="array" aca="1" ref="K1463" ca="1">_FV(A1463,"Previous close",TRUE)</f>
        <v>31.07</v>
      </c>
      <c r="L1463" s="26"/>
      <c r="M1463" s="23" cm="1">
        <f t="array" aca="1" ref="M1463" ca="1">_FV(A1463,"52 week low",TRUE)</f>
        <v>26.53</v>
      </c>
      <c r="N1463" s="23" cm="1">
        <f t="array" aca="1" ref="N1463" ca="1">_FV(A1463,"52 week high",TRUE)</f>
        <v>34.659999999999997</v>
      </c>
      <c r="O1463" s="8" cm="1">
        <f t="array" aca="1" ref="O1463" ca="1">_FV(A1463,"Volume")</f>
        <v>16143</v>
      </c>
      <c r="P1463" s="7" cm="1">
        <f t="array" aca="1" ref="P1463" ca="1">_FV(A1463,"Volume average",TRUE)</f>
        <v>25201</v>
      </c>
      <c r="Q1463" t="s">
        <v>50</v>
      </c>
      <c r="S1463" t="s">
        <v>4152</v>
      </c>
      <c r="T1463" s="25" cm="1">
        <f t="array" aca="1" ref="T1463" ca="1">_FV(A1463,"Expense ratio",TRUE)</f>
        <v>6.5000000000000006E-3</v>
      </c>
      <c r="U1463" s="24" cm="1">
        <f t="array" aca="1" ref="U1463" ca="1">_FV(A1463,"Market cap",TRUE)</f>
        <v>251419423.13</v>
      </c>
      <c r="V1463" s="4">
        <v>251419424</v>
      </c>
      <c r="W1463" s="4">
        <v>251419424</v>
      </c>
      <c r="Y1463" t="s">
        <v>2461</v>
      </c>
      <c r="Z1463" s="5">
        <v>31.6</v>
      </c>
      <c r="AA1463" s="5">
        <v>26.047348</v>
      </c>
      <c r="AB1463" s="5">
        <v>1.1999999000000001E-3</v>
      </c>
      <c r="AC1463" s="4">
        <v>27715</v>
      </c>
      <c r="AE1463" s="5">
        <v>-3.8320737166714469</v>
      </c>
      <c r="AF1463" s="5">
        <v>8.1159812072310267</v>
      </c>
      <c r="AI1463" s="4">
        <v>27715</v>
      </c>
      <c r="AJ1463" s="5">
        <v>875239.7</v>
      </c>
      <c r="AL1463" s="5">
        <v>34.659999999999997</v>
      </c>
      <c r="AM1463" s="5">
        <v>26.53</v>
      </c>
      <c r="AN1463" t="s">
        <v>47</v>
      </c>
      <c r="AO1463" t="str" cm="1">
        <f t="array" aca="1" ref="AO1463" ca="1">_FV(A1463,"Currency")</f>
        <v>USD</v>
      </c>
      <c r="AP1463" t="str" cm="1">
        <f t="array" aca="1" ref="AP1463" ca="1">_FV(A1463,"Exchange")</f>
        <v>NYSE Arca</v>
      </c>
      <c r="AQ1463" s="6" t="str" cm="1">
        <f t="array" aca="1" ref="AQ1463" ca="1">_FV(A1463,"Exchange abbreviation",TRUE)</f>
        <v>ARCX</v>
      </c>
      <c r="AR1463" t="str" cm="1">
        <f t="array" aca="1" ref="AR1463" ca="1">_FV(A1463,"Instrument type",TRUE)</f>
        <v>ETF</v>
      </c>
    </row>
    <row r="1464" spans="1:44" ht="18.75" customHeight="1" x14ac:dyDescent="0.25">
      <c r="A1464" t="e" vm="1477">
        <v>#VALUE!</v>
      </c>
      <c r="B1464" t="s">
        <v>4153</v>
      </c>
      <c r="C1464" t="s">
        <v>4154</v>
      </c>
      <c r="D1464" s="31" cm="1">
        <f t="array" aca="1" ref="D1464" ca="1">_FV(A1464,"Last trade time",TRUE)</f>
        <v>45824.84027780078</v>
      </c>
      <c r="E1464" s="23" cm="1">
        <f t="array" aca="1" ref="E1464" ca="1">_FV(A1464,"Price")</f>
        <v>40.67</v>
      </c>
      <c r="F1464" s="27" cm="1">
        <f t="array" aca="1" ref="F1464" ca="1">_FV(A1464,"Change (%)",TRUE)</f>
        <v>4.4460000000000003E-3</v>
      </c>
      <c r="G1464" s="26" cm="1">
        <f t="array" aca="1" ref="G1464" ca="1">_FV(A1464,"Change")</f>
        <v>0.18</v>
      </c>
      <c r="H1464" s="23" cm="1">
        <f t="array" aca="1" ref="H1464" ca="1">_FV(A1464,"Open")</f>
        <v>40.932099999999998</v>
      </c>
      <c r="I1464" s="23" cm="1">
        <f t="array" aca="1" ref="I1464" ca="1">_FV(A1464,"Low")</f>
        <v>40.67</v>
      </c>
      <c r="J1464" s="23" cm="1">
        <f t="array" aca="1" ref="J1464" ca="1">_FV(A1464,"High")</f>
        <v>40.932099999999998</v>
      </c>
      <c r="K1464" s="23" cm="1">
        <f t="array" aca="1" ref="K1464" ca="1">_FV(A1464,"Previous close",TRUE)</f>
        <v>40.49</v>
      </c>
      <c r="L1464" s="26"/>
      <c r="M1464" s="23" cm="1">
        <f t="array" aca="1" ref="M1464" ca="1">_FV(A1464,"52 week low",TRUE)</f>
        <v>32.07</v>
      </c>
      <c r="N1464" s="23" cm="1">
        <f t="array" aca="1" ref="N1464" ca="1">_FV(A1464,"52 week high",TRUE)</f>
        <v>41.232700000000001</v>
      </c>
      <c r="O1464" s="8" cm="1">
        <f t="array" aca="1" ref="O1464" ca="1">_FV(A1464,"Volume")</f>
        <v>10672</v>
      </c>
      <c r="P1464" s="7" cm="1">
        <f t="array" aca="1" ref="P1464" ca="1">_FV(A1464,"Volume average",TRUE)</f>
        <v>7684</v>
      </c>
      <c r="Q1464" t="s">
        <v>50</v>
      </c>
      <c r="S1464" t="s">
        <v>4155</v>
      </c>
      <c r="T1464" s="25" cm="1">
        <f t="array" aca="1" ref="T1464" ca="1">_FV(A1464,"Expense ratio",TRUE)</f>
        <v>6.5000000000000006E-3</v>
      </c>
      <c r="U1464" s="24" cm="1">
        <f t="array" aca="1" ref="U1464" ca="1">_FV(A1464,"Market cap",TRUE)</f>
        <v>88421637.629999995</v>
      </c>
      <c r="V1464" s="4">
        <v>88421640</v>
      </c>
      <c r="W1464" s="4">
        <v>88421640</v>
      </c>
      <c r="Y1464" t="s">
        <v>4156</v>
      </c>
      <c r="Z1464" s="5">
        <v>40.424599999999998</v>
      </c>
      <c r="AA1464" s="5">
        <v>23.594626999999999</v>
      </c>
      <c r="AB1464" s="19">
        <v>4.7000000000000002E-3</v>
      </c>
      <c r="AC1464" s="4">
        <v>10258</v>
      </c>
      <c r="AE1464" s="5">
        <v>7.7833769103920813</v>
      </c>
      <c r="AF1464" s="19">
        <v>20.108377866913731</v>
      </c>
      <c r="AI1464" s="4">
        <v>10258</v>
      </c>
      <c r="AJ1464" s="5">
        <v>414937.12579999998</v>
      </c>
      <c r="AL1464" s="5">
        <v>41.091000000000001</v>
      </c>
      <c r="AM1464" s="5">
        <v>32.07</v>
      </c>
      <c r="AN1464" t="s">
        <v>47</v>
      </c>
      <c r="AO1464" t="str" cm="1">
        <f t="array" aca="1" ref="AO1464" ca="1">_FV(A1464,"Currency")</f>
        <v>USD</v>
      </c>
      <c r="AP1464" t="str" cm="1">
        <f t="array" aca="1" ref="AP1464" ca="1">_FV(A1464,"Exchange")</f>
        <v>NYSE Arca</v>
      </c>
      <c r="AQ1464" s="6" t="str" cm="1">
        <f t="array" aca="1" ref="AQ1464" ca="1">_FV(A1464,"Exchange abbreviation",TRUE)</f>
        <v>ARCX</v>
      </c>
      <c r="AR1464" t="str" cm="1">
        <f t="array" aca="1" ref="AR1464" ca="1">_FV(A1464,"Instrument type",TRUE)</f>
        <v>ETF</v>
      </c>
    </row>
    <row r="1465" spans="1:44" ht="18.75" customHeight="1" x14ac:dyDescent="0.25">
      <c r="A1465" t="e" vm="1478">
        <v>#VALUE!</v>
      </c>
      <c r="B1465" t="s">
        <v>4157</v>
      </c>
      <c r="C1465" t="s">
        <v>4158</v>
      </c>
      <c r="D1465" s="31" cm="1">
        <f t="array" aca="1" ref="D1465" ca="1">_FV(A1465,"Last trade time",TRUE)</f>
        <v>45824.840277812502</v>
      </c>
      <c r="E1465" s="23" cm="1">
        <f t="array" aca="1" ref="E1465" ca="1">_FV(A1465,"Price")</f>
        <v>74.784999999999997</v>
      </c>
      <c r="F1465" s="27" cm="1">
        <f t="array" aca="1" ref="F1465" ca="1">_FV(A1465,"Change (%)",TRUE)</f>
        <v>1.1275E-2</v>
      </c>
      <c r="G1465" s="26" cm="1">
        <f t="array" aca="1" ref="G1465" ca="1">_FV(A1465,"Change")</f>
        <v>0.83379999999999999</v>
      </c>
      <c r="H1465" s="23" cm="1">
        <f t="array" aca="1" ref="H1465" ca="1">_FV(A1465,"Open")</f>
        <v>74.86</v>
      </c>
      <c r="I1465" s="23" cm="1">
        <f t="array" aca="1" ref="I1465" ca="1">_FV(A1465,"Low")</f>
        <v>74.784999999999997</v>
      </c>
      <c r="J1465" s="23" cm="1">
        <f t="array" aca="1" ref="J1465" ca="1">_FV(A1465,"High")</f>
        <v>75.072000000000003</v>
      </c>
      <c r="K1465" s="23" cm="1">
        <f t="array" aca="1" ref="K1465" ca="1">_FV(A1465,"Previous close",TRUE)</f>
        <v>73.9512</v>
      </c>
      <c r="L1465" s="26"/>
      <c r="M1465" s="23" cm="1">
        <f t="array" aca="1" ref="M1465" ca="1">_FV(A1465,"52 week low",TRUE)</f>
        <v>60.26</v>
      </c>
      <c r="N1465" s="23" cm="1">
        <f t="array" aca="1" ref="N1465" ca="1">_FV(A1465,"52 week high",TRUE)</f>
        <v>79.8</v>
      </c>
      <c r="O1465" s="8" cm="1">
        <f t="array" aca="1" ref="O1465" ca="1">_FV(A1465,"Volume")</f>
        <v>5970</v>
      </c>
      <c r="P1465" s="7" cm="1">
        <f t="array" aca="1" ref="P1465" ca="1">_FV(A1465,"Volume average",TRUE)</f>
        <v>4720</v>
      </c>
      <c r="Q1465" t="s">
        <v>496</v>
      </c>
      <c r="S1465" t="s">
        <v>2249</v>
      </c>
      <c r="T1465" s="25" cm="1">
        <f t="array" aca="1" ref="T1465" ca="1">_FV(A1465,"Expense ratio",TRUE)</f>
        <v>6.5000000000000006E-3</v>
      </c>
      <c r="U1465" s="24" cm="1">
        <f t="array" aca="1" ref="U1465" ca="1">_FV(A1465,"Market cap",TRUE)</f>
        <v>153330063.37</v>
      </c>
      <c r="V1465" s="4">
        <v>153330064</v>
      </c>
      <c r="W1465" s="4">
        <v>153330064</v>
      </c>
      <c r="X1465" t="s">
        <v>4159</v>
      </c>
      <c r="Y1465" t="s">
        <v>4160</v>
      </c>
      <c r="Z1465" s="5">
        <v>75.3</v>
      </c>
      <c r="AA1465" s="5">
        <v>17.546472999999999</v>
      </c>
      <c r="AB1465" s="5">
        <v>6.7999999999999996E-3</v>
      </c>
      <c r="AC1465" s="4">
        <v>5606</v>
      </c>
      <c r="AE1465" s="5">
        <v>3.3502605391550371</v>
      </c>
      <c r="AF1465" s="5">
        <v>15.047043072663691</v>
      </c>
      <c r="AI1465" s="4">
        <v>5606</v>
      </c>
      <c r="AJ1465" s="5">
        <v>422054.99780000001</v>
      </c>
      <c r="AL1465" s="5">
        <v>79.8</v>
      </c>
      <c r="AM1465" s="5">
        <v>60.26</v>
      </c>
      <c r="AN1465" t="s">
        <v>47</v>
      </c>
      <c r="AO1465" t="str" cm="1">
        <f t="array" aca="1" ref="AO1465" ca="1">_FV(A1465,"Currency")</f>
        <v>USD</v>
      </c>
      <c r="AP1465" t="str" cm="1">
        <f t="array" aca="1" ref="AP1465" ca="1">_FV(A1465,"Exchange")</f>
        <v>NYSE Arca</v>
      </c>
      <c r="AQ1465" s="6" t="str" cm="1">
        <f t="array" aca="1" ref="AQ1465" ca="1">_FV(A1465,"Exchange abbreviation",TRUE)</f>
        <v>ARCX</v>
      </c>
      <c r="AR1465" t="str" cm="1">
        <f t="array" aca="1" ref="AR1465" ca="1">_FV(A1465,"Instrument type",TRUE)</f>
        <v>ETF</v>
      </c>
    </row>
    <row r="1466" spans="1:44" ht="18.75" customHeight="1" x14ac:dyDescent="0.25">
      <c r="A1466" t="e" vm="1479">
        <v>#VALUE!</v>
      </c>
      <c r="B1466" t="s">
        <v>4161</v>
      </c>
      <c r="C1466" t="s">
        <v>4162</v>
      </c>
      <c r="D1466" s="31" cm="1">
        <f t="array" aca="1" ref="D1466" ca="1">_FV(A1466,"Last trade time",TRUE)</f>
        <v>45824.905031087503</v>
      </c>
      <c r="E1466" s="23" cm="1">
        <f t="array" aca="1" ref="E1466" ca="1">_FV(A1466,"Price")</f>
        <v>46.34</v>
      </c>
      <c r="F1466" s="27" cm="1">
        <f t="array" aca="1" ref="F1466" ca="1">_FV(A1466,"Change (%)",TRUE)</f>
        <v>1.8238000000000001E-2</v>
      </c>
      <c r="G1466" s="26" cm="1">
        <f t="array" aca="1" ref="G1466" ca="1">_FV(A1466,"Change")</f>
        <v>0.83</v>
      </c>
      <c r="H1466" s="23" cm="1">
        <f t="array" aca="1" ref="H1466" ca="1">_FV(A1466,"Open")</f>
        <v>45.98</v>
      </c>
      <c r="I1466" s="23" cm="1">
        <f t="array" aca="1" ref="I1466" ca="1">_FV(A1466,"Low")</f>
        <v>45.97</v>
      </c>
      <c r="J1466" s="23" cm="1">
        <f t="array" aca="1" ref="J1466" ca="1">_FV(A1466,"High")</f>
        <v>46.466799999999999</v>
      </c>
      <c r="K1466" s="23" cm="1">
        <f t="array" aca="1" ref="K1466" ca="1">_FV(A1466,"Previous close",TRUE)</f>
        <v>45.51</v>
      </c>
      <c r="L1466" s="26"/>
      <c r="M1466" s="23" cm="1">
        <f t="array" aca="1" ref="M1466" ca="1">_FV(A1466,"52 week low",TRUE)</f>
        <v>34.3827</v>
      </c>
      <c r="N1466" s="23" cm="1">
        <f t="array" aca="1" ref="N1466" ca="1">_FV(A1466,"52 week high",TRUE)</f>
        <v>49</v>
      </c>
      <c r="O1466" s="8" cm="1">
        <f t="array" aca="1" ref="O1466" ca="1">_FV(A1466,"Volume")</f>
        <v>47241</v>
      </c>
      <c r="P1466" s="7" cm="1">
        <f t="array" aca="1" ref="P1466" ca="1">_FV(A1466,"Volume average",TRUE)</f>
        <v>41207</v>
      </c>
      <c r="Q1466" t="s">
        <v>490</v>
      </c>
      <c r="T1466" s="25" cm="1">
        <f t="array" aca="1" ref="T1466" ca="1">_FV(A1466,"Expense ratio",TRUE)</f>
        <v>6.5000000000000006E-3</v>
      </c>
      <c r="U1466" s="24" cm="1">
        <f t="array" aca="1" ref="U1466" ca="1">_FV(A1466,"Market cap",TRUE)</f>
        <v>454599710.61000001</v>
      </c>
      <c r="V1466" s="16"/>
      <c r="W1466" s="16"/>
      <c r="Z1466" s="18"/>
      <c r="AA1466" s="20"/>
      <c r="AB1466" s="20"/>
      <c r="AC1466" s="21">
        <v>42400</v>
      </c>
      <c r="AE1466" s="18"/>
      <c r="AF1466" s="20"/>
      <c r="AI1466" s="21"/>
      <c r="AJ1466" s="18"/>
      <c r="AL1466" s="18"/>
      <c r="AM1466" s="18"/>
      <c r="AN1466" t="s">
        <v>73</v>
      </c>
      <c r="AO1466" t="str" cm="1">
        <f t="array" aca="1" ref="AO1466" ca="1">_FV(A1466,"Currency")</f>
        <v>USD</v>
      </c>
      <c r="AP1466" t="str" cm="1">
        <f t="array" aca="1" ref="AP1466" ca="1">_FV(A1466,"Exchange")</f>
        <v>Nasdaq Stock Market</v>
      </c>
      <c r="AQ1466" s="6" t="str" cm="1">
        <f t="array" aca="1" ref="AQ1466" ca="1">_FV(A1466,"Exchange abbreviation",TRUE)</f>
        <v>XNAS</v>
      </c>
      <c r="AR1466" t="str" cm="1">
        <f t="array" aca="1" ref="AR1466" ca="1">_FV(A1466,"Instrument type",TRUE)</f>
        <v>ETF</v>
      </c>
    </row>
    <row r="1467" spans="1:44" ht="18.75" customHeight="1" x14ac:dyDescent="0.25">
      <c r="A1467" t="e" vm="1480">
        <v>#VALUE!</v>
      </c>
      <c r="B1467" t="s">
        <v>4163</v>
      </c>
      <c r="C1467" t="s">
        <v>4164</v>
      </c>
      <c r="D1467" s="31" cm="1">
        <f t="array" aca="1" ref="D1467" ca="1">_FV(A1467,"Last trade time",TRUE)</f>
        <v>45824.840277789066</v>
      </c>
      <c r="E1467" s="23" cm="1">
        <f t="array" aca="1" ref="E1467" ca="1">_FV(A1467,"Price")</f>
        <v>35.07</v>
      </c>
      <c r="F1467" s="27" cm="1">
        <f t="array" aca="1" ref="F1467" ca="1">_FV(A1467,"Change (%)",TRUE)</f>
        <v>1.1829000000000001E-2</v>
      </c>
      <c r="G1467" s="26" cm="1">
        <f t="array" aca="1" ref="G1467" ca="1">_FV(A1467,"Change")</f>
        <v>0.41</v>
      </c>
      <c r="H1467" s="23" cm="1">
        <f t="array" aca="1" ref="H1467" ca="1">_FV(A1467,"Open")</f>
        <v>34.99</v>
      </c>
      <c r="I1467" s="23" cm="1">
        <f t="array" aca="1" ref="I1467" ca="1">_FV(A1467,"Low")</f>
        <v>34.99</v>
      </c>
      <c r="J1467" s="23" cm="1">
        <f t="array" aca="1" ref="J1467" ca="1">_FV(A1467,"High")</f>
        <v>35.24</v>
      </c>
      <c r="K1467" s="23" cm="1">
        <f t="array" aca="1" ref="K1467" ca="1">_FV(A1467,"Previous close",TRUE)</f>
        <v>34.659999999999997</v>
      </c>
      <c r="L1467" s="26"/>
      <c r="M1467" s="23" cm="1">
        <f t="array" aca="1" ref="M1467" ca="1">_FV(A1467,"52 week low",TRUE)</f>
        <v>27.68</v>
      </c>
      <c r="N1467" s="23" cm="1">
        <f t="array" aca="1" ref="N1467" ca="1">_FV(A1467,"52 week high",TRUE)</f>
        <v>36.136499999999998</v>
      </c>
      <c r="O1467" s="8" cm="1">
        <f t="array" aca="1" ref="O1467" ca="1">_FV(A1467,"Volume")</f>
        <v>14898</v>
      </c>
      <c r="P1467" s="7" cm="1">
        <f t="array" aca="1" ref="P1467" ca="1">_FV(A1467,"Volume average",TRUE)</f>
        <v>23894</v>
      </c>
      <c r="Q1467" t="s">
        <v>698</v>
      </c>
      <c r="S1467" t="s">
        <v>4165</v>
      </c>
      <c r="T1467" s="25" cm="1">
        <f t="array" aca="1" ref="T1467" ca="1">_FV(A1467,"Expense ratio",TRUE)</f>
        <v>6.5000000000000006E-3</v>
      </c>
      <c r="U1467" s="24" cm="1">
        <f t="array" aca="1" ref="U1467" ca="1">_FV(A1467,"Market cap",TRUE)</f>
        <v>286318933.41000003</v>
      </c>
      <c r="V1467" s="4">
        <v>286318944</v>
      </c>
      <c r="W1467" s="4">
        <v>286318944</v>
      </c>
      <c r="X1467" t="s">
        <v>4166</v>
      </c>
      <c r="Y1467" t="s">
        <v>483</v>
      </c>
      <c r="Z1467" s="5">
        <v>35.445599999999999</v>
      </c>
      <c r="AA1467" s="19">
        <v>32.323794999999997</v>
      </c>
      <c r="AB1467" s="5">
        <v>5.9999996999999996E-4</v>
      </c>
      <c r="AC1467" s="4">
        <v>25807</v>
      </c>
      <c r="AE1467" s="5">
        <v>3.5945824103335471</v>
      </c>
      <c r="AF1467" s="5">
        <v>12.71908919090181</v>
      </c>
      <c r="AI1467" s="4">
        <v>25807</v>
      </c>
      <c r="AJ1467" s="5">
        <v>915056.86390000011</v>
      </c>
      <c r="AL1467" s="5">
        <v>36.137</v>
      </c>
      <c r="AM1467" s="5">
        <v>27.68</v>
      </c>
      <c r="AN1467" t="s">
        <v>47</v>
      </c>
      <c r="AO1467" t="str" cm="1">
        <f t="array" aca="1" ref="AO1467" ca="1">_FV(A1467,"Currency")</f>
        <v>USD</v>
      </c>
      <c r="AP1467" t="str" cm="1">
        <f t="array" aca="1" ref="AP1467" ca="1">_FV(A1467,"Exchange")</f>
        <v>NYSE Arca</v>
      </c>
      <c r="AQ1467" s="6" t="str" cm="1">
        <f t="array" aca="1" ref="AQ1467" ca="1">_FV(A1467,"Exchange abbreviation",TRUE)</f>
        <v>ARCX</v>
      </c>
      <c r="AR1467" t="str" cm="1">
        <f t="array" aca="1" ref="AR1467" ca="1">_FV(A1467,"Instrument type",TRUE)</f>
        <v>ETF</v>
      </c>
    </row>
    <row r="1468" spans="1:44" ht="18.75" customHeight="1" x14ac:dyDescent="0.25">
      <c r="A1468" t="e" vm="1481">
        <v>#VALUE!</v>
      </c>
      <c r="B1468" t="s">
        <v>4167</v>
      </c>
      <c r="C1468" t="s">
        <v>4168</v>
      </c>
      <c r="D1468" s="31" cm="1">
        <f t="array" aca="1" ref="D1468" ca="1">_FV(A1468,"Last trade time",TRUE)</f>
        <v>45824.843750265623</v>
      </c>
      <c r="E1468" s="23" cm="1">
        <f t="array" aca="1" ref="E1468" ca="1">_FV(A1468,"Price")</f>
        <v>17.4665</v>
      </c>
      <c r="F1468" s="27" cm="1">
        <f t="array" aca="1" ref="F1468" ca="1">_FV(A1468,"Change (%)",TRUE)</f>
        <v>1.5494000000000001E-2</v>
      </c>
      <c r="G1468" s="26" cm="1">
        <f t="array" aca="1" ref="G1468" ca="1">_FV(A1468,"Change")</f>
        <v>0.26650000000000001</v>
      </c>
      <c r="H1468" s="23" cm="1">
        <f t="array" aca="1" ref="H1468" ca="1">_FV(A1468,"Open")</f>
        <v>17.4665</v>
      </c>
      <c r="I1468" s="23" cm="1">
        <f t="array" aca="1" ref="I1468" ca="1">_FV(A1468,"Low")</f>
        <v>17.4665</v>
      </c>
      <c r="J1468" s="23" cm="1">
        <f t="array" aca="1" ref="J1468" ca="1">_FV(A1468,"High")</f>
        <v>17.4665</v>
      </c>
      <c r="K1468" s="23" cm="1">
        <f t="array" aca="1" ref="K1468" ca="1">_FV(A1468,"Previous close",TRUE)</f>
        <v>17.2</v>
      </c>
      <c r="L1468" s="26"/>
      <c r="M1468" s="23" cm="1">
        <f t="array" aca="1" ref="M1468" ca="1">_FV(A1468,"52 week low",TRUE)</f>
        <v>13.87</v>
      </c>
      <c r="N1468" s="23" cm="1">
        <f t="array" aca="1" ref="N1468" ca="1">_FV(A1468,"52 week high",TRUE)</f>
        <v>18.84</v>
      </c>
      <c r="O1468" s="8" cm="1">
        <f t="array" aca="1" ref="O1468" ca="1">_FV(A1468,"Volume")</f>
        <v>71</v>
      </c>
      <c r="P1468" s="7" cm="1">
        <f t="array" aca="1" ref="P1468" ca="1">_FV(A1468,"Volume average",TRUE)</f>
        <v>3335</v>
      </c>
      <c r="Q1468" t="s">
        <v>351</v>
      </c>
      <c r="S1468" t="s">
        <v>318</v>
      </c>
      <c r="T1468" s="25" cm="1">
        <f t="array" aca="1" ref="T1468" ca="1">_FV(A1468,"Expense ratio",TRUE)</f>
        <v>6.5000000000000006E-3</v>
      </c>
      <c r="U1468" s="24" cm="1">
        <f t="array" aca="1" ref="U1468" ca="1">_FV(A1468,"Market cap",TRUE)</f>
        <v>3412987.9</v>
      </c>
      <c r="V1468" s="4">
        <v>3412927</v>
      </c>
      <c r="W1468" s="4">
        <v>3412927</v>
      </c>
      <c r="Y1468" t="s">
        <v>4169</v>
      </c>
      <c r="Z1468" s="5">
        <v>17.55</v>
      </c>
      <c r="AA1468" s="5">
        <v>40.789786999999997</v>
      </c>
      <c r="AB1468" s="4">
        <v>0</v>
      </c>
      <c r="AC1468" s="4">
        <v>1703</v>
      </c>
      <c r="AE1468" s="5">
        <v>2.6783141286883079</v>
      </c>
      <c r="AF1468" s="5">
        <v>8.2818302058946358</v>
      </c>
      <c r="AI1468" s="4">
        <v>1703</v>
      </c>
      <c r="AJ1468" s="5">
        <v>29862.105</v>
      </c>
      <c r="AL1468" s="5">
        <v>18.84</v>
      </c>
      <c r="AM1468" s="5">
        <v>13.87</v>
      </c>
      <c r="AN1468" t="s">
        <v>47</v>
      </c>
      <c r="AO1468" t="str" cm="1">
        <f t="array" aca="1" ref="AO1468" ca="1">_FV(A1468,"Currency")</f>
        <v>USD</v>
      </c>
      <c r="AP1468" t="str" cm="1">
        <f t="array" aca="1" ref="AP1468" ca="1">_FV(A1468,"Exchange")</f>
        <v>Nasdaq Stock Market</v>
      </c>
      <c r="AQ1468" s="6" t="str" cm="1">
        <f t="array" aca="1" ref="AQ1468" ca="1">_FV(A1468,"Exchange abbreviation",TRUE)</f>
        <v>XNAS</v>
      </c>
      <c r="AR1468" t="str" cm="1">
        <f t="array" aca="1" ref="AR1468" ca="1">_FV(A1468,"Instrument type",TRUE)</f>
        <v>ETF</v>
      </c>
    </row>
    <row r="1469" spans="1:44" ht="18.75" customHeight="1" x14ac:dyDescent="0.25">
      <c r="A1469" t="e" vm="1482">
        <v>#VALUE!</v>
      </c>
      <c r="B1469" t="s">
        <v>4170</v>
      </c>
      <c r="C1469" t="s">
        <v>4171</v>
      </c>
      <c r="D1469" s="31" cm="1">
        <f t="array" aca="1" ref="D1469" ca="1">_FV(A1469,"Last trade time",TRUE)</f>
        <v>45824.843750196094</v>
      </c>
      <c r="E1469" s="23" cm="1">
        <f t="array" aca="1" ref="E1469" ca="1">_FV(A1469,"Price")</f>
        <v>29.13</v>
      </c>
      <c r="F1469" s="27" cm="1">
        <f t="array" aca="1" ref="F1469" ca="1">_FV(A1469,"Change (%)",TRUE)</f>
        <v>1.547E-3</v>
      </c>
      <c r="G1469" s="26" cm="1">
        <f t="array" aca="1" ref="G1469" ca="1">_FV(A1469,"Change")</f>
        <v>4.4999999999999998E-2</v>
      </c>
      <c r="H1469" s="23" cm="1">
        <f t="array" aca="1" ref="H1469" ca="1">_FV(A1469,"Open")</f>
        <v>29.07</v>
      </c>
      <c r="I1469" s="23" cm="1">
        <f t="array" aca="1" ref="I1469" ca="1">_FV(A1469,"Low")</f>
        <v>29.07</v>
      </c>
      <c r="J1469" s="23" cm="1">
        <f t="array" aca="1" ref="J1469" ca="1">_FV(A1469,"High")</f>
        <v>29.49</v>
      </c>
      <c r="K1469" s="23" cm="1">
        <f t="array" aca="1" ref="K1469" ca="1">_FV(A1469,"Previous close",TRUE)</f>
        <v>29.085000000000001</v>
      </c>
      <c r="L1469" s="26"/>
      <c r="M1469" s="23" cm="1">
        <f t="array" aca="1" ref="M1469" ca="1">_FV(A1469,"52 week low",TRUE)</f>
        <v>23.57</v>
      </c>
      <c r="N1469" s="23" cm="1">
        <f t="array" aca="1" ref="N1469" ca="1">_FV(A1469,"52 week high",TRUE)</f>
        <v>29.94</v>
      </c>
      <c r="O1469" s="8" cm="1">
        <f t="array" aca="1" ref="O1469" ca="1">_FV(A1469,"Volume")</f>
        <v>60213</v>
      </c>
      <c r="P1469" s="7" cm="1">
        <f t="array" aca="1" ref="P1469" ca="1">_FV(A1469,"Volume average",TRUE)</f>
        <v>50822</v>
      </c>
      <c r="Q1469" t="s">
        <v>703</v>
      </c>
      <c r="S1469" t="s">
        <v>148</v>
      </c>
      <c r="T1469" s="25" cm="1">
        <f t="array" aca="1" ref="T1469" ca="1">_FV(A1469,"Expense ratio",TRUE)</f>
        <v>6.5000000000000006E-3</v>
      </c>
      <c r="U1469" s="24" cm="1">
        <f t="array" aca="1" ref="U1469" ca="1">_FV(A1469,"Market cap",TRUE)</f>
        <v>142402716.86000001</v>
      </c>
      <c r="V1469" s="4">
        <v>142402720</v>
      </c>
      <c r="W1469" s="4">
        <v>142402720</v>
      </c>
      <c r="Y1469" t="s">
        <v>764</v>
      </c>
      <c r="Z1469" s="5">
        <v>28.938040000000001</v>
      </c>
      <c r="AB1469" s="20"/>
      <c r="AC1469" s="4">
        <v>34657</v>
      </c>
      <c r="AE1469" s="5">
        <v>15.35411086265206</v>
      </c>
      <c r="AF1469" s="20"/>
      <c r="AI1469" s="4">
        <v>34657</v>
      </c>
      <c r="AJ1469" s="5">
        <v>1007825.56</v>
      </c>
      <c r="AL1469" s="5">
        <v>29.94</v>
      </c>
      <c r="AM1469" s="5">
        <v>23.57</v>
      </c>
      <c r="AN1469" t="s">
        <v>90</v>
      </c>
      <c r="AO1469" t="str" cm="1">
        <f t="array" aca="1" ref="AO1469" ca="1">_FV(A1469,"Currency")</f>
        <v>USD</v>
      </c>
      <c r="AP1469" t="str" cm="1">
        <f t="array" aca="1" ref="AP1469" ca="1">_FV(A1469,"Exchange")</f>
        <v>Nasdaq Stock Market</v>
      </c>
      <c r="AQ1469" s="6" t="str" cm="1">
        <f t="array" aca="1" ref="AQ1469" ca="1">_FV(A1469,"Exchange abbreviation",TRUE)</f>
        <v>XNAS</v>
      </c>
      <c r="AR1469" t="str" cm="1">
        <f t="array" aca="1" ref="AR1469" ca="1">_FV(A1469,"Instrument type",TRUE)</f>
        <v>ETF</v>
      </c>
    </row>
    <row r="1470" spans="1:44" ht="18.75" customHeight="1" x14ac:dyDescent="0.25">
      <c r="A1470" t="e" vm="1483">
        <v>#VALUE!</v>
      </c>
      <c r="B1470" t="s">
        <v>4172</v>
      </c>
      <c r="C1470" t="s">
        <v>4173</v>
      </c>
      <c r="D1470" s="31" cm="1">
        <f t="array" aca="1" ref="D1470" ca="1">_FV(A1470,"Last trade time",TRUE)</f>
        <v>45824.843750057815</v>
      </c>
      <c r="E1470" s="23" cm="1">
        <f t="array" aca="1" ref="E1470" ca="1">_FV(A1470,"Price")</f>
        <v>32.049999999999997</v>
      </c>
      <c r="F1470" s="27" cm="1">
        <f t="array" aca="1" ref="F1470" ca="1">_FV(A1470,"Change (%)",TRUE)</f>
        <v>3.3578000000000004E-2</v>
      </c>
      <c r="G1470" s="26" cm="1">
        <f t="array" aca="1" ref="G1470" ca="1">_FV(A1470,"Change")</f>
        <v>1.0411999999999999</v>
      </c>
      <c r="H1470" s="23" cm="1">
        <f t="array" aca="1" ref="H1470" ca="1">_FV(A1470,"Open")</f>
        <v>32.049999999999997</v>
      </c>
      <c r="I1470" s="23" cm="1">
        <f t="array" aca="1" ref="I1470" ca="1">_FV(A1470,"Low")</f>
        <v>32.049999999999997</v>
      </c>
      <c r="J1470" s="23" cm="1">
        <f t="array" aca="1" ref="J1470" ca="1">_FV(A1470,"High")</f>
        <v>32.049999999999997</v>
      </c>
      <c r="K1470" s="23" cm="1">
        <f t="array" aca="1" ref="K1470" ca="1">_FV(A1470,"Previous close",TRUE)</f>
        <v>31.008800000000001</v>
      </c>
      <c r="L1470" s="26"/>
      <c r="M1470" s="23" cm="1">
        <f t="array" aca="1" ref="M1470" ca="1">_FV(A1470,"52 week low",TRUE)</f>
        <v>20.76</v>
      </c>
      <c r="N1470" s="23" cm="1">
        <f t="array" aca="1" ref="N1470" ca="1">_FV(A1470,"52 week high",TRUE)</f>
        <v>41.47</v>
      </c>
      <c r="O1470" s="8" cm="1">
        <f t="array" aca="1" ref="O1470" ca="1">_FV(A1470,"Volume")</f>
        <v>13</v>
      </c>
      <c r="P1470" s="7" cm="1">
        <f t="array" aca="1" ref="P1470" ca="1">_FV(A1470,"Volume average",TRUE)</f>
        <v>606</v>
      </c>
      <c r="Q1470" t="s">
        <v>490</v>
      </c>
      <c r="T1470" s="25" cm="1">
        <f t="array" aca="1" ref="T1470" ca="1">_FV(A1470,"Expense ratio",TRUE)</f>
        <v>6.5000000000000006E-3</v>
      </c>
      <c r="U1470" s="24" cm="1">
        <f t="array" aca="1" ref="U1470" ca="1">_FV(A1470,"Market cap",TRUE)</f>
        <v>7952796.9199999999</v>
      </c>
      <c r="V1470" s="16"/>
      <c r="W1470" s="16"/>
      <c r="Z1470" s="18"/>
      <c r="AB1470" s="20"/>
      <c r="AC1470" s="21">
        <v>707</v>
      </c>
      <c r="AE1470" s="18"/>
      <c r="AF1470" s="20"/>
      <c r="AI1470" s="21"/>
      <c r="AJ1470" s="18"/>
      <c r="AL1470" s="18"/>
      <c r="AM1470" s="18"/>
      <c r="AN1470" t="s">
        <v>73</v>
      </c>
      <c r="AO1470" t="str" cm="1">
        <f t="array" aca="1" ref="AO1470" ca="1">_FV(A1470,"Currency")</f>
        <v>USD</v>
      </c>
      <c r="AP1470" t="str" cm="1">
        <f t="array" aca="1" ref="AP1470" ca="1">_FV(A1470,"Exchange")</f>
        <v>Nasdaq Stock Market</v>
      </c>
      <c r="AQ1470" s="6" t="str" cm="1">
        <f t="array" aca="1" ref="AQ1470" ca="1">_FV(A1470,"Exchange abbreviation",TRUE)</f>
        <v>XNAS</v>
      </c>
      <c r="AR1470" t="str" cm="1">
        <f t="array" aca="1" ref="AR1470" ca="1">_FV(A1470,"Instrument type",TRUE)</f>
        <v>ETF</v>
      </c>
    </row>
    <row r="1471" spans="1:44" ht="18.75" customHeight="1" x14ac:dyDescent="0.25">
      <c r="A1471" t="e" vm="1484">
        <v>#VALUE!</v>
      </c>
      <c r="B1471" t="s">
        <v>4174</v>
      </c>
      <c r="C1471" t="s">
        <v>4175</v>
      </c>
      <c r="D1471" s="31" cm="1">
        <f t="array" aca="1" ref="D1471" ca="1">_FV(A1471,"Last trade time",TRUE)</f>
        <v>45824.840277789066</v>
      </c>
      <c r="E1471" s="23" cm="1">
        <f t="array" aca="1" ref="E1471" ca="1">_FV(A1471,"Price")</f>
        <v>33.75</v>
      </c>
      <c r="F1471" s="27" cm="1">
        <f t="array" aca="1" ref="F1471" ca="1">_FV(A1471,"Change (%)",TRUE)</f>
        <v>1.9942999999999999E-2</v>
      </c>
      <c r="G1471" s="26" cm="1">
        <f t="array" aca="1" ref="G1471" ca="1">_FV(A1471,"Change")</f>
        <v>0.65990000000000004</v>
      </c>
      <c r="H1471" s="23" cm="1">
        <f t="array" aca="1" ref="H1471" ca="1">_FV(A1471,"Open")</f>
        <v>33.520000000000003</v>
      </c>
      <c r="I1471" s="23" cm="1">
        <f t="array" aca="1" ref="I1471" ca="1">_FV(A1471,"Low")</f>
        <v>33.520000000000003</v>
      </c>
      <c r="J1471" s="23" cm="1">
        <f t="array" aca="1" ref="J1471" ca="1">_FV(A1471,"High")</f>
        <v>33.82</v>
      </c>
      <c r="K1471" s="23" cm="1">
        <f t="array" aca="1" ref="K1471" ca="1">_FV(A1471,"Previous close",TRUE)</f>
        <v>33.0901</v>
      </c>
      <c r="L1471" s="26"/>
      <c r="M1471" s="23" cm="1">
        <f t="array" aca="1" ref="M1471" ca="1">_FV(A1471,"52 week low",TRUE)</f>
        <v>22.92</v>
      </c>
      <c r="N1471" s="23" cm="1">
        <f t="array" aca="1" ref="N1471" ca="1">_FV(A1471,"52 week high",TRUE)</f>
        <v>34.369999999999997</v>
      </c>
      <c r="O1471" s="8" cm="1">
        <f t="array" aca="1" ref="O1471" ca="1">_FV(A1471,"Volume")</f>
        <v>832</v>
      </c>
      <c r="P1471" s="7" cm="1">
        <f t="array" aca="1" ref="P1471" ca="1">_FV(A1471,"Volume average",TRUE)</f>
        <v>4011</v>
      </c>
      <c r="Q1471" t="s">
        <v>490</v>
      </c>
      <c r="S1471" t="s">
        <v>318</v>
      </c>
      <c r="T1471" s="25" cm="1">
        <f t="array" aca="1" ref="T1471" ca="1">_FV(A1471,"Expense ratio",TRUE)</f>
        <v>6.5000000000000006E-3</v>
      </c>
      <c r="U1471" s="24" cm="1">
        <f t="array" aca="1" ref="U1471" ca="1">_FV(A1471,"Market cap",TRUE)</f>
        <v>9499724.2599999998</v>
      </c>
      <c r="V1471" s="4">
        <v>9499554</v>
      </c>
      <c r="W1471" s="4">
        <v>9499554</v>
      </c>
      <c r="Y1471" t="s">
        <v>1342</v>
      </c>
      <c r="Z1471" s="5">
        <v>32.81</v>
      </c>
      <c r="AA1471" s="19">
        <v>30.604498</v>
      </c>
      <c r="AB1471" s="20"/>
      <c r="AC1471" s="4">
        <v>4390</v>
      </c>
      <c r="AE1471" s="5">
        <v>7.2457214584535912</v>
      </c>
      <c r="AF1471" s="20"/>
      <c r="AI1471" s="4">
        <v>4390</v>
      </c>
      <c r="AJ1471" s="5">
        <v>144409.489</v>
      </c>
      <c r="AL1471" s="5">
        <v>34.369999999999997</v>
      </c>
      <c r="AM1471" s="5">
        <v>22.92</v>
      </c>
      <c r="AN1471" t="s">
        <v>47</v>
      </c>
      <c r="AO1471" t="str" cm="1">
        <f t="array" aca="1" ref="AO1471" ca="1">_FV(A1471,"Currency")</f>
        <v>USD</v>
      </c>
      <c r="AP1471" t="str" cm="1">
        <f t="array" aca="1" ref="AP1471" ca="1">_FV(A1471,"Exchange")</f>
        <v>NYSE Arca</v>
      </c>
      <c r="AQ1471" s="6" t="str" cm="1">
        <f t="array" aca="1" ref="AQ1471" ca="1">_FV(A1471,"Exchange abbreviation",TRUE)</f>
        <v>ARCX</v>
      </c>
      <c r="AR1471" t="str" cm="1">
        <f t="array" aca="1" ref="AR1471" ca="1">_FV(A1471,"Instrument type",TRUE)</f>
        <v>ETF</v>
      </c>
    </row>
    <row r="1472" spans="1:44" ht="18.75" customHeight="1" x14ac:dyDescent="0.25">
      <c r="A1472" t="e" vm="1485">
        <v>#VALUE!</v>
      </c>
      <c r="B1472" t="s">
        <v>4176</v>
      </c>
      <c r="C1472" t="s">
        <v>4177</v>
      </c>
      <c r="D1472" s="31" cm="1">
        <f t="array" aca="1" ref="D1472" ca="1">_FV(A1472,"Last trade time",TRUE)</f>
        <v>45824.840277812502</v>
      </c>
      <c r="E1472" s="23" cm="1">
        <f t="array" aca="1" ref="E1472" ca="1">_FV(A1472,"Price")</f>
        <v>28.7</v>
      </c>
      <c r="F1472" s="27" cm="1">
        <f t="array" aca="1" ref="F1472" ca="1">_FV(A1472,"Change (%)",TRUE)</f>
        <v>5.3559999999999997E-3</v>
      </c>
      <c r="G1472" s="26" cm="1">
        <f t="array" aca="1" ref="G1472" ca="1">_FV(A1472,"Change")</f>
        <v>0.15290000000000001</v>
      </c>
      <c r="H1472" s="23" cm="1">
        <f t="array" aca="1" ref="H1472" ca="1">_FV(A1472,"Open")</f>
        <v>28.79</v>
      </c>
      <c r="I1472" s="23" cm="1">
        <f t="array" aca="1" ref="I1472" ca="1">_FV(A1472,"Low")</f>
        <v>28.58</v>
      </c>
      <c r="J1472" s="23" cm="1">
        <f t="array" aca="1" ref="J1472" ca="1">_FV(A1472,"High")</f>
        <v>28.81</v>
      </c>
      <c r="K1472" s="23" cm="1">
        <f t="array" aca="1" ref="K1472" ca="1">_FV(A1472,"Previous close",TRUE)</f>
        <v>28.5471</v>
      </c>
      <c r="L1472" s="26"/>
      <c r="M1472" s="23" cm="1">
        <f t="array" aca="1" ref="M1472" ca="1">_FV(A1472,"52 week low",TRUE)</f>
        <v>22.69</v>
      </c>
      <c r="N1472" s="23" cm="1">
        <f t="array" aca="1" ref="N1472" ca="1">_FV(A1472,"52 week high",TRUE)</f>
        <v>41.03</v>
      </c>
      <c r="O1472" s="8" cm="1">
        <f t="array" aca="1" ref="O1472" ca="1">_FV(A1472,"Volume")</f>
        <v>29378</v>
      </c>
      <c r="P1472" s="7" cm="1">
        <f t="array" aca="1" ref="P1472" ca="1">_FV(A1472,"Volume average",TRUE)</f>
        <v>7824</v>
      </c>
      <c r="Q1472" t="s">
        <v>464</v>
      </c>
      <c r="T1472" s="25" cm="1">
        <f t="array" aca="1" ref="T1472" ca="1">_FV(A1472,"Expense ratio",TRUE)</f>
        <v>6.5000000000000006E-3</v>
      </c>
      <c r="U1472" s="24" cm="1">
        <f t="array" aca="1" ref="U1472" ca="1">_FV(A1472,"Market cap",TRUE)</f>
        <v>26870537.710000001</v>
      </c>
      <c r="V1472" s="16"/>
      <c r="W1472" s="16"/>
      <c r="X1472" t="s">
        <v>4178</v>
      </c>
      <c r="Z1472" s="18"/>
      <c r="AA1472" s="20"/>
      <c r="AB1472" s="20"/>
      <c r="AC1472" s="21">
        <v>8420</v>
      </c>
      <c r="AE1472" s="18"/>
      <c r="AF1472" s="20"/>
      <c r="AI1472" s="21"/>
      <c r="AJ1472" s="18"/>
      <c r="AL1472" s="18"/>
      <c r="AM1472" s="18"/>
      <c r="AN1472" t="s">
        <v>73</v>
      </c>
      <c r="AO1472" t="str" cm="1">
        <f t="array" aca="1" ref="AO1472" ca="1">_FV(A1472,"Currency")</f>
        <v>USD</v>
      </c>
      <c r="AP1472" t="str" cm="1">
        <f t="array" aca="1" ref="AP1472" ca="1">_FV(A1472,"Exchange")</f>
        <v>NYSE Arca</v>
      </c>
      <c r="AQ1472" s="6" t="str" cm="1">
        <f t="array" aca="1" ref="AQ1472" ca="1">_FV(A1472,"Exchange abbreviation",TRUE)</f>
        <v>ARCX</v>
      </c>
      <c r="AR1472" t="str" cm="1">
        <f t="array" aca="1" ref="AR1472" ca="1">_FV(A1472,"Instrument type",TRUE)</f>
        <v>ETF</v>
      </c>
    </row>
    <row r="1473" spans="1:44" ht="18.75" customHeight="1" x14ac:dyDescent="0.25">
      <c r="A1473" t="e" vm="1486">
        <v>#VALUE!</v>
      </c>
      <c r="B1473" t="s">
        <v>4179</v>
      </c>
      <c r="C1473" t="s">
        <v>4180</v>
      </c>
      <c r="D1473" s="31" cm="1">
        <f t="array" aca="1" ref="D1473" ca="1">_FV(A1473,"Last trade time",TRUE)</f>
        <v>45824.84027780078</v>
      </c>
      <c r="E1473" s="23" cm="1">
        <f t="array" aca="1" ref="E1473" ca="1">_FV(A1473,"Price")</f>
        <v>16.670000000000002</v>
      </c>
      <c r="F1473" s="27" cm="1">
        <f t="array" aca="1" ref="F1473" ca="1">_FV(A1473,"Change (%)",TRUE)</f>
        <v>2.405E-3</v>
      </c>
      <c r="G1473" s="26" cm="1">
        <f t="array" aca="1" ref="G1473" ca="1">_FV(A1473,"Change")</f>
        <v>0.04</v>
      </c>
      <c r="H1473" s="23" cm="1">
        <f t="array" aca="1" ref="H1473" ca="1">_FV(A1473,"Open")</f>
        <v>16.690000000000001</v>
      </c>
      <c r="I1473" s="23" cm="1">
        <f t="array" aca="1" ref="I1473" ca="1">_FV(A1473,"Low")</f>
        <v>16.54</v>
      </c>
      <c r="J1473" s="23" cm="1">
        <f t="array" aca="1" ref="J1473" ca="1">_FV(A1473,"High")</f>
        <v>16.690000000000001</v>
      </c>
      <c r="K1473" s="23" cm="1">
        <f t="array" aca="1" ref="K1473" ca="1">_FV(A1473,"Previous close",TRUE)</f>
        <v>16.63</v>
      </c>
      <c r="L1473" s="26"/>
      <c r="M1473" s="23" cm="1">
        <f t="array" aca="1" ref="M1473" ca="1">_FV(A1473,"52 week low",TRUE)</f>
        <v>13.675000000000001</v>
      </c>
      <c r="N1473" s="23" cm="1">
        <f t="array" aca="1" ref="N1473" ca="1">_FV(A1473,"52 week high",TRUE)</f>
        <v>18.039899999999999</v>
      </c>
      <c r="O1473" s="8" cm="1">
        <f t="array" aca="1" ref="O1473" ca="1">_FV(A1473,"Volume")</f>
        <v>19486</v>
      </c>
      <c r="P1473" s="7" cm="1">
        <f t="array" aca="1" ref="P1473" ca="1">_FV(A1473,"Volume average",TRUE)</f>
        <v>26265</v>
      </c>
      <c r="Q1473" t="s">
        <v>464</v>
      </c>
      <c r="T1473" s="25" cm="1">
        <f t="array" aca="1" ref="T1473" ca="1">_FV(A1473,"Expense ratio",TRUE)</f>
        <v>6.5000000000000006E-3</v>
      </c>
      <c r="U1473" s="24" cm="1">
        <f t="array" aca="1" ref="U1473" ca="1">_FV(A1473,"Market cap",TRUE)</f>
        <v>62575512.829999998</v>
      </c>
      <c r="V1473" s="16"/>
      <c r="W1473" s="16"/>
      <c r="X1473" t="s">
        <v>4181</v>
      </c>
      <c r="Z1473" s="18"/>
      <c r="AA1473" s="20"/>
      <c r="AC1473" s="21">
        <v>26746</v>
      </c>
      <c r="AE1473" s="18"/>
      <c r="AF1473" s="20"/>
      <c r="AI1473" s="21"/>
      <c r="AJ1473" s="18"/>
      <c r="AL1473" s="18"/>
      <c r="AM1473" s="18"/>
      <c r="AN1473" t="s">
        <v>73</v>
      </c>
      <c r="AO1473" t="str" cm="1">
        <f t="array" aca="1" ref="AO1473" ca="1">_FV(A1473,"Currency")</f>
        <v>USD</v>
      </c>
      <c r="AP1473" t="str" cm="1">
        <f t="array" aca="1" ref="AP1473" ca="1">_FV(A1473,"Exchange")</f>
        <v>NYSE Arca</v>
      </c>
      <c r="AQ1473" s="6" t="str" cm="1">
        <f t="array" aca="1" ref="AQ1473" ca="1">_FV(A1473,"Exchange abbreviation",TRUE)</f>
        <v>ARCX</v>
      </c>
      <c r="AR1473" t="str" cm="1">
        <f t="array" aca="1" ref="AR1473" ca="1">_FV(A1473,"Instrument type",TRUE)</f>
        <v>ETF</v>
      </c>
    </row>
    <row r="1474" spans="1:44" ht="18.75" customHeight="1" x14ac:dyDescent="0.25">
      <c r="A1474" t="e" vm="1487">
        <v>#VALUE!</v>
      </c>
      <c r="B1474" t="s">
        <v>4182</v>
      </c>
      <c r="C1474" t="s">
        <v>4183</v>
      </c>
      <c r="D1474" s="31" cm="1">
        <f t="array" aca="1" ref="D1474" ca="1">_FV(A1474,"Last trade time",TRUE)</f>
        <v>45824.840277823438</v>
      </c>
      <c r="E1474" s="23" cm="1">
        <f t="array" aca="1" ref="E1474" ca="1">_FV(A1474,"Price")</f>
        <v>51.393799999999999</v>
      </c>
      <c r="F1474" s="27" cm="1">
        <f t="array" aca="1" ref="F1474" ca="1">_FV(A1474,"Change (%)",TRUE)</f>
        <v>9.8640000000000012E-3</v>
      </c>
      <c r="G1474" s="26" cm="1">
        <f t="array" aca="1" ref="G1474" ca="1">_FV(A1474,"Change")</f>
        <v>0.502</v>
      </c>
      <c r="H1474" s="23" cm="1">
        <f t="array" aca="1" ref="H1474" ca="1">_FV(A1474,"Open")</f>
        <v>51.27</v>
      </c>
      <c r="I1474" s="23" cm="1">
        <f t="array" aca="1" ref="I1474" ca="1">_FV(A1474,"Low")</f>
        <v>51.27</v>
      </c>
      <c r="J1474" s="23" cm="1">
        <f t="array" aca="1" ref="J1474" ca="1">_FV(A1474,"High")</f>
        <v>51.41</v>
      </c>
      <c r="K1474" s="23" cm="1">
        <f t="array" aca="1" ref="K1474" ca="1">_FV(A1474,"Previous close",TRUE)</f>
        <v>50.891800000000003</v>
      </c>
      <c r="L1474" s="26"/>
      <c r="M1474" s="23" cm="1">
        <f t="array" aca="1" ref="M1474" ca="1">_FV(A1474,"52 week low",TRUE)</f>
        <v>39.020000000000003</v>
      </c>
      <c r="N1474" s="23" cm="1">
        <f t="array" aca="1" ref="N1474" ca="1">_FV(A1474,"52 week high",TRUE)</f>
        <v>52.67</v>
      </c>
      <c r="O1474" s="8" cm="1">
        <f t="array" aca="1" ref="O1474" ca="1">_FV(A1474,"Volume")</f>
        <v>753</v>
      </c>
      <c r="P1474" s="7" cm="1">
        <f t="array" aca="1" ref="P1474" ca="1">_FV(A1474,"Volume average",TRUE)</f>
        <v>682</v>
      </c>
      <c r="Q1474" t="s">
        <v>258</v>
      </c>
      <c r="S1474" t="s">
        <v>61</v>
      </c>
      <c r="T1474" s="25" cm="1">
        <f t="array" aca="1" ref="T1474" ca="1">_FV(A1474,"Expense ratio",TRUE)</f>
        <v>6.5000000000000006E-3</v>
      </c>
      <c r="U1474" s="24" cm="1">
        <f t="array" aca="1" ref="U1474" ca="1">_FV(A1474,"Market cap",TRUE)</f>
        <v>8681082.1060000006</v>
      </c>
      <c r="V1474" s="4">
        <v>8681089</v>
      </c>
      <c r="W1474" s="4">
        <v>8681089</v>
      </c>
      <c r="X1474" t="s">
        <v>4184</v>
      </c>
      <c r="Y1474" t="s">
        <v>4003</v>
      </c>
      <c r="Z1474" s="5">
        <v>52.020099999999999</v>
      </c>
      <c r="AA1474" s="5">
        <v>20.002851</v>
      </c>
      <c r="AB1474" s="5">
        <v>3.0000000000000001E-3</v>
      </c>
      <c r="AC1474" s="4">
        <v>1282</v>
      </c>
      <c r="AE1474" s="5">
        <v>13.760307505670299</v>
      </c>
      <c r="AF1474" s="5">
        <v>26.092669979628869</v>
      </c>
      <c r="AI1474" s="4">
        <v>1282</v>
      </c>
      <c r="AJ1474" s="5">
        <v>66666.051200000002</v>
      </c>
      <c r="AL1474" s="5">
        <v>52.67</v>
      </c>
      <c r="AM1474" s="5">
        <v>39.020000000000003</v>
      </c>
      <c r="AN1474" t="s">
        <v>47</v>
      </c>
      <c r="AO1474" t="str" cm="1">
        <f t="array" aca="1" ref="AO1474" ca="1">_FV(A1474,"Currency")</f>
        <v>USD</v>
      </c>
      <c r="AP1474" t="str" cm="1">
        <f t="array" aca="1" ref="AP1474" ca="1">_FV(A1474,"Exchange")</f>
        <v>NYSE Arca</v>
      </c>
      <c r="AQ1474" s="6" t="str" cm="1">
        <f t="array" aca="1" ref="AQ1474" ca="1">_FV(A1474,"Exchange abbreviation",TRUE)</f>
        <v>ARCX</v>
      </c>
      <c r="AR1474" t="str" cm="1">
        <f t="array" aca="1" ref="AR1474" ca="1">_FV(A1474,"Instrument type",TRUE)</f>
        <v>ETF</v>
      </c>
    </row>
    <row r="1475" spans="1:44" ht="18.75" customHeight="1" x14ac:dyDescent="0.25">
      <c r="A1475" t="e" vm="1488">
        <v>#VALUE!</v>
      </c>
      <c r="B1475" t="s">
        <v>4185</v>
      </c>
      <c r="C1475" t="s">
        <v>4186</v>
      </c>
      <c r="D1475" s="31" cm="1">
        <f t="array" aca="1" ref="D1475" ca="1">_FV(A1475,"Last trade time",TRUE)</f>
        <v>45824.84027780078</v>
      </c>
      <c r="E1475" s="23" cm="1">
        <f t="array" aca="1" ref="E1475" ca="1">_FV(A1475,"Price")</f>
        <v>36.049999999999997</v>
      </c>
      <c r="F1475" s="27" cm="1">
        <f t="array" aca="1" ref="F1475" ca="1">_FV(A1475,"Change (%)",TRUE)</f>
        <v>1.0936999999999999E-2</v>
      </c>
      <c r="G1475" s="26" cm="1">
        <f t="array" aca="1" ref="G1475" ca="1">_FV(A1475,"Change")</f>
        <v>0.39</v>
      </c>
      <c r="H1475" s="23" cm="1">
        <f t="array" aca="1" ref="H1475" ca="1">_FV(A1475,"Open")</f>
        <v>35.942700000000002</v>
      </c>
      <c r="I1475" s="23" cm="1">
        <f t="array" aca="1" ref="I1475" ca="1">_FV(A1475,"Low")</f>
        <v>35.906799999999997</v>
      </c>
      <c r="J1475" s="23" cm="1">
        <f t="array" aca="1" ref="J1475" ca="1">_FV(A1475,"High")</f>
        <v>36.382800000000003</v>
      </c>
      <c r="K1475" s="23" cm="1">
        <f t="array" aca="1" ref="K1475" ca="1">_FV(A1475,"Previous close",TRUE)</f>
        <v>35.659999999999997</v>
      </c>
      <c r="L1475" s="26"/>
      <c r="M1475" s="23" cm="1">
        <f t="array" aca="1" ref="M1475" ca="1">_FV(A1475,"52 week low",TRUE)</f>
        <v>28.07</v>
      </c>
      <c r="N1475" s="23" cm="1">
        <f t="array" aca="1" ref="N1475" ca="1">_FV(A1475,"52 week high",TRUE)</f>
        <v>40.6</v>
      </c>
      <c r="O1475" s="8" cm="1">
        <f t="array" aca="1" ref="O1475" ca="1">_FV(A1475,"Volume")</f>
        <v>39709</v>
      </c>
      <c r="P1475" s="7" cm="1">
        <f t="array" aca="1" ref="P1475" ca="1">_FV(A1475,"Volume average",TRUE)</f>
        <v>37599</v>
      </c>
      <c r="Q1475" t="s">
        <v>496</v>
      </c>
      <c r="S1475" t="s">
        <v>4187</v>
      </c>
      <c r="T1475" s="25" cm="1">
        <f t="array" aca="1" ref="T1475" ca="1">_FV(A1475,"Expense ratio",TRUE)</f>
        <v>6.5000000000000006E-3</v>
      </c>
      <c r="U1475" s="24" cm="1">
        <f t="array" aca="1" ref="U1475" ca="1">_FV(A1475,"Market cap",TRUE)</f>
        <v>433753823.17000002</v>
      </c>
      <c r="V1475" s="4">
        <v>433753824</v>
      </c>
      <c r="W1475" s="4">
        <v>433753824</v>
      </c>
      <c r="Y1475" t="s">
        <v>4188</v>
      </c>
      <c r="Z1475" s="5">
        <v>35.898560000000003</v>
      </c>
      <c r="AA1475" s="20"/>
      <c r="AB1475" s="5">
        <v>3.8999999999999998E-3</v>
      </c>
      <c r="AC1475" s="4">
        <v>101231</v>
      </c>
      <c r="AE1475" s="5">
        <v>-1.530048038088605</v>
      </c>
      <c r="AF1475" s="5">
        <v>10.021493836170549</v>
      </c>
      <c r="AI1475" s="4">
        <v>101231</v>
      </c>
      <c r="AJ1475" s="5">
        <v>3643303.69</v>
      </c>
      <c r="AL1475" s="5">
        <v>40.6</v>
      </c>
      <c r="AM1475" s="5">
        <v>28.07</v>
      </c>
      <c r="AN1475" t="s">
        <v>90</v>
      </c>
      <c r="AO1475" t="str" cm="1">
        <f t="array" aca="1" ref="AO1475" ca="1">_FV(A1475,"Currency")</f>
        <v>USD</v>
      </c>
      <c r="AP1475" t="str" cm="1">
        <f t="array" aca="1" ref="AP1475" ca="1">_FV(A1475,"Exchange")</f>
        <v>NYSE Arca</v>
      </c>
      <c r="AQ1475" s="6" t="str" cm="1">
        <f t="array" aca="1" ref="AQ1475" ca="1">_FV(A1475,"Exchange abbreviation",TRUE)</f>
        <v>ARCX</v>
      </c>
      <c r="AR1475" t="str" cm="1">
        <f t="array" aca="1" ref="AR1475" ca="1">_FV(A1475,"Instrument type",TRUE)</f>
        <v>ETF</v>
      </c>
    </row>
    <row r="1476" spans="1:44" ht="18.75" customHeight="1" x14ac:dyDescent="0.25">
      <c r="A1476" t="e" vm="1489">
        <v>#VALUE!</v>
      </c>
      <c r="B1476" t="s">
        <v>4189</v>
      </c>
      <c r="C1476" t="s">
        <v>4190</v>
      </c>
      <c r="D1476" s="31" cm="1">
        <f t="array" aca="1" ref="D1476" ca="1">_FV(A1476,"Last trade time",TRUE)</f>
        <v>45824.906256029688</v>
      </c>
      <c r="E1476" s="23" cm="1">
        <f t="array" aca="1" ref="E1476" ca="1">_FV(A1476,"Price")</f>
        <v>20.22</v>
      </c>
      <c r="F1476" s="27" cm="1">
        <f t="array" aca="1" ref="F1476" ca="1">_FV(A1476,"Change (%)",TRUE)</f>
        <v>3.4799999999999998E-2</v>
      </c>
      <c r="G1476" s="26" cm="1">
        <f t="array" aca="1" ref="G1476" ca="1">_FV(A1476,"Change")</f>
        <v>0.68</v>
      </c>
      <c r="H1476" s="23" cm="1">
        <f t="array" aca="1" ref="H1476" ca="1">_FV(A1476,"Open")</f>
        <v>19.86</v>
      </c>
      <c r="I1476" s="23" cm="1">
        <f t="array" aca="1" ref="I1476" ca="1">_FV(A1476,"Low")</f>
        <v>19.79</v>
      </c>
      <c r="J1476" s="23" cm="1">
        <f t="array" aca="1" ref="J1476" ca="1">_FV(A1476,"High")</f>
        <v>20.309999999999999</v>
      </c>
      <c r="K1476" s="23" cm="1">
        <f t="array" aca="1" ref="K1476" ca="1">_FV(A1476,"Previous close",TRUE)</f>
        <v>19.54</v>
      </c>
      <c r="L1476" s="26"/>
      <c r="M1476" s="23" cm="1">
        <f t="array" aca="1" ref="M1476" ca="1">_FV(A1476,"52 week low",TRUE)</f>
        <v>13.19</v>
      </c>
      <c r="N1476" s="23" cm="1">
        <f t="array" aca="1" ref="N1476" ca="1">_FV(A1476,"52 week high",TRUE)</f>
        <v>24.01</v>
      </c>
      <c r="O1476" s="8" cm="1">
        <f t="array" aca="1" ref="O1476" ca="1">_FV(A1476,"Volume")</f>
        <v>256519</v>
      </c>
      <c r="P1476" s="7" cm="1">
        <f t="array" aca="1" ref="P1476" ca="1">_FV(A1476,"Volume average",TRUE)</f>
        <v>640436</v>
      </c>
      <c r="Q1476" t="s">
        <v>1734</v>
      </c>
      <c r="S1476" t="s">
        <v>277</v>
      </c>
      <c r="T1476" s="25" cm="1">
        <f t="array" aca="1" ref="T1476" ca="1">_FV(A1476,"Expense ratio",TRUE)</f>
        <v>6.5000000000000006E-3</v>
      </c>
      <c r="U1476" s="24" cm="1">
        <f t="array" aca="1" ref="U1476" ca="1">_FV(A1476,"Market cap",TRUE)</f>
        <v>292893831.75</v>
      </c>
      <c r="V1476" s="4">
        <v>292899040</v>
      </c>
      <c r="W1476" s="4">
        <v>292899040</v>
      </c>
      <c r="Y1476" t="s">
        <v>4191</v>
      </c>
      <c r="Z1476" s="5">
        <v>18.73</v>
      </c>
      <c r="AA1476" s="19">
        <v>19.276875</v>
      </c>
      <c r="AB1476" s="19">
        <v>2.35E-2</v>
      </c>
      <c r="AC1476" s="4">
        <v>522355</v>
      </c>
      <c r="AE1476" s="5">
        <v>-7.0368566601438864</v>
      </c>
      <c r="AF1476" s="19">
        <v>-11.978462991901621</v>
      </c>
      <c r="AH1476" s="17">
        <v>5718270</v>
      </c>
      <c r="AI1476" s="4">
        <v>522355</v>
      </c>
      <c r="AJ1476" s="5">
        <v>9768038.5</v>
      </c>
      <c r="AL1476" s="5">
        <v>24.01</v>
      </c>
      <c r="AM1476" s="5">
        <v>13.19</v>
      </c>
      <c r="AN1476" t="s">
        <v>90</v>
      </c>
      <c r="AO1476" t="str" cm="1">
        <f t="array" aca="1" ref="AO1476" ca="1">_FV(A1476,"Currency")</f>
        <v>USD</v>
      </c>
      <c r="AP1476" t="str" cm="1">
        <f t="array" aca="1" ref="AP1476" ca="1">_FV(A1476,"Exchange")</f>
        <v>NYSE Arca</v>
      </c>
      <c r="AQ1476" s="6" t="str" cm="1">
        <f t="array" aca="1" ref="AQ1476" ca="1">_FV(A1476,"Exchange abbreviation",TRUE)</f>
        <v>ARCX</v>
      </c>
      <c r="AR1476" t="str" cm="1">
        <f t="array" aca="1" ref="AR1476" ca="1">_FV(A1476,"Instrument type",TRUE)</f>
        <v>ETF</v>
      </c>
    </row>
    <row r="1477" spans="1:44" ht="18.75" customHeight="1" x14ac:dyDescent="0.25">
      <c r="A1477" t="e" vm="1490">
        <v>#VALUE!</v>
      </c>
      <c r="B1477" t="s">
        <v>4192</v>
      </c>
      <c r="C1477" t="s">
        <v>4193</v>
      </c>
      <c r="D1477" s="31" cm="1">
        <f t="array" aca="1" ref="D1477" ca="1">_FV(A1477,"Last trade time",TRUE)</f>
        <v>45824.843750185159</v>
      </c>
      <c r="E1477" s="23" cm="1">
        <f t="array" aca="1" ref="E1477" ca="1">_FV(A1477,"Price")</f>
        <v>26.22</v>
      </c>
      <c r="F1477" s="27" cm="1">
        <f t="array" aca="1" ref="F1477" ca="1">_FV(A1477,"Change (%)",TRUE)</f>
        <v>3.444E-3</v>
      </c>
      <c r="G1477" s="26" cm="1">
        <f t="array" aca="1" ref="G1477" ca="1">_FV(A1477,"Change")</f>
        <v>0.09</v>
      </c>
      <c r="H1477" s="23" cm="1">
        <f t="array" aca="1" ref="H1477" ca="1">_FV(A1477,"Open")</f>
        <v>26.29</v>
      </c>
      <c r="I1477" s="23" cm="1">
        <f t="array" aca="1" ref="I1477" ca="1">_FV(A1477,"Low")</f>
        <v>26.1707</v>
      </c>
      <c r="J1477" s="23" cm="1">
        <f t="array" aca="1" ref="J1477" ca="1">_FV(A1477,"High")</f>
        <v>26.48</v>
      </c>
      <c r="K1477" s="23" cm="1">
        <f t="array" aca="1" ref="K1477" ca="1">_FV(A1477,"Previous close",TRUE)</f>
        <v>26.13</v>
      </c>
      <c r="L1477" s="26"/>
      <c r="M1477" s="23" cm="1">
        <f t="array" aca="1" ref="M1477" ca="1">_FV(A1477,"52 week low",TRUE)</f>
        <v>20.85</v>
      </c>
      <c r="N1477" s="23" cm="1">
        <f t="array" aca="1" ref="N1477" ca="1">_FV(A1477,"52 week high",TRUE)</f>
        <v>26.86</v>
      </c>
      <c r="O1477" s="8" cm="1">
        <f t="array" aca="1" ref="O1477" ca="1">_FV(A1477,"Volume")</f>
        <v>41737</v>
      </c>
      <c r="P1477" s="7" cm="1">
        <f t="array" aca="1" ref="P1477" ca="1">_FV(A1477,"Volume average",TRUE)</f>
        <v>24484</v>
      </c>
      <c r="Q1477" t="s">
        <v>147</v>
      </c>
      <c r="S1477" t="s">
        <v>4194</v>
      </c>
      <c r="T1477" s="25" cm="1">
        <f t="array" aca="1" ref="T1477" ca="1">_FV(A1477,"Expense ratio",TRUE)</f>
        <v>6.5000000000000006E-3</v>
      </c>
      <c r="U1477" s="24" cm="1">
        <f t="array" aca="1" ref="U1477" ca="1">_FV(A1477,"Market cap",TRUE)</f>
        <v>131475303.05</v>
      </c>
      <c r="V1477" s="4">
        <v>131475304</v>
      </c>
      <c r="W1477" s="4">
        <v>131475304</v>
      </c>
      <c r="Y1477" t="s">
        <v>4195</v>
      </c>
      <c r="Z1477" s="5">
        <v>25.9937</v>
      </c>
      <c r="AA1477" s="5">
        <v>22.769392</v>
      </c>
      <c r="AB1477" s="5">
        <v>8.3999999999999995E-3</v>
      </c>
      <c r="AC1477" s="4">
        <v>30022</v>
      </c>
      <c r="AE1477" s="5">
        <v>11.17312214724924</v>
      </c>
      <c r="AF1477" s="5">
        <v>5.5200591641181518</v>
      </c>
      <c r="AI1477" s="4">
        <v>30022</v>
      </c>
      <c r="AJ1477" s="5">
        <v>784775.08000000007</v>
      </c>
      <c r="AL1477" s="5">
        <v>26.44</v>
      </c>
      <c r="AM1477" s="5">
        <v>20.85</v>
      </c>
      <c r="AN1477" t="s">
        <v>47</v>
      </c>
      <c r="AO1477" t="str" cm="1">
        <f t="array" aca="1" ref="AO1477" ca="1">_FV(A1477,"Currency")</f>
        <v>USD</v>
      </c>
      <c r="AP1477" t="str" cm="1">
        <f t="array" aca="1" ref="AP1477" ca="1">_FV(A1477,"Exchange")</f>
        <v>Nasdaq Stock Market</v>
      </c>
      <c r="AQ1477" s="6" t="str" cm="1">
        <f t="array" aca="1" ref="AQ1477" ca="1">_FV(A1477,"Exchange abbreviation",TRUE)</f>
        <v>XNAS</v>
      </c>
      <c r="AR1477" t="str" cm="1">
        <f t="array" aca="1" ref="AR1477" ca="1">_FV(A1477,"Instrument type",TRUE)</f>
        <v>ETF</v>
      </c>
    </row>
    <row r="1478" spans="1:44" ht="18.75" customHeight="1" x14ac:dyDescent="0.25">
      <c r="A1478" t="e" vm="1491">
        <v>#VALUE!</v>
      </c>
      <c r="B1478" t="s">
        <v>4196</v>
      </c>
      <c r="C1478" t="s">
        <v>4197</v>
      </c>
      <c r="D1478" s="31" cm="1">
        <f t="array" aca="1" ref="D1478" ca="1">_FV(A1478,"Last trade time",TRUE)</f>
        <v>45824.840277823438</v>
      </c>
      <c r="E1478" s="23" cm="1">
        <f t="array" aca="1" ref="E1478" ca="1">_FV(A1478,"Price")</f>
        <v>27.366700000000002</v>
      </c>
      <c r="F1478" s="27" cm="1">
        <f t="array" aca="1" ref="F1478" ca="1">_FV(A1478,"Change (%)",TRUE)</f>
        <v>9.6220000000000003E-3</v>
      </c>
      <c r="G1478" s="26" cm="1">
        <f t="array" aca="1" ref="G1478" ca="1">_FV(A1478,"Change")</f>
        <v>0.26079999999999998</v>
      </c>
      <c r="H1478" s="23" cm="1">
        <f t="array" aca="1" ref="H1478" ca="1">_FV(A1478,"Open")</f>
        <v>27.47</v>
      </c>
      <c r="I1478" s="23" cm="1">
        <f t="array" aca="1" ref="I1478" ca="1">_FV(A1478,"Low")</f>
        <v>27.36</v>
      </c>
      <c r="J1478" s="23" cm="1">
        <f t="array" aca="1" ref="J1478" ca="1">_FV(A1478,"High")</f>
        <v>27.72</v>
      </c>
      <c r="K1478" s="23" cm="1">
        <f t="array" aca="1" ref="K1478" ca="1">_FV(A1478,"Previous close",TRUE)</f>
        <v>27.105899999999998</v>
      </c>
      <c r="L1478" s="26"/>
      <c r="M1478" s="23" cm="1">
        <f t="array" aca="1" ref="M1478" ca="1">_FV(A1478,"52 week low",TRUE)</f>
        <v>19.91</v>
      </c>
      <c r="N1478" s="23" cm="1">
        <f t="array" aca="1" ref="N1478" ca="1">_FV(A1478,"52 week high",TRUE)</f>
        <v>45.999899999999997</v>
      </c>
      <c r="O1478" s="8" cm="1">
        <f t="array" aca="1" ref="O1478" ca="1">_FV(A1478,"Volume")</f>
        <v>7302</v>
      </c>
      <c r="P1478" s="7" cm="1">
        <f t="array" aca="1" ref="P1478" ca="1">_FV(A1478,"Volume average",TRUE)</f>
        <v>8633</v>
      </c>
      <c r="Q1478" t="s">
        <v>1222</v>
      </c>
      <c r="S1478" t="s">
        <v>376</v>
      </c>
      <c r="T1478" s="25" cm="1">
        <f t="array" aca="1" ref="T1478" ca="1">_FV(A1478,"Expense ratio",TRUE)</f>
        <v>6.5000000000000006E-3</v>
      </c>
      <c r="U1478" s="24" cm="1">
        <f t="array" aca="1" ref="U1478" ca="1">_FV(A1478,"Market cap",TRUE)</f>
        <v>25095745.829999998</v>
      </c>
      <c r="V1478" s="4">
        <v>25095744</v>
      </c>
      <c r="W1478" s="4">
        <v>25095744</v>
      </c>
      <c r="Y1478" t="s">
        <v>4198</v>
      </c>
      <c r="Z1478" s="5">
        <v>27.21</v>
      </c>
      <c r="AA1478" s="5">
        <v>25.459697999999999</v>
      </c>
      <c r="AB1478" s="5">
        <v>1.5E-3</v>
      </c>
      <c r="AC1478" s="4">
        <v>18241</v>
      </c>
      <c r="AE1478" s="5">
        <v>4.1367633135928283</v>
      </c>
      <c r="AF1478" s="5">
        <v>18.291489994046952</v>
      </c>
      <c r="AI1478" s="4">
        <v>18241</v>
      </c>
      <c r="AJ1478" s="5">
        <v>496884.84</v>
      </c>
      <c r="AL1478" s="4">
        <v>46</v>
      </c>
      <c r="AM1478" s="5">
        <v>19.91</v>
      </c>
      <c r="AN1478" t="s">
        <v>47</v>
      </c>
      <c r="AO1478" t="str" cm="1">
        <f t="array" aca="1" ref="AO1478" ca="1">_FV(A1478,"Currency")</f>
        <v>USD</v>
      </c>
      <c r="AP1478" t="str" cm="1">
        <f t="array" aca="1" ref="AP1478" ca="1">_FV(A1478,"Exchange")</f>
        <v>NYSE Arca</v>
      </c>
      <c r="AQ1478" s="6" t="str" cm="1">
        <f t="array" aca="1" ref="AQ1478" ca="1">_FV(A1478,"Exchange abbreviation",TRUE)</f>
        <v>ARCX</v>
      </c>
      <c r="AR1478" t="str" cm="1">
        <f t="array" aca="1" ref="AR1478" ca="1">_FV(A1478,"Instrument type",TRUE)</f>
        <v>ETF</v>
      </c>
    </row>
    <row r="1479" spans="1:44" ht="18.75" customHeight="1" x14ac:dyDescent="0.25">
      <c r="A1479" t="e" vm="1492">
        <v>#VALUE!</v>
      </c>
      <c r="B1479" t="s">
        <v>4199</v>
      </c>
      <c r="C1479" t="s">
        <v>4200</v>
      </c>
      <c r="D1479" s="31" cm="1">
        <f t="array" aca="1" ref="D1479" ca="1">_FV(A1479,"Last trade time",TRUE)</f>
        <v>45824.84027780078</v>
      </c>
      <c r="E1479" s="23" cm="1">
        <f t="array" aca="1" ref="E1479" ca="1">_FV(A1479,"Price")</f>
        <v>17.420000000000002</v>
      </c>
      <c r="F1479" s="27" cm="1">
        <f t="array" aca="1" ref="F1479" ca="1">_FV(A1479,"Change (%)",TRUE)</f>
        <v>-1.359E-2</v>
      </c>
      <c r="G1479" s="26" cm="1">
        <f t="array" aca="1" ref="G1479" ca="1">_FV(A1479,"Change")</f>
        <v>-0.24</v>
      </c>
      <c r="H1479" s="23" cm="1">
        <f t="array" aca="1" ref="H1479" ca="1">_FV(A1479,"Open")</f>
        <v>17.52</v>
      </c>
      <c r="I1479" s="23" cm="1">
        <f t="array" aca="1" ref="I1479" ca="1">_FV(A1479,"Low")</f>
        <v>17.190100000000001</v>
      </c>
      <c r="J1479" s="23" cm="1">
        <f t="array" aca="1" ref="J1479" ca="1">_FV(A1479,"High")</f>
        <v>17.649999999999999</v>
      </c>
      <c r="K1479" s="23" cm="1">
        <f t="array" aca="1" ref="K1479" ca="1">_FV(A1479,"Previous close",TRUE)</f>
        <v>17.66</v>
      </c>
      <c r="L1479" s="26"/>
      <c r="M1479" s="23" cm="1">
        <f t="array" aca="1" ref="M1479" ca="1">_FV(A1479,"52 week low",TRUE)</f>
        <v>12.91</v>
      </c>
      <c r="N1479" s="23" cm="1">
        <f t="array" aca="1" ref="N1479" ca="1">_FV(A1479,"52 week high",TRUE)</f>
        <v>20.51</v>
      </c>
      <c r="O1479" s="8" cm="1">
        <f t="array" aca="1" ref="O1479" ca="1">_FV(A1479,"Volume")</f>
        <v>29557</v>
      </c>
      <c r="P1479" s="7" cm="1">
        <f t="array" aca="1" ref="P1479" ca="1">_FV(A1479,"Volume average",TRUE)</f>
        <v>38501</v>
      </c>
      <c r="Q1479" t="s">
        <v>1222</v>
      </c>
      <c r="S1479" t="s">
        <v>1255</v>
      </c>
      <c r="T1479" s="25" cm="1">
        <f t="array" aca="1" ref="T1479" ca="1">_FV(A1479,"Expense ratio",TRUE)</f>
        <v>6.5000000000000006E-3</v>
      </c>
      <c r="U1479" s="24" cm="1">
        <f t="array" aca="1" ref="U1479" ca="1">_FV(A1479,"Market cap",TRUE)</f>
        <v>87143459.040000007</v>
      </c>
      <c r="V1479" s="4">
        <v>87143456</v>
      </c>
      <c r="W1479" s="4">
        <v>87143456</v>
      </c>
      <c r="Y1479" t="s">
        <v>4201</v>
      </c>
      <c r="Z1479" s="5">
        <v>16.88</v>
      </c>
      <c r="AA1479" s="5">
        <v>23.649004000000001</v>
      </c>
      <c r="AB1479" s="5">
        <v>1.12E-2</v>
      </c>
      <c r="AC1479" s="4">
        <v>53765</v>
      </c>
      <c r="AE1479" s="5">
        <v>25.52271082236086</v>
      </c>
      <c r="AF1479" s="5">
        <v>22.866678368442251</v>
      </c>
      <c r="AI1479" s="4">
        <v>53765</v>
      </c>
      <c r="AJ1479" s="5">
        <v>918306.2</v>
      </c>
      <c r="AL1479" s="5">
        <v>20.51</v>
      </c>
      <c r="AM1479" s="5">
        <v>12.91</v>
      </c>
      <c r="AN1479" t="s">
        <v>47</v>
      </c>
      <c r="AO1479" t="str" cm="1">
        <f t="array" aca="1" ref="AO1479" ca="1">_FV(A1479,"Currency")</f>
        <v>USD</v>
      </c>
      <c r="AP1479" t="str" cm="1">
        <f t="array" aca="1" ref="AP1479" ca="1">_FV(A1479,"Exchange")</f>
        <v>NYSE Arca</v>
      </c>
      <c r="AQ1479" s="6" t="str" cm="1">
        <f t="array" aca="1" ref="AQ1479" ca="1">_FV(A1479,"Exchange abbreviation",TRUE)</f>
        <v>ARCX</v>
      </c>
      <c r="AR1479" t="str" cm="1">
        <f t="array" aca="1" ref="AR1479" ca="1">_FV(A1479,"Instrument type",TRUE)</f>
        <v>ETF</v>
      </c>
    </row>
    <row r="1480" spans="1:44" ht="18.75" customHeight="1" x14ac:dyDescent="0.25">
      <c r="A1480" t="e" vm="1493">
        <v>#VALUE!</v>
      </c>
      <c r="B1480" t="s">
        <v>4202</v>
      </c>
      <c r="C1480" t="s">
        <v>4203</v>
      </c>
      <c r="D1480" s="31" cm="1">
        <f t="array" aca="1" ref="D1480" ca="1">_FV(A1480,"Last trade time",TRUE)</f>
        <v>45824.840277789066</v>
      </c>
      <c r="E1480" s="23" cm="1">
        <f t="array" aca="1" ref="E1480" ca="1">_FV(A1480,"Price")</f>
        <v>32.293700000000001</v>
      </c>
      <c r="F1480" s="27" cm="1">
        <f t="array" aca="1" ref="F1480" ca="1">_FV(A1480,"Change (%)",TRUE)</f>
        <v>5.1289999999999999E-3</v>
      </c>
      <c r="G1480" s="26" cm="1">
        <f t="array" aca="1" ref="G1480" ca="1">_FV(A1480,"Change")</f>
        <v>0.1648</v>
      </c>
      <c r="H1480" s="23" cm="1">
        <f t="array" aca="1" ref="H1480" ca="1">_FV(A1480,"Open")</f>
        <v>32.43</v>
      </c>
      <c r="I1480" s="23" cm="1">
        <f t="array" aca="1" ref="I1480" ca="1">_FV(A1480,"Low")</f>
        <v>32.24</v>
      </c>
      <c r="J1480" s="23" cm="1">
        <f t="array" aca="1" ref="J1480" ca="1">_FV(A1480,"High")</f>
        <v>32.43</v>
      </c>
      <c r="K1480" s="23" cm="1">
        <f t="array" aca="1" ref="K1480" ca="1">_FV(A1480,"Previous close",TRUE)</f>
        <v>32.128900000000002</v>
      </c>
      <c r="L1480" s="26"/>
      <c r="M1480" s="23" cm="1">
        <f t="array" aca="1" ref="M1480" ca="1">_FV(A1480,"52 week low",TRUE)</f>
        <v>26.79</v>
      </c>
      <c r="N1480" s="23" cm="1">
        <f t="array" aca="1" ref="N1480" ca="1">_FV(A1480,"52 week high",TRUE)</f>
        <v>32.49</v>
      </c>
      <c r="O1480" s="8" cm="1">
        <f t="array" aca="1" ref="O1480" ca="1">_FV(A1480,"Volume")</f>
        <v>1141</v>
      </c>
      <c r="P1480" s="7" cm="1">
        <f t="array" aca="1" ref="P1480" ca="1">_FV(A1480,"Volume average",TRUE)</f>
        <v>4216</v>
      </c>
      <c r="Q1480" t="s">
        <v>408</v>
      </c>
      <c r="S1480" t="s">
        <v>4012</v>
      </c>
      <c r="T1480" s="25" cm="1">
        <f t="array" aca="1" ref="T1480" ca="1">_FV(A1480,"Expense ratio",TRUE)</f>
        <v>6.5000000000000006E-3</v>
      </c>
      <c r="U1480" s="24" cm="1">
        <f t="array" aca="1" ref="U1480" ca="1">_FV(A1480,"Market cap",TRUE)</f>
        <v>48962634.759999998</v>
      </c>
      <c r="V1480" s="4">
        <v>48962632</v>
      </c>
      <c r="W1480" s="4">
        <v>48962632</v>
      </c>
      <c r="Y1480" t="s">
        <v>4036</v>
      </c>
      <c r="Z1480" s="5">
        <v>31.96</v>
      </c>
      <c r="AA1480" s="5">
        <v>22.974415</v>
      </c>
      <c r="AB1480" s="5">
        <v>6.7999999999999996E-3</v>
      </c>
      <c r="AC1480" s="4">
        <v>5844</v>
      </c>
      <c r="AE1480" s="5">
        <v>13.07625001360233</v>
      </c>
      <c r="AF1480" s="5">
        <v>18.864364966354859</v>
      </c>
      <c r="AI1480" s="4">
        <v>5844</v>
      </c>
      <c r="AJ1480" s="5">
        <v>187241.76</v>
      </c>
      <c r="AL1480" s="5">
        <v>32.22</v>
      </c>
      <c r="AM1480" s="5">
        <v>26.79</v>
      </c>
      <c r="AN1480" t="s">
        <v>47</v>
      </c>
      <c r="AO1480" t="str" cm="1">
        <f t="array" aca="1" ref="AO1480" ca="1">_FV(A1480,"Currency")</f>
        <v>USD</v>
      </c>
      <c r="AP1480" t="str" cm="1">
        <f t="array" aca="1" ref="AP1480" ca="1">_FV(A1480,"Exchange")</f>
        <v>NYSE Arca</v>
      </c>
      <c r="AQ1480" s="6" t="str" cm="1">
        <f t="array" aca="1" ref="AQ1480" ca="1">_FV(A1480,"Exchange abbreviation",TRUE)</f>
        <v>ARCX</v>
      </c>
      <c r="AR1480" t="str" cm="1">
        <f t="array" aca="1" ref="AR1480" ca="1">_FV(A1480,"Instrument type",TRUE)</f>
        <v>ETF</v>
      </c>
    </row>
    <row r="1481" spans="1:44" ht="18.75" customHeight="1" x14ac:dyDescent="0.25">
      <c r="A1481" t="e" vm="1494">
        <v>#VALUE!</v>
      </c>
      <c r="B1481" t="s">
        <v>4204</v>
      </c>
      <c r="C1481" t="s">
        <v>4205</v>
      </c>
      <c r="D1481" s="31" cm="1">
        <f t="array" aca="1" ref="D1481" ca="1">_FV(A1481,"Last trade time",TRUE)</f>
        <v>45824.840277812502</v>
      </c>
      <c r="E1481" s="23" cm="1">
        <f t="array" aca="1" ref="E1481" ca="1">_FV(A1481,"Price")</f>
        <v>51.11</v>
      </c>
      <c r="F1481" s="27" cm="1">
        <f t="array" aca="1" ref="F1481" ca="1">_FV(A1481,"Change (%)",TRUE)</f>
        <v>1.1749999999999998E-3</v>
      </c>
      <c r="G1481" s="26" cm="1">
        <f t="array" aca="1" ref="G1481" ca="1">_FV(A1481,"Change")</f>
        <v>0.06</v>
      </c>
      <c r="H1481" s="23" cm="1">
        <f t="array" aca="1" ref="H1481" ca="1">_FV(A1481,"Open")</f>
        <v>51.31</v>
      </c>
      <c r="I1481" s="23" cm="1">
        <f t="array" aca="1" ref="I1481" ca="1">_FV(A1481,"Low")</f>
        <v>51.11</v>
      </c>
      <c r="J1481" s="23" cm="1">
        <f t="array" aca="1" ref="J1481" ca="1">_FV(A1481,"High")</f>
        <v>51.6496</v>
      </c>
      <c r="K1481" s="23" cm="1">
        <f t="array" aca="1" ref="K1481" ca="1">_FV(A1481,"Previous close",TRUE)</f>
        <v>51.05</v>
      </c>
      <c r="L1481" s="26"/>
      <c r="M1481" s="23" cm="1">
        <f t="array" aca="1" ref="M1481" ca="1">_FV(A1481,"52 week low",TRUE)</f>
        <v>42.85</v>
      </c>
      <c r="N1481" s="23" cm="1">
        <f t="array" aca="1" ref="N1481" ca="1">_FV(A1481,"52 week high",TRUE)</f>
        <v>54.539000000000001</v>
      </c>
      <c r="O1481" s="8" cm="1">
        <f t="array" aca="1" ref="O1481" ca="1">_FV(A1481,"Volume")</f>
        <v>14571</v>
      </c>
      <c r="P1481" s="7" cm="1">
        <f t="array" aca="1" ref="P1481" ca="1">_FV(A1481,"Volume average",TRUE)</f>
        <v>13014</v>
      </c>
      <c r="Q1481" t="s">
        <v>464</v>
      </c>
      <c r="T1481" s="25" cm="1">
        <f t="array" aca="1" ref="T1481" ca="1">_FV(A1481,"Expense ratio",TRUE)</f>
        <v>6.5000000000000006E-3</v>
      </c>
      <c r="U1481" s="24" cm="1">
        <f t="array" aca="1" ref="U1481" ca="1">_FV(A1481,"Market cap",TRUE)</f>
        <v>169562534.46000001</v>
      </c>
      <c r="V1481" s="16"/>
      <c r="W1481" s="16"/>
      <c r="X1481" t="s">
        <v>469</v>
      </c>
      <c r="Z1481" s="18"/>
      <c r="AC1481" s="21">
        <v>13667</v>
      </c>
      <c r="AE1481" s="18"/>
      <c r="AI1481" s="21"/>
      <c r="AJ1481" s="18"/>
      <c r="AL1481" s="18"/>
      <c r="AM1481" s="18"/>
      <c r="AN1481" t="s">
        <v>73</v>
      </c>
      <c r="AO1481" t="str" cm="1">
        <f t="array" aca="1" ref="AO1481" ca="1">_FV(A1481,"Currency")</f>
        <v>USD</v>
      </c>
      <c r="AP1481" t="str" cm="1">
        <f t="array" aca="1" ref="AP1481" ca="1">_FV(A1481,"Exchange")</f>
        <v>NYSE Arca</v>
      </c>
      <c r="AQ1481" s="6" t="str" cm="1">
        <f t="array" aca="1" ref="AQ1481" ca="1">_FV(A1481,"Exchange abbreviation",TRUE)</f>
        <v>ARCX</v>
      </c>
      <c r="AR1481" t="str" cm="1">
        <f t="array" aca="1" ref="AR1481" ca="1">_FV(A1481,"Instrument type",TRUE)</f>
        <v>ETF</v>
      </c>
    </row>
    <row r="1482" spans="1:44" ht="18.75" customHeight="1" x14ac:dyDescent="0.25">
      <c r="A1482" t="e" vm="1495">
        <v>#VALUE!</v>
      </c>
      <c r="B1482" t="s">
        <v>4206</v>
      </c>
      <c r="C1482" t="s">
        <v>4207</v>
      </c>
      <c r="D1482" s="31" cm="1">
        <f t="array" aca="1" ref="D1482" ca="1">_FV(A1482,"Last trade time",TRUE)</f>
        <v>45824.843750185159</v>
      </c>
      <c r="E1482" s="23" cm="1">
        <f t="array" aca="1" ref="E1482" ca="1">_FV(A1482,"Price")</f>
        <v>22.65</v>
      </c>
      <c r="F1482" s="27" cm="1">
        <f t="array" aca="1" ref="F1482" ca="1">_FV(A1482,"Change (%)",TRUE)</f>
        <v>3.0999999999999999E-3</v>
      </c>
      <c r="G1482" s="26" cm="1">
        <f t="array" aca="1" ref="G1482" ca="1">_FV(A1482,"Change")</f>
        <v>7.0000000000000007E-2</v>
      </c>
      <c r="H1482" s="23" cm="1">
        <f t="array" aca="1" ref="H1482" ca="1">_FV(A1482,"Open")</f>
        <v>22.65</v>
      </c>
      <c r="I1482" s="23" cm="1">
        <f t="array" aca="1" ref="I1482" ca="1">_FV(A1482,"Low")</f>
        <v>22.65</v>
      </c>
      <c r="J1482" s="23" cm="1">
        <f t="array" aca="1" ref="J1482" ca="1">_FV(A1482,"High")</f>
        <v>22.65</v>
      </c>
      <c r="K1482" s="23" cm="1">
        <f t="array" aca="1" ref="K1482" ca="1">_FV(A1482,"Previous close",TRUE)</f>
        <v>22.58</v>
      </c>
      <c r="L1482" s="26"/>
      <c r="M1482" s="23" cm="1">
        <f t="array" aca="1" ref="M1482" ca="1">_FV(A1482,"52 week low",TRUE)</f>
        <v>18.32</v>
      </c>
      <c r="N1482" s="23" cm="1">
        <f t="array" aca="1" ref="N1482" ca="1">_FV(A1482,"52 week high",TRUE)</f>
        <v>22.98</v>
      </c>
      <c r="O1482" s="8" cm="1">
        <f t="array" aca="1" ref="O1482" ca="1">_FV(A1482,"Volume")</f>
        <v>9</v>
      </c>
      <c r="P1482" s="7" cm="1">
        <f t="array" aca="1" ref="P1482" ca="1">_FV(A1482,"Volume average",TRUE)</f>
        <v>880</v>
      </c>
      <c r="Q1482" t="s">
        <v>703</v>
      </c>
      <c r="S1482" t="s">
        <v>3079</v>
      </c>
      <c r="T1482" s="25" cm="1">
        <f t="array" aca="1" ref="T1482" ca="1">_FV(A1482,"Expense ratio",TRUE)</f>
        <v>6.5000000000000006E-3</v>
      </c>
      <c r="U1482" s="24" cm="1">
        <f t="array" aca="1" ref="U1482" ca="1">_FV(A1482,"Market cap",TRUE)</f>
        <v>10232854.33</v>
      </c>
      <c r="V1482" s="4">
        <v>10232854</v>
      </c>
      <c r="W1482" s="4">
        <v>10232854</v>
      </c>
      <c r="Y1482" t="s">
        <v>3225</v>
      </c>
      <c r="Z1482" s="5">
        <v>22.514099999999999</v>
      </c>
      <c r="AA1482" s="5">
        <v>17.518267000000002</v>
      </c>
      <c r="AB1482" s="20"/>
      <c r="AC1482" s="4">
        <v>7515</v>
      </c>
      <c r="AE1482" s="5">
        <v>16.026185887562569</v>
      </c>
      <c r="AF1482" s="20"/>
      <c r="AI1482" s="4">
        <v>7515</v>
      </c>
      <c r="AJ1482" s="5">
        <v>170087.74650000001</v>
      </c>
      <c r="AL1482" s="5">
        <v>22.68</v>
      </c>
      <c r="AM1482" s="5">
        <v>18.32</v>
      </c>
      <c r="AN1482" t="s">
        <v>47</v>
      </c>
      <c r="AO1482" t="str" cm="1">
        <f t="array" aca="1" ref="AO1482" ca="1">_FV(A1482,"Currency")</f>
        <v>USD</v>
      </c>
      <c r="AP1482" t="str" cm="1">
        <f t="array" aca="1" ref="AP1482" ca="1">_FV(A1482,"Exchange")</f>
        <v>Nasdaq Stock Market</v>
      </c>
      <c r="AQ1482" s="6" t="str" cm="1">
        <f t="array" aca="1" ref="AQ1482" ca="1">_FV(A1482,"Exchange abbreviation",TRUE)</f>
        <v>XNAS</v>
      </c>
      <c r="AR1482" t="str" cm="1">
        <f t="array" aca="1" ref="AR1482" ca="1">_FV(A1482,"Instrument type",TRUE)</f>
        <v>ETF</v>
      </c>
    </row>
    <row r="1483" spans="1:44" ht="18.75" customHeight="1" x14ac:dyDescent="0.25">
      <c r="A1483" t="e" vm="1496">
        <v>#VALUE!</v>
      </c>
      <c r="B1483" t="s">
        <v>4208</v>
      </c>
      <c r="C1483" t="s">
        <v>4209</v>
      </c>
      <c r="D1483" s="31" cm="1">
        <f t="array" aca="1" ref="D1483" ca="1">_FV(A1483,"Last trade time",TRUE)</f>
        <v>45824.840277789066</v>
      </c>
      <c r="E1483" s="23" cm="1">
        <f t="array" aca="1" ref="E1483" ca="1">_FV(A1483,"Price")</f>
        <v>26.759399999999999</v>
      </c>
      <c r="F1483" s="27" cm="1">
        <f t="array" aca="1" ref="F1483" ca="1">_FV(A1483,"Change (%)",TRUE)</f>
        <v>9.0270000000000003E-3</v>
      </c>
      <c r="G1483" s="26" cm="1">
        <f t="array" aca="1" ref="G1483" ca="1">_FV(A1483,"Change")</f>
        <v>0.2394</v>
      </c>
      <c r="H1483" s="23" cm="1">
        <f t="array" aca="1" ref="H1483" ca="1">_FV(A1483,"Open")</f>
        <v>26.78</v>
      </c>
      <c r="I1483" s="23" cm="1">
        <f t="array" aca="1" ref="I1483" ca="1">_FV(A1483,"Low")</f>
        <v>26.759399999999999</v>
      </c>
      <c r="J1483" s="23" cm="1">
        <f t="array" aca="1" ref="J1483" ca="1">_FV(A1483,"High")</f>
        <v>26.919899999999998</v>
      </c>
      <c r="K1483" s="23" cm="1">
        <f t="array" aca="1" ref="K1483" ca="1">_FV(A1483,"Previous close",TRUE)</f>
        <v>26.52</v>
      </c>
      <c r="L1483" s="26"/>
      <c r="M1483" s="23" cm="1">
        <f t="array" aca="1" ref="M1483" ca="1">_FV(A1483,"52 week low",TRUE)</f>
        <v>21.81</v>
      </c>
      <c r="N1483" s="23" cm="1">
        <f t="array" aca="1" ref="N1483" ca="1">_FV(A1483,"52 week high",TRUE)</f>
        <v>27</v>
      </c>
      <c r="O1483" s="8" cm="1">
        <f t="array" aca="1" ref="O1483" ca="1">_FV(A1483,"Volume")</f>
        <v>8454</v>
      </c>
      <c r="P1483" s="7" cm="1">
        <f t="array" aca="1" ref="P1483" ca="1">_FV(A1483,"Volume average",TRUE)</f>
        <v>5176</v>
      </c>
      <c r="Q1483" t="s">
        <v>844</v>
      </c>
      <c r="S1483" t="s">
        <v>4210</v>
      </c>
      <c r="T1483" s="25" cm="1">
        <f t="array" aca="1" ref="T1483" ca="1">_FV(A1483,"Expense ratio",TRUE)</f>
        <v>6.5000000000000006E-3</v>
      </c>
      <c r="U1483" s="24" cm="1">
        <f t="array" aca="1" ref="U1483" ca="1">_FV(A1483,"Market cap",TRUE)</f>
        <v>9401146.3599999994</v>
      </c>
      <c r="V1483" s="4">
        <v>9401146</v>
      </c>
      <c r="W1483" s="4">
        <v>9401146</v>
      </c>
      <c r="X1483" t="s">
        <v>4211</v>
      </c>
      <c r="Y1483" t="s">
        <v>503</v>
      </c>
      <c r="Z1483" s="5">
        <v>26.546500000000002</v>
      </c>
      <c r="AA1483" s="19">
        <v>16.233217</v>
      </c>
      <c r="AB1483" s="20"/>
      <c r="AC1483" s="4">
        <v>5012</v>
      </c>
      <c r="AE1483" s="5">
        <v>6.2395827907703483</v>
      </c>
      <c r="AF1483" s="20"/>
      <c r="AI1483" s="4">
        <v>5012</v>
      </c>
      <c r="AJ1483" s="5">
        <v>133430.4664</v>
      </c>
      <c r="AL1483" s="5">
        <v>26.77</v>
      </c>
      <c r="AM1483" s="5">
        <v>21.81</v>
      </c>
      <c r="AN1483" t="s">
        <v>47</v>
      </c>
      <c r="AO1483" t="str" cm="1">
        <f t="array" aca="1" ref="AO1483" ca="1">_FV(A1483,"Currency")</f>
        <v>USD</v>
      </c>
      <c r="AP1483" t="str" cm="1">
        <f t="array" aca="1" ref="AP1483" ca="1">_FV(A1483,"Exchange")</f>
        <v>NYSE Arca</v>
      </c>
      <c r="AQ1483" s="6" t="str" cm="1">
        <f t="array" aca="1" ref="AQ1483" ca="1">_FV(A1483,"Exchange abbreviation",TRUE)</f>
        <v>ARCX</v>
      </c>
      <c r="AR1483" t="str" cm="1">
        <f t="array" aca="1" ref="AR1483" ca="1">_FV(A1483,"Instrument type",TRUE)</f>
        <v>ETF</v>
      </c>
    </row>
    <row r="1484" spans="1:44" ht="18.75" customHeight="1" x14ac:dyDescent="0.25">
      <c r="A1484" t="e" vm="1497">
        <v>#VALUE!</v>
      </c>
      <c r="B1484" t="s">
        <v>4212</v>
      </c>
      <c r="C1484" t="s">
        <v>4213</v>
      </c>
      <c r="D1484" s="31" cm="1">
        <f t="array" aca="1" ref="D1484" ca="1">_FV(A1484,"Last trade time",TRUE)</f>
        <v>45824.843750265623</v>
      </c>
      <c r="E1484" s="23" cm="1">
        <f t="array" aca="1" ref="E1484" ca="1">_FV(A1484,"Price")</f>
        <v>50.82</v>
      </c>
      <c r="F1484" s="27" cm="1">
        <f t="array" aca="1" ref="F1484" ca="1">_FV(A1484,"Change (%)",TRUE)</f>
        <v>2.6252000000000001E-2</v>
      </c>
      <c r="G1484" s="26" cm="1">
        <f t="array" aca="1" ref="G1484" ca="1">_FV(A1484,"Change")</f>
        <v>1.3</v>
      </c>
      <c r="H1484" s="23" cm="1">
        <f t="array" aca="1" ref="H1484" ca="1">_FV(A1484,"Open")</f>
        <v>50.4</v>
      </c>
      <c r="I1484" s="23" cm="1">
        <f t="array" aca="1" ref="I1484" ca="1">_FV(A1484,"Low")</f>
        <v>50.4</v>
      </c>
      <c r="J1484" s="23" cm="1">
        <f t="array" aca="1" ref="J1484" ca="1">_FV(A1484,"High")</f>
        <v>50.899700000000003</v>
      </c>
      <c r="K1484" s="23" cm="1">
        <f t="array" aca="1" ref="K1484" ca="1">_FV(A1484,"Previous close",TRUE)</f>
        <v>49.52</v>
      </c>
      <c r="L1484" s="26"/>
      <c r="M1484" s="23" cm="1">
        <f t="array" aca="1" ref="M1484" ca="1">_FV(A1484,"52 week low",TRUE)</f>
        <v>36.71</v>
      </c>
      <c r="N1484" s="23" cm="1">
        <f t="array" aca="1" ref="N1484" ca="1">_FV(A1484,"52 week high",TRUE)</f>
        <v>50.899700000000003</v>
      </c>
      <c r="O1484" s="8" cm="1">
        <f t="array" aca="1" ref="O1484" ca="1">_FV(A1484,"Volume")</f>
        <v>18845</v>
      </c>
      <c r="P1484" s="7" cm="1">
        <f t="array" aca="1" ref="P1484" ca="1">_FV(A1484,"Volume average",TRUE)</f>
        <v>6046</v>
      </c>
      <c r="Q1484" t="s">
        <v>464</v>
      </c>
      <c r="T1484" s="25" cm="1">
        <f t="array" aca="1" ref="T1484" ca="1">_FV(A1484,"Expense ratio",TRUE)</f>
        <v>6.5000000000000006E-3</v>
      </c>
      <c r="U1484" s="24" cm="1">
        <f t="array" aca="1" ref="U1484" ca="1">_FV(A1484,"Market cap",TRUE)</f>
        <v>121600892.31</v>
      </c>
      <c r="V1484" s="16"/>
      <c r="W1484" s="16"/>
      <c r="Z1484" s="18"/>
      <c r="AA1484" s="20"/>
      <c r="AB1484" s="20"/>
      <c r="AC1484" s="21">
        <v>4605</v>
      </c>
      <c r="AE1484" s="18"/>
      <c r="AF1484" s="20"/>
      <c r="AI1484" s="21"/>
      <c r="AJ1484" s="18"/>
      <c r="AL1484" s="18"/>
      <c r="AM1484" s="18"/>
      <c r="AN1484" t="s">
        <v>73</v>
      </c>
      <c r="AO1484" t="str" cm="1">
        <f t="array" aca="1" ref="AO1484" ca="1">_FV(A1484,"Currency")</f>
        <v>USD</v>
      </c>
      <c r="AP1484" t="str" cm="1">
        <f t="array" aca="1" ref="AP1484" ca="1">_FV(A1484,"Exchange")</f>
        <v>Nasdaq Stock Market</v>
      </c>
      <c r="AQ1484" s="6" t="str" cm="1">
        <f t="array" aca="1" ref="AQ1484" ca="1">_FV(A1484,"Exchange abbreviation",TRUE)</f>
        <v>XNAS</v>
      </c>
      <c r="AR1484" t="str" cm="1">
        <f t="array" aca="1" ref="AR1484" ca="1">_FV(A1484,"Instrument type",TRUE)</f>
        <v>ETF</v>
      </c>
    </row>
    <row r="1485" spans="1:44" ht="18.75" customHeight="1" x14ac:dyDescent="0.25">
      <c r="A1485" t="e" vm="1498">
        <v>#VALUE!</v>
      </c>
      <c r="B1485" t="s">
        <v>4214</v>
      </c>
      <c r="C1485" t="s">
        <v>4215</v>
      </c>
      <c r="D1485" s="31" cm="1">
        <f t="array" aca="1" ref="D1485" ca="1">_FV(A1485,"Last trade time",TRUE)</f>
        <v>45824.841022765628</v>
      </c>
      <c r="E1485" s="23" cm="1">
        <f t="array" aca="1" ref="E1485" ca="1">_FV(A1485,"Price")</f>
        <v>67.540000000000006</v>
      </c>
      <c r="F1485" s="27" cm="1">
        <f t="array" aca="1" ref="F1485" ca="1">_FV(A1485,"Change (%)",TRUE)</f>
        <v>1.7582E-2</v>
      </c>
      <c r="G1485" s="26" cm="1">
        <f t="array" aca="1" ref="G1485" ca="1">_FV(A1485,"Change")</f>
        <v>1.167</v>
      </c>
      <c r="H1485" s="23" cm="1">
        <f t="array" aca="1" ref="H1485" ca="1">_FV(A1485,"Open")</f>
        <v>67.12</v>
      </c>
      <c r="I1485" s="23" cm="1">
        <f t="array" aca="1" ref="I1485" ca="1">_FV(A1485,"Low")</f>
        <v>67.12</v>
      </c>
      <c r="J1485" s="23" cm="1">
        <f t="array" aca="1" ref="J1485" ca="1">_FV(A1485,"High")</f>
        <v>67.709999999999994</v>
      </c>
      <c r="K1485" s="23" cm="1">
        <f t="array" aca="1" ref="K1485" ca="1">_FV(A1485,"Previous close",TRUE)</f>
        <v>66.373000000000005</v>
      </c>
      <c r="L1485" s="26"/>
      <c r="M1485" s="23" cm="1">
        <f t="array" aca="1" ref="M1485" ca="1">_FV(A1485,"52 week low",TRUE)</f>
        <v>49.08</v>
      </c>
      <c r="N1485" s="23" cm="1">
        <f t="array" aca="1" ref="N1485" ca="1">_FV(A1485,"52 week high",TRUE)</f>
        <v>74.38</v>
      </c>
      <c r="O1485" s="8" cm="1">
        <f t="array" aca="1" ref="O1485" ca="1">_FV(A1485,"Volume")</f>
        <v>23516</v>
      </c>
      <c r="P1485" s="7" cm="1">
        <f t="array" aca="1" ref="P1485" ca="1">_FV(A1485,"Volume average",TRUE)</f>
        <v>12004</v>
      </c>
      <c r="Q1485" t="s">
        <v>1331</v>
      </c>
      <c r="S1485" t="s">
        <v>2648</v>
      </c>
      <c r="T1485" s="25" cm="1">
        <f t="array" aca="1" ref="T1485" ca="1">_FV(A1485,"Expense ratio",TRUE)</f>
        <v>6.5000000000000006E-3</v>
      </c>
      <c r="U1485" s="24" cm="1">
        <f t="array" aca="1" ref="U1485" ca="1">_FV(A1485,"Market cap",TRUE)</f>
        <v>147880872.63</v>
      </c>
      <c r="V1485" s="4">
        <v>147880864</v>
      </c>
      <c r="W1485" s="4">
        <v>147880864</v>
      </c>
      <c r="Y1485" t="s">
        <v>695</v>
      </c>
      <c r="Z1485" s="5">
        <v>69.388999999999996</v>
      </c>
      <c r="AA1485" s="5">
        <v>23.592072000000002</v>
      </c>
      <c r="AB1485" s="4">
        <v>0</v>
      </c>
      <c r="AC1485" s="4">
        <v>23793</v>
      </c>
      <c r="AE1485" s="5">
        <v>7.5466757135742579</v>
      </c>
      <c r="AF1485" s="5">
        <v>24.148476120540671</v>
      </c>
      <c r="AH1485" s="17">
        <v>7726000</v>
      </c>
      <c r="AI1485" s="4">
        <v>23793</v>
      </c>
      <c r="AJ1485" s="5">
        <v>1650601.3062</v>
      </c>
      <c r="AL1485" s="5">
        <v>74.38</v>
      </c>
      <c r="AM1485" s="5">
        <v>49.08</v>
      </c>
      <c r="AN1485" t="s">
        <v>90</v>
      </c>
      <c r="AO1485" t="str" cm="1">
        <f t="array" aca="1" ref="AO1485" ca="1">_FV(A1485,"Currency")</f>
        <v>USD</v>
      </c>
      <c r="AP1485" t="str" cm="1">
        <f t="array" aca="1" ref="AP1485" ca="1">_FV(A1485,"Exchange")</f>
        <v>NYSE Arca</v>
      </c>
      <c r="AQ1485" s="6" t="str" cm="1">
        <f t="array" aca="1" ref="AQ1485" ca="1">_FV(A1485,"Exchange abbreviation",TRUE)</f>
        <v>ARCX</v>
      </c>
      <c r="AR1485" t="str" cm="1">
        <f t="array" aca="1" ref="AR1485" ca="1">_FV(A1485,"Instrument type",TRUE)</f>
        <v>ETF</v>
      </c>
    </row>
    <row r="1486" spans="1:44" ht="18.75" customHeight="1" x14ac:dyDescent="0.25">
      <c r="A1486" t="e" vm="1499">
        <v>#VALUE!</v>
      </c>
      <c r="B1486" t="s">
        <v>4216</v>
      </c>
      <c r="C1486" t="s">
        <v>4217</v>
      </c>
      <c r="D1486" s="31" cm="1">
        <f t="array" aca="1" ref="D1486" ca="1">_FV(A1486,"Last trade time",TRUE)</f>
        <v>45824.843750265623</v>
      </c>
      <c r="E1486" s="23" cm="1">
        <f t="array" aca="1" ref="E1486" ca="1">_FV(A1486,"Price")</f>
        <v>5.6849999999999996</v>
      </c>
      <c r="F1486" s="27" cm="1">
        <f t="array" aca="1" ref="F1486" ca="1">_FV(A1486,"Change (%)",TRUE)</f>
        <v>2.6459999999999999E-3</v>
      </c>
      <c r="G1486" s="26" cm="1">
        <f t="array" aca="1" ref="G1486" ca="1">_FV(A1486,"Change")</f>
        <v>1.4999999999999999E-2</v>
      </c>
      <c r="H1486" s="23" cm="1">
        <f t="array" aca="1" ref="H1486" ca="1">_FV(A1486,"Open")</f>
        <v>5.71</v>
      </c>
      <c r="I1486" s="23" cm="1">
        <f t="array" aca="1" ref="I1486" ca="1">_FV(A1486,"Low")</f>
        <v>5.58</v>
      </c>
      <c r="J1486" s="23" cm="1">
        <f t="array" aca="1" ref="J1486" ca="1">_FV(A1486,"High")</f>
        <v>5.71</v>
      </c>
      <c r="K1486" s="23" cm="1">
        <f t="array" aca="1" ref="K1486" ca="1">_FV(A1486,"Previous close",TRUE)</f>
        <v>5.67</v>
      </c>
      <c r="L1486" s="26"/>
      <c r="M1486" s="23" cm="1">
        <f t="array" aca="1" ref="M1486" ca="1">_FV(A1486,"52 week low",TRUE)</f>
        <v>4.63</v>
      </c>
      <c r="N1486" s="23" cm="1">
        <f t="array" aca="1" ref="N1486" ca="1">_FV(A1486,"52 week high",TRUE)</f>
        <v>9.11</v>
      </c>
      <c r="O1486" s="8" cm="1">
        <f t="array" aca="1" ref="O1486" ca="1">_FV(A1486,"Volume")</f>
        <v>5528</v>
      </c>
      <c r="P1486" s="7" cm="1">
        <f t="array" aca="1" ref="P1486" ca="1">_FV(A1486,"Volume average",TRUE)</f>
        <v>10287</v>
      </c>
      <c r="Q1486" t="s">
        <v>2547</v>
      </c>
      <c r="S1486" t="s">
        <v>1994</v>
      </c>
      <c r="T1486" s="25" cm="1">
        <f t="array" aca="1" ref="T1486" ca="1">_FV(A1486,"Expense ratio",TRUE)</f>
        <v>6.5000000000000006E-3</v>
      </c>
      <c r="U1486" s="24" cm="1">
        <f t="array" aca="1" ref="U1486" ca="1">_FV(A1486,"Market cap",TRUE)</f>
        <v>11743708.34</v>
      </c>
      <c r="V1486" s="4">
        <v>11743708</v>
      </c>
      <c r="W1486" s="4">
        <v>11743708</v>
      </c>
      <c r="Y1486" t="s">
        <v>2548</v>
      </c>
      <c r="Z1486" s="5">
        <v>5.51</v>
      </c>
      <c r="AA1486" s="5">
        <v>17.011326</v>
      </c>
      <c r="AB1486" s="19">
        <v>8.4599999999999995E-2</v>
      </c>
      <c r="AC1486" s="4">
        <v>14104</v>
      </c>
      <c r="AE1486" s="5">
        <v>-17.157282573087681</v>
      </c>
      <c r="AF1486" s="19">
        <v>-38.387300151169178</v>
      </c>
      <c r="AI1486" s="4">
        <v>14104</v>
      </c>
      <c r="AJ1486" s="5">
        <v>78418.239999999991</v>
      </c>
      <c r="AL1486" s="5">
        <v>9.3979999999999997</v>
      </c>
      <c r="AM1486" s="5">
        <v>4.63</v>
      </c>
      <c r="AN1486" t="s">
        <v>47</v>
      </c>
      <c r="AO1486" t="str" cm="1">
        <f t="array" aca="1" ref="AO1486" ca="1">_FV(A1486,"Currency")</f>
        <v>USD</v>
      </c>
      <c r="AP1486" t="str" cm="1">
        <f t="array" aca="1" ref="AP1486" ca="1">_FV(A1486,"Exchange")</f>
        <v>Nasdaq Stock Market</v>
      </c>
      <c r="AQ1486" s="6" t="str" cm="1">
        <f t="array" aca="1" ref="AQ1486" ca="1">_FV(A1486,"Exchange abbreviation",TRUE)</f>
        <v>XNAS</v>
      </c>
      <c r="AR1486" t="str" cm="1">
        <f t="array" aca="1" ref="AR1486" ca="1">_FV(A1486,"Instrument type",TRUE)</f>
        <v>ETF</v>
      </c>
    </row>
    <row r="1487" spans="1:44" ht="18.75" customHeight="1" x14ac:dyDescent="0.25">
      <c r="A1487" t="e" vm="1500">
        <v>#VALUE!</v>
      </c>
      <c r="B1487" t="s">
        <v>4218</v>
      </c>
      <c r="C1487" t="s">
        <v>4219</v>
      </c>
      <c r="D1487" s="31" cm="1">
        <f t="array" aca="1" ref="D1487" ca="1">_FV(A1487,"Last trade time",TRUE)</f>
        <v>45824.873961712503</v>
      </c>
      <c r="E1487" s="23" cm="1">
        <f t="array" aca="1" ref="E1487" ca="1">_FV(A1487,"Price")</f>
        <v>43.22</v>
      </c>
      <c r="F1487" s="27" cm="1">
        <f t="array" aca="1" ref="F1487" ca="1">_FV(A1487,"Change (%)",TRUE)</f>
        <v>2.1025000000000002E-2</v>
      </c>
      <c r="G1487" s="26" cm="1">
        <f t="array" aca="1" ref="G1487" ca="1">_FV(A1487,"Change")</f>
        <v>0.89</v>
      </c>
      <c r="H1487" s="23" cm="1">
        <f t="array" aca="1" ref="H1487" ca="1">_FV(A1487,"Open")</f>
        <v>43.18</v>
      </c>
      <c r="I1487" s="23" cm="1">
        <f t="array" aca="1" ref="I1487" ca="1">_FV(A1487,"Low")</f>
        <v>43.18</v>
      </c>
      <c r="J1487" s="23" cm="1">
        <f t="array" aca="1" ref="J1487" ca="1">_FV(A1487,"High")</f>
        <v>43.48</v>
      </c>
      <c r="K1487" s="23" cm="1">
        <f t="array" aca="1" ref="K1487" ca="1">_FV(A1487,"Previous close",TRUE)</f>
        <v>42.33</v>
      </c>
      <c r="L1487" s="26"/>
      <c r="M1487" s="23" cm="1">
        <f t="array" aca="1" ref="M1487" ca="1">_FV(A1487,"52 week low",TRUE)</f>
        <v>30.5</v>
      </c>
      <c r="N1487" s="23" cm="1">
        <f t="array" aca="1" ref="N1487" ca="1">_FV(A1487,"52 week high",TRUE)</f>
        <v>50.98</v>
      </c>
      <c r="O1487" s="8" cm="1">
        <f t="array" aca="1" ref="O1487" ca="1">_FV(A1487,"Volume")</f>
        <v>173775</v>
      </c>
      <c r="P1487" s="7" cm="1">
        <f t="array" aca="1" ref="P1487" ca="1">_FV(A1487,"Volume average",TRUE)</f>
        <v>414902</v>
      </c>
      <c r="Q1487" t="s">
        <v>1222</v>
      </c>
      <c r="S1487" t="s">
        <v>277</v>
      </c>
      <c r="T1487" s="25" cm="1">
        <f t="array" aca="1" ref="T1487" ca="1">_FV(A1487,"Expense ratio",TRUE)</f>
        <v>6.5000000000000006E-3</v>
      </c>
      <c r="U1487" s="24" cm="1">
        <f t="array" aca="1" ref="U1487" ca="1">_FV(A1487,"Market cap",TRUE)</f>
        <v>945198300.28999996</v>
      </c>
      <c r="V1487" s="4">
        <v>945215104</v>
      </c>
      <c r="W1487" s="4">
        <v>945215104</v>
      </c>
      <c r="Y1487" t="s">
        <v>4220</v>
      </c>
      <c r="Z1487" s="5">
        <v>42.74</v>
      </c>
      <c r="AA1487" s="5">
        <v>21.409783999999998</v>
      </c>
      <c r="AB1487" s="5">
        <v>2.7000000000000001E-3</v>
      </c>
      <c r="AC1487" s="4">
        <v>557271</v>
      </c>
      <c r="AE1487" s="5">
        <v>13.8128730377846</v>
      </c>
      <c r="AF1487" s="5">
        <v>23.52183212129491</v>
      </c>
      <c r="AI1487" s="4">
        <v>557271</v>
      </c>
      <c r="AJ1487" s="5">
        <v>23817762.539999999</v>
      </c>
      <c r="AL1487" s="5">
        <v>50.98</v>
      </c>
      <c r="AM1487" s="5">
        <v>30.5</v>
      </c>
      <c r="AN1487" t="s">
        <v>82</v>
      </c>
      <c r="AO1487" t="str" cm="1">
        <f t="array" aca="1" ref="AO1487" ca="1">_FV(A1487,"Currency")</f>
        <v>USD</v>
      </c>
      <c r="AP1487" t="str" cm="1">
        <f t="array" aca="1" ref="AP1487" ca="1">_FV(A1487,"Exchange")</f>
        <v>NYSE Arca</v>
      </c>
      <c r="AQ1487" s="6" t="str" cm="1">
        <f t="array" aca="1" ref="AQ1487" ca="1">_FV(A1487,"Exchange abbreviation",TRUE)</f>
        <v>ARCX</v>
      </c>
      <c r="AR1487" t="str" cm="1">
        <f t="array" aca="1" ref="AR1487" ca="1">_FV(A1487,"Instrument type",TRUE)</f>
        <v>ETF</v>
      </c>
    </row>
    <row r="1488" spans="1:44" ht="18.75" customHeight="1" x14ac:dyDescent="0.25">
      <c r="A1488" t="e" vm="1501">
        <v>#VALUE!</v>
      </c>
      <c r="B1488" t="s">
        <v>4221</v>
      </c>
      <c r="C1488" t="s">
        <v>4222</v>
      </c>
      <c r="D1488" s="31" cm="1">
        <f t="array" aca="1" ref="D1488" ca="1">_FV(A1488,"Last trade time",TRUE)</f>
        <v>45824.904316284374</v>
      </c>
      <c r="E1488" s="23" cm="1">
        <f t="array" aca="1" ref="E1488" ca="1">_FV(A1488,"Price")</f>
        <v>22.35</v>
      </c>
      <c r="F1488" s="27" cm="1">
        <f t="array" aca="1" ref="F1488" ca="1">_FV(A1488,"Change (%)",TRUE)</f>
        <v>1.7295999999999999E-2</v>
      </c>
      <c r="G1488" s="26" cm="1">
        <f t="array" aca="1" ref="G1488" ca="1">_FV(A1488,"Change")</f>
        <v>0.38</v>
      </c>
      <c r="H1488" s="23" cm="1">
        <f t="array" aca="1" ref="H1488" ca="1">_FV(A1488,"Open")</f>
        <v>22.08</v>
      </c>
      <c r="I1488" s="23" cm="1">
        <f t="array" aca="1" ref="I1488" ca="1">_FV(A1488,"Low")</f>
        <v>22.08</v>
      </c>
      <c r="J1488" s="23" cm="1">
        <f t="array" aca="1" ref="J1488" ca="1">_FV(A1488,"High")</f>
        <v>22.5</v>
      </c>
      <c r="K1488" s="23" cm="1">
        <f t="array" aca="1" ref="K1488" ca="1">_FV(A1488,"Previous close",TRUE)</f>
        <v>21.97</v>
      </c>
      <c r="L1488" s="26"/>
      <c r="M1488" s="23" cm="1">
        <f t="array" aca="1" ref="M1488" ca="1">_FV(A1488,"52 week low",TRUE)</f>
        <v>15.38</v>
      </c>
      <c r="N1488" s="23" cm="1">
        <f t="array" aca="1" ref="N1488" ca="1">_FV(A1488,"52 week high",TRUE)</f>
        <v>27.234999999999999</v>
      </c>
      <c r="O1488" s="8" cm="1">
        <f t="array" aca="1" ref="O1488" ca="1">_FV(A1488,"Volume")</f>
        <v>21211</v>
      </c>
      <c r="P1488" s="7" cm="1">
        <f t="array" aca="1" ref="P1488" ca="1">_FV(A1488,"Volume average",TRUE)</f>
        <v>17790</v>
      </c>
      <c r="Q1488" t="s">
        <v>2547</v>
      </c>
      <c r="S1488" t="s">
        <v>1994</v>
      </c>
      <c r="T1488" s="25" cm="1">
        <f t="array" aca="1" ref="T1488" ca="1">_FV(A1488,"Expense ratio",TRUE)</f>
        <v>6.5000000000000006E-3</v>
      </c>
      <c r="U1488" s="24" cm="1">
        <f t="array" aca="1" ref="U1488" ca="1">_FV(A1488,"Market cap",TRUE)</f>
        <v>24630854.100000001</v>
      </c>
      <c r="V1488" s="4">
        <v>24630854</v>
      </c>
      <c r="W1488" s="4">
        <v>24630854</v>
      </c>
      <c r="Y1488" t="s">
        <v>2117</v>
      </c>
      <c r="Z1488" s="5">
        <v>22.308900000000001</v>
      </c>
      <c r="AA1488" s="19">
        <v>28.819503999999998</v>
      </c>
      <c r="AB1488" s="5">
        <v>2.5399999999999999E-2</v>
      </c>
      <c r="AC1488" s="4">
        <v>17263</v>
      </c>
      <c r="AE1488" s="5">
        <v>10.383305804336571</v>
      </c>
      <c r="AF1488" s="5">
        <v>-10.416635372397799</v>
      </c>
      <c r="AH1488" s="16"/>
      <c r="AI1488" s="4">
        <v>17263</v>
      </c>
      <c r="AJ1488" s="5">
        <v>385828.05</v>
      </c>
      <c r="AL1488" s="5">
        <v>27.234999999999999</v>
      </c>
      <c r="AM1488" s="5">
        <v>15.38</v>
      </c>
      <c r="AN1488" t="s">
        <v>47</v>
      </c>
      <c r="AO1488" t="str" cm="1">
        <f t="array" aca="1" ref="AO1488" ca="1">_FV(A1488,"Currency")</f>
        <v>USD</v>
      </c>
      <c r="AP1488" t="str" cm="1">
        <f t="array" aca="1" ref="AP1488" ca="1">_FV(A1488,"Exchange")</f>
        <v>Nasdaq Stock Market</v>
      </c>
      <c r="AQ1488" s="6" t="str" cm="1">
        <f t="array" aca="1" ref="AQ1488" ca="1">_FV(A1488,"Exchange abbreviation",TRUE)</f>
        <v>XNAS</v>
      </c>
      <c r="AR1488" t="str" cm="1">
        <f t="array" aca="1" ref="AR1488" ca="1">_FV(A1488,"Instrument type",TRUE)</f>
        <v>ETF</v>
      </c>
    </row>
    <row r="1489" spans="1:44" ht="18.75" customHeight="1" x14ac:dyDescent="0.25">
      <c r="A1489" t="e" vm="1502">
        <v>#VALUE!</v>
      </c>
      <c r="B1489" t="s">
        <v>4223</v>
      </c>
      <c r="C1489" t="s">
        <v>4224</v>
      </c>
      <c r="D1489" s="31" cm="1">
        <f t="array" aca="1" ref="D1489" ca="1">_FV(A1489,"Last trade time",TRUE)</f>
        <v>45824.840277812502</v>
      </c>
      <c r="E1489" s="23" cm="1">
        <f t="array" aca="1" ref="E1489" ca="1">_FV(A1489,"Price")</f>
        <v>61.43</v>
      </c>
      <c r="F1489" s="27" cm="1">
        <f t="array" aca="1" ref="F1489" ca="1">_FV(A1489,"Change (%)",TRUE)</f>
        <v>7.2140000000000008E-3</v>
      </c>
      <c r="G1489" s="26" cm="1">
        <f t="array" aca="1" ref="G1489" ca="1">_FV(A1489,"Change")</f>
        <v>0.44</v>
      </c>
      <c r="H1489" s="23" cm="1">
        <f t="array" aca="1" ref="H1489" ca="1">_FV(A1489,"Open")</f>
        <v>61.57</v>
      </c>
      <c r="I1489" s="23" cm="1">
        <f t="array" aca="1" ref="I1489" ca="1">_FV(A1489,"Low")</f>
        <v>61.41</v>
      </c>
      <c r="J1489" s="23" cm="1">
        <f t="array" aca="1" ref="J1489" ca="1">_FV(A1489,"High")</f>
        <v>61.717500000000001</v>
      </c>
      <c r="K1489" s="23" cm="1">
        <f t="array" aca="1" ref="K1489" ca="1">_FV(A1489,"Previous close",TRUE)</f>
        <v>60.99</v>
      </c>
      <c r="L1489" s="26"/>
      <c r="M1489" s="23" cm="1">
        <f t="array" aca="1" ref="M1489" ca="1">_FV(A1489,"52 week low",TRUE)</f>
        <v>49.469900000000003</v>
      </c>
      <c r="N1489" s="23" cm="1">
        <f t="array" aca="1" ref="N1489" ca="1">_FV(A1489,"52 week high",TRUE)</f>
        <v>64.787899999999993</v>
      </c>
      <c r="O1489" s="8" cm="1">
        <f t="array" aca="1" ref="O1489" ca="1">_FV(A1489,"Volume")</f>
        <v>15928</v>
      </c>
      <c r="P1489" s="7" cm="1">
        <f t="array" aca="1" ref="P1489" ca="1">_FV(A1489,"Volume average",TRUE)</f>
        <v>20814</v>
      </c>
      <c r="Q1489" t="s">
        <v>844</v>
      </c>
      <c r="S1489" t="s">
        <v>2310</v>
      </c>
      <c r="T1489" s="25" cm="1">
        <f t="array" aca="1" ref="T1489" ca="1">_FV(A1489,"Expense ratio",TRUE)</f>
        <v>6.5000000000000006E-3</v>
      </c>
      <c r="U1489" s="24" cm="1">
        <f t="array" aca="1" ref="U1489" ca="1">_FV(A1489,"Market cap",TRUE)</f>
        <v>679253006.24000001</v>
      </c>
      <c r="V1489" s="4">
        <v>679252992</v>
      </c>
      <c r="W1489" s="4">
        <v>679252992</v>
      </c>
      <c r="Y1489" t="s">
        <v>4225</v>
      </c>
      <c r="Z1489" s="5">
        <v>60.918529999999997</v>
      </c>
      <c r="AA1489" s="5">
        <v>15.186567999999999</v>
      </c>
      <c r="AB1489" s="5">
        <v>2.8299998E-2</v>
      </c>
      <c r="AC1489" s="4">
        <v>32644</v>
      </c>
      <c r="AE1489" s="5">
        <v>5.3743083159546456</v>
      </c>
      <c r="AF1489" s="5">
        <v>10.37610864760223</v>
      </c>
      <c r="AI1489" s="4">
        <v>32644</v>
      </c>
      <c r="AJ1489" s="5">
        <v>1987040.28</v>
      </c>
      <c r="AL1489" s="5">
        <v>64.790000000000006</v>
      </c>
      <c r="AM1489" s="5">
        <v>49.47</v>
      </c>
      <c r="AN1489" t="s">
        <v>90</v>
      </c>
      <c r="AO1489" t="str" cm="1">
        <f t="array" aca="1" ref="AO1489" ca="1">_FV(A1489,"Currency")</f>
        <v>USD</v>
      </c>
      <c r="AP1489" t="str" cm="1">
        <f t="array" aca="1" ref="AP1489" ca="1">_FV(A1489,"Exchange")</f>
        <v>NYSE Arca</v>
      </c>
      <c r="AQ1489" s="6" t="str" cm="1">
        <f t="array" aca="1" ref="AQ1489" ca="1">_FV(A1489,"Exchange abbreviation",TRUE)</f>
        <v>ARCX</v>
      </c>
      <c r="AR1489" t="str" cm="1">
        <f t="array" aca="1" ref="AR1489" ca="1">_FV(A1489,"Instrument type",TRUE)</f>
        <v>ETF</v>
      </c>
    </row>
    <row r="1490" spans="1:44" ht="18.75" customHeight="1" x14ac:dyDescent="0.25">
      <c r="A1490" t="e" vm="1503">
        <v>#VALUE!</v>
      </c>
      <c r="B1490" t="s">
        <v>4226</v>
      </c>
      <c r="C1490" t="s">
        <v>4227</v>
      </c>
      <c r="D1490" s="31" cm="1">
        <f t="array" aca="1" ref="D1490" ca="1">_FV(A1490,"Last trade time",TRUE)</f>
        <v>45824.840277823438</v>
      </c>
      <c r="E1490" s="23" cm="1">
        <f t="array" aca="1" ref="E1490" ca="1">_FV(A1490,"Price")</f>
        <v>21.52</v>
      </c>
      <c r="F1490" s="27" cm="1">
        <f t="array" aca="1" ref="F1490" ca="1">_FV(A1490,"Change (%)",TRUE)</f>
        <v>1.1754000000000001E-2</v>
      </c>
      <c r="G1490" s="26" cm="1">
        <f t="array" aca="1" ref="G1490" ca="1">_FV(A1490,"Change")</f>
        <v>0.25</v>
      </c>
      <c r="H1490" s="23" cm="1">
        <f t="array" aca="1" ref="H1490" ca="1">_FV(A1490,"Open")</f>
        <v>21.59</v>
      </c>
      <c r="I1490" s="23" cm="1">
        <f t="array" aca="1" ref="I1490" ca="1">_FV(A1490,"Low")</f>
        <v>21.48</v>
      </c>
      <c r="J1490" s="23" cm="1">
        <f t="array" aca="1" ref="J1490" ca="1">_FV(A1490,"High")</f>
        <v>21.83</v>
      </c>
      <c r="K1490" s="23" cm="1">
        <f t="array" aca="1" ref="K1490" ca="1">_FV(A1490,"Previous close",TRUE)</f>
        <v>21.27</v>
      </c>
      <c r="L1490" s="26"/>
      <c r="M1490" s="23" cm="1">
        <f t="array" aca="1" ref="M1490" ca="1">_FV(A1490,"52 week low",TRUE)</f>
        <v>15.32</v>
      </c>
      <c r="N1490" s="23" cm="1">
        <f t="array" aca="1" ref="N1490" ca="1">_FV(A1490,"52 week high",TRUE)</f>
        <v>25</v>
      </c>
      <c r="O1490" s="8" cm="1">
        <f t="array" aca="1" ref="O1490" ca="1">_FV(A1490,"Volume")</f>
        <v>45106</v>
      </c>
      <c r="P1490" s="7" cm="1">
        <f t="array" aca="1" ref="P1490" ca="1">_FV(A1490,"Volume average",TRUE)</f>
        <v>69019</v>
      </c>
      <c r="Q1490" t="s">
        <v>1222</v>
      </c>
      <c r="S1490" t="s">
        <v>1795</v>
      </c>
      <c r="T1490" s="25" cm="1">
        <f t="array" aca="1" ref="T1490" ca="1">_FV(A1490,"Expense ratio",TRUE)</f>
        <v>6.5000000000000006E-3</v>
      </c>
      <c r="U1490" s="24" cm="1">
        <f t="array" aca="1" ref="U1490" ca="1">_FV(A1490,"Market cap",TRUE)</f>
        <v>231952290.22</v>
      </c>
      <c r="V1490" s="4">
        <v>231952288</v>
      </c>
      <c r="W1490" s="4">
        <v>231952288</v>
      </c>
      <c r="X1490" t="s">
        <v>4228</v>
      </c>
      <c r="Y1490" t="s">
        <v>4229</v>
      </c>
      <c r="Z1490" s="5">
        <v>21.53</v>
      </c>
      <c r="AA1490" s="5">
        <v>16.300922</v>
      </c>
      <c r="AB1490" s="5">
        <v>2.3699998999999999E-2</v>
      </c>
      <c r="AC1490" s="4">
        <v>86128</v>
      </c>
      <c r="AE1490" s="5">
        <v>16.98718174047811</v>
      </c>
      <c r="AF1490" s="5">
        <v>23.165899868165731</v>
      </c>
      <c r="AI1490" s="4">
        <v>86128</v>
      </c>
      <c r="AJ1490" s="5">
        <v>1855197.12</v>
      </c>
      <c r="AL1490" s="4">
        <v>25</v>
      </c>
      <c r="AM1490" s="5">
        <v>15.32</v>
      </c>
      <c r="AN1490" t="s">
        <v>90</v>
      </c>
      <c r="AO1490" t="str" cm="1">
        <f t="array" aca="1" ref="AO1490" ca="1">_FV(A1490,"Currency")</f>
        <v>USD</v>
      </c>
      <c r="AP1490" t="str" cm="1">
        <f t="array" aca="1" ref="AP1490" ca="1">_FV(A1490,"Exchange")</f>
        <v>NYSE Arca</v>
      </c>
      <c r="AQ1490" s="6" t="str" cm="1">
        <f t="array" aca="1" ref="AQ1490" ca="1">_FV(A1490,"Exchange abbreviation",TRUE)</f>
        <v>ARCX</v>
      </c>
      <c r="AR1490" t="str" cm="1">
        <f t="array" aca="1" ref="AR1490" ca="1">_FV(A1490,"Instrument type",TRUE)</f>
        <v>ETF</v>
      </c>
    </row>
    <row r="1491" spans="1:44" ht="18.75" customHeight="1" x14ac:dyDescent="0.25">
      <c r="A1491" t="e" vm="1504">
        <v>#VALUE!</v>
      </c>
      <c r="B1491" t="s">
        <v>4230</v>
      </c>
      <c r="C1491" t="s">
        <v>4231</v>
      </c>
      <c r="D1491" s="31" cm="1">
        <f t="array" aca="1" ref="D1491" ca="1">_FV(A1491,"Last trade time",TRUE)</f>
        <v>45824.843750253909</v>
      </c>
      <c r="E1491" s="23" cm="1">
        <f t="array" aca="1" ref="E1491" ca="1">_FV(A1491,"Price")</f>
        <v>69.989999999999995</v>
      </c>
      <c r="F1491" s="27" cm="1">
        <f t="array" aca="1" ref="F1491" ca="1">_FV(A1491,"Change (%)",TRUE)</f>
        <v>4.1208000000000002E-2</v>
      </c>
      <c r="G1491" s="26" cm="1">
        <f t="array" aca="1" ref="G1491" ca="1">_FV(A1491,"Change")</f>
        <v>2.77</v>
      </c>
      <c r="H1491" s="23" cm="1">
        <f t="array" aca="1" ref="H1491" ca="1">_FV(A1491,"Open")</f>
        <v>68.040000000000006</v>
      </c>
      <c r="I1491" s="23" cm="1">
        <f t="array" aca="1" ref="I1491" ca="1">_FV(A1491,"Low")</f>
        <v>68.040000000000006</v>
      </c>
      <c r="J1491" s="23" cm="1">
        <f t="array" aca="1" ref="J1491" ca="1">_FV(A1491,"High")</f>
        <v>69.989999999999995</v>
      </c>
      <c r="K1491" s="23" cm="1">
        <f t="array" aca="1" ref="K1491" ca="1">_FV(A1491,"Previous close",TRUE)</f>
        <v>67.22</v>
      </c>
      <c r="L1491" s="26"/>
      <c r="M1491" s="23" cm="1">
        <f t="array" aca="1" ref="M1491" ca="1">_FV(A1491,"52 week low",TRUE)</f>
        <v>45.63</v>
      </c>
      <c r="N1491" s="23" cm="1">
        <f t="array" aca="1" ref="N1491" ca="1">_FV(A1491,"52 week high",TRUE)</f>
        <v>106.9298</v>
      </c>
      <c r="O1491" s="8" cm="1">
        <f t="array" aca="1" ref="O1491" ca="1">_FV(A1491,"Volume")</f>
        <v>4767</v>
      </c>
      <c r="P1491" s="7" cm="1">
        <f t="array" aca="1" ref="P1491" ca="1">_FV(A1491,"Volume average",TRUE)</f>
        <v>4732</v>
      </c>
      <c r="Q1491" t="s">
        <v>490</v>
      </c>
      <c r="T1491" s="25" cm="1">
        <f t="array" aca="1" ref="T1491" ca="1">_FV(A1491,"Expense ratio",TRUE)</f>
        <v>6.5000000000000006E-3</v>
      </c>
      <c r="U1491" s="24" cm="1">
        <f t="array" aca="1" ref="U1491" ca="1">_FV(A1491,"Market cap",TRUE)</f>
        <v>30275915.640000001</v>
      </c>
      <c r="V1491" s="16"/>
      <c r="W1491" s="16"/>
      <c r="X1491" t="s">
        <v>4232</v>
      </c>
      <c r="Z1491" s="18"/>
      <c r="AB1491" s="20"/>
      <c r="AC1491" s="21">
        <v>4662</v>
      </c>
      <c r="AE1491" s="18"/>
      <c r="AF1491" s="20"/>
      <c r="AI1491" s="21"/>
      <c r="AJ1491" s="18"/>
      <c r="AL1491" s="18"/>
      <c r="AM1491" s="18"/>
      <c r="AN1491" t="s">
        <v>73</v>
      </c>
      <c r="AO1491" t="str" cm="1">
        <f t="array" aca="1" ref="AO1491" ca="1">_FV(A1491,"Currency")</f>
        <v>USD</v>
      </c>
      <c r="AP1491" t="str" cm="1">
        <f t="array" aca="1" ref="AP1491" ca="1">_FV(A1491,"Exchange")</f>
        <v>Nasdaq Stock Market</v>
      </c>
      <c r="AQ1491" s="6" t="str" cm="1">
        <f t="array" aca="1" ref="AQ1491" ca="1">_FV(A1491,"Exchange abbreviation",TRUE)</f>
        <v>XNAS</v>
      </c>
      <c r="AR1491" t="str" cm="1">
        <f t="array" aca="1" ref="AR1491" ca="1">_FV(A1491,"Instrument type",TRUE)</f>
        <v>ETF</v>
      </c>
    </row>
    <row r="1492" spans="1:44" ht="18.75" customHeight="1" x14ac:dyDescent="0.25">
      <c r="A1492" t="e" vm="1505">
        <v>#VALUE!</v>
      </c>
      <c r="B1492" t="s">
        <v>4233</v>
      </c>
      <c r="C1492" t="s">
        <v>4234</v>
      </c>
      <c r="D1492" s="31" cm="1">
        <f t="array" aca="1" ref="D1492" ca="1">_FV(A1492,"Last trade time",TRUE)</f>
        <v>45824.84027780078</v>
      </c>
      <c r="E1492" s="23" cm="1">
        <f t="array" aca="1" ref="E1492" ca="1">_FV(A1492,"Price")</f>
        <v>47.952100000000002</v>
      </c>
      <c r="F1492" s="27" cm="1">
        <f t="array" aca="1" ref="F1492" ca="1">_FV(A1492,"Change (%)",TRUE)</f>
        <v>1.0132E-2</v>
      </c>
      <c r="G1492" s="26" cm="1">
        <f t="array" aca="1" ref="G1492" ca="1">_FV(A1492,"Change")</f>
        <v>0.48099999999999998</v>
      </c>
      <c r="H1492" s="23" cm="1">
        <f t="array" aca="1" ref="H1492" ca="1">_FV(A1492,"Open")</f>
        <v>47.92</v>
      </c>
      <c r="I1492" s="23" cm="1">
        <f t="array" aca="1" ref="I1492" ca="1">_FV(A1492,"Low")</f>
        <v>47.92</v>
      </c>
      <c r="J1492" s="23" cm="1">
        <f t="array" aca="1" ref="J1492" ca="1">_FV(A1492,"High")</f>
        <v>47.952100000000002</v>
      </c>
      <c r="K1492" s="23" cm="1">
        <f t="array" aca="1" ref="K1492" ca="1">_FV(A1492,"Previous close",TRUE)</f>
        <v>47.4711</v>
      </c>
      <c r="L1492" s="26"/>
      <c r="M1492" s="23" cm="1">
        <f t="array" aca="1" ref="M1492" ca="1">_FV(A1492,"52 week low",TRUE)</f>
        <v>41.58</v>
      </c>
      <c r="N1492" s="23" cm="1">
        <f t="array" aca="1" ref="N1492" ca="1">_FV(A1492,"52 week high",TRUE)</f>
        <v>51.751100000000001</v>
      </c>
      <c r="O1492" s="8" cm="1">
        <f t="array" aca="1" ref="O1492" ca="1">_FV(A1492,"Volume")</f>
        <v>387</v>
      </c>
      <c r="P1492" s="7" cm="1">
        <f t="array" aca="1" ref="P1492" ca="1">_FV(A1492,"Volume average",TRUE)</f>
        <v>1271</v>
      </c>
      <c r="Q1492" t="s">
        <v>50</v>
      </c>
      <c r="S1492" t="s">
        <v>376</v>
      </c>
      <c r="T1492" s="25" cm="1">
        <f t="array" aca="1" ref="T1492" ca="1">_FV(A1492,"Expense ratio",TRUE)</f>
        <v>6.4000000000000003E-3</v>
      </c>
      <c r="U1492" s="24" cm="1">
        <f t="array" aca="1" ref="U1492" ca="1">_FV(A1492,"Market cap",TRUE)</f>
        <v>23468866.440000001</v>
      </c>
      <c r="V1492" s="4">
        <v>23468866</v>
      </c>
      <c r="W1492" s="4">
        <v>23468866</v>
      </c>
      <c r="Y1492" t="s">
        <v>4235</v>
      </c>
      <c r="Z1492" s="5">
        <v>47.7</v>
      </c>
      <c r="AA1492" s="5">
        <v>25.566441999999999</v>
      </c>
      <c r="AB1492" s="5">
        <v>7.7000000000000002E-3</v>
      </c>
      <c r="AC1492" s="4">
        <v>2153</v>
      </c>
      <c r="AE1492" s="5">
        <v>-3.2524003220231972</v>
      </c>
      <c r="AF1492" s="5">
        <v>6.6169318694461188</v>
      </c>
      <c r="AI1492" s="4">
        <v>2153</v>
      </c>
      <c r="AJ1492" s="5">
        <v>102755.3698</v>
      </c>
      <c r="AL1492" s="5">
        <v>51.750999999999998</v>
      </c>
      <c r="AM1492" s="5">
        <v>41.58</v>
      </c>
      <c r="AN1492" t="s">
        <v>47</v>
      </c>
      <c r="AO1492" t="str" cm="1">
        <f t="array" aca="1" ref="AO1492" ca="1">_FV(A1492,"Currency")</f>
        <v>USD</v>
      </c>
      <c r="AP1492" t="str" cm="1">
        <f t="array" aca="1" ref="AP1492" ca="1">_FV(A1492,"Exchange")</f>
        <v>NYSE Arca</v>
      </c>
      <c r="AQ1492" s="6" t="str" cm="1">
        <f t="array" aca="1" ref="AQ1492" ca="1">_FV(A1492,"Exchange abbreviation",TRUE)</f>
        <v>ARCX</v>
      </c>
      <c r="AR1492" t="str" cm="1">
        <f t="array" aca="1" ref="AR1492" ca="1">_FV(A1492,"Instrument type",TRUE)</f>
        <v>ETF</v>
      </c>
    </row>
    <row r="1493" spans="1:44" ht="18.75" customHeight="1" x14ac:dyDescent="0.25">
      <c r="A1493" t="e" vm="1506">
        <v>#VALUE!</v>
      </c>
      <c r="B1493" t="s">
        <v>4236</v>
      </c>
      <c r="C1493" t="s">
        <v>4237</v>
      </c>
      <c r="D1493" s="31" cm="1">
        <f t="array" aca="1" ref="D1493" ca="1">_FV(A1493,"Last trade time",TRUE)</f>
        <v>45824.840277812502</v>
      </c>
      <c r="E1493" s="23" cm="1">
        <f t="array" aca="1" ref="E1493" ca="1">_FV(A1493,"Price")</f>
        <v>34.746000000000002</v>
      </c>
      <c r="F1493" s="27" cm="1">
        <f t="array" aca="1" ref="F1493" ca="1">_FV(A1493,"Change (%)",TRUE)</f>
        <v>6.9930000000000001E-3</v>
      </c>
      <c r="G1493" s="26" cm="1">
        <f t="array" aca="1" ref="G1493" ca="1">_FV(A1493,"Change")</f>
        <v>0.24129999999999999</v>
      </c>
      <c r="H1493" s="23" cm="1">
        <f t="array" aca="1" ref="H1493" ca="1">_FV(A1493,"Open")</f>
        <v>34.89</v>
      </c>
      <c r="I1493" s="23" cm="1">
        <f t="array" aca="1" ref="I1493" ca="1">_FV(A1493,"Low")</f>
        <v>34.68</v>
      </c>
      <c r="J1493" s="23" cm="1">
        <f t="array" aca="1" ref="J1493" ca="1">_FV(A1493,"High")</f>
        <v>34.89</v>
      </c>
      <c r="K1493" s="23" cm="1">
        <f t="array" aca="1" ref="K1493" ca="1">_FV(A1493,"Previous close",TRUE)</f>
        <v>34.5047</v>
      </c>
      <c r="L1493" s="26"/>
      <c r="M1493" s="23" cm="1">
        <f t="array" aca="1" ref="M1493" ca="1">_FV(A1493,"52 week low",TRUE)</f>
        <v>30.6</v>
      </c>
      <c r="N1493" s="23" cm="1">
        <f t="array" aca="1" ref="N1493" ca="1">_FV(A1493,"52 week high",TRUE)</f>
        <v>35.39</v>
      </c>
      <c r="O1493" s="8" cm="1">
        <f t="array" aca="1" ref="O1493" ca="1">_FV(A1493,"Volume")</f>
        <v>396</v>
      </c>
      <c r="P1493" s="7" cm="1">
        <f t="array" aca="1" ref="P1493" ca="1">_FV(A1493,"Volume average",TRUE)</f>
        <v>973</v>
      </c>
      <c r="Q1493" t="s">
        <v>554</v>
      </c>
      <c r="S1493" t="s">
        <v>4238</v>
      </c>
      <c r="T1493" s="25" cm="1">
        <f t="array" aca="1" ref="T1493" ca="1">_FV(A1493,"Expense ratio",TRUE)</f>
        <v>6.4000000000000003E-3</v>
      </c>
      <c r="U1493" s="24" cm="1">
        <f t="array" aca="1" ref="U1493" ca="1">_FV(A1493,"Market cap",TRUE)</f>
        <v>149320315.56999999</v>
      </c>
      <c r="V1493" s="4">
        <v>149320320</v>
      </c>
      <c r="W1493" s="4">
        <v>149320320</v>
      </c>
      <c r="Y1493" t="s">
        <v>4239</v>
      </c>
      <c r="Z1493" s="5">
        <v>34.648800000000001</v>
      </c>
      <c r="AA1493" s="5">
        <v>21.236591000000001</v>
      </c>
      <c r="AB1493" s="5">
        <v>1.52E-2</v>
      </c>
      <c r="AC1493" s="4">
        <v>2033</v>
      </c>
      <c r="AE1493" s="5">
        <v>2.084651953065797</v>
      </c>
      <c r="AF1493" s="5">
        <v>7.9966146400619387</v>
      </c>
      <c r="AI1493" s="4">
        <v>2033</v>
      </c>
      <c r="AJ1493" s="5">
        <v>70432.268500000006</v>
      </c>
      <c r="AL1493" s="5">
        <v>35.39</v>
      </c>
      <c r="AM1493" s="5">
        <v>30.6</v>
      </c>
      <c r="AN1493" t="s">
        <v>47</v>
      </c>
      <c r="AO1493" t="str" cm="1">
        <f t="array" aca="1" ref="AO1493" ca="1">_FV(A1493,"Currency")</f>
        <v>USD</v>
      </c>
      <c r="AP1493" t="str" cm="1">
        <f t="array" aca="1" ref="AP1493" ca="1">_FV(A1493,"Exchange")</f>
        <v>NYSE Arca</v>
      </c>
      <c r="AQ1493" s="6" t="str" cm="1">
        <f t="array" aca="1" ref="AQ1493" ca="1">_FV(A1493,"Exchange abbreviation",TRUE)</f>
        <v>ARCX</v>
      </c>
      <c r="AR1493" t="str" cm="1">
        <f t="array" aca="1" ref="AR1493" ca="1">_FV(A1493,"Instrument type",TRUE)</f>
        <v>ETF</v>
      </c>
    </row>
    <row r="1494" spans="1:44" ht="18.75" customHeight="1" x14ac:dyDescent="0.25">
      <c r="A1494" t="e" vm="1507">
        <v>#VALUE!</v>
      </c>
      <c r="B1494" t="s">
        <v>4240</v>
      </c>
      <c r="C1494" t="s">
        <v>4241</v>
      </c>
      <c r="D1494" s="31" cm="1">
        <f t="array" aca="1" ref="D1494" ca="1">_FV(A1494,"Last trade time",TRUE)</f>
        <v>45824.840334617969</v>
      </c>
      <c r="E1494" s="23" cm="1">
        <f t="array" aca="1" ref="E1494" ca="1">_FV(A1494,"Price")</f>
        <v>20.465699999999998</v>
      </c>
      <c r="F1494" s="27" cm="1">
        <f t="array" aca="1" ref="F1494" ca="1">_FV(A1494,"Change (%)",TRUE)</f>
        <v>6.3429999999999997E-3</v>
      </c>
      <c r="G1494" s="26" cm="1">
        <f t="array" aca="1" ref="G1494" ca="1">_FV(A1494,"Change")</f>
        <v>0.129</v>
      </c>
      <c r="H1494" s="23" cm="1">
        <f t="array" aca="1" ref="H1494" ca="1">_FV(A1494,"Open")</f>
        <v>20.465699999999998</v>
      </c>
      <c r="I1494" s="23" cm="1">
        <f t="array" aca="1" ref="I1494" ca="1">_FV(A1494,"Low")</f>
        <v>20.465699999999998</v>
      </c>
      <c r="J1494" s="23" cm="1">
        <f t="array" aca="1" ref="J1494" ca="1">_FV(A1494,"High")</f>
        <v>20.465699999999998</v>
      </c>
      <c r="K1494" s="23" cm="1">
        <f t="array" aca="1" ref="K1494" ca="1">_FV(A1494,"Previous close",TRUE)</f>
        <v>20.3367</v>
      </c>
      <c r="L1494" s="26"/>
      <c r="M1494" s="23" cm="1">
        <f t="array" aca="1" ref="M1494" ca="1">_FV(A1494,"52 week low",TRUE)</f>
        <v>17.459599999999998</v>
      </c>
      <c r="N1494" s="23" cm="1">
        <f t="array" aca="1" ref="N1494" ca="1">_FV(A1494,"52 week high",TRUE)</f>
        <v>24.25</v>
      </c>
      <c r="O1494" s="8" cm="1">
        <f t="array" aca="1" ref="O1494" ca="1">_FV(A1494,"Volume")</f>
        <v>109</v>
      </c>
      <c r="P1494" s="7" cm="1">
        <f t="array" aca="1" ref="P1494" ca="1">_FV(A1494,"Volume average",TRUE)</f>
        <v>205</v>
      </c>
      <c r="Q1494" t="s">
        <v>50</v>
      </c>
      <c r="S1494" t="s">
        <v>4242</v>
      </c>
      <c r="T1494" s="25" cm="1">
        <f t="array" aca="1" ref="T1494" ca="1">_FV(A1494,"Expense ratio",TRUE)</f>
        <v>6.4000000000000003E-3</v>
      </c>
      <c r="U1494" s="24" cm="1">
        <f t="array" aca="1" ref="U1494" ca="1">_FV(A1494,"Market cap",TRUE)</f>
        <v>22123363.239999998</v>
      </c>
      <c r="V1494" s="4">
        <v>22123364</v>
      </c>
      <c r="W1494" s="4">
        <v>22123364</v>
      </c>
      <c r="Y1494" t="s">
        <v>4243</v>
      </c>
      <c r="Z1494" s="5">
        <v>20.348800000000001</v>
      </c>
      <c r="AA1494" s="20"/>
      <c r="AB1494" s="5">
        <v>0.11470000399999999</v>
      </c>
      <c r="AC1494" s="4">
        <v>498</v>
      </c>
      <c r="AE1494" s="5">
        <v>-5.6973694276463149E-2</v>
      </c>
      <c r="AF1494" s="20"/>
      <c r="AI1494" s="4">
        <v>498</v>
      </c>
      <c r="AJ1494" s="5">
        <v>10136.939399999999</v>
      </c>
      <c r="AL1494" s="5">
        <v>21.29</v>
      </c>
      <c r="AM1494" s="5">
        <v>17.46</v>
      </c>
      <c r="AN1494" t="s">
        <v>47</v>
      </c>
      <c r="AO1494" t="str" cm="1">
        <f t="array" aca="1" ref="AO1494" ca="1">_FV(A1494,"Currency")</f>
        <v>USD</v>
      </c>
      <c r="AP1494" t="str" cm="1">
        <f t="array" aca="1" ref="AP1494" ca="1">_FV(A1494,"Exchange")</f>
        <v>CBOE BZX Exchange</v>
      </c>
      <c r="AQ1494" s="6" t="str" cm="1">
        <f t="array" aca="1" ref="AQ1494" ca="1">_FV(A1494,"Exchange abbreviation",TRUE)</f>
        <v>BATS</v>
      </c>
      <c r="AR1494" t="str" cm="1">
        <f t="array" aca="1" ref="AR1494" ca="1">_FV(A1494,"Instrument type",TRUE)</f>
        <v>ETF</v>
      </c>
    </row>
    <row r="1495" spans="1:44" ht="18.75" customHeight="1" x14ac:dyDescent="0.25">
      <c r="A1495" t="e" vm="1508">
        <v>#VALUE!</v>
      </c>
      <c r="B1495" t="s">
        <v>4244</v>
      </c>
      <c r="C1495" t="s">
        <v>4245</v>
      </c>
      <c r="D1495" s="31" cm="1">
        <f t="array" aca="1" ref="D1495" ca="1">_FV(A1495,"Last trade time",TRUE)</f>
        <v>45824.843750265623</v>
      </c>
      <c r="E1495" s="23" cm="1">
        <f t="array" aca="1" ref="E1495" ca="1">_FV(A1495,"Price")</f>
        <v>32.340000000000003</v>
      </c>
      <c r="F1495" s="27" cm="1">
        <f t="array" aca="1" ref="F1495" ca="1">_FV(A1495,"Change (%)",TRUE)</f>
        <v>7.7429999999999999E-3</v>
      </c>
      <c r="G1495" s="26" cm="1">
        <f t="array" aca="1" ref="G1495" ca="1">_FV(A1495,"Change")</f>
        <v>0.2485</v>
      </c>
      <c r="H1495" s="23" cm="1">
        <f t="array" aca="1" ref="H1495" ca="1">_FV(A1495,"Open")</f>
        <v>32.340000000000003</v>
      </c>
      <c r="I1495" s="23" cm="1">
        <f t="array" aca="1" ref="I1495" ca="1">_FV(A1495,"Low")</f>
        <v>32.340000000000003</v>
      </c>
      <c r="J1495" s="23" cm="1">
        <f t="array" aca="1" ref="J1495" ca="1">_FV(A1495,"High")</f>
        <v>32.340000000000003</v>
      </c>
      <c r="K1495" s="23" cm="1">
        <f t="array" aca="1" ref="K1495" ca="1">_FV(A1495,"Previous close",TRUE)</f>
        <v>32.091500000000003</v>
      </c>
      <c r="L1495" s="26"/>
      <c r="M1495" s="23" cm="1">
        <f t="array" aca="1" ref="M1495" ca="1">_FV(A1495,"52 week low",TRUE)</f>
        <v>27.06</v>
      </c>
      <c r="N1495" s="23" cm="1">
        <f t="array" aca="1" ref="N1495" ca="1">_FV(A1495,"52 week high",TRUE)</f>
        <v>33.56</v>
      </c>
      <c r="O1495" s="8" cm="1">
        <f t="array" aca="1" ref="O1495" ca="1">_FV(A1495,"Volume")</f>
        <v>129</v>
      </c>
      <c r="P1495" s="7" cm="1">
        <f t="array" aca="1" ref="P1495" ca="1">_FV(A1495,"Volume average",TRUE)</f>
        <v>613</v>
      </c>
      <c r="Q1495" t="s">
        <v>50</v>
      </c>
      <c r="S1495" t="s">
        <v>4246</v>
      </c>
      <c r="T1495" s="25" cm="1">
        <f t="array" aca="1" ref="T1495" ca="1">_FV(A1495,"Expense ratio",TRUE)</f>
        <v>6.4000000000000003E-3</v>
      </c>
      <c r="U1495" s="24" cm="1">
        <f t="array" aca="1" ref="U1495" ca="1">_FV(A1495,"Market cap",TRUE)</f>
        <v>8074142.8099999996</v>
      </c>
      <c r="V1495" s="4">
        <v>8074142</v>
      </c>
      <c r="W1495" s="4">
        <v>8074142</v>
      </c>
      <c r="X1495" t="s">
        <v>4247</v>
      </c>
      <c r="Y1495" t="s">
        <v>4248</v>
      </c>
      <c r="Z1495" s="5">
        <v>32.692399999999999</v>
      </c>
      <c r="AA1495" s="5">
        <v>29.270569999999999</v>
      </c>
      <c r="AB1495" s="5">
        <v>5.8999997999999998E-3</v>
      </c>
      <c r="AC1495" s="4">
        <v>884</v>
      </c>
      <c r="AE1495" s="5">
        <v>5.1804748923490296</v>
      </c>
      <c r="AF1495" s="5">
        <v>11.192791231777591</v>
      </c>
      <c r="AI1495" s="4">
        <v>884</v>
      </c>
      <c r="AJ1495" s="5">
        <v>28909.628799999999</v>
      </c>
      <c r="AL1495" s="5">
        <v>33.56</v>
      </c>
      <c r="AM1495" s="5">
        <v>27.06</v>
      </c>
      <c r="AN1495" t="s">
        <v>47</v>
      </c>
      <c r="AO1495" t="str" cm="1">
        <f t="array" aca="1" ref="AO1495" ca="1">_FV(A1495,"Currency")</f>
        <v>USD</v>
      </c>
      <c r="AP1495" t="str" cm="1">
        <f t="array" aca="1" ref="AP1495" ca="1">_FV(A1495,"Exchange")</f>
        <v>Nasdaq Stock Market</v>
      </c>
      <c r="AQ1495" s="6" t="str" cm="1">
        <f t="array" aca="1" ref="AQ1495" ca="1">_FV(A1495,"Exchange abbreviation",TRUE)</f>
        <v>XNAS</v>
      </c>
      <c r="AR1495" t="str" cm="1">
        <f t="array" aca="1" ref="AR1495" ca="1">_FV(A1495,"Instrument type",TRUE)</f>
        <v>ETF</v>
      </c>
    </row>
    <row r="1496" spans="1:44" ht="18.75" customHeight="1" x14ac:dyDescent="0.25">
      <c r="A1496" t="e" vm="1509">
        <v>#VALUE!</v>
      </c>
      <c r="B1496" t="s">
        <v>4249</v>
      </c>
      <c r="C1496" t="s">
        <v>4250</v>
      </c>
      <c r="D1496" s="31" cm="1">
        <f t="array" aca="1" ref="D1496" ca="1">_FV(A1496,"Last trade time",TRUE)</f>
        <v>45824.840277812502</v>
      </c>
      <c r="E1496" s="23" cm="1">
        <f t="array" aca="1" ref="E1496" ca="1">_FV(A1496,"Price")</f>
        <v>28.271599999999999</v>
      </c>
      <c r="F1496" s="27" cm="1">
        <f t="array" aca="1" ref="F1496" ca="1">_FV(A1496,"Change (%)",TRUE)</f>
        <v>5.6240000000000005E-3</v>
      </c>
      <c r="G1496" s="26" cm="1">
        <f t="array" aca="1" ref="G1496" ca="1">_FV(A1496,"Change")</f>
        <v>0.15809999999999999</v>
      </c>
      <c r="H1496" s="23" cm="1">
        <f t="array" aca="1" ref="H1496" ca="1">_FV(A1496,"Open")</f>
        <v>28.29</v>
      </c>
      <c r="I1496" s="23" cm="1">
        <f t="array" aca="1" ref="I1496" ca="1">_FV(A1496,"Low")</f>
        <v>28.26</v>
      </c>
      <c r="J1496" s="23" cm="1">
        <f t="array" aca="1" ref="J1496" ca="1">_FV(A1496,"High")</f>
        <v>28.3</v>
      </c>
      <c r="K1496" s="23" cm="1">
        <f t="array" aca="1" ref="K1496" ca="1">_FV(A1496,"Previous close",TRUE)</f>
        <v>28.113499999999998</v>
      </c>
      <c r="L1496" s="26"/>
      <c r="M1496" s="23" cm="1">
        <f t="array" aca="1" ref="M1496" ca="1">_FV(A1496,"52 week low",TRUE)</f>
        <v>25.26</v>
      </c>
      <c r="N1496" s="23" cm="1">
        <f t="array" aca="1" ref="N1496" ca="1">_FV(A1496,"52 week high",TRUE)</f>
        <v>29.77</v>
      </c>
      <c r="O1496" s="8" cm="1">
        <f t="array" aca="1" ref="O1496" ca="1">_FV(A1496,"Volume")</f>
        <v>655</v>
      </c>
      <c r="P1496" s="7" cm="1">
        <f t="array" aca="1" ref="P1496" ca="1">_FV(A1496,"Volume average",TRUE)</f>
        <v>76903</v>
      </c>
      <c r="Q1496" t="s">
        <v>50</v>
      </c>
      <c r="S1496" t="s">
        <v>4251</v>
      </c>
      <c r="T1496" s="25" cm="1">
        <f t="array" aca="1" ref="T1496" ca="1">_FV(A1496,"Expense ratio",TRUE)</f>
        <v>6.4000000000000003E-3</v>
      </c>
      <c r="U1496" s="24" cm="1">
        <f t="array" aca="1" ref="U1496" ca="1">_FV(A1496,"Market cap",TRUE)</f>
        <v>37200117.18</v>
      </c>
      <c r="V1496" s="4">
        <v>37200116</v>
      </c>
      <c r="W1496" s="4">
        <v>37200116</v>
      </c>
      <c r="Y1496" t="s">
        <v>4252</v>
      </c>
      <c r="Z1496" s="5">
        <v>28.11</v>
      </c>
      <c r="AA1496" s="5">
        <v>22.993704000000001</v>
      </c>
      <c r="AB1496" s="5">
        <v>1.24E-2</v>
      </c>
      <c r="AC1496" s="4">
        <v>51907</v>
      </c>
      <c r="AE1496" s="5">
        <v>2.847115700725622</v>
      </c>
      <c r="AF1496" s="5">
        <v>5.945454994596977</v>
      </c>
      <c r="AI1496" s="4">
        <v>51907</v>
      </c>
      <c r="AJ1496" s="5">
        <v>1459661.1749</v>
      </c>
      <c r="AL1496" s="5">
        <v>29.77</v>
      </c>
      <c r="AM1496" s="5">
        <v>25.26</v>
      </c>
      <c r="AN1496" t="s">
        <v>90</v>
      </c>
      <c r="AO1496" t="str" cm="1">
        <f t="array" aca="1" ref="AO1496" ca="1">_FV(A1496,"Currency")</f>
        <v>USD</v>
      </c>
      <c r="AP1496" t="str" cm="1">
        <f t="array" aca="1" ref="AP1496" ca="1">_FV(A1496,"Exchange")</f>
        <v>New York Stock Exchange</v>
      </c>
      <c r="AQ1496" s="6" t="str" cm="1">
        <f t="array" aca="1" ref="AQ1496" ca="1">_FV(A1496,"Exchange abbreviation",TRUE)</f>
        <v>XNYS</v>
      </c>
      <c r="AR1496" t="str" cm="1">
        <f t="array" aca="1" ref="AR1496" ca="1">_FV(A1496,"Instrument type",TRUE)</f>
        <v>ETF</v>
      </c>
    </row>
    <row r="1497" spans="1:44" ht="18.75" customHeight="1" x14ac:dyDescent="0.25">
      <c r="A1497" t="e" vm="1510">
        <v>#VALUE!</v>
      </c>
      <c r="B1497" t="s">
        <v>4253</v>
      </c>
      <c r="C1497" t="s">
        <v>4254</v>
      </c>
      <c r="D1497" s="31" cm="1">
        <f t="array" aca="1" ref="D1497" ca="1">_FV(A1497,"Last trade time",TRUE)</f>
        <v>45824.843750265623</v>
      </c>
      <c r="E1497" s="23" cm="1">
        <f t="array" aca="1" ref="E1497" ca="1">_FV(A1497,"Price")</f>
        <v>80.52</v>
      </c>
      <c r="F1497" s="27" cm="1">
        <f t="array" aca="1" ref="F1497" ca="1">_FV(A1497,"Change (%)",TRUE)</f>
        <v>9.8820000000000002E-3</v>
      </c>
      <c r="G1497" s="26" cm="1">
        <f t="array" aca="1" ref="G1497" ca="1">_FV(A1497,"Change")</f>
        <v>0.78790000000000004</v>
      </c>
      <c r="H1497" s="23" cm="1">
        <f t="array" aca="1" ref="H1497" ca="1">_FV(A1497,"Open")</f>
        <v>80.599999999999994</v>
      </c>
      <c r="I1497" s="23" cm="1">
        <f t="array" aca="1" ref="I1497" ca="1">_FV(A1497,"Low")</f>
        <v>80.304100000000005</v>
      </c>
      <c r="J1497" s="23" cm="1">
        <f t="array" aca="1" ref="J1497" ca="1">_FV(A1497,"High")</f>
        <v>80.61</v>
      </c>
      <c r="K1497" s="23" cm="1">
        <f t="array" aca="1" ref="K1497" ca="1">_FV(A1497,"Previous close",TRUE)</f>
        <v>79.732100000000003</v>
      </c>
      <c r="L1497" s="26"/>
      <c r="M1497" s="23" cm="1">
        <f t="array" aca="1" ref="M1497" ca="1">_FV(A1497,"52 week low",TRUE)</f>
        <v>67.959999999999994</v>
      </c>
      <c r="N1497" s="23" cm="1">
        <f t="array" aca="1" ref="N1497" ca="1">_FV(A1497,"52 week high",TRUE)</f>
        <v>90.3</v>
      </c>
      <c r="O1497" s="8" cm="1">
        <f t="array" aca="1" ref="O1497" ca="1">_FV(A1497,"Volume")</f>
        <v>3524</v>
      </c>
      <c r="P1497" s="7" cm="1">
        <f t="array" aca="1" ref="P1497" ca="1">_FV(A1497,"Volume average",TRUE)</f>
        <v>2248</v>
      </c>
      <c r="Q1497" t="s">
        <v>60</v>
      </c>
      <c r="R1497" t="s">
        <v>155</v>
      </c>
      <c r="S1497" t="s">
        <v>318</v>
      </c>
      <c r="T1497" s="25" cm="1">
        <f t="array" aca="1" ref="T1497" ca="1">_FV(A1497,"Expense ratio",TRUE)</f>
        <v>6.4000000000000003E-3</v>
      </c>
      <c r="U1497" s="24" cm="1">
        <f t="array" aca="1" ref="U1497" ca="1">_FV(A1497,"Market cap",TRUE)</f>
        <v>113704405.75</v>
      </c>
      <c r="V1497" s="4">
        <v>113702368</v>
      </c>
      <c r="W1497" s="4">
        <v>113702368</v>
      </c>
      <c r="Y1497" t="s">
        <v>4255</v>
      </c>
      <c r="Z1497" s="5">
        <v>79.709999999999994</v>
      </c>
      <c r="AA1497" s="5">
        <v>12.103916999999999</v>
      </c>
      <c r="AB1497" s="5">
        <v>2.0399998999999999E-2</v>
      </c>
      <c r="AC1497" s="4">
        <v>2652</v>
      </c>
      <c r="AE1497" s="5">
        <v>-2.3051526224365899</v>
      </c>
      <c r="AF1497" s="5">
        <v>2.6973268873995648</v>
      </c>
      <c r="AI1497" s="4">
        <v>2652</v>
      </c>
      <c r="AJ1497" s="5">
        <v>211471.80600000001</v>
      </c>
      <c r="AL1497" s="5">
        <v>90.3</v>
      </c>
      <c r="AM1497" s="5">
        <v>67.959999999999994</v>
      </c>
      <c r="AN1497" t="s">
        <v>47</v>
      </c>
      <c r="AO1497" t="str" cm="1">
        <f t="array" aca="1" ref="AO1497" ca="1">_FV(A1497,"Currency")</f>
        <v>USD</v>
      </c>
      <c r="AP1497" t="str" cm="1">
        <f t="array" aca="1" ref="AP1497" ca="1">_FV(A1497,"Exchange")</f>
        <v>Nasdaq Stock Market</v>
      </c>
      <c r="AQ1497" s="6" t="str" cm="1">
        <f t="array" aca="1" ref="AQ1497" ca="1">_FV(A1497,"Exchange abbreviation",TRUE)</f>
        <v>XNAS</v>
      </c>
      <c r="AR1497" t="str" cm="1">
        <f t="array" aca="1" ref="AR1497" ca="1">_FV(A1497,"Instrument type",TRUE)</f>
        <v>ETF</v>
      </c>
    </row>
    <row r="1498" spans="1:44" ht="18.75" customHeight="1" x14ac:dyDescent="0.25">
      <c r="A1498" t="e" vm="1511">
        <v>#VALUE!</v>
      </c>
      <c r="B1498" t="s">
        <v>4256</v>
      </c>
      <c r="C1498" t="s">
        <v>4257</v>
      </c>
      <c r="D1498" s="31" cm="1">
        <f t="array" aca="1" ref="D1498" ca="1">_FV(A1498,"Last trade time",TRUE)</f>
        <v>45824.840277789066</v>
      </c>
      <c r="E1498" s="23" cm="1">
        <f t="array" aca="1" ref="E1498" ca="1">_FV(A1498,"Price")</f>
        <v>32.445500000000003</v>
      </c>
      <c r="F1498" s="27" cm="1">
        <f t="array" aca="1" ref="F1498" ca="1">_FV(A1498,"Change (%)",TRUE)</f>
        <v>6.4120000000000002E-3</v>
      </c>
      <c r="G1498" s="26" cm="1">
        <f t="array" aca="1" ref="G1498" ca="1">_FV(A1498,"Change")</f>
        <v>0.20669999999999999</v>
      </c>
      <c r="H1498" s="23" cm="1">
        <f t="array" aca="1" ref="H1498" ca="1">_FV(A1498,"Open")</f>
        <v>32.445500000000003</v>
      </c>
      <c r="I1498" s="23" cm="1">
        <f t="array" aca="1" ref="I1498" ca="1">_FV(A1498,"Low")</f>
        <v>32.445500000000003</v>
      </c>
      <c r="J1498" s="23" cm="1">
        <f t="array" aca="1" ref="J1498" ca="1">_FV(A1498,"High")</f>
        <v>32.445500000000003</v>
      </c>
      <c r="K1498" s="23" cm="1">
        <f t="array" aca="1" ref="K1498" ca="1">_FV(A1498,"Previous close",TRUE)</f>
        <v>32.238799999999998</v>
      </c>
      <c r="L1498" s="26"/>
      <c r="M1498" s="23" cm="1">
        <f t="array" aca="1" ref="M1498" ca="1">_FV(A1498,"52 week low",TRUE)</f>
        <v>27.46</v>
      </c>
      <c r="N1498" s="23" cm="1">
        <f t="array" aca="1" ref="N1498" ca="1">_FV(A1498,"52 week high",TRUE)</f>
        <v>32.6995</v>
      </c>
      <c r="O1498" s="8" cm="1">
        <f t="array" aca="1" ref="O1498" ca="1">_FV(A1498,"Volume")</f>
        <v>91</v>
      </c>
      <c r="P1498" s="7" cm="1">
        <f t="array" aca="1" ref="P1498" ca="1">_FV(A1498,"Volume average",TRUE)</f>
        <v>569</v>
      </c>
      <c r="Q1498" t="s">
        <v>1641</v>
      </c>
      <c r="S1498" t="s">
        <v>3898</v>
      </c>
      <c r="T1498" s="25" cm="1">
        <f t="array" aca="1" ref="T1498" ca="1">_FV(A1498,"Expense ratio",TRUE)</f>
        <v>6.4000000000000003E-3</v>
      </c>
      <c r="U1498" s="24" cm="1">
        <f t="array" aca="1" ref="U1498" ca="1">_FV(A1498,"Market cap",TRUE)</f>
        <v>34545515</v>
      </c>
      <c r="V1498" s="4">
        <v>34545516</v>
      </c>
      <c r="W1498" s="4">
        <v>34545516</v>
      </c>
      <c r="Y1498" t="s">
        <v>4258</v>
      </c>
      <c r="Z1498" s="5">
        <v>32.024999999999999</v>
      </c>
      <c r="AA1498" s="19">
        <v>21.546693999999999</v>
      </c>
      <c r="AB1498" s="5">
        <v>2.0499999000000001E-2</v>
      </c>
      <c r="AC1498" s="4">
        <v>1233</v>
      </c>
      <c r="AE1498" s="5">
        <v>5.0140305934331497</v>
      </c>
      <c r="AF1498" s="5">
        <v>10.8293421697722</v>
      </c>
      <c r="AI1498" s="4">
        <v>1233</v>
      </c>
      <c r="AJ1498" s="5">
        <v>39509.758800000003</v>
      </c>
      <c r="AL1498" s="5">
        <v>32.700000000000003</v>
      </c>
      <c r="AM1498" s="5">
        <v>27.46</v>
      </c>
      <c r="AN1498" t="s">
        <v>47</v>
      </c>
      <c r="AO1498" t="str" cm="1">
        <f t="array" aca="1" ref="AO1498" ca="1">_FV(A1498,"Currency")</f>
        <v>USD</v>
      </c>
      <c r="AP1498" t="str" cm="1">
        <f t="array" aca="1" ref="AP1498" ca="1">_FV(A1498,"Exchange")</f>
        <v>NYSE Arca</v>
      </c>
      <c r="AQ1498" s="6" t="str" cm="1">
        <f t="array" aca="1" ref="AQ1498" ca="1">_FV(A1498,"Exchange abbreviation",TRUE)</f>
        <v>ARCX</v>
      </c>
      <c r="AR1498" t="str" cm="1">
        <f t="array" aca="1" ref="AR1498" ca="1">_FV(A1498,"Instrument type",TRUE)</f>
        <v>ETF</v>
      </c>
    </row>
    <row r="1499" spans="1:44" ht="18.75" customHeight="1" x14ac:dyDescent="0.25">
      <c r="A1499" t="e" vm="1512">
        <v>#VALUE!</v>
      </c>
      <c r="B1499" t="s">
        <v>4259</v>
      </c>
      <c r="C1499" t="s">
        <v>4260</v>
      </c>
      <c r="D1499" s="31" cm="1">
        <f t="array" aca="1" ref="D1499" ca="1">_FV(A1499,"Last trade time",TRUE)</f>
        <v>45824.840277789066</v>
      </c>
      <c r="E1499" s="23" cm="1">
        <f t="array" aca="1" ref="E1499" ca="1">_FV(A1499,"Price")</f>
        <v>28.12</v>
      </c>
      <c r="F1499" s="27" cm="1">
        <f t="array" aca="1" ref="F1499" ca="1">_FV(A1499,"Change (%)",TRUE)</f>
        <v>1.1875E-2</v>
      </c>
      <c r="G1499" s="26" cm="1">
        <f t="array" aca="1" ref="G1499" ca="1">_FV(A1499,"Change")</f>
        <v>0.33</v>
      </c>
      <c r="H1499" s="23" cm="1">
        <f t="array" aca="1" ref="H1499" ca="1">_FV(A1499,"Open")</f>
        <v>28.07</v>
      </c>
      <c r="I1499" s="23" cm="1">
        <f t="array" aca="1" ref="I1499" ca="1">_FV(A1499,"Low")</f>
        <v>28.07</v>
      </c>
      <c r="J1499" s="23" cm="1">
        <f t="array" aca="1" ref="J1499" ca="1">_FV(A1499,"High")</f>
        <v>28.245000000000001</v>
      </c>
      <c r="K1499" s="23" cm="1">
        <f t="array" aca="1" ref="K1499" ca="1">_FV(A1499,"Previous close",TRUE)</f>
        <v>27.79</v>
      </c>
      <c r="L1499" s="26"/>
      <c r="M1499" s="23" cm="1">
        <f t="array" aca="1" ref="M1499" ca="1">_FV(A1499,"52 week low",TRUE)</f>
        <v>22.215</v>
      </c>
      <c r="N1499" s="23" cm="1">
        <f t="array" aca="1" ref="N1499" ca="1">_FV(A1499,"52 week high",TRUE)</f>
        <v>28.27</v>
      </c>
      <c r="O1499" s="8" cm="1">
        <f t="array" aca="1" ref="O1499" ca="1">_FV(A1499,"Volume")</f>
        <v>196322</v>
      </c>
      <c r="P1499" s="7" cm="1">
        <f t="array" aca="1" ref="P1499" ca="1">_FV(A1499,"Volume average",TRUE)</f>
        <v>245141</v>
      </c>
      <c r="Q1499" t="s">
        <v>844</v>
      </c>
      <c r="S1499" t="s">
        <v>4261</v>
      </c>
      <c r="T1499" s="25" cm="1">
        <f t="array" aca="1" ref="T1499" ca="1">_FV(A1499,"Expense ratio",TRUE)</f>
        <v>6.4000000000000003E-3</v>
      </c>
      <c r="U1499" s="24" cm="1">
        <f t="array" aca="1" ref="U1499" ca="1">_FV(A1499,"Market cap",TRUE)</f>
        <v>428016194.57999998</v>
      </c>
      <c r="V1499" s="4">
        <v>428016192</v>
      </c>
      <c r="W1499" s="4">
        <v>428016192</v>
      </c>
      <c r="X1499" t="s">
        <v>4262</v>
      </c>
      <c r="Y1499" t="s">
        <v>654</v>
      </c>
      <c r="Z1499" s="5">
        <v>27.83</v>
      </c>
      <c r="AA1499" s="19">
        <v>19.198986000000001</v>
      </c>
      <c r="AB1499" s="20"/>
      <c r="AC1499" s="4">
        <v>200014</v>
      </c>
      <c r="AE1499" s="5">
        <v>12.6749758320674</v>
      </c>
      <c r="AF1499" s="20"/>
      <c r="AI1499" s="4">
        <v>200014</v>
      </c>
      <c r="AJ1499" s="5">
        <v>5586391.0199999996</v>
      </c>
      <c r="AL1499" s="5">
        <v>28.085000000000001</v>
      </c>
      <c r="AM1499" s="5">
        <v>22.215</v>
      </c>
      <c r="AN1499" t="s">
        <v>90</v>
      </c>
      <c r="AO1499" t="str" cm="1">
        <f t="array" aca="1" ref="AO1499" ca="1">_FV(A1499,"Currency")</f>
        <v>USD</v>
      </c>
      <c r="AP1499" t="str" cm="1">
        <f t="array" aca="1" ref="AP1499" ca="1">_FV(A1499,"Exchange")</f>
        <v>NYSE Arca</v>
      </c>
      <c r="AQ1499" s="6" t="str" cm="1">
        <f t="array" aca="1" ref="AQ1499" ca="1">_FV(A1499,"Exchange abbreviation",TRUE)</f>
        <v>ARCX</v>
      </c>
      <c r="AR1499" t="str" cm="1">
        <f t="array" aca="1" ref="AR1499" ca="1">_FV(A1499,"Instrument type",TRUE)</f>
        <v>ETF</v>
      </c>
    </row>
    <row r="1500" spans="1:44" ht="18.75" customHeight="1" x14ac:dyDescent="0.25">
      <c r="A1500" t="e" vm="1513">
        <v>#VALUE!</v>
      </c>
      <c r="B1500" t="s">
        <v>4263</v>
      </c>
      <c r="C1500" t="s">
        <v>4264</v>
      </c>
      <c r="D1500" s="31" cm="1">
        <f t="array" aca="1" ref="D1500" ca="1">_FV(A1500,"Last trade time",TRUE)</f>
        <v>45824.840277823438</v>
      </c>
      <c r="E1500" s="23" cm="1">
        <f t="array" aca="1" ref="E1500" ca="1">_FV(A1500,"Price")</f>
        <v>81.244399999999999</v>
      </c>
      <c r="F1500" s="27" cm="1">
        <f t="array" aca="1" ref="F1500" ca="1">_FV(A1500,"Change (%)",TRUE)</f>
        <v>1.4959E-2</v>
      </c>
      <c r="G1500" s="26" cm="1">
        <f t="array" aca="1" ref="G1500" ca="1">_FV(A1500,"Change")</f>
        <v>1.1974</v>
      </c>
      <c r="H1500" s="23" cm="1">
        <f t="array" aca="1" ref="H1500" ca="1">_FV(A1500,"Open")</f>
        <v>81.680000000000007</v>
      </c>
      <c r="I1500" s="23" cm="1">
        <f t="array" aca="1" ref="I1500" ca="1">_FV(A1500,"Low")</f>
        <v>81.19</v>
      </c>
      <c r="J1500" s="23" cm="1">
        <f t="array" aca="1" ref="J1500" ca="1">_FV(A1500,"High")</f>
        <v>81.680000000000007</v>
      </c>
      <c r="K1500" s="23" cm="1">
        <f t="array" aca="1" ref="K1500" ca="1">_FV(A1500,"Previous close",TRUE)</f>
        <v>80.046999999999997</v>
      </c>
      <c r="L1500" s="26"/>
      <c r="M1500" s="23" cm="1">
        <f t="array" aca="1" ref="M1500" ca="1">_FV(A1500,"52 week low",TRUE)</f>
        <v>63.06</v>
      </c>
      <c r="N1500" s="23" cm="1">
        <f t="array" aca="1" ref="N1500" ca="1">_FV(A1500,"52 week high",TRUE)</f>
        <v>93.6</v>
      </c>
      <c r="O1500" s="8" cm="1">
        <f t="array" aca="1" ref="O1500" ca="1">_FV(A1500,"Volume")</f>
        <v>941</v>
      </c>
      <c r="P1500" s="7" cm="1">
        <f t="array" aca="1" ref="P1500" ca="1">_FV(A1500,"Volume average",TRUE)</f>
        <v>1721</v>
      </c>
      <c r="Q1500" t="s">
        <v>119</v>
      </c>
      <c r="T1500" s="25" cm="1">
        <f t="array" aca="1" ref="T1500" ca="1">_FV(A1500,"Expense ratio",TRUE)</f>
        <v>6.4000000000000003E-3</v>
      </c>
      <c r="U1500" s="24" cm="1">
        <f t="array" aca="1" ref="U1500" ca="1">_FV(A1500,"Market cap",TRUE)</f>
        <v>66327091.93</v>
      </c>
      <c r="V1500" s="16"/>
      <c r="W1500" s="16"/>
      <c r="Z1500" s="18"/>
      <c r="AA1500" s="20"/>
      <c r="AB1500" s="20"/>
      <c r="AC1500" s="21">
        <v>1945</v>
      </c>
      <c r="AE1500" s="18"/>
      <c r="AF1500" s="20"/>
      <c r="AI1500" s="21"/>
      <c r="AJ1500" s="18"/>
      <c r="AL1500" s="18"/>
      <c r="AM1500" s="18"/>
      <c r="AN1500" t="s">
        <v>73</v>
      </c>
      <c r="AO1500" t="str" cm="1">
        <f t="array" aca="1" ref="AO1500" ca="1">_FV(A1500,"Currency")</f>
        <v>USD</v>
      </c>
      <c r="AP1500" t="str" cm="1">
        <f t="array" aca="1" ref="AP1500" ca="1">_FV(A1500,"Exchange")</f>
        <v>NYSE Arca</v>
      </c>
      <c r="AQ1500" s="6" t="str" cm="1">
        <f t="array" aca="1" ref="AQ1500" ca="1">_FV(A1500,"Exchange abbreviation",TRUE)</f>
        <v>ARCX</v>
      </c>
      <c r="AR1500" t="str" cm="1">
        <f t="array" aca="1" ref="AR1500" ca="1">_FV(A1500,"Instrument type",TRUE)</f>
        <v>ETF</v>
      </c>
    </row>
    <row r="1501" spans="1:44" ht="18.75" customHeight="1" x14ac:dyDescent="0.25">
      <c r="A1501" t="e" vm="1514">
        <v>#VALUE!</v>
      </c>
      <c r="B1501" t="s">
        <v>4265</v>
      </c>
      <c r="C1501" t="s">
        <v>4266</v>
      </c>
      <c r="D1501" s="31" cm="1">
        <f t="array" aca="1" ref="D1501" ca="1">_FV(A1501,"Last trade time",TRUE)</f>
        <v>45824.840306967184</v>
      </c>
      <c r="E1501" s="23" cm="1">
        <f t="array" aca="1" ref="E1501" ca="1">_FV(A1501,"Price")</f>
        <v>26.88</v>
      </c>
      <c r="F1501" s="27" cm="1">
        <f t="array" aca="1" ref="F1501" ca="1">_FV(A1501,"Change (%)",TRUE)</f>
        <v>-1.1150000000000001E-3</v>
      </c>
      <c r="G1501" s="26" cm="1">
        <f t="array" aca="1" ref="G1501" ca="1">_FV(A1501,"Change")</f>
        <v>-0.03</v>
      </c>
      <c r="H1501" s="23" cm="1">
        <f t="array" aca="1" ref="H1501" ca="1">_FV(A1501,"Open")</f>
        <v>27.1</v>
      </c>
      <c r="I1501" s="23" cm="1">
        <f t="array" aca="1" ref="I1501" ca="1">_FV(A1501,"Low")</f>
        <v>26.88</v>
      </c>
      <c r="J1501" s="23" cm="1">
        <f t="array" aca="1" ref="J1501" ca="1">_FV(A1501,"High")</f>
        <v>27.15</v>
      </c>
      <c r="K1501" s="23" cm="1">
        <f t="array" aca="1" ref="K1501" ca="1">_FV(A1501,"Previous close",TRUE)</f>
        <v>26.91</v>
      </c>
      <c r="L1501" s="26"/>
      <c r="M1501" s="23" cm="1">
        <f t="array" aca="1" ref="M1501" ca="1">_FV(A1501,"52 week low",TRUE)</f>
        <v>19.95</v>
      </c>
      <c r="N1501" s="23" cm="1">
        <f t="array" aca="1" ref="N1501" ca="1">_FV(A1501,"52 week high",TRUE)</f>
        <v>27.15</v>
      </c>
      <c r="O1501" s="8" cm="1">
        <f t="array" aca="1" ref="O1501" ca="1">_FV(A1501,"Volume")</f>
        <v>43722</v>
      </c>
      <c r="P1501" s="7" cm="1">
        <f t="array" aca="1" ref="P1501" ca="1">_FV(A1501,"Volume average",TRUE)</f>
        <v>52174</v>
      </c>
      <c r="Q1501" t="s">
        <v>464</v>
      </c>
      <c r="R1501" t="s">
        <v>155</v>
      </c>
      <c r="T1501" s="25" cm="1">
        <f t="array" aca="1" ref="T1501" ca="1">_FV(A1501,"Expense ratio",TRUE)</f>
        <v>6.4000000000000003E-3</v>
      </c>
      <c r="U1501" s="24" cm="1">
        <f t="array" aca="1" ref="U1501" ca="1">_FV(A1501,"Market cap",TRUE)</f>
        <v>203255088.69</v>
      </c>
      <c r="V1501" s="16"/>
      <c r="W1501" s="16"/>
      <c r="Z1501" s="18"/>
      <c r="AA1501" s="20"/>
      <c r="AB1501" s="20"/>
      <c r="AC1501" s="21">
        <v>53571</v>
      </c>
      <c r="AE1501" s="18"/>
      <c r="AF1501" s="20"/>
      <c r="AI1501" s="21"/>
      <c r="AJ1501" s="18"/>
      <c r="AL1501" s="18"/>
      <c r="AM1501" s="18"/>
      <c r="AN1501" t="s">
        <v>73</v>
      </c>
      <c r="AO1501" t="str" cm="1">
        <f t="array" aca="1" ref="AO1501" ca="1">_FV(A1501,"Currency")</f>
        <v>USD</v>
      </c>
      <c r="AP1501" t="str" cm="1">
        <f t="array" aca="1" ref="AP1501" ca="1">_FV(A1501,"Exchange")</f>
        <v>CBOE BZX Exchange</v>
      </c>
      <c r="AQ1501" s="6" t="str" cm="1">
        <f t="array" aca="1" ref="AQ1501" ca="1">_FV(A1501,"Exchange abbreviation",TRUE)</f>
        <v>BATS</v>
      </c>
      <c r="AR1501" t="str" cm="1">
        <f t="array" aca="1" ref="AR1501" ca="1">_FV(A1501,"Instrument type",TRUE)</f>
        <v>ETF</v>
      </c>
    </row>
    <row r="1502" spans="1:44" ht="18.75" customHeight="1" x14ac:dyDescent="0.25">
      <c r="A1502" t="e" vm="1515">
        <v>#VALUE!</v>
      </c>
      <c r="B1502" t="s">
        <v>4267</v>
      </c>
      <c r="C1502" t="s">
        <v>4268</v>
      </c>
      <c r="D1502" s="31" cm="1">
        <f t="array" aca="1" ref="D1502" ca="1">_FV(A1502,"Last trade time",TRUE)</f>
        <v>45824.840277789066</v>
      </c>
      <c r="E1502" s="23" cm="1">
        <f t="array" aca="1" ref="E1502" ca="1">_FV(A1502,"Price")</f>
        <v>25.449200000000001</v>
      </c>
      <c r="F1502" s="27" cm="1">
        <f t="array" aca="1" ref="F1502" ca="1">_FV(A1502,"Change (%)",TRUE)</f>
        <v>6.5659999999999998E-3</v>
      </c>
      <c r="G1502" s="26" cm="1">
        <f t="array" aca="1" ref="G1502" ca="1">_FV(A1502,"Change")</f>
        <v>0.16600000000000001</v>
      </c>
      <c r="H1502" s="23" cm="1">
        <f t="array" aca="1" ref="H1502" ca="1">_FV(A1502,"Open")</f>
        <v>25.475000000000001</v>
      </c>
      <c r="I1502" s="23" cm="1">
        <f t="array" aca="1" ref="I1502" ca="1">_FV(A1502,"Low")</f>
        <v>25.430099999999999</v>
      </c>
      <c r="J1502" s="23" cm="1">
        <f t="array" aca="1" ref="J1502" ca="1">_FV(A1502,"High")</f>
        <v>25.509899999999998</v>
      </c>
      <c r="K1502" s="23" cm="1">
        <f t="array" aca="1" ref="K1502" ca="1">_FV(A1502,"Previous close",TRUE)</f>
        <v>25.283200000000001</v>
      </c>
      <c r="L1502" s="26"/>
      <c r="M1502" s="23" cm="1">
        <f t="array" aca="1" ref="M1502" ca="1">_FV(A1502,"52 week low",TRUE)</f>
        <v>21.44</v>
      </c>
      <c r="N1502" s="23" cm="1">
        <f t="array" aca="1" ref="N1502" ca="1">_FV(A1502,"52 week high",TRUE)</f>
        <v>30.04</v>
      </c>
      <c r="O1502" s="8" cm="1">
        <f t="array" aca="1" ref="O1502" ca="1">_FV(A1502,"Volume")</f>
        <v>2389</v>
      </c>
      <c r="P1502" s="7" cm="1">
        <f t="array" aca="1" ref="P1502" ca="1">_FV(A1502,"Volume average",TRUE)</f>
        <v>4481</v>
      </c>
      <c r="Q1502" t="s">
        <v>916</v>
      </c>
      <c r="S1502" t="s">
        <v>845</v>
      </c>
      <c r="T1502" s="25" cm="1">
        <f t="array" aca="1" ref="T1502" ca="1">_FV(A1502,"Expense ratio",TRUE)</f>
        <v>6.4000000000000003E-3</v>
      </c>
      <c r="U1502" s="24" cm="1">
        <f t="array" aca="1" ref="U1502" ca="1">_FV(A1502,"Market cap",TRUE)</f>
        <v>23104955.420000002</v>
      </c>
      <c r="V1502" s="4">
        <v>23104956</v>
      </c>
      <c r="W1502" s="4">
        <v>23104956</v>
      </c>
      <c r="Y1502" t="s">
        <v>4269</v>
      </c>
      <c r="Z1502" s="5">
        <v>25.56</v>
      </c>
      <c r="AA1502" s="19">
        <v>15.431129</v>
      </c>
      <c r="AB1502" s="20"/>
      <c r="AC1502" s="4">
        <v>7525</v>
      </c>
      <c r="AE1502" s="5">
        <v>-4.8088642994926882</v>
      </c>
      <c r="AF1502" s="20"/>
      <c r="AI1502" s="4">
        <v>7525</v>
      </c>
      <c r="AJ1502" s="5">
        <v>192468.43</v>
      </c>
      <c r="AL1502" s="5">
        <v>30.04</v>
      </c>
      <c r="AM1502" s="5">
        <v>21.44</v>
      </c>
      <c r="AN1502" t="s">
        <v>47</v>
      </c>
      <c r="AO1502" t="str" cm="1">
        <f t="array" aca="1" ref="AO1502" ca="1">_FV(A1502,"Currency")</f>
        <v>USD</v>
      </c>
      <c r="AP1502" t="str" cm="1">
        <f t="array" aca="1" ref="AP1502" ca="1">_FV(A1502,"Exchange")</f>
        <v>NYSE Arca</v>
      </c>
      <c r="AQ1502" s="6" t="str" cm="1">
        <f t="array" aca="1" ref="AQ1502" ca="1">_FV(A1502,"Exchange abbreviation",TRUE)</f>
        <v>ARCX</v>
      </c>
      <c r="AR1502" t="str" cm="1">
        <f t="array" aca="1" ref="AR1502" ca="1">_FV(A1502,"Instrument type",TRUE)</f>
        <v>ETF</v>
      </c>
    </row>
    <row r="1503" spans="1:44" ht="18.75" customHeight="1" x14ac:dyDescent="0.25">
      <c r="A1503" t="e" vm="1516">
        <v>#VALUE!</v>
      </c>
      <c r="B1503" t="s">
        <v>4270</v>
      </c>
      <c r="C1503" t="s">
        <v>4271</v>
      </c>
      <c r="D1503" s="31" cm="1">
        <f t="array" aca="1" ref="D1503" ca="1">_FV(A1503,"Last trade time",TRUE)</f>
        <v>45824.840277777781</v>
      </c>
      <c r="E1503" s="23" cm="1">
        <f t="array" aca="1" ref="E1503" ca="1">_FV(A1503,"Price")</f>
        <v>29.84</v>
      </c>
      <c r="F1503" s="27" cm="1">
        <f t="array" aca="1" ref="F1503" ca="1">_FV(A1503,"Change (%)",TRUE)</f>
        <v>-4.0049999999999999E-3</v>
      </c>
      <c r="G1503" s="26" cm="1">
        <f t="array" aca="1" ref="G1503" ca="1">_FV(A1503,"Change")</f>
        <v>-0.12</v>
      </c>
      <c r="H1503" s="23" cm="1">
        <f t="array" aca="1" ref="H1503" ca="1">_FV(A1503,"Open")</f>
        <v>29.79</v>
      </c>
      <c r="I1503" s="23" cm="1">
        <f t="array" aca="1" ref="I1503" ca="1">_FV(A1503,"Low")</f>
        <v>29.57</v>
      </c>
      <c r="J1503" s="23" cm="1">
        <f t="array" aca="1" ref="J1503" ca="1">_FV(A1503,"High")</f>
        <v>30.027799999999999</v>
      </c>
      <c r="K1503" s="23" cm="1">
        <f t="array" aca="1" ref="K1503" ca="1">_FV(A1503,"Previous close",TRUE)</f>
        <v>29.96</v>
      </c>
      <c r="L1503" s="26"/>
      <c r="M1503" s="23" cm="1">
        <f t="array" aca="1" ref="M1503" ca="1">_FV(A1503,"52 week low",TRUE)</f>
        <v>22.19</v>
      </c>
      <c r="N1503" s="23" cm="1">
        <f t="array" aca="1" ref="N1503" ca="1">_FV(A1503,"52 week high",TRUE)</f>
        <v>34.47</v>
      </c>
      <c r="O1503" s="8" cm="1">
        <f t="array" aca="1" ref="O1503" ca="1">_FV(A1503,"Volume")</f>
        <v>19915</v>
      </c>
      <c r="P1503" s="7" cm="1">
        <f t="array" aca="1" ref="P1503" ca="1">_FV(A1503,"Volume average",TRUE)</f>
        <v>26482</v>
      </c>
      <c r="Q1503" t="s">
        <v>1617</v>
      </c>
      <c r="S1503" t="s">
        <v>277</v>
      </c>
      <c r="T1503" s="25" cm="1">
        <f t="array" aca="1" ref="T1503" ca="1">_FV(A1503,"Expense ratio",TRUE)</f>
        <v>6.3E-3</v>
      </c>
      <c r="U1503" s="24" cm="1">
        <f t="array" aca="1" ref="U1503" ca="1">_FV(A1503,"Market cap",TRUE)</f>
        <v>70286610.530000001</v>
      </c>
      <c r="V1503" s="4">
        <v>70287816</v>
      </c>
      <c r="W1503" s="4">
        <v>70287816</v>
      </c>
      <c r="Y1503" t="s">
        <v>3909</v>
      </c>
      <c r="Z1503" s="5">
        <v>27.72</v>
      </c>
      <c r="AA1503" s="5">
        <v>9.2702310000000008</v>
      </c>
      <c r="AB1503" s="5">
        <v>2.9000001000000001E-2</v>
      </c>
      <c r="AC1503" s="4">
        <v>34333</v>
      </c>
      <c r="AE1503" s="5">
        <v>-6.2269596056218957</v>
      </c>
      <c r="AF1503" s="5">
        <v>-13.44743441884045</v>
      </c>
      <c r="AH1503" s="4">
        <v>2000000</v>
      </c>
      <c r="AI1503" s="4">
        <v>34333</v>
      </c>
      <c r="AJ1503" s="5">
        <v>951710.76</v>
      </c>
      <c r="AL1503" s="5">
        <v>34.47</v>
      </c>
      <c r="AM1503" s="5">
        <v>22.19</v>
      </c>
      <c r="AN1503" t="s">
        <v>47</v>
      </c>
      <c r="AO1503" t="str" cm="1">
        <f t="array" aca="1" ref="AO1503" ca="1">_FV(A1503,"Currency")</f>
        <v>USD</v>
      </c>
      <c r="AP1503" t="str" cm="1">
        <f t="array" aca="1" ref="AP1503" ca="1">_FV(A1503,"Exchange")</f>
        <v>NYSE Arca</v>
      </c>
      <c r="AQ1503" s="6" t="str" cm="1">
        <f t="array" aca="1" ref="AQ1503" ca="1">_FV(A1503,"Exchange abbreviation",TRUE)</f>
        <v>ARCX</v>
      </c>
      <c r="AR1503" t="str" cm="1">
        <f t="array" aca="1" ref="AR1503" ca="1">_FV(A1503,"Instrument type",TRUE)</f>
        <v>ETF</v>
      </c>
    </row>
    <row r="1504" spans="1:44" ht="18.75" customHeight="1" x14ac:dyDescent="0.25">
      <c r="A1504" t="e" vm="1517">
        <v>#VALUE!</v>
      </c>
      <c r="B1504" t="s">
        <v>4272</v>
      </c>
      <c r="C1504" t="s">
        <v>4273</v>
      </c>
      <c r="D1504" s="31" cm="1">
        <f t="array" aca="1" ref="D1504" ca="1">_FV(A1504,"Last trade time",TRUE)</f>
        <v>45824.840287534375</v>
      </c>
      <c r="E1504" s="23" cm="1">
        <f t="array" aca="1" ref="E1504" ca="1">_FV(A1504,"Price")</f>
        <v>88.86</v>
      </c>
      <c r="F1504" s="27" cm="1">
        <f t="array" aca="1" ref="F1504" ca="1">_FV(A1504,"Change (%)",TRUE)</f>
        <v>-1.797E-3</v>
      </c>
      <c r="G1504" s="26" cm="1">
        <f t="array" aca="1" ref="G1504" ca="1">_FV(A1504,"Change")</f>
        <v>-0.16</v>
      </c>
      <c r="H1504" s="23" cm="1">
        <f t="array" aca="1" ref="H1504" ca="1">_FV(A1504,"Open")</f>
        <v>88.96</v>
      </c>
      <c r="I1504" s="23" cm="1">
        <f t="array" aca="1" ref="I1504" ca="1">_FV(A1504,"Low")</f>
        <v>88.85</v>
      </c>
      <c r="J1504" s="23" cm="1">
        <f t="array" aca="1" ref="J1504" ca="1">_FV(A1504,"High")</f>
        <v>88.96</v>
      </c>
      <c r="K1504" s="23" cm="1">
        <f t="array" aca="1" ref="K1504" ca="1">_FV(A1504,"Previous close",TRUE)</f>
        <v>89.02</v>
      </c>
      <c r="L1504" s="26"/>
      <c r="M1504" s="23" cm="1">
        <f t="array" aca="1" ref="M1504" ca="1">_FV(A1504,"52 week low",TRUE)</f>
        <v>84.7</v>
      </c>
      <c r="N1504" s="23" cm="1">
        <f t="array" aca="1" ref="N1504" ca="1">_FV(A1504,"52 week high",TRUE)</f>
        <v>93.93</v>
      </c>
      <c r="O1504" s="8" cm="1">
        <f t="array" aca="1" ref="O1504" ca="1">_FV(A1504,"Volume")</f>
        <v>11952</v>
      </c>
      <c r="P1504" s="7" cm="1">
        <f t="array" aca="1" ref="P1504" ca="1">_FV(A1504,"Volume average",TRUE)</f>
        <v>32534</v>
      </c>
      <c r="Q1504" t="s">
        <v>345</v>
      </c>
      <c r="S1504" t="s">
        <v>4274</v>
      </c>
      <c r="T1504" s="25" cm="1">
        <f t="array" aca="1" ref="T1504" ca="1">_FV(A1504,"Expense ratio",TRUE)</f>
        <v>6.3E-3</v>
      </c>
      <c r="U1504" s="24" cm="1">
        <f t="array" aca="1" ref="U1504" ca="1">_FV(A1504,"Market cap",TRUE)</f>
        <v>392013285.66000003</v>
      </c>
      <c r="V1504" s="4">
        <v>392013280</v>
      </c>
      <c r="W1504" s="4">
        <v>392013280</v>
      </c>
      <c r="X1504" t="s">
        <v>4275</v>
      </c>
      <c r="Y1504" t="s">
        <v>4276</v>
      </c>
      <c r="Z1504" s="5">
        <v>88.769400000000005</v>
      </c>
      <c r="AA1504" s="5">
        <v>24.449138999999999</v>
      </c>
      <c r="AB1504" s="4">
        <v>0</v>
      </c>
      <c r="AC1504" s="4">
        <v>36674</v>
      </c>
      <c r="AE1504" s="5">
        <v>1.59038828990965</v>
      </c>
      <c r="AF1504" s="5">
        <v>5.0023692987958279</v>
      </c>
      <c r="AI1504" s="4">
        <v>36674</v>
      </c>
      <c r="AJ1504" s="5">
        <v>3257751.42</v>
      </c>
      <c r="AL1504" s="5">
        <v>93.93</v>
      </c>
      <c r="AM1504" s="5">
        <v>84.64</v>
      </c>
      <c r="AN1504" t="s">
        <v>90</v>
      </c>
      <c r="AO1504" t="str" cm="1">
        <f t="array" aca="1" ref="AO1504" ca="1">_FV(A1504,"Currency")</f>
        <v>USD</v>
      </c>
      <c r="AP1504" t="str" cm="1">
        <f t="array" aca="1" ref="AP1504" ca="1">_FV(A1504,"Exchange")</f>
        <v>CBOE BZX Exchange</v>
      </c>
      <c r="AQ1504" s="6" t="str" cm="1">
        <f t="array" aca="1" ref="AQ1504" ca="1">_FV(A1504,"Exchange abbreviation",TRUE)</f>
        <v>BATS</v>
      </c>
      <c r="AR1504" t="str" cm="1">
        <f t="array" aca="1" ref="AR1504" ca="1">_FV(A1504,"Instrument type",TRUE)</f>
        <v>ETF</v>
      </c>
    </row>
    <row r="1505" spans="1:44" ht="18.75" customHeight="1" x14ac:dyDescent="0.25">
      <c r="A1505" t="e" vm="1518">
        <v>#VALUE!</v>
      </c>
      <c r="B1505" t="s">
        <v>4277</v>
      </c>
      <c r="C1505" t="s">
        <v>4278</v>
      </c>
      <c r="D1505" s="31" cm="1">
        <f t="array" aca="1" ref="D1505" ca="1">_FV(A1505,"Last trade time",TRUE)</f>
        <v>45824.840277812502</v>
      </c>
      <c r="E1505" s="23" cm="1">
        <f t="array" aca="1" ref="E1505" ca="1">_FV(A1505,"Price")</f>
        <v>42.01</v>
      </c>
      <c r="F1505" s="27" cm="1">
        <f t="array" aca="1" ref="F1505" ca="1">_FV(A1505,"Change (%)",TRUE)</f>
        <v>-3.558E-3</v>
      </c>
      <c r="G1505" s="26" cm="1">
        <f t="array" aca="1" ref="G1505" ca="1">_FV(A1505,"Change")</f>
        <v>-0.15</v>
      </c>
      <c r="H1505" s="23" cm="1">
        <f t="array" aca="1" ref="H1505" ca="1">_FV(A1505,"Open")</f>
        <v>42.4</v>
      </c>
      <c r="I1505" s="23" cm="1">
        <f t="array" aca="1" ref="I1505" ca="1">_FV(A1505,"Low")</f>
        <v>41.844999999999999</v>
      </c>
      <c r="J1505" s="23" cm="1">
        <f t="array" aca="1" ref="J1505" ca="1">_FV(A1505,"High")</f>
        <v>42.62</v>
      </c>
      <c r="K1505" s="23" cm="1">
        <f t="array" aca="1" ref="K1505" ca="1">_FV(A1505,"Previous close",TRUE)</f>
        <v>42.16</v>
      </c>
      <c r="L1505" s="26"/>
      <c r="M1505" s="23" cm="1">
        <f t="array" aca="1" ref="M1505" ca="1">_FV(A1505,"52 week low",TRUE)</f>
        <v>32.67</v>
      </c>
      <c r="N1505" s="23" cm="1">
        <f t="array" aca="1" ref="N1505" ca="1">_FV(A1505,"52 week high",TRUE)</f>
        <v>43.44</v>
      </c>
      <c r="O1505" s="8" cm="1">
        <f t="array" aca="1" ref="O1505" ca="1">_FV(A1505,"Volume")</f>
        <v>158104</v>
      </c>
      <c r="P1505" s="7" cm="1">
        <f t="array" aca="1" ref="P1505" ca="1">_FV(A1505,"Volume average",TRUE)</f>
        <v>258184</v>
      </c>
      <c r="Q1505" t="s">
        <v>1475</v>
      </c>
      <c r="S1505" t="s">
        <v>318</v>
      </c>
      <c r="T1505" s="25" cm="1">
        <f t="array" aca="1" ref="T1505" ca="1">_FV(A1505,"Expense ratio",TRUE)</f>
        <v>6.3E-3</v>
      </c>
      <c r="U1505" s="24" cm="1">
        <f t="array" aca="1" ref="U1505" ca="1">_FV(A1505,"Market cap",TRUE)</f>
        <v>1687670337.1600001</v>
      </c>
      <c r="V1505" s="4">
        <v>1687643136</v>
      </c>
      <c r="W1505" s="4">
        <v>1687643136</v>
      </c>
      <c r="Y1505" t="s">
        <v>4255</v>
      </c>
      <c r="Z1505" s="5">
        <v>42.26</v>
      </c>
      <c r="AA1505" s="5">
        <v>17.159506</v>
      </c>
      <c r="AB1505" s="5">
        <v>2.2200000000000001E-2</v>
      </c>
      <c r="AC1505" s="4">
        <v>1126622</v>
      </c>
      <c r="AE1505" s="5">
        <v>10.51297648216833</v>
      </c>
      <c r="AF1505" s="5">
        <v>26.329681716770079</v>
      </c>
      <c r="AI1505" s="4">
        <v>1126622</v>
      </c>
      <c r="AJ1505" s="5">
        <v>47599779.5</v>
      </c>
      <c r="AL1505" s="5">
        <v>43.44</v>
      </c>
      <c r="AM1505" s="5">
        <v>32.67</v>
      </c>
      <c r="AN1505" t="s">
        <v>82</v>
      </c>
      <c r="AO1505" t="str" cm="1">
        <f t="array" aca="1" ref="AO1505" ca="1">_FV(A1505,"Currency")</f>
        <v>USD</v>
      </c>
      <c r="AP1505" t="str" cm="1">
        <f t="array" aca="1" ref="AP1505" ca="1">_FV(A1505,"Exchange")</f>
        <v>NYSE Arca</v>
      </c>
      <c r="AQ1505" s="6" t="str" cm="1">
        <f t="array" aca="1" ref="AQ1505" ca="1">_FV(A1505,"Exchange abbreviation",TRUE)</f>
        <v>ARCX</v>
      </c>
      <c r="AR1505" t="str" cm="1">
        <f t="array" aca="1" ref="AR1505" ca="1">_FV(A1505,"Instrument type",TRUE)</f>
        <v>ETF</v>
      </c>
    </row>
    <row r="1506" spans="1:44" ht="18.75" customHeight="1" x14ac:dyDescent="0.25">
      <c r="A1506" t="e" vm="1519">
        <v>#VALUE!</v>
      </c>
      <c r="B1506" t="s">
        <v>4279</v>
      </c>
      <c r="C1506" t="s">
        <v>4280</v>
      </c>
      <c r="D1506" s="31" cm="1">
        <f t="array" aca="1" ref="D1506" ca="1">_FV(A1506,"Last trade time",TRUE)</f>
        <v>45824.843750092186</v>
      </c>
      <c r="E1506" s="23" cm="1">
        <f t="array" aca="1" ref="E1506" ca="1">_FV(A1506,"Price")</f>
        <v>43.23</v>
      </c>
      <c r="F1506" s="27" cm="1">
        <f t="array" aca="1" ref="F1506" ca="1">_FV(A1506,"Change (%)",TRUE)</f>
        <v>6.5190000000000005E-3</v>
      </c>
      <c r="G1506" s="26" cm="1">
        <f t="array" aca="1" ref="G1506" ca="1">_FV(A1506,"Change")</f>
        <v>0.28000000000000003</v>
      </c>
      <c r="H1506" s="23" cm="1">
        <f t="array" aca="1" ref="H1506" ca="1">_FV(A1506,"Open")</f>
        <v>43.39</v>
      </c>
      <c r="I1506" s="23" cm="1">
        <f t="array" aca="1" ref="I1506" ca="1">_FV(A1506,"Low")</f>
        <v>43.23</v>
      </c>
      <c r="J1506" s="23" cm="1">
        <f t="array" aca="1" ref="J1506" ca="1">_FV(A1506,"High")</f>
        <v>43.39</v>
      </c>
      <c r="K1506" s="23" cm="1">
        <f t="array" aca="1" ref="K1506" ca="1">_FV(A1506,"Previous close",TRUE)</f>
        <v>42.95</v>
      </c>
      <c r="L1506" s="26"/>
      <c r="M1506" s="23" cm="1">
        <f t="array" aca="1" ref="M1506" ca="1">_FV(A1506,"52 week low",TRUE)</f>
        <v>38.729999999999997</v>
      </c>
      <c r="N1506" s="23" cm="1">
        <f t="array" aca="1" ref="N1506" ca="1">_FV(A1506,"52 week high",TRUE)</f>
        <v>45.8185</v>
      </c>
      <c r="O1506" s="8" cm="1">
        <f t="array" aca="1" ref="O1506" ca="1">_FV(A1506,"Volume")</f>
        <v>108</v>
      </c>
      <c r="P1506" s="7" cm="1">
        <f t="array" aca="1" ref="P1506" ca="1">_FV(A1506,"Volume average",TRUE)</f>
        <v>1529</v>
      </c>
      <c r="Q1506" t="s">
        <v>2066</v>
      </c>
      <c r="S1506" t="s">
        <v>56</v>
      </c>
      <c r="T1506" s="25" cm="1">
        <f t="array" aca="1" ref="T1506" ca="1">_FV(A1506,"Expense ratio",TRUE)</f>
        <v>6.3E-3</v>
      </c>
      <c r="U1506" s="24" cm="1">
        <f t="array" aca="1" ref="U1506" ca="1">_FV(A1506,"Market cap",TRUE)</f>
        <v>7468067.6200000001</v>
      </c>
      <c r="V1506" s="4">
        <v>7468067</v>
      </c>
      <c r="W1506" s="4">
        <v>7468067</v>
      </c>
      <c r="Y1506" t="s">
        <v>4281</v>
      </c>
      <c r="Z1506" s="5">
        <v>43.180999999999997</v>
      </c>
      <c r="AA1506" s="5">
        <v>25.264624000000001</v>
      </c>
      <c r="AB1506" s="4">
        <v>0</v>
      </c>
      <c r="AC1506" s="4">
        <v>1242</v>
      </c>
      <c r="AE1506" s="5">
        <v>2.286151672013514</v>
      </c>
      <c r="AF1506" s="5">
        <v>5.8722362938133266</v>
      </c>
      <c r="AI1506" s="4">
        <v>1242</v>
      </c>
      <c r="AJ1506" s="5">
        <v>53468.1</v>
      </c>
      <c r="AL1506" s="5">
        <v>45.819000000000003</v>
      </c>
      <c r="AM1506" s="5">
        <v>38.729999999999997</v>
      </c>
      <c r="AN1506" t="s">
        <v>47</v>
      </c>
      <c r="AO1506" t="str" cm="1">
        <f t="array" aca="1" ref="AO1506" ca="1">_FV(A1506,"Currency")</f>
        <v>USD</v>
      </c>
      <c r="AP1506" t="str" cm="1">
        <f t="array" aca="1" ref="AP1506" ca="1">_FV(A1506,"Exchange")</f>
        <v>Nasdaq Stock Market</v>
      </c>
      <c r="AQ1506" s="6" t="str" cm="1">
        <f t="array" aca="1" ref="AQ1506" ca="1">_FV(A1506,"Exchange abbreviation",TRUE)</f>
        <v>XNAS</v>
      </c>
      <c r="AR1506" t="str" cm="1">
        <f t="array" aca="1" ref="AR1506" ca="1">_FV(A1506,"Instrument type",TRUE)</f>
        <v>ETF</v>
      </c>
    </row>
    <row r="1507" spans="1:44" ht="18.75" customHeight="1" x14ac:dyDescent="0.25">
      <c r="A1507" t="e" vm="1520">
        <v>#VALUE!</v>
      </c>
      <c r="B1507" t="s">
        <v>4282</v>
      </c>
      <c r="C1507" t="s">
        <v>4283</v>
      </c>
      <c r="D1507" s="31" cm="1">
        <f t="array" aca="1" ref="D1507" ca="1">_FV(A1507,"Last trade time",TRUE)</f>
        <v>45824.840295358597</v>
      </c>
      <c r="E1507" s="23" cm="1">
        <f t="array" aca="1" ref="E1507" ca="1">_FV(A1507,"Price")</f>
        <v>40.907800000000002</v>
      </c>
      <c r="F1507" s="27" cm="1">
        <f t="array" aca="1" ref="F1507" ca="1">_FV(A1507,"Change (%)",TRUE)</f>
        <v>1.7432E-2</v>
      </c>
      <c r="G1507" s="26" cm="1">
        <f t="array" aca="1" ref="G1507" ca="1">_FV(A1507,"Change")</f>
        <v>0.70089999999999997</v>
      </c>
      <c r="H1507" s="23" cm="1">
        <f t="array" aca="1" ref="H1507" ca="1">_FV(A1507,"Open")</f>
        <v>41.1</v>
      </c>
      <c r="I1507" s="23" cm="1">
        <f t="array" aca="1" ref="I1507" ca="1">_FV(A1507,"Low")</f>
        <v>40.86</v>
      </c>
      <c r="J1507" s="23" cm="1">
        <f t="array" aca="1" ref="J1507" ca="1">_FV(A1507,"High")</f>
        <v>41.1</v>
      </c>
      <c r="K1507" s="23" cm="1">
        <f t="array" aca="1" ref="K1507" ca="1">_FV(A1507,"Previous close",TRUE)</f>
        <v>40.206899999999997</v>
      </c>
      <c r="L1507" s="26"/>
      <c r="M1507" s="23" cm="1">
        <f t="array" aca="1" ref="M1507" ca="1">_FV(A1507,"52 week low",TRUE)</f>
        <v>30.91</v>
      </c>
      <c r="N1507" s="23" cm="1">
        <f t="array" aca="1" ref="N1507" ca="1">_FV(A1507,"52 week high",TRUE)</f>
        <v>41.19</v>
      </c>
      <c r="O1507" s="8" cm="1">
        <f t="array" aca="1" ref="O1507" ca="1">_FV(A1507,"Volume")</f>
        <v>15773</v>
      </c>
      <c r="P1507" s="7" cm="1">
        <f t="array" aca="1" ref="P1507" ca="1">_FV(A1507,"Volume average",TRUE)</f>
        <v>16975</v>
      </c>
      <c r="Q1507" t="s">
        <v>1096</v>
      </c>
      <c r="S1507" t="s">
        <v>3934</v>
      </c>
      <c r="T1507" s="25" cm="1">
        <f t="array" aca="1" ref="T1507" ca="1">_FV(A1507,"Expense ratio",TRUE)</f>
        <v>6.3E-3</v>
      </c>
      <c r="U1507" s="24" cm="1">
        <f t="array" aca="1" ref="U1507" ca="1">_FV(A1507,"Market cap",TRUE)</f>
        <v>411562671.99000001</v>
      </c>
      <c r="V1507" s="4">
        <v>411562656</v>
      </c>
      <c r="W1507" s="4">
        <v>411562656</v>
      </c>
      <c r="Y1507" t="s">
        <v>4284</v>
      </c>
      <c r="Z1507" s="5">
        <v>40.455950000000001</v>
      </c>
      <c r="AA1507" s="5">
        <v>15.481329000000001</v>
      </c>
      <c r="AB1507" s="5">
        <v>1.3300001000000001E-2</v>
      </c>
      <c r="AC1507" s="4">
        <v>29333</v>
      </c>
      <c r="AE1507" s="5">
        <v>13.419614898539781</v>
      </c>
      <c r="AF1507" s="5">
        <v>21.690864005556151</v>
      </c>
      <c r="AH1507" s="16"/>
      <c r="AI1507" s="4">
        <v>29333</v>
      </c>
      <c r="AJ1507" s="5">
        <v>1189893.145</v>
      </c>
      <c r="AL1507" s="5">
        <v>40.97</v>
      </c>
      <c r="AM1507" s="5">
        <v>30.91</v>
      </c>
      <c r="AN1507" t="s">
        <v>90</v>
      </c>
      <c r="AO1507" t="str" cm="1">
        <f t="array" aca="1" ref="AO1507" ca="1">_FV(A1507,"Currency")</f>
        <v>USD</v>
      </c>
      <c r="AP1507" t="str" cm="1">
        <f t="array" aca="1" ref="AP1507" ca="1">_FV(A1507,"Exchange")</f>
        <v>CBOE BZX Exchange</v>
      </c>
      <c r="AQ1507" s="6" t="str" cm="1">
        <f t="array" aca="1" ref="AQ1507" ca="1">_FV(A1507,"Exchange abbreviation",TRUE)</f>
        <v>BATS</v>
      </c>
      <c r="AR1507" t="str" cm="1">
        <f t="array" aca="1" ref="AR1507" ca="1">_FV(A1507,"Instrument type",TRUE)</f>
        <v>ETF</v>
      </c>
    </row>
    <row r="1508" spans="1:44" ht="18.75" customHeight="1" x14ac:dyDescent="0.25">
      <c r="A1508" t="e" vm="1521">
        <v>#VALUE!</v>
      </c>
      <c r="B1508" t="s">
        <v>4285</v>
      </c>
      <c r="C1508" t="s">
        <v>4286</v>
      </c>
      <c r="D1508" s="31" cm="1">
        <f t="array" aca="1" ref="D1508" ca="1">_FV(A1508,"Last trade time",TRUE)</f>
        <v>45824.840290520311</v>
      </c>
      <c r="E1508" s="23" cm="1">
        <f t="array" aca="1" ref="E1508" ca="1">_FV(A1508,"Price")</f>
        <v>41.042400000000001</v>
      </c>
      <c r="F1508" s="27" cm="1">
        <f t="array" aca="1" ref="F1508" ca="1">_FV(A1508,"Change (%)",TRUE)</f>
        <v>1.2091000000000001E-2</v>
      </c>
      <c r="G1508" s="26" cm="1">
        <f t="array" aca="1" ref="G1508" ca="1">_FV(A1508,"Change")</f>
        <v>0.49030000000000001</v>
      </c>
      <c r="H1508" s="23" cm="1">
        <f t="array" aca="1" ref="H1508" ca="1">_FV(A1508,"Open")</f>
        <v>41.115000000000002</v>
      </c>
      <c r="I1508" s="23" cm="1">
        <f t="array" aca="1" ref="I1508" ca="1">_FV(A1508,"Low")</f>
        <v>41.042400000000001</v>
      </c>
      <c r="J1508" s="23" cm="1">
        <f t="array" aca="1" ref="J1508" ca="1">_FV(A1508,"High")</f>
        <v>41.2789</v>
      </c>
      <c r="K1508" s="23" cm="1">
        <f t="array" aca="1" ref="K1508" ca="1">_FV(A1508,"Previous close",TRUE)</f>
        <v>40.552100000000003</v>
      </c>
      <c r="L1508" s="26"/>
      <c r="M1508" s="23" cm="1">
        <f t="array" aca="1" ref="M1508" ca="1">_FV(A1508,"52 week low",TRUE)</f>
        <v>32.369999999999997</v>
      </c>
      <c r="N1508" s="23" cm="1">
        <f t="array" aca="1" ref="N1508" ca="1">_FV(A1508,"52 week high",TRUE)</f>
        <v>42.17</v>
      </c>
      <c r="O1508" s="8" cm="1">
        <f t="array" aca="1" ref="O1508" ca="1">_FV(A1508,"Volume")</f>
        <v>3252</v>
      </c>
      <c r="P1508" s="7" cm="1">
        <f t="array" aca="1" ref="P1508" ca="1">_FV(A1508,"Volume average",TRUE)</f>
        <v>6364</v>
      </c>
      <c r="Q1508" t="s">
        <v>72</v>
      </c>
      <c r="S1508" t="s">
        <v>3934</v>
      </c>
      <c r="T1508" s="25" cm="1">
        <f t="array" aca="1" ref="T1508" ca="1">_FV(A1508,"Expense ratio",TRUE)</f>
        <v>6.3E-3</v>
      </c>
      <c r="U1508" s="24" cm="1">
        <f t="array" aca="1" ref="U1508" ca="1">_FV(A1508,"Market cap",TRUE)</f>
        <v>270942565.43000001</v>
      </c>
      <c r="V1508" s="4">
        <v>270942560</v>
      </c>
      <c r="W1508" s="4">
        <v>270942560</v>
      </c>
      <c r="Y1508" t="s">
        <v>4284</v>
      </c>
      <c r="Z1508" s="5">
        <v>41.35924</v>
      </c>
      <c r="AA1508" s="5">
        <v>9.8334969999999995</v>
      </c>
      <c r="AB1508" s="5">
        <v>1.6799999999999999E-2</v>
      </c>
      <c r="AC1508" s="4">
        <v>16195</v>
      </c>
      <c r="AE1508" s="5">
        <v>9.1563602400666966</v>
      </c>
      <c r="AF1508" s="5">
        <v>27.37741727847629</v>
      </c>
      <c r="AI1508" s="4">
        <v>16195</v>
      </c>
      <c r="AJ1508" s="5">
        <v>669420.32500000007</v>
      </c>
      <c r="AL1508" s="5">
        <v>42.17</v>
      </c>
      <c r="AM1508" s="5">
        <v>32.369999999999997</v>
      </c>
      <c r="AN1508" t="s">
        <v>47</v>
      </c>
      <c r="AO1508" t="str" cm="1">
        <f t="array" aca="1" ref="AO1508" ca="1">_FV(A1508,"Currency")</f>
        <v>USD</v>
      </c>
      <c r="AP1508" t="str" cm="1">
        <f t="array" aca="1" ref="AP1508" ca="1">_FV(A1508,"Exchange")</f>
        <v>CBOE BZX Exchange</v>
      </c>
      <c r="AQ1508" s="6" t="str" cm="1">
        <f t="array" aca="1" ref="AQ1508" ca="1">_FV(A1508,"Exchange abbreviation",TRUE)</f>
        <v>BATS</v>
      </c>
      <c r="AR1508" t="str" cm="1">
        <f t="array" aca="1" ref="AR1508" ca="1">_FV(A1508,"Instrument type",TRUE)</f>
        <v>ETF</v>
      </c>
    </row>
    <row r="1509" spans="1:44" ht="18.75" customHeight="1" x14ac:dyDescent="0.25">
      <c r="A1509" t="e" vm="1522">
        <v>#VALUE!</v>
      </c>
      <c r="B1509" t="s">
        <v>4287</v>
      </c>
      <c r="C1509" t="s">
        <v>4288</v>
      </c>
      <c r="D1509" s="31" cm="1">
        <f t="array" aca="1" ref="D1509" ca="1">_FV(A1509,"Last trade time",TRUE)</f>
        <v>45824.840294501562</v>
      </c>
      <c r="E1509" s="23" cm="1">
        <f t="array" aca="1" ref="E1509" ca="1">_FV(A1509,"Price")</f>
        <v>35.869999999999997</v>
      </c>
      <c r="F1509" s="27" cm="1">
        <f t="array" aca="1" ref="F1509" ca="1">_FV(A1509,"Change (%)",TRUE)</f>
        <v>9.8539999999999999E-3</v>
      </c>
      <c r="G1509" s="26" cm="1">
        <f t="array" aca="1" ref="G1509" ca="1">_FV(A1509,"Change")</f>
        <v>0.35</v>
      </c>
      <c r="H1509" s="23" cm="1">
        <f t="array" aca="1" ref="H1509" ca="1">_FV(A1509,"Open")</f>
        <v>35.770000000000003</v>
      </c>
      <c r="I1509" s="23" cm="1">
        <f t="array" aca="1" ref="I1509" ca="1">_FV(A1509,"Low")</f>
        <v>35.770000000000003</v>
      </c>
      <c r="J1509" s="23" cm="1">
        <f t="array" aca="1" ref="J1509" ca="1">_FV(A1509,"High")</f>
        <v>36.128700000000002</v>
      </c>
      <c r="K1509" s="23" cm="1">
        <f t="array" aca="1" ref="K1509" ca="1">_FV(A1509,"Previous close",TRUE)</f>
        <v>35.520000000000003</v>
      </c>
      <c r="L1509" s="26"/>
      <c r="M1509" s="23" cm="1">
        <f t="array" aca="1" ref="M1509" ca="1">_FV(A1509,"52 week low",TRUE)</f>
        <v>27.3</v>
      </c>
      <c r="N1509" s="23" cm="1">
        <f t="array" aca="1" ref="N1509" ca="1">_FV(A1509,"52 week high",TRUE)</f>
        <v>36.159999999999997</v>
      </c>
      <c r="O1509" s="8" cm="1">
        <f t="array" aca="1" ref="O1509" ca="1">_FV(A1509,"Volume")</f>
        <v>37664</v>
      </c>
      <c r="P1509" s="7" cm="1">
        <f t="array" aca="1" ref="P1509" ca="1">_FV(A1509,"Volume average",TRUE)</f>
        <v>104959</v>
      </c>
      <c r="Q1509" t="s">
        <v>844</v>
      </c>
      <c r="S1509" t="s">
        <v>1146</v>
      </c>
      <c r="T1509" s="25" cm="1">
        <f t="array" aca="1" ref="T1509" ca="1">_FV(A1509,"Expense ratio",TRUE)</f>
        <v>6.3E-3</v>
      </c>
      <c r="U1509" s="24" cm="1">
        <f t="array" aca="1" ref="U1509" ca="1">_FV(A1509,"Market cap",TRUE)</f>
        <v>503163770.63999999</v>
      </c>
      <c r="V1509" s="4">
        <v>503163776</v>
      </c>
      <c r="W1509" s="4">
        <v>503163776</v>
      </c>
      <c r="Y1509" t="s">
        <v>4289</v>
      </c>
      <c r="Z1509" s="5">
        <v>34.937899999999999</v>
      </c>
      <c r="AA1509" s="5">
        <v>8.5011390000000002</v>
      </c>
      <c r="AB1509" s="5">
        <v>4.0999997000000003E-2</v>
      </c>
      <c r="AC1509" s="4">
        <v>97555</v>
      </c>
      <c r="AE1509" s="5">
        <v>12.675610662152041</v>
      </c>
      <c r="AF1509" s="5">
        <v>4.9012397336154478</v>
      </c>
      <c r="AI1509" s="4">
        <v>97555</v>
      </c>
      <c r="AJ1509" s="5">
        <v>3418327.2</v>
      </c>
      <c r="AL1509" s="5">
        <v>36.159999999999997</v>
      </c>
      <c r="AM1509" s="5">
        <v>27.3</v>
      </c>
      <c r="AN1509" t="s">
        <v>90</v>
      </c>
      <c r="AO1509" t="str" cm="1">
        <f t="array" aca="1" ref="AO1509" ca="1">_FV(A1509,"Currency")</f>
        <v>USD</v>
      </c>
      <c r="AP1509" t="str" cm="1">
        <f t="array" aca="1" ref="AP1509" ca="1">_FV(A1509,"Exchange")</f>
        <v>CBOE BZX Exchange</v>
      </c>
      <c r="AQ1509" s="6" t="str" cm="1">
        <f t="array" aca="1" ref="AQ1509" ca="1">_FV(A1509,"Exchange abbreviation",TRUE)</f>
        <v>BATS</v>
      </c>
      <c r="AR1509" t="str" cm="1">
        <f t="array" aca="1" ref="AR1509" ca="1">_FV(A1509,"Instrument type",TRUE)</f>
        <v>ETF</v>
      </c>
    </row>
    <row r="1510" spans="1:44" ht="18.75" customHeight="1" x14ac:dyDescent="0.25">
      <c r="A1510" t="e" vm="1523">
        <v>#VALUE!</v>
      </c>
      <c r="B1510" t="s">
        <v>4290</v>
      </c>
      <c r="C1510" t="s">
        <v>4291</v>
      </c>
      <c r="D1510" s="31" cm="1">
        <f t="array" aca="1" ref="D1510" ca="1">_FV(A1510,"Last trade time",TRUE)</f>
        <v>45824.843750196094</v>
      </c>
      <c r="E1510" s="23" cm="1">
        <f t="array" aca="1" ref="E1510" ca="1">_FV(A1510,"Price")</f>
        <v>27.756399999999999</v>
      </c>
      <c r="F1510" s="27" cm="1">
        <f t="array" aca="1" ref="F1510" ca="1">_FV(A1510,"Change (%)",TRUE)</f>
        <v>1.9619999999999999E-2</v>
      </c>
      <c r="G1510" s="26" cm="1">
        <f t="array" aca="1" ref="G1510" ca="1">_FV(A1510,"Change")</f>
        <v>0.53410000000000002</v>
      </c>
      <c r="H1510" s="23" cm="1">
        <f t="array" aca="1" ref="H1510" ca="1">_FV(A1510,"Open")</f>
        <v>27.45</v>
      </c>
      <c r="I1510" s="23" cm="1">
        <f t="array" aca="1" ref="I1510" ca="1">_FV(A1510,"Low")</f>
        <v>27.45</v>
      </c>
      <c r="J1510" s="23" cm="1">
        <f t="array" aca="1" ref="J1510" ca="1">_FV(A1510,"High")</f>
        <v>27.84</v>
      </c>
      <c r="K1510" s="23" cm="1">
        <f t="array" aca="1" ref="K1510" ca="1">_FV(A1510,"Previous close",TRUE)</f>
        <v>27.222300000000001</v>
      </c>
      <c r="L1510" s="26"/>
      <c r="M1510" s="23" cm="1">
        <f t="array" aca="1" ref="M1510" ca="1">_FV(A1510,"52 week low",TRUE)</f>
        <v>19.829499999999999</v>
      </c>
      <c r="N1510" s="23" cm="1">
        <f t="array" aca="1" ref="N1510" ca="1">_FV(A1510,"52 week high",TRUE)</f>
        <v>28.01</v>
      </c>
      <c r="O1510" s="8" cm="1">
        <f t="array" aca="1" ref="O1510" ca="1">_FV(A1510,"Volume")</f>
        <v>3887</v>
      </c>
      <c r="P1510" s="7" cm="1">
        <f t="array" aca="1" ref="P1510" ca="1">_FV(A1510,"Volume average",TRUE)</f>
        <v>11758</v>
      </c>
      <c r="Q1510" t="s">
        <v>490</v>
      </c>
      <c r="S1510" t="s">
        <v>4292</v>
      </c>
      <c r="T1510" s="25" cm="1">
        <f t="array" aca="1" ref="T1510" ca="1">_FV(A1510,"Expense ratio",TRUE)</f>
        <v>6.3E-3</v>
      </c>
      <c r="U1510" s="24" cm="1">
        <f t="array" aca="1" ref="U1510" ca="1">_FV(A1510,"Market cap",TRUE)</f>
        <v>37032285.259999998</v>
      </c>
      <c r="V1510" s="4">
        <v>37032284</v>
      </c>
      <c r="W1510" s="4">
        <v>37032284</v>
      </c>
      <c r="Y1510" t="s">
        <v>4293</v>
      </c>
      <c r="Z1510" s="5">
        <v>27.43</v>
      </c>
      <c r="AA1510" s="5">
        <v>35.621299999999998</v>
      </c>
      <c r="AB1510" s="20"/>
      <c r="AC1510" s="4">
        <v>10739</v>
      </c>
      <c r="AE1510" s="5">
        <v>5.498111354404589</v>
      </c>
      <c r="AF1510" s="20"/>
      <c r="AI1510" s="4">
        <v>10739</v>
      </c>
      <c r="AJ1510" s="5">
        <v>294892.94</v>
      </c>
      <c r="AL1510" s="5">
        <v>28.01</v>
      </c>
      <c r="AM1510" s="5">
        <v>19.829999999999998</v>
      </c>
      <c r="AN1510" t="s">
        <v>47</v>
      </c>
      <c r="AO1510" t="str" cm="1">
        <f t="array" aca="1" ref="AO1510" ca="1">_FV(A1510,"Currency")</f>
        <v>USD</v>
      </c>
      <c r="AP1510" t="str" cm="1">
        <f t="array" aca="1" ref="AP1510" ca="1">_FV(A1510,"Exchange")</f>
        <v>Nasdaq Stock Market</v>
      </c>
      <c r="AQ1510" s="6" t="str" cm="1">
        <f t="array" aca="1" ref="AQ1510" ca="1">_FV(A1510,"Exchange abbreviation",TRUE)</f>
        <v>XNAS</v>
      </c>
      <c r="AR1510" t="str" cm="1">
        <f t="array" aca="1" ref="AR1510" ca="1">_FV(A1510,"Instrument type",TRUE)</f>
        <v>ETF</v>
      </c>
    </row>
    <row r="1511" spans="1:44" ht="18.75" customHeight="1" x14ac:dyDescent="0.25">
      <c r="A1511" t="e" vm="1524">
        <v>#VALUE!</v>
      </c>
      <c r="B1511" t="s">
        <v>4294</v>
      </c>
      <c r="C1511" t="s">
        <v>4295</v>
      </c>
      <c r="D1511" s="31" cm="1">
        <f t="array" aca="1" ref="D1511" ca="1">_FV(A1511,"Last trade time",TRUE)</f>
        <v>45824.840277823438</v>
      </c>
      <c r="E1511" s="23" cm="1">
        <f t="array" aca="1" ref="E1511" ca="1">_FV(A1511,"Price")</f>
        <v>45.44</v>
      </c>
      <c r="F1511" s="27" cm="1">
        <f t="array" aca="1" ref="F1511" ca="1">_FV(A1511,"Change (%)",TRUE)</f>
        <v>1.2929E-2</v>
      </c>
      <c r="G1511" s="26" cm="1">
        <f t="array" aca="1" ref="G1511" ca="1">_FV(A1511,"Change")</f>
        <v>0.57999999999999996</v>
      </c>
      <c r="H1511" s="23" cm="1">
        <f t="array" aca="1" ref="H1511" ca="1">_FV(A1511,"Open")</f>
        <v>45.41</v>
      </c>
      <c r="I1511" s="23" cm="1">
        <f t="array" aca="1" ref="I1511" ca="1">_FV(A1511,"Low")</f>
        <v>45.31</v>
      </c>
      <c r="J1511" s="23" cm="1">
        <f t="array" aca="1" ref="J1511" ca="1">_FV(A1511,"High")</f>
        <v>45.59</v>
      </c>
      <c r="K1511" s="23" cm="1">
        <f t="array" aca="1" ref="K1511" ca="1">_FV(A1511,"Previous close",TRUE)</f>
        <v>44.86</v>
      </c>
      <c r="L1511" s="26"/>
      <c r="M1511" s="23" cm="1">
        <f t="array" aca="1" ref="M1511" ca="1">_FV(A1511,"52 week low",TRUE)</f>
        <v>37.25</v>
      </c>
      <c r="N1511" s="23" cm="1">
        <f t="array" aca="1" ref="N1511" ca="1">_FV(A1511,"52 week high",TRUE)</f>
        <v>45.59</v>
      </c>
      <c r="O1511" s="8" cm="1">
        <f t="array" aca="1" ref="O1511" ca="1">_FV(A1511,"Volume")</f>
        <v>150800</v>
      </c>
      <c r="P1511" s="7" cm="1">
        <f t="array" aca="1" ref="P1511" ca="1">_FV(A1511,"Volume average",TRUE)</f>
        <v>225054</v>
      </c>
      <c r="Q1511" t="s">
        <v>464</v>
      </c>
      <c r="T1511" s="25" cm="1">
        <f t="array" aca="1" ref="T1511" ca="1">_FV(A1511,"Expense ratio",TRUE)</f>
        <v>6.3E-3</v>
      </c>
      <c r="U1511" s="24" cm="1">
        <f t="array" aca="1" ref="U1511" ca="1">_FV(A1511,"Market cap",TRUE)</f>
        <v>2924810051.1500001</v>
      </c>
      <c r="V1511" s="16"/>
      <c r="W1511" s="16"/>
      <c r="Z1511" s="18"/>
      <c r="AB1511" s="20"/>
      <c r="AC1511" s="21">
        <v>216074</v>
      </c>
      <c r="AE1511" s="18"/>
      <c r="AF1511" s="20"/>
      <c r="AI1511" s="21"/>
      <c r="AJ1511" s="18"/>
      <c r="AL1511" s="18"/>
      <c r="AM1511" s="18"/>
      <c r="AN1511" t="s">
        <v>73</v>
      </c>
      <c r="AO1511" t="str" cm="1">
        <f t="array" aca="1" ref="AO1511" ca="1">_FV(A1511,"Currency")</f>
        <v>USD</v>
      </c>
      <c r="AP1511" t="str" cm="1">
        <f t="array" aca="1" ref="AP1511" ca="1">_FV(A1511,"Exchange")</f>
        <v>NYSE Arca</v>
      </c>
      <c r="AQ1511" s="6" t="str" cm="1">
        <f t="array" aca="1" ref="AQ1511" ca="1">_FV(A1511,"Exchange abbreviation",TRUE)</f>
        <v>ARCX</v>
      </c>
      <c r="AR1511" t="str" cm="1">
        <f t="array" aca="1" ref="AR1511" ca="1">_FV(A1511,"Instrument type",TRUE)</f>
        <v>ETF</v>
      </c>
    </row>
    <row r="1512" spans="1:44" ht="18.75" customHeight="1" x14ac:dyDescent="0.25">
      <c r="A1512" t="e" vm="1525">
        <v>#VALUE!</v>
      </c>
      <c r="B1512" t="s">
        <v>4296</v>
      </c>
      <c r="C1512" t="s">
        <v>4297</v>
      </c>
      <c r="D1512" s="31" cm="1">
        <f t="array" aca="1" ref="D1512" ca="1">_FV(A1512,"Last trade time",TRUE)</f>
        <v>45824.843750196094</v>
      </c>
      <c r="E1512" s="23" cm="1">
        <f t="array" aca="1" ref="E1512" ca="1">_FV(A1512,"Price")</f>
        <v>29.74</v>
      </c>
      <c r="F1512" s="27" cm="1">
        <f t="array" aca="1" ref="F1512" ca="1">_FV(A1512,"Change (%)",TRUE)</f>
        <v>2.6934E-2</v>
      </c>
      <c r="G1512" s="26" cm="1">
        <f t="array" aca="1" ref="G1512" ca="1">_FV(A1512,"Change")</f>
        <v>0.78</v>
      </c>
      <c r="H1512" s="23" cm="1">
        <f t="array" aca="1" ref="H1512" ca="1">_FV(A1512,"Open")</f>
        <v>29.62</v>
      </c>
      <c r="I1512" s="23" cm="1">
        <f t="array" aca="1" ref="I1512" ca="1">_FV(A1512,"Low")</f>
        <v>29.62</v>
      </c>
      <c r="J1512" s="23" cm="1">
        <f t="array" aca="1" ref="J1512" ca="1">_FV(A1512,"High")</f>
        <v>29.95</v>
      </c>
      <c r="K1512" s="23" cm="1">
        <f t="array" aca="1" ref="K1512" ca="1">_FV(A1512,"Previous close",TRUE)</f>
        <v>28.96</v>
      </c>
      <c r="L1512" s="26"/>
      <c r="M1512" s="23" cm="1">
        <f t="array" aca="1" ref="M1512" ca="1">_FV(A1512,"52 week low",TRUE)</f>
        <v>20.54</v>
      </c>
      <c r="N1512" s="23" cm="1">
        <f t="array" aca="1" ref="N1512" ca="1">_FV(A1512,"52 week high",TRUE)</f>
        <v>29.95</v>
      </c>
      <c r="O1512" s="8" cm="1">
        <f t="array" aca="1" ref="O1512" ca="1">_FV(A1512,"Volume")</f>
        <v>1511</v>
      </c>
      <c r="P1512" s="7" cm="1">
        <f t="array" aca="1" ref="P1512" ca="1">_FV(A1512,"Volume average",TRUE)</f>
        <v>798</v>
      </c>
      <c r="Q1512" t="s">
        <v>490</v>
      </c>
      <c r="S1512" t="s">
        <v>3079</v>
      </c>
      <c r="T1512" s="25" cm="1">
        <f t="array" aca="1" ref="T1512" ca="1">_FV(A1512,"Expense ratio",TRUE)</f>
        <v>6.1999999999999998E-3</v>
      </c>
      <c r="U1512" s="24" cm="1">
        <f t="array" aca="1" ref="U1512" ca="1">_FV(A1512,"Market cap",TRUE)</f>
        <v>1737278.74</v>
      </c>
      <c r="V1512" s="4">
        <v>1737278</v>
      </c>
      <c r="W1512" s="4">
        <v>1737278</v>
      </c>
      <c r="Y1512" t="s">
        <v>4298</v>
      </c>
      <c r="Z1512" s="5">
        <v>28.8325</v>
      </c>
      <c r="AA1512" s="19">
        <v>25.057971999999999</v>
      </c>
      <c r="AB1512" s="5">
        <v>6.4999997E-3</v>
      </c>
      <c r="AC1512" s="4">
        <v>776</v>
      </c>
      <c r="AE1512" s="5">
        <v>17.02169565071312</v>
      </c>
      <c r="AF1512" s="5">
        <v>31.373205125114701</v>
      </c>
      <c r="AI1512" s="4">
        <v>776</v>
      </c>
      <c r="AJ1512" s="5">
        <v>22465.1224</v>
      </c>
      <c r="AL1512" s="5">
        <v>29.82</v>
      </c>
      <c r="AM1512" s="5">
        <v>20.54</v>
      </c>
      <c r="AN1512" t="s">
        <v>47</v>
      </c>
      <c r="AO1512" t="str" cm="1">
        <f t="array" aca="1" ref="AO1512" ca="1">_FV(A1512,"Currency")</f>
        <v>USD</v>
      </c>
      <c r="AP1512" t="str" cm="1">
        <f t="array" aca="1" ref="AP1512" ca="1">_FV(A1512,"Exchange")</f>
        <v>Nasdaq Stock Market</v>
      </c>
      <c r="AQ1512" s="6" t="str" cm="1">
        <f t="array" aca="1" ref="AQ1512" ca="1">_FV(A1512,"Exchange abbreviation",TRUE)</f>
        <v>XNAS</v>
      </c>
      <c r="AR1512" t="str" cm="1">
        <f t="array" aca="1" ref="AR1512" ca="1">_FV(A1512,"Instrument type",TRUE)</f>
        <v>ETF</v>
      </c>
    </row>
    <row r="1513" spans="1:44" ht="18.75" customHeight="1" x14ac:dyDescent="0.25">
      <c r="A1513" t="e" vm="1526">
        <v>#VALUE!</v>
      </c>
      <c r="B1513" t="s">
        <v>4299</v>
      </c>
      <c r="C1513" t="s">
        <v>4300</v>
      </c>
      <c r="D1513" s="31" cm="1">
        <f t="array" aca="1" ref="D1513" ca="1">_FV(A1513,"Last trade time",TRUE)</f>
        <v>45824.840277812502</v>
      </c>
      <c r="E1513" s="23" cm="1">
        <f t="array" aca="1" ref="E1513" ca="1">_FV(A1513,"Price")</f>
        <v>64.180000000000007</v>
      </c>
      <c r="F1513" s="27" cm="1">
        <f t="array" aca="1" ref="F1513" ca="1">_FV(A1513,"Change (%)",TRUE)</f>
        <v>7.8519999999999996E-3</v>
      </c>
      <c r="G1513" s="26" cm="1">
        <f t="array" aca="1" ref="G1513" ca="1">_FV(A1513,"Change")</f>
        <v>0.5</v>
      </c>
      <c r="H1513" s="23" cm="1">
        <f t="array" aca="1" ref="H1513" ca="1">_FV(A1513,"Open")</f>
        <v>64.02</v>
      </c>
      <c r="I1513" s="23" cm="1">
        <f t="array" aca="1" ref="I1513" ca="1">_FV(A1513,"Low")</f>
        <v>64.010000000000005</v>
      </c>
      <c r="J1513" s="23" cm="1">
        <f t="array" aca="1" ref="J1513" ca="1">_FV(A1513,"High")</f>
        <v>64.53</v>
      </c>
      <c r="K1513" s="23" cm="1">
        <f t="array" aca="1" ref="K1513" ca="1">_FV(A1513,"Previous close",TRUE)</f>
        <v>63.68</v>
      </c>
      <c r="L1513" s="26"/>
      <c r="M1513" s="23" cm="1">
        <f t="array" aca="1" ref="M1513" ca="1">_FV(A1513,"52 week low",TRUE)</f>
        <v>60.65</v>
      </c>
      <c r="N1513" s="23" cm="1">
        <f t="array" aca="1" ref="N1513" ca="1">_FV(A1513,"52 week high",TRUE)</f>
        <v>70.290099999999995</v>
      </c>
      <c r="O1513" s="8" cm="1">
        <f t="array" aca="1" ref="O1513" ca="1">_FV(A1513,"Volume")</f>
        <v>13159</v>
      </c>
      <c r="P1513" s="7" cm="1">
        <f t="array" aca="1" ref="P1513" ca="1">_FV(A1513,"Volume average",TRUE)</f>
        <v>24950</v>
      </c>
      <c r="Q1513" t="s">
        <v>4301</v>
      </c>
      <c r="S1513" t="s">
        <v>318</v>
      </c>
      <c r="T1513" s="25" cm="1">
        <f t="array" aca="1" ref="T1513" ca="1">_FV(A1513,"Expense ratio",TRUE)</f>
        <v>6.1999999999999998E-3</v>
      </c>
      <c r="U1513" s="24" cm="1">
        <f t="array" aca="1" ref="U1513" ca="1">_FV(A1513,"Market cap",TRUE)</f>
        <v>313168763.77999997</v>
      </c>
      <c r="V1513" s="4">
        <v>313163424</v>
      </c>
      <c r="W1513" s="4">
        <v>313163424</v>
      </c>
      <c r="Y1513" t="s">
        <v>4255</v>
      </c>
      <c r="Z1513" s="5">
        <v>62.79</v>
      </c>
      <c r="AA1513" s="5">
        <v>17.612058999999999</v>
      </c>
      <c r="AB1513" s="5">
        <v>1.9599999999999999E-2</v>
      </c>
      <c r="AC1513" s="4">
        <v>28866</v>
      </c>
      <c r="AE1513" s="5">
        <v>-1.7045541449070889</v>
      </c>
      <c r="AF1513" s="5">
        <v>-3.0460584579779511</v>
      </c>
      <c r="AI1513" s="4">
        <v>28866</v>
      </c>
      <c r="AJ1513" s="5">
        <v>1812178.6140000001</v>
      </c>
      <c r="AL1513" s="5">
        <v>70.290000000000006</v>
      </c>
      <c r="AM1513" s="5">
        <v>60.65</v>
      </c>
      <c r="AN1513" t="s">
        <v>90</v>
      </c>
      <c r="AO1513" t="str" cm="1">
        <f t="array" aca="1" ref="AO1513" ca="1">_FV(A1513,"Currency")</f>
        <v>USD</v>
      </c>
      <c r="AP1513" t="str" cm="1">
        <f t="array" aca="1" ref="AP1513" ca="1">_FV(A1513,"Exchange")</f>
        <v>NYSE Arca</v>
      </c>
      <c r="AQ1513" s="6" t="str" cm="1">
        <f t="array" aca="1" ref="AQ1513" ca="1">_FV(A1513,"Exchange abbreviation",TRUE)</f>
        <v>ARCX</v>
      </c>
      <c r="AR1513" t="str" cm="1">
        <f t="array" aca="1" ref="AR1513" ca="1">_FV(A1513,"Instrument type",TRUE)</f>
        <v>ETF</v>
      </c>
    </row>
    <row r="1514" spans="1:44" ht="18.75" customHeight="1" x14ac:dyDescent="0.25">
      <c r="A1514" t="e" vm="1527">
        <v>#VALUE!</v>
      </c>
      <c r="B1514" t="s">
        <v>4302</v>
      </c>
      <c r="C1514" t="s">
        <v>4303</v>
      </c>
      <c r="D1514" s="31" cm="1">
        <f t="array" aca="1" ref="D1514" ca="1">_FV(A1514,"Last trade time",TRUE)</f>
        <v>45824.840277812502</v>
      </c>
      <c r="E1514" s="23" cm="1">
        <f t="array" aca="1" ref="E1514" ca="1">_FV(A1514,"Price")</f>
        <v>29.43</v>
      </c>
      <c r="F1514" s="27" cm="1">
        <f t="array" aca="1" ref="F1514" ca="1">_FV(A1514,"Change (%)",TRUE)</f>
        <v>3.3989999999999997E-4</v>
      </c>
      <c r="G1514" s="26" cm="1">
        <f t="array" aca="1" ref="G1514" ca="1">_FV(A1514,"Change")</f>
        <v>0.01</v>
      </c>
      <c r="H1514" s="23" cm="1">
        <f t="array" aca="1" ref="H1514" ca="1">_FV(A1514,"Open")</f>
        <v>29.87</v>
      </c>
      <c r="I1514" s="23" cm="1">
        <f t="array" aca="1" ref="I1514" ca="1">_FV(A1514,"Low")</f>
        <v>29.38</v>
      </c>
      <c r="J1514" s="23" cm="1">
        <f t="array" aca="1" ref="J1514" ca="1">_FV(A1514,"High")</f>
        <v>29.87</v>
      </c>
      <c r="K1514" s="23" cm="1">
        <f t="array" aca="1" ref="K1514" ca="1">_FV(A1514,"Previous close",TRUE)</f>
        <v>29.42</v>
      </c>
      <c r="L1514" s="26"/>
      <c r="M1514" s="23" cm="1">
        <f t="array" aca="1" ref="M1514" ca="1">_FV(A1514,"52 week low",TRUE)</f>
        <v>22.3</v>
      </c>
      <c r="N1514" s="23" cm="1">
        <f t="array" aca="1" ref="N1514" ca="1">_FV(A1514,"52 week high",TRUE)</f>
        <v>29.943200000000001</v>
      </c>
      <c r="O1514" s="8" cm="1">
        <f t="array" aca="1" ref="O1514" ca="1">_FV(A1514,"Volume")</f>
        <v>188627</v>
      </c>
      <c r="P1514" s="7" cm="1">
        <f t="array" aca="1" ref="P1514" ca="1">_FV(A1514,"Volume average",TRUE)</f>
        <v>91596</v>
      </c>
      <c r="Q1514" t="s">
        <v>464</v>
      </c>
      <c r="T1514" s="25" cm="1">
        <f t="array" aca="1" ref="T1514" ca="1">_FV(A1514,"Expense ratio",TRUE)</f>
        <v>6.1999999999999998E-3</v>
      </c>
      <c r="U1514" s="24" cm="1">
        <f t="array" aca="1" ref="U1514" ca="1">_FV(A1514,"Market cap",TRUE)</f>
        <v>97409890.620000005</v>
      </c>
      <c r="V1514" s="16"/>
      <c r="W1514" s="16"/>
      <c r="Z1514" s="18"/>
      <c r="AA1514" s="20"/>
      <c r="AB1514" s="20"/>
      <c r="AC1514" s="21">
        <v>100247</v>
      </c>
      <c r="AE1514" s="18"/>
      <c r="AF1514" s="20"/>
      <c r="AI1514" s="21"/>
      <c r="AJ1514" s="18"/>
      <c r="AL1514" s="18"/>
      <c r="AM1514" s="18"/>
      <c r="AN1514" t="s">
        <v>73</v>
      </c>
      <c r="AO1514" t="str" cm="1">
        <f t="array" aca="1" ref="AO1514" ca="1">_FV(A1514,"Currency")</f>
        <v>USD</v>
      </c>
      <c r="AP1514" t="str" cm="1">
        <f t="array" aca="1" ref="AP1514" ca="1">_FV(A1514,"Exchange")</f>
        <v>NYSE Arca</v>
      </c>
      <c r="AQ1514" s="6" t="str" cm="1">
        <f t="array" aca="1" ref="AQ1514" ca="1">_FV(A1514,"Exchange abbreviation",TRUE)</f>
        <v>ARCX</v>
      </c>
      <c r="AR1514" t="str" cm="1">
        <f t="array" aca="1" ref="AR1514" ca="1">_FV(A1514,"Instrument type",TRUE)</f>
        <v>ETF</v>
      </c>
    </row>
    <row r="1515" spans="1:44" ht="18.75" customHeight="1" x14ac:dyDescent="0.25">
      <c r="A1515" t="e" vm="1528">
        <v>#VALUE!</v>
      </c>
      <c r="B1515" t="s">
        <v>4304</v>
      </c>
      <c r="C1515" t="s">
        <v>4305</v>
      </c>
      <c r="D1515" s="31" cm="1">
        <f t="array" aca="1" ref="D1515" ca="1">_FV(A1515,"Last trade time",TRUE)</f>
        <v>45824.840277812502</v>
      </c>
      <c r="E1515" s="23" cm="1">
        <f t="array" aca="1" ref="E1515" ca="1">_FV(A1515,"Price")</f>
        <v>31.9344</v>
      </c>
      <c r="F1515" s="27" cm="1">
        <f t="array" aca="1" ref="F1515" ca="1">_FV(A1515,"Change (%)",TRUE)</f>
        <v>8.3490000000000005E-3</v>
      </c>
      <c r="G1515" s="26" cm="1">
        <f t="array" aca="1" ref="G1515" ca="1">_FV(A1515,"Change")</f>
        <v>0.26440000000000002</v>
      </c>
      <c r="H1515" s="23" cm="1">
        <f t="array" aca="1" ref="H1515" ca="1">_FV(A1515,"Open")</f>
        <v>32.06</v>
      </c>
      <c r="I1515" s="23" cm="1">
        <f t="array" aca="1" ref="I1515" ca="1">_FV(A1515,"Low")</f>
        <v>31.88</v>
      </c>
      <c r="J1515" s="23" cm="1">
        <f t="array" aca="1" ref="J1515" ca="1">_FV(A1515,"High")</f>
        <v>32.207999999999998</v>
      </c>
      <c r="K1515" s="23" cm="1">
        <f t="array" aca="1" ref="K1515" ca="1">_FV(A1515,"Previous close",TRUE)</f>
        <v>31.67</v>
      </c>
      <c r="L1515" s="26"/>
      <c r="M1515" s="23" cm="1">
        <f t="array" aca="1" ref="M1515" ca="1">_FV(A1515,"52 week low",TRUE)</f>
        <v>24.64</v>
      </c>
      <c r="N1515" s="23" cm="1">
        <f t="array" aca="1" ref="N1515" ca="1">_FV(A1515,"52 week high",TRUE)</f>
        <v>32.630000000000003</v>
      </c>
      <c r="O1515" s="8" cm="1">
        <f t="array" aca="1" ref="O1515" ca="1">_FV(A1515,"Volume")</f>
        <v>17052</v>
      </c>
      <c r="P1515" s="7" cm="1">
        <f t="array" aca="1" ref="P1515" ca="1">_FV(A1515,"Volume average",TRUE)</f>
        <v>24934</v>
      </c>
      <c r="Q1515" t="s">
        <v>703</v>
      </c>
      <c r="S1515" t="s">
        <v>3997</v>
      </c>
      <c r="T1515" s="25" cm="1">
        <f t="array" aca="1" ref="T1515" ca="1">_FV(A1515,"Expense ratio",TRUE)</f>
        <v>6.1999999999999998E-3</v>
      </c>
      <c r="U1515" s="24" cm="1">
        <f t="array" aca="1" ref="U1515" ca="1">_FV(A1515,"Market cap",TRUE)</f>
        <v>142716068.33000001</v>
      </c>
      <c r="V1515" s="4">
        <v>142718496</v>
      </c>
      <c r="W1515" s="4">
        <v>142718496</v>
      </c>
      <c r="Y1515" t="s">
        <v>4306</v>
      </c>
      <c r="Z1515" s="5">
        <v>31.6</v>
      </c>
      <c r="AA1515" s="5">
        <v>15.453448</v>
      </c>
      <c r="AB1515" s="5">
        <v>2.2200000000000001E-2</v>
      </c>
      <c r="AC1515" s="4">
        <v>23009</v>
      </c>
      <c r="AE1515" s="5">
        <v>22.258109300000601</v>
      </c>
      <c r="AF1515" s="5">
        <v>18.617169538329431</v>
      </c>
      <c r="AI1515" s="4">
        <v>23009</v>
      </c>
      <c r="AJ1515" s="5">
        <v>731801.245</v>
      </c>
      <c r="AL1515" s="5">
        <v>32.630000000000003</v>
      </c>
      <c r="AM1515" s="5">
        <v>24.64</v>
      </c>
      <c r="AN1515" t="s">
        <v>47</v>
      </c>
      <c r="AO1515" t="str" cm="1">
        <f t="array" aca="1" ref="AO1515" ca="1">_FV(A1515,"Currency")</f>
        <v>USD</v>
      </c>
      <c r="AP1515" t="str" cm="1">
        <f t="array" aca="1" ref="AP1515" ca="1">_FV(A1515,"Exchange")</f>
        <v>NYSE Arca</v>
      </c>
      <c r="AQ1515" s="6" t="str" cm="1">
        <f t="array" aca="1" ref="AQ1515" ca="1">_FV(A1515,"Exchange abbreviation",TRUE)</f>
        <v>ARCX</v>
      </c>
      <c r="AR1515" t="str" cm="1">
        <f t="array" aca="1" ref="AR1515" ca="1">_FV(A1515,"Instrument type",TRUE)</f>
        <v>ETF</v>
      </c>
    </row>
    <row r="1516" spans="1:44" ht="18.75" customHeight="1" x14ac:dyDescent="0.25">
      <c r="A1516" t="e" vm="1529">
        <v>#VALUE!</v>
      </c>
      <c r="B1516" t="s">
        <v>4307</v>
      </c>
      <c r="C1516" t="s">
        <v>4308</v>
      </c>
      <c r="D1516" s="31" cm="1">
        <f t="array" aca="1" ref="D1516" ca="1">_FV(A1516,"Last trade time",TRUE)</f>
        <v>45824.843750115622</v>
      </c>
      <c r="E1516" s="23" cm="1">
        <f t="array" aca="1" ref="E1516" ca="1">_FV(A1516,"Price")</f>
        <v>105.54</v>
      </c>
      <c r="F1516" s="27" cm="1">
        <f t="array" aca="1" ref="F1516" ca="1">_FV(A1516,"Change (%)",TRUE)</f>
        <v>7.252999999999999E-3</v>
      </c>
      <c r="G1516" s="26" cm="1">
        <f t="array" aca="1" ref="G1516" ca="1">_FV(A1516,"Change")</f>
        <v>0.76</v>
      </c>
      <c r="H1516" s="23" cm="1">
        <f t="array" aca="1" ref="H1516" ca="1">_FV(A1516,"Open")</f>
        <v>105.33</v>
      </c>
      <c r="I1516" s="23" cm="1">
        <f t="array" aca="1" ref="I1516" ca="1">_FV(A1516,"Low")</f>
        <v>105.32</v>
      </c>
      <c r="J1516" s="23" cm="1">
        <f t="array" aca="1" ref="J1516" ca="1">_FV(A1516,"High")</f>
        <v>105.93</v>
      </c>
      <c r="K1516" s="23" cm="1">
        <f t="array" aca="1" ref="K1516" ca="1">_FV(A1516,"Previous close",TRUE)</f>
        <v>104.78</v>
      </c>
      <c r="L1516" s="26"/>
      <c r="M1516" s="23" cm="1">
        <f t="array" aca="1" ref="M1516" ca="1">_FV(A1516,"52 week low",TRUE)</f>
        <v>86.41</v>
      </c>
      <c r="N1516" s="23" cm="1">
        <f t="array" aca="1" ref="N1516" ca="1">_FV(A1516,"52 week high",TRUE)</f>
        <v>117.67019999999999</v>
      </c>
      <c r="O1516" s="8" cm="1">
        <f t="array" aca="1" ref="O1516" ca="1">_FV(A1516,"Volume")</f>
        <v>16134</v>
      </c>
      <c r="P1516" s="7" cm="1">
        <f t="array" aca="1" ref="P1516" ca="1">_FV(A1516,"Volume average",TRUE)</f>
        <v>21913</v>
      </c>
      <c r="Q1516" t="s">
        <v>698</v>
      </c>
      <c r="R1516" t="s">
        <v>170</v>
      </c>
      <c r="S1516" t="s">
        <v>277</v>
      </c>
      <c r="T1516" s="25" cm="1">
        <f t="array" aca="1" ref="T1516" ca="1">_FV(A1516,"Expense ratio",TRUE)</f>
        <v>6.1999999999999998E-3</v>
      </c>
      <c r="U1516" s="24" cm="1">
        <f t="array" aca="1" ref="U1516" ca="1">_FV(A1516,"Market cap",TRUE)</f>
        <v>1245806482.6300001</v>
      </c>
      <c r="V1516" s="4">
        <v>1245827456</v>
      </c>
      <c r="W1516" s="4">
        <v>1245827456</v>
      </c>
      <c r="Y1516" t="s">
        <v>4309</v>
      </c>
      <c r="Z1516" s="5">
        <v>107.07</v>
      </c>
      <c r="AA1516" s="5">
        <v>27.906063</v>
      </c>
      <c r="AB1516" s="5">
        <v>1.6999999999999999E-3</v>
      </c>
      <c r="AC1516" s="4">
        <v>23046</v>
      </c>
      <c r="AE1516" s="5">
        <v>-1.928560035655791</v>
      </c>
      <c r="AF1516" s="5">
        <v>10.228853992927769</v>
      </c>
      <c r="AI1516" s="4">
        <v>23046</v>
      </c>
      <c r="AJ1516" s="5">
        <v>2466152.46</v>
      </c>
      <c r="AL1516" s="5">
        <v>117.67</v>
      </c>
      <c r="AM1516" s="5">
        <v>86.41</v>
      </c>
      <c r="AN1516" t="s">
        <v>90</v>
      </c>
      <c r="AO1516" t="str" cm="1">
        <f t="array" aca="1" ref="AO1516" ca="1">_FV(A1516,"Currency")</f>
        <v>USD</v>
      </c>
      <c r="AP1516" t="str" cm="1">
        <f t="array" aca="1" ref="AP1516" ca="1">_FV(A1516,"Exchange")</f>
        <v>Nasdaq Stock Market</v>
      </c>
      <c r="AQ1516" s="6" t="str" cm="1">
        <f t="array" aca="1" ref="AQ1516" ca="1">_FV(A1516,"Exchange abbreviation",TRUE)</f>
        <v>XNAS</v>
      </c>
      <c r="AR1516" t="str" cm="1">
        <f t="array" aca="1" ref="AR1516" ca="1">_FV(A1516,"Instrument type",TRUE)</f>
        <v>ETF</v>
      </c>
    </row>
    <row r="1517" spans="1:44" ht="18.75" customHeight="1" x14ac:dyDescent="0.25">
      <c r="A1517" t="e" vm="1530">
        <v>#VALUE!</v>
      </c>
      <c r="B1517" t="s">
        <v>4310</v>
      </c>
      <c r="C1517" t="s">
        <v>4311</v>
      </c>
      <c r="D1517" s="31" cm="1">
        <f t="array" aca="1" ref="D1517" ca="1">_FV(A1517,"Last trade time",TRUE)</f>
        <v>45824.840277777781</v>
      </c>
      <c r="E1517" s="23" cm="1">
        <f t="array" aca="1" ref="E1517" ca="1">_FV(A1517,"Price")</f>
        <v>47.188699999999997</v>
      </c>
      <c r="F1517" s="27" cm="1">
        <f t="array" aca="1" ref="F1517" ca="1">_FV(A1517,"Change (%)",TRUE)</f>
        <v>7.6600000000000001E-3</v>
      </c>
      <c r="G1517" s="26" cm="1">
        <f t="array" aca="1" ref="G1517" ca="1">_FV(A1517,"Change")</f>
        <v>0.35870000000000002</v>
      </c>
      <c r="H1517" s="23" cm="1">
        <f t="array" aca="1" ref="H1517" ca="1">_FV(A1517,"Open")</f>
        <v>46.97</v>
      </c>
      <c r="I1517" s="23" cm="1">
        <f t="array" aca="1" ref="I1517" ca="1">_FV(A1517,"Low")</f>
        <v>46.97</v>
      </c>
      <c r="J1517" s="23" cm="1">
        <f t="array" aca="1" ref="J1517" ca="1">_FV(A1517,"High")</f>
        <v>47.34</v>
      </c>
      <c r="K1517" s="23" cm="1">
        <f t="array" aca="1" ref="K1517" ca="1">_FV(A1517,"Previous close",TRUE)</f>
        <v>46.83</v>
      </c>
      <c r="L1517" s="26"/>
      <c r="M1517" s="23" cm="1">
        <f t="array" aca="1" ref="M1517" ca="1">_FV(A1517,"52 week low",TRUE)</f>
        <v>42.570099999999996</v>
      </c>
      <c r="N1517" s="23" cm="1">
        <f t="array" aca="1" ref="N1517" ca="1">_FV(A1517,"52 week high",TRUE)</f>
        <v>49.265000000000001</v>
      </c>
      <c r="O1517" s="8" cm="1">
        <f t="array" aca="1" ref="O1517" ca="1">_FV(A1517,"Volume")</f>
        <v>4301</v>
      </c>
      <c r="P1517" s="7" cm="1">
        <f t="array" aca="1" ref="P1517" ca="1">_FV(A1517,"Volume average",TRUE)</f>
        <v>4301</v>
      </c>
      <c r="Q1517" t="s">
        <v>4301</v>
      </c>
      <c r="S1517" t="s">
        <v>277</v>
      </c>
      <c r="T1517" s="25" cm="1">
        <f t="array" aca="1" ref="T1517" ca="1">_FV(A1517,"Expense ratio",TRUE)</f>
        <v>6.1999999999999998E-3</v>
      </c>
      <c r="U1517" s="24" cm="1">
        <f t="array" aca="1" ref="U1517" ca="1">_FV(A1517,"Market cap",TRUE)</f>
        <v>104288052.98999999</v>
      </c>
      <c r="V1517" s="4">
        <v>104289816</v>
      </c>
      <c r="W1517" s="4">
        <v>104289816</v>
      </c>
      <c r="Y1517" t="s">
        <v>4312</v>
      </c>
      <c r="Z1517" s="5">
        <v>47.69</v>
      </c>
      <c r="AA1517" s="5">
        <v>19.944761</v>
      </c>
      <c r="AB1517" s="5">
        <v>1.38E-2</v>
      </c>
      <c r="AC1517" s="4">
        <v>8706</v>
      </c>
      <c r="AE1517" s="5">
        <v>2.1097151209570342</v>
      </c>
      <c r="AF1517" s="5">
        <v>4.360255871513341</v>
      </c>
      <c r="AH1517" s="17">
        <v>2100000</v>
      </c>
      <c r="AI1517" s="4">
        <v>8706</v>
      </c>
      <c r="AJ1517" s="5">
        <v>415015.02</v>
      </c>
      <c r="AL1517" s="5">
        <v>49.27</v>
      </c>
      <c r="AM1517" s="5">
        <v>42.57</v>
      </c>
      <c r="AN1517" t="s">
        <v>47</v>
      </c>
      <c r="AO1517" t="str" cm="1">
        <f t="array" aca="1" ref="AO1517" ca="1">_FV(A1517,"Currency")</f>
        <v>USD</v>
      </c>
      <c r="AP1517" t="str" cm="1">
        <f t="array" aca="1" ref="AP1517" ca="1">_FV(A1517,"Exchange")</f>
        <v>NYSE Arca</v>
      </c>
      <c r="AQ1517" s="6" t="str" cm="1">
        <f t="array" aca="1" ref="AQ1517" ca="1">_FV(A1517,"Exchange abbreviation",TRUE)</f>
        <v>ARCX</v>
      </c>
      <c r="AR1517" t="str" cm="1">
        <f t="array" aca="1" ref="AR1517" ca="1">_FV(A1517,"Instrument type",TRUE)</f>
        <v>ETF</v>
      </c>
    </row>
    <row r="1518" spans="1:44" ht="18.75" customHeight="1" x14ac:dyDescent="0.25">
      <c r="A1518" t="e" vm="1531">
        <v>#VALUE!</v>
      </c>
      <c r="B1518" t="s">
        <v>4313</v>
      </c>
      <c r="C1518" t="s">
        <v>4314</v>
      </c>
      <c r="D1518" s="31" cm="1">
        <f t="array" aca="1" ref="D1518" ca="1">_FV(A1518,"Last trade time",TRUE)</f>
        <v>45824.843750265623</v>
      </c>
      <c r="E1518" s="23" cm="1">
        <f t="array" aca="1" ref="E1518" ca="1">_FV(A1518,"Price")</f>
        <v>141.46</v>
      </c>
      <c r="F1518" s="27" cm="1">
        <f t="array" aca="1" ref="F1518" ca="1">_FV(A1518,"Change (%)",TRUE)</f>
        <v>1.4228000000000001E-2</v>
      </c>
      <c r="G1518" s="26" cm="1">
        <f t="array" aca="1" ref="G1518" ca="1">_FV(A1518,"Change")</f>
        <v>1.9844999999999999</v>
      </c>
      <c r="H1518" s="23" cm="1">
        <f t="array" aca="1" ref="H1518" ca="1">_FV(A1518,"Open")</f>
        <v>141.63800000000001</v>
      </c>
      <c r="I1518" s="23" cm="1">
        <f t="array" aca="1" ref="I1518" ca="1">_FV(A1518,"Low")</f>
        <v>141.01499999999999</v>
      </c>
      <c r="J1518" s="23" cm="1">
        <f t="array" aca="1" ref="J1518" ca="1">_FV(A1518,"High")</f>
        <v>141.77000000000001</v>
      </c>
      <c r="K1518" s="23" cm="1">
        <f t="array" aca="1" ref="K1518" ca="1">_FV(A1518,"Previous close",TRUE)</f>
        <v>139.47550000000001</v>
      </c>
      <c r="L1518" s="26"/>
      <c r="M1518" s="23" cm="1">
        <f t="array" aca="1" ref="M1518" ca="1">_FV(A1518,"52 week low",TRUE)</f>
        <v>113.03</v>
      </c>
      <c r="N1518" s="23" cm="1">
        <f t="array" aca="1" ref="N1518" ca="1">_FV(A1518,"52 week high",TRUE)</f>
        <v>150.37</v>
      </c>
      <c r="O1518" s="8" cm="1">
        <f t="array" aca="1" ref="O1518" ca="1">_FV(A1518,"Volume")</f>
        <v>3919</v>
      </c>
      <c r="P1518" s="7" cm="1">
        <f t="array" aca="1" ref="P1518" ca="1">_FV(A1518,"Volume average",TRUE)</f>
        <v>9865</v>
      </c>
      <c r="Q1518" t="s">
        <v>2186</v>
      </c>
      <c r="S1518" t="s">
        <v>318</v>
      </c>
      <c r="T1518" s="25" cm="1">
        <f t="array" aca="1" ref="T1518" ca="1">_FV(A1518,"Expense ratio",TRUE)</f>
        <v>6.1999999999999998E-3</v>
      </c>
      <c r="U1518" s="24" cm="1">
        <f t="array" aca="1" ref="U1518" ca="1">_FV(A1518,"Market cap",TRUE)</f>
        <v>278784691.85000002</v>
      </c>
      <c r="V1518" s="4">
        <v>278780096</v>
      </c>
      <c r="W1518" s="4">
        <v>278780096</v>
      </c>
      <c r="Y1518" t="s">
        <v>4255</v>
      </c>
      <c r="Z1518" s="5">
        <v>142.96</v>
      </c>
      <c r="AA1518" s="5">
        <v>24.48826</v>
      </c>
      <c r="AB1518" s="5">
        <v>5.4000000000000003E-3</v>
      </c>
      <c r="AC1518" s="4">
        <v>12007</v>
      </c>
      <c r="AE1518" s="5">
        <v>2.565209388894174</v>
      </c>
      <c r="AF1518" s="5">
        <v>17.532765378890151</v>
      </c>
      <c r="AI1518" s="4">
        <v>12007</v>
      </c>
      <c r="AJ1518" s="5">
        <v>1716908.5460999999</v>
      </c>
      <c r="AL1518" s="5">
        <v>150.37</v>
      </c>
      <c r="AM1518" s="5">
        <v>113.03</v>
      </c>
      <c r="AN1518" t="s">
        <v>90</v>
      </c>
      <c r="AO1518" t="str" cm="1">
        <f t="array" aca="1" ref="AO1518" ca="1">_FV(A1518,"Currency")</f>
        <v>USD</v>
      </c>
      <c r="AP1518" t="str" cm="1">
        <f t="array" aca="1" ref="AP1518" ca="1">_FV(A1518,"Exchange")</f>
        <v>Nasdaq Stock Market</v>
      </c>
      <c r="AQ1518" s="6" t="str" cm="1">
        <f t="array" aca="1" ref="AQ1518" ca="1">_FV(A1518,"Exchange abbreviation",TRUE)</f>
        <v>XNAS</v>
      </c>
      <c r="AR1518" t="str" cm="1">
        <f t="array" aca="1" ref="AR1518" ca="1">_FV(A1518,"Instrument type",TRUE)</f>
        <v>ETF</v>
      </c>
    </row>
    <row r="1519" spans="1:44" ht="18.75" customHeight="1" x14ac:dyDescent="0.25">
      <c r="A1519" t="e" vm="1532">
        <v>#VALUE!</v>
      </c>
      <c r="B1519" t="s">
        <v>4315</v>
      </c>
      <c r="C1519" t="s">
        <v>4316</v>
      </c>
      <c r="D1519" s="31" cm="1">
        <f t="array" aca="1" ref="D1519" ca="1">_FV(A1519,"Last trade time",TRUE)</f>
        <v>45824.939347187501</v>
      </c>
      <c r="E1519" s="23" cm="1">
        <f t="array" aca="1" ref="E1519" ca="1">_FV(A1519,"Price")</f>
        <v>54.55</v>
      </c>
      <c r="F1519" s="27" cm="1">
        <f t="array" aca="1" ref="F1519" ca="1">_FV(A1519,"Change (%)",TRUE)</f>
        <v>9.4369999999999992E-3</v>
      </c>
      <c r="G1519" s="26" cm="1">
        <f t="array" aca="1" ref="G1519" ca="1">_FV(A1519,"Change")</f>
        <v>0.51</v>
      </c>
      <c r="H1519" s="23" cm="1">
        <f t="array" aca="1" ref="H1519" ca="1">_FV(A1519,"Open")</f>
        <v>54.63</v>
      </c>
      <c r="I1519" s="23" cm="1">
        <f t="array" aca="1" ref="I1519" ca="1">_FV(A1519,"Low")</f>
        <v>54.51</v>
      </c>
      <c r="J1519" s="23" cm="1">
        <f t="array" aca="1" ref="J1519" ca="1">_FV(A1519,"High")</f>
        <v>54.84</v>
      </c>
      <c r="K1519" s="23" cm="1">
        <f t="array" aca="1" ref="K1519" ca="1">_FV(A1519,"Previous close",TRUE)</f>
        <v>54.04</v>
      </c>
      <c r="L1519" s="26"/>
      <c r="M1519" s="23" cm="1">
        <f t="array" aca="1" ref="M1519" ca="1">_FV(A1519,"52 week low",TRUE)</f>
        <v>47.594999999999999</v>
      </c>
      <c r="N1519" s="23" cm="1">
        <f t="array" aca="1" ref="N1519" ca="1">_FV(A1519,"52 week high",TRUE)</f>
        <v>59.49</v>
      </c>
      <c r="O1519" s="8" cm="1">
        <f t="array" aca="1" ref="O1519" ca="1">_FV(A1519,"Volume")</f>
        <v>4772099</v>
      </c>
      <c r="P1519" s="7" cm="1">
        <f t="array" aca="1" ref="P1519" ca="1">_FV(A1519,"Volume average",TRUE)</f>
        <v>6677740</v>
      </c>
      <c r="Q1519" t="s">
        <v>2066</v>
      </c>
      <c r="S1519" t="s">
        <v>2067</v>
      </c>
      <c r="T1519" s="25" cm="1">
        <f t="array" aca="1" ref="T1519" ca="1">_FV(A1519,"Expense ratio",TRUE)</f>
        <v>6.1999999999999998E-3</v>
      </c>
      <c r="U1519" s="24" cm="1">
        <f t="array" aca="1" ref="U1519" ca="1">_FV(A1519,"Market cap",TRUE)</f>
        <v>9219096561.6700001</v>
      </c>
      <c r="V1519" s="4">
        <v>9219096576</v>
      </c>
      <c r="W1519" s="4">
        <v>9219096576</v>
      </c>
      <c r="Y1519" t="s">
        <v>4317</v>
      </c>
      <c r="Z1519" s="5">
        <v>54.952010000000001</v>
      </c>
      <c r="AA1519" s="5">
        <v>24.978484999999999</v>
      </c>
      <c r="AB1519" s="19">
        <v>7.4000000000000003E-3</v>
      </c>
      <c r="AC1519" s="4">
        <v>7930553</v>
      </c>
      <c r="AE1519" s="5">
        <v>3.445693071181255</v>
      </c>
      <c r="AF1519" s="19">
        <v>4.2721989767512403</v>
      </c>
      <c r="AI1519" s="4">
        <v>7930553</v>
      </c>
      <c r="AJ1519" s="5">
        <v>435466665.23000002</v>
      </c>
      <c r="AL1519" s="5">
        <v>59.49</v>
      </c>
      <c r="AM1519" s="5">
        <v>47.6</v>
      </c>
      <c r="AN1519" t="s">
        <v>82</v>
      </c>
      <c r="AO1519" t="str" cm="1">
        <f t="array" aca="1" ref="AO1519" ca="1">_FV(A1519,"Currency")</f>
        <v>USD</v>
      </c>
      <c r="AP1519" t="str" cm="1">
        <f t="array" aca="1" ref="AP1519" ca="1">_FV(A1519,"Exchange")</f>
        <v>CBOE BZX Exchange</v>
      </c>
      <c r="AQ1519" s="6" t="str" cm="1">
        <f t="array" aca="1" ref="AQ1519" ca="1">_FV(A1519,"Exchange abbreviation",TRUE)</f>
        <v>BATS</v>
      </c>
      <c r="AR1519" t="str" cm="1">
        <f t="array" aca="1" ref="AR1519" ca="1">_FV(A1519,"Instrument type",TRUE)</f>
        <v>ETF</v>
      </c>
    </row>
    <row r="1520" spans="1:44" ht="18.75" customHeight="1" x14ac:dyDescent="0.25">
      <c r="A1520" t="e" vm="1533">
        <v>#VALUE!</v>
      </c>
      <c r="B1520" t="s">
        <v>4318</v>
      </c>
      <c r="C1520" t="s">
        <v>4319</v>
      </c>
      <c r="D1520" s="31" cm="1">
        <f t="array" aca="1" ref="D1520" ca="1">_FV(A1520,"Last trade time",TRUE)</f>
        <v>45824.929496735938</v>
      </c>
      <c r="E1520" s="23" cm="1">
        <f t="array" aca="1" ref="E1520" ca="1">_FV(A1520,"Price")</f>
        <v>13.26</v>
      </c>
      <c r="F1520" s="27" cm="1">
        <f t="array" aca="1" ref="F1520" ca="1">_FV(A1520,"Change (%)",TRUE)</f>
        <v>1.8432999999999998E-2</v>
      </c>
      <c r="G1520" s="26" cm="1">
        <f t="array" aca="1" ref="G1520" ca="1">_FV(A1520,"Change")</f>
        <v>0.24</v>
      </c>
      <c r="H1520" s="23" cm="1">
        <f t="array" aca="1" ref="H1520" ca="1">_FV(A1520,"Open")</f>
        <v>13.17</v>
      </c>
      <c r="I1520" s="23" cm="1">
        <f t="array" aca="1" ref="I1520" ca="1">_FV(A1520,"Low")</f>
        <v>13.17</v>
      </c>
      <c r="J1520" s="23" cm="1">
        <f t="array" aca="1" ref="J1520" ca="1">_FV(A1520,"High")</f>
        <v>13.269299999999999</v>
      </c>
      <c r="K1520" s="23" cm="1">
        <f t="array" aca="1" ref="K1520" ca="1">_FV(A1520,"Previous close",TRUE)</f>
        <v>13.02</v>
      </c>
      <c r="L1520" s="26"/>
      <c r="M1520" s="23" cm="1">
        <f t="array" aca="1" ref="M1520" ca="1">_FV(A1520,"52 week low",TRUE)</f>
        <v>10.1</v>
      </c>
      <c r="N1520" s="23" cm="1">
        <f t="array" aca="1" ref="N1520" ca="1">_FV(A1520,"52 week high",TRUE)</f>
        <v>13.98</v>
      </c>
      <c r="O1520" s="8" cm="1">
        <f t="array" aca="1" ref="O1520" ca="1">_FV(A1520,"Volume")</f>
        <v>370622</v>
      </c>
      <c r="P1520" s="7" cm="1">
        <f t="array" aca="1" ref="P1520" ca="1">_FV(A1520,"Volume average",TRUE)</f>
        <v>538690</v>
      </c>
      <c r="Q1520" t="s">
        <v>119</v>
      </c>
      <c r="T1520" s="25" cm="1">
        <f t="array" aca="1" ref="T1520" ca="1">_FV(A1520,"Expense ratio",TRUE)</f>
        <v>6.1999999999999998E-3</v>
      </c>
      <c r="U1520" s="24" cm="1">
        <f t="array" aca="1" ref="U1520" ca="1">_FV(A1520,"Market cap",TRUE)</f>
        <v>416147489.01999998</v>
      </c>
      <c r="V1520" s="16"/>
      <c r="W1520" s="16"/>
      <c r="Z1520" s="18"/>
      <c r="AA1520" s="20"/>
      <c r="AB1520" s="20"/>
      <c r="AC1520" s="21">
        <v>556109</v>
      </c>
      <c r="AE1520" s="18"/>
      <c r="AF1520" s="20"/>
      <c r="AI1520" s="21"/>
      <c r="AJ1520" s="18"/>
      <c r="AL1520" s="18"/>
      <c r="AM1520" s="18"/>
      <c r="AN1520" t="s">
        <v>73</v>
      </c>
      <c r="AO1520" t="str" cm="1">
        <f t="array" aca="1" ref="AO1520" ca="1">_FV(A1520,"Currency")</f>
        <v>USD</v>
      </c>
      <c r="AP1520" t="str" cm="1">
        <f t="array" aca="1" ref="AP1520" ca="1">_FV(A1520,"Exchange")</f>
        <v>CBOE BZX Exchange</v>
      </c>
      <c r="AQ1520" s="6" t="str" cm="1">
        <f t="array" aca="1" ref="AQ1520" ca="1">_FV(A1520,"Exchange abbreviation",TRUE)</f>
        <v>BATS</v>
      </c>
      <c r="AR1520" t="str" cm="1">
        <f t="array" aca="1" ref="AR1520" ca="1">_FV(A1520,"Instrument type",TRUE)</f>
        <v>ETF</v>
      </c>
    </row>
    <row r="1521" spans="1:44" ht="18.75" customHeight="1" x14ac:dyDescent="0.25">
      <c r="A1521" t="e" vm="1534">
        <v>#VALUE!</v>
      </c>
      <c r="B1521" t="s">
        <v>4320</v>
      </c>
      <c r="C1521" t="s">
        <v>4321</v>
      </c>
      <c r="D1521" s="31" cm="1">
        <f t="array" aca="1" ref="D1521" ca="1">_FV(A1521,"Last trade time",TRUE)</f>
        <v>45824.840277812502</v>
      </c>
      <c r="E1521" s="23" cm="1">
        <f t="array" aca="1" ref="E1521" ca="1">_FV(A1521,"Price")</f>
        <v>16.07</v>
      </c>
      <c r="F1521" s="27" cm="1">
        <f t="array" aca="1" ref="F1521" ca="1">_FV(A1521,"Change (%)",TRUE)</f>
        <v>-5.5689999999999993E-3</v>
      </c>
      <c r="G1521" s="26" cm="1">
        <f t="array" aca="1" ref="G1521" ca="1">_FV(A1521,"Change")</f>
        <v>-0.09</v>
      </c>
      <c r="H1521" s="23" cm="1">
        <f t="array" aca="1" ref="H1521" ca="1">_FV(A1521,"Open")</f>
        <v>16.09</v>
      </c>
      <c r="I1521" s="23" cm="1">
        <f t="array" aca="1" ref="I1521" ca="1">_FV(A1521,"Low")</f>
        <v>15.95</v>
      </c>
      <c r="J1521" s="23" cm="1">
        <f t="array" aca="1" ref="J1521" ca="1">_FV(A1521,"High")</f>
        <v>16.239999999999998</v>
      </c>
      <c r="K1521" s="23" cm="1">
        <f t="array" aca="1" ref="K1521" ca="1">_FV(A1521,"Previous close",TRUE)</f>
        <v>16.16</v>
      </c>
      <c r="L1521" s="26"/>
      <c r="M1521" s="23" cm="1">
        <f t="array" aca="1" ref="M1521" ca="1">_FV(A1521,"52 week low",TRUE)</f>
        <v>12.548299999999999</v>
      </c>
      <c r="N1521" s="23" cm="1">
        <f t="array" aca="1" ref="N1521" ca="1">_FV(A1521,"52 week high",TRUE)</f>
        <v>18.940000000000001</v>
      </c>
      <c r="O1521" s="8" cm="1">
        <f t="array" aca="1" ref="O1521" ca="1">_FV(A1521,"Volume")</f>
        <v>1178704</v>
      </c>
      <c r="P1521" s="7" cm="1">
        <f t="array" aca="1" ref="P1521" ca="1">_FV(A1521,"Volume average",TRUE)</f>
        <v>688062</v>
      </c>
      <c r="Q1521" t="s">
        <v>1617</v>
      </c>
      <c r="S1521" t="s">
        <v>318</v>
      </c>
      <c r="T1521" s="25" cm="1">
        <f t="array" aca="1" ref="T1521" ca="1">_FV(A1521,"Expense ratio",TRUE)</f>
        <v>6.0999999999999995E-3</v>
      </c>
      <c r="U1521" s="24" cm="1">
        <f t="array" aca="1" ref="U1521" ca="1">_FV(A1521,"Market cap",TRUE)</f>
        <v>266719252.97999999</v>
      </c>
      <c r="V1521" s="4">
        <v>266714576</v>
      </c>
      <c r="W1521" s="4">
        <v>266714576</v>
      </c>
      <c r="Y1521" t="s">
        <v>4255</v>
      </c>
      <c r="Z1521" s="5">
        <v>15.08</v>
      </c>
      <c r="AA1521" s="5">
        <v>10.443299</v>
      </c>
      <c r="AB1521" s="5">
        <v>3.0099999999999998E-2</v>
      </c>
      <c r="AC1521" s="4">
        <v>547098</v>
      </c>
      <c r="AE1521" s="5">
        <v>-8.7672603327061829</v>
      </c>
      <c r="AF1521" s="5">
        <v>-15.44806224617448</v>
      </c>
      <c r="AI1521" s="4">
        <v>547098</v>
      </c>
      <c r="AJ1521" s="5">
        <v>8244766.8600000003</v>
      </c>
      <c r="AL1521" s="5">
        <v>18.940000000000001</v>
      </c>
      <c r="AM1521" s="5">
        <v>12.55</v>
      </c>
      <c r="AN1521" t="s">
        <v>90</v>
      </c>
      <c r="AO1521" t="str" cm="1">
        <f t="array" aca="1" ref="AO1521" ca="1">_FV(A1521,"Currency")</f>
        <v>USD</v>
      </c>
      <c r="AP1521" t="str" cm="1">
        <f t="array" aca="1" ref="AP1521" ca="1">_FV(A1521,"Exchange")</f>
        <v>NYSE Arca</v>
      </c>
      <c r="AQ1521" s="6" t="str" cm="1">
        <f t="array" aca="1" ref="AQ1521" ca="1">_FV(A1521,"Exchange abbreviation",TRUE)</f>
        <v>ARCX</v>
      </c>
      <c r="AR1521" t="str" cm="1">
        <f t="array" aca="1" ref="AR1521" ca="1">_FV(A1521,"Instrument type",TRUE)</f>
        <v>ETF</v>
      </c>
    </row>
    <row r="1522" spans="1:44" ht="18.75" customHeight="1" x14ac:dyDescent="0.25">
      <c r="A1522" t="e" vm="1535">
        <v>#VALUE!</v>
      </c>
      <c r="B1522" t="s">
        <v>4322</v>
      </c>
      <c r="C1522" t="s">
        <v>4323</v>
      </c>
      <c r="D1522" s="31" cm="1">
        <f t="array" aca="1" ref="D1522" ca="1">_FV(A1522,"Last trade time",TRUE)</f>
        <v>45824.84027780078</v>
      </c>
      <c r="E1522" s="23" cm="1">
        <f t="array" aca="1" ref="E1522" ca="1">_FV(A1522,"Price")</f>
        <v>27.9786</v>
      </c>
      <c r="F1522" s="27" cm="1">
        <f t="array" aca="1" ref="F1522" ca="1">_FV(A1522,"Change (%)",TRUE)</f>
        <v>8.94E-3</v>
      </c>
      <c r="G1522" s="26" cm="1">
        <f t="array" aca="1" ref="G1522" ca="1">_FV(A1522,"Change")</f>
        <v>0.24790000000000001</v>
      </c>
      <c r="H1522" s="23" cm="1">
        <f t="array" aca="1" ref="H1522" ca="1">_FV(A1522,"Open")</f>
        <v>27.9786</v>
      </c>
      <c r="I1522" s="23" cm="1">
        <f t="array" aca="1" ref="I1522" ca="1">_FV(A1522,"Low")</f>
        <v>27.9786</v>
      </c>
      <c r="J1522" s="23" cm="1">
        <f t="array" aca="1" ref="J1522" ca="1">_FV(A1522,"High")</f>
        <v>27.9786</v>
      </c>
      <c r="K1522" s="23" cm="1">
        <f t="array" aca="1" ref="K1522" ca="1">_FV(A1522,"Previous close",TRUE)</f>
        <v>27.730699999999999</v>
      </c>
      <c r="L1522" s="26"/>
      <c r="M1522" s="23" cm="1">
        <f t="array" aca="1" ref="M1522" ca="1">_FV(A1522,"52 week low",TRUE)</f>
        <v>22.854099999999999</v>
      </c>
      <c r="N1522" s="23" cm="1">
        <f t="array" aca="1" ref="N1522" ca="1">_FV(A1522,"52 week high",TRUE)</f>
        <v>28.276</v>
      </c>
      <c r="O1522" s="8" cm="1">
        <f t="array" aca="1" ref="O1522" ca="1">_FV(A1522,"Volume")</f>
        <v>5</v>
      </c>
      <c r="P1522" s="7" cm="1">
        <f t="array" aca="1" ref="P1522" ca="1">_FV(A1522,"Volume average",TRUE)</f>
        <v>1487</v>
      </c>
      <c r="Q1522" t="s">
        <v>1848</v>
      </c>
      <c r="S1522" t="s">
        <v>3079</v>
      </c>
      <c r="T1522" s="25" cm="1">
        <f t="array" aca="1" ref="T1522" ca="1">_FV(A1522,"Expense ratio",TRUE)</f>
        <v>6.0999999999999995E-3</v>
      </c>
      <c r="U1522" s="24" cm="1">
        <f t="array" aca="1" ref="U1522" ca="1">_FV(A1522,"Market cap",TRUE)</f>
        <v>1650210.54</v>
      </c>
      <c r="V1522" s="4">
        <v>1650210</v>
      </c>
      <c r="W1522" s="4">
        <v>1650210</v>
      </c>
      <c r="Y1522" t="s">
        <v>3978</v>
      </c>
      <c r="Z1522" s="5">
        <v>27.6265</v>
      </c>
      <c r="AA1522" s="5">
        <v>15.746888</v>
      </c>
      <c r="AB1522" s="5">
        <v>2.5600000000000001E-2</v>
      </c>
      <c r="AC1522" s="4">
        <v>626</v>
      </c>
      <c r="AE1522" s="5">
        <v>5.7304455865035084</v>
      </c>
      <c r="AF1522" s="5">
        <v>5.552472300659006</v>
      </c>
      <c r="AI1522" s="4">
        <v>626</v>
      </c>
      <c r="AJ1522" s="5">
        <v>17398.418000000001</v>
      </c>
      <c r="AL1522" s="5">
        <v>28.276</v>
      </c>
      <c r="AM1522" s="5">
        <v>22.853999999999999</v>
      </c>
      <c r="AN1522" t="s">
        <v>47</v>
      </c>
      <c r="AO1522" t="str" cm="1">
        <f t="array" aca="1" ref="AO1522" ca="1">_FV(A1522,"Currency")</f>
        <v>USD</v>
      </c>
      <c r="AP1522" t="str" cm="1">
        <f t="array" aca="1" ref="AP1522" ca="1">_FV(A1522,"Exchange")</f>
        <v>NYSE Arca</v>
      </c>
      <c r="AQ1522" s="6" t="str" cm="1">
        <f t="array" aca="1" ref="AQ1522" ca="1">_FV(A1522,"Exchange abbreviation",TRUE)</f>
        <v>ARCX</v>
      </c>
      <c r="AR1522" t="str" cm="1">
        <f t="array" aca="1" ref="AR1522" ca="1">_FV(A1522,"Instrument type",TRUE)</f>
        <v>ETF</v>
      </c>
    </row>
    <row r="1523" spans="1:44" ht="18.75" customHeight="1" x14ac:dyDescent="0.25">
      <c r="A1523" t="e" vm="1536">
        <v>#VALUE!</v>
      </c>
      <c r="B1523" t="s">
        <v>4324</v>
      </c>
      <c r="C1523" t="s">
        <v>4325</v>
      </c>
      <c r="D1523" s="31" cm="1">
        <f t="array" aca="1" ref="D1523" ca="1">_FV(A1523,"Last trade time",TRUE)</f>
        <v>45824.843750265623</v>
      </c>
      <c r="E1523" s="23" cm="1">
        <f t="array" aca="1" ref="E1523" ca="1">_FV(A1523,"Price")</f>
        <v>14.305</v>
      </c>
      <c r="F1523" s="27" cm="1">
        <f t="array" aca="1" ref="F1523" ca="1">_FV(A1523,"Change (%)",TRUE)</f>
        <v>9.3349999999999995E-3</v>
      </c>
      <c r="G1523" s="26" cm="1">
        <f t="array" aca="1" ref="G1523" ca="1">_FV(A1523,"Change")</f>
        <v>0.1323</v>
      </c>
      <c r="H1523" s="23" cm="1">
        <f t="array" aca="1" ref="H1523" ca="1">_FV(A1523,"Open")</f>
        <v>14.382300000000001</v>
      </c>
      <c r="I1523" s="23" cm="1">
        <f t="array" aca="1" ref="I1523" ca="1">_FV(A1523,"Low")</f>
        <v>14.305</v>
      </c>
      <c r="J1523" s="23" cm="1">
        <f t="array" aca="1" ref="J1523" ca="1">_FV(A1523,"High")</f>
        <v>14.382300000000001</v>
      </c>
      <c r="K1523" s="23" cm="1">
        <f t="array" aca="1" ref="K1523" ca="1">_FV(A1523,"Previous close",TRUE)</f>
        <v>14.172700000000001</v>
      </c>
      <c r="L1523" s="26"/>
      <c r="M1523" s="23" cm="1">
        <f t="array" aca="1" ref="M1523" ca="1">_FV(A1523,"52 week low",TRUE)</f>
        <v>11.74</v>
      </c>
      <c r="N1523" s="23" cm="1">
        <f t="array" aca="1" ref="N1523" ca="1">_FV(A1523,"52 week high",TRUE)</f>
        <v>15.5799</v>
      </c>
      <c r="O1523" s="8" cm="1">
        <f t="array" aca="1" ref="O1523" ca="1">_FV(A1523,"Volume")</f>
        <v>5152</v>
      </c>
      <c r="P1523" s="7" cm="1">
        <f t="array" aca="1" ref="P1523" ca="1">_FV(A1523,"Volume average",TRUE)</f>
        <v>4126</v>
      </c>
      <c r="Q1523" t="s">
        <v>147</v>
      </c>
      <c r="S1523" t="s">
        <v>263</v>
      </c>
      <c r="T1523" s="25" cm="1">
        <f t="array" aca="1" ref="T1523" ca="1">_FV(A1523,"Expense ratio",TRUE)</f>
        <v>6.0999999999999995E-3</v>
      </c>
      <c r="U1523" s="24" cm="1">
        <f t="array" aca="1" ref="U1523" ca="1">_FV(A1523,"Market cap",TRUE)</f>
        <v>30493693.809999999</v>
      </c>
      <c r="V1523" s="4">
        <v>30493692</v>
      </c>
      <c r="W1523" s="4">
        <v>30493692</v>
      </c>
      <c r="Y1523" t="s">
        <v>4326</v>
      </c>
      <c r="Z1523" s="5">
        <v>14.3</v>
      </c>
      <c r="AA1523" s="5">
        <v>31.074864999999999</v>
      </c>
      <c r="AB1523" s="5">
        <v>5.8999997999999998E-3</v>
      </c>
      <c r="AC1523" s="4">
        <v>10593</v>
      </c>
      <c r="AE1523" s="5">
        <v>9.9386040125317052</v>
      </c>
      <c r="AF1523" s="5">
        <v>-6.8269751515666162</v>
      </c>
      <c r="AI1523" s="4">
        <v>10593</v>
      </c>
      <c r="AJ1523" s="5">
        <v>151638.79500000001</v>
      </c>
      <c r="AL1523" s="5">
        <v>15.58</v>
      </c>
      <c r="AM1523" s="5">
        <v>11.74</v>
      </c>
      <c r="AN1523" t="s">
        <v>47</v>
      </c>
      <c r="AO1523" t="str" cm="1">
        <f t="array" aca="1" ref="AO1523" ca="1">_FV(A1523,"Currency")</f>
        <v>USD</v>
      </c>
      <c r="AP1523" t="str" cm="1">
        <f t="array" aca="1" ref="AP1523" ca="1">_FV(A1523,"Exchange")</f>
        <v>Nasdaq Stock Market</v>
      </c>
      <c r="AQ1523" s="6" t="str" cm="1">
        <f t="array" aca="1" ref="AQ1523" ca="1">_FV(A1523,"Exchange abbreviation",TRUE)</f>
        <v>XNAS</v>
      </c>
      <c r="AR1523" t="str" cm="1">
        <f t="array" aca="1" ref="AR1523" ca="1">_FV(A1523,"Instrument type",TRUE)</f>
        <v>ETF</v>
      </c>
    </row>
    <row r="1524" spans="1:44" ht="18.75" customHeight="1" x14ac:dyDescent="0.25">
      <c r="A1524" t="e" vm="1537">
        <v>#VALUE!</v>
      </c>
      <c r="B1524" t="s">
        <v>4327</v>
      </c>
      <c r="C1524" t="s">
        <v>4328</v>
      </c>
      <c r="D1524" s="31" cm="1">
        <f t="array" aca="1" ref="D1524" ca="1">_FV(A1524,"Last trade time",TRUE)</f>
        <v>45824.840277812502</v>
      </c>
      <c r="E1524" s="23" cm="1">
        <f t="array" aca="1" ref="E1524" ca="1">_FV(A1524,"Price")</f>
        <v>56.817999999999998</v>
      </c>
      <c r="F1524" s="27" cm="1">
        <f t="array" aca="1" ref="F1524" ca="1">_FV(A1524,"Change (%)",TRUE)</f>
        <v>8.6629999999999988E-3</v>
      </c>
      <c r="G1524" s="26" cm="1">
        <f t="array" aca="1" ref="G1524" ca="1">_FV(A1524,"Change")</f>
        <v>0.48799999999999999</v>
      </c>
      <c r="H1524" s="23" cm="1">
        <f t="array" aca="1" ref="H1524" ca="1">_FV(A1524,"Open")</f>
        <v>56.91</v>
      </c>
      <c r="I1524" s="23" cm="1">
        <f t="array" aca="1" ref="I1524" ca="1">_FV(A1524,"Low")</f>
        <v>56.68</v>
      </c>
      <c r="J1524" s="23" cm="1">
        <f t="array" aca="1" ref="J1524" ca="1">_FV(A1524,"High")</f>
        <v>57.16</v>
      </c>
      <c r="K1524" s="23" cm="1">
        <f t="array" aca="1" ref="K1524" ca="1">_FV(A1524,"Previous close",TRUE)</f>
        <v>56.33</v>
      </c>
      <c r="L1524" s="26"/>
      <c r="M1524" s="23" cm="1">
        <f t="array" aca="1" ref="M1524" ca="1">_FV(A1524,"52 week low",TRUE)</f>
        <v>46.13</v>
      </c>
      <c r="N1524" s="23" cm="1">
        <f t="array" aca="1" ref="N1524" ca="1">_FV(A1524,"52 week high",TRUE)</f>
        <v>68.234999999999999</v>
      </c>
      <c r="O1524" s="8" cm="1">
        <f t="array" aca="1" ref="O1524" ca="1">_FV(A1524,"Volume")</f>
        <v>17485</v>
      </c>
      <c r="P1524" s="7" cm="1">
        <f t="array" aca="1" ref="P1524" ca="1">_FV(A1524,"Volume average",TRUE)</f>
        <v>30976</v>
      </c>
      <c r="Q1524" t="s">
        <v>2547</v>
      </c>
      <c r="S1524" t="s">
        <v>318</v>
      </c>
      <c r="T1524" s="25" cm="1">
        <f t="array" aca="1" ref="T1524" ca="1">_FV(A1524,"Expense ratio",TRUE)</f>
        <v>6.0999999999999995E-3</v>
      </c>
      <c r="U1524" s="24" cm="1">
        <f t="array" aca="1" ref="U1524" ca="1">_FV(A1524,"Market cap",TRUE)</f>
        <v>205888065.27000001</v>
      </c>
      <c r="V1524" s="4">
        <v>205884544</v>
      </c>
      <c r="W1524" s="4">
        <v>205884544</v>
      </c>
      <c r="Y1524" t="s">
        <v>4255</v>
      </c>
      <c r="Z1524" s="5">
        <v>55.86</v>
      </c>
      <c r="AA1524" s="5">
        <v>18.003499999999999</v>
      </c>
      <c r="AB1524" s="5">
        <v>1.9299999000000002E-2</v>
      </c>
      <c r="AC1524" s="4">
        <v>30814</v>
      </c>
      <c r="AE1524" s="5">
        <v>1.109340347394649</v>
      </c>
      <c r="AF1524" s="5">
        <v>-15.23163217261356</v>
      </c>
      <c r="AI1524" s="4">
        <v>30814</v>
      </c>
      <c r="AJ1524" s="5">
        <v>1721270.04</v>
      </c>
      <c r="AL1524" s="5">
        <v>68.239999999999995</v>
      </c>
      <c r="AM1524" s="5">
        <v>46.13</v>
      </c>
      <c r="AN1524" t="s">
        <v>90</v>
      </c>
      <c r="AO1524" t="str" cm="1">
        <f t="array" aca="1" ref="AO1524" ca="1">_FV(A1524,"Currency")</f>
        <v>USD</v>
      </c>
      <c r="AP1524" t="str" cm="1">
        <f t="array" aca="1" ref="AP1524" ca="1">_FV(A1524,"Exchange")</f>
        <v>NYSE Arca</v>
      </c>
      <c r="AQ1524" s="6" t="str" cm="1">
        <f t="array" aca="1" ref="AQ1524" ca="1">_FV(A1524,"Exchange abbreviation",TRUE)</f>
        <v>ARCX</v>
      </c>
      <c r="AR1524" t="str" cm="1">
        <f t="array" aca="1" ref="AR1524" ca="1">_FV(A1524,"Instrument type",TRUE)</f>
        <v>ETF</v>
      </c>
    </row>
    <row r="1525" spans="1:44" ht="18.75" customHeight="1" x14ac:dyDescent="0.25">
      <c r="A1525" t="e" vm="1538">
        <v>#VALUE!</v>
      </c>
      <c r="B1525" t="s">
        <v>4329</v>
      </c>
      <c r="C1525" t="s">
        <v>4330</v>
      </c>
      <c r="D1525" s="31" cm="1">
        <f t="array" aca="1" ref="D1525" ca="1">_FV(A1525,"Last trade time",TRUE)</f>
        <v>45824.840332500004</v>
      </c>
      <c r="E1525" s="23" cm="1">
        <f t="array" aca="1" ref="E1525" ca="1">_FV(A1525,"Price")</f>
        <v>27.5715</v>
      </c>
      <c r="F1525" s="27" cm="1">
        <f t="array" aca="1" ref="F1525" ca="1">_FV(A1525,"Change (%)",TRUE)</f>
        <v>9.4900000000000002E-3</v>
      </c>
      <c r="G1525" s="26" cm="1">
        <f t="array" aca="1" ref="G1525" ca="1">_FV(A1525,"Change")</f>
        <v>0.25919999999999999</v>
      </c>
      <c r="H1525" s="23" cm="1">
        <f t="array" aca="1" ref="H1525" ca="1">_FV(A1525,"Open")</f>
        <v>27.5715</v>
      </c>
      <c r="I1525" s="23" cm="1">
        <f t="array" aca="1" ref="I1525" ca="1">_FV(A1525,"Low")</f>
        <v>27.5715</v>
      </c>
      <c r="J1525" s="23" cm="1">
        <f t="array" aca="1" ref="J1525" ca="1">_FV(A1525,"High")</f>
        <v>27.5715</v>
      </c>
      <c r="K1525" s="23" cm="1">
        <f t="array" aca="1" ref="K1525" ca="1">_FV(A1525,"Previous close",TRUE)</f>
        <v>27.3123</v>
      </c>
      <c r="L1525" s="26"/>
      <c r="M1525" s="23" cm="1">
        <f t="array" aca="1" ref="M1525" ca="1">_FV(A1525,"52 week low",TRUE)</f>
        <v>24.17</v>
      </c>
      <c r="N1525" s="23" cm="1">
        <f t="array" aca="1" ref="N1525" ca="1">_FV(A1525,"52 week high",TRUE)</f>
        <v>27.611999999999998</v>
      </c>
      <c r="O1525" s="8" cm="1">
        <f t="array" aca="1" ref="O1525" ca="1">_FV(A1525,"Volume")</f>
        <v>0</v>
      </c>
      <c r="P1525" s="7" cm="1">
        <f t="array" aca="1" ref="P1525" ca="1">_FV(A1525,"Volume average",TRUE)</f>
        <v>17249</v>
      </c>
      <c r="Q1525" t="s">
        <v>923</v>
      </c>
      <c r="S1525" t="s">
        <v>3079</v>
      </c>
      <c r="T1525" s="25" cm="1">
        <f t="array" aca="1" ref="T1525" ca="1">_FV(A1525,"Expense ratio",TRUE)</f>
        <v>6.0999999999999995E-3</v>
      </c>
      <c r="U1525" s="24" cm="1">
        <f t="array" aca="1" ref="U1525" ca="1">_FV(A1525,"Market cap",TRUE)</f>
        <v>35793121.170000002</v>
      </c>
      <c r="V1525" s="4">
        <v>35793120</v>
      </c>
      <c r="W1525" s="4">
        <v>35793120</v>
      </c>
      <c r="Y1525" t="s">
        <v>1181</v>
      </c>
      <c r="Z1525" s="5">
        <v>27.4236</v>
      </c>
      <c r="AA1525" s="5">
        <v>25.732641000000001</v>
      </c>
      <c r="AB1525" s="4">
        <v>0</v>
      </c>
      <c r="AC1525" s="4">
        <v>13814</v>
      </c>
      <c r="AE1525" s="5">
        <v>3.0207523738434721</v>
      </c>
      <c r="AF1525" s="5">
        <v>10.08019200132642</v>
      </c>
      <c r="AI1525" s="4">
        <v>13814</v>
      </c>
      <c r="AJ1525" s="5">
        <v>378956.69919999997</v>
      </c>
      <c r="AL1525" s="5">
        <v>27.51</v>
      </c>
      <c r="AM1525" s="5">
        <v>24.17</v>
      </c>
      <c r="AN1525" t="s">
        <v>47</v>
      </c>
      <c r="AO1525" t="str" cm="1">
        <f t="array" aca="1" ref="AO1525" ca="1">_FV(A1525,"Currency")</f>
        <v>USD</v>
      </c>
      <c r="AP1525" t="str" cm="1">
        <f t="array" aca="1" ref="AP1525" ca="1">_FV(A1525,"Exchange")</f>
        <v>CBOE BZX Exchange</v>
      </c>
      <c r="AQ1525" s="6" t="str" cm="1">
        <f t="array" aca="1" ref="AQ1525" ca="1">_FV(A1525,"Exchange abbreviation",TRUE)</f>
        <v>BATS</v>
      </c>
      <c r="AR1525" t="str" cm="1">
        <f t="array" aca="1" ref="AR1525" ca="1">_FV(A1525,"Instrument type",TRUE)</f>
        <v>ETF</v>
      </c>
    </row>
    <row r="1526" spans="1:44" ht="18.75" customHeight="1" x14ac:dyDescent="0.25">
      <c r="A1526" t="e" vm="1539">
        <v>#VALUE!</v>
      </c>
      <c r="B1526" t="s">
        <v>4331</v>
      </c>
      <c r="C1526" t="s">
        <v>4332</v>
      </c>
      <c r="D1526" s="31" cm="1">
        <f t="array" aca="1" ref="D1526" ca="1">_FV(A1526,"Last trade time",TRUE)</f>
        <v>45824.840332303123</v>
      </c>
      <c r="E1526" s="23" cm="1">
        <f t="array" aca="1" ref="E1526" ca="1">_FV(A1526,"Price")</f>
        <v>28.414400000000001</v>
      </c>
      <c r="F1526" s="27" cm="1">
        <f t="array" aca="1" ref="F1526" ca="1">_FV(A1526,"Change (%)",TRUE)</f>
        <v>5.2959999999999995E-3</v>
      </c>
      <c r="G1526" s="26" cm="1">
        <f t="array" aca="1" ref="G1526" ca="1">_FV(A1526,"Change")</f>
        <v>0.1497</v>
      </c>
      <c r="H1526" s="23" cm="1">
        <f t="array" aca="1" ref="H1526" ca="1">_FV(A1526,"Open")</f>
        <v>28.414400000000001</v>
      </c>
      <c r="I1526" s="23" cm="1">
        <f t="array" aca="1" ref="I1526" ca="1">_FV(A1526,"Low")</f>
        <v>28.414400000000001</v>
      </c>
      <c r="J1526" s="23" cm="1">
        <f t="array" aca="1" ref="J1526" ca="1">_FV(A1526,"High")</f>
        <v>28.414400000000001</v>
      </c>
      <c r="K1526" s="23" cm="1">
        <f t="array" aca="1" ref="K1526" ca="1">_FV(A1526,"Previous close",TRUE)</f>
        <v>28.264700000000001</v>
      </c>
      <c r="L1526" s="26"/>
      <c r="M1526" s="23" cm="1">
        <f t="array" aca="1" ref="M1526" ca="1">_FV(A1526,"52 week low",TRUE)</f>
        <v>25.34</v>
      </c>
      <c r="N1526" s="23" cm="1">
        <f t="array" aca="1" ref="N1526" ca="1">_FV(A1526,"52 week high",TRUE)</f>
        <v>28.48</v>
      </c>
      <c r="O1526" s="8" cm="1">
        <f t="array" aca="1" ref="O1526" ca="1">_FV(A1526,"Volume")</f>
        <v>0</v>
      </c>
      <c r="P1526" s="7" cm="1">
        <f t="array" aca="1" ref="P1526" ca="1">_FV(A1526,"Volume average",TRUE)</f>
        <v>1008</v>
      </c>
      <c r="Q1526" t="s">
        <v>923</v>
      </c>
      <c r="S1526" t="s">
        <v>3079</v>
      </c>
      <c r="T1526" s="25" cm="1">
        <f t="array" aca="1" ref="T1526" ca="1">_FV(A1526,"Expense ratio",TRUE)</f>
        <v>6.0999999999999995E-3</v>
      </c>
      <c r="U1526" s="24" cm="1">
        <f t="array" aca="1" ref="U1526" ca="1">_FV(A1526,"Market cap",TRUE)</f>
        <v>30872488.289999999</v>
      </c>
      <c r="V1526" s="4">
        <v>30872488</v>
      </c>
      <c r="W1526" s="4">
        <v>30872488</v>
      </c>
      <c r="Y1526" t="s">
        <v>4333</v>
      </c>
      <c r="Z1526" s="5">
        <v>28.321899999999999</v>
      </c>
      <c r="AA1526" s="5">
        <v>26.568134000000001</v>
      </c>
      <c r="AB1526" s="4">
        <v>0</v>
      </c>
      <c r="AC1526" s="4">
        <v>3338</v>
      </c>
      <c r="AE1526" s="5">
        <v>2.2731342496773439</v>
      </c>
      <c r="AF1526" s="5">
        <v>8.559933553264031</v>
      </c>
      <c r="AI1526" s="4">
        <v>3338</v>
      </c>
      <c r="AJ1526" s="5">
        <v>94584.232799999998</v>
      </c>
      <c r="AL1526" s="5">
        <v>28.48</v>
      </c>
      <c r="AM1526" s="5">
        <v>25.34</v>
      </c>
      <c r="AN1526" t="s">
        <v>47</v>
      </c>
      <c r="AO1526" t="str" cm="1">
        <f t="array" aca="1" ref="AO1526" ca="1">_FV(A1526,"Currency")</f>
        <v>USD</v>
      </c>
      <c r="AP1526" t="str" cm="1">
        <f t="array" aca="1" ref="AP1526" ca="1">_FV(A1526,"Exchange")</f>
        <v>CBOE BZX Exchange</v>
      </c>
      <c r="AQ1526" s="6" t="str" cm="1">
        <f t="array" aca="1" ref="AQ1526" ca="1">_FV(A1526,"Exchange abbreviation",TRUE)</f>
        <v>BATS</v>
      </c>
      <c r="AR1526" t="str" cm="1">
        <f t="array" aca="1" ref="AR1526" ca="1">_FV(A1526,"Instrument type",TRUE)</f>
        <v>ETF</v>
      </c>
    </row>
    <row r="1527" spans="1:44" ht="18.75" customHeight="1" x14ac:dyDescent="0.25">
      <c r="A1527" t="e" vm="1540">
        <v>#VALUE!</v>
      </c>
      <c r="B1527" t="s">
        <v>4334</v>
      </c>
      <c r="C1527" t="s">
        <v>4335</v>
      </c>
      <c r="D1527" s="31" cm="1">
        <f t="array" aca="1" ref="D1527" ca="1">_FV(A1527,"Last trade time",TRUE)</f>
        <v>45824.840334617969</v>
      </c>
      <c r="E1527" s="23" cm="1">
        <f t="array" aca="1" ref="E1527" ca="1">_FV(A1527,"Price")</f>
        <v>29.444299999999998</v>
      </c>
      <c r="F1527" s="27" cm="1">
        <f t="array" aca="1" ref="F1527" ca="1">_FV(A1527,"Change (%)",TRUE)</f>
        <v>1.0096000000000001E-2</v>
      </c>
      <c r="G1527" s="26" cm="1">
        <f t="array" aca="1" ref="G1527" ca="1">_FV(A1527,"Change")</f>
        <v>0.29430000000000001</v>
      </c>
      <c r="H1527" s="23" cm="1">
        <f t="array" aca="1" ref="H1527" ca="1">_FV(A1527,"Open")</f>
        <v>29.444299999999998</v>
      </c>
      <c r="I1527" s="23" cm="1">
        <f t="array" aca="1" ref="I1527" ca="1">_FV(A1527,"Low")</f>
        <v>29.444299999999998</v>
      </c>
      <c r="J1527" s="23" cm="1">
        <f t="array" aca="1" ref="J1527" ca="1">_FV(A1527,"High")</f>
        <v>29.444299999999998</v>
      </c>
      <c r="K1527" s="23" cm="1">
        <f t="array" aca="1" ref="K1527" ca="1">_FV(A1527,"Previous close",TRUE)</f>
        <v>29.15</v>
      </c>
      <c r="L1527" s="26"/>
      <c r="M1527" s="23" cm="1">
        <f t="array" aca="1" ref="M1527" ca="1">_FV(A1527,"52 week low",TRUE)</f>
        <v>25.88</v>
      </c>
      <c r="N1527" s="23" cm="1">
        <f t="array" aca="1" ref="N1527" ca="1">_FV(A1527,"52 week high",TRUE)</f>
        <v>29.4697</v>
      </c>
      <c r="O1527" s="8" cm="1">
        <f t="array" aca="1" ref="O1527" ca="1">_FV(A1527,"Volume")</f>
        <v>138</v>
      </c>
      <c r="P1527" s="7" cm="1">
        <f t="array" aca="1" ref="P1527" ca="1">_FV(A1527,"Volume average",TRUE)</f>
        <v>1828</v>
      </c>
      <c r="Q1527" t="s">
        <v>923</v>
      </c>
      <c r="S1527" t="s">
        <v>3079</v>
      </c>
      <c r="T1527" s="25" cm="1">
        <f t="array" aca="1" ref="T1527" ca="1">_FV(A1527,"Expense ratio",TRUE)</f>
        <v>6.0999999999999995E-3</v>
      </c>
      <c r="U1527" s="24" cm="1">
        <f t="array" aca="1" ref="U1527" ca="1">_FV(A1527,"Market cap",TRUE)</f>
        <v>72945637.849999994</v>
      </c>
      <c r="V1527" s="4">
        <v>72945640</v>
      </c>
      <c r="W1527" s="4">
        <v>72945640</v>
      </c>
      <c r="Y1527" t="s">
        <v>1181</v>
      </c>
      <c r="Z1527" s="5">
        <v>29.28</v>
      </c>
      <c r="AA1527" s="5">
        <v>24.918206999999999</v>
      </c>
      <c r="AB1527" s="4">
        <v>0</v>
      </c>
      <c r="AC1527" s="4">
        <v>1503</v>
      </c>
      <c r="AE1527" s="5">
        <v>3.2389807704549689</v>
      </c>
      <c r="AF1527" s="5">
        <v>9.9924965219146955</v>
      </c>
      <c r="AI1527" s="4">
        <v>1503</v>
      </c>
      <c r="AJ1527" s="5">
        <v>44018.661599999999</v>
      </c>
      <c r="AL1527" s="5">
        <v>29.75</v>
      </c>
      <c r="AM1527" s="5">
        <v>25.88</v>
      </c>
      <c r="AN1527" t="s">
        <v>47</v>
      </c>
      <c r="AO1527" t="str" cm="1">
        <f t="array" aca="1" ref="AO1527" ca="1">_FV(A1527,"Currency")</f>
        <v>USD</v>
      </c>
      <c r="AP1527" t="str" cm="1">
        <f t="array" aca="1" ref="AP1527" ca="1">_FV(A1527,"Exchange")</f>
        <v>CBOE BZX Exchange</v>
      </c>
      <c r="AQ1527" s="6" t="str" cm="1">
        <f t="array" aca="1" ref="AQ1527" ca="1">_FV(A1527,"Exchange abbreviation",TRUE)</f>
        <v>BATS</v>
      </c>
      <c r="AR1527" t="str" cm="1">
        <f t="array" aca="1" ref="AR1527" ca="1">_FV(A1527,"Instrument type",TRUE)</f>
        <v>ETF</v>
      </c>
    </row>
    <row r="1528" spans="1:44" ht="18.75" customHeight="1" x14ac:dyDescent="0.25">
      <c r="A1528" t="e" vm="1541">
        <v>#VALUE!</v>
      </c>
      <c r="B1528" t="s">
        <v>4336</v>
      </c>
      <c r="C1528" t="s">
        <v>4337</v>
      </c>
      <c r="D1528" s="31" cm="1">
        <f t="array" aca="1" ref="D1528" ca="1">_FV(A1528,"Last trade time",TRUE)</f>
        <v>45824.840334617969</v>
      </c>
      <c r="E1528" s="23" cm="1">
        <f t="array" aca="1" ref="E1528" ca="1">_FV(A1528,"Price")</f>
        <v>29.77</v>
      </c>
      <c r="F1528" s="27" cm="1">
        <f t="array" aca="1" ref="F1528" ca="1">_FV(A1528,"Change (%)",TRUE)</f>
        <v>5.6479999999999994E-3</v>
      </c>
      <c r="G1528" s="26" cm="1">
        <f t="array" aca="1" ref="G1528" ca="1">_FV(A1528,"Change")</f>
        <v>0.16719999999999999</v>
      </c>
      <c r="H1528" s="23" cm="1">
        <f t="array" aca="1" ref="H1528" ca="1">_FV(A1528,"Open")</f>
        <v>29.77</v>
      </c>
      <c r="I1528" s="23" cm="1">
        <f t="array" aca="1" ref="I1528" ca="1">_FV(A1528,"Low")</f>
        <v>29.77</v>
      </c>
      <c r="J1528" s="23" cm="1">
        <f t="array" aca="1" ref="J1528" ca="1">_FV(A1528,"High")</f>
        <v>29.77</v>
      </c>
      <c r="K1528" s="23" cm="1">
        <f t="array" aca="1" ref="K1528" ca="1">_FV(A1528,"Previous close",TRUE)</f>
        <v>29.602799999999998</v>
      </c>
      <c r="L1528" s="26"/>
      <c r="M1528" s="23" cm="1">
        <f t="array" aca="1" ref="M1528" ca="1">_FV(A1528,"52 week low",TRUE)</f>
        <v>26.254300000000001</v>
      </c>
      <c r="N1528" s="23" cm="1">
        <f t="array" aca="1" ref="N1528" ca="1">_FV(A1528,"52 week high",TRUE)</f>
        <v>30.8</v>
      </c>
      <c r="O1528" s="8" cm="1">
        <f t="array" aca="1" ref="O1528" ca="1">_FV(A1528,"Volume")</f>
        <v>0</v>
      </c>
      <c r="P1528" s="7" cm="1">
        <f t="array" aca="1" ref="P1528" ca="1">_FV(A1528,"Volume average",TRUE)</f>
        <v>654</v>
      </c>
      <c r="Q1528" t="s">
        <v>923</v>
      </c>
      <c r="S1528" t="s">
        <v>3079</v>
      </c>
      <c r="T1528" s="25" cm="1">
        <f t="array" aca="1" ref="T1528" ca="1">_FV(A1528,"Expense ratio",TRUE)</f>
        <v>6.0999999999999995E-3</v>
      </c>
      <c r="U1528" s="24" cm="1">
        <f t="array" aca="1" ref="U1528" ca="1">_FV(A1528,"Market cap",TRUE)</f>
        <v>22088492.469999999</v>
      </c>
      <c r="V1528" s="4">
        <v>22088492</v>
      </c>
      <c r="W1528" s="4">
        <v>22088492</v>
      </c>
      <c r="Y1528" t="s">
        <v>2040</v>
      </c>
      <c r="Z1528" s="5">
        <v>29.694700000000001</v>
      </c>
      <c r="AA1528" s="5">
        <v>25.290845999999998</v>
      </c>
      <c r="AB1528" s="4">
        <v>0</v>
      </c>
      <c r="AC1528" s="4">
        <v>2655</v>
      </c>
      <c r="AE1528" s="5">
        <v>1.6829924208838779E-2</v>
      </c>
      <c r="AF1528" s="5">
        <v>8.1507112355335476</v>
      </c>
      <c r="AI1528" s="4">
        <v>2655</v>
      </c>
      <c r="AJ1528" s="5">
        <v>78774.1155</v>
      </c>
      <c r="AL1528" s="5">
        <v>30.8</v>
      </c>
      <c r="AM1528" s="5">
        <v>26.254000000000001</v>
      </c>
      <c r="AN1528" t="s">
        <v>47</v>
      </c>
      <c r="AO1528" t="str" cm="1">
        <f t="array" aca="1" ref="AO1528" ca="1">_FV(A1528,"Currency")</f>
        <v>USD</v>
      </c>
      <c r="AP1528" t="str" cm="1">
        <f t="array" aca="1" ref="AP1528" ca="1">_FV(A1528,"Exchange")</f>
        <v>CBOE BZX Exchange</v>
      </c>
      <c r="AQ1528" s="6" t="str" cm="1">
        <f t="array" aca="1" ref="AQ1528" ca="1">_FV(A1528,"Exchange abbreviation",TRUE)</f>
        <v>BATS</v>
      </c>
      <c r="AR1528" t="str" cm="1">
        <f t="array" aca="1" ref="AR1528" ca="1">_FV(A1528,"Instrument type",TRUE)</f>
        <v>ETF</v>
      </c>
    </row>
    <row r="1529" spans="1:44" ht="18.75" customHeight="1" x14ac:dyDescent="0.25">
      <c r="A1529" t="e" vm="1542">
        <v>#VALUE!</v>
      </c>
      <c r="B1529" t="s">
        <v>4338</v>
      </c>
      <c r="C1529" t="s">
        <v>4339</v>
      </c>
      <c r="D1529" s="31" cm="1">
        <f t="array" aca="1" ref="D1529" ca="1">_FV(A1529,"Last trade time",TRUE)</f>
        <v>45824.840334617969</v>
      </c>
      <c r="E1529" s="23" cm="1">
        <f t="array" aca="1" ref="E1529" ca="1">_FV(A1529,"Price")</f>
        <v>28.080300000000001</v>
      </c>
      <c r="F1529" s="27" cm="1">
        <f t="array" aca="1" ref="F1529" ca="1">_FV(A1529,"Change (%)",TRUE)</f>
        <v>4.6480000000000002E-3</v>
      </c>
      <c r="G1529" s="26" cm="1">
        <f t="array" aca="1" ref="G1529" ca="1">_FV(A1529,"Change")</f>
        <v>0.12989999999999999</v>
      </c>
      <c r="H1529" s="23" cm="1">
        <f t="array" aca="1" ref="H1529" ca="1">_FV(A1529,"Open")</f>
        <v>28.16</v>
      </c>
      <c r="I1529" s="23" cm="1">
        <f t="array" aca="1" ref="I1529" ca="1">_FV(A1529,"Low")</f>
        <v>28.06</v>
      </c>
      <c r="J1529" s="23" cm="1">
        <f t="array" aca="1" ref="J1529" ca="1">_FV(A1529,"High")</f>
        <v>28.18</v>
      </c>
      <c r="K1529" s="23" cm="1">
        <f t="array" aca="1" ref="K1529" ca="1">_FV(A1529,"Previous close",TRUE)</f>
        <v>27.950399999999998</v>
      </c>
      <c r="L1529" s="26"/>
      <c r="M1529" s="23" cm="1">
        <f t="array" aca="1" ref="M1529" ca="1">_FV(A1529,"52 week low",TRUE)</f>
        <v>25.19</v>
      </c>
      <c r="N1529" s="23" cm="1">
        <f t="array" aca="1" ref="N1529" ca="1">_FV(A1529,"52 week high",TRUE)</f>
        <v>28.84</v>
      </c>
      <c r="O1529" s="8" cm="1">
        <f t="array" aca="1" ref="O1529" ca="1">_FV(A1529,"Volume")</f>
        <v>13502</v>
      </c>
      <c r="P1529" s="7" cm="1">
        <f t="array" aca="1" ref="P1529" ca="1">_FV(A1529,"Volume average",TRUE)</f>
        <v>39388</v>
      </c>
      <c r="Q1529" t="s">
        <v>923</v>
      </c>
      <c r="S1529" t="s">
        <v>3079</v>
      </c>
      <c r="T1529" s="25" cm="1">
        <f t="array" aca="1" ref="T1529" ca="1">_FV(A1529,"Expense ratio",TRUE)</f>
        <v>6.0999999999999995E-3</v>
      </c>
      <c r="U1529" s="24" cm="1">
        <f t="array" aca="1" ref="U1529" ca="1">_FV(A1529,"Market cap",TRUE)</f>
        <v>84168784.159999996</v>
      </c>
      <c r="V1529" s="4">
        <v>84168784</v>
      </c>
      <c r="W1529" s="4">
        <v>84168784</v>
      </c>
      <c r="Y1529" t="s">
        <v>2040</v>
      </c>
      <c r="Z1529" s="5">
        <v>28.012</v>
      </c>
      <c r="AA1529" s="5">
        <v>26.079460000000001</v>
      </c>
      <c r="AB1529" s="4">
        <v>0</v>
      </c>
      <c r="AC1529" s="4">
        <v>33122</v>
      </c>
      <c r="AE1529" s="5">
        <v>0.27913650207711532</v>
      </c>
      <c r="AF1529" s="5">
        <v>8.0640168864714923</v>
      </c>
      <c r="AH1529" s="16"/>
      <c r="AI1529" s="4">
        <v>33122</v>
      </c>
      <c r="AJ1529" s="5">
        <v>927760.46880000003</v>
      </c>
      <c r="AL1529" s="5">
        <v>28.84</v>
      </c>
      <c r="AM1529" s="5">
        <v>25.19</v>
      </c>
      <c r="AN1529" t="s">
        <v>47</v>
      </c>
      <c r="AO1529" t="str" cm="1">
        <f t="array" aca="1" ref="AO1529" ca="1">_FV(A1529,"Currency")</f>
        <v>USD</v>
      </c>
      <c r="AP1529" t="str" cm="1">
        <f t="array" aca="1" ref="AP1529" ca="1">_FV(A1529,"Exchange")</f>
        <v>CBOE BZX Exchange</v>
      </c>
      <c r="AQ1529" s="6" t="str" cm="1">
        <f t="array" aca="1" ref="AQ1529" ca="1">_FV(A1529,"Exchange abbreviation",TRUE)</f>
        <v>BATS</v>
      </c>
      <c r="AR1529" t="str" cm="1">
        <f t="array" aca="1" ref="AR1529" ca="1">_FV(A1529,"Instrument type",TRUE)</f>
        <v>ETF</v>
      </c>
    </row>
    <row r="1530" spans="1:44" ht="18.75" customHeight="1" x14ac:dyDescent="0.25">
      <c r="A1530" t="e" vm="1543">
        <v>#VALUE!</v>
      </c>
      <c r="B1530" t="s">
        <v>4340</v>
      </c>
      <c r="C1530" t="s">
        <v>4341</v>
      </c>
      <c r="D1530" s="31" cm="1">
        <f t="array" aca="1" ref="D1530" ca="1">_FV(A1530,"Last trade time",TRUE)</f>
        <v>45824.840277812502</v>
      </c>
      <c r="E1530" s="23" cm="1">
        <f t="array" aca="1" ref="E1530" ca="1">_FV(A1530,"Price")</f>
        <v>29.37</v>
      </c>
      <c r="F1530" s="27" cm="1">
        <f t="array" aca="1" ref="F1530" ca="1">_FV(A1530,"Change (%)",TRUE)</f>
        <v>3.2450000000000001E-3</v>
      </c>
      <c r="G1530" s="26" cm="1">
        <f t="array" aca="1" ref="G1530" ca="1">_FV(A1530,"Change")</f>
        <v>9.5000000000000001E-2</v>
      </c>
      <c r="H1530" s="23" cm="1">
        <f t="array" aca="1" ref="H1530" ca="1">_FV(A1530,"Open")</f>
        <v>29.69</v>
      </c>
      <c r="I1530" s="23" cm="1">
        <f t="array" aca="1" ref="I1530" ca="1">_FV(A1530,"Low")</f>
        <v>28.9</v>
      </c>
      <c r="J1530" s="23" cm="1">
        <f t="array" aca="1" ref="J1530" ca="1">_FV(A1530,"High")</f>
        <v>29.73</v>
      </c>
      <c r="K1530" s="23" cm="1">
        <f t="array" aca="1" ref="K1530" ca="1">_FV(A1530,"Previous close",TRUE)</f>
        <v>29.274999999999999</v>
      </c>
      <c r="L1530" s="26"/>
      <c r="M1530" s="23" cm="1">
        <f t="array" aca="1" ref="M1530" ca="1">_FV(A1530,"52 week low",TRUE)</f>
        <v>22.858499999999999</v>
      </c>
      <c r="N1530" s="23" cm="1">
        <f t="array" aca="1" ref="N1530" ca="1">_FV(A1530,"52 week high",TRUE)</f>
        <v>29.73</v>
      </c>
      <c r="O1530" s="8" cm="1">
        <f t="array" aca="1" ref="O1530" ca="1">_FV(A1530,"Volume")</f>
        <v>12536</v>
      </c>
      <c r="P1530" s="7" cm="1">
        <f t="array" aca="1" ref="P1530" ca="1">_FV(A1530,"Volume average",TRUE)</f>
        <v>15553</v>
      </c>
      <c r="Q1530" t="s">
        <v>464</v>
      </c>
      <c r="T1530" s="25" cm="1">
        <f t="array" aca="1" ref="T1530" ca="1">_FV(A1530,"Expense ratio",TRUE)</f>
        <v>6.0999999999999995E-3</v>
      </c>
      <c r="U1530" s="24" cm="1">
        <f t="array" aca="1" ref="U1530" ca="1">_FV(A1530,"Market cap",TRUE)</f>
        <v>358902826.56</v>
      </c>
      <c r="V1530" s="16"/>
      <c r="W1530" s="16"/>
      <c r="Z1530" s="18"/>
      <c r="AA1530" s="20"/>
      <c r="AB1530" s="20"/>
      <c r="AC1530" s="21">
        <v>16122</v>
      </c>
      <c r="AE1530" s="18"/>
      <c r="AF1530" s="20"/>
      <c r="AI1530" s="21"/>
      <c r="AJ1530" s="18"/>
      <c r="AL1530" s="18"/>
      <c r="AM1530" s="18"/>
      <c r="AN1530" t="s">
        <v>73</v>
      </c>
      <c r="AO1530" t="str" cm="1">
        <f t="array" aca="1" ref="AO1530" ca="1">_FV(A1530,"Currency")</f>
        <v>USD</v>
      </c>
      <c r="AP1530" t="str" cm="1">
        <f t="array" aca="1" ref="AP1530" ca="1">_FV(A1530,"Exchange")</f>
        <v>NYSE Arca</v>
      </c>
      <c r="AQ1530" s="6" t="str" cm="1">
        <f t="array" aca="1" ref="AQ1530" ca="1">_FV(A1530,"Exchange abbreviation",TRUE)</f>
        <v>ARCX</v>
      </c>
      <c r="AR1530" t="str" cm="1">
        <f t="array" aca="1" ref="AR1530" ca="1">_FV(A1530,"Instrument type",TRUE)</f>
        <v>ETF</v>
      </c>
    </row>
    <row r="1531" spans="1:44" ht="18.75" customHeight="1" x14ac:dyDescent="0.25">
      <c r="A1531" t="e" vm="1544">
        <v>#VALUE!</v>
      </c>
      <c r="B1531" t="s">
        <v>4342</v>
      </c>
      <c r="C1531" t="s">
        <v>4343</v>
      </c>
      <c r="D1531" s="31" cm="1">
        <f t="array" aca="1" ref="D1531" ca="1">_FV(A1531,"Last trade time",TRUE)</f>
        <v>45824.840277812502</v>
      </c>
      <c r="E1531" s="23" cm="1">
        <f t="array" aca="1" ref="E1531" ca="1">_FV(A1531,"Price")</f>
        <v>50.54</v>
      </c>
      <c r="F1531" s="27" cm="1">
        <f t="array" aca="1" ref="F1531" ca="1">_FV(A1531,"Change (%)",TRUE)</f>
        <v>3.1669999999999995E-4</v>
      </c>
      <c r="G1531" s="26" cm="1">
        <f t="array" aca="1" ref="G1531" ca="1">_FV(A1531,"Change")</f>
        <v>1.6E-2</v>
      </c>
      <c r="H1531" s="23" cm="1">
        <f t="array" aca="1" ref="H1531" ca="1">_FV(A1531,"Open")</f>
        <v>50.52</v>
      </c>
      <c r="I1531" s="23" cm="1">
        <f t="array" aca="1" ref="I1531" ca="1">_FV(A1531,"Low")</f>
        <v>50.510100000000001</v>
      </c>
      <c r="J1531" s="23" cm="1">
        <f t="array" aca="1" ref="J1531" ca="1">_FV(A1531,"High")</f>
        <v>50.6</v>
      </c>
      <c r="K1531" s="23" cm="1">
        <f t="array" aca="1" ref="K1531" ca="1">_FV(A1531,"Previous close",TRUE)</f>
        <v>50.524000000000001</v>
      </c>
      <c r="L1531" s="26"/>
      <c r="M1531" s="23" cm="1">
        <f t="array" aca="1" ref="M1531" ca="1">_FV(A1531,"52 week low",TRUE)</f>
        <v>47.79</v>
      </c>
      <c r="N1531" s="23" cm="1">
        <f t="array" aca="1" ref="N1531" ca="1">_FV(A1531,"52 week high",TRUE)</f>
        <v>51.6999</v>
      </c>
      <c r="O1531" s="8" cm="1">
        <f t="array" aca="1" ref="O1531" ca="1">_FV(A1531,"Volume")</f>
        <v>59283</v>
      </c>
      <c r="P1531" s="7" cm="1">
        <f t="array" aca="1" ref="P1531" ca="1">_FV(A1531,"Volume average",TRUE)</f>
        <v>48136</v>
      </c>
      <c r="Q1531" t="s">
        <v>3639</v>
      </c>
      <c r="R1531" t="s">
        <v>4344</v>
      </c>
      <c r="S1531" t="s">
        <v>3657</v>
      </c>
      <c r="T1531" s="25" cm="1">
        <f t="array" aca="1" ref="T1531" ca="1">_FV(A1531,"Expense ratio",TRUE)</f>
        <v>6.0999999999999995E-3</v>
      </c>
      <c r="U1531" s="24" cm="1">
        <f t="array" aca="1" ref="U1531" ca="1">_FV(A1531,"Market cap",TRUE)</f>
        <v>738861040.52999997</v>
      </c>
      <c r="V1531" s="4">
        <v>738861056</v>
      </c>
      <c r="W1531" s="4">
        <v>738861056</v>
      </c>
      <c r="Y1531" t="s">
        <v>3978</v>
      </c>
      <c r="Z1531" s="5">
        <v>50.68</v>
      </c>
      <c r="AA1531" s="20"/>
      <c r="AB1531" s="5">
        <v>7.3300000000000004E-2</v>
      </c>
      <c r="AC1531" s="4">
        <v>180249</v>
      </c>
      <c r="AE1531" s="5">
        <v>1.426745952074659</v>
      </c>
      <c r="AF1531" s="5">
        <v>6.4575177075411716</v>
      </c>
      <c r="AI1531" s="4">
        <v>180249</v>
      </c>
      <c r="AJ1531" s="5">
        <v>9118796.9100000001</v>
      </c>
      <c r="AL1531" s="5">
        <v>51.7</v>
      </c>
      <c r="AM1531" s="5">
        <v>47.79</v>
      </c>
      <c r="AN1531" t="s">
        <v>90</v>
      </c>
      <c r="AO1531" t="str" cm="1">
        <f t="array" aca="1" ref="AO1531" ca="1">_FV(A1531,"Currency")</f>
        <v>USD</v>
      </c>
      <c r="AP1531" t="str" cm="1">
        <f t="array" aca="1" ref="AP1531" ca="1">_FV(A1531,"Exchange")</f>
        <v>NYSE Arca</v>
      </c>
      <c r="AQ1531" s="6" t="str" cm="1">
        <f t="array" aca="1" ref="AQ1531" ca="1">_FV(A1531,"Exchange abbreviation",TRUE)</f>
        <v>ARCX</v>
      </c>
      <c r="AR1531" t="str" cm="1">
        <f t="array" aca="1" ref="AR1531" ca="1">_FV(A1531,"Instrument type",TRUE)</f>
        <v>ETF</v>
      </c>
    </row>
    <row r="1532" spans="1:44" ht="18.75" customHeight="1" x14ac:dyDescent="0.25">
      <c r="A1532" t="e" vm="1545">
        <v>#VALUE!</v>
      </c>
      <c r="B1532" t="s">
        <v>4345</v>
      </c>
      <c r="C1532" t="s">
        <v>4346</v>
      </c>
      <c r="D1532" s="31" cm="1">
        <f t="array" aca="1" ref="D1532" ca="1">_FV(A1532,"Last trade time",TRUE)</f>
        <v>45824.840277812502</v>
      </c>
      <c r="E1532" s="23" cm="1">
        <f t="array" aca="1" ref="E1532" ca="1">_FV(A1532,"Price")</f>
        <v>51.452100000000002</v>
      </c>
      <c r="F1532" s="27" cm="1">
        <f t="array" aca="1" ref="F1532" ca="1">_FV(A1532,"Change (%)",TRUE)</f>
        <v>7.2159999999999998E-4</v>
      </c>
      <c r="G1532" s="26" cm="1">
        <f t="array" aca="1" ref="G1532" ca="1">_FV(A1532,"Change")</f>
        <v>3.7100000000000001E-2</v>
      </c>
      <c r="H1532" s="23" cm="1">
        <f t="array" aca="1" ref="H1532" ca="1">_FV(A1532,"Open")</f>
        <v>51.44</v>
      </c>
      <c r="I1532" s="23" cm="1">
        <f t="array" aca="1" ref="I1532" ca="1">_FV(A1532,"Low")</f>
        <v>51.44</v>
      </c>
      <c r="J1532" s="23" cm="1">
        <f t="array" aca="1" ref="J1532" ca="1">_FV(A1532,"High")</f>
        <v>51.5</v>
      </c>
      <c r="K1532" s="23" cm="1">
        <f t="array" aca="1" ref="K1532" ca="1">_FV(A1532,"Previous close",TRUE)</f>
        <v>51.414999999999999</v>
      </c>
      <c r="L1532" s="26"/>
      <c r="M1532" s="23" cm="1">
        <f t="array" aca="1" ref="M1532" ca="1">_FV(A1532,"52 week low",TRUE)</f>
        <v>48.65</v>
      </c>
      <c r="N1532" s="23" cm="1">
        <f t="array" aca="1" ref="N1532" ca="1">_FV(A1532,"52 week high",TRUE)</f>
        <v>52.4</v>
      </c>
      <c r="O1532" s="8" cm="1">
        <f t="array" aca="1" ref="O1532" ca="1">_FV(A1532,"Volume")</f>
        <v>35491</v>
      </c>
      <c r="P1532" s="7" cm="1">
        <f t="array" aca="1" ref="P1532" ca="1">_FV(A1532,"Volume average",TRUE)</f>
        <v>52825</v>
      </c>
      <c r="Q1532" t="s">
        <v>3639</v>
      </c>
      <c r="R1532" t="s">
        <v>4347</v>
      </c>
      <c r="S1532" t="s">
        <v>4292</v>
      </c>
      <c r="T1532" s="25" cm="1">
        <f t="array" aca="1" ref="T1532" ca="1">_FV(A1532,"Expense ratio",TRUE)</f>
        <v>6.0999999999999995E-3</v>
      </c>
      <c r="U1532" s="24" cm="1">
        <f t="array" aca="1" ref="U1532" ca="1">_FV(A1532,"Market cap",TRUE)</f>
        <v>300271083.87</v>
      </c>
      <c r="V1532" s="4">
        <v>300271072</v>
      </c>
      <c r="W1532" s="4">
        <v>300271072</v>
      </c>
      <c r="Y1532" t="s">
        <v>2577</v>
      </c>
      <c r="Z1532" s="5">
        <v>51.2</v>
      </c>
      <c r="AB1532" s="5">
        <v>7.5700000000000003E-2</v>
      </c>
      <c r="AC1532" s="4">
        <v>56147</v>
      </c>
      <c r="AE1532" s="5">
        <v>1.5931742220398839</v>
      </c>
      <c r="AF1532" s="5">
        <v>6.4792409197178316</v>
      </c>
      <c r="AI1532" s="4">
        <v>56147</v>
      </c>
      <c r="AJ1532" s="5">
        <v>2887078.74</v>
      </c>
      <c r="AL1532" s="5">
        <v>52.4</v>
      </c>
      <c r="AM1532" s="5">
        <v>48.65</v>
      </c>
      <c r="AN1532" t="s">
        <v>90</v>
      </c>
      <c r="AO1532" t="str" cm="1">
        <f t="array" aca="1" ref="AO1532" ca="1">_FV(A1532,"Currency")</f>
        <v>USD</v>
      </c>
      <c r="AP1532" t="str" cm="1">
        <f t="array" aca="1" ref="AP1532" ca="1">_FV(A1532,"Exchange")</f>
        <v>NYSE Arca</v>
      </c>
      <c r="AQ1532" s="6" t="str" cm="1">
        <f t="array" aca="1" ref="AQ1532" ca="1">_FV(A1532,"Exchange abbreviation",TRUE)</f>
        <v>ARCX</v>
      </c>
      <c r="AR1532" t="str" cm="1">
        <f t="array" aca="1" ref="AR1532" ca="1">_FV(A1532,"Instrument type",TRUE)</f>
        <v>ETF</v>
      </c>
    </row>
    <row r="1533" spans="1:44" ht="18.75" customHeight="1" x14ac:dyDescent="0.25">
      <c r="A1533" t="e" vm="1546">
        <v>#VALUE!</v>
      </c>
      <c r="B1533" t="s">
        <v>4348</v>
      </c>
      <c r="C1533" t="s">
        <v>4349</v>
      </c>
      <c r="D1533" s="31" cm="1">
        <f t="array" aca="1" ref="D1533" ca="1">_FV(A1533,"Last trade time",TRUE)</f>
        <v>45824.840332303123</v>
      </c>
      <c r="E1533" s="23" cm="1">
        <f t="array" aca="1" ref="E1533" ca="1">_FV(A1533,"Price")</f>
        <v>26.24</v>
      </c>
      <c r="F1533" s="27" cm="1">
        <f t="array" aca="1" ref="F1533" ca="1">_FV(A1533,"Change (%)",TRUE)</f>
        <v>4.0249999999999999E-3</v>
      </c>
      <c r="G1533" s="26" cm="1">
        <f t="array" aca="1" ref="G1533" ca="1">_FV(A1533,"Change")</f>
        <v>0.1052</v>
      </c>
      <c r="H1533" s="23" cm="1">
        <f t="array" aca="1" ref="H1533" ca="1">_FV(A1533,"Open")</f>
        <v>26.21</v>
      </c>
      <c r="I1533" s="23" cm="1">
        <f t="array" aca="1" ref="I1533" ca="1">_FV(A1533,"Low")</f>
        <v>26.21</v>
      </c>
      <c r="J1533" s="23" cm="1">
        <f t="array" aca="1" ref="J1533" ca="1">_FV(A1533,"High")</f>
        <v>26.26</v>
      </c>
      <c r="K1533" s="23" cm="1">
        <f t="array" aca="1" ref="K1533" ca="1">_FV(A1533,"Previous close",TRUE)</f>
        <v>26.134799999999998</v>
      </c>
      <c r="L1533" s="26"/>
      <c r="M1533" s="23" cm="1">
        <f t="array" aca="1" ref="M1533" ca="1">_FV(A1533,"52 week low",TRUE)</f>
        <v>23.76</v>
      </c>
      <c r="N1533" s="23" cm="1">
        <f t="array" aca="1" ref="N1533" ca="1">_FV(A1533,"52 week high",TRUE)</f>
        <v>27.19</v>
      </c>
      <c r="O1533" s="8" cm="1">
        <f t="array" aca="1" ref="O1533" ca="1">_FV(A1533,"Volume")</f>
        <v>14964</v>
      </c>
      <c r="P1533" s="7" cm="1">
        <f t="array" aca="1" ref="P1533" ca="1">_FV(A1533,"Volume average",TRUE)</f>
        <v>27594</v>
      </c>
      <c r="Q1533" t="s">
        <v>923</v>
      </c>
      <c r="S1533" t="s">
        <v>3079</v>
      </c>
      <c r="T1533" s="25" cm="1">
        <f t="array" aca="1" ref="T1533" ca="1">_FV(A1533,"Expense ratio",TRUE)</f>
        <v>6.0999999999999995E-3</v>
      </c>
      <c r="U1533" s="24" cm="1">
        <f t="array" aca="1" ref="U1533" ca="1">_FV(A1533,"Market cap",TRUE)</f>
        <v>66307427.530000001</v>
      </c>
      <c r="V1533" s="4">
        <v>66307428</v>
      </c>
      <c r="W1533" s="4">
        <v>66307428</v>
      </c>
      <c r="Y1533" t="s">
        <v>2040</v>
      </c>
      <c r="Z1533" s="5">
        <v>26.182600000000001</v>
      </c>
      <c r="AA1533" s="5">
        <v>26.412033000000001</v>
      </c>
      <c r="AB1533" s="4">
        <v>0</v>
      </c>
      <c r="AC1533" s="4">
        <v>30823</v>
      </c>
      <c r="AE1533" s="5">
        <v>-3.0533304125035521E-2</v>
      </c>
      <c r="AF1533" s="5">
        <v>8.1379055626147121</v>
      </c>
      <c r="AI1533" s="4">
        <v>30823</v>
      </c>
      <c r="AJ1533" s="5">
        <v>806480.71270000003</v>
      </c>
      <c r="AL1533" s="5">
        <v>27.19</v>
      </c>
      <c r="AM1533" s="5">
        <v>23.76</v>
      </c>
      <c r="AN1533" t="s">
        <v>47</v>
      </c>
      <c r="AO1533" t="str" cm="1">
        <f t="array" aca="1" ref="AO1533" ca="1">_FV(A1533,"Currency")</f>
        <v>USD</v>
      </c>
      <c r="AP1533" t="str" cm="1">
        <f t="array" aca="1" ref="AP1533" ca="1">_FV(A1533,"Exchange")</f>
        <v>CBOE BZX Exchange</v>
      </c>
      <c r="AQ1533" s="6" t="str" cm="1">
        <f t="array" aca="1" ref="AQ1533" ca="1">_FV(A1533,"Exchange abbreviation",TRUE)</f>
        <v>BATS</v>
      </c>
      <c r="AR1533" t="str" cm="1">
        <f t="array" aca="1" ref="AR1533" ca="1">_FV(A1533,"Instrument type",TRUE)</f>
        <v>ETF</v>
      </c>
    </row>
    <row r="1534" spans="1:44" ht="18.75" customHeight="1" x14ac:dyDescent="0.25">
      <c r="A1534" t="e" vm="1547">
        <v>#VALUE!</v>
      </c>
      <c r="B1534" t="s">
        <v>4350</v>
      </c>
      <c r="C1534" t="s">
        <v>4351</v>
      </c>
      <c r="D1534" s="31" cm="1">
        <f t="array" aca="1" ref="D1534" ca="1">_FV(A1534,"Last trade time",TRUE)</f>
        <v>45824.84027780078</v>
      </c>
      <c r="E1534" s="23" cm="1">
        <f t="array" aca="1" ref="E1534" ca="1">_FV(A1534,"Price")</f>
        <v>25.9</v>
      </c>
      <c r="F1534" s="27" cm="1">
        <f t="array" aca="1" ref="F1534" ca="1">_FV(A1534,"Change (%)",TRUE)</f>
        <v>-2.703E-5</v>
      </c>
      <c r="G1534" s="26" cm="1">
        <f t="array" aca="1" ref="G1534" ca="1">_FV(A1534,"Change")</f>
        <v>-6.9999999999999999E-4</v>
      </c>
      <c r="H1534" s="23" cm="1">
        <f t="array" aca="1" ref="H1534" ca="1">_FV(A1534,"Open")</f>
        <v>25.87</v>
      </c>
      <c r="I1534" s="23" cm="1">
        <f t="array" aca="1" ref="I1534" ca="1">_FV(A1534,"Low")</f>
        <v>25.87</v>
      </c>
      <c r="J1534" s="23" cm="1">
        <f t="array" aca="1" ref="J1534" ca="1">_FV(A1534,"High")</f>
        <v>25.93</v>
      </c>
      <c r="K1534" s="23" cm="1">
        <f t="array" aca="1" ref="K1534" ca="1">_FV(A1534,"Previous close",TRUE)</f>
        <v>25.900700000000001</v>
      </c>
      <c r="L1534" s="26"/>
      <c r="M1534" s="23" cm="1">
        <f t="array" aca="1" ref="M1534" ca="1">_FV(A1534,"52 week low",TRUE)</f>
        <v>25.15</v>
      </c>
      <c r="N1534" s="23" cm="1">
        <f t="array" aca="1" ref="N1534" ca="1">_FV(A1534,"52 week high",TRUE)</f>
        <v>26.58</v>
      </c>
      <c r="O1534" s="8" cm="1">
        <f t="array" aca="1" ref="O1534" ca="1">_FV(A1534,"Volume")</f>
        <v>15514</v>
      </c>
      <c r="P1534" s="7" cm="1">
        <f t="array" aca="1" ref="P1534" ca="1">_FV(A1534,"Volume average",TRUE)</f>
        <v>13345</v>
      </c>
      <c r="Q1534" t="s">
        <v>290</v>
      </c>
      <c r="S1534" t="s">
        <v>3898</v>
      </c>
      <c r="T1534" s="25" cm="1">
        <f t="array" aca="1" ref="T1534" ca="1">_FV(A1534,"Expense ratio",TRUE)</f>
        <v>6.0999999999999995E-3</v>
      </c>
      <c r="U1534" s="24" cm="1">
        <f t="array" aca="1" ref="U1534" ca="1">_FV(A1534,"Market cap",TRUE)</f>
        <v>193783464.34999999</v>
      </c>
      <c r="V1534" s="4">
        <v>193783456</v>
      </c>
      <c r="W1534" s="4">
        <v>193783456</v>
      </c>
      <c r="Y1534" t="s">
        <v>4352</v>
      </c>
      <c r="Z1534" s="5">
        <v>25.643000000000001</v>
      </c>
      <c r="AA1534" s="5">
        <v>19.069610000000001</v>
      </c>
      <c r="AB1534" s="5">
        <v>4.6100000000000002E-2</v>
      </c>
      <c r="AC1534" s="4">
        <v>9987</v>
      </c>
      <c r="AE1534" s="5">
        <v>3.3272394881169949</v>
      </c>
      <c r="AF1534" s="5">
        <v>7.0784710862016986</v>
      </c>
      <c r="AI1534" s="4">
        <v>9987</v>
      </c>
      <c r="AJ1534" s="5">
        <v>256965.51</v>
      </c>
      <c r="AL1534" s="5">
        <v>26.58</v>
      </c>
      <c r="AM1534" s="5">
        <v>25.15</v>
      </c>
      <c r="AN1534" t="s">
        <v>47</v>
      </c>
      <c r="AO1534" t="str" cm="1">
        <f t="array" aca="1" ref="AO1534" ca="1">_FV(A1534,"Currency")</f>
        <v>USD</v>
      </c>
      <c r="AP1534" t="str" cm="1">
        <f t="array" aca="1" ref="AP1534" ca="1">_FV(A1534,"Exchange")</f>
        <v>NYSE Arca</v>
      </c>
      <c r="AQ1534" s="6" t="str" cm="1">
        <f t="array" aca="1" ref="AQ1534" ca="1">_FV(A1534,"Exchange abbreviation",TRUE)</f>
        <v>ARCX</v>
      </c>
      <c r="AR1534" t="str" cm="1">
        <f t="array" aca="1" ref="AR1534" ca="1">_FV(A1534,"Instrument type",TRUE)</f>
        <v>ETF</v>
      </c>
    </row>
    <row r="1535" spans="1:44" ht="18.75" customHeight="1" x14ac:dyDescent="0.25">
      <c r="A1535" t="e" vm="1548">
        <v>#VALUE!</v>
      </c>
      <c r="B1535" t="s">
        <v>4353</v>
      </c>
      <c r="C1535" t="s">
        <v>4354</v>
      </c>
      <c r="D1535" s="31" cm="1">
        <f t="array" aca="1" ref="D1535" ca="1">_FV(A1535,"Last trade time",TRUE)</f>
        <v>45824.840277812502</v>
      </c>
      <c r="E1535" s="23" cm="1">
        <f t="array" aca="1" ref="E1535" ca="1">_FV(A1535,"Price")</f>
        <v>44.64</v>
      </c>
      <c r="F1535" s="27" cm="1">
        <f t="array" aca="1" ref="F1535" ca="1">_FV(A1535,"Change (%)",TRUE)</f>
        <v>1.5709999999999999E-3</v>
      </c>
      <c r="G1535" s="26" cm="1">
        <f t="array" aca="1" ref="G1535" ca="1">_FV(A1535,"Change")</f>
        <v>7.0000000000000007E-2</v>
      </c>
      <c r="H1535" s="23" cm="1">
        <f t="array" aca="1" ref="H1535" ca="1">_FV(A1535,"Open")</f>
        <v>44.79</v>
      </c>
      <c r="I1535" s="23" cm="1">
        <f t="array" aca="1" ref="I1535" ca="1">_FV(A1535,"Low")</f>
        <v>44.554200000000002</v>
      </c>
      <c r="J1535" s="23" cm="1">
        <f t="array" aca="1" ref="J1535" ca="1">_FV(A1535,"High")</f>
        <v>44.94</v>
      </c>
      <c r="K1535" s="23" cm="1">
        <f t="array" aca="1" ref="K1535" ca="1">_FV(A1535,"Previous close",TRUE)</f>
        <v>44.57</v>
      </c>
      <c r="L1535" s="26"/>
      <c r="M1535" s="23" cm="1">
        <f t="array" aca="1" ref="M1535" ca="1">_FV(A1535,"52 week low",TRUE)</f>
        <v>40.06</v>
      </c>
      <c r="N1535" s="23" cm="1">
        <f t="array" aca="1" ref="N1535" ca="1">_FV(A1535,"52 week high",TRUE)</f>
        <v>46.825000000000003</v>
      </c>
      <c r="O1535" s="8" cm="1">
        <f t="array" aca="1" ref="O1535" ca="1">_FV(A1535,"Volume")</f>
        <v>471869</v>
      </c>
      <c r="P1535" s="7" cm="1">
        <f t="array" aca="1" ref="P1535" ca="1">_FV(A1535,"Volume average",TRUE)</f>
        <v>618773</v>
      </c>
      <c r="Q1535" t="s">
        <v>1641</v>
      </c>
      <c r="S1535" t="s">
        <v>318</v>
      </c>
      <c r="T1535" s="25" cm="1">
        <f t="array" aca="1" ref="T1535" ca="1">_FV(A1535,"Expense ratio",TRUE)</f>
        <v>6.0999999999999995E-3</v>
      </c>
      <c r="U1535" s="24" cm="1">
        <f t="array" aca="1" ref="U1535" ca="1">_FV(A1535,"Market cap",TRUE)</f>
        <v>9092701834.5400009</v>
      </c>
      <c r="V1535" s="4">
        <v>9092545536</v>
      </c>
      <c r="W1535" s="4">
        <v>9092545536</v>
      </c>
      <c r="Y1535" t="s">
        <v>4355</v>
      </c>
      <c r="Z1535" s="5">
        <v>44.79</v>
      </c>
      <c r="AA1535" s="5">
        <v>18.892099999999999</v>
      </c>
      <c r="AB1535" s="5">
        <v>2.3300000000000001E-2</v>
      </c>
      <c r="AC1535" s="4">
        <v>655631</v>
      </c>
      <c r="AE1535" s="5">
        <v>3.712446128312163</v>
      </c>
      <c r="AF1535" s="5">
        <v>10.53097555021014</v>
      </c>
      <c r="AH1535" s="17">
        <v>189738000</v>
      </c>
      <c r="AI1535" s="4">
        <v>655631</v>
      </c>
      <c r="AJ1535" s="5">
        <v>29352599.870000001</v>
      </c>
      <c r="AL1535" s="5">
        <v>46.83</v>
      </c>
      <c r="AM1535" s="5">
        <v>40.06</v>
      </c>
      <c r="AN1535" t="s">
        <v>82</v>
      </c>
      <c r="AO1535" t="str" cm="1">
        <f t="array" aca="1" ref="AO1535" ca="1">_FV(A1535,"Currency")</f>
        <v>USD</v>
      </c>
      <c r="AP1535" t="str" cm="1">
        <f t="array" aca="1" ref="AP1535" ca="1">_FV(A1535,"Exchange")</f>
        <v>NYSE Arca</v>
      </c>
      <c r="AQ1535" s="6" t="str" cm="1">
        <f t="array" aca="1" ref="AQ1535" ca="1">_FV(A1535,"Exchange abbreviation",TRUE)</f>
        <v>ARCX</v>
      </c>
      <c r="AR1535" t="str" cm="1">
        <f t="array" aca="1" ref="AR1535" ca="1">_FV(A1535,"Instrument type",TRUE)</f>
        <v>ETF</v>
      </c>
    </row>
    <row r="1536" spans="1:44" ht="18.75" customHeight="1" x14ac:dyDescent="0.25">
      <c r="A1536" t="e" vm="1549">
        <v>#VALUE!</v>
      </c>
      <c r="B1536" t="s">
        <v>4356</v>
      </c>
      <c r="C1536" t="s">
        <v>4357</v>
      </c>
      <c r="D1536" s="31" cm="1">
        <f t="array" aca="1" ref="D1536" ca="1">_FV(A1536,"Last trade time",TRUE)</f>
        <v>45824.843750103908</v>
      </c>
      <c r="E1536" s="23" cm="1">
        <f t="array" aca="1" ref="E1536" ca="1">_FV(A1536,"Price")</f>
        <v>120.23</v>
      </c>
      <c r="F1536" s="27" cm="1">
        <f t="array" aca="1" ref="F1536" ca="1">_FV(A1536,"Change (%)",TRUE)</f>
        <v>1.2121999999999999E-2</v>
      </c>
      <c r="G1536" s="26" cm="1">
        <f t="array" aca="1" ref="G1536" ca="1">_FV(A1536,"Change")</f>
        <v>1.44</v>
      </c>
      <c r="H1536" s="23" cm="1">
        <f t="array" aca="1" ref="H1536" ca="1">_FV(A1536,"Open")</f>
        <v>119.71</v>
      </c>
      <c r="I1536" s="23" cm="1">
        <f t="array" aca="1" ref="I1536" ca="1">_FV(A1536,"Low")</f>
        <v>119.48</v>
      </c>
      <c r="J1536" s="23" cm="1">
        <f t="array" aca="1" ref="J1536" ca="1">_FV(A1536,"High")</f>
        <v>120.31</v>
      </c>
      <c r="K1536" s="23" cm="1">
        <f t="array" aca="1" ref="K1536" ca="1">_FV(A1536,"Previous close",TRUE)</f>
        <v>118.79</v>
      </c>
      <c r="L1536" s="26"/>
      <c r="M1536" s="23" cm="1">
        <f t="array" aca="1" ref="M1536" ca="1">_FV(A1536,"52 week low",TRUE)</f>
        <v>96.1</v>
      </c>
      <c r="N1536" s="23" cm="1">
        <f t="array" aca="1" ref="N1536" ca="1">_FV(A1536,"52 week high",TRUE)</f>
        <v>125.3122</v>
      </c>
      <c r="O1536" s="8" cm="1">
        <f t="array" aca="1" ref="O1536" ca="1">_FV(A1536,"Volume")</f>
        <v>47559</v>
      </c>
      <c r="P1536" s="7" cm="1">
        <f t="array" aca="1" ref="P1536" ca="1">_FV(A1536,"Volume average",TRUE)</f>
        <v>26270</v>
      </c>
      <c r="Q1536" t="s">
        <v>119</v>
      </c>
      <c r="T1536" s="25" cm="1">
        <f t="array" aca="1" ref="T1536" ca="1">_FV(A1536,"Expense ratio",TRUE)</f>
        <v>6.0999999999999995E-3</v>
      </c>
      <c r="U1536" s="24" cm="1">
        <f t="array" aca="1" ref="U1536" ca="1">_FV(A1536,"Market cap",TRUE)</f>
        <v>1267595913.8900001</v>
      </c>
      <c r="V1536" s="16"/>
      <c r="W1536" s="16"/>
      <c r="Z1536" s="18"/>
      <c r="AA1536" s="20"/>
      <c r="AB1536" s="20"/>
      <c r="AC1536" s="21">
        <v>27192</v>
      </c>
      <c r="AE1536" s="18"/>
      <c r="AF1536" s="20"/>
      <c r="AI1536" s="21"/>
      <c r="AJ1536" s="18"/>
      <c r="AL1536" s="18"/>
      <c r="AM1536" s="18"/>
      <c r="AN1536" t="s">
        <v>73</v>
      </c>
      <c r="AO1536" t="str" cm="1">
        <f t="array" aca="1" ref="AO1536" ca="1">_FV(A1536,"Currency")</f>
        <v>USD</v>
      </c>
      <c r="AP1536" t="str" cm="1">
        <f t="array" aca="1" ref="AP1536" ca="1">_FV(A1536,"Exchange")</f>
        <v>Nasdaq Stock Market</v>
      </c>
      <c r="AQ1536" s="6" t="str" cm="1">
        <f t="array" aca="1" ref="AQ1536" ca="1">_FV(A1536,"Exchange abbreviation",TRUE)</f>
        <v>XNAS</v>
      </c>
      <c r="AR1536" t="str" cm="1">
        <f t="array" aca="1" ref="AR1536" ca="1">_FV(A1536,"Instrument type",TRUE)</f>
        <v>ETF</v>
      </c>
    </row>
    <row r="1537" spans="1:44" ht="18.75" customHeight="1" x14ac:dyDescent="0.25">
      <c r="A1537" t="e" vm="1550">
        <v>#VALUE!</v>
      </c>
      <c r="B1537" t="s">
        <v>4358</v>
      </c>
      <c r="C1537" t="s">
        <v>4359</v>
      </c>
      <c r="D1537" s="31" cm="1">
        <f t="array" aca="1" ref="D1537" ca="1">_FV(A1537,"Last trade time",TRUE)</f>
        <v>45824.840331642969</v>
      </c>
      <c r="E1537" s="23" cm="1">
        <f t="array" aca="1" ref="E1537" ca="1">_FV(A1537,"Price")</f>
        <v>29.934899999999999</v>
      </c>
      <c r="F1537" s="27" cm="1">
        <f t="array" aca="1" ref="F1537" ca="1">_FV(A1537,"Change (%)",TRUE)</f>
        <v>6.0460000000000002E-3</v>
      </c>
      <c r="G1537" s="26" cm="1">
        <f t="array" aca="1" ref="G1537" ca="1">_FV(A1537,"Change")</f>
        <v>0.1799</v>
      </c>
      <c r="H1537" s="23" cm="1">
        <f t="array" aca="1" ref="H1537" ca="1">_FV(A1537,"Open")</f>
        <v>30.039899999999999</v>
      </c>
      <c r="I1537" s="23" cm="1">
        <f t="array" aca="1" ref="I1537" ca="1">_FV(A1537,"Low")</f>
        <v>29.934899999999999</v>
      </c>
      <c r="J1537" s="23" cm="1">
        <f t="array" aca="1" ref="J1537" ca="1">_FV(A1537,"High")</f>
        <v>30.039899999999999</v>
      </c>
      <c r="K1537" s="23" cm="1">
        <f t="array" aca="1" ref="K1537" ca="1">_FV(A1537,"Previous close",TRUE)</f>
        <v>29.754999999999999</v>
      </c>
      <c r="L1537" s="26"/>
      <c r="M1537" s="23" cm="1">
        <f t="array" aca="1" ref="M1537" ca="1">_FV(A1537,"52 week low",TRUE)</f>
        <v>26.665600000000001</v>
      </c>
      <c r="N1537" s="23" cm="1">
        <f t="array" aca="1" ref="N1537" ca="1">_FV(A1537,"52 week high",TRUE)</f>
        <v>30.06</v>
      </c>
      <c r="O1537" s="8" cm="1">
        <f t="array" aca="1" ref="O1537" ca="1">_FV(A1537,"Volume")</f>
        <v>203</v>
      </c>
      <c r="P1537" s="7" cm="1">
        <f t="array" aca="1" ref="P1537" ca="1">_FV(A1537,"Volume average",TRUE)</f>
        <v>5509</v>
      </c>
      <c r="Q1537" t="s">
        <v>923</v>
      </c>
      <c r="S1537" t="s">
        <v>3079</v>
      </c>
      <c r="T1537" s="25" cm="1">
        <f t="array" aca="1" ref="T1537" ca="1">_FV(A1537,"Expense ratio",TRUE)</f>
        <v>6.0999999999999995E-3</v>
      </c>
      <c r="U1537" s="24" cm="1">
        <f t="array" aca="1" ref="U1537" ca="1">_FV(A1537,"Market cap",TRUE)</f>
        <v>86591452.790000007</v>
      </c>
      <c r="V1537" s="4">
        <v>86591456</v>
      </c>
      <c r="W1537" s="4">
        <v>86591456</v>
      </c>
      <c r="Y1537" t="s">
        <v>4333</v>
      </c>
      <c r="Z1537" s="5">
        <v>29.866900000000001</v>
      </c>
      <c r="AA1537" s="5">
        <v>24.742182</v>
      </c>
      <c r="AB1537" s="4">
        <v>0</v>
      </c>
      <c r="AC1537" s="4">
        <v>4584</v>
      </c>
      <c r="AE1537" s="5">
        <v>2.3938539391477498</v>
      </c>
      <c r="AF1537" s="5">
        <v>8.4489653309429933</v>
      </c>
      <c r="AI1537" s="4">
        <v>4584</v>
      </c>
      <c r="AJ1537" s="5">
        <v>136851.65280000001</v>
      </c>
      <c r="AL1537" s="5">
        <v>30.06</v>
      </c>
      <c r="AM1537" s="5">
        <v>26.666</v>
      </c>
      <c r="AN1537" t="s">
        <v>47</v>
      </c>
      <c r="AO1537" t="str" cm="1">
        <f t="array" aca="1" ref="AO1537" ca="1">_FV(A1537,"Currency")</f>
        <v>USD</v>
      </c>
      <c r="AP1537" t="str" cm="1">
        <f t="array" aca="1" ref="AP1537" ca="1">_FV(A1537,"Exchange")</f>
        <v>CBOE BZX Exchange</v>
      </c>
      <c r="AQ1537" s="6" t="str" cm="1">
        <f t="array" aca="1" ref="AQ1537" ca="1">_FV(A1537,"Exchange abbreviation",TRUE)</f>
        <v>BATS</v>
      </c>
      <c r="AR1537" t="str" cm="1">
        <f t="array" aca="1" ref="AR1537" ca="1">_FV(A1537,"Instrument type",TRUE)</f>
        <v>ETF</v>
      </c>
    </row>
    <row r="1538" spans="1:44" ht="18.75" customHeight="1" x14ac:dyDescent="0.25">
      <c r="A1538" t="e" vm="1551">
        <v>#VALUE!</v>
      </c>
      <c r="B1538" t="s">
        <v>4360</v>
      </c>
      <c r="C1538" t="s">
        <v>4361</v>
      </c>
      <c r="D1538" s="31" cm="1">
        <f t="array" aca="1" ref="D1538" ca="1">_FV(A1538,"Last trade time",TRUE)</f>
        <v>45824.840334825778</v>
      </c>
      <c r="E1538" s="23" cm="1">
        <f t="array" aca="1" ref="E1538" ca="1">_FV(A1538,"Price")</f>
        <v>34.021700000000003</v>
      </c>
      <c r="F1538" s="27" cm="1">
        <f t="array" aca="1" ref="F1538" ca="1">_FV(A1538,"Change (%)",TRUE)</f>
        <v>6.3149999999999994E-3</v>
      </c>
      <c r="G1538" s="26" cm="1">
        <f t="array" aca="1" ref="G1538" ca="1">_FV(A1538,"Change")</f>
        <v>0.2135</v>
      </c>
      <c r="H1538" s="23" cm="1">
        <f t="array" aca="1" ref="H1538" ca="1">_FV(A1538,"Open")</f>
        <v>34.090000000000003</v>
      </c>
      <c r="I1538" s="23" cm="1">
        <f t="array" aca="1" ref="I1538" ca="1">_FV(A1538,"Low")</f>
        <v>34.021700000000003</v>
      </c>
      <c r="J1538" s="23" cm="1">
        <f t="array" aca="1" ref="J1538" ca="1">_FV(A1538,"High")</f>
        <v>34.090000000000003</v>
      </c>
      <c r="K1538" s="23" cm="1">
        <f t="array" aca="1" ref="K1538" ca="1">_FV(A1538,"Previous close",TRUE)</f>
        <v>33.808199999999999</v>
      </c>
      <c r="L1538" s="26"/>
      <c r="M1538" s="23" cm="1">
        <f t="array" aca="1" ref="M1538" ca="1">_FV(A1538,"52 week low",TRUE)</f>
        <v>28.44</v>
      </c>
      <c r="N1538" s="23" cm="1">
        <f t="array" aca="1" ref="N1538" ca="1">_FV(A1538,"52 week high",TRUE)</f>
        <v>34.119999999999997</v>
      </c>
      <c r="O1538" s="8" cm="1">
        <f t="array" aca="1" ref="O1538" ca="1">_FV(A1538,"Volume")</f>
        <v>3106</v>
      </c>
      <c r="P1538" s="7" cm="1">
        <f t="array" aca="1" ref="P1538" ca="1">_FV(A1538,"Volume average",TRUE)</f>
        <v>1822</v>
      </c>
      <c r="Q1538" t="s">
        <v>923</v>
      </c>
      <c r="S1538" t="s">
        <v>3079</v>
      </c>
      <c r="T1538" s="25" cm="1">
        <f t="array" aca="1" ref="T1538" ca="1">_FV(A1538,"Expense ratio",TRUE)</f>
        <v>6.0999999999999995E-3</v>
      </c>
      <c r="U1538" s="24" cm="1">
        <f t="array" aca="1" ref="U1538" ca="1">_FV(A1538,"Market cap",TRUE)</f>
        <v>51266545.359999999</v>
      </c>
      <c r="V1538" s="4">
        <v>51266544</v>
      </c>
      <c r="W1538" s="4">
        <v>51266544</v>
      </c>
      <c r="Y1538" t="s">
        <v>4333</v>
      </c>
      <c r="Z1538" s="5">
        <v>33.954099999999997</v>
      </c>
      <c r="AA1538" s="5">
        <v>25.354068999999999</v>
      </c>
      <c r="AB1538" s="4">
        <v>0</v>
      </c>
      <c r="AC1538" s="4">
        <v>3790</v>
      </c>
      <c r="AE1538" s="5">
        <v>2.5517057622718609</v>
      </c>
      <c r="AF1538" s="5">
        <v>9.2664065889199065</v>
      </c>
      <c r="AI1538" s="4">
        <v>3790</v>
      </c>
      <c r="AJ1538" s="5">
        <v>128617.819</v>
      </c>
      <c r="AL1538" s="5">
        <v>34.11</v>
      </c>
      <c r="AM1538" s="5">
        <v>28.44</v>
      </c>
      <c r="AN1538" t="s">
        <v>47</v>
      </c>
      <c r="AO1538" t="str" cm="1">
        <f t="array" aca="1" ref="AO1538" ca="1">_FV(A1538,"Currency")</f>
        <v>USD</v>
      </c>
      <c r="AP1538" t="str" cm="1">
        <f t="array" aca="1" ref="AP1538" ca="1">_FV(A1538,"Exchange")</f>
        <v>CBOE BZX Exchange</v>
      </c>
      <c r="AQ1538" s="6" t="str" cm="1">
        <f t="array" aca="1" ref="AQ1538" ca="1">_FV(A1538,"Exchange abbreviation",TRUE)</f>
        <v>BATS</v>
      </c>
      <c r="AR1538" t="str" cm="1">
        <f t="array" aca="1" ref="AR1538" ca="1">_FV(A1538,"Instrument type",TRUE)</f>
        <v>ETF</v>
      </c>
    </row>
    <row r="1539" spans="1:44" ht="18.75" customHeight="1" x14ac:dyDescent="0.25">
      <c r="A1539" t="e" vm="1552">
        <v>#VALUE!</v>
      </c>
      <c r="B1539" t="s">
        <v>4362</v>
      </c>
      <c r="C1539" t="s">
        <v>4363</v>
      </c>
      <c r="D1539" s="31" cm="1">
        <f t="array" aca="1" ref="D1539" ca="1">_FV(A1539,"Last trade time",TRUE)</f>
        <v>45824.840334825778</v>
      </c>
      <c r="E1539" s="23" cm="1">
        <f t="array" aca="1" ref="E1539" ca="1">_FV(A1539,"Price")</f>
        <v>27.177700000000002</v>
      </c>
      <c r="F1539" s="27" cm="1">
        <f t="array" aca="1" ref="F1539" ca="1">_FV(A1539,"Change (%)",TRUE)</f>
        <v>6.313E-3</v>
      </c>
      <c r="G1539" s="26" cm="1">
        <f t="array" aca="1" ref="G1539" ca="1">_FV(A1539,"Change")</f>
        <v>0.17050000000000001</v>
      </c>
      <c r="H1539" s="23" cm="1">
        <f t="array" aca="1" ref="H1539" ca="1">_FV(A1539,"Open")</f>
        <v>27.2</v>
      </c>
      <c r="I1539" s="23" cm="1">
        <f t="array" aca="1" ref="I1539" ca="1">_FV(A1539,"Low")</f>
        <v>27.177700000000002</v>
      </c>
      <c r="J1539" s="23" cm="1">
        <f t="array" aca="1" ref="J1539" ca="1">_FV(A1539,"High")</f>
        <v>27.2</v>
      </c>
      <c r="K1539" s="23" cm="1">
        <f t="array" aca="1" ref="K1539" ca="1">_FV(A1539,"Previous close",TRUE)</f>
        <v>27.007200000000001</v>
      </c>
      <c r="L1539" s="26"/>
      <c r="M1539" s="23" cm="1">
        <f t="array" aca="1" ref="M1539" ca="1">_FV(A1539,"52 week low",TRUE)</f>
        <v>24.439299999999999</v>
      </c>
      <c r="N1539" s="23" cm="1">
        <f t="array" aca="1" ref="N1539" ca="1">_FV(A1539,"52 week high",TRUE)</f>
        <v>27.22</v>
      </c>
      <c r="O1539" s="8" cm="1">
        <f t="array" aca="1" ref="O1539" ca="1">_FV(A1539,"Volume")</f>
        <v>206</v>
      </c>
      <c r="P1539" s="7" cm="1">
        <f t="array" aca="1" ref="P1539" ca="1">_FV(A1539,"Volume average",TRUE)</f>
        <v>756</v>
      </c>
      <c r="Q1539" t="s">
        <v>923</v>
      </c>
      <c r="S1539" t="s">
        <v>3079</v>
      </c>
      <c r="T1539" s="25" cm="1">
        <f t="array" aca="1" ref="T1539" ca="1">_FV(A1539,"Expense ratio",TRUE)</f>
        <v>6.0999999999999995E-3</v>
      </c>
      <c r="U1539" s="24" cm="1">
        <f t="array" aca="1" ref="U1539" ca="1">_FV(A1539,"Market cap",TRUE)</f>
        <v>38871238.270000003</v>
      </c>
      <c r="V1539" s="4">
        <v>38871240</v>
      </c>
      <c r="W1539" s="4">
        <v>38871240</v>
      </c>
      <c r="Y1539" t="s">
        <v>2045</v>
      </c>
      <c r="Z1539" s="5">
        <v>27.081</v>
      </c>
      <c r="AA1539" s="5">
        <v>24.798476999999998</v>
      </c>
      <c r="AB1539" s="4">
        <v>0</v>
      </c>
      <c r="AC1539" s="4">
        <v>1030</v>
      </c>
      <c r="AE1539" s="5">
        <v>2.377621288591913</v>
      </c>
      <c r="AF1539" s="5">
        <v>6.3368683311597618</v>
      </c>
      <c r="AI1539" s="4">
        <v>1030</v>
      </c>
      <c r="AJ1539" s="5">
        <v>27888.177</v>
      </c>
      <c r="AL1539" s="5">
        <v>27.22</v>
      </c>
      <c r="AM1539" s="5">
        <v>24.439</v>
      </c>
      <c r="AN1539" t="s">
        <v>47</v>
      </c>
      <c r="AO1539" t="str" cm="1">
        <f t="array" aca="1" ref="AO1539" ca="1">_FV(A1539,"Currency")</f>
        <v>USD</v>
      </c>
      <c r="AP1539" t="str" cm="1">
        <f t="array" aca="1" ref="AP1539" ca="1">_FV(A1539,"Exchange")</f>
        <v>CBOE BZX Exchange</v>
      </c>
      <c r="AQ1539" s="6" t="str" cm="1">
        <f t="array" aca="1" ref="AQ1539" ca="1">_FV(A1539,"Exchange abbreviation",TRUE)</f>
        <v>BATS</v>
      </c>
      <c r="AR1539" t="str" cm="1">
        <f t="array" aca="1" ref="AR1539" ca="1">_FV(A1539,"Instrument type",TRUE)</f>
        <v>ETF</v>
      </c>
    </row>
    <row r="1540" spans="1:44" ht="18.75" customHeight="1" x14ac:dyDescent="0.25">
      <c r="A1540" t="e" vm="1553">
        <v>#VALUE!</v>
      </c>
      <c r="B1540" t="s">
        <v>4364</v>
      </c>
      <c r="C1540" t="s">
        <v>4365</v>
      </c>
      <c r="D1540" s="31" cm="1">
        <f t="array" aca="1" ref="D1540" ca="1">_FV(A1540,"Last trade time",TRUE)</f>
        <v>45824.840277812502</v>
      </c>
      <c r="E1540" s="23" cm="1">
        <f t="array" aca="1" ref="E1540" ca="1">_FV(A1540,"Price")</f>
        <v>53.85</v>
      </c>
      <c r="F1540" s="27" cm="1">
        <f t="array" aca="1" ref="F1540" ca="1">_FV(A1540,"Change (%)",TRUE)</f>
        <v>1.1268E-2</v>
      </c>
      <c r="G1540" s="26" cm="1">
        <f t="array" aca="1" ref="G1540" ca="1">_FV(A1540,"Change")</f>
        <v>0.6</v>
      </c>
      <c r="H1540" s="23" cm="1">
        <f t="array" aca="1" ref="H1540" ca="1">_FV(A1540,"Open")</f>
        <v>53.69</v>
      </c>
      <c r="I1540" s="23" cm="1">
        <f t="array" aca="1" ref="I1540" ca="1">_FV(A1540,"Low")</f>
        <v>53.69</v>
      </c>
      <c r="J1540" s="23" cm="1">
        <f t="array" aca="1" ref="J1540" ca="1">_FV(A1540,"High")</f>
        <v>54.236199999999997</v>
      </c>
      <c r="K1540" s="23" cm="1">
        <f t="array" aca="1" ref="K1540" ca="1">_FV(A1540,"Previous close",TRUE)</f>
        <v>53.25</v>
      </c>
      <c r="L1540" s="26"/>
      <c r="M1540" s="23" cm="1">
        <f t="array" aca="1" ref="M1540" ca="1">_FV(A1540,"52 week low",TRUE)</f>
        <v>44.37</v>
      </c>
      <c r="N1540" s="23" cm="1">
        <f t="array" aca="1" ref="N1540" ca="1">_FV(A1540,"52 week high",TRUE)</f>
        <v>59.36</v>
      </c>
      <c r="O1540" s="8" cm="1">
        <f t="array" aca="1" ref="O1540" ca="1">_FV(A1540,"Volume")</f>
        <v>60050</v>
      </c>
      <c r="P1540" s="7" cm="1">
        <f t="array" aca="1" ref="P1540" ca="1">_FV(A1540,"Volume average",TRUE)</f>
        <v>83492</v>
      </c>
      <c r="Q1540" t="s">
        <v>72</v>
      </c>
      <c r="S1540" t="s">
        <v>318</v>
      </c>
      <c r="T1540" s="25" cm="1">
        <f t="array" aca="1" ref="T1540" ca="1">_FV(A1540,"Expense ratio",TRUE)</f>
        <v>6.0999999999999995E-3</v>
      </c>
      <c r="U1540" s="24" cm="1">
        <f t="array" aca="1" ref="U1540" ca="1">_FV(A1540,"Market cap",TRUE)</f>
        <v>2078571884.95</v>
      </c>
      <c r="V1540" s="4">
        <v>2078537856</v>
      </c>
      <c r="W1540" s="4">
        <v>2078537856</v>
      </c>
      <c r="Y1540" t="s">
        <v>4255</v>
      </c>
      <c r="Z1540" s="5">
        <v>54.57</v>
      </c>
      <c r="AA1540" s="5">
        <v>11.842938</v>
      </c>
      <c r="AB1540" s="5">
        <v>2.1499999999999998E-2</v>
      </c>
      <c r="AC1540" s="4">
        <v>253828</v>
      </c>
      <c r="AE1540" s="5">
        <v>0.80419233178152805</v>
      </c>
      <c r="AF1540" s="5">
        <v>20.694999564403481</v>
      </c>
      <c r="AI1540" s="4">
        <v>253828</v>
      </c>
      <c r="AJ1540" s="5">
        <v>13853932.24</v>
      </c>
      <c r="AL1540" s="5">
        <v>59.36</v>
      </c>
      <c r="AM1540" s="5">
        <v>44.37</v>
      </c>
      <c r="AN1540" t="s">
        <v>82</v>
      </c>
      <c r="AO1540" t="str" cm="1">
        <f t="array" aca="1" ref="AO1540" ca="1">_FV(A1540,"Currency")</f>
        <v>USD</v>
      </c>
      <c r="AP1540" t="str" cm="1">
        <f t="array" aca="1" ref="AP1540" ca="1">_FV(A1540,"Exchange")</f>
        <v>NYSE Arca</v>
      </c>
      <c r="AQ1540" s="6" t="str" cm="1">
        <f t="array" aca="1" ref="AQ1540" ca="1">_FV(A1540,"Exchange abbreviation",TRUE)</f>
        <v>ARCX</v>
      </c>
      <c r="AR1540" t="str" cm="1">
        <f t="array" aca="1" ref="AR1540" ca="1">_FV(A1540,"Instrument type",TRUE)</f>
        <v>ETF</v>
      </c>
    </row>
    <row r="1541" spans="1:44" ht="18.75" customHeight="1" x14ac:dyDescent="0.25">
      <c r="A1541" t="e" vm="1554">
        <v>#VALUE!</v>
      </c>
      <c r="B1541" t="s">
        <v>4366</v>
      </c>
      <c r="C1541" t="s">
        <v>4367</v>
      </c>
      <c r="D1541" s="31" cm="1">
        <f t="array" aca="1" ref="D1541" ca="1">_FV(A1541,"Last trade time",TRUE)</f>
        <v>45824.840334617969</v>
      </c>
      <c r="E1541" s="23" cm="1">
        <f t="array" aca="1" ref="E1541" ca="1">_FV(A1541,"Price")</f>
        <v>29.55</v>
      </c>
      <c r="F1541" s="27" cm="1">
        <f t="array" aca="1" ref="F1541" ca="1">_FV(A1541,"Change (%)",TRUE)</f>
        <v>6.6500000000000005E-3</v>
      </c>
      <c r="G1541" s="26" cm="1">
        <f t="array" aca="1" ref="G1541" ca="1">_FV(A1541,"Change")</f>
        <v>0.19520000000000001</v>
      </c>
      <c r="H1541" s="23" cm="1">
        <f t="array" aca="1" ref="H1541" ca="1">_FV(A1541,"Open")</f>
        <v>29.57</v>
      </c>
      <c r="I1541" s="23" cm="1">
        <f t="array" aca="1" ref="I1541" ca="1">_FV(A1541,"Low")</f>
        <v>29.55</v>
      </c>
      <c r="J1541" s="23" cm="1">
        <f t="array" aca="1" ref="J1541" ca="1">_FV(A1541,"High")</f>
        <v>29.57</v>
      </c>
      <c r="K1541" s="23" cm="1">
        <f t="array" aca="1" ref="K1541" ca="1">_FV(A1541,"Previous close",TRUE)</f>
        <v>29.354800000000001</v>
      </c>
      <c r="L1541" s="26"/>
      <c r="M1541" s="23" cm="1">
        <f t="array" aca="1" ref="M1541" ca="1">_FV(A1541,"52 week low",TRUE)</f>
        <v>25.860800000000001</v>
      </c>
      <c r="N1541" s="23" cm="1">
        <f t="array" aca="1" ref="N1541" ca="1">_FV(A1541,"52 week high",TRUE)</f>
        <v>29.6</v>
      </c>
      <c r="O1541" s="8" cm="1">
        <f t="array" aca="1" ref="O1541" ca="1">_FV(A1541,"Volume")</f>
        <v>220</v>
      </c>
      <c r="P1541" s="7" cm="1">
        <f t="array" aca="1" ref="P1541" ca="1">_FV(A1541,"Volume average",TRUE)</f>
        <v>423</v>
      </c>
      <c r="Q1541" t="s">
        <v>923</v>
      </c>
      <c r="S1541" t="s">
        <v>3079</v>
      </c>
      <c r="T1541" s="25" cm="1">
        <f t="array" aca="1" ref="T1541" ca="1">_FV(A1541,"Expense ratio",TRUE)</f>
        <v>6.0999999999999995E-3</v>
      </c>
      <c r="U1541" s="24" cm="1">
        <f t="array" aca="1" ref="U1541" ca="1">_FV(A1541,"Market cap",TRUE)</f>
        <v>14574975.85</v>
      </c>
      <c r="V1541" s="4">
        <v>14574975</v>
      </c>
      <c r="W1541" s="4">
        <v>14574975</v>
      </c>
      <c r="Y1541" t="s">
        <v>2045</v>
      </c>
      <c r="Z1541" s="5">
        <v>29.455100000000002</v>
      </c>
      <c r="AA1541" s="5">
        <v>24.776413000000002</v>
      </c>
      <c r="AB1541" s="4">
        <v>0</v>
      </c>
      <c r="AC1541" s="4">
        <v>1271</v>
      </c>
      <c r="AE1541" s="5">
        <v>2.5934722675849509</v>
      </c>
      <c r="AF1541" s="5">
        <v>7.3233854842012391</v>
      </c>
      <c r="AI1541" s="4">
        <v>1271</v>
      </c>
      <c r="AJ1541" s="5">
        <v>37446.329100000003</v>
      </c>
      <c r="AL1541" s="5">
        <v>29.59</v>
      </c>
      <c r="AM1541" s="5">
        <v>25.861000000000001</v>
      </c>
      <c r="AN1541" t="s">
        <v>47</v>
      </c>
      <c r="AO1541" t="str" cm="1">
        <f t="array" aca="1" ref="AO1541" ca="1">_FV(A1541,"Currency")</f>
        <v>USD</v>
      </c>
      <c r="AP1541" t="str" cm="1">
        <f t="array" aca="1" ref="AP1541" ca="1">_FV(A1541,"Exchange")</f>
        <v>CBOE BZX Exchange</v>
      </c>
      <c r="AQ1541" s="6" t="str" cm="1">
        <f t="array" aca="1" ref="AQ1541" ca="1">_FV(A1541,"Exchange abbreviation",TRUE)</f>
        <v>BATS</v>
      </c>
      <c r="AR1541" t="str" cm="1">
        <f t="array" aca="1" ref="AR1541" ca="1">_FV(A1541,"Instrument type",TRUE)</f>
        <v>ETF</v>
      </c>
    </row>
    <row r="1542" spans="1:44" ht="18.75" customHeight="1" x14ac:dyDescent="0.25">
      <c r="A1542" t="e" vm="1555">
        <v>#VALUE!</v>
      </c>
      <c r="B1542" t="s">
        <v>4368</v>
      </c>
      <c r="C1542" t="s">
        <v>4369</v>
      </c>
      <c r="D1542" s="31" cm="1">
        <f t="array" aca="1" ref="D1542" ca="1">_FV(A1542,"Last trade time",TRUE)</f>
        <v>45824.840331642969</v>
      </c>
      <c r="E1542" s="23" cm="1">
        <f t="array" aca="1" ref="E1542" ca="1">_FV(A1542,"Price")</f>
        <v>30.145199999999999</v>
      </c>
      <c r="F1542" s="27" cm="1">
        <f t="array" aca="1" ref="F1542" ca="1">_FV(A1542,"Change (%)",TRUE)</f>
        <v>9.2169999999999995E-3</v>
      </c>
      <c r="G1542" s="26" cm="1">
        <f t="array" aca="1" ref="G1542" ca="1">_FV(A1542,"Change")</f>
        <v>0.27529999999999999</v>
      </c>
      <c r="H1542" s="23" cm="1">
        <f t="array" aca="1" ref="H1542" ca="1">_FV(A1542,"Open")</f>
        <v>30.145199999999999</v>
      </c>
      <c r="I1542" s="23" cm="1">
        <f t="array" aca="1" ref="I1542" ca="1">_FV(A1542,"Low")</f>
        <v>30.145199999999999</v>
      </c>
      <c r="J1542" s="23" cm="1">
        <f t="array" aca="1" ref="J1542" ca="1">_FV(A1542,"High")</f>
        <v>30.145199999999999</v>
      </c>
      <c r="K1542" s="23" cm="1">
        <f t="array" aca="1" ref="K1542" ca="1">_FV(A1542,"Previous close",TRUE)</f>
        <v>29.869900000000001</v>
      </c>
      <c r="L1542" s="26"/>
      <c r="M1542" s="23" cm="1">
        <f t="array" aca="1" ref="M1542" ca="1">_FV(A1542,"52 week low",TRUE)</f>
        <v>26.05</v>
      </c>
      <c r="N1542" s="23" cm="1">
        <f t="array" aca="1" ref="N1542" ca="1">_FV(A1542,"52 week high",TRUE)</f>
        <v>30.1935</v>
      </c>
      <c r="O1542" s="8" cm="1">
        <f t="array" aca="1" ref="O1542" ca="1">_FV(A1542,"Volume")</f>
        <v>57</v>
      </c>
      <c r="P1542" s="7" cm="1">
        <f t="array" aca="1" ref="P1542" ca="1">_FV(A1542,"Volume average",TRUE)</f>
        <v>503</v>
      </c>
      <c r="Q1542" t="s">
        <v>923</v>
      </c>
      <c r="S1542" t="s">
        <v>3079</v>
      </c>
      <c r="T1542" s="25" cm="1">
        <f t="array" aca="1" ref="T1542" ca="1">_FV(A1542,"Expense ratio",TRUE)</f>
        <v>6.0999999999999995E-3</v>
      </c>
      <c r="U1542" s="24" cm="1">
        <f t="array" aca="1" ref="U1542" ca="1">_FV(A1542,"Market cap",TRUE)</f>
        <v>22924167.23</v>
      </c>
      <c r="V1542" s="4">
        <v>22924168</v>
      </c>
      <c r="W1542" s="4">
        <v>22924168</v>
      </c>
      <c r="Y1542" t="s">
        <v>1181</v>
      </c>
      <c r="Z1542" s="5">
        <v>29.992699999999999</v>
      </c>
      <c r="AA1542" s="5">
        <v>24.870660000000001</v>
      </c>
      <c r="AB1542" s="4">
        <v>0</v>
      </c>
      <c r="AC1542" s="4">
        <v>1625</v>
      </c>
      <c r="AE1542" s="5">
        <v>2.8503914348157799</v>
      </c>
      <c r="AF1542" s="5">
        <v>10.12839198966757</v>
      </c>
      <c r="AI1542" s="4">
        <v>1625</v>
      </c>
      <c r="AJ1542" s="5">
        <v>48744.15</v>
      </c>
      <c r="AL1542" s="5">
        <v>30.13</v>
      </c>
      <c r="AM1542" s="5">
        <v>26.05</v>
      </c>
      <c r="AN1542" t="s">
        <v>47</v>
      </c>
      <c r="AO1542" t="str" cm="1">
        <f t="array" aca="1" ref="AO1542" ca="1">_FV(A1542,"Currency")</f>
        <v>USD</v>
      </c>
      <c r="AP1542" t="str" cm="1">
        <f t="array" aca="1" ref="AP1542" ca="1">_FV(A1542,"Exchange")</f>
        <v>CBOE BZX Exchange</v>
      </c>
      <c r="AQ1542" s="6" t="str" cm="1">
        <f t="array" aca="1" ref="AQ1542" ca="1">_FV(A1542,"Exchange abbreviation",TRUE)</f>
        <v>BATS</v>
      </c>
      <c r="AR1542" t="str" cm="1">
        <f t="array" aca="1" ref="AR1542" ca="1">_FV(A1542,"Instrument type",TRUE)</f>
        <v>ETF</v>
      </c>
    </row>
    <row r="1543" spans="1:44" ht="18.75" customHeight="1" x14ac:dyDescent="0.25">
      <c r="A1543" t="e" vm="1556">
        <v>#VALUE!</v>
      </c>
      <c r="B1543" t="s">
        <v>4370</v>
      </c>
      <c r="C1543" t="s">
        <v>4371</v>
      </c>
      <c r="D1543" s="31" cm="1">
        <f t="array" aca="1" ref="D1543" ca="1">_FV(A1543,"Last trade time",TRUE)</f>
        <v>45824.91076990703</v>
      </c>
      <c r="E1543" s="23" cm="1">
        <f t="array" aca="1" ref="E1543" ca="1">_FV(A1543,"Price")</f>
        <v>27.13</v>
      </c>
      <c r="F1543" s="27" cm="1">
        <f t="array" aca="1" ref="F1543" ca="1">_FV(A1543,"Change (%)",TRUE)</f>
        <v>2.4759999999999999E-3</v>
      </c>
      <c r="G1543" s="26" cm="1">
        <f t="array" aca="1" ref="G1543" ca="1">_FV(A1543,"Change")</f>
        <v>6.7000000000000004E-2</v>
      </c>
      <c r="H1543" s="23" cm="1">
        <f t="array" aca="1" ref="H1543" ca="1">_FV(A1543,"Open")</f>
        <v>27.17</v>
      </c>
      <c r="I1543" s="23" cm="1">
        <f t="array" aca="1" ref="I1543" ca="1">_FV(A1543,"Low")</f>
        <v>27.1</v>
      </c>
      <c r="J1543" s="23" cm="1">
        <f t="array" aca="1" ref="J1543" ca="1">_FV(A1543,"High")</f>
        <v>27.354900000000001</v>
      </c>
      <c r="K1543" s="23" cm="1">
        <f t="array" aca="1" ref="K1543" ca="1">_FV(A1543,"Previous close",TRUE)</f>
        <v>27.062999999999999</v>
      </c>
      <c r="L1543" s="26"/>
      <c r="M1543" s="23" cm="1">
        <f t="array" aca="1" ref="M1543" ca="1">_FV(A1543,"52 week low",TRUE)</f>
        <v>22.655000000000001</v>
      </c>
      <c r="N1543" s="23" cm="1">
        <f t="array" aca="1" ref="N1543" ca="1">_FV(A1543,"52 week high",TRUE)</f>
        <v>27.875499999999999</v>
      </c>
      <c r="O1543" s="8" cm="1">
        <f t="array" aca="1" ref="O1543" ca="1">_FV(A1543,"Volume")</f>
        <v>48302</v>
      </c>
      <c r="P1543" s="7" cm="1">
        <f t="array" aca="1" ref="P1543" ca="1">_FV(A1543,"Volume average",TRUE)</f>
        <v>125513</v>
      </c>
      <c r="Q1543" t="s">
        <v>703</v>
      </c>
      <c r="S1543" t="s">
        <v>3149</v>
      </c>
      <c r="T1543" s="25" cm="1">
        <f t="array" aca="1" ref="T1543" ca="1">_FV(A1543,"Expense ratio",TRUE)</f>
        <v>6.0999999999999995E-3</v>
      </c>
      <c r="U1543" s="24" cm="1">
        <f t="array" aca="1" ref="U1543" ca="1">_FV(A1543,"Market cap",TRUE)</f>
        <v>749727148.38</v>
      </c>
      <c r="V1543" s="4">
        <v>749727168</v>
      </c>
      <c r="W1543" s="4">
        <v>749727168</v>
      </c>
      <c r="X1543" t="s">
        <v>4372</v>
      </c>
      <c r="Y1543" t="s">
        <v>4373</v>
      </c>
      <c r="Z1543" s="5">
        <v>27.631830000000001</v>
      </c>
      <c r="AA1543" s="5">
        <v>21.084962999999998</v>
      </c>
      <c r="AB1543" s="19">
        <v>1.37E-2</v>
      </c>
      <c r="AC1543" s="4">
        <v>126601</v>
      </c>
      <c r="AE1543" s="5">
        <v>11.61131446878416</v>
      </c>
      <c r="AF1543" s="20"/>
      <c r="AI1543" s="4">
        <v>126601</v>
      </c>
      <c r="AJ1543" s="5">
        <v>3491655.58</v>
      </c>
      <c r="AL1543" s="5">
        <v>27.63</v>
      </c>
      <c r="AM1543" s="5">
        <v>22.655000000000001</v>
      </c>
      <c r="AN1543" t="s">
        <v>90</v>
      </c>
      <c r="AO1543" t="str" cm="1">
        <f t="array" aca="1" ref="AO1543" ca="1">_FV(A1543,"Currency")</f>
        <v>USD</v>
      </c>
      <c r="AP1543" t="str" cm="1">
        <f t="array" aca="1" ref="AP1543" ca="1">_FV(A1543,"Exchange")</f>
        <v>NYSE Arca</v>
      </c>
      <c r="AQ1543" s="6" t="str" cm="1">
        <f t="array" aca="1" ref="AQ1543" ca="1">_FV(A1543,"Exchange abbreviation",TRUE)</f>
        <v>ARCX</v>
      </c>
      <c r="AR1543" t="str" cm="1">
        <f t="array" aca="1" ref="AR1543" ca="1">_FV(A1543,"Instrument type",TRUE)</f>
        <v>ETF</v>
      </c>
    </row>
    <row r="1544" spans="1:44" ht="18.75" customHeight="1" x14ac:dyDescent="0.25">
      <c r="A1544" t="e" vm="1557">
        <v>#VALUE!</v>
      </c>
      <c r="B1544" t="s">
        <v>4374</v>
      </c>
      <c r="C1544" t="s">
        <v>4375</v>
      </c>
      <c r="D1544" s="31" cm="1">
        <f t="array" aca="1" ref="D1544" ca="1">_FV(A1544,"Last trade time",TRUE)</f>
        <v>45824.840277823438</v>
      </c>
      <c r="E1544" s="23" cm="1">
        <f t="array" aca="1" ref="E1544" ca="1">_FV(A1544,"Price")</f>
        <v>61.91</v>
      </c>
      <c r="F1544" s="27" cm="1">
        <f t="array" aca="1" ref="F1544" ca="1">_FV(A1544,"Change (%)",TRUE)</f>
        <v>1.9598000000000001E-2</v>
      </c>
      <c r="G1544" s="26" cm="1">
        <f t="array" aca="1" ref="G1544" ca="1">_FV(A1544,"Change")</f>
        <v>1.19</v>
      </c>
      <c r="H1544" s="23" cm="1">
        <f t="array" aca="1" ref="H1544" ca="1">_FV(A1544,"Open")</f>
        <v>61.31</v>
      </c>
      <c r="I1544" s="23" cm="1">
        <f t="array" aca="1" ref="I1544" ca="1">_FV(A1544,"Low")</f>
        <v>61.31</v>
      </c>
      <c r="J1544" s="23" cm="1">
        <f t="array" aca="1" ref="J1544" ca="1">_FV(A1544,"High")</f>
        <v>62.009500000000003</v>
      </c>
      <c r="K1544" s="23" cm="1">
        <f t="array" aca="1" ref="K1544" ca="1">_FV(A1544,"Previous close",TRUE)</f>
        <v>60.72</v>
      </c>
      <c r="L1544" s="26"/>
      <c r="M1544" s="23" cm="1">
        <f t="array" aca="1" ref="M1544" ca="1">_FV(A1544,"52 week low",TRUE)</f>
        <v>49.825000000000003</v>
      </c>
      <c r="N1544" s="23" cm="1">
        <f t="array" aca="1" ref="N1544" ca="1">_FV(A1544,"52 week high",TRUE)</f>
        <v>68.89</v>
      </c>
      <c r="O1544" s="8" cm="1">
        <f t="array" aca="1" ref="O1544" ca="1">_FV(A1544,"Volume")</f>
        <v>23095</v>
      </c>
      <c r="P1544" s="7" cm="1">
        <f t="array" aca="1" ref="P1544" ca="1">_FV(A1544,"Volume average",TRUE)</f>
        <v>31114</v>
      </c>
      <c r="Q1544" t="s">
        <v>1331</v>
      </c>
      <c r="S1544" t="s">
        <v>318</v>
      </c>
      <c r="T1544" s="25" cm="1">
        <f t="array" aca="1" ref="T1544" ca="1">_FV(A1544,"Expense ratio",TRUE)</f>
        <v>6.0999999999999995E-3</v>
      </c>
      <c r="U1544" s="24" cm="1">
        <f t="array" aca="1" ref="U1544" ca="1">_FV(A1544,"Market cap",TRUE)</f>
        <v>313674738.10000002</v>
      </c>
      <c r="V1544" s="4">
        <v>313669152</v>
      </c>
      <c r="W1544" s="4">
        <v>313669152</v>
      </c>
      <c r="Y1544" t="s">
        <v>4255</v>
      </c>
      <c r="Z1544" s="5">
        <v>62.38</v>
      </c>
      <c r="AA1544" s="5">
        <v>13.681554999999999</v>
      </c>
      <c r="AB1544" s="5">
        <v>1.01E-2</v>
      </c>
      <c r="AC1544" s="4">
        <v>422084</v>
      </c>
      <c r="AE1544" s="5">
        <v>-2.814831512611482</v>
      </c>
      <c r="AF1544" s="5">
        <v>4.089250777331066</v>
      </c>
      <c r="AI1544" s="4">
        <v>422084</v>
      </c>
      <c r="AJ1544" s="5">
        <v>26329599.920000002</v>
      </c>
      <c r="AL1544" s="5">
        <v>68.89</v>
      </c>
      <c r="AM1544" s="5">
        <v>49.83</v>
      </c>
      <c r="AN1544" t="s">
        <v>82</v>
      </c>
      <c r="AO1544" t="str" cm="1">
        <f t="array" aca="1" ref="AO1544" ca="1">_FV(A1544,"Currency")</f>
        <v>USD</v>
      </c>
      <c r="AP1544" t="str" cm="1">
        <f t="array" aca="1" ref="AP1544" ca="1">_FV(A1544,"Exchange")</f>
        <v>NYSE Arca</v>
      </c>
      <c r="AQ1544" s="6" t="str" cm="1">
        <f t="array" aca="1" ref="AQ1544" ca="1">_FV(A1544,"Exchange abbreviation",TRUE)</f>
        <v>ARCX</v>
      </c>
      <c r="AR1544" t="str" cm="1">
        <f t="array" aca="1" ref="AR1544" ca="1">_FV(A1544,"Instrument type",TRUE)</f>
        <v>ETF</v>
      </c>
    </row>
    <row r="1545" spans="1:44" ht="18.75" customHeight="1" x14ac:dyDescent="0.25">
      <c r="A1545" t="e" vm="1558">
        <v>#VALUE!</v>
      </c>
      <c r="B1545" t="s">
        <v>4376</v>
      </c>
      <c r="C1545" t="s">
        <v>4377</v>
      </c>
      <c r="D1545" s="31" cm="1">
        <f t="array" aca="1" ref="D1545" ca="1">_FV(A1545,"Last trade time",TRUE)</f>
        <v>45824.840277812502</v>
      </c>
      <c r="E1545" s="23" cm="1">
        <f t="array" aca="1" ref="E1545" ca="1">_FV(A1545,"Price")</f>
        <v>111.3745</v>
      </c>
      <c r="F1545" s="27" cm="1">
        <f t="array" aca="1" ref="F1545" ca="1">_FV(A1545,"Change (%)",TRUE)</f>
        <v>8.7200000000000003E-3</v>
      </c>
      <c r="G1545" s="26" cm="1">
        <f t="array" aca="1" ref="G1545" ca="1">_FV(A1545,"Change")</f>
        <v>0.96279999999999999</v>
      </c>
      <c r="H1545" s="23" cm="1">
        <f t="array" aca="1" ref="H1545" ca="1">_FV(A1545,"Open")</f>
        <v>111.68</v>
      </c>
      <c r="I1545" s="23" cm="1">
        <f t="array" aca="1" ref="I1545" ca="1">_FV(A1545,"Low")</f>
        <v>111.3</v>
      </c>
      <c r="J1545" s="23" cm="1">
        <f t="array" aca="1" ref="J1545" ca="1">_FV(A1545,"High")</f>
        <v>111.68</v>
      </c>
      <c r="K1545" s="23" cm="1">
        <f t="array" aca="1" ref="K1545" ca="1">_FV(A1545,"Previous close",TRUE)</f>
        <v>110.4117</v>
      </c>
      <c r="L1545" s="26"/>
      <c r="M1545" s="23" cm="1">
        <f t="array" aca="1" ref="M1545" ca="1">_FV(A1545,"52 week low",TRUE)</f>
        <v>88.51</v>
      </c>
      <c r="N1545" s="23" cm="1">
        <f t="array" aca="1" ref="N1545" ca="1">_FV(A1545,"52 week high",TRUE)</f>
        <v>114.01</v>
      </c>
      <c r="O1545" s="8" cm="1">
        <f t="array" aca="1" ref="O1545" ca="1">_FV(A1545,"Volume")</f>
        <v>746</v>
      </c>
      <c r="P1545" s="7" cm="1">
        <f t="array" aca="1" ref="P1545" ca="1">_FV(A1545,"Volume average",TRUE)</f>
        <v>1481</v>
      </c>
      <c r="Q1545" t="s">
        <v>864</v>
      </c>
      <c r="T1545" s="25" cm="1">
        <f t="array" aca="1" ref="T1545" ca="1">_FV(A1545,"Expense ratio",TRUE)</f>
        <v>6.0999999999999995E-3</v>
      </c>
      <c r="U1545" s="24" cm="1">
        <f t="array" aca="1" ref="U1545" ca="1">_FV(A1545,"Market cap",TRUE)</f>
        <v>120679863.03</v>
      </c>
      <c r="V1545" s="16"/>
      <c r="W1545" s="16"/>
      <c r="Z1545" s="18"/>
      <c r="AA1545" s="20"/>
      <c r="AB1545" s="20"/>
      <c r="AC1545" s="21">
        <v>1641</v>
      </c>
      <c r="AE1545" s="18"/>
      <c r="AF1545" s="20"/>
      <c r="AH1545" s="16"/>
      <c r="AI1545" s="21"/>
      <c r="AJ1545" s="18"/>
      <c r="AL1545" s="18"/>
      <c r="AM1545" s="18"/>
      <c r="AN1545" t="s">
        <v>73</v>
      </c>
      <c r="AO1545" t="str" cm="1">
        <f t="array" aca="1" ref="AO1545" ca="1">_FV(A1545,"Currency")</f>
        <v>USD</v>
      </c>
      <c r="AP1545" t="str" cm="1">
        <f t="array" aca="1" ref="AP1545" ca="1">_FV(A1545,"Exchange")</f>
        <v>NYSE Arca</v>
      </c>
      <c r="AQ1545" s="6" t="str" cm="1">
        <f t="array" aca="1" ref="AQ1545" ca="1">_FV(A1545,"Exchange abbreviation",TRUE)</f>
        <v>ARCX</v>
      </c>
      <c r="AR1545" t="str" cm="1">
        <f t="array" aca="1" ref="AR1545" ca="1">_FV(A1545,"Instrument type",TRUE)</f>
        <v>ETF</v>
      </c>
    </row>
    <row r="1546" spans="1:44" ht="18.75" customHeight="1" x14ac:dyDescent="0.25">
      <c r="A1546" t="e" vm="1559">
        <v>#VALUE!</v>
      </c>
      <c r="B1546" t="s">
        <v>4378</v>
      </c>
      <c r="C1546" t="s">
        <v>4379</v>
      </c>
      <c r="D1546" s="31" cm="1">
        <f t="array" aca="1" ref="D1546" ca="1">_FV(A1546,"Last trade time",TRUE)</f>
        <v>45824.864327140625</v>
      </c>
      <c r="E1546" s="23" cm="1">
        <f t="array" aca="1" ref="E1546" ca="1">_FV(A1546,"Price")</f>
        <v>62.52</v>
      </c>
      <c r="F1546" s="27" cm="1">
        <f t="array" aca="1" ref="F1546" ca="1">_FV(A1546,"Change (%)",TRUE)</f>
        <v>3.0799999999999998E-3</v>
      </c>
      <c r="G1546" s="26" cm="1">
        <f t="array" aca="1" ref="G1546" ca="1">_FV(A1546,"Change")</f>
        <v>0.192</v>
      </c>
      <c r="H1546" s="23" cm="1">
        <f t="array" aca="1" ref="H1546" ca="1">_FV(A1546,"Open")</f>
        <v>62.86</v>
      </c>
      <c r="I1546" s="23" cm="1">
        <f t="array" aca="1" ref="I1546" ca="1">_FV(A1546,"Low")</f>
        <v>62.515000000000001</v>
      </c>
      <c r="J1546" s="23" cm="1">
        <f t="array" aca="1" ref="J1546" ca="1">_FV(A1546,"High")</f>
        <v>63.1999</v>
      </c>
      <c r="K1546" s="23" cm="1">
        <f t="array" aca="1" ref="K1546" ca="1">_FV(A1546,"Previous close",TRUE)</f>
        <v>62.328000000000003</v>
      </c>
      <c r="L1546" s="26"/>
      <c r="M1546" s="23" cm="1">
        <f t="array" aca="1" ref="M1546" ca="1">_FV(A1546,"52 week low",TRUE)</f>
        <v>51.3</v>
      </c>
      <c r="N1546" s="23" cm="1">
        <f t="array" aca="1" ref="N1546" ca="1">_FV(A1546,"52 week high",TRUE)</f>
        <v>64.61</v>
      </c>
      <c r="O1546" s="8" cm="1">
        <f t="array" aca="1" ref="O1546" ca="1">_FV(A1546,"Volume")</f>
        <v>1362894</v>
      </c>
      <c r="P1546" s="7" cm="1">
        <f t="array" aca="1" ref="P1546" ca="1">_FV(A1546,"Volume average",TRUE)</f>
        <v>408316</v>
      </c>
      <c r="Q1546" t="s">
        <v>55</v>
      </c>
      <c r="S1546" t="s">
        <v>2067</v>
      </c>
      <c r="T1546" s="25" cm="1">
        <f t="array" aca="1" ref="T1546" ca="1">_FV(A1546,"Expense ratio",TRUE)</f>
        <v>6.0999999999999995E-3</v>
      </c>
      <c r="U1546" s="24" cm="1">
        <f t="array" aca="1" ref="U1546" ca="1">_FV(A1546,"Market cap",TRUE)</f>
        <v>2225473827.8899999</v>
      </c>
      <c r="V1546" s="4">
        <v>2225473792</v>
      </c>
      <c r="W1546" s="4">
        <v>2225473792</v>
      </c>
      <c r="Y1546" t="s">
        <v>4380</v>
      </c>
      <c r="Z1546" s="5">
        <v>63.861420000000003</v>
      </c>
      <c r="AA1546" s="5">
        <v>17.845870000000001</v>
      </c>
      <c r="AB1546" s="5">
        <v>2.5600000000000001E-2</v>
      </c>
      <c r="AC1546" s="4">
        <v>464180</v>
      </c>
      <c r="AE1546" s="5">
        <v>23.23115381761334</v>
      </c>
      <c r="AF1546" s="5">
        <v>12.70801341230043</v>
      </c>
      <c r="AH1546" s="17">
        <v>40200000</v>
      </c>
      <c r="AI1546" s="4">
        <v>464180</v>
      </c>
      <c r="AJ1546" s="5">
        <v>29698236.399999999</v>
      </c>
      <c r="AL1546" s="5">
        <v>64.16</v>
      </c>
      <c r="AM1546" s="5">
        <v>51.3</v>
      </c>
      <c r="AN1546" t="s">
        <v>82</v>
      </c>
      <c r="AO1546" t="str" cm="1">
        <f t="array" aca="1" ref="AO1546" ca="1">_FV(A1546,"Currency")</f>
        <v>USD</v>
      </c>
      <c r="AP1546" t="str" cm="1">
        <f t="array" aca="1" ref="AP1546" ca="1">_FV(A1546,"Exchange")</f>
        <v>NYSE Arca</v>
      </c>
      <c r="AQ1546" s="6" t="str" cm="1">
        <f t="array" aca="1" ref="AQ1546" ca="1">_FV(A1546,"Exchange abbreviation",TRUE)</f>
        <v>ARCX</v>
      </c>
      <c r="AR1546" t="str" cm="1">
        <f t="array" aca="1" ref="AR1546" ca="1">_FV(A1546,"Instrument type",TRUE)</f>
        <v>ETF</v>
      </c>
    </row>
    <row r="1547" spans="1:44" ht="18.75" customHeight="1" x14ac:dyDescent="0.25">
      <c r="A1547" t="e" vm="1560">
        <v>#VALUE!</v>
      </c>
      <c r="B1547" t="s">
        <v>4381</v>
      </c>
      <c r="C1547" t="s">
        <v>4382</v>
      </c>
      <c r="D1547" s="31" cm="1">
        <f t="array" aca="1" ref="D1547" ca="1">_FV(A1547,"Last trade time",TRUE)</f>
        <v>45824.843750253909</v>
      </c>
      <c r="E1547" s="23" cm="1">
        <f t="array" aca="1" ref="E1547" ca="1">_FV(A1547,"Price")</f>
        <v>94.39</v>
      </c>
      <c r="F1547" s="27" cm="1">
        <f t="array" aca="1" ref="F1547" ca="1">_FV(A1547,"Change (%)",TRUE)</f>
        <v>7.7939999999999997E-3</v>
      </c>
      <c r="G1547" s="26" cm="1">
        <f t="array" aca="1" ref="G1547" ca="1">_FV(A1547,"Change")</f>
        <v>0.73</v>
      </c>
      <c r="H1547" s="23" cm="1">
        <f t="array" aca="1" ref="H1547" ca="1">_FV(A1547,"Open")</f>
        <v>94.39</v>
      </c>
      <c r="I1547" s="23" cm="1">
        <f t="array" aca="1" ref="I1547" ca="1">_FV(A1547,"Low")</f>
        <v>94.271299999999997</v>
      </c>
      <c r="J1547" s="23" cm="1">
        <f t="array" aca="1" ref="J1547" ca="1">_FV(A1547,"High")</f>
        <v>94.995000000000005</v>
      </c>
      <c r="K1547" s="23" cm="1">
        <f t="array" aca="1" ref="K1547" ca="1">_FV(A1547,"Previous close",TRUE)</f>
        <v>93.66</v>
      </c>
      <c r="L1547" s="26"/>
      <c r="M1547" s="23" cm="1">
        <f t="array" aca="1" ref="M1547" ca="1">_FV(A1547,"52 week low",TRUE)</f>
        <v>77.656800000000004</v>
      </c>
      <c r="N1547" s="23" cm="1">
        <f t="array" aca="1" ref="N1547" ca="1">_FV(A1547,"52 week high",TRUE)</f>
        <v>111.87</v>
      </c>
      <c r="O1547" s="8" cm="1">
        <f t="array" aca="1" ref="O1547" ca="1">_FV(A1547,"Volume")</f>
        <v>17306</v>
      </c>
      <c r="P1547" s="7" cm="1">
        <f t="array" aca="1" ref="P1547" ca="1">_FV(A1547,"Volume average",TRUE)</f>
        <v>19280</v>
      </c>
      <c r="Q1547" t="s">
        <v>916</v>
      </c>
      <c r="S1547" t="s">
        <v>318</v>
      </c>
      <c r="T1547" s="25" cm="1">
        <f t="array" aca="1" ref="T1547" ca="1">_FV(A1547,"Expense ratio",TRUE)</f>
        <v>6.0999999999999995E-3</v>
      </c>
      <c r="U1547" s="24" cm="1">
        <f t="array" aca="1" ref="U1547" ca="1">_FV(A1547,"Market cap",TRUE)</f>
        <v>795584771.34000003</v>
      </c>
      <c r="V1547" s="4">
        <v>795572160</v>
      </c>
      <c r="W1547" s="4">
        <v>795572160</v>
      </c>
      <c r="Y1547" t="s">
        <v>4255</v>
      </c>
      <c r="Z1547" s="5">
        <v>95.04</v>
      </c>
      <c r="AA1547" s="19">
        <v>13.678747</v>
      </c>
      <c r="AB1547" s="5">
        <v>1.6299999999999999E-2</v>
      </c>
      <c r="AC1547" s="4">
        <v>34884</v>
      </c>
      <c r="AE1547" s="5">
        <v>-5.1149843112629707</v>
      </c>
      <c r="AF1547" s="5">
        <v>6.380482623118966</v>
      </c>
      <c r="AI1547" s="4">
        <v>34884</v>
      </c>
      <c r="AJ1547" s="4">
        <v>3313980</v>
      </c>
      <c r="AL1547" s="5">
        <v>111.87</v>
      </c>
      <c r="AM1547" s="5">
        <v>77.66</v>
      </c>
      <c r="AN1547" t="s">
        <v>90</v>
      </c>
      <c r="AO1547" t="str" cm="1">
        <f t="array" aca="1" ref="AO1547" ca="1">_FV(A1547,"Currency")</f>
        <v>USD</v>
      </c>
      <c r="AP1547" t="str" cm="1">
        <f t="array" aca="1" ref="AP1547" ca="1">_FV(A1547,"Exchange")</f>
        <v>Nasdaq Stock Market</v>
      </c>
      <c r="AQ1547" s="6" t="str" cm="1">
        <f t="array" aca="1" ref="AQ1547" ca="1">_FV(A1547,"Exchange abbreviation",TRUE)</f>
        <v>XNAS</v>
      </c>
      <c r="AR1547" t="str" cm="1">
        <f t="array" aca="1" ref="AR1547" ca="1">_FV(A1547,"Instrument type",TRUE)</f>
        <v>ETF</v>
      </c>
    </row>
    <row r="1548" spans="1:44" ht="18.75" customHeight="1" x14ac:dyDescent="0.25">
      <c r="A1548" t="e" vm="1561">
        <v>#VALUE!</v>
      </c>
      <c r="B1548" t="s">
        <v>4383</v>
      </c>
      <c r="C1548" t="s">
        <v>4384</v>
      </c>
      <c r="D1548" s="31" cm="1">
        <f t="array" aca="1" ref="D1548" ca="1">_FV(A1548,"Last trade time",TRUE)</f>
        <v>45824.840277777781</v>
      </c>
      <c r="E1548" s="23" cm="1">
        <f t="array" aca="1" ref="E1548" ca="1">_FV(A1548,"Price")</f>
        <v>58</v>
      </c>
      <c r="F1548" s="27" cm="1">
        <f t="array" aca="1" ref="F1548" ca="1">_FV(A1548,"Change (%)",TRUE)</f>
        <v>2.4735E-2</v>
      </c>
      <c r="G1548" s="26" cm="1">
        <f t="array" aca="1" ref="G1548" ca="1">_FV(A1548,"Change")</f>
        <v>1.4</v>
      </c>
      <c r="H1548" s="23" cm="1">
        <f t="array" aca="1" ref="H1548" ca="1">_FV(A1548,"Open")</f>
        <v>57.627600000000001</v>
      </c>
      <c r="I1548" s="23" cm="1">
        <f t="array" aca="1" ref="I1548" ca="1">_FV(A1548,"Low")</f>
        <v>57.627600000000001</v>
      </c>
      <c r="J1548" s="23" cm="1">
        <f t="array" aca="1" ref="J1548" ca="1">_FV(A1548,"High")</f>
        <v>58.03</v>
      </c>
      <c r="K1548" s="23" cm="1">
        <f t="array" aca="1" ref="K1548" ca="1">_FV(A1548,"Previous close",TRUE)</f>
        <v>56.6</v>
      </c>
      <c r="L1548" s="26"/>
      <c r="M1548" s="23" cm="1">
        <f t="array" aca="1" ref="M1548" ca="1">_FV(A1548,"52 week low",TRUE)</f>
        <v>41.17</v>
      </c>
      <c r="N1548" s="23" cm="1">
        <f t="array" aca="1" ref="N1548" ca="1">_FV(A1548,"52 week high",TRUE)</f>
        <v>59.1</v>
      </c>
      <c r="O1548" s="8" cm="1">
        <f t="array" aca="1" ref="O1548" ca="1">_FV(A1548,"Volume")</f>
        <v>4421</v>
      </c>
      <c r="P1548" s="7" cm="1">
        <f t="array" aca="1" ref="P1548" ca="1">_FV(A1548,"Volume average",TRUE)</f>
        <v>6707</v>
      </c>
      <c r="Q1548" t="s">
        <v>490</v>
      </c>
      <c r="S1548" t="s">
        <v>277</v>
      </c>
      <c r="T1548" s="25" cm="1">
        <f t="array" aca="1" ref="T1548" ca="1">_FV(A1548,"Expense ratio",TRUE)</f>
        <v>6.0999999999999995E-3</v>
      </c>
      <c r="U1548" s="24" cm="1">
        <f t="array" aca="1" ref="U1548" ca="1">_FV(A1548,"Market cap",TRUE)</f>
        <v>133759938.77</v>
      </c>
      <c r="V1548" s="4">
        <v>133762240</v>
      </c>
      <c r="W1548" s="4">
        <v>133762240</v>
      </c>
      <c r="Y1548" t="s">
        <v>4312</v>
      </c>
      <c r="Z1548" s="5">
        <v>57.3</v>
      </c>
      <c r="AA1548" s="19">
        <v>31.201741999999999</v>
      </c>
      <c r="AB1548" s="5">
        <v>1.1999999000000001E-3</v>
      </c>
      <c r="AC1548" s="4">
        <v>11890</v>
      </c>
      <c r="AE1548" s="5">
        <v>12.021564743812821</v>
      </c>
      <c r="AF1548" s="5">
        <v>24.210812587596781</v>
      </c>
      <c r="AI1548" s="4">
        <v>11890</v>
      </c>
      <c r="AJ1548" s="5">
        <v>680714.39</v>
      </c>
      <c r="AL1548" s="5">
        <v>59.1</v>
      </c>
      <c r="AM1548" s="5">
        <v>41.17</v>
      </c>
      <c r="AN1548" t="s">
        <v>47</v>
      </c>
      <c r="AO1548" t="str" cm="1">
        <f t="array" aca="1" ref="AO1548" ca="1">_FV(A1548,"Currency")</f>
        <v>USD</v>
      </c>
      <c r="AP1548" t="str" cm="1">
        <f t="array" aca="1" ref="AP1548" ca="1">_FV(A1548,"Exchange")</f>
        <v>NYSE Arca</v>
      </c>
      <c r="AQ1548" s="6" t="str" cm="1">
        <f t="array" aca="1" ref="AQ1548" ca="1">_FV(A1548,"Exchange abbreviation",TRUE)</f>
        <v>ARCX</v>
      </c>
      <c r="AR1548" t="str" cm="1">
        <f t="array" aca="1" ref="AR1548" ca="1">_FV(A1548,"Instrument type",TRUE)</f>
        <v>ETF</v>
      </c>
    </row>
    <row r="1549" spans="1:44" ht="18.75" customHeight="1" x14ac:dyDescent="0.25">
      <c r="A1549" t="e" vm="1562">
        <v>#VALUE!</v>
      </c>
      <c r="B1549" t="s">
        <v>4385</v>
      </c>
      <c r="C1549" t="s">
        <v>4386</v>
      </c>
      <c r="D1549" s="31" cm="1">
        <f t="array" aca="1" ref="D1549" ca="1">_FV(A1549,"Last trade time",TRUE)</f>
        <v>45824.843750253909</v>
      </c>
      <c r="E1549" s="23" cm="1">
        <f t="array" aca="1" ref="E1549" ca="1">_FV(A1549,"Price")</f>
        <v>28.62</v>
      </c>
      <c r="F1549" s="27" cm="1">
        <f t="array" aca="1" ref="F1549" ca="1">_FV(A1549,"Change (%)",TRUE)</f>
        <v>-8.3160000000000005E-3</v>
      </c>
      <c r="G1549" s="26" cm="1">
        <f t="array" aca="1" ref="G1549" ca="1">_FV(A1549,"Change")</f>
        <v>-0.24</v>
      </c>
      <c r="H1549" s="23" cm="1">
        <f t="array" aca="1" ref="H1549" ca="1">_FV(A1549,"Open")</f>
        <v>28.75</v>
      </c>
      <c r="I1549" s="23" cm="1">
        <f t="array" aca="1" ref="I1549" ca="1">_FV(A1549,"Low")</f>
        <v>28.4</v>
      </c>
      <c r="J1549" s="23" cm="1">
        <f t="array" aca="1" ref="J1549" ca="1">_FV(A1549,"High")</f>
        <v>28.96</v>
      </c>
      <c r="K1549" s="23" cm="1">
        <f t="array" aca="1" ref="K1549" ca="1">_FV(A1549,"Previous close",TRUE)</f>
        <v>28.86</v>
      </c>
      <c r="L1549" s="26"/>
      <c r="M1549" s="23" cm="1">
        <f t="array" aca="1" ref="M1549" ca="1">_FV(A1549,"52 week low",TRUE)</f>
        <v>23.43</v>
      </c>
      <c r="N1549" s="23" cm="1">
        <f t="array" aca="1" ref="N1549" ca="1">_FV(A1549,"52 week high",TRUE)</f>
        <v>32.5</v>
      </c>
      <c r="O1549" s="8" cm="1">
        <f t="array" aca="1" ref="O1549" ca="1">_FV(A1549,"Volume")</f>
        <v>31316</v>
      </c>
      <c r="P1549" s="7" cm="1">
        <f t="array" aca="1" ref="P1549" ca="1">_FV(A1549,"Volume average",TRUE)</f>
        <v>34906</v>
      </c>
      <c r="Q1549" t="s">
        <v>864</v>
      </c>
      <c r="T1549" s="25" cm="1">
        <f t="array" aca="1" ref="T1549" ca="1">_FV(A1549,"Expense ratio",TRUE)</f>
        <v>6.0000000000000001E-3</v>
      </c>
      <c r="U1549" s="24" cm="1">
        <f t="array" aca="1" ref="U1549" ca="1">_FV(A1549,"Market cap",TRUE)</f>
        <v>122848418.98999999</v>
      </c>
      <c r="V1549" s="16"/>
      <c r="W1549" s="16"/>
      <c r="Z1549" s="18"/>
      <c r="AA1549" s="20"/>
      <c r="AB1549" s="20"/>
      <c r="AC1549" s="21">
        <v>34787</v>
      </c>
      <c r="AE1549" s="18"/>
      <c r="AF1549" s="20"/>
      <c r="AI1549" s="21"/>
      <c r="AJ1549" s="18"/>
      <c r="AL1549" s="18"/>
      <c r="AM1549" s="18"/>
      <c r="AN1549" t="s">
        <v>73</v>
      </c>
      <c r="AO1549" t="str" cm="1">
        <f t="array" aca="1" ref="AO1549" ca="1">_FV(A1549,"Currency")</f>
        <v>USD</v>
      </c>
      <c r="AP1549" t="str" cm="1">
        <f t="array" aca="1" ref="AP1549" ca="1">_FV(A1549,"Exchange")</f>
        <v>Nasdaq Stock Market</v>
      </c>
      <c r="AQ1549" s="6" t="str" cm="1">
        <f t="array" aca="1" ref="AQ1549" ca="1">_FV(A1549,"Exchange abbreviation",TRUE)</f>
        <v>XNAS</v>
      </c>
      <c r="AR1549" t="str" cm="1">
        <f t="array" aca="1" ref="AR1549" ca="1">_FV(A1549,"Instrument type",TRUE)</f>
        <v>ETF</v>
      </c>
    </row>
    <row r="1550" spans="1:44" ht="18.75" customHeight="1" x14ac:dyDescent="0.25">
      <c r="A1550" t="e" vm="1563">
        <v>#VALUE!</v>
      </c>
      <c r="B1550" t="s">
        <v>4387</v>
      </c>
      <c r="C1550" t="s">
        <v>4388</v>
      </c>
      <c r="D1550" s="31" cm="1">
        <f t="array" aca="1" ref="D1550" ca="1">_FV(A1550,"Last trade time",TRUE)</f>
        <v>45824.843750057815</v>
      </c>
      <c r="E1550" s="23" cm="1">
        <f t="array" aca="1" ref="E1550" ca="1">_FV(A1550,"Price")</f>
        <v>43.88</v>
      </c>
      <c r="F1550" s="27" cm="1">
        <f t="array" aca="1" ref="F1550" ca="1">_FV(A1550,"Change (%)",TRUE)</f>
        <v>-1.1379999999999999E-3</v>
      </c>
      <c r="G1550" s="26" cm="1">
        <f t="array" aca="1" ref="G1550" ca="1">_FV(A1550,"Change")</f>
        <v>-0.05</v>
      </c>
      <c r="H1550" s="23" cm="1">
        <f t="array" aca="1" ref="H1550" ca="1">_FV(A1550,"Open")</f>
        <v>44.07</v>
      </c>
      <c r="I1550" s="23" cm="1">
        <f t="array" aca="1" ref="I1550" ca="1">_FV(A1550,"Low")</f>
        <v>43.71</v>
      </c>
      <c r="J1550" s="23" cm="1">
        <f t="array" aca="1" ref="J1550" ca="1">_FV(A1550,"High")</f>
        <v>44.07</v>
      </c>
      <c r="K1550" s="23" cm="1">
        <f t="array" aca="1" ref="K1550" ca="1">_FV(A1550,"Previous close",TRUE)</f>
        <v>43.93</v>
      </c>
      <c r="L1550" s="26"/>
      <c r="M1550" s="23" cm="1">
        <f t="array" aca="1" ref="M1550" ca="1">_FV(A1550,"52 week low",TRUE)</f>
        <v>34.539700000000003</v>
      </c>
      <c r="N1550" s="23" cm="1">
        <f t="array" aca="1" ref="N1550" ca="1">_FV(A1550,"52 week high",TRUE)</f>
        <v>51.97</v>
      </c>
      <c r="O1550" s="8" cm="1">
        <f t="array" aca="1" ref="O1550" ca="1">_FV(A1550,"Volume")</f>
        <v>1795</v>
      </c>
      <c r="P1550" s="7" cm="1">
        <f t="array" aca="1" ref="P1550" ca="1">_FV(A1550,"Volume average",TRUE)</f>
        <v>7402</v>
      </c>
      <c r="Q1550" t="s">
        <v>1617</v>
      </c>
      <c r="S1550" t="s">
        <v>277</v>
      </c>
      <c r="T1550" s="25" cm="1">
        <f t="array" aca="1" ref="T1550" ca="1">_FV(A1550,"Expense ratio",TRUE)</f>
        <v>6.0000000000000001E-3</v>
      </c>
      <c r="U1550" s="24" cm="1">
        <f t="array" aca="1" ref="U1550" ca="1">_FV(A1550,"Market cap",TRUE)</f>
        <v>42753634.689999998</v>
      </c>
      <c r="V1550" s="4">
        <v>42754324</v>
      </c>
      <c r="W1550" s="4">
        <v>42754324</v>
      </c>
      <c r="Y1550" t="s">
        <v>4389</v>
      </c>
      <c r="Z1550" s="5">
        <v>42.12</v>
      </c>
      <c r="AA1550" s="5">
        <v>15.468294999999999</v>
      </c>
      <c r="AB1550" s="5">
        <v>1.8499999999999999E-2</v>
      </c>
      <c r="AC1550" s="4">
        <v>7507</v>
      </c>
      <c r="AE1550" s="5">
        <v>-6.9852067476701576</v>
      </c>
      <c r="AF1550" s="5">
        <v>-7.255391717784776</v>
      </c>
      <c r="AI1550" s="4">
        <v>7507</v>
      </c>
      <c r="AJ1550" s="5">
        <v>316152.80080000003</v>
      </c>
      <c r="AL1550" s="5">
        <v>51.97</v>
      </c>
      <c r="AM1550" s="5">
        <v>34.54</v>
      </c>
      <c r="AN1550" t="s">
        <v>47</v>
      </c>
      <c r="AO1550" t="str" cm="1">
        <f t="array" aca="1" ref="AO1550" ca="1">_FV(A1550,"Currency")</f>
        <v>USD</v>
      </c>
      <c r="AP1550" t="str" cm="1">
        <f t="array" aca="1" ref="AP1550" ca="1">_FV(A1550,"Exchange")</f>
        <v>Nasdaq Stock Market</v>
      </c>
      <c r="AQ1550" s="6" t="str" cm="1">
        <f t="array" aca="1" ref="AQ1550" ca="1">_FV(A1550,"Exchange abbreviation",TRUE)</f>
        <v>XNAS</v>
      </c>
      <c r="AR1550" t="str" cm="1">
        <f t="array" aca="1" ref="AR1550" ca="1">_FV(A1550,"Instrument type",TRUE)</f>
        <v>ETF</v>
      </c>
    </row>
    <row r="1551" spans="1:44" ht="18.75" customHeight="1" x14ac:dyDescent="0.25">
      <c r="A1551" t="e" vm="1564">
        <v>#VALUE!</v>
      </c>
      <c r="B1551" t="s">
        <v>4390</v>
      </c>
      <c r="C1551" t="s">
        <v>4391</v>
      </c>
      <c r="D1551" s="31" cm="1">
        <f t="array" aca="1" ref="D1551" ca="1">_FV(A1551,"Last trade time",TRUE)</f>
        <v>45824.846923066405</v>
      </c>
      <c r="E1551" s="23" cm="1">
        <f t="array" aca="1" ref="E1551" ca="1">_FV(A1551,"Price")</f>
        <v>35.340000000000003</v>
      </c>
      <c r="F1551" s="27" cm="1">
        <f t="array" aca="1" ref="F1551" ca="1">_FV(A1551,"Change (%)",TRUE)</f>
        <v>-8.1390000000000004E-3</v>
      </c>
      <c r="G1551" s="26" cm="1">
        <f t="array" aca="1" ref="G1551" ca="1">_FV(A1551,"Change")</f>
        <v>-0.28999999999999998</v>
      </c>
      <c r="H1551" s="23" cm="1">
        <f t="array" aca="1" ref="H1551" ca="1">_FV(A1551,"Open")</f>
        <v>35.68</v>
      </c>
      <c r="I1551" s="23" cm="1">
        <f t="array" aca="1" ref="I1551" ca="1">_FV(A1551,"Low")</f>
        <v>35.210799999999999</v>
      </c>
      <c r="J1551" s="23" cm="1">
        <f t="array" aca="1" ref="J1551" ca="1">_FV(A1551,"High")</f>
        <v>35.75</v>
      </c>
      <c r="K1551" s="23" cm="1">
        <f t="array" aca="1" ref="K1551" ca="1">_FV(A1551,"Previous close",TRUE)</f>
        <v>35.630000000000003</v>
      </c>
      <c r="L1551" s="26"/>
      <c r="M1551" s="23" cm="1">
        <f t="array" aca="1" ref="M1551" ca="1">_FV(A1551,"52 week low",TRUE)</f>
        <v>26.46</v>
      </c>
      <c r="N1551" s="23" cm="1">
        <f t="array" aca="1" ref="N1551" ca="1">_FV(A1551,"52 week high",TRUE)</f>
        <v>35.9099</v>
      </c>
      <c r="O1551" s="8" cm="1">
        <f t="array" aca="1" ref="O1551" ca="1">_FV(A1551,"Volume")</f>
        <v>19995</v>
      </c>
      <c r="P1551" s="7" cm="1">
        <f t="array" aca="1" ref="P1551" ca="1">_FV(A1551,"Volume average",TRUE)</f>
        <v>26748</v>
      </c>
      <c r="Q1551" t="s">
        <v>1848</v>
      </c>
      <c r="S1551" t="s">
        <v>318</v>
      </c>
      <c r="T1551" s="25" cm="1">
        <f t="array" aca="1" ref="T1551" ca="1">_FV(A1551,"Expense ratio",TRUE)</f>
        <v>6.0000000000000001E-3</v>
      </c>
      <c r="U1551" s="24" cm="1">
        <f t="array" aca="1" ref="U1551" ca="1">_FV(A1551,"Market cap",TRUE)</f>
        <v>141352358.44</v>
      </c>
      <c r="V1551" s="4">
        <v>141350048</v>
      </c>
      <c r="W1551" s="4">
        <v>141350048</v>
      </c>
      <c r="Y1551" t="s">
        <v>4392</v>
      </c>
      <c r="Z1551" s="5">
        <v>35.51</v>
      </c>
      <c r="AA1551" s="19">
        <v>28.128769999999999</v>
      </c>
      <c r="AB1551" s="5">
        <v>6.4999997E-3</v>
      </c>
      <c r="AC1551" s="4">
        <v>21668</v>
      </c>
      <c r="AE1551" s="5">
        <v>17.989750082065651</v>
      </c>
      <c r="AF1551" s="5">
        <v>26.36057883700456</v>
      </c>
      <c r="AI1551" s="4">
        <v>21668</v>
      </c>
      <c r="AJ1551" s="5">
        <v>767697.24</v>
      </c>
      <c r="AL1551" s="5">
        <v>35.909999999999997</v>
      </c>
      <c r="AM1551" s="5">
        <v>26.46</v>
      </c>
      <c r="AN1551" t="s">
        <v>47</v>
      </c>
      <c r="AO1551" t="str" cm="1">
        <f t="array" aca="1" ref="AO1551" ca="1">_FV(A1551,"Currency")</f>
        <v>USD</v>
      </c>
      <c r="AP1551" t="str" cm="1">
        <f t="array" aca="1" ref="AP1551" ca="1">_FV(A1551,"Exchange")</f>
        <v>NYSE Arca</v>
      </c>
      <c r="AQ1551" s="6" t="str" cm="1">
        <f t="array" aca="1" ref="AQ1551" ca="1">_FV(A1551,"Exchange abbreviation",TRUE)</f>
        <v>ARCX</v>
      </c>
      <c r="AR1551" t="str" cm="1">
        <f t="array" aca="1" ref="AR1551" ca="1">_FV(A1551,"Instrument type",TRUE)</f>
        <v>ETF</v>
      </c>
    </row>
    <row r="1552" spans="1:44" ht="18.75" customHeight="1" x14ac:dyDescent="0.25">
      <c r="A1552" t="e" vm="1565">
        <v>#VALUE!</v>
      </c>
      <c r="B1552" t="s">
        <v>4393</v>
      </c>
      <c r="C1552" t="s">
        <v>4394</v>
      </c>
      <c r="D1552" s="31" cm="1">
        <f t="array" aca="1" ref="D1552" ca="1">_FV(A1552,"Last trade time",TRUE)</f>
        <v>45824.840277812502</v>
      </c>
      <c r="E1552" s="23" cm="1">
        <f t="array" aca="1" ref="E1552" ca="1">_FV(A1552,"Price")</f>
        <v>40.168300000000002</v>
      </c>
      <c r="F1552" s="27" cm="1">
        <f t="array" aca="1" ref="F1552" ca="1">_FV(A1552,"Change (%)",TRUE)</f>
        <v>-2.265E-4</v>
      </c>
      <c r="G1552" s="26" cm="1">
        <f t="array" aca="1" ref="G1552" ca="1">_FV(A1552,"Change")</f>
        <v>-9.1000000000000004E-3</v>
      </c>
      <c r="H1552" s="23" cm="1">
        <f t="array" aca="1" ref="H1552" ca="1">_FV(A1552,"Open")</f>
        <v>40.170099999999998</v>
      </c>
      <c r="I1552" s="23" cm="1">
        <f t="array" aca="1" ref="I1552" ca="1">_FV(A1552,"Low")</f>
        <v>40.168300000000002</v>
      </c>
      <c r="J1552" s="23" cm="1">
        <f t="array" aca="1" ref="J1552" ca="1">_FV(A1552,"High")</f>
        <v>40.31</v>
      </c>
      <c r="K1552" s="23" cm="1">
        <f t="array" aca="1" ref="K1552" ca="1">_FV(A1552,"Previous close",TRUE)</f>
        <v>40.177399999999999</v>
      </c>
      <c r="L1552" s="26"/>
      <c r="M1552" s="23" cm="1">
        <f t="array" aca="1" ref="M1552" ca="1">_FV(A1552,"52 week low",TRUE)</f>
        <v>34.5</v>
      </c>
      <c r="N1552" s="23" cm="1">
        <f t="array" aca="1" ref="N1552" ca="1">_FV(A1552,"52 week high",TRUE)</f>
        <v>45.061900000000001</v>
      </c>
      <c r="O1552" s="8" cm="1">
        <f t="array" aca="1" ref="O1552" ca="1">_FV(A1552,"Volume")</f>
        <v>679</v>
      </c>
      <c r="P1552" s="7" cm="1">
        <f t="array" aca="1" ref="P1552" ca="1">_FV(A1552,"Volume average",TRUE)</f>
        <v>879</v>
      </c>
      <c r="Q1552" t="s">
        <v>3963</v>
      </c>
      <c r="S1552" t="s">
        <v>318</v>
      </c>
      <c r="T1552" s="25" cm="1">
        <f t="array" aca="1" ref="T1552" ca="1">_FV(A1552,"Expense ratio",TRUE)</f>
        <v>6.0000000000000001E-3</v>
      </c>
      <c r="U1552" s="24" cm="1">
        <f t="array" aca="1" ref="U1552" ca="1">_FV(A1552,"Market cap",TRUE)</f>
        <v>15630633.32</v>
      </c>
      <c r="V1552" s="4">
        <v>15630379</v>
      </c>
      <c r="W1552" s="4">
        <v>15630379</v>
      </c>
      <c r="Y1552" t="s">
        <v>4395</v>
      </c>
      <c r="Z1552" s="5">
        <v>40.200000000000003</v>
      </c>
      <c r="AA1552" s="5">
        <v>25.562971000000001</v>
      </c>
      <c r="AB1552" s="5">
        <v>3.4599999999999999E-2</v>
      </c>
      <c r="AC1552" s="4">
        <v>1542</v>
      </c>
      <c r="AE1552" s="5">
        <v>7.7210776545166393</v>
      </c>
      <c r="AF1552" s="5">
        <v>7.1473204365674734</v>
      </c>
      <c r="AI1552" s="4">
        <v>1542</v>
      </c>
      <c r="AJ1552" s="5">
        <v>62003.357399999994</v>
      </c>
      <c r="AL1552" s="5">
        <v>45.06</v>
      </c>
      <c r="AM1552" s="5">
        <v>34.5</v>
      </c>
      <c r="AN1552" t="s">
        <v>47</v>
      </c>
      <c r="AO1552" t="str" cm="1">
        <f t="array" aca="1" ref="AO1552" ca="1">_FV(A1552,"Currency")</f>
        <v>USD</v>
      </c>
      <c r="AP1552" t="str" cm="1">
        <f t="array" aca="1" ref="AP1552" ca="1">_FV(A1552,"Exchange")</f>
        <v>NYSE Arca</v>
      </c>
      <c r="AQ1552" s="6" t="str" cm="1">
        <f t="array" aca="1" ref="AQ1552" ca="1">_FV(A1552,"Exchange abbreviation",TRUE)</f>
        <v>ARCX</v>
      </c>
      <c r="AR1552" t="str" cm="1">
        <f t="array" aca="1" ref="AR1552" ca="1">_FV(A1552,"Instrument type",TRUE)</f>
        <v>ETF</v>
      </c>
    </row>
    <row r="1553" spans="1:44" ht="18.75" customHeight="1" x14ac:dyDescent="0.25">
      <c r="A1553" t="e" vm="1566">
        <v>#VALUE!</v>
      </c>
      <c r="B1553" t="s">
        <v>4396</v>
      </c>
      <c r="C1553" t="s">
        <v>4397</v>
      </c>
      <c r="D1553" s="31" cm="1">
        <f t="array" aca="1" ref="D1553" ca="1">_FV(A1553,"Last trade time",TRUE)</f>
        <v>45824.90740732578</v>
      </c>
      <c r="E1553" s="23" cm="1">
        <f t="array" aca="1" ref="E1553" ca="1">_FV(A1553,"Price")</f>
        <v>30.3</v>
      </c>
      <c r="F1553" s="27" cm="1">
        <f t="array" aca="1" ref="F1553" ca="1">_FV(A1553,"Change (%)",TRUE)</f>
        <v>-2.0842999999999997E-2</v>
      </c>
      <c r="G1553" s="26" cm="1">
        <f t="array" aca="1" ref="G1553" ca="1">_FV(A1553,"Change")</f>
        <v>-0.64500000000000002</v>
      </c>
      <c r="H1553" s="23" cm="1">
        <f t="array" aca="1" ref="H1553" ca="1">_FV(A1553,"Open")</f>
        <v>30.24</v>
      </c>
      <c r="I1553" s="23" cm="1">
        <f t="array" aca="1" ref="I1553" ca="1">_FV(A1553,"Low")</f>
        <v>30.24</v>
      </c>
      <c r="J1553" s="23" cm="1">
        <f t="array" aca="1" ref="J1553" ca="1">_FV(A1553,"High")</f>
        <v>30.7</v>
      </c>
      <c r="K1553" s="23" cm="1">
        <f t="array" aca="1" ref="K1553" ca="1">_FV(A1553,"Previous close",TRUE)</f>
        <v>30.945</v>
      </c>
      <c r="L1553" s="26"/>
      <c r="M1553" s="23" cm="1">
        <f t="array" aca="1" ref="M1553" ca="1">_FV(A1553,"52 week low",TRUE)</f>
        <v>18.399999999999999</v>
      </c>
      <c r="N1553" s="23" cm="1">
        <f t="array" aca="1" ref="N1553" ca="1">_FV(A1553,"52 week high",TRUE)</f>
        <v>31.23</v>
      </c>
      <c r="O1553" s="8" cm="1">
        <f t="array" aca="1" ref="O1553" ca="1">_FV(A1553,"Volume")</f>
        <v>15565</v>
      </c>
      <c r="P1553" s="7" cm="1">
        <f t="array" aca="1" ref="P1553" ca="1">_FV(A1553,"Volume average",TRUE)</f>
        <v>28534</v>
      </c>
      <c r="Q1553" t="s">
        <v>1993</v>
      </c>
      <c r="S1553" t="s">
        <v>3947</v>
      </c>
      <c r="T1553" s="25" cm="1">
        <f t="array" aca="1" ref="T1553" ca="1">_FV(A1553,"Expense ratio",TRUE)</f>
        <v>6.0000000000000001E-3</v>
      </c>
      <c r="U1553" s="24" cm="1">
        <f t="array" aca="1" ref="U1553" ca="1">_FV(A1553,"Market cap",TRUE)</f>
        <v>122039249.48999999</v>
      </c>
      <c r="V1553" s="4">
        <v>122039248</v>
      </c>
      <c r="W1553" s="4">
        <v>122039248</v>
      </c>
      <c r="Y1553" t="s">
        <v>4398</v>
      </c>
      <c r="Z1553" s="5">
        <v>29.947199999999999</v>
      </c>
      <c r="AA1553" s="5">
        <v>24.099882000000001</v>
      </c>
      <c r="AB1553" s="5">
        <v>1.3999999500000001E-2</v>
      </c>
      <c r="AC1553" s="4">
        <v>35565</v>
      </c>
      <c r="AE1553" s="5">
        <v>51.994932150538958</v>
      </c>
      <c r="AF1553" s="5">
        <v>50.52769716720713</v>
      </c>
      <c r="AI1553" s="4">
        <v>35565</v>
      </c>
      <c r="AJ1553" s="4">
        <v>1059837</v>
      </c>
      <c r="AL1553" s="5">
        <v>31.23</v>
      </c>
      <c r="AM1553" s="5">
        <v>18.399999999999999</v>
      </c>
      <c r="AN1553" t="s">
        <v>90</v>
      </c>
      <c r="AO1553" t="str" cm="1">
        <f t="array" aca="1" ref="AO1553" ca="1">_FV(A1553,"Currency")</f>
        <v>USD</v>
      </c>
      <c r="AP1553" t="str" cm="1">
        <f t="array" aca="1" ref="AP1553" ca="1">_FV(A1553,"Exchange")</f>
        <v>NYSE Arca</v>
      </c>
      <c r="AQ1553" s="6" t="str" cm="1">
        <f t="array" aca="1" ref="AQ1553" ca="1">_FV(A1553,"Exchange abbreviation",TRUE)</f>
        <v>ARCX</v>
      </c>
      <c r="AR1553" t="str" cm="1">
        <f t="array" aca="1" ref="AR1553" ca="1">_FV(A1553,"Instrument type",TRUE)</f>
        <v>ETF</v>
      </c>
    </row>
    <row r="1554" spans="1:44" ht="18.75" customHeight="1" x14ac:dyDescent="0.25">
      <c r="A1554" t="e" vm="1567">
        <v>#VALUE!</v>
      </c>
      <c r="B1554" t="s">
        <v>4399</v>
      </c>
      <c r="C1554" t="s">
        <v>4400</v>
      </c>
      <c r="D1554" s="31" cm="1">
        <f t="array" aca="1" ref="D1554" ca="1">_FV(A1554,"Last trade time",TRUE)</f>
        <v>45824.841219316404</v>
      </c>
      <c r="E1554" s="23" cm="1">
        <f t="array" aca="1" ref="E1554" ca="1">_FV(A1554,"Price")</f>
        <v>22.15</v>
      </c>
      <c r="F1554" s="27" cm="1">
        <f t="array" aca="1" ref="F1554" ca="1">_FV(A1554,"Change (%)",TRUE)</f>
        <v>5.9040000000000004E-3</v>
      </c>
      <c r="G1554" s="26" cm="1">
        <f t="array" aca="1" ref="G1554" ca="1">_FV(A1554,"Change")</f>
        <v>0.13</v>
      </c>
      <c r="H1554" s="23" cm="1">
        <f t="array" aca="1" ref="H1554" ca="1">_FV(A1554,"Open")</f>
        <v>22.41</v>
      </c>
      <c r="I1554" s="23" cm="1">
        <f t="array" aca="1" ref="I1554" ca="1">_FV(A1554,"Low")</f>
        <v>21.905000000000001</v>
      </c>
      <c r="J1554" s="23" cm="1">
        <f t="array" aca="1" ref="J1554" ca="1">_FV(A1554,"High")</f>
        <v>22.41</v>
      </c>
      <c r="K1554" s="23" cm="1">
        <f t="array" aca="1" ref="K1554" ca="1">_FV(A1554,"Previous close",TRUE)</f>
        <v>22.02</v>
      </c>
      <c r="L1554" s="26"/>
      <c r="M1554" s="23" cm="1">
        <f t="array" aca="1" ref="M1554" ca="1">_FV(A1554,"52 week low",TRUE)</f>
        <v>18.21</v>
      </c>
      <c r="N1554" s="23" cm="1">
        <f t="array" aca="1" ref="N1554" ca="1">_FV(A1554,"52 week high",TRUE)</f>
        <v>22.41</v>
      </c>
      <c r="O1554" s="8" cm="1">
        <f t="array" aca="1" ref="O1554" ca="1">_FV(A1554,"Volume")</f>
        <v>74115</v>
      </c>
      <c r="P1554" s="7" cm="1">
        <f t="array" aca="1" ref="P1554" ca="1">_FV(A1554,"Volume average",TRUE)</f>
        <v>74676</v>
      </c>
      <c r="Q1554" t="s">
        <v>114</v>
      </c>
      <c r="R1554" t="s">
        <v>115</v>
      </c>
      <c r="S1554" t="s">
        <v>440</v>
      </c>
      <c r="T1554" s="25" cm="1">
        <f t="array" aca="1" ref="T1554" ca="1">_FV(A1554,"Expense ratio",TRUE)</f>
        <v>6.0000000000000001E-3</v>
      </c>
      <c r="U1554" s="24" cm="1">
        <f t="array" aca="1" ref="U1554" ca="1">_FV(A1554,"Market cap",TRUE)</f>
        <v>102391928.38</v>
      </c>
      <c r="V1554" s="4">
        <v>102395472</v>
      </c>
      <c r="W1554" s="4">
        <v>102395472</v>
      </c>
      <c r="Y1554" t="s">
        <v>4401</v>
      </c>
      <c r="Z1554" s="5">
        <v>21.331</v>
      </c>
      <c r="AA1554" s="20"/>
      <c r="AB1554" s="5">
        <v>5.6199998000000001E-2</v>
      </c>
      <c r="AC1554" s="4">
        <v>152980</v>
      </c>
      <c r="AE1554" s="5">
        <v>9.5310848720525865</v>
      </c>
      <c r="AF1554" s="5">
        <v>17.92046470941742</v>
      </c>
      <c r="AI1554" s="4">
        <v>152980</v>
      </c>
      <c r="AJ1554" s="5">
        <v>3267652.8</v>
      </c>
      <c r="AL1554" s="5">
        <v>21.85</v>
      </c>
      <c r="AM1554" s="5">
        <v>18.21</v>
      </c>
      <c r="AN1554" t="s">
        <v>90</v>
      </c>
      <c r="AO1554" t="str" cm="1">
        <f t="array" aca="1" ref="AO1554" ca="1">_FV(A1554,"Currency")</f>
        <v>USD</v>
      </c>
      <c r="AP1554" t="str" cm="1">
        <f t="array" aca="1" ref="AP1554" ca="1">_FV(A1554,"Exchange")</f>
        <v>NYSE Arca</v>
      </c>
      <c r="AQ1554" s="6" t="str" cm="1">
        <f t="array" aca="1" ref="AQ1554" ca="1">_FV(A1554,"Exchange abbreviation",TRUE)</f>
        <v>ARCX</v>
      </c>
      <c r="AR1554" t="str" cm="1">
        <f t="array" aca="1" ref="AR1554" ca="1">_FV(A1554,"Instrument type",TRUE)</f>
        <v>ETF</v>
      </c>
    </row>
    <row r="1555" spans="1:44" ht="18.75" customHeight="1" x14ac:dyDescent="0.25">
      <c r="A1555" t="e" vm="1568">
        <v>#VALUE!</v>
      </c>
      <c r="B1555" t="s">
        <v>4402</v>
      </c>
      <c r="C1555" t="s">
        <v>4403</v>
      </c>
      <c r="D1555" s="31" cm="1">
        <f t="array" aca="1" ref="D1555" ca="1">_FV(A1555,"Last trade time",TRUE)</f>
        <v>45824.84027780078</v>
      </c>
      <c r="E1555" s="23" cm="1">
        <f t="array" aca="1" ref="E1555" ca="1">_FV(A1555,"Price")</f>
        <v>22.4818</v>
      </c>
      <c r="F1555" s="27" cm="1">
        <f t="array" aca="1" ref="F1555" ca="1">_FV(A1555,"Change (%)",TRUE)</f>
        <v>8.2880000000000002E-3</v>
      </c>
      <c r="G1555" s="26" cm="1">
        <f t="array" aca="1" ref="G1555" ca="1">_FV(A1555,"Change")</f>
        <v>0.18479999999999999</v>
      </c>
      <c r="H1555" s="23" cm="1">
        <f t="array" aca="1" ref="H1555" ca="1">_FV(A1555,"Open")</f>
        <v>22.49</v>
      </c>
      <c r="I1555" s="23" cm="1">
        <f t="array" aca="1" ref="I1555" ca="1">_FV(A1555,"Low")</f>
        <v>22.48</v>
      </c>
      <c r="J1555" s="23" cm="1">
        <f t="array" aca="1" ref="J1555" ca="1">_FV(A1555,"High")</f>
        <v>22.49</v>
      </c>
      <c r="K1555" s="23" cm="1">
        <f t="array" aca="1" ref="K1555" ca="1">_FV(A1555,"Previous close",TRUE)</f>
        <v>22.297000000000001</v>
      </c>
      <c r="L1555" s="26"/>
      <c r="M1555" s="23" cm="1">
        <f t="array" aca="1" ref="M1555" ca="1">_FV(A1555,"52 week low",TRUE)</f>
        <v>18.559999999999999</v>
      </c>
      <c r="N1555" s="23" cm="1">
        <f t="array" aca="1" ref="N1555" ca="1">_FV(A1555,"52 week high",TRUE)</f>
        <v>22.63</v>
      </c>
      <c r="O1555" s="8" cm="1">
        <f t="array" aca="1" ref="O1555" ca="1">_FV(A1555,"Volume")</f>
        <v>426</v>
      </c>
      <c r="P1555" s="7" cm="1">
        <f t="array" aca="1" ref="P1555" ca="1">_FV(A1555,"Volume average",TRUE)</f>
        <v>749</v>
      </c>
      <c r="Q1555" t="s">
        <v>50</v>
      </c>
      <c r="S1555" t="s">
        <v>318</v>
      </c>
      <c r="T1555" s="25" cm="1">
        <f t="array" aca="1" ref="T1555" ca="1">_FV(A1555,"Expense ratio",TRUE)</f>
        <v>6.0000000000000001E-3</v>
      </c>
      <c r="U1555" s="24" cm="1">
        <f t="array" aca="1" ref="U1555" ca="1">_FV(A1555,"Market cap",TRUE)</f>
        <v>4404449.9400000004</v>
      </c>
      <c r="V1555" s="4">
        <v>4404377</v>
      </c>
      <c r="W1555" s="4">
        <v>4404377</v>
      </c>
      <c r="Y1555" t="s">
        <v>4404</v>
      </c>
      <c r="Z1555" s="5">
        <v>22.4</v>
      </c>
      <c r="AA1555" s="5">
        <v>26.960457000000002</v>
      </c>
      <c r="AB1555" s="20"/>
      <c r="AC1555" s="4">
        <v>1111</v>
      </c>
      <c r="AE1555" s="5">
        <v>6.65363828486083</v>
      </c>
      <c r="AF1555" s="20"/>
      <c r="AI1555" s="4">
        <v>1111</v>
      </c>
      <c r="AJ1555" s="5">
        <v>24864.18</v>
      </c>
      <c r="AL1555" s="5">
        <v>22.63</v>
      </c>
      <c r="AM1555" s="5">
        <v>18.559999999999999</v>
      </c>
      <c r="AN1555" t="s">
        <v>47</v>
      </c>
      <c r="AO1555" t="str" cm="1">
        <f t="array" aca="1" ref="AO1555" ca="1">_FV(A1555,"Currency")</f>
        <v>USD</v>
      </c>
      <c r="AP1555" t="str" cm="1">
        <f t="array" aca="1" ref="AP1555" ca="1">_FV(A1555,"Exchange")</f>
        <v>NYSE Arca</v>
      </c>
      <c r="AQ1555" s="6" t="str" cm="1">
        <f t="array" aca="1" ref="AQ1555" ca="1">_FV(A1555,"Exchange abbreviation",TRUE)</f>
        <v>ARCX</v>
      </c>
      <c r="AR1555" t="str" cm="1">
        <f t="array" aca="1" ref="AR1555" ca="1">_FV(A1555,"Instrument type",TRUE)</f>
        <v>ETF</v>
      </c>
    </row>
    <row r="1556" spans="1:44" ht="18.75" customHeight="1" x14ac:dyDescent="0.25">
      <c r="A1556" t="e" vm="1569">
        <v>#VALUE!</v>
      </c>
      <c r="B1556" t="s">
        <v>4405</v>
      </c>
      <c r="C1556" t="s">
        <v>4406</v>
      </c>
      <c r="D1556" s="31" cm="1">
        <f t="array" aca="1" ref="D1556" ca="1">_FV(A1556,"Last trade time",TRUE)</f>
        <v>45824.856612256248</v>
      </c>
      <c r="E1556" s="23" cm="1">
        <f t="array" aca="1" ref="E1556" ca="1">_FV(A1556,"Price")</f>
        <v>139.83000000000001</v>
      </c>
      <c r="F1556" s="27" cm="1">
        <f t="array" aca="1" ref="F1556" ca="1">_FV(A1556,"Change (%)",TRUE)</f>
        <v>-9.4219999999999998E-3</v>
      </c>
      <c r="G1556" s="26" cm="1">
        <f t="array" aca="1" ref="G1556" ca="1">_FV(A1556,"Change")</f>
        <v>-1.33</v>
      </c>
      <c r="H1556" s="23" cm="1">
        <f t="array" aca="1" ref="H1556" ca="1">_FV(A1556,"Open")</f>
        <v>140.99</v>
      </c>
      <c r="I1556" s="23" cm="1">
        <f t="array" aca="1" ref="I1556" ca="1">_FV(A1556,"Low")</f>
        <v>139.68219999999999</v>
      </c>
      <c r="J1556" s="23" cm="1">
        <f t="array" aca="1" ref="J1556" ca="1">_FV(A1556,"High")</f>
        <v>141.1799</v>
      </c>
      <c r="K1556" s="23" cm="1">
        <f t="array" aca="1" ref="K1556" ca="1">_FV(A1556,"Previous close",TRUE)</f>
        <v>141.16</v>
      </c>
      <c r="L1556" s="26"/>
      <c r="M1556" s="23" cm="1">
        <f t="array" aca="1" ref="M1556" ca="1">_FV(A1556,"52 week low",TRUE)</f>
        <v>100.9451</v>
      </c>
      <c r="N1556" s="23" cm="1">
        <f t="array" aca="1" ref="N1556" ca="1">_FV(A1556,"52 week high",TRUE)</f>
        <v>141.69</v>
      </c>
      <c r="O1556" s="8" cm="1">
        <f t="array" aca="1" ref="O1556" ca="1">_FV(A1556,"Volume")</f>
        <v>34752</v>
      </c>
      <c r="P1556" s="7" cm="1">
        <f t="array" aca="1" ref="P1556" ca="1">_FV(A1556,"Volume average",TRUE)</f>
        <v>47952</v>
      </c>
      <c r="Q1556" t="s">
        <v>129</v>
      </c>
      <c r="R1556" t="s">
        <v>3543</v>
      </c>
      <c r="S1556" t="s">
        <v>4407</v>
      </c>
      <c r="T1556" s="25" cm="1">
        <f t="array" aca="1" ref="T1556" ca="1">_FV(A1556,"Expense ratio",TRUE)</f>
        <v>6.0000000000000001E-3</v>
      </c>
      <c r="U1556" s="24" cm="1">
        <f t="array" aca="1" ref="U1556" ca="1">_FV(A1556,"Market cap",TRUE)</f>
        <v>1369093238.1300001</v>
      </c>
      <c r="V1556" s="4">
        <v>1369093248</v>
      </c>
      <c r="W1556" s="4">
        <v>1369093248</v>
      </c>
      <c r="Y1556" t="s">
        <v>4408</v>
      </c>
      <c r="Z1556" s="5">
        <v>138.13946999999999</v>
      </c>
      <c r="AA1556" s="20"/>
      <c r="AB1556" s="4">
        <v>0</v>
      </c>
      <c r="AC1556" s="4">
        <v>56960</v>
      </c>
      <c r="AE1556" s="5">
        <v>24.140400260388621</v>
      </c>
      <c r="AF1556" s="5">
        <v>30.656864190163251</v>
      </c>
      <c r="AI1556" s="4">
        <v>56960</v>
      </c>
      <c r="AJ1556" s="4">
        <v>7826304</v>
      </c>
      <c r="AL1556" s="5">
        <v>139.21</v>
      </c>
      <c r="AM1556" s="5">
        <v>100.95</v>
      </c>
      <c r="AN1556" t="s">
        <v>90</v>
      </c>
      <c r="AO1556" t="str" cm="1">
        <f t="array" aca="1" ref="AO1556" ca="1">_FV(A1556,"Currency")</f>
        <v>USD</v>
      </c>
      <c r="AP1556" t="str" cm="1">
        <f t="array" aca="1" ref="AP1556" ca="1">_FV(A1556,"Exchange")</f>
        <v>NYSE Arca</v>
      </c>
      <c r="AQ1556" s="6" t="str" cm="1">
        <f t="array" aca="1" ref="AQ1556" ca="1">_FV(A1556,"Exchange abbreviation",TRUE)</f>
        <v>ARCX</v>
      </c>
      <c r="AR1556" t="str" cm="1">
        <f t="array" aca="1" ref="AR1556" ca="1">_FV(A1556,"Instrument type",TRUE)</f>
        <v>ETF</v>
      </c>
    </row>
    <row r="1557" spans="1:44" ht="18.75" customHeight="1" x14ac:dyDescent="0.25">
      <c r="A1557" t="e" vm="1570">
        <v>#VALUE!</v>
      </c>
      <c r="B1557" t="s">
        <v>4409</v>
      </c>
      <c r="C1557" t="s">
        <v>4410</v>
      </c>
      <c r="D1557" s="31" cm="1">
        <f t="array" aca="1" ref="D1557" ca="1">_FV(A1557,"Last trade time",TRUE)</f>
        <v>45824.840277812502</v>
      </c>
      <c r="E1557" s="23" cm="1">
        <f t="array" aca="1" ref="E1557" ca="1">_FV(A1557,"Price")</f>
        <v>32.821199999999997</v>
      </c>
      <c r="F1557" s="27" cm="1">
        <f t="array" aca="1" ref="F1557" ca="1">_FV(A1557,"Change (%)",TRUE)</f>
        <v>1.1087E-2</v>
      </c>
      <c r="G1557" s="26" cm="1">
        <f t="array" aca="1" ref="G1557" ca="1">_FV(A1557,"Change")</f>
        <v>0.3599</v>
      </c>
      <c r="H1557" s="23" cm="1">
        <f t="array" aca="1" ref="H1557" ca="1">_FV(A1557,"Open")</f>
        <v>32.950000000000003</v>
      </c>
      <c r="I1557" s="23" cm="1">
        <f t="array" aca="1" ref="I1557" ca="1">_FV(A1557,"Low")</f>
        <v>32.82</v>
      </c>
      <c r="J1557" s="23" cm="1">
        <f t="array" aca="1" ref="J1557" ca="1">_FV(A1557,"High")</f>
        <v>32.950000000000003</v>
      </c>
      <c r="K1557" s="23" cm="1">
        <f t="array" aca="1" ref="K1557" ca="1">_FV(A1557,"Previous close",TRUE)</f>
        <v>32.461300000000001</v>
      </c>
      <c r="L1557" s="26"/>
      <c r="M1557" s="23" cm="1">
        <f t="array" aca="1" ref="M1557" ca="1">_FV(A1557,"52 week low",TRUE)</f>
        <v>26.61</v>
      </c>
      <c r="N1557" s="23" cm="1">
        <f t="array" aca="1" ref="N1557" ca="1">_FV(A1557,"52 week high",TRUE)</f>
        <v>35.308300000000003</v>
      </c>
      <c r="O1557" s="8" cm="1">
        <f t="array" aca="1" ref="O1557" ca="1">_FV(A1557,"Volume")</f>
        <v>11196</v>
      </c>
      <c r="P1557" s="7" cm="1">
        <f t="array" aca="1" ref="P1557" ca="1">_FV(A1557,"Volume average",TRUE)</f>
        <v>22834</v>
      </c>
      <c r="Q1557" t="s">
        <v>490</v>
      </c>
      <c r="T1557" s="25" cm="1">
        <f t="array" aca="1" ref="T1557" ca="1">_FV(A1557,"Expense ratio",TRUE)</f>
        <v>6.0000000000000001E-3</v>
      </c>
      <c r="U1557" s="24" cm="1">
        <f t="array" aca="1" ref="U1557" ca="1">_FV(A1557,"Market cap",TRUE)</f>
        <v>688319729.77999997</v>
      </c>
      <c r="V1557" s="16"/>
      <c r="W1557" s="16"/>
      <c r="Z1557" s="18"/>
      <c r="AB1557" s="20"/>
      <c r="AC1557" s="21">
        <v>22861</v>
      </c>
      <c r="AE1557" s="18"/>
      <c r="AF1557" s="20"/>
      <c r="AI1557" s="21"/>
      <c r="AJ1557" s="18"/>
      <c r="AL1557" s="18"/>
      <c r="AM1557" s="18"/>
      <c r="AN1557" t="s">
        <v>73</v>
      </c>
      <c r="AO1557" t="str" cm="1">
        <f t="array" aca="1" ref="AO1557" ca="1">_FV(A1557,"Currency")</f>
        <v>USD</v>
      </c>
      <c r="AP1557" t="str" cm="1">
        <f t="array" aca="1" ref="AP1557" ca="1">_FV(A1557,"Exchange")</f>
        <v>NYSE Arca</v>
      </c>
      <c r="AQ1557" s="6" t="str" cm="1">
        <f t="array" aca="1" ref="AQ1557" ca="1">_FV(A1557,"Exchange abbreviation",TRUE)</f>
        <v>ARCX</v>
      </c>
      <c r="AR1557" t="str" cm="1">
        <f t="array" aca="1" ref="AR1557" ca="1">_FV(A1557,"Instrument type",TRUE)</f>
        <v>ETF</v>
      </c>
    </row>
    <row r="1558" spans="1:44" ht="18.75" customHeight="1" x14ac:dyDescent="0.25">
      <c r="A1558" t="e" vm="1571">
        <v>#VALUE!</v>
      </c>
      <c r="B1558" t="s">
        <v>4411</v>
      </c>
      <c r="C1558" t="s">
        <v>4412</v>
      </c>
      <c r="D1558" s="31" cm="1">
        <f t="array" aca="1" ref="D1558" ca="1">_FV(A1558,"Last trade time",TRUE)</f>
        <v>45824.84027780078</v>
      </c>
      <c r="E1558" s="23" cm="1">
        <f t="array" aca="1" ref="E1558" ca="1">_FV(A1558,"Price")</f>
        <v>25.03</v>
      </c>
      <c r="F1558" s="27" cm="1">
        <f t="array" aca="1" ref="F1558" ca="1">_FV(A1558,"Change (%)",TRUE)</f>
        <v>1.601E-3</v>
      </c>
      <c r="G1558" s="26" cm="1">
        <f t="array" aca="1" ref="G1558" ca="1">_FV(A1558,"Change")</f>
        <v>0.04</v>
      </c>
      <c r="H1558" s="23" cm="1">
        <f t="array" aca="1" ref="H1558" ca="1">_FV(A1558,"Open")</f>
        <v>25.09</v>
      </c>
      <c r="I1558" s="23" cm="1">
        <f t="array" aca="1" ref="I1558" ca="1">_FV(A1558,"Low")</f>
        <v>24.959599999999998</v>
      </c>
      <c r="J1558" s="23" cm="1">
        <f t="array" aca="1" ref="J1558" ca="1">_FV(A1558,"High")</f>
        <v>25.09</v>
      </c>
      <c r="K1558" s="23" cm="1">
        <f t="array" aca="1" ref="K1558" ca="1">_FV(A1558,"Previous close",TRUE)</f>
        <v>24.99</v>
      </c>
      <c r="L1558" s="26"/>
      <c r="M1558" s="23" cm="1">
        <f t="array" aca="1" ref="M1558" ca="1">_FV(A1558,"52 week low",TRUE)</f>
        <v>21.3</v>
      </c>
      <c r="N1558" s="23" cm="1">
        <f t="array" aca="1" ref="N1558" ca="1">_FV(A1558,"52 week high",TRUE)</f>
        <v>26.15</v>
      </c>
      <c r="O1558" s="8" cm="1">
        <f t="array" aca="1" ref="O1558" ca="1">_FV(A1558,"Volume")</f>
        <v>9795</v>
      </c>
      <c r="P1558" s="7" cm="1">
        <f t="array" aca="1" ref="P1558" ca="1">_FV(A1558,"Volume average",TRUE)</f>
        <v>3706</v>
      </c>
      <c r="Q1558" t="s">
        <v>424</v>
      </c>
      <c r="S1558" t="s">
        <v>1795</v>
      </c>
      <c r="T1558" s="25" cm="1">
        <f t="array" aca="1" ref="T1558" ca="1">_FV(A1558,"Expense ratio",TRUE)</f>
        <v>6.0000000000000001E-3</v>
      </c>
      <c r="U1558" s="24" cm="1">
        <f t="array" aca="1" ref="U1558" ca="1">_FV(A1558,"Market cap",TRUE)</f>
        <v>11516278.57</v>
      </c>
      <c r="V1558" s="4">
        <v>11516278</v>
      </c>
      <c r="W1558" s="4">
        <v>11516278</v>
      </c>
      <c r="Y1558" t="s">
        <v>4281</v>
      </c>
      <c r="Z1558" s="5">
        <v>24.91</v>
      </c>
      <c r="AA1558" s="5">
        <v>18.575990000000001</v>
      </c>
      <c r="AB1558" s="5">
        <v>0.1106</v>
      </c>
      <c r="AC1558" s="4">
        <v>5158</v>
      </c>
      <c r="AE1558" s="5">
        <v>1.9017444550841089</v>
      </c>
      <c r="AF1558" s="5">
        <v>11.278162466984989</v>
      </c>
      <c r="AH1558" s="16"/>
      <c r="AI1558" s="4">
        <v>5158</v>
      </c>
      <c r="AJ1558" s="5">
        <v>128285.6496</v>
      </c>
      <c r="AL1558" s="5">
        <v>26.15</v>
      </c>
      <c r="AM1558" s="5">
        <v>21.3</v>
      </c>
      <c r="AN1558" t="s">
        <v>47</v>
      </c>
      <c r="AO1558" t="str" cm="1">
        <f t="array" aca="1" ref="AO1558" ca="1">_FV(A1558,"Currency")</f>
        <v>USD</v>
      </c>
      <c r="AP1558" t="str" cm="1">
        <f t="array" aca="1" ref="AP1558" ca="1">_FV(A1558,"Exchange")</f>
        <v>NYSE Arca</v>
      </c>
      <c r="AQ1558" s="6" t="str" cm="1">
        <f t="array" aca="1" ref="AQ1558" ca="1">_FV(A1558,"Exchange abbreviation",TRUE)</f>
        <v>ARCX</v>
      </c>
      <c r="AR1558" t="str" cm="1">
        <f t="array" aca="1" ref="AR1558" ca="1">_FV(A1558,"Instrument type",TRUE)</f>
        <v>ETF</v>
      </c>
    </row>
    <row r="1559" spans="1:44" ht="18.75" customHeight="1" x14ac:dyDescent="0.25">
      <c r="A1559" t="e" vm="1572">
        <v>#VALUE!</v>
      </c>
      <c r="B1559" t="s">
        <v>4413</v>
      </c>
      <c r="C1559" t="s">
        <v>4414</v>
      </c>
      <c r="D1559" s="31" cm="1">
        <f t="array" aca="1" ref="D1559" ca="1">_FV(A1559,"Last trade time",TRUE)</f>
        <v>45824.840277789066</v>
      </c>
      <c r="E1559" s="23" cm="1">
        <f t="array" aca="1" ref="E1559" ca="1">_FV(A1559,"Price")</f>
        <v>25.9834</v>
      </c>
      <c r="F1559" s="27" cm="1">
        <f t="array" aca="1" ref="F1559" ca="1">_FV(A1559,"Change (%)",TRUE)</f>
        <v>1.3673999999999999E-2</v>
      </c>
      <c r="G1559" s="26" cm="1">
        <f t="array" aca="1" ref="G1559" ca="1">_FV(A1559,"Change")</f>
        <v>0.35049999999999998</v>
      </c>
      <c r="H1559" s="23" cm="1">
        <f t="array" aca="1" ref="H1559" ca="1">_FV(A1559,"Open")</f>
        <v>26.0365</v>
      </c>
      <c r="I1559" s="23" cm="1">
        <f t="array" aca="1" ref="I1559" ca="1">_FV(A1559,"Low")</f>
        <v>25.9834</v>
      </c>
      <c r="J1559" s="23" cm="1">
        <f t="array" aca="1" ref="J1559" ca="1">_FV(A1559,"High")</f>
        <v>26.0365</v>
      </c>
      <c r="K1559" s="23" cm="1">
        <f t="array" aca="1" ref="K1559" ca="1">_FV(A1559,"Previous close",TRUE)</f>
        <v>25.632899999999999</v>
      </c>
      <c r="L1559" s="26"/>
      <c r="M1559" s="23" cm="1">
        <f t="array" aca="1" ref="M1559" ca="1">_FV(A1559,"52 week low",TRUE)</f>
        <v>19.84</v>
      </c>
      <c r="N1559" s="23" cm="1">
        <f t="array" aca="1" ref="N1559" ca="1">_FV(A1559,"52 week high",TRUE)</f>
        <v>26.15</v>
      </c>
      <c r="O1559" s="8" cm="1">
        <f t="array" aca="1" ref="O1559" ca="1">_FV(A1559,"Volume")</f>
        <v>1218</v>
      </c>
      <c r="P1559" s="7" cm="1">
        <f t="array" aca="1" ref="P1559" ca="1">_FV(A1559,"Volume average",TRUE)</f>
        <v>370</v>
      </c>
      <c r="Q1559" t="s">
        <v>119</v>
      </c>
      <c r="T1559" s="25" cm="1">
        <f t="array" aca="1" ref="T1559" ca="1">_FV(A1559,"Expense ratio",TRUE)</f>
        <v>6.0000000000000001E-3</v>
      </c>
      <c r="U1559" s="24" cm="1">
        <f t="array" aca="1" ref="U1559" ca="1">_FV(A1559,"Market cap",TRUE)</f>
        <v>2524328.0499999998</v>
      </c>
      <c r="V1559" s="16"/>
      <c r="W1559" s="16"/>
      <c r="Z1559" s="18"/>
      <c r="AA1559" s="20"/>
      <c r="AB1559" s="20"/>
      <c r="AC1559" s="21">
        <v>420</v>
      </c>
      <c r="AE1559" s="18"/>
      <c r="AF1559" s="20"/>
      <c r="AI1559" s="21"/>
      <c r="AJ1559" s="18"/>
      <c r="AL1559" s="18"/>
      <c r="AM1559" s="18"/>
      <c r="AN1559" t="s">
        <v>73</v>
      </c>
      <c r="AO1559" t="str" cm="1">
        <f t="array" aca="1" ref="AO1559" ca="1">_FV(A1559,"Currency")</f>
        <v>USD</v>
      </c>
      <c r="AP1559" t="str" cm="1">
        <f t="array" aca="1" ref="AP1559" ca="1">_FV(A1559,"Exchange")</f>
        <v>NYSE Arca</v>
      </c>
      <c r="AQ1559" s="6" t="str" cm="1">
        <f t="array" aca="1" ref="AQ1559" ca="1">_FV(A1559,"Exchange abbreviation",TRUE)</f>
        <v>ARCX</v>
      </c>
      <c r="AR1559" t="str" cm="1">
        <f t="array" aca="1" ref="AR1559" ca="1">_FV(A1559,"Instrument type",TRUE)</f>
        <v>ETF</v>
      </c>
    </row>
    <row r="1560" spans="1:44" ht="18.75" customHeight="1" x14ac:dyDescent="0.25">
      <c r="A1560" t="e" vm="1573">
        <v>#VALUE!</v>
      </c>
      <c r="B1560" t="s">
        <v>4415</v>
      </c>
      <c r="C1560" t="s">
        <v>4416</v>
      </c>
      <c r="D1560" s="31" cm="1">
        <f t="array" aca="1" ref="D1560" ca="1">_FV(A1560,"Last trade time",TRUE)</f>
        <v>45824.843750265623</v>
      </c>
      <c r="E1560" s="23" cm="1">
        <f t="array" aca="1" ref="E1560" ca="1">_FV(A1560,"Price")</f>
        <v>22.5</v>
      </c>
      <c r="F1560" s="27" cm="1">
        <f t="array" aca="1" ref="F1560" ca="1">_FV(A1560,"Change (%)",TRUE)</f>
        <v>2.6740000000000002E-3</v>
      </c>
      <c r="G1560" s="26" cm="1">
        <f t="array" aca="1" ref="G1560" ca="1">_FV(A1560,"Change")</f>
        <v>0.06</v>
      </c>
      <c r="H1560" s="23" cm="1">
        <f t="array" aca="1" ref="H1560" ca="1">_FV(A1560,"Open")</f>
        <v>22.45</v>
      </c>
      <c r="I1560" s="23" cm="1">
        <f t="array" aca="1" ref="I1560" ca="1">_FV(A1560,"Low")</f>
        <v>22.389900000000001</v>
      </c>
      <c r="J1560" s="23" cm="1">
        <f t="array" aca="1" ref="J1560" ca="1">_FV(A1560,"High")</f>
        <v>22.62</v>
      </c>
      <c r="K1560" s="23" cm="1">
        <f t="array" aca="1" ref="K1560" ca="1">_FV(A1560,"Previous close",TRUE)</f>
        <v>22.44</v>
      </c>
      <c r="L1560" s="26"/>
      <c r="M1560" s="23" cm="1">
        <f t="array" aca="1" ref="M1560" ca="1">_FV(A1560,"52 week low",TRUE)</f>
        <v>21.7</v>
      </c>
      <c r="N1560" s="23" cm="1">
        <f t="array" aca="1" ref="N1560" ca="1">_FV(A1560,"52 week high",TRUE)</f>
        <v>26.05</v>
      </c>
      <c r="O1560" s="8" cm="1">
        <f t="array" aca="1" ref="O1560" ca="1">_FV(A1560,"Volume")</f>
        <v>16164</v>
      </c>
      <c r="P1560" s="7" cm="1">
        <f t="array" aca="1" ref="P1560" ca="1">_FV(A1560,"Volume average",TRUE)</f>
        <v>31706</v>
      </c>
      <c r="Q1560" t="s">
        <v>449</v>
      </c>
      <c r="T1560" s="25" cm="1">
        <f t="array" aca="1" ref="T1560" ca="1">_FV(A1560,"Expense ratio",TRUE)</f>
        <v>6.0000000000000001E-3</v>
      </c>
      <c r="U1560" s="24" cm="1">
        <f t="array" aca="1" ref="U1560" ca="1">_FV(A1560,"Market cap",TRUE)</f>
        <v>29593527.190000001</v>
      </c>
      <c r="V1560" s="16"/>
      <c r="W1560" s="16"/>
      <c r="Z1560" s="18"/>
      <c r="AA1560" s="20"/>
      <c r="AB1560" s="20"/>
      <c r="AC1560" s="21">
        <v>29798</v>
      </c>
      <c r="AE1560" s="18"/>
      <c r="AF1560" s="20"/>
      <c r="AI1560" s="21"/>
      <c r="AJ1560" s="18"/>
      <c r="AL1560" s="18"/>
      <c r="AM1560" s="18"/>
      <c r="AN1560" t="s">
        <v>73</v>
      </c>
      <c r="AO1560" t="str" cm="1">
        <f t="array" aca="1" ref="AO1560" ca="1">_FV(A1560,"Currency")</f>
        <v>USD</v>
      </c>
      <c r="AP1560" t="str" cm="1">
        <f t="array" aca="1" ref="AP1560" ca="1">_FV(A1560,"Exchange")</f>
        <v>Nasdaq Stock Market</v>
      </c>
      <c r="AQ1560" s="6" t="str" cm="1">
        <f t="array" aca="1" ref="AQ1560" ca="1">_FV(A1560,"Exchange abbreviation",TRUE)</f>
        <v>XNAS</v>
      </c>
      <c r="AR1560" t="str" cm="1">
        <f t="array" aca="1" ref="AR1560" ca="1">_FV(A1560,"Instrument type",TRUE)</f>
        <v>ETF</v>
      </c>
    </row>
    <row r="1561" spans="1:44" ht="18.75" customHeight="1" x14ac:dyDescent="0.25">
      <c r="A1561" t="e" vm="1574">
        <v>#VALUE!</v>
      </c>
      <c r="B1561" t="s">
        <v>4417</v>
      </c>
      <c r="C1561" t="s">
        <v>4418</v>
      </c>
      <c r="D1561" s="31" cm="1">
        <f t="array" aca="1" ref="D1561" ca="1">_FV(A1561,"Last trade time",TRUE)</f>
        <v>45824.840334825778</v>
      </c>
      <c r="E1561" s="23" cm="1">
        <f t="array" aca="1" ref="E1561" ca="1">_FV(A1561,"Price")</f>
        <v>28.396899999999999</v>
      </c>
      <c r="F1561" s="27" cm="1">
        <f t="array" aca="1" ref="F1561" ca="1">_FV(A1561,"Change (%)",TRUE)</f>
        <v>5.9940000000000002E-3</v>
      </c>
      <c r="G1561" s="26" cm="1">
        <f t="array" aca="1" ref="G1561" ca="1">_FV(A1561,"Change")</f>
        <v>0.16919999999999999</v>
      </c>
      <c r="H1561" s="23" cm="1">
        <f t="array" aca="1" ref="H1561" ca="1">_FV(A1561,"Open")</f>
        <v>28.47</v>
      </c>
      <c r="I1561" s="23" cm="1">
        <f t="array" aca="1" ref="I1561" ca="1">_FV(A1561,"Low")</f>
        <v>28.395</v>
      </c>
      <c r="J1561" s="23" cm="1">
        <f t="array" aca="1" ref="J1561" ca="1">_FV(A1561,"High")</f>
        <v>28.47</v>
      </c>
      <c r="K1561" s="23" cm="1">
        <f t="array" aca="1" ref="K1561" ca="1">_FV(A1561,"Previous close",TRUE)</f>
        <v>28.227699999999999</v>
      </c>
      <c r="L1561" s="26"/>
      <c r="M1561" s="23" cm="1">
        <f t="array" aca="1" ref="M1561" ca="1">_FV(A1561,"52 week low",TRUE)</f>
        <v>25.34</v>
      </c>
      <c r="N1561" s="23" cm="1">
        <f t="array" aca="1" ref="N1561" ca="1">_FV(A1561,"52 week high",TRUE)</f>
        <v>28.47</v>
      </c>
      <c r="O1561" s="8" cm="1">
        <f t="array" aca="1" ref="O1561" ca="1">_FV(A1561,"Volume")</f>
        <v>5951</v>
      </c>
      <c r="P1561" s="7" cm="1">
        <f t="array" aca="1" ref="P1561" ca="1">_FV(A1561,"Volume average",TRUE)</f>
        <v>33102</v>
      </c>
      <c r="Q1561" t="s">
        <v>923</v>
      </c>
      <c r="S1561" t="s">
        <v>3079</v>
      </c>
      <c r="T1561" s="25" cm="1">
        <f t="array" aca="1" ref="T1561" ca="1">_FV(A1561,"Expense ratio",TRUE)</f>
        <v>6.0000000000000001E-3</v>
      </c>
      <c r="U1561" s="24" cm="1">
        <f t="array" aca="1" ref="U1561" ca="1">_FV(A1561,"Market cap",TRUE)</f>
        <v>97439777.049999997</v>
      </c>
      <c r="V1561" s="4">
        <v>97439776</v>
      </c>
      <c r="W1561" s="4">
        <v>97439776</v>
      </c>
      <c r="Y1561" t="s">
        <v>2045</v>
      </c>
      <c r="Z1561" s="5">
        <v>28.3124</v>
      </c>
      <c r="AA1561" s="5">
        <v>24.805724999999999</v>
      </c>
      <c r="AB1561" s="4">
        <v>0</v>
      </c>
      <c r="AC1561" s="4">
        <v>28382</v>
      </c>
      <c r="AE1561" s="5">
        <v>2.7983227665654198</v>
      </c>
      <c r="AF1561" s="5">
        <v>7.018870227741747</v>
      </c>
      <c r="AI1561" s="4">
        <v>28382</v>
      </c>
      <c r="AJ1561" s="5">
        <v>804374.26199999999</v>
      </c>
      <c r="AL1561" s="5">
        <v>28.39</v>
      </c>
      <c r="AM1561" s="5">
        <v>25.34</v>
      </c>
      <c r="AN1561" t="s">
        <v>47</v>
      </c>
      <c r="AO1561" t="str" cm="1">
        <f t="array" aca="1" ref="AO1561" ca="1">_FV(A1561,"Currency")</f>
        <v>USD</v>
      </c>
      <c r="AP1561" t="str" cm="1">
        <f t="array" aca="1" ref="AP1561" ca="1">_FV(A1561,"Exchange")</f>
        <v>CBOE BZX Exchange</v>
      </c>
      <c r="AQ1561" s="6" t="str" cm="1">
        <f t="array" aca="1" ref="AQ1561" ca="1">_FV(A1561,"Exchange abbreviation",TRUE)</f>
        <v>BATS</v>
      </c>
      <c r="AR1561" t="str" cm="1">
        <f t="array" aca="1" ref="AR1561" ca="1">_FV(A1561,"Instrument type",TRUE)</f>
        <v>ETF</v>
      </c>
    </row>
    <row r="1562" spans="1:44" ht="18.75" customHeight="1" x14ac:dyDescent="0.25">
      <c r="A1562" t="e" vm="1575">
        <v>#VALUE!</v>
      </c>
      <c r="B1562" t="s">
        <v>4419</v>
      </c>
      <c r="C1562" t="s">
        <v>4420</v>
      </c>
      <c r="D1562" s="31" cm="1">
        <f t="array" aca="1" ref="D1562" ca="1">_FV(A1562,"Last trade time",TRUE)</f>
        <v>45824.840277812502</v>
      </c>
      <c r="E1562" s="23" cm="1">
        <f t="array" aca="1" ref="E1562" ca="1">_FV(A1562,"Price")</f>
        <v>23.944500000000001</v>
      </c>
      <c r="F1562" s="27" cm="1">
        <f t="array" aca="1" ref="F1562" ca="1">_FV(A1562,"Change (%)",TRUE)</f>
        <v>7.6E-3</v>
      </c>
      <c r="G1562" s="26" cm="1">
        <f t="array" aca="1" ref="G1562" ca="1">_FV(A1562,"Change")</f>
        <v>0.18060000000000001</v>
      </c>
      <c r="H1562" s="23" cm="1">
        <f t="array" aca="1" ref="H1562" ca="1">_FV(A1562,"Open")</f>
        <v>23.944500000000001</v>
      </c>
      <c r="I1562" s="23" cm="1">
        <f t="array" aca="1" ref="I1562" ca="1">_FV(A1562,"Low")</f>
        <v>23.944500000000001</v>
      </c>
      <c r="J1562" s="23" cm="1">
        <f t="array" aca="1" ref="J1562" ca="1">_FV(A1562,"High")</f>
        <v>23.944500000000001</v>
      </c>
      <c r="K1562" s="23" cm="1">
        <f t="array" aca="1" ref="K1562" ca="1">_FV(A1562,"Previous close",TRUE)</f>
        <v>23.7639</v>
      </c>
      <c r="L1562" s="26"/>
      <c r="M1562" s="23" cm="1">
        <f t="array" aca="1" ref="M1562" ca="1">_FV(A1562,"52 week low",TRUE)</f>
        <v>20.267600000000002</v>
      </c>
      <c r="N1562" s="23" cm="1">
        <f t="array" aca="1" ref="N1562" ca="1">_FV(A1562,"52 week high",TRUE)</f>
        <v>27</v>
      </c>
      <c r="O1562" s="8" cm="1">
        <f t="array" aca="1" ref="O1562" ca="1">_FV(A1562,"Volume")</f>
        <v>5</v>
      </c>
      <c r="P1562" s="7" cm="1">
        <f t="array" aca="1" ref="P1562" ca="1">_FV(A1562,"Volume average",TRUE)</f>
        <v>295</v>
      </c>
      <c r="Q1562" t="s">
        <v>916</v>
      </c>
      <c r="S1562" t="s">
        <v>2648</v>
      </c>
      <c r="T1562" s="25" cm="1">
        <f t="array" aca="1" ref="T1562" ca="1">_FV(A1562,"Expense ratio",TRUE)</f>
        <v>6.0000000000000001E-3</v>
      </c>
      <c r="U1562" s="24" cm="1">
        <f t="array" aca="1" ref="U1562" ca="1">_FV(A1562,"Market cap",TRUE)</f>
        <v>1176647.3500000001</v>
      </c>
      <c r="V1562" s="4">
        <v>1176647</v>
      </c>
      <c r="W1562" s="4">
        <v>1176647</v>
      </c>
      <c r="Y1562" t="s">
        <v>676</v>
      </c>
      <c r="Z1562" s="5">
        <v>23.969100000000001</v>
      </c>
      <c r="AA1562" s="5">
        <v>20.879750999999999</v>
      </c>
      <c r="AB1562" s="20"/>
      <c r="AC1562" s="4">
        <v>430</v>
      </c>
      <c r="AE1562" s="5">
        <v>1.0273102217186689</v>
      </c>
      <c r="AF1562" s="20"/>
      <c r="AH1562" s="16"/>
      <c r="AI1562" s="4">
        <v>430</v>
      </c>
      <c r="AJ1562" s="5">
        <v>10298.5</v>
      </c>
      <c r="AL1562" s="4">
        <v>27</v>
      </c>
      <c r="AM1562" s="5">
        <v>20.268000000000001</v>
      </c>
      <c r="AN1562" t="s">
        <v>47</v>
      </c>
      <c r="AO1562" t="str" cm="1">
        <f t="array" aca="1" ref="AO1562" ca="1">_FV(A1562,"Currency")</f>
        <v>USD</v>
      </c>
      <c r="AP1562" t="str" cm="1">
        <f t="array" aca="1" ref="AP1562" ca="1">_FV(A1562,"Exchange")</f>
        <v>NYSE Arca</v>
      </c>
      <c r="AQ1562" s="6" t="str" cm="1">
        <f t="array" aca="1" ref="AQ1562" ca="1">_FV(A1562,"Exchange abbreviation",TRUE)</f>
        <v>ARCX</v>
      </c>
      <c r="AR1562" t="str" cm="1">
        <f t="array" aca="1" ref="AR1562" ca="1">_FV(A1562,"Instrument type",TRUE)</f>
        <v>ETF</v>
      </c>
    </row>
    <row r="1563" spans="1:44" ht="18.75" customHeight="1" x14ac:dyDescent="0.25">
      <c r="A1563" t="e" vm="1576">
        <v>#VALUE!</v>
      </c>
      <c r="B1563" t="s">
        <v>4421</v>
      </c>
      <c r="C1563" t="s">
        <v>4422</v>
      </c>
      <c r="D1563" s="31" cm="1">
        <f t="array" aca="1" ref="D1563" ca="1">_FV(A1563,"Last trade time",TRUE)</f>
        <v>45824.840277789066</v>
      </c>
      <c r="E1563" s="23" cm="1">
        <f t="array" aca="1" ref="E1563" ca="1">_FV(A1563,"Price")</f>
        <v>19.1189</v>
      </c>
      <c r="F1563" s="27" cm="1">
        <f t="array" aca="1" ref="F1563" ca="1">_FV(A1563,"Change (%)",TRUE)</f>
        <v>2.3219999999999998E-3</v>
      </c>
      <c r="G1563" s="26" cm="1">
        <f t="array" aca="1" ref="G1563" ca="1">_FV(A1563,"Change")</f>
        <v>4.4299999999999999E-2</v>
      </c>
      <c r="H1563" s="23" cm="1">
        <f t="array" aca="1" ref="H1563" ca="1">_FV(A1563,"Open")</f>
        <v>19.11</v>
      </c>
      <c r="I1563" s="23" cm="1">
        <f t="array" aca="1" ref="I1563" ca="1">_FV(A1563,"Low")</f>
        <v>19.11</v>
      </c>
      <c r="J1563" s="23" cm="1">
        <f t="array" aca="1" ref="J1563" ca="1">_FV(A1563,"High")</f>
        <v>19.1189</v>
      </c>
      <c r="K1563" s="23" cm="1">
        <f t="array" aca="1" ref="K1563" ca="1">_FV(A1563,"Previous close",TRUE)</f>
        <v>19.0746</v>
      </c>
      <c r="L1563" s="26"/>
      <c r="M1563" s="23" cm="1">
        <f t="array" aca="1" ref="M1563" ca="1">_FV(A1563,"52 week low",TRUE)</f>
        <v>16.63</v>
      </c>
      <c r="N1563" s="23" cm="1">
        <f t="array" aca="1" ref="N1563" ca="1">_FV(A1563,"52 week high",TRUE)</f>
        <v>23.23</v>
      </c>
      <c r="O1563" s="8" cm="1">
        <f t="array" aca="1" ref="O1563" ca="1">_FV(A1563,"Volume")</f>
        <v>331</v>
      </c>
      <c r="P1563" s="7" cm="1">
        <f t="array" aca="1" ref="P1563" ca="1">_FV(A1563,"Volume average",TRUE)</f>
        <v>899</v>
      </c>
      <c r="Q1563" t="s">
        <v>1626</v>
      </c>
      <c r="S1563" t="s">
        <v>4423</v>
      </c>
      <c r="T1563" s="25" cm="1">
        <f t="array" aca="1" ref="T1563" ca="1">_FV(A1563,"Expense ratio",TRUE)</f>
        <v>6.0000000000000001E-3</v>
      </c>
      <c r="U1563" s="24" cm="1">
        <f t="array" aca="1" ref="U1563" ca="1">_FV(A1563,"Market cap",TRUE)</f>
        <v>4292244.71</v>
      </c>
      <c r="V1563" s="4">
        <v>4292244</v>
      </c>
      <c r="W1563" s="4">
        <v>4292244</v>
      </c>
      <c r="Y1563" t="s">
        <v>2117</v>
      </c>
      <c r="Z1563" s="5">
        <v>19.096599999999999</v>
      </c>
      <c r="AA1563" s="19">
        <v>27.993551</v>
      </c>
      <c r="AB1563" s="5">
        <v>5.4600000000000003E-2</v>
      </c>
      <c r="AC1563" s="4">
        <v>1322</v>
      </c>
      <c r="AE1563" s="5">
        <v>-1.1410775972380049</v>
      </c>
      <c r="AF1563" s="5">
        <v>2.4466542753195819</v>
      </c>
      <c r="AI1563" s="4">
        <v>1322</v>
      </c>
      <c r="AJ1563" s="5">
        <v>25264.874199999998</v>
      </c>
      <c r="AL1563" s="5">
        <v>23.23</v>
      </c>
      <c r="AM1563" s="5">
        <v>16.63</v>
      </c>
      <c r="AN1563" t="s">
        <v>47</v>
      </c>
      <c r="AO1563" t="str" cm="1">
        <f t="array" aca="1" ref="AO1563" ca="1">_FV(A1563,"Currency")</f>
        <v>USD</v>
      </c>
      <c r="AP1563" t="str" cm="1">
        <f t="array" aca="1" ref="AP1563" ca="1">_FV(A1563,"Exchange")</f>
        <v>NYSE Arca</v>
      </c>
      <c r="AQ1563" s="6" t="str" cm="1">
        <f t="array" aca="1" ref="AQ1563" ca="1">_FV(A1563,"Exchange abbreviation",TRUE)</f>
        <v>ARCX</v>
      </c>
      <c r="AR1563" t="str" cm="1">
        <f t="array" aca="1" ref="AR1563" ca="1">_FV(A1563,"Instrument type",TRUE)</f>
        <v>ETF</v>
      </c>
    </row>
    <row r="1564" spans="1:44" ht="18.75" customHeight="1" x14ac:dyDescent="0.25">
      <c r="A1564" t="e" vm="1577">
        <v>#VALUE!</v>
      </c>
      <c r="B1564" t="s">
        <v>4424</v>
      </c>
      <c r="C1564" t="s">
        <v>4425</v>
      </c>
      <c r="D1564" s="31" cm="1">
        <f t="array" aca="1" ref="D1564" ca="1">_FV(A1564,"Last trade time",TRUE)</f>
        <v>45824.840277812502</v>
      </c>
      <c r="E1564" s="23" cm="1">
        <f t="array" aca="1" ref="E1564" ca="1">_FV(A1564,"Price")</f>
        <v>102.47</v>
      </c>
      <c r="F1564" s="27" cm="1">
        <f t="array" aca="1" ref="F1564" ca="1">_FV(A1564,"Change (%)",TRUE)</f>
        <v>4.7060000000000001E-3</v>
      </c>
      <c r="G1564" s="26" cm="1">
        <f t="array" aca="1" ref="G1564" ca="1">_FV(A1564,"Change")</f>
        <v>0.48</v>
      </c>
      <c r="H1564" s="23" cm="1">
        <f t="array" aca="1" ref="H1564" ca="1">_FV(A1564,"Open")</f>
        <v>102.55</v>
      </c>
      <c r="I1564" s="23" cm="1">
        <f t="array" aca="1" ref="I1564" ca="1">_FV(A1564,"Low")</f>
        <v>101.6101</v>
      </c>
      <c r="J1564" s="23" cm="1">
        <f t="array" aca="1" ref="J1564" ca="1">_FV(A1564,"High")</f>
        <v>103.045</v>
      </c>
      <c r="K1564" s="23" cm="1">
        <f t="array" aca="1" ref="K1564" ca="1">_FV(A1564,"Previous close",TRUE)</f>
        <v>101.99</v>
      </c>
      <c r="L1564" s="26"/>
      <c r="M1564" s="23" cm="1">
        <f t="array" aca="1" ref="M1564" ca="1">_FV(A1564,"52 week low",TRUE)</f>
        <v>91.9268</v>
      </c>
      <c r="N1564" s="23" cm="1">
        <f t="array" aca="1" ref="N1564" ca="1">_FV(A1564,"52 week high",TRUE)</f>
        <v>114.38</v>
      </c>
      <c r="O1564" s="8" cm="1">
        <f t="array" aca="1" ref="O1564" ca="1">_FV(A1564,"Volume")</f>
        <v>15630</v>
      </c>
      <c r="P1564" s="7" cm="1">
        <f t="array" aca="1" ref="P1564" ca="1">_FV(A1564,"Volume average",TRUE)</f>
        <v>28364</v>
      </c>
      <c r="Q1564" t="s">
        <v>351</v>
      </c>
      <c r="S1564" t="s">
        <v>318</v>
      </c>
      <c r="T1564" s="25" cm="1">
        <f t="array" aca="1" ref="T1564" ca="1">_FV(A1564,"Expense ratio",TRUE)</f>
        <v>6.0000000000000001E-3</v>
      </c>
      <c r="U1564" s="24" cm="1">
        <f t="array" aca="1" ref="U1564" ca="1">_FV(A1564,"Market cap",TRUE)</f>
        <v>906269084.65999997</v>
      </c>
      <c r="V1564" s="4">
        <v>906253952</v>
      </c>
      <c r="W1564" s="4">
        <v>906253952</v>
      </c>
      <c r="Y1564" t="s">
        <v>4255</v>
      </c>
      <c r="Z1564" s="5">
        <v>103.09</v>
      </c>
      <c r="AA1564" s="5">
        <v>18.931778000000001</v>
      </c>
      <c r="AB1564" s="5">
        <v>3.8999999999999998E-3</v>
      </c>
      <c r="AC1564" s="4">
        <v>34780</v>
      </c>
      <c r="AE1564" s="5">
        <v>-1.404192387443415</v>
      </c>
      <c r="AF1564" s="5">
        <v>-2.2879926218040252</v>
      </c>
      <c r="AH1564" s="16"/>
      <c r="AI1564" s="4">
        <v>34780</v>
      </c>
      <c r="AJ1564" s="4">
        <v>3578862</v>
      </c>
      <c r="AL1564" s="5">
        <v>114.38</v>
      </c>
      <c r="AM1564" s="5">
        <v>91.93</v>
      </c>
      <c r="AN1564" t="s">
        <v>90</v>
      </c>
      <c r="AO1564" t="str" cm="1">
        <f t="array" aca="1" ref="AO1564" ca="1">_FV(A1564,"Currency")</f>
        <v>USD</v>
      </c>
      <c r="AP1564" t="str" cm="1">
        <f t="array" aca="1" ref="AP1564" ca="1">_FV(A1564,"Exchange")</f>
        <v>NYSE Arca</v>
      </c>
      <c r="AQ1564" s="6" t="str" cm="1">
        <f t="array" aca="1" ref="AQ1564" ca="1">_FV(A1564,"Exchange abbreviation",TRUE)</f>
        <v>ARCX</v>
      </c>
      <c r="AR1564" t="str" cm="1">
        <f t="array" aca="1" ref="AR1564" ca="1">_FV(A1564,"Instrument type",TRUE)</f>
        <v>ETF</v>
      </c>
    </row>
    <row r="1565" spans="1:44" ht="18.75" customHeight="1" x14ac:dyDescent="0.25">
      <c r="A1565" t="e" vm="1578">
        <v>#VALUE!</v>
      </c>
      <c r="B1565" t="s">
        <v>4426</v>
      </c>
      <c r="C1565" t="s">
        <v>4427</v>
      </c>
      <c r="D1565" s="31" cm="1">
        <f t="array" aca="1" ref="D1565" ca="1">_FV(A1565,"Last trade time",TRUE)</f>
        <v>45824.840334617969</v>
      </c>
      <c r="E1565" s="23" cm="1">
        <f t="array" aca="1" ref="E1565" ca="1">_FV(A1565,"Price")</f>
        <v>34.856000000000002</v>
      </c>
      <c r="F1565" s="27" cm="1">
        <f t="array" aca="1" ref="F1565" ca="1">_FV(A1565,"Change (%)",TRUE)</f>
        <v>9.1889999999999995E-4</v>
      </c>
      <c r="G1565" s="26" cm="1">
        <f t="array" aca="1" ref="G1565" ca="1">_FV(A1565,"Change")</f>
        <v>3.2000000000000001E-2</v>
      </c>
      <c r="H1565" s="23" cm="1">
        <f t="array" aca="1" ref="H1565" ca="1">_FV(A1565,"Open")</f>
        <v>34.83</v>
      </c>
      <c r="I1565" s="23" cm="1">
        <f t="array" aca="1" ref="I1565" ca="1">_FV(A1565,"Low")</f>
        <v>34.81</v>
      </c>
      <c r="J1565" s="23" cm="1">
        <f t="array" aca="1" ref="J1565" ca="1">_FV(A1565,"High")</f>
        <v>34.86</v>
      </c>
      <c r="K1565" s="23" cm="1">
        <f t="array" aca="1" ref="K1565" ca="1">_FV(A1565,"Previous close",TRUE)</f>
        <v>34.823999999999998</v>
      </c>
      <c r="L1565" s="26"/>
      <c r="M1565" s="23" cm="1">
        <f t="array" aca="1" ref="M1565" ca="1">_FV(A1565,"52 week low",TRUE)</f>
        <v>33.39</v>
      </c>
      <c r="N1565" s="23" cm="1">
        <f t="array" aca="1" ref="N1565" ca="1">_FV(A1565,"52 week high",TRUE)</f>
        <v>40.655000000000001</v>
      </c>
      <c r="O1565" s="8" cm="1">
        <f t="array" aca="1" ref="O1565" ca="1">_FV(A1565,"Volume")</f>
        <v>35141</v>
      </c>
      <c r="P1565" s="7" cm="1">
        <f t="array" aca="1" ref="P1565" ca="1">_FV(A1565,"Volume average",TRUE)</f>
        <v>77951</v>
      </c>
      <c r="Q1565" t="s">
        <v>496</v>
      </c>
      <c r="S1565" t="s">
        <v>3079</v>
      </c>
      <c r="T1565" s="25" cm="1">
        <f t="array" aca="1" ref="T1565" ca="1">_FV(A1565,"Expense ratio",TRUE)</f>
        <v>6.0000000000000001E-3</v>
      </c>
      <c r="U1565" s="24" cm="1">
        <f t="array" aca="1" ref="U1565" ca="1">_FV(A1565,"Market cap",TRUE)</f>
        <v>442016663.00999999</v>
      </c>
      <c r="V1565" s="4">
        <v>442016672</v>
      </c>
      <c r="W1565" s="4">
        <v>442016672</v>
      </c>
      <c r="Y1565" t="s">
        <v>4127</v>
      </c>
      <c r="Z1565" s="5">
        <v>34.828600000000002</v>
      </c>
      <c r="AA1565" s="5">
        <v>18.460574999999999</v>
      </c>
      <c r="AB1565" s="5">
        <v>9.1999999999999998E-3</v>
      </c>
      <c r="AC1565" s="4">
        <v>74577</v>
      </c>
      <c r="AE1565" s="5">
        <v>-5.4952450340092991</v>
      </c>
      <c r="AF1565" s="5">
        <v>0.57942573700449085</v>
      </c>
      <c r="AI1565" s="4">
        <v>74577</v>
      </c>
      <c r="AJ1565" s="5">
        <v>2595279.6</v>
      </c>
      <c r="AL1565" s="5">
        <v>40.655000000000001</v>
      </c>
      <c r="AM1565" s="5">
        <v>33.39</v>
      </c>
      <c r="AN1565" t="s">
        <v>90</v>
      </c>
      <c r="AO1565" t="str" cm="1">
        <f t="array" aca="1" ref="AO1565" ca="1">_FV(A1565,"Currency")</f>
        <v>USD</v>
      </c>
      <c r="AP1565" t="str" cm="1">
        <f t="array" aca="1" ref="AP1565" ca="1">_FV(A1565,"Exchange")</f>
        <v>CBOE BZX Exchange</v>
      </c>
      <c r="AQ1565" s="6" t="str" cm="1">
        <f t="array" aca="1" ref="AQ1565" ca="1">_FV(A1565,"Exchange abbreviation",TRUE)</f>
        <v>BATS</v>
      </c>
      <c r="AR1565" t="str" cm="1">
        <f t="array" aca="1" ref="AR1565" ca="1">_FV(A1565,"Instrument type",TRUE)</f>
        <v>ETF</v>
      </c>
    </row>
    <row r="1566" spans="1:44" ht="18.75" customHeight="1" x14ac:dyDescent="0.25">
      <c r="A1566" t="e" vm="1579">
        <v>#VALUE!</v>
      </c>
      <c r="B1566" t="s">
        <v>4428</v>
      </c>
      <c r="C1566" t="s">
        <v>4429</v>
      </c>
      <c r="D1566" s="31" cm="1">
        <f t="array" aca="1" ref="D1566" ca="1">_FV(A1566,"Last trade time",TRUE)</f>
        <v>45824.840346226563</v>
      </c>
      <c r="E1566" s="23" cm="1">
        <f t="array" aca="1" ref="E1566" ca="1">_FV(A1566,"Price")</f>
        <v>25.535</v>
      </c>
      <c r="F1566" s="27" cm="1">
        <f t="array" aca="1" ref="F1566" ca="1">_FV(A1566,"Change (%)",TRUE)</f>
        <v>-1.9579999999999999E-4</v>
      </c>
      <c r="G1566" s="26" cm="1">
        <f t="array" aca="1" ref="G1566" ca="1">_FV(A1566,"Change")</f>
        <v>-5.0000000000000001E-3</v>
      </c>
      <c r="H1566" s="23" cm="1">
        <f t="array" aca="1" ref="H1566" ca="1">_FV(A1566,"Open")</f>
        <v>25.558499999999999</v>
      </c>
      <c r="I1566" s="23" cm="1">
        <f t="array" aca="1" ref="I1566" ca="1">_FV(A1566,"Low")</f>
        <v>25.53</v>
      </c>
      <c r="J1566" s="23" cm="1">
        <f t="array" aca="1" ref="J1566" ca="1">_FV(A1566,"High")</f>
        <v>25.5596</v>
      </c>
      <c r="K1566" s="23" cm="1">
        <f t="array" aca="1" ref="K1566" ca="1">_FV(A1566,"Previous close",TRUE)</f>
        <v>25.54</v>
      </c>
      <c r="L1566" s="26"/>
      <c r="M1566" s="23" cm="1">
        <f t="array" aca="1" ref="M1566" ca="1">_FV(A1566,"52 week low",TRUE)</f>
        <v>25.14</v>
      </c>
      <c r="N1566" s="23" cm="1">
        <f t="array" aca="1" ref="N1566" ca="1">_FV(A1566,"52 week high",TRUE)</f>
        <v>25.69</v>
      </c>
      <c r="O1566" s="8" cm="1">
        <f t="array" aca="1" ref="O1566" ca="1">_FV(A1566,"Volume")</f>
        <v>827</v>
      </c>
      <c r="P1566" s="7" cm="1">
        <f t="array" aca="1" ref="P1566" ca="1">_FV(A1566,"Volume average",TRUE)</f>
        <v>32845</v>
      </c>
      <c r="Q1566" t="s">
        <v>290</v>
      </c>
      <c r="S1566" t="s">
        <v>1146</v>
      </c>
      <c r="T1566" s="25" cm="1">
        <f t="array" aca="1" ref="T1566" ca="1">_FV(A1566,"Expense ratio",TRUE)</f>
        <v>6.0000000000000001E-3</v>
      </c>
      <c r="U1566" s="24" cm="1">
        <f t="array" aca="1" ref="U1566" ca="1">_FV(A1566,"Market cap",TRUE)</f>
        <v>28048373.399999999</v>
      </c>
      <c r="V1566" s="4">
        <v>28048372</v>
      </c>
      <c r="W1566" s="4">
        <v>28048372</v>
      </c>
      <c r="Y1566" t="s">
        <v>2114</v>
      </c>
      <c r="Z1566" s="5">
        <v>25.5199</v>
      </c>
      <c r="AA1566" s="20"/>
      <c r="AB1566" s="5">
        <v>4.1799999999999997E-2</v>
      </c>
      <c r="AC1566" s="4">
        <v>40874</v>
      </c>
      <c r="AE1566" s="5">
        <v>1.5962985710589179</v>
      </c>
      <c r="AF1566" s="5">
        <v>4.2935173274081029</v>
      </c>
      <c r="AI1566" s="4">
        <v>40874</v>
      </c>
      <c r="AJ1566" s="5">
        <v>1042491.37</v>
      </c>
      <c r="AL1566" s="5">
        <v>25.69</v>
      </c>
      <c r="AM1566" s="5">
        <v>25.14</v>
      </c>
      <c r="AN1566" t="s">
        <v>90</v>
      </c>
      <c r="AO1566" t="str" cm="1">
        <f t="array" aca="1" ref="AO1566" ca="1">_FV(A1566,"Currency")</f>
        <v>USD</v>
      </c>
      <c r="AP1566" t="str" cm="1">
        <f t="array" aca="1" ref="AP1566" ca="1">_FV(A1566,"Exchange")</f>
        <v>CBOE BZX Exchange</v>
      </c>
      <c r="AQ1566" s="6" t="str" cm="1">
        <f t="array" aca="1" ref="AQ1566" ca="1">_FV(A1566,"Exchange abbreviation",TRUE)</f>
        <v>BATS</v>
      </c>
      <c r="AR1566" t="str" cm="1">
        <f t="array" aca="1" ref="AR1566" ca="1">_FV(A1566,"Instrument type",TRUE)</f>
        <v>ETF</v>
      </c>
    </row>
    <row r="1567" spans="1:44" ht="18.75" customHeight="1" x14ac:dyDescent="0.25">
      <c r="A1567" t="e" vm="1580">
        <v>#VALUE!</v>
      </c>
      <c r="B1567" t="s">
        <v>4430</v>
      </c>
      <c r="C1567" t="s">
        <v>4431</v>
      </c>
      <c r="D1567" s="31" cm="1">
        <f t="array" aca="1" ref="D1567" ca="1">_FV(A1567,"Last trade time",TRUE)</f>
        <v>45824.840277812502</v>
      </c>
      <c r="E1567" s="23" cm="1">
        <f t="array" aca="1" ref="E1567" ca="1">_FV(A1567,"Price")</f>
        <v>47.41</v>
      </c>
      <c r="F1567" s="27" cm="1">
        <f t="array" aca="1" ref="F1567" ca="1">_FV(A1567,"Change (%)",TRUE)</f>
        <v>-6.3240000000000008E-4</v>
      </c>
      <c r="G1567" s="26" cm="1">
        <f t="array" aca="1" ref="G1567" ca="1">_FV(A1567,"Change")</f>
        <v>-0.03</v>
      </c>
      <c r="H1567" s="23" cm="1">
        <f t="array" aca="1" ref="H1567" ca="1">_FV(A1567,"Open")</f>
        <v>47.42</v>
      </c>
      <c r="I1567" s="23" cm="1">
        <f t="array" aca="1" ref="I1567" ca="1">_FV(A1567,"Low")</f>
        <v>47.39</v>
      </c>
      <c r="J1567" s="23" cm="1">
        <f t="array" aca="1" ref="J1567" ca="1">_FV(A1567,"High")</f>
        <v>47.44</v>
      </c>
      <c r="K1567" s="23" cm="1">
        <f t="array" aca="1" ref="K1567" ca="1">_FV(A1567,"Previous close",TRUE)</f>
        <v>47.44</v>
      </c>
      <c r="L1567" s="26"/>
      <c r="M1567" s="23" cm="1">
        <f t="array" aca="1" ref="M1567" ca="1">_FV(A1567,"52 week low",TRUE)</f>
        <v>45.06</v>
      </c>
      <c r="N1567" s="23" cm="1">
        <f t="array" aca="1" ref="N1567" ca="1">_FV(A1567,"52 week high",TRUE)</f>
        <v>48.07</v>
      </c>
      <c r="O1567" s="8" cm="1">
        <f t="array" aca="1" ref="O1567" ca="1">_FV(A1567,"Volume")</f>
        <v>54915</v>
      </c>
      <c r="P1567" s="7" cm="1">
        <f t="array" aca="1" ref="P1567" ca="1">_FV(A1567,"Volume average",TRUE)</f>
        <v>73387</v>
      </c>
      <c r="Q1567" t="s">
        <v>3639</v>
      </c>
      <c r="R1567" t="s">
        <v>4347</v>
      </c>
      <c r="S1567" t="s">
        <v>3079</v>
      </c>
      <c r="T1567" s="25" cm="1">
        <f t="array" aca="1" ref="T1567" ca="1">_FV(A1567,"Expense ratio",TRUE)</f>
        <v>6.0000000000000001E-3</v>
      </c>
      <c r="U1567" s="24" cm="1">
        <f t="array" aca="1" ref="U1567" ca="1">_FV(A1567,"Market cap",TRUE)</f>
        <v>489023939.60000002</v>
      </c>
      <c r="V1567" s="4">
        <v>489023936</v>
      </c>
      <c r="W1567" s="4">
        <v>489023936</v>
      </c>
      <c r="Y1567" t="s">
        <v>4432</v>
      </c>
      <c r="Z1567" s="5">
        <v>47.345700000000001</v>
      </c>
      <c r="AA1567" s="5">
        <v>10.975251</v>
      </c>
      <c r="AB1567" s="5">
        <v>7.4200004E-2</v>
      </c>
      <c r="AC1567" s="4">
        <v>123369</v>
      </c>
      <c r="AE1567" s="5">
        <v>2.1623197336886562</v>
      </c>
      <c r="AF1567" s="5">
        <v>6.6809688051103544</v>
      </c>
      <c r="AI1567" s="4">
        <v>123369</v>
      </c>
      <c r="AJ1567" s="5">
        <v>5841522.1500000004</v>
      </c>
      <c r="AL1567" s="5">
        <v>48.07</v>
      </c>
      <c r="AM1567" s="5">
        <v>45.06</v>
      </c>
      <c r="AN1567" t="s">
        <v>90</v>
      </c>
      <c r="AO1567" t="str" cm="1">
        <f t="array" aca="1" ref="AO1567" ca="1">_FV(A1567,"Currency")</f>
        <v>USD</v>
      </c>
      <c r="AP1567" t="str" cm="1">
        <f t="array" aca="1" ref="AP1567" ca="1">_FV(A1567,"Exchange")</f>
        <v>NYSE Arca</v>
      </c>
      <c r="AQ1567" s="6" t="str" cm="1">
        <f t="array" aca="1" ref="AQ1567" ca="1">_FV(A1567,"Exchange abbreviation",TRUE)</f>
        <v>ARCX</v>
      </c>
      <c r="AR1567" t="str" cm="1">
        <f t="array" aca="1" ref="AR1567" ca="1">_FV(A1567,"Instrument type",TRUE)</f>
        <v>ETF</v>
      </c>
    </row>
    <row r="1568" spans="1:44" ht="18.75" customHeight="1" x14ac:dyDescent="0.25">
      <c r="A1568" t="e" vm="1581">
        <v>#VALUE!</v>
      </c>
      <c r="B1568" t="s">
        <v>4433</v>
      </c>
      <c r="C1568" t="s">
        <v>4434</v>
      </c>
      <c r="D1568" s="31" cm="1">
        <f t="array" aca="1" ref="D1568" ca="1">_FV(A1568,"Last trade time",TRUE)</f>
        <v>45824.840277789066</v>
      </c>
      <c r="E1568" s="23" cm="1">
        <f t="array" aca="1" ref="E1568" ca="1">_FV(A1568,"Price")</f>
        <v>21.660699999999999</v>
      </c>
      <c r="F1568" s="27" cm="1">
        <f t="array" aca="1" ref="F1568" ca="1">_FV(A1568,"Change (%)",TRUE)</f>
        <v>6.4590000000000003E-3</v>
      </c>
      <c r="G1568" s="26" cm="1">
        <f t="array" aca="1" ref="G1568" ca="1">_FV(A1568,"Change")</f>
        <v>0.13900000000000001</v>
      </c>
      <c r="H1568" s="23" cm="1">
        <f t="array" aca="1" ref="H1568" ca="1">_FV(A1568,"Open")</f>
        <v>21.660699999999999</v>
      </c>
      <c r="I1568" s="23" cm="1">
        <f t="array" aca="1" ref="I1568" ca="1">_FV(A1568,"Low")</f>
        <v>21.660699999999999</v>
      </c>
      <c r="J1568" s="23" cm="1">
        <f t="array" aca="1" ref="J1568" ca="1">_FV(A1568,"High")</f>
        <v>21.660699999999999</v>
      </c>
      <c r="K1568" s="23" cm="1">
        <f t="array" aca="1" ref="K1568" ca="1">_FV(A1568,"Previous close",TRUE)</f>
        <v>21.521699999999999</v>
      </c>
      <c r="L1568" s="26"/>
      <c r="M1568" s="23" cm="1">
        <f t="array" aca="1" ref="M1568" ca="1">_FV(A1568,"52 week low",TRUE)</f>
        <v>17.440000000000001</v>
      </c>
      <c r="N1568" s="23" cm="1">
        <f t="array" aca="1" ref="N1568" ca="1">_FV(A1568,"52 week high",TRUE)</f>
        <v>23.930099999999999</v>
      </c>
      <c r="O1568" s="8" cm="1">
        <f t="array" aca="1" ref="O1568" ca="1">_FV(A1568,"Volume")</f>
        <v>3</v>
      </c>
      <c r="P1568" s="7" cm="1">
        <f t="array" aca="1" ref="P1568" ca="1">_FV(A1568,"Volume average",TRUE)</f>
        <v>327</v>
      </c>
      <c r="Q1568" t="s">
        <v>119</v>
      </c>
      <c r="T1568" s="25" cm="1">
        <f t="array" aca="1" ref="T1568" ca="1">_FV(A1568,"Expense ratio",TRUE)</f>
        <v>6.0000000000000001E-3</v>
      </c>
      <c r="U1568" s="24" cm="1">
        <f t="array" aca="1" ref="U1568" ca="1">_FV(A1568,"Market cap",TRUE)</f>
        <v>1034941.87</v>
      </c>
      <c r="V1568" s="16"/>
      <c r="W1568" s="16"/>
      <c r="Z1568" s="18"/>
      <c r="AA1568" s="20"/>
      <c r="AB1568" s="20"/>
      <c r="AC1568" s="21">
        <v>337</v>
      </c>
      <c r="AE1568" s="18"/>
      <c r="AF1568" s="20"/>
      <c r="AI1568" s="21"/>
      <c r="AJ1568" s="18"/>
      <c r="AL1568" s="18"/>
      <c r="AM1568" s="18"/>
      <c r="AN1568" t="s">
        <v>73</v>
      </c>
      <c r="AO1568" t="str" cm="1">
        <f t="array" aca="1" ref="AO1568" ca="1">_FV(A1568,"Currency")</f>
        <v>USD</v>
      </c>
      <c r="AP1568" t="str" cm="1">
        <f t="array" aca="1" ref="AP1568" ca="1">_FV(A1568,"Exchange")</f>
        <v>NYSE Arca</v>
      </c>
      <c r="AQ1568" s="6" t="str" cm="1">
        <f t="array" aca="1" ref="AQ1568" ca="1">_FV(A1568,"Exchange abbreviation",TRUE)</f>
        <v>ARCX</v>
      </c>
      <c r="AR1568" t="str" cm="1">
        <f t="array" aca="1" ref="AR1568" ca="1">_FV(A1568,"Instrument type",TRUE)</f>
        <v>ETF</v>
      </c>
    </row>
    <row r="1569" spans="1:44" ht="18.75" customHeight="1" x14ac:dyDescent="0.25">
      <c r="A1569" t="e" vm="1582">
        <v>#VALUE!</v>
      </c>
      <c r="B1569" t="s">
        <v>4435</v>
      </c>
      <c r="C1569" t="s">
        <v>4436</v>
      </c>
      <c r="D1569" s="31" cm="1">
        <f t="array" aca="1" ref="D1569" ca="1">_FV(A1569,"Last trade time",TRUE)</f>
        <v>45824.84027780078</v>
      </c>
      <c r="E1569" s="23" cm="1">
        <f t="array" aca="1" ref="E1569" ca="1">_FV(A1569,"Price")</f>
        <v>21.5626</v>
      </c>
      <c r="F1569" s="27" cm="1">
        <f t="array" aca="1" ref="F1569" ca="1">_FV(A1569,"Change (%)",TRUE)</f>
        <v>8.1349999999999999E-3</v>
      </c>
      <c r="G1569" s="26" cm="1">
        <f t="array" aca="1" ref="G1569" ca="1">_FV(A1569,"Change")</f>
        <v>0.17399999999999999</v>
      </c>
      <c r="H1569" s="23" cm="1">
        <f t="array" aca="1" ref="H1569" ca="1">_FV(A1569,"Open")</f>
        <v>21.64</v>
      </c>
      <c r="I1569" s="23" cm="1">
        <f t="array" aca="1" ref="I1569" ca="1">_FV(A1569,"Low")</f>
        <v>21.55</v>
      </c>
      <c r="J1569" s="23" cm="1">
        <f t="array" aca="1" ref="J1569" ca="1">_FV(A1569,"High")</f>
        <v>21.64</v>
      </c>
      <c r="K1569" s="23" cm="1">
        <f t="array" aca="1" ref="K1569" ca="1">_FV(A1569,"Previous close",TRUE)</f>
        <v>21.3886</v>
      </c>
      <c r="L1569" s="26"/>
      <c r="M1569" s="23" cm="1">
        <f t="array" aca="1" ref="M1569" ca="1">_FV(A1569,"52 week low",TRUE)</f>
        <v>17.2606</v>
      </c>
      <c r="N1569" s="23" cm="1">
        <f t="array" aca="1" ref="N1569" ca="1">_FV(A1569,"52 week high",TRUE)</f>
        <v>21.64</v>
      </c>
      <c r="O1569" s="8" cm="1">
        <f t="array" aca="1" ref="O1569" ca="1">_FV(A1569,"Volume")</f>
        <v>6653</v>
      </c>
      <c r="P1569" s="7" cm="1">
        <f t="array" aca="1" ref="P1569" ca="1">_FV(A1569,"Volume average",TRUE)</f>
        <v>3652</v>
      </c>
      <c r="Q1569" t="s">
        <v>119</v>
      </c>
      <c r="T1569" s="25" cm="1">
        <f t="array" aca="1" ref="T1569" ca="1">_FV(A1569,"Expense ratio",TRUE)</f>
        <v>6.0000000000000001E-3</v>
      </c>
      <c r="U1569" s="24" cm="1">
        <f t="array" aca="1" ref="U1569" ca="1">_FV(A1569,"Market cap",TRUE)</f>
        <v>43738728.340000004</v>
      </c>
      <c r="V1569" s="16"/>
      <c r="W1569" s="16"/>
      <c r="Z1569" s="18"/>
      <c r="AA1569" s="20"/>
      <c r="AB1569" s="20"/>
      <c r="AC1569" s="21">
        <v>3734</v>
      </c>
      <c r="AE1569" s="18"/>
      <c r="AF1569" s="20"/>
      <c r="AI1569" s="21"/>
      <c r="AJ1569" s="18"/>
      <c r="AL1569" s="18"/>
      <c r="AM1569" s="18"/>
      <c r="AN1569" t="s">
        <v>73</v>
      </c>
      <c r="AO1569" t="str" cm="1">
        <f t="array" aca="1" ref="AO1569" ca="1">_FV(A1569,"Currency")</f>
        <v>USD</v>
      </c>
      <c r="AP1569" t="str" cm="1">
        <f t="array" aca="1" ref="AP1569" ca="1">_FV(A1569,"Exchange")</f>
        <v>NYSE Arca</v>
      </c>
      <c r="AQ1569" s="6" t="str" cm="1">
        <f t="array" aca="1" ref="AQ1569" ca="1">_FV(A1569,"Exchange abbreviation",TRUE)</f>
        <v>ARCX</v>
      </c>
      <c r="AR1569" t="str" cm="1">
        <f t="array" aca="1" ref="AR1569" ca="1">_FV(A1569,"Instrument type",TRUE)</f>
        <v>ETF</v>
      </c>
    </row>
    <row r="1570" spans="1:44" ht="18.75" customHeight="1" x14ac:dyDescent="0.25">
      <c r="A1570" t="e" vm="1583">
        <v>#VALUE!</v>
      </c>
      <c r="B1570" t="s">
        <v>4437</v>
      </c>
      <c r="C1570" t="s">
        <v>4438</v>
      </c>
      <c r="D1570" s="31" cm="1">
        <f t="array" aca="1" ref="D1570" ca="1">_FV(A1570,"Last trade time",TRUE)</f>
        <v>45824.862173900001</v>
      </c>
      <c r="E1570" s="23" cm="1">
        <f t="array" aca="1" ref="E1570" ca="1">_FV(A1570,"Price")</f>
        <v>24.203499999999998</v>
      </c>
      <c r="F1570" s="27" cm="1">
        <f t="array" aca="1" ref="F1570" ca="1">_FV(A1570,"Change (%)",TRUE)</f>
        <v>9.8849999999999997E-3</v>
      </c>
      <c r="G1570" s="26" cm="1">
        <f t="array" aca="1" ref="G1570" ca="1">_FV(A1570,"Change")</f>
        <v>0.2369</v>
      </c>
      <c r="H1570" s="23" cm="1">
        <f t="array" aca="1" ref="H1570" ca="1">_FV(A1570,"Open")</f>
        <v>24.29</v>
      </c>
      <c r="I1570" s="23" cm="1">
        <f t="array" aca="1" ref="I1570" ca="1">_FV(A1570,"Low")</f>
        <v>24.203499999999998</v>
      </c>
      <c r="J1570" s="23" cm="1">
        <f t="array" aca="1" ref="J1570" ca="1">_FV(A1570,"High")</f>
        <v>24.29</v>
      </c>
      <c r="K1570" s="23" cm="1">
        <f t="array" aca="1" ref="K1570" ca="1">_FV(A1570,"Previous close",TRUE)</f>
        <v>23.9666</v>
      </c>
      <c r="L1570" s="26"/>
      <c r="M1570" s="23" cm="1">
        <f t="array" aca="1" ref="M1570" ca="1">_FV(A1570,"52 week low",TRUE)</f>
        <v>18.920400000000001</v>
      </c>
      <c r="N1570" s="23" cm="1">
        <f t="array" aca="1" ref="N1570" ca="1">_FV(A1570,"52 week high",TRUE)</f>
        <v>24.29</v>
      </c>
      <c r="O1570" s="8" cm="1">
        <f t="array" aca="1" ref="O1570" ca="1">_FV(A1570,"Volume")</f>
        <v>502</v>
      </c>
      <c r="P1570" s="7" cm="1">
        <f t="array" aca="1" ref="P1570" ca="1">_FV(A1570,"Volume average",TRUE)</f>
        <v>2250</v>
      </c>
      <c r="Q1570" t="s">
        <v>3737</v>
      </c>
      <c r="T1570" s="25" cm="1">
        <f t="array" aca="1" ref="T1570" ca="1">_FV(A1570,"Expense ratio",TRUE)</f>
        <v>6.0000000000000001E-3</v>
      </c>
      <c r="U1570" s="24" cm="1">
        <f t="array" aca="1" ref="U1570" ca="1">_FV(A1570,"Market cap",TRUE)</f>
        <v>46511913.810000002</v>
      </c>
      <c r="V1570" s="16"/>
      <c r="W1570" s="16"/>
      <c r="Z1570" s="18"/>
      <c r="AA1570" s="20"/>
      <c r="AB1570" s="20"/>
      <c r="AC1570" s="21">
        <v>2267</v>
      </c>
      <c r="AE1570" s="18"/>
      <c r="AF1570" s="20"/>
      <c r="AI1570" s="21"/>
      <c r="AJ1570" s="18"/>
      <c r="AL1570" s="18"/>
      <c r="AM1570" s="18"/>
      <c r="AN1570" t="s">
        <v>73</v>
      </c>
      <c r="AO1570" t="str" cm="1">
        <f t="array" aca="1" ref="AO1570" ca="1">_FV(A1570,"Currency")</f>
        <v>USD</v>
      </c>
      <c r="AP1570" t="str" cm="1">
        <f t="array" aca="1" ref="AP1570" ca="1">_FV(A1570,"Exchange")</f>
        <v>NYSE Arca</v>
      </c>
      <c r="AQ1570" s="6" t="str" cm="1">
        <f t="array" aca="1" ref="AQ1570" ca="1">_FV(A1570,"Exchange abbreviation",TRUE)</f>
        <v>ARCX</v>
      </c>
      <c r="AR1570" t="str" cm="1">
        <f t="array" aca="1" ref="AR1570" ca="1">_FV(A1570,"Instrument type",TRUE)</f>
        <v>ETF</v>
      </c>
    </row>
    <row r="1571" spans="1:44" ht="18.75" customHeight="1" x14ac:dyDescent="0.25">
      <c r="A1571" t="e" vm="1584">
        <v>#VALUE!</v>
      </c>
      <c r="B1571" t="s">
        <v>4439</v>
      </c>
      <c r="C1571" t="s">
        <v>4440</v>
      </c>
      <c r="D1571" s="31" cm="1">
        <f t="array" aca="1" ref="D1571" ca="1">_FV(A1571,"Last trade time",TRUE)</f>
        <v>45824.840277789066</v>
      </c>
      <c r="E1571" s="23" cm="1">
        <f t="array" aca="1" ref="E1571" ca="1">_FV(A1571,"Price")</f>
        <v>25.2</v>
      </c>
      <c r="F1571" s="27" cm="1">
        <f t="array" aca="1" ref="F1571" ca="1">_FV(A1571,"Change (%)",TRUE)</f>
        <v>4.7850000000000002E-3</v>
      </c>
      <c r="G1571" s="26" cm="1">
        <f t="array" aca="1" ref="G1571" ca="1">_FV(A1571,"Change")</f>
        <v>0.12</v>
      </c>
      <c r="H1571" s="23" cm="1">
        <f t="array" aca="1" ref="H1571" ca="1">_FV(A1571,"Open")</f>
        <v>25.2</v>
      </c>
      <c r="I1571" s="23" cm="1">
        <f t="array" aca="1" ref="I1571" ca="1">_FV(A1571,"Low")</f>
        <v>25.2</v>
      </c>
      <c r="J1571" s="23" cm="1">
        <f t="array" aca="1" ref="J1571" ca="1">_FV(A1571,"High")</f>
        <v>25.2</v>
      </c>
      <c r="K1571" s="23" cm="1">
        <f t="array" aca="1" ref="K1571" ca="1">_FV(A1571,"Previous close",TRUE)</f>
        <v>25.08</v>
      </c>
      <c r="L1571" s="26"/>
      <c r="M1571" s="23" cm="1">
        <f t="array" aca="1" ref="M1571" ca="1">_FV(A1571,"52 week low",TRUE)</f>
        <v>24.0718</v>
      </c>
      <c r="N1571" s="23" cm="1">
        <f t="array" aca="1" ref="N1571" ca="1">_FV(A1571,"52 week high",TRUE)</f>
        <v>25.33</v>
      </c>
      <c r="O1571" s="8" cm="1">
        <f t="array" aca="1" ref="O1571" ca="1">_FV(A1571,"Volume")</f>
        <v>5</v>
      </c>
      <c r="P1571" s="7" cm="1">
        <f t="array" aca="1" ref="P1571" ca="1">_FV(A1571,"Volume average",TRUE)</f>
        <v>1214</v>
      </c>
      <c r="Q1571" t="s">
        <v>1140</v>
      </c>
      <c r="S1571" t="s">
        <v>4441</v>
      </c>
      <c r="T1571" s="25" cm="1">
        <f t="array" aca="1" ref="T1571" ca="1">_FV(A1571,"Expense ratio",TRUE)</f>
        <v>6.0000000000000001E-3</v>
      </c>
      <c r="U1571" s="24" cm="1">
        <f t="array" aca="1" ref="U1571" ca="1">_FV(A1571,"Market cap",TRUE)</f>
        <v>11802409.119999999</v>
      </c>
      <c r="V1571" s="4">
        <v>11802409</v>
      </c>
      <c r="W1571" s="4">
        <v>11802409</v>
      </c>
      <c r="Y1571" t="s">
        <v>3044</v>
      </c>
      <c r="Z1571" s="5">
        <v>25.12</v>
      </c>
      <c r="AA1571" s="20"/>
      <c r="AB1571" s="20"/>
      <c r="AC1571" s="4">
        <v>1357</v>
      </c>
      <c r="AE1571" s="5">
        <v>2.6200430548624749</v>
      </c>
      <c r="AF1571" s="20"/>
      <c r="AI1571" s="4">
        <v>1357</v>
      </c>
      <c r="AJ1571" s="5">
        <v>34067.077899999997</v>
      </c>
      <c r="AL1571" s="5">
        <v>25.32</v>
      </c>
      <c r="AM1571" s="5">
        <v>24.071999999999999</v>
      </c>
      <c r="AN1571" t="s">
        <v>47</v>
      </c>
      <c r="AO1571" t="str" cm="1">
        <f t="array" aca="1" ref="AO1571" ca="1">_FV(A1571,"Currency")</f>
        <v>USD</v>
      </c>
      <c r="AP1571" t="str" cm="1">
        <f t="array" aca="1" ref="AP1571" ca="1">_FV(A1571,"Exchange")</f>
        <v>NYSE Arca</v>
      </c>
      <c r="AQ1571" s="6" t="str" cm="1">
        <f t="array" aca="1" ref="AQ1571" ca="1">_FV(A1571,"Exchange abbreviation",TRUE)</f>
        <v>ARCX</v>
      </c>
      <c r="AR1571" t="str" cm="1">
        <f t="array" aca="1" ref="AR1571" ca="1">_FV(A1571,"Instrument type",TRUE)</f>
        <v>ETF</v>
      </c>
    </row>
    <row r="1572" spans="1:44" ht="18.75" customHeight="1" x14ac:dyDescent="0.25">
      <c r="A1572" t="e" vm="1585">
        <v>#VALUE!</v>
      </c>
      <c r="B1572" t="s">
        <v>4442</v>
      </c>
      <c r="C1572" t="s">
        <v>4443</v>
      </c>
      <c r="D1572" s="31" cm="1">
        <f t="array" aca="1" ref="D1572" ca="1">_FV(A1572,"Last trade time",TRUE)</f>
        <v>45824.84027780078</v>
      </c>
      <c r="E1572" s="23" cm="1">
        <f t="array" aca="1" ref="E1572" ca="1">_FV(A1572,"Price")</f>
        <v>17.940000000000001</v>
      </c>
      <c r="F1572" s="27" cm="1">
        <f t="array" aca="1" ref="F1572" ca="1">_FV(A1572,"Change (%)",TRUE)</f>
        <v>3.356E-3</v>
      </c>
      <c r="G1572" s="26" cm="1">
        <f t="array" aca="1" ref="G1572" ca="1">_FV(A1572,"Change")</f>
        <v>0.06</v>
      </c>
      <c r="H1572" s="23" cm="1">
        <f t="array" aca="1" ref="H1572" ca="1">_FV(A1572,"Open")</f>
        <v>17.96</v>
      </c>
      <c r="I1572" s="23" cm="1">
        <f t="array" aca="1" ref="I1572" ca="1">_FV(A1572,"Low")</f>
        <v>17.912199999999999</v>
      </c>
      <c r="J1572" s="23" cm="1">
        <f t="array" aca="1" ref="J1572" ca="1">_FV(A1572,"High")</f>
        <v>17.98</v>
      </c>
      <c r="K1572" s="23" cm="1">
        <f t="array" aca="1" ref="K1572" ca="1">_FV(A1572,"Previous close",TRUE)</f>
        <v>17.88</v>
      </c>
      <c r="L1572" s="26"/>
      <c r="M1572" s="23" cm="1">
        <f t="array" aca="1" ref="M1572" ca="1">_FV(A1572,"52 week low",TRUE)</f>
        <v>17.38</v>
      </c>
      <c r="N1572" s="23" cm="1">
        <f t="array" aca="1" ref="N1572" ca="1">_FV(A1572,"52 week high",TRUE)</f>
        <v>19.635200000000001</v>
      </c>
      <c r="O1572" s="8" cm="1">
        <f t="array" aca="1" ref="O1572" ca="1">_FV(A1572,"Volume")</f>
        <v>6492</v>
      </c>
      <c r="P1572" s="7" cm="1">
        <f t="array" aca="1" ref="P1572" ca="1">_FV(A1572,"Volume average",TRUE)</f>
        <v>14128</v>
      </c>
      <c r="Q1572" t="s">
        <v>424</v>
      </c>
      <c r="S1572" t="s">
        <v>1795</v>
      </c>
      <c r="T1572" s="25" cm="1">
        <f t="array" aca="1" ref="T1572" ca="1">_FV(A1572,"Expense ratio",TRUE)</f>
        <v>6.0000000000000001E-3</v>
      </c>
      <c r="U1572" s="24" cm="1">
        <f t="array" aca="1" ref="U1572" ca="1">_FV(A1572,"Market cap",TRUE)</f>
        <v>46153159.32</v>
      </c>
      <c r="V1572" s="4">
        <v>46153160</v>
      </c>
      <c r="W1572" s="4">
        <v>46153160</v>
      </c>
      <c r="Y1572" t="s">
        <v>4444</v>
      </c>
      <c r="Z1572" s="5">
        <v>17.87</v>
      </c>
      <c r="AA1572" s="5">
        <v>24.569603000000001</v>
      </c>
      <c r="AB1572" s="5">
        <v>7.4499994999999999E-2</v>
      </c>
      <c r="AC1572" s="4">
        <v>17726</v>
      </c>
      <c r="AE1572" s="5">
        <v>-2.5821422507886989</v>
      </c>
      <c r="AF1572" s="5">
        <v>6.686963909902488</v>
      </c>
      <c r="AI1572" s="4">
        <v>17726</v>
      </c>
      <c r="AJ1572" s="5">
        <v>316210.56880000001</v>
      </c>
      <c r="AL1572" s="5">
        <v>19.635000000000002</v>
      </c>
      <c r="AM1572" s="5">
        <v>17.38</v>
      </c>
      <c r="AN1572" t="s">
        <v>47</v>
      </c>
      <c r="AO1572" t="str" cm="1">
        <f t="array" aca="1" ref="AO1572" ca="1">_FV(A1572,"Currency")</f>
        <v>USD</v>
      </c>
      <c r="AP1572" t="str" cm="1">
        <f t="array" aca="1" ref="AP1572" ca="1">_FV(A1572,"Exchange")</f>
        <v>NYSE Arca</v>
      </c>
      <c r="AQ1572" s="6" t="str" cm="1">
        <f t="array" aca="1" ref="AQ1572" ca="1">_FV(A1572,"Exchange abbreviation",TRUE)</f>
        <v>ARCX</v>
      </c>
      <c r="AR1572" t="str" cm="1">
        <f t="array" aca="1" ref="AR1572" ca="1">_FV(A1572,"Instrument type",TRUE)</f>
        <v>ETF</v>
      </c>
    </row>
    <row r="1573" spans="1:44" ht="18.75" customHeight="1" x14ac:dyDescent="0.25">
      <c r="A1573" t="e" vm="1586">
        <v>#VALUE!</v>
      </c>
      <c r="B1573" t="s">
        <v>4445</v>
      </c>
      <c r="C1573" t="s">
        <v>4446</v>
      </c>
      <c r="D1573" s="31" cm="1">
        <f t="array" aca="1" ref="D1573" ca="1">_FV(A1573,"Last trade time",TRUE)</f>
        <v>45824.840277823438</v>
      </c>
      <c r="E1573" s="23" cm="1">
        <f t="array" aca="1" ref="E1573" ca="1">_FV(A1573,"Price")</f>
        <v>49.97</v>
      </c>
      <c r="F1573" s="27" cm="1">
        <f t="array" aca="1" ref="F1573" ca="1">_FV(A1573,"Change (%)",TRUE)</f>
        <v>2.2060000000000001E-3</v>
      </c>
      <c r="G1573" s="26" cm="1">
        <f t="array" aca="1" ref="G1573" ca="1">_FV(A1573,"Change")</f>
        <v>0.11</v>
      </c>
      <c r="H1573" s="23" cm="1">
        <f t="array" aca="1" ref="H1573" ca="1">_FV(A1573,"Open")</f>
        <v>49.87</v>
      </c>
      <c r="I1573" s="23" cm="1">
        <f t="array" aca="1" ref="I1573" ca="1">_FV(A1573,"Low")</f>
        <v>49.86</v>
      </c>
      <c r="J1573" s="23" cm="1">
        <f t="array" aca="1" ref="J1573" ca="1">_FV(A1573,"High")</f>
        <v>49.97</v>
      </c>
      <c r="K1573" s="23" cm="1">
        <f t="array" aca="1" ref="K1573" ca="1">_FV(A1573,"Previous close",TRUE)</f>
        <v>49.86</v>
      </c>
      <c r="L1573" s="26"/>
      <c r="M1573" s="23" cm="1">
        <f t="array" aca="1" ref="M1573" ca="1">_FV(A1573,"52 week low",TRUE)</f>
        <v>48.21</v>
      </c>
      <c r="N1573" s="23" cm="1">
        <f t="array" aca="1" ref="N1573" ca="1">_FV(A1573,"52 week high",TRUE)</f>
        <v>50.735999999999997</v>
      </c>
      <c r="O1573" s="8" cm="1">
        <f t="array" aca="1" ref="O1573" ca="1">_FV(A1573,"Volume")</f>
        <v>107924</v>
      </c>
      <c r="P1573" s="7" cm="1">
        <f t="array" aca="1" ref="P1573" ca="1">_FV(A1573,"Volume average",TRUE)</f>
        <v>77975</v>
      </c>
      <c r="Q1573" t="s">
        <v>3639</v>
      </c>
      <c r="R1573" t="s">
        <v>4347</v>
      </c>
      <c r="S1573" t="s">
        <v>4447</v>
      </c>
      <c r="T1573" s="25" cm="1">
        <f t="array" aca="1" ref="T1573" ca="1">_FV(A1573,"Expense ratio",TRUE)</f>
        <v>6.0000000000000001E-3</v>
      </c>
      <c r="U1573" s="24" cm="1">
        <f t="array" aca="1" ref="U1573" ca="1">_FV(A1573,"Market cap",TRUE)</f>
        <v>1313758368.3699999</v>
      </c>
      <c r="V1573" s="4">
        <v>1313758336</v>
      </c>
      <c r="W1573" s="4">
        <v>1313758336</v>
      </c>
      <c r="Y1573" t="s">
        <v>4448</v>
      </c>
      <c r="Z1573" s="5">
        <v>49.79</v>
      </c>
      <c r="AA1573" s="20"/>
      <c r="AB1573" s="5">
        <v>8.1499994000000006E-2</v>
      </c>
      <c r="AC1573" s="4">
        <v>97157</v>
      </c>
      <c r="AE1573" s="5">
        <v>2.2445717668813092</v>
      </c>
      <c r="AF1573" s="5">
        <v>6.3153576919610988</v>
      </c>
      <c r="AH1573" s="16"/>
      <c r="AI1573" s="4">
        <v>97157</v>
      </c>
      <c r="AJ1573" s="5">
        <v>4839973.1120000007</v>
      </c>
      <c r="AL1573" s="5">
        <v>50.735999999999997</v>
      </c>
      <c r="AM1573" s="5">
        <v>48.21</v>
      </c>
      <c r="AN1573" t="s">
        <v>90</v>
      </c>
      <c r="AO1573" t="str" cm="1">
        <f t="array" aca="1" ref="AO1573" ca="1">_FV(A1573,"Currency")</f>
        <v>USD</v>
      </c>
      <c r="AP1573" t="str" cm="1">
        <f t="array" aca="1" ref="AP1573" ca="1">_FV(A1573,"Exchange")</f>
        <v>NYSE Arca</v>
      </c>
      <c r="AQ1573" s="6" t="str" cm="1">
        <f t="array" aca="1" ref="AQ1573" ca="1">_FV(A1573,"Exchange abbreviation",TRUE)</f>
        <v>ARCX</v>
      </c>
      <c r="AR1573" t="str" cm="1">
        <f t="array" aca="1" ref="AR1573" ca="1">_FV(A1573,"Instrument type",TRUE)</f>
        <v>ETF</v>
      </c>
    </row>
    <row r="1574" spans="1:44" ht="18.75" customHeight="1" x14ac:dyDescent="0.25">
      <c r="A1574" t="e" vm="1587">
        <v>#VALUE!</v>
      </c>
      <c r="B1574" t="s">
        <v>4449</v>
      </c>
      <c r="C1574" t="s">
        <v>4450</v>
      </c>
      <c r="D1574" s="31" cm="1">
        <f t="array" aca="1" ref="D1574" ca="1">_FV(A1574,"Last trade time",TRUE)</f>
        <v>45824.84027780078</v>
      </c>
      <c r="E1574" s="23" cm="1">
        <f t="array" aca="1" ref="E1574" ca="1">_FV(A1574,"Price")</f>
        <v>34.33</v>
      </c>
      <c r="F1574" s="27" cm="1">
        <f t="array" aca="1" ref="F1574" ca="1">_FV(A1574,"Change (%)",TRUE)</f>
        <v>5.5360000000000001E-3</v>
      </c>
      <c r="G1574" s="26" cm="1">
        <f t="array" aca="1" ref="G1574" ca="1">_FV(A1574,"Change")</f>
        <v>0.189</v>
      </c>
      <c r="H1574" s="23" cm="1">
        <f t="array" aca="1" ref="H1574" ca="1">_FV(A1574,"Open")</f>
        <v>34.47</v>
      </c>
      <c r="I1574" s="23" cm="1">
        <f t="array" aca="1" ref="I1574" ca="1">_FV(A1574,"Low")</f>
        <v>34.316800000000001</v>
      </c>
      <c r="J1574" s="23" cm="1">
        <f t="array" aca="1" ref="J1574" ca="1">_FV(A1574,"High")</f>
        <v>34.47</v>
      </c>
      <c r="K1574" s="23" cm="1">
        <f t="array" aca="1" ref="K1574" ca="1">_FV(A1574,"Previous close",TRUE)</f>
        <v>34.140999999999998</v>
      </c>
      <c r="L1574" s="26"/>
      <c r="M1574" s="23" cm="1">
        <f t="array" aca="1" ref="M1574" ca="1">_FV(A1574,"52 week low",TRUE)</f>
        <v>30.015000000000001</v>
      </c>
      <c r="N1574" s="23" cm="1">
        <f t="array" aca="1" ref="N1574" ca="1">_FV(A1574,"52 week high",TRUE)</f>
        <v>39.549999999999997</v>
      </c>
      <c r="O1574" s="8" cm="1">
        <f t="array" aca="1" ref="O1574" ca="1">_FV(A1574,"Volume")</f>
        <v>778</v>
      </c>
      <c r="P1574" s="7" cm="1">
        <f t="array" aca="1" ref="P1574" ca="1">_FV(A1574,"Volume average",TRUE)</f>
        <v>4119</v>
      </c>
      <c r="Q1574" t="s">
        <v>50</v>
      </c>
      <c r="S1574" t="s">
        <v>3079</v>
      </c>
      <c r="T1574" s="25" cm="1">
        <f t="array" aca="1" ref="T1574" ca="1">_FV(A1574,"Expense ratio",TRUE)</f>
        <v>6.0000000000000001E-3</v>
      </c>
      <c r="U1574" s="24" cm="1">
        <f t="array" aca="1" ref="U1574" ca="1">_FV(A1574,"Market cap",TRUE)</f>
        <v>20605314.120000001</v>
      </c>
      <c r="V1574" s="4">
        <v>20605314</v>
      </c>
      <c r="W1574" s="4">
        <v>20605314</v>
      </c>
      <c r="Y1574" t="s">
        <v>4451</v>
      </c>
      <c r="Z1574" s="5">
        <v>34.331800000000001</v>
      </c>
      <c r="AA1574" s="5">
        <v>21.62933</v>
      </c>
      <c r="AB1574" s="5">
        <v>1.24E-2</v>
      </c>
      <c r="AC1574" s="4">
        <v>3436</v>
      </c>
      <c r="AE1574" s="5">
        <v>-5.4446235357985762</v>
      </c>
      <c r="AF1574" s="5">
        <v>-7.3934608551455394</v>
      </c>
      <c r="AI1574" s="4">
        <v>3436</v>
      </c>
      <c r="AJ1574" s="5">
        <v>117979.1832</v>
      </c>
      <c r="AL1574" s="5">
        <v>39.549999999999997</v>
      </c>
      <c r="AM1574" s="5">
        <v>30.015000000000001</v>
      </c>
      <c r="AN1574" t="s">
        <v>47</v>
      </c>
      <c r="AO1574" t="str" cm="1">
        <f t="array" aca="1" ref="AO1574" ca="1">_FV(A1574,"Currency")</f>
        <v>USD</v>
      </c>
      <c r="AP1574" t="str" cm="1">
        <f t="array" aca="1" ref="AP1574" ca="1">_FV(A1574,"Exchange")</f>
        <v>NYSE Arca</v>
      </c>
      <c r="AQ1574" s="6" t="str" cm="1">
        <f t="array" aca="1" ref="AQ1574" ca="1">_FV(A1574,"Exchange abbreviation",TRUE)</f>
        <v>ARCX</v>
      </c>
      <c r="AR1574" t="str" cm="1">
        <f t="array" aca="1" ref="AR1574" ca="1">_FV(A1574,"Instrument type",TRUE)</f>
        <v>ETF</v>
      </c>
    </row>
    <row r="1575" spans="1:44" ht="18.75" customHeight="1" x14ac:dyDescent="0.25">
      <c r="A1575" t="e" vm="1588">
        <v>#VALUE!</v>
      </c>
      <c r="B1575" t="s">
        <v>4452</v>
      </c>
      <c r="C1575" t="s">
        <v>4453</v>
      </c>
      <c r="D1575" s="31" cm="1">
        <f t="array" aca="1" ref="D1575" ca="1">_FV(A1575,"Last trade time",TRUE)</f>
        <v>45824.887090265627</v>
      </c>
      <c r="E1575" s="23" cm="1">
        <f t="array" aca="1" ref="E1575" ca="1">_FV(A1575,"Price")</f>
        <v>38.89</v>
      </c>
      <c r="F1575" s="27" cm="1">
        <f t="array" aca="1" ref="F1575" ca="1">_FV(A1575,"Change (%)",TRUE)</f>
        <v>4.1310000000000001E-3</v>
      </c>
      <c r="G1575" s="26" cm="1">
        <f t="array" aca="1" ref="G1575" ca="1">_FV(A1575,"Change")</f>
        <v>0.16</v>
      </c>
      <c r="H1575" s="23" cm="1">
        <f t="array" aca="1" ref="H1575" ca="1">_FV(A1575,"Open")</f>
        <v>38.905000000000001</v>
      </c>
      <c r="I1575" s="23" cm="1">
        <f t="array" aca="1" ref="I1575" ca="1">_FV(A1575,"Low")</f>
        <v>38.79</v>
      </c>
      <c r="J1575" s="23" cm="1">
        <f t="array" aca="1" ref="J1575" ca="1">_FV(A1575,"High")</f>
        <v>38.938299999999998</v>
      </c>
      <c r="K1575" s="23" cm="1">
        <f t="array" aca="1" ref="K1575" ca="1">_FV(A1575,"Previous close",TRUE)</f>
        <v>38.729999999999997</v>
      </c>
      <c r="L1575" s="26"/>
      <c r="M1575" s="23" cm="1">
        <f t="array" aca="1" ref="M1575" ca="1">_FV(A1575,"52 week low",TRUE)</f>
        <v>34.5304</v>
      </c>
      <c r="N1575" s="23" cm="1">
        <f t="array" aca="1" ref="N1575" ca="1">_FV(A1575,"52 week high",TRUE)</f>
        <v>43.43</v>
      </c>
      <c r="O1575" s="8" cm="1">
        <f t="array" aca="1" ref="O1575" ca="1">_FV(A1575,"Volume")</f>
        <v>709402</v>
      </c>
      <c r="P1575" s="7" cm="1">
        <f t="array" aca="1" ref="P1575" ca="1">_FV(A1575,"Volume average",TRUE)</f>
        <v>822544</v>
      </c>
      <c r="Q1575" t="s">
        <v>424</v>
      </c>
      <c r="S1575" t="s">
        <v>1795</v>
      </c>
      <c r="T1575" s="25" cm="1">
        <f t="array" aca="1" ref="T1575" ca="1">_FV(A1575,"Expense ratio",TRUE)</f>
        <v>6.0000000000000001E-3</v>
      </c>
      <c r="U1575" s="24" cm="1">
        <f t="array" aca="1" ref="U1575" ca="1">_FV(A1575,"Market cap",TRUE)</f>
        <v>3034771672.6900001</v>
      </c>
      <c r="V1575" s="4">
        <v>3034771712</v>
      </c>
      <c r="W1575" s="4">
        <v>3034771712</v>
      </c>
      <c r="Y1575" t="s">
        <v>4454</v>
      </c>
      <c r="Z1575" s="5">
        <v>38.72</v>
      </c>
      <c r="AA1575" s="5">
        <v>24.74925</v>
      </c>
      <c r="AB1575" s="5">
        <v>9.9099999999999994E-2</v>
      </c>
      <c r="AC1575" s="4">
        <v>968647</v>
      </c>
      <c r="AE1575" s="5">
        <v>-2.9171735567883661</v>
      </c>
      <c r="AF1575" s="5">
        <v>8.8442488354089299</v>
      </c>
      <c r="AI1575" s="4">
        <v>968647</v>
      </c>
      <c r="AJ1575" s="5">
        <v>37515698.309999987</v>
      </c>
      <c r="AL1575" s="5">
        <v>43.43</v>
      </c>
      <c r="AM1575" s="5">
        <v>34.53</v>
      </c>
      <c r="AN1575" t="s">
        <v>82</v>
      </c>
      <c r="AO1575" t="str" cm="1">
        <f t="array" aca="1" ref="AO1575" ca="1">_FV(A1575,"Currency")</f>
        <v>USD</v>
      </c>
      <c r="AP1575" t="str" cm="1">
        <f t="array" aca="1" ref="AP1575" ca="1">_FV(A1575,"Exchange")</f>
        <v>NYSE Arca</v>
      </c>
      <c r="AQ1575" s="6" t="str" cm="1">
        <f t="array" aca="1" ref="AQ1575" ca="1">_FV(A1575,"Exchange abbreviation",TRUE)</f>
        <v>ARCX</v>
      </c>
      <c r="AR1575" t="str" cm="1">
        <f t="array" aca="1" ref="AR1575" ca="1">_FV(A1575,"Instrument type",TRUE)</f>
        <v>ETF</v>
      </c>
    </row>
    <row r="1576" spans="1:44" ht="18.75" customHeight="1" x14ac:dyDescent="0.25">
      <c r="A1576" t="e" vm="1589">
        <v>#VALUE!</v>
      </c>
      <c r="B1576" t="s">
        <v>4455</v>
      </c>
      <c r="C1576" t="s">
        <v>4456</v>
      </c>
      <c r="D1576" s="31" cm="1">
        <f t="array" aca="1" ref="D1576" ca="1">_FV(A1576,"Last trade time",TRUE)</f>
        <v>45824.927200635939</v>
      </c>
      <c r="E1576" s="23" cm="1">
        <f t="array" aca="1" ref="E1576" ca="1">_FV(A1576,"Price")</f>
        <v>18.156500000000001</v>
      </c>
      <c r="F1576" s="27" cm="1">
        <f t="array" aca="1" ref="F1576" ca="1">_FV(A1576,"Change (%)",TRUE)</f>
        <v>-2.1709999999999998E-3</v>
      </c>
      <c r="G1576" s="26" cm="1">
        <f t="array" aca="1" ref="G1576" ca="1">_FV(A1576,"Change")</f>
        <v>-3.95E-2</v>
      </c>
      <c r="H1576" s="23" cm="1">
        <f t="array" aca="1" ref="H1576" ca="1">_FV(A1576,"Open")</f>
        <v>18.156500000000001</v>
      </c>
      <c r="I1576" s="23" cm="1">
        <f t="array" aca="1" ref="I1576" ca="1">_FV(A1576,"Low")</f>
        <v>18.156500000000001</v>
      </c>
      <c r="J1576" s="23" cm="1">
        <f t="array" aca="1" ref="J1576" ca="1">_FV(A1576,"High")</f>
        <v>18.156500000000001</v>
      </c>
      <c r="K1576" s="23" cm="1">
        <f t="array" aca="1" ref="K1576" ca="1">_FV(A1576,"Previous close",TRUE)</f>
        <v>18.196000000000002</v>
      </c>
      <c r="L1576" s="26"/>
      <c r="M1576" s="23" cm="1">
        <f t="array" aca="1" ref="M1576" ca="1">_FV(A1576,"52 week low",TRUE)</f>
        <v>16.420000000000002</v>
      </c>
      <c r="N1576" s="23" cm="1">
        <f t="array" aca="1" ref="N1576" ca="1">_FV(A1576,"52 week high",TRUE)</f>
        <v>20.75</v>
      </c>
      <c r="O1576" s="8" cm="1">
        <f t="array" aca="1" ref="O1576" ca="1">_FV(A1576,"Volume")</f>
        <v>225</v>
      </c>
      <c r="P1576" s="7" cm="1">
        <f t="array" aca="1" ref="P1576" ca="1">_FV(A1576,"Volume average",TRUE)</f>
        <v>2591</v>
      </c>
      <c r="Q1576" t="s">
        <v>1626</v>
      </c>
      <c r="T1576" s="25" cm="1">
        <f t="array" aca="1" ref="T1576" ca="1">_FV(A1576,"Expense ratio",TRUE)</f>
        <v>6.0000000000000001E-3</v>
      </c>
      <c r="U1576" s="24" cm="1">
        <f t="array" aca="1" ref="U1576" ca="1">_FV(A1576,"Market cap",TRUE)</f>
        <v>8251513</v>
      </c>
      <c r="V1576" s="16"/>
      <c r="W1576" s="16"/>
      <c r="Z1576" s="18"/>
      <c r="AA1576" s="20"/>
      <c r="AB1576" s="20"/>
      <c r="AC1576" s="21">
        <v>2454</v>
      </c>
      <c r="AE1576" s="18"/>
      <c r="AF1576" s="20"/>
      <c r="AI1576" s="21"/>
      <c r="AJ1576" s="18"/>
      <c r="AL1576" s="18"/>
      <c r="AM1576" s="18"/>
      <c r="AN1576" t="s">
        <v>73</v>
      </c>
      <c r="AO1576" t="str" cm="1">
        <f t="array" aca="1" ref="AO1576" ca="1">_FV(A1576,"Currency")</f>
        <v>USD</v>
      </c>
      <c r="AP1576" t="str" cm="1">
        <f t="array" aca="1" ref="AP1576" ca="1">_FV(A1576,"Exchange")</f>
        <v>CBOE BZX Exchange</v>
      </c>
      <c r="AQ1576" s="6" t="str" cm="1">
        <f t="array" aca="1" ref="AQ1576" ca="1">_FV(A1576,"Exchange abbreviation",TRUE)</f>
        <v>BATS</v>
      </c>
      <c r="AR1576" t="str" cm="1">
        <f t="array" aca="1" ref="AR1576" ca="1">_FV(A1576,"Instrument type",TRUE)</f>
        <v>ETF</v>
      </c>
    </row>
    <row r="1577" spans="1:44" ht="18.75" customHeight="1" x14ac:dyDescent="0.25">
      <c r="A1577" t="e" vm="1590">
        <v>#VALUE!</v>
      </c>
      <c r="B1577" t="s">
        <v>4457</v>
      </c>
      <c r="C1577" t="s">
        <v>4458</v>
      </c>
      <c r="D1577" s="31" cm="1">
        <f t="array" aca="1" ref="D1577" ca="1">_FV(A1577,"Last trade time",TRUE)</f>
        <v>45824.941369062501</v>
      </c>
      <c r="E1577" s="23" cm="1">
        <f t="array" aca="1" ref="E1577" ca="1">_FV(A1577,"Price")</f>
        <v>16.66</v>
      </c>
      <c r="F1577" s="27" cm="1">
        <f t="array" aca="1" ref="F1577" ca="1">_FV(A1577,"Change (%)",TRUE)</f>
        <v>4.2189999999999997E-3</v>
      </c>
      <c r="G1577" s="26" cm="1">
        <f t="array" aca="1" ref="G1577" ca="1">_FV(A1577,"Change")</f>
        <v>7.0000000000000007E-2</v>
      </c>
      <c r="H1577" s="23" cm="1">
        <f t="array" aca="1" ref="H1577" ca="1">_FV(A1577,"Open")</f>
        <v>16.62</v>
      </c>
      <c r="I1577" s="23" cm="1">
        <f t="array" aca="1" ref="I1577" ca="1">_FV(A1577,"Low")</f>
        <v>16.62</v>
      </c>
      <c r="J1577" s="23" cm="1">
        <f t="array" aca="1" ref="J1577" ca="1">_FV(A1577,"High")</f>
        <v>16.66</v>
      </c>
      <c r="K1577" s="23" cm="1">
        <f t="array" aca="1" ref="K1577" ca="1">_FV(A1577,"Previous close",TRUE)</f>
        <v>16.59</v>
      </c>
      <c r="L1577" s="26"/>
      <c r="M1577" s="23" cm="1">
        <f t="array" aca="1" ref="M1577" ca="1">_FV(A1577,"52 week low",TRUE)</f>
        <v>14.475</v>
      </c>
      <c r="N1577" s="23" cm="1">
        <f t="array" aca="1" ref="N1577" ca="1">_FV(A1577,"52 week high",TRUE)</f>
        <v>18.89</v>
      </c>
      <c r="O1577" s="8" cm="1">
        <f t="array" aca="1" ref="O1577" ca="1">_FV(A1577,"Volume")</f>
        <v>2867269</v>
      </c>
      <c r="P1577" s="7" cm="1">
        <f t="array" aca="1" ref="P1577" ca="1">_FV(A1577,"Volume average",TRUE)</f>
        <v>4307515</v>
      </c>
      <c r="Q1577" t="s">
        <v>424</v>
      </c>
      <c r="S1577" t="s">
        <v>1795</v>
      </c>
      <c r="T1577" s="25" cm="1">
        <f t="array" aca="1" ref="T1577" ca="1">_FV(A1577,"Expense ratio",TRUE)</f>
        <v>6.0000000000000001E-3</v>
      </c>
      <c r="U1577" s="24" cm="1">
        <f t="array" aca="1" ref="U1577" ca="1">_FV(A1577,"Market cap",TRUE)</f>
        <v>8286132414.1099997</v>
      </c>
      <c r="V1577" s="4">
        <v>8286132224</v>
      </c>
      <c r="W1577" s="4">
        <v>8286132224</v>
      </c>
      <c r="Y1577" t="s">
        <v>4459</v>
      </c>
      <c r="Z1577" s="5">
        <v>16.559999999999999</v>
      </c>
      <c r="AA1577" s="5">
        <v>30.840938999999999</v>
      </c>
      <c r="AB1577" s="5">
        <v>0.11470000399999999</v>
      </c>
      <c r="AC1577" s="4">
        <v>7738060</v>
      </c>
      <c r="AE1577" s="5">
        <v>-4.1291360180215397</v>
      </c>
      <c r="AF1577" s="5">
        <v>6.3953159650840474</v>
      </c>
      <c r="AI1577" s="4">
        <v>7738060</v>
      </c>
      <c r="AJ1577" s="5">
        <v>128219654.2</v>
      </c>
      <c r="AL1577" s="5">
        <v>18.89</v>
      </c>
      <c r="AM1577" s="5">
        <v>14.475</v>
      </c>
      <c r="AN1577" t="s">
        <v>82</v>
      </c>
      <c r="AO1577" t="str" cm="1">
        <f t="array" aca="1" ref="AO1577" ca="1">_FV(A1577,"Currency")</f>
        <v>USD</v>
      </c>
      <c r="AP1577" t="str" cm="1">
        <f t="array" aca="1" ref="AP1577" ca="1">_FV(A1577,"Exchange")</f>
        <v>Nasdaq Stock Market</v>
      </c>
      <c r="AQ1577" s="6" t="str" cm="1">
        <f t="array" aca="1" ref="AQ1577" ca="1">_FV(A1577,"Exchange abbreviation",TRUE)</f>
        <v>XNAS</v>
      </c>
      <c r="AR1577" t="str" cm="1">
        <f t="array" aca="1" ref="AR1577" ca="1">_FV(A1577,"Instrument type",TRUE)</f>
        <v>ETF</v>
      </c>
    </row>
    <row r="1578" spans="1:44" ht="18.75" customHeight="1" x14ac:dyDescent="0.25">
      <c r="A1578" t="e" vm="1591">
        <v>#VALUE!</v>
      </c>
      <c r="B1578" t="s">
        <v>4460</v>
      </c>
      <c r="C1578" t="s">
        <v>4461</v>
      </c>
      <c r="D1578" s="31" cm="1">
        <f t="array" aca="1" ref="D1578" ca="1">_FV(A1578,"Last trade time",TRUE)</f>
        <v>45824.907842233595</v>
      </c>
      <c r="E1578" s="23" cm="1">
        <f t="array" aca="1" ref="E1578" ca="1">_FV(A1578,"Price")</f>
        <v>83.72</v>
      </c>
      <c r="F1578" s="27" cm="1">
        <f t="array" aca="1" ref="F1578" ca="1">_FV(A1578,"Change (%)",TRUE)</f>
        <v>1.0623E-2</v>
      </c>
      <c r="G1578" s="26" cm="1">
        <f t="array" aca="1" ref="G1578" ca="1">_FV(A1578,"Change")</f>
        <v>0.88</v>
      </c>
      <c r="H1578" s="23" cm="1">
        <f t="array" aca="1" ref="H1578" ca="1">_FV(A1578,"Open")</f>
        <v>83.59</v>
      </c>
      <c r="I1578" s="23" cm="1">
        <f t="array" aca="1" ref="I1578" ca="1">_FV(A1578,"Low")</f>
        <v>83.5</v>
      </c>
      <c r="J1578" s="23" cm="1">
        <f t="array" aca="1" ref="J1578" ca="1">_FV(A1578,"High")</f>
        <v>84.204099999999997</v>
      </c>
      <c r="K1578" s="23" cm="1">
        <f t="array" aca="1" ref="K1578" ca="1">_FV(A1578,"Previous close",TRUE)</f>
        <v>82.84</v>
      </c>
      <c r="L1578" s="26"/>
      <c r="M1578" s="23" cm="1">
        <f t="array" aca="1" ref="M1578" ca="1">_FV(A1578,"52 week low",TRUE)</f>
        <v>58.33</v>
      </c>
      <c r="N1578" s="23" cm="1">
        <f t="array" aca="1" ref="N1578" ca="1">_FV(A1578,"52 week high",TRUE)</f>
        <v>84.951400000000007</v>
      </c>
      <c r="O1578" s="8" cm="1">
        <f t="array" aca="1" ref="O1578" ca="1">_FV(A1578,"Volume")</f>
        <v>114822</v>
      </c>
      <c r="P1578" s="7" cm="1">
        <f t="array" aca="1" ref="P1578" ca="1">_FV(A1578,"Volume average",TRUE)</f>
        <v>125197</v>
      </c>
      <c r="Q1578" t="s">
        <v>490</v>
      </c>
      <c r="T1578" s="25" cm="1">
        <f t="array" aca="1" ref="T1578" ca="1">_FV(A1578,"Expense ratio",TRUE)</f>
        <v>6.0000000000000001E-3</v>
      </c>
      <c r="U1578" s="24" cm="1">
        <f t="array" aca="1" ref="U1578" ca="1">_FV(A1578,"Market cap",TRUE)</f>
        <v>2174460826.1700001</v>
      </c>
      <c r="V1578" s="16"/>
      <c r="W1578" s="16"/>
      <c r="Z1578" s="18"/>
      <c r="AA1578" s="20"/>
      <c r="AB1578" s="20"/>
      <c r="AC1578" s="21">
        <v>127528</v>
      </c>
      <c r="AE1578" s="18"/>
      <c r="AF1578" s="20"/>
      <c r="AI1578" s="21"/>
      <c r="AJ1578" s="18"/>
      <c r="AL1578" s="18"/>
      <c r="AM1578" s="18"/>
      <c r="AN1578" t="s">
        <v>73</v>
      </c>
      <c r="AO1578" t="str" cm="1">
        <f t="array" aca="1" ref="AO1578" ca="1">_FV(A1578,"Currency")</f>
        <v>USD</v>
      </c>
      <c r="AP1578" t="str" cm="1">
        <f t="array" aca="1" ref="AP1578" ca="1">_FV(A1578,"Exchange")</f>
        <v>NYSE Arca</v>
      </c>
      <c r="AQ1578" s="6" t="str" cm="1">
        <f t="array" aca="1" ref="AQ1578" ca="1">_FV(A1578,"Exchange abbreviation",TRUE)</f>
        <v>ARCX</v>
      </c>
      <c r="AR1578" t="str" cm="1">
        <f t="array" aca="1" ref="AR1578" ca="1">_FV(A1578,"Instrument type",TRUE)</f>
        <v>ETF</v>
      </c>
    </row>
    <row r="1579" spans="1:44" ht="18.75" customHeight="1" x14ac:dyDescent="0.25">
      <c r="A1579" t="e" vm="1592">
        <v>#VALUE!</v>
      </c>
      <c r="B1579" t="s">
        <v>4462</v>
      </c>
      <c r="C1579" t="s">
        <v>4463</v>
      </c>
      <c r="D1579" s="31" cm="1">
        <f t="array" aca="1" ref="D1579" ca="1">_FV(A1579,"Last trade time",TRUE)</f>
        <v>45824.843750265623</v>
      </c>
      <c r="E1579" s="23" cm="1">
        <f t="array" aca="1" ref="E1579" ca="1">_FV(A1579,"Price")</f>
        <v>23.2468</v>
      </c>
      <c r="F1579" s="27" cm="1">
        <f t="array" aca="1" ref="F1579" ca="1">_FV(A1579,"Change (%)",TRUE)</f>
        <v>-1.0399999999999999E-3</v>
      </c>
      <c r="G1579" s="26" cm="1">
        <f t="array" aca="1" ref="G1579" ca="1">_FV(A1579,"Change")</f>
        <v>-2.4199999999999999E-2</v>
      </c>
      <c r="H1579" s="23" cm="1">
        <f t="array" aca="1" ref="H1579" ca="1">_FV(A1579,"Open")</f>
        <v>23.2468</v>
      </c>
      <c r="I1579" s="23" cm="1">
        <f t="array" aca="1" ref="I1579" ca="1">_FV(A1579,"Low")</f>
        <v>23.2468</v>
      </c>
      <c r="J1579" s="23" cm="1">
        <f t="array" aca="1" ref="J1579" ca="1">_FV(A1579,"High")</f>
        <v>23.2468</v>
      </c>
      <c r="K1579" s="23" cm="1">
        <f t="array" aca="1" ref="K1579" ca="1">_FV(A1579,"Previous close",TRUE)</f>
        <v>23.271000000000001</v>
      </c>
      <c r="L1579" s="26"/>
      <c r="M1579" s="23" cm="1">
        <f t="array" aca="1" ref="M1579" ca="1">_FV(A1579,"52 week low",TRUE)</f>
        <v>19.510000000000002</v>
      </c>
      <c r="N1579" s="23" cm="1">
        <f t="array" aca="1" ref="N1579" ca="1">_FV(A1579,"52 week high",TRUE)</f>
        <v>24.12</v>
      </c>
      <c r="O1579" s="8" cm="1">
        <f t="array" aca="1" ref="O1579" ca="1">_FV(A1579,"Volume")</f>
        <v>26</v>
      </c>
      <c r="P1579" s="7" cm="1">
        <f t="array" aca="1" ref="P1579" ca="1">_FV(A1579,"Volume average",TRUE)</f>
        <v>984</v>
      </c>
      <c r="Q1579" t="s">
        <v>844</v>
      </c>
      <c r="S1579" t="s">
        <v>2067</v>
      </c>
      <c r="T1579" s="25" cm="1">
        <f t="array" aca="1" ref="T1579" ca="1">_FV(A1579,"Expense ratio",TRUE)</f>
        <v>6.0000000000000001E-3</v>
      </c>
      <c r="U1579" s="24" cm="1">
        <f t="array" aca="1" ref="U1579" ca="1">_FV(A1579,"Market cap",TRUE)</f>
        <v>6992757.1299999999</v>
      </c>
      <c r="V1579" s="4">
        <v>6992757</v>
      </c>
      <c r="W1579" s="4">
        <v>6992757</v>
      </c>
      <c r="Y1579" t="s">
        <v>1531</v>
      </c>
      <c r="Z1579" s="5">
        <v>23.68694</v>
      </c>
      <c r="AA1579" s="5">
        <v>10.185599</v>
      </c>
      <c r="AB1579" s="5">
        <v>3.5700000000000003E-2</v>
      </c>
      <c r="AC1579" s="4">
        <v>1168</v>
      </c>
      <c r="AE1579" s="5">
        <v>13.555240884428279</v>
      </c>
      <c r="AF1579" s="5">
        <v>8.4516093259100913</v>
      </c>
      <c r="AI1579" s="4">
        <v>1168</v>
      </c>
      <c r="AJ1579" s="5">
        <v>27576.48</v>
      </c>
      <c r="AL1579" s="5">
        <v>24.12</v>
      </c>
      <c r="AM1579" s="5">
        <v>19.510000000000002</v>
      </c>
      <c r="AN1579" t="s">
        <v>47</v>
      </c>
      <c r="AO1579" t="str" cm="1">
        <f t="array" aca="1" ref="AO1579" ca="1">_FV(A1579,"Currency")</f>
        <v>USD</v>
      </c>
      <c r="AP1579" t="str" cm="1">
        <f t="array" aca="1" ref="AP1579" ca="1">_FV(A1579,"Exchange")</f>
        <v>Nasdaq Stock Market</v>
      </c>
      <c r="AQ1579" s="6" t="str" cm="1">
        <f t="array" aca="1" ref="AQ1579" ca="1">_FV(A1579,"Exchange abbreviation",TRUE)</f>
        <v>XNAS</v>
      </c>
      <c r="AR1579" t="str" cm="1">
        <f t="array" aca="1" ref="AR1579" ca="1">_FV(A1579,"Instrument type",TRUE)</f>
        <v>ETF</v>
      </c>
    </row>
    <row r="1580" spans="1:44" ht="18.75" customHeight="1" x14ac:dyDescent="0.25">
      <c r="A1580" t="e" vm="1593">
        <v>#VALUE!</v>
      </c>
      <c r="B1580" t="s">
        <v>4464</v>
      </c>
      <c r="C1580" t="s">
        <v>4465</v>
      </c>
      <c r="D1580" s="31" cm="1">
        <f t="array" aca="1" ref="D1580" ca="1">_FV(A1580,"Last trade time",TRUE)</f>
        <v>45824.843750057815</v>
      </c>
      <c r="E1580" s="23" cm="1">
        <f t="array" aca="1" ref="E1580" ca="1">_FV(A1580,"Price")</f>
        <v>38.79</v>
      </c>
      <c r="F1580" s="27" cm="1">
        <f t="array" aca="1" ref="F1580" ca="1">_FV(A1580,"Change (%)",TRUE)</f>
        <v>1.4614E-2</v>
      </c>
      <c r="G1580" s="26" cm="1">
        <f t="array" aca="1" ref="G1580" ca="1">_FV(A1580,"Change")</f>
        <v>0.55869999999999997</v>
      </c>
      <c r="H1580" s="23" cm="1">
        <f t="array" aca="1" ref="H1580" ca="1">_FV(A1580,"Open")</f>
        <v>38.799999999999997</v>
      </c>
      <c r="I1580" s="23" cm="1">
        <f t="array" aca="1" ref="I1580" ca="1">_FV(A1580,"Low")</f>
        <v>38.79</v>
      </c>
      <c r="J1580" s="23" cm="1">
        <f t="array" aca="1" ref="J1580" ca="1">_FV(A1580,"High")</f>
        <v>39.15</v>
      </c>
      <c r="K1580" s="23" cm="1">
        <f t="array" aca="1" ref="K1580" ca="1">_FV(A1580,"Previous close",TRUE)</f>
        <v>38.231299999999997</v>
      </c>
      <c r="L1580" s="26"/>
      <c r="M1580" s="23" cm="1">
        <f t="array" aca="1" ref="M1580" ca="1">_FV(A1580,"52 week low",TRUE)</f>
        <v>28.380099999999999</v>
      </c>
      <c r="N1580" s="23" cm="1">
        <f t="array" aca="1" ref="N1580" ca="1">_FV(A1580,"52 week high",TRUE)</f>
        <v>39.840000000000003</v>
      </c>
      <c r="O1580" s="8" cm="1">
        <f t="array" aca="1" ref="O1580" ca="1">_FV(A1580,"Volume")</f>
        <v>222</v>
      </c>
      <c r="P1580" s="7" cm="1">
        <f t="array" aca="1" ref="P1580" ca="1">_FV(A1580,"Volume average",TRUE)</f>
        <v>559</v>
      </c>
      <c r="Q1580" t="s">
        <v>1331</v>
      </c>
      <c r="S1580" t="s">
        <v>318</v>
      </c>
      <c r="T1580" s="25" cm="1">
        <f t="array" aca="1" ref="T1580" ca="1">_FV(A1580,"Expense ratio",TRUE)</f>
        <v>6.0000000000000001E-3</v>
      </c>
      <c r="U1580" s="24" cm="1">
        <f t="array" aca="1" ref="U1580" ca="1">_FV(A1580,"Market cap",TRUE)</f>
        <v>5716234.21</v>
      </c>
      <c r="V1580" s="4">
        <v>5716142</v>
      </c>
      <c r="W1580" s="4">
        <v>5716142</v>
      </c>
      <c r="Y1580" t="s">
        <v>4466</v>
      </c>
      <c r="Z1580" s="5">
        <v>38.94</v>
      </c>
      <c r="AA1580" s="5">
        <v>18.936828999999999</v>
      </c>
      <c r="AB1580" s="5">
        <v>9.4999999999999998E-3</v>
      </c>
      <c r="AC1580" s="4">
        <v>2501</v>
      </c>
      <c r="AE1580" s="5">
        <v>10.990939985911959</v>
      </c>
      <c r="AF1580" s="5">
        <v>28.923970369954041</v>
      </c>
      <c r="AI1580" s="4">
        <v>2501</v>
      </c>
      <c r="AJ1580" s="5">
        <v>97063.810000000012</v>
      </c>
      <c r="AL1580" s="5">
        <v>39.840000000000003</v>
      </c>
      <c r="AM1580" s="5">
        <v>28.38</v>
      </c>
      <c r="AN1580" t="s">
        <v>47</v>
      </c>
      <c r="AO1580" t="str" cm="1">
        <f t="array" aca="1" ref="AO1580" ca="1">_FV(A1580,"Currency")</f>
        <v>USD</v>
      </c>
      <c r="AP1580" t="str" cm="1">
        <f t="array" aca="1" ref="AP1580" ca="1">_FV(A1580,"Exchange")</f>
        <v>Nasdaq Stock Market</v>
      </c>
      <c r="AQ1580" s="6" t="str" cm="1">
        <f t="array" aca="1" ref="AQ1580" ca="1">_FV(A1580,"Exchange abbreviation",TRUE)</f>
        <v>XNAS</v>
      </c>
      <c r="AR1580" t="str" cm="1">
        <f t="array" aca="1" ref="AR1580" ca="1">_FV(A1580,"Instrument type",TRUE)</f>
        <v>ETF</v>
      </c>
    </row>
    <row r="1581" spans="1:44" ht="18.75" customHeight="1" x14ac:dyDescent="0.25">
      <c r="A1581" t="e" vm="1594">
        <v>#VALUE!</v>
      </c>
      <c r="B1581" t="s">
        <v>4467</v>
      </c>
      <c r="C1581" t="s">
        <v>4468</v>
      </c>
      <c r="D1581" s="31" cm="1">
        <f t="array" aca="1" ref="D1581" ca="1">_FV(A1581,"Last trade time",TRUE)</f>
        <v>45824.892211851562</v>
      </c>
      <c r="E1581" s="23" cm="1">
        <f t="array" aca="1" ref="E1581" ca="1">_FV(A1581,"Price")</f>
        <v>41.48</v>
      </c>
      <c r="F1581" s="27" cm="1">
        <f t="array" aca="1" ref="F1581" ca="1">_FV(A1581,"Change (%)",TRUE)</f>
        <v>-5.9909999999999998E-3</v>
      </c>
      <c r="G1581" s="26" cm="1">
        <f t="array" aca="1" ref="G1581" ca="1">_FV(A1581,"Change")</f>
        <v>-0.25</v>
      </c>
      <c r="H1581" s="23" cm="1">
        <f t="array" aca="1" ref="H1581" ca="1">_FV(A1581,"Open")</f>
        <v>41.840299999999999</v>
      </c>
      <c r="I1581" s="23" cm="1">
        <f t="array" aca="1" ref="I1581" ca="1">_FV(A1581,"Low")</f>
        <v>41.29</v>
      </c>
      <c r="J1581" s="23" cm="1">
        <f t="array" aca="1" ref="J1581" ca="1">_FV(A1581,"High")</f>
        <v>41.840299999999999</v>
      </c>
      <c r="K1581" s="23" cm="1">
        <f t="array" aca="1" ref="K1581" ca="1">_FV(A1581,"Previous close",TRUE)</f>
        <v>41.73</v>
      </c>
      <c r="L1581" s="26"/>
      <c r="M1581" s="23" cm="1">
        <f t="array" aca="1" ref="M1581" ca="1">_FV(A1581,"52 week low",TRUE)</f>
        <v>34.558599999999998</v>
      </c>
      <c r="N1581" s="23" cm="1">
        <f t="array" aca="1" ref="N1581" ca="1">_FV(A1581,"52 week high",TRUE)</f>
        <v>42.78</v>
      </c>
      <c r="O1581" s="8" cm="1">
        <f t="array" aca="1" ref="O1581" ca="1">_FV(A1581,"Volume")</f>
        <v>4516</v>
      </c>
      <c r="P1581" s="7" cm="1">
        <f t="array" aca="1" ref="P1581" ca="1">_FV(A1581,"Volume average",TRUE)</f>
        <v>11208</v>
      </c>
      <c r="Q1581" t="s">
        <v>1475</v>
      </c>
      <c r="S1581" t="s">
        <v>277</v>
      </c>
      <c r="T1581" s="25" cm="1">
        <f t="array" aca="1" ref="T1581" ca="1">_FV(A1581,"Expense ratio",TRUE)</f>
        <v>6.0000000000000001E-3</v>
      </c>
      <c r="U1581" s="24" cm="1">
        <f t="array" aca="1" ref="U1581" ca="1">_FV(A1581,"Market cap",TRUE)</f>
        <v>70514210.879999995</v>
      </c>
      <c r="V1581" s="4">
        <v>70515368</v>
      </c>
      <c r="W1581" s="4">
        <v>70515368</v>
      </c>
      <c r="Y1581" t="s">
        <v>3909</v>
      </c>
      <c r="Z1581" s="5">
        <v>41.57</v>
      </c>
      <c r="AA1581" s="5">
        <v>21.222487999999998</v>
      </c>
      <c r="AB1581" s="5">
        <v>2.1600000000000001E-2</v>
      </c>
      <c r="AC1581" s="4">
        <v>23173</v>
      </c>
      <c r="AE1581" s="5">
        <v>7.0399044796092491</v>
      </c>
      <c r="AF1581" s="5">
        <v>20.131413564753451</v>
      </c>
      <c r="AH1581" s="17">
        <v>6200000</v>
      </c>
      <c r="AI1581" s="4">
        <v>23173</v>
      </c>
      <c r="AJ1581" s="5">
        <v>963396.61930000002</v>
      </c>
      <c r="AL1581" s="5">
        <v>42.78</v>
      </c>
      <c r="AM1581" s="5">
        <v>34.56</v>
      </c>
      <c r="AN1581" t="s">
        <v>47</v>
      </c>
      <c r="AO1581" t="str" cm="1">
        <f t="array" aca="1" ref="AO1581" ca="1">_FV(A1581,"Currency")</f>
        <v>USD</v>
      </c>
      <c r="AP1581" t="str" cm="1">
        <f t="array" aca="1" ref="AP1581" ca="1">_FV(A1581,"Exchange")</f>
        <v>Nasdaq Stock Market</v>
      </c>
      <c r="AQ1581" s="6" t="str" cm="1">
        <f t="array" aca="1" ref="AQ1581" ca="1">_FV(A1581,"Exchange abbreviation",TRUE)</f>
        <v>XNAS</v>
      </c>
      <c r="AR1581" t="str" cm="1">
        <f t="array" aca="1" ref="AR1581" ca="1">_FV(A1581,"Instrument type",TRUE)</f>
        <v>ETF</v>
      </c>
    </row>
    <row r="1582" spans="1:44" ht="18.75" customHeight="1" x14ac:dyDescent="0.25">
      <c r="A1582" t="e" vm="1595">
        <v>#VALUE!</v>
      </c>
      <c r="B1582" t="s">
        <v>4469</v>
      </c>
      <c r="C1582" t="s">
        <v>4470</v>
      </c>
      <c r="D1582" s="31" cm="1">
        <f t="array" aca="1" ref="D1582" ca="1">_FV(A1582,"Last trade time",TRUE)</f>
        <v>45824.84027780078</v>
      </c>
      <c r="E1582" s="23" cm="1">
        <f t="array" aca="1" ref="E1582" ca="1">_FV(A1582,"Price")</f>
        <v>24.322099999999999</v>
      </c>
      <c r="F1582" s="27" cm="1">
        <f t="array" aca="1" ref="F1582" ca="1">_FV(A1582,"Change (%)",TRUE)</f>
        <v>1.7482000000000001E-2</v>
      </c>
      <c r="G1582" s="26" cm="1">
        <f t="array" aca="1" ref="G1582" ca="1">_FV(A1582,"Change")</f>
        <v>0.41789999999999999</v>
      </c>
      <c r="H1582" s="23" cm="1">
        <f t="array" aca="1" ref="H1582" ca="1">_FV(A1582,"Open")</f>
        <v>24.322099999999999</v>
      </c>
      <c r="I1582" s="23" cm="1">
        <f t="array" aca="1" ref="I1582" ca="1">_FV(A1582,"Low")</f>
        <v>24.322099999999999</v>
      </c>
      <c r="J1582" s="23" cm="1">
        <f t="array" aca="1" ref="J1582" ca="1">_FV(A1582,"High")</f>
        <v>24.322099999999999</v>
      </c>
      <c r="K1582" s="23" cm="1">
        <f t="array" aca="1" ref="K1582" ca="1">_FV(A1582,"Previous close",TRUE)</f>
        <v>23.904199999999999</v>
      </c>
      <c r="L1582" s="26"/>
      <c r="M1582" s="23" cm="1">
        <f t="array" aca="1" ref="M1582" ca="1">_FV(A1582,"52 week low",TRUE)</f>
        <v>19.989899999999999</v>
      </c>
      <c r="N1582" s="23" cm="1">
        <f t="array" aca="1" ref="N1582" ca="1">_FV(A1582,"52 week high",TRUE)</f>
        <v>25.612400000000001</v>
      </c>
      <c r="O1582" s="8" cm="1">
        <f t="array" aca="1" ref="O1582" ca="1">_FV(A1582,"Volume")</f>
        <v>85</v>
      </c>
      <c r="P1582" s="7" cm="1">
        <f t="array" aca="1" ref="P1582" ca="1">_FV(A1582,"Volume average",TRUE)</f>
        <v>175</v>
      </c>
      <c r="Q1582" t="s">
        <v>60</v>
      </c>
      <c r="S1582" t="s">
        <v>318</v>
      </c>
      <c r="T1582" s="25" cm="1">
        <f t="array" aca="1" ref="T1582" ca="1">_FV(A1582,"Expense ratio",TRUE)</f>
        <v>6.0000000000000001E-3</v>
      </c>
      <c r="U1582" s="24" cm="1">
        <f t="array" aca="1" ref="U1582" ca="1">_FV(A1582,"Market cap",TRUE)</f>
        <v>1176867.2</v>
      </c>
      <c r="V1582" s="4">
        <v>1176847</v>
      </c>
      <c r="W1582" s="4">
        <v>1176847</v>
      </c>
      <c r="Y1582" t="s">
        <v>4471</v>
      </c>
      <c r="Z1582" s="5">
        <v>24.15</v>
      </c>
      <c r="AA1582" s="5">
        <v>14.627810500000001</v>
      </c>
      <c r="AB1582" s="5">
        <v>1.9099999999999999E-2</v>
      </c>
      <c r="AC1582" s="4">
        <v>257</v>
      </c>
      <c r="AE1582" s="5">
        <v>1.348911091909111</v>
      </c>
      <c r="AF1582" s="5">
        <v>10.18766454400215</v>
      </c>
      <c r="AI1582" s="4">
        <v>257</v>
      </c>
      <c r="AJ1582" s="5">
        <v>6202.6950000000006</v>
      </c>
      <c r="AL1582" s="5">
        <v>25.611999999999998</v>
      </c>
      <c r="AM1582" s="5">
        <v>19.989999999999998</v>
      </c>
      <c r="AN1582" t="s">
        <v>47</v>
      </c>
      <c r="AO1582" t="str" cm="1">
        <f t="array" aca="1" ref="AO1582" ca="1">_FV(A1582,"Currency")</f>
        <v>USD</v>
      </c>
      <c r="AP1582" t="str" cm="1">
        <f t="array" aca="1" ref="AP1582" ca="1">_FV(A1582,"Exchange")</f>
        <v>NYSE Arca</v>
      </c>
      <c r="AQ1582" s="6" t="str" cm="1">
        <f t="array" aca="1" ref="AQ1582" ca="1">_FV(A1582,"Exchange abbreviation",TRUE)</f>
        <v>ARCX</v>
      </c>
      <c r="AR1582" t="str" cm="1">
        <f t="array" aca="1" ref="AR1582" ca="1">_FV(A1582,"Instrument type",TRUE)</f>
        <v>ETF</v>
      </c>
    </row>
    <row r="1583" spans="1:44" ht="18.75" customHeight="1" x14ac:dyDescent="0.25">
      <c r="A1583" t="e" vm="1596">
        <v>#VALUE!</v>
      </c>
      <c r="B1583" t="s">
        <v>4472</v>
      </c>
      <c r="C1583" t="s">
        <v>4473</v>
      </c>
      <c r="D1583" s="31" cm="1">
        <f t="array" aca="1" ref="D1583" ca="1">_FV(A1583,"Last trade time",TRUE)</f>
        <v>45824.840277789066</v>
      </c>
      <c r="E1583" s="23" cm="1">
        <f t="array" aca="1" ref="E1583" ca="1">_FV(A1583,"Price")</f>
        <v>32.512300000000003</v>
      </c>
      <c r="F1583" s="27" cm="1">
        <f t="array" aca="1" ref="F1583" ca="1">_FV(A1583,"Change (%)",TRUE)</f>
        <v>1.1307000000000001E-2</v>
      </c>
      <c r="G1583" s="26" cm="1">
        <f t="array" aca="1" ref="G1583" ca="1">_FV(A1583,"Change")</f>
        <v>0.36349999999999999</v>
      </c>
      <c r="H1583" s="23" cm="1">
        <f t="array" aca="1" ref="H1583" ca="1">_FV(A1583,"Open")</f>
        <v>32.505400000000002</v>
      </c>
      <c r="I1583" s="23" cm="1">
        <f t="array" aca="1" ref="I1583" ca="1">_FV(A1583,"Low")</f>
        <v>32.505400000000002</v>
      </c>
      <c r="J1583" s="23" cm="1">
        <f t="array" aca="1" ref="J1583" ca="1">_FV(A1583,"High")</f>
        <v>32.512300000000003</v>
      </c>
      <c r="K1583" s="23" cm="1">
        <f t="array" aca="1" ref="K1583" ca="1">_FV(A1583,"Previous close",TRUE)</f>
        <v>32.148800000000001</v>
      </c>
      <c r="L1583" s="26"/>
      <c r="M1583" s="23" cm="1">
        <f t="array" aca="1" ref="M1583" ca="1">_FV(A1583,"52 week low",TRUE)</f>
        <v>25.575199999999999</v>
      </c>
      <c r="N1583" s="23" cm="1">
        <f t="array" aca="1" ref="N1583" ca="1">_FV(A1583,"52 week high",TRUE)</f>
        <v>34.99</v>
      </c>
      <c r="O1583" s="8" cm="1">
        <f t="array" aca="1" ref="O1583" ca="1">_FV(A1583,"Volume")</f>
        <v>1298</v>
      </c>
      <c r="P1583" s="7" cm="1">
        <f t="array" aca="1" ref="P1583" ca="1">_FV(A1583,"Volume average",TRUE)</f>
        <v>822</v>
      </c>
      <c r="Q1583" t="s">
        <v>424</v>
      </c>
      <c r="S1583" t="s">
        <v>1795</v>
      </c>
      <c r="T1583" s="25" cm="1">
        <f t="array" aca="1" ref="T1583" ca="1">_FV(A1583,"Expense ratio",TRUE)</f>
        <v>6.0000000000000001E-3</v>
      </c>
      <c r="U1583" s="24" cm="1">
        <f t="array" aca="1" ref="U1583" ca="1">_FV(A1583,"Market cap",TRUE)</f>
        <v>10328635.75</v>
      </c>
      <c r="V1583" s="4">
        <v>10328635</v>
      </c>
      <c r="W1583" s="4">
        <v>10328635</v>
      </c>
      <c r="Y1583" t="s">
        <v>4474</v>
      </c>
      <c r="Z1583" s="5">
        <v>32.11</v>
      </c>
      <c r="AA1583" s="5">
        <v>33.81691</v>
      </c>
      <c r="AB1583" s="5">
        <v>8.1099993999999995E-2</v>
      </c>
      <c r="AC1583" s="4">
        <v>1625</v>
      </c>
      <c r="AE1583" s="5">
        <v>-1.1210964057034261</v>
      </c>
      <c r="AF1583" s="5">
        <v>9.216170798299995</v>
      </c>
      <c r="AI1583" s="4">
        <v>1625</v>
      </c>
      <c r="AJ1583" s="5">
        <v>52197.112500000003</v>
      </c>
      <c r="AL1583" s="5">
        <v>34.99</v>
      </c>
      <c r="AM1583" s="5">
        <v>25.574999999999999</v>
      </c>
      <c r="AN1583" t="s">
        <v>47</v>
      </c>
      <c r="AO1583" t="str" cm="1">
        <f t="array" aca="1" ref="AO1583" ca="1">_FV(A1583,"Currency")</f>
        <v>USD</v>
      </c>
      <c r="AP1583" t="str" cm="1">
        <f t="array" aca="1" ref="AP1583" ca="1">_FV(A1583,"Exchange")</f>
        <v>NYSE Arca</v>
      </c>
      <c r="AQ1583" s="6" t="str" cm="1">
        <f t="array" aca="1" ref="AQ1583" ca="1">_FV(A1583,"Exchange abbreviation",TRUE)</f>
        <v>ARCX</v>
      </c>
      <c r="AR1583" t="str" cm="1">
        <f t="array" aca="1" ref="AR1583" ca="1">_FV(A1583,"Instrument type",TRUE)</f>
        <v>ETF</v>
      </c>
    </row>
    <row r="1584" spans="1:44" ht="18.75" customHeight="1" x14ac:dyDescent="0.25">
      <c r="A1584" t="e" vm="1597">
        <v>#VALUE!</v>
      </c>
      <c r="B1584" t="s">
        <v>4475</v>
      </c>
      <c r="C1584" t="s">
        <v>4476</v>
      </c>
      <c r="D1584" s="31" cm="1">
        <f t="array" aca="1" ref="D1584" ca="1">_FV(A1584,"Last trade time",TRUE)</f>
        <v>45824.840277823438</v>
      </c>
      <c r="E1584" s="23" cm="1">
        <f t="array" aca="1" ref="E1584" ca="1">_FV(A1584,"Price")</f>
        <v>19.195</v>
      </c>
      <c r="F1584" s="27" cm="1">
        <f t="array" aca="1" ref="F1584" ca="1">_FV(A1584,"Change (%)",TRUE)</f>
        <v>2.8579999999999999E-3</v>
      </c>
      <c r="G1584" s="26" cm="1">
        <f t="array" aca="1" ref="G1584" ca="1">_FV(A1584,"Change")</f>
        <v>5.4699999999999999E-2</v>
      </c>
      <c r="H1584" s="23" cm="1">
        <f t="array" aca="1" ref="H1584" ca="1">_FV(A1584,"Open")</f>
        <v>19.149999999999999</v>
      </c>
      <c r="I1584" s="23" cm="1">
        <f t="array" aca="1" ref="I1584" ca="1">_FV(A1584,"Low")</f>
        <v>19.079999999999998</v>
      </c>
      <c r="J1584" s="23" cm="1">
        <f t="array" aca="1" ref="J1584" ca="1">_FV(A1584,"High")</f>
        <v>19.739999999999998</v>
      </c>
      <c r="K1584" s="23" cm="1">
        <f t="array" aca="1" ref="K1584" ca="1">_FV(A1584,"Previous close",TRUE)</f>
        <v>19.1403</v>
      </c>
      <c r="L1584" s="26"/>
      <c r="M1584" s="23" cm="1">
        <f t="array" aca="1" ref="M1584" ca="1">_FV(A1584,"52 week low",TRUE)</f>
        <v>18.445</v>
      </c>
      <c r="N1584" s="23" cm="1">
        <f t="array" aca="1" ref="N1584" ca="1">_FV(A1584,"52 week high",TRUE)</f>
        <v>19.739999999999998</v>
      </c>
      <c r="O1584" s="8" cm="1">
        <f t="array" aca="1" ref="O1584" ca="1">_FV(A1584,"Volume")</f>
        <v>39890</v>
      </c>
      <c r="P1584" s="7" cm="1">
        <f t="array" aca="1" ref="P1584" ca="1">_FV(A1584,"Volume average",TRUE)</f>
        <v>5230</v>
      </c>
      <c r="Q1584" t="s">
        <v>224</v>
      </c>
      <c r="T1584" s="25" cm="1">
        <f t="array" aca="1" ref="T1584" ca="1">_FV(A1584,"Expense ratio",TRUE)</f>
        <v>6.0000000000000001E-3</v>
      </c>
      <c r="U1584" s="24" cm="1">
        <f t="array" aca="1" ref="U1584" ca="1">_FV(A1584,"Market cap",TRUE)</f>
        <v>57017193.909999996</v>
      </c>
      <c r="V1584" s="16"/>
      <c r="W1584" s="16"/>
      <c r="Z1584" s="18"/>
      <c r="AA1584" s="20"/>
      <c r="AB1584" s="20"/>
      <c r="AC1584" s="21">
        <v>5226</v>
      </c>
      <c r="AE1584" s="18"/>
      <c r="AF1584" s="20"/>
      <c r="AI1584" s="21"/>
      <c r="AJ1584" s="18"/>
      <c r="AL1584" s="18"/>
      <c r="AM1584" s="18"/>
      <c r="AN1584" t="s">
        <v>73</v>
      </c>
      <c r="AO1584" t="str" cm="1">
        <f t="array" aca="1" ref="AO1584" ca="1">_FV(A1584,"Currency")</f>
        <v>USD</v>
      </c>
      <c r="AP1584" t="str" cm="1">
        <f t="array" aca="1" ref="AP1584" ca="1">_FV(A1584,"Exchange")</f>
        <v>NYSE Arca</v>
      </c>
      <c r="AQ1584" s="6" t="str" cm="1">
        <f t="array" aca="1" ref="AQ1584" ca="1">_FV(A1584,"Exchange abbreviation",TRUE)</f>
        <v>ARCX</v>
      </c>
      <c r="AR1584" t="str" cm="1">
        <f t="array" aca="1" ref="AR1584" ca="1">_FV(A1584,"Instrument type",TRUE)</f>
        <v>ETF</v>
      </c>
    </row>
    <row r="1585" spans="1:44" ht="18.75" customHeight="1" x14ac:dyDescent="0.25">
      <c r="A1585" t="e" vm="1598">
        <v>#VALUE!</v>
      </c>
      <c r="B1585" t="s">
        <v>4477</v>
      </c>
      <c r="C1585" t="s">
        <v>4478</v>
      </c>
      <c r="D1585" s="31" cm="1">
        <f t="array" aca="1" ref="D1585" ca="1">_FV(A1585,"Last trade time",TRUE)</f>
        <v>45824.843750265623</v>
      </c>
      <c r="E1585" s="23" cm="1">
        <f t="array" aca="1" ref="E1585" ca="1">_FV(A1585,"Price")</f>
        <v>39.229999999999997</v>
      </c>
      <c r="F1585" s="27" cm="1">
        <f t="array" aca="1" ref="F1585" ca="1">_FV(A1585,"Change (%)",TRUE)</f>
        <v>1.1265000000000001E-2</v>
      </c>
      <c r="G1585" s="26" cm="1">
        <f t="array" aca="1" ref="G1585" ca="1">_FV(A1585,"Change")</f>
        <v>0.437</v>
      </c>
      <c r="H1585" s="23" cm="1">
        <f t="array" aca="1" ref="H1585" ca="1">_FV(A1585,"Open")</f>
        <v>39.090000000000003</v>
      </c>
      <c r="I1585" s="23" cm="1">
        <f t="array" aca="1" ref="I1585" ca="1">_FV(A1585,"Low")</f>
        <v>39.06</v>
      </c>
      <c r="J1585" s="23" cm="1">
        <f t="array" aca="1" ref="J1585" ca="1">_FV(A1585,"High")</f>
        <v>39.229999999999997</v>
      </c>
      <c r="K1585" s="23" cm="1">
        <f t="array" aca="1" ref="K1585" ca="1">_FV(A1585,"Previous close",TRUE)</f>
        <v>38.792999999999999</v>
      </c>
      <c r="L1585" s="26"/>
      <c r="M1585" s="23" cm="1">
        <f t="array" aca="1" ref="M1585" ca="1">_FV(A1585,"52 week low",TRUE)</f>
        <v>32.75</v>
      </c>
      <c r="N1585" s="23" cm="1">
        <f t="array" aca="1" ref="N1585" ca="1">_FV(A1585,"52 week high",TRUE)</f>
        <v>46.1</v>
      </c>
      <c r="O1585" s="8" cm="1">
        <f t="array" aca="1" ref="O1585" ca="1">_FV(A1585,"Volume")</f>
        <v>1964</v>
      </c>
      <c r="P1585" s="7" cm="1">
        <f t="array" aca="1" ref="P1585" ca="1">_FV(A1585,"Volume average",TRUE)</f>
        <v>1507</v>
      </c>
      <c r="Q1585" t="s">
        <v>383</v>
      </c>
      <c r="R1585" t="s">
        <v>4479</v>
      </c>
      <c r="S1585" t="s">
        <v>263</v>
      </c>
      <c r="T1585" s="25" cm="1">
        <f t="array" aca="1" ref="T1585" ca="1">_FV(A1585,"Expense ratio",TRUE)</f>
        <v>6.0000000000000001E-3</v>
      </c>
      <c r="U1585" s="24" cm="1">
        <f t="array" aca="1" ref="U1585" ca="1">_FV(A1585,"Market cap",TRUE)</f>
        <v>25041510.859999999</v>
      </c>
      <c r="V1585" s="4">
        <v>25041510</v>
      </c>
      <c r="W1585" s="4">
        <v>25041510</v>
      </c>
      <c r="Y1585" t="s">
        <v>4480</v>
      </c>
      <c r="Z1585" s="5">
        <v>39.54</v>
      </c>
      <c r="AA1585" s="5">
        <v>11.927735</v>
      </c>
      <c r="AB1585" s="5">
        <v>1.2699999999999999E-2</v>
      </c>
      <c r="AC1585" s="4">
        <v>2471</v>
      </c>
      <c r="AE1585" s="5">
        <v>-6.0422703424468427</v>
      </c>
      <c r="AF1585" s="5">
        <v>1.614065914701035</v>
      </c>
      <c r="AI1585" s="4">
        <v>2471</v>
      </c>
      <c r="AJ1585" s="5">
        <v>97697.162500000006</v>
      </c>
      <c r="AL1585" s="5">
        <v>46.1</v>
      </c>
      <c r="AM1585" s="5">
        <v>32.75</v>
      </c>
      <c r="AN1585" t="s">
        <v>47</v>
      </c>
      <c r="AO1585" t="str" cm="1">
        <f t="array" aca="1" ref="AO1585" ca="1">_FV(A1585,"Currency")</f>
        <v>USD</v>
      </c>
      <c r="AP1585" t="str" cm="1">
        <f t="array" aca="1" ref="AP1585" ca="1">_FV(A1585,"Exchange")</f>
        <v>Nasdaq Stock Market</v>
      </c>
      <c r="AQ1585" s="6" t="str" cm="1">
        <f t="array" aca="1" ref="AQ1585" ca="1">_FV(A1585,"Exchange abbreviation",TRUE)</f>
        <v>XNAS</v>
      </c>
      <c r="AR1585" t="str" cm="1">
        <f t="array" aca="1" ref="AR1585" ca="1">_FV(A1585,"Instrument type",TRUE)</f>
        <v>ETF</v>
      </c>
    </row>
    <row r="1586" spans="1:44" ht="18.75" customHeight="1" x14ac:dyDescent="0.25">
      <c r="A1586" t="e" vm="1599">
        <v>#VALUE!</v>
      </c>
      <c r="B1586" t="s">
        <v>4481</v>
      </c>
      <c r="C1586" t="s">
        <v>4482</v>
      </c>
      <c r="D1586" s="31" cm="1">
        <f t="array" aca="1" ref="D1586" ca="1">_FV(A1586,"Last trade time",TRUE)</f>
        <v>45824.843750057815</v>
      </c>
      <c r="E1586" s="23" cm="1">
        <f t="array" aca="1" ref="E1586" ca="1">_FV(A1586,"Price")</f>
        <v>92.37</v>
      </c>
      <c r="F1586" s="27" cm="1">
        <f t="array" aca="1" ref="F1586" ca="1">_FV(A1586,"Change (%)",TRUE)</f>
        <v>1.1313999999999999E-2</v>
      </c>
      <c r="G1586" s="26" cm="1">
        <f t="array" aca="1" ref="G1586" ca="1">_FV(A1586,"Change")</f>
        <v>1.0334000000000001</v>
      </c>
      <c r="H1586" s="23" cm="1">
        <f t="array" aca="1" ref="H1586" ca="1">_FV(A1586,"Open")</f>
        <v>91.85</v>
      </c>
      <c r="I1586" s="23" cm="1">
        <f t="array" aca="1" ref="I1586" ca="1">_FV(A1586,"Low")</f>
        <v>91.85</v>
      </c>
      <c r="J1586" s="23" cm="1">
        <f t="array" aca="1" ref="J1586" ca="1">_FV(A1586,"High")</f>
        <v>92.428100000000001</v>
      </c>
      <c r="K1586" s="23" cm="1">
        <f t="array" aca="1" ref="K1586" ca="1">_FV(A1586,"Previous close",TRUE)</f>
        <v>91.336600000000004</v>
      </c>
      <c r="L1586" s="26"/>
      <c r="M1586" s="23" cm="1">
        <f t="array" aca="1" ref="M1586" ca="1">_FV(A1586,"52 week low",TRUE)</f>
        <v>71.72</v>
      </c>
      <c r="N1586" s="23" cm="1">
        <f t="array" aca="1" ref="N1586" ca="1">_FV(A1586,"52 week high",TRUE)</f>
        <v>99.92</v>
      </c>
      <c r="O1586" s="8" cm="1">
        <f t="array" aca="1" ref="O1586" ca="1">_FV(A1586,"Volume")</f>
        <v>685</v>
      </c>
      <c r="P1586" s="7" cm="1">
        <f t="array" aca="1" ref="P1586" ca="1">_FV(A1586,"Volume average",TRUE)</f>
        <v>804</v>
      </c>
      <c r="Q1586" t="s">
        <v>2547</v>
      </c>
      <c r="S1586" t="s">
        <v>277</v>
      </c>
      <c r="T1586" s="25" cm="1">
        <f t="array" aca="1" ref="T1586" ca="1">_FV(A1586,"Expense ratio",TRUE)</f>
        <v>6.0000000000000001E-3</v>
      </c>
      <c r="U1586" s="24" cm="1">
        <f t="array" aca="1" ref="U1586" ca="1">_FV(A1586,"Market cap",TRUE)</f>
        <v>48438676.200000003</v>
      </c>
      <c r="V1586" s="4">
        <v>48439456</v>
      </c>
      <c r="W1586" s="4">
        <v>48439456</v>
      </c>
      <c r="Y1586" t="s">
        <v>4389</v>
      </c>
      <c r="Z1586" s="5">
        <v>91.7</v>
      </c>
      <c r="AA1586" s="5">
        <v>19.560896</v>
      </c>
      <c r="AB1586" s="5">
        <v>1.1299999999999999E-2</v>
      </c>
      <c r="AC1586" s="4">
        <v>5650</v>
      </c>
      <c r="AE1586" s="5">
        <v>7.4436908486525732</v>
      </c>
      <c r="AF1586" s="5">
        <v>4.0196492633880476</v>
      </c>
      <c r="AI1586" s="4">
        <v>5650</v>
      </c>
      <c r="AJ1586" s="5">
        <v>518086.35499999998</v>
      </c>
      <c r="AL1586" s="5">
        <v>99.92</v>
      </c>
      <c r="AM1586" s="5">
        <v>71.72</v>
      </c>
      <c r="AN1586" t="s">
        <v>47</v>
      </c>
      <c r="AO1586" t="str" cm="1">
        <f t="array" aca="1" ref="AO1586" ca="1">_FV(A1586,"Currency")</f>
        <v>USD</v>
      </c>
      <c r="AP1586" t="str" cm="1">
        <f t="array" aca="1" ref="AP1586" ca="1">_FV(A1586,"Exchange")</f>
        <v>Nasdaq Stock Market</v>
      </c>
      <c r="AQ1586" s="6" t="str" cm="1">
        <f t="array" aca="1" ref="AQ1586" ca="1">_FV(A1586,"Exchange abbreviation",TRUE)</f>
        <v>XNAS</v>
      </c>
      <c r="AR1586" t="str" cm="1">
        <f t="array" aca="1" ref="AR1586" ca="1">_FV(A1586,"Instrument type",TRUE)</f>
        <v>ETF</v>
      </c>
    </row>
    <row r="1587" spans="1:44" ht="18.75" customHeight="1" x14ac:dyDescent="0.25">
      <c r="A1587" t="e" vm="1600">
        <v>#VALUE!</v>
      </c>
      <c r="B1587" t="s">
        <v>4483</v>
      </c>
      <c r="C1587" t="s">
        <v>4484</v>
      </c>
      <c r="D1587" s="31" cm="1">
        <f t="array" aca="1" ref="D1587" ca="1">_FV(A1587,"Last trade time",TRUE)</f>
        <v>45824.927162812499</v>
      </c>
      <c r="E1587" s="23" cm="1">
        <f t="array" aca="1" ref="E1587" ca="1">_FV(A1587,"Price")</f>
        <v>14.85</v>
      </c>
      <c r="F1587" s="27" cm="1">
        <f t="array" aca="1" ref="F1587" ca="1">_FV(A1587,"Change (%)",TRUE)</f>
        <v>7.463E-3</v>
      </c>
      <c r="G1587" s="26" cm="1">
        <f t="array" aca="1" ref="G1587" ca="1">_FV(A1587,"Change")</f>
        <v>0.11</v>
      </c>
      <c r="H1587" s="23" cm="1">
        <f t="array" aca="1" ref="H1587" ca="1">_FV(A1587,"Open")</f>
        <v>14.8</v>
      </c>
      <c r="I1587" s="23" cm="1">
        <f t="array" aca="1" ref="I1587" ca="1">_FV(A1587,"Low")</f>
        <v>14.7951</v>
      </c>
      <c r="J1587" s="23" cm="1">
        <f t="array" aca="1" ref="J1587" ca="1">_FV(A1587,"High")</f>
        <v>14.87</v>
      </c>
      <c r="K1587" s="23" cm="1">
        <f t="array" aca="1" ref="K1587" ca="1">_FV(A1587,"Previous close",TRUE)</f>
        <v>14.74</v>
      </c>
      <c r="L1587" s="26"/>
      <c r="M1587" s="23" cm="1">
        <f t="array" aca="1" ref="M1587" ca="1">_FV(A1587,"52 week low",TRUE)</f>
        <v>13.16</v>
      </c>
      <c r="N1587" s="23" cm="1">
        <f t="array" aca="1" ref="N1587" ca="1">_FV(A1587,"52 week high",TRUE)</f>
        <v>16.87</v>
      </c>
      <c r="O1587" s="8" cm="1">
        <f t="array" aca="1" ref="O1587" ca="1">_FV(A1587,"Volume")</f>
        <v>317105</v>
      </c>
      <c r="P1587" s="7" cm="1">
        <f t="array" aca="1" ref="P1587" ca="1">_FV(A1587,"Volume average",TRUE)</f>
        <v>651423</v>
      </c>
      <c r="Q1587" t="s">
        <v>424</v>
      </c>
      <c r="S1587" t="s">
        <v>1795</v>
      </c>
      <c r="T1587" s="25" cm="1">
        <f t="array" aca="1" ref="T1587" ca="1">_FV(A1587,"Expense ratio",TRUE)</f>
        <v>6.0000000000000001E-3</v>
      </c>
      <c r="U1587" s="24" cm="1">
        <f t="array" aca="1" ref="U1587" ca="1">_FV(A1587,"Market cap",TRUE)</f>
        <v>1280591020.1600001</v>
      </c>
      <c r="V1587" s="4">
        <v>1280590976</v>
      </c>
      <c r="W1587" s="4">
        <v>1280590976</v>
      </c>
      <c r="Y1587" t="s">
        <v>4485</v>
      </c>
      <c r="Z1587" s="5">
        <v>14.78</v>
      </c>
      <c r="AA1587" s="5">
        <v>16.127656999999999</v>
      </c>
      <c r="AB1587" s="5">
        <v>7.6200000000000004E-2</v>
      </c>
      <c r="AC1587" s="4">
        <v>704519</v>
      </c>
      <c r="AE1587" s="5">
        <v>-4.6819157811859968</v>
      </c>
      <c r="AF1587" s="5">
        <v>3.2906878634224812</v>
      </c>
      <c r="AI1587" s="4">
        <v>704519</v>
      </c>
      <c r="AJ1587" s="5">
        <v>10391655.25</v>
      </c>
      <c r="AL1587" s="5">
        <v>16.87</v>
      </c>
      <c r="AM1587" s="5">
        <v>13.16</v>
      </c>
      <c r="AN1587" t="s">
        <v>82</v>
      </c>
      <c r="AO1587" t="str" cm="1">
        <f t="array" aca="1" ref="AO1587" ca="1">_FV(A1587,"Currency")</f>
        <v>USD</v>
      </c>
      <c r="AP1587" t="str" cm="1">
        <f t="array" aca="1" ref="AP1587" ca="1">_FV(A1587,"Exchange")</f>
        <v>NYSE Arca</v>
      </c>
      <c r="AQ1587" s="6" t="str" cm="1">
        <f t="array" aca="1" ref="AQ1587" ca="1">_FV(A1587,"Exchange abbreviation",TRUE)</f>
        <v>ARCX</v>
      </c>
      <c r="AR1587" t="str" cm="1">
        <f t="array" aca="1" ref="AR1587" ca="1">_FV(A1587,"Instrument type",TRUE)</f>
        <v>ETF</v>
      </c>
    </row>
    <row r="1588" spans="1:44" ht="18.75" customHeight="1" x14ac:dyDescent="0.25">
      <c r="A1588" t="e" vm="1601">
        <v>#VALUE!</v>
      </c>
      <c r="B1588" t="s">
        <v>4486</v>
      </c>
      <c r="C1588" t="s">
        <v>4487</v>
      </c>
      <c r="D1588" s="31" cm="1">
        <f t="array" aca="1" ref="D1588" ca="1">_FV(A1588,"Last trade time",TRUE)</f>
        <v>45824.843750046093</v>
      </c>
      <c r="E1588" s="23" cm="1">
        <f t="array" aca="1" ref="E1588" ca="1">_FV(A1588,"Price")</f>
        <v>16.12</v>
      </c>
      <c r="F1588" s="27" cm="1">
        <f t="array" aca="1" ref="F1588" ca="1">_FV(A1588,"Change (%)",TRUE)</f>
        <v>0</v>
      </c>
      <c r="G1588" s="26" cm="1">
        <f t="array" aca="1" ref="G1588" ca="1">_FV(A1588,"Change")</f>
        <v>0</v>
      </c>
      <c r="H1588" s="23" cm="1">
        <f t="array" aca="1" ref="H1588" ca="1">_FV(A1588,"Open")</f>
        <v>16.09</v>
      </c>
      <c r="I1588" s="23" cm="1">
        <f t="array" aca="1" ref="I1588" ca="1">_FV(A1588,"Low")</f>
        <v>16.079999999999998</v>
      </c>
      <c r="J1588" s="23" cm="1">
        <f t="array" aca="1" ref="J1588" ca="1">_FV(A1588,"High")</f>
        <v>16.12</v>
      </c>
      <c r="K1588" s="23" cm="1">
        <f t="array" aca="1" ref="K1588" ca="1">_FV(A1588,"Previous close",TRUE)</f>
        <v>16.12</v>
      </c>
      <c r="L1588" s="26"/>
      <c r="M1588" s="23" cm="1">
        <f t="array" aca="1" ref="M1588" ca="1">_FV(A1588,"52 week low",TRUE)</f>
        <v>15.68</v>
      </c>
      <c r="N1588" s="23" cm="1">
        <f t="array" aca="1" ref="N1588" ca="1">_FV(A1588,"52 week high",TRUE)</f>
        <v>17.77</v>
      </c>
      <c r="O1588" s="8" cm="1">
        <f t="array" aca="1" ref="O1588" ca="1">_FV(A1588,"Volume")</f>
        <v>9737</v>
      </c>
      <c r="P1588" s="7" cm="1">
        <f t="array" aca="1" ref="P1588" ca="1">_FV(A1588,"Volume average",TRUE)</f>
        <v>6525</v>
      </c>
      <c r="Q1588" t="s">
        <v>424</v>
      </c>
      <c r="S1588" t="s">
        <v>1795</v>
      </c>
      <c r="T1588" s="25" cm="1">
        <f t="array" aca="1" ref="T1588" ca="1">_FV(A1588,"Expense ratio",TRUE)</f>
        <v>6.0000000000000001E-3</v>
      </c>
      <c r="U1588" s="24" cm="1">
        <f t="array" aca="1" ref="U1588" ca="1">_FV(A1588,"Market cap",TRUE)</f>
        <v>18831953.870000001</v>
      </c>
      <c r="V1588" s="4">
        <v>18831952</v>
      </c>
      <c r="W1588" s="4">
        <v>18831952</v>
      </c>
      <c r="Y1588" t="s">
        <v>4444</v>
      </c>
      <c r="Z1588" s="5">
        <v>16.079999999999998</v>
      </c>
      <c r="AA1588" s="5">
        <v>30.680409999999998</v>
      </c>
      <c r="AB1588" s="5">
        <v>7.4499994999999999E-2</v>
      </c>
      <c r="AC1588" s="4">
        <v>9390</v>
      </c>
      <c r="AE1588" s="5">
        <v>-2.409834122880294</v>
      </c>
      <c r="AF1588" s="5">
        <v>7.2005402040268507</v>
      </c>
      <c r="AI1588" s="4">
        <v>9390</v>
      </c>
      <c r="AJ1588" s="5">
        <v>151085.1</v>
      </c>
      <c r="AL1588" s="5">
        <v>17.77</v>
      </c>
      <c r="AM1588" s="5">
        <v>15.68</v>
      </c>
      <c r="AN1588" t="s">
        <v>47</v>
      </c>
      <c r="AO1588" t="str" cm="1">
        <f t="array" aca="1" ref="AO1588" ca="1">_FV(A1588,"Currency")</f>
        <v>USD</v>
      </c>
      <c r="AP1588" t="str" cm="1">
        <f t="array" aca="1" ref="AP1588" ca="1">_FV(A1588,"Exchange")</f>
        <v>Nasdaq Stock Market</v>
      </c>
      <c r="AQ1588" s="6" t="str" cm="1">
        <f t="array" aca="1" ref="AQ1588" ca="1">_FV(A1588,"Exchange abbreviation",TRUE)</f>
        <v>XNAS</v>
      </c>
      <c r="AR1588" t="str" cm="1">
        <f t="array" aca="1" ref="AR1588" ca="1">_FV(A1588,"Instrument type",TRUE)</f>
        <v>ETF</v>
      </c>
    </row>
    <row r="1589" spans="1:44" ht="18.75" customHeight="1" x14ac:dyDescent="0.25">
      <c r="A1589" t="e" vm="1602">
        <v>#VALUE!</v>
      </c>
      <c r="B1589" t="s">
        <v>4488</v>
      </c>
      <c r="C1589" t="s">
        <v>4489</v>
      </c>
      <c r="D1589" s="31" cm="1">
        <f t="array" aca="1" ref="D1589" ca="1">_FV(A1589,"Last trade time",TRUE)</f>
        <v>45824.840302117969</v>
      </c>
      <c r="E1589" s="23" cm="1">
        <f t="array" aca="1" ref="E1589" ca="1">_FV(A1589,"Price")</f>
        <v>21.37</v>
      </c>
      <c r="F1589" s="27" cm="1">
        <f t="array" aca="1" ref="F1589" ca="1">_FV(A1589,"Change (%)",TRUE)</f>
        <v>-4.6769999999999998E-4</v>
      </c>
      <c r="G1589" s="26" cm="1">
        <f t="array" aca="1" ref="G1589" ca="1">_FV(A1589,"Change")</f>
        <v>-0.01</v>
      </c>
      <c r="H1589" s="23" cm="1">
        <f t="array" aca="1" ref="H1589" ca="1">_FV(A1589,"Open")</f>
        <v>21.38</v>
      </c>
      <c r="I1589" s="23" cm="1">
        <f t="array" aca="1" ref="I1589" ca="1">_FV(A1589,"Low")</f>
        <v>21.36</v>
      </c>
      <c r="J1589" s="23" cm="1">
        <f t="array" aca="1" ref="J1589" ca="1">_FV(A1589,"High")</f>
        <v>21.41</v>
      </c>
      <c r="K1589" s="23" cm="1">
        <f t="array" aca="1" ref="K1589" ca="1">_FV(A1589,"Previous close",TRUE)</f>
        <v>21.38</v>
      </c>
      <c r="L1589" s="26"/>
      <c r="M1589" s="23" cm="1">
        <f t="array" aca="1" ref="M1589" ca="1">_FV(A1589,"52 week low",TRUE)</f>
        <v>20.610199999999999</v>
      </c>
      <c r="N1589" s="23" cm="1">
        <f t="array" aca="1" ref="N1589" ca="1">_FV(A1589,"52 week high",TRUE)</f>
        <v>22.49</v>
      </c>
      <c r="O1589" s="8" cm="1">
        <f t="array" aca="1" ref="O1589" ca="1">_FV(A1589,"Volume")</f>
        <v>22891</v>
      </c>
      <c r="P1589" s="7" cm="1">
        <f t="array" aca="1" ref="P1589" ca="1">_FV(A1589,"Volume average",TRUE)</f>
        <v>14202</v>
      </c>
      <c r="Q1589" t="s">
        <v>224</v>
      </c>
      <c r="T1589" s="25" cm="1">
        <f t="array" aca="1" ref="T1589" ca="1">_FV(A1589,"Expense ratio",TRUE)</f>
        <v>6.0000000000000001E-3</v>
      </c>
      <c r="U1589" s="24" cm="1">
        <f t="array" aca="1" ref="U1589" ca="1">_FV(A1589,"Market cap",TRUE)</f>
        <v>56128931.039999999</v>
      </c>
      <c r="V1589" s="16"/>
      <c r="W1589" s="16"/>
      <c r="Z1589" s="18"/>
      <c r="AA1589" s="20"/>
      <c r="AB1589" s="20"/>
      <c r="AC1589" s="21">
        <v>14277</v>
      </c>
      <c r="AE1589" s="18"/>
      <c r="AF1589" s="20"/>
      <c r="AI1589" s="21"/>
      <c r="AJ1589" s="18"/>
      <c r="AL1589" s="18"/>
      <c r="AM1589" s="18"/>
      <c r="AN1589" t="s">
        <v>73</v>
      </c>
      <c r="AO1589" t="str" cm="1">
        <f t="array" aca="1" ref="AO1589" ca="1">_FV(A1589,"Currency")</f>
        <v>USD</v>
      </c>
      <c r="AP1589" t="str" cm="1">
        <f t="array" aca="1" ref="AP1589" ca="1">_FV(A1589,"Exchange")</f>
        <v>CBOE BZX Exchange</v>
      </c>
      <c r="AQ1589" s="6" t="str" cm="1">
        <f t="array" aca="1" ref="AQ1589" ca="1">_FV(A1589,"Exchange abbreviation",TRUE)</f>
        <v>BATS</v>
      </c>
      <c r="AR1589" t="str" cm="1">
        <f t="array" aca="1" ref="AR1589" ca="1">_FV(A1589,"Instrument type",TRUE)</f>
        <v>ETF</v>
      </c>
    </row>
    <row r="1590" spans="1:44" ht="18.75" customHeight="1" x14ac:dyDescent="0.25">
      <c r="A1590" t="e" vm="1603">
        <v>#VALUE!</v>
      </c>
      <c r="B1590" t="s">
        <v>4490</v>
      </c>
      <c r="C1590" t="s">
        <v>4491</v>
      </c>
      <c r="D1590" s="31" cm="1">
        <f t="array" aca="1" ref="D1590" ca="1">_FV(A1590,"Last trade time",TRUE)</f>
        <v>45824.840277812502</v>
      </c>
      <c r="E1590" s="23" cm="1">
        <f t="array" aca="1" ref="E1590" ca="1">_FV(A1590,"Price")</f>
        <v>19.625</v>
      </c>
      <c r="F1590" s="27" cm="1">
        <f t="array" aca="1" ref="F1590" ca="1">_FV(A1590,"Change (%)",TRUE)</f>
        <v>2.2980000000000001E-3</v>
      </c>
      <c r="G1590" s="26" cm="1">
        <f t="array" aca="1" ref="G1590" ca="1">_FV(A1590,"Change")</f>
        <v>4.4999999999999998E-2</v>
      </c>
      <c r="H1590" s="23" cm="1">
        <f t="array" aca="1" ref="H1590" ca="1">_FV(A1590,"Open")</f>
        <v>19.63</v>
      </c>
      <c r="I1590" s="23" cm="1">
        <f t="array" aca="1" ref="I1590" ca="1">_FV(A1590,"Low")</f>
        <v>19.59</v>
      </c>
      <c r="J1590" s="23" cm="1">
        <f t="array" aca="1" ref="J1590" ca="1">_FV(A1590,"High")</f>
        <v>19.649999999999999</v>
      </c>
      <c r="K1590" s="23" cm="1">
        <f t="array" aca="1" ref="K1590" ca="1">_FV(A1590,"Previous close",TRUE)</f>
        <v>19.579999999999998</v>
      </c>
      <c r="L1590" s="26"/>
      <c r="M1590" s="23" cm="1">
        <f t="array" aca="1" ref="M1590" ca="1">_FV(A1590,"52 week low",TRUE)</f>
        <v>19.349900000000002</v>
      </c>
      <c r="N1590" s="23" cm="1">
        <f t="array" aca="1" ref="N1590" ca="1">_FV(A1590,"52 week high",TRUE)</f>
        <v>20.91</v>
      </c>
      <c r="O1590" s="8" cm="1">
        <f t="array" aca="1" ref="O1590" ca="1">_FV(A1590,"Volume")</f>
        <v>90943</v>
      </c>
      <c r="P1590" s="7" cm="1">
        <f t="array" aca="1" ref="P1590" ca="1">_FV(A1590,"Volume average",TRUE)</f>
        <v>55081</v>
      </c>
      <c r="Q1590" t="s">
        <v>4104</v>
      </c>
      <c r="R1590" t="s">
        <v>4105</v>
      </c>
      <c r="S1590" t="s">
        <v>3079</v>
      </c>
      <c r="T1590" s="25" cm="1">
        <f t="array" aca="1" ref="T1590" ca="1">_FV(A1590,"Expense ratio",TRUE)</f>
        <v>6.0000000000000001E-3</v>
      </c>
      <c r="U1590" s="24" cm="1">
        <f t="array" aca="1" ref="U1590" ca="1">_FV(A1590,"Market cap",TRUE)</f>
        <v>158145893.5</v>
      </c>
      <c r="V1590" s="4">
        <v>158145888</v>
      </c>
      <c r="W1590" s="4">
        <v>158145888</v>
      </c>
      <c r="Y1590" t="s">
        <v>4492</v>
      </c>
      <c r="Z1590" s="5">
        <v>19.600000000000001</v>
      </c>
      <c r="AA1590" s="20"/>
      <c r="AB1590" s="5">
        <v>5.7099999999999998E-2</v>
      </c>
      <c r="AC1590" s="4">
        <v>50550</v>
      </c>
      <c r="AE1590" s="5">
        <v>-0.45341220357439932</v>
      </c>
      <c r="AF1590" s="5">
        <v>2.1449242986016031</v>
      </c>
      <c r="AI1590" s="4">
        <v>50550</v>
      </c>
      <c r="AJ1590" s="5">
        <v>990062.19</v>
      </c>
      <c r="AL1590" s="5">
        <v>20.91</v>
      </c>
      <c r="AM1590" s="5">
        <v>19.350000000000001</v>
      </c>
      <c r="AN1590" t="s">
        <v>47</v>
      </c>
      <c r="AO1590" t="str" cm="1">
        <f t="array" aca="1" ref="AO1590" ca="1">_FV(A1590,"Currency")</f>
        <v>USD</v>
      </c>
      <c r="AP1590" t="str" cm="1">
        <f t="array" aca="1" ref="AP1590" ca="1">_FV(A1590,"Exchange")</f>
        <v>NYSE Arca</v>
      </c>
      <c r="AQ1590" s="6" t="str" cm="1">
        <f t="array" aca="1" ref="AQ1590" ca="1">_FV(A1590,"Exchange abbreviation",TRUE)</f>
        <v>ARCX</v>
      </c>
      <c r="AR1590" t="str" cm="1">
        <f t="array" aca="1" ref="AR1590" ca="1">_FV(A1590,"Instrument type",TRUE)</f>
        <v>ETF</v>
      </c>
    </row>
    <row r="1591" spans="1:44" ht="18.75" customHeight="1" x14ac:dyDescent="0.25">
      <c r="A1591" t="e" vm="1604">
        <v>#VALUE!</v>
      </c>
      <c r="B1591" t="s">
        <v>4493</v>
      </c>
      <c r="C1591" t="s">
        <v>4494</v>
      </c>
      <c r="D1591" s="31" cm="1">
        <f t="array" aca="1" ref="D1591" ca="1">_FV(A1591,"Last trade time",TRUE)</f>
        <v>45824.843750046093</v>
      </c>
      <c r="E1591" s="23" cm="1">
        <f t="array" aca="1" ref="E1591" ca="1">_FV(A1591,"Price")</f>
        <v>97.78</v>
      </c>
      <c r="F1591" s="27" cm="1">
        <f t="array" aca="1" ref="F1591" ca="1">_FV(A1591,"Change (%)",TRUE)</f>
        <v>5.8640000000000003E-3</v>
      </c>
      <c r="G1591" s="26" cm="1">
        <f t="array" aca="1" ref="G1591" ca="1">_FV(A1591,"Change")</f>
        <v>0.56999999999999995</v>
      </c>
      <c r="H1591" s="23" cm="1">
        <f t="array" aca="1" ref="H1591" ca="1">_FV(A1591,"Open")</f>
        <v>97.87</v>
      </c>
      <c r="I1591" s="23" cm="1">
        <f t="array" aca="1" ref="I1591" ca="1">_FV(A1591,"Low")</f>
        <v>97.6357</v>
      </c>
      <c r="J1591" s="23" cm="1">
        <f t="array" aca="1" ref="J1591" ca="1">_FV(A1591,"High")</f>
        <v>98.2654</v>
      </c>
      <c r="K1591" s="23" cm="1">
        <f t="array" aca="1" ref="K1591" ca="1">_FV(A1591,"Previous close",TRUE)</f>
        <v>97.21</v>
      </c>
      <c r="L1591" s="26"/>
      <c r="M1591" s="23" cm="1">
        <f t="array" aca="1" ref="M1591" ca="1">_FV(A1591,"52 week low",TRUE)</f>
        <v>83.08</v>
      </c>
      <c r="N1591" s="23" cm="1">
        <f t="array" aca="1" ref="N1591" ca="1">_FV(A1591,"52 week high",TRUE)</f>
        <v>99.49</v>
      </c>
      <c r="O1591" s="8" cm="1">
        <f t="array" aca="1" ref="O1591" ca="1">_FV(A1591,"Volume")</f>
        <v>14929</v>
      </c>
      <c r="P1591" s="7" cm="1">
        <f t="array" aca="1" ref="P1591" ca="1">_FV(A1591,"Volume average",TRUE)</f>
        <v>15965</v>
      </c>
      <c r="Q1591" t="s">
        <v>50</v>
      </c>
      <c r="S1591" t="s">
        <v>318</v>
      </c>
      <c r="T1591" s="25" cm="1">
        <f t="array" aca="1" ref="T1591" ca="1">_FV(A1591,"Expense ratio",TRUE)</f>
        <v>6.0000000000000001E-3</v>
      </c>
      <c r="U1591" s="24" cm="1">
        <f t="array" aca="1" ref="U1591" ca="1">_FV(A1591,"Market cap",TRUE)</f>
        <v>1108569769.4000001</v>
      </c>
      <c r="V1591" s="4">
        <v>1108551680</v>
      </c>
      <c r="W1591" s="4">
        <v>1108551680</v>
      </c>
      <c r="Y1591" t="s">
        <v>4495</v>
      </c>
      <c r="Z1591" s="5">
        <v>98.49</v>
      </c>
      <c r="AA1591" s="5">
        <v>24.474815</v>
      </c>
      <c r="AB1591" s="5">
        <v>8.3000000000000001E-3</v>
      </c>
      <c r="AC1591" s="4">
        <v>238742</v>
      </c>
      <c r="AE1591" s="5">
        <v>5.7334705945651274</v>
      </c>
      <c r="AF1591" s="5">
        <v>11.044743569864419</v>
      </c>
      <c r="AI1591" s="4">
        <v>238742</v>
      </c>
      <c r="AJ1591" s="5">
        <v>23522342.040399998</v>
      </c>
      <c r="AL1591" s="5">
        <v>99.49</v>
      </c>
      <c r="AM1591" s="5">
        <v>83.08</v>
      </c>
      <c r="AN1591" t="s">
        <v>82</v>
      </c>
      <c r="AO1591" t="str" cm="1">
        <f t="array" aca="1" ref="AO1591" ca="1">_FV(A1591,"Currency")</f>
        <v>USD</v>
      </c>
      <c r="AP1591" t="str" cm="1">
        <f t="array" aca="1" ref="AP1591" ca="1">_FV(A1591,"Exchange")</f>
        <v>Nasdaq Stock Market</v>
      </c>
      <c r="AQ1591" s="6" t="str" cm="1">
        <f t="array" aca="1" ref="AQ1591" ca="1">_FV(A1591,"Exchange abbreviation",TRUE)</f>
        <v>XNAS</v>
      </c>
      <c r="AR1591" t="str" cm="1">
        <f t="array" aca="1" ref="AR1591" ca="1">_FV(A1591,"Instrument type",TRUE)</f>
        <v>ETF</v>
      </c>
    </row>
    <row r="1592" spans="1:44" ht="18.75" customHeight="1" x14ac:dyDescent="0.25">
      <c r="A1592" t="e" vm="1605">
        <v>#VALUE!</v>
      </c>
      <c r="B1592" t="s">
        <v>4496</v>
      </c>
      <c r="C1592" t="s">
        <v>4497</v>
      </c>
      <c r="D1592" s="31" cm="1">
        <f t="array" aca="1" ref="D1592" ca="1">_FV(A1592,"Last trade time",TRUE)</f>
        <v>45824.843750092186</v>
      </c>
      <c r="E1592" s="23" cm="1">
        <f t="array" aca="1" ref="E1592" ca="1">_FV(A1592,"Price")</f>
        <v>109.82</v>
      </c>
      <c r="F1592" s="27" cm="1">
        <f t="array" aca="1" ref="F1592" ca="1">_FV(A1592,"Change (%)",TRUE)</f>
        <v>8.633E-3</v>
      </c>
      <c r="G1592" s="26" cm="1">
        <f t="array" aca="1" ref="G1592" ca="1">_FV(A1592,"Change")</f>
        <v>0.94</v>
      </c>
      <c r="H1592" s="23" cm="1">
        <f t="array" aca="1" ref="H1592" ca="1">_FV(A1592,"Open")</f>
        <v>110.485</v>
      </c>
      <c r="I1592" s="23" cm="1">
        <f t="array" aca="1" ref="I1592" ca="1">_FV(A1592,"Low")</f>
        <v>109.61</v>
      </c>
      <c r="J1592" s="23" cm="1">
        <f t="array" aca="1" ref="J1592" ca="1">_FV(A1592,"High")</f>
        <v>110.485</v>
      </c>
      <c r="K1592" s="23" cm="1">
        <f t="array" aca="1" ref="K1592" ca="1">_FV(A1592,"Previous close",TRUE)</f>
        <v>108.88</v>
      </c>
      <c r="L1592" s="26"/>
      <c r="M1592" s="23" cm="1">
        <f t="array" aca="1" ref="M1592" ca="1">_FV(A1592,"52 week low",TRUE)</f>
        <v>94.71</v>
      </c>
      <c r="N1592" s="23" cm="1">
        <f t="array" aca="1" ref="N1592" ca="1">_FV(A1592,"52 week high",TRUE)</f>
        <v>114.45</v>
      </c>
      <c r="O1592" s="8" cm="1">
        <f t="array" aca="1" ref="O1592" ca="1">_FV(A1592,"Volume")</f>
        <v>3966</v>
      </c>
      <c r="P1592" s="7" cm="1">
        <f t="array" aca="1" ref="P1592" ca="1">_FV(A1592,"Volume average",TRUE)</f>
        <v>4949</v>
      </c>
      <c r="Q1592" t="s">
        <v>4301</v>
      </c>
      <c r="S1592" t="s">
        <v>277</v>
      </c>
      <c r="T1592" s="25" cm="1">
        <f t="array" aca="1" ref="T1592" ca="1">_FV(A1592,"Expense ratio",TRUE)</f>
        <v>6.0000000000000001E-3</v>
      </c>
      <c r="U1592" s="24" cm="1">
        <f t="array" aca="1" ref="U1592" ca="1">_FV(A1592,"Market cap",TRUE)</f>
        <v>104232757.84</v>
      </c>
      <c r="V1592" s="4">
        <v>104234448</v>
      </c>
      <c r="W1592" s="4">
        <v>104234448</v>
      </c>
      <c r="Y1592" t="s">
        <v>4389</v>
      </c>
      <c r="Z1592" s="5">
        <v>110.49</v>
      </c>
      <c r="AA1592" s="5">
        <v>19.271844999999999</v>
      </c>
      <c r="AB1592" s="5">
        <v>5.8999997999999998E-3</v>
      </c>
      <c r="AC1592" s="4">
        <v>4722</v>
      </c>
      <c r="AE1592" s="5">
        <v>4.6035294937841984</v>
      </c>
      <c r="AF1592" s="5">
        <v>12.94951884351276</v>
      </c>
      <c r="AI1592" s="4">
        <v>4722</v>
      </c>
      <c r="AJ1592" s="5">
        <v>522017.1</v>
      </c>
      <c r="AL1592" s="5">
        <v>114.45</v>
      </c>
      <c r="AM1592" s="5">
        <v>94.71</v>
      </c>
      <c r="AN1592" t="s">
        <v>47</v>
      </c>
      <c r="AO1592" t="str" cm="1">
        <f t="array" aca="1" ref="AO1592" ca="1">_FV(A1592,"Currency")</f>
        <v>USD</v>
      </c>
      <c r="AP1592" t="str" cm="1">
        <f t="array" aca="1" ref="AP1592" ca="1">_FV(A1592,"Exchange")</f>
        <v>Nasdaq Stock Market</v>
      </c>
      <c r="AQ1592" s="6" t="str" cm="1">
        <f t="array" aca="1" ref="AQ1592" ca="1">_FV(A1592,"Exchange abbreviation",TRUE)</f>
        <v>XNAS</v>
      </c>
      <c r="AR1592" t="str" cm="1">
        <f t="array" aca="1" ref="AR1592" ca="1">_FV(A1592,"Instrument type",TRUE)</f>
        <v>ETF</v>
      </c>
    </row>
    <row r="1593" spans="1:44" ht="18.75" customHeight="1" x14ac:dyDescent="0.25">
      <c r="A1593" t="e" vm="1606">
        <v>#VALUE!</v>
      </c>
      <c r="B1593" t="s">
        <v>4498</v>
      </c>
      <c r="C1593" t="s">
        <v>4499</v>
      </c>
      <c r="D1593" s="31" cm="1">
        <f t="array" aca="1" ref="D1593" ca="1">_FV(A1593,"Last trade time",TRUE)</f>
        <v>45824.840277789066</v>
      </c>
      <c r="E1593" s="23" cm="1">
        <f t="array" aca="1" ref="E1593" ca="1">_FV(A1593,"Price")</f>
        <v>25.338000000000001</v>
      </c>
      <c r="F1593" s="27" cm="1">
        <f t="array" aca="1" ref="F1593" ca="1">_FV(A1593,"Change (%)",TRUE)</f>
        <v>-9.8569999999999994E-4</v>
      </c>
      <c r="G1593" s="26" cm="1">
        <f t="array" aca="1" ref="G1593" ca="1">_FV(A1593,"Change")</f>
        <v>-2.5000000000000001E-2</v>
      </c>
      <c r="H1593" s="23" cm="1">
        <f t="array" aca="1" ref="H1593" ca="1">_FV(A1593,"Open")</f>
        <v>25.636099999999999</v>
      </c>
      <c r="I1593" s="23" cm="1">
        <f t="array" aca="1" ref="I1593" ca="1">_FV(A1593,"Low")</f>
        <v>25.31</v>
      </c>
      <c r="J1593" s="23" cm="1">
        <f t="array" aca="1" ref="J1593" ca="1">_FV(A1593,"High")</f>
        <v>25.636099999999999</v>
      </c>
      <c r="K1593" s="23" cm="1">
        <f t="array" aca="1" ref="K1593" ca="1">_FV(A1593,"Previous close",TRUE)</f>
        <v>25.363</v>
      </c>
      <c r="L1593" s="26"/>
      <c r="M1593" s="23" cm="1">
        <f t="array" aca="1" ref="M1593" ca="1">_FV(A1593,"52 week low",TRUE)</f>
        <v>22.09</v>
      </c>
      <c r="N1593" s="23" cm="1">
        <f t="array" aca="1" ref="N1593" ca="1">_FV(A1593,"52 week high",TRUE)</f>
        <v>27.34</v>
      </c>
      <c r="O1593" s="8" cm="1">
        <f t="array" aca="1" ref="O1593" ca="1">_FV(A1593,"Volume")</f>
        <v>2489</v>
      </c>
      <c r="P1593" s="7" cm="1">
        <f t="array" aca="1" ref="P1593" ca="1">_FV(A1593,"Volume average",TRUE)</f>
        <v>3202</v>
      </c>
      <c r="Q1593" t="s">
        <v>1626</v>
      </c>
      <c r="S1593" t="s">
        <v>4500</v>
      </c>
      <c r="T1593" s="25" cm="1">
        <f t="array" aca="1" ref="T1593" ca="1">_FV(A1593,"Expense ratio",TRUE)</f>
        <v>6.0000000000000001E-3</v>
      </c>
      <c r="U1593" s="24" cm="1">
        <f t="array" aca="1" ref="U1593" ca="1">_FV(A1593,"Market cap",TRUE)</f>
        <v>14720297.130000001</v>
      </c>
      <c r="V1593" s="4">
        <v>14720297</v>
      </c>
      <c r="W1593" s="4">
        <v>14720297</v>
      </c>
      <c r="X1593" t="s">
        <v>4501</v>
      </c>
      <c r="Y1593" t="s">
        <v>3575</v>
      </c>
      <c r="Z1593" s="5">
        <v>25.389240000000001</v>
      </c>
      <c r="AA1593" s="5">
        <v>33.354694000000002</v>
      </c>
      <c r="AB1593" s="5">
        <v>2.3599999E-2</v>
      </c>
      <c r="AC1593" s="4">
        <v>2519</v>
      </c>
      <c r="AE1593" s="5">
        <v>5.3929164785788908</v>
      </c>
      <c r="AF1593" s="5">
        <v>12.912611881288379</v>
      </c>
      <c r="AI1593" s="4">
        <v>2519</v>
      </c>
      <c r="AJ1593" s="5">
        <v>63976.302500000013</v>
      </c>
      <c r="AL1593" s="5">
        <v>27.34</v>
      </c>
      <c r="AM1593" s="5">
        <v>22.09</v>
      </c>
      <c r="AN1593" t="s">
        <v>47</v>
      </c>
      <c r="AO1593" t="str" cm="1">
        <f t="array" aca="1" ref="AO1593" ca="1">_FV(A1593,"Currency")</f>
        <v>USD</v>
      </c>
      <c r="AP1593" t="str" cm="1">
        <f t="array" aca="1" ref="AP1593" ca="1">_FV(A1593,"Exchange")</f>
        <v>NYSE Arca</v>
      </c>
      <c r="AQ1593" s="6" t="str" cm="1">
        <f t="array" aca="1" ref="AQ1593" ca="1">_FV(A1593,"Exchange abbreviation",TRUE)</f>
        <v>ARCX</v>
      </c>
      <c r="AR1593" t="str" cm="1">
        <f t="array" aca="1" ref="AR1593" ca="1">_FV(A1593,"Instrument type",TRUE)</f>
        <v>ETF</v>
      </c>
    </row>
    <row r="1594" spans="1:44" ht="18.75" customHeight="1" x14ac:dyDescent="0.25">
      <c r="A1594" t="e" vm="1607">
        <v>#VALUE!</v>
      </c>
      <c r="B1594" t="s">
        <v>4502</v>
      </c>
      <c r="C1594" t="s">
        <v>4503</v>
      </c>
      <c r="D1594" s="31" cm="1">
        <f t="array" aca="1" ref="D1594" ca="1">_FV(A1594,"Last trade time",TRUE)</f>
        <v>45824.94078957109</v>
      </c>
      <c r="E1594" s="23" cm="1">
        <f t="array" aca="1" ref="E1594" ca="1">_FV(A1594,"Price")</f>
        <v>22.2668</v>
      </c>
      <c r="F1594" s="27" cm="1">
        <f t="array" aca="1" ref="F1594" ca="1">_FV(A1594,"Change (%)",TRUE)</f>
        <v>2.0476999999999999E-2</v>
      </c>
      <c r="G1594" s="26" cm="1">
        <f t="array" aca="1" ref="G1594" ca="1">_FV(A1594,"Change")</f>
        <v>0.44679999999999997</v>
      </c>
      <c r="H1594" s="23" cm="1">
        <f t="array" aca="1" ref="H1594" ca="1">_FV(A1594,"Open")</f>
        <v>22.2668</v>
      </c>
      <c r="I1594" s="23" cm="1">
        <f t="array" aca="1" ref="I1594" ca="1">_FV(A1594,"Low")</f>
        <v>22.2668</v>
      </c>
      <c r="J1594" s="23" cm="1">
        <f t="array" aca="1" ref="J1594" ca="1">_FV(A1594,"High")</f>
        <v>22.2668</v>
      </c>
      <c r="K1594" s="23" cm="1">
        <f t="array" aca="1" ref="K1594" ca="1">_FV(A1594,"Previous close",TRUE)</f>
        <v>21.82</v>
      </c>
      <c r="L1594" s="26"/>
      <c r="M1594" s="23" cm="1">
        <f t="array" aca="1" ref="M1594" ca="1">_FV(A1594,"52 week low",TRUE)</f>
        <v>17.64</v>
      </c>
      <c r="N1594" s="23" cm="1">
        <f t="array" aca="1" ref="N1594" ca="1">_FV(A1594,"52 week high",TRUE)</f>
        <v>24.23</v>
      </c>
      <c r="O1594" s="8" cm="1">
        <f t="array" aca="1" ref="O1594" ca="1">_FV(A1594,"Volume")</f>
        <v>13</v>
      </c>
      <c r="P1594" s="7" cm="1">
        <f t="array" aca="1" ref="P1594" ca="1">_FV(A1594,"Volume average",TRUE)</f>
        <v>439</v>
      </c>
      <c r="Q1594" t="s">
        <v>490</v>
      </c>
      <c r="S1594" t="s">
        <v>3079</v>
      </c>
      <c r="T1594" s="25" cm="1">
        <f t="array" aca="1" ref="T1594" ca="1">_FV(A1594,"Expense ratio",TRUE)</f>
        <v>6.0000000000000001E-3</v>
      </c>
      <c r="U1594" s="24" cm="1">
        <f t="array" aca="1" ref="U1594" ca="1">_FV(A1594,"Market cap",TRUE)</f>
        <v>1272030.21</v>
      </c>
      <c r="V1594" s="4">
        <v>1272030</v>
      </c>
      <c r="W1594" s="4">
        <v>1272030</v>
      </c>
      <c r="X1594" t="s">
        <v>4504</v>
      </c>
      <c r="Y1594" t="s">
        <v>4505</v>
      </c>
      <c r="Z1594" s="5">
        <v>21.735099999999999</v>
      </c>
      <c r="AA1594" s="5">
        <v>29.993137000000001</v>
      </c>
      <c r="AB1594" s="5">
        <v>1.8000001E-3</v>
      </c>
      <c r="AC1594" s="4">
        <v>355</v>
      </c>
      <c r="AE1594" s="5">
        <v>4.1790049519995653</v>
      </c>
      <c r="AF1594" s="5">
        <v>-2.358140005205922</v>
      </c>
      <c r="AI1594" s="4">
        <v>355</v>
      </c>
      <c r="AJ1594" s="5">
        <v>7728.3499999999995</v>
      </c>
      <c r="AL1594" s="5">
        <v>24.23</v>
      </c>
      <c r="AM1594" s="5">
        <v>17.64</v>
      </c>
      <c r="AN1594" t="s">
        <v>47</v>
      </c>
      <c r="AO1594" t="str" cm="1">
        <f t="array" aca="1" ref="AO1594" ca="1">_FV(A1594,"Currency")</f>
        <v>USD</v>
      </c>
      <c r="AP1594" t="str" cm="1">
        <f t="array" aca="1" ref="AP1594" ca="1">_FV(A1594,"Exchange")</f>
        <v>Nasdaq Stock Market</v>
      </c>
      <c r="AQ1594" s="6" t="str" cm="1">
        <f t="array" aca="1" ref="AQ1594" ca="1">_FV(A1594,"Exchange abbreviation",TRUE)</f>
        <v>XNAS</v>
      </c>
      <c r="AR1594" t="str" cm="1">
        <f t="array" aca="1" ref="AR1594" ca="1">_FV(A1594,"Instrument type",TRUE)</f>
        <v>ETF</v>
      </c>
    </row>
    <row r="1595" spans="1:44" ht="18.75" customHeight="1" x14ac:dyDescent="0.25">
      <c r="A1595" t="e" vm="1608">
        <v>#VALUE!</v>
      </c>
      <c r="B1595" t="s">
        <v>4506</v>
      </c>
      <c r="C1595" t="s">
        <v>4507</v>
      </c>
      <c r="D1595" s="31" cm="1">
        <f t="array" aca="1" ref="D1595" ca="1">_FV(A1595,"Last trade time",TRUE)</f>
        <v>45824.910770000002</v>
      </c>
      <c r="E1595" s="23" cm="1">
        <f t="array" aca="1" ref="E1595" ca="1">_FV(A1595,"Price")</f>
        <v>38.29</v>
      </c>
      <c r="F1595" s="27" cm="1">
        <f t="array" aca="1" ref="F1595" ca="1">_FV(A1595,"Change (%)",TRUE)</f>
        <v>-2.8649999999999999E-3</v>
      </c>
      <c r="G1595" s="26" cm="1">
        <f t="array" aca="1" ref="G1595" ca="1">_FV(A1595,"Change")</f>
        <v>-0.11</v>
      </c>
      <c r="H1595" s="23" cm="1">
        <f t="array" aca="1" ref="H1595" ca="1">_FV(A1595,"Open")</f>
        <v>38.57</v>
      </c>
      <c r="I1595" s="23" cm="1">
        <f t="array" aca="1" ref="I1595" ca="1">_FV(A1595,"Low")</f>
        <v>38.24</v>
      </c>
      <c r="J1595" s="23" cm="1">
        <f t="array" aca="1" ref="J1595" ca="1">_FV(A1595,"High")</f>
        <v>38.618000000000002</v>
      </c>
      <c r="K1595" s="23" cm="1">
        <f t="array" aca="1" ref="K1595" ca="1">_FV(A1595,"Previous close",TRUE)</f>
        <v>38.4</v>
      </c>
      <c r="L1595" s="26"/>
      <c r="M1595" s="23" cm="1">
        <f t="array" aca="1" ref="M1595" ca="1">_FV(A1595,"52 week low",TRUE)</f>
        <v>32.515000000000001</v>
      </c>
      <c r="N1595" s="23" cm="1">
        <f t="array" aca="1" ref="N1595" ca="1">_FV(A1595,"52 week high",TRUE)</f>
        <v>38.618000000000002</v>
      </c>
      <c r="O1595" s="8" cm="1">
        <f t="array" aca="1" ref="O1595" ca="1">_FV(A1595,"Volume")</f>
        <v>198270</v>
      </c>
      <c r="P1595" s="7" cm="1">
        <f t="array" aca="1" ref="P1595" ca="1">_FV(A1595,"Volume average",TRUE)</f>
        <v>217149</v>
      </c>
      <c r="Q1595" t="s">
        <v>1316</v>
      </c>
      <c r="S1595" t="s">
        <v>3079</v>
      </c>
      <c r="T1595" s="25" cm="1">
        <f t="array" aca="1" ref="T1595" ca="1">_FV(A1595,"Expense ratio",TRUE)</f>
        <v>6.0000000000000001E-3</v>
      </c>
      <c r="U1595" s="24" cm="1">
        <f t="array" aca="1" ref="U1595" ca="1">_FV(A1595,"Market cap",TRUE)</f>
        <v>2279306271.1900001</v>
      </c>
      <c r="V1595" s="4">
        <v>2279306240</v>
      </c>
      <c r="W1595" s="4">
        <v>2279306240</v>
      </c>
      <c r="Y1595" t="s">
        <v>4508</v>
      </c>
      <c r="Z1595" s="5">
        <v>37.582799999999999</v>
      </c>
      <c r="AA1595" s="5">
        <v>12.615316</v>
      </c>
      <c r="AB1595" s="5">
        <v>3.8599998000000003E-2</v>
      </c>
      <c r="AC1595" s="4">
        <v>309473</v>
      </c>
      <c r="AE1595" s="5">
        <v>12.9374181868757</v>
      </c>
      <c r="AF1595" s="5">
        <v>12.96135177161772</v>
      </c>
      <c r="AI1595" s="4">
        <v>309473</v>
      </c>
      <c r="AJ1595" s="5">
        <v>11648563.720000001</v>
      </c>
      <c r="AL1595" s="5">
        <v>37.99</v>
      </c>
      <c r="AM1595" s="5">
        <v>32.515000000000001</v>
      </c>
      <c r="AN1595" t="s">
        <v>82</v>
      </c>
      <c r="AO1595" t="str" cm="1">
        <f t="array" aca="1" ref="AO1595" ca="1">_FV(A1595,"Currency")</f>
        <v>USD</v>
      </c>
      <c r="AP1595" t="str" cm="1">
        <f t="array" aca="1" ref="AP1595" ca="1">_FV(A1595,"Exchange")</f>
        <v>CBOE BZX Exchange</v>
      </c>
      <c r="AQ1595" s="6" t="str" cm="1">
        <f t="array" aca="1" ref="AQ1595" ca="1">_FV(A1595,"Exchange abbreviation",TRUE)</f>
        <v>BATS</v>
      </c>
      <c r="AR1595" t="str" cm="1">
        <f t="array" aca="1" ref="AR1595" ca="1">_FV(A1595,"Instrument type",TRUE)</f>
        <v>ETF</v>
      </c>
    </row>
    <row r="1596" spans="1:44" ht="18.75" customHeight="1" x14ac:dyDescent="0.25">
      <c r="A1596" t="e" vm="1609">
        <v>#VALUE!</v>
      </c>
      <c r="B1596" t="s">
        <v>4509</v>
      </c>
      <c r="C1596" t="s">
        <v>4510</v>
      </c>
      <c r="D1596" s="31" cm="1">
        <f t="array" aca="1" ref="D1596" ca="1">_FV(A1596,"Last trade time",TRUE)</f>
        <v>45824.840277812502</v>
      </c>
      <c r="E1596" s="23" cm="1">
        <f t="array" aca="1" ref="E1596" ca="1">_FV(A1596,"Price")</f>
        <v>21.7</v>
      </c>
      <c r="F1596" s="27" cm="1">
        <f t="array" aca="1" ref="F1596" ca="1">_FV(A1596,"Change (%)",TRUE)</f>
        <v>1.4018999999999998E-2</v>
      </c>
      <c r="G1596" s="26" cm="1">
        <f t="array" aca="1" ref="G1596" ca="1">_FV(A1596,"Change")</f>
        <v>0.3</v>
      </c>
      <c r="H1596" s="23" cm="1">
        <f t="array" aca="1" ref="H1596" ca="1">_FV(A1596,"Open")</f>
        <v>21.58</v>
      </c>
      <c r="I1596" s="23" cm="1">
        <f t="array" aca="1" ref="I1596" ca="1">_FV(A1596,"Low")</f>
        <v>21.49</v>
      </c>
      <c r="J1596" s="23" cm="1">
        <f t="array" aca="1" ref="J1596" ca="1">_FV(A1596,"High")</f>
        <v>21.75</v>
      </c>
      <c r="K1596" s="23" cm="1">
        <f t="array" aca="1" ref="K1596" ca="1">_FV(A1596,"Previous close",TRUE)</f>
        <v>21.4</v>
      </c>
      <c r="L1596" s="26"/>
      <c r="M1596" s="23" cm="1">
        <f t="array" aca="1" ref="M1596" ca="1">_FV(A1596,"52 week low",TRUE)</f>
        <v>19.5901</v>
      </c>
      <c r="N1596" s="23" cm="1">
        <f t="array" aca="1" ref="N1596" ca="1">_FV(A1596,"52 week high",TRUE)</f>
        <v>24</v>
      </c>
      <c r="O1596" s="8" cm="1">
        <f t="array" aca="1" ref="O1596" ca="1">_FV(A1596,"Volume")</f>
        <v>33171</v>
      </c>
      <c r="P1596" s="7" cm="1">
        <f t="array" aca="1" ref="P1596" ca="1">_FV(A1596,"Volume average",TRUE)</f>
        <v>44733</v>
      </c>
      <c r="Q1596" t="s">
        <v>424</v>
      </c>
      <c r="S1596" t="s">
        <v>1795</v>
      </c>
      <c r="T1596" s="25" cm="1">
        <f t="array" aca="1" ref="T1596" ca="1">_FV(A1596,"Expense ratio",TRUE)</f>
        <v>6.0000000000000001E-3</v>
      </c>
      <c r="U1596" s="24" cm="1">
        <f t="array" aca="1" ref="U1596" ca="1">_FV(A1596,"Market cap",TRUE)</f>
        <v>134473425.05000001</v>
      </c>
      <c r="V1596" s="4">
        <v>134473424</v>
      </c>
      <c r="W1596" s="4">
        <v>134473424</v>
      </c>
      <c r="Y1596" t="s">
        <v>4511</v>
      </c>
      <c r="Z1596" s="5">
        <v>21.54</v>
      </c>
      <c r="AA1596" s="19">
        <v>21.54664</v>
      </c>
      <c r="AB1596" s="5">
        <v>7.0999999999999994E-2</v>
      </c>
      <c r="AC1596" s="4">
        <v>62023</v>
      </c>
      <c r="AE1596" s="5">
        <v>-0.37269694195773972</v>
      </c>
      <c r="AF1596" s="19">
        <v>10.21254304241646</v>
      </c>
      <c r="AI1596" s="4">
        <v>62023</v>
      </c>
      <c r="AJ1596" s="5">
        <v>1332874.27</v>
      </c>
      <c r="AL1596" s="4">
        <v>24</v>
      </c>
      <c r="AM1596" s="5">
        <v>19.59</v>
      </c>
      <c r="AN1596" t="s">
        <v>90</v>
      </c>
      <c r="AO1596" t="str" cm="1">
        <f t="array" aca="1" ref="AO1596" ca="1">_FV(A1596,"Currency")</f>
        <v>USD</v>
      </c>
      <c r="AP1596" t="str" cm="1">
        <f t="array" aca="1" ref="AP1596" ca="1">_FV(A1596,"Exchange")</f>
        <v>NYSE Arca</v>
      </c>
      <c r="AQ1596" s="6" t="str" cm="1">
        <f t="array" aca="1" ref="AQ1596" ca="1">_FV(A1596,"Exchange abbreviation",TRUE)</f>
        <v>ARCX</v>
      </c>
      <c r="AR1596" t="str" cm="1">
        <f t="array" aca="1" ref="AR1596" ca="1">_FV(A1596,"Instrument type",TRUE)</f>
        <v>ETF</v>
      </c>
    </row>
    <row r="1597" spans="1:44" ht="18.75" customHeight="1" x14ac:dyDescent="0.25">
      <c r="A1597" t="e" vm="1610">
        <v>#VALUE!</v>
      </c>
      <c r="B1597" t="s">
        <v>4512</v>
      </c>
      <c r="C1597" t="s">
        <v>4513</v>
      </c>
      <c r="D1597" s="31" cm="1">
        <f t="array" aca="1" ref="D1597" ca="1">_FV(A1597,"Last trade time",TRUE)</f>
        <v>45824.84027780078</v>
      </c>
      <c r="E1597" s="23" cm="1">
        <f t="array" aca="1" ref="E1597" ca="1">_FV(A1597,"Price")</f>
        <v>48.013599999999997</v>
      </c>
      <c r="F1597" s="27" cm="1">
        <f t="array" aca="1" ref="F1597" ca="1">_FV(A1597,"Change (%)",TRUE)</f>
        <v>6.9969999999999997E-3</v>
      </c>
      <c r="G1597" s="26" cm="1">
        <f t="array" aca="1" ref="G1597" ca="1">_FV(A1597,"Change")</f>
        <v>0.33360000000000001</v>
      </c>
      <c r="H1597" s="23" cm="1">
        <f t="array" aca="1" ref="H1597" ca="1">_FV(A1597,"Open")</f>
        <v>48.01</v>
      </c>
      <c r="I1597" s="23" cm="1">
        <f t="array" aca="1" ref="I1597" ca="1">_FV(A1597,"Low")</f>
        <v>47.96</v>
      </c>
      <c r="J1597" s="23" cm="1">
        <f t="array" aca="1" ref="J1597" ca="1">_FV(A1597,"High")</f>
        <v>48.255000000000003</v>
      </c>
      <c r="K1597" s="23" cm="1">
        <f t="array" aca="1" ref="K1597" ca="1">_FV(A1597,"Previous close",TRUE)</f>
        <v>47.68</v>
      </c>
      <c r="L1597" s="26"/>
      <c r="M1597" s="23" cm="1">
        <f t="array" aca="1" ref="M1597" ca="1">_FV(A1597,"52 week low",TRUE)</f>
        <v>42.72</v>
      </c>
      <c r="N1597" s="23" cm="1">
        <f t="array" aca="1" ref="N1597" ca="1">_FV(A1597,"52 week high",TRUE)</f>
        <v>52.905000000000001</v>
      </c>
      <c r="O1597" s="8" cm="1">
        <f t="array" aca="1" ref="O1597" ca="1">_FV(A1597,"Volume")</f>
        <v>25151</v>
      </c>
      <c r="P1597" s="7" cm="1">
        <f t="array" aca="1" ref="P1597" ca="1">_FV(A1597,"Volume average",TRUE)</f>
        <v>27658</v>
      </c>
      <c r="Q1597" t="s">
        <v>50</v>
      </c>
      <c r="S1597" t="s">
        <v>3079</v>
      </c>
      <c r="T1597" s="25" cm="1">
        <f t="array" aca="1" ref="T1597" ca="1">_FV(A1597,"Expense ratio",TRUE)</f>
        <v>6.0000000000000001E-3</v>
      </c>
      <c r="U1597" s="24" cm="1">
        <f t="array" aca="1" ref="U1597" ca="1">_FV(A1597,"Market cap",TRUE)</f>
        <v>296770615.45999998</v>
      </c>
      <c r="V1597" s="4">
        <v>296770624</v>
      </c>
      <c r="W1597" s="4">
        <v>296770624</v>
      </c>
      <c r="Y1597" t="s">
        <v>1385</v>
      </c>
      <c r="Z1597" s="5">
        <v>48.118000000000002</v>
      </c>
      <c r="AA1597" s="5">
        <v>22.485337999999999</v>
      </c>
      <c r="AB1597" s="5">
        <v>9.1999999999999998E-3</v>
      </c>
      <c r="AC1597" s="4">
        <v>28744</v>
      </c>
      <c r="AE1597" s="5">
        <v>-1.9700780312873261</v>
      </c>
      <c r="AF1597" s="5">
        <v>2.7423486681780411</v>
      </c>
      <c r="AI1597" s="4">
        <v>28744</v>
      </c>
      <c r="AJ1597" s="5">
        <v>1381436.64</v>
      </c>
      <c r="AL1597" s="5">
        <v>52.905000000000001</v>
      </c>
      <c r="AM1597" s="5">
        <v>42.72</v>
      </c>
      <c r="AN1597" t="s">
        <v>90</v>
      </c>
      <c r="AO1597" t="str" cm="1">
        <f t="array" aca="1" ref="AO1597" ca="1">_FV(A1597,"Currency")</f>
        <v>USD</v>
      </c>
      <c r="AP1597" t="str" cm="1">
        <f t="array" aca="1" ref="AP1597" ca="1">_FV(A1597,"Exchange")</f>
        <v>NYSE Arca</v>
      </c>
      <c r="AQ1597" s="6" t="str" cm="1">
        <f t="array" aca="1" ref="AQ1597" ca="1">_FV(A1597,"Exchange abbreviation",TRUE)</f>
        <v>ARCX</v>
      </c>
      <c r="AR1597" t="str" cm="1">
        <f t="array" aca="1" ref="AR1597" ca="1">_FV(A1597,"Instrument type",TRUE)</f>
        <v>ETF</v>
      </c>
    </row>
    <row r="1598" spans="1:44" ht="18.75" customHeight="1" x14ac:dyDescent="0.25">
      <c r="A1598" t="e" vm="1611">
        <v>#VALUE!</v>
      </c>
      <c r="B1598" t="s">
        <v>4514</v>
      </c>
      <c r="C1598" t="s">
        <v>4515</v>
      </c>
      <c r="D1598" s="31" cm="1">
        <f t="array" aca="1" ref="D1598" ca="1">_FV(A1598,"Last trade time",TRUE)</f>
        <v>45824.843750034372</v>
      </c>
      <c r="E1598" s="23" cm="1">
        <f t="array" aca="1" ref="E1598" ca="1">_FV(A1598,"Price")</f>
        <v>34.723100000000002</v>
      </c>
      <c r="F1598" s="27" cm="1">
        <f t="array" aca="1" ref="F1598" ca="1">_FV(A1598,"Change (%)",TRUE)</f>
        <v>-6.6769999999999991E-4</v>
      </c>
      <c r="G1598" s="26" cm="1">
        <f t="array" aca="1" ref="G1598" ca="1">_FV(A1598,"Change")</f>
        <v>-2.3199999999999998E-2</v>
      </c>
      <c r="H1598" s="23" cm="1">
        <f t="array" aca="1" ref="H1598" ca="1">_FV(A1598,"Open")</f>
        <v>35</v>
      </c>
      <c r="I1598" s="23" cm="1">
        <f t="array" aca="1" ref="I1598" ca="1">_FV(A1598,"Low")</f>
        <v>34.67</v>
      </c>
      <c r="J1598" s="23" cm="1">
        <f t="array" aca="1" ref="J1598" ca="1">_FV(A1598,"High")</f>
        <v>35.0047</v>
      </c>
      <c r="K1598" s="23" cm="1">
        <f t="array" aca="1" ref="K1598" ca="1">_FV(A1598,"Previous close",TRUE)</f>
        <v>34.746299999999998</v>
      </c>
      <c r="L1598" s="26"/>
      <c r="M1598" s="23" cm="1">
        <f t="array" aca="1" ref="M1598" ca="1">_FV(A1598,"52 week low",TRUE)</f>
        <v>29.05</v>
      </c>
      <c r="N1598" s="23" cm="1">
        <f t="array" aca="1" ref="N1598" ca="1">_FV(A1598,"52 week high",TRUE)</f>
        <v>36.619999999999997</v>
      </c>
      <c r="O1598" s="8" cm="1">
        <f t="array" aca="1" ref="O1598" ca="1">_FV(A1598,"Volume")</f>
        <v>5795</v>
      </c>
      <c r="P1598" s="7" cm="1">
        <f t="array" aca="1" ref="P1598" ca="1">_FV(A1598,"Volume average",TRUE)</f>
        <v>20016</v>
      </c>
      <c r="Q1598" t="s">
        <v>50</v>
      </c>
      <c r="S1598" t="s">
        <v>318</v>
      </c>
      <c r="T1598" s="25" cm="1">
        <f t="array" aca="1" ref="T1598" ca="1">_FV(A1598,"Expense ratio",TRUE)</f>
        <v>6.0000000000000001E-3</v>
      </c>
      <c r="U1598" s="24" cm="1">
        <f t="array" aca="1" ref="U1598" ca="1">_FV(A1598,"Market cap",TRUE)</f>
        <v>74596418.549999997</v>
      </c>
      <c r="V1598" s="4">
        <v>74595208</v>
      </c>
      <c r="W1598" s="4">
        <v>74595208</v>
      </c>
      <c r="Y1598" t="s">
        <v>4516</v>
      </c>
      <c r="Z1598" s="5">
        <v>35.32</v>
      </c>
      <c r="AA1598" s="5">
        <v>25.760840000000002</v>
      </c>
      <c r="AB1598" s="5">
        <v>7.4000000000000003E-3</v>
      </c>
      <c r="AC1598" s="4">
        <v>18876</v>
      </c>
      <c r="AE1598" s="5">
        <v>3.2075942263575241</v>
      </c>
      <c r="AF1598" s="5">
        <v>16.292653025779689</v>
      </c>
      <c r="AI1598" s="4">
        <v>18876</v>
      </c>
      <c r="AJ1598" s="5">
        <v>666813.576</v>
      </c>
      <c r="AL1598" s="5">
        <v>36.619999999999997</v>
      </c>
      <c r="AM1598" s="5">
        <v>29.05</v>
      </c>
      <c r="AN1598" t="s">
        <v>47</v>
      </c>
      <c r="AO1598" t="str" cm="1">
        <f t="array" aca="1" ref="AO1598" ca="1">_FV(A1598,"Currency")</f>
        <v>USD</v>
      </c>
      <c r="AP1598" t="str" cm="1">
        <f t="array" aca="1" ref="AP1598" ca="1">_FV(A1598,"Exchange")</f>
        <v>Nasdaq Stock Market</v>
      </c>
      <c r="AQ1598" s="6" t="str" cm="1">
        <f t="array" aca="1" ref="AQ1598" ca="1">_FV(A1598,"Exchange abbreviation",TRUE)</f>
        <v>XNAS</v>
      </c>
      <c r="AR1598" t="str" cm="1">
        <f t="array" aca="1" ref="AR1598" ca="1">_FV(A1598,"Instrument type",TRUE)</f>
        <v>ETF</v>
      </c>
    </row>
    <row r="1599" spans="1:44" ht="18.75" customHeight="1" x14ac:dyDescent="0.25">
      <c r="A1599" t="e" vm="1612">
        <v>#VALUE!</v>
      </c>
      <c r="B1599" t="s">
        <v>4517</v>
      </c>
      <c r="C1599" t="s">
        <v>4518</v>
      </c>
      <c r="D1599" s="31" cm="1">
        <f t="array" aca="1" ref="D1599" ca="1">_FV(A1599,"Last trade time",TRUE)</f>
        <v>45824.840277789066</v>
      </c>
      <c r="E1599" s="23" cm="1">
        <f t="array" aca="1" ref="E1599" ca="1">_FV(A1599,"Price")</f>
        <v>34.51</v>
      </c>
      <c r="F1599" s="27" cm="1">
        <f t="array" aca="1" ref="F1599" ca="1">_FV(A1599,"Change (%)",TRUE)</f>
        <v>9.300000000000001E-3</v>
      </c>
      <c r="G1599" s="26" cm="1">
        <f t="array" aca="1" ref="G1599" ca="1">_FV(A1599,"Change")</f>
        <v>0.318</v>
      </c>
      <c r="H1599" s="23" cm="1">
        <f t="array" aca="1" ref="H1599" ca="1">_FV(A1599,"Open")</f>
        <v>34.33</v>
      </c>
      <c r="I1599" s="23" cm="1">
        <f t="array" aca="1" ref="I1599" ca="1">_FV(A1599,"Low")</f>
        <v>34.33</v>
      </c>
      <c r="J1599" s="23" cm="1">
        <f t="array" aca="1" ref="J1599" ca="1">_FV(A1599,"High")</f>
        <v>34.609200000000001</v>
      </c>
      <c r="K1599" s="23" cm="1">
        <f t="array" aca="1" ref="K1599" ca="1">_FV(A1599,"Previous close",TRUE)</f>
        <v>34.192</v>
      </c>
      <c r="L1599" s="26"/>
      <c r="M1599" s="23" cm="1">
        <f t="array" aca="1" ref="M1599" ca="1">_FV(A1599,"52 week low",TRUE)</f>
        <v>27.815000000000001</v>
      </c>
      <c r="N1599" s="23" cm="1">
        <f t="array" aca="1" ref="N1599" ca="1">_FV(A1599,"52 week high",TRUE)</f>
        <v>35.42</v>
      </c>
      <c r="O1599" s="8" cm="1">
        <f t="array" aca="1" ref="O1599" ca="1">_FV(A1599,"Volume")</f>
        <v>580922</v>
      </c>
      <c r="P1599" s="7" cm="1">
        <f t="array" aca="1" ref="P1599" ca="1">_FV(A1599,"Volume average",TRUE)</f>
        <v>5198639</v>
      </c>
      <c r="Q1599" t="s">
        <v>50</v>
      </c>
      <c r="S1599" t="s">
        <v>2067</v>
      </c>
      <c r="T1599" s="25" cm="1">
        <f t="array" aca="1" ref="T1599" ca="1">_FV(A1599,"Expense ratio",TRUE)</f>
        <v>6.0000000000000001E-3</v>
      </c>
      <c r="U1599" s="24" cm="1">
        <f t="array" aca="1" ref="U1599" ca="1">_FV(A1599,"Market cap",TRUE)</f>
        <v>4346182234.0299997</v>
      </c>
      <c r="V1599" s="4">
        <v>4346182144</v>
      </c>
      <c r="W1599" s="4">
        <v>4346182144</v>
      </c>
      <c r="Y1599" t="s">
        <v>4519</v>
      </c>
      <c r="Z1599" s="5">
        <v>34.649520000000003</v>
      </c>
      <c r="AA1599" s="5">
        <v>28.711092000000001</v>
      </c>
      <c r="AB1599" s="5">
        <v>6.9999998000000001E-3</v>
      </c>
      <c r="AC1599" s="4">
        <v>2119258</v>
      </c>
      <c r="AE1599" s="5">
        <v>2.8757674769022361</v>
      </c>
      <c r="AF1599" s="5">
        <v>14.671141272033401</v>
      </c>
      <c r="AI1599" s="4">
        <v>2119258</v>
      </c>
      <c r="AJ1599" s="5">
        <v>73453482.279999986</v>
      </c>
      <c r="AL1599" s="5">
        <v>35.42</v>
      </c>
      <c r="AM1599" s="5">
        <v>27.815000000000001</v>
      </c>
      <c r="AN1599" t="s">
        <v>82</v>
      </c>
      <c r="AO1599" t="str" cm="1">
        <f t="array" aca="1" ref="AO1599" ca="1">_FV(A1599,"Currency")</f>
        <v>USD</v>
      </c>
      <c r="AP1599" t="str" cm="1">
        <f t="array" aca="1" ref="AP1599" ca="1">_FV(A1599,"Exchange")</f>
        <v>NYSE Arca</v>
      </c>
      <c r="AQ1599" s="6" t="str" cm="1">
        <f t="array" aca="1" ref="AQ1599" ca="1">_FV(A1599,"Exchange abbreviation",TRUE)</f>
        <v>ARCX</v>
      </c>
      <c r="AR1599" t="str" cm="1">
        <f t="array" aca="1" ref="AR1599" ca="1">_FV(A1599,"Instrument type",TRUE)</f>
        <v>ETF</v>
      </c>
    </row>
    <row r="1600" spans="1:44" ht="18.75" customHeight="1" x14ac:dyDescent="0.25">
      <c r="A1600" t="e" vm="1613">
        <v>#VALUE!</v>
      </c>
      <c r="B1600" t="s">
        <v>4520</v>
      </c>
      <c r="C1600" t="s">
        <v>4521</v>
      </c>
      <c r="D1600" s="31" cm="1">
        <f t="array" aca="1" ref="D1600" ca="1">_FV(A1600,"Last trade time",TRUE)</f>
        <v>45824.843750092186</v>
      </c>
      <c r="E1600" s="23" cm="1">
        <f t="array" aca="1" ref="E1600" ca="1">_FV(A1600,"Price")</f>
        <v>38.49</v>
      </c>
      <c r="F1600" s="27" cm="1">
        <f t="array" aca="1" ref="F1600" ca="1">_FV(A1600,"Change (%)",TRUE)</f>
        <v>5.1990000000000001E-4</v>
      </c>
      <c r="G1600" s="26" cm="1">
        <f t="array" aca="1" ref="G1600" ca="1">_FV(A1600,"Change")</f>
        <v>0.02</v>
      </c>
      <c r="H1600" s="23" cm="1">
        <f t="array" aca="1" ref="H1600" ca="1">_FV(A1600,"Open")</f>
        <v>38.72</v>
      </c>
      <c r="I1600" s="23" cm="1">
        <f t="array" aca="1" ref="I1600" ca="1">_FV(A1600,"Low")</f>
        <v>38.314999999999998</v>
      </c>
      <c r="J1600" s="23" cm="1">
        <f t="array" aca="1" ref="J1600" ca="1">_FV(A1600,"High")</f>
        <v>38.72</v>
      </c>
      <c r="K1600" s="23" cm="1">
        <f t="array" aca="1" ref="K1600" ca="1">_FV(A1600,"Previous close",TRUE)</f>
        <v>38.47</v>
      </c>
      <c r="L1600" s="26"/>
      <c r="M1600" s="23" cm="1">
        <f t="array" aca="1" ref="M1600" ca="1">_FV(A1600,"52 week low",TRUE)</f>
        <v>33.561100000000003</v>
      </c>
      <c r="N1600" s="23" cm="1">
        <f t="array" aca="1" ref="N1600" ca="1">_FV(A1600,"52 week high",TRUE)</f>
        <v>48.63</v>
      </c>
      <c r="O1600" s="8" cm="1">
        <f t="array" aca="1" ref="O1600" ca="1">_FV(A1600,"Volume")</f>
        <v>7991</v>
      </c>
      <c r="P1600" s="7" cm="1">
        <f t="array" aca="1" ref="P1600" ca="1">_FV(A1600,"Volume average",TRUE)</f>
        <v>7425</v>
      </c>
      <c r="Q1600" t="s">
        <v>351</v>
      </c>
      <c r="S1600" t="s">
        <v>277</v>
      </c>
      <c r="T1600" s="25" cm="1">
        <f t="array" aca="1" ref="T1600" ca="1">_FV(A1600,"Expense ratio",TRUE)</f>
        <v>6.0000000000000001E-3</v>
      </c>
      <c r="U1600" s="24" cm="1">
        <f t="array" aca="1" ref="U1600" ca="1">_FV(A1600,"Market cap",TRUE)</f>
        <v>98427718.930000007</v>
      </c>
      <c r="V1600" s="4">
        <v>98429304</v>
      </c>
      <c r="W1600" s="4">
        <v>98429304</v>
      </c>
      <c r="Y1600" t="s">
        <v>4389</v>
      </c>
      <c r="Z1600" s="5">
        <v>39.049999999999997</v>
      </c>
      <c r="AA1600" s="19">
        <v>32.353912000000001</v>
      </c>
      <c r="AB1600" s="5">
        <v>6.9999999999999999E-4</v>
      </c>
      <c r="AC1600" s="4">
        <v>8498</v>
      </c>
      <c r="AE1600" s="5">
        <v>-4.407783522837649</v>
      </c>
      <c r="AF1600" s="5">
        <v>-8.3684868265906367</v>
      </c>
      <c r="AI1600" s="4">
        <v>8498</v>
      </c>
      <c r="AJ1600" s="5">
        <v>331931.88</v>
      </c>
      <c r="AL1600" s="5">
        <v>48.63</v>
      </c>
      <c r="AM1600" s="5">
        <v>33.56</v>
      </c>
      <c r="AN1600" t="s">
        <v>47</v>
      </c>
      <c r="AO1600" t="str" cm="1">
        <f t="array" aca="1" ref="AO1600" ca="1">_FV(A1600,"Currency")</f>
        <v>USD</v>
      </c>
      <c r="AP1600" t="str" cm="1">
        <f t="array" aca="1" ref="AP1600" ca="1">_FV(A1600,"Exchange")</f>
        <v>Nasdaq Stock Market</v>
      </c>
      <c r="AQ1600" s="6" t="str" cm="1">
        <f t="array" aca="1" ref="AQ1600" ca="1">_FV(A1600,"Exchange abbreviation",TRUE)</f>
        <v>XNAS</v>
      </c>
      <c r="AR1600" t="str" cm="1">
        <f t="array" aca="1" ref="AR1600" ca="1">_FV(A1600,"Instrument type",TRUE)</f>
        <v>ETF</v>
      </c>
    </row>
    <row r="1601" spans="1:44" ht="18.75" customHeight="1" x14ac:dyDescent="0.25">
      <c r="A1601" t="e" vm="1614">
        <v>#VALUE!</v>
      </c>
      <c r="B1601" t="s">
        <v>4522</v>
      </c>
      <c r="C1601" t="s">
        <v>4523</v>
      </c>
      <c r="D1601" s="31" cm="1">
        <f t="array" aca="1" ref="D1601" ca="1">_FV(A1601,"Last trade time",TRUE)</f>
        <v>45824.840331642969</v>
      </c>
      <c r="E1601" s="23" cm="1">
        <f t="array" aca="1" ref="E1601" ca="1">_FV(A1601,"Price")</f>
        <v>49.33</v>
      </c>
      <c r="F1601" s="27" cm="1">
        <f t="array" aca="1" ref="F1601" ca="1">_FV(A1601,"Change (%)",TRUE)</f>
        <v>9.8259999999999997E-3</v>
      </c>
      <c r="G1601" s="26" cm="1">
        <f t="array" aca="1" ref="G1601" ca="1">_FV(A1601,"Change")</f>
        <v>0.48</v>
      </c>
      <c r="H1601" s="23" cm="1">
        <f t="array" aca="1" ref="H1601" ca="1">_FV(A1601,"Open")</f>
        <v>49.14</v>
      </c>
      <c r="I1601" s="23" cm="1">
        <f t="array" aca="1" ref="I1601" ca="1">_FV(A1601,"Low")</f>
        <v>49.14</v>
      </c>
      <c r="J1601" s="23" cm="1">
        <f t="array" aca="1" ref="J1601" ca="1">_FV(A1601,"High")</f>
        <v>49.49</v>
      </c>
      <c r="K1601" s="23" cm="1">
        <f t="array" aca="1" ref="K1601" ca="1">_FV(A1601,"Previous close",TRUE)</f>
        <v>48.85</v>
      </c>
      <c r="L1601" s="26"/>
      <c r="M1601" s="23" cm="1">
        <f t="array" aca="1" ref="M1601" ca="1">_FV(A1601,"52 week low",TRUE)</f>
        <v>46.51</v>
      </c>
      <c r="N1601" s="23" cm="1">
        <f t="array" aca="1" ref="N1601" ca="1">_FV(A1601,"52 week high",TRUE)</f>
        <v>55.9</v>
      </c>
      <c r="O1601" s="8" cm="1">
        <f t="array" aca="1" ref="O1601" ca="1">_FV(A1601,"Volume")</f>
        <v>276686</v>
      </c>
      <c r="P1601" s="7" cm="1">
        <f t="array" aca="1" ref="P1601" ca="1">_FV(A1601,"Volume average",TRUE)</f>
        <v>498688</v>
      </c>
      <c r="Q1601" t="s">
        <v>50</v>
      </c>
      <c r="S1601" t="s">
        <v>3079</v>
      </c>
      <c r="T1601" s="25" cm="1">
        <f t="array" aca="1" ref="T1601" ca="1">_FV(A1601,"Expense ratio",TRUE)</f>
        <v>6.0000000000000001E-3</v>
      </c>
      <c r="U1601" s="24" cm="1">
        <f t="array" aca="1" ref="U1601" ca="1">_FV(A1601,"Market cap",TRUE)</f>
        <v>3208979591.5</v>
      </c>
      <c r="V1601" s="4">
        <v>3208979712</v>
      </c>
      <c r="W1601" s="4">
        <v>3208979712</v>
      </c>
      <c r="Y1601" t="s">
        <v>4127</v>
      </c>
      <c r="Z1601" s="5">
        <v>49.064999999999998</v>
      </c>
      <c r="AA1601" s="5">
        <v>24.842473999999999</v>
      </c>
      <c r="AB1601" s="5">
        <v>7.4000000000000003E-3</v>
      </c>
      <c r="AC1601" s="4">
        <v>577779</v>
      </c>
      <c r="AE1601" s="5">
        <v>-7.9692478043853594</v>
      </c>
      <c r="AF1601" s="5">
        <v>1.4273907281092899</v>
      </c>
      <c r="AH1601" s="17">
        <v>76150000</v>
      </c>
      <c r="AI1601" s="4">
        <v>577779</v>
      </c>
      <c r="AJ1601" s="5">
        <v>28328504.370000001</v>
      </c>
      <c r="AL1601" s="5">
        <v>55.9</v>
      </c>
      <c r="AM1601" s="5">
        <v>46.51</v>
      </c>
      <c r="AN1601" t="s">
        <v>82</v>
      </c>
      <c r="AO1601" t="str" cm="1">
        <f t="array" aca="1" ref="AO1601" ca="1">_FV(A1601,"Currency")</f>
        <v>USD</v>
      </c>
      <c r="AP1601" t="str" cm="1">
        <f t="array" aca="1" ref="AP1601" ca="1">_FV(A1601,"Exchange")</f>
        <v>CBOE BZX Exchange</v>
      </c>
      <c r="AQ1601" s="6" t="str" cm="1">
        <f t="array" aca="1" ref="AQ1601" ca="1">_FV(A1601,"Exchange abbreviation",TRUE)</f>
        <v>BATS</v>
      </c>
      <c r="AR1601" t="str" cm="1">
        <f t="array" aca="1" ref="AR1601" ca="1">_FV(A1601,"Instrument type",TRUE)</f>
        <v>ETF</v>
      </c>
    </row>
    <row r="1602" spans="1:44" ht="18.75" customHeight="1" x14ac:dyDescent="0.25">
      <c r="A1602" t="e" vm="1615">
        <v>#VALUE!</v>
      </c>
      <c r="B1602" t="s">
        <v>4524</v>
      </c>
      <c r="C1602" t="s">
        <v>4525</v>
      </c>
      <c r="D1602" s="31" cm="1">
        <f t="array" aca="1" ref="D1602" ca="1">_FV(A1602,"Last trade time",TRUE)</f>
        <v>45824.84027780078</v>
      </c>
      <c r="E1602" s="23" cm="1">
        <f t="array" aca="1" ref="E1602" ca="1">_FV(A1602,"Price")</f>
        <v>25.998799999999999</v>
      </c>
      <c r="F1602" s="27" cm="1">
        <f t="array" aca="1" ref="F1602" ca="1">_FV(A1602,"Change (%)",TRUE)</f>
        <v>8.095999999999999E-3</v>
      </c>
      <c r="G1602" s="26" cm="1">
        <f t="array" aca="1" ref="G1602" ca="1">_FV(A1602,"Change")</f>
        <v>0.20880000000000001</v>
      </c>
      <c r="H1602" s="23" cm="1">
        <f t="array" aca="1" ref="H1602" ca="1">_FV(A1602,"Open")</f>
        <v>25.93</v>
      </c>
      <c r="I1602" s="23" cm="1">
        <f t="array" aca="1" ref="I1602" ca="1">_FV(A1602,"Low")</f>
        <v>25.93</v>
      </c>
      <c r="J1602" s="23" cm="1">
        <f t="array" aca="1" ref="J1602" ca="1">_FV(A1602,"High")</f>
        <v>26.07</v>
      </c>
      <c r="K1602" s="23" cm="1">
        <f t="array" aca="1" ref="K1602" ca="1">_FV(A1602,"Previous close",TRUE)</f>
        <v>25.79</v>
      </c>
      <c r="L1602" s="26"/>
      <c r="M1602" s="23" cm="1">
        <f t="array" aca="1" ref="M1602" ca="1">_FV(A1602,"52 week low",TRUE)</f>
        <v>21.8691</v>
      </c>
      <c r="N1602" s="23" cm="1">
        <f t="array" aca="1" ref="N1602" ca="1">_FV(A1602,"52 week high",TRUE)</f>
        <v>26.6</v>
      </c>
      <c r="O1602" s="8" cm="1">
        <f t="array" aca="1" ref="O1602" ca="1">_FV(A1602,"Volume")</f>
        <v>9593</v>
      </c>
      <c r="P1602" s="7" cm="1">
        <f t="array" aca="1" ref="P1602" ca="1">_FV(A1602,"Volume average",TRUE)</f>
        <v>82870</v>
      </c>
      <c r="Q1602" t="s">
        <v>143</v>
      </c>
      <c r="R1602" t="s">
        <v>155</v>
      </c>
      <c r="T1602" s="25" cm="1">
        <f t="array" aca="1" ref="T1602" ca="1">_FV(A1602,"Expense ratio",TRUE)</f>
        <v>6.0000000000000001E-3</v>
      </c>
      <c r="U1602" s="24" cm="1">
        <f t="array" aca="1" ref="U1602" ca="1">_FV(A1602,"Market cap",TRUE)</f>
        <v>309720777.18000001</v>
      </c>
      <c r="V1602" s="16"/>
      <c r="W1602" s="16"/>
      <c r="X1602" t="s">
        <v>4526</v>
      </c>
      <c r="Z1602" s="18"/>
      <c r="AB1602" s="20"/>
      <c r="AC1602" s="21">
        <v>84370</v>
      </c>
      <c r="AE1602" s="18"/>
      <c r="AF1602" s="20"/>
      <c r="AI1602" s="21"/>
      <c r="AJ1602" s="18"/>
      <c r="AL1602" s="18"/>
      <c r="AM1602" s="18"/>
      <c r="AN1602" t="s">
        <v>73</v>
      </c>
      <c r="AO1602" t="str" cm="1">
        <f t="array" aca="1" ref="AO1602" ca="1">_FV(A1602,"Currency")</f>
        <v>USD</v>
      </c>
      <c r="AP1602" t="str" cm="1">
        <f t="array" aca="1" ref="AP1602" ca="1">_FV(A1602,"Exchange")</f>
        <v>NYSE Arca</v>
      </c>
      <c r="AQ1602" s="6" t="str" cm="1">
        <f t="array" aca="1" ref="AQ1602" ca="1">_FV(A1602,"Exchange abbreviation",TRUE)</f>
        <v>ARCX</v>
      </c>
      <c r="AR1602" t="str" cm="1">
        <f t="array" aca="1" ref="AR1602" ca="1">_FV(A1602,"Instrument type",TRUE)</f>
        <v>ETF</v>
      </c>
    </row>
    <row r="1603" spans="1:44" ht="18.75" customHeight="1" x14ac:dyDescent="0.25">
      <c r="A1603" t="e" vm="1616">
        <v>#VALUE!</v>
      </c>
      <c r="B1603" t="s">
        <v>4527</v>
      </c>
      <c r="C1603" t="s">
        <v>4528</v>
      </c>
      <c r="D1603" s="31" cm="1">
        <f t="array" aca="1" ref="D1603" ca="1">_FV(A1603,"Last trade time",TRUE)</f>
        <v>45824.843750103908</v>
      </c>
      <c r="E1603" s="23" cm="1">
        <f t="array" aca="1" ref="E1603" ca="1">_FV(A1603,"Price")</f>
        <v>95</v>
      </c>
      <c r="F1603" s="27" cm="1">
        <f t="array" aca="1" ref="F1603" ca="1">_FV(A1603,"Change (%)",TRUE)</f>
        <v>2.7805E-2</v>
      </c>
      <c r="G1603" s="26" cm="1">
        <f t="array" aca="1" ref="G1603" ca="1">_FV(A1603,"Change")</f>
        <v>2.57</v>
      </c>
      <c r="H1603" s="23" cm="1">
        <f t="array" aca="1" ref="H1603" ca="1">_FV(A1603,"Open")</f>
        <v>94.45</v>
      </c>
      <c r="I1603" s="23" cm="1">
        <f t="array" aca="1" ref="I1603" ca="1">_FV(A1603,"Low")</f>
        <v>94.45</v>
      </c>
      <c r="J1603" s="23" cm="1">
        <f t="array" aca="1" ref="J1603" ca="1">_FV(A1603,"High")</f>
        <v>95</v>
      </c>
      <c r="K1603" s="23" cm="1">
        <f t="array" aca="1" ref="K1603" ca="1">_FV(A1603,"Previous close",TRUE)</f>
        <v>92.43</v>
      </c>
      <c r="L1603" s="26"/>
      <c r="M1603" s="23" cm="1">
        <f t="array" aca="1" ref="M1603" ca="1">_FV(A1603,"52 week low",TRUE)</f>
        <v>76.23</v>
      </c>
      <c r="N1603" s="23" cm="1">
        <f t="array" aca="1" ref="N1603" ca="1">_FV(A1603,"52 week high",TRUE)</f>
        <v>113.4229</v>
      </c>
      <c r="O1603" s="8" cm="1">
        <f t="array" aca="1" ref="O1603" ca="1">_FV(A1603,"Volume")</f>
        <v>660</v>
      </c>
      <c r="P1603" s="7" cm="1">
        <f t="array" aca="1" ref="P1603" ca="1">_FV(A1603,"Volume average",TRUE)</f>
        <v>2707</v>
      </c>
      <c r="Q1603" t="s">
        <v>4529</v>
      </c>
      <c r="T1603" s="25" cm="1">
        <f t="array" aca="1" ref="T1603" ca="1">_FV(A1603,"Expense ratio",TRUE)</f>
        <v>6.0000000000000001E-3</v>
      </c>
      <c r="U1603" s="24" cm="1">
        <f t="array" aca="1" ref="U1603" ca="1">_FV(A1603,"Market cap",TRUE)</f>
        <v>28968930.780000001</v>
      </c>
      <c r="V1603" s="16"/>
      <c r="W1603" s="16"/>
      <c r="Z1603" s="18"/>
      <c r="AA1603" s="20"/>
      <c r="AB1603" s="20"/>
      <c r="AC1603" s="21">
        <v>2761</v>
      </c>
      <c r="AE1603" s="18"/>
      <c r="AF1603" s="20"/>
      <c r="AI1603" s="21"/>
      <c r="AJ1603" s="18"/>
      <c r="AL1603" s="18"/>
      <c r="AM1603" s="18"/>
      <c r="AN1603" t="s">
        <v>73</v>
      </c>
      <c r="AO1603" t="str" cm="1">
        <f t="array" aca="1" ref="AO1603" ca="1">_FV(A1603,"Currency")</f>
        <v>USD</v>
      </c>
      <c r="AP1603" t="str" cm="1">
        <f t="array" aca="1" ref="AP1603" ca="1">_FV(A1603,"Exchange")</f>
        <v>Nasdaq Stock Market</v>
      </c>
      <c r="AQ1603" s="6" t="str" cm="1">
        <f t="array" aca="1" ref="AQ1603" ca="1">_FV(A1603,"Exchange abbreviation",TRUE)</f>
        <v>XNAS</v>
      </c>
      <c r="AR1603" t="str" cm="1">
        <f t="array" aca="1" ref="AR1603" ca="1">_FV(A1603,"Instrument type",TRUE)</f>
        <v>ETF</v>
      </c>
    </row>
    <row r="1604" spans="1:44" ht="18.75" customHeight="1" x14ac:dyDescent="0.25">
      <c r="A1604" t="e" vm="1617">
        <v>#VALUE!</v>
      </c>
      <c r="B1604" t="s">
        <v>4530</v>
      </c>
      <c r="C1604" t="s">
        <v>4531</v>
      </c>
      <c r="D1604" s="31" cm="1">
        <f t="array" aca="1" ref="D1604" ca="1">_FV(A1604,"Last trade time",TRUE)</f>
        <v>45824.840313923436</v>
      </c>
      <c r="E1604" s="23" cm="1">
        <f t="array" aca="1" ref="E1604" ca="1">_FV(A1604,"Price")</f>
        <v>22.31</v>
      </c>
      <c r="F1604" s="27" cm="1">
        <f t="array" aca="1" ref="F1604" ca="1">_FV(A1604,"Change (%)",TRUE)</f>
        <v>3.5989999999999998E-3</v>
      </c>
      <c r="G1604" s="26" cm="1">
        <f t="array" aca="1" ref="G1604" ca="1">_FV(A1604,"Change")</f>
        <v>0.08</v>
      </c>
      <c r="H1604" s="23" cm="1">
        <f t="array" aca="1" ref="H1604" ca="1">_FV(A1604,"Open")</f>
        <v>22.2</v>
      </c>
      <c r="I1604" s="23" cm="1">
        <f t="array" aca="1" ref="I1604" ca="1">_FV(A1604,"Low")</f>
        <v>22.2</v>
      </c>
      <c r="J1604" s="23" cm="1">
        <f t="array" aca="1" ref="J1604" ca="1">_FV(A1604,"High")</f>
        <v>22.31</v>
      </c>
      <c r="K1604" s="23" cm="1">
        <f t="array" aca="1" ref="K1604" ca="1">_FV(A1604,"Previous close",TRUE)</f>
        <v>22.23</v>
      </c>
      <c r="L1604" s="26"/>
      <c r="M1604" s="23" cm="1">
        <f t="array" aca="1" ref="M1604" ca="1">_FV(A1604,"52 week low",TRUE)</f>
        <v>21.52</v>
      </c>
      <c r="N1604" s="23" cm="1">
        <f t="array" aca="1" ref="N1604" ca="1">_FV(A1604,"52 week high",TRUE)</f>
        <v>23.56</v>
      </c>
      <c r="O1604" s="8" cm="1">
        <f t="array" aca="1" ref="O1604" ca="1">_FV(A1604,"Volume")</f>
        <v>48747</v>
      </c>
      <c r="P1604" s="7" cm="1">
        <f t="array" aca="1" ref="P1604" ca="1">_FV(A1604,"Volume average",TRUE)</f>
        <v>115445</v>
      </c>
      <c r="Q1604" t="s">
        <v>1040</v>
      </c>
      <c r="S1604" t="s">
        <v>2624</v>
      </c>
      <c r="T1604" s="25" cm="1">
        <f t="array" aca="1" ref="T1604" ca="1">_FV(A1604,"Expense ratio",TRUE)</f>
        <v>6.0000000000000001E-3</v>
      </c>
      <c r="U1604" s="24" cm="1">
        <f t="array" aca="1" ref="U1604" ca="1">_FV(A1604,"Market cap",TRUE)</f>
        <v>290816325.45999998</v>
      </c>
      <c r="V1604" s="4">
        <v>290816320</v>
      </c>
      <c r="W1604" s="4">
        <v>290816320</v>
      </c>
      <c r="Y1604" t="s">
        <v>3443</v>
      </c>
      <c r="Z1604" s="5">
        <v>22.249700000000001</v>
      </c>
      <c r="AA1604" s="20"/>
      <c r="AB1604" s="5">
        <v>0.08</v>
      </c>
      <c r="AC1604" s="4">
        <v>73777</v>
      </c>
      <c r="AE1604" s="5">
        <v>0.73421522562626684</v>
      </c>
      <c r="AF1604" s="5">
        <v>4.0555104078009663</v>
      </c>
      <c r="AI1604" s="4">
        <v>73777</v>
      </c>
      <c r="AJ1604" s="5">
        <v>1640438.9727</v>
      </c>
      <c r="AL1604" s="5">
        <v>23.56</v>
      </c>
      <c r="AM1604" s="5">
        <v>21.52</v>
      </c>
      <c r="AN1604" t="s">
        <v>90</v>
      </c>
      <c r="AO1604" t="str" cm="1">
        <f t="array" aca="1" ref="AO1604" ca="1">_FV(A1604,"Currency")</f>
        <v>USD</v>
      </c>
      <c r="AP1604" t="str" cm="1">
        <f t="array" aca="1" ref="AP1604" ca="1">_FV(A1604,"Exchange")</f>
        <v>CBOE BZX Exchange</v>
      </c>
      <c r="AQ1604" s="6" t="str" cm="1">
        <f t="array" aca="1" ref="AQ1604" ca="1">_FV(A1604,"Exchange abbreviation",TRUE)</f>
        <v>BATS</v>
      </c>
      <c r="AR1604" t="str" cm="1">
        <f t="array" aca="1" ref="AR1604" ca="1">_FV(A1604,"Instrument type",TRUE)</f>
        <v>ETF</v>
      </c>
    </row>
    <row r="1605" spans="1:44" ht="18.75" customHeight="1" x14ac:dyDescent="0.25">
      <c r="A1605" t="e" vm="1618">
        <v>#VALUE!</v>
      </c>
      <c r="B1605" t="s">
        <v>4532</v>
      </c>
      <c r="C1605" t="s">
        <v>4533</v>
      </c>
      <c r="D1605" s="31" cm="1">
        <f t="array" aca="1" ref="D1605" ca="1">_FV(A1605,"Last trade time",TRUE)</f>
        <v>45824.925797534372</v>
      </c>
      <c r="E1605" s="23" cm="1">
        <f t="array" aca="1" ref="E1605" ca="1">_FV(A1605,"Price")</f>
        <v>23.1</v>
      </c>
      <c r="F1605" s="27" cm="1">
        <f t="array" aca="1" ref="F1605" ca="1">_FV(A1605,"Change (%)",TRUE)</f>
        <v>9.1610000000000007E-3</v>
      </c>
      <c r="G1605" s="26" cm="1">
        <f t="array" aca="1" ref="G1605" ca="1">_FV(A1605,"Change")</f>
        <v>0.2097</v>
      </c>
      <c r="H1605" s="23" cm="1">
        <f t="array" aca="1" ref="H1605" ca="1">_FV(A1605,"Open")</f>
        <v>23.33</v>
      </c>
      <c r="I1605" s="23" cm="1">
        <f t="array" aca="1" ref="I1605" ca="1">_FV(A1605,"Low")</f>
        <v>23.06</v>
      </c>
      <c r="J1605" s="23" cm="1">
        <f t="array" aca="1" ref="J1605" ca="1">_FV(A1605,"High")</f>
        <v>23.33</v>
      </c>
      <c r="K1605" s="23" cm="1">
        <f t="array" aca="1" ref="K1605" ca="1">_FV(A1605,"Previous close",TRUE)</f>
        <v>22.8903</v>
      </c>
      <c r="L1605" s="26"/>
      <c r="M1605" s="23" cm="1">
        <f t="array" aca="1" ref="M1605" ca="1">_FV(A1605,"52 week low",TRUE)</f>
        <v>17</v>
      </c>
      <c r="N1605" s="23" cm="1">
        <f t="array" aca="1" ref="N1605" ca="1">_FV(A1605,"52 week high",TRUE)</f>
        <v>23.6</v>
      </c>
      <c r="O1605" s="8" cm="1">
        <f t="array" aca="1" ref="O1605" ca="1">_FV(A1605,"Volume")</f>
        <v>13631</v>
      </c>
      <c r="P1605" s="7" cm="1">
        <f t="array" aca="1" ref="P1605" ca="1">_FV(A1605,"Volume average",TRUE)</f>
        <v>9939</v>
      </c>
      <c r="Q1605" t="s">
        <v>490</v>
      </c>
      <c r="S1605" t="s">
        <v>3947</v>
      </c>
      <c r="T1605" s="25" cm="1">
        <f t="array" aca="1" ref="T1605" ca="1">_FV(A1605,"Expense ratio",TRUE)</f>
        <v>6.0000000000000001E-3</v>
      </c>
      <c r="U1605" s="24" cm="1">
        <f t="array" aca="1" ref="U1605" ca="1">_FV(A1605,"Market cap",TRUE)</f>
        <v>4461340.4000000004</v>
      </c>
      <c r="V1605" s="4">
        <v>4461340</v>
      </c>
      <c r="W1605" s="4">
        <v>4461340</v>
      </c>
      <c r="Y1605" t="s">
        <v>2023</v>
      </c>
      <c r="Z1605" s="5">
        <v>23.235700000000001</v>
      </c>
      <c r="AA1605" s="19">
        <v>27.861822</v>
      </c>
      <c r="AB1605" s="20"/>
      <c r="AC1605" s="4">
        <v>5600</v>
      </c>
      <c r="AE1605" s="5">
        <v>18.286322522255372</v>
      </c>
      <c r="AF1605" s="20"/>
      <c r="AI1605" s="4">
        <v>5600</v>
      </c>
      <c r="AJ1605" s="5">
        <v>130333.28</v>
      </c>
      <c r="AL1605" s="5">
        <v>23.45</v>
      </c>
      <c r="AM1605" s="4">
        <v>17</v>
      </c>
      <c r="AN1605" t="s">
        <v>47</v>
      </c>
      <c r="AO1605" t="str" cm="1">
        <f t="array" aca="1" ref="AO1605" ca="1">_FV(A1605,"Currency")</f>
        <v>USD</v>
      </c>
      <c r="AP1605" t="str" cm="1">
        <f t="array" aca="1" ref="AP1605" ca="1">_FV(A1605,"Exchange")</f>
        <v>NYSE Arca</v>
      </c>
      <c r="AQ1605" s="6" t="str" cm="1">
        <f t="array" aca="1" ref="AQ1605" ca="1">_FV(A1605,"Exchange abbreviation",TRUE)</f>
        <v>ARCX</v>
      </c>
      <c r="AR1605" t="str" cm="1">
        <f t="array" aca="1" ref="AR1605" ca="1">_FV(A1605,"Instrument type",TRUE)</f>
        <v>ETF</v>
      </c>
    </row>
    <row r="1606" spans="1:44" ht="18.75" customHeight="1" x14ac:dyDescent="0.25">
      <c r="A1606" t="e" vm="1619">
        <v>#VALUE!</v>
      </c>
      <c r="B1606" t="s">
        <v>4534</v>
      </c>
      <c r="C1606" t="s">
        <v>4535</v>
      </c>
      <c r="D1606" s="31" cm="1">
        <f t="array" aca="1" ref="D1606" ca="1">_FV(A1606,"Last trade time",TRUE)</f>
        <v>45824.88517517344</v>
      </c>
      <c r="E1606" s="23" cm="1">
        <f t="array" aca="1" ref="E1606" ca="1">_FV(A1606,"Price")</f>
        <v>55.22</v>
      </c>
      <c r="F1606" s="27" cm="1">
        <f t="array" aca="1" ref="F1606" ca="1">_FV(A1606,"Change (%)",TRUE)</f>
        <v>1.4371E-2</v>
      </c>
      <c r="G1606" s="26" cm="1">
        <f t="array" aca="1" ref="G1606" ca="1">_FV(A1606,"Change")</f>
        <v>0.7823</v>
      </c>
      <c r="H1606" s="23" cm="1">
        <f t="array" aca="1" ref="H1606" ca="1">_FV(A1606,"Open")</f>
        <v>54.87</v>
      </c>
      <c r="I1606" s="23" cm="1">
        <f t="array" aca="1" ref="I1606" ca="1">_FV(A1606,"Low")</f>
        <v>54.87</v>
      </c>
      <c r="J1606" s="23" cm="1">
        <f t="array" aca="1" ref="J1606" ca="1">_FV(A1606,"High")</f>
        <v>55.58</v>
      </c>
      <c r="K1606" s="23" cm="1">
        <f t="array" aca="1" ref="K1606" ca="1">_FV(A1606,"Previous close",TRUE)</f>
        <v>54.4377</v>
      </c>
      <c r="L1606" s="26"/>
      <c r="M1606" s="23" cm="1">
        <f t="array" aca="1" ref="M1606" ca="1">_FV(A1606,"52 week low",TRUE)</f>
        <v>37.46</v>
      </c>
      <c r="N1606" s="23" cm="1">
        <f t="array" aca="1" ref="N1606" ca="1">_FV(A1606,"52 week high",TRUE)</f>
        <v>55.58</v>
      </c>
      <c r="O1606" s="8" cm="1">
        <f t="array" aca="1" ref="O1606" ca="1">_FV(A1606,"Volume")</f>
        <v>24074</v>
      </c>
      <c r="P1606" s="7" cm="1">
        <f t="array" aca="1" ref="P1606" ca="1">_FV(A1606,"Volume average",TRUE)</f>
        <v>8019</v>
      </c>
      <c r="Q1606" t="s">
        <v>490</v>
      </c>
      <c r="S1606" t="s">
        <v>3079</v>
      </c>
      <c r="T1606" s="25" cm="1">
        <f t="array" aca="1" ref="T1606" ca="1">_FV(A1606,"Expense ratio",TRUE)</f>
        <v>6.0000000000000001E-3</v>
      </c>
      <c r="U1606" s="24" cm="1">
        <f t="array" aca="1" ref="U1606" ca="1">_FV(A1606,"Market cap",TRUE)</f>
        <v>60824988.57</v>
      </c>
      <c r="V1606" s="4">
        <v>60824988</v>
      </c>
      <c r="W1606" s="4">
        <v>60824988</v>
      </c>
      <c r="Y1606" t="s">
        <v>3978</v>
      </c>
      <c r="Z1606" s="5">
        <v>53.606400000000001</v>
      </c>
      <c r="AA1606" s="5">
        <v>36.737690000000001</v>
      </c>
      <c r="AB1606" s="5">
        <v>3.8999999999999998E-3</v>
      </c>
      <c r="AC1606" s="4">
        <v>8768</v>
      </c>
      <c r="AE1606" s="5">
        <v>6.0377329632497201</v>
      </c>
      <c r="AF1606" s="5">
        <v>26.361580385390869</v>
      </c>
      <c r="AI1606" s="4">
        <v>8768</v>
      </c>
      <c r="AJ1606" s="5">
        <v>470550.5024</v>
      </c>
      <c r="AL1606" s="5">
        <v>55.06</v>
      </c>
      <c r="AM1606" s="5">
        <v>37.46</v>
      </c>
      <c r="AN1606" t="s">
        <v>47</v>
      </c>
      <c r="AO1606" t="str" cm="1">
        <f t="array" aca="1" ref="AO1606" ca="1">_FV(A1606,"Currency")</f>
        <v>USD</v>
      </c>
      <c r="AP1606" t="str" cm="1">
        <f t="array" aca="1" ref="AP1606" ca="1">_FV(A1606,"Exchange")</f>
        <v>NYSE Arca</v>
      </c>
      <c r="AQ1606" s="6" t="str" cm="1">
        <f t="array" aca="1" ref="AQ1606" ca="1">_FV(A1606,"Exchange abbreviation",TRUE)</f>
        <v>ARCX</v>
      </c>
      <c r="AR1606" t="str" cm="1">
        <f t="array" aca="1" ref="AR1606" ca="1">_FV(A1606,"Instrument type",TRUE)</f>
        <v>ETF</v>
      </c>
    </row>
    <row r="1607" spans="1:44" ht="18.75" customHeight="1" x14ac:dyDescent="0.25">
      <c r="A1607" t="e" vm="1620">
        <v>#VALUE!</v>
      </c>
      <c r="B1607" t="s">
        <v>4536</v>
      </c>
      <c r="C1607" t="s">
        <v>4537</v>
      </c>
      <c r="D1607" s="31" cm="1">
        <f t="array" aca="1" ref="D1607" ca="1">_FV(A1607,"Last trade time",TRUE)</f>
        <v>45824.840288193751</v>
      </c>
      <c r="E1607" s="23" cm="1">
        <f t="array" aca="1" ref="E1607" ca="1">_FV(A1607,"Price")</f>
        <v>32.942100000000003</v>
      </c>
      <c r="F1607" s="27" cm="1">
        <f t="array" aca="1" ref="F1607" ca="1">_FV(A1607,"Change (%)",TRUE)</f>
        <v>6.4800000000000005E-3</v>
      </c>
      <c r="G1607" s="26" cm="1">
        <f t="array" aca="1" ref="G1607" ca="1">_FV(A1607,"Change")</f>
        <v>0.21210000000000001</v>
      </c>
      <c r="H1607" s="23" cm="1">
        <f t="array" aca="1" ref="H1607" ca="1">_FV(A1607,"Open")</f>
        <v>32.79</v>
      </c>
      <c r="I1607" s="23" cm="1">
        <f t="array" aca="1" ref="I1607" ca="1">_FV(A1607,"Low")</f>
        <v>32.79</v>
      </c>
      <c r="J1607" s="23" cm="1">
        <f t="array" aca="1" ref="J1607" ca="1">_FV(A1607,"High")</f>
        <v>33.000100000000003</v>
      </c>
      <c r="K1607" s="23" cm="1">
        <f t="array" aca="1" ref="K1607" ca="1">_FV(A1607,"Previous close",TRUE)</f>
        <v>32.729999999999997</v>
      </c>
      <c r="L1607" s="26"/>
      <c r="M1607" s="23" cm="1">
        <f t="array" aca="1" ref="M1607" ca="1">_FV(A1607,"52 week low",TRUE)</f>
        <v>28.444400000000002</v>
      </c>
      <c r="N1607" s="23" cm="1">
        <f t="array" aca="1" ref="N1607" ca="1">_FV(A1607,"52 week high",TRUE)</f>
        <v>34.03</v>
      </c>
      <c r="O1607" s="8" cm="1">
        <f t="array" aca="1" ref="O1607" ca="1">_FV(A1607,"Volume")</f>
        <v>11734</v>
      </c>
      <c r="P1607" s="7" cm="1">
        <f t="array" aca="1" ref="P1607" ca="1">_FV(A1607,"Volume average",TRUE)</f>
        <v>30016</v>
      </c>
      <c r="Q1607" t="s">
        <v>1641</v>
      </c>
      <c r="R1607" t="s">
        <v>155</v>
      </c>
      <c r="S1607" t="s">
        <v>3679</v>
      </c>
      <c r="T1607" s="25" cm="1">
        <f t="array" aca="1" ref="T1607" ca="1">_FV(A1607,"Expense ratio",TRUE)</f>
        <v>6.0000000000000001E-3</v>
      </c>
      <c r="U1607" s="24" cm="1">
        <f t="array" aca="1" ref="U1607" ca="1">_FV(A1607,"Market cap",TRUE)</f>
        <v>218166773.06999999</v>
      </c>
      <c r="V1607" s="4">
        <v>218184976</v>
      </c>
      <c r="W1607" s="4">
        <v>218184976</v>
      </c>
      <c r="X1607" t="s">
        <v>4538</v>
      </c>
      <c r="Y1607" t="s">
        <v>3681</v>
      </c>
      <c r="Z1607" s="5">
        <v>32.621000000000002</v>
      </c>
      <c r="AA1607" s="5">
        <v>16.699953000000001</v>
      </c>
      <c r="AB1607" s="5">
        <v>1.1599999999999999E-2</v>
      </c>
      <c r="AC1607" s="4">
        <v>31403</v>
      </c>
      <c r="AE1607" s="5">
        <v>3.981772869070288</v>
      </c>
      <c r="AF1607" s="5">
        <v>11.28160493024275</v>
      </c>
      <c r="AI1607" s="4">
        <v>31403</v>
      </c>
      <c r="AJ1607" s="5">
        <v>1023737.8</v>
      </c>
      <c r="AL1607" s="5">
        <v>34.03</v>
      </c>
      <c r="AM1607" s="5">
        <v>28.443999999999999</v>
      </c>
      <c r="AN1607" t="s">
        <v>90</v>
      </c>
      <c r="AO1607" t="str" cm="1">
        <f t="array" aca="1" ref="AO1607" ca="1">_FV(A1607,"Currency")</f>
        <v>USD</v>
      </c>
      <c r="AP1607" t="str" cm="1">
        <f t="array" aca="1" ref="AP1607" ca="1">_FV(A1607,"Exchange")</f>
        <v>CBOE BZX Exchange</v>
      </c>
      <c r="AQ1607" s="6" t="str" cm="1">
        <f t="array" aca="1" ref="AQ1607" ca="1">_FV(A1607,"Exchange abbreviation",TRUE)</f>
        <v>BATS</v>
      </c>
      <c r="AR1607" t="str" cm="1">
        <f t="array" aca="1" ref="AR1607" ca="1">_FV(A1607,"Instrument type",TRUE)</f>
        <v>ETF</v>
      </c>
    </row>
    <row r="1608" spans="1:44" ht="18.75" customHeight="1" x14ac:dyDescent="0.25">
      <c r="A1608" t="e" vm="1621">
        <v>#VALUE!</v>
      </c>
      <c r="B1608" t="s">
        <v>4539</v>
      </c>
      <c r="C1608" t="s">
        <v>4540</v>
      </c>
      <c r="D1608" s="31" cm="1">
        <f t="array" aca="1" ref="D1608" ca="1">_FV(A1608,"Last trade time",TRUE)</f>
        <v>45824.843750046093</v>
      </c>
      <c r="E1608" s="23" cm="1">
        <f t="array" aca="1" ref="E1608" ca="1">_FV(A1608,"Price")</f>
        <v>33.9</v>
      </c>
      <c r="F1608" s="27" cm="1">
        <f t="array" aca="1" ref="F1608" ca="1">_FV(A1608,"Change (%)",TRUE)</f>
        <v>1.3889E-2</v>
      </c>
      <c r="G1608" s="26" cm="1">
        <f t="array" aca="1" ref="G1608" ca="1">_FV(A1608,"Change")</f>
        <v>0.46439999999999998</v>
      </c>
      <c r="H1608" s="23" cm="1">
        <f t="array" aca="1" ref="H1608" ca="1">_FV(A1608,"Open")</f>
        <v>33.880000000000003</v>
      </c>
      <c r="I1608" s="23" cm="1">
        <f t="array" aca="1" ref="I1608" ca="1">_FV(A1608,"Low")</f>
        <v>33.869999999999997</v>
      </c>
      <c r="J1608" s="23" cm="1">
        <f t="array" aca="1" ref="J1608" ca="1">_FV(A1608,"High")</f>
        <v>33.92</v>
      </c>
      <c r="K1608" s="23" cm="1">
        <f t="array" aca="1" ref="K1608" ca="1">_FV(A1608,"Previous close",TRUE)</f>
        <v>33.435600000000001</v>
      </c>
      <c r="L1608" s="26"/>
      <c r="M1608" s="23" cm="1">
        <f t="array" aca="1" ref="M1608" ca="1">_FV(A1608,"52 week low",TRUE)</f>
        <v>27.06</v>
      </c>
      <c r="N1608" s="23" cm="1">
        <f t="array" aca="1" ref="N1608" ca="1">_FV(A1608,"52 week high",TRUE)</f>
        <v>35.71</v>
      </c>
      <c r="O1608" s="8" cm="1">
        <f t="array" aca="1" ref="O1608" ca="1">_FV(A1608,"Volume")</f>
        <v>2206</v>
      </c>
      <c r="P1608" s="7" cm="1">
        <f t="array" aca="1" ref="P1608" ca="1">_FV(A1608,"Volume average",TRUE)</f>
        <v>3204</v>
      </c>
      <c r="Q1608" t="s">
        <v>424</v>
      </c>
      <c r="S1608" t="s">
        <v>3079</v>
      </c>
      <c r="T1608" s="25" cm="1">
        <f t="array" aca="1" ref="T1608" ca="1">_FV(A1608,"Expense ratio",TRUE)</f>
        <v>6.0000000000000001E-3</v>
      </c>
      <c r="U1608" s="24" cm="1">
        <f t="array" aca="1" ref="U1608" ca="1">_FV(A1608,"Market cap",TRUE)</f>
        <v>6603392.2000000002</v>
      </c>
      <c r="V1608" s="4">
        <v>6603392</v>
      </c>
      <c r="W1608" s="4">
        <v>6603392</v>
      </c>
      <c r="Y1608" t="s">
        <v>4541</v>
      </c>
      <c r="Z1608" s="5">
        <v>33.612699999999997</v>
      </c>
      <c r="AA1608" s="5">
        <v>30.805700000000002</v>
      </c>
      <c r="AB1608" s="20"/>
      <c r="AC1608" s="4">
        <v>2292</v>
      </c>
      <c r="AE1608" s="5">
        <v>3.307178533432054</v>
      </c>
      <c r="AF1608" s="20"/>
      <c r="AI1608" s="4">
        <v>2292</v>
      </c>
      <c r="AJ1608" s="5">
        <v>77028.848400000003</v>
      </c>
      <c r="AL1608" s="5">
        <v>35.71</v>
      </c>
      <c r="AM1608" s="5">
        <v>27.06</v>
      </c>
      <c r="AN1608" t="s">
        <v>47</v>
      </c>
      <c r="AO1608" t="str" cm="1">
        <f t="array" aca="1" ref="AO1608" ca="1">_FV(A1608,"Currency")</f>
        <v>USD</v>
      </c>
      <c r="AP1608" t="str" cm="1">
        <f t="array" aca="1" ref="AP1608" ca="1">_FV(A1608,"Exchange")</f>
        <v>Nasdaq Stock Market</v>
      </c>
      <c r="AQ1608" s="6" t="str" cm="1">
        <f t="array" aca="1" ref="AQ1608" ca="1">_FV(A1608,"Exchange abbreviation",TRUE)</f>
        <v>XNAS</v>
      </c>
      <c r="AR1608" t="str" cm="1">
        <f t="array" aca="1" ref="AR1608" ca="1">_FV(A1608,"Instrument type",TRUE)</f>
        <v>ETF</v>
      </c>
    </row>
    <row r="1609" spans="1:44" ht="18.75" customHeight="1" x14ac:dyDescent="0.25">
      <c r="A1609" t="e" vm="1622">
        <v>#VALUE!</v>
      </c>
      <c r="B1609" t="s">
        <v>4542</v>
      </c>
      <c r="C1609" t="s">
        <v>4543</v>
      </c>
      <c r="D1609" s="31" cm="1">
        <f t="array" aca="1" ref="D1609" ca="1">_FV(A1609,"Last trade time",TRUE)</f>
        <v>45824.84027780078</v>
      </c>
      <c r="E1609" s="23" cm="1">
        <f t="array" aca="1" ref="E1609" ca="1">_FV(A1609,"Price")</f>
        <v>28.6</v>
      </c>
      <c r="F1609" s="27" cm="1">
        <f t="array" aca="1" ref="F1609" ca="1">_FV(A1609,"Change (%)",TRUE)</f>
        <v>5.6259999999999999E-3</v>
      </c>
      <c r="G1609" s="26" cm="1">
        <f t="array" aca="1" ref="G1609" ca="1">_FV(A1609,"Change")</f>
        <v>0.16</v>
      </c>
      <c r="H1609" s="23" cm="1">
        <f t="array" aca="1" ref="H1609" ca="1">_FV(A1609,"Open")</f>
        <v>28.56</v>
      </c>
      <c r="I1609" s="23" cm="1">
        <f t="array" aca="1" ref="I1609" ca="1">_FV(A1609,"Low")</f>
        <v>28.54</v>
      </c>
      <c r="J1609" s="23" cm="1">
        <f t="array" aca="1" ref="J1609" ca="1">_FV(A1609,"High")</f>
        <v>28.78</v>
      </c>
      <c r="K1609" s="23" cm="1">
        <f t="array" aca="1" ref="K1609" ca="1">_FV(A1609,"Previous close",TRUE)</f>
        <v>28.44</v>
      </c>
      <c r="L1609" s="26"/>
      <c r="M1609" s="23" cm="1">
        <f t="array" aca="1" ref="M1609" ca="1">_FV(A1609,"52 week low",TRUE)</f>
        <v>25.24</v>
      </c>
      <c r="N1609" s="23" cm="1">
        <f t="array" aca="1" ref="N1609" ca="1">_FV(A1609,"52 week high",TRUE)</f>
        <v>32.08</v>
      </c>
      <c r="O1609" s="8" cm="1">
        <f t="array" aca="1" ref="O1609" ca="1">_FV(A1609,"Volume")</f>
        <v>129653</v>
      </c>
      <c r="P1609" s="7" cm="1">
        <f t="array" aca="1" ref="P1609" ca="1">_FV(A1609,"Volume average",TRUE)</f>
        <v>178568</v>
      </c>
      <c r="Q1609" t="s">
        <v>143</v>
      </c>
      <c r="T1609" s="25" cm="1">
        <f t="array" aca="1" ref="T1609" ca="1">_FV(A1609,"Expense ratio",TRUE)</f>
        <v>6.0000000000000001E-3</v>
      </c>
      <c r="U1609" s="24" cm="1">
        <f t="array" aca="1" ref="U1609" ca="1">_FV(A1609,"Market cap",TRUE)</f>
        <v>1039115132.41</v>
      </c>
      <c r="V1609" s="16"/>
      <c r="W1609" s="16"/>
      <c r="Z1609" s="18"/>
      <c r="AA1609" s="20"/>
      <c r="AB1609" s="20"/>
      <c r="AC1609" s="21">
        <v>181483</v>
      </c>
      <c r="AE1609" s="18"/>
      <c r="AF1609" s="20"/>
      <c r="AI1609" s="21"/>
      <c r="AJ1609" s="18"/>
      <c r="AL1609" s="18"/>
      <c r="AM1609" s="18"/>
      <c r="AN1609" t="s">
        <v>73</v>
      </c>
      <c r="AO1609" t="str" cm="1">
        <f t="array" aca="1" ref="AO1609" ca="1">_FV(A1609,"Currency")</f>
        <v>USD</v>
      </c>
      <c r="AP1609" t="str" cm="1">
        <f t="array" aca="1" ref="AP1609" ca="1">_FV(A1609,"Exchange")</f>
        <v>NYSE Arca</v>
      </c>
      <c r="AQ1609" s="6" t="str" cm="1">
        <f t="array" aca="1" ref="AQ1609" ca="1">_FV(A1609,"Exchange abbreviation",TRUE)</f>
        <v>ARCX</v>
      </c>
      <c r="AR1609" t="str" cm="1">
        <f t="array" aca="1" ref="AR1609" ca="1">_FV(A1609,"Instrument type",TRUE)</f>
        <v>ETF</v>
      </c>
    </row>
    <row r="1610" spans="1:44" ht="18.75" customHeight="1" x14ac:dyDescent="0.25">
      <c r="A1610" t="e" vm="1623">
        <v>#VALUE!</v>
      </c>
      <c r="B1610" t="s">
        <v>4544</v>
      </c>
      <c r="C1610" t="s">
        <v>4545</v>
      </c>
      <c r="D1610" s="31" cm="1">
        <f t="array" aca="1" ref="D1610" ca="1">_FV(A1610,"Last trade time",TRUE)</f>
        <v>45824.840277812502</v>
      </c>
      <c r="E1610" s="23" cm="1">
        <f t="array" aca="1" ref="E1610" ca="1">_FV(A1610,"Price")</f>
        <v>24.266300000000001</v>
      </c>
      <c r="F1610" s="27" cm="1">
        <f t="array" aca="1" ref="F1610" ca="1">_FV(A1610,"Change (%)",TRUE)</f>
        <v>-3.2160000000000001E-3</v>
      </c>
      <c r="G1610" s="26" cm="1">
        <f t="array" aca="1" ref="G1610" ca="1">_FV(A1610,"Change")</f>
        <v>-7.8299999999999995E-2</v>
      </c>
      <c r="H1610" s="23" cm="1">
        <f t="array" aca="1" ref="H1610" ca="1">_FV(A1610,"Open")</f>
        <v>24.47</v>
      </c>
      <c r="I1610" s="23" cm="1">
        <f t="array" aca="1" ref="I1610" ca="1">_FV(A1610,"Low")</f>
        <v>24.25</v>
      </c>
      <c r="J1610" s="23" cm="1">
        <f t="array" aca="1" ref="J1610" ca="1">_FV(A1610,"High")</f>
        <v>24.546500000000002</v>
      </c>
      <c r="K1610" s="23" cm="1">
        <f t="array" aca="1" ref="K1610" ca="1">_FV(A1610,"Previous close",TRUE)</f>
        <v>24.3446</v>
      </c>
      <c r="L1610" s="26"/>
      <c r="M1610" s="23" cm="1">
        <f t="array" aca="1" ref="M1610" ca="1">_FV(A1610,"52 week low",TRUE)</f>
        <v>21.630099999999999</v>
      </c>
      <c r="N1610" s="23" cm="1">
        <f t="array" aca="1" ref="N1610" ca="1">_FV(A1610,"52 week high",TRUE)</f>
        <v>27.67</v>
      </c>
      <c r="O1610" s="8" cm="1">
        <f t="array" aca="1" ref="O1610" ca="1">_FV(A1610,"Volume")</f>
        <v>5816</v>
      </c>
      <c r="P1610" s="7" cm="1">
        <f t="array" aca="1" ref="P1610" ca="1">_FV(A1610,"Volume average",TRUE)</f>
        <v>10896</v>
      </c>
      <c r="Q1610" t="s">
        <v>1626</v>
      </c>
      <c r="S1610" t="s">
        <v>2148</v>
      </c>
      <c r="T1610" s="25" cm="1">
        <f t="array" aca="1" ref="T1610" ca="1">_FV(A1610,"Expense ratio",TRUE)</f>
        <v>6.0000000000000001E-3</v>
      </c>
      <c r="U1610" s="24" cm="1">
        <f t="array" aca="1" ref="U1610" ca="1">_FV(A1610,"Market cap",TRUE)</f>
        <v>40495259.189999998</v>
      </c>
      <c r="V1610" s="4">
        <v>40495260</v>
      </c>
      <c r="W1610" s="4">
        <v>40495260</v>
      </c>
      <c r="Y1610" t="s">
        <v>4546</v>
      </c>
      <c r="Z1610" s="5">
        <v>24.242000000000001</v>
      </c>
      <c r="AA1610" s="5">
        <v>23.822088000000001</v>
      </c>
      <c r="AB1610" s="5">
        <v>4.9599999999999998E-2</v>
      </c>
      <c r="AC1610" s="4">
        <v>8653</v>
      </c>
      <c r="AE1610" s="5">
        <v>7.2761659472433182</v>
      </c>
      <c r="AF1610" s="5">
        <v>10.094327311437871</v>
      </c>
      <c r="AI1610" s="4">
        <v>8653</v>
      </c>
      <c r="AJ1610" s="5">
        <v>209763.4301</v>
      </c>
      <c r="AL1610" s="5">
        <v>27.67</v>
      </c>
      <c r="AM1610" s="5">
        <v>21.63</v>
      </c>
      <c r="AN1610" t="s">
        <v>47</v>
      </c>
      <c r="AO1610" t="str" cm="1">
        <f t="array" aca="1" ref="AO1610" ca="1">_FV(A1610,"Currency")</f>
        <v>USD</v>
      </c>
      <c r="AP1610" t="str" cm="1">
        <f t="array" aca="1" ref="AP1610" ca="1">_FV(A1610,"Exchange")</f>
        <v>NYSE Arca</v>
      </c>
      <c r="AQ1610" s="6" t="str" cm="1">
        <f t="array" aca="1" ref="AQ1610" ca="1">_FV(A1610,"Exchange abbreviation",TRUE)</f>
        <v>ARCX</v>
      </c>
      <c r="AR1610" t="str" cm="1">
        <f t="array" aca="1" ref="AR1610" ca="1">_FV(A1610,"Instrument type",TRUE)</f>
        <v>ETF</v>
      </c>
    </row>
    <row r="1611" spans="1:44" ht="18.75" customHeight="1" x14ac:dyDescent="0.25">
      <c r="A1611" t="e" vm="1624">
        <v>#VALUE!</v>
      </c>
      <c r="B1611" t="s">
        <v>4547</v>
      </c>
      <c r="C1611" t="s">
        <v>4548</v>
      </c>
      <c r="D1611" s="31" cm="1">
        <f t="array" aca="1" ref="D1611" ca="1">_FV(A1611,"Last trade time",TRUE)</f>
        <v>45824.843750265623</v>
      </c>
      <c r="E1611" s="23" cm="1">
        <f t="array" aca="1" ref="E1611" ca="1">_FV(A1611,"Price")</f>
        <v>65.42</v>
      </c>
      <c r="F1611" s="27" cm="1">
        <f t="array" aca="1" ref="F1611" ca="1">_FV(A1611,"Change (%)",TRUE)</f>
        <v>6.4619999999999999E-3</v>
      </c>
      <c r="G1611" s="26" cm="1">
        <f t="array" aca="1" ref="G1611" ca="1">_FV(A1611,"Change")</f>
        <v>0.42</v>
      </c>
      <c r="H1611" s="23" cm="1">
        <f t="array" aca="1" ref="H1611" ca="1">_FV(A1611,"Open")</f>
        <v>64.95</v>
      </c>
      <c r="I1611" s="23" cm="1">
        <f t="array" aca="1" ref="I1611" ca="1">_FV(A1611,"Low")</f>
        <v>64.95</v>
      </c>
      <c r="J1611" s="23" cm="1">
        <f t="array" aca="1" ref="J1611" ca="1">_FV(A1611,"High")</f>
        <v>65.86</v>
      </c>
      <c r="K1611" s="23" cm="1">
        <f t="array" aca="1" ref="K1611" ca="1">_FV(A1611,"Previous close",TRUE)</f>
        <v>65</v>
      </c>
      <c r="L1611" s="26"/>
      <c r="M1611" s="23" cm="1">
        <f t="array" aca="1" ref="M1611" ca="1">_FV(A1611,"52 week low",TRUE)</f>
        <v>60.75</v>
      </c>
      <c r="N1611" s="23" cm="1">
        <f t="array" aca="1" ref="N1611" ca="1">_FV(A1611,"52 week high",TRUE)</f>
        <v>73.78</v>
      </c>
      <c r="O1611" s="8" cm="1">
        <f t="array" aca="1" ref="O1611" ca="1">_FV(A1611,"Volume")</f>
        <v>1429</v>
      </c>
      <c r="P1611" s="7" cm="1">
        <f t="array" aca="1" ref="P1611" ca="1">_FV(A1611,"Volume average",TRUE)</f>
        <v>3522</v>
      </c>
      <c r="Q1611" t="s">
        <v>3097</v>
      </c>
      <c r="R1611" t="s">
        <v>2315</v>
      </c>
      <c r="S1611" t="s">
        <v>56</v>
      </c>
      <c r="T1611" s="25" cm="1">
        <f t="array" aca="1" ref="T1611" ca="1">_FV(A1611,"Expense ratio",TRUE)</f>
        <v>6.0000000000000001E-3</v>
      </c>
      <c r="U1611" s="24" cm="1">
        <f t="array" aca="1" ref="U1611" ca="1">_FV(A1611,"Market cap",TRUE)</f>
        <v>71528430.409999996</v>
      </c>
      <c r="V1611" s="4">
        <v>71528432</v>
      </c>
      <c r="W1611" s="4">
        <v>71528432</v>
      </c>
      <c r="Y1611" t="s">
        <v>4549</v>
      </c>
      <c r="Z1611" s="5">
        <v>65.204999999999998</v>
      </c>
      <c r="AA1611" s="20"/>
      <c r="AB1611" s="5">
        <v>5.6599996999999999E-2</v>
      </c>
      <c r="AC1611" s="4">
        <v>3530</v>
      </c>
      <c r="AE1611" s="5">
        <v>2.9876289022366498</v>
      </c>
      <c r="AF1611" s="5">
        <v>7.1640852801484689</v>
      </c>
      <c r="AI1611" s="4">
        <v>3530</v>
      </c>
      <c r="AJ1611" s="5">
        <v>231038.5</v>
      </c>
      <c r="AL1611" s="5">
        <v>73.78</v>
      </c>
      <c r="AM1611" s="5">
        <v>60.75</v>
      </c>
      <c r="AN1611" t="s">
        <v>47</v>
      </c>
      <c r="AO1611" t="str" cm="1">
        <f t="array" aca="1" ref="AO1611" ca="1">_FV(A1611,"Currency")</f>
        <v>USD</v>
      </c>
      <c r="AP1611" t="str" cm="1">
        <f t="array" aca="1" ref="AP1611" ca="1">_FV(A1611,"Exchange")</f>
        <v>Nasdaq Stock Market</v>
      </c>
      <c r="AQ1611" s="6" t="str" cm="1">
        <f t="array" aca="1" ref="AQ1611" ca="1">_FV(A1611,"Exchange abbreviation",TRUE)</f>
        <v>XNAS</v>
      </c>
      <c r="AR1611" t="str" cm="1">
        <f t="array" aca="1" ref="AR1611" ca="1">_FV(A1611,"Instrument type",TRUE)</f>
        <v>ETF</v>
      </c>
    </row>
    <row r="1612" spans="1:44" ht="18.75" customHeight="1" x14ac:dyDescent="0.25">
      <c r="A1612" t="e" vm="1625">
        <v>#VALUE!</v>
      </c>
      <c r="B1612" t="s">
        <v>4550</v>
      </c>
      <c r="C1612" t="s">
        <v>4551</v>
      </c>
      <c r="D1612" s="31" cm="1">
        <f t="array" aca="1" ref="D1612" ca="1">_FV(A1612,"Last trade time",TRUE)</f>
        <v>45824.840334825778</v>
      </c>
      <c r="E1612" s="23" cm="1">
        <f t="array" aca="1" ref="E1612" ca="1">_FV(A1612,"Price")</f>
        <v>29.67</v>
      </c>
      <c r="F1612" s="27" cm="1">
        <f t="array" aca="1" ref="F1612" ca="1">_FV(A1612,"Change (%)",TRUE)</f>
        <v>8.9880000000000012E-3</v>
      </c>
      <c r="G1612" s="26" cm="1">
        <f t="array" aca="1" ref="G1612" ca="1">_FV(A1612,"Change")</f>
        <v>0.26429999999999998</v>
      </c>
      <c r="H1612" s="23" cm="1">
        <f t="array" aca="1" ref="H1612" ca="1">_FV(A1612,"Open")</f>
        <v>29.65</v>
      </c>
      <c r="I1612" s="23" cm="1">
        <f t="array" aca="1" ref="I1612" ca="1">_FV(A1612,"Low")</f>
        <v>29.65</v>
      </c>
      <c r="J1612" s="23" cm="1">
        <f t="array" aca="1" ref="J1612" ca="1">_FV(A1612,"High")</f>
        <v>29.69</v>
      </c>
      <c r="K1612" s="23" cm="1">
        <f t="array" aca="1" ref="K1612" ca="1">_FV(A1612,"Previous close",TRUE)</f>
        <v>29.4057</v>
      </c>
      <c r="L1612" s="26"/>
      <c r="M1612" s="23" cm="1">
        <f t="array" aca="1" ref="M1612" ca="1">_FV(A1612,"52 week low",TRUE)</f>
        <v>28.63</v>
      </c>
      <c r="N1612" s="23" cm="1">
        <f t="array" aca="1" ref="N1612" ca="1">_FV(A1612,"52 week high",TRUE)</f>
        <v>32.8157</v>
      </c>
      <c r="O1612" s="8" cm="1">
        <f t="array" aca="1" ref="O1612" ca="1">_FV(A1612,"Volume")</f>
        <v>1694</v>
      </c>
      <c r="P1612" s="7" cm="1">
        <f t="array" aca="1" ref="P1612" ca="1">_FV(A1612,"Volume average",TRUE)</f>
        <v>2430</v>
      </c>
      <c r="Q1612" t="s">
        <v>299</v>
      </c>
      <c r="S1612" t="s">
        <v>3079</v>
      </c>
      <c r="T1612" s="25" cm="1">
        <f t="array" aca="1" ref="T1612" ca="1">_FV(A1612,"Expense ratio",TRUE)</f>
        <v>6.0000000000000001E-3</v>
      </c>
      <c r="U1612" s="24" cm="1">
        <f t="array" aca="1" ref="U1612" ca="1">_FV(A1612,"Market cap",TRUE)</f>
        <v>25268263.289999999</v>
      </c>
      <c r="V1612" s="4">
        <v>25268264</v>
      </c>
      <c r="W1612" s="4">
        <v>25268264</v>
      </c>
      <c r="Y1612" t="s">
        <v>4552</v>
      </c>
      <c r="Z1612" s="5">
        <v>29.825299999999999</v>
      </c>
      <c r="AA1612" s="5">
        <v>22.577656000000001</v>
      </c>
      <c r="AB1612" s="19">
        <v>1.46E-2</v>
      </c>
      <c r="AC1612" s="4">
        <v>7615</v>
      </c>
      <c r="AE1612" s="5">
        <v>-0.90945138291590455</v>
      </c>
      <c r="AF1612" s="19">
        <v>4.9853999527585513</v>
      </c>
      <c r="AI1612" s="4">
        <v>7615</v>
      </c>
      <c r="AJ1612" s="5">
        <v>227159.25750000001</v>
      </c>
      <c r="AL1612" s="5">
        <v>32.816000000000003</v>
      </c>
      <c r="AM1612" s="5">
        <v>28.63</v>
      </c>
      <c r="AN1612" t="s">
        <v>47</v>
      </c>
      <c r="AO1612" t="str" cm="1">
        <f t="array" aca="1" ref="AO1612" ca="1">_FV(A1612,"Currency")</f>
        <v>USD</v>
      </c>
      <c r="AP1612" t="str" cm="1">
        <f t="array" aca="1" ref="AP1612" ca="1">_FV(A1612,"Exchange")</f>
        <v>CBOE BZX Exchange</v>
      </c>
      <c r="AQ1612" s="6" t="str" cm="1">
        <f t="array" aca="1" ref="AQ1612" ca="1">_FV(A1612,"Exchange abbreviation",TRUE)</f>
        <v>BATS</v>
      </c>
      <c r="AR1612" t="str" cm="1">
        <f t="array" aca="1" ref="AR1612" ca="1">_FV(A1612,"Instrument type",TRUE)</f>
        <v>ETF</v>
      </c>
    </row>
    <row r="1613" spans="1:44" ht="18.75" customHeight="1" x14ac:dyDescent="0.25">
      <c r="A1613" t="e" vm="1626">
        <v>#VALUE!</v>
      </c>
      <c r="B1613" t="s">
        <v>4553</v>
      </c>
      <c r="C1613" t="s">
        <v>4554</v>
      </c>
      <c r="D1613" s="31" cm="1">
        <f t="array" aca="1" ref="D1613" ca="1">_FV(A1613,"Last trade time",TRUE)</f>
        <v>45824.888930416404</v>
      </c>
      <c r="E1613" s="23" cm="1">
        <f t="array" aca="1" ref="E1613" ca="1">_FV(A1613,"Price")</f>
        <v>32.4101</v>
      </c>
      <c r="F1613" s="27" cm="1">
        <f t="array" aca="1" ref="F1613" ca="1">_FV(A1613,"Change (%)",TRUE)</f>
        <v>3.9119999999999997E-3</v>
      </c>
      <c r="G1613" s="26" cm="1">
        <f t="array" aca="1" ref="G1613" ca="1">_FV(A1613,"Change")</f>
        <v>0.1263</v>
      </c>
      <c r="H1613" s="23" cm="1">
        <f t="array" aca="1" ref="H1613" ca="1">_FV(A1613,"Open")</f>
        <v>32.24</v>
      </c>
      <c r="I1613" s="23" cm="1">
        <f t="array" aca="1" ref="I1613" ca="1">_FV(A1613,"Low")</f>
        <v>32.24</v>
      </c>
      <c r="J1613" s="23" cm="1">
        <f t="array" aca="1" ref="J1613" ca="1">_FV(A1613,"High")</f>
        <v>32.582799999999999</v>
      </c>
      <c r="K1613" s="23" cm="1">
        <f t="array" aca="1" ref="K1613" ca="1">_FV(A1613,"Previous close",TRUE)</f>
        <v>32.283799999999999</v>
      </c>
      <c r="L1613" s="26"/>
      <c r="M1613" s="23" cm="1">
        <f t="array" aca="1" ref="M1613" ca="1">_FV(A1613,"52 week low",TRUE)</f>
        <v>28.425000000000001</v>
      </c>
      <c r="N1613" s="23" cm="1">
        <f t="array" aca="1" ref="N1613" ca="1">_FV(A1613,"52 week high",TRUE)</f>
        <v>34.17</v>
      </c>
      <c r="O1613" s="8" cm="1">
        <f t="array" aca="1" ref="O1613" ca="1">_FV(A1613,"Volume")</f>
        <v>5253</v>
      </c>
      <c r="P1613" s="7" cm="1">
        <f t="array" aca="1" ref="P1613" ca="1">_FV(A1613,"Volume average",TRUE)</f>
        <v>10590</v>
      </c>
      <c r="Q1613" t="s">
        <v>1641</v>
      </c>
      <c r="R1613" t="s">
        <v>155</v>
      </c>
      <c r="S1613" t="s">
        <v>4555</v>
      </c>
      <c r="T1613" s="25" cm="1">
        <f t="array" aca="1" ref="T1613" ca="1">_FV(A1613,"Expense ratio",TRUE)</f>
        <v>6.0000000000000001E-3</v>
      </c>
      <c r="U1613" s="24" cm="1">
        <f t="array" aca="1" ref="U1613" ca="1">_FV(A1613,"Market cap",TRUE)</f>
        <v>127004329.64</v>
      </c>
      <c r="V1613" s="4">
        <v>127004328</v>
      </c>
      <c r="W1613" s="4">
        <v>127004328</v>
      </c>
      <c r="Y1613" t="s">
        <v>180</v>
      </c>
      <c r="Z1613" s="5">
        <v>32.361780000000003</v>
      </c>
      <c r="AA1613" s="5">
        <v>1.9843672999999999</v>
      </c>
      <c r="AB1613" s="5">
        <v>1.7500000000000002E-2</v>
      </c>
      <c r="AC1613" s="4">
        <v>13436</v>
      </c>
      <c r="AE1613" s="5">
        <v>2.8808450083470221</v>
      </c>
      <c r="AF1613" s="5">
        <v>8.6932677438163566</v>
      </c>
      <c r="AI1613" s="4">
        <v>13436</v>
      </c>
      <c r="AJ1613" s="5">
        <v>434934.06880000001</v>
      </c>
      <c r="AL1613" s="5">
        <v>34.17</v>
      </c>
      <c r="AM1613" s="5">
        <v>28.425000000000001</v>
      </c>
      <c r="AN1613" t="s">
        <v>47</v>
      </c>
      <c r="AO1613" t="str" cm="1">
        <f t="array" aca="1" ref="AO1613" ca="1">_FV(A1613,"Currency")</f>
        <v>USD</v>
      </c>
      <c r="AP1613" t="str" cm="1">
        <f t="array" aca="1" ref="AP1613" ca="1">_FV(A1613,"Exchange")</f>
        <v>CBOE BZX Exchange</v>
      </c>
      <c r="AQ1613" s="6" t="str" cm="1">
        <f t="array" aca="1" ref="AQ1613" ca="1">_FV(A1613,"Exchange abbreviation",TRUE)</f>
        <v>BATS</v>
      </c>
      <c r="AR1613" t="str" cm="1">
        <f t="array" aca="1" ref="AR1613" ca="1">_FV(A1613,"Instrument type",TRUE)</f>
        <v>ETF</v>
      </c>
    </row>
    <row r="1614" spans="1:44" ht="18.75" customHeight="1" x14ac:dyDescent="0.25">
      <c r="A1614" t="e" vm="1627">
        <v>#VALUE!</v>
      </c>
      <c r="B1614" t="s">
        <v>4556</v>
      </c>
      <c r="C1614" t="s">
        <v>4557</v>
      </c>
      <c r="D1614" s="31" cm="1">
        <f t="array" aca="1" ref="D1614" ca="1">_FV(A1614,"Last trade time",TRUE)</f>
        <v>45824.841422430465</v>
      </c>
      <c r="E1614" s="23" cm="1">
        <f t="array" aca="1" ref="E1614" ca="1">_FV(A1614,"Price")</f>
        <v>39.01</v>
      </c>
      <c r="F1614" s="27" cm="1">
        <f t="array" aca="1" ref="F1614" ca="1">_FV(A1614,"Change (%)",TRUE)</f>
        <v>1.2721E-2</v>
      </c>
      <c r="G1614" s="26" cm="1">
        <f t="array" aca="1" ref="G1614" ca="1">_FV(A1614,"Change")</f>
        <v>0.49</v>
      </c>
      <c r="H1614" s="23" cm="1">
        <f t="array" aca="1" ref="H1614" ca="1">_FV(A1614,"Open")</f>
        <v>38.83</v>
      </c>
      <c r="I1614" s="23" cm="1">
        <f t="array" aca="1" ref="I1614" ca="1">_FV(A1614,"Low")</f>
        <v>38.83</v>
      </c>
      <c r="J1614" s="23" cm="1">
        <f t="array" aca="1" ref="J1614" ca="1">_FV(A1614,"High")</f>
        <v>39.070799999999998</v>
      </c>
      <c r="K1614" s="23" cm="1">
        <f t="array" aca="1" ref="K1614" ca="1">_FV(A1614,"Previous close",TRUE)</f>
        <v>38.520000000000003</v>
      </c>
      <c r="L1614" s="26"/>
      <c r="M1614" s="23" cm="1">
        <f t="array" aca="1" ref="M1614" ca="1">_FV(A1614,"52 week low",TRUE)</f>
        <v>31.79</v>
      </c>
      <c r="N1614" s="23" cm="1">
        <f t="array" aca="1" ref="N1614" ca="1">_FV(A1614,"52 week high",TRUE)</f>
        <v>40.256599999999999</v>
      </c>
      <c r="O1614" s="8" cm="1">
        <f t="array" aca="1" ref="O1614" ca="1">_FV(A1614,"Volume")</f>
        <v>118452</v>
      </c>
      <c r="P1614" s="7" cm="1">
        <f t="array" aca="1" ref="P1614" ca="1">_FV(A1614,"Volume average",TRUE)</f>
        <v>155037</v>
      </c>
      <c r="Q1614" t="s">
        <v>50</v>
      </c>
      <c r="S1614" t="s">
        <v>3079</v>
      </c>
      <c r="T1614" s="25" cm="1">
        <f t="array" aca="1" ref="T1614" ca="1">_FV(A1614,"Expense ratio",TRUE)</f>
        <v>6.0000000000000001E-3</v>
      </c>
      <c r="U1614" s="24" cm="1">
        <f t="array" aca="1" ref="U1614" ca="1">_FV(A1614,"Market cap",TRUE)</f>
        <v>933289128.15999997</v>
      </c>
      <c r="V1614" s="4">
        <v>933289152</v>
      </c>
      <c r="W1614" s="4">
        <v>933289152</v>
      </c>
      <c r="Y1614" t="s">
        <v>2258</v>
      </c>
      <c r="Z1614" s="5">
        <v>38.710999999999999</v>
      </c>
      <c r="AA1614" s="5">
        <v>24.825952999999998</v>
      </c>
      <c r="AB1614" s="5">
        <v>5.5100000000000003E-2</v>
      </c>
      <c r="AC1614" s="4">
        <v>196993</v>
      </c>
      <c r="AE1614" s="5">
        <v>2.4585501937893328</v>
      </c>
      <c r="AF1614" s="5">
        <v>12.15640020891715</v>
      </c>
      <c r="AI1614" s="4">
        <v>196993</v>
      </c>
      <c r="AJ1614" s="5">
        <v>7631370.9249</v>
      </c>
      <c r="AL1614" s="5">
        <v>40.256999999999998</v>
      </c>
      <c r="AM1614" s="5">
        <v>31.79</v>
      </c>
      <c r="AN1614" t="s">
        <v>90</v>
      </c>
      <c r="AO1614" t="str" cm="1">
        <f t="array" aca="1" ref="AO1614" ca="1">_FV(A1614,"Currency")</f>
        <v>USD</v>
      </c>
      <c r="AP1614" t="str" cm="1">
        <f t="array" aca="1" ref="AP1614" ca="1">_FV(A1614,"Exchange")</f>
        <v>NYSE Arca</v>
      </c>
      <c r="AQ1614" s="6" t="str" cm="1">
        <f t="array" aca="1" ref="AQ1614" ca="1">_FV(A1614,"Exchange abbreviation",TRUE)</f>
        <v>ARCX</v>
      </c>
      <c r="AR1614" t="str" cm="1">
        <f t="array" aca="1" ref="AR1614" ca="1">_FV(A1614,"Instrument type",TRUE)</f>
        <v>ETF</v>
      </c>
    </row>
    <row r="1615" spans="1:44" ht="18.75" customHeight="1" x14ac:dyDescent="0.25">
      <c r="A1615" t="e" vm="1628">
        <v>#VALUE!</v>
      </c>
      <c r="B1615" t="s">
        <v>4558</v>
      </c>
      <c r="C1615" t="s">
        <v>4559</v>
      </c>
      <c r="D1615" s="31" cm="1">
        <f t="array" aca="1" ref="D1615" ca="1">_FV(A1615,"Last trade time",TRUE)</f>
        <v>45824.9258996875</v>
      </c>
      <c r="E1615" s="23" cm="1">
        <f t="array" aca="1" ref="E1615" ca="1">_FV(A1615,"Price")</f>
        <v>66.22</v>
      </c>
      <c r="F1615" s="27" cm="1">
        <f t="array" aca="1" ref="F1615" ca="1">_FV(A1615,"Change (%)",TRUE)</f>
        <v>1.8142999999999999E-2</v>
      </c>
      <c r="G1615" s="26" cm="1">
        <f t="array" aca="1" ref="G1615" ca="1">_FV(A1615,"Change")</f>
        <v>1.18</v>
      </c>
      <c r="H1615" s="23" cm="1">
        <f t="array" aca="1" ref="H1615" ca="1">_FV(A1615,"Open")</f>
        <v>65.62</v>
      </c>
      <c r="I1615" s="23" cm="1">
        <f t="array" aca="1" ref="I1615" ca="1">_FV(A1615,"Low")</f>
        <v>65.62</v>
      </c>
      <c r="J1615" s="23" cm="1">
        <f t="array" aca="1" ref="J1615" ca="1">_FV(A1615,"High")</f>
        <v>66.441500000000005</v>
      </c>
      <c r="K1615" s="23" cm="1">
        <f t="array" aca="1" ref="K1615" ca="1">_FV(A1615,"Previous close",TRUE)</f>
        <v>65.040000000000006</v>
      </c>
      <c r="L1615" s="26"/>
      <c r="M1615" s="23" cm="1">
        <f t="array" aca="1" ref="M1615" ca="1">_FV(A1615,"52 week low",TRUE)</f>
        <v>49.57</v>
      </c>
      <c r="N1615" s="23" cm="1">
        <f t="array" aca="1" ref="N1615" ca="1">_FV(A1615,"52 week high",TRUE)</f>
        <v>80.92</v>
      </c>
      <c r="O1615" s="8" cm="1">
        <f t="array" aca="1" ref="O1615" ca="1">_FV(A1615,"Volume")</f>
        <v>11882</v>
      </c>
      <c r="P1615" s="7" cm="1">
        <f t="array" aca="1" ref="P1615" ca="1">_FV(A1615,"Volume average",TRUE)</f>
        <v>49506</v>
      </c>
      <c r="Q1615" t="s">
        <v>490</v>
      </c>
      <c r="S1615" t="s">
        <v>277</v>
      </c>
      <c r="T1615" s="25" cm="1">
        <f t="array" aca="1" ref="T1615" ca="1">_FV(A1615,"Expense ratio",TRUE)</f>
        <v>6.0000000000000001E-3</v>
      </c>
      <c r="U1615" s="24" cm="1">
        <f t="array" aca="1" ref="U1615" ca="1">_FV(A1615,"Market cap",TRUE)</f>
        <v>382044523.18000001</v>
      </c>
      <c r="V1615" s="4">
        <v>382050784</v>
      </c>
      <c r="W1615" s="4">
        <v>382050784</v>
      </c>
      <c r="Y1615" t="s">
        <v>4389</v>
      </c>
      <c r="Z1615" s="5">
        <v>66.8</v>
      </c>
      <c r="AA1615" s="5">
        <v>28.498667000000001</v>
      </c>
      <c r="AB1615" s="5">
        <v>2.3E-3</v>
      </c>
      <c r="AC1615" s="4">
        <v>99123</v>
      </c>
      <c r="AE1615" s="5">
        <v>-10.80114585464986</v>
      </c>
      <c r="AF1615" s="5">
        <v>13.953548897541079</v>
      </c>
      <c r="AI1615" s="4">
        <v>99123</v>
      </c>
      <c r="AJ1615" s="5">
        <v>6622407.6299999999</v>
      </c>
      <c r="AL1615" s="5">
        <v>80.92</v>
      </c>
      <c r="AM1615" s="5">
        <v>49.57</v>
      </c>
      <c r="AN1615" t="s">
        <v>90</v>
      </c>
      <c r="AO1615" t="str" cm="1">
        <f t="array" aca="1" ref="AO1615" ca="1">_FV(A1615,"Currency")</f>
        <v>USD</v>
      </c>
      <c r="AP1615" t="str" cm="1">
        <f t="array" aca="1" ref="AP1615" ca="1">_FV(A1615,"Exchange")</f>
        <v>Nasdaq Stock Market</v>
      </c>
      <c r="AQ1615" s="6" t="str" cm="1">
        <f t="array" aca="1" ref="AQ1615" ca="1">_FV(A1615,"Exchange abbreviation",TRUE)</f>
        <v>XNAS</v>
      </c>
      <c r="AR1615" t="str" cm="1">
        <f t="array" aca="1" ref="AR1615" ca="1">_FV(A1615,"Instrument type",TRUE)</f>
        <v>ETF</v>
      </c>
    </row>
    <row r="1616" spans="1:44" ht="18.75" customHeight="1" x14ac:dyDescent="0.25">
      <c r="A1616" t="e" vm="1629">
        <v>#VALUE!</v>
      </c>
      <c r="B1616" t="s">
        <v>4560</v>
      </c>
      <c r="C1616" t="s">
        <v>4561</v>
      </c>
      <c r="D1616" s="31" cm="1">
        <f t="array" aca="1" ref="D1616" ca="1">_FV(A1616,"Last trade time",TRUE)</f>
        <v>45824.843750057815</v>
      </c>
      <c r="E1616" s="23" cm="1">
        <f t="array" aca="1" ref="E1616" ca="1">_FV(A1616,"Price")</f>
        <v>37.33</v>
      </c>
      <c r="F1616" s="27" cm="1">
        <f t="array" aca="1" ref="F1616" ca="1">_FV(A1616,"Change (%)",TRUE)</f>
        <v>5.1209999999999997E-3</v>
      </c>
      <c r="G1616" s="26" cm="1">
        <f t="array" aca="1" ref="G1616" ca="1">_FV(A1616,"Change")</f>
        <v>0.19020000000000001</v>
      </c>
      <c r="H1616" s="23" cm="1">
        <f t="array" aca="1" ref="H1616" ca="1">_FV(A1616,"Open")</f>
        <v>37.399000000000001</v>
      </c>
      <c r="I1616" s="23" cm="1">
        <f t="array" aca="1" ref="I1616" ca="1">_FV(A1616,"Low")</f>
        <v>37.200000000000003</v>
      </c>
      <c r="J1616" s="23" cm="1">
        <f t="array" aca="1" ref="J1616" ca="1">_FV(A1616,"High")</f>
        <v>37.505000000000003</v>
      </c>
      <c r="K1616" s="23" cm="1">
        <f t="array" aca="1" ref="K1616" ca="1">_FV(A1616,"Previous close",TRUE)</f>
        <v>37.139800000000001</v>
      </c>
      <c r="L1616" s="26"/>
      <c r="M1616" s="23" cm="1">
        <f t="array" aca="1" ref="M1616" ca="1">_FV(A1616,"52 week low",TRUE)</f>
        <v>32.055700000000002</v>
      </c>
      <c r="N1616" s="23" cm="1">
        <f t="array" aca="1" ref="N1616" ca="1">_FV(A1616,"52 week high",TRUE)</f>
        <v>41.079900000000002</v>
      </c>
      <c r="O1616" s="8" cm="1">
        <f t="array" aca="1" ref="O1616" ca="1">_FV(A1616,"Volume")</f>
        <v>8901</v>
      </c>
      <c r="P1616" s="7" cm="1">
        <f t="array" aca="1" ref="P1616" ca="1">_FV(A1616,"Volume average",TRUE)</f>
        <v>14038</v>
      </c>
      <c r="Q1616" t="s">
        <v>224</v>
      </c>
      <c r="T1616" s="25" cm="1">
        <f t="array" aca="1" ref="T1616" ca="1">_FV(A1616,"Expense ratio",TRUE)</f>
        <v>6.0000000000000001E-3</v>
      </c>
      <c r="U1616" s="24" cm="1">
        <f t="array" aca="1" ref="U1616" ca="1">_FV(A1616,"Market cap",TRUE)</f>
        <v>69377417.879999995</v>
      </c>
      <c r="V1616" s="16"/>
      <c r="W1616" s="16"/>
      <c r="Z1616" s="18"/>
      <c r="AA1616" s="20"/>
      <c r="AB1616" s="20"/>
      <c r="AC1616" s="21">
        <v>13884</v>
      </c>
      <c r="AE1616" s="18"/>
      <c r="AF1616" s="20"/>
      <c r="AI1616" s="21"/>
      <c r="AJ1616" s="18"/>
      <c r="AL1616" s="18"/>
      <c r="AM1616" s="18"/>
      <c r="AN1616" t="s">
        <v>73</v>
      </c>
      <c r="AO1616" t="str" cm="1">
        <f t="array" aca="1" ref="AO1616" ca="1">_FV(A1616,"Currency")</f>
        <v>USD</v>
      </c>
      <c r="AP1616" t="str" cm="1">
        <f t="array" aca="1" ref="AP1616" ca="1">_FV(A1616,"Exchange")</f>
        <v>Nasdaq Stock Market</v>
      </c>
      <c r="AQ1616" s="6" t="str" cm="1">
        <f t="array" aca="1" ref="AQ1616" ca="1">_FV(A1616,"Exchange abbreviation",TRUE)</f>
        <v>XNAS</v>
      </c>
      <c r="AR1616" t="str" cm="1">
        <f t="array" aca="1" ref="AR1616" ca="1">_FV(A1616,"Instrument type",TRUE)</f>
        <v>ETF</v>
      </c>
    </row>
    <row r="1617" spans="1:44" ht="18.75" customHeight="1" x14ac:dyDescent="0.25">
      <c r="A1617" t="e" vm="1630">
        <v>#VALUE!</v>
      </c>
      <c r="B1617" t="s">
        <v>4562</v>
      </c>
      <c r="C1617" t="s">
        <v>4563</v>
      </c>
      <c r="D1617" s="31" cm="1">
        <f t="array" aca="1" ref="D1617" ca="1">_FV(A1617,"Last trade time",TRUE)</f>
        <v>45824.843750265623</v>
      </c>
      <c r="E1617" s="23" cm="1">
        <f t="array" aca="1" ref="E1617" ca="1">_FV(A1617,"Price")</f>
        <v>35.5</v>
      </c>
      <c r="F1617" s="27" cm="1">
        <f t="array" aca="1" ref="F1617" ca="1">_FV(A1617,"Change (%)",TRUE)</f>
        <v>1.2839E-2</v>
      </c>
      <c r="G1617" s="26" cm="1">
        <f t="array" aca="1" ref="G1617" ca="1">_FV(A1617,"Change")</f>
        <v>0.45</v>
      </c>
      <c r="H1617" s="23" cm="1">
        <f t="array" aca="1" ref="H1617" ca="1">_FV(A1617,"Open")</f>
        <v>35.54</v>
      </c>
      <c r="I1617" s="23" cm="1">
        <f t="array" aca="1" ref="I1617" ca="1">_FV(A1617,"Low")</f>
        <v>35.369999999999997</v>
      </c>
      <c r="J1617" s="23" cm="1">
        <f t="array" aca="1" ref="J1617" ca="1">_FV(A1617,"High")</f>
        <v>35.549999999999997</v>
      </c>
      <c r="K1617" s="23" cm="1">
        <f t="array" aca="1" ref="K1617" ca="1">_FV(A1617,"Previous close",TRUE)</f>
        <v>35.049999999999997</v>
      </c>
      <c r="L1617" s="26"/>
      <c r="M1617" s="23" cm="1">
        <f t="array" aca="1" ref="M1617" ca="1">_FV(A1617,"52 week low",TRUE)</f>
        <v>30.22</v>
      </c>
      <c r="N1617" s="23" cm="1">
        <f t="array" aca="1" ref="N1617" ca="1">_FV(A1617,"52 week high",TRUE)</f>
        <v>38.61</v>
      </c>
      <c r="O1617" s="8" cm="1">
        <f t="array" aca="1" ref="O1617" ca="1">_FV(A1617,"Volume")</f>
        <v>2264</v>
      </c>
      <c r="P1617" s="7" cm="1">
        <f t="array" aca="1" ref="P1617" ca="1">_FV(A1617,"Volume average",TRUE)</f>
        <v>7040</v>
      </c>
      <c r="Q1617" t="s">
        <v>72</v>
      </c>
      <c r="T1617" s="25" cm="1">
        <f t="array" aca="1" ref="T1617" ca="1">_FV(A1617,"Expense ratio",TRUE)</f>
        <v>6.0000000000000001E-3</v>
      </c>
      <c r="U1617" s="24" cm="1">
        <f t="array" aca="1" ref="U1617" ca="1">_FV(A1617,"Market cap",TRUE)</f>
        <v>40990086.409999996</v>
      </c>
      <c r="V1617" s="16"/>
      <c r="W1617" s="16"/>
      <c r="Z1617" s="18"/>
      <c r="AA1617" s="20"/>
      <c r="AB1617" s="20"/>
      <c r="AC1617" s="21">
        <v>7054</v>
      </c>
      <c r="AE1617" s="18"/>
      <c r="AF1617" s="20"/>
      <c r="AI1617" s="21"/>
      <c r="AJ1617" s="18"/>
      <c r="AL1617" s="18"/>
      <c r="AM1617" s="18"/>
      <c r="AN1617" t="s">
        <v>73</v>
      </c>
      <c r="AO1617" t="str" cm="1">
        <f t="array" aca="1" ref="AO1617" ca="1">_FV(A1617,"Currency")</f>
        <v>USD</v>
      </c>
      <c r="AP1617" t="str" cm="1">
        <f t="array" aca="1" ref="AP1617" ca="1">_FV(A1617,"Exchange")</f>
        <v>Nasdaq Stock Market</v>
      </c>
      <c r="AQ1617" s="6" t="str" cm="1">
        <f t="array" aca="1" ref="AQ1617" ca="1">_FV(A1617,"Exchange abbreviation",TRUE)</f>
        <v>XNAS</v>
      </c>
      <c r="AR1617" t="str" cm="1">
        <f t="array" aca="1" ref="AR1617" ca="1">_FV(A1617,"Instrument type",TRUE)</f>
        <v>ETF</v>
      </c>
    </row>
    <row r="1618" spans="1:44" ht="18.75" customHeight="1" x14ac:dyDescent="0.25">
      <c r="A1618" t="e" vm="1631">
        <v>#VALUE!</v>
      </c>
      <c r="B1618" t="s">
        <v>4564</v>
      </c>
      <c r="C1618" t="s">
        <v>4565</v>
      </c>
      <c r="D1618" s="31" cm="1">
        <f t="array" aca="1" ref="D1618" ca="1">_FV(A1618,"Last trade time",TRUE)</f>
        <v>45824.840277789066</v>
      </c>
      <c r="E1618" s="23" cm="1">
        <f t="array" aca="1" ref="E1618" ca="1">_FV(A1618,"Price")</f>
        <v>28.920100000000001</v>
      </c>
      <c r="F1618" s="27" cm="1">
        <f t="array" aca="1" ref="F1618" ca="1">_FV(A1618,"Change (%)",TRUE)</f>
        <v>5.9170000000000004E-3</v>
      </c>
      <c r="G1618" s="26" cm="1">
        <f t="array" aca="1" ref="G1618" ca="1">_FV(A1618,"Change")</f>
        <v>0.1701</v>
      </c>
      <c r="H1618" s="23" cm="1">
        <f t="array" aca="1" ref="H1618" ca="1">_FV(A1618,"Open")</f>
        <v>29.15</v>
      </c>
      <c r="I1618" s="23" cm="1">
        <f t="array" aca="1" ref="I1618" ca="1">_FV(A1618,"Low")</f>
        <v>28.920100000000001</v>
      </c>
      <c r="J1618" s="23" cm="1">
        <f t="array" aca="1" ref="J1618" ca="1">_FV(A1618,"High")</f>
        <v>29.15</v>
      </c>
      <c r="K1618" s="23" cm="1">
        <f t="array" aca="1" ref="K1618" ca="1">_FV(A1618,"Previous close",TRUE)</f>
        <v>28.75</v>
      </c>
      <c r="L1618" s="26"/>
      <c r="M1618" s="23" cm="1">
        <f t="array" aca="1" ref="M1618" ca="1">_FV(A1618,"52 week low",TRUE)</f>
        <v>23.11</v>
      </c>
      <c r="N1618" s="23" cm="1">
        <f t="array" aca="1" ref="N1618" ca="1">_FV(A1618,"52 week high",TRUE)</f>
        <v>29.15</v>
      </c>
      <c r="O1618" s="8" cm="1">
        <f t="array" aca="1" ref="O1618" ca="1">_FV(A1618,"Volume")</f>
        <v>41936</v>
      </c>
      <c r="P1618" s="7" cm="1">
        <f t="array" aca="1" ref="P1618" ca="1">_FV(A1618,"Volume average",TRUE)</f>
        <v>32712</v>
      </c>
      <c r="Q1618" t="s">
        <v>2582</v>
      </c>
      <c r="R1618" t="s">
        <v>155</v>
      </c>
      <c r="S1618" t="s">
        <v>4210</v>
      </c>
      <c r="T1618" s="25" cm="1">
        <f t="array" aca="1" ref="T1618" ca="1">_FV(A1618,"Expense ratio",TRUE)</f>
        <v>6.0000000000000001E-3</v>
      </c>
      <c r="U1618" s="24" cm="1">
        <f t="array" aca="1" ref="U1618" ca="1">_FV(A1618,"Market cap",TRUE)</f>
        <v>136728576.59999999</v>
      </c>
      <c r="V1618" s="4">
        <v>136728576</v>
      </c>
      <c r="W1618" s="4">
        <v>136728576</v>
      </c>
      <c r="Y1618" t="s">
        <v>4566</v>
      </c>
      <c r="Z1618" s="5">
        <v>28.558800000000002</v>
      </c>
      <c r="AA1618" s="5">
        <v>11.228588999999999</v>
      </c>
      <c r="AB1618" s="20"/>
      <c r="AC1618" s="4">
        <v>43990</v>
      </c>
      <c r="AE1618" s="5">
        <v>21.531304077853399</v>
      </c>
      <c r="AF1618" s="20"/>
      <c r="AI1618" s="4">
        <v>43990</v>
      </c>
      <c r="AJ1618" s="5">
        <v>1264272.6000000001</v>
      </c>
      <c r="AL1618" s="5">
        <v>28.86</v>
      </c>
      <c r="AM1618" s="5">
        <v>23.11</v>
      </c>
      <c r="AN1618" t="s">
        <v>90</v>
      </c>
      <c r="AO1618" t="str" cm="1">
        <f t="array" aca="1" ref="AO1618" ca="1">_FV(A1618,"Currency")</f>
        <v>USD</v>
      </c>
      <c r="AP1618" t="str" cm="1">
        <f t="array" aca="1" ref="AP1618" ca="1">_FV(A1618,"Exchange")</f>
        <v>NYSE Arca</v>
      </c>
      <c r="AQ1618" s="6" t="str" cm="1">
        <f t="array" aca="1" ref="AQ1618" ca="1">_FV(A1618,"Exchange abbreviation",TRUE)</f>
        <v>ARCX</v>
      </c>
      <c r="AR1618" t="str" cm="1">
        <f t="array" aca="1" ref="AR1618" ca="1">_FV(A1618,"Instrument type",TRUE)</f>
        <v>ETF</v>
      </c>
    </row>
    <row r="1619" spans="1:44" ht="18.75" customHeight="1" x14ac:dyDescent="0.25">
      <c r="A1619" t="e" vm="1632">
        <v>#VALUE!</v>
      </c>
      <c r="B1619" t="s">
        <v>4567</v>
      </c>
      <c r="C1619" t="s">
        <v>4568</v>
      </c>
      <c r="D1619" s="31" cm="1">
        <f t="array" aca="1" ref="D1619" ca="1">_FV(A1619,"Last trade time",TRUE)</f>
        <v>45824.840277812502</v>
      </c>
      <c r="E1619" s="23" cm="1">
        <f t="array" aca="1" ref="E1619" ca="1">_FV(A1619,"Price")</f>
        <v>152.905</v>
      </c>
      <c r="F1619" s="27" cm="1">
        <f t="array" aca="1" ref="F1619" ca="1">_FV(A1619,"Change (%)",TRUE)</f>
        <v>2.0728E-2</v>
      </c>
      <c r="G1619" s="26" cm="1">
        <f t="array" aca="1" ref="G1619" ca="1">_FV(A1619,"Change")</f>
        <v>3.105</v>
      </c>
      <c r="H1619" s="23" cm="1">
        <f t="array" aca="1" ref="H1619" ca="1">_FV(A1619,"Open")</f>
        <v>151.35</v>
      </c>
      <c r="I1619" s="23" cm="1">
        <f t="array" aca="1" ref="I1619" ca="1">_FV(A1619,"Low")</f>
        <v>151.35</v>
      </c>
      <c r="J1619" s="23" cm="1">
        <f t="array" aca="1" ref="J1619" ca="1">_FV(A1619,"High")</f>
        <v>153.1</v>
      </c>
      <c r="K1619" s="23" cm="1">
        <f t="array" aca="1" ref="K1619" ca="1">_FV(A1619,"Previous close",TRUE)</f>
        <v>149.80000000000001</v>
      </c>
      <c r="L1619" s="26"/>
      <c r="M1619" s="23" cm="1">
        <f t="array" aca="1" ref="M1619" ca="1">_FV(A1619,"52 week low",TRUE)</f>
        <v>110.83</v>
      </c>
      <c r="N1619" s="23" cm="1">
        <f t="array" aca="1" ref="N1619" ca="1">_FV(A1619,"52 week high",TRUE)</f>
        <v>160.72</v>
      </c>
      <c r="O1619" s="8" cm="1">
        <f t="array" aca="1" ref="O1619" ca="1">_FV(A1619,"Volume")</f>
        <v>14227</v>
      </c>
      <c r="P1619" s="7" cm="1">
        <f t="array" aca="1" ref="P1619" ca="1">_FV(A1619,"Volume average",TRUE)</f>
        <v>13527</v>
      </c>
      <c r="Q1619" t="s">
        <v>490</v>
      </c>
      <c r="S1619" t="s">
        <v>318</v>
      </c>
      <c r="T1619" s="25" cm="1">
        <f t="array" aca="1" ref="T1619" ca="1">_FV(A1619,"Expense ratio",TRUE)</f>
        <v>6.0000000000000001E-3</v>
      </c>
      <c r="U1619" s="24" cm="1">
        <f t="array" aca="1" ref="U1619" ca="1">_FV(A1619,"Market cap",TRUE)</f>
        <v>1279988932.74</v>
      </c>
      <c r="V1619" s="4">
        <v>1279967744</v>
      </c>
      <c r="W1619" s="4">
        <v>1279967744</v>
      </c>
      <c r="Y1619" t="s">
        <v>4255</v>
      </c>
      <c r="Z1619" s="5">
        <v>152.53</v>
      </c>
      <c r="AA1619" s="5">
        <v>21.942475999999999</v>
      </c>
      <c r="AB1619" s="5">
        <v>4.0000000000000002E-4</v>
      </c>
      <c r="AC1619" s="4">
        <v>24314</v>
      </c>
      <c r="AE1619" s="5">
        <v>2.6183344982736889</v>
      </c>
      <c r="AF1619" s="5">
        <v>15.76505508363319</v>
      </c>
      <c r="AI1619" s="4">
        <v>24314</v>
      </c>
      <c r="AJ1619" s="5">
        <v>3709586.98</v>
      </c>
      <c r="AL1619" s="5">
        <v>160.72</v>
      </c>
      <c r="AM1619" s="5">
        <v>110.83</v>
      </c>
      <c r="AN1619" t="s">
        <v>90</v>
      </c>
      <c r="AO1619" t="str" cm="1">
        <f t="array" aca="1" ref="AO1619" ca="1">_FV(A1619,"Currency")</f>
        <v>USD</v>
      </c>
      <c r="AP1619" t="str" cm="1">
        <f t="array" aca="1" ref="AP1619" ca="1">_FV(A1619,"Exchange")</f>
        <v>NYSE Arca</v>
      </c>
      <c r="AQ1619" s="6" t="str" cm="1">
        <f t="array" aca="1" ref="AQ1619" ca="1">_FV(A1619,"Exchange abbreviation",TRUE)</f>
        <v>ARCX</v>
      </c>
      <c r="AR1619" t="str" cm="1">
        <f t="array" aca="1" ref="AR1619" ca="1">_FV(A1619,"Instrument type",TRUE)</f>
        <v>ETF</v>
      </c>
    </row>
    <row r="1620" spans="1:44" ht="18.75" customHeight="1" x14ac:dyDescent="0.25">
      <c r="A1620" t="e" vm="1633">
        <v>#VALUE!</v>
      </c>
      <c r="B1620" t="s">
        <v>4569</v>
      </c>
      <c r="C1620" t="s">
        <v>4570</v>
      </c>
      <c r="D1620" s="31" cm="1">
        <f t="array" aca="1" ref="D1620" ca="1">_FV(A1620,"Last trade time",TRUE)</f>
        <v>45824.840277812502</v>
      </c>
      <c r="E1620" s="23" cm="1">
        <f t="array" aca="1" ref="E1620" ca="1">_FV(A1620,"Price")</f>
        <v>60.611499999999999</v>
      </c>
      <c r="F1620" s="27" cm="1">
        <f t="array" aca="1" ref="F1620" ca="1">_FV(A1620,"Change (%)",TRUE)</f>
        <v>1.3199000000000001E-2</v>
      </c>
      <c r="G1620" s="26" cm="1">
        <f t="array" aca="1" ref="G1620" ca="1">_FV(A1620,"Change")</f>
        <v>0.78959999999999997</v>
      </c>
      <c r="H1620" s="23" cm="1">
        <f t="array" aca="1" ref="H1620" ca="1">_FV(A1620,"Open")</f>
        <v>60.67</v>
      </c>
      <c r="I1620" s="23" cm="1">
        <f t="array" aca="1" ref="I1620" ca="1">_FV(A1620,"Low")</f>
        <v>60.611499999999999</v>
      </c>
      <c r="J1620" s="23" cm="1">
        <f t="array" aca="1" ref="J1620" ca="1">_FV(A1620,"High")</f>
        <v>60.67</v>
      </c>
      <c r="K1620" s="23" cm="1">
        <f t="array" aca="1" ref="K1620" ca="1">_FV(A1620,"Previous close",TRUE)</f>
        <v>59.821899999999999</v>
      </c>
      <c r="L1620" s="26"/>
      <c r="M1620" s="23" cm="1">
        <f t="array" aca="1" ref="M1620" ca="1">_FV(A1620,"52 week low",TRUE)</f>
        <v>44.61</v>
      </c>
      <c r="N1620" s="23" cm="1">
        <f t="array" aca="1" ref="N1620" ca="1">_FV(A1620,"52 week high",TRUE)</f>
        <v>61.09</v>
      </c>
      <c r="O1620" s="8" cm="1">
        <f t="array" aca="1" ref="O1620" ca="1">_FV(A1620,"Volume")</f>
        <v>6832</v>
      </c>
      <c r="P1620" s="7" cm="1">
        <f t="array" aca="1" ref="P1620" ca="1">_FV(A1620,"Volume average",TRUE)</f>
        <v>2301</v>
      </c>
      <c r="Q1620" t="s">
        <v>490</v>
      </c>
      <c r="S1620" t="s">
        <v>453</v>
      </c>
      <c r="T1620" s="25" cm="1">
        <f t="array" aca="1" ref="T1620" ca="1">_FV(A1620,"Expense ratio",TRUE)</f>
        <v>6.0000000000000001E-3</v>
      </c>
      <c r="U1620" s="24" cm="1">
        <f t="array" aca="1" ref="U1620" ca="1">_FV(A1620,"Market cap",TRUE)</f>
        <v>52783254.07</v>
      </c>
      <c r="V1620" s="4">
        <v>52783256</v>
      </c>
      <c r="W1620" s="4">
        <v>52783256</v>
      </c>
      <c r="Y1620" t="s">
        <v>4571</v>
      </c>
      <c r="Z1620" s="5">
        <v>60.35</v>
      </c>
      <c r="AA1620" s="5">
        <v>31.254715000000001</v>
      </c>
      <c r="AB1620" s="4">
        <v>0</v>
      </c>
      <c r="AC1620" s="4">
        <v>4607</v>
      </c>
      <c r="AE1620" s="5">
        <v>6.4297311895774811</v>
      </c>
      <c r="AF1620" s="5">
        <v>19.794809096387159</v>
      </c>
      <c r="AI1620" s="4">
        <v>4607</v>
      </c>
      <c r="AJ1620" s="5">
        <v>277568.52510000003</v>
      </c>
      <c r="AL1620" s="5">
        <v>61.09</v>
      </c>
      <c r="AM1620" s="5">
        <v>44.61</v>
      </c>
      <c r="AN1620" t="s">
        <v>47</v>
      </c>
      <c r="AO1620" t="str" cm="1">
        <f t="array" aca="1" ref="AO1620" ca="1">_FV(A1620,"Currency")</f>
        <v>USD</v>
      </c>
      <c r="AP1620" t="str" cm="1">
        <f t="array" aca="1" ref="AP1620" ca="1">_FV(A1620,"Exchange")</f>
        <v>NYSE Arca</v>
      </c>
      <c r="AQ1620" s="6" t="str" cm="1">
        <f t="array" aca="1" ref="AQ1620" ca="1">_FV(A1620,"Exchange abbreviation",TRUE)</f>
        <v>ARCX</v>
      </c>
      <c r="AR1620" t="str" cm="1">
        <f t="array" aca="1" ref="AR1620" ca="1">_FV(A1620,"Instrument type",TRUE)</f>
        <v>ETF</v>
      </c>
    </row>
    <row r="1621" spans="1:44" ht="18.75" customHeight="1" x14ac:dyDescent="0.25">
      <c r="A1621" t="e" vm="1634">
        <v>#VALUE!</v>
      </c>
      <c r="B1621" t="s">
        <v>4572</v>
      </c>
      <c r="C1621" t="s">
        <v>4573</v>
      </c>
      <c r="D1621" s="31" cm="1">
        <f t="array" aca="1" ref="D1621" ca="1">_FV(A1621,"Last trade time",TRUE)</f>
        <v>45824.922930613284</v>
      </c>
      <c r="E1621" s="23" cm="1">
        <f t="array" aca="1" ref="E1621" ca="1">_FV(A1621,"Price")</f>
        <v>18.309999999999999</v>
      </c>
      <c r="F1621" s="27" cm="1">
        <f t="array" aca="1" ref="F1621" ca="1">_FV(A1621,"Change (%)",TRUE)</f>
        <v>2.3025000000000004E-2</v>
      </c>
      <c r="G1621" s="26" cm="1">
        <f t="array" aca="1" ref="G1621" ca="1">_FV(A1621,"Change")</f>
        <v>0.41210000000000002</v>
      </c>
      <c r="H1621" s="23" cm="1">
        <f t="array" aca="1" ref="H1621" ca="1">_FV(A1621,"Open")</f>
        <v>18.190000000000001</v>
      </c>
      <c r="I1621" s="23" cm="1">
        <f t="array" aca="1" ref="I1621" ca="1">_FV(A1621,"Low")</f>
        <v>18.170000000000002</v>
      </c>
      <c r="J1621" s="23" cm="1">
        <f t="array" aca="1" ref="J1621" ca="1">_FV(A1621,"High")</f>
        <v>18.32</v>
      </c>
      <c r="K1621" s="23" cm="1">
        <f t="array" aca="1" ref="K1621" ca="1">_FV(A1621,"Previous close",TRUE)</f>
        <v>17.8979</v>
      </c>
      <c r="L1621" s="26"/>
      <c r="M1621" s="23" cm="1">
        <f t="array" aca="1" ref="M1621" ca="1">_FV(A1621,"52 week low",TRUE)</f>
        <v>13.51</v>
      </c>
      <c r="N1621" s="23" cm="1">
        <f t="array" aca="1" ref="N1621" ca="1">_FV(A1621,"52 week high",TRUE)</f>
        <v>18.32</v>
      </c>
      <c r="O1621" s="8" cm="1">
        <f t="array" aca="1" ref="O1621" ca="1">_FV(A1621,"Volume")</f>
        <v>132573</v>
      </c>
      <c r="P1621" s="7" cm="1">
        <f t="array" aca="1" ref="P1621" ca="1">_FV(A1621,"Volume average",TRUE)</f>
        <v>20536</v>
      </c>
      <c r="Q1621" t="s">
        <v>1293</v>
      </c>
      <c r="S1621" t="s">
        <v>318</v>
      </c>
      <c r="T1621" s="25" cm="1">
        <f t="array" aca="1" ref="T1621" ca="1">_FV(A1621,"Expense ratio",TRUE)</f>
        <v>6.0000000000000001E-3</v>
      </c>
      <c r="U1621" s="24" cm="1">
        <f t="array" aca="1" ref="U1621" ca="1">_FV(A1621,"Market cap",TRUE)</f>
        <v>139755742.65000001</v>
      </c>
      <c r="V1621" s="4">
        <v>139753472</v>
      </c>
      <c r="W1621" s="4">
        <v>139753472</v>
      </c>
      <c r="Y1621" t="s">
        <v>4574</v>
      </c>
      <c r="Z1621" s="5">
        <v>17.61</v>
      </c>
      <c r="AA1621" s="5">
        <v>17.299745999999999</v>
      </c>
      <c r="AB1621" s="5">
        <v>1.28999995E-2</v>
      </c>
      <c r="AC1621" s="4">
        <v>34982</v>
      </c>
      <c r="AE1621" s="5">
        <v>18.459014836302941</v>
      </c>
      <c r="AF1621" s="5">
        <v>2.9742941584734561</v>
      </c>
      <c r="AI1621" s="4">
        <v>34982</v>
      </c>
      <c r="AJ1621" s="5">
        <v>617082.48</v>
      </c>
      <c r="AL1621" s="5">
        <v>18.149999999999999</v>
      </c>
      <c r="AM1621" s="5">
        <v>13.51</v>
      </c>
      <c r="AN1621" t="s">
        <v>47</v>
      </c>
      <c r="AO1621" t="str" cm="1">
        <f t="array" aca="1" ref="AO1621" ca="1">_FV(A1621,"Currency")</f>
        <v>USD</v>
      </c>
      <c r="AP1621" t="str" cm="1">
        <f t="array" aca="1" ref="AP1621" ca="1">_FV(A1621,"Exchange")</f>
        <v>NYSE Arca</v>
      </c>
      <c r="AQ1621" s="6" t="str" cm="1">
        <f t="array" aca="1" ref="AQ1621" ca="1">_FV(A1621,"Exchange abbreviation",TRUE)</f>
        <v>ARCX</v>
      </c>
      <c r="AR1621" t="str" cm="1">
        <f t="array" aca="1" ref="AR1621" ca="1">_FV(A1621,"Instrument type",TRUE)</f>
        <v>ETF</v>
      </c>
    </row>
    <row r="1622" spans="1:44" ht="18.75" customHeight="1" x14ac:dyDescent="0.25">
      <c r="A1622" t="e" vm="1635">
        <v>#VALUE!</v>
      </c>
      <c r="B1622" t="s">
        <v>4575</v>
      </c>
      <c r="C1622" t="s">
        <v>4576</v>
      </c>
      <c r="D1622" s="31" cm="1">
        <f t="array" aca="1" ref="D1622" ca="1">_FV(A1622,"Last trade time",TRUE)</f>
        <v>45824.929905601566</v>
      </c>
      <c r="E1622" s="23" cm="1">
        <f t="array" aca="1" ref="E1622" ca="1">_FV(A1622,"Price")</f>
        <v>50.29</v>
      </c>
      <c r="F1622" s="27" cm="1">
        <f t="array" aca="1" ref="F1622" ca="1">_FV(A1622,"Change (%)",TRUE)</f>
        <v>1.9460999999999999E-2</v>
      </c>
      <c r="G1622" s="26" cm="1">
        <f t="array" aca="1" ref="G1622" ca="1">_FV(A1622,"Change")</f>
        <v>0.96</v>
      </c>
      <c r="H1622" s="23" cm="1">
        <f t="array" aca="1" ref="H1622" ca="1">_FV(A1622,"Open")</f>
        <v>49.73</v>
      </c>
      <c r="I1622" s="23" cm="1">
        <f t="array" aca="1" ref="I1622" ca="1">_FV(A1622,"Low")</f>
        <v>49.73</v>
      </c>
      <c r="J1622" s="23" cm="1">
        <f t="array" aca="1" ref="J1622" ca="1">_FV(A1622,"High")</f>
        <v>50.29</v>
      </c>
      <c r="K1622" s="23" cm="1">
        <f t="array" aca="1" ref="K1622" ca="1">_FV(A1622,"Previous close",TRUE)</f>
        <v>49.33</v>
      </c>
      <c r="L1622" s="26"/>
      <c r="M1622" s="23" cm="1">
        <f t="array" aca="1" ref="M1622" ca="1">_FV(A1622,"52 week low",TRUE)</f>
        <v>36</v>
      </c>
      <c r="N1622" s="23" cm="1">
        <f t="array" aca="1" ref="N1622" ca="1">_FV(A1622,"52 week high",TRUE)</f>
        <v>51.32</v>
      </c>
      <c r="O1622" s="8" cm="1">
        <f t="array" aca="1" ref="O1622" ca="1">_FV(A1622,"Volume")</f>
        <v>25741</v>
      </c>
      <c r="P1622" s="7" cm="1">
        <f t="array" aca="1" ref="P1622" ca="1">_FV(A1622,"Volume average",TRUE)</f>
        <v>37531</v>
      </c>
      <c r="Q1622" t="s">
        <v>490</v>
      </c>
      <c r="T1622" s="25" cm="1">
        <f t="array" aca="1" ref="T1622" ca="1">_FV(A1622,"Expense ratio",TRUE)</f>
        <v>6.0000000000000001E-3</v>
      </c>
      <c r="U1622" s="24" cm="1">
        <f t="array" aca="1" ref="U1622" ca="1">_FV(A1622,"Market cap",TRUE)</f>
        <v>858030819.74000001</v>
      </c>
      <c r="V1622" s="16"/>
      <c r="W1622" s="16"/>
      <c r="Z1622" s="18"/>
      <c r="AA1622" s="20"/>
      <c r="AB1622" s="20"/>
      <c r="AC1622" s="21">
        <v>38346</v>
      </c>
      <c r="AE1622" s="18"/>
      <c r="AF1622" s="20"/>
      <c r="AI1622" s="21"/>
      <c r="AJ1622" s="18"/>
      <c r="AL1622" s="18"/>
      <c r="AM1622" s="18"/>
      <c r="AN1622" t="s">
        <v>73</v>
      </c>
      <c r="AO1622" t="str" cm="1">
        <f t="array" aca="1" ref="AO1622" ca="1">_FV(A1622,"Currency")</f>
        <v>USD</v>
      </c>
      <c r="AP1622" t="str" cm="1">
        <f t="array" aca="1" ref="AP1622" ca="1">_FV(A1622,"Exchange")</f>
        <v>Nasdaq Stock Market</v>
      </c>
      <c r="AQ1622" s="6" t="str" cm="1">
        <f t="array" aca="1" ref="AQ1622" ca="1">_FV(A1622,"Exchange abbreviation",TRUE)</f>
        <v>XNAS</v>
      </c>
      <c r="AR1622" t="str" cm="1">
        <f t="array" aca="1" ref="AR1622" ca="1">_FV(A1622,"Instrument type",TRUE)</f>
        <v>ETF</v>
      </c>
    </row>
    <row r="1623" spans="1:44" ht="18.75" customHeight="1" x14ac:dyDescent="0.25">
      <c r="A1623" t="e" vm="1636">
        <v>#VALUE!</v>
      </c>
      <c r="B1623" t="s">
        <v>4577</v>
      </c>
      <c r="C1623" t="s">
        <v>4578</v>
      </c>
      <c r="D1623" s="31" cm="1">
        <f t="array" aca="1" ref="D1623" ca="1">_FV(A1623,"Last trade time",TRUE)</f>
        <v>45824.843750092186</v>
      </c>
      <c r="E1623" s="23" cm="1">
        <f t="array" aca="1" ref="E1623" ca="1">_FV(A1623,"Price")</f>
        <v>150.99</v>
      </c>
      <c r="F1623" s="27" cm="1">
        <f t="array" aca="1" ref="F1623" ca="1">_FV(A1623,"Change (%)",TRUE)</f>
        <v>2.457E-3</v>
      </c>
      <c r="G1623" s="26" cm="1">
        <f t="array" aca="1" ref="G1623" ca="1">_FV(A1623,"Change")</f>
        <v>0.37</v>
      </c>
      <c r="H1623" s="23" cm="1">
        <f t="array" aca="1" ref="H1623" ca="1">_FV(A1623,"Open")</f>
        <v>152.02000000000001</v>
      </c>
      <c r="I1623" s="23" cm="1">
        <f t="array" aca="1" ref="I1623" ca="1">_FV(A1623,"Low")</f>
        <v>150.97</v>
      </c>
      <c r="J1623" s="23" cm="1">
        <f t="array" aca="1" ref="J1623" ca="1">_FV(A1623,"High")</f>
        <v>152.47</v>
      </c>
      <c r="K1623" s="23" cm="1">
        <f t="array" aca="1" ref="K1623" ca="1">_FV(A1623,"Previous close",TRUE)</f>
        <v>150.62</v>
      </c>
      <c r="L1623" s="26"/>
      <c r="M1623" s="23" cm="1">
        <f t="array" aca="1" ref="M1623" ca="1">_FV(A1623,"52 week low",TRUE)</f>
        <v>118.25</v>
      </c>
      <c r="N1623" s="23" cm="1">
        <f t="array" aca="1" ref="N1623" ca="1">_FV(A1623,"52 week high",TRUE)</f>
        <v>180.08</v>
      </c>
      <c r="O1623" s="8" cm="1">
        <f t="array" aca="1" ref="O1623" ca="1">_FV(A1623,"Volume")</f>
        <v>6089</v>
      </c>
      <c r="P1623" s="7" cm="1">
        <f t="array" aca="1" ref="P1623" ca="1">_FV(A1623,"Volume average",TRUE)</f>
        <v>11950</v>
      </c>
      <c r="Q1623" t="s">
        <v>119</v>
      </c>
      <c r="T1623" s="25" cm="1">
        <f t="array" aca="1" ref="T1623" ca="1">_FV(A1623,"Expense ratio",TRUE)</f>
        <v>6.0000000000000001E-3</v>
      </c>
      <c r="U1623" s="24" cm="1">
        <f t="array" aca="1" ref="U1623" ca="1">_FV(A1623,"Market cap",TRUE)</f>
        <v>336392738.52999997</v>
      </c>
      <c r="V1623" s="16"/>
      <c r="W1623" s="16"/>
      <c r="Z1623" s="18"/>
      <c r="AA1623" s="20"/>
      <c r="AB1623" s="20"/>
      <c r="AC1623" s="21">
        <v>13096</v>
      </c>
      <c r="AE1623" s="18"/>
      <c r="AF1623" s="20"/>
      <c r="AI1623" s="21"/>
      <c r="AJ1623" s="18"/>
      <c r="AL1623" s="18"/>
      <c r="AM1623" s="18"/>
      <c r="AN1623" t="s">
        <v>73</v>
      </c>
      <c r="AO1623" t="str" cm="1">
        <f t="array" aca="1" ref="AO1623" ca="1">_FV(A1623,"Currency")</f>
        <v>USD</v>
      </c>
      <c r="AP1623" t="str" cm="1">
        <f t="array" aca="1" ref="AP1623" ca="1">_FV(A1623,"Exchange")</f>
        <v>Nasdaq Stock Market</v>
      </c>
      <c r="AQ1623" s="6" t="str" cm="1">
        <f t="array" aca="1" ref="AQ1623" ca="1">_FV(A1623,"Exchange abbreviation",TRUE)</f>
        <v>XNAS</v>
      </c>
      <c r="AR1623" t="str" cm="1">
        <f t="array" aca="1" ref="AR1623" ca="1">_FV(A1623,"Instrument type",TRUE)</f>
        <v>ETF</v>
      </c>
    </row>
    <row r="1624" spans="1:44" ht="18.75" customHeight="1" x14ac:dyDescent="0.25">
      <c r="A1624" t="e" vm="1637">
        <v>#VALUE!</v>
      </c>
      <c r="B1624" t="s">
        <v>4579</v>
      </c>
      <c r="C1624" t="s">
        <v>4580</v>
      </c>
      <c r="D1624" s="31" cm="1">
        <f t="array" aca="1" ref="D1624" ca="1">_FV(A1624,"Last trade time",TRUE)</f>
        <v>45824.843750265623</v>
      </c>
      <c r="E1624" s="23" cm="1">
        <f t="array" aca="1" ref="E1624" ca="1">_FV(A1624,"Price")</f>
        <v>26.16</v>
      </c>
      <c r="F1624" s="27" cm="1">
        <f t="array" aca="1" ref="F1624" ca="1">_FV(A1624,"Change (%)",TRUE)</f>
        <v>2.2989999999999998E-3</v>
      </c>
      <c r="G1624" s="26" cm="1">
        <f t="array" aca="1" ref="G1624" ca="1">_FV(A1624,"Change")</f>
        <v>0.06</v>
      </c>
      <c r="H1624" s="23" cm="1">
        <f t="array" aca="1" ref="H1624" ca="1">_FV(A1624,"Open")</f>
        <v>26.11</v>
      </c>
      <c r="I1624" s="23" cm="1">
        <f t="array" aca="1" ref="I1624" ca="1">_FV(A1624,"Low")</f>
        <v>26</v>
      </c>
      <c r="J1624" s="23" cm="1">
        <f t="array" aca="1" ref="J1624" ca="1">_FV(A1624,"High")</f>
        <v>26.16</v>
      </c>
      <c r="K1624" s="23" cm="1">
        <f t="array" aca="1" ref="K1624" ca="1">_FV(A1624,"Previous close",TRUE)</f>
        <v>26.1</v>
      </c>
      <c r="L1624" s="26"/>
      <c r="M1624" s="23" cm="1">
        <f t="array" aca="1" ref="M1624" ca="1">_FV(A1624,"52 week low",TRUE)</f>
        <v>23.285</v>
      </c>
      <c r="N1624" s="23" cm="1">
        <f t="array" aca="1" ref="N1624" ca="1">_FV(A1624,"52 week high",TRUE)</f>
        <v>29.72</v>
      </c>
      <c r="O1624" s="8" cm="1">
        <f t="array" aca="1" ref="O1624" ca="1">_FV(A1624,"Volume")</f>
        <v>2065</v>
      </c>
      <c r="P1624" s="7" cm="1">
        <f t="array" aca="1" ref="P1624" ca="1">_FV(A1624,"Volume average",TRUE)</f>
        <v>2201</v>
      </c>
      <c r="Q1624" t="s">
        <v>4581</v>
      </c>
      <c r="T1624" s="25" cm="1">
        <f t="array" aca="1" ref="T1624" ca="1">_FV(A1624,"Expense ratio",TRUE)</f>
        <v>6.0000000000000001E-3</v>
      </c>
      <c r="U1624" s="24" cm="1">
        <f t="array" aca="1" ref="U1624" ca="1">_FV(A1624,"Market cap",TRUE)</f>
        <v>20415040.690000001</v>
      </c>
      <c r="V1624" s="16"/>
      <c r="W1624" s="16"/>
      <c r="Z1624" s="18"/>
      <c r="AA1624" s="20"/>
      <c r="AB1624" s="20"/>
      <c r="AC1624" s="21">
        <v>23864</v>
      </c>
      <c r="AE1624" s="18"/>
      <c r="AF1624" s="20"/>
      <c r="AI1624" s="21"/>
      <c r="AJ1624" s="18"/>
      <c r="AL1624" s="18"/>
      <c r="AM1624" s="18"/>
      <c r="AN1624" t="s">
        <v>73</v>
      </c>
      <c r="AO1624" t="str" cm="1">
        <f t="array" aca="1" ref="AO1624" ca="1">_FV(A1624,"Currency")</f>
        <v>USD</v>
      </c>
      <c r="AP1624" t="str" cm="1">
        <f t="array" aca="1" ref="AP1624" ca="1">_FV(A1624,"Exchange")</f>
        <v>Nasdaq Stock Market</v>
      </c>
      <c r="AQ1624" s="6" t="str" cm="1">
        <f t="array" aca="1" ref="AQ1624" ca="1">_FV(A1624,"Exchange abbreviation",TRUE)</f>
        <v>XNAS</v>
      </c>
      <c r="AR1624" t="str" cm="1">
        <f t="array" aca="1" ref="AR1624" ca="1">_FV(A1624,"Instrument type",TRUE)</f>
        <v>ETF</v>
      </c>
    </row>
    <row r="1625" spans="1:44" ht="18.75" customHeight="1" x14ac:dyDescent="0.25">
      <c r="A1625" t="e" vm="1638">
        <v>#VALUE!</v>
      </c>
      <c r="B1625" t="s">
        <v>4582</v>
      </c>
      <c r="C1625" t="s">
        <v>4583</v>
      </c>
      <c r="D1625" s="31" cm="1">
        <f t="array" aca="1" ref="D1625" ca="1">_FV(A1625,"Last trade time",TRUE)</f>
        <v>45824.889630034377</v>
      </c>
      <c r="E1625" s="23" cm="1">
        <f t="array" aca="1" ref="E1625" ca="1">_FV(A1625,"Price")</f>
        <v>117.45</v>
      </c>
      <c r="F1625" s="27" cm="1">
        <f t="array" aca="1" ref="F1625" ca="1">_FV(A1625,"Change (%)",TRUE)</f>
        <v>1.5476E-2</v>
      </c>
      <c r="G1625" s="26" cm="1">
        <f t="array" aca="1" ref="G1625" ca="1">_FV(A1625,"Change")</f>
        <v>1.79</v>
      </c>
      <c r="H1625" s="23" cm="1">
        <f t="array" aca="1" ref="H1625" ca="1">_FV(A1625,"Open")</f>
        <v>116.14</v>
      </c>
      <c r="I1625" s="23" cm="1">
        <f t="array" aca="1" ref="I1625" ca="1">_FV(A1625,"Low")</f>
        <v>116.14</v>
      </c>
      <c r="J1625" s="23" cm="1">
        <f t="array" aca="1" ref="J1625" ca="1">_FV(A1625,"High")</f>
        <v>117.58</v>
      </c>
      <c r="K1625" s="23" cm="1">
        <f t="array" aca="1" ref="K1625" ca="1">_FV(A1625,"Previous close",TRUE)</f>
        <v>115.66</v>
      </c>
      <c r="L1625" s="26"/>
      <c r="M1625" s="23" cm="1">
        <f t="array" aca="1" ref="M1625" ca="1">_FV(A1625,"52 week low",TRUE)</f>
        <v>83.45</v>
      </c>
      <c r="N1625" s="23" cm="1">
        <f t="array" aca="1" ref="N1625" ca="1">_FV(A1625,"52 week high",TRUE)</f>
        <v>131.54</v>
      </c>
      <c r="O1625" s="8" cm="1">
        <f t="array" aca="1" ref="O1625" ca="1">_FV(A1625,"Volume")</f>
        <v>143542</v>
      </c>
      <c r="P1625" s="7" cm="1">
        <f t="array" aca="1" ref="P1625" ca="1">_FV(A1625,"Volume average",TRUE)</f>
        <v>214845</v>
      </c>
      <c r="Q1625" t="s">
        <v>490</v>
      </c>
      <c r="S1625" t="s">
        <v>318</v>
      </c>
      <c r="T1625" s="25" cm="1">
        <f t="array" aca="1" ref="T1625" ca="1">_FV(A1625,"Expense ratio",TRUE)</f>
        <v>6.0000000000000001E-3</v>
      </c>
      <c r="U1625" s="24" cm="1">
        <f t="array" aca="1" ref="U1625" ca="1">_FV(A1625,"Market cap",TRUE)</f>
        <v>3384078271.9400001</v>
      </c>
      <c r="V1625" s="4">
        <v>3384023552</v>
      </c>
      <c r="W1625" s="4">
        <v>3384023552</v>
      </c>
      <c r="Y1625" t="s">
        <v>4584</v>
      </c>
      <c r="Z1625" s="5">
        <v>119.08</v>
      </c>
      <c r="AA1625" s="5">
        <v>29.960892000000001</v>
      </c>
      <c r="AB1625" s="4">
        <v>0</v>
      </c>
      <c r="AC1625" s="4">
        <v>230401</v>
      </c>
      <c r="AE1625" s="5">
        <v>-0.80213827040835906</v>
      </c>
      <c r="AF1625" s="5">
        <v>29.961689330882461</v>
      </c>
      <c r="AI1625" s="4">
        <v>230401</v>
      </c>
      <c r="AJ1625" s="5">
        <v>27426935.039999999</v>
      </c>
      <c r="AL1625" s="5">
        <v>131.54</v>
      </c>
      <c r="AM1625" s="5">
        <v>83.45</v>
      </c>
      <c r="AN1625" t="s">
        <v>82</v>
      </c>
      <c r="AO1625" t="str" cm="1">
        <f t="array" aca="1" ref="AO1625" ca="1">_FV(A1625,"Currency")</f>
        <v>USD</v>
      </c>
      <c r="AP1625" t="str" cm="1">
        <f t="array" aca="1" ref="AP1625" ca="1">_FV(A1625,"Exchange")</f>
        <v>Nasdaq Stock Market</v>
      </c>
      <c r="AQ1625" s="6" t="str" cm="1">
        <f t="array" aca="1" ref="AQ1625" ca="1">_FV(A1625,"Exchange abbreviation",TRUE)</f>
        <v>XNAS</v>
      </c>
      <c r="AR1625" t="str" cm="1">
        <f t="array" aca="1" ref="AR1625" ca="1">_FV(A1625,"Instrument type",TRUE)</f>
        <v>ETF</v>
      </c>
    </row>
    <row r="1626" spans="1:44" ht="18.75" customHeight="1" x14ac:dyDescent="0.25">
      <c r="A1626" t="e" vm="1639">
        <v>#VALUE!</v>
      </c>
      <c r="B1626" t="s">
        <v>4585</v>
      </c>
      <c r="C1626" t="s">
        <v>4586</v>
      </c>
      <c r="D1626" s="31" cm="1">
        <f t="array" aca="1" ref="D1626" ca="1">_FV(A1626,"Last trade time",TRUE)</f>
        <v>45824.840290520311</v>
      </c>
      <c r="E1626" s="23" cm="1">
        <f t="array" aca="1" ref="E1626" ca="1">_FV(A1626,"Price")</f>
        <v>28.12</v>
      </c>
      <c r="F1626" s="27" cm="1">
        <f t="array" aca="1" ref="F1626" ca="1">_FV(A1626,"Change (%)",TRUE)</f>
        <v>2.9249999999999996E-3</v>
      </c>
      <c r="G1626" s="26" cm="1">
        <f t="array" aca="1" ref="G1626" ca="1">_FV(A1626,"Change")</f>
        <v>8.2000000000000003E-2</v>
      </c>
      <c r="H1626" s="23" cm="1">
        <f t="array" aca="1" ref="H1626" ca="1">_FV(A1626,"Open")</f>
        <v>28.2</v>
      </c>
      <c r="I1626" s="23" cm="1">
        <f t="array" aca="1" ref="I1626" ca="1">_FV(A1626,"Low")</f>
        <v>28.12</v>
      </c>
      <c r="J1626" s="23" cm="1">
        <f t="array" aca="1" ref="J1626" ca="1">_FV(A1626,"High")</f>
        <v>28.21</v>
      </c>
      <c r="K1626" s="23" cm="1">
        <f t="array" aca="1" ref="K1626" ca="1">_FV(A1626,"Previous close",TRUE)</f>
        <v>28.038</v>
      </c>
      <c r="L1626" s="26"/>
      <c r="M1626" s="23" cm="1">
        <f t="array" aca="1" ref="M1626" ca="1">_FV(A1626,"52 week low",TRUE)</f>
        <v>23.824999999999999</v>
      </c>
      <c r="N1626" s="23" cm="1">
        <f t="array" aca="1" ref="N1626" ca="1">_FV(A1626,"52 week high",TRUE)</f>
        <v>37.950000000000003</v>
      </c>
      <c r="O1626" s="8" cm="1">
        <f t="array" aca="1" ref="O1626" ca="1">_FV(A1626,"Volume")</f>
        <v>50221</v>
      </c>
      <c r="P1626" s="7" cm="1">
        <f t="array" aca="1" ref="P1626" ca="1">_FV(A1626,"Volume average",TRUE)</f>
        <v>78931</v>
      </c>
      <c r="Q1626" t="s">
        <v>1222</v>
      </c>
      <c r="S1626" t="s">
        <v>2067</v>
      </c>
      <c r="T1626" s="25" cm="1">
        <f t="array" aca="1" ref="T1626" ca="1">_FV(A1626,"Expense ratio",TRUE)</f>
        <v>6.0000000000000001E-3</v>
      </c>
      <c r="U1626" s="24" cm="1">
        <f t="array" aca="1" ref="U1626" ca="1">_FV(A1626,"Market cap",TRUE)</f>
        <v>216781273.34999999</v>
      </c>
      <c r="V1626" s="4">
        <v>216781280</v>
      </c>
      <c r="W1626" s="4">
        <v>216781280</v>
      </c>
      <c r="Y1626" t="s">
        <v>4587</v>
      </c>
      <c r="Z1626" s="5">
        <v>28.25685</v>
      </c>
      <c r="AA1626" s="5">
        <v>14.621788</v>
      </c>
      <c r="AB1626" s="5">
        <v>2.52E-2</v>
      </c>
      <c r="AC1626" s="4">
        <v>119692</v>
      </c>
      <c r="AE1626" s="5">
        <v>4.6210722190609399</v>
      </c>
      <c r="AF1626" s="5">
        <v>9.5785751871716904</v>
      </c>
      <c r="AI1626" s="4">
        <v>119692</v>
      </c>
      <c r="AJ1626" s="5">
        <v>3377708.24</v>
      </c>
      <c r="AL1626" s="5">
        <v>37.950000000000003</v>
      </c>
      <c r="AM1626" s="5">
        <v>23.824999999999999</v>
      </c>
      <c r="AN1626" t="s">
        <v>90</v>
      </c>
      <c r="AO1626" t="str" cm="1">
        <f t="array" aca="1" ref="AO1626" ca="1">_FV(A1626,"Currency")</f>
        <v>USD</v>
      </c>
      <c r="AP1626" t="str" cm="1">
        <f t="array" aca="1" ref="AP1626" ca="1">_FV(A1626,"Exchange")</f>
        <v>CBOE BZX Exchange</v>
      </c>
      <c r="AQ1626" s="6" t="str" cm="1">
        <f t="array" aca="1" ref="AQ1626" ca="1">_FV(A1626,"Exchange abbreviation",TRUE)</f>
        <v>BATS</v>
      </c>
      <c r="AR1626" t="str" cm="1">
        <f t="array" aca="1" ref="AR1626" ca="1">_FV(A1626,"Instrument type",TRUE)</f>
        <v>ETF</v>
      </c>
    </row>
    <row r="1627" spans="1:44" ht="18.75" customHeight="1" x14ac:dyDescent="0.25">
      <c r="A1627" t="e" vm="1640">
        <v>#VALUE!</v>
      </c>
      <c r="B1627" t="s">
        <v>4588</v>
      </c>
      <c r="C1627" t="s">
        <v>4589</v>
      </c>
      <c r="D1627" s="31" cm="1">
        <f t="array" aca="1" ref="D1627" ca="1">_FV(A1627,"Last trade time",TRUE)</f>
        <v>45824.84027780078</v>
      </c>
      <c r="E1627" s="23" cm="1">
        <f t="array" aca="1" ref="E1627" ca="1">_FV(A1627,"Price")</f>
        <v>69.558499999999995</v>
      </c>
      <c r="F1627" s="27" cm="1">
        <f t="array" aca="1" ref="F1627" ca="1">_FV(A1627,"Change (%)",TRUE)</f>
        <v>1.9321999999999999E-2</v>
      </c>
      <c r="G1627" s="26" cm="1">
        <f t="array" aca="1" ref="G1627" ca="1">_FV(A1627,"Change")</f>
        <v>1.3185</v>
      </c>
      <c r="H1627" s="23" cm="1">
        <f t="array" aca="1" ref="H1627" ca="1">_FV(A1627,"Open")</f>
        <v>69.325000000000003</v>
      </c>
      <c r="I1627" s="23" cm="1">
        <f t="array" aca="1" ref="I1627" ca="1">_FV(A1627,"Low")</f>
        <v>69.3001</v>
      </c>
      <c r="J1627" s="23" cm="1">
        <f t="array" aca="1" ref="J1627" ca="1">_FV(A1627,"High")</f>
        <v>69.88</v>
      </c>
      <c r="K1627" s="23" cm="1">
        <f t="array" aca="1" ref="K1627" ca="1">_FV(A1627,"Previous close",TRUE)</f>
        <v>68.239999999999995</v>
      </c>
      <c r="L1627" s="26"/>
      <c r="M1627" s="23" cm="1">
        <f t="array" aca="1" ref="M1627" ca="1">_FV(A1627,"52 week low",TRUE)</f>
        <v>54.21</v>
      </c>
      <c r="N1627" s="23" cm="1">
        <f t="array" aca="1" ref="N1627" ca="1">_FV(A1627,"52 week high",TRUE)</f>
        <v>73.66</v>
      </c>
      <c r="O1627" s="8" cm="1">
        <f t="array" aca="1" ref="O1627" ca="1">_FV(A1627,"Volume")</f>
        <v>2844</v>
      </c>
      <c r="P1627" s="7" cm="1">
        <f t="array" aca="1" ref="P1627" ca="1">_FV(A1627,"Volume average",TRUE)</f>
        <v>4367</v>
      </c>
      <c r="Q1627" t="s">
        <v>383</v>
      </c>
      <c r="S1627" t="s">
        <v>318</v>
      </c>
      <c r="T1627" s="25" cm="1">
        <f t="array" aca="1" ref="T1627" ca="1">_FV(A1627,"Expense ratio",TRUE)</f>
        <v>6.0000000000000001E-3</v>
      </c>
      <c r="U1627" s="24" cm="1">
        <f t="array" aca="1" ref="U1627" ca="1">_FV(A1627,"Market cap",TRUE)</f>
        <v>177747545.69999999</v>
      </c>
      <c r="V1627" s="4">
        <v>177744640</v>
      </c>
      <c r="W1627" s="4">
        <v>177744640</v>
      </c>
      <c r="Y1627" t="s">
        <v>4590</v>
      </c>
      <c r="Z1627" s="5">
        <v>68.77</v>
      </c>
      <c r="AA1627" s="5">
        <v>13.956149</v>
      </c>
      <c r="AB1627" s="5">
        <v>1.9099999999999999E-2</v>
      </c>
      <c r="AC1627" s="4">
        <v>12484</v>
      </c>
      <c r="AE1627" s="5">
        <v>1.880415432694948</v>
      </c>
      <c r="AF1627" s="5">
        <v>15.244031232305799</v>
      </c>
      <c r="AI1627" s="4">
        <v>12484</v>
      </c>
      <c r="AJ1627" s="5">
        <v>858416.06920000003</v>
      </c>
      <c r="AL1627" s="5">
        <v>73.66</v>
      </c>
      <c r="AM1627" s="5">
        <v>54.21</v>
      </c>
      <c r="AN1627" t="s">
        <v>47</v>
      </c>
      <c r="AO1627" t="str" cm="1">
        <f t="array" aca="1" ref="AO1627" ca="1">_FV(A1627,"Currency")</f>
        <v>USD</v>
      </c>
      <c r="AP1627" t="str" cm="1">
        <f t="array" aca="1" ref="AP1627" ca="1">_FV(A1627,"Exchange")</f>
        <v>NYSE Arca</v>
      </c>
      <c r="AQ1627" s="6" t="str" cm="1">
        <f t="array" aca="1" ref="AQ1627" ca="1">_FV(A1627,"Exchange abbreviation",TRUE)</f>
        <v>ARCX</v>
      </c>
      <c r="AR1627" t="str" cm="1">
        <f t="array" aca="1" ref="AR1627" ca="1">_FV(A1627,"Instrument type",TRUE)</f>
        <v>ETF</v>
      </c>
    </row>
    <row r="1628" spans="1:44" ht="18.75" customHeight="1" x14ac:dyDescent="0.25">
      <c r="A1628" t="e" vm="1641">
        <v>#VALUE!</v>
      </c>
      <c r="B1628" t="s">
        <v>4591</v>
      </c>
      <c r="C1628" t="s">
        <v>4592</v>
      </c>
      <c r="D1628" s="31" cm="1">
        <f t="array" aca="1" ref="D1628" ca="1">_FV(A1628,"Last trade time",TRUE)</f>
        <v>45824.840277812502</v>
      </c>
      <c r="E1628" s="23" cm="1">
        <f t="array" aca="1" ref="E1628" ca="1">_FV(A1628,"Price")</f>
        <v>18.395</v>
      </c>
      <c r="F1628" s="27" cm="1">
        <f t="array" aca="1" ref="F1628" ca="1">_FV(A1628,"Change (%)",TRUE)</f>
        <v>2.4790999999999997E-2</v>
      </c>
      <c r="G1628" s="26" cm="1">
        <f t="array" aca="1" ref="G1628" ca="1">_FV(A1628,"Change")</f>
        <v>0.44500000000000001</v>
      </c>
      <c r="H1628" s="23" cm="1">
        <f t="array" aca="1" ref="H1628" ca="1">_FV(A1628,"Open")</f>
        <v>18.2</v>
      </c>
      <c r="I1628" s="23" cm="1">
        <f t="array" aca="1" ref="I1628" ca="1">_FV(A1628,"Low")</f>
        <v>18.079999999999998</v>
      </c>
      <c r="J1628" s="23" cm="1">
        <f t="array" aca="1" ref="J1628" ca="1">_FV(A1628,"High")</f>
        <v>18.4999</v>
      </c>
      <c r="K1628" s="23" cm="1">
        <f t="array" aca="1" ref="K1628" ca="1">_FV(A1628,"Previous close",TRUE)</f>
        <v>17.95</v>
      </c>
      <c r="L1628" s="26"/>
      <c r="M1628" s="23" cm="1">
        <f t="array" aca="1" ref="M1628" ca="1">_FV(A1628,"52 week low",TRUE)</f>
        <v>13.56</v>
      </c>
      <c r="N1628" s="23" cm="1">
        <f t="array" aca="1" ref="N1628" ca="1">_FV(A1628,"52 week high",TRUE)</f>
        <v>21.14</v>
      </c>
      <c r="O1628" s="8" cm="1">
        <f t="array" aca="1" ref="O1628" ca="1">_FV(A1628,"Volume")</f>
        <v>11650</v>
      </c>
      <c r="P1628" s="7" cm="1">
        <f t="array" aca="1" ref="P1628" ca="1">_FV(A1628,"Volume average",TRUE)</f>
        <v>41461</v>
      </c>
      <c r="Q1628" t="s">
        <v>143</v>
      </c>
      <c r="T1628" s="25" cm="1">
        <f t="array" aca="1" ref="T1628" ca="1">_FV(A1628,"Expense ratio",TRUE)</f>
        <v>6.0000000000000001E-3</v>
      </c>
      <c r="U1628" s="24" cm="1">
        <f t="array" aca="1" ref="U1628" ca="1">_FV(A1628,"Market cap",TRUE)</f>
        <v>85217987.519999996</v>
      </c>
      <c r="V1628" s="16"/>
      <c r="W1628" s="16"/>
      <c r="Z1628" s="18"/>
      <c r="AA1628" s="20"/>
      <c r="AB1628" s="20"/>
      <c r="AC1628" s="21">
        <v>42443</v>
      </c>
      <c r="AE1628" s="18"/>
      <c r="AF1628" s="20"/>
      <c r="AI1628" s="21"/>
      <c r="AJ1628" s="18"/>
      <c r="AL1628" s="18"/>
      <c r="AM1628" s="18"/>
      <c r="AN1628" t="s">
        <v>73</v>
      </c>
      <c r="AO1628" t="str" cm="1">
        <f t="array" aca="1" ref="AO1628" ca="1">_FV(A1628,"Currency")</f>
        <v>USD</v>
      </c>
      <c r="AP1628" t="str" cm="1">
        <f t="array" aca="1" ref="AP1628" ca="1">_FV(A1628,"Exchange")</f>
        <v>NYSE Arca</v>
      </c>
      <c r="AQ1628" s="6" t="str" cm="1">
        <f t="array" aca="1" ref="AQ1628" ca="1">_FV(A1628,"Exchange abbreviation",TRUE)</f>
        <v>ARCX</v>
      </c>
      <c r="AR1628" t="str" cm="1">
        <f t="array" aca="1" ref="AR1628" ca="1">_FV(A1628,"Instrument type",TRUE)</f>
        <v>ETF</v>
      </c>
    </row>
    <row r="1629" spans="1:44" ht="18.75" customHeight="1" x14ac:dyDescent="0.25">
      <c r="A1629" t="e" vm="1642">
        <v>#VALUE!</v>
      </c>
      <c r="B1629" t="s">
        <v>4593</v>
      </c>
      <c r="C1629" t="s">
        <v>4594</v>
      </c>
      <c r="D1629" s="31" cm="1">
        <f t="array" aca="1" ref="D1629" ca="1">_FV(A1629,"Last trade time",TRUE)</f>
        <v>45824.843750034372</v>
      </c>
      <c r="E1629" s="23" cm="1">
        <f t="array" aca="1" ref="E1629" ca="1">_FV(A1629,"Price")</f>
        <v>28.92</v>
      </c>
      <c r="F1629" s="27" cm="1">
        <f t="array" aca="1" ref="F1629" ca="1">_FV(A1629,"Change (%)",TRUE)</f>
        <v>7.3150000000000003E-3</v>
      </c>
      <c r="G1629" s="26" cm="1">
        <f t="array" aca="1" ref="G1629" ca="1">_FV(A1629,"Change")</f>
        <v>0.21</v>
      </c>
      <c r="H1629" s="23" cm="1">
        <f t="array" aca="1" ref="H1629" ca="1">_FV(A1629,"Open")</f>
        <v>28.92</v>
      </c>
      <c r="I1629" s="23" cm="1">
        <f t="array" aca="1" ref="I1629" ca="1">_FV(A1629,"Low")</f>
        <v>28.92</v>
      </c>
      <c r="J1629" s="23" cm="1">
        <f t="array" aca="1" ref="J1629" ca="1">_FV(A1629,"High")</f>
        <v>28.92</v>
      </c>
      <c r="K1629" s="23" cm="1">
        <f t="array" aca="1" ref="K1629" ca="1">_FV(A1629,"Previous close",TRUE)</f>
        <v>28.71</v>
      </c>
      <c r="L1629" s="26"/>
      <c r="M1629" s="23" cm="1">
        <f t="array" aca="1" ref="M1629" ca="1">_FV(A1629,"52 week low",TRUE)</f>
        <v>24.1</v>
      </c>
      <c r="N1629" s="23" cm="1">
        <f t="array" aca="1" ref="N1629" ca="1">_FV(A1629,"52 week high",TRUE)</f>
        <v>33.06</v>
      </c>
      <c r="O1629" s="8" cm="1">
        <f t="array" aca="1" ref="O1629" ca="1">_FV(A1629,"Volume")</f>
        <v>35</v>
      </c>
      <c r="P1629" s="7" cm="1">
        <f t="array" aca="1" ref="P1629" ca="1">_FV(A1629,"Volume average",TRUE)</f>
        <v>726</v>
      </c>
      <c r="Q1629" t="s">
        <v>60</v>
      </c>
      <c r="R1629" t="s">
        <v>155</v>
      </c>
      <c r="S1629" t="s">
        <v>318</v>
      </c>
      <c r="T1629" s="25" cm="1">
        <f t="array" aca="1" ref="T1629" ca="1">_FV(A1629,"Expense ratio",TRUE)</f>
        <v>6.0000000000000001E-3</v>
      </c>
      <c r="U1629" s="24" cm="1">
        <f t="array" aca="1" ref="U1629" ca="1">_FV(A1629,"Market cap",TRUE)</f>
        <v>29034586.41</v>
      </c>
      <c r="V1629" s="4">
        <v>29034114</v>
      </c>
      <c r="W1629" s="4">
        <v>29034114</v>
      </c>
      <c r="Y1629" t="s">
        <v>4516</v>
      </c>
      <c r="Z1629" s="5">
        <v>29.27</v>
      </c>
      <c r="AA1629" s="19">
        <v>14.002712000000001</v>
      </c>
      <c r="AB1629" s="5">
        <v>1.0699999999999999E-2</v>
      </c>
      <c r="AC1629" s="4">
        <v>1369</v>
      </c>
      <c r="AE1629" s="5">
        <v>0.1209492375412458</v>
      </c>
      <c r="AF1629" s="5">
        <v>2.896068766339543</v>
      </c>
      <c r="AI1629" s="4">
        <v>1369</v>
      </c>
      <c r="AJ1629" s="5">
        <v>40043.25</v>
      </c>
      <c r="AL1629" s="5">
        <v>33.06</v>
      </c>
      <c r="AM1629" s="5">
        <v>24.1</v>
      </c>
      <c r="AN1629" t="s">
        <v>47</v>
      </c>
      <c r="AO1629" t="str" cm="1">
        <f t="array" aca="1" ref="AO1629" ca="1">_FV(A1629,"Currency")</f>
        <v>USD</v>
      </c>
      <c r="AP1629" t="str" cm="1">
        <f t="array" aca="1" ref="AP1629" ca="1">_FV(A1629,"Exchange")</f>
        <v>Nasdaq Stock Market</v>
      </c>
      <c r="AQ1629" s="6" t="str" cm="1">
        <f t="array" aca="1" ref="AQ1629" ca="1">_FV(A1629,"Exchange abbreviation",TRUE)</f>
        <v>XNAS</v>
      </c>
      <c r="AR1629" t="str" cm="1">
        <f t="array" aca="1" ref="AR1629" ca="1">_FV(A1629,"Instrument type",TRUE)</f>
        <v>ETF</v>
      </c>
    </row>
    <row r="1630" spans="1:44" ht="18.75" customHeight="1" x14ac:dyDescent="0.25">
      <c r="A1630" t="e" vm="1643">
        <v>#VALUE!</v>
      </c>
      <c r="B1630" t="s">
        <v>4595</v>
      </c>
      <c r="C1630" t="s">
        <v>4596</v>
      </c>
      <c r="D1630" s="31" cm="1">
        <f t="array" aca="1" ref="D1630" ca="1">_FV(A1630,"Last trade time",TRUE)</f>
        <v>45824.934698135934</v>
      </c>
      <c r="E1630" s="23" cm="1">
        <f t="array" aca="1" ref="E1630" ca="1">_FV(A1630,"Price")</f>
        <v>46.15</v>
      </c>
      <c r="F1630" s="27" cm="1">
        <f t="array" aca="1" ref="F1630" ca="1">_FV(A1630,"Change (%)",TRUE)</f>
        <v>1.5625E-2</v>
      </c>
      <c r="G1630" s="26" cm="1">
        <f t="array" aca="1" ref="G1630" ca="1">_FV(A1630,"Change")</f>
        <v>0.71</v>
      </c>
      <c r="H1630" s="23" cm="1">
        <f t="array" aca="1" ref="H1630" ca="1">_FV(A1630,"Open")</f>
        <v>45.95</v>
      </c>
      <c r="I1630" s="23" cm="1">
        <f t="array" aca="1" ref="I1630" ca="1">_FV(A1630,"Low")</f>
        <v>45.838500000000003</v>
      </c>
      <c r="J1630" s="23" cm="1">
        <f t="array" aca="1" ref="J1630" ca="1">_FV(A1630,"High")</f>
        <v>46.3</v>
      </c>
      <c r="K1630" s="23" cm="1">
        <f t="array" aca="1" ref="K1630" ca="1">_FV(A1630,"Previous close",TRUE)</f>
        <v>45.44</v>
      </c>
      <c r="L1630" s="26"/>
      <c r="M1630" s="23" cm="1">
        <f t="array" aca="1" ref="M1630" ca="1">_FV(A1630,"52 week low",TRUE)</f>
        <v>33.57</v>
      </c>
      <c r="N1630" s="23" cm="1">
        <f t="array" aca="1" ref="N1630" ca="1">_FV(A1630,"52 week high",TRUE)</f>
        <v>48.84</v>
      </c>
      <c r="O1630" s="8" cm="1">
        <f t="array" aca="1" ref="O1630" ca="1">_FV(A1630,"Volume")</f>
        <v>344971</v>
      </c>
      <c r="P1630" s="7" cm="1">
        <f t="array" aca="1" ref="P1630" ca="1">_FV(A1630,"Volume average",TRUE)</f>
        <v>455690</v>
      </c>
      <c r="Q1630" t="s">
        <v>698</v>
      </c>
      <c r="S1630" t="s">
        <v>4555</v>
      </c>
      <c r="T1630" s="25" cm="1">
        <f t="array" aca="1" ref="T1630" ca="1">_FV(A1630,"Expense ratio",TRUE)</f>
        <v>6.0000000000000001E-3</v>
      </c>
      <c r="U1630" s="24" cm="1">
        <f t="array" aca="1" ref="U1630" ca="1">_FV(A1630,"Market cap",TRUE)</f>
        <v>4038223687.0799999</v>
      </c>
      <c r="V1630" s="4">
        <v>4038223616</v>
      </c>
      <c r="W1630" s="4">
        <v>4038223616</v>
      </c>
      <c r="Y1630" t="s">
        <v>180</v>
      </c>
      <c r="Z1630" s="5">
        <v>45.999310000000001</v>
      </c>
      <c r="AA1630" s="20"/>
      <c r="AB1630" s="19">
        <v>1.2999999999999999E-3</v>
      </c>
      <c r="AC1630" s="4">
        <v>635725</v>
      </c>
      <c r="AE1630" s="5">
        <v>-0.88096226761207319</v>
      </c>
      <c r="AF1630" s="19">
        <v>11.83039869584408</v>
      </c>
      <c r="AI1630" s="4">
        <v>635725</v>
      </c>
      <c r="AJ1630" s="5">
        <v>29262421.75</v>
      </c>
      <c r="AL1630" s="5">
        <v>48.84</v>
      </c>
      <c r="AM1630" s="5">
        <v>33.57</v>
      </c>
      <c r="AN1630" t="s">
        <v>82</v>
      </c>
      <c r="AO1630" t="str" cm="1">
        <f t="array" aca="1" ref="AO1630" ca="1">_FV(A1630,"Currency")</f>
        <v>USD</v>
      </c>
      <c r="AP1630" t="str" cm="1">
        <f t="array" aca="1" ref="AP1630" ca="1">_FV(A1630,"Exchange")</f>
        <v>CBOE BZX Exchange</v>
      </c>
      <c r="AQ1630" s="6" t="str" cm="1">
        <f t="array" aca="1" ref="AQ1630" ca="1">_FV(A1630,"Exchange abbreviation",TRUE)</f>
        <v>BATS</v>
      </c>
      <c r="AR1630" t="str" cm="1">
        <f t="array" aca="1" ref="AR1630" ca="1">_FV(A1630,"Instrument type",TRUE)</f>
        <v>ETF</v>
      </c>
    </row>
    <row r="1631" spans="1:44" ht="18.75" customHeight="1" x14ac:dyDescent="0.25">
      <c r="A1631" t="e" vm="1644">
        <v>#VALUE!</v>
      </c>
      <c r="B1631" t="s">
        <v>4597</v>
      </c>
      <c r="C1631" t="s">
        <v>4598</v>
      </c>
      <c r="D1631" s="31" cm="1">
        <f t="array" aca="1" ref="D1631" ca="1">_FV(A1631,"Last trade time",TRUE)</f>
        <v>45824.843750265623</v>
      </c>
      <c r="E1631" s="23" cm="1">
        <f t="array" aca="1" ref="E1631" ca="1">_FV(A1631,"Price")</f>
        <v>33.28</v>
      </c>
      <c r="F1631" s="27" cm="1">
        <f t="array" aca="1" ref="F1631" ca="1">_FV(A1631,"Change (%)",TRUE)</f>
        <v>1.8047999999999998E-2</v>
      </c>
      <c r="G1631" s="26" cm="1">
        <f t="array" aca="1" ref="G1631" ca="1">_FV(A1631,"Change")</f>
        <v>0.59</v>
      </c>
      <c r="H1631" s="23" cm="1">
        <f t="array" aca="1" ref="H1631" ca="1">_FV(A1631,"Open")</f>
        <v>32.99</v>
      </c>
      <c r="I1631" s="23" cm="1">
        <f t="array" aca="1" ref="I1631" ca="1">_FV(A1631,"Low")</f>
        <v>32.99</v>
      </c>
      <c r="J1631" s="23" cm="1">
        <f t="array" aca="1" ref="J1631" ca="1">_FV(A1631,"High")</f>
        <v>33.341900000000003</v>
      </c>
      <c r="K1631" s="23" cm="1">
        <f t="array" aca="1" ref="K1631" ca="1">_FV(A1631,"Previous close",TRUE)</f>
        <v>32.69</v>
      </c>
      <c r="L1631" s="26"/>
      <c r="M1631" s="23" cm="1">
        <f t="array" aca="1" ref="M1631" ca="1">_FV(A1631,"52 week low",TRUE)</f>
        <v>25.74</v>
      </c>
      <c r="N1631" s="23" cm="1">
        <f t="array" aca="1" ref="N1631" ca="1">_FV(A1631,"52 week high",TRUE)</f>
        <v>33.549999999999997</v>
      </c>
      <c r="O1631" s="8" cm="1">
        <f t="array" aca="1" ref="O1631" ca="1">_FV(A1631,"Volume")</f>
        <v>91511</v>
      </c>
      <c r="P1631" s="7" cm="1">
        <f t="array" aca="1" ref="P1631" ca="1">_FV(A1631,"Volume average",TRUE)</f>
        <v>145314</v>
      </c>
      <c r="Q1631" t="s">
        <v>143</v>
      </c>
      <c r="T1631" s="25" cm="1">
        <f t="array" aca="1" ref="T1631" ca="1">_FV(A1631,"Expense ratio",TRUE)</f>
        <v>6.0000000000000001E-3</v>
      </c>
      <c r="U1631" s="24" cm="1">
        <f t="array" aca="1" ref="U1631" ca="1">_FV(A1631,"Market cap",TRUE)</f>
        <v>1054612722.42</v>
      </c>
      <c r="V1631" s="16"/>
      <c r="W1631" s="16"/>
      <c r="Z1631" s="18"/>
      <c r="AB1631" s="20"/>
      <c r="AC1631" s="21">
        <v>134512</v>
      </c>
      <c r="AE1631" s="18"/>
      <c r="AF1631" s="20"/>
      <c r="AI1631" s="21"/>
      <c r="AJ1631" s="18"/>
      <c r="AL1631" s="18"/>
      <c r="AM1631" s="18"/>
      <c r="AN1631" t="s">
        <v>73</v>
      </c>
      <c r="AO1631" t="str" cm="1">
        <f t="array" aca="1" ref="AO1631" ca="1">_FV(A1631,"Currency")</f>
        <v>USD</v>
      </c>
      <c r="AP1631" t="str" cm="1">
        <f t="array" aca="1" ref="AP1631" ca="1">_FV(A1631,"Exchange")</f>
        <v>Nasdaq Stock Market</v>
      </c>
      <c r="AQ1631" s="6" t="str" cm="1">
        <f t="array" aca="1" ref="AQ1631" ca="1">_FV(A1631,"Exchange abbreviation",TRUE)</f>
        <v>XNAS</v>
      </c>
      <c r="AR1631" t="str" cm="1">
        <f t="array" aca="1" ref="AR1631" ca="1">_FV(A1631,"Instrument type",TRUE)</f>
        <v>ETF</v>
      </c>
    </row>
    <row r="1632" spans="1:44" ht="18.75" customHeight="1" x14ac:dyDescent="0.25">
      <c r="A1632" t="e" vm="1645">
        <v>#VALUE!</v>
      </c>
      <c r="B1632" t="s">
        <v>4599</v>
      </c>
      <c r="C1632" t="s">
        <v>4600</v>
      </c>
      <c r="D1632" s="31" cm="1">
        <f t="array" aca="1" ref="D1632" ca="1">_FV(A1632,"Last trade time",TRUE)</f>
        <v>45824.843750265623</v>
      </c>
      <c r="E1632" s="23" cm="1">
        <f t="array" aca="1" ref="E1632" ca="1">_FV(A1632,"Price")</f>
        <v>19.350000000000001</v>
      </c>
      <c r="F1632" s="27" cm="1">
        <f t="array" aca="1" ref="F1632" ca="1">_FV(A1632,"Change (%)",TRUE)</f>
        <v>9.389999999999999E-3</v>
      </c>
      <c r="G1632" s="26" cm="1">
        <f t="array" aca="1" ref="G1632" ca="1">_FV(A1632,"Change")</f>
        <v>0.18</v>
      </c>
      <c r="H1632" s="23" cm="1">
        <f t="array" aca="1" ref="H1632" ca="1">_FV(A1632,"Open")</f>
        <v>19.375</v>
      </c>
      <c r="I1632" s="23" cm="1">
        <f t="array" aca="1" ref="I1632" ca="1">_FV(A1632,"Low")</f>
        <v>19.3</v>
      </c>
      <c r="J1632" s="23" cm="1">
        <f t="array" aca="1" ref="J1632" ca="1">_FV(A1632,"High")</f>
        <v>19.43</v>
      </c>
      <c r="K1632" s="23" cm="1">
        <f t="array" aca="1" ref="K1632" ca="1">_FV(A1632,"Previous close",TRUE)</f>
        <v>19.170000000000002</v>
      </c>
      <c r="L1632" s="26"/>
      <c r="M1632" s="23" cm="1">
        <f t="array" aca="1" ref="M1632" ca="1">_FV(A1632,"52 week low",TRUE)</f>
        <v>15.44</v>
      </c>
      <c r="N1632" s="23" cm="1">
        <f t="array" aca="1" ref="N1632" ca="1">_FV(A1632,"52 week high",TRUE)</f>
        <v>19.43</v>
      </c>
      <c r="O1632" s="8" cm="1">
        <f t="array" aca="1" ref="O1632" ca="1">_FV(A1632,"Volume")</f>
        <v>9794</v>
      </c>
      <c r="P1632" s="7" cm="1">
        <f t="array" aca="1" ref="P1632" ca="1">_FV(A1632,"Volume average",TRUE)</f>
        <v>29872</v>
      </c>
      <c r="Q1632" t="s">
        <v>2582</v>
      </c>
      <c r="S1632" t="s">
        <v>318</v>
      </c>
      <c r="T1632" s="25" cm="1">
        <f t="array" aca="1" ref="T1632" ca="1">_FV(A1632,"Expense ratio",TRUE)</f>
        <v>6.0000000000000001E-3</v>
      </c>
      <c r="U1632" s="24" cm="1">
        <f t="array" aca="1" ref="U1632" ca="1">_FV(A1632,"Market cap",TRUE)</f>
        <v>103161090.04000001</v>
      </c>
      <c r="V1632" s="4">
        <v>103159456</v>
      </c>
      <c r="W1632" s="4">
        <v>103159456</v>
      </c>
      <c r="Y1632" t="s">
        <v>4601</v>
      </c>
      <c r="Z1632" s="5">
        <v>18.97</v>
      </c>
      <c r="AA1632" s="5">
        <v>13.415525000000001</v>
      </c>
      <c r="AB1632" s="5">
        <v>3.7499999999999999E-2</v>
      </c>
      <c r="AC1632" s="4">
        <v>28207</v>
      </c>
      <c r="AE1632" s="5">
        <v>18.48378522640828</v>
      </c>
      <c r="AF1632" s="5">
        <v>22.14939790981985</v>
      </c>
      <c r="AI1632" s="4">
        <v>28207</v>
      </c>
      <c r="AJ1632" s="5">
        <v>537907.49</v>
      </c>
      <c r="AL1632" s="5">
        <v>19.14</v>
      </c>
      <c r="AM1632" s="5">
        <v>15.44</v>
      </c>
      <c r="AN1632" t="s">
        <v>47</v>
      </c>
      <c r="AO1632" t="str" cm="1">
        <f t="array" aca="1" ref="AO1632" ca="1">_FV(A1632,"Currency")</f>
        <v>USD</v>
      </c>
      <c r="AP1632" t="str" cm="1">
        <f t="array" aca="1" ref="AP1632" ca="1">_FV(A1632,"Exchange")</f>
        <v>Nasdaq Stock Market</v>
      </c>
      <c r="AQ1632" s="6" t="str" cm="1">
        <f t="array" aca="1" ref="AQ1632" ca="1">_FV(A1632,"Exchange abbreviation",TRUE)</f>
        <v>XNAS</v>
      </c>
      <c r="AR1632" t="str" cm="1">
        <f t="array" aca="1" ref="AR1632" ca="1">_FV(A1632,"Instrument type",TRUE)</f>
        <v>ETF</v>
      </c>
    </row>
    <row r="1633" spans="1:44" ht="18.75" customHeight="1" x14ac:dyDescent="0.25">
      <c r="A1633" t="e" vm="1646">
        <v>#VALUE!</v>
      </c>
      <c r="B1633" t="s">
        <v>4602</v>
      </c>
      <c r="C1633" t="s">
        <v>4603</v>
      </c>
      <c r="D1633" s="31" cm="1">
        <f t="array" aca="1" ref="D1633" ca="1">_FV(A1633,"Last trade time",TRUE)</f>
        <v>45824.840277823438</v>
      </c>
      <c r="E1633" s="23" cm="1">
        <f t="array" aca="1" ref="E1633" ca="1">_FV(A1633,"Price")</f>
        <v>22.28</v>
      </c>
      <c r="F1633" s="27" cm="1">
        <f t="array" aca="1" ref="F1633" ca="1">_FV(A1633,"Change (%)",TRUE)</f>
        <v>5.6969999999999998E-3</v>
      </c>
      <c r="G1633" s="26" cm="1">
        <f t="array" aca="1" ref="G1633" ca="1">_FV(A1633,"Change")</f>
        <v>0.12620000000000001</v>
      </c>
      <c r="H1633" s="23" cm="1">
        <f t="array" aca="1" ref="H1633" ca="1">_FV(A1633,"Open")</f>
        <v>22.346</v>
      </c>
      <c r="I1633" s="23" cm="1">
        <f t="array" aca="1" ref="I1633" ca="1">_FV(A1633,"Low")</f>
        <v>22.28</v>
      </c>
      <c r="J1633" s="23" cm="1">
        <f t="array" aca="1" ref="J1633" ca="1">_FV(A1633,"High")</f>
        <v>22.35</v>
      </c>
      <c r="K1633" s="23" cm="1">
        <f t="array" aca="1" ref="K1633" ca="1">_FV(A1633,"Previous close",TRUE)</f>
        <v>22.1538</v>
      </c>
      <c r="L1633" s="26"/>
      <c r="M1633" s="23" cm="1">
        <f t="array" aca="1" ref="M1633" ca="1">_FV(A1633,"52 week low",TRUE)</f>
        <v>18.8965</v>
      </c>
      <c r="N1633" s="23" cm="1">
        <f t="array" aca="1" ref="N1633" ca="1">_FV(A1633,"52 week high",TRUE)</f>
        <v>23.19</v>
      </c>
      <c r="O1633" s="8" cm="1">
        <f t="array" aca="1" ref="O1633" ca="1">_FV(A1633,"Volume")</f>
        <v>1251</v>
      </c>
      <c r="P1633" s="7" cm="1">
        <f t="array" aca="1" ref="P1633" ca="1">_FV(A1633,"Volume average",TRUE)</f>
        <v>2237</v>
      </c>
      <c r="Q1633" t="s">
        <v>844</v>
      </c>
      <c r="S1633" t="s">
        <v>2249</v>
      </c>
      <c r="T1633" s="25" cm="1">
        <f t="array" aca="1" ref="T1633" ca="1">_FV(A1633,"Expense ratio",TRUE)</f>
        <v>6.0000000000000001E-3</v>
      </c>
      <c r="U1633" s="24" cm="1">
        <f t="array" aca="1" ref="U1633" ca="1">_FV(A1633,"Market cap",TRUE)</f>
        <v>26287755.510000002</v>
      </c>
      <c r="V1633" s="4">
        <v>26287756</v>
      </c>
      <c r="W1633" s="4">
        <v>26287756</v>
      </c>
      <c r="Y1633" t="s">
        <v>4604</v>
      </c>
      <c r="Z1633" s="5">
        <v>22.16</v>
      </c>
      <c r="AA1633" s="5">
        <v>11.518610000000001</v>
      </c>
      <c r="AB1633" s="5">
        <v>6.7900000000000002E-2</v>
      </c>
      <c r="AC1633" s="4">
        <v>5776</v>
      </c>
      <c r="AE1633" s="5">
        <v>8.0754309304682526</v>
      </c>
      <c r="AF1633" s="5">
        <v>11.177248891945</v>
      </c>
      <c r="AI1633" s="4">
        <v>5776</v>
      </c>
      <c r="AJ1633" s="5">
        <v>127879.48480000001</v>
      </c>
      <c r="AL1633" s="5">
        <v>23.19</v>
      </c>
      <c r="AM1633" s="5">
        <v>18.899999999999999</v>
      </c>
      <c r="AN1633" t="s">
        <v>47</v>
      </c>
      <c r="AO1633" t="str" cm="1">
        <f t="array" aca="1" ref="AO1633" ca="1">_FV(A1633,"Currency")</f>
        <v>USD</v>
      </c>
      <c r="AP1633" t="str" cm="1">
        <f t="array" aca="1" ref="AP1633" ca="1">_FV(A1633,"Exchange")</f>
        <v>NYSE Arca</v>
      </c>
      <c r="AQ1633" s="6" t="str" cm="1">
        <f t="array" aca="1" ref="AQ1633" ca="1">_FV(A1633,"Exchange abbreviation",TRUE)</f>
        <v>ARCX</v>
      </c>
      <c r="AR1633" t="str" cm="1">
        <f t="array" aca="1" ref="AR1633" ca="1">_FV(A1633,"Instrument type",TRUE)</f>
        <v>ETF</v>
      </c>
    </row>
    <row r="1634" spans="1:44" ht="18.75" customHeight="1" x14ac:dyDescent="0.25">
      <c r="A1634" t="e" vm="1647">
        <v>#VALUE!</v>
      </c>
      <c r="B1634" t="s">
        <v>4605</v>
      </c>
      <c r="C1634" t="s">
        <v>4606</v>
      </c>
      <c r="D1634" s="31" cm="1">
        <f t="array" aca="1" ref="D1634" ca="1">_FV(A1634,"Last trade time",TRUE)</f>
        <v>45824.840277812502</v>
      </c>
      <c r="E1634" s="23" cm="1">
        <f t="array" aca="1" ref="E1634" ca="1">_FV(A1634,"Price")</f>
        <v>44.03</v>
      </c>
      <c r="F1634" s="27" cm="1">
        <f t="array" aca="1" ref="F1634" ca="1">_FV(A1634,"Change (%)",TRUE)</f>
        <v>2.2052000000000002E-2</v>
      </c>
      <c r="G1634" s="26" cm="1">
        <f t="array" aca="1" ref="G1634" ca="1">_FV(A1634,"Change")</f>
        <v>0.95</v>
      </c>
      <c r="H1634" s="23" cm="1">
        <f t="array" aca="1" ref="H1634" ca="1">_FV(A1634,"Open")</f>
        <v>43.6</v>
      </c>
      <c r="I1634" s="23" cm="1">
        <f t="array" aca="1" ref="I1634" ca="1">_FV(A1634,"Low")</f>
        <v>43.58</v>
      </c>
      <c r="J1634" s="23" cm="1">
        <f t="array" aca="1" ref="J1634" ca="1">_FV(A1634,"High")</f>
        <v>44.292299999999997</v>
      </c>
      <c r="K1634" s="23" cm="1">
        <f t="array" aca="1" ref="K1634" ca="1">_FV(A1634,"Previous close",TRUE)</f>
        <v>43.08</v>
      </c>
      <c r="L1634" s="26"/>
      <c r="M1634" s="23" cm="1">
        <f t="array" aca="1" ref="M1634" ca="1">_FV(A1634,"52 week low",TRUE)</f>
        <v>31.2</v>
      </c>
      <c r="N1634" s="23" cm="1">
        <f t="array" aca="1" ref="N1634" ca="1">_FV(A1634,"52 week high",TRUE)</f>
        <v>48.23</v>
      </c>
      <c r="O1634" s="8" cm="1">
        <f t="array" aca="1" ref="O1634" ca="1">_FV(A1634,"Volume")</f>
        <v>30870</v>
      </c>
      <c r="P1634" s="7" cm="1">
        <f t="array" aca="1" ref="P1634" ca="1">_FV(A1634,"Volume average",TRUE)</f>
        <v>42025</v>
      </c>
      <c r="Q1634" t="s">
        <v>2186</v>
      </c>
      <c r="S1634" t="s">
        <v>2573</v>
      </c>
      <c r="T1634" s="25" cm="1">
        <f t="array" aca="1" ref="T1634" ca="1">_FV(A1634,"Expense ratio",TRUE)</f>
        <v>6.0000000000000001E-3</v>
      </c>
      <c r="U1634" s="24" cm="1">
        <f t="array" aca="1" ref="U1634" ca="1">_FV(A1634,"Market cap",TRUE)</f>
        <v>138851026.47</v>
      </c>
      <c r="V1634" s="4">
        <v>138851024</v>
      </c>
      <c r="W1634" s="4">
        <v>138851024</v>
      </c>
      <c r="Y1634" t="s">
        <v>4607</v>
      </c>
      <c r="Z1634" s="5">
        <v>43.739600000000003</v>
      </c>
      <c r="AA1634" s="5">
        <v>32.206454999999998</v>
      </c>
      <c r="AB1634" s="5">
        <v>2.8999999999999998E-3</v>
      </c>
      <c r="AC1634" s="4">
        <v>29214</v>
      </c>
      <c r="AE1634" s="5">
        <v>-0.84451636890370274</v>
      </c>
      <c r="AF1634" s="5">
        <v>10.28546983932295</v>
      </c>
      <c r="AI1634" s="4">
        <v>29214</v>
      </c>
      <c r="AJ1634" s="5">
        <v>1277861.2596</v>
      </c>
      <c r="AL1634" s="5">
        <v>48.23</v>
      </c>
      <c r="AM1634" s="5">
        <v>31.2</v>
      </c>
      <c r="AN1634" t="s">
        <v>90</v>
      </c>
      <c r="AO1634" t="str" cm="1">
        <f t="array" aca="1" ref="AO1634" ca="1">_FV(A1634,"Currency")</f>
        <v>USD</v>
      </c>
      <c r="AP1634" t="str" cm="1">
        <f t="array" aca="1" ref="AP1634" ca="1">_FV(A1634,"Exchange")</f>
        <v>NYSE Arca</v>
      </c>
      <c r="AQ1634" s="6" t="str" cm="1">
        <f t="array" aca="1" ref="AQ1634" ca="1">_FV(A1634,"Exchange abbreviation",TRUE)</f>
        <v>ARCX</v>
      </c>
      <c r="AR1634" t="str" cm="1">
        <f t="array" aca="1" ref="AR1634" ca="1">_FV(A1634,"Instrument type",TRUE)</f>
        <v>ETF</v>
      </c>
    </row>
    <row r="1635" spans="1:44" ht="18.75" customHeight="1" x14ac:dyDescent="0.25">
      <c r="A1635" t="e" vm="1648">
        <v>#VALUE!</v>
      </c>
      <c r="B1635" t="s">
        <v>4608</v>
      </c>
      <c r="C1635" t="s">
        <v>4609</v>
      </c>
      <c r="D1635" s="31" cm="1">
        <f t="array" aca="1" ref="D1635" ca="1">_FV(A1635,"Last trade time",TRUE)</f>
        <v>45824.840277823438</v>
      </c>
      <c r="E1635" s="23" cm="1">
        <f t="array" aca="1" ref="E1635" ca="1">_FV(A1635,"Price")</f>
        <v>72.42</v>
      </c>
      <c r="F1635" s="27" cm="1">
        <f t="array" aca="1" ref="F1635" ca="1">_FV(A1635,"Change (%)",TRUE)</f>
        <v>1.1594E-2</v>
      </c>
      <c r="G1635" s="26" cm="1">
        <f t="array" aca="1" ref="G1635" ca="1">_FV(A1635,"Change")</f>
        <v>0.83</v>
      </c>
      <c r="H1635" s="23" cm="1">
        <f t="array" aca="1" ref="H1635" ca="1">_FV(A1635,"Open")</f>
        <v>72.27</v>
      </c>
      <c r="I1635" s="23" cm="1">
        <f t="array" aca="1" ref="I1635" ca="1">_FV(A1635,"Low")</f>
        <v>72.06</v>
      </c>
      <c r="J1635" s="23" cm="1">
        <f t="array" aca="1" ref="J1635" ca="1">_FV(A1635,"High")</f>
        <v>72.81</v>
      </c>
      <c r="K1635" s="23" cm="1">
        <f t="array" aca="1" ref="K1635" ca="1">_FV(A1635,"Previous close",TRUE)</f>
        <v>71.59</v>
      </c>
      <c r="L1635" s="26"/>
      <c r="M1635" s="23" cm="1">
        <f t="array" aca="1" ref="M1635" ca="1">_FV(A1635,"52 week low",TRUE)</f>
        <v>60.015000000000001</v>
      </c>
      <c r="N1635" s="23" cm="1">
        <f t="array" aca="1" ref="N1635" ca="1">_FV(A1635,"52 week high",TRUE)</f>
        <v>83.71</v>
      </c>
      <c r="O1635" s="8" cm="1">
        <f t="array" aca="1" ref="O1635" ca="1">_FV(A1635,"Volume")</f>
        <v>51015</v>
      </c>
      <c r="P1635" s="7" cm="1">
        <f t="array" aca="1" ref="P1635" ca="1">_FV(A1635,"Volume average",TRUE)</f>
        <v>39758</v>
      </c>
      <c r="Q1635" t="s">
        <v>1848</v>
      </c>
      <c r="S1635" t="s">
        <v>318</v>
      </c>
      <c r="T1635" s="25" cm="1">
        <f t="array" aca="1" ref="T1635" ca="1">_FV(A1635,"Expense ratio",TRUE)</f>
        <v>6.0000000000000001E-3</v>
      </c>
      <c r="U1635" s="24" cm="1">
        <f t="array" aca="1" ref="U1635" ca="1">_FV(A1635,"Market cap",TRUE)</f>
        <v>1745843278.04</v>
      </c>
      <c r="V1635" s="4">
        <v>1745814656</v>
      </c>
      <c r="W1635" s="4">
        <v>1745814656</v>
      </c>
      <c r="Y1635" t="s">
        <v>4255</v>
      </c>
      <c r="Z1635" s="5">
        <v>72.87</v>
      </c>
      <c r="AA1635" s="5">
        <v>18.075226000000001</v>
      </c>
      <c r="AB1635" s="5">
        <v>8.0000000000000002E-3</v>
      </c>
      <c r="AC1635" s="4">
        <v>125630</v>
      </c>
      <c r="AE1635" s="5">
        <v>-1.7793728575229319</v>
      </c>
      <c r="AF1635" s="5">
        <v>7.1196858078144576</v>
      </c>
      <c r="AI1635" s="4">
        <v>125630</v>
      </c>
      <c r="AJ1635" s="5">
        <v>9149632.9000000004</v>
      </c>
      <c r="AL1635" s="5">
        <v>83.71</v>
      </c>
      <c r="AM1635" s="5">
        <v>60.02</v>
      </c>
      <c r="AN1635" t="s">
        <v>90</v>
      </c>
      <c r="AO1635" t="str" cm="1">
        <f t="array" aca="1" ref="AO1635" ca="1">_FV(A1635,"Currency")</f>
        <v>USD</v>
      </c>
      <c r="AP1635" t="str" cm="1">
        <f t="array" aca="1" ref="AP1635" ca="1">_FV(A1635,"Exchange")</f>
        <v>NYSE Arca</v>
      </c>
      <c r="AQ1635" s="6" t="str" cm="1">
        <f t="array" aca="1" ref="AQ1635" ca="1">_FV(A1635,"Exchange abbreviation",TRUE)</f>
        <v>ARCX</v>
      </c>
      <c r="AR1635" t="str" cm="1">
        <f t="array" aca="1" ref="AR1635" ca="1">_FV(A1635,"Instrument type",TRUE)</f>
        <v>ETF</v>
      </c>
    </row>
    <row r="1636" spans="1:44" ht="18.75" customHeight="1" x14ac:dyDescent="0.25">
      <c r="A1636" t="e" vm="1649">
        <v>#VALUE!</v>
      </c>
      <c r="B1636" t="s">
        <v>4610</v>
      </c>
      <c r="C1636" t="s">
        <v>4611</v>
      </c>
      <c r="D1636" s="31" cm="1">
        <f t="array" aca="1" ref="D1636" ca="1">_FV(A1636,"Last trade time",TRUE)</f>
        <v>45824.843750265623</v>
      </c>
      <c r="E1636" s="23" cm="1">
        <f t="array" aca="1" ref="E1636" ca="1">_FV(A1636,"Price")</f>
        <v>41.891399999999997</v>
      </c>
      <c r="F1636" s="27" cm="1">
        <f t="array" aca="1" ref="F1636" ca="1">_FV(A1636,"Change (%)",TRUE)</f>
        <v>7.1159999999999999E-3</v>
      </c>
      <c r="G1636" s="26" cm="1">
        <f t="array" aca="1" ref="G1636" ca="1">_FV(A1636,"Change")</f>
        <v>0.29599999999999999</v>
      </c>
      <c r="H1636" s="23" cm="1">
        <f t="array" aca="1" ref="H1636" ca="1">_FV(A1636,"Open")</f>
        <v>42.03</v>
      </c>
      <c r="I1636" s="23" cm="1">
        <f t="array" aca="1" ref="I1636" ca="1">_FV(A1636,"Low")</f>
        <v>41.83</v>
      </c>
      <c r="J1636" s="23" cm="1">
        <f t="array" aca="1" ref="J1636" ca="1">_FV(A1636,"High")</f>
        <v>42.03</v>
      </c>
      <c r="K1636" s="23" cm="1">
        <f t="array" aca="1" ref="K1636" ca="1">_FV(A1636,"Previous close",TRUE)</f>
        <v>41.595399999999998</v>
      </c>
      <c r="L1636" s="26"/>
      <c r="M1636" s="23" cm="1">
        <f t="array" aca="1" ref="M1636" ca="1">_FV(A1636,"52 week low",TRUE)</f>
        <v>35.78</v>
      </c>
      <c r="N1636" s="23" cm="1">
        <f t="array" aca="1" ref="N1636" ca="1">_FV(A1636,"52 week high",TRUE)</f>
        <v>42.953699999999998</v>
      </c>
      <c r="O1636" s="8" cm="1">
        <f t="array" aca="1" ref="O1636" ca="1">_FV(A1636,"Volume")</f>
        <v>1046</v>
      </c>
      <c r="P1636" s="7" cm="1">
        <f t="array" aca="1" ref="P1636" ca="1">_FV(A1636,"Volume average",TRUE)</f>
        <v>1267</v>
      </c>
      <c r="Q1636" t="s">
        <v>1641</v>
      </c>
      <c r="S1636" t="s">
        <v>318</v>
      </c>
      <c r="T1636" s="25" cm="1">
        <f t="array" aca="1" ref="T1636" ca="1">_FV(A1636,"Expense ratio",TRUE)</f>
        <v>6.0000000000000001E-3</v>
      </c>
      <c r="U1636" s="24" cm="1">
        <f t="array" aca="1" ref="U1636" ca="1">_FV(A1636,"Market cap",TRUE)</f>
        <v>18600283.609999999</v>
      </c>
      <c r="V1636" s="4">
        <v>18599978</v>
      </c>
      <c r="W1636" s="4">
        <v>18599978</v>
      </c>
      <c r="Y1636" t="s">
        <v>4033</v>
      </c>
      <c r="Z1636" s="5">
        <v>41.79</v>
      </c>
      <c r="AA1636" s="19">
        <v>16.456534999999999</v>
      </c>
      <c r="AB1636" s="5">
        <v>1.7399999999999999E-2</v>
      </c>
      <c r="AC1636" s="4">
        <v>1231</v>
      </c>
      <c r="AE1636" s="5">
        <v>5.1464921601907854</v>
      </c>
      <c r="AF1636" s="5">
        <v>11.93779901367207</v>
      </c>
      <c r="AI1636" s="4">
        <v>1231</v>
      </c>
      <c r="AJ1636" s="5">
        <v>51447.798499999997</v>
      </c>
      <c r="AL1636" s="5">
        <v>42.954000000000001</v>
      </c>
      <c r="AM1636" s="5">
        <v>35.78</v>
      </c>
      <c r="AN1636" t="s">
        <v>47</v>
      </c>
      <c r="AO1636" t="str" cm="1">
        <f t="array" aca="1" ref="AO1636" ca="1">_FV(A1636,"Currency")</f>
        <v>USD</v>
      </c>
      <c r="AP1636" t="str" cm="1">
        <f t="array" aca="1" ref="AP1636" ca="1">_FV(A1636,"Exchange")</f>
        <v>Nasdaq Stock Market</v>
      </c>
      <c r="AQ1636" s="6" t="str" cm="1">
        <f t="array" aca="1" ref="AQ1636" ca="1">_FV(A1636,"Exchange abbreviation",TRUE)</f>
        <v>XNAS</v>
      </c>
      <c r="AR1636" t="str" cm="1">
        <f t="array" aca="1" ref="AR1636" ca="1">_FV(A1636,"Instrument type",TRUE)</f>
        <v>ETF</v>
      </c>
    </row>
    <row r="1637" spans="1:44" ht="18.75" customHeight="1" x14ac:dyDescent="0.25">
      <c r="A1637" t="e" vm="1650">
        <v>#VALUE!</v>
      </c>
      <c r="B1637" t="s">
        <v>4612</v>
      </c>
      <c r="C1637" t="s">
        <v>4613</v>
      </c>
      <c r="D1637" s="31" cm="1">
        <f t="array" aca="1" ref="D1637" ca="1">_FV(A1637,"Last trade time",TRUE)</f>
        <v>45824.840277812502</v>
      </c>
      <c r="E1637" s="23" cm="1">
        <f t="array" aca="1" ref="E1637" ca="1">_FV(A1637,"Price")</f>
        <v>50.382899999999999</v>
      </c>
      <c r="F1637" s="27" cm="1">
        <f t="array" aca="1" ref="F1637" ca="1">_FV(A1637,"Change (%)",TRUE)</f>
        <v>1.9317000000000001E-2</v>
      </c>
      <c r="G1637" s="26" cm="1">
        <f t="array" aca="1" ref="G1637" ca="1">_FV(A1637,"Change")</f>
        <v>0.95479999999999998</v>
      </c>
      <c r="H1637" s="23" cm="1">
        <f t="array" aca="1" ref="H1637" ca="1">_FV(A1637,"Open")</f>
        <v>49.85</v>
      </c>
      <c r="I1637" s="23" cm="1">
        <f t="array" aca="1" ref="I1637" ca="1">_FV(A1637,"Low")</f>
        <v>49.85</v>
      </c>
      <c r="J1637" s="23" cm="1">
        <f t="array" aca="1" ref="J1637" ca="1">_FV(A1637,"High")</f>
        <v>50.402099999999997</v>
      </c>
      <c r="K1637" s="23" cm="1">
        <f t="array" aca="1" ref="K1637" ca="1">_FV(A1637,"Previous close",TRUE)</f>
        <v>49.428100000000001</v>
      </c>
      <c r="L1637" s="26"/>
      <c r="M1637" s="23" cm="1">
        <f t="array" aca="1" ref="M1637" ca="1">_FV(A1637,"52 week low",TRUE)</f>
        <v>38.049999999999997</v>
      </c>
      <c r="N1637" s="23" cm="1">
        <f t="array" aca="1" ref="N1637" ca="1">_FV(A1637,"52 week high",TRUE)</f>
        <v>51.62</v>
      </c>
      <c r="O1637" s="8" cm="1">
        <f t="array" aca="1" ref="O1637" ca="1">_FV(A1637,"Volume")</f>
        <v>3156</v>
      </c>
      <c r="P1637" s="7" cm="1">
        <f t="array" aca="1" ref="P1637" ca="1">_FV(A1637,"Volume average",TRUE)</f>
        <v>5064</v>
      </c>
      <c r="Q1637" t="s">
        <v>119</v>
      </c>
      <c r="T1637" s="25" cm="1">
        <f t="array" aca="1" ref="T1637" ca="1">_FV(A1637,"Expense ratio",TRUE)</f>
        <v>6.0000000000000001E-3</v>
      </c>
      <c r="U1637" s="24" cm="1">
        <f t="array" aca="1" ref="U1637" ca="1">_FV(A1637,"Market cap",TRUE)</f>
        <v>38538543.25</v>
      </c>
      <c r="V1637" s="16"/>
      <c r="W1637" s="16"/>
      <c r="Z1637" s="18"/>
      <c r="AA1637" s="20"/>
      <c r="AB1637" s="20"/>
      <c r="AC1637" s="21">
        <v>4879</v>
      </c>
      <c r="AE1637" s="18"/>
      <c r="AF1637" s="20"/>
      <c r="AI1637" s="21"/>
      <c r="AJ1637" s="18"/>
      <c r="AL1637" s="18"/>
      <c r="AM1637" s="18"/>
      <c r="AN1637" t="s">
        <v>73</v>
      </c>
      <c r="AO1637" t="str" cm="1">
        <f t="array" aca="1" ref="AO1637" ca="1">_FV(A1637,"Currency")</f>
        <v>USD</v>
      </c>
      <c r="AP1637" t="str" cm="1">
        <f t="array" aca="1" ref="AP1637" ca="1">_FV(A1637,"Exchange")</f>
        <v>NYSE Arca</v>
      </c>
      <c r="AQ1637" s="6" t="str" cm="1">
        <f t="array" aca="1" ref="AQ1637" ca="1">_FV(A1637,"Exchange abbreviation",TRUE)</f>
        <v>ARCX</v>
      </c>
      <c r="AR1637" t="str" cm="1">
        <f t="array" aca="1" ref="AR1637" ca="1">_FV(A1637,"Instrument type",TRUE)</f>
        <v>ETF</v>
      </c>
    </row>
    <row r="1638" spans="1:44" ht="18.75" customHeight="1" x14ac:dyDescent="0.25">
      <c r="A1638" t="e" vm="1651">
        <v>#VALUE!</v>
      </c>
      <c r="B1638" t="s">
        <v>4614</v>
      </c>
      <c r="C1638" t="s">
        <v>4615</v>
      </c>
      <c r="D1638" s="31" cm="1">
        <f t="array" aca="1" ref="D1638" ca="1">_FV(A1638,"Last trade time",TRUE)</f>
        <v>45824.929295635935</v>
      </c>
      <c r="E1638" s="23" cm="1">
        <f t="array" aca="1" ref="E1638" ca="1">_FV(A1638,"Price")</f>
        <v>13.26</v>
      </c>
      <c r="F1638" s="27" cm="1">
        <f t="array" aca="1" ref="F1638" ca="1">_FV(A1638,"Change (%)",TRUE)</f>
        <v>3.8290000000000005E-2</v>
      </c>
      <c r="G1638" s="26" cm="1">
        <f t="array" aca="1" ref="G1638" ca="1">_FV(A1638,"Change")</f>
        <v>0.48899999999999999</v>
      </c>
      <c r="H1638" s="23" cm="1">
        <f t="array" aca="1" ref="H1638" ca="1">_FV(A1638,"Open")</f>
        <v>12.96</v>
      </c>
      <c r="I1638" s="23" cm="1">
        <f t="array" aca="1" ref="I1638" ca="1">_FV(A1638,"Low")</f>
        <v>12.96</v>
      </c>
      <c r="J1638" s="23" cm="1">
        <f t="array" aca="1" ref="J1638" ca="1">_FV(A1638,"High")</f>
        <v>13.277900000000001</v>
      </c>
      <c r="K1638" s="23" cm="1">
        <f t="array" aca="1" ref="K1638" ca="1">_FV(A1638,"Previous close",TRUE)</f>
        <v>12.771000000000001</v>
      </c>
      <c r="L1638" s="26"/>
      <c r="M1638" s="23" cm="1">
        <f t="array" aca="1" ref="M1638" ca="1">_FV(A1638,"52 week low",TRUE)</f>
        <v>9.1100999999999992</v>
      </c>
      <c r="N1638" s="23" cm="1">
        <f t="array" aca="1" ref="N1638" ca="1">_FV(A1638,"52 week high",TRUE)</f>
        <v>13.39</v>
      </c>
      <c r="O1638" s="8" cm="1">
        <f t="array" aca="1" ref="O1638" ca="1">_FV(A1638,"Volume")</f>
        <v>655742</v>
      </c>
      <c r="P1638" s="7" cm="1">
        <f t="array" aca="1" ref="P1638" ca="1">_FV(A1638,"Volume average",TRUE)</f>
        <v>457406</v>
      </c>
      <c r="Q1638" t="s">
        <v>2556</v>
      </c>
      <c r="S1638" t="s">
        <v>2067</v>
      </c>
      <c r="T1638" s="25" cm="1">
        <f t="array" aca="1" ref="T1638" ca="1">_FV(A1638,"Expense ratio",TRUE)</f>
        <v>6.0000000000000001E-3</v>
      </c>
      <c r="U1638" s="24" cm="1">
        <f t="array" aca="1" ref="U1638" ca="1">_FV(A1638,"Market cap",TRUE)</f>
        <v>149447525</v>
      </c>
      <c r="V1638" s="4">
        <v>149447520</v>
      </c>
      <c r="W1638" s="4">
        <v>149447520</v>
      </c>
      <c r="Y1638" t="s">
        <v>4616</v>
      </c>
      <c r="Z1638" s="5">
        <v>12.76878</v>
      </c>
      <c r="AA1638" s="19">
        <v>11.452095</v>
      </c>
      <c r="AB1638" s="5">
        <v>3.6299999999999999E-2</v>
      </c>
      <c r="AC1638" s="4">
        <v>384641</v>
      </c>
      <c r="AE1638" s="5">
        <v>37.164338154663852</v>
      </c>
      <c r="AF1638" s="5">
        <v>2.833522752973527</v>
      </c>
      <c r="AI1638" s="4">
        <v>384641</v>
      </c>
      <c r="AJ1638" s="5">
        <v>4900326.34</v>
      </c>
      <c r="AL1638" s="5">
        <v>13.39</v>
      </c>
      <c r="AM1638" s="5">
        <v>9.11</v>
      </c>
      <c r="AN1638" t="s">
        <v>90</v>
      </c>
      <c r="AO1638" t="str" cm="1">
        <f t="array" aca="1" ref="AO1638" ca="1">_FV(A1638,"Currency")</f>
        <v>USD</v>
      </c>
      <c r="AP1638" t="str" cm="1">
        <f t="array" aca="1" ref="AP1638" ca="1">_FV(A1638,"Exchange")</f>
        <v>Nasdaq Stock Market</v>
      </c>
      <c r="AQ1638" s="6" t="str" cm="1">
        <f t="array" aca="1" ref="AQ1638" ca="1">_FV(A1638,"Exchange abbreviation",TRUE)</f>
        <v>XNAS</v>
      </c>
      <c r="AR1638" t="str" cm="1">
        <f t="array" aca="1" ref="AR1638" ca="1">_FV(A1638,"Instrument type",TRUE)</f>
        <v>ETF</v>
      </c>
    </row>
    <row r="1639" spans="1:44" ht="18.75" customHeight="1" x14ac:dyDescent="0.25">
      <c r="A1639" t="e" vm="1652">
        <v>#VALUE!</v>
      </c>
      <c r="B1639" t="s">
        <v>4617</v>
      </c>
      <c r="C1639" t="s">
        <v>4618</v>
      </c>
      <c r="D1639" s="31" cm="1">
        <f t="array" aca="1" ref="D1639" ca="1">_FV(A1639,"Last trade time",TRUE)</f>
        <v>45824.840348541409</v>
      </c>
      <c r="E1639" s="23" cm="1">
        <f t="array" aca="1" ref="E1639" ca="1">_FV(A1639,"Price")</f>
        <v>54.197099999999999</v>
      </c>
      <c r="F1639" s="27" cm="1">
        <f t="array" aca="1" ref="F1639" ca="1">_FV(A1639,"Change (%)",TRUE)</f>
        <v>1.218E-2</v>
      </c>
      <c r="G1639" s="26" cm="1">
        <f t="array" aca="1" ref="G1639" ca="1">_FV(A1639,"Change")</f>
        <v>0.6522</v>
      </c>
      <c r="H1639" s="23" cm="1">
        <f t="array" aca="1" ref="H1639" ca="1">_FV(A1639,"Open")</f>
        <v>54.02</v>
      </c>
      <c r="I1639" s="23" cm="1">
        <f t="array" aca="1" ref="I1639" ca="1">_FV(A1639,"Low")</f>
        <v>54.02</v>
      </c>
      <c r="J1639" s="23" cm="1">
        <f t="array" aca="1" ref="J1639" ca="1">_FV(A1639,"High")</f>
        <v>54.41</v>
      </c>
      <c r="K1639" s="23" cm="1">
        <f t="array" aca="1" ref="K1639" ca="1">_FV(A1639,"Previous close",TRUE)</f>
        <v>53.544899999999998</v>
      </c>
      <c r="L1639" s="26"/>
      <c r="M1639" s="23" cm="1">
        <f t="array" aca="1" ref="M1639" ca="1">_FV(A1639,"52 week low",TRUE)</f>
        <v>42.43</v>
      </c>
      <c r="N1639" s="23" cm="1">
        <f t="array" aca="1" ref="N1639" ca="1">_FV(A1639,"52 week high",TRUE)</f>
        <v>56.12</v>
      </c>
      <c r="O1639" s="8" cm="1">
        <f t="array" aca="1" ref="O1639" ca="1">_FV(A1639,"Volume")</f>
        <v>3083</v>
      </c>
      <c r="P1639" s="7" cm="1">
        <f t="array" aca="1" ref="P1639" ca="1">_FV(A1639,"Volume average",TRUE)</f>
        <v>4906</v>
      </c>
      <c r="Q1639" t="s">
        <v>3737</v>
      </c>
      <c r="T1639" s="25" cm="1">
        <f t="array" aca="1" ref="T1639" ca="1">_FV(A1639,"Expense ratio",TRUE)</f>
        <v>6.0000000000000001E-3</v>
      </c>
      <c r="U1639" s="24" cm="1">
        <f t="array" aca="1" ref="U1639" ca="1">_FV(A1639,"Market cap",TRUE)</f>
        <v>114067183.58</v>
      </c>
      <c r="V1639" s="16"/>
      <c r="W1639" s="16"/>
      <c r="Z1639" s="18"/>
      <c r="AA1639" s="20"/>
      <c r="AB1639" s="20"/>
      <c r="AC1639" s="21">
        <v>5000</v>
      </c>
      <c r="AE1639" s="18"/>
      <c r="AF1639" s="20"/>
      <c r="AI1639" s="21"/>
      <c r="AJ1639" s="18"/>
      <c r="AL1639" s="18"/>
      <c r="AM1639" s="18"/>
      <c r="AN1639" t="s">
        <v>73</v>
      </c>
      <c r="AO1639" t="str" cm="1">
        <f t="array" aca="1" ref="AO1639" ca="1">_FV(A1639,"Currency")</f>
        <v>USD</v>
      </c>
      <c r="AP1639" t="str" cm="1">
        <f t="array" aca="1" ref="AP1639" ca="1">_FV(A1639,"Exchange")</f>
        <v>CBOE BZX Exchange</v>
      </c>
      <c r="AQ1639" s="6" t="str" cm="1">
        <f t="array" aca="1" ref="AQ1639" ca="1">_FV(A1639,"Exchange abbreviation",TRUE)</f>
        <v>BATS</v>
      </c>
      <c r="AR1639" t="str" cm="1">
        <f t="array" aca="1" ref="AR1639" ca="1">_FV(A1639,"Instrument type",TRUE)</f>
        <v>ETF</v>
      </c>
    </row>
    <row r="1640" spans="1:44" ht="18.75" customHeight="1" x14ac:dyDescent="0.25">
      <c r="A1640" t="e" vm="1653">
        <v>#VALUE!</v>
      </c>
      <c r="B1640" t="s">
        <v>4619</v>
      </c>
      <c r="C1640" t="s">
        <v>4620</v>
      </c>
      <c r="D1640" s="31" cm="1">
        <f t="array" aca="1" ref="D1640" ca="1">_FV(A1640,"Last trade time",TRUE)</f>
        <v>45824.84027780078</v>
      </c>
      <c r="E1640" s="23" cm="1">
        <f t="array" aca="1" ref="E1640" ca="1">_FV(A1640,"Price")</f>
        <v>49.6357</v>
      </c>
      <c r="F1640" s="27" cm="1">
        <f t="array" aca="1" ref="F1640" ca="1">_FV(A1640,"Change (%)",TRUE)</f>
        <v>1.4079E-2</v>
      </c>
      <c r="G1640" s="26" cm="1">
        <f t="array" aca="1" ref="G1640" ca="1">_FV(A1640,"Change")</f>
        <v>0.68910000000000005</v>
      </c>
      <c r="H1640" s="23" cm="1">
        <f t="array" aca="1" ref="H1640" ca="1">_FV(A1640,"Open")</f>
        <v>49.64</v>
      </c>
      <c r="I1640" s="23" cm="1">
        <f t="array" aca="1" ref="I1640" ca="1">_FV(A1640,"Low")</f>
        <v>49.6357</v>
      </c>
      <c r="J1640" s="23" cm="1">
        <f t="array" aca="1" ref="J1640" ca="1">_FV(A1640,"High")</f>
        <v>49.77</v>
      </c>
      <c r="K1640" s="23" cm="1">
        <f t="array" aca="1" ref="K1640" ca="1">_FV(A1640,"Previous close",TRUE)</f>
        <v>48.946599999999997</v>
      </c>
      <c r="L1640" s="26"/>
      <c r="M1640" s="23" cm="1">
        <f t="array" aca="1" ref="M1640" ca="1">_FV(A1640,"52 week low",TRUE)</f>
        <v>36.71</v>
      </c>
      <c r="N1640" s="23" cm="1">
        <f t="array" aca="1" ref="N1640" ca="1">_FV(A1640,"52 week high",TRUE)</f>
        <v>50.18</v>
      </c>
      <c r="O1640" s="8" cm="1">
        <f t="array" aca="1" ref="O1640" ca="1">_FV(A1640,"Volume")</f>
        <v>680</v>
      </c>
      <c r="P1640" s="7" cm="1">
        <f t="array" aca="1" ref="P1640" ca="1">_FV(A1640,"Volume average",TRUE)</f>
        <v>2330</v>
      </c>
      <c r="Q1640" t="s">
        <v>143</v>
      </c>
      <c r="T1640" s="25" cm="1">
        <f t="array" aca="1" ref="T1640" ca="1">_FV(A1640,"Expense ratio",TRUE)</f>
        <v>6.0000000000000001E-3</v>
      </c>
      <c r="U1640" s="24" cm="1">
        <f t="array" aca="1" ref="U1640" ca="1">_FV(A1640,"Market cap",TRUE)</f>
        <v>117038399.38</v>
      </c>
      <c r="V1640" s="16"/>
      <c r="W1640" s="16"/>
      <c r="Z1640" s="18"/>
      <c r="AC1640" s="21">
        <v>2358</v>
      </c>
      <c r="AE1640" s="18"/>
      <c r="AI1640" s="21"/>
      <c r="AJ1640" s="18"/>
      <c r="AL1640" s="18"/>
      <c r="AM1640" s="18"/>
      <c r="AN1640" t="s">
        <v>73</v>
      </c>
      <c r="AO1640" t="str" cm="1">
        <f t="array" aca="1" ref="AO1640" ca="1">_FV(A1640,"Currency")</f>
        <v>USD</v>
      </c>
      <c r="AP1640" t="str" cm="1">
        <f t="array" aca="1" ref="AP1640" ca="1">_FV(A1640,"Exchange")</f>
        <v>NYSE Arca</v>
      </c>
      <c r="AQ1640" s="6" t="str" cm="1">
        <f t="array" aca="1" ref="AQ1640" ca="1">_FV(A1640,"Exchange abbreviation",TRUE)</f>
        <v>ARCX</v>
      </c>
      <c r="AR1640" t="str" cm="1">
        <f t="array" aca="1" ref="AR1640" ca="1">_FV(A1640,"Instrument type",TRUE)</f>
        <v>ETF</v>
      </c>
    </row>
    <row r="1641" spans="1:44" ht="18.75" customHeight="1" x14ac:dyDescent="0.25">
      <c r="A1641" t="e" vm="1654">
        <v>#VALUE!</v>
      </c>
      <c r="B1641" t="s">
        <v>4621</v>
      </c>
      <c r="C1641" t="s">
        <v>4622</v>
      </c>
      <c r="D1641" s="31" cm="1">
        <f t="array" aca="1" ref="D1641" ca="1">_FV(A1641,"Last trade time",TRUE)</f>
        <v>45824.843750034372</v>
      </c>
      <c r="E1641" s="23" cm="1">
        <f t="array" aca="1" ref="E1641" ca="1">_FV(A1641,"Price")</f>
        <v>82.83</v>
      </c>
      <c r="F1641" s="27" cm="1">
        <f t="array" aca="1" ref="F1641" ca="1">_FV(A1641,"Change (%)",TRUE)</f>
        <v>9.2309999999999996E-3</v>
      </c>
      <c r="G1641" s="26" cm="1">
        <f t="array" aca="1" ref="G1641" ca="1">_FV(A1641,"Change")</f>
        <v>0.75760000000000005</v>
      </c>
      <c r="H1641" s="23" cm="1">
        <f t="array" aca="1" ref="H1641" ca="1">_FV(A1641,"Open")</f>
        <v>83</v>
      </c>
      <c r="I1641" s="23" cm="1">
        <f t="array" aca="1" ref="I1641" ca="1">_FV(A1641,"Low")</f>
        <v>82.773200000000003</v>
      </c>
      <c r="J1641" s="23" cm="1">
        <f t="array" aca="1" ref="J1641" ca="1">_FV(A1641,"High")</f>
        <v>83.5</v>
      </c>
      <c r="K1641" s="23" cm="1">
        <f t="array" aca="1" ref="K1641" ca="1">_FV(A1641,"Previous close",TRUE)</f>
        <v>82.072400000000002</v>
      </c>
      <c r="L1641" s="26"/>
      <c r="M1641" s="23" cm="1">
        <f t="array" aca="1" ref="M1641" ca="1">_FV(A1641,"52 week low",TRUE)</f>
        <v>66.94</v>
      </c>
      <c r="N1641" s="23" cm="1">
        <f t="array" aca="1" ref="N1641" ca="1">_FV(A1641,"52 week high",TRUE)</f>
        <v>104.4573</v>
      </c>
      <c r="O1641" s="8" cm="1">
        <f t="array" aca="1" ref="O1641" ca="1">_FV(A1641,"Volume")</f>
        <v>11977</v>
      </c>
      <c r="P1641" s="7" cm="1">
        <f t="array" aca="1" ref="P1641" ca="1">_FV(A1641,"Volume average",TRUE)</f>
        <v>32965</v>
      </c>
      <c r="Q1641" t="s">
        <v>916</v>
      </c>
      <c r="R1641" t="s">
        <v>170</v>
      </c>
      <c r="S1641" t="s">
        <v>277</v>
      </c>
      <c r="T1641" s="25" cm="1">
        <f t="array" aca="1" ref="T1641" ca="1">_FV(A1641,"Expense ratio",TRUE)</f>
        <v>6.0000000000000001E-3</v>
      </c>
      <c r="U1641" s="24" cm="1">
        <f t="array" aca="1" ref="U1641" ca="1">_FV(A1641,"Market cap",TRUE)</f>
        <v>644321983.91999996</v>
      </c>
      <c r="V1641" s="4">
        <v>644332544</v>
      </c>
      <c r="W1641" s="4">
        <v>644332544</v>
      </c>
      <c r="Y1641" t="s">
        <v>4623</v>
      </c>
      <c r="Z1641" s="5">
        <v>83.66</v>
      </c>
      <c r="AA1641" s="5">
        <v>18.358229999999999</v>
      </c>
      <c r="AB1641" s="5">
        <v>8.8999999999999999E-3</v>
      </c>
      <c r="AC1641" s="4">
        <v>49022</v>
      </c>
      <c r="AE1641" s="5">
        <v>-9.2643334201251584</v>
      </c>
      <c r="AF1641" s="5">
        <v>-3.4228299874744068</v>
      </c>
      <c r="AI1641" s="4">
        <v>49022</v>
      </c>
      <c r="AJ1641" s="5">
        <v>4102160.96</v>
      </c>
      <c r="AL1641" s="5">
        <v>104.46</v>
      </c>
      <c r="AM1641" s="5">
        <v>66.94</v>
      </c>
      <c r="AN1641" t="s">
        <v>90</v>
      </c>
      <c r="AO1641" t="str" cm="1">
        <f t="array" aca="1" ref="AO1641" ca="1">_FV(A1641,"Currency")</f>
        <v>USD</v>
      </c>
      <c r="AP1641" t="str" cm="1">
        <f t="array" aca="1" ref="AP1641" ca="1">_FV(A1641,"Exchange")</f>
        <v>Nasdaq Stock Market</v>
      </c>
      <c r="AQ1641" s="6" t="str" cm="1">
        <f t="array" aca="1" ref="AQ1641" ca="1">_FV(A1641,"Exchange abbreviation",TRUE)</f>
        <v>XNAS</v>
      </c>
      <c r="AR1641" t="str" cm="1">
        <f t="array" aca="1" ref="AR1641" ca="1">_FV(A1641,"Instrument type",TRUE)</f>
        <v>ETF</v>
      </c>
    </row>
    <row r="1642" spans="1:44" ht="18.75" customHeight="1" x14ac:dyDescent="0.25">
      <c r="A1642" t="e" vm="1655">
        <v>#VALUE!</v>
      </c>
      <c r="B1642" t="s">
        <v>4624</v>
      </c>
      <c r="C1642" t="s">
        <v>4625</v>
      </c>
      <c r="D1642" s="31" cm="1">
        <f t="array" aca="1" ref="D1642" ca="1">_FV(A1642,"Last trade time",TRUE)</f>
        <v>45824.909441353906</v>
      </c>
      <c r="E1642" s="23" cm="1">
        <f t="array" aca="1" ref="E1642" ca="1">_FV(A1642,"Price")</f>
        <v>148.75</v>
      </c>
      <c r="F1642" s="27" cm="1">
        <f t="array" aca="1" ref="F1642" ca="1">_FV(A1642,"Change (%)",TRUE)</f>
        <v>1.9254E-2</v>
      </c>
      <c r="G1642" s="26" cm="1">
        <f t="array" aca="1" ref="G1642" ca="1">_FV(A1642,"Change")</f>
        <v>2.81</v>
      </c>
      <c r="H1642" s="23" cm="1">
        <f t="array" aca="1" ref="H1642" ca="1">_FV(A1642,"Open")</f>
        <v>147.56</v>
      </c>
      <c r="I1642" s="23" cm="1">
        <f t="array" aca="1" ref="I1642" ca="1">_FV(A1642,"Low")</f>
        <v>147.56</v>
      </c>
      <c r="J1642" s="23" cm="1">
        <f t="array" aca="1" ref="J1642" ca="1">_FV(A1642,"High")</f>
        <v>149.47999999999999</v>
      </c>
      <c r="K1642" s="23" cm="1">
        <f t="array" aca="1" ref="K1642" ca="1">_FV(A1642,"Previous close",TRUE)</f>
        <v>145.94</v>
      </c>
      <c r="L1642" s="26"/>
      <c r="M1642" s="23" cm="1">
        <f t="array" aca="1" ref="M1642" ca="1">_FV(A1642,"52 week low",TRUE)</f>
        <v>97.436599999999999</v>
      </c>
      <c r="N1642" s="23" cm="1">
        <f t="array" aca="1" ref="N1642" ca="1">_FV(A1642,"52 week high",TRUE)</f>
        <v>160.37989999999999</v>
      </c>
      <c r="O1642" s="8" cm="1">
        <f t="array" aca="1" ref="O1642" ca="1">_FV(A1642,"Volume")</f>
        <v>30480</v>
      </c>
      <c r="P1642" s="7" cm="1">
        <f t="array" aca="1" ref="P1642" ca="1">_FV(A1642,"Volume average",TRUE)</f>
        <v>34063</v>
      </c>
      <c r="Q1642" t="s">
        <v>490</v>
      </c>
      <c r="T1642" s="25" cm="1">
        <f t="array" aca="1" ref="T1642" ca="1">_FV(A1642,"Expense ratio",TRUE)</f>
        <v>6.0000000000000001E-3</v>
      </c>
      <c r="U1642" s="24" cm="1">
        <f t="array" aca="1" ref="U1642" ca="1">_FV(A1642,"Market cap",TRUE)</f>
        <v>161933562.78999999</v>
      </c>
      <c r="V1642" s="16"/>
      <c r="W1642" s="16"/>
      <c r="Z1642" s="18"/>
      <c r="AA1642" s="20"/>
      <c r="AB1642" s="20"/>
      <c r="AC1642" s="21">
        <v>35539</v>
      </c>
      <c r="AE1642" s="18"/>
      <c r="AF1642" s="20"/>
      <c r="AI1642" s="21"/>
      <c r="AJ1642" s="18"/>
      <c r="AL1642" s="18"/>
      <c r="AM1642" s="18"/>
      <c r="AN1642" t="s">
        <v>73</v>
      </c>
      <c r="AO1642" t="str" cm="1">
        <f t="array" aca="1" ref="AO1642" ca="1">_FV(A1642,"Currency")</f>
        <v>USD</v>
      </c>
      <c r="AP1642" t="str" cm="1">
        <f t="array" aca="1" ref="AP1642" ca="1">_FV(A1642,"Exchange")</f>
        <v>NYSE Arca</v>
      </c>
      <c r="AQ1642" s="6" t="str" cm="1">
        <f t="array" aca="1" ref="AQ1642" ca="1">_FV(A1642,"Exchange abbreviation",TRUE)</f>
        <v>ARCX</v>
      </c>
      <c r="AR1642" t="str" cm="1">
        <f t="array" aca="1" ref="AR1642" ca="1">_FV(A1642,"Instrument type",TRUE)</f>
        <v>ETF</v>
      </c>
    </row>
    <row r="1643" spans="1:44" ht="18.75" customHeight="1" x14ac:dyDescent="0.25">
      <c r="A1643" t="e" vm="1656">
        <v>#VALUE!</v>
      </c>
      <c r="B1643" t="s">
        <v>4626</v>
      </c>
      <c r="C1643" t="s">
        <v>4627</v>
      </c>
      <c r="D1643" s="31" cm="1">
        <f t="array" aca="1" ref="D1643" ca="1">_FV(A1643,"Last trade time",TRUE)</f>
        <v>45824.863208876559</v>
      </c>
      <c r="E1643" s="23" cm="1">
        <f t="array" aca="1" ref="E1643" ca="1">_FV(A1643,"Price")</f>
        <v>27.657499999999999</v>
      </c>
      <c r="F1643" s="27" cm="1">
        <f t="array" aca="1" ref="F1643" ca="1">_FV(A1643,"Change (%)",TRUE)</f>
        <v>-3.333E-3</v>
      </c>
      <c r="G1643" s="26" cm="1">
        <f t="array" aca="1" ref="G1643" ca="1">_FV(A1643,"Change")</f>
        <v>-9.2499999999999999E-2</v>
      </c>
      <c r="H1643" s="23" cm="1">
        <f t="array" aca="1" ref="H1643" ca="1">_FV(A1643,"Open")</f>
        <v>28.14</v>
      </c>
      <c r="I1643" s="23" cm="1">
        <f t="array" aca="1" ref="I1643" ca="1">_FV(A1643,"Low")</f>
        <v>27.657499999999999</v>
      </c>
      <c r="J1643" s="23" cm="1">
        <f t="array" aca="1" ref="J1643" ca="1">_FV(A1643,"High")</f>
        <v>28.14</v>
      </c>
      <c r="K1643" s="23" cm="1">
        <f t="array" aca="1" ref="K1643" ca="1">_FV(A1643,"Previous close",TRUE)</f>
        <v>27.75</v>
      </c>
      <c r="L1643" s="26"/>
      <c r="M1643" s="23" cm="1">
        <f t="array" aca="1" ref="M1643" ca="1">_FV(A1643,"52 week low",TRUE)</f>
        <v>23.46</v>
      </c>
      <c r="N1643" s="23" cm="1">
        <f t="array" aca="1" ref="N1643" ca="1">_FV(A1643,"52 week high",TRUE)</f>
        <v>30.34</v>
      </c>
      <c r="O1643" s="8" cm="1">
        <f t="array" aca="1" ref="O1643" ca="1">_FV(A1643,"Volume")</f>
        <v>1523</v>
      </c>
      <c r="P1643" s="7" cm="1">
        <f t="array" aca="1" ref="P1643" ca="1">_FV(A1643,"Volume average",TRUE)</f>
        <v>3291</v>
      </c>
      <c r="Q1643" t="s">
        <v>464</v>
      </c>
      <c r="T1643" s="25" cm="1">
        <f t="array" aca="1" ref="T1643" ca="1">_FV(A1643,"Expense ratio",TRUE)</f>
        <v>6.0000000000000001E-3</v>
      </c>
      <c r="U1643" s="24" cm="1">
        <f t="array" aca="1" ref="U1643" ca="1">_FV(A1643,"Market cap",TRUE)</f>
        <v>13538776.630000001</v>
      </c>
      <c r="V1643" s="16"/>
      <c r="W1643" s="16"/>
      <c r="Z1643" s="18"/>
      <c r="AB1643" s="20"/>
      <c r="AC1643" s="21">
        <v>3227</v>
      </c>
      <c r="AE1643" s="18"/>
      <c r="AF1643" s="20"/>
      <c r="AI1643" s="21"/>
      <c r="AJ1643" s="18"/>
      <c r="AL1643" s="18"/>
      <c r="AM1643" s="18"/>
      <c r="AN1643" t="s">
        <v>73</v>
      </c>
      <c r="AO1643" t="str" cm="1">
        <f t="array" aca="1" ref="AO1643" ca="1">_FV(A1643,"Currency")</f>
        <v>USD</v>
      </c>
      <c r="AP1643" t="str" cm="1">
        <f t="array" aca="1" ref="AP1643" ca="1">_FV(A1643,"Exchange")</f>
        <v>CBOE BZX Exchange</v>
      </c>
      <c r="AQ1643" s="6" t="str" cm="1">
        <f t="array" aca="1" ref="AQ1643" ca="1">_FV(A1643,"Exchange abbreviation",TRUE)</f>
        <v>BATS</v>
      </c>
      <c r="AR1643" t="str" cm="1">
        <f t="array" aca="1" ref="AR1643" ca="1">_FV(A1643,"Instrument type",TRUE)</f>
        <v>ETF</v>
      </c>
    </row>
    <row r="1644" spans="1:44" ht="18.75" customHeight="1" x14ac:dyDescent="0.25">
      <c r="A1644" t="e" vm="1657">
        <v>#VALUE!</v>
      </c>
      <c r="B1644" t="s">
        <v>4628</v>
      </c>
      <c r="C1644" t="s">
        <v>4629</v>
      </c>
      <c r="D1644" s="31" cm="1">
        <f t="array" aca="1" ref="D1644" ca="1">_FV(A1644,"Last trade time",TRUE)</f>
        <v>45824.840295150003</v>
      </c>
      <c r="E1644" s="23" cm="1">
        <f t="array" aca="1" ref="E1644" ca="1">_FV(A1644,"Price")</f>
        <v>45.237200000000001</v>
      </c>
      <c r="F1644" s="27" cm="1">
        <f t="array" aca="1" ref="F1644" ca="1">_FV(A1644,"Change (%)",TRUE)</f>
        <v>5.0539999999999995E-3</v>
      </c>
      <c r="G1644" s="26" cm="1">
        <f t="array" aca="1" ref="G1644" ca="1">_FV(A1644,"Change")</f>
        <v>0.22750000000000001</v>
      </c>
      <c r="H1644" s="23" cm="1">
        <f t="array" aca="1" ref="H1644" ca="1">_FV(A1644,"Open")</f>
        <v>45.237200000000001</v>
      </c>
      <c r="I1644" s="23" cm="1">
        <f t="array" aca="1" ref="I1644" ca="1">_FV(A1644,"Low")</f>
        <v>45.237200000000001</v>
      </c>
      <c r="J1644" s="23" cm="1">
        <f t="array" aca="1" ref="J1644" ca="1">_FV(A1644,"High")</f>
        <v>45.237200000000001</v>
      </c>
      <c r="K1644" s="23" cm="1">
        <f t="array" aca="1" ref="K1644" ca="1">_FV(A1644,"Previous close",TRUE)</f>
        <v>45.009700000000002</v>
      </c>
      <c r="L1644" s="26"/>
      <c r="M1644" s="23" cm="1">
        <f t="array" aca="1" ref="M1644" ca="1">_FV(A1644,"52 week low",TRUE)</f>
        <v>38.76</v>
      </c>
      <c r="N1644" s="23" cm="1">
        <f t="array" aca="1" ref="N1644" ca="1">_FV(A1644,"52 week high",TRUE)</f>
        <v>51.29</v>
      </c>
      <c r="O1644" s="8" cm="1">
        <f t="array" aca="1" ref="O1644" ca="1">_FV(A1644,"Volume")</f>
        <v>8</v>
      </c>
      <c r="P1644" s="7" cm="1">
        <f t="array" aca="1" ref="P1644" ca="1">_FV(A1644,"Volume average",TRUE)</f>
        <v>826</v>
      </c>
      <c r="Q1644" t="s">
        <v>844</v>
      </c>
      <c r="S1644" t="s">
        <v>61</v>
      </c>
      <c r="T1644" s="25" cm="1">
        <f t="array" aca="1" ref="T1644" ca="1">_FV(A1644,"Expense ratio",TRUE)</f>
        <v>6.0000000000000001E-3</v>
      </c>
      <c r="U1644" s="24" cm="1">
        <f t="array" aca="1" ref="U1644" ca="1">_FV(A1644,"Market cap",TRUE)</f>
        <v>7883392.5480000004</v>
      </c>
      <c r="V1644" s="4">
        <v>7883394</v>
      </c>
      <c r="W1644" s="4">
        <v>7883394</v>
      </c>
      <c r="Y1644" t="s">
        <v>4630</v>
      </c>
      <c r="Z1644" s="5">
        <v>45.574199999999998</v>
      </c>
      <c r="AA1644" s="19">
        <v>13.192562000000001</v>
      </c>
      <c r="AB1644" s="5">
        <v>2.7199999999999998E-2</v>
      </c>
      <c r="AC1644" s="4">
        <v>458</v>
      </c>
      <c r="AE1644" s="5">
        <v>7.1042374216831794</v>
      </c>
      <c r="AF1644" s="5">
        <v>5.561047623975468</v>
      </c>
      <c r="AI1644" s="4">
        <v>458</v>
      </c>
      <c r="AJ1644" s="5">
        <v>20816.649600000001</v>
      </c>
      <c r="AL1644" s="5">
        <v>51.29</v>
      </c>
      <c r="AM1644" s="5">
        <v>38.76</v>
      </c>
      <c r="AN1644" t="s">
        <v>47</v>
      </c>
      <c r="AO1644" t="str" cm="1">
        <f t="array" aca="1" ref="AO1644" ca="1">_FV(A1644,"Currency")</f>
        <v>USD</v>
      </c>
      <c r="AP1644" t="str" cm="1">
        <f t="array" aca="1" ref="AP1644" ca="1">_FV(A1644,"Exchange")</f>
        <v>CBOE BZX Exchange</v>
      </c>
      <c r="AQ1644" s="6" t="str" cm="1">
        <f t="array" aca="1" ref="AQ1644" ca="1">_FV(A1644,"Exchange abbreviation",TRUE)</f>
        <v>BATS</v>
      </c>
      <c r="AR1644" t="str" cm="1">
        <f t="array" aca="1" ref="AR1644" ca="1">_FV(A1644,"Instrument type",TRUE)</f>
        <v>ETF</v>
      </c>
    </row>
    <row r="1645" spans="1:44" ht="18.75" customHeight="1" x14ac:dyDescent="0.25">
      <c r="A1645" t="e" vm="1658">
        <v>#VALUE!</v>
      </c>
      <c r="B1645" t="s">
        <v>4631</v>
      </c>
      <c r="C1645" t="s">
        <v>4632</v>
      </c>
      <c r="D1645" s="31" cm="1">
        <f t="array" aca="1" ref="D1645" ca="1">_FV(A1645,"Last trade time",TRUE)</f>
        <v>45824.843750253909</v>
      </c>
      <c r="E1645" s="23" cm="1">
        <f t="array" aca="1" ref="E1645" ca="1">_FV(A1645,"Price")</f>
        <v>31.45</v>
      </c>
      <c r="F1645" s="27" cm="1">
        <f t="array" aca="1" ref="F1645" ca="1">_FV(A1645,"Change (%)",TRUE)</f>
        <v>1.9119000000000001E-2</v>
      </c>
      <c r="G1645" s="26" cm="1">
        <f t="array" aca="1" ref="G1645" ca="1">_FV(A1645,"Change")</f>
        <v>0.59</v>
      </c>
      <c r="H1645" s="23" cm="1">
        <f t="array" aca="1" ref="H1645" ca="1">_FV(A1645,"Open")</f>
        <v>31.45</v>
      </c>
      <c r="I1645" s="23" cm="1">
        <f t="array" aca="1" ref="I1645" ca="1">_FV(A1645,"Low")</f>
        <v>31.45</v>
      </c>
      <c r="J1645" s="23" cm="1">
        <f t="array" aca="1" ref="J1645" ca="1">_FV(A1645,"High")</f>
        <v>31.45</v>
      </c>
      <c r="K1645" s="23" cm="1">
        <f t="array" aca="1" ref="K1645" ca="1">_FV(A1645,"Previous close",TRUE)</f>
        <v>30.86</v>
      </c>
      <c r="L1645" s="26"/>
      <c r="M1645" s="23" cm="1">
        <f t="array" aca="1" ref="M1645" ca="1">_FV(A1645,"52 week low",TRUE)</f>
        <v>25.47</v>
      </c>
      <c r="N1645" s="23" cm="1">
        <f t="array" aca="1" ref="N1645" ca="1">_FV(A1645,"52 week high",TRUE)</f>
        <v>37.321300000000001</v>
      </c>
      <c r="O1645" s="8" cm="1">
        <f t="array" aca="1" ref="O1645" ca="1">_FV(A1645,"Volume")</f>
        <v>156</v>
      </c>
      <c r="P1645" s="7" cm="1">
        <f t="array" aca="1" ref="P1645" ca="1">_FV(A1645,"Volume average",TRUE)</f>
        <v>3440</v>
      </c>
      <c r="Q1645" t="s">
        <v>1848</v>
      </c>
      <c r="S1645" t="s">
        <v>318</v>
      </c>
      <c r="T1645" s="25" cm="1">
        <f t="array" aca="1" ref="T1645" ca="1">_FV(A1645,"Expense ratio",TRUE)</f>
        <v>6.0000000000000001E-3</v>
      </c>
      <c r="U1645" s="24" cm="1">
        <f t="array" aca="1" ref="U1645" ca="1">_FV(A1645,"Market cap",TRUE)</f>
        <v>28282169.449999999</v>
      </c>
      <c r="V1645" s="4">
        <v>28281704</v>
      </c>
      <c r="W1645" s="4">
        <v>28281704</v>
      </c>
      <c r="Y1645" t="s">
        <v>4466</v>
      </c>
      <c r="Z1645" s="5">
        <v>31.2</v>
      </c>
      <c r="AA1645" s="5">
        <v>11.839204000000001</v>
      </c>
      <c r="AB1645" s="5">
        <v>2.3300000000000001E-2</v>
      </c>
      <c r="AC1645" s="4">
        <v>4607</v>
      </c>
      <c r="AE1645" s="5">
        <v>-6.657774885107937</v>
      </c>
      <c r="AF1645" s="5">
        <v>5.7839219570853473</v>
      </c>
      <c r="AI1645" s="4">
        <v>4607</v>
      </c>
      <c r="AJ1645" s="5">
        <v>143784.47</v>
      </c>
      <c r="AL1645" s="5">
        <v>37.320999999999998</v>
      </c>
      <c r="AM1645" s="5">
        <v>25.47</v>
      </c>
      <c r="AN1645" t="s">
        <v>47</v>
      </c>
      <c r="AO1645" t="str" cm="1">
        <f t="array" aca="1" ref="AO1645" ca="1">_FV(A1645,"Currency")</f>
        <v>USD</v>
      </c>
      <c r="AP1645" t="str" cm="1">
        <f t="array" aca="1" ref="AP1645" ca="1">_FV(A1645,"Exchange")</f>
        <v>Nasdaq Stock Market</v>
      </c>
      <c r="AQ1645" s="6" t="str" cm="1">
        <f t="array" aca="1" ref="AQ1645" ca="1">_FV(A1645,"Exchange abbreviation",TRUE)</f>
        <v>XNAS</v>
      </c>
      <c r="AR1645" t="str" cm="1">
        <f t="array" aca="1" ref="AR1645" ca="1">_FV(A1645,"Instrument type",TRUE)</f>
        <v>ETF</v>
      </c>
    </row>
    <row r="1646" spans="1:44" ht="18.75" customHeight="1" x14ac:dyDescent="0.25">
      <c r="A1646" t="e" vm="1659">
        <v>#VALUE!</v>
      </c>
      <c r="B1646" t="s">
        <v>4633</v>
      </c>
      <c r="C1646" t="s">
        <v>4634</v>
      </c>
      <c r="D1646" s="31" cm="1">
        <f t="array" aca="1" ref="D1646" ca="1">_FV(A1646,"Last trade time",TRUE)</f>
        <v>45824.843750253909</v>
      </c>
      <c r="E1646" s="23" cm="1">
        <f t="array" aca="1" ref="E1646" ca="1">_FV(A1646,"Price")</f>
        <v>31.01</v>
      </c>
      <c r="F1646" s="27" cm="1">
        <f t="array" aca="1" ref="F1646" ca="1">_FV(A1646,"Change (%)",TRUE)</f>
        <v>9.4399999999999987E-3</v>
      </c>
      <c r="G1646" s="26" cm="1">
        <f t="array" aca="1" ref="G1646" ca="1">_FV(A1646,"Change")</f>
        <v>0.28999999999999998</v>
      </c>
      <c r="H1646" s="23" cm="1">
        <f t="array" aca="1" ref="H1646" ca="1">_FV(A1646,"Open")</f>
        <v>31.02</v>
      </c>
      <c r="I1646" s="23" cm="1">
        <f t="array" aca="1" ref="I1646" ca="1">_FV(A1646,"Low")</f>
        <v>30.948899999999998</v>
      </c>
      <c r="J1646" s="23" cm="1">
        <f t="array" aca="1" ref="J1646" ca="1">_FV(A1646,"High")</f>
        <v>31.297000000000001</v>
      </c>
      <c r="K1646" s="23" cm="1">
        <f t="array" aca="1" ref="K1646" ca="1">_FV(A1646,"Previous close",TRUE)</f>
        <v>30.72</v>
      </c>
      <c r="L1646" s="26"/>
      <c r="M1646" s="23" cm="1">
        <f t="array" aca="1" ref="M1646" ca="1">_FV(A1646,"52 week low",TRUE)</f>
        <v>25.05</v>
      </c>
      <c r="N1646" s="23" cm="1">
        <f t="array" aca="1" ref="N1646" ca="1">_FV(A1646,"52 week high",TRUE)</f>
        <v>35.575000000000003</v>
      </c>
      <c r="O1646" s="8" cm="1">
        <f t="array" aca="1" ref="O1646" ca="1">_FV(A1646,"Volume")</f>
        <v>63414</v>
      </c>
      <c r="P1646" s="7" cm="1">
        <f t="array" aca="1" ref="P1646" ca="1">_FV(A1646,"Volume average",TRUE)</f>
        <v>39021</v>
      </c>
      <c r="Q1646" t="s">
        <v>72</v>
      </c>
      <c r="T1646" s="25" cm="1">
        <f t="array" aca="1" ref="T1646" ca="1">_FV(A1646,"Expense ratio",TRUE)</f>
        <v>6.0000000000000001E-3</v>
      </c>
      <c r="U1646" s="24" cm="1">
        <f t="array" aca="1" ref="U1646" ca="1">_FV(A1646,"Market cap",TRUE)</f>
        <v>220227579.58000001</v>
      </c>
      <c r="V1646" s="16"/>
      <c r="W1646" s="16"/>
      <c r="Z1646" s="18"/>
      <c r="AA1646" s="20"/>
      <c r="AB1646" s="20"/>
      <c r="AC1646" s="21">
        <v>39744</v>
      </c>
      <c r="AE1646" s="18"/>
      <c r="AF1646" s="20"/>
      <c r="AI1646" s="21"/>
      <c r="AJ1646" s="18"/>
      <c r="AL1646" s="18"/>
      <c r="AM1646" s="18"/>
      <c r="AN1646" t="s">
        <v>73</v>
      </c>
      <c r="AO1646" t="str" cm="1">
        <f t="array" aca="1" ref="AO1646" ca="1">_FV(A1646,"Currency")</f>
        <v>USD</v>
      </c>
      <c r="AP1646" t="str" cm="1">
        <f t="array" aca="1" ref="AP1646" ca="1">_FV(A1646,"Exchange")</f>
        <v>Nasdaq Stock Market</v>
      </c>
      <c r="AQ1646" s="6" t="str" cm="1">
        <f t="array" aca="1" ref="AQ1646" ca="1">_FV(A1646,"Exchange abbreviation",TRUE)</f>
        <v>XNAS</v>
      </c>
      <c r="AR1646" t="str" cm="1">
        <f t="array" aca="1" ref="AR1646" ca="1">_FV(A1646,"Instrument type",TRUE)</f>
        <v>ETF</v>
      </c>
    </row>
    <row r="1647" spans="1:44" ht="18.75" customHeight="1" x14ac:dyDescent="0.25">
      <c r="A1647" t="e" vm="1660">
        <v>#VALUE!</v>
      </c>
      <c r="B1647" t="s">
        <v>4635</v>
      </c>
      <c r="C1647" t="s">
        <v>4636</v>
      </c>
      <c r="D1647" s="31" cm="1">
        <f t="array" aca="1" ref="D1647" ca="1">_FV(A1647,"Last trade time",TRUE)</f>
        <v>45824.84027780078</v>
      </c>
      <c r="E1647" s="23" cm="1">
        <f t="array" aca="1" ref="E1647" ca="1">_FV(A1647,"Price")</f>
        <v>27.5991</v>
      </c>
      <c r="F1647" s="27" cm="1">
        <f t="array" aca="1" ref="F1647" ca="1">_FV(A1647,"Change (%)",TRUE)</f>
        <v>1.1701E-2</v>
      </c>
      <c r="G1647" s="26" cm="1">
        <f t="array" aca="1" ref="G1647" ca="1">_FV(A1647,"Change")</f>
        <v>0.31919999999999998</v>
      </c>
      <c r="H1647" s="23" cm="1">
        <f t="array" aca="1" ref="H1647" ca="1">_FV(A1647,"Open")</f>
        <v>27.5991</v>
      </c>
      <c r="I1647" s="23" cm="1">
        <f t="array" aca="1" ref="I1647" ca="1">_FV(A1647,"Low")</f>
        <v>27.5991</v>
      </c>
      <c r="J1647" s="23" cm="1">
        <f t="array" aca="1" ref="J1647" ca="1">_FV(A1647,"High")</f>
        <v>27.5991</v>
      </c>
      <c r="K1647" s="23" cm="1">
        <f t="array" aca="1" ref="K1647" ca="1">_FV(A1647,"Previous close",TRUE)</f>
        <v>27.279900000000001</v>
      </c>
      <c r="L1647" s="26"/>
      <c r="M1647" s="23" cm="1">
        <f t="array" aca="1" ref="M1647" ca="1">_FV(A1647,"52 week low",TRUE)</f>
        <v>23.26</v>
      </c>
      <c r="N1647" s="23" cm="1">
        <f t="array" aca="1" ref="N1647" ca="1">_FV(A1647,"52 week high",TRUE)</f>
        <v>32.383899999999997</v>
      </c>
      <c r="O1647" s="8" cm="1">
        <f t="array" aca="1" ref="O1647" ca="1">_FV(A1647,"Volume")</f>
        <v>5</v>
      </c>
      <c r="P1647" s="7" cm="1">
        <f t="array" aca="1" ref="P1647" ca="1">_FV(A1647,"Volume average",TRUE)</f>
        <v>111</v>
      </c>
      <c r="Q1647" t="s">
        <v>72</v>
      </c>
      <c r="T1647" s="25" cm="1">
        <f t="array" aca="1" ref="T1647" ca="1">_FV(A1647,"Expense ratio",TRUE)</f>
        <v>6.0000000000000001E-3</v>
      </c>
      <c r="U1647" s="24" cm="1">
        <f t="array" aca="1" ref="U1647" ca="1">_FV(A1647,"Market cap",TRUE)</f>
        <v>123243495.56</v>
      </c>
      <c r="V1647" s="16"/>
      <c r="W1647" s="16"/>
      <c r="Z1647" s="18"/>
      <c r="AC1647" s="21">
        <v>105</v>
      </c>
      <c r="AE1647" s="18"/>
      <c r="AI1647" s="21"/>
      <c r="AJ1647" s="18"/>
      <c r="AL1647" s="18"/>
      <c r="AM1647" s="18"/>
      <c r="AN1647" t="s">
        <v>73</v>
      </c>
      <c r="AO1647" t="str" cm="1">
        <f t="array" aca="1" ref="AO1647" ca="1">_FV(A1647,"Currency")</f>
        <v>USD</v>
      </c>
      <c r="AP1647" t="str" cm="1">
        <f t="array" aca="1" ref="AP1647" ca="1">_FV(A1647,"Exchange")</f>
        <v>NYSE Arca</v>
      </c>
      <c r="AQ1647" s="6" t="str" cm="1">
        <f t="array" aca="1" ref="AQ1647" ca="1">_FV(A1647,"Exchange abbreviation",TRUE)</f>
        <v>ARCX</v>
      </c>
      <c r="AR1647" t="str" cm="1">
        <f t="array" aca="1" ref="AR1647" ca="1">_FV(A1647,"Instrument type",TRUE)</f>
        <v>ETF</v>
      </c>
    </row>
    <row r="1648" spans="1:44" ht="18.75" customHeight="1" x14ac:dyDescent="0.25">
      <c r="A1648" t="e" vm="1661">
        <v>#VALUE!</v>
      </c>
      <c r="B1648" t="s">
        <v>4637</v>
      </c>
      <c r="C1648" t="s">
        <v>4638</v>
      </c>
      <c r="D1648" s="31" cm="1">
        <f t="array" aca="1" ref="D1648" ca="1">_FV(A1648,"Last trade time",TRUE)</f>
        <v>45824.843750265623</v>
      </c>
      <c r="E1648" s="23" cm="1">
        <f t="array" aca="1" ref="E1648" ca="1">_FV(A1648,"Price")</f>
        <v>26.895</v>
      </c>
      <c r="F1648" s="27" cm="1">
        <f t="array" aca="1" ref="F1648" ca="1">_FV(A1648,"Change (%)",TRUE)</f>
        <v>1.1089999999999999E-2</v>
      </c>
      <c r="G1648" s="26" cm="1">
        <f t="array" aca="1" ref="G1648" ca="1">_FV(A1648,"Change")</f>
        <v>0.29499999999999998</v>
      </c>
      <c r="H1648" s="23" cm="1">
        <f t="array" aca="1" ref="H1648" ca="1">_FV(A1648,"Open")</f>
        <v>26.96</v>
      </c>
      <c r="I1648" s="23" cm="1">
        <f t="array" aca="1" ref="I1648" ca="1">_FV(A1648,"Low")</f>
        <v>26.84</v>
      </c>
      <c r="J1648" s="23" cm="1">
        <f t="array" aca="1" ref="J1648" ca="1">_FV(A1648,"High")</f>
        <v>27.04</v>
      </c>
      <c r="K1648" s="23" cm="1">
        <f t="array" aca="1" ref="K1648" ca="1">_FV(A1648,"Previous close",TRUE)</f>
        <v>26.6</v>
      </c>
      <c r="L1648" s="26"/>
      <c r="M1648" s="23" cm="1">
        <f t="array" aca="1" ref="M1648" ca="1">_FV(A1648,"52 week low",TRUE)</f>
        <v>21.28</v>
      </c>
      <c r="N1648" s="23" cm="1">
        <f t="array" aca="1" ref="N1648" ca="1">_FV(A1648,"52 week high",TRUE)</f>
        <v>27.17</v>
      </c>
      <c r="O1648" s="8" cm="1">
        <f t="array" aca="1" ref="O1648" ca="1">_FV(A1648,"Volume")</f>
        <v>15336</v>
      </c>
      <c r="P1648" s="7" cm="1">
        <f t="array" aca="1" ref="P1648" ca="1">_FV(A1648,"Volume average",TRUE)</f>
        <v>17078</v>
      </c>
      <c r="Q1648" t="s">
        <v>844</v>
      </c>
      <c r="S1648" t="s">
        <v>4639</v>
      </c>
      <c r="T1648" s="25" cm="1">
        <f t="array" aca="1" ref="T1648" ca="1">_FV(A1648,"Expense ratio",TRUE)</f>
        <v>6.0000000000000001E-3</v>
      </c>
      <c r="U1648" s="24" cm="1">
        <f t="array" aca="1" ref="U1648" ca="1">_FV(A1648,"Market cap",TRUE)</f>
        <v>230357975.69999999</v>
      </c>
      <c r="V1648" s="4">
        <v>230357968</v>
      </c>
      <c r="W1648" s="4">
        <v>230357968</v>
      </c>
      <c r="Y1648" t="s">
        <v>2027</v>
      </c>
      <c r="Z1648" s="5">
        <v>26.34</v>
      </c>
      <c r="AA1648" s="5">
        <v>11.293274</v>
      </c>
      <c r="AB1648" s="20"/>
      <c r="AC1648" s="4">
        <v>21761</v>
      </c>
      <c r="AE1648" s="5">
        <v>16.052501078352719</v>
      </c>
      <c r="AF1648" s="20"/>
      <c r="AI1648" s="4">
        <v>21761</v>
      </c>
      <c r="AJ1648" s="5">
        <v>576666.5</v>
      </c>
      <c r="AL1648" s="5">
        <v>26.88</v>
      </c>
      <c r="AM1648" s="5">
        <v>21.28</v>
      </c>
      <c r="AN1648" t="s">
        <v>47</v>
      </c>
      <c r="AO1648" t="str" cm="1">
        <f t="array" aca="1" ref="AO1648" ca="1">_FV(A1648,"Currency")</f>
        <v>USD</v>
      </c>
      <c r="AP1648" t="str" cm="1">
        <f t="array" aca="1" ref="AP1648" ca="1">_FV(A1648,"Exchange")</f>
        <v>Nasdaq Stock Market</v>
      </c>
      <c r="AQ1648" s="6" t="str" cm="1">
        <f t="array" aca="1" ref="AQ1648" ca="1">_FV(A1648,"Exchange abbreviation",TRUE)</f>
        <v>XNAS</v>
      </c>
      <c r="AR1648" t="str" cm="1">
        <f t="array" aca="1" ref="AR1648" ca="1">_FV(A1648,"Instrument type",TRUE)</f>
        <v>ETF</v>
      </c>
    </row>
    <row r="1649" spans="1:44" ht="18.75" customHeight="1" x14ac:dyDescent="0.25">
      <c r="A1649" t="e" vm="1662">
        <v>#VALUE!</v>
      </c>
      <c r="B1649" t="s">
        <v>4640</v>
      </c>
      <c r="C1649" t="s">
        <v>4641</v>
      </c>
      <c r="D1649" s="31" cm="1">
        <f t="array" aca="1" ref="D1649" ca="1">_FV(A1649,"Last trade time",TRUE)</f>
        <v>45824.843750253909</v>
      </c>
      <c r="E1649" s="23" cm="1">
        <f t="array" aca="1" ref="E1649" ca="1">_FV(A1649,"Price")</f>
        <v>91.71</v>
      </c>
      <c r="F1649" s="27" cm="1">
        <f t="array" aca="1" ref="F1649" ca="1">_FV(A1649,"Change (%)",TRUE)</f>
        <v>3.0102000000000004E-2</v>
      </c>
      <c r="G1649" s="26" cm="1">
        <f t="array" aca="1" ref="G1649" ca="1">_FV(A1649,"Change")</f>
        <v>2.68</v>
      </c>
      <c r="H1649" s="23" cm="1">
        <f t="array" aca="1" ref="H1649" ca="1">_FV(A1649,"Open")</f>
        <v>90.358800000000002</v>
      </c>
      <c r="I1649" s="23" cm="1">
        <f t="array" aca="1" ref="I1649" ca="1">_FV(A1649,"Low")</f>
        <v>90.358800000000002</v>
      </c>
      <c r="J1649" s="23" cm="1">
        <f t="array" aca="1" ref="J1649" ca="1">_FV(A1649,"High")</f>
        <v>92</v>
      </c>
      <c r="K1649" s="23" cm="1">
        <f t="array" aca="1" ref="K1649" ca="1">_FV(A1649,"Previous close",TRUE)</f>
        <v>89.03</v>
      </c>
      <c r="L1649" s="26"/>
      <c r="M1649" s="23" cm="1">
        <f t="array" aca="1" ref="M1649" ca="1">_FV(A1649,"52 week low",TRUE)</f>
        <v>59.72</v>
      </c>
      <c r="N1649" s="23" cm="1">
        <f t="array" aca="1" ref="N1649" ca="1">_FV(A1649,"52 week high",TRUE)</f>
        <v>107.74</v>
      </c>
      <c r="O1649" s="8" cm="1">
        <f t="array" aca="1" ref="O1649" ca="1">_FV(A1649,"Volume")</f>
        <v>5105</v>
      </c>
      <c r="P1649" s="7" cm="1">
        <f t="array" aca="1" ref="P1649" ca="1">_FV(A1649,"Volume average",TRUE)</f>
        <v>12260</v>
      </c>
      <c r="Q1649" t="s">
        <v>490</v>
      </c>
      <c r="T1649" s="25" cm="1">
        <f t="array" aca="1" ref="T1649" ca="1">_FV(A1649,"Expense ratio",TRUE)</f>
        <v>6.0000000000000001E-3</v>
      </c>
      <c r="U1649" s="24" cm="1">
        <f t="array" aca="1" ref="U1649" ca="1">_FV(A1649,"Market cap",TRUE)</f>
        <v>238180070.25</v>
      </c>
      <c r="V1649" s="16"/>
      <c r="W1649" s="16"/>
      <c r="Z1649" s="18"/>
      <c r="AA1649" s="20"/>
      <c r="AB1649" s="20"/>
      <c r="AC1649" s="21">
        <v>12393</v>
      </c>
      <c r="AE1649" s="18"/>
      <c r="AF1649" s="20"/>
      <c r="AI1649" s="21"/>
      <c r="AJ1649" s="18"/>
      <c r="AL1649" s="18"/>
      <c r="AM1649" s="18"/>
      <c r="AN1649" t="s">
        <v>73</v>
      </c>
      <c r="AO1649" t="str" cm="1">
        <f t="array" aca="1" ref="AO1649" ca="1">_FV(A1649,"Currency")</f>
        <v>USD</v>
      </c>
      <c r="AP1649" t="str" cm="1">
        <f t="array" aca="1" ref="AP1649" ca="1">_FV(A1649,"Exchange")</f>
        <v>Nasdaq Stock Market</v>
      </c>
      <c r="AQ1649" s="6" t="str" cm="1">
        <f t="array" aca="1" ref="AQ1649" ca="1">_FV(A1649,"Exchange abbreviation",TRUE)</f>
        <v>XNAS</v>
      </c>
      <c r="AR1649" t="str" cm="1">
        <f t="array" aca="1" ref="AR1649" ca="1">_FV(A1649,"Instrument type",TRUE)</f>
        <v>ETF</v>
      </c>
    </row>
    <row r="1650" spans="1:44" ht="18.75" customHeight="1" x14ac:dyDescent="0.25">
      <c r="A1650" t="e" vm="1663">
        <v>#VALUE!</v>
      </c>
      <c r="B1650" t="s">
        <v>4642</v>
      </c>
      <c r="C1650" t="s">
        <v>4643</v>
      </c>
      <c r="D1650" s="31" cm="1">
        <f t="array" aca="1" ref="D1650" ca="1">_FV(A1650,"Last trade time",TRUE)</f>
        <v>45824.840277812502</v>
      </c>
      <c r="E1650" s="23" cm="1">
        <f t="array" aca="1" ref="E1650" ca="1">_FV(A1650,"Price")</f>
        <v>42.776299999999999</v>
      </c>
      <c r="F1650" s="27" cm="1">
        <f t="array" aca="1" ref="F1650" ca="1">_FV(A1650,"Change (%)",TRUE)</f>
        <v>9.1730000000000006E-3</v>
      </c>
      <c r="G1650" s="26" cm="1">
        <f t="array" aca="1" ref="G1650" ca="1">_FV(A1650,"Change")</f>
        <v>0.38879999999999998</v>
      </c>
      <c r="H1650" s="23" cm="1">
        <f t="array" aca="1" ref="H1650" ca="1">_FV(A1650,"Open")</f>
        <v>42.81</v>
      </c>
      <c r="I1650" s="23" cm="1">
        <f t="array" aca="1" ref="I1650" ca="1">_FV(A1650,"Low")</f>
        <v>42.74</v>
      </c>
      <c r="J1650" s="23" cm="1">
        <f t="array" aca="1" ref="J1650" ca="1">_FV(A1650,"High")</f>
        <v>43.045000000000002</v>
      </c>
      <c r="K1650" s="23" cm="1">
        <f t="array" aca="1" ref="K1650" ca="1">_FV(A1650,"Previous close",TRUE)</f>
        <v>42.387500000000003</v>
      </c>
      <c r="L1650" s="26"/>
      <c r="M1650" s="23" cm="1">
        <f t="array" aca="1" ref="M1650" ca="1">_FV(A1650,"52 week low",TRUE)</f>
        <v>36.840299999999999</v>
      </c>
      <c r="N1650" s="23" cm="1">
        <f t="array" aca="1" ref="N1650" ca="1">_FV(A1650,"52 week high",TRUE)</f>
        <v>50.9</v>
      </c>
      <c r="O1650" s="8" cm="1">
        <f t="array" aca="1" ref="O1650" ca="1">_FV(A1650,"Volume")</f>
        <v>8320</v>
      </c>
      <c r="P1650" s="7" cm="1">
        <f t="array" aca="1" ref="P1650" ca="1">_FV(A1650,"Volume average",TRUE)</f>
        <v>11888</v>
      </c>
      <c r="Q1650" t="s">
        <v>496</v>
      </c>
      <c r="S1650" t="s">
        <v>3079</v>
      </c>
      <c r="T1650" s="25" cm="1">
        <f t="array" aca="1" ref="T1650" ca="1">_FV(A1650,"Expense ratio",TRUE)</f>
        <v>6.0000000000000001E-3</v>
      </c>
      <c r="U1650" s="24" cm="1">
        <f t="array" aca="1" ref="U1650" ca="1">_FV(A1650,"Market cap",TRUE)</f>
        <v>64613981.130000003</v>
      </c>
      <c r="V1650" s="4">
        <v>64613980</v>
      </c>
      <c r="W1650" s="4">
        <v>64613980</v>
      </c>
      <c r="Y1650" t="s">
        <v>1385</v>
      </c>
      <c r="Z1650" s="5">
        <v>43.462299999999999</v>
      </c>
      <c r="AA1650" s="19">
        <v>19.94107</v>
      </c>
      <c r="AB1650" s="5">
        <v>9.4000000000000004E-3</v>
      </c>
      <c r="AC1650" s="4">
        <v>10007</v>
      </c>
      <c r="AE1650" s="5">
        <v>-7.0098084307019137</v>
      </c>
      <c r="AF1650" s="5">
        <v>-0.1934017608984373</v>
      </c>
      <c r="AI1650" s="4">
        <v>10007</v>
      </c>
      <c r="AJ1650" s="5">
        <v>434704.08</v>
      </c>
      <c r="AL1650" s="5">
        <v>50.9</v>
      </c>
      <c r="AM1650" s="5">
        <v>36.840000000000003</v>
      </c>
      <c r="AN1650" t="s">
        <v>47</v>
      </c>
      <c r="AO1650" t="str" cm="1">
        <f t="array" aca="1" ref="AO1650" ca="1">_FV(A1650,"Currency")</f>
        <v>USD</v>
      </c>
      <c r="AP1650" t="str" cm="1">
        <f t="array" aca="1" ref="AP1650" ca="1">_FV(A1650,"Exchange")</f>
        <v>NYSE Arca</v>
      </c>
      <c r="AQ1650" s="6" t="str" cm="1">
        <f t="array" aca="1" ref="AQ1650" ca="1">_FV(A1650,"Exchange abbreviation",TRUE)</f>
        <v>ARCX</v>
      </c>
      <c r="AR1650" t="str" cm="1">
        <f t="array" aca="1" ref="AR1650" ca="1">_FV(A1650,"Instrument type",TRUE)</f>
        <v>ETF</v>
      </c>
    </row>
    <row r="1651" spans="1:44" ht="18.75" customHeight="1" x14ac:dyDescent="0.25">
      <c r="A1651" t="e" vm="1664">
        <v>#VALUE!</v>
      </c>
      <c r="B1651" t="s">
        <v>4644</v>
      </c>
      <c r="C1651" t="s">
        <v>4645</v>
      </c>
      <c r="D1651" s="31" cm="1">
        <f t="array" aca="1" ref="D1651" ca="1">_FV(A1651,"Last trade time",TRUE)</f>
        <v>45824.840277789066</v>
      </c>
      <c r="E1651" s="23" cm="1">
        <f t="array" aca="1" ref="E1651" ca="1">_FV(A1651,"Price")</f>
        <v>124.13</v>
      </c>
      <c r="F1651" s="27" cm="1">
        <f t="array" aca="1" ref="F1651" ca="1">_FV(A1651,"Change (%)",TRUE)</f>
        <v>1.5744000000000001E-2</v>
      </c>
      <c r="G1651" s="26" cm="1">
        <f t="array" aca="1" ref="G1651" ca="1">_FV(A1651,"Change")</f>
        <v>1.9239999999999999</v>
      </c>
      <c r="H1651" s="23" cm="1">
        <f t="array" aca="1" ref="H1651" ca="1">_FV(A1651,"Open")</f>
        <v>123.42</v>
      </c>
      <c r="I1651" s="23" cm="1">
        <f t="array" aca="1" ref="I1651" ca="1">_FV(A1651,"Low")</f>
        <v>123.355</v>
      </c>
      <c r="J1651" s="23" cm="1">
        <f t="array" aca="1" ref="J1651" ca="1">_FV(A1651,"High")</f>
        <v>124.71</v>
      </c>
      <c r="K1651" s="23" cm="1">
        <f t="array" aca="1" ref="K1651" ca="1">_FV(A1651,"Previous close",TRUE)</f>
        <v>122.206</v>
      </c>
      <c r="L1651" s="26"/>
      <c r="M1651" s="23" cm="1">
        <f t="array" aca="1" ref="M1651" ca="1">_FV(A1651,"52 week low",TRUE)</f>
        <v>95.250100000000003</v>
      </c>
      <c r="N1651" s="23" cm="1">
        <f t="array" aca="1" ref="N1651" ca="1">_FV(A1651,"52 week high",TRUE)</f>
        <v>139.97999999999999</v>
      </c>
      <c r="O1651" s="8" cm="1">
        <f t="array" aca="1" ref="O1651" ca="1">_FV(A1651,"Volume")</f>
        <v>18118</v>
      </c>
      <c r="P1651" s="7" cm="1">
        <f t="array" aca="1" ref="P1651" ca="1">_FV(A1651,"Volume average",TRUE)</f>
        <v>39214</v>
      </c>
      <c r="Q1651" t="s">
        <v>119</v>
      </c>
      <c r="T1651" s="25" cm="1">
        <f t="array" aca="1" ref="T1651" ca="1">_FV(A1651,"Expense ratio",TRUE)</f>
        <v>6.0000000000000001E-3</v>
      </c>
      <c r="U1651" s="24" cm="1">
        <f t="array" aca="1" ref="U1651" ca="1">_FV(A1651,"Market cap",TRUE)</f>
        <v>775399011.13</v>
      </c>
      <c r="V1651" s="16"/>
      <c r="W1651" s="16"/>
      <c r="Z1651" s="18"/>
      <c r="AA1651" s="20"/>
      <c r="AB1651" s="20"/>
      <c r="AC1651" s="21">
        <v>42442</v>
      </c>
      <c r="AE1651" s="18"/>
      <c r="AF1651" s="20"/>
      <c r="AI1651" s="21"/>
      <c r="AJ1651" s="18"/>
      <c r="AL1651" s="18"/>
      <c r="AM1651" s="18"/>
      <c r="AN1651" t="s">
        <v>73</v>
      </c>
      <c r="AO1651" t="str" cm="1">
        <f t="array" aca="1" ref="AO1651" ca="1">_FV(A1651,"Currency")</f>
        <v>USD</v>
      </c>
      <c r="AP1651" t="str" cm="1">
        <f t="array" aca="1" ref="AP1651" ca="1">_FV(A1651,"Exchange")</f>
        <v>NYSE Arca</v>
      </c>
      <c r="AQ1651" s="6" t="str" cm="1">
        <f t="array" aca="1" ref="AQ1651" ca="1">_FV(A1651,"Exchange abbreviation",TRUE)</f>
        <v>ARCX</v>
      </c>
      <c r="AR1651" t="str" cm="1">
        <f t="array" aca="1" ref="AR1651" ca="1">_FV(A1651,"Instrument type",TRUE)</f>
        <v>ETF</v>
      </c>
    </row>
    <row r="1652" spans="1:44" ht="18.75" customHeight="1" x14ac:dyDescent="0.25">
      <c r="A1652" t="e" vm="1665">
        <v>#VALUE!</v>
      </c>
      <c r="B1652" t="s">
        <v>4646</v>
      </c>
      <c r="C1652" t="s">
        <v>4647</v>
      </c>
      <c r="D1652" s="31" cm="1">
        <f t="array" aca="1" ref="D1652" ca="1">_FV(A1652,"Last trade time",TRUE)</f>
        <v>45824.840277812502</v>
      </c>
      <c r="E1652" s="23" cm="1">
        <f t="array" aca="1" ref="E1652" ca="1">_FV(A1652,"Price")</f>
        <v>47.76</v>
      </c>
      <c r="F1652" s="27" cm="1">
        <f t="array" aca="1" ref="F1652" ca="1">_FV(A1652,"Change (%)",TRUE)</f>
        <v>1.8770999999999999E-2</v>
      </c>
      <c r="G1652" s="26" cm="1">
        <f t="array" aca="1" ref="G1652" ca="1">_FV(A1652,"Change")</f>
        <v>0.88</v>
      </c>
      <c r="H1652" s="23" cm="1">
        <f t="array" aca="1" ref="H1652" ca="1">_FV(A1652,"Open")</f>
        <v>47.34</v>
      </c>
      <c r="I1652" s="23" cm="1">
        <f t="array" aca="1" ref="I1652" ca="1">_FV(A1652,"Low")</f>
        <v>47.34</v>
      </c>
      <c r="J1652" s="23" cm="1">
        <f t="array" aca="1" ref="J1652" ca="1">_FV(A1652,"High")</f>
        <v>47.87</v>
      </c>
      <c r="K1652" s="23" cm="1">
        <f t="array" aca="1" ref="K1652" ca="1">_FV(A1652,"Previous close",TRUE)</f>
        <v>46.88</v>
      </c>
      <c r="L1652" s="26"/>
      <c r="M1652" s="23" cm="1">
        <f t="array" aca="1" ref="M1652" ca="1">_FV(A1652,"52 week low",TRUE)</f>
        <v>37.67</v>
      </c>
      <c r="N1652" s="23" cm="1">
        <f t="array" aca="1" ref="N1652" ca="1">_FV(A1652,"52 week high",TRUE)</f>
        <v>50.546999999999997</v>
      </c>
      <c r="O1652" s="8" cm="1">
        <f t="array" aca="1" ref="O1652" ca="1">_FV(A1652,"Volume")</f>
        <v>6138</v>
      </c>
      <c r="P1652" s="7" cm="1">
        <f t="array" aca="1" ref="P1652" ca="1">_FV(A1652,"Volume average",TRUE)</f>
        <v>7459</v>
      </c>
      <c r="Q1652" t="s">
        <v>496</v>
      </c>
      <c r="S1652" t="s">
        <v>3079</v>
      </c>
      <c r="T1652" s="25" cm="1">
        <f t="array" aca="1" ref="T1652" ca="1">_FV(A1652,"Expense ratio",TRUE)</f>
        <v>6.0000000000000001E-3</v>
      </c>
      <c r="U1652" s="24" cm="1">
        <f t="array" aca="1" ref="U1652" ca="1">_FV(A1652,"Market cap",TRUE)</f>
        <v>75958133.560000002</v>
      </c>
      <c r="V1652" s="4">
        <v>75958136</v>
      </c>
      <c r="W1652" s="4">
        <v>75958136</v>
      </c>
      <c r="X1652" t="s">
        <v>4648</v>
      </c>
      <c r="Y1652" t="s">
        <v>3706</v>
      </c>
      <c r="Z1652" s="5">
        <v>48.440600000000003</v>
      </c>
      <c r="AA1652" s="5">
        <v>17.430116999999999</v>
      </c>
      <c r="AB1652" s="5">
        <v>2E-3</v>
      </c>
      <c r="AC1652" s="4">
        <v>8976</v>
      </c>
      <c r="AE1652" s="5">
        <v>3.8501182558724478</v>
      </c>
      <c r="AF1652" s="5">
        <v>14.796560073377149</v>
      </c>
      <c r="AI1652" s="4">
        <v>8976</v>
      </c>
      <c r="AJ1652" s="5">
        <v>433810.08</v>
      </c>
      <c r="AL1652" s="5">
        <v>50.546999999999997</v>
      </c>
      <c r="AM1652" s="5">
        <v>37.67</v>
      </c>
      <c r="AN1652" t="s">
        <v>47</v>
      </c>
      <c r="AO1652" t="str" cm="1">
        <f t="array" aca="1" ref="AO1652" ca="1">_FV(A1652,"Currency")</f>
        <v>USD</v>
      </c>
      <c r="AP1652" t="str" cm="1">
        <f t="array" aca="1" ref="AP1652" ca="1">_FV(A1652,"Exchange")</f>
        <v>NYSE Arca</v>
      </c>
      <c r="AQ1652" s="6" t="str" cm="1">
        <f t="array" aca="1" ref="AQ1652" ca="1">_FV(A1652,"Exchange abbreviation",TRUE)</f>
        <v>ARCX</v>
      </c>
      <c r="AR1652" t="str" cm="1">
        <f t="array" aca="1" ref="AR1652" ca="1">_FV(A1652,"Instrument type",TRUE)</f>
        <v>ETF</v>
      </c>
    </row>
    <row r="1653" spans="1:44" ht="18.75" customHeight="1" x14ac:dyDescent="0.25">
      <c r="A1653" t="e" vm="1666">
        <v>#VALUE!</v>
      </c>
      <c r="B1653" t="s">
        <v>4649</v>
      </c>
      <c r="C1653" t="s">
        <v>4650</v>
      </c>
      <c r="D1653" s="31" cm="1">
        <f t="array" aca="1" ref="D1653" ca="1">_FV(A1653,"Last trade time",TRUE)</f>
        <v>45824.840277789066</v>
      </c>
      <c r="E1653" s="23" cm="1">
        <f t="array" aca="1" ref="E1653" ca="1">_FV(A1653,"Price")</f>
        <v>25.557500000000001</v>
      </c>
      <c r="F1653" s="27" cm="1">
        <f t="array" aca="1" ref="F1653" ca="1">_FV(A1653,"Change (%)",TRUE)</f>
        <v>6.8519999999999996E-4</v>
      </c>
      <c r="G1653" s="26" cm="1">
        <f t="array" aca="1" ref="G1653" ca="1">_FV(A1653,"Change")</f>
        <v>1.7500000000000002E-2</v>
      </c>
      <c r="H1653" s="23" cm="1">
        <f t="array" aca="1" ref="H1653" ca="1">_FV(A1653,"Open")</f>
        <v>25.59</v>
      </c>
      <c r="I1653" s="23" cm="1">
        <f t="array" aca="1" ref="I1653" ca="1">_FV(A1653,"Low")</f>
        <v>25.557500000000001</v>
      </c>
      <c r="J1653" s="23" cm="1">
        <f t="array" aca="1" ref="J1653" ca="1">_FV(A1653,"High")</f>
        <v>25.8</v>
      </c>
      <c r="K1653" s="23" cm="1">
        <f t="array" aca="1" ref="K1653" ca="1">_FV(A1653,"Previous close",TRUE)</f>
        <v>25.54</v>
      </c>
      <c r="L1653" s="26"/>
      <c r="M1653" s="23" cm="1">
        <f t="array" aca="1" ref="M1653" ca="1">_FV(A1653,"52 week low",TRUE)</f>
        <v>21.41</v>
      </c>
      <c r="N1653" s="23" cm="1">
        <f t="array" aca="1" ref="N1653" ca="1">_FV(A1653,"52 week high",TRUE)</f>
        <v>26.21</v>
      </c>
      <c r="O1653" s="8" cm="1">
        <f t="array" aca="1" ref="O1653" ca="1">_FV(A1653,"Volume")</f>
        <v>13065</v>
      </c>
      <c r="P1653" s="7" cm="1">
        <f t="array" aca="1" ref="P1653" ca="1">_FV(A1653,"Volume average",TRUE)</f>
        <v>39073</v>
      </c>
      <c r="Q1653" t="s">
        <v>2582</v>
      </c>
      <c r="S1653" t="s">
        <v>4210</v>
      </c>
      <c r="T1653" s="25" cm="1">
        <f t="array" aca="1" ref="T1653" ca="1">_FV(A1653,"Expense ratio",TRUE)</f>
        <v>6.0000000000000001E-3</v>
      </c>
      <c r="U1653" s="24" cm="1">
        <f t="array" aca="1" ref="U1653" ca="1">_FV(A1653,"Market cap",TRUE)</f>
        <v>44573410.219999999</v>
      </c>
      <c r="V1653" s="4">
        <v>44573408</v>
      </c>
      <c r="W1653" s="4">
        <v>44573408</v>
      </c>
      <c r="Y1653" t="s">
        <v>4566</v>
      </c>
      <c r="Z1653" s="5">
        <v>25.695699999999999</v>
      </c>
      <c r="AA1653" s="19">
        <v>28.6309</v>
      </c>
      <c r="AB1653" s="20"/>
      <c r="AC1653" s="4">
        <v>24001</v>
      </c>
      <c r="AE1653" s="5">
        <v>13.236976554828139</v>
      </c>
      <c r="AF1653" s="20"/>
      <c r="AI1653" s="4">
        <v>24001</v>
      </c>
      <c r="AJ1653" s="5">
        <v>619626.61670000001</v>
      </c>
      <c r="AL1653" s="5">
        <v>26.07</v>
      </c>
      <c r="AM1653" s="5">
        <v>21.41</v>
      </c>
      <c r="AN1653" t="s">
        <v>47</v>
      </c>
      <c r="AO1653" t="str" cm="1">
        <f t="array" aca="1" ref="AO1653" ca="1">_FV(A1653,"Currency")</f>
        <v>USD</v>
      </c>
      <c r="AP1653" t="str" cm="1">
        <f t="array" aca="1" ref="AP1653" ca="1">_FV(A1653,"Exchange")</f>
        <v>NYSE Arca</v>
      </c>
      <c r="AQ1653" s="6" t="str" cm="1">
        <f t="array" aca="1" ref="AQ1653" ca="1">_FV(A1653,"Exchange abbreviation",TRUE)</f>
        <v>ARCX</v>
      </c>
      <c r="AR1653" t="str" cm="1">
        <f t="array" aca="1" ref="AR1653" ca="1">_FV(A1653,"Instrument type",TRUE)</f>
        <v>ETF</v>
      </c>
    </row>
    <row r="1654" spans="1:44" ht="18.75" customHeight="1" x14ac:dyDescent="0.25">
      <c r="A1654" t="e" vm="1667">
        <v>#VALUE!</v>
      </c>
      <c r="B1654" t="s">
        <v>4651</v>
      </c>
      <c r="C1654" t="s">
        <v>4652</v>
      </c>
      <c r="D1654" s="31" cm="1">
        <f t="array" aca="1" ref="D1654" ca="1">_FV(A1654,"Last trade time",TRUE)</f>
        <v>45824.928576631253</v>
      </c>
      <c r="E1654" s="23" cm="1">
        <f t="array" aca="1" ref="E1654" ca="1">_FV(A1654,"Price")</f>
        <v>31.11</v>
      </c>
      <c r="F1654" s="27" cm="1">
        <f t="array" aca="1" ref="F1654" ca="1">_FV(A1654,"Change (%)",TRUE)</f>
        <v>-1.5409999999999998E-3</v>
      </c>
      <c r="G1654" s="26" cm="1">
        <f t="array" aca="1" ref="G1654" ca="1">_FV(A1654,"Change")</f>
        <v>-4.8000000000000001E-2</v>
      </c>
      <c r="H1654" s="23" cm="1">
        <f t="array" aca="1" ref="H1654" ca="1">_FV(A1654,"Open")</f>
        <v>31.26</v>
      </c>
      <c r="I1654" s="23" cm="1">
        <f t="array" aca="1" ref="I1654" ca="1">_FV(A1654,"Low")</f>
        <v>31.105</v>
      </c>
      <c r="J1654" s="23" cm="1">
        <f t="array" aca="1" ref="J1654" ca="1">_FV(A1654,"High")</f>
        <v>31.5153</v>
      </c>
      <c r="K1654" s="23" cm="1">
        <f t="array" aca="1" ref="K1654" ca="1">_FV(A1654,"Previous close",TRUE)</f>
        <v>31.158000000000001</v>
      </c>
      <c r="L1654" s="26"/>
      <c r="M1654" s="23" cm="1">
        <f t="array" aca="1" ref="M1654" ca="1">_FV(A1654,"52 week low",TRUE)</f>
        <v>23.79</v>
      </c>
      <c r="N1654" s="23" cm="1">
        <f t="array" aca="1" ref="N1654" ca="1">_FV(A1654,"52 week high",TRUE)</f>
        <v>33.26</v>
      </c>
      <c r="O1654" s="8" cm="1">
        <f t="array" aca="1" ref="O1654" ca="1">_FV(A1654,"Volume")</f>
        <v>432006</v>
      </c>
      <c r="P1654" s="7" cm="1">
        <f t="array" aca="1" ref="P1654" ca="1">_FV(A1654,"Volume average",TRUE)</f>
        <v>415317</v>
      </c>
      <c r="Q1654" t="s">
        <v>2613</v>
      </c>
      <c r="S1654" t="s">
        <v>2067</v>
      </c>
      <c r="T1654" s="25" cm="1">
        <f t="array" aca="1" ref="T1654" ca="1">_FV(A1654,"Expense ratio",TRUE)</f>
        <v>6.0000000000000001E-3</v>
      </c>
      <c r="U1654" s="24" cm="1">
        <f t="array" aca="1" ref="U1654" ca="1">_FV(A1654,"Market cap",TRUE)</f>
        <v>596338161.50999999</v>
      </c>
      <c r="V1654" s="4">
        <v>596338176</v>
      </c>
      <c r="W1654" s="4">
        <v>596338176</v>
      </c>
      <c r="Y1654" t="s">
        <v>4653</v>
      </c>
      <c r="Z1654" s="5">
        <v>31.900680000000001</v>
      </c>
      <c r="AA1654" s="5">
        <v>12.329497999999999</v>
      </c>
      <c r="AB1654" s="5">
        <v>2.5100000000000001E-2</v>
      </c>
      <c r="AC1654" s="4">
        <v>430050</v>
      </c>
      <c r="AE1654" s="5">
        <v>28.179246722817819</v>
      </c>
      <c r="AF1654" s="5">
        <v>14.426117360063961</v>
      </c>
      <c r="AH1654" s="17">
        <v>8850000</v>
      </c>
      <c r="AI1654" s="4">
        <v>430050</v>
      </c>
      <c r="AJ1654" s="4">
        <v>13692792</v>
      </c>
      <c r="AL1654" s="5">
        <v>33.26</v>
      </c>
      <c r="AM1654" s="5">
        <v>23.79</v>
      </c>
      <c r="AN1654" t="s">
        <v>82</v>
      </c>
      <c r="AO1654" t="str" cm="1">
        <f t="array" aca="1" ref="AO1654" ca="1">_FV(A1654,"Currency")</f>
        <v>USD</v>
      </c>
      <c r="AP1654" t="str" cm="1">
        <f t="array" aca="1" ref="AP1654" ca="1">_FV(A1654,"Exchange")</f>
        <v>CBOE BZX Exchange</v>
      </c>
      <c r="AQ1654" s="6" t="str" cm="1">
        <f t="array" aca="1" ref="AQ1654" ca="1">_FV(A1654,"Exchange abbreviation",TRUE)</f>
        <v>BATS</v>
      </c>
      <c r="AR1654" t="str" cm="1">
        <f t="array" aca="1" ref="AR1654" ca="1">_FV(A1654,"Instrument type",TRUE)</f>
        <v>ETF</v>
      </c>
    </row>
    <row r="1655" spans="1:44" ht="18.75" customHeight="1" x14ac:dyDescent="0.25">
      <c r="A1655" t="e" vm="1668">
        <v>#VALUE!</v>
      </c>
      <c r="B1655" t="s">
        <v>4654</v>
      </c>
      <c r="C1655" t="s">
        <v>4655</v>
      </c>
      <c r="D1655" s="31" cm="1">
        <f t="array" aca="1" ref="D1655" ca="1">_FV(A1655,"Last trade time",TRUE)</f>
        <v>45824.840277812502</v>
      </c>
      <c r="E1655" s="23" cm="1">
        <f t="array" aca="1" ref="E1655" ca="1">_FV(A1655,"Price")</f>
        <v>35.938400000000001</v>
      </c>
      <c r="F1655" s="27" cm="1">
        <f t="array" aca="1" ref="F1655" ca="1">_FV(A1655,"Change (%)",TRUE)</f>
        <v>2.4546000000000002E-2</v>
      </c>
      <c r="G1655" s="26" cm="1">
        <f t="array" aca="1" ref="G1655" ca="1">_FV(A1655,"Change")</f>
        <v>0.86099999999999999</v>
      </c>
      <c r="H1655" s="23" cm="1">
        <f t="array" aca="1" ref="H1655" ca="1">_FV(A1655,"Open")</f>
        <v>35.58</v>
      </c>
      <c r="I1655" s="23" cm="1">
        <f t="array" aca="1" ref="I1655" ca="1">_FV(A1655,"Low")</f>
        <v>35.58</v>
      </c>
      <c r="J1655" s="23" cm="1">
        <f t="array" aca="1" ref="J1655" ca="1">_FV(A1655,"High")</f>
        <v>36.015799999999999</v>
      </c>
      <c r="K1655" s="23" cm="1">
        <f t="array" aca="1" ref="K1655" ca="1">_FV(A1655,"Previous close",TRUE)</f>
        <v>35.077399999999997</v>
      </c>
      <c r="L1655" s="26"/>
      <c r="M1655" s="23" cm="1">
        <f t="array" aca="1" ref="M1655" ca="1">_FV(A1655,"52 week low",TRUE)</f>
        <v>31.298500000000001</v>
      </c>
      <c r="N1655" s="23" cm="1">
        <f t="array" aca="1" ref="N1655" ca="1">_FV(A1655,"52 week high",TRUE)</f>
        <v>40.011099999999999</v>
      </c>
      <c r="O1655" s="8" cm="1">
        <f t="array" aca="1" ref="O1655" ca="1">_FV(A1655,"Volume")</f>
        <v>8522</v>
      </c>
      <c r="P1655" s="7" cm="1">
        <f t="array" aca="1" ref="P1655" ca="1">_FV(A1655,"Volume average",TRUE)</f>
        <v>33397</v>
      </c>
      <c r="Q1655" t="s">
        <v>1641</v>
      </c>
      <c r="S1655" t="s">
        <v>3079</v>
      </c>
      <c r="T1655" s="25" cm="1">
        <f t="array" aca="1" ref="T1655" ca="1">_FV(A1655,"Expense ratio",TRUE)</f>
        <v>6.0000000000000001E-3</v>
      </c>
      <c r="U1655" s="24" cm="1">
        <f t="array" aca="1" ref="U1655" ca="1">_FV(A1655,"Market cap",TRUE)</f>
        <v>128811065.45999999</v>
      </c>
      <c r="V1655" s="4">
        <v>128811064</v>
      </c>
      <c r="W1655" s="4">
        <v>128811064</v>
      </c>
      <c r="X1655" t="s">
        <v>4656</v>
      </c>
      <c r="Y1655" t="s">
        <v>1385</v>
      </c>
      <c r="Z1655" s="5">
        <v>35.307699999999997</v>
      </c>
      <c r="AA1655" s="5">
        <v>26.094732</v>
      </c>
      <c r="AB1655" s="19">
        <v>1.4999999999999999E-2</v>
      </c>
      <c r="AC1655" s="4">
        <v>21420</v>
      </c>
      <c r="AE1655" s="5">
        <v>-3.464883921908946</v>
      </c>
      <c r="AF1655" s="19">
        <v>3.840298434464029</v>
      </c>
      <c r="AI1655" s="4">
        <v>21420</v>
      </c>
      <c r="AJ1655" s="5">
        <v>755483.4</v>
      </c>
      <c r="AL1655" s="5">
        <v>40.011000000000003</v>
      </c>
      <c r="AM1655" s="5">
        <v>31.298999999999999</v>
      </c>
      <c r="AN1655" t="s">
        <v>47</v>
      </c>
      <c r="AO1655" t="str" cm="1">
        <f t="array" aca="1" ref="AO1655" ca="1">_FV(A1655,"Currency")</f>
        <v>USD</v>
      </c>
      <c r="AP1655" t="str" cm="1">
        <f t="array" aca="1" ref="AP1655" ca="1">_FV(A1655,"Exchange")</f>
        <v>NYSE Arca</v>
      </c>
      <c r="AQ1655" s="6" t="str" cm="1">
        <f t="array" aca="1" ref="AQ1655" ca="1">_FV(A1655,"Exchange abbreviation",TRUE)</f>
        <v>ARCX</v>
      </c>
      <c r="AR1655" t="str" cm="1">
        <f t="array" aca="1" ref="AR1655" ca="1">_FV(A1655,"Instrument type",TRUE)</f>
        <v>ETF</v>
      </c>
    </row>
    <row r="1656" spans="1:44" ht="18.75" customHeight="1" x14ac:dyDescent="0.25">
      <c r="A1656" t="e" vm="1669">
        <v>#VALUE!</v>
      </c>
      <c r="B1656" t="s">
        <v>4657</v>
      </c>
      <c r="C1656" t="s">
        <v>4658</v>
      </c>
      <c r="D1656" s="31" cm="1">
        <f t="array" aca="1" ref="D1656" ca="1">_FV(A1656,"Last trade time",TRUE)</f>
        <v>45824.843750265623</v>
      </c>
      <c r="E1656" s="23" cm="1">
        <f t="array" aca="1" ref="E1656" ca="1">_FV(A1656,"Price")</f>
        <v>29.040700000000001</v>
      </c>
      <c r="F1656" s="27" cm="1">
        <f t="array" aca="1" ref="F1656" ca="1">_FV(A1656,"Change (%)",TRUE)</f>
        <v>8.463E-3</v>
      </c>
      <c r="G1656" s="26" cm="1">
        <f t="array" aca="1" ref="G1656" ca="1">_FV(A1656,"Change")</f>
        <v>0.2437</v>
      </c>
      <c r="H1656" s="23" cm="1">
        <f t="array" aca="1" ref="H1656" ca="1">_FV(A1656,"Open")</f>
        <v>29.1</v>
      </c>
      <c r="I1656" s="23" cm="1">
        <f t="array" aca="1" ref="I1656" ca="1">_FV(A1656,"Low")</f>
        <v>29.040700000000001</v>
      </c>
      <c r="J1656" s="23" cm="1">
        <f t="array" aca="1" ref="J1656" ca="1">_FV(A1656,"High")</f>
        <v>29.1</v>
      </c>
      <c r="K1656" s="23" cm="1">
        <f t="array" aca="1" ref="K1656" ca="1">_FV(A1656,"Previous close",TRUE)</f>
        <v>28.797000000000001</v>
      </c>
      <c r="L1656" s="26"/>
      <c r="M1656" s="23" cm="1">
        <f t="array" aca="1" ref="M1656" ca="1">_FV(A1656,"52 week low",TRUE)</f>
        <v>24.39</v>
      </c>
      <c r="N1656" s="23" cm="1">
        <f t="array" aca="1" ref="N1656" ca="1">_FV(A1656,"52 week high",TRUE)</f>
        <v>32.96</v>
      </c>
      <c r="O1656" s="8" cm="1">
        <f t="array" aca="1" ref="O1656" ca="1">_FV(A1656,"Volume")</f>
        <v>347</v>
      </c>
      <c r="P1656" s="7" cm="1">
        <f t="array" aca="1" ref="P1656" ca="1">_FV(A1656,"Volume average",TRUE)</f>
        <v>972</v>
      </c>
      <c r="Q1656" t="s">
        <v>143</v>
      </c>
      <c r="T1656" s="25" cm="1">
        <f t="array" aca="1" ref="T1656" ca="1">_FV(A1656,"Expense ratio",TRUE)</f>
        <v>6.0000000000000001E-3</v>
      </c>
      <c r="U1656" s="24" cm="1">
        <f t="array" aca="1" ref="U1656" ca="1">_FV(A1656,"Market cap",TRUE)</f>
        <v>29121723.460000001</v>
      </c>
      <c r="V1656" s="16"/>
      <c r="W1656" s="16"/>
      <c r="Z1656" s="18"/>
      <c r="AA1656" s="20"/>
      <c r="AB1656" s="20"/>
      <c r="AC1656" s="21">
        <v>769</v>
      </c>
      <c r="AE1656" s="18"/>
      <c r="AF1656" s="20"/>
      <c r="AI1656" s="21"/>
      <c r="AJ1656" s="18"/>
      <c r="AL1656" s="18"/>
      <c r="AM1656" s="18"/>
      <c r="AN1656" t="s">
        <v>73</v>
      </c>
      <c r="AO1656" t="str" cm="1">
        <f t="array" aca="1" ref="AO1656" ca="1">_FV(A1656,"Currency")</f>
        <v>USD</v>
      </c>
      <c r="AP1656" t="str" cm="1">
        <f t="array" aca="1" ref="AP1656" ca="1">_FV(A1656,"Exchange")</f>
        <v>Nasdaq Stock Market</v>
      </c>
      <c r="AQ1656" s="6" t="str" cm="1">
        <f t="array" aca="1" ref="AQ1656" ca="1">_FV(A1656,"Exchange abbreviation",TRUE)</f>
        <v>XNAS</v>
      </c>
      <c r="AR1656" t="str" cm="1">
        <f t="array" aca="1" ref="AR1656" ca="1">_FV(A1656,"Instrument type",TRUE)</f>
        <v>ETF</v>
      </c>
    </row>
    <row r="1657" spans="1:44" ht="18.75" customHeight="1" x14ac:dyDescent="0.25">
      <c r="A1657" t="e" vm="1670">
        <v>#VALUE!</v>
      </c>
      <c r="B1657" t="s">
        <v>4659</v>
      </c>
      <c r="C1657" t="s">
        <v>4660</v>
      </c>
      <c r="D1657" s="31" cm="1">
        <f t="array" aca="1" ref="D1657" ca="1">_FV(A1657,"Last trade time",TRUE)</f>
        <v>45824.840277789066</v>
      </c>
      <c r="E1657" s="23" cm="1">
        <f t="array" aca="1" ref="E1657" ca="1">_FV(A1657,"Price")</f>
        <v>33.496400000000001</v>
      </c>
      <c r="F1657" s="27" cm="1">
        <f t="array" aca="1" ref="F1657" ca="1">_FV(A1657,"Change (%)",TRUE)</f>
        <v>1.5178000000000001E-2</v>
      </c>
      <c r="G1657" s="26" cm="1">
        <f t="array" aca="1" ref="G1657" ca="1">_FV(A1657,"Change")</f>
        <v>0.50080000000000002</v>
      </c>
      <c r="H1657" s="23" cm="1">
        <f t="array" aca="1" ref="H1657" ca="1">_FV(A1657,"Open")</f>
        <v>33.479999999999997</v>
      </c>
      <c r="I1657" s="23" cm="1">
        <f t="array" aca="1" ref="I1657" ca="1">_FV(A1657,"Low")</f>
        <v>33.47</v>
      </c>
      <c r="J1657" s="23" cm="1">
        <f t="array" aca="1" ref="J1657" ca="1">_FV(A1657,"High")</f>
        <v>33.67</v>
      </c>
      <c r="K1657" s="23" cm="1">
        <f t="array" aca="1" ref="K1657" ca="1">_FV(A1657,"Previous close",TRUE)</f>
        <v>32.995600000000003</v>
      </c>
      <c r="L1657" s="26"/>
      <c r="M1657" s="23" cm="1">
        <f t="array" aca="1" ref="M1657" ca="1">_FV(A1657,"52 week low",TRUE)</f>
        <v>26.87</v>
      </c>
      <c r="N1657" s="23" cm="1">
        <f t="array" aca="1" ref="N1657" ca="1">_FV(A1657,"52 week high",TRUE)</f>
        <v>37.78</v>
      </c>
      <c r="O1657" s="8" cm="1">
        <f t="array" aca="1" ref="O1657" ca="1">_FV(A1657,"Volume")</f>
        <v>25585</v>
      </c>
      <c r="P1657" s="7" cm="1">
        <f t="array" aca="1" ref="P1657" ca="1">_FV(A1657,"Volume average",TRUE)</f>
        <v>5693</v>
      </c>
      <c r="Q1657" t="s">
        <v>60</v>
      </c>
      <c r="R1657" t="s">
        <v>155</v>
      </c>
      <c r="S1657" t="s">
        <v>4661</v>
      </c>
      <c r="T1657" s="25" cm="1">
        <f t="array" aca="1" ref="T1657" ca="1">_FV(A1657,"Expense ratio",TRUE)</f>
        <v>6.0000000000000001E-3</v>
      </c>
      <c r="U1657" s="24" cm="1">
        <f t="array" aca="1" ref="U1657" ca="1">_FV(A1657,"Market cap",TRUE)</f>
        <v>65839431.189999998</v>
      </c>
      <c r="V1657" s="4">
        <v>65839432</v>
      </c>
      <c r="W1657" s="4">
        <v>65839432</v>
      </c>
      <c r="Y1657" t="s">
        <v>4662</v>
      </c>
      <c r="Z1657" s="5">
        <v>33.57</v>
      </c>
      <c r="AA1657" s="5">
        <v>10.217465000000001</v>
      </c>
      <c r="AB1657" s="5">
        <v>7.9000010000000002E-3</v>
      </c>
      <c r="AC1657" s="4">
        <v>8322</v>
      </c>
      <c r="AE1657" s="5">
        <v>-1.964538083636391</v>
      </c>
      <c r="AF1657" s="5">
        <v>10.61825522113817</v>
      </c>
      <c r="AI1657" s="4">
        <v>8322</v>
      </c>
      <c r="AJ1657" s="5">
        <v>279422.80080000003</v>
      </c>
      <c r="AL1657" s="5">
        <v>37.78</v>
      </c>
      <c r="AM1657" s="5">
        <v>26.87</v>
      </c>
      <c r="AN1657" t="s">
        <v>47</v>
      </c>
      <c r="AO1657" t="str" cm="1">
        <f t="array" aca="1" ref="AO1657" ca="1">_FV(A1657,"Currency")</f>
        <v>USD</v>
      </c>
      <c r="AP1657" t="str" cm="1">
        <f t="array" aca="1" ref="AP1657" ca="1">_FV(A1657,"Exchange")</f>
        <v>NYSE Arca</v>
      </c>
      <c r="AQ1657" s="6" t="str" cm="1">
        <f t="array" aca="1" ref="AQ1657" ca="1">_FV(A1657,"Exchange abbreviation",TRUE)</f>
        <v>ARCX</v>
      </c>
      <c r="AR1657" t="str" cm="1">
        <f t="array" aca="1" ref="AR1657" ca="1">_FV(A1657,"Instrument type",TRUE)</f>
        <v>ETF</v>
      </c>
    </row>
    <row r="1658" spans="1:44" ht="18.75" customHeight="1" x14ac:dyDescent="0.25">
      <c r="A1658" t="e" vm="1671">
        <v>#VALUE!</v>
      </c>
      <c r="B1658" t="s">
        <v>4663</v>
      </c>
      <c r="C1658" t="s">
        <v>4664</v>
      </c>
      <c r="D1658" s="31" cm="1">
        <f t="array" aca="1" ref="D1658" ca="1">_FV(A1658,"Last trade time",TRUE)</f>
        <v>45824.843750057815</v>
      </c>
      <c r="E1658" s="23" cm="1">
        <f t="array" aca="1" ref="E1658" ca="1">_FV(A1658,"Price")</f>
        <v>51.89</v>
      </c>
      <c r="F1658" s="27" cm="1">
        <f t="array" aca="1" ref="F1658" ca="1">_FV(A1658,"Change (%)",TRUE)</f>
        <v>-3.0739999999999999E-3</v>
      </c>
      <c r="G1658" s="26" cm="1">
        <f t="array" aca="1" ref="G1658" ca="1">_FV(A1658,"Change")</f>
        <v>-0.16</v>
      </c>
      <c r="H1658" s="23" cm="1">
        <f t="array" aca="1" ref="H1658" ca="1">_FV(A1658,"Open")</f>
        <v>52.51</v>
      </c>
      <c r="I1658" s="23" cm="1">
        <f t="array" aca="1" ref="I1658" ca="1">_FV(A1658,"Low")</f>
        <v>51.76</v>
      </c>
      <c r="J1658" s="23" cm="1">
        <f t="array" aca="1" ref="J1658" ca="1">_FV(A1658,"High")</f>
        <v>52.63</v>
      </c>
      <c r="K1658" s="23" cm="1">
        <f t="array" aca="1" ref="K1658" ca="1">_FV(A1658,"Previous close",TRUE)</f>
        <v>52.05</v>
      </c>
      <c r="L1658" s="26"/>
      <c r="M1658" s="23" cm="1">
        <f t="array" aca="1" ref="M1658" ca="1">_FV(A1658,"52 week low",TRUE)</f>
        <v>43.1</v>
      </c>
      <c r="N1658" s="23" cm="1">
        <f t="array" aca="1" ref="N1658" ca="1">_FV(A1658,"52 week high",TRUE)</f>
        <v>64.3</v>
      </c>
      <c r="O1658" s="8" cm="1">
        <f t="array" aca="1" ref="O1658" ca="1">_FV(A1658,"Volume")</f>
        <v>66194</v>
      </c>
      <c r="P1658" s="7" cm="1">
        <f t="array" aca="1" ref="P1658" ca="1">_FV(A1658,"Volume average",TRUE)</f>
        <v>18657</v>
      </c>
      <c r="Q1658" t="s">
        <v>72</v>
      </c>
      <c r="S1658" t="s">
        <v>318</v>
      </c>
      <c r="T1658" s="25" cm="1">
        <f t="array" aca="1" ref="T1658" ca="1">_FV(A1658,"Expense ratio",TRUE)</f>
        <v>6.0000000000000001E-3</v>
      </c>
      <c r="U1658" s="24" cm="1">
        <f t="array" aca="1" ref="U1658" ca="1">_FV(A1658,"Market cap",TRUE)</f>
        <v>102527320.84999999</v>
      </c>
      <c r="V1658" s="4">
        <v>102525640</v>
      </c>
      <c r="W1658" s="4">
        <v>102525640</v>
      </c>
      <c r="Y1658" t="s">
        <v>4665</v>
      </c>
      <c r="Z1658" s="5">
        <v>53.18</v>
      </c>
      <c r="AA1658" s="19">
        <v>12.527196</v>
      </c>
      <c r="AB1658" s="19">
        <v>2.5700000000000001E-2</v>
      </c>
      <c r="AC1658" s="4">
        <v>31461</v>
      </c>
      <c r="AE1658" s="5">
        <v>-1.626710912291196</v>
      </c>
      <c r="AF1658" s="19">
        <v>23.875912645239559</v>
      </c>
      <c r="AI1658" s="4">
        <v>31461</v>
      </c>
      <c r="AJ1658" s="5">
        <v>1671293.2646999999</v>
      </c>
      <c r="AL1658" s="5">
        <v>64.3</v>
      </c>
      <c r="AM1658" s="5">
        <v>42.97</v>
      </c>
      <c r="AN1658" t="s">
        <v>90</v>
      </c>
      <c r="AO1658" t="str" cm="1">
        <f t="array" aca="1" ref="AO1658" ca="1">_FV(A1658,"Currency")</f>
        <v>USD</v>
      </c>
      <c r="AP1658" t="str" cm="1">
        <f t="array" aca="1" ref="AP1658" ca="1">_FV(A1658,"Exchange")</f>
        <v>Nasdaq Stock Market</v>
      </c>
      <c r="AQ1658" s="6" t="str" cm="1">
        <f t="array" aca="1" ref="AQ1658" ca="1">_FV(A1658,"Exchange abbreviation",TRUE)</f>
        <v>XNAS</v>
      </c>
      <c r="AR1658" t="str" cm="1">
        <f t="array" aca="1" ref="AR1658" ca="1">_FV(A1658,"Instrument type",TRUE)</f>
        <v>ETF</v>
      </c>
    </row>
    <row r="1659" spans="1:44" ht="18.75" customHeight="1" x14ac:dyDescent="0.25">
      <c r="A1659" t="e" vm="1672">
        <v>#VALUE!</v>
      </c>
      <c r="B1659" t="s">
        <v>4666</v>
      </c>
      <c r="C1659" t="s">
        <v>4667</v>
      </c>
      <c r="D1659" s="31" cm="1">
        <f t="array" aca="1" ref="D1659" ca="1">_FV(A1659,"Last trade time",TRUE)</f>
        <v>45824.935074606248</v>
      </c>
      <c r="E1659" s="23" cm="1">
        <f t="array" aca="1" ref="E1659" ca="1">_FV(A1659,"Price")</f>
        <v>29.37</v>
      </c>
      <c r="F1659" s="27" cm="1">
        <f t="array" aca="1" ref="F1659" ca="1">_FV(A1659,"Change (%)",TRUE)</f>
        <v>7.7009999999999991E-4</v>
      </c>
      <c r="G1659" s="26" cm="1">
        <f t="array" aca="1" ref="G1659" ca="1">_FV(A1659,"Change")</f>
        <v>2.2599999999999999E-2</v>
      </c>
      <c r="H1659" s="23" cm="1">
        <f t="array" aca="1" ref="H1659" ca="1">_FV(A1659,"Open")</f>
        <v>29.52</v>
      </c>
      <c r="I1659" s="23" cm="1">
        <f t="array" aca="1" ref="I1659" ca="1">_FV(A1659,"Low")</f>
        <v>29.35</v>
      </c>
      <c r="J1659" s="23" cm="1">
        <f t="array" aca="1" ref="J1659" ca="1">_FV(A1659,"High")</f>
        <v>29.75</v>
      </c>
      <c r="K1659" s="23" cm="1">
        <f t="array" aca="1" ref="K1659" ca="1">_FV(A1659,"Previous close",TRUE)</f>
        <v>29.3474</v>
      </c>
      <c r="L1659" s="26"/>
      <c r="M1659" s="23" cm="1">
        <f t="array" aca="1" ref="M1659" ca="1">_FV(A1659,"52 week low",TRUE)</f>
        <v>20.710100000000001</v>
      </c>
      <c r="N1659" s="23" cm="1">
        <f t="array" aca="1" ref="N1659" ca="1">_FV(A1659,"52 week high",TRUE)</f>
        <v>31.29</v>
      </c>
      <c r="O1659" s="8" cm="1">
        <f t="array" aca="1" ref="O1659" ca="1">_FV(A1659,"Volume")</f>
        <v>863475</v>
      </c>
      <c r="P1659" s="7" cm="1">
        <f t="array" aca="1" ref="P1659" ca="1">_FV(A1659,"Volume average",TRUE)</f>
        <v>536618</v>
      </c>
      <c r="Q1659" t="s">
        <v>2613</v>
      </c>
      <c r="S1659" t="s">
        <v>2067</v>
      </c>
      <c r="T1659" s="25" cm="1">
        <f t="array" aca="1" ref="T1659" ca="1">_FV(A1659,"Expense ratio",TRUE)</f>
        <v>6.0000000000000001E-3</v>
      </c>
      <c r="U1659" s="24" cm="1">
        <f t="array" aca="1" ref="U1659" ca="1">_FV(A1659,"Market cap",TRUE)</f>
        <v>464434304.16000003</v>
      </c>
      <c r="V1659" s="4">
        <v>464434304</v>
      </c>
      <c r="W1659" s="4">
        <v>464434304</v>
      </c>
      <c r="Y1659" t="s">
        <v>4668</v>
      </c>
      <c r="Z1659" s="5">
        <v>29.399539999999998</v>
      </c>
      <c r="AA1659" s="5">
        <v>12.358525</v>
      </c>
      <c r="AB1659" s="5">
        <v>4.1500002000000001E-2</v>
      </c>
      <c r="AC1659" s="4">
        <v>572733</v>
      </c>
      <c r="AE1659" s="5">
        <v>43.472024002491317</v>
      </c>
      <c r="AF1659" s="5">
        <v>27.954505758816701</v>
      </c>
      <c r="AI1659" s="4">
        <v>572733</v>
      </c>
      <c r="AJ1659" s="5">
        <v>16872714.18</v>
      </c>
      <c r="AL1659" s="5">
        <v>31.29</v>
      </c>
      <c r="AM1659" s="5">
        <v>20.71</v>
      </c>
      <c r="AN1659" t="s">
        <v>82</v>
      </c>
      <c r="AO1659" t="str" cm="1">
        <f t="array" aca="1" ref="AO1659" ca="1">_FV(A1659,"Currency")</f>
        <v>USD</v>
      </c>
      <c r="AP1659" t="str" cm="1">
        <f t="array" aca="1" ref="AP1659" ca="1">_FV(A1659,"Exchange")</f>
        <v>NYSE Arca</v>
      </c>
      <c r="AQ1659" s="6" t="str" cm="1">
        <f t="array" aca="1" ref="AQ1659" ca="1">_FV(A1659,"Exchange abbreviation",TRUE)</f>
        <v>ARCX</v>
      </c>
      <c r="AR1659" t="str" cm="1">
        <f t="array" aca="1" ref="AR1659" ca="1">_FV(A1659,"Instrument type",TRUE)</f>
        <v>ETF</v>
      </c>
    </row>
    <row r="1660" spans="1:44" ht="18.75" customHeight="1" x14ac:dyDescent="0.25">
      <c r="A1660" t="e" vm="1673">
        <v>#VALUE!</v>
      </c>
      <c r="B1660" t="s">
        <v>4669</v>
      </c>
      <c r="C1660" t="s">
        <v>4670</v>
      </c>
      <c r="D1660" s="31" cm="1">
        <f t="array" aca="1" ref="D1660" ca="1">_FV(A1660,"Last trade time",TRUE)</f>
        <v>45824.922028923436</v>
      </c>
      <c r="E1660" s="23" cm="1">
        <f t="array" aca="1" ref="E1660" ca="1">_FV(A1660,"Price")</f>
        <v>94.36</v>
      </c>
      <c r="F1660" s="27" cm="1">
        <f t="array" aca="1" ref="F1660" ca="1">_FV(A1660,"Change (%)",TRUE)</f>
        <v>-5.2959999999999997E-4</v>
      </c>
      <c r="G1660" s="26" cm="1">
        <f t="array" aca="1" ref="G1660" ca="1">_FV(A1660,"Change")</f>
        <v>-0.05</v>
      </c>
      <c r="H1660" s="23" cm="1">
        <f t="array" aca="1" ref="H1660" ca="1">_FV(A1660,"Open")</f>
        <v>95.7</v>
      </c>
      <c r="I1660" s="23" cm="1">
        <f t="array" aca="1" ref="I1660" ca="1">_FV(A1660,"Low")</f>
        <v>94.010099999999994</v>
      </c>
      <c r="J1660" s="23" cm="1">
        <f t="array" aca="1" ref="J1660" ca="1">_FV(A1660,"High")</f>
        <v>95.94</v>
      </c>
      <c r="K1660" s="23" cm="1">
        <f t="array" aca="1" ref="K1660" ca="1">_FV(A1660,"Previous close",TRUE)</f>
        <v>94.41</v>
      </c>
      <c r="L1660" s="26"/>
      <c r="M1660" s="23" cm="1">
        <f t="array" aca="1" ref="M1660" ca="1">_FV(A1660,"52 week low",TRUE)</f>
        <v>77.520700000000005</v>
      </c>
      <c r="N1660" s="23" cm="1">
        <f t="array" aca="1" ref="N1660" ca="1">_FV(A1660,"52 week high",TRUE)</f>
        <v>113.92</v>
      </c>
      <c r="O1660" s="8" cm="1">
        <f t="array" aca="1" ref="O1660" ca="1">_FV(A1660,"Volume")</f>
        <v>183889</v>
      </c>
      <c r="P1660" s="7" cm="1">
        <f t="array" aca="1" ref="P1660" ca="1">_FV(A1660,"Volume average",TRUE)</f>
        <v>242374</v>
      </c>
      <c r="Q1660" t="s">
        <v>129</v>
      </c>
      <c r="R1660" t="s">
        <v>4671</v>
      </c>
      <c r="S1660" t="s">
        <v>4407</v>
      </c>
      <c r="T1660" s="25" cm="1">
        <f t="array" aca="1" ref="T1660" ca="1">_FV(A1660,"Expense ratio",TRUE)</f>
        <v>6.0000000000000001E-3</v>
      </c>
      <c r="U1660" s="24" cm="1">
        <f t="array" aca="1" ref="U1660" ca="1">_FV(A1660,"Market cap",TRUE)</f>
        <v>383340169.55000001</v>
      </c>
      <c r="V1660" s="4">
        <v>383340160</v>
      </c>
      <c r="W1660" s="4">
        <v>383340160</v>
      </c>
      <c r="Y1660" t="s">
        <v>4672</v>
      </c>
      <c r="Z1660" s="5">
        <v>93.876949999999994</v>
      </c>
      <c r="AA1660" s="20"/>
      <c r="AB1660" s="4">
        <v>0</v>
      </c>
      <c r="AC1660" s="4">
        <v>162652</v>
      </c>
      <c r="AE1660" s="5">
        <v>17.731341461637129</v>
      </c>
      <c r="AF1660" s="5">
        <v>14.918409052551951</v>
      </c>
      <c r="AI1660" s="4">
        <v>162652</v>
      </c>
      <c r="AJ1660" s="5">
        <v>15559290.32</v>
      </c>
      <c r="AL1660" s="5">
        <v>113.92</v>
      </c>
      <c r="AM1660" s="5">
        <v>77.52</v>
      </c>
      <c r="AN1660" t="s">
        <v>82</v>
      </c>
      <c r="AO1660" t="str" cm="1">
        <f t="array" aca="1" ref="AO1660" ca="1">_FV(A1660,"Currency")</f>
        <v>USD</v>
      </c>
      <c r="AP1660" t="str" cm="1">
        <f t="array" aca="1" ref="AP1660" ca="1">_FV(A1660,"Exchange")</f>
        <v>NYSE Arca</v>
      </c>
      <c r="AQ1660" s="6" t="str" cm="1">
        <f t="array" aca="1" ref="AQ1660" ca="1">_FV(A1660,"Exchange abbreviation",TRUE)</f>
        <v>ARCX</v>
      </c>
      <c r="AR1660" t="str" cm="1">
        <f t="array" aca="1" ref="AR1660" ca="1">_FV(A1660,"Instrument type",TRUE)</f>
        <v>ETF</v>
      </c>
    </row>
    <row r="1661" spans="1:44" ht="18.75" customHeight="1" x14ac:dyDescent="0.25">
      <c r="A1661" t="e" vm="1674">
        <v>#VALUE!</v>
      </c>
      <c r="B1661" t="s">
        <v>4673</v>
      </c>
      <c r="C1661" t="s">
        <v>4674</v>
      </c>
      <c r="D1661" s="31" cm="1">
        <f t="array" aca="1" ref="D1661" ca="1">_FV(A1661,"Last trade time",TRUE)</f>
        <v>45824.923630740625</v>
      </c>
      <c r="E1661" s="23" cm="1">
        <f t="array" aca="1" ref="E1661" ca="1">_FV(A1661,"Price")</f>
        <v>22.34</v>
      </c>
      <c r="F1661" s="27" cm="1">
        <f t="array" aca="1" ref="F1661" ca="1">_FV(A1661,"Change (%)",TRUE)</f>
        <v>3.2348000000000002E-2</v>
      </c>
      <c r="G1661" s="26" cm="1">
        <f t="array" aca="1" ref="G1661" ca="1">_FV(A1661,"Change")</f>
        <v>0.7</v>
      </c>
      <c r="H1661" s="23" cm="1">
        <f t="array" aca="1" ref="H1661" ca="1">_FV(A1661,"Open")</f>
        <v>21.93</v>
      </c>
      <c r="I1661" s="23" cm="1">
        <f t="array" aca="1" ref="I1661" ca="1">_FV(A1661,"Low")</f>
        <v>21.88</v>
      </c>
      <c r="J1661" s="23" cm="1">
        <f t="array" aca="1" ref="J1661" ca="1">_FV(A1661,"High")</f>
        <v>22.43</v>
      </c>
      <c r="K1661" s="23" cm="1">
        <f t="array" aca="1" ref="K1661" ca="1">_FV(A1661,"Previous close",TRUE)</f>
        <v>21.64</v>
      </c>
      <c r="L1661" s="26"/>
      <c r="M1661" s="23" cm="1">
        <f t="array" aca="1" ref="M1661" ca="1">_FV(A1661,"52 week low",TRUE)</f>
        <v>16.475000000000001</v>
      </c>
      <c r="N1661" s="23" cm="1">
        <f t="array" aca="1" ref="N1661" ca="1">_FV(A1661,"52 week high",TRUE)</f>
        <v>27.1</v>
      </c>
      <c r="O1661" s="8" cm="1">
        <f t="array" aca="1" ref="O1661" ca="1">_FV(A1661,"Volume")</f>
        <v>4997376</v>
      </c>
      <c r="P1661" s="7" cm="1">
        <f t="array" aca="1" ref="P1661" ca="1">_FV(A1661,"Volume average",TRUE)</f>
        <v>2975157</v>
      </c>
      <c r="Q1661" t="s">
        <v>1848</v>
      </c>
      <c r="S1661" t="s">
        <v>3947</v>
      </c>
      <c r="T1661" s="25" cm="1">
        <f t="array" aca="1" ref="T1661" ca="1">_FV(A1661,"Expense ratio",TRUE)</f>
        <v>6.0000000000000001E-3</v>
      </c>
      <c r="U1661" s="24" cm="1">
        <f t="array" aca="1" ref="U1661" ca="1">_FV(A1661,"Market cap",TRUE)</f>
        <v>841963691.16999996</v>
      </c>
      <c r="V1661" s="4">
        <v>841963712</v>
      </c>
      <c r="W1661" s="4">
        <v>841963712</v>
      </c>
      <c r="Y1661" t="s">
        <v>4675</v>
      </c>
      <c r="Z1661" s="5">
        <v>23.220700000000001</v>
      </c>
      <c r="AA1661" s="5">
        <v>9.8541519999999991</v>
      </c>
      <c r="AB1661" s="4">
        <v>0</v>
      </c>
      <c r="AC1661" s="4">
        <v>2658661</v>
      </c>
      <c r="AE1661" s="5">
        <v>-7.0916360939962679</v>
      </c>
      <c r="AF1661" s="5">
        <v>16.367258629990751</v>
      </c>
      <c r="AI1661" s="4">
        <v>2658661</v>
      </c>
      <c r="AJ1661" s="5">
        <v>61813868.25</v>
      </c>
      <c r="AL1661" s="5">
        <v>27.1</v>
      </c>
      <c r="AM1661" s="5">
        <v>16.475000000000001</v>
      </c>
      <c r="AN1661" t="s">
        <v>82</v>
      </c>
      <c r="AO1661" t="str" cm="1">
        <f t="array" aca="1" ref="AO1661" ca="1">_FV(A1661,"Currency")</f>
        <v>USD</v>
      </c>
      <c r="AP1661" t="str" cm="1">
        <f t="array" aca="1" ref="AP1661" ca="1">_FV(A1661,"Exchange")</f>
        <v>NYSE Arca</v>
      </c>
      <c r="AQ1661" s="6" t="str" cm="1">
        <f t="array" aca="1" ref="AQ1661" ca="1">_FV(A1661,"Exchange abbreviation",TRUE)</f>
        <v>ARCX</v>
      </c>
      <c r="AR1661" t="str" cm="1">
        <f t="array" aca="1" ref="AR1661" ca="1">_FV(A1661,"Instrument type",TRUE)</f>
        <v>ETF</v>
      </c>
    </row>
    <row r="1662" spans="1:44" ht="18.75" customHeight="1" x14ac:dyDescent="0.25">
      <c r="A1662" t="e" vm="1675">
        <v>#VALUE!</v>
      </c>
      <c r="B1662" t="s">
        <v>4676</v>
      </c>
      <c r="C1662" t="s">
        <v>4677</v>
      </c>
      <c r="D1662" s="31" cm="1">
        <f t="array" aca="1" ref="D1662" ca="1">_FV(A1662,"Last trade time",TRUE)</f>
        <v>45824.843750103908</v>
      </c>
      <c r="E1662" s="23" cm="1">
        <f t="array" aca="1" ref="E1662" ca="1">_FV(A1662,"Price")</f>
        <v>54.98</v>
      </c>
      <c r="F1662" s="27" cm="1">
        <f t="array" aca="1" ref="F1662" ca="1">_FV(A1662,"Change (%)",TRUE)</f>
        <v>1.2161E-2</v>
      </c>
      <c r="G1662" s="26" cm="1">
        <f t="array" aca="1" ref="G1662" ca="1">_FV(A1662,"Change")</f>
        <v>0.66059999999999997</v>
      </c>
      <c r="H1662" s="23" cm="1">
        <f t="array" aca="1" ref="H1662" ca="1">_FV(A1662,"Open")</f>
        <v>54.75</v>
      </c>
      <c r="I1662" s="23" cm="1">
        <f t="array" aca="1" ref="I1662" ca="1">_FV(A1662,"Low")</f>
        <v>54.75</v>
      </c>
      <c r="J1662" s="23" cm="1">
        <f t="array" aca="1" ref="J1662" ca="1">_FV(A1662,"High")</f>
        <v>55.384999999999998</v>
      </c>
      <c r="K1662" s="23" cm="1">
        <f t="array" aca="1" ref="K1662" ca="1">_FV(A1662,"Previous close",TRUE)</f>
        <v>54.319400000000002</v>
      </c>
      <c r="L1662" s="26"/>
      <c r="M1662" s="23" cm="1">
        <f t="array" aca="1" ref="M1662" ca="1">_FV(A1662,"52 week low",TRUE)</f>
        <v>46.04</v>
      </c>
      <c r="N1662" s="23" cm="1">
        <f t="array" aca="1" ref="N1662" ca="1">_FV(A1662,"52 week high",TRUE)</f>
        <v>64.209900000000005</v>
      </c>
      <c r="O1662" s="8" cm="1">
        <f t="array" aca="1" ref="O1662" ca="1">_FV(A1662,"Volume")</f>
        <v>5612</v>
      </c>
      <c r="P1662" s="7" cm="1">
        <f t="array" aca="1" ref="P1662" ca="1">_FV(A1662,"Volume average",TRUE)</f>
        <v>2762</v>
      </c>
      <c r="Q1662" t="s">
        <v>72</v>
      </c>
      <c r="T1662" s="25" cm="1">
        <f t="array" aca="1" ref="T1662" ca="1">_FV(A1662,"Expense ratio",TRUE)</f>
        <v>6.0000000000000001E-3</v>
      </c>
      <c r="U1662" s="24" cm="1">
        <f t="array" aca="1" ref="U1662" ca="1">_FV(A1662,"Market cap",TRUE)</f>
        <v>61362028.979999997</v>
      </c>
      <c r="V1662" s="16"/>
      <c r="W1662" s="16"/>
      <c r="Z1662" s="18"/>
      <c r="AA1662" s="20"/>
      <c r="AB1662" s="20"/>
      <c r="AC1662" s="21">
        <v>2888</v>
      </c>
      <c r="AE1662" s="18"/>
      <c r="AF1662" s="20"/>
      <c r="AI1662" s="21"/>
      <c r="AJ1662" s="18"/>
      <c r="AL1662" s="18"/>
      <c r="AM1662" s="18"/>
      <c r="AN1662" t="s">
        <v>73</v>
      </c>
      <c r="AO1662" t="str" cm="1">
        <f t="array" aca="1" ref="AO1662" ca="1">_FV(A1662,"Currency")</f>
        <v>USD</v>
      </c>
      <c r="AP1662" t="str" cm="1">
        <f t="array" aca="1" ref="AP1662" ca="1">_FV(A1662,"Exchange")</f>
        <v>Nasdaq Stock Market</v>
      </c>
      <c r="AQ1662" s="6" t="str" cm="1">
        <f t="array" aca="1" ref="AQ1662" ca="1">_FV(A1662,"Exchange abbreviation",TRUE)</f>
        <v>XNAS</v>
      </c>
      <c r="AR1662" t="str" cm="1">
        <f t="array" aca="1" ref="AR1662" ca="1">_FV(A1662,"Instrument type",TRUE)</f>
        <v>ETF</v>
      </c>
    </row>
    <row r="1663" spans="1:44" ht="18.75" customHeight="1" x14ac:dyDescent="0.25">
      <c r="A1663" t="e" vm="1676">
        <v>#VALUE!</v>
      </c>
      <c r="B1663" t="s">
        <v>4678</v>
      </c>
      <c r="C1663" t="s">
        <v>4679</v>
      </c>
      <c r="D1663" s="31" cm="1">
        <f t="array" aca="1" ref="D1663" ca="1">_FV(A1663,"Last trade time",TRUE)</f>
        <v>45824.84033945547</v>
      </c>
      <c r="E1663" s="23" cm="1">
        <f t="array" aca="1" ref="E1663" ca="1">_FV(A1663,"Price")</f>
        <v>18.4711</v>
      </c>
      <c r="F1663" s="27" cm="1">
        <f t="array" aca="1" ref="F1663" ca="1">_FV(A1663,"Change (%)",TRUE)</f>
        <v>3.1040999999999999E-2</v>
      </c>
      <c r="G1663" s="26" cm="1">
        <f t="array" aca="1" ref="G1663" ca="1">_FV(A1663,"Change")</f>
        <v>0.55610000000000004</v>
      </c>
      <c r="H1663" s="23" cm="1">
        <f t="array" aca="1" ref="H1663" ca="1">_FV(A1663,"Open")</f>
        <v>18.18</v>
      </c>
      <c r="I1663" s="23" cm="1">
        <f t="array" aca="1" ref="I1663" ca="1">_FV(A1663,"Low")</f>
        <v>18.18</v>
      </c>
      <c r="J1663" s="23" cm="1">
        <f t="array" aca="1" ref="J1663" ca="1">_FV(A1663,"High")</f>
        <v>18.489999999999998</v>
      </c>
      <c r="K1663" s="23" cm="1">
        <f t="array" aca="1" ref="K1663" ca="1">_FV(A1663,"Previous close",TRUE)</f>
        <v>17.914999999999999</v>
      </c>
      <c r="L1663" s="26"/>
      <c r="M1663" s="23" cm="1">
        <f t="array" aca="1" ref="M1663" ca="1">_FV(A1663,"52 week low",TRUE)</f>
        <v>11.92</v>
      </c>
      <c r="N1663" s="23" cm="1">
        <f t="array" aca="1" ref="N1663" ca="1">_FV(A1663,"52 week high",TRUE)</f>
        <v>27</v>
      </c>
      <c r="O1663" s="8" cm="1">
        <f t="array" aca="1" ref="O1663" ca="1">_FV(A1663,"Volume")</f>
        <v>4300</v>
      </c>
      <c r="P1663" s="7" cm="1">
        <f t="array" aca="1" ref="P1663" ca="1">_FV(A1663,"Volume average",TRUE)</f>
        <v>4602</v>
      </c>
      <c r="Q1663" t="s">
        <v>204</v>
      </c>
      <c r="S1663" t="s">
        <v>277</v>
      </c>
      <c r="T1663" s="25" cm="1">
        <f t="array" aca="1" ref="T1663" ca="1">_FV(A1663,"Expense ratio",TRUE)</f>
        <v>6.0000000000000001E-3</v>
      </c>
      <c r="U1663" s="24" cm="1">
        <f t="array" aca="1" ref="U1663" ca="1">_FV(A1663,"Market cap",TRUE)</f>
        <v>10232527.01</v>
      </c>
      <c r="V1663" s="4">
        <v>10460769</v>
      </c>
      <c r="W1663" s="4">
        <v>10460769</v>
      </c>
      <c r="Y1663" t="s">
        <v>4680</v>
      </c>
      <c r="Z1663" s="5">
        <v>18.47</v>
      </c>
      <c r="AA1663" s="5">
        <v>10.743442999999999</v>
      </c>
      <c r="AB1663" s="5">
        <v>0.17829999999999999</v>
      </c>
      <c r="AC1663" s="4">
        <v>9458</v>
      </c>
      <c r="AE1663" s="5">
        <v>-1.8906057562333769</v>
      </c>
      <c r="AF1663" s="5">
        <v>40.647186465040129</v>
      </c>
      <c r="AI1663" s="4">
        <v>9458</v>
      </c>
      <c r="AJ1663" s="5">
        <v>174736.55</v>
      </c>
      <c r="AL1663" s="4">
        <v>27</v>
      </c>
      <c r="AM1663" s="5">
        <v>11.92</v>
      </c>
      <c r="AN1663" t="s">
        <v>47</v>
      </c>
      <c r="AO1663" t="str" cm="1">
        <f t="array" aca="1" ref="AO1663" ca="1">_FV(A1663,"Currency")</f>
        <v>USD</v>
      </c>
      <c r="AP1663" t="str" cm="1">
        <f t="array" aca="1" ref="AP1663" ca="1">_FV(A1663,"Exchange")</f>
        <v>CBOE BZX Exchange</v>
      </c>
      <c r="AQ1663" s="6" t="str" cm="1">
        <f t="array" aca="1" ref="AQ1663" ca="1">_FV(A1663,"Exchange abbreviation",TRUE)</f>
        <v>BATS</v>
      </c>
      <c r="AR1663" t="str" cm="1">
        <f t="array" aca="1" ref="AR1663" ca="1">_FV(A1663,"Instrument type",TRUE)</f>
        <v>ETF</v>
      </c>
    </row>
    <row r="1664" spans="1:44" ht="18.75" customHeight="1" x14ac:dyDescent="0.25">
      <c r="A1664" t="e" vm="1677">
        <v>#VALUE!</v>
      </c>
      <c r="B1664" t="s">
        <v>4681</v>
      </c>
      <c r="C1664" t="s">
        <v>4682</v>
      </c>
      <c r="D1664" s="31" cm="1">
        <f t="array" aca="1" ref="D1664" ca="1">_FV(A1664,"Last trade time",TRUE)</f>
        <v>45824.89983778906</v>
      </c>
      <c r="E1664" s="23" cm="1">
        <f t="array" aca="1" ref="E1664" ca="1">_FV(A1664,"Price")</f>
        <v>17.559999999999999</v>
      </c>
      <c r="F1664" s="27" cm="1">
        <f t="array" aca="1" ref="F1664" ca="1">_FV(A1664,"Change (%)",TRUE)</f>
        <v>1.5969000000000001E-2</v>
      </c>
      <c r="G1664" s="26" cm="1">
        <f t="array" aca="1" ref="G1664" ca="1">_FV(A1664,"Change")</f>
        <v>0.27600000000000002</v>
      </c>
      <c r="H1664" s="23" cm="1">
        <f t="array" aca="1" ref="H1664" ca="1">_FV(A1664,"Open")</f>
        <v>17.47</v>
      </c>
      <c r="I1664" s="23" cm="1">
        <f t="array" aca="1" ref="I1664" ca="1">_FV(A1664,"Low")</f>
        <v>17.399999999999999</v>
      </c>
      <c r="J1664" s="23" cm="1">
        <f t="array" aca="1" ref="J1664" ca="1">_FV(A1664,"High")</f>
        <v>17.61</v>
      </c>
      <c r="K1664" s="23" cm="1">
        <f t="array" aca="1" ref="K1664" ca="1">_FV(A1664,"Previous close",TRUE)</f>
        <v>17.283999999999999</v>
      </c>
      <c r="L1664" s="26"/>
      <c r="M1664" s="23" cm="1">
        <f t="array" aca="1" ref="M1664" ca="1">_FV(A1664,"52 week low",TRUE)</f>
        <v>13.305</v>
      </c>
      <c r="N1664" s="23" cm="1">
        <f t="array" aca="1" ref="N1664" ca="1">_FV(A1664,"52 week high",TRUE)</f>
        <v>18.920000000000002</v>
      </c>
      <c r="O1664" s="8" cm="1">
        <f t="array" aca="1" ref="O1664" ca="1">_FV(A1664,"Volume")</f>
        <v>241443</v>
      </c>
      <c r="P1664" s="7" cm="1">
        <f t="array" aca="1" ref="P1664" ca="1">_FV(A1664,"Volume average",TRUE)</f>
        <v>213459</v>
      </c>
      <c r="Q1664" t="s">
        <v>2613</v>
      </c>
      <c r="S1664" t="s">
        <v>2067</v>
      </c>
      <c r="T1664" s="25" cm="1">
        <f t="array" aca="1" ref="T1664" ca="1">_FV(A1664,"Expense ratio",TRUE)</f>
        <v>6.0000000000000001E-3</v>
      </c>
      <c r="U1664" s="24" cm="1">
        <f t="array" aca="1" ref="U1664" ca="1">_FV(A1664,"Market cap",TRUE)</f>
        <v>134898534.38</v>
      </c>
      <c r="V1664" s="4">
        <v>134898528</v>
      </c>
      <c r="W1664" s="4">
        <v>134898528</v>
      </c>
      <c r="Y1664" t="s">
        <v>4683</v>
      </c>
      <c r="Z1664" s="5">
        <v>18.605640000000001</v>
      </c>
      <c r="AA1664" s="5">
        <v>10.495198</v>
      </c>
      <c r="AB1664" s="5">
        <v>2.98E-2</v>
      </c>
      <c r="AC1664" s="4">
        <v>197360</v>
      </c>
      <c r="AE1664" s="5">
        <v>14.50427729346999</v>
      </c>
      <c r="AF1664" s="5">
        <v>40.976000274782699</v>
      </c>
      <c r="AI1664" s="4">
        <v>197360</v>
      </c>
      <c r="AJ1664" s="5">
        <v>3684711.2</v>
      </c>
      <c r="AL1664" s="5">
        <v>18.760000000000002</v>
      </c>
      <c r="AM1664" s="5">
        <v>13.244999999999999</v>
      </c>
      <c r="AN1664" t="s">
        <v>90</v>
      </c>
      <c r="AO1664" t="str" cm="1">
        <f t="array" aca="1" ref="AO1664" ca="1">_FV(A1664,"Currency")</f>
        <v>USD</v>
      </c>
      <c r="AP1664" t="str" cm="1">
        <f t="array" aca="1" ref="AP1664" ca="1">_FV(A1664,"Exchange")</f>
        <v>Nasdaq Stock Market</v>
      </c>
      <c r="AQ1664" s="6" t="str" cm="1">
        <f t="array" aca="1" ref="AQ1664" ca="1">_FV(A1664,"Exchange abbreviation",TRUE)</f>
        <v>XNAS</v>
      </c>
      <c r="AR1664" t="str" cm="1">
        <f t="array" aca="1" ref="AR1664" ca="1">_FV(A1664,"Instrument type",TRUE)</f>
        <v>ETF</v>
      </c>
    </row>
    <row r="1665" spans="1:44" ht="18.75" customHeight="1" x14ac:dyDescent="0.25">
      <c r="A1665" t="e" vm="1678">
        <v>#VALUE!</v>
      </c>
      <c r="B1665" t="s">
        <v>4684</v>
      </c>
      <c r="C1665" t="s">
        <v>4685</v>
      </c>
      <c r="D1665" s="31" cm="1">
        <f t="array" aca="1" ref="D1665" ca="1">_FV(A1665,"Last trade time",TRUE)</f>
        <v>45824.853317939065</v>
      </c>
      <c r="E1665" s="23" cm="1">
        <f t="array" aca="1" ref="E1665" ca="1">_FV(A1665,"Price")</f>
        <v>18.045000000000002</v>
      </c>
      <c r="F1665" s="27" cm="1">
        <f t="array" aca="1" ref="F1665" ca="1">_FV(A1665,"Change (%)",TRUE)</f>
        <v>1.5703999999999999E-2</v>
      </c>
      <c r="G1665" s="26" cm="1">
        <f t="array" aca="1" ref="G1665" ca="1">_FV(A1665,"Change")</f>
        <v>0.27900000000000003</v>
      </c>
      <c r="H1665" s="23" cm="1">
        <f t="array" aca="1" ref="H1665" ca="1">_FV(A1665,"Open")</f>
        <v>18.100000000000001</v>
      </c>
      <c r="I1665" s="23" cm="1">
        <f t="array" aca="1" ref="I1665" ca="1">_FV(A1665,"Low")</f>
        <v>18.04</v>
      </c>
      <c r="J1665" s="23" cm="1">
        <f t="array" aca="1" ref="J1665" ca="1">_FV(A1665,"High")</f>
        <v>18.18</v>
      </c>
      <c r="K1665" s="23" cm="1">
        <f t="array" aca="1" ref="K1665" ca="1">_FV(A1665,"Previous close",TRUE)</f>
        <v>17.765999999999998</v>
      </c>
      <c r="L1665" s="26"/>
      <c r="M1665" s="23" cm="1">
        <f t="array" aca="1" ref="M1665" ca="1">_FV(A1665,"52 week low",TRUE)</f>
        <v>16.329999999999998</v>
      </c>
      <c r="N1665" s="23" cm="1">
        <f t="array" aca="1" ref="N1665" ca="1">_FV(A1665,"52 week high",TRUE)</f>
        <v>19.21</v>
      </c>
      <c r="O1665" s="8" cm="1">
        <f t="array" aca="1" ref="O1665" ca="1">_FV(A1665,"Volume")</f>
        <v>171141</v>
      </c>
      <c r="P1665" s="7" cm="1">
        <f t="array" aca="1" ref="P1665" ca="1">_FV(A1665,"Volume average",TRUE)</f>
        <v>164131</v>
      </c>
      <c r="Q1665" t="s">
        <v>2613</v>
      </c>
      <c r="S1665" t="s">
        <v>2067</v>
      </c>
      <c r="T1665" s="25" cm="1">
        <f t="array" aca="1" ref="T1665" ca="1">_FV(A1665,"Expense ratio",TRUE)</f>
        <v>6.0000000000000001E-3</v>
      </c>
      <c r="U1665" s="24" cm="1">
        <f t="array" aca="1" ref="U1665" ca="1">_FV(A1665,"Market cap",TRUE)</f>
        <v>82081516.659999996</v>
      </c>
      <c r="V1665" s="4">
        <v>82081520</v>
      </c>
      <c r="W1665" s="4">
        <v>82081520</v>
      </c>
      <c r="Y1665" t="s">
        <v>4683</v>
      </c>
      <c r="Z1665" s="5">
        <v>18.786059999999999</v>
      </c>
      <c r="AA1665" s="5">
        <v>11.714297</v>
      </c>
      <c r="AB1665" s="19">
        <v>5.6700001999999999E-2</v>
      </c>
      <c r="AC1665" s="4">
        <v>72538</v>
      </c>
      <c r="AE1665" s="5">
        <v>5.2543351935580462</v>
      </c>
      <c r="AF1665" s="19">
        <v>17.6215560224088</v>
      </c>
      <c r="AI1665" s="4">
        <v>72538</v>
      </c>
      <c r="AJ1665" s="5">
        <v>1365890.54</v>
      </c>
      <c r="AL1665" s="5">
        <v>19.21</v>
      </c>
      <c r="AM1665" s="5">
        <v>16.292000000000002</v>
      </c>
      <c r="AN1665" t="s">
        <v>90</v>
      </c>
      <c r="AO1665" t="str" cm="1">
        <f t="array" aca="1" ref="AO1665" ca="1">_FV(A1665,"Currency")</f>
        <v>USD</v>
      </c>
      <c r="AP1665" t="str" cm="1">
        <f t="array" aca="1" ref="AP1665" ca="1">_FV(A1665,"Exchange")</f>
        <v>Nasdaq Stock Market</v>
      </c>
      <c r="AQ1665" s="6" t="str" cm="1">
        <f t="array" aca="1" ref="AQ1665" ca="1">_FV(A1665,"Exchange abbreviation",TRUE)</f>
        <v>XNAS</v>
      </c>
      <c r="AR1665" t="str" cm="1">
        <f t="array" aca="1" ref="AR1665" ca="1">_FV(A1665,"Instrument type",TRUE)</f>
        <v>ETF</v>
      </c>
    </row>
    <row r="1666" spans="1:44" ht="18.75" customHeight="1" x14ac:dyDescent="0.25">
      <c r="A1666" t="e" vm="1679">
        <v>#VALUE!</v>
      </c>
      <c r="B1666" t="s">
        <v>4686</v>
      </c>
      <c r="C1666" t="s">
        <v>4687</v>
      </c>
      <c r="D1666" s="31" cm="1">
        <f t="array" aca="1" ref="D1666" ca="1">_FV(A1666,"Last trade time",TRUE)</f>
        <v>45824.932854536717</v>
      </c>
      <c r="E1666" s="23" cm="1">
        <f t="array" aca="1" ref="E1666" ca="1">_FV(A1666,"Price")</f>
        <v>113.76</v>
      </c>
      <c r="F1666" s="27" cm="1">
        <f t="array" aca="1" ref="F1666" ca="1">_FV(A1666,"Change (%)",TRUE)</f>
        <v>1.5624000000000001E-2</v>
      </c>
      <c r="G1666" s="26" cm="1">
        <f t="array" aca="1" ref="G1666" ca="1">_FV(A1666,"Change")</f>
        <v>1.75</v>
      </c>
      <c r="H1666" s="23" cm="1">
        <f t="array" aca="1" ref="H1666" ca="1">_FV(A1666,"Open")</f>
        <v>116.15</v>
      </c>
      <c r="I1666" s="23" cm="1">
        <f t="array" aca="1" ref="I1666" ca="1">_FV(A1666,"Low")</f>
        <v>113.51</v>
      </c>
      <c r="J1666" s="23" cm="1">
        <f t="array" aca="1" ref="J1666" ca="1">_FV(A1666,"High")</f>
        <v>116.2</v>
      </c>
      <c r="K1666" s="23" cm="1">
        <f t="array" aca="1" ref="K1666" ca="1">_FV(A1666,"Previous close",TRUE)</f>
        <v>112.01</v>
      </c>
      <c r="L1666" s="26"/>
      <c r="M1666" s="23" cm="1">
        <f t="array" aca="1" ref="M1666" ca="1">_FV(A1666,"52 week low",TRUE)</f>
        <v>82.35</v>
      </c>
      <c r="N1666" s="23" cm="1">
        <f t="array" aca="1" ref="N1666" ca="1">_FV(A1666,"52 week high",TRUE)</f>
        <v>118.49</v>
      </c>
      <c r="O1666" s="8" cm="1">
        <f t="array" aca="1" ref="O1666" ca="1">_FV(A1666,"Volume")</f>
        <v>439499</v>
      </c>
      <c r="P1666" s="7" cm="1">
        <f t="array" aca="1" ref="P1666" ca="1">_FV(A1666,"Volume average",TRUE)</f>
        <v>451286</v>
      </c>
      <c r="Q1666" t="s">
        <v>198</v>
      </c>
      <c r="R1666" t="s">
        <v>4688</v>
      </c>
      <c r="T1666" s="25" cm="1">
        <f t="array" aca="1" ref="T1666" ca="1">_FV(A1666,"Expense ratio",TRUE)</f>
        <v>6.0000000000000001E-3</v>
      </c>
      <c r="U1666" s="24" cm="1">
        <f t="array" aca="1" ref="U1666" ca="1">_FV(A1666,"Market cap",TRUE)</f>
        <v>1191025631.28</v>
      </c>
      <c r="V1666" s="16"/>
      <c r="W1666" s="16"/>
      <c r="Z1666" s="18"/>
      <c r="AA1666" s="20"/>
      <c r="AB1666" s="20"/>
      <c r="AC1666" s="21">
        <v>406060</v>
      </c>
      <c r="AE1666" s="18"/>
      <c r="AF1666" s="20"/>
      <c r="AI1666" s="21"/>
      <c r="AJ1666" s="18"/>
      <c r="AL1666" s="18"/>
      <c r="AM1666" s="18"/>
      <c r="AN1666" t="s">
        <v>73</v>
      </c>
      <c r="AO1666" t="str" cm="1">
        <f t="array" aca="1" ref="AO1666" ca="1">_FV(A1666,"Currency")</f>
        <v>USD</v>
      </c>
      <c r="AP1666" t="str" cm="1">
        <f t="array" aca="1" ref="AP1666" ca="1">_FV(A1666,"Exchange")</f>
        <v>NYSE Arca</v>
      </c>
      <c r="AQ1666" s="6" t="str" cm="1">
        <f t="array" aca="1" ref="AQ1666" ca="1">_FV(A1666,"Exchange abbreviation",TRUE)</f>
        <v>ARCX</v>
      </c>
      <c r="AR1666" t="str" cm="1">
        <f t="array" aca="1" ref="AR1666" ca="1">_FV(A1666,"Instrument type",TRUE)</f>
        <v>ETF</v>
      </c>
    </row>
    <row r="1667" spans="1:44" ht="18.75" customHeight="1" x14ac:dyDescent="0.25">
      <c r="A1667" t="e" vm="1680">
        <v>#VALUE!</v>
      </c>
      <c r="B1667" t="s">
        <v>4689</v>
      </c>
      <c r="C1667" t="s">
        <v>4690</v>
      </c>
      <c r="D1667" s="31" cm="1">
        <f t="array" aca="1" ref="D1667" ca="1">_FV(A1667,"Last trade time",TRUE)</f>
        <v>45824.936186203122</v>
      </c>
      <c r="E1667" s="23" cm="1">
        <f t="array" aca="1" ref="E1667" ca="1">_FV(A1667,"Price")</f>
        <v>13.54</v>
      </c>
      <c r="F1667" s="27" cm="1">
        <f t="array" aca="1" ref="F1667" ca="1">_FV(A1667,"Change (%)",TRUE)</f>
        <v>0</v>
      </c>
      <c r="G1667" s="26" cm="1">
        <f t="array" aca="1" ref="G1667" ca="1">_FV(A1667,"Change")</f>
        <v>0</v>
      </c>
      <c r="H1667" s="23" cm="1">
        <f t="array" aca="1" ref="H1667" ca="1">_FV(A1667,"Open")</f>
        <v>13.53</v>
      </c>
      <c r="I1667" s="23" cm="1">
        <f t="array" aca="1" ref="I1667" ca="1">_FV(A1667,"Low")</f>
        <v>13.315</v>
      </c>
      <c r="J1667" s="23" cm="1">
        <f t="array" aca="1" ref="J1667" ca="1">_FV(A1667,"High")</f>
        <v>13.57</v>
      </c>
      <c r="K1667" s="23" cm="1">
        <f t="array" aca="1" ref="K1667" ca="1">_FV(A1667,"Previous close",TRUE)</f>
        <v>13.54</v>
      </c>
      <c r="L1667" s="26"/>
      <c r="M1667" s="23" cm="1">
        <f t="array" aca="1" ref="M1667" ca="1">_FV(A1667,"52 week low",TRUE)</f>
        <v>12.015000000000001</v>
      </c>
      <c r="N1667" s="23" cm="1">
        <f t="array" aca="1" ref="N1667" ca="1">_FV(A1667,"52 week high",TRUE)</f>
        <v>14.44</v>
      </c>
      <c r="O1667" s="8" cm="1">
        <f t="array" aca="1" ref="O1667" ca="1">_FV(A1667,"Volume")</f>
        <v>10428061</v>
      </c>
      <c r="P1667" s="7" cm="1">
        <f t="array" aca="1" ref="P1667" ca="1">_FV(A1667,"Volume average",TRUE)</f>
        <v>4316887</v>
      </c>
      <c r="Q1667" t="s">
        <v>114</v>
      </c>
      <c r="R1667" t="s">
        <v>115</v>
      </c>
      <c r="S1667" t="s">
        <v>277</v>
      </c>
      <c r="T1667" s="25" cm="1">
        <f t="array" aca="1" ref="T1667" ca="1">_FV(A1667,"Expense ratio",TRUE)</f>
        <v>5.8999999999999999E-3</v>
      </c>
      <c r="U1667" s="24" cm="1">
        <f t="array" aca="1" ref="U1667" ca="1">_FV(A1667,"Market cap",TRUE)</f>
        <v>4265714162.6599998</v>
      </c>
      <c r="V1667" s="4">
        <v>4309970432</v>
      </c>
      <c r="W1667" s="4">
        <v>4309970432</v>
      </c>
      <c r="Y1667" t="s">
        <v>4691</v>
      </c>
      <c r="Z1667" s="5">
        <v>12.99</v>
      </c>
      <c r="AA1667" s="20"/>
      <c r="AB1667" s="5">
        <v>4.5900002000000002E-2</v>
      </c>
      <c r="AC1667" s="4">
        <v>4795500</v>
      </c>
      <c r="AE1667" s="5">
        <v>-1.0662630777038331</v>
      </c>
      <c r="AF1667" s="5">
        <v>-2.594249221383405</v>
      </c>
      <c r="AI1667" s="4">
        <v>4795500</v>
      </c>
      <c r="AJ1667" s="4">
        <v>62245590</v>
      </c>
      <c r="AL1667" s="5">
        <v>14.44</v>
      </c>
      <c r="AM1667" s="5">
        <v>12.015000000000001</v>
      </c>
      <c r="AN1667" t="s">
        <v>82</v>
      </c>
      <c r="AO1667" t="str" cm="1">
        <f t="array" aca="1" ref="AO1667" ca="1">_FV(A1667,"Currency")</f>
        <v>USD</v>
      </c>
      <c r="AP1667" t="str" cm="1">
        <f t="array" aca="1" ref="AP1667" ca="1">_FV(A1667,"Exchange")</f>
        <v>Nasdaq Stock Market</v>
      </c>
      <c r="AQ1667" s="6" t="str" cm="1">
        <f t="array" aca="1" ref="AQ1667" ca="1">_FV(A1667,"Exchange abbreviation",TRUE)</f>
        <v>XNAS</v>
      </c>
      <c r="AR1667" t="str" cm="1">
        <f t="array" aca="1" ref="AR1667" ca="1">_FV(A1667,"Instrument type",TRUE)</f>
        <v>ETF</v>
      </c>
    </row>
    <row r="1668" spans="1:44" ht="18.75" customHeight="1" x14ac:dyDescent="0.25">
      <c r="A1668" t="e" vm="1681">
        <v>#VALUE!</v>
      </c>
      <c r="B1668" t="s">
        <v>4692</v>
      </c>
      <c r="C1668" t="s">
        <v>4693</v>
      </c>
      <c r="D1668" s="31" cm="1">
        <f t="array" aca="1" ref="D1668" ca="1">_FV(A1668,"Last trade time",TRUE)</f>
        <v>45824.84027780078</v>
      </c>
      <c r="E1668" s="23" cm="1">
        <f t="array" aca="1" ref="E1668" ca="1">_FV(A1668,"Price")</f>
        <v>23.449400000000001</v>
      </c>
      <c r="F1668" s="27" cm="1">
        <f t="array" aca="1" ref="F1668" ca="1">_FV(A1668,"Change (%)",TRUE)</f>
        <v>-4.3350000000000003E-3</v>
      </c>
      <c r="G1668" s="26" cm="1">
        <f t="array" aca="1" ref="G1668" ca="1">_FV(A1668,"Change")</f>
        <v>-0.1021</v>
      </c>
      <c r="H1668" s="23" cm="1">
        <f t="array" aca="1" ref="H1668" ca="1">_FV(A1668,"Open")</f>
        <v>23.63</v>
      </c>
      <c r="I1668" s="23" cm="1">
        <f t="array" aca="1" ref="I1668" ca="1">_FV(A1668,"Low")</f>
        <v>23.405000000000001</v>
      </c>
      <c r="J1668" s="23" cm="1">
        <f t="array" aca="1" ref="J1668" ca="1">_FV(A1668,"High")</f>
        <v>23.63</v>
      </c>
      <c r="K1668" s="23" cm="1">
        <f t="array" aca="1" ref="K1668" ca="1">_FV(A1668,"Previous close",TRUE)</f>
        <v>23.551500000000001</v>
      </c>
      <c r="L1668" s="26"/>
      <c r="M1668" s="23" cm="1">
        <f t="array" aca="1" ref="M1668" ca="1">_FV(A1668,"52 week low",TRUE)</f>
        <v>18.559999999999999</v>
      </c>
      <c r="N1668" s="23" cm="1">
        <f t="array" aca="1" ref="N1668" ca="1">_FV(A1668,"52 week high",TRUE)</f>
        <v>28.1938</v>
      </c>
      <c r="O1668" s="8" cm="1">
        <f t="array" aca="1" ref="O1668" ca="1">_FV(A1668,"Volume")</f>
        <v>1810</v>
      </c>
      <c r="P1668" s="7" cm="1">
        <f t="array" aca="1" ref="P1668" ca="1">_FV(A1668,"Volume average",TRUE)</f>
        <v>2608</v>
      </c>
      <c r="Q1668" t="s">
        <v>351</v>
      </c>
      <c r="S1668" t="s">
        <v>2648</v>
      </c>
      <c r="T1668" s="25" cm="1">
        <f t="array" aca="1" ref="T1668" ca="1">_FV(A1668,"Expense ratio",TRUE)</f>
        <v>5.8999999999999999E-3</v>
      </c>
      <c r="U1668" s="24" cm="1">
        <f t="array" aca="1" ref="U1668" ca="1">_FV(A1668,"Market cap",TRUE)</f>
        <v>2889264.97</v>
      </c>
      <c r="V1668" s="4">
        <v>2889264</v>
      </c>
      <c r="W1668" s="4">
        <v>2889264</v>
      </c>
      <c r="Y1668" t="s">
        <v>941</v>
      </c>
      <c r="Z1668" s="5">
        <v>22.8797</v>
      </c>
      <c r="AA1668" s="5">
        <v>26.923497999999999</v>
      </c>
      <c r="AB1668" s="5">
        <v>9.7999999999999997E-3</v>
      </c>
      <c r="AC1668" s="4">
        <v>2020</v>
      </c>
      <c r="AE1668" s="5">
        <v>2.5676125496255859</v>
      </c>
      <c r="AF1668" s="5">
        <v>-9.1680465785289762</v>
      </c>
      <c r="AI1668" s="4">
        <v>2020</v>
      </c>
      <c r="AJ1668" s="5">
        <v>46355.97</v>
      </c>
      <c r="AL1668" s="5">
        <v>28.193999999999999</v>
      </c>
      <c r="AM1668" s="5">
        <v>18.559999999999999</v>
      </c>
      <c r="AN1668" t="s">
        <v>47</v>
      </c>
      <c r="AO1668" t="str" cm="1">
        <f t="array" aca="1" ref="AO1668" ca="1">_FV(A1668,"Currency")</f>
        <v>USD</v>
      </c>
      <c r="AP1668" t="str" cm="1">
        <f t="array" aca="1" ref="AP1668" ca="1">_FV(A1668,"Exchange")</f>
        <v>NYSE Arca</v>
      </c>
      <c r="AQ1668" s="6" t="str" cm="1">
        <f t="array" aca="1" ref="AQ1668" ca="1">_FV(A1668,"Exchange abbreviation",TRUE)</f>
        <v>ARCX</v>
      </c>
      <c r="AR1668" t="str" cm="1">
        <f t="array" aca="1" ref="AR1668" ca="1">_FV(A1668,"Instrument type",TRUE)</f>
        <v>ETF</v>
      </c>
    </row>
    <row r="1669" spans="1:44" ht="18.75" customHeight="1" x14ac:dyDescent="0.25">
      <c r="A1669" t="e" vm="1682">
        <v>#VALUE!</v>
      </c>
      <c r="B1669" t="s">
        <v>4694</v>
      </c>
      <c r="C1669" t="s">
        <v>4695</v>
      </c>
      <c r="D1669" s="31" cm="1">
        <f t="array" aca="1" ref="D1669" ca="1">_FV(A1669,"Last trade time",TRUE)</f>
        <v>45824.916275485935</v>
      </c>
      <c r="E1669" s="23" cm="1">
        <f t="array" aca="1" ref="E1669" ca="1">_FV(A1669,"Price")</f>
        <v>19.568100000000001</v>
      </c>
      <c r="F1669" s="27" cm="1">
        <f t="array" aca="1" ref="F1669" ca="1">_FV(A1669,"Change (%)",TRUE)</f>
        <v>3.8990000000000001E-3</v>
      </c>
      <c r="G1669" s="26" cm="1">
        <f t="array" aca="1" ref="G1669" ca="1">_FV(A1669,"Change")</f>
        <v>7.5999999999999998E-2</v>
      </c>
      <c r="H1669" s="23" cm="1">
        <f t="array" aca="1" ref="H1669" ca="1">_FV(A1669,"Open")</f>
        <v>19.568100000000001</v>
      </c>
      <c r="I1669" s="23" cm="1">
        <f t="array" aca="1" ref="I1669" ca="1">_FV(A1669,"Low")</f>
        <v>19.568100000000001</v>
      </c>
      <c r="J1669" s="23" cm="1">
        <f t="array" aca="1" ref="J1669" ca="1">_FV(A1669,"High")</f>
        <v>19.568100000000001</v>
      </c>
      <c r="K1669" s="23" cm="1">
        <f t="array" aca="1" ref="K1669" ca="1">_FV(A1669,"Previous close",TRUE)</f>
        <v>19.492100000000001</v>
      </c>
      <c r="L1669" s="26"/>
      <c r="M1669" s="23" cm="1">
        <f t="array" aca="1" ref="M1669" ca="1">_FV(A1669,"52 week low",TRUE)</f>
        <v>15.122999999999999</v>
      </c>
      <c r="N1669" s="23" cm="1">
        <f t="array" aca="1" ref="N1669" ca="1">_FV(A1669,"52 week high",TRUE)</f>
        <v>19.925000000000001</v>
      </c>
      <c r="O1669" s="8" cm="1">
        <f t="array" aca="1" ref="O1669" ca="1">_FV(A1669,"Volume")</f>
        <v>10</v>
      </c>
      <c r="P1669" s="7" cm="1">
        <f t="array" aca="1" ref="P1669" ca="1">_FV(A1669,"Volume average",TRUE)</f>
        <v>1808</v>
      </c>
      <c r="Q1669" t="s">
        <v>864</v>
      </c>
      <c r="T1669" s="25" cm="1">
        <f t="array" aca="1" ref="T1669" ca="1">_FV(A1669,"Expense ratio",TRUE)</f>
        <v>5.8999999999999999E-3</v>
      </c>
      <c r="U1669" s="24" cm="1">
        <f t="array" aca="1" ref="U1669" ca="1">_FV(A1669,"Market cap",TRUE)</f>
        <v>5968359.6399999997</v>
      </c>
      <c r="V1669" s="16"/>
      <c r="W1669" s="16"/>
      <c r="Z1669" s="18"/>
      <c r="AA1669" s="20"/>
      <c r="AB1669" s="20"/>
      <c r="AC1669" s="21">
        <v>1184</v>
      </c>
      <c r="AE1669" s="18"/>
      <c r="AF1669" s="20"/>
      <c r="AH1669" s="16"/>
      <c r="AI1669" s="21"/>
      <c r="AJ1669" s="18"/>
      <c r="AL1669" s="18"/>
      <c r="AM1669" s="18"/>
      <c r="AN1669" t="s">
        <v>73</v>
      </c>
      <c r="AO1669" t="str" cm="1">
        <f t="array" aca="1" ref="AO1669" ca="1">_FV(A1669,"Currency")</f>
        <v>USD</v>
      </c>
      <c r="AP1669" t="str" cm="1">
        <f t="array" aca="1" ref="AP1669" ca="1">_FV(A1669,"Exchange")</f>
        <v>NYSE Arca</v>
      </c>
      <c r="AQ1669" s="6" t="str" cm="1">
        <f t="array" aca="1" ref="AQ1669" ca="1">_FV(A1669,"Exchange abbreviation",TRUE)</f>
        <v>ARCX</v>
      </c>
      <c r="AR1669" t="str" cm="1">
        <f t="array" aca="1" ref="AR1669" ca="1">_FV(A1669,"Instrument type",TRUE)</f>
        <v>ETF</v>
      </c>
    </row>
    <row r="1670" spans="1:44" ht="18.75" customHeight="1" x14ac:dyDescent="0.25">
      <c r="A1670" t="e" vm="1683">
        <v>#VALUE!</v>
      </c>
      <c r="B1670" t="s">
        <v>4696</v>
      </c>
      <c r="C1670" t="s">
        <v>4697</v>
      </c>
      <c r="D1670" s="31" cm="1">
        <f t="array" aca="1" ref="D1670" ca="1">_FV(A1670,"Last trade time",TRUE)</f>
        <v>45824.840294501562</v>
      </c>
      <c r="E1670" s="23" cm="1">
        <f t="array" aca="1" ref="E1670" ca="1">_FV(A1670,"Price")</f>
        <v>40.2746</v>
      </c>
      <c r="F1670" s="27" cm="1">
        <f t="array" aca="1" ref="F1670" ca="1">_FV(A1670,"Change (%)",TRUE)</f>
        <v>-4.0700000000000003E-4</v>
      </c>
      <c r="G1670" s="26" cm="1">
        <f t="array" aca="1" ref="G1670" ca="1">_FV(A1670,"Change")</f>
        <v>-1.6400000000000001E-2</v>
      </c>
      <c r="H1670" s="23" cm="1">
        <f t="array" aca="1" ref="H1670" ca="1">_FV(A1670,"Open")</f>
        <v>40.49</v>
      </c>
      <c r="I1670" s="23" cm="1">
        <f t="array" aca="1" ref="I1670" ca="1">_FV(A1670,"Low")</f>
        <v>40.2746</v>
      </c>
      <c r="J1670" s="23" cm="1">
        <f t="array" aca="1" ref="J1670" ca="1">_FV(A1670,"High")</f>
        <v>40.61</v>
      </c>
      <c r="K1670" s="23" cm="1">
        <f t="array" aca="1" ref="K1670" ca="1">_FV(A1670,"Previous close",TRUE)</f>
        <v>40.290999999999997</v>
      </c>
      <c r="L1670" s="26"/>
      <c r="M1670" s="23" cm="1">
        <f t="array" aca="1" ref="M1670" ca="1">_FV(A1670,"52 week low",TRUE)</f>
        <v>30.63</v>
      </c>
      <c r="N1670" s="23" cm="1">
        <f t="array" aca="1" ref="N1670" ca="1">_FV(A1670,"52 week high",TRUE)</f>
        <v>41.54</v>
      </c>
      <c r="O1670" s="8" cm="1">
        <f t="array" aca="1" ref="O1670" ca="1">_FV(A1670,"Volume")</f>
        <v>1296</v>
      </c>
      <c r="P1670" s="7" cm="1">
        <f t="array" aca="1" ref="P1670" ca="1">_FV(A1670,"Volume average",TRUE)</f>
        <v>2362</v>
      </c>
      <c r="Q1670" t="s">
        <v>2613</v>
      </c>
      <c r="S1670" t="s">
        <v>2067</v>
      </c>
      <c r="T1670" s="25" cm="1">
        <f t="array" aca="1" ref="T1670" ca="1">_FV(A1670,"Expense ratio",TRUE)</f>
        <v>5.8999999999999999E-3</v>
      </c>
      <c r="U1670" s="24" cm="1">
        <f t="array" aca="1" ref="U1670" ca="1">_FV(A1670,"Market cap",TRUE)</f>
        <v>40368138.25</v>
      </c>
      <c r="V1670" s="4">
        <v>40368136</v>
      </c>
      <c r="W1670" s="4">
        <v>40368136</v>
      </c>
      <c r="Y1670" t="s">
        <v>4698</v>
      </c>
      <c r="Z1670" s="5">
        <v>40.776400000000002</v>
      </c>
      <c r="AA1670" s="5">
        <v>10.922421999999999</v>
      </c>
      <c r="AB1670" s="5">
        <v>3.15E-2</v>
      </c>
      <c r="AC1670" s="4">
        <v>3598</v>
      </c>
      <c r="AE1670" s="5">
        <v>19.620441520301089</v>
      </c>
      <c r="AF1670" s="5">
        <v>13.29194360149739</v>
      </c>
      <c r="AI1670" s="4">
        <v>3598</v>
      </c>
      <c r="AJ1670" s="5">
        <v>146728.59880000001</v>
      </c>
      <c r="AL1670" s="5">
        <v>41.13</v>
      </c>
      <c r="AM1670" s="5">
        <v>30.63</v>
      </c>
      <c r="AN1670" t="s">
        <v>47</v>
      </c>
      <c r="AO1670" t="str" cm="1">
        <f t="array" aca="1" ref="AO1670" ca="1">_FV(A1670,"Currency")</f>
        <v>USD</v>
      </c>
      <c r="AP1670" t="str" cm="1">
        <f t="array" aca="1" ref="AP1670" ca="1">_FV(A1670,"Exchange")</f>
        <v>CBOE BZX Exchange</v>
      </c>
      <c r="AQ1670" s="6" t="str" cm="1">
        <f t="array" aca="1" ref="AQ1670" ca="1">_FV(A1670,"Exchange abbreviation",TRUE)</f>
        <v>BATS</v>
      </c>
      <c r="AR1670" t="str" cm="1">
        <f t="array" aca="1" ref="AR1670" ca="1">_FV(A1670,"Instrument type",TRUE)</f>
        <v>ETF</v>
      </c>
    </row>
    <row r="1671" spans="1:44" ht="18.75" customHeight="1" x14ac:dyDescent="0.25">
      <c r="A1671" t="e" vm="1684">
        <v>#VALUE!</v>
      </c>
      <c r="B1671" t="s">
        <v>4699</v>
      </c>
      <c r="C1671" t="s">
        <v>4700</v>
      </c>
      <c r="D1671" s="31" cm="1">
        <f t="array" aca="1" ref="D1671" ca="1">_FV(A1671,"Last trade time",TRUE)</f>
        <v>45824.840277823438</v>
      </c>
      <c r="E1671" s="23" cm="1">
        <f t="array" aca="1" ref="E1671" ca="1">_FV(A1671,"Price")</f>
        <v>50.421500000000002</v>
      </c>
      <c r="F1671" s="27" cm="1">
        <f t="array" aca="1" ref="F1671" ca="1">_FV(A1671,"Change (%)",TRUE)</f>
        <v>2.3578999999999999E-2</v>
      </c>
      <c r="G1671" s="26" cm="1">
        <f t="array" aca="1" ref="G1671" ca="1">_FV(A1671,"Change")</f>
        <v>1.1615</v>
      </c>
      <c r="H1671" s="23" cm="1">
        <f t="array" aca="1" ref="H1671" ca="1">_FV(A1671,"Open")</f>
        <v>50.290999999999997</v>
      </c>
      <c r="I1671" s="23" cm="1">
        <f t="array" aca="1" ref="I1671" ca="1">_FV(A1671,"Low")</f>
        <v>50.290999999999997</v>
      </c>
      <c r="J1671" s="23" cm="1">
        <f t="array" aca="1" ref="J1671" ca="1">_FV(A1671,"High")</f>
        <v>50.421500000000002</v>
      </c>
      <c r="K1671" s="23" cm="1">
        <f t="array" aca="1" ref="K1671" ca="1">_FV(A1671,"Previous close",TRUE)</f>
        <v>49.26</v>
      </c>
      <c r="L1671" s="26"/>
      <c r="M1671" s="23" cm="1">
        <f t="array" aca="1" ref="M1671" ca="1">_FV(A1671,"52 week low",TRUE)</f>
        <v>35.69</v>
      </c>
      <c r="N1671" s="23" cm="1">
        <f t="array" aca="1" ref="N1671" ca="1">_FV(A1671,"52 week high",TRUE)</f>
        <v>54.814999999999998</v>
      </c>
      <c r="O1671" s="8" cm="1">
        <f t="array" aca="1" ref="O1671" ca="1">_FV(A1671,"Volume")</f>
        <v>433</v>
      </c>
      <c r="P1671" s="7" cm="1">
        <f t="array" aca="1" ref="P1671" ca="1">_FV(A1671,"Volume average",TRUE)</f>
        <v>1007</v>
      </c>
      <c r="Q1671" t="s">
        <v>490</v>
      </c>
      <c r="R1671" t="s">
        <v>155</v>
      </c>
      <c r="S1671" t="s">
        <v>2648</v>
      </c>
      <c r="T1671" s="25" cm="1">
        <f t="array" aca="1" ref="T1671" ca="1">_FV(A1671,"Expense ratio",TRUE)</f>
        <v>5.8999999999999999E-3</v>
      </c>
      <c r="U1671" s="24" cm="1">
        <f t="array" aca="1" ref="U1671" ca="1">_FV(A1671,"Market cap",TRUE)</f>
        <v>23662770.23</v>
      </c>
      <c r="V1671" s="4">
        <v>23662770</v>
      </c>
      <c r="W1671" s="4">
        <v>23662770</v>
      </c>
      <c r="X1671" t="s">
        <v>4701</v>
      </c>
      <c r="Y1671" t="s">
        <v>4702</v>
      </c>
      <c r="Z1671" s="5">
        <v>49.571599999999997</v>
      </c>
      <c r="AA1671" s="5">
        <v>21.048957999999999</v>
      </c>
      <c r="AB1671" s="20"/>
      <c r="AC1671" s="4">
        <v>1317</v>
      </c>
      <c r="AE1671" s="5">
        <v>2.9608966460485049</v>
      </c>
      <c r="AF1671" s="5">
        <v>12.73431710992838</v>
      </c>
      <c r="AI1671" s="4">
        <v>1317</v>
      </c>
      <c r="AJ1671" s="5">
        <v>65168.320800000001</v>
      </c>
      <c r="AL1671" s="5">
        <v>54.814999999999998</v>
      </c>
      <c r="AM1671" s="5">
        <v>35.69</v>
      </c>
      <c r="AN1671" t="s">
        <v>47</v>
      </c>
      <c r="AO1671" t="str" cm="1">
        <f t="array" aca="1" ref="AO1671" ca="1">_FV(A1671,"Currency")</f>
        <v>USD</v>
      </c>
      <c r="AP1671" t="str" cm="1">
        <f t="array" aca="1" ref="AP1671" ca="1">_FV(A1671,"Exchange")</f>
        <v>NYSE Arca</v>
      </c>
      <c r="AQ1671" s="6" t="str" cm="1">
        <f t="array" aca="1" ref="AQ1671" ca="1">_FV(A1671,"Exchange abbreviation",TRUE)</f>
        <v>ARCX</v>
      </c>
      <c r="AR1671" t="str" cm="1">
        <f t="array" aca="1" ref="AR1671" ca="1">_FV(A1671,"Instrument type",TRUE)</f>
        <v>ETF</v>
      </c>
    </row>
    <row r="1672" spans="1:44" ht="18.75" customHeight="1" x14ac:dyDescent="0.25">
      <c r="A1672" t="e" vm="1685">
        <v>#VALUE!</v>
      </c>
      <c r="B1672" t="s">
        <v>4703</v>
      </c>
      <c r="C1672" t="s">
        <v>4704</v>
      </c>
      <c r="D1672" s="31" cm="1">
        <f t="array" aca="1" ref="D1672" ca="1">_FV(A1672,"Last trade time",TRUE)</f>
        <v>45824.840277789066</v>
      </c>
      <c r="E1672" s="23" cm="1">
        <f t="array" aca="1" ref="E1672" ca="1">_FV(A1672,"Price")</f>
        <v>29.223299999999998</v>
      </c>
      <c r="F1672" s="27" cm="1">
        <f t="array" aca="1" ref="F1672" ca="1">_FV(A1672,"Change (%)",TRUE)</f>
        <v>1.882E-3</v>
      </c>
      <c r="G1672" s="26" cm="1">
        <f t="array" aca="1" ref="G1672" ca="1">_FV(A1672,"Change")</f>
        <v>5.4899999999999997E-2</v>
      </c>
      <c r="H1672" s="23" cm="1">
        <f t="array" aca="1" ref="H1672" ca="1">_FV(A1672,"Open")</f>
        <v>29.1599</v>
      </c>
      <c r="I1672" s="23" cm="1">
        <f t="array" aca="1" ref="I1672" ca="1">_FV(A1672,"Low")</f>
        <v>29.111000000000001</v>
      </c>
      <c r="J1672" s="23" cm="1">
        <f t="array" aca="1" ref="J1672" ca="1">_FV(A1672,"High")</f>
        <v>29.24</v>
      </c>
      <c r="K1672" s="23" cm="1">
        <f t="array" aca="1" ref="K1672" ca="1">_FV(A1672,"Previous close",TRUE)</f>
        <v>29.168399999999998</v>
      </c>
      <c r="L1672" s="26"/>
      <c r="M1672" s="23" cm="1">
        <f t="array" aca="1" ref="M1672" ca="1">_FV(A1672,"52 week low",TRUE)</f>
        <v>23.77</v>
      </c>
      <c r="N1672" s="23" cm="1">
        <f t="array" aca="1" ref="N1672" ca="1">_FV(A1672,"52 week high",TRUE)</f>
        <v>30.37</v>
      </c>
      <c r="O1672" s="8" cm="1">
        <f t="array" aca="1" ref="O1672" ca="1">_FV(A1672,"Volume")</f>
        <v>1992</v>
      </c>
      <c r="P1672" s="7" cm="1">
        <f t="array" aca="1" ref="P1672" ca="1">_FV(A1672,"Volume average",TRUE)</f>
        <v>3384</v>
      </c>
      <c r="Q1672" t="s">
        <v>2547</v>
      </c>
      <c r="S1672" t="s">
        <v>2648</v>
      </c>
      <c r="T1672" s="25" cm="1">
        <f t="array" aca="1" ref="T1672" ca="1">_FV(A1672,"Expense ratio",TRUE)</f>
        <v>5.8999999999999999E-3</v>
      </c>
      <c r="U1672" s="24" cm="1">
        <f t="array" aca="1" ref="U1672" ca="1">_FV(A1672,"Market cap",TRUE)</f>
        <v>11330697.279999999</v>
      </c>
      <c r="V1672" s="4">
        <v>11330697</v>
      </c>
      <c r="W1672" s="4">
        <v>11330697</v>
      </c>
      <c r="Y1672" t="s">
        <v>1466</v>
      </c>
      <c r="Z1672" s="5">
        <v>27.715499999999999</v>
      </c>
      <c r="AA1672" s="5">
        <v>12.359797500000001</v>
      </c>
      <c r="AB1672" s="5">
        <v>5.8400000000000001E-2</v>
      </c>
      <c r="AC1672" s="4">
        <v>3093</v>
      </c>
      <c r="AE1672" s="5">
        <v>1.5712328563286531</v>
      </c>
      <c r="AF1672" s="5">
        <v>2.5146630935701131</v>
      </c>
      <c r="AI1672" s="4">
        <v>3093</v>
      </c>
      <c r="AJ1672" s="5">
        <v>85680.739499999996</v>
      </c>
      <c r="AL1672" s="5">
        <v>30.37</v>
      </c>
      <c r="AM1672" s="5">
        <v>23.77</v>
      </c>
      <c r="AN1672" t="s">
        <v>47</v>
      </c>
      <c r="AO1672" t="str" cm="1">
        <f t="array" aca="1" ref="AO1672" ca="1">_FV(A1672,"Currency")</f>
        <v>USD</v>
      </c>
      <c r="AP1672" t="str" cm="1">
        <f t="array" aca="1" ref="AP1672" ca="1">_FV(A1672,"Exchange")</f>
        <v>NYSE Arca</v>
      </c>
      <c r="AQ1672" s="6" t="str" cm="1">
        <f t="array" aca="1" ref="AQ1672" ca="1">_FV(A1672,"Exchange abbreviation",TRUE)</f>
        <v>ARCX</v>
      </c>
      <c r="AR1672" t="str" cm="1">
        <f t="array" aca="1" ref="AR1672" ca="1">_FV(A1672,"Instrument type",TRUE)</f>
        <v>ETF</v>
      </c>
    </row>
    <row r="1673" spans="1:44" ht="18.75" customHeight="1" x14ac:dyDescent="0.25">
      <c r="A1673" t="e" vm="1686">
        <v>#VALUE!</v>
      </c>
      <c r="B1673" t="s">
        <v>4705</v>
      </c>
      <c r="C1673" t="s">
        <v>4706</v>
      </c>
      <c r="D1673" s="31" cm="1">
        <f t="array" aca="1" ref="D1673" ca="1">_FV(A1673,"Last trade time",TRUE)</f>
        <v>45824.843750265623</v>
      </c>
      <c r="E1673" s="23" cm="1">
        <f t="array" aca="1" ref="E1673" ca="1">_FV(A1673,"Price")</f>
        <v>15.14</v>
      </c>
      <c r="F1673" s="27" cm="1">
        <f t="array" aca="1" ref="F1673" ca="1">_FV(A1673,"Change (%)",TRUE)</f>
        <v>6.3139999999999993E-3</v>
      </c>
      <c r="G1673" s="26" cm="1">
        <f t="array" aca="1" ref="G1673" ca="1">_FV(A1673,"Change")</f>
        <v>9.5000000000000001E-2</v>
      </c>
      <c r="H1673" s="23" cm="1">
        <f t="array" aca="1" ref="H1673" ca="1">_FV(A1673,"Open")</f>
        <v>15.14</v>
      </c>
      <c r="I1673" s="23" cm="1">
        <f t="array" aca="1" ref="I1673" ca="1">_FV(A1673,"Low")</f>
        <v>15.14</v>
      </c>
      <c r="J1673" s="23" cm="1">
        <f t="array" aca="1" ref="J1673" ca="1">_FV(A1673,"High")</f>
        <v>15.14</v>
      </c>
      <c r="K1673" s="23" cm="1">
        <f t="array" aca="1" ref="K1673" ca="1">_FV(A1673,"Previous close",TRUE)</f>
        <v>15.045</v>
      </c>
      <c r="L1673" s="26"/>
      <c r="M1673" s="23" cm="1">
        <f t="array" aca="1" ref="M1673" ca="1">_FV(A1673,"52 week low",TRUE)</f>
        <v>14.27</v>
      </c>
      <c r="N1673" s="23" cm="1">
        <f t="array" aca="1" ref="N1673" ca="1">_FV(A1673,"52 week high",TRUE)</f>
        <v>17.029900000000001</v>
      </c>
      <c r="O1673" s="8" cm="1">
        <f t="array" aca="1" ref="O1673" ca="1">_FV(A1673,"Volume")</f>
        <v>83</v>
      </c>
      <c r="P1673" s="7" cm="1">
        <f t="array" aca="1" ref="P1673" ca="1">_FV(A1673,"Volume average",TRUE)</f>
        <v>1732</v>
      </c>
      <c r="Q1673" t="s">
        <v>129</v>
      </c>
      <c r="R1673" t="s">
        <v>4707</v>
      </c>
      <c r="S1673" t="s">
        <v>277</v>
      </c>
      <c r="T1673" s="25" cm="1">
        <f t="array" aca="1" ref="T1673" ca="1">_FV(A1673,"Expense ratio",TRUE)</f>
        <v>5.8999999999999999E-3</v>
      </c>
      <c r="U1673" s="24" cm="1">
        <f t="array" aca="1" ref="U1673" ca="1">_FV(A1673,"Market cap",TRUE)</f>
        <v>6813978.2000000002</v>
      </c>
      <c r="V1673" s="4">
        <v>6827184</v>
      </c>
      <c r="W1673" s="4">
        <v>6827184</v>
      </c>
      <c r="Y1673" t="s">
        <v>4708</v>
      </c>
      <c r="Z1673" s="5">
        <v>15.19</v>
      </c>
      <c r="AA1673" s="20"/>
      <c r="AB1673" s="5">
        <v>3.49E-2</v>
      </c>
      <c r="AC1673" s="4">
        <v>2107</v>
      </c>
      <c r="AE1673" s="5">
        <v>5.1795581747937636</v>
      </c>
      <c r="AF1673" s="5">
        <v>-10.91924279684071</v>
      </c>
      <c r="AI1673" s="4">
        <v>2107</v>
      </c>
      <c r="AJ1673" s="5">
        <v>31899.98</v>
      </c>
      <c r="AL1673" s="5">
        <v>17.239999999999998</v>
      </c>
      <c r="AM1673" s="5">
        <v>14.27</v>
      </c>
      <c r="AN1673" t="s">
        <v>47</v>
      </c>
      <c r="AO1673" t="str" cm="1">
        <f t="array" aca="1" ref="AO1673" ca="1">_FV(A1673,"Currency")</f>
        <v>USD</v>
      </c>
      <c r="AP1673" t="str" cm="1">
        <f t="array" aca="1" ref="AP1673" ca="1">_FV(A1673,"Exchange")</f>
        <v>Nasdaq Stock Market</v>
      </c>
      <c r="AQ1673" s="6" t="str" cm="1">
        <f t="array" aca="1" ref="AQ1673" ca="1">_FV(A1673,"Exchange abbreviation",TRUE)</f>
        <v>XNAS</v>
      </c>
      <c r="AR1673" t="str" cm="1">
        <f t="array" aca="1" ref="AR1673" ca="1">_FV(A1673,"Instrument type",TRUE)</f>
        <v>ETF</v>
      </c>
    </row>
    <row r="1674" spans="1:44" ht="18.75" customHeight="1" x14ac:dyDescent="0.25">
      <c r="A1674" t="e" vm="1687">
        <v>#VALUE!</v>
      </c>
      <c r="B1674" t="s">
        <v>4709</v>
      </c>
      <c r="C1674" t="s">
        <v>4710</v>
      </c>
      <c r="D1674" s="31" cm="1">
        <f t="array" aca="1" ref="D1674" ca="1">_FV(A1674,"Last trade time",TRUE)</f>
        <v>45824.84027780078</v>
      </c>
      <c r="E1674" s="23" cm="1">
        <f t="array" aca="1" ref="E1674" ca="1">_FV(A1674,"Price")</f>
        <v>13.72</v>
      </c>
      <c r="F1674" s="27" cm="1">
        <f t="array" aca="1" ref="F1674" ca="1">_FV(A1674,"Change (%)",TRUE)</f>
        <v>1.1459999999999999E-3</v>
      </c>
      <c r="G1674" s="26" cm="1">
        <f t="array" aca="1" ref="G1674" ca="1">_FV(A1674,"Change")</f>
        <v>1.5699999999999999E-2</v>
      </c>
      <c r="H1674" s="23" cm="1">
        <f t="array" aca="1" ref="H1674" ca="1">_FV(A1674,"Open")</f>
        <v>13.72</v>
      </c>
      <c r="I1674" s="23" cm="1">
        <f t="array" aca="1" ref="I1674" ca="1">_FV(A1674,"Low")</f>
        <v>13.72</v>
      </c>
      <c r="J1674" s="23" cm="1">
        <f t="array" aca="1" ref="J1674" ca="1">_FV(A1674,"High")</f>
        <v>13.72</v>
      </c>
      <c r="K1674" s="23" cm="1">
        <f t="array" aca="1" ref="K1674" ca="1">_FV(A1674,"Previous close",TRUE)</f>
        <v>13.7043</v>
      </c>
      <c r="L1674" s="26"/>
      <c r="M1674" s="23" cm="1">
        <f t="array" aca="1" ref="M1674" ca="1">_FV(A1674,"52 week low",TRUE)</f>
        <v>12.03</v>
      </c>
      <c r="N1674" s="23" cm="1">
        <f t="array" aca="1" ref="N1674" ca="1">_FV(A1674,"52 week high",TRUE)</f>
        <v>15.51</v>
      </c>
      <c r="O1674" s="8" cm="1">
        <f t="array" aca="1" ref="O1674" ca="1">_FV(A1674,"Volume")</f>
        <v>64</v>
      </c>
      <c r="P1674" s="7" cm="1">
        <f t="array" aca="1" ref="P1674" ca="1">_FV(A1674,"Volume average",TRUE)</f>
        <v>128</v>
      </c>
      <c r="Q1674" t="s">
        <v>490</v>
      </c>
      <c r="T1674" s="25" cm="1">
        <f t="array" aca="1" ref="T1674" ca="1">_FV(A1674,"Expense ratio",TRUE)</f>
        <v>5.8999999999999999E-3</v>
      </c>
      <c r="U1674" s="24" cm="1">
        <f t="array" aca="1" ref="U1674" ca="1">_FV(A1674,"Market cap",TRUE)</f>
        <v>1337681.9199999999</v>
      </c>
      <c r="V1674" s="16"/>
      <c r="W1674" s="16"/>
      <c r="Z1674" s="18"/>
      <c r="AA1674" s="20"/>
      <c r="AB1674" s="20"/>
      <c r="AC1674" s="21">
        <v>133</v>
      </c>
      <c r="AE1674" s="18"/>
      <c r="AF1674" s="20"/>
      <c r="AI1674" s="21"/>
      <c r="AJ1674" s="18"/>
      <c r="AL1674" s="18"/>
      <c r="AM1674" s="18"/>
      <c r="AN1674" t="s">
        <v>73</v>
      </c>
      <c r="AO1674" t="str" cm="1">
        <f t="array" aca="1" ref="AO1674" ca="1">_FV(A1674,"Currency")</f>
        <v>USD</v>
      </c>
      <c r="AP1674" t="str" cm="1">
        <f t="array" aca="1" ref="AP1674" ca="1">_FV(A1674,"Exchange")</f>
        <v>NYSE Arca</v>
      </c>
      <c r="AQ1674" s="6" t="str" cm="1">
        <f t="array" aca="1" ref="AQ1674" ca="1">_FV(A1674,"Exchange abbreviation",TRUE)</f>
        <v>ARCX</v>
      </c>
      <c r="AR1674" t="str" cm="1">
        <f t="array" aca="1" ref="AR1674" ca="1">_FV(A1674,"Instrument type",TRUE)</f>
        <v>ETF</v>
      </c>
    </row>
    <row r="1675" spans="1:44" ht="18.75" customHeight="1" x14ac:dyDescent="0.25">
      <c r="A1675" t="e" vm="1688">
        <v>#VALUE!</v>
      </c>
      <c r="B1675" t="s">
        <v>4711</v>
      </c>
      <c r="C1675" t="s">
        <v>4712</v>
      </c>
      <c r="D1675" s="31" cm="1">
        <f t="array" aca="1" ref="D1675" ca="1">_FV(A1675,"Last trade time",TRUE)</f>
        <v>45824.84027780078</v>
      </c>
      <c r="E1675" s="23" cm="1">
        <f t="array" aca="1" ref="E1675" ca="1">_FV(A1675,"Price")</f>
        <v>30.822800000000001</v>
      </c>
      <c r="F1675" s="27" cm="1">
        <f t="array" aca="1" ref="F1675" ca="1">_FV(A1675,"Change (%)",TRUE)</f>
        <v>1.0444E-2</v>
      </c>
      <c r="G1675" s="26" cm="1">
        <f t="array" aca="1" ref="G1675" ca="1">_FV(A1675,"Change")</f>
        <v>0.31859999999999999</v>
      </c>
      <c r="H1675" s="23" cm="1">
        <f t="array" aca="1" ref="H1675" ca="1">_FV(A1675,"Open")</f>
        <v>30.87</v>
      </c>
      <c r="I1675" s="23" cm="1">
        <f t="array" aca="1" ref="I1675" ca="1">_FV(A1675,"Low")</f>
        <v>30.822800000000001</v>
      </c>
      <c r="J1675" s="23" cm="1">
        <f t="array" aca="1" ref="J1675" ca="1">_FV(A1675,"High")</f>
        <v>30.87</v>
      </c>
      <c r="K1675" s="23" cm="1">
        <f t="array" aca="1" ref="K1675" ca="1">_FV(A1675,"Previous close",TRUE)</f>
        <v>30.504200000000001</v>
      </c>
      <c r="L1675" s="26"/>
      <c r="M1675" s="23" cm="1">
        <f t="array" aca="1" ref="M1675" ca="1">_FV(A1675,"52 week low",TRUE)</f>
        <v>26.45</v>
      </c>
      <c r="N1675" s="23" cm="1">
        <f t="array" aca="1" ref="N1675" ca="1">_FV(A1675,"52 week high",TRUE)</f>
        <v>31.704999999999998</v>
      </c>
      <c r="O1675" s="8" cm="1">
        <f t="array" aca="1" ref="O1675" ca="1">_FV(A1675,"Volume")</f>
        <v>219</v>
      </c>
      <c r="P1675" s="7" cm="1">
        <f t="array" aca="1" ref="P1675" ca="1">_FV(A1675,"Volume average",TRUE)</f>
        <v>530</v>
      </c>
      <c r="Q1675" t="s">
        <v>1316</v>
      </c>
      <c r="R1675" t="s">
        <v>155</v>
      </c>
      <c r="S1675" t="s">
        <v>4713</v>
      </c>
      <c r="T1675" s="25" cm="1">
        <f t="array" aca="1" ref="T1675" ca="1">_FV(A1675,"Expense ratio",TRUE)</f>
        <v>5.8999999999999999E-3</v>
      </c>
      <c r="U1675" s="24" cm="1">
        <f t="array" aca="1" ref="U1675" ca="1">_FV(A1675,"Market cap",TRUE)</f>
        <v>58135743.219999999</v>
      </c>
      <c r="V1675" s="4">
        <v>58135744</v>
      </c>
      <c r="W1675" s="4">
        <v>58135744</v>
      </c>
      <c r="X1675" t="s">
        <v>4714</v>
      </c>
      <c r="Y1675" t="s">
        <v>4715</v>
      </c>
      <c r="Z1675" s="5">
        <v>30.66</v>
      </c>
      <c r="AA1675" s="5">
        <v>17.834023999999999</v>
      </c>
      <c r="AB1675" s="5">
        <v>1.28999995E-2</v>
      </c>
      <c r="AC1675" s="4">
        <v>480</v>
      </c>
      <c r="AE1675" s="5">
        <v>5.5123455541099542</v>
      </c>
      <c r="AF1675" s="5">
        <v>8.1745683830134919</v>
      </c>
      <c r="AI1675" s="4">
        <v>480</v>
      </c>
      <c r="AJ1675" s="5">
        <v>14717.232</v>
      </c>
      <c r="AL1675" s="5">
        <v>31.704999999999998</v>
      </c>
      <c r="AM1675" s="5">
        <v>26.45</v>
      </c>
      <c r="AN1675" t="s">
        <v>47</v>
      </c>
      <c r="AO1675" t="str" cm="1">
        <f t="array" aca="1" ref="AO1675" ca="1">_FV(A1675,"Currency")</f>
        <v>USD</v>
      </c>
      <c r="AP1675" t="str" cm="1">
        <f t="array" aca="1" ref="AP1675" ca="1">_FV(A1675,"Exchange")</f>
        <v>NYSE Arca</v>
      </c>
      <c r="AQ1675" s="6" t="str" cm="1">
        <f t="array" aca="1" ref="AQ1675" ca="1">_FV(A1675,"Exchange abbreviation",TRUE)</f>
        <v>ARCX</v>
      </c>
      <c r="AR1675" t="str" cm="1">
        <f t="array" aca="1" ref="AR1675" ca="1">_FV(A1675,"Instrument type",TRUE)</f>
        <v>ETF</v>
      </c>
    </row>
    <row r="1676" spans="1:44" ht="18.75" customHeight="1" x14ac:dyDescent="0.25">
      <c r="A1676" t="e" vm="1689">
        <v>#VALUE!</v>
      </c>
      <c r="B1676" t="s">
        <v>4716</v>
      </c>
      <c r="C1676" t="s">
        <v>4717</v>
      </c>
      <c r="D1676" s="31" cm="1">
        <f t="array" aca="1" ref="D1676" ca="1">_FV(A1676,"Last trade time",TRUE)</f>
        <v>45824.840304640624</v>
      </c>
      <c r="E1676" s="23" cm="1">
        <f t="array" aca="1" ref="E1676" ca="1">_FV(A1676,"Price")</f>
        <v>29.42</v>
      </c>
      <c r="F1676" s="27" cm="1">
        <f t="array" aca="1" ref="F1676" ca="1">_FV(A1676,"Change (%)",TRUE)</f>
        <v>1.702E-3</v>
      </c>
      <c r="G1676" s="26" cm="1">
        <f t="array" aca="1" ref="G1676" ca="1">_FV(A1676,"Change")</f>
        <v>0.05</v>
      </c>
      <c r="H1676" s="23" cm="1">
        <f t="array" aca="1" ref="H1676" ca="1">_FV(A1676,"Open")</f>
        <v>29.6</v>
      </c>
      <c r="I1676" s="23" cm="1">
        <f t="array" aca="1" ref="I1676" ca="1">_FV(A1676,"Low")</f>
        <v>29.405000000000001</v>
      </c>
      <c r="J1676" s="23" cm="1">
        <f t="array" aca="1" ref="J1676" ca="1">_FV(A1676,"High")</f>
        <v>29.656700000000001</v>
      </c>
      <c r="K1676" s="23" cm="1">
        <f t="array" aca="1" ref="K1676" ca="1">_FV(A1676,"Previous close",TRUE)</f>
        <v>29.37</v>
      </c>
      <c r="L1676" s="26"/>
      <c r="M1676" s="23" cm="1">
        <f t="array" aca="1" ref="M1676" ca="1">_FV(A1676,"52 week low",TRUE)</f>
        <v>23.17</v>
      </c>
      <c r="N1676" s="23" cm="1">
        <f t="array" aca="1" ref="N1676" ca="1">_FV(A1676,"52 week high",TRUE)</f>
        <v>29.656700000000001</v>
      </c>
      <c r="O1676" s="8" cm="1">
        <f t="array" aca="1" ref="O1676" ca="1">_FV(A1676,"Volume")</f>
        <v>22337</v>
      </c>
      <c r="P1676" s="7" cm="1">
        <f t="array" aca="1" ref="P1676" ca="1">_FV(A1676,"Volume average",TRUE)</f>
        <v>58586</v>
      </c>
      <c r="Q1676" t="s">
        <v>692</v>
      </c>
      <c r="S1676" t="s">
        <v>1146</v>
      </c>
      <c r="T1676" s="25" cm="1">
        <f t="array" aca="1" ref="T1676" ca="1">_FV(A1676,"Expense ratio",TRUE)</f>
        <v>5.8999999999999999E-3</v>
      </c>
      <c r="U1676" s="24" cm="1">
        <f t="array" aca="1" ref="U1676" ca="1">_FV(A1676,"Market cap",TRUE)</f>
        <v>377892943.02999997</v>
      </c>
      <c r="V1676" s="4">
        <v>377892928</v>
      </c>
      <c r="W1676" s="4">
        <v>377892928</v>
      </c>
      <c r="Y1676" t="s">
        <v>4718</v>
      </c>
      <c r="Z1676" s="5">
        <v>28.6509</v>
      </c>
      <c r="AA1676" s="19">
        <v>9.1347190000000005</v>
      </c>
      <c r="AB1676" s="5">
        <v>4.1100003000000003E-2</v>
      </c>
      <c r="AC1676" s="4">
        <v>69319</v>
      </c>
      <c r="AE1676" s="5">
        <v>13.91757017773592</v>
      </c>
      <c r="AF1676" s="5">
        <v>8.3906362814172297</v>
      </c>
      <c r="AI1676" s="4">
        <v>69319</v>
      </c>
      <c r="AJ1676" s="5">
        <v>2000546.34</v>
      </c>
      <c r="AL1676" s="5">
        <v>28.99</v>
      </c>
      <c r="AM1676" s="5">
        <v>23.17</v>
      </c>
      <c r="AN1676" t="s">
        <v>90</v>
      </c>
      <c r="AO1676" t="str" cm="1">
        <f t="array" aca="1" ref="AO1676" ca="1">_FV(A1676,"Currency")</f>
        <v>USD</v>
      </c>
      <c r="AP1676" t="str" cm="1">
        <f t="array" aca="1" ref="AP1676" ca="1">_FV(A1676,"Exchange")</f>
        <v>CBOE BZX Exchange</v>
      </c>
      <c r="AQ1676" s="6" t="str" cm="1">
        <f t="array" aca="1" ref="AQ1676" ca="1">_FV(A1676,"Exchange abbreviation",TRUE)</f>
        <v>BATS</v>
      </c>
      <c r="AR1676" t="str" cm="1">
        <f t="array" aca="1" ref="AR1676" ca="1">_FV(A1676,"Instrument type",TRUE)</f>
        <v>ETF</v>
      </c>
    </row>
    <row r="1677" spans="1:44" ht="18.75" customHeight="1" x14ac:dyDescent="0.25">
      <c r="A1677" t="e" vm="1690">
        <v>#VALUE!</v>
      </c>
      <c r="B1677" t="s">
        <v>4719</v>
      </c>
      <c r="C1677" t="s">
        <v>4720</v>
      </c>
      <c r="D1677" s="31" cm="1">
        <f t="array" aca="1" ref="D1677" ca="1">_FV(A1677,"Last trade time",TRUE)</f>
        <v>45824.840308425781</v>
      </c>
      <c r="E1677" s="23" cm="1">
        <f t="array" aca="1" ref="E1677" ca="1">_FV(A1677,"Price")</f>
        <v>16.208100000000002</v>
      </c>
      <c r="F1677" s="27" cm="1">
        <f t="array" aca="1" ref="F1677" ca="1">_FV(A1677,"Change (%)",TRUE)</f>
        <v>-1.134E-3</v>
      </c>
      <c r="G1677" s="26" cm="1">
        <f t="array" aca="1" ref="G1677" ca="1">_FV(A1677,"Change")</f>
        <v>-1.84E-2</v>
      </c>
      <c r="H1677" s="23" cm="1">
        <f t="array" aca="1" ref="H1677" ca="1">_FV(A1677,"Open")</f>
        <v>16.350000000000001</v>
      </c>
      <c r="I1677" s="23" cm="1">
        <f t="array" aca="1" ref="I1677" ca="1">_FV(A1677,"Low")</f>
        <v>16.1601</v>
      </c>
      <c r="J1677" s="23" cm="1">
        <f t="array" aca="1" ref="J1677" ca="1">_FV(A1677,"High")</f>
        <v>16.393599999999999</v>
      </c>
      <c r="K1677" s="23" cm="1">
        <f t="array" aca="1" ref="K1677" ca="1">_FV(A1677,"Previous close",TRUE)</f>
        <v>16.226500000000001</v>
      </c>
      <c r="L1677" s="26"/>
      <c r="M1677" s="23" cm="1">
        <f t="array" aca="1" ref="M1677" ca="1">_FV(A1677,"52 week low",TRUE)</f>
        <v>13.975</v>
      </c>
      <c r="N1677" s="23" cm="1">
        <f t="array" aca="1" ref="N1677" ca="1">_FV(A1677,"52 week high",TRUE)</f>
        <v>18.39</v>
      </c>
      <c r="O1677" s="8" cm="1">
        <f t="array" aca="1" ref="O1677" ca="1">_FV(A1677,"Volume")</f>
        <v>10838</v>
      </c>
      <c r="P1677" s="7" cm="1">
        <f t="array" aca="1" ref="P1677" ca="1">_FV(A1677,"Volume average",TRUE)</f>
        <v>6147</v>
      </c>
      <c r="Q1677" t="s">
        <v>3737</v>
      </c>
      <c r="T1677" s="25" cm="1">
        <f t="array" aca="1" ref="T1677" ca="1">_FV(A1677,"Expense ratio",TRUE)</f>
        <v>5.8999999999999999E-3</v>
      </c>
      <c r="U1677" s="24" cm="1">
        <f t="array" aca="1" ref="U1677" ca="1">_FV(A1677,"Market cap",TRUE)</f>
        <v>12566455.310000001</v>
      </c>
      <c r="V1677" s="16"/>
      <c r="W1677" s="16"/>
      <c r="Z1677" s="18"/>
      <c r="AA1677" s="20"/>
      <c r="AB1677" s="20"/>
      <c r="AC1677" s="21">
        <v>6057</v>
      </c>
      <c r="AE1677" s="18"/>
      <c r="AF1677" s="20"/>
      <c r="AH1677" s="16"/>
      <c r="AI1677" s="21"/>
      <c r="AJ1677" s="18"/>
      <c r="AL1677" s="18"/>
      <c r="AM1677" s="18"/>
      <c r="AN1677" t="s">
        <v>73</v>
      </c>
      <c r="AO1677" t="str" cm="1">
        <f t="array" aca="1" ref="AO1677" ca="1">_FV(A1677,"Currency")</f>
        <v>USD</v>
      </c>
      <c r="AP1677" t="str" cm="1">
        <f t="array" aca="1" ref="AP1677" ca="1">_FV(A1677,"Exchange")</f>
        <v>CBOE BZX Exchange</v>
      </c>
      <c r="AQ1677" s="6" t="str" cm="1">
        <f t="array" aca="1" ref="AQ1677" ca="1">_FV(A1677,"Exchange abbreviation",TRUE)</f>
        <v>BATS</v>
      </c>
      <c r="AR1677" t="str" cm="1">
        <f t="array" aca="1" ref="AR1677" ca="1">_FV(A1677,"Instrument type",TRUE)</f>
        <v>ETF</v>
      </c>
    </row>
    <row r="1678" spans="1:44" ht="18.75" customHeight="1" x14ac:dyDescent="0.25">
      <c r="A1678" t="e" vm="1691">
        <v>#VALUE!</v>
      </c>
      <c r="B1678" t="s">
        <v>4721</v>
      </c>
      <c r="C1678" t="s">
        <v>4722</v>
      </c>
      <c r="D1678" s="31" cm="1">
        <f t="array" aca="1" ref="D1678" ca="1">_FV(A1678,"Last trade time",TRUE)</f>
        <v>45824.840320682815</v>
      </c>
      <c r="E1678" s="23" cm="1">
        <f t="array" aca="1" ref="E1678" ca="1">_FV(A1678,"Price")</f>
        <v>25.94</v>
      </c>
      <c r="F1678" s="27" cm="1">
        <f t="array" aca="1" ref="F1678" ca="1">_FV(A1678,"Change (%)",TRUE)</f>
        <v>7.77E-3</v>
      </c>
      <c r="G1678" s="26" cm="1">
        <f t="array" aca="1" ref="G1678" ca="1">_FV(A1678,"Change")</f>
        <v>0.2</v>
      </c>
      <c r="H1678" s="23" cm="1">
        <f t="array" aca="1" ref="H1678" ca="1">_FV(A1678,"Open")</f>
        <v>25.92</v>
      </c>
      <c r="I1678" s="23" cm="1">
        <f t="array" aca="1" ref="I1678" ca="1">_FV(A1678,"Low")</f>
        <v>25.869700000000002</v>
      </c>
      <c r="J1678" s="23" cm="1">
        <f t="array" aca="1" ref="J1678" ca="1">_FV(A1678,"High")</f>
        <v>25.94</v>
      </c>
      <c r="K1678" s="23" cm="1">
        <f t="array" aca="1" ref="K1678" ca="1">_FV(A1678,"Previous close",TRUE)</f>
        <v>25.74</v>
      </c>
      <c r="L1678" s="26"/>
      <c r="M1678" s="23" cm="1">
        <f t="array" aca="1" ref="M1678" ca="1">_FV(A1678,"52 week low",TRUE)</f>
        <v>22.19</v>
      </c>
      <c r="N1678" s="23" cm="1">
        <f t="array" aca="1" ref="N1678" ca="1">_FV(A1678,"52 week high",TRUE)</f>
        <v>28.18</v>
      </c>
      <c r="O1678" s="8" cm="1">
        <f t="array" aca="1" ref="O1678" ca="1">_FV(A1678,"Volume")</f>
        <v>1178</v>
      </c>
      <c r="P1678" s="7" cm="1">
        <f t="array" aca="1" ref="P1678" ca="1">_FV(A1678,"Volume average",TRUE)</f>
        <v>2311</v>
      </c>
      <c r="Q1678" t="s">
        <v>224</v>
      </c>
      <c r="T1678" s="25" cm="1">
        <f t="array" aca="1" ref="T1678" ca="1">_FV(A1678,"Expense ratio",TRUE)</f>
        <v>5.8999999999999999E-3</v>
      </c>
      <c r="U1678" s="24" cm="1">
        <f t="array" aca="1" ref="U1678" ca="1">_FV(A1678,"Market cap",TRUE)</f>
        <v>4436677.8600000003</v>
      </c>
      <c r="V1678" s="16"/>
      <c r="W1678" s="16"/>
      <c r="Z1678" s="5">
        <v>25.7913</v>
      </c>
      <c r="AA1678" s="20"/>
      <c r="AB1678" s="20"/>
      <c r="AC1678" s="4">
        <v>7555</v>
      </c>
      <c r="AE1678" s="5">
        <v>2.483967733331971</v>
      </c>
      <c r="AF1678" s="20"/>
      <c r="AH1678" s="16"/>
      <c r="AI1678" s="4">
        <v>7555</v>
      </c>
      <c r="AJ1678" s="5">
        <v>194440.76850000001</v>
      </c>
      <c r="AL1678" s="5">
        <v>28.18</v>
      </c>
      <c r="AM1678" s="5">
        <v>22.19</v>
      </c>
      <c r="AN1678" t="s">
        <v>47</v>
      </c>
      <c r="AO1678" t="str" cm="1">
        <f t="array" aca="1" ref="AO1678" ca="1">_FV(A1678,"Currency")</f>
        <v>USD</v>
      </c>
      <c r="AP1678" t="str" cm="1">
        <f t="array" aca="1" ref="AP1678" ca="1">_FV(A1678,"Exchange")</f>
        <v>CBOE BZX Exchange</v>
      </c>
      <c r="AQ1678" s="6" t="str" cm="1">
        <f t="array" aca="1" ref="AQ1678" ca="1">_FV(A1678,"Exchange abbreviation",TRUE)</f>
        <v>BATS</v>
      </c>
      <c r="AR1678" t="str" cm="1">
        <f t="array" aca="1" ref="AR1678" ca="1">_FV(A1678,"Instrument type",TRUE)</f>
        <v>ETF</v>
      </c>
    </row>
    <row r="1679" spans="1:44" ht="18.75" customHeight="1" x14ac:dyDescent="0.25">
      <c r="A1679" t="e" vm="1692">
        <v>#VALUE!</v>
      </c>
      <c r="B1679" t="s">
        <v>4723</v>
      </c>
      <c r="C1679" t="s">
        <v>4724</v>
      </c>
      <c r="D1679" s="31" cm="1">
        <f t="array" aca="1" ref="D1679" ca="1">_FV(A1679,"Last trade time",TRUE)</f>
        <v>45824.840277823438</v>
      </c>
      <c r="E1679" s="23" cm="1">
        <f t="array" aca="1" ref="E1679" ca="1">_FV(A1679,"Price")</f>
        <v>32.33</v>
      </c>
      <c r="F1679" s="27" cm="1">
        <f t="array" aca="1" ref="F1679" ca="1">_FV(A1679,"Change (%)",TRUE)</f>
        <v>1.4739E-2</v>
      </c>
      <c r="G1679" s="26" cm="1">
        <f t="array" aca="1" ref="G1679" ca="1">_FV(A1679,"Change")</f>
        <v>0.46960000000000002</v>
      </c>
      <c r="H1679" s="23" cm="1">
        <f t="array" aca="1" ref="H1679" ca="1">_FV(A1679,"Open")</f>
        <v>32.270000000000003</v>
      </c>
      <c r="I1679" s="23" cm="1">
        <f t="array" aca="1" ref="I1679" ca="1">_FV(A1679,"Low")</f>
        <v>32.186700000000002</v>
      </c>
      <c r="J1679" s="23" cm="1">
        <f t="array" aca="1" ref="J1679" ca="1">_FV(A1679,"High")</f>
        <v>32.4</v>
      </c>
      <c r="K1679" s="23" cm="1">
        <f t="array" aca="1" ref="K1679" ca="1">_FV(A1679,"Previous close",TRUE)</f>
        <v>31.860399999999998</v>
      </c>
      <c r="L1679" s="26"/>
      <c r="M1679" s="23" cm="1">
        <f t="array" aca="1" ref="M1679" ca="1">_FV(A1679,"52 week low",TRUE)</f>
        <v>24.17</v>
      </c>
      <c r="N1679" s="23" cm="1">
        <f t="array" aca="1" ref="N1679" ca="1">_FV(A1679,"52 week high",TRUE)</f>
        <v>36.5</v>
      </c>
      <c r="O1679" s="8" cm="1">
        <f t="array" aca="1" ref="O1679" ca="1">_FV(A1679,"Volume")</f>
        <v>10395</v>
      </c>
      <c r="P1679" s="7" cm="1">
        <f t="array" aca="1" ref="P1679" ca="1">_FV(A1679,"Volume average",TRUE)</f>
        <v>5721</v>
      </c>
      <c r="Q1679" t="s">
        <v>1617</v>
      </c>
      <c r="S1679" t="s">
        <v>376</v>
      </c>
      <c r="T1679" s="25" cm="1">
        <f t="array" aca="1" ref="T1679" ca="1">_FV(A1679,"Expense ratio",TRUE)</f>
        <v>5.8999999999999999E-3</v>
      </c>
      <c r="U1679" s="24" cm="1">
        <f t="array" aca="1" ref="U1679" ca="1">_FV(A1679,"Market cap",TRUE)</f>
        <v>24000024.41</v>
      </c>
      <c r="V1679" s="4">
        <v>24000024</v>
      </c>
      <c r="W1679" s="4">
        <v>24000024</v>
      </c>
      <c r="Y1679" t="s">
        <v>4725</v>
      </c>
      <c r="Z1679" s="5">
        <v>30.55</v>
      </c>
      <c r="AA1679" s="5">
        <v>17.626138999999998</v>
      </c>
      <c r="AB1679" s="5">
        <v>5.1299999999999998E-2</v>
      </c>
      <c r="AC1679" s="4">
        <v>6057</v>
      </c>
      <c r="AE1679" s="5">
        <v>10.95056020804339</v>
      </c>
      <c r="AF1679" s="5">
        <v>-8.8736285478138619</v>
      </c>
      <c r="AI1679" s="4">
        <v>6057</v>
      </c>
      <c r="AJ1679" s="5">
        <v>185163.70139999999</v>
      </c>
      <c r="AL1679" s="5">
        <v>36.5</v>
      </c>
      <c r="AM1679" s="5">
        <v>24.17</v>
      </c>
      <c r="AN1679" t="s">
        <v>47</v>
      </c>
      <c r="AO1679" t="str" cm="1">
        <f t="array" aca="1" ref="AO1679" ca="1">_FV(A1679,"Currency")</f>
        <v>USD</v>
      </c>
      <c r="AP1679" t="str" cm="1">
        <f t="array" aca="1" ref="AP1679" ca="1">_FV(A1679,"Exchange")</f>
        <v>NYSE Arca</v>
      </c>
      <c r="AQ1679" s="6" t="str" cm="1">
        <f t="array" aca="1" ref="AQ1679" ca="1">_FV(A1679,"Exchange abbreviation",TRUE)</f>
        <v>ARCX</v>
      </c>
      <c r="AR1679" t="str" cm="1">
        <f t="array" aca="1" ref="AR1679" ca="1">_FV(A1679,"Instrument type",TRUE)</f>
        <v>ETF</v>
      </c>
    </row>
    <row r="1680" spans="1:44" ht="18.75" customHeight="1" x14ac:dyDescent="0.25">
      <c r="A1680" t="e" vm="1693">
        <v>#VALUE!</v>
      </c>
      <c r="B1680" t="s">
        <v>4726</v>
      </c>
      <c r="C1680" t="s">
        <v>4727</v>
      </c>
      <c r="D1680" s="31" cm="1">
        <f t="array" aca="1" ref="D1680" ca="1">_FV(A1680,"Last trade time",TRUE)</f>
        <v>45824.840277812502</v>
      </c>
      <c r="E1680" s="23" cm="1">
        <f t="array" aca="1" ref="E1680" ca="1">_FV(A1680,"Price")</f>
        <v>15.48</v>
      </c>
      <c r="F1680" s="27" cm="1">
        <f t="array" aca="1" ref="F1680" ca="1">_FV(A1680,"Change (%)",TRUE)</f>
        <v>-3.2289999999999999E-4</v>
      </c>
      <c r="G1680" s="26" cm="1">
        <f t="array" aca="1" ref="G1680" ca="1">_FV(A1680,"Change")</f>
        <v>-5.0000000000000001E-3</v>
      </c>
      <c r="H1680" s="23" cm="1">
        <f t="array" aca="1" ref="H1680" ca="1">_FV(A1680,"Open")</f>
        <v>15.52</v>
      </c>
      <c r="I1680" s="23" cm="1">
        <f t="array" aca="1" ref="I1680" ca="1">_FV(A1680,"Low")</f>
        <v>15.48</v>
      </c>
      <c r="J1680" s="23" cm="1">
        <f t="array" aca="1" ref="J1680" ca="1">_FV(A1680,"High")</f>
        <v>15.52</v>
      </c>
      <c r="K1680" s="23" cm="1">
        <f t="array" aca="1" ref="K1680" ca="1">_FV(A1680,"Previous close",TRUE)</f>
        <v>15.484999999999999</v>
      </c>
      <c r="L1680" s="26"/>
      <c r="M1680" s="23" cm="1">
        <f t="array" aca="1" ref="M1680" ca="1">_FV(A1680,"52 week low",TRUE)</f>
        <v>14.16</v>
      </c>
      <c r="N1680" s="23" cm="1">
        <f t="array" aca="1" ref="N1680" ca="1">_FV(A1680,"52 week high",TRUE)</f>
        <v>15.835000000000001</v>
      </c>
      <c r="O1680" s="8" cm="1">
        <f t="array" aca="1" ref="O1680" ca="1">_FV(A1680,"Volume")</f>
        <v>192</v>
      </c>
      <c r="P1680" s="7" cm="1">
        <f t="array" aca="1" ref="P1680" ca="1">_FV(A1680,"Volume average",TRUE)</f>
        <v>3750</v>
      </c>
      <c r="Q1680" t="s">
        <v>198</v>
      </c>
      <c r="R1680" t="s">
        <v>115</v>
      </c>
      <c r="T1680" s="25" cm="1">
        <f t="array" aca="1" ref="T1680" ca="1">_FV(A1680,"Expense ratio",TRUE)</f>
        <v>5.8999999999999999E-3</v>
      </c>
      <c r="U1680" s="24" cm="1">
        <f t="array" aca="1" ref="U1680" ca="1">_FV(A1680,"Market cap",TRUE)</f>
        <v>9818081.9700000007</v>
      </c>
      <c r="V1680" s="16"/>
      <c r="W1680" s="16"/>
      <c r="Z1680" s="18"/>
      <c r="AA1680" s="20"/>
      <c r="AB1680" s="20"/>
      <c r="AC1680" s="21">
        <v>3749</v>
      </c>
      <c r="AE1680" s="18"/>
      <c r="AF1680" s="20"/>
      <c r="AI1680" s="21"/>
      <c r="AJ1680" s="18"/>
      <c r="AL1680" s="18"/>
      <c r="AM1680" s="18"/>
      <c r="AN1680" t="s">
        <v>73</v>
      </c>
      <c r="AO1680" t="str" cm="1">
        <f t="array" aca="1" ref="AO1680" ca="1">_FV(A1680,"Currency")</f>
        <v>USD</v>
      </c>
      <c r="AP1680" t="str" cm="1">
        <f t="array" aca="1" ref="AP1680" ca="1">_FV(A1680,"Exchange")</f>
        <v>NYSE Arca</v>
      </c>
      <c r="AQ1680" s="6" t="str" cm="1">
        <f t="array" aca="1" ref="AQ1680" ca="1">_FV(A1680,"Exchange abbreviation",TRUE)</f>
        <v>ARCX</v>
      </c>
      <c r="AR1680" t="str" cm="1">
        <f t="array" aca="1" ref="AR1680" ca="1">_FV(A1680,"Instrument type",TRUE)</f>
        <v>ETF</v>
      </c>
    </row>
    <row r="1681" spans="1:44" ht="18.75" customHeight="1" x14ac:dyDescent="0.25">
      <c r="A1681" t="e" vm="1694">
        <v>#VALUE!</v>
      </c>
      <c r="B1681" t="s">
        <v>4728</v>
      </c>
      <c r="C1681" t="s">
        <v>4729</v>
      </c>
      <c r="D1681" s="31" cm="1">
        <f t="array" aca="1" ref="D1681" ca="1">_FV(A1681,"Last trade time",TRUE)</f>
        <v>45824.840277789066</v>
      </c>
      <c r="E1681" s="23" cm="1">
        <f t="array" aca="1" ref="E1681" ca="1">_FV(A1681,"Price")</f>
        <v>25.38</v>
      </c>
      <c r="F1681" s="27" cm="1">
        <f t="array" aca="1" ref="F1681" ca="1">_FV(A1681,"Change (%)",TRUE)</f>
        <v>2.3699999999999997E-3</v>
      </c>
      <c r="G1681" s="26" cm="1">
        <f t="array" aca="1" ref="G1681" ca="1">_FV(A1681,"Change")</f>
        <v>0.06</v>
      </c>
      <c r="H1681" s="23" cm="1">
        <f t="array" aca="1" ref="H1681" ca="1">_FV(A1681,"Open")</f>
        <v>25.37</v>
      </c>
      <c r="I1681" s="23" cm="1">
        <f t="array" aca="1" ref="I1681" ca="1">_FV(A1681,"Low")</f>
        <v>25.35</v>
      </c>
      <c r="J1681" s="23" cm="1">
        <f t="array" aca="1" ref="J1681" ca="1">_FV(A1681,"High")</f>
        <v>25.53</v>
      </c>
      <c r="K1681" s="23" cm="1">
        <f t="array" aca="1" ref="K1681" ca="1">_FV(A1681,"Previous close",TRUE)</f>
        <v>25.32</v>
      </c>
      <c r="L1681" s="26"/>
      <c r="M1681" s="23" cm="1">
        <f t="array" aca="1" ref="M1681" ca="1">_FV(A1681,"52 week low",TRUE)</f>
        <v>24.15</v>
      </c>
      <c r="N1681" s="23" cm="1">
        <f t="array" aca="1" ref="N1681" ca="1">_FV(A1681,"52 week high",TRUE)</f>
        <v>25.53</v>
      </c>
      <c r="O1681" s="8" cm="1">
        <f t="array" aca="1" ref="O1681" ca="1">_FV(A1681,"Volume")</f>
        <v>38054</v>
      </c>
      <c r="P1681" s="7" cm="1">
        <f t="array" aca="1" ref="P1681" ca="1">_FV(A1681,"Volume average",TRUE)</f>
        <v>17997</v>
      </c>
      <c r="Q1681" t="s">
        <v>224</v>
      </c>
      <c r="T1681" s="25" cm="1">
        <f t="array" aca="1" ref="T1681" ca="1">_FV(A1681,"Expense ratio",TRUE)</f>
        <v>5.8999999999999999E-3</v>
      </c>
      <c r="U1681" s="24" cm="1">
        <f t="array" aca="1" ref="U1681" ca="1">_FV(A1681,"Market cap",TRUE)</f>
        <v>34347747.229999997</v>
      </c>
      <c r="V1681" s="16"/>
      <c r="W1681" s="16"/>
      <c r="Z1681" s="18"/>
      <c r="AA1681" s="20"/>
      <c r="AB1681" s="20"/>
      <c r="AC1681" s="21">
        <v>23051</v>
      </c>
      <c r="AE1681" s="18"/>
      <c r="AF1681" s="20"/>
      <c r="AI1681" s="21"/>
      <c r="AJ1681" s="18"/>
      <c r="AL1681" s="18"/>
      <c r="AM1681" s="18"/>
      <c r="AN1681" t="s">
        <v>73</v>
      </c>
      <c r="AO1681" t="str" cm="1">
        <f t="array" aca="1" ref="AO1681" ca="1">_FV(A1681,"Currency")</f>
        <v>USD</v>
      </c>
      <c r="AP1681" t="str" cm="1">
        <f t="array" aca="1" ref="AP1681" ca="1">_FV(A1681,"Exchange")</f>
        <v>NYSE Arca</v>
      </c>
      <c r="AQ1681" s="6" t="str" cm="1">
        <f t="array" aca="1" ref="AQ1681" ca="1">_FV(A1681,"Exchange abbreviation",TRUE)</f>
        <v>ARCX</v>
      </c>
      <c r="AR1681" t="str" cm="1">
        <f t="array" aca="1" ref="AR1681" ca="1">_FV(A1681,"Instrument type",TRUE)</f>
        <v>ETF</v>
      </c>
    </row>
    <row r="1682" spans="1:44" ht="18.75" customHeight="1" x14ac:dyDescent="0.25">
      <c r="A1682" t="e" vm="1695">
        <v>#VALUE!</v>
      </c>
      <c r="B1682" t="s">
        <v>4730</v>
      </c>
      <c r="C1682" t="s">
        <v>4731</v>
      </c>
      <c r="D1682" s="31" cm="1">
        <f t="array" aca="1" ref="D1682" ca="1">_FV(A1682,"Last trade time",TRUE)</f>
        <v>45824.840277812502</v>
      </c>
      <c r="E1682" s="23" cm="1">
        <f t="array" aca="1" ref="E1682" ca="1">_FV(A1682,"Price")</f>
        <v>15.45</v>
      </c>
      <c r="F1682" s="27" cm="1">
        <f t="array" aca="1" ref="F1682" ca="1">_FV(A1682,"Change (%)",TRUE)</f>
        <v>6.4769999999999997E-4</v>
      </c>
      <c r="G1682" s="26" cm="1">
        <f t="array" aca="1" ref="G1682" ca="1">_FV(A1682,"Change")</f>
        <v>0.01</v>
      </c>
      <c r="H1682" s="23" cm="1">
        <f t="array" aca="1" ref="H1682" ca="1">_FV(A1682,"Open")</f>
        <v>15.62</v>
      </c>
      <c r="I1682" s="23" cm="1">
        <f t="array" aca="1" ref="I1682" ca="1">_FV(A1682,"Low")</f>
        <v>15.45</v>
      </c>
      <c r="J1682" s="23" cm="1">
        <f t="array" aca="1" ref="J1682" ca="1">_FV(A1682,"High")</f>
        <v>15.62</v>
      </c>
      <c r="K1682" s="23" cm="1">
        <f t="array" aca="1" ref="K1682" ca="1">_FV(A1682,"Previous close",TRUE)</f>
        <v>15.44</v>
      </c>
      <c r="L1682" s="26"/>
      <c r="M1682" s="23" cm="1">
        <f t="array" aca="1" ref="M1682" ca="1">_FV(A1682,"52 week low",TRUE)</f>
        <v>10.99</v>
      </c>
      <c r="N1682" s="23" cm="1">
        <f t="array" aca="1" ref="N1682" ca="1">_FV(A1682,"52 week high",TRUE)</f>
        <v>15.62</v>
      </c>
      <c r="O1682" s="8" cm="1">
        <f t="array" aca="1" ref="O1682" ca="1">_FV(A1682,"Volume")</f>
        <v>359814</v>
      </c>
      <c r="P1682" s="7" cm="1">
        <f t="array" aca="1" ref="P1682" ca="1">_FV(A1682,"Volume average",TRUE)</f>
        <v>628493</v>
      </c>
      <c r="Q1682" t="s">
        <v>55</v>
      </c>
      <c r="S1682" t="s">
        <v>318</v>
      </c>
      <c r="T1682" s="25" cm="1">
        <f t="array" aca="1" ref="T1682" ca="1">_FV(A1682,"Expense ratio",TRUE)</f>
        <v>5.8999999999999999E-3</v>
      </c>
      <c r="U1682" s="24" cm="1">
        <f t="array" aca="1" ref="U1682" ca="1">_FV(A1682,"Market cap",TRUE)</f>
        <v>483480744.18000001</v>
      </c>
      <c r="V1682" s="4">
        <v>483473856</v>
      </c>
      <c r="W1682" s="4">
        <v>483473856</v>
      </c>
      <c r="Y1682" t="s">
        <v>4395</v>
      </c>
      <c r="Z1682" s="5">
        <v>15.28</v>
      </c>
      <c r="AA1682" s="5">
        <v>9.2773979999999998</v>
      </c>
      <c r="AB1682" s="5">
        <v>5.8599999999999999E-2</v>
      </c>
      <c r="AC1682" s="4">
        <v>569084</v>
      </c>
      <c r="AE1682" s="5">
        <v>37.989606134632851</v>
      </c>
      <c r="AF1682" s="5">
        <v>31.017295328518198</v>
      </c>
      <c r="AI1682" s="4">
        <v>569084</v>
      </c>
      <c r="AJ1682" s="5">
        <v>8724057.7200000007</v>
      </c>
      <c r="AL1682" s="5">
        <v>15.46</v>
      </c>
      <c r="AM1682" s="5">
        <v>10.99</v>
      </c>
      <c r="AN1682" t="s">
        <v>90</v>
      </c>
      <c r="AO1682" t="str" cm="1">
        <f t="array" aca="1" ref="AO1682" ca="1">_FV(A1682,"Currency")</f>
        <v>USD</v>
      </c>
      <c r="AP1682" t="str" cm="1">
        <f t="array" aca="1" ref="AP1682" ca="1">_FV(A1682,"Exchange")</f>
        <v>NYSE Arca</v>
      </c>
      <c r="AQ1682" s="6" t="str" cm="1">
        <f t="array" aca="1" ref="AQ1682" ca="1">_FV(A1682,"Exchange abbreviation",TRUE)</f>
        <v>ARCX</v>
      </c>
      <c r="AR1682" t="str" cm="1">
        <f t="array" aca="1" ref="AR1682" ca="1">_FV(A1682,"Instrument type",TRUE)</f>
        <v>ETF</v>
      </c>
    </row>
    <row r="1683" spans="1:44" ht="18.75" customHeight="1" x14ac:dyDescent="0.25">
      <c r="A1683" t="e" vm="1696">
        <v>#VALUE!</v>
      </c>
      <c r="B1683" t="s">
        <v>4732</v>
      </c>
      <c r="C1683" t="s">
        <v>4733</v>
      </c>
      <c r="D1683" s="31" cm="1">
        <f t="array" aca="1" ref="D1683" ca="1">_FV(A1683,"Last trade time",TRUE)</f>
        <v>45824.840277823438</v>
      </c>
      <c r="E1683" s="23" cm="1">
        <f t="array" aca="1" ref="E1683" ca="1">_FV(A1683,"Price")</f>
        <v>15.294</v>
      </c>
      <c r="F1683" s="27" cm="1">
        <f t="array" aca="1" ref="F1683" ca="1">_FV(A1683,"Change (%)",TRUE)</f>
        <v>2.7345999999999999E-2</v>
      </c>
      <c r="G1683" s="26" cm="1">
        <f t="array" aca="1" ref="G1683" ca="1">_FV(A1683,"Change")</f>
        <v>0.40710000000000002</v>
      </c>
      <c r="H1683" s="23" cm="1">
        <f t="array" aca="1" ref="H1683" ca="1">_FV(A1683,"Open")</f>
        <v>15.225</v>
      </c>
      <c r="I1683" s="23" cm="1">
        <f t="array" aca="1" ref="I1683" ca="1">_FV(A1683,"Low")</f>
        <v>15.16</v>
      </c>
      <c r="J1683" s="23" cm="1">
        <f t="array" aca="1" ref="J1683" ca="1">_FV(A1683,"High")</f>
        <v>15.33</v>
      </c>
      <c r="K1683" s="23" cm="1">
        <f t="array" aca="1" ref="K1683" ca="1">_FV(A1683,"Previous close",TRUE)</f>
        <v>14.886900000000001</v>
      </c>
      <c r="L1683" s="26"/>
      <c r="M1683" s="23" cm="1">
        <f t="array" aca="1" ref="M1683" ca="1">_FV(A1683,"52 week low",TRUE)</f>
        <v>10.8195</v>
      </c>
      <c r="N1683" s="23" cm="1">
        <f t="array" aca="1" ref="N1683" ca="1">_FV(A1683,"52 week high",TRUE)</f>
        <v>15.63</v>
      </c>
      <c r="O1683" s="8" cm="1">
        <f t="array" aca="1" ref="O1683" ca="1">_FV(A1683,"Volume")</f>
        <v>4290</v>
      </c>
      <c r="P1683" s="7" cm="1">
        <f t="array" aca="1" ref="P1683" ca="1">_FV(A1683,"Volume average",TRUE)</f>
        <v>4208</v>
      </c>
      <c r="Q1683" t="s">
        <v>2556</v>
      </c>
      <c r="S1683" t="s">
        <v>376</v>
      </c>
      <c r="T1683" s="25" cm="1">
        <f t="array" aca="1" ref="T1683" ca="1">_FV(A1683,"Expense ratio",TRUE)</f>
        <v>5.8999999999999999E-3</v>
      </c>
      <c r="U1683" s="24" cm="1">
        <f t="array" aca="1" ref="U1683" ca="1">_FV(A1683,"Market cap",TRUE)</f>
        <v>18785282.52</v>
      </c>
      <c r="V1683" s="4">
        <v>18785282</v>
      </c>
      <c r="W1683" s="4">
        <v>18785282</v>
      </c>
      <c r="X1683" t="s">
        <v>4734</v>
      </c>
      <c r="Y1683" t="s">
        <v>4735</v>
      </c>
      <c r="Z1683" s="5">
        <v>14.83</v>
      </c>
      <c r="AA1683" s="19">
        <v>10.060195999999999</v>
      </c>
      <c r="AB1683" s="5">
        <v>3.1E-2</v>
      </c>
      <c r="AC1683" s="4">
        <v>8769</v>
      </c>
      <c r="AE1683" s="5">
        <v>34.972680443352623</v>
      </c>
      <c r="AF1683" s="5">
        <v>5.8647415595465926</v>
      </c>
      <c r="AI1683" s="4">
        <v>8769</v>
      </c>
      <c r="AJ1683" s="5">
        <v>129862.75169999999</v>
      </c>
      <c r="AL1683" s="5">
        <v>15.63</v>
      </c>
      <c r="AM1683" s="5">
        <v>10.82</v>
      </c>
      <c r="AN1683" t="s">
        <v>47</v>
      </c>
      <c r="AO1683" t="str" cm="1">
        <f t="array" aca="1" ref="AO1683" ca="1">_FV(A1683,"Currency")</f>
        <v>USD</v>
      </c>
      <c r="AP1683" t="str" cm="1">
        <f t="array" aca="1" ref="AP1683" ca="1">_FV(A1683,"Exchange")</f>
        <v>NYSE Arca</v>
      </c>
      <c r="AQ1683" s="6" t="str" cm="1">
        <f t="array" aca="1" ref="AQ1683" ca="1">_FV(A1683,"Exchange abbreviation",TRUE)</f>
        <v>ARCX</v>
      </c>
      <c r="AR1683" t="str" cm="1">
        <f t="array" aca="1" ref="AR1683" ca="1">_FV(A1683,"Instrument type",TRUE)</f>
        <v>ETF</v>
      </c>
    </row>
    <row r="1684" spans="1:44" ht="18.75" customHeight="1" x14ac:dyDescent="0.25">
      <c r="A1684" t="e" vm="1697">
        <v>#VALUE!</v>
      </c>
      <c r="B1684" t="s">
        <v>4736</v>
      </c>
      <c r="C1684" t="s">
        <v>4737</v>
      </c>
      <c r="D1684" s="31" cm="1">
        <f t="array" aca="1" ref="D1684" ca="1">_FV(A1684,"Last trade time",TRUE)</f>
        <v>45824.917309513279</v>
      </c>
      <c r="E1684" s="23" cm="1">
        <f t="array" aca="1" ref="E1684" ca="1">_FV(A1684,"Price")</f>
        <v>86.95</v>
      </c>
      <c r="F1684" s="27" cm="1">
        <f t="array" aca="1" ref="F1684" ca="1">_FV(A1684,"Change (%)",TRUE)</f>
        <v>6.4819999999999999E-3</v>
      </c>
      <c r="G1684" s="26" cm="1">
        <f t="array" aca="1" ref="G1684" ca="1">_FV(A1684,"Change")</f>
        <v>0.56000000000000005</v>
      </c>
      <c r="H1684" s="23" cm="1">
        <f t="array" aca="1" ref="H1684" ca="1">_FV(A1684,"Open")</f>
        <v>87</v>
      </c>
      <c r="I1684" s="23" cm="1">
        <f t="array" aca="1" ref="I1684" ca="1">_FV(A1684,"Low")</f>
        <v>86.67</v>
      </c>
      <c r="J1684" s="23" cm="1">
        <f t="array" aca="1" ref="J1684" ca="1">_FV(A1684,"High")</f>
        <v>87.64</v>
      </c>
      <c r="K1684" s="23" cm="1">
        <f t="array" aca="1" ref="K1684" ca="1">_FV(A1684,"Previous close",TRUE)</f>
        <v>86.39</v>
      </c>
      <c r="L1684" s="26"/>
      <c r="M1684" s="23" cm="1">
        <f t="array" aca="1" ref="M1684" ca="1">_FV(A1684,"52 week low",TRUE)</f>
        <v>51.09</v>
      </c>
      <c r="N1684" s="23" cm="1">
        <f t="array" aca="1" ref="N1684" ca="1">_FV(A1684,"52 week high",TRUE)</f>
        <v>95.87</v>
      </c>
      <c r="O1684" s="8" cm="1">
        <f t="array" aca="1" ref="O1684" ca="1">_FV(A1684,"Volume")</f>
        <v>136216</v>
      </c>
      <c r="P1684" s="7" cm="1">
        <f t="array" aca="1" ref="P1684" ca="1">_FV(A1684,"Volume average",TRUE)</f>
        <v>434690</v>
      </c>
      <c r="Q1684" t="s">
        <v>464</v>
      </c>
      <c r="T1684" s="25" cm="1">
        <f t="array" aca="1" ref="T1684" ca="1">_FV(A1684,"Expense ratio",TRUE)</f>
        <v>5.8999999999999999E-3</v>
      </c>
      <c r="U1684" s="24" cm="1">
        <f t="array" aca="1" ref="U1684" ca="1">_FV(A1684,"Market cap",TRUE)</f>
        <v>1138737369.9200001</v>
      </c>
      <c r="V1684" s="16"/>
      <c r="W1684" s="16"/>
      <c r="X1684" t="s">
        <v>4738</v>
      </c>
      <c r="Z1684" s="18"/>
      <c r="AA1684" s="20"/>
      <c r="AB1684" s="20"/>
      <c r="AC1684" s="21">
        <v>446887</v>
      </c>
      <c r="AE1684" s="18"/>
      <c r="AF1684" s="20"/>
      <c r="AI1684" s="21"/>
      <c r="AJ1684" s="18"/>
      <c r="AL1684" s="18"/>
      <c r="AM1684" s="18"/>
      <c r="AN1684" t="s">
        <v>73</v>
      </c>
      <c r="AO1684" t="str" cm="1">
        <f t="array" aca="1" ref="AO1684" ca="1">_FV(A1684,"Currency")</f>
        <v>USD</v>
      </c>
      <c r="AP1684" t="str" cm="1">
        <f t="array" aca="1" ref="AP1684" ca="1">_FV(A1684,"Exchange")</f>
        <v>NYSE Arca</v>
      </c>
      <c r="AQ1684" s="6" t="str" cm="1">
        <f t="array" aca="1" ref="AQ1684" ca="1">_FV(A1684,"Exchange abbreviation",TRUE)</f>
        <v>ARCX</v>
      </c>
      <c r="AR1684" t="str" cm="1">
        <f t="array" aca="1" ref="AR1684" ca="1">_FV(A1684,"Instrument type",TRUE)</f>
        <v>ETF</v>
      </c>
    </row>
    <row r="1685" spans="1:44" ht="18.75" customHeight="1" x14ac:dyDescent="0.25">
      <c r="A1685" t="e" vm="1698">
        <v>#VALUE!</v>
      </c>
      <c r="B1685" t="s">
        <v>4739</v>
      </c>
      <c r="C1685" t="s">
        <v>4740</v>
      </c>
      <c r="D1685" s="31" cm="1">
        <f t="array" aca="1" ref="D1685" ca="1">_FV(A1685,"Last trade time",TRUE)</f>
        <v>45824.919726041408</v>
      </c>
      <c r="E1685" s="23" cm="1">
        <f t="array" aca="1" ref="E1685" ca="1">_FV(A1685,"Price")</f>
        <v>28.31</v>
      </c>
      <c r="F1685" s="27" cm="1">
        <f t="array" aca="1" ref="F1685" ca="1">_FV(A1685,"Change (%)",TRUE)</f>
        <v>2.4795999999999999E-2</v>
      </c>
      <c r="G1685" s="26" cm="1">
        <f t="array" aca="1" ref="G1685" ca="1">_FV(A1685,"Change")</f>
        <v>0.68500000000000005</v>
      </c>
      <c r="H1685" s="23" cm="1">
        <f t="array" aca="1" ref="H1685" ca="1">_FV(A1685,"Open")</f>
        <v>27.9</v>
      </c>
      <c r="I1685" s="23" cm="1">
        <f t="array" aca="1" ref="I1685" ca="1">_FV(A1685,"Low")</f>
        <v>27.9</v>
      </c>
      <c r="J1685" s="23" cm="1">
        <f t="array" aca="1" ref="J1685" ca="1">_FV(A1685,"High")</f>
        <v>28.36</v>
      </c>
      <c r="K1685" s="23" cm="1">
        <f t="array" aca="1" ref="K1685" ca="1">_FV(A1685,"Previous close",TRUE)</f>
        <v>27.625</v>
      </c>
      <c r="L1685" s="26"/>
      <c r="M1685" s="23" cm="1">
        <f t="array" aca="1" ref="M1685" ca="1">_FV(A1685,"52 week low",TRUE)</f>
        <v>22.26</v>
      </c>
      <c r="N1685" s="23" cm="1">
        <f t="array" aca="1" ref="N1685" ca="1">_FV(A1685,"52 week high",TRUE)</f>
        <v>31.14</v>
      </c>
      <c r="O1685" s="8" cm="1">
        <f t="array" aca="1" ref="O1685" ca="1">_FV(A1685,"Volume")</f>
        <v>27745498</v>
      </c>
      <c r="P1685" s="7" cm="1">
        <f t="array" aca="1" ref="P1685" ca="1">_FV(A1685,"Volume average",TRUE)</f>
        <v>24717046</v>
      </c>
      <c r="Q1685" t="s">
        <v>2556</v>
      </c>
      <c r="S1685" t="s">
        <v>2067</v>
      </c>
      <c r="T1685" s="25" cm="1">
        <f t="array" aca="1" ref="T1685" ca="1">_FV(A1685,"Expense ratio",TRUE)</f>
        <v>5.8999999999999999E-3</v>
      </c>
      <c r="U1685" s="24" cm="1">
        <f t="array" aca="1" ref="U1685" ca="1">_FV(A1685,"Market cap",TRUE)</f>
        <v>4298987075.4300003</v>
      </c>
      <c r="V1685" s="4">
        <v>4298987008</v>
      </c>
      <c r="W1685" s="4">
        <v>4298987008</v>
      </c>
      <c r="Y1685" t="s">
        <v>4741</v>
      </c>
      <c r="Z1685" s="5">
        <v>27.68805</v>
      </c>
      <c r="AA1685" s="5">
        <v>10.206818</v>
      </c>
      <c r="AB1685" s="5">
        <v>7.3899999999999993E-2</v>
      </c>
      <c r="AC1685" s="4">
        <v>24325496</v>
      </c>
      <c r="AE1685" s="5">
        <v>21.62044012638389</v>
      </c>
      <c r="AF1685" s="5">
        <v>0.27286773351862248</v>
      </c>
      <c r="AH1685" s="17">
        <v>200550000</v>
      </c>
      <c r="AI1685" s="4">
        <v>24325496</v>
      </c>
      <c r="AJ1685" s="5">
        <v>674302749.12</v>
      </c>
      <c r="AL1685" s="5">
        <v>31.14</v>
      </c>
      <c r="AM1685" s="5">
        <v>22.26</v>
      </c>
      <c r="AN1685" t="s">
        <v>82</v>
      </c>
      <c r="AO1685" t="str" cm="1">
        <f t="array" aca="1" ref="AO1685" ca="1">_FV(A1685,"Currency")</f>
        <v>USD</v>
      </c>
      <c r="AP1685" t="str" cm="1">
        <f t="array" aca="1" ref="AP1685" ca="1">_FV(A1685,"Exchange")</f>
        <v>NYSE Arca</v>
      </c>
      <c r="AQ1685" s="6" t="str" cm="1">
        <f t="array" aca="1" ref="AQ1685" ca="1">_FV(A1685,"Exchange abbreviation",TRUE)</f>
        <v>ARCX</v>
      </c>
      <c r="AR1685" t="str" cm="1">
        <f t="array" aca="1" ref="AR1685" ca="1">_FV(A1685,"Instrument type",TRUE)</f>
        <v>ETF</v>
      </c>
    </row>
    <row r="1686" spans="1:44" ht="18.75" customHeight="1" x14ac:dyDescent="0.25">
      <c r="A1686" t="e" vm="1699">
        <v>#VALUE!</v>
      </c>
      <c r="B1686" t="s">
        <v>4742</v>
      </c>
      <c r="C1686" t="s">
        <v>4743</v>
      </c>
      <c r="D1686" s="31" cm="1">
        <f t="array" aca="1" ref="D1686" ca="1">_FV(A1686,"Last trade time",TRUE)</f>
        <v>45824.84027780078</v>
      </c>
      <c r="E1686" s="23" cm="1">
        <f t="array" aca="1" ref="E1686" ca="1">_FV(A1686,"Price")</f>
        <v>32.159999999999997</v>
      </c>
      <c r="F1686" s="27" cm="1">
        <f t="array" aca="1" ref="F1686" ca="1">_FV(A1686,"Change (%)",TRUE)</f>
        <v>4.372E-3</v>
      </c>
      <c r="G1686" s="26" cm="1">
        <f t="array" aca="1" ref="G1686" ca="1">_FV(A1686,"Change")</f>
        <v>0.14000000000000001</v>
      </c>
      <c r="H1686" s="23" cm="1">
        <f t="array" aca="1" ref="H1686" ca="1">_FV(A1686,"Open")</f>
        <v>32.15</v>
      </c>
      <c r="I1686" s="23" cm="1">
        <f t="array" aca="1" ref="I1686" ca="1">_FV(A1686,"Low")</f>
        <v>32.08</v>
      </c>
      <c r="J1686" s="23" cm="1">
        <f t="array" aca="1" ref="J1686" ca="1">_FV(A1686,"High")</f>
        <v>32.3095</v>
      </c>
      <c r="K1686" s="23" cm="1">
        <f t="array" aca="1" ref="K1686" ca="1">_FV(A1686,"Previous close",TRUE)</f>
        <v>32.020000000000003</v>
      </c>
      <c r="L1686" s="26"/>
      <c r="M1686" s="23" cm="1">
        <f t="array" aca="1" ref="M1686" ca="1">_FV(A1686,"52 week low",TRUE)</f>
        <v>28.32</v>
      </c>
      <c r="N1686" s="23" cm="1">
        <f t="array" aca="1" ref="N1686" ca="1">_FV(A1686,"52 week high",TRUE)</f>
        <v>34.289700000000003</v>
      </c>
      <c r="O1686" s="8" cm="1">
        <f t="array" aca="1" ref="O1686" ca="1">_FV(A1686,"Volume")</f>
        <v>33172</v>
      </c>
      <c r="P1686" s="7" cm="1">
        <f t="array" aca="1" ref="P1686" ca="1">_FV(A1686,"Volume average",TRUE)</f>
        <v>35905</v>
      </c>
      <c r="Q1686" t="s">
        <v>1641</v>
      </c>
      <c r="S1686" t="s">
        <v>4744</v>
      </c>
      <c r="T1686" s="25" cm="1">
        <f t="array" aca="1" ref="T1686" ca="1">_FV(A1686,"Expense ratio",TRUE)</f>
        <v>5.8999999999999999E-3</v>
      </c>
      <c r="U1686" s="24" cm="1">
        <f t="array" aca="1" ref="U1686" ca="1">_FV(A1686,"Market cap",TRUE)</f>
        <v>137971946.21000001</v>
      </c>
      <c r="V1686" s="4">
        <v>137971952</v>
      </c>
      <c r="W1686" s="4">
        <v>137971952</v>
      </c>
      <c r="Y1686" t="s">
        <v>4248</v>
      </c>
      <c r="Z1686" s="5">
        <v>31.978300000000001</v>
      </c>
      <c r="AA1686" s="5">
        <v>18.287779</v>
      </c>
      <c r="AB1686" s="5">
        <v>2.3300000000000001E-2</v>
      </c>
      <c r="AC1686" s="4">
        <v>36442</v>
      </c>
      <c r="AE1686" s="5">
        <v>0.82324895385812447</v>
      </c>
      <c r="AF1686" s="5">
        <v>14.63824693606426</v>
      </c>
      <c r="AI1686" s="4">
        <v>36442</v>
      </c>
      <c r="AJ1686" s="5">
        <v>1166872.8400000001</v>
      </c>
      <c r="AL1686" s="5">
        <v>34.29</v>
      </c>
      <c r="AM1686" s="5">
        <v>28.25</v>
      </c>
      <c r="AN1686" t="s">
        <v>90</v>
      </c>
      <c r="AO1686" t="str" cm="1">
        <f t="array" aca="1" ref="AO1686" ca="1">_FV(A1686,"Currency")</f>
        <v>USD</v>
      </c>
      <c r="AP1686" t="str" cm="1">
        <f t="array" aca="1" ref="AP1686" ca="1">_FV(A1686,"Exchange")</f>
        <v>NYSE Arca</v>
      </c>
      <c r="AQ1686" s="6" t="str" cm="1">
        <f t="array" aca="1" ref="AQ1686" ca="1">_FV(A1686,"Exchange abbreviation",TRUE)</f>
        <v>ARCX</v>
      </c>
      <c r="AR1686" t="str" cm="1">
        <f t="array" aca="1" ref="AR1686" ca="1">_FV(A1686,"Instrument type",TRUE)</f>
        <v>ETF</v>
      </c>
    </row>
    <row r="1687" spans="1:44" ht="18.75" customHeight="1" x14ac:dyDescent="0.25">
      <c r="A1687" t="e" vm="1700">
        <v>#VALUE!</v>
      </c>
      <c r="B1687" t="s">
        <v>4745</v>
      </c>
      <c r="C1687" t="s">
        <v>4746</v>
      </c>
      <c r="D1687" s="31" cm="1">
        <f t="array" aca="1" ref="D1687" ca="1">_FV(A1687,"Last trade time",TRUE)</f>
        <v>45824.88472200156</v>
      </c>
      <c r="E1687" s="23" cm="1">
        <f t="array" aca="1" ref="E1687" ca="1">_FV(A1687,"Price")</f>
        <v>12.08</v>
      </c>
      <c r="F1687" s="27" cm="1">
        <f t="array" aca="1" ref="F1687" ca="1">_FV(A1687,"Change (%)",TRUE)</f>
        <v>-8.2100000000000003E-3</v>
      </c>
      <c r="G1687" s="26" cm="1">
        <f t="array" aca="1" ref="G1687" ca="1">_FV(A1687,"Change")</f>
        <v>-0.1</v>
      </c>
      <c r="H1687" s="23" cm="1">
        <f t="array" aca="1" ref="H1687" ca="1">_FV(A1687,"Open")</f>
        <v>12.1</v>
      </c>
      <c r="I1687" s="23" cm="1">
        <f t="array" aca="1" ref="I1687" ca="1">_FV(A1687,"Low")</f>
        <v>12.06</v>
      </c>
      <c r="J1687" s="23" cm="1">
        <f t="array" aca="1" ref="J1687" ca="1">_FV(A1687,"High")</f>
        <v>12.1</v>
      </c>
      <c r="K1687" s="23" cm="1">
        <f t="array" aca="1" ref="K1687" ca="1">_FV(A1687,"Previous close",TRUE)</f>
        <v>12.18</v>
      </c>
      <c r="L1687" s="26"/>
      <c r="M1687" s="23" cm="1">
        <f t="array" aca="1" ref="M1687" ca="1">_FV(A1687,"52 week low",TRUE)</f>
        <v>10.9</v>
      </c>
      <c r="N1687" s="23" cm="1">
        <f t="array" aca="1" ref="N1687" ca="1">_FV(A1687,"52 week high",TRUE)</f>
        <v>14.67</v>
      </c>
      <c r="O1687" s="8" cm="1">
        <f t="array" aca="1" ref="O1687" ca="1">_FV(A1687,"Volume")</f>
        <v>55687</v>
      </c>
      <c r="P1687" s="7" cm="1">
        <f t="array" aca="1" ref="P1687" ca="1">_FV(A1687,"Volume average",TRUE)</f>
        <v>313604</v>
      </c>
      <c r="Q1687" t="s">
        <v>65</v>
      </c>
      <c r="R1687" t="s">
        <v>109</v>
      </c>
      <c r="S1687" t="s">
        <v>1146</v>
      </c>
      <c r="T1687" s="25" cm="1">
        <f t="array" aca="1" ref="T1687" ca="1">_FV(A1687,"Expense ratio",TRUE)</f>
        <v>5.8999999999999999E-3</v>
      </c>
      <c r="U1687" s="24" cm="1">
        <f t="array" aca="1" ref="U1687" ca="1">_FV(A1687,"Market cap",TRUE)</f>
        <v>111710571.63</v>
      </c>
      <c r="V1687" s="4">
        <v>111710568</v>
      </c>
      <c r="W1687" s="4">
        <v>111710568</v>
      </c>
      <c r="Y1687" t="s">
        <v>4747</v>
      </c>
      <c r="Z1687" s="5">
        <v>12.0299</v>
      </c>
      <c r="AA1687" s="5">
        <v>24.075298</v>
      </c>
      <c r="AB1687" s="5">
        <v>2.6400001999999999E-2</v>
      </c>
      <c r="AC1687" s="4">
        <v>486496</v>
      </c>
      <c r="AE1687" s="5">
        <v>7.3482165800011767</v>
      </c>
      <c r="AF1687" s="5">
        <v>4.6377341720479581</v>
      </c>
      <c r="AI1687" s="4">
        <v>486496</v>
      </c>
      <c r="AJ1687" s="5">
        <v>5867141.7599999998</v>
      </c>
      <c r="AL1687" s="5">
        <v>14.67</v>
      </c>
      <c r="AM1687" s="5">
        <v>10.9</v>
      </c>
      <c r="AN1687" t="s">
        <v>90</v>
      </c>
      <c r="AO1687" t="str" cm="1">
        <f t="array" aca="1" ref="AO1687" ca="1">_FV(A1687,"Currency")</f>
        <v>USD</v>
      </c>
      <c r="AP1687" t="str" cm="1">
        <f t="array" aca="1" ref="AP1687" ca="1">_FV(A1687,"Exchange")</f>
        <v>CBOE BZX Exchange</v>
      </c>
      <c r="AQ1687" s="6" t="str" cm="1">
        <f t="array" aca="1" ref="AQ1687" ca="1">_FV(A1687,"Exchange abbreviation",TRUE)</f>
        <v>BATS</v>
      </c>
      <c r="AR1687" t="str" cm="1">
        <f t="array" aca="1" ref="AR1687" ca="1">_FV(A1687,"Instrument type",TRUE)</f>
        <v>ETF</v>
      </c>
    </row>
    <row r="1688" spans="1:44" ht="18.75" customHeight="1" x14ac:dyDescent="0.25">
      <c r="A1688" t="e" vm="1701">
        <v>#VALUE!</v>
      </c>
      <c r="B1688" t="s">
        <v>4748</v>
      </c>
      <c r="C1688" t="s">
        <v>4749</v>
      </c>
      <c r="D1688" s="31" cm="1">
        <f t="array" aca="1" ref="D1688" ca="1">_FV(A1688,"Last trade time",TRUE)</f>
        <v>45824.935975092187</v>
      </c>
      <c r="E1688" s="23" cm="1">
        <f t="array" aca="1" ref="E1688" ca="1">_FV(A1688,"Price")</f>
        <v>73.209999999999994</v>
      </c>
      <c r="F1688" s="27" cm="1">
        <f t="array" aca="1" ref="F1688" ca="1">_FV(A1688,"Change (%)",TRUE)</f>
        <v>1.1188E-2</v>
      </c>
      <c r="G1688" s="26" cm="1">
        <f t="array" aca="1" ref="G1688" ca="1">_FV(A1688,"Change")</f>
        <v>0.81</v>
      </c>
      <c r="H1688" s="23" cm="1">
        <f t="array" aca="1" ref="H1688" ca="1">_FV(A1688,"Open")</f>
        <v>72.98</v>
      </c>
      <c r="I1688" s="23" cm="1">
        <f t="array" aca="1" ref="I1688" ca="1">_FV(A1688,"Low")</f>
        <v>72.820099999999996</v>
      </c>
      <c r="J1688" s="23" cm="1">
        <f t="array" aca="1" ref="J1688" ca="1">_FV(A1688,"High")</f>
        <v>73.569999999999993</v>
      </c>
      <c r="K1688" s="23" cm="1">
        <f t="array" aca="1" ref="K1688" ca="1">_FV(A1688,"Previous close",TRUE)</f>
        <v>72.400000000000006</v>
      </c>
      <c r="L1688" s="26"/>
      <c r="M1688" s="23" cm="1">
        <f t="array" aca="1" ref="M1688" ca="1">_FV(A1688,"52 week low",TRUE)</f>
        <v>50.524900000000002</v>
      </c>
      <c r="N1688" s="23" cm="1">
        <f t="array" aca="1" ref="N1688" ca="1">_FV(A1688,"52 week high",TRUE)</f>
        <v>73.819999999999993</v>
      </c>
      <c r="O1688" s="8" cm="1">
        <f t="array" aca="1" ref="O1688" ca="1">_FV(A1688,"Volume")</f>
        <v>915408</v>
      </c>
      <c r="P1688" s="7" cm="1">
        <f t="array" aca="1" ref="P1688" ca="1">_FV(A1688,"Volume average",TRUE)</f>
        <v>858156</v>
      </c>
      <c r="Q1688" t="s">
        <v>490</v>
      </c>
      <c r="S1688" t="s">
        <v>318</v>
      </c>
      <c r="T1688" s="25" cm="1">
        <f t="array" aca="1" ref="T1688" ca="1">_FV(A1688,"Expense ratio",TRUE)</f>
        <v>5.8999999999999999E-3</v>
      </c>
      <c r="U1688" s="24" cm="1">
        <f t="array" aca="1" ref="U1688" ca="1">_FV(A1688,"Market cap",TRUE)</f>
        <v>9327904442.7199993</v>
      </c>
      <c r="V1688" s="4">
        <v>9327760384</v>
      </c>
      <c r="W1688" s="4">
        <v>9327760384</v>
      </c>
      <c r="X1688" t="s">
        <v>4750</v>
      </c>
      <c r="Y1688" t="s">
        <v>4751</v>
      </c>
      <c r="Z1688" s="5">
        <v>73.45</v>
      </c>
      <c r="AA1688" s="5">
        <v>30.201279</v>
      </c>
      <c r="AB1688" s="5">
        <v>2.3E-3</v>
      </c>
      <c r="AC1688" s="4">
        <v>937423</v>
      </c>
      <c r="AE1688" s="5">
        <v>14.171665621126531</v>
      </c>
      <c r="AF1688" s="5">
        <v>35.922360530762077</v>
      </c>
      <c r="AI1688" s="4">
        <v>937423</v>
      </c>
      <c r="AJ1688" s="5">
        <v>68881842.040000007</v>
      </c>
      <c r="AL1688" s="5">
        <v>73.819999999999993</v>
      </c>
      <c r="AM1688" s="5">
        <v>50.524999999999999</v>
      </c>
      <c r="AN1688" t="s">
        <v>82</v>
      </c>
      <c r="AO1688" t="str" cm="1">
        <f t="array" aca="1" ref="AO1688" ca="1">_FV(A1688,"Currency")</f>
        <v>USD</v>
      </c>
      <c r="AP1688" t="str" cm="1">
        <f t="array" aca="1" ref="AP1688" ca="1">_FV(A1688,"Exchange")</f>
        <v>Nasdaq Stock Market</v>
      </c>
      <c r="AQ1688" s="6" t="str" cm="1">
        <f t="array" aca="1" ref="AQ1688" ca="1">_FV(A1688,"Exchange abbreviation",TRUE)</f>
        <v>XNAS</v>
      </c>
      <c r="AR1688" t="str" cm="1">
        <f t="array" aca="1" ref="AR1688" ca="1">_FV(A1688,"Instrument type",TRUE)</f>
        <v>ETF</v>
      </c>
    </row>
    <row r="1689" spans="1:44" ht="18.75" customHeight="1" x14ac:dyDescent="0.25">
      <c r="A1689" t="e" vm="1702">
        <v>#VALUE!</v>
      </c>
      <c r="B1689" t="s">
        <v>4752</v>
      </c>
      <c r="C1689" t="s">
        <v>4753</v>
      </c>
      <c r="D1689" s="31" cm="1">
        <f t="array" aca="1" ref="D1689" ca="1">_FV(A1689,"Last trade time",TRUE)</f>
        <v>45824.897562349215</v>
      </c>
      <c r="E1689" s="23" cm="1">
        <f t="array" aca="1" ref="E1689" ca="1">_FV(A1689,"Price")</f>
        <v>39.700000000000003</v>
      </c>
      <c r="F1689" s="27" cm="1">
        <f t="array" aca="1" ref="F1689" ca="1">_FV(A1689,"Change (%)",TRUE)</f>
        <v>1.2755000000000001E-2</v>
      </c>
      <c r="G1689" s="26" cm="1">
        <f t="array" aca="1" ref="G1689" ca="1">_FV(A1689,"Change")</f>
        <v>0.5</v>
      </c>
      <c r="H1689" s="23" cm="1">
        <f t="array" aca="1" ref="H1689" ca="1">_FV(A1689,"Open")</f>
        <v>39.520000000000003</v>
      </c>
      <c r="I1689" s="23" cm="1">
        <f t="array" aca="1" ref="I1689" ca="1">_FV(A1689,"Low")</f>
        <v>39.4</v>
      </c>
      <c r="J1689" s="23" cm="1">
        <f t="array" aca="1" ref="J1689" ca="1">_FV(A1689,"High")</f>
        <v>39.78</v>
      </c>
      <c r="K1689" s="23" cm="1">
        <f t="array" aca="1" ref="K1689" ca="1">_FV(A1689,"Previous close",TRUE)</f>
        <v>39.200000000000003</v>
      </c>
      <c r="L1689" s="26"/>
      <c r="M1689" s="23" cm="1">
        <f t="array" aca="1" ref="M1689" ca="1">_FV(A1689,"52 week low",TRUE)</f>
        <v>31.5</v>
      </c>
      <c r="N1689" s="23" cm="1">
        <f t="array" aca="1" ref="N1689" ca="1">_FV(A1689,"52 week high",TRUE)</f>
        <v>49.59</v>
      </c>
      <c r="O1689" s="8" cm="1">
        <f t="array" aca="1" ref="O1689" ca="1">_FV(A1689,"Volume")</f>
        <v>1502218</v>
      </c>
      <c r="P1689" s="7" cm="1">
        <f t="array" aca="1" ref="P1689" ca="1">_FV(A1689,"Volume average",TRUE)</f>
        <v>1377577</v>
      </c>
      <c r="Q1689" t="s">
        <v>383</v>
      </c>
      <c r="S1689" t="s">
        <v>3079</v>
      </c>
      <c r="T1689" s="25" cm="1">
        <f t="array" aca="1" ref="T1689" ca="1">_FV(A1689,"Expense ratio",TRUE)</f>
        <v>5.8999999999999999E-3</v>
      </c>
      <c r="U1689" s="24" cm="1">
        <f t="array" aca="1" ref="U1689" ca="1">_FV(A1689,"Market cap",TRUE)</f>
        <v>4281980443.4000001</v>
      </c>
      <c r="V1689" s="4">
        <v>4281980416</v>
      </c>
      <c r="W1689" s="4">
        <v>4281980416</v>
      </c>
      <c r="X1689" t="s">
        <v>4754</v>
      </c>
      <c r="Y1689" t="s">
        <v>4065</v>
      </c>
      <c r="Z1689" s="5">
        <v>39.447000000000003</v>
      </c>
      <c r="AA1689" s="19">
        <v>11.461347</v>
      </c>
      <c r="AB1689" s="5">
        <v>1.17999995E-2</v>
      </c>
      <c r="AC1689" s="4">
        <v>2055830</v>
      </c>
      <c r="AE1689" s="5">
        <v>-9.6506786015044135</v>
      </c>
      <c r="AF1689" s="5">
        <v>-11.39287554734709</v>
      </c>
      <c r="AI1689" s="4">
        <v>2055830</v>
      </c>
      <c r="AJ1689" s="5">
        <v>81040818.600000009</v>
      </c>
      <c r="AL1689" s="5">
        <v>49.59</v>
      </c>
      <c r="AM1689" s="5">
        <v>31.5</v>
      </c>
      <c r="AN1689" t="s">
        <v>82</v>
      </c>
      <c r="AO1689" t="str" cm="1">
        <f t="array" aca="1" ref="AO1689" ca="1">_FV(A1689,"Currency")</f>
        <v>USD</v>
      </c>
      <c r="AP1689" t="str" cm="1">
        <f t="array" aca="1" ref="AP1689" ca="1">_FV(A1689,"Exchange")</f>
        <v>CBOE BZX Exchange</v>
      </c>
      <c r="AQ1689" s="6" t="str" cm="1">
        <f t="array" aca="1" ref="AQ1689" ca="1">_FV(A1689,"Exchange abbreviation",TRUE)</f>
        <v>BATS</v>
      </c>
      <c r="AR1689" t="str" cm="1">
        <f t="array" aca="1" ref="AR1689" ca="1">_FV(A1689,"Instrument type",TRUE)</f>
        <v>ETF</v>
      </c>
    </row>
    <row r="1690" spans="1:44" ht="18.75" customHeight="1" x14ac:dyDescent="0.25">
      <c r="A1690" t="e" vm="1703">
        <v>#VALUE!</v>
      </c>
      <c r="B1690" t="s">
        <v>4755</v>
      </c>
      <c r="C1690" t="s">
        <v>4756</v>
      </c>
      <c r="D1690" s="31" cm="1">
        <f t="array" aca="1" ref="D1690" ca="1">_FV(A1690,"Last trade time",TRUE)</f>
        <v>45824.932808205471</v>
      </c>
      <c r="E1690" s="23" cm="1">
        <f t="array" aca="1" ref="E1690" ca="1">_FV(A1690,"Price")</f>
        <v>12.21</v>
      </c>
      <c r="F1690" s="27" cm="1">
        <f t="array" aca="1" ref="F1690" ca="1">_FV(A1690,"Change (%)",TRUE)</f>
        <v>1.6409999999999999E-3</v>
      </c>
      <c r="G1690" s="26" cm="1">
        <f t="array" aca="1" ref="G1690" ca="1">_FV(A1690,"Change")</f>
        <v>0.02</v>
      </c>
      <c r="H1690" s="23" cm="1">
        <f t="array" aca="1" ref="H1690" ca="1">_FV(A1690,"Open")</f>
        <v>12.25</v>
      </c>
      <c r="I1690" s="23" cm="1">
        <f t="array" aca="1" ref="I1690" ca="1">_FV(A1690,"Low")</f>
        <v>12.15</v>
      </c>
      <c r="J1690" s="23" cm="1">
        <f t="array" aca="1" ref="J1690" ca="1">_FV(A1690,"High")</f>
        <v>12.25</v>
      </c>
      <c r="K1690" s="23" cm="1">
        <f t="array" aca="1" ref="K1690" ca="1">_FV(A1690,"Previous close",TRUE)</f>
        <v>12.19</v>
      </c>
      <c r="L1690" s="26"/>
      <c r="M1690" s="23" cm="1">
        <f t="array" aca="1" ref="M1690" ca="1">_FV(A1690,"52 week low",TRUE)</f>
        <v>9.1201000000000008</v>
      </c>
      <c r="N1690" s="23" cm="1">
        <f t="array" aca="1" ref="N1690" ca="1">_FV(A1690,"52 week high",TRUE)</f>
        <v>12.37</v>
      </c>
      <c r="O1690" s="8" cm="1">
        <f t="array" aca="1" ref="O1690" ca="1">_FV(A1690,"Volume")</f>
        <v>30633031</v>
      </c>
      <c r="P1690" s="7" cm="1">
        <f t="array" aca="1" ref="P1690" ca="1">_FV(A1690,"Volume average",TRUE)</f>
        <v>28407651</v>
      </c>
      <c r="Q1690" t="s">
        <v>198</v>
      </c>
      <c r="R1690" t="s">
        <v>173</v>
      </c>
      <c r="T1690" s="25" cm="1">
        <f t="array" aca="1" ref="T1690" ca="1">_FV(A1690,"Expense ratio",TRUE)</f>
        <v>5.8999999999999999E-3</v>
      </c>
      <c r="U1690" s="24" cm="1">
        <f t="array" aca="1" ref="U1690" ca="1">_FV(A1690,"Market cap",TRUE)</f>
        <v>1044666975</v>
      </c>
      <c r="V1690" s="16"/>
      <c r="W1690" s="16"/>
      <c r="Z1690" s="5">
        <v>12.3</v>
      </c>
      <c r="AA1690" s="5">
        <v>4.0460529999999997</v>
      </c>
      <c r="AB1690" s="20"/>
      <c r="AC1690" s="4">
        <v>40897873</v>
      </c>
      <c r="AE1690" s="5">
        <v>24.746456582330971</v>
      </c>
      <c r="AF1690" s="5">
        <v>17.142858959379659</v>
      </c>
      <c r="AH1690" s="17">
        <v>526905984</v>
      </c>
      <c r="AI1690" s="4">
        <v>40897873</v>
      </c>
      <c r="AJ1690" s="5">
        <v>492001412.19</v>
      </c>
      <c r="AL1690" s="5">
        <v>12.37</v>
      </c>
      <c r="AM1690" s="5">
        <v>9.1199999999999992</v>
      </c>
      <c r="AN1690" t="s">
        <v>82</v>
      </c>
      <c r="AO1690" t="str" cm="1">
        <f t="array" aca="1" ref="AO1690" ca="1">_FV(A1690,"Currency")</f>
        <v>USD</v>
      </c>
      <c r="AP1690" t="str" cm="1">
        <f t="array" aca="1" ref="AP1690" ca="1">_FV(A1690,"Exchange")</f>
        <v>NYSE Arca</v>
      </c>
      <c r="AQ1690" s="6" t="str" cm="1">
        <f t="array" aca="1" ref="AQ1690" ca="1">_FV(A1690,"Exchange abbreviation",TRUE)</f>
        <v>ARCX</v>
      </c>
      <c r="AR1690" t="str" cm="1">
        <f t="array" aca="1" ref="AR1690" ca="1">_FV(A1690,"Instrument type",TRUE)</f>
        <v>ETF</v>
      </c>
    </row>
    <row r="1691" spans="1:44" ht="18.75" customHeight="1" x14ac:dyDescent="0.25">
      <c r="A1691" t="e" vm="1704">
        <v>#VALUE!</v>
      </c>
      <c r="B1691" t="s">
        <v>4757</v>
      </c>
      <c r="C1691" t="s">
        <v>4758</v>
      </c>
      <c r="D1691" s="31" cm="1">
        <f t="array" aca="1" ref="D1691" ca="1">_FV(A1691,"Last trade time",TRUE)</f>
        <v>45824.840277812502</v>
      </c>
      <c r="E1691" s="23" cm="1">
        <f t="array" aca="1" ref="E1691" ca="1">_FV(A1691,"Price")</f>
        <v>31.09</v>
      </c>
      <c r="F1691" s="27" cm="1">
        <f t="array" aca="1" ref="F1691" ca="1">_FV(A1691,"Change (%)",TRUE)</f>
        <v>1.2179000000000001E-2</v>
      </c>
      <c r="G1691" s="26" cm="1">
        <f t="array" aca="1" ref="G1691" ca="1">_FV(A1691,"Change")</f>
        <v>0.37409999999999999</v>
      </c>
      <c r="H1691" s="23" cm="1">
        <f t="array" aca="1" ref="H1691" ca="1">_FV(A1691,"Open")</f>
        <v>31.01</v>
      </c>
      <c r="I1691" s="23" cm="1">
        <f t="array" aca="1" ref="I1691" ca="1">_FV(A1691,"Low")</f>
        <v>31.01</v>
      </c>
      <c r="J1691" s="23" cm="1">
        <f t="array" aca="1" ref="J1691" ca="1">_FV(A1691,"High")</f>
        <v>31.220099999999999</v>
      </c>
      <c r="K1691" s="23" cm="1">
        <f t="array" aca="1" ref="K1691" ca="1">_FV(A1691,"Previous close",TRUE)</f>
        <v>30.715900000000001</v>
      </c>
      <c r="L1691" s="26"/>
      <c r="M1691" s="23" cm="1">
        <f t="array" aca="1" ref="M1691" ca="1">_FV(A1691,"52 week low",TRUE)</f>
        <v>24.23</v>
      </c>
      <c r="N1691" s="23" cm="1">
        <f t="array" aca="1" ref="N1691" ca="1">_FV(A1691,"52 week high",TRUE)</f>
        <v>32.946199999999997</v>
      </c>
      <c r="O1691" s="8" cm="1">
        <f t="array" aca="1" ref="O1691" ca="1">_FV(A1691,"Volume")</f>
        <v>758</v>
      </c>
      <c r="P1691" s="7" cm="1">
        <f t="array" aca="1" ref="P1691" ca="1">_FV(A1691,"Volume average",TRUE)</f>
        <v>5130</v>
      </c>
      <c r="Q1691" t="s">
        <v>698</v>
      </c>
      <c r="S1691" t="s">
        <v>4759</v>
      </c>
      <c r="T1691" s="25" cm="1">
        <f t="array" aca="1" ref="T1691" ca="1">_FV(A1691,"Expense ratio",TRUE)</f>
        <v>5.8999999999999999E-3</v>
      </c>
      <c r="U1691" s="24" cm="1">
        <f t="array" aca="1" ref="U1691" ca="1">_FV(A1691,"Market cap",TRUE)</f>
        <v>31206225.5</v>
      </c>
      <c r="V1691" s="4">
        <v>31206224</v>
      </c>
      <c r="W1691" s="4">
        <v>31206224</v>
      </c>
      <c r="Y1691" t="s">
        <v>4760</v>
      </c>
      <c r="Z1691" s="5">
        <v>31.35</v>
      </c>
      <c r="AA1691" s="5">
        <v>38.884112999999999</v>
      </c>
      <c r="AB1691" s="4">
        <v>0</v>
      </c>
      <c r="AC1691" s="4">
        <v>4255</v>
      </c>
      <c r="AE1691" s="5">
        <v>5.606213485965883</v>
      </c>
      <c r="AF1691" s="5">
        <v>16.670399240191781</v>
      </c>
      <c r="AI1691" s="4">
        <v>4255</v>
      </c>
      <c r="AJ1691" s="5">
        <v>133314.68150000001</v>
      </c>
      <c r="AL1691" s="5">
        <v>32.945999999999998</v>
      </c>
      <c r="AM1691" s="5">
        <v>24.23</v>
      </c>
      <c r="AN1691" t="s">
        <v>47</v>
      </c>
      <c r="AO1691" t="str" cm="1">
        <f t="array" aca="1" ref="AO1691" ca="1">_FV(A1691,"Currency")</f>
        <v>USD</v>
      </c>
      <c r="AP1691" t="str" cm="1">
        <f t="array" aca="1" ref="AP1691" ca="1">_FV(A1691,"Exchange")</f>
        <v>NYSE Arca</v>
      </c>
      <c r="AQ1691" s="6" t="str" cm="1">
        <f t="array" aca="1" ref="AQ1691" ca="1">_FV(A1691,"Exchange abbreviation",TRUE)</f>
        <v>ARCX</v>
      </c>
      <c r="AR1691" t="str" cm="1">
        <f t="array" aca="1" ref="AR1691" ca="1">_FV(A1691,"Instrument type",TRUE)</f>
        <v>ETF</v>
      </c>
    </row>
    <row r="1692" spans="1:44" ht="18.75" customHeight="1" x14ac:dyDescent="0.25">
      <c r="A1692" t="e" vm="1705">
        <v>#VALUE!</v>
      </c>
      <c r="B1692" t="s">
        <v>4761</v>
      </c>
      <c r="C1692" t="s">
        <v>4762</v>
      </c>
      <c r="D1692" s="31" cm="1">
        <f t="array" aca="1" ref="D1692" ca="1">_FV(A1692,"Last trade time",TRUE)</f>
        <v>45824.840277823438</v>
      </c>
      <c r="E1692" s="23" cm="1">
        <f t="array" aca="1" ref="E1692" ca="1">_FV(A1692,"Price")</f>
        <v>47.7117</v>
      </c>
      <c r="F1692" s="27" cm="1">
        <f t="array" aca="1" ref="F1692" ca="1">_FV(A1692,"Change (%)",TRUE)</f>
        <v>6.6820000000000004E-3</v>
      </c>
      <c r="G1692" s="26" cm="1">
        <f t="array" aca="1" ref="G1692" ca="1">_FV(A1692,"Change")</f>
        <v>0.31669999999999998</v>
      </c>
      <c r="H1692" s="23" cm="1">
        <f t="array" aca="1" ref="H1692" ca="1">_FV(A1692,"Open")</f>
        <v>47.7</v>
      </c>
      <c r="I1692" s="23" cm="1">
        <f t="array" aca="1" ref="I1692" ca="1">_FV(A1692,"Low")</f>
        <v>47.7</v>
      </c>
      <c r="J1692" s="23" cm="1">
        <f t="array" aca="1" ref="J1692" ca="1">_FV(A1692,"High")</f>
        <v>47.99</v>
      </c>
      <c r="K1692" s="23" cm="1">
        <f t="array" aca="1" ref="K1692" ca="1">_FV(A1692,"Previous close",TRUE)</f>
        <v>47.395000000000003</v>
      </c>
      <c r="L1692" s="26"/>
      <c r="M1692" s="23" cm="1">
        <f t="array" aca="1" ref="M1692" ca="1">_FV(A1692,"52 week low",TRUE)</f>
        <v>37.07</v>
      </c>
      <c r="N1692" s="23" cm="1">
        <f t="array" aca="1" ref="N1692" ca="1">_FV(A1692,"52 week high",TRUE)</f>
        <v>49.23</v>
      </c>
      <c r="O1692" s="8" cm="1">
        <f t="array" aca="1" ref="O1692" ca="1">_FV(A1692,"Volume")</f>
        <v>14374</v>
      </c>
      <c r="P1692" s="7" cm="1">
        <f t="array" aca="1" ref="P1692" ca="1">_FV(A1692,"Volume average",TRUE)</f>
        <v>17641</v>
      </c>
      <c r="Q1692" t="s">
        <v>2613</v>
      </c>
      <c r="S1692" t="s">
        <v>2067</v>
      </c>
      <c r="T1692" s="25" cm="1">
        <f t="array" aca="1" ref="T1692" ca="1">_FV(A1692,"Expense ratio",TRUE)</f>
        <v>5.8999999999999999E-3</v>
      </c>
      <c r="U1692" s="24" cm="1">
        <f t="array" aca="1" ref="U1692" ca="1">_FV(A1692,"Market cap",TRUE)</f>
        <v>143975221.96000001</v>
      </c>
      <c r="V1692" s="4">
        <v>143975216</v>
      </c>
      <c r="W1692" s="4">
        <v>143975216</v>
      </c>
      <c r="Y1692" t="s">
        <v>4763</v>
      </c>
      <c r="Z1692" s="5">
        <v>48.678699999999999</v>
      </c>
      <c r="AA1692" s="5">
        <v>11.975178</v>
      </c>
      <c r="AB1692" s="5">
        <v>4.9299999999999997E-2</v>
      </c>
      <c r="AC1692" s="4">
        <v>82585</v>
      </c>
      <c r="AE1692" s="5">
        <v>21.44644617410485</v>
      </c>
      <c r="AF1692" s="5">
        <v>19.319717542224549</v>
      </c>
      <c r="AI1692" s="4">
        <v>82585</v>
      </c>
      <c r="AJ1692" s="5">
        <v>4012937.2859999998</v>
      </c>
      <c r="AL1692" s="5">
        <v>49.23</v>
      </c>
      <c r="AM1692" s="5">
        <v>37.07</v>
      </c>
      <c r="AN1692" t="s">
        <v>90</v>
      </c>
      <c r="AO1692" t="str" cm="1">
        <f t="array" aca="1" ref="AO1692" ca="1">_FV(A1692,"Currency")</f>
        <v>USD</v>
      </c>
      <c r="AP1692" t="str" cm="1">
        <f t="array" aca="1" ref="AP1692" ca="1">_FV(A1692,"Exchange")</f>
        <v>NYSE Arca</v>
      </c>
      <c r="AQ1692" s="6" t="str" cm="1">
        <f t="array" aca="1" ref="AQ1692" ca="1">_FV(A1692,"Exchange abbreviation",TRUE)</f>
        <v>ARCX</v>
      </c>
      <c r="AR1692" t="str" cm="1">
        <f t="array" aca="1" ref="AR1692" ca="1">_FV(A1692,"Instrument type",TRUE)</f>
        <v>ETF</v>
      </c>
    </row>
    <row r="1693" spans="1:44" ht="18.75" customHeight="1" x14ac:dyDescent="0.25">
      <c r="A1693" t="e" vm="1706">
        <v>#VALUE!</v>
      </c>
      <c r="B1693" t="s">
        <v>4764</v>
      </c>
      <c r="C1693" t="s">
        <v>4765</v>
      </c>
      <c r="D1693" s="31" cm="1">
        <f t="array" aca="1" ref="D1693" ca="1">_FV(A1693,"Last trade time",TRUE)</f>
        <v>45824.840340925781</v>
      </c>
      <c r="E1693" s="23" cm="1">
        <f t="array" aca="1" ref="E1693" ca="1">_FV(A1693,"Price")</f>
        <v>64.510000000000005</v>
      </c>
      <c r="F1693" s="27" cm="1">
        <f t="array" aca="1" ref="F1693" ca="1">_FV(A1693,"Change (%)",TRUE)</f>
        <v>1.1129E-2</v>
      </c>
      <c r="G1693" s="26" cm="1">
        <f t="array" aca="1" ref="G1693" ca="1">_FV(A1693,"Change")</f>
        <v>0.71</v>
      </c>
      <c r="H1693" s="23" cm="1">
        <f t="array" aca="1" ref="H1693" ca="1">_FV(A1693,"Open")</f>
        <v>64.209999999999994</v>
      </c>
      <c r="I1693" s="23" cm="1">
        <f t="array" aca="1" ref="I1693" ca="1">_FV(A1693,"Low")</f>
        <v>64.209999999999994</v>
      </c>
      <c r="J1693" s="23" cm="1">
        <f t="array" aca="1" ref="J1693" ca="1">_FV(A1693,"High")</f>
        <v>64.739999999999995</v>
      </c>
      <c r="K1693" s="23" cm="1">
        <f t="array" aca="1" ref="K1693" ca="1">_FV(A1693,"Previous close",TRUE)</f>
        <v>63.8</v>
      </c>
      <c r="L1693" s="26"/>
      <c r="M1693" s="23" cm="1">
        <f t="array" aca="1" ref="M1693" ca="1">_FV(A1693,"52 week low",TRUE)</f>
        <v>54.75</v>
      </c>
      <c r="N1693" s="23" cm="1">
        <f t="array" aca="1" ref="N1693" ca="1">_FV(A1693,"52 week high",TRUE)</f>
        <v>76.95</v>
      </c>
      <c r="O1693" s="8" cm="1">
        <f t="array" aca="1" ref="O1693" ca="1">_FV(A1693,"Volume")</f>
        <v>53719</v>
      </c>
      <c r="P1693" s="7" cm="1">
        <f t="array" aca="1" ref="P1693" ca="1">_FV(A1693,"Volume average",TRUE)</f>
        <v>72133</v>
      </c>
      <c r="Q1693" t="s">
        <v>60</v>
      </c>
      <c r="S1693" t="s">
        <v>1146</v>
      </c>
      <c r="T1693" s="25" cm="1">
        <f t="array" aca="1" ref="T1693" ca="1">_FV(A1693,"Expense ratio",TRUE)</f>
        <v>5.8999999999999999E-3</v>
      </c>
      <c r="U1693" s="24" cm="1">
        <f t="array" aca="1" ref="U1693" ca="1">_FV(A1693,"Market cap",TRUE)</f>
        <v>947139615.44000006</v>
      </c>
      <c r="V1693" s="4">
        <v>947139584</v>
      </c>
      <c r="W1693" s="4">
        <v>947139584</v>
      </c>
      <c r="Y1693" t="s">
        <v>4766</v>
      </c>
      <c r="Z1693" s="5">
        <v>64.173699999999997</v>
      </c>
      <c r="AA1693" s="5">
        <v>10.8775835</v>
      </c>
      <c r="AB1693" s="5">
        <v>2.23E-2</v>
      </c>
      <c r="AC1693" s="4">
        <v>118676</v>
      </c>
      <c r="AE1693" s="5">
        <v>-5.0831976499151734</v>
      </c>
      <c r="AF1693" s="5">
        <v>-5.4157652020116576</v>
      </c>
      <c r="AI1693" s="4">
        <v>118676</v>
      </c>
      <c r="AJ1693" s="5">
        <v>7621372.7199999997</v>
      </c>
      <c r="AL1693" s="5">
        <v>76.95</v>
      </c>
      <c r="AM1693" s="5">
        <v>54.75</v>
      </c>
      <c r="AN1693" t="s">
        <v>90</v>
      </c>
      <c r="AO1693" t="str" cm="1">
        <f t="array" aca="1" ref="AO1693" ca="1">_FV(A1693,"Currency")</f>
        <v>USD</v>
      </c>
      <c r="AP1693" t="str" cm="1">
        <f t="array" aca="1" ref="AP1693" ca="1">_FV(A1693,"Exchange")</f>
        <v>CBOE BZX Exchange</v>
      </c>
      <c r="AQ1693" s="6" t="str" cm="1">
        <f t="array" aca="1" ref="AQ1693" ca="1">_FV(A1693,"Exchange abbreviation",TRUE)</f>
        <v>BATS</v>
      </c>
      <c r="AR1693" t="str" cm="1">
        <f t="array" aca="1" ref="AR1693" ca="1">_FV(A1693,"Instrument type",TRUE)</f>
        <v>ETF</v>
      </c>
    </row>
    <row r="1694" spans="1:44" ht="18.75" customHeight="1" x14ac:dyDescent="0.25">
      <c r="A1694" t="e" vm="1707">
        <v>#VALUE!</v>
      </c>
      <c r="B1694" t="s">
        <v>4767</v>
      </c>
      <c r="C1694" t="s">
        <v>4768</v>
      </c>
      <c r="D1694" s="31" cm="1">
        <f t="array" aca="1" ref="D1694" ca="1">_FV(A1694,"Last trade time",TRUE)</f>
        <v>45824.867879907033</v>
      </c>
      <c r="E1694" s="23" cm="1">
        <f t="array" aca="1" ref="E1694" ca="1">_FV(A1694,"Price")</f>
        <v>51.58</v>
      </c>
      <c r="F1694" s="27" cm="1">
        <f t="array" aca="1" ref="F1694" ca="1">_FV(A1694,"Change (%)",TRUE)</f>
        <v>-7.5810000000000001E-3</v>
      </c>
      <c r="G1694" s="26" cm="1">
        <f t="array" aca="1" ref="G1694" ca="1">_FV(A1694,"Change")</f>
        <v>-0.39400000000000002</v>
      </c>
      <c r="H1694" s="23" cm="1">
        <f t="array" aca="1" ref="H1694" ca="1">_FV(A1694,"Open")</f>
        <v>51.71</v>
      </c>
      <c r="I1694" s="23" cm="1">
        <f t="array" aca="1" ref="I1694" ca="1">_FV(A1694,"Low")</f>
        <v>51.49</v>
      </c>
      <c r="J1694" s="23" cm="1">
        <f t="array" aca="1" ref="J1694" ca="1">_FV(A1694,"High")</f>
        <v>51.76</v>
      </c>
      <c r="K1694" s="23" cm="1">
        <f t="array" aca="1" ref="K1694" ca="1">_FV(A1694,"Previous close",TRUE)</f>
        <v>51.973999999999997</v>
      </c>
      <c r="L1694" s="26"/>
      <c r="M1694" s="23" cm="1">
        <f t="array" aca="1" ref="M1694" ca="1">_FV(A1694,"52 week low",TRUE)</f>
        <v>45.23</v>
      </c>
      <c r="N1694" s="23" cm="1">
        <f t="array" aca="1" ref="N1694" ca="1">_FV(A1694,"52 week high",TRUE)</f>
        <v>69.989999999999995</v>
      </c>
      <c r="O1694" s="8" cm="1">
        <f t="array" aca="1" ref="O1694" ca="1">_FV(A1694,"Volume")</f>
        <v>83384</v>
      </c>
      <c r="P1694" s="7" cm="1">
        <f t="array" aca="1" ref="P1694" ca="1">_FV(A1694,"Volume average",TRUE)</f>
        <v>78942</v>
      </c>
      <c r="Q1694" t="s">
        <v>2613</v>
      </c>
      <c r="S1694" t="s">
        <v>2067</v>
      </c>
      <c r="T1694" s="25" cm="1">
        <f t="array" aca="1" ref="T1694" ca="1">_FV(A1694,"Expense ratio",TRUE)</f>
        <v>5.8999999999999999E-3</v>
      </c>
      <c r="U1694" s="24" cm="1">
        <f t="array" aca="1" ref="U1694" ca="1">_FV(A1694,"Market cap",TRUE)</f>
        <v>200323803.93000001</v>
      </c>
      <c r="V1694" s="4">
        <v>200323808</v>
      </c>
      <c r="W1694" s="4">
        <v>200323808</v>
      </c>
      <c r="Y1694" t="s">
        <v>4769</v>
      </c>
      <c r="Z1694" s="5">
        <v>53.465870000000002</v>
      </c>
      <c r="AA1694" s="5">
        <v>14.430678</v>
      </c>
      <c r="AB1694" s="5">
        <v>3.56E-2</v>
      </c>
      <c r="AC1694" s="4">
        <v>84484</v>
      </c>
      <c r="AE1694" s="5">
        <v>-10.39004766768265</v>
      </c>
      <c r="AF1694" s="5">
        <v>-3.856316602377174</v>
      </c>
      <c r="AH1694" s="17">
        <v>5100000</v>
      </c>
      <c r="AI1694" s="4">
        <v>84484</v>
      </c>
      <c r="AJ1694" s="5">
        <v>4503842.04</v>
      </c>
      <c r="AL1694" s="5">
        <v>69.989999999999995</v>
      </c>
      <c r="AM1694" s="5">
        <v>45.23</v>
      </c>
      <c r="AN1694" t="s">
        <v>90</v>
      </c>
      <c r="AO1694" t="str" cm="1">
        <f t="array" aca="1" ref="AO1694" ca="1">_FV(A1694,"Currency")</f>
        <v>USD</v>
      </c>
      <c r="AP1694" t="str" cm="1">
        <f t="array" aca="1" ref="AP1694" ca="1">_FV(A1694,"Exchange")</f>
        <v>NYSE Arca</v>
      </c>
      <c r="AQ1694" s="6" t="str" cm="1">
        <f t="array" aca="1" ref="AQ1694" ca="1">_FV(A1694,"Exchange abbreviation",TRUE)</f>
        <v>ARCX</v>
      </c>
      <c r="AR1694" t="str" cm="1">
        <f t="array" aca="1" ref="AR1694" ca="1">_FV(A1694,"Instrument type",TRUE)</f>
        <v>ETF</v>
      </c>
    </row>
    <row r="1695" spans="1:44" ht="18.75" customHeight="1" x14ac:dyDescent="0.25">
      <c r="A1695" t="e" vm="1708">
        <v>#VALUE!</v>
      </c>
      <c r="B1695" t="s">
        <v>4770</v>
      </c>
      <c r="C1695" t="s">
        <v>4771</v>
      </c>
      <c r="D1695" s="31" cm="1">
        <f t="array" aca="1" ref="D1695" ca="1">_FV(A1695,"Last trade time",TRUE)</f>
        <v>45824.843750092186</v>
      </c>
      <c r="E1695" s="23" cm="1">
        <f t="array" aca="1" ref="E1695" ca="1">_FV(A1695,"Price")</f>
        <v>25.17</v>
      </c>
      <c r="F1695" s="27" cm="1">
        <f t="array" aca="1" ref="F1695" ca="1">_FV(A1695,"Change (%)",TRUE)</f>
        <v>-1.986E-4</v>
      </c>
      <c r="G1695" s="26" cm="1">
        <f t="array" aca="1" ref="G1695" ca="1">_FV(A1695,"Change")</f>
        <v>-5.0000000000000001E-3</v>
      </c>
      <c r="H1695" s="23" cm="1">
        <f t="array" aca="1" ref="H1695" ca="1">_FV(A1695,"Open")</f>
        <v>25.175000000000001</v>
      </c>
      <c r="I1695" s="23" cm="1">
        <f t="array" aca="1" ref="I1695" ca="1">_FV(A1695,"Low")</f>
        <v>25.17</v>
      </c>
      <c r="J1695" s="23" cm="1">
        <f t="array" aca="1" ref="J1695" ca="1">_FV(A1695,"High")</f>
        <v>25.26</v>
      </c>
      <c r="K1695" s="23" cm="1">
        <f t="array" aca="1" ref="K1695" ca="1">_FV(A1695,"Previous close",TRUE)</f>
        <v>25.175000000000001</v>
      </c>
      <c r="L1695" s="26"/>
      <c r="M1695" s="23" cm="1">
        <f t="array" aca="1" ref="M1695" ca="1">_FV(A1695,"52 week low",TRUE)</f>
        <v>24.5</v>
      </c>
      <c r="N1695" s="23" cm="1">
        <f t="array" aca="1" ref="N1695" ca="1">_FV(A1695,"52 week high",TRUE)</f>
        <v>25.984999999999999</v>
      </c>
      <c r="O1695" s="8" cm="1">
        <f t="array" aca="1" ref="O1695" ca="1">_FV(A1695,"Volume")</f>
        <v>19680</v>
      </c>
      <c r="P1695" s="7" cm="1">
        <f t="array" aca="1" ref="P1695" ca="1">_FV(A1695,"Volume average",TRUE)</f>
        <v>17584</v>
      </c>
      <c r="Q1695" t="s">
        <v>1040</v>
      </c>
      <c r="S1695" t="s">
        <v>56</v>
      </c>
      <c r="T1695" s="25" cm="1">
        <f t="array" aca="1" ref="T1695" ca="1">_FV(A1695,"Expense ratio",TRUE)</f>
        <v>5.8999999999999999E-3</v>
      </c>
      <c r="U1695" s="24" cm="1">
        <f t="array" aca="1" ref="U1695" ca="1">_FV(A1695,"Market cap",TRUE)</f>
        <v>63188108.880000003</v>
      </c>
      <c r="V1695" s="4">
        <v>63188696</v>
      </c>
      <c r="W1695" s="4">
        <v>63188696</v>
      </c>
      <c r="Y1695" t="s">
        <v>4772</v>
      </c>
      <c r="Z1695" s="5">
        <v>24.975999999999999</v>
      </c>
      <c r="AA1695" s="20"/>
      <c r="AB1695" s="5">
        <v>3.3299996999999998E-2</v>
      </c>
      <c r="AC1695" s="4">
        <v>13798</v>
      </c>
      <c r="AE1695" s="5">
        <v>2.4396434770057152</v>
      </c>
      <c r="AF1695" s="5">
        <v>4.6956432669430059</v>
      </c>
      <c r="AI1695" s="4">
        <v>13798</v>
      </c>
      <c r="AJ1695" s="5">
        <v>345156.97</v>
      </c>
      <c r="AL1695" s="5">
        <v>25.984999999999999</v>
      </c>
      <c r="AM1695" s="5">
        <v>24.5</v>
      </c>
      <c r="AN1695" t="s">
        <v>47</v>
      </c>
      <c r="AO1695" t="str" cm="1">
        <f t="array" aca="1" ref="AO1695" ca="1">_FV(A1695,"Currency")</f>
        <v>USD</v>
      </c>
      <c r="AP1695" t="str" cm="1">
        <f t="array" aca="1" ref="AP1695" ca="1">_FV(A1695,"Exchange")</f>
        <v>Nasdaq Stock Market</v>
      </c>
      <c r="AQ1695" s="6" t="str" cm="1">
        <f t="array" aca="1" ref="AQ1695" ca="1">_FV(A1695,"Exchange abbreviation",TRUE)</f>
        <v>XNAS</v>
      </c>
      <c r="AR1695" t="str" cm="1">
        <f t="array" aca="1" ref="AR1695" ca="1">_FV(A1695,"Instrument type",TRUE)</f>
        <v>ETF</v>
      </c>
    </row>
    <row r="1696" spans="1:44" ht="18.75" customHeight="1" x14ac:dyDescent="0.25">
      <c r="A1696" t="e" vm="1709">
        <v>#VALUE!</v>
      </c>
      <c r="B1696" t="s">
        <v>4773</v>
      </c>
      <c r="C1696" t="s">
        <v>4774</v>
      </c>
      <c r="D1696" s="31" cm="1">
        <f t="array" aca="1" ref="D1696" ca="1">_FV(A1696,"Last trade time",TRUE)</f>
        <v>45824.84027780078</v>
      </c>
      <c r="E1696" s="23" cm="1">
        <f t="array" aca="1" ref="E1696" ca="1">_FV(A1696,"Price")</f>
        <v>25.6</v>
      </c>
      <c r="F1696" s="27" cm="1">
        <f t="array" aca="1" ref="F1696" ca="1">_FV(A1696,"Change (%)",TRUE)</f>
        <v>-1.56E-3</v>
      </c>
      <c r="G1696" s="26" cm="1">
        <f t="array" aca="1" ref="G1696" ca="1">_FV(A1696,"Change")</f>
        <v>-0.04</v>
      </c>
      <c r="H1696" s="23" cm="1">
        <f t="array" aca="1" ref="H1696" ca="1">_FV(A1696,"Open")</f>
        <v>25.64</v>
      </c>
      <c r="I1696" s="23" cm="1">
        <f t="array" aca="1" ref="I1696" ca="1">_FV(A1696,"Low")</f>
        <v>25.583500000000001</v>
      </c>
      <c r="J1696" s="23" cm="1">
        <f t="array" aca="1" ref="J1696" ca="1">_FV(A1696,"High")</f>
        <v>25.669899999999998</v>
      </c>
      <c r="K1696" s="23" cm="1">
        <f t="array" aca="1" ref="K1696" ca="1">_FV(A1696,"Previous close",TRUE)</f>
        <v>25.64</v>
      </c>
      <c r="L1696" s="26"/>
      <c r="M1696" s="23" cm="1">
        <f t="array" aca="1" ref="M1696" ca="1">_FV(A1696,"52 week low",TRUE)</f>
        <v>25.151700000000002</v>
      </c>
      <c r="N1696" s="23" cm="1">
        <f t="array" aca="1" ref="N1696" ca="1">_FV(A1696,"52 week high",TRUE)</f>
        <v>26.71</v>
      </c>
      <c r="O1696" s="8" cm="1">
        <f t="array" aca="1" ref="O1696" ca="1">_FV(A1696,"Volume")</f>
        <v>288336</v>
      </c>
      <c r="P1696" s="7" cm="1">
        <f t="array" aca="1" ref="P1696" ca="1">_FV(A1696,"Volume average",TRUE)</f>
        <v>284995</v>
      </c>
      <c r="Q1696" t="s">
        <v>119</v>
      </c>
      <c r="T1696" s="25" cm="1">
        <f t="array" aca="1" ref="T1696" ca="1">_FV(A1696,"Expense ratio",TRUE)</f>
        <v>5.8999999999999999E-3</v>
      </c>
      <c r="U1696" s="24" cm="1">
        <f t="array" aca="1" ref="U1696" ca="1">_FV(A1696,"Market cap",TRUE)</f>
        <v>1821227283.8900001</v>
      </c>
      <c r="V1696" s="16"/>
      <c r="W1696" s="16"/>
      <c r="Z1696" s="18"/>
      <c r="AA1696" s="20"/>
      <c r="AB1696" s="20"/>
      <c r="AC1696" s="21">
        <v>292571</v>
      </c>
      <c r="AE1696" s="18"/>
      <c r="AF1696" s="20"/>
      <c r="AI1696" s="21"/>
      <c r="AJ1696" s="18"/>
      <c r="AL1696" s="18"/>
      <c r="AM1696" s="18"/>
      <c r="AN1696" t="s">
        <v>73</v>
      </c>
      <c r="AO1696" t="str" cm="1">
        <f t="array" aca="1" ref="AO1696" ca="1">_FV(A1696,"Currency")</f>
        <v>USD</v>
      </c>
      <c r="AP1696" t="str" cm="1">
        <f t="array" aca="1" ref="AP1696" ca="1">_FV(A1696,"Exchange")</f>
        <v>NYSE Arca</v>
      </c>
      <c r="AQ1696" s="6" t="str" cm="1">
        <f t="array" aca="1" ref="AQ1696" ca="1">_FV(A1696,"Exchange abbreviation",TRUE)</f>
        <v>ARCX</v>
      </c>
      <c r="AR1696" t="str" cm="1">
        <f t="array" aca="1" ref="AR1696" ca="1">_FV(A1696,"Instrument type",TRUE)</f>
        <v>ETF</v>
      </c>
    </row>
    <row r="1697" spans="1:44" ht="18.75" customHeight="1" x14ac:dyDescent="0.25">
      <c r="A1697" t="e" vm="1710">
        <v>#VALUE!</v>
      </c>
      <c r="B1697" t="s">
        <v>4775</v>
      </c>
      <c r="C1697" t="s">
        <v>4776</v>
      </c>
      <c r="D1697" s="31" cm="1">
        <f t="array" aca="1" ref="D1697" ca="1">_FV(A1697,"Last trade time",TRUE)</f>
        <v>45824.843750173437</v>
      </c>
      <c r="E1697" s="23" cm="1">
        <f t="array" aca="1" ref="E1697" ca="1">_FV(A1697,"Price")</f>
        <v>36.215000000000003</v>
      </c>
      <c r="F1697" s="27" cm="1">
        <f t="array" aca="1" ref="F1697" ca="1">_FV(A1697,"Change (%)",TRUE)</f>
        <v>1.0181000000000001E-2</v>
      </c>
      <c r="G1697" s="26" cm="1">
        <f t="array" aca="1" ref="G1697" ca="1">_FV(A1697,"Change")</f>
        <v>0.36499999999999999</v>
      </c>
      <c r="H1697" s="23" cm="1">
        <f t="array" aca="1" ref="H1697" ca="1">_FV(A1697,"Open")</f>
        <v>35.799999999999997</v>
      </c>
      <c r="I1697" s="23" cm="1">
        <f t="array" aca="1" ref="I1697" ca="1">_FV(A1697,"Low")</f>
        <v>35.799999999999997</v>
      </c>
      <c r="J1697" s="23" cm="1">
        <f t="array" aca="1" ref="J1697" ca="1">_FV(A1697,"High")</f>
        <v>36.28</v>
      </c>
      <c r="K1697" s="23" cm="1">
        <f t="array" aca="1" ref="K1697" ca="1">_FV(A1697,"Previous close",TRUE)</f>
        <v>35.85</v>
      </c>
      <c r="L1697" s="26"/>
      <c r="M1697" s="23" cm="1">
        <f t="array" aca="1" ref="M1697" ca="1">_FV(A1697,"52 week low",TRUE)</f>
        <v>33.07</v>
      </c>
      <c r="N1697" s="23" cm="1">
        <f t="array" aca="1" ref="N1697" ca="1">_FV(A1697,"52 week high",TRUE)</f>
        <v>40.42</v>
      </c>
      <c r="O1697" s="8" cm="1">
        <f t="array" aca="1" ref="O1697" ca="1">_FV(A1697,"Volume")</f>
        <v>8702</v>
      </c>
      <c r="P1697" s="7" cm="1">
        <f t="array" aca="1" ref="P1697" ca="1">_FV(A1697,"Volume average",TRUE)</f>
        <v>32664</v>
      </c>
      <c r="Q1697" t="s">
        <v>129</v>
      </c>
      <c r="R1697" t="s">
        <v>1437</v>
      </c>
      <c r="S1697" t="s">
        <v>277</v>
      </c>
      <c r="T1697" s="25" cm="1">
        <f t="array" aca="1" ref="T1697" ca="1">_FV(A1697,"Expense ratio",TRUE)</f>
        <v>5.8999999999999999E-3</v>
      </c>
      <c r="U1697" s="24" cm="1">
        <f t="array" aca="1" ref="U1697" ca="1">_FV(A1697,"Market cap",TRUE)</f>
        <v>89072661.989999995</v>
      </c>
      <c r="V1697" s="4">
        <v>93768448</v>
      </c>
      <c r="W1697" s="4">
        <v>93768448</v>
      </c>
      <c r="Y1697" t="s">
        <v>4777</v>
      </c>
      <c r="Z1697" s="5">
        <v>36.58</v>
      </c>
      <c r="AA1697" s="20"/>
      <c r="AB1697" s="5">
        <v>0.1293</v>
      </c>
      <c r="AC1697" s="4">
        <v>43441</v>
      </c>
      <c r="AE1697" s="5">
        <v>3.0225978776921898</v>
      </c>
      <c r="AF1697" s="5">
        <v>11.80629581633552</v>
      </c>
      <c r="AI1697" s="4">
        <v>43441</v>
      </c>
      <c r="AJ1697" s="5">
        <v>1591678.24</v>
      </c>
      <c r="AL1697" s="5">
        <v>40.42</v>
      </c>
      <c r="AM1697" s="5">
        <v>33.07</v>
      </c>
      <c r="AN1697" t="s">
        <v>90</v>
      </c>
      <c r="AO1697" t="str" cm="1">
        <f t="array" aca="1" ref="AO1697" ca="1">_FV(A1697,"Currency")</f>
        <v>USD</v>
      </c>
      <c r="AP1697" t="str" cm="1">
        <f t="array" aca="1" ref="AP1697" ca="1">_FV(A1697,"Exchange")</f>
        <v>Nasdaq Stock Market</v>
      </c>
      <c r="AQ1697" s="6" t="str" cm="1">
        <f t="array" aca="1" ref="AQ1697" ca="1">_FV(A1697,"Exchange abbreviation",TRUE)</f>
        <v>XNAS</v>
      </c>
      <c r="AR1697" t="str" cm="1">
        <f t="array" aca="1" ref="AR1697" ca="1">_FV(A1697,"Instrument type",TRUE)</f>
        <v>ETF</v>
      </c>
    </row>
    <row r="1698" spans="1:44" ht="18.75" customHeight="1" x14ac:dyDescent="0.25">
      <c r="A1698" t="e" vm="1711">
        <v>#VALUE!</v>
      </c>
      <c r="B1698" t="s">
        <v>4778</v>
      </c>
      <c r="C1698" t="s">
        <v>4779</v>
      </c>
      <c r="D1698" s="31" cm="1">
        <f t="array" aca="1" ref="D1698" ca="1">_FV(A1698,"Last trade time",TRUE)</f>
        <v>45824.881773135938</v>
      </c>
      <c r="E1698" s="23" cm="1">
        <f t="array" aca="1" ref="E1698" ca="1">_FV(A1698,"Price")</f>
        <v>68.930000000000007</v>
      </c>
      <c r="F1698" s="27" cm="1">
        <f t="array" aca="1" ref="F1698" ca="1">_FV(A1698,"Change (%)",TRUE)</f>
        <v>7.6010000000000001E-3</v>
      </c>
      <c r="G1698" s="26" cm="1">
        <f t="array" aca="1" ref="G1698" ca="1">_FV(A1698,"Change")</f>
        <v>0.52</v>
      </c>
      <c r="H1698" s="23" cm="1">
        <f t="array" aca="1" ref="H1698" ca="1">_FV(A1698,"Open")</f>
        <v>68.84</v>
      </c>
      <c r="I1698" s="23" cm="1">
        <f t="array" aca="1" ref="I1698" ca="1">_FV(A1698,"Low")</f>
        <v>68.59</v>
      </c>
      <c r="J1698" s="23" cm="1">
        <f t="array" aca="1" ref="J1698" ca="1">_FV(A1698,"High")</f>
        <v>69.284999999999997</v>
      </c>
      <c r="K1698" s="23" cm="1">
        <f t="array" aca="1" ref="K1698" ca="1">_FV(A1698,"Previous close",TRUE)</f>
        <v>68.41</v>
      </c>
      <c r="L1698" s="26"/>
      <c r="M1698" s="23" cm="1">
        <f t="array" aca="1" ref="M1698" ca="1">_FV(A1698,"52 week low",TRUE)</f>
        <v>57.11</v>
      </c>
      <c r="N1698" s="23" cm="1">
        <f t="array" aca="1" ref="N1698" ca="1">_FV(A1698,"52 week high",TRUE)</f>
        <v>72.59</v>
      </c>
      <c r="O1698" s="8" cm="1">
        <f t="array" aca="1" ref="O1698" ca="1">_FV(A1698,"Volume")</f>
        <v>51337</v>
      </c>
      <c r="P1698" s="7" cm="1">
        <f t="array" aca="1" ref="P1698" ca="1">_FV(A1698,"Volume average",TRUE)</f>
        <v>47326</v>
      </c>
      <c r="Q1698" t="s">
        <v>119</v>
      </c>
      <c r="T1698" s="25" cm="1">
        <f t="array" aca="1" ref="T1698" ca="1">_FV(A1698,"Expense ratio",TRUE)</f>
        <v>5.8999999999999999E-3</v>
      </c>
      <c r="U1698" s="24" cm="1">
        <f t="array" aca="1" ref="U1698" ca="1">_FV(A1698,"Market cap",TRUE)</f>
        <v>2123644623.6800001</v>
      </c>
      <c r="V1698" s="16"/>
      <c r="W1698" s="16"/>
      <c r="Z1698" s="18"/>
      <c r="AA1698" s="20"/>
      <c r="AB1698" s="20"/>
      <c r="AC1698" s="21">
        <v>49477</v>
      </c>
      <c r="AE1698" s="18"/>
      <c r="AF1698" s="20"/>
      <c r="AH1698" s="16"/>
      <c r="AI1698" s="21"/>
      <c r="AJ1698" s="18"/>
      <c r="AL1698" s="18"/>
      <c r="AM1698" s="18"/>
      <c r="AN1698" t="s">
        <v>73</v>
      </c>
      <c r="AO1698" t="str" cm="1">
        <f t="array" aca="1" ref="AO1698" ca="1">_FV(A1698,"Currency")</f>
        <v>USD</v>
      </c>
      <c r="AP1698" t="str" cm="1">
        <f t="array" aca="1" ref="AP1698" ca="1">_FV(A1698,"Exchange")</f>
        <v>Nasdaq Stock Market</v>
      </c>
      <c r="AQ1698" s="6" t="str" cm="1">
        <f t="array" aca="1" ref="AQ1698" ca="1">_FV(A1698,"Exchange abbreviation",TRUE)</f>
        <v>XNAS</v>
      </c>
      <c r="AR1698" t="str" cm="1">
        <f t="array" aca="1" ref="AR1698" ca="1">_FV(A1698,"Instrument type",TRUE)</f>
        <v>ETF</v>
      </c>
    </row>
    <row r="1699" spans="1:44" ht="18.75" customHeight="1" x14ac:dyDescent="0.25">
      <c r="A1699" t="e" vm="1712">
        <v>#VALUE!</v>
      </c>
      <c r="B1699" t="s">
        <v>4780</v>
      </c>
      <c r="C1699" t="s">
        <v>4781</v>
      </c>
      <c r="D1699" s="31" cm="1">
        <f t="array" aca="1" ref="D1699" ca="1">_FV(A1699,"Last trade time",TRUE)</f>
        <v>45824.840299142968</v>
      </c>
      <c r="E1699" s="23" cm="1">
        <f t="array" aca="1" ref="E1699" ca="1">_FV(A1699,"Price")</f>
        <v>22.764600000000002</v>
      </c>
      <c r="F1699" s="27" cm="1">
        <f t="array" aca="1" ref="F1699" ca="1">_FV(A1699,"Change (%)",TRUE)</f>
        <v>-1.5529999999999999E-3</v>
      </c>
      <c r="G1699" s="26" cm="1">
        <f t="array" aca="1" ref="G1699" ca="1">_FV(A1699,"Change")</f>
        <v>-3.5400000000000001E-2</v>
      </c>
      <c r="H1699" s="23" cm="1">
        <f t="array" aca="1" ref="H1699" ca="1">_FV(A1699,"Open")</f>
        <v>22.99</v>
      </c>
      <c r="I1699" s="23" cm="1">
        <f t="array" aca="1" ref="I1699" ca="1">_FV(A1699,"Low")</f>
        <v>22.754300000000001</v>
      </c>
      <c r="J1699" s="23" cm="1">
        <f t="array" aca="1" ref="J1699" ca="1">_FV(A1699,"High")</f>
        <v>23.06</v>
      </c>
      <c r="K1699" s="23" cm="1">
        <f t="array" aca="1" ref="K1699" ca="1">_FV(A1699,"Previous close",TRUE)</f>
        <v>22.8</v>
      </c>
      <c r="L1699" s="26"/>
      <c r="M1699" s="23" cm="1">
        <f t="array" aca="1" ref="M1699" ca="1">_FV(A1699,"52 week low",TRUE)</f>
        <v>19.84</v>
      </c>
      <c r="N1699" s="23" cm="1">
        <f t="array" aca="1" ref="N1699" ca="1">_FV(A1699,"52 week high",TRUE)</f>
        <v>24.84</v>
      </c>
      <c r="O1699" s="8" cm="1">
        <f t="array" aca="1" ref="O1699" ca="1">_FV(A1699,"Volume")</f>
        <v>1483</v>
      </c>
      <c r="P1699" s="7" cm="1">
        <f t="array" aca="1" ref="P1699" ca="1">_FV(A1699,"Volume average",TRUE)</f>
        <v>3645</v>
      </c>
      <c r="Q1699" t="s">
        <v>72</v>
      </c>
      <c r="T1699" s="25" cm="1">
        <f t="array" aca="1" ref="T1699" ca="1">_FV(A1699,"Expense ratio",TRUE)</f>
        <v>5.8999999999999999E-3</v>
      </c>
      <c r="U1699" s="24" cm="1">
        <f t="array" aca="1" ref="U1699" ca="1">_FV(A1699,"Market cap",TRUE)</f>
        <v>15342972.449999999</v>
      </c>
      <c r="V1699" s="16"/>
      <c r="W1699" s="16"/>
      <c r="Z1699" s="18"/>
      <c r="AA1699" s="20"/>
      <c r="AB1699" s="20"/>
      <c r="AC1699" s="21">
        <v>3479</v>
      </c>
      <c r="AE1699" s="18"/>
      <c r="AF1699" s="20"/>
      <c r="AI1699" s="21"/>
      <c r="AJ1699" s="18"/>
      <c r="AL1699" s="18"/>
      <c r="AM1699" s="18"/>
      <c r="AN1699" t="s">
        <v>73</v>
      </c>
      <c r="AO1699" t="str" cm="1">
        <f t="array" aca="1" ref="AO1699" ca="1">_FV(A1699,"Currency")</f>
        <v>USD</v>
      </c>
      <c r="AP1699" t="str" cm="1">
        <f t="array" aca="1" ref="AP1699" ca="1">_FV(A1699,"Exchange")</f>
        <v>CBOE BZX Exchange</v>
      </c>
      <c r="AQ1699" s="6" t="str" cm="1">
        <f t="array" aca="1" ref="AQ1699" ca="1">_FV(A1699,"Exchange abbreviation",TRUE)</f>
        <v>BATS</v>
      </c>
      <c r="AR1699" t="str" cm="1">
        <f t="array" aca="1" ref="AR1699" ca="1">_FV(A1699,"Instrument type",TRUE)</f>
        <v>ETF</v>
      </c>
    </row>
    <row r="1700" spans="1:44" ht="18.75" customHeight="1" x14ac:dyDescent="0.25">
      <c r="A1700" t="e" vm="1713">
        <v>#VALUE!</v>
      </c>
      <c r="B1700" t="s">
        <v>4782</v>
      </c>
      <c r="C1700" t="s">
        <v>4783</v>
      </c>
      <c r="D1700" s="31" cm="1">
        <f t="array" aca="1" ref="D1700" ca="1">_FV(A1700,"Last trade time",TRUE)</f>
        <v>45824.843750265623</v>
      </c>
      <c r="E1700" s="23" cm="1">
        <f t="array" aca="1" ref="E1700" ca="1">_FV(A1700,"Price")</f>
        <v>34.64</v>
      </c>
      <c r="F1700" s="27" cm="1">
        <f t="array" aca="1" ref="F1700" ca="1">_FV(A1700,"Change (%)",TRUE)</f>
        <v>9.9129999999999999E-3</v>
      </c>
      <c r="G1700" s="26" cm="1">
        <f t="array" aca="1" ref="G1700" ca="1">_FV(A1700,"Change")</f>
        <v>0.34</v>
      </c>
      <c r="H1700" s="23" cm="1">
        <f t="array" aca="1" ref="H1700" ca="1">_FV(A1700,"Open")</f>
        <v>34.549999999999997</v>
      </c>
      <c r="I1700" s="23" cm="1">
        <f t="array" aca="1" ref="I1700" ca="1">_FV(A1700,"Low")</f>
        <v>34.520000000000003</v>
      </c>
      <c r="J1700" s="23" cm="1">
        <f t="array" aca="1" ref="J1700" ca="1">_FV(A1700,"High")</f>
        <v>34.85</v>
      </c>
      <c r="K1700" s="23" cm="1">
        <f t="array" aca="1" ref="K1700" ca="1">_FV(A1700,"Previous close",TRUE)</f>
        <v>34.299999999999997</v>
      </c>
      <c r="L1700" s="26"/>
      <c r="M1700" s="23" cm="1">
        <f t="array" aca="1" ref="M1700" ca="1">_FV(A1700,"52 week low",TRUE)</f>
        <v>28.84</v>
      </c>
      <c r="N1700" s="23" cm="1">
        <f t="array" aca="1" ref="N1700" ca="1">_FV(A1700,"52 week high",TRUE)</f>
        <v>40.596699999999998</v>
      </c>
      <c r="O1700" s="8" cm="1">
        <f t="array" aca="1" ref="O1700" ca="1">_FV(A1700,"Volume")</f>
        <v>1132923</v>
      </c>
      <c r="P1700" s="7" cm="1">
        <f t="array" aca="1" ref="P1700" ca="1">_FV(A1700,"Volume average",TRUE)</f>
        <v>1010713</v>
      </c>
      <c r="Q1700" t="s">
        <v>383</v>
      </c>
      <c r="S1700" t="s">
        <v>318</v>
      </c>
      <c r="T1700" s="25" cm="1">
        <f t="array" aca="1" ref="T1700" ca="1">_FV(A1700,"Expense ratio",TRUE)</f>
        <v>5.8999999999999999E-3</v>
      </c>
      <c r="U1700" s="24" cm="1">
        <f t="array" aca="1" ref="U1700" ca="1">_FV(A1700,"Market cap",TRUE)</f>
        <v>7949010468.7799997</v>
      </c>
      <c r="V1700" s="4">
        <v>7948883968</v>
      </c>
      <c r="W1700" s="4">
        <v>7948883968</v>
      </c>
      <c r="Y1700" t="s">
        <v>4784</v>
      </c>
      <c r="Z1700" s="5">
        <v>34.909999999999997</v>
      </c>
      <c r="AA1700" s="19">
        <v>13.295602000000001</v>
      </c>
      <c r="AB1700" s="5">
        <v>1.83E-2</v>
      </c>
      <c r="AC1700" s="4">
        <v>1730207</v>
      </c>
      <c r="AE1700" s="5">
        <v>-1.8137100883174879</v>
      </c>
      <c r="AF1700" s="5">
        <v>6.4555256143009832</v>
      </c>
      <c r="AI1700" s="4">
        <v>1730207</v>
      </c>
      <c r="AJ1700" s="5">
        <v>60401526.369999997</v>
      </c>
      <c r="AL1700" s="5">
        <v>40.597000000000001</v>
      </c>
      <c r="AM1700" s="5">
        <v>28.84</v>
      </c>
      <c r="AN1700" t="s">
        <v>82</v>
      </c>
      <c r="AO1700" t="str" cm="1">
        <f t="array" aca="1" ref="AO1700" ca="1">_FV(A1700,"Currency")</f>
        <v>USD</v>
      </c>
      <c r="AP1700" t="str" cm="1">
        <f t="array" aca="1" ref="AP1700" ca="1">_FV(A1700,"Exchange")</f>
        <v>Nasdaq Stock Market</v>
      </c>
      <c r="AQ1700" s="6" t="str" cm="1">
        <f t="array" aca="1" ref="AQ1700" ca="1">_FV(A1700,"Exchange abbreviation",TRUE)</f>
        <v>XNAS</v>
      </c>
      <c r="AR1700" t="str" cm="1">
        <f t="array" aca="1" ref="AR1700" ca="1">_FV(A1700,"Instrument type",TRUE)</f>
        <v>ETF</v>
      </c>
    </row>
    <row r="1701" spans="1:44" ht="18.75" customHeight="1" x14ac:dyDescent="0.25">
      <c r="A1701" t="e" vm="1714">
        <v>#VALUE!</v>
      </c>
      <c r="B1701" t="s">
        <v>4785</v>
      </c>
      <c r="C1701" t="s">
        <v>4786</v>
      </c>
      <c r="D1701" s="31" cm="1">
        <f t="array" aca="1" ref="D1701" ca="1">_FV(A1701,"Last trade time",TRUE)</f>
        <v>45824.84027780078</v>
      </c>
      <c r="E1701" s="23" cm="1">
        <f t="array" aca="1" ref="E1701" ca="1">_FV(A1701,"Price")</f>
        <v>40.520000000000003</v>
      </c>
      <c r="F1701" s="27" cm="1">
        <f t="array" aca="1" ref="F1701" ca="1">_FV(A1701,"Change (%)",TRUE)</f>
        <v>1.3225000000000001E-2</v>
      </c>
      <c r="G1701" s="26" cm="1">
        <f t="array" aca="1" ref="G1701" ca="1">_FV(A1701,"Change")</f>
        <v>0.52890000000000004</v>
      </c>
      <c r="H1701" s="23" cm="1">
        <f t="array" aca="1" ref="H1701" ca="1">_FV(A1701,"Open")</f>
        <v>40.409999999999997</v>
      </c>
      <c r="I1701" s="23" cm="1">
        <f t="array" aca="1" ref="I1701" ca="1">_FV(A1701,"Low")</f>
        <v>40.35</v>
      </c>
      <c r="J1701" s="23" cm="1">
        <f t="array" aca="1" ref="J1701" ca="1">_FV(A1701,"High")</f>
        <v>40.6</v>
      </c>
      <c r="K1701" s="23" cm="1">
        <f t="array" aca="1" ref="K1701" ca="1">_FV(A1701,"Previous close",TRUE)</f>
        <v>39.991100000000003</v>
      </c>
      <c r="L1701" s="26"/>
      <c r="M1701" s="23" cm="1">
        <f t="array" aca="1" ref="M1701" ca="1">_FV(A1701,"52 week low",TRUE)</f>
        <v>30.04</v>
      </c>
      <c r="N1701" s="23" cm="1">
        <f t="array" aca="1" ref="N1701" ca="1">_FV(A1701,"52 week high",TRUE)</f>
        <v>41.75</v>
      </c>
      <c r="O1701" s="8" cm="1">
        <f t="array" aca="1" ref="O1701" ca="1">_FV(A1701,"Volume")</f>
        <v>24470</v>
      </c>
      <c r="P1701" s="7" cm="1">
        <f t="array" aca="1" ref="P1701" ca="1">_FV(A1701,"Volume average",TRUE)</f>
        <v>22047</v>
      </c>
      <c r="Q1701" t="s">
        <v>698</v>
      </c>
      <c r="S1701" t="s">
        <v>4787</v>
      </c>
      <c r="T1701" s="25" cm="1">
        <f t="array" aca="1" ref="T1701" ca="1">_FV(A1701,"Expense ratio",TRUE)</f>
        <v>5.8999999999999999E-3</v>
      </c>
      <c r="U1701" s="24" cm="1">
        <f t="array" aca="1" ref="U1701" ca="1">_FV(A1701,"Market cap",TRUE)</f>
        <v>363645539.19999999</v>
      </c>
      <c r="V1701" s="4">
        <v>363645536</v>
      </c>
      <c r="W1701" s="4">
        <v>363645536</v>
      </c>
      <c r="Y1701" t="s">
        <v>4788</v>
      </c>
      <c r="Z1701" s="5">
        <v>39.787300000000002</v>
      </c>
      <c r="AA1701" s="5">
        <v>35.937916000000001</v>
      </c>
      <c r="AB1701" s="5">
        <v>5.0000000000000001E-4</v>
      </c>
      <c r="AC1701" s="4">
        <v>28311</v>
      </c>
      <c r="AE1701" s="5">
        <v>3.3785616966111709</v>
      </c>
      <c r="AF1701" s="5">
        <v>21.576448483319769</v>
      </c>
      <c r="AI1701" s="4">
        <v>28311</v>
      </c>
      <c r="AJ1701" s="5">
        <v>1126848.5774999999</v>
      </c>
      <c r="AL1701" s="5">
        <v>41.75</v>
      </c>
      <c r="AM1701" s="5">
        <v>30.04</v>
      </c>
      <c r="AN1701" t="s">
        <v>90</v>
      </c>
      <c r="AO1701" t="str" cm="1">
        <f t="array" aca="1" ref="AO1701" ca="1">_FV(A1701,"Currency")</f>
        <v>USD</v>
      </c>
      <c r="AP1701" t="str" cm="1">
        <f t="array" aca="1" ref="AP1701" ca="1">_FV(A1701,"Exchange")</f>
        <v>NYSE Arca</v>
      </c>
      <c r="AQ1701" s="6" t="str" cm="1">
        <f t="array" aca="1" ref="AQ1701" ca="1">_FV(A1701,"Exchange abbreviation",TRUE)</f>
        <v>ARCX</v>
      </c>
      <c r="AR1701" t="str" cm="1">
        <f t="array" aca="1" ref="AR1701" ca="1">_FV(A1701,"Instrument type",TRUE)</f>
        <v>ETF</v>
      </c>
    </row>
    <row r="1702" spans="1:44" ht="18.75" customHeight="1" x14ac:dyDescent="0.25">
      <c r="A1702" t="e" vm="1715">
        <v>#VALUE!</v>
      </c>
      <c r="B1702" t="s">
        <v>4789</v>
      </c>
      <c r="C1702" t="s">
        <v>4790</v>
      </c>
      <c r="D1702" s="31" cm="1">
        <f t="array" aca="1" ref="D1702" ca="1">_FV(A1702,"Last trade time",TRUE)</f>
        <v>45824.840277812502</v>
      </c>
      <c r="E1702" s="23" cm="1">
        <f t="array" aca="1" ref="E1702" ca="1">_FV(A1702,"Price")</f>
        <v>25.17</v>
      </c>
      <c r="F1702" s="27" cm="1">
        <f t="array" aca="1" ref="F1702" ca="1">_FV(A1702,"Change (%)",TRUE)</f>
        <v>1.0843E-2</v>
      </c>
      <c r="G1702" s="26" cm="1">
        <f t="array" aca="1" ref="G1702" ca="1">_FV(A1702,"Change")</f>
        <v>0.27</v>
      </c>
      <c r="H1702" s="23" cm="1">
        <f t="array" aca="1" ref="H1702" ca="1">_FV(A1702,"Open")</f>
        <v>25</v>
      </c>
      <c r="I1702" s="23" cm="1">
        <f t="array" aca="1" ref="I1702" ca="1">_FV(A1702,"Low")</f>
        <v>25</v>
      </c>
      <c r="J1702" s="23" cm="1">
        <f t="array" aca="1" ref="J1702" ca="1">_FV(A1702,"High")</f>
        <v>25.19</v>
      </c>
      <c r="K1702" s="23" cm="1">
        <f t="array" aca="1" ref="K1702" ca="1">_FV(A1702,"Previous close",TRUE)</f>
        <v>24.9</v>
      </c>
      <c r="L1702" s="26"/>
      <c r="M1702" s="23" cm="1">
        <f t="array" aca="1" ref="M1702" ca="1">_FV(A1702,"52 week low",TRUE)</f>
        <v>21.004100000000001</v>
      </c>
      <c r="N1702" s="23" cm="1">
        <f t="array" aca="1" ref="N1702" ca="1">_FV(A1702,"52 week high",TRUE)</f>
        <v>25.41</v>
      </c>
      <c r="O1702" s="8" cm="1">
        <f t="array" aca="1" ref="O1702" ca="1">_FV(A1702,"Volume")</f>
        <v>32261</v>
      </c>
      <c r="P1702" s="7" cm="1">
        <f t="array" aca="1" ref="P1702" ca="1">_FV(A1702,"Volume average",TRUE)</f>
        <v>130790</v>
      </c>
      <c r="Q1702" t="s">
        <v>1641</v>
      </c>
      <c r="S1702" t="s">
        <v>4791</v>
      </c>
      <c r="T1702" s="25" cm="1">
        <f t="array" aca="1" ref="T1702" ca="1">_FV(A1702,"Expense ratio",TRUE)</f>
        <v>5.8999999999999999E-3</v>
      </c>
      <c r="U1702" s="24" cm="1">
        <f t="array" aca="1" ref="U1702" ca="1">_FV(A1702,"Market cap",TRUE)</f>
        <v>462078538.45999998</v>
      </c>
      <c r="V1702" s="4">
        <v>457388672</v>
      </c>
      <c r="W1702" s="4">
        <v>457388672</v>
      </c>
      <c r="Y1702" t="s">
        <v>2451</v>
      </c>
      <c r="Z1702" s="5">
        <v>24.950690000000002</v>
      </c>
      <c r="AA1702" s="5">
        <v>16.324383000000001</v>
      </c>
      <c r="AB1702" s="20"/>
      <c r="AC1702" s="4">
        <v>305541</v>
      </c>
      <c r="AE1702" s="5">
        <v>6.3884157974610112</v>
      </c>
      <c r="AF1702" s="20"/>
      <c r="AI1702" s="4">
        <v>305541</v>
      </c>
      <c r="AJ1702" s="5">
        <v>7629358.7699999996</v>
      </c>
      <c r="AL1702" s="5">
        <v>25.41</v>
      </c>
      <c r="AM1702" s="5">
        <v>21.004000000000001</v>
      </c>
      <c r="AN1702" t="s">
        <v>90</v>
      </c>
      <c r="AO1702" t="str" cm="1">
        <f t="array" aca="1" ref="AO1702" ca="1">_FV(A1702,"Currency")</f>
        <v>USD</v>
      </c>
      <c r="AP1702" t="str" cm="1">
        <f t="array" aca="1" ref="AP1702" ca="1">_FV(A1702,"Exchange")</f>
        <v>NYSE Arca</v>
      </c>
      <c r="AQ1702" s="6" t="str" cm="1">
        <f t="array" aca="1" ref="AQ1702" ca="1">_FV(A1702,"Exchange abbreviation",TRUE)</f>
        <v>ARCX</v>
      </c>
      <c r="AR1702" t="str" cm="1">
        <f t="array" aca="1" ref="AR1702" ca="1">_FV(A1702,"Instrument type",TRUE)</f>
        <v>ETF</v>
      </c>
    </row>
    <row r="1703" spans="1:44" ht="18.75" customHeight="1" x14ac:dyDescent="0.25">
      <c r="A1703" t="e" vm="1716">
        <v>#VALUE!</v>
      </c>
      <c r="B1703" t="s">
        <v>4792</v>
      </c>
      <c r="C1703" t="s">
        <v>4793</v>
      </c>
      <c r="D1703" s="31" cm="1">
        <f t="array" aca="1" ref="D1703" ca="1">_FV(A1703,"Last trade time",TRUE)</f>
        <v>45824.843750092186</v>
      </c>
      <c r="E1703" s="23" cm="1">
        <f t="array" aca="1" ref="E1703" ca="1">_FV(A1703,"Price")</f>
        <v>26.65</v>
      </c>
      <c r="F1703" s="27" cm="1">
        <f t="array" aca="1" ref="F1703" ca="1">_FV(A1703,"Change (%)",TRUE)</f>
        <v>3.7659999999999998E-3</v>
      </c>
      <c r="G1703" s="26" cm="1">
        <f t="array" aca="1" ref="G1703" ca="1">_FV(A1703,"Change")</f>
        <v>0.1</v>
      </c>
      <c r="H1703" s="23" cm="1">
        <f t="array" aca="1" ref="H1703" ca="1">_FV(A1703,"Open")</f>
        <v>26.622199999999999</v>
      </c>
      <c r="I1703" s="23" cm="1">
        <f t="array" aca="1" ref="I1703" ca="1">_FV(A1703,"Low")</f>
        <v>26.622199999999999</v>
      </c>
      <c r="J1703" s="23" cm="1">
        <f t="array" aca="1" ref="J1703" ca="1">_FV(A1703,"High")</f>
        <v>26.65</v>
      </c>
      <c r="K1703" s="23" cm="1">
        <f t="array" aca="1" ref="K1703" ca="1">_FV(A1703,"Previous close",TRUE)</f>
        <v>26.55</v>
      </c>
      <c r="L1703" s="26"/>
      <c r="M1703" s="23" cm="1">
        <f t="array" aca="1" ref="M1703" ca="1">_FV(A1703,"52 week low",TRUE)</f>
        <v>21.48</v>
      </c>
      <c r="N1703" s="23" cm="1">
        <f t="array" aca="1" ref="N1703" ca="1">_FV(A1703,"52 week high",TRUE)</f>
        <v>26.86</v>
      </c>
      <c r="O1703" s="8" cm="1">
        <f t="array" aca="1" ref="O1703" ca="1">_FV(A1703,"Volume")</f>
        <v>175</v>
      </c>
      <c r="P1703" s="7" cm="1">
        <f t="array" aca="1" ref="P1703" ca="1">_FV(A1703,"Volume average",TRUE)</f>
        <v>968</v>
      </c>
      <c r="Q1703" t="s">
        <v>2842</v>
      </c>
      <c r="S1703" t="s">
        <v>263</v>
      </c>
      <c r="T1703" s="25" cm="1">
        <f t="array" aca="1" ref="T1703" ca="1">_FV(A1703,"Expense ratio",TRUE)</f>
        <v>5.8999999999999999E-3</v>
      </c>
      <c r="U1703" s="24" cm="1">
        <f t="array" aca="1" ref="U1703" ca="1">_FV(A1703,"Market cap",TRUE)</f>
        <v>11825944.34</v>
      </c>
      <c r="V1703" s="4">
        <v>11825944</v>
      </c>
      <c r="W1703" s="4">
        <v>11825944</v>
      </c>
      <c r="Y1703" t="s">
        <v>4794</v>
      </c>
      <c r="Z1703" s="5">
        <v>26.17</v>
      </c>
      <c r="AA1703" s="19">
        <v>18.635466000000001</v>
      </c>
      <c r="AB1703" s="5">
        <v>2.0299998999999999E-2</v>
      </c>
      <c r="AC1703" s="4">
        <v>1909</v>
      </c>
      <c r="AE1703" s="5">
        <v>16.197645436703372</v>
      </c>
      <c r="AF1703" s="5">
        <v>9.9452530371479941</v>
      </c>
      <c r="AI1703" s="4">
        <v>1909</v>
      </c>
      <c r="AJ1703" s="5">
        <v>50092.160000000003</v>
      </c>
      <c r="AL1703" s="5">
        <v>26.74</v>
      </c>
      <c r="AM1703" s="5">
        <v>21.48</v>
      </c>
      <c r="AN1703" t="s">
        <v>47</v>
      </c>
      <c r="AO1703" t="str" cm="1">
        <f t="array" aca="1" ref="AO1703" ca="1">_FV(A1703,"Currency")</f>
        <v>USD</v>
      </c>
      <c r="AP1703" t="str" cm="1">
        <f t="array" aca="1" ref="AP1703" ca="1">_FV(A1703,"Exchange")</f>
        <v>Nasdaq Stock Market</v>
      </c>
      <c r="AQ1703" s="6" t="str" cm="1">
        <f t="array" aca="1" ref="AQ1703" ca="1">_FV(A1703,"Exchange abbreviation",TRUE)</f>
        <v>XNAS</v>
      </c>
      <c r="AR1703" t="str" cm="1">
        <f t="array" aca="1" ref="AR1703" ca="1">_FV(A1703,"Instrument type",TRUE)</f>
        <v>ETF</v>
      </c>
    </row>
    <row r="1704" spans="1:44" ht="18.75" customHeight="1" x14ac:dyDescent="0.25">
      <c r="A1704" t="e" vm="1717">
        <v>#VALUE!</v>
      </c>
      <c r="B1704" t="s">
        <v>4795</v>
      </c>
      <c r="C1704" t="s">
        <v>4796</v>
      </c>
      <c r="D1704" s="31" cm="1">
        <f t="array" aca="1" ref="D1704" ca="1">_FV(A1704,"Last trade time",TRUE)</f>
        <v>45824.840277812502</v>
      </c>
      <c r="E1704" s="23" cm="1">
        <f t="array" aca="1" ref="E1704" ca="1">_FV(A1704,"Price")</f>
        <v>23.542400000000001</v>
      </c>
      <c r="F1704" s="27" cm="1">
        <f t="array" aca="1" ref="F1704" ca="1">_FV(A1704,"Change (%)",TRUE)</f>
        <v>1.3261E-2</v>
      </c>
      <c r="G1704" s="26" cm="1">
        <f t="array" aca="1" ref="G1704" ca="1">_FV(A1704,"Change")</f>
        <v>0.30809999999999998</v>
      </c>
      <c r="H1704" s="23" cm="1">
        <f t="array" aca="1" ref="H1704" ca="1">_FV(A1704,"Open")</f>
        <v>23.6</v>
      </c>
      <c r="I1704" s="23" cm="1">
        <f t="array" aca="1" ref="I1704" ca="1">_FV(A1704,"Low")</f>
        <v>23.524999999999999</v>
      </c>
      <c r="J1704" s="23" cm="1">
        <f t="array" aca="1" ref="J1704" ca="1">_FV(A1704,"High")</f>
        <v>23.6</v>
      </c>
      <c r="K1704" s="23" cm="1">
        <f t="array" aca="1" ref="K1704" ca="1">_FV(A1704,"Previous close",TRUE)</f>
        <v>23.234300000000001</v>
      </c>
      <c r="L1704" s="26"/>
      <c r="M1704" s="23" cm="1">
        <f t="array" aca="1" ref="M1704" ca="1">_FV(A1704,"52 week low",TRUE)</f>
        <v>18.82</v>
      </c>
      <c r="N1704" s="23" cm="1">
        <f t="array" aca="1" ref="N1704" ca="1">_FV(A1704,"52 week high",TRUE)</f>
        <v>24.2438</v>
      </c>
      <c r="O1704" s="8" cm="1">
        <f t="array" aca="1" ref="O1704" ca="1">_FV(A1704,"Volume")</f>
        <v>875</v>
      </c>
      <c r="P1704" s="7" cm="1">
        <f t="array" aca="1" ref="P1704" ca="1">_FV(A1704,"Volume average",TRUE)</f>
        <v>738</v>
      </c>
      <c r="Q1704" t="s">
        <v>50</v>
      </c>
      <c r="S1704" t="s">
        <v>4555</v>
      </c>
      <c r="T1704" s="25" cm="1">
        <f t="array" aca="1" ref="T1704" ca="1">_FV(A1704,"Expense ratio",TRUE)</f>
        <v>5.8999999999999999E-3</v>
      </c>
      <c r="U1704" s="24" cm="1">
        <f t="array" aca="1" ref="U1704" ca="1">_FV(A1704,"Market cap",TRUE)</f>
        <v>4015238.85</v>
      </c>
      <c r="V1704" s="4">
        <v>4015238</v>
      </c>
      <c r="W1704" s="4">
        <v>4015238</v>
      </c>
      <c r="Y1704" t="s">
        <v>1651</v>
      </c>
      <c r="Z1704" s="5">
        <v>23.401959999999999</v>
      </c>
      <c r="AA1704" s="5">
        <v>1.2480340999999999</v>
      </c>
      <c r="AB1704" s="5">
        <v>5.4999999999999997E-3</v>
      </c>
      <c r="AC1704" s="4">
        <v>761</v>
      </c>
      <c r="AE1704" s="5">
        <v>2.081530604874815</v>
      </c>
      <c r="AF1704" s="5">
        <v>6.6322887708520462</v>
      </c>
      <c r="AI1704" s="4">
        <v>761</v>
      </c>
      <c r="AJ1704" s="5">
        <v>17817.216899999999</v>
      </c>
      <c r="AL1704" s="5">
        <v>24.244</v>
      </c>
      <c r="AM1704" s="5">
        <v>18.82</v>
      </c>
      <c r="AN1704" t="s">
        <v>47</v>
      </c>
      <c r="AO1704" t="str" cm="1">
        <f t="array" aca="1" ref="AO1704" ca="1">_FV(A1704,"Currency")</f>
        <v>USD</v>
      </c>
      <c r="AP1704" t="str" cm="1">
        <f t="array" aca="1" ref="AP1704" ca="1">_FV(A1704,"Exchange")</f>
        <v>NYSE Arca</v>
      </c>
      <c r="AQ1704" s="6" t="str" cm="1">
        <f t="array" aca="1" ref="AQ1704" ca="1">_FV(A1704,"Exchange abbreviation",TRUE)</f>
        <v>ARCX</v>
      </c>
      <c r="AR1704" t="str" cm="1">
        <f t="array" aca="1" ref="AR1704" ca="1">_FV(A1704,"Instrument type",TRUE)</f>
        <v>ETF</v>
      </c>
    </row>
    <row r="1705" spans="1:44" ht="18.75" customHeight="1" x14ac:dyDescent="0.25">
      <c r="A1705" t="e" vm="1718">
        <v>#VALUE!</v>
      </c>
      <c r="B1705" t="s">
        <v>4797</v>
      </c>
      <c r="C1705" t="s">
        <v>4798</v>
      </c>
      <c r="D1705" s="31" cm="1">
        <f t="array" aca="1" ref="D1705" ca="1">_FV(A1705,"Last trade time",TRUE)</f>
        <v>45824.840295150003</v>
      </c>
      <c r="E1705" s="23" cm="1">
        <f t="array" aca="1" ref="E1705" ca="1">_FV(A1705,"Price")</f>
        <v>45.11</v>
      </c>
      <c r="F1705" s="27" cm="1">
        <f t="array" aca="1" ref="F1705" ca="1">_FV(A1705,"Change (%)",TRUE)</f>
        <v>1.6449000000000002E-2</v>
      </c>
      <c r="G1705" s="26" cm="1">
        <f t="array" aca="1" ref="G1705" ca="1">_FV(A1705,"Change")</f>
        <v>0.73</v>
      </c>
      <c r="H1705" s="23" cm="1">
        <f t="array" aca="1" ref="H1705" ca="1">_FV(A1705,"Open")</f>
        <v>44.61</v>
      </c>
      <c r="I1705" s="23" cm="1">
        <f t="array" aca="1" ref="I1705" ca="1">_FV(A1705,"Low")</f>
        <v>44.61</v>
      </c>
      <c r="J1705" s="23" cm="1">
        <f t="array" aca="1" ref="J1705" ca="1">_FV(A1705,"High")</f>
        <v>45.139499999999998</v>
      </c>
      <c r="K1705" s="23" cm="1">
        <f t="array" aca="1" ref="K1705" ca="1">_FV(A1705,"Previous close",TRUE)</f>
        <v>44.38</v>
      </c>
      <c r="L1705" s="26"/>
      <c r="M1705" s="23" cm="1">
        <f t="array" aca="1" ref="M1705" ca="1">_FV(A1705,"52 week low",TRUE)</f>
        <v>36.831499999999998</v>
      </c>
      <c r="N1705" s="23" cm="1">
        <f t="array" aca="1" ref="N1705" ca="1">_FV(A1705,"52 week high",TRUE)</f>
        <v>46.24</v>
      </c>
      <c r="O1705" s="8" cm="1">
        <f t="array" aca="1" ref="O1705" ca="1">_FV(A1705,"Volume")</f>
        <v>22830</v>
      </c>
      <c r="P1705" s="7" cm="1">
        <f t="array" aca="1" ref="P1705" ca="1">_FV(A1705,"Volume average",TRUE)</f>
        <v>36063</v>
      </c>
      <c r="Q1705" t="s">
        <v>1641</v>
      </c>
      <c r="S1705" t="s">
        <v>3934</v>
      </c>
      <c r="T1705" s="25" cm="1">
        <f t="array" aca="1" ref="T1705" ca="1">_FV(A1705,"Expense ratio",TRUE)</f>
        <v>5.8999999999999999E-3</v>
      </c>
      <c r="U1705" s="24" cm="1">
        <f t="array" aca="1" ref="U1705" ca="1">_FV(A1705,"Market cap",TRUE)</f>
        <v>685457101.53999996</v>
      </c>
      <c r="V1705" s="4">
        <v>685457088</v>
      </c>
      <c r="W1705" s="4">
        <v>685457088</v>
      </c>
      <c r="Y1705" t="s">
        <v>4284</v>
      </c>
      <c r="Z1705" s="5">
        <v>44.445729999999998</v>
      </c>
      <c r="AA1705" s="5">
        <v>16.42849</v>
      </c>
      <c r="AB1705" s="5">
        <v>7.4000000000000003E-3</v>
      </c>
      <c r="AC1705" s="4">
        <v>43553</v>
      </c>
      <c r="AE1705" s="5">
        <v>6.2975228038748998</v>
      </c>
      <c r="AF1705" s="5">
        <v>13.34713459624297</v>
      </c>
      <c r="AI1705" s="4">
        <v>43553</v>
      </c>
      <c r="AJ1705" s="5">
        <v>1939415.09</v>
      </c>
      <c r="AL1705" s="5">
        <v>46.24</v>
      </c>
      <c r="AM1705" s="5">
        <v>36.832000000000001</v>
      </c>
      <c r="AN1705" t="s">
        <v>90</v>
      </c>
      <c r="AO1705" t="str" cm="1">
        <f t="array" aca="1" ref="AO1705" ca="1">_FV(A1705,"Currency")</f>
        <v>USD</v>
      </c>
      <c r="AP1705" t="str" cm="1">
        <f t="array" aca="1" ref="AP1705" ca="1">_FV(A1705,"Exchange")</f>
        <v>CBOE BZX Exchange</v>
      </c>
      <c r="AQ1705" s="6" t="str" cm="1">
        <f t="array" aca="1" ref="AQ1705" ca="1">_FV(A1705,"Exchange abbreviation",TRUE)</f>
        <v>BATS</v>
      </c>
      <c r="AR1705" t="str" cm="1">
        <f t="array" aca="1" ref="AR1705" ca="1">_FV(A1705,"Instrument type",TRUE)</f>
        <v>ETF</v>
      </c>
    </row>
    <row r="1706" spans="1:44" ht="18.75" customHeight="1" x14ac:dyDescent="0.25">
      <c r="A1706" t="e" vm="1719">
        <v>#VALUE!</v>
      </c>
      <c r="B1706" t="s">
        <v>4799</v>
      </c>
      <c r="C1706" t="s">
        <v>4800</v>
      </c>
      <c r="D1706" s="31" cm="1">
        <f t="array" aca="1" ref="D1706" ca="1">_FV(A1706,"Last trade time",TRUE)</f>
        <v>45824.84027780078</v>
      </c>
      <c r="E1706" s="23" cm="1">
        <f t="array" aca="1" ref="E1706" ca="1">_FV(A1706,"Price")</f>
        <v>27.97</v>
      </c>
      <c r="F1706" s="27" cm="1">
        <f t="array" aca="1" ref="F1706" ca="1">_FV(A1706,"Change (%)",TRUE)</f>
        <v>2.8679999999999999E-3</v>
      </c>
      <c r="G1706" s="26" cm="1">
        <f t="array" aca="1" ref="G1706" ca="1">_FV(A1706,"Change")</f>
        <v>0.08</v>
      </c>
      <c r="H1706" s="23" cm="1">
        <f t="array" aca="1" ref="H1706" ca="1">_FV(A1706,"Open")</f>
        <v>27.94</v>
      </c>
      <c r="I1706" s="23" cm="1">
        <f t="array" aca="1" ref="I1706" ca="1">_FV(A1706,"Low")</f>
        <v>27.94</v>
      </c>
      <c r="J1706" s="23" cm="1">
        <f t="array" aca="1" ref="J1706" ca="1">_FV(A1706,"High")</f>
        <v>28.1</v>
      </c>
      <c r="K1706" s="23" cm="1">
        <f t="array" aca="1" ref="K1706" ca="1">_FV(A1706,"Previous close",TRUE)</f>
        <v>27.89</v>
      </c>
      <c r="L1706" s="26"/>
      <c r="M1706" s="23" cm="1">
        <f t="array" aca="1" ref="M1706" ca="1">_FV(A1706,"52 week low",TRUE)</f>
        <v>24.45</v>
      </c>
      <c r="N1706" s="23" cm="1">
        <f t="array" aca="1" ref="N1706" ca="1">_FV(A1706,"52 week high",TRUE)</f>
        <v>29.99</v>
      </c>
      <c r="O1706" s="8" cm="1">
        <f t="array" aca="1" ref="O1706" ca="1">_FV(A1706,"Volume")</f>
        <v>13965</v>
      </c>
      <c r="P1706" s="7" cm="1">
        <f t="array" aca="1" ref="P1706" ca="1">_FV(A1706,"Volume average",TRUE)</f>
        <v>26779</v>
      </c>
      <c r="Q1706" t="s">
        <v>299</v>
      </c>
      <c r="S1706" t="s">
        <v>4801</v>
      </c>
      <c r="T1706" s="25" cm="1">
        <f t="array" aca="1" ref="T1706" ca="1">_FV(A1706,"Expense ratio",TRUE)</f>
        <v>5.8999999999999999E-3</v>
      </c>
      <c r="U1706" s="24" cm="1">
        <f t="array" aca="1" ref="U1706" ca="1">_FV(A1706,"Market cap",TRUE)</f>
        <v>251301620.49000001</v>
      </c>
      <c r="V1706" s="4">
        <v>251301616</v>
      </c>
      <c r="W1706" s="4">
        <v>251301616</v>
      </c>
      <c r="Y1706" t="s">
        <v>4169</v>
      </c>
      <c r="Z1706" s="5">
        <v>27.92</v>
      </c>
      <c r="AA1706" s="5">
        <v>21.993103000000001</v>
      </c>
      <c r="AB1706" s="5">
        <v>1.15E-2</v>
      </c>
      <c r="AC1706" s="4">
        <v>41531</v>
      </c>
      <c r="AE1706" s="5">
        <v>2.3381608562496941</v>
      </c>
      <c r="AF1706" s="5">
        <v>8.9079785036860759</v>
      </c>
      <c r="AI1706" s="4">
        <v>41531</v>
      </c>
      <c r="AJ1706" s="5">
        <v>1160376.1399999999</v>
      </c>
      <c r="AL1706" s="5">
        <v>29.99</v>
      </c>
      <c r="AM1706" s="5">
        <v>24.45</v>
      </c>
      <c r="AN1706" t="s">
        <v>90</v>
      </c>
      <c r="AO1706" t="str" cm="1">
        <f t="array" aca="1" ref="AO1706" ca="1">_FV(A1706,"Currency")</f>
        <v>USD</v>
      </c>
      <c r="AP1706" t="str" cm="1">
        <f t="array" aca="1" ref="AP1706" ca="1">_FV(A1706,"Exchange")</f>
        <v>NYSE Arca</v>
      </c>
      <c r="AQ1706" s="6" t="str" cm="1">
        <f t="array" aca="1" ref="AQ1706" ca="1">_FV(A1706,"Exchange abbreviation",TRUE)</f>
        <v>ARCX</v>
      </c>
      <c r="AR1706" t="str" cm="1">
        <f t="array" aca="1" ref="AR1706" ca="1">_FV(A1706,"Instrument type",TRUE)</f>
        <v>ETF</v>
      </c>
    </row>
    <row r="1707" spans="1:44" ht="18.75" customHeight="1" x14ac:dyDescent="0.25">
      <c r="A1707" t="e" vm="1720">
        <v>#VALUE!</v>
      </c>
      <c r="B1707" t="s">
        <v>4802</v>
      </c>
      <c r="C1707" t="s">
        <v>4803</v>
      </c>
      <c r="D1707" s="31" cm="1">
        <f t="array" aca="1" ref="D1707" ca="1">_FV(A1707,"Last trade time",TRUE)</f>
        <v>45824.927792823437</v>
      </c>
      <c r="E1707" s="23" cm="1">
        <f t="array" aca="1" ref="E1707" ca="1">_FV(A1707,"Price")</f>
        <v>61.35</v>
      </c>
      <c r="F1707" s="27" cm="1">
        <f t="array" aca="1" ref="F1707" ca="1">_FV(A1707,"Change (%)",TRUE)</f>
        <v>3.4350000000000001E-3</v>
      </c>
      <c r="G1707" s="26" cm="1">
        <f t="array" aca="1" ref="G1707" ca="1">_FV(A1707,"Change")</f>
        <v>0.21</v>
      </c>
      <c r="H1707" s="23" cm="1">
        <f t="array" aca="1" ref="H1707" ca="1">_FV(A1707,"Open")</f>
        <v>61.44</v>
      </c>
      <c r="I1707" s="23" cm="1">
        <f t="array" aca="1" ref="I1707" ca="1">_FV(A1707,"Low")</f>
        <v>61.150500000000001</v>
      </c>
      <c r="J1707" s="23" cm="1">
        <f t="array" aca="1" ref="J1707" ca="1">_FV(A1707,"High")</f>
        <v>61.812899999999999</v>
      </c>
      <c r="K1707" s="23" cm="1">
        <f t="array" aca="1" ref="K1707" ca="1">_FV(A1707,"Previous close",TRUE)</f>
        <v>61.14</v>
      </c>
      <c r="L1707" s="26"/>
      <c r="M1707" s="23" cm="1">
        <f t="array" aca="1" ref="M1707" ca="1">_FV(A1707,"52 week low",TRUE)</f>
        <v>50.77</v>
      </c>
      <c r="N1707" s="23" cm="1">
        <f t="array" aca="1" ref="N1707" ca="1">_FV(A1707,"52 week high",TRUE)</f>
        <v>61.9542</v>
      </c>
      <c r="O1707" s="8" cm="1">
        <f t="array" aca="1" ref="O1707" ca="1">_FV(A1707,"Volume")</f>
        <v>12912</v>
      </c>
      <c r="P1707" s="7" cm="1">
        <f t="array" aca="1" ref="P1707" ca="1">_FV(A1707,"Volume average",TRUE)</f>
        <v>30301</v>
      </c>
      <c r="Q1707" t="s">
        <v>2547</v>
      </c>
      <c r="S1707" t="s">
        <v>277</v>
      </c>
      <c r="T1707" s="25" cm="1">
        <f t="array" aca="1" ref="T1707" ca="1">_FV(A1707,"Expense ratio",TRUE)</f>
        <v>5.8999999999999999E-3</v>
      </c>
      <c r="U1707" s="24" cm="1">
        <f t="array" aca="1" ref="U1707" ca="1">_FV(A1707,"Market cap",TRUE)</f>
        <v>957637853.25</v>
      </c>
      <c r="V1707" s="4">
        <v>957139456</v>
      </c>
      <c r="W1707" s="4">
        <v>957139456</v>
      </c>
      <c r="X1707" t="s">
        <v>2887</v>
      </c>
      <c r="Y1707" t="s">
        <v>4804</v>
      </c>
      <c r="Z1707" s="5">
        <v>61.05</v>
      </c>
      <c r="AA1707" s="5">
        <v>22.02797</v>
      </c>
      <c r="AB1707" s="5">
        <v>1.14E-2</v>
      </c>
      <c r="AC1707" s="4">
        <v>47484</v>
      </c>
      <c r="AE1707" s="5">
        <v>13.91934152130918</v>
      </c>
      <c r="AF1707" s="5">
        <v>11.097670294880469</v>
      </c>
      <c r="AI1707" s="4">
        <v>47484</v>
      </c>
      <c r="AJ1707" s="5">
        <v>2901747.24</v>
      </c>
      <c r="AL1707" s="5">
        <v>61.55</v>
      </c>
      <c r="AM1707" s="5">
        <v>50.77</v>
      </c>
      <c r="AN1707" t="s">
        <v>90</v>
      </c>
      <c r="AO1707" t="str" cm="1">
        <f t="array" aca="1" ref="AO1707" ca="1">_FV(A1707,"Currency")</f>
        <v>USD</v>
      </c>
      <c r="AP1707" t="str" cm="1">
        <f t="array" aca="1" ref="AP1707" ca="1">_FV(A1707,"Exchange")</f>
        <v>NYSE Arca</v>
      </c>
      <c r="AQ1707" s="6" t="str" cm="1">
        <f t="array" aca="1" ref="AQ1707" ca="1">_FV(A1707,"Exchange abbreviation",TRUE)</f>
        <v>ARCX</v>
      </c>
      <c r="AR1707" t="str" cm="1">
        <f t="array" aca="1" ref="AR1707" ca="1">_FV(A1707,"Instrument type",TRUE)</f>
        <v>ETF</v>
      </c>
    </row>
    <row r="1708" spans="1:44" ht="18.75" customHeight="1" x14ac:dyDescent="0.25">
      <c r="A1708" t="e" vm="1721">
        <v>#VALUE!</v>
      </c>
      <c r="B1708" t="s">
        <v>4805</v>
      </c>
      <c r="C1708" t="s">
        <v>4806</v>
      </c>
      <c r="D1708" s="31" cm="1">
        <f t="array" aca="1" ref="D1708" ca="1">_FV(A1708,"Last trade time",TRUE)</f>
        <v>45824.84030928203</v>
      </c>
      <c r="E1708" s="23" cm="1">
        <f t="array" aca="1" ref="E1708" ca="1">_FV(A1708,"Price")</f>
        <v>23.77</v>
      </c>
      <c r="F1708" s="27" cm="1">
        <f t="array" aca="1" ref="F1708" ca="1">_FV(A1708,"Change (%)",TRUE)</f>
        <v>1.3949E-2</v>
      </c>
      <c r="G1708" s="26" cm="1">
        <f t="array" aca="1" ref="G1708" ca="1">_FV(A1708,"Change")</f>
        <v>0.32700000000000001</v>
      </c>
      <c r="H1708" s="23" cm="1">
        <f t="array" aca="1" ref="H1708" ca="1">_FV(A1708,"Open")</f>
        <v>23.81</v>
      </c>
      <c r="I1708" s="23" cm="1">
        <f t="array" aca="1" ref="I1708" ca="1">_FV(A1708,"Low")</f>
        <v>23.73</v>
      </c>
      <c r="J1708" s="23" cm="1">
        <f t="array" aca="1" ref="J1708" ca="1">_FV(A1708,"High")</f>
        <v>23.83</v>
      </c>
      <c r="K1708" s="23" cm="1">
        <f t="array" aca="1" ref="K1708" ca="1">_FV(A1708,"Previous close",TRUE)</f>
        <v>23.443000000000001</v>
      </c>
      <c r="L1708" s="26"/>
      <c r="M1708" s="23" cm="1">
        <f t="array" aca="1" ref="M1708" ca="1">_FV(A1708,"52 week low",TRUE)</f>
        <v>17.78</v>
      </c>
      <c r="N1708" s="23" cm="1">
        <f t="array" aca="1" ref="N1708" ca="1">_FV(A1708,"52 week high",TRUE)</f>
        <v>25.02</v>
      </c>
      <c r="O1708" s="8" cm="1">
        <f t="array" aca="1" ref="O1708" ca="1">_FV(A1708,"Volume")</f>
        <v>14145</v>
      </c>
      <c r="P1708" s="7" cm="1">
        <f t="array" aca="1" ref="P1708" ca="1">_FV(A1708,"Volume average",TRUE)</f>
        <v>17380</v>
      </c>
      <c r="Q1708" t="s">
        <v>143</v>
      </c>
      <c r="T1708" s="25" cm="1">
        <f t="array" aca="1" ref="T1708" ca="1">_FV(A1708,"Expense ratio",TRUE)</f>
        <v>5.8999999999999999E-3</v>
      </c>
      <c r="U1708" s="24" cm="1">
        <f t="array" aca="1" ref="U1708" ca="1">_FV(A1708,"Market cap",TRUE)</f>
        <v>145881581.44</v>
      </c>
      <c r="V1708" s="16"/>
      <c r="W1708" s="16"/>
      <c r="Z1708" s="18"/>
      <c r="AA1708" s="20"/>
      <c r="AB1708" s="20"/>
      <c r="AC1708" s="21">
        <v>17720</v>
      </c>
      <c r="AE1708" s="18"/>
      <c r="AF1708" s="20"/>
      <c r="AI1708" s="21"/>
      <c r="AJ1708" s="18"/>
      <c r="AL1708" s="18"/>
      <c r="AM1708" s="18"/>
      <c r="AN1708" t="s">
        <v>73</v>
      </c>
      <c r="AO1708" t="str" cm="1">
        <f t="array" aca="1" ref="AO1708" ca="1">_FV(A1708,"Currency")</f>
        <v>USD</v>
      </c>
      <c r="AP1708" t="str" cm="1">
        <f t="array" aca="1" ref="AP1708" ca="1">_FV(A1708,"Exchange")</f>
        <v>CBOE BZX Exchange</v>
      </c>
      <c r="AQ1708" s="6" t="str" cm="1">
        <f t="array" aca="1" ref="AQ1708" ca="1">_FV(A1708,"Exchange abbreviation",TRUE)</f>
        <v>BATS</v>
      </c>
      <c r="AR1708" t="str" cm="1">
        <f t="array" aca="1" ref="AR1708" ca="1">_FV(A1708,"Instrument type",TRUE)</f>
        <v>ETF</v>
      </c>
    </row>
    <row r="1709" spans="1:44" ht="18.75" customHeight="1" x14ac:dyDescent="0.25">
      <c r="A1709" t="e" vm="1722">
        <v>#VALUE!</v>
      </c>
      <c r="B1709" t="s">
        <v>4807</v>
      </c>
      <c r="C1709" t="s">
        <v>4808</v>
      </c>
      <c r="D1709" s="31" cm="1">
        <f t="array" aca="1" ref="D1709" ca="1">_FV(A1709,"Last trade time",TRUE)</f>
        <v>45824.840277812502</v>
      </c>
      <c r="E1709" s="23" cm="1">
        <f t="array" aca="1" ref="E1709" ca="1">_FV(A1709,"Price")</f>
        <v>26.96</v>
      </c>
      <c r="F1709" s="27" cm="1">
        <f t="array" aca="1" ref="F1709" ca="1">_FV(A1709,"Change (%)",TRUE)</f>
        <v>-3.6949999999999999E-3</v>
      </c>
      <c r="G1709" s="26" cm="1">
        <f t="array" aca="1" ref="G1709" ca="1">_FV(A1709,"Change")</f>
        <v>-0.1</v>
      </c>
      <c r="H1709" s="23" cm="1">
        <f t="array" aca="1" ref="H1709" ca="1">_FV(A1709,"Open")</f>
        <v>27.24</v>
      </c>
      <c r="I1709" s="23" cm="1">
        <f t="array" aca="1" ref="I1709" ca="1">_FV(A1709,"Low")</f>
        <v>26.96</v>
      </c>
      <c r="J1709" s="23" cm="1">
        <f t="array" aca="1" ref="J1709" ca="1">_FV(A1709,"High")</f>
        <v>27.273199999999999</v>
      </c>
      <c r="K1709" s="23" cm="1">
        <f t="array" aca="1" ref="K1709" ca="1">_FV(A1709,"Previous close",TRUE)</f>
        <v>27.06</v>
      </c>
      <c r="L1709" s="26"/>
      <c r="M1709" s="23" cm="1">
        <f t="array" aca="1" ref="M1709" ca="1">_FV(A1709,"52 week low",TRUE)</f>
        <v>22.27</v>
      </c>
      <c r="N1709" s="23" cm="1">
        <f t="array" aca="1" ref="N1709" ca="1">_FV(A1709,"52 week high",TRUE)</f>
        <v>28.19</v>
      </c>
      <c r="O1709" s="8" cm="1">
        <f t="array" aca="1" ref="O1709" ca="1">_FV(A1709,"Volume")</f>
        <v>106974</v>
      </c>
      <c r="P1709" s="7" cm="1">
        <f t="array" aca="1" ref="P1709" ca="1">_FV(A1709,"Volume average",TRUE)</f>
        <v>240092</v>
      </c>
      <c r="Q1709" t="s">
        <v>3963</v>
      </c>
      <c r="S1709" t="s">
        <v>2310</v>
      </c>
      <c r="T1709" s="25" cm="1">
        <f t="array" aca="1" ref="T1709" ca="1">_FV(A1709,"Expense ratio",TRUE)</f>
        <v>5.8999999999999999E-3</v>
      </c>
      <c r="U1709" s="24" cm="1">
        <f t="array" aca="1" ref="U1709" ca="1">_FV(A1709,"Market cap",TRUE)</f>
        <v>371813591.70999998</v>
      </c>
      <c r="V1709" s="4">
        <v>371813600</v>
      </c>
      <c r="W1709" s="4">
        <v>371813600</v>
      </c>
      <c r="Y1709" t="s">
        <v>4809</v>
      </c>
      <c r="Z1709" s="5">
        <v>26.74567</v>
      </c>
      <c r="AA1709" s="19">
        <v>17.480785000000001</v>
      </c>
      <c r="AB1709" s="5">
        <v>3.73E-2</v>
      </c>
      <c r="AC1709" s="4">
        <v>124349</v>
      </c>
      <c r="AE1709" s="5">
        <v>18.105088291237731</v>
      </c>
      <c r="AF1709" s="5">
        <v>9.5995788944393201</v>
      </c>
      <c r="AI1709" s="4">
        <v>124349</v>
      </c>
      <c r="AJ1709" s="5">
        <v>3338770.65</v>
      </c>
      <c r="AL1709" s="5">
        <v>28.19</v>
      </c>
      <c r="AM1709" s="5">
        <v>22.27</v>
      </c>
      <c r="AN1709" t="s">
        <v>90</v>
      </c>
      <c r="AO1709" t="str" cm="1">
        <f t="array" aca="1" ref="AO1709" ca="1">_FV(A1709,"Currency")</f>
        <v>USD</v>
      </c>
      <c r="AP1709" t="str" cm="1">
        <f t="array" aca="1" ref="AP1709" ca="1">_FV(A1709,"Exchange")</f>
        <v>NYSE Arca</v>
      </c>
      <c r="AQ1709" s="6" t="str" cm="1">
        <f t="array" aca="1" ref="AQ1709" ca="1">_FV(A1709,"Exchange abbreviation",TRUE)</f>
        <v>ARCX</v>
      </c>
      <c r="AR1709" t="str" cm="1">
        <f t="array" aca="1" ref="AR1709" ca="1">_FV(A1709,"Instrument type",TRUE)</f>
        <v>ETF</v>
      </c>
    </row>
    <row r="1710" spans="1:44" ht="18.75" customHeight="1" x14ac:dyDescent="0.25">
      <c r="A1710" t="e" vm="1723">
        <v>#VALUE!</v>
      </c>
      <c r="B1710" t="s">
        <v>4810</v>
      </c>
      <c r="C1710" t="s">
        <v>4811</v>
      </c>
      <c r="D1710" s="31" cm="1">
        <f t="array" aca="1" ref="D1710" ca="1">_FV(A1710,"Last trade time",TRUE)</f>
        <v>45824.840299791409</v>
      </c>
      <c r="E1710" s="23" cm="1">
        <f t="array" aca="1" ref="E1710" ca="1">_FV(A1710,"Price")</f>
        <v>32.909999999999997</v>
      </c>
      <c r="F1710" s="27" cm="1">
        <f t="array" aca="1" ref="F1710" ca="1">_FV(A1710,"Change (%)",TRUE)</f>
        <v>8.8900000000000003E-3</v>
      </c>
      <c r="G1710" s="26" cm="1">
        <f t="array" aca="1" ref="G1710" ca="1">_FV(A1710,"Change")</f>
        <v>0.28999999999999998</v>
      </c>
      <c r="H1710" s="23" cm="1">
        <f t="array" aca="1" ref="H1710" ca="1">_FV(A1710,"Open")</f>
        <v>32.950000000000003</v>
      </c>
      <c r="I1710" s="23" cm="1">
        <f t="array" aca="1" ref="I1710" ca="1">_FV(A1710,"Low")</f>
        <v>32.86</v>
      </c>
      <c r="J1710" s="23" cm="1">
        <f t="array" aca="1" ref="J1710" ca="1">_FV(A1710,"High")</f>
        <v>33.1</v>
      </c>
      <c r="K1710" s="23" cm="1">
        <f t="array" aca="1" ref="K1710" ca="1">_FV(A1710,"Previous close",TRUE)</f>
        <v>32.619999999999997</v>
      </c>
      <c r="L1710" s="26"/>
      <c r="M1710" s="23" cm="1">
        <f t="array" aca="1" ref="M1710" ca="1">_FV(A1710,"52 week low",TRUE)</f>
        <v>25.24</v>
      </c>
      <c r="N1710" s="23" cm="1">
        <f t="array" aca="1" ref="N1710" ca="1">_FV(A1710,"52 week high",TRUE)</f>
        <v>33.29</v>
      </c>
      <c r="O1710" s="8" cm="1">
        <f t="array" aca="1" ref="O1710" ca="1">_FV(A1710,"Volume")</f>
        <v>27476</v>
      </c>
      <c r="P1710" s="7" cm="1">
        <f t="array" aca="1" ref="P1710" ca="1">_FV(A1710,"Volume average",TRUE)</f>
        <v>43177</v>
      </c>
      <c r="Q1710" t="s">
        <v>119</v>
      </c>
      <c r="T1710" s="25" cm="1">
        <f t="array" aca="1" ref="T1710" ca="1">_FV(A1710,"Expense ratio",TRUE)</f>
        <v>5.8999999999999999E-3</v>
      </c>
      <c r="U1710" s="24" cm="1">
        <f t="array" aca="1" ref="U1710" ca="1">_FV(A1710,"Market cap",TRUE)</f>
        <v>234397297.56</v>
      </c>
      <c r="V1710" s="16"/>
      <c r="W1710" s="16"/>
      <c r="Z1710" s="18"/>
      <c r="AB1710" s="20"/>
      <c r="AC1710" s="21">
        <v>42356</v>
      </c>
      <c r="AE1710" s="18"/>
      <c r="AF1710" s="20"/>
      <c r="AI1710" s="21"/>
      <c r="AJ1710" s="18"/>
      <c r="AL1710" s="18"/>
      <c r="AM1710" s="18"/>
      <c r="AN1710" t="s">
        <v>73</v>
      </c>
      <c r="AO1710" t="str" cm="1">
        <f t="array" aca="1" ref="AO1710" ca="1">_FV(A1710,"Currency")</f>
        <v>USD</v>
      </c>
      <c r="AP1710" t="str" cm="1">
        <f t="array" aca="1" ref="AP1710" ca="1">_FV(A1710,"Exchange")</f>
        <v>CBOE BZX Exchange</v>
      </c>
      <c r="AQ1710" s="6" t="str" cm="1">
        <f t="array" aca="1" ref="AQ1710" ca="1">_FV(A1710,"Exchange abbreviation",TRUE)</f>
        <v>BATS</v>
      </c>
      <c r="AR1710" t="str" cm="1">
        <f t="array" aca="1" ref="AR1710" ca="1">_FV(A1710,"Instrument type",TRUE)</f>
        <v>ETF</v>
      </c>
    </row>
    <row r="1711" spans="1:44" ht="18.75" customHeight="1" x14ac:dyDescent="0.25">
      <c r="A1711" t="e" vm="1724">
        <v>#VALUE!</v>
      </c>
      <c r="B1711" t="s">
        <v>4812</v>
      </c>
      <c r="C1711" t="s">
        <v>4813</v>
      </c>
      <c r="D1711" s="31" cm="1">
        <f t="array" aca="1" ref="D1711" ca="1">_FV(A1711,"Last trade time",TRUE)</f>
        <v>45824.840277812502</v>
      </c>
      <c r="E1711" s="23" cm="1">
        <f t="array" aca="1" ref="E1711" ca="1">_FV(A1711,"Price")</f>
        <v>27.256499999999999</v>
      </c>
      <c r="F1711" s="27" cm="1">
        <f t="array" aca="1" ref="F1711" ca="1">_FV(A1711,"Change (%)",TRUE)</f>
        <v>1.2760000000000001E-2</v>
      </c>
      <c r="G1711" s="26" cm="1">
        <f t="array" aca="1" ref="G1711" ca="1">_FV(A1711,"Change")</f>
        <v>0.34339999999999998</v>
      </c>
      <c r="H1711" s="23" cm="1">
        <f t="array" aca="1" ref="H1711" ca="1">_FV(A1711,"Open")</f>
        <v>27.256499999999999</v>
      </c>
      <c r="I1711" s="23" cm="1">
        <f t="array" aca="1" ref="I1711" ca="1">_FV(A1711,"Low")</f>
        <v>27.256499999999999</v>
      </c>
      <c r="J1711" s="23" cm="1">
        <f t="array" aca="1" ref="J1711" ca="1">_FV(A1711,"High")</f>
        <v>27.256499999999999</v>
      </c>
      <c r="K1711" s="23" cm="1">
        <f t="array" aca="1" ref="K1711" ca="1">_FV(A1711,"Previous close",TRUE)</f>
        <v>26.9131</v>
      </c>
      <c r="L1711" s="26"/>
      <c r="M1711" s="23" cm="1">
        <f t="array" aca="1" ref="M1711" ca="1">_FV(A1711,"52 week low",TRUE)</f>
        <v>21.52</v>
      </c>
      <c r="N1711" s="23" cm="1">
        <f t="array" aca="1" ref="N1711" ca="1">_FV(A1711,"52 week high",TRUE)</f>
        <v>28.491499999999998</v>
      </c>
      <c r="O1711" s="8" cm="1">
        <f t="array" aca="1" ref="O1711" ca="1">_FV(A1711,"Volume")</f>
        <v>308</v>
      </c>
      <c r="P1711" s="7" cm="1">
        <f t="array" aca="1" ref="P1711" ca="1">_FV(A1711,"Volume average",TRUE)</f>
        <v>1131</v>
      </c>
      <c r="Q1711" t="s">
        <v>490</v>
      </c>
      <c r="T1711" s="25" cm="1">
        <f t="array" aca="1" ref="T1711" ca="1">_FV(A1711,"Expense ratio",TRUE)</f>
        <v>5.8999999999999999E-3</v>
      </c>
      <c r="U1711" s="24" cm="1">
        <f t="array" aca="1" ref="U1711" ca="1">_FV(A1711,"Market cap",TRUE)</f>
        <v>15138292.359999999</v>
      </c>
      <c r="V1711" s="16"/>
      <c r="W1711" s="16"/>
      <c r="Z1711" s="18"/>
      <c r="AB1711" s="20"/>
      <c r="AC1711" s="21">
        <v>1008</v>
      </c>
      <c r="AE1711" s="18"/>
      <c r="AF1711" s="20"/>
      <c r="AI1711" s="21"/>
      <c r="AJ1711" s="18"/>
      <c r="AL1711" s="18"/>
      <c r="AM1711" s="18"/>
      <c r="AN1711" t="s">
        <v>73</v>
      </c>
      <c r="AO1711" t="str" cm="1">
        <f t="array" aca="1" ref="AO1711" ca="1">_FV(A1711,"Currency")</f>
        <v>USD</v>
      </c>
      <c r="AP1711" t="str" cm="1">
        <f t="array" aca="1" ref="AP1711" ca="1">_FV(A1711,"Exchange")</f>
        <v>NYSE Arca</v>
      </c>
      <c r="AQ1711" s="6" t="str" cm="1">
        <f t="array" aca="1" ref="AQ1711" ca="1">_FV(A1711,"Exchange abbreviation",TRUE)</f>
        <v>ARCX</v>
      </c>
      <c r="AR1711" t="str" cm="1">
        <f t="array" aca="1" ref="AR1711" ca="1">_FV(A1711,"Instrument type",TRUE)</f>
        <v>ETF</v>
      </c>
    </row>
    <row r="1712" spans="1:44" ht="18.75" customHeight="1" x14ac:dyDescent="0.25">
      <c r="A1712" t="e" vm="1725">
        <v>#VALUE!</v>
      </c>
      <c r="B1712" t="s">
        <v>4814</v>
      </c>
      <c r="C1712" t="s">
        <v>4815</v>
      </c>
      <c r="D1712" s="31" cm="1">
        <f t="array" aca="1" ref="D1712" ca="1">_FV(A1712,"Last trade time",TRUE)</f>
        <v>45824.893755856247</v>
      </c>
      <c r="E1712" s="23" cm="1">
        <f t="array" aca="1" ref="E1712" ca="1">_FV(A1712,"Price")</f>
        <v>56.46</v>
      </c>
      <c r="F1712" s="27" cm="1">
        <f t="array" aca="1" ref="F1712" ca="1">_FV(A1712,"Change (%)",TRUE)</f>
        <v>1.0922000000000001E-2</v>
      </c>
      <c r="G1712" s="26" cm="1">
        <f t="array" aca="1" ref="G1712" ca="1">_FV(A1712,"Change")</f>
        <v>0.61</v>
      </c>
      <c r="H1712" s="23" cm="1">
        <f t="array" aca="1" ref="H1712" ca="1">_FV(A1712,"Open")</f>
        <v>56.42</v>
      </c>
      <c r="I1712" s="23" cm="1">
        <f t="array" aca="1" ref="I1712" ca="1">_FV(A1712,"Low")</f>
        <v>56.34</v>
      </c>
      <c r="J1712" s="23" cm="1">
        <f t="array" aca="1" ref="J1712" ca="1">_FV(A1712,"High")</f>
        <v>56.825000000000003</v>
      </c>
      <c r="K1712" s="23" cm="1">
        <f t="array" aca="1" ref="K1712" ca="1">_FV(A1712,"Previous close",TRUE)</f>
        <v>55.85</v>
      </c>
      <c r="L1712" s="26"/>
      <c r="M1712" s="23" cm="1">
        <f t="array" aca="1" ref="M1712" ca="1">_FV(A1712,"52 week low",TRUE)</f>
        <v>39.44</v>
      </c>
      <c r="N1712" s="23" cm="1">
        <f t="array" aca="1" ref="N1712" ca="1">_FV(A1712,"52 week high",TRUE)</f>
        <v>57.69</v>
      </c>
      <c r="O1712" s="8" cm="1">
        <f t="array" aca="1" ref="O1712" ca="1">_FV(A1712,"Volume")</f>
        <v>3549898</v>
      </c>
      <c r="P1712" s="7" cm="1">
        <f t="array" aca="1" ref="P1712" ca="1">_FV(A1712,"Volume average",TRUE)</f>
        <v>4064098</v>
      </c>
      <c r="Q1712" t="s">
        <v>1222</v>
      </c>
      <c r="S1712" t="s">
        <v>2067</v>
      </c>
      <c r="T1712" s="25" cm="1">
        <f t="array" aca="1" ref="T1712" ca="1">_FV(A1712,"Expense ratio",TRUE)</f>
        <v>5.8999999999999999E-3</v>
      </c>
      <c r="U1712" s="24" cm="1">
        <f t="array" aca="1" ref="U1712" ca="1">_FV(A1712,"Market cap",TRUE)</f>
        <v>5280892630.1199999</v>
      </c>
      <c r="V1712" s="4">
        <v>5280892416</v>
      </c>
      <c r="W1712" s="4">
        <v>5280892416</v>
      </c>
      <c r="Y1712" t="s">
        <v>4816</v>
      </c>
      <c r="Z1712" s="5">
        <v>54.268270000000001</v>
      </c>
      <c r="AA1712" s="5">
        <v>16.188509</v>
      </c>
      <c r="AB1712" s="5">
        <v>2.2800000000000001E-2</v>
      </c>
      <c r="AC1712" s="4">
        <v>3690225</v>
      </c>
      <c r="AE1712" s="5">
        <v>6.564080486694146</v>
      </c>
      <c r="AF1712" s="5">
        <v>9.4808310617540581</v>
      </c>
      <c r="AH1712" s="17">
        <v>85000000</v>
      </c>
      <c r="AI1712" s="4">
        <v>3690225</v>
      </c>
      <c r="AJ1712" s="5">
        <v>199678074.75</v>
      </c>
      <c r="AL1712" s="5">
        <v>57.69</v>
      </c>
      <c r="AM1712" s="5">
        <v>39.44</v>
      </c>
      <c r="AN1712" t="s">
        <v>82</v>
      </c>
      <c r="AO1712" t="str" cm="1">
        <f t="array" aca="1" ref="AO1712" ca="1">_FV(A1712,"Currency")</f>
        <v>USD</v>
      </c>
      <c r="AP1712" t="str" cm="1">
        <f t="array" aca="1" ref="AP1712" ca="1">_FV(A1712,"Exchange")</f>
        <v>NYSE Arca</v>
      </c>
      <c r="AQ1712" s="6" t="str" cm="1">
        <f t="array" aca="1" ref="AQ1712" ca="1">_FV(A1712,"Exchange abbreviation",TRUE)</f>
        <v>ARCX</v>
      </c>
      <c r="AR1712" t="str" cm="1">
        <f t="array" aca="1" ref="AR1712" ca="1">_FV(A1712,"Instrument type",TRUE)</f>
        <v>ETF</v>
      </c>
    </row>
    <row r="1713" spans="1:44" ht="18.75" customHeight="1" x14ac:dyDescent="0.25">
      <c r="A1713" t="e" vm="1726">
        <v>#VALUE!</v>
      </c>
      <c r="B1713" t="s">
        <v>4817</v>
      </c>
      <c r="C1713" t="s">
        <v>4818</v>
      </c>
      <c r="D1713" s="31" cm="1">
        <f t="array" aca="1" ref="D1713" ca="1">_FV(A1713,"Last trade time",TRUE)</f>
        <v>45824.840288390624</v>
      </c>
      <c r="E1713" s="23" cm="1">
        <f t="array" aca="1" ref="E1713" ca="1">_FV(A1713,"Price")</f>
        <v>25.089099999999998</v>
      </c>
      <c r="F1713" s="27" cm="1">
        <f t="array" aca="1" ref="F1713" ca="1">_FV(A1713,"Change (%)",TRUE)</f>
        <v>1.593E-3</v>
      </c>
      <c r="G1713" s="26" cm="1">
        <f t="array" aca="1" ref="G1713" ca="1">_FV(A1713,"Change")</f>
        <v>3.9899999999999998E-2</v>
      </c>
      <c r="H1713" s="23" cm="1">
        <f t="array" aca="1" ref="H1713" ca="1">_FV(A1713,"Open")</f>
        <v>25.3126</v>
      </c>
      <c r="I1713" s="23" cm="1">
        <f t="array" aca="1" ref="I1713" ca="1">_FV(A1713,"Low")</f>
        <v>25.02</v>
      </c>
      <c r="J1713" s="23" cm="1">
        <f t="array" aca="1" ref="J1713" ca="1">_FV(A1713,"High")</f>
        <v>25.3126</v>
      </c>
      <c r="K1713" s="23" cm="1">
        <f t="array" aca="1" ref="K1713" ca="1">_FV(A1713,"Previous close",TRUE)</f>
        <v>25.049199999999999</v>
      </c>
      <c r="L1713" s="26"/>
      <c r="M1713" s="23" cm="1">
        <f t="array" aca="1" ref="M1713" ca="1">_FV(A1713,"52 week low",TRUE)</f>
        <v>21.1</v>
      </c>
      <c r="N1713" s="23" cm="1">
        <f t="array" aca="1" ref="N1713" ca="1">_FV(A1713,"52 week high",TRUE)</f>
        <v>27.78</v>
      </c>
      <c r="O1713" s="8" cm="1">
        <f t="array" aca="1" ref="O1713" ca="1">_FV(A1713,"Volume")</f>
        <v>4053</v>
      </c>
      <c r="P1713" s="7" cm="1">
        <f t="array" aca="1" ref="P1713" ca="1">_FV(A1713,"Volume average",TRUE)</f>
        <v>3233</v>
      </c>
      <c r="Q1713" t="s">
        <v>1626</v>
      </c>
      <c r="T1713" s="25" cm="1">
        <f t="array" aca="1" ref="T1713" ca="1">_FV(A1713,"Expense ratio",TRUE)</f>
        <v>5.8999999999999999E-3</v>
      </c>
      <c r="U1713" s="24" cm="1">
        <f t="array" aca="1" ref="U1713" ca="1">_FV(A1713,"Market cap",TRUE)</f>
        <v>37577663.509999998</v>
      </c>
      <c r="V1713" s="16"/>
      <c r="W1713" s="16"/>
      <c r="X1713" t="s">
        <v>4819</v>
      </c>
      <c r="Z1713" s="18"/>
      <c r="AB1713" s="20"/>
      <c r="AC1713" s="21">
        <v>3121</v>
      </c>
      <c r="AE1713" s="18"/>
      <c r="AF1713" s="20"/>
      <c r="AI1713" s="21"/>
      <c r="AJ1713" s="18"/>
      <c r="AL1713" s="18"/>
      <c r="AM1713" s="18"/>
      <c r="AN1713" t="s">
        <v>73</v>
      </c>
      <c r="AO1713" t="str" cm="1">
        <f t="array" aca="1" ref="AO1713" ca="1">_FV(A1713,"Currency")</f>
        <v>USD</v>
      </c>
      <c r="AP1713" t="str" cm="1">
        <f t="array" aca="1" ref="AP1713" ca="1">_FV(A1713,"Exchange")</f>
        <v>CBOE BZX Exchange</v>
      </c>
      <c r="AQ1713" s="6" t="str" cm="1">
        <f t="array" aca="1" ref="AQ1713" ca="1">_FV(A1713,"Exchange abbreviation",TRUE)</f>
        <v>BATS</v>
      </c>
      <c r="AR1713" t="str" cm="1">
        <f t="array" aca="1" ref="AR1713" ca="1">_FV(A1713,"Instrument type",TRUE)</f>
        <v>ETF</v>
      </c>
    </row>
    <row r="1714" spans="1:44" ht="18.75" customHeight="1" x14ac:dyDescent="0.25">
      <c r="A1714" t="e" vm="1727">
        <v>#VALUE!</v>
      </c>
      <c r="B1714" t="s">
        <v>4820</v>
      </c>
      <c r="C1714" t="s">
        <v>4821</v>
      </c>
      <c r="D1714" s="31" cm="1">
        <f t="array" aca="1" ref="D1714" ca="1">_FV(A1714,"Last trade time",TRUE)</f>
        <v>45824.84027780078</v>
      </c>
      <c r="E1714" s="23" cm="1">
        <f t="array" aca="1" ref="E1714" ca="1">_FV(A1714,"Price")</f>
        <v>80.89</v>
      </c>
      <c r="F1714" s="27" cm="1">
        <f t="array" aca="1" ref="F1714" ca="1">_FV(A1714,"Change (%)",TRUE)</f>
        <v>2.2197000000000001E-2</v>
      </c>
      <c r="G1714" s="26" cm="1">
        <f t="array" aca="1" ref="G1714" ca="1">_FV(A1714,"Change")</f>
        <v>1.7565</v>
      </c>
      <c r="H1714" s="23" cm="1">
        <f t="array" aca="1" ref="H1714" ca="1">_FV(A1714,"Open")</f>
        <v>80.819999999999993</v>
      </c>
      <c r="I1714" s="23" cm="1">
        <f t="array" aca="1" ref="I1714" ca="1">_FV(A1714,"Low")</f>
        <v>80.819999999999993</v>
      </c>
      <c r="J1714" s="23" cm="1">
        <f t="array" aca="1" ref="J1714" ca="1">_FV(A1714,"High")</f>
        <v>81.75</v>
      </c>
      <c r="K1714" s="23" cm="1">
        <f t="array" aca="1" ref="K1714" ca="1">_FV(A1714,"Previous close",TRUE)</f>
        <v>79.133499999999998</v>
      </c>
      <c r="L1714" s="26"/>
      <c r="M1714" s="23" cm="1">
        <f t="array" aca="1" ref="M1714" ca="1">_FV(A1714,"52 week low",TRUE)</f>
        <v>56.45</v>
      </c>
      <c r="N1714" s="23" cm="1">
        <f t="array" aca="1" ref="N1714" ca="1">_FV(A1714,"52 week high",TRUE)</f>
        <v>81.75</v>
      </c>
      <c r="O1714" s="8" cm="1">
        <f t="array" aca="1" ref="O1714" ca="1">_FV(A1714,"Volume")</f>
        <v>7761</v>
      </c>
      <c r="P1714" s="7" cm="1">
        <f t="array" aca="1" ref="P1714" ca="1">_FV(A1714,"Volume average",TRUE)</f>
        <v>1690</v>
      </c>
      <c r="Q1714" t="s">
        <v>4822</v>
      </c>
      <c r="S1714" t="s">
        <v>2648</v>
      </c>
      <c r="T1714" s="25" cm="1">
        <f t="array" aca="1" ref="T1714" ca="1">_FV(A1714,"Expense ratio",TRUE)</f>
        <v>5.8999999999999999E-3</v>
      </c>
      <c r="U1714" s="24" cm="1">
        <f t="array" aca="1" ref="U1714" ca="1">_FV(A1714,"Market cap",TRUE)</f>
        <v>38630602.549999997</v>
      </c>
      <c r="V1714" s="4">
        <v>38630600</v>
      </c>
      <c r="W1714" s="4">
        <v>38630600</v>
      </c>
      <c r="Y1714" t="s">
        <v>4823</v>
      </c>
      <c r="Z1714" s="5">
        <v>79.917500000000004</v>
      </c>
      <c r="AA1714" s="5">
        <v>31.266655</v>
      </c>
      <c r="AB1714" s="19">
        <v>5.0999996999999998E-3</v>
      </c>
      <c r="AC1714" s="4">
        <v>1457</v>
      </c>
      <c r="AE1714" s="5">
        <v>22.3236501088466</v>
      </c>
      <c r="AF1714" s="19">
        <v>25.1742133702624</v>
      </c>
      <c r="AI1714" s="4">
        <v>1457</v>
      </c>
      <c r="AJ1714" s="5">
        <v>116475.3483</v>
      </c>
      <c r="AL1714" s="5">
        <v>80.430000000000007</v>
      </c>
      <c r="AM1714" s="5">
        <v>56.45</v>
      </c>
      <c r="AN1714" t="s">
        <v>47</v>
      </c>
      <c r="AO1714" t="str" cm="1">
        <f t="array" aca="1" ref="AO1714" ca="1">_FV(A1714,"Currency")</f>
        <v>USD</v>
      </c>
      <c r="AP1714" t="str" cm="1">
        <f t="array" aca="1" ref="AP1714" ca="1">_FV(A1714,"Exchange")</f>
        <v>NYSE Arca</v>
      </c>
      <c r="AQ1714" s="6" t="str" cm="1">
        <f t="array" aca="1" ref="AQ1714" ca="1">_FV(A1714,"Exchange abbreviation",TRUE)</f>
        <v>ARCX</v>
      </c>
      <c r="AR1714" t="str" cm="1">
        <f t="array" aca="1" ref="AR1714" ca="1">_FV(A1714,"Instrument type",TRUE)</f>
        <v>ETF</v>
      </c>
    </row>
    <row r="1715" spans="1:44" ht="18.75" customHeight="1" x14ac:dyDescent="0.25">
      <c r="A1715" t="e" vm="1728">
        <v>#VALUE!</v>
      </c>
      <c r="B1715" t="s">
        <v>4824</v>
      </c>
      <c r="C1715" t="s">
        <v>4825</v>
      </c>
      <c r="D1715" s="31" cm="1">
        <f t="array" aca="1" ref="D1715" ca="1">_FV(A1715,"Last trade time",TRUE)</f>
        <v>45824.852007128909</v>
      </c>
      <c r="E1715" s="23" cm="1">
        <f t="array" aca="1" ref="E1715" ca="1">_FV(A1715,"Price")</f>
        <v>26.55</v>
      </c>
      <c r="F1715" s="27" cm="1">
        <f t="array" aca="1" ref="F1715" ca="1">_FV(A1715,"Change (%)",TRUE)</f>
        <v>-2.1400000000000002E-2</v>
      </c>
      <c r="G1715" s="26" cm="1">
        <f t="array" aca="1" ref="G1715" ca="1">_FV(A1715,"Change")</f>
        <v>-0.5806</v>
      </c>
      <c r="H1715" s="23" cm="1">
        <f t="array" aca="1" ref="H1715" ca="1">_FV(A1715,"Open")</f>
        <v>27.09</v>
      </c>
      <c r="I1715" s="23" cm="1">
        <f t="array" aca="1" ref="I1715" ca="1">_FV(A1715,"Low")</f>
        <v>26.55</v>
      </c>
      <c r="J1715" s="23" cm="1">
        <f t="array" aca="1" ref="J1715" ca="1">_FV(A1715,"High")</f>
        <v>27.09</v>
      </c>
      <c r="K1715" s="23" cm="1">
        <f t="array" aca="1" ref="K1715" ca="1">_FV(A1715,"Previous close",TRUE)</f>
        <v>27.130600000000001</v>
      </c>
      <c r="L1715" s="26"/>
      <c r="M1715" s="23" cm="1">
        <f t="array" aca="1" ref="M1715" ca="1">_FV(A1715,"52 week low",TRUE)</f>
        <v>20.010000000000002</v>
      </c>
      <c r="N1715" s="23" cm="1">
        <f t="array" aca="1" ref="N1715" ca="1">_FV(A1715,"52 week high",TRUE)</f>
        <v>29.21</v>
      </c>
      <c r="O1715" s="8" cm="1">
        <f t="array" aca="1" ref="O1715" ca="1">_FV(A1715,"Volume")</f>
        <v>24205</v>
      </c>
      <c r="P1715" s="7" cm="1">
        <f t="array" aca="1" ref="P1715" ca="1">_FV(A1715,"Volume average",TRUE)</f>
        <v>10308</v>
      </c>
      <c r="Q1715" t="s">
        <v>351</v>
      </c>
      <c r="S1715" t="s">
        <v>1441</v>
      </c>
      <c r="T1715" s="25" cm="1">
        <f t="array" aca="1" ref="T1715" ca="1">_FV(A1715,"Expense ratio",TRUE)</f>
        <v>5.8999999999999999E-3</v>
      </c>
      <c r="U1715" s="24" cm="1">
        <f t="array" aca="1" ref="U1715" ca="1">_FV(A1715,"Market cap",TRUE)</f>
        <v>35900812.530000001</v>
      </c>
      <c r="V1715" s="4">
        <v>35900812</v>
      </c>
      <c r="W1715" s="4">
        <v>35900812</v>
      </c>
      <c r="Y1715" t="s">
        <v>941</v>
      </c>
      <c r="Z1715" s="5">
        <v>25.9251</v>
      </c>
      <c r="AA1715" s="5">
        <v>24.690612999999999</v>
      </c>
      <c r="AB1715" s="5">
        <v>2.0999999999999999E-3</v>
      </c>
      <c r="AC1715" s="4">
        <v>11776</v>
      </c>
      <c r="AE1715" s="5">
        <v>7.3679869610120194</v>
      </c>
      <c r="AF1715" s="5">
        <v>0.88726319828216216</v>
      </c>
      <c r="AH1715" s="16"/>
      <c r="AI1715" s="4">
        <v>11776</v>
      </c>
      <c r="AJ1715" s="5">
        <v>305587.20000000001</v>
      </c>
      <c r="AL1715" s="5">
        <v>29.21</v>
      </c>
      <c r="AM1715" s="5">
        <v>20.010000000000002</v>
      </c>
      <c r="AN1715" t="s">
        <v>47</v>
      </c>
      <c r="AO1715" t="str" cm="1">
        <f t="array" aca="1" ref="AO1715" ca="1">_FV(A1715,"Currency")</f>
        <v>USD</v>
      </c>
      <c r="AP1715" t="str" cm="1">
        <f t="array" aca="1" ref="AP1715" ca="1">_FV(A1715,"Exchange")</f>
        <v>Nasdaq Stock Market</v>
      </c>
      <c r="AQ1715" s="6" t="str" cm="1">
        <f t="array" aca="1" ref="AQ1715" ca="1">_FV(A1715,"Exchange abbreviation",TRUE)</f>
        <v>XNAS</v>
      </c>
      <c r="AR1715" t="str" cm="1">
        <f t="array" aca="1" ref="AR1715" ca="1">_FV(A1715,"Instrument type",TRUE)</f>
        <v>ETF</v>
      </c>
    </row>
    <row r="1716" spans="1:44" ht="18.75" customHeight="1" x14ac:dyDescent="0.25">
      <c r="A1716" t="e" vm="1729">
        <v>#VALUE!</v>
      </c>
      <c r="B1716" t="s">
        <v>4826</v>
      </c>
      <c r="C1716" t="s">
        <v>4827</v>
      </c>
      <c r="D1716" s="31" cm="1">
        <f t="array" aca="1" ref="D1716" ca="1">_FV(A1716,"Last trade time",TRUE)</f>
        <v>45824.938914039063</v>
      </c>
      <c r="E1716" s="23" cm="1">
        <f t="array" aca="1" ref="E1716" ca="1">_FV(A1716,"Price")</f>
        <v>16.375</v>
      </c>
      <c r="F1716" s="27" cm="1">
        <f t="array" aca="1" ref="F1716" ca="1">_FV(A1716,"Change (%)",TRUE)</f>
        <v>2.6646E-2</v>
      </c>
      <c r="G1716" s="26" cm="1">
        <f t="array" aca="1" ref="G1716" ca="1">_FV(A1716,"Change")</f>
        <v>0.42499999999999999</v>
      </c>
      <c r="H1716" s="23" cm="1">
        <f t="array" aca="1" ref="H1716" ca="1">_FV(A1716,"Open")</f>
        <v>16.07</v>
      </c>
      <c r="I1716" s="23" cm="1">
        <f t="array" aca="1" ref="I1716" ca="1">_FV(A1716,"Low")</f>
        <v>16.07</v>
      </c>
      <c r="J1716" s="23" cm="1">
        <f t="array" aca="1" ref="J1716" ca="1">_FV(A1716,"High")</f>
        <v>16.39</v>
      </c>
      <c r="K1716" s="23" cm="1">
        <f t="array" aca="1" ref="K1716" ca="1">_FV(A1716,"Previous close",TRUE)</f>
        <v>15.95</v>
      </c>
      <c r="L1716" s="26"/>
      <c r="M1716" s="23" cm="1">
        <f t="array" aca="1" ref="M1716" ca="1">_FV(A1716,"52 week low",TRUE)</f>
        <v>11.12</v>
      </c>
      <c r="N1716" s="23" cm="1">
        <f t="array" aca="1" ref="N1716" ca="1">_FV(A1716,"52 week high",TRUE)</f>
        <v>16.465</v>
      </c>
      <c r="O1716" s="8" cm="1">
        <f t="array" aca="1" ref="O1716" ca="1">_FV(A1716,"Volume")</f>
        <v>106377</v>
      </c>
      <c r="P1716" s="7" cm="1">
        <f t="array" aca="1" ref="P1716" ca="1">_FV(A1716,"Volume average",TRUE)</f>
        <v>216969</v>
      </c>
      <c r="Q1716" t="s">
        <v>490</v>
      </c>
      <c r="S1716" t="s">
        <v>1441</v>
      </c>
      <c r="T1716" s="25" cm="1">
        <f t="array" aca="1" ref="T1716" ca="1">_FV(A1716,"Expense ratio",TRUE)</f>
        <v>5.8999999999999999E-3</v>
      </c>
      <c r="U1716" s="24" cm="1">
        <f t="array" aca="1" ref="U1716" ca="1">_FV(A1716,"Market cap",TRUE)</f>
        <v>301472084.99000001</v>
      </c>
      <c r="V1716" s="4">
        <v>301472096</v>
      </c>
      <c r="W1716" s="4">
        <v>301472096</v>
      </c>
      <c r="Y1716" t="s">
        <v>4828</v>
      </c>
      <c r="Z1716" s="5">
        <v>16.079499999999999</v>
      </c>
      <c r="AA1716" s="5">
        <v>25.341293</v>
      </c>
      <c r="AB1716" s="4">
        <v>0</v>
      </c>
      <c r="AC1716" s="4">
        <v>174087</v>
      </c>
      <c r="AE1716" s="5">
        <v>11.57822383649434</v>
      </c>
      <c r="AF1716" s="5">
        <v>26.3856362507602</v>
      </c>
      <c r="AI1716" s="4">
        <v>174087</v>
      </c>
      <c r="AJ1716" s="5">
        <v>2797578.09</v>
      </c>
      <c r="AL1716" s="5">
        <v>16.23</v>
      </c>
      <c r="AM1716" s="5">
        <v>11.12</v>
      </c>
      <c r="AN1716" t="s">
        <v>90</v>
      </c>
      <c r="AO1716" t="str" cm="1">
        <f t="array" aca="1" ref="AO1716" ca="1">_FV(A1716,"Currency")</f>
        <v>USD</v>
      </c>
      <c r="AP1716" t="str" cm="1">
        <f t="array" aca="1" ref="AP1716" ca="1">_FV(A1716,"Exchange")</f>
        <v>NYSE Arca</v>
      </c>
      <c r="AQ1716" s="6" t="str" cm="1">
        <f t="array" aca="1" ref="AQ1716" ca="1">_FV(A1716,"Exchange abbreviation",TRUE)</f>
        <v>ARCX</v>
      </c>
      <c r="AR1716" t="str" cm="1">
        <f t="array" aca="1" ref="AR1716" ca="1">_FV(A1716,"Instrument type",TRUE)</f>
        <v>ETF</v>
      </c>
    </row>
    <row r="1717" spans="1:44" ht="18.75" customHeight="1" x14ac:dyDescent="0.25">
      <c r="A1717" t="e" vm="1730">
        <v>#VALUE!</v>
      </c>
      <c r="B1717" t="s">
        <v>4829</v>
      </c>
      <c r="C1717" t="s">
        <v>4830</v>
      </c>
      <c r="D1717" s="31" cm="1">
        <f t="array" aca="1" ref="D1717" ca="1">_FV(A1717,"Last trade time",TRUE)</f>
        <v>45824.930136399998</v>
      </c>
      <c r="E1717" s="23" cm="1">
        <f t="array" aca="1" ref="E1717" ca="1">_FV(A1717,"Price")</f>
        <v>86.7</v>
      </c>
      <c r="F1717" s="27" cm="1">
        <f t="array" aca="1" ref="F1717" ca="1">_FV(A1717,"Change (%)",TRUE)</f>
        <v>6.3699000000000006E-2</v>
      </c>
      <c r="G1717" s="26" cm="1">
        <f t="array" aca="1" ref="G1717" ca="1">_FV(A1717,"Change")</f>
        <v>5.1920000000000002</v>
      </c>
      <c r="H1717" s="23" cm="1">
        <f t="array" aca="1" ref="H1717" ca="1">_FV(A1717,"Open")</f>
        <v>85.2</v>
      </c>
      <c r="I1717" s="23" cm="1">
        <f t="array" aca="1" ref="I1717" ca="1">_FV(A1717,"Low")</f>
        <v>85.165000000000006</v>
      </c>
      <c r="J1717" s="23" cm="1">
        <f t="array" aca="1" ref="J1717" ca="1">_FV(A1717,"High")</f>
        <v>86.88</v>
      </c>
      <c r="K1717" s="23" cm="1">
        <f t="array" aca="1" ref="K1717" ca="1">_FV(A1717,"Previous close",TRUE)</f>
        <v>81.507999999999996</v>
      </c>
      <c r="L1717" s="26"/>
      <c r="M1717" s="23" cm="1">
        <f t="array" aca="1" ref="M1717" ca="1">_FV(A1717,"52 week low",TRUE)</f>
        <v>57.2</v>
      </c>
      <c r="N1717" s="23" cm="1">
        <f t="array" aca="1" ref="N1717" ca="1">_FV(A1717,"52 week high",TRUE)</f>
        <v>86.88</v>
      </c>
      <c r="O1717" s="8" cm="1">
        <f t="array" aca="1" ref="O1717" ca="1">_FV(A1717,"Volume")</f>
        <v>151166</v>
      </c>
      <c r="P1717" s="7" cm="1">
        <f t="array" aca="1" ref="P1717" ca="1">_FV(A1717,"Volume average",TRUE)</f>
        <v>28469</v>
      </c>
      <c r="Q1717" t="s">
        <v>2613</v>
      </c>
      <c r="S1717" t="s">
        <v>2067</v>
      </c>
      <c r="T1717" s="25" cm="1">
        <f t="array" aca="1" ref="T1717" ca="1">_FV(A1717,"Expense ratio",TRUE)</f>
        <v>5.8999999999999999E-3</v>
      </c>
      <c r="U1717" s="24" cm="1">
        <f t="array" aca="1" ref="U1717" ca="1">_FV(A1717,"Market cap",TRUE)</f>
        <v>271795877.57999998</v>
      </c>
      <c r="V1717" s="4">
        <v>271795872</v>
      </c>
      <c r="W1717" s="4">
        <v>271795872</v>
      </c>
      <c r="Y1717" t="s">
        <v>4769</v>
      </c>
      <c r="Z1717" s="5">
        <v>86.814179999999993</v>
      </c>
      <c r="AA1717" s="5">
        <v>13.469004999999999</v>
      </c>
      <c r="AB1717" s="5">
        <v>1.2500000000000001E-2</v>
      </c>
      <c r="AC1717" s="4">
        <v>36796</v>
      </c>
      <c r="AE1717" s="5">
        <v>12.517943168629641</v>
      </c>
      <c r="AF1717" s="5">
        <v>44.727709556860653</v>
      </c>
      <c r="AH1717" s="17">
        <v>2550000</v>
      </c>
      <c r="AI1717" s="4">
        <v>36796</v>
      </c>
      <c r="AJ1717" s="5">
        <v>3180278.28</v>
      </c>
      <c r="AL1717" s="5">
        <v>86.76</v>
      </c>
      <c r="AM1717" s="5">
        <v>57.2</v>
      </c>
      <c r="AN1717" t="s">
        <v>90</v>
      </c>
      <c r="AO1717" t="str" cm="1">
        <f t="array" aca="1" ref="AO1717" ca="1">_FV(A1717,"Currency")</f>
        <v>USD</v>
      </c>
      <c r="AP1717" t="str" cm="1">
        <f t="array" aca="1" ref="AP1717" ca="1">_FV(A1717,"Exchange")</f>
        <v>NYSE Arca</v>
      </c>
      <c r="AQ1717" s="6" t="str" cm="1">
        <f t="array" aca="1" ref="AQ1717" ca="1">_FV(A1717,"Exchange abbreviation",TRUE)</f>
        <v>ARCX</v>
      </c>
      <c r="AR1717" t="str" cm="1">
        <f t="array" aca="1" ref="AR1717" ca="1">_FV(A1717,"Instrument type",TRUE)</f>
        <v>ETF</v>
      </c>
    </row>
    <row r="1718" spans="1:44" ht="18.75" customHeight="1" x14ac:dyDescent="0.25">
      <c r="A1718" t="e" vm="1731">
        <v>#VALUE!</v>
      </c>
      <c r="B1718" t="s">
        <v>4831</v>
      </c>
      <c r="C1718" t="s">
        <v>4832</v>
      </c>
      <c r="D1718" s="31" cm="1">
        <f t="array" aca="1" ref="D1718" ca="1">_FV(A1718,"Last trade time",TRUE)</f>
        <v>45824.840277823438</v>
      </c>
      <c r="E1718" s="23" cm="1">
        <f t="array" aca="1" ref="E1718" ca="1">_FV(A1718,"Price")</f>
        <v>27.35</v>
      </c>
      <c r="F1718" s="27" cm="1">
        <f t="array" aca="1" ref="F1718" ca="1">_FV(A1718,"Change (%)",TRUE)</f>
        <v>5.8540000000000003E-4</v>
      </c>
      <c r="G1718" s="26" cm="1">
        <f t="array" aca="1" ref="G1718" ca="1">_FV(A1718,"Change")</f>
        <v>1.6E-2</v>
      </c>
      <c r="H1718" s="23" cm="1">
        <f t="array" aca="1" ref="H1718" ca="1">_FV(A1718,"Open")</f>
        <v>27.25</v>
      </c>
      <c r="I1718" s="23" cm="1">
        <f t="array" aca="1" ref="I1718" ca="1">_FV(A1718,"Low")</f>
        <v>27.1</v>
      </c>
      <c r="J1718" s="23" cm="1">
        <f t="array" aca="1" ref="J1718" ca="1">_FV(A1718,"High")</f>
        <v>27.35</v>
      </c>
      <c r="K1718" s="23" cm="1">
        <f t="array" aca="1" ref="K1718" ca="1">_FV(A1718,"Previous close",TRUE)</f>
        <v>27.334</v>
      </c>
      <c r="L1718" s="26"/>
      <c r="M1718" s="23" cm="1">
        <f t="array" aca="1" ref="M1718" ca="1">_FV(A1718,"52 week low",TRUE)</f>
        <v>23.08</v>
      </c>
      <c r="N1718" s="23" cm="1">
        <f t="array" aca="1" ref="N1718" ca="1">_FV(A1718,"52 week high",TRUE)</f>
        <v>30</v>
      </c>
      <c r="O1718" s="8" cm="1">
        <f t="array" aca="1" ref="O1718" ca="1">_FV(A1718,"Volume")</f>
        <v>53761</v>
      </c>
      <c r="P1718" s="7" cm="1">
        <f t="array" aca="1" ref="P1718" ca="1">_FV(A1718,"Volume average",TRUE)</f>
        <v>76832</v>
      </c>
      <c r="Q1718" t="s">
        <v>2613</v>
      </c>
      <c r="S1718" t="s">
        <v>2067</v>
      </c>
      <c r="T1718" s="25" cm="1">
        <f t="array" aca="1" ref="T1718" ca="1">_FV(A1718,"Expense ratio",TRUE)</f>
        <v>5.8999999999999999E-3</v>
      </c>
      <c r="U1718" s="24" cm="1">
        <f t="array" aca="1" ref="U1718" ca="1">_FV(A1718,"Market cap",TRUE)</f>
        <v>113993679.84</v>
      </c>
      <c r="V1718" s="4">
        <v>113993680</v>
      </c>
      <c r="W1718" s="4">
        <v>113993680</v>
      </c>
      <c r="Y1718" t="s">
        <v>4616</v>
      </c>
      <c r="Z1718" s="5">
        <v>28.02957</v>
      </c>
      <c r="AA1718" s="5">
        <v>10.367869000000001</v>
      </c>
      <c r="AB1718" s="5">
        <v>2.1100000000000001E-2</v>
      </c>
      <c r="AC1718" s="4">
        <v>86853</v>
      </c>
      <c r="AE1718" s="5">
        <v>11.146251728110681</v>
      </c>
      <c r="AF1718" s="5">
        <v>16.16824223795998</v>
      </c>
      <c r="AH1718" s="16"/>
      <c r="AI1718" s="4">
        <v>86853</v>
      </c>
      <c r="AJ1718" s="5">
        <v>2427541.35</v>
      </c>
      <c r="AL1718" s="4">
        <v>30</v>
      </c>
      <c r="AM1718" s="5">
        <v>23.08</v>
      </c>
      <c r="AN1718" t="s">
        <v>90</v>
      </c>
      <c r="AO1718" t="str" cm="1">
        <f t="array" aca="1" ref="AO1718" ca="1">_FV(A1718,"Currency")</f>
        <v>USD</v>
      </c>
      <c r="AP1718" t="str" cm="1">
        <f t="array" aca="1" ref="AP1718" ca="1">_FV(A1718,"Exchange")</f>
        <v>NYSE Arca</v>
      </c>
      <c r="AQ1718" s="6" t="str" cm="1">
        <f t="array" aca="1" ref="AQ1718" ca="1">_FV(A1718,"Exchange abbreviation",TRUE)</f>
        <v>ARCX</v>
      </c>
      <c r="AR1718" t="str" cm="1">
        <f t="array" aca="1" ref="AR1718" ca="1">_FV(A1718,"Instrument type",TRUE)</f>
        <v>ETF</v>
      </c>
    </row>
    <row r="1719" spans="1:44" ht="18.75" customHeight="1" x14ac:dyDescent="0.25">
      <c r="A1719" t="e" vm="1732">
        <v>#VALUE!</v>
      </c>
      <c r="B1719" t="s">
        <v>4833</v>
      </c>
      <c r="C1719" t="s">
        <v>4834</v>
      </c>
      <c r="D1719" s="31" cm="1">
        <f t="array" aca="1" ref="D1719" ca="1">_FV(A1719,"Last trade time",TRUE)</f>
        <v>45824.921599490626</v>
      </c>
      <c r="E1719" s="23" cm="1">
        <f t="array" aca="1" ref="E1719" ca="1">_FV(A1719,"Price")</f>
        <v>55.01</v>
      </c>
      <c r="F1719" s="27" cm="1">
        <f t="array" aca="1" ref="F1719" ca="1">_FV(A1719,"Change (%)",TRUE)</f>
        <v>1.4308000000000001E-2</v>
      </c>
      <c r="G1719" s="26" cm="1">
        <f t="array" aca="1" ref="G1719" ca="1">_FV(A1719,"Change")</f>
        <v>0.77600000000000002</v>
      </c>
      <c r="H1719" s="23" cm="1">
        <f t="array" aca="1" ref="H1719" ca="1">_FV(A1719,"Open")</f>
        <v>55.005000000000003</v>
      </c>
      <c r="I1719" s="23" cm="1">
        <f t="array" aca="1" ref="I1719" ca="1">_FV(A1719,"Low")</f>
        <v>54.965000000000003</v>
      </c>
      <c r="J1719" s="23" cm="1">
        <f t="array" aca="1" ref="J1719" ca="1">_FV(A1719,"High")</f>
        <v>55.35</v>
      </c>
      <c r="K1719" s="23" cm="1">
        <f t="array" aca="1" ref="K1719" ca="1">_FV(A1719,"Previous close",TRUE)</f>
        <v>54.234000000000002</v>
      </c>
      <c r="L1719" s="26"/>
      <c r="M1719" s="23" cm="1">
        <f t="array" aca="1" ref="M1719" ca="1">_FV(A1719,"52 week low",TRUE)</f>
        <v>39.950000000000003</v>
      </c>
      <c r="N1719" s="23" cm="1">
        <f t="array" aca="1" ref="N1719" ca="1">_FV(A1719,"52 week high",TRUE)</f>
        <v>59.784999999999997</v>
      </c>
      <c r="O1719" s="8" cm="1">
        <f t="array" aca="1" ref="O1719" ca="1">_FV(A1719,"Volume")</f>
        <v>2035106</v>
      </c>
      <c r="P1719" s="7" cm="1">
        <f t="array" aca="1" ref="P1719" ca="1">_FV(A1719,"Volume average",TRUE)</f>
        <v>2110425</v>
      </c>
      <c r="Q1719" t="s">
        <v>1222</v>
      </c>
      <c r="S1719" t="s">
        <v>2067</v>
      </c>
      <c r="T1719" s="25" cm="1">
        <f t="array" aca="1" ref="T1719" ca="1">_FV(A1719,"Expense ratio",TRUE)</f>
        <v>5.8999999999999999E-3</v>
      </c>
      <c r="U1719" s="24" cm="1">
        <f t="array" aca="1" ref="U1719" ca="1">_FV(A1719,"Market cap",TRUE)</f>
        <v>6123389636.1400003</v>
      </c>
      <c r="V1719" s="4">
        <v>6123389440</v>
      </c>
      <c r="W1719" s="4">
        <v>6123389440</v>
      </c>
      <c r="Y1719" t="s">
        <v>4835</v>
      </c>
      <c r="Z1719" s="5">
        <v>54.853969999999997</v>
      </c>
      <c r="AA1719" s="5">
        <v>12.906421999999999</v>
      </c>
      <c r="AB1719" s="5">
        <v>2.0399998999999999E-2</v>
      </c>
      <c r="AC1719" s="4">
        <v>3133660</v>
      </c>
      <c r="AE1719" s="5">
        <v>20.643198403961179</v>
      </c>
      <c r="AF1719" s="5">
        <v>27.50403535783823</v>
      </c>
      <c r="AI1719" s="4">
        <v>3133660</v>
      </c>
      <c r="AJ1719" s="5">
        <v>172100607.19999999</v>
      </c>
      <c r="AL1719" s="5">
        <v>59.79</v>
      </c>
      <c r="AM1719" s="5">
        <v>39.950000000000003</v>
      </c>
      <c r="AN1719" t="s">
        <v>82</v>
      </c>
      <c r="AO1719" t="str" cm="1">
        <f t="array" aca="1" ref="AO1719" ca="1">_FV(A1719,"Currency")</f>
        <v>USD</v>
      </c>
      <c r="AP1719" t="str" cm="1">
        <f t="array" aca="1" ref="AP1719" ca="1">_FV(A1719,"Exchange")</f>
        <v>Nasdaq Stock Market</v>
      </c>
      <c r="AQ1719" s="6" t="str" cm="1">
        <f t="array" aca="1" ref="AQ1719" ca="1">_FV(A1719,"Exchange abbreviation",TRUE)</f>
        <v>XNAS</v>
      </c>
      <c r="AR1719" t="str" cm="1">
        <f t="array" aca="1" ref="AR1719" ca="1">_FV(A1719,"Instrument type",TRUE)</f>
        <v>ETF</v>
      </c>
    </row>
    <row r="1720" spans="1:44" ht="18.75" customHeight="1" x14ac:dyDescent="0.25">
      <c r="A1720" t="e" vm="1733">
        <v>#VALUE!</v>
      </c>
      <c r="B1720" t="s">
        <v>4836</v>
      </c>
      <c r="C1720" t="s">
        <v>4837</v>
      </c>
      <c r="D1720" s="31" cm="1">
        <f t="array" aca="1" ref="D1720" ca="1">_FV(A1720,"Last trade time",TRUE)</f>
        <v>45824.84027780078</v>
      </c>
      <c r="E1720" s="23" cm="1">
        <f t="array" aca="1" ref="E1720" ca="1">_FV(A1720,"Price")</f>
        <v>24.738600000000002</v>
      </c>
      <c r="F1720" s="27" cm="1">
        <f t="array" aca="1" ref="F1720" ca="1">_FV(A1720,"Change (%)",TRUE)</f>
        <v>1.7212000000000002E-2</v>
      </c>
      <c r="G1720" s="26" cm="1">
        <f t="array" aca="1" ref="G1720" ca="1">_FV(A1720,"Change")</f>
        <v>0.41860000000000003</v>
      </c>
      <c r="H1720" s="23" cm="1">
        <f t="array" aca="1" ref="H1720" ca="1">_FV(A1720,"Open")</f>
        <v>24.693200000000001</v>
      </c>
      <c r="I1720" s="23" cm="1">
        <f t="array" aca="1" ref="I1720" ca="1">_FV(A1720,"Low")</f>
        <v>24.693200000000001</v>
      </c>
      <c r="J1720" s="23" cm="1">
        <f t="array" aca="1" ref="J1720" ca="1">_FV(A1720,"High")</f>
        <v>24.9</v>
      </c>
      <c r="K1720" s="23" cm="1">
        <f t="array" aca="1" ref="K1720" ca="1">_FV(A1720,"Previous close",TRUE)</f>
        <v>24.32</v>
      </c>
      <c r="L1720" s="26"/>
      <c r="M1720" s="23" cm="1">
        <f t="array" aca="1" ref="M1720" ca="1">_FV(A1720,"52 week low",TRUE)</f>
        <v>21.02</v>
      </c>
      <c r="N1720" s="23" cm="1">
        <f t="array" aca="1" ref="N1720" ca="1">_FV(A1720,"52 week high",TRUE)</f>
        <v>29.54</v>
      </c>
      <c r="O1720" s="8" cm="1">
        <f t="array" aca="1" ref="O1720" ca="1">_FV(A1720,"Volume")</f>
        <v>403</v>
      </c>
      <c r="P1720" s="7" cm="1">
        <f t="array" aca="1" ref="P1720" ca="1">_FV(A1720,"Volume average",TRUE)</f>
        <v>2453</v>
      </c>
      <c r="Q1720" t="s">
        <v>496</v>
      </c>
      <c r="S1720" t="s">
        <v>4838</v>
      </c>
      <c r="T1720" s="25" cm="1">
        <f t="array" aca="1" ref="T1720" ca="1">_FV(A1720,"Expense ratio",TRUE)</f>
        <v>5.8999999999999999E-3</v>
      </c>
      <c r="U1720" s="24" cm="1">
        <f t="array" aca="1" ref="U1720" ca="1">_FV(A1720,"Market cap",TRUE)</f>
        <v>22024403.309999999</v>
      </c>
      <c r="V1720" s="4">
        <v>22024404</v>
      </c>
      <c r="W1720" s="4">
        <v>22024404</v>
      </c>
      <c r="Y1720" t="s">
        <v>4839</v>
      </c>
      <c r="Z1720" s="5">
        <v>24.75</v>
      </c>
      <c r="AA1720" s="5">
        <v>1.7222191</v>
      </c>
      <c r="AB1720" s="5">
        <v>4.1999999999999997E-3</v>
      </c>
      <c r="AC1720" s="4">
        <v>3834</v>
      </c>
      <c r="AE1720" s="5">
        <v>-7.4997088978093096</v>
      </c>
      <c r="AF1720" s="5">
        <v>4.7595545797076033</v>
      </c>
      <c r="AH1720" s="16"/>
      <c r="AI1720" s="4">
        <v>3834</v>
      </c>
      <c r="AJ1720" s="5">
        <v>94874.630399999995</v>
      </c>
      <c r="AL1720" s="5">
        <v>29.54</v>
      </c>
      <c r="AM1720" s="5">
        <v>21.02</v>
      </c>
      <c r="AN1720" t="s">
        <v>47</v>
      </c>
      <c r="AO1720" t="str" cm="1">
        <f t="array" aca="1" ref="AO1720" ca="1">_FV(A1720,"Currency")</f>
        <v>USD</v>
      </c>
      <c r="AP1720" t="str" cm="1">
        <f t="array" aca="1" ref="AP1720" ca="1">_FV(A1720,"Exchange")</f>
        <v>NYSE Arca</v>
      </c>
      <c r="AQ1720" s="6" t="str" cm="1">
        <f t="array" aca="1" ref="AQ1720" ca="1">_FV(A1720,"Exchange abbreviation",TRUE)</f>
        <v>ARCX</v>
      </c>
      <c r="AR1720" t="str" cm="1">
        <f t="array" aca="1" ref="AR1720" ca="1">_FV(A1720,"Instrument type",TRUE)</f>
        <v>ETF</v>
      </c>
    </row>
    <row r="1721" spans="1:44" ht="18.75" customHeight="1" x14ac:dyDescent="0.25">
      <c r="A1721" t="e" vm="1734">
        <v>#VALUE!</v>
      </c>
      <c r="B1721" t="s">
        <v>4840</v>
      </c>
      <c r="C1721" t="s">
        <v>4841</v>
      </c>
      <c r="D1721" s="31" cm="1">
        <f t="array" aca="1" ref="D1721" ca="1">_FV(A1721,"Last trade time",TRUE)</f>
        <v>45824.840277812502</v>
      </c>
      <c r="E1721" s="23" cm="1">
        <f t="array" aca="1" ref="E1721" ca="1">_FV(A1721,"Price")</f>
        <v>87.9</v>
      </c>
      <c r="F1721" s="27" cm="1">
        <f t="array" aca="1" ref="F1721" ca="1">_FV(A1721,"Change (%)",TRUE)</f>
        <v>1.1739999999999999E-2</v>
      </c>
      <c r="G1721" s="26" cm="1">
        <f t="array" aca="1" ref="G1721" ca="1">_FV(A1721,"Change")</f>
        <v>1.02</v>
      </c>
      <c r="H1721" s="23" cm="1">
        <f t="array" aca="1" ref="H1721" ca="1">_FV(A1721,"Open")</f>
        <v>87.6</v>
      </c>
      <c r="I1721" s="23" cm="1">
        <f t="array" aca="1" ref="I1721" ca="1">_FV(A1721,"Low")</f>
        <v>87.6</v>
      </c>
      <c r="J1721" s="23" cm="1">
        <f t="array" aca="1" ref="J1721" ca="1">_FV(A1721,"High")</f>
        <v>88.368300000000005</v>
      </c>
      <c r="K1721" s="23" cm="1">
        <f t="array" aca="1" ref="K1721" ca="1">_FV(A1721,"Previous close",TRUE)</f>
        <v>86.88</v>
      </c>
      <c r="L1721" s="26"/>
      <c r="M1721" s="23" cm="1">
        <f t="array" aca="1" ref="M1721" ca="1">_FV(A1721,"52 week low",TRUE)</f>
        <v>64.69</v>
      </c>
      <c r="N1721" s="23" cm="1">
        <f t="array" aca="1" ref="N1721" ca="1">_FV(A1721,"52 week high",TRUE)</f>
        <v>97.17</v>
      </c>
      <c r="O1721" s="8" cm="1">
        <f t="array" aca="1" ref="O1721" ca="1">_FV(A1721,"Volume")</f>
        <v>9466</v>
      </c>
      <c r="P1721" s="7" cm="1">
        <f t="array" aca="1" ref="P1721" ca="1">_FV(A1721,"Volume average",TRUE)</f>
        <v>17260</v>
      </c>
      <c r="Q1721" t="s">
        <v>464</v>
      </c>
      <c r="T1721" s="25" cm="1">
        <f t="array" aca="1" ref="T1721" ca="1">_FV(A1721,"Expense ratio",TRUE)</f>
        <v>5.8999999999999999E-3</v>
      </c>
      <c r="U1721" s="24" cm="1">
        <f t="array" aca="1" ref="U1721" ca="1">_FV(A1721,"Market cap",TRUE)</f>
        <v>415291802.48000002</v>
      </c>
      <c r="V1721" s="16"/>
      <c r="W1721" s="16"/>
      <c r="Z1721" s="18"/>
      <c r="AA1721" s="20"/>
      <c r="AC1721" s="21">
        <v>17736</v>
      </c>
      <c r="AE1721" s="18"/>
      <c r="AI1721" s="21"/>
      <c r="AJ1721" s="18"/>
      <c r="AL1721" s="18"/>
      <c r="AM1721" s="18"/>
      <c r="AN1721" t="s">
        <v>73</v>
      </c>
      <c r="AO1721" t="str" cm="1">
        <f t="array" aca="1" ref="AO1721" ca="1">_FV(A1721,"Currency")</f>
        <v>USD</v>
      </c>
      <c r="AP1721" t="str" cm="1">
        <f t="array" aca="1" ref="AP1721" ca="1">_FV(A1721,"Exchange")</f>
        <v>NYSE Arca</v>
      </c>
      <c r="AQ1721" s="6" t="str" cm="1">
        <f t="array" aca="1" ref="AQ1721" ca="1">_FV(A1721,"Exchange abbreviation",TRUE)</f>
        <v>ARCX</v>
      </c>
      <c r="AR1721" t="str" cm="1">
        <f t="array" aca="1" ref="AR1721" ca="1">_FV(A1721,"Instrument type",TRUE)</f>
        <v>ETF</v>
      </c>
    </row>
    <row r="1722" spans="1:44" ht="18.75" customHeight="1" x14ac:dyDescent="0.25">
      <c r="A1722" t="e" vm="1735">
        <v>#VALUE!</v>
      </c>
      <c r="B1722" t="s">
        <v>4842</v>
      </c>
      <c r="C1722" t="s">
        <v>4843</v>
      </c>
      <c r="D1722" s="31" cm="1">
        <f t="array" aca="1" ref="D1722" ca="1">_FV(A1722,"Last trade time",TRUE)</f>
        <v>45824.851683125002</v>
      </c>
      <c r="E1722" s="23" cm="1">
        <f t="array" aca="1" ref="E1722" ca="1">_FV(A1722,"Price")</f>
        <v>9.0505999999999993</v>
      </c>
      <c r="F1722" s="27" cm="1">
        <f t="array" aca="1" ref="F1722" ca="1">_FV(A1722,"Change (%)",TRUE)</f>
        <v>1.3505E-2</v>
      </c>
      <c r="G1722" s="26" cm="1">
        <f t="array" aca="1" ref="G1722" ca="1">_FV(A1722,"Change")</f>
        <v>0.1206</v>
      </c>
      <c r="H1722" s="23" cm="1">
        <f t="array" aca="1" ref="H1722" ca="1">_FV(A1722,"Open")</f>
        <v>9.0299999999999994</v>
      </c>
      <c r="I1722" s="23" cm="1">
        <f t="array" aca="1" ref="I1722" ca="1">_FV(A1722,"Low")</f>
        <v>8.9600000000000009</v>
      </c>
      <c r="J1722" s="23" cm="1">
        <f t="array" aca="1" ref="J1722" ca="1">_FV(A1722,"High")</f>
        <v>9.1199999999999992</v>
      </c>
      <c r="K1722" s="23" cm="1">
        <f t="array" aca="1" ref="K1722" ca="1">_FV(A1722,"Previous close",TRUE)</f>
        <v>8.93</v>
      </c>
      <c r="L1722" s="26"/>
      <c r="M1722" s="23" cm="1">
        <f t="array" aca="1" ref="M1722" ca="1">_FV(A1722,"52 week low",TRUE)</f>
        <v>6.7812000000000001</v>
      </c>
      <c r="N1722" s="23" cm="1">
        <f t="array" aca="1" ref="N1722" ca="1">_FV(A1722,"52 week high",TRUE)</f>
        <v>10.196999999999999</v>
      </c>
      <c r="O1722" s="8" cm="1">
        <f t="array" aca="1" ref="O1722" ca="1">_FV(A1722,"Volume")</f>
        <v>161025</v>
      </c>
      <c r="P1722" s="7" cm="1">
        <f t="array" aca="1" ref="P1722" ca="1">_FV(A1722,"Volume average",TRUE)</f>
        <v>29356</v>
      </c>
      <c r="Q1722" t="s">
        <v>2547</v>
      </c>
      <c r="S1722" t="s">
        <v>2648</v>
      </c>
      <c r="T1722" s="25" cm="1">
        <f t="array" aca="1" ref="T1722" ca="1">_FV(A1722,"Expense ratio",TRUE)</f>
        <v>5.8999999999999999E-3</v>
      </c>
      <c r="U1722" s="24" cm="1">
        <f t="array" aca="1" ref="U1722" ca="1">_FV(A1722,"Market cap",TRUE)</f>
        <v>56020262.210000001</v>
      </c>
      <c r="V1722" s="4">
        <v>56020264</v>
      </c>
      <c r="W1722" s="4">
        <v>56020264</v>
      </c>
      <c r="X1722" t="s">
        <v>4844</v>
      </c>
      <c r="Y1722" t="s">
        <v>2137</v>
      </c>
      <c r="Z1722" s="5">
        <v>8.9369999999999994</v>
      </c>
      <c r="AA1722" s="5">
        <v>19.357247999999998</v>
      </c>
      <c r="AB1722" s="5">
        <v>3.2099999999999997E-2</v>
      </c>
      <c r="AC1722" s="4">
        <v>23220</v>
      </c>
      <c r="AE1722" s="5">
        <v>2.8441410817400929</v>
      </c>
      <c r="AF1722" s="5">
        <v>-0.31529767930938979</v>
      </c>
      <c r="AI1722" s="4">
        <v>23220</v>
      </c>
      <c r="AJ1722" s="5">
        <v>208176.58799999999</v>
      </c>
      <c r="AL1722" s="5">
        <v>10.196999999999999</v>
      </c>
      <c r="AM1722" s="5">
        <v>6.7809999999999997</v>
      </c>
      <c r="AN1722" t="s">
        <v>47</v>
      </c>
      <c r="AO1722" t="str" cm="1">
        <f t="array" aca="1" ref="AO1722" ca="1">_FV(A1722,"Currency")</f>
        <v>USD</v>
      </c>
      <c r="AP1722" t="str" cm="1">
        <f t="array" aca="1" ref="AP1722" ca="1">_FV(A1722,"Exchange")</f>
        <v>NYSE Arca</v>
      </c>
      <c r="AQ1722" s="6" t="str" cm="1">
        <f t="array" aca="1" ref="AQ1722" ca="1">_FV(A1722,"Exchange abbreviation",TRUE)</f>
        <v>ARCX</v>
      </c>
      <c r="AR1722" t="str" cm="1">
        <f t="array" aca="1" ref="AR1722" ca="1">_FV(A1722,"Instrument type",TRUE)</f>
        <v>ETF</v>
      </c>
    </row>
    <row r="1723" spans="1:44" ht="18.75" customHeight="1" x14ac:dyDescent="0.25">
      <c r="A1723" t="e" vm="1736">
        <v>#VALUE!</v>
      </c>
      <c r="B1723" t="s">
        <v>4845</v>
      </c>
      <c r="C1723" t="s">
        <v>4846</v>
      </c>
      <c r="D1723" s="31" cm="1">
        <f t="array" aca="1" ref="D1723" ca="1">_FV(A1723,"Last trade time",TRUE)</f>
        <v>45824.840277823438</v>
      </c>
      <c r="E1723" s="23" cm="1">
        <f t="array" aca="1" ref="E1723" ca="1">_FV(A1723,"Price")</f>
        <v>48.438899999999997</v>
      </c>
      <c r="F1723" s="27" cm="1">
        <f t="array" aca="1" ref="F1723" ca="1">_FV(A1723,"Change (%)",TRUE)</f>
        <v>5.2045000000000001E-2</v>
      </c>
      <c r="G1723" s="26" cm="1">
        <f t="array" aca="1" ref="G1723" ca="1">_FV(A1723,"Change")</f>
        <v>2.3963000000000001</v>
      </c>
      <c r="H1723" s="23" cm="1">
        <f t="array" aca="1" ref="H1723" ca="1">_FV(A1723,"Open")</f>
        <v>47.2</v>
      </c>
      <c r="I1723" s="23" cm="1">
        <f t="array" aca="1" ref="I1723" ca="1">_FV(A1723,"Low")</f>
        <v>47.2</v>
      </c>
      <c r="J1723" s="23" cm="1">
        <f t="array" aca="1" ref="J1723" ca="1">_FV(A1723,"High")</f>
        <v>48.667200000000001</v>
      </c>
      <c r="K1723" s="23" cm="1">
        <f t="array" aca="1" ref="K1723" ca="1">_FV(A1723,"Previous close",TRUE)</f>
        <v>46.0426</v>
      </c>
      <c r="L1723" s="26"/>
      <c r="M1723" s="23" cm="1">
        <f t="array" aca="1" ref="M1723" ca="1">_FV(A1723,"52 week low",TRUE)</f>
        <v>33.520000000000003</v>
      </c>
      <c r="N1723" s="23" cm="1">
        <f t="array" aca="1" ref="N1723" ca="1">_FV(A1723,"52 week high",TRUE)</f>
        <v>49.45</v>
      </c>
      <c r="O1723" s="8" cm="1">
        <f t="array" aca="1" ref="O1723" ca="1">_FV(A1723,"Volume")</f>
        <v>12520</v>
      </c>
      <c r="P1723" s="7" cm="1">
        <f t="array" aca="1" ref="P1723" ca="1">_FV(A1723,"Volume average",TRUE)</f>
        <v>5064</v>
      </c>
      <c r="Q1723" t="s">
        <v>2613</v>
      </c>
      <c r="S1723" t="s">
        <v>376</v>
      </c>
      <c r="T1723" s="25" cm="1">
        <f t="array" aca="1" ref="T1723" ca="1">_FV(A1723,"Expense ratio",TRUE)</f>
        <v>5.8999999999999999E-3</v>
      </c>
      <c r="U1723" s="24" cm="1">
        <f t="array" aca="1" ref="U1723" ca="1">_FV(A1723,"Market cap",TRUE)</f>
        <v>101701894.25</v>
      </c>
      <c r="V1723" s="4">
        <v>101701896</v>
      </c>
      <c r="W1723" s="4">
        <v>101701896</v>
      </c>
      <c r="Y1723" t="s">
        <v>4847</v>
      </c>
      <c r="Z1723" s="5">
        <v>48.4</v>
      </c>
      <c r="AA1723" s="19">
        <v>13.901643</v>
      </c>
      <c r="AB1723" s="5">
        <v>1.11E-2</v>
      </c>
      <c r="AC1723" s="4">
        <v>3928</v>
      </c>
      <c r="AE1723" s="5">
        <v>10.94537962976254</v>
      </c>
      <c r="AF1723" s="5">
        <v>37.651420600543283</v>
      </c>
      <c r="AI1723" s="4">
        <v>3928</v>
      </c>
      <c r="AJ1723" s="5">
        <v>190843.45120000001</v>
      </c>
      <c r="AL1723" s="5">
        <v>49.45</v>
      </c>
      <c r="AM1723" s="5">
        <v>33.520000000000003</v>
      </c>
      <c r="AN1723" t="s">
        <v>47</v>
      </c>
      <c r="AO1723" t="str" cm="1">
        <f t="array" aca="1" ref="AO1723" ca="1">_FV(A1723,"Currency")</f>
        <v>USD</v>
      </c>
      <c r="AP1723" t="str" cm="1">
        <f t="array" aca="1" ref="AP1723" ca="1">_FV(A1723,"Exchange")</f>
        <v>NYSE Arca</v>
      </c>
      <c r="AQ1723" s="6" t="str" cm="1">
        <f t="array" aca="1" ref="AQ1723" ca="1">_FV(A1723,"Exchange abbreviation",TRUE)</f>
        <v>ARCX</v>
      </c>
      <c r="AR1723" t="str" cm="1">
        <f t="array" aca="1" ref="AR1723" ca="1">_FV(A1723,"Instrument type",TRUE)</f>
        <v>ETF</v>
      </c>
    </row>
    <row r="1724" spans="1:44" ht="18.75" customHeight="1" x14ac:dyDescent="0.25">
      <c r="A1724" t="e" vm="1737">
        <v>#VALUE!</v>
      </c>
      <c r="B1724" t="s">
        <v>4848</v>
      </c>
      <c r="C1724" t="s">
        <v>4849</v>
      </c>
      <c r="D1724" s="31" cm="1">
        <f t="array" aca="1" ref="D1724" ca="1">_FV(A1724,"Last trade time",TRUE)</f>
        <v>45824.840332500004</v>
      </c>
      <c r="E1724" s="23" cm="1">
        <f t="array" aca="1" ref="E1724" ca="1">_FV(A1724,"Price")</f>
        <v>58.878100000000003</v>
      </c>
      <c r="F1724" s="27" cm="1">
        <f t="array" aca="1" ref="F1724" ca="1">_FV(A1724,"Change (%)",TRUE)</f>
        <v>1.1257E-2</v>
      </c>
      <c r="G1724" s="26" cm="1">
        <f t="array" aca="1" ref="G1724" ca="1">_FV(A1724,"Change")</f>
        <v>0.65539999999999998</v>
      </c>
      <c r="H1724" s="23" cm="1">
        <f t="array" aca="1" ref="H1724" ca="1">_FV(A1724,"Open")</f>
        <v>59.09</v>
      </c>
      <c r="I1724" s="23" cm="1">
        <f t="array" aca="1" ref="I1724" ca="1">_FV(A1724,"Low")</f>
        <v>58.878100000000003</v>
      </c>
      <c r="J1724" s="23" cm="1">
        <f t="array" aca="1" ref="J1724" ca="1">_FV(A1724,"High")</f>
        <v>59.11</v>
      </c>
      <c r="K1724" s="23" cm="1">
        <f t="array" aca="1" ref="K1724" ca="1">_FV(A1724,"Previous close",TRUE)</f>
        <v>58.222700000000003</v>
      </c>
      <c r="L1724" s="26"/>
      <c r="M1724" s="23" cm="1">
        <f t="array" aca="1" ref="M1724" ca="1">_FV(A1724,"52 week low",TRUE)</f>
        <v>46.64</v>
      </c>
      <c r="N1724" s="23" cm="1">
        <f t="array" aca="1" ref="N1724" ca="1">_FV(A1724,"52 week high",TRUE)</f>
        <v>64.361000000000004</v>
      </c>
      <c r="O1724" s="8" cm="1">
        <f t="array" aca="1" ref="O1724" ca="1">_FV(A1724,"Volume")</f>
        <v>241</v>
      </c>
      <c r="P1724" s="7" cm="1">
        <f t="array" aca="1" ref="P1724" ca="1">_FV(A1724,"Volume average",TRUE)</f>
        <v>2331</v>
      </c>
      <c r="Q1724" t="s">
        <v>119</v>
      </c>
      <c r="T1724" s="25" cm="1">
        <f t="array" aca="1" ref="T1724" ca="1">_FV(A1724,"Expense ratio",TRUE)</f>
        <v>5.8999999999999999E-3</v>
      </c>
      <c r="U1724" s="24" cm="1">
        <f t="array" aca="1" ref="U1724" ca="1">_FV(A1724,"Market cap",TRUE)</f>
        <v>15755568.17</v>
      </c>
      <c r="V1724" s="16"/>
      <c r="W1724" s="16"/>
      <c r="Z1724" s="18"/>
      <c r="AA1724" s="20"/>
      <c r="AB1724" s="20"/>
      <c r="AC1724" s="21">
        <v>2392</v>
      </c>
      <c r="AE1724" s="18"/>
      <c r="AI1724" s="21"/>
      <c r="AJ1724" s="18"/>
      <c r="AL1724" s="18"/>
      <c r="AM1724" s="18"/>
      <c r="AN1724" t="s">
        <v>73</v>
      </c>
      <c r="AO1724" t="str" cm="1">
        <f t="array" aca="1" ref="AO1724" ca="1">_FV(A1724,"Currency")</f>
        <v>USD</v>
      </c>
      <c r="AP1724" t="str" cm="1">
        <f t="array" aca="1" ref="AP1724" ca="1">_FV(A1724,"Exchange")</f>
        <v>CBOE BZX Exchange</v>
      </c>
      <c r="AQ1724" s="6" t="str" cm="1">
        <f t="array" aca="1" ref="AQ1724" ca="1">_FV(A1724,"Exchange abbreviation",TRUE)</f>
        <v>BATS</v>
      </c>
      <c r="AR1724" t="str" cm="1">
        <f t="array" aca="1" ref="AR1724" ca="1">_FV(A1724,"Instrument type",TRUE)</f>
        <v>ETF</v>
      </c>
    </row>
    <row r="1725" spans="1:44" ht="18.75" customHeight="1" x14ac:dyDescent="0.25">
      <c r="A1725" t="e" vm="1738">
        <v>#VALUE!</v>
      </c>
      <c r="B1725" t="s">
        <v>4850</v>
      </c>
      <c r="C1725" t="s">
        <v>4851</v>
      </c>
      <c r="D1725" s="31" cm="1">
        <f t="array" aca="1" ref="D1725" ca="1">_FV(A1725,"Last trade time",TRUE)</f>
        <v>45824.895708332813</v>
      </c>
      <c r="E1725" s="23" cm="1">
        <f t="array" aca="1" ref="E1725" ca="1">_FV(A1725,"Price")</f>
        <v>18.010000000000002</v>
      </c>
      <c r="F1725" s="27" cm="1">
        <f t="array" aca="1" ref="F1725" ca="1">_FV(A1725,"Change (%)",TRUE)</f>
        <v>-6.8929999999999998E-3</v>
      </c>
      <c r="G1725" s="26" cm="1">
        <f t="array" aca="1" ref="G1725" ca="1">_FV(A1725,"Change")</f>
        <v>-0.125</v>
      </c>
      <c r="H1725" s="23" cm="1">
        <f t="array" aca="1" ref="H1725" ca="1">_FV(A1725,"Open")</f>
        <v>18.05</v>
      </c>
      <c r="I1725" s="23" cm="1">
        <f t="array" aca="1" ref="I1725" ca="1">_FV(A1725,"Low")</f>
        <v>17.96</v>
      </c>
      <c r="J1725" s="23" cm="1">
        <f t="array" aca="1" ref="J1725" ca="1">_FV(A1725,"High")</f>
        <v>18.12</v>
      </c>
      <c r="K1725" s="23" cm="1">
        <f t="array" aca="1" ref="K1725" ca="1">_FV(A1725,"Previous close",TRUE)</f>
        <v>18.135000000000002</v>
      </c>
      <c r="L1725" s="26"/>
      <c r="M1725" s="23" cm="1">
        <f t="array" aca="1" ref="M1725" ca="1">_FV(A1725,"52 week low",TRUE)</f>
        <v>14.205</v>
      </c>
      <c r="N1725" s="23" cm="1">
        <f t="array" aca="1" ref="N1725" ca="1">_FV(A1725,"52 week high",TRUE)</f>
        <v>23.614999999999998</v>
      </c>
      <c r="O1725" s="8" cm="1">
        <f t="array" aca="1" ref="O1725" ca="1">_FV(A1725,"Volume")</f>
        <v>1454991</v>
      </c>
      <c r="P1725" s="7" cm="1">
        <f t="array" aca="1" ref="P1725" ca="1">_FV(A1725,"Volume average",TRUE)</f>
        <v>549588</v>
      </c>
      <c r="Q1725" t="s">
        <v>2613</v>
      </c>
      <c r="S1725" t="s">
        <v>2067</v>
      </c>
      <c r="T1725" s="25" cm="1">
        <f t="array" aca="1" ref="T1725" ca="1">_FV(A1725,"Expense ratio",TRUE)</f>
        <v>5.8999999999999999E-3</v>
      </c>
      <c r="U1725" s="24" cm="1">
        <f t="array" aca="1" ref="U1725" ca="1">_FV(A1725,"Market cap",TRUE)</f>
        <v>319185978.20999998</v>
      </c>
      <c r="V1725" s="4">
        <v>319185984</v>
      </c>
      <c r="W1725" s="4">
        <v>319185984</v>
      </c>
      <c r="Y1725" t="s">
        <v>4852</v>
      </c>
      <c r="Z1725" s="5">
        <v>18.573650000000001</v>
      </c>
      <c r="AA1725" s="19">
        <v>11.959671999999999</v>
      </c>
      <c r="AB1725" s="5">
        <v>5.0900000000000001E-2</v>
      </c>
      <c r="AC1725" s="4">
        <v>719107</v>
      </c>
      <c r="AE1725" s="5">
        <v>-0.95897869358511079</v>
      </c>
      <c r="AF1725" s="5">
        <v>-2.8807598855914769</v>
      </c>
      <c r="AI1725" s="4">
        <v>719107</v>
      </c>
      <c r="AJ1725" s="5">
        <v>13310670.57</v>
      </c>
      <c r="AL1725" s="5">
        <v>23.62</v>
      </c>
      <c r="AM1725" s="5">
        <v>14.21</v>
      </c>
      <c r="AN1725" t="s">
        <v>82</v>
      </c>
      <c r="AO1725" t="str" cm="1">
        <f t="array" aca="1" ref="AO1725" ca="1">_FV(A1725,"Currency")</f>
        <v>USD</v>
      </c>
      <c r="AP1725" t="str" cm="1">
        <f t="array" aca="1" ref="AP1725" ca="1">_FV(A1725,"Exchange")</f>
        <v>NYSE Arca</v>
      </c>
      <c r="AQ1725" s="6" t="str" cm="1">
        <f t="array" aca="1" ref="AQ1725" ca="1">_FV(A1725,"Exchange abbreviation",TRUE)</f>
        <v>ARCX</v>
      </c>
      <c r="AR1725" t="str" cm="1">
        <f t="array" aca="1" ref="AR1725" ca="1">_FV(A1725,"Instrument type",TRUE)</f>
        <v>ETF</v>
      </c>
    </row>
    <row r="1726" spans="1:44" ht="18.75" customHeight="1" x14ac:dyDescent="0.25">
      <c r="A1726" t="e" vm="1739">
        <v>#VALUE!</v>
      </c>
      <c r="B1726" t="s">
        <v>4853</v>
      </c>
      <c r="C1726" t="s">
        <v>4854</v>
      </c>
      <c r="D1726" s="31" cm="1">
        <f t="array" aca="1" ref="D1726" ca="1">_FV(A1726,"Last trade time",TRUE)</f>
        <v>45824.843750196094</v>
      </c>
      <c r="E1726" s="23" cm="1">
        <f t="array" aca="1" ref="E1726" ca="1">_FV(A1726,"Price")</f>
        <v>24.18</v>
      </c>
      <c r="F1726" s="27" cm="1">
        <f t="array" aca="1" ref="F1726" ca="1">_FV(A1726,"Change (%)",TRUE)</f>
        <v>1.1875999999999999E-2</v>
      </c>
      <c r="G1726" s="26" cm="1">
        <f t="array" aca="1" ref="G1726" ca="1">_FV(A1726,"Change")</f>
        <v>0.2838</v>
      </c>
      <c r="H1726" s="23" cm="1">
        <f t="array" aca="1" ref="H1726" ca="1">_FV(A1726,"Open")</f>
        <v>24.05</v>
      </c>
      <c r="I1726" s="23" cm="1">
        <f t="array" aca="1" ref="I1726" ca="1">_FV(A1726,"Low")</f>
        <v>24.05</v>
      </c>
      <c r="J1726" s="23" cm="1">
        <f t="array" aca="1" ref="J1726" ca="1">_FV(A1726,"High")</f>
        <v>24.18</v>
      </c>
      <c r="K1726" s="23" cm="1">
        <f t="array" aca="1" ref="K1726" ca="1">_FV(A1726,"Previous close",TRUE)</f>
        <v>23.8962</v>
      </c>
      <c r="L1726" s="26"/>
      <c r="M1726" s="23" cm="1">
        <f t="array" aca="1" ref="M1726" ca="1">_FV(A1726,"52 week low",TRUE)</f>
        <v>20.73</v>
      </c>
      <c r="N1726" s="23" cm="1">
        <f t="array" aca="1" ref="N1726" ca="1">_FV(A1726,"52 week high",TRUE)</f>
        <v>27.78</v>
      </c>
      <c r="O1726" s="8" cm="1">
        <f t="array" aca="1" ref="O1726" ca="1">_FV(A1726,"Volume")</f>
        <v>1986</v>
      </c>
      <c r="P1726" s="7" cm="1">
        <f t="array" aca="1" ref="P1726" ca="1">_FV(A1726,"Volume average",TRUE)</f>
        <v>3781</v>
      </c>
      <c r="Q1726" t="s">
        <v>1734</v>
      </c>
      <c r="S1726" t="s">
        <v>3079</v>
      </c>
      <c r="T1726" s="25" cm="1">
        <f t="array" aca="1" ref="T1726" ca="1">_FV(A1726,"Expense ratio",TRUE)</f>
        <v>5.8999999999999999E-3</v>
      </c>
      <c r="U1726" s="24" cm="1">
        <f t="array" aca="1" ref="U1726" ca="1">_FV(A1726,"Market cap",TRUE)</f>
        <v>19258172.309999999</v>
      </c>
      <c r="V1726" s="4">
        <v>19258172</v>
      </c>
      <c r="W1726" s="4">
        <v>19258172</v>
      </c>
      <c r="X1726" t="s">
        <v>4855</v>
      </c>
      <c r="Y1726" t="s">
        <v>4856</v>
      </c>
      <c r="Z1726" s="5">
        <v>24.5044</v>
      </c>
      <c r="AA1726" s="19">
        <v>18.944067</v>
      </c>
      <c r="AB1726" s="5">
        <v>3.3999999999999998E-3</v>
      </c>
      <c r="AC1726" s="4">
        <v>7507</v>
      </c>
      <c r="AE1726" s="5">
        <v>-3.4655098922583338</v>
      </c>
      <c r="AF1726" s="5">
        <v>3.0727746498385722</v>
      </c>
      <c r="AI1726" s="4">
        <v>7507</v>
      </c>
      <c r="AJ1726" s="5">
        <v>183862.9454</v>
      </c>
      <c r="AL1726" s="5">
        <v>27.78</v>
      </c>
      <c r="AM1726" s="5">
        <v>20.73</v>
      </c>
      <c r="AN1726" t="s">
        <v>47</v>
      </c>
      <c r="AO1726" t="str" cm="1">
        <f t="array" aca="1" ref="AO1726" ca="1">_FV(A1726,"Currency")</f>
        <v>USD</v>
      </c>
      <c r="AP1726" t="str" cm="1">
        <f t="array" aca="1" ref="AP1726" ca="1">_FV(A1726,"Exchange")</f>
        <v>Nasdaq Stock Market</v>
      </c>
      <c r="AQ1726" s="6" t="str" cm="1">
        <f t="array" aca="1" ref="AQ1726" ca="1">_FV(A1726,"Exchange abbreviation",TRUE)</f>
        <v>XNAS</v>
      </c>
      <c r="AR1726" t="str" cm="1">
        <f t="array" aca="1" ref="AR1726" ca="1">_FV(A1726,"Instrument type",TRUE)</f>
        <v>ETF</v>
      </c>
    </row>
    <row r="1727" spans="1:44" ht="18.75" customHeight="1" x14ac:dyDescent="0.25">
      <c r="A1727" t="e" vm="1740">
        <v>#VALUE!</v>
      </c>
      <c r="B1727" t="s">
        <v>4857</v>
      </c>
      <c r="C1727" t="s">
        <v>4858</v>
      </c>
      <c r="D1727" s="31" cm="1">
        <f t="array" aca="1" ref="D1727" ca="1">_FV(A1727,"Last trade time",TRUE)</f>
        <v>45824.928686689062</v>
      </c>
      <c r="E1727" s="23" cm="1">
        <f t="array" aca="1" ref="E1727" ca="1">_FV(A1727,"Price")</f>
        <v>68.19</v>
      </c>
      <c r="F1727" s="27" cm="1">
        <f t="array" aca="1" ref="F1727" ca="1">_FV(A1727,"Change (%)",TRUE)</f>
        <v>2.6648999999999999E-2</v>
      </c>
      <c r="G1727" s="26" cm="1">
        <f t="array" aca="1" ref="G1727" ca="1">_FV(A1727,"Change")</f>
        <v>1.77</v>
      </c>
      <c r="H1727" s="23" cm="1">
        <f t="array" aca="1" ref="H1727" ca="1">_FV(A1727,"Open")</f>
        <v>68.19</v>
      </c>
      <c r="I1727" s="23" cm="1">
        <f t="array" aca="1" ref="I1727" ca="1">_FV(A1727,"Low")</f>
        <v>68.094999999999999</v>
      </c>
      <c r="J1727" s="23" cm="1">
        <f t="array" aca="1" ref="J1727" ca="1">_FV(A1727,"High")</f>
        <v>68.7</v>
      </c>
      <c r="K1727" s="23" cm="1">
        <f t="array" aca="1" ref="K1727" ca="1">_FV(A1727,"Previous close",TRUE)</f>
        <v>66.42</v>
      </c>
      <c r="L1727" s="26"/>
      <c r="M1727" s="23" cm="1">
        <f t="array" aca="1" ref="M1727" ca="1">_FV(A1727,"52 week low",TRUE)</f>
        <v>48.49</v>
      </c>
      <c r="N1727" s="23" cm="1">
        <f t="array" aca="1" ref="N1727" ca="1">_FV(A1727,"52 week high",TRUE)</f>
        <v>69.515000000000001</v>
      </c>
      <c r="O1727" s="8" cm="1">
        <f t="array" aca="1" ref="O1727" ca="1">_FV(A1727,"Volume")</f>
        <v>6162206</v>
      </c>
      <c r="P1727" s="7" cm="1">
        <f t="array" aca="1" ref="P1727" ca="1">_FV(A1727,"Volume average",TRUE)</f>
        <v>3991316</v>
      </c>
      <c r="Q1727" t="s">
        <v>2613</v>
      </c>
      <c r="S1727" t="s">
        <v>2067</v>
      </c>
      <c r="T1727" s="25" cm="1">
        <f t="array" aca="1" ref="T1727" ca="1">_FV(A1727,"Expense ratio",TRUE)</f>
        <v>5.8999999999999999E-3</v>
      </c>
      <c r="U1727" s="24" cm="1">
        <f t="array" aca="1" ref="U1727" ca="1">_FV(A1727,"Market cap",TRUE)</f>
        <v>3223414265.9200001</v>
      </c>
      <c r="V1727" s="4">
        <v>3223414272</v>
      </c>
      <c r="W1727" s="4">
        <v>3223414272</v>
      </c>
      <c r="Y1727" t="s">
        <v>4859</v>
      </c>
      <c r="Z1727" s="5">
        <v>65.146510000000006</v>
      </c>
      <c r="AA1727" s="5">
        <v>9.7752239999999997</v>
      </c>
      <c r="AB1727" s="5">
        <v>2.1399999999999999E-2</v>
      </c>
      <c r="AC1727" s="4">
        <v>3661968</v>
      </c>
      <c r="AE1727" s="5">
        <v>30.046957640815641</v>
      </c>
      <c r="AF1727" s="5">
        <v>5.2244219349015797</v>
      </c>
      <c r="AH1727" s="17">
        <v>75600000</v>
      </c>
      <c r="AI1727" s="4">
        <v>3661968</v>
      </c>
      <c r="AJ1727" s="5">
        <v>240115241.75999999</v>
      </c>
      <c r="AL1727" s="5">
        <v>69.52</v>
      </c>
      <c r="AM1727" s="5">
        <v>48.49</v>
      </c>
      <c r="AN1727" t="s">
        <v>82</v>
      </c>
      <c r="AO1727" t="str" cm="1">
        <f t="array" aca="1" ref="AO1727" ca="1">_FV(A1727,"Currency")</f>
        <v>USD</v>
      </c>
      <c r="AP1727" t="str" cm="1">
        <f t="array" aca="1" ref="AP1727" ca="1">_FV(A1727,"Exchange")</f>
        <v>NYSE Arca</v>
      </c>
      <c r="AQ1727" s="6" t="str" cm="1">
        <f t="array" aca="1" ref="AQ1727" ca="1">_FV(A1727,"Exchange abbreviation",TRUE)</f>
        <v>ARCX</v>
      </c>
      <c r="AR1727" t="str" cm="1">
        <f t="array" aca="1" ref="AR1727" ca="1">_FV(A1727,"Instrument type",TRUE)</f>
        <v>ETF</v>
      </c>
    </row>
    <row r="1728" spans="1:44" ht="18.75" customHeight="1" x14ac:dyDescent="0.25">
      <c r="A1728" t="e" vm="1741">
        <v>#VALUE!</v>
      </c>
      <c r="B1728" t="s">
        <v>4860</v>
      </c>
      <c r="C1728" t="s">
        <v>4861</v>
      </c>
      <c r="D1728" s="31" cm="1">
        <f t="array" aca="1" ref="D1728" ca="1">_FV(A1728,"Last trade time",TRUE)</f>
        <v>45824.840277812502</v>
      </c>
      <c r="E1728" s="23" cm="1">
        <f t="array" aca="1" ref="E1728" ca="1">_FV(A1728,"Price")</f>
        <v>23.002700000000001</v>
      </c>
      <c r="F1728" s="27" cm="1">
        <f t="array" aca="1" ref="F1728" ca="1">_FV(A1728,"Change (%)",TRUE)</f>
        <v>1.1169999999999999E-2</v>
      </c>
      <c r="G1728" s="26" cm="1">
        <f t="array" aca="1" ref="G1728" ca="1">_FV(A1728,"Change")</f>
        <v>0.25409999999999999</v>
      </c>
      <c r="H1728" s="23" cm="1">
        <f t="array" aca="1" ref="H1728" ca="1">_FV(A1728,"Open")</f>
        <v>22.9</v>
      </c>
      <c r="I1728" s="23" cm="1">
        <f t="array" aca="1" ref="I1728" ca="1">_FV(A1728,"Low")</f>
        <v>22.9</v>
      </c>
      <c r="J1728" s="23" cm="1">
        <f t="array" aca="1" ref="J1728" ca="1">_FV(A1728,"High")</f>
        <v>23.002700000000001</v>
      </c>
      <c r="K1728" s="23" cm="1">
        <f t="array" aca="1" ref="K1728" ca="1">_FV(A1728,"Previous close",TRUE)</f>
        <v>22.7486</v>
      </c>
      <c r="L1728" s="26"/>
      <c r="M1728" s="23" cm="1">
        <f t="array" aca="1" ref="M1728" ca="1">_FV(A1728,"52 week low",TRUE)</f>
        <v>16.78</v>
      </c>
      <c r="N1728" s="23" cm="1">
        <f t="array" aca="1" ref="N1728" ca="1">_FV(A1728,"52 week high",TRUE)</f>
        <v>26.4726</v>
      </c>
      <c r="O1728" s="8" cm="1">
        <f t="array" aca="1" ref="O1728" ca="1">_FV(A1728,"Volume")</f>
        <v>434</v>
      </c>
      <c r="P1728" s="7" cm="1">
        <f t="array" aca="1" ref="P1728" ca="1">_FV(A1728,"Volume average",TRUE)</f>
        <v>1679</v>
      </c>
      <c r="Q1728" t="s">
        <v>2547</v>
      </c>
      <c r="S1728" t="s">
        <v>376</v>
      </c>
      <c r="T1728" s="25" cm="1">
        <f t="array" aca="1" ref="T1728" ca="1">_FV(A1728,"Expense ratio",TRUE)</f>
        <v>5.8999999999999999E-3</v>
      </c>
      <c r="U1728" s="24" cm="1">
        <f t="array" aca="1" ref="U1728" ca="1">_FV(A1728,"Market cap",TRUE)</f>
        <v>17267532.469999999</v>
      </c>
      <c r="V1728" s="4">
        <v>17267532</v>
      </c>
      <c r="W1728" s="4">
        <v>17267532</v>
      </c>
      <c r="Y1728" t="s">
        <v>3158</v>
      </c>
      <c r="Z1728" s="5">
        <v>22.87</v>
      </c>
      <c r="AA1728" s="5">
        <v>20.037977000000001</v>
      </c>
      <c r="AB1728" s="19">
        <v>1.83E-2</v>
      </c>
      <c r="AC1728" s="4">
        <v>1698</v>
      </c>
      <c r="AE1728" s="5">
        <v>9.4497181548555353</v>
      </c>
      <c r="AF1728" s="19">
        <v>-9.4323019471080229</v>
      </c>
      <c r="AI1728" s="4">
        <v>1698</v>
      </c>
      <c r="AJ1728" s="5">
        <v>38752.944600000003</v>
      </c>
      <c r="AL1728" s="5">
        <v>26.472999999999999</v>
      </c>
      <c r="AM1728" s="5">
        <v>16.78</v>
      </c>
      <c r="AN1728" t="s">
        <v>47</v>
      </c>
      <c r="AO1728" t="str" cm="1">
        <f t="array" aca="1" ref="AO1728" ca="1">_FV(A1728,"Currency")</f>
        <v>USD</v>
      </c>
      <c r="AP1728" t="str" cm="1">
        <f t="array" aca="1" ref="AP1728" ca="1">_FV(A1728,"Exchange")</f>
        <v>NYSE Arca</v>
      </c>
      <c r="AQ1728" s="6" t="str" cm="1">
        <f t="array" aca="1" ref="AQ1728" ca="1">_FV(A1728,"Exchange abbreviation",TRUE)</f>
        <v>ARCX</v>
      </c>
      <c r="AR1728" t="str" cm="1">
        <f t="array" aca="1" ref="AR1728" ca="1">_FV(A1728,"Instrument type",TRUE)</f>
        <v>ETF</v>
      </c>
    </row>
    <row r="1729" spans="1:44" ht="18.75" customHeight="1" x14ac:dyDescent="0.25">
      <c r="A1729" t="e" vm="1742">
        <v>#VALUE!</v>
      </c>
      <c r="B1729" t="s">
        <v>4862</v>
      </c>
      <c r="C1729" t="s">
        <v>4863</v>
      </c>
      <c r="D1729" s="31" cm="1">
        <f t="array" aca="1" ref="D1729" ca="1">_FV(A1729,"Last trade time",TRUE)</f>
        <v>45824.843750231252</v>
      </c>
      <c r="E1729" s="23" cm="1">
        <f t="array" aca="1" ref="E1729" ca="1">_FV(A1729,"Price")</f>
        <v>19.16</v>
      </c>
      <c r="F1729" s="27" cm="1">
        <f t="array" aca="1" ref="F1729" ca="1">_FV(A1729,"Change (%)",TRUE)</f>
        <v>1.9583E-2</v>
      </c>
      <c r="G1729" s="26" cm="1">
        <f t="array" aca="1" ref="G1729" ca="1">_FV(A1729,"Change")</f>
        <v>0.36799999999999999</v>
      </c>
      <c r="H1729" s="23" cm="1">
        <f t="array" aca="1" ref="H1729" ca="1">_FV(A1729,"Open")</f>
        <v>19.149999999999999</v>
      </c>
      <c r="I1729" s="23" cm="1">
        <f t="array" aca="1" ref="I1729" ca="1">_FV(A1729,"Low")</f>
        <v>19.149999999999999</v>
      </c>
      <c r="J1729" s="23" cm="1">
        <f t="array" aca="1" ref="J1729" ca="1">_FV(A1729,"High")</f>
        <v>19.257100000000001</v>
      </c>
      <c r="K1729" s="23" cm="1">
        <f t="array" aca="1" ref="K1729" ca="1">_FV(A1729,"Previous close",TRUE)</f>
        <v>18.792000000000002</v>
      </c>
      <c r="L1729" s="26"/>
      <c r="M1729" s="23" cm="1">
        <f t="array" aca="1" ref="M1729" ca="1">_FV(A1729,"52 week low",TRUE)</f>
        <v>14.63</v>
      </c>
      <c r="N1729" s="23" cm="1">
        <f t="array" aca="1" ref="N1729" ca="1">_FV(A1729,"52 week high",TRUE)</f>
        <v>22.58</v>
      </c>
      <c r="O1729" s="8" cm="1">
        <f t="array" aca="1" ref="O1729" ca="1">_FV(A1729,"Volume")</f>
        <v>3533</v>
      </c>
      <c r="P1729" s="7" cm="1">
        <f t="array" aca="1" ref="P1729" ca="1">_FV(A1729,"Volume average",TRUE)</f>
        <v>22250</v>
      </c>
      <c r="Q1729" t="s">
        <v>490</v>
      </c>
      <c r="S1729" t="s">
        <v>2067</v>
      </c>
      <c r="T1729" s="25" cm="1">
        <f t="array" aca="1" ref="T1729" ca="1">_FV(A1729,"Expense ratio",TRUE)</f>
        <v>5.8999999999999999E-3</v>
      </c>
      <c r="U1729" s="24" cm="1">
        <f t="array" aca="1" ref="U1729" ca="1">_FV(A1729,"Market cap",TRUE)</f>
        <v>21977655.100000001</v>
      </c>
      <c r="V1729" s="4">
        <v>21977656</v>
      </c>
      <c r="W1729" s="4">
        <v>21977656</v>
      </c>
      <c r="Y1729" t="s">
        <v>4036</v>
      </c>
      <c r="Z1729" s="5">
        <v>19.01688</v>
      </c>
      <c r="AA1729" s="5">
        <v>16.905667999999999</v>
      </c>
      <c r="AB1729" s="5">
        <v>2.4500001E-2</v>
      </c>
      <c r="AC1729" s="4">
        <v>36422</v>
      </c>
      <c r="AE1729" s="5">
        <v>10.901825328239219</v>
      </c>
      <c r="AF1729" s="5">
        <v>14.76491474576269</v>
      </c>
      <c r="AI1729" s="4">
        <v>36422</v>
      </c>
      <c r="AJ1729" s="5">
        <v>694931.75999999989</v>
      </c>
      <c r="AL1729" s="5">
        <v>22.58</v>
      </c>
      <c r="AM1729" s="5">
        <v>14.63</v>
      </c>
      <c r="AN1729" t="s">
        <v>47</v>
      </c>
      <c r="AO1729" t="str" cm="1">
        <f t="array" aca="1" ref="AO1729" ca="1">_FV(A1729,"Currency")</f>
        <v>USD</v>
      </c>
      <c r="AP1729" t="str" cm="1">
        <f t="array" aca="1" ref="AP1729" ca="1">_FV(A1729,"Exchange")</f>
        <v>Nasdaq Stock Market</v>
      </c>
      <c r="AQ1729" s="6" t="str" cm="1">
        <f t="array" aca="1" ref="AQ1729" ca="1">_FV(A1729,"Exchange abbreviation",TRUE)</f>
        <v>XNAS</v>
      </c>
      <c r="AR1729" t="str" cm="1">
        <f t="array" aca="1" ref="AR1729" ca="1">_FV(A1729,"Instrument type",TRUE)</f>
        <v>ETF</v>
      </c>
    </row>
    <row r="1730" spans="1:44" ht="18.75" customHeight="1" x14ac:dyDescent="0.25">
      <c r="A1730" t="e" vm="1743">
        <v>#VALUE!</v>
      </c>
      <c r="B1730" t="s">
        <v>4864</v>
      </c>
      <c r="C1730" t="s">
        <v>4865</v>
      </c>
      <c r="D1730" s="31" cm="1">
        <f t="array" aca="1" ref="D1730" ca="1">_FV(A1730,"Last trade time",TRUE)</f>
        <v>45824.890691816407</v>
      </c>
      <c r="E1730" s="23" cm="1">
        <f t="array" aca="1" ref="E1730" ca="1">_FV(A1730,"Price")</f>
        <v>16.16</v>
      </c>
      <c r="F1730" s="27" cm="1">
        <f t="array" aca="1" ref="F1730" ca="1">_FV(A1730,"Change (%)",TRUE)</f>
        <v>2.0434000000000001E-2</v>
      </c>
      <c r="G1730" s="26" cm="1">
        <f t="array" aca="1" ref="G1730" ca="1">_FV(A1730,"Change")</f>
        <v>0.3236</v>
      </c>
      <c r="H1730" s="23" cm="1">
        <f t="array" aca="1" ref="H1730" ca="1">_FV(A1730,"Open")</f>
        <v>16.059999999999999</v>
      </c>
      <c r="I1730" s="23" cm="1">
        <f t="array" aca="1" ref="I1730" ca="1">_FV(A1730,"Low")</f>
        <v>16.059999999999999</v>
      </c>
      <c r="J1730" s="23" cm="1">
        <f t="array" aca="1" ref="J1730" ca="1">_FV(A1730,"High")</f>
        <v>16.1799</v>
      </c>
      <c r="K1730" s="23" cm="1">
        <f t="array" aca="1" ref="K1730" ca="1">_FV(A1730,"Previous close",TRUE)</f>
        <v>15.836399999999999</v>
      </c>
      <c r="L1730" s="26"/>
      <c r="M1730" s="23" cm="1">
        <f t="array" aca="1" ref="M1730" ca="1">_FV(A1730,"52 week low",TRUE)</f>
        <v>12.05</v>
      </c>
      <c r="N1730" s="23" cm="1">
        <f t="array" aca="1" ref="N1730" ca="1">_FV(A1730,"52 week high",TRUE)</f>
        <v>17.5</v>
      </c>
      <c r="O1730" s="8" cm="1">
        <f t="array" aca="1" ref="O1730" ca="1">_FV(A1730,"Volume")</f>
        <v>1369</v>
      </c>
      <c r="P1730" s="7" cm="1">
        <f t="array" aca="1" ref="P1730" ca="1">_FV(A1730,"Volume average",TRUE)</f>
        <v>1711</v>
      </c>
      <c r="Q1730" t="s">
        <v>2547</v>
      </c>
      <c r="S1730" t="s">
        <v>1795</v>
      </c>
      <c r="T1730" s="25" cm="1">
        <f t="array" aca="1" ref="T1730" ca="1">_FV(A1730,"Expense ratio",TRUE)</f>
        <v>5.8999999999999999E-3</v>
      </c>
      <c r="U1730" s="24" cm="1">
        <f t="array" aca="1" ref="U1730" ca="1">_FV(A1730,"Market cap",TRUE)</f>
        <v>3305081.28</v>
      </c>
      <c r="V1730" s="4">
        <v>3305081</v>
      </c>
      <c r="W1730" s="4">
        <v>3305081</v>
      </c>
      <c r="Y1730" t="s">
        <v>4866</v>
      </c>
      <c r="Z1730" s="5">
        <v>15.88</v>
      </c>
      <c r="AA1730" s="5">
        <v>20.863486999999999</v>
      </c>
      <c r="AB1730" s="19">
        <v>0.01</v>
      </c>
      <c r="AC1730" s="4">
        <v>4584</v>
      </c>
      <c r="AE1730" s="5">
        <v>14.368787336179389</v>
      </c>
      <c r="AF1730" s="19">
        <v>2.2038641589007919</v>
      </c>
      <c r="AI1730" s="4">
        <v>4584</v>
      </c>
      <c r="AJ1730" s="5">
        <v>72564.72</v>
      </c>
      <c r="AL1730" s="5">
        <v>17.5</v>
      </c>
      <c r="AM1730" s="5">
        <v>12.05</v>
      </c>
      <c r="AN1730" t="s">
        <v>47</v>
      </c>
      <c r="AO1730" t="str" cm="1">
        <f t="array" aca="1" ref="AO1730" ca="1">_FV(A1730,"Currency")</f>
        <v>USD</v>
      </c>
      <c r="AP1730" t="str" cm="1">
        <f t="array" aca="1" ref="AP1730" ca="1">_FV(A1730,"Exchange")</f>
        <v>Nasdaq Stock Market</v>
      </c>
      <c r="AQ1730" s="6" t="str" cm="1">
        <f t="array" aca="1" ref="AQ1730" ca="1">_FV(A1730,"Exchange abbreviation",TRUE)</f>
        <v>XNAS</v>
      </c>
      <c r="AR1730" t="str" cm="1">
        <f t="array" aca="1" ref="AR1730" ca="1">_FV(A1730,"Instrument type",TRUE)</f>
        <v>ETF</v>
      </c>
    </row>
    <row r="1731" spans="1:44" ht="18.75" customHeight="1" x14ac:dyDescent="0.25">
      <c r="A1731" t="e" vm="1744">
        <v>#VALUE!</v>
      </c>
      <c r="B1731" t="s">
        <v>4867</v>
      </c>
      <c r="C1731" t="s">
        <v>4868</v>
      </c>
      <c r="D1731" s="31" cm="1">
        <f t="array" aca="1" ref="D1731" ca="1">_FV(A1731,"Last trade time",TRUE)</f>
        <v>45824.840277823438</v>
      </c>
      <c r="E1731" s="23" cm="1">
        <f t="array" aca="1" ref="E1731" ca="1">_FV(A1731,"Price")</f>
        <v>31.305</v>
      </c>
      <c r="F1731" s="27" cm="1">
        <f t="array" aca="1" ref="F1731" ca="1">_FV(A1731,"Change (%)",TRUE)</f>
        <v>2.197E-2</v>
      </c>
      <c r="G1731" s="26" cm="1">
        <f t="array" aca="1" ref="G1731" ca="1">_FV(A1731,"Change")</f>
        <v>0.67300000000000004</v>
      </c>
      <c r="H1731" s="23" cm="1">
        <f t="array" aca="1" ref="H1731" ca="1">_FV(A1731,"Open")</f>
        <v>31.18</v>
      </c>
      <c r="I1731" s="23" cm="1">
        <f t="array" aca="1" ref="I1731" ca="1">_FV(A1731,"Low")</f>
        <v>31.18</v>
      </c>
      <c r="J1731" s="23" cm="1">
        <f t="array" aca="1" ref="J1731" ca="1">_FV(A1731,"High")</f>
        <v>31.378399999999999</v>
      </c>
      <c r="K1731" s="23" cm="1">
        <f t="array" aca="1" ref="K1731" ca="1">_FV(A1731,"Previous close",TRUE)</f>
        <v>30.632000000000001</v>
      </c>
      <c r="L1731" s="26"/>
      <c r="M1731" s="23" cm="1">
        <f t="array" aca="1" ref="M1731" ca="1">_FV(A1731,"52 week low",TRUE)</f>
        <v>21.523399999999999</v>
      </c>
      <c r="N1731" s="23" cm="1">
        <f t="array" aca="1" ref="N1731" ca="1">_FV(A1731,"52 week high",TRUE)</f>
        <v>33.04</v>
      </c>
      <c r="O1731" s="8" cm="1">
        <f t="array" aca="1" ref="O1731" ca="1">_FV(A1731,"Volume")</f>
        <v>35310</v>
      </c>
      <c r="P1731" s="7" cm="1">
        <f t="array" aca="1" ref="P1731" ca="1">_FV(A1731,"Volume average",TRUE)</f>
        <v>14408</v>
      </c>
      <c r="Q1731" t="s">
        <v>1222</v>
      </c>
      <c r="S1731" t="s">
        <v>2067</v>
      </c>
      <c r="T1731" s="25" cm="1">
        <f t="array" aca="1" ref="T1731" ca="1">_FV(A1731,"Expense ratio",TRUE)</f>
        <v>5.8999999999999999E-3</v>
      </c>
      <c r="U1731" s="24" cm="1">
        <f t="array" aca="1" ref="U1731" ca="1">_FV(A1731,"Market cap",TRUE)</f>
        <v>69749321.030000001</v>
      </c>
      <c r="V1731" s="4">
        <v>69749320</v>
      </c>
      <c r="W1731" s="4">
        <v>69749320</v>
      </c>
      <c r="Y1731" t="s">
        <v>4616</v>
      </c>
      <c r="Z1731" s="5">
        <v>30.10493</v>
      </c>
      <c r="AA1731" s="5">
        <v>14.208067</v>
      </c>
      <c r="AB1731" s="5">
        <v>5.2499999999999998E-2</v>
      </c>
      <c r="AC1731" s="4">
        <v>19417</v>
      </c>
      <c r="AE1731" s="5">
        <v>22.412416292492509</v>
      </c>
      <c r="AF1731" s="5">
        <v>27.07830093800894</v>
      </c>
      <c r="AI1731" s="4">
        <v>19417</v>
      </c>
      <c r="AJ1731" s="5">
        <v>585175.95409999997</v>
      </c>
      <c r="AL1731" s="5">
        <v>33.04</v>
      </c>
      <c r="AM1731" s="5">
        <v>21.52</v>
      </c>
      <c r="AN1731" t="s">
        <v>47</v>
      </c>
      <c r="AO1731" t="str" cm="1">
        <f t="array" aca="1" ref="AO1731" ca="1">_FV(A1731,"Currency")</f>
        <v>USD</v>
      </c>
      <c r="AP1731" t="str" cm="1">
        <f t="array" aca="1" ref="AP1731" ca="1">_FV(A1731,"Exchange")</f>
        <v>NYSE Arca</v>
      </c>
      <c r="AQ1731" s="6" t="str" cm="1">
        <f t="array" aca="1" ref="AQ1731" ca="1">_FV(A1731,"Exchange abbreviation",TRUE)</f>
        <v>ARCX</v>
      </c>
      <c r="AR1731" t="str" cm="1">
        <f t="array" aca="1" ref="AR1731" ca="1">_FV(A1731,"Instrument type",TRUE)</f>
        <v>ETF</v>
      </c>
    </row>
    <row r="1732" spans="1:44" ht="18.75" customHeight="1" x14ac:dyDescent="0.25">
      <c r="A1732" t="e" vm="1745">
        <v>#VALUE!</v>
      </c>
      <c r="B1732" t="s">
        <v>4869</v>
      </c>
      <c r="C1732" t="s">
        <v>4870</v>
      </c>
      <c r="D1732" s="31" cm="1">
        <f t="array" aca="1" ref="D1732" ca="1">_FV(A1732,"Last trade time",TRUE)</f>
        <v>45824.932936712503</v>
      </c>
      <c r="E1732" s="23" cm="1">
        <f t="array" aca="1" ref="E1732" ca="1">_FV(A1732,"Price")</f>
        <v>53.06</v>
      </c>
      <c r="F1732" s="27" cm="1">
        <f t="array" aca="1" ref="F1732" ca="1">_FV(A1732,"Change (%)",TRUE)</f>
        <v>7.3219999999999995E-3</v>
      </c>
      <c r="G1732" s="26" cm="1">
        <f t="array" aca="1" ref="G1732" ca="1">_FV(A1732,"Change")</f>
        <v>0.38569999999999999</v>
      </c>
      <c r="H1732" s="23" cm="1">
        <f t="array" aca="1" ref="H1732" ca="1">_FV(A1732,"Open")</f>
        <v>53.19</v>
      </c>
      <c r="I1732" s="23" cm="1">
        <f t="array" aca="1" ref="I1732" ca="1">_FV(A1732,"Low")</f>
        <v>52.99</v>
      </c>
      <c r="J1732" s="23" cm="1">
        <f t="array" aca="1" ref="J1732" ca="1">_FV(A1732,"High")</f>
        <v>53.616199999999999</v>
      </c>
      <c r="K1732" s="23" cm="1">
        <f t="array" aca="1" ref="K1732" ca="1">_FV(A1732,"Previous close",TRUE)</f>
        <v>52.674300000000002</v>
      </c>
      <c r="L1732" s="26"/>
      <c r="M1732" s="23" cm="1">
        <f t="array" aca="1" ref="M1732" ca="1">_FV(A1732,"52 week low",TRUE)</f>
        <v>39.74</v>
      </c>
      <c r="N1732" s="23" cm="1">
        <f t="array" aca="1" ref="N1732" ca="1">_FV(A1732,"52 week high",TRUE)</f>
        <v>54.94</v>
      </c>
      <c r="O1732" s="8" cm="1">
        <f t="array" aca="1" ref="O1732" ca="1">_FV(A1732,"Volume")</f>
        <v>219781</v>
      </c>
      <c r="P1732" s="7" cm="1">
        <f t="array" aca="1" ref="P1732" ca="1">_FV(A1732,"Volume average",TRUE)</f>
        <v>131833</v>
      </c>
      <c r="Q1732" t="s">
        <v>2613</v>
      </c>
      <c r="S1732" t="s">
        <v>2067</v>
      </c>
      <c r="T1732" s="25" cm="1">
        <f t="array" aca="1" ref="T1732" ca="1">_FV(A1732,"Expense ratio",TRUE)</f>
        <v>5.8999999999999999E-3</v>
      </c>
      <c r="U1732" s="24" cm="1">
        <f t="array" aca="1" ref="U1732" ca="1">_FV(A1732,"Market cap",TRUE)</f>
        <v>389734492.13</v>
      </c>
      <c r="V1732" s="4">
        <v>389734496</v>
      </c>
      <c r="W1732" s="4">
        <v>389734496</v>
      </c>
      <c r="Y1732" t="s">
        <v>4871</v>
      </c>
      <c r="Z1732" s="5">
        <v>53.732970000000002</v>
      </c>
      <c r="AA1732" s="19">
        <v>13.596453</v>
      </c>
      <c r="AB1732" s="5">
        <v>5.8500000000000003E-2</v>
      </c>
      <c r="AC1732" s="4">
        <v>158238</v>
      </c>
      <c r="AE1732" s="5">
        <v>28.60854304704992</v>
      </c>
      <c r="AF1732" s="5">
        <v>44.130558918113792</v>
      </c>
      <c r="AH1732" s="17">
        <v>7900000</v>
      </c>
      <c r="AI1732" s="4">
        <v>158238</v>
      </c>
      <c r="AJ1732" s="5">
        <v>8535357.7199999988</v>
      </c>
      <c r="AL1732" s="5">
        <v>54.57</v>
      </c>
      <c r="AM1732" s="5">
        <v>39.549999999999997</v>
      </c>
      <c r="AN1732" t="s">
        <v>90</v>
      </c>
      <c r="AO1732" t="str" cm="1">
        <f t="array" aca="1" ref="AO1732" ca="1">_FV(A1732,"Currency")</f>
        <v>USD</v>
      </c>
      <c r="AP1732" t="str" cm="1">
        <f t="array" aca="1" ref="AP1732" ca="1">_FV(A1732,"Exchange")</f>
        <v>NYSE Arca</v>
      </c>
      <c r="AQ1732" s="6" t="str" cm="1">
        <f t="array" aca="1" ref="AQ1732" ca="1">_FV(A1732,"Exchange abbreviation",TRUE)</f>
        <v>ARCX</v>
      </c>
      <c r="AR1732" t="str" cm="1">
        <f t="array" aca="1" ref="AR1732" ca="1">_FV(A1732,"Instrument type",TRUE)</f>
        <v>ETF</v>
      </c>
    </row>
    <row r="1733" spans="1:44" ht="18.75" customHeight="1" x14ac:dyDescent="0.25">
      <c r="A1733" t="e" vm="1746">
        <v>#VALUE!</v>
      </c>
      <c r="B1733" t="s">
        <v>4872</v>
      </c>
      <c r="C1733" t="s">
        <v>4873</v>
      </c>
      <c r="D1733" s="31" cm="1">
        <f t="array" aca="1" ref="D1733" ca="1">_FV(A1733,"Last trade time",TRUE)</f>
        <v>45824.924414582812</v>
      </c>
      <c r="E1733" s="23" cm="1">
        <f t="array" aca="1" ref="E1733" ca="1">_FV(A1733,"Price")</f>
        <v>30.63</v>
      </c>
      <c r="F1733" s="27" cm="1">
        <f t="array" aca="1" ref="F1733" ca="1">_FV(A1733,"Change (%)",TRUE)</f>
        <v>1.1425000000000001E-2</v>
      </c>
      <c r="G1733" s="26" cm="1">
        <f t="array" aca="1" ref="G1733" ca="1">_FV(A1733,"Change")</f>
        <v>0.34599999999999997</v>
      </c>
      <c r="H1733" s="23" cm="1">
        <f t="array" aca="1" ref="H1733" ca="1">_FV(A1733,"Open")</f>
        <v>30.51</v>
      </c>
      <c r="I1733" s="23" cm="1">
        <f t="array" aca="1" ref="I1733" ca="1">_FV(A1733,"Low")</f>
        <v>30.51</v>
      </c>
      <c r="J1733" s="23" cm="1">
        <f t="array" aca="1" ref="J1733" ca="1">_FV(A1733,"High")</f>
        <v>30.845800000000001</v>
      </c>
      <c r="K1733" s="23" cm="1">
        <f t="array" aca="1" ref="K1733" ca="1">_FV(A1733,"Previous close",TRUE)</f>
        <v>30.283999999999999</v>
      </c>
      <c r="L1733" s="26"/>
      <c r="M1733" s="23" cm="1">
        <f t="array" aca="1" ref="M1733" ca="1">_FV(A1733,"52 week low",TRUE)</f>
        <v>29.86</v>
      </c>
      <c r="N1733" s="23" cm="1">
        <f t="array" aca="1" ref="N1733" ca="1">_FV(A1733,"52 week high",TRUE)</f>
        <v>44.12</v>
      </c>
      <c r="O1733" s="8" cm="1">
        <f t="array" aca="1" ref="O1733" ca="1">_FV(A1733,"Volume")</f>
        <v>73589</v>
      </c>
      <c r="P1733" s="7" cm="1">
        <f t="array" aca="1" ref="P1733" ca="1">_FV(A1733,"Volume average",TRUE)</f>
        <v>122498</v>
      </c>
      <c r="Q1733" t="s">
        <v>2613</v>
      </c>
      <c r="S1733" t="s">
        <v>2067</v>
      </c>
      <c r="T1733" s="25" cm="1">
        <f t="array" aca="1" ref="T1733" ca="1">_FV(A1733,"Expense ratio",TRUE)</f>
        <v>5.8999999999999999E-3</v>
      </c>
      <c r="U1733" s="24" cm="1">
        <f t="array" aca="1" ref="U1733" ca="1">_FV(A1733,"Market cap",TRUE)</f>
        <v>132105773.8</v>
      </c>
      <c r="V1733" s="4">
        <v>132105776</v>
      </c>
      <c r="W1733" s="4">
        <v>132105776</v>
      </c>
      <c r="Y1733" t="s">
        <v>4769</v>
      </c>
      <c r="Z1733" s="5">
        <v>31.590820000000001</v>
      </c>
      <c r="AA1733" s="5">
        <v>10.593931</v>
      </c>
      <c r="AB1733" s="5">
        <v>2.1300000999999999E-2</v>
      </c>
      <c r="AC1733" s="4">
        <v>239630</v>
      </c>
      <c r="AE1733" s="5">
        <v>-13.141291674258561</v>
      </c>
      <c r="AF1733" s="5">
        <v>-22.959636576865069</v>
      </c>
      <c r="AH1733" s="17">
        <v>15650000</v>
      </c>
      <c r="AI1733" s="4">
        <v>239630</v>
      </c>
      <c r="AJ1733" s="5">
        <v>7574704.2999999998</v>
      </c>
      <c r="AL1733" s="5">
        <v>44.12</v>
      </c>
      <c r="AM1733" s="5">
        <v>29.86</v>
      </c>
      <c r="AN1733" t="s">
        <v>90</v>
      </c>
      <c r="AO1733" t="str" cm="1">
        <f t="array" aca="1" ref="AO1733" ca="1">_FV(A1733,"Currency")</f>
        <v>USD</v>
      </c>
      <c r="AP1733" t="str" cm="1">
        <f t="array" aca="1" ref="AP1733" ca="1">_FV(A1733,"Exchange")</f>
        <v>Nasdaq Stock Market</v>
      </c>
      <c r="AQ1733" s="6" t="str" cm="1">
        <f t="array" aca="1" ref="AQ1733" ca="1">_FV(A1733,"Exchange abbreviation",TRUE)</f>
        <v>XNAS</v>
      </c>
      <c r="AR1733" t="str" cm="1">
        <f t="array" aca="1" ref="AR1733" ca="1">_FV(A1733,"Instrument type",TRUE)</f>
        <v>ETF</v>
      </c>
    </row>
    <row r="1734" spans="1:44" ht="18.75" customHeight="1" x14ac:dyDescent="0.25">
      <c r="A1734" t="e" vm="1747">
        <v>#VALUE!</v>
      </c>
      <c r="B1734" t="s">
        <v>4874</v>
      </c>
      <c r="C1734" t="s">
        <v>4875</v>
      </c>
      <c r="D1734" s="31" cm="1">
        <f t="array" aca="1" ref="D1734" ca="1">_FV(A1734,"Last trade time",TRUE)</f>
        <v>45824.843750034372</v>
      </c>
      <c r="E1734" s="23" cm="1">
        <f t="array" aca="1" ref="E1734" ca="1">_FV(A1734,"Price")</f>
        <v>19.555499999999999</v>
      </c>
      <c r="F1734" s="27" cm="1">
        <f t="array" aca="1" ref="F1734" ca="1">_FV(A1734,"Change (%)",TRUE)</f>
        <v>3.3610000000000003E-3</v>
      </c>
      <c r="G1734" s="26" cm="1">
        <f t="array" aca="1" ref="G1734" ca="1">_FV(A1734,"Change")</f>
        <v>6.5500000000000003E-2</v>
      </c>
      <c r="H1734" s="23" cm="1">
        <f t="array" aca="1" ref="H1734" ca="1">_FV(A1734,"Open")</f>
        <v>19.555499999999999</v>
      </c>
      <c r="I1734" s="23" cm="1">
        <f t="array" aca="1" ref="I1734" ca="1">_FV(A1734,"Low")</f>
        <v>19.555499999999999</v>
      </c>
      <c r="J1734" s="23" cm="1">
        <f t="array" aca="1" ref="J1734" ca="1">_FV(A1734,"High")</f>
        <v>19.555499999999999</v>
      </c>
      <c r="K1734" s="23" cm="1">
        <f t="array" aca="1" ref="K1734" ca="1">_FV(A1734,"Previous close",TRUE)</f>
        <v>19.489999999999998</v>
      </c>
      <c r="L1734" s="26"/>
      <c r="M1734" s="23" cm="1">
        <f t="array" aca="1" ref="M1734" ca="1">_FV(A1734,"52 week low",TRUE)</f>
        <v>17.079999999999998</v>
      </c>
      <c r="N1734" s="23" cm="1">
        <f t="array" aca="1" ref="N1734" ca="1">_FV(A1734,"52 week high",TRUE)</f>
        <v>23.329899999999999</v>
      </c>
      <c r="O1734" s="8" cm="1">
        <f t="array" aca="1" ref="O1734" ca="1">_FV(A1734,"Volume")</f>
        <v>164</v>
      </c>
      <c r="P1734" s="7" cm="1">
        <f t="array" aca="1" ref="P1734" ca="1">_FV(A1734,"Volume average",TRUE)</f>
        <v>868</v>
      </c>
      <c r="Q1734" t="s">
        <v>1626</v>
      </c>
      <c r="T1734" s="25" cm="1">
        <f t="array" aca="1" ref="T1734" ca="1">_FV(A1734,"Expense ratio",TRUE)</f>
        <v>5.8999999999999999E-3</v>
      </c>
      <c r="U1734" s="24" cm="1">
        <f t="array" aca="1" ref="U1734" ca="1">_FV(A1734,"Market cap",TRUE)</f>
        <v>1924597.54</v>
      </c>
      <c r="V1734" s="16"/>
      <c r="W1734" s="16"/>
      <c r="Z1734" s="18"/>
      <c r="AA1734" s="20"/>
      <c r="AB1734" s="20"/>
      <c r="AC1734" s="21">
        <v>1351</v>
      </c>
      <c r="AE1734" s="18"/>
      <c r="AF1734" s="20"/>
      <c r="AI1734" s="21"/>
      <c r="AJ1734" s="18"/>
      <c r="AL1734" s="18"/>
      <c r="AM1734" s="18"/>
      <c r="AN1734" t="s">
        <v>73</v>
      </c>
      <c r="AO1734" t="str" cm="1">
        <f t="array" aca="1" ref="AO1734" ca="1">_FV(A1734,"Currency")</f>
        <v>USD</v>
      </c>
      <c r="AP1734" t="str" cm="1">
        <f t="array" aca="1" ref="AP1734" ca="1">_FV(A1734,"Exchange")</f>
        <v>Nasdaq Stock Market</v>
      </c>
      <c r="AQ1734" s="6" t="str" cm="1">
        <f t="array" aca="1" ref="AQ1734" ca="1">_FV(A1734,"Exchange abbreviation",TRUE)</f>
        <v>XNAS</v>
      </c>
      <c r="AR1734" t="str" cm="1">
        <f t="array" aca="1" ref="AR1734" ca="1">_FV(A1734,"Instrument type",TRUE)</f>
        <v>ETF</v>
      </c>
    </row>
    <row r="1735" spans="1:44" ht="18.75" customHeight="1" x14ac:dyDescent="0.25">
      <c r="A1735" t="e" vm="1748">
        <v>#VALUE!</v>
      </c>
      <c r="B1735" t="s">
        <v>4876</v>
      </c>
      <c r="C1735" t="s">
        <v>4877</v>
      </c>
      <c r="D1735" s="31" cm="1">
        <f t="array" aca="1" ref="D1735" ca="1">_FV(A1735,"Last trade time",TRUE)</f>
        <v>45824.840277812502</v>
      </c>
      <c r="E1735" s="23" cm="1">
        <f t="array" aca="1" ref="E1735" ca="1">_FV(A1735,"Price")</f>
        <v>23.134499999999999</v>
      </c>
      <c r="F1735" s="27" cm="1">
        <f t="array" aca="1" ref="F1735" ca="1">_FV(A1735,"Change (%)",TRUE)</f>
        <v>3.6533999999999997E-2</v>
      </c>
      <c r="G1735" s="26" cm="1">
        <f t="array" aca="1" ref="G1735" ca="1">_FV(A1735,"Change")</f>
        <v>0.81540000000000001</v>
      </c>
      <c r="H1735" s="23" cm="1">
        <f t="array" aca="1" ref="H1735" ca="1">_FV(A1735,"Open")</f>
        <v>22.69</v>
      </c>
      <c r="I1735" s="23" cm="1">
        <f t="array" aca="1" ref="I1735" ca="1">_FV(A1735,"Low")</f>
        <v>22.69</v>
      </c>
      <c r="J1735" s="23" cm="1">
        <f t="array" aca="1" ref="J1735" ca="1">_FV(A1735,"High")</f>
        <v>23.134499999999999</v>
      </c>
      <c r="K1735" s="23" cm="1">
        <f t="array" aca="1" ref="K1735" ca="1">_FV(A1735,"Previous close",TRUE)</f>
        <v>22.319099999999999</v>
      </c>
      <c r="L1735" s="26"/>
      <c r="M1735" s="23" cm="1">
        <f t="array" aca="1" ref="M1735" ca="1">_FV(A1735,"52 week low",TRUE)</f>
        <v>14.38</v>
      </c>
      <c r="N1735" s="23" cm="1">
        <f t="array" aca="1" ref="N1735" ca="1">_FV(A1735,"52 week high",TRUE)</f>
        <v>27.5855</v>
      </c>
      <c r="O1735" s="8" cm="1">
        <f t="array" aca="1" ref="O1735" ca="1">_FV(A1735,"Volume")</f>
        <v>1240</v>
      </c>
      <c r="P1735" s="7" cm="1">
        <f t="array" aca="1" ref="P1735" ca="1">_FV(A1735,"Volume average",TRUE)</f>
        <v>4284</v>
      </c>
      <c r="Q1735" t="s">
        <v>204</v>
      </c>
      <c r="S1735" t="s">
        <v>205</v>
      </c>
      <c r="T1735" s="25" cm="1">
        <f t="array" aca="1" ref="T1735" ca="1">_FV(A1735,"Expense ratio",TRUE)</f>
        <v>5.8999999999999999E-3</v>
      </c>
      <c r="U1735" s="24" cm="1">
        <f t="array" aca="1" ref="U1735" ca="1">_FV(A1735,"Market cap",TRUE)</f>
        <v>5252716.38</v>
      </c>
      <c r="V1735" s="4">
        <v>5252716</v>
      </c>
      <c r="W1735" s="4">
        <v>5252716</v>
      </c>
      <c r="Y1735" t="s">
        <v>4878</v>
      </c>
      <c r="Z1735" s="5">
        <v>23.359100000000002</v>
      </c>
      <c r="AA1735" s="19">
        <v>12.303096999999999</v>
      </c>
      <c r="AB1735" s="20"/>
      <c r="AC1735" s="4">
        <v>6898</v>
      </c>
      <c r="AE1735" s="5">
        <v>-10.794775117184519</v>
      </c>
      <c r="AF1735" s="20"/>
      <c r="AI1735" s="4">
        <v>6898</v>
      </c>
      <c r="AJ1735" s="5">
        <v>161109.68799999999</v>
      </c>
      <c r="AL1735" s="5">
        <v>27.585999999999999</v>
      </c>
      <c r="AM1735" s="5">
        <v>14.38</v>
      </c>
      <c r="AN1735" t="s">
        <v>47</v>
      </c>
      <c r="AO1735" t="str" cm="1">
        <f t="array" aca="1" ref="AO1735" ca="1">_FV(A1735,"Currency")</f>
        <v>USD</v>
      </c>
      <c r="AP1735" t="str" cm="1">
        <f t="array" aca="1" ref="AP1735" ca="1">_FV(A1735,"Exchange")</f>
        <v>NYSE Arca</v>
      </c>
      <c r="AQ1735" s="6" t="str" cm="1">
        <f t="array" aca="1" ref="AQ1735" ca="1">_FV(A1735,"Exchange abbreviation",TRUE)</f>
        <v>ARCX</v>
      </c>
      <c r="AR1735" t="str" cm="1">
        <f t="array" aca="1" ref="AR1735" ca="1">_FV(A1735,"Instrument type",TRUE)</f>
        <v>ETF</v>
      </c>
    </row>
    <row r="1736" spans="1:44" ht="18.75" customHeight="1" x14ac:dyDescent="0.25">
      <c r="A1736" t="e" vm="1749">
        <v>#VALUE!</v>
      </c>
      <c r="B1736" t="s">
        <v>4879</v>
      </c>
      <c r="C1736" t="s">
        <v>4880</v>
      </c>
      <c r="D1736" s="31" cm="1">
        <f t="array" aca="1" ref="D1736" ca="1">_FV(A1736,"Last trade time",TRUE)</f>
        <v>45824.84027780078</v>
      </c>
      <c r="E1736" s="23" cm="1">
        <f t="array" aca="1" ref="E1736" ca="1">_FV(A1736,"Price")</f>
        <v>38.281399999999998</v>
      </c>
      <c r="F1736" s="27" cm="1">
        <f t="array" aca="1" ref="F1736" ca="1">_FV(A1736,"Change (%)",TRUE)</f>
        <v>9.4610000000000007E-3</v>
      </c>
      <c r="G1736" s="26" cm="1">
        <f t="array" aca="1" ref="G1736" ca="1">_FV(A1736,"Change")</f>
        <v>0.35880000000000001</v>
      </c>
      <c r="H1736" s="23" cm="1">
        <f t="array" aca="1" ref="H1736" ca="1">_FV(A1736,"Open")</f>
        <v>38.281399999999998</v>
      </c>
      <c r="I1736" s="23" cm="1">
        <f t="array" aca="1" ref="I1736" ca="1">_FV(A1736,"Low")</f>
        <v>38.281399999999998</v>
      </c>
      <c r="J1736" s="23" cm="1">
        <f t="array" aca="1" ref="J1736" ca="1">_FV(A1736,"High")</f>
        <v>38.281399999999998</v>
      </c>
      <c r="K1736" s="23" cm="1">
        <f t="array" aca="1" ref="K1736" ca="1">_FV(A1736,"Previous close",TRUE)</f>
        <v>37.922600000000003</v>
      </c>
      <c r="L1736" s="26"/>
      <c r="M1736" s="23" cm="1">
        <f t="array" aca="1" ref="M1736" ca="1">_FV(A1736,"52 week low",TRUE)</f>
        <v>31.79</v>
      </c>
      <c r="N1736" s="23" cm="1">
        <f t="array" aca="1" ref="N1736" ca="1">_FV(A1736,"52 week high",TRUE)</f>
        <v>43.21</v>
      </c>
      <c r="O1736" s="8" cm="1">
        <f t="array" aca="1" ref="O1736" ca="1">_FV(A1736,"Volume")</f>
        <v>4</v>
      </c>
      <c r="P1736" s="7" cm="1">
        <f t="array" aca="1" ref="P1736" ca="1">_FV(A1736,"Volume average",TRUE)</f>
        <v>70</v>
      </c>
      <c r="Q1736" t="s">
        <v>1848</v>
      </c>
      <c r="S1736" t="s">
        <v>61</v>
      </c>
      <c r="T1736" s="25" cm="1">
        <f t="array" aca="1" ref="T1736" ca="1">_FV(A1736,"Expense ratio",TRUE)</f>
        <v>5.7999999999999996E-3</v>
      </c>
      <c r="U1736" s="24" cm="1">
        <f t="array" aca="1" ref="U1736" ca="1">_FV(A1736,"Market cap",TRUE)</f>
        <v>943412.73499999999</v>
      </c>
      <c r="V1736" s="4">
        <v>943412</v>
      </c>
      <c r="W1736" s="4">
        <v>943412</v>
      </c>
      <c r="Y1736" t="s">
        <v>3951</v>
      </c>
      <c r="Z1736" s="5">
        <v>37.944699999999997</v>
      </c>
      <c r="AA1736" s="19">
        <v>12.492234</v>
      </c>
      <c r="AB1736" s="5">
        <v>4.8399999999999999E-2</v>
      </c>
      <c r="AC1736" s="4">
        <v>231</v>
      </c>
      <c r="AE1736" s="5">
        <v>1.4495588604766629</v>
      </c>
      <c r="AF1736" s="5">
        <v>-2.706397667425176</v>
      </c>
      <c r="AI1736" s="4">
        <v>231</v>
      </c>
      <c r="AJ1736" s="5">
        <v>8746.3529999999992</v>
      </c>
      <c r="AL1736" s="5">
        <v>43.21</v>
      </c>
      <c r="AM1736" s="5">
        <v>31.79</v>
      </c>
      <c r="AN1736" t="s">
        <v>47</v>
      </c>
      <c r="AO1736" t="str" cm="1">
        <f t="array" aca="1" ref="AO1736" ca="1">_FV(A1736,"Currency")</f>
        <v>USD</v>
      </c>
      <c r="AP1736" t="str" cm="1">
        <f t="array" aca="1" ref="AP1736" ca="1">_FV(A1736,"Exchange")</f>
        <v>NYSE Arca</v>
      </c>
      <c r="AQ1736" s="6" t="str" cm="1">
        <f t="array" aca="1" ref="AQ1736" ca="1">_FV(A1736,"Exchange abbreviation",TRUE)</f>
        <v>ARCX</v>
      </c>
      <c r="AR1736" t="str" cm="1">
        <f t="array" aca="1" ref="AR1736" ca="1">_FV(A1736,"Instrument type",TRUE)</f>
        <v>ETF</v>
      </c>
    </row>
    <row r="1737" spans="1:44" ht="18.75" customHeight="1" x14ac:dyDescent="0.25">
      <c r="A1737" t="e" vm="1750">
        <v>#VALUE!</v>
      </c>
      <c r="B1737" t="s">
        <v>4881</v>
      </c>
      <c r="C1737" t="s">
        <v>4882</v>
      </c>
      <c r="D1737" s="31" cm="1">
        <f t="array" aca="1" ref="D1737" ca="1">_FV(A1737,"Last trade time",TRUE)</f>
        <v>45824.843750046093</v>
      </c>
      <c r="E1737" s="23" cm="1">
        <f t="array" aca="1" ref="E1737" ca="1">_FV(A1737,"Price")</f>
        <v>44.02</v>
      </c>
      <c r="F1737" s="27" cm="1">
        <f t="array" aca="1" ref="F1737" ca="1">_FV(A1737,"Change (%)",TRUE)</f>
        <v>6.6319999999999999E-3</v>
      </c>
      <c r="G1737" s="26" cm="1">
        <f t="array" aca="1" ref="G1737" ca="1">_FV(A1737,"Change")</f>
        <v>0.28999999999999998</v>
      </c>
      <c r="H1737" s="23" cm="1">
        <f t="array" aca="1" ref="H1737" ca="1">_FV(A1737,"Open")</f>
        <v>44.189</v>
      </c>
      <c r="I1737" s="23" cm="1">
        <f t="array" aca="1" ref="I1737" ca="1">_FV(A1737,"Low")</f>
        <v>44.02</v>
      </c>
      <c r="J1737" s="23" cm="1">
        <f t="array" aca="1" ref="J1737" ca="1">_FV(A1737,"High")</f>
        <v>44.2</v>
      </c>
      <c r="K1737" s="23" cm="1">
        <f t="array" aca="1" ref="K1737" ca="1">_FV(A1737,"Previous close",TRUE)</f>
        <v>43.73</v>
      </c>
      <c r="L1737" s="26"/>
      <c r="M1737" s="23" cm="1">
        <f t="array" aca="1" ref="M1737" ca="1">_FV(A1737,"52 week low",TRUE)</f>
        <v>34.549999999999997</v>
      </c>
      <c r="N1737" s="23" cm="1">
        <f t="array" aca="1" ref="N1737" ca="1">_FV(A1737,"52 week high",TRUE)</f>
        <v>52.91</v>
      </c>
      <c r="O1737" s="8" cm="1">
        <f t="array" aca="1" ref="O1737" ca="1">_FV(A1737,"Volume")</f>
        <v>1173</v>
      </c>
      <c r="P1737" s="7" cm="1">
        <f t="array" aca="1" ref="P1737" ca="1">_FV(A1737,"Volume average",TRUE)</f>
        <v>1578</v>
      </c>
      <c r="Q1737" t="s">
        <v>698</v>
      </c>
      <c r="R1737" t="s">
        <v>170</v>
      </c>
      <c r="S1737" t="s">
        <v>61</v>
      </c>
      <c r="T1737" s="25" cm="1">
        <f t="array" aca="1" ref="T1737" ca="1">_FV(A1737,"Expense ratio",TRUE)</f>
        <v>5.7999999999999996E-3</v>
      </c>
      <c r="U1737" s="24" cm="1">
        <f t="array" aca="1" ref="U1737" ca="1">_FV(A1737,"Market cap",TRUE)</f>
        <v>10935968.74</v>
      </c>
      <c r="V1737" s="4">
        <v>10935957</v>
      </c>
      <c r="W1737" s="4">
        <v>10935957</v>
      </c>
      <c r="Y1737" t="s">
        <v>4883</v>
      </c>
      <c r="Z1737" s="5">
        <v>44.002299999999998</v>
      </c>
      <c r="AA1737" s="5">
        <v>33.321582999999997</v>
      </c>
      <c r="AB1737" s="5">
        <v>5.0000000000000001E-4</v>
      </c>
      <c r="AC1737" s="4">
        <v>2290</v>
      </c>
      <c r="AE1737" s="5">
        <v>-4.2697548202840663</v>
      </c>
      <c r="AF1737" s="5">
        <v>-1.7078453717953019</v>
      </c>
      <c r="AH1737" s="16"/>
      <c r="AI1737" s="4">
        <v>2290</v>
      </c>
      <c r="AJ1737" s="5">
        <v>100747.863</v>
      </c>
      <c r="AL1737" s="5">
        <v>52.91</v>
      </c>
      <c r="AM1737" s="5">
        <v>34.549999999999997</v>
      </c>
      <c r="AN1737" t="s">
        <v>47</v>
      </c>
      <c r="AO1737" t="str" cm="1">
        <f t="array" aca="1" ref="AO1737" ca="1">_FV(A1737,"Currency")</f>
        <v>USD</v>
      </c>
      <c r="AP1737" t="str" cm="1">
        <f t="array" aca="1" ref="AP1737" ca="1">_FV(A1737,"Exchange")</f>
        <v>Nasdaq Stock Market</v>
      </c>
      <c r="AQ1737" s="6" t="str" cm="1">
        <f t="array" aca="1" ref="AQ1737" ca="1">_FV(A1737,"Exchange abbreviation",TRUE)</f>
        <v>XNAS</v>
      </c>
      <c r="AR1737" t="str" cm="1">
        <f t="array" aca="1" ref="AR1737" ca="1">_FV(A1737,"Instrument type",TRUE)</f>
        <v>ETF</v>
      </c>
    </row>
    <row r="1738" spans="1:44" ht="18.75" customHeight="1" x14ac:dyDescent="0.25">
      <c r="A1738" t="e" vm="1751">
        <v>#VALUE!</v>
      </c>
      <c r="B1738" t="s">
        <v>4884</v>
      </c>
      <c r="C1738" t="s">
        <v>4885</v>
      </c>
      <c r="D1738" s="31" cm="1">
        <f t="array" aca="1" ref="D1738" ca="1">_FV(A1738,"Last trade time",TRUE)</f>
        <v>45824.84027780078</v>
      </c>
      <c r="E1738" s="23" cm="1">
        <f t="array" aca="1" ref="E1738" ca="1">_FV(A1738,"Price")</f>
        <v>29.795000000000002</v>
      </c>
      <c r="F1738" s="27" cm="1">
        <f t="array" aca="1" ref="F1738" ca="1">_FV(A1738,"Change (%)",TRUE)</f>
        <v>1.3701000000000001E-2</v>
      </c>
      <c r="G1738" s="26" cm="1">
        <f t="array" aca="1" ref="G1738" ca="1">_FV(A1738,"Change")</f>
        <v>0.4027</v>
      </c>
      <c r="H1738" s="23" cm="1">
        <f t="array" aca="1" ref="H1738" ca="1">_FV(A1738,"Open")</f>
        <v>29.795000000000002</v>
      </c>
      <c r="I1738" s="23" cm="1">
        <f t="array" aca="1" ref="I1738" ca="1">_FV(A1738,"Low")</f>
        <v>29.795000000000002</v>
      </c>
      <c r="J1738" s="23" cm="1">
        <f t="array" aca="1" ref="J1738" ca="1">_FV(A1738,"High")</f>
        <v>29.795000000000002</v>
      </c>
      <c r="K1738" s="23" cm="1">
        <f t="array" aca="1" ref="K1738" ca="1">_FV(A1738,"Previous close",TRUE)</f>
        <v>29.392299999999999</v>
      </c>
      <c r="L1738" s="26"/>
      <c r="M1738" s="23" cm="1">
        <f t="array" aca="1" ref="M1738" ca="1">_FV(A1738,"52 week low",TRUE)</f>
        <v>23.976700000000001</v>
      </c>
      <c r="N1738" s="23" cm="1">
        <f t="array" aca="1" ref="N1738" ca="1">_FV(A1738,"52 week high",TRUE)</f>
        <v>34.72</v>
      </c>
      <c r="O1738" s="8" cm="1">
        <f t="array" aca="1" ref="O1738" ca="1">_FV(A1738,"Volume")</f>
        <v>3</v>
      </c>
      <c r="P1738" s="7" cm="1">
        <f t="array" aca="1" ref="P1738" ca="1">_FV(A1738,"Volume average",TRUE)</f>
        <v>44</v>
      </c>
      <c r="Q1738" t="s">
        <v>2547</v>
      </c>
      <c r="S1738" t="s">
        <v>61</v>
      </c>
      <c r="T1738" s="25" cm="1">
        <f t="array" aca="1" ref="T1738" ca="1">_FV(A1738,"Expense ratio",TRUE)</f>
        <v>5.7999999999999996E-3</v>
      </c>
      <c r="U1738" s="24" cm="1">
        <f t="array" aca="1" ref="U1738" ca="1">_FV(A1738,"Market cap",TRUE)</f>
        <v>1446328.926</v>
      </c>
      <c r="V1738" s="4">
        <v>1446327</v>
      </c>
      <c r="W1738" s="4">
        <v>1446327</v>
      </c>
      <c r="Y1738" t="s">
        <v>1044</v>
      </c>
      <c r="Z1738" s="5">
        <v>29.4925</v>
      </c>
      <c r="AA1738" s="5">
        <v>18.914390000000001</v>
      </c>
      <c r="AB1738" s="5">
        <v>1.72E-2</v>
      </c>
      <c r="AC1738" s="4">
        <v>166</v>
      </c>
      <c r="AE1738" s="5">
        <v>3.609044355949087</v>
      </c>
      <c r="AF1738" s="5">
        <v>-9.4339179397069159</v>
      </c>
      <c r="AI1738" s="4">
        <v>166</v>
      </c>
      <c r="AJ1738" s="5">
        <v>4905.0842000000002</v>
      </c>
      <c r="AL1738" s="5">
        <v>34.72</v>
      </c>
      <c r="AM1738" s="5">
        <v>23.977</v>
      </c>
      <c r="AN1738" t="s">
        <v>47</v>
      </c>
      <c r="AO1738" t="str" cm="1">
        <f t="array" aca="1" ref="AO1738" ca="1">_FV(A1738,"Currency")</f>
        <v>USD</v>
      </c>
      <c r="AP1738" t="str" cm="1">
        <f t="array" aca="1" ref="AP1738" ca="1">_FV(A1738,"Exchange")</f>
        <v>NYSE Arca</v>
      </c>
      <c r="AQ1738" s="6" t="str" cm="1">
        <f t="array" aca="1" ref="AQ1738" ca="1">_FV(A1738,"Exchange abbreviation",TRUE)</f>
        <v>ARCX</v>
      </c>
      <c r="AR1738" t="str" cm="1">
        <f t="array" aca="1" ref="AR1738" ca="1">_FV(A1738,"Instrument type",TRUE)</f>
        <v>ETF</v>
      </c>
    </row>
    <row r="1739" spans="1:44" ht="18.75" customHeight="1" x14ac:dyDescent="0.25">
      <c r="A1739" t="e" vm="1752">
        <v>#VALUE!</v>
      </c>
      <c r="B1739" t="s">
        <v>4886</v>
      </c>
      <c r="C1739" t="s">
        <v>4887</v>
      </c>
      <c r="D1739" s="31" cm="1">
        <f t="array" aca="1" ref="D1739" ca="1">_FV(A1739,"Last trade time",TRUE)</f>
        <v>45824.843750265623</v>
      </c>
      <c r="E1739" s="23" cm="1">
        <f t="array" aca="1" ref="E1739" ca="1">_FV(A1739,"Price")</f>
        <v>36.520000000000003</v>
      </c>
      <c r="F1739" s="27" cm="1">
        <f t="array" aca="1" ref="F1739" ca="1">_FV(A1739,"Change (%)",TRUE)</f>
        <v>1.92E-3</v>
      </c>
      <c r="G1739" s="26" cm="1">
        <f t="array" aca="1" ref="G1739" ca="1">_FV(A1739,"Change")</f>
        <v>7.0000000000000007E-2</v>
      </c>
      <c r="H1739" s="23" cm="1">
        <f t="array" aca="1" ref="H1739" ca="1">_FV(A1739,"Open")</f>
        <v>36.409999999999997</v>
      </c>
      <c r="I1739" s="23" cm="1">
        <f t="array" aca="1" ref="I1739" ca="1">_FV(A1739,"Low")</f>
        <v>36.26</v>
      </c>
      <c r="J1739" s="23" cm="1">
        <f t="array" aca="1" ref="J1739" ca="1">_FV(A1739,"High")</f>
        <v>36.520000000000003</v>
      </c>
      <c r="K1739" s="23" cm="1">
        <f t="array" aca="1" ref="K1739" ca="1">_FV(A1739,"Previous close",TRUE)</f>
        <v>36.450000000000003</v>
      </c>
      <c r="L1739" s="26"/>
      <c r="M1739" s="23" cm="1">
        <f t="array" aca="1" ref="M1739" ca="1">_FV(A1739,"52 week low",TRUE)</f>
        <v>27.18</v>
      </c>
      <c r="N1739" s="23" cm="1">
        <f t="array" aca="1" ref="N1739" ca="1">_FV(A1739,"52 week high",TRUE)</f>
        <v>36.79</v>
      </c>
      <c r="O1739" s="8" cm="1">
        <f t="array" aca="1" ref="O1739" ca="1">_FV(A1739,"Volume")</f>
        <v>3354</v>
      </c>
      <c r="P1739" s="7" cm="1">
        <f t="array" aca="1" ref="P1739" ca="1">_FV(A1739,"Volume average",TRUE)</f>
        <v>7695</v>
      </c>
      <c r="Q1739" t="s">
        <v>2542</v>
      </c>
      <c r="R1739" t="s">
        <v>2543</v>
      </c>
      <c r="S1739" t="s">
        <v>56</v>
      </c>
      <c r="T1739" s="25" cm="1">
        <f t="array" aca="1" ref="T1739" ca="1">_FV(A1739,"Expense ratio",TRUE)</f>
        <v>5.7999999999999996E-3</v>
      </c>
      <c r="U1739" s="24" cm="1">
        <f t="array" aca="1" ref="U1739" ca="1">_FV(A1739,"Market cap",TRUE)</f>
        <v>79757472.090000004</v>
      </c>
      <c r="V1739" s="4">
        <v>79757472</v>
      </c>
      <c r="W1739" s="4">
        <v>79757472</v>
      </c>
      <c r="Y1739" t="s">
        <v>4888</v>
      </c>
      <c r="Z1739" s="5">
        <v>36.302999999999997</v>
      </c>
      <c r="AA1739" s="5">
        <v>11.076430999999999</v>
      </c>
      <c r="AB1739" s="5">
        <v>3.1400003000000003E-2</v>
      </c>
      <c r="AC1739" s="4">
        <v>18230</v>
      </c>
      <c r="AE1739" s="5">
        <v>4.7178034851207418</v>
      </c>
      <c r="AF1739" s="5">
        <v>11.252536925744529</v>
      </c>
      <c r="AI1739" s="4">
        <v>18230</v>
      </c>
      <c r="AJ1739" s="5">
        <v>668676.4</v>
      </c>
      <c r="AL1739" s="5">
        <v>36.79</v>
      </c>
      <c r="AM1739" s="5">
        <v>27.18</v>
      </c>
      <c r="AN1739" t="s">
        <v>47</v>
      </c>
      <c r="AO1739" t="str" cm="1">
        <f t="array" aca="1" ref="AO1739" ca="1">_FV(A1739,"Currency")</f>
        <v>USD</v>
      </c>
      <c r="AP1739" t="str" cm="1">
        <f t="array" aca="1" ref="AP1739" ca="1">_FV(A1739,"Exchange")</f>
        <v>Nasdaq Stock Market</v>
      </c>
      <c r="AQ1739" s="6" t="str" cm="1">
        <f t="array" aca="1" ref="AQ1739" ca="1">_FV(A1739,"Exchange abbreviation",TRUE)</f>
        <v>XNAS</v>
      </c>
      <c r="AR1739" t="str" cm="1">
        <f t="array" aca="1" ref="AR1739" ca="1">_FV(A1739,"Instrument type",TRUE)</f>
        <v>ETF</v>
      </c>
    </row>
    <row r="1740" spans="1:44" ht="18.75" customHeight="1" x14ac:dyDescent="0.25">
      <c r="A1740" t="e" vm="1753">
        <v>#VALUE!</v>
      </c>
      <c r="B1740" t="s">
        <v>4889</v>
      </c>
      <c r="C1740" t="s">
        <v>4890</v>
      </c>
      <c r="D1740" s="31" cm="1">
        <f t="array" aca="1" ref="D1740" ca="1">_FV(A1740,"Last trade time",TRUE)</f>
        <v>45824.84027780078</v>
      </c>
      <c r="E1740" s="23" cm="1">
        <f t="array" aca="1" ref="E1740" ca="1">_FV(A1740,"Price")</f>
        <v>51.72</v>
      </c>
      <c r="F1740" s="27" cm="1">
        <f t="array" aca="1" ref="F1740" ca="1">_FV(A1740,"Change (%)",TRUE)</f>
        <v>3.1419999999999998E-3</v>
      </c>
      <c r="G1740" s="26" cm="1">
        <f t="array" aca="1" ref="G1740" ca="1">_FV(A1740,"Change")</f>
        <v>0.16200000000000001</v>
      </c>
      <c r="H1740" s="23" cm="1">
        <f t="array" aca="1" ref="H1740" ca="1">_FV(A1740,"Open")</f>
        <v>51.67</v>
      </c>
      <c r="I1740" s="23" cm="1">
        <f t="array" aca="1" ref="I1740" ca="1">_FV(A1740,"Low")</f>
        <v>51.67</v>
      </c>
      <c r="J1740" s="23" cm="1">
        <f t="array" aca="1" ref="J1740" ca="1">_FV(A1740,"High")</f>
        <v>51.76</v>
      </c>
      <c r="K1740" s="23" cm="1">
        <f t="array" aca="1" ref="K1740" ca="1">_FV(A1740,"Previous close",TRUE)</f>
        <v>51.558</v>
      </c>
      <c r="L1740" s="26"/>
      <c r="M1740" s="23" cm="1">
        <f t="array" aca="1" ref="M1740" ca="1">_FV(A1740,"52 week low",TRUE)</f>
        <v>48.79</v>
      </c>
      <c r="N1740" s="23" cm="1">
        <f t="array" aca="1" ref="N1740" ca="1">_FV(A1740,"52 week high",TRUE)</f>
        <v>52.18</v>
      </c>
      <c r="O1740" s="8" cm="1">
        <f t="array" aca="1" ref="O1740" ca="1">_FV(A1740,"Volume")</f>
        <v>8280</v>
      </c>
      <c r="P1740" s="7" cm="1">
        <f t="array" aca="1" ref="P1740" ca="1">_FV(A1740,"Volume average",TRUE)</f>
        <v>5758</v>
      </c>
      <c r="Q1740" t="s">
        <v>3737</v>
      </c>
      <c r="T1740" s="25" cm="1">
        <f t="array" aca="1" ref="T1740" ca="1">_FV(A1740,"Expense ratio",TRUE)</f>
        <v>5.7999999999999996E-3</v>
      </c>
      <c r="U1740" s="24" cm="1">
        <f t="array" aca="1" ref="U1740" ca="1">_FV(A1740,"Market cap",TRUE)</f>
        <v>189630683.15000001</v>
      </c>
      <c r="V1740" s="16"/>
      <c r="W1740" s="16"/>
      <c r="Z1740" s="18"/>
      <c r="AA1740" s="20"/>
      <c r="AB1740" s="20"/>
      <c r="AC1740" s="21">
        <v>5842</v>
      </c>
      <c r="AE1740" s="18"/>
      <c r="AF1740" s="20"/>
      <c r="AI1740" s="21"/>
      <c r="AJ1740" s="18"/>
      <c r="AL1740" s="18"/>
      <c r="AM1740" s="18"/>
      <c r="AN1740" t="s">
        <v>73</v>
      </c>
      <c r="AO1740" t="str" cm="1">
        <f t="array" aca="1" ref="AO1740" ca="1">_FV(A1740,"Currency")</f>
        <v>USD</v>
      </c>
      <c r="AP1740" t="str" cm="1">
        <f t="array" aca="1" ref="AP1740" ca="1">_FV(A1740,"Exchange")</f>
        <v>NYSE Arca</v>
      </c>
      <c r="AQ1740" s="6" t="str" cm="1">
        <f t="array" aca="1" ref="AQ1740" ca="1">_FV(A1740,"Exchange abbreviation",TRUE)</f>
        <v>ARCX</v>
      </c>
      <c r="AR1740" t="str" cm="1">
        <f t="array" aca="1" ref="AR1740" ca="1">_FV(A1740,"Instrument type",TRUE)</f>
        <v>ETF</v>
      </c>
    </row>
    <row r="1741" spans="1:44" ht="18.75" customHeight="1" x14ac:dyDescent="0.25">
      <c r="A1741" t="e" vm="1754">
        <v>#VALUE!</v>
      </c>
      <c r="B1741" t="s">
        <v>4891</v>
      </c>
      <c r="C1741" t="s">
        <v>4892</v>
      </c>
      <c r="D1741" s="31" cm="1">
        <f t="array" aca="1" ref="D1741" ca="1">_FV(A1741,"Last trade time",TRUE)</f>
        <v>45824.925582303127</v>
      </c>
      <c r="E1741" s="23" cm="1">
        <f t="array" aca="1" ref="E1741" ca="1">_FV(A1741,"Price")</f>
        <v>77.72</v>
      </c>
      <c r="F1741" s="27" cm="1">
        <f t="array" aca="1" ref="F1741" ca="1">_FV(A1741,"Change (%)",TRUE)</f>
        <v>7.7800000000000005E-3</v>
      </c>
      <c r="G1741" s="26" cm="1">
        <f t="array" aca="1" ref="G1741" ca="1">_FV(A1741,"Change")</f>
        <v>0.6</v>
      </c>
      <c r="H1741" s="23" cm="1">
        <f t="array" aca="1" ref="H1741" ca="1">_FV(A1741,"Open")</f>
        <v>77.53</v>
      </c>
      <c r="I1741" s="23" cm="1">
        <f t="array" aca="1" ref="I1741" ca="1">_FV(A1741,"Low")</f>
        <v>77.471100000000007</v>
      </c>
      <c r="J1741" s="23" cm="1">
        <f t="array" aca="1" ref="J1741" ca="1">_FV(A1741,"High")</f>
        <v>77.935000000000002</v>
      </c>
      <c r="K1741" s="23" cm="1">
        <f t="array" aca="1" ref="K1741" ca="1">_FV(A1741,"Previous close",TRUE)</f>
        <v>77.12</v>
      </c>
      <c r="L1741" s="26"/>
      <c r="M1741" s="23" cm="1">
        <f t="array" aca="1" ref="M1741" ca="1">_FV(A1741,"52 week low",TRUE)</f>
        <v>66.010000000000005</v>
      </c>
      <c r="N1741" s="23" cm="1">
        <f t="array" aca="1" ref="N1741" ca="1">_FV(A1741,"52 week high",TRUE)</f>
        <v>83.93</v>
      </c>
      <c r="O1741" s="8" cm="1">
        <f t="array" aca="1" ref="O1741" ca="1">_FV(A1741,"Volume")</f>
        <v>20152</v>
      </c>
      <c r="P1741" s="7" cm="1">
        <f t="array" aca="1" ref="P1741" ca="1">_FV(A1741,"Volume average",TRUE)</f>
        <v>40761</v>
      </c>
      <c r="Q1741" t="s">
        <v>143</v>
      </c>
      <c r="R1741" t="s">
        <v>155</v>
      </c>
      <c r="T1741" s="25" cm="1">
        <f t="array" aca="1" ref="T1741" ca="1">_FV(A1741,"Expense ratio",TRUE)</f>
        <v>5.7999999999999996E-3</v>
      </c>
      <c r="U1741" s="24" cm="1">
        <f t="array" aca="1" ref="U1741" ca="1">_FV(A1741,"Market cap",TRUE)</f>
        <v>1072503940.04</v>
      </c>
      <c r="V1741" s="16"/>
      <c r="W1741" s="16"/>
      <c r="Z1741" s="18"/>
      <c r="AA1741" s="20"/>
      <c r="AB1741" s="20"/>
      <c r="AC1741" s="21">
        <v>41461</v>
      </c>
      <c r="AE1741" s="18"/>
      <c r="AF1741" s="20"/>
      <c r="AI1741" s="21"/>
      <c r="AJ1741" s="18"/>
      <c r="AL1741" s="18"/>
      <c r="AM1741" s="18"/>
      <c r="AN1741" t="s">
        <v>73</v>
      </c>
      <c r="AO1741" t="str" cm="1">
        <f t="array" aca="1" ref="AO1741" ca="1">_FV(A1741,"Currency")</f>
        <v>USD</v>
      </c>
      <c r="AP1741" t="str" cm="1">
        <f t="array" aca="1" ref="AP1741" ca="1">_FV(A1741,"Exchange")</f>
        <v>Nasdaq Stock Market</v>
      </c>
      <c r="AQ1741" s="6" t="str" cm="1">
        <f t="array" aca="1" ref="AQ1741" ca="1">_FV(A1741,"Exchange abbreviation",TRUE)</f>
        <v>XNAS</v>
      </c>
      <c r="AR1741" t="str" cm="1">
        <f t="array" aca="1" ref="AR1741" ca="1">_FV(A1741,"Instrument type",TRUE)</f>
        <v>ETF</v>
      </c>
    </row>
    <row r="1742" spans="1:44" ht="18.75" customHeight="1" x14ac:dyDescent="0.25">
      <c r="A1742" t="e" vm="1755">
        <v>#VALUE!</v>
      </c>
      <c r="B1742" t="s">
        <v>4893</v>
      </c>
      <c r="C1742" t="s">
        <v>4894</v>
      </c>
      <c r="D1742" s="31" cm="1">
        <f t="array" aca="1" ref="D1742" ca="1">_FV(A1742,"Last trade time",TRUE)</f>
        <v>45824.84027780078</v>
      </c>
      <c r="E1742" s="23" cm="1">
        <f t="array" aca="1" ref="E1742" ca="1">_FV(A1742,"Price")</f>
        <v>42.542299999999997</v>
      </c>
      <c r="F1742" s="27" cm="1">
        <f t="array" aca="1" ref="F1742" ca="1">_FV(A1742,"Change (%)",TRUE)</f>
        <v>2.2008E-2</v>
      </c>
      <c r="G1742" s="26" cm="1">
        <f t="array" aca="1" ref="G1742" ca="1">_FV(A1742,"Change")</f>
        <v>0.91610000000000003</v>
      </c>
      <c r="H1742" s="23" cm="1">
        <f t="array" aca="1" ref="H1742" ca="1">_FV(A1742,"Open")</f>
        <v>42.542299999999997</v>
      </c>
      <c r="I1742" s="23" cm="1">
        <f t="array" aca="1" ref="I1742" ca="1">_FV(A1742,"Low")</f>
        <v>42.542299999999997</v>
      </c>
      <c r="J1742" s="23" cm="1">
        <f t="array" aca="1" ref="J1742" ca="1">_FV(A1742,"High")</f>
        <v>42.542299999999997</v>
      </c>
      <c r="K1742" s="23" cm="1">
        <f t="array" aca="1" ref="K1742" ca="1">_FV(A1742,"Previous close",TRUE)</f>
        <v>41.626199999999997</v>
      </c>
      <c r="L1742" s="26"/>
      <c r="M1742" s="23" cm="1">
        <f t="array" aca="1" ref="M1742" ca="1">_FV(A1742,"52 week low",TRUE)</f>
        <v>31.16</v>
      </c>
      <c r="N1742" s="23" cm="1">
        <f t="array" aca="1" ref="N1742" ca="1">_FV(A1742,"52 week high",TRUE)</f>
        <v>55.98</v>
      </c>
      <c r="O1742" s="8" cm="1">
        <f t="array" aca="1" ref="O1742" ca="1">_FV(A1742,"Volume")</f>
        <v>148</v>
      </c>
      <c r="P1742" s="7" cm="1">
        <f t="array" aca="1" ref="P1742" ca="1">_FV(A1742,"Volume average",TRUE)</f>
        <v>846</v>
      </c>
      <c r="Q1742" t="s">
        <v>490</v>
      </c>
      <c r="S1742" t="s">
        <v>61</v>
      </c>
      <c r="T1742" s="25" cm="1">
        <f t="array" aca="1" ref="T1742" ca="1">_FV(A1742,"Expense ratio",TRUE)</f>
        <v>5.7999999999999996E-3</v>
      </c>
      <c r="U1742" s="24" cm="1">
        <f t="array" aca="1" ref="U1742" ca="1">_FV(A1742,"Market cap",TRUE)</f>
        <v>3914279.142</v>
      </c>
      <c r="V1742" s="4">
        <v>3914277</v>
      </c>
      <c r="W1742" s="4">
        <v>3914277</v>
      </c>
      <c r="Y1742" t="s">
        <v>1044</v>
      </c>
      <c r="Z1742" s="5">
        <v>41.125799999999998</v>
      </c>
      <c r="AA1742" s="5">
        <v>17.411456999999999</v>
      </c>
      <c r="AB1742" s="5">
        <v>1E-4</v>
      </c>
      <c r="AC1742" s="4">
        <v>1014</v>
      </c>
      <c r="AE1742" s="5">
        <v>-7.2441189305352482</v>
      </c>
      <c r="AF1742" s="5">
        <v>-19.413306640034239</v>
      </c>
      <c r="AI1742" s="4">
        <v>1014</v>
      </c>
      <c r="AJ1742" s="5">
        <v>41747.191200000001</v>
      </c>
      <c r="AL1742" s="5">
        <v>55.98</v>
      </c>
      <c r="AM1742" s="5">
        <v>31.16</v>
      </c>
      <c r="AN1742" t="s">
        <v>47</v>
      </c>
      <c r="AO1742" t="str" cm="1">
        <f t="array" aca="1" ref="AO1742" ca="1">_FV(A1742,"Currency")</f>
        <v>USD</v>
      </c>
      <c r="AP1742" t="str" cm="1">
        <f t="array" aca="1" ref="AP1742" ca="1">_FV(A1742,"Exchange")</f>
        <v>NYSE Arca</v>
      </c>
      <c r="AQ1742" s="6" t="str" cm="1">
        <f t="array" aca="1" ref="AQ1742" ca="1">_FV(A1742,"Exchange abbreviation",TRUE)</f>
        <v>ARCX</v>
      </c>
      <c r="AR1742" t="str" cm="1">
        <f t="array" aca="1" ref="AR1742" ca="1">_FV(A1742,"Instrument type",TRUE)</f>
        <v>ETF</v>
      </c>
    </row>
    <row r="1743" spans="1:44" ht="18.75" customHeight="1" x14ac:dyDescent="0.25">
      <c r="A1743" t="e" vm="1756">
        <v>#VALUE!</v>
      </c>
      <c r="B1743" t="s">
        <v>4895</v>
      </c>
      <c r="C1743" t="s">
        <v>4896</v>
      </c>
      <c r="D1743" s="31" cm="1">
        <f t="array" aca="1" ref="D1743" ca="1">_FV(A1743,"Last trade time",TRUE)</f>
        <v>45824.84027780078</v>
      </c>
      <c r="E1743" s="23" cm="1">
        <f t="array" aca="1" ref="E1743" ca="1">_FV(A1743,"Price")</f>
        <v>46.694899999999997</v>
      </c>
      <c r="F1743" s="27" cm="1">
        <f t="array" aca="1" ref="F1743" ca="1">_FV(A1743,"Change (%)",TRUE)</f>
        <v>-7.5109999999999999E-4</v>
      </c>
      <c r="G1743" s="26" cm="1">
        <f t="array" aca="1" ref="G1743" ca="1">_FV(A1743,"Change")</f>
        <v>-3.5099999999999999E-2</v>
      </c>
      <c r="H1743" s="23" cm="1">
        <f t="array" aca="1" ref="H1743" ca="1">_FV(A1743,"Open")</f>
        <v>46.819000000000003</v>
      </c>
      <c r="I1743" s="23" cm="1">
        <f t="array" aca="1" ref="I1743" ca="1">_FV(A1743,"Low")</f>
        <v>46.670499999999997</v>
      </c>
      <c r="J1743" s="23" cm="1">
        <f t="array" aca="1" ref="J1743" ca="1">_FV(A1743,"High")</f>
        <v>46.84</v>
      </c>
      <c r="K1743" s="23" cm="1">
        <f t="array" aca="1" ref="K1743" ca="1">_FV(A1743,"Previous close",TRUE)</f>
        <v>46.73</v>
      </c>
      <c r="L1743" s="26"/>
      <c r="M1743" s="23" cm="1">
        <f t="array" aca="1" ref="M1743" ca="1">_FV(A1743,"52 week low",TRUE)</f>
        <v>44.930100000000003</v>
      </c>
      <c r="N1743" s="23" cm="1">
        <f t="array" aca="1" ref="N1743" ca="1">_FV(A1743,"52 week high",TRUE)</f>
        <v>49.31</v>
      </c>
      <c r="O1743" s="8" cm="1">
        <f t="array" aca="1" ref="O1743" ca="1">_FV(A1743,"Volume")</f>
        <v>3931</v>
      </c>
      <c r="P1743" s="7" cm="1">
        <f t="array" aca="1" ref="P1743" ca="1">_FV(A1743,"Volume average",TRUE)</f>
        <v>8129</v>
      </c>
      <c r="Q1743" t="s">
        <v>45</v>
      </c>
      <c r="R1743" t="s">
        <v>4897</v>
      </c>
      <c r="T1743" s="25" cm="1">
        <f t="array" aca="1" ref="T1743" ca="1">_FV(A1743,"Expense ratio",TRUE)</f>
        <v>5.7999999999999996E-3</v>
      </c>
      <c r="U1743" s="24" cm="1">
        <f t="array" aca="1" ref="U1743" ca="1">_FV(A1743,"Market cap",TRUE)</f>
        <v>86727241.900000006</v>
      </c>
      <c r="V1743" s="16"/>
      <c r="W1743" s="16"/>
      <c r="X1743" t="s">
        <v>4898</v>
      </c>
      <c r="Z1743" s="18"/>
      <c r="AA1743" s="20"/>
      <c r="AB1743" s="20"/>
      <c r="AC1743" s="21">
        <v>7979</v>
      </c>
      <c r="AE1743" s="18"/>
      <c r="AF1743" s="20"/>
      <c r="AH1743" s="16"/>
      <c r="AI1743" s="21"/>
      <c r="AJ1743" s="18"/>
      <c r="AL1743" s="18"/>
      <c r="AM1743" s="18"/>
      <c r="AN1743" t="s">
        <v>73</v>
      </c>
      <c r="AO1743" t="str" cm="1">
        <f t="array" aca="1" ref="AO1743" ca="1">_FV(A1743,"Currency")</f>
        <v>USD</v>
      </c>
      <c r="AP1743" t="str" cm="1">
        <f t="array" aca="1" ref="AP1743" ca="1">_FV(A1743,"Exchange")</f>
        <v>NYSE Arca</v>
      </c>
      <c r="AQ1743" s="6" t="str" cm="1">
        <f t="array" aca="1" ref="AQ1743" ca="1">_FV(A1743,"Exchange abbreviation",TRUE)</f>
        <v>ARCX</v>
      </c>
      <c r="AR1743" t="str" cm="1">
        <f t="array" aca="1" ref="AR1743" ca="1">_FV(A1743,"Instrument type",TRUE)</f>
        <v>ETF</v>
      </c>
    </row>
    <row r="1744" spans="1:44" ht="18.75" customHeight="1" x14ac:dyDescent="0.25">
      <c r="A1744" t="e" vm="1757">
        <v>#VALUE!</v>
      </c>
      <c r="B1744" t="s">
        <v>4899</v>
      </c>
      <c r="C1744" t="s">
        <v>4900</v>
      </c>
      <c r="D1744" s="31" cm="1">
        <f t="array" aca="1" ref="D1744" ca="1">_FV(A1744,"Last trade time",TRUE)</f>
        <v>45824.843750265623</v>
      </c>
      <c r="E1744" s="23" cm="1">
        <f t="array" aca="1" ref="E1744" ca="1">_FV(A1744,"Price")</f>
        <v>107.32</v>
      </c>
      <c r="F1744" s="27" cm="1">
        <f t="array" aca="1" ref="F1744" ca="1">_FV(A1744,"Change (%)",TRUE)</f>
        <v>9.0259999999999993E-3</v>
      </c>
      <c r="G1744" s="26" cm="1">
        <f t="array" aca="1" ref="G1744" ca="1">_FV(A1744,"Change")</f>
        <v>0.96</v>
      </c>
      <c r="H1744" s="23" cm="1">
        <f t="array" aca="1" ref="H1744" ca="1">_FV(A1744,"Open")</f>
        <v>107.14</v>
      </c>
      <c r="I1744" s="23" cm="1">
        <f t="array" aca="1" ref="I1744" ca="1">_FV(A1744,"Low")</f>
        <v>107.14</v>
      </c>
      <c r="J1744" s="23" cm="1">
        <f t="array" aca="1" ref="J1744" ca="1">_FV(A1744,"High")</f>
        <v>107.5673</v>
      </c>
      <c r="K1744" s="23" cm="1">
        <f t="array" aca="1" ref="K1744" ca="1">_FV(A1744,"Previous close",TRUE)</f>
        <v>106.36</v>
      </c>
      <c r="L1744" s="26"/>
      <c r="M1744" s="23" cm="1">
        <f t="array" aca="1" ref="M1744" ca="1">_FV(A1744,"52 week low",TRUE)</f>
        <v>88.06</v>
      </c>
      <c r="N1744" s="23" cm="1">
        <f t="array" aca="1" ref="N1744" ca="1">_FV(A1744,"52 week high",TRUE)</f>
        <v>113.17</v>
      </c>
      <c r="O1744" s="8" cm="1">
        <f t="array" aca="1" ref="O1744" ca="1">_FV(A1744,"Volume")</f>
        <v>16569</v>
      </c>
      <c r="P1744" s="7" cm="1">
        <f t="array" aca="1" ref="P1744" ca="1">_FV(A1744,"Volume average",TRUE)</f>
        <v>37241</v>
      </c>
      <c r="Q1744" t="s">
        <v>50</v>
      </c>
      <c r="S1744" t="s">
        <v>318</v>
      </c>
      <c r="T1744" s="25" cm="1">
        <f t="array" aca="1" ref="T1744" ca="1">_FV(A1744,"Expense ratio",TRUE)</f>
        <v>5.7999999999999996E-3</v>
      </c>
      <c r="U1744" s="24" cm="1">
        <f t="array" aca="1" ref="U1744" ca="1">_FV(A1744,"Market cap",TRUE)</f>
        <v>1279316920.1400001</v>
      </c>
      <c r="V1744" s="4">
        <v>1279297024</v>
      </c>
      <c r="W1744" s="4">
        <v>1279297024</v>
      </c>
      <c r="Y1744" t="s">
        <v>4255</v>
      </c>
      <c r="Z1744" s="5">
        <v>107.2</v>
      </c>
      <c r="AA1744" s="5">
        <v>17.916637000000001</v>
      </c>
      <c r="AB1744" s="5">
        <v>1.26E-2</v>
      </c>
      <c r="AC1744" s="4">
        <v>41907</v>
      </c>
      <c r="AE1744" s="5">
        <v>2.7360983030909392</v>
      </c>
      <c r="AF1744" s="5">
        <v>12.326521139402621</v>
      </c>
      <c r="AI1744" s="4">
        <v>41907</v>
      </c>
      <c r="AJ1744" s="5">
        <v>4490335.05</v>
      </c>
      <c r="AL1744" s="5">
        <v>113.17</v>
      </c>
      <c r="AM1744" s="5">
        <v>88.06</v>
      </c>
      <c r="AN1744" t="s">
        <v>90</v>
      </c>
      <c r="AO1744" t="str" cm="1">
        <f t="array" aca="1" ref="AO1744" ca="1">_FV(A1744,"Currency")</f>
        <v>USD</v>
      </c>
      <c r="AP1744" t="str" cm="1">
        <f t="array" aca="1" ref="AP1744" ca="1">_FV(A1744,"Exchange")</f>
        <v>Nasdaq Stock Market</v>
      </c>
      <c r="AQ1744" s="6" t="str" cm="1">
        <f t="array" aca="1" ref="AQ1744" ca="1">_FV(A1744,"Exchange abbreviation",TRUE)</f>
        <v>XNAS</v>
      </c>
      <c r="AR1744" t="str" cm="1">
        <f t="array" aca="1" ref="AR1744" ca="1">_FV(A1744,"Instrument type",TRUE)</f>
        <v>ETF</v>
      </c>
    </row>
    <row r="1745" spans="1:44" ht="18.75" customHeight="1" x14ac:dyDescent="0.25">
      <c r="A1745" t="e" vm="1758">
        <v>#VALUE!</v>
      </c>
      <c r="B1745" t="s">
        <v>4901</v>
      </c>
      <c r="C1745" t="s">
        <v>4902</v>
      </c>
      <c r="D1745" s="31" cm="1">
        <f t="array" aca="1" ref="D1745" ca="1">_FV(A1745,"Last trade time",TRUE)</f>
        <v>45824.840277812502</v>
      </c>
      <c r="E1745" s="23" cm="1">
        <f t="array" aca="1" ref="E1745" ca="1">_FV(A1745,"Price")</f>
        <v>51.6693</v>
      </c>
      <c r="F1745" s="27" cm="1">
        <f t="array" aca="1" ref="F1745" ca="1">_FV(A1745,"Change (%)",TRUE)</f>
        <v>2.8567999999999996E-2</v>
      </c>
      <c r="G1745" s="26" cm="1">
        <f t="array" aca="1" ref="G1745" ca="1">_FV(A1745,"Change")</f>
        <v>1.4351</v>
      </c>
      <c r="H1745" s="23" cm="1">
        <f t="array" aca="1" ref="H1745" ca="1">_FV(A1745,"Open")</f>
        <v>51.06</v>
      </c>
      <c r="I1745" s="23" cm="1">
        <f t="array" aca="1" ref="I1745" ca="1">_FV(A1745,"Low")</f>
        <v>51.06</v>
      </c>
      <c r="J1745" s="23" cm="1">
        <f t="array" aca="1" ref="J1745" ca="1">_FV(A1745,"High")</f>
        <v>51.6693</v>
      </c>
      <c r="K1745" s="23" cm="1">
        <f t="array" aca="1" ref="K1745" ca="1">_FV(A1745,"Previous close",TRUE)</f>
        <v>50.234200000000001</v>
      </c>
      <c r="L1745" s="26"/>
      <c r="M1745" s="23" cm="1">
        <f t="array" aca="1" ref="M1745" ca="1">_FV(A1745,"52 week low",TRUE)</f>
        <v>38.499000000000002</v>
      </c>
      <c r="N1745" s="23" cm="1">
        <f t="array" aca="1" ref="N1745" ca="1">_FV(A1745,"52 week high",TRUE)</f>
        <v>57.69</v>
      </c>
      <c r="O1745" s="8" cm="1">
        <f t="array" aca="1" ref="O1745" ca="1">_FV(A1745,"Volume")</f>
        <v>556</v>
      </c>
      <c r="P1745" s="7" cm="1">
        <f t="array" aca="1" ref="P1745" ca="1">_FV(A1745,"Volume average",TRUE)</f>
        <v>260</v>
      </c>
      <c r="Q1745" t="s">
        <v>119</v>
      </c>
      <c r="T1745" s="25" cm="1">
        <f t="array" aca="1" ref="T1745" ca="1">_FV(A1745,"Expense ratio",TRUE)</f>
        <v>5.7999999999999996E-3</v>
      </c>
      <c r="U1745" s="24" cm="1">
        <f t="array" aca="1" ref="U1745" ca="1">_FV(A1745,"Market cap",TRUE)</f>
        <v>5433114.392</v>
      </c>
      <c r="V1745" s="16"/>
      <c r="W1745" s="16"/>
      <c r="Z1745" s="18"/>
      <c r="AA1745" s="20"/>
      <c r="AB1745" s="20"/>
      <c r="AC1745" s="21">
        <v>283</v>
      </c>
      <c r="AE1745" s="18"/>
      <c r="AF1745" s="20"/>
      <c r="AI1745" s="21"/>
      <c r="AJ1745" s="18"/>
      <c r="AL1745" s="18"/>
      <c r="AM1745" s="18"/>
      <c r="AN1745" t="s">
        <v>73</v>
      </c>
      <c r="AO1745" t="str" cm="1">
        <f t="array" aca="1" ref="AO1745" ca="1">_FV(A1745,"Currency")</f>
        <v>USD</v>
      </c>
      <c r="AP1745" t="str" cm="1">
        <f t="array" aca="1" ref="AP1745" ca="1">_FV(A1745,"Exchange")</f>
        <v>NYSE Arca</v>
      </c>
      <c r="AQ1745" s="6" t="str" cm="1">
        <f t="array" aca="1" ref="AQ1745" ca="1">_FV(A1745,"Exchange abbreviation",TRUE)</f>
        <v>ARCX</v>
      </c>
      <c r="AR1745" t="str" cm="1">
        <f t="array" aca="1" ref="AR1745" ca="1">_FV(A1745,"Instrument type",TRUE)</f>
        <v>ETF</v>
      </c>
    </row>
    <row r="1746" spans="1:44" ht="18.75" customHeight="1" x14ac:dyDescent="0.25">
      <c r="A1746" t="e" vm="1759">
        <v>#VALUE!</v>
      </c>
      <c r="B1746" t="s">
        <v>4903</v>
      </c>
      <c r="C1746" t="s">
        <v>4904</v>
      </c>
      <c r="D1746" s="31" cm="1">
        <f t="array" aca="1" ref="D1746" ca="1">_FV(A1746,"Last trade time",TRUE)</f>
        <v>45824.843750265623</v>
      </c>
      <c r="E1746" s="23" cm="1">
        <f t="array" aca="1" ref="E1746" ca="1">_FV(A1746,"Price")</f>
        <v>33.22</v>
      </c>
      <c r="F1746" s="27" cm="1">
        <f t="array" aca="1" ref="F1746" ca="1">_FV(A1746,"Change (%)",TRUE)</f>
        <v>8.8070000000000006E-3</v>
      </c>
      <c r="G1746" s="26" cm="1">
        <f t="array" aca="1" ref="G1746" ca="1">_FV(A1746,"Change")</f>
        <v>0.28999999999999998</v>
      </c>
      <c r="H1746" s="23" cm="1">
        <f t="array" aca="1" ref="H1746" ca="1">_FV(A1746,"Open")</f>
        <v>33.33</v>
      </c>
      <c r="I1746" s="23" cm="1">
        <f t="array" aca="1" ref="I1746" ca="1">_FV(A1746,"Low")</f>
        <v>33.055999999999997</v>
      </c>
      <c r="J1746" s="23" cm="1">
        <f t="array" aca="1" ref="J1746" ca="1">_FV(A1746,"High")</f>
        <v>33.340000000000003</v>
      </c>
      <c r="K1746" s="23" cm="1">
        <f t="array" aca="1" ref="K1746" ca="1">_FV(A1746,"Previous close",TRUE)</f>
        <v>32.93</v>
      </c>
      <c r="L1746" s="26"/>
      <c r="M1746" s="23" cm="1">
        <f t="array" aca="1" ref="M1746" ca="1">_FV(A1746,"52 week low",TRUE)</f>
        <v>28.603200000000001</v>
      </c>
      <c r="N1746" s="23" cm="1">
        <f t="array" aca="1" ref="N1746" ca="1">_FV(A1746,"52 week high",TRUE)</f>
        <v>35.58</v>
      </c>
      <c r="O1746" s="8" cm="1">
        <f t="array" aca="1" ref="O1746" ca="1">_FV(A1746,"Volume")</f>
        <v>17417</v>
      </c>
      <c r="P1746" s="7" cm="1">
        <f t="array" aca="1" ref="P1746" ca="1">_FV(A1746,"Volume average",TRUE)</f>
        <v>34074</v>
      </c>
      <c r="Q1746" t="s">
        <v>496</v>
      </c>
      <c r="S1746" t="s">
        <v>4905</v>
      </c>
      <c r="T1746" s="25" cm="1">
        <f t="array" aca="1" ref="T1746" ca="1">_FV(A1746,"Expense ratio",TRUE)</f>
        <v>5.7999999999999996E-3</v>
      </c>
      <c r="U1746" s="24" cm="1">
        <f t="array" aca="1" ref="U1746" ca="1">_FV(A1746,"Market cap",TRUE)</f>
        <v>350384992.87</v>
      </c>
      <c r="V1746" s="4">
        <v>350384992</v>
      </c>
      <c r="W1746" s="4">
        <v>350384992</v>
      </c>
      <c r="Y1746" t="s">
        <v>4906</v>
      </c>
      <c r="Z1746" s="5">
        <v>33.380000000000003</v>
      </c>
      <c r="AA1746" s="5">
        <v>27.498584999999999</v>
      </c>
      <c r="AB1746" s="5">
        <v>3.8999999999999998E-3</v>
      </c>
      <c r="AC1746" s="4">
        <v>49285</v>
      </c>
      <c r="AE1746" s="5">
        <v>1.8723043627114191</v>
      </c>
      <c r="AF1746" s="5">
        <v>8.7447265320835132</v>
      </c>
      <c r="AI1746" s="4">
        <v>49285</v>
      </c>
      <c r="AJ1746" s="4">
        <v>1646119</v>
      </c>
      <c r="AL1746" s="5">
        <v>35.58</v>
      </c>
      <c r="AM1746" s="5">
        <v>28.603000000000002</v>
      </c>
      <c r="AN1746" t="s">
        <v>90</v>
      </c>
      <c r="AO1746" t="str" cm="1">
        <f t="array" aca="1" ref="AO1746" ca="1">_FV(A1746,"Currency")</f>
        <v>USD</v>
      </c>
      <c r="AP1746" t="str" cm="1">
        <f t="array" aca="1" ref="AP1746" ca="1">_FV(A1746,"Exchange")</f>
        <v>Nasdaq Stock Market</v>
      </c>
      <c r="AQ1746" s="6" t="str" cm="1">
        <f t="array" aca="1" ref="AQ1746" ca="1">_FV(A1746,"Exchange abbreviation",TRUE)</f>
        <v>XNAS</v>
      </c>
      <c r="AR1746" t="str" cm="1">
        <f t="array" aca="1" ref="AR1746" ca="1">_FV(A1746,"Instrument type",TRUE)</f>
        <v>ETF</v>
      </c>
    </row>
    <row r="1747" spans="1:44" ht="18.75" customHeight="1" x14ac:dyDescent="0.25">
      <c r="A1747" t="e" vm="1760">
        <v>#VALUE!</v>
      </c>
      <c r="B1747" t="s">
        <v>4907</v>
      </c>
      <c r="C1747" t="s">
        <v>4908</v>
      </c>
      <c r="D1747" s="31" cm="1">
        <f t="array" aca="1" ref="D1747" ca="1">_FV(A1747,"Last trade time",TRUE)</f>
        <v>45824.938549675782</v>
      </c>
      <c r="E1747" s="23" cm="1">
        <f t="array" aca="1" ref="E1747" ca="1">_FV(A1747,"Price")</f>
        <v>22.25</v>
      </c>
      <c r="F1747" s="27" cm="1">
        <f t="array" aca="1" ref="F1747" ca="1">_FV(A1747,"Change (%)",TRUE)</f>
        <v>5.4229999999999999E-3</v>
      </c>
      <c r="G1747" s="26" cm="1">
        <f t="array" aca="1" ref="G1747" ca="1">_FV(A1747,"Change")</f>
        <v>0.12</v>
      </c>
      <c r="H1747" s="23" cm="1">
        <f t="array" aca="1" ref="H1747" ca="1">_FV(A1747,"Open")</f>
        <v>22.35</v>
      </c>
      <c r="I1747" s="23" cm="1">
        <f t="array" aca="1" ref="I1747" ca="1">_FV(A1747,"Low")</f>
        <v>22.24</v>
      </c>
      <c r="J1747" s="23" cm="1">
        <f t="array" aca="1" ref="J1747" ca="1">_FV(A1747,"High")</f>
        <v>22.42</v>
      </c>
      <c r="K1747" s="23" cm="1">
        <f t="array" aca="1" ref="K1747" ca="1">_FV(A1747,"Previous close",TRUE)</f>
        <v>22.13</v>
      </c>
      <c r="L1747" s="26"/>
      <c r="M1747" s="23" cm="1">
        <f t="array" aca="1" ref="M1747" ca="1">_FV(A1747,"52 week low",TRUE)</f>
        <v>17.87</v>
      </c>
      <c r="N1747" s="23" cm="1">
        <f t="array" aca="1" ref="N1747" ca="1">_FV(A1747,"52 week high",TRUE)</f>
        <v>23.776</v>
      </c>
      <c r="O1747" s="8" cm="1">
        <f t="array" aca="1" ref="O1747" ca="1">_FV(A1747,"Volume")</f>
        <v>357729</v>
      </c>
      <c r="P1747" s="7" cm="1">
        <f t="array" aca="1" ref="P1747" ca="1">_FV(A1747,"Volume average",TRUE)</f>
        <v>311491</v>
      </c>
      <c r="Q1747" t="s">
        <v>408</v>
      </c>
      <c r="S1747" t="s">
        <v>1795</v>
      </c>
      <c r="T1747" s="25" cm="1">
        <f t="array" aca="1" ref="T1747" ca="1">_FV(A1747,"Expense ratio",TRUE)</f>
        <v>5.7999999999999996E-3</v>
      </c>
      <c r="U1747" s="24" cm="1">
        <f t="array" aca="1" ref="U1747" ca="1">_FV(A1747,"Market cap",TRUE)</f>
        <v>813354588.24000001</v>
      </c>
      <c r="V1747" s="4">
        <v>813354560</v>
      </c>
      <c r="W1747" s="4">
        <v>813354560</v>
      </c>
      <c r="Y1747" t="s">
        <v>4909</v>
      </c>
      <c r="Z1747" s="5">
        <v>21.69</v>
      </c>
      <c r="AA1747" s="5">
        <v>7.8361299999999998</v>
      </c>
      <c r="AB1747" s="5">
        <v>0.10780000000000001</v>
      </c>
      <c r="AC1747" s="4">
        <v>349404</v>
      </c>
      <c r="AE1747" s="5">
        <v>10.48231521172891</v>
      </c>
      <c r="AF1747" s="5">
        <v>8.175319183156148</v>
      </c>
      <c r="AI1747" s="4">
        <v>349404</v>
      </c>
      <c r="AJ1747" s="5">
        <v>7596042.959999999</v>
      </c>
      <c r="AL1747" s="5">
        <v>23.78</v>
      </c>
      <c r="AM1747" s="5">
        <v>17.87</v>
      </c>
      <c r="AN1747" t="s">
        <v>90</v>
      </c>
      <c r="AO1747" t="str" cm="1">
        <f t="array" aca="1" ref="AO1747" ca="1">_FV(A1747,"Currency")</f>
        <v>USD</v>
      </c>
      <c r="AP1747" t="str" cm="1">
        <f t="array" aca="1" ref="AP1747" ca="1">_FV(A1747,"Exchange")</f>
        <v>NYSE Arca</v>
      </c>
      <c r="AQ1747" s="6" t="str" cm="1">
        <f t="array" aca="1" ref="AQ1747" ca="1">_FV(A1747,"Exchange abbreviation",TRUE)</f>
        <v>ARCX</v>
      </c>
      <c r="AR1747" t="str" cm="1">
        <f t="array" aca="1" ref="AR1747" ca="1">_FV(A1747,"Instrument type",TRUE)</f>
        <v>ETF</v>
      </c>
    </row>
    <row r="1748" spans="1:44" ht="18.75" customHeight="1" x14ac:dyDescent="0.25">
      <c r="A1748" t="e" vm="1761">
        <v>#VALUE!</v>
      </c>
      <c r="B1748" t="s">
        <v>4910</v>
      </c>
      <c r="C1748" t="s">
        <v>4911</v>
      </c>
      <c r="D1748" s="31" cm="1">
        <f t="array" aca="1" ref="D1748" ca="1">_FV(A1748,"Last trade time",TRUE)</f>
        <v>45824.843750265623</v>
      </c>
      <c r="E1748" s="23" cm="1">
        <f t="array" aca="1" ref="E1748" ca="1">_FV(A1748,"Price")</f>
        <v>112.8357</v>
      </c>
      <c r="F1748" s="27" cm="1">
        <f t="array" aca="1" ref="F1748" ca="1">_FV(A1748,"Change (%)",TRUE)</f>
        <v>1.0620000000000001E-2</v>
      </c>
      <c r="G1748" s="26" cm="1">
        <f t="array" aca="1" ref="G1748" ca="1">_FV(A1748,"Change")</f>
        <v>1.1857</v>
      </c>
      <c r="H1748" s="23" cm="1">
        <f t="array" aca="1" ref="H1748" ca="1">_FV(A1748,"Open")</f>
        <v>112.67</v>
      </c>
      <c r="I1748" s="23" cm="1">
        <f t="array" aca="1" ref="I1748" ca="1">_FV(A1748,"Low")</f>
        <v>112.57299999999999</v>
      </c>
      <c r="J1748" s="23" cm="1">
        <f t="array" aca="1" ref="J1748" ca="1">_FV(A1748,"High")</f>
        <v>113.325</v>
      </c>
      <c r="K1748" s="23" cm="1">
        <f t="array" aca="1" ref="K1748" ca="1">_FV(A1748,"Previous close",TRUE)</f>
        <v>111.65</v>
      </c>
      <c r="L1748" s="26"/>
      <c r="M1748" s="23" cm="1">
        <f t="array" aca="1" ref="M1748" ca="1">_FV(A1748,"52 week low",TRUE)</f>
        <v>93.185400000000001</v>
      </c>
      <c r="N1748" s="23" cm="1">
        <f t="array" aca="1" ref="N1748" ca="1">_FV(A1748,"52 week high",TRUE)</f>
        <v>127.9842</v>
      </c>
      <c r="O1748" s="8" cm="1">
        <f t="array" aca="1" ref="O1748" ca="1">_FV(A1748,"Volume")</f>
        <v>8676</v>
      </c>
      <c r="P1748" s="7" cm="1">
        <f t="array" aca="1" ref="P1748" ca="1">_FV(A1748,"Volume average",TRUE)</f>
        <v>21269</v>
      </c>
      <c r="Q1748" t="s">
        <v>143</v>
      </c>
      <c r="T1748" s="25" cm="1">
        <f t="array" aca="1" ref="T1748" ca="1">_FV(A1748,"Expense ratio",TRUE)</f>
        <v>5.7999999999999996E-3</v>
      </c>
      <c r="U1748" s="24" cm="1">
        <f t="array" aca="1" ref="U1748" ca="1">_FV(A1748,"Market cap",TRUE)</f>
        <v>1108338079.1400001</v>
      </c>
      <c r="V1748" s="16"/>
      <c r="W1748" s="16"/>
      <c r="Z1748" s="18"/>
      <c r="AA1748" s="20"/>
      <c r="AB1748" s="20"/>
      <c r="AC1748" s="21">
        <v>23875</v>
      </c>
      <c r="AE1748" s="18"/>
      <c r="AF1748" s="20"/>
      <c r="AI1748" s="21"/>
      <c r="AJ1748" s="18"/>
      <c r="AL1748" s="18"/>
      <c r="AM1748" s="18"/>
      <c r="AN1748" t="s">
        <v>73</v>
      </c>
      <c r="AO1748" t="str" cm="1">
        <f t="array" aca="1" ref="AO1748" ca="1">_FV(A1748,"Currency")</f>
        <v>USD</v>
      </c>
      <c r="AP1748" t="str" cm="1">
        <f t="array" aca="1" ref="AP1748" ca="1">_FV(A1748,"Exchange")</f>
        <v>Nasdaq Stock Market</v>
      </c>
      <c r="AQ1748" s="6" t="str" cm="1">
        <f t="array" aca="1" ref="AQ1748" ca="1">_FV(A1748,"Exchange abbreviation",TRUE)</f>
        <v>XNAS</v>
      </c>
      <c r="AR1748" t="str" cm="1">
        <f t="array" aca="1" ref="AR1748" ca="1">_FV(A1748,"Instrument type",TRUE)</f>
        <v>ETF</v>
      </c>
    </row>
    <row r="1749" spans="1:44" ht="18.75" customHeight="1" x14ac:dyDescent="0.25">
      <c r="A1749" t="e" vm="1762">
        <v>#VALUE!</v>
      </c>
      <c r="B1749" t="s">
        <v>4912</v>
      </c>
      <c r="C1749" t="s">
        <v>4913</v>
      </c>
      <c r="D1749" s="31" cm="1">
        <f t="array" aca="1" ref="D1749" ca="1">_FV(A1749,"Last trade time",TRUE)</f>
        <v>45824.840277812502</v>
      </c>
      <c r="E1749" s="23" cm="1">
        <f t="array" aca="1" ref="E1749" ca="1">_FV(A1749,"Price")</f>
        <v>14</v>
      </c>
      <c r="F1749" s="27" cm="1">
        <f t="array" aca="1" ref="F1749" ca="1">_FV(A1749,"Change (%)",TRUE)</f>
        <v>7.1480000000000003E-4</v>
      </c>
      <c r="G1749" s="26" cm="1">
        <f t="array" aca="1" ref="G1749" ca="1">_FV(A1749,"Change")</f>
        <v>0.01</v>
      </c>
      <c r="H1749" s="23" cm="1">
        <f t="array" aca="1" ref="H1749" ca="1">_FV(A1749,"Open")</f>
        <v>13.98</v>
      </c>
      <c r="I1749" s="23" cm="1">
        <f t="array" aca="1" ref="I1749" ca="1">_FV(A1749,"Low")</f>
        <v>13.971</v>
      </c>
      <c r="J1749" s="23" cm="1">
        <f t="array" aca="1" ref="J1749" ca="1">_FV(A1749,"High")</f>
        <v>14.07</v>
      </c>
      <c r="K1749" s="23" cm="1">
        <f t="array" aca="1" ref="K1749" ca="1">_FV(A1749,"Previous close",TRUE)</f>
        <v>13.99</v>
      </c>
      <c r="L1749" s="26"/>
      <c r="M1749" s="23" cm="1">
        <f t="array" aca="1" ref="M1749" ca="1">_FV(A1749,"52 week low",TRUE)</f>
        <v>13.615</v>
      </c>
      <c r="N1749" s="23" cm="1">
        <f t="array" aca="1" ref="N1749" ca="1">_FV(A1749,"52 week high",TRUE)</f>
        <v>15.95</v>
      </c>
      <c r="O1749" s="8" cm="1">
        <f t="array" aca="1" ref="O1749" ca="1">_FV(A1749,"Volume")</f>
        <v>141675</v>
      </c>
      <c r="P1749" s="7" cm="1">
        <f t="array" aca="1" ref="P1749" ca="1">_FV(A1749,"Volume average",TRUE)</f>
        <v>156504</v>
      </c>
      <c r="Q1749" t="s">
        <v>72</v>
      </c>
      <c r="T1749" s="25" cm="1">
        <f t="array" aca="1" ref="T1749" ca="1">_FV(A1749,"Expense ratio",TRUE)</f>
        <v>5.7999999999999996E-3</v>
      </c>
      <c r="U1749" s="24" cm="1">
        <f t="array" aca="1" ref="U1749" ca="1">_FV(A1749,"Market cap",TRUE)</f>
        <v>779972203.64999998</v>
      </c>
      <c r="V1749" s="16"/>
      <c r="W1749" s="16"/>
      <c r="Z1749" s="18"/>
      <c r="AA1749" s="20"/>
      <c r="AB1749" s="20"/>
      <c r="AC1749" s="21">
        <v>153619</v>
      </c>
      <c r="AE1749" s="18"/>
      <c r="AF1749" s="20"/>
      <c r="AI1749" s="21"/>
      <c r="AJ1749" s="18"/>
      <c r="AL1749" s="18"/>
      <c r="AM1749" s="18"/>
      <c r="AN1749" t="s">
        <v>73</v>
      </c>
      <c r="AO1749" t="str" cm="1">
        <f t="array" aca="1" ref="AO1749" ca="1">_FV(A1749,"Currency")</f>
        <v>USD</v>
      </c>
      <c r="AP1749" t="str" cm="1">
        <f t="array" aca="1" ref="AP1749" ca="1">_FV(A1749,"Exchange")</f>
        <v>NYSE Arca</v>
      </c>
      <c r="AQ1749" s="6" t="str" cm="1">
        <f t="array" aca="1" ref="AQ1749" ca="1">_FV(A1749,"Exchange abbreviation",TRUE)</f>
        <v>ARCX</v>
      </c>
      <c r="AR1749" t="str" cm="1">
        <f t="array" aca="1" ref="AR1749" ca="1">_FV(A1749,"Instrument type",TRUE)</f>
        <v>ETF</v>
      </c>
    </row>
    <row r="1750" spans="1:44" ht="18.75" customHeight="1" x14ac:dyDescent="0.25">
      <c r="A1750" t="e" vm="1763">
        <v>#VALUE!</v>
      </c>
      <c r="B1750" t="s">
        <v>4914</v>
      </c>
      <c r="C1750" t="s">
        <v>4915</v>
      </c>
      <c r="D1750" s="31" cm="1">
        <f t="array" aca="1" ref="D1750" ca="1">_FV(A1750,"Last trade time",TRUE)</f>
        <v>45824.928196457811</v>
      </c>
      <c r="E1750" s="23" cm="1">
        <f t="array" aca="1" ref="E1750" ca="1">_FV(A1750,"Price")</f>
        <v>20.79</v>
      </c>
      <c r="F1750" s="27" cm="1">
        <f t="array" aca="1" ref="F1750" ca="1">_FV(A1750,"Change (%)",TRUE)</f>
        <v>1.4449999999999999E-3</v>
      </c>
      <c r="G1750" s="26" cm="1">
        <f t="array" aca="1" ref="G1750" ca="1">_FV(A1750,"Change")</f>
        <v>0.03</v>
      </c>
      <c r="H1750" s="23" cm="1">
        <f t="array" aca="1" ref="H1750" ca="1">_FV(A1750,"Open")</f>
        <v>20.85</v>
      </c>
      <c r="I1750" s="23" cm="1">
        <f t="array" aca="1" ref="I1750" ca="1">_FV(A1750,"Low")</f>
        <v>20.72</v>
      </c>
      <c r="J1750" s="23" cm="1">
        <f t="array" aca="1" ref="J1750" ca="1">_FV(A1750,"High")</f>
        <v>20.948399999999999</v>
      </c>
      <c r="K1750" s="23" cm="1">
        <f t="array" aca="1" ref="K1750" ca="1">_FV(A1750,"Previous close",TRUE)</f>
        <v>20.76</v>
      </c>
      <c r="L1750" s="26"/>
      <c r="M1750" s="23" cm="1">
        <f t="array" aca="1" ref="M1750" ca="1">_FV(A1750,"52 week low",TRUE)</f>
        <v>18.09</v>
      </c>
      <c r="N1750" s="23" cm="1">
        <f t="array" aca="1" ref="N1750" ca="1">_FV(A1750,"52 week high",TRUE)</f>
        <v>22.883900000000001</v>
      </c>
      <c r="O1750" s="8" cm="1">
        <f t="array" aca="1" ref="O1750" ca="1">_FV(A1750,"Volume")</f>
        <v>22738</v>
      </c>
      <c r="P1750" s="7" cm="1">
        <f t="array" aca="1" ref="P1750" ca="1">_FV(A1750,"Volume average",TRUE)</f>
        <v>23261</v>
      </c>
      <c r="Q1750" t="s">
        <v>1626</v>
      </c>
      <c r="S1750" t="s">
        <v>1795</v>
      </c>
      <c r="T1750" s="25" cm="1">
        <f t="array" aca="1" ref="T1750" ca="1">_FV(A1750,"Expense ratio",TRUE)</f>
        <v>5.7999999999999996E-3</v>
      </c>
      <c r="U1750" s="24" cm="1">
        <f t="array" aca="1" ref="U1750" ca="1">_FV(A1750,"Market cap",TRUE)</f>
        <v>181532040.36000001</v>
      </c>
      <c r="V1750" s="4">
        <v>181532032</v>
      </c>
      <c r="W1750" s="4">
        <v>181532032</v>
      </c>
      <c r="Y1750" t="s">
        <v>3915</v>
      </c>
      <c r="Z1750" s="5">
        <v>20.67</v>
      </c>
      <c r="AA1750" s="5">
        <v>17.178204000000001</v>
      </c>
      <c r="AB1750" s="5">
        <v>8.6599999999999996E-2</v>
      </c>
      <c r="AC1750" s="4">
        <v>28282</v>
      </c>
      <c r="AE1750" s="5">
        <v>8.2733307976012647</v>
      </c>
      <c r="AF1750" s="5">
        <v>14.412302820207049</v>
      </c>
      <c r="AI1750" s="4">
        <v>28282</v>
      </c>
      <c r="AJ1750" s="5">
        <v>586851.5</v>
      </c>
      <c r="AL1750" s="5">
        <v>22.884</v>
      </c>
      <c r="AM1750" s="5">
        <v>18.09</v>
      </c>
      <c r="AN1750" t="s">
        <v>47</v>
      </c>
      <c r="AO1750" t="str" cm="1">
        <f t="array" aca="1" ref="AO1750" ca="1">_FV(A1750,"Currency")</f>
        <v>USD</v>
      </c>
      <c r="AP1750" t="str" cm="1">
        <f t="array" aca="1" ref="AP1750" ca="1">_FV(A1750,"Exchange")</f>
        <v>Nasdaq Stock Market</v>
      </c>
      <c r="AQ1750" s="6" t="str" cm="1">
        <f t="array" aca="1" ref="AQ1750" ca="1">_FV(A1750,"Exchange abbreviation",TRUE)</f>
        <v>XNAS</v>
      </c>
      <c r="AR1750" t="str" cm="1">
        <f t="array" aca="1" ref="AR1750" ca="1">_FV(A1750,"Instrument type",TRUE)</f>
        <v>ETF</v>
      </c>
    </row>
    <row r="1751" spans="1:44" ht="18.75" customHeight="1" x14ac:dyDescent="0.25">
      <c r="A1751" t="e" vm="1764">
        <v>#VALUE!</v>
      </c>
      <c r="B1751" t="s">
        <v>4916</v>
      </c>
      <c r="C1751" t="s">
        <v>4917</v>
      </c>
      <c r="D1751" s="31" cm="1">
        <f t="array" aca="1" ref="D1751" ca="1">_FV(A1751,"Last trade time",TRUE)</f>
        <v>45824.875145774997</v>
      </c>
      <c r="E1751" s="23" cm="1">
        <f t="array" aca="1" ref="E1751" ca="1">_FV(A1751,"Price")</f>
        <v>46.670200000000001</v>
      </c>
      <c r="F1751" s="27" cm="1">
        <f t="array" aca="1" ref="F1751" ca="1">_FV(A1751,"Change (%)",TRUE)</f>
        <v>5.3900000000000007E-3</v>
      </c>
      <c r="G1751" s="26" cm="1">
        <f t="array" aca="1" ref="G1751" ca="1">_FV(A1751,"Change")</f>
        <v>0.25019999999999998</v>
      </c>
      <c r="H1751" s="23" cm="1">
        <f t="array" aca="1" ref="H1751" ca="1">_FV(A1751,"Open")</f>
        <v>46.8</v>
      </c>
      <c r="I1751" s="23" cm="1">
        <f t="array" aca="1" ref="I1751" ca="1">_FV(A1751,"Low")</f>
        <v>46.67</v>
      </c>
      <c r="J1751" s="23" cm="1">
        <f t="array" aca="1" ref="J1751" ca="1">_FV(A1751,"High")</f>
        <v>46.99</v>
      </c>
      <c r="K1751" s="23" cm="1">
        <f t="array" aca="1" ref="K1751" ca="1">_FV(A1751,"Previous close",TRUE)</f>
        <v>46.42</v>
      </c>
      <c r="L1751" s="26"/>
      <c r="M1751" s="23" cm="1">
        <f t="array" aca="1" ref="M1751" ca="1">_FV(A1751,"52 week low",TRUE)</f>
        <v>37.11</v>
      </c>
      <c r="N1751" s="23" cm="1">
        <f t="array" aca="1" ref="N1751" ca="1">_FV(A1751,"52 week high",TRUE)</f>
        <v>46.99</v>
      </c>
      <c r="O1751" s="8" cm="1">
        <f t="array" aca="1" ref="O1751" ca="1">_FV(A1751,"Volume")</f>
        <v>31616</v>
      </c>
      <c r="P1751" s="7" cm="1">
        <f t="array" aca="1" ref="P1751" ca="1">_FV(A1751,"Volume average",TRUE)</f>
        <v>55658</v>
      </c>
      <c r="Q1751" t="s">
        <v>2582</v>
      </c>
      <c r="S1751" t="s">
        <v>56</v>
      </c>
      <c r="T1751" s="25" cm="1">
        <f t="array" aca="1" ref="T1751" ca="1">_FV(A1751,"Expense ratio",TRUE)</f>
        <v>5.7999999999999996E-3</v>
      </c>
      <c r="U1751" s="24" cm="1">
        <f t="array" aca="1" ref="U1751" ca="1">_FV(A1751,"Market cap",TRUE)</f>
        <v>403426236.98000002</v>
      </c>
      <c r="V1751" s="4">
        <v>403426240</v>
      </c>
      <c r="W1751" s="4">
        <v>403426240</v>
      </c>
      <c r="Y1751" t="s">
        <v>4918</v>
      </c>
      <c r="Z1751" s="5">
        <v>45.976999999999997</v>
      </c>
      <c r="AA1751" s="5">
        <v>11.179639</v>
      </c>
      <c r="AB1751" s="5">
        <v>4.36E-2</v>
      </c>
      <c r="AC1751" s="4">
        <v>46138</v>
      </c>
      <c r="AE1751" s="5">
        <v>23.526881136847582</v>
      </c>
      <c r="AF1751" s="5">
        <v>18.87078151615324</v>
      </c>
      <c r="AI1751" s="4">
        <v>46138</v>
      </c>
      <c r="AJ1751" s="5">
        <v>2134805.2599999998</v>
      </c>
      <c r="AL1751" s="5">
        <v>46.9</v>
      </c>
      <c r="AM1751" s="5">
        <v>37.11</v>
      </c>
      <c r="AN1751" t="s">
        <v>90</v>
      </c>
      <c r="AO1751" t="str" cm="1">
        <f t="array" aca="1" ref="AO1751" ca="1">_FV(A1751,"Currency")</f>
        <v>USD</v>
      </c>
      <c r="AP1751" t="str" cm="1">
        <f t="array" aca="1" ref="AP1751" ca="1">_FV(A1751,"Exchange")</f>
        <v>NYSE Arca</v>
      </c>
      <c r="AQ1751" s="6" t="str" cm="1">
        <f t="array" aca="1" ref="AQ1751" ca="1">_FV(A1751,"Exchange abbreviation",TRUE)</f>
        <v>ARCX</v>
      </c>
      <c r="AR1751" t="str" cm="1">
        <f t="array" aca="1" ref="AR1751" ca="1">_FV(A1751,"Instrument type",TRUE)</f>
        <v>ETF</v>
      </c>
    </row>
    <row r="1752" spans="1:44" ht="18.75" customHeight="1" x14ac:dyDescent="0.25">
      <c r="A1752" t="e" vm="1765">
        <v>#VALUE!</v>
      </c>
      <c r="B1752" t="s">
        <v>4919</v>
      </c>
      <c r="C1752" t="s">
        <v>4920</v>
      </c>
      <c r="D1752" s="31" cm="1">
        <f t="array" aca="1" ref="D1752" ca="1">_FV(A1752,"Last trade time",TRUE)</f>
        <v>45824.843750265623</v>
      </c>
      <c r="E1752" s="23" cm="1">
        <f t="array" aca="1" ref="E1752" ca="1">_FV(A1752,"Price")</f>
        <v>145.07</v>
      </c>
      <c r="F1752" s="27" cm="1">
        <f t="array" aca="1" ref="F1752" ca="1">_FV(A1752,"Change (%)",TRUE)</f>
        <v>9.9550000000000003E-3</v>
      </c>
      <c r="G1752" s="26" cm="1">
        <f t="array" aca="1" ref="G1752" ca="1">_FV(A1752,"Change")</f>
        <v>1.43</v>
      </c>
      <c r="H1752" s="23" cm="1">
        <f t="array" aca="1" ref="H1752" ca="1">_FV(A1752,"Open")</f>
        <v>144.44999999999999</v>
      </c>
      <c r="I1752" s="23" cm="1">
        <f t="array" aca="1" ref="I1752" ca="1">_FV(A1752,"Low")</f>
        <v>144.44999999999999</v>
      </c>
      <c r="J1752" s="23" cm="1">
        <f t="array" aca="1" ref="J1752" ca="1">_FV(A1752,"High")</f>
        <v>145.58000000000001</v>
      </c>
      <c r="K1752" s="23" cm="1">
        <f t="array" aca="1" ref="K1752" ca="1">_FV(A1752,"Previous close",TRUE)</f>
        <v>143.63999999999999</v>
      </c>
      <c r="L1752" s="26"/>
      <c r="M1752" s="23" cm="1">
        <f t="array" aca="1" ref="M1752" ca="1">_FV(A1752,"52 week low",TRUE)</f>
        <v>113.13</v>
      </c>
      <c r="N1752" s="23" cm="1">
        <f t="array" aca="1" ref="N1752" ca="1">_FV(A1752,"52 week high",TRUE)</f>
        <v>149.15639999999999</v>
      </c>
      <c r="O1752" s="8" cm="1">
        <f t="array" aca="1" ref="O1752" ca="1">_FV(A1752,"Volume")</f>
        <v>7212</v>
      </c>
      <c r="P1752" s="7" cm="1">
        <f t="array" aca="1" ref="P1752" ca="1">_FV(A1752,"Volume average",TRUE)</f>
        <v>22333</v>
      </c>
      <c r="Q1752" t="s">
        <v>143</v>
      </c>
      <c r="T1752" s="25" cm="1">
        <f t="array" aca="1" ref="T1752" ca="1">_FV(A1752,"Expense ratio",TRUE)</f>
        <v>5.7999999999999996E-3</v>
      </c>
      <c r="U1752" s="24" cm="1">
        <f t="array" aca="1" ref="U1752" ca="1">_FV(A1752,"Market cap",TRUE)</f>
        <v>1112624301.98</v>
      </c>
      <c r="V1752" s="16"/>
      <c r="W1752" s="16"/>
      <c r="Z1752" s="18"/>
      <c r="AA1752" s="20"/>
      <c r="AB1752" s="20"/>
      <c r="AC1752" s="21">
        <v>23407</v>
      </c>
      <c r="AE1752" s="18"/>
      <c r="AF1752" s="20"/>
      <c r="AI1752" s="21"/>
      <c r="AJ1752" s="18"/>
      <c r="AL1752" s="18"/>
      <c r="AM1752" s="18"/>
      <c r="AN1752" t="s">
        <v>73</v>
      </c>
      <c r="AO1752" t="str" cm="1">
        <f t="array" aca="1" ref="AO1752" ca="1">_FV(A1752,"Currency")</f>
        <v>USD</v>
      </c>
      <c r="AP1752" t="str" cm="1">
        <f t="array" aca="1" ref="AP1752" ca="1">_FV(A1752,"Exchange")</f>
        <v>Nasdaq Stock Market</v>
      </c>
      <c r="AQ1752" s="6" t="str" cm="1">
        <f t="array" aca="1" ref="AQ1752" ca="1">_FV(A1752,"Exchange abbreviation",TRUE)</f>
        <v>XNAS</v>
      </c>
      <c r="AR1752" t="str" cm="1">
        <f t="array" aca="1" ref="AR1752" ca="1">_FV(A1752,"Instrument type",TRUE)</f>
        <v>ETF</v>
      </c>
    </row>
    <row r="1753" spans="1:44" ht="18.75" customHeight="1" x14ac:dyDescent="0.25">
      <c r="A1753" t="e" vm="1766">
        <v>#VALUE!</v>
      </c>
      <c r="B1753" t="s">
        <v>4921</v>
      </c>
      <c r="C1753" t="s">
        <v>4922</v>
      </c>
      <c r="D1753" s="31" cm="1">
        <f t="array" aca="1" ref="D1753" ca="1">_FV(A1753,"Last trade time",TRUE)</f>
        <v>45824.840277823438</v>
      </c>
      <c r="E1753" s="23" cm="1">
        <f t="array" aca="1" ref="E1753" ca="1">_FV(A1753,"Price")</f>
        <v>57.393999999999998</v>
      </c>
      <c r="F1753" s="27" cm="1">
        <f t="array" aca="1" ref="F1753" ca="1">_FV(A1753,"Change (%)",TRUE)</f>
        <v>4.797E-3</v>
      </c>
      <c r="G1753" s="26" cm="1">
        <f t="array" aca="1" ref="G1753" ca="1">_FV(A1753,"Change")</f>
        <v>0.27400000000000002</v>
      </c>
      <c r="H1753" s="23" cm="1">
        <f t="array" aca="1" ref="H1753" ca="1">_FV(A1753,"Open")</f>
        <v>57.56</v>
      </c>
      <c r="I1753" s="23" cm="1">
        <f t="array" aca="1" ref="I1753" ca="1">_FV(A1753,"Low")</f>
        <v>57.393999999999998</v>
      </c>
      <c r="J1753" s="23" cm="1">
        <f t="array" aca="1" ref="J1753" ca="1">_FV(A1753,"High")</f>
        <v>57.74</v>
      </c>
      <c r="K1753" s="23" cm="1">
        <f t="array" aca="1" ref="K1753" ca="1">_FV(A1753,"Previous close",TRUE)</f>
        <v>57.12</v>
      </c>
      <c r="L1753" s="26"/>
      <c r="M1753" s="23" cm="1">
        <f t="array" aca="1" ref="M1753" ca="1">_FV(A1753,"52 week low",TRUE)</f>
        <v>48.93</v>
      </c>
      <c r="N1753" s="23" cm="1">
        <f t="array" aca="1" ref="N1753" ca="1">_FV(A1753,"52 week high",TRUE)</f>
        <v>57.924999999999997</v>
      </c>
      <c r="O1753" s="8" cm="1">
        <f t="array" aca="1" ref="O1753" ca="1">_FV(A1753,"Volume")</f>
        <v>1017</v>
      </c>
      <c r="P1753" s="7" cm="1">
        <f t="array" aca="1" ref="P1753" ca="1">_FV(A1753,"Volume average",TRUE)</f>
        <v>7055</v>
      </c>
      <c r="Q1753" t="s">
        <v>464</v>
      </c>
      <c r="T1753" s="25" cm="1">
        <f t="array" aca="1" ref="T1753" ca="1">_FV(A1753,"Expense ratio",TRUE)</f>
        <v>5.7999999999999996E-3</v>
      </c>
      <c r="U1753" s="24" cm="1">
        <f t="array" aca="1" ref="U1753" ca="1">_FV(A1753,"Market cap",TRUE)</f>
        <v>118904760.05</v>
      </c>
      <c r="V1753" s="16"/>
      <c r="W1753" s="16"/>
      <c r="Z1753" s="18"/>
      <c r="AA1753" s="20"/>
      <c r="AB1753" s="20"/>
      <c r="AC1753" s="21">
        <v>7144</v>
      </c>
      <c r="AE1753" s="18"/>
      <c r="AF1753" s="20"/>
      <c r="AI1753" s="21"/>
      <c r="AJ1753" s="18"/>
      <c r="AL1753" s="18"/>
      <c r="AM1753" s="18"/>
      <c r="AN1753" t="s">
        <v>73</v>
      </c>
      <c r="AO1753" t="str" cm="1">
        <f t="array" aca="1" ref="AO1753" ca="1">_FV(A1753,"Currency")</f>
        <v>USD</v>
      </c>
      <c r="AP1753" t="str" cm="1">
        <f t="array" aca="1" ref="AP1753" ca="1">_FV(A1753,"Exchange")</f>
        <v>NYSE Arca</v>
      </c>
      <c r="AQ1753" s="6" t="str" cm="1">
        <f t="array" aca="1" ref="AQ1753" ca="1">_FV(A1753,"Exchange abbreviation",TRUE)</f>
        <v>ARCX</v>
      </c>
      <c r="AR1753" t="str" cm="1">
        <f t="array" aca="1" ref="AR1753" ca="1">_FV(A1753,"Instrument type",TRUE)</f>
        <v>ETF</v>
      </c>
    </row>
    <row r="1754" spans="1:44" ht="18.75" customHeight="1" x14ac:dyDescent="0.25">
      <c r="A1754" t="e" vm="1767">
        <v>#VALUE!</v>
      </c>
      <c r="B1754" t="s">
        <v>4923</v>
      </c>
      <c r="C1754" t="s">
        <v>4924</v>
      </c>
      <c r="D1754" s="31" cm="1">
        <f t="array" aca="1" ref="D1754" ca="1">_FV(A1754,"Last trade time",TRUE)</f>
        <v>45824.840277812502</v>
      </c>
      <c r="E1754" s="23" cm="1">
        <f t="array" aca="1" ref="E1754" ca="1">_FV(A1754,"Price")</f>
        <v>84.83</v>
      </c>
      <c r="F1754" s="27" cm="1">
        <f t="array" aca="1" ref="F1754" ca="1">_FV(A1754,"Change (%)",TRUE)</f>
        <v>-2.7460000000000002E-3</v>
      </c>
      <c r="G1754" s="26" cm="1">
        <f t="array" aca="1" ref="G1754" ca="1">_FV(A1754,"Change")</f>
        <v>-0.2336</v>
      </c>
      <c r="H1754" s="23" cm="1">
        <f t="array" aca="1" ref="H1754" ca="1">_FV(A1754,"Open")</f>
        <v>85.17</v>
      </c>
      <c r="I1754" s="23" cm="1">
        <f t="array" aca="1" ref="I1754" ca="1">_FV(A1754,"Low")</f>
        <v>84.83</v>
      </c>
      <c r="J1754" s="23" cm="1">
        <f t="array" aca="1" ref="J1754" ca="1">_FV(A1754,"High")</f>
        <v>85.32</v>
      </c>
      <c r="K1754" s="23" cm="1">
        <f t="array" aca="1" ref="K1754" ca="1">_FV(A1754,"Previous close",TRUE)</f>
        <v>85.063599999999994</v>
      </c>
      <c r="L1754" s="26"/>
      <c r="M1754" s="23" cm="1">
        <f t="array" aca="1" ref="M1754" ca="1">_FV(A1754,"52 week low",TRUE)</f>
        <v>68.88</v>
      </c>
      <c r="N1754" s="23" cm="1">
        <f t="array" aca="1" ref="N1754" ca="1">_FV(A1754,"52 week high",TRUE)</f>
        <v>85.999600000000001</v>
      </c>
      <c r="O1754" s="8" cm="1">
        <f t="array" aca="1" ref="O1754" ca="1">_FV(A1754,"Volume")</f>
        <v>16438</v>
      </c>
      <c r="P1754" s="7" cm="1">
        <f t="array" aca="1" ref="P1754" ca="1">_FV(A1754,"Volume average",TRUE)</f>
        <v>21709</v>
      </c>
      <c r="Q1754" t="s">
        <v>2542</v>
      </c>
      <c r="R1754" t="s">
        <v>2543</v>
      </c>
      <c r="S1754" t="s">
        <v>56</v>
      </c>
      <c r="T1754" s="25" cm="1">
        <f t="array" aca="1" ref="T1754" ca="1">_FV(A1754,"Expense ratio",TRUE)</f>
        <v>5.7999999999999996E-3</v>
      </c>
      <c r="U1754" s="24" cm="1">
        <f t="array" aca="1" ref="U1754" ca="1">_FV(A1754,"Market cap",TRUE)</f>
        <v>288624956.41000003</v>
      </c>
      <c r="V1754" s="4">
        <v>288624960</v>
      </c>
      <c r="W1754" s="4">
        <v>288624960</v>
      </c>
      <c r="Y1754" t="s">
        <v>4918</v>
      </c>
      <c r="Z1754" s="5">
        <v>84.563000000000002</v>
      </c>
      <c r="AA1754" s="5">
        <v>11.154722</v>
      </c>
      <c r="AB1754" s="5">
        <v>1.47E-2</v>
      </c>
      <c r="AC1754" s="4">
        <v>29223</v>
      </c>
      <c r="AE1754" s="5">
        <v>12.95908244944517</v>
      </c>
      <c r="AF1754" s="5">
        <v>15.17493059395327</v>
      </c>
      <c r="AI1754" s="4">
        <v>29223</v>
      </c>
      <c r="AJ1754" s="5">
        <v>2491891.9668000001</v>
      </c>
      <c r="AL1754" s="4">
        <v>86</v>
      </c>
      <c r="AM1754" s="5">
        <v>68.88</v>
      </c>
      <c r="AN1754" t="s">
        <v>90</v>
      </c>
      <c r="AO1754" t="str" cm="1">
        <f t="array" aca="1" ref="AO1754" ca="1">_FV(A1754,"Currency")</f>
        <v>USD</v>
      </c>
      <c r="AP1754" t="str" cm="1">
        <f t="array" aca="1" ref="AP1754" ca="1">_FV(A1754,"Exchange")</f>
        <v>NYSE Arca</v>
      </c>
      <c r="AQ1754" s="6" t="str" cm="1">
        <f t="array" aca="1" ref="AQ1754" ca="1">_FV(A1754,"Exchange abbreviation",TRUE)</f>
        <v>ARCX</v>
      </c>
      <c r="AR1754" t="str" cm="1">
        <f t="array" aca="1" ref="AR1754" ca="1">_FV(A1754,"Instrument type",TRUE)</f>
        <v>ETF</v>
      </c>
    </row>
    <row r="1755" spans="1:44" ht="18.75" customHeight="1" x14ac:dyDescent="0.25">
      <c r="A1755" t="e" vm="1768">
        <v>#VALUE!</v>
      </c>
      <c r="B1755" t="s">
        <v>4925</v>
      </c>
      <c r="C1755" t="s">
        <v>4926</v>
      </c>
      <c r="D1755" s="31" cm="1">
        <f t="array" aca="1" ref="D1755" ca="1">_FV(A1755,"Last trade time",TRUE)</f>
        <v>45824.841768020313</v>
      </c>
      <c r="E1755" s="23" cm="1">
        <f t="array" aca="1" ref="E1755" ca="1">_FV(A1755,"Price")</f>
        <v>64.524100000000004</v>
      </c>
      <c r="F1755" s="27" cm="1">
        <f t="array" aca="1" ref="F1755" ca="1">_FV(A1755,"Change (%)",TRUE)</f>
        <v>9.0669999999999987E-3</v>
      </c>
      <c r="G1755" s="26" cm="1">
        <f t="array" aca="1" ref="G1755" ca="1">_FV(A1755,"Change")</f>
        <v>0.57979999999999998</v>
      </c>
      <c r="H1755" s="23" cm="1">
        <f t="array" aca="1" ref="H1755" ca="1">_FV(A1755,"Open")</f>
        <v>64.19</v>
      </c>
      <c r="I1755" s="23" cm="1">
        <f t="array" aca="1" ref="I1755" ca="1">_FV(A1755,"Low")</f>
        <v>63.828800000000001</v>
      </c>
      <c r="J1755" s="23" cm="1">
        <f t="array" aca="1" ref="J1755" ca="1">_FV(A1755,"High")</f>
        <v>64.524100000000004</v>
      </c>
      <c r="K1755" s="23" cm="1">
        <f t="array" aca="1" ref="K1755" ca="1">_FV(A1755,"Previous close",TRUE)</f>
        <v>63.944299999999998</v>
      </c>
      <c r="L1755" s="26"/>
      <c r="M1755" s="23" cm="1">
        <f t="array" aca="1" ref="M1755" ca="1">_FV(A1755,"52 week low",TRUE)</f>
        <v>54.520899999999997</v>
      </c>
      <c r="N1755" s="23" cm="1">
        <f t="array" aca="1" ref="N1755" ca="1">_FV(A1755,"52 week high",TRUE)</f>
        <v>72.8399</v>
      </c>
      <c r="O1755" s="8" cm="1">
        <f t="array" aca="1" ref="O1755" ca="1">_FV(A1755,"Volume")</f>
        <v>5958</v>
      </c>
      <c r="P1755" s="7" cm="1">
        <f t="array" aca="1" ref="P1755" ca="1">_FV(A1755,"Volume average",TRUE)</f>
        <v>6309</v>
      </c>
      <c r="Q1755" t="s">
        <v>351</v>
      </c>
      <c r="S1755" t="s">
        <v>277</v>
      </c>
      <c r="T1755" s="25" cm="1">
        <f t="array" aca="1" ref="T1755" ca="1">_FV(A1755,"Expense ratio",TRUE)</f>
        <v>5.7999999999999996E-3</v>
      </c>
      <c r="U1755" s="24" cm="1">
        <f t="array" aca="1" ref="U1755" ca="1">_FV(A1755,"Market cap",TRUE)</f>
        <v>221239966</v>
      </c>
      <c r="V1755" s="4">
        <v>221243472</v>
      </c>
      <c r="W1755" s="4">
        <v>221243472</v>
      </c>
      <c r="Y1755" t="s">
        <v>4312</v>
      </c>
      <c r="Z1755" s="5">
        <v>65.31</v>
      </c>
      <c r="AA1755" s="5">
        <v>21.165320999999999</v>
      </c>
      <c r="AB1755" s="5">
        <v>6.9999999999999999E-4</v>
      </c>
      <c r="AC1755" s="4">
        <v>8146</v>
      </c>
      <c r="AE1755" s="5">
        <v>-2.4532947334130468</v>
      </c>
      <c r="AF1755" s="5">
        <v>1.6640172031385789</v>
      </c>
      <c r="AH1755" s="17">
        <v>4550000</v>
      </c>
      <c r="AI1755" s="4">
        <v>8146</v>
      </c>
      <c r="AJ1755" s="5">
        <v>532200.98880000005</v>
      </c>
      <c r="AL1755" s="5">
        <v>72.84</v>
      </c>
      <c r="AM1755" s="5">
        <v>54.52</v>
      </c>
      <c r="AN1755" t="s">
        <v>47</v>
      </c>
      <c r="AO1755" t="str" cm="1">
        <f t="array" aca="1" ref="AO1755" ca="1">_FV(A1755,"Currency")</f>
        <v>USD</v>
      </c>
      <c r="AP1755" t="str" cm="1">
        <f t="array" aca="1" ref="AP1755" ca="1">_FV(A1755,"Exchange")</f>
        <v>NYSE Arca</v>
      </c>
      <c r="AQ1755" s="6" t="str" cm="1">
        <f t="array" aca="1" ref="AQ1755" ca="1">_FV(A1755,"Exchange abbreviation",TRUE)</f>
        <v>ARCX</v>
      </c>
      <c r="AR1755" t="str" cm="1">
        <f t="array" aca="1" ref="AR1755" ca="1">_FV(A1755,"Instrument type",TRUE)</f>
        <v>ETF</v>
      </c>
    </row>
    <row r="1756" spans="1:44" ht="18.75" customHeight="1" x14ac:dyDescent="0.25">
      <c r="A1756" t="e" vm="1769">
        <v>#VALUE!</v>
      </c>
      <c r="B1756" t="s">
        <v>4927</v>
      </c>
      <c r="C1756" t="s">
        <v>4928</v>
      </c>
      <c r="D1756" s="31" cm="1">
        <f t="array" aca="1" ref="D1756" ca="1">_FV(A1756,"Last trade time",TRUE)</f>
        <v>45824.840277812502</v>
      </c>
      <c r="E1756" s="23" cm="1">
        <f t="array" aca="1" ref="E1756" ca="1">_FV(A1756,"Price")</f>
        <v>40.369999999999997</v>
      </c>
      <c r="F1756" s="27" cm="1">
        <f t="array" aca="1" ref="F1756" ca="1">_FV(A1756,"Change (%)",TRUE)</f>
        <v>6.4819999999999999E-3</v>
      </c>
      <c r="G1756" s="26" cm="1">
        <f t="array" aca="1" ref="G1756" ca="1">_FV(A1756,"Change")</f>
        <v>0.26</v>
      </c>
      <c r="H1756" s="23" cm="1">
        <f t="array" aca="1" ref="H1756" ca="1">_FV(A1756,"Open")</f>
        <v>40.54</v>
      </c>
      <c r="I1756" s="23" cm="1">
        <f t="array" aca="1" ref="I1756" ca="1">_FV(A1756,"Low")</f>
        <v>40.369999999999997</v>
      </c>
      <c r="J1756" s="23" cm="1">
        <f t="array" aca="1" ref="J1756" ca="1">_FV(A1756,"High")</f>
        <v>40.543399999999998</v>
      </c>
      <c r="K1756" s="23" cm="1">
        <f t="array" aca="1" ref="K1756" ca="1">_FV(A1756,"Previous close",TRUE)</f>
        <v>40.11</v>
      </c>
      <c r="L1756" s="26"/>
      <c r="M1756" s="23" cm="1">
        <f t="array" aca="1" ref="M1756" ca="1">_FV(A1756,"52 week low",TRUE)</f>
        <v>33.299999999999997</v>
      </c>
      <c r="N1756" s="23" cm="1">
        <f t="array" aca="1" ref="N1756" ca="1">_FV(A1756,"52 week high",TRUE)</f>
        <v>40.549999999999997</v>
      </c>
      <c r="O1756" s="8" cm="1">
        <f t="array" aca="1" ref="O1756" ca="1">_FV(A1756,"Volume")</f>
        <v>10165</v>
      </c>
      <c r="P1756" s="7" cm="1">
        <f t="array" aca="1" ref="P1756" ca="1">_FV(A1756,"Volume average",TRUE)</f>
        <v>28684</v>
      </c>
      <c r="Q1756" t="s">
        <v>464</v>
      </c>
      <c r="T1756" s="25" cm="1">
        <f t="array" aca="1" ref="T1756" ca="1">_FV(A1756,"Expense ratio",TRUE)</f>
        <v>5.7999999999999996E-3</v>
      </c>
      <c r="U1756" s="24" cm="1">
        <f t="array" aca="1" ref="U1756" ca="1">_FV(A1756,"Market cap",TRUE)</f>
        <v>126670734</v>
      </c>
      <c r="V1756" s="16"/>
      <c r="W1756" s="16"/>
      <c r="X1756" t="s">
        <v>4929</v>
      </c>
      <c r="Z1756" s="18"/>
      <c r="AA1756" s="20"/>
      <c r="AB1756" s="20"/>
      <c r="AC1756" s="21">
        <v>29445</v>
      </c>
      <c r="AE1756" s="18"/>
      <c r="AF1756" s="20"/>
      <c r="AI1756" s="21"/>
      <c r="AJ1756" s="18"/>
      <c r="AL1756" s="18"/>
      <c r="AM1756" s="18"/>
      <c r="AN1756" t="s">
        <v>73</v>
      </c>
      <c r="AO1756" t="str" cm="1">
        <f t="array" aca="1" ref="AO1756" ca="1">_FV(A1756,"Currency")</f>
        <v>USD</v>
      </c>
      <c r="AP1756" t="str" cm="1">
        <f t="array" aca="1" ref="AP1756" ca="1">_FV(A1756,"Exchange")</f>
        <v>NYSE Arca</v>
      </c>
      <c r="AQ1756" s="6" t="str" cm="1">
        <f t="array" aca="1" ref="AQ1756" ca="1">_FV(A1756,"Exchange abbreviation",TRUE)</f>
        <v>ARCX</v>
      </c>
      <c r="AR1756" t="str" cm="1">
        <f t="array" aca="1" ref="AR1756" ca="1">_FV(A1756,"Instrument type",TRUE)</f>
        <v>ETF</v>
      </c>
    </row>
    <row r="1757" spans="1:44" ht="18.75" customHeight="1" x14ac:dyDescent="0.25">
      <c r="A1757" t="e" vm="1770">
        <v>#VALUE!</v>
      </c>
      <c r="B1757" t="s">
        <v>4930</v>
      </c>
      <c r="C1757" t="s">
        <v>4931</v>
      </c>
      <c r="D1757" s="31" cm="1">
        <f t="array" aca="1" ref="D1757" ca="1">_FV(A1757,"Last trade time",TRUE)</f>
        <v>45824.840346226563</v>
      </c>
      <c r="E1757" s="23" cm="1">
        <f t="array" aca="1" ref="E1757" ca="1">_FV(A1757,"Price")</f>
        <v>33.450000000000003</v>
      </c>
      <c r="F1757" s="27" cm="1">
        <f t="array" aca="1" ref="F1757" ca="1">_FV(A1757,"Change (%)",TRUE)</f>
        <v>8.9739999999999993E-3</v>
      </c>
      <c r="G1757" s="26" cm="1">
        <f t="array" aca="1" ref="G1757" ca="1">_FV(A1757,"Change")</f>
        <v>0.29749999999999999</v>
      </c>
      <c r="H1757" s="23" cm="1">
        <f t="array" aca="1" ref="H1757" ca="1">_FV(A1757,"Open")</f>
        <v>33.43</v>
      </c>
      <c r="I1757" s="23" cm="1">
        <f t="array" aca="1" ref="I1757" ca="1">_FV(A1757,"Low")</f>
        <v>33.372999999999998</v>
      </c>
      <c r="J1757" s="23" cm="1">
        <f t="array" aca="1" ref="J1757" ca="1">_FV(A1757,"High")</f>
        <v>33.64</v>
      </c>
      <c r="K1757" s="23" cm="1">
        <f t="array" aca="1" ref="K1757" ca="1">_FV(A1757,"Previous close",TRUE)</f>
        <v>33.152500000000003</v>
      </c>
      <c r="L1757" s="26"/>
      <c r="M1757" s="23" cm="1">
        <f t="array" aca="1" ref="M1757" ca="1">_FV(A1757,"52 week low",TRUE)</f>
        <v>27.001200000000001</v>
      </c>
      <c r="N1757" s="23" cm="1">
        <f t="array" aca="1" ref="N1757" ca="1">_FV(A1757,"52 week high",TRUE)</f>
        <v>34.770000000000003</v>
      </c>
      <c r="O1757" s="8" cm="1">
        <f t="array" aca="1" ref="O1757" ca="1">_FV(A1757,"Volume")</f>
        <v>4326</v>
      </c>
      <c r="P1757" s="7" cm="1">
        <f t="array" aca="1" ref="P1757" ca="1">_FV(A1757,"Volume average",TRUE)</f>
        <v>5297</v>
      </c>
      <c r="Q1757" t="s">
        <v>698</v>
      </c>
      <c r="S1757" t="s">
        <v>3167</v>
      </c>
      <c r="T1757" s="25" cm="1">
        <f t="array" aca="1" ref="T1757" ca="1">_FV(A1757,"Expense ratio",TRUE)</f>
        <v>5.7999999999999996E-3</v>
      </c>
      <c r="U1757" s="24" cm="1">
        <f t="array" aca="1" ref="U1757" ca="1">_FV(A1757,"Market cap",TRUE)</f>
        <v>56020390.549999997</v>
      </c>
      <c r="V1757" s="4">
        <v>56020392</v>
      </c>
      <c r="W1757" s="4">
        <v>56020392</v>
      </c>
      <c r="Y1757" t="s">
        <v>672</v>
      </c>
      <c r="Z1757" s="5">
        <v>33.777999999999999</v>
      </c>
      <c r="AA1757" s="5">
        <v>28.250525</v>
      </c>
      <c r="AB1757" s="5">
        <v>3.6000002E-3</v>
      </c>
      <c r="AC1757" s="4">
        <v>7228</v>
      </c>
      <c r="AE1757" s="5">
        <v>6.6434159849062091</v>
      </c>
      <c r="AF1757" s="5">
        <v>8.8718438580772663</v>
      </c>
      <c r="AI1757" s="4">
        <v>7228</v>
      </c>
      <c r="AJ1757" s="5">
        <v>244835.4896</v>
      </c>
      <c r="AL1757" s="5">
        <v>34.770000000000003</v>
      </c>
      <c r="AM1757" s="5">
        <v>27.001000000000001</v>
      </c>
      <c r="AN1757" t="s">
        <v>47</v>
      </c>
      <c r="AO1757" t="str" cm="1">
        <f t="array" aca="1" ref="AO1757" ca="1">_FV(A1757,"Currency")</f>
        <v>USD</v>
      </c>
      <c r="AP1757" t="str" cm="1">
        <f t="array" aca="1" ref="AP1757" ca="1">_FV(A1757,"Exchange")</f>
        <v>CBOE BZX Exchange</v>
      </c>
      <c r="AQ1757" s="6" t="str" cm="1">
        <f t="array" aca="1" ref="AQ1757" ca="1">_FV(A1757,"Exchange abbreviation",TRUE)</f>
        <v>BATS</v>
      </c>
      <c r="AR1757" t="str" cm="1">
        <f t="array" aca="1" ref="AR1757" ca="1">_FV(A1757,"Instrument type",TRUE)</f>
        <v>ETF</v>
      </c>
    </row>
    <row r="1758" spans="1:44" ht="18.75" customHeight="1" x14ac:dyDescent="0.25">
      <c r="A1758" t="e" vm="1771">
        <v>#VALUE!</v>
      </c>
      <c r="B1758" t="s">
        <v>4932</v>
      </c>
      <c r="C1758" t="s">
        <v>4933</v>
      </c>
      <c r="D1758" s="31" cm="1">
        <f t="array" aca="1" ref="D1758" ca="1">_FV(A1758,"Last trade time",TRUE)</f>
        <v>45824.840277823438</v>
      </c>
      <c r="E1758" s="23" cm="1">
        <f t="array" aca="1" ref="E1758" ca="1">_FV(A1758,"Price")</f>
        <v>74.77</v>
      </c>
      <c r="F1758" s="27" cm="1">
        <f t="array" aca="1" ref="F1758" ca="1">_FV(A1758,"Change (%)",TRUE)</f>
        <v>5.4749999999999998E-3</v>
      </c>
      <c r="G1758" s="26" cm="1">
        <f t="array" aca="1" ref="G1758" ca="1">_FV(A1758,"Change")</f>
        <v>0.40710000000000002</v>
      </c>
      <c r="H1758" s="23" cm="1">
        <f t="array" aca="1" ref="H1758" ca="1">_FV(A1758,"Open")</f>
        <v>75.06</v>
      </c>
      <c r="I1758" s="23" cm="1">
        <f t="array" aca="1" ref="I1758" ca="1">_FV(A1758,"Low")</f>
        <v>74.77</v>
      </c>
      <c r="J1758" s="23" cm="1">
        <f t="array" aca="1" ref="J1758" ca="1">_FV(A1758,"High")</f>
        <v>75.382499999999993</v>
      </c>
      <c r="K1758" s="23" cm="1">
        <f t="array" aca="1" ref="K1758" ca="1">_FV(A1758,"Previous close",TRUE)</f>
        <v>74.362899999999996</v>
      </c>
      <c r="L1758" s="26"/>
      <c r="M1758" s="23" cm="1">
        <f t="array" aca="1" ref="M1758" ca="1">_FV(A1758,"52 week low",TRUE)</f>
        <v>59.09</v>
      </c>
      <c r="N1758" s="23" cm="1">
        <f t="array" aca="1" ref="N1758" ca="1">_FV(A1758,"52 week high",TRUE)</f>
        <v>75.382499999999993</v>
      </c>
      <c r="O1758" s="8" cm="1">
        <f t="array" aca="1" ref="O1758" ca="1">_FV(A1758,"Volume")</f>
        <v>8470</v>
      </c>
      <c r="P1758" s="7" cm="1">
        <f t="array" aca="1" ref="P1758" ca="1">_FV(A1758,"Volume average",TRUE)</f>
        <v>6286</v>
      </c>
      <c r="Q1758" t="s">
        <v>692</v>
      </c>
      <c r="S1758" t="s">
        <v>56</v>
      </c>
      <c r="T1758" s="25" cm="1">
        <f t="array" aca="1" ref="T1758" ca="1">_FV(A1758,"Expense ratio",TRUE)</f>
        <v>5.7999999999999996E-3</v>
      </c>
      <c r="U1758" s="24" cm="1">
        <f t="array" aca="1" ref="U1758" ca="1">_FV(A1758,"Market cap",TRUE)</f>
        <v>147794232.65000001</v>
      </c>
      <c r="V1758" s="4">
        <v>147794240</v>
      </c>
      <c r="W1758" s="4">
        <v>147794240</v>
      </c>
      <c r="Y1758" t="s">
        <v>4918</v>
      </c>
      <c r="Z1758" s="5">
        <v>74.176000000000002</v>
      </c>
      <c r="AA1758" s="5">
        <v>12.874838</v>
      </c>
      <c r="AB1758" s="5">
        <v>3.0499999999999999E-2</v>
      </c>
      <c r="AC1758" s="4">
        <v>5976</v>
      </c>
      <c r="AE1758" s="5">
        <v>23.508119199955502</v>
      </c>
      <c r="AF1758" s="5">
        <v>20.861714168920891</v>
      </c>
      <c r="AI1758" s="4">
        <v>5976</v>
      </c>
      <c r="AJ1758" s="5">
        <v>443658.23999999999</v>
      </c>
      <c r="AL1758" s="5">
        <v>74.66</v>
      </c>
      <c r="AM1758" s="5">
        <v>59.09</v>
      </c>
      <c r="AN1758" t="s">
        <v>47</v>
      </c>
      <c r="AO1758" t="str" cm="1">
        <f t="array" aca="1" ref="AO1758" ca="1">_FV(A1758,"Currency")</f>
        <v>USD</v>
      </c>
      <c r="AP1758" t="str" cm="1">
        <f t="array" aca="1" ref="AP1758" ca="1">_FV(A1758,"Exchange")</f>
        <v>NYSE Arca</v>
      </c>
      <c r="AQ1758" s="6" t="str" cm="1">
        <f t="array" aca="1" ref="AQ1758" ca="1">_FV(A1758,"Exchange abbreviation",TRUE)</f>
        <v>ARCX</v>
      </c>
      <c r="AR1758" t="str" cm="1">
        <f t="array" aca="1" ref="AR1758" ca="1">_FV(A1758,"Instrument type",TRUE)</f>
        <v>ETF</v>
      </c>
    </row>
    <row r="1759" spans="1:44" ht="18.75" customHeight="1" x14ac:dyDescent="0.25">
      <c r="A1759" t="e" vm="1772">
        <v>#VALUE!</v>
      </c>
      <c r="B1759" t="s">
        <v>4934</v>
      </c>
      <c r="C1759" t="s">
        <v>4935</v>
      </c>
      <c r="D1759" s="31" cm="1">
        <f t="array" aca="1" ref="D1759" ca="1">_FV(A1759,"Last trade time",TRUE)</f>
        <v>45824.840277812502</v>
      </c>
      <c r="E1759" s="23" cm="1">
        <f t="array" aca="1" ref="E1759" ca="1">_FV(A1759,"Price")</f>
        <v>21.229199999999999</v>
      </c>
      <c r="F1759" s="27" cm="1">
        <f t="array" aca="1" ref="F1759" ca="1">_FV(A1759,"Change (%)",TRUE)</f>
        <v>2.2237E-2</v>
      </c>
      <c r="G1759" s="26" cm="1">
        <f t="array" aca="1" ref="G1759" ca="1">_FV(A1759,"Change")</f>
        <v>0.46179999999999999</v>
      </c>
      <c r="H1759" s="23" cm="1">
        <f t="array" aca="1" ref="H1759" ca="1">_FV(A1759,"Open")</f>
        <v>21.229199999999999</v>
      </c>
      <c r="I1759" s="23" cm="1">
        <f t="array" aca="1" ref="I1759" ca="1">_FV(A1759,"Low")</f>
        <v>21.229199999999999</v>
      </c>
      <c r="J1759" s="23" cm="1">
        <f t="array" aca="1" ref="J1759" ca="1">_FV(A1759,"High")</f>
        <v>21.229199999999999</v>
      </c>
      <c r="K1759" s="23" cm="1">
        <f t="array" aca="1" ref="K1759" ca="1">_FV(A1759,"Previous close",TRUE)</f>
        <v>20.767399999999999</v>
      </c>
      <c r="L1759" s="26"/>
      <c r="M1759" s="23" cm="1">
        <f t="array" aca="1" ref="M1759" ca="1">_FV(A1759,"52 week low",TRUE)</f>
        <v>15.11</v>
      </c>
      <c r="N1759" s="23" cm="1">
        <f t="array" aca="1" ref="N1759" ca="1">_FV(A1759,"52 week high",TRUE)</f>
        <v>24.888000000000002</v>
      </c>
      <c r="O1759" s="8" cm="1">
        <f t="array" aca="1" ref="O1759" ca="1">_FV(A1759,"Volume")</f>
        <v>46</v>
      </c>
      <c r="P1759" s="7" cm="1">
        <f t="array" aca="1" ref="P1759" ca="1">_FV(A1759,"Volume average",TRUE)</f>
        <v>1051</v>
      </c>
      <c r="Q1759" t="s">
        <v>490</v>
      </c>
      <c r="T1759" s="25" cm="1">
        <f t="array" aca="1" ref="T1759" ca="1">_FV(A1759,"Expense ratio",TRUE)</f>
        <v>5.7999999999999996E-3</v>
      </c>
      <c r="U1759" s="24" cm="1">
        <f t="array" aca="1" ref="U1759" ca="1">_FV(A1759,"Market cap",TRUE)</f>
        <v>1441099.2139999999</v>
      </c>
      <c r="V1759" s="16"/>
      <c r="W1759" s="16"/>
      <c r="Z1759" s="18"/>
      <c r="AA1759" s="20"/>
      <c r="AB1759" s="20"/>
      <c r="AC1759" s="21">
        <v>1051</v>
      </c>
      <c r="AE1759" s="18"/>
      <c r="AF1759" s="20"/>
      <c r="AI1759" s="21"/>
      <c r="AJ1759" s="18"/>
      <c r="AL1759" s="18"/>
      <c r="AM1759" s="18"/>
      <c r="AN1759" t="s">
        <v>73</v>
      </c>
      <c r="AO1759" t="str" cm="1">
        <f t="array" aca="1" ref="AO1759" ca="1">_FV(A1759,"Currency")</f>
        <v>USD</v>
      </c>
      <c r="AP1759" t="str" cm="1">
        <f t="array" aca="1" ref="AP1759" ca="1">_FV(A1759,"Exchange")</f>
        <v>NYSE Arca</v>
      </c>
      <c r="AQ1759" s="6" t="str" cm="1">
        <f t="array" aca="1" ref="AQ1759" ca="1">_FV(A1759,"Exchange abbreviation",TRUE)</f>
        <v>ARCX</v>
      </c>
      <c r="AR1759" t="str" cm="1">
        <f t="array" aca="1" ref="AR1759" ca="1">_FV(A1759,"Instrument type",TRUE)</f>
        <v>ETF</v>
      </c>
    </row>
    <row r="1760" spans="1:44" ht="18.75" customHeight="1" x14ac:dyDescent="0.25">
      <c r="A1760" t="e" vm="1773">
        <v>#VALUE!</v>
      </c>
      <c r="B1760" t="s">
        <v>4936</v>
      </c>
      <c r="C1760" t="s">
        <v>4937</v>
      </c>
      <c r="D1760" s="31" cm="1">
        <f t="array" aca="1" ref="D1760" ca="1">_FV(A1760,"Last trade time",TRUE)</f>
        <v>45824.840277812502</v>
      </c>
      <c r="E1760" s="23" cm="1">
        <f t="array" aca="1" ref="E1760" ca="1">_FV(A1760,"Price")</f>
        <v>45.47</v>
      </c>
      <c r="F1760" s="27" cm="1">
        <f t="array" aca="1" ref="F1760" ca="1">_FV(A1760,"Change (%)",TRUE)</f>
        <v>3.9740000000000001E-3</v>
      </c>
      <c r="G1760" s="26" cm="1">
        <f t="array" aca="1" ref="G1760" ca="1">_FV(A1760,"Change")</f>
        <v>0.18</v>
      </c>
      <c r="H1760" s="23" cm="1">
        <f t="array" aca="1" ref="H1760" ca="1">_FV(A1760,"Open")</f>
        <v>45.4</v>
      </c>
      <c r="I1760" s="23" cm="1">
        <f t="array" aca="1" ref="I1760" ca="1">_FV(A1760,"Low")</f>
        <v>45.38</v>
      </c>
      <c r="J1760" s="23" cm="1">
        <f t="array" aca="1" ref="J1760" ca="1">_FV(A1760,"High")</f>
        <v>45.61</v>
      </c>
      <c r="K1760" s="23" cm="1">
        <f t="array" aca="1" ref="K1760" ca="1">_FV(A1760,"Previous close",TRUE)</f>
        <v>45.29</v>
      </c>
      <c r="L1760" s="26"/>
      <c r="M1760" s="23" cm="1">
        <f t="array" aca="1" ref="M1760" ca="1">_FV(A1760,"52 week low",TRUE)</f>
        <v>38.14</v>
      </c>
      <c r="N1760" s="23" cm="1">
        <f t="array" aca="1" ref="N1760" ca="1">_FV(A1760,"52 week high",TRUE)</f>
        <v>47.51</v>
      </c>
      <c r="O1760" s="8" cm="1">
        <f t="array" aca="1" ref="O1760" ca="1">_FV(A1760,"Volume")</f>
        <v>326077</v>
      </c>
      <c r="P1760" s="7" cm="1">
        <f t="array" aca="1" ref="P1760" ca="1">_FV(A1760,"Volume average",TRUE)</f>
        <v>335460</v>
      </c>
      <c r="Q1760" t="s">
        <v>147</v>
      </c>
      <c r="R1760" t="s">
        <v>4938</v>
      </c>
      <c r="S1760" t="s">
        <v>56</v>
      </c>
      <c r="T1760" s="25" cm="1">
        <f t="array" aca="1" ref="T1760" ca="1">_FV(A1760,"Expense ratio",TRUE)</f>
        <v>5.7999999999999996E-3</v>
      </c>
      <c r="U1760" s="24" cm="1">
        <f t="array" aca="1" ref="U1760" ca="1">_FV(A1760,"Market cap",TRUE)</f>
        <v>2579766521.3499999</v>
      </c>
      <c r="V1760" s="4">
        <v>2579766528</v>
      </c>
      <c r="W1760" s="4">
        <v>2579766528</v>
      </c>
      <c r="Y1760" t="s">
        <v>4939</v>
      </c>
      <c r="Z1760" s="5">
        <v>45.645000000000003</v>
      </c>
      <c r="AA1760" s="5">
        <v>21.537956000000001</v>
      </c>
      <c r="AB1760" s="5">
        <v>1.8499999999999999E-2</v>
      </c>
      <c r="AC1760" s="4">
        <v>468360</v>
      </c>
      <c r="AE1760" s="5">
        <v>4.2504585961930852</v>
      </c>
      <c r="AF1760" s="5">
        <v>-0.19614418078612861</v>
      </c>
      <c r="AI1760" s="4">
        <v>468360</v>
      </c>
      <c r="AJ1760" s="5">
        <v>21399368.399999999</v>
      </c>
      <c r="AL1760" s="5">
        <v>47.51</v>
      </c>
      <c r="AM1760" s="5">
        <v>38.14</v>
      </c>
      <c r="AN1760" t="s">
        <v>82</v>
      </c>
      <c r="AO1760" t="str" cm="1">
        <f t="array" aca="1" ref="AO1760" ca="1">_FV(A1760,"Currency")</f>
        <v>USD</v>
      </c>
      <c r="AP1760" t="str" cm="1">
        <f t="array" aca="1" ref="AP1760" ca="1">_FV(A1760,"Exchange")</f>
        <v>NYSE Arca</v>
      </c>
      <c r="AQ1760" s="6" t="str" cm="1">
        <f t="array" aca="1" ref="AQ1760" ca="1">_FV(A1760,"Exchange abbreviation",TRUE)</f>
        <v>ARCX</v>
      </c>
      <c r="AR1760" t="str" cm="1">
        <f t="array" aca="1" ref="AR1760" ca="1">_FV(A1760,"Instrument type",TRUE)</f>
        <v>ETF</v>
      </c>
    </row>
    <row r="1761" spans="1:44" ht="18.75" customHeight="1" x14ac:dyDescent="0.25">
      <c r="A1761" t="e" vm="1774">
        <v>#VALUE!</v>
      </c>
      <c r="B1761" t="s">
        <v>4940</v>
      </c>
      <c r="C1761" t="s">
        <v>4941</v>
      </c>
      <c r="D1761" s="31" cm="1">
        <f t="array" aca="1" ref="D1761" ca="1">_FV(A1761,"Last trade time",TRUE)</f>
        <v>45824.913112349219</v>
      </c>
      <c r="E1761" s="23" cm="1">
        <f t="array" aca="1" ref="E1761" ca="1">_FV(A1761,"Price")</f>
        <v>47.08</v>
      </c>
      <c r="F1761" s="27" cm="1">
        <f t="array" aca="1" ref="F1761" ca="1">_FV(A1761,"Change (%)",TRUE)</f>
        <v>2.3477999999999999E-2</v>
      </c>
      <c r="G1761" s="26" cm="1">
        <f t="array" aca="1" ref="G1761" ca="1">_FV(A1761,"Change")</f>
        <v>1.08</v>
      </c>
      <c r="H1761" s="23" cm="1">
        <f t="array" aca="1" ref="H1761" ca="1">_FV(A1761,"Open")</f>
        <v>46.52</v>
      </c>
      <c r="I1761" s="23" cm="1">
        <f t="array" aca="1" ref="I1761" ca="1">_FV(A1761,"Low")</f>
        <v>46.52</v>
      </c>
      <c r="J1761" s="23" cm="1">
        <f t="array" aca="1" ref="J1761" ca="1">_FV(A1761,"High")</f>
        <v>47.214300000000001</v>
      </c>
      <c r="K1761" s="23" cm="1">
        <f t="array" aca="1" ref="K1761" ca="1">_FV(A1761,"Previous close",TRUE)</f>
        <v>46</v>
      </c>
      <c r="L1761" s="26"/>
      <c r="M1761" s="23" cm="1">
        <f t="array" aca="1" ref="M1761" ca="1">_FV(A1761,"52 week low",TRUE)</f>
        <v>33.799999999999997</v>
      </c>
      <c r="N1761" s="23" cm="1">
        <f t="array" aca="1" ref="N1761" ca="1">_FV(A1761,"52 week high",TRUE)</f>
        <v>49.999899999999997</v>
      </c>
      <c r="O1761" s="8" cm="1">
        <f t="array" aca="1" ref="O1761" ca="1">_FV(A1761,"Volume")</f>
        <v>54003</v>
      </c>
      <c r="P1761" s="7" cm="1">
        <f t="array" aca="1" ref="P1761" ca="1">_FV(A1761,"Volume average",TRUE)</f>
        <v>57193</v>
      </c>
      <c r="Q1761" t="s">
        <v>490</v>
      </c>
      <c r="S1761" t="s">
        <v>277</v>
      </c>
      <c r="T1761" s="25" cm="1">
        <f t="array" aca="1" ref="T1761" ca="1">_FV(A1761,"Expense ratio",TRUE)</f>
        <v>5.7999999999999996E-3</v>
      </c>
      <c r="U1761" s="24" cm="1">
        <f t="array" aca="1" ref="U1761" ca="1">_FV(A1761,"Market cap",TRUE)</f>
        <v>420248231.52999997</v>
      </c>
      <c r="V1761" s="4">
        <v>420254688</v>
      </c>
      <c r="W1761" s="4">
        <v>420254688</v>
      </c>
      <c r="Y1761" t="s">
        <v>4312</v>
      </c>
      <c r="Z1761" s="5">
        <v>46.47</v>
      </c>
      <c r="AA1761" s="5">
        <v>26.322227000000002</v>
      </c>
      <c r="AB1761" s="4">
        <v>0</v>
      </c>
      <c r="AC1761" s="4">
        <v>60368</v>
      </c>
      <c r="AE1761" s="5">
        <v>2.895371112977041</v>
      </c>
      <c r="AF1761" s="5">
        <v>1.602776061976408</v>
      </c>
      <c r="AI1761" s="4">
        <v>60368</v>
      </c>
      <c r="AJ1761" s="5">
        <v>2806508.32</v>
      </c>
      <c r="AL1761" s="4">
        <v>50</v>
      </c>
      <c r="AM1761" s="5">
        <v>33.799999999999997</v>
      </c>
      <c r="AN1761" t="s">
        <v>90</v>
      </c>
      <c r="AO1761" t="str" cm="1">
        <f t="array" aca="1" ref="AO1761" ca="1">_FV(A1761,"Currency")</f>
        <v>USD</v>
      </c>
      <c r="AP1761" t="str" cm="1">
        <f t="array" aca="1" ref="AP1761" ca="1">_FV(A1761,"Exchange")</f>
        <v>NYSE Arca</v>
      </c>
      <c r="AQ1761" s="6" t="str" cm="1">
        <f t="array" aca="1" ref="AQ1761" ca="1">_FV(A1761,"Exchange abbreviation",TRUE)</f>
        <v>ARCX</v>
      </c>
      <c r="AR1761" t="str" cm="1">
        <f t="array" aca="1" ref="AR1761" ca="1">_FV(A1761,"Instrument type",TRUE)</f>
        <v>ETF</v>
      </c>
    </row>
    <row r="1762" spans="1:44" ht="18.75" customHeight="1" x14ac:dyDescent="0.25">
      <c r="A1762" t="e" vm="1775">
        <v>#VALUE!</v>
      </c>
      <c r="B1762" t="s">
        <v>4942</v>
      </c>
      <c r="C1762" t="s">
        <v>4943</v>
      </c>
      <c r="D1762" s="31" cm="1">
        <f t="array" aca="1" ref="D1762" ca="1">_FV(A1762,"Last trade time",TRUE)</f>
        <v>45824.840277823438</v>
      </c>
      <c r="E1762" s="23" cm="1">
        <f t="array" aca="1" ref="E1762" ca="1">_FV(A1762,"Price")</f>
        <v>73.77</v>
      </c>
      <c r="F1762" s="27" cm="1">
        <f t="array" aca="1" ref="F1762" ca="1">_FV(A1762,"Change (%)",TRUE)</f>
        <v>3.5370000000000002E-3</v>
      </c>
      <c r="G1762" s="26" cm="1">
        <f t="array" aca="1" ref="G1762" ca="1">_FV(A1762,"Change")</f>
        <v>0.26</v>
      </c>
      <c r="H1762" s="23" cm="1">
        <f t="array" aca="1" ref="H1762" ca="1">_FV(A1762,"Open")</f>
        <v>74.08</v>
      </c>
      <c r="I1762" s="23" cm="1">
        <f t="array" aca="1" ref="I1762" ca="1">_FV(A1762,"Low")</f>
        <v>73.739999999999995</v>
      </c>
      <c r="J1762" s="23" cm="1">
        <f t="array" aca="1" ref="J1762" ca="1">_FV(A1762,"High")</f>
        <v>74.425899999999999</v>
      </c>
      <c r="K1762" s="23" cm="1">
        <f t="array" aca="1" ref="K1762" ca="1">_FV(A1762,"Previous close",TRUE)</f>
        <v>73.510000000000005</v>
      </c>
      <c r="L1762" s="26"/>
      <c r="M1762" s="23" cm="1">
        <f t="array" aca="1" ref="M1762" ca="1">_FV(A1762,"52 week low",TRUE)</f>
        <v>59</v>
      </c>
      <c r="N1762" s="23" cm="1">
        <f t="array" aca="1" ref="N1762" ca="1">_FV(A1762,"52 week high",TRUE)</f>
        <v>74.430000000000007</v>
      </c>
      <c r="O1762" s="8" cm="1">
        <f t="array" aca="1" ref="O1762" ca="1">_FV(A1762,"Volume")</f>
        <v>13429</v>
      </c>
      <c r="P1762" s="7" cm="1">
        <f t="array" aca="1" ref="P1762" ca="1">_FV(A1762,"Volume average",TRUE)</f>
        <v>20960</v>
      </c>
      <c r="Q1762" t="s">
        <v>692</v>
      </c>
      <c r="S1762" t="s">
        <v>56</v>
      </c>
      <c r="T1762" s="25" cm="1">
        <f t="array" aca="1" ref="T1762" ca="1">_FV(A1762,"Expense ratio",TRUE)</f>
        <v>5.7999999999999996E-3</v>
      </c>
      <c r="U1762" s="24" cm="1">
        <f t="array" aca="1" ref="U1762" ca="1">_FV(A1762,"Market cap",TRUE)</f>
        <v>980786123.99000001</v>
      </c>
      <c r="V1762" s="4">
        <v>980786112</v>
      </c>
      <c r="W1762" s="4">
        <v>980786112</v>
      </c>
      <c r="Y1762" t="s">
        <v>4918</v>
      </c>
      <c r="Z1762" s="5">
        <v>73.585999999999999</v>
      </c>
      <c r="AA1762" s="5">
        <v>11.442151000000001</v>
      </c>
      <c r="AB1762" s="5">
        <v>3.6999999999999998E-2</v>
      </c>
      <c r="AC1762" s="4">
        <v>23801</v>
      </c>
      <c r="AE1762" s="5">
        <v>17.469488764096969</v>
      </c>
      <c r="AF1762" s="5">
        <v>15.73292300815268</v>
      </c>
      <c r="AI1762" s="4">
        <v>23801</v>
      </c>
      <c r="AJ1762" s="5">
        <v>1755323.75</v>
      </c>
      <c r="AL1762" s="5">
        <v>74.05</v>
      </c>
      <c r="AM1762" s="4">
        <v>59</v>
      </c>
      <c r="AN1762" t="s">
        <v>90</v>
      </c>
      <c r="AO1762" t="str" cm="1">
        <f t="array" aca="1" ref="AO1762" ca="1">_FV(A1762,"Currency")</f>
        <v>USD</v>
      </c>
      <c r="AP1762" t="str" cm="1">
        <f t="array" aca="1" ref="AP1762" ca="1">_FV(A1762,"Exchange")</f>
        <v>NYSE Arca</v>
      </c>
      <c r="AQ1762" s="6" t="str" cm="1">
        <f t="array" aca="1" ref="AQ1762" ca="1">_FV(A1762,"Exchange abbreviation",TRUE)</f>
        <v>ARCX</v>
      </c>
      <c r="AR1762" t="str" cm="1">
        <f t="array" aca="1" ref="AR1762" ca="1">_FV(A1762,"Instrument type",TRUE)</f>
        <v>ETF</v>
      </c>
    </row>
    <row r="1763" spans="1:44" ht="18.75" customHeight="1" x14ac:dyDescent="0.25">
      <c r="A1763" t="e" vm="1776">
        <v>#VALUE!</v>
      </c>
      <c r="B1763" t="s">
        <v>4944</v>
      </c>
      <c r="C1763" t="s">
        <v>4945</v>
      </c>
      <c r="D1763" s="31" cm="1">
        <f t="array" aca="1" ref="D1763" ca="1">_FV(A1763,"Last trade time",TRUE)</f>
        <v>45824.84027780078</v>
      </c>
      <c r="E1763" s="23" cm="1">
        <f t="array" aca="1" ref="E1763" ca="1">_FV(A1763,"Price")</f>
        <v>49.71</v>
      </c>
      <c r="F1763" s="27" cm="1">
        <f t="array" aca="1" ref="F1763" ca="1">_FV(A1763,"Change (%)",TRUE)</f>
        <v>1.7188000000000002E-2</v>
      </c>
      <c r="G1763" s="26" cm="1">
        <f t="array" aca="1" ref="G1763" ca="1">_FV(A1763,"Change")</f>
        <v>0.84</v>
      </c>
      <c r="H1763" s="23" cm="1">
        <f t="array" aca="1" ref="H1763" ca="1">_FV(A1763,"Open")</f>
        <v>49.31</v>
      </c>
      <c r="I1763" s="23" cm="1">
        <f t="array" aca="1" ref="I1763" ca="1">_FV(A1763,"Low")</f>
        <v>49.31</v>
      </c>
      <c r="J1763" s="23" cm="1">
        <f t="array" aca="1" ref="J1763" ca="1">_FV(A1763,"High")</f>
        <v>49.83</v>
      </c>
      <c r="K1763" s="23" cm="1">
        <f t="array" aca="1" ref="K1763" ca="1">_FV(A1763,"Previous close",TRUE)</f>
        <v>48.87</v>
      </c>
      <c r="L1763" s="26"/>
      <c r="M1763" s="23" cm="1">
        <f t="array" aca="1" ref="M1763" ca="1">_FV(A1763,"52 week low",TRUE)</f>
        <v>36.15</v>
      </c>
      <c r="N1763" s="23" cm="1">
        <f t="array" aca="1" ref="N1763" ca="1">_FV(A1763,"52 week high",TRUE)</f>
        <v>51.6</v>
      </c>
      <c r="O1763" s="8" cm="1">
        <f t="array" aca="1" ref="O1763" ca="1">_FV(A1763,"Volume")</f>
        <v>7296</v>
      </c>
      <c r="P1763" s="7" cm="1">
        <f t="array" aca="1" ref="P1763" ca="1">_FV(A1763,"Volume average",TRUE)</f>
        <v>8836</v>
      </c>
      <c r="Q1763" t="s">
        <v>1331</v>
      </c>
      <c r="S1763" t="s">
        <v>61</v>
      </c>
      <c r="T1763" s="25" cm="1">
        <f t="array" aca="1" ref="T1763" ca="1">_FV(A1763,"Expense ratio",TRUE)</f>
        <v>5.7999999999999996E-3</v>
      </c>
      <c r="U1763" s="24" cm="1">
        <f t="array" aca="1" ref="U1763" ca="1">_FV(A1763,"Market cap",TRUE)</f>
        <v>76199498.230000004</v>
      </c>
      <c r="V1763" s="4">
        <v>76199512</v>
      </c>
      <c r="W1763" s="4">
        <v>76199512</v>
      </c>
      <c r="Y1763" t="s">
        <v>4946</v>
      </c>
      <c r="Z1763" s="5">
        <v>50.828600000000002</v>
      </c>
      <c r="AA1763" s="5">
        <v>20.065753999999998</v>
      </c>
      <c r="AB1763" s="5">
        <v>2.0999999999999999E-3</v>
      </c>
      <c r="AC1763" s="4">
        <v>14525</v>
      </c>
      <c r="AE1763" s="5">
        <v>13.68180103250922</v>
      </c>
      <c r="AF1763" s="5">
        <v>26.070319475330521</v>
      </c>
      <c r="AI1763" s="4">
        <v>14525</v>
      </c>
      <c r="AJ1763" s="5">
        <v>738044.29999999993</v>
      </c>
      <c r="AL1763" s="5">
        <v>51.6</v>
      </c>
      <c r="AM1763" s="5">
        <v>36.15</v>
      </c>
      <c r="AN1763" t="s">
        <v>47</v>
      </c>
      <c r="AO1763" t="str" cm="1">
        <f t="array" aca="1" ref="AO1763" ca="1">_FV(A1763,"Currency")</f>
        <v>USD</v>
      </c>
      <c r="AP1763" t="str" cm="1">
        <f t="array" aca="1" ref="AP1763" ca="1">_FV(A1763,"Exchange")</f>
        <v>NYSE Arca</v>
      </c>
      <c r="AQ1763" s="6" t="str" cm="1">
        <f t="array" aca="1" ref="AQ1763" ca="1">_FV(A1763,"Exchange abbreviation",TRUE)</f>
        <v>ARCX</v>
      </c>
      <c r="AR1763" t="str" cm="1">
        <f t="array" aca="1" ref="AR1763" ca="1">_FV(A1763,"Instrument type",TRUE)</f>
        <v>ETF</v>
      </c>
    </row>
    <row r="1764" spans="1:44" ht="18.75" customHeight="1" x14ac:dyDescent="0.25">
      <c r="A1764" t="e" vm="1777">
        <v>#VALUE!</v>
      </c>
      <c r="B1764" t="s">
        <v>4947</v>
      </c>
      <c r="C1764" t="s">
        <v>4948</v>
      </c>
      <c r="D1764" s="31" cm="1">
        <f t="array" aca="1" ref="D1764" ca="1">_FV(A1764,"Last trade time",TRUE)</f>
        <v>45824.840323008597</v>
      </c>
      <c r="E1764" s="23" cm="1">
        <f t="array" aca="1" ref="E1764" ca="1">_FV(A1764,"Price")</f>
        <v>34.461599999999997</v>
      </c>
      <c r="F1764" s="27" cm="1">
        <f t="array" aca="1" ref="F1764" ca="1">_FV(A1764,"Change (%)",TRUE)</f>
        <v>4.7819999999999998E-3</v>
      </c>
      <c r="G1764" s="26" cm="1">
        <f t="array" aca="1" ref="G1764" ca="1">_FV(A1764,"Change")</f>
        <v>0.16400000000000001</v>
      </c>
      <c r="H1764" s="23" cm="1">
        <f t="array" aca="1" ref="H1764" ca="1">_FV(A1764,"Open")</f>
        <v>34.475000000000001</v>
      </c>
      <c r="I1764" s="23" cm="1">
        <f t="array" aca="1" ref="I1764" ca="1">_FV(A1764,"Low")</f>
        <v>34.377699999999997</v>
      </c>
      <c r="J1764" s="23" cm="1">
        <f t="array" aca="1" ref="J1764" ca="1">_FV(A1764,"High")</f>
        <v>34.588999999999999</v>
      </c>
      <c r="K1764" s="23" cm="1">
        <f t="array" aca="1" ref="K1764" ca="1">_FV(A1764,"Previous close",TRUE)</f>
        <v>34.297600000000003</v>
      </c>
      <c r="L1764" s="26"/>
      <c r="M1764" s="23" cm="1">
        <f t="array" aca="1" ref="M1764" ca="1">_FV(A1764,"52 week low",TRUE)</f>
        <v>29.17</v>
      </c>
      <c r="N1764" s="23" cm="1">
        <f t="array" aca="1" ref="N1764" ca="1">_FV(A1764,"52 week high",TRUE)</f>
        <v>36.29</v>
      </c>
      <c r="O1764" s="8" cm="1">
        <f t="array" aca="1" ref="O1764" ca="1">_FV(A1764,"Volume")</f>
        <v>4805</v>
      </c>
      <c r="P1764" s="7" cm="1">
        <f t="array" aca="1" ref="P1764" ca="1">_FV(A1764,"Volume average",TRUE)</f>
        <v>11508</v>
      </c>
      <c r="Q1764" t="s">
        <v>2582</v>
      </c>
      <c r="S1764" t="s">
        <v>376</v>
      </c>
      <c r="T1764" s="25" cm="1">
        <f t="array" aca="1" ref="T1764" ca="1">_FV(A1764,"Expense ratio",TRUE)</f>
        <v>5.7999999999999996E-3</v>
      </c>
      <c r="U1764" s="24" cm="1">
        <f t="array" aca="1" ref="U1764" ca="1">_FV(A1764,"Market cap",TRUE)</f>
        <v>176605648.31999999</v>
      </c>
      <c r="V1764" s="4">
        <v>176605648</v>
      </c>
      <c r="W1764" s="4">
        <v>176605648</v>
      </c>
      <c r="Y1764" t="s">
        <v>4949</v>
      </c>
      <c r="Z1764" s="5">
        <v>34.42</v>
      </c>
      <c r="AA1764" s="5">
        <v>20.926183999999999</v>
      </c>
      <c r="AB1764" s="5">
        <v>4.2299999999999997E-2</v>
      </c>
      <c r="AC1764" s="4">
        <v>24409</v>
      </c>
      <c r="AE1764" s="5">
        <v>15.025041353482569</v>
      </c>
      <c r="AF1764" s="5">
        <v>9.2556215610595451</v>
      </c>
      <c r="AI1764" s="4">
        <v>24409</v>
      </c>
      <c r="AJ1764" s="5">
        <v>842054.35930000001</v>
      </c>
      <c r="AL1764" s="5">
        <v>36.29</v>
      </c>
      <c r="AM1764" s="5">
        <v>29.17</v>
      </c>
      <c r="AN1764" t="s">
        <v>47</v>
      </c>
      <c r="AO1764" t="str" cm="1">
        <f t="array" aca="1" ref="AO1764" ca="1">_FV(A1764,"Currency")</f>
        <v>USD</v>
      </c>
      <c r="AP1764" t="str" cm="1">
        <f t="array" aca="1" ref="AP1764" ca="1">_FV(A1764,"Exchange")</f>
        <v>CBOE BZX Exchange</v>
      </c>
      <c r="AQ1764" s="6" t="str" cm="1">
        <f t="array" aca="1" ref="AQ1764" ca="1">_FV(A1764,"Exchange abbreviation",TRUE)</f>
        <v>BATS</v>
      </c>
      <c r="AR1764" t="str" cm="1">
        <f t="array" aca="1" ref="AR1764" ca="1">_FV(A1764,"Instrument type",TRUE)</f>
        <v>ETF</v>
      </c>
    </row>
    <row r="1765" spans="1:44" ht="18.75" customHeight="1" x14ac:dyDescent="0.25">
      <c r="A1765" t="e" vm="1778">
        <v>#VALUE!</v>
      </c>
      <c r="B1765" t="s">
        <v>4950</v>
      </c>
      <c r="C1765" t="s">
        <v>4951</v>
      </c>
      <c r="D1765" s="31" cm="1">
        <f t="array" aca="1" ref="D1765" ca="1">_FV(A1765,"Last trade time",TRUE)</f>
        <v>45824.840277812502</v>
      </c>
      <c r="E1765" s="23" cm="1">
        <f t="array" aca="1" ref="E1765" ca="1">_FV(A1765,"Price")</f>
        <v>18.938600000000001</v>
      </c>
      <c r="F1765" s="27" cm="1">
        <f t="array" aca="1" ref="F1765" ca="1">_FV(A1765,"Change (%)",TRUE)</f>
        <v>8.848E-3</v>
      </c>
      <c r="G1765" s="26" cm="1">
        <f t="array" aca="1" ref="G1765" ca="1">_FV(A1765,"Change")</f>
        <v>0.1661</v>
      </c>
      <c r="H1765" s="23" cm="1">
        <f t="array" aca="1" ref="H1765" ca="1">_FV(A1765,"Open")</f>
        <v>19.02</v>
      </c>
      <c r="I1765" s="23" cm="1">
        <f t="array" aca="1" ref="I1765" ca="1">_FV(A1765,"Low")</f>
        <v>18.938600000000001</v>
      </c>
      <c r="J1765" s="23" cm="1">
        <f t="array" aca="1" ref="J1765" ca="1">_FV(A1765,"High")</f>
        <v>19.02</v>
      </c>
      <c r="K1765" s="23" cm="1">
        <f t="array" aca="1" ref="K1765" ca="1">_FV(A1765,"Previous close",TRUE)</f>
        <v>18.772500000000001</v>
      </c>
      <c r="L1765" s="26"/>
      <c r="M1765" s="23" cm="1">
        <f t="array" aca="1" ref="M1765" ca="1">_FV(A1765,"52 week low",TRUE)</f>
        <v>15.31</v>
      </c>
      <c r="N1765" s="23" cm="1">
        <f t="array" aca="1" ref="N1765" ca="1">_FV(A1765,"52 week high",TRUE)</f>
        <v>20.149999999999999</v>
      </c>
      <c r="O1765" s="8" cm="1">
        <f t="array" aca="1" ref="O1765" ca="1">_FV(A1765,"Volume")</f>
        <v>23725</v>
      </c>
      <c r="P1765" s="7" cm="1">
        <f t="array" aca="1" ref="P1765" ca="1">_FV(A1765,"Volume average",TRUE)</f>
        <v>1636</v>
      </c>
      <c r="Q1765" t="s">
        <v>3963</v>
      </c>
      <c r="S1765" t="s">
        <v>56</v>
      </c>
      <c r="T1765" s="25" cm="1">
        <f t="array" aca="1" ref="T1765" ca="1">_FV(A1765,"Expense ratio",TRUE)</f>
        <v>5.7999999999999996E-3</v>
      </c>
      <c r="U1765" s="24" cm="1">
        <f t="array" aca="1" ref="U1765" ca="1">_FV(A1765,"Market cap",TRUE)</f>
        <v>13528164.4</v>
      </c>
      <c r="V1765" s="4">
        <v>13528164</v>
      </c>
      <c r="W1765" s="4">
        <v>13528164</v>
      </c>
      <c r="Y1765" t="s">
        <v>4952</v>
      </c>
      <c r="Z1765" s="5">
        <v>18.876999999999999</v>
      </c>
      <c r="AA1765" s="19">
        <v>29.580919999999999</v>
      </c>
      <c r="AB1765" s="5">
        <v>2.2700000000000001E-2</v>
      </c>
      <c r="AC1765" s="4">
        <v>1925</v>
      </c>
      <c r="AE1765" s="5">
        <v>10.61843500369897</v>
      </c>
      <c r="AF1765" s="5">
        <v>9.1235666725726574</v>
      </c>
      <c r="AI1765" s="4">
        <v>1925</v>
      </c>
      <c r="AJ1765" s="5">
        <v>36275.662499999999</v>
      </c>
      <c r="AL1765" s="5">
        <v>20.149999999999999</v>
      </c>
      <c r="AM1765" s="5">
        <v>15.31</v>
      </c>
      <c r="AN1765" t="s">
        <v>47</v>
      </c>
      <c r="AO1765" t="str" cm="1">
        <f t="array" aca="1" ref="AO1765" ca="1">_FV(A1765,"Currency")</f>
        <v>USD</v>
      </c>
      <c r="AP1765" t="str" cm="1">
        <f t="array" aca="1" ref="AP1765" ca="1">_FV(A1765,"Exchange")</f>
        <v>NYSE Arca</v>
      </c>
      <c r="AQ1765" s="6" t="str" cm="1">
        <f t="array" aca="1" ref="AQ1765" ca="1">_FV(A1765,"Exchange abbreviation",TRUE)</f>
        <v>ARCX</v>
      </c>
      <c r="AR1765" t="str" cm="1">
        <f t="array" aca="1" ref="AR1765" ca="1">_FV(A1765,"Instrument type",TRUE)</f>
        <v>ETF</v>
      </c>
    </row>
    <row r="1766" spans="1:44" ht="18.75" customHeight="1" x14ac:dyDescent="0.25">
      <c r="A1766" t="e" vm="1779">
        <v>#VALUE!</v>
      </c>
      <c r="B1766" t="s">
        <v>4953</v>
      </c>
      <c r="C1766" t="s">
        <v>4954</v>
      </c>
      <c r="D1766" s="31" cm="1">
        <f t="array" aca="1" ref="D1766" ca="1">_FV(A1766,"Last trade time",TRUE)</f>
        <v>45824.840277812502</v>
      </c>
      <c r="E1766" s="23" cm="1">
        <f t="array" aca="1" ref="E1766" ca="1">_FV(A1766,"Price")</f>
        <v>43.262999999999998</v>
      </c>
      <c r="F1766" s="27" cm="1">
        <f t="array" aca="1" ref="F1766" ca="1">_FV(A1766,"Change (%)",TRUE)</f>
        <v>3.9281000000000003E-2</v>
      </c>
      <c r="G1766" s="26" cm="1">
        <f t="array" aca="1" ref="G1766" ca="1">_FV(A1766,"Change")</f>
        <v>1.6352</v>
      </c>
      <c r="H1766" s="23" cm="1">
        <f t="array" aca="1" ref="H1766" ca="1">_FV(A1766,"Open")</f>
        <v>42.6</v>
      </c>
      <c r="I1766" s="23" cm="1">
        <f t="array" aca="1" ref="I1766" ca="1">_FV(A1766,"Low")</f>
        <v>42.6</v>
      </c>
      <c r="J1766" s="23" cm="1">
        <f t="array" aca="1" ref="J1766" ca="1">_FV(A1766,"High")</f>
        <v>43.262999999999998</v>
      </c>
      <c r="K1766" s="23" cm="1">
        <f t="array" aca="1" ref="K1766" ca="1">_FV(A1766,"Previous close",TRUE)</f>
        <v>41.627800000000001</v>
      </c>
      <c r="L1766" s="26"/>
      <c r="M1766" s="23" cm="1">
        <f t="array" aca="1" ref="M1766" ca="1">_FV(A1766,"52 week low",TRUE)</f>
        <v>30.801300000000001</v>
      </c>
      <c r="N1766" s="23" cm="1">
        <f t="array" aca="1" ref="N1766" ca="1">_FV(A1766,"52 week high",TRUE)</f>
        <v>43.849899999999998</v>
      </c>
      <c r="O1766" s="8" cm="1">
        <f t="array" aca="1" ref="O1766" ca="1">_FV(A1766,"Volume")</f>
        <v>173</v>
      </c>
      <c r="P1766" s="7" cm="1">
        <f t="array" aca="1" ref="P1766" ca="1">_FV(A1766,"Volume average",TRUE)</f>
        <v>318</v>
      </c>
      <c r="Q1766" t="s">
        <v>490</v>
      </c>
      <c r="S1766" t="s">
        <v>61</v>
      </c>
      <c r="T1766" s="25" cm="1">
        <f t="array" aca="1" ref="T1766" ca="1">_FV(A1766,"Expense ratio",TRUE)</f>
        <v>5.7999999999999996E-3</v>
      </c>
      <c r="U1766" s="24" cm="1">
        <f t="array" aca="1" ref="U1766" ca="1">_FV(A1766,"Market cap",TRUE)</f>
        <v>985476.91799999995</v>
      </c>
      <c r="V1766" s="4">
        <v>985476</v>
      </c>
      <c r="W1766" s="4">
        <v>985476</v>
      </c>
      <c r="Y1766" t="s">
        <v>4955</v>
      </c>
      <c r="Z1766" s="5">
        <v>41.305599999999998</v>
      </c>
      <c r="AA1766" s="5">
        <v>24.829884</v>
      </c>
      <c r="AB1766" s="19">
        <v>2E-3</v>
      </c>
      <c r="AC1766" s="4">
        <v>277</v>
      </c>
      <c r="AE1766" s="5">
        <v>2.402695686064682</v>
      </c>
      <c r="AF1766" s="19">
        <v>11.1443045114165</v>
      </c>
      <c r="AI1766" s="4">
        <v>277</v>
      </c>
      <c r="AJ1766" s="5">
        <v>11442.1775</v>
      </c>
      <c r="AL1766" s="5">
        <v>43.85</v>
      </c>
      <c r="AM1766" s="5">
        <v>30.800999999999998</v>
      </c>
      <c r="AN1766" t="s">
        <v>47</v>
      </c>
      <c r="AO1766" t="str" cm="1">
        <f t="array" aca="1" ref="AO1766" ca="1">_FV(A1766,"Currency")</f>
        <v>USD</v>
      </c>
      <c r="AP1766" t="str" cm="1">
        <f t="array" aca="1" ref="AP1766" ca="1">_FV(A1766,"Exchange")</f>
        <v>NYSE Arca</v>
      </c>
      <c r="AQ1766" s="6" t="str" cm="1">
        <f t="array" aca="1" ref="AQ1766" ca="1">_FV(A1766,"Exchange abbreviation",TRUE)</f>
        <v>ARCX</v>
      </c>
      <c r="AR1766" t="str" cm="1">
        <f t="array" aca="1" ref="AR1766" ca="1">_FV(A1766,"Instrument type",TRUE)</f>
        <v>ETF</v>
      </c>
    </row>
    <row r="1767" spans="1:44" ht="18.75" customHeight="1" x14ac:dyDescent="0.25">
      <c r="A1767" t="e" vm="1780">
        <v>#VALUE!</v>
      </c>
      <c r="B1767" t="s">
        <v>4956</v>
      </c>
      <c r="C1767" t="s">
        <v>4957</v>
      </c>
      <c r="D1767" s="31" cm="1">
        <f t="array" aca="1" ref="D1767" ca="1">_FV(A1767,"Last trade time",TRUE)</f>
        <v>45824.840277823438</v>
      </c>
      <c r="E1767" s="23" cm="1">
        <f t="array" aca="1" ref="E1767" ca="1">_FV(A1767,"Price")</f>
        <v>70.219099999999997</v>
      </c>
      <c r="F1767" s="27" cm="1">
        <f t="array" aca="1" ref="F1767" ca="1">_FV(A1767,"Change (%)",TRUE)</f>
        <v>2.4139999999999999E-3</v>
      </c>
      <c r="G1767" s="26" cm="1">
        <f t="array" aca="1" ref="G1767" ca="1">_FV(A1767,"Change")</f>
        <v>0.1691</v>
      </c>
      <c r="H1767" s="23" cm="1">
        <f t="array" aca="1" ref="H1767" ca="1">_FV(A1767,"Open")</f>
        <v>70.59</v>
      </c>
      <c r="I1767" s="23" cm="1">
        <f t="array" aca="1" ref="I1767" ca="1">_FV(A1767,"Low")</f>
        <v>70.155000000000001</v>
      </c>
      <c r="J1767" s="23" cm="1">
        <f t="array" aca="1" ref="J1767" ca="1">_FV(A1767,"High")</f>
        <v>70.608999999999995</v>
      </c>
      <c r="K1767" s="23" cm="1">
        <f t="array" aca="1" ref="K1767" ca="1">_FV(A1767,"Previous close",TRUE)</f>
        <v>70.05</v>
      </c>
      <c r="L1767" s="26"/>
      <c r="M1767" s="23" cm="1">
        <f t="array" aca="1" ref="M1767" ca="1">_FV(A1767,"52 week low",TRUE)</f>
        <v>54.22</v>
      </c>
      <c r="N1767" s="23" cm="1">
        <f t="array" aca="1" ref="N1767" ca="1">_FV(A1767,"52 week high",TRUE)</f>
        <v>70.959999999999994</v>
      </c>
      <c r="O1767" s="8" cm="1">
        <f t="array" aca="1" ref="O1767" ca="1">_FV(A1767,"Volume")</f>
        <v>8699</v>
      </c>
      <c r="P1767" s="7" cm="1">
        <f t="array" aca="1" ref="P1767" ca="1">_FV(A1767,"Volume average",TRUE)</f>
        <v>8608</v>
      </c>
      <c r="Q1767" t="s">
        <v>55</v>
      </c>
      <c r="S1767" t="s">
        <v>56</v>
      </c>
      <c r="T1767" s="25" cm="1">
        <f t="array" aca="1" ref="T1767" ca="1">_FV(A1767,"Expense ratio",TRUE)</f>
        <v>5.7999999999999996E-3</v>
      </c>
      <c r="U1767" s="24" cm="1">
        <f t="array" aca="1" ref="U1767" ca="1">_FV(A1767,"Market cap",TRUE)</f>
        <v>168228882.22999999</v>
      </c>
      <c r="V1767" s="4">
        <v>168228880</v>
      </c>
      <c r="W1767" s="4">
        <v>168228880</v>
      </c>
      <c r="Y1767" t="s">
        <v>4918</v>
      </c>
      <c r="Z1767" s="5">
        <v>69.504000000000005</v>
      </c>
      <c r="AA1767" s="19">
        <v>10.980637</v>
      </c>
      <c r="AB1767" s="5">
        <v>4.0999997000000003E-2</v>
      </c>
      <c r="AC1767" s="4">
        <v>10906</v>
      </c>
      <c r="AE1767" s="5">
        <v>24.682285918990331</v>
      </c>
      <c r="AF1767" s="5">
        <v>14.89858097971859</v>
      </c>
      <c r="AI1767" s="4">
        <v>10906</v>
      </c>
      <c r="AJ1767" s="5">
        <v>761774.28460000013</v>
      </c>
      <c r="AL1767" s="5">
        <v>70.12</v>
      </c>
      <c r="AM1767" s="5">
        <v>54.22</v>
      </c>
      <c r="AN1767" t="s">
        <v>47</v>
      </c>
      <c r="AO1767" t="str" cm="1">
        <f t="array" aca="1" ref="AO1767" ca="1">_FV(A1767,"Currency")</f>
        <v>USD</v>
      </c>
      <c r="AP1767" t="str" cm="1">
        <f t="array" aca="1" ref="AP1767" ca="1">_FV(A1767,"Exchange")</f>
        <v>NYSE Arca</v>
      </c>
      <c r="AQ1767" s="6" t="str" cm="1">
        <f t="array" aca="1" ref="AQ1767" ca="1">_FV(A1767,"Exchange abbreviation",TRUE)</f>
        <v>ARCX</v>
      </c>
      <c r="AR1767" t="str" cm="1">
        <f t="array" aca="1" ref="AR1767" ca="1">_FV(A1767,"Instrument type",TRUE)</f>
        <v>ETF</v>
      </c>
    </row>
    <row r="1768" spans="1:44" ht="18.75" customHeight="1" x14ac:dyDescent="0.25">
      <c r="A1768" t="e" vm="1781">
        <v>#VALUE!</v>
      </c>
      <c r="B1768" t="s">
        <v>4958</v>
      </c>
      <c r="C1768" t="s">
        <v>4959</v>
      </c>
      <c r="D1768" s="31" cm="1">
        <f t="array" aca="1" ref="D1768" ca="1">_FV(A1768,"Last trade time",TRUE)</f>
        <v>45824.840277823438</v>
      </c>
      <c r="E1768" s="23" cm="1">
        <f t="array" aca="1" ref="E1768" ca="1">_FV(A1768,"Price")</f>
        <v>48.682899999999997</v>
      </c>
      <c r="F1768" s="27" cm="1">
        <f t="array" aca="1" ref="F1768" ca="1">_FV(A1768,"Change (%)",TRUE)</f>
        <v>3.908E-3</v>
      </c>
      <c r="G1768" s="26" cm="1">
        <f t="array" aca="1" ref="G1768" ca="1">_FV(A1768,"Change")</f>
        <v>0.1895</v>
      </c>
      <c r="H1768" s="23" cm="1">
        <f t="array" aca="1" ref="H1768" ca="1">_FV(A1768,"Open")</f>
        <v>48.94</v>
      </c>
      <c r="I1768" s="23" cm="1">
        <f t="array" aca="1" ref="I1768" ca="1">_FV(A1768,"Low")</f>
        <v>48.682899999999997</v>
      </c>
      <c r="J1768" s="23" cm="1">
        <f t="array" aca="1" ref="J1768" ca="1">_FV(A1768,"High")</f>
        <v>49.06</v>
      </c>
      <c r="K1768" s="23" cm="1">
        <f t="array" aca="1" ref="K1768" ca="1">_FV(A1768,"Previous close",TRUE)</f>
        <v>48.493400000000001</v>
      </c>
      <c r="L1768" s="26"/>
      <c r="M1768" s="23" cm="1">
        <f t="array" aca="1" ref="M1768" ca="1">_FV(A1768,"52 week low",TRUE)</f>
        <v>38.494999999999997</v>
      </c>
      <c r="N1768" s="23" cm="1">
        <f t="array" aca="1" ref="N1768" ca="1">_FV(A1768,"52 week high",TRUE)</f>
        <v>49.08</v>
      </c>
      <c r="O1768" s="8" cm="1">
        <f t="array" aca="1" ref="O1768" ca="1">_FV(A1768,"Volume")</f>
        <v>2735</v>
      </c>
      <c r="P1768" s="7" cm="1">
        <f t="array" aca="1" ref="P1768" ca="1">_FV(A1768,"Volume average",TRUE)</f>
        <v>2389</v>
      </c>
      <c r="Q1768" t="s">
        <v>2582</v>
      </c>
      <c r="R1768" t="s">
        <v>155</v>
      </c>
      <c r="S1768" t="s">
        <v>56</v>
      </c>
      <c r="T1768" s="25" cm="1">
        <f t="array" aca="1" ref="T1768" ca="1">_FV(A1768,"Expense ratio",TRUE)</f>
        <v>5.7999999999999996E-3</v>
      </c>
      <c r="U1768" s="24" cm="1">
        <f t="array" aca="1" ref="U1768" ca="1">_FV(A1768,"Market cap",TRUE)</f>
        <v>52846795.979999997</v>
      </c>
      <c r="V1768" s="4">
        <v>52846796</v>
      </c>
      <c r="W1768" s="4">
        <v>52846796</v>
      </c>
      <c r="X1768" t="s">
        <v>4960</v>
      </c>
      <c r="Y1768" t="s">
        <v>4918</v>
      </c>
      <c r="Z1768" s="5">
        <v>48.258000000000003</v>
      </c>
      <c r="AA1768" s="5">
        <v>13.592104000000001</v>
      </c>
      <c r="AB1768" s="19">
        <v>3.9E-2</v>
      </c>
      <c r="AC1768" s="4">
        <v>6787</v>
      </c>
      <c r="AE1768" s="5">
        <v>24.36559154893569</v>
      </c>
      <c r="AF1768" s="19">
        <v>21.736460618399821</v>
      </c>
      <c r="AI1768" s="4">
        <v>6787</v>
      </c>
      <c r="AJ1768" s="5">
        <v>329631.016</v>
      </c>
      <c r="AL1768" s="5">
        <v>48.83</v>
      </c>
      <c r="AM1768" s="5">
        <v>38.49</v>
      </c>
      <c r="AN1768" t="s">
        <v>47</v>
      </c>
      <c r="AO1768" t="str" cm="1">
        <f t="array" aca="1" ref="AO1768" ca="1">_FV(A1768,"Currency")</f>
        <v>USD</v>
      </c>
      <c r="AP1768" t="str" cm="1">
        <f t="array" aca="1" ref="AP1768" ca="1">_FV(A1768,"Exchange")</f>
        <v>NYSE Arca</v>
      </c>
      <c r="AQ1768" s="6" t="str" cm="1">
        <f t="array" aca="1" ref="AQ1768" ca="1">_FV(A1768,"Exchange abbreviation",TRUE)</f>
        <v>ARCX</v>
      </c>
      <c r="AR1768" t="str" cm="1">
        <f t="array" aca="1" ref="AR1768" ca="1">_FV(A1768,"Instrument type",TRUE)</f>
        <v>ETF</v>
      </c>
    </row>
    <row r="1769" spans="1:44" ht="18.75" customHeight="1" x14ac:dyDescent="0.25">
      <c r="A1769" t="e" vm="1782">
        <v>#VALUE!</v>
      </c>
      <c r="B1769" t="s">
        <v>4961</v>
      </c>
      <c r="C1769" t="s">
        <v>4962</v>
      </c>
      <c r="D1769" s="31" cm="1">
        <f t="array" aca="1" ref="D1769" ca="1">_FV(A1769,"Last trade time",TRUE)</f>
        <v>45824.840277823438</v>
      </c>
      <c r="E1769" s="23" cm="1">
        <f t="array" aca="1" ref="E1769" ca="1">_FV(A1769,"Price")</f>
        <v>35.058500000000002</v>
      </c>
      <c r="F1769" s="27" cm="1">
        <f t="array" aca="1" ref="F1769" ca="1">_FV(A1769,"Change (%)",TRUE)</f>
        <v>5.8509999999999996E-4</v>
      </c>
      <c r="G1769" s="26" cm="1">
        <f t="array" aca="1" ref="G1769" ca="1">_FV(A1769,"Change")</f>
        <v>2.0500000000000001E-2</v>
      </c>
      <c r="H1769" s="23" cm="1">
        <f t="array" aca="1" ref="H1769" ca="1">_FV(A1769,"Open")</f>
        <v>35.25</v>
      </c>
      <c r="I1769" s="23" cm="1">
        <f t="array" aca="1" ref="I1769" ca="1">_FV(A1769,"Low")</f>
        <v>35.058500000000002</v>
      </c>
      <c r="J1769" s="23" cm="1">
        <f t="array" aca="1" ref="J1769" ca="1">_FV(A1769,"High")</f>
        <v>35.409999999999997</v>
      </c>
      <c r="K1769" s="23" cm="1">
        <f t="array" aca="1" ref="K1769" ca="1">_FV(A1769,"Previous close",TRUE)</f>
        <v>35.037999999999997</v>
      </c>
      <c r="L1769" s="26"/>
      <c r="M1769" s="23" cm="1">
        <f t="array" aca="1" ref="M1769" ca="1">_FV(A1769,"52 week low",TRUE)</f>
        <v>29.245000000000001</v>
      </c>
      <c r="N1769" s="23" cm="1">
        <f t="array" aca="1" ref="N1769" ca="1">_FV(A1769,"52 week high",TRUE)</f>
        <v>35.630000000000003</v>
      </c>
      <c r="O1769" s="8" cm="1">
        <f t="array" aca="1" ref="O1769" ca="1">_FV(A1769,"Volume")</f>
        <v>10139</v>
      </c>
      <c r="P1769" s="7" cm="1">
        <f t="array" aca="1" ref="P1769" ca="1">_FV(A1769,"Volume average",TRUE)</f>
        <v>9771</v>
      </c>
      <c r="Q1769" t="s">
        <v>55</v>
      </c>
      <c r="R1769" t="s">
        <v>4938</v>
      </c>
      <c r="S1769" t="s">
        <v>56</v>
      </c>
      <c r="T1769" s="25" cm="1">
        <f t="array" aca="1" ref="T1769" ca="1">_FV(A1769,"Expense ratio",TRUE)</f>
        <v>5.7999999999999996E-3</v>
      </c>
      <c r="U1769" s="24" cm="1">
        <f t="array" aca="1" ref="U1769" ca="1">_FV(A1769,"Market cap",TRUE)</f>
        <v>74630344.329999998</v>
      </c>
      <c r="V1769" s="4">
        <v>74630344</v>
      </c>
      <c r="W1769" s="4">
        <v>74630344</v>
      </c>
      <c r="Y1769" t="s">
        <v>4939</v>
      </c>
      <c r="Z1769" s="5">
        <v>35.046999999999997</v>
      </c>
      <c r="AA1769" s="19">
        <v>21.053505000000001</v>
      </c>
      <c r="AB1769" s="19">
        <v>2.07E-2</v>
      </c>
      <c r="AC1769" s="4">
        <v>12179</v>
      </c>
      <c r="AE1769" s="5">
        <v>18.764310169509081</v>
      </c>
      <c r="AF1769" s="19">
        <v>6.4540127864453734</v>
      </c>
      <c r="AI1769" s="4">
        <v>12179</v>
      </c>
      <c r="AJ1769" s="5">
        <v>429782.29520000011</v>
      </c>
      <c r="AL1769" s="5">
        <v>35.42</v>
      </c>
      <c r="AM1769" s="5">
        <v>29.245000000000001</v>
      </c>
      <c r="AN1769" t="s">
        <v>47</v>
      </c>
      <c r="AO1769" t="str" cm="1">
        <f t="array" aca="1" ref="AO1769" ca="1">_FV(A1769,"Currency")</f>
        <v>USD</v>
      </c>
      <c r="AP1769" t="str" cm="1">
        <f t="array" aca="1" ref="AP1769" ca="1">_FV(A1769,"Exchange")</f>
        <v>NYSE Arca</v>
      </c>
      <c r="AQ1769" s="6" t="str" cm="1">
        <f t="array" aca="1" ref="AQ1769" ca="1">_FV(A1769,"Exchange abbreviation",TRUE)</f>
        <v>ARCX</v>
      </c>
      <c r="AR1769" t="str" cm="1">
        <f t="array" aca="1" ref="AR1769" ca="1">_FV(A1769,"Instrument type",TRUE)</f>
        <v>ETF</v>
      </c>
    </row>
    <row r="1770" spans="1:44" ht="18.75" customHeight="1" x14ac:dyDescent="0.25">
      <c r="A1770" t="e" vm="1783">
        <v>#VALUE!</v>
      </c>
      <c r="B1770" t="s">
        <v>4963</v>
      </c>
      <c r="C1770" t="s">
        <v>4964</v>
      </c>
      <c r="D1770" s="31" cm="1">
        <f t="array" aca="1" ref="D1770" ca="1">_FV(A1770,"Last trade time",TRUE)</f>
        <v>45824.840277789066</v>
      </c>
      <c r="E1770" s="23" cm="1">
        <f t="array" aca="1" ref="E1770" ca="1">_FV(A1770,"Price")</f>
        <v>40.395099999999999</v>
      </c>
      <c r="F1770" s="27" cm="1">
        <f t="array" aca="1" ref="F1770" ca="1">_FV(A1770,"Change (%)",TRUE)</f>
        <v>1.8017000000000002E-2</v>
      </c>
      <c r="G1770" s="26" cm="1">
        <f t="array" aca="1" ref="G1770" ca="1">_FV(A1770,"Change")</f>
        <v>0.71489999999999998</v>
      </c>
      <c r="H1770" s="23" cm="1">
        <f t="array" aca="1" ref="H1770" ca="1">_FV(A1770,"Open")</f>
        <v>40.49</v>
      </c>
      <c r="I1770" s="23" cm="1">
        <f t="array" aca="1" ref="I1770" ca="1">_FV(A1770,"Low")</f>
        <v>40.395099999999999</v>
      </c>
      <c r="J1770" s="23" cm="1">
        <f t="array" aca="1" ref="J1770" ca="1">_FV(A1770,"High")</f>
        <v>40.49</v>
      </c>
      <c r="K1770" s="23" cm="1">
        <f t="array" aca="1" ref="K1770" ca="1">_FV(A1770,"Previous close",TRUE)</f>
        <v>39.680199999999999</v>
      </c>
      <c r="L1770" s="26"/>
      <c r="M1770" s="23" cm="1">
        <f t="array" aca="1" ref="M1770" ca="1">_FV(A1770,"52 week low",TRUE)</f>
        <v>25.56</v>
      </c>
      <c r="N1770" s="23" cm="1">
        <f t="array" aca="1" ref="N1770" ca="1">_FV(A1770,"52 week high",TRUE)</f>
        <v>40.49</v>
      </c>
      <c r="O1770" s="8" cm="1">
        <f t="array" aca="1" ref="O1770" ca="1">_FV(A1770,"Volume")</f>
        <v>583</v>
      </c>
      <c r="P1770" s="7" cm="1">
        <f t="array" aca="1" ref="P1770" ca="1">_FV(A1770,"Volume average",TRUE)</f>
        <v>408</v>
      </c>
      <c r="Q1770" t="s">
        <v>4822</v>
      </c>
      <c r="S1770" t="s">
        <v>61</v>
      </c>
      <c r="T1770" s="25" cm="1">
        <f t="array" aca="1" ref="T1770" ca="1">_FV(A1770,"Expense ratio",TRUE)</f>
        <v>5.7999999999999996E-3</v>
      </c>
      <c r="U1770" s="24" cm="1">
        <f t="array" aca="1" ref="U1770" ca="1">_FV(A1770,"Market cap",TRUE)</f>
        <v>1919373.3870000001</v>
      </c>
      <c r="V1770" s="4">
        <v>1919375</v>
      </c>
      <c r="W1770" s="4">
        <v>1919375</v>
      </c>
      <c r="Y1770" t="s">
        <v>1044</v>
      </c>
      <c r="Z1770" s="5">
        <v>39.644500000000001</v>
      </c>
      <c r="AA1770" s="19">
        <v>27.656915999999999</v>
      </c>
      <c r="AB1770" s="4">
        <v>0</v>
      </c>
      <c r="AC1770" s="4">
        <v>311</v>
      </c>
      <c r="AE1770" s="5">
        <v>22.678132990968059</v>
      </c>
      <c r="AF1770" s="5">
        <v>37.72086461050683</v>
      </c>
      <c r="AI1770" s="4">
        <v>311</v>
      </c>
      <c r="AJ1770" s="5">
        <v>12358.2381</v>
      </c>
      <c r="AL1770" s="5">
        <v>40.24</v>
      </c>
      <c r="AM1770" s="5">
        <v>25.56</v>
      </c>
      <c r="AN1770" t="s">
        <v>47</v>
      </c>
      <c r="AO1770" t="str" cm="1">
        <f t="array" aca="1" ref="AO1770" ca="1">_FV(A1770,"Currency")</f>
        <v>USD</v>
      </c>
      <c r="AP1770" t="str" cm="1">
        <f t="array" aca="1" ref="AP1770" ca="1">_FV(A1770,"Exchange")</f>
        <v>NYSE Arca</v>
      </c>
      <c r="AQ1770" s="6" t="str" cm="1">
        <f t="array" aca="1" ref="AQ1770" ca="1">_FV(A1770,"Exchange abbreviation",TRUE)</f>
        <v>ARCX</v>
      </c>
      <c r="AR1770" t="str" cm="1">
        <f t="array" aca="1" ref="AR1770" ca="1">_FV(A1770,"Instrument type",TRUE)</f>
        <v>ETF</v>
      </c>
    </row>
    <row r="1771" spans="1:44" ht="18.75" customHeight="1" x14ac:dyDescent="0.25">
      <c r="A1771" t="e" vm="1784">
        <v>#VALUE!</v>
      </c>
      <c r="B1771" t="s">
        <v>4965</v>
      </c>
      <c r="C1771" t="s">
        <v>4966</v>
      </c>
      <c r="D1771" s="31" cm="1">
        <f t="array" aca="1" ref="D1771" ca="1">_FV(A1771,"Last trade time",TRUE)</f>
        <v>45824.910769930466</v>
      </c>
      <c r="E1771" s="23" cm="1">
        <f t="array" aca="1" ref="E1771" ca="1">_FV(A1771,"Price")</f>
        <v>54.66</v>
      </c>
      <c r="F1771" s="27" cm="1">
        <f t="array" aca="1" ref="F1771" ca="1">_FV(A1771,"Change (%)",TRUE)</f>
        <v>9.2320000000000006E-3</v>
      </c>
      <c r="G1771" s="26" cm="1">
        <f t="array" aca="1" ref="G1771" ca="1">_FV(A1771,"Change")</f>
        <v>0.5</v>
      </c>
      <c r="H1771" s="23" cm="1">
        <f t="array" aca="1" ref="H1771" ca="1">_FV(A1771,"Open")</f>
        <v>54.72</v>
      </c>
      <c r="I1771" s="23" cm="1">
        <f t="array" aca="1" ref="I1771" ca="1">_FV(A1771,"Low")</f>
        <v>54.651000000000003</v>
      </c>
      <c r="J1771" s="23" cm="1">
        <f t="array" aca="1" ref="J1771" ca="1">_FV(A1771,"High")</f>
        <v>54.98</v>
      </c>
      <c r="K1771" s="23" cm="1">
        <f t="array" aca="1" ref="K1771" ca="1">_FV(A1771,"Previous close",TRUE)</f>
        <v>54.16</v>
      </c>
      <c r="L1771" s="26"/>
      <c r="M1771" s="23" cm="1">
        <f t="array" aca="1" ref="M1771" ca="1">_FV(A1771,"52 week low",TRUE)</f>
        <v>42.83</v>
      </c>
      <c r="N1771" s="23" cm="1">
        <f t="array" aca="1" ref="N1771" ca="1">_FV(A1771,"52 week high",TRUE)</f>
        <v>55.05</v>
      </c>
      <c r="O1771" s="8" cm="1">
        <f t="array" aca="1" ref="O1771" ca="1">_FV(A1771,"Volume")</f>
        <v>101640</v>
      </c>
      <c r="P1771" s="7" cm="1">
        <f t="array" aca="1" ref="P1771" ca="1">_FV(A1771,"Volume average",TRUE)</f>
        <v>169638</v>
      </c>
      <c r="Q1771" t="s">
        <v>844</v>
      </c>
      <c r="S1771" t="s">
        <v>56</v>
      </c>
      <c r="T1771" s="25" cm="1">
        <f t="array" aca="1" ref="T1771" ca="1">_FV(A1771,"Expense ratio",TRUE)</f>
        <v>5.7999999999999996E-3</v>
      </c>
      <c r="U1771" s="24" cm="1">
        <f t="array" aca="1" ref="U1771" ca="1">_FV(A1771,"Market cap",TRUE)</f>
        <v>1607921812.51</v>
      </c>
      <c r="V1771" s="4">
        <v>1607921792</v>
      </c>
      <c r="W1771" s="4">
        <v>1607921792</v>
      </c>
      <c r="Y1771" t="s">
        <v>1527</v>
      </c>
      <c r="Z1771" s="5">
        <v>54.073999999999998</v>
      </c>
      <c r="AA1771" s="19">
        <v>11.876878</v>
      </c>
      <c r="AB1771" s="5">
        <v>3.1300000000000001E-2</v>
      </c>
      <c r="AC1771" s="4">
        <v>184368</v>
      </c>
      <c r="AE1771" s="5">
        <v>11.3609950167241</v>
      </c>
      <c r="AF1771" s="5">
        <v>8.665520351326105</v>
      </c>
      <c r="AI1771" s="4">
        <v>184368</v>
      </c>
      <c r="AJ1771" s="5">
        <v>9957715.6799999997</v>
      </c>
      <c r="AL1771" s="5">
        <v>54.41</v>
      </c>
      <c r="AM1771" s="5">
        <v>42.83</v>
      </c>
      <c r="AN1771" t="s">
        <v>90</v>
      </c>
      <c r="AO1771" t="str" cm="1">
        <f t="array" aca="1" ref="AO1771" ca="1">_FV(A1771,"Currency")</f>
        <v>USD</v>
      </c>
      <c r="AP1771" t="str" cm="1">
        <f t="array" aca="1" ref="AP1771" ca="1">_FV(A1771,"Exchange")</f>
        <v>NYSE Arca</v>
      </c>
      <c r="AQ1771" s="6" t="str" cm="1">
        <f t="array" aca="1" ref="AQ1771" ca="1">_FV(A1771,"Exchange abbreviation",TRUE)</f>
        <v>ARCX</v>
      </c>
      <c r="AR1771" t="str" cm="1">
        <f t="array" aca="1" ref="AR1771" ca="1">_FV(A1771,"Instrument type",TRUE)</f>
        <v>ETF</v>
      </c>
    </row>
    <row r="1772" spans="1:44" ht="18.75" customHeight="1" x14ac:dyDescent="0.25">
      <c r="A1772" t="e" vm="1785">
        <v>#VALUE!</v>
      </c>
      <c r="B1772" t="s">
        <v>4967</v>
      </c>
      <c r="C1772" t="s">
        <v>4968</v>
      </c>
      <c r="D1772" s="31" cm="1">
        <f t="array" aca="1" ref="D1772" ca="1">_FV(A1772,"Last trade time",TRUE)</f>
        <v>45824.840277812502</v>
      </c>
      <c r="E1772" s="23" cm="1">
        <f t="array" aca="1" ref="E1772" ca="1">_FV(A1772,"Price")</f>
        <v>49.03</v>
      </c>
      <c r="F1772" s="27" cm="1">
        <f t="array" aca="1" ref="F1772" ca="1">_FV(A1772,"Change (%)",TRUE)</f>
        <v>9.4710000000000003E-3</v>
      </c>
      <c r="G1772" s="26" cm="1">
        <f t="array" aca="1" ref="G1772" ca="1">_FV(A1772,"Change")</f>
        <v>0.46</v>
      </c>
      <c r="H1772" s="23" cm="1">
        <f t="array" aca="1" ref="H1772" ca="1">_FV(A1772,"Open")</f>
        <v>48.85</v>
      </c>
      <c r="I1772" s="23" cm="1">
        <f t="array" aca="1" ref="I1772" ca="1">_FV(A1772,"Low")</f>
        <v>48.85</v>
      </c>
      <c r="J1772" s="23" cm="1">
        <f t="array" aca="1" ref="J1772" ca="1">_FV(A1772,"High")</f>
        <v>49.23</v>
      </c>
      <c r="K1772" s="23" cm="1">
        <f t="array" aca="1" ref="K1772" ca="1">_FV(A1772,"Previous close",TRUE)</f>
        <v>48.57</v>
      </c>
      <c r="L1772" s="26"/>
      <c r="M1772" s="23" cm="1">
        <f t="array" aca="1" ref="M1772" ca="1">_FV(A1772,"52 week low",TRUE)</f>
        <v>40.83</v>
      </c>
      <c r="N1772" s="23" cm="1">
        <f t="array" aca="1" ref="N1772" ca="1">_FV(A1772,"52 week high",TRUE)</f>
        <v>50.78</v>
      </c>
      <c r="O1772" s="8" cm="1">
        <f t="array" aca="1" ref="O1772" ca="1">_FV(A1772,"Volume")</f>
        <v>61815</v>
      </c>
      <c r="P1772" s="7" cm="1">
        <f t="array" aca="1" ref="P1772" ca="1">_FV(A1772,"Volume average",TRUE)</f>
        <v>152308</v>
      </c>
      <c r="Q1772" t="s">
        <v>464</v>
      </c>
      <c r="T1772" s="25" cm="1">
        <f t="array" aca="1" ref="T1772" ca="1">_FV(A1772,"Expense ratio",TRUE)</f>
        <v>5.7999999999999996E-3</v>
      </c>
      <c r="U1772" s="24" cm="1">
        <f t="array" aca="1" ref="U1772" ca="1">_FV(A1772,"Market cap",TRUE)</f>
        <v>1776107928.27</v>
      </c>
      <c r="V1772" s="16"/>
      <c r="W1772" s="16"/>
      <c r="Z1772" s="18"/>
      <c r="AA1772" s="20"/>
      <c r="AB1772" s="20"/>
      <c r="AC1772" s="21">
        <v>142232</v>
      </c>
      <c r="AE1772" s="18"/>
      <c r="AF1772" s="20"/>
      <c r="AI1772" s="21"/>
      <c r="AJ1772" s="18"/>
      <c r="AL1772" s="18"/>
      <c r="AM1772" s="18"/>
      <c r="AN1772" t="s">
        <v>73</v>
      </c>
      <c r="AO1772" t="str" cm="1">
        <f t="array" aca="1" ref="AO1772" ca="1">_FV(A1772,"Currency")</f>
        <v>USD</v>
      </c>
      <c r="AP1772" t="str" cm="1">
        <f t="array" aca="1" ref="AP1772" ca="1">_FV(A1772,"Exchange")</f>
        <v>NYSE Arca</v>
      </c>
      <c r="AQ1772" s="6" t="str" cm="1">
        <f t="array" aca="1" ref="AQ1772" ca="1">_FV(A1772,"Exchange abbreviation",TRUE)</f>
        <v>ARCX</v>
      </c>
      <c r="AR1772" t="str" cm="1">
        <f t="array" aca="1" ref="AR1772" ca="1">_FV(A1772,"Instrument type",TRUE)</f>
        <v>ETF</v>
      </c>
    </row>
    <row r="1773" spans="1:44" ht="18.75" customHeight="1" x14ac:dyDescent="0.25">
      <c r="A1773" t="e" vm="1786">
        <v>#VALUE!</v>
      </c>
      <c r="B1773" t="s">
        <v>4969</v>
      </c>
      <c r="C1773" t="s">
        <v>4970</v>
      </c>
      <c r="D1773" s="31" cm="1">
        <f t="array" aca="1" ref="D1773" ca="1">_FV(A1773,"Last trade time",TRUE)</f>
        <v>45824.913145786719</v>
      </c>
      <c r="E1773" s="23" cm="1">
        <f t="array" aca="1" ref="E1773" ca="1">_FV(A1773,"Price")</f>
        <v>28.441099999999999</v>
      </c>
      <c r="F1773" s="27" cm="1">
        <f t="array" aca="1" ref="F1773" ca="1">_FV(A1773,"Change (%)",TRUE)</f>
        <v>1.0718E-2</v>
      </c>
      <c r="G1773" s="26" cm="1">
        <f t="array" aca="1" ref="G1773" ca="1">_FV(A1773,"Change")</f>
        <v>0.30159999999999998</v>
      </c>
      <c r="H1773" s="23" cm="1">
        <f t="array" aca="1" ref="H1773" ca="1">_FV(A1773,"Open")</f>
        <v>28.441099999999999</v>
      </c>
      <c r="I1773" s="23" cm="1">
        <f t="array" aca="1" ref="I1773" ca="1">_FV(A1773,"Low")</f>
        <v>28.441099999999999</v>
      </c>
      <c r="J1773" s="23" cm="1">
        <f t="array" aca="1" ref="J1773" ca="1">_FV(A1773,"High")</f>
        <v>28.441099999999999</v>
      </c>
      <c r="K1773" s="23" cm="1">
        <f t="array" aca="1" ref="K1773" ca="1">_FV(A1773,"Previous close",TRUE)</f>
        <v>28.139500000000002</v>
      </c>
      <c r="L1773" s="26"/>
      <c r="M1773" s="23" cm="1">
        <f t="array" aca="1" ref="M1773" ca="1">_FV(A1773,"52 week low",TRUE)</f>
        <v>20.7197</v>
      </c>
      <c r="N1773" s="23" cm="1">
        <f t="array" aca="1" ref="N1773" ca="1">_FV(A1773,"52 week high",TRUE)</f>
        <v>32.380000000000003</v>
      </c>
      <c r="O1773" s="8" cm="1">
        <f t="array" aca="1" ref="O1773" ca="1">_FV(A1773,"Volume")</f>
        <v>382</v>
      </c>
      <c r="P1773" s="7" cm="1">
        <f t="array" aca="1" ref="P1773" ca="1">_FV(A1773,"Volume average",TRUE)</f>
        <v>2671</v>
      </c>
      <c r="Q1773" t="s">
        <v>2547</v>
      </c>
      <c r="S1773" t="s">
        <v>61</v>
      </c>
      <c r="T1773" s="25" cm="1">
        <f t="array" aca="1" ref="T1773" ca="1">_FV(A1773,"Expense ratio",TRUE)</f>
        <v>5.7999999999999996E-3</v>
      </c>
      <c r="U1773" s="24" cm="1">
        <f t="array" aca="1" ref="U1773" ca="1">_FV(A1773,"Market cap",TRUE)</f>
        <v>2717717.1770000001</v>
      </c>
      <c r="V1773" s="4">
        <v>2717720</v>
      </c>
      <c r="W1773" s="4">
        <v>2717720</v>
      </c>
      <c r="Y1773" t="s">
        <v>1658</v>
      </c>
      <c r="Z1773" s="5">
        <v>28.5623</v>
      </c>
      <c r="AA1773" s="5">
        <v>18.317084999999999</v>
      </c>
      <c r="AB1773" s="5">
        <v>1.6E-2</v>
      </c>
      <c r="AC1773" s="4">
        <v>1479</v>
      </c>
      <c r="AE1773" s="5">
        <v>13.588306951897771</v>
      </c>
      <c r="AF1773" s="5">
        <v>-3.8866834165107829</v>
      </c>
      <c r="AI1773" s="4">
        <v>1479</v>
      </c>
      <c r="AJ1773" s="5">
        <v>42136.71</v>
      </c>
      <c r="AL1773" s="5">
        <v>32.380000000000003</v>
      </c>
      <c r="AM1773" s="5">
        <v>20.72</v>
      </c>
      <c r="AN1773" t="s">
        <v>47</v>
      </c>
      <c r="AO1773" t="str" cm="1">
        <f t="array" aca="1" ref="AO1773" ca="1">_FV(A1773,"Currency")</f>
        <v>USD</v>
      </c>
      <c r="AP1773" t="str" cm="1">
        <f t="array" aca="1" ref="AP1773" ca="1">_FV(A1773,"Exchange")</f>
        <v>NYSE Arca</v>
      </c>
      <c r="AQ1773" s="6" t="str" cm="1">
        <f t="array" aca="1" ref="AQ1773" ca="1">_FV(A1773,"Exchange abbreviation",TRUE)</f>
        <v>ARCX</v>
      </c>
      <c r="AR1773" t="str" cm="1">
        <f t="array" aca="1" ref="AR1773" ca="1">_FV(A1773,"Instrument type",TRUE)</f>
        <v>ETF</v>
      </c>
    </row>
    <row r="1774" spans="1:44" ht="18.75" customHeight="1" x14ac:dyDescent="0.25">
      <c r="A1774" t="e" vm="1787">
        <v>#VALUE!</v>
      </c>
      <c r="B1774" t="s">
        <v>4971</v>
      </c>
      <c r="C1774" t="s">
        <v>4972</v>
      </c>
      <c r="D1774" s="31" cm="1">
        <f t="array" aca="1" ref="D1774" ca="1">_FV(A1774,"Last trade time",TRUE)</f>
        <v>45824.917235057816</v>
      </c>
      <c r="E1774" s="23" cm="1">
        <f t="array" aca="1" ref="E1774" ca="1">_FV(A1774,"Price")</f>
        <v>24.64</v>
      </c>
      <c r="F1774" s="27" cm="1">
        <f t="array" aca="1" ref="F1774" ca="1">_FV(A1774,"Change (%)",TRUE)</f>
        <v>-6.8520000000000005E-3</v>
      </c>
      <c r="G1774" s="26" cm="1">
        <f t="array" aca="1" ref="G1774" ca="1">_FV(A1774,"Change")</f>
        <v>-0.17</v>
      </c>
      <c r="H1774" s="23" cm="1">
        <f t="array" aca="1" ref="H1774" ca="1">_FV(A1774,"Open")</f>
        <v>24.63</v>
      </c>
      <c r="I1774" s="23" cm="1">
        <f t="array" aca="1" ref="I1774" ca="1">_FV(A1774,"Low")</f>
        <v>24.4</v>
      </c>
      <c r="J1774" s="23" cm="1">
        <f t="array" aca="1" ref="J1774" ca="1">_FV(A1774,"High")</f>
        <v>24.99</v>
      </c>
      <c r="K1774" s="23" cm="1">
        <f t="array" aca="1" ref="K1774" ca="1">_FV(A1774,"Previous close",TRUE)</f>
        <v>24.81</v>
      </c>
      <c r="L1774" s="26"/>
      <c r="M1774" s="23" cm="1">
        <f t="array" aca="1" ref="M1774" ca="1">_FV(A1774,"52 week low",TRUE)</f>
        <v>18.809999999999999</v>
      </c>
      <c r="N1774" s="23" cm="1">
        <f t="array" aca="1" ref="N1774" ca="1">_FV(A1774,"52 week high",TRUE)</f>
        <v>27.72</v>
      </c>
      <c r="O1774" s="8" cm="1">
        <f t="array" aca="1" ref="O1774" ca="1">_FV(A1774,"Volume")</f>
        <v>666994</v>
      </c>
      <c r="P1774" s="7" cm="1">
        <f t="array" aca="1" ref="P1774" ca="1">_FV(A1774,"Volume average",TRUE)</f>
        <v>335384</v>
      </c>
      <c r="Q1774" t="s">
        <v>1617</v>
      </c>
      <c r="S1774" t="s">
        <v>318</v>
      </c>
      <c r="T1774" s="25" cm="1">
        <f t="array" aca="1" ref="T1774" ca="1">_FV(A1774,"Expense ratio",TRUE)</f>
        <v>5.6999999999999993E-3</v>
      </c>
      <c r="U1774" s="24" cm="1">
        <f t="array" aca="1" ref="U1774" ca="1">_FV(A1774,"Market cap",TRUE)</f>
        <v>317407402.29000002</v>
      </c>
      <c r="V1774" s="4">
        <v>317402240</v>
      </c>
      <c r="W1774" s="4">
        <v>317402240</v>
      </c>
      <c r="Y1774" t="s">
        <v>4255</v>
      </c>
      <c r="Z1774" s="5">
        <v>23.01</v>
      </c>
      <c r="AA1774" s="5">
        <v>9.1268010000000004</v>
      </c>
      <c r="AB1774" s="5">
        <v>3.6299999999999999E-2</v>
      </c>
      <c r="AC1774" s="4">
        <v>369574</v>
      </c>
      <c r="AE1774" s="5">
        <v>-7.1181586087799449</v>
      </c>
      <c r="AF1774" s="5">
        <v>-9.9859773205621885</v>
      </c>
      <c r="AI1774" s="4">
        <v>369574</v>
      </c>
      <c r="AJ1774" s="5">
        <v>8503897.7400000002</v>
      </c>
      <c r="AL1774" s="5">
        <v>27.72</v>
      </c>
      <c r="AM1774" s="5">
        <v>18.809999999999999</v>
      </c>
      <c r="AN1774" t="s">
        <v>90</v>
      </c>
      <c r="AO1774" t="str" cm="1">
        <f t="array" aca="1" ref="AO1774" ca="1">_FV(A1774,"Currency")</f>
        <v>USD</v>
      </c>
      <c r="AP1774" t="str" cm="1">
        <f t="array" aca="1" ref="AP1774" ca="1">_FV(A1774,"Exchange")</f>
        <v>NYSE Arca</v>
      </c>
      <c r="AQ1774" s="6" t="str" cm="1">
        <f t="array" aca="1" ref="AQ1774" ca="1">_FV(A1774,"Exchange abbreviation",TRUE)</f>
        <v>ARCX</v>
      </c>
      <c r="AR1774" t="str" cm="1">
        <f t="array" aca="1" ref="AR1774" ca="1">_FV(A1774,"Instrument type",TRUE)</f>
        <v>ETF</v>
      </c>
    </row>
    <row r="1775" spans="1:44" ht="18.75" customHeight="1" x14ac:dyDescent="0.25">
      <c r="A1775" t="e" vm="1788">
        <v>#VALUE!</v>
      </c>
      <c r="B1775" t="s">
        <v>4973</v>
      </c>
      <c r="C1775" t="s">
        <v>4974</v>
      </c>
      <c r="D1775" s="31" cm="1">
        <f t="array" aca="1" ref="D1775" ca="1">_FV(A1775,"Last trade time",TRUE)</f>
        <v>45824.936510682812</v>
      </c>
      <c r="E1775" s="23" cm="1">
        <f t="array" aca="1" ref="E1775" ca="1">_FV(A1775,"Price")</f>
        <v>135.69</v>
      </c>
      <c r="F1775" s="27" cm="1">
        <f t="array" aca="1" ref="F1775" ca="1">_FV(A1775,"Change (%)",TRUE)</f>
        <v>-7.1709999999999994E-3</v>
      </c>
      <c r="G1775" s="26" cm="1">
        <f t="array" aca="1" ref="G1775" ca="1">_FV(A1775,"Change")</f>
        <v>-0.98</v>
      </c>
      <c r="H1775" s="23" cm="1">
        <f t="array" aca="1" ref="H1775" ca="1">_FV(A1775,"Open")</f>
        <v>137.29</v>
      </c>
      <c r="I1775" s="23" cm="1">
        <f t="array" aca="1" ref="I1775" ca="1">_FV(A1775,"Low")</f>
        <v>135.52000000000001</v>
      </c>
      <c r="J1775" s="23" cm="1">
        <f t="array" aca="1" ref="J1775" ca="1">_FV(A1775,"High")</f>
        <v>137.54839999999999</v>
      </c>
      <c r="K1775" s="23" cm="1">
        <f t="array" aca="1" ref="K1775" ca="1">_FV(A1775,"Previous close",TRUE)</f>
        <v>136.66999999999999</v>
      </c>
      <c r="L1775" s="26"/>
      <c r="M1775" s="23" cm="1">
        <f t="array" aca="1" ref="M1775" ca="1">_FV(A1775,"52 week low",TRUE)</f>
        <v>100.39</v>
      </c>
      <c r="N1775" s="23" cm="1">
        <f t="array" aca="1" ref="N1775" ca="1">_FV(A1775,"52 week high",TRUE)</f>
        <v>137.54839999999999</v>
      </c>
      <c r="O1775" s="8" cm="1">
        <f t="array" aca="1" ref="O1775" ca="1">_FV(A1775,"Volume")</f>
        <v>247549</v>
      </c>
      <c r="P1775" s="7" cm="1">
        <f t="array" aca="1" ref="P1775" ca="1">_FV(A1775,"Volume average",TRUE)</f>
        <v>158494</v>
      </c>
      <c r="Q1775" t="s">
        <v>119</v>
      </c>
      <c r="T1775" s="25" cm="1">
        <f t="array" aca="1" ref="T1775" ca="1">_FV(A1775,"Expense ratio",TRUE)</f>
        <v>5.6999999999999993E-3</v>
      </c>
      <c r="U1775" s="24" cm="1">
        <f t="array" aca="1" ref="U1775" ca="1">_FV(A1775,"Market cap",TRUE)</f>
        <v>5285171536.4099998</v>
      </c>
      <c r="V1775" s="16"/>
      <c r="W1775" s="16"/>
      <c r="Z1775" s="18"/>
      <c r="AA1775" s="20"/>
      <c r="AB1775" s="20"/>
      <c r="AC1775" s="21">
        <v>153178</v>
      </c>
      <c r="AE1775" s="18"/>
      <c r="AF1775" s="20"/>
      <c r="AH1775" s="16"/>
      <c r="AI1775" s="21"/>
      <c r="AJ1775" s="18"/>
      <c r="AL1775" s="18"/>
      <c r="AM1775" s="18"/>
      <c r="AN1775" t="s">
        <v>73</v>
      </c>
      <c r="AO1775" t="str" cm="1">
        <f t="array" aca="1" ref="AO1775" ca="1">_FV(A1775,"Currency")</f>
        <v>USD</v>
      </c>
      <c r="AP1775" t="str" cm="1">
        <f t="array" aca="1" ref="AP1775" ca="1">_FV(A1775,"Exchange")</f>
        <v>NYSE Arca</v>
      </c>
      <c r="AQ1775" s="6" t="str" cm="1">
        <f t="array" aca="1" ref="AQ1775" ca="1">_FV(A1775,"Exchange abbreviation",TRUE)</f>
        <v>ARCX</v>
      </c>
      <c r="AR1775" t="str" cm="1">
        <f t="array" aca="1" ref="AR1775" ca="1">_FV(A1775,"Instrument type",TRUE)</f>
        <v>ETF</v>
      </c>
    </row>
    <row r="1776" spans="1:44" ht="18.75" customHeight="1" x14ac:dyDescent="0.25">
      <c r="A1776" t="e" vm="1789">
        <v>#VALUE!</v>
      </c>
      <c r="B1776" t="s">
        <v>4975</v>
      </c>
      <c r="C1776" t="s">
        <v>4976</v>
      </c>
      <c r="D1776" s="31" cm="1">
        <f t="array" aca="1" ref="D1776" ca="1">_FV(A1776,"Last trade time",TRUE)</f>
        <v>45824.853155717188</v>
      </c>
      <c r="E1776" s="23" cm="1">
        <f t="array" aca="1" ref="E1776" ca="1">_FV(A1776,"Price")</f>
        <v>23.59</v>
      </c>
      <c r="F1776" s="27" cm="1">
        <f t="array" aca="1" ref="F1776" ca="1">_FV(A1776,"Change (%)",TRUE)</f>
        <v>1.699E-3</v>
      </c>
      <c r="G1776" s="26" cm="1">
        <f t="array" aca="1" ref="G1776" ca="1">_FV(A1776,"Change")</f>
        <v>0.04</v>
      </c>
      <c r="H1776" s="23" cm="1">
        <f t="array" aca="1" ref="H1776" ca="1">_FV(A1776,"Open")</f>
        <v>23.58</v>
      </c>
      <c r="I1776" s="23" cm="1">
        <f t="array" aca="1" ref="I1776" ca="1">_FV(A1776,"Low")</f>
        <v>23.58</v>
      </c>
      <c r="J1776" s="23" cm="1">
        <f t="array" aca="1" ref="J1776" ca="1">_FV(A1776,"High")</f>
        <v>23.59</v>
      </c>
      <c r="K1776" s="23" cm="1">
        <f t="array" aca="1" ref="K1776" ca="1">_FV(A1776,"Previous close",TRUE)</f>
        <v>23.55</v>
      </c>
      <c r="L1776" s="26"/>
      <c r="M1776" s="23" cm="1">
        <f t="array" aca="1" ref="M1776" ca="1">_FV(A1776,"52 week low",TRUE)</f>
        <v>22.97</v>
      </c>
      <c r="N1776" s="23" cm="1">
        <f t="array" aca="1" ref="N1776" ca="1">_FV(A1776,"52 week high",TRUE)</f>
        <v>24.12</v>
      </c>
      <c r="O1776" s="8" cm="1">
        <f t="array" aca="1" ref="O1776" ca="1">_FV(A1776,"Volume")</f>
        <v>108408</v>
      </c>
      <c r="P1776" s="7" cm="1">
        <f t="array" aca="1" ref="P1776" ca="1">_FV(A1776,"Volume average",TRUE)</f>
        <v>87976</v>
      </c>
      <c r="Q1776" t="s">
        <v>3639</v>
      </c>
      <c r="R1776" t="s">
        <v>4344</v>
      </c>
      <c r="S1776" t="s">
        <v>271</v>
      </c>
      <c r="T1776" s="25" cm="1">
        <f t="array" aca="1" ref="T1776" ca="1">_FV(A1776,"Expense ratio",TRUE)</f>
        <v>5.6999999999999993E-3</v>
      </c>
      <c r="U1776" s="24" cm="1">
        <f t="array" aca="1" ref="U1776" ca="1">_FV(A1776,"Market cap",TRUE)</f>
        <v>305132607.19</v>
      </c>
      <c r="V1776" s="4">
        <v>305132608</v>
      </c>
      <c r="W1776" s="4">
        <v>305132608</v>
      </c>
      <c r="Y1776" t="s">
        <v>4977</v>
      </c>
      <c r="Z1776" s="5">
        <v>23.552579999999999</v>
      </c>
      <c r="AA1776" s="20"/>
      <c r="AB1776" s="5">
        <v>7.6300000000000007E-2</v>
      </c>
      <c r="AC1776" s="4">
        <v>152757</v>
      </c>
      <c r="AE1776" s="5">
        <v>1.2419950243809821</v>
      </c>
      <c r="AF1776" s="5">
        <v>5.8965161606696634</v>
      </c>
      <c r="AI1776" s="4">
        <v>152757</v>
      </c>
      <c r="AJ1776" s="5">
        <v>3597427.35</v>
      </c>
      <c r="AL1776" s="5">
        <v>24.12</v>
      </c>
      <c r="AM1776" s="5">
        <v>22.97</v>
      </c>
      <c r="AN1776" t="s">
        <v>90</v>
      </c>
      <c r="AO1776" t="str" cm="1">
        <f t="array" aca="1" ref="AO1776" ca="1">_FV(A1776,"Currency")</f>
        <v>USD</v>
      </c>
      <c r="AP1776" t="str" cm="1">
        <f t="array" aca="1" ref="AP1776" ca="1">_FV(A1776,"Exchange")</f>
        <v>NYSE Arca</v>
      </c>
      <c r="AQ1776" s="6" t="str" cm="1">
        <f t="array" aca="1" ref="AQ1776" ca="1">_FV(A1776,"Exchange abbreviation",TRUE)</f>
        <v>ARCX</v>
      </c>
      <c r="AR1776" t="str" cm="1">
        <f t="array" aca="1" ref="AR1776" ca="1">_FV(A1776,"Instrument type",TRUE)</f>
        <v>ETF</v>
      </c>
    </row>
    <row r="1777" spans="1:44" ht="18.75" customHeight="1" x14ac:dyDescent="0.25">
      <c r="A1777" t="e" vm="1790">
        <v>#VALUE!</v>
      </c>
      <c r="B1777" t="s">
        <v>4978</v>
      </c>
      <c r="C1777" t="s">
        <v>4979</v>
      </c>
      <c r="D1777" s="31" cm="1">
        <f t="array" aca="1" ref="D1777" ca="1">_FV(A1777,"Last trade time",TRUE)</f>
        <v>45824.850104525001</v>
      </c>
      <c r="E1777" s="23" cm="1">
        <f t="array" aca="1" ref="E1777" ca="1">_FV(A1777,"Price")</f>
        <v>93.9</v>
      </c>
      <c r="F1777" s="27" cm="1">
        <f t="array" aca="1" ref="F1777" ca="1">_FV(A1777,"Change (%)",TRUE)</f>
        <v>2.3480000000000003E-3</v>
      </c>
      <c r="G1777" s="26" cm="1">
        <f t="array" aca="1" ref="G1777" ca="1">_FV(A1777,"Change")</f>
        <v>0.22</v>
      </c>
      <c r="H1777" s="23" cm="1">
        <f t="array" aca="1" ref="H1777" ca="1">_FV(A1777,"Open")</f>
        <v>93.83</v>
      </c>
      <c r="I1777" s="23" cm="1">
        <f t="array" aca="1" ref="I1777" ca="1">_FV(A1777,"Low")</f>
        <v>93.760099999999994</v>
      </c>
      <c r="J1777" s="23" cm="1">
        <f t="array" aca="1" ref="J1777" ca="1">_FV(A1777,"High")</f>
        <v>94.055000000000007</v>
      </c>
      <c r="K1777" s="23" cm="1">
        <f t="array" aca="1" ref="K1777" ca="1">_FV(A1777,"Previous close",TRUE)</f>
        <v>93.68</v>
      </c>
      <c r="L1777" s="26"/>
      <c r="M1777" s="23" cm="1">
        <f t="array" aca="1" ref="M1777" ca="1">_FV(A1777,"52 week low",TRUE)</f>
        <v>86.65</v>
      </c>
      <c r="N1777" s="23" cm="1">
        <f t="array" aca="1" ref="N1777" ca="1">_FV(A1777,"52 week high",TRUE)</f>
        <v>95.58</v>
      </c>
      <c r="O1777" s="8" cm="1">
        <f t="array" aca="1" ref="O1777" ca="1">_FV(A1777,"Volume")</f>
        <v>67141</v>
      </c>
      <c r="P1777" s="7" cm="1">
        <f t="array" aca="1" ref="P1777" ca="1">_FV(A1777,"Volume average",TRUE)</f>
        <v>97303</v>
      </c>
      <c r="Q1777" t="s">
        <v>827</v>
      </c>
      <c r="S1777" t="s">
        <v>3657</v>
      </c>
      <c r="T1777" s="25" cm="1">
        <f t="array" aca="1" ref="T1777" ca="1">_FV(A1777,"Expense ratio",TRUE)</f>
        <v>5.6999999999999993E-3</v>
      </c>
      <c r="U1777" s="24" cm="1">
        <f t="array" aca="1" ref="U1777" ca="1">_FV(A1777,"Market cap",TRUE)</f>
        <v>1375412614.6199999</v>
      </c>
      <c r="V1777" s="4">
        <v>1375412608</v>
      </c>
      <c r="W1777" s="4">
        <v>1375412608</v>
      </c>
      <c r="Y1777" t="s">
        <v>4980</v>
      </c>
      <c r="Z1777" s="5">
        <v>93.55</v>
      </c>
      <c r="AA1777" s="20"/>
      <c r="AB1777" s="5">
        <v>7.3999999999999996E-2</v>
      </c>
      <c r="AC1777" s="4">
        <v>169973</v>
      </c>
      <c r="AE1777" s="5">
        <v>2.8192746399220869</v>
      </c>
      <c r="AF1777" s="5">
        <v>8.9525613306192788</v>
      </c>
      <c r="AI1777" s="4">
        <v>169973</v>
      </c>
      <c r="AJ1777" s="5">
        <v>15914571.99</v>
      </c>
      <c r="AL1777" s="5">
        <v>95.58</v>
      </c>
      <c r="AM1777" s="5">
        <v>86.65</v>
      </c>
      <c r="AN1777" t="s">
        <v>82</v>
      </c>
      <c r="AO1777" t="str" cm="1">
        <f t="array" aca="1" ref="AO1777" ca="1">_FV(A1777,"Currency")</f>
        <v>USD</v>
      </c>
      <c r="AP1777" t="str" cm="1">
        <f t="array" aca="1" ref="AP1777" ca="1">_FV(A1777,"Exchange")</f>
        <v>NYSE Arca</v>
      </c>
      <c r="AQ1777" s="6" t="str" cm="1">
        <f t="array" aca="1" ref="AQ1777" ca="1">_FV(A1777,"Exchange abbreviation",TRUE)</f>
        <v>ARCX</v>
      </c>
      <c r="AR1777" t="str" cm="1">
        <f t="array" aca="1" ref="AR1777" ca="1">_FV(A1777,"Instrument type",TRUE)</f>
        <v>ETF</v>
      </c>
    </row>
    <row r="1778" spans="1:44" ht="18.75" customHeight="1" x14ac:dyDescent="0.25">
      <c r="A1778" t="e" vm="1791">
        <v>#VALUE!</v>
      </c>
      <c r="B1778" t="s">
        <v>4981</v>
      </c>
      <c r="C1778" t="s">
        <v>4982</v>
      </c>
      <c r="D1778" s="31" cm="1">
        <f t="array" aca="1" ref="D1778" ca="1">_FV(A1778,"Last trade time",TRUE)</f>
        <v>45824.84027780078</v>
      </c>
      <c r="E1778" s="23" cm="1">
        <f t="array" aca="1" ref="E1778" ca="1">_FV(A1778,"Price")</f>
        <v>45.52</v>
      </c>
      <c r="F1778" s="27" cm="1">
        <f t="array" aca="1" ref="F1778" ca="1">_FV(A1778,"Change (%)",TRUE)</f>
        <v>1.2004999999999998E-2</v>
      </c>
      <c r="G1778" s="26" cm="1">
        <f t="array" aca="1" ref="G1778" ca="1">_FV(A1778,"Change")</f>
        <v>0.54</v>
      </c>
      <c r="H1778" s="23" cm="1">
        <f t="array" aca="1" ref="H1778" ca="1">_FV(A1778,"Open")</f>
        <v>45.661999999999999</v>
      </c>
      <c r="I1778" s="23" cm="1">
        <f t="array" aca="1" ref="I1778" ca="1">_FV(A1778,"Low")</f>
        <v>45.460799999999999</v>
      </c>
      <c r="J1778" s="23" cm="1">
        <f t="array" aca="1" ref="J1778" ca="1">_FV(A1778,"High")</f>
        <v>45.7</v>
      </c>
      <c r="K1778" s="23" cm="1">
        <f t="array" aca="1" ref="K1778" ca="1">_FV(A1778,"Previous close",TRUE)</f>
        <v>44.98</v>
      </c>
      <c r="L1778" s="26"/>
      <c r="M1778" s="23" cm="1">
        <f t="array" aca="1" ref="M1778" ca="1">_FV(A1778,"52 week low",TRUE)</f>
        <v>37.159999999999997</v>
      </c>
      <c r="N1778" s="23" cm="1">
        <f t="array" aca="1" ref="N1778" ca="1">_FV(A1778,"52 week high",TRUE)</f>
        <v>50.43</v>
      </c>
      <c r="O1778" s="8" cm="1">
        <f t="array" aca="1" ref="O1778" ca="1">_FV(A1778,"Volume")</f>
        <v>35861</v>
      </c>
      <c r="P1778" s="7" cm="1">
        <f t="array" aca="1" ref="P1778" ca="1">_FV(A1778,"Volume average",TRUE)</f>
        <v>23831</v>
      </c>
      <c r="Q1778" t="s">
        <v>496</v>
      </c>
      <c r="S1778" t="s">
        <v>4983</v>
      </c>
      <c r="T1778" s="25" cm="1">
        <f t="array" aca="1" ref="T1778" ca="1">_FV(A1778,"Expense ratio",TRUE)</f>
        <v>5.6999999999999993E-3</v>
      </c>
      <c r="U1778" s="24" cm="1">
        <f t="array" aca="1" ref="U1778" ca="1">_FV(A1778,"Market cap",TRUE)</f>
        <v>595818316.53999996</v>
      </c>
      <c r="V1778" s="4">
        <v>595818304</v>
      </c>
      <c r="W1778" s="4">
        <v>595818304</v>
      </c>
      <c r="Y1778" t="s">
        <v>4984</v>
      </c>
      <c r="Z1778" s="5">
        <v>45.614199999999997</v>
      </c>
      <c r="AA1778" s="5">
        <v>18.860486999999999</v>
      </c>
      <c r="AB1778" s="5">
        <v>7.2000003000000003E-3</v>
      </c>
      <c r="AC1778" s="4">
        <v>46600</v>
      </c>
      <c r="AE1778" s="5">
        <v>-2.4156225041357171</v>
      </c>
      <c r="AF1778" s="20"/>
      <c r="AI1778" s="4">
        <v>46600</v>
      </c>
      <c r="AJ1778" s="4">
        <v>2123096</v>
      </c>
      <c r="AL1778" s="4">
        <v>50</v>
      </c>
      <c r="AM1778" s="5">
        <v>37.159999999999997</v>
      </c>
      <c r="AN1778" t="s">
        <v>90</v>
      </c>
      <c r="AO1778" t="str" cm="1">
        <f t="array" aca="1" ref="AO1778" ca="1">_FV(A1778,"Currency")</f>
        <v>USD</v>
      </c>
      <c r="AP1778" t="str" cm="1">
        <f t="array" aca="1" ref="AP1778" ca="1">_FV(A1778,"Exchange")</f>
        <v>NYSE Arca</v>
      </c>
      <c r="AQ1778" s="6" t="str" cm="1">
        <f t="array" aca="1" ref="AQ1778" ca="1">_FV(A1778,"Exchange abbreviation",TRUE)</f>
        <v>ARCX</v>
      </c>
      <c r="AR1778" t="str" cm="1">
        <f t="array" aca="1" ref="AR1778" ca="1">_FV(A1778,"Instrument type",TRUE)</f>
        <v>ETF</v>
      </c>
    </row>
    <row r="1779" spans="1:44" ht="18.75" customHeight="1" x14ac:dyDescent="0.25">
      <c r="A1779" t="e" vm="1792">
        <v>#VALUE!</v>
      </c>
      <c r="B1779" t="s">
        <v>4985</v>
      </c>
      <c r="C1779" t="s">
        <v>4986</v>
      </c>
      <c r="D1779" s="31" cm="1">
        <f t="array" aca="1" ref="D1779" ca="1">_FV(A1779,"Last trade time",TRUE)</f>
        <v>45824.84027780078</v>
      </c>
      <c r="E1779" s="23" cm="1">
        <f t="array" aca="1" ref="E1779" ca="1">_FV(A1779,"Price")</f>
        <v>20.81</v>
      </c>
      <c r="F1779" s="27" cm="1">
        <f t="array" aca="1" ref="F1779" ca="1">_FV(A1779,"Change (%)",TRUE)</f>
        <v>-1.4399999999999999E-3</v>
      </c>
      <c r="G1779" s="26" cm="1">
        <f t="array" aca="1" ref="G1779" ca="1">_FV(A1779,"Change")</f>
        <v>-0.03</v>
      </c>
      <c r="H1779" s="23" cm="1">
        <f t="array" aca="1" ref="H1779" ca="1">_FV(A1779,"Open")</f>
        <v>20.82</v>
      </c>
      <c r="I1779" s="23" cm="1">
        <f t="array" aca="1" ref="I1779" ca="1">_FV(A1779,"Low")</f>
        <v>20.76</v>
      </c>
      <c r="J1779" s="23" cm="1">
        <f t="array" aca="1" ref="J1779" ca="1">_FV(A1779,"High")</f>
        <v>20.84</v>
      </c>
      <c r="K1779" s="23" cm="1">
        <f t="array" aca="1" ref="K1779" ca="1">_FV(A1779,"Previous close",TRUE)</f>
        <v>20.84</v>
      </c>
      <c r="L1779" s="26"/>
      <c r="M1779" s="23" cm="1">
        <f t="array" aca="1" ref="M1779" ca="1">_FV(A1779,"52 week low",TRUE)</f>
        <v>18.760000000000002</v>
      </c>
      <c r="N1779" s="23" cm="1">
        <f t="array" aca="1" ref="N1779" ca="1">_FV(A1779,"52 week high",TRUE)</f>
        <v>22.69</v>
      </c>
      <c r="O1779" s="8" cm="1">
        <f t="array" aca="1" ref="O1779" ca="1">_FV(A1779,"Volume")</f>
        <v>169471</v>
      </c>
      <c r="P1779" s="7" cm="1">
        <f t="array" aca="1" ref="P1779" ca="1">_FV(A1779,"Volume average",TRUE)</f>
        <v>557840</v>
      </c>
      <c r="Q1779" t="s">
        <v>119</v>
      </c>
      <c r="T1779" s="25" cm="1">
        <f t="array" aca="1" ref="T1779" ca="1">_FV(A1779,"Expense ratio",TRUE)</f>
        <v>5.6999999999999993E-3</v>
      </c>
      <c r="U1779" s="24" cm="1">
        <f t="array" aca="1" ref="U1779" ca="1">_FV(A1779,"Market cap",TRUE)</f>
        <v>1061870810.4400001</v>
      </c>
      <c r="V1779" s="16"/>
      <c r="W1779" s="16"/>
      <c r="Z1779" s="18"/>
      <c r="AB1779" s="20"/>
      <c r="AC1779" s="21">
        <v>565377</v>
      </c>
      <c r="AE1779" s="18"/>
      <c r="AF1779" s="20"/>
      <c r="AI1779" s="21"/>
      <c r="AJ1779" s="18"/>
      <c r="AL1779" s="18"/>
      <c r="AM1779" s="18"/>
      <c r="AN1779" t="s">
        <v>73</v>
      </c>
      <c r="AO1779" t="str" cm="1">
        <f t="array" aca="1" ref="AO1779" ca="1">_FV(A1779,"Currency")</f>
        <v>USD</v>
      </c>
      <c r="AP1779" t="str" cm="1">
        <f t="array" aca="1" ref="AP1779" ca="1">_FV(A1779,"Exchange")</f>
        <v>NYSE Arca</v>
      </c>
      <c r="AQ1779" s="6" t="str" cm="1">
        <f t="array" aca="1" ref="AQ1779" ca="1">_FV(A1779,"Exchange abbreviation",TRUE)</f>
        <v>ARCX</v>
      </c>
      <c r="AR1779" t="str" cm="1">
        <f t="array" aca="1" ref="AR1779" ca="1">_FV(A1779,"Instrument type",TRUE)</f>
        <v>ETF</v>
      </c>
    </row>
    <row r="1780" spans="1:44" ht="18.75" customHeight="1" x14ac:dyDescent="0.25">
      <c r="A1780" t="e" vm="1793">
        <v>#VALUE!</v>
      </c>
      <c r="B1780" t="s">
        <v>4987</v>
      </c>
      <c r="C1780" t="s">
        <v>4988</v>
      </c>
      <c r="D1780" s="31" cm="1">
        <f t="array" aca="1" ref="D1780" ca="1">_FV(A1780,"Last trade time",TRUE)</f>
        <v>45824.840277812502</v>
      </c>
      <c r="E1780" s="23" cm="1">
        <f t="array" aca="1" ref="E1780" ca="1">_FV(A1780,"Price")</f>
        <v>28.05</v>
      </c>
      <c r="F1780" s="27" cm="1">
        <f t="array" aca="1" ref="F1780" ca="1">_FV(A1780,"Change (%)",TRUE)</f>
        <v>1.0447E-2</v>
      </c>
      <c r="G1780" s="26" cm="1">
        <f t="array" aca="1" ref="G1780" ca="1">_FV(A1780,"Change")</f>
        <v>0.28999999999999998</v>
      </c>
      <c r="H1780" s="23" cm="1">
        <f t="array" aca="1" ref="H1780" ca="1">_FV(A1780,"Open")</f>
        <v>27.91</v>
      </c>
      <c r="I1780" s="23" cm="1">
        <f t="array" aca="1" ref="I1780" ca="1">_FV(A1780,"Low")</f>
        <v>27.91</v>
      </c>
      <c r="J1780" s="23" cm="1">
        <f t="array" aca="1" ref="J1780" ca="1">_FV(A1780,"High")</f>
        <v>28.13</v>
      </c>
      <c r="K1780" s="23" cm="1">
        <f t="array" aca="1" ref="K1780" ca="1">_FV(A1780,"Previous close",TRUE)</f>
        <v>27.76</v>
      </c>
      <c r="L1780" s="26"/>
      <c r="M1780" s="23" cm="1">
        <f t="array" aca="1" ref="M1780" ca="1">_FV(A1780,"52 week low",TRUE)</f>
        <v>20.8154</v>
      </c>
      <c r="N1780" s="23" cm="1">
        <f t="array" aca="1" ref="N1780" ca="1">_FV(A1780,"52 week high",TRUE)</f>
        <v>28.71</v>
      </c>
      <c r="O1780" s="8" cm="1">
        <f t="array" aca="1" ref="O1780" ca="1">_FV(A1780,"Volume")</f>
        <v>40248</v>
      </c>
      <c r="P1780" s="7" cm="1">
        <f t="array" aca="1" ref="P1780" ca="1">_FV(A1780,"Volume average",TRUE)</f>
        <v>94011</v>
      </c>
      <c r="Q1780" t="s">
        <v>698</v>
      </c>
      <c r="S1780" t="s">
        <v>380</v>
      </c>
      <c r="T1780" s="25" cm="1">
        <f t="array" aca="1" ref="T1780" ca="1">_FV(A1780,"Expense ratio",TRUE)</f>
        <v>5.6999999999999993E-3</v>
      </c>
      <c r="U1780" s="24" cm="1">
        <f t="array" aca="1" ref="U1780" ca="1">_FV(A1780,"Market cap",TRUE)</f>
        <v>841292900.41999996</v>
      </c>
      <c r="V1780" s="4">
        <v>841292928</v>
      </c>
      <c r="W1780" s="4">
        <v>841292928</v>
      </c>
      <c r="Y1780" t="s">
        <v>4989</v>
      </c>
      <c r="Z1780" s="5">
        <v>27.988669999999999</v>
      </c>
      <c r="AA1780" s="19">
        <v>35.263599999999997</v>
      </c>
      <c r="AB1780" s="4">
        <v>0</v>
      </c>
      <c r="AC1780" s="4">
        <v>174096</v>
      </c>
      <c r="AE1780" s="5">
        <v>2.8277652247820528</v>
      </c>
      <c r="AF1780" s="5">
        <v>14.51942382939113</v>
      </c>
      <c r="AI1780" s="4">
        <v>174096</v>
      </c>
      <c r="AJ1780" s="5">
        <v>4867724.16</v>
      </c>
      <c r="AL1780" s="5">
        <v>28.71</v>
      </c>
      <c r="AM1780" s="5">
        <v>20.815000000000001</v>
      </c>
      <c r="AN1780" t="s">
        <v>90</v>
      </c>
      <c r="AO1780" t="str" cm="1">
        <f t="array" aca="1" ref="AO1780" ca="1">_FV(A1780,"Currency")</f>
        <v>USD</v>
      </c>
      <c r="AP1780" t="str" cm="1">
        <f t="array" aca="1" ref="AP1780" ca="1">_FV(A1780,"Exchange")</f>
        <v>New York Stock Exchange</v>
      </c>
      <c r="AQ1780" s="6" t="str" cm="1">
        <f t="array" aca="1" ref="AQ1780" ca="1">_FV(A1780,"Exchange abbreviation",TRUE)</f>
        <v>XNYS</v>
      </c>
      <c r="AR1780" t="str" cm="1">
        <f t="array" aca="1" ref="AR1780" ca="1">_FV(A1780,"Instrument type",TRUE)</f>
        <v>ETF</v>
      </c>
    </row>
    <row r="1781" spans="1:44" ht="18.75" customHeight="1" x14ac:dyDescent="0.25">
      <c r="A1781" t="e" vm="1794">
        <v>#VALUE!</v>
      </c>
      <c r="B1781" t="s">
        <v>4990</v>
      </c>
      <c r="C1781" t="s">
        <v>4991</v>
      </c>
      <c r="D1781" s="31" cm="1">
        <f t="array" aca="1" ref="D1781" ca="1">_FV(A1781,"Last trade time",TRUE)</f>
        <v>45824.840277777781</v>
      </c>
      <c r="E1781" s="23" cm="1">
        <f t="array" aca="1" ref="E1781" ca="1">_FV(A1781,"Price")</f>
        <v>77.931799999999996</v>
      </c>
      <c r="F1781" s="27" cm="1">
        <f t="array" aca="1" ref="F1781" ca="1">_FV(A1781,"Change (%)",TRUE)</f>
        <v>1.2249000000000001E-2</v>
      </c>
      <c r="G1781" s="26" cm="1">
        <f t="array" aca="1" ref="G1781" ca="1">_FV(A1781,"Change")</f>
        <v>0.94299999999999995</v>
      </c>
      <c r="H1781" s="23" cm="1">
        <f t="array" aca="1" ref="H1781" ca="1">_FV(A1781,"Open")</f>
        <v>77.739999999999995</v>
      </c>
      <c r="I1781" s="23" cm="1">
        <f t="array" aca="1" ref="I1781" ca="1">_FV(A1781,"Low")</f>
        <v>77.739999999999995</v>
      </c>
      <c r="J1781" s="23" cm="1">
        <f t="array" aca="1" ref="J1781" ca="1">_FV(A1781,"High")</f>
        <v>78.5</v>
      </c>
      <c r="K1781" s="23" cm="1">
        <f t="array" aca="1" ref="K1781" ca="1">_FV(A1781,"Previous close",TRUE)</f>
        <v>76.988799999999998</v>
      </c>
      <c r="L1781" s="26"/>
      <c r="M1781" s="23" cm="1">
        <f t="array" aca="1" ref="M1781" ca="1">_FV(A1781,"52 week low",TRUE)</f>
        <v>59.888800000000003</v>
      </c>
      <c r="N1781" s="23" cm="1">
        <f t="array" aca="1" ref="N1781" ca="1">_FV(A1781,"52 week high",TRUE)</f>
        <v>88.954999999999998</v>
      </c>
      <c r="O1781" s="8" cm="1">
        <f t="array" aca="1" ref="O1781" ca="1">_FV(A1781,"Volume")</f>
        <v>3871</v>
      </c>
      <c r="P1781" s="7" cm="1">
        <f t="array" aca="1" ref="P1781" ca="1">_FV(A1781,"Volume average",TRUE)</f>
        <v>12380</v>
      </c>
      <c r="Q1781" t="s">
        <v>119</v>
      </c>
      <c r="T1781" s="25" cm="1">
        <f t="array" aca="1" ref="T1781" ca="1">_FV(A1781,"Expense ratio",TRUE)</f>
        <v>5.6999999999999993E-3</v>
      </c>
      <c r="U1781" s="24" cm="1">
        <f t="array" aca="1" ref="U1781" ca="1">_FV(A1781,"Market cap",TRUE)</f>
        <v>216528934.52000001</v>
      </c>
      <c r="V1781" s="16"/>
      <c r="W1781" s="16"/>
      <c r="Z1781" s="18"/>
      <c r="AA1781" s="20"/>
      <c r="AB1781" s="20"/>
      <c r="AC1781" s="21">
        <v>12922</v>
      </c>
      <c r="AE1781" s="18"/>
      <c r="AF1781" s="20"/>
      <c r="AI1781" s="21"/>
      <c r="AJ1781" s="18"/>
      <c r="AL1781" s="18"/>
      <c r="AM1781" s="18"/>
      <c r="AN1781" t="s">
        <v>73</v>
      </c>
      <c r="AO1781" t="str" cm="1">
        <f t="array" aca="1" ref="AO1781" ca="1">_FV(A1781,"Currency")</f>
        <v>USD</v>
      </c>
      <c r="AP1781" t="str" cm="1">
        <f t="array" aca="1" ref="AP1781" ca="1">_FV(A1781,"Exchange")</f>
        <v>NYSE Arca</v>
      </c>
      <c r="AQ1781" s="6" t="str" cm="1">
        <f t="array" aca="1" ref="AQ1781" ca="1">_FV(A1781,"Exchange abbreviation",TRUE)</f>
        <v>ARCX</v>
      </c>
      <c r="AR1781" t="str" cm="1">
        <f t="array" aca="1" ref="AR1781" ca="1">_FV(A1781,"Instrument type",TRUE)</f>
        <v>ETF</v>
      </c>
    </row>
    <row r="1782" spans="1:44" ht="18.75" customHeight="1" x14ac:dyDescent="0.25">
      <c r="A1782" t="e" vm="1795">
        <v>#VALUE!</v>
      </c>
      <c r="B1782" t="s">
        <v>4992</v>
      </c>
      <c r="C1782" t="s">
        <v>4993</v>
      </c>
      <c r="D1782" s="31" cm="1">
        <f t="array" aca="1" ref="D1782" ca="1">_FV(A1782,"Last trade time",TRUE)</f>
        <v>45824.840277789066</v>
      </c>
      <c r="E1782" s="23" cm="1">
        <f t="array" aca="1" ref="E1782" ca="1">_FV(A1782,"Price")</f>
        <v>26.262899999999998</v>
      </c>
      <c r="F1782" s="27" cm="1">
        <f t="array" aca="1" ref="F1782" ca="1">_FV(A1782,"Change (%)",TRUE)</f>
        <v>5.8440000000000002E-3</v>
      </c>
      <c r="G1782" s="26" cm="1">
        <f t="array" aca="1" ref="G1782" ca="1">_FV(A1782,"Change")</f>
        <v>0.15260000000000001</v>
      </c>
      <c r="H1782" s="23" cm="1">
        <f t="array" aca="1" ref="H1782" ca="1">_FV(A1782,"Open")</f>
        <v>26.32</v>
      </c>
      <c r="I1782" s="23" cm="1">
        <f t="array" aca="1" ref="I1782" ca="1">_FV(A1782,"Low")</f>
        <v>26.23</v>
      </c>
      <c r="J1782" s="23" cm="1">
        <f t="array" aca="1" ref="J1782" ca="1">_FV(A1782,"High")</f>
        <v>26.33</v>
      </c>
      <c r="K1782" s="23" cm="1">
        <f t="array" aca="1" ref="K1782" ca="1">_FV(A1782,"Previous close",TRUE)</f>
        <v>26.110299999999999</v>
      </c>
      <c r="L1782" s="26"/>
      <c r="M1782" s="23" cm="1">
        <f t="array" aca="1" ref="M1782" ca="1">_FV(A1782,"52 week low",TRUE)</f>
        <v>22.86</v>
      </c>
      <c r="N1782" s="23" cm="1">
        <f t="array" aca="1" ref="N1782" ca="1">_FV(A1782,"52 week high",TRUE)</f>
        <v>27.2</v>
      </c>
      <c r="O1782" s="8" cm="1">
        <f t="array" aca="1" ref="O1782" ca="1">_FV(A1782,"Volume")</f>
        <v>4958</v>
      </c>
      <c r="P1782" s="7" cm="1">
        <f t="array" aca="1" ref="P1782" ca="1">_FV(A1782,"Volume average",TRUE)</f>
        <v>63793</v>
      </c>
      <c r="Q1782" t="s">
        <v>50</v>
      </c>
      <c r="S1782" t="s">
        <v>4994</v>
      </c>
      <c r="T1782" s="25" cm="1">
        <f t="array" aca="1" ref="T1782" ca="1">_FV(A1782,"Expense ratio",TRUE)</f>
        <v>5.6999999999999993E-3</v>
      </c>
      <c r="U1782" s="24" cm="1">
        <f t="array" aca="1" ref="U1782" ca="1">_FV(A1782,"Market cap",TRUE)</f>
        <v>66509469.5</v>
      </c>
      <c r="V1782" s="4">
        <v>66509468</v>
      </c>
      <c r="W1782" s="4">
        <v>66509468</v>
      </c>
      <c r="Y1782" t="s">
        <v>3098</v>
      </c>
      <c r="Z1782" s="5">
        <v>26.523299999999999</v>
      </c>
      <c r="AA1782" s="19">
        <v>30.898153000000001</v>
      </c>
      <c r="AB1782" s="20"/>
      <c r="AC1782" s="4">
        <v>41738</v>
      </c>
      <c r="AE1782" s="5">
        <v>2.8637944775377071</v>
      </c>
      <c r="AF1782" s="20"/>
      <c r="AI1782" s="4">
        <v>41738</v>
      </c>
      <c r="AJ1782" s="5">
        <v>1107501.1348000001</v>
      </c>
      <c r="AL1782" s="5">
        <v>27.2</v>
      </c>
      <c r="AM1782" s="5">
        <v>22.86</v>
      </c>
      <c r="AN1782" t="s">
        <v>90</v>
      </c>
      <c r="AO1782" t="str" cm="1">
        <f t="array" aca="1" ref="AO1782" ca="1">_FV(A1782,"Currency")</f>
        <v>USD</v>
      </c>
      <c r="AP1782" t="str" cm="1">
        <f t="array" aca="1" ref="AP1782" ca="1">_FV(A1782,"Exchange")</f>
        <v>NYSE Arca</v>
      </c>
      <c r="AQ1782" s="6" t="str" cm="1">
        <f t="array" aca="1" ref="AQ1782" ca="1">_FV(A1782,"Exchange abbreviation",TRUE)</f>
        <v>ARCX</v>
      </c>
      <c r="AR1782" t="str" cm="1">
        <f t="array" aca="1" ref="AR1782" ca="1">_FV(A1782,"Instrument type",TRUE)</f>
        <v>ETF</v>
      </c>
    </row>
    <row r="1783" spans="1:44" ht="18.75" customHeight="1" x14ac:dyDescent="0.25">
      <c r="A1783" t="e" vm="1796">
        <v>#VALUE!</v>
      </c>
      <c r="B1783" t="s">
        <v>4995</v>
      </c>
      <c r="C1783" t="s">
        <v>4996</v>
      </c>
      <c r="D1783" s="31" cm="1">
        <f t="array" aca="1" ref="D1783" ca="1">_FV(A1783,"Last trade time",TRUE)</f>
        <v>45824.84027780078</v>
      </c>
      <c r="E1783" s="23" cm="1">
        <f t="array" aca="1" ref="E1783" ca="1">_FV(A1783,"Price")</f>
        <v>43.54</v>
      </c>
      <c r="F1783" s="27" cm="1">
        <f t="array" aca="1" ref="F1783" ca="1">_FV(A1783,"Change (%)",TRUE)</f>
        <v>1.1852E-2</v>
      </c>
      <c r="G1783" s="26" cm="1">
        <f t="array" aca="1" ref="G1783" ca="1">_FV(A1783,"Change")</f>
        <v>0.51</v>
      </c>
      <c r="H1783" s="23" cm="1">
        <f t="array" aca="1" ref="H1783" ca="1">_FV(A1783,"Open")</f>
        <v>43.29</v>
      </c>
      <c r="I1783" s="23" cm="1">
        <f t="array" aca="1" ref="I1783" ca="1">_FV(A1783,"Low")</f>
        <v>43.29</v>
      </c>
      <c r="J1783" s="23" cm="1">
        <f t="array" aca="1" ref="J1783" ca="1">_FV(A1783,"High")</f>
        <v>43.669600000000003</v>
      </c>
      <c r="K1783" s="23" cm="1">
        <f t="array" aca="1" ref="K1783" ca="1">_FV(A1783,"Previous close",TRUE)</f>
        <v>43.03</v>
      </c>
      <c r="L1783" s="26"/>
      <c r="M1783" s="23" cm="1">
        <f t="array" aca="1" ref="M1783" ca="1">_FV(A1783,"52 week low",TRUE)</f>
        <v>32.664999999999999</v>
      </c>
      <c r="N1783" s="23" cm="1">
        <f t="array" aca="1" ref="N1783" ca="1">_FV(A1783,"52 week high",TRUE)</f>
        <v>44.32</v>
      </c>
      <c r="O1783" s="8" cm="1">
        <f t="array" aca="1" ref="O1783" ca="1">_FV(A1783,"Volume")</f>
        <v>87262</v>
      </c>
      <c r="P1783" s="7" cm="1">
        <f t="array" aca="1" ref="P1783" ca="1">_FV(A1783,"Volume average",TRUE)</f>
        <v>108208</v>
      </c>
      <c r="Q1783" t="s">
        <v>698</v>
      </c>
      <c r="S1783" t="s">
        <v>4292</v>
      </c>
      <c r="T1783" s="25" cm="1">
        <f t="array" aca="1" ref="T1783" ca="1">_FV(A1783,"Expense ratio",TRUE)</f>
        <v>5.6999999999999993E-3</v>
      </c>
      <c r="U1783" s="24" cm="1">
        <f t="array" aca="1" ref="U1783" ca="1">_FV(A1783,"Market cap",TRUE)</f>
        <v>1288520752.54</v>
      </c>
      <c r="V1783" s="4">
        <v>1288520704</v>
      </c>
      <c r="W1783" s="4">
        <v>1288520704</v>
      </c>
      <c r="Y1783" t="s">
        <v>4997</v>
      </c>
      <c r="Z1783" s="5">
        <v>43.59</v>
      </c>
      <c r="AA1783" s="5">
        <v>36.963659999999997</v>
      </c>
      <c r="AB1783" s="4">
        <v>0</v>
      </c>
      <c r="AC1783" s="4">
        <v>208384</v>
      </c>
      <c r="AE1783" s="5">
        <v>3.761013792387669</v>
      </c>
      <c r="AF1783" s="5">
        <v>16.488514926660351</v>
      </c>
      <c r="AI1783" s="4">
        <v>208384</v>
      </c>
      <c r="AJ1783" s="5">
        <v>9081374.7199999988</v>
      </c>
      <c r="AL1783" s="5">
        <v>44.32</v>
      </c>
      <c r="AM1783" s="5">
        <v>32.664999999999999</v>
      </c>
      <c r="AN1783" t="s">
        <v>90</v>
      </c>
      <c r="AO1783" t="str" cm="1">
        <f t="array" aca="1" ref="AO1783" ca="1">_FV(A1783,"Currency")</f>
        <v>USD</v>
      </c>
      <c r="AP1783" t="str" cm="1">
        <f t="array" aca="1" ref="AP1783" ca="1">_FV(A1783,"Exchange")</f>
        <v>NYSE Arca</v>
      </c>
      <c r="AQ1783" s="6" t="str" cm="1">
        <f t="array" aca="1" ref="AQ1783" ca="1">_FV(A1783,"Exchange abbreviation",TRUE)</f>
        <v>ARCX</v>
      </c>
      <c r="AR1783" t="str" cm="1">
        <f t="array" aca="1" ref="AR1783" ca="1">_FV(A1783,"Instrument type",TRUE)</f>
        <v>ETF</v>
      </c>
    </row>
    <row r="1784" spans="1:44" ht="18.75" customHeight="1" x14ac:dyDescent="0.25">
      <c r="A1784" t="e" vm="1797">
        <v>#VALUE!</v>
      </c>
      <c r="B1784" t="s">
        <v>4998</v>
      </c>
      <c r="C1784" t="s">
        <v>4999</v>
      </c>
      <c r="D1784" s="31" cm="1">
        <f t="array" aca="1" ref="D1784" ca="1">_FV(A1784,"Last trade time",TRUE)</f>
        <v>45824.840277812502</v>
      </c>
      <c r="E1784" s="23" cm="1">
        <f t="array" aca="1" ref="E1784" ca="1">_FV(A1784,"Price")</f>
        <v>55.79</v>
      </c>
      <c r="F1784" s="27" cm="1">
        <f t="array" aca="1" ref="F1784" ca="1">_FV(A1784,"Change (%)",TRUE)</f>
        <v>-3.7499999999999999E-3</v>
      </c>
      <c r="G1784" s="26" cm="1">
        <f t="array" aca="1" ref="G1784" ca="1">_FV(A1784,"Change")</f>
        <v>-0.21</v>
      </c>
      <c r="H1784" s="23" cm="1">
        <f t="array" aca="1" ref="H1784" ca="1">_FV(A1784,"Open")</f>
        <v>56.33</v>
      </c>
      <c r="I1784" s="23" cm="1">
        <f t="array" aca="1" ref="I1784" ca="1">_FV(A1784,"Low")</f>
        <v>55.774999999999999</v>
      </c>
      <c r="J1784" s="23" cm="1">
        <f t="array" aca="1" ref="J1784" ca="1">_FV(A1784,"High")</f>
        <v>56.658999999999999</v>
      </c>
      <c r="K1784" s="23" cm="1">
        <f t="array" aca="1" ref="K1784" ca="1">_FV(A1784,"Previous close",TRUE)</f>
        <v>56</v>
      </c>
      <c r="L1784" s="26"/>
      <c r="M1784" s="23" cm="1">
        <f t="array" aca="1" ref="M1784" ca="1">_FV(A1784,"52 week low",TRUE)</f>
        <v>38.145000000000003</v>
      </c>
      <c r="N1784" s="23" cm="1">
        <f t="array" aca="1" ref="N1784" ca="1">_FV(A1784,"52 week high",TRUE)</f>
        <v>57.08</v>
      </c>
      <c r="O1784" s="8" cm="1">
        <f t="array" aca="1" ref="O1784" ca="1">_FV(A1784,"Volume")</f>
        <v>57918</v>
      </c>
      <c r="P1784" s="7" cm="1">
        <f t="array" aca="1" ref="P1784" ca="1">_FV(A1784,"Volume average",TRUE)</f>
        <v>70941</v>
      </c>
      <c r="Q1784" t="s">
        <v>2613</v>
      </c>
      <c r="S1784" t="s">
        <v>1795</v>
      </c>
      <c r="T1784" s="25" cm="1">
        <f t="array" aca="1" ref="T1784" ca="1">_FV(A1784,"Expense ratio",TRUE)</f>
        <v>5.6999999999999993E-3</v>
      </c>
      <c r="U1784" s="24" cm="1">
        <f t="array" aca="1" ref="U1784" ca="1">_FV(A1784,"Market cap",TRUE)</f>
        <v>240722682.59</v>
      </c>
      <c r="V1784" s="4">
        <v>240722688</v>
      </c>
      <c r="W1784" s="4">
        <v>240722688</v>
      </c>
      <c r="Y1784" t="s">
        <v>5000</v>
      </c>
      <c r="Z1784" s="5">
        <v>55.45</v>
      </c>
      <c r="AA1784" s="5">
        <v>8.8720160000000003</v>
      </c>
      <c r="AB1784" s="5">
        <v>3.2899998E-2</v>
      </c>
      <c r="AC1784" s="4">
        <v>69415</v>
      </c>
      <c r="AE1784" s="5">
        <v>43.647111470690362</v>
      </c>
      <c r="AF1784" s="5">
        <v>40.022037050975491</v>
      </c>
      <c r="AI1784" s="4">
        <v>69415</v>
      </c>
      <c r="AJ1784" s="5">
        <v>3849755.9</v>
      </c>
      <c r="AL1784" s="5">
        <v>56.19</v>
      </c>
      <c r="AM1784" s="5">
        <v>38.15</v>
      </c>
      <c r="AN1784" t="s">
        <v>90</v>
      </c>
      <c r="AO1784" t="str" cm="1">
        <f t="array" aca="1" ref="AO1784" ca="1">_FV(A1784,"Currency")</f>
        <v>USD</v>
      </c>
      <c r="AP1784" t="str" cm="1">
        <f t="array" aca="1" ref="AP1784" ca="1">_FV(A1784,"Exchange")</f>
        <v>NYSE Arca</v>
      </c>
      <c r="AQ1784" s="6" t="str" cm="1">
        <f t="array" aca="1" ref="AQ1784" ca="1">_FV(A1784,"Exchange abbreviation",TRUE)</f>
        <v>ARCX</v>
      </c>
      <c r="AR1784" t="str" cm="1">
        <f t="array" aca="1" ref="AR1784" ca="1">_FV(A1784,"Instrument type",TRUE)</f>
        <v>ETF</v>
      </c>
    </row>
    <row r="1785" spans="1:44" ht="18.75" customHeight="1" x14ac:dyDescent="0.25">
      <c r="A1785" t="e" vm="1798">
        <v>#VALUE!</v>
      </c>
      <c r="B1785" t="s">
        <v>5001</v>
      </c>
      <c r="C1785" t="s">
        <v>5002</v>
      </c>
      <c r="D1785" s="31" cm="1">
        <f t="array" aca="1" ref="D1785" ca="1">_FV(A1785,"Last trade time",TRUE)</f>
        <v>45824.840277812502</v>
      </c>
      <c r="E1785" s="23" cm="1">
        <f t="array" aca="1" ref="E1785" ca="1">_FV(A1785,"Price")</f>
        <v>34.9</v>
      </c>
      <c r="F1785" s="27" cm="1">
        <f t="array" aca="1" ref="F1785" ca="1">_FV(A1785,"Change (%)",TRUE)</f>
        <v>1.3062000000000001E-2</v>
      </c>
      <c r="G1785" s="26" cm="1">
        <f t="array" aca="1" ref="G1785" ca="1">_FV(A1785,"Change")</f>
        <v>0.45</v>
      </c>
      <c r="H1785" s="23" cm="1">
        <f t="array" aca="1" ref="H1785" ca="1">_FV(A1785,"Open")</f>
        <v>34.92</v>
      </c>
      <c r="I1785" s="23" cm="1">
        <f t="array" aca="1" ref="I1785" ca="1">_FV(A1785,"Low")</f>
        <v>34.86</v>
      </c>
      <c r="J1785" s="23" cm="1">
        <f t="array" aca="1" ref="J1785" ca="1">_FV(A1785,"High")</f>
        <v>35.090000000000003</v>
      </c>
      <c r="K1785" s="23" cm="1">
        <f t="array" aca="1" ref="K1785" ca="1">_FV(A1785,"Previous close",TRUE)</f>
        <v>34.450000000000003</v>
      </c>
      <c r="L1785" s="26"/>
      <c r="M1785" s="23" cm="1">
        <f t="array" aca="1" ref="M1785" ca="1">_FV(A1785,"52 week low",TRUE)</f>
        <v>29.16</v>
      </c>
      <c r="N1785" s="23" cm="1">
        <f t="array" aca="1" ref="N1785" ca="1">_FV(A1785,"52 week high",TRUE)</f>
        <v>41.159599999999998</v>
      </c>
      <c r="O1785" s="8" cm="1">
        <f t="array" aca="1" ref="O1785" ca="1">_FV(A1785,"Volume")</f>
        <v>24693</v>
      </c>
      <c r="P1785" s="7" cm="1">
        <f t="array" aca="1" ref="P1785" ca="1">_FV(A1785,"Volume average",TRUE)</f>
        <v>56595</v>
      </c>
      <c r="Q1785" t="s">
        <v>916</v>
      </c>
      <c r="S1785" t="s">
        <v>2589</v>
      </c>
      <c r="T1785" s="25" cm="1">
        <f t="array" aca="1" ref="T1785" ca="1">_FV(A1785,"Expense ratio",TRUE)</f>
        <v>5.6999999999999993E-3</v>
      </c>
      <c r="U1785" s="24" cm="1">
        <f t="array" aca="1" ref="U1785" ca="1">_FV(A1785,"Market cap",TRUE)</f>
        <v>175738107.56999999</v>
      </c>
      <c r="V1785" s="4">
        <v>175738112</v>
      </c>
      <c r="W1785" s="4">
        <v>175738112</v>
      </c>
      <c r="Y1785" t="s">
        <v>5003</v>
      </c>
      <c r="Z1785" s="5">
        <v>34.92</v>
      </c>
      <c r="AA1785" s="5">
        <v>16.505533</v>
      </c>
      <c r="AB1785" s="5">
        <v>1.3899999999999999E-2</v>
      </c>
      <c r="AC1785" s="4">
        <v>46522</v>
      </c>
      <c r="AE1785" s="5">
        <v>-4.9533635642993854</v>
      </c>
      <c r="AF1785" s="5">
        <v>2.1014917789228931</v>
      </c>
      <c r="AI1785" s="4">
        <v>46522</v>
      </c>
      <c r="AJ1785" s="5">
        <v>1624548.24</v>
      </c>
      <c r="AL1785" s="5">
        <v>41.16</v>
      </c>
      <c r="AM1785" s="5">
        <v>29.16</v>
      </c>
      <c r="AN1785" t="s">
        <v>90</v>
      </c>
      <c r="AO1785" t="str" cm="1">
        <f t="array" aca="1" ref="AO1785" ca="1">_FV(A1785,"Currency")</f>
        <v>USD</v>
      </c>
      <c r="AP1785" t="str" cm="1">
        <f t="array" aca="1" ref="AP1785" ca="1">_FV(A1785,"Exchange")</f>
        <v>NYSE Arca</v>
      </c>
      <c r="AQ1785" s="6" t="str" cm="1">
        <f t="array" aca="1" ref="AQ1785" ca="1">_FV(A1785,"Exchange abbreviation",TRUE)</f>
        <v>ARCX</v>
      </c>
      <c r="AR1785" t="str" cm="1">
        <f t="array" aca="1" ref="AR1785" ca="1">_FV(A1785,"Instrument type",TRUE)</f>
        <v>ETF</v>
      </c>
    </row>
    <row r="1786" spans="1:44" ht="18.75" customHeight="1" x14ac:dyDescent="0.25">
      <c r="A1786" t="e" vm="1799">
        <v>#VALUE!</v>
      </c>
      <c r="B1786" t="s">
        <v>5004</v>
      </c>
      <c r="C1786" t="s">
        <v>5005</v>
      </c>
      <c r="D1786" s="31" cm="1">
        <f t="array" aca="1" ref="D1786" ca="1">_FV(A1786,"Last trade time",TRUE)</f>
        <v>45824.840277823438</v>
      </c>
      <c r="E1786" s="23" cm="1">
        <f t="array" aca="1" ref="E1786" ca="1">_FV(A1786,"Price")</f>
        <v>14.885</v>
      </c>
      <c r="F1786" s="27" cm="1">
        <f t="array" aca="1" ref="F1786" ca="1">_FV(A1786,"Change (%)",TRUE)</f>
        <v>-4.3480000000000003E-3</v>
      </c>
      <c r="G1786" s="26" cm="1">
        <f t="array" aca="1" ref="G1786" ca="1">_FV(A1786,"Change")</f>
        <v>-6.5000000000000002E-2</v>
      </c>
      <c r="H1786" s="23" cm="1">
        <f t="array" aca="1" ref="H1786" ca="1">_FV(A1786,"Open")</f>
        <v>14.88</v>
      </c>
      <c r="I1786" s="23" cm="1">
        <f t="array" aca="1" ref="I1786" ca="1">_FV(A1786,"Low")</f>
        <v>14.82</v>
      </c>
      <c r="J1786" s="23" cm="1">
        <f t="array" aca="1" ref="J1786" ca="1">_FV(A1786,"High")</f>
        <v>14.91</v>
      </c>
      <c r="K1786" s="23" cm="1">
        <f t="array" aca="1" ref="K1786" ca="1">_FV(A1786,"Previous close",TRUE)</f>
        <v>14.95</v>
      </c>
      <c r="L1786" s="26"/>
      <c r="M1786" s="23" cm="1">
        <f t="array" aca="1" ref="M1786" ca="1">_FV(A1786,"52 week low",TRUE)</f>
        <v>10.93</v>
      </c>
      <c r="N1786" s="23" cm="1">
        <f t="array" aca="1" ref="N1786" ca="1">_FV(A1786,"52 week high",TRUE)</f>
        <v>19.096</v>
      </c>
      <c r="O1786" s="8" cm="1">
        <f t="array" aca="1" ref="O1786" ca="1">_FV(A1786,"Volume")</f>
        <v>7735</v>
      </c>
      <c r="P1786" s="7" cm="1">
        <f t="array" aca="1" ref="P1786" ca="1">_FV(A1786,"Volume average",TRUE)</f>
        <v>22719</v>
      </c>
      <c r="Q1786" t="s">
        <v>2613</v>
      </c>
      <c r="S1786" t="s">
        <v>376</v>
      </c>
      <c r="T1786" s="25" cm="1">
        <f t="array" aca="1" ref="T1786" ca="1">_FV(A1786,"Expense ratio",TRUE)</f>
        <v>5.6999999999999993E-3</v>
      </c>
      <c r="U1786" s="24" cm="1">
        <f t="array" aca="1" ref="U1786" ca="1">_FV(A1786,"Market cap",TRUE)</f>
        <v>32513502.199999999</v>
      </c>
      <c r="V1786" s="4">
        <v>32513502</v>
      </c>
      <c r="W1786" s="4">
        <v>32513502</v>
      </c>
      <c r="Y1786" t="s">
        <v>5006</v>
      </c>
      <c r="Z1786" s="5">
        <v>14.82</v>
      </c>
      <c r="AA1786" s="5">
        <v>12.217214</v>
      </c>
      <c r="AB1786" s="5">
        <v>4.0099999999999997E-2</v>
      </c>
      <c r="AC1786" s="4">
        <v>38646</v>
      </c>
      <c r="AE1786" s="5">
        <v>-1.196810542768145</v>
      </c>
      <c r="AF1786" s="5">
        <v>-2.040227292659258</v>
      </c>
      <c r="AH1786" s="17">
        <v>1950000</v>
      </c>
      <c r="AI1786" s="4">
        <v>38646</v>
      </c>
      <c r="AJ1786" s="5">
        <v>571381.11</v>
      </c>
      <c r="AL1786" s="5">
        <v>19.100000000000001</v>
      </c>
      <c r="AM1786" s="5">
        <v>10.93</v>
      </c>
      <c r="AN1786" t="s">
        <v>47</v>
      </c>
      <c r="AO1786" t="str" cm="1">
        <f t="array" aca="1" ref="AO1786" ca="1">_FV(A1786,"Currency")</f>
        <v>USD</v>
      </c>
      <c r="AP1786" t="str" cm="1">
        <f t="array" aca="1" ref="AP1786" ca="1">_FV(A1786,"Exchange")</f>
        <v>NYSE Arca</v>
      </c>
      <c r="AQ1786" s="6" t="str" cm="1">
        <f t="array" aca="1" ref="AQ1786" ca="1">_FV(A1786,"Exchange abbreviation",TRUE)</f>
        <v>ARCX</v>
      </c>
      <c r="AR1786" t="str" cm="1">
        <f t="array" aca="1" ref="AR1786" ca="1">_FV(A1786,"Instrument type",TRUE)</f>
        <v>ETF</v>
      </c>
    </row>
    <row r="1787" spans="1:44" ht="18.75" customHeight="1" x14ac:dyDescent="0.25">
      <c r="A1787" t="e" vm="1800">
        <v>#VALUE!</v>
      </c>
      <c r="B1787" t="s">
        <v>5007</v>
      </c>
      <c r="C1787" t="s">
        <v>5008</v>
      </c>
      <c r="D1787" s="31" cm="1">
        <f t="array" aca="1" ref="D1787" ca="1">_FV(A1787,"Last trade time",TRUE)</f>
        <v>45824.917309513279</v>
      </c>
      <c r="E1787" s="23" cm="1">
        <f t="array" aca="1" ref="E1787" ca="1">_FV(A1787,"Price")</f>
        <v>54.16</v>
      </c>
      <c r="F1787" s="27" cm="1">
        <f t="array" aca="1" ref="F1787" ca="1">_FV(A1787,"Change (%)",TRUE)</f>
        <v>2.4787E-2</v>
      </c>
      <c r="G1787" s="26" cm="1">
        <f t="array" aca="1" ref="G1787" ca="1">_FV(A1787,"Change")</f>
        <v>1.31</v>
      </c>
      <c r="H1787" s="23" cm="1">
        <f t="array" aca="1" ref="H1787" ca="1">_FV(A1787,"Open")</f>
        <v>53.46</v>
      </c>
      <c r="I1787" s="23" cm="1">
        <f t="array" aca="1" ref="I1787" ca="1">_FV(A1787,"Low")</f>
        <v>53.46</v>
      </c>
      <c r="J1787" s="23" cm="1">
        <f t="array" aca="1" ref="J1787" ca="1">_FV(A1787,"High")</f>
        <v>54.16</v>
      </c>
      <c r="K1787" s="23" cm="1">
        <f t="array" aca="1" ref="K1787" ca="1">_FV(A1787,"Previous close",TRUE)</f>
        <v>52.85</v>
      </c>
      <c r="L1787" s="26"/>
      <c r="M1787" s="23" cm="1">
        <f t="array" aca="1" ref="M1787" ca="1">_FV(A1787,"52 week low",TRUE)</f>
        <v>41.08</v>
      </c>
      <c r="N1787" s="23" cm="1">
        <f t="array" aca="1" ref="N1787" ca="1">_FV(A1787,"52 week high",TRUE)</f>
        <v>57.929499999999997</v>
      </c>
      <c r="O1787" s="8" cm="1">
        <f t="array" aca="1" ref="O1787" ca="1">_FV(A1787,"Volume")</f>
        <v>74926</v>
      </c>
      <c r="P1787" s="7" cm="1">
        <f t="array" aca="1" ref="P1787" ca="1">_FV(A1787,"Volume average",TRUE)</f>
        <v>38838</v>
      </c>
      <c r="Q1787" t="s">
        <v>1331</v>
      </c>
      <c r="S1787" t="s">
        <v>277</v>
      </c>
      <c r="T1787" s="25" cm="1">
        <f t="array" aca="1" ref="T1787" ca="1">_FV(A1787,"Expense ratio",TRUE)</f>
        <v>5.6999999999999993E-3</v>
      </c>
      <c r="U1787" s="24" cm="1">
        <f t="array" aca="1" ref="U1787" ca="1">_FV(A1787,"Market cap",TRUE)</f>
        <v>330866727.37</v>
      </c>
      <c r="V1787" s="4">
        <v>330871840</v>
      </c>
      <c r="W1787" s="4">
        <v>330871840</v>
      </c>
      <c r="Y1787" t="s">
        <v>4312</v>
      </c>
      <c r="Z1787" s="5">
        <v>54.51</v>
      </c>
      <c r="AA1787" s="19">
        <v>18.268312000000002</v>
      </c>
      <c r="AB1787" s="5">
        <v>1.1999999000000001E-3</v>
      </c>
      <c r="AC1787" s="4">
        <v>94793</v>
      </c>
      <c r="AE1787" s="5">
        <v>3.8260500782226541</v>
      </c>
      <c r="AF1787" s="5">
        <v>22.550650086042381</v>
      </c>
      <c r="AH1787" s="17">
        <v>1400000</v>
      </c>
      <c r="AI1787" s="4">
        <v>94793</v>
      </c>
      <c r="AJ1787" s="5">
        <v>5166218.5</v>
      </c>
      <c r="AL1787" s="5">
        <v>57.93</v>
      </c>
      <c r="AM1787" s="5">
        <v>41.08</v>
      </c>
      <c r="AN1787" t="s">
        <v>90</v>
      </c>
      <c r="AO1787" t="str" cm="1">
        <f t="array" aca="1" ref="AO1787" ca="1">_FV(A1787,"Currency")</f>
        <v>USD</v>
      </c>
      <c r="AP1787" t="str" cm="1">
        <f t="array" aca="1" ref="AP1787" ca="1">_FV(A1787,"Exchange")</f>
        <v>NYSE Arca</v>
      </c>
      <c r="AQ1787" s="6" t="str" cm="1">
        <f t="array" aca="1" ref="AQ1787" ca="1">_FV(A1787,"Exchange abbreviation",TRUE)</f>
        <v>ARCX</v>
      </c>
      <c r="AR1787" t="str" cm="1">
        <f t="array" aca="1" ref="AR1787" ca="1">_FV(A1787,"Instrument type",TRUE)</f>
        <v>ETF</v>
      </c>
    </row>
    <row r="1788" spans="1:44" ht="18.75" customHeight="1" x14ac:dyDescent="0.25">
      <c r="A1788" t="e" vm="1801">
        <v>#VALUE!</v>
      </c>
      <c r="B1788" t="s">
        <v>5009</v>
      </c>
      <c r="C1788" t="s">
        <v>5010</v>
      </c>
      <c r="D1788" s="31" cm="1">
        <f t="array" aca="1" ref="D1788" ca="1">_FV(A1788,"Last trade time",TRUE)</f>
        <v>45824.840277812502</v>
      </c>
      <c r="E1788" s="23" cm="1">
        <f t="array" aca="1" ref="E1788" ca="1">_FV(A1788,"Price")</f>
        <v>57.710900000000002</v>
      </c>
      <c r="F1788" s="27" cm="1">
        <f t="array" aca="1" ref="F1788" ca="1">_FV(A1788,"Change (%)",TRUE)</f>
        <v>1.1297E-2</v>
      </c>
      <c r="G1788" s="26" cm="1">
        <f t="array" aca="1" ref="G1788" ca="1">_FV(A1788,"Change")</f>
        <v>0.64470000000000005</v>
      </c>
      <c r="H1788" s="23" cm="1">
        <f t="array" aca="1" ref="H1788" ca="1">_FV(A1788,"Open")</f>
        <v>57.82</v>
      </c>
      <c r="I1788" s="23" cm="1">
        <f t="array" aca="1" ref="I1788" ca="1">_FV(A1788,"Low")</f>
        <v>57.66</v>
      </c>
      <c r="J1788" s="23" cm="1">
        <f t="array" aca="1" ref="J1788" ca="1">_FV(A1788,"High")</f>
        <v>58.06</v>
      </c>
      <c r="K1788" s="23" cm="1">
        <f t="array" aca="1" ref="K1788" ca="1">_FV(A1788,"Previous close",TRUE)</f>
        <v>57.066200000000002</v>
      </c>
      <c r="L1788" s="26"/>
      <c r="M1788" s="23" cm="1">
        <f t="array" aca="1" ref="M1788" ca="1">_FV(A1788,"52 week low",TRUE)</f>
        <v>43.81</v>
      </c>
      <c r="N1788" s="23" cm="1">
        <f t="array" aca="1" ref="N1788" ca="1">_FV(A1788,"52 week high",TRUE)</f>
        <v>58.580500000000001</v>
      </c>
      <c r="O1788" s="8" cm="1">
        <f t="array" aca="1" ref="O1788" ca="1">_FV(A1788,"Volume")</f>
        <v>4948</v>
      </c>
      <c r="P1788" s="7" cm="1">
        <f t="array" aca="1" ref="P1788" ca="1">_FV(A1788,"Volume average",TRUE)</f>
        <v>12679</v>
      </c>
      <c r="Q1788" t="s">
        <v>844</v>
      </c>
      <c r="S1788" t="s">
        <v>5011</v>
      </c>
      <c r="T1788" s="25" cm="1">
        <f t="array" aca="1" ref="T1788" ca="1">_FV(A1788,"Expense ratio",TRUE)</f>
        <v>5.6999999999999993E-3</v>
      </c>
      <c r="U1788" s="24" cm="1">
        <f t="array" aca="1" ref="U1788" ca="1">_FV(A1788,"Market cap",TRUE)</f>
        <v>257260176.06</v>
      </c>
      <c r="V1788" s="4">
        <v>257260176</v>
      </c>
      <c r="W1788" s="4">
        <v>257260176</v>
      </c>
      <c r="Y1788" t="s">
        <v>5012</v>
      </c>
      <c r="Z1788" s="5">
        <v>57.152200000000001</v>
      </c>
      <c r="AA1788" s="5">
        <v>11.520265</v>
      </c>
      <c r="AB1788" s="5">
        <v>3.4000000000000002E-2</v>
      </c>
      <c r="AC1788" s="4">
        <v>11944</v>
      </c>
      <c r="AE1788" s="5">
        <v>12.86641130285078</v>
      </c>
      <c r="AF1788" s="5">
        <v>12.19355042297501</v>
      </c>
      <c r="AI1788" s="4">
        <v>11944</v>
      </c>
      <c r="AJ1788" s="5">
        <v>679033.12159999995</v>
      </c>
      <c r="AL1788" s="5">
        <v>58.58</v>
      </c>
      <c r="AM1788" s="5">
        <v>43.81</v>
      </c>
      <c r="AN1788" t="s">
        <v>47</v>
      </c>
      <c r="AO1788" t="str" cm="1">
        <f t="array" aca="1" ref="AO1788" ca="1">_FV(A1788,"Currency")</f>
        <v>USD</v>
      </c>
      <c r="AP1788" t="str" cm="1">
        <f t="array" aca="1" ref="AP1788" ca="1">_FV(A1788,"Exchange")</f>
        <v>NYSE Arca</v>
      </c>
      <c r="AQ1788" s="6" t="str" cm="1">
        <f t="array" aca="1" ref="AQ1788" ca="1">_FV(A1788,"Exchange abbreviation",TRUE)</f>
        <v>ARCX</v>
      </c>
      <c r="AR1788" t="str" cm="1">
        <f t="array" aca="1" ref="AR1788" ca="1">_FV(A1788,"Instrument type",TRUE)</f>
        <v>ETF</v>
      </c>
    </row>
    <row r="1789" spans="1:44" ht="18.75" customHeight="1" x14ac:dyDescent="0.25">
      <c r="A1789" t="e" vm="1802">
        <v>#VALUE!</v>
      </c>
      <c r="B1789" t="s">
        <v>5013</v>
      </c>
      <c r="C1789" t="s">
        <v>5014</v>
      </c>
      <c r="D1789" s="31" cm="1">
        <f t="array" aca="1" ref="D1789" ca="1">_FV(A1789,"Last trade time",TRUE)</f>
        <v>45824.84027780078</v>
      </c>
      <c r="E1789" s="23" cm="1">
        <f t="array" aca="1" ref="E1789" ca="1">_FV(A1789,"Price")</f>
        <v>20.350000000000001</v>
      </c>
      <c r="F1789" s="27" cm="1">
        <f t="array" aca="1" ref="F1789" ca="1">_FV(A1789,"Change (%)",TRUE)</f>
        <v>1.23E-3</v>
      </c>
      <c r="G1789" s="26" cm="1">
        <f t="array" aca="1" ref="G1789" ca="1">_FV(A1789,"Change")</f>
        <v>2.5000000000000001E-2</v>
      </c>
      <c r="H1789" s="23" cm="1">
        <f t="array" aca="1" ref="H1789" ca="1">_FV(A1789,"Open")</f>
        <v>20.32</v>
      </c>
      <c r="I1789" s="23" cm="1">
        <f t="array" aca="1" ref="I1789" ca="1">_FV(A1789,"Low")</f>
        <v>20.32</v>
      </c>
      <c r="J1789" s="23" cm="1">
        <f t="array" aca="1" ref="J1789" ca="1">_FV(A1789,"High")</f>
        <v>20.37</v>
      </c>
      <c r="K1789" s="23" cm="1">
        <f t="array" aca="1" ref="K1789" ca="1">_FV(A1789,"Previous close",TRUE)</f>
        <v>20.324999999999999</v>
      </c>
      <c r="L1789" s="26"/>
      <c r="M1789" s="23" cm="1">
        <f t="array" aca="1" ref="M1789" ca="1">_FV(A1789,"52 week low",TRUE)</f>
        <v>20.059999999999999</v>
      </c>
      <c r="N1789" s="23" cm="1">
        <f t="array" aca="1" ref="N1789" ca="1">_FV(A1789,"52 week high",TRUE)</f>
        <v>20.848800000000001</v>
      </c>
      <c r="O1789" s="8" cm="1">
        <f t="array" aca="1" ref="O1789" ca="1">_FV(A1789,"Volume")</f>
        <v>13689</v>
      </c>
      <c r="P1789" s="7" cm="1">
        <f t="array" aca="1" ref="P1789" ca="1">_FV(A1789,"Volume average",TRUE)</f>
        <v>5688</v>
      </c>
      <c r="Q1789" t="s">
        <v>416</v>
      </c>
      <c r="S1789" t="s">
        <v>318</v>
      </c>
      <c r="T1789" s="25" cm="1">
        <f t="array" aca="1" ref="T1789" ca="1">_FV(A1789,"Expense ratio",TRUE)</f>
        <v>5.6000000000000008E-3</v>
      </c>
      <c r="U1789" s="24" cm="1">
        <f t="array" aca="1" ref="U1789" ca="1">_FV(A1789,"Market cap",TRUE)</f>
        <v>16224578.689999999</v>
      </c>
      <c r="V1789" s="4">
        <v>16227838</v>
      </c>
      <c r="W1789" s="4">
        <v>16227838</v>
      </c>
      <c r="X1789" t="s">
        <v>5015</v>
      </c>
      <c r="Y1789" t="s">
        <v>1472</v>
      </c>
      <c r="Z1789" s="5">
        <v>20.21</v>
      </c>
      <c r="AA1789" s="20"/>
      <c r="AB1789" s="5">
        <v>5.7299999999999997E-2</v>
      </c>
      <c r="AC1789" s="4">
        <v>14615</v>
      </c>
      <c r="AE1789" s="5">
        <v>3.0109480196165221</v>
      </c>
      <c r="AF1789" s="5">
        <v>6.2998164076223384</v>
      </c>
      <c r="AI1789" s="4">
        <v>14615</v>
      </c>
      <c r="AJ1789" s="5">
        <v>295662.91149999999</v>
      </c>
      <c r="AL1789" s="5">
        <v>20.849</v>
      </c>
      <c r="AM1789" s="5">
        <v>20.059999999999999</v>
      </c>
      <c r="AN1789" t="s">
        <v>47</v>
      </c>
      <c r="AO1789" t="str" cm="1">
        <f t="array" aca="1" ref="AO1789" ca="1">_FV(A1789,"Currency")</f>
        <v>USD</v>
      </c>
      <c r="AP1789" t="str" cm="1">
        <f t="array" aca="1" ref="AP1789" ca="1">_FV(A1789,"Exchange")</f>
        <v>NYSE Arca</v>
      </c>
      <c r="AQ1789" s="6" t="str" cm="1">
        <f t="array" aca="1" ref="AQ1789" ca="1">_FV(A1789,"Exchange abbreviation",TRUE)</f>
        <v>ARCX</v>
      </c>
      <c r="AR1789" t="str" cm="1">
        <f t="array" aca="1" ref="AR1789" ca="1">_FV(A1789,"Instrument type",TRUE)</f>
        <v>ETF</v>
      </c>
    </row>
    <row r="1790" spans="1:44" ht="18.75" customHeight="1" x14ac:dyDescent="0.25">
      <c r="A1790" t="e" vm="1803">
        <v>#VALUE!</v>
      </c>
      <c r="B1790" t="s">
        <v>5016</v>
      </c>
      <c r="C1790" t="s">
        <v>5017</v>
      </c>
      <c r="D1790" s="31" cm="1">
        <f t="array" aca="1" ref="D1790" ca="1">_FV(A1790,"Last trade time",TRUE)</f>
        <v>45824.888811642966</v>
      </c>
      <c r="E1790" s="23" cm="1">
        <f t="array" aca="1" ref="E1790" ca="1">_FV(A1790,"Price")</f>
        <v>40.25</v>
      </c>
      <c r="F1790" s="27" cm="1">
        <f t="array" aca="1" ref="F1790" ca="1">_FV(A1790,"Change (%)",TRUE)</f>
        <v>1.5387999999999999E-2</v>
      </c>
      <c r="G1790" s="26" cm="1">
        <f t="array" aca="1" ref="G1790" ca="1">_FV(A1790,"Change")</f>
        <v>0.61</v>
      </c>
      <c r="H1790" s="23" cm="1">
        <f t="array" aca="1" ref="H1790" ca="1">_FV(A1790,"Open")</f>
        <v>40.14</v>
      </c>
      <c r="I1790" s="23" cm="1">
        <f t="array" aca="1" ref="I1790" ca="1">_FV(A1790,"Low")</f>
        <v>40.04</v>
      </c>
      <c r="J1790" s="23" cm="1">
        <f t="array" aca="1" ref="J1790" ca="1">_FV(A1790,"High")</f>
        <v>40.54</v>
      </c>
      <c r="K1790" s="23" cm="1">
        <f t="array" aca="1" ref="K1790" ca="1">_FV(A1790,"Previous close",TRUE)</f>
        <v>39.64</v>
      </c>
      <c r="L1790" s="26"/>
      <c r="M1790" s="23" cm="1">
        <f t="array" aca="1" ref="M1790" ca="1">_FV(A1790,"52 week low",TRUE)</f>
        <v>32.36</v>
      </c>
      <c r="N1790" s="23" cm="1">
        <f t="array" aca="1" ref="N1790" ca="1">_FV(A1790,"52 week high",TRUE)</f>
        <v>51.1</v>
      </c>
      <c r="O1790" s="8" cm="1">
        <f t="array" aca="1" ref="O1790" ca="1">_FV(A1790,"Volume")</f>
        <v>255702</v>
      </c>
      <c r="P1790" s="7" cm="1">
        <f t="array" aca="1" ref="P1790" ca="1">_FV(A1790,"Volume average",TRUE)</f>
        <v>189722</v>
      </c>
      <c r="Q1790" t="s">
        <v>119</v>
      </c>
      <c r="T1790" s="25" cm="1">
        <f t="array" aca="1" ref="T1790" ca="1">_FV(A1790,"Expense ratio",TRUE)</f>
        <v>5.6000000000000008E-3</v>
      </c>
      <c r="U1790" s="24" cm="1">
        <f t="array" aca="1" ref="U1790" ca="1">_FV(A1790,"Market cap",TRUE)</f>
        <v>262720136.44</v>
      </c>
      <c r="V1790" s="16"/>
      <c r="W1790" s="16"/>
      <c r="Z1790" s="18"/>
      <c r="AA1790" s="20"/>
      <c r="AB1790" s="20"/>
      <c r="AC1790" s="21">
        <v>191919</v>
      </c>
      <c r="AE1790" s="18"/>
      <c r="AF1790" s="20"/>
      <c r="AI1790" s="21"/>
      <c r="AJ1790" s="18"/>
      <c r="AL1790" s="18"/>
      <c r="AM1790" s="18"/>
      <c r="AN1790" t="s">
        <v>73</v>
      </c>
      <c r="AO1790" t="str" cm="1">
        <f t="array" aca="1" ref="AO1790" ca="1">_FV(A1790,"Currency")</f>
        <v>USD</v>
      </c>
      <c r="AP1790" t="str" cm="1">
        <f t="array" aca="1" ref="AP1790" ca="1">_FV(A1790,"Exchange")</f>
        <v>NYSE Arca</v>
      </c>
      <c r="AQ1790" s="6" t="str" cm="1">
        <f t="array" aca="1" ref="AQ1790" ca="1">_FV(A1790,"Exchange abbreviation",TRUE)</f>
        <v>ARCX</v>
      </c>
      <c r="AR1790" t="str" cm="1">
        <f t="array" aca="1" ref="AR1790" ca="1">_FV(A1790,"Instrument type",TRUE)</f>
        <v>ETF</v>
      </c>
    </row>
    <row r="1791" spans="1:44" ht="18.75" customHeight="1" x14ac:dyDescent="0.25">
      <c r="A1791" t="e" vm="1804">
        <v>#VALUE!</v>
      </c>
      <c r="B1791" t="s">
        <v>5018</v>
      </c>
      <c r="C1791" t="s">
        <v>5019</v>
      </c>
      <c r="D1791" s="31" cm="1">
        <f t="array" aca="1" ref="D1791" ca="1">_FV(A1791,"Last trade time",TRUE)</f>
        <v>45824.84027780078</v>
      </c>
      <c r="E1791" s="23" cm="1">
        <f t="array" aca="1" ref="E1791" ca="1">_FV(A1791,"Price")</f>
        <v>51.97</v>
      </c>
      <c r="F1791" s="27" cm="1">
        <f t="array" aca="1" ref="F1791" ca="1">_FV(A1791,"Change (%)",TRUE)</f>
        <v>2.5000000000000001E-3</v>
      </c>
      <c r="G1791" s="26" cm="1">
        <f t="array" aca="1" ref="G1791" ca="1">_FV(A1791,"Change")</f>
        <v>0.12959999999999999</v>
      </c>
      <c r="H1791" s="23" cm="1">
        <f t="array" aca="1" ref="H1791" ca="1">_FV(A1791,"Open")</f>
        <v>51.92</v>
      </c>
      <c r="I1791" s="23" cm="1">
        <f t="array" aca="1" ref="I1791" ca="1">_FV(A1791,"Low")</f>
        <v>51.91</v>
      </c>
      <c r="J1791" s="23" cm="1">
        <f t="array" aca="1" ref="J1791" ca="1">_FV(A1791,"High")</f>
        <v>52.04</v>
      </c>
      <c r="K1791" s="23" cm="1">
        <f t="array" aca="1" ref="K1791" ca="1">_FV(A1791,"Previous close",TRUE)</f>
        <v>51.840400000000002</v>
      </c>
      <c r="L1791" s="26"/>
      <c r="M1791" s="23" cm="1">
        <f t="array" aca="1" ref="M1791" ca="1">_FV(A1791,"52 week low",TRUE)</f>
        <v>49.03</v>
      </c>
      <c r="N1791" s="23" cm="1">
        <f t="array" aca="1" ref="N1791" ca="1">_FV(A1791,"52 week high",TRUE)</f>
        <v>54.77</v>
      </c>
      <c r="O1791" s="8" cm="1">
        <f t="array" aca="1" ref="O1791" ca="1">_FV(A1791,"Volume")</f>
        <v>5332</v>
      </c>
      <c r="P1791" s="7" cm="1">
        <f t="array" aca="1" ref="P1791" ca="1">_FV(A1791,"Volume average",TRUE)</f>
        <v>7409</v>
      </c>
      <c r="Q1791" t="s">
        <v>827</v>
      </c>
      <c r="S1791" t="s">
        <v>4292</v>
      </c>
      <c r="T1791" s="25" cm="1">
        <f t="array" aca="1" ref="T1791" ca="1">_FV(A1791,"Expense ratio",TRUE)</f>
        <v>5.6000000000000008E-3</v>
      </c>
      <c r="U1791" s="24" cm="1">
        <f t="array" aca="1" ref="U1791" ca="1">_FV(A1791,"Market cap",TRUE)</f>
        <v>749471250.57000005</v>
      </c>
      <c r="V1791" s="4">
        <v>749471232</v>
      </c>
      <c r="W1791" s="4">
        <v>749471232</v>
      </c>
      <c r="Y1791" t="s">
        <v>4392</v>
      </c>
      <c r="Z1791" s="5">
        <v>51.49</v>
      </c>
      <c r="AA1791" s="5">
        <v>20.588992999999999</v>
      </c>
      <c r="AB1791" s="5">
        <v>7.2800000000000004E-2</v>
      </c>
      <c r="AC1791" s="4">
        <v>91150</v>
      </c>
      <c r="AE1791" s="5">
        <v>2.156294067083464</v>
      </c>
      <c r="AF1791" s="5">
        <v>7.4478351150014888</v>
      </c>
      <c r="AI1791" s="4">
        <v>91150</v>
      </c>
      <c r="AJ1791" s="4">
        <v>4712455</v>
      </c>
      <c r="AL1791" s="5">
        <v>54.77</v>
      </c>
      <c r="AM1791" s="5">
        <v>49.03</v>
      </c>
      <c r="AN1791" t="s">
        <v>90</v>
      </c>
      <c r="AO1791" t="str" cm="1">
        <f t="array" aca="1" ref="AO1791" ca="1">_FV(A1791,"Currency")</f>
        <v>USD</v>
      </c>
      <c r="AP1791" t="str" cm="1">
        <f t="array" aca="1" ref="AP1791" ca="1">_FV(A1791,"Exchange")</f>
        <v>NYSE Arca</v>
      </c>
      <c r="AQ1791" s="6" t="str" cm="1">
        <f t="array" aca="1" ref="AQ1791" ca="1">_FV(A1791,"Exchange abbreviation",TRUE)</f>
        <v>ARCX</v>
      </c>
      <c r="AR1791" t="str" cm="1">
        <f t="array" aca="1" ref="AR1791" ca="1">_FV(A1791,"Instrument type",TRUE)</f>
        <v>ETF</v>
      </c>
    </row>
    <row r="1792" spans="1:44" ht="18.75" customHeight="1" x14ac:dyDescent="0.25">
      <c r="A1792" t="e" vm="1805">
        <v>#VALUE!</v>
      </c>
      <c r="B1792" t="s">
        <v>5020</v>
      </c>
      <c r="C1792" t="s">
        <v>5021</v>
      </c>
      <c r="D1792" s="31" cm="1">
        <f t="array" aca="1" ref="D1792" ca="1">_FV(A1792,"Last trade time",TRUE)</f>
        <v>45824.840277812502</v>
      </c>
      <c r="E1792" s="23" cm="1">
        <f t="array" aca="1" ref="E1792" ca="1">_FV(A1792,"Price")</f>
        <v>39.31</v>
      </c>
      <c r="F1792" s="27" cm="1">
        <f t="array" aca="1" ref="F1792" ca="1">_FV(A1792,"Change (%)",TRUE)</f>
        <v>6.1429999999999992E-3</v>
      </c>
      <c r="G1792" s="26" cm="1">
        <f t="array" aca="1" ref="G1792" ca="1">_FV(A1792,"Change")</f>
        <v>0.24</v>
      </c>
      <c r="H1792" s="23" cm="1">
        <f t="array" aca="1" ref="H1792" ca="1">_FV(A1792,"Open")</f>
        <v>39.299999999999997</v>
      </c>
      <c r="I1792" s="23" cm="1">
        <f t="array" aca="1" ref="I1792" ca="1">_FV(A1792,"Low")</f>
        <v>39.200099999999999</v>
      </c>
      <c r="J1792" s="23" cm="1">
        <f t="array" aca="1" ref="J1792" ca="1">_FV(A1792,"High")</f>
        <v>39.51</v>
      </c>
      <c r="K1792" s="23" cm="1">
        <f t="array" aca="1" ref="K1792" ca="1">_FV(A1792,"Previous close",TRUE)</f>
        <v>39.07</v>
      </c>
      <c r="L1792" s="26"/>
      <c r="M1792" s="23" cm="1">
        <f t="array" aca="1" ref="M1792" ca="1">_FV(A1792,"52 week low",TRUE)</f>
        <v>32.83</v>
      </c>
      <c r="N1792" s="23" cm="1">
        <f t="array" aca="1" ref="N1792" ca="1">_FV(A1792,"52 week high",TRUE)</f>
        <v>40.07</v>
      </c>
      <c r="O1792" s="8" cm="1">
        <f t="array" aca="1" ref="O1792" ca="1">_FV(A1792,"Volume")</f>
        <v>491587</v>
      </c>
      <c r="P1792" s="7" cm="1">
        <f t="array" aca="1" ref="P1792" ca="1">_FV(A1792,"Volume average",TRUE)</f>
        <v>724642</v>
      </c>
      <c r="Q1792" t="s">
        <v>1641</v>
      </c>
      <c r="R1792" t="s">
        <v>155</v>
      </c>
      <c r="S1792" t="s">
        <v>263</v>
      </c>
      <c r="T1792" s="25" cm="1">
        <f t="array" aca="1" ref="T1792" ca="1">_FV(A1792,"Expense ratio",TRUE)</f>
        <v>5.6000000000000008E-3</v>
      </c>
      <c r="U1792" s="24" cm="1">
        <f t="array" aca="1" ref="U1792" ca="1">_FV(A1792,"Market cap",TRUE)</f>
        <v>2986768627.4400001</v>
      </c>
      <c r="V1792" s="4">
        <v>2986768640</v>
      </c>
      <c r="W1792" s="4">
        <v>2986768640</v>
      </c>
      <c r="Y1792" t="s">
        <v>3273</v>
      </c>
      <c r="Z1792" s="5">
        <v>38.967730000000003</v>
      </c>
      <c r="AA1792" s="5">
        <v>19.983809999999998</v>
      </c>
      <c r="AB1792" s="5">
        <v>1.2699999999999999E-2</v>
      </c>
      <c r="AC1792" s="4">
        <v>761646</v>
      </c>
      <c r="AE1792" s="5">
        <v>5.9701980279624589</v>
      </c>
      <c r="AF1792" s="5">
        <v>10.07150366294209</v>
      </c>
      <c r="AI1792" s="4">
        <v>761646</v>
      </c>
      <c r="AJ1792" s="5">
        <v>29719426.920000002</v>
      </c>
      <c r="AL1792" s="5">
        <v>40.07</v>
      </c>
      <c r="AM1792" s="5">
        <v>32.83</v>
      </c>
      <c r="AN1792" t="s">
        <v>82</v>
      </c>
      <c r="AO1792" t="str" cm="1">
        <f t="array" aca="1" ref="AO1792" ca="1">_FV(A1792,"Currency")</f>
        <v>USD</v>
      </c>
      <c r="AP1792" t="str" cm="1">
        <f t="array" aca="1" ref="AP1792" ca="1">_FV(A1792,"Exchange")</f>
        <v>NYSE Arca</v>
      </c>
      <c r="AQ1792" s="6" t="str" cm="1">
        <f t="array" aca="1" ref="AQ1792" ca="1">_FV(A1792,"Exchange abbreviation",TRUE)</f>
        <v>ARCX</v>
      </c>
      <c r="AR1792" t="str" cm="1">
        <f t="array" aca="1" ref="AR1792" ca="1">_FV(A1792,"Instrument type",TRUE)</f>
        <v>ETF</v>
      </c>
    </row>
    <row r="1793" spans="1:44" ht="18.75" customHeight="1" x14ac:dyDescent="0.25">
      <c r="A1793" t="e" vm="1806">
        <v>#VALUE!</v>
      </c>
      <c r="B1793" t="s">
        <v>5022</v>
      </c>
      <c r="C1793" t="s">
        <v>5023</v>
      </c>
      <c r="D1793" s="31" cm="1">
        <f t="array" aca="1" ref="D1793" ca="1">_FV(A1793,"Last trade time",TRUE)</f>
        <v>45824.843750265623</v>
      </c>
      <c r="E1793" s="23" cm="1">
        <f t="array" aca="1" ref="E1793" ca="1">_FV(A1793,"Price")</f>
        <v>105.42</v>
      </c>
      <c r="F1793" s="27" cm="1">
        <f t="array" aca="1" ref="F1793" ca="1">_FV(A1793,"Change (%)",TRUE)</f>
        <v>1.7961000000000001E-2</v>
      </c>
      <c r="G1793" s="26" cm="1">
        <f t="array" aca="1" ref="G1793" ca="1">_FV(A1793,"Change")</f>
        <v>1.86</v>
      </c>
      <c r="H1793" s="23" cm="1">
        <f t="array" aca="1" ref="H1793" ca="1">_FV(A1793,"Open")</f>
        <v>104.83</v>
      </c>
      <c r="I1793" s="23" cm="1">
        <f t="array" aca="1" ref="I1793" ca="1">_FV(A1793,"Low")</f>
        <v>104.4357</v>
      </c>
      <c r="J1793" s="23" cm="1">
        <f t="array" aca="1" ref="J1793" ca="1">_FV(A1793,"High")</f>
        <v>105.8</v>
      </c>
      <c r="K1793" s="23" cm="1">
        <f t="array" aca="1" ref="K1793" ca="1">_FV(A1793,"Previous close",TRUE)</f>
        <v>103.56</v>
      </c>
      <c r="L1793" s="26"/>
      <c r="M1793" s="23" cm="1">
        <f t="array" aca="1" ref="M1793" ca="1">_FV(A1793,"52 week low",TRUE)</f>
        <v>60.91</v>
      </c>
      <c r="N1793" s="23" cm="1">
        <f t="array" aca="1" ref="N1793" ca="1">_FV(A1793,"52 week high",TRUE)</f>
        <v>105.8</v>
      </c>
      <c r="O1793" s="8" cm="1">
        <f t="array" aca="1" ref="O1793" ca="1">_FV(A1793,"Volume")</f>
        <v>28969</v>
      </c>
      <c r="P1793" s="7" cm="1">
        <f t="array" aca="1" ref="P1793" ca="1">_FV(A1793,"Volume average",TRUE)</f>
        <v>32825</v>
      </c>
      <c r="Q1793" t="s">
        <v>4822</v>
      </c>
      <c r="S1793" t="s">
        <v>376</v>
      </c>
      <c r="T1793" s="25" cm="1">
        <f t="array" aca="1" ref="T1793" ca="1">_FV(A1793,"Expense ratio",TRUE)</f>
        <v>5.6000000000000008E-3</v>
      </c>
      <c r="U1793" s="24" cm="1">
        <f t="array" aca="1" ref="U1793" ca="1">_FV(A1793,"Market cap",TRUE)</f>
        <v>349398069.35000002</v>
      </c>
      <c r="V1793" s="4">
        <v>349398080</v>
      </c>
      <c r="W1793" s="4">
        <v>349398080</v>
      </c>
      <c r="Y1793" t="s">
        <v>5024</v>
      </c>
      <c r="Z1793" s="5">
        <v>104.81</v>
      </c>
      <c r="AA1793" s="5">
        <v>28.329905</v>
      </c>
      <c r="AB1793" s="5">
        <v>3.6000002E-3</v>
      </c>
      <c r="AC1793" s="4">
        <v>33139</v>
      </c>
      <c r="AE1793" s="5">
        <v>24.65460314835202</v>
      </c>
      <c r="AF1793" s="5">
        <v>51.657218766320447</v>
      </c>
      <c r="AH1793" s="16"/>
      <c r="AI1793" s="4">
        <v>33139</v>
      </c>
      <c r="AJ1793" s="5">
        <v>3481251.95</v>
      </c>
      <c r="AL1793" s="5">
        <v>105.48</v>
      </c>
      <c r="AM1793" s="5">
        <v>60.91</v>
      </c>
      <c r="AN1793" t="s">
        <v>90</v>
      </c>
      <c r="AO1793" t="str" cm="1">
        <f t="array" aca="1" ref="AO1793" ca="1">_FV(A1793,"Currency")</f>
        <v>USD</v>
      </c>
      <c r="AP1793" t="str" cm="1">
        <f t="array" aca="1" ref="AP1793" ca="1">_FV(A1793,"Exchange")</f>
        <v>Nasdaq Stock Market</v>
      </c>
      <c r="AQ1793" s="6" t="str" cm="1">
        <f t="array" aca="1" ref="AQ1793" ca="1">_FV(A1793,"Exchange abbreviation",TRUE)</f>
        <v>XNAS</v>
      </c>
      <c r="AR1793" t="str" cm="1">
        <f t="array" aca="1" ref="AR1793" ca="1">_FV(A1793,"Instrument type",TRUE)</f>
        <v>ETF</v>
      </c>
    </row>
    <row r="1794" spans="1:44" ht="18.75" customHeight="1" x14ac:dyDescent="0.25">
      <c r="A1794" t="e" vm="1807">
        <v>#VALUE!</v>
      </c>
      <c r="B1794" t="s">
        <v>5025</v>
      </c>
      <c r="C1794" t="s">
        <v>5026</v>
      </c>
      <c r="D1794" s="31" cm="1">
        <f t="array" aca="1" ref="D1794" ca="1">_FV(A1794,"Last trade time",TRUE)</f>
        <v>45824.840277777781</v>
      </c>
      <c r="E1794" s="23" cm="1">
        <f t="array" aca="1" ref="E1794" ca="1">_FV(A1794,"Price")</f>
        <v>81.8</v>
      </c>
      <c r="F1794" s="27" cm="1">
        <f t="array" aca="1" ref="F1794" ca="1">_FV(A1794,"Change (%)",TRUE)</f>
        <v>3.656E-3</v>
      </c>
      <c r="G1794" s="26" cm="1">
        <f t="array" aca="1" ref="G1794" ca="1">_FV(A1794,"Change")</f>
        <v>0.29799999999999999</v>
      </c>
      <c r="H1794" s="23" cm="1">
        <f t="array" aca="1" ref="H1794" ca="1">_FV(A1794,"Open")</f>
        <v>81.99</v>
      </c>
      <c r="I1794" s="23" cm="1">
        <f t="array" aca="1" ref="I1794" ca="1">_FV(A1794,"Low")</f>
        <v>81.61</v>
      </c>
      <c r="J1794" s="23" cm="1">
        <f t="array" aca="1" ref="J1794" ca="1">_FV(A1794,"High")</f>
        <v>82.11</v>
      </c>
      <c r="K1794" s="23" cm="1">
        <f t="array" aca="1" ref="K1794" ca="1">_FV(A1794,"Previous close",TRUE)</f>
        <v>81.501999999999995</v>
      </c>
      <c r="L1794" s="26"/>
      <c r="M1794" s="23" cm="1">
        <f t="array" aca="1" ref="M1794" ca="1">_FV(A1794,"52 week low",TRUE)</f>
        <v>72.250799999999998</v>
      </c>
      <c r="N1794" s="23" cm="1">
        <f t="array" aca="1" ref="N1794" ca="1">_FV(A1794,"52 week high",TRUE)</f>
        <v>89.87</v>
      </c>
      <c r="O1794" s="8" cm="1">
        <f t="array" aca="1" ref="O1794" ca="1">_FV(A1794,"Volume")</f>
        <v>8499</v>
      </c>
      <c r="P1794" s="7" cm="1">
        <f t="array" aca="1" ref="P1794" ca="1">_FV(A1794,"Volume average",TRUE)</f>
        <v>9223</v>
      </c>
      <c r="Q1794" t="s">
        <v>4581</v>
      </c>
      <c r="T1794" s="25" cm="1">
        <f t="array" aca="1" ref="T1794" ca="1">_FV(A1794,"Expense ratio",TRUE)</f>
        <v>5.6000000000000008E-3</v>
      </c>
      <c r="U1794" s="24" cm="1">
        <f t="array" aca="1" ref="U1794" ca="1">_FV(A1794,"Market cap",TRUE)</f>
        <v>234111603.66999999</v>
      </c>
      <c r="V1794" s="16"/>
      <c r="W1794" s="16"/>
      <c r="Z1794" s="18"/>
      <c r="AB1794" s="20"/>
      <c r="AC1794" s="21">
        <v>9943</v>
      </c>
      <c r="AE1794" s="18"/>
      <c r="AF1794" s="20"/>
      <c r="AI1794" s="21"/>
      <c r="AJ1794" s="18"/>
      <c r="AL1794" s="18"/>
      <c r="AM1794" s="18"/>
      <c r="AN1794" t="s">
        <v>73</v>
      </c>
      <c r="AO1794" t="str" cm="1">
        <f t="array" aca="1" ref="AO1794" ca="1">_FV(A1794,"Currency")</f>
        <v>USD</v>
      </c>
      <c r="AP1794" t="str" cm="1">
        <f t="array" aca="1" ref="AP1794" ca="1">_FV(A1794,"Exchange")</f>
        <v>NYSE Arca</v>
      </c>
      <c r="AQ1794" s="6" t="str" cm="1">
        <f t="array" aca="1" ref="AQ1794" ca="1">_FV(A1794,"Exchange abbreviation",TRUE)</f>
        <v>ARCX</v>
      </c>
      <c r="AR1794" t="str" cm="1">
        <f t="array" aca="1" ref="AR1794" ca="1">_FV(A1794,"Instrument type",TRUE)</f>
        <v>ETF</v>
      </c>
    </row>
    <row r="1795" spans="1:44" ht="18.75" customHeight="1" x14ac:dyDescent="0.25">
      <c r="A1795" t="e" vm="1808">
        <v>#VALUE!</v>
      </c>
      <c r="B1795" t="s">
        <v>5027</v>
      </c>
      <c r="C1795" t="s">
        <v>5028</v>
      </c>
      <c r="D1795" s="31" cm="1">
        <f t="array" aca="1" ref="D1795" ca="1">_FV(A1795,"Last trade time",TRUE)</f>
        <v>45824.84027780078</v>
      </c>
      <c r="E1795" s="23" cm="1">
        <f t="array" aca="1" ref="E1795" ca="1">_FV(A1795,"Price")</f>
        <v>25.8</v>
      </c>
      <c r="F1795" s="27" cm="1">
        <f t="array" aca="1" ref="F1795" ca="1">_FV(A1795,"Change (%)",TRUE)</f>
        <v>5.5420000000000001E-3</v>
      </c>
      <c r="G1795" s="26" cm="1">
        <f t="array" aca="1" ref="G1795" ca="1">_FV(A1795,"Change")</f>
        <v>0.14219999999999999</v>
      </c>
      <c r="H1795" s="23" cm="1">
        <f t="array" aca="1" ref="H1795" ca="1">_FV(A1795,"Open")</f>
        <v>25.815000000000001</v>
      </c>
      <c r="I1795" s="23" cm="1">
        <f t="array" aca="1" ref="I1795" ca="1">_FV(A1795,"Low")</f>
        <v>25.760100000000001</v>
      </c>
      <c r="J1795" s="23" cm="1">
        <f t="array" aca="1" ref="J1795" ca="1">_FV(A1795,"High")</f>
        <v>25.85</v>
      </c>
      <c r="K1795" s="23" cm="1">
        <f t="array" aca="1" ref="K1795" ca="1">_FV(A1795,"Previous close",TRUE)</f>
        <v>25.657800000000002</v>
      </c>
      <c r="L1795" s="26"/>
      <c r="M1795" s="23" cm="1">
        <f t="array" aca="1" ref="M1795" ca="1">_FV(A1795,"52 week low",TRUE)</f>
        <v>22.43</v>
      </c>
      <c r="N1795" s="23" cm="1">
        <f t="array" aca="1" ref="N1795" ca="1">_FV(A1795,"52 week high",TRUE)</f>
        <v>27.22</v>
      </c>
      <c r="O1795" s="8" cm="1">
        <f t="array" aca="1" ref="O1795" ca="1">_FV(A1795,"Volume")</f>
        <v>9345</v>
      </c>
      <c r="P1795" s="7" cm="1">
        <f t="array" aca="1" ref="P1795" ca="1">_FV(A1795,"Volume average",TRUE)</f>
        <v>67450</v>
      </c>
      <c r="Q1795" t="s">
        <v>345</v>
      </c>
      <c r="S1795" t="s">
        <v>3086</v>
      </c>
      <c r="T1795" s="25" cm="1">
        <f t="array" aca="1" ref="T1795" ca="1">_FV(A1795,"Expense ratio",TRUE)</f>
        <v>5.6000000000000008E-3</v>
      </c>
      <c r="U1795" s="24" cm="1">
        <f t="array" aca="1" ref="U1795" ca="1">_FV(A1795,"Market cap",TRUE)</f>
        <v>447951825.99000001</v>
      </c>
      <c r="V1795" s="4">
        <v>447951840</v>
      </c>
      <c r="W1795" s="4">
        <v>447951840</v>
      </c>
      <c r="Y1795" t="s">
        <v>5029</v>
      </c>
      <c r="Z1795" s="5">
        <v>25.68</v>
      </c>
      <c r="AA1795" s="5">
        <v>25.678003</v>
      </c>
      <c r="AB1795" s="5">
        <v>0.1</v>
      </c>
      <c r="AC1795" s="4">
        <v>73950</v>
      </c>
      <c r="AE1795" s="5">
        <v>0.82374334494745849</v>
      </c>
      <c r="AF1795" s="5">
        <v>7.1667141803005263</v>
      </c>
      <c r="AI1795" s="4">
        <v>73950</v>
      </c>
      <c r="AJ1795" s="5">
        <v>1901254.5</v>
      </c>
      <c r="AL1795" s="5">
        <v>27.22</v>
      </c>
      <c r="AM1795" s="5">
        <v>22.43</v>
      </c>
      <c r="AN1795" t="s">
        <v>90</v>
      </c>
      <c r="AO1795" t="str" cm="1">
        <f t="array" aca="1" ref="AO1795" ca="1">_FV(A1795,"Currency")</f>
        <v>USD</v>
      </c>
      <c r="AP1795" t="str" cm="1">
        <f t="array" aca="1" ref="AP1795" ca="1">_FV(A1795,"Exchange")</f>
        <v>NYSE Arca</v>
      </c>
      <c r="AQ1795" s="6" t="str" cm="1">
        <f t="array" aca="1" ref="AQ1795" ca="1">_FV(A1795,"Exchange abbreviation",TRUE)</f>
        <v>ARCX</v>
      </c>
      <c r="AR1795" t="str" cm="1">
        <f t="array" aca="1" ref="AR1795" ca="1">_FV(A1795,"Instrument type",TRUE)</f>
        <v>ETF</v>
      </c>
    </row>
    <row r="1796" spans="1:44" ht="18.75" customHeight="1" x14ac:dyDescent="0.25">
      <c r="A1796" t="e" vm="1809">
        <v>#VALUE!</v>
      </c>
      <c r="B1796" t="s">
        <v>5030</v>
      </c>
      <c r="C1796" t="s">
        <v>5031</v>
      </c>
      <c r="D1796" s="31" cm="1">
        <f t="array" aca="1" ref="D1796" ca="1">_FV(A1796,"Last trade time",TRUE)</f>
        <v>45824.876577152347</v>
      </c>
      <c r="E1796" s="23" cm="1">
        <f t="array" aca="1" ref="E1796" ca="1">_FV(A1796,"Price")</f>
        <v>65.27</v>
      </c>
      <c r="F1796" s="27" cm="1">
        <f t="array" aca="1" ref="F1796" ca="1">_FV(A1796,"Change (%)",TRUE)</f>
        <v>1.2723E-2</v>
      </c>
      <c r="G1796" s="26" cm="1">
        <f t="array" aca="1" ref="G1796" ca="1">_FV(A1796,"Change")</f>
        <v>0.82</v>
      </c>
      <c r="H1796" s="23" cm="1">
        <f t="array" aca="1" ref="H1796" ca="1">_FV(A1796,"Open")</f>
        <v>65.17</v>
      </c>
      <c r="I1796" s="23" cm="1">
        <f t="array" aca="1" ref="I1796" ca="1">_FV(A1796,"Low")</f>
        <v>65.17</v>
      </c>
      <c r="J1796" s="23" cm="1">
        <f t="array" aca="1" ref="J1796" ca="1">_FV(A1796,"High")</f>
        <v>65.647999999999996</v>
      </c>
      <c r="K1796" s="23" cm="1">
        <f t="array" aca="1" ref="K1796" ca="1">_FV(A1796,"Previous close",TRUE)</f>
        <v>64.45</v>
      </c>
      <c r="L1796" s="26"/>
      <c r="M1796" s="23" cm="1">
        <f t="array" aca="1" ref="M1796" ca="1">_FV(A1796,"52 week low",TRUE)</f>
        <v>51.69</v>
      </c>
      <c r="N1796" s="23" cm="1">
        <f t="array" aca="1" ref="N1796" ca="1">_FV(A1796,"52 week high",TRUE)</f>
        <v>74.33</v>
      </c>
      <c r="O1796" s="8" cm="1">
        <f t="array" aca="1" ref="O1796" ca="1">_FV(A1796,"Volume")</f>
        <v>10026</v>
      </c>
      <c r="P1796" s="7" cm="1">
        <f t="array" aca="1" ref="P1796" ca="1">_FV(A1796,"Volume average",TRUE)</f>
        <v>13191</v>
      </c>
      <c r="Q1796" t="s">
        <v>2547</v>
      </c>
      <c r="S1796" t="s">
        <v>376</v>
      </c>
      <c r="T1796" s="25" cm="1">
        <f t="array" aca="1" ref="T1796" ca="1">_FV(A1796,"Expense ratio",TRUE)</f>
        <v>5.6000000000000008E-3</v>
      </c>
      <c r="U1796" s="24" cm="1">
        <f t="array" aca="1" ref="U1796" ca="1">_FV(A1796,"Market cap",TRUE)</f>
        <v>71099051.989999995</v>
      </c>
      <c r="V1796" s="4">
        <v>71099048</v>
      </c>
      <c r="W1796" s="4">
        <v>71099048</v>
      </c>
      <c r="Y1796" t="s">
        <v>5032</v>
      </c>
      <c r="Z1796" s="5">
        <v>64.94</v>
      </c>
      <c r="AA1796" s="19">
        <v>15.572172999999999</v>
      </c>
      <c r="AB1796" s="5">
        <v>3.3599999999999998E-2</v>
      </c>
      <c r="AC1796" s="4">
        <v>13473</v>
      </c>
      <c r="AE1796" s="5">
        <v>13.128013090739049</v>
      </c>
      <c r="AF1796" s="5">
        <v>-1.571523531279484</v>
      </c>
      <c r="AI1796" s="4">
        <v>13473</v>
      </c>
      <c r="AJ1796" s="5">
        <v>876149.19000000006</v>
      </c>
      <c r="AL1796" s="5">
        <v>74.33</v>
      </c>
      <c r="AM1796" s="5">
        <v>51.69</v>
      </c>
      <c r="AN1796" t="s">
        <v>47</v>
      </c>
      <c r="AO1796" t="str" cm="1">
        <f t="array" aca="1" ref="AO1796" ca="1">_FV(A1796,"Currency")</f>
        <v>USD</v>
      </c>
      <c r="AP1796" t="str" cm="1">
        <f t="array" aca="1" ref="AP1796" ca="1">_FV(A1796,"Exchange")</f>
        <v>NYSE Arca</v>
      </c>
      <c r="AQ1796" s="6" t="str" cm="1">
        <f t="array" aca="1" ref="AQ1796" ca="1">_FV(A1796,"Exchange abbreviation",TRUE)</f>
        <v>ARCX</v>
      </c>
      <c r="AR1796" t="str" cm="1">
        <f t="array" aca="1" ref="AR1796" ca="1">_FV(A1796,"Instrument type",TRUE)</f>
        <v>ETF</v>
      </c>
    </row>
    <row r="1797" spans="1:44" ht="18.75" customHeight="1" x14ac:dyDescent="0.25">
      <c r="A1797" t="e" vm="1810">
        <v>#VALUE!</v>
      </c>
      <c r="B1797" t="s">
        <v>5033</v>
      </c>
      <c r="C1797" t="s">
        <v>5034</v>
      </c>
      <c r="D1797" s="31" cm="1">
        <f t="array" aca="1" ref="D1797" ca="1">_FV(A1797,"Last trade time",TRUE)</f>
        <v>45824.922907013279</v>
      </c>
      <c r="E1797" s="23" cm="1">
        <f t="array" aca="1" ref="E1797" ca="1">_FV(A1797,"Price")</f>
        <v>112.76</v>
      </c>
      <c r="F1797" s="27" cm="1">
        <f t="array" aca="1" ref="F1797" ca="1">_FV(A1797,"Change (%)",TRUE)</f>
        <v>9.7609999999999988E-3</v>
      </c>
      <c r="G1797" s="26" cm="1">
        <f t="array" aca="1" ref="G1797" ca="1">_FV(A1797,"Change")</f>
        <v>1.0900000000000001</v>
      </c>
      <c r="H1797" s="23" cm="1">
        <f t="array" aca="1" ref="H1797" ca="1">_FV(A1797,"Open")</f>
        <v>112.27</v>
      </c>
      <c r="I1797" s="23" cm="1">
        <f t="array" aca="1" ref="I1797" ca="1">_FV(A1797,"Low")</f>
        <v>112.27</v>
      </c>
      <c r="J1797" s="23" cm="1">
        <f t="array" aca="1" ref="J1797" ca="1">_FV(A1797,"High")</f>
        <v>113.17</v>
      </c>
      <c r="K1797" s="23" cm="1">
        <f t="array" aca="1" ref="K1797" ca="1">_FV(A1797,"Previous close",TRUE)</f>
        <v>111.67</v>
      </c>
      <c r="L1797" s="26"/>
      <c r="M1797" s="23" cm="1">
        <f t="array" aca="1" ref="M1797" ca="1">_FV(A1797,"52 week low",TRUE)</f>
        <v>82.22</v>
      </c>
      <c r="N1797" s="23" cm="1">
        <f t="array" aca="1" ref="N1797" ca="1">_FV(A1797,"52 week high",TRUE)</f>
        <v>113.6251</v>
      </c>
      <c r="O1797" s="8" cm="1">
        <f t="array" aca="1" ref="O1797" ca="1">_FV(A1797,"Volume")</f>
        <v>29050</v>
      </c>
      <c r="P1797" s="7" cm="1">
        <f t="array" aca="1" ref="P1797" ca="1">_FV(A1797,"Volume average",TRUE)</f>
        <v>35375</v>
      </c>
      <c r="Q1797" t="s">
        <v>698</v>
      </c>
      <c r="S1797" t="s">
        <v>277</v>
      </c>
      <c r="T1797" s="25" cm="1">
        <f t="array" aca="1" ref="T1797" ca="1">_FV(A1797,"Expense ratio",TRUE)</f>
        <v>5.6000000000000008E-3</v>
      </c>
      <c r="U1797" s="24" cm="1">
        <f t="array" aca="1" ref="U1797" ca="1">_FV(A1797,"Market cap",TRUE)</f>
        <v>1124739784.55</v>
      </c>
      <c r="V1797" s="4">
        <v>1124756480</v>
      </c>
      <c r="W1797" s="4">
        <v>1124756480</v>
      </c>
      <c r="Y1797" t="s">
        <v>4191</v>
      </c>
      <c r="Z1797" s="5">
        <v>113.16</v>
      </c>
      <c r="AA1797" s="5">
        <v>33.86468</v>
      </c>
      <c r="AB1797" s="5">
        <v>6.9999999999999999E-4</v>
      </c>
      <c r="AC1797" s="4">
        <v>40849</v>
      </c>
      <c r="AE1797" s="5">
        <v>10.05306162812745</v>
      </c>
      <c r="AF1797" s="5">
        <v>23.532759749271161</v>
      </c>
      <c r="AH1797" s="17">
        <v>15800000</v>
      </c>
      <c r="AI1797" s="4">
        <v>40849</v>
      </c>
      <c r="AJ1797" s="5">
        <v>4624964.6289999997</v>
      </c>
      <c r="AL1797" s="5">
        <v>113.63</v>
      </c>
      <c r="AM1797" s="5">
        <v>82.22</v>
      </c>
      <c r="AN1797" t="s">
        <v>90</v>
      </c>
      <c r="AO1797" t="str" cm="1">
        <f t="array" aca="1" ref="AO1797" ca="1">_FV(A1797,"Currency")</f>
        <v>USD</v>
      </c>
      <c r="AP1797" t="str" cm="1">
        <f t="array" aca="1" ref="AP1797" ca="1">_FV(A1797,"Exchange")</f>
        <v>NYSE Arca</v>
      </c>
      <c r="AQ1797" s="6" t="str" cm="1">
        <f t="array" aca="1" ref="AQ1797" ca="1">_FV(A1797,"Exchange abbreviation",TRUE)</f>
        <v>ARCX</v>
      </c>
      <c r="AR1797" t="str" cm="1">
        <f t="array" aca="1" ref="AR1797" ca="1">_FV(A1797,"Instrument type",TRUE)</f>
        <v>ETF</v>
      </c>
    </row>
    <row r="1798" spans="1:44" ht="18.75" customHeight="1" x14ac:dyDescent="0.25">
      <c r="A1798" t="e" vm="1811">
        <v>#VALUE!</v>
      </c>
      <c r="B1798" t="s">
        <v>5035</v>
      </c>
      <c r="C1798" t="s">
        <v>5036</v>
      </c>
      <c r="D1798" s="31" cm="1">
        <f t="array" aca="1" ref="D1798" ca="1">_FV(A1798,"Last trade time",TRUE)</f>
        <v>45824.84027780078</v>
      </c>
      <c r="E1798" s="23" cm="1">
        <f t="array" aca="1" ref="E1798" ca="1">_FV(A1798,"Price")</f>
        <v>47.335000000000001</v>
      </c>
      <c r="F1798" s="27" cm="1">
        <f t="array" aca="1" ref="F1798" ca="1">_FV(A1798,"Change (%)",TRUE)</f>
        <v>2.7260000000000001E-3</v>
      </c>
      <c r="G1798" s="26" cm="1">
        <f t="array" aca="1" ref="G1798" ca="1">_FV(A1798,"Change")</f>
        <v>0.12870000000000001</v>
      </c>
      <c r="H1798" s="23" cm="1">
        <f t="array" aca="1" ref="H1798" ca="1">_FV(A1798,"Open")</f>
        <v>47.28</v>
      </c>
      <c r="I1798" s="23" cm="1">
        <f t="array" aca="1" ref="I1798" ca="1">_FV(A1798,"Low")</f>
        <v>47.28</v>
      </c>
      <c r="J1798" s="23" cm="1">
        <f t="array" aca="1" ref="J1798" ca="1">_FV(A1798,"High")</f>
        <v>47.43</v>
      </c>
      <c r="K1798" s="23" cm="1">
        <f t="array" aca="1" ref="K1798" ca="1">_FV(A1798,"Previous close",TRUE)</f>
        <v>47.206299999999999</v>
      </c>
      <c r="L1798" s="26"/>
      <c r="M1798" s="23" cm="1">
        <f t="array" aca="1" ref="M1798" ca="1">_FV(A1798,"52 week low",TRUE)</f>
        <v>44.3</v>
      </c>
      <c r="N1798" s="23" cm="1">
        <f t="array" aca="1" ref="N1798" ca="1">_FV(A1798,"52 week high",TRUE)</f>
        <v>48.54</v>
      </c>
      <c r="O1798" s="8" cm="1">
        <f t="array" aca="1" ref="O1798" ca="1">_FV(A1798,"Volume")</f>
        <v>5939</v>
      </c>
      <c r="P1798" s="7" cm="1">
        <f t="array" aca="1" ref="P1798" ca="1">_FV(A1798,"Volume average",TRUE)</f>
        <v>9230</v>
      </c>
      <c r="Q1798" t="s">
        <v>490</v>
      </c>
      <c r="T1798" s="25" cm="1">
        <f t="array" aca="1" ref="T1798" ca="1">_FV(A1798,"Expense ratio",TRUE)</f>
        <v>5.6000000000000008E-3</v>
      </c>
      <c r="U1798" s="24" cm="1">
        <f t="array" aca="1" ref="U1798" ca="1">_FV(A1798,"Market cap",TRUE)</f>
        <v>48130883.640000001</v>
      </c>
      <c r="V1798" s="16"/>
      <c r="W1798" s="16"/>
      <c r="Z1798" s="18"/>
      <c r="AA1798" s="20"/>
      <c r="AB1798" s="20"/>
      <c r="AC1798" s="21">
        <v>9144</v>
      </c>
      <c r="AE1798" s="18"/>
      <c r="AF1798" s="20"/>
      <c r="AI1798" s="21"/>
      <c r="AJ1798" s="18"/>
      <c r="AL1798" s="18"/>
      <c r="AM1798" s="18"/>
      <c r="AN1798" t="s">
        <v>73</v>
      </c>
      <c r="AO1798" t="str" cm="1">
        <f t="array" aca="1" ref="AO1798" ca="1">_FV(A1798,"Currency")</f>
        <v>USD</v>
      </c>
      <c r="AP1798" t="str" cm="1">
        <f t="array" aca="1" ref="AP1798" ca="1">_FV(A1798,"Exchange")</f>
        <v>NYSE Arca</v>
      </c>
      <c r="AQ1798" s="6" t="str" cm="1">
        <f t="array" aca="1" ref="AQ1798" ca="1">_FV(A1798,"Exchange abbreviation",TRUE)</f>
        <v>ARCX</v>
      </c>
      <c r="AR1798" t="str" cm="1">
        <f t="array" aca="1" ref="AR1798" ca="1">_FV(A1798,"Instrument type",TRUE)</f>
        <v>ETF</v>
      </c>
    </row>
    <row r="1799" spans="1:44" ht="18.75" customHeight="1" x14ac:dyDescent="0.25">
      <c r="A1799" t="e" vm="1812">
        <v>#VALUE!</v>
      </c>
      <c r="B1799" t="s">
        <v>5037</v>
      </c>
      <c r="C1799" t="s">
        <v>5038</v>
      </c>
      <c r="D1799" s="31" cm="1">
        <f t="array" aca="1" ref="D1799" ca="1">_FV(A1799,"Last trade time",TRUE)</f>
        <v>45824.862218217189</v>
      </c>
      <c r="E1799" s="23" cm="1">
        <f t="array" aca="1" ref="E1799" ca="1">_FV(A1799,"Price")</f>
        <v>140.37</v>
      </c>
      <c r="F1799" s="27" cm="1">
        <f t="array" aca="1" ref="F1799" ca="1">_FV(A1799,"Change (%)",TRUE)</f>
        <v>2.0723999999999999E-2</v>
      </c>
      <c r="G1799" s="26" cm="1">
        <f t="array" aca="1" ref="G1799" ca="1">_FV(A1799,"Change")</f>
        <v>2.85</v>
      </c>
      <c r="H1799" s="23" cm="1">
        <f t="array" aca="1" ref="H1799" ca="1">_FV(A1799,"Open")</f>
        <v>138.88999999999999</v>
      </c>
      <c r="I1799" s="23" cm="1">
        <f t="array" aca="1" ref="I1799" ca="1">_FV(A1799,"Low")</f>
        <v>138.88999999999999</v>
      </c>
      <c r="J1799" s="23" cm="1">
        <f t="array" aca="1" ref="J1799" ca="1">_FV(A1799,"High")</f>
        <v>140.9</v>
      </c>
      <c r="K1799" s="23" cm="1">
        <f t="array" aca="1" ref="K1799" ca="1">_FV(A1799,"Previous close",TRUE)</f>
        <v>137.52000000000001</v>
      </c>
      <c r="L1799" s="26"/>
      <c r="M1799" s="23" cm="1">
        <f t="array" aca="1" ref="M1799" ca="1">_FV(A1799,"52 week low",TRUE)</f>
        <v>88.74</v>
      </c>
      <c r="N1799" s="23" cm="1">
        <f t="array" aca="1" ref="N1799" ca="1">_FV(A1799,"52 week high",TRUE)</f>
        <v>143.53</v>
      </c>
      <c r="O1799" s="8" cm="1">
        <f t="array" aca="1" ref="O1799" ca="1">_FV(A1799,"Volume")</f>
        <v>15498</v>
      </c>
      <c r="P1799" s="7" cm="1">
        <f t="array" aca="1" ref="P1799" ca="1">_FV(A1799,"Volume average",TRUE)</f>
        <v>22203</v>
      </c>
      <c r="Q1799" t="s">
        <v>119</v>
      </c>
      <c r="T1799" s="25" cm="1">
        <f t="array" aca="1" ref="T1799" ca="1">_FV(A1799,"Expense ratio",TRUE)</f>
        <v>5.6000000000000008E-3</v>
      </c>
      <c r="U1799" s="24" cm="1">
        <f t="array" aca="1" ref="U1799" ca="1">_FV(A1799,"Market cap",TRUE)</f>
        <v>898836862.45000005</v>
      </c>
      <c r="V1799" s="16"/>
      <c r="W1799" s="16"/>
      <c r="Z1799" s="18"/>
      <c r="AA1799" s="20"/>
      <c r="AB1799" s="20"/>
      <c r="AC1799" s="21">
        <v>22407</v>
      </c>
      <c r="AE1799" s="18"/>
      <c r="AF1799" s="20"/>
      <c r="AI1799" s="21"/>
      <c r="AJ1799" s="18"/>
      <c r="AL1799" s="18"/>
      <c r="AM1799" s="18"/>
      <c r="AN1799" t="s">
        <v>73</v>
      </c>
      <c r="AO1799" t="str" cm="1">
        <f t="array" aca="1" ref="AO1799" ca="1">_FV(A1799,"Currency")</f>
        <v>USD</v>
      </c>
      <c r="AP1799" t="str" cm="1">
        <f t="array" aca="1" ref="AP1799" ca="1">_FV(A1799,"Exchange")</f>
        <v>NYSE Arca</v>
      </c>
      <c r="AQ1799" s="6" t="str" cm="1">
        <f t="array" aca="1" ref="AQ1799" ca="1">_FV(A1799,"Exchange abbreviation",TRUE)</f>
        <v>ARCX</v>
      </c>
      <c r="AR1799" t="str" cm="1">
        <f t="array" aca="1" ref="AR1799" ca="1">_FV(A1799,"Instrument type",TRUE)</f>
        <v>ETF</v>
      </c>
    </row>
    <row r="1800" spans="1:44" ht="18.75" customHeight="1" x14ac:dyDescent="0.25">
      <c r="A1800" t="e" vm="1813">
        <v>#VALUE!</v>
      </c>
      <c r="B1800" t="s">
        <v>5039</v>
      </c>
      <c r="C1800" t="s">
        <v>5040</v>
      </c>
      <c r="D1800" s="31" cm="1">
        <f t="array" aca="1" ref="D1800" ca="1">_FV(A1800,"Last trade time",TRUE)</f>
        <v>45824.931923818753</v>
      </c>
      <c r="E1800" s="23" cm="1">
        <f t="array" aca="1" ref="E1800" ca="1">_FV(A1800,"Price")</f>
        <v>41.62</v>
      </c>
      <c r="F1800" s="27" cm="1">
        <f t="array" aca="1" ref="F1800" ca="1">_FV(A1800,"Change (%)",TRUE)</f>
        <v>6.0429999999999998E-3</v>
      </c>
      <c r="G1800" s="26" cm="1">
        <f t="array" aca="1" ref="G1800" ca="1">_FV(A1800,"Change")</f>
        <v>0.25</v>
      </c>
      <c r="H1800" s="23" cm="1">
        <f t="array" aca="1" ref="H1800" ca="1">_FV(A1800,"Open")</f>
        <v>41.72</v>
      </c>
      <c r="I1800" s="23" cm="1">
        <f t="array" aca="1" ref="I1800" ca="1">_FV(A1800,"Low")</f>
        <v>41.57</v>
      </c>
      <c r="J1800" s="23" cm="1">
        <f t="array" aca="1" ref="J1800" ca="1">_FV(A1800,"High")</f>
        <v>41.860700000000001</v>
      </c>
      <c r="K1800" s="23" cm="1">
        <f t="array" aca="1" ref="K1800" ca="1">_FV(A1800,"Previous close",TRUE)</f>
        <v>41.37</v>
      </c>
      <c r="L1800" s="26"/>
      <c r="M1800" s="23" cm="1">
        <f t="array" aca="1" ref="M1800" ca="1">_FV(A1800,"52 week low",TRUE)</f>
        <v>36.200000000000003</v>
      </c>
      <c r="N1800" s="23" cm="1">
        <f t="array" aca="1" ref="N1800" ca="1">_FV(A1800,"52 week high",TRUE)</f>
        <v>42.88</v>
      </c>
      <c r="O1800" s="8" cm="1">
        <f t="array" aca="1" ref="O1800" ca="1">_FV(A1800,"Volume")</f>
        <v>340453</v>
      </c>
      <c r="P1800" s="7" cm="1">
        <f t="array" aca="1" ref="P1800" ca="1">_FV(A1800,"Volume average",TRUE)</f>
        <v>466795</v>
      </c>
      <c r="Q1800" t="s">
        <v>424</v>
      </c>
      <c r="S1800" t="s">
        <v>2648</v>
      </c>
      <c r="T1800" s="25" cm="1">
        <f t="array" aca="1" ref="T1800" ca="1">_FV(A1800,"Expense ratio",TRUE)</f>
        <v>5.6000000000000008E-3</v>
      </c>
      <c r="U1800" s="24" cm="1">
        <f t="array" aca="1" ref="U1800" ca="1">_FV(A1800,"Market cap",TRUE)</f>
        <v>4359743735.8400002</v>
      </c>
      <c r="V1800" s="4">
        <v>4359743488</v>
      </c>
      <c r="W1800" s="4">
        <v>4359743488</v>
      </c>
      <c r="Y1800" t="s">
        <v>5041</v>
      </c>
      <c r="Z1800" s="5">
        <v>41.625900000000001</v>
      </c>
      <c r="AA1800" s="19">
        <v>22.497723000000001</v>
      </c>
      <c r="AB1800" s="19">
        <v>4.7600000000000003E-2</v>
      </c>
      <c r="AC1800" s="4">
        <v>512552</v>
      </c>
      <c r="AE1800" s="5">
        <v>4.8455489970142818</v>
      </c>
      <c r="AF1800" s="19">
        <v>13.07900522902221</v>
      </c>
      <c r="AI1800" s="4">
        <v>512552</v>
      </c>
      <c r="AJ1800" s="5">
        <v>21352916.32</v>
      </c>
      <c r="AL1800" s="5">
        <v>42.88</v>
      </c>
      <c r="AM1800" s="5">
        <v>36.200000000000003</v>
      </c>
      <c r="AN1800" t="s">
        <v>82</v>
      </c>
      <c r="AO1800" t="str" cm="1">
        <f t="array" aca="1" ref="AO1800" ca="1">_FV(A1800,"Currency")</f>
        <v>USD</v>
      </c>
      <c r="AP1800" t="str" cm="1">
        <f t="array" aca="1" ref="AP1800" ca="1">_FV(A1800,"Exchange")</f>
        <v>NYSE Arca</v>
      </c>
      <c r="AQ1800" s="6" t="str" cm="1">
        <f t="array" aca="1" ref="AQ1800" ca="1">_FV(A1800,"Exchange abbreviation",TRUE)</f>
        <v>ARCX</v>
      </c>
      <c r="AR1800" t="str" cm="1">
        <f t="array" aca="1" ref="AR1800" ca="1">_FV(A1800,"Instrument type",TRUE)</f>
        <v>ETF</v>
      </c>
    </row>
    <row r="1801" spans="1:44" ht="18.75" customHeight="1" x14ac:dyDescent="0.25">
      <c r="A1801" t="e" vm="1814">
        <v>#VALUE!</v>
      </c>
      <c r="B1801" t="s">
        <v>5042</v>
      </c>
      <c r="C1801" t="s">
        <v>5043</v>
      </c>
      <c r="D1801" s="31" cm="1">
        <f t="array" aca="1" ref="D1801" ca="1">_FV(A1801,"Last trade time",TRUE)</f>
        <v>45824.840277812502</v>
      </c>
      <c r="E1801" s="23" cm="1">
        <f t="array" aca="1" ref="E1801" ca="1">_FV(A1801,"Price")</f>
        <v>25.64</v>
      </c>
      <c r="F1801" s="27" cm="1">
        <f t="array" aca="1" ref="F1801" ca="1">_FV(A1801,"Change (%)",TRUE)</f>
        <v>5.0960000000000007E-3</v>
      </c>
      <c r="G1801" s="26" cm="1">
        <f t="array" aca="1" ref="G1801" ca="1">_FV(A1801,"Change")</f>
        <v>0.13</v>
      </c>
      <c r="H1801" s="23" cm="1">
        <f t="array" aca="1" ref="H1801" ca="1">_FV(A1801,"Open")</f>
        <v>25.65</v>
      </c>
      <c r="I1801" s="23" cm="1">
        <f t="array" aca="1" ref="I1801" ca="1">_FV(A1801,"Low")</f>
        <v>25.61</v>
      </c>
      <c r="J1801" s="23" cm="1">
        <f t="array" aca="1" ref="J1801" ca="1">_FV(A1801,"High")</f>
        <v>25.75</v>
      </c>
      <c r="K1801" s="23" cm="1">
        <f t="array" aca="1" ref="K1801" ca="1">_FV(A1801,"Previous close",TRUE)</f>
        <v>25.51</v>
      </c>
      <c r="L1801" s="26"/>
      <c r="M1801" s="23" cm="1">
        <f t="array" aca="1" ref="M1801" ca="1">_FV(A1801,"52 week low",TRUE)</f>
        <v>21.855</v>
      </c>
      <c r="N1801" s="23" cm="1">
        <f t="array" aca="1" ref="N1801" ca="1">_FV(A1801,"52 week high",TRUE)</f>
        <v>28.25</v>
      </c>
      <c r="O1801" s="8" cm="1">
        <f t="array" aca="1" ref="O1801" ca="1">_FV(A1801,"Volume")</f>
        <v>3219</v>
      </c>
      <c r="P1801" s="7" cm="1">
        <f t="array" aca="1" ref="P1801" ca="1">_FV(A1801,"Volume average",TRUE)</f>
        <v>29194</v>
      </c>
      <c r="Q1801" t="s">
        <v>1641</v>
      </c>
      <c r="S1801" t="s">
        <v>1255</v>
      </c>
      <c r="T1801" s="25" cm="1">
        <f t="array" aca="1" ref="T1801" ca="1">_FV(A1801,"Expense ratio",TRUE)</f>
        <v>5.6000000000000008E-3</v>
      </c>
      <c r="U1801" s="24" cm="1">
        <f t="array" aca="1" ref="U1801" ca="1">_FV(A1801,"Market cap",TRUE)</f>
        <v>11393053.380000001</v>
      </c>
      <c r="V1801" s="4">
        <v>11393053</v>
      </c>
      <c r="W1801" s="4">
        <v>11393053</v>
      </c>
      <c r="Y1801" t="s">
        <v>5044</v>
      </c>
      <c r="Z1801" s="5">
        <v>25.62</v>
      </c>
      <c r="AA1801" s="5">
        <v>17.214169999999999</v>
      </c>
      <c r="AB1801" s="5">
        <v>0.02</v>
      </c>
      <c r="AC1801" s="4">
        <v>27006</v>
      </c>
      <c r="AE1801" s="5">
        <v>2.0196828375749649</v>
      </c>
      <c r="AF1801" s="5">
        <v>13.26438024929344</v>
      </c>
      <c r="AI1801" s="4">
        <v>27006</v>
      </c>
      <c r="AJ1801" s="5">
        <v>692134.07339999999</v>
      </c>
      <c r="AL1801" s="5">
        <v>28.25</v>
      </c>
      <c r="AM1801" s="5">
        <v>21.855</v>
      </c>
      <c r="AN1801" t="s">
        <v>47</v>
      </c>
      <c r="AO1801" t="str" cm="1">
        <f t="array" aca="1" ref="AO1801" ca="1">_FV(A1801,"Currency")</f>
        <v>USD</v>
      </c>
      <c r="AP1801" t="str" cm="1">
        <f t="array" aca="1" ref="AP1801" ca="1">_FV(A1801,"Exchange")</f>
        <v>NYSE Arca</v>
      </c>
      <c r="AQ1801" s="6" t="str" cm="1">
        <f t="array" aca="1" ref="AQ1801" ca="1">_FV(A1801,"Exchange abbreviation",TRUE)</f>
        <v>ARCX</v>
      </c>
      <c r="AR1801" t="str" cm="1">
        <f t="array" aca="1" ref="AR1801" ca="1">_FV(A1801,"Instrument type",TRUE)</f>
        <v>ETF</v>
      </c>
    </row>
    <row r="1802" spans="1:44" ht="18.75" customHeight="1" x14ac:dyDescent="0.25">
      <c r="A1802" t="e" vm="1815">
        <v>#VALUE!</v>
      </c>
      <c r="B1802" t="s">
        <v>5045</v>
      </c>
      <c r="C1802" t="s">
        <v>5046</v>
      </c>
      <c r="D1802" s="31" cm="1">
        <f t="array" aca="1" ref="D1802" ca="1">_FV(A1802,"Last trade time",TRUE)</f>
        <v>45824.840277812502</v>
      </c>
      <c r="E1802" s="23" cm="1">
        <f t="array" aca="1" ref="E1802" ca="1">_FV(A1802,"Price")</f>
        <v>23.86</v>
      </c>
      <c r="F1802" s="27" cm="1">
        <f t="array" aca="1" ref="F1802" ca="1">_FV(A1802,"Change (%)",TRUE)</f>
        <v>2.9420000000000002E-3</v>
      </c>
      <c r="G1802" s="26" cm="1">
        <f t="array" aca="1" ref="G1802" ca="1">_FV(A1802,"Change")</f>
        <v>7.0000000000000007E-2</v>
      </c>
      <c r="H1802" s="23" cm="1">
        <f t="array" aca="1" ref="H1802" ca="1">_FV(A1802,"Open")</f>
        <v>23.9</v>
      </c>
      <c r="I1802" s="23" cm="1">
        <f t="array" aca="1" ref="I1802" ca="1">_FV(A1802,"Low")</f>
        <v>23.86</v>
      </c>
      <c r="J1802" s="23" cm="1">
        <f t="array" aca="1" ref="J1802" ca="1">_FV(A1802,"High")</f>
        <v>23.93</v>
      </c>
      <c r="K1802" s="23" cm="1">
        <f t="array" aca="1" ref="K1802" ca="1">_FV(A1802,"Previous close",TRUE)</f>
        <v>23.79</v>
      </c>
      <c r="L1802" s="26"/>
      <c r="M1802" s="23" cm="1">
        <f t="array" aca="1" ref="M1802" ca="1">_FV(A1802,"52 week low",TRUE)</f>
        <v>20.635000000000002</v>
      </c>
      <c r="N1802" s="23" cm="1">
        <f t="array" aca="1" ref="N1802" ca="1">_FV(A1802,"52 week high",TRUE)</f>
        <v>31.19</v>
      </c>
      <c r="O1802" s="8" cm="1">
        <f t="array" aca="1" ref="O1802" ca="1">_FV(A1802,"Volume")</f>
        <v>28291</v>
      </c>
      <c r="P1802" s="7" cm="1">
        <f t="array" aca="1" ref="P1802" ca="1">_FV(A1802,"Volume average",TRUE)</f>
        <v>33088</v>
      </c>
      <c r="Q1802" t="s">
        <v>1222</v>
      </c>
      <c r="S1802" t="s">
        <v>1255</v>
      </c>
      <c r="T1802" s="25" cm="1">
        <f t="array" aca="1" ref="T1802" ca="1">_FV(A1802,"Expense ratio",TRUE)</f>
        <v>5.6000000000000008E-3</v>
      </c>
      <c r="U1802" s="24" cm="1">
        <f t="array" aca="1" ref="U1802" ca="1">_FV(A1802,"Market cap",TRUE)</f>
        <v>172362333.53</v>
      </c>
      <c r="V1802" s="4">
        <v>172362336</v>
      </c>
      <c r="W1802" s="4">
        <v>172362336</v>
      </c>
      <c r="Y1802" t="s">
        <v>5047</v>
      </c>
      <c r="Z1802" s="5">
        <v>23.85</v>
      </c>
      <c r="AA1802" s="5">
        <v>13.633034</v>
      </c>
      <c r="AB1802" s="5">
        <v>2.1700000000000001E-2</v>
      </c>
      <c r="AC1802" s="4">
        <v>109190</v>
      </c>
      <c r="AE1802" s="5">
        <v>4.8309194525934629</v>
      </c>
      <c r="AF1802" s="5">
        <v>8.8203134068989932</v>
      </c>
      <c r="AI1802" s="4">
        <v>109190</v>
      </c>
      <c r="AJ1802" s="5">
        <v>2601997.7000000002</v>
      </c>
      <c r="AL1802" s="5">
        <v>31.19</v>
      </c>
      <c r="AM1802" s="5">
        <v>20.64</v>
      </c>
      <c r="AN1802" t="s">
        <v>90</v>
      </c>
      <c r="AO1802" t="str" cm="1">
        <f t="array" aca="1" ref="AO1802" ca="1">_FV(A1802,"Currency")</f>
        <v>USD</v>
      </c>
      <c r="AP1802" t="str" cm="1">
        <f t="array" aca="1" ref="AP1802" ca="1">_FV(A1802,"Exchange")</f>
        <v>NYSE Arca</v>
      </c>
      <c r="AQ1802" s="6" t="str" cm="1">
        <f t="array" aca="1" ref="AQ1802" ca="1">_FV(A1802,"Exchange abbreviation",TRUE)</f>
        <v>ARCX</v>
      </c>
      <c r="AR1802" t="str" cm="1">
        <f t="array" aca="1" ref="AR1802" ca="1">_FV(A1802,"Instrument type",TRUE)</f>
        <v>ETF</v>
      </c>
    </row>
    <row r="1803" spans="1:44" ht="18.75" customHeight="1" x14ac:dyDescent="0.25">
      <c r="A1803" t="e" vm="1816">
        <v>#VALUE!</v>
      </c>
      <c r="B1803" t="s">
        <v>5048</v>
      </c>
      <c r="C1803" t="s">
        <v>5049</v>
      </c>
      <c r="D1803" s="31" cm="1">
        <f t="array" aca="1" ref="D1803" ca="1">_FV(A1803,"Last trade time",TRUE)</f>
        <v>45824.840277812502</v>
      </c>
      <c r="E1803" s="23" cm="1">
        <f t="array" aca="1" ref="E1803" ca="1">_FV(A1803,"Price")</f>
        <v>27.47</v>
      </c>
      <c r="F1803" s="27" cm="1">
        <f t="array" aca="1" ref="F1803" ca="1">_FV(A1803,"Change (%)",TRUE)</f>
        <v>1.0298E-2</v>
      </c>
      <c r="G1803" s="26" cm="1">
        <f t="array" aca="1" ref="G1803" ca="1">_FV(A1803,"Change")</f>
        <v>0.28000000000000003</v>
      </c>
      <c r="H1803" s="23" cm="1">
        <f t="array" aca="1" ref="H1803" ca="1">_FV(A1803,"Open")</f>
        <v>27.5</v>
      </c>
      <c r="I1803" s="23" cm="1">
        <f t="array" aca="1" ref="I1803" ca="1">_FV(A1803,"Low")</f>
        <v>27.46</v>
      </c>
      <c r="J1803" s="23" cm="1">
        <f t="array" aca="1" ref="J1803" ca="1">_FV(A1803,"High")</f>
        <v>27.64</v>
      </c>
      <c r="K1803" s="23" cm="1">
        <f t="array" aca="1" ref="K1803" ca="1">_FV(A1803,"Previous close",TRUE)</f>
        <v>27.19</v>
      </c>
      <c r="L1803" s="26"/>
      <c r="M1803" s="23" cm="1">
        <f t="array" aca="1" ref="M1803" ca="1">_FV(A1803,"52 week low",TRUE)</f>
        <v>21.605</v>
      </c>
      <c r="N1803" s="23" cm="1">
        <f t="array" aca="1" ref="N1803" ca="1">_FV(A1803,"52 week high",TRUE)</f>
        <v>27.64</v>
      </c>
      <c r="O1803" s="8" cm="1">
        <f t="array" aca="1" ref="O1803" ca="1">_FV(A1803,"Volume")</f>
        <v>248656</v>
      </c>
      <c r="P1803" s="7" cm="1">
        <f t="array" aca="1" ref="P1803" ca="1">_FV(A1803,"Volume average",TRUE)</f>
        <v>185039</v>
      </c>
      <c r="Q1803" t="s">
        <v>2582</v>
      </c>
      <c r="S1803" t="s">
        <v>318</v>
      </c>
      <c r="T1803" s="25" cm="1">
        <f t="array" aca="1" ref="T1803" ca="1">_FV(A1803,"Expense ratio",TRUE)</f>
        <v>5.6000000000000008E-3</v>
      </c>
      <c r="U1803" s="24" cm="1">
        <f t="array" aca="1" ref="U1803" ca="1">_FV(A1803,"Market cap",TRUE)</f>
        <v>724457700.59000003</v>
      </c>
      <c r="V1803" s="4">
        <v>724447104</v>
      </c>
      <c r="W1803" s="4">
        <v>724447104</v>
      </c>
      <c r="Y1803" t="s">
        <v>5050</v>
      </c>
      <c r="Z1803" s="5">
        <v>26.89</v>
      </c>
      <c r="AA1803" s="5">
        <v>9.2559470000000008</v>
      </c>
      <c r="AB1803" s="5">
        <v>5.2800002999999998E-2</v>
      </c>
      <c r="AC1803" s="4">
        <v>161980</v>
      </c>
      <c r="AE1803" s="5">
        <v>22.453170782754281</v>
      </c>
      <c r="AF1803" s="5">
        <v>22.312785916246721</v>
      </c>
      <c r="AI1803" s="4">
        <v>161980</v>
      </c>
      <c r="AJ1803" s="5">
        <v>4370220.4000000004</v>
      </c>
      <c r="AL1803" s="5">
        <v>27.2</v>
      </c>
      <c r="AM1803" s="5">
        <v>21.61</v>
      </c>
      <c r="AN1803" t="s">
        <v>90</v>
      </c>
      <c r="AO1803" t="str" cm="1">
        <f t="array" aca="1" ref="AO1803" ca="1">_FV(A1803,"Currency")</f>
        <v>USD</v>
      </c>
      <c r="AP1803" t="str" cm="1">
        <f t="array" aca="1" ref="AP1803" ca="1">_FV(A1803,"Exchange")</f>
        <v>NYSE Arca</v>
      </c>
      <c r="AQ1803" s="6" t="str" cm="1">
        <f t="array" aca="1" ref="AQ1803" ca="1">_FV(A1803,"Exchange abbreviation",TRUE)</f>
        <v>ARCX</v>
      </c>
      <c r="AR1803" t="str" cm="1">
        <f t="array" aca="1" ref="AR1803" ca="1">_FV(A1803,"Instrument type",TRUE)</f>
        <v>ETF</v>
      </c>
    </row>
    <row r="1804" spans="1:44" ht="18.75" customHeight="1" x14ac:dyDescent="0.25">
      <c r="A1804" t="e" vm="1817">
        <v>#VALUE!</v>
      </c>
      <c r="B1804" t="s">
        <v>5051</v>
      </c>
      <c r="C1804" t="s">
        <v>5052</v>
      </c>
      <c r="D1804" s="31" cm="1">
        <f t="array" aca="1" ref="D1804" ca="1">_FV(A1804,"Last trade time",TRUE)</f>
        <v>45824.915554606247</v>
      </c>
      <c r="E1804" s="23" cm="1">
        <f t="array" aca="1" ref="E1804" ca="1">_FV(A1804,"Price")</f>
        <v>135.43</v>
      </c>
      <c r="F1804" s="27" cm="1">
        <f t="array" aca="1" ref="F1804" ca="1">_FV(A1804,"Change (%)",TRUE)</f>
        <v>1.5141E-2</v>
      </c>
      <c r="G1804" s="26" cm="1">
        <f t="array" aca="1" ref="G1804" ca="1">_FV(A1804,"Change")</f>
        <v>2.02</v>
      </c>
      <c r="H1804" s="23" cm="1">
        <f t="array" aca="1" ref="H1804" ca="1">_FV(A1804,"Open")</f>
        <v>135.02500000000001</v>
      </c>
      <c r="I1804" s="23" cm="1">
        <f t="array" aca="1" ref="I1804" ca="1">_FV(A1804,"Low")</f>
        <v>135.02500000000001</v>
      </c>
      <c r="J1804" s="23" cm="1">
        <f t="array" aca="1" ref="J1804" ca="1">_FV(A1804,"High")</f>
        <v>136.16</v>
      </c>
      <c r="K1804" s="23" cm="1">
        <f t="array" aca="1" ref="K1804" ca="1">_FV(A1804,"Previous close",TRUE)</f>
        <v>133.41</v>
      </c>
      <c r="L1804" s="26"/>
      <c r="M1804" s="23" cm="1">
        <f t="array" aca="1" ref="M1804" ca="1">_FV(A1804,"52 week low",TRUE)</f>
        <v>99.78</v>
      </c>
      <c r="N1804" s="23" cm="1">
        <f t="array" aca="1" ref="N1804" ca="1">_FV(A1804,"52 week high",TRUE)</f>
        <v>136.16</v>
      </c>
      <c r="O1804" s="8" cm="1">
        <f t="array" aca="1" ref="O1804" ca="1">_FV(A1804,"Volume")</f>
        <v>143935</v>
      </c>
      <c r="P1804" s="7" cm="1">
        <f t="array" aca="1" ref="P1804" ca="1">_FV(A1804,"Volume average",TRUE)</f>
        <v>115722</v>
      </c>
      <c r="Q1804" t="s">
        <v>2842</v>
      </c>
      <c r="S1804" t="s">
        <v>318</v>
      </c>
      <c r="T1804" s="25" cm="1">
        <f t="array" aca="1" ref="T1804" ca="1">_FV(A1804,"Expense ratio",TRUE)</f>
        <v>5.6000000000000008E-3</v>
      </c>
      <c r="U1804" s="24" cm="1">
        <f t="array" aca="1" ref="U1804" ca="1">_FV(A1804,"Market cap",TRUE)</f>
        <v>2329735229.23</v>
      </c>
      <c r="V1804" s="4">
        <v>2329700608</v>
      </c>
      <c r="W1804" s="4">
        <v>2329700608</v>
      </c>
      <c r="Y1804" t="s">
        <v>5053</v>
      </c>
      <c r="Z1804" s="5">
        <v>132.24</v>
      </c>
      <c r="AA1804" s="5">
        <v>24.408681999999999</v>
      </c>
      <c r="AB1804" s="5">
        <v>0.01</v>
      </c>
      <c r="AC1804" s="4">
        <v>137042</v>
      </c>
      <c r="AE1804" s="5">
        <v>11.353652105445571</v>
      </c>
      <c r="AF1804" s="5">
        <v>12.071359035875931</v>
      </c>
      <c r="AI1804" s="4">
        <v>137042</v>
      </c>
      <c r="AJ1804" s="5">
        <v>18175880.460000001</v>
      </c>
      <c r="AL1804" s="5">
        <v>133.06</v>
      </c>
      <c r="AM1804" s="5">
        <v>99.78</v>
      </c>
      <c r="AN1804" t="s">
        <v>82</v>
      </c>
      <c r="AO1804" t="str" cm="1">
        <f t="array" aca="1" ref="AO1804" ca="1">_FV(A1804,"Currency")</f>
        <v>USD</v>
      </c>
      <c r="AP1804" t="str" cm="1">
        <f t="array" aca="1" ref="AP1804" ca="1">_FV(A1804,"Exchange")</f>
        <v>Nasdaq Stock Market</v>
      </c>
      <c r="AQ1804" s="6" t="str" cm="1">
        <f t="array" aca="1" ref="AQ1804" ca="1">_FV(A1804,"Exchange abbreviation",TRUE)</f>
        <v>XNAS</v>
      </c>
      <c r="AR1804" t="str" cm="1">
        <f t="array" aca="1" ref="AR1804" ca="1">_FV(A1804,"Instrument type",TRUE)</f>
        <v>ETF</v>
      </c>
    </row>
    <row r="1805" spans="1:44" ht="18.75" customHeight="1" x14ac:dyDescent="0.25">
      <c r="A1805" t="e" vm="1818">
        <v>#VALUE!</v>
      </c>
      <c r="B1805" t="s">
        <v>5054</v>
      </c>
      <c r="C1805" t="s">
        <v>5055</v>
      </c>
      <c r="D1805" s="31" cm="1">
        <f t="array" aca="1" ref="D1805" ca="1">_FV(A1805,"Last trade time",TRUE)</f>
        <v>45824.840277812502</v>
      </c>
      <c r="E1805" s="23" cm="1">
        <f t="array" aca="1" ref="E1805" ca="1">_FV(A1805,"Price")</f>
        <v>39.579300000000003</v>
      </c>
      <c r="F1805" s="27" cm="1">
        <f t="array" aca="1" ref="F1805" ca="1">_FV(A1805,"Change (%)",TRUE)</f>
        <v>1.1868E-2</v>
      </c>
      <c r="G1805" s="26" cm="1">
        <f t="array" aca="1" ref="G1805" ca="1">_FV(A1805,"Change")</f>
        <v>0.4642</v>
      </c>
      <c r="H1805" s="23" cm="1">
        <f t="array" aca="1" ref="H1805" ca="1">_FV(A1805,"Open")</f>
        <v>39.58</v>
      </c>
      <c r="I1805" s="23" cm="1">
        <f t="array" aca="1" ref="I1805" ca="1">_FV(A1805,"Low")</f>
        <v>39.57</v>
      </c>
      <c r="J1805" s="23" cm="1">
        <f t="array" aca="1" ref="J1805" ca="1">_FV(A1805,"High")</f>
        <v>39.616999999999997</v>
      </c>
      <c r="K1805" s="23" cm="1">
        <f t="array" aca="1" ref="K1805" ca="1">_FV(A1805,"Previous close",TRUE)</f>
        <v>39.115099999999998</v>
      </c>
      <c r="L1805" s="26"/>
      <c r="M1805" s="23" cm="1">
        <f t="array" aca="1" ref="M1805" ca="1">_FV(A1805,"52 week low",TRUE)</f>
        <v>29.92</v>
      </c>
      <c r="N1805" s="23" cm="1">
        <f t="array" aca="1" ref="N1805" ca="1">_FV(A1805,"52 week high",TRUE)</f>
        <v>40.43</v>
      </c>
      <c r="O1805" s="8" cm="1">
        <f t="array" aca="1" ref="O1805" ca="1">_FV(A1805,"Volume")</f>
        <v>1458</v>
      </c>
      <c r="P1805" s="7" cm="1">
        <f t="array" aca="1" ref="P1805" ca="1">_FV(A1805,"Volume average",TRUE)</f>
        <v>4427</v>
      </c>
      <c r="Q1805" t="s">
        <v>143</v>
      </c>
      <c r="T1805" s="25" cm="1">
        <f t="array" aca="1" ref="T1805" ca="1">_FV(A1805,"Expense ratio",TRUE)</f>
        <v>5.6000000000000008E-3</v>
      </c>
      <c r="U1805" s="24" cm="1">
        <f t="array" aca="1" ref="U1805" ca="1">_FV(A1805,"Market cap",TRUE)</f>
        <v>69186491.840000004</v>
      </c>
      <c r="V1805" s="16"/>
      <c r="W1805" s="16"/>
      <c r="Z1805" s="18"/>
      <c r="AA1805" s="20"/>
      <c r="AB1805" s="20"/>
      <c r="AC1805" s="21">
        <v>4798</v>
      </c>
      <c r="AE1805" s="18"/>
      <c r="AF1805" s="20"/>
      <c r="AI1805" s="21"/>
      <c r="AJ1805" s="18"/>
      <c r="AL1805" s="18"/>
      <c r="AM1805" s="18"/>
      <c r="AN1805" t="s">
        <v>73</v>
      </c>
      <c r="AO1805" t="str" cm="1">
        <f t="array" aca="1" ref="AO1805" ca="1">_FV(A1805,"Currency")</f>
        <v>USD</v>
      </c>
      <c r="AP1805" t="str" cm="1">
        <f t="array" aca="1" ref="AP1805" ca="1">_FV(A1805,"Exchange")</f>
        <v>NYSE Arca</v>
      </c>
      <c r="AQ1805" s="6" t="str" cm="1">
        <f t="array" aca="1" ref="AQ1805" ca="1">_FV(A1805,"Exchange abbreviation",TRUE)</f>
        <v>ARCX</v>
      </c>
      <c r="AR1805" t="str" cm="1">
        <f t="array" aca="1" ref="AR1805" ca="1">_FV(A1805,"Instrument type",TRUE)</f>
        <v>ETF</v>
      </c>
    </row>
    <row r="1806" spans="1:44" ht="18.75" customHeight="1" x14ac:dyDescent="0.25">
      <c r="A1806" t="e" vm="1819">
        <v>#VALUE!</v>
      </c>
      <c r="B1806" t="s">
        <v>5056</v>
      </c>
      <c r="C1806" t="s">
        <v>5057</v>
      </c>
      <c r="D1806" s="31" cm="1">
        <f t="array" aca="1" ref="D1806" ca="1">_FV(A1806,"Last trade time",TRUE)</f>
        <v>45824.840277812502</v>
      </c>
      <c r="E1806" s="23" cm="1">
        <f t="array" aca="1" ref="E1806" ca="1">_FV(A1806,"Price")</f>
        <v>34.6875</v>
      </c>
      <c r="F1806" s="27" cm="1">
        <f t="array" aca="1" ref="F1806" ca="1">_FV(A1806,"Change (%)",TRUE)</f>
        <v>1.2478E-2</v>
      </c>
      <c r="G1806" s="26" cm="1">
        <f t="array" aca="1" ref="G1806" ca="1">_FV(A1806,"Change")</f>
        <v>0.42749999999999999</v>
      </c>
      <c r="H1806" s="23" cm="1">
        <f t="array" aca="1" ref="H1806" ca="1">_FV(A1806,"Open")</f>
        <v>34.79</v>
      </c>
      <c r="I1806" s="23" cm="1">
        <f t="array" aca="1" ref="I1806" ca="1">_FV(A1806,"Low")</f>
        <v>34.6875</v>
      </c>
      <c r="J1806" s="23" cm="1">
        <f t="array" aca="1" ref="J1806" ca="1">_FV(A1806,"High")</f>
        <v>34.79</v>
      </c>
      <c r="K1806" s="23" cm="1">
        <f t="array" aca="1" ref="K1806" ca="1">_FV(A1806,"Previous close",TRUE)</f>
        <v>34.26</v>
      </c>
      <c r="L1806" s="26"/>
      <c r="M1806" s="23" cm="1">
        <f t="array" aca="1" ref="M1806" ca="1">_FV(A1806,"52 week low",TRUE)</f>
        <v>26.01</v>
      </c>
      <c r="N1806" s="23" cm="1">
        <f t="array" aca="1" ref="N1806" ca="1">_FV(A1806,"52 week high",TRUE)</f>
        <v>36.297600000000003</v>
      </c>
      <c r="O1806" s="8" cm="1">
        <f t="array" aca="1" ref="O1806" ca="1">_FV(A1806,"Volume")</f>
        <v>3847</v>
      </c>
      <c r="P1806" s="7" cm="1">
        <f t="array" aca="1" ref="P1806" ca="1">_FV(A1806,"Volume average",TRUE)</f>
        <v>61286</v>
      </c>
      <c r="Q1806" t="s">
        <v>698</v>
      </c>
      <c r="S1806" t="s">
        <v>2144</v>
      </c>
      <c r="T1806" s="25" cm="1">
        <f t="array" aca="1" ref="T1806" ca="1">_FV(A1806,"Expense ratio",TRUE)</f>
        <v>5.6000000000000008E-3</v>
      </c>
      <c r="U1806" s="24" cm="1">
        <f t="array" aca="1" ref="U1806" ca="1">_FV(A1806,"Market cap",TRUE)</f>
        <v>2807054578.9000001</v>
      </c>
      <c r="V1806" s="4">
        <v>2807054592</v>
      </c>
      <c r="W1806" s="4">
        <v>2807054592</v>
      </c>
      <c r="Y1806" t="s">
        <v>5058</v>
      </c>
      <c r="Z1806" s="5">
        <v>34.61</v>
      </c>
      <c r="AA1806" s="5">
        <v>36.572226999999998</v>
      </c>
      <c r="AB1806" s="4">
        <v>0</v>
      </c>
      <c r="AC1806" s="4">
        <v>81419</v>
      </c>
      <c r="AE1806" s="5">
        <v>-0.4233852360673418</v>
      </c>
      <c r="AF1806" s="5">
        <v>11.87587612251075</v>
      </c>
      <c r="AI1806" s="4">
        <v>81419</v>
      </c>
      <c r="AJ1806" s="5">
        <v>2819124.7330999998</v>
      </c>
      <c r="AL1806" s="5">
        <v>36.298000000000002</v>
      </c>
      <c r="AM1806" s="5">
        <v>26.01</v>
      </c>
      <c r="AN1806" t="s">
        <v>90</v>
      </c>
      <c r="AO1806" t="str" cm="1">
        <f t="array" aca="1" ref="AO1806" ca="1">_FV(A1806,"Currency")</f>
        <v>USD</v>
      </c>
      <c r="AP1806" t="str" cm="1">
        <f t="array" aca="1" ref="AP1806" ca="1">_FV(A1806,"Exchange")</f>
        <v>NYSE Arca</v>
      </c>
      <c r="AQ1806" s="6" t="str" cm="1">
        <f t="array" aca="1" ref="AQ1806" ca="1">_FV(A1806,"Exchange abbreviation",TRUE)</f>
        <v>ARCX</v>
      </c>
      <c r="AR1806" t="str" cm="1">
        <f t="array" aca="1" ref="AR1806" ca="1">_FV(A1806,"Instrument type",TRUE)</f>
        <v>ETF</v>
      </c>
    </row>
    <row r="1807" spans="1:44" ht="18.75" customHeight="1" x14ac:dyDescent="0.25">
      <c r="A1807" t="e" vm="1820">
        <v>#VALUE!</v>
      </c>
      <c r="B1807" t="s">
        <v>5059</v>
      </c>
      <c r="C1807" t="s">
        <v>5060</v>
      </c>
      <c r="D1807" s="31" cm="1">
        <f t="array" aca="1" ref="D1807" ca="1">_FV(A1807,"Last trade time",TRUE)</f>
        <v>45824.922452928127</v>
      </c>
      <c r="E1807" s="23" cm="1">
        <f t="array" aca="1" ref="E1807" ca="1">_FV(A1807,"Price")</f>
        <v>33.159999999999997</v>
      </c>
      <c r="F1807" s="27" cm="1">
        <f t="array" aca="1" ref="F1807" ca="1">_FV(A1807,"Change (%)",TRUE)</f>
        <v>2.4405E-2</v>
      </c>
      <c r="G1807" s="26" cm="1">
        <f t="array" aca="1" ref="G1807" ca="1">_FV(A1807,"Change")</f>
        <v>0.79</v>
      </c>
      <c r="H1807" s="23" cm="1">
        <f t="array" aca="1" ref="H1807" ca="1">_FV(A1807,"Open")</f>
        <v>32.85</v>
      </c>
      <c r="I1807" s="23" cm="1">
        <f t="array" aca="1" ref="I1807" ca="1">_FV(A1807,"Low")</f>
        <v>32.74</v>
      </c>
      <c r="J1807" s="23" cm="1">
        <f t="array" aca="1" ref="J1807" ca="1">_FV(A1807,"High")</f>
        <v>33.32</v>
      </c>
      <c r="K1807" s="23" cm="1">
        <f t="array" aca="1" ref="K1807" ca="1">_FV(A1807,"Previous close",TRUE)</f>
        <v>32.369999999999997</v>
      </c>
      <c r="L1807" s="26"/>
      <c r="M1807" s="23" cm="1">
        <f t="array" aca="1" ref="M1807" ca="1">_FV(A1807,"52 week low",TRUE)</f>
        <v>24.0214</v>
      </c>
      <c r="N1807" s="23" cm="1">
        <f t="array" aca="1" ref="N1807" ca="1">_FV(A1807,"52 week high",TRUE)</f>
        <v>39.25</v>
      </c>
      <c r="O1807" s="8" cm="1">
        <f t="array" aca="1" ref="O1807" ca="1">_FV(A1807,"Volume")</f>
        <v>123709</v>
      </c>
      <c r="P1807" s="7" cm="1">
        <f t="array" aca="1" ref="P1807" ca="1">_FV(A1807,"Volume average",TRUE)</f>
        <v>82528</v>
      </c>
      <c r="Q1807" t="s">
        <v>1293</v>
      </c>
      <c r="S1807" t="s">
        <v>318</v>
      </c>
      <c r="T1807" s="25" cm="1">
        <f t="array" aca="1" ref="T1807" ca="1">_FV(A1807,"Expense ratio",TRUE)</f>
        <v>5.6000000000000008E-3</v>
      </c>
      <c r="U1807" s="24" cm="1">
        <f t="array" aca="1" ref="U1807" ca="1">_FV(A1807,"Market cap",TRUE)</f>
        <v>381337284.69</v>
      </c>
      <c r="V1807" s="4">
        <v>381330976</v>
      </c>
      <c r="W1807" s="4">
        <v>381330976</v>
      </c>
      <c r="Y1807" t="s">
        <v>4495</v>
      </c>
      <c r="Z1807" s="5">
        <v>31.32</v>
      </c>
      <c r="AA1807" s="19">
        <v>19.290686000000001</v>
      </c>
      <c r="AB1807" s="5">
        <v>1.04E-2</v>
      </c>
      <c r="AC1807" s="4">
        <v>86600</v>
      </c>
      <c r="AE1807" s="5">
        <v>-6.677631214136948</v>
      </c>
      <c r="AF1807" s="5">
        <v>-13.87027083792437</v>
      </c>
      <c r="AI1807" s="4">
        <v>86600</v>
      </c>
      <c r="AJ1807" s="4">
        <v>2710580</v>
      </c>
      <c r="AL1807" s="5">
        <v>39.25</v>
      </c>
      <c r="AM1807" s="5">
        <v>24.02</v>
      </c>
      <c r="AN1807" t="s">
        <v>90</v>
      </c>
      <c r="AO1807" t="str" cm="1">
        <f t="array" aca="1" ref="AO1807" ca="1">_FV(A1807,"Currency")</f>
        <v>USD</v>
      </c>
      <c r="AP1807" t="str" cm="1">
        <f t="array" aca="1" ref="AP1807" ca="1">_FV(A1807,"Exchange")</f>
        <v>Nasdaq Stock Market</v>
      </c>
      <c r="AQ1807" s="6" t="str" cm="1">
        <f t="array" aca="1" ref="AQ1807" ca="1">_FV(A1807,"Exchange abbreviation",TRUE)</f>
        <v>XNAS</v>
      </c>
      <c r="AR1807" t="str" cm="1">
        <f t="array" aca="1" ref="AR1807" ca="1">_FV(A1807,"Instrument type",TRUE)</f>
        <v>ETF</v>
      </c>
    </row>
    <row r="1808" spans="1:44" ht="18.75" customHeight="1" x14ac:dyDescent="0.25">
      <c r="A1808" t="e" vm="1821">
        <v>#VALUE!</v>
      </c>
      <c r="B1808" t="s">
        <v>5061</v>
      </c>
      <c r="C1808" t="s">
        <v>5062</v>
      </c>
      <c r="D1808" s="31" cm="1">
        <f t="array" aca="1" ref="D1808" ca="1">_FV(A1808,"Last trade time",TRUE)</f>
        <v>45824.898852916405</v>
      </c>
      <c r="E1808" s="23" cm="1">
        <f t="array" aca="1" ref="E1808" ca="1">_FV(A1808,"Price")</f>
        <v>56.51</v>
      </c>
      <c r="F1808" s="27" cm="1">
        <f t="array" aca="1" ref="F1808" ca="1">_FV(A1808,"Change (%)",TRUE)</f>
        <v>3.3466999999999997E-2</v>
      </c>
      <c r="G1808" s="26" cm="1">
        <f t="array" aca="1" ref="G1808" ca="1">_FV(A1808,"Change")</f>
        <v>1.83</v>
      </c>
      <c r="H1808" s="23" cm="1">
        <f t="array" aca="1" ref="H1808" ca="1">_FV(A1808,"Open")</f>
        <v>55.54</v>
      </c>
      <c r="I1808" s="23" cm="1">
        <f t="array" aca="1" ref="I1808" ca="1">_FV(A1808,"Low")</f>
        <v>55.54</v>
      </c>
      <c r="J1808" s="23" cm="1">
        <f t="array" aca="1" ref="J1808" ca="1">_FV(A1808,"High")</f>
        <v>56.81</v>
      </c>
      <c r="K1808" s="23" cm="1">
        <f t="array" aca="1" ref="K1808" ca="1">_FV(A1808,"Previous close",TRUE)</f>
        <v>54.68</v>
      </c>
      <c r="L1808" s="26"/>
      <c r="M1808" s="23" cm="1">
        <f t="array" aca="1" ref="M1808" ca="1">_FV(A1808,"52 week low",TRUE)</f>
        <v>37.64</v>
      </c>
      <c r="N1808" s="23" cm="1">
        <f t="array" aca="1" ref="N1808" ca="1">_FV(A1808,"52 week high",TRUE)</f>
        <v>67.326999999999998</v>
      </c>
      <c r="O1808" s="8" cm="1">
        <f t="array" aca="1" ref="O1808" ca="1">_FV(A1808,"Volume")</f>
        <v>42864</v>
      </c>
      <c r="P1808" s="7" cm="1">
        <f t="array" aca="1" ref="P1808" ca="1">_FV(A1808,"Volume average",TRUE)</f>
        <v>53950</v>
      </c>
      <c r="Q1808" t="s">
        <v>490</v>
      </c>
      <c r="S1808" t="s">
        <v>277</v>
      </c>
      <c r="T1808" s="25" cm="1">
        <f t="array" aca="1" ref="T1808" ca="1">_FV(A1808,"Expense ratio",TRUE)</f>
        <v>5.6000000000000008E-3</v>
      </c>
      <c r="U1808" s="24" cm="1">
        <f t="array" aca="1" ref="U1808" ca="1">_FV(A1808,"Market cap",TRUE)</f>
        <v>620273796.41999996</v>
      </c>
      <c r="V1808" s="4">
        <v>620283200</v>
      </c>
      <c r="W1808" s="4">
        <v>620283200</v>
      </c>
      <c r="Y1808" t="s">
        <v>4312</v>
      </c>
      <c r="Z1808" s="5">
        <v>54.15</v>
      </c>
      <c r="AA1808" s="5">
        <v>26.512619999999998</v>
      </c>
      <c r="AB1808" s="19">
        <v>1.6999999999999999E-3</v>
      </c>
      <c r="AC1808" s="4">
        <v>76034</v>
      </c>
      <c r="AE1808" s="5">
        <v>-5.686543548666223</v>
      </c>
      <c r="AF1808" s="19">
        <v>-8.29132871125916</v>
      </c>
      <c r="AH1808" s="17">
        <v>3200000</v>
      </c>
      <c r="AI1808" s="4">
        <v>76034</v>
      </c>
      <c r="AJ1808" s="5">
        <v>4116480.76</v>
      </c>
      <c r="AL1808" s="5">
        <v>67.33</v>
      </c>
      <c r="AM1808" s="5">
        <v>37.64</v>
      </c>
      <c r="AN1808" t="s">
        <v>90</v>
      </c>
      <c r="AO1808" t="str" cm="1">
        <f t="array" aca="1" ref="AO1808" ca="1">_FV(A1808,"Currency")</f>
        <v>USD</v>
      </c>
      <c r="AP1808" t="str" cm="1">
        <f t="array" aca="1" ref="AP1808" ca="1">_FV(A1808,"Exchange")</f>
        <v>NYSE Arca</v>
      </c>
      <c r="AQ1808" s="6" t="str" cm="1">
        <f t="array" aca="1" ref="AQ1808" ca="1">_FV(A1808,"Exchange abbreviation",TRUE)</f>
        <v>ARCX</v>
      </c>
      <c r="AR1808" t="str" cm="1">
        <f t="array" aca="1" ref="AR1808" ca="1">_FV(A1808,"Instrument type",TRUE)</f>
        <v>ETF</v>
      </c>
    </row>
    <row r="1809" spans="1:44" ht="18.75" customHeight="1" x14ac:dyDescent="0.25">
      <c r="A1809" t="e" vm="1822">
        <v>#VALUE!</v>
      </c>
      <c r="B1809" t="s">
        <v>5063</v>
      </c>
      <c r="C1809" t="s">
        <v>5064</v>
      </c>
      <c r="D1809" s="31" cm="1">
        <f t="array" aca="1" ref="D1809" ca="1">_FV(A1809,"Last trade time",TRUE)</f>
        <v>45824.840332303123</v>
      </c>
      <c r="E1809" s="23" cm="1">
        <f t="array" aca="1" ref="E1809" ca="1">_FV(A1809,"Price")</f>
        <v>52.256</v>
      </c>
      <c r="F1809" s="27" cm="1">
        <f t="array" aca="1" ref="F1809" ca="1">_FV(A1809,"Change (%)",TRUE)</f>
        <v>-2.3910000000000001E-4</v>
      </c>
      <c r="G1809" s="26" cm="1">
        <f t="array" aca="1" ref="G1809" ca="1">_FV(A1809,"Change")</f>
        <v>-1.2500000000000001E-2</v>
      </c>
      <c r="H1809" s="23" cm="1">
        <f t="array" aca="1" ref="H1809" ca="1">_FV(A1809,"Open")</f>
        <v>51.92</v>
      </c>
      <c r="I1809" s="23" cm="1">
        <f t="array" aca="1" ref="I1809" ca="1">_FV(A1809,"Low")</f>
        <v>51.92</v>
      </c>
      <c r="J1809" s="23" cm="1">
        <f t="array" aca="1" ref="J1809" ca="1">_FV(A1809,"High")</f>
        <v>52.3</v>
      </c>
      <c r="K1809" s="23" cm="1">
        <f t="array" aca="1" ref="K1809" ca="1">_FV(A1809,"Previous close",TRUE)</f>
        <v>52.268500000000003</v>
      </c>
      <c r="L1809" s="26"/>
      <c r="M1809" s="23" cm="1">
        <f t="array" aca="1" ref="M1809" ca="1">_FV(A1809,"52 week low",TRUE)</f>
        <v>45.3202</v>
      </c>
      <c r="N1809" s="23" cm="1">
        <f t="array" aca="1" ref="N1809" ca="1">_FV(A1809,"52 week high",TRUE)</f>
        <v>52.5</v>
      </c>
      <c r="O1809" s="8" cm="1">
        <f t="array" aca="1" ref="O1809" ca="1">_FV(A1809,"Volume")</f>
        <v>1410</v>
      </c>
      <c r="P1809" s="7" cm="1">
        <f t="array" aca="1" ref="P1809" ca="1">_FV(A1809,"Volume average",TRUE)</f>
        <v>1123</v>
      </c>
      <c r="Q1809" t="s">
        <v>198</v>
      </c>
      <c r="R1809" t="s">
        <v>115</v>
      </c>
      <c r="T1809" s="25" cm="1">
        <f t="array" aca="1" ref="T1809" ca="1">_FV(A1809,"Expense ratio",TRUE)</f>
        <v>5.5000000000000005E-3</v>
      </c>
      <c r="U1809" s="24" cm="1">
        <f t="array" aca="1" ref="U1809" ca="1">_FV(A1809,"Market cap",TRUE)</f>
        <v>33969930.600000001</v>
      </c>
      <c r="V1809" s="16"/>
      <c r="W1809" s="16"/>
      <c r="Z1809" s="18"/>
      <c r="AA1809" s="20"/>
      <c r="AB1809" s="20"/>
      <c r="AC1809" s="21">
        <v>1086</v>
      </c>
      <c r="AE1809" s="18"/>
      <c r="AF1809" s="20"/>
      <c r="AI1809" s="21"/>
      <c r="AJ1809" s="18"/>
      <c r="AL1809" s="18"/>
      <c r="AM1809" s="18"/>
      <c r="AN1809" t="s">
        <v>73</v>
      </c>
      <c r="AO1809" t="str" cm="1">
        <f t="array" aca="1" ref="AO1809" ca="1">_FV(A1809,"Currency")</f>
        <v>USD</v>
      </c>
      <c r="AP1809" t="str" cm="1">
        <f t="array" aca="1" ref="AP1809" ca="1">_FV(A1809,"Exchange")</f>
        <v>CBOE BZX Exchange</v>
      </c>
      <c r="AQ1809" s="6" t="str" cm="1">
        <f t="array" aca="1" ref="AQ1809" ca="1">_FV(A1809,"Exchange abbreviation",TRUE)</f>
        <v>BATS</v>
      </c>
      <c r="AR1809" t="str" cm="1">
        <f t="array" aca="1" ref="AR1809" ca="1">_FV(A1809,"Instrument type",TRUE)</f>
        <v>ETF</v>
      </c>
    </row>
    <row r="1810" spans="1:44" ht="18.75" customHeight="1" x14ac:dyDescent="0.25">
      <c r="A1810" t="e" vm="1823">
        <v>#VALUE!</v>
      </c>
      <c r="B1810" t="s">
        <v>5065</v>
      </c>
      <c r="C1810" t="s">
        <v>5066</v>
      </c>
      <c r="D1810" s="31" cm="1">
        <f t="array" aca="1" ref="D1810" ca="1">_FV(A1810,"Last trade time",TRUE)</f>
        <v>45824.843750265623</v>
      </c>
      <c r="E1810" s="23" cm="1">
        <f t="array" aca="1" ref="E1810" ca="1">_FV(A1810,"Price")</f>
        <v>17.965</v>
      </c>
      <c r="F1810" s="27" cm="1">
        <f t="array" aca="1" ref="F1810" ca="1">_FV(A1810,"Change (%)",TRUE)</f>
        <v>3.6309999999999997E-3</v>
      </c>
      <c r="G1810" s="26" cm="1">
        <f t="array" aca="1" ref="G1810" ca="1">_FV(A1810,"Change")</f>
        <v>6.5000000000000002E-2</v>
      </c>
      <c r="H1810" s="23" cm="1">
        <f t="array" aca="1" ref="H1810" ca="1">_FV(A1810,"Open")</f>
        <v>18</v>
      </c>
      <c r="I1810" s="23" cm="1">
        <f t="array" aca="1" ref="I1810" ca="1">_FV(A1810,"Low")</f>
        <v>17.91</v>
      </c>
      <c r="J1810" s="23" cm="1">
        <f t="array" aca="1" ref="J1810" ca="1">_FV(A1810,"High")</f>
        <v>18.079999999999998</v>
      </c>
      <c r="K1810" s="23" cm="1">
        <f t="array" aca="1" ref="K1810" ca="1">_FV(A1810,"Previous close",TRUE)</f>
        <v>17.899999999999999</v>
      </c>
      <c r="L1810" s="26"/>
      <c r="M1810" s="23" cm="1">
        <f t="array" aca="1" ref="M1810" ca="1">_FV(A1810,"52 week low",TRUE)</f>
        <v>13.32</v>
      </c>
      <c r="N1810" s="23" cm="1">
        <f t="array" aca="1" ref="N1810" ca="1">_FV(A1810,"52 week high",TRUE)</f>
        <v>18.079999999999998</v>
      </c>
      <c r="O1810" s="8" cm="1">
        <f t="array" aca="1" ref="O1810" ca="1">_FV(A1810,"Volume")</f>
        <v>42537</v>
      </c>
      <c r="P1810" s="7" cm="1">
        <f t="array" aca="1" ref="P1810" ca="1">_FV(A1810,"Volume average",TRUE)</f>
        <v>24567</v>
      </c>
      <c r="Q1810" t="s">
        <v>2582</v>
      </c>
      <c r="S1810" t="s">
        <v>1795</v>
      </c>
      <c r="T1810" s="25" cm="1">
        <f t="array" aca="1" ref="T1810" ca="1">_FV(A1810,"Expense ratio",TRUE)</f>
        <v>5.5000000000000005E-3</v>
      </c>
      <c r="U1810" s="24" cm="1">
        <f t="array" aca="1" ref="U1810" ca="1">_FV(A1810,"Market cap",TRUE)</f>
        <v>14983722.720000001</v>
      </c>
      <c r="V1810" s="4">
        <v>14983722</v>
      </c>
      <c r="W1810" s="4">
        <v>14983722</v>
      </c>
      <c r="Y1810" t="s">
        <v>5067</v>
      </c>
      <c r="Z1810" s="5">
        <v>17.54</v>
      </c>
      <c r="AA1810" s="5">
        <v>10.801608999999999</v>
      </c>
      <c r="AB1810" s="5">
        <v>5.4800000000000001E-2</v>
      </c>
      <c r="AC1810" s="4">
        <v>18858</v>
      </c>
      <c r="AE1810" s="5">
        <v>29.720348938984561</v>
      </c>
      <c r="AF1810" s="5">
        <v>27.104264239278759</v>
      </c>
      <c r="AI1810" s="4">
        <v>18858</v>
      </c>
      <c r="AJ1810" s="5">
        <v>332466.53999999998</v>
      </c>
      <c r="AL1810" s="4">
        <v>18</v>
      </c>
      <c r="AM1810" s="5">
        <v>13.32</v>
      </c>
      <c r="AN1810" t="s">
        <v>47</v>
      </c>
      <c r="AO1810" t="str" cm="1">
        <f t="array" aca="1" ref="AO1810" ca="1">_FV(A1810,"Currency")</f>
        <v>USD</v>
      </c>
      <c r="AP1810" t="str" cm="1">
        <f t="array" aca="1" ref="AP1810" ca="1">_FV(A1810,"Exchange")</f>
        <v>Nasdaq Stock Market</v>
      </c>
      <c r="AQ1810" s="6" t="str" cm="1">
        <f t="array" aca="1" ref="AQ1810" ca="1">_FV(A1810,"Exchange abbreviation",TRUE)</f>
        <v>XNAS</v>
      </c>
      <c r="AR1810" t="str" cm="1">
        <f t="array" aca="1" ref="AR1810" ca="1">_FV(A1810,"Instrument type",TRUE)</f>
        <v>ETF</v>
      </c>
    </row>
    <row r="1811" spans="1:44" ht="18.75" customHeight="1" x14ac:dyDescent="0.25">
      <c r="A1811" t="e" vm="1824">
        <v>#VALUE!</v>
      </c>
      <c r="B1811" t="s">
        <v>5068</v>
      </c>
      <c r="C1811" t="s">
        <v>5069</v>
      </c>
      <c r="D1811" s="31" cm="1">
        <f t="array" aca="1" ref="D1811" ca="1">_FV(A1811,"Last trade time",TRUE)</f>
        <v>45824.840277812502</v>
      </c>
      <c r="E1811" s="23" cm="1">
        <f t="array" aca="1" ref="E1811" ca="1">_FV(A1811,"Price")</f>
        <v>20.28</v>
      </c>
      <c r="F1811" s="27" cm="1">
        <f t="array" aca="1" ref="F1811" ca="1">_FV(A1811,"Change (%)",TRUE)</f>
        <v>4.4580000000000002E-3</v>
      </c>
      <c r="G1811" s="26" cm="1">
        <f t="array" aca="1" ref="G1811" ca="1">_FV(A1811,"Change")</f>
        <v>0.09</v>
      </c>
      <c r="H1811" s="23" cm="1">
        <f t="array" aca="1" ref="H1811" ca="1">_FV(A1811,"Open")</f>
        <v>20.260000000000002</v>
      </c>
      <c r="I1811" s="23" cm="1">
        <f t="array" aca="1" ref="I1811" ca="1">_FV(A1811,"Low")</f>
        <v>20.059999999999999</v>
      </c>
      <c r="J1811" s="23" cm="1">
        <f t="array" aca="1" ref="J1811" ca="1">_FV(A1811,"High")</f>
        <v>20.28</v>
      </c>
      <c r="K1811" s="23" cm="1">
        <f t="array" aca="1" ref="K1811" ca="1">_FV(A1811,"Previous close",TRUE)</f>
        <v>20.190000000000001</v>
      </c>
      <c r="L1811" s="26"/>
      <c r="M1811" s="23" cm="1">
        <f t="array" aca="1" ref="M1811" ca="1">_FV(A1811,"52 week low",TRUE)</f>
        <v>17.22</v>
      </c>
      <c r="N1811" s="23" cm="1">
        <f t="array" aca="1" ref="N1811" ca="1">_FV(A1811,"52 week high",TRUE)</f>
        <v>20.28</v>
      </c>
      <c r="O1811" s="8" cm="1">
        <f t="array" aca="1" ref="O1811" ca="1">_FV(A1811,"Volume")</f>
        <v>10774</v>
      </c>
      <c r="P1811" s="7" cm="1">
        <f t="array" aca="1" ref="P1811" ca="1">_FV(A1811,"Volume average",TRUE)</f>
        <v>20841</v>
      </c>
      <c r="Q1811" t="s">
        <v>114</v>
      </c>
      <c r="R1811" t="s">
        <v>115</v>
      </c>
      <c r="S1811" t="s">
        <v>56</v>
      </c>
      <c r="T1811" s="25" cm="1">
        <f t="array" aca="1" ref="T1811" ca="1">_FV(A1811,"Expense ratio",TRUE)</f>
        <v>5.5000000000000005E-3</v>
      </c>
      <c r="U1811" s="24" cm="1">
        <f t="array" aca="1" ref="U1811" ca="1">_FV(A1811,"Market cap",TRUE)</f>
        <v>129281247.36</v>
      </c>
      <c r="V1811" s="4">
        <v>129281248</v>
      </c>
      <c r="W1811" s="4">
        <v>129281248</v>
      </c>
      <c r="Y1811" t="s">
        <v>5070</v>
      </c>
      <c r="Z1811" s="5">
        <v>19.785</v>
      </c>
      <c r="AA1811" s="20"/>
      <c r="AB1811" s="5">
        <v>3.4500000000000003E-2</v>
      </c>
      <c r="AC1811" s="4">
        <v>50276</v>
      </c>
      <c r="AE1811" s="5">
        <v>4.5287025840807793</v>
      </c>
      <c r="AF1811" s="5">
        <v>6.5448538349419882</v>
      </c>
      <c r="AH1811" s="16"/>
      <c r="AI1811" s="4">
        <v>50276</v>
      </c>
      <c r="AJ1811" s="5">
        <v>991583.49280000001</v>
      </c>
      <c r="AL1811" s="5">
        <v>20.21</v>
      </c>
      <c r="AM1811" s="5">
        <v>17.22</v>
      </c>
      <c r="AN1811" t="s">
        <v>47</v>
      </c>
      <c r="AO1811" t="str" cm="1">
        <f t="array" aca="1" ref="AO1811" ca="1">_FV(A1811,"Currency")</f>
        <v>USD</v>
      </c>
      <c r="AP1811" t="str" cm="1">
        <f t="array" aca="1" ref="AP1811" ca="1">_FV(A1811,"Exchange")</f>
        <v>NYSE Arca</v>
      </c>
      <c r="AQ1811" s="6" t="str" cm="1">
        <f t="array" aca="1" ref="AQ1811" ca="1">_FV(A1811,"Exchange abbreviation",TRUE)</f>
        <v>ARCX</v>
      </c>
      <c r="AR1811" t="str" cm="1">
        <f t="array" aca="1" ref="AR1811" ca="1">_FV(A1811,"Instrument type",TRUE)</f>
        <v>ETF</v>
      </c>
    </row>
    <row r="1812" spans="1:44" ht="18.75" customHeight="1" x14ac:dyDescent="0.25">
      <c r="A1812" t="e" vm="1825">
        <v>#VALUE!</v>
      </c>
      <c r="B1812" t="s">
        <v>5071</v>
      </c>
      <c r="C1812" t="s">
        <v>5072</v>
      </c>
      <c r="D1812" s="31" cm="1">
        <f t="array" aca="1" ref="D1812" ca="1">_FV(A1812,"Last trade time",TRUE)</f>
        <v>45824.847493310153</v>
      </c>
      <c r="E1812" s="23" cm="1">
        <f t="array" aca="1" ref="E1812" ca="1">_FV(A1812,"Price")</f>
        <v>11.87</v>
      </c>
      <c r="F1812" s="27" cm="1">
        <f t="array" aca="1" ref="F1812" ca="1">_FV(A1812,"Change (%)",TRUE)</f>
        <v>7.136E-3</v>
      </c>
      <c r="G1812" s="26" cm="1">
        <f t="array" aca="1" ref="G1812" ca="1">_FV(A1812,"Change")</f>
        <v>8.4099999999999994E-2</v>
      </c>
      <c r="H1812" s="23" cm="1">
        <f t="array" aca="1" ref="H1812" ca="1">_FV(A1812,"Open")</f>
        <v>11.92</v>
      </c>
      <c r="I1812" s="23" cm="1">
        <f t="array" aca="1" ref="I1812" ca="1">_FV(A1812,"Low")</f>
        <v>11.86</v>
      </c>
      <c r="J1812" s="23" cm="1">
        <f t="array" aca="1" ref="J1812" ca="1">_FV(A1812,"High")</f>
        <v>11.92</v>
      </c>
      <c r="K1812" s="23" cm="1">
        <f t="array" aca="1" ref="K1812" ca="1">_FV(A1812,"Previous close",TRUE)</f>
        <v>11.7859</v>
      </c>
      <c r="L1812" s="26"/>
      <c r="M1812" s="23" cm="1">
        <f t="array" aca="1" ref="M1812" ca="1">_FV(A1812,"52 week low",TRUE)</f>
        <v>10.26</v>
      </c>
      <c r="N1812" s="23" cm="1">
        <f t="array" aca="1" ref="N1812" ca="1">_FV(A1812,"52 week high",TRUE)</f>
        <v>12.39</v>
      </c>
      <c r="O1812" s="8" cm="1">
        <f t="array" aca="1" ref="O1812" ca="1">_FV(A1812,"Volume")</f>
        <v>1934</v>
      </c>
      <c r="P1812" s="7" cm="1">
        <f t="array" aca="1" ref="P1812" ca="1">_FV(A1812,"Volume average",TRUE)</f>
        <v>5644</v>
      </c>
      <c r="Q1812" t="s">
        <v>1641</v>
      </c>
      <c r="S1812" t="s">
        <v>2460</v>
      </c>
      <c r="T1812" s="25" cm="1">
        <f t="array" aca="1" ref="T1812" ca="1">_FV(A1812,"Expense ratio",TRUE)</f>
        <v>5.5000000000000005E-3</v>
      </c>
      <c r="U1812" s="24" cm="1">
        <f t="array" aca="1" ref="U1812" ca="1">_FV(A1812,"Market cap",TRUE)</f>
        <v>9090755.4600000009</v>
      </c>
      <c r="V1812" s="4">
        <v>9090755</v>
      </c>
      <c r="W1812" s="4">
        <v>9090755</v>
      </c>
      <c r="X1812" t="s">
        <v>5073</v>
      </c>
      <c r="Y1812" t="s">
        <v>4788</v>
      </c>
      <c r="Z1812" s="5">
        <v>11.869300000000001</v>
      </c>
      <c r="AA1812" s="5">
        <v>20.295072999999999</v>
      </c>
      <c r="AB1812" s="5">
        <v>1.8200000000000001E-2</v>
      </c>
      <c r="AC1812" s="4">
        <v>4244</v>
      </c>
      <c r="AE1812" s="5">
        <v>4.6410472717800078</v>
      </c>
      <c r="AF1812" s="5">
        <v>9.5261707863147258</v>
      </c>
      <c r="AI1812" s="4">
        <v>4244</v>
      </c>
      <c r="AJ1812" s="5">
        <v>50320.2592</v>
      </c>
      <c r="AL1812" s="5">
        <v>12.39</v>
      </c>
      <c r="AM1812" s="5">
        <v>10.26</v>
      </c>
      <c r="AN1812" t="s">
        <v>47</v>
      </c>
      <c r="AO1812" t="str" cm="1">
        <f t="array" aca="1" ref="AO1812" ca="1">_FV(A1812,"Currency")</f>
        <v>USD</v>
      </c>
      <c r="AP1812" t="str" cm="1">
        <f t="array" aca="1" ref="AP1812" ca="1">_FV(A1812,"Exchange")</f>
        <v>NYSE Arca</v>
      </c>
      <c r="AQ1812" s="6" t="str" cm="1">
        <f t="array" aca="1" ref="AQ1812" ca="1">_FV(A1812,"Exchange abbreviation",TRUE)</f>
        <v>ARCX</v>
      </c>
      <c r="AR1812" t="str" cm="1">
        <f t="array" aca="1" ref="AR1812" ca="1">_FV(A1812,"Instrument type",TRUE)</f>
        <v>ETF</v>
      </c>
    </row>
    <row r="1813" spans="1:44" ht="18.75" customHeight="1" x14ac:dyDescent="0.25">
      <c r="A1813" t="e" vm="1826">
        <v>#VALUE!</v>
      </c>
      <c r="B1813" t="s">
        <v>5074</v>
      </c>
      <c r="C1813" t="s">
        <v>5075</v>
      </c>
      <c r="D1813" s="31" cm="1">
        <f t="array" aca="1" ref="D1813" ca="1">_FV(A1813,"Last trade time",TRUE)</f>
        <v>45824.843750103908</v>
      </c>
      <c r="E1813" s="23" cm="1">
        <f t="array" aca="1" ref="E1813" ca="1">_FV(A1813,"Price")</f>
        <v>27.945</v>
      </c>
      <c r="F1813" s="27" cm="1">
        <f t="array" aca="1" ref="F1813" ca="1">_FV(A1813,"Change (%)",TRUE)</f>
        <v>7.3899999999999999E-3</v>
      </c>
      <c r="G1813" s="26" cm="1">
        <f t="array" aca="1" ref="G1813" ca="1">_FV(A1813,"Change")</f>
        <v>0.20499999999999999</v>
      </c>
      <c r="H1813" s="23" cm="1">
        <f t="array" aca="1" ref="H1813" ca="1">_FV(A1813,"Open")</f>
        <v>27.958400000000001</v>
      </c>
      <c r="I1813" s="23" cm="1">
        <f t="array" aca="1" ref="I1813" ca="1">_FV(A1813,"Low")</f>
        <v>27.945</v>
      </c>
      <c r="J1813" s="23" cm="1">
        <f t="array" aca="1" ref="J1813" ca="1">_FV(A1813,"High")</f>
        <v>27.958400000000001</v>
      </c>
      <c r="K1813" s="23" cm="1">
        <f t="array" aca="1" ref="K1813" ca="1">_FV(A1813,"Previous close",TRUE)</f>
        <v>27.74</v>
      </c>
      <c r="L1813" s="26"/>
      <c r="M1813" s="23" cm="1">
        <f t="array" aca="1" ref="M1813" ca="1">_FV(A1813,"52 week low",TRUE)</f>
        <v>22.54</v>
      </c>
      <c r="N1813" s="23" cm="1">
        <f t="array" aca="1" ref="N1813" ca="1">_FV(A1813,"52 week high",TRUE)</f>
        <v>28.11</v>
      </c>
      <c r="O1813" s="8" cm="1">
        <f t="array" aca="1" ref="O1813" ca="1">_FV(A1813,"Volume")</f>
        <v>1019</v>
      </c>
      <c r="P1813" s="7" cm="1">
        <f t="array" aca="1" ref="P1813" ca="1">_FV(A1813,"Volume average",TRUE)</f>
        <v>4803</v>
      </c>
      <c r="Q1813" t="s">
        <v>703</v>
      </c>
      <c r="S1813" t="s">
        <v>3149</v>
      </c>
      <c r="T1813" s="25" cm="1">
        <f t="array" aca="1" ref="T1813" ca="1">_FV(A1813,"Expense ratio",TRUE)</f>
        <v>5.5000000000000005E-3</v>
      </c>
      <c r="U1813" s="24" cm="1">
        <f t="array" aca="1" ref="U1813" ca="1">_FV(A1813,"Market cap",TRUE)</f>
        <v>6559908.9299999997</v>
      </c>
      <c r="V1813" s="4">
        <v>6559908</v>
      </c>
      <c r="W1813" s="4">
        <v>6559908</v>
      </c>
      <c r="Y1813" t="s">
        <v>2451</v>
      </c>
      <c r="Z1813" s="5">
        <v>27.785990000000002</v>
      </c>
      <c r="AA1813" s="5">
        <v>16.416609000000001</v>
      </c>
      <c r="AB1813" s="20"/>
      <c r="AC1813" s="4">
        <v>1665</v>
      </c>
      <c r="AE1813" s="5">
        <v>17.412740049632561</v>
      </c>
      <c r="AF1813" s="20"/>
      <c r="AI1813" s="4">
        <v>1665</v>
      </c>
      <c r="AJ1813" s="5">
        <v>46277.842499999999</v>
      </c>
      <c r="AL1813" s="5">
        <v>27.97</v>
      </c>
      <c r="AM1813" s="5">
        <v>22.54</v>
      </c>
      <c r="AN1813" t="s">
        <v>47</v>
      </c>
      <c r="AO1813" t="str" cm="1">
        <f t="array" aca="1" ref="AO1813" ca="1">_FV(A1813,"Currency")</f>
        <v>USD</v>
      </c>
      <c r="AP1813" t="str" cm="1">
        <f t="array" aca="1" ref="AP1813" ca="1">_FV(A1813,"Exchange")</f>
        <v>Nasdaq Stock Market</v>
      </c>
      <c r="AQ1813" s="6" t="str" cm="1">
        <f t="array" aca="1" ref="AQ1813" ca="1">_FV(A1813,"Exchange abbreviation",TRUE)</f>
        <v>XNAS</v>
      </c>
      <c r="AR1813" t="str" cm="1">
        <f t="array" aca="1" ref="AR1813" ca="1">_FV(A1813,"Instrument type",TRUE)</f>
        <v>ETF</v>
      </c>
    </row>
    <row r="1814" spans="1:44" ht="18.75" customHeight="1" x14ac:dyDescent="0.25">
      <c r="A1814" t="e" vm="1827">
        <v>#VALUE!</v>
      </c>
      <c r="B1814" t="s">
        <v>5076</v>
      </c>
      <c r="C1814" t="s">
        <v>5077</v>
      </c>
      <c r="D1814" s="31" cm="1">
        <f t="array" aca="1" ref="D1814" ca="1">_FV(A1814,"Last trade time",TRUE)</f>
        <v>45824.84027780078</v>
      </c>
      <c r="E1814" s="23" cm="1">
        <f t="array" aca="1" ref="E1814" ca="1">_FV(A1814,"Price")</f>
        <v>27.889500000000002</v>
      </c>
      <c r="F1814" s="27" cm="1">
        <f t="array" aca="1" ref="F1814" ca="1">_FV(A1814,"Change (%)",TRUE)</f>
        <v>4.3030000000000004E-3</v>
      </c>
      <c r="G1814" s="26" cm="1">
        <f t="array" aca="1" ref="G1814" ca="1">_FV(A1814,"Change")</f>
        <v>0.1195</v>
      </c>
      <c r="H1814" s="23" cm="1">
        <f t="array" aca="1" ref="H1814" ca="1">_FV(A1814,"Open")</f>
        <v>28.01</v>
      </c>
      <c r="I1814" s="23" cm="1">
        <f t="array" aca="1" ref="I1814" ca="1">_FV(A1814,"Low")</f>
        <v>27.889500000000002</v>
      </c>
      <c r="J1814" s="23" cm="1">
        <f t="array" aca="1" ref="J1814" ca="1">_FV(A1814,"High")</f>
        <v>28.03</v>
      </c>
      <c r="K1814" s="23" cm="1">
        <f t="array" aca="1" ref="K1814" ca="1">_FV(A1814,"Previous close",TRUE)</f>
        <v>27.77</v>
      </c>
      <c r="L1814" s="26"/>
      <c r="M1814" s="23" cm="1">
        <f t="array" aca="1" ref="M1814" ca="1">_FV(A1814,"52 week low",TRUE)</f>
        <v>22.54</v>
      </c>
      <c r="N1814" s="23" cm="1">
        <f t="array" aca="1" ref="N1814" ca="1">_FV(A1814,"52 week high",TRUE)</f>
        <v>28.100200000000001</v>
      </c>
      <c r="O1814" s="8" cm="1">
        <f t="array" aca="1" ref="O1814" ca="1">_FV(A1814,"Volume")</f>
        <v>5048</v>
      </c>
      <c r="P1814" s="7" cm="1">
        <f t="array" aca="1" ref="P1814" ca="1">_FV(A1814,"Volume average",TRUE)</f>
        <v>3018</v>
      </c>
      <c r="Q1814" t="s">
        <v>703</v>
      </c>
      <c r="R1814" t="s">
        <v>155</v>
      </c>
      <c r="S1814" t="s">
        <v>5078</v>
      </c>
      <c r="T1814" s="25" cm="1">
        <f t="array" aca="1" ref="T1814" ca="1">_FV(A1814,"Expense ratio",TRUE)</f>
        <v>5.5000000000000005E-3</v>
      </c>
      <c r="U1814" s="24" cm="1">
        <f t="array" aca="1" ref="U1814" ca="1">_FV(A1814,"Market cap",TRUE)</f>
        <v>33731515.740000002</v>
      </c>
      <c r="V1814" s="4">
        <v>33731516</v>
      </c>
      <c r="W1814" s="4">
        <v>33731516</v>
      </c>
      <c r="Y1814" t="s">
        <v>5079</v>
      </c>
      <c r="Z1814" s="5">
        <v>27.4573</v>
      </c>
      <c r="AA1814" s="5">
        <v>13.529992</v>
      </c>
      <c r="AB1814" s="5">
        <v>2.2100000000000002E-2</v>
      </c>
      <c r="AC1814" s="4">
        <v>3268</v>
      </c>
      <c r="AE1814" s="5">
        <v>20.751598747374221</v>
      </c>
      <c r="AF1814" s="5">
        <v>16.155343237793002</v>
      </c>
      <c r="AH1814" s="16"/>
      <c r="AI1814" s="4">
        <v>3268</v>
      </c>
      <c r="AJ1814" s="5">
        <v>90178.172399999996</v>
      </c>
      <c r="AL1814" s="5">
        <v>27.702200000000001</v>
      </c>
      <c r="AM1814" s="5">
        <v>22.54</v>
      </c>
      <c r="AN1814" t="s">
        <v>47</v>
      </c>
      <c r="AO1814" t="str" cm="1">
        <f t="array" aca="1" ref="AO1814" ca="1">_FV(A1814,"Currency")</f>
        <v>USD</v>
      </c>
      <c r="AP1814" t="str" cm="1">
        <f t="array" aca="1" ref="AP1814" ca="1">_FV(A1814,"Exchange")</f>
        <v>New York Stock Exchange</v>
      </c>
      <c r="AQ1814" s="6" t="str" cm="1">
        <f t="array" aca="1" ref="AQ1814" ca="1">_FV(A1814,"Exchange abbreviation",TRUE)</f>
        <v>XNYS</v>
      </c>
      <c r="AR1814" t="str" cm="1">
        <f t="array" aca="1" ref="AR1814" ca="1">_FV(A1814,"Instrument type",TRUE)</f>
        <v>ETF</v>
      </c>
    </row>
    <row r="1815" spans="1:44" ht="18.75" customHeight="1" x14ac:dyDescent="0.25">
      <c r="A1815" t="e" vm="1828">
        <v>#VALUE!</v>
      </c>
      <c r="B1815" t="s">
        <v>5080</v>
      </c>
      <c r="C1815" t="s">
        <v>5081</v>
      </c>
      <c r="D1815" s="31" cm="1">
        <f t="array" aca="1" ref="D1815" ca="1">_FV(A1815,"Last trade time",TRUE)</f>
        <v>45824.84027780078</v>
      </c>
      <c r="E1815" s="23" cm="1">
        <f t="array" aca="1" ref="E1815" ca="1">_FV(A1815,"Price")</f>
        <v>29.2531</v>
      </c>
      <c r="F1815" s="27" cm="1">
        <f t="array" aca="1" ref="F1815" ca="1">_FV(A1815,"Change (%)",TRUE)</f>
        <v>9.3849999999999992E-3</v>
      </c>
      <c r="G1815" s="26" cm="1">
        <f t="array" aca="1" ref="G1815" ca="1">_FV(A1815,"Change")</f>
        <v>0.27200000000000002</v>
      </c>
      <c r="H1815" s="23" cm="1">
        <f t="array" aca="1" ref="H1815" ca="1">_FV(A1815,"Open")</f>
        <v>29.27</v>
      </c>
      <c r="I1815" s="23" cm="1">
        <f t="array" aca="1" ref="I1815" ca="1">_FV(A1815,"Low")</f>
        <v>29.2531</v>
      </c>
      <c r="J1815" s="23" cm="1">
        <f t="array" aca="1" ref="J1815" ca="1">_FV(A1815,"High")</f>
        <v>29.27</v>
      </c>
      <c r="K1815" s="23" cm="1">
        <f t="array" aca="1" ref="K1815" ca="1">_FV(A1815,"Previous close",TRUE)</f>
        <v>28.981100000000001</v>
      </c>
      <c r="L1815" s="26"/>
      <c r="M1815" s="23" cm="1">
        <f t="array" aca="1" ref="M1815" ca="1">_FV(A1815,"52 week low",TRUE)</f>
        <v>23.59</v>
      </c>
      <c r="N1815" s="23" cm="1">
        <f t="array" aca="1" ref="N1815" ca="1">_FV(A1815,"52 week high",TRUE)</f>
        <v>30.89</v>
      </c>
      <c r="O1815" s="8" cm="1">
        <f t="array" aca="1" ref="O1815" ca="1">_FV(A1815,"Volume")</f>
        <v>119</v>
      </c>
      <c r="P1815" s="7" cm="1">
        <f t="array" aca="1" ref="P1815" ca="1">_FV(A1815,"Volume average",TRUE)</f>
        <v>1065</v>
      </c>
      <c r="Q1815" t="s">
        <v>698</v>
      </c>
      <c r="S1815" t="s">
        <v>4145</v>
      </c>
      <c r="T1815" s="25" cm="1">
        <f t="array" aca="1" ref="T1815" ca="1">_FV(A1815,"Expense ratio",TRUE)</f>
        <v>5.5000000000000005E-3</v>
      </c>
      <c r="U1815" s="24" cm="1">
        <f t="array" aca="1" ref="U1815" ca="1">_FV(A1815,"Market cap",TRUE)</f>
        <v>9314605.4100000001</v>
      </c>
      <c r="V1815" s="4">
        <v>9314605</v>
      </c>
      <c r="W1815" s="4">
        <v>9314605</v>
      </c>
      <c r="Y1815" t="s">
        <v>5082</v>
      </c>
      <c r="Z1815" s="5">
        <v>29.29</v>
      </c>
      <c r="AA1815" s="5">
        <v>29.102194000000001</v>
      </c>
      <c r="AB1815" s="5">
        <v>3.8E-3</v>
      </c>
      <c r="AC1815" s="4">
        <v>874</v>
      </c>
      <c r="AE1815" s="5">
        <v>9.5299242186777544</v>
      </c>
      <c r="AF1815" s="5">
        <v>8.0758763229042749</v>
      </c>
      <c r="AI1815" s="4">
        <v>874</v>
      </c>
      <c r="AJ1815" s="5">
        <v>25600.421399999999</v>
      </c>
      <c r="AL1815" s="5">
        <v>30.89</v>
      </c>
      <c r="AM1815" s="5">
        <v>23.59</v>
      </c>
      <c r="AN1815" t="s">
        <v>47</v>
      </c>
      <c r="AO1815" t="str" cm="1">
        <f t="array" aca="1" ref="AO1815" ca="1">_FV(A1815,"Currency")</f>
        <v>USD</v>
      </c>
      <c r="AP1815" t="str" cm="1">
        <f t="array" aca="1" ref="AP1815" ca="1">_FV(A1815,"Exchange")</f>
        <v>NYSE Arca</v>
      </c>
      <c r="AQ1815" s="6" t="str" cm="1">
        <f t="array" aca="1" ref="AQ1815" ca="1">_FV(A1815,"Exchange abbreviation",TRUE)</f>
        <v>ARCX</v>
      </c>
      <c r="AR1815" t="str" cm="1">
        <f t="array" aca="1" ref="AR1815" ca="1">_FV(A1815,"Instrument type",TRUE)</f>
        <v>ETF</v>
      </c>
    </row>
    <row r="1816" spans="1:44" ht="18.75" customHeight="1" x14ac:dyDescent="0.25">
      <c r="A1816" t="e" vm="1829">
        <v>#VALUE!</v>
      </c>
      <c r="B1816" t="s">
        <v>5083</v>
      </c>
      <c r="C1816" t="s">
        <v>5084</v>
      </c>
      <c r="D1816" s="31" cm="1">
        <f t="array" aca="1" ref="D1816" ca="1">_FV(A1816,"Last trade time",TRUE)</f>
        <v>45824.932420439065</v>
      </c>
      <c r="E1816" s="23" cm="1">
        <f t="array" aca="1" ref="E1816" ca="1">_FV(A1816,"Price")</f>
        <v>109.76</v>
      </c>
      <c r="F1816" s="27" cm="1">
        <f t="array" aca="1" ref="F1816" ca="1">_FV(A1816,"Change (%)",TRUE)</f>
        <v>4.5034999999999999E-2</v>
      </c>
      <c r="G1816" s="26" cm="1">
        <f t="array" aca="1" ref="G1816" ca="1">_FV(A1816,"Change")</f>
        <v>4.7300000000000004</v>
      </c>
      <c r="H1816" s="23" cm="1">
        <f t="array" aca="1" ref="H1816" ca="1">_FV(A1816,"Open")</f>
        <v>109.78</v>
      </c>
      <c r="I1816" s="23" cm="1">
        <f t="array" aca="1" ref="I1816" ca="1">_FV(A1816,"Low")</f>
        <v>108.905</v>
      </c>
      <c r="J1816" s="23" cm="1">
        <f t="array" aca="1" ref="J1816" ca="1">_FV(A1816,"High")</f>
        <v>112.9055</v>
      </c>
      <c r="K1816" s="23" cm="1">
        <f t="array" aca="1" ref="K1816" ca="1">_FV(A1816,"Previous close",TRUE)</f>
        <v>105.03</v>
      </c>
      <c r="L1816" s="26"/>
      <c r="M1816" s="23" cm="1">
        <f t="array" aca="1" ref="M1816" ca="1">_FV(A1816,"52 week low",TRUE)</f>
        <v>64.260000000000005</v>
      </c>
      <c r="N1816" s="23" cm="1">
        <f t="array" aca="1" ref="N1816" ca="1">_FV(A1816,"52 week high",TRUE)</f>
        <v>112.9055</v>
      </c>
      <c r="O1816" s="8" cm="1">
        <f t="array" aca="1" ref="O1816" ca="1">_FV(A1816,"Volume")</f>
        <v>710412</v>
      </c>
      <c r="P1816" s="7" cm="1">
        <f t="array" aca="1" ref="P1816" ca="1">_FV(A1816,"Volume average",TRUE)</f>
        <v>339970</v>
      </c>
      <c r="Q1816" t="s">
        <v>1293</v>
      </c>
      <c r="S1816" t="s">
        <v>376</v>
      </c>
      <c r="T1816" s="25" cm="1">
        <f t="array" aca="1" ref="T1816" ca="1">_FV(A1816,"Expense ratio",TRUE)</f>
        <v>5.5000000000000005E-3</v>
      </c>
      <c r="U1816" s="24" cm="1">
        <f t="array" aca="1" ref="U1816" ca="1">_FV(A1816,"Market cap",TRUE)</f>
        <v>1271425607.26</v>
      </c>
      <c r="V1816" s="4">
        <v>1271425664</v>
      </c>
      <c r="W1816" s="4">
        <v>1271425664</v>
      </c>
      <c r="Y1816" t="s">
        <v>5085</v>
      </c>
      <c r="Z1816" s="5">
        <v>99.33</v>
      </c>
      <c r="AA1816" s="5">
        <v>17.815493</v>
      </c>
      <c r="AB1816" s="5">
        <v>6.3E-3</v>
      </c>
      <c r="AC1816" s="4">
        <v>207668</v>
      </c>
      <c r="AE1816" s="5">
        <v>20.636604391393082</v>
      </c>
      <c r="AF1816" s="5">
        <v>22.116301544183671</v>
      </c>
      <c r="AI1816" s="4">
        <v>207668</v>
      </c>
      <c r="AJ1816" s="5">
        <v>20696192.879999999</v>
      </c>
      <c r="AL1816" s="5">
        <v>102.87</v>
      </c>
      <c r="AM1816" s="5">
        <v>64.260000000000005</v>
      </c>
      <c r="AN1816" t="s">
        <v>82</v>
      </c>
      <c r="AO1816" t="str" cm="1">
        <f t="array" aca="1" ref="AO1816" ca="1">_FV(A1816,"Currency")</f>
        <v>USD</v>
      </c>
      <c r="AP1816" t="str" cm="1">
        <f t="array" aca="1" ref="AP1816" ca="1">_FV(A1816,"Exchange")</f>
        <v>NYSE Arca</v>
      </c>
      <c r="AQ1816" s="6" t="str" cm="1">
        <f t="array" aca="1" ref="AQ1816" ca="1">_FV(A1816,"Exchange abbreviation",TRUE)</f>
        <v>ARCX</v>
      </c>
      <c r="AR1816" t="str" cm="1">
        <f t="array" aca="1" ref="AR1816" ca="1">_FV(A1816,"Instrument type",TRUE)</f>
        <v>ETF</v>
      </c>
    </row>
    <row r="1817" spans="1:44" ht="18.75" customHeight="1" x14ac:dyDescent="0.25">
      <c r="A1817" t="e" vm="1830">
        <v>#VALUE!</v>
      </c>
      <c r="B1817" t="s">
        <v>5086</v>
      </c>
      <c r="C1817" t="s">
        <v>5087</v>
      </c>
      <c r="D1817" s="31" cm="1">
        <f t="array" aca="1" ref="D1817" ca="1">_FV(A1817,"Last trade time",TRUE)</f>
        <v>45824.843750207816</v>
      </c>
      <c r="E1817" s="23" cm="1">
        <f t="array" aca="1" ref="E1817" ca="1">_FV(A1817,"Price")</f>
        <v>25.82</v>
      </c>
      <c r="F1817" s="27" cm="1">
        <f t="array" aca="1" ref="F1817" ca="1">_FV(A1817,"Change (%)",TRUE)</f>
        <v>1.7460000000000002E-3</v>
      </c>
      <c r="G1817" s="26" cm="1">
        <f t="array" aca="1" ref="G1817" ca="1">_FV(A1817,"Change")</f>
        <v>4.4999999999999998E-2</v>
      </c>
      <c r="H1817" s="23" cm="1">
        <f t="array" aca="1" ref="H1817" ca="1">_FV(A1817,"Open")</f>
        <v>25.84</v>
      </c>
      <c r="I1817" s="23" cm="1">
        <f t="array" aca="1" ref="I1817" ca="1">_FV(A1817,"Low")</f>
        <v>25.82</v>
      </c>
      <c r="J1817" s="23" cm="1">
        <f t="array" aca="1" ref="J1817" ca="1">_FV(A1817,"High")</f>
        <v>25.87</v>
      </c>
      <c r="K1817" s="23" cm="1">
        <f t="array" aca="1" ref="K1817" ca="1">_FV(A1817,"Previous close",TRUE)</f>
        <v>25.774999999999999</v>
      </c>
      <c r="L1817" s="26"/>
      <c r="M1817" s="23" cm="1">
        <f t="array" aca="1" ref="M1817" ca="1">_FV(A1817,"52 week low",TRUE)</f>
        <v>24.71</v>
      </c>
      <c r="N1817" s="23" cm="1">
        <f t="array" aca="1" ref="N1817" ca="1">_FV(A1817,"52 week high",TRUE)</f>
        <v>26.15</v>
      </c>
      <c r="O1817" s="8" cm="1">
        <f t="array" aca="1" ref="O1817" ca="1">_FV(A1817,"Volume")</f>
        <v>2363</v>
      </c>
      <c r="P1817" s="7" cm="1">
        <f t="array" aca="1" ref="P1817" ca="1">_FV(A1817,"Volume average",TRUE)</f>
        <v>12122</v>
      </c>
      <c r="Q1817" t="s">
        <v>1140</v>
      </c>
      <c r="S1817" t="s">
        <v>2144</v>
      </c>
      <c r="T1817" s="25" cm="1">
        <f t="array" aca="1" ref="T1817" ca="1">_FV(A1817,"Expense ratio",TRUE)</f>
        <v>5.5000000000000005E-3</v>
      </c>
      <c r="U1817" s="24" cm="1">
        <f t="array" aca="1" ref="U1817" ca="1">_FV(A1817,"Market cap",TRUE)</f>
        <v>60466327.799999997</v>
      </c>
      <c r="V1817" s="4">
        <v>60466328</v>
      </c>
      <c r="W1817" s="4">
        <v>60466328</v>
      </c>
      <c r="Y1817" t="s">
        <v>5088</v>
      </c>
      <c r="Z1817" s="5">
        <v>25.730499999999999</v>
      </c>
      <c r="AA1817" s="20"/>
      <c r="AB1817" s="5">
        <v>5.5E-2</v>
      </c>
      <c r="AC1817" s="4">
        <v>5696</v>
      </c>
      <c r="AE1817" s="5">
        <v>3.1594584854806929</v>
      </c>
      <c r="AF1817" s="5">
        <v>7.8894623540467723</v>
      </c>
      <c r="AH1817" s="16"/>
      <c r="AI1817" s="4">
        <v>5696</v>
      </c>
      <c r="AJ1817" s="5">
        <v>146529.60000000001</v>
      </c>
      <c r="AL1817" s="5">
        <v>26.15</v>
      </c>
      <c r="AM1817" s="5">
        <v>24.71</v>
      </c>
      <c r="AN1817" t="s">
        <v>47</v>
      </c>
      <c r="AO1817" t="str" cm="1">
        <f t="array" aca="1" ref="AO1817" ca="1">_FV(A1817,"Currency")</f>
        <v>USD</v>
      </c>
      <c r="AP1817" t="str" cm="1">
        <f t="array" aca="1" ref="AP1817" ca="1">_FV(A1817,"Exchange")</f>
        <v>Nasdaq Stock Market</v>
      </c>
      <c r="AQ1817" s="6" t="str" cm="1">
        <f t="array" aca="1" ref="AQ1817" ca="1">_FV(A1817,"Exchange abbreviation",TRUE)</f>
        <v>XNAS</v>
      </c>
      <c r="AR1817" t="str" cm="1">
        <f t="array" aca="1" ref="AR1817" ca="1">_FV(A1817,"Instrument type",TRUE)</f>
        <v>ETF</v>
      </c>
    </row>
    <row r="1818" spans="1:44" ht="18.75" customHeight="1" x14ac:dyDescent="0.25">
      <c r="A1818" t="e" vm="1831">
        <v>#VALUE!</v>
      </c>
      <c r="B1818" t="s">
        <v>5089</v>
      </c>
      <c r="C1818" t="s">
        <v>5090</v>
      </c>
      <c r="D1818" s="31" cm="1">
        <f t="array" aca="1" ref="D1818" ca="1">_FV(A1818,"Last trade time",TRUE)</f>
        <v>45824.840288390624</v>
      </c>
      <c r="E1818" s="23" cm="1">
        <f t="array" aca="1" ref="E1818" ca="1">_FV(A1818,"Price")</f>
        <v>51.74</v>
      </c>
      <c r="F1818" s="27" cm="1">
        <f t="array" aca="1" ref="F1818" ca="1">_FV(A1818,"Change (%)",TRUE)</f>
        <v>-1.9320000000000001E-4</v>
      </c>
      <c r="G1818" s="26" cm="1">
        <f t="array" aca="1" ref="G1818" ca="1">_FV(A1818,"Change")</f>
        <v>-0.01</v>
      </c>
      <c r="H1818" s="23" cm="1">
        <f t="array" aca="1" ref="H1818" ca="1">_FV(A1818,"Open")</f>
        <v>51.679099999999998</v>
      </c>
      <c r="I1818" s="23" cm="1">
        <f t="array" aca="1" ref="I1818" ca="1">_FV(A1818,"Low")</f>
        <v>51.66</v>
      </c>
      <c r="J1818" s="23" cm="1">
        <f t="array" aca="1" ref="J1818" ca="1">_FV(A1818,"High")</f>
        <v>51.74</v>
      </c>
      <c r="K1818" s="23" cm="1">
        <f t="array" aca="1" ref="K1818" ca="1">_FV(A1818,"Previous close",TRUE)</f>
        <v>51.75</v>
      </c>
      <c r="L1818" s="26"/>
      <c r="M1818" s="23" cm="1">
        <f t="array" aca="1" ref="M1818" ca="1">_FV(A1818,"52 week low",TRUE)</f>
        <v>49.41</v>
      </c>
      <c r="N1818" s="23" cm="1">
        <f t="array" aca="1" ref="N1818" ca="1">_FV(A1818,"52 week high",TRUE)</f>
        <v>52.98</v>
      </c>
      <c r="O1818" s="8" cm="1">
        <f t="array" aca="1" ref="O1818" ca="1">_FV(A1818,"Volume")</f>
        <v>897</v>
      </c>
      <c r="P1818" s="7" cm="1">
        <f t="array" aca="1" ref="P1818" ca="1">_FV(A1818,"Volume average",TRUE)</f>
        <v>5401</v>
      </c>
      <c r="Q1818" t="s">
        <v>3639</v>
      </c>
      <c r="R1818" t="s">
        <v>4347</v>
      </c>
      <c r="S1818" t="s">
        <v>2067</v>
      </c>
      <c r="T1818" s="25" cm="1">
        <f t="array" aca="1" ref="T1818" ca="1">_FV(A1818,"Expense ratio",TRUE)</f>
        <v>5.5000000000000005E-3</v>
      </c>
      <c r="U1818" s="24" cm="1">
        <f t="array" aca="1" ref="U1818" ca="1">_FV(A1818,"Market cap",TRUE)</f>
        <v>59735453.950000003</v>
      </c>
      <c r="V1818" s="4">
        <v>59735452</v>
      </c>
      <c r="W1818" s="4">
        <v>59735452</v>
      </c>
      <c r="X1818" t="s">
        <v>5091</v>
      </c>
      <c r="Y1818" t="s">
        <v>2455</v>
      </c>
      <c r="Z1818" s="5">
        <v>51.683520000000001</v>
      </c>
      <c r="AA1818" s="20"/>
      <c r="AB1818" s="5">
        <v>7.1599999999999997E-2</v>
      </c>
      <c r="AC1818" s="4">
        <v>9750</v>
      </c>
      <c r="AE1818" s="5">
        <v>1.4822183138000879</v>
      </c>
      <c r="AF1818" s="5">
        <v>6.1916910737259911</v>
      </c>
      <c r="AI1818" s="4">
        <v>9750</v>
      </c>
      <c r="AJ1818" s="4">
        <v>504465</v>
      </c>
      <c r="AL1818" s="5">
        <v>52.98</v>
      </c>
      <c r="AM1818" s="5">
        <v>49.41</v>
      </c>
      <c r="AN1818" t="s">
        <v>47</v>
      </c>
      <c r="AO1818" t="str" cm="1">
        <f t="array" aca="1" ref="AO1818" ca="1">_FV(A1818,"Currency")</f>
        <v>USD</v>
      </c>
      <c r="AP1818" t="str" cm="1">
        <f t="array" aca="1" ref="AP1818" ca="1">_FV(A1818,"Exchange")</f>
        <v>CBOE BZX Exchange</v>
      </c>
      <c r="AQ1818" s="6" t="str" cm="1">
        <f t="array" aca="1" ref="AQ1818" ca="1">_FV(A1818,"Exchange abbreviation",TRUE)</f>
        <v>BATS</v>
      </c>
      <c r="AR1818" t="str" cm="1">
        <f t="array" aca="1" ref="AR1818" ca="1">_FV(A1818,"Instrument type",TRUE)</f>
        <v>ETF</v>
      </c>
    </row>
    <row r="1819" spans="1:44" ht="18.75" customHeight="1" x14ac:dyDescent="0.25">
      <c r="A1819" t="e" vm="1832">
        <v>#VALUE!</v>
      </c>
      <c r="B1819" t="s">
        <v>5092</v>
      </c>
      <c r="C1819" t="s">
        <v>5093</v>
      </c>
      <c r="D1819" s="31" cm="1">
        <f t="array" aca="1" ref="D1819" ca="1">_FV(A1819,"Last trade time",TRUE)</f>
        <v>45824.87274652734</v>
      </c>
      <c r="E1819" s="23" cm="1">
        <f t="array" aca="1" ref="E1819" ca="1">_FV(A1819,"Price")</f>
        <v>23.585599999999999</v>
      </c>
      <c r="F1819" s="27" cm="1">
        <f t="array" aca="1" ref="F1819" ca="1">_FV(A1819,"Change (%)",TRUE)</f>
        <v>6.6189999999999999E-4</v>
      </c>
      <c r="G1819" s="26" cm="1">
        <f t="array" aca="1" ref="G1819" ca="1">_FV(A1819,"Change")</f>
        <v>1.5599999999999999E-2</v>
      </c>
      <c r="H1819" s="23" cm="1">
        <f t="array" aca="1" ref="H1819" ca="1">_FV(A1819,"Open")</f>
        <v>23.585599999999999</v>
      </c>
      <c r="I1819" s="23" cm="1">
        <f t="array" aca="1" ref="I1819" ca="1">_FV(A1819,"Low")</f>
        <v>23.585599999999999</v>
      </c>
      <c r="J1819" s="23" cm="1">
        <f t="array" aca="1" ref="J1819" ca="1">_FV(A1819,"High")</f>
        <v>23.585599999999999</v>
      </c>
      <c r="K1819" s="23" cm="1">
        <f t="array" aca="1" ref="K1819" ca="1">_FV(A1819,"Previous close",TRUE)</f>
        <v>23.57</v>
      </c>
      <c r="L1819" s="26"/>
      <c r="M1819" s="23" cm="1">
        <f t="array" aca="1" ref="M1819" ca="1">_FV(A1819,"52 week low",TRUE)</f>
        <v>19.649999999999999</v>
      </c>
      <c r="N1819" s="23" cm="1">
        <f t="array" aca="1" ref="N1819" ca="1">_FV(A1819,"52 week high",TRUE)</f>
        <v>25.080500000000001</v>
      </c>
      <c r="O1819" s="8" cm="1">
        <f t="array" aca="1" ref="O1819" ca="1">_FV(A1819,"Volume")</f>
        <v>87</v>
      </c>
      <c r="P1819" s="7" cm="1">
        <f t="array" aca="1" ref="P1819" ca="1">_FV(A1819,"Volume average",TRUE)</f>
        <v>2025</v>
      </c>
      <c r="Q1819" t="s">
        <v>408</v>
      </c>
      <c r="S1819" t="s">
        <v>271</v>
      </c>
      <c r="T1819" s="25" cm="1">
        <f t="array" aca="1" ref="T1819" ca="1">_FV(A1819,"Expense ratio",TRUE)</f>
        <v>5.5000000000000005E-3</v>
      </c>
      <c r="U1819" s="24" cm="1">
        <f t="array" aca="1" ref="U1819" ca="1">_FV(A1819,"Market cap",TRUE)</f>
        <v>13539753.220000001</v>
      </c>
      <c r="V1819" s="4">
        <v>13539753</v>
      </c>
      <c r="W1819" s="4">
        <v>13539753</v>
      </c>
      <c r="Y1819" t="s">
        <v>272</v>
      </c>
      <c r="Z1819" s="5">
        <v>22.926860000000001</v>
      </c>
      <c r="AA1819" s="5">
        <v>12.722871</v>
      </c>
      <c r="AB1819" s="5">
        <v>7.1100003999999994E-2</v>
      </c>
      <c r="AC1819" s="4">
        <v>2269</v>
      </c>
      <c r="AE1819" s="5">
        <v>1.7625388849319861</v>
      </c>
      <c r="AF1819" s="5">
        <v>4.6130568494149982</v>
      </c>
      <c r="AI1819" s="4">
        <v>2269</v>
      </c>
      <c r="AJ1819" s="5">
        <v>51999.126800000013</v>
      </c>
      <c r="AL1819" s="5">
        <v>25.081</v>
      </c>
      <c r="AM1819" s="5">
        <v>19.649999999999999</v>
      </c>
      <c r="AN1819" t="s">
        <v>47</v>
      </c>
      <c r="AO1819" t="str" cm="1">
        <f t="array" aca="1" ref="AO1819" ca="1">_FV(A1819,"Currency")</f>
        <v>USD</v>
      </c>
      <c r="AP1819" t="str" cm="1">
        <f t="array" aca="1" ref="AP1819" ca="1">_FV(A1819,"Exchange")</f>
        <v>NYSE Arca</v>
      </c>
      <c r="AQ1819" s="6" t="str" cm="1">
        <f t="array" aca="1" ref="AQ1819" ca="1">_FV(A1819,"Exchange abbreviation",TRUE)</f>
        <v>ARCX</v>
      </c>
      <c r="AR1819" t="str" cm="1">
        <f t="array" aca="1" ref="AR1819" ca="1">_FV(A1819,"Instrument type",TRUE)</f>
        <v>ETF</v>
      </c>
    </row>
    <row r="1820" spans="1:44" ht="18.75" customHeight="1" x14ac:dyDescent="0.25">
      <c r="A1820" t="e" vm="1833">
        <v>#VALUE!</v>
      </c>
      <c r="B1820" t="s">
        <v>5094</v>
      </c>
      <c r="C1820" t="s">
        <v>5095</v>
      </c>
      <c r="D1820" s="31" cm="1">
        <f t="array" aca="1" ref="D1820" ca="1">_FV(A1820,"Last trade time",TRUE)</f>
        <v>45824.843750196094</v>
      </c>
      <c r="E1820" s="23" cm="1">
        <f t="array" aca="1" ref="E1820" ca="1">_FV(A1820,"Price")</f>
        <v>26.6096</v>
      </c>
      <c r="F1820" s="27" cm="1">
        <f t="array" aca="1" ref="F1820" ca="1">_FV(A1820,"Change (%)",TRUE)</f>
        <v>5.4300000000000008E-3</v>
      </c>
      <c r="G1820" s="26" cm="1">
        <f t="array" aca="1" ref="G1820" ca="1">_FV(A1820,"Change")</f>
        <v>0.14369999999999999</v>
      </c>
      <c r="H1820" s="23" cm="1">
        <f t="array" aca="1" ref="H1820" ca="1">_FV(A1820,"Open")</f>
        <v>26.6096</v>
      </c>
      <c r="I1820" s="23" cm="1">
        <f t="array" aca="1" ref="I1820" ca="1">_FV(A1820,"Low")</f>
        <v>26.6096</v>
      </c>
      <c r="J1820" s="23" cm="1">
        <f t="array" aca="1" ref="J1820" ca="1">_FV(A1820,"High")</f>
        <v>26.6096</v>
      </c>
      <c r="K1820" s="23" cm="1">
        <f t="array" aca="1" ref="K1820" ca="1">_FV(A1820,"Previous close",TRUE)</f>
        <v>26.465900000000001</v>
      </c>
      <c r="L1820" s="26"/>
      <c r="M1820" s="23" cm="1">
        <f t="array" aca="1" ref="M1820" ca="1">_FV(A1820,"52 week low",TRUE)</f>
        <v>24.514099999999999</v>
      </c>
      <c r="N1820" s="23" cm="1">
        <f t="array" aca="1" ref="N1820" ca="1">_FV(A1820,"52 week high",TRUE)</f>
        <v>27.45</v>
      </c>
      <c r="O1820" s="8" cm="1">
        <f t="array" aca="1" ref="O1820" ca="1">_FV(A1820,"Volume")</f>
        <v>0</v>
      </c>
      <c r="P1820" s="7" cm="1">
        <f t="array" aca="1" ref="P1820" ca="1">_FV(A1820,"Volume average",TRUE)</f>
        <v>115</v>
      </c>
      <c r="Q1820" t="s">
        <v>224</v>
      </c>
      <c r="T1820" s="25" cm="1">
        <f t="array" aca="1" ref="T1820" ca="1">_FV(A1820,"Expense ratio",TRUE)</f>
        <v>5.5000000000000005E-3</v>
      </c>
      <c r="U1820" s="24" cm="1">
        <f t="array" aca="1" ref="U1820" ca="1">_FV(A1820,"Market cap",TRUE)</f>
        <v>36272112.600000001</v>
      </c>
      <c r="V1820" s="16"/>
      <c r="W1820" s="16"/>
      <c r="Z1820" s="18"/>
      <c r="AB1820" s="20"/>
      <c r="AC1820" s="21">
        <v>114</v>
      </c>
      <c r="AE1820" s="18"/>
      <c r="AF1820" s="20"/>
      <c r="AI1820" s="21"/>
      <c r="AJ1820" s="18"/>
      <c r="AL1820" s="18"/>
      <c r="AM1820" s="18"/>
      <c r="AN1820" t="s">
        <v>73</v>
      </c>
      <c r="AO1820" t="str" cm="1">
        <f t="array" aca="1" ref="AO1820" ca="1">_FV(A1820,"Currency")</f>
        <v>USD</v>
      </c>
      <c r="AP1820" t="str" cm="1">
        <f t="array" aca="1" ref="AP1820" ca="1">_FV(A1820,"Exchange")</f>
        <v>Nasdaq Stock Market</v>
      </c>
      <c r="AQ1820" s="6" t="str" cm="1">
        <f t="array" aca="1" ref="AQ1820" ca="1">_FV(A1820,"Exchange abbreviation",TRUE)</f>
        <v>XNAS</v>
      </c>
      <c r="AR1820" t="str" cm="1">
        <f t="array" aca="1" ref="AR1820" ca="1">_FV(A1820,"Instrument type",TRUE)</f>
        <v>ETF</v>
      </c>
    </row>
    <row r="1821" spans="1:44" ht="18.75" customHeight="1" x14ac:dyDescent="0.25">
      <c r="A1821" t="e" vm="1834">
        <v>#VALUE!</v>
      </c>
      <c r="B1821" t="s">
        <v>5096</v>
      </c>
      <c r="C1821" t="s">
        <v>5097</v>
      </c>
      <c r="D1821" s="31" cm="1">
        <f t="array" aca="1" ref="D1821" ca="1">_FV(A1821,"Last trade time",TRUE)</f>
        <v>45824.843750265623</v>
      </c>
      <c r="E1821" s="23" cm="1">
        <f t="array" aca="1" ref="E1821" ca="1">_FV(A1821,"Price")</f>
        <v>35.049999999999997</v>
      </c>
      <c r="F1821" s="27" cm="1">
        <f t="array" aca="1" ref="F1821" ca="1">_FV(A1821,"Change (%)",TRUE)</f>
        <v>1.2333E-2</v>
      </c>
      <c r="G1821" s="26" cm="1">
        <f t="array" aca="1" ref="G1821" ca="1">_FV(A1821,"Change")</f>
        <v>0.42699999999999999</v>
      </c>
      <c r="H1821" s="23" cm="1">
        <f t="array" aca="1" ref="H1821" ca="1">_FV(A1821,"Open")</f>
        <v>35.049999999999997</v>
      </c>
      <c r="I1821" s="23" cm="1">
        <f t="array" aca="1" ref="I1821" ca="1">_FV(A1821,"Low")</f>
        <v>35.049999999999997</v>
      </c>
      <c r="J1821" s="23" cm="1">
        <f t="array" aca="1" ref="J1821" ca="1">_FV(A1821,"High")</f>
        <v>35.049999999999997</v>
      </c>
      <c r="K1821" s="23" cm="1">
        <f t="array" aca="1" ref="K1821" ca="1">_FV(A1821,"Previous close",TRUE)</f>
        <v>34.622999999999998</v>
      </c>
      <c r="L1821" s="26"/>
      <c r="M1821" s="23" cm="1">
        <f t="array" aca="1" ref="M1821" ca="1">_FV(A1821,"52 week low",TRUE)</f>
        <v>26.6</v>
      </c>
      <c r="N1821" s="23" cm="1">
        <f t="array" aca="1" ref="N1821" ca="1">_FV(A1821,"52 week high",TRUE)</f>
        <v>35.93</v>
      </c>
      <c r="O1821" s="8" cm="1">
        <f t="array" aca="1" ref="O1821" ca="1">_FV(A1821,"Volume")</f>
        <v>51</v>
      </c>
      <c r="P1821" s="7" cm="1">
        <f t="array" aca="1" ref="P1821" ca="1">_FV(A1821,"Volume average",TRUE)</f>
        <v>161</v>
      </c>
      <c r="Q1821" t="s">
        <v>698</v>
      </c>
      <c r="S1821" t="s">
        <v>2067</v>
      </c>
      <c r="T1821" s="25" cm="1">
        <f t="array" aca="1" ref="T1821" ca="1">_FV(A1821,"Expense ratio",TRUE)</f>
        <v>5.5000000000000005E-3</v>
      </c>
      <c r="U1821" s="24" cm="1">
        <f t="array" aca="1" ref="U1821" ca="1">_FV(A1821,"Market cap",TRUE)</f>
        <v>6991064.0300000003</v>
      </c>
      <c r="V1821" s="4">
        <v>6991064</v>
      </c>
      <c r="W1821" s="4">
        <v>6991064</v>
      </c>
      <c r="X1821" t="s">
        <v>5098</v>
      </c>
      <c r="Y1821" t="s">
        <v>5099</v>
      </c>
      <c r="Z1821" s="5">
        <v>35.038260000000001</v>
      </c>
      <c r="AA1821" s="5">
        <v>40.88017</v>
      </c>
      <c r="AB1821" s="20"/>
      <c r="AC1821" s="4">
        <v>584</v>
      </c>
      <c r="AE1821" s="5">
        <v>2.3146706009573141</v>
      </c>
      <c r="AF1821" s="5">
        <v>13.808941519435059</v>
      </c>
      <c r="AI1821" s="4">
        <v>584</v>
      </c>
      <c r="AJ1821" s="5">
        <v>20451.68</v>
      </c>
      <c r="AL1821" s="5">
        <v>35.93</v>
      </c>
      <c r="AM1821" s="5">
        <v>26.6</v>
      </c>
      <c r="AN1821" t="s">
        <v>47</v>
      </c>
      <c r="AO1821" t="str" cm="1">
        <f t="array" aca="1" ref="AO1821" ca="1">_FV(A1821,"Currency")</f>
        <v>USD</v>
      </c>
      <c r="AP1821" t="str" cm="1">
        <f t="array" aca="1" ref="AP1821" ca="1">_FV(A1821,"Exchange")</f>
        <v>Nasdaq Stock Market</v>
      </c>
      <c r="AQ1821" s="6" t="str" cm="1">
        <f t="array" aca="1" ref="AQ1821" ca="1">_FV(A1821,"Exchange abbreviation",TRUE)</f>
        <v>XNAS</v>
      </c>
      <c r="AR1821" t="str" cm="1">
        <f t="array" aca="1" ref="AR1821" ca="1">_FV(A1821,"Instrument type",TRUE)</f>
        <v>ETF</v>
      </c>
    </row>
    <row r="1822" spans="1:44" ht="18.75" customHeight="1" x14ac:dyDescent="0.25">
      <c r="A1822" t="e" vm="1835">
        <v>#VALUE!</v>
      </c>
      <c r="B1822" t="s">
        <v>5100</v>
      </c>
      <c r="C1822" t="s">
        <v>5101</v>
      </c>
      <c r="D1822" s="31" cm="1">
        <f t="array" aca="1" ref="D1822" ca="1">_FV(A1822,"Last trade time",TRUE)</f>
        <v>45824.843750207816</v>
      </c>
      <c r="E1822" s="23" cm="1">
        <f t="array" aca="1" ref="E1822" ca="1">_FV(A1822,"Price")</f>
        <v>25.245000000000001</v>
      </c>
      <c r="F1822" s="27" cm="1">
        <f t="array" aca="1" ref="F1822" ca="1">_FV(A1822,"Change (%)",TRUE)</f>
        <v>-1.384E-3</v>
      </c>
      <c r="G1822" s="26" cm="1">
        <f t="array" aca="1" ref="G1822" ca="1">_FV(A1822,"Change")</f>
        <v>-3.5000000000000003E-2</v>
      </c>
      <c r="H1822" s="23" cm="1">
        <f t="array" aca="1" ref="H1822" ca="1">_FV(A1822,"Open")</f>
        <v>25.269500000000001</v>
      </c>
      <c r="I1822" s="23" cm="1">
        <f t="array" aca="1" ref="I1822" ca="1">_FV(A1822,"Low")</f>
        <v>25.2438</v>
      </c>
      <c r="J1822" s="23" cm="1">
        <f t="array" aca="1" ref="J1822" ca="1">_FV(A1822,"High")</f>
        <v>25.279499999999999</v>
      </c>
      <c r="K1822" s="23" cm="1">
        <f t="array" aca="1" ref="K1822" ca="1">_FV(A1822,"Previous close",TRUE)</f>
        <v>25.28</v>
      </c>
      <c r="L1822" s="26"/>
      <c r="M1822" s="23" cm="1">
        <f t="array" aca="1" ref="M1822" ca="1">_FV(A1822,"52 week low",TRUE)</f>
        <v>24.82</v>
      </c>
      <c r="N1822" s="23" cm="1">
        <f t="array" aca="1" ref="N1822" ca="1">_FV(A1822,"52 week high",TRUE)</f>
        <v>25.47</v>
      </c>
      <c r="O1822" s="8" cm="1">
        <f t="array" aca="1" ref="O1822" ca="1">_FV(A1822,"Volume")</f>
        <v>4566</v>
      </c>
      <c r="P1822" s="7" cm="1">
        <f t="array" aca="1" ref="P1822" ca="1">_FV(A1822,"Volume average",TRUE)</f>
        <v>6958</v>
      </c>
      <c r="Q1822" t="s">
        <v>290</v>
      </c>
      <c r="S1822" t="s">
        <v>148</v>
      </c>
      <c r="T1822" s="25" cm="1">
        <f t="array" aca="1" ref="T1822" ca="1">_FV(A1822,"Expense ratio",TRUE)</f>
        <v>5.5000000000000005E-3</v>
      </c>
      <c r="U1822" s="24" cm="1">
        <f t="array" aca="1" ref="U1822" ca="1">_FV(A1822,"Market cap",TRUE)</f>
        <v>41509001.200000003</v>
      </c>
      <c r="V1822" s="4">
        <v>41509000</v>
      </c>
      <c r="W1822" s="4">
        <v>41509000</v>
      </c>
      <c r="Y1822" t="s">
        <v>3941</v>
      </c>
      <c r="Z1822" s="5">
        <v>25.09834</v>
      </c>
      <c r="AA1822" s="20"/>
      <c r="AB1822" s="20"/>
      <c r="AC1822" s="4">
        <v>10239</v>
      </c>
      <c r="AE1822" s="5">
        <v>1.5778192087673171</v>
      </c>
      <c r="AF1822" s="20"/>
      <c r="AI1822" s="4">
        <v>10239</v>
      </c>
      <c r="AJ1822" s="5">
        <v>257357.26500000001</v>
      </c>
      <c r="AL1822" s="5">
        <v>25.47</v>
      </c>
      <c r="AM1822" s="5">
        <v>24.82</v>
      </c>
      <c r="AN1822" t="s">
        <v>47</v>
      </c>
      <c r="AO1822" t="str" cm="1">
        <f t="array" aca="1" ref="AO1822" ca="1">_FV(A1822,"Currency")</f>
        <v>USD</v>
      </c>
      <c r="AP1822" t="str" cm="1">
        <f t="array" aca="1" ref="AP1822" ca="1">_FV(A1822,"Exchange")</f>
        <v>Nasdaq Stock Market</v>
      </c>
      <c r="AQ1822" s="6" t="str" cm="1">
        <f t="array" aca="1" ref="AQ1822" ca="1">_FV(A1822,"Exchange abbreviation",TRUE)</f>
        <v>XNAS</v>
      </c>
      <c r="AR1822" t="str" cm="1">
        <f t="array" aca="1" ref="AR1822" ca="1">_FV(A1822,"Instrument type",TRUE)</f>
        <v>ETF</v>
      </c>
    </row>
    <row r="1823" spans="1:44" ht="18.75" customHeight="1" x14ac:dyDescent="0.25">
      <c r="A1823" t="e" vm="1836">
        <v>#VALUE!</v>
      </c>
      <c r="B1823" t="s">
        <v>5102</v>
      </c>
      <c r="C1823" t="s">
        <v>5103</v>
      </c>
      <c r="D1823" s="31" cm="1">
        <f t="array" aca="1" ref="D1823" ca="1">_FV(A1823,"Last trade time",TRUE)</f>
        <v>45824.84027780078</v>
      </c>
      <c r="E1823" s="23" cm="1">
        <f t="array" aca="1" ref="E1823" ca="1">_FV(A1823,"Price")</f>
        <v>31.9315</v>
      </c>
      <c r="F1823" s="27" cm="1">
        <f t="array" aca="1" ref="F1823" ca="1">_FV(A1823,"Change (%)",TRUE)</f>
        <v>2.1962000000000002E-2</v>
      </c>
      <c r="G1823" s="26" cm="1">
        <f t="array" aca="1" ref="G1823" ca="1">_FV(A1823,"Change")</f>
        <v>0.68620000000000003</v>
      </c>
      <c r="H1823" s="23" cm="1">
        <f t="array" aca="1" ref="H1823" ca="1">_FV(A1823,"Open")</f>
        <v>32.049999999999997</v>
      </c>
      <c r="I1823" s="23" cm="1">
        <f t="array" aca="1" ref="I1823" ca="1">_FV(A1823,"Low")</f>
        <v>31.9315</v>
      </c>
      <c r="J1823" s="23" cm="1">
        <f t="array" aca="1" ref="J1823" ca="1">_FV(A1823,"High")</f>
        <v>32.06</v>
      </c>
      <c r="K1823" s="23" cm="1">
        <f t="array" aca="1" ref="K1823" ca="1">_FV(A1823,"Previous close",TRUE)</f>
        <v>31.2453</v>
      </c>
      <c r="L1823" s="26"/>
      <c r="M1823" s="23" cm="1">
        <f t="array" aca="1" ref="M1823" ca="1">_FV(A1823,"52 week low",TRUE)</f>
        <v>23.5395</v>
      </c>
      <c r="N1823" s="23" cm="1">
        <f t="array" aca="1" ref="N1823" ca="1">_FV(A1823,"52 week high",TRUE)</f>
        <v>33.020000000000003</v>
      </c>
      <c r="O1823" s="8" cm="1">
        <f t="array" aca="1" ref="O1823" ca="1">_FV(A1823,"Volume")</f>
        <v>1571</v>
      </c>
      <c r="P1823" s="7" cm="1">
        <f t="array" aca="1" ref="P1823" ca="1">_FV(A1823,"Volume average",TRUE)</f>
        <v>952</v>
      </c>
      <c r="Q1823" t="s">
        <v>490</v>
      </c>
      <c r="S1823" t="s">
        <v>3086</v>
      </c>
      <c r="T1823" s="25" cm="1">
        <f t="array" aca="1" ref="T1823" ca="1">_FV(A1823,"Expense ratio",TRUE)</f>
        <v>5.5000000000000005E-3</v>
      </c>
      <c r="U1823" s="24" cm="1">
        <f t="array" aca="1" ref="U1823" ca="1">_FV(A1823,"Market cap",TRUE)</f>
        <v>21784988.079999998</v>
      </c>
      <c r="V1823" s="4">
        <v>21784988</v>
      </c>
      <c r="W1823" s="4">
        <v>21784988</v>
      </c>
      <c r="Y1823" t="s">
        <v>3951</v>
      </c>
      <c r="Z1823" s="5">
        <v>31.721399999999999</v>
      </c>
      <c r="AA1823" s="5">
        <v>42.148228000000003</v>
      </c>
      <c r="AB1823" s="4">
        <v>0</v>
      </c>
      <c r="AC1823" s="4">
        <v>2647</v>
      </c>
      <c r="AE1823" s="5">
        <v>5.5773965142304371</v>
      </c>
      <c r="AF1823" s="5">
        <v>7.9953675517227429</v>
      </c>
      <c r="AI1823" s="4">
        <v>2647</v>
      </c>
      <c r="AJ1823" s="5">
        <v>83966.016399999993</v>
      </c>
      <c r="AL1823" s="5">
        <v>33.020000000000003</v>
      </c>
      <c r="AM1823" s="5">
        <v>23.54</v>
      </c>
      <c r="AN1823" t="s">
        <v>47</v>
      </c>
      <c r="AO1823" t="str" cm="1">
        <f t="array" aca="1" ref="AO1823" ca="1">_FV(A1823,"Currency")</f>
        <v>USD</v>
      </c>
      <c r="AP1823" t="str" cm="1">
        <f t="array" aca="1" ref="AP1823" ca="1">_FV(A1823,"Exchange")</f>
        <v>NYSE Arca</v>
      </c>
      <c r="AQ1823" s="6" t="str" cm="1">
        <f t="array" aca="1" ref="AQ1823" ca="1">_FV(A1823,"Exchange abbreviation",TRUE)</f>
        <v>ARCX</v>
      </c>
      <c r="AR1823" t="str" cm="1">
        <f t="array" aca="1" ref="AR1823" ca="1">_FV(A1823,"Instrument type",TRUE)</f>
        <v>ETF</v>
      </c>
    </row>
    <row r="1824" spans="1:44" ht="18.75" customHeight="1" x14ac:dyDescent="0.25">
      <c r="A1824" t="e" vm="1837">
        <v>#VALUE!</v>
      </c>
      <c r="B1824" t="s">
        <v>5104</v>
      </c>
      <c r="C1824" t="s">
        <v>5105</v>
      </c>
      <c r="D1824" s="31" cm="1">
        <f t="array" aca="1" ref="D1824" ca="1">_FV(A1824,"Last trade time",TRUE)</f>
        <v>45824.843750265623</v>
      </c>
      <c r="E1824" s="23" cm="1">
        <f t="array" aca="1" ref="E1824" ca="1">_FV(A1824,"Price")</f>
        <v>11.045</v>
      </c>
      <c r="F1824" s="27" cm="1">
        <f t="array" aca="1" ref="F1824" ca="1">_FV(A1824,"Change (%)",TRUE)</f>
        <v>2.2689999999999997E-3</v>
      </c>
      <c r="G1824" s="26" cm="1">
        <f t="array" aca="1" ref="G1824" ca="1">_FV(A1824,"Change")</f>
        <v>2.5000000000000001E-2</v>
      </c>
      <c r="H1824" s="23" cm="1">
        <f t="array" aca="1" ref="H1824" ca="1">_FV(A1824,"Open")</f>
        <v>11.09</v>
      </c>
      <c r="I1824" s="23" cm="1">
        <f t="array" aca="1" ref="I1824" ca="1">_FV(A1824,"Low")</f>
        <v>11.03</v>
      </c>
      <c r="J1824" s="23" cm="1">
        <f t="array" aca="1" ref="J1824" ca="1">_FV(A1824,"High")</f>
        <v>11.09</v>
      </c>
      <c r="K1824" s="23" cm="1">
        <f t="array" aca="1" ref="K1824" ca="1">_FV(A1824,"Previous close",TRUE)</f>
        <v>11.02</v>
      </c>
      <c r="L1824" s="26"/>
      <c r="M1824" s="23" cm="1">
        <f t="array" aca="1" ref="M1824" ca="1">_FV(A1824,"52 week low",TRUE)</f>
        <v>10.5192</v>
      </c>
      <c r="N1824" s="23" cm="1">
        <f t="array" aca="1" ref="N1824" ca="1">_FV(A1824,"52 week high",TRUE)</f>
        <v>11.47</v>
      </c>
      <c r="O1824" s="8" cm="1">
        <f t="array" aca="1" ref="O1824" ca="1">_FV(A1824,"Volume")</f>
        <v>37246</v>
      </c>
      <c r="P1824" s="7" cm="1">
        <f t="array" aca="1" ref="P1824" ca="1">_FV(A1824,"Volume average",TRUE)</f>
        <v>46735</v>
      </c>
      <c r="Q1824" t="s">
        <v>827</v>
      </c>
      <c r="S1824" t="s">
        <v>2800</v>
      </c>
      <c r="T1824" s="25" cm="1">
        <f t="array" aca="1" ref="T1824" ca="1">_FV(A1824,"Expense ratio",TRUE)</f>
        <v>5.5000000000000005E-3</v>
      </c>
      <c r="U1824" s="24" cm="1">
        <f t="array" aca="1" ref="U1824" ca="1">_FV(A1824,"Market cap",TRUE)</f>
        <v>117135999.95</v>
      </c>
      <c r="V1824" s="4">
        <v>117136000</v>
      </c>
      <c r="W1824" s="4">
        <v>117136000</v>
      </c>
      <c r="X1824" t="s">
        <v>5106</v>
      </c>
      <c r="Y1824" t="s">
        <v>5107</v>
      </c>
      <c r="Z1824" s="5">
        <v>11.006399999999999</v>
      </c>
      <c r="AA1824" s="5">
        <v>2.349424</v>
      </c>
      <c r="AB1824" s="5">
        <v>6.5699999999999995E-2</v>
      </c>
      <c r="AC1824" s="4">
        <v>51098</v>
      </c>
      <c r="AE1824" s="5">
        <v>2.80385965664256</v>
      </c>
      <c r="AF1824" s="5">
        <v>7.6750294951277942</v>
      </c>
      <c r="AI1824" s="4">
        <v>51098</v>
      </c>
      <c r="AJ1824" s="5">
        <v>561567.02</v>
      </c>
      <c r="AL1824" s="5">
        <v>11.47</v>
      </c>
      <c r="AM1824" s="5">
        <v>10.519</v>
      </c>
      <c r="AN1824" t="s">
        <v>47</v>
      </c>
      <c r="AO1824" t="str" cm="1">
        <f t="array" aca="1" ref="AO1824" ca="1">_FV(A1824,"Currency")</f>
        <v>USD</v>
      </c>
      <c r="AP1824" t="str" cm="1">
        <f t="array" aca="1" ref="AP1824" ca="1">_FV(A1824,"Exchange")</f>
        <v>Nasdaq Stock Market</v>
      </c>
      <c r="AQ1824" s="6" t="str" cm="1">
        <f t="array" aca="1" ref="AQ1824" ca="1">_FV(A1824,"Exchange abbreviation",TRUE)</f>
        <v>XNAS</v>
      </c>
      <c r="AR1824" t="str" cm="1">
        <f t="array" aca="1" ref="AR1824" ca="1">_FV(A1824,"Instrument type",TRUE)</f>
        <v>ETF</v>
      </c>
    </row>
    <row r="1825" spans="1:44" ht="18.75" customHeight="1" x14ac:dyDescent="0.25">
      <c r="A1825" t="e" vm="1838">
        <v>#VALUE!</v>
      </c>
      <c r="B1825" t="s">
        <v>5108</v>
      </c>
      <c r="C1825" t="s">
        <v>5109</v>
      </c>
      <c r="D1825" s="31" cm="1">
        <f t="array" aca="1" ref="D1825" ca="1">_FV(A1825,"Last trade time",TRUE)</f>
        <v>45824.84027780078</v>
      </c>
      <c r="E1825" s="23" cm="1">
        <f t="array" aca="1" ref="E1825" ca="1">_FV(A1825,"Price")</f>
        <v>22.358000000000001</v>
      </c>
      <c r="F1825" s="27" cm="1">
        <f t="array" aca="1" ref="F1825" ca="1">_FV(A1825,"Change (%)",TRUE)</f>
        <v>5.9299999999999995E-3</v>
      </c>
      <c r="G1825" s="26" cm="1">
        <f t="array" aca="1" ref="G1825" ca="1">_FV(A1825,"Change")</f>
        <v>0.1318</v>
      </c>
      <c r="H1825" s="23" cm="1">
        <f t="array" aca="1" ref="H1825" ca="1">_FV(A1825,"Open")</f>
        <v>22.358000000000001</v>
      </c>
      <c r="I1825" s="23" cm="1">
        <f t="array" aca="1" ref="I1825" ca="1">_FV(A1825,"Low")</f>
        <v>22.358000000000001</v>
      </c>
      <c r="J1825" s="23" cm="1">
        <f t="array" aca="1" ref="J1825" ca="1">_FV(A1825,"High")</f>
        <v>22.358000000000001</v>
      </c>
      <c r="K1825" s="23" cm="1">
        <f t="array" aca="1" ref="K1825" ca="1">_FV(A1825,"Previous close",TRUE)</f>
        <v>22.226199999999999</v>
      </c>
      <c r="L1825" s="26"/>
      <c r="M1825" s="23" cm="1">
        <f t="array" aca="1" ref="M1825" ca="1">_FV(A1825,"52 week low",TRUE)</f>
        <v>18.119299999999999</v>
      </c>
      <c r="N1825" s="23" cm="1">
        <f t="array" aca="1" ref="N1825" ca="1">_FV(A1825,"52 week high",TRUE)</f>
        <v>22.5489</v>
      </c>
      <c r="O1825" s="8" cm="1">
        <f t="array" aca="1" ref="O1825" ca="1">_FV(A1825,"Volume")</f>
        <v>25</v>
      </c>
      <c r="P1825" s="7" cm="1">
        <f t="array" aca="1" ref="P1825" ca="1">_FV(A1825,"Volume average",TRUE)</f>
        <v>92</v>
      </c>
      <c r="Q1825" t="s">
        <v>703</v>
      </c>
      <c r="S1825" t="s">
        <v>380</v>
      </c>
      <c r="T1825" s="25" cm="1">
        <f t="array" aca="1" ref="T1825" ca="1">_FV(A1825,"Expense ratio",TRUE)</f>
        <v>5.5000000000000005E-3</v>
      </c>
      <c r="U1825" s="24" cm="1">
        <f t="array" aca="1" ref="U1825" ca="1">_FV(A1825,"Market cap",TRUE)</f>
        <v>124091172.92</v>
      </c>
      <c r="V1825" s="4">
        <v>124091168</v>
      </c>
      <c r="W1825" s="4">
        <v>124091168</v>
      </c>
      <c r="Y1825" t="s">
        <v>401</v>
      </c>
      <c r="Z1825" s="5">
        <v>22.315380000000001</v>
      </c>
      <c r="AA1825" s="5">
        <v>17.029160000000001</v>
      </c>
      <c r="AB1825" s="20"/>
      <c r="AC1825" s="4">
        <v>66</v>
      </c>
      <c r="AE1825" s="5">
        <v>18.571885107656879</v>
      </c>
      <c r="AF1825" s="20"/>
      <c r="AI1825" s="4">
        <v>66</v>
      </c>
      <c r="AJ1825" s="5">
        <v>1476.8886</v>
      </c>
      <c r="AL1825" s="5">
        <v>22.422999999999998</v>
      </c>
      <c r="AM1825" s="5">
        <v>18.119</v>
      </c>
      <c r="AN1825" t="s">
        <v>47</v>
      </c>
      <c r="AO1825" t="str" cm="1">
        <f t="array" aca="1" ref="AO1825" ca="1">_FV(A1825,"Currency")</f>
        <v>USD</v>
      </c>
      <c r="AP1825" t="str" cm="1">
        <f t="array" aca="1" ref="AP1825" ca="1">_FV(A1825,"Exchange")</f>
        <v>NYSE Arca</v>
      </c>
      <c r="AQ1825" s="6" t="str" cm="1">
        <f t="array" aca="1" ref="AQ1825" ca="1">_FV(A1825,"Exchange abbreviation",TRUE)</f>
        <v>ARCX</v>
      </c>
      <c r="AR1825" t="str" cm="1">
        <f t="array" aca="1" ref="AR1825" ca="1">_FV(A1825,"Instrument type",TRUE)</f>
        <v>ETF</v>
      </c>
    </row>
    <row r="1826" spans="1:44" ht="18.75" customHeight="1" x14ac:dyDescent="0.25">
      <c r="A1826" t="e" vm="1839">
        <v>#VALUE!</v>
      </c>
      <c r="B1826" t="s">
        <v>5110</v>
      </c>
      <c r="C1826" t="s">
        <v>5111</v>
      </c>
      <c r="D1826" s="31" cm="1">
        <f t="array" aca="1" ref="D1826" ca="1">_FV(A1826,"Last trade time",TRUE)</f>
        <v>45824.84027780078</v>
      </c>
      <c r="E1826" s="23" cm="1">
        <f t="array" aca="1" ref="E1826" ca="1">_FV(A1826,"Price")</f>
        <v>24.38</v>
      </c>
      <c r="F1826" s="27" cm="1">
        <f t="array" aca="1" ref="F1826" ca="1">_FV(A1826,"Change (%)",TRUE)</f>
        <v>-2.05E-4</v>
      </c>
      <c r="G1826" s="26" cm="1">
        <f t="array" aca="1" ref="G1826" ca="1">_FV(A1826,"Change")</f>
        <v>-5.0000000000000001E-3</v>
      </c>
      <c r="H1826" s="23" cm="1">
        <f t="array" aca="1" ref="H1826" ca="1">_FV(A1826,"Open")</f>
        <v>24.39</v>
      </c>
      <c r="I1826" s="23" cm="1">
        <f t="array" aca="1" ref="I1826" ca="1">_FV(A1826,"Low")</f>
        <v>24.35</v>
      </c>
      <c r="J1826" s="23" cm="1">
        <f t="array" aca="1" ref="J1826" ca="1">_FV(A1826,"High")</f>
        <v>24.39</v>
      </c>
      <c r="K1826" s="23" cm="1">
        <f t="array" aca="1" ref="K1826" ca="1">_FV(A1826,"Previous close",TRUE)</f>
        <v>24.385000000000002</v>
      </c>
      <c r="L1826" s="26"/>
      <c r="M1826" s="23" cm="1">
        <f t="array" aca="1" ref="M1826" ca="1">_FV(A1826,"52 week low",TRUE)</f>
        <v>23.300999999999998</v>
      </c>
      <c r="N1826" s="23" cm="1">
        <f t="array" aca="1" ref="N1826" ca="1">_FV(A1826,"52 week high",TRUE)</f>
        <v>26.02</v>
      </c>
      <c r="O1826" s="8" cm="1">
        <f t="array" aca="1" ref="O1826" ca="1">_FV(A1826,"Volume")</f>
        <v>10598</v>
      </c>
      <c r="P1826" s="7" cm="1">
        <f t="array" aca="1" ref="P1826" ca="1">_FV(A1826,"Volume average",TRUE)</f>
        <v>26818</v>
      </c>
      <c r="Q1826" t="s">
        <v>45</v>
      </c>
      <c r="R1826" t="s">
        <v>2128</v>
      </c>
      <c r="T1826" s="25" cm="1">
        <f t="array" aca="1" ref="T1826" ca="1">_FV(A1826,"Expense ratio",TRUE)</f>
        <v>5.5000000000000005E-3</v>
      </c>
      <c r="U1826" s="24" cm="1">
        <f t="array" aca="1" ref="U1826" ca="1">_FV(A1826,"Market cap",TRUE)</f>
        <v>162849563.06999999</v>
      </c>
      <c r="V1826" s="16"/>
      <c r="W1826" s="16"/>
      <c r="Z1826" s="18"/>
      <c r="AA1826" s="20"/>
      <c r="AB1826" s="20"/>
      <c r="AC1826" s="21">
        <v>26312</v>
      </c>
      <c r="AE1826" s="18"/>
      <c r="AF1826" s="20"/>
      <c r="AI1826" s="21"/>
      <c r="AJ1826" s="18"/>
      <c r="AL1826" s="18"/>
      <c r="AM1826" s="18"/>
      <c r="AN1826" t="s">
        <v>73</v>
      </c>
      <c r="AO1826" t="str" cm="1">
        <f t="array" aca="1" ref="AO1826" ca="1">_FV(A1826,"Currency")</f>
        <v>USD</v>
      </c>
      <c r="AP1826" t="str" cm="1">
        <f t="array" aca="1" ref="AP1826" ca="1">_FV(A1826,"Exchange")</f>
        <v>NYSE Arca</v>
      </c>
      <c r="AQ1826" s="6" t="str" cm="1">
        <f t="array" aca="1" ref="AQ1826" ca="1">_FV(A1826,"Exchange abbreviation",TRUE)</f>
        <v>ARCX</v>
      </c>
      <c r="AR1826" t="str" cm="1">
        <f t="array" aca="1" ref="AR1826" ca="1">_FV(A1826,"Instrument type",TRUE)</f>
        <v>ETF</v>
      </c>
    </row>
    <row r="1827" spans="1:44" ht="18.75" customHeight="1" x14ac:dyDescent="0.25">
      <c r="A1827" t="e" vm="1840">
        <v>#VALUE!</v>
      </c>
      <c r="B1827" t="s">
        <v>5112</v>
      </c>
      <c r="C1827" t="s">
        <v>5113</v>
      </c>
      <c r="D1827" s="31" cm="1">
        <f t="array" aca="1" ref="D1827" ca="1">_FV(A1827,"Last trade time",TRUE)</f>
        <v>45824.840277812502</v>
      </c>
      <c r="E1827" s="23" cm="1">
        <f t="array" aca="1" ref="E1827" ca="1">_FV(A1827,"Price")</f>
        <v>19.885999999999999</v>
      </c>
      <c r="F1827" s="27" cm="1">
        <f t="array" aca="1" ref="F1827" ca="1">_FV(A1827,"Change (%)",TRUE)</f>
        <v>3.0179999999999996E-4</v>
      </c>
      <c r="G1827" s="26" cm="1">
        <f t="array" aca="1" ref="G1827" ca="1">_FV(A1827,"Change")</f>
        <v>6.0000000000000001E-3</v>
      </c>
      <c r="H1827" s="23" cm="1">
        <f t="array" aca="1" ref="H1827" ca="1">_FV(A1827,"Open")</f>
        <v>19.88</v>
      </c>
      <c r="I1827" s="23" cm="1">
        <f t="array" aca="1" ref="I1827" ca="1">_FV(A1827,"Low")</f>
        <v>19.87</v>
      </c>
      <c r="J1827" s="23" cm="1">
        <f t="array" aca="1" ref="J1827" ca="1">_FV(A1827,"High")</f>
        <v>19.89</v>
      </c>
      <c r="K1827" s="23" cm="1">
        <f t="array" aca="1" ref="K1827" ca="1">_FV(A1827,"Previous close",TRUE)</f>
        <v>19.88</v>
      </c>
      <c r="L1827" s="26"/>
      <c r="M1827" s="23" cm="1">
        <f t="array" aca="1" ref="M1827" ca="1">_FV(A1827,"52 week low",TRUE)</f>
        <v>19.47</v>
      </c>
      <c r="N1827" s="23" cm="1">
        <f t="array" aca="1" ref="N1827" ca="1">_FV(A1827,"52 week high",TRUE)</f>
        <v>20.11</v>
      </c>
      <c r="O1827" s="8" cm="1">
        <f t="array" aca="1" ref="O1827" ca="1">_FV(A1827,"Volume")</f>
        <v>76301</v>
      </c>
      <c r="P1827" s="7" cm="1">
        <f t="array" aca="1" ref="P1827" ca="1">_FV(A1827,"Volume average",TRUE)</f>
        <v>83487</v>
      </c>
      <c r="Q1827" t="s">
        <v>45</v>
      </c>
      <c r="R1827" t="s">
        <v>2128</v>
      </c>
      <c r="T1827" s="25" cm="1">
        <f t="array" aca="1" ref="T1827" ca="1">_FV(A1827,"Expense ratio",TRUE)</f>
        <v>5.5000000000000005E-3</v>
      </c>
      <c r="U1827" s="24" cm="1">
        <f t="array" aca="1" ref="U1827" ca="1">_FV(A1827,"Market cap",TRUE)</f>
        <v>454571678.77999997</v>
      </c>
      <c r="V1827" s="16"/>
      <c r="W1827" s="16"/>
      <c r="Z1827" s="18"/>
      <c r="AA1827" s="20"/>
      <c r="AB1827" s="20"/>
      <c r="AC1827" s="21">
        <v>89005</v>
      </c>
      <c r="AE1827" s="18"/>
      <c r="AF1827" s="20"/>
      <c r="AI1827" s="21"/>
      <c r="AJ1827" s="18"/>
      <c r="AL1827" s="18"/>
      <c r="AM1827" s="18"/>
      <c r="AN1827" t="s">
        <v>73</v>
      </c>
      <c r="AO1827" t="str" cm="1">
        <f t="array" aca="1" ref="AO1827" ca="1">_FV(A1827,"Currency")</f>
        <v>USD</v>
      </c>
      <c r="AP1827" t="str" cm="1">
        <f t="array" aca="1" ref="AP1827" ca="1">_FV(A1827,"Exchange")</f>
        <v>NYSE Arca</v>
      </c>
      <c r="AQ1827" s="6" t="str" cm="1">
        <f t="array" aca="1" ref="AQ1827" ca="1">_FV(A1827,"Exchange abbreviation",TRUE)</f>
        <v>ARCX</v>
      </c>
      <c r="AR1827" t="str" cm="1">
        <f t="array" aca="1" ref="AR1827" ca="1">_FV(A1827,"Instrument type",TRUE)</f>
        <v>ETF</v>
      </c>
    </row>
    <row r="1828" spans="1:44" ht="18.75" customHeight="1" x14ac:dyDescent="0.25">
      <c r="A1828" t="e" vm="1841">
        <v>#VALUE!</v>
      </c>
      <c r="B1828" t="s">
        <v>5114</v>
      </c>
      <c r="C1828" t="s">
        <v>5115</v>
      </c>
      <c r="D1828" s="31" cm="1">
        <f t="array" aca="1" ref="D1828" ca="1">_FV(A1828,"Last trade time",TRUE)</f>
        <v>45824.84027780078</v>
      </c>
      <c r="E1828" s="23" cm="1">
        <f t="array" aca="1" ref="E1828" ca="1">_FV(A1828,"Price")</f>
        <v>18.8</v>
      </c>
      <c r="F1828" s="27" cm="1">
        <f t="array" aca="1" ref="F1828" ca="1">_FV(A1828,"Change (%)",TRUE)</f>
        <v>2.1320000000000002E-3</v>
      </c>
      <c r="G1828" s="26" cm="1">
        <f t="array" aca="1" ref="G1828" ca="1">_FV(A1828,"Change")</f>
        <v>0.04</v>
      </c>
      <c r="H1828" s="23" cm="1">
        <f t="array" aca="1" ref="H1828" ca="1">_FV(A1828,"Open")</f>
        <v>18.78</v>
      </c>
      <c r="I1828" s="23" cm="1">
        <f t="array" aca="1" ref="I1828" ca="1">_FV(A1828,"Low")</f>
        <v>18.78</v>
      </c>
      <c r="J1828" s="23" cm="1">
        <f t="array" aca="1" ref="J1828" ca="1">_FV(A1828,"High")</f>
        <v>18.809999999999999</v>
      </c>
      <c r="K1828" s="23" cm="1">
        <f t="array" aca="1" ref="K1828" ca="1">_FV(A1828,"Previous close",TRUE)</f>
        <v>18.760000000000002</v>
      </c>
      <c r="L1828" s="26"/>
      <c r="M1828" s="23" cm="1">
        <f t="array" aca="1" ref="M1828" ca="1">_FV(A1828,"52 week low",TRUE)</f>
        <v>18.059999999999999</v>
      </c>
      <c r="N1828" s="23" cm="1">
        <f t="array" aca="1" ref="N1828" ca="1">_FV(A1828,"52 week high",TRUE)</f>
        <v>18.87</v>
      </c>
      <c r="O1828" s="8" cm="1">
        <f t="array" aca="1" ref="O1828" ca="1">_FV(A1828,"Volume")</f>
        <v>96250</v>
      </c>
      <c r="P1828" s="7" cm="1">
        <f t="array" aca="1" ref="P1828" ca="1">_FV(A1828,"Volume average",TRUE)</f>
        <v>216871</v>
      </c>
      <c r="Q1828" t="s">
        <v>119</v>
      </c>
      <c r="T1828" s="25" cm="1">
        <f t="array" aca="1" ref="T1828" ca="1">_FV(A1828,"Expense ratio",TRUE)</f>
        <v>5.5000000000000005E-3</v>
      </c>
      <c r="U1828" s="24" cm="1">
        <f t="array" aca="1" ref="U1828" ca="1">_FV(A1828,"Market cap",TRUE)</f>
        <v>1179129296.52</v>
      </c>
      <c r="V1828" s="16"/>
      <c r="W1828" s="16"/>
      <c r="Z1828" s="18"/>
      <c r="AA1828" s="20"/>
      <c r="AB1828" s="20"/>
      <c r="AC1828" s="21">
        <v>231654</v>
      </c>
      <c r="AE1828" s="18"/>
      <c r="AF1828" s="20"/>
      <c r="AI1828" s="21"/>
      <c r="AJ1828" s="18"/>
      <c r="AL1828" s="18"/>
      <c r="AM1828" s="18"/>
      <c r="AN1828" t="s">
        <v>73</v>
      </c>
      <c r="AO1828" t="str" cm="1">
        <f t="array" aca="1" ref="AO1828" ca="1">_FV(A1828,"Currency")</f>
        <v>USD</v>
      </c>
      <c r="AP1828" t="str" cm="1">
        <f t="array" aca="1" ref="AP1828" ca="1">_FV(A1828,"Exchange")</f>
        <v>NYSE Arca</v>
      </c>
      <c r="AQ1828" s="6" t="str" cm="1">
        <f t="array" aca="1" ref="AQ1828" ca="1">_FV(A1828,"Exchange abbreviation",TRUE)</f>
        <v>ARCX</v>
      </c>
      <c r="AR1828" t="str" cm="1">
        <f t="array" aca="1" ref="AR1828" ca="1">_FV(A1828,"Instrument type",TRUE)</f>
        <v>ETF</v>
      </c>
    </row>
    <row r="1829" spans="1:44" ht="18.75" customHeight="1" x14ac:dyDescent="0.25">
      <c r="A1829" t="e" vm="1842">
        <v>#VALUE!</v>
      </c>
      <c r="B1829" t="s">
        <v>5116</v>
      </c>
      <c r="C1829" t="s">
        <v>5117</v>
      </c>
      <c r="D1829" s="31" cm="1">
        <f t="array" aca="1" ref="D1829" ca="1">_FV(A1829,"Last trade time",TRUE)</f>
        <v>45824.906255960159</v>
      </c>
      <c r="E1829" s="23" cm="1">
        <f t="array" aca="1" ref="E1829" ca="1">_FV(A1829,"Price")</f>
        <v>26.38</v>
      </c>
      <c r="F1829" s="27" cm="1">
        <f t="array" aca="1" ref="F1829" ca="1">_FV(A1829,"Change (%)",TRUE)</f>
        <v>1.814E-2</v>
      </c>
      <c r="G1829" s="26" cm="1">
        <f t="array" aca="1" ref="G1829" ca="1">_FV(A1829,"Change")</f>
        <v>0.47</v>
      </c>
      <c r="H1829" s="23" cm="1">
        <f t="array" aca="1" ref="H1829" ca="1">_FV(A1829,"Open")</f>
        <v>26.24</v>
      </c>
      <c r="I1829" s="23" cm="1">
        <f t="array" aca="1" ref="I1829" ca="1">_FV(A1829,"Low")</f>
        <v>26.16</v>
      </c>
      <c r="J1829" s="23" cm="1">
        <f t="array" aca="1" ref="J1829" ca="1">_FV(A1829,"High")</f>
        <v>26.56</v>
      </c>
      <c r="K1829" s="23" cm="1">
        <f t="array" aca="1" ref="K1829" ca="1">_FV(A1829,"Previous close",TRUE)</f>
        <v>25.91</v>
      </c>
      <c r="L1829" s="26"/>
      <c r="M1829" s="23" cm="1">
        <f t="array" aca="1" ref="M1829" ca="1">_FV(A1829,"52 week low",TRUE)</f>
        <v>19.925000000000001</v>
      </c>
      <c r="N1829" s="23" cm="1">
        <f t="array" aca="1" ref="N1829" ca="1">_FV(A1829,"52 week high",TRUE)</f>
        <v>32.380000000000003</v>
      </c>
      <c r="O1829" s="8" cm="1">
        <f t="array" aca="1" ref="O1829" ca="1">_FV(A1829,"Volume")</f>
        <v>44955</v>
      </c>
      <c r="P1829" s="7" cm="1">
        <f t="array" aca="1" ref="P1829" ca="1">_FV(A1829,"Volume average",TRUE)</f>
        <v>71474</v>
      </c>
      <c r="Q1829" t="s">
        <v>1293</v>
      </c>
      <c r="S1829" t="s">
        <v>2249</v>
      </c>
      <c r="T1829" s="25" cm="1">
        <f t="array" aca="1" ref="T1829" ca="1">_FV(A1829,"Expense ratio",TRUE)</f>
        <v>5.5000000000000005E-3</v>
      </c>
      <c r="U1829" s="24" cm="1">
        <f t="array" aca="1" ref="U1829" ca="1">_FV(A1829,"Market cap",TRUE)</f>
        <v>96815092.180000007</v>
      </c>
      <c r="V1829" s="4">
        <v>96815088</v>
      </c>
      <c r="W1829" s="4">
        <v>96815088</v>
      </c>
      <c r="X1829" t="s">
        <v>5118</v>
      </c>
      <c r="Y1829" t="s">
        <v>5119</v>
      </c>
      <c r="Z1829" s="5">
        <v>24.72</v>
      </c>
      <c r="AA1829" s="5">
        <v>21.59937</v>
      </c>
      <c r="AB1829" s="5">
        <v>1.2200001E-2</v>
      </c>
      <c r="AC1829" s="4">
        <v>68387</v>
      </c>
      <c r="AE1829" s="5">
        <v>-5.5386295205307139</v>
      </c>
      <c r="AF1829" s="5">
        <v>-19.200230008958371</v>
      </c>
      <c r="AI1829" s="4">
        <v>68387</v>
      </c>
      <c r="AJ1829" s="5">
        <v>1691210.51</v>
      </c>
      <c r="AL1829" s="5">
        <v>32.5</v>
      </c>
      <c r="AM1829" s="5">
        <v>19.925000000000001</v>
      </c>
      <c r="AN1829" t="s">
        <v>90</v>
      </c>
      <c r="AO1829" t="str" cm="1">
        <f t="array" aca="1" ref="AO1829" ca="1">_FV(A1829,"Currency")</f>
        <v>USD</v>
      </c>
      <c r="AP1829" t="str" cm="1">
        <f t="array" aca="1" ref="AP1829" ca="1">_FV(A1829,"Exchange")</f>
        <v>NYSE Arca</v>
      </c>
      <c r="AQ1829" s="6" t="str" cm="1">
        <f t="array" aca="1" ref="AQ1829" ca="1">_FV(A1829,"Exchange abbreviation",TRUE)</f>
        <v>ARCX</v>
      </c>
      <c r="AR1829" t="str" cm="1">
        <f t="array" aca="1" ref="AR1829" ca="1">_FV(A1829,"Instrument type",TRUE)</f>
        <v>ETF</v>
      </c>
    </row>
    <row r="1830" spans="1:44" ht="18.75" customHeight="1" x14ac:dyDescent="0.25">
      <c r="A1830" t="e" vm="1843">
        <v>#VALUE!</v>
      </c>
      <c r="B1830" t="s">
        <v>5120</v>
      </c>
      <c r="C1830" t="s">
        <v>5121</v>
      </c>
      <c r="D1830" s="31" cm="1">
        <f t="array" aca="1" ref="D1830" ca="1">_FV(A1830,"Last trade time",TRUE)</f>
        <v>45824.840277812502</v>
      </c>
      <c r="E1830" s="23" cm="1">
        <f t="array" aca="1" ref="E1830" ca="1">_FV(A1830,"Price")</f>
        <v>25.1297</v>
      </c>
      <c r="F1830" s="27" cm="1">
        <f t="array" aca="1" ref="F1830" ca="1">_FV(A1830,"Change (%)",TRUE)</f>
        <v>4.0470000000000002E-3</v>
      </c>
      <c r="G1830" s="26" cm="1">
        <f t="array" aca="1" ref="G1830" ca="1">_FV(A1830,"Change")</f>
        <v>0.1013</v>
      </c>
      <c r="H1830" s="23" cm="1">
        <f t="array" aca="1" ref="H1830" ca="1">_FV(A1830,"Open")</f>
        <v>25.13</v>
      </c>
      <c r="I1830" s="23" cm="1">
        <f t="array" aca="1" ref="I1830" ca="1">_FV(A1830,"Low")</f>
        <v>25.12</v>
      </c>
      <c r="J1830" s="23" cm="1">
        <f t="array" aca="1" ref="J1830" ca="1">_FV(A1830,"High")</f>
        <v>25.15</v>
      </c>
      <c r="K1830" s="23" cm="1">
        <f t="array" aca="1" ref="K1830" ca="1">_FV(A1830,"Previous close",TRUE)</f>
        <v>25.028400000000001</v>
      </c>
      <c r="L1830" s="26"/>
      <c r="M1830" s="23" cm="1">
        <f t="array" aca="1" ref="M1830" ca="1">_FV(A1830,"52 week low",TRUE)</f>
        <v>22.79</v>
      </c>
      <c r="N1830" s="23" cm="1">
        <f t="array" aca="1" ref="N1830" ca="1">_FV(A1830,"52 week high",TRUE)</f>
        <v>27.15</v>
      </c>
      <c r="O1830" s="8" cm="1">
        <f t="array" aca="1" ref="O1830" ca="1">_FV(A1830,"Volume")</f>
        <v>10648</v>
      </c>
      <c r="P1830" s="7" cm="1">
        <f t="array" aca="1" ref="P1830" ca="1">_FV(A1830,"Volume average",TRUE)</f>
        <v>6096</v>
      </c>
      <c r="Q1830" t="s">
        <v>424</v>
      </c>
      <c r="S1830" t="s">
        <v>5122</v>
      </c>
      <c r="T1830" s="25" cm="1">
        <f t="array" aca="1" ref="T1830" ca="1">_FV(A1830,"Expense ratio",TRUE)</f>
        <v>5.5000000000000005E-3</v>
      </c>
      <c r="U1830" s="24" cm="1">
        <f t="array" aca="1" ref="U1830" ca="1">_FV(A1830,"Market cap",TRUE)</f>
        <v>21031792.170000002</v>
      </c>
      <c r="V1830" s="4">
        <v>21031792</v>
      </c>
      <c r="W1830" s="4">
        <v>21031792</v>
      </c>
      <c r="Y1830" t="s">
        <v>1442</v>
      </c>
      <c r="Z1830" s="5">
        <v>24.9</v>
      </c>
      <c r="AA1830" s="19">
        <v>16.550577000000001</v>
      </c>
      <c r="AB1830" s="5">
        <v>6.3899999999999998E-2</v>
      </c>
      <c r="AC1830" s="4">
        <v>6293</v>
      </c>
      <c r="AE1830" s="5">
        <v>2.6416123582928548</v>
      </c>
      <c r="AF1830" s="5">
        <v>6.7625641370347989</v>
      </c>
      <c r="AI1830" s="4">
        <v>6293</v>
      </c>
      <c r="AJ1830" s="5">
        <v>156741.63889999999</v>
      </c>
      <c r="AL1830" s="5">
        <v>27.15</v>
      </c>
      <c r="AM1830" s="5">
        <v>22.79</v>
      </c>
      <c r="AN1830" t="s">
        <v>47</v>
      </c>
      <c r="AO1830" t="str" cm="1">
        <f t="array" aca="1" ref="AO1830" ca="1">_FV(A1830,"Currency")</f>
        <v>USD</v>
      </c>
      <c r="AP1830" t="str" cm="1">
        <f t="array" aca="1" ref="AP1830" ca="1">_FV(A1830,"Exchange")</f>
        <v>NYSE Arca</v>
      </c>
      <c r="AQ1830" s="6" t="str" cm="1">
        <f t="array" aca="1" ref="AQ1830" ca="1">_FV(A1830,"Exchange abbreviation",TRUE)</f>
        <v>ARCX</v>
      </c>
      <c r="AR1830" t="str" cm="1">
        <f t="array" aca="1" ref="AR1830" ca="1">_FV(A1830,"Instrument type",TRUE)</f>
        <v>ETF</v>
      </c>
    </row>
    <row r="1831" spans="1:44" ht="18.75" customHeight="1" x14ac:dyDescent="0.25">
      <c r="A1831" t="e" vm="1844">
        <v>#VALUE!</v>
      </c>
      <c r="B1831" t="s">
        <v>5123</v>
      </c>
      <c r="C1831" t="s">
        <v>5124</v>
      </c>
      <c r="D1831" s="31" cm="1">
        <f t="array" aca="1" ref="D1831" ca="1">_FV(A1831,"Last trade time",TRUE)</f>
        <v>45824.840277812502</v>
      </c>
      <c r="E1831" s="23" cm="1">
        <f t="array" aca="1" ref="E1831" ca="1">_FV(A1831,"Price")</f>
        <v>15.016299999999999</v>
      </c>
      <c r="F1831" s="27" cm="1">
        <f t="array" aca="1" ref="F1831" ca="1">_FV(A1831,"Change (%)",TRUE)</f>
        <v>1.7549999999999998E-3</v>
      </c>
      <c r="G1831" s="26" cm="1">
        <f t="array" aca="1" ref="G1831" ca="1">_FV(A1831,"Change")</f>
        <v>2.63E-2</v>
      </c>
      <c r="H1831" s="23" cm="1">
        <f t="array" aca="1" ref="H1831" ca="1">_FV(A1831,"Open")</f>
        <v>15.03</v>
      </c>
      <c r="I1831" s="23" cm="1">
        <f t="array" aca="1" ref="I1831" ca="1">_FV(A1831,"Low")</f>
        <v>15.01</v>
      </c>
      <c r="J1831" s="23" cm="1">
        <f t="array" aca="1" ref="J1831" ca="1">_FV(A1831,"High")</f>
        <v>15.03</v>
      </c>
      <c r="K1831" s="23" cm="1">
        <f t="array" aca="1" ref="K1831" ca="1">_FV(A1831,"Previous close",TRUE)</f>
        <v>14.99</v>
      </c>
      <c r="L1831" s="26"/>
      <c r="M1831" s="23" cm="1">
        <f t="array" aca="1" ref="M1831" ca="1">_FV(A1831,"52 week low",TRUE)</f>
        <v>14.17</v>
      </c>
      <c r="N1831" s="23" cm="1">
        <f t="array" aca="1" ref="N1831" ca="1">_FV(A1831,"52 week high",TRUE)</f>
        <v>15.53</v>
      </c>
      <c r="O1831" s="8" cm="1">
        <f t="array" aca="1" ref="O1831" ca="1">_FV(A1831,"Volume")</f>
        <v>1631</v>
      </c>
      <c r="P1831" s="7" cm="1">
        <f t="array" aca="1" ref="P1831" ca="1">_FV(A1831,"Volume average",TRUE)</f>
        <v>7589</v>
      </c>
      <c r="Q1831" t="s">
        <v>827</v>
      </c>
      <c r="S1831" t="s">
        <v>3850</v>
      </c>
      <c r="T1831" s="25" cm="1">
        <f t="array" aca="1" ref="T1831" ca="1">_FV(A1831,"Expense ratio",TRUE)</f>
        <v>5.5000000000000005E-3</v>
      </c>
      <c r="U1831" s="24" cm="1">
        <f t="array" aca="1" ref="U1831" ca="1">_FV(A1831,"Market cap",TRUE)</f>
        <v>30798754.899999999</v>
      </c>
      <c r="V1831" s="4">
        <v>30798754</v>
      </c>
      <c r="W1831" s="4">
        <v>30798754</v>
      </c>
      <c r="Y1831" t="s">
        <v>742</v>
      </c>
      <c r="Z1831" s="5">
        <v>14.9931</v>
      </c>
      <c r="AA1831" s="5">
        <v>4.0832769999999998</v>
      </c>
      <c r="AB1831" s="5">
        <v>6.8400000000000002E-2</v>
      </c>
      <c r="AC1831" s="4">
        <v>11395</v>
      </c>
      <c r="AE1831" s="5">
        <v>2.4280829436109208</v>
      </c>
      <c r="AF1831" s="5">
        <v>8.2135842575268292</v>
      </c>
      <c r="AI1831" s="4">
        <v>11395</v>
      </c>
      <c r="AJ1831" s="4">
        <v>170925</v>
      </c>
      <c r="AL1831" s="5">
        <v>15.53</v>
      </c>
      <c r="AM1831" s="5">
        <v>14.17</v>
      </c>
      <c r="AN1831" t="s">
        <v>47</v>
      </c>
      <c r="AO1831" t="str" cm="1">
        <f t="array" aca="1" ref="AO1831" ca="1">_FV(A1831,"Currency")</f>
        <v>USD</v>
      </c>
      <c r="AP1831" t="str" cm="1">
        <f t="array" aca="1" ref="AP1831" ca="1">_FV(A1831,"Exchange")</f>
        <v>NYSE Arca</v>
      </c>
      <c r="AQ1831" s="6" t="str" cm="1">
        <f t="array" aca="1" ref="AQ1831" ca="1">_FV(A1831,"Exchange abbreviation",TRUE)</f>
        <v>ARCX</v>
      </c>
      <c r="AR1831" t="str" cm="1">
        <f t="array" aca="1" ref="AR1831" ca="1">_FV(A1831,"Instrument type",TRUE)</f>
        <v>ETF</v>
      </c>
    </row>
    <row r="1832" spans="1:44" ht="18.75" customHeight="1" x14ac:dyDescent="0.25">
      <c r="A1832" t="e" vm="1845">
        <v>#VALUE!</v>
      </c>
      <c r="B1832" t="s">
        <v>5125</v>
      </c>
      <c r="C1832" t="s">
        <v>5126</v>
      </c>
      <c r="D1832" s="31" cm="1">
        <f t="array" aca="1" ref="D1832" ca="1">_FV(A1832,"Last trade time",TRUE)</f>
        <v>45824.840277789066</v>
      </c>
      <c r="E1832" s="23" cm="1">
        <f t="array" aca="1" ref="E1832" ca="1">_FV(A1832,"Price")</f>
        <v>26.99</v>
      </c>
      <c r="F1832" s="27" cm="1">
        <f t="array" aca="1" ref="F1832" ca="1">_FV(A1832,"Change (%)",TRUE)</f>
        <v>1.619E-2</v>
      </c>
      <c r="G1832" s="26" cm="1">
        <f t="array" aca="1" ref="G1832" ca="1">_FV(A1832,"Change")</f>
        <v>0.43</v>
      </c>
      <c r="H1832" s="23" cm="1">
        <f t="array" aca="1" ref="H1832" ca="1">_FV(A1832,"Open")</f>
        <v>26.89</v>
      </c>
      <c r="I1832" s="23" cm="1">
        <f t="array" aca="1" ref="I1832" ca="1">_FV(A1832,"Low")</f>
        <v>26.820799999999998</v>
      </c>
      <c r="J1832" s="23" cm="1">
        <f t="array" aca="1" ref="J1832" ca="1">_FV(A1832,"High")</f>
        <v>27.019500000000001</v>
      </c>
      <c r="K1832" s="23" cm="1">
        <f t="array" aca="1" ref="K1832" ca="1">_FV(A1832,"Previous close",TRUE)</f>
        <v>26.56</v>
      </c>
      <c r="L1832" s="26"/>
      <c r="M1832" s="23" cm="1">
        <f t="array" aca="1" ref="M1832" ca="1">_FV(A1832,"52 week low",TRUE)</f>
        <v>21.600100000000001</v>
      </c>
      <c r="N1832" s="23" cm="1">
        <f t="array" aca="1" ref="N1832" ca="1">_FV(A1832,"52 week high",TRUE)</f>
        <v>29.475000000000001</v>
      </c>
      <c r="O1832" s="8" cm="1">
        <f t="array" aca="1" ref="O1832" ca="1">_FV(A1832,"Volume")</f>
        <v>66288</v>
      </c>
      <c r="P1832" s="7" cm="1">
        <f t="array" aca="1" ref="P1832" ca="1">_FV(A1832,"Volume average",TRUE)</f>
        <v>61942</v>
      </c>
      <c r="Q1832" t="s">
        <v>424</v>
      </c>
      <c r="S1832" t="s">
        <v>2648</v>
      </c>
      <c r="T1832" s="25" cm="1">
        <f t="array" aca="1" ref="T1832" ca="1">_FV(A1832,"Expense ratio",TRUE)</f>
        <v>5.5000000000000005E-3</v>
      </c>
      <c r="U1832" s="24" cm="1">
        <f t="array" aca="1" ref="U1832" ca="1">_FV(A1832,"Market cap",TRUE)</f>
        <v>53785188.799999997</v>
      </c>
      <c r="V1832" s="4">
        <v>53785188</v>
      </c>
      <c r="W1832" s="4">
        <v>53785188</v>
      </c>
      <c r="Y1832" t="s">
        <v>646</v>
      </c>
      <c r="Z1832" s="5">
        <v>26.713999999999999</v>
      </c>
      <c r="AA1832" s="5">
        <v>33.391883999999997</v>
      </c>
      <c r="AB1832" s="20"/>
      <c r="AC1832" s="4">
        <v>41944</v>
      </c>
      <c r="AE1832" s="5">
        <v>3.993141529573907</v>
      </c>
      <c r="AF1832" s="20"/>
      <c r="AI1832" s="4">
        <v>41944</v>
      </c>
      <c r="AJ1832" s="5">
        <v>1124938.08</v>
      </c>
      <c r="AL1832" s="5">
        <v>29.475000000000001</v>
      </c>
      <c r="AM1832" s="5">
        <v>21.6</v>
      </c>
      <c r="AN1832" t="s">
        <v>90</v>
      </c>
      <c r="AO1832" t="str" cm="1">
        <f t="array" aca="1" ref="AO1832" ca="1">_FV(A1832,"Currency")</f>
        <v>USD</v>
      </c>
      <c r="AP1832" t="str" cm="1">
        <f t="array" aca="1" ref="AP1832" ca="1">_FV(A1832,"Exchange")</f>
        <v>NYSE Arca</v>
      </c>
      <c r="AQ1832" s="6" t="str" cm="1">
        <f t="array" aca="1" ref="AQ1832" ca="1">_FV(A1832,"Exchange abbreviation",TRUE)</f>
        <v>ARCX</v>
      </c>
      <c r="AR1832" t="str" cm="1">
        <f t="array" aca="1" ref="AR1832" ca="1">_FV(A1832,"Instrument type",TRUE)</f>
        <v>ETF</v>
      </c>
    </row>
    <row r="1833" spans="1:44" ht="18.75" customHeight="1" x14ac:dyDescent="0.25">
      <c r="A1833" t="e" vm="1846">
        <v>#VALUE!</v>
      </c>
      <c r="B1833" t="s">
        <v>5127</v>
      </c>
      <c r="C1833" t="s">
        <v>5128</v>
      </c>
      <c r="D1833" s="31" cm="1">
        <f t="array" aca="1" ref="D1833" ca="1">_FV(A1833,"Last trade time",TRUE)</f>
        <v>45824.84027780078</v>
      </c>
      <c r="E1833" s="23" cm="1">
        <f t="array" aca="1" ref="E1833" ca="1">_FV(A1833,"Price")</f>
        <v>26.5273</v>
      </c>
      <c r="F1833" s="27" cm="1">
        <f t="array" aca="1" ref="F1833" ca="1">_FV(A1833,"Change (%)",TRUE)</f>
        <v>1.3622E-2</v>
      </c>
      <c r="G1833" s="26" cm="1">
        <f t="array" aca="1" ref="G1833" ca="1">_FV(A1833,"Change")</f>
        <v>0.35649999999999998</v>
      </c>
      <c r="H1833" s="23" cm="1">
        <f t="array" aca="1" ref="H1833" ca="1">_FV(A1833,"Open")</f>
        <v>26.5273</v>
      </c>
      <c r="I1833" s="23" cm="1">
        <f t="array" aca="1" ref="I1833" ca="1">_FV(A1833,"Low")</f>
        <v>26.5273</v>
      </c>
      <c r="J1833" s="23" cm="1">
        <f t="array" aca="1" ref="J1833" ca="1">_FV(A1833,"High")</f>
        <v>26.5273</v>
      </c>
      <c r="K1833" s="23" cm="1">
        <f t="array" aca="1" ref="K1833" ca="1">_FV(A1833,"Previous close",TRUE)</f>
        <v>26.1708</v>
      </c>
      <c r="L1833" s="26"/>
      <c r="M1833" s="23" cm="1">
        <f t="array" aca="1" ref="M1833" ca="1">_FV(A1833,"52 week low",TRUE)</f>
        <v>21.7196</v>
      </c>
      <c r="N1833" s="23" cm="1">
        <f t="array" aca="1" ref="N1833" ca="1">_FV(A1833,"52 week high",TRUE)</f>
        <v>27.242599999999999</v>
      </c>
      <c r="O1833" s="8" cm="1">
        <f t="array" aca="1" ref="O1833" ca="1">_FV(A1833,"Volume")</f>
        <v>21</v>
      </c>
      <c r="P1833" s="7" cm="1">
        <f t="array" aca="1" ref="P1833" ca="1">_FV(A1833,"Volume average",TRUE)</f>
        <v>756</v>
      </c>
      <c r="Q1833" t="s">
        <v>1331</v>
      </c>
      <c r="S1833" t="s">
        <v>3086</v>
      </c>
      <c r="T1833" s="25" cm="1">
        <f t="array" aca="1" ref="T1833" ca="1">_FV(A1833,"Expense ratio",TRUE)</f>
        <v>5.5000000000000005E-3</v>
      </c>
      <c r="U1833" s="24" cm="1">
        <f t="array" aca="1" ref="U1833" ca="1">_FV(A1833,"Market cap",TRUE)</f>
        <v>7233992.5700000003</v>
      </c>
      <c r="V1833" s="4">
        <v>7233992</v>
      </c>
      <c r="W1833" s="4">
        <v>7233992</v>
      </c>
      <c r="Y1833" t="s">
        <v>3951</v>
      </c>
      <c r="Z1833" s="5">
        <v>26.647400000000001</v>
      </c>
      <c r="AA1833" s="5">
        <v>24.891966</v>
      </c>
      <c r="AB1833" s="5">
        <v>7.3000000000000001E-3</v>
      </c>
      <c r="AC1833" s="4">
        <v>450</v>
      </c>
      <c r="AE1833" s="5">
        <v>7.5382768449717474</v>
      </c>
      <c r="AF1833" s="5">
        <v>15.174965685216261</v>
      </c>
      <c r="AI1833" s="4">
        <v>450</v>
      </c>
      <c r="AJ1833" s="5">
        <v>12025.485000000001</v>
      </c>
      <c r="AL1833" s="5">
        <v>27.242999999999999</v>
      </c>
      <c r="AM1833" s="5">
        <v>21.72</v>
      </c>
      <c r="AN1833" t="s">
        <v>47</v>
      </c>
      <c r="AO1833" t="str" cm="1">
        <f t="array" aca="1" ref="AO1833" ca="1">_FV(A1833,"Currency")</f>
        <v>USD</v>
      </c>
      <c r="AP1833" t="str" cm="1">
        <f t="array" aca="1" ref="AP1833" ca="1">_FV(A1833,"Exchange")</f>
        <v>NYSE Arca</v>
      </c>
      <c r="AQ1833" s="6" t="str" cm="1">
        <f t="array" aca="1" ref="AQ1833" ca="1">_FV(A1833,"Exchange abbreviation",TRUE)</f>
        <v>ARCX</v>
      </c>
      <c r="AR1833" t="str" cm="1">
        <f t="array" aca="1" ref="AR1833" ca="1">_FV(A1833,"Instrument type",TRUE)</f>
        <v>ETF</v>
      </c>
    </row>
    <row r="1834" spans="1:44" ht="18.75" customHeight="1" x14ac:dyDescent="0.25">
      <c r="A1834" t="e" vm="1847">
        <v>#VALUE!</v>
      </c>
      <c r="B1834" t="s">
        <v>5129</v>
      </c>
      <c r="C1834" t="s">
        <v>5130</v>
      </c>
      <c r="D1834" s="31" cm="1">
        <f t="array" aca="1" ref="D1834" ca="1">_FV(A1834,"Last trade time",TRUE)</f>
        <v>45824.84027780078</v>
      </c>
      <c r="E1834" s="23" cm="1">
        <f t="array" aca="1" ref="E1834" ca="1">_FV(A1834,"Price")</f>
        <v>19.04</v>
      </c>
      <c r="F1834" s="27" cm="1">
        <f t="array" aca="1" ref="F1834" ca="1">_FV(A1834,"Change (%)",TRUE)</f>
        <v>0</v>
      </c>
      <c r="G1834" s="26" cm="1">
        <f t="array" aca="1" ref="G1834" ca="1">_FV(A1834,"Change")</f>
        <v>0</v>
      </c>
      <c r="H1834" s="23" cm="1">
        <f t="array" aca="1" ref="H1834" ca="1">_FV(A1834,"Open")</f>
        <v>19.04</v>
      </c>
      <c r="I1834" s="23" cm="1">
        <f t="array" aca="1" ref="I1834" ca="1">_FV(A1834,"Low")</f>
        <v>19.035</v>
      </c>
      <c r="J1834" s="23" cm="1">
        <f t="array" aca="1" ref="J1834" ca="1">_FV(A1834,"High")</f>
        <v>19.059999999999999</v>
      </c>
      <c r="K1834" s="23" cm="1">
        <f t="array" aca="1" ref="K1834" ca="1">_FV(A1834,"Previous close",TRUE)</f>
        <v>19.04</v>
      </c>
      <c r="L1834" s="26"/>
      <c r="M1834" s="23" cm="1">
        <f t="array" aca="1" ref="M1834" ca="1">_FV(A1834,"52 week low",TRUE)</f>
        <v>18.7</v>
      </c>
      <c r="N1834" s="23" cm="1">
        <f t="array" aca="1" ref="N1834" ca="1">_FV(A1834,"52 week high",TRUE)</f>
        <v>19.324999999999999</v>
      </c>
      <c r="O1834" s="8" cm="1">
        <f t="array" aca="1" ref="O1834" ca="1">_FV(A1834,"Volume")</f>
        <v>157187</v>
      </c>
      <c r="P1834" s="7" cm="1">
        <f t="array" aca="1" ref="P1834" ca="1">_FV(A1834,"Volume average",TRUE)</f>
        <v>223173</v>
      </c>
      <c r="Q1834" t="s">
        <v>72</v>
      </c>
      <c r="T1834" s="25" cm="1">
        <f t="array" aca="1" ref="T1834" ca="1">_FV(A1834,"Expense ratio",TRUE)</f>
        <v>5.5000000000000005E-3</v>
      </c>
      <c r="U1834" s="24" cm="1">
        <f t="array" aca="1" ref="U1834" ca="1">_FV(A1834,"Market cap",TRUE)</f>
        <v>1264404799.3099999</v>
      </c>
      <c r="V1834" s="16"/>
      <c r="W1834" s="16"/>
      <c r="Z1834" s="18"/>
      <c r="AA1834" s="20"/>
      <c r="AB1834" s="20"/>
      <c r="AC1834" s="21">
        <v>220030</v>
      </c>
      <c r="AE1834" s="18"/>
      <c r="AF1834" s="20"/>
      <c r="AI1834" s="21"/>
      <c r="AJ1834" s="18"/>
      <c r="AL1834" s="18"/>
      <c r="AM1834" s="18"/>
      <c r="AN1834" t="s">
        <v>73</v>
      </c>
      <c r="AO1834" t="str" cm="1">
        <f t="array" aca="1" ref="AO1834" ca="1">_FV(A1834,"Currency")</f>
        <v>USD</v>
      </c>
      <c r="AP1834" t="str" cm="1">
        <f t="array" aca="1" ref="AP1834" ca="1">_FV(A1834,"Exchange")</f>
        <v>NYSE Arca</v>
      </c>
      <c r="AQ1834" s="6" t="str" cm="1">
        <f t="array" aca="1" ref="AQ1834" ca="1">_FV(A1834,"Exchange abbreviation",TRUE)</f>
        <v>ARCX</v>
      </c>
      <c r="AR1834" t="str" cm="1">
        <f t="array" aca="1" ref="AR1834" ca="1">_FV(A1834,"Instrument type",TRUE)</f>
        <v>ETF</v>
      </c>
    </row>
    <row r="1835" spans="1:44" ht="18.75" customHeight="1" x14ac:dyDescent="0.25">
      <c r="A1835" t="e" vm="1848">
        <v>#VALUE!</v>
      </c>
      <c r="B1835" t="s">
        <v>5131</v>
      </c>
      <c r="C1835" t="s">
        <v>5132</v>
      </c>
      <c r="D1835" s="31" cm="1">
        <f t="array" aca="1" ref="D1835" ca="1">_FV(A1835,"Last trade time",TRUE)</f>
        <v>45824.840285207814</v>
      </c>
      <c r="E1835" s="23" cm="1">
        <f t="array" aca="1" ref="E1835" ca="1">_FV(A1835,"Price")</f>
        <v>38.270000000000003</v>
      </c>
      <c r="F1835" s="27" cm="1">
        <f t="array" aca="1" ref="F1835" ca="1">_FV(A1835,"Change (%)",TRUE)</f>
        <v>-1.565E-3</v>
      </c>
      <c r="G1835" s="26" cm="1">
        <f t="array" aca="1" ref="G1835" ca="1">_FV(A1835,"Change")</f>
        <v>-0.06</v>
      </c>
      <c r="H1835" s="23" cm="1">
        <f t="array" aca="1" ref="H1835" ca="1">_FV(A1835,"Open")</f>
        <v>38.49</v>
      </c>
      <c r="I1835" s="23" cm="1">
        <f t="array" aca="1" ref="I1835" ca="1">_FV(A1835,"Low")</f>
        <v>38.25</v>
      </c>
      <c r="J1835" s="23" cm="1">
        <f t="array" aca="1" ref="J1835" ca="1">_FV(A1835,"High")</f>
        <v>38.700000000000003</v>
      </c>
      <c r="K1835" s="23" cm="1">
        <f t="array" aca="1" ref="K1835" ca="1">_FV(A1835,"Previous close",TRUE)</f>
        <v>38.33</v>
      </c>
      <c r="L1835" s="26"/>
      <c r="M1835" s="23" cm="1">
        <f t="array" aca="1" ref="M1835" ca="1">_FV(A1835,"52 week low",TRUE)</f>
        <v>28.447500000000002</v>
      </c>
      <c r="N1835" s="23" cm="1">
        <f t="array" aca="1" ref="N1835" ca="1">_FV(A1835,"52 week high",TRUE)</f>
        <v>39</v>
      </c>
      <c r="O1835" s="8" cm="1">
        <f t="array" aca="1" ref="O1835" ca="1">_FV(A1835,"Volume")</f>
        <v>34035</v>
      </c>
      <c r="P1835" s="7" cm="1">
        <f t="array" aca="1" ref="P1835" ca="1">_FV(A1835,"Volume average",TRUE)</f>
        <v>47336</v>
      </c>
      <c r="Q1835" t="s">
        <v>464</v>
      </c>
      <c r="T1835" s="25" cm="1">
        <f t="array" aca="1" ref="T1835" ca="1">_FV(A1835,"Expense ratio",TRUE)</f>
        <v>5.5000000000000005E-3</v>
      </c>
      <c r="U1835" s="24" cm="1">
        <f t="array" aca="1" ref="U1835" ca="1">_FV(A1835,"Market cap",TRUE)</f>
        <v>169619470.28</v>
      </c>
      <c r="V1835" s="16"/>
      <c r="W1835" s="16"/>
      <c r="X1835" t="s">
        <v>5133</v>
      </c>
      <c r="Z1835" s="18"/>
      <c r="AA1835" s="20"/>
      <c r="AB1835" s="20"/>
      <c r="AC1835" s="21">
        <v>68351</v>
      </c>
      <c r="AE1835" s="18"/>
      <c r="AF1835" s="20"/>
      <c r="AI1835" s="21"/>
      <c r="AJ1835" s="18"/>
      <c r="AL1835" s="18"/>
      <c r="AM1835" s="18"/>
      <c r="AN1835" t="s">
        <v>73</v>
      </c>
      <c r="AO1835" t="str" cm="1">
        <f t="array" aca="1" ref="AO1835" ca="1">_FV(A1835,"Currency")</f>
        <v>USD</v>
      </c>
      <c r="AP1835" t="str" cm="1">
        <f t="array" aca="1" ref="AP1835" ca="1">_FV(A1835,"Exchange")</f>
        <v>CBOE BZX Exchange</v>
      </c>
      <c r="AQ1835" s="6" t="str" cm="1">
        <f t="array" aca="1" ref="AQ1835" ca="1">_FV(A1835,"Exchange abbreviation",TRUE)</f>
        <v>BATS</v>
      </c>
      <c r="AR1835" t="str" cm="1">
        <f t="array" aca="1" ref="AR1835" ca="1">_FV(A1835,"Instrument type",TRUE)</f>
        <v>ETF</v>
      </c>
    </row>
    <row r="1836" spans="1:44" ht="18.75" customHeight="1" x14ac:dyDescent="0.25">
      <c r="A1836" t="e" vm="1849">
        <v>#VALUE!</v>
      </c>
      <c r="B1836" t="s">
        <v>5134</v>
      </c>
      <c r="C1836" t="s">
        <v>5135</v>
      </c>
      <c r="D1836" s="31" cm="1">
        <f t="array" aca="1" ref="D1836" ca="1">_FV(A1836,"Last trade time",TRUE)</f>
        <v>45824.840326990627</v>
      </c>
      <c r="E1836" s="23" cm="1">
        <f t="array" aca="1" ref="E1836" ca="1">_FV(A1836,"Price")</f>
        <v>25.746600000000001</v>
      </c>
      <c r="F1836" s="27" cm="1">
        <f t="array" aca="1" ref="F1836" ca="1">_FV(A1836,"Change (%)",TRUE)</f>
        <v>6.2150000000000006E-5</v>
      </c>
      <c r="G1836" s="26" cm="1">
        <f t="array" aca="1" ref="G1836" ca="1">_FV(A1836,"Change")</f>
        <v>1.6000000000000001E-3</v>
      </c>
      <c r="H1836" s="23" cm="1">
        <f t="array" aca="1" ref="H1836" ca="1">_FV(A1836,"Open")</f>
        <v>25.76</v>
      </c>
      <c r="I1836" s="23" cm="1">
        <f t="array" aca="1" ref="I1836" ca="1">_FV(A1836,"Low")</f>
        <v>25.746600000000001</v>
      </c>
      <c r="J1836" s="23" cm="1">
        <f t="array" aca="1" ref="J1836" ca="1">_FV(A1836,"High")</f>
        <v>25.774799999999999</v>
      </c>
      <c r="K1836" s="23" cm="1">
        <f t="array" aca="1" ref="K1836" ca="1">_FV(A1836,"Previous close",TRUE)</f>
        <v>25.745000000000001</v>
      </c>
      <c r="L1836" s="26"/>
      <c r="M1836" s="23" cm="1">
        <f t="array" aca="1" ref="M1836" ca="1">_FV(A1836,"52 week low",TRUE)</f>
        <v>25.02</v>
      </c>
      <c r="N1836" s="23" cm="1">
        <f t="array" aca="1" ref="N1836" ca="1">_FV(A1836,"52 week high",TRUE)</f>
        <v>26.535</v>
      </c>
      <c r="O1836" s="8" cm="1">
        <f t="array" aca="1" ref="O1836" ca="1">_FV(A1836,"Volume")</f>
        <v>577</v>
      </c>
      <c r="P1836" s="7" cm="1">
        <f t="array" aca="1" ref="P1836" ca="1">_FV(A1836,"Volume average",TRUE)</f>
        <v>3454</v>
      </c>
      <c r="Q1836" t="s">
        <v>270</v>
      </c>
      <c r="S1836" t="s">
        <v>2310</v>
      </c>
      <c r="T1836" s="25" cm="1">
        <f t="array" aca="1" ref="T1836" ca="1">_FV(A1836,"Expense ratio",TRUE)</f>
        <v>5.5000000000000005E-3</v>
      </c>
      <c r="U1836" s="24" cm="1">
        <f t="array" aca="1" ref="U1836" ca="1">_FV(A1836,"Market cap",TRUE)</f>
        <v>46405601.549999997</v>
      </c>
      <c r="V1836" s="4">
        <v>46405600</v>
      </c>
      <c r="W1836" s="4">
        <v>46405600</v>
      </c>
      <c r="Y1836" t="s">
        <v>5058</v>
      </c>
      <c r="Z1836" s="5">
        <v>25.626830000000002</v>
      </c>
      <c r="AA1836" s="20"/>
      <c r="AB1836" s="5">
        <v>6.4100000000000004E-2</v>
      </c>
      <c r="AC1836" s="4">
        <v>6439</v>
      </c>
      <c r="AE1836" s="5">
        <v>2.3922642312294911</v>
      </c>
      <c r="AF1836" s="5">
        <v>6.0503966742730508</v>
      </c>
      <c r="AI1836" s="4">
        <v>6439</v>
      </c>
      <c r="AJ1836" s="5">
        <v>165321.32500000001</v>
      </c>
      <c r="AL1836" s="5">
        <v>26.535</v>
      </c>
      <c r="AM1836" s="5">
        <v>25.02</v>
      </c>
      <c r="AN1836" t="s">
        <v>47</v>
      </c>
      <c r="AO1836" t="str" cm="1">
        <f t="array" aca="1" ref="AO1836" ca="1">_FV(A1836,"Currency")</f>
        <v>USD</v>
      </c>
      <c r="AP1836" t="str" cm="1">
        <f t="array" aca="1" ref="AP1836" ca="1">_FV(A1836,"Exchange")</f>
        <v>CBOE BZX Exchange</v>
      </c>
      <c r="AQ1836" s="6" t="str" cm="1">
        <f t="array" aca="1" ref="AQ1836" ca="1">_FV(A1836,"Exchange abbreviation",TRUE)</f>
        <v>BATS</v>
      </c>
      <c r="AR1836" t="str" cm="1">
        <f t="array" aca="1" ref="AR1836" ca="1">_FV(A1836,"Instrument type",TRUE)</f>
        <v>ETF</v>
      </c>
    </row>
    <row r="1837" spans="1:44" ht="18.75" customHeight="1" x14ac:dyDescent="0.25">
      <c r="A1837" t="e" vm="1850">
        <v>#VALUE!</v>
      </c>
      <c r="B1837" t="s">
        <v>5136</v>
      </c>
      <c r="C1837" t="s">
        <v>5137</v>
      </c>
      <c r="D1837" s="31" cm="1">
        <f t="array" aca="1" ref="D1837" ca="1">_FV(A1837,"Last trade time",TRUE)</f>
        <v>45824.840277823438</v>
      </c>
      <c r="E1837" s="23" cm="1">
        <f t="array" aca="1" ref="E1837" ca="1">_FV(A1837,"Price")</f>
        <v>18.525500000000001</v>
      </c>
      <c r="F1837" s="27" cm="1">
        <f t="array" aca="1" ref="F1837" ca="1">_FV(A1837,"Change (%)",TRUE)</f>
        <v>1.8929999999999999E-3</v>
      </c>
      <c r="G1837" s="26" cm="1">
        <f t="array" aca="1" ref="G1837" ca="1">_FV(A1837,"Change")</f>
        <v>3.5000000000000003E-2</v>
      </c>
      <c r="H1837" s="23" cm="1">
        <f t="array" aca="1" ref="H1837" ca="1">_FV(A1837,"Open")</f>
        <v>18.569400000000002</v>
      </c>
      <c r="I1837" s="23" cm="1">
        <f t="array" aca="1" ref="I1837" ca="1">_FV(A1837,"Low")</f>
        <v>18.525500000000001</v>
      </c>
      <c r="J1837" s="23" cm="1">
        <f t="array" aca="1" ref="J1837" ca="1">_FV(A1837,"High")</f>
        <v>18.57</v>
      </c>
      <c r="K1837" s="23" cm="1">
        <f t="array" aca="1" ref="K1837" ca="1">_FV(A1837,"Previous close",TRUE)</f>
        <v>18.490500000000001</v>
      </c>
      <c r="L1837" s="26"/>
      <c r="M1837" s="23" cm="1">
        <f t="array" aca="1" ref="M1837" ca="1">_FV(A1837,"52 week low",TRUE)</f>
        <v>16.911000000000001</v>
      </c>
      <c r="N1837" s="23" cm="1">
        <f t="array" aca="1" ref="N1837" ca="1">_FV(A1837,"52 week high",TRUE)</f>
        <v>19.89</v>
      </c>
      <c r="O1837" s="8" cm="1">
        <f t="array" aca="1" ref="O1837" ca="1">_FV(A1837,"Volume")</f>
        <v>362</v>
      </c>
      <c r="P1837" s="7" cm="1">
        <f t="array" aca="1" ref="P1837" ca="1">_FV(A1837,"Volume average",TRUE)</f>
        <v>4358</v>
      </c>
      <c r="Q1837" t="s">
        <v>2314</v>
      </c>
      <c r="R1837" t="s">
        <v>2315</v>
      </c>
      <c r="S1837" t="s">
        <v>56</v>
      </c>
      <c r="T1837" s="25" cm="1">
        <f t="array" aca="1" ref="T1837" ca="1">_FV(A1837,"Expense ratio",TRUE)</f>
        <v>5.5000000000000005E-3</v>
      </c>
      <c r="U1837" s="24" cm="1">
        <f t="array" aca="1" ref="U1837" ca="1">_FV(A1837,"Market cap",TRUE)</f>
        <v>10935598.699999999</v>
      </c>
      <c r="V1837" s="4">
        <v>10935598</v>
      </c>
      <c r="W1837" s="4">
        <v>10935598</v>
      </c>
      <c r="X1837" t="s">
        <v>5138</v>
      </c>
      <c r="Y1837" t="s">
        <v>5139</v>
      </c>
      <c r="Z1837" s="5">
        <v>18.37</v>
      </c>
      <c r="AA1837" s="20"/>
      <c r="AB1837" s="5">
        <v>5.0300002000000003E-2</v>
      </c>
      <c r="AC1837" s="4">
        <v>6863</v>
      </c>
      <c r="AE1837" s="5">
        <v>8.7801993600884476</v>
      </c>
      <c r="AF1837" s="5">
        <v>8.741333343520207</v>
      </c>
      <c r="AI1837" s="4">
        <v>6863</v>
      </c>
      <c r="AJ1837" s="5">
        <v>126591.46649999999</v>
      </c>
      <c r="AL1837" s="5">
        <v>19.89</v>
      </c>
      <c r="AM1837" s="5">
        <v>16.91</v>
      </c>
      <c r="AN1837" t="s">
        <v>47</v>
      </c>
      <c r="AO1837" t="str" cm="1">
        <f t="array" aca="1" ref="AO1837" ca="1">_FV(A1837,"Currency")</f>
        <v>USD</v>
      </c>
      <c r="AP1837" t="str" cm="1">
        <f t="array" aca="1" ref="AP1837" ca="1">_FV(A1837,"Exchange")</f>
        <v>NYSE Arca</v>
      </c>
      <c r="AQ1837" s="6" t="str" cm="1">
        <f t="array" aca="1" ref="AQ1837" ca="1">_FV(A1837,"Exchange abbreviation",TRUE)</f>
        <v>ARCX</v>
      </c>
      <c r="AR1837" t="str" cm="1">
        <f t="array" aca="1" ref="AR1837" ca="1">_FV(A1837,"Instrument type",TRUE)</f>
        <v>ETF</v>
      </c>
    </row>
    <row r="1838" spans="1:44" ht="18.75" customHeight="1" x14ac:dyDescent="0.25">
      <c r="A1838" t="e" vm="1851">
        <v>#VALUE!</v>
      </c>
      <c r="B1838" t="s">
        <v>5140</v>
      </c>
      <c r="C1838" t="s">
        <v>5141</v>
      </c>
      <c r="D1838" s="31" cm="1">
        <f t="array" aca="1" ref="D1838" ca="1">_FV(A1838,"Last trade time",TRUE)</f>
        <v>45824.840277823438</v>
      </c>
      <c r="E1838" s="23" cm="1">
        <f t="array" aca="1" ref="E1838" ca="1">_FV(A1838,"Price")</f>
        <v>37.979999999999997</v>
      </c>
      <c r="F1838" s="27" cm="1">
        <f t="array" aca="1" ref="F1838" ca="1">_FV(A1838,"Change (%)",TRUE)</f>
        <v>5.2959999999999995E-3</v>
      </c>
      <c r="G1838" s="26" cm="1">
        <f t="array" aca="1" ref="G1838" ca="1">_FV(A1838,"Change")</f>
        <v>0.2001</v>
      </c>
      <c r="H1838" s="23" cm="1">
        <f t="array" aca="1" ref="H1838" ca="1">_FV(A1838,"Open")</f>
        <v>37.94</v>
      </c>
      <c r="I1838" s="23" cm="1">
        <f t="array" aca="1" ref="I1838" ca="1">_FV(A1838,"Low")</f>
        <v>37.9</v>
      </c>
      <c r="J1838" s="23" cm="1">
        <f t="array" aca="1" ref="J1838" ca="1">_FV(A1838,"High")</f>
        <v>38.106000000000002</v>
      </c>
      <c r="K1838" s="23" cm="1">
        <f t="array" aca="1" ref="K1838" ca="1">_FV(A1838,"Previous close",TRUE)</f>
        <v>37.779899999999998</v>
      </c>
      <c r="L1838" s="26"/>
      <c r="M1838" s="23" cm="1">
        <f t="array" aca="1" ref="M1838" ca="1">_FV(A1838,"52 week low",TRUE)</f>
        <v>31.39</v>
      </c>
      <c r="N1838" s="23" cm="1">
        <f t="array" aca="1" ref="N1838" ca="1">_FV(A1838,"52 week high",TRUE)</f>
        <v>38.44</v>
      </c>
      <c r="O1838" s="8" cm="1">
        <f t="array" aca="1" ref="O1838" ca="1">_FV(A1838,"Volume")</f>
        <v>5721</v>
      </c>
      <c r="P1838" s="7" cm="1">
        <f t="array" aca="1" ref="P1838" ca="1">_FV(A1838,"Volume average",TRUE)</f>
        <v>5660</v>
      </c>
      <c r="Q1838" t="s">
        <v>1848</v>
      </c>
      <c r="S1838" t="s">
        <v>376</v>
      </c>
      <c r="T1838" s="25" cm="1">
        <f t="array" aca="1" ref="T1838" ca="1">_FV(A1838,"Expense ratio",TRUE)</f>
        <v>5.5000000000000005E-3</v>
      </c>
      <c r="U1838" s="24" cm="1">
        <f t="array" aca="1" ref="U1838" ca="1">_FV(A1838,"Market cap",TRUE)</f>
        <v>83958089.790000007</v>
      </c>
      <c r="V1838" s="4">
        <v>83958088</v>
      </c>
      <c r="W1838" s="4">
        <v>83958088</v>
      </c>
      <c r="Y1838" t="s">
        <v>5032</v>
      </c>
      <c r="Z1838" s="5">
        <v>37.24</v>
      </c>
      <c r="AA1838" s="5">
        <v>35.145114999999997</v>
      </c>
      <c r="AB1838" s="5">
        <v>4.1999999999999997E-3</v>
      </c>
      <c r="AC1838" s="4">
        <v>7055</v>
      </c>
      <c r="AE1838" s="5">
        <v>9.7361160617931439</v>
      </c>
      <c r="AF1838" s="5">
        <v>12.057640786569349</v>
      </c>
      <c r="AI1838" s="4">
        <v>7055</v>
      </c>
      <c r="AJ1838" s="5">
        <v>262649.18400000001</v>
      </c>
      <c r="AL1838" s="5">
        <v>178.35</v>
      </c>
      <c r="AM1838" s="5">
        <v>31.39</v>
      </c>
      <c r="AN1838" t="s">
        <v>47</v>
      </c>
      <c r="AO1838" t="str" cm="1">
        <f t="array" aca="1" ref="AO1838" ca="1">_FV(A1838,"Currency")</f>
        <v>USD</v>
      </c>
      <c r="AP1838" t="str" cm="1">
        <f t="array" aca="1" ref="AP1838" ca="1">_FV(A1838,"Exchange")</f>
        <v>NYSE Arca</v>
      </c>
      <c r="AQ1838" s="6" t="str" cm="1">
        <f t="array" aca="1" ref="AQ1838" ca="1">_FV(A1838,"Exchange abbreviation",TRUE)</f>
        <v>ARCX</v>
      </c>
      <c r="AR1838" t="str" cm="1">
        <f t="array" aca="1" ref="AR1838" ca="1">_FV(A1838,"Instrument type",TRUE)</f>
        <v>ETF</v>
      </c>
    </row>
    <row r="1839" spans="1:44" ht="18.75" customHeight="1" x14ac:dyDescent="0.25">
      <c r="A1839" t="e" vm="1852">
        <v>#VALUE!</v>
      </c>
      <c r="B1839" t="s">
        <v>5142</v>
      </c>
      <c r="C1839" t="s">
        <v>5143</v>
      </c>
      <c r="D1839" s="31" cm="1">
        <f t="array" aca="1" ref="D1839" ca="1">_FV(A1839,"Last trade time",TRUE)</f>
        <v>45824.84027780078</v>
      </c>
      <c r="E1839" s="23" cm="1">
        <f t="array" aca="1" ref="E1839" ca="1">_FV(A1839,"Price")</f>
        <v>26.670100000000001</v>
      </c>
      <c r="F1839" s="27" cm="1">
        <f t="array" aca="1" ref="F1839" ca="1">_FV(A1839,"Change (%)",TRUE)</f>
        <v>1.694E-3</v>
      </c>
      <c r="G1839" s="26" cm="1">
        <f t="array" aca="1" ref="G1839" ca="1">_FV(A1839,"Change")</f>
        <v>4.5100000000000001E-2</v>
      </c>
      <c r="H1839" s="23" cm="1">
        <f t="array" aca="1" ref="H1839" ca="1">_FV(A1839,"Open")</f>
        <v>26.65</v>
      </c>
      <c r="I1839" s="23" cm="1">
        <f t="array" aca="1" ref="I1839" ca="1">_FV(A1839,"Low")</f>
        <v>26.51</v>
      </c>
      <c r="J1839" s="23" cm="1">
        <f t="array" aca="1" ref="J1839" ca="1">_FV(A1839,"High")</f>
        <v>26.8</v>
      </c>
      <c r="K1839" s="23" cm="1">
        <f t="array" aca="1" ref="K1839" ca="1">_FV(A1839,"Previous close",TRUE)</f>
        <v>26.625</v>
      </c>
      <c r="L1839" s="26"/>
      <c r="M1839" s="23" cm="1">
        <f t="array" aca="1" ref="M1839" ca="1">_FV(A1839,"52 week low",TRUE)</f>
        <v>23.75</v>
      </c>
      <c r="N1839" s="23" cm="1">
        <f t="array" aca="1" ref="N1839" ca="1">_FV(A1839,"52 week high",TRUE)</f>
        <v>27.93</v>
      </c>
      <c r="O1839" s="8" cm="1">
        <f t="array" aca="1" ref="O1839" ca="1">_FV(A1839,"Volume")</f>
        <v>1114</v>
      </c>
      <c r="P1839" s="7" cm="1">
        <f t="array" aca="1" ref="P1839" ca="1">_FV(A1839,"Volume average",TRUE)</f>
        <v>2321</v>
      </c>
      <c r="Q1839" t="s">
        <v>464</v>
      </c>
      <c r="T1839" s="25" cm="1">
        <f t="array" aca="1" ref="T1839" ca="1">_FV(A1839,"Expense ratio",TRUE)</f>
        <v>5.5000000000000005E-3</v>
      </c>
      <c r="U1839" s="24" cm="1">
        <f t="array" aca="1" ref="U1839" ca="1">_FV(A1839,"Market cap",TRUE)</f>
        <v>13267294.550000001</v>
      </c>
      <c r="V1839" s="16"/>
      <c r="W1839" s="16"/>
      <c r="Z1839" s="18"/>
      <c r="AA1839" s="20"/>
      <c r="AB1839" s="20"/>
      <c r="AC1839" s="21">
        <v>2410</v>
      </c>
      <c r="AE1839" s="18"/>
      <c r="AF1839" s="20"/>
      <c r="AI1839" s="21"/>
      <c r="AJ1839" s="18"/>
      <c r="AL1839" s="18"/>
      <c r="AM1839" s="18"/>
      <c r="AN1839" t="s">
        <v>73</v>
      </c>
      <c r="AO1839" t="str" cm="1">
        <f t="array" aca="1" ref="AO1839" ca="1">_FV(A1839,"Currency")</f>
        <v>USD</v>
      </c>
      <c r="AP1839" t="str" cm="1">
        <f t="array" aca="1" ref="AP1839" ca="1">_FV(A1839,"Exchange")</f>
        <v>NYSE Arca</v>
      </c>
      <c r="AQ1839" s="6" t="str" cm="1">
        <f t="array" aca="1" ref="AQ1839" ca="1">_FV(A1839,"Exchange abbreviation",TRUE)</f>
        <v>ARCX</v>
      </c>
      <c r="AR1839" t="str" cm="1">
        <f t="array" aca="1" ref="AR1839" ca="1">_FV(A1839,"Instrument type",TRUE)</f>
        <v>ETF</v>
      </c>
    </row>
    <row r="1840" spans="1:44" ht="18.75" customHeight="1" x14ac:dyDescent="0.25">
      <c r="A1840" t="e" vm="1853">
        <v>#VALUE!</v>
      </c>
      <c r="B1840" t="s">
        <v>5144</v>
      </c>
      <c r="C1840" t="s">
        <v>5145</v>
      </c>
      <c r="D1840" s="31" cm="1">
        <f t="array" aca="1" ref="D1840" ca="1">_FV(A1840,"Last trade time",TRUE)</f>
        <v>45824.84027780078</v>
      </c>
      <c r="E1840" s="23" cm="1">
        <f t="array" aca="1" ref="E1840" ca="1">_FV(A1840,"Price")</f>
        <v>39.64</v>
      </c>
      <c r="F1840" s="27" cm="1">
        <f t="array" aca="1" ref="F1840" ca="1">_FV(A1840,"Change (%)",TRUE)</f>
        <v>-2.0140000000000002E-3</v>
      </c>
      <c r="G1840" s="26" cm="1">
        <f t="array" aca="1" ref="G1840" ca="1">_FV(A1840,"Change")</f>
        <v>-0.08</v>
      </c>
      <c r="H1840" s="23" cm="1">
        <f t="array" aca="1" ref="H1840" ca="1">_FV(A1840,"Open")</f>
        <v>39.71</v>
      </c>
      <c r="I1840" s="23" cm="1">
        <f t="array" aca="1" ref="I1840" ca="1">_FV(A1840,"Low")</f>
        <v>39.64</v>
      </c>
      <c r="J1840" s="23" cm="1">
        <f t="array" aca="1" ref="J1840" ca="1">_FV(A1840,"High")</f>
        <v>39.7699</v>
      </c>
      <c r="K1840" s="23" cm="1">
        <f t="array" aca="1" ref="K1840" ca="1">_FV(A1840,"Previous close",TRUE)</f>
        <v>39.72</v>
      </c>
      <c r="L1840" s="26"/>
      <c r="M1840" s="23" cm="1">
        <f t="array" aca="1" ref="M1840" ca="1">_FV(A1840,"52 week low",TRUE)</f>
        <v>38.97</v>
      </c>
      <c r="N1840" s="23" cm="1">
        <f t="array" aca="1" ref="N1840" ca="1">_FV(A1840,"52 week high",TRUE)</f>
        <v>41.688499999999998</v>
      </c>
      <c r="O1840" s="8" cm="1">
        <f t="array" aca="1" ref="O1840" ca="1">_FV(A1840,"Volume")</f>
        <v>306626</v>
      </c>
      <c r="P1840" s="7" cm="1">
        <f t="array" aca="1" ref="P1840" ca="1">_FV(A1840,"Volume average",TRUE)</f>
        <v>568086</v>
      </c>
      <c r="Q1840" t="s">
        <v>416</v>
      </c>
      <c r="S1840" t="s">
        <v>2310</v>
      </c>
      <c r="T1840" s="25" cm="1">
        <f t="array" aca="1" ref="T1840" ca="1">_FV(A1840,"Expense ratio",TRUE)</f>
        <v>5.5000000000000005E-3</v>
      </c>
      <c r="U1840" s="24" cm="1">
        <f t="array" aca="1" ref="U1840" ca="1">_FV(A1840,"Market cap",TRUE)</f>
        <v>3713069395.71</v>
      </c>
      <c r="V1840" s="4">
        <v>3713069312</v>
      </c>
      <c r="W1840" s="4">
        <v>3713069312</v>
      </c>
      <c r="Y1840" t="s">
        <v>5146</v>
      </c>
      <c r="Z1840" s="5">
        <v>39.403309999999998</v>
      </c>
      <c r="AA1840" s="20"/>
      <c r="AB1840" s="5">
        <v>5.3100000000000001E-2</v>
      </c>
      <c r="AC1840" s="4">
        <v>433714</v>
      </c>
      <c r="AE1840" s="5">
        <v>2.4703512364413478</v>
      </c>
      <c r="AF1840" s="5">
        <v>4.7420175359241812</v>
      </c>
      <c r="AI1840" s="4">
        <v>433714</v>
      </c>
      <c r="AJ1840" s="5">
        <v>17118691.579999998</v>
      </c>
      <c r="AL1840" s="5">
        <v>41.689</v>
      </c>
      <c r="AM1840" s="5">
        <v>38.97</v>
      </c>
      <c r="AN1840" t="s">
        <v>82</v>
      </c>
      <c r="AO1840" t="str" cm="1">
        <f t="array" aca="1" ref="AO1840" ca="1">_FV(A1840,"Currency")</f>
        <v>USD</v>
      </c>
      <c r="AP1840" t="str" cm="1">
        <f t="array" aca="1" ref="AP1840" ca="1">_FV(A1840,"Exchange")</f>
        <v>NYSE Arca</v>
      </c>
      <c r="AQ1840" s="6" t="str" cm="1">
        <f t="array" aca="1" ref="AQ1840" ca="1">_FV(A1840,"Exchange abbreviation",TRUE)</f>
        <v>ARCX</v>
      </c>
      <c r="AR1840" t="str" cm="1">
        <f t="array" aca="1" ref="AR1840" ca="1">_FV(A1840,"Instrument type",TRUE)</f>
        <v>ETF</v>
      </c>
    </row>
    <row r="1841" spans="1:44" ht="18.75" customHeight="1" x14ac:dyDescent="0.25">
      <c r="A1841" t="e" vm="1854">
        <v>#VALUE!</v>
      </c>
      <c r="B1841" t="s">
        <v>5147</v>
      </c>
      <c r="C1841" t="s">
        <v>5148</v>
      </c>
      <c r="D1841" s="31" cm="1">
        <f t="array" aca="1" ref="D1841" ca="1">_FV(A1841,"Last trade time",TRUE)</f>
        <v>45824.840277789066</v>
      </c>
      <c r="E1841" s="23" cm="1">
        <f t="array" aca="1" ref="E1841" ca="1">_FV(A1841,"Price")</f>
        <v>29.362100000000002</v>
      </c>
      <c r="F1841" s="27" cm="1">
        <f t="array" aca="1" ref="F1841" ca="1">_FV(A1841,"Change (%)",TRUE)</f>
        <v>1.2661E-2</v>
      </c>
      <c r="G1841" s="26" cm="1">
        <f t="array" aca="1" ref="G1841" ca="1">_FV(A1841,"Change")</f>
        <v>0.36709999999999998</v>
      </c>
      <c r="H1841" s="23" cm="1">
        <f t="array" aca="1" ref="H1841" ca="1">_FV(A1841,"Open")</f>
        <v>29.2</v>
      </c>
      <c r="I1841" s="23" cm="1">
        <f t="array" aca="1" ref="I1841" ca="1">_FV(A1841,"Low")</f>
        <v>29.17</v>
      </c>
      <c r="J1841" s="23" cm="1">
        <f t="array" aca="1" ref="J1841" ca="1">_FV(A1841,"High")</f>
        <v>29.68</v>
      </c>
      <c r="K1841" s="23" cm="1">
        <f t="array" aca="1" ref="K1841" ca="1">_FV(A1841,"Previous close",TRUE)</f>
        <v>28.995000000000001</v>
      </c>
      <c r="L1841" s="26"/>
      <c r="M1841" s="23" cm="1">
        <f t="array" aca="1" ref="M1841" ca="1">_FV(A1841,"52 week low",TRUE)</f>
        <v>18.73</v>
      </c>
      <c r="N1841" s="23" cm="1">
        <f t="array" aca="1" ref="N1841" ca="1">_FV(A1841,"52 week high",TRUE)</f>
        <v>29.68</v>
      </c>
      <c r="O1841" s="8" cm="1">
        <f t="array" aca="1" ref="O1841" ca="1">_FV(A1841,"Volume")</f>
        <v>18387</v>
      </c>
      <c r="P1841" s="7" cm="1">
        <f t="array" aca="1" ref="P1841" ca="1">_FV(A1841,"Volume average",TRUE)</f>
        <v>22136</v>
      </c>
      <c r="Q1841" t="s">
        <v>490</v>
      </c>
      <c r="S1841" t="s">
        <v>5149</v>
      </c>
      <c r="T1841" s="25" cm="1">
        <f t="array" aca="1" ref="T1841" ca="1">_FV(A1841,"Expense ratio",TRUE)</f>
        <v>5.5000000000000005E-3</v>
      </c>
      <c r="U1841" s="24" cm="1">
        <f t="array" aca="1" ref="U1841" ca="1">_FV(A1841,"Market cap",TRUE)</f>
        <v>36095703.229999997</v>
      </c>
      <c r="V1841" s="4">
        <v>36095704</v>
      </c>
      <c r="W1841" s="4">
        <v>36095704</v>
      </c>
      <c r="X1841" t="s">
        <v>5150</v>
      </c>
      <c r="Y1841" t="s">
        <v>4013</v>
      </c>
      <c r="Z1841" s="5">
        <v>28.988</v>
      </c>
      <c r="AA1841" s="19">
        <v>29.571836000000001</v>
      </c>
      <c r="AB1841" s="19">
        <v>6.1999999999999998E-3</v>
      </c>
      <c r="AC1841" s="4">
        <v>13073</v>
      </c>
      <c r="AE1841" s="5">
        <v>9.5209360469822091</v>
      </c>
      <c r="AF1841" s="19">
        <v>37.570594254276138</v>
      </c>
      <c r="AI1841" s="4">
        <v>13073</v>
      </c>
      <c r="AJ1841" s="5">
        <v>379415.06439999997</v>
      </c>
      <c r="AL1841" s="5">
        <v>29.35</v>
      </c>
      <c r="AM1841" s="5">
        <v>18.73</v>
      </c>
      <c r="AN1841" t="s">
        <v>47</v>
      </c>
      <c r="AO1841" t="str" cm="1">
        <f t="array" aca="1" ref="AO1841" ca="1">_FV(A1841,"Currency")</f>
        <v>USD</v>
      </c>
      <c r="AP1841" t="str" cm="1">
        <f t="array" aca="1" ref="AP1841" ca="1">_FV(A1841,"Exchange")</f>
        <v>NYSE Arca</v>
      </c>
      <c r="AQ1841" s="6" t="str" cm="1">
        <f t="array" aca="1" ref="AQ1841" ca="1">_FV(A1841,"Exchange abbreviation",TRUE)</f>
        <v>ARCX</v>
      </c>
      <c r="AR1841" t="str" cm="1">
        <f t="array" aca="1" ref="AR1841" ca="1">_FV(A1841,"Instrument type",TRUE)</f>
        <v>ETF</v>
      </c>
    </row>
    <row r="1842" spans="1:44" ht="18.75" customHeight="1" x14ac:dyDescent="0.25">
      <c r="A1842" t="e" vm="1855">
        <v>#VALUE!</v>
      </c>
      <c r="B1842" t="s">
        <v>5151</v>
      </c>
      <c r="C1842" t="s">
        <v>5152</v>
      </c>
      <c r="D1842" s="31" cm="1">
        <f t="array" aca="1" ref="D1842" ca="1">_FV(A1842,"Last trade time",TRUE)</f>
        <v>45824.840354849221</v>
      </c>
      <c r="E1842" s="23" cm="1">
        <f t="array" aca="1" ref="E1842" ca="1">_FV(A1842,"Price")</f>
        <v>31.13</v>
      </c>
      <c r="F1842" s="27" cm="1">
        <f t="array" aca="1" ref="F1842" ca="1">_FV(A1842,"Change (%)",TRUE)</f>
        <v>5.816E-3</v>
      </c>
      <c r="G1842" s="26" cm="1">
        <f t="array" aca="1" ref="G1842" ca="1">_FV(A1842,"Change")</f>
        <v>0.18</v>
      </c>
      <c r="H1842" s="23" cm="1">
        <f t="array" aca="1" ref="H1842" ca="1">_FV(A1842,"Open")</f>
        <v>31.12</v>
      </c>
      <c r="I1842" s="23" cm="1">
        <f t="array" aca="1" ref="I1842" ca="1">_FV(A1842,"Low")</f>
        <v>31.06</v>
      </c>
      <c r="J1842" s="23" cm="1">
        <f t="array" aca="1" ref="J1842" ca="1">_FV(A1842,"High")</f>
        <v>31.26</v>
      </c>
      <c r="K1842" s="23" cm="1">
        <f t="array" aca="1" ref="K1842" ca="1">_FV(A1842,"Previous close",TRUE)</f>
        <v>30.95</v>
      </c>
      <c r="L1842" s="26"/>
      <c r="M1842" s="23" cm="1">
        <f t="array" aca="1" ref="M1842" ca="1">_FV(A1842,"52 week low",TRUE)</f>
        <v>26.53</v>
      </c>
      <c r="N1842" s="23" cm="1">
        <f t="array" aca="1" ref="N1842" ca="1">_FV(A1842,"52 week high",TRUE)</f>
        <v>32.43</v>
      </c>
      <c r="O1842" s="8" cm="1">
        <f t="array" aca="1" ref="O1842" ca="1">_FV(A1842,"Volume")</f>
        <v>24575</v>
      </c>
      <c r="P1842" s="7" cm="1">
        <f t="array" aca="1" ref="P1842" ca="1">_FV(A1842,"Volume average",TRUE)</f>
        <v>37464</v>
      </c>
      <c r="Q1842" t="s">
        <v>119</v>
      </c>
      <c r="T1842" s="25" cm="1">
        <f t="array" aca="1" ref="T1842" ca="1">_FV(A1842,"Expense ratio",TRUE)</f>
        <v>5.5000000000000005E-3</v>
      </c>
      <c r="U1842" s="24" cm="1">
        <f t="array" aca="1" ref="U1842" ca="1">_FV(A1842,"Market cap",TRUE)</f>
        <v>231267962.00999999</v>
      </c>
      <c r="V1842" s="16"/>
      <c r="W1842" s="16"/>
      <c r="Z1842" s="18"/>
      <c r="AA1842" s="20"/>
      <c r="AB1842" s="20"/>
      <c r="AC1842" s="21">
        <v>41308</v>
      </c>
      <c r="AE1842" s="18"/>
      <c r="AF1842" s="20"/>
      <c r="AI1842" s="21"/>
      <c r="AJ1842" s="18"/>
      <c r="AL1842" s="18"/>
      <c r="AM1842" s="18"/>
      <c r="AN1842" t="s">
        <v>73</v>
      </c>
      <c r="AO1842" t="str" cm="1">
        <f t="array" aca="1" ref="AO1842" ca="1">_FV(A1842,"Currency")</f>
        <v>USD</v>
      </c>
      <c r="AP1842" t="str" cm="1">
        <f t="array" aca="1" ref="AP1842" ca="1">_FV(A1842,"Exchange")</f>
        <v>CBOE BZX Exchange</v>
      </c>
      <c r="AQ1842" s="6" t="str" cm="1">
        <f t="array" aca="1" ref="AQ1842" ca="1">_FV(A1842,"Exchange abbreviation",TRUE)</f>
        <v>BATS</v>
      </c>
      <c r="AR1842" t="str" cm="1">
        <f t="array" aca="1" ref="AR1842" ca="1">_FV(A1842,"Instrument type",TRUE)</f>
        <v>ETF</v>
      </c>
    </row>
    <row r="1843" spans="1:44" ht="18.75" customHeight="1" x14ac:dyDescent="0.25">
      <c r="A1843" t="e" vm="1856">
        <v>#VALUE!</v>
      </c>
      <c r="B1843" t="s">
        <v>5153</v>
      </c>
      <c r="C1843" t="s">
        <v>5154</v>
      </c>
      <c r="D1843" s="31" cm="1">
        <f t="array" aca="1" ref="D1843" ca="1">_FV(A1843,"Last trade time",TRUE)</f>
        <v>45824.910774964846</v>
      </c>
      <c r="E1843" s="23" cm="1">
        <f t="array" aca="1" ref="E1843" ca="1">_FV(A1843,"Price")</f>
        <v>41.21</v>
      </c>
      <c r="F1843" s="27" cm="1">
        <f t="array" aca="1" ref="F1843" ca="1">_FV(A1843,"Change (%)",TRUE)</f>
        <v>1.0915999999999999E-2</v>
      </c>
      <c r="G1843" s="26" cm="1">
        <f t="array" aca="1" ref="G1843" ca="1">_FV(A1843,"Change")</f>
        <v>0.44500000000000001</v>
      </c>
      <c r="H1843" s="23" cm="1">
        <f t="array" aca="1" ref="H1843" ca="1">_FV(A1843,"Open")</f>
        <v>40.94</v>
      </c>
      <c r="I1843" s="23" cm="1">
        <f t="array" aca="1" ref="I1843" ca="1">_FV(A1843,"Low")</f>
        <v>40.94</v>
      </c>
      <c r="J1843" s="23" cm="1">
        <f t="array" aca="1" ref="J1843" ca="1">_FV(A1843,"High")</f>
        <v>41.289900000000003</v>
      </c>
      <c r="K1843" s="23" cm="1">
        <f t="array" aca="1" ref="K1843" ca="1">_FV(A1843,"Previous close",TRUE)</f>
        <v>40.765000000000001</v>
      </c>
      <c r="L1843" s="26"/>
      <c r="M1843" s="23" cm="1">
        <f t="array" aca="1" ref="M1843" ca="1">_FV(A1843,"52 week low",TRUE)</f>
        <v>35.810099999999998</v>
      </c>
      <c r="N1843" s="23" cm="1">
        <f t="array" aca="1" ref="N1843" ca="1">_FV(A1843,"52 week high",TRUE)</f>
        <v>46.83</v>
      </c>
      <c r="O1843" s="8" cm="1">
        <f t="array" aca="1" ref="O1843" ca="1">_FV(A1843,"Volume")</f>
        <v>114574</v>
      </c>
      <c r="P1843" s="7" cm="1">
        <f t="array" aca="1" ref="P1843" ca="1">_FV(A1843,"Volume average",TRUE)</f>
        <v>186139</v>
      </c>
      <c r="Q1843" t="s">
        <v>424</v>
      </c>
      <c r="S1843" t="s">
        <v>61</v>
      </c>
      <c r="T1843" s="25" cm="1">
        <f t="array" aca="1" ref="T1843" ca="1">_FV(A1843,"Expense ratio",TRUE)</f>
        <v>5.5000000000000005E-3</v>
      </c>
      <c r="U1843" s="24" cm="1">
        <f t="array" aca="1" ref="U1843" ca="1">_FV(A1843,"Market cap",TRUE)</f>
        <v>810702486.60000002</v>
      </c>
      <c r="V1843" s="4">
        <v>810703104</v>
      </c>
      <c r="W1843" s="4">
        <v>810703104</v>
      </c>
      <c r="Y1843" t="s">
        <v>4772</v>
      </c>
      <c r="Z1843" s="5">
        <v>40.876899999999999</v>
      </c>
      <c r="AA1843" s="5">
        <v>24.669687</v>
      </c>
      <c r="AB1843" s="5">
        <v>0.13730000000000001</v>
      </c>
      <c r="AC1843" s="4">
        <v>220495</v>
      </c>
      <c r="AE1843" s="5">
        <v>-0.31268968530249192</v>
      </c>
      <c r="AF1843" s="5">
        <v>9.5241698862203137</v>
      </c>
      <c r="AI1843" s="4">
        <v>220495</v>
      </c>
      <c r="AJ1843" s="5">
        <v>9020450.4499999993</v>
      </c>
      <c r="AL1843" s="5">
        <v>46.83</v>
      </c>
      <c r="AM1843" s="5">
        <v>35.81</v>
      </c>
      <c r="AN1843" t="s">
        <v>90</v>
      </c>
      <c r="AO1843" t="str" cm="1">
        <f t="array" aca="1" ref="AO1843" ca="1">_FV(A1843,"Currency")</f>
        <v>USD</v>
      </c>
      <c r="AP1843" t="str" cm="1">
        <f t="array" aca="1" ref="AP1843" ca="1">_FV(A1843,"Exchange")</f>
        <v>CBOE BZX Exchange</v>
      </c>
      <c r="AQ1843" s="6" t="str" cm="1">
        <f t="array" aca="1" ref="AQ1843" ca="1">_FV(A1843,"Exchange abbreviation",TRUE)</f>
        <v>BATS</v>
      </c>
      <c r="AR1843" t="str" cm="1">
        <f t="array" aca="1" ref="AR1843" ca="1">_FV(A1843,"Instrument type",TRUE)</f>
        <v>ETF</v>
      </c>
    </row>
    <row r="1844" spans="1:44" ht="18.75" customHeight="1" x14ac:dyDescent="0.25">
      <c r="A1844" t="e" vm="1857">
        <v>#VALUE!</v>
      </c>
      <c r="B1844" t="s">
        <v>5155</v>
      </c>
      <c r="C1844" t="s">
        <v>5156</v>
      </c>
      <c r="D1844" s="31" cm="1">
        <f t="array" aca="1" ref="D1844" ca="1">_FV(A1844,"Last trade time",TRUE)</f>
        <v>45824.843750092186</v>
      </c>
      <c r="E1844" s="23" cm="1">
        <f t="array" aca="1" ref="E1844" ca="1">_FV(A1844,"Price")</f>
        <v>49.2</v>
      </c>
      <c r="F1844" s="27" cm="1">
        <f t="array" aca="1" ref="F1844" ca="1">_FV(A1844,"Change (%)",TRUE)</f>
        <v>6.5469999999999999E-3</v>
      </c>
      <c r="G1844" s="26" cm="1">
        <f t="array" aca="1" ref="G1844" ca="1">_FV(A1844,"Change")</f>
        <v>0.32</v>
      </c>
      <c r="H1844" s="23" cm="1">
        <f t="array" aca="1" ref="H1844" ca="1">_FV(A1844,"Open")</f>
        <v>49.33</v>
      </c>
      <c r="I1844" s="23" cm="1">
        <f t="array" aca="1" ref="I1844" ca="1">_FV(A1844,"Low")</f>
        <v>49.12</v>
      </c>
      <c r="J1844" s="23" cm="1">
        <f t="array" aca="1" ref="J1844" ca="1">_FV(A1844,"High")</f>
        <v>49.389200000000002</v>
      </c>
      <c r="K1844" s="23" cm="1">
        <f t="array" aca="1" ref="K1844" ca="1">_FV(A1844,"Previous close",TRUE)</f>
        <v>48.88</v>
      </c>
      <c r="L1844" s="26"/>
      <c r="M1844" s="23" cm="1">
        <f t="array" aca="1" ref="M1844" ca="1">_FV(A1844,"52 week low",TRUE)</f>
        <v>37.96</v>
      </c>
      <c r="N1844" s="23" cm="1">
        <f t="array" aca="1" ref="N1844" ca="1">_FV(A1844,"52 week high",TRUE)</f>
        <v>49.389200000000002</v>
      </c>
      <c r="O1844" s="8" cm="1">
        <f t="array" aca="1" ref="O1844" ca="1">_FV(A1844,"Volume")</f>
        <v>38450</v>
      </c>
      <c r="P1844" s="7" cm="1">
        <f t="array" aca="1" ref="P1844" ca="1">_FV(A1844,"Volume average",TRUE)</f>
        <v>89548</v>
      </c>
      <c r="Q1844" t="s">
        <v>2582</v>
      </c>
      <c r="S1844" t="s">
        <v>277</v>
      </c>
      <c r="T1844" s="25" cm="1">
        <f t="array" aca="1" ref="T1844" ca="1">_FV(A1844,"Expense ratio",TRUE)</f>
        <v>5.5000000000000005E-3</v>
      </c>
      <c r="U1844" s="24" cm="1">
        <f t="array" aca="1" ref="U1844" ca="1">_FV(A1844,"Market cap",TRUE)</f>
        <v>215934565.06</v>
      </c>
      <c r="V1844" s="4">
        <v>215937824</v>
      </c>
      <c r="W1844" s="4">
        <v>215937824</v>
      </c>
      <c r="Y1844" t="s">
        <v>5157</v>
      </c>
      <c r="Z1844" s="5">
        <v>48.41</v>
      </c>
      <c r="AA1844" s="5">
        <v>10.293333000000001</v>
      </c>
      <c r="AB1844" s="5">
        <v>3.6900000000000002E-2</v>
      </c>
      <c r="AC1844" s="4">
        <v>93090</v>
      </c>
      <c r="AE1844" s="5">
        <v>24.082075118694629</v>
      </c>
      <c r="AF1844" s="5">
        <v>22.675167020462531</v>
      </c>
      <c r="AI1844" s="4">
        <v>93090</v>
      </c>
      <c r="AJ1844" s="5">
        <v>4526966.7</v>
      </c>
      <c r="AL1844" s="5">
        <v>48.84</v>
      </c>
      <c r="AM1844" s="5">
        <v>37.96</v>
      </c>
      <c r="AN1844" t="s">
        <v>90</v>
      </c>
      <c r="AO1844" t="str" cm="1">
        <f t="array" aca="1" ref="AO1844" ca="1">_FV(A1844,"Currency")</f>
        <v>USD</v>
      </c>
      <c r="AP1844" t="str" cm="1">
        <f t="array" aca="1" ref="AP1844" ca="1">_FV(A1844,"Exchange")</f>
        <v>Nasdaq Stock Market</v>
      </c>
      <c r="AQ1844" s="6" t="str" cm="1">
        <f t="array" aca="1" ref="AQ1844" ca="1">_FV(A1844,"Exchange abbreviation",TRUE)</f>
        <v>XNAS</v>
      </c>
      <c r="AR1844" t="str" cm="1">
        <f t="array" aca="1" ref="AR1844" ca="1">_FV(A1844,"Instrument type",TRUE)</f>
        <v>ETF</v>
      </c>
    </row>
    <row r="1845" spans="1:44" ht="18.75" customHeight="1" x14ac:dyDescent="0.25">
      <c r="A1845" t="e" vm="1858">
        <v>#VALUE!</v>
      </c>
      <c r="B1845" t="s">
        <v>5158</v>
      </c>
      <c r="C1845" t="s">
        <v>5159</v>
      </c>
      <c r="D1845" s="31" cm="1">
        <f t="array" aca="1" ref="D1845" ca="1">_FV(A1845,"Last trade time",TRUE)</f>
        <v>45824.840277789066</v>
      </c>
      <c r="E1845" s="23" cm="1">
        <f t="array" aca="1" ref="E1845" ca="1">_FV(A1845,"Price")</f>
        <v>48.705300000000001</v>
      </c>
      <c r="F1845" s="27" cm="1">
        <f t="array" aca="1" ref="F1845" ca="1">_FV(A1845,"Change (%)",TRUE)</f>
        <v>-5.8279999999999996E-4</v>
      </c>
      <c r="G1845" s="26" cm="1">
        <f t="array" aca="1" ref="G1845" ca="1">_FV(A1845,"Change")</f>
        <v>-2.8400000000000002E-2</v>
      </c>
      <c r="H1845" s="23" cm="1">
        <f t="array" aca="1" ref="H1845" ca="1">_FV(A1845,"Open")</f>
        <v>48.74</v>
      </c>
      <c r="I1845" s="23" cm="1">
        <f t="array" aca="1" ref="I1845" ca="1">_FV(A1845,"Low")</f>
        <v>48.705300000000001</v>
      </c>
      <c r="J1845" s="23" cm="1">
        <f t="array" aca="1" ref="J1845" ca="1">_FV(A1845,"High")</f>
        <v>48.829900000000002</v>
      </c>
      <c r="K1845" s="23" cm="1">
        <f t="array" aca="1" ref="K1845" ca="1">_FV(A1845,"Previous close",TRUE)</f>
        <v>48.733699999999999</v>
      </c>
      <c r="L1845" s="26"/>
      <c r="M1845" s="23" cm="1">
        <f t="array" aca="1" ref="M1845" ca="1">_FV(A1845,"52 week low",TRUE)</f>
        <v>47.51</v>
      </c>
      <c r="N1845" s="23" cm="1">
        <f t="array" aca="1" ref="N1845" ca="1">_FV(A1845,"52 week high",TRUE)</f>
        <v>51.06</v>
      </c>
      <c r="O1845" s="8" cm="1">
        <f t="array" aca="1" ref="O1845" ca="1">_FV(A1845,"Volume")</f>
        <v>466</v>
      </c>
      <c r="P1845" s="7" cm="1">
        <f t="array" aca="1" ref="P1845" ca="1">_FV(A1845,"Volume average",TRUE)</f>
        <v>1793</v>
      </c>
      <c r="Q1845" t="s">
        <v>45</v>
      </c>
      <c r="R1845" t="s">
        <v>5160</v>
      </c>
      <c r="T1845" s="25" cm="1">
        <f t="array" aca="1" ref="T1845" ca="1">_FV(A1845,"Expense ratio",TRUE)</f>
        <v>5.5000000000000005E-3</v>
      </c>
      <c r="U1845" s="24" cm="1">
        <f t="array" aca="1" ref="U1845" ca="1">_FV(A1845,"Market cap",TRUE)</f>
        <v>26679621.059999999</v>
      </c>
      <c r="V1845" s="16"/>
      <c r="W1845" s="16"/>
      <c r="Z1845" s="18"/>
      <c r="AA1845" s="20"/>
      <c r="AB1845" s="20"/>
      <c r="AC1845" s="21">
        <v>1826</v>
      </c>
      <c r="AE1845" s="18"/>
      <c r="AF1845" s="20"/>
      <c r="AI1845" s="21"/>
      <c r="AJ1845" s="18"/>
      <c r="AL1845" s="18"/>
      <c r="AM1845" s="18"/>
      <c r="AN1845" t="s">
        <v>73</v>
      </c>
      <c r="AO1845" t="str" cm="1">
        <f t="array" aca="1" ref="AO1845" ca="1">_FV(A1845,"Currency")</f>
        <v>USD</v>
      </c>
      <c r="AP1845" t="str" cm="1">
        <f t="array" aca="1" ref="AP1845" ca="1">_FV(A1845,"Exchange")</f>
        <v>NYSE Arca</v>
      </c>
      <c r="AQ1845" s="6" t="str" cm="1">
        <f t="array" aca="1" ref="AQ1845" ca="1">_FV(A1845,"Exchange abbreviation",TRUE)</f>
        <v>ARCX</v>
      </c>
      <c r="AR1845" t="str" cm="1">
        <f t="array" aca="1" ref="AR1845" ca="1">_FV(A1845,"Instrument type",TRUE)</f>
        <v>ETF</v>
      </c>
    </row>
    <row r="1846" spans="1:44" ht="18.75" customHeight="1" x14ac:dyDescent="0.25">
      <c r="A1846" t="e" vm="1859">
        <v>#VALUE!</v>
      </c>
      <c r="B1846" t="s">
        <v>5161</v>
      </c>
      <c r="C1846" t="s">
        <v>5162</v>
      </c>
      <c r="D1846" s="31" cm="1">
        <f t="array" aca="1" ref="D1846" ca="1">_FV(A1846,"Last trade time",TRUE)</f>
        <v>45824.840277823438</v>
      </c>
      <c r="E1846" s="23" cm="1">
        <f t="array" aca="1" ref="E1846" ca="1">_FV(A1846,"Price")</f>
        <v>27.7652</v>
      </c>
      <c r="F1846" s="27" cm="1">
        <f t="array" aca="1" ref="F1846" ca="1">_FV(A1846,"Change (%)",TRUE)</f>
        <v>7.7929999999999996E-3</v>
      </c>
      <c r="G1846" s="26" cm="1">
        <f t="array" aca="1" ref="G1846" ca="1">_FV(A1846,"Change")</f>
        <v>0.2147</v>
      </c>
      <c r="H1846" s="23" cm="1">
        <f t="array" aca="1" ref="H1846" ca="1">_FV(A1846,"Open")</f>
        <v>27.75</v>
      </c>
      <c r="I1846" s="23" cm="1">
        <f t="array" aca="1" ref="I1846" ca="1">_FV(A1846,"Low")</f>
        <v>27.5501</v>
      </c>
      <c r="J1846" s="23" cm="1">
        <f t="array" aca="1" ref="J1846" ca="1">_FV(A1846,"High")</f>
        <v>27.79</v>
      </c>
      <c r="K1846" s="23" cm="1">
        <f t="array" aca="1" ref="K1846" ca="1">_FV(A1846,"Previous close",TRUE)</f>
        <v>27.5505</v>
      </c>
      <c r="L1846" s="26"/>
      <c r="M1846" s="23" cm="1">
        <f t="array" aca="1" ref="M1846" ca="1">_FV(A1846,"52 week low",TRUE)</f>
        <v>25</v>
      </c>
      <c r="N1846" s="23" cm="1">
        <f t="array" aca="1" ref="N1846" ca="1">_FV(A1846,"52 week high",TRUE)</f>
        <v>28.4</v>
      </c>
      <c r="O1846" s="8" cm="1">
        <f t="array" aca="1" ref="O1846" ca="1">_FV(A1846,"Volume")</f>
        <v>8110</v>
      </c>
      <c r="P1846" s="7" cm="1">
        <f t="array" aca="1" ref="P1846" ca="1">_FV(A1846,"Volume average",TRUE)</f>
        <v>10371</v>
      </c>
      <c r="Q1846" t="s">
        <v>2314</v>
      </c>
      <c r="R1846" t="s">
        <v>2315</v>
      </c>
      <c r="S1846" t="s">
        <v>56</v>
      </c>
      <c r="T1846" s="25" cm="1">
        <f t="array" aca="1" ref="T1846" ca="1">_FV(A1846,"Expense ratio",TRUE)</f>
        <v>5.5000000000000005E-3</v>
      </c>
      <c r="U1846" s="24" cm="1">
        <f t="array" aca="1" ref="U1846" ca="1">_FV(A1846,"Market cap",TRUE)</f>
        <v>71011248.859999999</v>
      </c>
      <c r="V1846" s="4">
        <v>71011248</v>
      </c>
      <c r="W1846" s="4">
        <v>71011248</v>
      </c>
      <c r="Y1846" t="s">
        <v>5163</v>
      </c>
      <c r="Z1846" s="5">
        <v>27.527000000000001</v>
      </c>
      <c r="AA1846" s="20"/>
      <c r="AB1846" s="5">
        <v>4.1199997000000002E-2</v>
      </c>
      <c r="AC1846" s="4">
        <v>12957</v>
      </c>
      <c r="AE1846" s="5">
        <v>10.725429193365249</v>
      </c>
      <c r="AF1846" s="5">
        <v>8.6795987595376545</v>
      </c>
      <c r="AI1846" s="4">
        <v>12957</v>
      </c>
      <c r="AJ1846" s="5">
        <v>355864.005</v>
      </c>
      <c r="AL1846" s="5">
        <v>28.4</v>
      </c>
      <c r="AM1846" s="4">
        <v>25</v>
      </c>
      <c r="AN1846" t="s">
        <v>47</v>
      </c>
      <c r="AO1846" t="str" cm="1">
        <f t="array" aca="1" ref="AO1846" ca="1">_FV(A1846,"Currency")</f>
        <v>USD</v>
      </c>
      <c r="AP1846" t="str" cm="1">
        <f t="array" aca="1" ref="AP1846" ca="1">_FV(A1846,"Exchange")</f>
        <v>NYSE Arca</v>
      </c>
      <c r="AQ1846" s="6" t="str" cm="1">
        <f t="array" aca="1" ref="AQ1846" ca="1">_FV(A1846,"Exchange abbreviation",TRUE)</f>
        <v>ARCX</v>
      </c>
      <c r="AR1846" t="str" cm="1">
        <f t="array" aca="1" ref="AR1846" ca="1">_FV(A1846,"Instrument type",TRUE)</f>
        <v>ETF</v>
      </c>
    </row>
    <row r="1847" spans="1:44" ht="18.75" customHeight="1" x14ac:dyDescent="0.25">
      <c r="A1847" t="e" vm="1860">
        <v>#VALUE!</v>
      </c>
      <c r="B1847" t="s">
        <v>5164</v>
      </c>
      <c r="C1847" t="s">
        <v>5165</v>
      </c>
      <c r="D1847" s="31" cm="1">
        <f t="array" aca="1" ref="D1847" ca="1">_FV(A1847,"Last trade time",TRUE)</f>
        <v>45824.913807580466</v>
      </c>
      <c r="E1847" s="23" cm="1">
        <f t="array" aca="1" ref="E1847" ca="1">_FV(A1847,"Price")</f>
        <v>39.51</v>
      </c>
      <c r="F1847" s="27" cm="1">
        <f t="array" aca="1" ref="F1847" ca="1">_FV(A1847,"Change (%)",TRUE)</f>
        <v>1.3857E-2</v>
      </c>
      <c r="G1847" s="26" cm="1">
        <f t="array" aca="1" ref="G1847" ca="1">_FV(A1847,"Change")</f>
        <v>0.54</v>
      </c>
      <c r="H1847" s="23" cm="1">
        <f t="array" aca="1" ref="H1847" ca="1">_FV(A1847,"Open")</f>
        <v>39.200000000000003</v>
      </c>
      <c r="I1847" s="23" cm="1">
        <f t="array" aca="1" ref="I1847" ca="1">_FV(A1847,"Low")</f>
        <v>39.200000000000003</v>
      </c>
      <c r="J1847" s="23" cm="1">
        <f t="array" aca="1" ref="J1847" ca="1">_FV(A1847,"High")</f>
        <v>39.57</v>
      </c>
      <c r="K1847" s="23" cm="1">
        <f t="array" aca="1" ref="K1847" ca="1">_FV(A1847,"Previous close",TRUE)</f>
        <v>38.97</v>
      </c>
      <c r="L1847" s="26"/>
      <c r="M1847" s="23" cm="1">
        <f t="array" aca="1" ref="M1847" ca="1">_FV(A1847,"52 week low",TRUE)</f>
        <v>33</v>
      </c>
      <c r="N1847" s="23" cm="1">
        <f t="array" aca="1" ref="N1847" ca="1">_FV(A1847,"52 week high",TRUE)</f>
        <v>45.21</v>
      </c>
      <c r="O1847" s="8" cm="1">
        <f t="array" aca="1" ref="O1847" ca="1">_FV(A1847,"Volume")</f>
        <v>72293</v>
      </c>
      <c r="P1847" s="7" cm="1">
        <f t="array" aca="1" ref="P1847" ca="1">_FV(A1847,"Volume average",TRUE)</f>
        <v>59928</v>
      </c>
      <c r="Q1847" t="s">
        <v>424</v>
      </c>
      <c r="S1847" t="s">
        <v>61</v>
      </c>
      <c r="T1847" s="25" cm="1">
        <f t="array" aca="1" ref="T1847" ca="1">_FV(A1847,"Expense ratio",TRUE)</f>
        <v>5.5000000000000005E-3</v>
      </c>
      <c r="U1847" s="24" cm="1">
        <f t="array" aca="1" ref="U1847" ca="1">_FV(A1847,"Market cap",TRUE)</f>
        <v>151288886.69999999</v>
      </c>
      <c r="V1847" s="4">
        <v>151289024</v>
      </c>
      <c r="W1847" s="4">
        <v>151289024</v>
      </c>
      <c r="Y1847" t="s">
        <v>2228</v>
      </c>
      <c r="Z1847" s="5">
        <v>39.107599999999998</v>
      </c>
      <c r="AA1847" s="19">
        <v>30.805056</v>
      </c>
      <c r="AB1847" s="5">
        <v>9.6499994000000006E-2</v>
      </c>
      <c r="AC1847" s="4">
        <v>58915</v>
      </c>
      <c r="AE1847" s="5">
        <v>1.2156115210919081</v>
      </c>
      <c r="AF1847" s="5">
        <v>10.66207007777604</v>
      </c>
      <c r="AI1847" s="4">
        <v>58915</v>
      </c>
      <c r="AJ1847" s="5">
        <v>2305933.1</v>
      </c>
      <c r="AL1847" s="5">
        <v>45.21</v>
      </c>
      <c r="AM1847" s="4">
        <v>33</v>
      </c>
      <c r="AN1847" t="s">
        <v>90</v>
      </c>
      <c r="AO1847" t="str" cm="1">
        <f t="array" aca="1" ref="AO1847" ca="1">_FV(A1847,"Currency")</f>
        <v>USD</v>
      </c>
      <c r="AP1847" t="str" cm="1">
        <f t="array" aca="1" ref="AP1847" ca="1">_FV(A1847,"Exchange")</f>
        <v>Nasdaq Stock Market</v>
      </c>
      <c r="AQ1847" s="6" t="str" cm="1">
        <f t="array" aca="1" ref="AQ1847" ca="1">_FV(A1847,"Exchange abbreviation",TRUE)</f>
        <v>XNAS</v>
      </c>
      <c r="AR1847" t="str" cm="1">
        <f t="array" aca="1" ref="AR1847" ca="1">_FV(A1847,"Instrument type",TRUE)</f>
        <v>ETF</v>
      </c>
    </row>
    <row r="1848" spans="1:44" ht="18.75" customHeight="1" x14ac:dyDescent="0.25">
      <c r="A1848" t="e" vm="1861">
        <v>#VALUE!</v>
      </c>
      <c r="B1848" t="s">
        <v>5166</v>
      </c>
      <c r="C1848" t="s">
        <v>5167</v>
      </c>
      <c r="D1848" s="31" cm="1">
        <f t="array" aca="1" ref="D1848" ca="1">_FV(A1848,"Last trade time",TRUE)</f>
        <v>45824.840277789066</v>
      </c>
      <c r="E1848" s="23" cm="1">
        <f t="array" aca="1" ref="E1848" ca="1">_FV(A1848,"Price")</f>
        <v>19.398900000000001</v>
      </c>
      <c r="F1848" s="27" cm="1">
        <f t="array" aca="1" ref="F1848" ca="1">_FV(A1848,"Change (%)",TRUE)</f>
        <v>9.0880000000000006E-3</v>
      </c>
      <c r="G1848" s="26" cm="1">
        <f t="array" aca="1" ref="G1848" ca="1">_FV(A1848,"Change")</f>
        <v>0.17469999999999999</v>
      </c>
      <c r="H1848" s="23" cm="1">
        <f t="array" aca="1" ref="H1848" ca="1">_FV(A1848,"Open")</f>
        <v>19.398900000000001</v>
      </c>
      <c r="I1848" s="23" cm="1">
        <f t="array" aca="1" ref="I1848" ca="1">_FV(A1848,"Low")</f>
        <v>19.398900000000001</v>
      </c>
      <c r="J1848" s="23" cm="1">
        <f t="array" aca="1" ref="J1848" ca="1">_FV(A1848,"High")</f>
        <v>19.398900000000001</v>
      </c>
      <c r="K1848" s="23" cm="1">
        <f t="array" aca="1" ref="K1848" ca="1">_FV(A1848,"Previous close",TRUE)</f>
        <v>19.2242</v>
      </c>
      <c r="L1848" s="26"/>
      <c r="M1848" s="23" cm="1">
        <f t="array" aca="1" ref="M1848" ca="1">_FV(A1848,"52 week low",TRUE)</f>
        <v>16.75</v>
      </c>
      <c r="N1848" s="23" cm="1">
        <f t="array" aca="1" ref="N1848" ca="1">_FV(A1848,"52 week high",TRUE)</f>
        <v>21.778600000000001</v>
      </c>
      <c r="O1848" s="8" cm="1">
        <f t="array" aca="1" ref="O1848" ca="1">_FV(A1848,"Volume")</f>
        <v>0</v>
      </c>
      <c r="P1848" s="7" cm="1">
        <f t="array" aca="1" ref="P1848" ca="1">_FV(A1848,"Volume average",TRUE)</f>
        <v>1201</v>
      </c>
      <c r="Q1848" t="s">
        <v>1734</v>
      </c>
      <c r="S1848" t="s">
        <v>5168</v>
      </c>
      <c r="T1848" s="25" cm="1">
        <f t="array" aca="1" ref="T1848" ca="1">_FV(A1848,"Expense ratio",TRUE)</f>
        <v>5.5000000000000005E-3</v>
      </c>
      <c r="U1848" s="24" cm="1">
        <f t="array" aca="1" ref="U1848" ca="1">_FV(A1848,"Market cap",TRUE)</f>
        <v>976848.82</v>
      </c>
      <c r="V1848" s="4">
        <v>976848</v>
      </c>
      <c r="W1848" s="4">
        <v>976848</v>
      </c>
      <c r="Y1848" t="s">
        <v>5169</v>
      </c>
      <c r="Z1848" s="5">
        <v>19.785</v>
      </c>
      <c r="AA1848" s="5">
        <v>22.954977</v>
      </c>
      <c r="AB1848" s="20"/>
      <c r="AC1848" s="4">
        <v>784</v>
      </c>
      <c r="AE1848" s="5">
        <v>0.55003718042683225</v>
      </c>
      <c r="AF1848" s="20"/>
      <c r="AI1848" s="4">
        <v>784</v>
      </c>
      <c r="AJ1848" s="5">
        <v>15507.52</v>
      </c>
      <c r="AL1848" s="5">
        <v>21.779</v>
      </c>
      <c r="AM1848" s="5">
        <v>16.75</v>
      </c>
      <c r="AN1848" t="s">
        <v>47</v>
      </c>
      <c r="AO1848" t="str" cm="1">
        <f t="array" aca="1" ref="AO1848" ca="1">_FV(A1848,"Currency")</f>
        <v>USD</v>
      </c>
      <c r="AP1848" t="str" cm="1">
        <f t="array" aca="1" ref="AP1848" ca="1">_FV(A1848,"Exchange")</f>
        <v>NYSE Arca</v>
      </c>
      <c r="AQ1848" s="6" t="str" cm="1">
        <f t="array" aca="1" ref="AQ1848" ca="1">_FV(A1848,"Exchange abbreviation",TRUE)</f>
        <v>ARCX</v>
      </c>
      <c r="AR1848" t="str" cm="1">
        <f t="array" aca="1" ref="AR1848" ca="1">_FV(A1848,"Instrument type",TRUE)</f>
        <v>ETF</v>
      </c>
    </row>
    <row r="1849" spans="1:44" ht="18.75" customHeight="1" x14ac:dyDescent="0.25">
      <c r="A1849" t="e" vm="1862">
        <v>#VALUE!</v>
      </c>
      <c r="B1849" t="s">
        <v>5170</v>
      </c>
      <c r="C1849" t="s">
        <v>5171</v>
      </c>
      <c r="D1849" s="31" cm="1">
        <f t="array" aca="1" ref="D1849" ca="1">_FV(A1849,"Last trade time",TRUE)</f>
        <v>45824.872229039065</v>
      </c>
      <c r="E1849" s="23" cm="1">
        <f t="array" aca="1" ref="E1849" ca="1">_FV(A1849,"Price")</f>
        <v>27.3</v>
      </c>
      <c r="F1849" s="27" cm="1">
        <f t="array" aca="1" ref="F1849" ca="1">_FV(A1849,"Change (%)",TRUE)</f>
        <v>1.729E-2</v>
      </c>
      <c r="G1849" s="26" cm="1">
        <f t="array" aca="1" ref="G1849" ca="1">_FV(A1849,"Change")</f>
        <v>0.46400000000000002</v>
      </c>
      <c r="H1849" s="23" cm="1">
        <f t="array" aca="1" ref="H1849" ca="1">_FV(A1849,"Open")</f>
        <v>27.08</v>
      </c>
      <c r="I1849" s="23" cm="1">
        <f t="array" aca="1" ref="I1849" ca="1">_FV(A1849,"Low")</f>
        <v>27.08</v>
      </c>
      <c r="J1849" s="23" cm="1">
        <f t="array" aca="1" ref="J1849" ca="1">_FV(A1849,"High")</f>
        <v>27.4725</v>
      </c>
      <c r="K1849" s="23" cm="1">
        <f t="array" aca="1" ref="K1849" ca="1">_FV(A1849,"Previous close",TRUE)</f>
        <v>26.835999999999999</v>
      </c>
      <c r="L1849" s="26"/>
      <c r="M1849" s="23" cm="1">
        <f t="array" aca="1" ref="M1849" ca="1">_FV(A1849,"52 week low",TRUE)</f>
        <v>18.329999999999998</v>
      </c>
      <c r="N1849" s="23" cm="1">
        <f t="array" aca="1" ref="N1849" ca="1">_FV(A1849,"52 week high",TRUE)</f>
        <v>29.6</v>
      </c>
      <c r="O1849" s="8" cm="1">
        <f t="array" aca="1" ref="O1849" ca="1">_FV(A1849,"Volume")</f>
        <v>373462</v>
      </c>
      <c r="P1849" s="7" cm="1">
        <f t="array" aca="1" ref="P1849" ca="1">_FV(A1849,"Volume average",TRUE)</f>
        <v>2918118</v>
      </c>
      <c r="Q1849" t="s">
        <v>490</v>
      </c>
      <c r="T1849" s="25" cm="1">
        <f t="array" aca="1" ref="T1849" ca="1">_FV(A1849,"Expense ratio",TRUE)</f>
        <v>5.5000000000000005E-3</v>
      </c>
      <c r="U1849" s="24" cm="1">
        <f t="array" aca="1" ref="U1849" ca="1">_FV(A1849,"Market cap",TRUE)</f>
        <v>1689184811.3299999</v>
      </c>
      <c r="V1849" s="16"/>
      <c r="W1849" s="16"/>
      <c r="X1849" t="s">
        <v>5172</v>
      </c>
      <c r="Z1849" s="18"/>
      <c r="AA1849" s="20"/>
      <c r="AB1849" s="20"/>
      <c r="AC1849" s="21">
        <v>2893071</v>
      </c>
      <c r="AE1849" s="18"/>
      <c r="AF1849" s="20"/>
      <c r="AI1849" s="21"/>
      <c r="AJ1849" s="18"/>
      <c r="AL1849" s="18"/>
      <c r="AM1849" s="18"/>
      <c r="AN1849" t="s">
        <v>73</v>
      </c>
      <c r="AO1849" t="str" cm="1">
        <f t="array" aca="1" ref="AO1849" ca="1">_FV(A1849,"Currency")</f>
        <v>USD</v>
      </c>
      <c r="AP1849" t="str" cm="1">
        <f t="array" aca="1" ref="AP1849" ca="1">_FV(A1849,"Exchange")</f>
        <v>NYSE Arca</v>
      </c>
      <c r="AQ1849" s="6" t="str" cm="1">
        <f t="array" aca="1" ref="AQ1849" ca="1">_FV(A1849,"Exchange abbreviation",TRUE)</f>
        <v>ARCX</v>
      </c>
      <c r="AR1849" t="str" cm="1">
        <f t="array" aca="1" ref="AR1849" ca="1">_FV(A1849,"Instrument type",TRUE)</f>
        <v>ETF</v>
      </c>
    </row>
    <row r="1850" spans="1:44" ht="18.75" customHeight="1" x14ac:dyDescent="0.25">
      <c r="A1850" t="e" vm="1863">
        <v>#VALUE!</v>
      </c>
      <c r="B1850" t="s">
        <v>5173</v>
      </c>
      <c r="C1850" t="s">
        <v>5174</v>
      </c>
      <c r="D1850" s="31" cm="1">
        <f t="array" aca="1" ref="D1850" ca="1">_FV(A1850,"Last trade time",TRUE)</f>
        <v>45824.843750265623</v>
      </c>
      <c r="E1850" s="23" cm="1">
        <f t="array" aca="1" ref="E1850" ca="1">_FV(A1850,"Price")</f>
        <v>24.8917</v>
      </c>
      <c r="F1850" s="27" cm="1">
        <f t="array" aca="1" ref="F1850" ca="1">_FV(A1850,"Change (%)",TRUE)</f>
        <v>1.3279000000000001E-2</v>
      </c>
      <c r="G1850" s="26" cm="1">
        <f t="array" aca="1" ref="G1850" ca="1">_FV(A1850,"Change")</f>
        <v>0.32619999999999999</v>
      </c>
      <c r="H1850" s="23" cm="1">
        <f t="array" aca="1" ref="H1850" ca="1">_FV(A1850,"Open")</f>
        <v>25.03</v>
      </c>
      <c r="I1850" s="23" cm="1">
        <f t="array" aca="1" ref="I1850" ca="1">_FV(A1850,"Low")</f>
        <v>24.8917</v>
      </c>
      <c r="J1850" s="23" cm="1">
        <f t="array" aca="1" ref="J1850" ca="1">_FV(A1850,"High")</f>
        <v>25.03</v>
      </c>
      <c r="K1850" s="23" cm="1">
        <f t="array" aca="1" ref="K1850" ca="1">_FV(A1850,"Previous close",TRUE)</f>
        <v>24.5655</v>
      </c>
      <c r="L1850" s="26"/>
      <c r="M1850" s="23" cm="1">
        <f t="array" aca="1" ref="M1850" ca="1">_FV(A1850,"52 week low",TRUE)</f>
        <v>20.71</v>
      </c>
      <c r="N1850" s="23" cm="1">
        <f t="array" aca="1" ref="N1850" ca="1">_FV(A1850,"52 week high",TRUE)</f>
        <v>27.55</v>
      </c>
      <c r="O1850" s="8" cm="1">
        <f t="array" aca="1" ref="O1850" ca="1">_FV(A1850,"Volume")</f>
        <v>4260</v>
      </c>
      <c r="P1850" s="7" cm="1">
        <f t="array" aca="1" ref="P1850" ca="1">_FV(A1850,"Volume average",TRUE)</f>
        <v>3097</v>
      </c>
      <c r="Q1850" t="s">
        <v>496</v>
      </c>
      <c r="S1850" t="s">
        <v>5175</v>
      </c>
      <c r="T1850" s="25" cm="1">
        <f t="array" aca="1" ref="T1850" ca="1">_FV(A1850,"Expense ratio",TRUE)</f>
        <v>5.5000000000000005E-3</v>
      </c>
      <c r="U1850" s="24" cm="1">
        <f t="array" aca="1" ref="U1850" ca="1">_FV(A1850,"Market cap",TRUE)</f>
        <v>104392082.01000001</v>
      </c>
      <c r="V1850" s="4">
        <v>104392080</v>
      </c>
      <c r="W1850" s="4">
        <v>104392080</v>
      </c>
      <c r="Y1850" t="s">
        <v>2656</v>
      </c>
      <c r="Z1850" s="5">
        <v>24.968399999999999</v>
      </c>
      <c r="AA1850" s="5">
        <v>25.083794000000001</v>
      </c>
      <c r="AB1850" s="5">
        <v>4.7999998000000004E-3</v>
      </c>
      <c r="AC1850" s="4">
        <v>6887</v>
      </c>
      <c r="AE1850" s="5">
        <v>-1.8695987795365629</v>
      </c>
      <c r="AF1850" s="5">
        <v>5.6649713024994766</v>
      </c>
      <c r="AI1850" s="4">
        <v>6887</v>
      </c>
      <c r="AJ1850" s="5">
        <v>172140.565</v>
      </c>
      <c r="AL1850" s="5">
        <v>27.55</v>
      </c>
      <c r="AM1850" s="5">
        <v>20.71</v>
      </c>
      <c r="AN1850" t="s">
        <v>47</v>
      </c>
      <c r="AO1850" t="str" cm="1">
        <f t="array" aca="1" ref="AO1850" ca="1">_FV(A1850,"Currency")</f>
        <v>USD</v>
      </c>
      <c r="AP1850" t="str" cm="1">
        <f t="array" aca="1" ref="AP1850" ca="1">_FV(A1850,"Exchange")</f>
        <v>Nasdaq Stock Market</v>
      </c>
      <c r="AQ1850" s="6" t="str" cm="1">
        <f t="array" aca="1" ref="AQ1850" ca="1">_FV(A1850,"Exchange abbreviation",TRUE)</f>
        <v>XNAS</v>
      </c>
      <c r="AR1850" t="str" cm="1">
        <f t="array" aca="1" ref="AR1850" ca="1">_FV(A1850,"Instrument type",TRUE)</f>
        <v>ETF</v>
      </c>
    </row>
    <row r="1851" spans="1:44" ht="18.75" customHeight="1" x14ac:dyDescent="0.25">
      <c r="A1851" t="e" vm="1864">
        <v>#VALUE!</v>
      </c>
      <c r="B1851" t="s">
        <v>5176</v>
      </c>
      <c r="C1851" t="s">
        <v>5177</v>
      </c>
      <c r="D1851" s="31" cm="1">
        <f t="array" aca="1" ref="D1851" ca="1">_FV(A1851,"Last trade time",TRUE)</f>
        <v>45824.840277789066</v>
      </c>
      <c r="E1851" s="23" cm="1">
        <f t="array" aca="1" ref="E1851" ca="1">_FV(A1851,"Price")</f>
        <v>28.34</v>
      </c>
      <c r="F1851" s="27" cm="1">
        <f t="array" aca="1" ref="F1851" ca="1">_FV(A1851,"Change (%)",TRUE)</f>
        <v>1.8692E-2</v>
      </c>
      <c r="G1851" s="26" cm="1">
        <f t="array" aca="1" ref="G1851" ca="1">_FV(A1851,"Change")</f>
        <v>0.52</v>
      </c>
      <c r="H1851" s="23" cm="1">
        <f t="array" aca="1" ref="H1851" ca="1">_FV(A1851,"Open")</f>
        <v>28.09</v>
      </c>
      <c r="I1851" s="23" cm="1">
        <f t="array" aca="1" ref="I1851" ca="1">_FV(A1851,"Low")</f>
        <v>28.09</v>
      </c>
      <c r="J1851" s="23" cm="1">
        <f t="array" aca="1" ref="J1851" ca="1">_FV(A1851,"High")</f>
        <v>28.49</v>
      </c>
      <c r="K1851" s="23" cm="1">
        <f t="array" aca="1" ref="K1851" ca="1">_FV(A1851,"Previous close",TRUE)</f>
        <v>27.82</v>
      </c>
      <c r="L1851" s="26"/>
      <c r="M1851" s="23" cm="1">
        <f t="array" aca="1" ref="M1851" ca="1">_FV(A1851,"52 week low",TRUE)</f>
        <v>18.899999999999999</v>
      </c>
      <c r="N1851" s="23" cm="1">
        <f t="array" aca="1" ref="N1851" ca="1">_FV(A1851,"52 week high",TRUE)</f>
        <v>28.49</v>
      </c>
      <c r="O1851" s="8" cm="1">
        <f t="array" aca="1" ref="O1851" ca="1">_FV(A1851,"Volume")</f>
        <v>19936</v>
      </c>
      <c r="P1851" s="7" cm="1">
        <f t="array" aca="1" ref="P1851" ca="1">_FV(A1851,"Volume average",TRUE)</f>
        <v>29668</v>
      </c>
      <c r="Q1851" t="s">
        <v>698</v>
      </c>
      <c r="S1851" t="s">
        <v>5149</v>
      </c>
      <c r="T1851" s="25" cm="1">
        <f t="array" aca="1" ref="T1851" ca="1">_FV(A1851,"Expense ratio",TRUE)</f>
        <v>5.5000000000000005E-3</v>
      </c>
      <c r="U1851" s="24" cm="1">
        <f t="array" aca="1" ref="U1851" ca="1">_FV(A1851,"Market cap",TRUE)</f>
        <v>37961405.25</v>
      </c>
      <c r="V1851" s="4">
        <v>37961404</v>
      </c>
      <c r="W1851" s="4">
        <v>37961404</v>
      </c>
      <c r="Y1851" t="s">
        <v>4013</v>
      </c>
      <c r="Z1851" s="5">
        <v>28.08</v>
      </c>
      <c r="AA1851" s="5">
        <v>33.674039999999998</v>
      </c>
      <c r="AB1851" s="5">
        <v>1.5E-3</v>
      </c>
      <c r="AC1851" s="4">
        <v>20888</v>
      </c>
      <c r="AE1851" s="5">
        <v>7.7718174351959712</v>
      </c>
      <c r="AF1851" s="5">
        <v>30.910673489756309</v>
      </c>
      <c r="AI1851" s="4">
        <v>20888</v>
      </c>
      <c r="AJ1851" s="5">
        <v>587788.32000000007</v>
      </c>
      <c r="AL1851" s="5">
        <v>28.29</v>
      </c>
      <c r="AM1851" s="5">
        <v>18.899999999999999</v>
      </c>
      <c r="AN1851" t="s">
        <v>47</v>
      </c>
      <c r="AO1851" t="str" cm="1">
        <f t="array" aca="1" ref="AO1851" ca="1">_FV(A1851,"Currency")</f>
        <v>USD</v>
      </c>
      <c r="AP1851" t="str" cm="1">
        <f t="array" aca="1" ref="AP1851" ca="1">_FV(A1851,"Exchange")</f>
        <v>NYSE Arca</v>
      </c>
      <c r="AQ1851" s="6" t="str" cm="1">
        <f t="array" aca="1" ref="AQ1851" ca="1">_FV(A1851,"Exchange abbreviation",TRUE)</f>
        <v>ARCX</v>
      </c>
      <c r="AR1851" t="str" cm="1">
        <f t="array" aca="1" ref="AR1851" ca="1">_FV(A1851,"Instrument type",TRUE)</f>
        <v>ETF</v>
      </c>
    </row>
    <row r="1852" spans="1:44" ht="18.75" customHeight="1" x14ac:dyDescent="0.25">
      <c r="A1852" t="e" vm="1865">
        <v>#VALUE!</v>
      </c>
      <c r="B1852" t="s">
        <v>5178</v>
      </c>
      <c r="C1852" t="s">
        <v>5179</v>
      </c>
      <c r="D1852" s="31" cm="1">
        <f t="array" aca="1" ref="D1852" ca="1">_FV(A1852,"Last trade time",TRUE)</f>
        <v>45824.84027780078</v>
      </c>
      <c r="E1852" s="23" cm="1">
        <f t="array" aca="1" ref="E1852" ca="1">_FV(A1852,"Price")</f>
        <v>35.46</v>
      </c>
      <c r="F1852" s="27" cm="1">
        <f t="array" aca="1" ref="F1852" ca="1">_FV(A1852,"Change (%)",TRUE)</f>
        <v>1.0113E-2</v>
      </c>
      <c r="G1852" s="26" cm="1">
        <f t="array" aca="1" ref="G1852" ca="1">_FV(A1852,"Change")</f>
        <v>0.35499999999999998</v>
      </c>
      <c r="H1852" s="23" cm="1">
        <f t="array" aca="1" ref="H1852" ca="1">_FV(A1852,"Open")</f>
        <v>35.369999999999997</v>
      </c>
      <c r="I1852" s="23" cm="1">
        <f t="array" aca="1" ref="I1852" ca="1">_FV(A1852,"Low")</f>
        <v>35.369999999999997</v>
      </c>
      <c r="J1852" s="23" cm="1">
        <f t="array" aca="1" ref="J1852" ca="1">_FV(A1852,"High")</f>
        <v>35.53</v>
      </c>
      <c r="K1852" s="23" cm="1">
        <f t="array" aca="1" ref="K1852" ca="1">_FV(A1852,"Previous close",TRUE)</f>
        <v>35.104999999999997</v>
      </c>
      <c r="L1852" s="26"/>
      <c r="M1852" s="23" cm="1">
        <f t="array" aca="1" ref="M1852" ca="1">_FV(A1852,"52 week low",TRUE)</f>
        <v>29.11</v>
      </c>
      <c r="N1852" s="23" cm="1">
        <f t="array" aca="1" ref="N1852" ca="1">_FV(A1852,"52 week high",TRUE)</f>
        <v>36.534300000000002</v>
      </c>
      <c r="O1852" s="8" cm="1">
        <f t="array" aca="1" ref="O1852" ca="1">_FV(A1852,"Volume")</f>
        <v>111760</v>
      </c>
      <c r="P1852" s="7" cm="1">
        <f t="array" aca="1" ref="P1852" ca="1">_FV(A1852,"Volume average",TRUE)</f>
        <v>83813</v>
      </c>
      <c r="Q1852" t="s">
        <v>50</v>
      </c>
      <c r="S1852" t="s">
        <v>318</v>
      </c>
      <c r="T1852" s="25" cm="1">
        <f t="array" aca="1" ref="T1852" ca="1">_FV(A1852,"Expense ratio",TRUE)</f>
        <v>5.5000000000000005E-3</v>
      </c>
      <c r="U1852" s="24" cm="1">
        <f t="array" aca="1" ref="U1852" ca="1">_FV(A1852,"Market cap",TRUE)</f>
        <v>297660317.25999999</v>
      </c>
      <c r="V1852" s="4">
        <v>297655904</v>
      </c>
      <c r="W1852" s="4">
        <v>297655904</v>
      </c>
      <c r="X1852" t="s">
        <v>5180</v>
      </c>
      <c r="Y1852" t="s">
        <v>3090</v>
      </c>
      <c r="Z1852" s="5">
        <v>35.56</v>
      </c>
      <c r="AA1852" s="5">
        <v>20.727222000000001</v>
      </c>
      <c r="AB1852" s="5">
        <v>6.6000004000000001E-3</v>
      </c>
      <c r="AC1852" s="4">
        <v>97958</v>
      </c>
      <c r="AE1852" s="5">
        <v>2.9646786912091772</v>
      </c>
      <c r="AF1852" s="5">
        <v>14.64776457952248</v>
      </c>
      <c r="AI1852" s="4">
        <v>97958</v>
      </c>
      <c r="AJ1852" s="5">
        <v>3483778.3119999999</v>
      </c>
      <c r="AL1852" s="5">
        <v>36.533999999999999</v>
      </c>
      <c r="AM1852" s="5">
        <v>29.11</v>
      </c>
      <c r="AN1852" t="s">
        <v>90</v>
      </c>
      <c r="AO1852" t="str" cm="1">
        <f t="array" aca="1" ref="AO1852" ca="1">_FV(A1852,"Currency")</f>
        <v>USD</v>
      </c>
      <c r="AP1852" t="str" cm="1">
        <f t="array" aca="1" ref="AP1852" ca="1">_FV(A1852,"Exchange")</f>
        <v>NYSE Arca</v>
      </c>
      <c r="AQ1852" s="6" t="str" cm="1">
        <f t="array" aca="1" ref="AQ1852" ca="1">_FV(A1852,"Exchange abbreviation",TRUE)</f>
        <v>ARCX</v>
      </c>
      <c r="AR1852" t="str" cm="1">
        <f t="array" aca="1" ref="AR1852" ca="1">_FV(A1852,"Instrument type",TRUE)</f>
        <v>ETF</v>
      </c>
    </row>
    <row r="1853" spans="1:44" ht="18.75" customHeight="1" x14ac:dyDescent="0.25">
      <c r="A1853" t="e" vm="1866">
        <v>#VALUE!</v>
      </c>
      <c r="B1853" t="s">
        <v>5181</v>
      </c>
      <c r="C1853" t="s">
        <v>5182</v>
      </c>
      <c r="D1853" s="31" cm="1">
        <f t="array" aca="1" ref="D1853" ca="1">_FV(A1853,"Last trade time",TRUE)</f>
        <v>45824.843750265623</v>
      </c>
      <c r="E1853" s="23" cm="1">
        <f t="array" aca="1" ref="E1853" ca="1">_FV(A1853,"Price")</f>
        <v>24.953199999999999</v>
      </c>
      <c r="F1853" s="27" cm="1">
        <f t="array" aca="1" ref="F1853" ca="1">_FV(A1853,"Change (%)",TRUE)</f>
        <v>1.2710999999999998E-2</v>
      </c>
      <c r="G1853" s="26" cm="1">
        <f t="array" aca="1" ref="G1853" ca="1">_FV(A1853,"Change")</f>
        <v>0.31319999999999998</v>
      </c>
      <c r="H1853" s="23" cm="1">
        <f t="array" aca="1" ref="H1853" ca="1">_FV(A1853,"Open")</f>
        <v>24.86</v>
      </c>
      <c r="I1853" s="23" cm="1">
        <f t="array" aca="1" ref="I1853" ca="1">_FV(A1853,"Low")</f>
        <v>24.86</v>
      </c>
      <c r="J1853" s="23" cm="1">
        <f t="array" aca="1" ref="J1853" ca="1">_FV(A1853,"High")</f>
        <v>25.06</v>
      </c>
      <c r="K1853" s="23" cm="1">
        <f t="array" aca="1" ref="K1853" ca="1">_FV(A1853,"Previous close",TRUE)</f>
        <v>24.64</v>
      </c>
      <c r="L1853" s="26"/>
      <c r="M1853" s="23" cm="1">
        <f t="array" aca="1" ref="M1853" ca="1">_FV(A1853,"52 week low",TRUE)</f>
        <v>20.3</v>
      </c>
      <c r="N1853" s="23" cm="1">
        <f t="array" aca="1" ref="N1853" ca="1">_FV(A1853,"52 week high",TRUE)</f>
        <v>28.47</v>
      </c>
      <c r="O1853" s="8" cm="1">
        <f t="array" aca="1" ref="O1853" ca="1">_FV(A1853,"Volume")</f>
        <v>24375</v>
      </c>
      <c r="P1853" s="7" cm="1">
        <f t="array" aca="1" ref="P1853" ca="1">_FV(A1853,"Volume average",TRUE)</f>
        <v>25612</v>
      </c>
      <c r="Q1853" t="s">
        <v>916</v>
      </c>
      <c r="S1853" t="s">
        <v>4639</v>
      </c>
      <c r="T1853" s="25" cm="1">
        <f t="array" aca="1" ref="T1853" ca="1">_FV(A1853,"Expense ratio",TRUE)</f>
        <v>5.5000000000000005E-3</v>
      </c>
      <c r="U1853" s="24" cm="1">
        <f t="array" aca="1" ref="U1853" ca="1">_FV(A1853,"Market cap",TRUE)</f>
        <v>245633075.63</v>
      </c>
      <c r="V1853" s="4">
        <v>245633072</v>
      </c>
      <c r="W1853" s="4">
        <v>245633072</v>
      </c>
      <c r="Y1853" t="s">
        <v>2027</v>
      </c>
      <c r="Z1853" s="5">
        <v>25.17</v>
      </c>
      <c r="AA1853" s="5">
        <v>15.933138</v>
      </c>
      <c r="AB1853" s="20"/>
      <c r="AC1853" s="4">
        <v>32347</v>
      </c>
      <c r="AE1853" s="5">
        <v>-1.6058084455845889</v>
      </c>
      <c r="AF1853" s="20"/>
      <c r="AI1853" s="4">
        <v>32347</v>
      </c>
      <c r="AJ1853" s="5">
        <v>813203.58000000007</v>
      </c>
      <c r="AL1853" s="5">
        <v>28.47</v>
      </c>
      <c r="AM1853" s="5">
        <v>20.3</v>
      </c>
      <c r="AN1853" t="s">
        <v>47</v>
      </c>
      <c r="AO1853" t="str" cm="1">
        <f t="array" aca="1" ref="AO1853" ca="1">_FV(A1853,"Currency")</f>
        <v>USD</v>
      </c>
      <c r="AP1853" t="str" cm="1">
        <f t="array" aca="1" ref="AP1853" ca="1">_FV(A1853,"Exchange")</f>
        <v>Nasdaq Stock Market</v>
      </c>
      <c r="AQ1853" s="6" t="str" cm="1">
        <f t="array" aca="1" ref="AQ1853" ca="1">_FV(A1853,"Exchange abbreviation",TRUE)</f>
        <v>XNAS</v>
      </c>
      <c r="AR1853" t="str" cm="1">
        <f t="array" aca="1" ref="AR1853" ca="1">_FV(A1853,"Instrument type",TRUE)</f>
        <v>ETF</v>
      </c>
    </row>
    <row r="1854" spans="1:44" ht="18.75" customHeight="1" x14ac:dyDescent="0.25">
      <c r="A1854" t="e" vm="1867">
        <v>#VALUE!</v>
      </c>
      <c r="B1854" t="s">
        <v>5183</v>
      </c>
      <c r="C1854" t="s">
        <v>5184</v>
      </c>
      <c r="D1854" s="31" cm="1">
        <f t="array" aca="1" ref="D1854" ca="1">_FV(A1854,"Last trade time",TRUE)</f>
        <v>45824.934016503903</v>
      </c>
      <c r="E1854" s="23" cm="1">
        <f t="array" aca="1" ref="E1854" ca="1">_FV(A1854,"Price")</f>
        <v>133.63</v>
      </c>
      <c r="F1854" s="27" cm="1">
        <f t="array" aca="1" ref="F1854" ca="1">_FV(A1854,"Change (%)",TRUE)</f>
        <v>1.3500000000000002E-2</v>
      </c>
      <c r="G1854" s="26" cm="1">
        <f t="array" aca="1" ref="G1854" ca="1">_FV(A1854,"Change")</f>
        <v>1.78</v>
      </c>
      <c r="H1854" s="23" cm="1">
        <f t="array" aca="1" ref="H1854" ca="1">_FV(A1854,"Open")</f>
        <v>132.72</v>
      </c>
      <c r="I1854" s="23" cm="1">
        <f t="array" aca="1" ref="I1854" ca="1">_FV(A1854,"Low")</f>
        <v>132.72</v>
      </c>
      <c r="J1854" s="23" cm="1">
        <f t="array" aca="1" ref="J1854" ca="1">_FV(A1854,"High")</f>
        <v>133.93</v>
      </c>
      <c r="K1854" s="23" cm="1">
        <f t="array" aca="1" ref="K1854" ca="1">_FV(A1854,"Previous close",TRUE)</f>
        <v>131.85</v>
      </c>
      <c r="L1854" s="26"/>
      <c r="M1854" s="23" cm="1">
        <f t="array" aca="1" ref="M1854" ca="1">_FV(A1854,"52 week low",TRUE)</f>
        <v>104.2801</v>
      </c>
      <c r="N1854" s="23" cm="1">
        <f t="array" aca="1" ref="N1854" ca="1">_FV(A1854,"52 week high",TRUE)</f>
        <v>136.19</v>
      </c>
      <c r="O1854" s="8" cm="1">
        <f t="array" aca="1" ref="O1854" ca="1">_FV(A1854,"Volume")</f>
        <v>25764</v>
      </c>
      <c r="P1854" s="7" cm="1">
        <f t="array" aca="1" ref="P1854" ca="1">_FV(A1854,"Volume average",TRUE)</f>
        <v>66001</v>
      </c>
      <c r="Q1854" t="s">
        <v>698</v>
      </c>
      <c r="S1854" t="s">
        <v>318</v>
      </c>
      <c r="T1854" s="25" cm="1">
        <f t="array" aca="1" ref="T1854" ca="1">_FV(A1854,"Expense ratio",TRUE)</f>
        <v>5.5000000000000005E-3</v>
      </c>
      <c r="U1854" s="24" cm="1">
        <f t="array" aca="1" ref="U1854" ca="1">_FV(A1854,"Market cap",TRUE)</f>
        <v>1809140831.0799999</v>
      </c>
      <c r="V1854" s="4">
        <v>1809113216</v>
      </c>
      <c r="W1854" s="4">
        <v>1809113216</v>
      </c>
      <c r="Y1854" t="s">
        <v>5185</v>
      </c>
      <c r="Z1854" s="5">
        <v>132.96</v>
      </c>
      <c r="AA1854" s="5">
        <v>27.350286000000001</v>
      </c>
      <c r="AB1854" s="5">
        <v>5.0000000000000001E-3</v>
      </c>
      <c r="AC1854" s="4">
        <v>102857</v>
      </c>
      <c r="AE1854" s="5">
        <v>6.6363839813364578</v>
      </c>
      <c r="AF1854" s="5">
        <v>9.575669041802449</v>
      </c>
      <c r="AI1854" s="4">
        <v>102857</v>
      </c>
      <c r="AJ1854" s="5">
        <v>13669695.300000001</v>
      </c>
      <c r="AL1854" s="5">
        <v>136.19</v>
      </c>
      <c r="AM1854" s="5">
        <v>104.28</v>
      </c>
      <c r="AN1854" t="s">
        <v>82</v>
      </c>
      <c r="AO1854" t="str" cm="1">
        <f t="array" aca="1" ref="AO1854" ca="1">_FV(A1854,"Currency")</f>
        <v>USD</v>
      </c>
      <c r="AP1854" t="str" cm="1">
        <f t="array" aca="1" ref="AP1854" ca="1">_FV(A1854,"Exchange")</f>
        <v>Nasdaq Stock Market</v>
      </c>
      <c r="AQ1854" s="6" t="str" cm="1">
        <f t="array" aca="1" ref="AQ1854" ca="1">_FV(A1854,"Exchange abbreviation",TRUE)</f>
        <v>XNAS</v>
      </c>
      <c r="AR1854" t="str" cm="1">
        <f t="array" aca="1" ref="AR1854" ca="1">_FV(A1854,"Instrument type",TRUE)</f>
        <v>ETF</v>
      </c>
    </row>
    <row r="1855" spans="1:44" ht="18.75" customHeight="1" x14ac:dyDescent="0.25">
      <c r="A1855" t="e" vm="1868">
        <v>#VALUE!</v>
      </c>
      <c r="B1855" t="s">
        <v>5186</v>
      </c>
      <c r="C1855" t="s">
        <v>5187</v>
      </c>
      <c r="D1855" s="31" cm="1">
        <f t="array" aca="1" ref="D1855" ca="1">_FV(A1855,"Last trade time",TRUE)</f>
        <v>45824.840350971877</v>
      </c>
      <c r="E1855" s="23" cm="1">
        <f t="array" aca="1" ref="E1855" ca="1">_FV(A1855,"Price")</f>
        <v>31.96</v>
      </c>
      <c r="F1855" s="27" cm="1">
        <f t="array" aca="1" ref="F1855" ca="1">_FV(A1855,"Change (%)",TRUE)</f>
        <v>7.8840000000000004E-3</v>
      </c>
      <c r="G1855" s="26" cm="1">
        <f t="array" aca="1" ref="G1855" ca="1">_FV(A1855,"Change")</f>
        <v>0.25</v>
      </c>
      <c r="H1855" s="23" cm="1">
        <f t="array" aca="1" ref="H1855" ca="1">_FV(A1855,"Open")</f>
        <v>31.92</v>
      </c>
      <c r="I1855" s="23" cm="1">
        <f t="array" aca="1" ref="I1855" ca="1">_FV(A1855,"Low")</f>
        <v>31.88</v>
      </c>
      <c r="J1855" s="23" cm="1">
        <f t="array" aca="1" ref="J1855" ca="1">_FV(A1855,"High")</f>
        <v>32.139600000000002</v>
      </c>
      <c r="K1855" s="23" cm="1">
        <f t="array" aca="1" ref="K1855" ca="1">_FV(A1855,"Previous close",TRUE)</f>
        <v>31.71</v>
      </c>
      <c r="L1855" s="26"/>
      <c r="M1855" s="23" cm="1">
        <f t="array" aca="1" ref="M1855" ca="1">_FV(A1855,"52 week low",TRUE)</f>
        <v>26</v>
      </c>
      <c r="N1855" s="23" cm="1">
        <f t="array" aca="1" ref="N1855" ca="1">_FV(A1855,"52 week high",TRUE)</f>
        <v>33.07</v>
      </c>
      <c r="O1855" s="8" cm="1">
        <f t="array" aca="1" ref="O1855" ca="1">_FV(A1855,"Volume")</f>
        <v>42419</v>
      </c>
      <c r="P1855" s="7" cm="1">
        <f t="array" aca="1" ref="P1855" ca="1">_FV(A1855,"Volume average",TRUE)</f>
        <v>35205</v>
      </c>
      <c r="Q1855" t="s">
        <v>1626</v>
      </c>
      <c r="S1855" t="s">
        <v>3079</v>
      </c>
      <c r="T1855" s="25" cm="1">
        <f t="array" aca="1" ref="T1855" ca="1">_FV(A1855,"Expense ratio",TRUE)</f>
        <v>5.5000000000000005E-3</v>
      </c>
      <c r="U1855" s="24" cm="1">
        <f t="array" aca="1" ref="U1855" ca="1">_FV(A1855,"Market cap",TRUE)</f>
        <v>437197970.11000001</v>
      </c>
      <c r="V1855" s="4">
        <v>437197984</v>
      </c>
      <c r="W1855" s="4">
        <v>437197984</v>
      </c>
      <c r="Y1855" t="s">
        <v>5188</v>
      </c>
      <c r="Z1855" s="5">
        <v>31.644600000000001</v>
      </c>
      <c r="AA1855" s="5">
        <v>36.040936000000002</v>
      </c>
      <c r="AB1855" s="5">
        <v>1.6299999999999999E-2</v>
      </c>
      <c r="AC1855" s="4">
        <v>65655</v>
      </c>
      <c r="AE1855" s="5">
        <v>6.9713930656077672</v>
      </c>
      <c r="AF1855" s="5">
        <v>16.300278888903261</v>
      </c>
      <c r="AI1855" s="4">
        <v>65655</v>
      </c>
      <c r="AJ1855" s="5">
        <v>2076011.1</v>
      </c>
      <c r="AL1855" s="5">
        <v>33.07</v>
      </c>
      <c r="AM1855" s="4">
        <v>26</v>
      </c>
      <c r="AN1855" t="s">
        <v>90</v>
      </c>
      <c r="AO1855" t="str" cm="1">
        <f t="array" aca="1" ref="AO1855" ca="1">_FV(A1855,"Currency")</f>
        <v>USD</v>
      </c>
      <c r="AP1855" t="str" cm="1">
        <f t="array" aca="1" ref="AP1855" ca="1">_FV(A1855,"Exchange")</f>
        <v>NYSE Arca</v>
      </c>
      <c r="AQ1855" s="6" t="str" cm="1">
        <f t="array" aca="1" ref="AQ1855" ca="1">_FV(A1855,"Exchange abbreviation",TRUE)</f>
        <v>ARCX</v>
      </c>
      <c r="AR1855" t="str" cm="1">
        <f t="array" aca="1" ref="AR1855" ca="1">_FV(A1855,"Instrument type",TRUE)</f>
        <v>ETF</v>
      </c>
    </row>
    <row r="1856" spans="1:44" ht="18.75" customHeight="1" x14ac:dyDescent="0.25">
      <c r="A1856" t="e" vm="1869">
        <v>#VALUE!</v>
      </c>
      <c r="B1856" t="s">
        <v>5189</v>
      </c>
      <c r="C1856" t="s">
        <v>5190</v>
      </c>
      <c r="D1856" s="31" cm="1">
        <f t="array" aca="1" ref="D1856" ca="1">_FV(A1856,"Last trade time",TRUE)</f>
        <v>45824.840277789066</v>
      </c>
      <c r="E1856" s="23" cm="1">
        <f t="array" aca="1" ref="E1856" ca="1">_FV(A1856,"Price")</f>
        <v>32.11</v>
      </c>
      <c r="F1856" s="27" cm="1">
        <f t="array" aca="1" ref="F1856" ca="1">_FV(A1856,"Change (%)",TRUE)</f>
        <v>8.797000000000001E-3</v>
      </c>
      <c r="G1856" s="26" cm="1">
        <f t="array" aca="1" ref="G1856" ca="1">_FV(A1856,"Change")</f>
        <v>0.28000000000000003</v>
      </c>
      <c r="H1856" s="23" cm="1">
        <f t="array" aca="1" ref="H1856" ca="1">_FV(A1856,"Open")</f>
        <v>32.090000000000003</v>
      </c>
      <c r="I1856" s="23" cm="1">
        <f t="array" aca="1" ref="I1856" ca="1">_FV(A1856,"Low")</f>
        <v>31.965499999999999</v>
      </c>
      <c r="J1856" s="23" cm="1">
        <f t="array" aca="1" ref="J1856" ca="1">_FV(A1856,"High")</f>
        <v>32.229999999999997</v>
      </c>
      <c r="K1856" s="23" cm="1">
        <f t="array" aca="1" ref="K1856" ca="1">_FV(A1856,"Previous close",TRUE)</f>
        <v>31.83</v>
      </c>
      <c r="L1856" s="26"/>
      <c r="M1856" s="23" cm="1">
        <f t="array" aca="1" ref="M1856" ca="1">_FV(A1856,"52 week low",TRUE)</f>
        <v>25.886800000000001</v>
      </c>
      <c r="N1856" s="23" cm="1">
        <f t="array" aca="1" ref="N1856" ca="1">_FV(A1856,"52 week high",TRUE)</f>
        <v>35.369999999999997</v>
      </c>
      <c r="O1856" s="8" cm="1">
        <f t="array" aca="1" ref="O1856" ca="1">_FV(A1856,"Volume")</f>
        <v>61727</v>
      </c>
      <c r="P1856" s="7" cm="1">
        <f t="array" aca="1" ref="P1856" ca="1">_FV(A1856,"Volume average",TRUE)</f>
        <v>127780</v>
      </c>
      <c r="Q1856" t="s">
        <v>496</v>
      </c>
      <c r="S1856" t="s">
        <v>4292</v>
      </c>
      <c r="T1856" s="25" cm="1">
        <f t="array" aca="1" ref="T1856" ca="1">_FV(A1856,"Expense ratio",TRUE)</f>
        <v>5.5000000000000005E-3</v>
      </c>
      <c r="U1856" s="24" cm="1">
        <f t="array" aca="1" ref="U1856" ca="1">_FV(A1856,"Market cap",TRUE)</f>
        <v>773217308.76999998</v>
      </c>
      <c r="V1856" s="4">
        <v>773217280</v>
      </c>
      <c r="W1856" s="4">
        <v>773217280</v>
      </c>
      <c r="Y1856" t="s">
        <v>5191</v>
      </c>
      <c r="Z1856" s="5">
        <v>32.229999999999997</v>
      </c>
      <c r="AA1856" s="5">
        <v>19.925416999999999</v>
      </c>
      <c r="AB1856" s="5">
        <v>4.4999999999999997E-3</v>
      </c>
      <c r="AC1856" s="4">
        <v>279930</v>
      </c>
      <c r="AE1856" s="5">
        <v>0.13965911620263949</v>
      </c>
      <c r="AF1856" s="5">
        <v>7.1269224141692566</v>
      </c>
      <c r="AI1856" s="4">
        <v>279930</v>
      </c>
      <c r="AJ1856" s="5">
        <v>9033341.1000000015</v>
      </c>
      <c r="AL1856" s="5">
        <v>35.369999999999997</v>
      </c>
      <c r="AM1856" s="5">
        <v>25.887</v>
      </c>
      <c r="AN1856" t="s">
        <v>90</v>
      </c>
      <c r="AO1856" t="str" cm="1">
        <f t="array" aca="1" ref="AO1856" ca="1">_FV(A1856,"Currency")</f>
        <v>USD</v>
      </c>
      <c r="AP1856" t="str" cm="1">
        <f t="array" aca="1" ref="AP1856" ca="1">_FV(A1856,"Exchange")</f>
        <v>NYSE Arca</v>
      </c>
      <c r="AQ1856" s="6" t="str" cm="1">
        <f t="array" aca="1" ref="AQ1856" ca="1">_FV(A1856,"Exchange abbreviation",TRUE)</f>
        <v>ARCX</v>
      </c>
      <c r="AR1856" t="str" cm="1">
        <f t="array" aca="1" ref="AR1856" ca="1">_FV(A1856,"Instrument type",TRUE)</f>
        <v>ETF</v>
      </c>
    </row>
    <row r="1857" spans="1:44" ht="18.75" customHeight="1" x14ac:dyDescent="0.25">
      <c r="A1857" t="e" vm="1870">
        <v>#VALUE!</v>
      </c>
      <c r="B1857" t="s">
        <v>5192</v>
      </c>
      <c r="C1857" t="s">
        <v>5193</v>
      </c>
      <c r="D1857" s="31" cm="1">
        <f t="array" aca="1" ref="D1857" ca="1">_FV(A1857,"Last trade time",TRUE)</f>
        <v>45824.840302314064</v>
      </c>
      <c r="E1857" s="23" cm="1">
        <f t="array" aca="1" ref="E1857" ca="1">_FV(A1857,"Price")</f>
        <v>42.263300000000001</v>
      </c>
      <c r="F1857" s="27" cm="1">
        <f t="array" aca="1" ref="F1857" ca="1">_FV(A1857,"Change (%)",TRUE)</f>
        <v>1.4445E-2</v>
      </c>
      <c r="G1857" s="26" cm="1">
        <f t="array" aca="1" ref="G1857" ca="1">_FV(A1857,"Change")</f>
        <v>0.6018</v>
      </c>
      <c r="H1857" s="23" cm="1">
        <f t="array" aca="1" ref="H1857" ca="1">_FV(A1857,"Open")</f>
        <v>42.1</v>
      </c>
      <c r="I1857" s="23" cm="1">
        <f t="array" aca="1" ref="I1857" ca="1">_FV(A1857,"Low")</f>
        <v>42.1</v>
      </c>
      <c r="J1857" s="23" cm="1">
        <f t="array" aca="1" ref="J1857" ca="1">_FV(A1857,"High")</f>
        <v>42.493099999999998</v>
      </c>
      <c r="K1857" s="23" cm="1">
        <f t="array" aca="1" ref="K1857" ca="1">_FV(A1857,"Previous close",TRUE)</f>
        <v>41.661499999999997</v>
      </c>
      <c r="L1857" s="26"/>
      <c r="M1857" s="23" cm="1">
        <f t="array" aca="1" ref="M1857" ca="1">_FV(A1857,"52 week low",TRUE)</f>
        <v>30.045000000000002</v>
      </c>
      <c r="N1857" s="23" cm="1">
        <f t="array" aca="1" ref="N1857" ca="1">_FV(A1857,"52 week high",TRUE)</f>
        <v>42.92</v>
      </c>
      <c r="O1857" s="8" cm="1">
        <f t="array" aca="1" ref="O1857" ca="1">_FV(A1857,"Volume")</f>
        <v>17295</v>
      </c>
      <c r="P1857" s="7" cm="1">
        <f t="array" aca="1" ref="P1857" ca="1">_FV(A1857,"Volume average",TRUE)</f>
        <v>21540</v>
      </c>
      <c r="Q1857" t="s">
        <v>143</v>
      </c>
      <c r="T1857" s="25" cm="1">
        <f t="array" aca="1" ref="T1857" ca="1">_FV(A1857,"Expense ratio",TRUE)</f>
        <v>5.5000000000000005E-3</v>
      </c>
      <c r="U1857" s="24" cm="1">
        <f t="array" aca="1" ref="U1857" ca="1">_FV(A1857,"Market cap",TRUE)</f>
        <v>131558339.81</v>
      </c>
      <c r="V1857" s="16"/>
      <c r="W1857" s="16"/>
      <c r="Z1857" s="5">
        <v>42.11</v>
      </c>
      <c r="AA1857" s="5">
        <v>45.677128000000003</v>
      </c>
      <c r="AB1857" s="20"/>
      <c r="AC1857" s="4">
        <v>21706</v>
      </c>
      <c r="AE1857" s="5">
        <v>5.0124743459220911</v>
      </c>
      <c r="AF1857" s="5">
        <v>17.955181261694531</v>
      </c>
      <c r="AI1857" s="4">
        <v>21706</v>
      </c>
      <c r="AJ1857" s="5">
        <v>915342.02</v>
      </c>
      <c r="AL1857" s="5">
        <v>42.92</v>
      </c>
      <c r="AM1857" s="5">
        <v>30.045000000000002</v>
      </c>
      <c r="AN1857" t="s">
        <v>47</v>
      </c>
      <c r="AO1857" t="str" cm="1">
        <f t="array" aca="1" ref="AO1857" ca="1">_FV(A1857,"Currency")</f>
        <v>USD</v>
      </c>
      <c r="AP1857" t="str" cm="1">
        <f t="array" aca="1" ref="AP1857" ca="1">_FV(A1857,"Exchange")</f>
        <v>CBOE BZX Exchange</v>
      </c>
      <c r="AQ1857" s="6" t="str" cm="1">
        <f t="array" aca="1" ref="AQ1857" ca="1">_FV(A1857,"Exchange abbreviation",TRUE)</f>
        <v>BATS</v>
      </c>
      <c r="AR1857" t="str" cm="1">
        <f t="array" aca="1" ref="AR1857" ca="1">_FV(A1857,"Instrument type",TRUE)</f>
        <v>ETF</v>
      </c>
    </row>
    <row r="1858" spans="1:44" ht="18.75" customHeight="1" x14ac:dyDescent="0.25">
      <c r="A1858" t="e" vm="1871">
        <v>#VALUE!</v>
      </c>
      <c r="B1858" t="s">
        <v>5194</v>
      </c>
      <c r="C1858" t="s">
        <v>5195</v>
      </c>
      <c r="D1858" s="31" cm="1">
        <f t="array" aca="1" ref="D1858" ca="1">_FV(A1858,"Last trade time",TRUE)</f>
        <v>45824.840277812502</v>
      </c>
      <c r="E1858" s="23" cm="1">
        <f t="array" aca="1" ref="E1858" ca="1">_FV(A1858,"Price")</f>
        <v>28.158799999999999</v>
      </c>
      <c r="F1858" s="27" cm="1">
        <f t="array" aca="1" ref="F1858" ca="1">_FV(A1858,"Change (%)",TRUE)</f>
        <v>1.5462999999999999E-2</v>
      </c>
      <c r="G1858" s="26" cm="1">
        <f t="array" aca="1" ref="G1858" ca="1">_FV(A1858,"Change")</f>
        <v>0.42880000000000001</v>
      </c>
      <c r="H1858" s="23" cm="1">
        <f t="array" aca="1" ref="H1858" ca="1">_FV(A1858,"Open")</f>
        <v>28.23</v>
      </c>
      <c r="I1858" s="23" cm="1">
        <f t="array" aca="1" ref="I1858" ca="1">_FV(A1858,"Low")</f>
        <v>28.135000000000002</v>
      </c>
      <c r="J1858" s="23" cm="1">
        <f t="array" aca="1" ref="J1858" ca="1">_FV(A1858,"High")</f>
        <v>28.23</v>
      </c>
      <c r="K1858" s="23" cm="1">
        <f t="array" aca="1" ref="K1858" ca="1">_FV(A1858,"Previous close",TRUE)</f>
        <v>27.73</v>
      </c>
      <c r="L1858" s="26"/>
      <c r="M1858" s="23" cm="1">
        <f t="array" aca="1" ref="M1858" ca="1">_FV(A1858,"52 week low",TRUE)</f>
        <v>18.04</v>
      </c>
      <c r="N1858" s="23" cm="1">
        <f t="array" aca="1" ref="N1858" ca="1">_FV(A1858,"52 week high",TRUE)</f>
        <v>28.279900000000001</v>
      </c>
      <c r="O1858" s="8" cm="1">
        <f t="array" aca="1" ref="O1858" ca="1">_FV(A1858,"Volume")</f>
        <v>976</v>
      </c>
      <c r="P1858" s="7" cm="1">
        <f t="array" aca="1" ref="P1858" ca="1">_FV(A1858,"Volume average",TRUE)</f>
        <v>6270</v>
      </c>
      <c r="Q1858" t="s">
        <v>119</v>
      </c>
      <c r="T1858" s="25" cm="1">
        <f t="array" aca="1" ref="T1858" ca="1">_FV(A1858,"Expense ratio",TRUE)</f>
        <v>5.5000000000000005E-3</v>
      </c>
      <c r="U1858" s="24" cm="1">
        <f t="array" aca="1" ref="U1858" ca="1">_FV(A1858,"Market cap",TRUE)</f>
        <v>29905645.870000001</v>
      </c>
      <c r="V1858" s="16"/>
      <c r="W1858" s="16"/>
      <c r="X1858" t="s">
        <v>5196</v>
      </c>
      <c r="Z1858" s="18"/>
      <c r="AA1858" s="20"/>
      <c r="AB1858" s="20"/>
      <c r="AC1858" s="21">
        <v>7826</v>
      </c>
      <c r="AE1858" s="18"/>
      <c r="AF1858" s="20"/>
      <c r="AI1858" s="21"/>
      <c r="AJ1858" s="18"/>
      <c r="AL1858" s="18"/>
      <c r="AM1858" s="18"/>
      <c r="AN1858" t="s">
        <v>73</v>
      </c>
      <c r="AO1858" t="str" cm="1">
        <f t="array" aca="1" ref="AO1858" ca="1">_FV(A1858,"Currency")</f>
        <v>USD</v>
      </c>
      <c r="AP1858" t="str" cm="1">
        <f t="array" aca="1" ref="AP1858" ca="1">_FV(A1858,"Exchange")</f>
        <v>NYSE Arca</v>
      </c>
      <c r="AQ1858" s="6" t="str" cm="1">
        <f t="array" aca="1" ref="AQ1858" ca="1">_FV(A1858,"Exchange abbreviation",TRUE)</f>
        <v>ARCX</v>
      </c>
      <c r="AR1858" t="str" cm="1">
        <f t="array" aca="1" ref="AR1858" ca="1">_FV(A1858,"Instrument type",TRUE)</f>
        <v>ETF</v>
      </c>
    </row>
    <row r="1859" spans="1:44" ht="18.75" customHeight="1" x14ac:dyDescent="0.25">
      <c r="A1859" t="e" vm="1872">
        <v>#VALUE!</v>
      </c>
      <c r="B1859" t="s">
        <v>5197</v>
      </c>
      <c r="C1859" t="s">
        <v>5198</v>
      </c>
      <c r="D1859" s="31" cm="1">
        <f t="array" aca="1" ref="D1859" ca="1">_FV(A1859,"Last trade time",TRUE)</f>
        <v>45824.840277789066</v>
      </c>
      <c r="E1859" s="23" cm="1">
        <f t="array" aca="1" ref="E1859" ca="1">_FV(A1859,"Price")</f>
        <v>32.350700000000003</v>
      </c>
      <c r="F1859" s="27" cm="1">
        <f t="array" aca="1" ref="F1859" ca="1">_FV(A1859,"Change (%)",TRUE)</f>
        <v>1.2858000000000001E-2</v>
      </c>
      <c r="G1859" s="26" cm="1">
        <f t="array" aca="1" ref="G1859" ca="1">_FV(A1859,"Change")</f>
        <v>0.41070000000000001</v>
      </c>
      <c r="H1859" s="23" cm="1">
        <f t="array" aca="1" ref="H1859" ca="1">_FV(A1859,"Open")</f>
        <v>32.097799999999999</v>
      </c>
      <c r="I1859" s="23" cm="1">
        <f t="array" aca="1" ref="I1859" ca="1">_FV(A1859,"Low")</f>
        <v>32.097799999999999</v>
      </c>
      <c r="J1859" s="23" cm="1">
        <f t="array" aca="1" ref="J1859" ca="1">_FV(A1859,"High")</f>
        <v>32.42</v>
      </c>
      <c r="K1859" s="23" cm="1">
        <f t="array" aca="1" ref="K1859" ca="1">_FV(A1859,"Previous close",TRUE)</f>
        <v>31.94</v>
      </c>
      <c r="L1859" s="26"/>
      <c r="M1859" s="23" cm="1">
        <f t="array" aca="1" ref="M1859" ca="1">_FV(A1859,"52 week low",TRUE)</f>
        <v>26.93</v>
      </c>
      <c r="N1859" s="23" cm="1">
        <f t="array" aca="1" ref="N1859" ca="1">_FV(A1859,"52 week high",TRUE)</f>
        <v>38.837400000000002</v>
      </c>
      <c r="O1859" s="8" cm="1">
        <f t="array" aca="1" ref="O1859" ca="1">_FV(A1859,"Volume")</f>
        <v>4662</v>
      </c>
      <c r="P1859" s="7" cm="1">
        <f t="array" aca="1" ref="P1859" ca="1">_FV(A1859,"Volume average",TRUE)</f>
        <v>5676</v>
      </c>
      <c r="Q1859" t="s">
        <v>383</v>
      </c>
      <c r="S1859" t="s">
        <v>5078</v>
      </c>
      <c r="T1859" s="25" cm="1">
        <f t="array" aca="1" ref="T1859" ca="1">_FV(A1859,"Expense ratio",TRUE)</f>
        <v>5.5000000000000005E-3</v>
      </c>
      <c r="U1859" s="24" cm="1">
        <f t="array" aca="1" ref="U1859" ca="1">_FV(A1859,"Market cap",TRUE)</f>
        <v>90648438.810000002</v>
      </c>
      <c r="V1859" s="4">
        <v>90648440</v>
      </c>
      <c r="W1859" s="4">
        <v>90648440</v>
      </c>
      <c r="Y1859" t="s">
        <v>4188</v>
      </c>
      <c r="Z1859" s="5">
        <v>32.031399999999998</v>
      </c>
      <c r="AA1859" s="5">
        <v>11.408804</v>
      </c>
      <c r="AB1859" s="19">
        <v>1.3899999999999999E-2</v>
      </c>
      <c r="AC1859" s="4">
        <v>15749</v>
      </c>
      <c r="AE1859" s="5">
        <v>-6.9249443110260822</v>
      </c>
      <c r="AF1859" s="19">
        <v>-6.9162558834553467</v>
      </c>
      <c r="AI1859" s="4">
        <v>15749</v>
      </c>
      <c r="AJ1859" s="5">
        <v>504591.66039999999</v>
      </c>
      <c r="AL1859" s="5">
        <v>38.837000000000003</v>
      </c>
      <c r="AM1859" s="5">
        <v>26.93</v>
      </c>
      <c r="AN1859" t="s">
        <v>47</v>
      </c>
      <c r="AO1859" t="str" cm="1">
        <f t="array" aca="1" ref="AO1859" ca="1">_FV(A1859,"Currency")</f>
        <v>USD</v>
      </c>
      <c r="AP1859" t="str" cm="1">
        <f t="array" aca="1" ref="AP1859" ca="1">_FV(A1859,"Exchange")</f>
        <v>New York Stock Exchange</v>
      </c>
      <c r="AQ1859" s="6" t="str" cm="1">
        <f t="array" aca="1" ref="AQ1859" ca="1">_FV(A1859,"Exchange abbreviation",TRUE)</f>
        <v>XNYS</v>
      </c>
      <c r="AR1859" t="str" cm="1">
        <f t="array" aca="1" ref="AR1859" ca="1">_FV(A1859,"Instrument type",TRUE)</f>
        <v>ETF</v>
      </c>
    </row>
    <row r="1860" spans="1:44" ht="18.75" customHeight="1" x14ac:dyDescent="0.25">
      <c r="A1860" t="e" vm="1873">
        <v>#VALUE!</v>
      </c>
      <c r="B1860" t="s">
        <v>5199</v>
      </c>
      <c r="C1860" t="s">
        <v>5200</v>
      </c>
      <c r="D1860" s="31" cm="1">
        <f t="array" aca="1" ref="D1860" ca="1">_FV(A1860,"Last trade time",TRUE)</f>
        <v>45824.840348286722</v>
      </c>
      <c r="E1860" s="23" cm="1">
        <f t="array" aca="1" ref="E1860" ca="1">_FV(A1860,"Price")</f>
        <v>36.897300000000001</v>
      </c>
      <c r="F1860" s="27" cm="1">
        <f t="array" aca="1" ref="F1860" ca="1">_FV(A1860,"Change (%)",TRUE)</f>
        <v>-3.657E-4</v>
      </c>
      <c r="G1860" s="26" cm="1">
        <f t="array" aca="1" ref="G1860" ca="1">_FV(A1860,"Change")</f>
        <v>-1.35E-2</v>
      </c>
      <c r="H1860" s="23" cm="1">
        <f t="array" aca="1" ref="H1860" ca="1">_FV(A1860,"Open")</f>
        <v>37.130000000000003</v>
      </c>
      <c r="I1860" s="23" cm="1">
        <f t="array" aca="1" ref="I1860" ca="1">_FV(A1860,"Low")</f>
        <v>36.79</v>
      </c>
      <c r="J1860" s="23" cm="1">
        <f t="array" aca="1" ref="J1860" ca="1">_FV(A1860,"High")</f>
        <v>37.29</v>
      </c>
      <c r="K1860" s="23" cm="1">
        <f t="array" aca="1" ref="K1860" ca="1">_FV(A1860,"Previous close",TRUE)</f>
        <v>36.910800000000002</v>
      </c>
      <c r="L1860" s="26"/>
      <c r="M1860" s="23" cm="1">
        <f t="array" aca="1" ref="M1860" ca="1">_FV(A1860,"52 week low",TRUE)</f>
        <v>30.4</v>
      </c>
      <c r="N1860" s="23" cm="1">
        <f t="array" aca="1" ref="N1860" ca="1">_FV(A1860,"52 week high",TRUE)</f>
        <v>44.12</v>
      </c>
      <c r="O1860" s="8" cm="1">
        <f t="array" aca="1" ref="O1860" ca="1">_FV(A1860,"Volume")</f>
        <v>11075</v>
      </c>
      <c r="P1860" s="7" cm="1">
        <f t="array" aca="1" ref="P1860" ca="1">_FV(A1860,"Volume average",TRUE)</f>
        <v>17905</v>
      </c>
      <c r="Q1860" t="s">
        <v>1626</v>
      </c>
      <c r="S1860" t="s">
        <v>3079</v>
      </c>
      <c r="T1860" s="25" cm="1">
        <f t="array" aca="1" ref="T1860" ca="1">_FV(A1860,"Expense ratio",TRUE)</f>
        <v>5.5000000000000005E-3</v>
      </c>
      <c r="U1860" s="24" cm="1">
        <f t="array" aca="1" ref="U1860" ca="1">_FV(A1860,"Market cap",TRUE)</f>
        <v>143260967.69</v>
      </c>
      <c r="V1860" s="4">
        <v>143260960</v>
      </c>
      <c r="W1860" s="4">
        <v>143260960</v>
      </c>
      <c r="Y1860" t="s">
        <v>5201</v>
      </c>
      <c r="Z1860" s="5">
        <v>37.072600000000001</v>
      </c>
      <c r="AA1860" s="19">
        <v>22.720835000000001</v>
      </c>
      <c r="AB1860" s="5">
        <v>2.6300001999999999E-2</v>
      </c>
      <c r="AC1860" s="4">
        <v>20025</v>
      </c>
      <c r="AE1860" s="5">
        <v>6.9090160464274408</v>
      </c>
      <c r="AF1860" s="5">
        <v>0.6064885886174709</v>
      </c>
      <c r="AI1860" s="4">
        <v>20025</v>
      </c>
      <c r="AJ1860" s="4">
        <v>740124</v>
      </c>
      <c r="AL1860" s="5">
        <v>44.12</v>
      </c>
      <c r="AM1860" s="5">
        <v>30.4</v>
      </c>
      <c r="AN1860" t="s">
        <v>47</v>
      </c>
      <c r="AO1860" t="str" cm="1">
        <f t="array" aca="1" ref="AO1860" ca="1">_FV(A1860,"Currency")</f>
        <v>USD</v>
      </c>
      <c r="AP1860" t="str" cm="1">
        <f t="array" aca="1" ref="AP1860" ca="1">_FV(A1860,"Exchange")</f>
        <v>NYSE Arca</v>
      </c>
      <c r="AQ1860" s="6" t="str" cm="1">
        <f t="array" aca="1" ref="AQ1860" ca="1">_FV(A1860,"Exchange abbreviation",TRUE)</f>
        <v>ARCX</v>
      </c>
      <c r="AR1860" t="str" cm="1">
        <f t="array" aca="1" ref="AR1860" ca="1">_FV(A1860,"Instrument type",TRUE)</f>
        <v>ETF</v>
      </c>
    </row>
    <row r="1861" spans="1:44" ht="18.75" customHeight="1" x14ac:dyDescent="0.25">
      <c r="A1861" t="e" vm="1874">
        <v>#VALUE!</v>
      </c>
      <c r="B1861" t="s">
        <v>5202</v>
      </c>
      <c r="C1861" t="s">
        <v>5203</v>
      </c>
      <c r="D1861" s="31" cm="1">
        <f t="array" aca="1" ref="D1861" ca="1">_FV(A1861,"Last trade time",TRUE)</f>
        <v>45824.843750046093</v>
      </c>
      <c r="E1861" s="23" cm="1">
        <f t="array" aca="1" ref="E1861" ca="1">_FV(A1861,"Price")</f>
        <v>67.959999999999994</v>
      </c>
      <c r="F1861" s="27" cm="1">
        <f t="array" aca="1" ref="F1861" ca="1">_FV(A1861,"Change (%)",TRUE)</f>
        <v>6.8149999999999999E-3</v>
      </c>
      <c r="G1861" s="26" cm="1">
        <f t="array" aca="1" ref="G1861" ca="1">_FV(A1861,"Change")</f>
        <v>0.46</v>
      </c>
      <c r="H1861" s="23" cm="1">
        <f t="array" aca="1" ref="H1861" ca="1">_FV(A1861,"Open")</f>
        <v>68.34</v>
      </c>
      <c r="I1861" s="23" cm="1">
        <f t="array" aca="1" ref="I1861" ca="1">_FV(A1861,"Low")</f>
        <v>67.94</v>
      </c>
      <c r="J1861" s="23" cm="1">
        <f t="array" aca="1" ref="J1861" ca="1">_FV(A1861,"High")</f>
        <v>68.462500000000006</v>
      </c>
      <c r="K1861" s="23" cm="1">
        <f t="array" aca="1" ref="K1861" ca="1">_FV(A1861,"Previous close",TRUE)</f>
        <v>67.5</v>
      </c>
      <c r="L1861" s="26"/>
      <c r="M1861" s="23" cm="1">
        <f t="array" aca="1" ref="M1861" ca="1">_FV(A1861,"52 week low",TRUE)</f>
        <v>50.14</v>
      </c>
      <c r="N1861" s="23" cm="1">
        <f t="array" aca="1" ref="N1861" ca="1">_FV(A1861,"52 week high",TRUE)</f>
        <v>68.5</v>
      </c>
      <c r="O1861" s="8" cm="1">
        <f t="array" aca="1" ref="O1861" ca="1">_FV(A1861,"Volume")</f>
        <v>20802</v>
      </c>
      <c r="P1861" s="7" cm="1">
        <f t="array" aca="1" ref="P1861" ca="1">_FV(A1861,"Volume average",TRUE)</f>
        <v>45924</v>
      </c>
      <c r="Q1861" t="s">
        <v>2582</v>
      </c>
      <c r="R1861" t="s">
        <v>155</v>
      </c>
      <c r="S1861" t="s">
        <v>3504</v>
      </c>
      <c r="T1861" s="25" cm="1">
        <f t="array" aca="1" ref="T1861" ca="1">_FV(A1861,"Expense ratio",TRUE)</f>
        <v>5.5000000000000005E-3</v>
      </c>
      <c r="U1861" s="24" cm="1">
        <f t="array" aca="1" ref="U1861" ca="1">_FV(A1861,"Market cap",TRUE)</f>
        <v>388204045.11000001</v>
      </c>
      <c r="V1861" s="4">
        <v>388204032</v>
      </c>
      <c r="W1861" s="4">
        <v>388204032</v>
      </c>
      <c r="Y1861" t="s">
        <v>1231</v>
      </c>
      <c r="Z1861" s="5">
        <v>67.319900000000004</v>
      </c>
      <c r="AA1861" s="5">
        <v>9.7201540000000008</v>
      </c>
      <c r="AB1861" s="5">
        <v>1.7899999999999999E-2</v>
      </c>
      <c r="AC1861" s="4">
        <v>72017</v>
      </c>
      <c r="AE1861" s="5">
        <v>23.171285136636531</v>
      </c>
      <c r="AF1861" s="5">
        <v>22.620641000786179</v>
      </c>
      <c r="AI1861" s="4">
        <v>72017</v>
      </c>
      <c r="AJ1861" s="5">
        <v>4880642.5018999996</v>
      </c>
      <c r="AL1861" s="5">
        <v>68.078299999999999</v>
      </c>
      <c r="AM1861" s="5">
        <v>50.14</v>
      </c>
      <c r="AN1861" t="s">
        <v>90</v>
      </c>
      <c r="AO1861" t="str" cm="1">
        <f t="array" aca="1" ref="AO1861" ca="1">_FV(A1861,"Currency")</f>
        <v>USD</v>
      </c>
      <c r="AP1861" t="str" cm="1">
        <f t="array" aca="1" ref="AP1861" ca="1">_FV(A1861,"Exchange")</f>
        <v>Nasdaq Stock Market</v>
      </c>
      <c r="AQ1861" s="6" t="str" cm="1">
        <f t="array" aca="1" ref="AQ1861" ca="1">_FV(A1861,"Exchange abbreviation",TRUE)</f>
        <v>XNAS</v>
      </c>
      <c r="AR1861" t="str" cm="1">
        <f t="array" aca="1" ref="AR1861" ca="1">_FV(A1861,"Instrument type",TRUE)</f>
        <v>ETF</v>
      </c>
    </row>
    <row r="1862" spans="1:44" ht="18.75" customHeight="1" x14ac:dyDescent="0.25">
      <c r="A1862" t="e" vm="1875">
        <v>#VALUE!</v>
      </c>
      <c r="B1862" t="s">
        <v>5204</v>
      </c>
      <c r="C1862" t="s">
        <v>5205</v>
      </c>
      <c r="D1862" s="31" cm="1">
        <f t="array" aca="1" ref="D1862" ca="1">_FV(A1862,"Last trade time",TRUE)</f>
        <v>45824.840277789066</v>
      </c>
      <c r="E1862" s="23" cm="1">
        <f t="array" aca="1" ref="E1862" ca="1">_FV(A1862,"Price")</f>
        <v>32.842500000000001</v>
      </c>
      <c r="F1862" s="27" cm="1">
        <f t="array" aca="1" ref="F1862" ca="1">_FV(A1862,"Change (%)",TRUE)</f>
        <v>9.9600000000000001E-3</v>
      </c>
      <c r="G1862" s="26" cm="1">
        <f t="array" aca="1" ref="G1862" ca="1">_FV(A1862,"Change")</f>
        <v>0.32390000000000002</v>
      </c>
      <c r="H1862" s="23" cm="1">
        <f t="array" aca="1" ref="H1862" ca="1">_FV(A1862,"Open")</f>
        <v>32.950000000000003</v>
      </c>
      <c r="I1862" s="23" cm="1">
        <f t="array" aca="1" ref="I1862" ca="1">_FV(A1862,"Low")</f>
        <v>32.75</v>
      </c>
      <c r="J1862" s="23" cm="1">
        <f t="array" aca="1" ref="J1862" ca="1">_FV(A1862,"High")</f>
        <v>33.018799999999999</v>
      </c>
      <c r="K1862" s="23" cm="1">
        <f t="array" aca="1" ref="K1862" ca="1">_FV(A1862,"Previous close",TRUE)</f>
        <v>32.518599999999999</v>
      </c>
      <c r="L1862" s="26"/>
      <c r="M1862" s="23" cm="1">
        <f t="array" aca="1" ref="M1862" ca="1">_FV(A1862,"52 week low",TRUE)</f>
        <v>26.3264</v>
      </c>
      <c r="N1862" s="23" cm="1">
        <f t="array" aca="1" ref="N1862" ca="1">_FV(A1862,"52 week high",TRUE)</f>
        <v>36.94</v>
      </c>
      <c r="O1862" s="8" cm="1">
        <f t="array" aca="1" ref="O1862" ca="1">_FV(A1862,"Volume")</f>
        <v>6785</v>
      </c>
      <c r="P1862" s="7" cm="1">
        <f t="array" aca="1" ref="P1862" ca="1">_FV(A1862,"Volume average",TRUE)</f>
        <v>16411</v>
      </c>
      <c r="Q1862" t="s">
        <v>143</v>
      </c>
      <c r="T1862" s="25" cm="1">
        <f t="array" aca="1" ref="T1862" ca="1">_FV(A1862,"Expense ratio",TRUE)</f>
        <v>5.5000000000000005E-3</v>
      </c>
      <c r="U1862" s="24" cm="1">
        <f t="array" aca="1" ref="U1862" ca="1">_FV(A1862,"Market cap",TRUE)</f>
        <v>122647086.98999999</v>
      </c>
      <c r="V1862" s="16"/>
      <c r="W1862" s="16"/>
      <c r="Z1862" s="18"/>
      <c r="AA1862" s="20"/>
      <c r="AB1862" s="20"/>
      <c r="AC1862" s="21">
        <v>17895</v>
      </c>
      <c r="AE1862" s="18"/>
      <c r="AF1862" s="20"/>
      <c r="AI1862" s="21"/>
      <c r="AJ1862" s="18"/>
      <c r="AL1862" s="18"/>
      <c r="AM1862" s="18"/>
      <c r="AN1862" t="s">
        <v>73</v>
      </c>
      <c r="AO1862" t="str" cm="1">
        <f t="array" aca="1" ref="AO1862" ca="1">_FV(A1862,"Currency")</f>
        <v>USD</v>
      </c>
      <c r="AP1862" t="str" cm="1">
        <f t="array" aca="1" ref="AP1862" ca="1">_FV(A1862,"Exchange")</f>
        <v>NYSE Arca</v>
      </c>
      <c r="AQ1862" s="6" t="str" cm="1">
        <f t="array" aca="1" ref="AQ1862" ca="1">_FV(A1862,"Exchange abbreviation",TRUE)</f>
        <v>ARCX</v>
      </c>
      <c r="AR1862" t="str" cm="1">
        <f t="array" aca="1" ref="AR1862" ca="1">_FV(A1862,"Instrument type",TRUE)</f>
        <v>ETF</v>
      </c>
    </row>
    <row r="1863" spans="1:44" ht="18.75" customHeight="1" x14ac:dyDescent="0.25">
      <c r="A1863" t="e" vm="1876">
        <v>#VALUE!</v>
      </c>
      <c r="B1863" t="s">
        <v>5206</v>
      </c>
      <c r="C1863" t="s">
        <v>5207</v>
      </c>
      <c r="D1863" s="31" cm="1">
        <f t="array" aca="1" ref="D1863" ca="1">_FV(A1863,"Last trade time",TRUE)</f>
        <v>45824.84027780078</v>
      </c>
      <c r="E1863" s="23" cm="1">
        <f t="array" aca="1" ref="E1863" ca="1">_FV(A1863,"Price")</f>
        <v>29.6995</v>
      </c>
      <c r="F1863" s="27" cm="1">
        <f t="array" aca="1" ref="F1863" ca="1">_FV(A1863,"Change (%)",TRUE)</f>
        <v>1.7802999999999999E-2</v>
      </c>
      <c r="G1863" s="26" cm="1">
        <f t="array" aca="1" ref="G1863" ca="1">_FV(A1863,"Change")</f>
        <v>0.51949999999999996</v>
      </c>
      <c r="H1863" s="23" cm="1">
        <f t="array" aca="1" ref="H1863" ca="1">_FV(A1863,"Open")</f>
        <v>29.46</v>
      </c>
      <c r="I1863" s="23" cm="1">
        <f t="array" aca="1" ref="I1863" ca="1">_FV(A1863,"Low")</f>
        <v>29.46</v>
      </c>
      <c r="J1863" s="23" cm="1">
        <f t="array" aca="1" ref="J1863" ca="1">_FV(A1863,"High")</f>
        <v>29.754999999999999</v>
      </c>
      <c r="K1863" s="23" cm="1">
        <f t="array" aca="1" ref="K1863" ca="1">_FV(A1863,"Previous close",TRUE)</f>
        <v>29.18</v>
      </c>
      <c r="L1863" s="26"/>
      <c r="M1863" s="23" cm="1">
        <f t="array" aca="1" ref="M1863" ca="1">_FV(A1863,"52 week low",TRUE)</f>
        <v>21.32</v>
      </c>
      <c r="N1863" s="23" cm="1">
        <f t="array" aca="1" ref="N1863" ca="1">_FV(A1863,"52 week high",TRUE)</f>
        <v>29.989899999999999</v>
      </c>
      <c r="O1863" s="8" cm="1">
        <f t="array" aca="1" ref="O1863" ca="1">_FV(A1863,"Volume")</f>
        <v>4216</v>
      </c>
      <c r="P1863" s="7" cm="1">
        <f t="array" aca="1" ref="P1863" ca="1">_FV(A1863,"Volume average",TRUE)</f>
        <v>10257</v>
      </c>
      <c r="Q1863" t="s">
        <v>490</v>
      </c>
      <c r="T1863" s="25" cm="1">
        <f t="array" aca="1" ref="T1863" ca="1">_FV(A1863,"Expense ratio",TRUE)</f>
        <v>5.5000000000000005E-3</v>
      </c>
      <c r="U1863" s="24" cm="1">
        <f t="array" aca="1" ref="U1863" ca="1">_FV(A1863,"Market cap",TRUE)</f>
        <v>54317533.140000001</v>
      </c>
      <c r="V1863" s="16"/>
      <c r="W1863" s="16"/>
      <c r="Z1863" s="18"/>
      <c r="AA1863" s="20"/>
      <c r="AB1863" s="20"/>
      <c r="AC1863" s="21">
        <v>9539</v>
      </c>
      <c r="AE1863" s="18"/>
      <c r="AF1863" s="20"/>
      <c r="AI1863" s="21"/>
      <c r="AJ1863" s="18"/>
      <c r="AL1863" s="18"/>
      <c r="AM1863" s="18"/>
      <c r="AN1863" t="s">
        <v>73</v>
      </c>
      <c r="AO1863" t="str" cm="1">
        <f t="array" aca="1" ref="AO1863" ca="1">_FV(A1863,"Currency")</f>
        <v>USD</v>
      </c>
      <c r="AP1863" t="str" cm="1">
        <f t="array" aca="1" ref="AP1863" ca="1">_FV(A1863,"Exchange")</f>
        <v>NYSE Arca</v>
      </c>
      <c r="AQ1863" s="6" t="str" cm="1">
        <f t="array" aca="1" ref="AQ1863" ca="1">_FV(A1863,"Exchange abbreviation",TRUE)</f>
        <v>ARCX</v>
      </c>
      <c r="AR1863" t="str" cm="1">
        <f t="array" aca="1" ref="AR1863" ca="1">_FV(A1863,"Instrument type",TRUE)</f>
        <v>ETF</v>
      </c>
    </row>
    <row r="1864" spans="1:44" ht="18.75" customHeight="1" x14ac:dyDescent="0.25">
      <c r="A1864" t="e" vm="1877">
        <v>#VALUE!</v>
      </c>
      <c r="B1864" t="s">
        <v>5208</v>
      </c>
      <c r="C1864" t="s">
        <v>5209</v>
      </c>
      <c r="D1864" s="31" cm="1">
        <f t="array" aca="1" ref="D1864" ca="1">_FV(A1864,"Last trade time",TRUE)</f>
        <v>45824.840277789066</v>
      </c>
      <c r="E1864" s="23" cm="1">
        <f t="array" aca="1" ref="E1864" ca="1">_FV(A1864,"Price")</f>
        <v>27.119599999999998</v>
      </c>
      <c r="F1864" s="27" cm="1">
        <f t="array" aca="1" ref="F1864" ca="1">_FV(A1864,"Change (%)",TRUE)</f>
        <v>8.905999999999999E-3</v>
      </c>
      <c r="G1864" s="26" cm="1">
        <f t="array" aca="1" ref="G1864" ca="1">_FV(A1864,"Change")</f>
        <v>0.2394</v>
      </c>
      <c r="H1864" s="23" cm="1">
        <f t="array" aca="1" ref="H1864" ca="1">_FV(A1864,"Open")</f>
        <v>27.09</v>
      </c>
      <c r="I1864" s="23" cm="1">
        <f t="array" aca="1" ref="I1864" ca="1">_FV(A1864,"Low")</f>
        <v>26.86</v>
      </c>
      <c r="J1864" s="23" cm="1">
        <f t="array" aca="1" ref="J1864" ca="1">_FV(A1864,"High")</f>
        <v>27.12</v>
      </c>
      <c r="K1864" s="23" cm="1">
        <f t="array" aca="1" ref="K1864" ca="1">_FV(A1864,"Previous close",TRUE)</f>
        <v>26.880199999999999</v>
      </c>
      <c r="L1864" s="26"/>
      <c r="M1864" s="23" cm="1">
        <f t="array" aca="1" ref="M1864" ca="1">_FV(A1864,"52 week low",TRUE)</f>
        <v>21.82</v>
      </c>
      <c r="N1864" s="23" cm="1">
        <f t="array" aca="1" ref="N1864" ca="1">_FV(A1864,"52 week high",TRUE)</f>
        <v>27.27</v>
      </c>
      <c r="O1864" s="8" cm="1">
        <f t="array" aca="1" ref="O1864" ca="1">_FV(A1864,"Volume")</f>
        <v>3874</v>
      </c>
      <c r="P1864" s="7" cm="1">
        <f t="array" aca="1" ref="P1864" ca="1">_FV(A1864,"Volume average",TRUE)</f>
        <v>7677</v>
      </c>
      <c r="Q1864" t="s">
        <v>464</v>
      </c>
      <c r="T1864" s="25" cm="1">
        <f t="array" aca="1" ref="T1864" ca="1">_FV(A1864,"Expense ratio",TRUE)</f>
        <v>5.5000000000000005E-3</v>
      </c>
      <c r="U1864" s="24" cm="1">
        <f t="array" aca="1" ref="U1864" ca="1">_FV(A1864,"Market cap",TRUE)</f>
        <v>675276278.69000006</v>
      </c>
      <c r="V1864" s="16"/>
      <c r="W1864" s="16"/>
      <c r="Z1864" s="18"/>
      <c r="AB1864" s="20"/>
      <c r="AC1864" s="21">
        <v>10920</v>
      </c>
      <c r="AE1864" s="18"/>
      <c r="AF1864" s="20"/>
      <c r="AI1864" s="21"/>
      <c r="AJ1864" s="18"/>
      <c r="AL1864" s="18"/>
      <c r="AM1864" s="18"/>
      <c r="AN1864" t="s">
        <v>73</v>
      </c>
      <c r="AO1864" t="str" cm="1">
        <f t="array" aca="1" ref="AO1864" ca="1">_FV(A1864,"Currency")</f>
        <v>USD</v>
      </c>
      <c r="AP1864" t="str" cm="1">
        <f t="array" aca="1" ref="AP1864" ca="1">_FV(A1864,"Exchange")</f>
        <v>NYSE Arca</v>
      </c>
      <c r="AQ1864" s="6" t="str" cm="1">
        <f t="array" aca="1" ref="AQ1864" ca="1">_FV(A1864,"Exchange abbreviation",TRUE)</f>
        <v>ARCX</v>
      </c>
      <c r="AR1864" t="str" cm="1">
        <f t="array" aca="1" ref="AR1864" ca="1">_FV(A1864,"Instrument type",TRUE)</f>
        <v>ETF</v>
      </c>
    </row>
    <row r="1865" spans="1:44" ht="18.75" customHeight="1" x14ac:dyDescent="0.25">
      <c r="A1865" t="e" vm="1878">
        <v>#VALUE!</v>
      </c>
      <c r="B1865" t="s">
        <v>5210</v>
      </c>
      <c r="C1865" t="s">
        <v>5211</v>
      </c>
      <c r="D1865" s="31" cm="1">
        <f t="array" aca="1" ref="D1865" ca="1">_FV(A1865,"Last trade time",TRUE)</f>
        <v>45824.84027780078</v>
      </c>
      <c r="E1865" s="23" cm="1">
        <f t="array" aca="1" ref="E1865" ca="1">_FV(A1865,"Price")</f>
        <v>29.01</v>
      </c>
      <c r="F1865" s="27" cm="1">
        <f t="array" aca="1" ref="F1865" ca="1">_FV(A1865,"Change (%)",TRUE)</f>
        <v>2.3669999999999997E-3</v>
      </c>
      <c r="G1865" s="26" cm="1">
        <f t="array" aca="1" ref="G1865" ca="1">_FV(A1865,"Change")</f>
        <v>6.8500000000000005E-2</v>
      </c>
      <c r="H1865" s="23" cm="1">
        <f t="array" aca="1" ref="H1865" ca="1">_FV(A1865,"Open")</f>
        <v>29.06</v>
      </c>
      <c r="I1865" s="23" cm="1">
        <f t="array" aca="1" ref="I1865" ca="1">_FV(A1865,"Low")</f>
        <v>28.94</v>
      </c>
      <c r="J1865" s="23" cm="1">
        <f t="array" aca="1" ref="J1865" ca="1">_FV(A1865,"High")</f>
        <v>29.27</v>
      </c>
      <c r="K1865" s="23" cm="1">
        <f t="array" aca="1" ref="K1865" ca="1">_FV(A1865,"Previous close",TRUE)</f>
        <v>28.941500000000001</v>
      </c>
      <c r="L1865" s="26"/>
      <c r="M1865" s="23" cm="1">
        <f t="array" aca="1" ref="M1865" ca="1">_FV(A1865,"52 week low",TRUE)</f>
        <v>23.655000000000001</v>
      </c>
      <c r="N1865" s="23" cm="1">
        <f t="array" aca="1" ref="N1865" ca="1">_FV(A1865,"52 week high",TRUE)</f>
        <v>29.5</v>
      </c>
      <c r="O1865" s="8" cm="1">
        <f t="array" aca="1" ref="O1865" ca="1">_FV(A1865,"Volume")</f>
        <v>30449</v>
      </c>
      <c r="P1865" s="7" cm="1">
        <f t="array" aca="1" ref="P1865" ca="1">_FV(A1865,"Volume average",TRUE)</f>
        <v>41977</v>
      </c>
      <c r="Q1865" t="s">
        <v>147</v>
      </c>
      <c r="S1865" t="s">
        <v>380</v>
      </c>
      <c r="T1865" s="25" cm="1">
        <f t="array" aca="1" ref="T1865" ca="1">_FV(A1865,"Expense ratio",TRUE)</f>
        <v>5.5000000000000005E-3</v>
      </c>
      <c r="U1865" s="24" cm="1">
        <f t="array" aca="1" ref="U1865" ca="1">_FV(A1865,"Market cap",TRUE)</f>
        <v>461034955.82999998</v>
      </c>
      <c r="V1865" s="4">
        <v>461034944</v>
      </c>
      <c r="W1865" s="4">
        <v>461034944</v>
      </c>
      <c r="Y1865" t="s">
        <v>3928</v>
      </c>
      <c r="Z1865" s="5">
        <v>29.098710000000001</v>
      </c>
      <c r="AA1865" s="5">
        <v>24.404062</v>
      </c>
      <c r="AB1865" s="5">
        <v>4.5999999999999999E-3</v>
      </c>
      <c r="AC1865" s="4">
        <v>114271</v>
      </c>
      <c r="AE1865" s="5">
        <v>13.0519011582674</v>
      </c>
      <c r="AF1865" s="5">
        <v>3.705978821138856</v>
      </c>
      <c r="AI1865" s="4">
        <v>114271</v>
      </c>
      <c r="AJ1865" s="5">
        <v>3337855.91</v>
      </c>
      <c r="AL1865" s="5">
        <v>29.43</v>
      </c>
      <c r="AM1865" s="5">
        <v>23.655000000000001</v>
      </c>
      <c r="AN1865" t="s">
        <v>90</v>
      </c>
      <c r="AO1865" t="str" cm="1">
        <f t="array" aca="1" ref="AO1865" ca="1">_FV(A1865,"Currency")</f>
        <v>USD</v>
      </c>
      <c r="AP1865" t="str" cm="1">
        <f t="array" aca="1" ref="AP1865" ca="1">_FV(A1865,"Exchange")</f>
        <v>NYSE Arca</v>
      </c>
      <c r="AQ1865" s="6" t="str" cm="1">
        <f t="array" aca="1" ref="AQ1865" ca="1">_FV(A1865,"Exchange abbreviation",TRUE)</f>
        <v>ARCX</v>
      </c>
      <c r="AR1865" t="str" cm="1">
        <f t="array" aca="1" ref="AR1865" ca="1">_FV(A1865,"Instrument type",TRUE)</f>
        <v>ETF</v>
      </c>
    </row>
    <row r="1866" spans="1:44" ht="18.75" customHeight="1" x14ac:dyDescent="0.25">
      <c r="A1866" t="e" vm="1879">
        <v>#VALUE!</v>
      </c>
      <c r="B1866" t="s">
        <v>5212</v>
      </c>
      <c r="C1866" t="s">
        <v>5213</v>
      </c>
      <c r="D1866" s="31" cm="1">
        <f t="array" aca="1" ref="D1866" ca="1">_FV(A1866,"Last trade time",TRUE)</f>
        <v>45824.840277789066</v>
      </c>
      <c r="E1866" s="23" cm="1">
        <f t="array" aca="1" ref="E1866" ca="1">_FV(A1866,"Price")</f>
        <v>23.93</v>
      </c>
      <c r="F1866" s="27" cm="1">
        <f t="array" aca="1" ref="F1866" ca="1">_FV(A1866,"Change (%)",TRUE)</f>
        <v>2.2239999999999998E-3</v>
      </c>
      <c r="G1866" s="26" cm="1">
        <f t="array" aca="1" ref="G1866" ca="1">_FV(A1866,"Change")</f>
        <v>5.3100000000000001E-2</v>
      </c>
      <c r="H1866" s="23" cm="1">
        <f t="array" aca="1" ref="H1866" ca="1">_FV(A1866,"Open")</f>
        <v>24.14</v>
      </c>
      <c r="I1866" s="23" cm="1">
        <f t="array" aca="1" ref="I1866" ca="1">_FV(A1866,"Low")</f>
        <v>23.93</v>
      </c>
      <c r="J1866" s="23" cm="1">
        <f t="array" aca="1" ref="J1866" ca="1">_FV(A1866,"High")</f>
        <v>24.14</v>
      </c>
      <c r="K1866" s="23" cm="1">
        <f t="array" aca="1" ref="K1866" ca="1">_FV(A1866,"Previous close",TRUE)</f>
        <v>23.876899999999999</v>
      </c>
      <c r="L1866" s="26"/>
      <c r="M1866" s="23" cm="1">
        <f t="array" aca="1" ref="M1866" ca="1">_FV(A1866,"52 week low",TRUE)</f>
        <v>19.149999999999999</v>
      </c>
      <c r="N1866" s="23" cm="1">
        <f t="array" aca="1" ref="N1866" ca="1">_FV(A1866,"52 week high",TRUE)</f>
        <v>24.58</v>
      </c>
      <c r="O1866" s="8" cm="1">
        <f t="array" aca="1" ref="O1866" ca="1">_FV(A1866,"Volume")</f>
        <v>12947</v>
      </c>
      <c r="P1866" s="7" cm="1">
        <f t="array" aca="1" ref="P1866" ca="1">_FV(A1866,"Volume average",TRUE)</f>
        <v>13939</v>
      </c>
      <c r="Q1866" t="s">
        <v>464</v>
      </c>
      <c r="T1866" s="25" cm="1">
        <f t="array" aca="1" ref="T1866" ca="1">_FV(A1866,"Expense ratio",TRUE)</f>
        <v>5.5000000000000005E-3</v>
      </c>
      <c r="U1866" s="24" cm="1">
        <f t="array" aca="1" ref="U1866" ca="1">_FV(A1866,"Market cap",TRUE)</f>
        <v>51568266.700000003</v>
      </c>
      <c r="V1866" s="16"/>
      <c r="W1866" s="16"/>
      <c r="Z1866" s="18"/>
      <c r="AC1866" s="21">
        <v>13804</v>
      </c>
      <c r="AE1866" s="18"/>
      <c r="AI1866" s="21"/>
      <c r="AJ1866" s="18"/>
      <c r="AL1866" s="18"/>
      <c r="AM1866" s="18"/>
      <c r="AN1866" t="s">
        <v>73</v>
      </c>
      <c r="AO1866" t="str" cm="1">
        <f t="array" aca="1" ref="AO1866" ca="1">_FV(A1866,"Currency")</f>
        <v>USD</v>
      </c>
      <c r="AP1866" t="str" cm="1">
        <f t="array" aca="1" ref="AP1866" ca="1">_FV(A1866,"Exchange")</f>
        <v>NYSE Arca</v>
      </c>
      <c r="AQ1866" s="6" t="str" cm="1">
        <f t="array" aca="1" ref="AQ1866" ca="1">_FV(A1866,"Exchange abbreviation",TRUE)</f>
        <v>ARCX</v>
      </c>
      <c r="AR1866" t="str" cm="1">
        <f t="array" aca="1" ref="AR1866" ca="1">_FV(A1866,"Instrument type",TRUE)</f>
        <v>ETF</v>
      </c>
    </row>
    <row r="1867" spans="1:44" ht="18.75" customHeight="1" x14ac:dyDescent="0.25">
      <c r="A1867" t="e" vm="1880">
        <v>#VALUE!</v>
      </c>
      <c r="B1867" t="s">
        <v>5214</v>
      </c>
      <c r="C1867" t="s">
        <v>5215</v>
      </c>
      <c r="D1867" s="31" cm="1">
        <f t="array" aca="1" ref="D1867" ca="1">_FV(A1867,"Last trade time",TRUE)</f>
        <v>45824.840277812502</v>
      </c>
      <c r="E1867" s="23" cm="1">
        <f t="array" aca="1" ref="E1867" ca="1">_FV(A1867,"Price")</f>
        <v>70.6357</v>
      </c>
      <c r="F1867" s="27" cm="1">
        <f t="array" aca="1" ref="F1867" ca="1">_FV(A1867,"Change (%)",TRUE)</f>
        <v>1.2920000000000001E-2</v>
      </c>
      <c r="G1867" s="26" cm="1">
        <f t="array" aca="1" ref="G1867" ca="1">_FV(A1867,"Change")</f>
        <v>0.90100000000000002</v>
      </c>
      <c r="H1867" s="23" cm="1">
        <f t="array" aca="1" ref="H1867" ca="1">_FV(A1867,"Open")</f>
        <v>70.150000000000006</v>
      </c>
      <c r="I1867" s="23" cm="1">
        <f t="array" aca="1" ref="I1867" ca="1">_FV(A1867,"Low")</f>
        <v>70.13</v>
      </c>
      <c r="J1867" s="23" cm="1">
        <f t="array" aca="1" ref="J1867" ca="1">_FV(A1867,"High")</f>
        <v>70.899900000000002</v>
      </c>
      <c r="K1867" s="23" cm="1">
        <f t="array" aca="1" ref="K1867" ca="1">_FV(A1867,"Previous close",TRUE)</f>
        <v>69.734700000000004</v>
      </c>
      <c r="L1867" s="26"/>
      <c r="M1867" s="23" cm="1">
        <f t="array" aca="1" ref="M1867" ca="1">_FV(A1867,"52 week low",TRUE)</f>
        <v>53.65</v>
      </c>
      <c r="N1867" s="23" cm="1">
        <f t="array" aca="1" ref="N1867" ca="1">_FV(A1867,"52 week high",TRUE)</f>
        <v>70.91</v>
      </c>
      <c r="O1867" s="8" cm="1">
        <f t="array" aca="1" ref="O1867" ca="1">_FV(A1867,"Volume")</f>
        <v>82982</v>
      </c>
      <c r="P1867" s="7" cm="1">
        <f t="array" aca="1" ref="P1867" ca="1">_FV(A1867,"Volume average",TRUE)</f>
        <v>15749</v>
      </c>
      <c r="Q1867" t="s">
        <v>147</v>
      </c>
      <c r="S1867" t="s">
        <v>3504</v>
      </c>
      <c r="T1867" s="25" cm="1">
        <f t="array" aca="1" ref="T1867" ca="1">_FV(A1867,"Expense ratio",TRUE)</f>
        <v>5.5000000000000005E-3</v>
      </c>
      <c r="U1867" s="24" cm="1">
        <f t="array" aca="1" ref="U1867" ca="1">_FV(A1867,"Market cap",TRUE)</f>
        <v>120678422.84999999</v>
      </c>
      <c r="V1867" s="4">
        <v>120678424</v>
      </c>
      <c r="W1867" s="4">
        <v>120678424</v>
      </c>
      <c r="Y1867" t="s">
        <v>5216</v>
      </c>
      <c r="Z1867" s="5">
        <v>70.221100000000007</v>
      </c>
      <c r="AA1867" s="5">
        <v>24.316524999999999</v>
      </c>
      <c r="AB1867" s="5">
        <v>1.54E-2</v>
      </c>
      <c r="AC1867" s="4">
        <v>12985</v>
      </c>
      <c r="AE1867" s="5">
        <v>12.373722760906601</v>
      </c>
      <c r="AF1867" s="5">
        <v>10.815795853926289</v>
      </c>
      <c r="AI1867" s="4">
        <v>12985</v>
      </c>
      <c r="AJ1867" s="5">
        <v>911432.73199999996</v>
      </c>
      <c r="AL1867" s="5">
        <v>70.5</v>
      </c>
      <c r="AM1867" s="5">
        <v>53.65</v>
      </c>
      <c r="AN1867" t="s">
        <v>47</v>
      </c>
      <c r="AO1867" t="str" cm="1">
        <f t="array" aca="1" ref="AO1867" ca="1">_FV(A1867,"Currency")</f>
        <v>USD</v>
      </c>
      <c r="AP1867" t="str" cm="1">
        <f t="array" aca="1" ref="AP1867" ca="1">_FV(A1867,"Exchange")</f>
        <v>NYSE Arca</v>
      </c>
      <c r="AQ1867" s="6" t="str" cm="1">
        <f t="array" aca="1" ref="AQ1867" ca="1">_FV(A1867,"Exchange abbreviation",TRUE)</f>
        <v>ARCX</v>
      </c>
      <c r="AR1867" t="str" cm="1">
        <f t="array" aca="1" ref="AR1867" ca="1">_FV(A1867,"Instrument type",TRUE)</f>
        <v>ETF</v>
      </c>
    </row>
    <row r="1868" spans="1:44" ht="18.75" customHeight="1" x14ac:dyDescent="0.25">
      <c r="A1868" t="e" vm="1881">
        <v>#VALUE!</v>
      </c>
      <c r="B1868" t="s">
        <v>5217</v>
      </c>
      <c r="C1868" t="s">
        <v>5218</v>
      </c>
      <c r="D1868" s="31" cm="1">
        <f t="array" aca="1" ref="D1868" ca="1">_FV(A1868,"Last trade time",TRUE)</f>
        <v>45824.840277789066</v>
      </c>
      <c r="E1868" s="23" cm="1">
        <f t="array" aca="1" ref="E1868" ca="1">_FV(A1868,"Price")</f>
        <v>18.821400000000001</v>
      </c>
      <c r="F1868" s="27" cm="1">
        <f t="array" aca="1" ref="F1868" ca="1">_FV(A1868,"Change (%)",TRUE)</f>
        <v>1.3991E-2</v>
      </c>
      <c r="G1868" s="26" cm="1">
        <f t="array" aca="1" ref="G1868" ca="1">_FV(A1868,"Change")</f>
        <v>0.25969999999999999</v>
      </c>
      <c r="H1868" s="23" cm="1">
        <f t="array" aca="1" ref="H1868" ca="1">_FV(A1868,"Open")</f>
        <v>18.78</v>
      </c>
      <c r="I1868" s="23" cm="1">
        <f t="array" aca="1" ref="I1868" ca="1">_FV(A1868,"Low")</f>
        <v>18.760000000000002</v>
      </c>
      <c r="J1868" s="23" cm="1">
        <f t="array" aca="1" ref="J1868" ca="1">_FV(A1868,"High")</f>
        <v>18.821400000000001</v>
      </c>
      <c r="K1868" s="23" cm="1">
        <f t="array" aca="1" ref="K1868" ca="1">_FV(A1868,"Previous close",TRUE)</f>
        <v>18.561699999999998</v>
      </c>
      <c r="L1868" s="26"/>
      <c r="M1868" s="23" cm="1">
        <f t="array" aca="1" ref="M1868" ca="1">_FV(A1868,"52 week low",TRUE)</f>
        <v>15.37</v>
      </c>
      <c r="N1868" s="23" cm="1">
        <f t="array" aca="1" ref="N1868" ca="1">_FV(A1868,"52 week high",TRUE)</f>
        <v>21.08</v>
      </c>
      <c r="O1868" s="8" cm="1">
        <f t="array" aca="1" ref="O1868" ca="1">_FV(A1868,"Volume")</f>
        <v>3741</v>
      </c>
      <c r="P1868" s="7" cm="1">
        <f t="array" aca="1" ref="P1868" ca="1">_FV(A1868,"Volume average",TRUE)</f>
        <v>3764</v>
      </c>
      <c r="Q1868" t="s">
        <v>698</v>
      </c>
      <c r="S1868" t="s">
        <v>5149</v>
      </c>
      <c r="T1868" s="25" cm="1">
        <f t="array" aca="1" ref="T1868" ca="1">_FV(A1868,"Expense ratio",TRUE)</f>
        <v>5.5000000000000005E-3</v>
      </c>
      <c r="U1868" s="24" cm="1">
        <f t="array" aca="1" ref="U1868" ca="1">_FV(A1868,"Market cap",TRUE)</f>
        <v>11638539.810000001</v>
      </c>
      <c r="V1868" s="4">
        <v>11638539</v>
      </c>
      <c r="W1868" s="4">
        <v>11638539</v>
      </c>
      <c r="Y1868" t="s">
        <v>5219</v>
      </c>
      <c r="Z1868" s="5">
        <v>19.071999999999999</v>
      </c>
      <c r="AA1868" s="5">
        <v>20.36167</v>
      </c>
      <c r="AB1868" s="20"/>
      <c r="AC1868" s="4">
        <v>3128</v>
      </c>
      <c r="AE1868" s="5">
        <v>-6.1650515811252138</v>
      </c>
      <c r="AF1868" s="20"/>
      <c r="AI1868" s="4">
        <v>3128</v>
      </c>
      <c r="AJ1868" s="5">
        <v>59675.671199999997</v>
      </c>
      <c r="AL1868" s="5">
        <v>21.08</v>
      </c>
      <c r="AM1868" s="5">
        <v>15.37</v>
      </c>
      <c r="AN1868" t="s">
        <v>47</v>
      </c>
      <c r="AO1868" t="str" cm="1">
        <f t="array" aca="1" ref="AO1868" ca="1">_FV(A1868,"Currency")</f>
        <v>USD</v>
      </c>
      <c r="AP1868" t="str" cm="1">
        <f t="array" aca="1" ref="AP1868" ca="1">_FV(A1868,"Exchange")</f>
        <v>NYSE Arca</v>
      </c>
      <c r="AQ1868" s="6" t="str" cm="1">
        <f t="array" aca="1" ref="AQ1868" ca="1">_FV(A1868,"Exchange abbreviation",TRUE)</f>
        <v>ARCX</v>
      </c>
      <c r="AR1868" t="str" cm="1">
        <f t="array" aca="1" ref="AR1868" ca="1">_FV(A1868,"Instrument type",TRUE)</f>
        <v>ETF</v>
      </c>
    </row>
    <row r="1869" spans="1:44" ht="18.75" customHeight="1" x14ac:dyDescent="0.25">
      <c r="A1869" t="e" vm="1882">
        <v>#VALUE!</v>
      </c>
      <c r="B1869" t="s">
        <v>5220</v>
      </c>
      <c r="C1869" t="s">
        <v>5221</v>
      </c>
      <c r="D1869" s="31" cm="1">
        <f t="array" aca="1" ref="D1869" ca="1">_FV(A1869,"Last trade time",TRUE)</f>
        <v>45824.84027780078</v>
      </c>
      <c r="E1869" s="23" cm="1">
        <f t="array" aca="1" ref="E1869" ca="1">_FV(A1869,"Price")</f>
        <v>28.503</v>
      </c>
      <c r="F1869" s="27" cm="1">
        <f t="array" aca="1" ref="F1869" ca="1">_FV(A1869,"Change (%)",TRUE)</f>
        <v>2.5679999999999995E-3</v>
      </c>
      <c r="G1869" s="26" cm="1">
        <f t="array" aca="1" ref="G1869" ca="1">_FV(A1869,"Change")</f>
        <v>7.2999999999999995E-2</v>
      </c>
      <c r="H1869" s="23" cm="1">
        <f t="array" aca="1" ref="H1869" ca="1">_FV(A1869,"Open")</f>
        <v>28.580100000000002</v>
      </c>
      <c r="I1869" s="23" cm="1">
        <f t="array" aca="1" ref="I1869" ca="1">_FV(A1869,"Low")</f>
        <v>28.503</v>
      </c>
      <c r="J1869" s="23" cm="1">
        <f t="array" aca="1" ref="J1869" ca="1">_FV(A1869,"High")</f>
        <v>28.580100000000002</v>
      </c>
      <c r="K1869" s="23" cm="1">
        <f t="array" aca="1" ref="K1869" ca="1">_FV(A1869,"Previous close",TRUE)</f>
        <v>28.43</v>
      </c>
      <c r="L1869" s="26"/>
      <c r="M1869" s="23" cm="1">
        <f t="array" aca="1" ref="M1869" ca="1">_FV(A1869,"52 week low",TRUE)</f>
        <v>22.776199999999999</v>
      </c>
      <c r="N1869" s="23" cm="1">
        <f t="array" aca="1" ref="N1869" ca="1">_FV(A1869,"52 week high",TRUE)</f>
        <v>28.9892</v>
      </c>
      <c r="O1869" s="8" cm="1">
        <f t="array" aca="1" ref="O1869" ca="1">_FV(A1869,"Volume")</f>
        <v>552</v>
      </c>
      <c r="P1869" s="7" cm="1">
        <f t="array" aca="1" ref="P1869" ca="1">_FV(A1869,"Volume average",TRUE)</f>
        <v>3155</v>
      </c>
      <c r="Q1869" t="s">
        <v>2582</v>
      </c>
      <c r="R1869" t="s">
        <v>155</v>
      </c>
      <c r="S1869" t="s">
        <v>400</v>
      </c>
      <c r="T1869" s="25" cm="1">
        <f t="array" aca="1" ref="T1869" ca="1">_FV(A1869,"Expense ratio",TRUE)</f>
        <v>5.5000000000000005E-3</v>
      </c>
      <c r="U1869" s="24" cm="1">
        <f t="array" aca="1" ref="U1869" ca="1">_FV(A1869,"Market cap",TRUE)</f>
        <v>9620502.4499999993</v>
      </c>
      <c r="V1869" s="4">
        <v>9620502</v>
      </c>
      <c r="W1869" s="4">
        <v>9620502</v>
      </c>
      <c r="Y1869" t="s">
        <v>4073</v>
      </c>
      <c r="Z1869" s="5">
        <v>28.433399999999999</v>
      </c>
      <c r="AA1869" s="5">
        <v>16.022385</v>
      </c>
      <c r="AB1869" s="20"/>
      <c r="AC1869" s="4">
        <v>2449</v>
      </c>
      <c r="AE1869" s="5">
        <v>17.105448220270269</v>
      </c>
      <c r="AF1869" s="20"/>
      <c r="AI1869" s="4">
        <v>2449</v>
      </c>
      <c r="AJ1869" s="5">
        <v>69867.276100000003</v>
      </c>
      <c r="AL1869" s="5">
        <v>28.61</v>
      </c>
      <c r="AM1869" s="5">
        <v>22.776</v>
      </c>
      <c r="AN1869" t="s">
        <v>47</v>
      </c>
      <c r="AO1869" t="str" cm="1">
        <f t="array" aca="1" ref="AO1869" ca="1">_FV(A1869,"Currency")</f>
        <v>USD</v>
      </c>
      <c r="AP1869" t="str" cm="1">
        <f t="array" aca="1" ref="AP1869" ca="1">_FV(A1869,"Exchange")</f>
        <v>NYSE Arca</v>
      </c>
      <c r="AQ1869" s="6" t="str" cm="1">
        <f t="array" aca="1" ref="AQ1869" ca="1">_FV(A1869,"Exchange abbreviation",TRUE)</f>
        <v>ARCX</v>
      </c>
      <c r="AR1869" t="str" cm="1">
        <f t="array" aca="1" ref="AR1869" ca="1">_FV(A1869,"Instrument type",TRUE)</f>
        <v>ETF</v>
      </c>
    </row>
    <row r="1870" spans="1:44" ht="18.75" customHeight="1" x14ac:dyDescent="0.25">
      <c r="A1870" t="e" vm="1883">
        <v>#VALUE!</v>
      </c>
      <c r="B1870" t="s">
        <v>5222</v>
      </c>
      <c r="C1870" t="s">
        <v>5223</v>
      </c>
      <c r="D1870" s="31" cm="1">
        <f t="array" aca="1" ref="D1870" ca="1">_FV(A1870,"Last trade time",TRUE)</f>
        <v>45824.840297476563</v>
      </c>
      <c r="E1870" s="23" cm="1">
        <f t="array" aca="1" ref="E1870" ca="1">_FV(A1870,"Price")</f>
        <v>54.204900000000002</v>
      </c>
      <c r="F1870" s="27" cm="1">
        <f t="array" aca="1" ref="F1870" ca="1">_FV(A1870,"Change (%)",TRUE)</f>
        <v>-3.6070000000000004E-3</v>
      </c>
      <c r="G1870" s="26" cm="1">
        <f t="array" aca="1" ref="G1870" ca="1">_FV(A1870,"Change")</f>
        <v>-0.19620000000000001</v>
      </c>
      <c r="H1870" s="23" cm="1">
        <f t="array" aca="1" ref="H1870" ca="1">_FV(A1870,"Open")</f>
        <v>54.46</v>
      </c>
      <c r="I1870" s="23" cm="1">
        <f t="array" aca="1" ref="I1870" ca="1">_FV(A1870,"Low")</f>
        <v>54.204900000000002</v>
      </c>
      <c r="J1870" s="23" cm="1">
        <f t="array" aca="1" ref="J1870" ca="1">_FV(A1870,"High")</f>
        <v>54.46</v>
      </c>
      <c r="K1870" s="23" cm="1">
        <f t="array" aca="1" ref="K1870" ca="1">_FV(A1870,"Previous close",TRUE)</f>
        <v>54.4011</v>
      </c>
      <c r="L1870" s="26"/>
      <c r="M1870" s="23" cm="1">
        <f t="array" aca="1" ref="M1870" ca="1">_FV(A1870,"52 week low",TRUE)</f>
        <v>43.35</v>
      </c>
      <c r="N1870" s="23" cm="1">
        <f t="array" aca="1" ref="N1870" ca="1">_FV(A1870,"52 week high",TRUE)</f>
        <v>55.4</v>
      </c>
      <c r="O1870" s="8" cm="1">
        <f t="array" aca="1" ref="O1870" ca="1">_FV(A1870,"Volume")</f>
        <v>292</v>
      </c>
      <c r="P1870" s="7" cm="1">
        <f t="array" aca="1" ref="P1870" ca="1">_FV(A1870,"Volume average",TRUE)</f>
        <v>3716</v>
      </c>
      <c r="Q1870" t="s">
        <v>55</v>
      </c>
      <c r="S1870" t="s">
        <v>61</v>
      </c>
      <c r="T1870" s="25" cm="1">
        <f t="array" aca="1" ref="T1870" ca="1">_FV(A1870,"Expense ratio",TRUE)</f>
        <v>5.5000000000000005E-3</v>
      </c>
      <c r="U1870" s="24" cm="1">
        <f t="array" aca="1" ref="U1870" ca="1">_FV(A1870,"Market cap",TRUE)</f>
        <v>8314486.142</v>
      </c>
      <c r="V1870" s="4">
        <v>8314482</v>
      </c>
      <c r="W1870" s="4">
        <v>8314482</v>
      </c>
      <c r="Y1870" t="s">
        <v>5224</v>
      </c>
      <c r="Z1870" s="5">
        <v>54.133000000000003</v>
      </c>
      <c r="AA1870" s="19">
        <v>22.289831</v>
      </c>
      <c r="AB1870" s="19">
        <v>1.7399999999999999E-2</v>
      </c>
      <c r="AC1870" s="4">
        <v>2241</v>
      </c>
      <c r="AE1870" s="5">
        <v>17.43679155139748</v>
      </c>
      <c r="AF1870" s="19">
        <v>11.43444204643365</v>
      </c>
      <c r="AI1870" s="4">
        <v>2241</v>
      </c>
      <c r="AJ1870" s="5">
        <v>121882.1634</v>
      </c>
      <c r="AL1870" s="5">
        <v>54.89</v>
      </c>
      <c r="AM1870" s="5">
        <v>43.35</v>
      </c>
      <c r="AN1870" t="s">
        <v>47</v>
      </c>
      <c r="AO1870" t="str" cm="1">
        <f t="array" aca="1" ref="AO1870" ca="1">_FV(A1870,"Currency")</f>
        <v>USD</v>
      </c>
      <c r="AP1870" t="str" cm="1">
        <f t="array" aca="1" ref="AP1870" ca="1">_FV(A1870,"Exchange")</f>
        <v>CBOE BZX Exchange</v>
      </c>
      <c r="AQ1870" s="6" t="str" cm="1">
        <f t="array" aca="1" ref="AQ1870" ca="1">_FV(A1870,"Exchange abbreviation",TRUE)</f>
        <v>BATS</v>
      </c>
      <c r="AR1870" t="str" cm="1">
        <f t="array" aca="1" ref="AR1870" ca="1">_FV(A1870,"Instrument type",TRUE)</f>
        <v>ETF</v>
      </c>
    </row>
    <row r="1871" spans="1:44" ht="18.75" customHeight="1" x14ac:dyDescent="0.25">
      <c r="A1871" t="e" vm="1884">
        <v>#VALUE!</v>
      </c>
      <c r="B1871" t="s">
        <v>5225</v>
      </c>
      <c r="C1871" t="s">
        <v>5226</v>
      </c>
      <c r="D1871" s="31" cm="1">
        <f t="array" aca="1" ref="D1871" ca="1">_FV(A1871,"Last trade time",TRUE)</f>
        <v>45824.840297673436</v>
      </c>
      <c r="E1871" s="23" cm="1">
        <f t="array" aca="1" ref="E1871" ca="1">_FV(A1871,"Price")</f>
        <v>40.048200000000001</v>
      </c>
      <c r="F1871" s="27" cm="1">
        <f t="array" aca="1" ref="F1871" ca="1">_FV(A1871,"Change (%)",TRUE)</f>
        <v>1.2853000000000002E-2</v>
      </c>
      <c r="G1871" s="26" cm="1">
        <f t="array" aca="1" ref="G1871" ca="1">_FV(A1871,"Change")</f>
        <v>0.50819999999999999</v>
      </c>
      <c r="H1871" s="23" cm="1">
        <f t="array" aca="1" ref="H1871" ca="1">_FV(A1871,"Open")</f>
        <v>40.24</v>
      </c>
      <c r="I1871" s="23" cm="1">
        <f t="array" aca="1" ref="I1871" ca="1">_FV(A1871,"Low")</f>
        <v>40.048200000000001</v>
      </c>
      <c r="J1871" s="23" cm="1">
        <f t="array" aca="1" ref="J1871" ca="1">_FV(A1871,"High")</f>
        <v>40.409999999999997</v>
      </c>
      <c r="K1871" s="23" cm="1">
        <f t="array" aca="1" ref="K1871" ca="1">_FV(A1871,"Previous close",TRUE)</f>
        <v>39.54</v>
      </c>
      <c r="L1871" s="26"/>
      <c r="M1871" s="23" cm="1">
        <f t="array" aca="1" ref="M1871" ca="1">_FV(A1871,"52 week low",TRUE)</f>
        <v>31.660699999999999</v>
      </c>
      <c r="N1871" s="23" cm="1">
        <f t="array" aca="1" ref="N1871" ca="1">_FV(A1871,"52 week high",TRUE)</f>
        <v>41.700099999999999</v>
      </c>
      <c r="O1871" s="8" cm="1">
        <f t="array" aca="1" ref="O1871" ca="1">_FV(A1871,"Volume")</f>
        <v>6789</v>
      </c>
      <c r="P1871" s="7" cm="1">
        <f t="array" aca="1" ref="P1871" ca="1">_FV(A1871,"Volume average",TRUE)</f>
        <v>5766</v>
      </c>
      <c r="Q1871" t="s">
        <v>2613</v>
      </c>
      <c r="S1871" t="s">
        <v>2067</v>
      </c>
      <c r="T1871" s="25" cm="1">
        <f t="array" aca="1" ref="T1871" ca="1">_FV(A1871,"Expense ratio",TRUE)</f>
        <v>5.5000000000000005E-3</v>
      </c>
      <c r="U1871" s="24" cm="1">
        <f t="array" aca="1" ref="U1871" ca="1">_FV(A1871,"Market cap",TRUE)</f>
        <v>24398020.440000001</v>
      </c>
      <c r="V1871" s="4">
        <v>24398020</v>
      </c>
      <c r="W1871" s="4">
        <v>24398020</v>
      </c>
      <c r="Y1871" t="s">
        <v>4698</v>
      </c>
      <c r="Z1871" s="5">
        <v>41.110399999999998</v>
      </c>
      <c r="AA1871" s="5">
        <v>16.632128000000002</v>
      </c>
      <c r="AB1871" s="5">
        <v>4.0300000000000002E-2</v>
      </c>
      <c r="AC1871" s="4">
        <v>22703</v>
      </c>
      <c r="AE1871" s="5">
        <v>26.560097491141651</v>
      </c>
      <c r="AF1871" s="5">
        <v>13.365022062784179</v>
      </c>
      <c r="AI1871" s="4">
        <v>22703</v>
      </c>
      <c r="AJ1871" s="4">
        <v>930823</v>
      </c>
      <c r="AL1871" s="5">
        <v>41.65</v>
      </c>
      <c r="AM1871" s="5">
        <v>31.66</v>
      </c>
      <c r="AN1871" t="s">
        <v>47</v>
      </c>
      <c r="AO1871" t="str" cm="1">
        <f t="array" aca="1" ref="AO1871" ca="1">_FV(A1871,"Currency")</f>
        <v>USD</v>
      </c>
      <c r="AP1871" t="str" cm="1">
        <f t="array" aca="1" ref="AP1871" ca="1">_FV(A1871,"Exchange")</f>
        <v>CBOE BZX Exchange</v>
      </c>
      <c r="AQ1871" s="6" t="str" cm="1">
        <f t="array" aca="1" ref="AQ1871" ca="1">_FV(A1871,"Exchange abbreviation",TRUE)</f>
        <v>BATS</v>
      </c>
      <c r="AR1871" t="str" cm="1">
        <f t="array" aca="1" ref="AR1871" ca="1">_FV(A1871,"Instrument type",TRUE)</f>
        <v>ETF</v>
      </c>
    </row>
    <row r="1872" spans="1:44" ht="18.75" customHeight="1" x14ac:dyDescent="0.25">
      <c r="A1872" t="e" vm="1885">
        <v>#VALUE!</v>
      </c>
      <c r="B1872" t="s">
        <v>5227</v>
      </c>
      <c r="C1872" t="s">
        <v>5228</v>
      </c>
      <c r="D1872" s="31" cm="1">
        <f t="array" aca="1" ref="D1872" ca="1">_FV(A1872,"Last trade time",TRUE)</f>
        <v>45824.93204475625</v>
      </c>
      <c r="E1872" s="23" cm="1">
        <f t="array" aca="1" ref="E1872" ca="1">_FV(A1872,"Price")</f>
        <v>75.37</v>
      </c>
      <c r="F1872" s="27" cm="1">
        <f t="array" aca="1" ref="F1872" ca="1">_FV(A1872,"Change (%)",TRUE)</f>
        <v>1.5904999999999999E-2</v>
      </c>
      <c r="G1872" s="26" cm="1">
        <f t="array" aca="1" ref="G1872" ca="1">_FV(A1872,"Change")</f>
        <v>1.18</v>
      </c>
      <c r="H1872" s="23" cm="1">
        <f t="array" aca="1" ref="H1872" ca="1">_FV(A1872,"Open")</f>
        <v>74.849999999999994</v>
      </c>
      <c r="I1872" s="23" cm="1">
        <f t="array" aca="1" ref="I1872" ca="1">_FV(A1872,"Low")</f>
        <v>74.849999999999994</v>
      </c>
      <c r="J1872" s="23" cm="1">
        <f t="array" aca="1" ref="J1872" ca="1">_FV(A1872,"High")</f>
        <v>75.540000000000006</v>
      </c>
      <c r="K1872" s="23" cm="1">
        <f t="array" aca="1" ref="K1872" ca="1">_FV(A1872,"Previous close",TRUE)</f>
        <v>74.19</v>
      </c>
      <c r="L1872" s="26"/>
      <c r="M1872" s="23" cm="1">
        <f t="array" aca="1" ref="M1872" ca="1">_FV(A1872,"52 week low",TRUE)</f>
        <v>59.58</v>
      </c>
      <c r="N1872" s="23" cm="1">
        <f t="array" aca="1" ref="N1872" ca="1">_FV(A1872,"52 week high",TRUE)</f>
        <v>76.19</v>
      </c>
      <c r="O1872" s="8" cm="1">
        <f t="array" aca="1" ref="O1872" ca="1">_FV(A1872,"Volume")</f>
        <v>159959</v>
      </c>
      <c r="P1872" s="7" cm="1">
        <f t="array" aca="1" ref="P1872" ca="1">_FV(A1872,"Volume average",TRUE)</f>
        <v>39378</v>
      </c>
      <c r="Q1872" t="s">
        <v>2547</v>
      </c>
      <c r="S1872" t="s">
        <v>376</v>
      </c>
      <c r="T1872" s="25" cm="1">
        <f t="array" aca="1" ref="T1872" ca="1">_FV(A1872,"Expense ratio",TRUE)</f>
        <v>5.4000000000000003E-3</v>
      </c>
      <c r="U1872" s="24" cm="1">
        <f t="array" aca="1" ref="U1872" ca="1">_FV(A1872,"Market cap",TRUE)</f>
        <v>604017923.33000004</v>
      </c>
      <c r="V1872" s="4">
        <v>604017920</v>
      </c>
      <c r="W1872" s="4">
        <v>604017920</v>
      </c>
      <c r="Y1872" t="s">
        <v>4715</v>
      </c>
      <c r="Z1872" s="5">
        <v>72.97</v>
      </c>
      <c r="AA1872" s="5">
        <v>20.218533000000001</v>
      </c>
      <c r="AB1872" s="5">
        <v>3.04E-2</v>
      </c>
      <c r="AC1872" s="4">
        <v>46565</v>
      </c>
      <c r="AE1872" s="5">
        <v>13.247591107960901</v>
      </c>
      <c r="AF1872" s="5">
        <v>4.6319824813372712</v>
      </c>
      <c r="AH1872" s="17">
        <v>11200000</v>
      </c>
      <c r="AI1872" s="4">
        <v>46565</v>
      </c>
      <c r="AJ1872" s="5">
        <v>3395985.45</v>
      </c>
      <c r="AL1872" s="5">
        <v>76.19</v>
      </c>
      <c r="AM1872" s="5">
        <v>59.58</v>
      </c>
      <c r="AN1872" t="s">
        <v>90</v>
      </c>
      <c r="AO1872" t="str" cm="1">
        <f t="array" aca="1" ref="AO1872" ca="1">_FV(A1872,"Currency")</f>
        <v>USD</v>
      </c>
      <c r="AP1872" t="str" cm="1">
        <f t="array" aca="1" ref="AP1872" ca="1">_FV(A1872,"Exchange")</f>
        <v>NYSE Arca</v>
      </c>
      <c r="AQ1872" s="6" t="str" cm="1">
        <f t="array" aca="1" ref="AQ1872" ca="1">_FV(A1872,"Exchange abbreviation",TRUE)</f>
        <v>ARCX</v>
      </c>
      <c r="AR1872" t="str" cm="1">
        <f t="array" aca="1" ref="AR1872" ca="1">_FV(A1872,"Instrument type",TRUE)</f>
        <v>ETF</v>
      </c>
    </row>
    <row r="1873" spans="1:44" ht="18.75" customHeight="1" x14ac:dyDescent="0.25">
      <c r="A1873" t="e" vm="1886">
        <v>#VALUE!</v>
      </c>
      <c r="B1873" t="s">
        <v>5229</v>
      </c>
      <c r="C1873" t="s">
        <v>5230</v>
      </c>
      <c r="D1873" s="31" cm="1">
        <f t="array" aca="1" ref="D1873" ca="1">_FV(A1873,"Last trade time",TRUE)</f>
        <v>45824.843750103908</v>
      </c>
      <c r="E1873" s="23" cm="1">
        <f t="array" aca="1" ref="E1873" ca="1">_FV(A1873,"Price")</f>
        <v>22.18</v>
      </c>
      <c r="F1873" s="27" cm="1">
        <f t="array" aca="1" ref="F1873" ca="1">_FV(A1873,"Change (%)",TRUE)</f>
        <v>6.5799999999999999E-3</v>
      </c>
      <c r="G1873" s="26" cm="1">
        <f t="array" aca="1" ref="G1873" ca="1">_FV(A1873,"Change")</f>
        <v>0.14499999999999999</v>
      </c>
      <c r="H1873" s="23" cm="1">
        <f t="array" aca="1" ref="H1873" ca="1">_FV(A1873,"Open")</f>
        <v>22.19</v>
      </c>
      <c r="I1873" s="23" cm="1">
        <f t="array" aca="1" ref="I1873" ca="1">_FV(A1873,"Low")</f>
        <v>22.16</v>
      </c>
      <c r="J1873" s="23" cm="1">
        <f t="array" aca="1" ref="J1873" ca="1">_FV(A1873,"High")</f>
        <v>22.285</v>
      </c>
      <c r="K1873" s="23" cm="1">
        <f t="array" aca="1" ref="K1873" ca="1">_FV(A1873,"Previous close",TRUE)</f>
        <v>22.035</v>
      </c>
      <c r="L1873" s="26"/>
      <c r="M1873" s="23" cm="1">
        <f t="array" aca="1" ref="M1873" ca="1">_FV(A1873,"52 week low",TRUE)</f>
        <v>18.27</v>
      </c>
      <c r="N1873" s="23" cm="1">
        <f t="array" aca="1" ref="N1873" ca="1">_FV(A1873,"52 week high",TRUE)</f>
        <v>23.18</v>
      </c>
      <c r="O1873" s="8" cm="1">
        <f t="array" aca="1" ref="O1873" ca="1">_FV(A1873,"Volume")</f>
        <v>5114</v>
      </c>
      <c r="P1873" s="7" cm="1">
        <f t="array" aca="1" ref="P1873" ca="1">_FV(A1873,"Volume average",TRUE)</f>
        <v>28273</v>
      </c>
      <c r="Q1873" t="s">
        <v>3963</v>
      </c>
      <c r="S1873" t="s">
        <v>2067</v>
      </c>
      <c r="T1873" s="25" cm="1">
        <f t="array" aca="1" ref="T1873" ca="1">_FV(A1873,"Expense ratio",TRUE)</f>
        <v>5.4000000000000003E-3</v>
      </c>
      <c r="U1873" s="24" cm="1">
        <f t="array" aca="1" ref="U1873" ca="1">_FV(A1873,"Market cap",TRUE)</f>
        <v>90265585.760000005</v>
      </c>
      <c r="V1873" s="4">
        <v>90265584</v>
      </c>
      <c r="W1873" s="4">
        <v>90265584</v>
      </c>
      <c r="Y1873" t="s">
        <v>4653</v>
      </c>
      <c r="Z1873" s="5">
        <v>22.156639999999999</v>
      </c>
      <c r="AA1873" s="5">
        <v>17.84929</v>
      </c>
      <c r="AB1873" s="5">
        <v>4.19E-2</v>
      </c>
      <c r="AC1873" s="4">
        <v>24314</v>
      </c>
      <c r="AE1873" s="5">
        <v>16.037184313443191</v>
      </c>
      <c r="AF1873" s="5">
        <v>9.9737830341120279</v>
      </c>
      <c r="AI1873" s="4">
        <v>24314</v>
      </c>
      <c r="AJ1873" s="5">
        <v>537339.4</v>
      </c>
      <c r="AL1873" s="5">
        <v>23.18</v>
      </c>
      <c r="AM1873" s="5">
        <v>18.27</v>
      </c>
      <c r="AN1873" t="s">
        <v>47</v>
      </c>
      <c r="AO1873" t="str" cm="1">
        <f t="array" aca="1" ref="AO1873" ca="1">_FV(A1873,"Currency")</f>
        <v>USD</v>
      </c>
      <c r="AP1873" t="str" cm="1">
        <f t="array" aca="1" ref="AP1873" ca="1">_FV(A1873,"Exchange")</f>
        <v>Nasdaq Stock Market</v>
      </c>
      <c r="AQ1873" s="6" t="str" cm="1">
        <f t="array" aca="1" ref="AQ1873" ca="1">_FV(A1873,"Exchange abbreviation",TRUE)</f>
        <v>XNAS</v>
      </c>
      <c r="AR1873" t="str" cm="1">
        <f t="array" aca="1" ref="AR1873" ca="1">_FV(A1873,"Instrument type",TRUE)</f>
        <v>ETF</v>
      </c>
    </row>
    <row r="1874" spans="1:44" ht="18.75" customHeight="1" x14ac:dyDescent="0.25">
      <c r="A1874" t="e" vm="1887">
        <v>#VALUE!</v>
      </c>
      <c r="B1874" t="s">
        <v>5231</v>
      </c>
      <c r="C1874" t="s">
        <v>5232</v>
      </c>
      <c r="D1874" s="31" cm="1">
        <f t="array" aca="1" ref="D1874" ca="1">_FV(A1874,"Last trade time",TRUE)</f>
        <v>45824.84027780078</v>
      </c>
      <c r="E1874" s="23" cm="1">
        <f t="array" aca="1" ref="E1874" ca="1">_FV(A1874,"Price")</f>
        <v>21.725000000000001</v>
      </c>
      <c r="F1874" s="27" cm="1">
        <f t="array" aca="1" ref="F1874" ca="1">_FV(A1874,"Change (%)",TRUE)</f>
        <v>-2.0669999999999998E-3</v>
      </c>
      <c r="G1874" s="26" cm="1">
        <f t="array" aca="1" ref="G1874" ca="1">_FV(A1874,"Change")</f>
        <v>-4.4999999999999998E-2</v>
      </c>
      <c r="H1874" s="23" cm="1">
        <f t="array" aca="1" ref="H1874" ca="1">_FV(A1874,"Open")</f>
        <v>21.67</v>
      </c>
      <c r="I1874" s="23" cm="1">
        <f t="array" aca="1" ref="I1874" ca="1">_FV(A1874,"Low")</f>
        <v>21.67</v>
      </c>
      <c r="J1874" s="23" cm="1">
        <f t="array" aca="1" ref="J1874" ca="1">_FV(A1874,"High")</f>
        <v>21.725000000000001</v>
      </c>
      <c r="K1874" s="23" cm="1">
        <f t="array" aca="1" ref="K1874" ca="1">_FV(A1874,"Previous close",TRUE)</f>
        <v>21.77</v>
      </c>
      <c r="L1874" s="26"/>
      <c r="M1874" s="23" cm="1">
        <f t="array" aca="1" ref="M1874" ca="1">_FV(A1874,"52 week low",TRUE)</f>
        <v>20.46</v>
      </c>
      <c r="N1874" s="23" cm="1">
        <f t="array" aca="1" ref="N1874" ca="1">_FV(A1874,"52 week high",TRUE)</f>
        <v>23.039899999999999</v>
      </c>
      <c r="O1874" s="8" cm="1">
        <f t="array" aca="1" ref="O1874" ca="1">_FV(A1874,"Volume")</f>
        <v>319</v>
      </c>
      <c r="P1874" s="7" cm="1">
        <f t="array" aca="1" ref="P1874" ca="1">_FV(A1874,"Volume average",TRUE)</f>
        <v>6794</v>
      </c>
      <c r="Q1874" t="s">
        <v>723</v>
      </c>
      <c r="S1874" t="s">
        <v>5233</v>
      </c>
      <c r="T1874" s="25" cm="1">
        <f t="array" aca="1" ref="T1874" ca="1">_FV(A1874,"Expense ratio",TRUE)</f>
        <v>5.4000000000000003E-3</v>
      </c>
      <c r="U1874" s="24" cm="1">
        <f t="array" aca="1" ref="U1874" ca="1">_FV(A1874,"Market cap",TRUE)</f>
        <v>49725838.789999999</v>
      </c>
      <c r="V1874" s="4">
        <v>49725840</v>
      </c>
      <c r="W1874" s="4">
        <v>49725840</v>
      </c>
      <c r="Y1874" t="s">
        <v>5234</v>
      </c>
      <c r="Z1874" s="5">
        <v>21.563420000000001</v>
      </c>
      <c r="AA1874" s="20"/>
      <c r="AB1874" s="5">
        <v>3.95E-2</v>
      </c>
      <c r="AC1874" s="4">
        <v>7546</v>
      </c>
      <c r="AE1874" s="5">
        <v>2.0646285038413259</v>
      </c>
      <c r="AF1874" s="5">
        <v>2.8753536315991419</v>
      </c>
      <c r="AI1874" s="4">
        <v>7546</v>
      </c>
      <c r="AJ1874" s="5">
        <v>163141.50159999999</v>
      </c>
      <c r="AL1874" s="5">
        <v>23.04</v>
      </c>
      <c r="AM1874" s="5">
        <v>20.46</v>
      </c>
      <c r="AN1874" t="s">
        <v>47</v>
      </c>
      <c r="AO1874" t="str" cm="1">
        <f t="array" aca="1" ref="AO1874" ca="1">_FV(A1874,"Currency")</f>
        <v>USD</v>
      </c>
      <c r="AP1874" t="str" cm="1">
        <f t="array" aca="1" ref="AP1874" ca="1">_FV(A1874,"Exchange")</f>
        <v>NYSE Arca</v>
      </c>
      <c r="AQ1874" s="6" t="str" cm="1">
        <f t="array" aca="1" ref="AQ1874" ca="1">_FV(A1874,"Exchange abbreviation",TRUE)</f>
        <v>ARCX</v>
      </c>
      <c r="AR1874" t="str" cm="1">
        <f t="array" aca="1" ref="AR1874" ca="1">_FV(A1874,"Instrument type",TRUE)</f>
        <v>ETF</v>
      </c>
    </row>
    <row r="1875" spans="1:44" ht="18.75" customHeight="1" x14ac:dyDescent="0.25">
      <c r="A1875" t="e" vm="1888">
        <v>#VALUE!</v>
      </c>
      <c r="B1875" t="s">
        <v>5235</v>
      </c>
      <c r="C1875" t="s">
        <v>5236</v>
      </c>
      <c r="D1875" s="31" cm="1">
        <f t="array" aca="1" ref="D1875" ca="1">_FV(A1875,"Last trade time",TRUE)</f>
        <v>45824.840280578122</v>
      </c>
      <c r="E1875" s="23" cm="1">
        <f t="array" aca="1" ref="E1875" ca="1">_FV(A1875,"Price")</f>
        <v>30.968900000000001</v>
      </c>
      <c r="F1875" s="27" cm="1">
        <f t="array" aca="1" ref="F1875" ca="1">_FV(A1875,"Change (%)",TRUE)</f>
        <v>1.1051E-2</v>
      </c>
      <c r="G1875" s="26" cm="1">
        <f t="array" aca="1" ref="G1875" ca="1">_FV(A1875,"Change")</f>
        <v>0.33850000000000002</v>
      </c>
      <c r="H1875" s="23" cm="1">
        <f t="array" aca="1" ref="H1875" ca="1">_FV(A1875,"Open")</f>
        <v>31.085000000000001</v>
      </c>
      <c r="I1875" s="23" cm="1">
        <f t="array" aca="1" ref="I1875" ca="1">_FV(A1875,"Low")</f>
        <v>30.968900000000001</v>
      </c>
      <c r="J1875" s="23" cm="1">
        <f t="array" aca="1" ref="J1875" ca="1">_FV(A1875,"High")</f>
        <v>31.085000000000001</v>
      </c>
      <c r="K1875" s="23" cm="1">
        <f t="array" aca="1" ref="K1875" ca="1">_FV(A1875,"Previous close",TRUE)</f>
        <v>30.630400000000002</v>
      </c>
      <c r="L1875" s="26"/>
      <c r="M1875" s="23" cm="1">
        <f t="array" aca="1" ref="M1875" ca="1">_FV(A1875,"52 week low",TRUE)</f>
        <v>24.44</v>
      </c>
      <c r="N1875" s="23" cm="1">
        <f t="array" aca="1" ref="N1875" ca="1">_FV(A1875,"52 week high",TRUE)</f>
        <v>31.57</v>
      </c>
      <c r="O1875" s="8" cm="1">
        <f t="array" aca="1" ref="O1875" ca="1">_FV(A1875,"Volume")</f>
        <v>1954</v>
      </c>
      <c r="P1875" s="7" cm="1">
        <f t="array" aca="1" ref="P1875" ca="1">_FV(A1875,"Volume average",TRUE)</f>
        <v>1980</v>
      </c>
      <c r="Q1875" t="s">
        <v>464</v>
      </c>
      <c r="T1875" s="25" cm="1">
        <f t="array" aca="1" ref="T1875" ca="1">_FV(A1875,"Expense ratio",TRUE)</f>
        <v>5.4000000000000003E-3</v>
      </c>
      <c r="U1875" s="24" cm="1">
        <f t="array" aca="1" ref="U1875" ca="1">_FV(A1875,"Market cap",TRUE)</f>
        <v>37527778.149999999</v>
      </c>
      <c r="V1875" s="16"/>
      <c r="W1875" s="16"/>
      <c r="X1875" t="s">
        <v>5237</v>
      </c>
      <c r="Z1875" s="5">
        <v>31.0913</v>
      </c>
      <c r="AA1875" s="20"/>
      <c r="AB1875" s="20"/>
      <c r="AC1875" s="4">
        <v>55642</v>
      </c>
      <c r="AE1875" s="5">
        <v>9.2811898767477086</v>
      </c>
      <c r="AF1875" s="5">
        <v>4.8454586970084756</v>
      </c>
      <c r="AI1875" s="4">
        <v>55642</v>
      </c>
      <c r="AJ1875" s="5">
        <v>1726003.7116</v>
      </c>
      <c r="AL1875" s="5">
        <v>31.57</v>
      </c>
      <c r="AM1875" s="5">
        <v>24.44</v>
      </c>
      <c r="AN1875" t="s">
        <v>90</v>
      </c>
      <c r="AO1875" t="str" cm="1">
        <f t="array" aca="1" ref="AO1875" ca="1">_FV(A1875,"Currency")</f>
        <v>USD</v>
      </c>
      <c r="AP1875" t="str" cm="1">
        <f t="array" aca="1" ref="AP1875" ca="1">_FV(A1875,"Exchange")</f>
        <v>CBOE BZX Exchange</v>
      </c>
      <c r="AQ1875" s="6" t="str" cm="1">
        <f t="array" aca="1" ref="AQ1875" ca="1">_FV(A1875,"Exchange abbreviation",TRUE)</f>
        <v>BATS</v>
      </c>
      <c r="AR1875" t="str" cm="1">
        <f t="array" aca="1" ref="AR1875" ca="1">_FV(A1875,"Instrument type",TRUE)</f>
        <v>ETF</v>
      </c>
    </row>
    <row r="1876" spans="1:44" ht="18.75" customHeight="1" x14ac:dyDescent="0.25">
      <c r="A1876" t="e" vm="1889">
        <v>#VALUE!</v>
      </c>
      <c r="B1876" t="s">
        <v>5238</v>
      </c>
      <c r="C1876" t="s">
        <v>5239</v>
      </c>
      <c r="D1876" s="31" cm="1">
        <f t="array" aca="1" ref="D1876" ca="1">_FV(A1876,"Last trade time",TRUE)</f>
        <v>45824.843750265623</v>
      </c>
      <c r="E1876" s="23" cm="1">
        <f t="array" aca="1" ref="E1876" ca="1">_FV(A1876,"Price")</f>
        <v>24.563800000000001</v>
      </c>
      <c r="F1876" s="27" cm="1">
        <f t="array" aca="1" ref="F1876" ca="1">_FV(A1876,"Change (%)",TRUE)</f>
        <v>3.846E-3</v>
      </c>
      <c r="G1876" s="26" cm="1">
        <f t="array" aca="1" ref="G1876" ca="1">_FV(A1876,"Change")</f>
        <v>9.4100000000000003E-2</v>
      </c>
      <c r="H1876" s="23" cm="1">
        <f t="array" aca="1" ref="H1876" ca="1">_FV(A1876,"Open")</f>
        <v>24.49</v>
      </c>
      <c r="I1876" s="23" cm="1">
        <f t="array" aca="1" ref="I1876" ca="1">_FV(A1876,"Low")</f>
        <v>24.49</v>
      </c>
      <c r="J1876" s="23" cm="1">
        <f t="array" aca="1" ref="J1876" ca="1">_FV(A1876,"High")</f>
        <v>24.599599999999999</v>
      </c>
      <c r="K1876" s="23" cm="1">
        <f t="array" aca="1" ref="K1876" ca="1">_FV(A1876,"Previous close",TRUE)</f>
        <v>24.4697</v>
      </c>
      <c r="L1876" s="26"/>
      <c r="M1876" s="23" cm="1">
        <f t="array" aca="1" ref="M1876" ca="1">_FV(A1876,"52 week low",TRUE)</f>
        <v>18.78</v>
      </c>
      <c r="N1876" s="23" cm="1">
        <f t="array" aca="1" ref="N1876" ca="1">_FV(A1876,"52 week high",TRUE)</f>
        <v>27.76</v>
      </c>
      <c r="O1876" s="8" cm="1">
        <f t="array" aca="1" ref="O1876" ca="1">_FV(A1876,"Volume")</f>
        <v>1552</v>
      </c>
      <c r="P1876" s="7" cm="1">
        <f t="array" aca="1" ref="P1876" ca="1">_FV(A1876,"Volume average",TRUE)</f>
        <v>1447</v>
      </c>
      <c r="Q1876" t="s">
        <v>351</v>
      </c>
      <c r="S1876" t="s">
        <v>5240</v>
      </c>
      <c r="T1876" s="25" cm="1">
        <f t="array" aca="1" ref="T1876" ca="1">_FV(A1876,"Expense ratio",TRUE)</f>
        <v>5.4000000000000003E-3</v>
      </c>
      <c r="U1876" s="24" cm="1">
        <f t="array" aca="1" ref="U1876" ca="1">_FV(A1876,"Market cap",TRUE)</f>
        <v>51211583.710000001</v>
      </c>
      <c r="V1876" s="4">
        <v>51211584</v>
      </c>
      <c r="W1876" s="4">
        <v>51211584</v>
      </c>
      <c r="Y1876" t="s">
        <v>5241</v>
      </c>
      <c r="Z1876" s="5">
        <v>24.436699999999998</v>
      </c>
      <c r="AB1876" s="20"/>
      <c r="AC1876" s="4">
        <v>2493</v>
      </c>
      <c r="AE1876" s="5">
        <v>3.0441870018001138</v>
      </c>
      <c r="AF1876" s="20"/>
      <c r="AI1876" s="4">
        <v>2493</v>
      </c>
      <c r="AJ1876" s="5">
        <v>60907.978799999997</v>
      </c>
      <c r="AL1876" s="5">
        <v>27.76</v>
      </c>
      <c r="AM1876" s="5">
        <v>18.78</v>
      </c>
      <c r="AN1876" t="s">
        <v>47</v>
      </c>
      <c r="AO1876" t="str" cm="1">
        <f t="array" aca="1" ref="AO1876" ca="1">_FV(A1876,"Currency")</f>
        <v>USD</v>
      </c>
      <c r="AP1876" t="str" cm="1">
        <f t="array" aca="1" ref="AP1876" ca="1">_FV(A1876,"Exchange")</f>
        <v>Nasdaq Stock Market</v>
      </c>
      <c r="AQ1876" s="6" t="str" cm="1">
        <f t="array" aca="1" ref="AQ1876" ca="1">_FV(A1876,"Exchange abbreviation",TRUE)</f>
        <v>XNAS</v>
      </c>
      <c r="AR1876" t="str" cm="1">
        <f t="array" aca="1" ref="AR1876" ca="1">_FV(A1876,"Instrument type",TRUE)</f>
        <v>ETF</v>
      </c>
    </row>
    <row r="1877" spans="1:44" ht="18.75" customHeight="1" x14ac:dyDescent="0.25">
      <c r="A1877" t="e" vm="1890">
        <v>#VALUE!</v>
      </c>
      <c r="B1877" t="s">
        <v>5242</v>
      </c>
      <c r="C1877" t="s">
        <v>5243</v>
      </c>
      <c r="D1877" s="31" cm="1">
        <f t="array" aca="1" ref="D1877" ca="1">_FV(A1877,"Last trade time",TRUE)</f>
        <v>45824.840277812502</v>
      </c>
      <c r="E1877" s="23" cm="1">
        <f t="array" aca="1" ref="E1877" ca="1">_FV(A1877,"Price")</f>
        <v>39.604999999999997</v>
      </c>
      <c r="F1877" s="27" cm="1">
        <f t="array" aca="1" ref="F1877" ca="1">_FV(A1877,"Change (%)",TRUE)</f>
        <v>1.4293E-2</v>
      </c>
      <c r="G1877" s="26" cm="1">
        <f t="array" aca="1" ref="G1877" ca="1">_FV(A1877,"Change")</f>
        <v>0.55810000000000004</v>
      </c>
      <c r="H1877" s="23" cm="1">
        <f t="array" aca="1" ref="H1877" ca="1">_FV(A1877,"Open")</f>
        <v>39.604999999999997</v>
      </c>
      <c r="I1877" s="23" cm="1">
        <f t="array" aca="1" ref="I1877" ca="1">_FV(A1877,"Low")</f>
        <v>39.604999999999997</v>
      </c>
      <c r="J1877" s="23" cm="1">
        <f t="array" aca="1" ref="J1877" ca="1">_FV(A1877,"High")</f>
        <v>39.604999999999997</v>
      </c>
      <c r="K1877" s="23" cm="1">
        <f t="array" aca="1" ref="K1877" ca="1">_FV(A1877,"Previous close",TRUE)</f>
        <v>39.046900000000001</v>
      </c>
      <c r="L1877" s="26"/>
      <c r="M1877" s="23" cm="1">
        <f t="array" aca="1" ref="M1877" ca="1">_FV(A1877,"52 week low",TRUE)</f>
        <v>31.25</v>
      </c>
      <c r="N1877" s="23" cm="1">
        <f t="array" aca="1" ref="N1877" ca="1">_FV(A1877,"52 week high",TRUE)</f>
        <v>41.905000000000001</v>
      </c>
      <c r="O1877" s="8" cm="1">
        <f t="array" aca="1" ref="O1877" ca="1">_FV(A1877,"Volume")</f>
        <v>3</v>
      </c>
      <c r="P1877" s="7" cm="1">
        <f t="array" aca="1" ref="P1877" ca="1">_FV(A1877,"Volume average",TRUE)</f>
        <v>15710</v>
      </c>
      <c r="Q1877" t="s">
        <v>698</v>
      </c>
      <c r="S1877" t="s">
        <v>5244</v>
      </c>
      <c r="T1877" s="25" cm="1">
        <f t="array" aca="1" ref="T1877" ca="1">_FV(A1877,"Expense ratio",TRUE)</f>
        <v>5.4000000000000003E-3</v>
      </c>
      <c r="U1877" s="24" cm="1">
        <f t="array" aca="1" ref="U1877" ca="1">_FV(A1877,"Market cap",TRUE)</f>
        <v>328797143.19999999</v>
      </c>
      <c r="V1877" s="4">
        <v>328797152</v>
      </c>
      <c r="W1877" s="4">
        <v>328797152</v>
      </c>
      <c r="X1877" t="s">
        <v>5245</v>
      </c>
      <c r="Y1877" t="s">
        <v>3332</v>
      </c>
      <c r="Z1877" s="5">
        <v>39.65</v>
      </c>
      <c r="AA1877" s="5">
        <v>35.258353999999997</v>
      </c>
      <c r="AB1877" s="5">
        <v>2.0000000000000001E-4</v>
      </c>
      <c r="AC1877" s="4">
        <v>22546</v>
      </c>
      <c r="AE1877" s="5">
        <v>-0.73975169551142583</v>
      </c>
      <c r="AF1877" s="5">
        <v>4.665398819962463</v>
      </c>
      <c r="AI1877" s="4">
        <v>22546</v>
      </c>
      <c r="AJ1877" s="5">
        <v>894260.03480000002</v>
      </c>
      <c r="AL1877" s="5">
        <v>41.905000000000001</v>
      </c>
      <c r="AM1877" s="5">
        <v>31.25</v>
      </c>
      <c r="AN1877" t="s">
        <v>47</v>
      </c>
      <c r="AO1877" t="str" cm="1">
        <f t="array" aca="1" ref="AO1877" ca="1">_FV(A1877,"Currency")</f>
        <v>USD</v>
      </c>
      <c r="AP1877" t="str" cm="1">
        <f t="array" aca="1" ref="AP1877" ca="1">_FV(A1877,"Exchange")</f>
        <v>NYSE Arca</v>
      </c>
      <c r="AQ1877" s="6" t="str" cm="1">
        <f t="array" aca="1" ref="AQ1877" ca="1">_FV(A1877,"Exchange abbreviation",TRUE)</f>
        <v>ARCX</v>
      </c>
      <c r="AR1877" t="str" cm="1">
        <f t="array" aca="1" ref="AR1877" ca="1">_FV(A1877,"Instrument type",TRUE)</f>
        <v>ETF</v>
      </c>
    </row>
    <row r="1878" spans="1:44" ht="18.75" customHeight="1" x14ac:dyDescent="0.25">
      <c r="A1878" t="e" vm="1891">
        <v>#VALUE!</v>
      </c>
      <c r="B1878" t="s">
        <v>5246</v>
      </c>
      <c r="C1878" t="s">
        <v>5247</v>
      </c>
      <c r="D1878" s="31" cm="1">
        <f t="array" aca="1" ref="D1878" ca="1">_FV(A1878,"Last trade time",TRUE)</f>
        <v>45824.840277777781</v>
      </c>
      <c r="E1878" s="23" cm="1">
        <f t="array" aca="1" ref="E1878" ca="1">_FV(A1878,"Price")</f>
        <v>161.83000000000001</v>
      </c>
      <c r="F1878" s="27" cm="1">
        <f t="array" aca="1" ref="F1878" ca="1">_FV(A1878,"Change (%)",TRUE)</f>
        <v>-4.0619999999999996E-3</v>
      </c>
      <c r="G1878" s="26" cm="1">
        <f t="array" aca="1" ref="G1878" ca="1">_FV(A1878,"Change")</f>
        <v>-0.66</v>
      </c>
      <c r="H1878" s="23" cm="1">
        <f t="array" aca="1" ref="H1878" ca="1">_FV(A1878,"Open")</f>
        <v>162.02000000000001</v>
      </c>
      <c r="I1878" s="23" cm="1">
        <f t="array" aca="1" ref="I1878" ca="1">_FV(A1878,"Low")</f>
        <v>160</v>
      </c>
      <c r="J1878" s="23" cm="1">
        <f t="array" aca="1" ref="J1878" ca="1">_FV(A1878,"High")</f>
        <v>162.02000000000001</v>
      </c>
      <c r="K1878" s="23" cm="1">
        <f t="array" aca="1" ref="K1878" ca="1">_FV(A1878,"Previous close",TRUE)</f>
        <v>162.49</v>
      </c>
      <c r="L1878" s="26"/>
      <c r="M1878" s="23" cm="1">
        <f t="array" aca="1" ref="M1878" ca="1">_FV(A1878,"52 week low",TRUE)</f>
        <v>141.375</v>
      </c>
      <c r="N1878" s="23" cm="1">
        <f t="array" aca="1" ref="N1878" ca="1">_FV(A1878,"52 week high",TRUE)</f>
        <v>183.595</v>
      </c>
      <c r="O1878" s="8" cm="1">
        <f t="array" aca="1" ref="O1878" ca="1">_FV(A1878,"Volume")</f>
        <v>16169</v>
      </c>
      <c r="P1878" s="7" cm="1">
        <f t="array" aca="1" ref="P1878" ca="1">_FV(A1878,"Volume average",TRUE)</f>
        <v>21640</v>
      </c>
      <c r="Q1878" t="s">
        <v>351</v>
      </c>
      <c r="S1878" t="s">
        <v>318</v>
      </c>
      <c r="T1878" s="25" cm="1">
        <f t="array" aca="1" ref="T1878" ca="1">_FV(A1878,"Expense ratio",TRUE)</f>
        <v>5.4000000000000003E-3</v>
      </c>
      <c r="U1878" s="24" cm="1">
        <f t="array" aca="1" ref="U1878" ca="1">_FV(A1878,"Market cap",TRUE)</f>
        <v>1023225333.29</v>
      </c>
      <c r="V1878" s="4">
        <v>1023209792</v>
      </c>
      <c r="W1878" s="4">
        <v>1023209792</v>
      </c>
      <c r="Y1878" t="s">
        <v>1596</v>
      </c>
      <c r="Z1878" s="5">
        <v>164.91</v>
      </c>
      <c r="AA1878" s="5">
        <v>21.440168</v>
      </c>
      <c r="AB1878" s="5">
        <v>7.3000000000000001E-3</v>
      </c>
      <c r="AC1878" s="4">
        <v>24766</v>
      </c>
      <c r="AE1878" s="5">
        <v>-0.6598625464090957</v>
      </c>
      <c r="AF1878" s="5">
        <v>8.1501758861573173</v>
      </c>
      <c r="AH1878" s="17">
        <v>20850000</v>
      </c>
      <c r="AI1878" s="4">
        <v>24766</v>
      </c>
      <c r="AJ1878" s="5">
        <v>4078588.71</v>
      </c>
      <c r="AL1878" s="5">
        <v>183.6</v>
      </c>
      <c r="AM1878" s="5">
        <v>141.38</v>
      </c>
      <c r="AN1878" t="s">
        <v>90</v>
      </c>
      <c r="AO1878" t="str" cm="1">
        <f t="array" aca="1" ref="AO1878" ca="1">_FV(A1878,"Currency")</f>
        <v>USD</v>
      </c>
      <c r="AP1878" t="str" cm="1">
        <f t="array" aca="1" ref="AP1878" ca="1">_FV(A1878,"Exchange")</f>
        <v>NYSE Arca</v>
      </c>
      <c r="AQ1878" s="6" t="str" cm="1">
        <f t="array" aca="1" ref="AQ1878" ca="1">_FV(A1878,"Exchange abbreviation",TRUE)</f>
        <v>ARCX</v>
      </c>
      <c r="AR1878" t="str" cm="1">
        <f t="array" aca="1" ref="AR1878" ca="1">_FV(A1878,"Instrument type",TRUE)</f>
        <v>ETF</v>
      </c>
    </row>
    <row r="1879" spans="1:44" ht="18.75" customHeight="1" x14ac:dyDescent="0.25">
      <c r="A1879" t="e" vm="1892">
        <v>#VALUE!</v>
      </c>
      <c r="B1879" t="s">
        <v>5248</v>
      </c>
      <c r="C1879" t="s">
        <v>5249</v>
      </c>
      <c r="D1879" s="31" cm="1">
        <f t="array" aca="1" ref="D1879" ca="1">_FV(A1879,"Last trade time",TRUE)</f>
        <v>45824.84027780078</v>
      </c>
      <c r="E1879" s="23" cm="1">
        <f t="array" aca="1" ref="E1879" ca="1">_FV(A1879,"Price")</f>
        <v>22.43</v>
      </c>
      <c r="F1879" s="27" cm="1">
        <f t="array" aca="1" ref="F1879" ca="1">_FV(A1879,"Change (%)",TRUE)</f>
        <v>4.46E-4</v>
      </c>
      <c r="G1879" s="26" cm="1">
        <f t="array" aca="1" ref="G1879" ca="1">_FV(A1879,"Change")</f>
        <v>0.01</v>
      </c>
      <c r="H1879" s="23" cm="1">
        <f t="array" aca="1" ref="H1879" ca="1">_FV(A1879,"Open")</f>
        <v>22.41</v>
      </c>
      <c r="I1879" s="23" cm="1">
        <f t="array" aca="1" ref="I1879" ca="1">_FV(A1879,"Low")</f>
        <v>22.350999999999999</v>
      </c>
      <c r="J1879" s="23" cm="1">
        <f t="array" aca="1" ref="J1879" ca="1">_FV(A1879,"High")</f>
        <v>22.449000000000002</v>
      </c>
      <c r="K1879" s="23" cm="1">
        <f t="array" aca="1" ref="K1879" ca="1">_FV(A1879,"Previous close",TRUE)</f>
        <v>22.42</v>
      </c>
      <c r="L1879" s="26"/>
      <c r="M1879" s="23" cm="1">
        <f t="array" aca="1" ref="M1879" ca="1">_FV(A1879,"52 week low",TRUE)</f>
        <v>21.57</v>
      </c>
      <c r="N1879" s="23" cm="1">
        <f t="array" aca="1" ref="N1879" ca="1">_FV(A1879,"52 week high",TRUE)</f>
        <v>23.49</v>
      </c>
      <c r="O1879" s="8" cm="1">
        <f t="array" aca="1" ref="O1879" ca="1">_FV(A1879,"Volume")</f>
        <v>28283</v>
      </c>
      <c r="P1879" s="7" cm="1">
        <f t="array" aca="1" ref="P1879" ca="1">_FV(A1879,"Volume average",TRUE)</f>
        <v>29886</v>
      </c>
      <c r="Q1879" t="s">
        <v>1140</v>
      </c>
      <c r="S1879" t="s">
        <v>3562</v>
      </c>
      <c r="T1879" s="25" cm="1">
        <f t="array" aca="1" ref="T1879" ca="1">_FV(A1879,"Expense ratio",TRUE)</f>
        <v>5.4000000000000003E-3</v>
      </c>
      <c r="U1879" s="24" cm="1">
        <f t="array" aca="1" ref="U1879" ca="1">_FV(A1879,"Market cap",TRUE)</f>
        <v>78271076.840000004</v>
      </c>
      <c r="V1879" s="4">
        <v>78271072</v>
      </c>
      <c r="W1879" s="4">
        <v>78271072</v>
      </c>
      <c r="Y1879" t="s">
        <v>4519</v>
      </c>
      <c r="Z1879" s="5">
        <v>22.309339999999999</v>
      </c>
      <c r="AA1879" s="5">
        <v>19.475266000000001</v>
      </c>
      <c r="AB1879" s="5">
        <v>6.2100000000000002E-2</v>
      </c>
      <c r="AC1879" s="4">
        <v>31820</v>
      </c>
      <c r="AE1879" s="5">
        <v>0.86086703544467902</v>
      </c>
      <c r="AF1879" s="5">
        <v>6.1445197308391819</v>
      </c>
      <c r="AI1879" s="4">
        <v>31820</v>
      </c>
      <c r="AJ1879" s="5">
        <v>713722.6</v>
      </c>
      <c r="AL1879" s="5">
        <v>23.49</v>
      </c>
      <c r="AM1879" s="5">
        <v>21.57</v>
      </c>
      <c r="AN1879" t="s">
        <v>47</v>
      </c>
      <c r="AO1879" t="str" cm="1">
        <f t="array" aca="1" ref="AO1879" ca="1">_FV(A1879,"Currency")</f>
        <v>USD</v>
      </c>
      <c r="AP1879" t="str" cm="1">
        <f t="array" aca="1" ref="AP1879" ca="1">_FV(A1879,"Exchange")</f>
        <v>NYSE Arca</v>
      </c>
      <c r="AQ1879" s="6" t="str" cm="1">
        <f t="array" aca="1" ref="AQ1879" ca="1">_FV(A1879,"Exchange abbreviation",TRUE)</f>
        <v>ARCX</v>
      </c>
      <c r="AR1879" t="str" cm="1">
        <f t="array" aca="1" ref="AR1879" ca="1">_FV(A1879,"Instrument type",TRUE)</f>
        <v>ETF</v>
      </c>
    </row>
    <row r="1880" spans="1:44" ht="18.75" customHeight="1" x14ac:dyDescent="0.25">
      <c r="A1880" t="e" vm="1893">
        <v>#VALUE!</v>
      </c>
      <c r="B1880" t="s">
        <v>5250</v>
      </c>
      <c r="C1880" t="s">
        <v>5251</v>
      </c>
      <c r="D1880" s="31" cm="1">
        <f t="array" aca="1" ref="D1880" ca="1">_FV(A1880,"Last trade time",TRUE)</f>
        <v>45824.865283633597</v>
      </c>
      <c r="E1880" s="23" cm="1">
        <f t="array" aca="1" ref="E1880" ca="1">_FV(A1880,"Price")</f>
        <v>42.093699999999998</v>
      </c>
      <c r="F1880" s="27" cm="1">
        <f t="array" aca="1" ref="F1880" ca="1">_FV(A1880,"Change (%)",TRUE)</f>
        <v>7.1060000000000003E-3</v>
      </c>
      <c r="G1880" s="26" cm="1">
        <f t="array" aca="1" ref="G1880" ca="1">_FV(A1880,"Change")</f>
        <v>0.29699999999999999</v>
      </c>
      <c r="H1880" s="23" cm="1">
        <f t="array" aca="1" ref="H1880" ca="1">_FV(A1880,"Open")</f>
        <v>42.09</v>
      </c>
      <c r="I1880" s="23" cm="1">
        <f t="array" aca="1" ref="I1880" ca="1">_FV(A1880,"Low")</f>
        <v>42.03</v>
      </c>
      <c r="J1880" s="23" cm="1">
        <f t="array" aca="1" ref="J1880" ca="1">_FV(A1880,"High")</f>
        <v>42.19</v>
      </c>
      <c r="K1880" s="23" cm="1">
        <f t="array" aca="1" ref="K1880" ca="1">_FV(A1880,"Previous close",TRUE)</f>
        <v>41.796700000000001</v>
      </c>
      <c r="L1880" s="26"/>
      <c r="M1880" s="23" cm="1">
        <f t="array" aca="1" ref="M1880" ca="1">_FV(A1880,"52 week low",TRUE)</f>
        <v>36.21</v>
      </c>
      <c r="N1880" s="23" cm="1">
        <f t="array" aca="1" ref="N1880" ca="1">_FV(A1880,"52 week high",TRUE)</f>
        <v>43.645000000000003</v>
      </c>
      <c r="O1880" s="8" cm="1">
        <f t="array" aca="1" ref="O1880" ca="1">_FV(A1880,"Volume")</f>
        <v>6287</v>
      </c>
      <c r="P1880" s="7" cm="1">
        <f t="array" aca="1" ref="P1880" ca="1">_FV(A1880,"Volume average",TRUE)</f>
        <v>11064</v>
      </c>
      <c r="Q1880" t="s">
        <v>1641</v>
      </c>
      <c r="S1880" t="s">
        <v>4292</v>
      </c>
      <c r="T1880" s="25" cm="1">
        <f t="array" aca="1" ref="T1880" ca="1">_FV(A1880,"Expense ratio",TRUE)</f>
        <v>5.4000000000000003E-3</v>
      </c>
      <c r="U1880" s="24" cm="1">
        <f t="array" aca="1" ref="U1880" ca="1">_FV(A1880,"Market cap",TRUE)</f>
        <v>300553147.88999999</v>
      </c>
      <c r="V1880" s="4">
        <v>300553152</v>
      </c>
      <c r="W1880" s="4">
        <v>300553152</v>
      </c>
      <c r="Y1880" t="s">
        <v>4997</v>
      </c>
      <c r="Z1880" s="5">
        <v>41.92</v>
      </c>
      <c r="AA1880" s="19">
        <v>19.159479999999999</v>
      </c>
      <c r="AB1880" s="5">
        <v>1.6799999999999999E-2</v>
      </c>
      <c r="AC1880" s="4">
        <v>15858</v>
      </c>
      <c r="AE1880" s="5">
        <v>4.2727378252921611</v>
      </c>
      <c r="AF1880" s="5">
        <v>8.0068856415930867</v>
      </c>
      <c r="AI1880" s="4">
        <v>15858</v>
      </c>
      <c r="AJ1880" s="5">
        <v>665071.83360000001</v>
      </c>
      <c r="AL1880" s="5">
        <v>43.645000000000003</v>
      </c>
      <c r="AM1880" s="5">
        <v>36.21</v>
      </c>
      <c r="AN1880" t="s">
        <v>47</v>
      </c>
      <c r="AO1880" t="str" cm="1">
        <f t="array" aca="1" ref="AO1880" ca="1">_FV(A1880,"Currency")</f>
        <v>USD</v>
      </c>
      <c r="AP1880" t="str" cm="1">
        <f t="array" aca="1" ref="AP1880" ca="1">_FV(A1880,"Exchange")</f>
        <v>NYSE Arca</v>
      </c>
      <c r="AQ1880" s="6" t="str" cm="1">
        <f t="array" aca="1" ref="AQ1880" ca="1">_FV(A1880,"Exchange abbreviation",TRUE)</f>
        <v>ARCX</v>
      </c>
      <c r="AR1880" t="str" cm="1">
        <f t="array" aca="1" ref="AR1880" ca="1">_FV(A1880,"Instrument type",TRUE)</f>
        <v>ETF</v>
      </c>
    </row>
    <row r="1881" spans="1:44" ht="18.75" customHeight="1" x14ac:dyDescent="0.25">
      <c r="A1881" t="e" vm="1894">
        <v>#VALUE!</v>
      </c>
      <c r="B1881" t="s">
        <v>5252</v>
      </c>
      <c r="C1881" t="s">
        <v>5253</v>
      </c>
      <c r="D1881" s="31" cm="1">
        <f t="array" aca="1" ref="D1881" ca="1">_FV(A1881,"Last trade time",TRUE)</f>
        <v>45824.843750046093</v>
      </c>
      <c r="E1881" s="23" cm="1">
        <f t="array" aca="1" ref="E1881" ca="1">_FV(A1881,"Price")</f>
        <v>205.45</v>
      </c>
      <c r="F1881" s="27" cm="1">
        <f t="array" aca="1" ref="F1881" ca="1">_FV(A1881,"Change (%)",TRUE)</f>
        <v>1.9451E-2</v>
      </c>
      <c r="G1881" s="26" cm="1">
        <f t="array" aca="1" ref="G1881" ca="1">_FV(A1881,"Change")</f>
        <v>3.92</v>
      </c>
      <c r="H1881" s="23" cm="1">
        <f t="array" aca="1" ref="H1881" ca="1">_FV(A1881,"Open")</f>
        <v>203.3</v>
      </c>
      <c r="I1881" s="23" cm="1">
        <f t="array" aca="1" ref="I1881" ca="1">_FV(A1881,"Low")</f>
        <v>203.3</v>
      </c>
      <c r="J1881" s="23" cm="1">
        <f t="array" aca="1" ref="J1881" ca="1">_FV(A1881,"High")</f>
        <v>206.18</v>
      </c>
      <c r="K1881" s="23" cm="1">
        <f t="array" aca="1" ref="K1881" ca="1">_FV(A1881,"Previous close",TRUE)</f>
        <v>201.53</v>
      </c>
      <c r="L1881" s="26"/>
      <c r="M1881" s="23" cm="1">
        <f t="array" aca="1" ref="M1881" ca="1">_FV(A1881,"52 week low",TRUE)</f>
        <v>143.80000000000001</v>
      </c>
      <c r="N1881" s="23" cm="1">
        <f t="array" aca="1" ref="N1881" ca="1">_FV(A1881,"52 week high",TRUE)</f>
        <v>211.25</v>
      </c>
      <c r="O1881" s="8" cm="1">
        <f t="array" aca="1" ref="O1881" ca="1">_FV(A1881,"Volume")</f>
        <v>168001</v>
      </c>
      <c r="P1881" s="7" cm="1">
        <f t="array" aca="1" ref="P1881" ca="1">_FV(A1881,"Volume average",TRUE)</f>
        <v>159290</v>
      </c>
      <c r="Q1881" t="s">
        <v>490</v>
      </c>
      <c r="S1881" t="s">
        <v>318</v>
      </c>
      <c r="T1881" s="25" cm="1">
        <f t="array" aca="1" ref="T1881" ca="1">_FV(A1881,"Expense ratio",TRUE)</f>
        <v>5.4000000000000003E-3</v>
      </c>
      <c r="U1881" s="24" cm="1">
        <f t="array" aca="1" ref="U1881" ca="1">_FV(A1881,"Market cap",TRUE)</f>
        <v>2544878656.4899998</v>
      </c>
      <c r="V1881" s="4">
        <v>2544839680</v>
      </c>
      <c r="W1881" s="4">
        <v>2544839680</v>
      </c>
      <c r="Y1881" t="s">
        <v>5185</v>
      </c>
      <c r="Z1881" s="5">
        <v>201.97</v>
      </c>
      <c r="AA1881" s="5">
        <v>32.408287000000001</v>
      </c>
      <c r="AB1881" s="5">
        <v>2.0000000000000001E-4</v>
      </c>
      <c r="AC1881" s="4">
        <v>369725</v>
      </c>
      <c r="AE1881" s="5">
        <v>7.962511672932826</v>
      </c>
      <c r="AF1881" s="5">
        <v>7.5706285368275061</v>
      </c>
      <c r="AI1881" s="4">
        <v>369725</v>
      </c>
      <c r="AJ1881" s="5">
        <v>74673358.25</v>
      </c>
      <c r="AL1881" s="5">
        <v>211.25</v>
      </c>
      <c r="AM1881" s="5">
        <v>143.80000000000001</v>
      </c>
      <c r="AN1881" t="s">
        <v>82</v>
      </c>
      <c r="AO1881" t="str" cm="1">
        <f t="array" aca="1" ref="AO1881" ca="1">_FV(A1881,"Currency")</f>
        <v>USD</v>
      </c>
      <c r="AP1881" t="str" cm="1">
        <f t="array" aca="1" ref="AP1881" ca="1">_FV(A1881,"Exchange")</f>
        <v>Nasdaq Stock Market</v>
      </c>
      <c r="AQ1881" s="6" t="str" cm="1">
        <f t="array" aca="1" ref="AQ1881" ca="1">_FV(A1881,"Exchange abbreviation",TRUE)</f>
        <v>XNAS</v>
      </c>
      <c r="AR1881" t="str" cm="1">
        <f t="array" aca="1" ref="AR1881" ca="1">_FV(A1881,"Instrument type",TRUE)</f>
        <v>ETF</v>
      </c>
    </row>
    <row r="1882" spans="1:44" ht="18.75" customHeight="1" x14ac:dyDescent="0.25">
      <c r="A1882" t="e" vm="1895">
        <v>#VALUE!</v>
      </c>
      <c r="B1882" t="s">
        <v>5254</v>
      </c>
      <c r="C1882" t="s">
        <v>5255</v>
      </c>
      <c r="D1882" s="31" cm="1">
        <f t="array" aca="1" ref="D1882" ca="1">_FV(A1882,"Last trade time",TRUE)</f>
        <v>45824.840277812502</v>
      </c>
      <c r="E1882" s="23" cm="1">
        <f t="array" aca="1" ref="E1882" ca="1">_FV(A1882,"Price")</f>
        <v>26.77</v>
      </c>
      <c r="F1882" s="27" cm="1">
        <f t="array" aca="1" ref="F1882" ca="1">_FV(A1882,"Change (%)",TRUE)</f>
        <v>8.286E-3</v>
      </c>
      <c r="G1882" s="26" cm="1">
        <f t="array" aca="1" ref="G1882" ca="1">_FV(A1882,"Change")</f>
        <v>0.22</v>
      </c>
      <c r="H1882" s="23" cm="1">
        <f t="array" aca="1" ref="H1882" ca="1">_FV(A1882,"Open")</f>
        <v>26.79</v>
      </c>
      <c r="I1882" s="23" cm="1">
        <f t="array" aca="1" ref="I1882" ca="1">_FV(A1882,"Low")</f>
        <v>26.76</v>
      </c>
      <c r="J1882" s="23" cm="1">
        <f t="array" aca="1" ref="J1882" ca="1">_FV(A1882,"High")</f>
        <v>26.925000000000001</v>
      </c>
      <c r="K1882" s="23" cm="1">
        <f t="array" aca="1" ref="K1882" ca="1">_FV(A1882,"Previous close",TRUE)</f>
        <v>26.55</v>
      </c>
      <c r="L1882" s="26"/>
      <c r="M1882" s="23" cm="1">
        <f t="array" aca="1" ref="M1882" ca="1">_FV(A1882,"52 week low",TRUE)</f>
        <v>21.17</v>
      </c>
      <c r="N1882" s="23" cm="1">
        <f t="array" aca="1" ref="N1882" ca="1">_FV(A1882,"52 week high",TRUE)</f>
        <v>27.52</v>
      </c>
      <c r="O1882" s="8" cm="1">
        <f t="array" aca="1" ref="O1882" ca="1">_FV(A1882,"Volume")</f>
        <v>341492</v>
      </c>
      <c r="P1882" s="7" cm="1">
        <f t="array" aca="1" ref="P1882" ca="1">_FV(A1882,"Volume average",TRUE)</f>
        <v>568300</v>
      </c>
      <c r="Q1882" t="s">
        <v>147</v>
      </c>
      <c r="S1882" t="s">
        <v>4261</v>
      </c>
      <c r="T1882" s="25" cm="1">
        <f t="array" aca="1" ref="T1882" ca="1">_FV(A1882,"Expense ratio",TRUE)</f>
        <v>5.4000000000000003E-3</v>
      </c>
      <c r="U1882" s="24" cm="1">
        <f t="array" aca="1" ref="U1882" ca="1">_FV(A1882,"Market cap",TRUE)</f>
        <v>3667501550.29</v>
      </c>
      <c r="V1882" s="4">
        <v>3667501568</v>
      </c>
      <c r="W1882" s="4">
        <v>3667501568</v>
      </c>
      <c r="X1882" t="s">
        <v>5256</v>
      </c>
      <c r="Y1882" t="s">
        <v>5257</v>
      </c>
      <c r="Z1882" s="5">
        <v>26.66</v>
      </c>
      <c r="AA1882" s="5">
        <v>18.129090000000001</v>
      </c>
      <c r="AB1882" s="19">
        <v>9.4000000000000004E-3</v>
      </c>
      <c r="AC1882" s="4">
        <v>826085</v>
      </c>
      <c r="AE1882" s="5">
        <v>8.4951474101993227</v>
      </c>
      <c r="AF1882" s="19">
        <v>2.779783992499429</v>
      </c>
      <c r="AI1882" s="4">
        <v>826085</v>
      </c>
      <c r="AJ1882" s="5">
        <v>22089512.899999999</v>
      </c>
      <c r="AL1882" s="5">
        <v>27.52</v>
      </c>
      <c r="AM1882" s="5">
        <v>21.17</v>
      </c>
      <c r="AN1882" t="s">
        <v>82</v>
      </c>
      <c r="AO1882" t="str" cm="1">
        <f t="array" aca="1" ref="AO1882" ca="1">_FV(A1882,"Currency")</f>
        <v>USD</v>
      </c>
      <c r="AP1882" t="str" cm="1">
        <f t="array" aca="1" ref="AP1882" ca="1">_FV(A1882,"Exchange")</f>
        <v>NYSE Arca</v>
      </c>
      <c r="AQ1882" s="6" t="str" cm="1">
        <f t="array" aca="1" ref="AQ1882" ca="1">_FV(A1882,"Exchange abbreviation",TRUE)</f>
        <v>ARCX</v>
      </c>
      <c r="AR1882" t="str" cm="1">
        <f t="array" aca="1" ref="AR1882" ca="1">_FV(A1882,"Instrument type",TRUE)</f>
        <v>ETF</v>
      </c>
    </row>
    <row r="1883" spans="1:44" ht="18.75" customHeight="1" x14ac:dyDescent="0.25">
      <c r="A1883" t="e" vm="1896">
        <v>#VALUE!</v>
      </c>
      <c r="B1883" t="s">
        <v>5258</v>
      </c>
      <c r="C1883" t="s">
        <v>5259</v>
      </c>
      <c r="D1883" s="31" cm="1">
        <f t="array" aca="1" ref="D1883" ca="1">_FV(A1883,"Last trade time",TRUE)</f>
        <v>45824.840277812502</v>
      </c>
      <c r="E1883" s="23" cm="1">
        <f t="array" aca="1" ref="E1883" ca="1">_FV(A1883,"Price")</f>
        <v>28.9</v>
      </c>
      <c r="F1883" s="27" cm="1">
        <f t="array" aca="1" ref="F1883" ca="1">_FV(A1883,"Change (%)",TRUE)</f>
        <v>7.3200000000000001E-3</v>
      </c>
      <c r="G1883" s="26" cm="1">
        <f t="array" aca="1" ref="G1883" ca="1">_FV(A1883,"Change")</f>
        <v>0.21</v>
      </c>
      <c r="H1883" s="23" cm="1">
        <f t="array" aca="1" ref="H1883" ca="1">_FV(A1883,"Open")</f>
        <v>28.96</v>
      </c>
      <c r="I1883" s="23" cm="1">
        <f t="array" aca="1" ref="I1883" ca="1">_FV(A1883,"Low")</f>
        <v>28.88</v>
      </c>
      <c r="J1883" s="23" cm="1">
        <f t="array" aca="1" ref="J1883" ca="1">_FV(A1883,"High")</f>
        <v>29.1</v>
      </c>
      <c r="K1883" s="23" cm="1">
        <f t="array" aca="1" ref="K1883" ca="1">_FV(A1883,"Previous close",TRUE)</f>
        <v>28.69</v>
      </c>
      <c r="L1883" s="26"/>
      <c r="M1883" s="23" cm="1">
        <f t="array" aca="1" ref="M1883" ca="1">_FV(A1883,"52 week low",TRUE)</f>
        <v>23.12</v>
      </c>
      <c r="N1883" s="23" cm="1">
        <f t="array" aca="1" ref="N1883" ca="1">_FV(A1883,"52 week high",TRUE)</f>
        <v>29.1</v>
      </c>
      <c r="O1883" s="8" cm="1">
        <f t="array" aca="1" ref="O1883" ca="1">_FV(A1883,"Volume")</f>
        <v>113064</v>
      </c>
      <c r="P1883" s="7" cm="1">
        <f t="array" aca="1" ref="P1883" ca="1">_FV(A1883,"Volume average",TRUE)</f>
        <v>151999</v>
      </c>
      <c r="Q1883" t="s">
        <v>703</v>
      </c>
      <c r="S1883" t="s">
        <v>4261</v>
      </c>
      <c r="T1883" s="25" cm="1">
        <f t="array" aca="1" ref="T1883" ca="1">_FV(A1883,"Expense ratio",TRUE)</f>
        <v>5.4000000000000003E-3</v>
      </c>
      <c r="U1883" s="24" cm="1">
        <f t="array" aca="1" ref="U1883" ca="1">_FV(A1883,"Market cap",TRUE)</f>
        <v>224735376.94</v>
      </c>
      <c r="V1883" s="4">
        <v>224735376</v>
      </c>
      <c r="W1883" s="4">
        <v>224735376</v>
      </c>
      <c r="X1883" t="s">
        <v>5260</v>
      </c>
      <c r="Y1883" t="s">
        <v>654</v>
      </c>
      <c r="Z1883" s="5">
        <v>28.62</v>
      </c>
      <c r="AA1883" s="5">
        <v>16.062895000000001</v>
      </c>
      <c r="AB1883" s="20"/>
      <c r="AC1883" s="4">
        <v>143314</v>
      </c>
      <c r="AE1883" s="5">
        <v>20.215838449975791</v>
      </c>
      <c r="AF1883" s="20"/>
      <c r="AI1883" s="4">
        <v>143314</v>
      </c>
      <c r="AJ1883" s="5">
        <v>4115261.51</v>
      </c>
      <c r="AL1883" s="5">
        <v>28.88</v>
      </c>
      <c r="AM1883" s="5">
        <v>23.12</v>
      </c>
      <c r="AN1883" t="s">
        <v>90</v>
      </c>
      <c r="AO1883" t="str" cm="1">
        <f t="array" aca="1" ref="AO1883" ca="1">_FV(A1883,"Currency")</f>
        <v>USD</v>
      </c>
      <c r="AP1883" t="str" cm="1">
        <f t="array" aca="1" ref="AP1883" ca="1">_FV(A1883,"Exchange")</f>
        <v>NYSE Arca</v>
      </c>
      <c r="AQ1883" s="6" t="str" cm="1">
        <f t="array" aca="1" ref="AQ1883" ca="1">_FV(A1883,"Exchange abbreviation",TRUE)</f>
        <v>ARCX</v>
      </c>
      <c r="AR1883" t="str" cm="1">
        <f t="array" aca="1" ref="AR1883" ca="1">_FV(A1883,"Instrument type",TRUE)</f>
        <v>ETF</v>
      </c>
    </row>
    <row r="1884" spans="1:44" ht="18.75" customHeight="1" x14ac:dyDescent="0.25">
      <c r="A1884" t="e" vm="1897">
        <v>#VALUE!</v>
      </c>
      <c r="B1884" t="s">
        <v>5261</v>
      </c>
      <c r="C1884" t="s">
        <v>5262</v>
      </c>
      <c r="D1884" s="31" cm="1">
        <f t="array" aca="1" ref="D1884" ca="1">_FV(A1884,"Last trade time",TRUE)</f>
        <v>45824.843750265623</v>
      </c>
      <c r="E1884" s="23" cm="1">
        <f t="array" aca="1" ref="E1884" ca="1">_FV(A1884,"Price")</f>
        <v>25.68</v>
      </c>
      <c r="F1884" s="27" cm="1">
        <f t="array" aca="1" ref="F1884" ca="1">_FV(A1884,"Change (%)",TRUE)</f>
        <v>1.0626E-2</v>
      </c>
      <c r="G1884" s="26" cm="1">
        <f t="array" aca="1" ref="G1884" ca="1">_FV(A1884,"Change")</f>
        <v>0.27</v>
      </c>
      <c r="H1884" s="23" cm="1">
        <f t="array" aca="1" ref="H1884" ca="1">_FV(A1884,"Open")</f>
        <v>25.628499999999999</v>
      </c>
      <c r="I1884" s="23" cm="1">
        <f t="array" aca="1" ref="I1884" ca="1">_FV(A1884,"Low")</f>
        <v>25.57</v>
      </c>
      <c r="J1884" s="23" cm="1">
        <f t="array" aca="1" ref="J1884" ca="1">_FV(A1884,"High")</f>
        <v>25.91</v>
      </c>
      <c r="K1884" s="23" cm="1">
        <f t="array" aca="1" ref="K1884" ca="1">_FV(A1884,"Previous close",TRUE)</f>
        <v>25.41</v>
      </c>
      <c r="L1884" s="26"/>
      <c r="M1884" s="23" cm="1">
        <f t="array" aca="1" ref="M1884" ca="1">_FV(A1884,"52 week low",TRUE)</f>
        <v>21.1</v>
      </c>
      <c r="N1884" s="23" cm="1">
        <f t="array" aca="1" ref="N1884" ca="1">_FV(A1884,"52 week high",TRUE)</f>
        <v>26.63</v>
      </c>
      <c r="O1884" s="8" cm="1">
        <f t="array" aca="1" ref="O1884" ca="1">_FV(A1884,"Volume")</f>
        <v>37096</v>
      </c>
      <c r="P1884" s="7" cm="1">
        <f t="array" aca="1" ref="P1884" ca="1">_FV(A1884,"Volume average",TRUE)</f>
        <v>88982</v>
      </c>
      <c r="Q1884" t="s">
        <v>119</v>
      </c>
      <c r="T1884" s="25" cm="1">
        <f t="array" aca="1" ref="T1884" ca="1">_FV(A1884,"Expense ratio",TRUE)</f>
        <v>5.4000000000000003E-3</v>
      </c>
      <c r="U1884" s="24" cm="1">
        <f t="array" aca="1" ref="U1884" ca="1">_FV(A1884,"Market cap",TRUE)</f>
        <v>1213627617.1800001</v>
      </c>
      <c r="V1884" s="16"/>
      <c r="W1884" s="16"/>
      <c r="X1884" t="s">
        <v>5263</v>
      </c>
      <c r="Z1884" s="18"/>
      <c r="AA1884" s="20"/>
      <c r="AB1884" s="20"/>
      <c r="AC1884" s="21">
        <v>86037</v>
      </c>
      <c r="AE1884" s="18"/>
      <c r="AF1884" s="20"/>
      <c r="AI1884" s="21"/>
      <c r="AJ1884" s="18"/>
      <c r="AL1884" s="18"/>
      <c r="AM1884" s="18"/>
      <c r="AN1884" t="s">
        <v>73</v>
      </c>
      <c r="AO1884" t="str" cm="1">
        <f t="array" aca="1" ref="AO1884" ca="1">_FV(A1884,"Currency")</f>
        <v>USD</v>
      </c>
      <c r="AP1884" t="str" cm="1">
        <f t="array" aca="1" ref="AP1884" ca="1">_FV(A1884,"Exchange")</f>
        <v>Nasdaq Stock Market</v>
      </c>
      <c r="AQ1884" s="6" t="str" cm="1">
        <f t="array" aca="1" ref="AQ1884" ca="1">_FV(A1884,"Exchange abbreviation",TRUE)</f>
        <v>XNAS</v>
      </c>
      <c r="AR1884" t="str" cm="1">
        <f t="array" aca="1" ref="AR1884" ca="1">_FV(A1884,"Instrument type",TRUE)</f>
        <v>ETF</v>
      </c>
    </row>
    <row r="1885" spans="1:44" ht="18.75" customHeight="1" x14ac:dyDescent="0.25">
      <c r="A1885" t="e" vm="1898">
        <v>#VALUE!</v>
      </c>
      <c r="B1885" t="s">
        <v>5264</v>
      </c>
      <c r="C1885" t="s">
        <v>5265</v>
      </c>
      <c r="D1885" s="31" cm="1">
        <f t="array" aca="1" ref="D1885" ca="1">_FV(A1885,"Last trade time",TRUE)</f>
        <v>45824.84027780078</v>
      </c>
      <c r="E1885" s="23" cm="1">
        <f t="array" aca="1" ref="E1885" ca="1">_FV(A1885,"Price")</f>
        <v>44.91</v>
      </c>
      <c r="F1885" s="27" cm="1">
        <f t="array" aca="1" ref="F1885" ca="1">_FV(A1885,"Change (%)",TRUE)</f>
        <v>9.6670000000000002E-3</v>
      </c>
      <c r="G1885" s="26" cm="1">
        <f t="array" aca="1" ref="G1885" ca="1">_FV(A1885,"Change")</f>
        <v>0.43</v>
      </c>
      <c r="H1885" s="23" cm="1">
        <f t="array" aca="1" ref="H1885" ca="1">_FV(A1885,"Open")</f>
        <v>44.99</v>
      </c>
      <c r="I1885" s="23" cm="1">
        <f t="array" aca="1" ref="I1885" ca="1">_FV(A1885,"Low")</f>
        <v>44.9</v>
      </c>
      <c r="J1885" s="23" cm="1">
        <f t="array" aca="1" ref="J1885" ca="1">_FV(A1885,"High")</f>
        <v>45.322000000000003</v>
      </c>
      <c r="K1885" s="23" cm="1">
        <f t="array" aca="1" ref="K1885" ca="1">_FV(A1885,"Previous close",TRUE)</f>
        <v>44.48</v>
      </c>
      <c r="L1885" s="26"/>
      <c r="M1885" s="23" cm="1">
        <f t="array" aca="1" ref="M1885" ca="1">_FV(A1885,"52 week low",TRUE)</f>
        <v>36.5</v>
      </c>
      <c r="N1885" s="23" cm="1">
        <f t="array" aca="1" ref="N1885" ca="1">_FV(A1885,"52 week high",TRUE)</f>
        <v>46.539900000000003</v>
      </c>
      <c r="O1885" s="8" cm="1">
        <f t="array" aca="1" ref="O1885" ca="1">_FV(A1885,"Volume")</f>
        <v>254536</v>
      </c>
      <c r="P1885" s="7" cm="1">
        <f t="array" aca="1" ref="P1885" ca="1">_FV(A1885,"Volume average",TRUE)</f>
        <v>125089</v>
      </c>
      <c r="Q1885" t="s">
        <v>2613</v>
      </c>
      <c r="S1885" t="s">
        <v>2067</v>
      </c>
      <c r="T1885" s="25" cm="1">
        <f t="array" aca="1" ref="T1885" ca="1">_FV(A1885,"Expense ratio",TRUE)</f>
        <v>5.4000000000000003E-3</v>
      </c>
      <c r="U1885" s="24" cm="1">
        <f t="array" aca="1" ref="U1885" ca="1">_FV(A1885,"Market cap",TRUE)</f>
        <v>360901000.25999999</v>
      </c>
      <c r="V1885" s="4">
        <v>360900992</v>
      </c>
      <c r="W1885" s="4">
        <v>360900992</v>
      </c>
      <c r="Y1885" t="s">
        <v>5266</v>
      </c>
      <c r="Z1885" s="5">
        <v>46.117789999999999</v>
      </c>
      <c r="AA1885" s="19">
        <v>20.324366000000001</v>
      </c>
      <c r="AB1885" s="19">
        <v>1.45000005E-2</v>
      </c>
      <c r="AC1885" s="4">
        <v>172788</v>
      </c>
      <c r="AE1885" s="5">
        <v>22.655622423448719</v>
      </c>
      <c r="AF1885" s="19">
        <v>9.4726280021437894</v>
      </c>
      <c r="AH1885" s="17">
        <v>7650000</v>
      </c>
      <c r="AI1885" s="4">
        <v>172788</v>
      </c>
      <c r="AJ1885" s="5">
        <v>7972438.3200000003</v>
      </c>
      <c r="AL1885" s="5">
        <v>46.54</v>
      </c>
      <c r="AM1885" s="5">
        <v>36.5</v>
      </c>
      <c r="AN1885" t="s">
        <v>90</v>
      </c>
      <c r="AO1885" t="str" cm="1">
        <f t="array" aca="1" ref="AO1885" ca="1">_FV(A1885,"Currency")</f>
        <v>USD</v>
      </c>
      <c r="AP1885" t="str" cm="1">
        <f t="array" aca="1" ref="AP1885" ca="1">_FV(A1885,"Exchange")</f>
        <v>NYSE Arca</v>
      </c>
      <c r="AQ1885" s="6" t="str" cm="1">
        <f t="array" aca="1" ref="AQ1885" ca="1">_FV(A1885,"Exchange abbreviation",TRUE)</f>
        <v>ARCX</v>
      </c>
      <c r="AR1885" t="str" cm="1">
        <f t="array" aca="1" ref="AR1885" ca="1">_FV(A1885,"Instrument type",TRUE)</f>
        <v>ETF</v>
      </c>
    </row>
    <row r="1886" spans="1:44" ht="18.75" customHeight="1" x14ac:dyDescent="0.25">
      <c r="A1886" t="e" vm="1899">
        <v>#VALUE!</v>
      </c>
      <c r="B1886" t="s">
        <v>5267</v>
      </c>
      <c r="C1886" t="s">
        <v>5268</v>
      </c>
      <c r="D1886" s="31" cm="1">
        <f t="array" aca="1" ref="D1886" ca="1">_FV(A1886,"Last trade time",TRUE)</f>
        <v>45824.840277789066</v>
      </c>
      <c r="E1886" s="23" cm="1">
        <f t="array" aca="1" ref="E1886" ca="1">_FV(A1886,"Price")</f>
        <v>32.67</v>
      </c>
      <c r="F1886" s="27" cm="1">
        <f t="array" aca="1" ref="F1886" ca="1">_FV(A1886,"Change (%)",TRUE)</f>
        <v>4.6129999999999999E-3</v>
      </c>
      <c r="G1886" s="26" cm="1">
        <f t="array" aca="1" ref="G1886" ca="1">_FV(A1886,"Change")</f>
        <v>0.15</v>
      </c>
      <c r="H1886" s="23" cm="1">
        <f t="array" aca="1" ref="H1886" ca="1">_FV(A1886,"Open")</f>
        <v>32.76</v>
      </c>
      <c r="I1886" s="23" cm="1">
        <f t="array" aca="1" ref="I1886" ca="1">_FV(A1886,"Low")</f>
        <v>32.64</v>
      </c>
      <c r="J1886" s="23" cm="1">
        <f t="array" aca="1" ref="J1886" ca="1">_FV(A1886,"High")</f>
        <v>32.909999999999997</v>
      </c>
      <c r="K1886" s="23" cm="1">
        <f t="array" aca="1" ref="K1886" ca="1">_FV(A1886,"Previous close",TRUE)</f>
        <v>32.520000000000003</v>
      </c>
      <c r="L1886" s="26"/>
      <c r="M1886" s="23" cm="1">
        <f t="array" aca="1" ref="M1886" ca="1">_FV(A1886,"52 week low",TRUE)</f>
        <v>26.1</v>
      </c>
      <c r="N1886" s="23" cm="1">
        <f t="array" aca="1" ref="N1886" ca="1">_FV(A1886,"52 week high",TRUE)</f>
        <v>32.997700000000002</v>
      </c>
      <c r="O1886" s="8" cm="1">
        <f t="array" aca="1" ref="O1886" ca="1">_FV(A1886,"Volume")</f>
        <v>193091</v>
      </c>
      <c r="P1886" s="7" cm="1">
        <f t="array" aca="1" ref="P1886" ca="1">_FV(A1886,"Volume average",TRUE)</f>
        <v>277780</v>
      </c>
      <c r="Q1886" t="s">
        <v>147</v>
      </c>
      <c r="S1886" t="s">
        <v>4261</v>
      </c>
      <c r="T1886" s="25" cm="1">
        <f t="array" aca="1" ref="T1886" ca="1">_FV(A1886,"Expense ratio",TRUE)</f>
        <v>5.4000000000000003E-3</v>
      </c>
      <c r="U1886" s="24" cm="1">
        <f t="array" aca="1" ref="U1886" ca="1">_FV(A1886,"Market cap",TRUE)</f>
        <v>675423296.27999997</v>
      </c>
      <c r="V1886" s="4">
        <v>675423296</v>
      </c>
      <c r="W1886" s="4">
        <v>675423296</v>
      </c>
      <c r="X1886" t="s">
        <v>5269</v>
      </c>
      <c r="Y1886" t="s">
        <v>1048</v>
      </c>
      <c r="Z1886" s="5">
        <v>32.58</v>
      </c>
      <c r="AA1886" s="19">
        <v>22.209263</v>
      </c>
      <c r="AB1886" s="19">
        <v>1.09E-2</v>
      </c>
      <c r="AC1886" s="4">
        <v>298639</v>
      </c>
      <c r="AE1886" s="5">
        <v>19.111765702871189</v>
      </c>
      <c r="AF1886" s="19">
        <v>11.214714488976259</v>
      </c>
      <c r="AI1886" s="4">
        <v>298639</v>
      </c>
      <c r="AJ1886" s="5">
        <v>9765495.3000000007</v>
      </c>
      <c r="AL1886" s="5">
        <v>32.81</v>
      </c>
      <c r="AM1886" s="5">
        <v>26.1</v>
      </c>
      <c r="AN1886" t="s">
        <v>90</v>
      </c>
      <c r="AO1886" t="str" cm="1">
        <f t="array" aca="1" ref="AO1886" ca="1">_FV(A1886,"Currency")</f>
        <v>USD</v>
      </c>
      <c r="AP1886" t="str" cm="1">
        <f t="array" aca="1" ref="AP1886" ca="1">_FV(A1886,"Exchange")</f>
        <v>NYSE Arca</v>
      </c>
      <c r="AQ1886" s="6" t="str" cm="1">
        <f t="array" aca="1" ref="AQ1886" ca="1">_FV(A1886,"Exchange abbreviation",TRUE)</f>
        <v>ARCX</v>
      </c>
      <c r="AR1886" t="str" cm="1">
        <f t="array" aca="1" ref="AR1886" ca="1">_FV(A1886,"Instrument type",TRUE)</f>
        <v>ETF</v>
      </c>
    </row>
    <row r="1887" spans="1:44" ht="18.75" customHeight="1" x14ac:dyDescent="0.25">
      <c r="A1887" t="e" vm="1900">
        <v>#VALUE!</v>
      </c>
      <c r="B1887" t="s">
        <v>5270</v>
      </c>
      <c r="C1887" t="s">
        <v>5271</v>
      </c>
      <c r="D1887" s="31" cm="1">
        <f t="array" aca="1" ref="D1887" ca="1">_FV(A1887,"Last trade time",TRUE)</f>
        <v>45824.90005928203</v>
      </c>
      <c r="E1887" s="23" cm="1">
        <f t="array" aca="1" ref="E1887" ca="1">_FV(A1887,"Price")</f>
        <v>118.19</v>
      </c>
      <c r="F1887" s="27" cm="1">
        <f t="array" aca="1" ref="F1887" ca="1">_FV(A1887,"Change (%)",TRUE)</f>
        <v>-6.7229999999999998E-3</v>
      </c>
      <c r="G1887" s="26" cm="1">
        <f t="array" aca="1" ref="G1887" ca="1">_FV(A1887,"Change")</f>
        <v>-0.8</v>
      </c>
      <c r="H1887" s="23" cm="1">
        <f t="array" aca="1" ref="H1887" ca="1">_FV(A1887,"Open")</f>
        <v>119.46</v>
      </c>
      <c r="I1887" s="23" cm="1">
        <f t="array" aca="1" ref="I1887" ca="1">_FV(A1887,"Low")</f>
        <v>118.19</v>
      </c>
      <c r="J1887" s="23" cm="1">
        <f t="array" aca="1" ref="J1887" ca="1">_FV(A1887,"High")</f>
        <v>119.73350000000001</v>
      </c>
      <c r="K1887" s="23" cm="1">
        <f t="array" aca="1" ref="K1887" ca="1">_FV(A1887,"Previous close",TRUE)</f>
        <v>118.99</v>
      </c>
      <c r="L1887" s="26"/>
      <c r="M1887" s="23" cm="1">
        <f t="array" aca="1" ref="M1887" ca="1">_FV(A1887,"52 week low",TRUE)</f>
        <v>91.32</v>
      </c>
      <c r="N1887" s="23" cm="1">
        <f t="array" aca="1" ref="N1887" ca="1">_FV(A1887,"52 week high",TRUE)</f>
        <v>132.34360000000001</v>
      </c>
      <c r="O1887" s="8" cm="1">
        <f t="array" aca="1" ref="O1887" ca="1">_FV(A1887,"Volume")</f>
        <v>3754</v>
      </c>
      <c r="P1887" s="7" cm="1">
        <f t="array" aca="1" ref="P1887" ca="1">_FV(A1887,"Volume average",TRUE)</f>
        <v>6709</v>
      </c>
      <c r="Q1887" t="s">
        <v>2613</v>
      </c>
      <c r="S1887" t="s">
        <v>2067</v>
      </c>
      <c r="T1887" s="25" cm="1">
        <f t="array" aca="1" ref="T1887" ca="1">_FV(A1887,"Expense ratio",TRUE)</f>
        <v>5.3E-3</v>
      </c>
      <c r="U1887" s="24" cm="1">
        <f t="array" aca="1" ref="U1887" ca="1">_FV(A1887,"Market cap",TRUE)</f>
        <v>229053016.31</v>
      </c>
      <c r="V1887" s="4">
        <v>229053024</v>
      </c>
      <c r="W1887" s="4">
        <v>229053024</v>
      </c>
      <c r="Y1887" t="s">
        <v>4698</v>
      </c>
      <c r="Z1887" s="5">
        <v>118.1221</v>
      </c>
      <c r="AA1887" s="19">
        <v>16.302828000000002</v>
      </c>
      <c r="AB1887" s="5">
        <v>1.3899999999999999E-2</v>
      </c>
      <c r="AC1887" s="4">
        <v>7041</v>
      </c>
      <c r="AE1887" s="5">
        <v>10.783128686907229</v>
      </c>
      <c r="AF1887" s="5">
        <v>-7.4701472406602516</v>
      </c>
      <c r="AI1887" s="4">
        <v>7041</v>
      </c>
      <c r="AJ1887" s="5">
        <v>833361.49439999997</v>
      </c>
      <c r="AL1887" s="5">
        <v>132.34</v>
      </c>
      <c r="AM1887" s="5">
        <v>91.32</v>
      </c>
      <c r="AN1887" t="s">
        <v>47</v>
      </c>
      <c r="AO1887" t="str" cm="1">
        <f t="array" aca="1" ref="AO1887" ca="1">_FV(A1887,"Currency")</f>
        <v>USD</v>
      </c>
      <c r="AP1887" t="str" cm="1">
        <f t="array" aca="1" ref="AP1887" ca="1">_FV(A1887,"Exchange")</f>
        <v>CBOE BZX Exchange</v>
      </c>
      <c r="AQ1887" s="6" t="str" cm="1">
        <f t="array" aca="1" ref="AQ1887" ca="1">_FV(A1887,"Exchange abbreviation",TRUE)</f>
        <v>BATS</v>
      </c>
      <c r="AR1887" t="str" cm="1">
        <f t="array" aca="1" ref="AR1887" ca="1">_FV(A1887,"Instrument type",TRUE)</f>
        <v>ETF</v>
      </c>
    </row>
    <row r="1888" spans="1:44" ht="18.75" customHeight="1" x14ac:dyDescent="0.25">
      <c r="A1888" t="e" vm="1901">
        <v>#VALUE!</v>
      </c>
      <c r="B1888" t="s">
        <v>5272</v>
      </c>
      <c r="C1888" t="s">
        <v>5273</v>
      </c>
      <c r="D1888" s="31" cm="1">
        <f t="array" aca="1" ref="D1888" ca="1">_FV(A1888,"Last trade time",TRUE)</f>
        <v>45824.840295150003</v>
      </c>
      <c r="E1888" s="23" cm="1">
        <f t="array" aca="1" ref="E1888" ca="1">_FV(A1888,"Price")</f>
        <v>28.57</v>
      </c>
      <c r="F1888" s="27" cm="1">
        <f t="array" aca="1" ref="F1888" ca="1">_FV(A1888,"Change (%)",TRUE)</f>
        <v>-3.7659999999999998E-3</v>
      </c>
      <c r="G1888" s="26" cm="1">
        <f t="array" aca="1" ref="G1888" ca="1">_FV(A1888,"Change")</f>
        <v>-0.108</v>
      </c>
      <c r="H1888" s="23" cm="1">
        <f t="array" aca="1" ref="H1888" ca="1">_FV(A1888,"Open")</f>
        <v>28.82</v>
      </c>
      <c r="I1888" s="23" cm="1">
        <f t="array" aca="1" ref="I1888" ca="1">_FV(A1888,"Low")</f>
        <v>28.47</v>
      </c>
      <c r="J1888" s="23" cm="1">
        <f t="array" aca="1" ref="J1888" ca="1">_FV(A1888,"High")</f>
        <v>28.939599999999999</v>
      </c>
      <c r="K1888" s="23" cm="1">
        <f t="array" aca="1" ref="K1888" ca="1">_FV(A1888,"Previous close",TRUE)</f>
        <v>28.678000000000001</v>
      </c>
      <c r="L1888" s="26"/>
      <c r="M1888" s="23" cm="1">
        <f t="array" aca="1" ref="M1888" ca="1">_FV(A1888,"52 week low",TRUE)</f>
        <v>21.75</v>
      </c>
      <c r="N1888" s="23" cm="1">
        <f t="array" aca="1" ref="N1888" ca="1">_FV(A1888,"52 week high",TRUE)</f>
        <v>29.28</v>
      </c>
      <c r="O1888" s="8" cm="1">
        <f t="array" aca="1" ref="O1888" ca="1">_FV(A1888,"Volume")</f>
        <v>36624</v>
      </c>
      <c r="P1888" s="7" cm="1">
        <f t="array" aca="1" ref="P1888" ca="1">_FV(A1888,"Volume average",TRUE)</f>
        <v>22057</v>
      </c>
      <c r="Q1888" t="s">
        <v>2613</v>
      </c>
      <c r="S1888" t="s">
        <v>2067</v>
      </c>
      <c r="T1888" s="25" cm="1">
        <f t="array" aca="1" ref="T1888" ca="1">_FV(A1888,"Expense ratio",TRUE)</f>
        <v>5.3E-3</v>
      </c>
      <c r="U1888" s="24" cm="1">
        <f t="array" aca="1" ref="U1888" ca="1">_FV(A1888,"Market cap",TRUE)</f>
        <v>38044000.530000001</v>
      </c>
      <c r="V1888" s="4">
        <v>38044000</v>
      </c>
      <c r="W1888" s="4">
        <v>38044000</v>
      </c>
      <c r="Y1888" t="s">
        <v>5274</v>
      </c>
      <c r="Z1888" s="5">
        <v>27.869720000000001</v>
      </c>
      <c r="AA1888" s="5">
        <v>12.822407</v>
      </c>
      <c r="AB1888" s="5">
        <v>5.2199996999999998E-2</v>
      </c>
      <c r="AC1888" s="4">
        <v>18511</v>
      </c>
      <c r="AE1888" s="5">
        <v>23.692305009443679</v>
      </c>
      <c r="AF1888" s="5">
        <v>16.895749670154061</v>
      </c>
      <c r="AI1888" s="4">
        <v>18511</v>
      </c>
      <c r="AJ1888" s="5">
        <v>516456.9</v>
      </c>
      <c r="AL1888" s="5">
        <v>28.18</v>
      </c>
      <c r="AM1888" s="5">
        <v>21.75</v>
      </c>
      <c r="AN1888" t="s">
        <v>47</v>
      </c>
      <c r="AO1888" t="str" cm="1">
        <f t="array" aca="1" ref="AO1888" ca="1">_FV(A1888,"Currency")</f>
        <v>USD</v>
      </c>
      <c r="AP1888" t="str" cm="1">
        <f t="array" aca="1" ref="AP1888" ca="1">_FV(A1888,"Exchange")</f>
        <v>CBOE BZX Exchange</v>
      </c>
      <c r="AQ1888" s="6" t="str" cm="1">
        <f t="array" aca="1" ref="AQ1888" ca="1">_FV(A1888,"Exchange abbreviation",TRUE)</f>
        <v>BATS</v>
      </c>
      <c r="AR1888" t="str" cm="1">
        <f t="array" aca="1" ref="AR1888" ca="1">_FV(A1888,"Instrument type",TRUE)</f>
        <v>ETF</v>
      </c>
    </row>
    <row r="1889" spans="1:44" ht="18.75" customHeight="1" x14ac:dyDescent="0.25">
      <c r="A1889" t="e" vm="1902">
        <v>#VALUE!</v>
      </c>
      <c r="B1889" t="s">
        <v>5275</v>
      </c>
      <c r="C1889" t="s">
        <v>5276</v>
      </c>
      <c r="D1889" s="31" cm="1">
        <f t="array" aca="1" ref="D1889" ca="1">_FV(A1889,"Last trade time",TRUE)</f>
        <v>45824.840277812502</v>
      </c>
      <c r="E1889" s="23" cm="1">
        <f t="array" aca="1" ref="E1889" ca="1">_FV(A1889,"Price")</f>
        <v>42.738599999999998</v>
      </c>
      <c r="F1889" s="27" cm="1">
        <f t="array" aca="1" ref="F1889" ca="1">_FV(A1889,"Change (%)",TRUE)</f>
        <v>1.4312999999999999E-2</v>
      </c>
      <c r="G1889" s="26" cm="1">
        <f t="array" aca="1" ref="G1889" ca="1">_FV(A1889,"Change")</f>
        <v>0.60309999999999997</v>
      </c>
      <c r="H1889" s="23" cm="1">
        <f t="array" aca="1" ref="H1889" ca="1">_FV(A1889,"Open")</f>
        <v>42.89</v>
      </c>
      <c r="I1889" s="23" cm="1">
        <f t="array" aca="1" ref="I1889" ca="1">_FV(A1889,"Low")</f>
        <v>42.685000000000002</v>
      </c>
      <c r="J1889" s="23" cm="1">
        <f t="array" aca="1" ref="J1889" ca="1">_FV(A1889,"High")</f>
        <v>42.89</v>
      </c>
      <c r="K1889" s="23" cm="1">
        <f t="array" aca="1" ref="K1889" ca="1">_FV(A1889,"Previous close",TRUE)</f>
        <v>42.1355</v>
      </c>
      <c r="L1889" s="26"/>
      <c r="M1889" s="23" cm="1">
        <f t="array" aca="1" ref="M1889" ca="1">_FV(A1889,"52 week low",TRUE)</f>
        <v>32.299999999999997</v>
      </c>
      <c r="N1889" s="23" cm="1">
        <f t="array" aca="1" ref="N1889" ca="1">_FV(A1889,"52 week high",TRUE)</f>
        <v>45.481499999999997</v>
      </c>
      <c r="O1889" s="8" cm="1">
        <f t="array" aca="1" ref="O1889" ca="1">_FV(A1889,"Volume")</f>
        <v>2722</v>
      </c>
      <c r="P1889" s="7" cm="1">
        <f t="array" aca="1" ref="P1889" ca="1">_FV(A1889,"Volume average",TRUE)</f>
        <v>21475</v>
      </c>
      <c r="Q1889" t="s">
        <v>119</v>
      </c>
      <c r="T1889" s="25" cm="1">
        <f t="array" aca="1" ref="T1889" ca="1">_FV(A1889,"Expense ratio",TRUE)</f>
        <v>5.3E-3</v>
      </c>
      <c r="U1889" s="24" cm="1">
        <f t="array" aca="1" ref="U1889" ca="1">_FV(A1889,"Market cap",TRUE)</f>
        <v>121598636.69</v>
      </c>
      <c r="V1889" s="16"/>
      <c r="W1889" s="16"/>
      <c r="Z1889" s="18"/>
      <c r="AA1889" s="20"/>
      <c r="AB1889" s="20"/>
      <c r="AC1889" s="21">
        <v>21358</v>
      </c>
      <c r="AE1889" s="18"/>
      <c r="AF1889" s="20"/>
      <c r="AI1889" s="21"/>
      <c r="AJ1889" s="18"/>
      <c r="AL1889" s="18"/>
      <c r="AM1889" s="18"/>
      <c r="AN1889" t="s">
        <v>73</v>
      </c>
      <c r="AO1889" t="str" cm="1">
        <f t="array" aca="1" ref="AO1889" ca="1">_FV(A1889,"Currency")</f>
        <v>USD</v>
      </c>
      <c r="AP1889" t="str" cm="1">
        <f t="array" aca="1" ref="AP1889" ca="1">_FV(A1889,"Exchange")</f>
        <v>NYSE Arca</v>
      </c>
      <c r="AQ1889" s="6" t="str" cm="1">
        <f t="array" aca="1" ref="AQ1889" ca="1">_FV(A1889,"Exchange abbreviation",TRUE)</f>
        <v>ARCX</v>
      </c>
      <c r="AR1889" t="str" cm="1">
        <f t="array" aca="1" ref="AR1889" ca="1">_FV(A1889,"Instrument type",TRUE)</f>
        <v>ETF</v>
      </c>
    </row>
    <row r="1890" spans="1:44" ht="18.75" customHeight="1" x14ac:dyDescent="0.25">
      <c r="A1890" t="e" vm="1903">
        <v>#VALUE!</v>
      </c>
      <c r="B1890" t="s">
        <v>5277</v>
      </c>
      <c r="C1890" t="s">
        <v>5278</v>
      </c>
      <c r="D1890" s="31" cm="1">
        <f t="array" aca="1" ref="D1890" ca="1">_FV(A1890,"Last trade time",TRUE)</f>
        <v>45824.84027780078</v>
      </c>
      <c r="E1890" s="23" cm="1">
        <f t="array" aca="1" ref="E1890" ca="1">_FV(A1890,"Price")</f>
        <v>39.560899999999997</v>
      </c>
      <c r="F1890" s="27" cm="1">
        <f t="array" aca="1" ref="F1890" ca="1">_FV(A1890,"Change (%)",TRUE)</f>
        <v>7.6619999999999995E-3</v>
      </c>
      <c r="G1890" s="26" cm="1">
        <f t="array" aca="1" ref="G1890" ca="1">_FV(A1890,"Change")</f>
        <v>0.30080000000000001</v>
      </c>
      <c r="H1890" s="23" cm="1">
        <f t="array" aca="1" ref="H1890" ca="1">_FV(A1890,"Open")</f>
        <v>39.6586</v>
      </c>
      <c r="I1890" s="23" cm="1">
        <f t="array" aca="1" ref="I1890" ca="1">_FV(A1890,"Low")</f>
        <v>39.534999999999997</v>
      </c>
      <c r="J1890" s="23" cm="1">
        <f t="array" aca="1" ref="J1890" ca="1">_FV(A1890,"High")</f>
        <v>39.719000000000001</v>
      </c>
      <c r="K1890" s="23" cm="1">
        <f t="array" aca="1" ref="K1890" ca="1">_FV(A1890,"Previous close",TRUE)</f>
        <v>39.260100000000001</v>
      </c>
      <c r="L1890" s="26"/>
      <c r="M1890" s="23" cm="1">
        <f t="array" aca="1" ref="M1890" ca="1">_FV(A1890,"52 week low",TRUE)</f>
        <v>30.67</v>
      </c>
      <c r="N1890" s="23" cm="1">
        <f t="array" aca="1" ref="N1890" ca="1">_FV(A1890,"52 week high",TRUE)</f>
        <v>40.54</v>
      </c>
      <c r="O1890" s="8" cm="1">
        <f t="array" aca="1" ref="O1890" ca="1">_FV(A1890,"Volume")</f>
        <v>6320</v>
      </c>
      <c r="P1890" s="7" cm="1">
        <f t="array" aca="1" ref="P1890" ca="1">_FV(A1890,"Volume average",TRUE)</f>
        <v>7619</v>
      </c>
      <c r="Q1890" t="s">
        <v>50</v>
      </c>
      <c r="S1890" t="s">
        <v>51</v>
      </c>
      <c r="T1890" s="25" cm="1">
        <f t="array" aca="1" ref="T1890" ca="1">_FV(A1890,"Expense ratio",TRUE)</f>
        <v>5.3E-3</v>
      </c>
      <c r="U1890" s="24" cm="1">
        <f t="array" aca="1" ref="U1890" ca="1">_FV(A1890,"Market cap",TRUE)</f>
        <v>79286428.400000006</v>
      </c>
      <c r="V1890" s="4">
        <v>79285376</v>
      </c>
      <c r="W1890" s="4">
        <v>79285376</v>
      </c>
      <c r="Y1890" t="s">
        <v>5279</v>
      </c>
      <c r="Z1890" s="5">
        <v>39.790900000000001</v>
      </c>
      <c r="AA1890" s="19">
        <v>26.072452999999999</v>
      </c>
      <c r="AB1890" s="5">
        <v>9.1999999999999998E-3</v>
      </c>
      <c r="AC1890" s="4">
        <v>16352</v>
      </c>
      <c r="AE1890" s="5">
        <v>7.2897128815480494</v>
      </c>
      <c r="AF1890" s="5">
        <v>13.763066866756679</v>
      </c>
      <c r="AI1890" s="4">
        <v>16352</v>
      </c>
      <c r="AJ1890" s="5">
        <v>651269.09120000002</v>
      </c>
      <c r="AL1890" s="5">
        <v>40.54</v>
      </c>
      <c r="AM1890" s="5">
        <v>30.67</v>
      </c>
      <c r="AN1890" t="s">
        <v>47</v>
      </c>
      <c r="AO1890" t="str" cm="1">
        <f t="array" aca="1" ref="AO1890" ca="1">_FV(A1890,"Currency")</f>
        <v>USD</v>
      </c>
      <c r="AP1890" t="str" cm="1">
        <f t="array" aca="1" ref="AP1890" ca="1">_FV(A1890,"Exchange")</f>
        <v>NYSE Arca</v>
      </c>
      <c r="AQ1890" s="6" t="str" cm="1">
        <f t="array" aca="1" ref="AQ1890" ca="1">_FV(A1890,"Exchange abbreviation",TRUE)</f>
        <v>ARCX</v>
      </c>
      <c r="AR1890" t="str" cm="1">
        <f t="array" aca="1" ref="AR1890" ca="1">_FV(A1890,"Instrument type",TRUE)</f>
        <v>ETF</v>
      </c>
    </row>
    <row r="1891" spans="1:44" ht="18.75" customHeight="1" x14ac:dyDescent="0.25">
      <c r="A1891" t="e" vm="1904">
        <v>#VALUE!</v>
      </c>
      <c r="B1891" t="s">
        <v>5280</v>
      </c>
      <c r="C1891" t="s">
        <v>5281</v>
      </c>
      <c r="D1891" s="31" cm="1">
        <f t="array" aca="1" ref="D1891" ca="1">_FV(A1891,"Last trade time",TRUE)</f>
        <v>45824.859560810153</v>
      </c>
      <c r="E1891" s="23" cm="1">
        <f t="array" aca="1" ref="E1891" ca="1">_FV(A1891,"Price")</f>
        <v>30.55</v>
      </c>
      <c r="F1891" s="27" cm="1">
        <f t="array" aca="1" ref="F1891" ca="1">_FV(A1891,"Change (%)",TRUE)</f>
        <v>2.7500000000000002E-4</v>
      </c>
      <c r="G1891" s="26" cm="1">
        <f t="array" aca="1" ref="G1891" ca="1">_FV(A1891,"Change")</f>
        <v>8.3999999999999995E-3</v>
      </c>
      <c r="H1891" s="23" cm="1">
        <f t="array" aca="1" ref="H1891" ca="1">_FV(A1891,"Open")</f>
        <v>30.76</v>
      </c>
      <c r="I1891" s="23" cm="1">
        <f t="array" aca="1" ref="I1891" ca="1">_FV(A1891,"Low")</f>
        <v>30.55</v>
      </c>
      <c r="J1891" s="23" cm="1">
        <f t="array" aca="1" ref="J1891" ca="1">_FV(A1891,"High")</f>
        <v>30.82</v>
      </c>
      <c r="K1891" s="23" cm="1">
        <f t="array" aca="1" ref="K1891" ca="1">_FV(A1891,"Previous close",TRUE)</f>
        <v>30.541599999999999</v>
      </c>
      <c r="L1891" s="26"/>
      <c r="M1891" s="23" cm="1">
        <f t="array" aca="1" ref="M1891" ca="1">_FV(A1891,"52 week low",TRUE)</f>
        <v>26.92</v>
      </c>
      <c r="N1891" s="23" cm="1">
        <f t="array" aca="1" ref="N1891" ca="1">_FV(A1891,"52 week high",TRUE)</f>
        <v>34.92</v>
      </c>
      <c r="O1891" s="8" cm="1">
        <f t="array" aca="1" ref="O1891" ca="1">_FV(A1891,"Volume")</f>
        <v>5924</v>
      </c>
      <c r="P1891" s="7" cm="1">
        <f t="array" aca="1" ref="P1891" ca="1">_FV(A1891,"Volume average",TRUE)</f>
        <v>8497</v>
      </c>
      <c r="Q1891" t="s">
        <v>1626</v>
      </c>
      <c r="T1891" s="25" cm="1">
        <f t="array" aca="1" ref="T1891" ca="1">_FV(A1891,"Expense ratio",TRUE)</f>
        <v>5.3E-3</v>
      </c>
      <c r="U1891" s="24" cm="1">
        <f t="array" aca="1" ref="U1891" ca="1">_FV(A1891,"Market cap",TRUE)</f>
        <v>41069622.729999997</v>
      </c>
      <c r="V1891" s="16"/>
      <c r="W1891" s="16"/>
      <c r="Z1891" s="18"/>
      <c r="AA1891" s="20"/>
      <c r="AB1891" s="20"/>
      <c r="AC1891" s="21">
        <v>9072</v>
      </c>
      <c r="AE1891" s="18"/>
      <c r="AF1891" s="20"/>
      <c r="AI1891" s="21"/>
      <c r="AJ1891" s="18"/>
      <c r="AL1891" s="18"/>
      <c r="AM1891" s="18"/>
      <c r="AN1891" t="s">
        <v>73</v>
      </c>
      <c r="AO1891" t="str" cm="1">
        <f t="array" aca="1" ref="AO1891" ca="1">_FV(A1891,"Currency")</f>
        <v>USD</v>
      </c>
      <c r="AP1891" t="str" cm="1">
        <f t="array" aca="1" ref="AP1891" ca="1">_FV(A1891,"Exchange")</f>
        <v>NYSE Arca</v>
      </c>
      <c r="AQ1891" s="6" t="str" cm="1">
        <f t="array" aca="1" ref="AQ1891" ca="1">_FV(A1891,"Exchange abbreviation",TRUE)</f>
        <v>ARCX</v>
      </c>
      <c r="AR1891" t="str" cm="1">
        <f t="array" aca="1" ref="AR1891" ca="1">_FV(A1891,"Instrument type",TRUE)</f>
        <v>ETF</v>
      </c>
    </row>
    <row r="1892" spans="1:44" ht="18.75" customHeight="1" x14ac:dyDescent="0.25">
      <c r="A1892" t="e" vm="1905">
        <v>#VALUE!</v>
      </c>
      <c r="B1892" t="s">
        <v>5282</v>
      </c>
      <c r="C1892" t="s">
        <v>5283</v>
      </c>
      <c r="D1892" s="31" cm="1">
        <f t="array" aca="1" ref="D1892" ca="1">_FV(A1892,"Last trade time",TRUE)</f>
        <v>45824.843750265623</v>
      </c>
      <c r="E1892" s="23" cm="1">
        <f t="array" aca="1" ref="E1892" ca="1">_FV(A1892,"Price")</f>
        <v>29.089500000000001</v>
      </c>
      <c r="F1892" s="27" cm="1">
        <f t="array" aca="1" ref="F1892" ca="1">_FV(A1892,"Change (%)",TRUE)</f>
        <v>4.9509999999999997E-3</v>
      </c>
      <c r="G1892" s="26" cm="1">
        <f t="array" aca="1" ref="G1892" ca="1">_FV(A1892,"Change")</f>
        <v>0.14330000000000001</v>
      </c>
      <c r="H1892" s="23" cm="1">
        <f t="array" aca="1" ref="H1892" ca="1">_FV(A1892,"Open")</f>
        <v>29.089500000000001</v>
      </c>
      <c r="I1892" s="23" cm="1">
        <f t="array" aca="1" ref="I1892" ca="1">_FV(A1892,"Low")</f>
        <v>29.089500000000001</v>
      </c>
      <c r="J1892" s="23" cm="1">
        <f t="array" aca="1" ref="J1892" ca="1">_FV(A1892,"High")</f>
        <v>29.089500000000001</v>
      </c>
      <c r="K1892" s="23" cm="1">
        <f t="array" aca="1" ref="K1892" ca="1">_FV(A1892,"Previous close",TRUE)</f>
        <v>28.946200000000001</v>
      </c>
      <c r="L1892" s="26"/>
      <c r="M1892" s="23" cm="1">
        <f t="array" aca="1" ref="M1892" ca="1">_FV(A1892,"52 week low",TRUE)</f>
        <v>27.704599999999999</v>
      </c>
      <c r="N1892" s="23" cm="1">
        <f t="array" aca="1" ref="N1892" ca="1">_FV(A1892,"52 week high",TRUE)</f>
        <v>30</v>
      </c>
      <c r="O1892" s="8" cm="1">
        <f t="array" aca="1" ref="O1892" ca="1">_FV(A1892,"Volume")</f>
        <v>3</v>
      </c>
      <c r="P1892" s="7" cm="1">
        <f t="array" aca="1" ref="P1892" ca="1">_FV(A1892,"Volume average",TRUE)</f>
        <v>1738</v>
      </c>
      <c r="Q1892" t="s">
        <v>554</v>
      </c>
      <c r="S1892" t="s">
        <v>5284</v>
      </c>
      <c r="T1892" s="25" cm="1">
        <f t="array" aca="1" ref="T1892" ca="1">_FV(A1892,"Expense ratio",TRUE)</f>
        <v>5.3E-3</v>
      </c>
      <c r="U1892" s="24" cm="1">
        <f t="array" aca="1" ref="U1892" ca="1">_FV(A1892,"Market cap",TRUE)</f>
        <v>8626990.9399999995</v>
      </c>
      <c r="V1892" s="4">
        <v>8626990</v>
      </c>
      <c r="W1892" s="4">
        <v>8626990</v>
      </c>
      <c r="Y1892" t="s">
        <v>5285</v>
      </c>
      <c r="Z1892" s="5">
        <v>29.004799999999999</v>
      </c>
      <c r="AA1892" s="19">
        <v>24.695</v>
      </c>
      <c r="AB1892" s="5">
        <v>1.8700000000000001E-2</v>
      </c>
      <c r="AC1892" s="4">
        <v>1112</v>
      </c>
      <c r="AE1892" s="5">
        <v>-0.29678590647439501</v>
      </c>
      <c r="AF1892" s="5">
        <v>4.8382126454333596</v>
      </c>
      <c r="AI1892" s="4">
        <v>1112</v>
      </c>
      <c r="AJ1892" s="5">
        <v>32269.572800000002</v>
      </c>
      <c r="AL1892" s="4">
        <v>30</v>
      </c>
      <c r="AM1892" s="5">
        <v>27.704999999999998</v>
      </c>
      <c r="AN1892" t="s">
        <v>47</v>
      </c>
      <c r="AO1892" t="str" cm="1">
        <f t="array" aca="1" ref="AO1892" ca="1">_FV(A1892,"Currency")</f>
        <v>USD</v>
      </c>
      <c r="AP1892" t="str" cm="1">
        <f t="array" aca="1" ref="AP1892" ca="1">_FV(A1892,"Exchange")</f>
        <v>Nasdaq Stock Market</v>
      </c>
      <c r="AQ1892" s="6" t="str" cm="1">
        <f t="array" aca="1" ref="AQ1892" ca="1">_FV(A1892,"Exchange abbreviation",TRUE)</f>
        <v>XNAS</v>
      </c>
      <c r="AR1892" t="str" cm="1">
        <f t="array" aca="1" ref="AR1892" ca="1">_FV(A1892,"Instrument type",TRUE)</f>
        <v>ETF</v>
      </c>
    </row>
    <row r="1893" spans="1:44" ht="18.75" customHeight="1" x14ac:dyDescent="0.25">
      <c r="A1893" t="e" vm="1906">
        <v>#VALUE!</v>
      </c>
      <c r="B1893" t="s">
        <v>5286</v>
      </c>
      <c r="C1893" t="s">
        <v>5287</v>
      </c>
      <c r="D1893" s="31" cm="1">
        <f t="array" aca="1" ref="D1893" ca="1">_FV(A1893,"Last trade time",TRUE)</f>
        <v>45824.843750103908</v>
      </c>
      <c r="E1893" s="23" cm="1">
        <f t="array" aca="1" ref="E1893" ca="1">_FV(A1893,"Price")</f>
        <v>20.81</v>
      </c>
      <c r="F1893" s="27" cm="1">
        <f t="array" aca="1" ref="F1893" ca="1">_FV(A1893,"Change (%)",TRUE)</f>
        <v>4.8079999999999998E-4</v>
      </c>
      <c r="G1893" s="26" cm="1">
        <f t="array" aca="1" ref="G1893" ca="1">_FV(A1893,"Change")</f>
        <v>0.01</v>
      </c>
      <c r="H1893" s="23" cm="1">
        <f t="array" aca="1" ref="H1893" ca="1">_FV(A1893,"Open")</f>
        <v>20.88</v>
      </c>
      <c r="I1893" s="23" cm="1">
        <f t="array" aca="1" ref="I1893" ca="1">_FV(A1893,"Low")</f>
        <v>20.81</v>
      </c>
      <c r="J1893" s="23" cm="1">
        <f t="array" aca="1" ref="J1893" ca="1">_FV(A1893,"High")</f>
        <v>20.9786</v>
      </c>
      <c r="K1893" s="23" cm="1">
        <f t="array" aca="1" ref="K1893" ca="1">_FV(A1893,"Previous close",TRUE)</f>
        <v>20.8</v>
      </c>
      <c r="L1893" s="26"/>
      <c r="M1893" s="23" cm="1">
        <f t="array" aca="1" ref="M1893" ca="1">_FV(A1893,"52 week low",TRUE)</f>
        <v>17.309999999999999</v>
      </c>
      <c r="N1893" s="23" cm="1">
        <f t="array" aca="1" ref="N1893" ca="1">_FV(A1893,"52 week high",TRUE)</f>
        <v>20.9786</v>
      </c>
      <c r="O1893" s="8" cm="1">
        <f t="array" aca="1" ref="O1893" ca="1">_FV(A1893,"Volume")</f>
        <v>51717</v>
      </c>
      <c r="P1893" s="7" cm="1">
        <f t="array" aca="1" ref="P1893" ca="1">_FV(A1893,"Volume average",TRUE)</f>
        <v>68497</v>
      </c>
      <c r="Q1893" t="s">
        <v>464</v>
      </c>
      <c r="T1893" s="25" cm="1">
        <f t="array" aca="1" ref="T1893" ca="1">_FV(A1893,"Expense ratio",TRUE)</f>
        <v>5.3E-3</v>
      </c>
      <c r="U1893" s="24" cm="1">
        <f t="array" aca="1" ref="U1893" ca="1">_FV(A1893,"Market cap",TRUE)</f>
        <v>854674861.67999995</v>
      </c>
      <c r="V1893" s="16"/>
      <c r="W1893" s="16"/>
      <c r="Z1893" s="18"/>
      <c r="AA1893" s="20"/>
      <c r="AB1893" s="20"/>
      <c r="AC1893" s="21">
        <v>71118</v>
      </c>
      <c r="AE1893" s="18"/>
      <c r="AF1893" s="20"/>
      <c r="AH1893" s="16"/>
      <c r="AI1893" s="21"/>
      <c r="AJ1893" s="18"/>
      <c r="AL1893" s="18"/>
      <c r="AM1893" s="18"/>
      <c r="AN1893" t="s">
        <v>73</v>
      </c>
      <c r="AO1893" t="str" cm="1">
        <f t="array" aca="1" ref="AO1893" ca="1">_FV(A1893,"Currency")</f>
        <v>USD</v>
      </c>
      <c r="AP1893" t="str" cm="1">
        <f t="array" aca="1" ref="AP1893" ca="1">_FV(A1893,"Exchange")</f>
        <v>Nasdaq Stock Market</v>
      </c>
      <c r="AQ1893" s="6" t="str" cm="1">
        <f t="array" aca="1" ref="AQ1893" ca="1">_FV(A1893,"Exchange abbreviation",TRUE)</f>
        <v>XNAS</v>
      </c>
      <c r="AR1893" t="str" cm="1">
        <f t="array" aca="1" ref="AR1893" ca="1">_FV(A1893,"Instrument type",TRUE)</f>
        <v>ETF</v>
      </c>
    </row>
    <row r="1894" spans="1:44" ht="18.75" customHeight="1" x14ac:dyDescent="0.25">
      <c r="A1894" t="e" vm="1907">
        <v>#VALUE!</v>
      </c>
      <c r="B1894" t="s">
        <v>5288</v>
      </c>
      <c r="C1894" t="s">
        <v>5289</v>
      </c>
      <c r="D1894" s="31" cm="1">
        <f t="array" aca="1" ref="D1894" ca="1">_FV(A1894,"Last trade time",TRUE)</f>
        <v>45824.840338610935</v>
      </c>
      <c r="E1894" s="23" cm="1">
        <f t="array" aca="1" ref="E1894" ca="1">_FV(A1894,"Price")</f>
        <v>29.426200000000001</v>
      </c>
      <c r="F1894" s="27" cm="1">
        <f t="array" aca="1" ref="F1894" ca="1">_FV(A1894,"Change (%)",TRUE)</f>
        <v>7.4770000000000001E-3</v>
      </c>
      <c r="G1894" s="26" cm="1">
        <f t="array" aca="1" ref="G1894" ca="1">_FV(A1894,"Change")</f>
        <v>0.21840000000000001</v>
      </c>
      <c r="H1894" s="23" cm="1">
        <f t="array" aca="1" ref="H1894" ca="1">_FV(A1894,"Open")</f>
        <v>29.45</v>
      </c>
      <c r="I1894" s="23" cm="1">
        <f t="array" aca="1" ref="I1894" ca="1">_FV(A1894,"Low")</f>
        <v>29.426200000000001</v>
      </c>
      <c r="J1894" s="23" cm="1">
        <f t="array" aca="1" ref="J1894" ca="1">_FV(A1894,"High")</f>
        <v>29.46</v>
      </c>
      <c r="K1894" s="23" cm="1">
        <f t="array" aca="1" ref="K1894" ca="1">_FV(A1894,"Previous close",TRUE)</f>
        <v>29.207799999999999</v>
      </c>
      <c r="L1894" s="26"/>
      <c r="M1894" s="23" cm="1">
        <f t="array" aca="1" ref="M1894" ca="1">_FV(A1894,"52 week low",TRUE)</f>
        <v>23.31</v>
      </c>
      <c r="N1894" s="23" cm="1">
        <f t="array" aca="1" ref="N1894" ca="1">_FV(A1894,"52 week high",TRUE)</f>
        <v>30.4</v>
      </c>
      <c r="O1894" s="8" cm="1">
        <f t="array" aca="1" ref="O1894" ca="1">_FV(A1894,"Volume")</f>
        <v>1986</v>
      </c>
      <c r="P1894" s="7" cm="1">
        <f t="array" aca="1" ref="P1894" ca="1">_FV(A1894,"Volume average",TRUE)</f>
        <v>9799</v>
      </c>
      <c r="Q1894" t="s">
        <v>345</v>
      </c>
      <c r="S1894" t="s">
        <v>5290</v>
      </c>
      <c r="T1894" s="25" cm="1">
        <f t="array" aca="1" ref="T1894" ca="1">_FV(A1894,"Expense ratio",TRUE)</f>
        <v>5.3E-3</v>
      </c>
      <c r="U1894" s="24" cm="1">
        <f t="array" aca="1" ref="U1894" ca="1">_FV(A1894,"Market cap",TRUE)</f>
        <v>151085316.94</v>
      </c>
      <c r="V1894" s="4">
        <v>151085312</v>
      </c>
      <c r="W1894" s="4">
        <v>151085312</v>
      </c>
      <c r="Y1894" t="s">
        <v>5291</v>
      </c>
      <c r="Z1894" s="5">
        <v>29.273399999999999</v>
      </c>
      <c r="AA1894" s="5">
        <v>24.789448</v>
      </c>
      <c r="AB1894" s="5">
        <v>6.1999999999999998E-3</v>
      </c>
      <c r="AC1894" s="4">
        <v>5449</v>
      </c>
      <c r="AE1894" s="5">
        <v>0.64872372821114244</v>
      </c>
      <c r="AF1894" s="5">
        <v>9.9448955964177586</v>
      </c>
      <c r="AI1894" s="4">
        <v>5449</v>
      </c>
      <c r="AJ1894" s="5">
        <v>159615.92230000001</v>
      </c>
      <c r="AL1894" s="5">
        <v>30.4</v>
      </c>
      <c r="AM1894" s="5">
        <v>23.31</v>
      </c>
      <c r="AN1894" t="s">
        <v>47</v>
      </c>
      <c r="AO1894" t="str" cm="1">
        <f t="array" aca="1" ref="AO1894" ca="1">_FV(A1894,"Currency")</f>
        <v>USD</v>
      </c>
      <c r="AP1894" t="str" cm="1">
        <f t="array" aca="1" ref="AP1894" ca="1">_FV(A1894,"Exchange")</f>
        <v>CBOE BZX Exchange</v>
      </c>
      <c r="AQ1894" s="6" t="str" cm="1">
        <f t="array" aca="1" ref="AQ1894" ca="1">_FV(A1894,"Exchange abbreviation",TRUE)</f>
        <v>BATS</v>
      </c>
      <c r="AR1894" t="str" cm="1">
        <f t="array" aca="1" ref="AR1894" ca="1">_FV(A1894,"Instrument type",TRUE)</f>
        <v>ETF</v>
      </c>
    </row>
    <row r="1895" spans="1:44" ht="18.75" customHeight="1" x14ac:dyDescent="0.25">
      <c r="A1895" t="e" vm="1908">
        <v>#VALUE!</v>
      </c>
      <c r="B1895" t="s">
        <v>5292</v>
      </c>
      <c r="C1895" t="s">
        <v>5293</v>
      </c>
      <c r="D1895" s="31" cm="1">
        <f t="array" aca="1" ref="D1895" ca="1">_FV(A1895,"Last trade time",TRUE)</f>
        <v>45824.840277777781</v>
      </c>
      <c r="E1895" s="23" cm="1">
        <f t="array" aca="1" ref="E1895" ca="1">_FV(A1895,"Price")</f>
        <v>60.774999999999999</v>
      </c>
      <c r="F1895" s="27" cm="1">
        <f t="array" aca="1" ref="F1895" ca="1">_FV(A1895,"Change (%)",TRUE)</f>
        <v>5.3759999999999997E-3</v>
      </c>
      <c r="G1895" s="26" cm="1">
        <f t="array" aca="1" ref="G1895" ca="1">_FV(A1895,"Change")</f>
        <v>0.32500000000000001</v>
      </c>
      <c r="H1895" s="23" cm="1">
        <f t="array" aca="1" ref="H1895" ca="1">_FV(A1895,"Open")</f>
        <v>60.75</v>
      </c>
      <c r="I1895" s="23" cm="1">
        <f t="array" aca="1" ref="I1895" ca="1">_FV(A1895,"Low")</f>
        <v>60.67</v>
      </c>
      <c r="J1895" s="23" cm="1">
        <f t="array" aca="1" ref="J1895" ca="1">_FV(A1895,"High")</f>
        <v>61.03</v>
      </c>
      <c r="K1895" s="23" cm="1">
        <f t="array" aca="1" ref="K1895" ca="1">_FV(A1895,"Previous close",TRUE)</f>
        <v>60.45</v>
      </c>
      <c r="L1895" s="26"/>
      <c r="M1895" s="23" cm="1">
        <f t="array" aca="1" ref="M1895" ca="1">_FV(A1895,"52 week low",TRUE)</f>
        <v>50.82</v>
      </c>
      <c r="N1895" s="23" cm="1">
        <f t="array" aca="1" ref="N1895" ca="1">_FV(A1895,"52 week high",TRUE)</f>
        <v>62</v>
      </c>
      <c r="O1895" s="8" cm="1">
        <f t="array" aca="1" ref="O1895" ca="1">_FV(A1895,"Volume")</f>
        <v>29975</v>
      </c>
      <c r="P1895" s="7" cm="1">
        <f t="array" aca="1" ref="P1895" ca="1">_FV(A1895,"Volume average",TRUE)</f>
        <v>43152</v>
      </c>
      <c r="Q1895" t="s">
        <v>1641</v>
      </c>
      <c r="R1895" t="s">
        <v>155</v>
      </c>
      <c r="S1895" t="s">
        <v>277</v>
      </c>
      <c r="T1895" s="25" cm="1">
        <f t="array" aca="1" ref="T1895" ca="1">_FV(A1895,"Expense ratio",TRUE)</f>
        <v>5.3E-3</v>
      </c>
      <c r="U1895" s="24" cm="1">
        <f t="array" aca="1" ref="U1895" ca="1">_FV(A1895,"Market cap",TRUE)</f>
        <v>1045544693.99</v>
      </c>
      <c r="V1895" s="4">
        <v>1045560256</v>
      </c>
      <c r="W1895" s="4">
        <v>1045560256</v>
      </c>
      <c r="Y1895" t="s">
        <v>4191</v>
      </c>
      <c r="Z1895" s="5">
        <v>60.6</v>
      </c>
      <c r="AA1895" s="5">
        <v>16.185890000000001</v>
      </c>
      <c r="AB1895" s="5">
        <v>2.2200000000000001E-2</v>
      </c>
      <c r="AC1895" s="4">
        <v>40946</v>
      </c>
      <c r="AE1895" s="5">
        <v>6.8627487348816851</v>
      </c>
      <c r="AF1895" s="5">
        <v>12.35986028329976</v>
      </c>
      <c r="AH1895" s="17">
        <v>26350000</v>
      </c>
      <c r="AI1895" s="4">
        <v>40946</v>
      </c>
      <c r="AJ1895" s="5">
        <v>2482146.52</v>
      </c>
      <c r="AL1895" s="4">
        <v>62</v>
      </c>
      <c r="AM1895" s="5">
        <v>50.82</v>
      </c>
      <c r="AN1895" t="s">
        <v>90</v>
      </c>
      <c r="AO1895" t="str" cm="1">
        <f t="array" aca="1" ref="AO1895" ca="1">_FV(A1895,"Currency")</f>
        <v>USD</v>
      </c>
      <c r="AP1895" t="str" cm="1">
        <f t="array" aca="1" ref="AP1895" ca="1">_FV(A1895,"Exchange")</f>
        <v>NYSE Arca</v>
      </c>
      <c r="AQ1895" s="6" t="str" cm="1">
        <f t="array" aca="1" ref="AQ1895" ca="1">_FV(A1895,"Exchange abbreviation",TRUE)</f>
        <v>ARCX</v>
      </c>
      <c r="AR1895" t="str" cm="1">
        <f t="array" aca="1" ref="AR1895" ca="1">_FV(A1895,"Instrument type",TRUE)</f>
        <v>ETF</v>
      </c>
    </row>
    <row r="1896" spans="1:44" ht="18.75" customHeight="1" x14ac:dyDescent="0.25">
      <c r="A1896" t="e" vm="1909">
        <v>#VALUE!</v>
      </c>
      <c r="B1896" t="s">
        <v>5294</v>
      </c>
      <c r="C1896" t="s">
        <v>5295</v>
      </c>
      <c r="D1896" s="31" cm="1">
        <f t="array" aca="1" ref="D1896" ca="1">_FV(A1896,"Last trade time",TRUE)</f>
        <v>45824.936463680468</v>
      </c>
      <c r="E1896" s="23" cm="1">
        <f t="array" aca="1" ref="E1896" ca="1">_FV(A1896,"Price")</f>
        <v>20.28</v>
      </c>
      <c r="F1896" s="27" cm="1">
        <f t="array" aca="1" ref="F1896" ca="1">_FV(A1896,"Change (%)",TRUE)</f>
        <v>2.967E-3</v>
      </c>
      <c r="G1896" s="26" cm="1">
        <f t="array" aca="1" ref="G1896" ca="1">_FV(A1896,"Change")</f>
        <v>0.06</v>
      </c>
      <c r="H1896" s="23" cm="1">
        <f t="array" aca="1" ref="H1896" ca="1">_FV(A1896,"Open")</f>
        <v>20.36</v>
      </c>
      <c r="I1896" s="23" cm="1">
        <f t="array" aca="1" ref="I1896" ca="1">_FV(A1896,"Low")</f>
        <v>20.22</v>
      </c>
      <c r="J1896" s="23" cm="1">
        <f t="array" aca="1" ref="J1896" ca="1">_FV(A1896,"High")</f>
        <v>20.41</v>
      </c>
      <c r="K1896" s="23" cm="1">
        <f t="array" aca="1" ref="K1896" ca="1">_FV(A1896,"Previous close",TRUE)</f>
        <v>20.22</v>
      </c>
      <c r="L1896" s="26"/>
      <c r="M1896" s="23" cm="1">
        <f t="array" aca="1" ref="M1896" ca="1">_FV(A1896,"52 week low",TRUE)</f>
        <v>18.32</v>
      </c>
      <c r="N1896" s="23" cm="1">
        <f t="array" aca="1" ref="N1896" ca="1">_FV(A1896,"52 week high",TRUE)</f>
        <v>23.22</v>
      </c>
      <c r="O1896" s="8" cm="1">
        <f t="array" aca="1" ref="O1896" ca="1">_FV(A1896,"Volume")</f>
        <v>125282</v>
      </c>
      <c r="P1896" s="7" cm="1">
        <f t="array" aca="1" ref="P1896" ca="1">_FV(A1896,"Volume average",TRUE)</f>
        <v>164245</v>
      </c>
      <c r="Q1896" t="s">
        <v>224</v>
      </c>
      <c r="T1896" s="25" cm="1">
        <f t="array" aca="1" ref="T1896" ca="1">_FV(A1896,"Expense ratio",TRUE)</f>
        <v>5.3E-3</v>
      </c>
      <c r="U1896" s="24" cm="1">
        <f t="array" aca="1" ref="U1896" ca="1">_FV(A1896,"Market cap",TRUE)</f>
        <v>1108590268.48</v>
      </c>
      <c r="V1896" s="16"/>
      <c r="W1896" s="16"/>
      <c r="Z1896" s="18"/>
      <c r="AA1896" s="20"/>
      <c r="AC1896" s="21">
        <v>164818</v>
      </c>
      <c r="AE1896" s="18"/>
      <c r="AI1896" s="21"/>
      <c r="AJ1896" s="18"/>
      <c r="AL1896" s="18"/>
      <c r="AM1896" s="18"/>
      <c r="AN1896" t="s">
        <v>73</v>
      </c>
      <c r="AO1896" t="str" cm="1">
        <f t="array" aca="1" ref="AO1896" ca="1">_FV(A1896,"Currency")</f>
        <v>USD</v>
      </c>
      <c r="AP1896" t="str" cm="1">
        <f t="array" aca="1" ref="AP1896" ca="1">_FV(A1896,"Exchange")</f>
        <v>Nasdaq Stock Market</v>
      </c>
      <c r="AQ1896" s="6" t="str" cm="1">
        <f t="array" aca="1" ref="AQ1896" ca="1">_FV(A1896,"Exchange abbreviation",TRUE)</f>
        <v>XNAS</v>
      </c>
      <c r="AR1896" t="str" cm="1">
        <f t="array" aca="1" ref="AR1896" ca="1">_FV(A1896,"Instrument type",TRUE)</f>
        <v>ETF</v>
      </c>
    </row>
    <row r="1897" spans="1:44" ht="18.75" customHeight="1" x14ac:dyDescent="0.25">
      <c r="A1897" t="e" vm="1910">
        <v>#VALUE!</v>
      </c>
      <c r="B1897" t="s">
        <v>5296</v>
      </c>
      <c r="C1897" t="s">
        <v>5297</v>
      </c>
      <c r="D1897" s="31" cm="1">
        <f t="array" aca="1" ref="D1897" ca="1">_FV(A1897,"Last trade time",TRUE)</f>
        <v>45824.84027780078</v>
      </c>
      <c r="E1897" s="23" cm="1">
        <f t="array" aca="1" ref="E1897" ca="1">_FV(A1897,"Price")</f>
        <v>36.704500000000003</v>
      </c>
      <c r="F1897" s="27" cm="1">
        <f t="array" aca="1" ref="F1897" ca="1">_FV(A1897,"Change (%)",TRUE)</f>
        <v>3.6809999999999998E-3</v>
      </c>
      <c r="G1897" s="26" cm="1">
        <f t="array" aca="1" ref="G1897" ca="1">_FV(A1897,"Change")</f>
        <v>0.1346</v>
      </c>
      <c r="H1897" s="23" cm="1">
        <f t="array" aca="1" ref="H1897" ca="1">_FV(A1897,"Open")</f>
        <v>36.64</v>
      </c>
      <c r="I1897" s="23" cm="1">
        <f t="array" aca="1" ref="I1897" ca="1">_FV(A1897,"Low")</f>
        <v>36.64</v>
      </c>
      <c r="J1897" s="23" cm="1">
        <f t="array" aca="1" ref="J1897" ca="1">_FV(A1897,"High")</f>
        <v>36.950000000000003</v>
      </c>
      <c r="K1897" s="23" cm="1">
        <f t="array" aca="1" ref="K1897" ca="1">_FV(A1897,"Previous close",TRUE)</f>
        <v>36.569899999999997</v>
      </c>
      <c r="L1897" s="26"/>
      <c r="M1897" s="23" cm="1">
        <f t="array" aca="1" ref="M1897" ca="1">_FV(A1897,"52 week low",TRUE)</f>
        <v>29.536999999999999</v>
      </c>
      <c r="N1897" s="23" cm="1">
        <f t="array" aca="1" ref="N1897" ca="1">_FV(A1897,"52 week high",TRUE)</f>
        <v>37.6</v>
      </c>
      <c r="O1897" s="8" cm="1">
        <f t="array" aca="1" ref="O1897" ca="1">_FV(A1897,"Volume")</f>
        <v>16705</v>
      </c>
      <c r="P1897" s="7" cm="1">
        <f t="array" aca="1" ref="P1897" ca="1">_FV(A1897,"Volume average",TRUE)</f>
        <v>12509</v>
      </c>
      <c r="Q1897" t="s">
        <v>449</v>
      </c>
      <c r="T1897" s="25" cm="1">
        <f t="array" aca="1" ref="T1897" ca="1">_FV(A1897,"Expense ratio",TRUE)</f>
        <v>5.3E-3</v>
      </c>
      <c r="U1897" s="24" cm="1">
        <f t="array" aca="1" ref="U1897" ca="1">_FV(A1897,"Market cap",TRUE)</f>
        <v>84855430.390000001</v>
      </c>
      <c r="V1897" s="16"/>
      <c r="W1897" s="16"/>
      <c r="Z1897" s="18"/>
      <c r="AA1897" s="20"/>
      <c r="AB1897" s="20"/>
      <c r="AC1897" s="21">
        <v>12534</v>
      </c>
      <c r="AE1897" s="18"/>
      <c r="AF1897" s="20"/>
      <c r="AI1897" s="21"/>
      <c r="AJ1897" s="18"/>
      <c r="AL1897" s="18"/>
      <c r="AM1897" s="18"/>
      <c r="AN1897" t="s">
        <v>73</v>
      </c>
      <c r="AO1897" t="str" cm="1">
        <f t="array" aca="1" ref="AO1897" ca="1">_FV(A1897,"Currency")</f>
        <v>USD</v>
      </c>
      <c r="AP1897" t="str" cm="1">
        <f t="array" aca="1" ref="AP1897" ca="1">_FV(A1897,"Exchange")</f>
        <v>NYSE Arca</v>
      </c>
      <c r="AQ1897" s="6" t="str" cm="1">
        <f t="array" aca="1" ref="AQ1897" ca="1">_FV(A1897,"Exchange abbreviation",TRUE)</f>
        <v>ARCX</v>
      </c>
      <c r="AR1897" t="str" cm="1">
        <f t="array" aca="1" ref="AR1897" ca="1">_FV(A1897,"Instrument type",TRUE)</f>
        <v>ETF</v>
      </c>
    </row>
    <row r="1898" spans="1:44" ht="18.75" customHeight="1" x14ac:dyDescent="0.25">
      <c r="A1898" t="e" vm="1911">
        <v>#VALUE!</v>
      </c>
      <c r="B1898" t="s">
        <v>5298</v>
      </c>
      <c r="C1898" t="s">
        <v>5299</v>
      </c>
      <c r="D1898" s="31" cm="1">
        <f t="array" aca="1" ref="D1898" ca="1">_FV(A1898,"Last trade time",TRUE)</f>
        <v>45824.892801747657</v>
      </c>
      <c r="E1898" s="23" cm="1">
        <f t="array" aca="1" ref="E1898" ca="1">_FV(A1898,"Price")</f>
        <v>40.86</v>
      </c>
      <c r="F1898" s="27" cm="1">
        <f t="array" aca="1" ref="F1898" ca="1">_FV(A1898,"Change (%)",TRUE)</f>
        <v>8.6400000000000001E-3</v>
      </c>
      <c r="G1898" s="26" cm="1">
        <f t="array" aca="1" ref="G1898" ca="1">_FV(A1898,"Change")</f>
        <v>0.35</v>
      </c>
      <c r="H1898" s="23" cm="1">
        <f t="array" aca="1" ref="H1898" ca="1">_FV(A1898,"Open")</f>
        <v>41.07</v>
      </c>
      <c r="I1898" s="23" cm="1">
        <f t="array" aca="1" ref="I1898" ca="1">_FV(A1898,"Low")</f>
        <v>40.8414</v>
      </c>
      <c r="J1898" s="23" cm="1">
        <f t="array" aca="1" ref="J1898" ca="1">_FV(A1898,"High")</f>
        <v>41.25</v>
      </c>
      <c r="K1898" s="23" cm="1">
        <f t="array" aca="1" ref="K1898" ca="1">_FV(A1898,"Previous close",TRUE)</f>
        <v>40.51</v>
      </c>
      <c r="L1898" s="26"/>
      <c r="M1898" s="23" cm="1">
        <f t="array" aca="1" ref="M1898" ca="1">_FV(A1898,"52 week low",TRUE)</f>
        <v>32.9206</v>
      </c>
      <c r="N1898" s="23" cm="1">
        <f t="array" aca="1" ref="N1898" ca="1">_FV(A1898,"52 week high",TRUE)</f>
        <v>41.742800000000003</v>
      </c>
      <c r="O1898" s="8" cm="1">
        <f t="array" aca="1" ref="O1898" ca="1">_FV(A1898,"Volume")</f>
        <v>22868</v>
      </c>
      <c r="P1898" s="7" cm="1">
        <f t="array" aca="1" ref="P1898" ca="1">_FV(A1898,"Volume average",TRUE)</f>
        <v>38869</v>
      </c>
      <c r="Q1898" t="s">
        <v>119</v>
      </c>
      <c r="T1898" s="25" cm="1">
        <f t="array" aca="1" ref="T1898" ca="1">_FV(A1898,"Expense ratio",TRUE)</f>
        <v>5.3E-3</v>
      </c>
      <c r="U1898" s="24" cm="1">
        <f t="array" aca="1" ref="U1898" ca="1">_FV(A1898,"Market cap",TRUE)</f>
        <v>715086204.83000004</v>
      </c>
      <c r="V1898" s="16"/>
      <c r="W1898" s="16"/>
      <c r="Z1898" s="18"/>
      <c r="AC1898" s="21">
        <v>41328</v>
      </c>
      <c r="AE1898" s="18"/>
      <c r="AI1898" s="21"/>
      <c r="AJ1898" s="18"/>
      <c r="AL1898" s="18"/>
      <c r="AM1898" s="18"/>
      <c r="AN1898" t="s">
        <v>73</v>
      </c>
      <c r="AO1898" t="str" cm="1">
        <f t="array" aca="1" ref="AO1898" ca="1">_FV(A1898,"Currency")</f>
        <v>USD</v>
      </c>
      <c r="AP1898" t="str" cm="1">
        <f t="array" aca="1" ref="AP1898" ca="1">_FV(A1898,"Exchange")</f>
        <v>NYSE Arca</v>
      </c>
      <c r="AQ1898" s="6" t="str" cm="1">
        <f t="array" aca="1" ref="AQ1898" ca="1">_FV(A1898,"Exchange abbreviation",TRUE)</f>
        <v>ARCX</v>
      </c>
      <c r="AR1898" t="str" cm="1">
        <f t="array" aca="1" ref="AR1898" ca="1">_FV(A1898,"Instrument type",TRUE)</f>
        <v>ETF</v>
      </c>
    </row>
    <row r="1899" spans="1:44" ht="18.75" customHeight="1" x14ac:dyDescent="0.25">
      <c r="A1899" t="e" vm="1912">
        <v>#VALUE!</v>
      </c>
      <c r="B1899" t="s">
        <v>5300</v>
      </c>
      <c r="C1899" t="s">
        <v>5301</v>
      </c>
      <c r="D1899" s="31" cm="1">
        <f t="array" aca="1" ref="D1899" ca="1">_FV(A1899,"Last trade time",TRUE)</f>
        <v>45824.840277789066</v>
      </c>
      <c r="E1899" s="23" cm="1">
        <f t="array" aca="1" ref="E1899" ca="1">_FV(A1899,"Price")</f>
        <v>50.928600000000003</v>
      </c>
      <c r="F1899" s="27" cm="1">
        <f t="array" aca="1" ref="F1899" ca="1">_FV(A1899,"Change (%)",TRUE)</f>
        <v>7.5460000000000002E-4</v>
      </c>
      <c r="G1899" s="26" cm="1">
        <f t="array" aca="1" ref="G1899" ca="1">_FV(A1899,"Change")</f>
        <v>3.8399999999999997E-2</v>
      </c>
      <c r="H1899" s="23" cm="1">
        <f t="array" aca="1" ref="H1899" ca="1">_FV(A1899,"Open")</f>
        <v>50.600099999999998</v>
      </c>
      <c r="I1899" s="23" cm="1">
        <f t="array" aca="1" ref="I1899" ca="1">_FV(A1899,"Low")</f>
        <v>50.600099999999998</v>
      </c>
      <c r="J1899" s="23" cm="1">
        <f t="array" aca="1" ref="J1899" ca="1">_FV(A1899,"High")</f>
        <v>51.44</v>
      </c>
      <c r="K1899" s="23" cm="1">
        <f t="array" aca="1" ref="K1899" ca="1">_FV(A1899,"Previous close",TRUE)</f>
        <v>50.8902</v>
      </c>
      <c r="L1899" s="26"/>
      <c r="M1899" s="23" cm="1">
        <f t="array" aca="1" ref="M1899" ca="1">_FV(A1899,"52 week low",TRUE)</f>
        <v>47</v>
      </c>
      <c r="N1899" s="23" cm="1">
        <f t="array" aca="1" ref="N1899" ca="1">_FV(A1899,"52 week high",TRUE)</f>
        <v>52.54</v>
      </c>
      <c r="O1899" s="8" cm="1">
        <f t="array" aca="1" ref="O1899" ca="1">_FV(A1899,"Volume")</f>
        <v>563</v>
      </c>
      <c r="P1899" s="7" cm="1">
        <f t="array" aca="1" ref="P1899" ca="1">_FV(A1899,"Volume average",TRUE)</f>
        <v>64131</v>
      </c>
      <c r="Q1899" t="s">
        <v>3097</v>
      </c>
      <c r="R1899" t="s">
        <v>2315</v>
      </c>
      <c r="S1899" t="s">
        <v>4145</v>
      </c>
      <c r="T1899" s="25" cm="1">
        <f t="array" aca="1" ref="T1899" ca="1">_FV(A1899,"Expense ratio",TRUE)</f>
        <v>5.1999999999999998E-3</v>
      </c>
      <c r="U1899" s="24" cm="1">
        <f t="array" aca="1" ref="U1899" ca="1">_FV(A1899,"Market cap",TRUE)</f>
        <v>302534336.54000002</v>
      </c>
      <c r="V1899" s="4">
        <v>302534336</v>
      </c>
      <c r="W1899" s="4">
        <v>302534336</v>
      </c>
      <c r="Y1899" t="s">
        <v>5302</v>
      </c>
      <c r="Z1899" s="5">
        <v>50.43</v>
      </c>
      <c r="AA1899" s="20"/>
      <c r="AB1899" s="20"/>
      <c r="AC1899" s="4">
        <v>70130</v>
      </c>
      <c r="AE1899" s="5">
        <v>3.8560843326284289</v>
      </c>
      <c r="AF1899" s="20"/>
      <c r="AI1899" s="4">
        <v>70130</v>
      </c>
      <c r="AJ1899" s="5">
        <v>3559749.7089999998</v>
      </c>
      <c r="AL1899" s="5">
        <v>52.54</v>
      </c>
      <c r="AM1899" s="4">
        <v>47</v>
      </c>
      <c r="AN1899" t="s">
        <v>90</v>
      </c>
      <c r="AO1899" t="str" cm="1">
        <f t="array" aca="1" ref="AO1899" ca="1">_FV(A1899,"Currency")</f>
        <v>USD</v>
      </c>
      <c r="AP1899" t="str" cm="1">
        <f t="array" aca="1" ref="AP1899" ca="1">_FV(A1899,"Exchange")</f>
        <v>NYSE Arca</v>
      </c>
      <c r="AQ1899" s="6" t="str" cm="1">
        <f t="array" aca="1" ref="AQ1899" ca="1">_FV(A1899,"Exchange abbreviation",TRUE)</f>
        <v>ARCX</v>
      </c>
      <c r="AR1899" t="str" cm="1">
        <f t="array" aca="1" ref="AR1899" ca="1">_FV(A1899,"Instrument type",TRUE)</f>
        <v>ETF</v>
      </c>
    </row>
    <row r="1900" spans="1:44" ht="18.75" customHeight="1" x14ac:dyDescent="0.25">
      <c r="A1900" t="e" vm="1913">
        <v>#VALUE!</v>
      </c>
      <c r="B1900" t="s">
        <v>5303</v>
      </c>
      <c r="C1900" t="s">
        <v>5304</v>
      </c>
      <c r="D1900" s="31" cm="1">
        <f t="array" aca="1" ref="D1900" ca="1">_FV(A1900,"Last trade time",TRUE)</f>
        <v>45824.84027780078</v>
      </c>
      <c r="E1900" s="23" cm="1">
        <f t="array" aca="1" ref="E1900" ca="1">_FV(A1900,"Price")</f>
        <v>26.334299999999999</v>
      </c>
      <c r="F1900" s="27" cm="1">
        <f t="array" aca="1" ref="F1900" ca="1">_FV(A1900,"Change (%)",TRUE)</f>
        <v>8.116E-3</v>
      </c>
      <c r="G1900" s="26" cm="1">
        <f t="array" aca="1" ref="G1900" ca="1">_FV(A1900,"Change")</f>
        <v>0.21199999999999999</v>
      </c>
      <c r="H1900" s="23" cm="1">
        <f t="array" aca="1" ref="H1900" ca="1">_FV(A1900,"Open")</f>
        <v>26.34</v>
      </c>
      <c r="I1900" s="23" cm="1">
        <f t="array" aca="1" ref="I1900" ca="1">_FV(A1900,"Low")</f>
        <v>26.334299999999999</v>
      </c>
      <c r="J1900" s="23" cm="1">
        <f t="array" aca="1" ref="J1900" ca="1">_FV(A1900,"High")</f>
        <v>26.34</v>
      </c>
      <c r="K1900" s="23" cm="1">
        <f t="array" aca="1" ref="K1900" ca="1">_FV(A1900,"Previous close",TRUE)</f>
        <v>26.122299999999999</v>
      </c>
      <c r="L1900" s="26"/>
      <c r="M1900" s="23" cm="1">
        <f t="array" aca="1" ref="M1900" ca="1">_FV(A1900,"52 week low",TRUE)</f>
        <v>22.19</v>
      </c>
      <c r="N1900" s="23" cm="1">
        <f t="array" aca="1" ref="N1900" ca="1">_FV(A1900,"52 week high",TRUE)</f>
        <v>27.74</v>
      </c>
      <c r="O1900" s="8" cm="1">
        <f t="array" aca="1" ref="O1900" ca="1">_FV(A1900,"Volume")</f>
        <v>390</v>
      </c>
      <c r="P1900" s="7" cm="1">
        <f t="array" aca="1" ref="P1900" ca="1">_FV(A1900,"Volume average",TRUE)</f>
        <v>1887</v>
      </c>
      <c r="Q1900" t="s">
        <v>496</v>
      </c>
      <c r="S1900" t="s">
        <v>3997</v>
      </c>
      <c r="T1900" s="25" cm="1">
        <f t="array" aca="1" ref="T1900" ca="1">_FV(A1900,"Expense ratio",TRUE)</f>
        <v>5.1999999999999998E-3</v>
      </c>
      <c r="U1900" s="24" cm="1">
        <f t="array" aca="1" ref="U1900" ca="1">_FV(A1900,"Market cap",TRUE)</f>
        <v>18262798.859999999</v>
      </c>
      <c r="V1900" s="4">
        <v>18263052</v>
      </c>
      <c r="W1900" s="4">
        <v>18263052</v>
      </c>
      <c r="Y1900" t="s">
        <v>5305</v>
      </c>
      <c r="Z1900" s="5">
        <v>26.41</v>
      </c>
      <c r="AA1900" s="5">
        <v>22.455722999999999</v>
      </c>
      <c r="AB1900" s="5">
        <v>9.9000000000000008E-3</v>
      </c>
      <c r="AC1900" s="4">
        <v>35920</v>
      </c>
      <c r="AE1900" s="5">
        <v>3.7362759558753789</v>
      </c>
      <c r="AF1900" s="5">
        <v>10.091083804505651</v>
      </c>
      <c r="AI1900" s="4">
        <v>35920</v>
      </c>
      <c r="AJ1900" s="5">
        <v>948266.44799999997</v>
      </c>
      <c r="AL1900" s="5">
        <v>27.74</v>
      </c>
      <c r="AM1900" s="5">
        <v>22.19</v>
      </c>
      <c r="AN1900" t="s">
        <v>47</v>
      </c>
      <c r="AO1900" t="str" cm="1">
        <f t="array" aca="1" ref="AO1900" ca="1">_FV(A1900,"Currency")</f>
        <v>USD</v>
      </c>
      <c r="AP1900" t="str" cm="1">
        <f t="array" aca="1" ref="AP1900" ca="1">_FV(A1900,"Exchange")</f>
        <v>NYSE Arca</v>
      </c>
      <c r="AQ1900" s="6" t="str" cm="1">
        <f t="array" aca="1" ref="AQ1900" ca="1">_FV(A1900,"Exchange abbreviation",TRUE)</f>
        <v>ARCX</v>
      </c>
      <c r="AR1900" t="str" cm="1">
        <f t="array" aca="1" ref="AR1900" ca="1">_FV(A1900,"Instrument type",TRUE)</f>
        <v>ETF</v>
      </c>
    </row>
    <row r="1901" spans="1:44" ht="18.75" customHeight="1" x14ac:dyDescent="0.25">
      <c r="A1901" t="e" vm="1914">
        <v>#VALUE!</v>
      </c>
      <c r="B1901" t="s">
        <v>5306</v>
      </c>
      <c r="C1901" t="s">
        <v>5307</v>
      </c>
      <c r="D1901" s="31" cm="1">
        <f t="array" aca="1" ref="D1901" ca="1">_FV(A1901,"Last trade time",TRUE)</f>
        <v>45824.840277789066</v>
      </c>
      <c r="E1901" s="23" cm="1">
        <f t="array" aca="1" ref="E1901" ca="1">_FV(A1901,"Price")</f>
        <v>50.48</v>
      </c>
      <c r="F1901" s="27" cm="1">
        <f t="array" aca="1" ref="F1901" ca="1">_FV(A1901,"Change (%)",TRUE)</f>
        <v>4.4770000000000001E-3</v>
      </c>
      <c r="G1901" s="26" cm="1">
        <f t="array" aca="1" ref="G1901" ca="1">_FV(A1901,"Change")</f>
        <v>0.22500000000000001</v>
      </c>
      <c r="H1901" s="23" cm="1">
        <f t="array" aca="1" ref="H1901" ca="1">_FV(A1901,"Open")</f>
        <v>50.35</v>
      </c>
      <c r="I1901" s="23" cm="1">
        <f t="array" aca="1" ref="I1901" ca="1">_FV(A1901,"Low")</f>
        <v>50.264499999999998</v>
      </c>
      <c r="J1901" s="23" cm="1">
        <f t="array" aca="1" ref="J1901" ca="1">_FV(A1901,"High")</f>
        <v>50.48</v>
      </c>
      <c r="K1901" s="23" cm="1">
        <f t="array" aca="1" ref="K1901" ca="1">_FV(A1901,"Previous close",TRUE)</f>
        <v>50.255000000000003</v>
      </c>
      <c r="L1901" s="26"/>
      <c r="M1901" s="23" cm="1">
        <f t="array" aca="1" ref="M1901" ca="1">_FV(A1901,"52 week low",TRUE)</f>
        <v>48.61</v>
      </c>
      <c r="N1901" s="23" cm="1">
        <f t="array" aca="1" ref="N1901" ca="1">_FV(A1901,"52 week high",TRUE)</f>
        <v>51.23</v>
      </c>
      <c r="O1901" s="8" cm="1">
        <f t="array" aca="1" ref="O1901" ca="1">_FV(A1901,"Volume")</f>
        <v>1595</v>
      </c>
      <c r="P1901" s="7" cm="1">
        <f t="array" aca="1" ref="P1901" ca="1">_FV(A1901,"Volume average",TRUE)</f>
        <v>2076</v>
      </c>
      <c r="Q1901" t="s">
        <v>290</v>
      </c>
      <c r="S1901" t="s">
        <v>4145</v>
      </c>
      <c r="T1901" s="25" cm="1">
        <f t="array" aca="1" ref="T1901" ca="1">_FV(A1901,"Expense ratio",TRUE)</f>
        <v>5.1999999999999998E-3</v>
      </c>
      <c r="U1901" s="24" cm="1">
        <f t="array" aca="1" ref="U1901" ca="1">_FV(A1901,"Market cap",TRUE)</f>
        <v>138024198.59999999</v>
      </c>
      <c r="V1901" s="4">
        <v>138024192</v>
      </c>
      <c r="W1901" s="4">
        <v>138024192</v>
      </c>
      <c r="Y1901" t="s">
        <v>5308</v>
      </c>
      <c r="Z1901" s="5">
        <v>49.93</v>
      </c>
      <c r="AA1901" s="5">
        <v>22.360643</v>
      </c>
      <c r="AB1901" s="20"/>
      <c r="AC1901" s="4">
        <v>23239</v>
      </c>
      <c r="AE1901" s="5">
        <v>2.7150649935804738</v>
      </c>
      <c r="AF1901" s="20"/>
      <c r="AI1901" s="4">
        <v>23239</v>
      </c>
      <c r="AJ1901" s="5">
        <v>1162879.56</v>
      </c>
      <c r="AL1901" s="5">
        <v>51.23</v>
      </c>
      <c r="AM1901" s="5">
        <v>48.61</v>
      </c>
      <c r="AN1901" t="s">
        <v>90</v>
      </c>
      <c r="AO1901" t="str" cm="1">
        <f t="array" aca="1" ref="AO1901" ca="1">_FV(A1901,"Currency")</f>
        <v>USD</v>
      </c>
      <c r="AP1901" t="str" cm="1">
        <f t="array" aca="1" ref="AP1901" ca="1">_FV(A1901,"Exchange")</f>
        <v>NYSE Arca</v>
      </c>
      <c r="AQ1901" s="6" t="str" cm="1">
        <f t="array" aca="1" ref="AQ1901" ca="1">_FV(A1901,"Exchange abbreviation",TRUE)</f>
        <v>ARCX</v>
      </c>
      <c r="AR1901" t="str" cm="1">
        <f t="array" aca="1" ref="AR1901" ca="1">_FV(A1901,"Instrument type",TRUE)</f>
        <v>ETF</v>
      </c>
    </row>
    <row r="1902" spans="1:44" ht="18.75" customHeight="1" x14ac:dyDescent="0.25">
      <c r="A1902" t="e" vm="1915">
        <v>#VALUE!</v>
      </c>
      <c r="B1902" t="s">
        <v>5309</v>
      </c>
      <c r="C1902" t="s">
        <v>5310</v>
      </c>
      <c r="D1902" s="31" cm="1">
        <f t="array" aca="1" ref="D1902" ca="1">_FV(A1902,"Last trade time",TRUE)</f>
        <v>45824.84027780078</v>
      </c>
      <c r="E1902" s="23" cm="1">
        <f t="array" aca="1" ref="E1902" ca="1">_FV(A1902,"Price")</f>
        <v>25.63</v>
      </c>
      <c r="F1902" s="27" cm="1">
        <f t="array" aca="1" ref="F1902" ca="1">_FV(A1902,"Change (%)",TRUE)</f>
        <v>3.3589999999999996E-3</v>
      </c>
      <c r="G1902" s="26" cm="1">
        <f t="array" aca="1" ref="G1902" ca="1">_FV(A1902,"Change")</f>
        <v>8.5800000000000001E-2</v>
      </c>
      <c r="H1902" s="23" cm="1">
        <f t="array" aca="1" ref="H1902" ca="1">_FV(A1902,"Open")</f>
        <v>25.64</v>
      </c>
      <c r="I1902" s="23" cm="1">
        <f t="array" aca="1" ref="I1902" ca="1">_FV(A1902,"Low")</f>
        <v>25.6065</v>
      </c>
      <c r="J1902" s="23" cm="1">
        <f t="array" aca="1" ref="J1902" ca="1">_FV(A1902,"High")</f>
        <v>25.71</v>
      </c>
      <c r="K1902" s="23" cm="1">
        <f t="array" aca="1" ref="K1902" ca="1">_FV(A1902,"Previous close",TRUE)</f>
        <v>25.5442</v>
      </c>
      <c r="L1902" s="26"/>
      <c r="M1902" s="23" cm="1">
        <f t="array" aca="1" ref="M1902" ca="1">_FV(A1902,"52 week low",TRUE)</f>
        <v>24.358000000000001</v>
      </c>
      <c r="N1902" s="23" cm="1">
        <f t="array" aca="1" ref="N1902" ca="1">_FV(A1902,"52 week high",TRUE)</f>
        <v>26.3</v>
      </c>
      <c r="O1902" s="8" cm="1">
        <f t="array" aca="1" ref="O1902" ca="1">_FV(A1902,"Volume")</f>
        <v>7874</v>
      </c>
      <c r="P1902" s="7" cm="1">
        <f t="array" aca="1" ref="P1902" ca="1">_FV(A1902,"Volume average",TRUE)</f>
        <v>1658</v>
      </c>
      <c r="Q1902" t="s">
        <v>827</v>
      </c>
      <c r="S1902" t="s">
        <v>3562</v>
      </c>
      <c r="T1902" s="25" cm="1">
        <f t="array" aca="1" ref="T1902" ca="1">_FV(A1902,"Expense ratio",TRUE)</f>
        <v>5.1999999999999998E-3</v>
      </c>
      <c r="U1902" s="24" cm="1">
        <f t="array" aca="1" ref="U1902" ca="1">_FV(A1902,"Market cap",TRUE)</f>
        <v>36839628.100000001</v>
      </c>
      <c r="V1902" s="4">
        <v>36839628</v>
      </c>
      <c r="W1902" s="4">
        <v>36839628</v>
      </c>
      <c r="Y1902" t="s">
        <v>3783</v>
      </c>
      <c r="Z1902" s="5">
        <v>25.491959999999999</v>
      </c>
      <c r="AA1902" s="20"/>
      <c r="AB1902" s="5">
        <v>8.2200006000000006E-2</v>
      </c>
      <c r="AC1902" s="4">
        <v>3709</v>
      </c>
      <c r="AE1902" s="5">
        <v>2.9673109956188881</v>
      </c>
      <c r="AF1902" s="5">
        <v>9.3575781829021487</v>
      </c>
      <c r="AH1902" s="16"/>
      <c r="AI1902" s="4">
        <v>3709</v>
      </c>
      <c r="AJ1902" s="5">
        <v>94604.7212</v>
      </c>
      <c r="AL1902" s="5">
        <v>26.3</v>
      </c>
      <c r="AM1902" s="5">
        <v>24.358000000000001</v>
      </c>
      <c r="AN1902" t="s">
        <v>47</v>
      </c>
      <c r="AO1902" t="str" cm="1">
        <f t="array" aca="1" ref="AO1902" ca="1">_FV(A1902,"Currency")</f>
        <v>USD</v>
      </c>
      <c r="AP1902" t="str" cm="1">
        <f t="array" aca="1" ref="AP1902" ca="1">_FV(A1902,"Exchange")</f>
        <v>NYSE Arca</v>
      </c>
      <c r="AQ1902" s="6" t="str" cm="1">
        <f t="array" aca="1" ref="AQ1902" ca="1">_FV(A1902,"Exchange abbreviation",TRUE)</f>
        <v>ARCX</v>
      </c>
      <c r="AR1902" t="str" cm="1">
        <f t="array" aca="1" ref="AR1902" ca="1">_FV(A1902,"Instrument type",TRUE)</f>
        <v>ETF</v>
      </c>
    </row>
    <row r="1903" spans="1:44" ht="18.75" customHeight="1" x14ac:dyDescent="0.25">
      <c r="A1903" t="e" vm="1916">
        <v>#VALUE!</v>
      </c>
      <c r="B1903" t="s">
        <v>5311</v>
      </c>
      <c r="C1903" t="s">
        <v>5312</v>
      </c>
      <c r="D1903" s="31" cm="1">
        <f t="array" aca="1" ref="D1903" ca="1">_FV(A1903,"Last trade time",TRUE)</f>
        <v>45824.840277812502</v>
      </c>
      <c r="E1903" s="23" cm="1">
        <f t="array" aca="1" ref="E1903" ca="1">_FV(A1903,"Price")</f>
        <v>85.94</v>
      </c>
      <c r="F1903" s="27" cm="1">
        <f t="array" aca="1" ref="F1903" ca="1">_FV(A1903,"Change (%)",TRUE)</f>
        <v>3.0930000000000003E-3</v>
      </c>
      <c r="G1903" s="26" cm="1">
        <f t="array" aca="1" ref="G1903" ca="1">_FV(A1903,"Change")</f>
        <v>0.26500000000000001</v>
      </c>
      <c r="H1903" s="23" cm="1">
        <f t="array" aca="1" ref="H1903" ca="1">_FV(A1903,"Open")</f>
        <v>85.76</v>
      </c>
      <c r="I1903" s="23" cm="1">
        <f t="array" aca="1" ref="I1903" ca="1">_FV(A1903,"Low")</f>
        <v>85.76</v>
      </c>
      <c r="J1903" s="23" cm="1">
        <f t="array" aca="1" ref="J1903" ca="1">_FV(A1903,"High")</f>
        <v>86.087599999999995</v>
      </c>
      <c r="K1903" s="23" cm="1">
        <f t="array" aca="1" ref="K1903" ca="1">_FV(A1903,"Previous close",TRUE)</f>
        <v>85.674999999999997</v>
      </c>
      <c r="L1903" s="26"/>
      <c r="M1903" s="23" cm="1">
        <f t="array" aca="1" ref="M1903" ca="1">_FV(A1903,"52 week low",TRUE)</f>
        <v>78.23</v>
      </c>
      <c r="N1903" s="23" cm="1">
        <f t="array" aca="1" ref="N1903" ca="1">_FV(A1903,"52 week high",TRUE)</f>
        <v>87.69</v>
      </c>
      <c r="O1903" s="8" cm="1">
        <f t="array" aca="1" ref="O1903" ca="1">_FV(A1903,"Volume")</f>
        <v>22004</v>
      </c>
      <c r="P1903" s="7" cm="1">
        <f t="array" aca="1" ref="P1903" ca="1">_FV(A1903,"Volume average",TRUE)</f>
        <v>41720</v>
      </c>
      <c r="Q1903" t="s">
        <v>827</v>
      </c>
      <c r="S1903" t="s">
        <v>2067</v>
      </c>
      <c r="T1903" s="25" cm="1">
        <f t="array" aca="1" ref="T1903" ca="1">_FV(A1903,"Expense ratio",TRUE)</f>
        <v>5.1999999999999998E-3</v>
      </c>
      <c r="U1903" s="24" cm="1">
        <f t="array" aca="1" ref="U1903" ca="1">_FV(A1903,"Market cap",TRUE)</f>
        <v>411882442.31999999</v>
      </c>
      <c r="V1903" s="4">
        <v>411882432</v>
      </c>
      <c r="W1903" s="4">
        <v>411882432</v>
      </c>
      <c r="Y1903" t="s">
        <v>5313</v>
      </c>
      <c r="Z1903" s="5">
        <v>85.780330000000006</v>
      </c>
      <c r="AA1903" s="5">
        <v>10.881311999999999</v>
      </c>
      <c r="AB1903" s="5">
        <v>7.4499994999999999E-2</v>
      </c>
      <c r="AC1903" s="4">
        <v>56903</v>
      </c>
      <c r="AE1903" s="5">
        <v>2.533407382192765</v>
      </c>
      <c r="AF1903" s="5">
        <v>8.8911647779818193</v>
      </c>
      <c r="AI1903" s="4">
        <v>56903</v>
      </c>
      <c r="AJ1903" s="5">
        <v>4885122.55</v>
      </c>
      <c r="AL1903" s="5">
        <v>87.69</v>
      </c>
      <c r="AM1903" s="5">
        <v>78.23</v>
      </c>
      <c r="AN1903" t="s">
        <v>90</v>
      </c>
      <c r="AO1903" t="str" cm="1">
        <f t="array" aca="1" ref="AO1903" ca="1">_FV(A1903,"Currency")</f>
        <v>USD</v>
      </c>
      <c r="AP1903" t="str" cm="1">
        <f t="array" aca="1" ref="AP1903" ca="1">_FV(A1903,"Exchange")</f>
        <v>NYSE Arca</v>
      </c>
      <c r="AQ1903" s="6" t="str" cm="1">
        <f t="array" aca="1" ref="AQ1903" ca="1">_FV(A1903,"Exchange abbreviation",TRUE)</f>
        <v>ARCX</v>
      </c>
      <c r="AR1903" t="str" cm="1">
        <f t="array" aca="1" ref="AR1903" ca="1">_FV(A1903,"Instrument type",TRUE)</f>
        <v>ETF</v>
      </c>
    </row>
    <row r="1904" spans="1:44" ht="18.75" customHeight="1" x14ac:dyDescent="0.25">
      <c r="A1904" t="e" vm="1917">
        <v>#VALUE!</v>
      </c>
      <c r="B1904" t="s">
        <v>5314</v>
      </c>
      <c r="C1904" t="s">
        <v>5315</v>
      </c>
      <c r="D1904" s="31" cm="1">
        <f t="array" aca="1" ref="D1904" ca="1">_FV(A1904,"Last trade time",TRUE)</f>
        <v>45824.84027780078</v>
      </c>
      <c r="E1904" s="23" cm="1">
        <f t="array" aca="1" ref="E1904" ca="1">_FV(A1904,"Price")</f>
        <v>27.01</v>
      </c>
      <c r="F1904" s="27" cm="1">
        <f t="array" aca="1" ref="F1904" ca="1">_FV(A1904,"Change (%)",TRUE)</f>
        <v>3.1490000000000003E-3</v>
      </c>
      <c r="G1904" s="26" cm="1">
        <f t="array" aca="1" ref="G1904" ca="1">_FV(A1904,"Change")</f>
        <v>8.48E-2</v>
      </c>
      <c r="H1904" s="23" cm="1">
        <f t="array" aca="1" ref="H1904" ca="1">_FV(A1904,"Open")</f>
        <v>27.03</v>
      </c>
      <c r="I1904" s="23" cm="1">
        <f t="array" aca="1" ref="I1904" ca="1">_FV(A1904,"Low")</f>
        <v>27.01</v>
      </c>
      <c r="J1904" s="23" cm="1">
        <f t="array" aca="1" ref="J1904" ca="1">_FV(A1904,"High")</f>
        <v>27.09</v>
      </c>
      <c r="K1904" s="23" cm="1">
        <f t="array" aca="1" ref="K1904" ca="1">_FV(A1904,"Previous close",TRUE)</f>
        <v>26.9252</v>
      </c>
      <c r="L1904" s="26"/>
      <c r="M1904" s="23" cm="1">
        <f t="array" aca="1" ref="M1904" ca="1">_FV(A1904,"52 week low",TRUE)</f>
        <v>25.28</v>
      </c>
      <c r="N1904" s="23" cm="1">
        <f t="array" aca="1" ref="N1904" ca="1">_FV(A1904,"52 week high",TRUE)</f>
        <v>27.307600000000001</v>
      </c>
      <c r="O1904" s="8" cm="1">
        <f t="array" aca="1" ref="O1904" ca="1">_FV(A1904,"Volume")</f>
        <v>6294</v>
      </c>
      <c r="P1904" s="7" cm="1">
        <f t="array" aca="1" ref="P1904" ca="1">_FV(A1904,"Volume average",TRUE)</f>
        <v>1451</v>
      </c>
      <c r="Q1904" t="s">
        <v>827</v>
      </c>
      <c r="S1904" t="s">
        <v>2067</v>
      </c>
      <c r="T1904" s="25" cm="1">
        <f t="array" aca="1" ref="T1904" ca="1">_FV(A1904,"Expense ratio",TRUE)</f>
        <v>5.1999999999999998E-3</v>
      </c>
      <c r="U1904" s="24" cm="1">
        <f t="array" aca="1" ref="U1904" ca="1">_FV(A1904,"Market cap",TRUE)</f>
        <v>5402751.6100000003</v>
      </c>
      <c r="V1904" s="4">
        <v>5402751</v>
      </c>
      <c r="W1904" s="4">
        <v>5402751</v>
      </c>
      <c r="Y1904" t="s">
        <v>5316</v>
      </c>
      <c r="Z1904" s="5">
        <v>26.899460000000001</v>
      </c>
      <c r="AA1904" s="5">
        <v>10.92841</v>
      </c>
      <c r="AB1904" s="5">
        <v>5.9899997000000003E-2</v>
      </c>
      <c r="AC1904" s="4">
        <v>3622</v>
      </c>
      <c r="AE1904" s="5">
        <v>3.9236489449559819</v>
      </c>
      <c r="AF1904" s="5">
        <v>9.8106614223608659</v>
      </c>
      <c r="AI1904" s="4">
        <v>3622</v>
      </c>
      <c r="AJ1904" s="5">
        <v>97683.891199999998</v>
      </c>
      <c r="AL1904" s="5">
        <v>27.308</v>
      </c>
      <c r="AM1904" s="5">
        <v>25.28</v>
      </c>
      <c r="AN1904" t="s">
        <v>47</v>
      </c>
      <c r="AO1904" t="str" cm="1">
        <f t="array" aca="1" ref="AO1904" ca="1">_FV(A1904,"Currency")</f>
        <v>USD</v>
      </c>
      <c r="AP1904" t="str" cm="1">
        <f t="array" aca="1" ref="AP1904" ca="1">_FV(A1904,"Exchange")</f>
        <v>NYSE Arca</v>
      </c>
      <c r="AQ1904" s="6" t="str" cm="1">
        <f t="array" aca="1" ref="AQ1904" ca="1">_FV(A1904,"Exchange abbreviation",TRUE)</f>
        <v>ARCX</v>
      </c>
      <c r="AR1904" t="str" cm="1">
        <f t="array" aca="1" ref="AR1904" ca="1">_FV(A1904,"Instrument type",TRUE)</f>
        <v>ETF</v>
      </c>
    </row>
    <row r="1905" spans="1:44" ht="18.75" customHeight="1" x14ac:dyDescent="0.25">
      <c r="A1905" t="e" vm="1918">
        <v>#VALUE!</v>
      </c>
      <c r="B1905" t="s">
        <v>5317</v>
      </c>
      <c r="C1905" t="s">
        <v>5318</v>
      </c>
      <c r="D1905" s="31" cm="1">
        <f t="array" aca="1" ref="D1905" ca="1">_FV(A1905,"Last trade time",TRUE)</f>
        <v>45824.840277812502</v>
      </c>
      <c r="E1905" s="23" cm="1">
        <f t="array" aca="1" ref="E1905" ca="1">_FV(A1905,"Price")</f>
        <v>44.14</v>
      </c>
      <c r="F1905" s="27" cm="1">
        <f t="array" aca="1" ref="F1905" ca="1">_FV(A1905,"Change (%)",TRUE)</f>
        <v>7.3029999999999996E-3</v>
      </c>
      <c r="G1905" s="26" cm="1">
        <f t="array" aca="1" ref="G1905" ca="1">_FV(A1905,"Change")</f>
        <v>0.32</v>
      </c>
      <c r="H1905" s="23" cm="1">
        <f t="array" aca="1" ref="H1905" ca="1">_FV(A1905,"Open")</f>
        <v>44.179900000000004</v>
      </c>
      <c r="I1905" s="23" cm="1">
        <f t="array" aca="1" ref="I1905" ca="1">_FV(A1905,"Low")</f>
        <v>44.14</v>
      </c>
      <c r="J1905" s="23" cm="1">
        <f t="array" aca="1" ref="J1905" ca="1">_FV(A1905,"High")</f>
        <v>44.32</v>
      </c>
      <c r="K1905" s="23" cm="1">
        <f t="array" aca="1" ref="K1905" ca="1">_FV(A1905,"Previous close",TRUE)</f>
        <v>43.82</v>
      </c>
      <c r="L1905" s="26"/>
      <c r="M1905" s="23" cm="1">
        <f t="array" aca="1" ref="M1905" ca="1">_FV(A1905,"52 week low",TRUE)</f>
        <v>37.15</v>
      </c>
      <c r="N1905" s="23" cm="1">
        <f t="array" aca="1" ref="N1905" ca="1">_FV(A1905,"52 week high",TRUE)</f>
        <v>46.48</v>
      </c>
      <c r="O1905" s="8" cm="1">
        <f t="array" aca="1" ref="O1905" ca="1">_FV(A1905,"Volume")</f>
        <v>10693</v>
      </c>
      <c r="P1905" s="7" cm="1">
        <f t="array" aca="1" ref="P1905" ca="1">_FV(A1905,"Volume average",TRUE)</f>
        <v>43283</v>
      </c>
      <c r="Q1905" t="s">
        <v>496</v>
      </c>
      <c r="S1905" t="s">
        <v>3997</v>
      </c>
      <c r="T1905" s="25" cm="1">
        <f t="array" aca="1" ref="T1905" ca="1">_FV(A1905,"Expense ratio",TRUE)</f>
        <v>5.1999999999999998E-3</v>
      </c>
      <c r="U1905" s="24" cm="1">
        <f t="array" aca="1" ref="U1905" ca="1">_FV(A1905,"Market cap",TRUE)</f>
        <v>313073523.88999999</v>
      </c>
      <c r="V1905" s="4">
        <v>313077984</v>
      </c>
      <c r="W1905" s="4">
        <v>313077984</v>
      </c>
      <c r="Y1905" t="s">
        <v>5319</v>
      </c>
      <c r="Z1905" s="5">
        <v>44.33</v>
      </c>
      <c r="AA1905" s="5">
        <v>22.435956999999998</v>
      </c>
      <c r="AB1905" s="5">
        <v>8.8000000000000005E-3</v>
      </c>
      <c r="AC1905" s="4">
        <v>56987</v>
      </c>
      <c r="AE1905" s="5">
        <v>4.0926719280491408</v>
      </c>
      <c r="AF1905" s="5">
        <v>9.8275457781756828</v>
      </c>
      <c r="AI1905" s="4">
        <v>56987</v>
      </c>
      <c r="AJ1905" s="5">
        <v>2526233.71</v>
      </c>
      <c r="AL1905" s="5">
        <v>46.48</v>
      </c>
      <c r="AM1905" s="5">
        <v>37.15</v>
      </c>
      <c r="AN1905" t="s">
        <v>90</v>
      </c>
      <c r="AO1905" t="str" cm="1">
        <f t="array" aca="1" ref="AO1905" ca="1">_FV(A1905,"Currency")</f>
        <v>USD</v>
      </c>
      <c r="AP1905" t="str" cm="1">
        <f t="array" aca="1" ref="AP1905" ca="1">_FV(A1905,"Exchange")</f>
        <v>NYSE Arca</v>
      </c>
      <c r="AQ1905" s="6" t="str" cm="1">
        <f t="array" aca="1" ref="AQ1905" ca="1">_FV(A1905,"Exchange abbreviation",TRUE)</f>
        <v>ARCX</v>
      </c>
      <c r="AR1905" t="str" cm="1">
        <f t="array" aca="1" ref="AR1905" ca="1">_FV(A1905,"Instrument type",TRUE)</f>
        <v>ETF</v>
      </c>
    </row>
    <row r="1906" spans="1:44" ht="18.75" customHeight="1" x14ac:dyDescent="0.25">
      <c r="A1906" t="e" vm="1919">
        <v>#VALUE!</v>
      </c>
      <c r="B1906" t="s">
        <v>5320</v>
      </c>
      <c r="C1906" t="s">
        <v>5321</v>
      </c>
      <c r="D1906" s="31" cm="1">
        <f t="array" aca="1" ref="D1906" ca="1">_FV(A1906,"Last trade time",TRUE)</f>
        <v>45824.84027780078</v>
      </c>
      <c r="E1906" s="23" cm="1">
        <f t="array" aca="1" ref="E1906" ca="1">_FV(A1906,"Price")</f>
        <v>37.68</v>
      </c>
      <c r="F1906" s="27" cm="1">
        <f t="array" aca="1" ref="F1906" ca="1">_FV(A1906,"Change (%)",TRUE)</f>
        <v>3.4620000000000002E-3</v>
      </c>
      <c r="G1906" s="26" cm="1">
        <f t="array" aca="1" ref="G1906" ca="1">_FV(A1906,"Change")</f>
        <v>0.13</v>
      </c>
      <c r="H1906" s="23" cm="1">
        <f t="array" aca="1" ref="H1906" ca="1">_FV(A1906,"Open")</f>
        <v>37.85</v>
      </c>
      <c r="I1906" s="23" cm="1">
        <f t="array" aca="1" ref="I1906" ca="1">_FV(A1906,"Low")</f>
        <v>37.56</v>
      </c>
      <c r="J1906" s="23" cm="1">
        <f t="array" aca="1" ref="J1906" ca="1">_FV(A1906,"High")</f>
        <v>37.85</v>
      </c>
      <c r="K1906" s="23" cm="1">
        <f t="array" aca="1" ref="K1906" ca="1">_FV(A1906,"Previous close",TRUE)</f>
        <v>37.549999999999997</v>
      </c>
      <c r="L1906" s="26"/>
      <c r="M1906" s="23" cm="1">
        <f t="array" aca="1" ref="M1906" ca="1">_FV(A1906,"52 week low",TRUE)</f>
        <v>32.6</v>
      </c>
      <c r="N1906" s="23" cm="1">
        <f t="array" aca="1" ref="N1906" ca="1">_FV(A1906,"52 week high",TRUE)</f>
        <v>39.662100000000002</v>
      </c>
      <c r="O1906" s="8" cm="1">
        <f t="array" aca="1" ref="O1906" ca="1">_FV(A1906,"Volume")</f>
        <v>13703</v>
      </c>
      <c r="P1906" s="7" cm="1">
        <f t="array" aca="1" ref="P1906" ca="1">_FV(A1906,"Volume average",TRUE)</f>
        <v>45675</v>
      </c>
      <c r="Q1906" t="s">
        <v>60</v>
      </c>
      <c r="S1906" t="s">
        <v>3997</v>
      </c>
      <c r="T1906" s="25" cm="1">
        <f t="array" aca="1" ref="T1906" ca="1">_FV(A1906,"Expense ratio",TRUE)</f>
        <v>5.1999999999999998E-3</v>
      </c>
      <c r="U1906" s="24" cm="1">
        <f t="array" aca="1" ref="U1906" ca="1">_FV(A1906,"Market cap",TRUE)</f>
        <v>287285460.49000001</v>
      </c>
      <c r="V1906" s="4">
        <v>287289568</v>
      </c>
      <c r="W1906" s="4">
        <v>287289568</v>
      </c>
      <c r="Y1906" t="s">
        <v>5319</v>
      </c>
      <c r="Z1906" s="5">
        <v>37.520000000000003</v>
      </c>
      <c r="AA1906" s="5">
        <v>18.743929000000001</v>
      </c>
      <c r="AB1906" s="5">
        <v>2.0499999000000001E-2</v>
      </c>
      <c r="AC1906" s="4">
        <v>64212</v>
      </c>
      <c r="AE1906" s="5">
        <v>4.4890018769164541</v>
      </c>
      <c r="AF1906" s="5">
        <v>9.2690448013825311</v>
      </c>
      <c r="AI1906" s="4">
        <v>64212</v>
      </c>
      <c r="AJ1906" s="5">
        <v>2407307.88</v>
      </c>
      <c r="AL1906" s="5">
        <v>39.661999999999999</v>
      </c>
      <c r="AM1906" s="5">
        <v>32.6</v>
      </c>
      <c r="AN1906" t="s">
        <v>90</v>
      </c>
      <c r="AO1906" t="str" cm="1">
        <f t="array" aca="1" ref="AO1906" ca="1">_FV(A1906,"Currency")</f>
        <v>USD</v>
      </c>
      <c r="AP1906" t="str" cm="1">
        <f t="array" aca="1" ref="AP1906" ca="1">_FV(A1906,"Exchange")</f>
        <v>NYSE Arca</v>
      </c>
      <c r="AQ1906" s="6" t="str" cm="1">
        <f t="array" aca="1" ref="AQ1906" ca="1">_FV(A1906,"Exchange abbreviation",TRUE)</f>
        <v>ARCX</v>
      </c>
      <c r="AR1906" t="str" cm="1">
        <f t="array" aca="1" ref="AR1906" ca="1">_FV(A1906,"Instrument type",TRUE)</f>
        <v>ETF</v>
      </c>
    </row>
    <row r="1907" spans="1:44" ht="18.75" customHeight="1" x14ac:dyDescent="0.25">
      <c r="A1907" t="e" vm="1920">
        <v>#VALUE!</v>
      </c>
      <c r="B1907" t="s">
        <v>5322</v>
      </c>
      <c r="C1907" t="s">
        <v>5323</v>
      </c>
      <c r="D1907" s="31" cm="1">
        <f t="array" aca="1" ref="D1907" ca="1">_FV(A1907,"Last trade time",TRUE)</f>
        <v>45824.843750103908</v>
      </c>
      <c r="E1907" s="23" cm="1">
        <f t="array" aca="1" ref="E1907" ca="1">_FV(A1907,"Price")</f>
        <v>47.45</v>
      </c>
      <c r="F1907" s="27" cm="1">
        <f t="array" aca="1" ref="F1907" ca="1">_FV(A1907,"Change (%)",TRUE)</f>
        <v>3.8080000000000002E-3</v>
      </c>
      <c r="G1907" s="26" cm="1">
        <f t="array" aca="1" ref="G1907" ca="1">_FV(A1907,"Change")</f>
        <v>0.18</v>
      </c>
      <c r="H1907" s="23" cm="1">
        <f t="array" aca="1" ref="H1907" ca="1">_FV(A1907,"Open")</f>
        <v>47.5</v>
      </c>
      <c r="I1907" s="23" cm="1">
        <f t="array" aca="1" ref="I1907" ca="1">_FV(A1907,"Low")</f>
        <v>47.35</v>
      </c>
      <c r="J1907" s="23" cm="1">
        <f t="array" aca="1" ref="J1907" ca="1">_FV(A1907,"High")</f>
        <v>47.703699999999998</v>
      </c>
      <c r="K1907" s="23" cm="1">
        <f t="array" aca="1" ref="K1907" ca="1">_FV(A1907,"Previous close",TRUE)</f>
        <v>47.27</v>
      </c>
      <c r="L1907" s="26"/>
      <c r="M1907" s="23" cm="1">
        <f t="array" aca="1" ref="M1907" ca="1">_FV(A1907,"52 week low",TRUE)</f>
        <v>40.01</v>
      </c>
      <c r="N1907" s="23" cm="1">
        <f t="array" aca="1" ref="N1907" ca="1">_FV(A1907,"52 week high",TRUE)</f>
        <v>48.274999999999999</v>
      </c>
      <c r="O1907" s="8" cm="1">
        <f t="array" aca="1" ref="O1907" ca="1">_FV(A1907,"Volume")</f>
        <v>34726</v>
      </c>
      <c r="P1907" s="7" cm="1">
        <f t="array" aca="1" ref="P1907" ca="1">_FV(A1907,"Volume average",TRUE)</f>
        <v>35193</v>
      </c>
      <c r="Q1907" t="s">
        <v>224</v>
      </c>
      <c r="T1907" s="25" cm="1">
        <f t="array" aca="1" ref="T1907" ca="1">_FV(A1907,"Expense ratio",TRUE)</f>
        <v>5.1999999999999998E-3</v>
      </c>
      <c r="U1907" s="24" cm="1">
        <f t="array" aca="1" ref="U1907" ca="1">_FV(A1907,"Market cap",TRUE)</f>
        <v>681102219.44000006</v>
      </c>
      <c r="V1907" s="16"/>
      <c r="W1907" s="16"/>
      <c r="Z1907" s="18"/>
      <c r="AA1907" s="20"/>
      <c r="AB1907" s="20"/>
      <c r="AC1907" s="21">
        <v>36331</v>
      </c>
      <c r="AE1907" s="18"/>
      <c r="AI1907" s="21"/>
      <c r="AJ1907" s="18"/>
      <c r="AL1907" s="18"/>
      <c r="AM1907" s="18"/>
      <c r="AN1907" t="s">
        <v>73</v>
      </c>
      <c r="AO1907" t="str" cm="1">
        <f t="array" aca="1" ref="AO1907" ca="1">_FV(A1907,"Currency")</f>
        <v>USD</v>
      </c>
      <c r="AP1907" t="str" cm="1">
        <f t="array" aca="1" ref="AP1907" ca="1">_FV(A1907,"Exchange")</f>
        <v>Nasdaq Stock Market</v>
      </c>
      <c r="AQ1907" s="6" t="str" cm="1">
        <f t="array" aca="1" ref="AQ1907" ca="1">_FV(A1907,"Exchange abbreviation",TRUE)</f>
        <v>XNAS</v>
      </c>
      <c r="AR1907" t="str" cm="1">
        <f t="array" aca="1" ref="AR1907" ca="1">_FV(A1907,"Instrument type",TRUE)</f>
        <v>ETF</v>
      </c>
    </row>
    <row r="1908" spans="1:44" ht="18.75" customHeight="1" x14ac:dyDescent="0.25">
      <c r="A1908" t="e" vm="1921">
        <v>#VALUE!</v>
      </c>
      <c r="B1908" t="s">
        <v>5324</v>
      </c>
      <c r="C1908" t="s">
        <v>5325</v>
      </c>
      <c r="D1908" s="31" cm="1">
        <f t="array" aca="1" ref="D1908" ca="1">_FV(A1908,"Last trade time",TRUE)</f>
        <v>45824.865184767972</v>
      </c>
      <c r="E1908" s="23" cm="1">
        <f t="array" aca="1" ref="E1908" ca="1">_FV(A1908,"Price")</f>
        <v>90.17</v>
      </c>
      <c r="F1908" s="27" cm="1">
        <f t="array" aca="1" ref="F1908" ca="1">_FV(A1908,"Change (%)",TRUE)</f>
        <v>2E-3</v>
      </c>
      <c r="G1908" s="26" cm="1">
        <f t="array" aca="1" ref="G1908" ca="1">_FV(A1908,"Change")</f>
        <v>0.18</v>
      </c>
      <c r="H1908" s="23" cm="1">
        <f t="array" aca="1" ref="H1908" ca="1">_FV(A1908,"Open")</f>
        <v>90.33</v>
      </c>
      <c r="I1908" s="23" cm="1">
        <f t="array" aca="1" ref="I1908" ca="1">_FV(A1908,"Low")</f>
        <v>89.98</v>
      </c>
      <c r="J1908" s="23" cm="1">
        <f t="array" aca="1" ref="J1908" ca="1">_FV(A1908,"High")</f>
        <v>90.69</v>
      </c>
      <c r="K1908" s="23" cm="1">
        <f t="array" aca="1" ref="K1908" ca="1">_FV(A1908,"Previous close",TRUE)</f>
        <v>89.99</v>
      </c>
      <c r="L1908" s="26"/>
      <c r="M1908" s="23" cm="1">
        <f t="array" aca="1" ref="M1908" ca="1">_FV(A1908,"52 week low",TRUE)</f>
        <v>80.655000000000001</v>
      </c>
      <c r="N1908" s="23" cm="1">
        <f t="array" aca="1" ref="N1908" ca="1">_FV(A1908,"52 week high",TRUE)</f>
        <v>94.23</v>
      </c>
      <c r="O1908" s="8" cm="1">
        <f t="array" aca="1" ref="O1908" ca="1">_FV(A1908,"Volume")</f>
        <v>274696</v>
      </c>
      <c r="P1908" s="7" cm="1">
        <f t="array" aca="1" ref="P1908" ca="1">_FV(A1908,"Volume average",TRUE)</f>
        <v>201258</v>
      </c>
      <c r="Q1908" t="s">
        <v>72</v>
      </c>
      <c r="T1908" s="25" cm="1">
        <f t="array" aca="1" ref="T1908" ca="1">_FV(A1908,"Expense ratio",TRUE)</f>
        <v>5.1999999999999998E-3</v>
      </c>
      <c r="U1908" s="24" cm="1">
        <f t="array" aca="1" ref="U1908" ca="1">_FV(A1908,"Market cap",TRUE)</f>
        <v>8439446451.3000002</v>
      </c>
      <c r="V1908" s="16"/>
      <c r="W1908" s="16"/>
      <c r="Z1908" s="18"/>
      <c r="AA1908" s="20"/>
      <c r="AB1908" s="20"/>
      <c r="AC1908" s="21">
        <v>201829</v>
      </c>
      <c r="AE1908" s="18"/>
      <c r="AF1908" s="20"/>
      <c r="AH1908" s="16"/>
      <c r="AI1908" s="21"/>
      <c r="AJ1908" s="18"/>
      <c r="AL1908" s="18"/>
      <c r="AM1908" s="18"/>
      <c r="AN1908" t="s">
        <v>73</v>
      </c>
      <c r="AO1908" t="str" cm="1">
        <f t="array" aca="1" ref="AO1908" ca="1">_FV(A1908,"Currency")</f>
        <v>USD</v>
      </c>
      <c r="AP1908" t="str" cm="1">
        <f t="array" aca="1" ref="AP1908" ca="1">_FV(A1908,"Exchange")</f>
        <v>Nasdaq Stock Market</v>
      </c>
      <c r="AQ1908" s="6" t="str" cm="1">
        <f t="array" aca="1" ref="AQ1908" ca="1">_FV(A1908,"Exchange abbreviation",TRUE)</f>
        <v>XNAS</v>
      </c>
      <c r="AR1908" t="str" cm="1">
        <f t="array" aca="1" ref="AR1908" ca="1">_FV(A1908,"Instrument type",TRUE)</f>
        <v>ETF</v>
      </c>
    </row>
    <row r="1909" spans="1:44" ht="18.75" customHeight="1" x14ac:dyDescent="0.25">
      <c r="A1909" t="e" vm="1922">
        <v>#VALUE!</v>
      </c>
      <c r="B1909" t="s">
        <v>5326</v>
      </c>
      <c r="C1909" t="s">
        <v>5327</v>
      </c>
      <c r="D1909" s="31" cm="1">
        <f t="array" aca="1" ref="D1909" ca="1">_FV(A1909,"Last trade time",TRUE)</f>
        <v>45824.840277812502</v>
      </c>
      <c r="E1909" s="23" cm="1">
        <f t="array" aca="1" ref="E1909" ca="1">_FV(A1909,"Price")</f>
        <v>46.44</v>
      </c>
      <c r="F1909" s="27" cm="1">
        <f t="array" aca="1" ref="F1909" ca="1">_FV(A1909,"Change (%)",TRUE)</f>
        <v>6.2160000000000002E-3</v>
      </c>
      <c r="G1909" s="26" cm="1">
        <f t="array" aca="1" ref="G1909" ca="1">_FV(A1909,"Change")</f>
        <v>0.28689999999999999</v>
      </c>
      <c r="H1909" s="23" cm="1">
        <f t="array" aca="1" ref="H1909" ca="1">_FV(A1909,"Open")</f>
        <v>46.58</v>
      </c>
      <c r="I1909" s="23" cm="1">
        <f t="array" aca="1" ref="I1909" ca="1">_FV(A1909,"Low")</f>
        <v>46.44</v>
      </c>
      <c r="J1909" s="23" cm="1">
        <f t="array" aca="1" ref="J1909" ca="1">_FV(A1909,"High")</f>
        <v>46.58</v>
      </c>
      <c r="K1909" s="23" cm="1">
        <f t="array" aca="1" ref="K1909" ca="1">_FV(A1909,"Previous close",TRUE)</f>
        <v>46.153100000000002</v>
      </c>
      <c r="L1909" s="26"/>
      <c r="M1909" s="23" cm="1">
        <f t="array" aca="1" ref="M1909" ca="1">_FV(A1909,"52 week low",TRUE)</f>
        <v>41.63</v>
      </c>
      <c r="N1909" s="23" cm="1">
        <f t="array" aca="1" ref="N1909" ca="1">_FV(A1909,"52 week high",TRUE)</f>
        <v>52.97</v>
      </c>
      <c r="O1909" s="8" cm="1">
        <f t="array" aca="1" ref="O1909" ca="1">_FV(A1909,"Volume")</f>
        <v>213</v>
      </c>
      <c r="P1909" s="7" cm="1">
        <f t="array" aca="1" ref="P1909" ca="1">_FV(A1909,"Volume average",TRUE)</f>
        <v>3602</v>
      </c>
      <c r="Q1909" t="s">
        <v>383</v>
      </c>
      <c r="S1909" t="s">
        <v>2148</v>
      </c>
      <c r="T1909" s="25" cm="1">
        <f t="array" aca="1" ref="T1909" ca="1">_FV(A1909,"Expense ratio",TRUE)</f>
        <v>5.1999999999999998E-3</v>
      </c>
      <c r="U1909" s="24" cm="1">
        <f t="array" aca="1" ref="U1909" ca="1">_FV(A1909,"Market cap",TRUE)</f>
        <v>93344584.849999994</v>
      </c>
      <c r="V1909" s="4">
        <v>93344584</v>
      </c>
      <c r="W1909" s="4">
        <v>93344584</v>
      </c>
      <c r="Y1909" t="s">
        <v>3546</v>
      </c>
      <c r="Z1909" s="5">
        <v>46.44</v>
      </c>
      <c r="AA1909" s="5">
        <v>11.573990999999999</v>
      </c>
      <c r="AB1909" s="5">
        <v>1.4099999E-2</v>
      </c>
      <c r="AC1909" s="4">
        <v>3485</v>
      </c>
      <c r="AE1909" s="5">
        <v>-4.5875938531198646</v>
      </c>
      <c r="AF1909" s="5">
        <v>4.052216737621861</v>
      </c>
      <c r="AI1909" s="4">
        <v>3485</v>
      </c>
      <c r="AJ1909" s="5">
        <v>161947.95000000001</v>
      </c>
      <c r="AL1909" s="5">
        <v>52.97</v>
      </c>
      <c r="AM1909" s="5">
        <v>41.63</v>
      </c>
      <c r="AN1909" t="s">
        <v>47</v>
      </c>
      <c r="AO1909" t="str" cm="1">
        <f t="array" aca="1" ref="AO1909" ca="1">_FV(A1909,"Currency")</f>
        <v>USD</v>
      </c>
      <c r="AP1909" t="str" cm="1">
        <f t="array" aca="1" ref="AP1909" ca="1">_FV(A1909,"Exchange")</f>
        <v>NYSE Arca</v>
      </c>
      <c r="AQ1909" s="6" t="str" cm="1">
        <f t="array" aca="1" ref="AQ1909" ca="1">_FV(A1909,"Exchange abbreviation",TRUE)</f>
        <v>ARCX</v>
      </c>
      <c r="AR1909" t="str" cm="1">
        <f t="array" aca="1" ref="AR1909" ca="1">_FV(A1909,"Instrument type",TRUE)</f>
        <v>ETF</v>
      </c>
    </row>
    <row r="1910" spans="1:44" ht="18.75" customHeight="1" x14ac:dyDescent="0.25">
      <c r="A1910" t="e" vm="1923">
        <v>#VALUE!</v>
      </c>
      <c r="B1910" t="s">
        <v>5328</v>
      </c>
      <c r="C1910" t="s">
        <v>5329</v>
      </c>
      <c r="D1910" s="31" cm="1">
        <f t="array" aca="1" ref="D1910" ca="1">_FV(A1910,"Last trade time",TRUE)</f>
        <v>45824.840277789066</v>
      </c>
      <c r="E1910" s="23" cm="1">
        <f t="array" aca="1" ref="E1910" ca="1">_FV(A1910,"Price")</f>
        <v>23.72</v>
      </c>
      <c r="F1910" s="27" cm="1">
        <f t="array" aca="1" ref="F1910" ca="1">_FV(A1910,"Change (%)",TRUE)</f>
        <v>-2.5230000000000001E-3</v>
      </c>
      <c r="G1910" s="26" cm="1">
        <f t="array" aca="1" ref="G1910" ca="1">_FV(A1910,"Change")</f>
        <v>-0.06</v>
      </c>
      <c r="H1910" s="23" cm="1">
        <f t="array" aca="1" ref="H1910" ca="1">_FV(A1910,"Open")</f>
        <v>23.77</v>
      </c>
      <c r="I1910" s="23" cm="1">
        <f t="array" aca="1" ref="I1910" ca="1">_FV(A1910,"Low")</f>
        <v>23.66</v>
      </c>
      <c r="J1910" s="23" cm="1">
        <f t="array" aca="1" ref="J1910" ca="1">_FV(A1910,"High")</f>
        <v>23.89</v>
      </c>
      <c r="K1910" s="23" cm="1">
        <f t="array" aca="1" ref="K1910" ca="1">_FV(A1910,"Previous close",TRUE)</f>
        <v>23.78</v>
      </c>
      <c r="L1910" s="26"/>
      <c r="M1910" s="23" cm="1">
        <f t="array" aca="1" ref="M1910" ca="1">_FV(A1910,"52 week low",TRUE)</f>
        <v>20.9801</v>
      </c>
      <c r="N1910" s="23" cm="1">
        <f t="array" aca="1" ref="N1910" ca="1">_FV(A1910,"52 week high",TRUE)</f>
        <v>25.15</v>
      </c>
      <c r="O1910" s="8" cm="1">
        <f t="array" aca="1" ref="O1910" ca="1">_FV(A1910,"Volume")</f>
        <v>45909</v>
      </c>
      <c r="P1910" s="7" cm="1">
        <f t="array" aca="1" ref="P1910" ca="1">_FV(A1910,"Volume average",TRUE)</f>
        <v>78694</v>
      </c>
      <c r="Q1910" t="s">
        <v>224</v>
      </c>
      <c r="T1910" s="25" cm="1">
        <f t="array" aca="1" ref="T1910" ca="1">_FV(A1910,"Expense ratio",TRUE)</f>
        <v>5.1999999999999998E-3</v>
      </c>
      <c r="U1910" s="24" cm="1">
        <f t="array" aca="1" ref="U1910" ca="1">_FV(A1910,"Market cap",TRUE)</f>
        <v>183581515.71000001</v>
      </c>
      <c r="V1910" s="16"/>
      <c r="W1910" s="16"/>
      <c r="Z1910" s="18"/>
      <c r="AA1910" s="20"/>
      <c r="AB1910" s="20"/>
      <c r="AC1910" s="21">
        <v>77910</v>
      </c>
      <c r="AE1910" s="18"/>
      <c r="AF1910" s="20"/>
      <c r="AI1910" s="21"/>
      <c r="AJ1910" s="18"/>
      <c r="AL1910" s="18"/>
      <c r="AM1910" s="18"/>
      <c r="AN1910" t="s">
        <v>73</v>
      </c>
      <c r="AO1910" t="str" cm="1">
        <f t="array" aca="1" ref="AO1910" ca="1">_FV(A1910,"Currency")</f>
        <v>USD</v>
      </c>
      <c r="AP1910" t="str" cm="1">
        <f t="array" aca="1" ref="AP1910" ca="1">_FV(A1910,"Exchange")</f>
        <v>NYSE Arca</v>
      </c>
      <c r="AQ1910" s="6" t="str" cm="1">
        <f t="array" aca="1" ref="AQ1910" ca="1">_FV(A1910,"Exchange abbreviation",TRUE)</f>
        <v>ARCX</v>
      </c>
      <c r="AR1910" t="str" cm="1">
        <f t="array" aca="1" ref="AR1910" ca="1">_FV(A1910,"Instrument type",TRUE)</f>
        <v>ETF</v>
      </c>
    </row>
    <row r="1911" spans="1:44" ht="18.75" customHeight="1" x14ac:dyDescent="0.25">
      <c r="A1911" t="e" vm="1924">
        <v>#VALUE!</v>
      </c>
      <c r="B1911" t="s">
        <v>5330</v>
      </c>
      <c r="C1911" t="s">
        <v>5331</v>
      </c>
      <c r="D1911" s="31" cm="1">
        <f t="array" aca="1" ref="D1911" ca="1">_FV(A1911,"Last trade time",TRUE)</f>
        <v>45824.84027780078</v>
      </c>
      <c r="E1911" s="23" cm="1">
        <f t="array" aca="1" ref="E1911" ca="1">_FV(A1911,"Price")</f>
        <v>25.017099999999999</v>
      </c>
      <c r="F1911" s="27" cm="1">
        <f t="array" aca="1" ref="F1911" ca="1">_FV(A1911,"Change (%)",TRUE)</f>
        <v>4.7029999999999997E-3</v>
      </c>
      <c r="G1911" s="26" cm="1">
        <f t="array" aca="1" ref="G1911" ca="1">_FV(A1911,"Change")</f>
        <v>0.1171</v>
      </c>
      <c r="H1911" s="23" cm="1">
        <f t="array" aca="1" ref="H1911" ca="1">_FV(A1911,"Open")</f>
        <v>25.12</v>
      </c>
      <c r="I1911" s="23" cm="1">
        <f t="array" aca="1" ref="I1911" ca="1">_FV(A1911,"Low")</f>
        <v>25</v>
      </c>
      <c r="J1911" s="23" cm="1">
        <f t="array" aca="1" ref="J1911" ca="1">_FV(A1911,"High")</f>
        <v>25.12</v>
      </c>
      <c r="K1911" s="23" cm="1">
        <f t="array" aca="1" ref="K1911" ca="1">_FV(A1911,"Previous close",TRUE)</f>
        <v>24.9</v>
      </c>
      <c r="L1911" s="26"/>
      <c r="M1911" s="23" cm="1">
        <f t="array" aca="1" ref="M1911" ca="1">_FV(A1911,"52 week low",TRUE)</f>
        <v>22.2315</v>
      </c>
      <c r="N1911" s="23" cm="1">
        <f t="array" aca="1" ref="N1911" ca="1">_FV(A1911,"52 week high",TRUE)</f>
        <v>27.04</v>
      </c>
      <c r="O1911" s="8" cm="1">
        <f t="array" aca="1" ref="O1911" ca="1">_FV(A1911,"Volume")</f>
        <v>2217</v>
      </c>
      <c r="P1911" s="7" cm="1">
        <f t="array" aca="1" ref="P1911" ca="1">_FV(A1911,"Volume average",TRUE)</f>
        <v>3856</v>
      </c>
      <c r="Q1911" t="s">
        <v>60</v>
      </c>
      <c r="S1911" t="s">
        <v>3997</v>
      </c>
      <c r="T1911" s="25" cm="1">
        <f t="array" aca="1" ref="T1911" ca="1">_FV(A1911,"Expense ratio",TRUE)</f>
        <v>5.1999999999999998E-3</v>
      </c>
      <c r="U1911" s="24" cm="1">
        <f t="array" aca="1" ref="U1911" ca="1">_FV(A1911,"Market cap",TRUE)</f>
        <v>27080824.329999998</v>
      </c>
      <c r="V1911" s="4">
        <v>27078914</v>
      </c>
      <c r="W1911" s="4">
        <v>27078914</v>
      </c>
      <c r="Y1911" t="s">
        <v>5305</v>
      </c>
      <c r="Z1911" s="5">
        <v>24.94</v>
      </c>
      <c r="AA1911" s="5">
        <v>18.752865</v>
      </c>
      <c r="AB1911" s="5">
        <v>2.2599999999999999E-2</v>
      </c>
      <c r="AC1911" s="4">
        <v>27000</v>
      </c>
      <c r="AE1911" s="5">
        <v>1.8202305288199221</v>
      </c>
      <c r="AF1911" s="5">
        <v>6.631835043953016</v>
      </c>
      <c r="AI1911" s="4">
        <v>27000</v>
      </c>
      <c r="AJ1911" s="4">
        <v>672840</v>
      </c>
      <c r="AL1911" s="5">
        <v>27.04</v>
      </c>
      <c r="AM1911" s="5">
        <v>22.231999999999999</v>
      </c>
      <c r="AN1911" t="s">
        <v>47</v>
      </c>
      <c r="AO1911" t="str" cm="1">
        <f t="array" aca="1" ref="AO1911" ca="1">_FV(A1911,"Currency")</f>
        <v>USD</v>
      </c>
      <c r="AP1911" t="str" cm="1">
        <f t="array" aca="1" ref="AP1911" ca="1">_FV(A1911,"Exchange")</f>
        <v>NYSE Arca</v>
      </c>
      <c r="AQ1911" s="6" t="str" cm="1">
        <f t="array" aca="1" ref="AQ1911" ca="1">_FV(A1911,"Exchange abbreviation",TRUE)</f>
        <v>ARCX</v>
      </c>
      <c r="AR1911" t="str" cm="1">
        <f t="array" aca="1" ref="AR1911" ca="1">_FV(A1911,"Instrument type",TRUE)</f>
        <v>ETF</v>
      </c>
    </row>
    <row r="1912" spans="1:44" ht="18.75" customHeight="1" x14ac:dyDescent="0.25">
      <c r="A1912" t="e" vm="1925">
        <v>#VALUE!</v>
      </c>
      <c r="B1912" t="s">
        <v>5332</v>
      </c>
      <c r="C1912" t="s">
        <v>5333</v>
      </c>
      <c r="D1912" s="31" cm="1">
        <f t="array" aca="1" ref="D1912" ca="1">_FV(A1912,"Last trade time",TRUE)</f>
        <v>45824.840323217184</v>
      </c>
      <c r="E1912" s="23" cm="1">
        <f t="array" aca="1" ref="E1912" ca="1">_FV(A1912,"Price")</f>
        <v>41.827500000000001</v>
      </c>
      <c r="F1912" s="27" cm="1">
        <f t="array" aca="1" ref="F1912" ca="1">_FV(A1912,"Change (%)",TRUE)</f>
        <v>4.2469999999999999E-3</v>
      </c>
      <c r="G1912" s="26" cm="1">
        <f t="array" aca="1" ref="G1912" ca="1">_FV(A1912,"Change")</f>
        <v>0.1769</v>
      </c>
      <c r="H1912" s="23" cm="1">
        <f t="array" aca="1" ref="H1912" ca="1">_FV(A1912,"Open")</f>
        <v>41.883600000000001</v>
      </c>
      <c r="I1912" s="23" cm="1">
        <f t="array" aca="1" ref="I1912" ca="1">_FV(A1912,"Low")</f>
        <v>41.804600000000001</v>
      </c>
      <c r="J1912" s="23" cm="1">
        <f t="array" aca="1" ref="J1912" ca="1">_FV(A1912,"High")</f>
        <v>41.883600000000001</v>
      </c>
      <c r="K1912" s="23" cm="1">
        <f t="array" aca="1" ref="K1912" ca="1">_FV(A1912,"Previous close",TRUE)</f>
        <v>41.650599999999997</v>
      </c>
      <c r="L1912" s="26"/>
      <c r="M1912" s="23" cm="1">
        <f t="array" aca="1" ref="M1912" ca="1">_FV(A1912,"52 week low",TRUE)</f>
        <v>34.17</v>
      </c>
      <c r="N1912" s="23" cm="1">
        <f t="array" aca="1" ref="N1912" ca="1">_FV(A1912,"52 week high",TRUE)</f>
        <v>42.11</v>
      </c>
      <c r="O1912" s="8" cm="1">
        <f t="array" aca="1" ref="O1912" ca="1">_FV(A1912,"Volume")</f>
        <v>797</v>
      </c>
      <c r="P1912" s="7" cm="1">
        <f t="array" aca="1" ref="P1912" ca="1">_FV(A1912,"Volume average",TRUE)</f>
        <v>848</v>
      </c>
      <c r="Q1912" t="s">
        <v>1096</v>
      </c>
      <c r="S1912" t="s">
        <v>376</v>
      </c>
      <c r="T1912" s="25" cm="1">
        <f t="array" aca="1" ref="T1912" ca="1">_FV(A1912,"Expense ratio",TRUE)</f>
        <v>5.1999999999999998E-3</v>
      </c>
      <c r="U1912" s="24" cm="1">
        <f t="array" aca="1" ref="U1912" ca="1">_FV(A1912,"Market cap",TRUE)</f>
        <v>16510627.439999999</v>
      </c>
      <c r="V1912" s="4">
        <v>16510627</v>
      </c>
      <c r="W1912" s="4">
        <v>16510627</v>
      </c>
      <c r="Y1912" t="s">
        <v>5334</v>
      </c>
      <c r="Z1912" s="5">
        <v>41.74</v>
      </c>
      <c r="AA1912" s="5">
        <v>23.070495999999999</v>
      </c>
      <c r="AB1912" s="5">
        <v>4.9200002E-2</v>
      </c>
      <c r="AC1912" s="4">
        <v>952</v>
      </c>
      <c r="AE1912" s="5">
        <v>16.04322773911699</v>
      </c>
      <c r="AF1912" s="5">
        <v>21.262977936031429</v>
      </c>
      <c r="AI1912" s="4">
        <v>952</v>
      </c>
      <c r="AJ1912" s="5">
        <v>39690.974399999999</v>
      </c>
      <c r="AL1912" s="5">
        <v>41.880600000000001</v>
      </c>
      <c r="AM1912" s="5">
        <v>34.17</v>
      </c>
      <c r="AN1912" t="s">
        <v>47</v>
      </c>
      <c r="AO1912" t="str" cm="1">
        <f t="array" aca="1" ref="AO1912" ca="1">_FV(A1912,"Currency")</f>
        <v>USD</v>
      </c>
      <c r="AP1912" t="str" cm="1">
        <f t="array" aca="1" ref="AP1912" ca="1">_FV(A1912,"Exchange")</f>
        <v>CBOE BZX Exchange</v>
      </c>
      <c r="AQ1912" s="6" t="str" cm="1">
        <f t="array" aca="1" ref="AQ1912" ca="1">_FV(A1912,"Exchange abbreviation",TRUE)</f>
        <v>BATS</v>
      </c>
      <c r="AR1912" t="str" cm="1">
        <f t="array" aca="1" ref="AR1912" ca="1">_FV(A1912,"Instrument type",TRUE)</f>
        <v>ETF</v>
      </c>
    </row>
    <row r="1913" spans="1:44" ht="18.75" customHeight="1" x14ac:dyDescent="0.25">
      <c r="A1913" t="e" vm="1926">
        <v>#VALUE!</v>
      </c>
      <c r="B1913" t="s">
        <v>5335</v>
      </c>
      <c r="C1913" t="s">
        <v>5336</v>
      </c>
      <c r="D1913" s="31" cm="1">
        <f t="array" aca="1" ref="D1913" ca="1">_FV(A1913,"Last trade time",TRUE)</f>
        <v>45824.844986967189</v>
      </c>
      <c r="E1913" s="23" cm="1">
        <f t="array" aca="1" ref="E1913" ca="1">_FV(A1913,"Price")</f>
        <v>37.957000000000001</v>
      </c>
      <c r="F1913" s="27" cm="1">
        <f t="array" aca="1" ref="F1913" ca="1">_FV(A1913,"Change (%)",TRUE)</f>
        <v>7.084E-3</v>
      </c>
      <c r="G1913" s="26" cm="1">
        <f t="array" aca="1" ref="G1913" ca="1">_FV(A1913,"Change")</f>
        <v>0.26700000000000002</v>
      </c>
      <c r="H1913" s="23" cm="1">
        <f t="array" aca="1" ref="H1913" ca="1">_FV(A1913,"Open")</f>
        <v>37.880000000000003</v>
      </c>
      <c r="I1913" s="23" cm="1">
        <f t="array" aca="1" ref="I1913" ca="1">_FV(A1913,"Low")</f>
        <v>37.880000000000003</v>
      </c>
      <c r="J1913" s="23" cm="1">
        <f t="array" aca="1" ref="J1913" ca="1">_FV(A1913,"High")</f>
        <v>38.119999999999997</v>
      </c>
      <c r="K1913" s="23" cm="1">
        <f t="array" aca="1" ref="K1913" ca="1">_FV(A1913,"Previous close",TRUE)</f>
        <v>37.69</v>
      </c>
      <c r="L1913" s="26"/>
      <c r="M1913" s="23" cm="1">
        <f t="array" aca="1" ref="M1913" ca="1">_FV(A1913,"52 week low",TRUE)</f>
        <v>32.290599999999998</v>
      </c>
      <c r="N1913" s="23" cm="1">
        <f t="array" aca="1" ref="N1913" ca="1">_FV(A1913,"52 week high",TRUE)</f>
        <v>45.69</v>
      </c>
      <c r="O1913" s="8" cm="1">
        <f t="array" aca="1" ref="O1913" ca="1">_FV(A1913,"Volume")</f>
        <v>12615</v>
      </c>
      <c r="P1913" s="7" cm="1">
        <f t="array" aca="1" ref="P1913" ca="1">_FV(A1913,"Volume average",TRUE)</f>
        <v>22261</v>
      </c>
      <c r="Q1913" t="s">
        <v>916</v>
      </c>
      <c r="S1913" t="s">
        <v>3997</v>
      </c>
      <c r="T1913" s="25" cm="1">
        <f t="array" aca="1" ref="T1913" ca="1">_FV(A1913,"Expense ratio",TRUE)</f>
        <v>5.1999999999999998E-3</v>
      </c>
      <c r="U1913" s="24" cm="1">
        <f t="array" aca="1" ref="U1913" ca="1">_FV(A1913,"Market cap",TRUE)</f>
        <v>201327983.33000001</v>
      </c>
      <c r="V1913" s="4">
        <v>201330848</v>
      </c>
      <c r="W1913" s="4">
        <v>201330848</v>
      </c>
      <c r="Y1913" t="s">
        <v>4306</v>
      </c>
      <c r="Z1913" s="5">
        <v>38.340000000000003</v>
      </c>
      <c r="AA1913" s="5">
        <v>16.467404999999999</v>
      </c>
      <c r="AB1913" s="5">
        <v>1.04E-2</v>
      </c>
      <c r="AC1913" s="4">
        <v>26273</v>
      </c>
      <c r="AE1913" s="5">
        <v>-0.69641592616902503</v>
      </c>
      <c r="AF1913" s="5">
        <v>9.0684230217500392</v>
      </c>
      <c r="AI1913" s="4">
        <v>26273</v>
      </c>
      <c r="AJ1913" s="5">
        <v>1008620.47</v>
      </c>
      <c r="AL1913" s="5">
        <v>45.69</v>
      </c>
      <c r="AM1913" s="5">
        <v>32.290999999999997</v>
      </c>
      <c r="AN1913" t="s">
        <v>90</v>
      </c>
      <c r="AO1913" t="str" cm="1">
        <f t="array" aca="1" ref="AO1913" ca="1">_FV(A1913,"Currency")</f>
        <v>USD</v>
      </c>
      <c r="AP1913" t="str" cm="1">
        <f t="array" aca="1" ref="AP1913" ca="1">_FV(A1913,"Exchange")</f>
        <v>NYSE Arca</v>
      </c>
      <c r="AQ1913" s="6" t="str" cm="1">
        <f t="array" aca="1" ref="AQ1913" ca="1">_FV(A1913,"Exchange abbreviation",TRUE)</f>
        <v>ARCX</v>
      </c>
      <c r="AR1913" t="str" cm="1">
        <f t="array" aca="1" ref="AR1913" ca="1">_FV(A1913,"Instrument type",TRUE)</f>
        <v>ETF</v>
      </c>
    </row>
    <row r="1914" spans="1:44" ht="18.75" customHeight="1" x14ac:dyDescent="0.25">
      <c r="A1914" t="e" vm="1927">
        <v>#VALUE!</v>
      </c>
      <c r="B1914" t="s">
        <v>5337</v>
      </c>
      <c r="C1914" t="s">
        <v>5338</v>
      </c>
      <c r="D1914" s="31" cm="1">
        <f t="array" aca="1" ref="D1914" ca="1">_FV(A1914,"Last trade time",TRUE)</f>
        <v>45824.843750265623</v>
      </c>
      <c r="E1914" s="23" cm="1">
        <f t="array" aca="1" ref="E1914" ca="1">_FV(A1914,"Price")</f>
        <v>32.409999999999997</v>
      </c>
      <c r="F1914" s="27" cm="1">
        <f t="array" aca="1" ref="F1914" ca="1">_FV(A1914,"Change (%)",TRUE)</f>
        <v>4.9610000000000001E-3</v>
      </c>
      <c r="G1914" s="26" cm="1">
        <f t="array" aca="1" ref="G1914" ca="1">_FV(A1914,"Change")</f>
        <v>0.16</v>
      </c>
      <c r="H1914" s="23" cm="1">
        <f t="array" aca="1" ref="H1914" ca="1">_FV(A1914,"Open")</f>
        <v>32.450000000000003</v>
      </c>
      <c r="I1914" s="23" cm="1">
        <f t="array" aca="1" ref="I1914" ca="1">_FV(A1914,"Low")</f>
        <v>32.335000000000001</v>
      </c>
      <c r="J1914" s="23" cm="1">
        <f t="array" aca="1" ref="J1914" ca="1">_FV(A1914,"High")</f>
        <v>32.65</v>
      </c>
      <c r="K1914" s="23" cm="1">
        <f t="array" aca="1" ref="K1914" ca="1">_FV(A1914,"Previous close",TRUE)</f>
        <v>32.25</v>
      </c>
      <c r="L1914" s="26"/>
      <c r="M1914" s="23" cm="1">
        <f t="array" aca="1" ref="M1914" ca="1">_FV(A1914,"52 week low",TRUE)</f>
        <v>28.045000000000002</v>
      </c>
      <c r="N1914" s="23" cm="1">
        <f t="array" aca="1" ref="N1914" ca="1">_FV(A1914,"52 week high",TRUE)</f>
        <v>37.9</v>
      </c>
      <c r="O1914" s="8" cm="1">
        <f t="array" aca="1" ref="O1914" ca="1">_FV(A1914,"Volume")</f>
        <v>9810</v>
      </c>
      <c r="P1914" s="7" cm="1">
        <f t="array" aca="1" ref="P1914" ca="1">_FV(A1914,"Volume average",TRUE)</f>
        <v>13786</v>
      </c>
      <c r="Q1914" t="s">
        <v>496</v>
      </c>
      <c r="S1914" t="s">
        <v>5339</v>
      </c>
      <c r="T1914" s="25" cm="1">
        <f t="array" aca="1" ref="T1914" ca="1">_FV(A1914,"Expense ratio",TRUE)</f>
        <v>5.1999999999999998E-3</v>
      </c>
      <c r="U1914" s="24" cm="1">
        <f t="array" aca="1" ref="U1914" ca="1">_FV(A1914,"Market cap",TRUE)</f>
        <v>97364436.849999994</v>
      </c>
      <c r="V1914" s="4">
        <v>97364432</v>
      </c>
      <c r="W1914" s="4">
        <v>97364432</v>
      </c>
      <c r="X1914" t="s">
        <v>5340</v>
      </c>
      <c r="Y1914" t="s">
        <v>3715</v>
      </c>
      <c r="Z1914" s="5">
        <v>32.845300000000002</v>
      </c>
      <c r="AA1914" s="5">
        <v>23.199763999999998</v>
      </c>
      <c r="AB1914" s="5">
        <v>3.4999999E-3</v>
      </c>
      <c r="AC1914" s="4">
        <v>16685</v>
      </c>
      <c r="AE1914" s="5">
        <v>-3.6261780914906621</v>
      </c>
      <c r="AF1914" s="5">
        <v>1.8898669871217471</v>
      </c>
      <c r="AI1914" s="4">
        <v>16685</v>
      </c>
      <c r="AJ1914" s="5">
        <v>547601.69999999995</v>
      </c>
      <c r="AL1914" s="5">
        <v>37.9</v>
      </c>
      <c r="AM1914" s="5">
        <v>28.045000000000002</v>
      </c>
      <c r="AN1914" t="s">
        <v>47</v>
      </c>
      <c r="AO1914" t="str" cm="1">
        <f t="array" aca="1" ref="AO1914" ca="1">_FV(A1914,"Currency")</f>
        <v>USD</v>
      </c>
      <c r="AP1914" t="str" cm="1">
        <f t="array" aca="1" ref="AP1914" ca="1">_FV(A1914,"Exchange")</f>
        <v>Nasdaq Stock Market</v>
      </c>
      <c r="AQ1914" s="6" t="str" cm="1">
        <f t="array" aca="1" ref="AQ1914" ca="1">_FV(A1914,"Exchange abbreviation",TRUE)</f>
        <v>XNAS</v>
      </c>
      <c r="AR1914" t="str" cm="1">
        <f t="array" aca="1" ref="AR1914" ca="1">_FV(A1914,"Instrument type",TRUE)</f>
        <v>ETF</v>
      </c>
    </row>
    <row r="1915" spans="1:44" ht="18.75" customHeight="1" x14ac:dyDescent="0.25">
      <c r="A1915" t="e" vm="1928">
        <v>#VALUE!</v>
      </c>
      <c r="B1915" t="s">
        <v>5341</v>
      </c>
      <c r="C1915" t="s">
        <v>5342</v>
      </c>
      <c r="D1915" s="31" cm="1">
        <f t="array" aca="1" ref="D1915" ca="1">_FV(A1915,"Last trade time",TRUE)</f>
        <v>45824.84027780078</v>
      </c>
      <c r="E1915" s="23" cm="1">
        <f t="array" aca="1" ref="E1915" ca="1">_FV(A1915,"Price")</f>
        <v>56.2211</v>
      </c>
      <c r="F1915" s="27" cm="1">
        <f t="array" aca="1" ref="F1915" ca="1">_FV(A1915,"Change (%)",TRUE)</f>
        <v>8.763E-3</v>
      </c>
      <c r="G1915" s="26" cm="1">
        <f t="array" aca="1" ref="G1915" ca="1">_FV(A1915,"Change")</f>
        <v>0.4884</v>
      </c>
      <c r="H1915" s="23" cm="1">
        <f t="array" aca="1" ref="H1915" ca="1">_FV(A1915,"Open")</f>
        <v>56.34</v>
      </c>
      <c r="I1915" s="23" cm="1">
        <f t="array" aca="1" ref="I1915" ca="1">_FV(A1915,"Low")</f>
        <v>56.2211</v>
      </c>
      <c r="J1915" s="23" cm="1">
        <f t="array" aca="1" ref="J1915" ca="1">_FV(A1915,"High")</f>
        <v>56.34</v>
      </c>
      <c r="K1915" s="23" cm="1">
        <f t="array" aca="1" ref="K1915" ca="1">_FV(A1915,"Previous close",TRUE)</f>
        <v>55.732700000000001</v>
      </c>
      <c r="L1915" s="26"/>
      <c r="M1915" s="23" cm="1">
        <f t="array" aca="1" ref="M1915" ca="1">_FV(A1915,"52 week low",TRUE)</f>
        <v>46.251199999999997</v>
      </c>
      <c r="N1915" s="23" cm="1">
        <f t="array" aca="1" ref="N1915" ca="1">_FV(A1915,"52 week high",TRUE)</f>
        <v>58.67</v>
      </c>
      <c r="O1915" s="8" cm="1">
        <f t="array" aca="1" ref="O1915" ca="1">_FV(A1915,"Volume")</f>
        <v>335</v>
      </c>
      <c r="P1915" s="7" cm="1">
        <f t="array" aca="1" ref="P1915" ca="1">_FV(A1915,"Volume average",TRUE)</f>
        <v>1023</v>
      </c>
      <c r="Q1915" t="s">
        <v>224</v>
      </c>
      <c r="T1915" s="25" cm="1">
        <f t="array" aca="1" ref="T1915" ca="1">_FV(A1915,"Expense ratio",TRUE)</f>
        <v>5.1999999999999998E-3</v>
      </c>
      <c r="U1915" s="24" cm="1">
        <f t="array" aca="1" ref="U1915" ca="1">_FV(A1915,"Market cap",TRUE)</f>
        <v>73917933.540000007</v>
      </c>
      <c r="V1915" s="16"/>
      <c r="W1915" s="16"/>
      <c r="Z1915" s="18"/>
      <c r="AA1915" s="20"/>
      <c r="AB1915" s="20"/>
      <c r="AC1915" s="21">
        <v>1127</v>
      </c>
      <c r="AE1915" s="18"/>
      <c r="AF1915" s="20"/>
      <c r="AI1915" s="21"/>
      <c r="AJ1915" s="18"/>
      <c r="AL1915" s="18"/>
      <c r="AM1915" s="18"/>
      <c r="AN1915" t="s">
        <v>73</v>
      </c>
      <c r="AO1915" t="str" cm="1">
        <f t="array" aca="1" ref="AO1915" ca="1">_FV(A1915,"Currency")</f>
        <v>USD</v>
      </c>
      <c r="AP1915" t="str" cm="1">
        <f t="array" aca="1" ref="AP1915" ca="1">_FV(A1915,"Exchange")</f>
        <v>NYSE Arca</v>
      </c>
      <c r="AQ1915" s="6" t="str" cm="1">
        <f t="array" aca="1" ref="AQ1915" ca="1">_FV(A1915,"Exchange abbreviation",TRUE)</f>
        <v>ARCX</v>
      </c>
      <c r="AR1915" t="str" cm="1">
        <f t="array" aca="1" ref="AR1915" ca="1">_FV(A1915,"Instrument type",TRUE)</f>
        <v>ETF</v>
      </c>
    </row>
    <row r="1916" spans="1:44" ht="18.75" customHeight="1" x14ac:dyDescent="0.25">
      <c r="A1916" t="e" vm="1929">
        <v>#VALUE!</v>
      </c>
      <c r="B1916" t="s">
        <v>5343</v>
      </c>
      <c r="C1916" t="s">
        <v>5344</v>
      </c>
      <c r="D1916" s="31" cm="1">
        <f t="array" aca="1" ref="D1916" ca="1">_FV(A1916,"Last trade time",TRUE)</f>
        <v>45824.84027780078</v>
      </c>
      <c r="E1916" s="23" cm="1">
        <f t="array" aca="1" ref="E1916" ca="1">_FV(A1916,"Price")</f>
        <v>24.71</v>
      </c>
      <c r="F1916" s="27" cm="1">
        <f t="array" aca="1" ref="F1916" ca="1">_FV(A1916,"Change (%)",TRUE)</f>
        <v>2.2959999999999999E-3</v>
      </c>
      <c r="G1916" s="26" cm="1">
        <f t="array" aca="1" ref="G1916" ca="1">_FV(A1916,"Change")</f>
        <v>5.6599999999999998E-2</v>
      </c>
      <c r="H1916" s="23" cm="1">
        <f t="array" aca="1" ref="H1916" ca="1">_FV(A1916,"Open")</f>
        <v>24.71</v>
      </c>
      <c r="I1916" s="23" cm="1">
        <f t="array" aca="1" ref="I1916" ca="1">_FV(A1916,"Low")</f>
        <v>24.71</v>
      </c>
      <c r="J1916" s="23" cm="1">
        <f t="array" aca="1" ref="J1916" ca="1">_FV(A1916,"High")</f>
        <v>24.71</v>
      </c>
      <c r="K1916" s="23" cm="1">
        <f t="array" aca="1" ref="K1916" ca="1">_FV(A1916,"Previous close",TRUE)</f>
        <v>24.653400000000001</v>
      </c>
      <c r="L1916" s="26"/>
      <c r="M1916" s="23" cm="1">
        <f t="array" aca="1" ref="M1916" ca="1">_FV(A1916,"52 week low",TRUE)</f>
        <v>21.84</v>
      </c>
      <c r="N1916" s="23" cm="1">
        <f t="array" aca="1" ref="N1916" ca="1">_FV(A1916,"52 week high",TRUE)</f>
        <v>26.12</v>
      </c>
      <c r="O1916" s="8" cm="1">
        <f t="array" aca="1" ref="O1916" ca="1">_FV(A1916,"Volume")</f>
        <v>162</v>
      </c>
      <c r="P1916" s="7" cm="1">
        <f t="array" aca="1" ref="P1916" ca="1">_FV(A1916,"Volume average",TRUE)</f>
        <v>4745</v>
      </c>
      <c r="Q1916" t="s">
        <v>5345</v>
      </c>
      <c r="S1916" t="s">
        <v>51</v>
      </c>
      <c r="T1916" s="25" cm="1">
        <f t="array" aca="1" ref="T1916" ca="1">_FV(A1916,"Expense ratio",TRUE)</f>
        <v>5.1999999999999998E-3</v>
      </c>
      <c r="U1916" s="24" cm="1">
        <f t="array" aca="1" ref="U1916" ca="1">_FV(A1916,"Market cap",TRUE)</f>
        <v>83493627.200000003</v>
      </c>
      <c r="V1916" s="4">
        <v>83503288</v>
      </c>
      <c r="W1916" s="4">
        <v>83503288</v>
      </c>
      <c r="Y1916" t="s">
        <v>4073</v>
      </c>
      <c r="Z1916" s="5">
        <v>24.700299999999999</v>
      </c>
      <c r="AA1916" s="20"/>
      <c r="AB1916" s="20"/>
      <c r="AC1916" s="4">
        <v>5355</v>
      </c>
      <c r="AE1916" s="5">
        <v>2.7577464884652509</v>
      </c>
      <c r="AF1916" s="20"/>
      <c r="AI1916" s="4">
        <v>5355</v>
      </c>
      <c r="AJ1916" s="5">
        <v>132192.9945</v>
      </c>
      <c r="AL1916" s="5">
        <v>26.12</v>
      </c>
      <c r="AM1916" s="5">
        <v>21.84</v>
      </c>
      <c r="AN1916" t="s">
        <v>47</v>
      </c>
      <c r="AO1916" t="str" cm="1">
        <f t="array" aca="1" ref="AO1916" ca="1">_FV(A1916,"Currency")</f>
        <v>USD</v>
      </c>
      <c r="AP1916" t="str" cm="1">
        <f t="array" aca="1" ref="AP1916" ca="1">_FV(A1916,"Exchange")</f>
        <v>NYSE Arca</v>
      </c>
      <c r="AQ1916" s="6" t="str" cm="1">
        <f t="array" aca="1" ref="AQ1916" ca="1">_FV(A1916,"Exchange abbreviation",TRUE)</f>
        <v>ARCX</v>
      </c>
      <c r="AR1916" t="str" cm="1">
        <f t="array" aca="1" ref="AR1916" ca="1">_FV(A1916,"Instrument type",TRUE)</f>
        <v>ETF</v>
      </c>
    </row>
    <row r="1917" spans="1:44" ht="18.75" customHeight="1" x14ac:dyDescent="0.25">
      <c r="A1917" t="e" vm="1930">
        <v>#VALUE!</v>
      </c>
      <c r="B1917" t="s">
        <v>5346</v>
      </c>
      <c r="C1917" t="s">
        <v>5347</v>
      </c>
      <c r="D1917" s="31" cm="1">
        <f t="array" aca="1" ref="D1917" ca="1">_FV(A1917,"Last trade time",TRUE)</f>
        <v>45824.840277812502</v>
      </c>
      <c r="E1917" s="23" cm="1">
        <f t="array" aca="1" ref="E1917" ca="1">_FV(A1917,"Price")</f>
        <v>40.417200000000001</v>
      </c>
      <c r="F1917" s="27" cm="1">
        <f t="array" aca="1" ref="F1917" ca="1">_FV(A1917,"Change (%)",TRUE)</f>
        <v>1.2663000000000001E-2</v>
      </c>
      <c r="G1917" s="26" cm="1">
        <f t="array" aca="1" ref="G1917" ca="1">_FV(A1917,"Change")</f>
        <v>0.50539999999999996</v>
      </c>
      <c r="H1917" s="23" cm="1">
        <f t="array" aca="1" ref="H1917" ca="1">_FV(A1917,"Open")</f>
        <v>40.484000000000002</v>
      </c>
      <c r="I1917" s="23" cm="1">
        <f t="array" aca="1" ref="I1917" ca="1">_FV(A1917,"Low")</f>
        <v>40.417200000000001</v>
      </c>
      <c r="J1917" s="23" cm="1">
        <f t="array" aca="1" ref="J1917" ca="1">_FV(A1917,"High")</f>
        <v>40.49</v>
      </c>
      <c r="K1917" s="23" cm="1">
        <f t="array" aca="1" ref="K1917" ca="1">_FV(A1917,"Previous close",TRUE)</f>
        <v>39.911799999999999</v>
      </c>
      <c r="L1917" s="26"/>
      <c r="M1917" s="23" cm="1">
        <f t="array" aca="1" ref="M1917" ca="1">_FV(A1917,"52 week low",TRUE)</f>
        <v>30.81</v>
      </c>
      <c r="N1917" s="23" cm="1">
        <f t="array" aca="1" ref="N1917" ca="1">_FV(A1917,"52 week high",TRUE)</f>
        <v>41.7</v>
      </c>
      <c r="O1917" s="8" cm="1">
        <f t="array" aca="1" ref="O1917" ca="1">_FV(A1917,"Volume")</f>
        <v>1334</v>
      </c>
      <c r="P1917" s="7" cm="1">
        <f t="array" aca="1" ref="P1917" ca="1">_FV(A1917,"Volume average",TRUE)</f>
        <v>7632</v>
      </c>
      <c r="Q1917" t="s">
        <v>698</v>
      </c>
      <c r="S1917" t="s">
        <v>4292</v>
      </c>
      <c r="T1917" s="25" cm="1">
        <f t="array" aca="1" ref="T1917" ca="1">_FV(A1917,"Expense ratio",TRUE)</f>
        <v>5.1999999999999998E-3</v>
      </c>
      <c r="U1917" s="24" cm="1">
        <f t="array" aca="1" ref="U1917" ca="1">_FV(A1917,"Market cap",TRUE)</f>
        <v>315867389.33999997</v>
      </c>
      <c r="V1917" s="4">
        <v>315867392</v>
      </c>
      <c r="W1917" s="4">
        <v>315867392</v>
      </c>
      <c r="Y1917" t="s">
        <v>4997</v>
      </c>
      <c r="Z1917" s="5">
        <v>40.53</v>
      </c>
      <c r="AA1917" s="5">
        <v>38.619132999999998</v>
      </c>
      <c r="AB1917" s="4">
        <v>0</v>
      </c>
      <c r="AC1917" s="4">
        <v>7955</v>
      </c>
      <c r="AE1917" s="5">
        <v>1.8069814998211919</v>
      </c>
      <c r="AF1917" s="5">
        <v>12.82272733067864</v>
      </c>
      <c r="AI1917" s="4">
        <v>7955</v>
      </c>
      <c r="AJ1917" s="5">
        <v>322447.17450000002</v>
      </c>
      <c r="AL1917" s="5">
        <v>41.7</v>
      </c>
      <c r="AM1917" s="5">
        <v>30.81</v>
      </c>
      <c r="AN1917" t="s">
        <v>47</v>
      </c>
      <c r="AO1917" t="str" cm="1">
        <f t="array" aca="1" ref="AO1917" ca="1">_FV(A1917,"Currency")</f>
        <v>USD</v>
      </c>
      <c r="AP1917" t="str" cm="1">
        <f t="array" aca="1" ref="AP1917" ca="1">_FV(A1917,"Exchange")</f>
        <v>NYSE Arca</v>
      </c>
      <c r="AQ1917" s="6" t="str" cm="1">
        <f t="array" aca="1" ref="AQ1917" ca="1">_FV(A1917,"Exchange abbreviation",TRUE)</f>
        <v>ARCX</v>
      </c>
      <c r="AR1917" t="str" cm="1">
        <f t="array" aca="1" ref="AR1917" ca="1">_FV(A1917,"Instrument type",TRUE)</f>
        <v>ETF</v>
      </c>
    </row>
    <row r="1918" spans="1:44" ht="18.75" customHeight="1" x14ac:dyDescent="0.25">
      <c r="A1918" t="e" vm="1931">
        <v>#VALUE!</v>
      </c>
      <c r="B1918" t="s">
        <v>5348</v>
      </c>
      <c r="C1918" t="s">
        <v>5349</v>
      </c>
      <c r="D1918" s="31" cm="1">
        <f t="array" aca="1" ref="D1918" ca="1">_FV(A1918,"Last trade time",TRUE)</f>
        <v>45824.940316191409</v>
      </c>
      <c r="E1918" s="23" cm="1">
        <f t="array" aca="1" ref="E1918" ca="1">_FV(A1918,"Price")</f>
        <v>53.61</v>
      </c>
      <c r="F1918" s="27" cm="1">
        <f t="array" aca="1" ref="F1918" ca="1">_FV(A1918,"Change (%)",TRUE)</f>
        <v>-1.5608E-2</v>
      </c>
      <c r="G1918" s="26" cm="1">
        <f t="array" aca="1" ref="G1918" ca="1">_FV(A1918,"Change")</f>
        <v>-0.85</v>
      </c>
      <c r="H1918" s="23" cm="1">
        <f t="array" aca="1" ref="H1918" ca="1">_FV(A1918,"Open")</f>
        <v>53.695</v>
      </c>
      <c r="I1918" s="23" cm="1">
        <f t="array" aca="1" ref="I1918" ca="1">_FV(A1918,"Low")</f>
        <v>53.5</v>
      </c>
      <c r="J1918" s="23" cm="1">
        <f t="array" aca="1" ref="J1918" ca="1">_FV(A1918,"High")</f>
        <v>54.15</v>
      </c>
      <c r="K1918" s="23" cm="1">
        <f t="array" aca="1" ref="K1918" ca="1">_FV(A1918,"Previous close",TRUE)</f>
        <v>54.46</v>
      </c>
      <c r="L1918" s="26"/>
      <c r="M1918" s="23" cm="1">
        <f t="array" aca="1" ref="M1918" ca="1">_FV(A1918,"52 week low",TRUE)</f>
        <v>32.835000000000001</v>
      </c>
      <c r="N1918" s="23" cm="1">
        <f t="array" aca="1" ref="N1918" ca="1">_FV(A1918,"52 week high",TRUE)</f>
        <v>54.7</v>
      </c>
      <c r="O1918" s="8" cm="1">
        <f t="array" aca="1" ref="O1918" ca="1">_FV(A1918,"Volume")</f>
        <v>18449122</v>
      </c>
      <c r="P1918" s="7" cm="1">
        <f t="array" aca="1" ref="P1918" ca="1">_FV(A1918,"Volume average",TRUE)</f>
        <v>22550177</v>
      </c>
      <c r="Q1918" t="s">
        <v>1993</v>
      </c>
      <c r="S1918" t="s">
        <v>376</v>
      </c>
      <c r="T1918" s="25" cm="1">
        <f t="array" aca="1" ref="T1918" ca="1">_FV(A1918,"Expense ratio",TRUE)</f>
        <v>5.1000000000000004E-3</v>
      </c>
      <c r="U1918" s="24" cm="1">
        <f t="array" aca="1" ref="U1918" ca="1">_FV(A1918,"Market cap",TRUE)</f>
        <v>15570466246.91</v>
      </c>
      <c r="V1918" s="4">
        <v>15570465792</v>
      </c>
      <c r="W1918" s="4">
        <v>15570465792</v>
      </c>
      <c r="Y1918" t="s">
        <v>5350</v>
      </c>
      <c r="Z1918" s="5">
        <v>51.8</v>
      </c>
      <c r="AA1918" s="5">
        <v>19.489117</v>
      </c>
      <c r="AB1918" s="5">
        <v>8.0000000000000002E-3</v>
      </c>
      <c r="AC1918" s="4">
        <v>23870749</v>
      </c>
      <c r="AE1918" s="5">
        <v>47.509906177229723</v>
      </c>
      <c r="AF1918" s="5">
        <v>46.464892541136017</v>
      </c>
      <c r="AI1918" s="4">
        <v>23870749</v>
      </c>
      <c r="AJ1918" s="5">
        <v>1232208063.3800001</v>
      </c>
      <c r="AL1918" s="5">
        <v>54.62</v>
      </c>
      <c r="AM1918" s="5">
        <v>32.840000000000003</v>
      </c>
      <c r="AN1918" t="s">
        <v>82</v>
      </c>
      <c r="AO1918" t="str" cm="1">
        <f t="array" aca="1" ref="AO1918" ca="1">_FV(A1918,"Currency")</f>
        <v>USD</v>
      </c>
      <c r="AP1918" t="str" cm="1">
        <f t="array" aca="1" ref="AP1918" ca="1">_FV(A1918,"Exchange")</f>
        <v>NYSE Arca</v>
      </c>
      <c r="AQ1918" s="6" t="str" cm="1">
        <f t="array" aca="1" ref="AQ1918" ca="1">_FV(A1918,"Exchange abbreviation",TRUE)</f>
        <v>ARCX</v>
      </c>
      <c r="AR1918" t="str" cm="1">
        <f t="array" aca="1" ref="AR1918" ca="1">_FV(A1918,"Instrument type",TRUE)</f>
        <v>ETF</v>
      </c>
    </row>
    <row r="1919" spans="1:44" ht="18.75" customHeight="1" x14ac:dyDescent="0.25">
      <c r="A1919" t="e" vm="1932">
        <v>#VALUE!</v>
      </c>
      <c r="B1919" t="s">
        <v>5351</v>
      </c>
      <c r="C1919" t="s">
        <v>5352</v>
      </c>
      <c r="D1919" s="31" cm="1">
        <f t="array" aca="1" ref="D1919" ca="1">_FV(A1919,"Last trade time",TRUE)</f>
        <v>45824.933571260939</v>
      </c>
      <c r="E1919" s="23" cm="1">
        <f t="array" aca="1" ref="E1919" ca="1">_FV(A1919,"Price")</f>
        <v>69.56</v>
      </c>
      <c r="F1919" s="27" cm="1">
        <f t="array" aca="1" ref="F1919" ca="1">_FV(A1919,"Change (%)",TRUE)</f>
        <v>-2.3445000000000001E-2</v>
      </c>
      <c r="G1919" s="26" cm="1">
        <f t="array" aca="1" ref="G1919" ca="1">_FV(A1919,"Change")</f>
        <v>-1.67</v>
      </c>
      <c r="H1919" s="23" cm="1">
        <f t="array" aca="1" ref="H1919" ca="1">_FV(A1919,"Open")</f>
        <v>70.52</v>
      </c>
      <c r="I1919" s="23" cm="1">
        <f t="array" aca="1" ref="I1919" ca="1">_FV(A1919,"Low")</f>
        <v>69.400000000000006</v>
      </c>
      <c r="J1919" s="23" cm="1">
        <f t="array" aca="1" ref="J1919" ca="1">_FV(A1919,"High")</f>
        <v>70.849999999999994</v>
      </c>
      <c r="K1919" s="23" cm="1">
        <f t="array" aca="1" ref="K1919" ca="1">_FV(A1919,"Previous close",TRUE)</f>
        <v>71.23</v>
      </c>
      <c r="L1919" s="26"/>
      <c r="M1919" s="23" cm="1">
        <f t="array" aca="1" ref="M1919" ca="1">_FV(A1919,"52 week low",TRUE)</f>
        <v>40.26</v>
      </c>
      <c r="N1919" s="23" cm="1">
        <f t="array" aca="1" ref="N1919" ca="1">_FV(A1919,"52 week high",TRUE)</f>
        <v>71.84</v>
      </c>
      <c r="O1919" s="8" cm="1">
        <f t="array" aca="1" ref="O1919" ca="1">_FV(A1919,"Volume")</f>
        <v>4433660</v>
      </c>
      <c r="P1919" s="7" cm="1">
        <f t="array" aca="1" ref="P1919" ca="1">_FV(A1919,"Volume average",TRUE)</f>
        <v>5467231</v>
      </c>
      <c r="Q1919" t="s">
        <v>1993</v>
      </c>
      <c r="S1919" t="s">
        <v>376</v>
      </c>
      <c r="T1919" s="25" cm="1">
        <f t="array" aca="1" ref="T1919" ca="1">_FV(A1919,"Expense ratio",TRUE)</f>
        <v>5.1000000000000004E-3</v>
      </c>
      <c r="U1919" s="24" cm="1">
        <f t="array" aca="1" ref="U1919" ca="1">_FV(A1919,"Market cap",TRUE)</f>
        <v>5288498417.5100002</v>
      </c>
      <c r="V1919" s="4">
        <v>5288498176</v>
      </c>
      <c r="W1919" s="4">
        <v>5288498176</v>
      </c>
      <c r="Y1919" t="s">
        <v>5353</v>
      </c>
      <c r="Z1919" s="5">
        <v>69.319999999999993</v>
      </c>
      <c r="AA1919" s="5">
        <v>20.895620000000001</v>
      </c>
      <c r="AB1919" s="5">
        <v>1.7100000000000001E-2</v>
      </c>
      <c r="AC1919" s="4">
        <v>5758971</v>
      </c>
      <c r="AE1919" s="5">
        <v>55.275480185528913</v>
      </c>
      <c r="AF1919" s="5">
        <v>57.378694340761093</v>
      </c>
      <c r="AI1919" s="4">
        <v>5758971</v>
      </c>
      <c r="AJ1919" s="4">
        <v>397368999</v>
      </c>
      <c r="AL1919" s="5">
        <v>71.84</v>
      </c>
      <c r="AM1919" s="5">
        <v>40.26</v>
      </c>
      <c r="AN1919" t="s">
        <v>82</v>
      </c>
      <c r="AO1919" t="str" cm="1">
        <f t="array" aca="1" ref="AO1919" ca="1">_FV(A1919,"Currency")</f>
        <v>USD</v>
      </c>
      <c r="AP1919" t="str" cm="1">
        <f t="array" aca="1" ref="AP1919" ca="1">_FV(A1919,"Exchange")</f>
        <v>NYSE Arca</v>
      </c>
      <c r="AQ1919" s="6" t="str" cm="1">
        <f t="array" aca="1" ref="AQ1919" ca="1">_FV(A1919,"Exchange abbreviation",TRUE)</f>
        <v>ARCX</v>
      </c>
      <c r="AR1919" t="str" cm="1">
        <f t="array" aca="1" ref="AR1919" ca="1">_FV(A1919,"Instrument type",TRUE)</f>
        <v>ETF</v>
      </c>
    </row>
    <row r="1920" spans="1:44" ht="18.75" customHeight="1" x14ac:dyDescent="0.25">
      <c r="A1920" t="e" vm="1933">
        <v>#VALUE!</v>
      </c>
      <c r="B1920" t="s">
        <v>5354</v>
      </c>
      <c r="C1920" t="s">
        <v>5355</v>
      </c>
      <c r="D1920" s="31" cm="1">
        <f t="array" aca="1" ref="D1920" ca="1">_FV(A1920,"Last trade time",TRUE)</f>
        <v>45824.843750092186</v>
      </c>
      <c r="E1920" s="23" cm="1">
        <f t="array" aca="1" ref="E1920" ca="1">_FV(A1920,"Price")</f>
        <v>12.262</v>
      </c>
      <c r="F1920" s="27" cm="1">
        <f t="array" aca="1" ref="F1920" ca="1">_FV(A1920,"Change (%)",TRUE)</f>
        <v>2.4393999999999999E-2</v>
      </c>
      <c r="G1920" s="26" cm="1">
        <f t="array" aca="1" ref="G1920" ca="1">_FV(A1920,"Change")</f>
        <v>0.29199999999999998</v>
      </c>
      <c r="H1920" s="23" cm="1">
        <f t="array" aca="1" ref="H1920" ca="1">_FV(A1920,"Open")</f>
        <v>12.26</v>
      </c>
      <c r="I1920" s="23" cm="1">
        <f t="array" aca="1" ref="I1920" ca="1">_FV(A1920,"Low")</f>
        <v>12.19</v>
      </c>
      <c r="J1920" s="23" cm="1">
        <f t="array" aca="1" ref="J1920" ca="1">_FV(A1920,"High")</f>
        <v>12.262</v>
      </c>
      <c r="K1920" s="23" cm="1">
        <f t="array" aca="1" ref="K1920" ca="1">_FV(A1920,"Previous close",TRUE)</f>
        <v>11.97</v>
      </c>
      <c r="L1920" s="26"/>
      <c r="M1920" s="23" cm="1">
        <f t="array" aca="1" ref="M1920" ca="1">_FV(A1920,"52 week low",TRUE)</f>
        <v>9.66</v>
      </c>
      <c r="N1920" s="23" cm="1">
        <f t="array" aca="1" ref="N1920" ca="1">_FV(A1920,"52 week high",TRUE)</f>
        <v>14.04</v>
      </c>
      <c r="O1920" s="8" cm="1">
        <f t="array" aca="1" ref="O1920" ca="1">_FV(A1920,"Volume")</f>
        <v>1499</v>
      </c>
      <c r="P1920" s="7" cm="1">
        <f t="array" aca="1" ref="P1920" ca="1">_FV(A1920,"Volume average",TRUE)</f>
        <v>337</v>
      </c>
      <c r="Q1920" t="s">
        <v>1293</v>
      </c>
      <c r="S1920" t="s">
        <v>1795</v>
      </c>
      <c r="T1920" s="25" cm="1">
        <f t="array" aca="1" ref="T1920" ca="1">_FV(A1920,"Expense ratio",TRUE)</f>
        <v>5.1000000000000004E-3</v>
      </c>
      <c r="U1920" s="24" cm="1">
        <f t="array" aca="1" ref="U1920" ca="1">_FV(A1920,"Market cap",TRUE)</f>
        <v>1519209.51</v>
      </c>
      <c r="V1920" s="4">
        <v>1519209</v>
      </c>
      <c r="W1920" s="4">
        <v>1519209</v>
      </c>
      <c r="Y1920" t="s">
        <v>5082</v>
      </c>
      <c r="Z1920" s="5">
        <v>11.87</v>
      </c>
      <c r="AA1920" s="5">
        <v>22.460982999999999</v>
      </c>
      <c r="AB1920" s="5">
        <v>1.1599999999999999E-2</v>
      </c>
      <c r="AC1920" s="4">
        <v>1041</v>
      </c>
      <c r="AE1920" s="5">
        <v>10.01890763006161</v>
      </c>
      <c r="AF1920" s="5">
        <v>-9.8442779405973901</v>
      </c>
      <c r="AI1920" s="4">
        <v>1041</v>
      </c>
      <c r="AJ1920" s="5">
        <v>12315.03</v>
      </c>
      <c r="AL1920" s="5">
        <v>14.04</v>
      </c>
      <c r="AM1920" s="5">
        <v>9.66</v>
      </c>
      <c r="AN1920" t="s">
        <v>47</v>
      </c>
      <c r="AO1920" t="str" cm="1">
        <f t="array" aca="1" ref="AO1920" ca="1">_FV(A1920,"Currency")</f>
        <v>USD</v>
      </c>
      <c r="AP1920" t="str" cm="1">
        <f t="array" aca="1" ref="AP1920" ca="1">_FV(A1920,"Exchange")</f>
        <v>Nasdaq Stock Market</v>
      </c>
      <c r="AQ1920" s="6" t="str" cm="1">
        <f t="array" aca="1" ref="AQ1920" ca="1">_FV(A1920,"Exchange abbreviation",TRUE)</f>
        <v>XNAS</v>
      </c>
      <c r="AR1920" t="str" cm="1">
        <f t="array" aca="1" ref="AR1920" ca="1">_FV(A1920,"Instrument type",TRUE)</f>
        <v>ETF</v>
      </c>
    </row>
    <row r="1921" spans="1:44" ht="18.75" customHeight="1" x14ac:dyDescent="0.25">
      <c r="A1921" t="e" vm="1934">
        <v>#VALUE!</v>
      </c>
      <c r="B1921" t="s">
        <v>5356</v>
      </c>
      <c r="C1921" t="s">
        <v>5357</v>
      </c>
      <c r="D1921" s="31" cm="1">
        <f t="array" aca="1" ref="D1921" ca="1">_FV(A1921,"Last trade time",TRUE)</f>
        <v>45824.840277823438</v>
      </c>
      <c r="E1921" s="23" cm="1">
        <f t="array" aca="1" ref="E1921" ca="1">_FV(A1921,"Price")</f>
        <v>22.379100000000001</v>
      </c>
      <c r="F1921" s="27" cm="1">
        <f t="array" aca="1" ref="F1921" ca="1">_FV(A1921,"Change (%)",TRUE)</f>
        <v>1.8320000000000001E-4</v>
      </c>
      <c r="G1921" s="26" cm="1">
        <f t="array" aca="1" ref="G1921" ca="1">_FV(A1921,"Change")</f>
        <v>4.1000000000000003E-3</v>
      </c>
      <c r="H1921" s="23" cm="1">
        <f t="array" aca="1" ref="H1921" ca="1">_FV(A1921,"Open")</f>
        <v>22.41</v>
      </c>
      <c r="I1921" s="23" cm="1">
        <f t="array" aca="1" ref="I1921" ca="1">_FV(A1921,"Low")</f>
        <v>22.379100000000001</v>
      </c>
      <c r="J1921" s="23" cm="1">
        <f t="array" aca="1" ref="J1921" ca="1">_FV(A1921,"High")</f>
        <v>22.41</v>
      </c>
      <c r="K1921" s="23" cm="1">
        <f t="array" aca="1" ref="K1921" ca="1">_FV(A1921,"Previous close",TRUE)</f>
        <v>22.375</v>
      </c>
      <c r="L1921" s="26"/>
      <c r="M1921" s="23" cm="1">
        <f t="array" aca="1" ref="M1921" ca="1">_FV(A1921,"52 week low",TRUE)</f>
        <v>21.85</v>
      </c>
      <c r="N1921" s="23" cm="1">
        <f t="array" aca="1" ref="N1921" ca="1">_FV(A1921,"52 week high",TRUE)</f>
        <v>23.103000000000002</v>
      </c>
      <c r="O1921" s="8" cm="1">
        <f t="array" aca="1" ref="O1921" ca="1">_FV(A1921,"Volume")</f>
        <v>248</v>
      </c>
      <c r="P1921" s="7" cm="1">
        <f t="array" aca="1" ref="P1921" ca="1">_FV(A1921,"Volume average",TRUE)</f>
        <v>650</v>
      </c>
      <c r="Q1921" t="s">
        <v>224</v>
      </c>
      <c r="T1921" s="25" cm="1">
        <f t="array" aca="1" ref="T1921" ca="1">_FV(A1921,"Expense ratio",TRUE)</f>
        <v>5.1000000000000004E-3</v>
      </c>
      <c r="U1921" s="24" cm="1">
        <f t="array" aca="1" ref="U1921" ca="1">_FV(A1921,"Market cap",TRUE)</f>
        <v>21217996.66</v>
      </c>
      <c r="V1921" s="16"/>
      <c r="W1921" s="16"/>
      <c r="Z1921" s="18"/>
      <c r="AA1921" s="20"/>
      <c r="AB1921" s="20"/>
      <c r="AC1921" s="21">
        <v>705</v>
      </c>
      <c r="AE1921" s="18"/>
      <c r="AF1921" s="20"/>
      <c r="AI1921" s="21"/>
      <c r="AJ1921" s="18"/>
      <c r="AL1921" s="18"/>
      <c r="AM1921" s="18"/>
      <c r="AN1921" t="s">
        <v>73</v>
      </c>
      <c r="AO1921" t="str" cm="1">
        <f t="array" aca="1" ref="AO1921" ca="1">_FV(A1921,"Currency")</f>
        <v>USD</v>
      </c>
      <c r="AP1921" t="str" cm="1">
        <f t="array" aca="1" ref="AP1921" ca="1">_FV(A1921,"Exchange")</f>
        <v>NYSE Arca</v>
      </c>
      <c r="AQ1921" s="6" t="str" cm="1">
        <f t="array" aca="1" ref="AQ1921" ca="1">_FV(A1921,"Exchange abbreviation",TRUE)</f>
        <v>ARCX</v>
      </c>
      <c r="AR1921" t="str" cm="1">
        <f t="array" aca="1" ref="AR1921" ca="1">_FV(A1921,"Instrument type",TRUE)</f>
        <v>ETF</v>
      </c>
    </row>
    <row r="1922" spans="1:44" ht="18.75" customHeight="1" x14ac:dyDescent="0.25">
      <c r="A1922" t="e" vm="1935">
        <v>#VALUE!</v>
      </c>
      <c r="B1922" t="s">
        <v>5358</v>
      </c>
      <c r="C1922" t="s">
        <v>5359</v>
      </c>
      <c r="D1922" s="31" cm="1">
        <f t="array" aca="1" ref="D1922" ca="1">_FV(A1922,"Last trade time",TRUE)</f>
        <v>45824.875333240627</v>
      </c>
      <c r="E1922" s="23" cm="1">
        <f t="array" aca="1" ref="E1922" ca="1">_FV(A1922,"Price")</f>
        <v>36.26</v>
      </c>
      <c r="F1922" s="27" cm="1">
        <f t="array" aca="1" ref="F1922" ca="1">_FV(A1922,"Change (%)",TRUE)</f>
        <v>1.5685999999999999E-2</v>
      </c>
      <c r="G1922" s="26" cm="1">
        <f t="array" aca="1" ref="G1922" ca="1">_FV(A1922,"Change")</f>
        <v>0.56000000000000005</v>
      </c>
      <c r="H1922" s="23" cm="1">
        <f t="array" aca="1" ref="H1922" ca="1">_FV(A1922,"Open")</f>
        <v>35.9</v>
      </c>
      <c r="I1922" s="23" cm="1">
        <f t="array" aca="1" ref="I1922" ca="1">_FV(A1922,"Low")</f>
        <v>35.83</v>
      </c>
      <c r="J1922" s="23" cm="1">
        <f t="array" aca="1" ref="J1922" ca="1">_FV(A1922,"High")</f>
        <v>36.51</v>
      </c>
      <c r="K1922" s="23" cm="1">
        <f t="array" aca="1" ref="K1922" ca="1">_FV(A1922,"Previous close",TRUE)</f>
        <v>35.700000000000003</v>
      </c>
      <c r="L1922" s="26"/>
      <c r="M1922" s="23" cm="1">
        <f t="array" aca="1" ref="M1922" ca="1">_FV(A1922,"52 week low",TRUE)</f>
        <v>26.03</v>
      </c>
      <c r="N1922" s="23" cm="1">
        <f t="array" aca="1" ref="N1922" ca="1">_FV(A1922,"52 week high",TRUE)</f>
        <v>36.81</v>
      </c>
      <c r="O1922" s="8" cm="1">
        <f t="array" aca="1" ref="O1922" ca="1">_FV(A1922,"Volume")</f>
        <v>144119</v>
      </c>
      <c r="P1922" s="7" cm="1">
        <f t="array" aca="1" ref="P1922" ca="1">_FV(A1922,"Volume average",TRUE)</f>
        <v>194002</v>
      </c>
      <c r="Q1922" t="s">
        <v>490</v>
      </c>
      <c r="S1922" t="s">
        <v>1795</v>
      </c>
      <c r="T1922" s="25" cm="1">
        <f t="array" aca="1" ref="T1922" ca="1">_FV(A1922,"Expense ratio",TRUE)</f>
        <v>5.1000000000000004E-3</v>
      </c>
      <c r="U1922" s="24" cm="1">
        <f t="array" aca="1" ref="U1922" ca="1">_FV(A1922,"Market cap",TRUE)</f>
        <v>1082175036.9300001</v>
      </c>
      <c r="V1922" s="4">
        <v>1082174976</v>
      </c>
      <c r="W1922" s="4">
        <v>1082174976</v>
      </c>
      <c r="X1922" t="s">
        <v>5360</v>
      </c>
      <c r="Y1922" t="s">
        <v>5361</v>
      </c>
      <c r="Z1922" s="5">
        <v>36.17</v>
      </c>
      <c r="AA1922" s="5">
        <v>33.755566000000002</v>
      </c>
      <c r="AB1922" s="5">
        <v>9.0000004000000003E-4</v>
      </c>
      <c r="AC1922" s="4">
        <v>294849</v>
      </c>
      <c r="AE1922" s="5">
        <v>11.422340637851081</v>
      </c>
      <c r="AF1922" s="5">
        <v>27.15786156218967</v>
      </c>
      <c r="AH1922" s="16"/>
      <c r="AI1922" s="4">
        <v>294849</v>
      </c>
      <c r="AJ1922" s="5">
        <v>10676482.289999999</v>
      </c>
      <c r="AL1922" s="5">
        <v>36.81</v>
      </c>
      <c r="AM1922" s="5">
        <v>26.03</v>
      </c>
      <c r="AN1922" t="s">
        <v>82</v>
      </c>
      <c r="AO1922" t="str" cm="1">
        <f t="array" aca="1" ref="AO1922" ca="1">_FV(A1922,"Currency")</f>
        <v>USD</v>
      </c>
      <c r="AP1922" t="str" cm="1">
        <f t="array" aca="1" ref="AP1922" ca="1">_FV(A1922,"Exchange")</f>
        <v>Nasdaq Stock Market</v>
      </c>
      <c r="AQ1922" s="6" t="str" cm="1">
        <f t="array" aca="1" ref="AQ1922" ca="1">_FV(A1922,"Exchange abbreviation",TRUE)</f>
        <v>XNAS</v>
      </c>
      <c r="AR1922" t="str" cm="1">
        <f t="array" aca="1" ref="AR1922" ca="1">_FV(A1922,"Instrument type",TRUE)</f>
        <v>ETF</v>
      </c>
    </row>
    <row r="1923" spans="1:44" ht="18.75" customHeight="1" x14ac:dyDescent="0.25">
      <c r="A1923" t="e" vm="1936">
        <v>#VALUE!</v>
      </c>
      <c r="B1923" t="s">
        <v>5362</v>
      </c>
      <c r="C1923" t="s">
        <v>5363</v>
      </c>
      <c r="D1923" s="31" cm="1">
        <f t="array" aca="1" ref="D1923" ca="1">_FV(A1923,"Last trade time",TRUE)</f>
        <v>45824.843750196094</v>
      </c>
      <c r="E1923" s="23" cm="1">
        <f t="array" aca="1" ref="E1923" ca="1">_FV(A1923,"Price")</f>
        <v>20.309999999999999</v>
      </c>
      <c r="F1923" s="27" cm="1">
        <f t="array" aca="1" ref="F1923" ca="1">_FV(A1923,"Change (%)",TRUE)</f>
        <v>-4.4120000000000001E-3</v>
      </c>
      <c r="G1923" s="26" cm="1">
        <f t="array" aca="1" ref="G1923" ca="1">_FV(A1923,"Change")</f>
        <v>-0.09</v>
      </c>
      <c r="H1923" s="23" cm="1">
        <f t="array" aca="1" ref="H1923" ca="1">_FV(A1923,"Open")</f>
        <v>20.39</v>
      </c>
      <c r="I1923" s="23" cm="1">
        <f t="array" aca="1" ref="I1923" ca="1">_FV(A1923,"Low")</f>
        <v>20.309999999999999</v>
      </c>
      <c r="J1923" s="23" cm="1">
        <f t="array" aca="1" ref="J1923" ca="1">_FV(A1923,"High")</f>
        <v>20.3947</v>
      </c>
      <c r="K1923" s="23" cm="1">
        <f t="array" aca="1" ref="K1923" ca="1">_FV(A1923,"Previous close",TRUE)</f>
        <v>20.399999999999999</v>
      </c>
      <c r="L1923" s="26"/>
      <c r="M1923" s="23" cm="1">
        <f t="array" aca="1" ref="M1923" ca="1">_FV(A1923,"52 week low",TRUE)</f>
        <v>19.149999999999999</v>
      </c>
      <c r="N1923" s="23" cm="1">
        <f t="array" aca="1" ref="N1923" ca="1">_FV(A1923,"52 week high",TRUE)</f>
        <v>22.91</v>
      </c>
      <c r="O1923" s="8" cm="1">
        <f t="array" aca="1" ref="O1923" ca="1">_FV(A1923,"Volume")</f>
        <v>5887</v>
      </c>
      <c r="P1923" s="7" cm="1">
        <f t="array" aca="1" ref="P1923" ca="1">_FV(A1923,"Volume average",TRUE)</f>
        <v>4189</v>
      </c>
      <c r="Q1923" t="s">
        <v>2519</v>
      </c>
      <c r="S1923" t="s">
        <v>5364</v>
      </c>
      <c r="T1923" s="25" cm="1">
        <f t="array" aca="1" ref="T1923" ca="1">_FV(A1923,"Expense ratio",TRUE)</f>
        <v>5.1000000000000004E-3</v>
      </c>
      <c r="U1923" s="24" cm="1">
        <f t="array" aca="1" ref="U1923" ca="1">_FV(A1923,"Market cap",TRUE)</f>
        <v>18855818.199999999</v>
      </c>
      <c r="V1923" s="4">
        <v>18855818</v>
      </c>
      <c r="W1923" s="4">
        <v>18855818</v>
      </c>
      <c r="X1923" t="s">
        <v>5365</v>
      </c>
      <c r="Y1923" t="s">
        <v>5366</v>
      </c>
      <c r="Z1923" s="5">
        <v>20.268000000000001</v>
      </c>
      <c r="AA1923" s="20"/>
      <c r="AB1923" s="5">
        <v>4.9399999999999999E-2</v>
      </c>
      <c r="AC1923" s="4">
        <v>7226</v>
      </c>
      <c r="AE1923" s="5">
        <v>2.0186445222635911</v>
      </c>
      <c r="AF1923" s="5">
        <v>5.3590389958374729</v>
      </c>
      <c r="AI1923" s="4">
        <v>7226</v>
      </c>
      <c r="AJ1923" s="5">
        <v>146543.28</v>
      </c>
      <c r="AL1923" s="5">
        <v>22.91</v>
      </c>
      <c r="AM1923" s="5">
        <v>19.149999999999999</v>
      </c>
      <c r="AN1923" t="s">
        <v>47</v>
      </c>
      <c r="AO1923" t="str" cm="1">
        <f t="array" aca="1" ref="AO1923" ca="1">_FV(A1923,"Currency")</f>
        <v>USD</v>
      </c>
      <c r="AP1923" t="str" cm="1">
        <f t="array" aca="1" ref="AP1923" ca="1">_FV(A1923,"Exchange")</f>
        <v>Nasdaq Stock Market</v>
      </c>
      <c r="AQ1923" s="6" t="str" cm="1">
        <f t="array" aca="1" ref="AQ1923" ca="1">_FV(A1923,"Exchange abbreviation",TRUE)</f>
        <v>XNAS</v>
      </c>
      <c r="AR1923" t="str" cm="1">
        <f t="array" aca="1" ref="AR1923" ca="1">_FV(A1923,"Instrument type",TRUE)</f>
        <v>ETF</v>
      </c>
    </row>
    <row r="1924" spans="1:44" ht="18.75" customHeight="1" x14ac:dyDescent="0.25">
      <c r="A1924" t="e" vm="1937">
        <v>#VALUE!</v>
      </c>
      <c r="B1924" t="s">
        <v>5367</v>
      </c>
      <c r="C1924" t="s">
        <v>5368</v>
      </c>
      <c r="D1924" s="31" cm="1">
        <f t="array" aca="1" ref="D1924" ca="1">_FV(A1924,"Last trade time",TRUE)</f>
        <v>45824.840277823438</v>
      </c>
      <c r="E1924" s="23" cm="1">
        <f t="array" aca="1" ref="E1924" ca="1">_FV(A1924,"Price")</f>
        <v>22.28</v>
      </c>
      <c r="F1924" s="27" cm="1">
        <f t="array" aca="1" ref="F1924" ca="1">_FV(A1924,"Change (%)",TRUE)</f>
        <v>-2.2440000000000001E-4</v>
      </c>
      <c r="G1924" s="26" cm="1">
        <f t="array" aca="1" ref="G1924" ca="1">_FV(A1924,"Change")</f>
        <v>-5.0000000000000001E-3</v>
      </c>
      <c r="H1924" s="23" cm="1">
        <f t="array" aca="1" ref="H1924" ca="1">_FV(A1924,"Open")</f>
        <v>22.3</v>
      </c>
      <c r="I1924" s="23" cm="1">
        <f t="array" aca="1" ref="I1924" ca="1">_FV(A1924,"Low")</f>
        <v>22.28</v>
      </c>
      <c r="J1924" s="23" cm="1">
        <f t="array" aca="1" ref="J1924" ca="1">_FV(A1924,"High")</f>
        <v>22.31</v>
      </c>
      <c r="K1924" s="23" cm="1">
        <f t="array" aca="1" ref="K1924" ca="1">_FV(A1924,"Previous close",TRUE)</f>
        <v>22.285</v>
      </c>
      <c r="L1924" s="26"/>
      <c r="M1924" s="23" cm="1">
        <f t="array" aca="1" ref="M1924" ca="1">_FV(A1924,"52 week low",TRUE)</f>
        <v>21.3368</v>
      </c>
      <c r="N1924" s="23" cm="1">
        <f t="array" aca="1" ref="N1924" ca="1">_FV(A1924,"52 week high",TRUE)</f>
        <v>22.979900000000001</v>
      </c>
      <c r="O1924" s="8" cm="1">
        <f t="array" aca="1" ref="O1924" ca="1">_FV(A1924,"Volume")</f>
        <v>585</v>
      </c>
      <c r="P1924" s="7" cm="1">
        <f t="array" aca="1" ref="P1924" ca="1">_FV(A1924,"Volume average",TRUE)</f>
        <v>1721</v>
      </c>
      <c r="Q1924" t="s">
        <v>2314</v>
      </c>
      <c r="R1924" t="s">
        <v>2315</v>
      </c>
      <c r="S1924" t="s">
        <v>376</v>
      </c>
      <c r="T1924" s="25" cm="1">
        <f t="array" aca="1" ref="T1924" ca="1">_FV(A1924,"Expense ratio",TRUE)</f>
        <v>5.1000000000000004E-3</v>
      </c>
      <c r="U1924" s="24" cm="1">
        <f t="array" aca="1" ref="U1924" ca="1">_FV(A1924,"Market cap",TRUE)</f>
        <v>17887799.239999998</v>
      </c>
      <c r="V1924" s="4">
        <v>17887800</v>
      </c>
      <c r="W1924" s="4">
        <v>17887800</v>
      </c>
      <c r="X1924" t="s">
        <v>884</v>
      </c>
      <c r="Y1924" t="s">
        <v>5369</v>
      </c>
      <c r="Z1924" s="5">
        <v>22.38</v>
      </c>
      <c r="AA1924" s="20"/>
      <c r="AB1924" s="5">
        <v>1.89E-2</v>
      </c>
      <c r="AC1924" s="4">
        <v>3236</v>
      </c>
      <c r="AE1924" s="5">
        <v>2.0572274775753518</v>
      </c>
      <c r="AF1924" s="5">
        <v>3.6912348971457121</v>
      </c>
      <c r="AI1924" s="4">
        <v>3236</v>
      </c>
      <c r="AJ1924" s="5">
        <v>71984.820000000007</v>
      </c>
      <c r="AL1924" s="5">
        <v>22.98</v>
      </c>
      <c r="AM1924" s="5">
        <v>21.337</v>
      </c>
      <c r="AN1924" t="s">
        <v>47</v>
      </c>
      <c r="AO1924" t="str" cm="1">
        <f t="array" aca="1" ref="AO1924" ca="1">_FV(A1924,"Currency")</f>
        <v>USD</v>
      </c>
      <c r="AP1924" t="str" cm="1">
        <f t="array" aca="1" ref="AP1924" ca="1">_FV(A1924,"Exchange")</f>
        <v>NYSE Arca</v>
      </c>
      <c r="AQ1924" s="6" t="str" cm="1">
        <f t="array" aca="1" ref="AQ1924" ca="1">_FV(A1924,"Exchange abbreviation",TRUE)</f>
        <v>ARCX</v>
      </c>
      <c r="AR1924" t="str" cm="1">
        <f t="array" aca="1" ref="AR1924" ca="1">_FV(A1924,"Instrument type",TRUE)</f>
        <v>ETF</v>
      </c>
    </row>
    <row r="1925" spans="1:44" ht="18.75" customHeight="1" x14ac:dyDescent="0.25">
      <c r="A1925" t="e" vm="1938">
        <v>#VALUE!</v>
      </c>
      <c r="B1925" t="s">
        <v>5370</v>
      </c>
      <c r="C1925" t="s">
        <v>5371</v>
      </c>
      <c r="D1925" s="31" cm="1">
        <f t="array" aca="1" ref="D1925" ca="1">_FV(A1925,"Last trade time",TRUE)</f>
        <v>45824.897737187501</v>
      </c>
      <c r="E1925" s="23" cm="1">
        <f t="array" aca="1" ref="E1925" ca="1">_FV(A1925,"Price")</f>
        <v>106.64</v>
      </c>
      <c r="F1925" s="27" cm="1">
        <f t="array" aca="1" ref="F1925" ca="1">_FV(A1925,"Change (%)",TRUE)</f>
        <v>7.0830000000000008E-3</v>
      </c>
      <c r="G1925" s="26" cm="1">
        <f t="array" aca="1" ref="G1925" ca="1">_FV(A1925,"Change")</f>
        <v>0.75</v>
      </c>
      <c r="H1925" s="23" cm="1">
        <f t="array" aca="1" ref="H1925" ca="1">_FV(A1925,"Open")</f>
        <v>106.68</v>
      </c>
      <c r="I1925" s="23" cm="1">
        <f t="array" aca="1" ref="I1925" ca="1">_FV(A1925,"Low")</f>
        <v>106.47</v>
      </c>
      <c r="J1925" s="23" cm="1">
        <f t="array" aca="1" ref="J1925" ca="1">_FV(A1925,"High")</f>
        <v>106.935</v>
      </c>
      <c r="K1925" s="23" cm="1">
        <f t="array" aca="1" ref="K1925" ca="1">_FV(A1925,"Previous close",TRUE)</f>
        <v>105.89</v>
      </c>
      <c r="L1925" s="26"/>
      <c r="M1925" s="23" cm="1">
        <f t="array" aca="1" ref="M1925" ca="1">_FV(A1925,"52 week low",TRUE)</f>
        <v>89.31</v>
      </c>
      <c r="N1925" s="23" cm="1">
        <f t="array" aca="1" ref="N1925" ca="1">_FV(A1925,"52 week high",TRUE)</f>
        <v>111.64</v>
      </c>
      <c r="O1925" s="8" cm="1">
        <f t="array" aca="1" ref="O1925" ca="1">_FV(A1925,"Volume")</f>
        <v>26093</v>
      </c>
      <c r="P1925" s="7" cm="1">
        <f t="array" aca="1" ref="P1925" ca="1">_FV(A1925,"Volume average",TRUE)</f>
        <v>30335</v>
      </c>
      <c r="Q1925" t="s">
        <v>2547</v>
      </c>
      <c r="S1925" t="s">
        <v>318</v>
      </c>
      <c r="T1925" s="25" cm="1">
        <f t="array" aca="1" ref="T1925" ca="1">_FV(A1925,"Expense ratio",TRUE)</f>
        <v>5.1000000000000004E-3</v>
      </c>
      <c r="U1925" s="24" cm="1">
        <f t="array" aca="1" ref="U1925" ca="1">_FV(A1925,"Market cap",TRUE)</f>
        <v>1817390539.74</v>
      </c>
      <c r="V1925" s="4">
        <v>1817365504</v>
      </c>
      <c r="W1925" s="4">
        <v>1817365504</v>
      </c>
      <c r="Y1925" t="s">
        <v>4255</v>
      </c>
      <c r="Z1925" s="5">
        <v>107.28</v>
      </c>
      <c r="AA1925" s="5">
        <v>24.284078999999998</v>
      </c>
      <c r="AB1925" s="5">
        <v>7.0999996000000003E-3</v>
      </c>
      <c r="AC1925" s="4">
        <v>45366</v>
      </c>
      <c r="AE1925" s="5">
        <v>5.8718111622830804</v>
      </c>
      <c r="AF1925" s="5">
        <v>7.0994151734878663</v>
      </c>
      <c r="AI1925" s="4">
        <v>45366</v>
      </c>
      <c r="AJ1925" s="5">
        <v>4866864.4800000004</v>
      </c>
      <c r="AL1925" s="5">
        <v>111.64</v>
      </c>
      <c r="AM1925" s="5">
        <v>89.31</v>
      </c>
      <c r="AN1925" t="s">
        <v>90</v>
      </c>
      <c r="AO1925" t="str" cm="1">
        <f t="array" aca="1" ref="AO1925" ca="1">_FV(A1925,"Currency")</f>
        <v>USD</v>
      </c>
      <c r="AP1925" t="str" cm="1">
        <f t="array" aca="1" ref="AP1925" ca="1">_FV(A1925,"Exchange")</f>
        <v>NYSE Arca</v>
      </c>
      <c r="AQ1925" s="6" t="str" cm="1">
        <f t="array" aca="1" ref="AQ1925" ca="1">_FV(A1925,"Exchange abbreviation",TRUE)</f>
        <v>ARCX</v>
      </c>
      <c r="AR1925" t="str" cm="1">
        <f t="array" aca="1" ref="AR1925" ca="1">_FV(A1925,"Instrument type",TRUE)</f>
        <v>ETF</v>
      </c>
    </row>
    <row r="1926" spans="1:44" ht="18.75" customHeight="1" x14ac:dyDescent="0.25">
      <c r="A1926" t="e" vm="1939">
        <v>#VALUE!</v>
      </c>
      <c r="B1926" t="s">
        <v>5372</v>
      </c>
      <c r="C1926" t="s">
        <v>5373</v>
      </c>
      <c r="D1926" s="31" cm="1">
        <f t="array" aca="1" ref="D1926" ca="1">_FV(A1926,"Last trade time",TRUE)</f>
        <v>45824.840277789066</v>
      </c>
      <c r="E1926" s="23" cm="1">
        <f t="array" aca="1" ref="E1926" ca="1">_FV(A1926,"Price")</f>
        <v>26.13</v>
      </c>
      <c r="F1926" s="27" cm="1">
        <f t="array" aca="1" ref="F1926" ca="1">_FV(A1926,"Change (%)",TRUE)</f>
        <v>1.1613999999999999E-2</v>
      </c>
      <c r="G1926" s="26" cm="1">
        <f t="array" aca="1" ref="G1926" ca="1">_FV(A1926,"Change")</f>
        <v>0.3</v>
      </c>
      <c r="H1926" s="23" cm="1">
        <f t="array" aca="1" ref="H1926" ca="1">_FV(A1926,"Open")</f>
        <v>26.05</v>
      </c>
      <c r="I1926" s="23" cm="1">
        <f t="array" aca="1" ref="I1926" ca="1">_FV(A1926,"Low")</f>
        <v>26.02</v>
      </c>
      <c r="J1926" s="23" cm="1">
        <f t="array" aca="1" ref="J1926" ca="1">_FV(A1926,"High")</f>
        <v>26.2746</v>
      </c>
      <c r="K1926" s="23" cm="1">
        <f t="array" aca="1" ref="K1926" ca="1">_FV(A1926,"Previous close",TRUE)</f>
        <v>25.83</v>
      </c>
      <c r="L1926" s="26"/>
      <c r="M1926" s="23" cm="1">
        <f t="array" aca="1" ref="M1926" ca="1">_FV(A1926,"52 week low",TRUE)</f>
        <v>20.57</v>
      </c>
      <c r="N1926" s="23" cm="1">
        <f t="array" aca="1" ref="N1926" ca="1">_FV(A1926,"52 week high",TRUE)</f>
        <v>26.66</v>
      </c>
      <c r="O1926" s="8" cm="1">
        <f t="array" aca="1" ref="O1926" ca="1">_FV(A1926,"Volume")</f>
        <v>272743</v>
      </c>
      <c r="P1926" s="7" cm="1">
        <f t="array" aca="1" ref="P1926" ca="1">_FV(A1926,"Volume average",TRUE)</f>
        <v>410989</v>
      </c>
      <c r="Q1926" t="s">
        <v>496</v>
      </c>
      <c r="S1926" t="s">
        <v>5374</v>
      </c>
      <c r="T1926" s="25" cm="1">
        <f t="array" aca="1" ref="T1926" ca="1">_FV(A1926,"Expense ratio",TRUE)</f>
        <v>5.1000000000000004E-3</v>
      </c>
      <c r="U1926" s="24" cm="1">
        <f t="array" aca="1" ref="U1926" ca="1">_FV(A1926,"Market cap",TRUE)</f>
        <v>244378560.52000001</v>
      </c>
      <c r="V1926" s="4">
        <v>244378560</v>
      </c>
      <c r="W1926" s="4">
        <v>244378560</v>
      </c>
      <c r="X1926" t="s">
        <v>5375</v>
      </c>
      <c r="Y1926" t="s">
        <v>260</v>
      </c>
      <c r="Z1926" s="5">
        <v>26.17</v>
      </c>
      <c r="AA1926" s="5">
        <v>22.103928</v>
      </c>
      <c r="AB1926" s="20"/>
      <c r="AC1926" s="4">
        <v>482152</v>
      </c>
      <c r="AE1926" s="5">
        <v>0.73520914611073795</v>
      </c>
      <c r="AF1926" s="20"/>
      <c r="AI1926" s="4">
        <v>482152</v>
      </c>
      <c r="AJ1926" s="5">
        <v>12622739.359999999</v>
      </c>
      <c r="AL1926" s="5">
        <v>26.66</v>
      </c>
      <c r="AM1926" s="5">
        <v>20.57</v>
      </c>
      <c r="AN1926" t="s">
        <v>82</v>
      </c>
      <c r="AO1926" t="str" cm="1">
        <f t="array" aca="1" ref="AO1926" ca="1">_FV(A1926,"Currency")</f>
        <v>USD</v>
      </c>
      <c r="AP1926" t="str" cm="1">
        <f t="array" aca="1" ref="AP1926" ca="1">_FV(A1926,"Exchange")</f>
        <v>NYSE Arca</v>
      </c>
      <c r="AQ1926" s="6" t="str" cm="1">
        <f t="array" aca="1" ref="AQ1926" ca="1">_FV(A1926,"Exchange abbreviation",TRUE)</f>
        <v>ARCX</v>
      </c>
      <c r="AR1926" t="str" cm="1">
        <f t="array" aca="1" ref="AR1926" ca="1">_FV(A1926,"Instrument type",TRUE)</f>
        <v>ETF</v>
      </c>
    </row>
    <row r="1927" spans="1:44" ht="18.75" customHeight="1" x14ac:dyDescent="0.25">
      <c r="A1927" t="e" vm="1940">
        <v>#VALUE!</v>
      </c>
      <c r="B1927" t="s">
        <v>5376</v>
      </c>
      <c r="C1927" t="s">
        <v>5377</v>
      </c>
      <c r="D1927" s="31" cm="1">
        <f t="array" aca="1" ref="D1927" ca="1">_FV(A1927,"Last trade time",TRUE)</f>
        <v>45824.843750265623</v>
      </c>
      <c r="E1927" s="23" cm="1">
        <f t="array" aca="1" ref="E1927" ca="1">_FV(A1927,"Price")</f>
        <v>23.84</v>
      </c>
      <c r="F1927" s="27" cm="1">
        <f t="array" aca="1" ref="F1927" ca="1">_FV(A1927,"Change (%)",TRUE)</f>
        <v>4.2120000000000005E-3</v>
      </c>
      <c r="G1927" s="26" cm="1">
        <f t="array" aca="1" ref="G1927" ca="1">_FV(A1927,"Change")</f>
        <v>0.1</v>
      </c>
      <c r="H1927" s="23" cm="1">
        <f t="array" aca="1" ref="H1927" ca="1">_FV(A1927,"Open")</f>
        <v>23.856999999999999</v>
      </c>
      <c r="I1927" s="23" cm="1">
        <f t="array" aca="1" ref="I1927" ca="1">_FV(A1927,"Low")</f>
        <v>23.68</v>
      </c>
      <c r="J1927" s="23" cm="1">
        <f t="array" aca="1" ref="J1927" ca="1">_FV(A1927,"High")</f>
        <v>23.87</v>
      </c>
      <c r="K1927" s="23" cm="1">
        <f t="array" aca="1" ref="K1927" ca="1">_FV(A1927,"Previous close",TRUE)</f>
        <v>23.74</v>
      </c>
      <c r="L1927" s="26"/>
      <c r="M1927" s="23" cm="1">
        <f t="array" aca="1" ref="M1927" ca="1">_FV(A1927,"52 week low",TRUE)</f>
        <v>20.69</v>
      </c>
      <c r="N1927" s="23" cm="1">
        <f t="array" aca="1" ref="N1927" ca="1">_FV(A1927,"52 week high",TRUE)</f>
        <v>26.79</v>
      </c>
      <c r="O1927" s="8" cm="1">
        <f t="array" aca="1" ref="O1927" ca="1">_FV(A1927,"Volume")</f>
        <v>32588</v>
      </c>
      <c r="P1927" s="7" cm="1">
        <f t="array" aca="1" ref="P1927" ca="1">_FV(A1927,"Volume average",TRUE)</f>
        <v>9524</v>
      </c>
      <c r="Q1927" t="s">
        <v>119</v>
      </c>
      <c r="T1927" s="25" cm="1">
        <f t="array" aca="1" ref="T1927" ca="1">_FV(A1927,"Expense ratio",TRUE)</f>
        <v>5.1000000000000004E-3</v>
      </c>
      <c r="U1927" s="24" cm="1">
        <f t="array" aca="1" ref="U1927" ca="1">_FV(A1927,"Market cap",TRUE)</f>
        <v>49607392.009999998</v>
      </c>
      <c r="V1927" s="16"/>
      <c r="W1927" s="16"/>
      <c r="Z1927" s="18"/>
      <c r="AA1927" s="20"/>
      <c r="AB1927" s="20"/>
      <c r="AC1927" s="21">
        <v>9635</v>
      </c>
      <c r="AE1927" s="18"/>
      <c r="AF1927" s="20"/>
      <c r="AI1927" s="21"/>
      <c r="AJ1927" s="18"/>
      <c r="AL1927" s="18"/>
      <c r="AM1927" s="18"/>
      <c r="AN1927" t="s">
        <v>73</v>
      </c>
      <c r="AO1927" t="str" cm="1">
        <f t="array" aca="1" ref="AO1927" ca="1">_FV(A1927,"Currency")</f>
        <v>USD</v>
      </c>
      <c r="AP1927" t="str" cm="1">
        <f t="array" aca="1" ref="AP1927" ca="1">_FV(A1927,"Exchange")</f>
        <v>Nasdaq Stock Market</v>
      </c>
      <c r="AQ1927" s="6" t="str" cm="1">
        <f t="array" aca="1" ref="AQ1927" ca="1">_FV(A1927,"Exchange abbreviation",TRUE)</f>
        <v>XNAS</v>
      </c>
      <c r="AR1927" t="str" cm="1">
        <f t="array" aca="1" ref="AR1927" ca="1">_FV(A1927,"Instrument type",TRUE)</f>
        <v>ETF</v>
      </c>
    </row>
    <row r="1928" spans="1:44" ht="18.75" customHeight="1" x14ac:dyDescent="0.25">
      <c r="A1928" t="e" vm="1941">
        <v>#VALUE!</v>
      </c>
      <c r="B1928" t="s">
        <v>5378</v>
      </c>
      <c r="C1928" t="s">
        <v>5379</v>
      </c>
      <c r="D1928" s="31" cm="1">
        <f t="array" aca="1" ref="D1928" ca="1">_FV(A1928,"Last trade time",TRUE)</f>
        <v>45824.862853275001</v>
      </c>
      <c r="E1928" s="23" cm="1">
        <f t="array" aca="1" ref="E1928" ca="1">_FV(A1928,"Price")</f>
        <v>19.739999999999998</v>
      </c>
      <c r="F1928" s="27" cm="1">
        <f t="array" aca="1" ref="F1928" ca="1">_FV(A1928,"Change (%)",TRUE)</f>
        <v>-2.0219999999999999E-3</v>
      </c>
      <c r="G1928" s="26" cm="1">
        <f t="array" aca="1" ref="G1928" ca="1">_FV(A1928,"Change")</f>
        <v>-0.04</v>
      </c>
      <c r="H1928" s="23" cm="1">
        <f t="array" aca="1" ref="H1928" ca="1">_FV(A1928,"Open")</f>
        <v>19.82</v>
      </c>
      <c r="I1928" s="23" cm="1">
        <f t="array" aca="1" ref="I1928" ca="1">_FV(A1928,"Low")</f>
        <v>19.739999999999998</v>
      </c>
      <c r="J1928" s="23" cm="1">
        <f t="array" aca="1" ref="J1928" ca="1">_FV(A1928,"High")</f>
        <v>19.895</v>
      </c>
      <c r="K1928" s="23" cm="1">
        <f t="array" aca="1" ref="K1928" ca="1">_FV(A1928,"Previous close",TRUE)</f>
        <v>19.78</v>
      </c>
      <c r="L1928" s="26"/>
      <c r="M1928" s="23" cm="1">
        <f t="array" aca="1" ref="M1928" ca="1">_FV(A1928,"52 week low",TRUE)</f>
        <v>17.91</v>
      </c>
      <c r="N1928" s="23" cm="1">
        <f t="array" aca="1" ref="N1928" ca="1">_FV(A1928,"52 week high",TRUE)</f>
        <v>20.79</v>
      </c>
      <c r="O1928" s="8" cm="1">
        <f t="array" aca="1" ref="O1928" ca="1">_FV(A1928,"Volume")</f>
        <v>8134</v>
      </c>
      <c r="P1928" s="7" cm="1">
        <f t="array" aca="1" ref="P1928" ca="1">_FV(A1928,"Volume average",TRUE)</f>
        <v>48084</v>
      </c>
      <c r="Q1928" t="s">
        <v>119</v>
      </c>
      <c r="T1928" s="25" cm="1">
        <f t="array" aca="1" ref="T1928" ca="1">_FV(A1928,"Expense ratio",TRUE)</f>
        <v>5.1000000000000004E-3</v>
      </c>
      <c r="U1928" s="24" cm="1">
        <f t="array" aca="1" ref="U1928" ca="1">_FV(A1928,"Market cap",TRUE)</f>
        <v>523964930.74000001</v>
      </c>
      <c r="V1928" s="16"/>
      <c r="W1928" s="16"/>
      <c r="Z1928" s="18"/>
      <c r="AA1928" s="20"/>
      <c r="AB1928" s="20"/>
      <c r="AC1928" s="21">
        <v>46089</v>
      </c>
      <c r="AE1928" s="18"/>
      <c r="AF1928" s="20"/>
      <c r="AI1928" s="21"/>
      <c r="AJ1928" s="18"/>
      <c r="AL1928" s="18"/>
      <c r="AM1928" s="18"/>
      <c r="AN1928" t="s">
        <v>73</v>
      </c>
      <c r="AO1928" t="str" cm="1">
        <f t="array" aca="1" ref="AO1928" ca="1">_FV(A1928,"Currency")</f>
        <v>USD</v>
      </c>
      <c r="AP1928" t="str" cm="1">
        <f t="array" aca="1" ref="AP1928" ca="1">_FV(A1928,"Exchange")</f>
        <v>NYSE Arca</v>
      </c>
      <c r="AQ1928" s="6" t="str" cm="1">
        <f t="array" aca="1" ref="AQ1928" ca="1">_FV(A1928,"Exchange abbreviation",TRUE)</f>
        <v>ARCX</v>
      </c>
      <c r="AR1928" t="str" cm="1">
        <f t="array" aca="1" ref="AR1928" ca="1">_FV(A1928,"Instrument type",TRUE)</f>
        <v>ETF</v>
      </c>
    </row>
    <row r="1929" spans="1:44" ht="18.75" customHeight="1" x14ac:dyDescent="0.25">
      <c r="A1929" t="e" vm="1942">
        <v>#VALUE!</v>
      </c>
      <c r="B1929" t="s">
        <v>5380</v>
      </c>
      <c r="C1929" t="s">
        <v>5381</v>
      </c>
      <c r="D1929" s="31" cm="1">
        <f t="array" aca="1" ref="D1929" ca="1">_FV(A1929,"Last trade time",TRUE)</f>
        <v>45824.843750265623</v>
      </c>
      <c r="E1929" s="23" cm="1">
        <f t="array" aca="1" ref="E1929" ca="1">_FV(A1929,"Price")</f>
        <v>32.6</v>
      </c>
      <c r="F1929" s="27" cm="1">
        <f t="array" aca="1" ref="F1929" ca="1">_FV(A1929,"Change (%)",TRUE)</f>
        <v>-1.8370000000000001E-3</v>
      </c>
      <c r="G1929" s="26" cm="1">
        <f t="array" aca="1" ref="G1929" ca="1">_FV(A1929,"Change")</f>
        <v>-0.06</v>
      </c>
      <c r="H1929" s="23" cm="1">
        <f t="array" aca="1" ref="H1929" ca="1">_FV(A1929,"Open")</f>
        <v>32.92</v>
      </c>
      <c r="I1929" s="23" cm="1">
        <f t="array" aca="1" ref="I1929" ca="1">_FV(A1929,"Low")</f>
        <v>32.6</v>
      </c>
      <c r="J1929" s="23" cm="1">
        <f t="array" aca="1" ref="J1929" ca="1">_FV(A1929,"High")</f>
        <v>32.92</v>
      </c>
      <c r="K1929" s="23" cm="1">
        <f t="array" aca="1" ref="K1929" ca="1">_FV(A1929,"Previous close",TRUE)</f>
        <v>32.659999999999997</v>
      </c>
      <c r="L1929" s="26"/>
      <c r="M1929" s="23" cm="1">
        <f t="array" aca="1" ref="M1929" ca="1">_FV(A1929,"52 week low",TRUE)</f>
        <v>28.07</v>
      </c>
      <c r="N1929" s="23" cm="1">
        <f t="array" aca="1" ref="N1929" ca="1">_FV(A1929,"52 week high",TRUE)</f>
        <v>32.92</v>
      </c>
      <c r="O1929" s="8" cm="1">
        <f t="array" aca="1" ref="O1929" ca="1">_FV(A1929,"Volume")</f>
        <v>357</v>
      </c>
      <c r="P1929" s="7" cm="1">
        <f t="array" aca="1" ref="P1929" ca="1">_FV(A1929,"Volume average",TRUE)</f>
        <v>647</v>
      </c>
      <c r="Q1929" t="s">
        <v>449</v>
      </c>
      <c r="T1929" s="25" cm="1">
        <f t="array" aca="1" ref="T1929" ca="1">_FV(A1929,"Expense ratio",TRUE)</f>
        <v>5.1000000000000004E-3</v>
      </c>
      <c r="U1929" s="24" cm="1">
        <f t="array" aca="1" ref="U1929" ca="1">_FV(A1929,"Market cap",TRUE)</f>
        <v>7295469.1699999999</v>
      </c>
      <c r="V1929" s="16"/>
      <c r="W1929" s="16"/>
      <c r="X1929" t="s">
        <v>5382</v>
      </c>
      <c r="Z1929" s="18"/>
      <c r="AA1929" s="20"/>
      <c r="AB1929" s="20"/>
      <c r="AC1929" s="21">
        <v>1026</v>
      </c>
      <c r="AE1929" s="18"/>
      <c r="AF1929" s="20"/>
      <c r="AI1929" s="21"/>
      <c r="AJ1929" s="18"/>
      <c r="AL1929" s="18"/>
      <c r="AM1929" s="18"/>
      <c r="AN1929" t="s">
        <v>73</v>
      </c>
      <c r="AO1929" t="str" cm="1">
        <f t="array" aca="1" ref="AO1929" ca="1">_FV(A1929,"Currency")</f>
        <v>USD</v>
      </c>
      <c r="AP1929" t="str" cm="1">
        <f t="array" aca="1" ref="AP1929" ca="1">_FV(A1929,"Exchange")</f>
        <v>Nasdaq Stock Market</v>
      </c>
      <c r="AQ1929" s="6" t="str" cm="1">
        <f t="array" aca="1" ref="AQ1929" ca="1">_FV(A1929,"Exchange abbreviation",TRUE)</f>
        <v>XNAS</v>
      </c>
      <c r="AR1929" t="str" cm="1">
        <f t="array" aca="1" ref="AR1929" ca="1">_FV(A1929,"Instrument type",TRUE)</f>
        <v>ETF</v>
      </c>
    </row>
    <row r="1930" spans="1:44" ht="18.75" customHeight="1" x14ac:dyDescent="0.25">
      <c r="A1930" t="e" vm="1943">
        <v>#VALUE!</v>
      </c>
      <c r="B1930" t="s">
        <v>5383</v>
      </c>
      <c r="C1930" t="s">
        <v>5384</v>
      </c>
      <c r="D1930" s="31" cm="1">
        <f t="array" aca="1" ref="D1930" ca="1">_FV(A1930,"Last trade time",TRUE)</f>
        <v>45824.843750265623</v>
      </c>
      <c r="E1930" s="23" cm="1">
        <f t="array" aca="1" ref="E1930" ca="1">_FV(A1930,"Price")</f>
        <v>29.259799999999998</v>
      </c>
      <c r="F1930" s="27" cm="1">
        <f t="array" aca="1" ref="F1930" ca="1">_FV(A1930,"Change (%)",TRUE)</f>
        <v>1.3150999999999999E-2</v>
      </c>
      <c r="G1930" s="26" cm="1">
        <f t="array" aca="1" ref="G1930" ca="1">_FV(A1930,"Change")</f>
        <v>0.37980000000000003</v>
      </c>
      <c r="H1930" s="23" cm="1">
        <f t="array" aca="1" ref="H1930" ca="1">_FV(A1930,"Open")</f>
        <v>29.19</v>
      </c>
      <c r="I1930" s="23" cm="1">
        <f t="array" aca="1" ref="I1930" ca="1">_FV(A1930,"Low")</f>
        <v>29.13</v>
      </c>
      <c r="J1930" s="23" cm="1">
        <f t="array" aca="1" ref="J1930" ca="1">_FV(A1930,"High")</f>
        <v>29.369</v>
      </c>
      <c r="K1930" s="23" cm="1">
        <f t="array" aca="1" ref="K1930" ca="1">_FV(A1930,"Previous close",TRUE)</f>
        <v>28.88</v>
      </c>
      <c r="L1930" s="26"/>
      <c r="M1930" s="23" cm="1">
        <f t="array" aca="1" ref="M1930" ca="1">_FV(A1930,"52 week low",TRUE)</f>
        <v>22.22</v>
      </c>
      <c r="N1930" s="23" cm="1">
        <f t="array" aca="1" ref="N1930" ca="1">_FV(A1930,"52 week high",TRUE)</f>
        <v>30.1</v>
      </c>
      <c r="O1930" s="8" cm="1">
        <f t="array" aca="1" ref="O1930" ca="1">_FV(A1930,"Volume")</f>
        <v>40784</v>
      </c>
      <c r="P1930" s="7" cm="1">
        <f t="array" aca="1" ref="P1930" ca="1">_FV(A1930,"Volume average",TRUE)</f>
        <v>34633</v>
      </c>
      <c r="Q1930" t="s">
        <v>2447</v>
      </c>
      <c r="S1930" t="s">
        <v>4555</v>
      </c>
      <c r="T1930" s="25" cm="1">
        <f t="array" aca="1" ref="T1930" ca="1">_FV(A1930,"Expense ratio",TRUE)</f>
        <v>5.1000000000000004E-3</v>
      </c>
      <c r="U1930" s="24" cm="1">
        <f t="array" aca="1" ref="U1930" ca="1">_FV(A1930,"Market cap",TRUE)</f>
        <v>120496786.76000001</v>
      </c>
      <c r="V1930" s="4">
        <v>120496784</v>
      </c>
      <c r="W1930" s="4">
        <v>120496784</v>
      </c>
      <c r="Y1930" t="s">
        <v>5385</v>
      </c>
      <c r="Z1930" s="5">
        <v>29.004670000000001</v>
      </c>
      <c r="AA1930" s="5">
        <v>27.222335999999999</v>
      </c>
      <c r="AB1930" s="5">
        <v>4.4999999999999997E-3</v>
      </c>
      <c r="AC1930" s="4">
        <v>20447</v>
      </c>
      <c r="AE1930" s="5">
        <v>4.5349740308835429</v>
      </c>
      <c r="AF1930" s="5">
        <v>11.75895672354814</v>
      </c>
      <c r="AI1930" s="4">
        <v>20447</v>
      </c>
      <c r="AJ1930" s="5">
        <v>598688.16</v>
      </c>
      <c r="AL1930" s="5">
        <v>30.1</v>
      </c>
      <c r="AM1930" s="5">
        <v>22.22</v>
      </c>
      <c r="AN1930" t="s">
        <v>47</v>
      </c>
      <c r="AO1930" t="str" cm="1">
        <f t="array" aca="1" ref="AO1930" ca="1">_FV(A1930,"Currency")</f>
        <v>USD</v>
      </c>
      <c r="AP1930" t="str" cm="1">
        <f t="array" aca="1" ref="AP1930" ca="1">_FV(A1930,"Exchange")</f>
        <v>Nasdaq Stock Market</v>
      </c>
      <c r="AQ1930" s="6" t="str" cm="1">
        <f t="array" aca="1" ref="AQ1930" ca="1">_FV(A1930,"Exchange abbreviation",TRUE)</f>
        <v>XNAS</v>
      </c>
      <c r="AR1930" t="str" cm="1">
        <f t="array" aca="1" ref="AR1930" ca="1">_FV(A1930,"Instrument type",TRUE)</f>
        <v>ETF</v>
      </c>
    </row>
    <row r="1931" spans="1:44" ht="18.75" customHeight="1" x14ac:dyDescent="0.25">
      <c r="A1931" t="e" vm="1944">
        <v>#VALUE!</v>
      </c>
      <c r="B1931" t="s">
        <v>5386</v>
      </c>
      <c r="C1931" t="s">
        <v>5387</v>
      </c>
      <c r="D1931" s="31" cm="1">
        <f t="array" aca="1" ref="D1931" ca="1">_FV(A1931,"Last trade time",TRUE)</f>
        <v>45824.883933124998</v>
      </c>
      <c r="E1931" s="23" cm="1">
        <f t="array" aca="1" ref="E1931" ca="1">_FV(A1931,"Price")</f>
        <v>11</v>
      </c>
      <c r="F1931" s="27" cm="1">
        <f t="array" aca="1" ref="F1931" ca="1">_FV(A1931,"Change (%)",TRUE)</f>
        <v>0</v>
      </c>
      <c r="G1931" s="26" cm="1">
        <f t="array" aca="1" ref="G1931" ca="1">_FV(A1931,"Change")</f>
        <v>0</v>
      </c>
      <c r="H1931" s="23" cm="1">
        <f t="array" aca="1" ref="H1931" ca="1">_FV(A1931,"Open")</f>
        <v>10.99</v>
      </c>
      <c r="I1931" s="23" cm="1">
        <f t="array" aca="1" ref="I1931" ca="1">_FV(A1931,"Low")</f>
        <v>10.9846</v>
      </c>
      <c r="J1931" s="23" cm="1">
        <f t="array" aca="1" ref="J1931" ca="1">_FV(A1931,"High")</f>
        <v>11.05</v>
      </c>
      <c r="K1931" s="23" cm="1">
        <f t="array" aca="1" ref="K1931" ca="1">_FV(A1931,"Previous close",TRUE)</f>
        <v>11</v>
      </c>
      <c r="L1931" s="26"/>
      <c r="M1931" s="23" cm="1">
        <f t="array" aca="1" ref="M1931" ca="1">_FV(A1931,"52 week low",TRUE)</f>
        <v>10.7</v>
      </c>
      <c r="N1931" s="23" cm="1">
        <f t="array" aca="1" ref="N1931" ca="1">_FV(A1931,"52 week high",TRUE)</f>
        <v>12.54</v>
      </c>
      <c r="O1931" s="8" cm="1">
        <f t="array" aca="1" ref="O1931" ca="1">_FV(A1931,"Volume")</f>
        <v>7107709</v>
      </c>
      <c r="P1931" s="7" cm="1">
        <f t="array" aca="1" ref="P1931" ca="1">_FV(A1931,"Volume average",TRUE)</f>
        <v>6286429</v>
      </c>
      <c r="Q1931" t="s">
        <v>119</v>
      </c>
      <c r="T1931" s="25" cm="1">
        <f t="array" aca="1" ref="T1931" ca="1">_FV(A1931,"Expense ratio",TRUE)</f>
        <v>5.1000000000000004E-3</v>
      </c>
      <c r="U1931" s="24" cm="1">
        <f t="array" aca="1" ref="U1931" ca="1">_FV(A1931,"Market cap",TRUE)</f>
        <v>3933145854.5999999</v>
      </c>
      <c r="V1931" s="16"/>
      <c r="W1931" s="16"/>
      <c r="Z1931" s="18"/>
      <c r="AA1931" s="20"/>
      <c r="AB1931" s="20"/>
      <c r="AC1931" s="21">
        <v>6353241</v>
      </c>
      <c r="AE1931" s="18"/>
      <c r="AF1931" s="20"/>
      <c r="AI1931" s="21"/>
      <c r="AJ1931" s="18"/>
      <c r="AL1931" s="18"/>
      <c r="AM1931" s="18"/>
      <c r="AN1931" t="s">
        <v>73</v>
      </c>
      <c r="AO1931" t="str" cm="1">
        <f t="array" aca="1" ref="AO1931" ca="1">_FV(A1931,"Currency")</f>
        <v>USD</v>
      </c>
      <c r="AP1931" t="str" cm="1">
        <f t="array" aca="1" ref="AP1931" ca="1">_FV(A1931,"Exchange")</f>
        <v>NYSE Arca</v>
      </c>
      <c r="AQ1931" s="6" t="str" cm="1">
        <f t="array" aca="1" ref="AQ1931" ca="1">_FV(A1931,"Exchange abbreviation",TRUE)</f>
        <v>ARCX</v>
      </c>
      <c r="AR1931" t="str" cm="1">
        <f t="array" aca="1" ref="AR1931" ca="1">_FV(A1931,"Instrument type",TRUE)</f>
        <v>ETF</v>
      </c>
    </row>
    <row r="1932" spans="1:44" ht="18.75" customHeight="1" x14ac:dyDescent="0.25">
      <c r="A1932" t="e" vm="1945">
        <v>#VALUE!</v>
      </c>
      <c r="B1932" t="s">
        <v>5388</v>
      </c>
      <c r="C1932" t="s">
        <v>5389</v>
      </c>
      <c r="D1932" s="31" cm="1">
        <f t="array" aca="1" ref="D1932" ca="1">_FV(A1932,"Last trade time",TRUE)</f>
        <v>45824.843750265623</v>
      </c>
      <c r="E1932" s="23" cm="1">
        <f t="array" aca="1" ref="E1932" ca="1">_FV(A1932,"Price")</f>
        <v>42.03</v>
      </c>
      <c r="F1932" s="27" cm="1">
        <f t="array" aca="1" ref="F1932" ca="1">_FV(A1932,"Change (%)",TRUE)</f>
        <v>1.9651000000000002E-2</v>
      </c>
      <c r="G1932" s="26" cm="1">
        <f t="array" aca="1" ref="G1932" ca="1">_FV(A1932,"Change")</f>
        <v>0.81</v>
      </c>
      <c r="H1932" s="23" cm="1">
        <f t="array" aca="1" ref="H1932" ca="1">_FV(A1932,"Open")</f>
        <v>41.56</v>
      </c>
      <c r="I1932" s="23" cm="1">
        <f t="array" aca="1" ref="I1932" ca="1">_FV(A1932,"Low")</f>
        <v>41.56</v>
      </c>
      <c r="J1932" s="23" cm="1">
        <f t="array" aca="1" ref="J1932" ca="1">_FV(A1932,"High")</f>
        <v>42.033499999999997</v>
      </c>
      <c r="K1932" s="23" cm="1">
        <f t="array" aca="1" ref="K1932" ca="1">_FV(A1932,"Previous close",TRUE)</f>
        <v>41.22</v>
      </c>
      <c r="L1932" s="26"/>
      <c r="M1932" s="23" cm="1">
        <f t="array" aca="1" ref="M1932" ca="1">_FV(A1932,"52 week low",TRUE)</f>
        <v>30.76</v>
      </c>
      <c r="N1932" s="23" cm="1">
        <f t="array" aca="1" ref="N1932" ca="1">_FV(A1932,"52 week high",TRUE)</f>
        <v>42.15</v>
      </c>
      <c r="O1932" s="8" cm="1">
        <f t="array" aca="1" ref="O1932" ca="1">_FV(A1932,"Volume")</f>
        <v>4828</v>
      </c>
      <c r="P1932" s="7" cm="1">
        <f t="array" aca="1" ref="P1932" ca="1">_FV(A1932,"Volume average",TRUE)</f>
        <v>6877</v>
      </c>
      <c r="Q1932" t="s">
        <v>4822</v>
      </c>
      <c r="S1932" t="s">
        <v>4555</v>
      </c>
      <c r="T1932" s="25" cm="1">
        <f t="array" aca="1" ref="T1932" ca="1">_FV(A1932,"Expense ratio",TRUE)</f>
        <v>5.1000000000000004E-3</v>
      </c>
      <c r="U1932" s="24" cm="1">
        <f t="array" aca="1" ref="U1932" ca="1">_FV(A1932,"Market cap",TRUE)</f>
        <v>69058741.109999999</v>
      </c>
      <c r="V1932" s="4">
        <v>69058744</v>
      </c>
      <c r="W1932" s="4">
        <v>69058744</v>
      </c>
      <c r="Y1932" t="s">
        <v>5385</v>
      </c>
      <c r="Z1932" s="5">
        <v>41.854199999999999</v>
      </c>
      <c r="AA1932" s="5">
        <v>24.302927</v>
      </c>
      <c r="AB1932" s="5">
        <v>5.9999996999999996E-4</v>
      </c>
      <c r="AC1932" s="4">
        <v>6777</v>
      </c>
      <c r="AE1932" s="5">
        <v>10.48881810480222</v>
      </c>
      <c r="AF1932" s="5">
        <v>20.145390078270761</v>
      </c>
      <c r="AI1932" s="4">
        <v>6777</v>
      </c>
      <c r="AJ1932" s="5">
        <v>283346.37</v>
      </c>
      <c r="AL1932" s="5">
        <v>42.15</v>
      </c>
      <c r="AM1932" s="5">
        <v>30.76</v>
      </c>
      <c r="AN1932" t="s">
        <v>47</v>
      </c>
      <c r="AO1932" t="str" cm="1">
        <f t="array" aca="1" ref="AO1932" ca="1">_FV(A1932,"Currency")</f>
        <v>USD</v>
      </c>
      <c r="AP1932" t="str" cm="1">
        <f t="array" aca="1" ref="AP1932" ca="1">_FV(A1932,"Exchange")</f>
        <v>Nasdaq Stock Market</v>
      </c>
      <c r="AQ1932" s="6" t="str" cm="1">
        <f t="array" aca="1" ref="AQ1932" ca="1">_FV(A1932,"Exchange abbreviation",TRUE)</f>
        <v>XNAS</v>
      </c>
      <c r="AR1932" t="str" cm="1">
        <f t="array" aca="1" ref="AR1932" ca="1">_FV(A1932,"Instrument type",TRUE)</f>
        <v>ETF</v>
      </c>
    </row>
    <row r="1933" spans="1:44" ht="18.75" customHeight="1" x14ac:dyDescent="0.25">
      <c r="A1933" t="e" vm="1946">
        <v>#VALUE!</v>
      </c>
      <c r="B1933" t="s">
        <v>5390</v>
      </c>
      <c r="C1933" t="s">
        <v>5391</v>
      </c>
      <c r="D1933" s="31" cm="1">
        <f t="array" aca="1" ref="D1933" ca="1">_FV(A1933,"Last trade time",TRUE)</f>
        <v>45824.843750265623</v>
      </c>
      <c r="E1933" s="23" cm="1">
        <f t="array" aca="1" ref="E1933" ca="1">_FV(A1933,"Price")</f>
        <v>32.82</v>
      </c>
      <c r="F1933" s="27" cm="1">
        <f t="array" aca="1" ref="F1933" ca="1">_FV(A1933,"Change (%)",TRUE)</f>
        <v>1.7358999999999999E-2</v>
      </c>
      <c r="G1933" s="26" cm="1">
        <f t="array" aca="1" ref="G1933" ca="1">_FV(A1933,"Change")</f>
        <v>0.56000000000000005</v>
      </c>
      <c r="H1933" s="23" cm="1">
        <f t="array" aca="1" ref="H1933" ca="1">_FV(A1933,"Open")</f>
        <v>32.61</v>
      </c>
      <c r="I1933" s="23" cm="1">
        <f t="array" aca="1" ref="I1933" ca="1">_FV(A1933,"Low")</f>
        <v>32.61</v>
      </c>
      <c r="J1933" s="23" cm="1">
        <f t="array" aca="1" ref="J1933" ca="1">_FV(A1933,"High")</f>
        <v>32.833199999999998</v>
      </c>
      <c r="K1933" s="23" cm="1">
        <f t="array" aca="1" ref="K1933" ca="1">_FV(A1933,"Previous close",TRUE)</f>
        <v>32.26</v>
      </c>
      <c r="L1933" s="26"/>
      <c r="M1933" s="23" cm="1">
        <f t="array" aca="1" ref="M1933" ca="1">_FV(A1933,"52 week low",TRUE)</f>
        <v>24.6</v>
      </c>
      <c r="N1933" s="23" cm="1">
        <f t="array" aca="1" ref="N1933" ca="1">_FV(A1933,"52 week high",TRUE)</f>
        <v>33.944000000000003</v>
      </c>
      <c r="O1933" s="8" cm="1">
        <f t="array" aca="1" ref="O1933" ca="1">_FV(A1933,"Volume")</f>
        <v>4310</v>
      </c>
      <c r="P1933" s="7" cm="1">
        <f t="array" aca="1" ref="P1933" ca="1">_FV(A1933,"Volume average",TRUE)</f>
        <v>6850</v>
      </c>
      <c r="Q1933" t="s">
        <v>698</v>
      </c>
      <c r="S1933" t="s">
        <v>4555</v>
      </c>
      <c r="T1933" s="25" cm="1">
        <f t="array" aca="1" ref="T1933" ca="1">_FV(A1933,"Expense ratio",TRUE)</f>
        <v>5.1000000000000004E-3</v>
      </c>
      <c r="U1933" s="24" cm="1">
        <f t="array" aca="1" ref="U1933" ca="1">_FV(A1933,"Market cap",TRUE)</f>
        <v>90266059.900000006</v>
      </c>
      <c r="V1933" s="4">
        <v>90266056</v>
      </c>
      <c r="W1933" s="4">
        <v>90266056</v>
      </c>
      <c r="Y1933" t="s">
        <v>5385</v>
      </c>
      <c r="Z1933" s="5">
        <v>32.928899999999999</v>
      </c>
      <c r="AA1933" s="19">
        <v>27.300888</v>
      </c>
      <c r="AB1933" s="5">
        <v>4.3E-3</v>
      </c>
      <c r="AC1933" s="4">
        <v>7458</v>
      </c>
      <c r="AE1933" s="5">
        <v>4.0777135032943326</v>
      </c>
      <c r="AF1933" s="5">
        <v>15.25523140770073</v>
      </c>
      <c r="AI1933" s="4">
        <v>7458</v>
      </c>
      <c r="AJ1933" s="5">
        <v>244398.66</v>
      </c>
      <c r="AL1933" s="5">
        <v>33.944000000000003</v>
      </c>
      <c r="AM1933" s="5">
        <v>24.6</v>
      </c>
      <c r="AN1933" t="s">
        <v>47</v>
      </c>
      <c r="AO1933" t="str" cm="1">
        <f t="array" aca="1" ref="AO1933" ca="1">_FV(A1933,"Currency")</f>
        <v>USD</v>
      </c>
      <c r="AP1933" t="str" cm="1">
        <f t="array" aca="1" ref="AP1933" ca="1">_FV(A1933,"Exchange")</f>
        <v>Nasdaq Stock Market</v>
      </c>
      <c r="AQ1933" s="6" t="str" cm="1">
        <f t="array" aca="1" ref="AQ1933" ca="1">_FV(A1933,"Exchange abbreviation",TRUE)</f>
        <v>XNAS</v>
      </c>
      <c r="AR1933" t="str" cm="1">
        <f t="array" aca="1" ref="AR1933" ca="1">_FV(A1933,"Instrument type",TRUE)</f>
        <v>ETF</v>
      </c>
    </row>
    <row r="1934" spans="1:44" ht="18.75" customHeight="1" x14ac:dyDescent="0.25">
      <c r="A1934" t="e" vm="1947">
        <v>#VALUE!</v>
      </c>
      <c r="B1934" t="s">
        <v>5392</v>
      </c>
      <c r="C1934" t="s">
        <v>5393</v>
      </c>
      <c r="D1934" s="31" cm="1">
        <f t="array" aca="1" ref="D1934" ca="1">_FV(A1934,"Last trade time",TRUE)</f>
        <v>45824.843750265623</v>
      </c>
      <c r="E1934" s="23" cm="1">
        <f t="array" aca="1" ref="E1934" ca="1">_FV(A1934,"Price")</f>
        <v>37.28</v>
      </c>
      <c r="F1934" s="27" cm="1">
        <f t="array" aca="1" ref="F1934" ca="1">_FV(A1934,"Change (%)",TRUE)</f>
        <v>2.137E-2</v>
      </c>
      <c r="G1934" s="26" cm="1">
        <f t="array" aca="1" ref="G1934" ca="1">_FV(A1934,"Change")</f>
        <v>0.78</v>
      </c>
      <c r="H1934" s="23" cm="1">
        <f t="array" aca="1" ref="H1934" ca="1">_FV(A1934,"Open")</f>
        <v>36.950000000000003</v>
      </c>
      <c r="I1934" s="23" cm="1">
        <f t="array" aca="1" ref="I1934" ca="1">_FV(A1934,"Low")</f>
        <v>36.950000000000003</v>
      </c>
      <c r="J1934" s="23" cm="1">
        <f t="array" aca="1" ref="J1934" ca="1">_FV(A1934,"High")</f>
        <v>37.380000000000003</v>
      </c>
      <c r="K1934" s="23" cm="1">
        <f t="array" aca="1" ref="K1934" ca="1">_FV(A1934,"Previous close",TRUE)</f>
        <v>36.5</v>
      </c>
      <c r="L1934" s="26"/>
      <c r="M1934" s="23" cm="1">
        <f t="array" aca="1" ref="M1934" ca="1">_FV(A1934,"52 week low",TRUE)</f>
        <v>26.71</v>
      </c>
      <c r="N1934" s="23" cm="1">
        <f t="array" aca="1" ref="N1934" ca="1">_FV(A1934,"52 week high",TRUE)</f>
        <v>38.450000000000003</v>
      </c>
      <c r="O1934" s="8" cm="1">
        <f t="array" aca="1" ref="O1934" ca="1">_FV(A1934,"Volume")</f>
        <v>15120</v>
      </c>
      <c r="P1934" s="7" cm="1">
        <f t="array" aca="1" ref="P1934" ca="1">_FV(A1934,"Volume average",TRUE)</f>
        <v>17990</v>
      </c>
      <c r="Q1934" t="s">
        <v>490</v>
      </c>
      <c r="S1934" t="s">
        <v>4555</v>
      </c>
      <c r="T1934" s="25" cm="1">
        <f t="array" aca="1" ref="T1934" ca="1">_FV(A1934,"Expense ratio",TRUE)</f>
        <v>5.1000000000000004E-3</v>
      </c>
      <c r="U1934" s="24" cm="1">
        <f t="array" aca="1" ref="U1934" ca="1">_FV(A1934,"Market cap",TRUE)</f>
        <v>169881392.66999999</v>
      </c>
      <c r="V1934" s="4">
        <v>169881392</v>
      </c>
      <c r="W1934" s="4">
        <v>169881392</v>
      </c>
      <c r="Y1934" t="s">
        <v>5385</v>
      </c>
      <c r="Z1934" s="5">
        <v>37.09272</v>
      </c>
      <c r="AA1934" s="5">
        <v>32.883716999999997</v>
      </c>
      <c r="AB1934" s="4">
        <v>0</v>
      </c>
      <c r="AC1934" s="4">
        <v>20253</v>
      </c>
      <c r="AE1934" s="5">
        <v>4.4756791330159418</v>
      </c>
      <c r="AF1934" s="5">
        <v>16.058707737366301</v>
      </c>
      <c r="AI1934" s="4">
        <v>20253</v>
      </c>
      <c r="AJ1934" s="5">
        <v>752398.95</v>
      </c>
      <c r="AL1934" s="5">
        <v>38.450000000000003</v>
      </c>
      <c r="AM1934" s="5">
        <v>26.71</v>
      </c>
      <c r="AN1934" t="s">
        <v>47</v>
      </c>
      <c r="AO1934" t="str" cm="1">
        <f t="array" aca="1" ref="AO1934" ca="1">_FV(A1934,"Currency")</f>
        <v>USD</v>
      </c>
      <c r="AP1934" t="str" cm="1">
        <f t="array" aca="1" ref="AP1934" ca="1">_FV(A1934,"Exchange")</f>
        <v>Nasdaq Stock Market</v>
      </c>
      <c r="AQ1934" s="6" t="str" cm="1">
        <f t="array" aca="1" ref="AQ1934" ca="1">_FV(A1934,"Exchange abbreviation",TRUE)</f>
        <v>XNAS</v>
      </c>
      <c r="AR1934" t="str" cm="1">
        <f t="array" aca="1" ref="AR1934" ca="1">_FV(A1934,"Instrument type",TRUE)</f>
        <v>ETF</v>
      </c>
    </row>
    <row r="1935" spans="1:44" ht="18.75" customHeight="1" x14ac:dyDescent="0.25">
      <c r="A1935" t="e" vm="1948">
        <v>#VALUE!</v>
      </c>
      <c r="B1935" t="s">
        <v>5394</v>
      </c>
      <c r="C1935" t="s">
        <v>5395</v>
      </c>
      <c r="D1935" s="31" cm="1">
        <f t="array" aca="1" ref="D1935" ca="1">_FV(A1935,"Last trade time",TRUE)</f>
        <v>45824.860299293752</v>
      </c>
      <c r="E1935" s="23" cm="1">
        <f t="array" aca="1" ref="E1935" ca="1">_FV(A1935,"Price")</f>
        <v>58.28</v>
      </c>
      <c r="F1935" s="27" cm="1">
        <f t="array" aca="1" ref="F1935" ca="1">_FV(A1935,"Change (%)",TRUE)</f>
        <v>8.6189999999999999E-3</v>
      </c>
      <c r="G1935" s="26" cm="1">
        <f t="array" aca="1" ref="G1935" ca="1">_FV(A1935,"Change")</f>
        <v>0.498</v>
      </c>
      <c r="H1935" s="23" cm="1">
        <f t="array" aca="1" ref="H1935" ca="1">_FV(A1935,"Open")</f>
        <v>58.54</v>
      </c>
      <c r="I1935" s="23" cm="1">
        <f t="array" aca="1" ref="I1935" ca="1">_FV(A1935,"Low")</f>
        <v>58.244999999999997</v>
      </c>
      <c r="J1935" s="23" cm="1">
        <f t="array" aca="1" ref="J1935" ca="1">_FV(A1935,"High")</f>
        <v>58.795000000000002</v>
      </c>
      <c r="K1935" s="23" cm="1">
        <f t="array" aca="1" ref="K1935" ca="1">_FV(A1935,"Previous close",TRUE)</f>
        <v>57.781999999999996</v>
      </c>
      <c r="L1935" s="26"/>
      <c r="M1935" s="23" cm="1">
        <f t="array" aca="1" ref="M1935" ca="1">_FV(A1935,"52 week low",TRUE)</f>
        <v>46.02</v>
      </c>
      <c r="N1935" s="23" cm="1">
        <f t="array" aca="1" ref="N1935" ca="1">_FV(A1935,"52 week high",TRUE)</f>
        <v>60.22</v>
      </c>
      <c r="O1935" s="8" cm="1">
        <f t="array" aca="1" ref="O1935" ca="1">_FV(A1935,"Volume")</f>
        <v>2799761</v>
      </c>
      <c r="P1935" s="7" cm="1">
        <f t="array" aca="1" ref="P1935" ca="1">_FV(A1935,"Volume average",TRUE)</f>
        <v>2147947</v>
      </c>
      <c r="Q1935" t="s">
        <v>55</v>
      </c>
      <c r="S1935" t="s">
        <v>2067</v>
      </c>
      <c r="T1935" s="25" cm="1">
        <f t="array" aca="1" ref="T1935" ca="1">_FV(A1935,"Expense ratio",TRUE)</f>
        <v>5.1000000000000004E-3</v>
      </c>
      <c r="U1935" s="24" cm="1">
        <f t="array" aca="1" ref="U1935" ca="1">_FV(A1935,"Market cap",TRUE)</f>
        <v>7894524411.4799995</v>
      </c>
      <c r="V1935" s="4">
        <v>7894524416</v>
      </c>
      <c r="W1935" s="4">
        <v>7894524416</v>
      </c>
      <c r="Y1935" t="s">
        <v>4380</v>
      </c>
      <c r="Z1935" s="5">
        <v>59.745420000000003</v>
      </c>
      <c r="AA1935" s="5">
        <v>16.901057999999999</v>
      </c>
      <c r="AB1935" s="5">
        <v>2.3199999999999998E-2</v>
      </c>
      <c r="AC1935" s="4">
        <v>2948457</v>
      </c>
      <c r="AE1935" s="5">
        <v>27.461021338518002</v>
      </c>
      <c r="AF1935" s="5">
        <v>16.513039735750269</v>
      </c>
      <c r="AH1935" s="17">
        <v>153100000</v>
      </c>
      <c r="AI1935" s="4">
        <v>2948457</v>
      </c>
      <c r="AJ1935" s="5">
        <v>176081852.03999999</v>
      </c>
      <c r="AL1935" s="5">
        <v>59.97</v>
      </c>
      <c r="AM1935" s="5">
        <v>46.02</v>
      </c>
      <c r="AN1935" t="s">
        <v>82</v>
      </c>
      <c r="AO1935" t="str" cm="1">
        <f t="array" aca="1" ref="AO1935" ca="1">_FV(A1935,"Currency")</f>
        <v>USD</v>
      </c>
      <c r="AP1935" t="str" cm="1">
        <f t="array" aca="1" ref="AP1935" ca="1">_FV(A1935,"Exchange")</f>
        <v>CBOE BZX Exchange</v>
      </c>
      <c r="AQ1935" s="6" t="str" cm="1">
        <f t="array" aca="1" ref="AQ1935" ca="1">_FV(A1935,"Exchange abbreviation",TRUE)</f>
        <v>BATS</v>
      </c>
      <c r="AR1935" t="str" cm="1">
        <f t="array" aca="1" ref="AR1935" ca="1">_FV(A1935,"Instrument type",TRUE)</f>
        <v>ETF</v>
      </c>
    </row>
    <row r="1936" spans="1:44" ht="18.75" customHeight="1" x14ac:dyDescent="0.25">
      <c r="A1936" t="e" vm="1949">
        <v>#VALUE!</v>
      </c>
      <c r="B1936" t="s">
        <v>5396</v>
      </c>
      <c r="C1936" t="s">
        <v>5397</v>
      </c>
      <c r="D1936" s="31" cm="1">
        <f t="array" aca="1" ref="D1936" ca="1">_FV(A1936,"Last trade time",TRUE)</f>
        <v>45824.84027780078</v>
      </c>
      <c r="E1936" s="23" cm="1">
        <f t="array" aca="1" ref="E1936" ca="1">_FV(A1936,"Price")</f>
        <v>16.73</v>
      </c>
      <c r="F1936" s="27" cm="1">
        <f t="array" aca="1" ref="F1936" ca="1">_FV(A1936,"Change (%)",TRUE)</f>
        <v>1.2099E-2</v>
      </c>
      <c r="G1936" s="26" cm="1">
        <f t="array" aca="1" ref="G1936" ca="1">_FV(A1936,"Change")</f>
        <v>0.2</v>
      </c>
      <c r="H1936" s="23" cm="1">
        <f t="array" aca="1" ref="H1936" ca="1">_FV(A1936,"Open")</f>
        <v>16.7</v>
      </c>
      <c r="I1936" s="23" cm="1">
        <f t="array" aca="1" ref="I1936" ca="1">_FV(A1936,"Low")</f>
        <v>16.7</v>
      </c>
      <c r="J1936" s="23" cm="1">
        <f t="array" aca="1" ref="J1936" ca="1">_FV(A1936,"High")</f>
        <v>16.8582</v>
      </c>
      <c r="K1936" s="23" cm="1">
        <f t="array" aca="1" ref="K1936" ca="1">_FV(A1936,"Previous close",TRUE)</f>
        <v>16.53</v>
      </c>
      <c r="L1936" s="26"/>
      <c r="M1936" s="23" cm="1">
        <f t="array" aca="1" ref="M1936" ca="1">_FV(A1936,"52 week low",TRUE)</f>
        <v>12.8</v>
      </c>
      <c r="N1936" s="23" cm="1">
        <f t="array" aca="1" ref="N1936" ca="1">_FV(A1936,"52 week high",TRUE)</f>
        <v>17.52</v>
      </c>
      <c r="O1936" s="8" cm="1">
        <f t="array" aca="1" ref="O1936" ca="1">_FV(A1936,"Volume")</f>
        <v>4744</v>
      </c>
      <c r="P1936" s="7" cm="1">
        <f t="array" aca="1" ref="P1936" ca="1">_FV(A1936,"Volume average",TRUE)</f>
        <v>15675</v>
      </c>
      <c r="Q1936" t="s">
        <v>464</v>
      </c>
      <c r="T1936" s="25" cm="1">
        <f t="array" aca="1" ref="T1936" ca="1">_FV(A1936,"Expense ratio",TRUE)</f>
        <v>5.1000000000000004E-3</v>
      </c>
      <c r="U1936" s="24" cm="1">
        <f t="array" aca="1" ref="U1936" ca="1">_FV(A1936,"Market cap",TRUE)</f>
        <v>13850831.380000001</v>
      </c>
      <c r="V1936" s="16"/>
      <c r="W1936" s="16"/>
      <c r="Z1936" s="18"/>
      <c r="AB1936" s="20"/>
      <c r="AC1936" s="21">
        <v>15225</v>
      </c>
      <c r="AE1936" s="18"/>
      <c r="AF1936" s="20"/>
      <c r="AI1936" s="21"/>
      <c r="AJ1936" s="18"/>
      <c r="AL1936" s="18"/>
      <c r="AM1936" s="18"/>
      <c r="AN1936" t="s">
        <v>73</v>
      </c>
      <c r="AO1936" t="str" cm="1">
        <f t="array" aca="1" ref="AO1936" ca="1">_FV(A1936,"Currency")</f>
        <v>USD</v>
      </c>
      <c r="AP1936" t="str" cm="1">
        <f t="array" aca="1" ref="AP1936" ca="1">_FV(A1936,"Exchange")</f>
        <v>NYSE Arca</v>
      </c>
      <c r="AQ1936" s="6" t="str" cm="1">
        <f t="array" aca="1" ref="AQ1936" ca="1">_FV(A1936,"Exchange abbreviation",TRUE)</f>
        <v>ARCX</v>
      </c>
      <c r="AR1936" t="str" cm="1">
        <f t="array" aca="1" ref="AR1936" ca="1">_FV(A1936,"Instrument type",TRUE)</f>
        <v>ETF</v>
      </c>
    </row>
    <row r="1937" spans="1:44" ht="18.75" customHeight="1" x14ac:dyDescent="0.25">
      <c r="A1937" t="e" vm="1950">
        <v>#VALUE!</v>
      </c>
      <c r="B1937" t="s">
        <v>5398</v>
      </c>
      <c r="C1937" t="s">
        <v>5399</v>
      </c>
      <c r="D1937" s="31" cm="1">
        <f t="array" aca="1" ref="D1937" ca="1">_FV(A1937,"Last trade time",TRUE)</f>
        <v>45824.843750265623</v>
      </c>
      <c r="E1937" s="23" cm="1">
        <f t="array" aca="1" ref="E1937" ca="1">_FV(A1937,"Price")</f>
        <v>37.494399999999999</v>
      </c>
      <c r="F1937" s="27" cm="1">
        <f t="array" aca="1" ref="F1937" ca="1">_FV(A1937,"Change (%)",TRUE)</f>
        <v>1.3362000000000001E-2</v>
      </c>
      <c r="G1937" s="26" cm="1">
        <f t="array" aca="1" ref="G1937" ca="1">_FV(A1937,"Change")</f>
        <v>0.49440000000000001</v>
      </c>
      <c r="H1937" s="23" cm="1">
        <f t="array" aca="1" ref="H1937" ca="1">_FV(A1937,"Open")</f>
        <v>37.43</v>
      </c>
      <c r="I1937" s="23" cm="1">
        <f t="array" aca="1" ref="I1937" ca="1">_FV(A1937,"Low")</f>
        <v>37.43</v>
      </c>
      <c r="J1937" s="23" cm="1">
        <f t="array" aca="1" ref="J1937" ca="1">_FV(A1937,"High")</f>
        <v>37.68</v>
      </c>
      <c r="K1937" s="23" cm="1">
        <f t="array" aca="1" ref="K1937" ca="1">_FV(A1937,"Previous close",TRUE)</f>
        <v>37</v>
      </c>
      <c r="L1937" s="26"/>
      <c r="M1937" s="23" cm="1">
        <f t="array" aca="1" ref="M1937" ca="1">_FV(A1937,"52 week low",TRUE)</f>
        <v>29.09</v>
      </c>
      <c r="N1937" s="23" cm="1">
        <f t="array" aca="1" ref="N1937" ca="1">_FV(A1937,"52 week high",TRUE)</f>
        <v>39.78</v>
      </c>
      <c r="O1937" s="8" cm="1">
        <f t="array" aca="1" ref="O1937" ca="1">_FV(A1937,"Volume")</f>
        <v>6689</v>
      </c>
      <c r="P1937" s="7" cm="1">
        <f t="array" aca="1" ref="P1937" ca="1">_FV(A1937,"Volume average",TRUE)</f>
        <v>7210</v>
      </c>
      <c r="Q1937" t="s">
        <v>72</v>
      </c>
      <c r="S1937" t="s">
        <v>4555</v>
      </c>
      <c r="T1937" s="25" cm="1">
        <f t="array" aca="1" ref="T1937" ca="1">_FV(A1937,"Expense ratio",TRUE)</f>
        <v>5.1000000000000004E-3</v>
      </c>
      <c r="U1937" s="24" cm="1">
        <f t="array" aca="1" ref="U1937" ca="1">_FV(A1937,"Market cap",TRUE)</f>
        <v>53803824.990000002</v>
      </c>
      <c r="V1937" s="4">
        <v>53803824</v>
      </c>
      <c r="W1937" s="4">
        <v>53803824</v>
      </c>
      <c r="Y1937" t="s">
        <v>5385</v>
      </c>
      <c r="Z1937" s="5">
        <v>37.997869999999999</v>
      </c>
      <c r="AA1937" s="19">
        <v>22.333224999999999</v>
      </c>
      <c r="AB1937" s="5">
        <v>7.0999996000000003E-3</v>
      </c>
      <c r="AC1937" s="4">
        <v>6284</v>
      </c>
      <c r="AE1937" s="5">
        <v>2.6209624441170249</v>
      </c>
      <c r="AF1937" s="5">
        <v>26.380556549320829</v>
      </c>
      <c r="AI1937" s="4">
        <v>6284</v>
      </c>
      <c r="AJ1937" s="5">
        <v>239042.7316</v>
      </c>
      <c r="AL1937" s="5">
        <v>39.78</v>
      </c>
      <c r="AM1937" s="5">
        <v>29.09</v>
      </c>
      <c r="AN1937" t="s">
        <v>47</v>
      </c>
      <c r="AO1937" t="str" cm="1">
        <f t="array" aca="1" ref="AO1937" ca="1">_FV(A1937,"Currency")</f>
        <v>USD</v>
      </c>
      <c r="AP1937" t="str" cm="1">
        <f t="array" aca="1" ref="AP1937" ca="1">_FV(A1937,"Exchange")</f>
        <v>Nasdaq Stock Market</v>
      </c>
      <c r="AQ1937" s="6" t="str" cm="1">
        <f t="array" aca="1" ref="AQ1937" ca="1">_FV(A1937,"Exchange abbreviation",TRUE)</f>
        <v>XNAS</v>
      </c>
      <c r="AR1937" t="str" cm="1">
        <f t="array" aca="1" ref="AR1937" ca="1">_FV(A1937,"Instrument type",TRUE)</f>
        <v>ETF</v>
      </c>
    </row>
    <row r="1938" spans="1:44" ht="18.75" customHeight="1" x14ac:dyDescent="0.25">
      <c r="A1938" t="e" vm="1951">
        <v>#VALUE!</v>
      </c>
      <c r="B1938" t="s">
        <v>5400</v>
      </c>
      <c r="C1938" t="s">
        <v>5401</v>
      </c>
      <c r="D1938" s="31" cm="1">
        <f t="array" aca="1" ref="D1938" ca="1">_FV(A1938,"Last trade time",TRUE)</f>
        <v>45824.931371874998</v>
      </c>
      <c r="E1938" s="23" cm="1">
        <f t="array" aca="1" ref="E1938" ca="1">_FV(A1938,"Price")</f>
        <v>15.3</v>
      </c>
      <c r="F1938" s="27" cm="1">
        <f t="array" aca="1" ref="F1938" ca="1">_FV(A1938,"Change (%)",TRUE)</f>
        <v>6.6201999999999997E-2</v>
      </c>
      <c r="G1938" s="26" cm="1">
        <f t="array" aca="1" ref="G1938" ca="1">_FV(A1938,"Change")</f>
        <v>0.95</v>
      </c>
      <c r="H1938" s="23" cm="1">
        <f t="array" aca="1" ref="H1938" ca="1">_FV(A1938,"Open")</f>
        <v>15.03</v>
      </c>
      <c r="I1938" s="23" cm="1">
        <f t="array" aca="1" ref="I1938" ca="1">_FV(A1938,"Low")</f>
        <v>15.03</v>
      </c>
      <c r="J1938" s="23" cm="1">
        <f t="array" aca="1" ref="J1938" ca="1">_FV(A1938,"High")</f>
        <v>15.36</v>
      </c>
      <c r="K1938" s="23" cm="1">
        <f t="array" aca="1" ref="K1938" ca="1">_FV(A1938,"Previous close",TRUE)</f>
        <v>14.35</v>
      </c>
      <c r="L1938" s="26"/>
      <c r="M1938" s="23" cm="1">
        <f t="array" aca="1" ref="M1938" ca="1">_FV(A1938,"52 week low",TRUE)</f>
        <v>7.8</v>
      </c>
      <c r="N1938" s="23" cm="1">
        <f t="array" aca="1" ref="N1938" ca="1">_FV(A1938,"52 week high",TRUE)</f>
        <v>20.709900000000001</v>
      </c>
      <c r="O1938" s="8" cm="1">
        <f t="array" aca="1" ref="O1938" ca="1">_FV(A1938,"Volume")</f>
        <v>181748</v>
      </c>
      <c r="P1938" s="7" cm="1">
        <f t="array" aca="1" ref="P1938" ca="1">_FV(A1938,"Volume average",TRUE)</f>
        <v>626951</v>
      </c>
      <c r="Q1938" t="s">
        <v>490</v>
      </c>
      <c r="T1938" s="25" cm="1">
        <f t="array" aca="1" ref="T1938" ca="1">_FV(A1938,"Expense ratio",TRUE)</f>
        <v>5.1000000000000004E-3</v>
      </c>
      <c r="U1938" s="24" cm="1">
        <f t="array" aca="1" ref="U1938" ca="1">_FV(A1938,"Market cap",TRUE)</f>
        <v>180834425.12</v>
      </c>
      <c r="V1938" s="16"/>
      <c r="W1938" s="16"/>
      <c r="Z1938" s="18"/>
      <c r="AA1938" s="20"/>
      <c r="AB1938" s="20"/>
      <c r="AC1938" s="21">
        <v>640213</v>
      </c>
      <c r="AE1938" s="18"/>
      <c r="AF1938" s="20"/>
      <c r="AI1938" s="21"/>
      <c r="AJ1938" s="18"/>
      <c r="AL1938" s="18"/>
      <c r="AM1938" s="18"/>
      <c r="AN1938" t="s">
        <v>73</v>
      </c>
      <c r="AO1938" t="str" cm="1">
        <f t="array" aca="1" ref="AO1938" ca="1">_FV(A1938,"Currency")</f>
        <v>USD</v>
      </c>
      <c r="AP1938" t="str" cm="1">
        <f t="array" aca="1" ref="AP1938" ca="1">_FV(A1938,"Exchange")</f>
        <v>Nasdaq Stock Market</v>
      </c>
      <c r="AQ1938" s="6" t="str" cm="1">
        <f t="array" aca="1" ref="AQ1938" ca="1">_FV(A1938,"Exchange abbreviation",TRUE)</f>
        <v>XNAS</v>
      </c>
      <c r="AR1938" t="str" cm="1">
        <f t="array" aca="1" ref="AR1938" ca="1">_FV(A1938,"Instrument type",TRUE)</f>
        <v>ETF</v>
      </c>
    </row>
    <row r="1939" spans="1:44" ht="18.75" customHeight="1" x14ac:dyDescent="0.25">
      <c r="A1939" t="e" vm="1952">
        <v>#VALUE!</v>
      </c>
      <c r="B1939" t="s">
        <v>5402</v>
      </c>
      <c r="C1939" t="s">
        <v>5403</v>
      </c>
      <c r="D1939" s="31" cm="1">
        <f t="array" aca="1" ref="D1939" ca="1">_FV(A1939,"Last trade time",TRUE)</f>
        <v>45824.841323749999</v>
      </c>
      <c r="E1939" s="23" cm="1">
        <f t="array" aca="1" ref="E1939" ca="1">_FV(A1939,"Price")</f>
        <v>59.5</v>
      </c>
      <c r="F1939" s="27" cm="1">
        <f t="array" aca="1" ref="F1939" ca="1">_FV(A1939,"Change (%)",TRUE)</f>
        <v>4.8827999999999996E-2</v>
      </c>
      <c r="G1939" s="26" cm="1">
        <f t="array" aca="1" ref="G1939" ca="1">_FV(A1939,"Change")</f>
        <v>2.77</v>
      </c>
      <c r="H1939" s="23" cm="1">
        <f t="array" aca="1" ref="H1939" ca="1">_FV(A1939,"Open")</f>
        <v>57.12</v>
      </c>
      <c r="I1939" s="23" cm="1">
        <f t="array" aca="1" ref="I1939" ca="1">_FV(A1939,"Low")</f>
        <v>56.65</v>
      </c>
      <c r="J1939" s="23" cm="1">
        <f t="array" aca="1" ref="J1939" ca="1">_FV(A1939,"High")</f>
        <v>59.5</v>
      </c>
      <c r="K1939" s="23" cm="1">
        <f t="array" aca="1" ref="K1939" ca="1">_FV(A1939,"Previous close",TRUE)</f>
        <v>56.73</v>
      </c>
      <c r="L1939" s="26"/>
      <c r="M1939" s="23" cm="1">
        <f t="array" aca="1" ref="M1939" ca="1">_FV(A1939,"52 week low",TRUE)</f>
        <v>37</v>
      </c>
      <c r="N1939" s="23" cm="1">
        <f t="array" aca="1" ref="N1939" ca="1">_FV(A1939,"52 week high",TRUE)</f>
        <v>65.152100000000004</v>
      </c>
      <c r="O1939" s="8" cm="1">
        <f t="array" aca="1" ref="O1939" ca="1">_FV(A1939,"Volume")</f>
        <v>269712</v>
      </c>
      <c r="P1939" s="7" cm="1">
        <f t="array" aca="1" ref="P1939" ca="1">_FV(A1939,"Volume average",TRUE)</f>
        <v>177127</v>
      </c>
      <c r="Q1939" t="s">
        <v>119</v>
      </c>
      <c r="T1939" s="25" cm="1">
        <f t="array" aca="1" ref="T1939" ca="1">_FV(A1939,"Expense ratio",TRUE)</f>
        <v>5.0000000000000001E-3</v>
      </c>
      <c r="U1939" s="24" cm="1">
        <f t="array" aca="1" ref="U1939" ca="1">_FV(A1939,"Market cap",TRUE)</f>
        <v>167812088.5</v>
      </c>
      <c r="V1939" s="16"/>
      <c r="W1939" s="16"/>
      <c r="Z1939" s="18"/>
      <c r="AA1939" s="20"/>
      <c r="AB1939" s="20"/>
      <c r="AC1939" s="21">
        <v>175109</v>
      </c>
      <c r="AE1939" s="18"/>
      <c r="AF1939" s="20"/>
      <c r="AH1939" s="16"/>
      <c r="AI1939" s="21"/>
      <c r="AJ1939" s="18"/>
      <c r="AL1939" s="18"/>
      <c r="AM1939" s="18"/>
      <c r="AN1939" t="s">
        <v>73</v>
      </c>
      <c r="AO1939" t="str" cm="1">
        <f t="array" aca="1" ref="AO1939" ca="1">_FV(A1939,"Currency")</f>
        <v>USD</v>
      </c>
      <c r="AP1939" t="str" cm="1">
        <f t="array" aca="1" ref="AP1939" ca="1">_FV(A1939,"Exchange")</f>
        <v>NYSE Arca</v>
      </c>
      <c r="AQ1939" s="6" t="str" cm="1">
        <f t="array" aca="1" ref="AQ1939" ca="1">_FV(A1939,"Exchange abbreviation",TRUE)</f>
        <v>ARCX</v>
      </c>
      <c r="AR1939" t="str" cm="1">
        <f t="array" aca="1" ref="AR1939" ca="1">_FV(A1939,"Instrument type",TRUE)</f>
        <v>ETF</v>
      </c>
    </row>
    <row r="1940" spans="1:44" ht="18.75" customHeight="1" x14ac:dyDescent="0.25">
      <c r="A1940" t="e" vm="1953">
        <v>#VALUE!</v>
      </c>
      <c r="B1940" t="s">
        <v>5404</v>
      </c>
      <c r="C1940" t="s">
        <v>5405</v>
      </c>
      <c r="D1940" s="31" cm="1">
        <f t="array" aca="1" ref="D1940" ca="1">_FV(A1940,"Last trade time",TRUE)</f>
        <v>45824.862068483591</v>
      </c>
      <c r="E1940" s="23" cm="1">
        <f t="array" aca="1" ref="E1940" ca="1">_FV(A1940,"Price")</f>
        <v>35.74</v>
      </c>
      <c r="F1940" s="27" cm="1">
        <f t="array" aca="1" ref="F1940" ca="1">_FV(A1940,"Change (%)",TRUE)</f>
        <v>-1.1825E-2</v>
      </c>
      <c r="G1940" s="26" cm="1">
        <f t="array" aca="1" ref="G1940" ca="1">_FV(A1940,"Change")</f>
        <v>-0.42770000000000002</v>
      </c>
      <c r="H1940" s="23" cm="1">
        <f t="array" aca="1" ref="H1940" ca="1">_FV(A1940,"Open")</f>
        <v>36.17</v>
      </c>
      <c r="I1940" s="23" cm="1">
        <f t="array" aca="1" ref="I1940" ca="1">_FV(A1940,"Low")</f>
        <v>35.515000000000001</v>
      </c>
      <c r="J1940" s="23" cm="1">
        <f t="array" aca="1" ref="J1940" ca="1">_FV(A1940,"High")</f>
        <v>36.17</v>
      </c>
      <c r="K1940" s="23" cm="1">
        <f t="array" aca="1" ref="K1940" ca="1">_FV(A1940,"Previous close",TRUE)</f>
        <v>36.167700000000004</v>
      </c>
      <c r="L1940" s="26"/>
      <c r="M1940" s="23" cm="1">
        <f t="array" aca="1" ref="M1940" ca="1">_FV(A1940,"52 week low",TRUE)</f>
        <v>23.3</v>
      </c>
      <c r="N1940" s="23" cm="1">
        <f t="array" aca="1" ref="N1940" ca="1">_FV(A1940,"52 week high",TRUE)</f>
        <v>36.520000000000003</v>
      </c>
      <c r="O1940" s="8" cm="1">
        <f t="array" aca="1" ref="O1940" ca="1">_FV(A1940,"Volume")</f>
        <v>3761</v>
      </c>
      <c r="P1940" s="7" cm="1">
        <f t="array" aca="1" ref="P1940" ca="1">_FV(A1940,"Volume average",TRUE)</f>
        <v>10536</v>
      </c>
      <c r="Q1940" t="s">
        <v>129</v>
      </c>
      <c r="R1940" t="s">
        <v>79</v>
      </c>
      <c r="S1940" t="s">
        <v>51</v>
      </c>
      <c r="T1940" s="25" cm="1">
        <f t="array" aca="1" ref="T1940" ca="1">_FV(A1940,"Expense ratio",TRUE)</f>
        <v>5.0000000000000001E-3</v>
      </c>
      <c r="U1940" s="24" cm="1">
        <f t="array" aca="1" ref="U1940" ca="1">_FV(A1940,"Market cap",TRUE)</f>
        <v>28383652.719999999</v>
      </c>
      <c r="V1940" s="4">
        <v>28383258</v>
      </c>
      <c r="W1940" s="4">
        <v>28383258</v>
      </c>
      <c r="Y1940" t="s">
        <v>634</v>
      </c>
      <c r="Z1940" s="5">
        <v>34.931699999999999</v>
      </c>
      <c r="AB1940" s="20"/>
      <c r="AC1940" s="4">
        <v>16658</v>
      </c>
      <c r="AE1940" s="5">
        <v>43.754785735249449</v>
      </c>
      <c r="AF1940" s="20"/>
      <c r="AI1940" s="4">
        <v>16658</v>
      </c>
      <c r="AJ1940" s="5">
        <v>572796.99060000002</v>
      </c>
      <c r="AL1940" s="5">
        <v>36.049999999999997</v>
      </c>
      <c r="AM1940" s="5">
        <v>23.3</v>
      </c>
      <c r="AN1940" t="s">
        <v>47</v>
      </c>
      <c r="AO1940" t="str" cm="1">
        <f t="array" aca="1" ref="AO1940" ca="1">_FV(A1940,"Currency")</f>
        <v>USD</v>
      </c>
      <c r="AP1940" t="str" cm="1">
        <f t="array" aca="1" ref="AP1940" ca="1">_FV(A1940,"Exchange")</f>
        <v>NYSE Arca</v>
      </c>
      <c r="AQ1940" s="6" t="str" cm="1">
        <f t="array" aca="1" ref="AQ1940" ca="1">_FV(A1940,"Exchange abbreviation",TRUE)</f>
        <v>ARCX</v>
      </c>
      <c r="AR1940" t="str" cm="1">
        <f t="array" aca="1" ref="AR1940" ca="1">_FV(A1940,"Instrument type",TRUE)</f>
        <v>ETF</v>
      </c>
    </row>
    <row r="1941" spans="1:44" ht="18.75" customHeight="1" x14ac:dyDescent="0.25">
      <c r="A1941" t="e" vm="1954">
        <v>#VALUE!</v>
      </c>
      <c r="B1941" t="s">
        <v>5406</v>
      </c>
      <c r="C1941" t="s">
        <v>5407</v>
      </c>
      <c r="D1941" s="31" cm="1">
        <f t="array" aca="1" ref="D1941" ca="1">_FV(A1941,"Last trade time",TRUE)</f>
        <v>45824.937858935155</v>
      </c>
      <c r="E1941" s="23" cm="1">
        <f t="array" aca="1" ref="E1941" ca="1">_FV(A1941,"Price")</f>
        <v>58.8</v>
      </c>
      <c r="F1941" s="27" cm="1">
        <f t="array" aca="1" ref="F1941" ca="1">_FV(A1941,"Change (%)",TRUE)</f>
        <v>-8.097E-3</v>
      </c>
      <c r="G1941" s="26" cm="1">
        <f t="array" aca="1" ref="G1941" ca="1">_FV(A1941,"Change")</f>
        <v>-0.48</v>
      </c>
      <c r="H1941" s="23" cm="1">
        <f t="array" aca="1" ref="H1941" ca="1">_FV(A1941,"Open")</f>
        <v>59.75</v>
      </c>
      <c r="I1941" s="23" cm="1">
        <f t="array" aca="1" ref="I1941" ca="1">_FV(A1941,"Low")</f>
        <v>58.75</v>
      </c>
      <c r="J1941" s="23" cm="1">
        <f t="array" aca="1" ref="J1941" ca="1">_FV(A1941,"High")</f>
        <v>59.85</v>
      </c>
      <c r="K1941" s="23" cm="1">
        <f t="array" aca="1" ref="K1941" ca="1">_FV(A1941,"Previous close",TRUE)</f>
        <v>59.28</v>
      </c>
      <c r="L1941" s="26"/>
      <c r="M1941" s="23" cm="1">
        <f t="array" aca="1" ref="M1941" ca="1">_FV(A1941,"52 week low",TRUE)</f>
        <v>32.67</v>
      </c>
      <c r="N1941" s="23" cm="1">
        <f t="array" aca="1" ref="N1941" ca="1">_FV(A1941,"52 week high",TRUE)</f>
        <v>59.85</v>
      </c>
      <c r="O1941" s="8" cm="1">
        <f t="array" aca="1" ref="O1941" ca="1">_FV(A1941,"Volume")</f>
        <v>1649947</v>
      </c>
      <c r="P1941" s="7" cm="1">
        <f t="array" aca="1" ref="P1941" ca="1">_FV(A1941,"Volume average",TRUE)</f>
        <v>998414</v>
      </c>
      <c r="Q1941" t="s">
        <v>1848</v>
      </c>
      <c r="S1941" t="s">
        <v>1795</v>
      </c>
      <c r="T1941" s="25" cm="1">
        <f t="array" aca="1" ref="T1941" ca="1">_FV(A1941,"Expense ratio",TRUE)</f>
        <v>5.0000000000000001E-3</v>
      </c>
      <c r="U1941" s="24" cm="1">
        <f t="array" aca="1" ref="U1941" ca="1">_FV(A1941,"Market cap",TRUE)</f>
        <v>2572198356.8099999</v>
      </c>
      <c r="V1941" s="4">
        <v>2572198400</v>
      </c>
      <c r="W1941" s="4">
        <v>2572198400</v>
      </c>
      <c r="Y1941" t="s">
        <v>774</v>
      </c>
      <c r="Z1941" s="5">
        <v>57.97</v>
      </c>
      <c r="AA1941" s="5">
        <v>30.305596999999999</v>
      </c>
      <c r="AB1941" s="5">
        <v>3.4999999E-3</v>
      </c>
      <c r="AC1941" s="4">
        <v>797139</v>
      </c>
      <c r="AE1941" s="5">
        <v>55.067027709531963</v>
      </c>
      <c r="AF1941" s="20"/>
      <c r="AI1941" s="4">
        <v>797139</v>
      </c>
      <c r="AJ1941" s="5">
        <v>46393489.799999997</v>
      </c>
      <c r="AL1941" s="5">
        <v>59.24</v>
      </c>
      <c r="AM1941" s="5">
        <v>32.67</v>
      </c>
      <c r="AN1941" t="s">
        <v>82</v>
      </c>
      <c r="AO1941" t="str" cm="1">
        <f t="array" aca="1" ref="AO1941" ca="1">_FV(A1941,"Currency")</f>
        <v>USD</v>
      </c>
      <c r="AP1941" t="str" cm="1">
        <f t="array" aca="1" ref="AP1941" ca="1">_FV(A1941,"Exchange")</f>
        <v>NYSE Arca</v>
      </c>
      <c r="AQ1941" s="6" t="str" cm="1">
        <f t="array" aca="1" ref="AQ1941" ca="1">_FV(A1941,"Exchange abbreviation",TRUE)</f>
        <v>ARCX</v>
      </c>
      <c r="AR1941" t="str" cm="1">
        <f t="array" aca="1" ref="AR1941" ca="1">_FV(A1941,"Instrument type",TRUE)</f>
        <v>ETF</v>
      </c>
    </row>
    <row r="1942" spans="1:44" ht="18.75" customHeight="1" x14ac:dyDescent="0.25">
      <c r="A1942" t="e" vm="1955">
        <v>#VALUE!</v>
      </c>
      <c r="B1942" t="s">
        <v>5408</v>
      </c>
      <c r="C1942" t="s">
        <v>5409</v>
      </c>
      <c r="D1942" s="31" cm="1">
        <f t="array" aca="1" ref="D1942" ca="1">_FV(A1942,"Last trade time",TRUE)</f>
        <v>45824.915484015626</v>
      </c>
      <c r="E1942" s="23" cm="1">
        <f t="array" aca="1" ref="E1942" ca="1">_FV(A1942,"Price")</f>
        <v>50.85</v>
      </c>
      <c r="F1942" s="27" cm="1">
        <f t="array" aca="1" ref="F1942" ca="1">_FV(A1942,"Change (%)",TRUE)</f>
        <v>-1.8340000000000002E-2</v>
      </c>
      <c r="G1942" s="26" cm="1">
        <f t="array" aca="1" ref="G1942" ca="1">_FV(A1942,"Change")</f>
        <v>-0.95</v>
      </c>
      <c r="H1942" s="23" cm="1">
        <f t="array" aca="1" ref="H1942" ca="1">_FV(A1942,"Open")</f>
        <v>51.59</v>
      </c>
      <c r="I1942" s="23" cm="1">
        <f t="array" aca="1" ref="I1942" ca="1">_FV(A1942,"Low")</f>
        <v>50.8</v>
      </c>
      <c r="J1942" s="23" cm="1">
        <f t="array" aca="1" ref="J1942" ca="1">_FV(A1942,"High")</f>
        <v>51.59</v>
      </c>
      <c r="K1942" s="23" cm="1">
        <f t="array" aca="1" ref="K1942" ca="1">_FV(A1942,"Previous close",TRUE)</f>
        <v>51.8</v>
      </c>
      <c r="L1942" s="26"/>
      <c r="M1942" s="23" cm="1">
        <f t="array" aca="1" ref="M1942" ca="1">_FV(A1942,"52 week low",TRUE)</f>
        <v>29.442</v>
      </c>
      <c r="N1942" s="23" cm="1">
        <f t="array" aca="1" ref="N1942" ca="1">_FV(A1942,"52 week high",TRUE)</f>
        <v>53.43</v>
      </c>
      <c r="O1942" s="8" cm="1">
        <f t="array" aca="1" ref="O1942" ca="1">_FV(A1942,"Volume")</f>
        <v>37414</v>
      </c>
      <c r="P1942" s="7" cm="1">
        <f t="array" aca="1" ref="P1942" ca="1">_FV(A1942,"Volume average",TRUE)</f>
        <v>35057</v>
      </c>
      <c r="Q1942" t="s">
        <v>1993</v>
      </c>
      <c r="S1942" t="s">
        <v>1994</v>
      </c>
      <c r="T1942" s="25" cm="1">
        <f t="array" aca="1" ref="T1942" ca="1">_FV(A1942,"Expense ratio",TRUE)</f>
        <v>5.0000000000000001E-3</v>
      </c>
      <c r="U1942" s="24" cm="1">
        <f t="array" aca="1" ref="U1942" ca="1">_FV(A1942,"Market cap",TRUE)</f>
        <v>167809122.69999999</v>
      </c>
      <c r="V1942" s="4">
        <v>167809120</v>
      </c>
      <c r="W1942" s="4">
        <v>167809120</v>
      </c>
      <c r="Y1942" t="s">
        <v>5410</v>
      </c>
      <c r="Z1942" s="5">
        <v>51.03</v>
      </c>
      <c r="AA1942" s="5">
        <v>19.144279999999998</v>
      </c>
      <c r="AB1942" s="5">
        <v>4.4600000000000001E-2</v>
      </c>
      <c r="AC1942" s="4">
        <v>32217</v>
      </c>
      <c r="AE1942" s="5">
        <v>46.470413093863243</v>
      </c>
      <c r="AF1942" s="5">
        <v>54.465880154101647</v>
      </c>
      <c r="AI1942" s="4">
        <v>32217</v>
      </c>
      <c r="AJ1942" s="5">
        <v>1623414.63</v>
      </c>
      <c r="AL1942" s="5">
        <v>53.43</v>
      </c>
      <c r="AM1942" s="5">
        <v>29.442</v>
      </c>
      <c r="AN1942" t="s">
        <v>90</v>
      </c>
      <c r="AO1942" t="str" cm="1">
        <f t="array" aca="1" ref="AO1942" ca="1">_FV(A1942,"Currency")</f>
        <v>USD</v>
      </c>
      <c r="AP1942" t="str" cm="1">
        <f t="array" aca="1" ref="AP1942" ca="1">_FV(A1942,"Exchange")</f>
        <v>NYSE Arca</v>
      </c>
      <c r="AQ1942" s="6" t="str" cm="1">
        <f t="array" aca="1" ref="AQ1942" ca="1">_FV(A1942,"Exchange abbreviation",TRUE)</f>
        <v>ARCX</v>
      </c>
      <c r="AR1942" t="str" cm="1">
        <f t="array" aca="1" ref="AR1942" ca="1">_FV(A1942,"Instrument type",TRUE)</f>
        <v>ETF</v>
      </c>
    </row>
    <row r="1943" spans="1:44" ht="18.75" customHeight="1" x14ac:dyDescent="0.25">
      <c r="A1943" t="e" vm="1956">
        <v>#VALUE!</v>
      </c>
      <c r="B1943" t="s">
        <v>5411</v>
      </c>
      <c r="C1943" t="s">
        <v>5412</v>
      </c>
      <c r="D1943" s="31" cm="1">
        <f t="array" aca="1" ref="D1943" ca="1">_FV(A1943,"Last trade time",TRUE)</f>
        <v>45824.863449721874</v>
      </c>
      <c r="E1943" s="23" cm="1">
        <f t="array" aca="1" ref="E1943" ca="1">_FV(A1943,"Price")</f>
        <v>46.21</v>
      </c>
      <c r="F1943" s="27" cm="1">
        <f t="array" aca="1" ref="F1943" ca="1">_FV(A1943,"Change (%)",TRUE)</f>
        <v>-1.081E-2</v>
      </c>
      <c r="G1943" s="26" cm="1">
        <f t="array" aca="1" ref="G1943" ca="1">_FV(A1943,"Change")</f>
        <v>-0.505</v>
      </c>
      <c r="H1943" s="23" cm="1">
        <f t="array" aca="1" ref="H1943" ca="1">_FV(A1943,"Open")</f>
        <v>46.5</v>
      </c>
      <c r="I1943" s="23" cm="1">
        <f t="array" aca="1" ref="I1943" ca="1">_FV(A1943,"Low")</f>
        <v>46.0901</v>
      </c>
      <c r="J1943" s="23" cm="1">
        <f t="array" aca="1" ref="J1943" ca="1">_FV(A1943,"High")</f>
        <v>46.67</v>
      </c>
      <c r="K1943" s="23" cm="1">
        <f t="array" aca="1" ref="K1943" ca="1">_FV(A1943,"Previous close",TRUE)</f>
        <v>46.715000000000003</v>
      </c>
      <c r="L1943" s="26"/>
      <c r="M1943" s="23" cm="1">
        <f t="array" aca="1" ref="M1943" ca="1">_FV(A1943,"52 week low",TRUE)</f>
        <v>25.78</v>
      </c>
      <c r="N1943" s="23" cm="1">
        <f t="array" aca="1" ref="N1943" ca="1">_FV(A1943,"52 week high",TRUE)</f>
        <v>47.04</v>
      </c>
      <c r="O1943" s="8" cm="1">
        <f t="array" aca="1" ref="O1943" ca="1">_FV(A1943,"Volume")</f>
        <v>32835</v>
      </c>
      <c r="P1943" s="7" cm="1">
        <f t="array" aca="1" ref="P1943" ca="1">_FV(A1943,"Volume average",TRUE)</f>
        <v>47129</v>
      </c>
      <c r="Q1943" t="s">
        <v>1993</v>
      </c>
      <c r="S1943" t="s">
        <v>1994</v>
      </c>
      <c r="T1943" s="25" cm="1">
        <f t="array" aca="1" ref="T1943" ca="1">_FV(A1943,"Expense ratio",TRUE)</f>
        <v>5.0000000000000001E-3</v>
      </c>
      <c r="U1943" s="24" cm="1">
        <f t="array" aca="1" ref="U1943" ca="1">_FV(A1943,"Market cap",TRUE)</f>
        <v>386852671.18000001</v>
      </c>
      <c r="V1943" s="4">
        <v>386852672</v>
      </c>
      <c r="W1943" s="4">
        <v>386852672</v>
      </c>
      <c r="Y1943" t="s">
        <v>5413</v>
      </c>
      <c r="Z1943" s="5">
        <v>44.57</v>
      </c>
      <c r="AA1943" s="5">
        <v>19.492750000000001</v>
      </c>
      <c r="AB1943" s="5">
        <v>6.7000002999999999E-3</v>
      </c>
      <c r="AC1943" s="4">
        <v>80752</v>
      </c>
      <c r="AE1943" s="5">
        <v>54.539145983676377</v>
      </c>
      <c r="AF1943" s="5">
        <v>60.792551923012923</v>
      </c>
      <c r="AI1943" s="4">
        <v>80752</v>
      </c>
      <c r="AJ1943" s="5">
        <v>3598309.12</v>
      </c>
      <c r="AL1943" s="5">
        <v>47.04</v>
      </c>
      <c r="AM1943" s="5">
        <v>25.78</v>
      </c>
      <c r="AN1943" t="s">
        <v>90</v>
      </c>
      <c r="AO1943" t="str" cm="1">
        <f t="array" aca="1" ref="AO1943" ca="1">_FV(A1943,"Currency")</f>
        <v>USD</v>
      </c>
      <c r="AP1943" t="str" cm="1">
        <f t="array" aca="1" ref="AP1943" ca="1">_FV(A1943,"Exchange")</f>
        <v>NYSE Arca</v>
      </c>
      <c r="AQ1943" s="6" t="str" cm="1">
        <f t="array" aca="1" ref="AQ1943" ca="1">_FV(A1943,"Exchange abbreviation",TRUE)</f>
        <v>ARCX</v>
      </c>
      <c r="AR1943" t="str" cm="1">
        <f t="array" aca="1" ref="AR1943" ca="1">_FV(A1943,"Instrument type",TRUE)</f>
        <v>ETF</v>
      </c>
    </row>
    <row r="1944" spans="1:44" ht="18.75" customHeight="1" x14ac:dyDescent="0.25">
      <c r="A1944" t="e" vm="1957">
        <v>#VALUE!</v>
      </c>
      <c r="B1944" t="s">
        <v>5414</v>
      </c>
      <c r="C1944" t="s">
        <v>5415</v>
      </c>
      <c r="D1944" s="31" cm="1">
        <f t="array" aca="1" ref="D1944" ca="1">_FV(A1944,"Last trade time",TRUE)</f>
        <v>45824.840277823438</v>
      </c>
      <c r="E1944" s="23" cm="1">
        <f t="array" aca="1" ref="E1944" ca="1">_FV(A1944,"Price")</f>
        <v>30.727900000000002</v>
      </c>
      <c r="F1944" s="27" cm="1">
        <f t="array" aca="1" ref="F1944" ca="1">_FV(A1944,"Change (%)",TRUE)</f>
        <v>5.8230000000000001E-3</v>
      </c>
      <c r="G1944" s="26" cm="1">
        <f t="array" aca="1" ref="G1944" ca="1">_FV(A1944,"Change")</f>
        <v>0.1779</v>
      </c>
      <c r="H1944" s="23" cm="1">
        <f t="array" aca="1" ref="H1944" ca="1">_FV(A1944,"Open")</f>
        <v>30.95</v>
      </c>
      <c r="I1944" s="23" cm="1">
        <f t="array" aca="1" ref="I1944" ca="1">_FV(A1944,"Low")</f>
        <v>30.600100000000001</v>
      </c>
      <c r="J1944" s="23" cm="1">
        <f t="array" aca="1" ref="J1944" ca="1">_FV(A1944,"High")</f>
        <v>31.048500000000001</v>
      </c>
      <c r="K1944" s="23" cm="1">
        <f t="array" aca="1" ref="K1944" ca="1">_FV(A1944,"Previous close",TRUE)</f>
        <v>30.55</v>
      </c>
      <c r="L1944" s="26"/>
      <c r="M1944" s="23" cm="1">
        <f t="array" aca="1" ref="M1944" ca="1">_FV(A1944,"52 week low",TRUE)</f>
        <v>22.8401</v>
      </c>
      <c r="N1944" s="23" cm="1">
        <f t="array" aca="1" ref="N1944" ca="1">_FV(A1944,"52 week high",TRUE)</f>
        <v>31.048500000000001</v>
      </c>
      <c r="O1944" s="8" cm="1">
        <f t="array" aca="1" ref="O1944" ca="1">_FV(A1944,"Volume")</f>
        <v>15006</v>
      </c>
      <c r="P1944" s="7" cm="1">
        <f t="array" aca="1" ref="P1944" ca="1">_FV(A1944,"Volume average",TRUE)</f>
        <v>14604</v>
      </c>
      <c r="Q1944" t="s">
        <v>2613</v>
      </c>
      <c r="S1944" t="s">
        <v>1795</v>
      </c>
      <c r="T1944" s="25" cm="1">
        <f t="array" aca="1" ref="T1944" ca="1">_FV(A1944,"Expense ratio",TRUE)</f>
        <v>5.0000000000000001E-3</v>
      </c>
      <c r="U1944" s="24" cm="1">
        <f t="array" aca="1" ref="U1944" ca="1">_FV(A1944,"Market cap",TRUE)</f>
        <v>53942109.219999999</v>
      </c>
      <c r="V1944" s="4">
        <v>53942108</v>
      </c>
      <c r="W1944" s="4">
        <v>53942108</v>
      </c>
      <c r="Y1944" t="s">
        <v>5416</v>
      </c>
      <c r="Z1944" s="5">
        <v>29.14</v>
      </c>
      <c r="AA1944" s="5">
        <v>11.429387999999999</v>
      </c>
      <c r="AB1944" s="5">
        <v>4.9700000000000001E-2</v>
      </c>
      <c r="AC1944" s="4">
        <v>14190</v>
      </c>
      <c r="AE1944" s="5">
        <v>24.3584303604319</v>
      </c>
      <c r="AF1944" s="5">
        <v>17.63201288506329</v>
      </c>
      <c r="AI1944" s="4">
        <v>14190</v>
      </c>
      <c r="AJ1944" s="5">
        <v>415588.20600000001</v>
      </c>
      <c r="AL1944" s="5">
        <v>29.57</v>
      </c>
      <c r="AM1944" s="5">
        <v>22.84</v>
      </c>
      <c r="AN1944" t="s">
        <v>47</v>
      </c>
      <c r="AO1944" t="str" cm="1">
        <f t="array" aca="1" ref="AO1944" ca="1">_FV(A1944,"Currency")</f>
        <v>USD</v>
      </c>
      <c r="AP1944" t="str" cm="1">
        <f t="array" aca="1" ref="AP1944" ca="1">_FV(A1944,"Exchange")</f>
        <v>NYSE Arca</v>
      </c>
      <c r="AQ1944" s="6" t="str" cm="1">
        <f t="array" aca="1" ref="AQ1944" ca="1">_FV(A1944,"Exchange abbreviation",TRUE)</f>
        <v>ARCX</v>
      </c>
      <c r="AR1944" t="str" cm="1">
        <f t="array" aca="1" ref="AR1944" ca="1">_FV(A1944,"Instrument type",TRUE)</f>
        <v>ETF</v>
      </c>
    </row>
    <row r="1945" spans="1:44" ht="18.75" customHeight="1" x14ac:dyDescent="0.25">
      <c r="A1945" t="e" vm="1958">
        <v>#VALUE!</v>
      </c>
      <c r="B1945" t="s">
        <v>5417</v>
      </c>
      <c r="C1945" t="s">
        <v>5418</v>
      </c>
      <c r="D1945" s="31" cm="1">
        <f t="array" aca="1" ref="D1945" ca="1">_FV(A1945,"Last trade time",TRUE)</f>
        <v>45824.840277789066</v>
      </c>
      <c r="E1945" s="23" cm="1">
        <f t="array" aca="1" ref="E1945" ca="1">_FV(A1945,"Price")</f>
        <v>27.139900000000001</v>
      </c>
      <c r="F1945" s="27" cm="1">
        <f t="array" aca="1" ref="F1945" ca="1">_FV(A1945,"Change (%)",TRUE)</f>
        <v>8.1239999999999993E-3</v>
      </c>
      <c r="G1945" s="26" cm="1">
        <f t="array" aca="1" ref="G1945" ca="1">_FV(A1945,"Change")</f>
        <v>0.21870000000000001</v>
      </c>
      <c r="H1945" s="23" cm="1">
        <f t="array" aca="1" ref="H1945" ca="1">_FV(A1945,"Open")</f>
        <v>27.08</v>
      </c>
      <c r="I1945" s="23" cm="1">
        <f t="array" aca="1" ref="I1945" ca="1">_FV(A1945,"Low")</f>
        <v>27.08</v>
      </c>
      <c r="J1945" s="23" cm="1">
        <f t="array" aca="1" ref="J1945" ca="1">_FV(A1945,"High")</f>
        <v>27.19</v>
      </c>
      <c r="K1945" s="23" cm="1">
        <f t="array" aca="1" ref="K1945" ca="1">_FV(A1945,"Previous close",TRUE)</f>
        <v>26.921199999999999</v>
      </c>
      <c r="L1945" s="26"/>
      <c r="M1945" s="23" cm="1">
        <f t="array" aca="1" ref="M1945" ca="1">_FV(A1945,"52 week low",TRUE)</f>
        <v>21.315000000000001</v>
      </c>
      <c r="N1945" s="23" cm="1">
        <f t="array" aca="1" ref="N1945" ca="1">_FV(A1945,"52 week high",TRUE)</f>
        <v>27.19</v>
      </c>
      <c r="O1945" s="8" cm="1">
        <f t="array" aca="1" ref="O1945" ca="1">_FV(A1945,"Volume")</f>
        <v>962</v>
      </c>
      <c r="P1945" s="7" cm="1">
        <f t="array" aca="1" ref="P1945" ca="1">_FV(A1945,"Volume average",TRUE)</f>
        <v>2141</v>
      </c>
      <c r="Q1945" t="s">
        <v>119</v>
      </c>
      <c r="T1945" s="25" cm="1">
        <f t="array" aca="1" ref="T1945" ca="1">_FV(A1945,"Expense ratio",TRUE)</f>
        <v>5.0000000000000001E-3</v>
      </c>
      <c r="U1945" s="24" cm="1">
        <f t="array" aca="1" ref="U1945" ca="1">_FV(A1945,"Market cap",TRUE)</f>
        <v>33899733.350000001</v>
      </c>
      <c r="V1945" s="16"/>
      <c r="W1945" s="16"/>
      <c r="Z1945" s="18"/>
      <c r="AA1945" s="20"/>
      <c r="AB1945" s="20"/>
      <c r="AC1945" s="21">
        <v>1936</v>
      </c>
      <c r="AE1945" s="18"/>
      <c r="AF1945" s="20"/>
      <c r="AI1945" s="21"/>
      <c r="AJ1945" s="18"/>
      <c r="AL1945" s="18"/>
      <c r="AM1945" s="18"/>
      <c r="AN1945" t="s">
        <v>73</v>
      </c>
      <c r="AO1945" t="str" cm="1">
        <f t="array" aca="1" ref="AO1945" ca="1">_FV(A1945,"Currency")</f>
        <v>USD</v>
      </c>
      <c r="AP1945" t="str" cm="1">
        <f t="array" aca="1" ref="AP1945" ca="1">_FV(A1945,"Exchange")</f>
        <v>NYSE Arca</v>
      </c>
      <c r="AQ1945" s="6" t="str" cm="1">
        <f t="array" aca="1" ref="AQ1945" ca="1">_FV(A1945,"Exchange abbreviation",TRUE)</f>
        <v>ARCX</v>
      </c>
      <c r="AR1945" t="str" cm="1">
        <f t="array" aca="1" ref="AR1945" ca="1">_FV(A1945,"Instrument type",TRUE)</f>
        <v>ETF</v>
      </c>
    </row>
    <row r="1946" spans="1:44" ht="18.75" customHeight="1" x14ac:dyDescent="0.25">
      <c r="A1946" t="e" vm="1959">
        <v>#VALUE!</v>
      </c>
      <c r="B1946" t="s">
        <v>5419</v>
      </c>
      <c r="C1946" t="s">
        <v>5420</v>
      </c>
      <c r="D1946" s="31" cm="1">
        <f t="array" aca="1" ref="D1946" ca="1">_FV(A1946,"Last trade time",TRUE)</f>
        <v>45824.84027780078</v>
      </c>
      <c r="E1946" s="23" cm="1">
        <f t="array" aca="1" ref="E1946" ca="1">_FV(A1946,"Price")</f>
        <v>27.635200000000001</v>
      </c>
      <c r="F1946" s="27" cm="1">
        <f t="array" aca="1" ref="F1946" ca="1">_FV(A1946,"Change (%)",TRUE)</f>
        <v>2.7029999999999997E-3</v>
      </c>
      <c r="G1946" s="26" cm="1">
        <f t="array" aca="1" ref="G1946" ca="1">_FV(A1946,"Change")</f>
        <v>7.4499999999999997E-2</v>
      </c>
      <c r="H1946" s="23" cm="1">
        <f t="array" aca="1" ref="H1946" ca="1">_FV(A1946,"Open")</f>
        <v>27.7</v>
      </c>
      <c r="I1946" s="23" cm="1">
        <f t="array" aca="1" ref="I1946" ca="1">_FV(A1946,"Low")</f>
        <v>27.635200000000001</v>
      </c>
      <c r="J1946" s="23" cm="1">
        <f t="array" aca="1" ref="J1946" ca="1">_FV(A1946,"High")</f>
        <v>27.7</v>
      </c>
      <c r="K1946" s="23" cm="1">
        <f t="array" aca="1" ref="K1946" ca="1">_FV(A1946,"Previous close",TRUE)</f>
        <v>27.560700000000001</v>
      </c>
      <c r="L1946" s="26"/>
      <c r="M1946" s="23" cm="1">
        <f t="array" aca="1" ref="M1946" ca="1">_FV(A1946,"52 week low",TRUE)</f>
        <v>22.407399999999999</v>
      </c>
      <c r="N1946" s="23" cm="1">
        <f t="array" aca="1" ref="N1946" ca="1">_FV(A1946,"52 week high",TRUE)</f>
        <v>28.122199999999999</v>
      </c>
      <c r="O1946" s="8" cm="1">
        <f t="array" aca="1" ref="O1946" ca="1">_FV(A1946,"Volume")</f>
        <v>2033</v>
      </c>
      <c r="P1946" s="7" cm="1">
        <f t="array" aca="1" ref="P1946" ca="1">_FV(A1946,"Volume average",TRUE)</f>
        <v>3100</v>
      </c>
      <c r="Q1946" t="s">
        <v>2542</v>
      </c>
      <c r="R1946" t="s">
        <v>2543</v>
      </c>
      <c r="S1946" t="s">
        <v>3086</v>
      </c>
      <c r="T1946" s="25" cm="1">
        <f t="array" aca="1" ref="T1946" ca="1">_FV(A1946,"Expense ratio",TRUE)</f>
        <v>5.0000000000000001E-3</v>
      </c>
      <c r="U1946" s="24" cm="1">
        <f t="array" aca="1" ref="U1946" ca="1">_FV(A1946,"Market cap",TRUE)</f>
        <v>26344443.170000002</v>
      </c>
      <c r="V1946" s="4">
        <v>26344444</v>
      </c>
      <c r="W1946" s="4">
        <v>26344444</v>
      </c>
      <c r="Y1946" t="s">
        <v>1365</v>
      </c>
      <c r="Z1946" s="5">
        <v>27.512599999999999</v>
      </c>
      <c r="AA1946" s="5">
        <v>15.981755</v>
      </c>
      <c r="AB1946" s="20"/>
      <c r="AC1946" s="4">
        <v>3004</v>
      </c>
      <c r="AE1946" s="5">
        <v>14.47923962708324</v>
      </c>
      <c r="AF1946" s="20"/>
      <c r="AI1946" s="4">
        <v>3004</v>
      </c>
      <c r="AJ1946" s="5">
        <v>83056.093999999997</v>
      </c>
      <c r="AL1946" s="5">
        <v>28.122</v>
      </c>
      <c r="AM1946" s="5">
        <v>22.407</v>
      </c>
      <c r="AN1946" t="s">
        <v>47</v>
      </c>
      <c r="AO1946" t="str" cm="1">
        <f t="array" aca="1" ref="AO1946" ca="1">_FV(A1946,"Currency")</f>
        <v>USD</v>
      </c>
      <c r="AP1946" t="str" cm="1">
        <f t="array" aca="1" ref="AP1946" ca="1">_FV(A1946,"Exchange")</f>
        <v>NYSE Arca</v>
      </c>
      <c r="AQ1946" s="6" t="str" cm="1">
        <f t="array" aca="1" ref="AQ1946" ca="1">_FV(A1946,"Exchange abbreviation",TRUE)</f>
        <v>ARCX</v>
      </c>
      <c r="AR1946" t="str" cm="1">
        <f t="array" aca="1" ref="AR1946" ca="1">_FV(A1946,"Instrument type",TRUE)</f>
        <v>ETF</v>
      </c>
    </row>
    <row r="1947" spans="1:44" ht="18.75" customHeight="1" x14ac:dyDescent="0.25">
      <c r="A1947" t="e" vm="1960">
        <v>#VALUE!</v>
      </c>
      <c r="B1947" t="s">
        <v>5421</v>
      </c>
      <c r="C1947" t="s">
        <v>5422</v>
      </c>
      <c r="D1947" s="31" cm="1">
        <f t="array" aca="1" ref="D1947" ca="1">_FV(A1947,"Last trade time",TRUE)</f>
        <v>45824.840277812502</v>
      </c>
      <c r="E1947" s="23" cm="1">
        <f t="array" aca="1" ref="E1947" ca="1">_FV(A1947,"Price")</f>
        <v>22.63</v>
      </c>
      <c r="F1947" s="27" cm="1">
        <f t="array" aca="1" ref="F1947" ca="1">_FV(A1947,"Change (%)",TRUE)</f>
        <v>8.8459999999999993E-4</v>
      </c>
      <c r="G1947" s="26" cm="1">
        <f t="array" aca="1" ref="G1947" ca="1">_FV(A1947,"Change")</f>
        <v>0.02</v>
      </c>
      <c r="H1947" s="23" cm="1">
        <f t="array" aca="1" ref="H1947" ca="1">_FV(A1947,"Open")</f>
        <v>22.67</v>
      </c>
      <c r="I1947" s="23" cm="1">
        <f t="array" aca="1" ref="I1947" ca="1">_FV(A1947,"Low")</f>
        <v>22.580100000000002</v>
      </c>
      <c r="J1947" s="23" cm="1">
        <f t="array" aca="1" ref="J1947" ca="1">_FV(A1947,"High")</f>
        <v>22.7</v>
      </c>
      <c r="K1947" s="23" cm="1">
        <f t="array" aca="1" ref="K1947" ca="1">_FV(A1947,"Previous close",TRUE)</f>
        <v>22.61</v>
      </c>
      <c r="L1947" s="26"/>
      <c r="M1947" s="23" cm="1">
        <f t="array" aca="1" ref="M1947" ca="1">_FV(A1947,"52 week low",TRUE)</f>
        <v>21.87</v>
      </c>
      <c r="N1947" s="23" cm="1">
        <f t="array" aca="1" ref="N1947" ca="1">_FV(A1947,"52 week high",TRUE)</f>
        <v>23.46</v>
      </c>
      <c r="O1947" s="8" cm="1">
        <f t="array" aca="1" ref="O1947" ca="1">_FV(A1947,"Volume")</f>
        <v>357541</v>
      </c>
      <c r="P1947" s="7" cm="1">
        <f t="array" aca="1" ref="P1947" ca="1">_FV(A1947,"Volume average",TRUE)</f>
        <v>43589</v>
      </c>
      <c r="Q1947" t="s">
        <v>290</v>
      </c>
      <c r="S1947" t="s">
        <v>271</v>
      </c>
      <c r="T1947" s="25" cm="1">
        <f t="array" aca="1" ref="T1947" ca="1">_FV(A1947,"Expense ratio",TRUE)</f>
        <v>5.0000000000000001E-3</v>
      </c>
      <c r="U1947" s="24" cm="1">
        <f t="array" aca="1" ref="U1947" ca="1">_FV(A1947,"Market cap",TRUE)</f>
        <v>248763350.43000001</v>
      </c>
      <c r="V1947" s="4">
        <v>248763344</v>
      </c>
      <c r="W1947" s="4">
        <v>248763344</v>
      </c>
      <c r="Y1947" t="s">
        <v>5423</v>
      </c>
      <c r="Z1947" s="5">
        <v>22.526250000000001</v>
      </c>
      <c r="AA1947" s="20"/>
      <c r="AB1947" s="5">
        <v>5.8000002000000002E-2</v>
      </c>
      <c r="AC1947" s="4">
        <v>52092</v>
      </c>
      <c r="AE1947" s="5">
        <v>2.280610709207354</v>
      </c>
      <c r="AF1947" s="5">
        <v>6.6882882486238859</v>
      </c>
      <c r="AI1947" s="4">
        <v>52092</v>
      </c>
      <c r="AJ1947" s="5">
        <v>1174153.68</v>
      </c>
      <c r="AL1947" s="5">
        <v>23.46</v>
      </c>
      <c r="AM1947" s="5">
        <v>21.87</v>
      </c>
      <c r="AN1947" t="s">
        <v>90</v>
      </c>
      <c r="AO1947" t="str" cm="1">
        <f t="array" aca="1" ref="AO1947" ca="1">_FV(A1947,"Currency")</f>
        <v>USD</v>
      </c>
      <c r="AP1947" t="str" cm="1">
        <f t="array" aca="1" ref="AP1947" ca="1">_FV(A1947,"Exchange")</f>
        <v>NYSE Arca</v>
      </c>
      <c r="AQ1947" s="6" t="str" cm="1">
        <f t="array" aca="1" ref="AQ1947" ca="1">_FV(A1947,"Exchange abbreviation",TRUE)</f>
        <v>ARCX</v>
      </c>
      <c r="AR1947" t="str" cm="1">
        <f t="array" aca="1" ref="AR1947" ca="1">_FV(A1947,"Instrument type",TRUE)</f>
        <v>ETF</v>
      </c>
    </row>
    <row r="1948" spans="1:44" ht="18.75" customHeight="1" x14ac:dyDescent="0.25">
      <c r="A1948" t="e" vm="1961">
        <v>#VALUE!</v>
      </c>
      <c r="B1948" t="s">
        <v>5424</v>
      </c>
      <c r="C1948" t="s">
        <v>5425</v>
      </c>
      <c r="D1948" s="31" cm="1">
        <f t="array" aca="1" ref="D1948" ca="1">_FV(A1948,"Last trade time",TRUE)</f>
        <v>45824.930930775001</v>
      </c>
      <c r="E1948" s="23" cm="1">
        <f t="array" aca="1" ref="E1948" ca="1">_FV(A1948,"Price")</f>
        <v>16.28</v>
      </c>
      <c r="F1948" s="27" cm="1">
        <f t="array" aca="1" ref="F1948" ca="1">_FV(A1948,"Change (%)",TRUE)</f>
        <v>-1.6907999999999999E-2</v>
      </c>
      <c r="G1948" s="26" cm="1">
        <f t="array" aca="1" ref="G1948" ca="1">_FV(A1948,"Change")</f>
        <v>-0.28000000000000003</v>
      </c>
      <c r="H1948" s="23" cm="1">
        <f t="array" aca="1" ref="H1948" ca="1">_FV(A1948,"Open")</f>
        <v>16.420000000000002</v>
      </c>
      <c r="I1948" s="23" cm="1">
        <f t="array" aca="1" ref="I1948" ca="1">_FV(A1948,"Low")</f>
        <v>16.260000000000002</v>
      </c>
      <c r="J1948" s="23" cm="1">
        <f t="array" aca="1" ref="J1948" ca="1">_FV(A1948,"High")</f>
        <v>16.430099999999999</v>
      </c>
      <c r="K1948" s="23" cm="1">
        <f t="array" aca="1" ref="K1948" ca="1">_FV(A1948,"Previous close",TRUE)</f>
        <v>16.559999999999999</v>
      </c>
      <c r="L1948" s="26"/>
      <c r="M1948" s="23" cm="1">
        <f t="array" aca="1" ref="M1948" ca="1">_FV(A1948,"52 week low",TRUE)</f>
        <v>15.9</v>
      </c>
      <c r="N1948" s="23" cm="1">
        <f t="array" aca="1" ref="N1948" ca="1">_FV(A1948,"52 week high",TRUE)</f>
        <v>24.239899999999999</v>
      </c>
      <c r="O1948" s="8" cm="1">
        <f t="array" aca="1" ref="O1948" ca="1">_FV(A1948,"Volume")</f>
        <v>34786</v>
      </c>
      <c r="P1948" s="7" cm="1">
        <f t="array" aca="1" ref="P1948" ca="1">_FV(A1948,"Volume average",TRUE)</f>
        <v>50133</v>
      </c>
      <c r="Q1948" t="s">
        <v>490</v>
      </c>
      <c r="T1948" s="25" cm="1">
        <f t="array" aca="1" ref="T1948" ca="1">_FV(A1948,"Expense ratio",TRUE)</f>
        <v>5.0000000000000001E-3</v>
      </c>
      <c r="U1948" s="24" cm="1">
        <f t="array" aca="1" ref="U1948" ca="1">_FV(A1948,"Market cap",TRUE)</f>
        <v>7954539.4199999999</v>
      </c>
      <c r="V1948" s="16"/>
      <c r="W1948" s="16"/>
      <c r="Z1948" s="5">
        <v>16.504999999999999</v>
      </c>
      <c r="AA1948" s="20"/>
      <c r="AB1948" s="20"/>
      <c r="AC1948" s="4">
        <v>45653</v>
      </c>
      <c r="AE1948" s="5">
        <v>-2.2022586654014802</v>
      </c>
      <c r="AF1948" s="5">
        <v>-22.29101850234585</v>
      </c>
      <c r="AI1948" s="4">
        <v>75915</v>
      </c>
      <c r="AJ1948" s="5">
        <v>1266262.2</v>
      </c>
      <c r="AL1948" s="5">
        <v>24.24</v>
      </c>
      <c r="AM1948" s="5">
        <v>15.9</v>
      </c>
      <c r="AN1948" t="s">
        <v>90</v>
      </c>
      <c r="AO1948" t="str" cm="1">
        <f t="array" aca="1" ref="AO1948" ca="1">_FV(A1948,"Currency")</f>
        <v>USD</v>
      </c>
      <c r="AP1948" t="str" cm="1">
        <f t="array" aca="1" ref="AP1948" ca="1">_FV(A1948,"Exchange")</f>
        <v>NYSE Arca</v>
      </c>
      <c r="AQ1948" s="6" t="str" cm="1">
        <f t="array" aca="1" ref="AQ1948" ca="1">_FV(A1948,"Exchange abbreviation",TRUE)</f>
        <v>ARCX</v>
      </c>
      <c r="AR1948" t="str" cm="1">
        <f t="array" aca="1" ref="AR1948" ca="1">_FV(A1948,"Instrument type",TRUE)</f>
        <v>ETF</v>
      </c>
    </row>
    <row r="1949" spans="1:44" ht="18.75" customHeight="1" x14ac:dyDescent="0.25">
      <c r="A1949" t="e" vm="1962">
        <v>#VALUE!</v>
      </c>
      <c r="B1949" t="s">
        <v>5426</v>
      </c>
      <c r="C1949" t="s">
        <v>5427</v>
      </c>
      <c r="D1949" s="31" cm="1">
        <f t="array" aca="1" ref="D1949" ca="1">_FV(A1949,"Last trade time",TRUE)</f>
        <v>45824.840277789066</v>
      </c>
      <c r="E1949" s="23" cm="1">
        <f t="array" aca="1" ref="E1949" ca="1">_FV(A1949,"Price")</f>
        <v>9.98</v>
      </c>
      <c r="F1949" s="27" cm="1">
        <f t="array" aca="1" ref="F1949" ca="1">_FV(A1949,"Change (%)",TRUE)</f>
        <v>3.519E-3</v>
      </c>
      <c r="G1949" s="26" cm="1">
        <f t="array" aca="1" ref="G1949" ca="1">_FV(A1949,"Change")</f>
        <v>3.5000000000000003E-2</v>
      </c>
      <c r="H1949" s="23" cm="1">
        <f t="array" aca="1" ref="H1949" ca="1">_FV(A1949,"Open")</f>
        <v>9.99</v>
      </c>
      <c r="I1949" s="23" cm="1">
        <f t="array" aca="1" ref="I1949" ca="1">_FV(A1949,"Low")</f>
        <v>9.9600000000000009</v>
      </c>
      <c r="J1949" s="23" cm="1">
        <f t="array" aca="1" ref="J1949" ca="1">_FV(A1949,"High")</f>
        <v>9.99</v>
      </c>
      <c r="K1949" s="23" cm="1">
        <f t="array" aca="1" ref="K1949" ca="1">_FV(A1949,"Previous close",TRUE)</f>
        <v>9.9450000000000003</v>
      </c>
      <c r="L1949" s="26"/>
      <c r="M1949" s="23" cm="1">
        <f t="array" aca="1" ref="M1949" ca="1">_FV(A1949,"52 week low",TRUE)</f>
        <v>9.66</v>
      </c>
      <c r="N1949" s="23" cm="1">
        <f t="array" aca="1" ref="N1949" ca="1">_FV(A1949,"52 week high",TRUE)</f>
        <v>10.28</v>
      </c>
      <c r="O1949" s="8" cm="1">
        <f t="array" aca="1" ref="O1949" ca="1">_FV(A1949,"Volume")</f>
        <v>5423</v>
      </c>
      <c r="P1949" s="7" cm="1">
        <f t="array" aca="1" ref="P1949" ca="1">_FV(A1949,"Volume average",TRUE)</f>
        <v>16610</v>
      </c>
      <c r="Q1949" t="s">
        <v>1040</v>
      </c>
      <c r="S1949" t="s">
        <v>5428</v>
      </c>
      <c r="T1949" s="25" cm="1">
        <f t="array" aca="1" ref="T1949" ca="1">_FV(A1949,"Expense ratio",TRUE)</f>
        <v>5.0000000000000001E-3</v>
      </c>
      <c r="U1949" s="24" cm="1">
        <f t="array" aca="1" ref="U1949" ca="1">_FV(A1949,"Market cap",TRUE)</f>
        <v>19914878.32</v>
      </c>
      <c r="V1949" s="4">
        <v>19914878</v>
      </c>
      <c r="W1949" s="4">
        <v>19914878</v>
      </c>
      <c r="Y1949" t="s">
        <v>2721</v>
      </c>
      <c r="Z1949" s="5">
        <v>9.84375</v>
      </c>
      <c r="AA1949" s="20"/>
      <c r="AB1949" s="20"/>
      <c r="AC1949" s="4">
        <v>10368</v>
      </c>
      <c r="AE1949" s="5">
        <v>0.89249496035861409</v>
      </c>
      <c r="AF1949" s="20"/>
      <c r="AI1949" s="4">
        <v>10368</v>
      </c>
      <c r="AJ1949" s="5">
        <v>102487.67999999999</v>
      </c>
      <c r="AL1949" s="5">
        <v>10.28</v>
      </c>
      <c r="AM1949" s="5">
        <v>9.66</v>
      </c>
      <c r="AN1949" t="s">
        <v>47</v>
      </c>
      <c r="AO1949" t="str" cm="1">
        <f t="array" aca="1" ref="AO1949" ca="1">_FV(A1949,"Currency")</f>
        <v>USD</v>
      </c>
      <c r="AP1949" t="str" cm="1">
        <f t="array" aca="1" ref="AP1949" ca="1">_FV(A1949,"Exchange")</f>
        <v>NYSE Arca</v>
      </c>
      <c r="AQ1949" s="6" t="str" cm="1">
        <f t="array" aca="1" ref="AQ1949" ca="1">_FV(A1949,"Exchange abbreviation",TRUE)</f>
        <v>ARCX</v>
      </c>
      <c r="AR1949" t="str" cm="1">
        <f t="array" aca="1" ref="AR1949" ca="1">_FV(A1949,"Instrument type",TRUE)</f>
        <v>ETF</v>
      </c>
    </row>
    <row r="1950" spans="1:44" ht="18.75" customHeight="1" x14ac:dyDescent="0.25">
      <c r="A1950" t="e" vm="1963">
        <v>#VALUE!</v>
      </c>
      <c r="B1950" t="s">
        <v>5429</v>
      </c>
      <c r="C1950" t="s">
        <v>5430</v>
      </c>
      <c r="D1950" s="31" cm="1">
        <f t="array" aca="1" ref="D1950" ca="1">_FV(A1950,"Last trade time",TRUE)</f>
        <v>45824.840277812502</v>
      </c>
      <c r="E1950" s="23" cm="1">
        <f t="array" aca="1" ref="E1950" ca="1">_FV(A1950,"Price")</f>
        <v>29.56</v>
      </c>
      <c r="F1950" s="27" cm="1">
        <f t="array" aca="1" ref="F1950" ca="1">_FV(A1950,"Change (%)",TRUE)</f>
        <v>1.3550000000000001E-3</v>
      </c>
      <c r="G1950" s="26" cm="1">
        <f t="array" aca="1" ref="G1950" ca="1">_FV(A1950,"Change")</f>
        <v>0.04</v>
      </c>
      <c r="H1950" s="23" cm="1">
        <f t="array" aca="1" ref="H1950" ca="1">_FV(A1950,"Open")</f>
        <v>29.47</v>
      </c>
      <c r="I1950" s="23" cm="1">
        <f t="array" aca="1" ref="I1950" ca="1">_FV(A1950,"Low")</f>
        <v>29.47</v>
      </c>
      <c r="J1950" s="23" cm="1">
        <f t="array" aca="1" ref="J1950" ca="1">_FV(A1950,"High")</f>
        <v>29.69</v>
      </c>
      <c r="K1950" s="23" cm="1">
        <f t="array" aca="1" ref="K1950" ca="1">_FV(A1950,"Previous close",TRUE)</f>
        <v>29.52</v>
      </c>
      <c r="L1950" s="26"/>
      <c r="M1950" s="23" cm="1">
        <f t="array" aca="1" ref="M1950" ca="1">_FV(A1950,"52 week low",TRUE)</f>
        <v>25.63</v>
      </c>
      <c r="N1950" s="23" cm="1">
        <f t="array" aca="1" ref="N1950" ca="1">_FV(A1950,"52 week high",TRUE)</f>
        <v>29.69</v>
      </c>
      <c r="O1950" s="8" cm="1">
        <f t="array" aca="1" ref="O1950" ca="1">_FV(A1950,"Volume")</f>
        <v>40987</v>
      </c>
      <c r="P1950" s="7" cm="1">
        <f t="array" aca="1" ref="P1950" ca="1">_FV(A1950,"Volume average",TRUE)</f>
        <v>67902</v>
      </c>
      <c r="Q1950" t="s">
        <v>119</v>
      </c>
      <c r="T1950" s="25" cm="1">
        <f t="array" aca="1" ref="T1950" ca="1">_FV(A1950,"Expense ratio",TRUE)</f>
        <v>5.0000000000000001E-3</v>
      </c>
      <c r="U1950" s="24" cm="1">
        <f t="array" aca="1" ref="U1950" ca="1">_FV(A1950,"Market cap",TRUE)</f>
        <v>485926898.25</v>
      </c>
      <c r="V1950" s="16"/>
      <c r="W1950" s="16"/>
      <c r="Z1950" s="18"/>
      <c r="AA1950" s="20"/>
      <c r="AB1950" s="20"/>
      <c r="AC1950" s="21">
        <v>70744</v>
      </c>
      <c r="AE1950" s="18"/>
      <c r="AF1950" s="20"/>
      <c r="AI1950" s="21"/>
      <c r="AJ1950" s="18"/>
      <c r="AL1950" s="18"/>
      <c r="AM1950" s="18"/>
      <c r="AN1950" t="s">
        <v>73</v>
      </c>
      <c r="AO1950" t="str" cm="1">
        <f t="array" aca="1" ref="AO1950" ca="1">_FV(A1950,"Currency")</f>
        <v>USD</v>
      </c>
      <c r="AP1950" t="str" cm="1">
        <f t="array" aca="1" ref="AP1950" ca="1">_FV(A1950,"Exchange")</f>
        <v>NYSE Arca</v>
      </c>
      <c r="AQ1950" s="6" t="str" cm="1">
        <f t="array" aca="1" ref="AQ1950" ca="1">_FV(A1950,"Exchange abbreviation",TRUE)</f>
        <v>ARCX</v>
      </c>
      <c r="AR1950" t="str" cm="1">
        <f t="array" aca="1" ref="AR1950" ca="1">_FV(A1950,"Instrument type",TRUE)</f>
        <v>ETF</v>
      </c>
    </row>
    <row r="1951" spans="1:44" ht="18.75" customHeight="1" x14ac:dyDescent="0.25">
      <c r="A1951" t="e" vm="1964">
        <v>#VALUE!</v>
      </c>
      <c r="B1951" t="s">
        <v>5431</v>
      </c>
      <c r="C1951" t="s">
        <v>5432</v>
      </c>
      <c r="D1951" s="31" cm="1">
        <f t="array" aca="1" ref="D1951" ca="1">_FV(A1951,"Last trade time",TRUE)</f>
        <v>45824.840316238282</v>
      </c>
      <c r="E1951" s="23" cm="1">
        <f t="array" aca="1" ref="E1951" ca="1">_FV(A1951,"Price")</f>
        <v>27.978400000000001</v>
      </c>
      <c r="F1951" s="27" cm="1">
        <f t="array" aca="1" ref="F1951" ca="1">_FV(A1951,"Change (%)",TRUE)</f>
        <v>9.1760000000000001E-3</v>
      </c>
      <c r="G1951" s="26" cm="1">
        <f t="array" aca="1" ref="G1951" ca="1">_FV(A1951,"Change")</f>
        <v>0.25440000000000002</v>
      </c>
      <c r="H1951" s="23" cm="1">
        <f t="array" aca="1" ref="H1951" ca="1">_FV(A1951,"Open")</f>
        <v>27.978400000000001</v>
      </c>
      <c r="I1951" s="23" cm="1">
        <f t="array" aca="1" ref="I1951" ca="1">_FV(A1951,"Low")</f>
        <v>27.978400000000001</v>
      </c>
      <c r="J1951" s="23" cm="1">
        <f t="array" aca="1" ref="J1951" ca="1">_FV(A1951,"High")</f>
        <v>27.978400000000001</v>
      </c>
      <c r="K1951" s="23" cm="1">
        <f t="array" aca="1" ref="K1951" ca="1">_FV(A1951,"Previous close",TRUE)</f>
        <v>27.724</v>
      </c>
      <c r="L1951" s="26"/>
      <c r="M1951" s="23" cm="1">
        <f t="array" aca="1" ref="M1951" ca="1">_FV(A1951,"52 week low",TRUE)</f>
        <v>24.35</v>
      </c>
      <c r="N1951" s="23" cm="1">
        <f t="array" aca="1" ref="N1951" ca="1">_FV(A1951,"52 week high",TRUE)</f>
        <v>28.05</v>
      </c>
      <c r="O1951" s="8" cm="1">
        <f t="array" aca="1" ref="O1951" ca="1">_FV(A1951,"Volume")</f>
        <v>62</v>
      </c>
      <c r="P1951" s="7" cm="1">
        <f t="array" aca="1" ref="P1951" ca="1">_FV(A1951,"Volume average",TRUE)</f>
        <v>474</v>
      </c>
      <c r="Q1951" t="s">
        <v>923</v>
      </c>
      <c r="S1951" t="s">
        <v>5433</v>
      </c>
      <c r="T1951" s="25" cm="1">
        <f t="array" aca="1" ref="T1951" ca="1">_FV(A1951,"Expense ratio",TRUE)</f>
        <v>5.0000000000000001E-3</v>
      </c>
      <c r="U1951" s="24" cm="1">
        <f t="array" aca="1" ref="U1951" ca="1">_FV(A1951,"Market cap",TRUE)</f>
        <v>9334563.3300000001</v>
      </c>
      <c r="V1951" s="4">
        <v>9334563</v>
      </c>
      <c r="W1951" s="4">
        <v>9334563</v>
      </c>
      <c r="Y1951" t="s">
        <v>4281</v>
      </c>
      <c r="Z1951" s="5">
        <v>27.847999999999999</v>
      </c>
      <c r="AA1951" s="5">
        <v>24.807255000000001</v>
      </c>
      <c r="AB1951" s="4">
        <v>0</v>
      </c>
      <c r="AC1951" s="4">
        <v>849</v>
      </c>
      <c r="AE1951" s="5">
        <v>2.759337111208326</v>
      </c>
      <c r="AF1951" s="20"/>
      <c r="AI1951" s="4">
        <v>849</v>
      </c>
      <c r="AJ1951" s="5">
        <v>23644.819800000001</v>
      </c>
      <c r="AL1951" s="5">
        <v>27.922999999999998</v>
      </c>
      <c r="AM1951" s="5">
        <v>24.35</v>
      </c>
      <c r="AN1951" t="s">
        <v>47</v>
      </c>
      <c r="AO1951" t="str" cm="1">
        <f t="array" aca="1" ref="AO1951" ca="1">_FV(A1951,"Currency")</f>
        <v>USD</v>
      </c>
      <c r="AP1951" t="str" cm="1">
        <f t="array" aca="1" ref="AP1951" ca="1">_FV(A1951,"Exchange")</f>
        <v>CBOE BZX Exchange</v>
      </c>
      <c r="AQ1951" s="6" t="str" cm="1">
        <f t="array" aca="1" ref="AQ1951" ca="1">_FV(A1951,"Exchange abbreviation",TRUE)</f>
        <v>BATS</v>
      </c>
      <c r="AR1951" t="str" cm="1">
        <f t="array" aca="1" ref="AR1951" ca="1">_FV(A1951,"Instrument type",TRUE)</f>
        <v>ETF</v>
      </c>
    </row>
    <row r="1952" spans="1:44" ht="18.75" customHeight="1" x14ac:dyDescent="0.25">
      <c r="A1952" t="e" vm="1965">
        <v>#VALUE!</v>
      </c>
      <c r="B1952" t="s">
        <v>5434</v>
      </c>
      <c r="C1952" t="s">
        <v>5435</v>
      </c>
      <c r="D1952" s="31" cm="1">
        <f t="array" aca="1" ref="D1952" ca="1">_FV(A1952,"Last trade time",TRUE)</f>
        <v>45824.843750242966</v>
      </c>
      <c r="E1952" s="23" cm="1">
        <f t="array" aca="1" ref="E1952" ca="1">_FV(A1952,"Price")</f>
        <v>35.502200000000002</v>
      </c>
      <c r="F1952" s="27" cm="1">
        <f t="array" aca="1" ref="F1952" ca="1">_FV(A1952,"Change (%)",TRUE)</f>
        <v>1.2272E-2</v>
      </c>
      <c r="G1952" s="26" cm="1">
        <f t="array" aca="1" ref="G1952" ca="1">_FV(A1952,"Change")</f>
        <v>0.4304</v>
      </c>
      <c r="H1952" s="23" cm="1">
        <f t="array" aca="1" ref="H1952" ca="1">_FV(A1952,"Open")</f>
        <v>35.502200000000002</v>
      </c>
      <c r="I1952" s="23" cm="1">
        <f t="array" aca="1" ref="I1952" ca="1">_FV(A1952,"Low")</f>
        <v>35.502200000000002</v>
      </c>
      <c r="J1952" s="23" cm="1">
        <f t="array" aca="1" ref="J1952" ca="1">_FV(A1952,"High")</f>
        <v>35.502200000000002</v>
      </c>
      <c r="K1952" s="23" cm="1">
        <f t="array" aca="1" ref="K1952" ca="1">_FV(A1952,"Previous close",TRUE)</f>
        <v>35.071800000000003</v>
      </c>
      <c r="L1952" s="26"/>
      <c r="M1952" s="23" cm="1">
        <f t="array" aca="1" ref="M1952" ca="1">_FV(A1952,"52 week low",TRUE)</f>
        <v>28.5</v>
      </c>
      <c r="N1952" s="23" cm="1">
        <f t="array" aca="1" ref="N1952" ca="1">_FV(A1952,"52 week high",TRUE)</f>
        <v>36.369999999999997</v>
      </c>
      <c r="O1952" s="8" cm="1">
        <f t="array" aca="1" ref="O1952" ca="1">_FV(A1952,"Volume")</f>
        <v>61</v>
      </c>
      <c r="P1952" s="7" cm="1">
        <f t="array" aca="1" ref="P1952" ca="1">_FV(A1952,"Volume average",TRUE)</f>
        <v>488</v>
      </c>
      <c r="Q1952" t="s">
        <v>119</v>
      </c>
      <c r="T1952" s="25" cm="1">
        <f t="array" aca="1" ref="T1952" ca="1">_FV(A1952,"Expense ratio",TRUE)</f>
        <v>5.0000000000000001E-3</v>
      </c>
      <c r="U1952" s="24" cm="1">
        <f t="array" aca="1" ref="U1952" ca="1">_FV(A1952,"Market cap",TRUE)</f>
        <v>15699968.4</v>
      </c>
      <c r="V1952" s="16"/>
      <c r="W1952" s="16"/>
      <c r="X1952" t="s">
        <v>4181</v>
      </c>
      <c r="Z1952" s="18"/>
      <c r="AA1952" s="20"/>
      <c r="AB1952" s="20"/>
      <c r="AC1952" s="21">
        <v>595</v>
      </c>
      <c r="AE1952" s="18"/>
      <c r="AF1952" s="20"/>
      <c r="AI1952" s="21"/>
      <c r="AJ1952" s="18"/>
      <c r="AL1952" s="18"/>
      <c r="AM1952" s="18"/>
      <c r="AN1952" t="s">
        <v>73</v>
      </c>
      <c r="AO1952" t="str" cm="1">
        <f t="array" aca="1" ref="AO1952" ca="1">_FV(A1952,"Currency")</f>
        <v>USD</v>
      </c>
      <c r="AP1952" t="str" cm="1">
        <f t="array" aca="1" ref="AP1952" ca="1">_FV(A1952,"Exchange")</f>
        <v>Nasdaq Stock Market</v>
      </c>
      <c r="AQ1952" s="6" t="str" cm="1">
        <f t="array" aca="1" ref="AQ1952" ca="1">_FV(A1952,"Exchange abbreviation",TRUE)</f>
        <v>XNAS</v>
      </c>
      <c r="AR1952" t="str" cm="1">
        <f t="array" aca="1" ref="AR1952" ca="1">_FV(A1952,"Instrument type",TRUE)</f>
        <v>ETF</v>
      </c>
    </row>
    <row r="1953" spans="1:44" ht="18.75" customHeight="1" x14ac:dyDescent="0.25">
      <c r="A1953" t="e" vm="1966">
        <v>#VALUE!</v>
      </c>
      <c r="B1953" t="s">
        <v>5436</v>
      </c>
      <c r="C1953" t="s">
        <v>5437</v>
      </c>
      <c r="D1953" s="31" cm="1">
        <f t="array" aca="1" ref="D1953" ca="1">_FV(A1953,"Last trade time",TRUE)</f>
        <v>45824.840282892968</v>
      </c>
      <c r="E1953" s="23" cm="1">
        <f t="array" aca="1" ref="E1953" ca="1">_FV(A1953,"Price")</f>
        <v>27.9849</v>
      </c>
      <c r="F1953" s="27" cm="1">
        <f t="array" aca="1" ref="F1953" ca="1">_FV(A1953,"Change (%)",TRUE)</f>
        <v>7.7200000000000003E-3</v>
      </c>
      <c r="G1953" s="26" cm="1">
        <f t="array" aca="1" ref="G1953" ca="1">_FV(A1953,"Change")</f>
        <v>0.21440000000000001</v>
      </c>
      <c r="H1953" s="23" cm="1">
        <f t="array" aca="1" ref="H1953" ca="1">_FV(A1953,"Open")</f>
        <v>27.9849</v>
      </c>
      <c r="I1953" s="23" cm="1">
        <f t="array" aca="1" ref="I1953" ca="1">_FV(A1953,"Low")</f>
        <v>27.9849</v>
      </c>
      <c r="J1953" s="23" cm="1">
        <f t="array" aca="1" ref="J1953" ca="1">_FV(A1953,"High")</f>
        <v>27.9849</v>
      </c>
      <c r="K1953" s="23" cm="1">
        <f t="array" aca="1" ref="K1953" ca="1">_FV(A1953,"Previous close",TRUE)</f>
        <v>27.770499999999998</v>
      </c>
      <c r="L1953" s="26"/>
      <c r="M1953" s="23" cm="1">
        <f t="array" aca="1" ref="M1953" ca="1">_FV(A1953,"52 week low",TRUE)</f>
        <v>24.564399999999999</v>
      </c>
      <c r="N1953" s="23" cm="1">
        <f t="array" aca="1" ref="N1953" ca="1">_FV(A1953,"52 week high",TRUE)</f>
        <v>28.015999999999998</v>
      </c>
      <c r="O1953" s="8" cm="1">
        <f t="array" aca="1" ref="O1953" ca="1">_FV(A1953,"Volume")</f>
        <v>13</v>
      </c>
      <c r="P1953" s="7" cm="1">
        <f t="array" aca="1" ref="P1953" ca="1">_FV(A1953,"Volume average",TRUE)</f>
        <v>17404</v>
      </c>
      <c r="Q1953" t="s">
        <v>449</v>
      </c>
      <c r="T1953" s="25" cm="1">
        <f t="array" aca="1" ref="T1953" ca="1">_FV(A1953,"Expense ratio",TRUE)</f>
        <v>5.0000000000000001E-3</v>
      </c>
      <c r="U1953" s="24" cm="1">
        <f t="array" aca="1" ref="U1953" ca="1">_FV(A1953,"Market cap",TRUE)</f>
        <v>16239608.810000001</v>
      </c>
      <c r="V1953" s="16"/>
      <c r="W1953" s="16"/>
      <c r="X1953" t="s">
        <v>2938</v>
      </c>
      <c r="Z1953" s="18"/>
      <c r="AA1953" s="20"/>
      <c r="AB1953" s="20"/>
      <c r="AC1953" s="21">
        <v>17668</v>
      </c>
      <c r="AE1953" s="18"/>
      <c r="AF1953" s="20"/>
      <c r="AI1953" s="21"/>
      <c r="AJ1953" s="18"/>
      <c r="AL1953" s="18"/>
      <c r="AM1953" s="18"/>
      <c r="AN1953" t="s">
        <v>73</v>
      </c>
      <c r="AO1953" t="str" cm="1">
        <f t="array" aca="1" ref="AO1953" ca="1">_FV(A1953,"Currency")</f>
        <v>USD</v>
      </c>
      <c r="AP1953" t="str" cm="1">
        <f t="array" aca="1" ref="AP1953" ca="1">_FV(A1953,"Exchange")</f>
        <v>CBOE BZX Exchange</v>
      </c>
      <c r="AQ1953" s="6" t="str" cm="1">
        <f t="array" aca="1" ref="AQ1953" ca="1">_FV(A1953,"Exchange abbreviation",TRUE)</f>
        <v>BATS</v>
      </c>
      <c r="AR1953" t="str" cm="1">
        <f t="array" aca="1" ref="AR1953" ca="1">_FV(A1953,"Instrument type",TRUE)</f>
        <v>ETF</v>
      </c>
    </row>
    <row r="1954" spans="1:44" ht="18.75" customHeight="1" x14ac:dyDescent="0.25">
      <c r="A1954" t="e" vm="1967">
        <v>#VALUE!</v>
      </c>
      <c r="B1954" t="s">
        <v>5438</v>
      </c>
      <c r="C1954" t="s">
        <v>5439</v>
      </c>
      <c r="D1954" s="31" cm="1">
        <f t="array" aca="1" ref="D1954" ca="1">_FV(A1954,"Last trade time",TRUE)</f>
        <v>45824.840336284375</v>
      </c>
      <c r="E1954" s="23" cm="1">
        <f t="array" aca="1" ref="E1954" ca="1">_FV(A1954,"Price")</f>
        <v>27.675599999999999</v>
      </c>
      <c r="F1954" s="27" cm="1">
        <f t="array" aca="1" ref="F1954" ca="1">_FV(A1954,"Change (%)",TRUE)</f>
        <v>7.0630000000000007E-3</v>
      </c>
      <c r="G1954" s="26" cm="1">
        <f t="array" aca="1" ref="G1954" ca="1">_FV(A1954,"Change")</f>
        <v>0.19409999999999999</v>
      </c>
      <c r="H1954" s="23" cm="1">
        <f t="array" aca="1" ref="H1954" ca="1">_FV(A1954,"Open")</f>
        <v>27.675599999999999</v>
      </c>
      <c r="I1954" s="23" cm="1">
        <f t="array" aca="1" ref="I1954" ca="1">_FV(A1954,"Low")</f>
        <v>27.675599999999999</v>
      </c>
      <c r="J1954" s="23" cm="1">
        <f t="array" aca="1" ref="J1954" ca="1">_FV(A1954,"High")</f>
        <v>27.675599999999999</v>
      </c>
      <c r="K1954" s="23" cm="1">
        <f t="array" aca="1" ref="K1954" ca="1">_FV(A1954,"Previous close",TRUE)</f>
        <v>27.4815</v>
      </c>
      <c r="L1954" s="26"/>
      <c r="M1954" s="23" cm="1">
        <f t="array" aca="1" ref="M1954" ca="1">_FV(A1954,"52 week low",TRUE)</f>
        <v>24.393799999999999</v>
      </c>
      <c r="N1954" s="23" cm="1">
        <f t="array" aca="1" ref="N1954" ca="1">_FV(A1954,"52 week high",TRUE)</f>
        <v>27.7043</v>
      </c>
      <c r="O1954" s="8" cm="1">
        <f t="array" aca="1" ref="O1954" ca="1">_FV(A1954,"Volume")</f>
        <v>13</v>
      </c>
      <c r="P1954" s="7" cm="1">
        <f t="array" aca="1" ref="P1954" ca="1">_FV(A1954,"Volume average",TRUE)</f>
        <v>6131</v>
      </c>
      <c r="Q1954" t="s">
        <v>923</v>
      </c>
      <c r="S1954" t="s">
        <v>5433</v>
      </c>
      <c r="T1954" s="25" cm="1">
        <f t="array" aca="1" ref="T1954" ca="1">_FV(A1954,"Expense ratio",TRUE)</f>
        <v>5.0000000000000001E-3</v>
      </c>
      <c r="U1954" s="24" cm="1">
        <f t="array" aca="1" ref="U1954" ca="1">_FV(A1954,"Market cap",TRUE)</f>
        <v>7366213.5599999996</v>
      </c>
      <c r="V1954" s="4">
        <v>7366213</v>
      </c>
      <c r="W1954" s="4">
        <v>7366213</v>
      </c>
      <c r="Y1954" t="s">
        <v>5440</v>
      </c>
      <c r="Z1954" s="5">
        <v>27.581</v>
      </c>
      <c r="AA1954" s="5">
        <v>24.955159999999999</v>
      </c>
      <c r="AB1954" s="4">
        <v>0</v>
      </c>
      <c r="AC1954" s="4">
        <v>6297</v>
      </c>
      <c r="AE1954" s="5">
        <v>7.3462977621977066</v>
      </c>
      <c r="AF1954" s="20"/>
      <c r="AI1954" s="4">
        <v>6297</v>
      </c>
      <c r="AJ1954" s="5">
        <v>173649.85019999999</v>
      </c>
      <c r="AL1954" s="5">
        <v>27.5884</v>
      </c>
      <c r="AM1954" s="5">
        <v>25.027999999999999</v>
      </c>
      <c r="AN1954" t="s">
        <v>47</v>
      </c>
      <c r="AO1954" t="str" cm="1">
        <f t="array" aca="1" ref="AO1954" ca="1">_FV(A1954,"Currency")</f>
        <v>USD</v>
      </c>
      <c r="AP1954" t="str" cm="1">
        <f t="array" aca="1" ref="AP1954" ca="1">_FV(A1954,"Exchange")</f>
        <v>CBOE BZX Exchange</v>
      </c>
      <c r="AQ1954" s="6" t="str" cm="1">
        <f t="array" aca="1" ref="AQ1954" ca="1">_FV(A1954,"Exchange abbreviation",TRUE)</f>
        <v>BATS</v>
      </c>
      <c r="AR1954" t="str" cm="1">
        <f t="array" aca="1" ref="AR1954" ca="1">_FV(A1954,"Instrument type",TRUE)</f>
        <v>ETF</v>
      </c>
    </row>
    <row r="1955" spans="1:44" ht="18.75" customHeight="1" x14ac:dyDescent="0.25">
      <c r="A1955" t="e" vm="1968">
        <v>#VALUE!</v>
      </c>
      <c r="B1955" t="s">
        <v>5441</v>
      </c>
      <c r="C1955" t="s">
        <v>5442</v>
      </c>
      <c r="D1955" s="31" cm="1">
        <f t="array" aca="1" ref="D1955" ca="1">_FV(A1955,"Last trade time",TRUE)</f>
        <v>45824.840327650003</v>
      </c>
      <c r="E1955" s="23" cm="1">
        <f t="array" aca="1" ref="E1955" ca="1">_FV(A1955,"Price")</f>
        <v>27.550899999999999</v>
      </c>
      <c r="F1955" s="27" cm="1">
        <f t="array" aca="1" ref="F1955" ca="1">_FV(A1955,"Change (%)",TRUE)</f>
        <v>6.8339999999999998E-3</v>
      </c>
      <c r="G1955" s="26" cm="1">
        <f t="array" aca="1" ref="G1955" ca="1">_FV(A1955,"Change")</f>
        <v>0.187</v>
      </c>
      <c r="H1955" s="23" cm="1">
        <f t="array" aca="1" ref="H1955" ca="1">_FV(A1955,"Open")</f>
        <v>27.550899999999999</v>
      </c>
      <c r="I1955" s="23" cm="1">
        <f t="array" aca="1" ref="I1955" ca="1">_FV(A1955,"Low")</f>
        <v>27.550899999999999</v>
      </c>
      <c r="J1955" s="23" cm="1">
        <f t="array" aca="1" ref="J1955" ca="1">_FV(A1955,"High")</f>
        <v>27.550899999999999</v>
      </c>
      <c r="K1955" s="23" cm="1">
        <f t="array" aca="1" ref="K1955" ca="1">_FV(A1955,"Previous close",TRUE)</f>
        <v>27.363900000000001</v>
      </c>
      <c r="L1955" s="26"/>
      <c r="M1955" s="23" cm="1">
        <f t="array" aca="1" ref="M1955" ca="1">_FV(A1955,"52 week low",TRUE)</f>
        <v>24.2989</v>
      </c>
      <c r="N1955" s="23" cm="1">
        <f t="array" aca="1" ref="N1955" ca="1">_FV(A1955,"52 week high",TRUE)</f>
        <v>27.598400000000002</v>
      </c>
      <c r="O1955" s="8" cm="1">
        <f t="array" aca="1" ref="O1955" ca="1">_FV(A1955,"Volume")</f>
        <v>13</v>
      </c>
      <c r="P1955" s="7" cm="1">
        <f t="array" aca="1" ref="P1955" ca="1">_FV(A1955,"Volume average",TRUE)</f>
        <v>229</v>
      </c>
      <c r="Q1955" t="s">
        <v>923</v>
      </c>
      <c r="S1955" t="s">
        <v>5433</v>
      </c>
      <c r="T1955" s="25" cm="1">
        <f t="array" aca="1" ref="T1955" ca="1">_FV(A1955,"Expense ratio",TRUE)</f>
        <v>5.0000000000000001E-3</v>
      </c>
      <c r="U1955" s="24" cm="1">
        <f t="array" aca="1" ref="U1955" ca="1">_FV(A1955,"Market cap",TRUE)</f>
        <v>7067941.4900000002</v>
      </c>
      <c r="V1955" s="4">
        <v>7067941</v>
      </c>
      <c r="W1955" s="4">
        <v>7067941</v>
      </c>
      <c r="Y1955" t="s">
        <v>5443</v>
      </c>
      <c r="Z1955" s="5">
        <v>27.484000000000002</v>
      </c>
      <c r="AA1955" s="19">
        <v>24.6096</v>
      </c>
      <c r="AB1955" s="4">
        <v>0</v>
      </c>
      <c r="AC1955" s="4">
        <v>1065</v>
      </c>
      <c r="AE1955" s="5">
        <v>2.557208530868782</v>
      </c>
      <c r="AF1955" s="5">
        <v>9.1631555364495743</v>
      </c>
      <c r="AH1955" s="16"/>
      <c r="AI1955" s="4">
        <v>1065</v>
      </c>
      <c r="AJ1955" s="5">
        <v>29247.882000000001</v>
      </c>
      <c r="AL1955" s="5">
        <v>27.597999999999999</v>
      </c>
      <c r="AM1955" s="5">
        <v>24.298999999999999</v>
      </c>
      <c r="AN1955" t="s">
        <v>47</v>
      </c>
      <c r="AO1955" t="str" cm="1">
        <f t="array" aca="1" ref="AO1955" ca="1">_FV(A1955,"Currency")</f>
        <v>USD</v>
      </c>
      <c r="AP1955" t="str" cm="1">
        <f t="array" aca="1" ref="AP1955" ca="1">_FV(A1955,"Exchange")</f>
        <v>CBOE BZX Exchange</v>
      </c>
      <c r="AQ1955" s="6" t="str" cm="1">
        <f t="array" aca="1" ref="AQ1955" ca="1">_FV(A1955,"Exchange abbreviation",TRUE)</f>
        <v>BATS</v>
      </c>
      <c r="AR1955" t="str" cm="1">
        <f t="array" aca="1" ref="AR1955" ca="1">_FV(A1955,"Instrument type",TRUE)</f>
        <v>ETF</v>
      </c>
    </row>
    <row r="1956" spans="1:44" ht="18.75" customHeight="1" x14ac:dyDescent="0.25">
      <c r="A1956" t="e" vm="1969">
        <v>#VALUE!</v>
      </c>
      <c r="B1956" t="s">
        <v>5444</v>
      </c>
      <c r="C1956" t="s">
        <v>5445</v>
      </c>
      <c r="D1956" s="31" cm="1">
        <f t="array" aca="1" ref="D1956" ca="1">_FV(A1956,"Last trade time",TRUE)</f>
        <v>45824.84027780078</v>
      </c>
      <c r="E1956" s="23" cm="1">
        <f t="array" aca="1" ref="E1956" ca="1">_FV(A1956,"Price")</f>
        <v>18.256</v>
      </c>
      <c r="F1956" s="27" cm="1">
        <f t="array" aca="1" ref="F1956" ca="1">_FV(A1956,"Change (%)",TRUE)</f>
        <v>2.7900000000000004E-3</v>
      </c>
      <c r="G1956" s="26" cm="1">
        <f t="array" aca="1" ref="G1956" ca="1">_FV(A1956,"Change")</f>
        <v>5.0799999999999998E-2</v>
      </c>
      <c r="H1956" s="23" cm="1">
        <f t="array" aca="1" ref="H1956" ca="1">_FV(A1956,"Open")</f>
        <v>18.256</v>
      </c>
      <c r="I1956" s="23" cm="1">
        <f t="array" aca="1" ref="I1956" ca="1">_FV(A1956,"Low")</f>
        <v>18.256</v>
      </c>
      <c r="J1956" s="23" cm="1">
        <f t="array" aca="1" ref="J1956" ca="1">_FV(A1956,"High")</f>
        <v>18.256</v>
      </c>
      <c r="K1956" s="23" cm="1">
        <f t="array" aca="1" ref="K1956" ca="1">_FV(A1956,"Previous close",TRUE)</f>
        <v>18.205200000000001</v>
      </c>
      <c r="L1956" s="26"/>
      <c r="M1956" s="23" cm="1">
        <f t="array" aca="1" ref="M1956" ca="1">_FV(A1956,"52 week low",TRUE)</f>
        <v>16.396899999999999</v>
      </c>
      <c r="N1956" s="23" cm="1">
        <f t="array" aca="1" ref="N1956" ca="1">_FV(A1956,"52 week high",TRUE)</f>
        <v>21.177299999999999</v>
      </c>
      <c r="O1956" s="8" cm="1">
        <f t="array" aca="1" ref="O1956" ca="1">_FV(A1956,"Volume")</f>
        <v>0</v>
      </c>
      <c r="P1956" s="7" cm="1">
        <f t="array" aca="1" ref="P1956" ca="1">_FV(A1956,"Volume average",TRUE)</f>
        <v>45</v>
      </c>
      <c r="Q1956" t="s">
        <v>1626</v>
      </c>
      <c r="T1956" s="25" cm="1">
        <f t="array" aca="1" ref="T1956" ca="1">_FV(A1956,"Expense ratio",TRUE)</f>
        <v>5.0000000000000001E-3</v>
      </c>
      <c r="U1956" s="24" cm="1">
        <f t="array" aca="1" ref="U1956" ca="1">_FV(A1956,"Market cap",TRUE)</f>
        <v>1824906.82</v>
      </c>
      <c r="V1956" s="16"/>
      <c r="W1956" s="16"/>
      <c r="X1956" t="s">
        <v>5446</v>
      </c>
      <c r="Z1956" s="18"/>
      <c r="AA1956" s="20"/>
      <c r="AB1956" s="20"/>
      <c r="AC1956" s="21">
        <v>45</v>
      </c>
      <c r="AE1956" s="18"/>
      <c r="AF1956" s="20"/>
      <c r="AI1956" s="21"/>
      <c r="AJ1956" s="18"/>
      <c r="AL1956" s="18"/>
      <c r="AM1956" s="18"/>
      <c r="AN1956" t="s">
        <v>73</v>
      </c>
      <c r="AO1956" t="str" cm="1">
        <f t="array" aca="1" ref="AO1956" ca="1">_FV(A1956,"Currency")</f>
        <v>USD</v>
      </c>
      <c r="AP1956" t="str" cm="1">
        <f t="array" aca="1" ref="AP1956" ca="1">_FV(A1956,"Exchange")</f>
        <v>NYSE Arca</v>
      </c>
      <c r="AQ1956" s="6" t="str" cm="1">
        <f t="array" aca="1" ref="AQ1956" ca="1">_FV(A1956,"Exchange abbreviation",TRUE)</f>
        <v>ARCX</v>
      </c>
      <c r="AR1956" t="str" cm="1">
        <f t="array" aca="1" ref="AR1956" ca="1">_FV(A1956,"Instrument type",TRUE)</f>
        <v>ETF</v>
      </c>
    </row>
    <row r="1957" spans="1:44" ht="18.75" customHeight="1" x14ac:dyDescent="0.25">
      <c r="A1957" t="e" vm="1970">
        <v>#VALUE!</v>
      </c>
      <c r="B1957" t="s">
        <v>5447</v>
      </c>
      <c r="C1957" t="s">
        <v>5448</v>
      </c>
      <c r="D1957" s="31" cm="1">
        <f t="array" aca="1" ref="D1957" ca="1">_FV(A1957,"Last trade time",TRUE)</f>
        <v>45824.84029303203</v>
      </c>
      <c r="E1957" s="23" cm="1">
        <f t="array" aca="1" ref="E1957" ca="1">_FV(A1957,"Price")</f>
        <v>27.2043</v>
      </c>
      <c r="F1957" s="27" cm="1">
        <f t="array" aca="1" ref="F1957" ca="1">_FV(A1957,"Change (%)",TRUE)</f>
        <v>6.5409999999999999E-3</v>
      </c>
      <c r="G1957" s="26" cm="1">
        <f t="array" aca="1" ref="G1957" ca="1">_FV(A1957,"Change")</f>
        <v>0.17680000000000001</v>
      </c>
      <c r="H1957" s="23" cm="1">
        <f t="array" aca="1" ref="H1957" ca="1">_FV(A1957,"Open")</f>
        <v>27.2043</v>
      </c>
      <c r="I1957" s="23" cm="1">
        <f t="array" aca="1" ref="I1957" ca="1">_FV(A1957,"Low")</f>
        <v>27.2043</v>
      </c>
      <c r="J1957" s="23" cm="1">
        <f t="array" aca="1" ref="J1957" ca="1">_FV(A1957,"High")</f>
        <v>27.2043</v>
      </c>
      <c r="K1957" s="23" cm="1">
        <f t="array" aca="1" ref="K1957" ca="1">_FV(A1957,"Previous close",TRUE)</f>
        <v>27.0275</v>
      </c>
      <c r="L1957" s="26"/>
      <c r="M1957" s="23" cm="1">
        <f t="array" aca="1" ref="M1957" ca="1">_FV(A1957,"52 week low",TRUE)</f>
        <v>23.63</v>
      </c>
      <c r="N1957" s="23" cm="1">
        <f t="array" aca="1" ref="N1957" ca="1">_FV(A1957,"52 week high",TRUE)</f>
        <v>27.316299999999998</v>
      </c>
      <c r="O1957" s="8" cm="1">
        <f t="array" aca="1" ref="O1957" ca="1">_FV(A1957,"Volume")</f>
        <v>13</v>
      </c>
      <c r="P1957" s="7" cm="1">
        <f t="array" aca="1" ref="P1957" ca="1">_FV(A1957,"Volume average",TRUE)</f>
        <v>500</v>
      </c>
      <c r="Q1957" t="s">
        <v>449</v>
      </c>
      <c r="T1957" s="25" cm="1">
        <f t="array" aca="1" ref="T1957" ca="1">_FV(A1957,"Expense ratio",TRUE)</f>
        <v>5.0000000000000001E-3</v>
      </c>
      <c r="U1957" s="24" cm="1">
        <f t="array" aca="1" ref="U1957" ca="1">_FV(A1957,"Market cap",TRUE)</f>
        <v>7240734.9100000001</v>
      </c>
      <c r="V1957" s="16"/>
      <c r="W1957" s="16"/>
      <c r="Z1957" s="18"/>
      <c r="AB1957" s="20"/>
      <c r="AC1957" s="21">
        <v>717</v>
      </c>
      <c r="AE1957" s="18"/>
      <c r="AF1957" s="20"/>
      <c r="AI1957" s="21"/>
      <c r="AJ1957" s="18"/>
      <c r="AL1957" s="18"/>
      <c r="AM1957" s="18"/>
      <c r="AN1957" t="s">
        <v>73</v>
      </c>
      <c r="AO1957" t="str" cm="1">
        <f t="array" aca="1" ref="AO1957" ca="1">_FV(A1957,"Currency")</f>
        <v>USD</v>
      </c>
      <c r="AP1957" t="str" cm="1">
        <f t="array" aca="1" ref="AP1957" ca="1">_FV(A1957,"Exchange")</f>
        <v>CBOE BZX Exchange</v>
      </c>
      <c r="AQ1957" s="6" t="str" cm="1">
        <f t="array" aca="1" ref="AQ1957" ca="1">_FV(A1957,"Exchange abbreviation",TRUE)</f>
        <v>BATS</v>
      </c>
      <c r="AR1957" t="str" cm="1">
        <f t="array" aca="1" ref="AR1957" ca="1">_FV(A1957,"Instrument type",TRUE)</f>
        <v>ETF</v>
      </c>
    </row>
    <row r="1958" spans="1:44" ht="18.75" customHeight="1" x14ac:dyDescent="0.25">
      <c r="A1958" t="e" vm="1971">
        <v>#VALUE!</v>
      </c>
      <c r="B1958" t="s">
        <v>5449</v>
      </c>
      <c r="C1958" t="s">
        <v>5450</v>
      </c>
      <c r="D1958" s="31" cm="1">
        <f t="array" aca="1" ref="D1958" ca="1">_FV(A1958,"Last trade time",TRUE)</f>
        <v>45824.840313078123</v>
      </c>
      <c r="E1958" s="23" cm="1">
        <f t="array" aca="1" ref="E1958" ca="1">_FV(A1958,"Price")</f>
        <v>28.2394</v>
      </c>
      <c r="F1958" s="27" cm="1">
        <f t="array" aca="1" ref="F1958" ca="1">_FV(A1958,"Change (%)",TRUE)</f>
        <v>6.4359999999999999E-3</v>
      </c>
      <c r="G1958" s="26" cm="1">
        <f t="array" aca="1" ref="G1958" ca="1">_FV(A1958,"Change")</f>
        <v>0.18060000000000001</v>
      </c>
      <c r="H1958" s="23" cm="1">
        <f t="array" aca="1" ref="H1958" ca="1">_FV(A1958,"Open")</f>
        <v>28.24</v>
      </c>
      <c r="I1958" s="23" cm="1">
        <f t="array" aca="1" ref="I1958" ca="1">_FV(A1958,"Low")</f>
        <v>28.2394</v>
      </c>
      <c r="J1958" s="23" cm="1">
        <f t="array" aca="1" ref="J1958" ca="1">_FV(A1958,"High")</f>
        <v>28.31</v>
      </c>
      <c r="K1958" s="23" cm="1">
        <f t="array" aca="1" ref="K1958" ca="1">_FV(A1958,"Previous close",TRUE)</f>
        <v>28.058800000000002</v>
      </c>
      <c r="L1958" s="26"/>
      <c r="M1958" s="23" cm="1">
        <f t="array" aca="1" ref="M1958" ca="1">_FV(A1958,"52 week low",TRUE)</f>
        <v>24.57</v>
      </c>
      <c r="N1958" s="23" cm="1">
        <f t="array" aca="1" ref="N1958" ca="1">_FV(A1958,"52 week high",TRUE)</f>
        <v>28.33</v>
      </c>
      <c r="O1958" s="8" cm="1">
        <f t="array" aca="1" ref="O1958" ca="1">_FV(A1958,"Volume")</f>
        <v>2531</v>
      </c>
      <c r="P1958" s="7" cm="1">
        <f t="array" aca="1" ref="P1958" ca="1">_FV(A1958,"Volume average",TRUE)</f>
        <v>2686</v>
      </c>
      <c r="Q1958" t="s">
        <v>923</v>
      </c>
      <c r="S1958" t="s">
        <v>5433</v>
      </c>
      <c r="T1958" s="25" cm="1">
        <f t="array" aca="1" ref="T1958" ca="1">_FV(A1958,"Expense ratio",TRUE)</f>
        <v>5.0000000000000001E-3</v>
      </c>
      <c r="U1958" s="24" cm="1">
        <f t="array" aca="1" ref="U1958" ca="1">_FV(A1958,"Market cap",TRUE)</f>
        <v>6702520.3200000003</v>
      </c>
      <c r="V1958" s="4">
        <v>6702520</v>
      </c>
      <c r="W1958" s="4">
        <v>6702520</v>
      </c>
      <c r="Y1958" t="s">
        <v>2416</v>
      </c>
      <c r="Z1958" s="5">
        <v>28.170999999999999</v>
      </c>
      <c r="AA1958" s="5">
        <v>24.687947999999999</v>
      </c>
      <c r="AB1958" s="4">
        <v>0</v>
      </c>
      <c r="AC1958" s="4">
        <v>4233</v>
      </c>
      <c r="AE1958" s="5">
        <v>4.0380991001836897</v>
      </c>
      <c r="AF1958" s="5">
        <v>11.844770386287861</v>
      </c>
      <c r="AI1958" s="4">
        <v>4233</v>
      </c>
      <c r="AJ1958" s="5">
        <v>119277.8973</v>
      </c>
      <c r="AL1958" s="5">
        <v>28.2</v>
      </c>
      <c r="AM1958" s="5">
        <v>24.57</v>
      </c>
      <c r="AN1958" t="s">
        <v>47</v>
      </c>
      <c r="AO1958" t="str" cm="1">
        <f t="array" aca="1" ref="AO1958" ca="1">_FV(A1958,"Currency")</f>
        <v>USD</v>
      </c>
      <c r="AP1958" t="str" cm="1">
        <f t="array" aca="1" ref="AP1958" ca="1">_FV(A1958,"Exchange")</f>
        <v>CBOE BZX Exchange</v>
      </c>
      <c r="AQ1958" s="6" t="str" cm="1">
        <f t="array" aca="1" ref="AQ1958" ca="1">_FV(A1958,"Exchange abbreviation",TRUE)</f>
        <v>BATS</v>
      </c>
      <c r="AR1958" t="str" cm="1">
        <f t="array" aca="1" ref="AR1958" ca="1">_FV(A1958,"Instrument type",TRUE)</f>
        <v>ETF</v>
      </c>
    </row>
    <row r="1959" spans="1:44" ht="18.75" customHeight="1" x14ac:dyDescent="0.25">
      <c r="A1959" t="e" vm="1972">
        <v>#VALUE!</v>
      </c>
      <c r="B1959" t="s">
        <v>5451</v>
      </c>
      <c r="C1959" t="s">
        <v>5452</v>
      </c>
      <c r="D1959" s="31" cm="1">
        <f t="array" aca="1" ref="D1959" ca="1">_FV(A1959,"Last trade time",TRUE)</f>
        <v>45824.840324675781</v>
      </c>
      <c r="E1959" s="23" cm="1">
        <f t="array" aca="1" ref="E1959" ca="1">_FV(A1959,"Price")</f>
        <v>28.016300000000001</v>
      </c>
      <c r="F1959" s="27" cm="1">
        <f t="array" aca="1" ref="F1959" ca="1">_FV(A1959,"Change (%)",TRUE)</f>
        <v>6.5859999999999998E-3</v>
      </c>
      <c r="G1959" s="26" cm="1">
        <f t="array" aca="1" ref="G1959" ca="1">_FV(A1959,"Change")</f>
        <v>0.18329999999999999</v>
      </c>
      <c r="H1959" s="23" cm="1">
        <f t="array" aca="1" ref="H1959" ca="1">_FV(A1959,"Open")</f>
        <v>28.016300000000001</v>
      </c>
      <c r="I1959" s="23" cm="1">
        <f t="array" aca="1" ref="I1959" ca="1">_FV(A1959,"Low")</f>
        <v>28.016300000000001</v>
      </c>
      <c r="J1959" s="23" cm="1">
        <f t="array" aca="1" ref="J1959" ca="1">_FV(A1959,"High")</f>
        <v>28.016300000000001</v>
      </c>
      <c r="K1959" s="23" cm="1">
        <f t="array" aca="1" ref="K1959" ca="1">_FV(A1959,"Previous close",TRUE)</f>
        <v>27.832999999999998</v>
      </c>
      <c r="L1959" s="26"/>
      <c r="M1959" s="23" cm="1">
        <f t="array" aca="1" ref="M1959" ca="1">_FV(A1959,"52 week low",TRUE)</f>
        <v>24.6401</v>
      </c>
      <c r="N1959" s="23" cm="1">
        <f t="array" aca="1" ref="N1959" ca="1">_FV(A1959,"52 week high",TRUE)</f>
        <v>28.0459</v>
      </c>
      <c r="O1959" s="8" cm="1">
        <f t="array" aca="1" ref="O1959" ca="1">_FV(A1959,"Volume")</f>
        <v>13</v>
      </c>
      <c r="P1959" s="7" cm="1">
        <f t="array" aca="1" ref="P1959" ca="1">_FV(A1959,"Volume average",TRUE)</f>
        <v>326</v>
      </c>
      <c r="Q1959" t="s">
        <v>923</v>
      </c>
      <c r="S1959" t="s">
        <v>5433</v>
      </c>
      <c r="T1959" s="25" cm="1">
        <f t="array" aca="1" ref="T1959" ca="1">_FV(A1959,"Expense ratio",TRUE)</f>
        <v>5.0000000000000001E-3</v>
      </c>
      <c r="U1959" s="24" cm="1">
        <f t="array" aca="1" ref="U1959" ca="1">_FV(A1959,"Market cap",TRUE)</f>
        <v>5243875.32</v>
      </c>
      <c r="V1959" s="4">
        <v>5243875</v>
      </c>
      <c r="W1959" s="4">
        <v>5243875</v>
      </c>
      <c r="Y1959" t="s">
        <v>5453</v>
      </c>
      <c r="Z1959" s="5">
        <v>27.888000000000002</v>
      </c>
      <c r="AA1959" s="5">
        <v>24.753653</v>
      </c>
      <c r="AB1959" s="4">
        <v>0</v>
      </c>
      <c r="AC1959" s="4">
        <v>386</v>
      </c>
      <c r="AE1959" s="5">
        <v>5.3460988486083272</v>
      </c>
      <c r="AF1959" s="20"/>
      <c r="AI1959" s="4">
        <v>386</v>
      </c>
      <c r="AJ1959" s="5">
        <v>10780.98</v>
      </c>
      <c r="AL1959" s="5">
        <v>27.942</v>
      </c>
      <c r="AM1959" s="5">
        <v>26.524000000000001</v>
      </c>
      <c r="AN1959" t="s">
        <v>47</v>
      </c>
      <c r="AO1959" t="str" cm="1">
        <f t="array" aca="1" ref="AO1959" ca="1">_FV(A1959,"Currency")</f>
        <v>USD</v>
      </c>
      <c r="AP1959" t="str" cm="1">
        <f t="array" aca="1" ref="AP1959" ca="1">_FV(A1959,"Exchange")</f>
        <v>CBOE BZX Exchange</v>
      </c>
      <c r="AQ1959" s="6" t="str" cm="1">
        <f t="array" aca="1" ref="AQ1959" ca="1">_FV(A1959,"Exchange abbreviation",TRUE)</f>
        <v>BATS</v>
      </c>
      <c r="AR1959" t="str" cm="1">
        <f t="array" aca="1" ref="AR1959" ca="1">_FV(A1959,"Instrument type",TRUE)</f>
        <v>ETF</v>
      </c>
    </row>
    <row r="1960" spans="1:44" ht="18.75" customHeight="1" x14ac:dyDescent="0.25">
      <c r="A1960" t="e" vm="1973">
        <v>#VALUE!</v>
      </c>
      <c r="B1960" t="s">
        <v>5454</v>
      </c>
      <c r="C1960" t="s">
        <v>5455</v>
      </c>
      <c r="D1960" s="31" cm="1">
        <f t="array" aca="1" ref="D1960" ca="1">_FV(A1960,"Last trade time",TRUE)</f>
        <v>45824.840330173436</v>
      </c>
      <c r="E1960" s="23" cm="1">
        <f t="array" aca="1" ref="E1960" ca="1">_FV(A1960,"Price")</f>
        <v>27.78</v>
      </c>
      <c r="F1960" s="27" cm="1">
        <f t="array" aca="1" ref="F1960" ca="1">_FV(A1960,"Change (%)",TRUE)</f>
        <v>7.4310000000000001E-3</v>
      </c>
      <c r="G1960" s="26" cm="1">
        <f t="array" aca="1" ref="G1960" ca="1">_FV(A1960,"Change")</f>
        <v>0.2049</v>
      </c>
      <c r="H1960" s="23" cm="1">
        <f t="array" aca="1" ref="H1960" ca="1">_FV(A1960,"Open")</f>
        <v>27.78</v>
      </c>
      <c r="I1960" s="23" cm="1">
        <f t="array" aca="1" ref="I1960" ca="1">_FV(A1960,"Low")</f>
        <v>27.78</v>
      </c>
      <c r="J1960" s="23" cm="1">
        <f t="array" aca="1" ref="J1960" ca="1">_FV(A1960,"High")</f>
        <v>27.78</v>
      </c>
      <c r="K1960" s="23" cm="1">
        <f t="array" aca="1" ref="K1960" ca="1">_FV(A1960,"Previous close",TRUE)</f>
        <v>27.575099999999999</v>
      </c>
      <c r="L1960" s="26"/>
      <c r="M1960" s="23" cm="1">
        <f t="array" aca="1" ref="M1960" ca="1">_FV(A1960,"52 week low",TRUE)</f>
        <v>24.81</v>
      </c>
      <c r="N1960" s="23" cm="1">
        <f t="array" aca="1" ref="N1960" ca="1">_FV(A1960,"52 week high",TRUE)</f>
        <v>27.785</v>
      </c>
      <c r="O1960" s="8" cm="1">
        <f t="array" aca="1" ref="O1960" ca="1">_FV(A1960,"Volume")</f>
        <v>250</v>
      </c>
      <c r="P1960" s="7" cm="1">
        <f t="array" aca="1" ref="P1960" ca="1">_FV(A1960,"Volume average",TRUE)</f>
        <v>640</v>
      </c>
      <c r="Q1960" t="s">
        <v>923</v>
      </c>
      <c r="S1960" t="s">
        <v>5433</v>
      </c>
      <c r="T1960" s="25" cm="1">
        <f t="array" aca="1" ref="T1960" ca="1">_FV(A1960,"Expense ratio",TRUE)</f>
        <v>5.0000000000000001E-3</v>
      </c>
      <c r="U1960" s="24" cm="1">
        <f t="array" aca="1" ref="U1960" ca="1">_FV(A1960,"Market cap",TRUE)</f>
        <v>6839845.1900000004</v>
      </c>
      <c r="V1960" s="4">
        <v>6839845</v>
      </c>
      <c r="W1960" s="4">
        <v>6839845</v>
      </c>
      <c r="Y1960" t="s">
        <v>1271</v>
      </c>
      <c r="Z1960" s="5">
        <v>27.632000000000001</v>
      </c>
      <c r="AA1960" s="5">
        <v>24.715924999999999</v>
      </c>
      <c r="AB1960" s="4">
        <v>0</v>
      </c>
      <c r="AC1960" s="4">
        <v>744</v>
      </c>
      <c r="AE1960" s="5">
        <v>2.1495800874358211</v>
      </c>
      <c r="AF1960" s="20"/>
      <c r="AI1960" s="4">
        <v>744</v>
      </c>
      <c r="AJ1960" s="5">
        <v>20565.499199999998</v>
      </c>
      <c r="AL1960" s="5">
        <v>27.657</v>
      </c>
      <c r="AM1960" s="5">
        <v>24.81</v>
      </c>
      <c r="AN1960" t="s">
        <v>47</v>
      </c>
      <c r="AO1960" t="str" cm="1">
        <f t="array" aca="1" ref="AO1960" ca="1">_FV(A1960,"Currency")</f>
        <v>USD</v>
      </c>
      <c r="AP1960" t="str" cm="1">
        <f t="array" aca="1" ref="AP1960" ca="1">_FV(A1960,"Exchange")</f>
        <v>CBOE BZX Exchange</v>
      </c>
      <c r="AQ1960" s="6" t="str" cm="1">
        <f t="array" aca="1" ref="AQ1960" ca="1">_FV(A1960,"Exchange abbreviation",TRUE)</f>
        <v>BATS</v>
      </c>
      <c r="AR1960" t="str" cm="1">
        <f t="array" aca="1" ref="AR1960" ca="1">_FV(A1960,"Instrument type",TRUE)</f>
        <v>ETF</v>
      </c>
    </row>
    <row r="1961" spans="1:44" ht="18.75" customHeight="1" x14ac:dyDescent="0.25">
      <c r="A1961" t="e" vm="1974">
        <v>#VALUE!</v>
      </c>
      <c r="B1961" t="s">
        <v>5456</v>
      </c>
      <c r="C1961" t="s">
        <v>5457</v>
      </c>
      <c r="D1961" s="31" cm="1">
        <f t="array" aca="1" ref="D1961" ca="1">_FV(A1961,"Last trade time",TRUE)</f>
        <v>45824.840330173436</v>
      </c>
      <c r="E1961" s="23" cm="1">
        <f t="array" aca="1" ref="E1961" ca="1">_FV(A1961,"Price")</f>
        <v>27.389600000000002</v>
      </c>
      <c r="F1961" s="27" cm="1">
        <f t="array" aca="1" ref="F1961" ca="1">_FV(A1961,"Change (%)",TRUE)</f>
        <v>5.3890000000000006E-3</v>
      </c>
      <c r="G1961" s="26" cm="1">
        <f t="array" aca="1" ref="G1961" ca="1">_FV(A1961,"Change")</f>
        <v>0.14680000000000001</v>
      </c>
      <c r="H1961" s="23" cm="1">
        <f t="array" aca="1" ref="H1961" ca="1">_FV(A1961,"Open")</f>
        <v>27.389600000000002</v>
      </c>
      <c r="I1961" s="23" cm="1">
        <f t="array" aca="1" ref="I1961" ca="1">_FV(A1961,"Low")</f>
        <v>27.389600000000002</v>
      </c>
      <c r="J1961" s="23" cm="1">
        <f t="array" aca="1" ref="J1961" ca="1">_FV(A1961,"High")</f>
        <v>27.389600000000002</v>
      </c>
      <c r="K1961" s="23" cm="1">
        <f t="array" aca="1" ref="K1961" ca="1">_FV(A1961,"Previous close",TRUE)</f>
        <v>27.242799999999999</v>
      </c>
      <c r="L1961" s="26"/>
      <c r="M1961" s="23" cm="1">
        <f t="array" aca="1" ref="M1961" ca="1">_FV(A1961,"52 week low",TRUE)</f>
        <v>24.864799999999999</v>
      </c>
      <c r="N1961" s="23" cm="1">
        <f t="array" aca="1" ref="N1961" ca="1">_FV(A1961,"52 week high",TRUE)</f>
        <v>27.405899999999999</v>
      </c>
      <c r="O1961" s="8" cm="1">
        <f t="array" aca="1" ref="O1961" ca="1">_FV(A1961,"Volume")</f>
        <v>0</v>
      </c>
      <c r="P1961" s="7" cm="1">
        <f t="array" aca="1" ref="P1961" ca="1">_FV(A1961,"Volume average",TRUE)</f>
        <v>2085</v>
      </c>
      <c r="Q1961" t="s">
        <v>923</v>
      </c>
      <c r="S1961" t="s">
        <v>5433</v>
      </c>
      <c r="T1961" s="25" cm="1">
        <f t="array" aca="1" ref="T1961" ca="1">_FV(A1961,"Expense ratio",TRUE)</f>
        <v>5.0000000000000001E-3</v>
      </c>
      <c r="U1961" s="24" cm="1">
        <f t="array" aca="1" ref="U1961" ca="1">_FV(A1961,"Market cap",TRUE)</f>
        <v>7304398.2999999998</v>
      </c>
      <c r="V1961" s="4">
        <v>7304398</v>
      </c>
      <c r="W1961" s="4">
        <v>7304398</v>
      </c>
      <c r="Y1961" t="s">
        <v>5440</v>
      </c>
      <c r="Z1961" s="5">
        <v>27.283999999999999</v>
      </c>
      <c r="AA1961" s="5">
        <v>24.664877000000001</v>
      </c>
      <c r="AB1961" s="4">
        <v>0</v>
      </c>
      <c r="AC1961" s="4">
        <v>2155</v>
      </c>
      <c r="AE1961" s="5">
        <v>2.7923101686381009</v>
      </c>
      <c r="AF1961" s="20"/>
      <c r="AI1961" s="4">
        <v>2155</v>
      </c>
      <c r="AJ1961" s="5">
        <v>58841.413</v>
      </c>
      <c r="AL1961" s="5">
        <v>27.315100000000001</v>
      </c>
      <c r="AM1961" s="5">
        <v>24.864999999999998</v>
      </c>
      <c r="AN1961" t="s">
        <v>47</v>
      </c>
      <c r="AO1961" t="str" cm="1">
        <f t="array" aca="1" ref="AO1961" ca="1">_FV(A1961,"Currency")</f>
        <v>USD</v>
      </c>
      <c r="AP1961" t="str" cm="1">
        <f t="array" aca="1" ref="AP1961" ca="1">_FV(A1961,"Exchange")</f>
        <v>CBOE BZX Exchange</v>
      </c>
      <c r="AQ1961" s="6" t="str" cm="1">
        <f t="array" aca="1" ref="AQ1961" ca="1">_FV(A1961,"Exchange abbreviation",TRUE)</f>
        <v>BATS</v>
      </c>
      <c r="AR1961" t="str" cm="1">
        <f t="array" aca="1" ref="AR1961" ca="1">_FV(A1961,"Instrument type",TRUE)</f>
        <v>ETF</v>
      </c>
    </row>
    <row r="1962" spans="1:44" ht="18.75" customHeight="1" x14ac:dyDescent="0.25">
      <c r="A1962" t="e" vm="1975">
        <v>#VALUE!</v>
      </c>
      <c r="B1962" t="s">
        <v>5458</v>
      </c>
      <c r="C1962" t="s">
        <v>5459</v>
      </c>
      <c r="D1962" s="31" cm="1">
        <f t="array" aca="1" ref="D1962" ca="1">_FV(A1962,"Last trade time",TRUE)</f>
        <v>45824.843750092186</v>
      </c>
      <c r="E1962" s="23" cm="1">
        <f t="array" aca="1" ref="E1962" ca="1">_FV(A1962,"Price")</f>
        <v>26.051100000000002</v>
      </c>
      <c r="F1962" s="27" cm="1">
        <f t="array" aca="1" ref="F1962" ca="1">_FV(A1962,"Change (%)",TRUE)</f>
        <v>9.6740000000000003E-3</v>
      </c>
      <c r="G1962" s="26" cm="1">
        <f t="array" aca="1" ref="G1962" ca="1">_FV(A1962,"Change")</f>
        <v>0.24959999999999999</v>
      </c>
      <c r="H1962" s="23" cm="1">
        <f t="array" aca="1" ref="H1962" ca="1">_FV(A1962,"Open")</f>
        <v>26.051100000000002</v>
      </c>
      <c r="I1962" s="23" cm="1">
        <f t="array" aca="1" ref="I1962" ca="1">_FV(A1962,"Low")</f>
        <v>26.051100000000002</v>
      </c>
      <c r="J1962" s="23" cm="1">
        <f t="array" aca="1" ref="J1962" ca="1">_FV(A1962,"High")</f>
        <v>26.051100000000002</v>
      </c>
      <c r="K1962" s="23" cm="1">
        <f t="array" aca="1" ref="K1962" ca="1">_FV(A1962,"Previous close",TRUE)</f>
        <v>25.801500000000001</v>
      </c>
      <c r="L1962" s="26"/>
      <c r="M1962" s="23" cm="1">
        <f t="array" aca="1" ref="M1962" ca="1">_FV(A1962,"52 week low",TRUE)</f>
        <v>22.5688</v>
      </c>
      <c r="N1962" s="23" cm="1">
        <f t="array" aca="1" ref="N1962" ca="1">_FV(A1962,"52 week high",TRUE)</f>
        <v>26.051100000000002</v>
      </c>
      <c r="O1962" s="8" cm="1">
        <f t="array" aca="1" ref="O1962" ca="1">_FV(A1962,"Volume")</f>
        <v>0</v>
      </c>
      <c r="P1962" s="7" cm="1">
        <f t="array" aca="1" ref="P1962" ca="1">_FV(A1962,"Volume average",TRUE)</f>
        <v>681</v>
      </c>
      <c r="Q1962" t="s">
        <v>449</v>
      </c>
      <c r="T1962" s="25" cm="1">
        <f t="array" aca="1" ref="T1962" ca="1">_FV(A1962,"Expense ratio",TRUE)</f>
        <v>5.0000000000000001E-3</v>
      </c>
      <c r="U1962" s="24" cm="1">
        <f t="array" aca="1" ref="U1962" ca="1">_FV(A1962,"Market cap",TRUE)</f>
        <v>2817176.76</v>
      </c>
      <c r="V1962" s="16"/>
      <c r="W1962" s="16"/>
      <c r="Z1962" s="18"/>
      <c r="AA1962" s="20"/>
      <c r="AB1962" s="20"/>
      <c r="AC1962" s="21">
        <v>681</v>
      </c>
      <c r="AE1962" s="18"/>
      <c r="AF1962" s="20"/>
      <c r="AI1962" s="21"/>
      <c r="AJ1962" s="18"/>
      <c r="AL1962" s="18"/>
      <c r="AM1962" s="18"/>
      <c r="AN1962" t="s">
        <v>73</v>
      </c>
      <c r="AO1962" t="str" cm="1">
        <f t="array" aca="1" ref="AO1962" ca="1">_FV(A1962,"Currency")</f>
        <v>USD</v>
      </c>
      <c r="AP1962" t="str" cm="1">
        <f t="array" aca="1" ref="AP1962" ca="1">_FV(A1962,"Exchange")</f>
        <v>Nasdaq Stock Market</v>
      </c>
      <c r="AQ1962" s="6" t="str" cm="1">
        <f t="array" aca="1" ref="AQ1962" ca="1">_FV(A1962,"Exchange abbreviation",TRUE)</f>
        <v>XNAS</v>
      </c>
      <c r="AR1962" t="str" cm="1">
        <f t="array" aca="1" ref="AR1962" ca="1">_FV(A1962,"Instrument type",TRUE)</f>
        <v>ETF</v>
      </c>
    </row>
    <row r="1963" spans="1:44" ht="18.75" customHeight="1" x14ac:dyDescent="0.25">
      <c r="A1963" t="e" vm="1976">
        <v>#VALUE!</v>
      </c>
      <c r="B1963" t="s">
        <v>5460</v>
      </c>
      <c r="C1963" t="s">
        <v>5461</v>
      </c>
      <c r="D1963" s="31" cm="1">
        <f t="array" aca="1" ref="D1963" ca="1">_FV(A1963,"Last trade time",TRUE)</f>
        <v>45824.840277812502</v>
      </c>
      <c r="E1963" s="23" cm="1">
        <f t="array" aca="1" ref="E1963" ca="1">_FV(A1963,"Price")</f>
        <v>43.365000000000002</v>
      </c>
      <c r="F1963" s="27" cm="1">
        <f t="array" aca="1" ref="F1963" ca="1">_FV(A1963,"Change (%)",TRUE)</f>
        <v>7.2690000000000005E-4</v>
      </c>
      <c r="G1963" s="26" cm="1">
        <f t="array" aca="1" ref="G1963" ca="1">_FV(A1963,"Change")</f>
        <v>3.15E-2</v>
      </c>
      <c r="H1963" s="23" cm="1">
        <f t="array" aca="1" ref="H1963" ca="1">_FV(A1963,"Open")</f>
        <v>43.365000000000002</v>
      </c>
      <c r="I1963" s="23" cm="1">
        <f t="array" aca="1" ref="I1963" ca="1">_FV(A1963,"Low")</f>
        <v>43.365000000000002</v>
      </c>
      <c r="J1963" s="23" cm="1">
        <f t="array" aca="1" ref="J1963" ca="1">_FV(A1963,"High")</f>
        <v>43.365000000000002</v>
      </c>
      <c r="K1963" s="23" cm="1">
        <f t="array" aca="1" ref="K1963" ca="1">_FV(A1963,"Previous close",TRUE)</f>
        <v>43.333500000000001</v>
      </c>
      <c r="L1963" s="26"/>
      <c r="M1963" s="23" cm="1">
        <f t="array" aca="1" ref="M1963" ca="1">_FV(A1963,"52 week low",TRUE)</f>
        <v>42.013100000000001</v>
      </c>
      <c r="N1963" s="23" cm="1">
        <f t="array" aca="1" ref="N1963" ca="1">_FV(A1963,"52 week high",TRUE)</f>
        <v>44.67</v>
      </c>
      <c r="O1963" s="8" cm="1">
        <f t="array" aca="1" ref="O1963" ca="1">_FV(A1963,"Volume")</f>
        <v>6</v>
      </c>
      <c r="P1963" s="7" cm="1">
        <f t="array" aca="1" ref="P1963" ca="1">_FV(A1963,"Volume average",TRUE)</f>
        <v>111</v>
      </c>
      <c r="Q1963" t="s">
        <v>290</v>
      </c>
      <c r="S1963" t="s">
        <v>380</v>
      </c>
      <c r="T1963" s="25" cm="1">
        <f t="array" aca="1" ref="T1963" ca="1">_FV(A1963,"Expense ratio",TRUE)</f>
        <v>5.0000000000000001E-3</v>
      </c>
      <c r="U1963" s="24" cm="1">
        <f t="array" aca="1" ref="U1963" ca="1">_FV(A1963,"Market cap",TRUE)</f>
        <v>33558839.5</v>
      </c>
      <c r="V1963" s="4">
        <v>33558840</v>
      </c>
      <c r="W1963" s="4">
        <v>33558840</v>
      </c>
      <c r="Y1963" t="s">
        <v>167</v>
      </c>
      <c r="Z1963" s="5">
        <v>43.06503</v>
      </c>
      <c r="AA1963" s="20"/>
      <c r="AB1963" s="5">
        <v>5.9899997000000003E-2</v>
      </c>
      <c r="AC1963" s="4">
        <v>615</v>
      </c>
      <c r="AE1963" s="5">
        <v>2.4339575094247001</v>
      </c>
      <c r="AF1963" s="5">
        <v>6.4215352898573164</v>
      </c>
      <c r="AI1963" s="4">
        <v>615</v>
      </c>
      <c r="AJ1963" s="5">
        <v>26506.5</v>
      </c>
      <c r="AL1963" s="5">
        <v>44.67</v>
      </c>
      <c r="AM1963" s="5">
        <v>42.012999999999998</v>
      </c>
      <c r="AN1963" t="s">
        <v>47</v>
      </c>
      <c r="AO1963" t="str" cm="1">
        <f t="array" aca="1" ref="AO1963" ca="1">_FV(A1963,"Currency")</f>
        <v>USD</v>
      </c>
      <c r="AP1963" t="str" cm="1">
        <f t="array" aca="1" ref="AP1963" ca="1">_FV(A1963,"Exchange")</f>
        <v>NYSE Arca</v>
      </c>
      <c r="AQ1963" s="6" t="str" cm="1">
        <f t="array" aca="1" ref="AQ1963" ca="1">_FV(A1963,"Exchange abbreviation",TRUE)</f>
        <v>ARCX</v>
      </c>
      <c r="AR1963" t="str" cm="1">
        <f t="array" aca="1" ref="AR1963" ca="1">_FV(A1963,"Instrument type",TRUE)</f>
        <v>ETF</v>
      </c>
    </row>
    <row r="1964" spans="1:44" ht="18.75" customHeight="1" x14ac:dyDescent="0.25">
      <c r="A1964" t="e" vm="1977">
        <v>#VALUE!</v>
      </c>
      <c r="B1964" t="s">
        <v>5462</v>
      </c>
      <c r="C1964" t="s">
        <v>5463</v>
      </c>
      <c r="D1964" s="31" cm="1">
        <f t="array" aca="1" ref="D1964" ca="1">_FV(A1964,"Last trade time",TRUE)</f>
        <v>45824.840277789066</v>
      </c>
      <c r="E1964" s="23" cm="1">
        <f t="array" aca="1" ref="E1964" ca="1">_FV(A1964,"Price")</f>
        <v>23.424600000000002</v>
      </c>
      <c r="F1964" s="27" cm="1">
        <f t="array" aca="1" ref="F1964" ca="1">_FV(A1964,"Change (%)",TRUE)</f>
        <v>5.2100000000000002E-3</v>
      </c>
      <c r="G1964" s="26" cm="1">
        <f t="array" aca="1" ref="G1964" ca="1">_FV(A1964,"Change")</f>
        <v>0.12139999999999999</v>
      </c>
      <c r="H1964" s="23" cm="1">
        <f t="array" aca="1" ref="H1964" ca="1">_FV(A1964,"Open")</f>
        <v>23.424600000000002</v>
      </c>
      <c r="I1964" s="23" cm="1">
        <f t="array" aca="1" ref="I1964" ca="1">_FV(A1964,"Low")</f>
        <v>23.424600000000002</v>
      </c>
      <c r="J1964" s="23" cm="1">
        <f t="array" aca="1" ref="J1964" ca="1">_FV(A1964,"High")</f>
        <v>23.424600000000002</v>
      </c>
      <c r="K1964" s="23" cm="1">
        <f t="array" aca="1" ref="K1964" ca="1">_FV(A1964,"Previous close",TRUE)</f>
        <v>23.3032</v>
      </c>
      <c r="L1964" s="26"/>
      <c r="M1964" s="23" cm="1">
        <f t="array" aca="1" ref="M1964" ca="1">_FV(A1964,"52 week low",TRUE)</f>
        <v>19.55</v>
      </c>
      <c r="N1964" s="23" cm="1">
        <f t="array" aca="1" ref="N1964" ca="1">_FV(A1964,"52 week high",TRUE)</f>
        <v>25.5305</v>
      </c>
      <c r="O1964" s="8" cm="1">
        <f t="array" aca="1" ref="O1964" ca="1">_FV(A1964,"Volume")</f>
        <v>21</v>
      </c>
      <c r="P1964" s="7" cm="1">
        <f t="array" aca="1" ref="P1964" ca="1">_FV(A1964,"Volume average",TRUE)</f>
        <v>852</v>
      </c>
      <c r="Q1964" t="s">
        <v>490</v>
      </c>
      <c r="T1964" s="25" cm="1">
        <f t="array" aca="1" ref="T1964" ca="1">_FV(A1964,"Expense ratio",TRUE)</f>
        <v>5.0000000000000001E-3</v>
      </c>
      <c r="U1964" s="24" cm="1">
        <f t="array" aca="1" ref="U1964" ca="1">_FV(A1964,"Market cap",TRUE)</f>
        <v>3468654.19</v>
      </c>
      <c r="V1964" s="16"/>
      <c r="W1964" s="16"/>
      <c r="Z1964" s="18"/>
      <c r="AA1964" s="20"/>
      <c r="AB1964" s="20"/>
      <c r="AC1964" s="21">
        <v>840</v>
      </c>
      <c r="AE1964" s="18"/>
      <c r="AF1964" s="20"/>
      <c r="AI1964" s="21"/>
      <c r="AJ1964" s="18"/>
      <c r="AL1964" s="18"/>
      <c r="AM1964" s="18"/>
      <c r="AN1964" t="s">
        <v>73</v>
      </c>
      <c r="AO1964" t="str" cm="1">
        <f t="array" aca="1" ref="AO1964" ca="1">_FV(A1964,"Currency")</f>
        <v>USD</v>
      </c>
      <c r="AP1964" t="str" cm="1">
        <f t="array" aca="1" ref="AP1964" ca="1">_FV(A1964,"Exchange")</f>
        <v>NYSE Arca</v>
      </c>
      <c r="AQ1964" s="6" t="str" cm="1">
        <f t="array" aca="1" ref="AQ1964" ca="1">_FV(A1964,"Exchange abbreviation",TRUE)</f>
        <v>ARCX</v>
      </c>
      <c r="AR1964" t="str" cm="1">
        <f t="array" aca="1" ref="AR1964" ca="1">_FV(A1964,"Instrument type",TRUE)</f>
        <v>ETF</v>
      </c>
    </row>
    <row r="1965" spans="1:44" ht="18.75" customHeight="1" x14ac:dyDescent="0.25">
      <c r="A1965" t="e" vm="1978">
        <v>#VALUE!</v>
      </c>
      <c r="B1965" t="s">
        <v>5464</v>
      </c>
      <c r="C1965" t="s">
        <v>5465</v>
      </c>
      <c r="D1965" s="31" cm="1">
        <f t="array" aca="1" ref="D1965" ca="1">_FV(A1965,"Last trade time",TRUE)</f>
        <v>45824.843750092186</v>
      </c>
      <c r="E1965" s="23" cm="1">
        <f t="array" aca="1" ref="E1965" ca="1">_FV(A1965,"Price")</f>
        <v>26.057400000000001</v>
      </c>
      <c r="F1965" s="27" cm="1">
        <f t="array" aca="1" ref="F1965" ca="1">_FV(A1965,"Change (%)",TRUE)</f>
        <v>8.8039999999999993E-3</v>
      </c>
      <c r="G1965" s="26" cm="1">
        <f t="array" aca="1" ref="G1965" ca="1">_FV(A1965,"Change")</f>
        <v>0.22739999999999999</v>
      </c>
      <c r="H1965" s="23" cm="1">
        <f t="array" aca="1" ref="H1965" ca="1">_FV(A1965,"Open")</f>
        <v>26.057400000000001</v>
      </c>
      <c r="I1965" s="23" cm="1">
        <f t="array" aca="1" ref="I1965" ca="1">_FV(A1965,"Low")</f>
        <v>26.057400000000001</v>
      </c>
      <c r="J1965" s="23" cm="1">
        <f t="array" aca="1" ref="J1965" ca="1">_FV(A1965,"High")</f>
        <v>26.057400000000001</v>
      </c>
      <c r="K1965" s="23" cm="1">
        <f t="array" aca="1" ref="K1965" ca="1">_FV(A1965,"Previous close",TRUE)</f>
        <v>25.83</v>
      </c>
      <c r="L1965" s="26"/>
      <c r="M1965" s="23" cm="1">
        <f t="array" aca="1" ref="M1965" ca="1">_FV(A1965,"52 week low",TRUE)</f>
        <v>21.550999999999998</v>
      </c>
      <c r="N1965" s="23" cm="1">
        <f t="array" aca="1" ref="N1965" ca="1">_FV(A1965,"52 week high",TRUE)</f>
        <v>26.057400000000001</v>
      </c>
      <c r="O1965" s="8" cm="1">
        <f t="array" aca="1" ref="O1965" ca="1">_FV(A1965,"Volume")</f>
        <v>0</v>
      </c>
      <c r="P1965" s="7" cm="1">
        <f t="array" aca="1" ref="P1965" ca="1">_FV(A1965,"Volume average",TRUE)</f>
        <v>143</v>
      </c>
      <c r="Q1965" t="s">
        <v>449</v>
      </c>
      <c r="T1965" s="25" cm="1">
        <f t="array" aca="1" ref="T1965" ca="1">_FV(A1965,"Expense ratio",TRUE)</f>
        <v>5.0000000000000001E-3</v>
      </c>
      <c r="U1965" s="24" cm="1">
        <f t="array" aca="1" ref="U1965" ca="1">_FV(A1965,"Market cap",TRUE)</f>
        <v>4352203.0599999996</v>
      </c>
      <c r="V1965" s="16"/>
      <c r="W1965" s="16"/>
      <c r="Z1965" s="18"/>
      <c r="AA1965" s="20"/>
      <c r="AB1965" s="20"/>
      <c r="AC1965" s="21">
        <v>131</v>
      </c>
      <c r="AE1965" s="18"/>
      <c r="AF1965" s="20"/>
      <c r="AI1965" s="21"/>
      <c r="AJ1965" s="18"/>
      <c r="AL1965" s="18"/>
      <c r="AM1965" s="18"/>
      <c r="AN1965" t="s">
        <v>73</v>
      </c>
      <c r="AO1965" t="str" cm="1">
        <f t="array" aca="1" ref="AO1965" ca="1">_FV(A1965,"Currency")</f>
        <v>USD</v>
      </c>
      <c r="AP1965" t="str" cm="1">
        <f t="array" aca="1" ref="AP1965" ca="1">_FV(A1965,"Exchange")</f>
        <v>Nasdaq Stock Market</v>
      </c>
      <c r="AQ1965" s="6" t="str" cm="1">
        <f t="array" aca="1" ref="AQ1965" ca="1">_FV(A1965,"Exchange abbreviation",TRUE)</f>
        <v>XNAS</v>
      </c>
      <c r="AR1965" t="str" cm="1">
        <f t="array" aca="1" ref="AR1965" ca="1">_FV(A1965,"Instrument type",TRUE)</f>
        <v>ETF</v>
      </c>
    </row>
    <row r="1966" spans="1:44" ht="18.75" customHeight="1" x14ac:dyDescent="0.25">
      <c r="A1966" t="e" vm="1979">
        <v>#VALUE!</v>
      </c>
      <c r="B1966" t="s">
        <v>5466</v>
      </c>
      <c r="C1966" t="s">
        <v>5467</v>
      </c>
      <c r="D1966" s="31" cm="1">
        <f t="array" aca="1" ref="D1966" ca="1">_FV(A1966,"Last trade time",TRUE)</f>
        <v>45824.840330173436</v>
      </c>
      <c r="E1966" s="23" cm="1">
        <f t="array" aca="1" ref="E1966" ca="1">_FV(A1966,"Price")</f>
        <v>27.5901</v>
      </c>
      <c r="F1966" s="27" cm="1">
        <f t="array" aca="1" ref="F1966" ca="1">_FV(A1966,"Change (%)",TRUE)</f>
        <v>4.862E-3</v>
      </c>
      <c r="G1966" s="26" cm="1">
        <f t="array" aca="1" ref="G1966" ca="1">_FV(A1966,"Change")</f>
        <v>0.13350000000000001</v>
      </c>
      <c r="H1966" s="23" cm="1">
        <f t="array" aca="1" ref="H1966" ca="1">_FV(A1966,"Open")</f>
        <v>27.5901</v>
      </c>
      <c r="I1966" s="23" cm="1">
        <f t="array" aca="1" ref="I1966" ca="1">_FV(A1966,"Low")</f>
        <v>27.5901</v>
      </c>
      <c r="J1966" s="23" cm="1">
        <f t="array" aca="1" ref="J1966" ca="1">_FV(A1966,"High")</f>
        <v>27.5901</v>
      </c>
      <c r="K1966" s="23" cm="1">
        <f t="array" aca="1" ref="K1966" ca="1">_FV(A1966,"Previous close",TRUE)</f>
        <v>27.456600000000002</v>
      </c>
      <c r="L1966" s="26"/>
      <c r="M1966" s="23" cm="1">
        <f t="array" aca="1" ref="M1966" ca="1">_FV(A1966,"52 week low",TRUE)</f>
        <v>24.9451</v>
      </c>
      <c r="N1966" s="23" cm="1">
        <f t="array" aca="1" ref="N1966" ca="1">_FV(A1966,"52 week high",TRUE)</f>
        <v>27.607299999999999</v>
      </c>
      <c r="O1966" s="8" cm="1">
        <f t="array" aca="1" ref="O1966" ca="1">_FV(A1966,"Volume")</f>
        <v>80</v>
      </c>
      <c r="P1966" s="7" cm="1">
        <f t="array" aca="1" ref="P1966" ca="1">_FV(A1966,"Volume average",TRUE)</f>
        <v>914</v>
      </c>
      <c r="Q1966" t="s">
        <v>923</v>
      </c>
      <c r="S1966" t="s">
        <v>5433</v>
      </c>
      <c r="T1966" s="25" cm="1">
        <f t="array" aca="1" ref="T1966" ca="1">_FV(A1966,"Expense ratio",TRUE)</f>
        <v>5.0000000000000001E-3</v>
      </c>
      <c r="U1966" s="24" cm="1">
        <f t="array" aca="1" ref="U1966" ca="1">_FV(A1966,"Market cap",TRUE)</f>
        <v>8734882.0600000005</v>
      </c>
      <c r="V1966" s="4">
        <v>8734882</v>
      </c>
      <c r="W1966" s="4">
        <v>8734882</v>
      </c>
      <c r="Y1966" t="s">
        <v>5453</v>
      </c>
      <c r="Z1966" s="5">
        <v>27.51</v>
      </c>
      <c r="AA1966" s="5">
        <v>24.659390999999999</v>
      </c>
      <c r="AB1966" s="4">
        <v>0</v>
      </c>
      <c r="AC1966" s="4">
        <v>943</v>
      </c>
      <c r="AE1966" s="5">
        <v>4.7445105038061994</v>
      </c>
      <c r="AF1966" s="20"/>
      <c r="AI1966" s="4">
        <v>943</v>
      </c>
      <c r="AJ1966" s="5">
        <v>25951.548599999998</v>
      </c>
      <c r="AL1966" s="5">
        <v>27.53</v>
      </c>
      <c r="AM1966" s="5">
        <v>26.283000000000001</v>
      </c>
      <c r="AN1966" t="s">
        <v>47</v>
      </c>
      <c r="AO1966" t="str" cm="1">
        <f t="array" aca="1" ref="AO1966" ca="1">_FV(A1966,"Currency")</f>
        <v>USD</v>
      </c>
      <c r="AP1966" t="str" cm="1">
        <f t="array" aca="1" ref="AP1966" ca="1">_FV(A1966,"Exchange")</f>
        <v>CBOE BZX Exchange</v>
      </c>
      <c r="AQ1966" s="6" t="str" cm="1">
        <f t="array" aca="1" ref="AQ1966" ca="1">_FV(A1966,"Exchange abbreviation",TRUE)</f>
        <v>BATS</v>
      </c>
      <c r="AR1966" t="str" cm="1">
        <f t="array" aca="1" ref="AR1966" ca="1">_FV(A1966,"Instrument type",TRUE)</f>
        <v>ETF</v>
      </c>
    </row>
    <row r="1967" spans="1:44" ht="18.75" customHeight="1" x14ac:dyDescent="0.25">
      <c r="A1967" t="e" vm="1980">
        <v>#VALUE!</v>
      </c>
      <c r="B1967" t="s">
        <v>5468</v>
      </c>
      <c r="C1967" t="s">
        <v>5469</v>
      </c>
      <c r="D1967" s="31" cm="1">
        <f t="array" aca="1" ref="D1967" ca="1">_FV(A1967,"Last trade time",TRUE)</f>
        <v>45824.84030928203</v>
      </c>
      <c r="E1967" s="23" cm="1">
        <f t="array" aca="1" ref="E1967" ca="1">_FV(A1967,"Price")</f>
        <v>64.515000000000001</v>
      </c>
      <c r="F1967" s="27" cm="1">
        <f t="array" aca="1" ref="F1967" ca="1">_FV(A1967,"Change (%)",TRUE)</f>
        <v>3.1809999999999998E-3</v>
      </c>
      <c r="G1967" s="26" cm="1">
        <f t="array" aca="1" ref="G1967" ca="1">_FV(A1967,"Change")</f>
        <v>0.2046</v>
      </c>
      <c r="H1967" s="23" cm="1">
        <f t="array" aca="1" ref="H1967" ca="1">_FV(A1967,"Open")</f>
        <v>64.66</v>
      </c>
      <c r="I1967" s="23" cm="1">
        <f t="array" aca="1" ref="I1967" ca="1">_FV(A1967,"Low")</f>
        <v>64.36</v>
      </c>
      <c r="J1967" s="23" cm="1">
        <f t="array" aca="1" ref="J1967" ca="1">_FV(A1967,"High")</f>
        <v>64.66</v>
      </c>
      <c r="K1967" s="23" cm="1">
        <f t="array" aca="1" ref="K1967" ca="1">_FV(A1967,"Previous close",TRUE)</f>
        <v>64.310400000000001</v>
      </c>
      <c r="L1967" s="26"/>
      <c r="M1967" s="23" cm="1">
        <f t="array" aca="1" ref="M1967" ca="1">_FV(A1967,"52 week low",TRUE)</f>
        <v>59.655000000000001</v>
      </c>
      <c r="N1967" s="23" cm="1">
        <f t="array" aca="1" ref="N1967" ca="1">_FV(A1967,"52 week high",TRUE)</f>
        <v>66.963399999999993</v>
      </c>
      <c r="O1967" s="8" cm="1">
        <f t="array" aca="1" ref="O1967" ca="1">_FV(A1967,"Volume")</f>
        <v>9268</v>
      </c>
      <c r="P1967" s="7" cm="1">
        <f t="array" aca="1" ref="P1967" ca="1">_FV(A1967,"Volume average",TRUE)</f>
        <v>11081</v>
      </c>
      <c r="Q1967" t="s">
        <v>270</v>
      </c>
      <c r="S1967" t="s">
        <v>61</v>
      </c>
      <c r="T1967" s="25" cm="1">
        <f t="array" aca="1" ref="T1967" ca="1">_FV(A1967,"Expense ratio",TRUE)</f>
        <v>5.0000000000000001E-3</v>
      </c>
      <c r="U1967" s="24" cm="1">
        <f t="array" aca="1" ref="U1967" ca="1">_FV(A1967,"Market cap",TRUE)</f>
        <v>167251304.30000001</v>
      </c>
      <c r="V1967" s="4">
        <v>167251280</v>
      </c>
      <c r="W1967" s="4">
        <v>167251280</v>
      </c>
      <c r="Y1967" t="s">
        <v>5470</v>
      </c>
      <c r="Z1967" s="5">
        <v>64.477900000000005</v>
      </c>
      <c r="AA1967" s="20"/>
      <c r="AB1967" s="5">
        <v>6.8699999999999997E-2</v>
      </c>
      <c r="AC1967" s="4">
        <v>14928</v>
      </c>
      <c r="AE1967" s="5">
        <v>2.0737661327379748</v>
      </c>
      <c r="AF1967" s="5">
        <v>7.9933976422609474</v>
      </c>
      <c r="AI1967" s="4">
        <v>14928</v>
      </c>
      <c r="AJ1967" s="5">
        <v>967035.84</v>
      </c>
      <c r="AL1967" s="5">
        <v>66.959999999999994</v>
      </c>
      <c r="AM1967" s="5">
        <v>59.66</v>
      </c>
      <c r="AN1967" t="s">
        <v>47</v>
      </c>
      <c r="AO1967" t="str" cm="1">
        <f t="array" aca="1" ref="AO1967" ca="1">_FV(A1967,"Currency")</f>
        <v>USD</v>
      </c>
      <c r="AP1967" t="str" cm="1">
        <f t="array" aca="1" ref="AP1967" ca="1">_FV(A1967,"Exchange")</f>
        <v>CBOE BZX Exchange</v>
      </c>
      <c r="AQ1967" s="6" t="str" cm="1">
        <f t="array" aca="1" ref="AQ1967" ca="1">_FV(A1967,"Exchange abbreviation",TRUE)</f>
        <v>BATS</v>
      </c>
      <c r="AR1967" t="str" cm="1">
        <f t="array" aca="1" ref="AR1967" ca="1">_FV(A1967,"Instrument type",TRUE)</f>
        <v>ETF</v>
      </c>
    </row>
    <row r="1968" spans="1:44" ht="18.75" customHeight="1" x14ac:dyDescent="0.25">
      <c r="A1968" t="e" vm="1981">
        <v>#VALUE!</v>
      </c>
      <c r="B1968" t="s">
        <v>5471</v>
      </c>
      <c r="C1968" t="s">
        <v>5472</v>
      </c>
      <c r="D1968" s="31" cm="1">
        <f t="array" aca="1" ref="D1968" ca="1">_FV(A1968,"Last trade time",TRUE)</f>
        <v>45824.843750185159</v>
      </c>
      <c r="E1968" s="23" cm="1">
        <f t="array" aca="1" ref="E1968" ca="1">_FV(A1968,"Price")</f>
        <v>26.191500000000001</v>
      </c>
      <c r="F1968" s="27" cm="1">
        <f t="array" aca="1" ref="F1968" ca="1">_FV(A1968,"Change (%)",TRUE)</f>
        <v>8.7229999999999999E-3</v>
      </c>
      <c r="G1968" s="26" cm="1">
        <f t="array" aca="1" ref="G1968" ca="1">_FV(A1968,"Change")</f>
        <v>0.22650000000000001</v>
      </c>
      <c r="H1968" s="23" cm="1">
        <f t="array" aca="1" ref="H1968" ca="1">_FV(A1968,"Open")</f>
        <v>26.23</v>
      </c>
      <c r="I1968" s="23" cm="1">
        <f t="array" aca="1" ref="I1968" ca="1">_FV(A1968,"Low")</f>
        <v>26.191500000000001</v>
      </c>
      <c r="J1968" s="23" cm="1">
        <f t="array" aca="1" ref="J1968" ca="1">_FV(A1968,"High")</f>
        <v>26.29</v>
      </c>
      <c r="K1968" s="23" cm="1">
        <f t="array" aca="1" ref="K1968" ca="1">_FV(A1968,"Previous close",TRUE)</f>
        <v>25.965</v>
      </c>
      <c r="L1968" s="26"/>
      <c r="M1968" s="23" cm="1">
        <f t="array" aca="1" ref="M1968" ca="1">_FV(A1968,"52 week low",TRUE)</f>
        <v>22.4312</v>
      </c>
      <c r="N1968" s="23" cm="1">
        <f t="array" aca="1" ref="N1968" ca="1">_FV(A1968,"52 week high",TRUE)</f>
        <v>26.29</v>
      </c>
      <c r="O1968" s="8" cm="1">
        <f t="array" aca="1" ref="O1968" ca="1">_FV(A1968,"Volume")</f>
        <v>8628</v>
      </c>
      <c r="P1968" s="7" cm="1">
        <f t="array" aca="1" ref="P1968" ca="1">_FV(A1968,"Volume average",TRUE)</f>
        <v>1467</v>
      </c>
      <c r="Q1968" t="s">
        <v>923</v>
      </c>
      <c r="S1968" t="s">
        <v>5433</v>
      </c>
      <c r="T1968" s="25" cm="1">
        <f t="array" aca="1" ref="T1968" ca="1">_FV(A1968,"Expense ratio",TRUE)</f>
        <v>5.0000000000000001E-3</v>
      </c>
      <c r="U1968" s="24" cm="1">
        <f t="array" aca="1" ref="U1968" ca="1">_FV(A1968,"Market cap",TRUE)</f>
        <v>9542421.4900000002</v>
      </c>
      <c r="V1968" s="4">
        <v>9542421</v>
      </c>
      <c r="W1968" s="4">
        <v>9542421</v>
      </c>
      <c r="Y1968" t="s">
        <v>2023</v>
      </c>
      <c r="Z1968" s="5">
        <v>26.056000000000001</v>
      </c>
      <c r="AA1968" s="5">
        <v>30.684494000000001</v>
      </c>
      <c r="AB1968" s="20"/>
      <c r="AC1968" s="4">
        <v>1788</v>
      </c>
      <c r="AE1968" s="5">
        <v>1.4508016799505969</v>
      </c>
      <c r="AF1968" s="20"/>
      <c r="AI1968" s="4">
        <v>1788</v>
      </c>
      <c r="AJ1968" s="5">
        <v>46588.306799999998</v>
      </c>
      <c r="AL1968" s="5">
        <v>26.13</v>
      </c>
      <c r="AM1968" s="5">
        <v>22.431000000000001</v>
      </c>
      <c r="AN1968" t="s">
        <v>47</v>
      </c>
      <c r="AO1968" t="str" cm="1">
        <f t="array" aca="1" ref="AO1968" ca="1">_FV(A1968,"Currency")</f>
        <v>USD</v>
      </c>
      <c r="AP1968" t="str" cm="1">
        <f t="array" aca="1" ref="AP1968" ca="1">_FV(A1968,"Exchange")</f>
        <v>Nasdaq Stock Market</v>
      </c>
      <c r="AQ1968" s="6" t="str" cm="1">
        <f t="array" aca="1" ref="AQ1968" ca="1">_FV(A1968,"Exchange abbreviation",TRUE)</f>
        <v>XNAS</v>
      </c>
      <c r="AR1968" t="str" cm="1">
        <f t="array" aca="1" ref="AR1968" ca="1">_FV(A1968,"Instrument type",TRUE)</f>
        <v>ETF</v>
      </c>
    </row>
    <row r="1969" spans="1:44" ht="18.75" customHeight="1" x14ac:dyDescent="0.25">
      <c r="A1969" t="e" vm="1982">
        <v>#VALUE!</v>
      </c>
      <c r="B1969" t="s">
        <v>5473</v>
      </c>
      <c r="C1969" t="s">
        <v>5474</v>
      </c>
      <c r="D1969" s="31" cm="1">
        <f t="array" aca="1" ref="D1969" ca="1">_FV(A1969,"Last trade time",TRUE)</f>
        <v>45824.843750092186</v>
      </c>
      <c r="E1969" s="23" cm="1">
        <f t="array" aca="1" ref="E1969" ca="1">_FV(A1969,"Price")</f>
        <v>26.058900000000001</v>
      </c>
      <c r="F1969" s="27" cm="1">
        <f t="array" aca="1" ref="F1969" ca="1">_FV(A1969,"Change (%)",TRUE)</f>
        <v>8.4130000000000003E-3</v>
      </c>
      <c r="G1969" s="26" cm="1">
        <f t="array" aca="1" ref="G1969" ca="1">_FV(A1969,"Change")</f>
        <v>0.21740000000000001</v>
      </c>
      <c r="H1969" s="23" cm="1">
        <f t="array" aca="1" ref="H1969" ca="1">_FV(A1969,"Open")</f>
        <v>26.058900000000001</v>
      </c>
      <c r="I1969" s="23" cm="1">
        <f t="array" aca="1" ref="I1969" ca="1">_FV(A1969,"Low")</f>
        <v>26.058900000000001</v>
      </c>
      <c r="J1969" s="23" cm="1">
        <f t="array" aca="1" ref="J1969" ca="1">_FV(A1969,"High")</f>
        <v>26.058900000000001</v>
      </c>
      <c r="K1969" s="23" cm="1">
        <f t="array" aca="1" ref="K1969" ca="1">_FV(A1969,"Previous close",TRUE)</f>
        <v>25.8415</v>
      </c>
      <c r="L1969" s="26"/>
      <c r="M1969" s="23" cm="1">
        <f t="array" aca="1" ref="M1969" ca="1">_FV(A1969,"52 week low",TRUE)</f>
        <v>22.267800000000001</v>
      </c>
      <c r="N1969" s="23" cm="1">
        <f t="array" aca="1" ref="N1969" ca="1">_FV(A1969,"52 week high",TRUE)</f>
        <v>26.058900000000001</v>
      </c>
      <c r="O1969" s="8" cm="1">
        <f t="array" aca="1" ref="O1969" ca="1">_FV(A1969,"Volume")</f>
        <v>0</v>
      </c>
      <c r="P1969" s="7" cm="1">
        <f t="array" aca="1" ref="P1969" ca="1">_FV(A1969,"Volume average",TRUE)</f>
        <v>4</v>
      </c>
      <c r="Q1969" t="s">
        <v>449</v>
      </c>
      <c r="T1969" s="25" cm="1">
        <f t="array" aca="1" ref="T1969" ca="1">_FV(A1969,"Expense ratio",TRUE)</f>
        <v>5.0000000000000001E-3</v>
      </c>
      <c r="U1969" s="24" cm="1">
        <f t="array" aca="1" ref="U1969" ca="1">_FV(A1969,"Market cap",TRUE)</f>
        <v>3074000.84</v>
      </c>
      <c r="V1969" s="16"/>
      <c r="W1969" s="16"/>
      <c r="Z1969" s="18"/>
      <c r="AA1969" s="20"/>
      <c r="AB1969" s="20"/>
      <c r="AC1969" s="21">
        <v>4</v>
      </c>
      <c r="AE1969" s="18"/>
      <c r="AF1969" s="20"/>
      <c r="AI1969" s="21"/>
      <c r="AJ1969" s="18"/>
      <c r="AL1969" s="18"/>
      <c r="AM1969" s="18"/>
      <c r="AN1969" t="s">
        <v>73</v>
      </c>
      <c r="AO1969" t="str" cm="1">
        <f t="array" aca="1" ref="AO1969" ca="1">_FV(A1969,"Currency")</f>
        <v>USD</v>
      </c>
      <c r="AP1969" t="str" cm="1">
        <f t="array" aca="1" ref="AP1969" ca="1">_FV(A1969,"Exchange")</f>
        <v>Nasdaq Stock Market</v>
      </c>
      <c r="AQ1969" s="6" t="str" cm="1">
        <f t="array" aca="1" ref="AQ1969" ca="1">_FV(A1969,"Exchange abbreviation",TRUE)</f>
        <v>XNAS</v>
      </c>
      <c r="AR1969" t="str" cm="1">
        <f t="array" aca="1" ref="AR1969" ca="1">_FV(A1969,"Instrument type",TRUE)</f>
        <v>ETF</v>
      </c>
    </row>
    <row r="1970" spans="1:44" ht="18.75" customHeight="1" x14ac:dyDescent="0.25">
      <c r="A1970" t="e" vm="1983">
        <v>#VALUE!</v>
      </c>
      <c r="B1970" t="s">
        <v>5475</v>
      </c>
      <c r="C1970" t="s">
        <v>5476</v>
      </c>
      <c r="D1970" s="31" cm="1">
        <f t="array" aca="1" ref="D1970" ca="1">_FV(A1970,"Last trade time",TRUE)</f>
        <v>45824.85699381875</v>
      </c>
      <c r="E1970" s="23" cm="1">
        <f t="array" aca="1" ref="E1970" ca="1">_FV(A1970,"Price")</f>
        <v>26.01</v>
      </c>
      <c r="F1970" s="27" cm="1">
        <f t="array" aca="1" ref="F1970" ca="1">_FV(A1970,"Change (%)",TRUE)</f>
        <v>1.193E-3</v>
      </c>
      <c r="G1970" s="26" cm="1">
        <f t="array" aca="1" ref="G1970" ca="1">_FV(A1970,"Change")</f>
        <v>3.1E-2</v>
      </c>
      <c r="H1970" s="23" cm="1">
        <f t="array" aca="1" ref="H1970" ca="1">_FV(A1970,"Open")</f>
        <v>26</v>
      </c>
      <c r="I1970" s="23" cm="1">
        <f t="array" aca="1" ref="I1970" ca="1">_FV(A1970,"Low")</f>
        <v>25.88</v>
      </c>
      <c r="J1970" s="23" cm="1">
        <f t="array" aca="1" ref="J1970" ca="1">_FV(A1970,"High")</f>
        <v>26.01</v>
      </c>
      <c r="K1970" s="23" cm="1">
        <f t="array" aca="1" ref="K1970" ca="1">_FV(A1970,"Previous close",TRUE)</f>
        <v>25.978999999999999</v>
      </c>
      <c r="L1970" s="26"/>
      <c r="M1970" s="23" cm="1">
        <f t="array" aca="1" ref="M1970" ca="1">_FV(A1970,"52 week low",TRUE)</f>
        <v>25.414999999999999</v>
      </c>
      <c r="N1970" s="23" cm="1">
        <f t="array" aca="1" ref="N1970" ca="1">_FV(A1970,"52 week high",TRUE)</f>
        <v>28.89</v>
      </c>
      <c r="O1970" s="8" cm="1">
        <f t="array" aca="1" ref="O1970" ca="1">_FV(A1970,"Volume")</f>
        <v>71503</v>
      </c>
      <c r="P1970" s="7" cm="1">
        <f t="array" aca="1" ref="P1970" ca="1">_FV(A1970,"Volume average",TRUE)</f>
        <v>111189</v>
      </c>
      <c r="Q1970" t="s">
        <v>97</v>
      </c>
      <c r="S1970" t="s">
        <v>56</v>
      </c>
      <c r="T1970" s="25" cm="1">
        <f t="array" aca="1" ref="T1970" ca="1">_FV(A1970,"Expense ratio",TRUE)</f>
        <v>5.0000000000000001E-3</v>
      </c>
      <c r="U1970" s="24" cm="1">
        <f t="array" aca="1" ref="U1970" ca="1">_FV(A1970,"Market cap",TRUE)</f>
        <v>169203140.63999999</v>
      </c>
      <c r="V1970" s="4">
        <v>169204960</v>
      </c>
      <c r="W1970" s="4">
        <v>169204960</v>
      </c>
      <c r="Y1970" t="s">
        <v>5477</v>
      </c>
      <c r="Z1970" s="5">
        <v>26.172999999999998</v>
      </c>
      <c r="AA1970" s="20"/>
      <c r="AB1970" s="5">
        <v>4.19E-2</v>
      </c>
      <c r="AC1970" s="4">
        <v>246400</v>
      </c>
      <c r="AE1970" s="5">
        <v>-6.0747683414677844</v>
      </c>
      <c r="AF1970" s="5">
        <v>2.0436065230645011</v>
      </c>
      <c r="AI1970" s="4">
        <v>246400</v>
      </c>
      <c r="AJ1970" s="4">
        <v>6448288</v>
      </c>
      <c r="AL1970" s="5">
        <v>28.89</v>
      </c>
      <c r="AM1970" s="5">
        <v>25.42</v>
      </c>
      <c r="AN1970" t="s">
        <v>90</v>
      </c>
      <c r="AO1970" t="str" cm="1">
        <f t="array" aca="1" ref="AO1970" ca="1">_FV(A1970,"Currency")</f>
        <v>USD</v>
      </c>
      <c r="AP1970" t="str" cm="1">
        <f t="array" aca="1" ref="AP1970" ca="1">_FV(A1970,"Exchange")</f>
        <v>NYSE Arca</v>
      </c>
      <c r="AQ1970" s="6" t="str" cm="1">
        <f t="array" aca="1" ref="AQ1970" ca="1">_FV(A1970,"Exchange abbreviation",TRUE)</f>
        <v>ARCX</v>
      </c>
      <c r="AR1970" t="str" cm="1">
        <f t="array" aca="1" ref="AR1970" ca="1">_FV(A1970,"Instrument type",TRUE)</f>
        <v>ETF</v>
      </c>
    </row>
    <row r="1971" spans="1:44" ht="18.75" customHeight="1" x14ac:dyDescent="0.25">
      <c r="A1971" t="e" vm="1984">
        <v>#VALUE!</v>
      </c>
      <c r="B1971" t="s">
        <v>5478</v>
      </c>
      <c r="C1971" t="s">
        <v>5479</v>
      </c>
      <c r="D1971" s="31" cm="1">
        <f t="array" aca="1" ref="D1971" ca="1">_FV(A1971,"Last trade time",TRUE)</f>
        <v>45824.840322349221</v>
      </c>
      <c r="E1971" s="23" cm="1">
        <f t="array" aca="1" ref="E1971" ca="1">_FV(A1971,"Price")</f>
        <v>27.4285</v>
      </c>
      <c r="F1971" s="27" cm="1">
        <f t="array" aca="1" ref="F1971" ca="1">_FV(A1971,"Change (%)",TRUE)</f>
        <v>1.1666000000000001E-2</v>
      </c>
      <c r="G1971" s="26" cm="1">
        <f t="array" aca="1" ref="G1971" ca="1">_FV(A1971,"Change")</f>
        <v>0.31630000000000003</v>
      </c>
      <c r="H1971" s="23" cm="1">
        <f t="array" aca="1" ref="H1971" ca="1">_FV(A1971,"Open")</f>
        <v>27.4285</v>
      </c>
      <c r="I1971" s="23" cm="1">
        <f t="array" aca="1" ref="I1971" ca="1">_FV(A1971,"Low")</f>
        <v>27.4285</v>
      </c>
      <c r="J1971" s="23" cm="1">
        <f t="array" aca="1" ref="J1971" ca="1">_FV(A1971,"High")</f>
        <v>27.4285</v>
      </c>
      <c r="K1971" s="23" cm="1">
        <f t="array" aca="1" ref="K1971" ca="1">_FV(A1971,"Previous close",TRUE)</f>
        <v>27.112200000000001</v>
      </c>
      <c r="L1971" s="26"/>
      <c r="M1971" s="23" cm="1">
        <f t="array" aca="1" ref="M1971" ca="1">_FV(A1971,"52 week low",TRUE)</f>
        <v>23.360199999999999</v>
      </c>
      <c r="N1971" s="23" cm="1">
        <f t="array" aca="1" ref="N1971" ca="1">_FV(A1971,"52 week high",TRUE)</f>
        <v>30.023599999999998</v>
      </c>
      <c r="O1971" s="8" cm="1">
        <f t="array" aca="1" ref="O1971" ca="1">_FV(A1971,"Volume")</f>
        <v>0</v>
      </c>
      <c r="P1971" s="7" cm="1">
        <f t="array" aca="1" ref="P1971" ca="1">_FV(A1971,"Volume average",TRUE)</f>
        <v>1209</v>
      </c>
      <c r="Q1971" t="s">
        <v>50</v>
      </c>
      <c r="S1971" t="s">
        <v>376</v>
      </c>
      <c r="T1971" s="25" cm="1">
        <f t="array" aca="1" ref="T1971" ca="1">_FV(A1971,"Expense ratio",TRUE)</f>
        <v>5.0000000000000001E-3</v>
      </c>
      <c r="U1971" s="24" cm="1">
        <f t="array" aca="1" ref="U1971" ca="1">_FV(A1971,"Market cap",TRUE)</f>
        <v>15527896.369999999</v>
      </c>
      <c r="V1971" s="4">
        <v>15527896</v>
      </c>
      <c r="W1971" s="4">
        <v>15527896</v>
      </c>
      <c r="Y1971" t="s">
        <v>5480</v>
      </c>
      <c r="Z1971" s="5">
        <v>27.4</v>
      </c>
      <c r="AA1971" s="5">
        <v>24.371033000000001</v>
      </c>
      <c r="AB1971" s="5">
        <v>9.9000000000000008E-3</v>
      </c>
      <c r="AC1971" s="4">
        <v>6052</v>
      </c>
      <c r="AE1971" s="5">
        <v>-1.7382974231527351</v>
      </c>
      <c r="AF1971" s="5">
        <v>6.9706812579756638</v>
      </c>
      <c r="AI1971" s="4">
        <v>6052</v>
      </c>
      <c r="AJ1971" s="5">
        <v>165876.84719999999</v>
      </c>
      <c r="AL1971" s="5">
        <v>30.024000000000001</v>
      </c>
      <c r="AM1971" s="5">
        <v>23.36</v>
      </c>
      <c r="AN1971" t="s">
        <v>47</v>
      </c>
      <c r="AO1971" t="str" cm="1">
        <f t="array" aca="1" ref="AO1971" ca="1">_FV(A1971,"Currency")</f>
        <v>USD</v>
      </c>
      <c r="AP1971" t="str" cm="1">
        <f t="array" aca="1" ref="AP1971" ca="1">_FV(A1971,"Exchange")</f>
        <v>CBOE BZX Exchange</v>
      </c>
      <c r="AQ1971" s="6" t="str" cm="1">
        <f t="array" aca="1" ref="AQ1971" ca="1">_FV(A1971,"Exchange abbreviation",TRUE)</f>
        <v>BATS</v>
      </c>
      <c r="AR1971" t="str" cm="1">
        <f t="array" aca="1" ref="AR1971" ca="1">_FV(A1971,"Instrument type",TRUE)</f>
        <v>ETF</v>
      </c>
    </row>
    <row r="1972" spans="1:44" ht="18.75" customHeight="1" x14ac:dyDescent="0.25">
      <c r="A1972" t="e" vm="1985">
        <v>#VALUE!</v>
      </c>
      <c r="B1972" t="s">
        <v>5481</v>
      </c>
      <c r="C1972" t="s">
        <v>5482</v>
      </c>
      <c r="D1972" s="31" cm="1">
        <f t="array" aca="1" ref="D1972" ca="1">_FV(A1972,"Last trade time",TRUE)</f>
        <v>45824.840277789066</v>
      </c>
      <c r="E1972" s="23" cm="1">
        <f t="array" aca="1" ref="E1972" ca="1">_FV(A1972,"Price")</f>
        <v>19.363199999999999</v>
      </c>
      <c r="F1972" s="27" cm="1">
        <f t="array" aca="1" ref="F1972" ca="1">_FV(A1972,"Change (%)",TRUE)</f>
        <v>1.7949999999999999E-3</v>
      </c>
      <c r="G1972" s="26" cm="1">
        <f t="array" aca="1" ref="G1972" ca="1">_FV(A1972,"Change")</f>
        <v>3.4700000000000002E-2</v>
      </c>
      <c r="H1972" s="23" cm="1">
        <f t="array" aca="1" ref="H1972" ca="1">_FV(A1972,"Open")</f>
        <v>19.149999999999999</v>
      </c>
      <c r="I1972" s="23" cm="1">
        <f t="array" aca="1" ref="I1972" ca="1">_FV(A1972,"Low")</f>
        <v>19.149999999999999</v>
      </c>
      <c r="J1972" s="23" cm="1">
        <f t="array" aca="1" ref="J1972" ca="1">_FV(A1972,"High")</f>
        <v>20.079999999999998</v>
      </c>
      <c r="K1972" s="23" cm="1">
        <f t="array" aca="1" ref="K1972" ca="1">_FV(A1972,"Previous close",TRUE)</f>
        <v>19.328499999999998</v>
      </c>
      <c r="L1972" s="26"/>
      <c r="M1972" s="23" cm="1">
        <f t="array" aca="1" ref="M1972" ca="1">_FV(A1972,"52 week low",TRUE)</f>
        <v>16.8</v>
      </c>
      <c r="N1972" s="23" cm="1">
        <f t="array" aca="1" ref="N1972" ca="1">_FV(A1972,"52 week high",TRUE)</f>
        <v>21.97</v>
      </c>
      <c r="O1972" s="8" cm="1">
        <f t="array" aca="1" ref="O1972" ca="1">_FV(A1972,"Volume")</f>
        <v>789</v>
      </c>
      <c r="P1972" s="7" cm="1">
        <f t="array" aca="1" ref="P1972" ca="1">_FV(A1972,"Volume average",TRUE)</f>
        <v>1205</v>
      </c>
      <c r="Q1972" t="s">
        <v>1626</v>
      </c>
      <c r="T1972" s="25" cm="1">
        <f t="array" aca="1" ref="T1972" ca="1">_FV(A1972,"Expense ratio",TRUE)</f>
        <v>5.0000000000000001E-3</v>
      </c>
      <c r="U1972" s="24" cm="1">
        <f t="array" aca="1" ref="U1972" ca="1">_FV(A1972,"Market cap",TRUE)</f>
        <v>7248598.21</v>
      </c>
      <c r="V1972" s="16"/>
      <c r="W1972" s="16"/>
      <c r="Z1972" s="18"/>
      <c r="AA1972" s="20"/>
      <c r="AB1972" s="20"/>
      <c r="AC1972" s="21">
        <v>1331</v>
      </c>
      <c r="AE1972" s="18"/>
      <c r="AF1972" s="20"/>
      <c r="AI1972" s="21"/>
      <c r="AJ1972" s="18"/>
      <c r="AL1972" s="18"/>
      <c r="AM1972" s="18"/>
      <c r="AN1972" t="s">
        <v>73</v>
      </c>
      <c r="AO1972" t="str" cm="1">
        <f t="array" aca="1" ref="AO1972" ca="1">_FV(A1972,"Currency")</f>
        <v>USD</v>
      </c>
      <c r="AP1972" t="str" cm="1">
        <f t="array" aca="1" ref="AP1972" ca="1">_FV(A1972,"Exchange")</f>
        <v>NYSE Arca</v>
      </c>
      <c r="AQ1972" s="6" t="str" cm="1">
        <f t="array" aca="1" ref="AQ1972" ca="1">_FV(A1972,"Exchange abbreviation",TRUE)</f>
        <v>ARCX</v>
      </c>
      <c r="AR1972" t="str" cm="1">
        <f t="array" aca="1" ref="AR1972" ca="1">_FV(A1972,"Instrument type",TRUE)</f>
        <v>ETF</v>
      </c>
    </row>
    <row r="1973" spans="1:44" ht="18.75" customHeight="1" x14ac:dyDescent="0.25">
      <c r="A1973" t="e" vm="1986">
        <v>#VALUE!</v>
      </c>
      <c r="B1973" t="s">
        <v>5483</v>
      </c>
      <c r="C1973" t="s">
        <v>5484</v>
      </c>
      <c r="D1973" s="31" cm="1">
        <f t="array" aca="1" ref="D1973" ca="1">_FV(A1973,"Last trade time",TRUE)</f>
        <v>45824.840280578122</v>
      </c>
      <c r="E1973" s="23" cm="1">
        <f t="array" aca="1" ref="E1973" ca="1">_FV(A1973,"Price")</f>
        <v>100.32</v>
      </c>
      <c r="F1973" s="27" cm="1">
        <f t="array" aca="1" ref="F1973" ca="1">_FV(A1973,"Change (%)",TRUE)</f>
        <v>-9.9669999999999999E-5</v>
      </c>
      <c r="G1973" s="26" cm="1">
        <f t="array" aca="1" ref="G1973" ca="1">_FV(A1973,"Change")</f>
        <v>-0.01</v>
      </c>
      <c r="H1973" s="23" cm="1">
        <f t="array" aca="1" ref="H1973" ca="1">_FV(A1973,"Open")</f>
        <v>100.32</v>
      </c>
      <c r="I1973" s="23" cm="1">
        <f t="array" aca="1" ref="I1973" ca="1">_FV(A1973,"Low")</f>
        <v>100.32</v>
      </c>
      <c r="J1973" s="23" cm="1">
        <f t="array" aca="1" ref="J1973" ca="1">_FV(A1973,"High")</f>
        <v>100.32</v>
      </c>
      <c r="K1973" s="23" cm="1">
        <f t="array" aca="1" ref="K1973" ca="1">_FV(A1973,"Previous close",TRUE)</f>
        <v>100.33</v>
      </c>
      <c r="L1973" s="26"/>
      <c r="M1973" s="23" cm="1">
        <f t="array" aca="1" ref="M1973" ca="1">_FV(A1973,"52 week low",TRUE)</f>
        <v>99.99</v>
      </c>
      <c r="N1973" s="23" cm="1">
        <f t="array" aca="1" ref="N1973" ca="1">_FV(A1973,"52 week high",TRUE)</f>
        <v>101.74</v>
      </c>
      <c r="O1973" s="8" cm="1">
        <f t="array" aca="1" ref="O1973" ca="1">_FV(A1973,"Volume")</f>
        <v>110</v>
      </c>
      <c r="P1973" s="7" cm="1">
        <f t="array" aca="1" ref="P1973" ca="1">_FV(A1973,"Volume average",TRUE)</f>
        <v>946</v>
      </c>
      <c r="Q1973" t="s">
        <v>72</v>
      </c>
      <c r="T1973" s="25" cm="1">
        <f t="array" aca="1" ref="T1973" ca="1">_FV(A1973,"Expense ratio",TRUE)</f>
        <v>5.0000000000000001E-3</v>
      </c>
      <c r="U1973" s="24" cm="1">
        <f t="array" aca="1" ref="U1973" ca="1">_FV(A1973,"Market cap",TRUE)</f>
        <v>46065830.539999999</v>
      </c>
      <c r="V1973" s="16"/>
      <c r="W1973" s="16"/>
      <c r="X1973" t="s">
        <v>5485</v>
      </c>
      <c r="Z1973" s="18"/>
      <c r="AA1973" s="20"/>
      <c r="AB1973" s="20"/>
      <c r="AC1973" s="21">
        <v>798</v>
      </c>
      <c r="AE1973" s="18"/>
      <c r="AF1973" s="20"/>
      <c r="AI1973" s="21"/>
      <c r="AJ1973" s="18"/>
      <c r="AL1973" s="18"/>
      <c r="AM1973" s="18"/>
      <c r="AN1973" t="s">
        <v>73</v>
      </c>
      <c r="AO1973" t="str" cm="1">
        <f t="array" aca="1" ref="AO1973" ca="1">_FV(A1973,"Currency")</f>
        <v>USD</v>
      </c>
      <c r="AP1973" t="str" cm="1">
        <f t="array" aca="1" ref="AP1973" ca="1">_FV(A1973,"Exchange")</f>
        <v>CBOE BZX Exchange</v>
      </c>
      <c r="AQ1973" s="6" t="str" cm="1">
        <f t="array" aca="1" ref="AQ1973" ca="1">_FV(A1973,"Exchange abbreviation",TRUE)</f>
        <v>BATS</v>
      </c>
      <c r="AR1973" t="str" cm="1">
        <f t="array" aca="1" ref="AR1973" ca="1">_FV(A1973,"Instrument type",TRUE)</f>
        <v>ETF</v>
      </c>
    </row>
    <row r="1974" spans="1:44" ht="18.75" customHeight="1" x14ac:dyDescent="0.25">
      <c r="A1974" t="e" vm="1987">
        <v>#VALUE!</v>
      </c>
      <c r="B1974" t="s">
        <v>5486</v>
      </c>
      <c r="C1974" t="s">
        <v>5487</v>
      </c>
      <c r="D1974" s="31" cm="1">
        <f t="array" aca="1" ref="D1974" ca="1">_FV(A1974,"Last trade time",TRUE)</f>
        <v>45824.843750092186</v>
      </c>
      <c r="E1974" s="23" cm="1">
        <f t="array" aca="1" ref="E1974" ca="1">_FV(A1974,"Price")</f>
        <v>26.567499999999999</v>
      </c>
      <c r="F1974" s="27" cm="1">
        <f t="array" aca="1" ref="F1974" ca="1">_FV(A1974,"Change (%)",TRUE)</f>
        <v>6.7369999999999999E-3</v>
      </c>
      <c r="G1974" s="26" cm="1">
        <f t="array" aca="1" ref="G1974" ca="1">_FV(A1974,"Change")</f>
        <v>0.17780000000000001</v>
      </c>
      <c r="H1974" s="23" cm="1">
        <f t="array" aca="1" ref="H1974" ca="1">_FV(A1974,"Open")</f>
        <v>26.567499999999999</v>
      </c>
      <c r="I1974" s="23" cm="1">
        <f t="array" aca="1" ref="I1974" ca="1">_FV(A1974,"Low")</f>
        <v>26.567499999999999</v>
      </c>
      <c r="J1974" s="23" cm="1">
        <f t="array" aca="1" ref="J1974" ca="1">_FV(A1974,"High")</f>
        <v>26.567499999999999</v>
      </c>
      <c r="K1974" s="23" cm="1">
        <f t="array" aca="1" ref="K1974" ca="1">_FV(A1974,"Previous close",TRUE)</f>
        <v>26.389700000000001</v>
      </c>
      <c r="L1974" s="26"/>
      <c r="M1974" s="23" cm="1">
        <f t="array" aca="1" ref="M1974" ca="1">_FV(A1974,"52 week low",TRUE)</f>
        <v>22.79</v>
      </c>
      <c r="N1974" s="23" cm="1">
        <f t="array" aca="1" ref="N1974" ca="1">_FV(A1974,"52 week high",TRUE)</f>
        <v>26.58</v>
      </c>
      <c r="O1974" s="8" cm="1">
        <f t="array" aca="1" ref="O1974" ca="1">_FV(A1974,"Volume")</f>
        <v>0</v>
      </c>
      <c r="P1974" s="7" cm="1">
        <f t="array" aca="1" ref="P1974" ca="1">_FV(A1974,"Volume average",TRUE)</f>
        <v>338</v>
      </c>
      <c r="Q1974" t="s">
        <v>449</v>
      </c>
      <c r="T1974" s="25" cm="1">
        <f t="array" aca="1" ref="T1974" ca="1">_FV(A1974,"Expense ratio",TRUE)</f>
        <v>5.0000000000000001E-3</v>
      </c>
      <c r="U1974" s="24" cm="1">
        <f t="array" aca="1" ref="U1974" ca="1">_FV(A1974,"Market cap",TRUE)</f>
        <v>6556799.9400000004</v>
      </c>
      <c r="V1974" s="16"/>
      <c r="W1974" s="16"/>
      <c r="Z1974" s="18"/>
      <c r="AA1974" s="20"/>
      <c r="AB1974" s="20"/>
      <c r="AC1974" s="21">
        <v>346</v>
      </c>
      <c r="AE1974" s="18"/>
      <c r="AF1974" s="20"/>
      <c r="AI1974" s="21"/>
      <c r="AJ1974" s="18"/>
      <c r="AL1974" s="18"/>
      <c r="AM1974" s="18"/>
      <c r="AN1974" t="s">
        <v>73</v>
      </c>
      <c r="AO1974" t="str" cm="1">
        <f t="array" aca="1" ref="AO1974" ca="1">_FV(A1974,"Currency")</f>
        <v>USD</v>
      </c>
      <c r="AP1974" t="str" cm="1">
        <f t="array" aca="1" ref="AP1974" ca="1">_FV(A1974,"Exchange")</f>
        <v>Nasdaq Stock Market</v>
      </c>
      <c r="AQ1974" s="6" t="str" cm="1">
        <f t="array" aca="1" ref="AQ1974" ca="1">_FV(A1974,"Exchange abbreviation",TRUE)</f>
        <v>XNAS</v>
      </c>
      <c r="AR1974" t="str" cm="1">
        <f t="array" aca="1" ref="AR1974" ca="1">_FV(A1974,"Instrument type",TRUE)</f>
        <v>ETF</v>
      </c>
    </row>
    <row r="1975" spans="1:44" ht="18.75" customHeight="1" x14ac:dyDescent="0.25">
      <c r="A1975" t="e" vm="1988">
        <v>#VALUE!</v>
      </c>
      <c r="B1975" t="s">
        <v>5488</v>
      </c>
      <c r="C1975" t="s">
        <v>5489</v>
      </c>
      <c r="D1975" s="31" cm="1">
        <f t="array" aca="1" ref="D1975" ca="1">_FV(A1975,"Last trade time",TRUE)</f>
        <v>45824.840277812502</v>
      </c>
      <c r="E1975" s="23" cm="1">
        <f t="array" aca="1" ref="E1975" ca="1">_FV(A1975,"Price")</f>
        <v>25.35</v>
      </c>
      <c r="F1975" s="27" cm="1">
        <f t="array" aca="1" ref="F1975" ca="1">_FV(A1975,"Change (%)",TRUE)</f>
        <v>7.896E-4</v>
      </c>
      <c r="G1975" s="26" cm="1">
        <f t="array" aca="1" ref="G1975" ca="1">_FV(A1975,"Change")</f>
        <v>0.02</v>
      </c>
      <c r="H1975" s="23" cm="1">
        <f t="array" aca="1" ref="H1975" ca="1">_FV(A1975,"Open")</f>
        <v>25.36</v>
      </c>
      <c r="I1975" s="23" cm="1">
        <f t="array" aca="1" ref="I1975" ca="1">_FV(A1975,"Low")</f>
        <v>25.35</v>
      </c>
      <c r="J1975" s="23" cm="1">
        <f t="array" aca="1" ref="J1975" ca="1">_FV(A1975,"High")</f>
        <v>25.5</v>
      </c>
      <c r="K1975" s="23" cm="1">
        <f t="array" aca="1" ref="K1975" ca="1">_FV(A1975,"Previous close",TRUE)</f>
        <v>25.33</v>
      </c>
      <c r="L1975" s="26"/>
      <c r="M1975" s="23" cm="1">
        <f t="array" aca="1" ref="M1975" ca="1">_FV(A1975,"52 week low",TRUE)</f>
        <v>24.55</v>
      </c>
      <c r="N1975" s="23" cm="1">
        <f t="array" aca="1" ref="N1975" ca="1">_FV(A1975,"52 week high",TRUE)</f>
        <v>26.18</v>
      </c>
      <c r="O1975" s="8" cm="1">
        <f t="array" aca="1" ref="O1975" ca="1">_FV(A1975,"Volume")</f>
        <v>2404</v>
      </c>
      <c r="P1975" s="7" cm="1">
        <f t="array" aca="1" ref="P1975" ca="1">_FV(A1975,"Volume average",TRUE)</f>
        <v>4844</v>
      </c>
      <c r="Q1975" t="s">
        <v>5345</v>
      </c>
      <c r="S1975" t="s">
        <v>2249</v>
      </c>
      <c r="T1975" s="25" cm="1">
        <f t="array" aca="1" ref="T1975" ca="1">_FV(A1975,"Expense ratio",TRUE)</f>
        <v>5.0000000000000001E-3</v>
      </c>
      <c r="U1975" s="24" cm="1">
        <f t="array" aca="1" ref="U1975" ca="1">_FV(A1975,"Market cap",TRUE)</f>
        <v>36586220.670000002</v>
      </c>
      <c r="V1975" s="4">
        <v>36586220</v>
      </c>
      <c r="W1975" s="4">
        <v>36586220</v>
      </c>
      <c r="Y1975" t="s">
        <v>5490</v>
      </c>
      <c r="Z1975" s="5">
        <v>25.247900000000001</v>
      </c>
      <c r="AA1975" s="20"/>
      <c r="AB1975" s="5">
        <v>3.4200000000000001E-2</v>
      </c>
      <c r="AC1975" s="4">
        <v>2631</v>
      </c>
      <c r="AE1975" s="5">
        <v>0.31729931281689883</v>
      </c>
      <c r="AF1975" s="5">
        <v>2.618747798524002</v>
      </c>
      <c r="AI1975" s="4">
        <v>2631</v>
      </c>
      <c r="AJ1975" s="5">
        <v>66419.595000000001</v>
      </c>
      <c r="AL1975" s="5">
        <v>26.18</v>
      </c>
      <c r="AM1975" s="5">
        <v>24.55</v>
      </c>
      <c r="AN1975" t="s">
        <v>47</v>
      </c>
      <c r="AO1975" t="str" cm="1">
        <f t="array" aca="1" ref="AO1975" ca="1">_FV(A1975,"Currency")</f>
        <v>USD</v>
      </c>
      <c r="AP1975" t="str" cm="1">
        <f t="array" aca="1" ref="AP1975" ca="1">_FV(A1975,"Exchange")</f>
        <v>NYSE Arca</v>
      </c>
      <c r="AQ1975" s="6" t="str" cm="1">
        <f t="array" aca="1" ref="AQ1975" ca="1">_FV(A1975,"Exchange abbreviation",TRUE)</f>
        <v>ARCX</v>
      </c>
      <c r="AR1975" t="str" cm="1">
        <f t="array" aca="1" ref="AR1975" ca="1">_FV(A1975,"Instrument type",TRUE)</f>
        <v>ETF</v>
      </c>
    </row>
    <row r="1976" spans="1:44" ht="18.75" customHeight="1" x14ac:dyDescent="0.25">
      <c r="A1976" t="e" vm="1989">
        <v>#VALUE!</v>
      </c>
      <c r="B1976" t="s">
        <v>5491</v>
      </c>
      <c r="C1976" t="s">
        <v>5492</v>
      </c>
      <c r="D1976" s="31" cm="1">
        <f t="array" aca="1" ref="D1976" ca="1">_FV(A1976,"Last trade time",TRUE)</f>
        <v>45824.840329316408</v>
      </c>
      <c r="E1976" s="23" cm="1">
        <f t="array" aca="1" ref="E1976" ca="1">_FV(A1976,"Price")</f>
        <v>27.214400000000001</v>
      </c>
      <c r="F1976" s="27" cm="1">
        <f t="array" aca="1" ref="F1976" ca="1">_FV(A1976,"Change (%)",TRUE)</f>
        <v>5.0860000000000002E-3</v>
      </c>
      <c r="G1976" s="26" cm="1">
        <f t="array" aca="1" ref="G1976" ca="1">_FV(A1976,"Change")</f>
        <v>0.13769999999999999</v>
      </c>
      <c r="H1976" s="23" cm="1">
        <f t="array" aca="1" ref="H1976" ca="1">_FV(A1976,"Open")</f>
        <v>27.214400000000001</v>
      </c>
      <c r="I1976" s="23" cm="1">
        <f t="array" aca="1" ref="I1976" ca="1">_FV(A1976,"Low")</f>
        <v>27.214400000000001</v>
      </c>
      <c r="J1976" s="23" cm="1">
        <f t="array" aca="1" ref="J1976" ca="1">_FV(A1976,"High")</f>
        <v>27.214400000000001</v>
      </c>
      <c r="K1976" s="23" cm="1">
        <f t="array" aca="1" ref="K1976" ca="1">_FV(A1976,"Previous close",TRUE)</f>
        <v>27.076699999999999</v>
      </c>
      <c r="L1976" s="26"/>
      <c r="M1976" s="23" cm="1">
        <f t="array" aca="1" ref="M1976" ca="1">_FV(A1976,"52 week low",TRUE)</f>
        <v>24.78</v>
      </c>
      <c r="N1976" s="23" cm="1">
        <f t="array" aca="1" ref="N1976" ca="1">_FV(A1976,"52 week high",TRUE)</f>
        <v>27.2318</v>
      </c>
      <c r="O1976" s="8" cm="1">
        <f t="array" aca="1" ref="O1976" ca="1">_FV(A1976,"Volume")</f>
        <v>0</v>
      </c>
      <c r="P1976" s="7" cm="1">
        <f t="array" aca="1" ref="P1976" ca="1">_FV(A1976,"Volume average",TRUE)</f>
        <v>116</v>
      </c>
      <c r="Q1976" t="s">
        <v>923</v>
      </c>
      <c r="S1976" t="s">
        <v>5433</v>
      </c>
      <c r="T1976" s="25" cm="1">
        <f t="array" aca="1" ref="T1976" ca="1">_FV(A1976,"Expense ratio",TRUE)</f>
        <v>5.0000000000000001E-3</v>
      </c>
      <c r="U1976" s="24" cm="1">
        <f t="array" aca="1" ref="U1976" ca="1">_FV(A1976,"Market cap",TRUE)</f>
        <v>8895496.6699999999</v>
      </c>
      <c r="V1976" s="4">
        <v>8895496</v>
      </c>
      <c r="W1976" s="4">
        <v>8895496</v>
      </c>
      <c r="Y1976" t="s">
        <v>5443</v>
      </c>
      <c r="Z1976" s="5">
        <v>27.178000000000001</v>
      </c>
      <c r="AA1976" s="5">
        <v>24.738636</v>
      </c>
      <c r="AB1976" s="4">
        <v>0</v>
      </c>
      <c r="AC1976" s="4">
        <v>1128</v>
      </c>
      <c r="AE1976" s="5">
        <v>2.5263347136359031</v>
      </c>
      <c r="AF1976" s="20"/>
      <c r="AH1976" s="16"/>
      <c r="AI1976" s="4">
        <v>1128</v>
      </c>
      <c r="AJ1976" s="5">
        <v>30615.7248</v>
      </c>
      <c r="AL1976" s="5">
        <v>27.15</v>
      </c>
      <c r="AM1976" s="5">
        <v>24.78</v>
      </c>
      <c r="AN1976" t="s">
        <v>47</v>
      </c>
      <c r="AO1976" t="str" cm="1">
        <f t="array" aca="1" ref="AO1976" ca="1">_FV(A1976,"Currency")</f>
        <v>USD</v>
      </c>
      <c r="AP1976" t="str" cm="1">
        <f t="array" aca="1" ref="AP1976" ca="1">_FV(A1976,"Exchange")</f>
        <v>CBOE BZX Exchange</v>
      </c>
      <c r="AQ1976" s="6" t="str" cm="1">
        <f t="array" aca="1" ref="AQ1976" ca="1">_FV(A1976,"Exchange abbreviation",TRUE)</f>
        <v>BATS</v>
      </c>
      <c r="AR1976" t="str" cm="1">
        <f t="array" aca="1" ref="AR1976" ca="1">_FV(A1976,"Instrument type",TRUE)</f>
        <v>ETF</v>
      </c>
    </row>
    <row r="1977" spans="1:44" ht="18.75" customHeight="1" x14ac:dyDescent="0.25">
      <c r="A1977" t="e" vm="1990">
        <v>#VALUE!</v>
      </c>
      <c r="B1977" t="s">
        <v>5493</v>
      </c>
      <c r="C1977" t="s">
        <v>5494</v>
      </c>
      <c r="D1977" s="31" cm="1">
        <f t="array" aca="1" ref="D1977" ca="1">_FV(A1977,"Last trade time",TRUE)</f>
        <v>45824.914751897653</v>
      </c>
      <c r="E1977" s="23" cm="1">
        <f t="array" aca="1" ref="E1977" ca="1">_FV(A1977,"Price")</f>
        <v>45.76</v>
      </c>
      <c r="F1977" s="27" cm="1">
        <f t="array" aca="1" ref="F1977" ca="1">_FV(A1977,"Change (%)",TRUE)</f>
        <v>4.0810000000000004E-3</v>
      </c>
      <c r="G1977" s="26" cm="1">
        <f t="array" aca="1" ref="G1977" ca="1">_FV(A1977,"Change")</f>
        <v>0.186</v>
      </c>
      <c r="H1977" s="23" cm="1">
        <f t="array" aca="1" ref="H1977" ca="1">_FV(A1977,"Open")</f>
        <v>45.91</v>
      </c>
      <c r="I1977" s="23" cm="1">
        <f t="array" aca="1" ref="I1977" ca="1">_FV(A1977,"Low")</f>
        <v>45.734999999999999</v>
      </c>
      <c r="J1977" s="23" cm="1">
        <f t="array" aca="1" ref="J1977" ca="1">_FV(A1977,"High")</f>
        <v>46.085000000000001</v>
      </c>
      <c r="K1977" s="23" cm="1">
        <f t="array" aca="1" ref="K1977" ca="1">_FV(A1977,"Previous close",TRUE)</f>
        <v>45.573999999999998</v>
      </c>
      <c r="L1977" s="26"/>
      <c r="M1977" s="23" cm="1">
        <f t="array" aca="1" ref="M1977" ca="1">_FV(A1977,"52 week low",TRUE)</f>
        <v>35.74</v>
      </c>
      <c r="N1977" s="23" cm="1">
        <f t="array" aca="1" ref="N1977" ca="1">_FV(A1977,"52 week high",TRUE)</f>
        <v>46.109900000000003</v>
      </c>
      <c r="O1977" s="8" cm="1">
        <f t="array" aca="1" ref="O1977" ca="1">_FV(A1977,"Volume")</f>
        <v>2145779</v>
      </c>
      <c r="P1977" s="7" cm="1">
        <f t="array" aca="1" ref="P1977" ca="1">_FV(A1977,"Volume average",TRUE)</f>
        <v>2068159</v>
      </c>
      <c r="Q1977" t="s">
        <v>2613</v>
      </c>
      <c r="S1977" t="s">
        <v>2067</v>
      </c>
      <c r="T1977" s="25" cm="1">
        <f t="array" aca="1" ref="T1977" ca="1">_FV(A1977,"Expense ratio",TRUE)</f>
        <v>5.0000000000000001E-3</v>
      </c>
      <c r="U1977" s="24" cm="1">
        <f t="array" aca="1" ref="U1977" ca="1">_FV(A1977,"Market cap",TRUE)</f>
        <v>3021176862.3699999</v>
      </c>
      <c r="V1977" s="4">
        <v>3021176832</v>
      </c>
      <c r="W1977" s="4">
        <v>3021176832</v>
      </c>
      <c r="Y1977" t="s">
        <v>5266</v>
      </c>
      <c r="Z1977" s="5">
        <v>45.411580000000001</v>
      </c>
      <c r="AA1977" s="5">
        <v>19.158819999999999</v>
      </c>
      <c r="AB1977" s="5">
        <v>0.02</v>
      </c>
      <c r="AC1977" s="4">
        <v>2765892</v>
      </c>
      <c r="AE1977" s="5">
        <v>12.267660347283989</v>
      </c>
      <c r="AF1977" s="5">
        <v>21.965985040500509</v>
      </c>
      <c r="AH1977" s="17">
        <v>94800000</v>
      </c>
      <c r="AI1977" s="4">
        <v>2765892</v>
      </c>
      <c r="AJ1977" s="5">
        <v>125543837.88</v>
      </c>
      <c r="AL1977" s="5">
        <v>45.62</v>
      </c>
      <c r="AM1977" s="5">
        <v>35.74</v>
      </c>
      <c r="AN1977" t="s">
        <v>82</v>
      </c>
      <c r="AO1977" t="str" cm="1">
        <f t="array" aca="1" ref="AO1977" ca="1">_FV(A1977,"Currency")</f>
        <v>USD</v>
      </c>
      <c r="AP1977" t="str" cm="1">
        <f t="array" aca="1" ref="AP1977" ca="1">_FV(A1977,"Exchange")</f>
        <v>NYSE Arca</v>
      </c>
      <c r="AQ1977" s="6" t="str" cm="1">
        <f t="array" aca="1" ref="AQ1977" ca="1">_FV(A1977,"Exchange abbreviation",TRUE)</f>
        <v>ARCX</v>
      </c>
      <c r="AR1977" t="str" cm="1">
        <f t="array" aca="1" ref="AR1977" ca="1">_FV(A1977,"Instrument type",TRUE)</f>
        <v>ETF</v>
      </c>
    </row>
    <row r="1978" spans="1:44" ht="18.75" customHeight="1" x14ac:dyDescent="0.25">
      <c r="A1978" t="e" vm="1991">
        <v>#VALUE!</v>
      </c>
      <c r="B1978" t="s">
        <v>5495</v>
      </c>
      <c r="C1978" s="13" t="s">
        <v>5496</v>
      </c>
      <c r="D1978" s="31" cm="1">
        <f t="array" aca="1" ref="D1978" ca="1">_FV(A1978,"Last trade time",TRUE)</f>
        <v>45824.892594189063</v>
      </c>
      <c r="E1978" s="23" cm="1">
        <f t="array" aca="1" ref="E1978" ca="1">_FV(A1978,"Price")</f>
        <v>26.71</v>
      </c>
      <c r="F1978" s="27" cm="1">
        <f t="array" aca="1" ref="F1978" ca="1">_FV(A1978,"Change (%)",TRUE)</f>
        <v>7.4929999999999994E-4</v>
      </c>
      <c r="G1978" s="26" cm="1">
        <f t="array" aca="1" ref="G1978" ca="1">_FV(A1978,"Change")</f>
        <v>0.02</v>
      </c>
      <c r="H1978" s="23" cm="1">
        <f t="array" aca="1" ref="H1978" ca="1">_FV(A1978,"Open")</f>
        <v>26.65</v>
      </c>
      <c r="I1978" s="23" cm="1">
        <f t="array" aca="1" ref="I1978" ca="1">_FV(A1978,"Low")</f>
        <v>26.65</v>
      </c>
      <c r="J1978" s="23" cm="1">
        <f t="array" aca="1" ref="J1978" ca="1">_FV(A1978,"High")</f>
        <v>26.72</v>
      </c>
      <c r="K1978" s="23" cm="1">
        <f t="array" aca="1" ref="K1978" ca="1">_FV(A1978,"Previous close",TRUE)</f>
        <v>26.69</v>
      </c>
      <c r="L1978" s="26"/>
      <c r="M1978" s="23" cm="1">
        <f t="array" aca="1" ref="M1978" ca="1">_FV(A1978,"52 week low",TRUE)</f>
        <v>25.08</v>
      </c>
      <c r="N1978" s="23" cm="1">
        <f t="array" aca="1" ref="N1978" ca="1">_FV(A1978,"52 week high",TRUE)</f>
        <v>27.25</v>
      </c>
      <c r="O1978" s="8" cm="1">
        <f t="array" aca="1" ref="O1978" ca="1">_FV(A1978,"Volume")</f>
        <v>301992</v>
      </c>
      <c r="P1978" s="7" cm="1">
        <f t="array" aca="1" ref="P1978" ca="1">_FV(A1978,"Volume average",TRUE)</f>
        <v>499443</v>
      </c>
      <c r="Q1978" t="s">
        <v>3639</v>
      </c>
      <c r="R1978" t="s">
        <v>3849</v>
      </c>
      <c r="S1978" t="s">
        <v>5497</v>
      </c>
      <c r="T1978" s="25" cm="1">
        <f t="array" aca="1" ref="T1978" ca="1">_FV(A1978,"Expense ratio",TRUE)</f>
        <v>5.0000000000000001E-3</v>
      </c>
      <c r="U1978" s="24" cm="1">
        <f t="array" aca="1" ref="U1978" ca="1">_FV(A1978,"Market cap",TRUE)</f>
        <v>716433796.57000005</v>
      </c>
      <c r="V1978" s="4">
        <v>716433792</v>
      </c>
      <c r="W1978" s="4">
        <v>716433792</v>
      </c>
      <c r="X1978" t="s">
        <v>5498</v>
      </c>
      <c r="Y1978" t="s">
        <v>5499</v>
      </c>
      <c r="Z1978" s="5">
        <v>26.601800000000001</v>
      </c>
      <c r="AA1978" s="20"/>
      <c r="AB1978" s="5">
        <v>8.4199999999999997E-2</v>
      </c>
      <c r="AC1978" s="4">
        <v>819760</v>
      </c>
      <c r="AE1978" s="5">
        <v>2.1271693164746091</v>
      </c>
      <c r="AF1978" s="5">
        <v>8.0842816075345603</v>
      </c>
      <c r="AI1978" s="4">
        <v>819760</v>
      </c>
      <c r="AJ1978" s="5">
        <v>21903987.199999999</v>
      </c>
      <c r="AL1978" s="5">
        <v>27.25</v>
      </c>
      <c r="AM1978" s="5">
        <v>25.08</v>
      </c>
      <c r="AN1978" t="s">
        <v>82</v>
      </c>
      <c r="AO1978" t="str" cm="1">
        <f t="array" aca="1" ref="AO1978" ca="1">_FV(A1978,"Currency")</f>
        <v>USD</v>
      </c>
      <c r="AP1978" t="str" cm="1">
        <f t="array" aca="1" ref="AP1978" ca="1">_FV(A1978,"Exchange")</f>
        <v>NYSE Arca</v>
      </c>
      <c r="AQ1978" s="6" t="str" cm="1">
        <f t="array" aca="1" ref="AQ1978" ca="1">_FV(A1978,"Exchange abbreviation",TRUE)</f>
        <v>ARCX</v>
      </c>
      <c r="AR1978" t="str" cm="1">
        <f t="array" aca="1" ref="AR1978" ca="1">_FV(A1978,"Instrument type",TRUE)</f>
        <v>ETF</v>
      </c>
    </row>
    <row r="1979" spans="1:44" ht="18.75" customHeight="1" x14ac:dyDescent="0.25">
      <c r="A1979" t="e" vm="1992">
        <v>#VALUE!</v>
      </c>
      <c r="B1979" t="s">
        <v>5500</v>
      </c>
      <c r="C1979" t="s">
        <v>5501</v>
      </c>
      <c r="D1979" s="31" cm="1">
        <f t="array" aca="1" ref="D1979" ca="1">_FV(A1979,"Last trade time",TRUE)</f>
        <v>45824.840277823438</v>
      </c>
      <c r="E1979" s="23" cm="1">
        <f t="array" aca="1" ref="E1979" ca="1">_FV(A1979,"Price")</f>
        <v>21.63</v>
      </c>
      <c r="F1979" s="27" cm="1">
        <f t="array" aca="1" ref="F1979" ca="1">_FV(A1979,"Change (%)",TRUE)</f>
        <v>2.5225000000000001E-2</v>
      </c>
      <c r="G1979" s="26" cm="1">
        <f t="array" aca="1" ref="G1979" ca="1">_FV(A1979,"Change")</f>
        <v>0.53220000000000001</v>
      </c>
      <c r="H1979" s="23" cm="1">
        <f t="array" aca="1" ref="H1979" ca="1">_FV(A1979,"Open")</f>
        <v>21.54</v>
      </c>
      <c r="I1979" s="23" cm="1">
        <f t="array" aca="1" ref="I1979" ca="1">_FV(A1979,"Low")</f>
        <v>21.526800000000001</v>
      </c>
      <c r="J1979" s="23" cm="1">
        <f t="array" aca="1" ref="J1979" ca="1">_FV(A1979,"High")</f>
        <v>21.646799999999999</v>
      </c>
      <c r="K1979" s="23" cm="1">
        <f t="array" aca="1" ref="K1979" ca="1">_FV(A1979,"Previous close",TRUE)</f>
        <v>21.097799999999999</v>
      </c>
      <c r="L1979" s="26"/>
      <c r="M1979" s="23" cm="1">
        <f t="array" aca="1" ref="M1979" ca="1">_FV(A1979,"52 week low",TRUE)</f>
        <v>14.75</v>
      </c>
      <c r="N1979" s="23" cm="1">
        <f t="array" aca="1" ref="N1979" ca="1">_FV(A1979,"52 week high",TRUE)</f>
        <v>21.646799999999999</v>
      </c>
      <c r="O1979" s="8" cm="1">
        <f t="array" aca="1" ref="O1979" ca="1">_FV(A1979,"Volume")</f>
        <v>3095</v>
      </c>
      <c r="P1979" s="7" cm="1">
        <f t="array" aca="1" ref="P1979" ca="1">_FV(A1979,"Volume average",TRUE)</f>
        <v>2676</v>
      </c>
      <c r="Q1979" t="s">
        <v>844</v>
      </c>
      <c r="S1979" t="s">
        <v>1255</v>
      </c>
      <c r="T1979" s="25" cm="1">
        <f t="array" aca="1" ref="T1979" ca="1">_FV(A1979,"Expense ratio",TRUE)</f>
        <v>5.0000000000000001E-3</v>
      </c>
      <c r="U1979" s="24" cm="1">
        <f t="array" aca="1" ref="U1979" ca="1">_FV(A1979,"Market cap",TRUE)</f>
        <v>22185602.870000001</v>
      </c>
      <c r="V1979" s="4">
        <v>22185602</v>
      </c>
      <c r="W1979" s="4">
        <v>22185602</v>
      </c>
      <c r="Y1979" t="s">
        <v>5502</v>
      </c>
      <c r="Z1979" s="5">
        <v>20.97</v>
      </c>
      <c r="AA1979" s="5">
        <v>18.770541999999999</v>
      </c>
      <c r="AB1979" s="5">
        <v>6.0000000000000001E-3</v>
      </c>
      <c r="AC1979" s="4">
        <v>3234</v>
      </c>
      <c r="AE1979" s="5">
        <v>30.863218412394961</v>
      </c>
      <c r="AF1979" s="5">
        <v>36.209905471236922</v>
      </c>
      <c r="AI1979" s="4">
        <v>3234</v>
      </c>
      <c r="AJ1979" s="5">
        <v>68004.87539999999</v>
      </c>
      <c r="AL1979" s="5">
        <v>21.56</v>
      </c>
      <c r="AM1979" s="5">
        <v>14.75</v>
      </c>
      <c r="AN1979" t="s">
        <v>47</v>
      </c>
      <c r="AO1979" t="str" cm="1">
        <f t="array" aca="1" ref="AO1979" ca="1">_FV(A1979,"Currency")</f>
        <v>USD</v>
      </c>
      <c r="AP1979" t="str" cm="1">
        <f t="array" aca="1" ref="AP1979" ca="1">_FV(A1979,"Exchange")</f>
        <v>NYSE Arca</v>
      </c>
      <c r="AQ1979" s="6" t="str" cm="1">
        <f t="array" aca="1" ref="AQ1979" ca="1">_FV(A1979,"Exchange abbreviation",TRUE)</f>
        <v>ARCX</v>
      </c>
      <c r="AR1979" t="str" cm="1">
        <f t="array" aca="1" ref="AR1979" ca="1">_FV(A1979,"Instrument type",TRUE)</f>
        <v>ETF</v>
      </c>
    </row>
    <row r="1980" spans="1:44" ht="18.75" customHeight="1" x14ac:dyDescent="0.25">
      <c r="A1980" t="e" vm="1993">
        <v>#VALUE!</v>
      </c>
      <c r="B1980" t="s">
        <v>5503</v>
      </c>
      <c r="C1980" t="s">
        <v>5504</v>
      </c>
      <c r="D1980" s="31" cm="1">
        <f t="array" aca="1" ref="D1980" ca="1">_FV(A1980,"Last trade time",TRUE)</f>
        <v>45824.840277812502</v>
      </c>
      <c r="E1980" s="23" cm="1">
        <f t="array" aca="1" ref="E1980" ca="1">_FV(A1980,"Price")</f>
        <v>19.97</v>
      </c>
      <c r="F1980" s="27" cm="1">
        <f t="array" aca="1" ref="F1980" ca="1">_FV(A1980,"Change (%)",TRUE)</f>
        <v>-1.25E-3</v>
      </c>
      <c r="G1980" s="26" cm="1">
        <f t="array" aca="1" ref="G1980" ca="1">_FV(A1980,"Change")</f>
        <v>-2.5000000000000001E-2</v>
      </c>
      <c r="H1980" s="23" cm="1">
        <f t="array" aca="1" ref="H1980" ca="1">_FV(A1980,"Open")</f>
        <v>19.989999999999998</v>
      </c>
      <c r="I1980" s="23" cm="1">
        <f t="array" aca="1" ref="I1980" ca="1">_FV(A1980,"Low")</f>
        <v>19.940000000000001</v>
      </c>
      <c r="J1980" s="23" cm="1">
        <f t="array" aca="1" ref="J1980" ca="1">_FV(A1980,"High")</f>
        <v>20</v>
      </c>
      <c r="K1980" s="23" cm="1">
        <f t="array" aca="1" ref="K1980" ca="1">_FV(A1980,"Previous close",TRUE)</f>
        <v>19.995000000000001</v>
      </c>
      <c r="L1980" s="26"/>
      <c r="M1980" s="23" cm="1">
        <f t="array" aca="1" ref="M1980" ca="1">_FV(A1980,"52 week low",TRUE)</f>
        <v>19.510000000000002</v>
      </c>
      <c r="N1980" s="23" cm="1">
        <f t="array" aca="1" ref="N1980" ca="1">_FV(A1980,"52 week high",TRUE)</f>
        <v>21.38</v>
      </c>
      <c r="O1980" s="8" cm="1">
        <f t="array" aca="1" ref="O1980" ca="1">_FV(A1980,"Volume")</f>
        <v>9133</v>
      </c>
      <c r="P1980" s="7" cm="1">
        <f t="array" aca="1" ref="P1980" ca="1">_FV(A1980,"Volume average",TRUE)</f>
        <v>31649</v>
      </c>
      <c r="Q1980" t="s">
        <v>416</v>
      </c>
      <c r="S1980" t="s">
        <v>5505</v>
      </c>
      <c r="T1980" s="25" cm="1">
        <f t="array" aca="1" ref="T1980" ca="1">_FV(A1980,"Expense ratio",TRUE)</f>
        <v>5.0000000000000001E-3</v>
      </c>
      <c r="U1980" s="24" cm="1">
        <f t="array" aca="1" ref="U1980" ca="1">_FV(A1980,"Market cap",TRUE)</f>
        <v>136609841.30000001</v>
      </c>
      <c r="V1980" s="4">
        <v>136609840</v>
      </c>
      <c r="W1980" s="4">
        <v>136609840</v>
      </c>
      <c r="Y1980" t="s">
        <v>2380</v>
      </c>
      <c r="Z1980" s="5">
        <v>19.8428</v>
      </c>
      <c r="AA1980" s="20"/>
      <c r="AB1980" s="5">
        <v>5.0200000000000002E-2</v>
      </c>
      <c r="AC1980" s="4">
        <v>24573</v>
      </c>
      <c r="AE1980" s="5">
        <v>2.1465869008072902</v>
      </c>
      <c r="AF1980" s="5">
        <v>3.8982873782459349</v>
      </c>
      <c r="AI1980" s="4">
        <v>24573</v>
      </c>
      <c r="AJ1980" s="5">
        <v>487528.32</v>
      </c>
      <c r="AL1980" s="5">
        <v>21.38</v>
      </c>
      <c r="AM1980" s="5">
        <v>19.510000000000002</v>
      </c>
      <c r="AN1980" t="s">
        <v>47</v>
      </c>
      <c r="AO1980" t="str" cm="1">
        <f t="array" aca="1" ref="AO1980" ca="1">_FV(A1980,"Currency")</f>
        <v>USD</v>
      </c>
      <c r="AP1980" t="str" cm="1">
        <f t="array" aca="1" ref="AP1980" ca="1">_FV(A1980,"Exchange")</f>
        <v>New York Stock Exchange</v>
      </c>
      <c r="AQ1980" s="6" t="str" cm="1">
        <f t="array" aca="1" ref="AQ1980" ca="1">_FV(A1980,"Exchange abbreviation",TRUE)</f>
        <v>XNYS</v>
      </c>
      <c r="AR1980" t="str" cm="1">
        <f t="array" aca="1" ref="AR1980" ca="1">_FV(A1980,"Instrument type",TRUE)</f>
        <v>ETF</v>
      </c>
    </row>
    <row r="1981" spans="1:44" ht="18.75" customHeight="1" x14ac:dyDescent="0.25">
      <c r="A1981" t="e" vm="1994">
        <v>#VALUE!</v>
      </c>
      <c r="B1981" t="s">
        <v>5506</v>
      </c>
      <c r="C1981" t="s">
        <v>5507</v>
      </c>
      <c r="D1981" s="31" cm="1">
        <f t="array" aca="1" ref="D1981" ca="1">_FV(A1981,"Last trade time",TRUE)</f>
        <v>45824.84027780078</v>
      </c>
      <c r="E1981" s="23" cm="1">
        <f t="array" aca="1" ref="E1981" ca="1">_FV(A1981,"Price")</f>
        <v>18.11</v>
      </c>
      <c r="F1981" s="27" cm="1">
        <f t="array" aca="1" ref="F1981" ca="1">_FV(A1981,"Change (%)",TRUE)</f>
        <v>5.5250000000000004E-4</v>
      </c>
      <c r="G1981" s="26" cm="1">
        <f t="array" aca="1" ref="G1981" ca="1">_FV(A1981,"Change")</f>
        <v>0.01</v>
      </c>
      <c r="H1981" s="23" cm="1">
        <f t="array" aca="1" ref="H1981" ca="1">_FV(A1981,"Open")</f>
        <v>18.11</v>
      </c>
      <c r="I1981" s="23" cm="1">
        <f t="array" aca="1" ref="I1981" ca="1">_FV(A1981,"Low")</f>
        <v>18.079999999999998</v>
      </c>
      <c r="J1981" s="23" cm="1">
        <f t="array" aca="1" ref="J1981" ca="1">_FV(A1981,"High")</f>
        <v>18.2</v>
      </c>
      <c r="K1981" s="23" cm="1">
        <f t="array" aca="1" ref="K1981" ca="1">_FV(A1981,"Previous close",TRUE)</f>
        <v>18.100000000000001</v>
      </c>
      <c r="L1981" s="26"/>
      <c r="M1981" s="23" cm="1">
        <f t="array" aca="1" ref="M1981" ca="1">_FV(A1981,"52 week low",TRUE)</f>
        <v>17.510000000000002</v>
      </c>
      <c r="N1981" s="23" cm="1">
        <f t="array" aca="1" ref="N1981" ca="1">_FV(A1981,"52 week high",TRUE)</f>
        <v>18.724499999999999</v>
      </c>
      <c r="O1981" s="8" cm="1">
        <f t="array" aca="1" ref="O1981" ca="1">_FV(A1981,"Volume")</f>
        <v>126424</v>
      </c>
      <c r="P1981" s="7" cm="1">
        <f t="array" aca="1" ref="P1981" ca="1">_FV(A1981,"Volume average",TRUE)</f>
        <v>90882</v>
      </c>
      <c r="Q1981" t="s">
        <v>464</v>
      </c>
      <c r="T1981" s="25" cm="1">
        <f t="array" aca="1" ref="T1981" ca="1">_FV(A1981,"Expense ratio",TRUE)</f>
        <v>5.0000000000000001E-3</v>
      </c>
      <c r="U1981" s="24" cm="1">
        <f t="array" aca="1" ref="U1981" ca="1">_FV(A1981,"Market cap",TRUE)</f>
        <v>310878618.86000001</v>
      </c>
      <c r="V1981" s="16"/>
      <c r="W1981" s="16"/>
      <c r="Z1981" s="18"/>
      <c r="AB1981" s="20"/>
      <c r="AC1981" s="21">
        <v>92512</v>
      </c>
      <c r="AE1981" s="18"/>
      <c r="AF1981" s="20"/>
      <c r="AI1981" s="21"/>
      <c r="AJ1981" s="18"/>
      <c r="AL1981" s="18"/>
      <c r="AM1981" s="18"/>
      <c r="AN1981" t="s">
        <v>73</v>
      </c>
      <c r="AO1981" t="str" cm="1">
        <f t="array" aca="1" ref="AO1981" ca="1">_FV(A1981,"Currency")</f>
        <v>USD</v>
      </c>
      <c r="AP1981" t="str" cm="1">
        <f t="array" aca="1" ref="AP1981" ca="1">_FV(A1981,"Exchange")</f>
        <v>NYSE Arca</v>
      </c>
      <c r="AQ1981" s="6" t="str" cm="1">
        <f t="array" aca="1" ref="AQ1981" ca="1">_FV(A1981,"Exchange abbreviation",TRUE)</f>
        <v>ARCX</v>
      </c>
      <c r="AR1981" t="str" cm="1">
        <f t="array" aca="1" ref="AR1981" ca="1">_FV(A1981,"Instrument type",TRUE)</f>
        <v>ETF</v>
      </c>
    </row>
    <row r="1982" spans="1:44" ht="18.75" customHeight="1" x14ac:dyDescent="0.25">
      <c r="A1982" t="e" vm="1995">
        <v>#VALUE!</v>
      </c>
      <c r="B1982" t="s">
        <v>5508</v>
      </c>
      <c r="C1982" t="s">
        <v>5509</v>
      </c>
      <c r="D1982" s="31" cm="1">
        <f t="array" aca="1" ref="D1982" ca="1">_FV(A1982,"Last trade time",TRUE)</f>
        <v>45824.840277789066</v>
      </c>
      <c r="E1982" s="23" cm="1">
        <f t="array" aca="1" ref="E1982" ca="1">_FV(A1982,"Price")</f>
        <v>10.8826</v>
      </c>
      <c r="F1982" s="27" cm="1">
        <f t="array" aca="1" ref="F1982" ca="1">_FV(A1982,"Change (%)",TRUE)</f>
        <v>8.6660000000000001E-3</v>
      </c>
      <c r="G1982" s="26" cm="1">
        <f t="array" aca="1" ref="G1982" ca="1">_FV(A1982,"Change")</f>
        <v>9.35E-2</v>
      </c>
      <c r="H1982" s="23" cm="1">
        <f t="array" aca="1" ref="H1982" ca="1">_FV(A1982,"Open")</f>
        <v>10.904999999999999</v>
      </c>
      <c r="I1982" s="23" cm="1">
        <f t="array" aca="1" ref="I1982" ca="1">_FV(A1982,"Low")</f>
        <v>10.8826</v>
      </c>
      <c r="J1982" s="23" cm="1">
        <f t="array" aca="1" ref="J1982" ca="1">_FV(A1982,"High")</f>
        <v>10.94</v>
      </c>
      <c r="K1982" s="23" cm="1">
        <f t="array" aca="1" ref="K1982" ca="1">_FV(A1982,"Previous close",TRUE)</f>
        <v>10.789099999999999</v>
      </c>
      <c r="L1982" s="26"/>
      <c r="M1982" s="23" cm="1">
        <f t="array" aca="1" ref="M1982" ca="1">_FV(A1982,"52 week low",TRUE)</f>
        <v>8.6199999999999992</v>
      </c>
      <c r="N1982" s="23" cm="1">
        <f t="array" aca="1" ref="N1982" ca="1">_FV(A1982,"52 week high",TRUE)</f>
        <v>10.94</v>
      </c>
      <c r="O1982" s="8" cm="1">
        <f t="array" aca="1" ref="O1982" ca="1">_FV(A1982,"Volume")</f>
        <v>8259</v>
      </c>
      <c r="P1982" s="7" cm="1">
        <f t="array" aca="1" ref="P1982" ca="1">_FV(A1982,"Volume average",TRUE)</f>
        <v>22134</v>
      </c>
      <c r="Q1982" t="s">
        <v>449</v>
      </c>
      <c r="T1982" s="25" cm="1">
        <f t="array" aca="1" ref="T1982" ca="1">_FV(A1982,"Expense ratio",TRUE)</f>
        <v>5.0000000000000001E-3</v>
      </c>
      <c r="U1982" s="24" cm="1">
        <f t="array" aca="1" ref="U1982" ca="1">_FV(A1982,"Market cap",TRUE)</f>
        <v>29996682.77</v>
      </c>
      <c r="V1982" s="16"/>
      <c r="W1982" s="16"/>
      <c r="Z1982" s="18"/>
      <c r="AB1982" s="20"/>
      <c r="AC1982" s="21">
        <v>20528</v>
      </c>
      <c r="AE1982" s="18"/>
      <c r="AF1982" s="20"/>
      <c r="AI1982" s="21"/>
      <c r="AJ1982" s="18"/>
      <c r="AL1982" s="18"/>
      <c r="AM1982" s="18"/>
      <c r="AN1982" t="s">
        <v>73</v>
      </c>
      <c r="AO1982" t="str" cm="1">
        <f t="array" aca="1" ref="AO1982" ca="1">_FV(A1982,"Currency")</f>
        <v>USD</v>
      </c>
      <c r="AP1982" t="str" cm="1">
        <f t="array" aca="1" ref="AP1982" ca="1">_FV(A1982,"Exchange")</f>
        <v>NYSE Arca</v>
      </c>
      <c r="AQ1982" s="6" t="str" cm="1">
        <f t="array" aca="1" ref="AQ1982" ca="1">_FV(A1982,"Exchange abbreviation",TRUE)</f>
        <v>ARCX</v>
      </c>
      <c r="AR1982" t="str" cm="1">
        <f t="array" aca="1" ref="AR1982" ca="1">_FV(A1982,"Instrument type",TRUE)</f>
        <v>ETF</v>
      </c>
    </row>
    <row r="1983" spans="1:44" ht="18.75" customHeight="1" x14ac:dyDescent="0.25">
      <c r="A1983" t="e" vm="1996">
        <v>#VALUE!</v>
      </c>
      <c r="B1983" t="s">
        <v>5510</v>
      </c>
      <c r="C1983" t="s">
        <v>5511</v>
      </c>
      <c r="D1983" s="31" cm="1">
        <f t="array" aca="1" ref="D1983" ca="1">_FV(A1983,"Last trade time",TRUE)</f>
        <v>45824.84027780078</v>
      </c>
      <c r="E1983" s="23" cm="1">
        <f t="array" aca="1" ref="E1983" ca="1">_FV(A1983,"Price")</f>
        <v>24.38</v>
      </c>
      <c r="F1983" s="27" cm="1">
        <f t="array" aca="1" ref="F1983" ca="1">_FV(A1983,"Change (%)",TRUE)</f>
        <v>8.2100000000000012E-4</v>
      </c>
      <c r="G1983" s="26" cm="1">
        <f t="array" aca="1" ref="G1983" ca="1">_FV(A1983,"Change")</f>
        <v>0.02</v>
      </c>
      <c r="H1983" s="23" cm="1">
        <f t="array" aca="1" ref="H1983" ca="1">_FV(A1983,"Open")</f>
        <v>24.37</v>
      </c>
      <c r="I1983" s="23" cm="1">
        <f t="array" aca="1" ref="I1983" ca="1">_FV(A1983,"Low")</f>
        <v>24.32</v>
      </c>
      <c r="J1983" s="23" cm="1">
        <f t="array" aca="1" ref="J1983" ca="1">_FV(A1983,"High")</f>
        <v>24.38</v>
      </c>
      <c r="K1983" s="23" cm="1">
        <f t="array" aca="1" ref="K1983" ca="1">_FV(A1983,"Previous close",TRUE)</f>
        <v>24.36</v>
      </c>
      <c r="L1983" s="26"/>
      <c r="M1983" s="23" cm="1">
        <f t="array" aca="1" ref="M1983" ca="1">_FV(A1983,"52 week low",TRUE)</f>
        <v>23.03</v>
      </c>
      <c r="N1983" s="23" cm="1">
        <f t="array" aca="1" ref="N1983" ca="1">_FV(A1983,"52 week high",TRUE)</f>
        <v>24.67</v>
      </c>
      <c r="O1983" s="8" cm="1">
        <f t="array" aca="1" ref="O1983" ca="1">_FV(A1983,"Volume")</f>
        <v>795186</v>
      </c>
      <c r="P1983" s="7" cm="1">
        <f t="array" aca="1" ref="P1983" ca="1">_FV(A1983,"Volume average",TRUE)</f>
        <v>401804</v>
      </c>
      <c r="Q1983" t="s">
        <v>1140</v>
      </c>
      <c r="S1983" t="s">
        <v>277</v>
      </c>
      <c r="T1983" s="25" cm="1">
        <f t="array" aca="1" ref="T1983" ca="1">_FV(A1983,"Expense ratio",TRUE)</f>
        <v>5.0000000000000001E-3</v>
      </c>
      <c r="U1983" s="24" cm="1">
        <f t="array" aca="1" ref="U1983" ca="1">_FV(A1983,"Market cap",TRUE)</f>
        <v>2046986754.79</v>
      </c>
      <c r="V1983" s="4">
        <v>2047168640</v>
      </c>
      <c r="W1983" s="4">
        <v>2047168640</v>
      </c>
      <c r="Y1983" t="s">
        <v>5512</v>
      </c>
      <c r="Z1983" s="5">
        <v>24.22</v>
      </c>
      <c r="AA1983" s="20"/>
      <c r="AB1983" s="5">
        <v>5.8599999999999999E-2</v>
      </c>
      <c r="AC1983" s="4">
        <v>467347</v>
      </c>
      <c r="AE1983" s="5">
        <v>2.468866115166457</v>
      </c>
      <c r="AF1983" s="5">
        <v>7.6302857455194939</v>
      </c>
      <c r="AI1983" s="4">
        <v>467347</v>
      </c>
      <c r="AJ1983" s="5">
        <v>11342511.689999999</v>
      </c>
      <c r="AL1983" s="5">
        <v>24.67</v>
      </c>
      <c r="AM1983" s="5">
        <v>23.03</v>
      </c>
      <c r="AN1983" t="s">
        <v>82</v>
      </c>
      <c r="AO1983" t="str" cm="1">
        <f t="array" aca="1" ref="AO1983" ca="1">_FV(A1983,"Currency")</f>
        <v>USD</v>
      </c>
      <c r="AP1983" t="str" cm="1">
        <f t="array" aca="1" ref="AP1983" ca="1">_FV(A1983,"Exchange")</f>
        <v>NYSE Arca</v>
      </c>
      <c r="AQ1983" s="6" t="str" cm="1">
        <f t="array" aca="1" ref="AQ1983" ca="1">_FV(A1983,"Exchange abbreviation",TRUE)</f>
        <v>ARCX</v>
      </c>
      <c r="AR1983" t="str" cm="1">
        <f t="array" aca="1" ref="AR1983" ca="1">_FV(A1983,"Instrument type",TRUE)</f>
        <v>ETF</v>
      </c>
    </row>
    <row r="1984" spans="1:44" ht="18.75" customHeight="1" x14ac:dyDescent="0.25">
      <c r="A1984" t="e" vm="1997">
        <v>#VALUE!</v>
      </c>
      <c r="B1984" t="s">
        <v>5513</v>
      </c>
      <c r="C1984" t="s">
        <v>5514</v>
      </c>
      <c r="D1984" s="31" cm="1">
        <f t="array" aca="1" ref="D1984" ca="1">_FV(A1984,"Last trade time",TRUE)</f>
        <v>45824.843750092186</v>
      </c>
      <c r="E1984" s="23" cm="1">
        <f t="array" aca="1" ref="E1984" ca="1">_FV(A1984,"Price")</f>
        <v>37.49</v>
      </c>
      <c r="F1984" s="27" cm="1">
        <f t="array" aca="1" ref="F1984" ca="1">_FV(A1984,"Change (%)",TRUE)</f>
        <v>1.5164E-2</v>
      </c>
      <c r="G1984" s="26" cm="1">
        <f t="array" aca="1" ref="G1984" ca="1">_FV(A1984,"Change")</f>
        <v>0.56000000000000005</v>
      </c>
      <c r="H1984" s="23" cm="1">
        <f t="array" aca="1" ref="H1984" ca="1">_FV(A1984,"Open")</f>
        <v>37.49</v>
      </c>
      <c r="I1984" s="23" cm="1">
        <f t="array" aca="1" ref="I1984" ca="1">_FV(A1984,"Low")</f>
        <v>37.49</v>
      </c>
      <c r="J1984" s="23" cm="1">
        <f t="array" aca="1" ref="J1984" ca="1">_FV(A1984,"High")</f>
        <v>37.49</v>
      </c>
      <c r="K1984" s="23" cm="1">
        <f t="array" aca="1" ref="K1984" ca="1">_FV(A1984,"Previous close",TRUE)</f>
        <v>36.93</v>
      </c>
      <c r="L1984" s="26"/>
      <c r="M1984" s="23" cm="1">
        <f t="array" aca="1" ref="M1984" ca="1">_FV(A1984,"52 week low",TRUE)</f>
        <v>28.93</v>
      </c>
      <c r="N1984" s="23" cm="1">
        <f t="array" aca="1" ref="N1984" ca="1">_FV(A1984,"52 week high",TRUE)</f>
        <v>37.78</v>
      </c>
      <c r="O1984" s="8" cm="1">
        <f t="array" aca="1" ref="O1984" ca="1">_FV(A1984,"Volume")</f>
        <v>17</v>
      </c>
      <c r="P1984" s="7" cm="1">
        <f t="array" aca="1" ref="P1984" ca="1">_FV(A1984,"Volume average",TRUE)</f>
        <v>112</v>
      </c>
      <c r="Q1984" t="s">
        <v>1293</v>
      </c>
      <c r="S1984" t="s">
        <v>1795</v>
      </c>
      <c r="T1984" s="25" cm="1">
        <f t="array" aca="1" ref="T1984" ca="1">_FV(A1984,"Expense ratio",TRUE)</f>
        <v>5.0000000000000001E-3</v>
      </c>
      <c r="U1984" s="24" cm="1">
        <f t="array" aca="1" ref="U1984" ca="1">_FV(A1984,"Market cap",TRUE)</f>
        <v>1784268.63</v>
      </c>
      <c r="V1984" s="4">
        <v>1784268</v>
      </c>
      <c r="W1984" s="4">
        <v>1784268</v>
      </c>
      <c r="Y1984" t="s">
        <v>5285</v>
      </c>
      <c r="Z1984" s="5">
        <v>37.31</v>
      </c>
      <c r="AA1984" s="5">
        <v>36.510081999999997</v>
      </c>
      <c r="AB1984" s="5">
        <v>1.4E-3</v>
      </c>
      <c r="AC1984" s="4">
        <v>142</v>
      </c>
      <c r="AE1984" s="5">
        <v>13.488926104380241</v>
      </c>
      <c r="AF1984" s="5">
        <v>19.662791994162848</v>
      </c>
      <c r="AI1984" s="4">
        <v>142</v>
      </c>
      <c r="AJ1984" s="5">
        <v>5293.76</v>
      </c>
      <c r="AL1984" s="5">
        <v>37.44</v>
      </c>
      <c r="AM1984" s="5">
        <v>28.93</v>
      </c>
      <c r="AN1984" t="s">
        <v>47</v>
      </c>
      <c r="AO1984" t="str" cm="1">
        <f t="array" aca="1" ref="AO1984" ca="1">_FV(A1984,"Currency")</f>
        <v>USD</v>
      </c>
      <c r="AP1984" t="str" cm="1">
        <f t="array" aca="1" ref="AP1984" ca="1">_FV(A1984,"Exchange")</f>
        <v>Nasdaq Stock Market</v>
      </c>
      <c r="AQ1984" s="6" t="str" cm="1">
        <f t="array" aca="1" ref="AQ1984" ca="1">_FV(A1984,"Exchange abbreviation",TRUE)</f>
        <v>XNAS</v>
      </c>
      <c r="AR1984" t="str" cm="1">
        <f t="array" aca="1" ref="AR1984" ca="1">_FV(A1984,"Instrument type",TRUE)</f>
        <v>ETF</v>
      </c>
    </row>
    <row r="1985" spans="1:44" ht="18.75" customHeight="1" x14ac:dyDescent="0.25">
      <c r="A1985" t="e" vm="1998">
        <v>#VALUE!</v>
      </c>
      <c r="B1985" t="s">
        <v>5515</v>
      </c>
      <c r="C1985" t="s">
        <v>5516</v>
      </c>
      <c r="D1985" s="31" cm="1">
        <f t="array" aca="1" ref="D1985" ca="1">_FV(A1985,"Last trade time",TRUE)</f>
        <v>45824.840277823438</v>
      </c>
      <c r="E1985" s="23" cm="1">
        <f t="array" aca="1" ref="E1985" ca="1">_FV(A1985,"Price")</f>
        <v>20.574999999999999</v>
      </c>
      <c r="F1985" s="27" cm="1">
        <f t="array" aca="1" ref="F1985" ca="1">_FV(A1985,"Change (%)",TRUE)</f>
        <v>4.863E-4</v>
      </c>
      <c r="G1985" s="26" cm="1">
        <f t="array" aca="1" ref="G1985" ca="1">_FV(A1985,"Change")</f>
        <v>0.01</v>
      </c>
      <c r="H1985" s="23" cm="1">
        <f t="array" aca="1" ref="H1985" ca="1">_FV(A1985,"Open")</f>
        <v>20.59</v>
      </c>
      <c r="I1985" s="23" cm="1">
        <f t="array" aca="1" ref="I1985" ca="1">_FV(A1985,"Low")</f>
        <v>20.574999999999999</v>
      </c>
      <c r="J1985" s="23" cm="1">
        <f t="array" aca="1" ref="J1985" ca="1">_FV(A1985,"High")</f>
        <v>20.59</v>
      </c>
      <c r="K1985" s="23" cm="1">
        <f t="array" aca="1" ref="K1985" ca="1">_FV(A1985,"Previous close",TRUE)</f>
        <v>20.565000000000001</v>
      </c>
      <c r="L1985" s="26"/>
      <c r="M1985" s="23" cm="1">
        <f t="array" aca="1" ref="M1985" ca="1">_FV(A1985,"52 week low",TRUE)</f>
        <v>20</v>
      </c>
      <c r="N1985" s="23" cm="1">
        <f t="array" aca="1" ref="N1985" ca="1">_FV(A1985,"52 week high",TRUE)</f>
        <v>20.65</v>
      </c>
      <c r="O1985" s="8" cm="1">
        <f t="array" aca="1" ref="O1985" ca="1">_FV(A1985,"Volume")</f>
        <v>3141</v>
      </c>
      <c r="P1985" s="7" cm="1">
        <f t="array" aca="1" ref="P1985" ca="1">_FV(A1985,"Volume average",TRUE)</f>
        <v>67278</v>
      </c>
      <c r="Q1985" t="s">
        <v>290</v>
      </c>
      <c r="S1985" t="s">
        <v>5517</v>
      </c>
      <c r="T1985" s="25" cm="1">
        <f t="array" aca="1" ref="T1985" ca="1">_FV(A1985,"Expense ratio",TRUE)</f>
        <v>5.0000000000000001E-3</v>
      </c>
      <c r="U1985" s="24" cm="1">
        <f t="array" aca="1" ref="U1985" ca="1">_FV(A1985,"Market cap",TRUE)</f>
        <v>44075364.460000001</v>
      </c>
      <c r="V1985" s="4">
        <v>44075364</v>
      </c>
      <c r="W1985" s="4">
        <v>44075364</v>
      </c>
      <c r="Y1985" t="s">
        <v>1365</v>
      </c>
      <c r="Z1985" s="5">
        <v>20.534500000000001</v>
      </c>
      <c r="AA1985" s="20"/>
      <c r="AB1985" s="20"/>
      <c r="AC1985" s="4">
        <v>34157</v>
      </c>
      <c r="AE1985" s="5">
        <v>2.8760929218063951</v>
      </c>
      <c r="AF1985" s="20"/>
      <c r="AI1985" s="4">
        <v>34157</v>
      </c>
      <c r="AJ1985" s="5">
        <v>702097.13500000001</v>
      </c>
      <c r="AL1985" s="5">
        <v>20.65</v>
      </c>
      <c r="AM1985" s="4">
        <v>20</v>
      </c>
      <c r="AN1985" t="s">
        <v>47</v>
      </c>
      <c r="AO1985" t="str" cm="1">
        <f t="array" aca="1" ref="AO1985" ca="1">_FV(A1985,"Currency")</f>
        <v>USD</v>
      </c>
      <c r="AP1985" t="str" cm="1">
        <f t="array" aca="1" ref="AP1985" ca="1">_FV(A1985,"Exchange")</f>
        <v>NYSE Arca</v>
      </c>
      <c r="AQ1985" s="6" t="str" cm="1">
        <f t="array" aca="1" ref="AQ1985" ca="1">_FV(A1985,"Exchange abbreviation",TRUE)</f>
        <v>ARCX</v>
      </c>
      <c r="AR1985" t="str" cm="1">
        <f t="array" aca="1" ref="AR1985" ca="1">_FV(A1985,"Instrument type",TRUE)</f>
        <v>ETF</v>
      </c>
    </row>
    <row r="1986" spans="1:44" ht="18.75" customHeight="1" x14ac:dyDescent="0.25">
      <c r="A1986" t="e" vm="1999">
        <v>#VALUE!</v>
      </c>
      <c r="B1986" t="s">
        <v>5518</v>
      </c>
      <c r="C1986" t="s">
        <v>5519</v>
      </c>
      <c r="D1986" s="31" cm="1">
        <f t="array" aca="1" ref="D1986" ca="1">_FV(A1986,"Last trade time",TRUE)</f>
        <v>45824.840330173436</v>
      </c>
      <c r="E1986" s="23" cm="1">
        <f t="array" aca="1" ref="E1986" ca="1">_FV(A1986,"Price")</f>
        <v>28.107399999999998</v>
      </c>
      <c r="F1986" s="27" cm="1">
        <f t="array" aca="1" ref="F1986" ca="1">_FV(A1986,"Change (%)",TRUE)</f>
        <v>4.2300000000000003E-3</v>
      </c>
      <c r="G1986" s="26" cm="1">
        <f t="array" aca="1" ref="G1986" ca="1">_FV(A1986,"Change")</f>
        <v>0.11840000000000001</v>
      </c>
      <c r="H1986" s="23" cm="1">
        <f t="array" aca="1" ref="H1986" ca="1">_FV(A1986,"Open")</f>
        <v>28.17</v>
      </c>
      <c r="I1986" s="23" cm="1">
        <f t="array" aca="1" ref="I1986" ca="1">_FV(A1986,"Low")</f>
        <v>28.1</v>
      </c>
      <c r="J1986" s="23" cm="1">
        <f t="array" aca="1" ref="J1986" ca="1">_FV(A1986,"High")</f>
        <v>28.17</v>
      </c>
      <c r="K1986" s="23" cm="1">
        <f t="array" aca="1" ref="K1986" ca="1">_FV(A1986,"Previous close",TRUE)</f>
        <v>27.989000000000001</v>
      </c>
      <c r="L1986" s="26"/>
      <c r="M1986" s="23" cm="1">
        <f t="array" aca="1" ref="M1986" ca="1">_FV(A1986,"52 week low",TRUE)</f>
        <v>24.64</v>
      </c>
      <c r="N1986" s="23" cm="1">
        <f t="array" aca="1" ref="N1986" ca="1">_FV(A1986,"52 week high",TRUE)</f>
        <v>28.26</v>
      </c>
      <c r="O1986" s="8" cm="1">
        <f t="array" aca="1" ref="O1986" ca="1">_FV(A1986,"Volume")</f>
        <v>8859</v>
      </c>
      <c r="P1986" s="7" cm="1">
        <f t="array" aca="1" ref="P1986" ca="1">_FV(A1986,"Volume average",TRUE)</f>
        <v>14538</v>
      </c>
      <c r="Q1986" t="s">
        <v>923</v>
      </c>
      <c r="S1986" t="s">
        <v>5433</v>
      </c>
      <c r="T1986" s="25" cm="1">
        <f t="array" aca="1" ref="T1986" ca="1">_FV(A1986,"Expense ratio",TRUE)</f>
        <v>5.0000000000000001E-3</v>
      </c>
      <c r="U1986" s="24" cm="1">
        <f t="array" aca="1" ref="U1986" ca="1">_FV(A1986,"Market cap",TRUE)</f>
        <v>10591016.529999999</v>
      </c>
      <c r="V1986" s="4">
        <v>10591016</v>
      </c>
      <c r="W1986" s="4">
        <v>10591016</v>
      </c>
      <c r="Y1986" t="s">
        <v>2416</v>
      </c>
      <c r="Z1986" s="5">
        <v>28.056000000000001</v>
      </c>
      <c r="AA1986" s="5">
        <v>24.721544000000002</v>
      </c>
      <c r="AB1986" s="4">
        <v>0</v>
      </c>
      <c r="AC1986" s="4">
        <v>6300</v>
      </c>
      <c r="AE1986" s="5">
        <v>5.5171065661019147</v>
      </c>
      <c r="AF1986" s="5">
        <v>12.10013136564794</v>
      </c>
      <c r="AI1986" s="4">
        <v>6300</v>
      </c>
      <c r="AJ1986" s="4">
        <v>176904</v>
      </c>
      <c r="AL1986" s="5">
        <v>28.26</v>
      </c>
      <c r="AM1986" s="5">
        <v>24.64</v>
      </c>
      <c r="AN1986" t="s">
        <v>47</v>
      </c>
      <c r="AO1986" t="str" cm="1">
        <f t="array" aca="1" ref="AO1986" ca="1">_FV(A1986,"Currency")</f>
        <v>USD</v>
      </c>
      <c r="AP1986" t="str" cm="1">
        <f t="array" aca="1" ref="AP1986" ca="1">_FV(A1986,"Exchange")</f>
        <v>CBOE BZX Exchange</v>
      </c>
      <c r="AQ1986" s="6" t="str" cm="1">
        <f t="array" aca="1" ref="AQ1986" ca="1">_FV(A1986,"Exchange abbreviation",TRUE)</f>
        <v>BATS</v>
      </c>
      <c r="AR1986" t="str" cm="1">
        <f t="array" aca="1" ref="AR1986" ca="1">_FV(A1986,"Instrument type",TRUE)</f>
        <v>ETF</v>
      </c>
    </row>
    <row r="1987" spans="1:44" ht="18.75" customHeight="1" x14ac:dyDescent="0.25">
      <c r="A1987" t="e" vm="2000">
        <v>#VALUE!</v>
      </c>
      <c r="B1987" t="s">
        <v>5520</v>
      </c>
      <c r="C1987" t="s">
        <v>5521</v>
      </c>
      <c r="D1987" s="31" cm="1">
        <f t="array" aca="1" ref="D1987" ca="1">_FV(A1987,"Last trade time",TRUE)</f>
        <v>45824.843750265623</v>
      </c>
      <c r="E1987" s="23" cm="1">
        <f t="array" aca="1" ref="E1987" ca="1">_FV(A1987,"Price")</f>
        <v>11.484999999999999</v>
      </c>
      <c r="F1987" s="27" cm="1">
        <f t="array" aca="1" ref="F1987" ca="1">_FV(A1987,"Change (%)",TRUE)</f>
        <v>-1.7380000000000002E-3</v>
      </c>
      <c r="G1987" s="26" cm="1">
        <f t="array" aca="1" ref="G1987" ca="1">_FV(A1987,"Change")</f>
        <v>-0.02</v>
      </c>
      <c r="H1987" s="23" cm="1">
        <f t="array" aca="1" ref="H1987" ca="1">_FV(A1987,"Open")</f>
        <v>11.51</v>
      </c>
      <c r="I1987" s="23" cm="1">
        <f t="array" aca="1" ref="I1987" ca="1">_FV(A1987,"Low")</f>
        <v>11.484999999999999</v>
      </c>
      <c r="J1987" s="23" cm="1">
        <f t="array" aca="1" ref="J1987" ca="1">_FV(A1987,"High")</f>
        <v>11.55</v>
      </c>
      <c r="K1987" s="23" cm="1">
        <f t="array" aca="1" ref="K1987" ca="1">_FV(A1987,"Previous close",TRUE)</f>
        <v>11.505000000000001</v>
      </c>
      <c r="L1987" s="26"/>
      <c r="M1987" s="23" cm="1">
        <f t="array" aca="1" ref="M1987" ca="1">_FV(A1987,"52 week low",TRUE)</f>
        <v>10.57</v>
      </c>
      <c r="N1987" s="23" cm="1">
        <f t="array" aca="1" ref="N1987" ca="1">_FV(A1987,"52 week high",TRUE)</f>
        <v>12.19</v>
      </c>
      <c r="O1987" s="8" cm="1">
        <f t="array" aca="1" ref="O1987" ca="1">_FV(A1987,"Volume")</f>
        <v>23484</v>
      </c>
      <c r="P1987" s="7" cm="1">
        <f t="array" aca="1" ref="P1987" ca="1">_FV(A1987,"Volume average",TRUE)</f>
        <v>10682</v>
      </c>
      <c r="Q1987" t="s">
        <v>337</v>
      </c>
      <c r="S1987" t="s">
        <v>1795</v>
      </c>
      <c r="T1987" s="25" cm="1">
        <f t="array" aca="1" ref="T1987" ca="1">_FV(A1987,"Expense ratio",TRUE)</f>
        <v>5.0000000000000001E-3</v>
      </c>
      <c r="U1987" s="24" cm="1">
        <f t="array" aca="1" ref="U1987" ca="1">_FV(A1987,"Market cap",TRUE)</f>
        <v>33497464.309999999</v>
      </c>
      <c r="V1987" s="4">
        <v>33497464</v>
      </c>
      <c r="W1987" s="4">
        <v>33497464</v>
      </c>
      <c r="X1987" t="s">
        <v>694</v>
      </c>
      <c r="Y1987" t="s">
        <v>4949</v>
      </c>
      <c r="Z1987" s="5">
        <v>11.47</v>
      </c>
      <c r="AA1987" s="5">
        <v>19.492073000000001</v>
      </c>
      <c r="AB1987" s="5">
        <v>8.1999995000000006E-2</v>
      </c>
      <c r="AC1987" s="4">
        <v>14688</v>
      </c>
      <c r="AE1987" s="5">
        <v>1.497435235298195</v>
      </c>
      <c r="AF1987" s="5">
        <v>9.6739396218888949</v>
      </c>
      <c r="AI1987" s="4">
        <v>14688</v>
      </c>
      <c r="AJ1987" s="5">
        <v>168465.48480000001</v>
      </c>
      <c r="AL1987" s="5">
        <v>12.19</v>
      </c>
      <c r="AM1987" s="5">
        <v>10.57</v>
      </c>
      <c r="AN1987" t="s">
        <v>47</v>
      </c>
      <c r="AO1987" t="str" cm="1">
        <f t="array" aca="1" ref="AO1987" ca="1">_FV(A1987,"Currency")</f>
        <v>USD</v>
      </c>
      <c r="AP1987" t="str" cm="1">
        <f t="array" aca="1" ref="AP1987" ca="1">_FV(A1987,"Exchange")</f>
        <v>Nasdaq Stock Market</v>
      </c>
      <c r="AQ1987" s="6" t="str" cm="1">
        <f t="array" aca="1" ref="AQ1987" ca="1">_FV(A1987,"Exchange abbreviation",TRUE)</f>
        <v>XNAS</v>
      </c>
      <c r="AR1987" t="str" cm="1">
        <f t="array" aca="1" ref="AR1987" ca="1">_FV(A1987,"Instrument type",TRUE)</f>
        <v>ETF</v>
      </c>
    </row>
    <row r="1988" spans="1:44" ht="18.75" customHeight="1" x14ac:dyDescent="0.25">
      <c r="A1988" t="e" vm="2001">
        <v>#VALUE!</v>
      </c>
      <c r="B1988" t="s">
        <v>5522</v>
      </c>
      <c r="C1988" t="s">
        <v>5523</v>
      </c>
      <c r="D1988" s="31" cm="1">
        <f t="array" aca="1" ref="D1988" ca="1">_FV(A1988,"Last trade time",TRUE)</f>
        <v>45824.84027780078</v>
      </c>
      <c r="E1988" s="23" cm="1">
        <f t="array" aca="1" ref="E1988" ca="1">_FV(A1988,"Price")</f>
        <v>25.49</v>
      </c>
      <c r="F1988" s="27" cm="1">
        <f t="array" aca="1" ref="F1988" ca="1">_FV(A1988,"Change (%)",TRUE)</f>
        <v>8.267E-3</v>
      </c>
      <c r="G1988" s="26" cm="1">
        <f t="array" aca="1" ref="G1988" ca="1">_FV(A1988,"Change")</f>
        <v>0.20899999999999999</v>
      </c>
      <c r="H1988" s="23" cm="1">
        <f t="array" aca="1" ref="H1988" ca="1">_FV(A1988,"Open")</f>
        <v>25.44</v>
      </c>
      <c r="I1988" s="23" cm="1">
        <f t="array" aca="1" ref="I1988" ca="1">_FV(A1988,"Low")</f>
        <v>25.44</v>
      </c>
      <c r="J1988" s="23" cm="1">
        <f t="array" aca="1" ref="J1988" ca="1">_FV(A1988,"High")</f>
        <v>25.645</v>
      </c>
      <c r="K1988" s="23" cm="1">
        <f t="array" aca="1" ref="K1988" ca="1">_FV(A1988,"Previous close",TRUE)</f>
        <v>25.280999999999999</v>
      </c>
      <c r="L1988" s="26"/>
      <c r="M1988" s="23" cm="1">
        <f t="array" aca="1" ref="M1988" ca="1">_FV(A1988,"52 week low",TRUE)</f>
        <v>18.239999999999998</v>
      </c>
      <c r="N1988" s="23" cm="1">
        <f t="array" aca="1" ref="N1988" ca="1">_FV(A1988,"52 week high",TRUE)</f>
        <v>26.48</v>
      </c>
      <c r="O1988" s="8" cm="1">
        <f t="array" aca="1" ref="O1988" ca="1">_FV(A1988,"Volume")</f>
        <v>308784</v>
      </c>
      <c r="P1988" s="7" cm="1">
        <f t="array" aca="1" ref="P1988" ca="1">_FV(A1988,"Volume average",TRUE)</f>
        <v>492905</v>
      </c>
      <c r="Q1988" t="s">
        <v>2613</v>
      </c>
      <c r="S1988" t="s">
        <v>2067</v>
      </c>
      <c r="T1988" s="25" cm="1">
        <f t="array" aca="1" ref="T1988" ca="1">_FV(A1988,"Expense ratio",TRUE)</f>
        <v>5.0000000000000001E-3</v>
      </c>
      <c r="U1988" s="24" cm="1">
        <f t="array" aca="1" ref="U1988" ca="1">_FV(A1988,"Market cap",TRUE)</f>
        <v>725250502.74000001</v>
      </c>
      <c r="V1988" s="4">
        <v>725250496</v>
      </c>
      <c r="W1988" s="4">
        <v>725250496</v>
      </c>
      <c r="Y1988" t="s">
        <v>5266</v>
      </c>
      <c r="Z1988" s="5">
        <v>26.25845</v>
      </c>
      <c r="AA1988" s="5">
        <v>14.852093</v>
      </c>
      <c r="AB1988" s="5">
        <v>3.6400000000000002E-2</v>
      </c>
      <c r="AC1988" s="4">
        <v>828303</v>
      </c>
      <c r="AE1988" s="5">
        <v>20.505742917115661</v>
      </c>
      <c r="AF1988" s="5">
        <v>39.52622815344364</v>
      </c>
      <c r="AH1988" s="17">
        <v>24700000</v>
      </c>
      <c r="AI1988" s="4">
        <v>828303</v>
      </c>
      <c r="AJ1988" s="5">
        <v>21792651.93</v>
      </c>
      <c r="AL1988" s="5">
        <v>26.48</v>
      </c>
      <c r="AM1988" s="5">
        <v>18.239999999999998</v>
      </c>
      <c r="AN1988" t="s">
        <v>82</v>
      </c>
      <c r="AO1988" t="str" cm="1">
        <f t="array" aca="1" ref="AO1988" ca="1">_FV(A1988,"Currency")</f>
        <v>USD</v>
      </c>
      <c r="AP1988" t="str" cm="1">
        <f t="array" aca="1" ref="AP1988" ca="1">_FV(A1988,"Exchange")</f>
        <v>NYSE Arca</v>
      </c>
      <c r="AQ1988" s="6" t="str" cm="1">
        <f t="array" aca="1" ref="AQ1988" ca="1">_FV(A1988,"Exchange abbreviation",TRUE)</f>
        <v>ARCX</v>
      </c>
      <c r="AR1988" t="str" cm="1">
        <f t="array" aca="1" ref="AR1988" ca="1">_FV(A1988,"Instrument type",TRUE)</f>
        <v>ETF</v>
      </c>
    </row>
    <row r="1989" spans="1:44" ht="18.75" customHeight="1" x14ac:dyDescent="0.25">
      <c r="A1989" t="e" vm="2002">
        <v>#VALUE!</v>
      </c>
      <c r="B1989" t="s">
        <v>5524</v>
      </c>
      <c r="C1989" t="s">
        <v>5525</v>
      </c>
      <c r="D1989" s="31" cm="1">
        <f t="array" aca="1" ref="D1989" ca="1">_FV(A1989,"Last trade time",TRUE)</f>
        <v>45824.840329976563</v>
      </c>
      <c r="E1989" s="23" cm="1">
        <f t="array" aca="1" ref="E1989" ca="1">_FV(A1989,"Price")</f>
        <v>26.956700000000001</v>
      </c>
      <c r="F1989" s="27" cm="1">
        <f t="array" aca="1" ref="F1989" ca="1">_FV(A1989,"Change (%)",TRUE)</f>
        <v>4.9320000000000006E-3</v>
      </c>
      <c r="G1989" s="26" cm="1">
        <f t="array" aca="1" ref="G1989" ca="1">_FV(A1989,"Change")</f>
        <v>0.1323</v>
      </c>
      <c r="H1989" s="23" cm="1">
        <f t="array" aca="1" ref="H1989" ca="1">_FV(A1989,"Open")</f>
        <v>26.96</v>
      </c>
      <c r="I1989" s="23" cm="1">
        <f t="array" aca="1" ref="I1989" ca="1">_FV(A1989,"Low")</f>
        <v>26.94</v>
      </c>
      <c r="J1989" s="23" cm="1">
        <f t="array" aca="1" ref="J1989" ca="1">_FV(A1989,"High")</f>
        <v>27</v>
      </c>
      <c r="K1989" s="23" cm="1">
        <f t="array" aca="1" ref="K1989" ca="1">_FV(A1989,"Previous close",TRUE)</f>
        <v>26.824400000000001</v>
      </c>
      <c r="L1989" s="26"/>
      <c r="M1989" s="23" cm="1">
        <f t="array" aca="1" ref="M1989" ca="1">_FV(A1989,"52 week low",TRUE)</f>
        <v>24.41</v>
      </c>
      <c r="N1989" s="23" cm="1">
        <f t="array" aca="1" ref="N1989" ca="1">_FV(A1989,"52 week high",TRUE)</f>
        <v>27.04</v>
      </c>
      <c r="O1989" s="8" cm="1">
        <f t="array" aca="1" ref="O1989" ca="1">_FV(A1989,"Volume")</f>
        <v>846</v>
      </c>
      <c r="P1989" s="7" cm="1">
        <f t="array" aca="1" ref="P1989" ca="1">_FV(A1989,"Volume average",TRUE)</f>
        <v>2103</v>
      </c>
      <c r="Q1989" t="s">
        <v>923</v>
      </c>
      <c r="S1989" t="s">
        <v>5433</v>
      </c>
      <c r="T1989" s="25" cm="1">
        <f t="array" aca="1" ref="T1989" ca="1">_FV(A1989,"Expense ratio",TRUE)</f>
        <v>5.0000000000000001E-3</v>
      </c>
      <c r="U1989" s="24" cm="1">
        <f t="array" aca="1" ref="U1989" ca="1">_FV(A1989,"Market cap",TRUE)</f>
        <v>27986317.329999998</v>
      </c>
      <c r="V1989" s="4">
        <v>27986316</v>
      </c>
      <c r="W1989" s="4">
        <v>27986316</v>
      </c>
      <c r="Y1989" t="s">
        <v>5526</v>
      </c>
      <c r="Z1989" s="5">
        <v>26.891999999999999</v>
      </c>
      <c r="AA1989" s="5">
        <v>24.693974000000001</v>
      </c>
      <c r="AB1989" s="4">
        <v>0</v>
      </c>
      <c r="AC1989" s="4">
        <v>8836</v>
      </c>
      <c r="AE1989" s="5">
        <v>2.221382237169744</v>
      </c>
      <c r="AF1989" s="20"/>
      <c r="AI1989" s="4">
        <v>8836</v>
      </c>
      <c r="AJ1989" s="5">
        <v>237705.18840000001</v>
      </c>
      <c r="AL1989" s="5">
        <v>26.95</v>
      </c>
      <c r="AM1989" s="5">
        <v>24.41</v>
      </c>
      <c r="AN1989" t="s">
        <v>47</v>
      </c>
      <c r="AO1989" t="str" cm="1">
        <f t="array" aca="1" ref="AO1989" ca="1">_FV(A1989,"Currency")</f>
        <v>USD</v>
      </c>
      <c r="AP1989" t="str" cm="1">
        <f t="array" aca="1" ref="AP1989" ca="1">_FV(A1989,"Exchange")</f>
        <v>CBOE BZX Exchange</v>
      </c>
      <c r="AQ1989" s="6" t="str" cm="1">
        <f t="array" aca="1" ref="AQ1989" ca="1">_FV(A1989,"Exchange abbreviation",TRUE)</f>
        <v>BATS</v>
      </c>
      <c r="AR1989" t="str" cm="1">
        <f t="array" aca="1" ref="AR1989" ca="1">_FV(A1989,"Instrument type",TRUE)</f>
        <v>ETF</v>
      </c>
    </row>
    <row r="1990" spans="1:44" ht="18.75" customHeight="1" x14ac:dyDescent="0.25">
      <c r="A1990" t="e" vm="2003">
        <v>#VALUE!</v>
      </c>
      <c r="B1990" t="s">
        <v>5527</v>
      </c>
      <c r="C1990" t="s">
        <v>5528</v>
      </c>
      <c r="D1990" s="31" cm="1">
        <f t="array" aca="1" ref="D1990" ca="1">_FV(A1990,"Last trade time",TRUE)</f>
        <v>45824.84027780078</v>
      </c>
      <c r="E1990" s="23" cm="1">
        <f t="array" aca="1" ref="E1990" ca="1">_FV(A1990,"Price")</f>
        <v>62.04</v>
      </c>
      <c r="F1990" s="27" cm="1">
        <f t="array" aca="1" ref="F1990" ca="1">_FV(A1990,"Change (%)",TRUE)</f>
        <v>3.5590000000000001E-3</v>
      </c>
      <c r="G1990" s="26" cm="1">
        <f t="array" aca="1" ref="G1990" ca="1">_FV(A1990,"Change")</f>
        <v>0.22</v>
      </c>
      <c r="H1990" s="23" cm="1">
        <f t="array" aca="1" ref="H1990" ca="1">_FV(A1990,"Open")</f>
        <v>62.02</v>
      </c>
      <c r="I1990" s="23" cm="1">
        <f t="array" aca="1" ref="I1990" ca="1">_FV(A1990,"Low")</f>
        <v>62.010100000000001</v>
      </c>
      <c r="J1990" s="23" cm="1">
        <f t="array" aca="1" ref="J1990" ca="1">_FV(A1990,"High")</f>
        <v>62.149900000000002</v>
      </c>
      <c r="K1990" s="23" cm="1">
        <f t="array" aca="1" ref="K1990" ca="1">_FV(A1990,"Previous close",TRUE)</f>
        <v>61.82</v>
      </c>
      <c r="L1990" s="26"/>
      <c r="M1990" s="23" cm="1">
        <f t="array" aca="1" ref="M1990" ca="1">_FV(A1990,"52 week low",TRUE)</f>
        <v>55.83</v>
      </c>
      <c r="N1990" s="23" cm="1">
        <f t="array" aca="1" ref="N1990" ca="1">_FV(A1990,"52 week high",TRUE)</f>
        <v>63.81</v>
      </c>
      <c r="O1990" s="8" cm="1">
        <f t="array" aca="1" ref="O1990" ca="1">_FV(A1990,"Volume")</f>
        <v>215579</v>
      </c>
      <c r="P1990" s="7" cm="1">
        <f t="array" aca="1" ref="P1990" ca="1">_FV(A1990,"Volume average",TRUE)</f>
        <v>325975</v>
      </c>
      <c r="Q1990" t="s">
        <v>119</v>
      </c>
      <c r="T1990" s="25" cm="1">
        <f t="array" aca="1" ref="T1990" ca="1">_FV(A1990,"Expense ratio",TRUE)</f>
        <v>5.0000000000000001E-3</v>
      </c>
      <c r="U1990" s="24" cm="1">
        <f t="array" aca="1" ref="U1990" ca="1">_FV(A1990,"Market cap",TRUE)</f>
        <v>3151724143.8800001</v>
      </c>
      <c r="V1990" s="16"/>
      <c r="W1990" s="16"/>
      <c r="Z1990" s="18"/>
      <c r="AA1990" s="20"/>
      <c r="AB1990" s="20"/>
      <c r="AC1990" s="21">
        <v>356697</v>
      </c>
      <c r="AE1990" s="18"/>
      <c r="AF1990" s="20"/>
      <c r="AI1990" s="21"/>
      <c r="AJ1990" s="18"/>
      <c r="AL1990" s="18"/>
      <c r="AM1990" s="18"/>
      <c r="AN1990" t="s">
        <v>73</v>
      </c>
      <c r="AO1990" t="str" cm="1">
        <f t="array" aca="1" ref="AO1990" ca="1">_FV(A1990,"Currency")</f>
        <v>USD</v>
      </c>
      <c r="AP1990" t="str" cm="1">
        <f t="array" aca="1" ref="AP1990" ca="1">_FV(A1990,"Exchange")</f>
        <v>NYSE Arca</v>
      </c>
      <c r="AQ1990" s="6" t="str" cm="1">
        <f t="array" aca="1" ref="AQ1990" ca="1">_FV(A1990,"Exchange abbreviation",TRUE)</f>
        <v>ARCX</v>
      </c>
      <c r="AR1990" t="str" cm="1">
        <f t="array" aca="1" ref="AR1990" ca="1">_FV(A1990,"Instrument type",TRUE)</f>
        <v>ETF</v>
      </c>
    </row>
    <row r="1991" spans="1:44" ht="18.75" customHeight="1" x14ac:dyDescent="0.25">
      <c r="A1991" t="e" vm="2004">
        <v>#VALUE!</v>
      </c>
      <c r="B1991" t="s">
        <v>5529</v>
      </c>
      <c r="C1991" t="s">
        <v>5530</v>
      </c>
      <c r="D1991" s="31" cm="1">
        <f t="array" aca="1" ref="D1991" ca="1">_FV(A1991,"Last trade time",TRUE)</f>
        <v>45824.840277823438</v>
      </c>
      <c r="E1991" s="23" cm="1">
        <f t="array" aca="1" ref="E1991" ca="1">_FV(A1991,"Price")</f>
        <v>95.34</v>
      </c>
      <c r="F1991" s="27" cm="1">
        <f t="array" aca="1" ref="F1991" ca="1">_FV(A1991,"Change (%)",TRUE)</f>
        <v>-1.573E-4</v>
      </c>
      <c r="G1991" s="26" cm="1">
        <f t="array" aca="1" ref="G1991" ca="1">_FV(A1991,"Change")</f>
        <v>-1.4999999999999999E-2</v>
      </c>
      <c r="H1991" s="23" cm="1">
        <f t="array" aca="1" ref="H1991" ca="1">_FV(A1991,"Open")</f>
        <v>95.42</v>
      </c>
      <c r="I1991" s="23" cm="1">
        <f t="array" aca="1" ref="I1991" ca="1">_FV(A1991,"Low")</f>
        <v>95.331100000000006</v>
      </c>
      <c r="J1991" s="23" cm="1">
        <f t="array" aca="1" ref="J1991" ca="1">_FV(A1991,"High")</f>
        <v>95.48</v>
      </c>
      <c r="K1991" s="23" cm="1">
        <f t="array" aca="1" ref="K1991" ca="1">_FV(A1991,"Previous close",TRUE)</f>
        <v>95.355000000000004</v>
      </c>
      <c r="L1991" s="26"/>
      <c r="M1991" s="23" cm="1">
        <f t="array" aca="1" ref="M1991" ca="1">_FV(A1991,"52 week low",TRUE)</f>
        <v>94.09</v>
      </c>
      <c r="N1991" s="23" cm="1">
        <f t="array" aca="1" ref="N1991" ca="1">_FV(A1991,"52 week high",TRUE)</f>
        <v>96.93</v>
      </c>
      <c r="O1991" s="8" cm="1">
        <f t="array" aca="1" ref="O1991" ca="1">_FV(A1991,"Volume")</f>
        <v>21576</v>
      </c>
      <c r="P1991" s="7" cm="1">
        <f t="array" aca="1" ref="P1991" ca="1">_FV(A1991,"Volume average",TRUE)</f>
        <v>62631</v>
      </c>
      <c r="Q1991" t="s">
        <v>2519</v>
      </c>
      <c r="S1991" t="s">
        <v>3657</v>
      </c>
      <c r="T1991" s="25" cm="1">
        <f t="array" aca="1" ref="T1991" ca="1">_FV(A1991,"Expense ratio",TRUE)</f>
        <v>5.0000000000000001E-3</v>
      </c>
      <c r="U1991" s="24" cm="1">
        <f t="array" aca="1" ref="U1991" ca="1">_FV(A1991,"Market cap",TRUE)</f>
        <v>914114171.45000005</v>
      </c>
      <c r="V1991" s="4">
        <v>914114176</v>
      </c>
      <c r="W1991" s="4">
        <v>914114176</v>
      </c>
      <c r="Y1991" t="s">
        <v>1080</v>
      </c>
      <c r="Z1991" s="5">
        <v>95.12</v>
      </c>
      <c r="AA1991" s="20"/>
      <c r="AB1991" s="5">
        <v>4.7399997999999999E-2</v>
      </c>
      <c r="AC1991" s="4">
        <v>56307</v>
      </c>
      <c r="AE1991" s="5">
        <v>2.2744541231469069</v>
      </c>
      <c r="AF1991" s="5">
        <v>5.7960351733851168</v>
      </c>
      <c r="AI1991" s="4">
        <v>56307</v>
      </c>
      <c r="AJ1991" s="5">
        <v>5358174.12</v>
      </c>
      <c r="AL1991" s="5">
        <v>96.93</v>
      </c>
      <c r="AM1991" s="5">
        <v>94.09</v>
      </c>
      <c r="AN1991" t="s">
        <v>90</v>
      </c>
      <c r="AO1991" t="str" cm="1">
        <f t="array" aca="1" ref="AO1991" ca="1">_FV(A1991,"Currency")</f>
        <v>USD</v>
      </c>
      <c r="AP1991" t="str" cm="1">
        <f t="array" aca="1" ref="AP1991" ca="1">_FV(A1991,"Exchange")</f>
        <v>NYSE Arca</v>
      </c>
      <c r="AQ1991" s="6" t="str" cm="1">
        <f t="array" aca="1" ref="AQ1991" ca="1">_FV(A1991,"Exchange abbreviation",TRUE)</f>
        <v>ARCX</v>
      </c>
      <c r="AR1991" t="str" cm="1">
        <f t="array" aca="1" ref="AR1991" ca="1">_FV(A1991,"Instrument type",TRUE)</f>
        <v>ETF</v>
      </c>
    </row>
    <row r="1992" spans="1:44" ht="18.75" customHeight="1" x14ac:dyDescent="0.25">
      <c r="A1992" t="e" vm="2005">
        <v>#VALUE!</v>
      </c>
      <c r="B1992" t="s">
        <v>5531</v>
      </c>
      <c r="C1992" t="s">
        <v>5532</v>
      </c>
      <c r="D1992" s="31" cm="1">
        <f t="array" aca="1" ref="D1992" ca="1">_FV(A1992,"Last trade time",TRUE)</f>
        <v>45824.84027780078</v>
      </c>
      <c r="E1992" s="23" cm="1">
        <f t="array" aca="1" ref="E1992" ca="1">_FV(A1992,"Price")</f>
        <v>23.055</v>
      </c>
      <c r="F1992" s="27" cm="1">
        <f t="array" aca="1" ref="F1992" ca="1">_FV(A1992,"Change (%)",TRUE)</f>
        <v>1.5199999999999999E-3</v>
      </c>
      <c r="G1992" s="26" cm="1">
        <f t="array" aca="1" ref="G1992" ca="1">_FV(A1992,"Change")</f>
        <v>3.5000000000000003E-2</v>
      </c>
      <c r="H1992" s="23" cm="1">
        <f t="array" aca="1" ref="H1992" ca="1">_FV(A1992,"Open")</f>
        <v>23.02</v>
      </c>
      <c r="I1992" s="23" cm="1">
        <f t="array" aca="1" ref="I1992" ca="1">_FV(A1992,"Low")</f>
        <v>23.014600000000002</v>
      </c>
      <c r="J1992" s="23" cm="1">
        <f t="array" aca="1" ref="J1992" ca="1">_FV(A1992,"High")</f>
        <v>23.06</v>
      </c>
      <c r="K1992" s="23" cm="1">
        <f t="array" aca="1" ref="K1992" ca="1">_FV(A1992,"Previous close",TRUE)</f>
        <v>23.02</v>
      </c>
      <c r="L1992" s="26"/>
      <c r="M1992" s="23" cm="1">
        <f t="array" aca="1" ref="M1992" ca="1">_FV(A1992,"52 week low",TRUE)</f>
        <v>22.1</v>
      </c>
      <c r="N1992" s="23" cm="1">
        <f t="array" aca="1" ref="N1992" ca="1">_FV(A1992,"52 week high",TRUE)</f>
        <v>25.34</v>
      </c>
      <c r="O1992" s="8" cm="1">
        <f t="array" aca="1" ref="O1992" ca="1">_FV(A1992,"Volume")</f>
        <v>7168</v>
      </c>
      <c r="P1992" s="7" cm="1">
        <f t="array" aca="1" ref="P1992" ca="1">_FV(A1992,"Volume average",TRUE)</f>
        <v>12282</v>
      </c>
      <c r="Q1992" t="s">
        <v>827</v>
      </c>
      <c r="S1992" t="s">
        <v>5533</v>
      </c>
      <c r="T1992" s="25" cm="1">
        <f t="array" aca="1" ref="T1992" ca="1">_FV(A1992,"Expense ratio",TRUE)</f>
        <v>5.0000000000000001E-3</v>
      </c>
      <c r="U1992" s="24" cm="1">
        <f t="array" aca="1" ref="U1992" ca="1">_FV(A1992,"Market cap",TRUE)</f>
        <v>29404471.59</v>
      </c>
      <c r="V1992" s="4">
        <v>29404472</v>
      </c>
      <c r="W1992" s="4">
        <v>29404472</v>
      </c>
      <c r="Y1992" t="s">
        <v>5534</v>
      </c>
      <c r="Z1992" s="5">
        <v>22.97</v>
      </c>
      <c r="AA1992" s="20"/>
      <c r="AB1992" s="5">
        <v>6.4299999999999996E-2</v>
      </c>
      <c r="AC1992" s="4">
        <v>12280</v>
      </c>
      <c r="AE1992" s="5">
        <v>2.8104184567550039</v>
      </c>
      <c r="AF1992" s="5">
        <v>6.8395378113478964</v>
      </c>
      <c r="AI1992" s="4">
        <v>12280</v>
      </c>
      <c r="AJ1992" s="5">
        <v>282319.65600000002</v>
      </c>
      <c r="AL1992" s="5">
        <v>25.34</v>
      </c>
      <c r="AM1992" s="5">
        <v>22.1</v>
      </c>
      <c r="AN1992" t="s">
        <v>47</v>
      </c>
      <c r="AO1992" t="str" cm="1">
        <f t="array" aca="1" ref="AO1992" ca="1">_FV(A1992,"Currency")</f>
        <v>USD</v>
      </c>
      <c r="AP1992" t="str" cm="1">
        <f t="array" aca="1" ref="AP1992" ca="1">_FV(A1992,"Exchange")</f>
        <v>NYSE Arca</v>
      </c>
      <c r="AQ1992" s="6" t="str" cm="1">
        <f t="array" aca="1" ref="AQ1992" ca="1">_FV(A1992,"Exchange abbreviation",TRUE)</f>
        <v>ARCX</v>
      </c>
      <c r="AR1992" t="str" cm="1">
        <f t="array" aca="1" ref="AR1992" ca="1">_FV(A1992,"Instrument type",TRUE)</f>
        <v>ETF</v>
      </c>
    </row>
    <row r="1993" spans="1:44" ht="18.75" customHeight="1" x14ac:dyDescent="0.25">
      <c r="A1993" t="e" vm="2006">
        <v>#VALUE!</v>
      </c>
      <c r="B1993" t="s">
        <v>5535</v>
      </c>
      <c r="C1993" t="s">
        <v>5536</v>
      </c>
      <c r="D1993" s="31" cm="1">
        <f t="array" aca="1" ref="D1993" ca="1">_FV(A1993,"Last trade time",TRUE)</f>
        <v>45824.84027780078</v>
      </c>
      <c r="E1993" s="23" cm="1">
        <f t="array" aca="1" ref="E1993" ca="1">_FV(A1993,"Price")</f>
        <v>48.269799999999996</v>
      </c>
      <c r="F1993" s="27" cm="1">
        <f t="array" aca="1" ref="F1993" ca="1">_FV(A1993,"Change (%)",TRUE)</f>
        <v>1.7180999999999998E-2</v>
      </c>
      <c r="G1993" s="26" cm="1">
        <f t="array" aca="1" ref="G1993" ca="1">_FV(A1993,"Change")</f>
        <v>0.81530000000000002</v>
      </c>
      <c r="H1993" s="23" cm="1">
        <f t="array" aca="1" ref="H1993" ca="1">_FV(A1993,"Open")</f>
        <v>48.1</v>
      </c>
      <c r="I1993" s="23" cm="1">
        <f t="array" aca="1" ref="I1993" ca="1">_FV(A1993,"Low")</f>
        <v>48.1</v>
      </c>
      <c r="J1993" s="23" cm="1">
        <f t="array" aca="1" ref="J1993" ca="1">_FV(A1993,"High")</f>
        <v>48.39</v>
      </c>
      <c r="K1993" s="23" cm="1">
        <f t="array" aca="1" ref="K1993" ca="1">_FV(A1993,"Previous close",TRUE)</f>
        <v>47.454500000000003</v>
      </c>
      <c r="L1993" s="26"/>
      <c r="M1993" s="23" cm="1">
        <f t="array" aca="1" ref="M1993" ca="1">_FV(A1993,"52 week low",TRUE)</f>
        <v>37.11</v>
      </c>
      <c r="N1993" s="23" cm="1">
        <f t="array" aca="1" ref="N1993" ca="1">_FV(A1993,"52 week high",TRUE)</f>
        <v>48.72</v>
      </c>
      <c r="O1993" s="8" cm="1">
        <f t="array" aca="1" ref="O1993" ca="1">_FV(A1993,"Volume")</f>
        <v>2331</v>
      </c>
      <c r="P1993" s="7" cm="1">
        <f t="array" aca="1" ref="P1993" ca="1">_FV(A1993,"Volume average",TRUE)</f>
        <v>7536</v>
      </c>
      <c r="Q1993" t="s">
        <v>490</v>
      </c>
      <c r="S1993" t="s">
        <v>2249</v>
      </c>
      <c r="T1993" s="25" cm="1">
        <f t="array" aca="1" ref="T1993" ca="1">_FV(A1993,"Expense ratio",TRUE)</f>
        <v>5.0000000000000001E-3</v>
      </c>
      <c r="U1993" s="24" cm="1">
        <f t="array" aca="1" ref="U1993" ca="1">_FV(A1993,"Market cap",TRUE)</f>
        <v>86037798.269999996</v>
      </c>
      <c r="V1993" s="4">
        <v>86037800</v>
      </c>
      <c r="W1993" s="4">
        <v>86037800</v>
      </c>
      <c r="Y1993" t="s">
        <v>749</v>
      </c>
      <c r="Z1993" s="5">
        <v>48.16</v>
      </c>
      <c r="AA1993" s="5">
        <v>29.394473999999999</v>
      </c>
      <c r="AB1993" s="5">
        <v>4.3E-3</v>
      </c>
      <c r="AC1993" s="4">
        <v>9346</v>
      </c>
      <c r="AE1993" s="5">
        <v>6.250546301488491</v>
      </c>
      <c r="AF1993" s="5">
        <v>15.65423685769141</v>
      </c>
      <c r="AI1993" s="4">
        <v>9346</v>
      </c>
      <c r="AJ1993" s="5">
        <v>450518.3224</v>
      </c>
      <c r="AL1993" s="5">
        <v>48.72</v>
      </c>
      <c r="AM1993" s="5">
        <v>37.11</v>
      </c>
      <c r="AN1993" t="s">
        <v>47</v>
      </c>
      <c r="AO1993" t="str" cm="1">
        <f t="array" aca="1" ref="AO1993" ca="1">_FV(A1993,"Currency")</f>
        <v>USD</v>
      </c>
      <c r="AP1993" t="str" cm="1">
        <f t="array" aca="1" ref="AP1993" ca="1">_FV(A1993,"Exchange")</f>
        <v>NYSE Arca</v>
      </c>
      <c r="AQ1993" s="6" t="str" cm="1">
        <f t="array" aca="1" ref="AQ1993" ca="1">_FV(A1993,"Exchange abbreviation",TRUE)</f>
        <v>ARCX</v>
      </c>
      <c r="AR1993" t="str" cm="1">
        <f t="array" aca="1" ref="AR1993" ca="1">_FV(A1993,"Instrument type",TRUE)</f>
        <v>ETF</v>
      </c>
    </row>
    <row r="1994" spans="1:44" ht="18.75" customHeight="1" x14ac:dyDescent="0.25">
      <c r="A1994" t="e" vm="2007">
        <v>#VALUE!</v>
      </c>
      <c r="B1994" t="s">
        <v>5537</v>
      </c>
      <c r="C1994" t="s">
        <v>5538</v>
      </c>
      <c r="D1994" s="31" cm="1">
        <f t="array" aca="1" ref="D1994" ca="1">_FV(A1994,"Last trade time",TRUE)</f>
        <v>45824.840308425781</v>
      </c>
      <c r="E1994" s="23" cm="1">
        <f t="array" aca="1" ref="E1994" ca="1">_FV(A1994,"Price")</f>
        <v>30.75</v>
      </c>
      <c r="F1994" s="27" cm="1">
        <f t="array" aca="1" ref="F1994" ca="1">_FV(A1994,"Change (%)",TRUE)</f>
        <v>5.5589999999999997E-3</v>
      </c>
      <c r="G1994" s="26" cm="1">
        <f t="array" aca="1" ref="G1994" ca="1">_FV(A1994,"Change")</f>
        <v>0.17</v>
      </c>
      <c r="H1994" s="23" cm="1">
        <f t="array" aca="1" ref="H1994" ca="1">_FV(A1994,"Open")</f>
        <v>30.76</v>
      </c>
      <c r="I1994" s="23" cm="1">
        <f t="array" aca="1" ref="I1994" ca="1">_FV(A1994,"Low")</f>
        <v>30.749400000000001</v>
      </c>
      <c r="J1994" s="23" cm="1">
        <f t="array" aca="1" ref="J1994" ca="1">_FV(A1994,"High")</f>
        <v>30.821999999999999</v>
      </c>
      <c r="K1994" s="23" cm="1">
        <f t="array" aca="1" ref="K1994" ca="1">_FV(A1994,"Previous close",TRUE)</f>
        <v>30.58</v>
      </c>
      <c r="L1994" s="26"/>
      <c r="M1994" s="23" cm="1">
        <f t="array" aca="1" ref="M1994" ca="1">_FV(A1994,"52 week low",TRUE)</f>
        <v>27.11</v>
      </c>
      <c r="N1994" s="23" cm="1">
        <f t="array" aca="1" ref="N1994" ca="1">_FV(A1994,"52 week high",TRUE)</f>
        <v>31.66</v>
      </c>
      <c r="O1994" s="8" cm="1">
        <f t="array" aca="1" ref="O1994" ca="1">_FV(A1994,"Volume")</f>
        <v>14369</v>
      </c>
      <c r="P1994" s="7" cm="1">
        <f t="array" aca="1" ref="P1994" ca="1">_FV(A1994,"Volume average",TRUE)</f>
        <v>17705</v>
      </c>
      <c r="Q1994" t="s">
        <v>119</v>
      </c>
      <c r="T1994" s="25" cm="1">
        <f t="array" aca="1" ref="T1994" ca="1">_FV(A1994,"Expense ratio",TRUE)</f>
        <v>5.0000000000000001E-3</v>
      </c>
      <c r="U1994" s="24" cm="1">
        <f t="array" aca="1" ref="U1994" ca="1">_FV(A1994,"Market cap",TRUE)</f>
        <v>259729341.30000001</v>
      </c>
      <c r="V1994" s="16"/>
      <c r="W1994" s="16"/>
      <c r="Z1994" s="18"/>
      <c r="AA1994" s="20"/>
      <c r="AB1994" s="20"/>
      <c r="AC1994" s="21">
        <v>18623</v>
      </c>
      <c r="AE1994" s="18"/>
      <c r="AF1994" s="20"/>
      <c r="AI1994" s="21"/>
      <c r="AJ1994" s="18"/>
      <c r="AL1994" s="18"/>
      <c r="AM1994" s="18"/>
      <c r="AN1994" t="s">
        <v>73</v>
      </c>
      <c r="AO1994" t="str" cm="1">
        <f t="array" aca="1" ref="AO1994" ca="1">_FV(A1994,"Currency")</f>
        <v>USD</v>
      </c>
      <c r="AP1994" t="str" cm="1">
        <f t="array" aca="1" ref="AP1994" ca="1">_FV(A1994,"Exchange")</f>
        <v>CBOE BZX Exchange</v>
      </c>
      <c r="AQ1994" s="6" t="str" cm="1">
        <f t="array" aca="1" ref="AQ1994" ca="1">_FV(A1994,"Exchange abbreviation",TRUE)</f>
        <v>BATS</v>
      </c>
      <c r="AR1994" t="str" cm="1">
        <f t="array" aca="1" ref="AR1994" ca="1">_FV(A1994,"Instrument type",TRUE)</f>
        <v>ETF</v>
      </c>
    </row>
    <row r="1995" spans="1:44" ht="18.75" customHeight="1" x14ac:dyDescent="0.25">
      <c r="A1995" t="e" vm="2008">
        <v>#VALUE!</v>
      </c>
      <c r="B1995" t="s">
        <v>5539</v>
      </c>
      <c r="C1995" t="s">
        <v>5540</v>
      </c>
      <c r="D1995" s="31" cm="1">
        <f t="array" aca="1" ref="D1995" ca="1">_FV(A1995,"Last trade time",TRUE)</f>
        <v>45824.840277823438</v>
      </c>
      <c r="E1995" s="23" cm="1">
        <f t="array" aca="1" ref="E1995" ca="1">_FV(A1995,"Price")</f>
        <v>18.32</v>
      </c>
      <c r="F1995" s="27" cm="1">
        <f t="array" aca="1" ref="F1995" ca="1">_FV(A1995,"Change (%)",TRUE)</f>
        <v>1.093E-3</v>
      </c>
      <c r="G1995" s="26" cm="1">
        <f t="array" aca="1" ref="G1995" ca="1">_FV(A1995,"Change")</f>
        <v>0.02</v>
      </c>
      <c r="H1995" s="23" cm="1">
        <f t="array" aca="1" ref="H1995" ca="1">_FV(A1995,"Open")</f>
        <v>18.34</v>
      </c>
      <c r="I1995" s="23" cm="1">
        <f t="array" aca="1" ref="I1995" ca="1">_FV(A1995,"Low")</f>
        <v>18.305</v>
      </c>
      <c r="J1995" s="23" cm="1">
        <f t="array" aca="1" ref="J1995" ca="1">_FV(A1995,"High")</f>
        <v>18.34</v>
      </c>
      <c r="K1995" s="23" cm="1">
        <f t="array" aca="1" ref="K1995" ca="1">_FV(A1995,"Previous close",TRUE)</f>
        <v>18.3</v>
      </c>
      <c r="L1995" s="26"/>
      <c r="M1995" s="23" cm="1">
        <f t="array" aca="1" ref="M1995" ca="1">_FV(A1995,"52 week low",TRUE)</f>
        <v>17.329999999999998</v>
      </c>
      <c r="N1995" s="23" cm="1">
        <f t="array" aca="1" ref="N1995" ca="1">_FV(A1995,"52 week high",TRUE)</f>
        <v>18.649999999999999</v>
      </c>
      <c r="O1995" s="8" cm="1">
        <f t="array" aca="1" ref="O1995" ca="1">_FV(A1995,"Volume")</f>
        <v>50642</v>
      </c>
      <c r="P1995" s="7" cm="1">
        <f t="array" aca="1" ref="P1995" ca="1">_FV(A1995,"Volume average",TRUE)</f>
        <v>90601</v>
      </c>
      <c r="Q1995" t="s">
        <v>45</v>
      </c>
      <c r="R1995" t="s">
        <v>5541</v>
      </c>
      <c r="T1995" s="25" cm="1">
        <f t="array" aca="1" ref="T1995" ca="1">_FV(A1995,"Expense ratio",TRUE)</f>
        <v>5.0000000000000001E-3</v>
      </c>
      <c r="U1995" s="24" cm="1">
        <f t="array" aca="1" ref="U1995" ca="1">_FV(A1995,"Market cap",TRUE)</f>
        <v>337950508.41000003</v>
      </c>
      <c r="V1995" s="16"/>
      <c r="W1995" s="16"/>
      <c r="Z1995" s="18"/>
      <c r="AA1995" s="20"/>
      <c r="AB1995" s="20"/>
      <c r="AC1995" s="21">
        <v>92575</v>
      </c>
      <c r="AE1995" s="18"/>
      <c r="AF1995" s="20"/>
      <c r="AI1995" s="21"/>
      <c r="AJ1995" s="18"/>
      <c r="AL1995" s="18"/>
      <c r="AM1995" s="18"/>
      <c r="AN1995" t="s">
        <v>73</v>
      </c>
      <c r="AO1995" t="str" cm="1">
        <f t="array" aca="1" ref="AO1995" ca="1">_FV(A1995,"Currency")</f>
        <v>USD</v>
      </c>
      <c r="AP1995" t="str" cm="1">
        <f t="array" aca="1" ref="AP1995" ca="1">_FV(A1995,"Exchange")</f>
        <v>NYSE Arca</v>
      </c>
      <c r="AQ1995" s="6" t="str" cm="1">
        <f t="array" aca="1" ref="AQ1995" ca="1">_FV(A1995,"Exchange abbreviation",TRUE)</f>
        <v>ARCX</v>
      </c>
      <c r="AR1995" t="str" cm="1">
        <f t="array" aca="1" ref="AR1995" ca="1">_FV(A1995,"Instrument type",TRUE)</f>
        <v>ETF</v>
      </c>
    </row>
    <row r="1996" spans="1:44" ht="18.75" customHeight="1" x14ac:dyDescent="0.25">
      <c r="A1996" t="e" vm="2009">
        <v>#VALUE!</v>
      </c>
      <c r="B1996" t="s">
        <v>5542</v>
      </c>
      <c r="C1996" t="s">
        <v>5543</v>
      </c>
      <c r="D1996" s="31" cm="1">
        <f t="array" aca="1" ref="D1996" ca="1">_FV(A1996,"Last trade time",TRUE)</f>
        <v>45824.840277812502</v>
      </c>
      <c r="E1996" s="23" cm="1">
        <f t="array" aca="1" ref="E1996" ca="1">_FV(A1996,"Price")</f>
        <v>32.359000000000002</v>
      </c>
      <c r="F1996" s="27" cm="1">
        <f t="array" aca="1" ref="F1996" ca="1">_FV(A1996,"Change (%)",TRUE)</f>
        <v>8.9700000000000001E-4</v>
      </c>
      <c r="G1996" s="26" cm="1">
        <f t="array" aca="1" ref="G1996" ca="1">_FV(A1996,"Change")</f>
        <v>2.9000000000000001E-2</v>
      </c>
      <c r="H1996" s="23" cm="1">
        <f t="array" aca="1" ref="H1996" ca="1">_FV(A1996,"Open")</f>
        <v>32.451000000000001</v>
      </c>
      <c r="I1996" s="23" cm="1">
        <f t="array" aca="1" ref="I1996" ca="1">_FV(A1996,"Low")</f>
        <v>32.35</v>
      </c>
      <c r="J1996" s="23" cm="1">
        <f t="array" aca="1" ref="J1996" ca="1">_FV(A1996,"High")</f>
        <v>32.479999999999997</v>
      </c>
      <c r="K1996" s="23" cm="1">
        <f t="array" aca="1" ref="K1996" ca="1">_FV(A1996,"Previous close",TRUE)</f>
        <v>32.33</v>
      </c>
      <c r="L1996" s="26"/>
      <c r="M1996" s="23" cm="1">
        <f t="array" aca="1" ref="M1996" ca="1">_FV(A1996,"52 week low",TRUE)</f>
        <v>29.92</v>
      </c>
      <c r="N1996" s="23" cm="1">
        <f t="array" aca="1" ref="N1996" ca="1">_FV(A1996,"52 week high",TRUE)</f>
        <v>33.159999999999997</v>
      </c>
      <c r="O1996" s="8" cm="1">
        <f t="array" aca="1" ref="O1996" ca="1">_FV(A1996,"Volume")</f>
        <v>9495</v>
      </c>
      <c r="P1996" s="7" cm="1">
        <f t="array" aca="1" ref="P1996" ca="1">_FV(A1996,"Volume average",TRUE)</f>
        <v>2920</v>
      </c>
      <c r="Q1996" t="s">
        <v>317</v>
      </c>
      <c r="S1996" t="s">
        <v>2310</v>
      </c>
      <c r="T1996" s="25" cm="1">
        <f t="array" aca="1" ref="T1996" ca="1">_FV(A1996,"Expense ratio",TRUE)</f>
        <v>5.0000000000000001E-3</v>
      </c>
      <c r="U1996" s="24" cm="1">
        <f t="array" aca="1" ref="U1996" ca="1">_FV(A1996,"Market cap",TRUE)</f>
        <v>66673279.399999999</v>
      </c>
      <c r="V1996" s="4">
        <v>66673280</v>
      </c>
      <c r="W1996" s="4">
        <v>66673280</v>
      </c>
      <c r="Y1996" t="s">
        <v>5544</v>
      </c>
      <c r="Z1996" s="5">
        <v>32.29665</v>
      </c>
      <c r="AA1996" s="5">
        <v>21.308949999999999</v>
      </c>
      <c r="AB1996" s="5">
        <v>4.65E-2</v>
      </c>
      <c r="AC1996" s="4">
        <v>7565</v>
      </c>
      <c r="AE1996" s="5">
        <v>3.8895596160392509</v>
      </c>
      <c r="AF1996" s="5">
        <v>8.5872366066844119</v>
      </c>
      <c r="AI1996" s="4">
        <v>7565</v>
      </c>
      <c r="AJ1996" s="5">
        <v>244348.74350000001</v>
      </c>
      <c r="AL1996" s="5">
        <v>33.159999999999997</v>
      </c>
      <c r="AM1996" s="5">
        <v>29.92</v>
      </c>
      <c r="AN1996" t="s">
        <v>47</v>
      </c>
      <c r="AO1996" t="str" cm="1">
        <f t="array" aca="1" ref="AO1996" ca="1">_FV(A1996,"Currency")</f>
        <v>USD</v>
      </c>
      <c r="AP1996" t="str" cm="1">
        <f t="array" aca="1" ref="AP1996" ca="1">_FV(A1996,"Exchange")</f>
        <v>NYSE Arca</v>
      </c>
      <c r="AQ1996" s="6" t="str" cm="1">
        <f t="array" aca="1" ref="AQ1996" ca="1">_FV(A1996,"Exchange abbreviation",TRUE)</f>
        <v>ARCX</v>
      </c>
      <c r="AR1996" t="str" cm="1">
        <f t="array" aca="1" ref="AR1996" ca="1">_FV(A1996,"Instrument type",TRUE)</f>
        <v>ETF</v>
      </c>
    </row>
    <row r="1997" spans="1:44" ht="18.75" customHeight="1" x14ac:dyDescent="0.25">
      <c r="A1997" t="e" vm="2010">
        <v>#VALUE!</v>
      </c>
      <c r="B1997" t="s">
        <v>5545</v>
      </c>
      <c r="C1997" t="s">
        <v>5546</v>
      </c>
      <c r="D1997" s="31" cm="1">
        <f t="array" aca="1" ref="D1997" ca="1">_FV(A1997,"Last trade time",TRUE)</f>
        <v>45824.840290520311</v>
      </c>
      <c r="E1997" s="23" cm="1">
        <f t="array" aca="1" ref="E1997" ca="1">_FV(A1997,"Price")</f>
        <v>44.8825</v>
      </c>
      <c r="F1997" s="27" cm="1">
        <f t="array" aca="1" ref="F1997" ca="1">_FV(A1997,"Change (%)",TRUE)</f>
        <v>2.786E-4</v>
      </c>
      <c r="G1997" s="26" cm="1">
        <f t="array" aca="1" ref="G1997" ca="1">_FV(A1997,"Change")</f>
        <v>1.2500000000000001E-2</v>
      </c>
      <c r="H1997" s="23" cm="1">
        <f t="array" aca="1" ref="H1997" ca="1">_FV(A1997,"Open")</f>
        <v>44.91</v>
      </c>
      <c r="I1997" s="23" cm="1">
        <f t="array" aca="1" ref="I1997" ca="1">_FV(A1997,"Low")</f>
        <v>44.87</v>
      </c>
      <c r="J1997" s="23" cm="1">
        <f t="array" aca="1" ref="J1997" ca="1">_FV(A1997,"High")</f>
        <v>44.99</v>
      </c>
      <c r="K1997" s="23" cm="1">
        <f t="array" aca="1" ref="K1997" ca="1">_FV(A1997,"Previous close",TRUE)</f>
        <v>44.87</v>
      </c>
      <c r="L1997" s="26"/>
      <c r="M1997" s="23" cm="1">
        <f t="array" aca="1" ref="M1997" ca="1">_FV(A1997,"52 week low",TRUE)</f>
        <v>43.28</v>
      </c>
      <c r="N1997" s="23" cm="1">
        <f t="array" aca="1" ref="N1997" ca="1">_FV(A1997,"52 week high",TRUE)</f>
        <v>46.15</v>
      </c>
      <c r="O1997" s="8" cm="1">
        <f t="array" aca="1" ref="O1997" ca="1">_FV(A1997,"Volume")</f>
        <v>16105</v>
      </c>
      <c r="P1997" s="7" cm="1">
        <f t="array" aca="1" ref="P1997" ca="1">_FV(A1997,"Volume average",TRUE)</f>
        <v>39287</v>
      </c>
      <c r="Q1997" t="s">
        <v>3097</v>
      </c>
      <c r="R1997" t="s">
        <v>2315</v>
      </c>
      <c r="S1997" t="s">
        <v>2067</v>
      </c>
      <c r="T1997" s="25" cm="1">
        <f t="array" aca="1" ref="T1997" ca="1">_FV(A1997,"Expense ratio",TRUE)</f>
        <v>5.0000000000000001E-3</v>
      </c>
      <c r="U1997" s="24" cm="1">
        <f t="array" aca="1" ref="U1997" ca="1">_FV(A1997,"Market cap",TRUE)</f>
        <v>371371671.88999999</v>
      </c>
      <c r="V1997" s="4">
        <v>371371680</v>
      </c>
      <c r="W1997" s="4">
        <v>371371680</v>
      </c>
      <c r="X1997" t="s">
        <v>5547</v>
      </c>
      <c r="Y1997" t="s">
        <v>5548</v>
      </c>
      <c r="Z1997" s="5">
        <v>44.598509999999997</v>
      </c>
      <c r="AA1997" s="20"/>
      <c r="AB1997" s="5">
        <v>5.2199996999999998E-2</v>
      </c>
      <c r="AC1997" s="4">
        <v>63622</v>
      </c>
      <c r="AE1997" s="5">
        <v>3.0043010762127449</v>
      </c>
      <c r="AF1997" s="5">
        <v>6.240651874939962</v>
      </c>
      <c r="AI1997" s="4">
        <v>63622</v>
      </c>
      <c r="AJ1997" s="5">
        <v>2841994.74</v>
      </c>
      <c r="AL1997" s="5">
        <v>46.15</v>
      </c>
      <c r="AM1997" s="5">
        <v>43.28</v>
      </c>
      <c r="AN1997" t="s">
        <v>90</v>
      </c>
      <c r="AO1997" t="str" cm="1">
        <f t="array" aca="1" ref="AO1997" ca="1">_FV(A1997,"Currency")</f>
        <v>USD</v>
      </c>
      <c r="AP1997" t="str" cm="1">
        <f t="array" aca="1" ref="AP1997" ca="1">_FV(A1997,"Exchange")</f>
        <v>CBOE BZX Exchange</v>
      </c>
      <c r="AQ1997" s="6" t="str" cm="1">
        <f t="array" aca="1" ref="AQ1997" ca="1">_FV(A1997,"Exchange abbreviation",TRUE)</f>
        <v>BATS</v>
      </c>
      <c r="AR1997" t="str" cm="1">
        <f t="array" aca="1" ref="AR1997" ca="1">_FV(A1997,"Instrument type",TRUE)</f>
        <v>ETF</v>
      </c>
    </row>
    <row r="1998" spans="1:44" ht="18.75" customHeight="1" x14ac:dyDescent="0.25">
      <c r="A1998" t="e" vm="2011">
        <v>#VALUE!</v>
      </c>
      <c r="B1998" t="s">
        <v>5549</v>
      </c>
      <c r="C1998" t="s">
        <v>5550</v>
      </c>
      <c r="D1998" s="31" cm="1">
        <f t="array" aca="1" ref="D1998" ca="1">_FV(A1998,"Last trade time",TRUE)</f>
        <v>45824.840277789066</v>
      </c>
      <c r="E1998" s="23" cm="1">
        <f t="array" aca="1" ref="E1998" ca="1">_FV(A1998,"Price")</f>
        <v>29.72</v>
      </c>
      <c r="F1998" s="27" cm="1">
        <f t="array" aca="1" ref="F1998" ca="1">_FV(A1998,"Change (%)",TRUE)</f>
        <v>2.0230000000000001E-3</v>
      </c>
      <c r="G1998" s="26" cm="1">
        <f t="array" aca="1" ref="G1998" ca="1">_FV(A1998,"Change")</f>
        <v>0.06</v>
      </c>
      <c r="H1998" s="23" cm="1">
        <f t="array" aca="1" ref="H1998" ca="1">_FV(A1998,"Open")</f>
        <v>29.69</v>
      </c>
      <c r="I1998" s="23" cm="1">
        <f t="array" aca="1" ref="I1998" ca="1">_FV(A1998,"Low")</f>
        <v>29.64</v>
      </c>
      <c r="J1998" s="23" cm="1">
        <f t="array" aca="1" ref="J1998" ca="1">_FV(A1998,"High")</f>
        <v>29.93</v>
      </c>
      <c r="K1998" s="23" cm="1">
        <f t="array" aca="1" ref="K1998" ca="1">_FV(A1998,"Previous close",TRUE)</f>
        <v>29.66</v>
      </c>
      <c r="L1998" s="26"/>
      <c r="M1998" s="23" cm="1">
        <f t="array" aca="1" ref="M1998" ca="1">_FV(A1998,"52 week low",TRUE)</f>
        <v>26.097999999999999</v>
      </c>
      <c r="N1998" s="23" cm="1">
        <f t="array" aca="1" ref="N1998" ca="1">_FV(A1998,"52 week high",TRUE)</f>
        <v>33.3444</v>
      </c>
      <c r="O1998" s="8" cm="1">
        <f t="array" aca="1" ref="O1998" ca="1">_FV(A1998,"Volume")</f>
        <v>5997</v>
      </c>
      <c r="P1998" s="7" cm="1">
        <f t="array" aca="1" ref="P1998" ca="1">_FV(A1998,"Volume average",TRUE)</f>
        <v>34489</v>
      </c>
      <c r="Q1998" t="s">
        <v>4581</v>
      </c>
      <c r="T1998" s="25" cm="1">
        <f t="array" aca="1" ref="T1998" ca="1">_FV(A1998,"Expense ratio",TRUE)</f>
        <v>5.0000000000000001E-3</v>
      </c>
      <c r="U1998" s="24" cm="1">
        <f t="array" aca="1" ref="U1998" ca="1">_FV(A1998,"Market cap",TRUE)</f>
        <v>130282063.34999999</v>
      </c>
      <c r="V1998" s="16"/>
      <c r="W1998" s="16"/>
      <c r="Z1998" s="18"/>
      <c r="AA1998" s="20"/>
      <c r="AB1998" s="20"/>
      <c r="AC1998" s="21">
        <v>33128</v>
      </c>
      <c r="AE1998" s="18"/>
      <c r="AF1998" s="20"/>
      <c r="AI1998" s="21"/>
      <c r="AJ1998" s="18"/>
      <c r="AL1998" s="18"/>
      <c r="AM1998" s="18"/>
      <c r="AN1998" t="s">
        <v>73</v>
      </c>
      <c r="AO1998" t="str" cm="1">
        <f t="array" aca="1" ref="AO1998" ca="1">_FV(A1998,"Currency")</f>
        <v>USD</v>
      </c>
      <c r="AP1998" t="str" cm="1">
        <f t="array" aca="1" ref="AP1998" ca="1">_FV(A1998,"Exchange")</f>
        <v>NYSE Arca</v>
      </c>
      <c r="AQ1998" s="6" t="str" cm="1">
        <f t="array" aca="1" ref="AQ1998" ca="1">_FV(A1998,"Exchange abbreviation",TRUE)</f>
        <v>ARCX</v>
      </c>
      <c r="AR1998" t="str" cm="1">
        <f t="array" aca="1" ref="AR1998" ca="1">_FV(A1998,"Instrument type",TRUE)</f>
        <v>ETF</v>
      </c>
    </row>
    <row r="1999" spans="1:44" ht="18.75" customHeight="1" x14ac:dyDescent="0.25">
      <c r="A1999" t="e" vm="2012">
        <v>#VALUE!</v>
      </c>
      <c r="B1999" t="s">
        <v>5551</v>
      </c>
      <c r="C1999" t="s">
        <v>5552</v>
      </c>
      <c r="D1999" s="31" cm="1">
        <f t="array" aca="1" ref="D1999" ca="1">_FV(A1999,"Last trade time",TRUE)</f>
        <v>45824.840316041409</v>
      </c>
      <c r="E1999" s="23" cm="1">
        <f t="array" aca="1" ref="E1999" ca="1">_FV(A1999,"Price")</f>
        <v>48.21</v>
      </c>
      <c r="F1999" s="27" cm="1">
        <f t="array" aca="1" ref="F1999" ca="1">_FV(A1999,"Change (%)",TRUE)</f>
        <v>1.2459999999999999E-3</v>
      </c>
      <c r="G1999" s="26" cm="1">
        <f t="array" aca="1" ref="G1999" ca="1">_FV(A1999,"Change")</f>
        <v>0.06</v>
      </c>
      <c r="H1999" s="23" cm="1">
        <f t="array" aca="1" ref="H1999" ca="1">_FV(A1999,"Open")</f>
        <v>48.24</v>
      </c>
      <c r="I1999" s="23" cm="1">
        <f t="array" aca="1" ref="I1999" ca="1">_FV(A1999,"Low")</f>
        <v>48.2</v>
      </c>
      <c r="J1999" s="23" cm="1">
        <f t="array" aca="1" ref="J1999" ca="1">_FV(A1999,"High")</f>
        <v>48.289900000000003</v>
      </c>
      <c r="K1999" s="23" cm="1">
        <f t="array" aca="1" ref="K1999" ca="1">_FV(A1999,"Previous close",TRUE)</f>
        <v>48.15</v>
      </c>
      <c r="L1999" s="26"/>
      <c r="M1999" s="23" cm="1">
        <f t="array" aca="1" ref="M1999" ca="1">_FV(A1999,"52 week low",TRUE)</f>
        <v>46.54</v>
      </c>
      <c r="N1999" s="23" cm="1">
        <f t="array" aca="1" ref="N1999" ca="1">_FV(A1999,"52 week high",TRUE)</f>
        <v>48.84</v>
      </c>
      <c r="O1999" s="8" cm="1">
        <f t="array" aca="1" ref="O1999" ca="1">_FV(A1999,"Volume")</f>
        <v>94413</v>
      </c>
      <c r="P1999" s="7" cm="1">
        <f t="array" aca="1" ref="P1999" ca="1">_FV(A1999,"Volume average",TRUE)</f>
        <v>173454</v>
      </c>
      <c r="Q1999" t="s">
        <v>5553</v>
      </c>
      <c r="S1999" t="s">
        <v>3504</v>
      </c>
      <c r="T1999" s="25" cm="1">
        <f t="array" aca="1" ref="T1999" ca="1">_FV(A1999,"Expense ratio",TRUE)</f>
        <v>5.0000000000000001E-3</v>
      </c>
      <c r="U1999" s="24" cm="1">
        <f t="array" aca="1" ref="U1999" ca="1">_FV(A1999,"Market cap",TRUE)</f>
        <v>776539890.05999994</v>
      </c>
      <c r="V1999" s="4">
        <v>776539904</v>
      </c>
      <c r="W1999" s="4">
        <v>776539904</v>
      </c>
      <c r="Y1999" t="s">
        <v>5554</v>
      </c>
      <c r="Z1999" s="5">
        <v>47.783299999999997</v>
      </c>
      <c r="AA1999" s="5">
        <v>4.8536830000000002</v>
      </c>
      <c r="AB1999" s="5">
        <v>4.82E-2</v>
      </c>
      <c r="AC1999" s="4">
        <v>131157</v>
      </c>
      <c r="AE1999" s="5">
        <v>3.538673266448678</v>
      </c>
      <c r="AF1999" s="5">
        <v>6.8080221857587109</v>
      </c>
      <c r="AI1999" s="4">
        <v>131157</v>
      </c>
      <c r="AJ1999" s="5">
        <v>6307340.1300000008</v>
      </c>
      <c r="AL1999" s="5">
        <v>48.84</v>
      </c>
      <c r="AM1999" s="5">
        <v>46.54</v>
      </c>
      <c r="AN1999" t="s">
        <v>90</v>
      </c>
      <c r="AO1999" t="str" cm="1">
        <f t="array" aca="1" ref="AO1999" ca="1">_FV(A1999,"Currency")</f>
        <v>USD</v>
      </c>
      <c r="AP1999" t="str" cm="1">
        <f t="array" aca="1" ref="AP1999" ca="1">_FV(A1999,"Exchange")</f>
        <v>CBOE BZX Exchange</v>
      </c>
      <c r="AQ1999" s="6" t="str" cm="1">
        <f t="array" aca="1" ref="AQ1999" ca="1">_FV(A1999,"Exchange abbreviation",TRUE)</f>
        <v>BATS</v>
      </c>
      <c r="AR1999" t="str" cm="1">
        <f t="array" aca="1" ref="AR1999" ca="1">_FV(A1999,"Instrument type",TRUE)</f>
        <v>ETF</v>
      </c>
    </row>
    <row r="2000" spans="1:44" ht="18.75" customHeight="1" x14ac:dyDescent="0.25">
      <c r="A2000" t="e" vm="2013">
        <v>#VALUE!</v>
      </c>
      <c r="B2000" t="s">
        <v>5555</v>
      </c>
      <c r="C2000" t="s">
        <v>5556</v>
      </c>
      <c r="D2000" s="31" cm="1">
        <f t="array" aca="1" ref="D2000" ca="1">_FV(A2000,"Last trade time",TRUE)</f>
        <v>45824.84027780078</v>
      </c>
      <c r="E2000" s="23" cm="1">
        <f t="array" aca="1" ref="E2000" ca="1">_FV(A2000,"Price")</f>
        <v>40.119999999999997</v>
      </c>
      <c r="F2000" s="27" cm="1">
        <f t="array" aca="1" ref="F2000" ca="1">_FV(A2000,"Change (%)",TRUE)</f>
        <v>3.5019999999999999E-3</v>
      </c>
      <c r="G2000" s="26" cm="1">
        <f t="array" aca="1" ref="G2000" ca="1">_FV(A2000,"Change")</f>
        <v>0.14000000000000001</v>
      </c>
      <c r="H2000" s="23" cm="1">
        <f t="array" aca="1" ref="H2000" ca="1">_FV(A2000,"Open")</f>
        <v>40.25</v>
      </c>
      <c r="I2000" s="23" cm="1">
        <f t="array" aca="1" ref="I2000" ca="1">_FV(A2000,"Low")</f>
        <v>40.0702</v>
      </c>
      <c r="J2000" s="23" cm="1">
        <f t="array" aca="1" ref="J2000" ca="1">_FV(A2000,"High")</f>
        <v>40.340000000000003</v>
      </c>
      <c r="K2000" s="23" cm="1">
        <f t="array" aca="1" ref="K2000" ca="1">_FV(A2000,"Previous close",TRUE)</f>
        <v>39.979999999999997</v>
      </c>
      <c r="L2000" s="26"/>
      <c r="M2000" s="23" cm="1">
        <f t="array" aca="1" ref="M2000" ca="1">_FV(A2000,"52 week low",TRUE)</f>
        <v>32.68</v>
      </c>
      <c r="N2000" s="23" cm="1">
        <f t="array" aca="1" ref="N2000" ca="1">_FV(A2000,"52 week high",TRUE)</f>
        <v>41.2</v>
      </c>
      <c r="O2000" s="8" cm="1">
        <f t="array" aca="1" ref="O2000" ca="1">_FV(A2000,"Volume")</f>
        <v>87847</v>
      </c>
      <c r="P2000" s="7" cm="1">
        <f t="array" aca="1" ref="P2000" ca="1">_FV(A2000,"Volume average",TRUE)</f>
        <v>148855</v>
      </c>
      <c r="Q2000" t="s">
        <v>1096</v>
      </c>
      <c r="S2000" t="s">
        <v>5557</v>
      </c>
      <c r="T2000" s="25" cm="1">
        <f t="array" aca="1" ref="T2000" ca="1">_FV(A2000,"Expense ratio",TRUE)</f>
        <v>5.0000000000000001E-3</v>
      </c>
      <c r="U2000" s="24" cm="1">
        <f t="array" aca="1" ref="U2000" ca="1">_FV(A2000,"Market cap",TRUE)</f>
        <v>254333533.56999999</v>
      </c>
      <c r="V2000" s="4">
        <v>254333536</v>
      </c>
      <c r="W2000" s="4">
        <v>254333536</v>
      </c>
      <c r="Y2000" t="s">
        <v>1209</v>
      </c>
      <c r="Z2000" s="5">
        <v>39.483199999999997</v>
      </c>
      <c r="AA2000" s="5">
        <v>18.444732999999999</v>
      </c>
      <c r="AB2000" s="20"/>
      <c r="AC2000" s="4">
        <v>119658</v>
      </c>
      <c r="AE2000" s="5">
        <v>13.437692098380969</v>
      </c>
      <c r="AF2000" s="20"/>
      <c r="AI2000" s="4">
        <v>119658</v>
      </c>
      <c r="AJ2000" s="5">
        <v>4740849.96</v>
      </c>
      <c r="AL2000" s="5">
        <v>41.2</v>
      </c>
      <c r="AM2000" s="5">
        <v>32.68</v>
      </c>
      <c r="AN2000" t="s">
        <v>90</v>
      </c>
      <c r="AO2000" t="str" cm="1">
        <f t="array" aca="1" ref="AO2000" ca="1">_FV(A2000,"Currency")</f>
        <v>USD</v>
      </c>
      <c r="AP2000" t="str" cm="1">
        <f t="array" aca="1" ref="AP2000" ca="1">_FV(A2000,"Exchange")</f>
        <v>New York Stock Exchange</v>
      </c>
      <c r="AQ2000" s="6" t="str" cm="1">
        <f t="array" aca="1" ref="AQ2000" ca="1">_FV(A2000,"Exchange abbreviation",TRUE)</f>
        <v>XNYS</v>
      </c>
      <c r="AR2000" t="str" cm="1">
        <f t="array" aca="1" ref="AR2000" ca="1">_FV(A2000,"Instrument type",TRUE)</f>
        <v>ETF</v>
      </c>
    </row>
    <row r="2001" spans="1:44" ht="18.75" customHeight="1" x14ac:dyDescent="0.25">
      <c r="A2001" t="e" vm="2014">
        <v>#VALUE!</v>
      </c>
      <c r="B2001" t="s">
        <v>5558</v>
      </c>
      <c r="C2001" t="s">
        <v>5559</v>
      </c>
      <c r="D2001" s="31" cm="1">
        <f t="array" aca="1" ref="D2001" ca="1">_FV(A2001,"Last trade time",TRUE)</f>
        <v>45824.840290717184</v>
      </c>
      <c r="E2001" s="23" cm="1">
        <f t="array" aca="1" ref="E2001" ca="1">_FV(A2001,"Price")</f>
        <v>39.075899999999997</v>
      </c>
      <c r="F2001" s="27" cm="1">
        <f t="array" aca="1" ref="F2001" ca="1">_FV(A2001,"Change (%)",TRUE)</f>
        <v>1.5765999999999999E-2</v>
      </c>
      <c r="G2001" s="26" cm="1">
        <f t="array" aca="1" ref="G2001" ca="1">_FV(A2001,"Change")</f>
        <v>0.60650000000000004</v>
      </c>
      <c r="H2001" s="23" cm="1">
        <f t="array" aca="1" ref="H2001" ca="1">_FV(A2001,"Open")</f>
        <v>39.075899999999997</v>
      </c>
      <c r="I2001" s="23" cm="1">
        <f t="array" aca="1" ref="I2001" ca="1">_FV(A2001,"Low")</f>
        <v>39.075899999999997</v>
      </c>
      <c r="J2001" s="23" cm="1">
        <f t="array" aca="1" ref="J2001" ca="1">_FV(A2001,"High")</f>
        <v>39.075899999999997</v>
      </c>
      <c r="K2001" s="23" cm="1">
        <f t="array" aca="1" ref="K2001" ca="1">_FV(A2001,"Previous close",TRUE)</f>
        <v>38.4694</v>
      </c>
      <c r="L2001" s="26"/>
      <c r="M2001" s="23" cm="1">
        <f t="array" aca="1" ref="M2001" ca="1">_FV(A2001,"52 week low",TRUE)</f>
        <v>27.130099999999999</v>
      </c>
      <c r="N2001" s="23" cm="1">
        <f t="array" aca="1" ref="N2001" ca="1">_FV(A2001,"52 week high",TRUE)</f>
        <v>41.049900000000001</v>
      </c>
      <c r="O2001" s="8" cm="1">
        <f t="array" aca="1" ref="O2001" ca="1">_FV(A2001,"Volume")</f>
        <v>138</v>
      </c>
      <c r="P2001" s="7" cm="1">
        <f t="array" aca="1" ref="P2001" ca="1">_FV(A2001,"Volume average",TRUE)</f>
        <v>1047</v>
      </c>
      <c r="Q2001" t="s">
        <v>2447</v>
      </c>
      <c r="S2001" t="s">
        <v>263</v>
      </c>
      <c r="T2001" s="25" cm="1">
        <f t="array" aca="1" ref="T2001" ca="1">_FV(A2001,"Expense ratio",TRUE)</f>
        <v>5.0000000000000001E-3</v>
      </c>
      <c r="U2001" s="24" cm="1">
        <f t="array" aca="1" ref="U2001" ca="1">_FV(A2001,"Market cap",TRUE)</f>
        <v>7773197.3899999997</v>
      </c>
      <c r="V2001" s="4">
        <v>7773197</v>
      </c>
      <c r="W2001" s="4">
        <v>7773197</v>
      </c>
      <c r="X2001" t="s">
        <v>5560</v>
      </c>
      <c r="Y2001" t="s">
        <v>5561</v>
      </c>
      <c r="Z2001" s="5">
        <v>40.03</v>
      </c>
      <c r="AA2001" s="5">
        <v>39.487864999999999</v>
      </c>
      <c r="AB2001" s="5">
        <v>6.9999999999999999E-4</v>
      </c>
      <c r="AC2001" s="4">
        <v>1807</v>
      </c>
      <c r="AE2001" s="5">
        <v>7.4049092690262386</v>
      </c>
      <c r="AF2001" s="5">
        <v>29.166744126614908</v>
      </c>
      <c r="AI2001" s="4">
        <v>1807</v>
      </c>
      <c r="AJ2001" s="5">
        <v>72379.565700000006</v>
      </c>
      <c r="AL2001" s="5">
        <v>41.05</v>
      </c>
      <c r="AM2001" s="5">
        <v>27.13</v>
      </c>
      <c r="AN2001" t="s">
        <v>47</v>
      </c>
      <c r="AO2001" t="str" cm="1">
        <f t="array" aca="1" ref="AO2001" ca="1">_FV(A2001,"Currency")</f>
        <v>USD</v>
      </c>
      <c r="AP2001" t="str" cm="1">
        <f t="array" aca="1" ref="AP2001" ca="1">_FV(A2001,"Exchange")</f>
        <v>CBOE BZX Exchange</v>
      </c>
      <c r="AQ2001" s="6" t="str" cm="1">
        <f t="array" aca="1" ref="AQ2001" ca="1">_FV(A2001,"Exchange abbreviation",TRUE)</f>
        <v>BATS</v>
      </c>
      <c r="AR2001" t="str" cm="1">
        <f t="array" aca="1" ref="AR2001" ca="1">_FV(A2001,"Instrument type",TRUE)</f>
        <v>ETF</v>
      </c>
    </row>
    <row r="2002" spans="1:44" ht="18.75" customHeight="1" x14ac:dyDescent="0.25">
      <c r="A2002" t="e" vm="2015">
        <v>#VALUE!</v>
      </c>
      <c r="B2002" t="s">
        <v>5562</v>
      </c>
      <c r="C2002" t="s">
        <v>5563</v>
      </c>
      <c r="D2002" s="31" cm="1">
        <f t="array" aca="1" ref="D2002" ca="1">_FV(A2002,"Last trade time",TRUE)</f>
        <v>45824.853507765627</v>
      </c>
      <c r="E2002" s="23" cm="1">
        <f t="array" aca="1" ref="E2002" ca="1">_FV(A2002,"Price")</f>
        <v>83.01</v>
      </c>
      <c r="F2002" s="27" cm="1">
        <f t="array" aca="1" ref="F2002" ca="1">_FV(A2002,"Change (%)",TRUE)</f>
        <v>-7.584E-4</v>
      </c>
      <c r="G2002" s="26" cm="1">
        <f t="array" aca="1" ref="G2002" ca="1">_FV(A2002,"Change")</f>
        <v>-6.3E-2</v>
      </c>
      <c r="H2002" s="23" cm="1">
        <f t="array" aca="1" ref="H2002" ca="1">_FV(A2002,"Open")</f>
        <v>83.29</v>
      </c>
      <c r="I2002" s="23" cm="1">
        <f t="array" aca="1" ref="I2002" ca="1">_FV(A2002,"Low")</f>
        <v>82.88</v>
      </c>
      <c r="J2002" s="23" cm="1">
        <f t="array" aca="1" ref="J2002" ca="1">_FV(A2002,"High")</f>
        <v>83.45</v>
      </c>
      <c r="K2002" s="23" cm="1">
        <f t="array" aca="1" ref="K2002" ca="1">_FV(A2002,"Previous close",TRUE)</f>
        <v>83.072999999999993</v>
      </c>
      <c r="L2002" s="26"/>
      <c r="M2002" s="23" cm="1">
        <f t="array" aca="1" ref="M2002" ca="1">_FV(A2002,"52 week low",TRUE)</f>
        <v>66.23</v>
      </c>
      <c r="N2002" s="23" cm="1">
        <f t="array" aca="1" ref="N2002" ca="1">_FV(A2002,"52 week high",TRUE)</f>
        <v>84.27</v>
      </c>
      <c r="O2002" s="8" cm="1">
        <f t="array" aca="1" ref="O2002" ca="1">_FV(A2002,"Volume")</f>
        <v>56945</v>
      </c>
      <c r="P2002" s="7" cm="1">
        <f t="array" aca="1" ref="P2002" ca="1">_FV(A2002,"Volume average",TRUE)</f>
        <v>34555</v>
      </c>
      <c r="Q2002" t="s">
        <v>2542</v>
      </c>
      <c r="R2002" t="s">
        <v>2543</v>
      </c>
      <c r="S2002" t="s">
        <v>2067</v>
      </c>
      <c r="T2002" s="25" cm="1">
        <f t="array" aca="1" ref="T2002" ca="1">_FV(A2002,"Expense ratio",TRUE)</f>
        <v>5.0000000000000001E-3</v>
      </c>
      <c r="U2002" s="24" cm="1">
        <f t="array" aca="1" ref="U2002" ca="1">_FV(A2002,"Market cap",TRUE)</f>
        <v>124304873.59999999</v>
      </c>
      <c r="V2002" s="4">
        <v>124304872</v>
      </c>
      <c r="W2002" s="4">
        <v>124304872</v>
      </c>
      <c r="Y2002" t="s">
        <v>5564</v>
      </c>
      <c r="Z2002" s="5">
        <v>83.125200000000007</v>
      </c>
      <c r="AA2002" s="5">
        <v>13.739333999999999</v>
      </c>
      <c r="AB2002" s="5">
        <v>1.5800001000000001E-2</v>
      </c>
      <c r="AC2002" s="4">
        <v>38955</v>
      </c>
      <c r="AE2002" s="5">
        <v>13.84594780905155</v>
      </c>
      <c r="AF2002" s="5">
        <v>17.50428527256058</v>
      </c>
      <c r="AH2002" s="17">
        <v>1800000</v>
      </c>
      <c r="AI2002" s="4">
        <v>38955</v>
      </c>
      <c r="AJ2002" s="5">
        <v>3246120.15</v>
      </c>
      <c r="AL2002" s="5">
        <v>84.09</v>
      </c>
      <c r="AM2002" s="5">
        <v>66.23</v>
      </c>
      <c r="AN2002" t="s">
        <v>90</v>
      </c>
      <c r="AO2002" t="str" cm="1">
        <f t="array" aca="1" ref="AO2002" ca="1">_FV(A2002,"Currency")</f>
        <v>USD</v>
      </c>
      <c r="AP2002" t="str" cm="1">
        <f t="array" aca="1" ref="AP2002" ca="1">_FV(A2002,"Exchange")</f>
        <v>NYSE Arca</v>
      </c>
      <c r="AQ2002" s="6" t="str" cm="1">
        <f t="array" aca="1" ref="AQ2002" ca="1">_FV(A2002,"Exchange abbreviation",TRUE)</f>
        <v>ARCX</v>
      </c>
      <c r="AR2002" t="str" cm="1">
        <f t="array" aca="1" ref="AR2002" ca="1">_FV(A2002,"Instrument type",TRUE)</f>
        <v>ETF</v>
      </c>
    </row>
    <row r="2003" spans="1:44" ht="18.75" customHeight="1" x14ac:dyDescent="0.25">
      <c r="A2003" t="e" vm="2016">
        <v>#VALUE!</v>
      </c>
      <c r="B2003" t="s">
        <v>5565</v>
      </c>
      <c r="C2003" t="s">
        <v>5566</v>
      </c>
      <c r="D2003" s="31" cm="1">
        <f t="array" aca="1" ref="D2003" ca="1">_FV(A2003,"Last trade time",TRUE)</f>
        <v>45824.840277777781</v>
      </c>
      <c r="E2003" s="23" cm="1">
        <f t="array" aca="1" ref="E2003" ca="1">_FV(A2003,"Price")</f>
        <v>31.77</v>
      </c>
      <c r="F2003" s="27" cm="1">
        <f t="array" aca="1" ref="F2003" ca="1">_FV(A2003,"Change (%)",TRUE)</f>
        <v>-1.5709999999999999E-3</v>
      </c>
      <c r="G2003" s="26" cm="1">
        <f t="array" aca="1" ref="G2003" ca="1">_FV(A2003,"Change")</f>
        <v>-0.05</v>
      </c>
      <c r="H2003" s="23" cm="1">
        <f t="array" aca="1" ref="H2003" ca="1">_FV(A2003,"Open")</f>
        <v>31.8</v>
      </c>
      <c r="I2003" s="23" cm="1">
        <f t="array" aca="1" ref="I2003" ca="1">_FV(A2003,"Low")</f>
        <v>31.77</v>
      </c>
      <c r="J2003" s="23" cm="1">
        <f t="array" aca="1" ref="J2003" ca="1">_FV(A2003,"High")</f>
        <v>32.129899999999999</v>
      </c>
      <c r="K2003" s="23" cm="1">
        <f t="array" aca="1" ref="K2003" ca="1">_FV(A2003,"Previous close",TRUE)</f>
        <v>31.82</v>
      </c>
      <c r="L2003" s="26"/>
      <c r="M2003" s="23" cm="1">
        <f t="array" aca="1" ref="M2003" ca="1">_FV(A2003,"52 week low",TRUE)</f>
        <v>27.69</v>
      </c>
      <c r="N2003" s="23" cm="1">
        <f t="array" aca="1" ref="N2003" ca="1">_FV(A2003,"52 week high",TRUE)</f>
        <v>32.129899999999999</v>
      </c>
      <c r="O2003" s="8" cm="1">
        <f t="array" aca="1" ref="O2003" ca="1">_FV(A2003,"Volume")</f>
        <v>52230</v>
      </c>
      <c r="P2003" s="7" cm="1">
        <f t="array" aca="1" ref="P2003" ca="1">_FV(A2003,"Volume average",TRUE)</f>
        <v>199097</v>
      </c>
      <c r="Q2003" t="s">
        <v>5553</v>
      </c>
      <c r="S2003" t="s">
        <v>2310</v>
      </c>
      <c r="T2003" s="25" cm="1">
        <f t="array" aca="1" ref="T2003" ca="1">_FV(A2003,"Expense ratio",TRUE)</f>
        <v>5.0000000000000001E-3</v>
      </c>
      <c r="U2003" s="24" cm="1">
        <f t="array" aca="1" ref="U2003" ca="1">_FV(A2003,"Market cap",TRUE)</f>
        <v>317216398.10000002</v>
      </c>
      <c r="V2003" s="4">
        <v>317216384</v>
      </c>
      <c r="W2003" s="4">
        <v>317216384</v>
      </c>
      <c r="Y2003" t="s">
        <v>5567</v>
      </c>
      <c r="Z2003" s="5">
        <v>31.259630000000001</v>
      </c>
      <c r="AA2003" s="20"/>
      <c r="AB2003" s="5">
        <v>2.3199999999999998E-2</v>
      </c>
      <c r="AC2003" s="4">
        <v>157152</v>
      </c>
      <c r="AE2003" s="5">
        <v>13.11363505483145</v>
      </c>
      <c r="AF2003" s="5">
        <v>10.714972078585269</v>
      </c>
      <c r="AI2003" s="4">
        <v>157152</v>
      </c>
      <c r="AJ2003" s="5">
        <v>4920429.12</v>
      </c>
      <c r="AL2003" s="5">
        <v>31.7</v>
      </c>
      <c r="AM2003" s="5">
        <v>27.69</v>
      </c>
      <c r="AN2003" t="s">
        <v>90</v>
      </c>
      <c r="AO2003" t="str" cm="1">
        <f t="array" aca="1" ref="AO2003" ca="1">_FV(A2003,"Currency")</f>
        <v>USD</v>
      </c>
      <c r="AP2003" t="str" cm="1">
        <f t="array" aca="1" ref="AP2003" ca="1">_FV(A2003,"Exchange")</f>
        <v>NYSE Arca</v>
      </c>
      <c r="AQ2003" s="6" t="str" cm="1">
        <f t="array" aca="1" ref="AQ2003" ca="1">_FV(A2003,"Exchange abbreviation",TRUE)</f>
        <v>ARCX</v>
      </c>
      <c r="AR2003" t="str" cm="1">
        <f t="array" aca="1" ref="AR2003" ca="1">_FV(A2003,"Instrument type",TRUE)</f>
        <v>ETF</v>
      </c>
    </row>
    <row r="2004" spans="1:44" ht="18.75" customHeight="1" x14ac:dyDescent="0.25">
      <c r="A2004" t="e" vm="2017">
        <v>#VALUE!</v>
      </c>
      <c r="B2004" t="s">
        <v>5568</v>
      </c>
      <c r="C2004" t="s">
        <v>5569</v>
      </c>
      <c r="D2004" s="31" cm="1">
        <f t="array" aca="1" ref="D2004" ca="1">_FV(A2004,"Last trade time",TRUE)</f>
        <v>45824.845832719533</v>
      </c>
      <c r="E2004" s="23" cm="1">
        <f t="array" aca="1" ref="E2004" ca="1">_FV(A2004,"Price")</f>
        <v>87.16</v>
      </c>
      <c r="F2004" s="27" cm="1">
        <f t="array" aca="1" ref="F2004" ca="1">_FV(A2004,"Change (%)",TRUE)</f>
        <v>1.3252999999999999E-2</v>
      </c>
      <c r="G2004" s="26" cm="1">
        <f t="array" aca="1" ref="G2004" ca="1">_FV(A2004,"Change")</f>
        <v>1.1399999999999999</v>
      </c>
      <c r="H2004" s="23" cm="1">
        <f t="array" aca="1" ref="H2004" ca="1">_FV(A2004,"Open")</f>
        <v>86.51</v>
      </c>
      <c r="I2004" s="23" cm="1">
        <f t="array" aca="1" ref="I2004" ca="1">_FV(A2004,"Low")</f>
        <v>86.51</v>
      </c>
      <c r="J2004" s="23" cm="1">
        <f t="array" aca="1" ref="J2004" ca="1">_FV(A2004,"High")</f>
        <v>87.4</v>
      </c>
      <c r="K2004" s="23" cm="1">
        <f t="array" aca="1" ref="K2004" ca="1">_FV(A2004,"Previous close",TRUE)</f>
        <v>86.02</v>
      </c>
      <c r="L2004" s="26"/>
      <c r="M2004" s="23" cm="1">
        <f t="array" aca="1" ref="M2004" ca="1">_FV(A2004,"52 week low",TRUE)</f>
        <v>62.54</v>
      </c>
      <c r="N2004" s="23" cm="1">
        <f t="array" aca="1" ref="N2004" ca="1">_FV(A2004,"52 week high",TRUE)</f>
        <v>87.4</v>
      </c>
      <c r="O2004" s="8" cm="1">
        <f t="array" aca="1" ref="O2004" ca="1">_FV(A2004,"Volume")</f>
        <v>75059</v>
      </c>
      <c r="P2004" s="7" cm="1">
        <f t="array" aca="1" ref="P2004" ca="1">_FV(A2004,"Volume average",TRUE)</f>
        <v>115143</v>
      </c>
      <c r="Q2004" t="s">
        <v>490</v>
      </c>
      <c r="S2004" t="s">
        <v>318</v>
      </c>
      <c r="T2004" s="25" cm="1">
        <f t="array" aca="1" ref="T2004" ca="1">_FV(A2004,"Expense ratio",TRUE)</f>
        <v>5.0000000000000001E-3</v>
      </c>
      <c r="U2004" s="24" cm="1">
        <f t="array" aca="1" ref="U2004" ca="1">_FV(A2004,"Market cap",TRUE)</f>
        <v>2964383901.5300002</v>
      </c>
      <c r="V2004" s="4">
        <v>2964343552</v>
      </c>
      <c r="W2004" s="4">
        <v>2964343552</v>
      </c>
      <c r="Y2004" t="s">
        <v>3250</v>
      </c>
      <c r="Z2004" s="5">
        <v>84.08</v>
      </c>
      <c r="AA2004" s="5">
        <v>25.627459999999999</v>
      </c>
      <c r="AB2004" s="5">
        <v>1.6299999999999999E-2</v>
      </c>
      <c r="AC2004" s="4">
        <v>145085</v>
      </c>
      <c r="AE2004" s="5">
        <v>8.4491285318901035</v>
      </c>
      <c r="AF2004" s="5">
        <v>17.70894966283765</v>
      </c>
      <c r="AI2004" s="4">
        <v>145085</v>
      </c>
      <c r="AJ2004" s="5">
        <v>12194394.25</v>
      </c>
      <c r="AL2004" s="5">
        <v>85.19</v>
      </c>
      <c r="AM2004" s="5">
        <v>62.54</v>
      </c>
      <c r="AN2004" t="s">
        <v>82</v>
      </c>
      <c r="AO2004" t="str" cm="1">
        <f t="array" aca="1" ref="AO2004" ca="1">_FV(A2004,"Currency")</f>
        <v>USD</v>
      </c>
      <c r="AP2004" t="str" cm="1">
        <f t="array" aca="1" ref="AP2004" ca="1">_FV(A2004,"Exchange")</f>
        <v>Nasdaq Stock Market</v>
      </c>
      <c r="AQ2004" s="6" t="str" cm="1">
        <f t="array" aca="1" ref="AQ2004" ca="1">_FV(A2004,"Exchange abbreviation",TRUE)</f>
        <v>XNAS</v>
      </c>
      <c r="AR2004" t="str" cm="1">
        <f t="array" aca="1" ref="AR2004" ca="1">_FV(A2004,"Instrument type",TRUE)</f>
        <v>ETF</v>
      </c>
    </row>
    <row r="2005" spans="1:44" ht="18.75" customHeight="1" x14ac:dyDescent="0.25">
      <c r="A2005" t="e" vm="2018">
        <v>#VALUE!</v>
      </c>
      <c r="B2005" t="s">
        <v>5570</v>
      </c>
      <c r="C2005" t="s">
        <v>5571</v>
      </c>
      <c r="D2005" s="31" cm="1">
        <f t="array" aca="1" ref="D2005" ca="1">_FV(A2005,"Last trade time",TRUE)</f>
        <v>45824.840302117969</v>
      </c>
      <c r="E2005" s="23" cm="1">
        <f t="array" aca="1" ref="E2005" ca="1">_FV(A2005,"Price")</f>
        <v>42.72</v>
      </c>
      <c r="F2005" s="27" cm="1">
        <f t="array" aca="1" ref="F2005" ca="1">_FV(A2005,"Change (%)",TRUE)</f>
        <v>6.6810000000000003E-3</v>
      </c>
      <c r="G2005" s="26" cm="1">
        <f t="array" aca="1" ref="G2005" ca="1">_FV(A2005,"Change")</f>
        <v>0.28349999999999997</v>
      </c>
      <c r="H2005" s="23" cm="1">
        <f t="array" aca="1" ref="H2005" ca="1">_FV(A2005,"Open")</f>
        <v>42.73</v>
      </c>
      <c r="I2005" s="23" cm="1">
        <f t="array" aca="1" ref="I2005" ca="1">_FV(A2005,"Low")</f>
        <v>42.72</v>
      </c>
      <c r="J2005" s="23" cm="1">
        <f t="array" aca="1" ref="J2005" ca="1">_FV(A2005,"High")</f>
        <v>42.73</v>
      </c>
      <c r="K2005" s="23" cm="1">
        <f t="array" aca="1" ref="K2005" ca="1">_FV(A2005,"Previous close",TRUE)</f>
        <v>42.436500000000002</v>
      </c>
      <c r="L2005" s="26"/>
      <c r="M2005" s="23" cm="1">
        <f t="array" aca="1" ref="M2005" ca="1">_FV(A2005,"52 week low",TRUE)</f>
        <v>36.07</v>
      </c>
      <c r="N2005" s="23" cm="1">
        <f t="array" aca="1" ref="N2005" ca="1">_FV(A2005,"52 week high",TRUE)</f>
        <v>44.931600000000003</v>
      </c>
      <c r="O2005" s="8" cm="1">
        <f t="array" aca="1" ref="O2005" ca="1">_FV(A2005,"Volume")</f>
        <v>843</v>
      </c>
      <c r="P2005" s="7" cm="1">
        <f t="array" aca="1" ref="P2005" ca="1">_FV(A2005,"Volume average",TRUE)</f>
        <v>2272</v>
      </c>
      <c r="Q2005" t="s">
        <v>1641</v>
      </c>
      <c r="S2005" t="s">
        <v>5572</v>
      </c>
      <c r="T2005" s="25" cm="1">
        <f t="array" aca="1" ref="T2005" ca="1">_FV(A2005,"Expense ratio",TRUE)</f>
        <v>5.0000000000000001E-3</v>
      </c>
      <c r="U2005" s="24" cm="1">
        <f t="array" aca="1" ref="U2005" ca="1">_FV(A2005,"Market cap",TRUE)</f>
        <v>190500986.90000001</v>
      </c>
      <c r="V2005" s="4">
        <v>190500992</v>
      </c>
      <c r="W2005" s="4">
        <v>190500992</v>
      </c>
      <c r="Y2005" t="s">
        <v>5573</v>
      </c>
      <c r="Z2005" s="5">
        <v>42.722999999999999</v>
      </c>
      <c r="AA2005" s="5">
        <v>17.803944000000001</v>
      </c>
      <c r="AB2005" s="5">
        <v>1.77E-2</v>
      </c>
      <c r="AC2005" s="4">
        <v>2965</v>
      </c>
      <c r="AE2005" s="5">
        <v>2.549832680927278</v>
      </c>
      <c r="AF2005" s="5">
        <v>13.7459007932855</v>
      </c>
      <c r="AI2005" s="4">
        <v>2965</v>
      </c>
      <c r="AJ2005" s="5">
        <v>126743.3725</v>
      </c>
      <c r="AL2005" s="5">
        <v>44.932000000000002</v>
      </c>
      <c r="AM2005" s="5">
        <v>36.07</v>
      </c>
      <c r="AN2005" t="s">
        <v>47</v>
      </c>
      <c r="AO2005" t="str" cm="1">
        <f t="array" aca="1" ref="AO2005" ca="1">_FV(A2005,"Currency")</f>
        <v>USD</v>
      </c>
      <c r="AP2005" t="str" cm="1">
        <f t="array" aca="1" ref="AP2005" ca="1">_FV(A2005,"Exchange")</f>
        <v>CBOE BZX Exchange</v>
      </c>
      <c r="AQ2005" s="6" t="str" cm="1">
        <f t="array" aca="1" ref="AQ2005" ca="1">_FV(A2005,"Exchange abbreviation",TRUE)</f>
        <v>BATS</v>
      </c>
      <c r="AR2005" t="str" cm="1">
        <f t="array" aca="1" ref="AR2005" ca="1">_FV(A2005,"Instrument type",TRUE)</f>
        <v>ETF</v>
      </c>
    </row>
    <row r="2006" spans="1:44" ht="18.75" customHeight="1" x14ac:dyDescent="0.25">
      <c r="A2006" t="e" vm="2019">
        <v>#VALUE!</v>
      </c>
      <c r="B2006" t="s">
        <v>5574</v>
      </c>
      <c r="C2006" t="s">
        <v>5575</v>
      </c>
      <c r="D2006" s="31" cm="1">
        <f t="array" aca="1" ref="D2006" ca="1">_FV(A2006,"Last trade time",TRUE)</f>
        <v>45824.840277789066</v>
      </c>
      <c r="E2006" s="23" cm="1">
        <f t="array" aca="1" ref="E2006" ca="1">_FV(A2006,"Price")</f>
        <v>33.369999999999997</v>
      </c>
      <c r="F2006" s="27" cm="1">
        <f t="array" aca="1" ref="F2006" ca="1">_FV(A2006,"Change (%)",TRUE)</f>
        <v>6.0299999999999998E-3</v>
      </c>
      <c r="G2006" s="26" cm="1">
        <f t="array" aca="1" ref="G2006" ca="1">_FV(A2006,"Change")</f>
        <v>0.2</v>
      </c>
      <c r="H2006" s="23" cm="1">
        <f t="array" aca="1" ref="H2006" ca="1">_FV(A2006,"Open")</f>
        <v>33.32</v>
      </c>
      <c r="I2006" s="23" cm="1">
        <f t="array" aca="1" ref="I2006" ca="1">_FV(A2006,"Low")</f>
        <v>33.279000000000003</v>
      </c>
      <c r="J2006" s="23" cm="1">
        <f t="array" aca="1" ref="J2006" ca="1">_FV(A2006,"High")</f>
        <v>33.494999999999997</v>
      </c>
      <c r="K2006" s="23" cm="1">
        <f t="array" aca="1" ref="K2006" ca="1">_FV(A2006,"Previous close",TRUE)</f>
        <v>33.17</v>
      </c>
      <c r="L2006" s="26"/>
      <c r="M2006" s="23" cm="1">
        <f t="array" aca="1" ref="M2006" ca="1">_FV(A2006,"52 week low",TRUE)</f>
        <v>27.47</v>
      </c>
      <c r="N2006" s="23" cm="1">
        <f t="array" aca="1" ref="N2006" ca="1">_FV(A2006,"52 week high",TRUE)</f>
        <v>34.017400000000002</v>
      </c>
      <c r="O2006" s="8" cm="1">
        <f t="array" aca="1" ref="O2006" ca="1">_FV(A2006,"Volume")</f>
        <v>484723</v>
      </c>
      <c r="P2006" s="7" cm="1">
        <f t="array" aca="1" ref="P2006" ca="1">_FV(A2006,"Volume average",TRUE)</f>
        <v>290317</v>
      </c>
      <c r="Q2006" t="s">
        <v>50</v>
      </c>
      <c r="S2006" t="s">
        <v>4210</v>
      </c>
      <c r="T2006" s="25" cm="1">
        <f t="array" aca="1" ref="T2006" ca="1">_FV(A2006,"Expense ratio",TRUE)</f>
        <v>5.0000000000000001E-3</v>
      </c>
      <c r="U2006" s="24" cm="1">
        <f t="array" aca="1" ref="U2006" ca="1">_FV(A2006,"Market cap",TRUE)</f>
        <v>1846763468.5999999</v>
      </c>
      <c r="V2006" s="4">
        <v>1846763520</v>
      </c>
      <c r="W2006" s="4">
        <v>1846763520</v>
      </c>
      <c r="Y2006" t="s">
        <v>1062</v>
      </c>
      <c r="Z2006" s="5">
        <v>32.984499999999997</v>
      </c>
      <c r="AA2006" s="5">
        <v>25.15447</v>
      </c>
      <c r="AB2006" s="5">
        <v>7.9000010000000002E-3</v>
      </c>
      <c r="AC2006" s="4">
        <v>329495</v>
      </c>
      <c r="AE2006" s="5">
        <v>3.5884861264421808</v>
      </c>
      <c r="AF2006" s="5">
        <v>10.41436143400394</v>
      </c>
      <c r="AI2006" s="4">
        <v>329495</v>
      </c>
      <c r="AJ2006" s="5">
        <v>10863450.15</v>
      </c>
      <c r="AL2006" s="5">
        <v>34.017000000000003</v>
      </c>
      <c r="AM2006" s="5">
        <v>27.47</v>
      </c>
      <c r="AN2006" t="s">
        <v>82</v>
      </c>
      <c r="AO2006" t="str" cm="1">
        <f t="array" aca="1" ref="AO2006" ca="1">_FV(A2006,"Currency")</f>
        <v>USD</v>
      </c>
      <c r="AP2006" t="str" cm="1">
        <f t="array" aca="1" ref="AP2006" ca="1">_FV(A2006,"Exchange")</f>
        <v>NYSE Arca</v>
      </c>
      <c r="AQ2006" s="6" t="str" cm="1">
        <f t="array" aca="1" ref="AQ2006" ca="1">_FV(A2006,"Exchange abbreviation",TRUE)</f>
        <v>ARCX</v>
      </c>
      <c r="AR2006" t="str" cm="1">
        <f t="array" aca="1" ref="AR2006" ca="1">_FV(A2006,"Instrument type",TRUE)</f>
        <v>ETF</v>
      </c>
    </row>
    <row r="2007" spans="1:44" ht="18.75" customHeight="1" x14ac:dyDescent="0.25">
      <c r="A2007" t="e" vm="2020">
        <v>#VALUE!</v>
      </c>
      <c r="B2007" t="s">
        <v>5576</v>
      </c>
      <c r="C2007" t="s">
        <v>5577</v>
      </c>
      <c r="D2007" s="31" cm="1">
        <f t="array" aca="1" ref="D2007" ca="1">_FV(A2007,"Last trade time",TRUE)</f>
        <v>45824.901098437498</v>
      </c>
      <c r="E2007" s="23" cm="1">
        <f t="array" aca="1" ref="E2007" ca="1">_FV(A2007,"Price")</f>
        <v>26.26</v>
      </c>
      <c r="F2007" s="27" cm="1">
        <f t="array" aca="1" ref="F2007" ca="1">_FV(A2007,"Change (%)",TRUE)</f>
        <v>1.5260000000000002E-3</v>
      </c>
      <c r="G2007" s="26" cm="1">
        <f t="array" aca="1" ref="G2007" ca="1">_FV(A2007,"Change")</f>
        <v>0.04</v>
      </c>
      <c r="H2007" s="23" cm="1">
        <f t="array" aca="1" ref="H2007" ca="1">_FV(A2007,"Open")</f>
        <v>26.44</v>
      </c>
      <c r="I2007" s="23" cm="1">
        <f t="array" aca="1" ref="I2007" ca="1">_FV(A2007,"Low")</f>
        <v>26.15</v>
      </c>
      <c r="J2007" s="23" cm="1">
        <f t="array" aca="1" ref="J2007" ca="1">_FV(A2007,"High")</f>
        <v>26.492699999999999</v>
      </c>
      <c r="K2007" s="23" cm="1">
        <f t="array" aca="1" ref="K2007" ca="1">_FV(A2007,"Previous close",TRUE)</f>
        <v>26.22</v>
      </c>
      <c r="L2007" s="26"/>
      <c r="M2007" s="23" cm="1">
        <f t="array" aca="1" ref="M2007" ca="1">_FV(A2007,"52 week low",TRUE)</f>
        <v>22.16</v>
      </c>
      <c r="N2007" s="23" cm="1">
        <f t="array" aca="1" ref="N2007" ca="1">_FV(A2007,"52 week high",TRUE)</f>
        <v>26.492699999999999</v>
      </c>
      <c r="O2007" s="8" cm="1">
        <f t="array" aca="1" ref="O2007" ca="1">_FV(A2007,"Volume")</f>
        <v>54937</v>
      </c>
      <c r="P2007" s="7" cm="1">
        <f t="array" aca="1" ref="P2007" ca="1">_FV(A2007,"Volume average",TRUE)</f>
        <v>22170</v>
      </c>
      <c r="Q2007" t="s">
        <v>464</v>
      </c>
      <c r="T2007" s="25" cm="1">
        <f t="array" aca="1" ref="T2007" ca="1">_FV(A2007,"Expense ratio",TRUE)</f>
        <v>5.0000000000000001E-3</v>
      </c>
      <c r="U2007" s="24" cm="1">
        <f t="array" aca="1" ref="U2007" ca="1">_FV(A2007,"Market cap",TRUE)</f>
        <v>65944982.200000003</v>
      </c>
      <c r="V2007" s="16"/>
      <c r="W2007" s="16"/>
      <c r="Z2007" s="18"/>
      <c r="AB2007" s="20"/>
      <c r="AC2007" s="21">
        <v>21743</v>
      </c>
      <c r="AE2007" s="18"/>
      <c r="AF2007" s="20"/>
      <c r="AI2007" s="21"/>
      <c r="AJ2007" s="18"/>
      <c r="AL2007" s="18"/>
      <c r="AM2007" s="18"/>
      <c r="AN2007" t="s">
        <v>73</v>
      </c>
      <c r="AO2007" t="str" cm="1">
        <f t="array" aca="1" ref="AO2007" ca="1">_FV(A2007,"Currency")</f>
        <v>USD</v>
      </c>
      <c r="AP2007" t="str" cm="1">
        <f t="array" aca="1" ref="AP2007" ca="1">_FV(A2007,"Exchange")</f>
        <v>Nasdaq Stock Market</v>
      </c>
      <c r="AQ2007" s="6" t="str" cm="1">
        <f t="array" aca="1" ref="AQ2007" ca="1">_FV(A2007,"Exchange abbreviation",TRUE)</f>
        <v>XNAS</v>
      </c>
      <c r="AR2007" t="str" cm="1">
        <f t="array" aca="1" ref="AR2007" ca="1">_FV(A2007,"Instrument type",TRUE)</f>
        <v>ETF</v>
      </c>
    </row>
    <row r="2008" spans="1:44" ht="18.75" customHeight="1" x14ac:dyDescent="0.25">
      <c r="A2008" t="e" vm="2021">
        <v>#VALUE!</v>
      </c>
      <c r="B2008" t="s">
        <v>5578</v>
      </c>
      <c r="C2008" t="s">
        <v>5579</v>
      </c>
      <c r="D2008" s="31" cm="1">
        <f t="array" aca="1" ref="D2008" ca="1">_FV(A2008,"Last trade time",TRUE)</f>
        <v>45824.840297673436</v>
      </c>
      <c r="E2008" s="23" cm="1">
        <f t="array" aca="1" ref="E2008" ca="1">_FV(A2008,"Price")</f>
        <v>38.329000000000001</v>
      </c>
      <c r="F2008" s="27" cm="1">
        <f t="array" aca="1" ref="F2008" ca="1">_FV(A2008,"Change (%)",TRUE)</f>
        <v>1.542E-3</v>
      </c>
      <c r="G2008" s="26" cm="1">
        <f t="array" aca="1" ref="G2008" ca="1">_FV(A2008,"Change")</f>
        <v>5.8999999999999997E-2</v>
      </c>
      <c r="H2008" s="23" cm="1">
        <f t="array" aca="1" ref="H2008" ca="1">_FV(A2008,"Open")</f>
        <v>38.32</v>
      </c>
      <c r="I2008" s="23" cm="1">
        <f t="array" aca="1" ref="I2008" ca="1">_FV(A2008,"Low")</f>
        <v>38.3001</v>
      </c>
      <c r="J2008" s="23" cm="1">
        <f t="array" aca="1" ref="J2008" ca="1">_FV(A2008,"High")</f>
        <v>38.44</v>
      </c>
      <c r="K2008" s="23" cm="1">
        <f t="array" aca="1" ref="K2008" ca="1">_FV(A2008,"Previous close",TRUE)</f>
        <v>38.270000000000003</v>
      </c>
      <c r="L2008" s="26"/>
      <c r="M2008" s="23" cm="1">
        <f t="array" aca="1" ref="M2008" ca="1">_FV(A2008,"52 week low",TRUE)</f>
        <v>35.784999999999997</v>
      </c>
      <c r="N2008" s="23" cm="1">
        <f t="array" aca="1" ref="N2008" ca="1">_FV(A2008,"52 week high",TRUE)</f>
        <v>39.07</v>
      </c>
      <c r="O2008" s="8" cm="1">
        <f t="array" aca="1" ref="O2008" ca="1">_FV(A2008,"Volume")</f>
        <v>35373</v>
      </c>
      <c r="P2008" s="7" cm="1">
        <f t="array" aca="1" ref="P2008" ca="1">_FV(A2008,"Volume average",TRUE)</f>
        <v>80672</v>
      </c>
      <c r="Q2008" t="s">
        <v>3097</v>
      </c>
      <c r="R2008" t="s">
        <v>2315</v>
      </c>
      <c r="S2008" t="s">
        <v>2067</v>
      </c>
      <c r="T2008" s="25" cm="1">
        <f t="array" aca="1" ref="T2008" ca="1">_FV(A2008,"Expense ratio",TRUE)</f>
        <v>5.0000000000000001E-3</v>
      </c>
      <c r="U2008" s="24" cm="1">
        <f t="array" aca="1" ref="U2008" ca="1">_FV(A2008,"Market cap",TRUE)</f>
        <v>434276730.26999998</v>
      </c>
      <c r="V2008" s="4">
        <v>434276736</v>
      </c>
      <c r="W2008" s="4">
        <v>434276736</v>
      </c>
      <c r="Y2008" t="s">
        <v>5580</v>
      </c>
      <c r="Z2008" s="5">
        <v>38.035490000000003</v>
      </c>
      <c r="AA2008" s="20"/>
      <c r="AB2008" s="5">
        <v>7.17E-2</v>
      </c>
      <c r="AC2008" s="4">
        <v>103014</v>
      </c>
      <c r="AE2008" s="5">
        <v>3.0413567550595428</v>
      </c>
      <c r="AF2008" s="5">
        <v>10.16553616930949</v>
      </c>
      <c r="AI2008" s="4">
        <v>103014</v>
      </c>
      <c r="AJ2008" s="5">
        <v>3922773.12</v>
      </c>
      <c r="AL2008" s="5">
        <v>39.07</v>
      </c>
      <c r="AM2008" s="5">
        <v>35.78</v>
      </c>
      <c r="AN2008" t="s">
        <v>90</v>
      </c>
      <c r="AO2008" t="str" cm="1">
        <f t="array" aca="1" ref="AO2008" ca="1">_FV(A2008,"Currency")</f>
        <v>USD</v>
      </c>
      <c r="AP2008" t="str" cm="1">
        <f t="array" aca="1" ref="AP2008" ca="1">_FV(A2008,"Exchange")</f>
        <v>CBOE BZX Exchange</v>
      </c>
      <c r="AQ2008" s="6" t="str" cm="1">
        <f t="array" aca="1" ref="AQ2008" ca="1">_FV(A2008,"Exchange abbreviation",TRUE)</f>
        <v>BATS</v>
      </c>
      <c r="AR2008" t="str" cm="1">
        <f t="array" aca="1" ref="AR2008" ca="1">_FV(A2008,"Instrument type",TRUE)</f>
        <v>ETF</v>
      </c>
    </row>
    <row r="2009" spans="1:44" ht="18.75" customHeight="1" x14ac:dyDescent="0.25">
      <c r="A2009" t="e" vm="2022">
        <v>#VALUE!</v>
      </c>
      <c r="B2009" t="s">
        <v>5581</v>
      </c>
      <c r="C2009" t="s">
        <v>5582</v>
      </c>
      <c r="D2009" s="31" cm="1">
        <f t="array" aca="1" ref="D2009" ca="1">_FV(A2009,"Last trade time",TRUE)</f>
        <v>45824.843750242966</v>
      </c>
      <c r="E2009" s="23" cm="1">
        <f t="array" aca="1" ref="E2009" ca="1">_FV(A2009,"Price")</f>
        <v>36.363799999999998</v>
      </c>
      <c r="F2009" s="27" cm="1">
        <f t="array" aca="1" ref="F2009" ca="1">_FV(A2009,"Change (%)",TRUE)</f>
        <v>1.6583000000000001E-2</v>
      </c>
      <c r="G2009" s="26" cm="1">
        <f t="array" aca="1" ref="G2009" ca="1">_FV(A2009,"Change")</f>
        <v>0.59319999999999995</v>
      </c>
      <c r="H2009" s="23" cm="1">
        <f t="array" aca="1" ref="H2009" ca="1">_FV(A2009,"Open")</f>
        <v>36.299999999999997</v>
      </c>
      <c r="I2009" s="23" cm="1">
        <f t="array" aca="1" ref="I2009" ca="1">_FV(A2009,"Low")</f>
        <v>36.299999999999997</v>
      </c>
      <c r="J2009" s="23" cm="1">
        <f t="array" aca="1" ref="J2009" ca="1">_FV(A2009,"High")</f>
        <v>36.363799999999998</v>
      </c>
      <c r="K2009" s="23" cm="1">
        <f t="array" aca="1" ref="K2009" ca="1">_FV(A2009,"Previous close",TRUE)</f>
        <v>35.770600000000002</v>
      </c>
      <c r="L2009" s="26"/>
      <c r="M2009" s="23" cm="1">
        <f t="array" aca="1" ref="M2009" ca="1">_FV(A2009,"52 week low",TRUE)</f>
        <v>27.53</v>
      </c>
      <c r="N2009" s="23" cm="1">
        <f t="array" aca="1" ref="N2009" ca="1">_FV(A2009,"52 week high",TRUE)</f>
        <v>38.549199999999999</v>
      </c>
      <c r="O2009" s="8" cm="1">
        <f t="array" aca="1" ref="O2009" ca="1">_FV(A2009,"Volume")</f>
        <v>1900</v>
      </c>
      <c r="P2009" s="7" cm="1">
        <f t="array" aca="1" ref="P2009" ca="1">_FV(A2009,"Volume average",TRUE)</f>
        <v>486</v>
      </c>
      <c r="Q2009" t="s">
        <v>119</v>
      </c>
      <c r="T2009" s="25" cm="1">
        <f t="array" aca="1" ref="T2009" ca="1">_FV(A2009,"Expense ratio",TRUE)</f>
        <v>5.0000000000000001E-3</v>
      </c>
      <c r="U2009" s="24" cm="1">
        <f t="array" aca="1" ref="U2009" ca="1">_FV(A2009,"Market cap",TRUE)</f>
        <v>15620787.41</v>
      </c>
      <c r="V2009" s="16"/>
      <c r="W2009" s="16"/>
      <c r="X2009" t="s">
        <v>5583</v>
      </c>
      <c r="Z2009" s="18"/>
      <c r="AA2009" s="20"/>
      <c r="AB2009" s="20"/>
      <c r="AC2009" s="21">
        <v>409</v>
      </c>
      <c r="AE2009" s="18"/>
      <c r="AF2009" s="20"/>
      <c r="AI2009" s="21"/>
      <c r="AJ2009" s="18"/>
      <c r="AL2009" s="18"/>
      <c r="AM2009" s="18"/>
      <c r="AN2009" t="s">
        <v>73</v>
      </c>
      <c r="AO2009" t="str" cm="1">
        <f t="array" aca="1" ref="AO2009" ca="1">_FV(A2009,"Currency")</f>
        <v>USD</v>
      </c>
      <c r="AP2009" t="str" cm="1">
        <f t="array" aca="1" ref="AP2009" ca="1">_FV(A2009,"Exchange")</f>
        <v>Nasdaq Stock Market</v>
      </c>
      <c r="AQ2009" s="6" t="str" cm="1">
        <f t="array" aca="1" ref="AQ2009" ca="1">_FV(A2009,"Exchange abbreviation",TRUE)</f>
        <v>XNAS</v>
      </c>
      <c r="AR2009" t="str" cm="1">
        <f t="array" aca="1" ref="AR2009" ca="1">_FV(A2009,"Instrument type",TRUE)</f>
        <v>ETF</v>
      </c>
    </row>
    <row r="2010" spans="1:44" ht="18.75" customHeight="1" x14ac:dyDescent="0.25">
      <c r="A2010" t="e" vm="2023">
        <v>#VALUE!</v>
      </c>
      <c r="B2010" t="s">
        <v>5584</v>
      </c>
      <c r="C2010" t="s">
        <v>5585</v>
      </c>
      <c r="D2010" s="31" cm="1">
        <f t="array" aca="1" ref="D2010" ca="1">_FV(A2010,"Last trade time",TRUE)</f>
        <v>45824.840329976563</v>
      </c>
      <c r="E2010" s="23" cm="1">
        <f t="array" aca="1" ref="E2010" ca="1">_FV(A2010,"Price")</f>
        <v>27.215</v>
      </c>
      <c r="F2010" s="27" cm="1">
        <f t="array" aca="1" ref="F2010" ca="1">_FV(A2010,"Change (%)",TRUE)</f>
        <v>4.7549999999999997E-3</v>
      </c>
      <c r="G2010" s="26" cm="1">
        <f t="array" aca="1" ref="G2010" ca="1">_FV(A2010,"Change")</f>
        <v>0.1288</v>
      </c>
      <c r="H2010" s="23" cm="1">
        <f t="array" aca="1" ref="H2010" ca="1">_FV(A2010,"Open")</f>
        <v>27.1952</v>
      </c>
      <c r="I2010" s="23" cm="1">
        <f t="array" aca="1" ref="I2010" ca="1">_FV(A2010,"Low")</f>
        <v>27.180099999999999</v>
      </c>
      <c r="J2010" s="23" cm="1">
        <f t="array" aca="1" ref="J2010" ca="1">_FV(A2010,"High")</f>
        <v>27.4</v>
      </c>
      <c r="K2010" s="23" cm="1">
        <f t="array" aca="1" ref="K2010" ca="1">_FV(A2010,"Previous close",TRUE)</f>
        <v>27.086200000000002</v>
      </c>
      <c r="L2010" s="26"/>
      <c r="M2010" s="23" cm="1">
        <f t="array" aca="1" ref="M2010" ca="1">_FV(A2010,"52 week low",TRUE)</f>
        <v>24.63</v>
      </c>
      <c r="N2010" s="23" cm="1">
        <f t="array" aca="1" ref="N2010" ca="1">_FV(A2010,"52 week high",TRUE)</f>
        <v>27.4</v>
      </c>
      <c r="O2010" s="8" cm="1">
        <f t="array" aca="1" ref="O2010" ca="1">_FV(A2010,"Volume")</f>
        <v>14270</v>
      </c>
      <c r="P2010" s="7" cm="1">
        <f t="array" aca="1" ref="P2010" ca="1">_FV(A2010,"Volume average",TRUE)</f>
        <v>30400</v>
      </c>
      <c r="Q2010" t="s">
        <v>923</v>
      </c>
      <c r="S2010" t="s">
        <v>5433</v>
      </c>
      <c r="T2010" s="25" cm="1">
        <f t="array" aca="1" ref="T2010" ca="1">_FV(A2010,"Expense ratio",TRUE)</f>
        <v>5.0000000000000001E-3</v>
      </c>
      <c r="U2010" s="24" cm="1">
        <f t="array" aca="1" ref="U2010" ca="1">_FV(A2010,"Market cap",TRUE)</f>
        <v>51722924.149999999</v>
      </c>
      <c r="V2010" s="4">
        <v>51722924</v>
      </c>
      <c r="W2010" s="4">
        <v>51722924</v>
      </c>
      <c r="Y2010" t="s">
        <v>5586</v>
      </c>
      <c r="Z2010" s="5">
        <v>27.145</v>
      </c>
      <c r="AA2010" s="5">
        <v>24.649550999999999</v>
      </c>
      <c r="AB2010" s="20"/>
      <c r="AC2010" s="4">
        <v>17695</v>
      </c>
      <c r="AE2010" s="5">
        <v>2.5642026670323892</v>
      </c>
      <c r="AF2010" s="20"/>
      <c r="AI2010" s="4">
        <v>17695</v>
      </c>
      <c r="AJ2010" s="5">
        <v>480350.23950000003</v>
      </c>
      <c r="AL2010" s="5">
        <v>27.2</v>
      </c>
      <c r="AM2010" s="5">
        <v>24.63</v>
      </c>
      <c r="AN2010" t="s">
        <v>47</v>
      </c>
      <c r="AO2010" t="str" cm="1">
        <f t="array" aca="1" ref="AO2010" ca="1">_FV(A2010,"Currency")</f>
        <v>USD</v>
      </c>
      <c r="AP2010" t="str" cm="1">
        <f t="array" aca="1" ref="AP2010" ca="1">_FV(A2010,"Exchange")</f>
        <v>CBOE BZX Exchange</v>
      </c>
      <c r="AQ2010" s="6" t="str" cm="1">
        <f t="array" aca="1" ref="AQ2010" ca="1">_FV(A2010,"Exchange abbreviation",TRUE)</f>
        <v>BATS</v>
      </c>
      <c r="AR2010" t="str" cm="1">
        <f t="array" aca="1" ref="AR2010" ca="1">_FV(A2010,"Instrument type",TRUE)</f>
        <v>ETF</v>
      </c>
    </row>
    <row r="2011" spans="1:44" ht="18.75" customHeight="1" x14ac:dyDescent="0.25">
      <c r="A2011" t="e" vm="2024">
        <v>#VALUE!</v>
      </c>
      <c r="B2011" t="s">
        <v>5587</v>
      </c>
      <c r="C2011" t="s">
        <v>5588</v>
      </c>
      <c r="D2011" s="31" cm="1">
        <f t="array" aca="1" ref="D2011" ca="1">_FV(A2011,"Last trade time",TRUE)</f>
        <v>45824.840277789066</v>
      </c>
      <c r="E2011" s="23" cm="1">
        <f t="array" aca="1" ref="E2011" ca="1">_FV(A2011,"Price")</f>
        <v>24.724</v>
      </c>
      <c r="F2011" s="27" cm="1">
        <f t="array" aca="1" ref="F2011" ca="1">_FV(A2011,"Change (%)",TRUE)</f>
        <v>8.1550000000000008E-3</v>
      </c>
      <c r="G2011" s="26" cm="1">
        <f t="array" aca="1" ref="G2011" ca="1">_FV(A2011,"Change")</f>
        <v>0.2</v>
      </c>
      <c r="H2011" s="23" cm="1">
        <f t="array" aca="1" ref="H2011" ca="1">_FV(A2011,"Open")</f>
        <v>24.74</v>
      </c>
      <c r="I2011" s="23" cm="1">
        <f t="array" aca="1" ref="I2011" ca="1">_FV(A2011,"Low")</f>
        <v>24.709199999999999</v>
      </c>
      <c r="J2011" s="23" cm="1">
        <f t="array" aca="1" ref="J2011" ca="1">_FV(A2011,"High")</f>
        <v>24.7895</v>
      </c>
      <c r="K2011" s="23" cm="1">
        <f t="array" aca="1" ref="K2011" ca="1">_FV(A2011,"Previous close",TRUE)</f>
        <v>24.524000000000001</v>
      </c>
      <c r="L2011" s="26"/>
      <c r="M2011" s="23" cm="1">
        <f t="array" aca="1" ref="M2011" ca="1">_FV(A2011,"52 week low",TRUE)</f>
        <v>21.3</v>
      </c>
      <c r="N2011" s="23" cm="1">
        <f t="array" aca="1" ref="N2011" ca="1">_FV(A2011,"52 week high",TRUE)</f>
        <v>26.28</v>
      </c>
      <c r="O2011" s="8" cm="1">
        <f t="array" aca="1" ref="O2011" ca="1">_FV(A2011,"Volume")</f>
        <v>4069</v>
      </c>
      <c r="P2011" s="7" cm="1">
        <f t="array" aca="1" ref="P2011" ca="1">_FV(A2011,"Volume average",TRUE)</f>
        <v>12653</v>
      </c>
      <c r="Q2011" t="s">
        <v>1641</v>
      </c>
      <c r="R2011" t="s">
        <v>155</v>
      </c>
      <c r="S2011" t="s">
        <v>4210</v>
      </c>
      <c r="T2011" s="25" cm="1">
        <f t="array" aca="1" ref="T2011" ca="1">_FV(A2011,"Expense ratio",TRUE)</f>
        <v>5.0000000000000001E-3</v>
      </c>
      <c r="U2011" s="24" cm="1">
        <f t="array" aca="1" ref="U2011" ca="1">_FV(A2011,"Market cap",TRUE)</f>
        <v>49116064.890000001</v>
      </c>
      <c r="V2011" s="4">
        <v>49116064</v>
      </c>
      <c r="W2011" s="4">
        <v>49116064</v>
      </c>
      <c r="Y2011" t="s">
        <v>4566</v>
      </c>
      <c r="Z2011" s="5">
        <v>24.428000000000001</v>
      </c>
      <c r="AA2011" s="5">
        <v>13.760925</v>
      </c>
      <c r="AB2011" s="20"/>
      <c r="AC2011" s="4">
        <v>17019</v>
      </c>
      <c r="AE2011" s="5">
        <v>1.106377676015202</v>
      </c>
      <c r="AF2011" s="20"/>
      <c r="AI2011" s="4">
        <v>17019</v>
      </c>
      <c r="AJ2011" s="5">
        <v>415917.12959999999</v>
      </c>
      <c r="AL2011" s="5">
        <v>26.28</v>
      </c>
      <c r="AM2011" s="5">
        <v>21.3</v>
      </c>
      <c r="AN2011" t="s">
        <v>47</v>
      </c>
      <c r="AO2011" t="str" cm="1">
        <f t="array" aca="1" ref="AO2011" ca="1">_FV(A2011,"Currency")</f>
        <v>USD</v>
      </c>
      <c r="AP2011" t="str" cm="1">
        <f t="array" aca="1" ref="AP2011" ca="1">_FV(A2011,"Exchange")</f>
        <v>NYSE Arca</v>
      </c>
      <c r="AQ2011" s="6" t="str" cm="1">
        <f t="array" aca="1" ref="AQ2011" ca="1">_FV(A2011,"Exchange abbreviation",TRUE)</f>
        <v>ARCX</v>
      </c>
      <c r="AR2011" t="str" cm="1">
        <f t="array" aca="1" ref="AR2011" ca="1">_FV(A2011,"Instrument type",TRUE)</f>
        <v>ETF</v>
      </c>
    </row>
    <row r="2012" spans="1:44" ht="18.75" customHeight="1" x14ac:dyDescent="0.25">
      <c r="A2012" t="e" vm="2025">
        <v>#VALUE!</v>
      </c>
      <c r="B2012" t="s">
        <v>5589</v>
      </c>
      <c r="C2012" t="s">
        <v>5590</v>
      </c>
      <c r="D2012" s="31" cm="1">
        <f t="array" aca="1" ref="D2012" ca="1">_FV(A2012,"Last trade time",TRUE)</f>
        <v>45824.843750092186</v>
      </c>
      <c r="E2012" s="23" cm="1">
        <f t="array" aca="1" ref="E2012" ca="1">_FV(A2012,"Price")</f>
        <v>7.1524999999999999</v>
      </c>
      <c r="F2012" s="27" cm="1">
        <f t="array" aca="1" ref="F2012" ca="1">_FV(A2012,"Change (%)",TRUE)</f>
        <v>1.3102000000000001E-2</v>
      </c>
      <c r="G2012" s="26" cm="1">
        <f t="array" aca="1" ref="G2012" ca="1">_FV(A2012,"Change")</f>
        <v>9.2499999999999999E-2</v>
      </c>
      <c r="H2012" s="23" cm="1">
        <f t="array" aca="1" ref="H2012" ca="1">_FV(A2012,"Open")</f>
        <v>7.03</v>
      </c>
      <c r="I2012" s="23" cm="1">
        <f t="array" aca="1" ref="I2012" ca="1">_FV(A2012,"Low")</f>
        <v>7.03</v>
      </c>
      <c r="J2012" s="23" cm="1">
        <f t="array" aca="1" ref="J2012" ca="1">_FV(A2012,"High")</f>
        <v>7.2</v>
      </c>
      <c r="K2012" s="23" cm="1">
        <f t="array" aca="1" ref="K2012" ca="1">_FV(A2012,"Previous close",TRUE)</f>
        <v>7.06</v>
      </c>
      <c r="L2012" s="26"/>
      <c r="M2012" s="23" cm="1">
        <f t="array" aca="1" ref="M2012" ca="1">_FV(A2012,"52 week low",TRUE)</f>
        <v>5.18</v>
      </c>
      <c r="N2012" s="23" cm="1">
        <f t="array" aca="1" ref="N2012" ca="1">_FV(A2012,"52 week high",TRUE)</f>
        <v>9.0399999999999991</v>
      </c>
      <c r="O2012" s="8" cm="1">
        <f t="array" aca="1" ref="O2012" ca="1">_FV(A2012,"Volume")</f>
        <v>7649</v>
      </c>
      <c r="P2012" s="7" cm="1">
        <f t="array" aca="1" ref="P2012" ca="1">_FV(A2012,"Volume average",TRUE)</f>
        <v>5795</v>
      </c>
      <c r="Q2012" t="s">
        <v>490</v>
      </c>
      <c r="T2012" s="25" cm="1">
        <f t="array" aca="1" ref="T2012" ca="1">_FV(A2012,"Expense ratio",TRUE)</f>
        <v>5.0000000000000001E-3</v>
      </c>
      <c r="U2012" s="24" cm="1">
        <f t="array" aca="1" ref="U2012" ca="1">_FV(A2012,"Market cap",TRUE)</f>
        <v>19021508.399999999</v>
      </c>
      <c r="V2012" s="16"/>
      <c r="W2012" s="16"/>
      <c r="Z2012" s="18"/>
      <c r="AA2012" s="20"/>
      <c r="AB2012" s="20"/>
      <c r="AC2012" s="21">
        <v>13809</v>
      </c>
      <c r="AE2012" s="18"/>
      <c r="AF2012" s="20"/>
      <c r="AI2012" s="21"/>
      <c r="AJ2012" s="18"/>
      <c r="AL2012" s="18"/>
      <c r="AM2012" s="18"/>
      <c r="AN2012" t="s">
        <v>73</v>
      </c>
      <c r="AO2012" t="str" cm="1">
        <f t="array" aca="1" ref="AO2012" ca="1">_FV(A2012,"Currency")</f>
        <v>USD</v>
      </c>
      <c r="AP2012" t="str" cm="1">
        <f t="array" aca="1" ref="AP2012" ca="1">_FV(A2012,"Exchange")</f>
        <v>Nasdaq Stock Market</v>
      </c>
      <c r="AQ2012" s="6" t="str" cm="1">
        <f t="array" aca="1" ref="AQ2012" ca="1">_FV(A2012,"Exchange abbreviation",TRUE)</f>
        <v>XNAS</v>
      </c>
      <c r="AR2012" t="str" cm="1">
        <f t="array" aca="1" ref="AR2012" ca="1">_FV(A2012,"Instrument type",TRUE)</f>
        <v>ETF</v>
      </c>
    </row>
    <row r="2013" spans="1:44" ht="18.75" customHeight="1" x14ac:dyDescent="0.25">
      <c r="A2013" t="e" vm="2026">
        <v>#VALUE!</v>
      </c>
      <c r="B2013" t="s">
        <v>5591</v>
      </c>
      <c r="C2013" t="s">
        <v>5592</v>
      </c>
      <c r="D2013" s="31" cm="1">
        <f t="array" aca="1" ref="D2013" ca="1">_FV(A2013,"Last trade time",TRUE)</f>
        <v>45824.942815207811</v>
      </c>
      <c r="E2013" s="23" cm="1">
        <f t="array" aca="1" ref="E2013" ca="1">_FV(A2013,"Price")</f>
        <v>33.020000000000003</v>
      </c>
      <c r="F2013" s="27" cm="1">
        <f t="array" aca="1" ref="F2013" ca="1">_FV(A2013,"Change (%)",TRUE)</f>
        <v>1.5170000000000001E-3</v>
      </c>
      <c r="G2013" s="26" cm="1">
        <f t="array" aca="1" ref="G2013" ca="1">_FV(A2013,"Change")</f>
        <v>0.05</v>
      </c>
      <c r="H2013" s="23" cm="1">
        <f t="array" aca="1" ref="H2013" ca="1">_FV(A2013,"Open")</f>
        <v>33.1</v>
      </c>
      <c r="I2013" s="23" cm="1">
        <f t="array" aca="1" ref="I2013" ca="1">_FV(A2013,"Low")</f>
        <v>32.895000000000003</v>
      </c>
      <c r="J2013" s="23" cm="1">
        <f t="array" aca="1" ref="J2013" ca="1">_FV(A2013,"High")</f>
        <v>33.145000000000003</v>
      </c>
      <c r="K2013" s="23" cm="1">
        <f t="array" aca="1" ref="K2013" ca="1">_FV(A2013,"Previous close",TRUE)</f>
        <v>32.97</v>
      </c>
      <c r="L2013" s="26"/>
      <c r="M2013" s="23" cm="1">
        <f t="array" aca="1" ref="M2013" ca="1">_FV(A2013,"52 week low",TRUE)</f>
        <v>24.25</v>
      </c>
      <c r="N2013" s="23" cm="1">
        <f t="array" aca="1" ref="N2013" ca="1">_FV(A2013,"52 week high",TRUE)</f>
        <v>33.54</v>
      </c>
      <c r="O2013" s="8" cm="1">
        <f t="array" aca="1" ref="O2013" ca="1">_FV(A2013,"Volume")</f>
        <v>14860838</v>
      </c>
      <c r="P2013" s="7" cm="1">
        <f t="array" aca="1" ref="P2013" ca="1">_FV(A2013,"Volume average",TRUE)</f>
        <v>19965692</v>
      </c>
      <c r="Q2013" t="s">
        <v>129</v>
      </c>
      <c r="R2013" t="s">
        <v>173</v>
      </c>
      <c r="S2013" t="s">
        <v>2067</v>
      </c>
      <c r="T2013" s="25" cm="1">
        <f t="array" aca="1" ref="T2013" ca="1">_FV(A2013,"Expense ratio",TRUE)</f>
        <v>5.0000000000000001E-3</v>
      </c>
      <c r="U2013" s="24" cm="1">
        <f t="array" aca="1" ref="U2013" ca="1">_FV(A2013,"Market cap",TRUE)</f>
        <v>15206646821.07</v>
      </c>
      <c r="V2013" s="4">
        <v>15206646784</v>
      </c>
      <c r="W2013" s="4">
        <v>15206646784</v>
      </c>
      <c r="Y2013" t="s">
        <v>5593</v>
      </c>
      <c r="Z2013" s="5">
        <v>32.893349999999998</v>
      </c>
      <c r="AA2013" s="20"/>
      <c r="AB2013" s="4">
        <v>0</v>
      </c>
      <c r="AC2013" s="4">
        <v>21986982</v>
      </c>
      <c r="AE2013" s="5">
        <v>23.98811366976139</v>
      </c>
      <c r="AF2013" s="5">
        <v>17.034695359393481</v>
      </c>
      <c r="AH2013" s="17">
        <v>341449984</v>
      </c>
      <c r="AI2013" s="4">
        <v>21986982</v>
      </c>
      <c r="AJ2013" s="5">
        <v>718754441.57999992</v>
      </c>
      <c r="AL2013" s="5">
        <v>33.54</v>
      </c>
      <c r="AM2013" s="5">
        <v>24.25</v>
      </c>
      <c r="AN2013" t="s">
        <v>82</v>
      </c>
      <c r="AO2013" t="str" cm="1">
        <f t="array" aca="1" ref="AO2013" ca="1">_FV(A2013,"Currency")</f>
        <v>USD</v>
      </c>
      <c r="AP2013" t="str" cm="1">
        <f t="array" aca="1" ref="AP2013" ca="1">_FV(A2013,"Exchange")</f>
        <v>NYSE Arca</v>
      </c>
      <c r="AQ2013" s="6" t="str" cm="1">
        <f t="array" aca="1" ref="AQ2013" ca="1">_FV(A2013,"Exchange abbreviation",TRUE)</f>
        <v>ARCX</v>
      </c>
      <c r="AR2013" t="str" cm="1">
        <f t="array" aca="1" ref="AR2013" ca="1">_FV(A2013,"Instrument type",TRUE)</f>
        <v>ETF</v>
      </c>
    </row>
    <row r="2014" spans="1:44" ht="18.75" customHeight="1" x14ac:dyDescent="0.25">
      <c r="A2014" t="e" vm="2027">
        <v>#VALUE!</v>
      </c>
      <c r="B2014" t="s">
        <v>5594</v>
      </c>
      <c r="C2014" t="s">
        <v>5595</v>
      </c>
      <c r="D2014" s="31" cm="1">
        <f t="array" aca="1" ref="D2014" ca="1">_FV(A2014,"Last trade time",TRUE)</f>
        <v>45824.84027780078</v>
      </c>
      <c r="E2014" s="23" cm="1">
        <f t="array" aca="1" ref="E2014" ca="1">_FV(A2014,"Price")</f>
        <v>19.61</v>
      </c>
      <c r="F2014" s="27" cm="1">
        <f t="array" aca="1" ref="F2014" ca="1">_FV(A2014,"Change (%)",TRUE)</f>
        <v>1.4433E-2</v>
      </c>
      <c r="G2014" s="26" cm="1">
        <f t="array" aca="1" ref="G2014" ca="1">_FV(A2014,"Change")</f>
        <v>0.27900000000000003</v>
      </c>
      <c r="H2014" s="23" cm="1">
        <f t="array" aca="1" ref="H2014" ca="1">_FV(A2014,"Open")</f>
        <v>19.489999999999998</v>
      </c>
      <c r="I2014" s="23" cm="1">
        <f t="array" aca="1" ref="I2014" ca="1">_FV(A2014,"Low")</f>
        <v>19.489999999999998</v>
      </c>
      <c r="J2014" s="23" cm="1">
        <f t="array" aca="1" ref="J2014" ca="1">_FV(A2014,"High")</f>
        <v>19.66</v>
      </c>
      <c r="K2014" s="23" cm="1">
        <f t="array" aca="1" ref="K2014" ca="1">_FV(A2014,"Previous close",TRUE)</f>
        <v>19.331</v>
      </c>
      <c r="L2014" s="26"/>
      <c r="M2014" s="23" cm="1">
        <f t="array" aca="1" ref="M2014" ca="1">_FV(A2014,"52 week low",TRUE)</f>
        <v>14.88</v>
      </c>
      <c r="N2014" s="23" cm="1">
        <f t="array" aca="1" ref="N2014" ca="1">_FV(A2014,"52 week high",TRUE)</f>
        <v>20.364999999999998</v>
      </c>
      <c r="O2014" s="8" cm="1">
        <f t="array" aca="1" ref="O2014" ca="1">_FV(A2014,"Volume")</f>
        <v>3116291</v>
      </c>
      <c r="P2014" s="7" cm="1">
        <f t="array" aca="1" ref="P2014" ca="1">_FV(A2014,"Volume average",TRUE)</f>
        <v>2880344</v>
      </c>
      <c r="Q2014" t="s">
        <v>1222</v>
      </c>
      <c r="S2014" t="s">
        <v>2067</v>
      </c>
      <c r="T2014" s="25" cm="1">
        <f t="array" aca="1" ref="T2014" ca="1">_FV(A2014,"Expense ratio",TRUE)</f>
        <v>5.0000000000000001E-3</v>
      </c>
      <c r="U2014" s="24" cm="1">
        <f t="array" aca="1" ref="U2014" ca="1">_FV(A2014,"Market cap",TRUE)</f>
        <v>613843515.64999998</v>
      </c>
      <c r="V2014" s="4">
        <v>613843520</v>
      </c>
      <c r="W2014" s="4">
        <v>613843520</v>
      </c>
      <c r="Y2014" t="s">
        <v>5266</v>
      </c>
      <c r="Z2014" s="5">
        <v>19.544969999999999</v>
      </c>
      <c r="AA2014" s="5">
        <v>15.581382</v>
      </c>
      <c r="AB2014" s="5">
        <v>3.6499999999999998E-2</v>
      </c>
      <c r="AC2014" s="4">
        <v>3633647</v>
      </c>
      <c r="AE2014" s="5">
        <v>20.36585506266746</v>
      </c>
      <c r="AF2014" s="5">
        <v>21.93376108655287</v>
      </c>
      <c r="AH2014" s="17">
        <v>88575000</v>
      </c>
      <c r="AI2014" s="4">
        <v>3633647</v>
      </c>
      <c r="AJ2014" s="5">
        <v>71037798.850000009</v>
      </c>
      <c r="AL2014" s="5">
        <v>20.36</v>
      </c>
      <c r="AM2014" s="5">
        <v>14.88</v>
      </c>
      <c r="AN2014" t="s">
        <v>82</v>
      </c>
      <c r="AO2014" t="str" cm="1">
        <f t="array" aca="1" ref="AO2014" ca="1">_FV(A2014,"Currency")</f>
        <v>USD</v>
      </c>
      <c r="AP2014" t="str" cm="1">
        <f t="array" aca="1" ref="AP2014" ca="1">_FV(A2014,"Exchange")</f>
        <v>NYSE Arca</v>
      </c>
      <c r="AQ2014" s="6" t="str" cm="1">
        <f t="array" aca="1" ref="AQ2014" ca="1">_FV(A2014,"Exchange abbreviation",TRUE)</f>
        <v>ARCX</v>
      </c>
      <c r="AR2014" t="str" cm="1">
        <f t="array" aca="1" ref="AR2014" ca="1">_FV(A2014,"Instrument type",TRUE)</f>
        <v>ETF</v>
      </c>
    </row>
    <row r="2015" spans="1:44" ht="18.75" customHeight="1" x14ac:dyDescent="0.25">
      <c r="A2015" t="e" vm="2028">
        <v>#VALUE!</v>
      </c>
      <c r="B2015" t="s">
        <v>5596</v>
      </c>
      <c r="C2015" t="s">
        <v>5597</v>
      </c>
      <c r="D2015" s="31" cm="1">
        <f t="array" aca="1" ref="D2015" ca="1">_FV(A2015,"Last trade time",TRUE)</f>
        <v>45824.840277812502</v>
      </c>
      <c r="E2015" s="23" cm="1">
        <f t="array" aca="1" ref="E2015" ca="1">_FV(A2015,"Price")</f>
        <v>25.42</v>
      </c>
      <c r="F2015" s="27" cm="1">
        <f t="array" aca="1" ref="F2015" ca="1">_FV(A2015,"Change (%)",TRUE)</f>
        <v>-1.9629999999999999E-3</v>
      </c>
      <c r="G2015" s="26" cm="1">
        <f t="array" aca="1" ref="G2015" ca="1">_FV(A2015,"Change")</f>
        <v>-0.05</v>
      </c>
      <c r="H2015" s="23" cm="1">
        <f t="array" aca="1" ref="H2015" ca="1">_FV(A2015,"Open")</f>
        <v>25.47</v>
      </c>
      <c r="I2015" s="23" cm="1">
        <f t="array" aca="1" ref="I2015" ca="1">_FV(A2015,"Low")</f>
        <v>25.4</v>
      </c>
      <c r="J2015" s="23" cm="1">
        <f t="array" aca="1" ref="J2015" ca="1">_FV(A2015,"High")</f>
        <v>25.49</v>
      </c>
      <c r="K2015" s="23" cm="1">
        <f t="array" aca="1" ref="K2015" ca="1">_FV(A2015,"Previous close",TRUE)</f>
        <v>25.47</v>
      </c>
      <c r="L2015" s="26"/>
      <c r="M2015" s="23" cm="1">
        <f t="array" aca="1" ref="M2015" ca="1">_FV(A2015,"52 week low",TRUE)</f>
        <v>25</v>
      </c>
      <c r="N2015" s="23" cm="1">
        <f t="array" aca="1" ref="N2015" ca="1">_FV(A2015,"52 week high",TRUE)</f>
        <v>26.777000000000001</v>
      </c>
      <c r="O2015" s="8" cm="1">
        <f t="array" aca="1" ref="O2015" ca="1">_FV(A2015,"Volume")</f>
        <v>108201</v>
      </c>
      <c r="P2015" s="7" cm="1">
        <f t="array" aca="1" ref="P2015" ca="1">_FV(A2015,"Volume average",TRUE)</f>
        <v>127478</v>
      </c>
      <c r="Q2015" t="s">
        <v>1040</v>
      </c>
      <c r="S2015" t="s">
        <v>2310</v>
      </c>
      <c r="T2015" s="25" cm="1">
        <f t="array" aca="1" ref="T2015" ca="1">_FV(A2015,"Expense ratio",TRUE)</f>
        <v>5.0000000000000001E-3</v>
      </c>
      <c r="U2015" s="24" cm="1">
        <f t="array" aca="1" ref="U2015" ca="1">_FV(A2015,"Market cap",TRUE)</f>
        <v>413776286.41000003</v>
      </c>
      <c r="V2015" s="4">
        <v>413776288</v>
      </c>
      <c r="W2015" s="4">
        <v>413776288</v>
      </c>
      <c r="Y2015" t="s">
        <v>3654</v>
      </c>
      <c r="Z2015" s="5">
        <v>25.257300000000001</v>
      </c>
      <c r="AA2015" s="20"/>
      <c r="AB2015" s="5">
        <v>3.7600000000000001E-2</v>
      </c>
      <c r="AC2015" s="4">
        <v>113138</v>
      </c>
      <c r="AE2015" s="5">
        <v>1.408369934187959</v>
      </c>
      <c r="AF2015" s="5">
        <v>3.1504575751677422</v>
      </c>
      <c r="AI2015" s="4">
        <v>113138</v>
      </c>
      <c r="AJ2015" s="5">
        <v>2860128.64</v>
      </c>
      <c r="AL2015" s="5">
        <v>26.777000000000001</v>
      </c>
      <c r="AM2015" s="4">
        <v>25</v>
      </c>
      <c r="AN2015" t="s">
        <v>90</v>
      </c>
      <c r="AO2015" t="str" cm="1">
        <f t="array" aca="1" ref="AO2015" ca="1">_FV(A2015,"Currency")</f>
        <v>USD</v>
      </c>
      <c r="AP2015" t="str" cm="1">
        <f t="array" aca="1" ref="AP2015" ca="1">_FV(A2015,"Exchange")</f>
        <v>NYSE Arca</v>
      </c>
      <c r="AQ2015" s="6" t="str" cm="1">
        <f t="array" aca="1" ref="AQ2015" ca="1">_FV(A2015,"Exchange abbreviation",TRUE)</f>
        <v>ARCX</v>
      </c>
      <c r="AR2015" t="str" cm="1">
        <f t="array" aca="1" ref="AR2015" ca="1">_FV(A2015,"Instrument type",TRUE)</f>
        <v>ETF</v>
      </c>
    </row>
    <row r="2016" spans="1:44" ht="18.75" customHeight="1" x14ac:dyDescent="0.25">
      <c r="A2016" t="e" vm="2029">
        <v>#VALUE!</v>
      </c>
      <c r="B2016" t="s">
        <v>5598</v>
      </c>
      <c r="C2016" t="s">
        <v>5599</v>
      </c>
      <c r="D2016" s="31" cm="1">
        <f t="array" aca="1" ref="D2016" ca="1">_FV(A2016,"Last trade time",TRUE)</f>
        <v>45824.933883240628</v>
      </c>
      <c r="E2016" s="23" cm="1">
        <f t="array" aca="1" ref="E2016" ca="1">_FV(A2016,"Price")</f>
        <v>25.43</v>
      </c>
      <c r="F2016" s="27" cm="1">
        <f t="array" aca="1" ref="F2016" ca="1">_FV(A2016,"Change (%)",TRUE)</f>
        <v>6.7300000000000007E-3</v>
      </c>
      <c r="G2016" s="26" cm="1">
        <f t="array" aca="1" ref="G2016" ca="1">_FV(A2016,"Change")</f>
        <v>0.17</v>
      </c>
      <c r="H2016" s="23" cm="1">
        <f t="array" aca="1" ref="H2016" ca="1">_FV(A2016,"Open")</f>
        <v>25.47</v>
      </c>
      <c r="I2016" s="23" cm="1">
        <f t="array" aca="1" ref="I2016" ca="1">_FV(A2016,"Low")</f>
        <v>25.36</v>
      </c>
      <c r="J2016" s="23" cm="1">
        <f t="array" aca="1" ref="J2016" ca="1">_FV(A2016,"High")</f>
        <v>25.54</v>
      </c>
      <c r="K2016" s="23" cm="1">
        <f t="array" aca="1" ref="K2016" ca="1">_FV(A2016,"Previous close",TRUE)</f>
        <v>25.26</v>
      </c>
      <c r="L2016" s="26"/>
      <c r="M2016" s="23" cm="1">
        <f t="array" aca="1" ref="M2016" ca="1">_FV(A2016,"52 week low",TRUE)</f>
        <v>14.5</v>
      </c>
      <c r="N2016" s="23" cm="1">
        <f t="array" aca="1" ref="N2016" ca="1">_FV(A2016,"52 week high",TRUE)</f>
        <v>25.54</v>
      </c>
      <c r="O2016" s="8" cm="1">
        <f t="array" aca="1" ref="O2016" ca="1">_FV(A2016,"Volume")</f>
        <v>8054</v>
      </c>
      <c r="P2016" s="7" cm="1">
        <f t="array" aca="1" ref="P2016" ca="1">_FV(A2016,"Volume average",TRUE)</f>
        <v>6686</v>
      </c>
      <c r="Q2016" t="s">
        <v>4822</v>
      </c>
      <c r="S2016" t="s">
        <v>1441</v>
      </c>
      <c r="T2016" s="25" cm="1">
        <f t="array" aca="1" ref="T2016" ca="1">_FV(A2016,"Expense ratio",TRUE)</f>
        <v>5.0000000000000001E-3</v>
      </c>
      <c r="U2016" s="24" cm="1">
        <f t="array" aca="1" ref="U2016" ca="1">_FV(A2016,"Market cap",TRUE)</f>
        <v>23322638.059999999</v>
      </c>
      <c r="V2016" s="4">
        <v>23322638</v>
      </c>
      <c r="W2016" s="4">
        <v>23322638</v>
      </c>
      <c r="Y2016" t="s">
        <v>5600</v>
      </c>
      <c r="Z2016" s="5">
        <v>25.278300000000002</v>
      </c>
      <c r="AA2016" s="5">
        <v>26.980774</v>
      </c>
      <c r="AB2016" s="5">
        <v>1.3999999500000001E-2</v>
      </c>
      <c r="AC2016" s="4">
        <v>5933</v>
      </c>
      <c r="AE2016" s="5">
        <v>24.81315205759871</v>
      </c>
      <c r="AF2016" s="5">
        <v>59.441625906110509</v>
      </c>
      <c r="AI2016" s="4">
        <v>5933</v>
      </c>
      <c r="AJ2016" s="5">
        <v>150757.53</v>
      </c>
      <c r="AL2016" s="5">
        <v>25.44</v>
      </c>
      <c r="AM2016" s="5">
        <v>14.5</v>
      </c>
      <c r="AN2016" t="s">
        <v>47</v>
      </c>
      <c r="AO2016" t="str" cm="1">
        <f t="array" aca="1" ref="AO2016" ca="1">_FV(A2016,"Currency")</f>
        <v>USD</v>
      </c>
      <c r="AP2016" t="str" cm="1">
        <f t="array" aca="1" ref="AP2016" ca="1">_FV(A2016,"Exchange")</f>
        <v>Nasdaq Stock Market</v>
      </c>
      <c r="AQ2016" s="6" t="str" cm="1">
        <f t="array" aca="1" ref="AQ2016" ca="1">_FV(A2016,"Exchange abbreviation",TRUE)</f>
        <v>XNAS</v>
      </c>
      <c r="AR2016" t="str" cm="1">
        <f t="array" aca="1" ref="AR2016" ca="1">_FV(A2016,"Instrument type",TRUE)</f>
        <v>ETF</v>
      </c>
    </row>
    <row r="2017" spans="1:44" ht="18.75" customHeight="1" x14ac:dyDescent="0.25">
      <c r="A2017" t="e" vm="2030">
        <v>#VALUE!</v>
      </c>
      <c r="B2017" t="s">
        <v>5601</v>
      </c>
      <c r="C2017" t="s">
        <v>5602</v>
      </c>
      <c r="D2017" s="31" cm="1">
        <f t="array" aca="1" ref="D2017" ca="1">_FV(A2017,"Last trade time",TRUE)</f>
        <v>45824.840308425781</v>
      </c>
      <c r="E2017" s="23" cm="1">
        <f t="array" aca="1" ref="E2017" ca="1">_FV(A2017,"Price")</f>
        <v>32.19</v>
      </c>
      <c r="F2017" s="27" cm="1">
        <f t="array" aca="1" ref="F2017" ca="1">_FV(A2017,"Change (%)",TRUE)</f>
        <v>4.6820000000000004E-3</v>
      </c>
      <c r="G2017" s="26" cm="1">
        <f t="array" aca="1" ref="G2017" ca="1">_FV(A2017,"Change")</f>
        <v>0.15</v>
      </c>
      <c r="H2017" s="23" cm="1">
        <f t="array" aca="1" ref="H2017" ca="1">_FV(A2017,"Open")</f>
        <v>31.96</v>
      </c>
      <c r="I2017" s="23" cm="1">
        <f t="array" aca="1" ref="I2017" ca="1">_FV(A2017,"Low")</f>
        <v>31.96</v>
      </c>
      <c r="J2017" s="23" cm="1">
        <f t="array" aca="1" ref="J2017" ca="1">_FV(A2017,"High")</f>
        <v>32.200000000000003</v>
      </c>
      <c r="K2017" s="23" cm="1">
        <f t="array" aca="1" ref="K2017" ca="1">_FV(A2017,"Previous close",TRUE)</f>
        <v>32.04</v>
      </c>
      <c r="L2017" s="26"/>
      <c r="M2017" s="23" cm="1">
        <f t="array" aca="1" ref="M2017" ca="1">_FV(A2017,"52 week low",TRUE)</f>
        <v>27.58</v>
      </c>
      <c r="N2017" s="23" cm="1">
        <f t="array" aca="1" ref="N2017" ca="1">_FV(A2017,"52 week high",TRUE)</f>
        <v>32.200000000000003</v>
      </c>
      <c r="O2017" s="8" cm="1">
        <f t="array" aca="1" ref="O2017" ca="1">_FV(A2017,"Volume")</f>
        <v>3886</v>
      </c>
      <c r="P2017" s="7" cm="1">
        <f t="array" aca="1" ref="P2017" ca="1">_FV(A2017,"Volume average",TRUE)</f>
        <v>9199</v>
      </c>
      <c r="Q2017" t="s">
        <v>119</v>
      </c>
      <c r="T2017" s="25" cm="1">
        <f t="array" aca="1" ref="T2017" ca="1">_FV(A2017,"Expense ratio",TRUE)</f>
        <v>5.0000000000000001E-3</v>
      </c>
      <c r="U2017" s="24" cm="1">
        <f t="array" aca="1" ref="U2017" ca="1">_FV(A2017,"Market cap",TRUE)</f>
        <v>87485363.310000002</v>
      </c>
      <c r="V2017" s="16"/>
      <c r="W2017" s="16"/>
      <c r="Z2017" s="18"/>
      <c r="AB2017" s="20"/>
      <c r="AC2017" s="21">
        <v>9456</v>
      </c>
      <c r="AE2017" s="18"/>
      <c r="AI2017" s="21"/>
      <c r="AJ2017" s="18"/>
      <c r="AL2017" s="18"/>
      <c r="AM2017" s="18"/>
      <c r="AN2017" t="s">
        <v>73</v>
      </c>
      <c r="AO2017" t="str" cm="1">
        <f t="array" aca="1" ref="AO2017" ca="1">_FV(A2017,"Currency")</f>
        <v>USD</v>
      </c>
      <c r="AP2017" t="str" cm="1">
        <f t="array" aca="1" ref="AP2017" ca="1">_FV(A2017,"Exchange")</f>
        <v>CBOE BZX Exchange</v>
      </c>
      <c r="AQ2017" s="6" t="str" cm="1">
        <f t="array" aca="1" ref="AQ2017" ca="1">_FV(A2017,"Exchange abbreviation",TRUE)</f>
        <v>BATS</v>
      </c>
      <c r="AR2017" t="str" cm="1">
        <f t="array" aca="1" ref="AR2017" ca="1">_FV(A2017,"Instrument type",TRUE)</f>
        <v>ETF</v>
      </c>
    </row>
    <row r="2018" spans="1:44" ht="18.75" customHeight="1" x14ac:dyDescent="0.25">
      <c r="A2018" t="e" vm="2031">
        <v>#VALUE!</v>
      </c>
      <c r="B2018" t="s">
        <v>5603</v>
      </c>
      <c r="C2018" t="s">
        <v>5604</v>
      </c>
      <c r="D2018" s="31" cm="1">
        <f t="array" aca="1" ref="D2018" ca="1">_FV(A2018,"Last trade time",TRUE)</f>
        <v>45824.840277789066</v>
      </c>
      <c r="E2018" s="23" cm="1">
        <f t="array" aca="1" ref="E2018" ca="1">_FV(A2018,"Price")</f>
        <v>27.43</v>
      </c>
      <c r="F2018" s="27" cm="1">
        <f t="array" aca="1" ref="F2018" ca="1">_FV(A2018,"Change (%)",TRUE)</f>
        <v>4.0260000000000001E-3</v>
      </c>
      <c r="G2018" s="26" cm="1">
        <f t="array" aca="1" ref="G2018" ca="1">_FV(A2018,"Change")</f>
        <v>0.11</v>
      </c>
      <c r="H2018" s="23" cm="1">
        <f t="array" aca="1" ref="H2018" ca="1">_FV(A2018,"Open")</f>
        <v>27.54</v>
      </c>
      <c r="I2018" s="23" cm="1">
        <f t="array" aca="1" ref="I2018" ca="1">_FV(A2018,"Low")</f>
        <v>27.330100000000002</v>
      </c>
      <c r="J2018" s="23" cm="1">
        <f t="array" aca="1" ref="J2018" ca="1">_FV(A2018,"High")</f>
        <v>27.559799999999999</v>
      </c>
      <c r="K2018" s="23" cm="1">
        <f t="array" aca="1" ref="K2018" ca="1">_FV(A2018,"Previous close",TRUE)</f>
        <v>27.32</v>
      </c>
      <c r="L2018" s="26"/>
      <c r="M2018" s="23" cm="1">
        <f t="array" aca="1" ref="M2018" ca="1">_FV(A2018,"52 week low",TRUE)</f>
        <v>24.392700000000001</v>
      </c>
      <c r="N2018" s="23" cm="1">
        <f t="array" aca="1" ref="N2018" ca="1">_FV(A2018,"52 week high",TRUE)</f>
        <v>28.9</v>
      </c>
      <c r="O2018" s="8" cm="1">
        <f t="array" aca="1" ref="O2018" ca="1">_FV(A2018,"Volume")</f>
        <v>60684</v>
      </c>
      <c r="P2018" s="7" cm="1">
        <f t="array" aca="1" ref="P2018" ca="1">_FV(A2018,"Volume average",TRUE)</f>
        <v>121601</v>
      </c>
      <c r="Q2018" t="s">
        <v>1641</v>
      </c>
      <c r="S2018" t="s">
        <v>5533</v>
      </c>
      <c r="T2018" s="25" cm="1">
        <f t="array" aca="1" ref="T2018" ca="1">_FV(A2018,"Expense ratio",TRUE)</f>
        <v>5.0000000000000001E-3</v>
      </c>
      <c r="U2018" s="24" cm="1">
        <f t="array" aca="1" ref="U2018" ca="1">_FV(A2018,"Market cap",TRUE)</f>
        <v>376745116.49000001</v>
      </c>
      <c r="V2018" s="4">
        <v>376745120</v>
      </c>
      <c r="W2018" s="4">
        <v>376745120</v>
      </c>
      <c r="Y2018" t="s">
        <v>5605</v>
      </c>
      <c r="Z2018" s="5">
        <v>27.25</v>
      </c>
      <c r="AA2018" s="5">
        <v>18.962036000000001</v>
      </c>
      <c r="AB2018" s="5">
        <v>3.1199999999999999E-2</v>
      </c>
      <c r="AC2018" s="4">
        <v>107671</v>
      </c>
      <c r="AE2018" s="5">
        <v>4.3651126674592264</v>
      </c>
      <c r="AF2018" s="5">
        <v>13.522756705876411</v>
      </c>
      <c r="AI2018" s="4">
        <v>107671</v>
      </c>
      <c r="AJ2018" s="5">
        <v>2936188.17</v>
      </c>
      <c r="AL2018" s="5">
        <v>28.9</v>
      </c>
      <c r="AM2018" s="5">
        <v>24.393000000000001</v>
      </c>
      <c r="AN2018" t="s">
        <v>90</v>
      </c>
      <c r="AO2018" t="str" cm="1">
        <f t="array" aca="1" ref="AO2018" ca="1">_FV(A2018,"Currency")</f>
        <v>USD</v>
      </c>
      <c r="AP2018" t="str" cm="1">
        <f t="array" aca="1" ref="AP2018" ca="1">_FV(A2018,"Exchange")</f>
        <v>NYSE Arca</v>
      </c>
      <c r="AQ2018" s="6" t="str" cm="1">
        <f t="array" aca="1" ref="AQ2018" ca="1">_FV(A2018,"Exchange abbreviation",TRUE)</f>
        <v>ARCX</v>
      </c>
      <c r="AR2018" t="str" cm="1">
        <f t="array" aca="1" ref="AR2018" ca="1">_FV(A2018,"Instrument type",TRUE)</f>
        <v>ETF</v>
      </c>
    </row>
    <row r="2019" spans="1:44" ht="18.75" customHeight="1" x14ac:dyDescent="0.25">
      <c r="A2019" t="e" vm="2032">
        <v>#VALUE!</v>
      </c>
      <c r="B2019" t="s">
        <v>5606</v>
      </c>
      <c r="C2019" t="s">
        <v>5607</v>
      </c>
      <c r="D2019" s="31" cm="1">
        <f t="array" aca="1" ref="D2019" ca="1">_FV(A2019,"Last trade time",TRUE)</f>
        <v>45824.840277812502</v>
      </c>
      <c r="E2019" s="23" cm="1">
        <f t="array" aca="1" ref="E2019" ca="1">_FV(A2019,"Price")</f>
        <v>43.93</v>
      </c>
      <c r="F2019" s="27" cm="1">
        <f t="array" aca="1" ref="F2019" ca="1">_FV(A2019,"Change (%)",TRUE)</f>
        <v>9.2420000000000002E-3</v>
      </c>
      <c r="G2019" s="26" cm="1">
        <f t="array" aca="1" ref="G2019" ca="1">_FV(A2019,"Change")</f>
        <v>0.40229999999999999</v>
      </c>
      <c r="H2019" s="23" cm="1">
        <f t="array" aca="1" ref="H2019" ca="1">_FV(A2019,"Open")</f>
        <v>43.77</v>
      </c>
      <c r="I2019" s="23" cm="1">
        <f t="array" aca="1" ref="I2019" ca="1">_FV(A2019,"Low")</f>
        <v>43.72</v>
      </c>
      <c r="J2019" s="23" cm="1">
        <f t="array" aca="1" ref="J2019" ca="1">_FV(A2019,"High")</f>
        <v>43.999200000000002</v>
      </c>
      <c r="K2019" s="23" cm="1">
        <f t="array" aca="1" ref="K2019" ca="1">_FV(A2019,"Previous close",TRUE)</f>
        <v>43.527700000000003</v>
      </c>
      <c r="L2019" s="26"/>
      <c r="M2019" s="23" cm="1">
        <f t="array" aca="1" ref="M2019" ca="1">_FV(A2019,"52 week low",TRUE)</f>
        <v>33.729999999999997</v>
      </c>
      <c r="N2019" s="23" cm="1">
        <f t="array" aca="1" ref="N2019" ca="1">_FV(A2019,"52 week high",TRUE)</f>
        <v>45.62</v>
      </c>
      <c r="O2019" s="8" cm="1">
        <f t="array" aca="1" ref="O2019" ca="1">_FV(A2019,"Volume")</f>
        <v>18060</v>
      </c>
      <c r="P2019" s="7" cm="1">
        <f t="array" aca="1" ref="P2019" ca="1">_FV(A2019,"Volume average",TRUE)</f>
        <v>54332</v>
      </c>
      <c r="Q2019" t="s">
        <v>464</v>
      </c>
      <c r="R2019" t="s">
        <v>2543</v>
      </c>
      <c r="T2019" s="25" cm="1">
        <f t="array" aca="1" ref="T2019" ca="1">_FV(A2019,"Expense ratio",TRUE)</f>
        <v>5.0000000000000001E-3</v>
      </c>
      <c r="U2019" s="24" cm="1">
        <f t="array" aca="1" ref="U2019" ca="1">_FV(A2019,"Market cap",TRUE)</f>
        <v>363390664.69</v>
      </c>
      <c r="V2019" s="16"/>
      <c r="W2019" s="16"/>
      <c r="Z2019" s="18"/>
      <c r="AA2019" s="20"/>
      <c r="AB2019" s="20"/>
      <c r="AC2019" s="21">
        <v>58502</v>
      </c>
      <c r="AE2019" s="18"/>
      <c r="AF2019" s="20"/>
      <c r="AI2019" s="21"/>
      <c r="AJ2019" s="18"/>
      <c r="AL2019" s="18"/>
      <c r="AM2019" s="18"/>
      <c r="AN2019" t="s">
        <v>73</v>
      </c>
      <c r="AO2019" t="str" cm="1">
        <f t="array" aca="1" ref="AO2019" ca="1">_FV(A2019,"Currency")</f>
        <v>USD</v>
      </c>
      <c r="AP2019" t="str" cm="1">
        <f t="array" aca="1" ref="AP2019" ca="1">_FV(A2019,"Exchange")</f>
        <v>NYSE Arca</v>
      </c>
      <c r="AQ2019" s="6" t="str" cm="1">
        <f t="array" aca="1" ref="AQ2019" ca="1">_FV(A2019,"Exchange abbreviation",TRUE)</f>
        <v>ARCX</v>
      </c>
      <c r="AR2019" t="str" cm="1">
        <f t="array" aca="1" ref="AR2019" ca="1">_FV(A2019,"Instrument type",TRUE)</f>
        <v>ETF</v>
      </c>
    </row>
    <row r="2020" spans="1:44" ht="18.75" customHeight="1" x14ac:dyDescent="0.25">
      <c r="A2020" t="e" vm="2033">
        <v>#VALUE!</v>
      </c>
      <c r="B2020" t="s">
        <v>5608</v>
      </c>
      <c r="C2020" t="s">
        <v>5609</v>
      </c>
      <c r="D2020" s="31" cm="1">
        <f t="array" aca="1" ref="D2020" ca="1">_FV(A2020,"Last trade time",TRUE)</f>
        <v>45824.911878286715</v>
      </c>
      <c r="E2020" s="23" cm="1">
        <f t="array" aca="1" ref="E2020" ca="1">_FV(A2020,"Price")</f>
        <v>73.150000000000006</v>
      </c>
      <c r="F2020" s="27" cm="1">
        <f t="array" aca="1" ref="F2020" ca="1">_FV(A2020,"Change (%)",TRUE)</f>
        <v>1.931E-3</v>
      </c>
      <c r="G2020" s="26" cm="1">
        <f t="array" aca="1" ref="G2020" ca="1">_FV(A2020,"Change")</f>
        <v>0.14099999999999999</v>
      </c>
      <c r="H2020" s="23" cm="1">
        <f t="array" aca="1" ref="H2020" ca="1">_FV(A2020,"Open")</f>
        <v>73.349999999999994</v>
      </c>
      <c r="I2020" s="23" cm="1">
        <f t="array" aca="1" ref="I2020" ca="1">_FV(A2020,"Low")</f>
        <v>73.099999999999994</v>
      </c>
      <c r="J2020" s="23" cm="1">
        <f t="array" aca="1" ref="J2020" ca="1">_FV(A2020,"High")</f>
        <v>73.73</v>
      </c>
      <c r="K2020" s="23" cm="1">
        <f t="array" aca="1" ref="K2020" ca="1">_FV(A2020,"Previous close",TRUE)</f>
        <v>73.009</v>
      </c>
      <c r="L2020" s="26"/>
      <c r="M2020" s="23" cm="1">
        <f t="array" aca="1" ref="M2020" ca="1">_FV(A2020,"52 week low",TRUE)</f>
        <v>59.84</v>
      </c>
      <c r="N2020" s="23" cm="1">
        <f t="array" aca="1" ref="N2020" ca="1">_FV(A2020,"52 week high",TRUE)</f>
        <v>75.045000000000002</v>
      </c>
      <c r="O2020" s="8" cm="1">
        <f t="array" aca="1" ref="O2020" ca="1">_FV(A2020,"Volume")</f>
        <v>3039775</v>
      </c>
      <c r="P2020" s="7" cm="1">
        <f t="array" aca="1" ref="P2020" ca="1">_FV(A2020,"Volume average",TRUE)</f>
        <v>4725562</v>
      </c>
      <c r="Q2020" t="s">
        <v>2542</v>
      </c>
      <c r="R2020" t="s">
        <v>2543</v>
      </c>
      <c r="S2020" t="s">
        <v>2067</v>
      </c>
      <c r="T2020" s="25" cm="1">
        <f t="array" aca="1" ref="T2020" ca="1">_FV(A2020,"Expense ratio",TRUE)</f>
        <v>5.0000000000000001E-3</v>
      </c>
      <c r="U2020" s="24" cm="1">
        <f t="array" aca="1" ref="U2020" ca="1">_FV(A2020,"Market cap",TRUE)</f>
        <v>15050817140.9</v>
      </c>
      <c r="V2020" s="4">
        <v>15050817536</v>
      </c>
      <c r="W2020" s="4">
        <v>15050817536</v>
      </c>
      <c r="Y2020" t="s">
        <v>5266</v>
      </c>
      <c r="Z2020" s="5">
        <v>73.748900000000006</v>
      </c>
      <c r="AA2020" s="5">
        <v>15.202508999999999</v>
      </c>
      <c r="AB2020" s="5">
        <v>2.12E-2</v>
      </c>
      <c r="AC2020" s="4">
        <v>5724703</v>
      </c>
      <c r="AE2020" s="5">
        <v>10.32681383128007</v>
      </c>
      <c r="AF2020" s="5">
        <v>9.2433030910406231</v>
      </c>
      <c r="AH2020" s="17">
        <v>227850000</v>
      </c>
      <c r="AI2020" s="4">
        <v>5724703</v>
      </c>
      <c r="AJ2020" s="5">
        <v>422597575.45999998</v>
      </c>
      <c r="AL2020" s="5">
        <v>75.05</v>
      </c>
      <c r="AM2020" s="5">
        <v>59.84</v>
      </c>
      <c r="AN2020" t="s">
        <v>82</v>
      </c>
      <c r="AO2020" t="str" cm="1">
        <f t="array" aca="1" ref="AO2020" ca="1">_FV(A2020,"Currency")</f>
        <v>USD</v>
      </c>
      <c r="AP2020" t="str" cm="1">
        <f t="array" aca="1" ref="AP2020" ca="1">_FV(A2020,"Exchange")</f>
        <v>NYSE Arca</v>
      </c>
      <c r="AQ2020" s="6" t="str" cm="1">
        <f t="array" aca="1" ref="AQ2020" ca="1">_FV(A2020,"Exchange abbreviation",TRUE)</f>
        <v>ARCX</v>
      </c>
      <c r="AR2020" t="str" cm="1">
        <f t="array" aca="1" ref="AR2020" ca="1">_FV(A2020,"Instrument type",TRUE)</f>
        <v>ETF</v>
      </c>
    </row>
    <row r="2021" spans="1:44" ht="18.75" customHeight="1" x14ac:dyDescent="0.25">
      <c r="A2021" t="e" vm="2034">
        <v>#VALUE!</v>
      </c>
      <c r="B2021" t="s">
        <v>5610</v>
      </c>
      <c r="C2021" t="s">
        <v>5611</v>
      </c>
      <c r="D2021" s="31" cm="1">
        <f t="array" aca="1" ref="D2021" ca="1">_FV(A2021,"Last trade time",TRUE)</f>
        <v>45824.878825300781</v>
      </c>
      <c r="E2021" s="23" cm="1">
        <f t="array" aca="1" ref="E2021" ca="1">_FV(A2021,"Price")</f>
        <v>39.619999999999997</v>
      </c>
      <c r="F2021" s="27" cm="1">
        <f t="array" aca="1" ref="F2021" ca="1">_FV(A2021,"Change (%)",TRUE)</f>
        <v>2.7769999999999997E-4</v>
      </c>
      <c r="G2021" s="26" cm="1">
        <f t="array" aca="1" ref="G2021" ca="1">_FV(A2021,"Change")</f>
        <v>1.0999999999999999E-2</v>
      </c>
      <c r="H2021" s="23" cm="1">
        <f t="array" aca="1" ref="H2021" ca="1">_FV(A2021,"Open")</f>
        <v>39.869999999999997</v>
      </c>
      <c r="I2021" s="23" cm="1">
        <f t="array" aca="1" ref="I2021" ca="1">_FV(A2021,"Low")</f>
        <v>39.619999999999997</v>
      </c>
      <c r="J2021" s="23" cm="1">
        <f t="array" aca="1" ref="J2021" ca="1">_FV(A2021,"High")</f>
        <v>39.99</v>
      </c>
      <c r="K2021" s="23" cm="1">
        <f t="array" aca="1" ref="K2021" ca="1">_FV(A2021,"Previous close",TRUE)</f>
        <v>39.609000000000002</v>
      </c>
      <c r="L2021" s="26"/>
      <c r="M2021" s="23" cm="1">
        <f t="array" aca="1" ref="M2021" ca="1">_FV(A2021,"52 week low",TRUE)</f>
        <v>32.76</v>
      </c>
      <c r="N2021" s="23" cm="1">
        <f t="array" aca="1" ref="N2021" ca="1">_FV(A2021,"52 week high",TRUE)</f>
        <v>40.78</v>
      </c>
      <c r="O2021" s="8" cm="1">
        <f t="array" aca="1" ref="O2021" ca="1">_FV(A2021,"Volume")</f>
        <v>1572198</v>
      </c>
      <c r="P2021" s="7" cm="1">
        <f t="array" aca="1" ref="P2021" ca="1">_FV(A2021,"Volume average",TRUE)</f>
        <v>1336092</v>
      </c>
      <c r="Q2021" t="s">
        <v>2613</v>
      </c>
      <c r="S2021" t="s">
        <v>2067</v>
      </c>
      <c r="T2021" s="25" cm="1">
        <f t="array" aca="1" ref="T2021" ca="1">_FV(A2021,"Expense ratio",TRUE)</f>
        <v>5.0000000000000001E-3</v>
      </c>
      <c r="U2021" s="24" cm="1">
        <f t="array" aca="1" ref="U2021" ca="1">_FV(A2021,"Market cap",TRUE)</f>
        <v>3064514364.3899999</v>
      </c>
      <c r="V2021" s="4">
        <v>3064514304</v>
      </c>
      <c r="W2021" s="4">
        <v>3064514304</v>
      </c>
      <c r="Y2021" t="s">
        <v>5266</v>
      </c>
      <c r="Z2021" s="5">
        <v>40.382750000000001</v>
      </c>
      <c r="AA2021" s="5">
        <v>18.217434000000001</v>
      </c>
      <c r="AB2021" s="5">
        <v>3.5299999999999998E-2</v>
      </c>
      <c r="AC2021" s="4">
        <v>1654774</v>
      </c>
      <c r="AE2021" s="5">
        <v>19.27853493967206</v>
      </c>
      <c r="AF2021" s="5">
        <v>15.32943284915549</v>
      </c>
      <c r="AH2021" s="17">
        <v>67800000</v>
      </c>
      <c r="AI2021" s="4">
        <v>1654774</v>
      </c>
      <c r="AJ2021" s="5">
        <v>66770130.900000013</v>
      </c>
      <c r="AL2021" s="5">
        <v>40.47</v>
      </c>
      <c r="AM2021" s="5">
        <v>32.76</v>
      </c>
      <c r="AN2021" t="s">
        <v>82</v>
      </c>
      <c r="AO2021" t="str" cm="1">
        <f t="array" aca="1" ref="AO2021" ca="1">_FV(A2021,"Currency")</f>
        <v>USD</v>
      </c>
      <c r="AP2021" t="str" cm="1">
        <f t="array" aca="1" ref="AP2021" ca="1">_FV(A2021,"Exchange")</f>
        <v>NYSE Arca</v>
      </c>
      <c r="AQ2021" s="6" t="str" cm="1">
        <f t="array" aca="1" ref="AQ2021" ca="1">_FV(A2021,"Exchange abbreviation",TRUE)</f>
        <v>ARCX</v>
      </c>
      <c r="AR2021" t="str" cm="1">
        <f t="array" aca="1" ref="AR2021" ca="1">_FV(A2021,"Instrument type",TRUE)</f>
        <v>ETF</v>
      </c>
    </row>
    <row r="2022" spans="1:44" ht="18.75" customHeight="1" x14ac:dyDescent="0.25">
      <c r="A2022" t="e" vm="2035">
        <v>#VALUE!</v>
      </c>
      <c r="B2022" t="s">
        <v>5612</v>
      </c>
      <c r="C2022" t="s">
        <v>5613</v>
      </c>
      <c r="D2022" s="31" cm="1">
        <f t="array" aca="1" ref="D2022" ca="1">_FV(A2022,"Last trade time",TRUE)</f>
        <v>45824.84027780078</v>
      </c>
      <c r="E2022" s="23" cm="1">
        <f t="array" aca="1" ref="E2022" ca="1">_FV(A2022,"Price")</f>
        <v>41.99</v>
      </c>
      <c r="F2022" s="27" cm="1">
        <f t="array" aca="1" ref="F2022" ca="1">_FV(A2022,"Change (%)",TRUE)</f>
        <v>2.3820000000000002E-4</v>
      </c>
      <c r="G2022" s="26" cm="1">
        <f t="array" aca="1" ref="G2022" ca="1">_FV(A2022,"Change")</f>
        <v>0.01</v>
      </c>
      <c r="H2022" s="23" cm="1">
        <f t="array" aca="1" ref="H2022" ca="1">_FV(A2022,"Open")</f>
        <v>42.24</v>
      </c>
      <c r="I2022" s="23" cm="1">
        <f t="array" aca="1" ref="I2022" ca="1">_FV(A2022,"Low")</f>
        <v>41.99</v>
      </c>
      <c r="J2022" s="23" cm="1">
        <f t="array" aca="1" ref="J2022" ca="1">_FV(A2022,"High")</f>
        <v>42.87</v>
      </c>
      <c r="K2022" s="23" cm="1">
        <f t="array" aca="1" ref="K2022" ca="1">_FV(A2022,"Previous close",TRUE)</f>
        <v>41.98</v>
      </c>
      <c r="L2022" s="26"/>
      <c r="M2022" s="23" cm="1">
        <f t="array" aca="1" ref="M2022" ca="1">_FV(A2022,"52 week low",TRUE)</f>
        <v>34.28</v>
      </c>
      <c r="N2022" s="23" cm="1">
        <f t="array" aca="1" ref="N2022" ca="1">_FV(A2022,"52 week high",TRUE)</f>
        <v>42.87</v>
      </c>
      <c r="O2022" s="8" cm="1">
        <f t="array" aca="1" ref="O2022" ca="1">_FV(A2022,"Volume")</f>
        <v>28099</v>
      </c>
      <c r="P2022" s="7" cm="1">
        <f t="array" aca="1" ref="P2022" ca="1">_FV(A2022,"Volume average",TRUE)</f>
        <v>73098</v>
      </c>
      <c r="Q2022" t="s">
        <v>703</v>
      </c>
      <c r="S2022" t="s">
        <v>5557</v>
      </c>
      <c r="T2022" s="25" cm="1">
        <f t="array" aca="1" ref="T2022" ca="1">_FV(A2022,"Expense ratio",TRUE)</f>
        <v>5.0000000000000001E-3</v>
      </c>
      <c r="U2022" s="24" cm="1">
        <f t="array" aca="1" ref="U2022" ca="1">_FV(A2022,"Market cap",TRUE)</f>
        <v>110969060.40000001</v>
      </c>
      <c r="V2022" s="4">
        <v>110969056</v>
      </c>
      <c r="W2022" s="4">
        <v>110969056</v>
      </c>
      <c r="Y2022" t="s">
        <v>1209</v>
      </c>
      <c r="Z2022" s="5">
        <v>41.4666</v>
      </c>
      <c r="AA2022" s="5">
        <v>16.997171000000002</v>
      </c>
      <c r="AB2022" s="20"/>
      <c r="AC2022" s="4">
        <v>56828</v>
      </c>
      <c r="AE2022" s="5">
        <v>20.57279429538179</v>
      </c>
      <c r="AF2022" s="20"/>
      <c r="AI2022" s="4">
        <v>56828</v>
      </c>
      <c r="AJ2022" s="5">
        <v>2368022.7599999998</v>
      </c>
      <c r="AL2022" s="5">
        <v>42.86</v>
      </c>
      <c r="AM2022" s="5">
        <v>34.28</v>
      </c>
      <c r="AN2022" t="s">
        <v>90</v>
      </c>
      <c r="AO2022" t="str" cm="1">
        <f t="array" aca="1" ref="AO2022" ca="1">_FV(A2022,"Currency")</f>
        <v>USD</v>
      </c>
      <c r="AP2022" t="str" cm="1">
        <f t="array" aca="1" ref="AP2022" ca="1">_FV(A2022,"Exchange")</f>
        <v>New York Stock Exchange</v>
      </c>
      <c r="AQ2022" s="6" t="str" cm="1">
        <f t="array" aca="1" ref="AQ2022" ca="1">_FV(A2022,"Exchange abbreviation",TRUE)</f>
        <v>XNYS</v>
      </c>
      <c r="AR2022" t="str" cm="1">
        <f t="array" aca="1" ref="AR2022" ca="1">_FV(A2022,"Instrument type",TRUE)</f>
        <v>ETF</v>
      </c>
    </row>
    <row r="2023" spans="1:44" ht="18.75" customHeight="1" x14ac:dyDescent="0.25">
      <c r="A2023" t="e" vm="2036">
        <v>#VALUE!</v>
      </c>
      <c r="B2023" t="s">
        <v>5614</v>
      </c>
      <c r="C2023" t="s">
        <v>5615</v>
      </c>
      <c r="D2023" s="31" cm="1">
        <f t="array" aca="1" ref="D2023" ca="1">_FV(A2023,"Last trade time",TRUE)</f>
        <v>45824.843750265623</v>
      </c>
      <c r="E2023" s="23" cm="1">
        <f t="array" aca="1" ref="E2023" ca="1">_FV(A2023,"Price")</f>
        <v>18.649999999999999</v>
      </c>
      <c r="F2023" s="27" cm="1">
        <f t="array" aca="1" ref="F2023" ca="1">_FV(A2023,"Change (%)",TRUE)</f>
        <v>4.8170000000000001E-3</v>
      </c>
      <c r="G2023" s="26" cm="1">
        <f t="array" aca="1" ref="G2023" ca="1">_FV(A2023,"Change")</f>
        <v>8.9399999999999993E-2</v>
      </c>
      <c r="H2023" s="23" cm="1">
        <f t="array" aca="1" ref="H2023" ca="1">_FV(A2023,"Open")</f>
        <v>18.72</v>
      </c>
      <c r="I2023" s="23" cm="1">
        <f t="array" aca="1" ref="I2023" ca="1">_FV(A2023,"Low")</f>
        <v>18.59</v>
      </c>
      <c r="J2023" s="23" cm="1">
        <f t="array" aca="1" ref="J2023" ca="1">_FV(A2023,"High")</f>
        <v>18.72</v>
      </c>
      <c r="K2023" s="23" cm="1">
        <f t="array" aca="1" ref="K2023" ca="1">_FV(A2023,"Previous close",TRUE)</f>
        <v>18.560600000000001</v>
      </c>
      <c r="L2023" s="26"/>
      <c r="M2023" s="23" cm="1">
        <f t="array" aca="1" ref="M2023" ca="1">_FV(A2023,"52 week low",TRUE)</f>
        <v>15.53</v>
      </c>
      <c r="N2023" s="23" cm="1">
        <f t="array" aca="1" ref="N2023" ca="1">_FV(A2023,"52 week high",TRUE)</f>
        <v>18.93</v>
      </c>
      <c r="O2023" s="8" cm="1">
        <f t="array" aca="1" ref="O2023" ca="1">_FV(A2023,"Volume")</f>
        <v>1308</v>
      </c>
      <c r="P2023" s="7" cm="1">
        <f t="array" aca="1" ref="P2023" ca="1">_FV(A2023,"Volume average",TRUE)</f>
        <v>1737</v>
      </c>
      <c r="Q2023" t="s">
        <v>464</v>
      </c>
      <c r="T2023" s="25" cm="1">
        <f t="array" aca="1" ref="T2023" ca="1">_FV(A2023,"Expense ratio",TRUE)</f>
        <v>5.0000000000000001E-3</v>
      </c>
      <c r="U2023" s="24" cm="1">
        <f t="array" aca="1" ref="U2023" ca="1">_FV(A2023,"Market cap",TRUE)</f>
        <v>10635221.289999999</v>
      </c>
      <c r="V2023" s="16"/>
      <c r="W2023" s="16"/>
      <c r="X2023" t="s">
        <v>5616</v>
      </c>
      <c r="Z2023" s="18"/>
      <c r="AA2023" s="20"/>
      <c r="AB2023" s="20"/>
      <c r="AC2023" s="21">
        <v>1738</v>
      </c>
      <c r="AE2023" s="18"/>
      <c r="AF2023" s="20"/>
      <c r="AI2023" s="21"/>
      <c r="AJ2023" s="18"/>
      <c r="AL2023" s="18"/>
      <c r="AM2023" s="18"/>
      <c r="AN2023" t="s">
        <v>73</v>
      </c>
      <c r="AO2023" t="str" cm="1">
        <f t="array" aca="1" ref="AO2023" ca="1">_FV(A2023,"Currency")</f>
        <v>USD</v>
      </c>
      <c r="AP2023" t="str" cm="1">
        <f t="array" aca="1" ref="AP2023" ca="1">_FV(A2023,"Exchange")</f>
        <v>Nasdaq Stock Market</v>
      </c>
      <c r="AQ2023" s="6" t="str" cm="1">
        <f t="array" aca="1" ref="AQ2023" ca="1">_FV(A2023,"Exchange abbreviation",TRUE)</f>
        <v>XNAS</v>
      </c>
      <c r="AR2023" t="str" cm="1">
        <f t="array" aca="1" ref="AR2023" ca="1">_FV(A2023,"Instrument type",TRUE)</f>
        <v>ETF</v>
      </c>
    </row>
    <row r="2024" spans="1:44" ht="18.75" customHeight="1" x14ac:dyDescent="0.25">
      <c r="A2024" t="e" vm="2037">
        <v>#VALUE!</v>
      </c>
      <c r="B2024" t="s">
        <v>5617</v>
      </c>
      <c r="C2024" t="s">
        <v>5618</v>
      </c>
      <c r="D2024" s="31" cm="1">
        <f t="array" aca="1" ref="D2024" ca="1">_FV(A2024,"Last trade time",TRUE)</f>
        <v>45824.843750046093</v>
      </c>
      <c r="E2024" s="23" cm="1">
        <f t="array" aca="1" ref="E2024" ca="1">_FV(A2024,"Price")</f>
        <v>68.209999999999994</v>
      </c>
      <c r="F2024" s="27" cm="1">
        <f t="array" aca="1" ref="F2024" ca="1">_FV(A2024,"Change (%)",TRUE)</f>
        <v>8.7250000000000001E-3</v>
      </c>
      <c r="G2024" s="26" cm="1">
        <f t="array" aca="1" ref="G2024" ca="1">_FV(A2024,"Change")</f>
        <v>0.59</v>
      </c>
      <c r="H2024" s="23" cm="1">
        <f t="array" aca="1" ref="H2024" ca="1">_FV(A2024,"Open")</f>
        <v>68.040000000000006</v>
      </c>
      <c r="I2024" s="23" cm="1">
        <f t="array" aca="1" ref="I2024" ca="1">_FV(A2024,"Low")</f>
        <v>68.023499999999999</v>
      </c>
      <c r="J2024" s="23" cm="1">
        <f t="array" aca="1" ref="J2024" ca="1">_FV(A2024,"High")</f>
        <v>68.39</v>
      </c>
      <c r="K2024" s="23" cm="1">
        <f t="array" aca="1" ref="K2024" ca="1">_FV(A2024,"Previous close",TRUE)</f>
        <v>67.62</v>
      </c>
      <c r="L2024" s="26"/>
      <c r="M2024" s="23" cm="1">
        <f t="array" aca="1" ref="M2024" ca="1">_FV(A2024,"52 week low",TRUE)</f>
        <v>55.459000000000003</v>
      </c>
      <c r="N2024" s="23" cm="1">
        <f t="array" aca="1" ref="N2024" ca="1">_FV(A2024,"52 week high",TRUE)</f>
        <v>70.16</v>
      </c>
      <c r="O2024" s="8" cm="1">
        <f t="array" aca="1" ref="O2024" ca="1">_FV(A2024,"Volume")</f>
        <v>63950</v>
      </c>
      <c r="P2024" s="7" cm="1">
        <f t="array" aca="1" ref="P2024" ca="1">_FV(A2024,"Volume average",TRUE)</f>
        <v>98527</v>
      </c>
      <c r="Q2024" t="s">
        <v>50</v>
      </c>
      <c r="S2024" t="s">
        <v>3504</v>
      </c>
      <c r="T2024" s="25" cm="1">
        <f t="array" aca="1" ref="T2024" ca="1">_FV(A2024,"Expense ratio",TRUE)</f>
        <v>5.0000000000000001E-3</v>
      </c>
      <c r="U2024" s="24" cm="1">
        <f t="array" aca="1" ref="U2024" ca="1">_FV(A2024,"Market cap",TRUE)</f>
        <v>1466925596.1900001</v>
      </c>
      <c r="V2024" s="4">
        <v>1466925568</v>
      </c>
      <c r="W2024" s="4">
        <v>1466925568</v>
      </c>
      <c r="Y2024" t="s">
        <v>5619</v>
      </c>
      <c r="Z2024" s="5">
        <v>68.4011</v>
      </c>
      <c r="AA2024" s="5">
        <v>24.560673000000001</v>
      </c>
      <c r="AB2024" s="5">
        <v>7.0999996000000003E-3</v>
      </c>
      <c r="AC2024" s="4">
        <v>147993</v>
      </c>
      <c r="AE2024" s="5">
        <v>1.518304016720617</v>
      </c>
      <c r="AF2024" s="5">
        <v>13.10991563425139</v>
      </c>
      <c r="AI2024" s="4">
        <v>147993</v>
      </c>
      <c r="AJ2024" s="5">
        <v>10127160.99</v>
      </c>
      <c r="AL2024" s="5">
        <v>70.16</v>
      </c>
      <c r="AM2024" s="5">
        <v>55.459000000000003</v>
      </c>
      <c r="AN2024" t="s">
        <v>82</v>
      </c>
      <c r="AO2024" t="str" cm="1">
        <f t="array" aca="1" ref="AO2024" ca="1">_FV(A2024,"Currency")</f>
        <v>USD</v>
      </c>
      <c r="AP2024" t="str" cm="1">
        <f t="array" aca="1" ref="AP2024" ca="1">_FV(A2024,"Exchange")</f>
        <v>Nasdaq Stock Market</v>
      </c>
      <c r="AQ2024" s="6" t="str" cm="1">
        <f t="array" aca="1" ref="AQ2024" ca="1">_FV(A2024,"Exchange abbreviation",TRUE)</f>
        <v>XNAS</v>
      </c>
      <c r="AR2024" t="str" cm="1">
        <f t="array" aca="1" ref="AR2024" ca="1">_FV(A2024,"Instrument type",TRUE)</f>
        <v>ETF</v>
      </c>
    </row>
    <row r="2025" spans="1:44" ht="18.75" customHeight="1" x14ac:dyDescent="0.25">
      <c r="A2025" t="e" vm="2038">
        <v>#VALUE!</v>
      </c>
      <c r="B2025" t="s">
        <v>5620</v>
      </c>
      <c r="C2025" t="s">
        <v>5621</v>
      </c>
      <c r="D2025" s="31" cm="1">
        <f t="array" aca="1" ref="D2025" ca="1">_FV(A2025,"Last trade time",TRUE)</f>
        <v>45824.840277812502</v>
      </c>
      <c r="E2025" s="23" cm="1">
        <f t="array" aca="1" ref="E2025" ca="1">_FV(A2025,"Price")</f>
        <v>34.299999999999997</v>
      </c>
      <c r="F2025" s="27" cm="1">
        <f t="array" aca="1" ref="F2025" ca="1">_FV(A2025,"Change (%)",TRUE)</f>
        <v>8.9480000000000011E-3</v>
      </c>
      <c r="G2025" s="26" cm="1">
        <f t="array" aca="1" ref="G2025" ca="1">_FV(A2025,"Change")</f>
        <v>0.30420000000000003</v>
      </c>
      <c r="H2025" s="23" cm="1">
        <f t="array" aca="1" ref="H2025" ca="1">_FV(A2025,"Open")</f>
        <v>34.46</v>
      </c>
      <c r="I2025" s="23" cm="1">
        <f t="array" aca="1" ref="I2025" ca="1">_FV(A2025,"Low")</f>
        <v>34.2866</v>
      </c>
      <c r="J2025" s="23" cm="1">
        <f t="array" aca="1" ref="J2025" ca="1">_FV(A2025,"High")</f>
        <v>34.61</v>
      </c>
      <c r="K2025" s="23" cm="1">
        <f t="array" aca="1" ref="K2025" ca="1">_FV(A2025,"Previous close",TRUE)</f>
        <v>33.995800000000003</v>
      </c>
      <c r="L2025" s="26"/>
      <c r="M2025" s="23" cm="1">
        <f t="array" aca="1" ref="M2025" ca="1">_FV(A2025,"52 week low",TRUE)</f>
        <v>27.966200000000001</v>
      </c>
      <c r="N2025" s="23" cm="1">
        <f t="array" aca="1" ref="N2025" ca="1">_FV(A2025,"52 week high",TRUE)</f>
        <v>34.61</v>
      </c>
      <c r="O2025" s="8" cm="1">
        <f t="array" aca="1" ref="O2025" ca="1">_FV(A2025,"Volume")</f>
        <v>20086</v>
      </c>
      <c r="P2025" s="7" cm="1">
        <f t="array" aca="1" ref="P2025" ca="1">_FV(A2025,"Volume average",TRUE)</f>
        <v>39183</v>
      </c>
      <c r="Q2025" t="s">
        <v>2582</v>
      </c>
      <c r="S2025" t="s">
        <v>2249</v>
      </c>
      <c r="T2025" s="25" cm="1">
        <f t="array" aca="1" ref="T2025" ca="1">_FV(A2025,"Expense ratio",TRUE)</f>
        <v>5.0000000000000001E-3</v>
      </c>
      <c r="U2025" s="24" cm="1">
        <f t="array" aca="1" ref="U2025" ca="1">_FV(A2025,"Market cap",TRUE)</f>
        <v>333927428.87</v>
      </c>
      <c r="V2025" s="4">
        <v>333927424</v>
      </c>
      <c r="W2025" s="4">
        <v>333927424</v>
      </c>
      <c r="Y2025" t="s">
        <v>5622</v>
      </c>
      <c r="Z2025" s="5">
        <v>33.61</v>
      </c>
      <c r="AA2025" s="5">
        <v>12.474618</v>
      </c>
      <c r="AB2025" s="5">
        <v>4.5400000000000003E-2</v>
      </c>
      <c r="AC2025" s="4">
        <v>41217</v>
      </c>
      <c r="AE2025" s="5">
        <v>18.463449739101261</v>
      </c>
      <c r="AF2025" s="5">
        <v>13.27415107462893</v>
      </c>
      <c r="AI2025" s="4">
        <v>41217</v>
      </c>
      <c r="AJ2025" s="5">
        <v>1388402.8884000001</v>
      </c>
      <c r="AL2025" s="5">
        <v>33.979999999999997</v>
      </c>
      <c r="AM2025" s="5">
        <v>27.97</v>
      </c>
      <c r="AN2025" t="s">
        <v>90</v>
      </c>
      <c r="AO2025" t="str" cm="1">
        <f t="array" aca="1" ref="AO2025" ca="1">_FV(A2025,"Currency")</f>
        <v>USD</v>
      </c>
      <c r="AP2025" t="str" cm="1">
        <f t="array" aca="1" ref="AP2025" ca="1">_FV(A2025,"Exchange")</f>
        <v>NYSE Arca</v>
      </c>
      <c r="AQ2025" s="6" t="str" cm="1">
        <f t="array" aca="1" ref="AQ2025" ca="1">_FV(A2025,"Exchange abbreviation",TRUE)</f>
        <v>ARCX</v>
      </c>
      <c r="AR2025" t="str" cm="1">
        <f t="array" aca="1" ref="AR2025" ca="1">_FV(A2025,"Instrument type",TRUE)</f>
        <v>ETF</v>
      </c>
    </row>
    <row r="2026" spans="1:44" ht="18.75" customHeight="1" x14ac:dyDescent="0.25">
      <c r="A2026" t="e" vm="2039">
        <v>#VALUE!</v>
      </c>
      <c r="B2026" t="s">
        <v>5623</v>
      </c>
      <c r="C2026" t="s">
        <v>5624</v>
      </c>
      <c r="D2026" s="31" cm="1">
        <f t="array" aca="1" ref="D2026" ca="1">_FV(A2026,"Last trade time",TRUE)</f>
        <v>45824.889825335158</v>
      </c>
      <c r="E2026" s="23" cm="1">
        <f t="array" aca="1" ref="E2026" ca="1">_FV(A2026,"Price")</f>
        <v>10.69</v>
      </c>
      <c r="F2026" s="27" cm="1">
        <f t="array" aca="1" ref="F2026" ca="1">_FV(A2026,"Change (%)",TRUE)</f>
        <v>1.0397E-2</v>
      </c>
      <c r="G2026" s="26" cm="1">
        <f t="array" aca="1" ref="G2026" ca="1">_FV(A2026,"Change")</f>
        <v>0.11</v>
      </c>
      <c r="H2026" s="23" cm="1">
        <f t="array" aca="1" ref="H2026" ca="1">_FV(A2026,"Open")</f>
        <v>10.73</v>
      </c>
      <c r="I2026" s="23" cm="1">
        <f t="array" aca="1" ref="I2026" ca="1">_FV(A2026,"Low")</f>
        <v>10.67</v>
      </c>
      <c r="J2026" s="23" cm="1">
        <f t="array" aca="1" ref="J2026" ca="1">_FV(A2026,"High")</f>
        <v>10.99</v>
      </c>
      <c r="K2026" s="23" cm="1">
        <f t="array" aca="1" ref="K2026" ca="1">_FV(A2026,"Previous close",TRUE)</f>
        <v>10.58</v>
      </c>
      <c r="L2026" s="26"/>
      <c r="M2026" s="23" cm="1">
        <f t="array" aca="1" ref="M2026" ca="1">_FV(A2026,"52 week low",TRUE)</f>
        <v>8.16</v>
      </c>
      <c r="N2026" s="23" cm="1">
        <f t="array" aca="1" ref="N2026" ca="1">_FV(A2026,"52 week high",TRUE)</f>
        <v>11.91</v>
      </c>
      <c r="O2026" s="8" cm="1">
        <f t="array" aca="1" ref="O2026" ca="1">_FV(A2026,"Volume")</f>
        <v>81265</v>
      </c>
      <c r="P2026" s="7" cm="1">
        <f t="array" aca="1" ref="P2026" ca="1">_FV(A2026,"Volume average",TRUE)</f>
        <v>29122</v>
      </c>
      <c r="Q2026" t="s">
        <v>490</v>
      </c>
      <c r="T2026" s="25" cm="1">
        <f t="array" aca="1" ref="T2026" ca="1">_FV(A2026,"Expense ratio",TRUE)</f>
        <v>5.0000000000000001E-3</v>
      </c>
      <c r="U2026" s="24" cm="1">
        <f t="array" aca="1" ref="U2026" ca="1">_FV(A2026,"Market cap",TRUE)</f>
        <v>37944583.890000001</v>
      </c>
      <c r="V2026" s="16"/>
      <c r="W2026" s="16"/>
      <c r="Z2026" s="18"/>
      <c r="AA2026" s="20"/>
      <c r="AB2026" s="20"/>
      <c r="AC2026" s="21">
        <v>24623</v>
      </c>
      <c r="AE2026" s="18"/>
      <c r="AF2026" s="20"/>
      <c r="AI2026" s="21"/>
      <c r="AJ2026" s="18"/>
      <c r="AL2026" s="18"/>
      <c r="AM2026" s="18"/>
      <c r="AN2026" t="s">
        <v>73</v>
      </c>
      <c r="AO2026" t="str" cm="1">
        <f t="array" aca="1" ref="AO2026" ca="1">_FV(A2026,"Currency")</f>
        <v>USD</v>
      </c>
      <c r="AP2026" t="str" cm="1">
        <f t="array" aca="1" ref="AP2026" ca="1">_FV(A2026,"Exchange")</f>
        <v>Nasdaq Stock Market</v>
      </c>
      <c r="AQ2026" s="6" t="str" cm="1">
        <f t="array" aca="1" ref="AQ2026" ca="1">_FV(A2026,"Exchange abbreviation",TRUE)</f>
        <v>XNAS</v>
      </c>
      <c r="AR2026" t="str" cm="1">
        <f t="array" aca="1" ref="AR2026" ca="1">_FV(A2026,"Instrument type",TRUE)</f>
        <v>ETF</v>
      </c>
    </row>
    <row r="2027" spans="1:44" ht="18.75" customHeight="1" x14ac:dyDescent="0.25">
      <c r="A2027" t="e" vm="2040">
        <v>#VALUE!</v>
      </c>
      <c r="B2027" t="s">
        <v>5625</v>
      </c>
      <c r="C2027" t="s">
        <v>5626</v>
      </c>
      <c r="D2027" s="31" cm="1">
        <f t="array" aca="1" ref="D2027" ca="1">_FV(A2027,"Last trade time",TRUE)</f>
        <v>45824.840277812502</v>
      </c>
      <c r="E2027" s="23" cm="1">
        <f t="array" aca="1" ref="E2027" ca="1">_FV(A2027,"Price")</f>
        <v>23.86</v>
      </c>
      <c r="F2027" s="27" cm="1">
        <f t="array" aca="1" ref="F2027" ca="1">_FV(A2027,"Change (%)",TRUE)</f>
        <v>1.2590000000000001E-3</v>
      </c>
      <c r="G2027" s="26" cm="1">
        <f t="array" aca="1" ref="G2027" ca="1">_FV(A2027,"Change")</f>
        <v>0.03</v>
      </c>
      <c r="H2027" s="23" cm="1">
        <f t="array" aca="1" ref="H2027" ca="1">_FV(A2027,"Open")</f>
        <v>23.91</v>
      </c>
      <c r="I2027" s="23" cm="1">
        <f t="array" aca="1" ref="I2027" ca="1">_FV(A2027,"Low")</f>
        <v>23.85</v>
      </c>
      <c r="J2027" s="23" cm="1">
        <f t="array" aca="1" ref="J2027" ca="1">_FV(A2027,"High")</f>
        <v>23.95</v>
      </c>
      <c r="K2027" s="23" cm="1">
        <f t="array" aca="1" ref="K2027" ca="1">_FV(A2027,"Previous close",TRUE)</f>
        <v>23.83</v>
      </c>
      <c r="L2027" s="26"/>
      <c r="M2027" s="23" cm="1">
        <f t="array" aca="1" ref="M2027" ca="1">_FV(A2027,"52 week low",TRUE)</f>
        <v>20.990100000000002</v>
      </c>
      <c r="N2027" s="23" cm="1">
        <f t="array" aca="1" ref="N2027" ca="1">_FV(A2027,"52 week high",TRUE)</f>
        <v>23.95</v>
      </c>
      <c r="O2027" s="8" cm="1">
        <f t="array" aca="1" ref="O2027" ca="1">_FV(A2027,"Volume")</f>
        <v>46748</v>
      </c>
      <c r="P2027" s="7" cm="1">
        <f t="array" aca="1" ref="P2027" ca="1">_FV(A2027,"Volume average",TRUE)</f>
        <v>76704</v>
      </c>
      <c r="Q2027" t="s">
        <v>464</v>
      </c>
      <c r="T2027" s="25" cm="1">
        <f t="array" aca="1" ref="T2027" ca="1">_FV(A2027,"Expense ratio",TRUE)</f>
        <v>5.0000000000000001E-3</v>
      </c>
      <c r="U2027" s="24" cm="1">
        <f t="array" aca="1" ref="U2027" ca="1">_FV(A2027,"Market cap",TRUE)</f>
        <v>153289172.25</v>
      </c>
      <c r="V2027" s="16"/>
      <c r="W2027" s="16"/>
      <c r="Z2027" s="18"/>
      <c r="AB2027" s="20"/>
      <c r="AC2027" s="21">
        <v>78049</v>
      </c>
      <c r="AE2027" s="18"/>
      <c r="AF2027" s="20"/>
      <c r="AI2027" s="21"/>
      <c r="AJ2027" s="18"/>
      <c r="AL2027" s="18"/>
      <c r="AM2027" s="18"/>
      <c r="AN2027" t="s">
        <v>73</v>
      </c>
      <c r="AO2027" t="str" cm="1">
        <f t="array" aca="1" ref="AO2027" ca="1">_FV(A2027,"Currency")</f>
        <v>USD</v>
      </c>
      <c r="AP2027" t="str" cm="1">
        <f t="array" aca="1" ref="AP2027" ca="1">_FV(A2027,"Exchange")</f>
        <v>NYSE Arca</v>
      </c>
      <c r="AQ2027" s="6" t="str" cm="1">
        <f t="array" aca="1" ref="AQ2027" ca="1">_FV(A2027,"Exchange abbreviation",TRUE)</f>
        <v>ARCX</v>
      </c>
      <c r="AR2027" t="str" cm="1">
        <f t="array" aca="1" ref="AR2027" ca="1">_FV(A2027,"Instrument type",TRUE)</f>
        <v>ETF</v>
      </c>
    </row>
    <row r="2028" spans="1:44" ht="18.75" customHeight="1" x14ac:dyDescent="0.25">
      <c r="A2028" t="e" vm="2041">
        <v>#VALUE!</v>
      </c>
      <c r="B2028" t="s">
        <v>5627</v>
      </c>
      <c r="C2028" t="s">
        <v>5628</v>
      </c>
      <c r="D2028" s="31" cm="1">
        <f t="array" aca="1" ref="D2028" ca="1">_FV(A2028,"Last trade time",TRUE)</f>
        <v>45824.928387719534</v>
      </c>
      <c r="E2028" s="23" cm="1">
        <f t="array" aca="1" ref="E2028" ca="1">_FV(A2028,"Price")</f>
        <v>52.48</v>
      </c>
      <c r="F2028" s="27" cm="1">
        <f t="array" aca="1" ref="F2028" ca="1">_FV(A2028,"Change (%)",TRUE)</f>
        <v>1.0008E-2</v>
      </c>
      <c r="G2028" s="26" cm="1">
        <f t="array" aca="1" ref="G2028" ca="1">_FV(A2028,"Change")</f>
        <v>0.52</v>
      </c>
      <c r="H2028" s="23" cm="1">
        <f t="array" aca="1" ref="H2028" ca="1">_FV(A2028,"Open")</f>
        <v>52.18</v>
      </c>
      <c r="I2028" s="23" cm="1">
        <f t="array" aca="1" ref="I2028" ca="1">_FV(A2028,"Low")</f>
        <v>52.179099999999998</v>
      </c>
      <c r="J2028" s="23" cm="1">
        <f t="array" aca="1" ref="J2028" ca="1">_FV(A2028,"High")</f>
        <v>52.580800000000004</v>
      </c>
      <c r="K2028" s="23" cm="1">
        <f t="array" aca="1" ref="K2028" ca="1">_FV(A2028,"Previous close",TRUE)</f>
        <v>51.96</v>
      </c>
      <c r="L2028" s="26"/>
      <c r="M2028" s="23" cm="1">
        <f t="array" aca="1" ref="M2028" ca="1">_FV(A2028,"52 week low",TRUE)</f>
        <v>42.1</v>
      </c>
      <c r="N2028" s="23" cm="1">
        <f t="array" aca="1" ref="N2028" ca="1">_FV(A2028,"52 week high",TRUE)</f>
        <v>55.15</v>
      </c>
      <c r="O2028" s="8" cm="1">
        <f t="array" aca="1" ref="O2028" ca="1">_FV(A2028,"Volume")</f>
        <v>102074</v>
      </c>
      <c r="P2028" s="7" cm="1">
        <f t="array" aca="1" ref="P2028" ca="1">_FV(A2028,"Volume average",TRUE)</f>
        <v>56460</v>
      </c>
      <c r="Q2028" t="s">
        <v>50</v>
      </c>
      <c r="S2028" t="s">
        <v>4194</v>
      </c>
      <c r="T2028" s="25" cm="1">
        <f t="array" aca="1" ref="T2028" ca="1">_FV(A2028,"Expense ratio",TRUE)</f>
        <v>5.0000000000000001E-3</v>
      </c>
      <c r="U2028" s="24" cm="1">
        <f t="array" aca="1" ref="U2028" ca="1">_FV(A2028,"Market cap",TRUE)</f>
        <v>596794718.07000005</v>
      </c>
      <c r="V2028" s="4">
        <v>596794688</v>
      </c>
      <c r="W2028" s="4">
        <v>596794688</v>
      </c>
      <c r="Y2028" t="s">
        <v>3115</v>
      </c>
      <c r="Z2028" s="5">
        <v>51.857599999999998</v>
      </c>
      <c r="AA2028" s="5">
        <v>25.587105000000001</v>
      </c>
      <c r="AB2028" s="5">
        <v>6.8999999999999999E-3</v>
      </c>
      <c r="AC2028" s="4">
        <v>70777</v>
      </c>
      <c r="AE2028" s="5">
        <v>-0.41606014805272151</v>
      </c>
      <c r="AF2028" s="5">
        <v>6.5196479905058613</v>
      </c>
      <c r="AI2028" s="4">
        <v>70777</v>
      </c>
      <c r="AJ2028" s="5">
        <v>3669079.68</v>
      </c>
      <c r="AL2028" s="5">
        <v>55.15</v>
      </c>
      <c r="AM2028" s="5">
        <v>42.1</v>
      </c>
      <c r="AN2028" t="s">
        <v>90</v>
      </c>
      <c r="AO2028" t="str" cm="1">
        <f t="array" aca="1" ref="AO2028" ca="1">_FV(A2028,"Currency")</f>
        <v>USD</v>
      </c>
      <c r="AP2028" t="str" cm="1">
        <f t="array" aca="1" ref="AP2028" ca="1">_FV(A2028,"Exchange")</f>
        <v>Nasdaq Stock Market</v>
      </c>
      <c r="AQ2028" s="6" t="str" cm="1">
        <f t="array" aca="1" ref="AQ2028" ca="1">_FV(A2028,"Exchange abbreviation",TRUE)</f>
        <v>XNAS</v>
      </c>
      <c r="AR2028" t="str" cm="1">
        <f t="array" aca="1" ref="AR2028" ca="1">_FV(A2028,"Instrument type",TRUE)</f>
        <v>ETF</v>
      </c>
    </row>
    <row r="2029" spans="1:44" ht="18.75" customHeight="1" x14ac:dyDescent="0.25">
      <c r="A2029" t="e" vm="2042">
        <v>#VALUE!</v>
      </c>
      <c r="B2029" t="s">
        <v>5629</v>
      </c>
      <c r="C2029" t="s">
        <v>5630</v>
      </c>
      <c r="D2029" s="31" cm="1">
        <f t="array" aca="1" ref="D2029" ca="1">_FV(A2029,"Last trade time",TRUE)</f>
        <v>45824.840277789066</v>
      </c>
      <c r="E2029" s="23" cm="1">
        <f t="array" aca="1" ref="E2029" ca="1">_FV(A2029,"Price")</f>
        <v>10.34</v>
      </c>
      <c r="F2029" s="27" cm="1">
        <f t="array" aca="1" ref="F2029" ca="1">_FV(A2029,"Change (%)",TRUE)</f>
        <v>4.8589999999999996E-3</v>
      </c>
      <c r="G2029" s="26" cm="1">
        <f t="array" aca="1" ref="G2029" ca="1">_FV(A2029,"Change")</f>
        <v>0.05</v>
      </c>
      <c r="H2029" s="23" cm="1">
        <f t="array" aca="1" ref="H2029" ca="1">_FV(A2029,"Open")</f>
        <v>10.362299999999999</v>
      </c>
      <c r="I2029" s="23" cm="1">
        <f t="array" aca="1" ref="I2029" ca="1">_FV(A2029,"Low")</f>
        <v>10.32</v>
      </c>
      <c r="J2029" s="23" cm="1">
        <f t="array" aca="1" ref="J2029" ca="1">_FV(A2029,"High")</f>
        <v>10.39</v>
      </c>
      <c r="K2029" s="23" cm="1">
        <f t="array" aca="1" ref="K2029" ca="1">_FV(A2029,"Previous close",TRUE)</f>
        <v>10.29</v>
      </c>
      <c r="L2029" s="26"/>
      <c r="M2029" s="23" cm="1">
        <f t="array" aca="1" ref="M2029" ca="1">_FV(A2029,"52 week low",TRUE)</f>
        <v>8.9600000000000009</v>
      </c>
      <c r="N2029" s="23" cm="1">
        <f t="array" aca="1" ref="N2029" ca="1">_FV(A2029,"52 week high",TRUE)</f>
        <v>10.7</v>
      </c>
      <c r="O2029" s="8" cm="1">
        <f t="array" aca="1" ref="O2029" ca="1">_FV(A2029,"Volume")</f>
        <v>6767</v>
      </c>
      <c r="P2029" s="7" cm="1">
        <f t="array" aca="1" ref="P2029" ca="1">_FV(A2029,"Volume average",TRUE)</f>
        <v>22712</v>
      </c>
      <c r="Q2029" t="s">
        <v>1641</v>
      </c>
      <c r="S2029" t="s">
        <v>5428</v>
      </c>
      <c r="T2029" s="25" cm="1">
        <f t="array" aca="1" ref="T2029" ca="1">_FV(A2029,"Expense ratio",TRUE)</f>
        <v>5.0000000000000001E-3</v>
      </c>
      <c r="U2029" s="24" cm="1">
        <f t="array" aca="1" ref="U2029" ca="1">_FV(A2029,"Market cap",TRUE)</f>
        <v>27979714.109999999</v>
      </c>
      <c r="V2029" s="4">
        <v>27979714</v>
      </c>
      <c r="W2029" s="4">
        <v>27979714</v>
      </c>
      <c r="Y2029" t="s">
        <v>2721</v>
      </c>
      <c r="Z2029" s="5">
        <v>10.40945</v>
      </c>
      <c r="AA2029" s="5">
        <v>20.403700000000001</v>
      </c>
      <c r="AB2029" s="20"/>
      <c r="AC2029" s="4">
        <v>20425</v>
      </c>
      <c r="AE2029" s="5">
        <v>4.345416982494843</v>
      </c>
      <c r="AF2029" s="20"/>
      <c r="AI2029" s="4">
        <v>20425</v>
      </c>
      <c r="AJ2029" s="5">
        <v>212977.60250000001</v>
      </c>
      <c r="AL2029" s="5">
        <v>10.7</v>
      </c>
      <c r="AM2029" s="5">
        <v>8.9600000000000009</v>
      </c>
      <c r="AN2029" t="s">
        <v>47</v>
      </c>
      <c r="AO2029" t="str" cm="1">
        <f t="array" aca="1" ref="AO2029" ca="1">_FV(A2029,"Currency")</f>
        <v>USD</v>
      </c>
      <c r="AP2029" t="str" cm="1">
        <f t="array" aca="1" ref="AP2029" ca="1">_FV(A2029,"Exchange")</f>
        <v>NYSE Arca</v>
      </c>
      <c r="AQ2029" s="6" t="str" cm="1">
        <f t="array" aca="1" ref="AQ2029" ca="1">_FV(A2029,"Exchange abbreviation",TRUE)</f>
        <v>ARCX</v>
      </c>
      <c r="AR2029" t="str" cm="1">
        <f t="array" aca="1" ref="AR2029" ca="1">_FV(A2029,"Instrument type",TRUE)</f>
        <v>ETF</v>
      </c>
    </row>
    <row r="2030" spans="1:44" ht="18.75" customHeight="1" x14ac:dyDescent="0.25">
      <c r="A2030" t="e" vm="2043">
        <v>#VALUE!</v>
      </c>
      <c r="B2030" t="s">
        <v>5631</v>
      </c>
      <c r="C2030" t="s">
        <v>5632</v>
      </c>
      <c r="D2030" s="31" cm="1">
        <f t="array" aca="1" ref="D2030" ca="1">_FV(A2030,"Last trade time",TRUE)</f>
        <v>45824.840277789066</v>
      </c>
      <c r="E2030" s="23" cm="1">
        <f t="array" aca="1" ref="E2030" ca="1">_FV(A2030,"Price")</f>
        <v>23.870200000000001</v>
      </c>
      <c r="F2030" s="27" cm="1">
        <f t="array" aca="1" ref="F2030" ca="1">_FV(A2030,"Change (%)",TRUE)</f>
        <v>1.2737E-2</v>
      </c>
      <c r="G2030" s="26" cm="1">
        <f t="array" aca="1" ref="G2030" ca="1">_FV(A2030,"Change")</f>
        <v>0.30020000000000002</v>
      </c>
      <c r="H2030" s="23" cm="1">
        <f t="array" aca="1" ref="H2030" ca="1">_FV(A2030,"Open")</f>
        <v>23.74</v>
      </c>
      <c r="I2030" s="23" cm="1">
        <f t="array" aca="1" ref="I2030" ca="1">_FV(A2030,"Low")</f>
        <v>23.73</v>
      </c>
      <c r="J2030" s="23" cm="1">
        <f t="array" aca="1" ref="J2030" ca="1">_FV(A2030,"High")</f>
        <v>23.870200000000001</v>
      </c>
      <c r="K2030" s="23" cm="1">
        <f t="array" aca="1" ref="K2030" ca="1">_FV(A2030,"Previous close",TRUE)</f>
        <v>23.57</v>
      </c>
      <c r="L2030" s="26"/>
      <c r="M2030" s="23" cm="1">
        <f t="array" aca="1" ref="M2030" ca="1">_FV(A2030,"52 week low",TRUE)</f>
        <v>19.970199999999998</v>
      </c>
      <c r="N2030" s="23" cm="1">
        <f t="array" aca="1" ref="N2030" ca="1">_FV(A2030,"52 week high",TRUE)</f>
        <v>26.1</v>
      </c>
      <c r="O2030" s="8" cm="1">
        <f t="array" aca="1" ref="O2030" ca="1">_FV(A2030,"Volume")</f>
        <v>1264</v>
      </c>
      <c r="P2030" s="7" cm="1">
        <f t="array" aca="1" ref="P2030" ca="1">_FV(A2030,"Volume average",TRUE)</f>
        <v>5010</v>
      </c>
      <c r="Q2030" t="s">
        <v>143</v>
      </c>
      <c r="R2030" t="s">
        <v>155</v>
      </c>
      <c r="T2030" s="25" cm="1">
        <f t="array" aca="1" ref="T2030" ca="1">_FV(A2030,"Expense ratio",TRUE)</f>
        <v>5.0000000000000001E-3</v>
      </c>
      <c r="U2030" s="24" cm="1">
        <f t="array" aca="1" ref="U2030" ca="1">_FV(A2030,"Market cap",TRUE)</f>
        <v>181301404.59999999</v>
      </c>
      <c r="V2030" s="16"/>
      <c r="W2030" s="16"/>
      <c r="Z2030" s="18"/>
      <c r="AA2030" s="20"/>
      <c r="AB2030" s="20"/>
      <c r="AC2030" s="21">
        <v>4776</v>
      </c>
      <c r="AE2030" s="18"/>
      <c r="AF2030" s="20"/>
      <c r="AI2030" s="21"/>
      <c r="AJ2030" s="18"/>
      <c r="AL2030" s="18"/>
      <c r="AM2030" s="18"/>
      <c r="AN2030" t="s">
        <v>73</v>
      </c>
      <c r="AO2030" t="str" cm="1">
        <f t="array" aca="1" ref="AO2030" ca="1">_FV(A2030,"Currency")</f>
        <v>USD</v>
      </c>
      <c r="AP2030" t="str" cm="1">
        <f t="array" aca="1" ref="AP2030" ca="1">_FV(A2030,"Exchange")</f>
        <v>NYSE Arca</v>
      </c>
      <c r="AQ2030" s="6" t="str" cm="1">
        <f t="array" aca="1" ref="AQ2030" ca="1">_FV(A2030,"Exchange abbreviation",TRUE)</f>
        <v>ARCX</v>
      </c>
      <c r="AR2030" t="str" cm="1">
        <f t="array" aca="1" ref="AR2030" ca="1">_FV(A2030,"Instrument type",TRUE)</f>
        <v>ETF</v>
      </c>
    </row>
    <row r="2031" spans="1:44" ht="18.75" customHeight="1" x14ac:dyDescent="0.25">
      <c r="A2031" t="e" vm="2044">
        <v>#VALUE!</v>
      </c>
      <c r="B2031" t="s">
        <v>5633</v>
      </c>
      <c r="C2031" t="s">
        <v>5634</v>
      </c>
      <c r="D2031" s="31" cm="1">
        <f t="array" aca="1" ref="D2031" ca="1">_FV(A2031,"Last trade time",TRUE)</f>
        <v>45824.906621330469</v>
      </c>
      <c r="E2031" s="23" cm="1">
        <f t="array" aca="1" ref="E2031" ca="1">_FV(A2031,"Price")</f>
        <v>31.14</v>
      </c>
      <c r="F2031" s="27" cm="1">
        <f t="array" aca="1" ref="F2031" ca="1">_FV(A2031,"Change (%)",TRUE)</f>
        <v>3.222E-3</v>
      </c>
      <c r="G2031" s="26" cm="1">
        <f t="array" aca="1" ref="G2031" ca="1">_FV(A2031,"Change")</f>
        <v>0.1</v>
      </c>
      <c r="H2031" s="23" cm="1">
        <f t="array" aca="1" ref="H2031" ca="1">_FV(A2031,"Open")</f>
        <v>30.98</v>
      </c>
      <c r="I2031" s="23" cm="1">
        <f t="array" aca="1" ref="I2031" ca="1">_FV(A2031,"Low")</f>
        <v>30.98</v>
      </c>
      <c r="J2031" s="23" cm="1">
        <f t="array" aca="1" ref="J2031" ca="1">_FV(A2031,"High")</f>
        <v>31.43</v>
      </c>
      <c r="K2031" s="23" cm="1">
        <f t="array" aca="1" ref="K2031" ca="1">_FV(A2031,"Previous close",TRUE)</f>
        <v>31.04</v>
      </c>
      <c r="L2031" s="26"/>
      <c r="M2031" s="23" cm="1">
        <f t="array" aca="1" ref="M2031" ca="1">_FV(A2031,"52 week low",TRUE)</f>
        <v>20.21</v>
      </c>
      <c r="N2031" s="23" cm="1">
        <f t="array" aca="1" ref="N2031" ca="1">_FV(A2031,"52 week high",TRUE)</f>
        <v>31.45</v>
      </c>
      <c r="O2031" s="8" cm="1">
        <f t="array" aca="1" ref="O2031" ca="1">_FV(A2031,"Volume")</f>
        <v>20348</v>
      </c>
      <c r="P2031" s="7" cm="1">
        <f t="array" aca="1" ref="P2031" ca="1">_FV(A2031,"Volume average",TRUE)</f>
        <v>78937</v>
      </c>
      <c r="Q2031" t="s">
        <v>464</v>
      </c>
      <c r="T2031" s="25" cm="1">
        <f t="array" aca="1" ref="T2031" ca="1">_FV(A2031,"Expense ratio",TRUE)</f>
        <v>5.0000000000000001E-3</v>
      </c>
      <c r="U2031" s="24" cm="1">
        <f t="array" aca="1" ref="U2031" ca="1">_FV(A2031,"Market cap",TRUE)</f>
        <v>143772741.46000001</v>
      </c>
      <c r="V2031" s="16"/>
      <c r="W2031" s="16"/>
      <c r="Z2031" s="18"/>
      <c r="AA2031" s="20"/>
      <c r="AB2031" s="20"/>
      <c r="AC2031" s="21">
        <v>92412</v>
      </c>
      <c r="AE2031" s="18"/>
      <c r="AF2031" s="20"/>
      <c r="AI2031" s="21"/>
      <c r="AJ2031" s="18"/>
      <c r="AL2031" s="18"/>
      <c r="AM2031" s="18"/>
      <c r="AN2031" t="s">
        <v>73</v>
      </c>
      <c r="AO2031" t="str" cm="1">
        <f t="array" aca="1" ref="AO2031" ca="1">_FV(A2031,"Currency")</f>
        <v>USD</v>
      </c>
      <c r="AP2031" t="str" cm="1">
        <f t="array" aca="1" ref="AP2031" ca="1">_FV(A2031,"Exchange")</f>
        <v>Nasdaq Stock Market</v>
      </c>
      <c r="AQ2031" s="6" t="str" cm="1">
        <f t="array" aca="1" ref="AQ2031" ca="1">_FV(A2031,"Exchange abbreviation",TRUE)</f>
        <v>XNAS</v>
      </c>
      <c r="AR2031" t="str" cm="1">
        <f t="array" aca="1" ref="AR2031" ca="1">_FV(A2031,"Instrument type",TRUE)</f>
        <v>ETF</v>
      </c>
    </row>
    <row r="2032" spans="1:44" ht="18.75" customHeight="1" x14ac:dyDescent="0.25">
      <c r="A2032" t="e" vm="2045">
        <v>#VALUE!</v>
      </c>
      <c r="B2032" t="s">
        <v>5635</v>
      </c>
      <c r="C2032" t="s">
        <v>5636</v>
      </c>
      <c r="D2032" s="31" cm="1">
        <f t="array" aca="1" ref="D2032" ca="1">_FV(A2032,"Last trade time",TRUE)</f>
        <v>45824.840277812502</v>
      </c>
      <c r="E2032" s="23" cm="1">
        <f t="array" aca="1" ref="E2032" ca="1">_FV(A2032,"Price")</f>
        <v>20.059999999999999</v>
      </c>
      <c r="F2032" s="27" cm="1">
        <f t="array" aca="1" ref="F2032" ca="1">_FV(A2032,"Change (%)",TRUE)</f>
        <v>1.9980000000000002E-3</v>
      </c>
      <c r="G2032" s="26" cm="1">
        <f t="array" aca="1" ref="G2032" ca="1">_FV(A2032,"Change")</f>
        <v>0.04</v>
      </c>
      <c r="H2032" s="23" cm="1">
        <f t="array" aca="1" ref="H2032" ca="1">_FV(A2032,"Open")</f>
        <v>20.04</v>
      </c>
      <c r="I2032" s="23" cm="1">
        <f t="array" aca="1" ref="I2032" ca="1">_FV(A2032,"Low")</f>
        <v>20.04</v>
      </c>
      <c r="J2032" s="23" cm="1">
        <f t="array" aca="1" ref="J2032" ca="1">_FV(A2032,"High")</f>
        <v>20.164999999999999</v>
      </c>
      <c r="K2032" s="23" cm="1">
        <f t="array" aca="1" ref="K2032" ca="1">_FV(A2032,"Previous close",TRUE)</f>
        <v>20.02</v>
      </c>
      <c r="L2032" s="26"/>
      <c r="M2032" s="23" cm="1">
        <f t="array" aca="1" ref="M2032" ca="1">_FV(A2032,"52 week low",TRUE)</f>
        <v>18.71</v>
      </c>
      <c r="N2032" s="23" cm="1">
        <f t="array" aca="1" ref="N2032" ca="1">_FV(A2032,"52 week high",TRUE)</f>
        <v>21.69</v>
      </c>
      <c r="O2032" s="8" cm="1">
        <f t="array" aca="1" ref="O2032" ca="1">_FV(A2032,"Volume")</f>
        <v>1898745</v>
      </c>
      <c r="P2032" s="7" cm="1">
        <f t="array" aca="1" ref="P2032" ca="1">_FV(A2032,"Volume average",TRUE)</f>
        <v>182009</v>
      </c>
      <c r="Q2032" t="s">
        <v>3097</v>
      </c>
      <c r="R2032" t="s">
        <v>2315</v>
      </c>
      <c r="S2032" t="s">
        <v>277</v>
      </c>
      <c r="T2032" s="25" cm="1">
        <f t="array" aca="1" ref="T2032" ca="1">_FV(A2032,"Expense ratio",TRUE)</f>
        <v>5.0000000000000001E-3</v>
      </c>
      <c r="U2032" s="24" cm="1">
        <f t="array" aca="1" ref="U2032" ca="1">_FV(A2032,"Market cap",TRUE)</f>
        <v>1171383657.55</v>
      </c>
      <c r="V2032" s="4">
        <v>1171397632</v>
      </c>
      <c r="W2032" s="4">
        <v>1171397632</v>
      </c>
      <c r="Y2032" t="s">
        <v>5637</v>
      </c>
      <c r="Z2032" s="5">
        <v>19.95</v>
      </c>
      <c r="AA2032" s="20"/>
      <c r="AB2032" s="5">
        <v>6.6599994999999995E-2</v>
      </c>
      <c r="AC2032" s="4">
        <v>297141</v>
      </c>
      <c r="AE2032" s="5">
        <v>3.084210038667456</v>
      </c>
      <c r="AF2032" s="5">
        <v>4.5407342128086947</v>
      </c>
      <c r="AI2032" s="4">
        <v>297141</v>
      </c>
      <c r="AJ2032" s="4">
        <v>5942820</v>
      </c>
      <c r="AL2032" s="5">
        <v>21.69</v>
      </c>
      <c r="AM2032" s="5">
        <v>18.71</v>
      </c>
      <c r="AN2032" t="s">
        <v>90</v>
      </c>
      <c r="AO2032" t="str" cm="1">
        <f t="array" aca="1" ref="AO2032" ca="1">_FV(A2032,"Currency")</f>
        <v>USD</v>
      </c>
      <c r="AP2032" t="str" cm="1">
        <f t="array" aca="1" ref="AP2032" ca="1">_FV(A2032,"Exchange")</f>
        <v>NYSE Arca</v>
      </c>
      <c r="AQ2032" s="6" t="str" cm="1">
        <f t="array" aca="1" ref="AQ2032" ca="1">_FV(A2032,"Exchange abbreviation",TRUE)</f>
        <v>ARCX</v>
      </c>
      <c r="AR2032" t="str" cm="1">
        <f t="array" aca="1" ref="AR2032" ca="1">_FV(A2032,"Instrument type",TRUE)</f>
        <v>ETF</v>
      </c>
    </row>
    <row r="2033" spans="1:44" ht="18.75" customHeight="1" x14ac:dyDescent="0.25">
      <c r="A2033" t="e" vm="2046">
        <v>#VALUE!</v>
      </c>
      <c r="B2033" t="s">
        <v>5638</v>
      </c>
      <c r="C2033" t="s">
        <v>5639</v>
      </c>
      <c r="D2033" s="31" cm="1">
        <f t="array" aca="1" ref="D2033" ca="1">_FV(A2033,"Last trade time",TRUE)</f>
        <v>45824.910610774998</v>
      </c>
      <c r="E2033" s="23" cm="1">
        <f t="array" aca="1" ref="E2033" ca="1">_FV(A2033,"Price")</f>
        <v>59.82</v>
      </c>
      <c r="F2033" s="27" cm="1">
        <f t="array" aca="1" ref="F2033" ca="1">_FV(A2033,"Change (%)",TRUE)</f>
        <v>-2.6179999999999997E-3</v>
      </c>
      <c r="G2033" s="26" cm="1">
        <f t="array" aca="1" ref="G2033" ca="1">_FV(A2033,"Change")</f>
        <v>-0.157</v>
      </c>
      <c r="H2033" s="23" cm="1">
        <f t="array" aca="1" ref="H2033" ca="1">_FV(A2033,"Open")</f>
        <v>60.23</v>
      </c>
      <c r="I2033" s="23" cm="1">
        <f t="array" aca="1" ref="I2033" ca="1">_FV(A2033,"Low")</f>
        <v>59.65</v>
      </c>
      <c r="J2033" s="23" cm="1">
        <f t="array" aca="1" ref="J2033" ca="1">_FV(A2033,"High")</f>
        <v>60.83</v>
      </c>
      <c r="K2033" s="23" cm="1">
        <f t="array" aca="1" ref="K2033" ca="1">_FV(A2033,"Previous close",TRUE)</f>
        <v>59.976999999999997</v>
      </c>
      <c r="L2033" s="26"/>
      <c r="M2033" s="23" cm="1">
        <f t="array" aca="1" ref="M2033" ca="1">_FV(A2033,"52 week low",TRUE)</f>
        <v>46.41</v>
      </c>
      <c r="N2033" s="23" cm="1">
        <f t="array" aca="1" ref="N2033" ca="1">_FV(A2033,"52 week high",TRUE)</f>
        <v>62.414999999999999</v>
      </c>
      <c r="O2033" s="8" cm="1">
        <f t="array" aca="1" ref="O2033" ca="1">_FV(A2033,"Volume")</f>
        <v>2663845</v>
      </c>
      <c r="P2033" s="7" cm="1">
        <f t="array" aca="1" ref="P2033" ca="1">_FV(A2033,"Volume average",TRUE)</f>
        <v>1797044</v>
      </c>
      <c r="Q2033" t="s">
        <v>2613</v>
      </c>
      <c r="S2033" t="s">
        <v>2067</v>
      </c>
      <c r="T2033" s="25" cm="1">
        <f t="array" aca="1" ref="T2033" ca="1">_FV(A2033,"Expense ratio",TRUE)</f>
        <v>5.0000000000000001E-3</v>
      </c>
      <c r="U2033" s="24" cm="1">
        <f t="array" aca="1" ref="U2033" ca="1">_FV(A2033,"Market cap",TRUE)</f>
        <v>1941543633.5799999</v>
      </c>
      <c r="V2033" s="4">
        <v>1941543680</v>
      </c>
      <c r="W2033" s="4">
        <v>1941543680</v>
      </c>
      <c r="Y2033" t="s">
        <v>5266</v>
      </c>
      <c r="Z2033" s="5">
        <v>61.24494</v>
      </c>
      <c r="AA2033" s="5">
        <v>13.019876500000001</v>
      </c>
      <c r="AB2033" s="5">
        <v>3.4200000000000001E-2</v>
      </c>
      <c r="AC2033" s="4">
        <v>2486769</v>
      </c>
      <c r="AE2033" s="5">
        <v>28.017599727311509</v>
      </c>
      <c r="AF2033" s="5">
        <v>4.8327794839997376</v>
      </c>
      <c r="AH2033" s="17">
        <v>18900000</v>
      </c>
      <c r="AI2033" s="4">
        <v>2486769</v>
      </c>
      <c r="AJ2033" s="5">
        <v>152289733.56</v>
      </c>
      <c r="AL2033" s="5">
        <v>62.33</v>
      </c>
      <c r="AM2033" s="5">
        <v>46.41</v>
      </c>
      <c r="AN2033" t="s">
        <v>82</v>
      </c>
      <c r="AO2033" t="str" cm="1">
        <f t="array" aca="1" ref="AO2033" ca="1">_FV(A2033,"Currency")</f>
        <v>USD</v>
      </c>
      <c r="AP2033" t="str" cm="1">
        <f t="array" aca="1" ref="AP2033" ca="1">_FV(A2033,"Exchange")</f>
        <v>NYSE Arca</v>
      </c>
      <c r="AQ2033" s="6" t="str" cm="1">
        <f t="array" aca="1" ref="AQ2033" ca="1">_FV(A2033,"Exchange abbreviation",TRUE)</f>
        <v>ARCX</v>
      </c>
      <c r="AR2033" t="str" cm="1">
        <f t="array" aca="1" ref="AR2033" ca="1">_FV(A2033,"Instrument type",TRUE)</f>
        <v>ETF</v>
      </c>
    </row>
    <row r="2034" spans="1:44" ht="18.75" customHeight="1" x14ac:dyDescent="0.25">
      <c r="A2034" t="e" vm="2047">
        <v>#VALUE!</v>
      </c>
      <c r="B2034" t="s">
        <v>5640</v>
      </c>
      <c r="C2034" t="s">
        <v>5641</v>
      </c>
      <c r="D2034" s="31" cm="1">
        <f t="array" aca="1" ref="D2034" ca="1">_FV(A2034,"Last trade time",TRUE)</f>
        <v>45824.84027780078</v>
      </c>
      <c r="E2034" s="23" cm="1">
        <f t="array" aca="1" ref="E2034" ca="1">_FV(A2034,"Price")</f>
        <v>41.61</v>
      </c>
      <c r="F2034" s="27" cm="1">
        <f t="array" aca="1" ref="F2034" ca="1">_FV(A2034,"Change (%)",TRUE)</f>
        <v>4.3449999999999999E-3</v>
      </c>
      <c r="G2034" s="26" cm="1">
        <f t="array" aca="1" ref="G2034" ca="1">_FV(A2034,"Change")</f>
        <v>0.18</v>
      </c>
      <c r="H2034" s="23" cm="1">
        <f t="array" aca="1" ref="H2034" ca="1">_FV(A2034,"Open")</f>
        <v>41.6</v>
      </c>
      <c r="I2034" s="23" cm="1">
        <f t="array" aca="1" ref="I2034" ca="1">_FV(A2034,"Low")</f>
        <v>41.54</v>
      </c>
      <c r="J2034" s="23" cm="1">
        <f t="array" aca="1" ref="J2034" ca="1">_FV(A2034,"High")</f>
        <v>41.84</v>
      </c>
      <c r="K2034" s="23" cm="1">
        <f t="array" aca="1" ref="K2034" ca="1">_FV(A2034,"Previous close",TRUE)</f>
        <v>41.43</v>
      </c>
      <c r="L2034" s="26"/>
      <c r="M2034" s="23" cm="1">
        <f t="array" aca="1" ref="M2034" ca="1">_FV(A2034,"52 week low",TRUE)</f>
        <v>35.39</v>
      </c>
      <c r="N2034" s="23" cm="1">
        <f t="array" aca="1" ref="N2034" ca="1">_FV(A2034,"52 week high",TRUE)</f>
        <v>42.135800000000003</v>
      </c>
      <c r="O2034" s="8" cm="1">
        <f t="array" aca="1" ref="O2034" ca="1">_FV(A2034,"Volume")</f>
        <v>36666</v>
      </c>
      <c r="P2034" s="7" cm="1">
        <f t="array" aca="1" ref="P2034" ca="1">_FV(A2034,"Volume average",TRUE)</f>
        <v>55171</v>
      </c>
      <c r="Q2034" t="s">
        <v>50</v>
      </c>
      <c r="S2034" t="s">
        <v>4292</v>
      </c>
      <c r="T2034" s="25" cm="1">
        <f t="array" aca="1" ref="T2034" ca="1">_FV(A2034,"Expense ratio",TRUE)</f>
        <v>5.0000000000000001E-3</v>
      </c>
      <c r="U2034" s="24" cm="1">
        <f t="array" aca="1" ref="U2034" ca="1">_FV(A2034,"Market cap",TRUE)</f>
        <v>833293691.49000001</v>
      </c>
      <c r="V2034" s="4">
        <v>833293696</v>
      </c>
      <c r="W2034" s="4">
        <v>833293696</v>
      </c>
      <c r="Y2034" t="s">
        <v>4997</v>
      </c>
      <c r="Z2034" s="5">
        <v>41.76</v>
      </c>
      <c r="AA2034" s="5">
        <v>25.938725999999999</v>
      </c>
      <c r="AB2034" s="5">
        <v>1.0299999000000001E-2</v>
      </c>
      <c r="AC2034" s="4">
        <v>65877</v>
      </c>
      <c r="AE2034" s="5">
        <v>5.8700660063446763</v>
      </c>
      <c r="AF2034" s="5">
        <v>10.007772348271731</v>
      </c>
      <c r="AI2034" s="4">
        <v>65877</v>
      </c>
      <c r="AJ2034" s="5">
        <v>2754317.37</v>
      </c>
      <c r="AL2034" s="5">
        <v>42.136000000000003</v>
      </c>
      <c r="AM2034" s="5">
        <v>35.39</v>
      </c>
      <c r="AN2034" t="s">
        <v>90</v>
      </c>
      <c r="AO2034" t="str" cm="1">
        <f t="array" aca="1" ref="AO2034" ca="1">_FV(A2034,"Currency")</f>
        <v>USD</v>
      </c>
      <c r="AP2034" t="str" cm="1">
        <f t="array" aca="1" ref="AP2034" ca="1">_FV(A2034,"Exchange")</f>
        <v>NYSE Arca</v>
      </c>
      <c r="AQ2034" s="6" t="str" cm="1">
        <f t="array" aca="1" ref="AQ2034" ca="1">_FV(A2034,"Exchange abbreviation",TRUE)</f>
        <v>ARCX</v>
      </c>
      <c r="AR2034" t="str" cm="1">
        <f t="array" aca="1" ref="AR2034" ca="1">_FV(A2034,"Instrument type",TRUE)</f>
        <v>ETF</v>
      </c>
    </row>
    <row r="2035" spans="1:44" ht="18.75" customHeight="1" x14ac:dyDescent="0.25">
      <c r="A2035" t="e" vm="2048">
        <v>#VALUE!</v>
      </c>
      <c r="B2035" t="s">
        <v>5642</v>
      </c>
      <c r="C2035" t="s">
        <v>5643</v>
      </c>
      <c r="D2035" s="31" cm="1">
        <f t="array" aca="1" ref="D2035" ca="1">_FV(A2035,"Last trade time",TRUE)</f>
        <v>45824.84027780078</v>
      </c>
      <c r="E2035" s="23" cm="1">
        <f t="array" aca="1" ref="E2035" ca="1">_FV(A2035,"Price")</f>
        <v>149.09979999999999</v>
      </c>
      <c r="F2035" s="27" cm="1">
        <f t="array" aca="1" ref="F2035" ca="1">_FV(A2035,"Change (%)",TRUE)</f>
        <v>6.0719999999999993E-3</v>
      </c>
      <c r="G2035" s="26" cm="1">
        <f t="array" aca="1" ref="G2035" ca="1">_FV(A2035,"Change")</f>
        <v>0.89980000000000004</v>
      </c>
      <c r="H2035" s="23" cm="1">
        <f t="array" aca="1" ref="H2035" ca="1">_FV(A2035,"Open")</f>
        <v>149.74</v>
      </c>
      <c r="I2035" s="23" cm="1">
        <f t="array" aca="1" ref="I2035" ca="1">_FV(A2035,"Low")</f>
        <v>149.0889</v>
      </c>
      <c r="J2035" s="23" cm="1">
        <f t="array" aca="1" ref="J2035" ca="1">_FV(A2035,"High")</f>
        <v>149.755</v>
      </c>
      <c r="K2035" s="23" cm="1">
        <f t="array" aca="1" ref="K2035" ca="1">_FV(A2035,"Previous close",TRUE)</f>
        <v>148.19999999999999</v>
      </c>
      <c r="L2035" s="26"/>
      <c r="M2035" s="23" cm="1">
        <f t="array" aca="1" ref="M2035" ca="1">_FV(A2035,"52 week low",TRUE)</f>
        <v>121.0874</v>
      </c>
      <c r="N2035" s="23" cm="1">
        <f t="array" aca="1" ref="N2035" ca="1">_FV(A2035,"52 week high",TRUE)</f>
        <v>149.88999999999999</v>
      </c>
      <c r="O2035" s="8" cm="1">
        <f t="array" aca="1" ref="O2035" ca="1">_FV(A2035,"Volume")</f>
        <v>6780</v>
      </c>
      <c r="P2035" s="7" cm="1">
        <f t="array" aca="1" ref="P2035" ca="1">_FV(A2035,"Volume average",TRUE)</f>
        <v>17664</v>
      </c>
      <c r="Q2035" t="s">
        <v>1316</v>
      </c>
      <c r="S2035" t="s">
        <v>2310</v>
      </c>
      <c r="T2035" s="25" cm="1">
        <f t="array" aca="1" ref="T2035" ca="1">_FV(A2035,"Expense ratio",TRUE)</f>
        <v>5.0000000000000001E-3</v>
      </c>
      <c r="U2035" s="24" cm="1">
        <f t="array" aca="1" ref="U2035" ca="1">_FV(A2035,"Market cap",TRUE)</f>
        <v>354679184.29000002</v>
      </c>
      <c r="V2035" s="4">
        <v>354679168</v>
      </c>
      <c r="W2035" s="4">
        <v>354679168</v>
      </c>
      <c r="Y2035" t="s">
        <v>5644</v>
      </c>
      <c r="Z2035" s="5">
        <v>147.87280000000001</v>
      </c>
      <c r="AA2035" s="5">
        <v>16.336725000000001</v>
      </c>
      <c r="AB2035" s="5">
        <v>2.5600000000000001E-2</v>
      </c>
      <c r="AC2035" s="4">
        <v>17626</v>
      </c>
      <c r="AE2035" s="5">
        <v>12.830211386766649</v>
      </c>
      <c r="AF2035" s="5">
        <v>16.595400842777241</v>
      </c>
      <c r="AH2035" s="17">
        <v>1075460</v>
      </c>
      <c r="AI2035" s="4">
        <v>17626</v>
      </c>
      <c r="AJ2035" s="5">
        <v>2614436.3783999998</v>
      </c>
      <c r="AL2035" s="5">
        <v>148.84</v>
      </c>
      <c r="AM2035" s="5">
        <v>121.09</v>
      </c>
      <c r="AN2035" t="s">
        <v>90</v>
      </c>
      <c r="AO2035" t="str" cm="1">
        <f t="array" aca="1" ref="AO2035" ca="1">_FV(A2035,"Currency")</f>
        <v>USD</v>
      </c>
      <c r="AP2035" t="str" cm="1">
        <f t="array" aca="1" ref="AP2035" ca="1">_FV(A2035,"Exchange")</f>
        <v>NYSE Arca</v>
      </c>
      <c r="AQ2035" s="6" t="str" cm="1">
        <f t="array" aca="1" ref="AQ2035" ca="1">_FV(A2035,"Exchange abbreviation",TRUE)</f>
        <v>ARCX</v>
      </c>
      <c r="AR2035" t="str" cm="1">
        <f t="array" aca="1" ref="AR2035" ca="1">_FV(A2035,"Instrument type",TRUE)</f>
        <v>ETF</v>
      </c>
    </row>
    <row r="2036" spans="1:44" ht="18.75" customHeight="1" x14ac:dyDescent="0.25">
      <c r="A2036" t="e" vm="2049">
        <v>#VALUE!</v>
      </c>
      <c r="B2036" t="s">
        <v>5645</v>
      </c>
      <c r="C2036" t="s">
        <v>5646</v>
      </c>
      <c r="D2036" s="31" cm="1">
        <f t="array" aca="1" ref="D2036" ca="1">_FV(A2036,"Last trade time",TRUE)</f>
        <v>45824.843750185159</v>
      </c>
      <c r="E2036" s="23" cm="1">
        <f t="array" aca="1" ref="E2036" ca="1">_FV(A2036,"Price")</f>
        <v>29.816700000000001</v>
      </c>
      <c r="F2036" s="27" cm="1">
        <f t="array" aca="1" ref="F2036" ca="1">_FV(A2036,"Change (%)",TRUE)</f>
        <v>1.7245999999999997E-2</v>
      </c>
      <c r="G2036" s="26" cm="1">
        <f t="array" aca="1" ref="G2036" ca="1">_FV(A2036,"Change")</f>
        <v>0.50549999999999995</v>
      </c>
      <c r="H2036" s="23" cm="1">
        <f t="array" aca="1" ref="H2036" ca="1">_FV(A2036,"Open")</f>
        <v>29.56</v>
      </c>
      <c r="I2036" s="23" cm="1">
        <f t="array" aca="1" ref="I2036" ca="1">_FV(A2036,"Low")</f>
        <v>29.56</v>
      </c>
      <c r="J2036" s="23" cm="1">
        <f t="array" aca="1" ref="J2036" ca="1">_FV(A2036,"High")</f>
        <v>29.885000000000002</v>
      </c>
      <c r="K2036" s="23" cm="1">
        <f t="array" aca="1" ref="K2036" ca="1">_FV(A2036,"Previous close",TRUE)</f>
        <v>29.311199999999999</v>
      </c>
      <c r="L2036" s="26"/>
      <c r="M2036" s="23" cm="1">
        <f t="array" aca="1" ref="M2036" ca="1">_FV(A2036,"52 week low",TRUE)</f>
        <v>23.25</v>
      </c>
      <c r="N2036" s="23" cm="1">
        <f t="array" aca="1" ref="N2036" ca="1">_FV(A2036,"52 week high",TRUE)</f>
        <v>31.72</v>
      </c>
      <c r="O2036" s="8" cm="1">
        <f t="array" aca="1" ref="O2036" ca="1">_FV(A2036,"Volume")</f>
        <v>5047</v>
      </c>
      <c r="P2036" s="7" cm="1">
        <f t="array" aca="1" ref="P2036" ca="1">_FV(A2036,"Volume average",TRUE)</f>
        <v>3429</v>
      </c>
      <c r="Q2036" t="s">
        <v>449</v>
      </c>
      <c r="T2036" s="25" cm="1">
        <f t="array" aca="1" ref="T2036" ca="1">_FV(A2036,"Expense ratio",TRUE)</f>
        <v>5.0000000000000001E-3</v>
      </c>
      <c r="U2036" s="24" cm="1">
        <f t="array" aca="1" ref="U2036" ca="1">_FV(A2036,"Market cap",TRUE)</f>
        <v>162606918.18000001</v>
      </c>
      <c r="V2036" s="16"/>
      <c r="W2036" s="16"/>
      <c r="Z2036" s="5">
        <v>29.720199999999998</v>
      </c>
      <c r="AA2036" s="20"/>
      <c r="AB2036" s="20"/>
      <c r="AC2036" s="4">
        <v>9942</v>
      </c>
      <c r="AE2036" s="5">
        <v>0.83181272356478431</v>
      </c>
      <c r="AF2036" s="5">
        <v>11.4086359381538</v>
      </c>
      <c r="AI2036" s="4">
        <v>9942</v>
      </c>
      <c r="AJ2036" s="5">
        <v>295575.65999999997</v>
      </c>
      <c r="AL2036" s="5">
        <v>31.72</v>
      </c>
      <c r="AM2036" s="5">
        <v>23.25</v>
      </c>
      <c r="AN2036" t="s">
        <v>47</v>
      </c>
      <c r="AO2036" t="str" cm="1">
        <f t="array" aca="1" ref="AO2036" ca="1">_FV(A2036,"Currency")</f>
        <v>USD</v>
      </c>
      <c r="AP2036" t="str" cm="1">
        <f t="array" aca="1" ref="AP2036" ca="1">_FV(A2036,"Exchange")</f>
        <v>Nasdaq Stock Market</v>
      </c>
      <c r="AQ2036" s="6" t="str" cm="1">
        <f t="array" aca="1" ref="AQ2036" ca="1">_FV(A2036,"Exchange abbreviation",TRUE)</f>
        <v>XNAS</v>
      </c>
      <c r="AR2036" t="str" cm="1">
        <f t="array" aca="1" ref="AR2036" ca="1">_FV(A2036,"Instrument type",TRUE)</f>
        <v>ETF</v>
      </c>
    </row>
    <row r="2037" spans="1:44" ht="18.75" customHeight="1" x14ac:dyDescent="0.25">
      <c r="A2037" t="e" vm="2050">
        <v>#VALUE!</v>
      </c>
      <c r="B2037" t="s">
        <v>5647</v>
      </c>
      <c r="C2037" t="s">
        <v>5648</v>
      </c>
      <c r="D2037" s="31" cm="1">
        <f t="array" aca="1" ref="D2037" ca="1">_FV(A2037,"Last trade time",TRUE)</f>
        <v>45824.84027780078</v>
      </c>
      <c r="E2037" s="23" cm="1">
        <f t="array" aca="1" ref="E2037" ca="1">_FV(A2037,"Price")</f>
        <v>26.09</v>
      </c>
      <c r="F2037" s="27" cm="1">
        <f t="array" aca="1" ref="F2037" ca="1">_FV(A2037,"Change (%)",TRUE)</f>
        <v>6.4419999999999998E-3</v>
      </c>
      <c r="G2037" s="26" cm="1">
        <f t="array" aca="1" ref="G2037" ca="1">_FV(A2037,"Change")</f>
        <v>0.16700000000000001</v>
      </c>
      <c r="H2037" s="23" cm="1">
        <f t="array" aca="1" ref="H2037" ca="1">_FV(A2037,"Open")</f>
        <v>26.19</v>
      </c>
      <c r="I2037" s="23" cm="1">
        <f t="array" aca="1" ref="I2037" ca="1">_FV(A2037,"Low")</f>
        <v>26.08</v>
      </c>
      <c r="J2037" s="23" cm="1">
        <f t="array" aca="1" ref="J2037" ca="1">_FV(A2037,"High")</f>
        <v>26.344999999999999</v>
      </c>
      <c r="K2037" s="23" cm="1">
        <f t="array" aca="1" ref="K2037" ca="1">_FV(A2037,"Previous close",TRUE)</f>
        <v>25.922999999999998</v>
      </c>
      <c r="L2037" s="26"/>
      <c r="M2037" s="23" cm="1">
        <f t="array" aca="1" ref="M2037" ca="1">_FV(A2037,"52 week low",TRUE)</f>
        <v>20.504999999999999</v>
      </c>
      <c r="N2037" s="23" cm="1">
        <f t="array" aca="1" ref="N2037" ca="1">_FV(A2037,"52 week high",TRUE)</f>
        <v>27.23</v>
      </c>
      <c r="O2037" s="8" cm="1">
        <f t="array" aca="1" ref="O2037" ca="1">_FV(A2037,"Volume")</f>
        <v>2471624</v>
      </c>
      <c r="P2037" s="7" cm="1">
        <f t="array" aca="1" ref="P2037" ca="1">_FV(A2037,"Volume average",TRUE)</f>
        <v>1523322</v>
      </c>
      <c r="Q2037" t="s">
        <v>2613</v>
      </c>
      <c r="S2037" t="s">
        <v>2067</v>
      </c>
      <c r="T2037" s="25" cm="1">
        <f t="array" aca="1" ref="T2037" ca="1">_FV(A2037,"Expense ratio",TRUE)</f>
        <v>5.0000000000000001E-3</v>
      </c>
      <c r="U2037" s="24" cm="1">
        <f t="array" aca="1" ref="U2037" ca="1">_FV(A2037,"Market cap",TRUE)</f>
        <v>1532362737.45</v>
      </c>
      <c r="V2037" s="4">
        <v>1532362752</v>
      </c>
      <c r="W2037" s="4">
        <v>1532362752</v>
      </c>
      <c r="Y2037" t="s">
        <v>5266</v>
      </c>
      <c r="Z2037" s="5">
        <v>26.321190000000001</v>
      </c>
      <c r="AA2037" s="5">
        <v>19.965097</v>
      </c>
      <c r="AB2037" s="5">
        <v>3.4299999999999997E-2</v>
      </c>
      <c r="AC2037" s="4">
        <v>1921309</v>
      </c>
      <c r="AE2037" s="5">
        <v>10.58134965617468</v>
      </c>
      <c r="AF2037" s="5">
        <v>9.1819334614536388</v>
      </c>
      <c r="AH2037" s="17">
        <v>63600000</v>
      </c>
      <c r="AI2037" s="4">
        <v>1921309</v>
      </c>
      <c r="AJ2037" s="5">
        <v>50664918.329999998</v>
      </c>
      <c r="AL2037" s="5">
        <v>27.23</v>
      </c>
      <c r="AM2037" s="5">
        <v>20.51</v>
      </c>
      <c r="AN2037" t="s">
        <v>82</v>
      </c>
      <c r="AO2037" t="str" cm="1">
        <f t="array" aca="1" ref="AO2037" ca="1">_FV(A2037,"Currency")</f>
        <v>USD</v>
      </c>
      <c r="AP2037" t="str" cm="1">
        <f t="array" aca="1" ref="AP2037" ca="1">_FV(A2037,"Exchange")</f>
        <v>NYSE Arca</v>
      </c>
      <c r="AQ2037" s="6" t="str" cm="1">
        <f t="array" aca="1" ref="AQ2037" ca="1">_FV(A2037,"Exchange abbreviation",TRUE)</f>
        <v>ARCX</v>
      </c>
      <c r="AR2037" t="str" cm="1">
        <f t="array" aca="1" ref="AR2037" ca="1">_FV(A2037,"Instrument type",TRUE)</f>
        <v>ETF</v>
      </c>
    </row>
    <row r="2038" spans="1:44" ht="18.75" customHeight="1" x14ac:dyDescent="0.25">
      <c r="A2038" t="e" vm="2051">
        <v>#VALUE!</v>
      </c>
      <c r="B2038" t="s">
        <v>5649</v>
      </c>
      <c r="C2038" t="s">
        <v>5650</v>
      </c>
      <c r="D2038" s="31" cm="1">
        <f t="array" aca="1" ref="D2038" ca="1">_FV(A2038,"Last trade time",TRUE)</f>
        <v>45824.840277823438</v>
      </c>
      <c r="E2038" s="23" cm="1">
        <f t="array" aca="1" ref="E2038" ca="1">_FV(A2038,"Price")</f>
        <v>37.167000000000002</v>
      </c>
      <c r="F2038" s="27" cm="1">
        <f t="array" aca="1" ref="F2038" ca="1">_FV(A2038,"Change (%)",TRUE)</f>
        <v>8.4330000000000013E-3</v>
      </c>
      <c r="G2038" s="26" cm="1">
        <f t="array" aca="1" ref="G2038" ca="1">_FV(A2038,"Change")</f>
        <v>0.31080000000000002</v>
      </c>
      <c r="H2038" s="23" cm="1">
        <f t="array" aca="1" ref="H2038" ca="1">_FV(A2038,"Open")</f>
        <v>37.06</v>
      </c>
      <c r="I2038" s="23" cm="1">
        <f t="array" aca="1" ref="I2038" ca="1">_FV(A2038,"Low")</f>
        <v>37.06</v>
      </c>
      <c r="J2038" s="23" cm="1">
        <f t="array" aca="1" ref="J2038" ca="1">_FV(A2038,"High")</f>
        <v>37.33</v>
      </c>
      <c r="K2038" s="23" cm="1">
        <f t="array" aca="1" ref="K2038" ca="1">_FV(A2038,"Previous close",TRUE)</f>
        <v>36.856200000000001</v>
      </c>
      <c r="L2038" s="26"/>
      <c r="M2038" s="23" cm="1">
        <f t="array" aca="1" ref="M2038" ca="1">_FV(A2038,"52 week low",TRUE)</f>
        <v>31.524899999999999</v>
      </c>
      <c r="N2038" s="23" cm="1">
        <f t="array" aca="1" ref="N2038" ca="1">_FV(A2038,"52 week high",TRUE)</f>
        <v>38.24</v>
      </c>
      <c r="O2038" s="8" cm="1">
        <f t="array" aca="1" ref="O2038" ca="1">_FV(A2038,"Volume")</f>
        <v>6187</v>
      </c>
      <c r="P2038" s="7" cm="1">
        <f t="array" aca="1" ref="P2038" ca="1">_FV(A2038,"Volume average",TRUE)</f>
        <v>16798</v>
      </c>
      <c r="Q2038" t="s">
        <v>1641</v>
      </c>
      <c r="S2038" t="s">
        <v>318</v>
      </c>
      <c r="T2038" s="25" cm="1">
        <f t="array" aca="1" ref="T2038" ca="1">_FV(A2038,"Expense ratio",TRUE)</f>
        <v>5.0000000000000001E-3</v>
      </c>
      <c r="U2038" s="24" cm="1">
        <f t="array" aca="1" ref="U2038" ca="1">_FV(A2038,"Market cap",TRUE)</f>
        <v>223292107.59999999</v>
      </c>
      <c r="V2038" s="4">
        <v>223289072</v>
      </c>
      <c r="W2038" s="4">
        <v>223289072</v>
      </c>
      <c r="Y2038" t="s">
        <v>5651</v>
      </c>
      <c r="Z2038" s="5">
        <v>37.369999999999997</v>
      </c>
      <c r="AA2038" s="5">
        <v>21.642306999999999</v>
      </c>
      <c r="AB2038" s="5">
        <v>1.6E-2</v>
      </c>
      <c r="AC2038" s="4">
        <v>59873</v>
      </c>
      <c r="AE2038" s="5">
        <v>3.7026890578709</v>
      </c>
      <c r="AF2038" s="5">
        <v>12.89278118249835</v>
      </c>
      <c r="AI2038" s="4">
        <v>59873</v>
      </c>
      <c r="AJ2038" s="5">
        <v>2238603.5715999999</v>
      </c>
      <c r="AL2038" s="5">
        <v>38.24</v>
      </c>
      <c r="AM2038" s="5">
        <v>31.524999999999999</v>
      </c>
      <c r="AN2038" t="s">
        <v>90</v>
      </c>
      <c r="AO2038" t="str" cm="1">
        <f t="array" aca="1" ref="AO2038" ca="1">_FV(A2038,"Currency")</f>
        <v>USD</v>
      </c>
      <c r="AP2038" t="str" cm="1">
        <f t="array" aca="1" ref="AP2038" ca="1">_FV(A2038,"Exchange")</f>
        <v>NYSE Arca</v>
      </c>
      <c r="AQ2038" s="6" t="str" cm="1">
        <f t="array" aca="1" ref="AQ2038" ca="1">_FV(A2038,"Exchange abbreviation",TRUE)</f>
        <v>ARCX</v>
      </c>
      <c r="AR2038" t="str" cm="1">
        <f t="array" aca="1" ref="AR2038" ca="1">_FV(A2038,"Instrument type",TRUE)</f>
        <v>ETF</v>
      </c>
    </row>
    <row r="2039" spans="1:44" ht="18.75" customHeight="1" x14ac:dyDescent="0.25">
      <c r="A2039" t="e" vm="2052">
        <v>#VALUE!</v>
      </c>
      <c r="B2039" t="s">
        <v>5652</v>
      </c>
      <c r="C2039" t="s">
        <v>5653</v>
      </c>
      <c r="D2039" s="31" cm="1">
        <f t="array" aca="1" ref="D2039" ca="1">_FV(A2039,"Last trade time",TRUE)</f>
        <v>45824.84027780078</v>
      </c>
      <c r="E2039" s="23" cm="1">
        <f t="array" aca="1" ref="E2039" ca="1">_FV(A2039,"Price")</f>
        <v>21.89</v>
      </c>
      <c r="F2039" s="27" cm="1">
        <f t="array" aca="1" ref="F2039" ca="1">_FV(A2039,"Change (%)",TRUE)</f>
        <v>-2.6879999999999999E-3</v>
      </c>
      <c r="G2039" s="26" cm="1">
        <f t="array" aca="1" ref="G2039" ca="1">_FV(A2039,"Change")</f>
        <v>-5.8999999999999997E-2</v>
      </c>
      <c r="H2039" s="23" cm="1">
        <f t="array" aca="1" ref="H2039" ca="1">_FV(A2039,"Open")</f>
        <v>22.19</v>
      </c>
      <c r="I2039" s="23" cm="1">
        <f t="array" aca="1" ref="I2039" ca="1">_FV(A2039,"Low")</f>
        <v>21.89</v>
      </c>
      <c r="J2039" s="23" cm="1">
        <f t="array" aca="1" ref="J2039" ca="1">_FV(A2039,"High")</f>
        <v>22.19</v>
      </c>
      <c r="K2039" s="23" cm="1">
        <f t="array" aca="1" ref="K2039" ca="1">_FV(A2039,"Previous close",TRUE)</f>
        <v>21.949000000000002</v>
      </c>
      <c r="L2039" s="26"/>
      <c r="M2039" s="23" cm="1">
        <f t="array" aca="1" ref="M2039" ca="1">_FV(A2039,"52 week low",TRUE)</f>
        <v>17.739999999999998</v>
      </c>
      <c r="N2039" s="23" cm="1">
        <f t="array" aca="1" ref="N2039" ca="1">_FV(A2039,"52 week high",TRUE)</f>
        <v>22.5</v>
      </c>
      <c r="O2039" s="8" cm="1">
        <f t="array" aca="1" ref="O2039" ca="1">_FV(A2039,"Volume")</f>
        <v>30468</v>
      </c>
      <c r="P2039" s="7" cm="1">
        <f t="array" aca="1" ref="P2039" ca="1">_FV(A2039,"Volume average",TRUE)</f>
        <v>65934</v>
      </c>
      <c r="Q2039" t="s">
        <v>2613</v>
      </c>
      <c r="S2039" t="s">
        <v>2067</v>
      </c>
      <c r="T2039" s="25" cm="1">
        <f t="array" aca="1" ref="T2039" ca="1">_FV(A2039,"Expense ratio",TRUE)</f>
        <v>5.0000000000000001E-3</v>
      </c>
      <c r="U2039" s="24" cm="1">
        <f t="array" aca="1" ref="U2039" ca="1">_FV(A2039,"Market cap",TRUE)</f>
        <v>28064102.899999999</v>
      </c>
      <c r="V2039" s="4">
        <v>28064102</v>
      </c>
      <c r="W2039" s="4">
        <v>28064102</v>
      </c>
      <c r="Y2039" t="s">
        <v>5266</v>
      </c>
      <c r="Z2039" s="5">
        <v>22.154199999999999</v>
      </c>
      <c r="AA2039" s="5">
        <v>17.536894</v>
      </c>
      <c r="AB2039" s="5">
        <v>2.7099999999999999E-2</v>
      </c>
      <c r="AC2039" s="4">
        <v>42506</v>
      </c>
      <c r="AE2039" s="5">
        <v>21.95389764404749</v>
      </c>
      <c r="AF2039" s="5">
        <v>17.837688626417719</v>
      </c>
      <c r="AH2039" s="17">
        <v>2640000</v>
      </c>
      <c r="AI2039" s="4">
        <v>42506</v>
      </c>
      <c r="AJ2039" s="5">
        <v>944483.32</v>
      </c>
      <c r="AL2039" s="5">
        <v>22.31</v>
      </c>
      <c r="AM2039" s="5">
        <v>17.739999999999998</v>
      </c>
      <c r="AN2039" t="s">
        <v>47</v>
      </c>
      <c r="AO2039" t="str" cm="1">
        <f t="array" aca="1" ref="AO2039" ca="1">_FV(A2039,"Currency")</f>
        <v>USD</v>
      </c>
      <c r="AP2039" t="str" cm="1">
        <f t="array" aca="1" ref="AP2039" ca="1">_FV(A2039,"Exchange")</f>
        <v>NYSE Arca</v>
      </c>
      <c r="AQ2039" s="6" t="str" cm="1">
        <f t="array" aca="1" ref="AQ2039" ca="1">_FV(A2039,"Exchange abbreviation",TRUE)</f>
        <v>ARCX</v>
      </c>
      <c r="AR2039" t="str" cm="1">
        <f t="array" aca="1" ref="AR2039" ca="1">_FV(A2039,"Instrument type",TRUE)</f>
        <v>ETF</v>
      </c>
    </row>
    <row r="2040" spans="1:44" ht="18.75" customHeight="1" x14ac:dyDescent="0.25">
      <c r="A2040" t="e" vm="2053">
        <v>#VALUE!</v>
      </c>
      <c r="B2040" t="s">
        <v>5654</v>
      </c>
      <c r="C2040" t="s">
        <v>5655</v>
      </c>
      <c r="D2040" s="31" cm="1">
        <f t="array" aca="1" ref="D2040" ca="1">_FV(A2040,"Last trade time",TRUE)</f>
        <v>45824.881420890626</v>
      </c>
      <c r="E2040" s="23" cm="1">
        <f t="array" aca="1" ref="E2040" ca="1">_FV(A2040,"Price")</f>
        <v>62.46</v>
      </c>
      <c r="F2040" s="27" cm="1">
        <f t="array" aca="1" ref="F2040" ca="1">_FV(A2040,"Change (%)",TRUE)</f>
        <v>1.1826000000000001E-2</v>
      </c>
      <c r="G2040" s="26" cm="1">
        <f t="array" aca="1" ref="G2040" ca="1">_FV(A2040,"Change")</f>
        <v>0.73</v>
      </c>
      <c r="H2040" s="23" cm="1">
        <f t="array" aca="1" ref="H2040" ca="1">_FV(A2040,"Open")</f>
        <v>62.05</v>
      </c>
      <c r="I2040" s="23" cm="1">
        <f t="array" aca="1" ref="I2040" ca="1">_FV(A2040,"Low")</f>
        <v>62.05</v>
      </c>
      <c r="J2040" s="23" cm="1">
        <f t="array" aca="1" ref="J2040" ca="1">_FV(A2040,"High")</f>
        <v>62.6</v>
      </c>
      <c r="K2040" s="23" cm="1">
        <f t="array" aca="1" ref="K2040" ca="1">_FV(A2040,"Previous close",TRUE)</f>
        <v>61.73</v>
      </c>
      <c r="L2040" s="26"/>
      <c r="M2040" s="23" cm="1">
        <f t="array" aca="1" ref="M2040" ca="1">_FV(A2040,"52 week low",TRUE)</f>
        <v>47.79</v>
      </c>
      <c r="N2040" s="23" cm="1">
        <f t="array" aca="1" ref="N2040" ca="1">_FV(A2040,"52 week high",TRUE)</f>
        <v>62.839300000000001</v>
      </c>
      <c r="O2040" s="8" cm="1">
        <f t="array" aca="1" ref="O2040" ca="1">_FV(A2040,"Volume")</f>
        <v>96664</v>
      </c>
      <c r="P2040" s="7" cm="1">
        <f t="array" aca="1" ref="P2040" ca="1">_FV(A2040,"Volume average",TRUE)</f>
        <v>125189</v>
      </c>
      <c r="Q2040" t="s">
        <v>698</v>
      </c>
      <c r="S2040" t="s">
        <v>2353</v>
      </c>
      <c r="T2040" s="25" cm="1">
        <f t="array" aca="1" ref="T2040" ca="1">_FV(A2040,"Expense ratio",TRUE)</f>
        <v>5.0000000000000001E-3</v>
      </c>
      <c r="U2040" s="24" cm="1">
        <f t="array" aca="1" ref="U2040" ca="1">_FV(A2040,"Market cap",TRUE)</f>
        <v>1376650861.99</v>
      </c>
      <c r="V2040" s="4">
        <v>1376650880</v>
      </c>
      <c r="W2040" s="4">
        <v>1376650880</v>
      </c>
      <c r="Y2040" t="s">
        <v>5656</v>
      </c>
      <c r="Z2040" s="5">
        <v>62.164999999999999</v>
      </c>
      <c r="AA2040" s="5">
        <v>29.610579000000001</v>
      </c>
      <c r="AB2040" s="5">
        <v>1.6000000000000001E-3</v>
      </c>
      <c r="AC2040" s="4">
        <v>162442</v>
      </c>
      <c r="AE2040" s="5">
        <v>4.2546078443337798</v>
      </c>
      <c r="AF2040" s="5">
        <v>20.27245851404291</v>
      </c>
      <c r="AI2040" s="4">
        <v>162442</v>
      </c>
      <c r="AJ2040" s="5">
        <v>10100643.560000001</v>
      </c>
      <c r="AL2040" s="5">
        <v>62.688000000000002</v>
      </c>
      <c r="AM2040" s="5">
        <v>47.79</v>
      </c>
      <c r="AN2040" t="s">
        <v>82</v>
      </c>
      <c r="AO2040" t="str" cm="1">
        <f t="array" aca="1" ref="AO2040" ca="1">_FV(A2040,"Currency")</f>
        <v>USD</v>
      </c>
      <c r="AP2040" t="str" cm="1">
        <f t="array" aca="1" ref="AP2040" ca="1">_FV(A2040,"Exchange")</f>
        <v>CBOE BZX Exchange</v>
      </c>
      <c r="AQ2040" s="6" t="str" cm="1">
        <f t="array" aca="1" ref="AQ2040" ca="1">_FV(A2040,"Exchange abbreviation",TRUE)</f>
        <v>BATS</v>
      </c>
      <c r="AR2040" t="str" cm="1">
        <f t="array" aca="1" ref="AR2040" ca="1">_FV(A2040,"Instrument type",TRUE)</f>
        <v>ETF</v>
      </c>
    </row>
    <row r="2041" spans="1:44" ht="18.75" customHeight="1" x14ac:dyDescent="0.25">
      <c r="A2041" t="e" vm="2054">
        <v>#VALUE!</v>
      </c>
      <c r="B2041" t="s">
        <v>5657</v>
      </c>
      <c r="C2041" t="s">
        <v>5658</v>
      </c>
      <c r="D2041" s="31" cm="1">
        <f t="array" aca="1" ref="D2041" ca="1">_FV(A2041,"Last trade time",TRUE)</f>
        <v>45824.840350867969</v>
      </c>
      <c r="E2041" s="23" cm="1">
        <f t="array" aca="1" ref="E2041" ca="1">_FV(A2041,"Price")</f>
        <v>26.413900000000002</v>
      </c>
      <c r="F2041" s="27" cm="1">
        <f t="array" aca="1" ref="F2041" ca="1">_FV(A2041,"Change (%)",TRUE)</f>
        <v>1.5387999999999999E-2</v>
      </c>
      <c r="G2041" s="26" cm="1">
        <f t="array" aca="1" ref="G2041" ca="1">_FV(A2041,"Change")</f>
        <v>0.40029999999999999</v>
      </c>
      <c r="H2041" s="23" cm="1">
        <f t="array" aca="1" ref="H2041" ca="1">_FV(A2041,"Open")</f>
        <v>26.1</v>
      </c>
      <c r="I2041" s="23" cm="1">
        <f t="array" aca="1" ref="I2041" ca="1">_FV(A2041,"Low")</f>
        <v>26.1</v>
      </c>
      <c r="J2041" s="23" cm="1">
        <f t="array" aca="1" ref="J2041" ca="1">_FV(A2041,"High")</f>
        <v>26.413900000000002</v>
      </c>
      <c r="K2041" s="23" cm="1">
        <f t="array" aca="1" ref="K2041" ca="1">_FV(A2041,"Previous close",TRUE)</f>
        <v>26.0136</v>
      </c>
      <c r="L2041" s="26"/>
      <c r="M2041" s="23" cm="1">
        <f t="array" aca="1" ref="M2041" ca="1">_FV(A2041,"52 week low",TRUE)</f>
        <v>18.77</v>
      </c>
      <c r="N2041" s="23" cm="1">
        <f t="array" aca="1" ref="N2041" ca="1">_FV(A2041,"52 week high",TRUE)</f>
        <v>27.958600000000001</v>
      </c>
      <c r="O2041" s="8" cm="1">
        <f t="array" aca="1" ref="O2041" ca="1">_FV(A2041,"Volume")</f>
        <v>4051</v>
      </c>
      <c r="P2041" s="7" cm="1">
        <f t="array" aca="1" ref="P2041" ca="1">_FV(A2041,"Volume average",TRUE)</f>
        <v>1131</v>
      </c>
      <c r="Q2041" t="s">
        <v>490</v>
      </c>
      <c r="S2041" t="s">
        <v>263</v>
      </c>
      <c r="T2041" s="25" cm="1">
        <f t="array" aca="1" ref="T2041" ca="1">_FV(A2041,"Expense ratio",TRUE)</f>
        <v>5.0000000000000001E-3</v>
      </c>
      <c r="U2041" s="24" cm="1">
        <f t="array" aca="1" ref="U2041" ca="1">_FV(A2041,"Market cap",TRUE)</f>
        <v>5214971.3099999996</v>
      </c>
      <c r="V2041" s="4">
        <v>5214971</v>
      </c>
      <c r="W2041" s="4">
        <v>5214971</v>
      </c>
      <c r="Y2041" t="s">
        <v>5659</v>
      </c>
      <c r="Z2041" s="5">
        <v>26.93</v>
      </c>
      <c r="AA2041" s="5">
        <v>39.349310000000003</v>
      </c>
      <c r="AB2041" s="5">
        <v>1.1999999000000001E-3</v>
      </c>
      <c r="AC2041" s="4">
        <v>607</v>
      </c>
      <c r="AE2041" s="5">
        <v>5.1486785173755267</v>
      </c>
      <c r="AF2041" s="5">
        <v>25.315896258063031</v>
      </c>
      <c r="AI2041" s="4">
        <v>607</v>
      </c>
      <c r="AJ2041" s="5">
        <v>16349.6664</v>
      </c>
      <c r="AL2041" s="5">
        <v>27.959</v>
      </c>
      <c r="AM2041" s="5">
        <v>18.77</v>
      </c>
      <c r="AN2041" t="s">
        <v>47</v>
      </c>
      <c r="AO2041" t="str" cm="1">
        <f t="array" aca="1" ref="AO2041" ca="1">_FV(A2041,"Currency")</f>
        <v>USD</v>
      </c>
      <c r="AP2041" t="str" cm="1">
        <f t="array" aca="1" ref="AP2041" ca="1">_FV(A2041,"Exchange")</f>
        <v>CBOE BZX Exchange</v>
      </c>
      <c r="AQ2041" s="6" t="str" cm="1">
        <f t="array" aca="1" ref="AQ2041" ca="1">_FV(A2041,"Exchange abbreviation",TRUE)</f>
        <v>BATS</v>
      </c>
      <c r="AR2041" t="str" cm="1">
        <f t="array" aca="1" ref="AR2041" ca="1">_FV(A2041,"Instrument type",TRUE)</f>
        <v>ETF</v>
      </c>
    </row>
    <row r="2042" spans="1:44" ht="18.75" customHeight="1" x14ac:dyDescent="0.25">
      <c r="A2042" t="e" vm="2055">
        <v>#VALUE!</v>
      </c>
      <c r="B2042" t="s">
        <v>5660</v>
      </c>
      <c r="C2042" t="s">
        <v>5661</v>
      </c>
      <c r="D2042" s="31" cm="1">
        <f t="array" aca="1" ref="D2042" ca="1">_FV(A2042,"Last trade time",TRUE)</f>
        <v>45824.840277812502</v>
      </c>
      <c r="E2042" s="23" cm="1">
        <f t="array" aca="1" ref="E2042" ca="1">_FV(A2042,"Price")</f>
        <v>32.93</v>
      </c>
      <c r="F2042" s="27" cm="1">
        <f t="array" aca="1" ref="F2042" ca="1">_FV(A2042,"Change (%)",TRUE)</f>
        <v>1.1628000000000001E-2</v>
      </c>
      <c r="G2042" s="26" cm="1">
        <f t="array" aca="1" ref="G2042" ca="1">_FV(A2042,"Change")</f>
        <v>0.3785</v>
      </c>
      <c r="H2042" s="23" cm="1">
        <f t="array" aca="1" ref="H2042" ca="1">_FV(A2042,"Open")</f>
        <v>32.869999999999997</v>
      </c>
      <c r="I2042" s="23" cm="1">
        <f t="array" aca="1" ref="I2042" ca="1">_FV(A2042,"Low")</f>
        <v>32.869999999999997</v>
      </c>
      <c r="J2042" s="23" cm="1">
        <f t="array" aca="1" ref="J2042" ca="1">_FV(A2042,"High")</f>
        <v>32.979999999999997</v>
      </c>
      <c r="K2042" s="23" cm="1">
        <f t="array" aca="1" ref="K2042" ca="1">_FV(A2042,"Previous close",TRUE)</f>
        <v>32.551499999999997</v>
      </c>
      <c r="L2042" s="26"/>
      <c r="M2042" s="23" cm="1">
        <f t="array" aca="1" ref="M2042" ca="1">_FV(A2042,"52 week low",TRUE)</f>
        <v>26.8</v>
      </c>
      <c r="N2042" s="23" cm="1">
        <f t="array" aca="1" ref="N2042" ca="1">_FV(A2042,"52 week high",TRUE)</f>
        <v>33.516100000000002</v>
      </c>
      <c r="O2042" s="8" cm="1">
        <f t="array" aca="1" ref="O2042" ca="1">_FV(A2042,"Volume")</f>
        <v>7405</v>
      </c>
      <c r="P2042" s="7" cm="1">
        <f t="array" aca="1" ref="P2042" ca="1">_FV(A2042,"Volume average",TRUE)</f>
        <v>11705</v>
      </c>
      <c r="Q2042" t="s">
        <v>119</v>
      </c>
      <c r="T2042" s="25" cm="1">
        <f t="array" aca="1" ref="T2042" ca="1">_FV(A2042,"Expense ratio",TRUE)</f>
        <v>5.0000000000000001E-3</v>
      </c>
      <c r="U2042" s="24" cm="1">
        <f t="array" aca="1" ref="U2042" ca="1">_FV(A2042,"Market cap",TRUE)</f>
        <v>534050690.00999999</v>
      </c>
      <c r="V2042" s="16"/>
      <c r="W2042" s="16"/>
      <c r="Z2042" s="18"/>
      <c r="AA2042" s="20"/>
      <c r="AC2042" s="21">
        <v>11336</v>
      </c>
      <c r="AE2042" s="18"/>
      <c r="AI2042" s="21"/>
      <c r="AJ2042" s="18"/>
      <c r="AL2042" s="18"/>
      <c r="AM2042" s="18"/>
      <c r="AN2042" t="s">
        <v>73</v>
      </c>
      <c r="AO2042" t="str" cm="1">
        <f t="array" aca="1" ref="AO2042" ca="1">_FV(A2042,"Currency")</f>
        <v>USD</v>
      </c>
      <c r="AP2042" t="str" cm="1">
        <f t="array" aca="1" ref="AP2042" ca="1">_FV(A2042,"Exchange")</f>
        <v>NYSE Arca</v>
      </c>
      <c r="AQ2042" s="6" t="str" cm="1">
        <f t="array" aca="1" ref="AQ2042" ca="1">_FV(A2042,"Exchange abbreviation",TRUE)</f>
        <v>ARCX</v>
      </c>
      <c r="AR2042" t="str" cm="1">
        <f t="array" aca="1" ref="AR2042" ca="1">_FV(A2042,"Instrument type",TRUE)</f>
        <v>ETF</v>
      </c>
    </row>
    <row r="2043" spans="1:44" ht="18.75" customHeight="1" x14ac:dyDescent="0.25">
      <c r="A2043" t="e" vm="2056">
        <v>#VALUE!</v>
      </c>
      <c r="B2043" t="s">
        <v>5662</v>
      </c>
      <c r="C2043" t="s">
        <v>5663</v>
      </c>
      <c r="D2043" s="31" cm="1">
        <f t="array" aca="1" ref="D2043" ca="1">_FV(A2043,"Last trade time",TRUE)</f>
        <v>45824.843750265623</v>
      </c>
      <c r="E2043" s="23" cm="1">
        <f t="array" aca="1" ref="E2043" ca="1">_FV(A2043,"Price")</f>
        <v>10.81</v>
      </c>
      <c r="F2043" s="27" cm="1">
        <f t="array" aca="1" ref="F2043" ca="1">_FV(A2043,"Change (%)",TRUE)</f>
        <v>1.8540000000000002E-3</v>
      </c>
      <c r="G2043" s="26" cm="1">
        <f t="array" aca="1" ref="G2043" ca="1">_FV(A2043,"Change")</f>
        <v>0.02</v>
      </c>
      <c r="H2043" s="23" cm="1">
        <f t="array" aca="1" ref="H2043" ca="1">_FV(A2043,"Open")</f>
        <v>10.900399999999999</v>
      </c>
      <c r="I2043" s="23" cm="1">
        <f t="array" aca="1" ref="I2043" ca="1">_FV(A2043,"Low")</f>
        <v>10.81</v>
      </c>
      <c r="J2043" s="23" cm="1">
        <f t="array" aca="1" ref="J2043" ca="1">_FV(A2043,"High")</f>
        <v>10.98</v>
      </c>
      <c r="K2043" s="23" cm="1">
        <f t="array" aca="1" ref="K2043" ca="1">_FV(A2043,"Previous close",TRUE)</f>
        <v>10.79</v>
      </c>
      <c r="L2043" s="26"/>
      <c r="M2043" s="23" cm="1">
        <f t="array" aca="1" ref="M2043" ca="1">_FV(A2043,"52 week low",TRUE)</f>
        <v>8.92</v>
      </c>
      <c r="N2043" s="23" cm="1">
        <f t="array" aca="1" ref="N2043" ca="1">_FV(A2043,"52 week high",TRUE)</f>
        <v>10.98</v>
      </c>
      <c r="O2043" s="8" cm="1">
        <f t="array" aca="1" ref="O2043" ca="1">_FV(A2043,"Volume")</f>
        <v>2753</v>
      </c>
      <c r="P2043" s="7" cm="1">
        <f t="array" aca="1" ref="P2043" ca="1">_FV(A2043,"Volume average",TRUE)</f>
        <v>3095</v>
      </c>
      <c r="Q2043" t="s">
        <v>408</v>
      </c>
      <c r="S2043" t="s">
        <v>1795</v>
      </c>
      <c r="T2043" s="25" cm="1">
        <f t="array" aca="1" ref="T2043" ca="1">_FV(A2043,"Expense ratio",TRUE)</f>
        <v>5.0000000000000001E-3</v>
      </c>
      <c r="U2043" s="24" cm="1">
        <f t="array" aca="1" ref="U2043" ca="1">_FV(A2043,"Market cap",TRUE)</f>
        <v>8835467</v>
      </c>
      <c r="V2043" s="4">
        <v>8835467</v>
      </c>
      <c r="W2043" s="4">
        <v>8835467</v>
      </c>
      <c r="Y2043" t="s">
        <v>2258</v>
      </c>
      <c r="Z2043" s="5">
        <v>10.73</v>
      </c>
      <c r="AA2043" s="5">
        <v>20.044971</v>
      </c>
      <c r="AB2043" s="5">
        <v>1.7100000000000001E-2</v>
      </c>
      <c r="AC2043" s="4">
        <v>4858</v>
      </c>
      <c r="AE2043" s="5">
        <v>13.437499068677459</v>
      </c>
      <c r="AF2043" s="5">
        <v>5.8495957801775411</v>
      </c>
      <c r="AI2043" s="4">
        <v>4858</v>
      </c>
      <c r="AJ2043" s="5">
        <v>52120.024599999997</v>
      </c>
      <c r="AL2043" s="5">
        <v>10.936999999999999</v>
      </c>
      <c r="AM2043" s="5">
        <v>8.92</v>
      </c>
      <c r="AN2043" t="s">
        <v>47</v>
      </c>
      <c r="AO2043" t="str" cm="1">
        <f t="array" aca="1" ref="AO2043" ca="1">_FV(A2043,"Currency")</f>
        <v>USD</v>
      </c>
      <c r="AP2043" t="str" cm="1">
        <f t="array" aca="1" ref="AP2043" ca="1">_FV(A2043,"Exchange")</f>
        <v>Nasdaq Stock Market</v>
      </c>
      <c r="AQ2043" s="6" t="str" cm="1">
        <f t="array" aca="1" ref="AQ2043" ca="1">_FV(A2043,"Exchange abbreviation",TRUE)</f>
        <v>XNAS</v>
      </c>
      <c r="AR2043" t="str" cm="1">
        <f t="array" aca="1" ref="AR2043" ca="1">_FV(A2043,"Instrument type",TRUE)</f>
        <v>ETF</v>
      </c>
    </row>
    <row r="2044" spans="1:44" ht="18.75" customHeight="1" x14ac:dyDescent="0.25">
      <c r="A2044" t="e" vm="2057">
        <v>#VALUE!</v>
      </c>
      <c r="B2044" t="s">
        <v>5664</v>
      </c>
      <c r="C2044" t="s">
        <v>5665</v>
      </c>
      <c r="D2044" s="31" cm="1">
        <f t="array" aca="1" ref="D2044" ca="1">_FV(A2044,"Last trade time",TRUE)</f>
        <v>45824.840329976563</v>
      </c>
      <c r="E2044" s="23" cm="1">
        <f t="array" aca="1" ref="E2044" ca="1">_FV(A2044,"Price")</f>
        <v>27.854299999999999</v>
      </c>
      <c r="F2044" s="27" cm="1">
        <f t="array" aca="1" ref="F2044" ca="1">_FV(A2044,"Change (%)",TRUE)</f>
        <v>8.5089999999999992E-3</v>
      </c>
      <c r="G2044" s="26" cm="1">
        <f t="array" aca="1" ref="G2044" ca="1">_FV(A2044,"Change")</f>
        <v>0.23499999999999999</v>
      </c>
      <c r="H2044" s="23" cm="1">
        <f t="array" aca="1" ref="H2044" ca="1">_FV(A2044,"Open")</f>
        <v>27.87</v>
      </c>
      <c r="I2044" s="23" cm="1">
        <f t="array" aca="1" ref="I2044" ca="1">_FV(A2044,"Low")</f>
        <v>27.85</v>
      </c>
      <c r="J2044" s="23" cm="1">
        <f t="array" aca="1" ref="J2044" ca="1">_FV(A2044,"High")</f>
        <v>27.87</v>
      </c>
      <c r="K2044" s="23" cm="1">
        <f t="array" aca="1" ref="K2044" ca="1">_FV(A2044,"Previous close",TRUE)</f>
        <v>27.619299999999999</v>
      </c>
      <c r="L2044" s="26"/>
      <c r="M2044" s="23" cm="1">
        <f t="array" aca="1" ref="M2044" ca="1">_FV(A2044,"52 week low",TRUE)</f>
        <v>24.84</v>
      </c>
      <c r="N2044" s="23" cm="1">
        <f t="array" aca="1" ref="N2044" ca="1">_FV(A2044,"52 week high",TRUE)</f>
        <v>29.71</v>
      </c>
      <c r="O2044" s="8" cm="1">
        <f t="array" aca="1" ref="O2044" ca="1">_FV(A2044,"Volume")</f>
        <v>250</v>
      </c>
      <c r="P2044" s="7" cm="1">
        <f t="array" aca="1" ref="P2044" ca="1">_FV(A2044,"Volume average",TRUE)</f>
        <v>1461</v>
      </c>
      <c r="Q2044" t="s">
        <v>923</v>
      </c>
      <c r="S2044" t="s">
        <v>5433</v>
      </c>
      <c r="T2044" s="25" cm="1">
        <f t="array" aca="1" ref="T2044" ca="1">_FV(A2044,"Expense ratio",TRUE)</f>
        <v>5.0000000000000001E-3</v>
      </c>
      <c r="U2044" s="24" cm="1">
        <f t="array" aca="1" ref="U2044" ca="1">_FV(A2044,"Market cap",TRUE)</f>
        <v>11757181.720000001</v>
      </c>
      <c r="V2044" s="4">
        <v>11757181</v>
      </c>
      <c r="W2044" s="4">
        <v>11757181</v>
      </c>
      <c r="Y2044" t="s">
        <v>4281</v>
      </c>
      <c r="Z2044" s="5">
        <v>27.690999999999999</v>
      </c>
      <c r="AA2044" s="5">
        <v>24.801843999999999</v>
      </c>
      <c r="AB2044" s="4">
        <v>0</v>
      </c>
      <c r="AC2044" s="4">
        <v>1576</v>
      </c>
      <c r="AE2044" s="5">
        <v>6.981406404368351</v>
      </c>
      <c r="AF2044" s="20"/>
      <c r="AI2044" s="4">
        <v>1576</v>
      </c>
      <c r="AJ2044" s="5">
        <v>43674.427199999998</v>
      </c>
      <c r="AL2044" s="5">
        <v>27.736000000000001</v>
      </c>
      <c r="AM2044" s="5">
        <v>25.38</v>
      </c>
      <c r="AN2044" t="s">
        <v>47</v>
      </c>
      <c r="AO2044" t="str" cm="1">
        <f t="array" aca="1" ref="AO2044" ca="1">_FV(A2044,"Currency")</f>
        <v>USD</v>
      </c>
      <c r="AP2044" t="str" cm="1">
        <f t="array" aca="1" ref="AP2044" ca="1">_FV(A2044,"Exchange")</f>
        <v>CBOE BZX Exchange</v>
      </c>
      <c r="AQ2044" s="6" t="str" cm="1">
        <f t="array" aca="1" ref="AQ2044" ca="1">_FV(A2044,"Exchange abbreviation",TRUE)</f>
        <v>BATS</v>
      </c>
      <c r="AR2044" t="str" cm="1">
        <f t="array" aca="1" ref="AR2044" ca="1">_FV(A2044,"Instrument type",TRUE)</f>
        <v>ETF</v>
      </c>
    </row>
    <row r="2045" spans="1:44" ht="18.75" customHeight="1" x14ac:dyDescent="0.25">
      <c r="A2045" t="e" vm="2058">
        <v>#VALUE!</v>
      </c>
      <c r="B2045" t="s">
        <v>5666</v>
      </c>
      <c r="C2045" t="s">
        <v>5667</v>
      </c>
      <c r="D2045" s="31" cm="1">
        <f t="array" aca="1" ref="D2045" ca="1">_FV(A2045,"Last trade time",TRUE)</f>
        <v>45824.84027780078</v>
      </c>
      <c r="E2045" s="23" cm="1">
        <f t="array" aca="1" ref="E2045" ca="1">_FV(A2045,"Price")</f>
        <v>48.11</v>
      </c>
      <c r="F2045" s="27" cm="1">
        <f t="array" aca="1" ref="F2045" ca="1">_FV(A2045,"Change (%)",TRUE)</f>
        <v>3.1280000000000001E-3</v>
      </c>
      <c r="G2045" s="26" cm="1">
        <f t="array" aca="1" ref="G2045" ca="1">_FV(A2045,"Change")</f>
        <v>0.15</v>
      </c>
      <c r="H2045" s="23" cm="1">
        <f t="array" aca="1" ref="H2045" ca="1">_FV(A2045,"Open")</f>
        <v>48.5</v>
      </c>
      <c r="I2045" s="23" cm="1">
        <f t="array" aca="1" ref="I2045" ca="1">_FV(A2045,"Low")</f>
        <v>47.96</v>
      </c>
      <c r="J2045" s="23" cm="1">
        <f t="array" aca="1" ref="J2045" ca="1">_FV(A2045,"High")</f>
        <v>48.56</v>
      </c>
      <c r="K2045" s="23" cm="1">
        <f t="array" aca="1" ref="K2045" ca="1">_FV(A2045,"Previous close",TRUE)</f>
        <v>47.96</v>
      </c>
      <c r="L2045" s="26"/>
      <c r="M2045" s="23" cm="1">
        <f t="array" aca="1" ref="M2045" ca="1">_FV(A2045,"52 week low",TRUE)</f>
        <v>41.26</v>
      </c>
      <c r="N2045" s="23" cm="1">
        <f t="array" aca="1" ref="N2045" ca="1">_FV(A2045,"52 week high",TRUE)</f>
        <v>52.030099999999997</v>
      </c>
      <c r="O2045" s="8" cm="1">
        <f t="array" aca="1" ref="O2045" ca="1">_FV(A2045,"Volume")</f>
        <v>8756</v>
      </c>
      <c r="P2045" s="7" cm="1">
        <f t="array" aca="1" ref="P2045" ca="1">_FV(A2045,"Volume average",TRUE)</f>
        <v>30855</v>
      </c>
      <c r="Q2045" t="s">
        <v>1626</v>
      </c>
      <c r="S2045" t="s">
        <v>3504</v>
      </c>
      <c r="T2045" s="25" cm="1">
        <f t="array" aca="1" ref="T2045" ca="1">_FV(A2045,"Expense ratio",TRUE)</f>
        <v>5.0000000000000001E-3</v>
      </c>
      <c r="U2045" s="24" cm="1">
        <f t="array" aca="1" ref="U2045" ca="1">_FV(A2045,"Market cap",TRUE)</f>
        <v>421938885.13999999</v>
      </c>
      <c r="V2045" s="4">
        <v>421938880</v>
      </c>
      <c r="W2045" s="4">
        <v>421938880</v>
      </c>
      <c r="Y2045" t="s">
        <v>5668</v>
      </c>
      <c r="Z2045" s="5">
        <v>47.945599999999999</v>
      </c>
      <c r="AA2045" s="5">
        <v>37.798915999999998</v>
      </c>
      <c r="AB2045" s="5">
        <v>2.29E-2</v>
      </c>
      <c r="AC2045" s="4">
        <v>27298</v>
      </c>
      <c r="AE2045" s="5">
        <v>2.9540573701341888</v>
      </c>
      <c r="AF2045" s="5">
        <v>12.295894355529491</v>
      </c>
      <c r="AI2045" s="4">
        <v>27298</v>
      </c>
      <c r="AJ2045" s="5">
        <v>1309758.04</v>
      </c>
      <c r="AL2045" s="5">
        <v>52.03</v>
      </c>
      <c r="AM2045" s="5">
        <v>41.26</v>
      </c>
      <c r="AN2045" t="s">
        <v>90</v>
      </c>
      <c r="AO2045" t="str" cm="1">
        <f t="array" aca="1" ref="AO2045" ca="1">_FV(A2045,"Currency")</f>
        <v>USD</v>
      </c>
      <c r="AP2045" t="str" cm="1">
        <f t="array" aca="1" ref="AP2045" ca="1">_FV(A2045,"Exchange")</f>
        <v>NYSE Arca</v>
      </c>
      <c r="AQ2045" s="6" t="str" cm="1">
        <f t="array" aca="1" ref="AQ2045" ca="1">_FV(A2045,"Exchange abbreviation",TRUE)</f>
        <v>ARCX</v>
      </c>
      <c r="AR2045" t="str" cm="1">
        <f t="array" aca="1" ref="AR2045" ca="1">_FV(A2045,"Instrument type",TRUE)</f>
        <v>ETF</v>
      </c>
    </row>
    <row r="2046" spans="1:44" ht="18.75" customHeight="1" x14ac:dyDescent="0.25">
      <c r="A2046" t="e" vm="2059">
        <v>#VALUE!</v>
      </c>
      <c r="B2046" t="s">
        <v>5669</v>
      </c>
      <c r="C2046" t="s">
        <v>5670</v>
      </c>
      <c r="D2046" s="31" cm="1">
        <f t="array" aca="1" ref="D2046" ca="1">_FV(A2046,"Last trade time",TRUE)</f>
        <v>45824.922450253907</v>
      </c>
      <c r="E2046" s="23" cm="1">
        <f t="array" aca="1" ref="E2046" ca="1">_FV(A2046,"Price")</f>
        <v>9.4499999999999993</v>
      </c>
      <c r="F2046" s="27" cm="1">
        <f t="array" aca="1" ref="F2046" ca="1">_FV(A2046,"Change (%)",TRUE)</f>
        <v>2.1210000000000001E-3</v>
      </c>
      <c r="G2046" s="26" cm="1">
        <f t="array" aca="1" ref="G2046" ca="1">_FV(A2046,"Change")</f>
        <v>0.02</v>
      </c>
      <c r="H2046" s="23" cm="1">
        <f t="array" aca="1" ref="H2046" ca="1">_FV(A2046,"Open")</f>
        <v>9.5299999999999994</v>
      </c>
      <c r="I2046" s="23" cm="1">
        <f t="array" aca="1" ref="I2046" ca="1">_FV(A2046,"Low")</f>
        <v>9.4499999999999993</v>
      </c>
      <c r="J2046" s="23" cm="1">
        <f t="array" aca="1" ref="J2046" ca="1">_FV(A2046,"High")</f>
        <v>9.57</v>
      </c>
      <c r="K2046" s="23" cm="1">
        <f t="array" aca="1" ref="K2046" ca="1">_FV(A2046,"Previous close",TRUE)</f>
        <v>9.43</v>
      </c>
      <c r="L2046" s="26"/>
      <c r="M2046" s="23" cm="1">
        <f t="array" aca="1" ref="M2046" ca="1">_FV(A2046,"52 week low",TRUE)</f>
        <v>8.5050000000000008</v>
      </c>
      <c r="N2046" s="23" cm="1">
        <f t="array" aca="1" ref="N2046" ca="1">_FV(A2046,"52 week high",TRUE)</f>
        <v>11.5</v>
      </c>
      <c r="O2046" s="8" cm="1">
        <f t="array" aca="1" ref="O2046" ca="1">_FV(A2046,"Volume")</f>
        <v>40666</v>
      </c>
      <c r="P2046" s="7" cm="1">
        <f t="array" aca="1" ref="P2046" ca="1">_FV(A2046,"Volume average",TRUE)</f>
        <v>78039</v>
      </c>
      <c r="Q2046" t="s">
        <v>72</v>
      </c>
      <c r="T2046" s="25" cm="1">
        <f t="array" aca="1" ref="T2046" ca="1">_FV(A2046,"Expense ratio",TRUE)</f>
        <v>5.0000000000000001E-3</v>
      </c>
      <c r="U2046" s="24" cm="1">
        <f t="array" aca="1" ref="U2046" ca="1">_FV(A2046,"Market cap",TRUE)</f>
        <v>87944063.180000007</v>
      </c>
      <c r="V2046" s="16"/>
      <c r="W2046" s="16"/>
      <c r="Z2046" s="18"/>
      <c r="AB2046" s="20"/>
      <c r="AC2046" s="21">
        <v>79590</v>
      </c>
      <c r="AE2046" s="18"/>
      <c r="AF2046" s="20"/>
      <c r="AI2046" s="21"/>
      <c r="AJ2046" s="18"/>
      <c r="AL2046" s="18"/>
      <c r="AM2046" s="18"/>
      <c r="AN2046" t="s">
        <v>73</v>
      </c>
      <c r="AO2046" t="str" cm="1">
        <f t="array" aca="1" ref="AO2046" ca="1">_FV(A2046,"Currency")</f>
        <v>USD</v>
      </c>
      <c r="AP2046" t="str" cm="1">
        <f t="array" aca="1" ref="AP2046" ca="1">_FV(A2046,"Exchange")</f>
        <v>NYSE Arca</v>
      </c>
      <c r="AQ2046" s="6" t="str" cm="1">
        <f t="array" aca="1" ref="AQ2046" ca="1">_FV(A2046,"Exchange abbreviation",TRUE)</f>
        <v>ARCX</v>
      </c>
      <c r="AR2046" t="str" cm="1">
        <f t="array" aca="1" ref="AR2046" ca="1">_FV(A2046,"Instrument type",TRUE)</f>
        <v>ETF</v>
      </c>
    </row>
    <row r="2047" spans="1:44" ht="18.75" customHeight="1" x14ac:dyDescent="0.25">
      <c r="A2047" t="e" vm="2060">
        <v>#VALUE!</v>
      </c>
      <c r="B2047" t="s">
        <v>5671</v>
      </c>
      <c r="C2047" t="s">
        <v>5672</v>
      </c>
      <c r="D2047" s="31" cm="1">
        <f t="array" aca="1" ref="D2047" ca="1">_FV(A2047,"Last trade time",TRUE)</f>
        <v>45824.840277812502</v>
      </c>
      <c r="E2047" s="23" cm="1">
        <f t="array" aca="1" ref="E2047" ca="1">_FV(A2047,"Price")</f>
        <v>31.650500000000001</v>
      </c>
      <c r="F2047" s="27" cm="1">
        <f t="array" aca="1" ref="F2047" ca="1">_FV(A2047,"Change (%)",TRUE)</f>
        <v>1.2588999999999999E-2</v>
      </c>
      <c r="G2047" s="26" cm="1">
        <f t="array" aca="1" ref="G2047" ca="1">_FV(A2047,"Change")</f>
        <v>0.39350000000000002</v>
      </c>
      <c r="H2047" s="23" cm="1">
        <f t="array" aca="1" ref="H2047" ca="1">_FV(A2047,"Open")</f>
        <v>31.58</v>
      </c>
      <c r="I2047" s="23" cm="1">
        <f t="array" aca="1" ref="I2047" ca="1">_FV(A2047,"Low")</f>
        <v>31.58</v>
      </c>
      <c r="J2047" s="23" cm="1">
        <f t="array" aca="1" ref="J2047" ca="1">_FV(A2047,"High")</f>
        <v>31.650500000000001</v>
      </c>
      <c r="K2047" s="23" cm="1">
        <f t="array" aca="1" ref="K2047" ca="1">_FV(A2047,"Previous close",TRUE)</f>
        <v>31.257000000000001</v>
      </c>
      <c r="L2047" s="26"/>
      <c r="M2047" s="23" cm="1">
        <f t="array" aca="1" ref="M2047" ca="1">_FV(A2047,"52 week low",TRUE)</f>
        <v>25.8</v>
      </c>
      <c r="N2047" s="23" cm="1">
        <f t="array" aca="1" ref="N2047" ca="1">_FV(A2047,"52 week high",TRUE)</f>
        <v>33.01</v>
      </c>
      <c r="O2047" s="8" cm="1">
        <f t="array" aca="1" ref="O2047" ca="1">_FV(A2047,"Volume")</f>
        <v>310</v>
      </c>
      <c r="P2047" s="7" cm="1">
        <f t="array" aca="1" ref="P2047" ca="1">_FV(A2047,"Volume average",TRUE)</f>
        <v>3767</v>
      </c>
      <c r="Q2047" t="s">
        <v>143</v>
      </c>
      <c r="R2047" t="s">
        <v>155</v>
      </c>
      <c r="T2047" s="25" cm="1">
        <f t="array" aca="1" ref="T2047" ca="1">_FV(A2047,"Expense ratio",TRUE)</f>
        <v>5.0000000000000001E-3</v>
      </c>
      <c r="U2047" s="24" cm="1">
        <f t="array" aca="1" ref="U2047" ca="1">_FV(A2047,"Market cap",TRUE)</f>
        <v>39438974.75</v>
      </c>
      <c r="V2047" s="16"/>
      <c r="W2047" s="16"/>
      <c r="Z2047" s="18"/>
      <c r="AA2047" s="20"/>
      <c r="AB2047" s="20"/>
      <c r="AC2047" s="21">
        <v>4073</v>
      </c>
      <c r="AE2047" s="18"/>
      <c r="AF2047" s="20"/>
      <c r="AI2047" s="21"/>
      <c r="AJ2047" s="18"/>
      <c r="AL2047" s="18"/>
      <c r="AM2047" s="18"/>
      <c r="AN2047" t="s">
        <v>73</v>
      </c>
      <c r="AO2047" t="str" cm="1">
        <f t="array" aca="1" ref="AO2047" ca="1">_FV(A2047,"Currency")</f>
        <v>USD</v>
      </c>
      <c r="AP2047" t="str" cm="1">
        <f t="array" aca="1" ref="AP2047" ca="1">_FV(A2047,"Exchange")</f>
        <v>NYSE Arca</v>
      </c>
      <c r="AQ2047" s="6" t="str" cm="1">
        <f t="array" aca="1" ref="AQ2047" ca="1">_FV(A2047,"Exchange abbreviation",TRUE)</f>
        <v>ARCX</v>
      </c>
      <c r="AR2047" t="str" cm="1">
        <f t="array" aca="1" ref="AR2047" ca="1">_FV(A2047,"Instrument type",TRUE)</f>
        <v>ETF</v>
      </c>
    </row>
    <row r="2048" spans="1:44" ht="18.75" customHeight="1" x14ac:dyDescent="0.25">
      <c r="A2048" t="e" vm="2061">
        <v>#VALUE!</v>
      </c>
      <c r="B2048" t="s">
        <v>5673</v>
      </c>
      <c r="C2048" t="s">
        <v>5674</v>
      </c>
      <c r="D2048" s="31" cm="1">
        <f t="array" aca="1" ref="D2048" ca="1">_FV(A2048,"Last trade time",TRUE)</f>
        <v>45824.843750265623</v>
      </c>
      <c r="E2048" s="23" cm="1">
        <f t="array" aca="1" ref="E2048" ca="1">_FV(A2048,"Price")</f>
        <v>29.03</v>
      </c>
      <c r="F2048" s="27" cm="1">
        <f t="array" aca="1" ref="F2048" ca="1">_FV(A2048,"Change (%)",TRUE)</f>
        <v>9.7389999999999994E-3</v>
      </c>
      <c r="G2048" s="26" cm="1">
        <f t="array" aca="1" ref="G2048" ca="1">_FV(A2048,"Change")</f>
        <v>0.28000000000000003</v>
      </c>
      <c r="H2048" s="23" cm="1">
        <f t="array" aca="1" ref="H2048" ca="1">_FV(A2048,"Open")</f>
        <v>29.13</v>
      </c>
      <c r="I2048" s="23" cm="1">
        <f t="array" aca="1" ref="I2048" ca="1">_FV(A2048,"Low")</f>
        <v>28.94</v>
      </c>
      <c r="J2048" s="23" cm="1">
        <f t="array" aca="1" ref="J2048" ca="1">_FV(A2048,"High")</f>
        <v>29.18</v>
      </c>
      <c r="K2048" s="23" cm="1">
        <f t="array" aca="1" ref="K2048" ca="1">_FV(A2048,"Previous close",TRUE)</f>
        <v>28.75</v>
      </c>
      <c r="L2048" s="26"/>
      <c r="M2048" s="23" cm="1">
        <f t="array" aca="1" ref="M2048" ca="1">_FV(A2048,"52 week low",TRUE)</f>
        <v>23.07</v>
      </c>
      <c r="N2048" s="23" cm="1">
        <f t="array" aca="1" ref="N2048" ca="1">_FV(A2048,"52 week high",TRUE)</f>
        <v>29.25</v>
      </c>
      <c r="O2048" s="8" cm="1">
        <f t="array" aca="1" ref="O2048" ca="1">_FV(A2048,"Volume")</f>
        <v>39067</v>
      </c>
      <c r="P2048" s="7" cm="1">
        <f t="array" aca="1" ref="P2048" ca="1">_FV(A2048,"Volume average",TRUE)</f>
        <v>58666</v>
      </c>
      <c r="Q2048" t="s">
        <v>1096</v>
      </c>
      <c r="S2048" t="s">
        <v>4639</v>
      </c>
      <c r="T2048" s="25" cm="1">
        <f t="array" aca="1" ref="T2048" ca="1">_FV(A2048,"Expense ratio",TRUE)</f>
        <v>5.0000000000000001E-3</v>
      </c>
      <c r="U2048" s="24" cm="1">
        <f t="array" aca="1" ref="U2048" ca="1">_FV(A2048,"Market cap",TRUE)</f>
        <v>603961287.88</v>
      </c>
      <c r="V2048" s="4">
        <v>603961280</v>
      </c>
      <c r="W2048" s="4">
        <v>603961280</v>
      </c>
      <c r="Y2048" t="s">
        <v>2027</v>
      </c>
      <c r="Z2048" s="5">
        <v>28.82</v>
      </c>
      <c r="AA2048" s="19">
        <v>14.379343</v>
      </c>
      <c r="AB2048" s="20"/>
      <c r="AC2048" s="4">
        <v>69807</v>
      </c>
      <c r="AE2048" s="5">
        <v>22.569700660170081</v>
      </c>
      <c r="AF2048" s="20"/>
      <c r="AI2048" s="4">
        <v>69807</v>
      </c>
      <c r="AJ2048" s="5">
        <v>2019607.2590999999</v>
      </c>
      <c r="AL2048" s="5">
        <v>29.04</v>
      </c>
      <c r="AM2048" s="5">
        <v>23.07</v>
      </c>
      <c r="AN2048" t="s">
        <v>90</v>
      </c>
      <c r="AO2048" t="str" cm="1">
        <f t="array" aca="1" ref="AO2048" ca="1">_FV(A2048,"Currency")</f>
        <v>USD</v>
      </c>
      <c r="AP2048" t="str" cm="1">
        <f t="array" aca="1" ref="AP2048" ca="1">_FV(A2048,"Exchange")</f>
        <v>Nasdaq Stock Market</v>
      </c>
      <c r="AQ2048" s="6" t="str" cm="1">
        <f t="array" aca="1" ref="AQ2048" ca="1">_FV(A2048,"Exchange abbreviation",TRUE)</f>
        <v>XNAS</v>
      </c>
      <c r="AR2048" t="str" cm="1">
        <f t="array" aca="1" ref="AR2048" ca="1">_FV(A2048,"Instrument type",TRUE)</f>
        <v>ETF</v>
      </c>
    </row>
    <row r="2049" spans="1:44" ht="18.75" customHeight="1" x14ac:dyDescent="0.25">
      <c r="A2049" t="e" vm="2062">
        <v>#VALUE!</v>
      </c>
      <c r="B2049" t="s">
        <v>5675</v>
      </c>
      <c r="C2049" t="s">
        <v>5676</v>
      </c>
      <c r="D2049" s="31" cm="1">
        <f t="array" aca="1" ref="D2049" ca="1">_FV(A2049,"Last trade time",TRUE)</f>
        <v>45824.84027780078</v>
      </c>
      <c r="E2049" s="23" cm="1">
        <f t="array" aca="1" ref="E2049" ca="1">_FV(A2049,"Price")</f>
        <v>31.76</v>
      </c>
      <c r="F2049" s="27" cm="1">
        <f t="array" aca="1" ref="F2049" ca="1">_FV(A2049,"Change (%)",TRUE)</f>
        <v>4.1099999999999999E-3</v>
      </c>
      <c r="G2049" s="26" cm="1">
        <f t="array" aca="1" ref="G2049" ca="1">_FV(A2049,"Change")</f>
        <v>0.13</v>
      </c>
      <c r="H2049" s="23" cm="1">
        <f t="array" aca="1" ref="H2049" ca="1">_FV(A2049,"Open")</f>
        <v>31.88</v>
      </c>
      <c r="I2049" s="23" cm="1">
        <f t="array" aca="1" ref="I2049" ca="1">_FV(A2049,"Low")</f>
        <v>31.725000000000001</v>
      </c>
      <c r="J2049" s="23" cm="1">
        <f t="array" aca="1" ref="J2049" ca="1">_FV(A2049,"High")</f>
        <v>32</v>
      </c>
      <c r="K2049" s="23" cm="1">
        <f t="array" aca="1" ref="K2049" ca="1">_FV(A2049,"Previous close",TRUE)</f>
        <v>31.63</v>
      </c>
      <c r="L2049" s="26"/>
      <c r="M2049" s="23" cm="1">
        <f t="array" aca="1" ref="M2049" ca="1">_FV(A2049,"52 week low",TRUE)</f>
        <v>25.75</v>
      </c>
      <c r="N2049" s="23" cm="1">
        <f t="array" aca="1" ref="N2049" ca="1">_FV(A2049,"52 week high",TRUE)</f>
        <v>32.1</v>
      </c>
      <c r="O2049" s="8" cm="1">
        <f t="array" aca="1" ref="O2049" ca="1">_FV(A2049,"Volume")</f>
        <v>128655</v>
      </c>
      <c r="P2049" s="7" cm="1">
        <f t="array" aca="1" ref="P2049" ca="1">_FV(A2049,"Volume average",TRUE)</f>
        <v>102695</v>
      </c>
      <c r="Q2049" t="s">
        <v>703</v>
      </c>
      <c r="S2049" t="s">
        <v>4292</v>
      </c>
      <c r="T2049" s="25" cm="1">
        <f t="array" aca="1" ref="T2049" ca="1">_FV(A2049,"Expense ratio",TRUE)</f>
        <v>5.0000000000000001E-3</v>
      </c>
      <c r="U2049" s="24" cm="1">
        <f t="array" aca="1" ref="U2049" ca="1">_FV(A2049,"Market cap",TRUE)</f>
        <v>677760435.96000004</v>
      </c>
      <c r="V2049" s="4">
        <v>677760448</v>
      </c>
      <c r="W2049" s="4">
        <v>677760448</v>
      </c>
      <c r="Y2049" t="s">
        <v>5191</v>
      </c>
      <c r="Z2049" s="5">
        <v>31.75</v>
      </c>
      <c r="AA2049" s="19">
        <v>17.691914000000001</v>
      </c>
      <c r="AB2049" s="5">
        <v>2.5100000000000001E-2</v>
      </c>
      <c r="AC2049" s="4">
        <v>359444</v>
      </c>
      <c r="AE2049" s="5">
        <v>21.779407805532671</v>
      </c>
      <c r="AF2049" s="5">
        <v>15.76044136893224</v>
      </c>
      <c r="AI2049" s="4">
        <v>359444</v>
      </c>
      <c r="AJ2049" s="5">
        <v>11444696.960000001</v>
      </c>
      <c r="AL2049" s="5">
        <v>31.9</v>
      </c>
      <c r="AM2049" s="5">
        <v>25.75</v>
      </c>
      <c r="AN2049" t="s">
        <v>82</v>
      </c>
      <c r="AO2049" t="str" cm="1">
        <f t="array" aca="1" ref="AO2049" ca="1">_FV(A2049,"Currency")</f>
        <v>USD</v>
      </c>
      <c r="AP2049" t="str" cm="1">
        <f t="array" aca="1" ref="AP2049" ca="1">_FV(A2049,"Exchange")</f>
        <v>NYSE Arca</v>
      </c>
      <c r="AQ2049" s="6" t="str" cm="1">
        <f t="array" aca="1" ref="AQ2049" ca="1">_FV(A2049,"Exchange abbreviation",TRUE)</f>
        <v>ARCX</v>
      </c>
      <c r="AR2049" t="str" cm="1">
        <f t="array" aca="1" ref="AR2049" ca="1">_FV(A2049,"Instrument type",TRUE)</f>
        <v>ETF</v>
      </c>
    </row>
    <row r="2050" spans="1:44" ht="18.75" customHeight="1" x14ac:dyDescent="0.25">
      <c r="A2050" t="e" vm="2063">
        <v>#VALUE!</v>
      </c>
      <c r="B2050" t="s">
        <v>5677</v>
      </c>
      <c r="C2050" t="s">
        <v>5678</v>
      </c>
      <c r="D2050" s="31" cm="1">
        <f t="array" aca="1" ref="D2050" ca="1">_FV(A2050,"Last trade time",TRUE)</f>
        <v>45824.843750265623</v>
      </c>
      <c r="E2050" s="23" cm="1">
        <f t="array" aca="1" ref="E2050" ca="1">_FV(A2050,"Price")</f>
        <v>33.1</v>
      </c>
      <c r="F2050" s="27" cm="1">
        <f t="array" aca="1" ref="F2050" ca="1">_FV(A2050,"Change (%)",TRUE)</f>
        <v>1.1951E-2</v>
      </c>
      <c r="G2050" s="26" cm="1">
        <f t="array" aca="1" ref="G2050" ca="1">_FV(A2050,"Change")</f>
        <v>0.39090000000000003</v>
      </c>
      <c r="H2050" s="23" cm="1">
        <f t="array" aca="1" ref="H2050" ca="1">_FV(A2050,"Open")</f>
        <v>32.89</v>
      </c>
      <c r="I2050" s="23" cm="1">
        <f t="array" aca="1" ref="I2050" ca="1">_FV(A2050,"Low")</f>
        <v>32.89</v>
      </c>
      <c r="J2050" s="23" cm="1">
        <f t="array" aca="1" ref="J2050" ca="1">_FV(A2050,"High")</f>
        <v>33.1</v>
      </c>
      <c r="K2050" s="23" cm="1">
        <f t="array" aca="1" ref="K2050" ca="1">_FV(A2050,"Previous close",TRUE)</f>
        <v>32.709099999999999</v>
      </c>
      <c r="L2050" s="26"/>
      <c r="M2050" s="23" cm="1">
        <f t="array" aca="1" ref="M2050" ca="1">_FV(A2050,"52 week low",TRUE)</f>
        <v>27.61</v>
      </c>
      <c r="N2050" s="23" cm="1">
        <f t="array" aca="1" ref="N2050" ca="1">_FV(A2050,"52 week high",TRUE)</f>
        <v>35.340000000000003</v>
      </c>
      <c r="O2050" s="8" cm="1">
        <f t="array" aca="1" ref="O2050" ca="1">_FV(A2050,"Volume")</f>
        <v>1678</v>
      </c>
      <c r="P2050" s="7" cm="1">
        <f t="array" aca="1" ref="P2050" ca="1">_FV(A2050,"Volume average",TRUE)</f>
        <v>4657</v>
      </c>
      <c r="Q2050" t="s">
        <v>1641</v>
      </c>
      <c r="S2050" t="s">
        <v>318</v>
      </c>
      <c r="T2050" s="25" cm="1">
        <f t="array" aca="1" ref="T2050" ca="1">_FV(A2050,"Expense ratio",TRUE)</f>
        <v>5.0000000000000001E-3</v>
      </c>
      <c r="U2050" s="24" cm="1">
        <f t="array" aca="1" ref="U2050" ca="1">_FV(A2050,"Market cap",TRUE)</f>
        <v>46541237.899999999</v>
      </c>
      <c r="V2050" s="4">
        <v>46540608</v>
      </c>
      <c r="W2050" s="4">
        <v>46540608</v>
      </c>
      <c r="Y2050" t="s">
        <v>4033</v>
      </c>
      <c r="Z2050" s="5">
        <v>32.74</v>
      </c>
      <c r="AA2050" s="5">
        <v>17.181501000000001</v>
      </c>
      <c r="AB2050" s="5">
        <v>2.6400001999999999E-2</v>
      </c>
      <c r="AC2050" s="4">
        <v>5290</v>
      </c>
      <c r="AE2050" s="5">
        <v>2.9375961461405748</v>
      </c>
      <c r="AF2050" s="5">
        <v>6.4700124898437572</v>
      </c>
      <c r="AI2050" s="4">
        <v>5290</v>
      </c>
      <c r="AJ2050" s="5">
        <v>173300.4</v>
      </c>
      <c r="AL2050" s="5">
        <v>35.340000000000003</v>
      </c>
      <c r="AM2050" s="5">
        <v>27.61</v>
      </c>
      <c r="AN2050" t="s">
        <v>47</v>
      </c>
      <c r="AO2050" t="str" cm="1">
        <f t="array" aca="1" ref="AO2050" ca="1">_FV(A2050,"Currency")</f>
        <v>USD</v>
      </c>
      <c r="AP2050" t="str" cm="1">
        <f t="array" aca="1" ref="AP2050" ca="1">_FV(A2050,"Exchange")</f>
        <v>Nasdaq Stock Market</v>
      </c>
      <c r="AQ2050" s="6" t="str" cm="1">
        <f t="array" aca="1" ref="AQ2050" ca="1">_FV(A2050,"Exchange abbreviation",TRUE)</f>
        <v>XNAS</v>
      </c>
      <c r="AR2050" t="str" cm="1">
        <f t="array" aca="1" ref="AR2050" ca="1">_FV(A2050,"Instrument type",TRUE)</f>
        <v>ETF</v>
      </c>
    </row>
    <row r="2051" spans="1:44" ht="18.75" customHeight="1" x14ac:dyDescent="0.25">
      <c r="A2051" t="e" vm="2064">
        <v>#VALUE!</v>
      </c>
      <c r="B2051" t="s">
        <v>5679</v>
      </c>
      <c r="C2051" t="s">
        <v>5680</v>
      </c>
      <c r="D2051" s="31" cm="1">
        <f t="array" aca="1" ref="D2051" ca="1">_FV(A2051,"Last trade time",TRUE)</f>
        <v>45824.840277812502</v>
      </c>
      <c r="E2051" s="23" cm="1">
        <f t="array" aca="1" ref="E2051" ca="1">_FV(A2051,"Price")</f>
        <v>44.52</v>
      </c>
      <c r="F2051" s="27" cm="1">
        <f t="array" aca="1" ref="F2051" ca="1">_FV(A2051,"Change (%)",TRUE)</f>
        <v>4.4940000000000003E-4</v>
      </c>
      <c r="G2051" s="26" cm="1">
        <f t="array" aca="1" ref="G2051" ca="1">_FV(A2051,"Change")</f>
        <v>0.02</v>
      </c>
      <c r="H2051" s="23" cm="1">
        <f t="array" aca="1" ref="H2051" ca="1">_FV(A2051,"Open")</f>
        <v>44.77</v>
      </c>
      <c r="I2051" s="23" cm="1">
        <f t="array" aca="1" ref="I2051" ca="1">_FV(A2051,"Low")</f>
        <v>44.4694</v>
      </c>
      <c r="J2051" s="23" cm="1">
        <f t="array" aca="1" ref="J2051" ca="1">_FV(A2051,"High")</f>
        <v>45</v>
      </c>
      <c r="K2051" s="23" cm="1">
        <f t="array" aca="1" ref="K2051" ca="1">_FV(A2051,"Previous close",TRUE)</f>
        <v>44.5</v>
      </c>
      <c r="L2051" s="26"/>
      <c r="M2051" s="23" cm="1">
        <f t="array" aca="1" ref="M2051" ca="1">_FV(A2051,"52 week low",TRUE)</f>
        <v>37.86</v>
      </c>
      <c r="N2051" s="23" cm="1">
        <f t="array" aca="1" ref="N2051" ca="1">_FV(A2051,"52 week high",TRUE)</f>
        <v>48.599899999999998</v>
      </c>
      <c r="O2051" s="8" cm="1">
        <f t="array" aca="1" ref="O2051" ca="1">_FV(A2051,"Volume")</f>
        <v>34563</v>
      </c>
      <c r="P2051" s="7" cm="1">
        <f t="array" aca="1" ref="P2051" ca="1">_FV(A2051,"Volume average",TRUE)</f>
        <v>54299</v>
      </c>
      <c r="Q2051" t="s">
        <v>3963</v>
      </c>
      <c r="S2051" t="s">
        <v>2310</v>
      </c>
      <c r="T2051" s="25" cm="1">
        <f t="array" aca="1" ref="T2051" ca="1">_FV(A2051,"Expense ratio",TRUE)</f>
        <v>5.0000000000000001E-3</v>
      </c>
      <c r="U2051" s="24" cm="1">
        <f t="array" aca="1" ref="U2051" ca="1">_FV(A2051,"Market cap",TRUE)</f>
        <v>1115764788.8099999</v>
      </c>
      <c r="V2051" s="4">
        <v>1115764736</v>
      </c>
      <c r="W2051" s="4">
        <v>1115764736</v>
      </c>
      <c r="Y2051" t="s">
        <v>5681</v>
      </c>
      <c r="Z2051" s="5">
        <v>44.65155</v>
      </c>
      <c r="AA2051" s="5">
        <v>26.931605999999999</v>
      </c>
      <c r="AB2051" s="5">
        <v>3.6199997999999997E-2</v>
      </c>
      <c r="AC2051" s="4">
        <v>77134</v>
      </c>
      <c r="AE2051" s="5">
        <v>5.6882623833364843</v>
      </c>
      <c r="AF2051" s="5">
        <v>10.68784959271785</v>
      </c>
      <c r="AI2051" s="4">
        <v>77134</v>
      </c>
      <c r="AJ2051" s="5">
        <v>3446347.12</v>
      </c>
      <c r="AL2051" s="5">
        <v>48.6</v>
      </c>
      <c r="AM2051" s="5">
        <v>37.86</v>
      </c>
      <c r="AN2051" t="s">
        <v>90</v>
      </c>
      <c r="AO2051" t="str" cm="1">
        <f t="array" aca="1" ref="AO2051" ca="1">_FV(A2051,"Currency")</f>
        <v>USD</v>
      </c>
      <c r="AP2051" t="str" cm="1">
        <f t="array" aca="1" ref="AP2051" ca="1">_FV(A2051,"Exchange")</f>
        <v>NYSE Arca</v>
      </c>
      <c r="AQ2051" s="6" t="str" cm="1">
        <f t="array" aca="1" ref="AQ2051" ca="1">_FV(A2051,"Exchange abbreviation",TRUE)</f>
        <v>ARCX</v>
      </c>
      <c r="AR2051" t="str" cm="1">
        <f t="array" aca="1" ref="AR2051" ca="1">_FV(A2051,"Instrument type",TRUE)</f>
        <v>ETF</v>
      </c>
    </row>
    <row r="2052" spans="1:44" ht="18.75" customHeight="1" x14ac:dyDescent="0.25">
      <c r="A2052" t="e" vm="2065">
        <v>#VALUE!</v>
      </c>
      <c r="B2052" t="s">
        <v>5682</v>
      </c>
      <c r="C2052" t="s">
        <v>5683</v>
      </c>
      <c r="D2052" s="31" cm="1">
        <f t="array" aca="1" ref="D2052" ca="1">_FV(A2052,"Last trade time",TRUE)</f>
        <v>45824.924003437503</v>
      </c>
      <c r="E2052" s="23" cm="1">
        <f t="array" aca="1" ref="E2052" ca="1">_FV(A2052,"Price")</f>
        <v>19.8</v>
      </c>
      <c r="F2052" s="27" cm="1">
        <f t="array" aca="1" ref="F2052" ca="1">_FV(A2052,"Change (%)",TRUE)</f>
        <v>1.5077E-2</v>
      </c>
      <c r="G2052" s="26" cm="1">
        <f t="array" aca="1" ref="G2052" ca="1">_FV(A2052,"Change")</f>
        <v>0.29409999999999997</v>
      </c>
      <c r="H2052" s="23" cm="1">
        <f t="array" aca="1" ref="H2052" ca="1">_FV(A2052,"Open")</f>
        <v>19.68</v>
      </c>
      <c r="I2052" s="23" cm="1">
        <f t="array" aca="1" ref="I2052" ca="1">_FV(A2052,"Low")</f>
        <v>19.68</v>
      </c>
      <c r="J2052" s="23" cm="1">
        <f t="array" aca="1" ref="J2052" ca="1">_FV(A2052,"High")</f>
        <v>19.809999999999999</v>
      </c>
      <c r="K2052" s="23" cm="1">
        <f t="array" aca="1" ref="K2052" ca="1">_FV(A2052,"Previous close",TRUE)</f>
        <v>19.5059</v>
      </c>
      <c r="L2052" s="26"/>
      <c r="M2052" s="23" cm="1">
        <f t="array" aca="1" ref="M2052" ca="1">_FV(A2052,"52 week low",TRUE)</f>
        <v>15.6</v>
      </c>
      <c r="N2052" s="23" cm="1">
        <f t="array" aca="1" ref="N2052" ca="1">_FV(A2052,"52 week high",TRUE)</f>
        <v>21.122299999999999</v>
      </c>
      <c r="O2052" s="8" cm="1">
        <f t="array" aca="1" ref="O2052" ca="1">_FV(A2052,"Volume")</f>
        <v>8066</v>
      </c>
      <c r="P2052" s="7" cm="1">
        <f t="array" aca="1" ref="P2052" ca="1">_FV(A2052,"Volume average",TRUE)</f>
        <v>7709</v>
      </c>
      <c r="Q2052" t="s">
        <v>2186</v>
      </c>
      <c r="S2052" t="s">
        <v>2353</v>
      </c>
      <c r="T2052" s="25" cm="1">
        <f t="array" aca="1" ref="T2052" ca="1">_FV(A2052,"Expense ratio",TRUE)</f>
        <v>5.0000000000000001E-3</v>
      </c>
      <c r="U2052" s="24" cm="1">
        <f t="array" aca="1" ref="U2052" ca="1">_FV(A2052,"Market cap",TRUE)</f>
        <v>30012408.34</v>
      </c>
      <c r="V2052" s="4">
        <v>30012408</v>
      </c>
      <c r="W2052" s="4">
        <v>30012408</v>
      </c>
      <c r="Y2052" t="s">
        <v>5684</v>
      </c>
      <c r="Z2052" s="5">
        <v>20.0839</v>
      </c>
      <c r="AA2052" s="5">
        <v>25.792446000000002</v>
      </c>
      <c r="AB2052" s="5">
        <v>5.9999996999999996E-4</v>
      </c>
      <c r="AC2052" s="4">
        <v>9198</v>
      </c>
      <c r="AE2052" s="5">
        <v>2.4808578726374102</v>
      </c>
      <c r="AF2052" s="5">
        <v>17.163399749190141</v>
      </c>
      <c r="AI2052" s="4">
        <v>9198</v>
      </c>
      <c r="AJ2052" s="5">
        <v>184749.18840000001</v>
      </c>
      <c r="AL2052" s="5">
        <v>21.122</v>
      </c>
      <c r="AM2052" s="5">
        <v>15.6</v>
      </c>
      <c r="AN2052" t="s">
        <v>47</v>
      </c>
      <c r="AO2052" t="str" cm="1">
        <f t="array" aca="1" ref="AO2052" ca="1">_FV(A2052,"Currency")</f>
        <v>USD</v>
      </c>
      <c r="AP2052" t="str" cm="1">
        <f t="array" aca="1" ref="AP2052" ca="1">_FV(A2052,"Exchange")</f>
        <v>CBOE BZX Exchange</v>
      </c>
      <c r="AQ2052" s="6" t="str" cm="1">
        <f t="array" aca="1" ref="AQ2052" ca="1">_FV(A2052,"Exchange abbreviation",TRUE)</f>
        <v>BATS</v>
      </c>
      <c r="AR2052" t="str" cm="1">
        <f t="array" aca="1" ref="AR2052" ca="1">_FV(A2052,"Instrument type",TRUE)</f>
        <v>ETF</v>
      </c>
    </row>
    <row r="2053" spans="1:44" ht="18.75" customHeight="1" x14ac:dyDescent="0.25">
      <c r="A2053" t="e" vm="2066">
        <v>#VALUE!</v>
      </c>
      <c r="B2053" t="s">
        <v>5685</v>
      </c>
      <c r="C2053" t="s">
        <v>5686</v>
      </c>
      <c r="D2053" s="31" cm="1">
        <f t="array" aca="1" ref="D2053" ca="1">_FV(A2053,"Last trade time",TRUE)</f>
        <v>45824.840277789066</v>
      </c>
      <c r="E2053" s="23" cm="1">
        <f t="array" aca="1" ref="E2053" ca="1">_FV(A2053,"Price")</f>
        <v>41.02</v>
      </c>
      <c r="F2053" s="27" cm="1">
        <f t="array" aca="1" ref="F2053" ca="1">_FV(A2053,"Change (%)",TRUE)</f>
        <v>4.1619999999999999E-3</v>
      </c>
      <c r="G2053" s="26" cm="1">
        <f t="array" aca="1" ref="G2053" ca="1">_FV(A2053,"Change")</f>
        <v>0.17</v>
      </c>
      <c r="H2053" s="23" cm="1">
        <f t="array" aca="1" ref="H2053" ca="1">_FV(A2053,"Open")</f>
        <v>41.19</v>
      </c>
      <c r="I2053" s="23" cm="1">
        <f t="array" aca="1" ref="I2053" ca="1">_FV(A2053,"Low")</f>
        <v>41.02</v>
      </c>
      <c r="J2053" s="23" cm="1">
        <f t="array" aca="1" ref="J2053" ca="1">_FV(A2053,"High")</f>
        <v>41.45</v>
      </c>
      <c r="K2053" s="23" cm="1">
        <f t="array" aca="1" ref="K2053" ca="1">_FV(A2053,"Previous close",TRUE)</f>
        <v>40.85</v>
      </c>
      <c r="L2053" s="26"/>
      <c r="M2053" s="23" cm="1">
        <f t="array" aca="1" ref="M2053" ca="1">_FV(A2053,"52 week low",TRUE)</f>
        <v>32.729999999999997</v>
      </c>
      <c r="N2053" s="23" cm="1">
        <f t="array" aca="1" ref="N2053" ca="1">_FV(A2053,"52 week high",TRUE)</f>
        <v>41.45</v>
      </c>
      <c r="O2053" s="8" cm="1">
        <f t="array" aca="1" ref="O2053" ca="1">_FV(A2053,"Volume")</f>
        <v>50794</v>
      </c>
      <c r="P2053" s="7" cm="1">
        <f t="array" aca="1" ref="P2053" ca="1">_FV(A2053,"Volume average",TRUE)</f>
        <v>152159</v>
      </c>
      <c r="Q2053" t="s">
        <v>703</v>
      </c>
      <c r="S2053" t="s">
        <v>3740</v>
      </c>
      <c r="T2053" s="25" cm="1">
        <f t="array" aca="1" ref="T2053" ca="1">_FV(A2053,"Expense ratio",TRUE)</f>
        <v>5.0000000000000001E-3</v>
      </c>
      <c r="U2053" s="24" cm="1">
        <f t="array" aca="1" ref="U2053" ca="1">_FV(A2053,"Market cap",TRUE)</f>
        <v>1167164079.8900001</v>
      </c>
      <c r="V2053" s="4">
        <v>1167164032</v>
      </c>
      <c r="W2053" s="4">
        <v>1167164032</v>
      </c>
      <c r="Y2053" t="s">
        <v>5687</v>
      </c>
      <c r="Z2053" s="5">
        <v>40.908799999999999</v>
      </c>
      <c r="AA2053" s="19">
        <v>17.003129999999999</v>
      </c>
      <c r="AB2053" s="19">
        <v>1.45000005E-2</v>
      </c>
      <c r="AC2053" s="4">
        <v>96938</v>
      </c>
      <c r="AE2053" s="5">
        <v>21.0076645745775</v>
      </c>
      <c r="AI2053" s="4">
        <v>96938</v>
      </c>
      <c r="AJ2053" s="5">
        <v>3988998.7</v>
      </c>
      <c r="AL2053" s="5">
        <v>41.27</v>
      </c>
      <c r="AM2053" s="5">
        <v>32.729999999999997</v>
      </c>
      <c r="AN2053" t="s">
        <v>90</v>
      </c>
      <c r="AO2053" t="str" cm="1">
        <f t="array" aca="1" ref="AO2053" ca="1">_FV(A2053,"Currency")</f>
        <v>USD</v>
      </c>
      <c r="AP2053" t="str" cm="1">
        <f t="array" aca="1" ref="AP2053" ca="1">_FV(A2053,"Exchange")</f>
        <v>NYSE Arca</v>
      </c>
      <c r="AQ2053" s="6" t="str" cm="1">
        <f t="array" aca="1" ref="AQ2053" ca="1">_FV(A2053,"Exchange abbreviation",TRUE)</f>
        <v>ARCX</v>
      </c>
      <c r="AR2053" t="str" cm="1">
        <f t="array" aca="1" ref="AR2053" ca="1">_FV(A2053,"Instrument type",TRUE)</f>
        <v>ETF</v>
      </c>
    </row>
    <row r="2054" spans="1:44" ht="18.75" customHeight="1" x14ac:dyDescent="0.25">
      <c r="A2054" t="e" vm="2067">
        <v>#VALUE!</v>
      </c>
      <c r="B2054" t="s">
        <v>5688</v>
      </c>
      <c r="C2054" t="s">
        <v>5689</v>
      </c>
      <c r="D2054" s="31" cm="1">
        <f t="array" aca="1" ref="D2054" ca="1">_FV(A2054,"Last trade time",TRUE)</f>
        <v>45824.840343251562</v>
      </c>
      <c r="E2054" s="23" cm="1">
        <f t="array" aca="1" ref="E2054" ca="1">_FV(A2054,"Price")</f>
        <v>27.59</v>
      </c>
      <c r="F2054" s="27" cm="1">
        <f t="array" aca="1" ref="F2054" ca="1">_FV(A2054,"Change (%)",TRUE)</f>
        <v>1.0253000000000002E-2</v>
      </c>
      <c r="G2054" s="26" cm="1">
        <f t="array" aca="1" ref="G2054" ca="1">_FV(A2054,"Change")</f>
        <v>0.28000000000000003</v>
      </c>
      <c r="H2054" s="23" cm="1">
        <f t="array" aca="1" ref="H2054" ca="1">_FV(A2054,"Open")</f>
        <v>27.46</v>
      </c>
      <c r="I2054" s="23" cm="1">
        <f t="array" aca="1" ref="I2054" ca="1">_FV(A2054,"Low")</f>
        <v>27.46</v>
      </c>
      <c r="J2054" s="23" cm="1">
        <f t="array" aca="1" ref="J2054" ca="1">_FV(A2054,"High")</f>
        <v>27.72</v>
      </c>
      <c r="K2054" s="23" cm="1">
        <f t="array" aca="1" ref="K2054" ca="1">_FV(A2054,"Previous close",TRUE)</f>
        <v>27.31</v>
      </c>
      <c r="L2054" s="26"/>
      <c r="M2054" s="23" cm="1">
        <f t="array" aca="1" ref="M2054" ca="1">_FV(A2054,"52 week low",TRUE)</f>
        <v>22.44</v>
      </c>
      <c r="N2054" s="23" cm="1">
        <f t="array" aca="1" ref="N2054" ca="1">_FV(A2054,"52 week high",TRUE)</f>
        <v>28.91</v>
      </c>
      <c r="O2054" s="8" cm="1">
        <f t="array" aca="1" ref="O2054" ca="1">_FV(A2054,"Volume")</f>
        <v>24662</v>
      </c>
      <c r="P2054" s="7" cm="1">
        <f t="array" aca="1" ref="P2054" ca="1">_FV(A2054,"Volume average",TRUE)</f>
        <v>64151</v>
      </c>
      <c r="Q2054" t="s">
        <v>698</v>
      </c>
      <c r="S2054" t="s">
        <v>2353</v>
      </c>
      <c r="T2054" s="25" cm="1">
        <f t="array" aca="1" ref="T2054" ca="1">_FV(A2054,"Expense ratio",TRUE)</f>
        <v>5.0000000000000001E-3</v>
      </c>
      <c r="U2054" s="24" cm="1">
        <f t="array" aca="1" ref="U2054" ca="1">_FV(A2054,"Market cap",TRUE)</f>
        <v>93932378.280000001</v>
      </c>
      <c r="V2054" s="4">
        <v>93932376</v>
      </c>
      <c r="W2054" s="4">
        <v>93932376</v>
      </c>
      <c r="Y2054" t="s">
        <v>5684</v>
      </c>
      <c r="Z2054" s="5">
        <v>27.899100000000001</v>
      </c>
      <c r="AA2054" s="5">
        <v>31.986592999999999</v>
      </c>
      <c r="AB2054" s="19">
        <v>2.3E-3</v>
      </c>
      <c r="AC2054" s="4">
        <v>39603</v>
      </c>
      <c r="AE2054" s="5">
        <v>5.9047589983258986</v>
      </c>
      <c r="AF2054" s="5">
        <v>17.14713190500245</v>
      </c>
      <c r="AI2054" s="4">
        <v>39603</v>
      </c>
      <c r="AJ2054" s="5">
        <v>1105375.1742</v>
      </c>
      <c r="AL2054" s="5">
        <v>28.91</v>
      </c>
      <c r="AM2054" s="5">
        <v>22.44</v>
      </c>
      <c r="AN2054" t="s">
        <v>90</v>
      </c>
      <c r="AO2054" t="str" cm="1">
        <f t="array" aca="1" ref="AO2054" ca="1">_FV(A2054,"Currency")</f>
        <v>USD</v>
      </c>
      <c r="AP2054" t="str" cm="1">
        <f t="array" aca="1" ref="AP2054" ca="1">_FV(A2054,"Exchange")</f>
        <v>CBOE BZX Exchange</v>
      </c>
      <c r="AQ2054" s="6" t="str" cm="1">
        <f t="array" aca="1" ref="AQ2054" ca="1">_FV(A2054,"Exchange abbreviation",TRUE)</f>
        <v>BATS</v>
      </c>
      <c r="AR2054" t="str" cm="1">
        <f t="array" aca="1" ref="AR2054" ca="1">_FV(A2054,"Instrument type",TRUE)</f>
        <v>ETF</v>
      </c>
    </row>
    <row r="2055" spans="1:44" ht="18.75" customHeight="1" x14ac:dyDescent="0.25">
      <c r="A2055" t="e" vm="2068">
        <v>#VALUE!</v>
      </c>
      <c r="B2055" t="s">
        <v>5690</v>
      </c>
      <c r="C2055" t="s">
        <v>5691</v>
      </c>
      <c r="D2055" s="31" cm="1">
        <f t="array" aca="1" ref="D2055" ca="1">_FV(A2055,"Last trade time",TRUE)</f>
        <v>45824.840277812502</v>
      </c>
      <c r="E2055" s="23" cm="1">
        <f t="array" aca="1" ref="E2055" ca="1">_FV(A2055,"Price")</f>
        <v>65.285700000000006</v>
      </c>
      <c r="F2055" s="27" cm="1">
        <f t="array" aca="1" ref="F2055" ca="1">_FV(A2055,"Change (%)",TRUE)</f>
        <v>1.533E-2</v>
      </c>
      <c r="G2055" s="26" cm="1">
        <f t="array" aca="1" ref="G2055" ca="1">_FV(A2055,"Change")</f>
        <v>0.98570000000000002</v>
      </c>
      <c r="H2055" s="23" cm="1">
        <f t="array" aca="1" ref="H2055" ca="1">_FV(A2055,"Open")</f>
        <v>65.5</v>
      </c>
      <c r="I2055" s="23" cm="1">
        <f t="array" aca="1" ref="I2055" ca="1">_FV(A2055,"Low")</f>
        <v>65.285700000000006</v>
      </c>
      <c r="J2055" s="23" cm="1">
        <f t="array" aca="1" ref="J2055" ca="1">_FV(A2055,"High")</f>
        <v>65.5</v>
      </c>
      <c r="K2055" s="23" cm="1">
        <f t="array" aca="1" ref="K2055" ca="1">_FV(A2055,"Previous close",TRUE)</f>
        <v>64.3</v>
      </c>
      <c r="L2055" s="26"/>
      <c r="M2055" s="23" cm="1">
        <f t="array" aca="1" ref="M2055" ca="1">_FV(A2055,"52 week low",TRUE)</f>
        <v>50.32</v>
      </c>
      <c r="N2055" s="23" cm="1">
        <f t="array" aca="1" ref="N2055" ca="1">_FV(A2055,"52 week high",TRUE)</f>
        <v>66.272599999999997</v>
      </c>
      <c r="O2055" s="8" cm="1">
        <f t="array" aca="1" ref="O2055" ca="1">_FV(A2055,"Volume")</f>
        <v>1371</v>
      </c>
      <c r="P2055" s="7" cm="1">
        <f t="array" aca="1" ref="P2055" ca="1">_FV(A2055,"Volume average",TRUE)</f>
        <v>5795</v>
      </c>
      <c r="Q2055" t="s">
        <v>490</v>
      </c>
      <c r="S2055" t="s">
        <v>3157</v>
      </c>
      <c r="T2055" s="25" cm="1">
        <f t="array" aca="1" ref="T2055" ca="1">_FV(A2055,"Expense ratio",TRUE)</f>
        <v>5.0000000000000001E-3</v>
      </c>
      <c r="U2055" s="24" cm="1">
        <f t="array" aca="1" ref="U2055" ca="1">_FV(A2055,"Market cap",TRUE)</f>
        <v>211761201.78999999</v>
      </c>
      <c r="V2055" s="4">
        <v>211761200</v>
      </c>
      <c r="W2055" s="4">
        <v>211761200</v>
      </c>
      <c r="Y2055" t="s">
        <v>5692</v>
      </c>
      <c r="Z2055" s="5">
        <v>64.86</v>
      </c>
      <c r="AA2055" s="5">
        <v>22.61777</v>
      </c>
      <c r="AB2055" s="5">
        <v>1.23000005E-2</v>
      </c>
      <c r="AC2055" s="4">
        <v>13785</v>
      </c>
      <c r="AE2055" s="5">
        <v>5.7761287082942037</v>
      </c>
      <c r="AF2055" s="5">
        <v>16.24060414261135</v>
      </c>
      <c r="AI2055" s="4">
        <v>13785</v>
      </c>
      <c r="AJ2055" s="5">
        <v>894379.071</v>
      </c>
      <c r="AL2055" s="5">
        <v>66.272999999999996</v>
      </c>
      <c r="AM2055" s="5">
        <v>50.32</v>
      </c>
      <c r="AN2055" t="s">
        <v>47</v>
      </c>
      <c r="AO2055" t="str" cm="1">
        <f t="array" aca="1" ref="AO2055" ca="1">_FV(A2055,"Currency")</f>
        <v>USD</v>
      </c>
      <c r="AP2055" t="str" cm="1">
        <f t="array" aca="1" ref="AP2055" ca="1">_FV(A2055,"Exchange")</f>
        <v>NYSE Arca</v>
      </c>
      <c r="AQ2055" s="6" t="str" cm="1">
        <f t="array" aca="1" ref="AQ2055" ca="1">_FV(A2055,"Exchange abbreviation",TRUE)</f>
        <v>ARCX</v>
      </c>
      <c r="AR2055" t="str" cm="1">
        <f t="array" aca="1" ref="AR2055" ca="1">_FV(A2055,"Instrument type",TRUE)</f>
        <v>ETF</v>
      </c>
    </row>
    <row r="2056" spans="1:44" ht="18.75" customHeight="1" x14ac:dyDescent="0.25">
      <c r="A2056" t="e" vm="2069">
        <v>#VALUE!</v>
      </c>
      <c r="B2056" t="s">
        <v>5693</v>
      </c>
      <c r="C2056" t="s">
        <v>5694</v>
      </c>
      <c r="D2056" s="31" cm="1">
        <f t="array" aca="1" ref="D2056" ca="1">_FV(A2056,"Last trade time",TRUE)</f>
        <v>45824.896872835154</v>
      </c>
      <c r="E2056" s="23" cm="1">
        <f t="array" aca="1" ref="E2056" ca="1">_FV(A2056,"Price")</f>
        <v>19.559999999999999</v>
      </c>
      <c r="F2056" s="27" cm="1">
        <f t="array" aca="1" ref="F2056" ca="1">_FV(A2056,"Change (%)",TRUE)</f>
        <v>-1.021E-3</v>
      </c>
      <c r="G2056" s="26" cm="1">
        <f t="array" aca="1" ref="G2056" ca="1">_FV(A2056,"Change")</f>
        <v>-0.02</v>
      </c>
      <c r="H2056" s="23" cm="1">
        <f t="array" aca="1" ref="H2056" ca="1">_FV(A2056,"Open")</f>
        <v>19.760000000000002</v>
      </c>
      <c r="I2056" s="23" cm="1">
        <f t="array" aca="1" ref="I2056" ca="1">_FV(A2056,"Low")</f>
        <v>19.4909</v>
      </c>
      <c r="J2056" s="23" cm="1">
        <f t="array" aca="1" ref="J2056" ca="1">_FV(A2056,"High")</f>
        <v>19.78</v>
      </c>
      <c r="K2056" s="23" cm="1">
        <f t="array" aca="1" ref="K2056" ca="1">_FV(A2056,"Previous close",TRUE)</f>
        <v>19.579999999999998</v>
      </c>
      <c r="L2056" s="26"/>
      <c r="M2056" s="23" cm="1">
        <f t="array" aca="1" ref="M2056" ca="1">_FV(A2056,"52 week low",TRUE)</f>
        <v>16.420000000000002</v>
      </c>
      <c r="N2056" s="23" cm="1">
        <f t="array" aca="1" ref="N2056" ca="1">_FV(A2056,"52 week high",TRUE)</f>
        <v>22.435400000000001</v>
      </c>
      <c r="O2056" s="8" cm="1">
        <f t="array" aca="1" ref="O2056" ca="1">_FV(A2056,"Volume")</f>
        <v>66645</v>
      </c>
      <c r="P2056" s="7" cm="1">
        <f t="array" aca="1" ref="P2056" ca="1">_FV(A2056,"Volume average",TRUE)</f>
        <v>44748</v>
      </c>
      <c r="Q2056" t="s">
        <v>1626</v>
      </c>
      <c r="T2056" s="25" cm="1">
        <f t="array" aca="1" ref="T2056" ca="1">_FV(A2056,"Expense ratio",TRUE)</f>
        <v>5.0000000000000001E-3</v>
      </c>
      <c r="U2056" s="24" cm="1">
        <f t="array" aca="1" ref="U2056" ca="1">_FV(A2056,"Market cap",TRUE)</f>
        <v>152253288.69</v>
      </c>
      <c r="V2056" s="16"/>
      <c r="W2056" s="16"/>
      <c r="Z2056" s="18"/>
      <c r="AB2056" s="20"/>
      <c r="AC2056" s="21">
        <v>43859</v>
      </c>
      <c r="AE2056" s="18"/>
      <c r="AF2056" s="20"/>
      <c r="AI2056" s="21"/>
      <c r="AJ2056" s="18"/>
      <c r="AL2056" s="18"/>
      <c r="AM2056" s="18"/>
      <c r="AN2056" t="s">
        <v>73</v>
      </c>
      <c r="AO2056" t="str" cm="1">
        <f t="array" aca="1" ref="AO2056" ca="1">_FV(A2056,"Currency")</f>
        <v>USD</v>
      </c>
      <c r="AP2056" t="str" cm="1">
        <f t="array" aca="1" ref="AP2056" ca="1">_FV(A2056,"Exchange")</f>
        <v>NYSE Arca</v>
      </c>
      <c r="AQ2056" s="6" t="str" cm="1">
        <f t="array" aca="1" ref="AQ2056" ca="1">_FV(A2056,"Exchange abbreviation",TRUE)</f>
        <v>ARCX</v>
      </c>
      <c r="AR2056" t="str" cm="1">
        <f t="array" aca="1" ref="AR2056" ca="1">_FV(A2056,"Instrument type",TRUE)</f>
        <v>ETF</v>
      </c>
    </row>
    <row r="2057" spans="1:44" ht="18.75" customHeight="1" x14ac:dyDescent="0.25">
      <c r="A2057" t="e" vm="2070">
        <v>#VALUE!</v>
      </c>
      <c r="B2057" t="s">
        <v>5695</v>
      </c>
      <c r="C2057" t="s">
        <v>5696</v>
      </c>
      <c r="D2057" s="31" cm="1">
        <f t="array" aca="1" ref="D2057" ca="1">_FV(A2057,"Last trade time",TRUE)</f>
        <v>45824.843750265623</v>
      </c>
      <c r="E2057" s="23" cm="1">
        <f t="array" aca="1" ref="E2057" ca="1">_FV(A2057,"Price")</f>
        <v>35.575499999999998</v>
      </c>
      <c r="F2057" s="27" cm="1">
        <f t="array" aca="1" ref="F2057" ca="1">_FV(A2057,"Change (%)",TRUE)</f>
        <v>1.153E-2</v>
      </c>
      <c r="G2057" s="26" cm="1">
        <f t="array" aca="1" ref="G2057" ca="1">_FV(A2057,"Change")</f>
        <v>0.40550000000000003</v>
      </c>
      <c r="H2057" s="23" cm="1">
        <f t="array" aca="1" ref="H2057" ca="1">_FV(A2057,"Open")</f>
        <v>35.58</v>
      </c>
      <c r="I2057" s="23" cm="1">
        <f t="array" aca="1" ref="I2057" ca="1">_FV(A2057,"Low")</f>
        <v>35.575499999999998</v>
      </c>
      <c r="J2057" s="23" cm="1">
        <f t="array" aca="1" ref="J2057" ca="1">_FV(A2057,"High")</f>
        <v>35.700000000000003</v>
      </c>
      <c r="K2057" s="23" cm="1">
        <f t="array" aca="1" ref="K2057" ca="1">_FV(A2057,"Previous close",TRUE)</f>
        <v>35.17</v>
      </c>
      <c r="L2057" s="26"/>
      <c r="M2057" s="23" cm="1">
        <f t="array" aca="1" ref="M2057" ca="1">_FV(A2057,"52 week low",TRUE)</f>
        <v>27.51</v>
      </c>
      <c r="N2057" s="23" cm="1">
        <f t="array" aca="1" ref="N2057" ca="1">_FV(A2057,"52 week high",TRUE)</f>
        <v>37.005000000000003</v>
      </c>
      <c r="O2057" s="8" cm="1">
        <f t="array" aca="1" ref="O2057" ca="1">_FV(A2057,"Volume")</f>
        <v>2344</v>
      </c>
      <c r="P2057" s="7" cm="1">
        <f t="array" aca="1" ref="P2057" ca="1">_FV(A2057,"Volume average",TRUE)</f>
        <v>7827</v>
      </c>
      <c r="Q2057" t="s">
        <v>698</v>
      </c>
      <c r="S2057" t="s">
        <v>2249</v>
      </c>
      <c r="T2057" s="25" cm="1">
        <f t="array" aca="1" ref="T2057" ca="1">_FV(A2057,"Expense ratio",TRUE)</f>
        <v>5.0000000000000001E-3</v>
      </c>
      <c r="U2057" s="24" cm="1">
        <f t="array" aca="1" ref="U2057" ca="1">_FV(A2057,"Market cap",TRUE)</f>
        <v>95028240.640000001</v>
      </c>
      <c r="V2057" s="4">
        <v>95028240</v>
      </c>
      <c r="W2057" s="4">
        <v>95028240</v>
      </c>
      <c r="Y2057" t="s">
        <v>5697</v>
      </c>
      <c r="Z2057" s="5">
        <v>35.58</v>
      </c>
      <c r="AA2057" s="5">
        <v>26.307269999999999</v>
      </c>
      <c r="AB2057" s="5">
        <v>3.2000000000000002E-3</v>
      </c>
      <c r="AC2057" s="4">
        <v>12925</v>
      </c>
      <c r="AE2057" s="5">
        <v>2.609108247764413</v>
      </c>
      <c r="AF2057" s="5">
        <v>17.679503713826609</v>
      </c>
      <c r="AI2057" s="4">
        <v>12925</v>
      </c>
      <c r="AJ2057" s="5">
        <v>459483.74999999988</v>
      </c>
      <c r="AL2057" s="5">
        <v>37.005000000000003</v>
      </c>
      <c r="AM2057" s="5">
        <v>27.51</v>
      </c>
      <c r="AN2057" t="s">
        <v>47</v>
      </c>
      <c r="AO2057" t="str" cm="1">
        <f t="array" aca="1" ref="AO2057" ca="1">_FV(A2057,"Currency")</f>
        <v>USD</v>
      </c>
      <c r="AP2057" t="str" cm="1">
        <f t="array" aca="1" ref="AP2057" ca="1">_FV(A2057,"Exchange")</f>
        <v>Nasdaq Stock Market</v>
      </c>
      <c r="AQ2057" s="6" t="str" cm="1">
        <f t="array" aca="1" ref="AQ2057" ca="1">_FV(A2057,"Exchange abbreviation",TRUE)</f>
        <v>XNAS</v>
      </c>
      <c r="AR2057" t="str" cm="1">
        <f t="array" aca="1" ref="AR2057" ca="1">_FV(A2057,"Instrument type",TRUE)</f>
        <v>ETF</v>
      </c>
    </row>
    <row r="2058" spans="1:44" ht="18.75" customHeight="1" x14ac:dyDescent="0.25">
      <c r="A2058" t="e" vm="2071">
        <v>#VALUE!</v>
      </c>
      <c r="B2058" t="s">
        <v>5698</v>
      </c>
      <c r="C2058" t="s">
        <v>5699</v>
      </c>
      <c r="D2058" s="31" cm="1">
        <f t="array" aca="1" ref="D2058" ca="1">_FV(A2058,"Last trade time",TRUE)</f>
        <v>45824.84027780078</v>
      </c>
      <c r="E2058" s="23" cm="1">
        <f t="array" aca="1" ref="E2058" ca="1">_FV(A2058,"Price")</f>
        <v>20.856200000000001</v>
      </c>
      <c r="F2058" s="27" cm="1">
        <f t="array" aca="1" ref="F2058" ca="1">_FV(A2058,"Change (%)",TRUE)</f>
        <v>1.1439999999999999E-2</v>
      </c>
      <c r="G2058" s="26" cm="1">
        <f t="array" aca="1" ref="G2058" ca="1">_FV(A2058,"Change")</f>
        <v>0.2359</v>
      </c>
      <c r="H2058" s="23" cm="1">
        <f t="array" aca="1" ref="H2058" ca="1">_FV(A2058,"Open")</f>
        <v>20.91</v>
      </c>
      <c r="I2058" s="23" cm="1">
        <f t="array" aca="1" ref="I2058" ca="1">_FV(A2058,"Low")</f>
        <v>20.85</v>
      </c>
      <c r="J2058" s="23" cm="1">
        <f t="array" aca="1" ref="J2058" ca="1">_FV(A2058,"High")</f>
        <v>20.9696</v>
      </c>
      <c r="K2058" s="23" cm="1">
        <f t="array" aca="1" ref="K2058" ca="1">_FV(A2058,"Previous close",TRUE)</f>
        <v>20.6203</v>
      </c>
      <c r="L2058" s="26"/>
      <c r="M2058" s="23" cm="1">
        <f t="array" aca="1" ref="M2058" ca="1">_FV(A2058,"52 week low",TRUE)</f>
        <v>16.739999999999998</v>
      </c>
      <c r="N2058" s="23" cm="1">
        <f t="array" aca="1" ref="N2058" ca="1">_FV(A2058,"52 week high",TRUE)</f>
        <v>21.59</v>
      </c>
      <c r="O2058" s="8" cm="1">
        <f t="array" aca="1" ref="O2058" ca="1">_FV(A2058,"Volume")</f>
        <v>3634</v>
      </c>
      <c r="P2058" s="7" cm="1">
        <f t="array" aca="1" ref="P2058" ca="1">_FV(A2058,"Volume average",TRUE)</f>
        <v>9982</v>
      </c>
      <c r="Q2058" t="s">
        <v>844</v>
      </c>
      <c r="S2058" t="s">
        <v>3657</v>
      </c>
      <c r="T2058" s="25" cm="1">
        <f t="array" aca="1" ref="T2058" ca="1">_FV(A2058,"Expense ratio",TRUE)</f>
        <v>5.0000000000000001E-3</v>
      </c>
      <c r="U2058" s="24" cm="1">
        <f t="array" aca="1" ref="U2058" ca="1">_FV(A2058,"Market cap",TRUE)</f>
        <v>102512073.25</v>
      </c>
      <c r="V2058" s="4">
        <v>102512072</v>
      </c>
      <c r="W2058" s="4">
        <v>102512072</v>
      </c>
      <c r="Y2058" t="s">
        <v>3382</v>
      </c>
      <c r="Z2058" s="5">
        <v>20.51</v>
      </c>
      <c r="AA2058" s="5">
        <v>10.616016999999999</v>
      </c>
      <c r="AB2058" s="5">
        <v>5.6399997E-2</v>
      </c>
      <c r="AC2058" s="4">
        <v>14063</v>
      </c>
      <c r="AE2058" s="5">
        <v>9.5523565800072809</v>
      </c>
      <c r="AF2058" s="5">
        <v>7.4603711621697766</v>
      </c>
      <c r="AI2058" s="4">
        <v>14063</v>
      </c>
      <c r="AJ2058" s="5">
        <v>287322.55930000002</v>
      </c>
      <c r="AL2058" s="5">
        <v>21.59</v>
      </c>
      <c r="AM2058" s="5">
        <v>16.739999999999998</v>
      </c>
      <c r="AN2058" t="s">
        <v>47</v>
      </c>
      <c r="AO2058" t="str" cm="1">
        <f t="array" aca="1" ref="AO2058" ca="1">_FV(A2058,"Currency")</f>
        <v>USD</v>
      </c>
      <c r="AP2058" t="str" cm="1">
        <f t="array" aca="1" ref="AP2058" ca="1">_FV(A2058,"Exchange")</f>
        <v>NYSE Arca</v>
      </c>
      <c r="AQ2058" s="6" t="str" cm="1">
        <f t="array" aca="1" ref="AQ2058" ca="1">_FV(A2058,"Exchange abbreviation",TRUE)</f>
        <v>ARCX</v>
      </c>
      <c r="AR2058" t="str" cm="1">
        <f t="array" aca="1" ref="AR2058" ca="1">_FV(A2058,"Instrument type",TRUE)</f>
        <v>ETF</v>
      </c>
    </row>
    <row r="2059" spans="1:44" ht="18.75" customHeight="1" x14ac:dyDescent="0.25">
      <c r="A2059" t="e" vm="2072">
        <v>#VALUE!</v>
      </c>
      <c r="B2059" t="s">
        <v>5700</v>
      </c>
      <c r="C2059" t="s">
        <v>5701</v>
      </c>
      <c r="D2059" s="31" cm="1">
        <f t="array" aca="1" ref="D2059" ca="1">_FV(A2059,"Last trade time",TRUE)</f>
        <v>45824.843750196094</v>
      </c>
      <c r="E2059" s="23" cm="1">
        <f t="array" aca="1" ref="E2059" ca="1">_FV(A2059,"Price")</f>
        <v>25.098299999999998</v>
      </c>
      <c r="F2059" s="27" cm="1">
        <f t="array" aca="1" ref="F2059" ca="1">_FV(A2059,"Change (%)",TRUE)</f>
        <v>1.452E-2</v>
      </c>
      <c r="G2059" s="26" cm="1">
        <f t="array" aca="1" ref="G2059" ca="1">_FV(A2059,"Change")</f>
        <v>0.35920000000000002</v>
      </c>
      <c r="H2059" s="23" cm="1">
        <f t="array" aca="1" ref="H2059" ca="1">_FV(A2059,"Open")</f>
        <v>25.098299999999998</v>
      </c>
      <c r="I2059" s="23" cm="1">
        <f t="array" aca="1" ref="I2059" ca="1">_FV(A2059,"Low")</f>
        <v>25.098299999999998</v>
      </c>
      <c r="J2059" s="23" cm="1">
        <f t="array" aca="1" ref="J2059" ca="1">_FV(A2059,"High")</f>
        <v>25.098299999999998</v>
      </c>
      <c r="K2059" s="23" cm="1">
        <f t="array" aca="1" ref="K2059" ca="1">_FV(A2059,"Previous close",TRUE)</f>
        <v>24.739100000000001</v>
      </c>
      <c r="L2059" s="26"/>
      <c r="M2059" s="23" cm="1">
        <f t="array" aca="1" ref="M2059" ca="1">_FV(A2059,"52 week low",TRUE)</f>
        <v>19.37</v>
      </c>
      <c r="N2059" s="23" cm="1">
        <f t="array" aca="1" ref="N2059" ca="1">_FV(A2059,"52 week high",TRUE)</f>
        <v>26.12</v>
      </c>
      <c r="O2059" s="8" cm="1">
        <f t="array" aca="1" ref="O2059" ca="1">_FV(A2059,"Volume")</f>
        <v>227</v>
      </c>
      <c r="P2059" s="7" cm="1">
        <f t="array" aca="1" ref="P2059" ca="1">_FV(A2059,"Volume average",TRUE)</f>
        <v>1086</v>
      </c>
      <c r="Q2059" t="s">
        <v>464</v>
      </c>
      <c r="T2059" s="25" cm="1">
        <f t="array" aca="1" ref="T2059" ca="1">_FV(A2059,"Expense ratio",TRUE)</f>
        <v>5.0000000000000001E-3</v>
      </c>
      <c r="U2059" s="24" cm="1">
        <f t="array" aca="1" ref="U2059" ca="1">_FV(A2059,"Market cap",TRUE)</f>
        <v>9774379.0999999996</v>
      </c>
      <c r="V2059" s="16"/>
      <c r="W2059" s="16"/>
      <c r="Z2059" s="18"/>
      <c r="AB2059" s="20"/>
      <c r="AC2059" s="21">
        <v>1084</v>
      </c>
      <c r="AE2059" s="18"/>
      <c r="AF2059" s="20"/>
      <c r="AI2059" s="21"/>
      <c r="AJ2059" s="18"/>
      <c r="AL2059" s="18"/>
      <c r="AM2059" s="18"/>
      <c r="AN2059" t="s">
        <v>73</v>
      </c>
      <c r="AO2059" t="str" cm="1">
        <f t="array" aca="1" ref="AO2059" ca="1">_FV(A2059,"Currency")</f>
        <v>USD</v>
      </c>
      <c r="AP2059" t="str" cm="1">
        <f t="array" aca="1" ref="AP2059" ca="1">_FV(A2059,"Exchange")</f>
        <v>Nasdaq Stock Market</v>
      </c>
      <c r="AQ2059" s="6" t="str" cm="1">
        <f t="array" aca="1" ref="AQ2059" ca="1">_FV(A2059,"Exchange abbreviation",TRUE)</f>
        <v>XNAS</v>
      </c>
      <c r="AR2059" t="str" cm="1">
        <f t="array" aca="1" ref="AR2059" ca="1">_FV(A2059,"Instrument type",TRUE)</f>
        <v>ETF</v>
      </c>
    </row>
    <row r="2060" spans="1:44" ht="18.75" customHeight="1" x14ac:dyDescent="0.25">
      <c r="A2060" t="e" vm="2073">
        <v>#VALUE!</v>
      </c>
      <c r="B2060" t="s">
        <v>5702</v>
      </c>
      <c r="C2060" t="s">
        <v>5703</v>
      </c>
      <c r="D2060" s="31" cm="1">
        <f t="array" aca="1" ref="D2060" ca="1">_FV(A2060,"Last trade time",TRUE)</f>
        <v>45824.840277789066</v>
      </c>
      <c r="E2060" s="23" cm="1">
        <f t="array" aca="1" ref="E2060" ca="1">_FV(A2060,"Price")</f>
        <v>14.95</v>
      </c>
      <c r="F2060" s="27" cm="1">
        <f t="array" aca="1" ref="F2060" ca="1">_FV(A2060,"Change (%)",TRUE)</f>
        <v>2.6829999999999996E-3</v>
      </c>
      <c r="G2060" s="26" cm="1">
        <f t="array" aca="1" ref="G2060" ca="1">_FV(A2060,"Change")</f>
        <v>0.04</v>
      </c>
      <c r="H2060" s="23" cm="1">
        <f t="array" aca="1" ref="H2060" ca="1">_FV(A2060,"Open")</f>
        <v>15.04</v>
      </c>
      <c r="I2060" s="23" cm="1">
        <f t="array" aca="1" ref="I2060" ca="1">_FV(A2060,"Low")</f>
        <v>14.95</v>
      </c>
      <c r="J2060" s="23" cm="1">
        <f t="array" aca="1" ref="J2060" ca="1">_FV(A2060,"High")</f>
        <v>15.0708</v>
      </c>
      <c r="K2060" s="23" cm="1">
        <f t="array" aca="1" ref="K2060" ca="1">_FV(A2060,"Previous close",TRUE)</f>
        <v>14.91</v>
      </c>
      <c r="L2060" s="26"/>
      <c r="M2060" s="23" cm="1">
        <f t="array" aca="1" ref="M2060" ca="1">_FV(A2060,"52 week low",TRUE)</f>
        <v>12.65</v>
      </c>
      <c r="N2060" s="23" cm="1">
        <f t="array" aca="1" ref="N2060" ca="1">_FV(A2060,"52 week high",TRUE)</f>
        <v>15.93</v>
      </c>
      <c r="O2060" s="8" cm="1">
        <f t="array" aca="1" ref="O2060" ca="1">_FV(A2060,"Volume")</f>
        <v>27047</v>
      </c>
      <c r="P2060" s="7" cm="1">
        <f t="array" aca="1" ref="P2060" ca="1">_FV(A2060,"Volume average",TRUE)</f>
        <v>90676</v>
      </c>
      <c r="Q2060" t="s">
        <v>50</v>
      </c>
      <c r="S2060" t="s">
        <v>380</v>
      </c>
      <c r="T2060" s="25" cm="1">
        <f t="array" aca="1" ref="T2060" ca="1">_FV(A2060,"Expense ratio",TRUE)</f>
        <v>5.0000000000000001E-3</v>
      </c>
      <c r="U2060" s="24" cm="1">
        <f t="array" aca="1" ref="U2060" ca="1">_FV(A2060,"Market cap",TRUE)</f>
        <v>220244257.5</v>
      </c>
      <c r="V2060" s="4">
        <v>220244256</v>
      </c>
      <c r="W2060" s="4">
        <v>220244256</v>
      </c>
      <c r="Y2060" t="s">
        <v>5704</v>
      </c>
      <c r="Z2060" s="5">
        <v>15.08291</v>
      </c>
      <c r="AA2060" s="5">
        <v>25.419785000000001</v>
      </c>
      <c r="AB2060" s="5">
        <v>1.28999995E-2</v>
      </c>
      <c r="AC2060" s="4">
        <v>86346</v>
      </c>
      <c r="AE2060" s="5">
        <v>-1.0915875500460139</v>
      </c>
      <c r="AF2060" s="5">
        <v>7.3212621424850299</v>
      </c>
      <c r="AI2060" s="4">
        <v>86346</v>
      </c>
      <c r="AJ2060" s="5">
        <v>1299507.3</v>
      </c>
      <c r="AL2060" s="5">
        <v>15.93</v>
      </c>
      <c r="AM2060" s="5">
        <v>12.65</v>
      </c>
      <c r="AN2060" t="s">
        <v>90</v>
      </c>
      <c r="AO2060" t="str" cm="1">
        <f t="array" aca="1" ref="AO2060" ca="1">_FV(A2060,"Currency")</f>
        <v>USD</v>
      </c>
      <c r="AP2060" t="str" cm="1">
        <f t="array" aca="1" ref="AP2060" ca="1">_FV(A2060,"Exchange")</f>
        <v>New York Stock Exchange</v>
      </c>
      <c r="AQ2060" s="6" t="str" cm="1">
        <f t="array" aca="1" ref="AQ2060" ca="1">_FV(A2060,"Exchange abbreviation",TRUE)</f>
        <v>XNYS</v>
      </c>
      <c r="AR2060" t="str" cm="1">
        <f t="array" aca="1" ref="AR2060" ca="1">_FV(A2060,"Instrument type",TRUE)</f>
        <v>ETF</v>
      </c>
    </row>
    <row r="2061" spans="1:44" ht="18.75" customHeight="1" x14ac:dyDescent="0.25">
      <c r="A2061" t="e" vm="2074">
        <v>#VALUE!</v>
      </c>
      <c r="B2061" t="s">
        <v>5705</v>
      </c>
      <c r="C2061" t="s">
        <v>5706</v>
      </c>
      <c r="D2061" s="31" cm="1">
        <f t="array" aca="1" ref="D2061" ca="1">_FV(A2061,"Last trade time",TRUE)</f>
        <v>45824.904442395309</v>
      </c>
      <c r="E2061" s="23" cm="1">
        <f t="array" aca="1" ref="E2061" ca="1">_FV(A2061,"Price")</f>
        <v>8.24</v>
      </c>
      <c r="F2061" s="27" cm="1">
        <f t="array" aca="1" ref="F2061" ca="1">_FV(A2061,"Change (%)",TRUE)</f>
        <v>-7.2290000000000002E-3</v>
      </c>
      <c r="G2061" s="26" cm="1">
        <f t="array" aca="1" ref="G2061" ca="1">_FV(A2061,"Change")</f>
        <v>-0.06</v>
      </c>
      <c r="H2061" s="23" cm="1">
        <f t="array" aca="1" ref="H2061" ca="1">_FV(A2061,"Open")</f>
        <v>8.2799999999999994</v>
      </c>
      <c r="I2061" s="23" cm="1">
        <f t="array" aca="1" ref="I2061" ca="1">_FV(A2061,"Low")</f>
        <v>8.1349999999999998</v>
      </c>
      <c r="J2061" s="23" cm="1">
        <f t="array" aca="1" ref="J2061" ca="1">_FV(A2061,"High")</f>
        <v>8.2799999999999994</v>
      </c>
      <c r="K2061" s="23" cm="1">
        <f t="array" aca="1" ref="K2061" ca="1">_FV(A2061,"Previous close",TRUE)</f>
        <v>8.3000000000000007</v>
      </c>
      <c r="L2061" s="26"/>
      <c r="M2061" s="23" cm="1">
        <f t="array" aca="1" ref="M2061" ca="1">_FV(A2061,"52 week low",TRUE)</f>
        <v>6.8</v>
      </c>
      <c r="N2061" s="23" cm="1">
        <f t="array" aca="1" ref="N2061" ca="1">_FV(A2061,"52 week high",TRUE)</f>
        <v>11.88</v>
      </c>
      <c r="O2061" s="8" cm="1">
        <f t="array" aca="1" ref="O2061" ca="1">_FV(A2061,"Volume")</f>
        <v>64806</v>
      </c>
      <c r="P2061" s="7" cm="1">
        <f t="array" aca="1" ref="P2061" ca="1">_FV(A2061,"Volume average",TRUE)</f>
        <v>47186</v>
      </c>
      <c r="Q2061" t="s">
        <v>351</v>
      </c>
      <c r="S2061" t="s">
        <v>1795</v>
      </c>
      <c r="T2061" s="25" cm="1">
        <f t="array" aca="1" ref="T2061" ca="1">_FV(A2061,"Expense ratio",TRUE)</f>
        <v>5.0000000000000001E-3</v>
      </c>
      <c r="U2061" s="24" cm="1">
        <f t="array" aca="1" ref="U2061" ca="1">_FV(A2061,"Market cap",TRUE)</f>
        <v>41017323.020000003</v>
      </c>
      <c r="V2061" s="4">
        <v>41017324</v>
      </c>
      <c r="W2061" s="4">
        <v>41017324</v>
      </c>
      <c r="Y2061" t="s">
        <v>5707</v>
      </c>
      <c r="Z2061" s="5">
        <v>8.36</v>
      </c>
      <c r="AA2061" s="20"/>
      <c r="AB2061" s="4">
        <v>0</v>
      </c>
      <c r="AC2061" s="4">
        <v>69090</v>
      </c>
      <c r="AE2061" s="5">
        <v>-14.33816206745238</v>
      </c>
      <c r="AF2061" s="5">
        <v>-20.000003633045019</v>
      </c>
      <c r="AI2061" s="4">
        <v>69090</v>
      </c>
      <c r="AJ2061" s="5">
        <v>577592.39999999991</v>
      </c>
      <c r="AL2061" s="5">
        <v>11.88</v>
      </c>
      <c r="AM2061" s="5">
        <v>6.8</v>
      </c>
      <c r="AN2061" t="s">
        <v>47</v>
      </c>
      <c r="AO2061" t="str" cm="1">
        <f t="array" aca="1" ref="AO2061" ca="1">_FV(A2061,"Currency")</f>
        <v>USD</v>
      </c>
      <c r="AP2061" t="str" cm="1">
        <f t="array" aca="1" ref="AP2061" ca="1">_FV(A2061,"Exchange")</f>
        <v>Nasdaq Stock Market</v>
      </c>
      <c r="AQ2061" s="6" t="str" cm="1">
        <f t="array" aca="1" ref="AQ2061" ca="1">_FV(A2061,"Exchange abbreviation",TRUE)</f>
        <v>XNAS</v>
      </c>
      <c r="AR2061" t="str" cm="1">
        <f t="array" aca="1" ref="AR2061" ca="1">_FV(A2061,"Instrument type",TRUE)</f>
        <v>ETF</v>
      </c>
    </row>
    <row r="2062" spans="1:44" ht="18.75" customHeight="1" x14ac:dyDescent="0.25">
      <c r="A2062" t="e" vm="2075">
        <v>#VALUE!</v>
      </c>
      <c r="B2062" t="s">
        <v>5708</v>
      </c>
      <c r="C2062" t="s">
        <v>5709</v>
      </c>
      <c r="D2062" s="31" cm="1">
        <f t="array" aca="1" ref="D2062" ca="1">_FV(A2062,"Last trade time",TRUE)</f>
        <v>45824.840292175781</v>
      </c>
      <c r="E2062" s="23" cm="1">
        <f t="array" aca="1" ref="E2062" ca="1">_FV(A2062,"Price")</f>
        <v>42.7498</v>
      </c>
      <c r="F2062" s="27" cm="1">
        <f t="array" aca="1" ref="F2062" ca="1">_FV(A2062,"Change (%)",TRUE)</f>
        <v>-1.954E-3</v>
      </c>
      <c r="G2062" s="26" cm="1">
        <f t="array" aca="1" ref="G2062" ca="1">_FV(A2062,"Change")</f>
        <v>-8.3699999999999997E-2</v>
      </c>
      <c r="H2062" s="23" cm="1">
        <f t="array" aca="1" ref="H2062" ca="1">_FV(A2062,"Open")</f>
        <v>43.05</v>
      </c>
      <c r="I2062" s="23" cm="1">
        <f t="array" aca="1" ref="I2062" ca="1">_FV(A2062,"Low")</f>
        <v>42.7498</v>
      </c>
      <c r="J2062" s="23" cm="1">
        <f t="array" aca="1" ref="J2062" ca="1">_FV(A2062,"High")</f>
        <v>43.07</v>
      </c>
      <c r="K2062" s="23" cm="1">
        <f t="array" aca="1" ref="K2062" ca="1">_FV(A2062,"Previous close",TRUE)</f>
        <v>42.833500000000001</v>
      </c>
      <c r="L2062" s="26"/>
      <c r="M2062" s="23" cm="1">
        <f t="array" aca="1" ref="M2062" ca="1">_FV(A2062,"52 week low",TRUE)</f>
        <v>35.770000000000003</v>
      </c>
      <c r="N2062" s="23" cm="1">
        <f t="array" aca="1" ref="N2062" ca="1">_FV(A2062,"52 week high",TRUE)</f>
        <v>43.4285</v>
      </c>
      <c r="O2062" s="8" cm="1">
        <f t="array" aca="1" ref="O2062" ca="1">_FV(A2062,"Volume")</f>
        <v>2863</v>
      </c>
      <c r="P2062" s="7" cm="1">
        <f t="array" aca="1" ref="P2062" ca="1">_FV(A2062,"Volume average",TRUE)</f>
        <v>3878</v>
      </c>
      <c r="Q2062" t="s">
        <v>703</v>
      </c>
      <c r="S2062" t="s">
        <v>61</v>
      </c>
      <c r="T2062" s="25" cm="1">
        <f t="array" aca="1" ref="T2062" ca="1">_FV(A2062,"Expense ratio",TRUE)</f>
        <v>5.0000000000000001E-3</v>
      </c>
      <c r="U2062" s="24" cm="1">
        <f t="array" aca="1" ref="U2062" ca="1">_FV(A2062,"Market cap",TRUE)</f>
        <v>70455588.439999998</v>
      </c>
      <c r="V2062" s="4">
        <v>70455576</v>
      </c>
      <c r="W2062" s="4">
        <v>70455576</v>
      </c>
      <c r="Y2062" t="s">
        <v>5710</v>
      </c>
      <c r="Z2062" s="5">
        <v>42.597700000000003</v>
      </c>
      <c r="AA2062" s="5">
        <v>20.928303</v>
      </c>
      <c r="AB2062" s="5">
        <v>2.3300000000000001E-2</v>
      </c>
      <c r="AC2062" s="4">
        <v>4600</v>
      </c>
      <c r="AE2062" s="5">
        <v>16.23230380721337</v>
      </c>
      <c r="AF2062" s="5">
        <v>12.440499588741091</v>
      </c>
      <c r="AI2062" s="4">
        <v>4600</v>
      </c>
      <c r="AJ2062" s="4">
        <v>196535</v>
      </c>
      <c r="AL2062" s="5">
        <v>43.05</v>
      </c>
      <c r="AM2062" s="5">
        <v>35.770000000000003</v>
      </c>
      <c r="AN2062" t="s">
        <v>47</v>
      </c>
      <c r="AO2062" t="str" cm="1">
        <f t="array" aca="1" ref="AO2062" ca="1">_FV(A2062,"Currency")</f>
        <v>USD</v>
      </c>
      <c r="AP2062" t="str" cm="1">
        <f t="array" aca="1" ref="AP2062" ca="1">_FV(A2062,"Exchange")</f>
        <v>CBOE BZX Exchange</v>
      </c>
      <c r="AQ2062" s="6" t="str" cm="1">
        <f t="array" aca="1" ref="AQ2062" ca="1">_FV(A2062,"Exchange abbreviation",TRUE)</f>
        <v>BATS</v>
      </c>
      <c r="AR2062" t="str" cm="1">
        <f t="array" aca="1" ref="AR2062" ca="1">_FV(A2062,"Instrument type",TRUE)</f>
        <v>ETF</v>
      </c>
    </row>
    <row r="2063" spans="1:44" ht="18.75" customHeight="1" x14ac:dyDescent="0.25">
      <c r="A2063" t="e" vm="2076">
        <v>#VALUE!</v>
      </c>
      <c r="B2063" t="s">
        <v>5711</v>
      </c>
      <c r="C2063" t="s">
        <v>5712</v>
      </c>
      <c r="D2063" s="31" cm="1">
        <f t="array" aca="1" ref="D2063" ca="1">_FV(A2063,"Last trade time",TRUE)</f>
        <v>45824.84027780078</v>
      </c>
      <c r="E2063" s="23" cm="1">
        <f t="array" aca="1" ref="E2063" ca="1">_FV(A2063,"Price")</f>
        <v>61.41</v>
      </c>
      <c r="F2063" s="27" cm="1">
        <f t="array" aca="1" ref="F2063" ca="1">_FV(A2063,"Change (%)",TRUE)</f>
        <v>1.0610999999999999E-2</v>
      </c>
      <c r="G2063" s="26" cm="1">
        <f t="array" aca="1" ref="G2063" ca="1">_FV(A2063,"Change")</f>
        <v>0.64480000000000004</v>
      </c>
      <c r="H2063" s="23" cm="1">
        <f t="array" aca="1" ref="H2063" ca="1">_FV(A2063,"Open")</f>
        <v>61.664700000000003</v>
      </c>
      <c r="I2063" s="23" cm="1">
        <f t="array" aca="1" ref="I2063" ca="1">_FV(A2063,"Low")</f>
        <v>61.140099999999997</v>
      </c>
      <c r="J2063" s="23" cm="1">
        <f t="array" aca="1" ref="J2063" ca="1">_FV(A2063,"High")</f>
        <v>61.664700000000003</v>
      </c>
      <c r="K2063" s="23" cm="1">
        <f t="array" aca="1" ref="K2063" ca="1">_FV(A2063,"Previous close",TRUE)</f>
        <v>60.7652</v>
      </c>
      <c r="L2063" s="26"/>
      <c r="M2063" s="23" cm="1">
        <f t="array" aca="1" ref="M2063" ca="1">_FV(A2063,"52 week low",TRUE)</f>
        <v>49.69</v>
      </c>
      <c r="N2063" s="23" cm="1">
        <f t="array" aca="1" ref="N2063" ca="1">_FV(A2063,"52 week high",TRUE)</f>
        <v>62.6599</v>
      </c>
      <c r="O2063" s="8" cm="1">
        <f t="array" aca="1" ref="O2063" ca="1">_FV(A2063,"Volume")</f>
        <v>10704</v>
      </c>
      <c r="P2063" s="7" cm="1">
        <f t="array" aca="1" ref="P2063" ca="1">_FV(A2063,"Volume average",TRUE)</f>
        <v>10306</v>
      </c>
      <c r="Q2063" t="s">
        <v>60</v>
      </c>
      <c r="S2063" t="s">
        <v>5713</v>
      </c>
      <c r="T2063" s="25" cm="1">
        <f t="array" aca="1" ref="T2063" ca="1">_FV(A2063,"Expense ratio",TRUE)</f>
        <v>5.0000000000000001E-3</v>
      </c>
      <c r="U2063" s="24" cm="1">
        <f t="array" aca="1" ref="U2063" ca="1">_FV(A2063,"Market cap",TRUE)</f>
        <v>599993246.23000002</v>
      </c>
      <c r="V2063" s="4">
        <v>599993216</v>
      </c>
      <c r="W2063" s="4">
        <v>599993216</v>
      </c>
      <c r="Y2063" t="s">
        <v>1080</v>
      </c>
      <c r="Z2063" s="5">
        <v>61.597299999999997</v>
      </c>
      <c r="AA2063" s="5">
        <v>24.930662000000002</v>
      </c>
      <c r="AB2063" s="5">
        <v>7.7999999999999996E-3</v>
      </c>
      <c r="AC2063" s="4">
        <v>14663</v>
      </c>
      <c r="AE2063" s="5">
        <v>4.8462131055478919</v>
      </c>
      <c r="AF2063" s="5">
        <v>16.336141704345671</v>
      </c>
      <c r="AI2063" s="4">
        <v>14663</v>
      </c>
      <c r="AJ2063" s="5">
        <v>903727.61160000006</v>
      </c>
      <c r="AL2063" s="5">
        <v>62.66</v>
      </c>
      <c r="AM2063" s="5">
        <v>49.69</v>
      </c>
      <c r="AN2063" t="s">
        <v>47</v>
      </c>
      <c r="AO2063" t="str" cm="1">
        <f t="array" aca="1" ref="AO2063" ca="1">_FV(A2063,"Currency")</f>
        <v>USD</v>
      </c>
      <c r="AP2063" t="str" cm="1">
        <f t="array" aca="1" ref="AP2063" ca="1">_FV(A2063,"Exchange")</f>
        <v>NYSE Arca</v>
      </c>
      <c r="AQ2063" s="6" t="str" cm="1">
        <f t="array" aca="1" ref="AQ2063" ca="1">_FV(A2063,"Exchange abbreviation",TRUE)</f>
        <v>ARCX</v>
      </c>
      <c r="AR2063" t="str" cm="1">
        <f t="array" aca="1" ref="AR2063" ca="1">_FV(A2063,"Instrument type",TRUE)</f>
        <v>ETF</v>
      </c>
    </row>
    <row r="2064" spans="1:44" ht="18.75" customHeight="1" x14ac:dyDescent="0.25">
      <c r="A2064" t="e" vm="2077">
        <v>#VALUE!</v>
      </c>
      <c r="B2064" t="s">
        <v>5714</v>
      </c>
      <c r="C2064" t="s">
        <v>5715</v>
      </c>
      <c r="D2064" s="31" cm="1">
        <f t="array" aca="1" ref="D2064" ca="1">_FV(A2064,"Last trade time",TRUE)</f>
        <v>45824.843750265623</v>
      </c>
      <c r="E2064" s="23" cm="1">
        <f t="array" aca="1" ref="E2064" ca="1">_FV(A2064,"Price")</f>
        <v>31.97</v>
      </c>
      <c r="F2064" s="27" cm="1">
        <f t="array" aca="1" ref="F2064" ca="1">_FV(A2064,"Change (%)",TRUE)</f>
        <v>0</v>
      </c>
      <c r="G2064" s="26" cm="1">
        <f t="array" aca="1" ref="G2064" ca="1">_FV(A2064,"Change")</f>
        <v>0</v>
      </c>
      <c r="H2064" s="23" cm="1">
        <f t="array" aca="1" ref="H2064" ca="1">_FV(A2064,"Open")</f>
        <v>32.15</v>
      </c>
      <c r="I2064" s="23" cm="1">
        <f t="array" aca="1" ref="I2064" ca="1">_FV(A2064,"Low")</f>
        <v>31.8901</v>
      </c>
      <c r="J2064" s="23" cm="1">
        <f t="array" aca="1" ref="J2064" ca="1">_FV(A2064,"High")</f>
        <v>32.15</v>
      </c>
      <c r="K2064" s="23" cm="1">
        <f t="array" aca="1" ref="K2064" ca="1">_FV(A2064,"Previous close",TRUE)</f>
        <v>31.97</v>
      </c>
      <c r="L2064" s="26"/>
      <c r="M2064" s="23" cm="1">
        <f t="array" aca="1" ref="M2064" ca="1">_FV(A2064,"52 week low",TRUE)</f>
        <v>27.426300000000001</v>
      </c>
      <c r="N2064" s="23" cm="1">
        <f t="array" aca="1" ref="N2064" ca="1">_FV(A2064,"52 week high",TRUE)</f>
        <v>33.64</v>
      </c>
      <c r="O2064" s="8" cm="1">
        <f t="array" aca="1" ref="O2064" ca="1">_FV(A2064,"Volume")</f>
        <v>4663</v>
      </c>
      <c r="P2064" s="7" cm="1">
        <f t="array" aca="1" ref="P2064" ca="1">_FV(A2064,"Volume average",TRUE)</f>
        <v>5243</v>
      </c>
      <c r="Q2064" t="s">
        <v>351</v>
      </c>
      <c r="S2064" t="s">
        <v>1795</v>
      </c>
      <c r="T2064" s="25" cm="1">
        <f t="array" aca="1" ref="T2064" ca="1">_FV(A2064,"Expense ratio",TRUE)</f>
        <v>5.0000000000000001E-3</v>
      </c>
      <c r="U2064" s="24" cm="1">
        <f t="array" aca="1" ref="U2064" ca="1">_FV(A2064,"Market cap",TRUE)</f>
        <v>56794339.409999996</v>
      </c>
      <c r="V2064" s="4">
        <v>56794340</v>
      </c>
      <c r="W2064" s="4">
        <v>56794340</v>
      </c>
      <c r="X2064" t="s">
        <v>5716</v>
      </c>
      <c r="Y2064" t="s">
        <v>5717</v>
      </c>
      <c r="Z2064" s="5">
        <v>31.88</v>
      </c>
      <c r="AA2064" s="5">
        <v>27.436119999999999</v>
      </c>
      <c r="AB2064" s="5">
        <v>8.0000000000000002E-3</v>
      </c>
      <c r="AC2064" s="4">
        <v>5653</v>
      </c>
      <c r="AE2064" s="5">
        <v>6.2754250878483742</v>
      </c>
      <c r="AF2064" s="5">
        <v>5.7449984866095427</v>
      </c>
      <c r="AI2064" s="4">
        <v>5653</v>
      </c>
      <c r="AJ2064" s="5">
        <v>179991.52</v>
      </c>
      <c r="AL2064" s="5">
        <v>33.64</v>
      </c>
      <c r="AM2064" s="5">
        <v>27.425999999999998</v>
      </c>
      <c r="AN2064" t="s">
        <v>47</v>
      </c>
      <c r="AO2064" t="str" cm="1">
        <f t="array" aca="1" ref="AO2064" ca="1">_FV(A2064,"Currency")</f>
        <v>USD</v>
      </c>
      <c r="AP2064" t="str" cm="1">
        <f t="array" aca="1" ref="AP2064" ca="1">_FV(A2064,"Exchange")</f>
        <v>Nasdaq Stock Market</v>
      </c>
      <c r="AQ2064" s="6" t="str" cm="1">
        <f t="array" aca="1" ref="AQ2064" ca="1">_FV(A2064,"Exchange abbreviation",TRUE)</f>
        <v>XNAS</v>
      </c>
      <c r="AR2064" t="str" cm="1">
        <f t="array" aca="1" ref="AR2064" ca="1">_FV(A2064,"Instrument type",TRUE)</f>
        <v>ETF</v>
      </c>
    </row>
    <row r="2065" spans="1:44" ht="18.75" customHeight="1" x14ac:dyDescent="0.25">
      <c r="A2065" t="e" vm="2078">
        <v>#VALUE!</v>
      </c>
      <c r="B2065" t="s">
        <v>5718</v>
      </c>
      <c r="C2065" t="s">
        <v>5719</v>
      </c>
      <c r="D2065" s="31" cm="1">
        <f t="array" aca="1" ref="D2065" ca="1">_FV(A2065,"Last trade time",TRUE)</f>
        <v>45824.892676017967</v>
      </c>
      <c r="E2065" s="23" cm="1">
        <f t="array" aca="1" ref="E2065" ca="1">_FV(A2065,"Price")</f>
        <v>42.21</v>
      </c>
      <c r="F2065" s="27" cm="1">
        <f t="array" aca="1" ref="F2065" ca="1">_FV(A2065,"Change (%)",TRUE)</f>
        <v>7.9760000000000005E-3</v>
      </c>
      <c r="G2065" s="26" cm="1">
        <f t="array" aca="1" ref="G2065" ca="1">_FV(A2065,"Change")</f>
        <v>0.33400000000000002</v>
      </c>
      <c r="H2065" s="23" cm="1">
        <f t="array" aca="1" ref="H2065" ca="1">_FV(A2065,"Open")</f>
        <v>42.54</v>
      </c>
      <c r="I2065" s="23" cm="1">
        <f t="array" aca="1" ref="I2065" ca="1">_FV(A2065,"Low")</f>
        <v>42.2</v>
      </c>
      <c r="J2065" s="23" cm="1">
        <f t="array" aca="1" ref="J2065" ca="1">_FV(A2065,"High")</f>
        <v>42.685000000000002</v>
      </c>
      <c r="K2065" s="23" cm="1">
        <f t="array" aca="1" ref="K2065" ca="1">_FV(A2065,"Previous close",TRUE)</f>
        <v>41.875999999999998</v>
      </c>
      <c r="L2065" s="26"/>
      <c r="M2065" s="23" cm="1">
        <f t="array" aca="1" ref="M2065" ca="1">_FV(A2065,"52 week low",TRUE)</f>
        <v>35.22</v>
      </c>
      <c r="N2065" s="23" cm="1">
        <f t="array" aca="1" ref="N2065" ca="1">_FV(A2065,"52 week high",TRUE)</f>
        <v>43.64</v>
      </c>
      <c r="O2065" s="8" cm="1">
        <f t="array" aca="1" ref="O2065" ca="1">_FV(A2065,"Volume")</f>
        <v>181156</v>
      </c>
      <c r="P2065" s="7" cm="1">
        <f t="array" aca="1" ref="P2065" ca="1">_FV(A2065,"Volume average",TRUE)</f>
        <v>310740</v>
      </c>
      <c r="Q2065" t="s">
        <v>2613</v>
      </c>
      <c r="S2065" t="s">
        <v>2067</v>
      </c>
      <c r="T2065" s="25" cm="1">
        <f t="array" aca="1" ref="T2065" ca="1">_FV(A2065,"Expense ratio",TRUE)</f>
        <v>5.0000000000000001E-3</v>
      </c>
      <c r="U2065" s="24" cm="1">
        <f t="array" aca="1" ref="U2065" ca="1">_FV(A2065,"Market cap",TRUE)</f>
        <v>399573757.25</v>
      </c>
      <c r="V2065" s="4">
        <v>399573760</v>
      </c>
      <c r="W2065" s="4">
        <v>399573760</v>
      </c>
      <c r="Y2065" t="s">
        <v>5266</v>
      </c>
      <c r="Z2065" s="5">
        <v>42.962899999999998</v>
      </c>
      <c r="AA2065" s="19">
        <v>18.324338999999998</v>
      </c>
      <c r="AB2065" s="5">
        <v>2.7900000000000001E-2</v>
      </c>
      <c r="AC2065" s="4">
        <v>357704</v>
      </c>
      <c r="AE2065" s="5">
        <v>21.215533824685799</v>
      </c>
      <c r="AF2065" s="5">
        <v>5.3018570546883748</v>
      </c>
      <c r="AH2065" s="17">
        <v>28800000</v>
      </c>
      <c r="AI2065" s="4">
        <v>357704</v>
      </c>
      <c r="AJ2065" s="5">
        <v>15395580.16</v>
      </c>
      <c r="AL2065" s="5">
        <v>43.37</v>
      </c>
      <c r="AM2065" s="5">
        <v>35.22</v>
      </c>
      <c r="AN2065" t="s">
        <v>82</v>
      </c>
      <c r="AO2065" t="str" cm="1">
        <f t="array" aca="1" ref="AO2065" ca="1">_FV(A2065,"Currency")</f>
        <v>USD</v>
      </c>
      <c r="AP2065" t="str" cm="1">
        <f t="array" aca="1" ref="AP2065" ca="1">_FV(A2065,"Exchange")</f>
        <v>NYSE Arca</v>
      </c>
      <c r="AQ2065" s="6" t="str" cm="1">
        <f t="array" aca="1" ref="AQ2065" ca="1">_FV(A2065,"Exchange abbreviation",TRUE)</f>
        <v>ARCX</v>
      </c>
      <c r="AR2065" t="str" cm="1">
        <f t="array" aca="1" ref="AR2065" ca="1">_FV(A2065,"Instrument type",TRUE)</f>
        <v>ETF</v>
      </c>
    </row>
    <row r="2066" spans="1:44" ht="18.75" customHeight="1" x14ac:dyDescent="0.25">
      <c r="A2066" t="e" vm="2079">
        <v>#VALUE!</v>
      </c>
      <c r="B2066" t="s">
        <v>5720</v>
      </c>
      <c r="C2066" t="s">
        <v>5721</v>
      </c>
      <c r="D2066" s="31" cm="1">
        <f t="array" aca="1" ref="D2066" ca="1">_FV(A2066,"Last trade time",TRUE)</f>
        <v>45824.840277812502</v>
      </c>
      <c r="E2066" s="23" cm="1">
        <f t="array" aca="1" ref="E2066" ca="1">_FV(A2066,"Price")</f>
        <v>39.33</v>
      </c>
      <c r="F2066" s="27" cm="1">
        <f t="array" aca="1" ref="F2066" ca="1">_FV(A2066,"Change (%)",TRUE)</f>
        <v>3.5720000000000001E-3</v>
      </c>
      <c r="G2066" s="26" cm="1">
        <f t="array" aca="1" ref="G2066" ca="1">_FV(A2066,"Change")</f>
        <v>0.14000000000000001</v>
      </c>
      <c r="H2066" s="23" cm="1">
        <f t="array" aca="1" ref="H2066" ca="1">_FV(A2066,"Open")</f>
        <v>39.18</v>
      </c>
      <c r="I2066" s="23" cm="1">
        <f t="array" aca="1" ref="I2066" ca="1">_FV(A2066,"Low")</f>
        <v>39.15</v>
      </c>
      <c r="J2066" s="23" cm="1">
        <f t="array" aca="1" ref="J2066" ca="1">_FV(A2066,"High")</f>
        <v>39.43</v>
      </c>
      <c r="K2066" s="23" cm="1">
        <f t="array" aca="1" ref="K2066" ca="1">_FV(A2066,"Previous close",TRUE)</f>
        <v>39.19</v>
      </c>
      <c r="L2066" s="26"/>
      <c r="M2066" s="23" cm="1">
        <f t="array" aca="1" ref="M2066" ca="1">_FV(A2066,"52 week low",TRUE)</f>
        <v>35.26</v>
      </c>
      <c r="N2066" s="23" cm="1">
        <f t="array" aca="1" ref="N2066" ca="1">_FV(A2066,"52 week high",TRUE)</f>
        <v>41.110900000000001</v>
      </c>
      <c r="O2066" s="8" cm="1">
        <f t="array" aca="1" ref="O2066" ca="1">_FV(A2066,"Volume")</f>
        <v>128820</v>
      </c>
      <c r="P2066" s="7" cm="1">
        <f t="array" aca="1" ref="P2066" ca="1">_FV(A2066,"Volume average",TRUE)</f>
        <v>98913</v>
      </c>
      <c r="Q2066" t="s">
        <v>5553</v>
      </c>
      <c r="S2066" t="s">
        <v>2310</v>
      </c>
      <c r="T2066" s="25" cm="1">
        <f t="array" aca="1" ref="T2066" ca="1">_FV(A2066,"Expense ratio",TRUE)</f>
        <v>5.0000000000000001E-3</v>
      </c>
      <c r="U2066" s="24" cm="1">
        <f t="array" aca="1" ref="U2066" ca="1">_FV(A2066,"Market cap",TRUE)</f>
        <v>351947185.01999998</v>
      </c>
      <c r="V2066" s="4">
        <v>351947200</v>
      </c>
      <c r="W2066" s="4">
        <v>351947200</v>
      </c>
      <c r="Y2066" t="s">
        <v>5722</v>
      </c>
      <c r="Z2066" s="5">
        <v>38.493259999999999</v>
      </c>
      <c r="AA2066" s="20"/>
      <c r="AB2066" s="5">
        <v>3.7400000000000003E-2</v>
      </c>
      <c r="AC2066" s="4">
        <v>57522</v>
      </c>
      <c r="AE2066" s="5">
        <v>9.5023585119388585</v>
      </c>
      <c r="AF2066" s="5">
        <v>4.5464049470923973</v>
      </c>
      <c r="AI2066" s="4">
        <v>57522</v>
      </c>
      <c r="AJ2066" s="5">
        <v>2226676.62</v>
      </c>
      <c r="AL2066" s="5">
        <v>41.11</v>
      </c>
      <c r="AM2066" s="5">
        <v>35.26</v>
      </c>
      <c r="AN2066" t="s">
        <v>90</v>
      </c>
      <c r="AO2066" t="str" cm="1">
        <f t="array" aca="1" ref="AO2066" ca="1">_FV(A2066,"Currency")</f>
        <v>USD</v>
      </c>
      <c r="AP2066" t="str" cm="1">
        <f t="array" aca="1" ref="AP2066" ca="1">_FV(A2066,"Exchange")</f>
        <v>NYSE Arca</v>
      </c>
      <c r="AQ2066" s="6" t="str" cm="1">
        <f t="array" aca="1" ref="AQ2066" ca="1">_FV(A2066,"Exchange abbreviation",TRUE)</f>
        <v>ARCX</v>
      </c>
      <c r="AR2066" t="str" cm="1">
        <f t="array" aca="1" ref="AR2066" ca="1">_FV(A2066,"Instrument type",TRUE)</f>
        <v>ETF</v>
      </c>
    </row>
    <row r="2067" spans="1:44" ht="18.75" customHeight="1" x14ac:dyDescent="0.25">
      <c r="A2067" t="e" vm="2080">
        <v>#VALUE!</v>
      </c>
      <c r="B2067" t="s">
        <v>5723</v>
      </c>
      <c r="C2067" t="s">
        <v>5724</v>
      </c>
      <c r="D2067" s="31" cm="1">
        <f t="array" aca="1" ref="D2067" ca="1">_FV(A2067,"Last trade time",TRUE)</f>
        <v>45824.842540728903</v>
      </c>
      <c r="E2067" s="23" cm="1">
        <f t="array" aca="1" ref="E2067" ca="1">_FV(A2067,"Price")</f>
        <v>57.930199999999999</v>
      </c>
      <c r="F2067" s="27" cm="1">
        <f t="array" aca="1" ref="F2067" ca="1">_FV(A2067,"Change (%)",TRUE)</f>
        <v>1.4660000000000001E-3</v>
      </c>
      <c r="G2067" s="26" cm="1">
        <f t="array" aca="1" ref="G2067" ca="1">_FV(A2067,"Change")</f>
        <v>8.48E-2</v>
      </c>
      <c r="H2067" s="23" cm="1">
        <f t="array" aca="1" ref="H2067" ca="1">_FV(A2067,"Open")</f>
        <v>58.14</v>
      </c>
      <c r="I2067" s="23" cm="1">
        <f t="array" aca="1" ref="I2067" ca="1">_FV(A2067,"Low")</f>
        <v>57.930199999999999</v>
      </c>
      <c r="J2067" s="23" cm="1">
        <f t="array" aca="1" ref="J2067" ca="1">_FV(A2067,"High")</f>
        <v>58.14</v>
      </c>
      <c r="K2067" s="23" cm="1">
        <f t="array" aca="1" ref="K2067" ca="1">_FV(A2067,"Previous close",TRUE)</f>
        <v>57.845399999999998</v>
      </c>
      <c r="L2067" s="26"/>
      <c r="M2067" s="23" cm="1">
        <f t="array" aca="1" ref="M2067" ca="1">_FV(A2067,"52 week low",TRUE)</f>
        <v>47.58</v>
      </c>
      <c r="N2067" s="23" cm="1">
        <f t="array" aca="1" ref="N2067" ca="1">_FV(A2067,"52 week high",TRUE)</f>
        <v>61.12</v>
      </c>
      <c r="O2067" s="8" cm="1">
        <f t="array" aca="1" ref="O2067" ca="1">_FV(A2067,"Volume")</f>
        <v>913</v>
      </c>
      <c r="P2067" s="7" cm="1">
        <f t="array" aca="1" ref="P2067" ca="1">_FV(A2067,"Volume average",TRUE)</f>
        <v>6698</v>
      </c>
      <c r="Q2067" t="s">
        <v>1293</v>
      </c>
      <c r="S2067" t="s">
        <v>61</v>
      </c>
      <c r="T2067" s="25" cm="1">
        <f t="array" aca="1" ref="T2067" ca="1">_FV(A2067,"Expense ratio",TRUE)</f>
        <v>5.0000000000000001E-3</v>
      </c>
      <c r="U2067" s="24" cm="1">
        <f t="array" aca="1" ref="U2067" ca="1">_FV(A2067,"Market cap",TRUE)</f>
        <v>62202899.240000002</v>
      </c>
      <c r="V2067" s="4">
        <v>62202944</v>
      </c>
      <c r="W2067" s="4">
        <v>62202944</v>
      </c>
      <c r="Y2067" t="s">
        <v>4140</v>
      </c>
      <c r="Z2067" s="5">
        <v>59.6282</v>
      </c>
      <c r="AA2067" s="19">
        <v>25.061426000000001</v>
      </c>
      <c r="AB2067" s="5">
        <v>6.9999998000000001E-3</v>
      </c>
      <c r="AC2067" s="4">
        <v>4904</v>
      </c>
      <c r="AE2067" s="5">
        <v>9.201172804195302</v>
      </c>
      <c r="AF2067" s="5">
        <v>8.3915342387218317</v>
      </c>
      <c r="AI2067" s="4">
        <v>4904</v>
      </c>
      <c r="AJ2067" s="5">
        <v>292439.74160000001</v>
      </c>
      <c r="AL2067" s="5">
        <v>61.12</v>
      </c>
      <c r="AM2067" s="5">
        <v>47.58</v>
      </c>
      <c r="AN2067" t="s">
        <v>47</v>
      </c>
      <c r="AO2067" t="str" cm="1">
        <f t="array" aca="1" ref="AO2067" ca="1">_FV(A2067,"Currency")</f>
        <v>USD</v>
      </c>
      <c r="AP2067" t="str" cm="1">
        <f t="array" aca="1" ref="AP2067" ca="1">_FV(A2067,"Exchange")</f>
        <v>CBOE BZX Exchange</v>
      </c>
      <c r="AQ2067" s="6" t="str" cm="1">
        <f t="array" aca="1" ref="AQ2067" ca="1">_FV(A2067,"Exchange abbreviation",TRUE)</f>
        <v>BATS</v>
      </c>
      <c r="AR2067" t="str" cm="1">
        <f t="array" aca="1" ref="AR2067" ca="1">_FV(A2067,"Instrument type",TRUE)</f>
        <v>ETF</v>
      </c>
    </row>
    <row r="2068" spans="1:44" ht="18.75" customHeight="1" x14ac:dyDescent="0.25">
      <c r="A2068" t="e" vm="2081">
        <v>#VALUE!</v>
      </c>
      <c r="B2068" t="s">
        <v>5725</v>
      </c>
      <c r="C2068" t="s">
        <v>5726</v>
      </c>
      <c r="D2068" s="31" cm="1">
        <f t="array" aca="1" ref="D2068" ca="1">_FV(A2068,"Last trade time",TRUE)</f>
        <v>45824.840277812502</v>
      </c>
      <c r="E2068" s="23" cm="1">
        <f t="array" aca="1" ref="E2068" ca="1">_FV(A2068,"Price")</f>
        <v>23.93</v>
      </c>
      <c r="F2068" s="27" cm="1">
        <f t="array" aca="1" ref="F2068" ca="1">_FV(A2068,"Change (%)",TRUE)</f>
        <v>7.4939999999999998E-3</v>
      </c>
      <c r="G2068" s="26" cm="1">
        <f t="array" aca="1" ref="G2068" ca="1">_FV(A2068,"Change")</f>
        <v>0.17799999999999999</v>
      </c>
      <c r="H2068" s="23" cm="1">
        <f t="array" aca="1" ref="H2068" ca="1">_FV(A2068,"Open")</f>
        <v>23.9</v>
      </c>
      <c r="I2068" s="23" cm="1">
        <f t="array" aca="1" ref="I2068" ca="1">_FV(A2068,"Low")</f>
        <v>23.86</v>
      </c>
      <c r="J2068" s="23" cm="1">
        <f t="array" aca="1" ref="J2068" ca="1">_FV(A2068,"High")</f>
        <v>23.96</v>
      </c>
      <c r="K2068" s="23" cm="1">
        <f t="array" aca="1" ref="K2068" ca="1">_FV(A2068,"Previous close",TRUE)</f>
        <v>23.751999999999999</v>
      </c>
      <c r="L2068" s="26"/>
      <c r="M2068" s="23" cm="1">
        <f t="array" aca="1" ref="M2068" ca="1">_FV(A2068,"52 week low",TRUE)</f>
        <v>20.802</v>
      </c>
      <c r="N2068" s="23" cm="1">
        <f t="array" aca="1" ref="N2068" ca="1">_FV(A2068,"52 week high",TRUE)</f>
        <v>27.49</v>
      </c>
      <c r="O2068" s="8" cm="1">
        <f t="array" aca="1" ref="O2068" ca="1">_FV(A2068,"Volume")</f>
        <v>446450</v>
      </c>
      <c r="P2068" s="7" cm="1">
        <f t="array" aca="1" ref="P2068" ca="1">_FV(A2068,"Volume average",TRUE)</f>
        <v>191222</v>
      </c>
      <c r="Q2068" t="s">
        <v>2613</v>
      </c>
      <c r="S2068" t="s">
        <v>2067</v>
      </c>
      <c r="T2068" s="25" cm="1">
        <f t="array" aca="1" ref="T2068" ca="1">_FV(A2068,"Expense ratio",TRUE)</f>
        <v>5.0000000000000001E-3</v>
      </c>
      <c r="U2068" s="24" cm="1">
        <f t="array" aca="1" ref="U2068" ca="1">_FV(A2068,"Market cap",TRUE)</f>
        <v>234555330.69</v>
      </c>
      <c r="V2068" s="4">
        <v>234555328</v>
      </c>
      <c r="W2068" s="4">
        <v>234555328</v>
      </c>
      <c r="Y2068" t="s">
        <v>5266</v>
      </c>
      <c r="Z2068" s="5">
        <v>24.36778</v>
      </c>
      <c r="AA2068" s="19">
        <v>14.312253999999999</v>
      </c>
      <c r="AB2068" s="5">
        <v>3.3800002000000003E-2</v>
      </c>
      <c r="AC2068" s="4">
        <v>322976</v>
      </c>
      <c r="AE2068" s="5">
        <v>-4.1102461624309423E-2</v>
      </c>
      <c r="AF2068" s="5">
        <v>8.1575605713466448</v>
      </c>
      <c r="AH2068" s="17">
        <v>14925000</v>
      </c>
      <c r="AI2068" s="4">
        <v>322976</v>
      </c>
      <c r="AJ2068" s="4">
        <v>7832168</v>
      </c>
      <c r="AL2068" s="5">
        <v>27.49</v>
      </c>
      <c r="AM2068" s="5">
        <v>20.8</v>
      </c>
      <c r="AN2068" t="s">
        <v>90</v>
      </c>
      <c r="AO2068" t="str" cm="1">
        <f t="array" aca="1" ref="AO2068" ca="1">_FV(A2068,"Currency")</f>
        <v>USD</v>
      </c>
      <c r="AP2068" t="str" cm="1">
        <f t="array" aca="1" ref="AP2068" ca="1">_FV(A2068,"Exchange")</f>
        <v>NYSE Arca</v>
      </c>
      <c r="AQ2068" s="6" t="str" cm="1">
        <f t="array" aca="1" ref="AQ2068" ca="1">_FV(A2068,"Exchange abbreviation",TRUE)</f>
        <v>ARCX</v>
      </c>
      <c r="AR2068" t="str" cm="1">
        <f t="array" aca="1" ref="AR2068" ca="1">_FV(A2068,"Instrument type",TRUE)</f>
        <v>ETF</v>
      </c>
    </row>
    <row r="2069" spans="1:44" ht="18.75" customHeight="1" x14ac:dyDescent="0.25">
      <c r="A2069" t="e" vm="2082">
        <v>#VALUE!</v>
      </c>
      <c r="B2069" t="s">
        <v>5727</v>
      </c>
      <c r="C2069" t="s">
        <v>5728</v>
      </c>
      <c r="D2069" s="31" cm="1">
        <f t="array" aca="1" ref="D2069" ca="1">_FV(A2069,"Last trade time",TRUE)</f>
        <v>45824.920719085159</v>
      </c>
      <c r="E2069" s="23" cm="1">
        <f t="array" aca="1" ref="E2069" ca="1">_FV(A2069,"Price")</f>
        <v>41.13</v>
      </c>
      <c r="F2069" s="27" cm="1">
        <f t="array" aca="1" ref="F2069" ca="1">_FV(A2069,"Change (%)",TRUE)</f>
        <v>7.3229999999999996E-3</v>
      </c>
      <c r="G2069" s="26" cm="1">
        <f t="array" aca="1" ref="G2069" ca="1">_FV(A2069,"Change")</f>
        <v>0.29899999999999999</v>
      </c>
      <c r="H2069" s="23" cm="1">
        <f t="array" aca="1" ref="H2069" ca="1">_FV(A2069,"Open")</f>
        <v>41.17</v>
      </c>
      <c r="I2069" s="23" cm="1">
        <f t="array" aca="1" ref="I2069" ca="1">_FV(A2069,"Low")</f>
        <v>40.97</v>
      </c>
      <c r="J2069" s="23" cm="1">
        <f t="array" aca="1" ref="J2069" ca="1">_FV(A2069,"High")</f>
        <v>41.5</v>
      </c>
      <c r="K2069" s="23" cm="1">
        <f t="array" aca="1" ref="K2069" ca="1">_FV(A2069,"Previous close",TRUE)</f>
        <v>40.831000000000003</v>
      </c>
      <c r="L2069" s="26"/>
      <c r="M2069" s="23" cm="1">
        <f t="array" aca="1" ref="M2069" ca="1">_FV(A2069,"52 week low",TRUE)</f>
        <v>29.274999999999999</v>
      </c>
      <c r="N2069" s="23" cm="1">
        <f t="array" aca="1" ref="N2069" ca="1">_FV(A2069,"52 week high",TRUE)</f>
        <v>42.87</v>
      </c>
      <c r="O2069" s="8" cm="1">
        <f t="array" aca="1" ref="O2069" ca="1">_FV(A2069,"Volume")</f>
        <v>6116519</v>
      </c>
      <c r="P2069" s="7" cm="1">
        <f t="array" aca="1" ref="P2069" ca="1">_FV(A2069,"Volume average",TRUE)</f>
        <v>2942366</v>
      </c>
      <c r="Q2069" t="s">
        <v>2613</v>
      </c>
      <c r="S2069" t="s">
        <v>2067</v>
      </c>
      <c r="T2069" s="25" cm="1">
        <f t="array" aca="1" ref="T2069" ca="1">_FV(A2069,"Expense ratio",TRUE)</f>
        <v>5.0000000000000001E-3</v>
      </c>
      <c r="U2069" s="24" cm="1">
        <f t="array" aca="1" ref="U2069" ca="1">_FV(A2069,"Market cap",TRUE)</f>
        <v>2766639918.0700002</v>
      </c>
      <c r="V2069" s="4">
        <v>2766639872</v>
      </c>
      <c r="W2069" s="4">
        <v>2766639872</v>
      </c>
      <c r="Y2069" t="s">
        <v>5266</v>
      </c>
      <c r="Z2069" s="5">
        <v>42.550530000000002</v>
      </c>
      <c r="AA2069" s="19">
        <v>18.913716999999998</v>
      </c>
      <c r="AB2069" s="5">
        <v>1.8099998999999999E-2</v>
      </c>
      <c r="AC2069" s="4">
        <v>3590834</v>
      </c>
      <c r="AE2069" s="5">
        <v>33.977205432259368</v>
      </c>
      <c r="AF2069" s="5">
        <v>34.023344972891877</v>
      </c>
      <c r="AH2069" s="17">
        <v>79500000</v>
      </c>
      <c r="AI2069" s="4">
        <v>3590834</v>
      </c>
      <c r="AJ2069" s="5">
        <v>152682261.68000001</v>
      </c>
      <c r="AL2069" s="5">
        <v>42.87</v>
      </c>
      <c r="AM2069" s="5">
        <v>29.28</v>
      </c>
      <c r="AN2069" t="s">
        <v>82</v>
      </c>
      <c r="AO2069" t="str" cm="1">
        <f t="array" aca="1" ref="AO2069" ca="1">_FV(A2069,"Currency")</f>
        <v>USD</v>
      </c>
      <c r="AP2069" t="str" cm="1">
        <f t="array" aca="1" ref="AP2069" ca="1">_FV(A2069,"Exchange")</f>
        <v>NYSE Arca</v>
      </c>
      <c r="AQ2069" s="6" t="str" cm="1">
        <f t="array" aca="1" ref="AQ2069" ca="1">_FV(A2069,"Exchange abbreviation",TRUE)</f>
        <v>ARCX</v>
      </c>
      <c r="AR2069" t="str" cm="1">
        <f t="array" aca="1" ref="AR2069" ca="1">_FV(A2069,"Instrument type",TRUE)</f>
        <v>ETF</v>
      </c>
    </row>
    <row r="2070" spans="1:44" ht="18.75" customHeight="1" x14ac:dyDescent="0.25">
      <c r="A2070" t="e" vm="2083">
        <v>#VALUE!</v>
      </c>
      <c r="B2070" t="s">
        <v>5729</v>
      </c>
      <c r="C2070" t="s">
        <v>5730</v>
      </c>
      <c r="D2070" s="31" cm="1">
        <f t="array" aca="1" ref="D2070" ca="1">_FV(A2070,"Last trade time",TRUE)</f>
        <v>45824.840308425781</v>
      </c>
      <c r="E2070" s="23" cm="1">
        <f t="array" aca="1" ref="E2070" ca="1">_FV(A2070,"Price")</f>
        <v>70.667900000000003</v>
      </c>
      <c r="F2070" s="27" cm="1">
        <f t="array" aca="1" ref="F2070" ca="1">_FV(A2070,"Change (%)",TRUE)</f>
        <v>1.2156E-2</v>
      </c>
      <c r="G2070" s="26" cm="1">
        <f t="array" aca="1" ref="G2070" ca="1">_FV(A2070,"Change")</f>
        <v>0.84870000000000001</v>
      </c>
      <c r="H2070" s="23" cm="1">
        <f t="array" aca="1" ref="H2070" ca="1">_FV(A2070,"Open")</f>
        <v>70.599999999999994</v>
      </c>
      <c r="I2070" s="23" cm="1">
        <f t="array" aca="1" ref="I2070" ca="1">_FV(A2070,"Low")</f>
        <v>70.599999999999994</v>
      </c>
      <c r="J2070" s="23" cm="1">
        <f t="array" aca="1" ref="J2070" ca="1">_FV(A2070,"High")</f>
        <v>71.14</v>
      </c>
      <c r="K2070" s="23" cm="1">
        <f t="array" aca="1" ref="K2070" ca="1">_FV(A2070,"Previous close",TRUE)</f>
        <v>69.819199999999995</v>
      </c>
      <c r="L2070" s="26"/>
      <c r="M2070" s="23" cm="1">
        <f t="array" aca="1" ref="M2070" ca="1">_FV(A2070,"52 week low",TRUE)</f>
        <v>48.28</v>
      </c>
      <c r="N2070" s="23" cm="1">
        <f t="array" aca="1" ref="N2070" ca="1">_FV(A2070,"52 week high",TRUE)</f>
        <v>72.760000000000005</v>
      </c>
      <c r="O2070" s="8" cm="1">
        <f t="array" aca="1" ref="O2070" ca="1">_FV(A2070,"Volume")</f>
        <v>632</v>
      </c>
      <c r="P2070" s="7" cm="1">
        <f t="array" aca="1" ref="P2070" ca="1">_FV(A2070,"Volume average",TRUE)</f>
        <v>1966</v>
      </c>
      <c r="Q2070" t="s">
        <v>490</v>
      </c>
      <c r="S2070" t="s">
        <v>263</v>
      </c>
      <c r="T2070" s="25" cm="1">
        <f t="array" aca="1" ref="T2070" ca="1">_FV(A2070,"Expense ratio",TRUE)</f>
        <v>5.0000000000000001E-3</v>
      </c>
      <c r="U2070" s="24" cm="1">
        <f t="array" aca="1" ref="U2070" ca="1">_FV(A2070,"Market cap",TRUE)</f>
        <v>30796669.300000001</v>
      </c>
      <c r="V2070" s="4">
        <v>30796668</v>
      </c>
      <c r="W2070" s="4">
        <v>30796668</v>
      </c>
      <c r="Y2070" t="s">
        <v>5561</v>
      </c>
      <c r="Z2070" s="5">
        <v>69.72</v>
      </c>
      <c r="AA2070" s="19">
        <v>40.583469999999998</v>
      </c>
      <c r="AB2070" s="17">
        <v>0</v>
      </c>
      <c r="AC2070" s="4">
        <v>3511</v>
      </c>
      <c r="AE2070" s="5">
        <v>4.7424980725595534</v>
      </c>
      <c r="AF2070" s="19">
        <v>13.565769660376519</v>
      </c>
      <c r="AI2070" s="4">
        <v>3511</v>
      </c>
      <c r="AJ2070" s="5">
        <v>245298.82380000001</v>
      </c>
      <c r="AL2070" s="5">
        <v>72.760000000000005</v>
      </c>
      <c r="AM2070" s="5">
        <v>48.28</v>
      </c>
      <c r="AN2070" t="s">
        <v>47</v>
      </c>
      <c r="AO2070" t="str" cm="1">
        <f t="array" aca="1" ref="AO2070" ca="1">_FV(A2070,"Currency")</f>
        <v>USD</v>
      </c>
      <c r="AP2070" t="str" cm="1">
        <f t="array" aca="1" ref="AP2070" ca="1">_FV(A2070,"Exchange")</f>
        <v>CBOE BZX Exchange</v>
      </c>
      <c r="AQ2070" s="6" t="str" cm="1">
        <f t="array" aca="1" ref="AQ2070" ca="1">_FV(A2070,"Exchange abbreviation",TRUE)</f>
        <v>BATS</v>
      </c>
      <c r="AR2070" t="str" cm="1">
        <f t="array" aca="1" ref="AR2070" ca="1">_FV(A2070,"Instrument type",TRUE)</f>
        <v>ETF</v>
      </c>
    </row>
    <row r="2071" spans="1:44" ht="18.75" customHeight="1" x14ac:dyDescent="0.25">
      <c r="A2071" t="e" vm="2084">
        <v>#VALUE!</v>
      </c>
      <c r="B2071" t="s">
        <v>5731</v>
      </c>
      <c r="C2071" t="s">
        <v>5732</v>
      </c>
      <c r="D2071" s="31" cm="1">
        <f t="array" aca="1" ref="D2071" ca="1">_FV(A2071,"Last trade time",TRUE)</f>
        <v>45824.840290717184</v>
      </c>
      <c r="E2071" s="23" cm="1">
        <f t="array" aca="1" ref="E2071" ca="1">_FV(A2071,"Price")</f>
        <v>27.472799999999999</v>
      </c>
      <c r="F2071" s="27" cm="1">
        <f t="array" aca="1" ref="F2071" ca="1">_FV(A2071,"Change (%)",TRUE)</f>
        <v>6.7239999999999999E-3</v>
      </c>
      <c r="G2071" s="26" cm="1">
        <f t="array" aca="1" ref="G2071" ca="1">_FV(A2071,"Change")</f>
        <v>0.1835</v>
      </c>
      <c r="H2071" s="23" cm="1">
        <f t="array" aca="1" ref="H2071" ca="1">_FV(A2071,"Open")</f>
        <v>27.49</v>
      </c>
      <c r="I2071" s="23" cm="1">
        <f t="array" aca="1" ref="I2071" ca="1">_FV(A2071,"Low")</f>
        <v>27.472799999999999</v>
      </c>
      <c r="J2071" s="23" cm="1">
        <f t="array" aca="1" ref="J2071" ca="1">_FV(A2071,"High")</f>
        <v>27.523</v>
      </c>
      <c r="K2071" s="23" cm="1">
        <f t="array" aca="1" ref="K2071" ca="1">_FV(A2071,"Previous close",TRUE)</f>
        <v>27.289300000000001</v>
      </c>
      <c r="L2071" s="26"/>
      <c r="M2071" s="23" cm="1">
        <f t="array" aca="1" ref="M2071" ca="1">_FV(A2071,"52 week low",TRUE)</f>
        <v>23.97</v>
      </c>
      <c r="N2071" s="23" cm="1">
        <f t="array" aca="1" ref="N2071" ca="1">_FV(A2071,"52 week high",TRUE)</f>
        <v>27.58</v>
      </c>
      <c r="O2071" s="8" cm="1">
        <f t="array" aca="1" ref="O2071" ca="1">_FV(A2071,"Volume")</f>
        <v>1779</v>
      </c>
      <c r="P2071" s="7" cm="1">
        <f t="array" aca="1" ref="P2071" ca="1">_FV(A2071,"Volume average",TRUE)</f>
        <v>6775</v>
      </c>
      <c r="Q2071" t="s">
        <v>923</v>
      </c>
      <c r="S2071" t="s">
        <v>5433</v>
      </c>
      <c r="T2071" s="25" cm="1">
        <f t="array" aca="1" ref="T2071" ca="1">_FV(A2071,"Expense ratio",TRUE)</f>
        <v>5.0000000000000001E-3</v>
      </c>
      <c r="U2071" s="24" cm="1">
        <f t="array" aca="1" ref="U2071" ca="1">_FV(A2071,"Market cap",TRUE)</f>
        <v>42028039.030000001</v>
      </c>
      <c r="V2071" s="4">
        <v>42028040</v>
      </c>
      <c r="W2071" s="4">
        <v>42028040</v>
      </c>
      <c r="X2071" t="s">
        <v>5733</v>
      </c>
      <c r="Y2071" t="s">
        <v>5586</v>
      </c>
      <c r="Z2071" s="5">
        <v>27.39</v>
      </c>
      <c r="AA2071" s="19">
        <v>24.721926</v>
      </c>
      <c r="AC2071" s="4">
        <v>6712</v>
      </c>
      <c r="AE2071" s="5">
        <v>2.8008989068754042</v>
      </c>
      <c r="AI2071" s="4">
        <v>6712</v>
      </c>
      <c r="AJ2071" s="5">
        <v>183853.7616</v>
      </c>
      <c r="AL2071" s="5">
        <v>27.58</v>
      </c>
      <c r="AM2071" s="5">
        <v>23.97</v>
      </c>
      <c r="AN2071" t="s">
        <v>47</v>
      </c>
      <c r="AO2071" t="str" cm="1">
        <f t="array" aca="1" ref="AO2071" ca="1">_FV(A2071,"Currency")</f>
        <v>USD</v>
      </c>
      <c r="AP2071" t="str" cm="1">
        <f t="array" aca="1" ref="AP2071" ca="1">_FV(A2071,"Exchange")</f>
        <v>CBOE BZX Exchange</v>
      </c>
      <c r="AQ2071" s="6" t="str" cm="1">
        <f t="array" aca="1" ref="AQ2071" ca="1">_FV(A2071,"Exchange abbreviation",TRUE)</f>
        <v>BATS</v>
      </c>
      <c r="AR2071" t="str" cm="1">
        <f t="array" aca="1" ref="AR2071" ca="1">_FV(A2071,"Instrument type",TRUE)</f>
        <v>ETF</v>
      </c>
    </row>
    <row r="2072" spans="1:44" ht="18.75" customHeight="1" x14ac:dyDescent="0.25">
      <c r="A2072" t="e" vm="2085">
        <v>#VALUE!</v>
      </c>
      <c r="B2072" t="s">
        <v>5734</v>
      </c>
      <c r="C2072" t="s">
        <v>5735</v>
      </c>
      <c r="D2072" s="31" cm="1">
        <f t="array" aca="1" ref="D2072" ca="1">_FV(A2072,"Last trade time",TRUE)</f>
        <v>45824.903205358591</v>
      </c>
      <c r="E2072" s="23" cm="1">
        <f t="array" aca="1" ref="E2072" ca="1">_FV(A2072,"Price")</f>
        <v>18.29</v>
      </c>
      <c r="F2072" s="27" cm="1">
        <f t="array" aca="1" ref="F2072" ca="1">_FV(A2072,"Change (%)",TRUE)</f>
        <v>2.1217E-2</v>
      </c>
      <c r="G2072" s="26" cm="1">
        <f t="array" aca="1" ref="G2072" ca="1">_FV(A2072,"Change")</f>
        <v>0.38</v>
      </c>
      <c r="H2072" s="23" cm="1">
        <f t="array" aca="1" ref="H2072" ca="1">_FV(A2072,"Open")</f>
        <v>18.16</v>
      </c>
      <c r="I2072" s="23" cm="1">
        <f t="array" aca="1" ref="I2072" ca="1">_FV(A2072,"Low")</f>
        <v>18.104399999999998</v>
      </c>
      <c r="J2072" s="23" cm="1">
        <f t="array" aca="1" ref="J2072" ca="1">_FV(A2072,"High")</f>
        <v>18.36</v>
      </c>
      <c r="K2072" s="23" cm="1">
        <f t="array" aca="1" ref="K2072" ca="1">_FV(A2072,"Previous close",TRUE)</f>
        <v>17.91</v>
      </c>
      <c r="L2072" s="26"/>
      <c r="M2072" s="23" cm="1">
        <f t="array" aca="1" ref="M2072" ca="1">_FV(A2072,"52 week low",TRUE)</f>
        <v>14.1</v>
      </c>
      <c r="N2072" s="23" cm="1">
        <f t="array" aca="1" ref="N2072" ca="1">_FV(A2072,"52 week high",TRUE)</f>
        <v>19.489999999999998</v>
      </c>
      <c r="O2072" s="8" cm="1">
        <f t="array" aca="1" ref="O2072" ca="1">_FV(A2072,"Volume")</f>
        <v>247184</v>
      </c>
      <c r="P2072" s="7" cm="1">
        <f t="array" aca="1" ref="P2072" ca="1">_FV(A2072,"Volume average",TRUE)</f>
        <v>143125</v>
      </c>
      <c r="Q2072" t="s">
        <v>1626</v>
      </c>
      <c r="S2072" t="s">
        <v>1795</v>
      </c>
      <c r="T2072" s="25" cm="1">
        <f t="array" aca="1" ref="T2072" ca="1">_FV(A2072,"Expense ratio",TRUE)</f>
        <v>5.0000000000000001E-3</v>
      </c>
      <c r="U2072" s="24" cm="1">
        <f t="array" aca="1" ref="U2072" ca="1">_FV(A2072,"Market cap",TRUE)</f>
        <v>245315415.25999999</v>
      </c>
      <c r="V2072" s="4">
        <v>245315408</v>
      </c>
      <c r="W2072" s="4">
        <v>245315408</v>
      </c>
      <c r="Y2072" t="s">
        <v>5736</v>
      </c>
      <c r="Z2072" s="5">
        <v>17.97</v>
      </c>
      <c r="AA2072" s="5">
        <v>27.269387999999999</v>
      </c>
      <c r="AB2072" s="5">
        <v>1.6500000000000001E-2</v>
      </c>
      <c r="AC2072" s="4">
        <v>158507</v>
      </c>
      <c r="AE2072" s="5">
        <v>9.1018698914616216</v>
      </c>
      <c r="AF2072" s="5">
        <v>22.67373196208931</v>
      </c>
      <c r="AI2072" s="4">
        <v>158507</v>
      </c>
      <c r="AJ2072" s="5">
        <v>2861051.35</v>
      </c>
      <c r="AL2072" s="5">
        <v>19.489999999999998</v>
      </c>
      <c r="AM2072" s="5">
        <v>14.1</v>
      </c>
      <c r="AN2072" t="s">
        <v>90</v>
      </c>
      <c r="AO2072" t="str" cm="1">
        <f t="array" aca="1" ref="AO2072" ca="1">_FV(A2072,"Currency")</f>
        <v>USD</v>
      </c>
      <c r="AP2072" t="str" cm="1">
        <f t="array" aca="1" ref="AP2072" ca="1">_FV(A2072,"Exchange")</f>
        <v>Nasdaq Stock Market</v>
      </c>
      <c r="AQ2072" s="6" t="str" cm="1">
        <f t="array" aca="1" ref="AQ2072" ca="1">_FV(A2072,"Exchange abbreviation",TRUE)</f>
        <v>XNAS</v>
      </c>
      <c r="AR2072" t="str" cm="1">
        <f t="array" aca="1" ref="AR2072" ca="1">_FV(A2072,"Instrument type",TRUE)</f>
        <v>ETF</v>
      </c>
    </row>
    <row r="2073" spans="1:44" ht="18.75" customHeight="1" x14ac:dyDescent="0.25">
      <c r="A2073" t="e" vm="2086">
        <v>#VALUE!</v>
      </c>
      <c r="B2073" t="s">
        <v>5737</v>
      </c>
      <c r="C2073" t="s">
        <v>5738</v>
      </c>
      <c r="D2073" s="31" cm="1">
        <f t="array" aca="1" ref="D2073" ca="1">_FV(A2073,"Last trade time",TRUE)</f>
        <v>45824.920690601561</v>
      </c>
      <c r="E2073" s="23" cm="1">
        <f t="array" aca="1" ref="E2073" ca="1">_FV(A2073,"Price")</f>
        <v>47.1</v>
      </c>
      <c r="F2073" s="27" cm="1">
        <f t="array" aca="1" ref="F2073" ca="1">_FV(A2073,"Change (%)",TRUE)</f>
        <v>1.6400999999999999E-2</v>
      </c>
      <c r="G2073" s="26" cm="1">
        <f t="array" aca="1" ref="G2073" ca="1">_FV(A2073,"Change")</f>
        <v>0.76</v>
      </c>
      <c r="H2073" s="23" cm="1">
        <f t="array" aca="1" ref="H2073" ca="1">_FV(A2073,"Open")</f>
        <v>46.781500000000001</v>
      </c>
      <c r="I2073" s="23" cm="1">
        <f t="array" aca="1" ref="I2073" ca="1">_FV(A2073,"Low")</f>
        <v>46.781500000000001</v>
      </c>
      <c r="J2073" s="23" cm="1">
        <f t="array" aca="1" ref="J2073" ca="1">_FV(A2073,"High")</f>
        <v>47.148200000000003</v>
      </c>
      <c r="K2073" s="23" cm="1">
        <f t="array" aca="1" ref="K2073" ca="1">_FV(A2073,"Previous close",TRUE)</f>
        <v>46.34</v>
      </c>
      <c r="L2073" s="26"/>
      <c r="M2073" s="23" cm="1">
        <f t="array" aca="1" ref="M2073" ca="1">_FV(A2073,"52 week low",TRUE)</f>
        <v>35.03</v>
      </c>
      <c r="N2073" s="23" cm="1">
        <f t="array" aca="1" ref="N2073" ca="1">_FV(A2073,"52 week high",TRUE)</f>
        <v>49.77</v>
      </c>
      <c r="O2073" s="8" cm="1">
        <f t="array" aca="1" ref="O2073" ca="1">_FV(A2073,"Volume")</f>
        <v>4353</v>
      </c>
      <c r="P2073" s="7" cm="1">
        <f t="array" aca="1" ref="P2073" ca="1">_FV(A2073,"Volume average",TRUE)</f>
        <v>4637</v>
      </c>
      <c r="Q2073" t="s">
        <v>698</v>
      </c>
      <c r="S2073" t="s">
        <v>1795</v>
      </c>
      <c r="T2073" s="25" cm="1">
        <f t="array" aca="1" ref="T2073" ca="1">_FV(A2073,"Expense ratio",TRUE)</f>
        <v>5.0000000000000001E-3</v>
      </c>
      <c r="U2073" s="24" cm="1">
        <f t="array" aca="1" ref="U2073" ca="1">_FV(A2073,"Market cap",TRUE)</f>
        <v>120816232.98999999</v>
      </c>
      <c r="V2073" s="4">
        <v>120816232</v>
      </c>
      <c r="W2073" s="4">
        <v>120816232</v>
      </c>
      <c r="Y2073" t="s">
        <v>5739</v>
      </c>
      <c r="Z2073" s="5">
        <v>47.71</v>
      </c>
      <c r="AA2073" s="19">
        <v>26.654142</v>
      </c>
      <c r="AB2073" s="5">
        <v>2.2000000000000001E-3</v>
      </c>
      <c r="AC2073" s="4">
        <v>8809</v>
      </c>
      <c r="AE2073" s="5">
        <v>5.8222198486328036</v>
      </c>
      <c r="AF2073" s="5">
        <v>23.969042142215109</v>
      </c>
      <c r="AI2073" s="4">
        <v>8809</v>
      </c>
      <c r="AJ2073" s="5">
        <v>420629.75</v>
      </c>
      <c r="AL2073" s="5">
        <v>49.77</v>
      </c>
      <c r="AM2073" s="5">
        <v>35.03</v>
      </c>
      <c r="AN2073" t="s">
        <v>47</v>
      </c>
      <c r="AO2073" t="str" cm="1">
        <f t="array" aca="1" ref="AO2073" ca="1">_FV(A2073,"Currency")</f>
        <v>USD</v>
      </c>
      <c r="AP2073" t="str" cm="1">
        <f t="array" aca="1" ref="AP2073" ca="1">_FV(A2073,"Exchange")</f>
        <v>Nasdaq Stock Market</v>
      </c>
      <c r="AQ2073" s="6" t="str" cm="1">
        <f t="array" aca="1" ref="AQ2073" ca="1">_FV(A2073,"Exchange abbreviation",TRUE)</f>
        <v>XNAS</v>
      </c>
      <c r="AR2073" t="str" cm="1">
        <f t="array" aca="1" ref="AR2073" ca="1">_FV(A2073,"Instrument type",TRUE)</f>
        <v>ETF</v>
      </c>
    </row>
    <row r="2074" spans="1:44" ht="18.75" customHeight="1" x14ac:dyDescent="0.25">
      <c r="A2074" t="e" vm="2087">
        <v>#VALUE!</v>
      </c>
      <c r="B2074" t="s">
        <v>5740</v>
      </c>
      <c r="C2074" t="s">
        <v>5741</v>
      </c>
      <c r="D2074" s="31" cm="1">
        <f t="array" aca="1" ref="D2074" ca="1">_FV(A2074,"Last trade time",TRUE)</f>
        <v>45824.840277823438</v>
      </c>
      <c r="E2074" s="23" cm="1">
        <f t="array" aca="1" ref="E2074" ca="1">_FV(A2074,"Price")</f>
        <v>28.320599999999999</v>
      </c>
      <c r="F2074" s="27" cm="1">
        <f t="array" aca="1" ref="F2074" ca="1">_FV(A2074,"Change (%)",TRUE)</f>
        <v>8.5070000000000007E-3</v>
      </c>
      <c r="G2074" s="26" cm="1">
        <f t="array" aca="1" ref="G2074" ca="1">_FV(A2074,"Change")</f>
        <v>0.2389</v>
      </c>
      <c r="H2074" s="23" cm="1">
        <f t="array" aca="1" ref="H2074" ca="1">_FV(A2074,"Open")</f>
        <v>28.48</v>
      </c>
      <c r="I2074" s="23" cm="1">
        <f t="array" aca="1" ref="I2074" ca="1">_FV(A2074,"Low")</f>
        <v>28.26</v>
      </c>
      <c r="J2074" s="23" cm="1">
        <f t="array" aca="1" ref="J2074" ca="1">_FV(A2074,"High")</f>
        <v>28.48</v>
      </c>
      <c r="K2074" s="23" cm="1">
        <f t="array" aca="1" ref="K2074" ca="1">_FV(A2074,"Previous close",TRUE)</f>
        <v>28.081700000000001</v>
      </c>
      <c r="L2074" s="26"/>
      <c r="M2074" s="23" cm="1">
        <f t="array" aca="1" ref="M2074" ca="1">_FV(A2074,"52 week low",TRUE)</f>
        <v>23.0776</v>
      </c>
      <c r="N2074" s="23" cm="1">
        <f t="array" aca="1" ref="N2074" ca="1">_FV(A2074,"52 week high",TRUE)</f>
        <v>28.527699999999999</v>
      </c>
      <c r="O2074" s="8" cm="1">
        <f t="array" aca="1" ref="O2074" ca="1">_FV(A2074,"Volume")</f>
        <v>13119</v>
      </c>
      <c r="P2074" s="7" cm="1">
        <f t="array" aca="1" ref="P2074" ca="1">_FV(A2074,"Volume average",TRUE)</f>
        <v>7057</v>
      </c>
      <c r="Q2074" t="s">
        <v>703</v>
      </c>
      <c r="S2074" t="s">
        <v>5742</v>
      </c>
      <c r="T2074" s="25" cm="1">
        <f t="array" aca="1" ref="T2074" ca="1">_FV(A2074,"Expense ratio",TRUE)</f>
        <v>5.0000000000000001E-3</v>
      </c>
      <c r="U2074" s="24" cm="1">
        <f t="array" aca="1" ref="U2074" ca="1">_FV(A2074,"Market cap",TRUE)</f>
        <v>13592500.789999999</v>
      </c>
      <c r="V2074" s="4">
        <v>13592500</v>
      </c>
      <c r="W2074" s="4">
        <v>13592500</v>
      </c>
      <c r="Y2074" t="s">
        <v>2040</v>
      </c>
      <c r="Z2074" s="5">
        <v>28.16</v>
      </c>
      <c r="AA2074" s="5">
        <v>16.368804999999998</v>
      </c>
      <c r="AB2074" s="5">
        <v>2.4199999999999999E-2</v>
      </c>
      <c r="AC2074" s="4">
        <v>5311</v>
      </c>
      <c r="AE2074" s="5">
        <v>14.572260033813359</v>
      </c>
      <c r="AF2074" s="5">
        <v>10.66623588792341</v>
      </c>
      <c r="AI2074" s="4">
        <v>5311</v>
      </c>
      <c r="AJ2074" s="5">
        <v>149777.6354</v>
      </c>
      <c r="AL2074" s="5">
        <v>28.34</v>
      </c>
      <c r="AM2074" s="5">
        <v>23.077999999999999</v>
      </c>
      <c r="AN2074" t="s">
        <v>47</v>
      </c>
      <c r="AO2074" t="str" cm="1">
        <f t="array" aca="1" ref="AO2074" ca="1">_FV(A2074,"Currency")</f>
        <v>USD</v>
      </c>
      <c r="AP2074" t="str" cm="1">
        <f t="array" aca="1" ref="AP2074" ca="1">_FV(A2074,"Exchange")</f>
        <v>NYSE Arca</v>
      </c>
      <c r="AQ2074" s="6" t="str" cm="1">
        <f t="array" aca="1" ref="AQ2074" ca="1">_FV(A2074,"Exchange abbreviation",TRUE)</f>
        <v>ARCX</v>
      </c>
      <c r="AR2074" t="str" cm="1">
        <f t="array" aca="1" ref="AR2074" ca="1">_FV(A2074,"Instrument type",TRUE)</f>
        <v>ETF</v>
      </c>
    </row>
    <row r="2075" spans="1:44" ht="18.75" customHeight="1" x14ac:dyDescent="0.25">
      <c r="A2075" t="e" vm="2088">
        <v>#VALUE!</v>
      </c>
      <c r="B2075" t="s">
        <v>5743</v>
      </c>
      <c r="C2075" t="s">
        <v>5744</v>
      </c>
      <c r="D2075" s="31" cm="1">
        <f t="array" aca="1" ref="D2075" ca="1">_FV(A2075,"Last trade time",TRUE)</f>
        <v>45824.917188460153</v>
      </c>
      <c r="E2075" s="23" cm="1">
        <f t="array" aca="1" ref="E2075" ca="1">_FV(A2075,"Price")</f>
        <v>41.030799999999999</v>
      </c>
      <c r="F2075" s="27" cm="1">
        <f t="array" aca="1" ref="F2075" ca="1">_FV(A2075,"Change (%)",TRUE)</f>
        <v>6.9160000000000003E-3</v>
      </c>
      <c r="G2075" s="26" cm="1">
        <f t="array" aca="1" ref="G2075" ca="1">_FV(A2075,"Change")</f>
        <v>0.28179999999999999</v>
      </c>
      <c r="H2075" s="23" cm="1">
        <f t="array" aca="1" ref="H2075" ca="1">_FV(A2075,"Open")</f>
        <v>41.030799999999999</v>
      </c>
      <c r="I2075" s="23" cm="1">
        <f t="array" aca="1" ref="I2075" ca="1">_FV(A2075,"Low")</f>
        <v>41.030799999999999</v>
      </c>
      <c r="J2075" s="23" cm="1">
        <f t="array" aca="1" ref="J2075" ca="1">_FV(A2075,"High")</f>
        <v>41.030799999999999</v>
      </c>
      <c r="K2075" s="23" cm="1">
        <f t="array" aca="1" ref="K2075" ca="1">_FV(A2075,"Previous close",TRUE)</f>
        <v>40.749000000000002</v>
      </c>
      <c r="L2075" s="26"/>
      <c r="M2075" s="23" cm="1">
        <f t="array" aca="1" ref="M2075" ca="1">_FV(A2075,"52 week low",TRUE)</f>
        <v>33.1646</v>
      </c>
      <c r="N2075" s="23" cm="1">
        <f t="array" aca="1" ref="N2075" ca="1">_FV(A2075,"52 week high",TRUE)</f>
        <v>47.5</v>
      </c>
      <c r="O2075" s="8" cm="1">
        <f t="array" aca="1" ref="O2075" ca="1">_FV(A2075,"Volume")</f>
        <v>26</v>
      </c>
      <c r="P2075" s="7" cm="1">
        <f t="array" aca="1" ref="P2075" ca="1">_FV(A2075,"Volume average",TRUE)</f>
        <v>192</v>
      </c>
      <c r="Q2075" t="s">
        <v>1626</v>
      </c>
      <c r="T2075" s="25" cm="1">
        <f t="array" aca="1" ref="T2075" ca="1">_FV(A2075,"Expense ratio",TRUE)</f>
        <v>5.0000000000000001E-3</v>
      </c>
      <c r="U2075" s="24" cm="1">
        <f t="array" aca="1" ref="U2075" ca="1">_FV(A2075,"Market cap",TRUE)</f>
        <v>2301100.71</v>
      </c>
      <c r="V2075" s="16"/>
      <c r="W2075" s="16"/>
      <c r="Z2075" s="18"/>
      <c r="AA2075" s="20"/>
      <c r="AB2075" s="20"/>
      <c r="AC2075" s="21">
        <v>185</v>
      </c>
      <c r="AE2075" s="18"/>
      <c r="AF2075" s="20"/>
      <c r="AI2075" s="21"/>
      <c r="AJ2075" s="18"/>
      <c r="AL2075" s="18"/>
      <c r="AM2075" s="18"/>
      <c r="AN2075" t="s">
        <v>73</v>
      </c>
      <c r="AO2075" t="str" cm="1">
        <f t="array" aca="1" ref="AO2075" ca="1">_FV(A2075,"Currency")</f>
        <v>USD</v>
      </c>
      <c r="AP2075" t="str" cm="1">
        <f t="array" aca="1" ref="AP2075" ca="1">_FV(A2075,"Exchange")</f>
        <v>NYSE Arca</v>
      </c>
      <c r="AQ2075" s="6" t="str" cm="1">
        <f t="array" aca="1" ref="AQ2075" ca="1">_FV(A2075,"Exchange abbreviation",TRUE)</f>
        <v>ARCX</v>
      </c>
      <c r="AR2075" t="str" cm="1">
        <f t="array" aca="1" ref="AR2075" ca="1">_FV(A2075,"Instrument type",TRUE)</f>
        <v>ETF</v>
      </c>
    </row>
    <row r="2076" spans="1:44" ht="18.75" customHeight="1" x14ac:dyDescent="0.25">
      <c r="A2076" t="e" vm="2089">
        <v>#VALUE!</v>
      </c>
      <c r="B2076" t="s">
        <v>5745</v>
      </c>
      <c r="C2076" t="s">
        <v>5746</v>
      </c>
      <c r="D2076" s="31" cm="1">
        <f t="array" aca="1" ref="D2076" ca="1">_FV(A2076,"Last trade time",TRUE)</f>
        <v>45824.847229421095</v>
      </c>
      <c r="E2076" s="23" cm="1">
        <f t="array" aca="1" ref="E2076" ca="1">_FV(A2076,"Price")</f>
        <v>47.21</v>
      </c>
      <c r="F2076" s="27" cm="1">
        <f t="array" aca="1" ref="F2076" ca="1">_FV(A2076,"Change (%)",TRUE)</f>
        <v>1.2916E-2</v>
      </c>
      <c r="G2076" s="26" cm="1">
        <f t="array" aca="1" ref="G2076" ca="1">_FV(A2076,"Change")</f>
        <v>0.60199999999999998</v>
      </c>
      <c r="H2076" s="23" cm="1">
        <f t="array" aca="1" ref="H2076" ca="1">_FV(A2076,"Open")</f>
        <v>47.35</v>
      </c>
      <c r="I2076" s="23" cm="1">
        <f t="array" aca="1" ref="I2076" ca="1">_FV(A2076,"Low")</f>
        <v>47.18</v>
      </c>
      <c r="J2076" s="23" cm="1">
        <f t="array" aca="1" ref="J2076" ca="1">_FV(A2076,"High")</f>
        <v>47.524999999999999</v>
      </c>
      <c r="K2076" s="23" cm="1">
        <f t="array" aca="1" ref="K2076" ca="1">_FV(A2076,"Previous close",TRUE)</f>
        <v>46.607999999999997</v>
      </c>
      <c r="L2076" s="26"/>
      <c r="M2076" s="23" cm="1">
        <f t="array" aca="1" ref="M2076" ca="1">_FV(A2076,"52 week low",TRUE)</f>
        <v>34.58</v>
      </c>
      <c r="N2076" s="23" cm="1">
        <f t="array" aca="1" ref="N2076" ca="1">_FV(A2076,"52 week high",TRUE)</f>
        <v>48.414999999999999</v>
      </c>
      <c r="O2076" s="8" cm="1">
        <f t="array" aca="1" ref="O2076" ca="1">_FV(A2076,"Volume")</f>
        <v>262289</v>
      </c>
      <c r="P2076" s="7" cm="1">
        <f t="array" aca="1" ref="P2076" ca="1">_FV(A2076,"Volume average",TRUE)</f>
        <v>359594</v>
      </c>
      <c r="Q2076" t="s">
        <v>2613</v>
      </c>
      <c r="S2076" t="s">
        <v>2067</v>
      </c>
      <c r="T2076" s="25" cm="1">
        <f t="array" aca="1" ref="T2076" ca="1">_FV(A2076,"Expense ratio",TRUE)</f>
        <v>5.0000000000000001E-3</v>
      </c>
      <c r="U2076" s="24" cm="1">
        <f t="array" aca="1" ref="U2076" ca="1">_FV(A2076,"Market cap",TRUE)</f>
        <v>483657183.27999997</v>
      </c>
      <c r="V2076" s="4">
        <v>483657184</v>
      </c>
      <c r="W2076" s="4">
        <v>483657184</v>
      </c>
      <c r="Y2076" t="s">
        <v>5266</v>
      </c>
      <c r="Z2076" s="5">
        <v>48.330269999999999</v>
      </c>
      <c r="AA2076" s="5">
        <v>12.726597</v>
      </c>
      <c r="AB2076" s="5">
        <v>3.0700000000000002E-2</v>
      </c>
      <c r="AC2076" s="4">
        <v>554833</v>
      </c>
      <c r="AE2076" s="5">
        <v>35.527429927336193</v>
      </c>
      <c r="AF2076" s="5">
        <v>28.45112335381959</v>
      </c>
      <c r="AH2076" s="17">
        <v>8550000</v>
      </c>
      <c r="AI2076" s="4">
        <v>554833</v>
      </c>
      <c r="AJ2076" s="5">
        <v>26798433.899999999</v>
      </c>
      <c r="AL2076" s="5">
        <v>48.37</v>
      </c>
      <c r="AM2076" s="5">
        <v>34.58</v>
      </c>
      <c r="AN2076" t="s">
        <v>82</v>
      </c>
      <c r="AO2076" t="str" cm="1">
        <f t="array" aca="1" ref="AO2076" ca="1">_FV(A2076,"Currency")</f>
        <v>USD</v>
      </c>
      <c r="AP2076" t="str" cm="1">
        <f t="array" aca="1" ref="AP2076" ca="1">_FV(A2076,"Exchange")</f>
        <v>NYSE Arca</v>
      </c>
      <c r="AQ2076" s="6" t="str" cm="1">
        <f t="array" aca="1" ref="AQ2076" ca="1">_FV(A2076,"Exchange abbreviation",TRUE)</f>
        <v>ARCX</v>
      </c>
      <c r="AR2076" t="str" cm="1">
        <f t="array" aca="1" ref="AR2076" ca="1">_FV(A2076,"Instrument type",TRUE)</f>
        <v>ETF</v>
      </c>
    </row>
    <row r="2077" spans="1:44" ht="18.75" customHeight="1" x14ac:dyDescent="0.25">
      <c r="A2077" t="e" vm="2090">
        <v>#VALUE!</v>
      </c>
      <c r="B2077" t="s">
        <v>5747</v>
      </c>
      <c r="C2077" t="s">
        <v>5748</v>
      </c>
      <c r="D2077" s="31" cm="1">
        <f t="array" aca="1" ref="D2077" ca="1">_FV(A2077,"Last trade time",TRUE)</f>
        <v>45824.840277812502</v>
      </c>
      <c r="E2077" s="23" cm="1">
        <f t="array" aca="1" ref="E2077" ca="1">_FV(A2077,"Price")</f>
        <v>28.7</v>
      </c>
      <c r="F2077" s="27" cm="1">
        <f t="array" aca="1" ref="F2077" ca="1">_FV(A2077,"Change (%)",TRUE)</f>
        <v>1.256E-2</v>
      </c>
      <c r="G2077" s="26" cm="1">
        <f t="array" aca="1" ref="G2077" ca="1">_FV(A2077,"Change")</f>
        <v>0.35599999999999998</v>
      </c>
      <c r="H2077" s="23" cm="1">
        <f t="array" aca="1" ref="H2077" ca="1">_FV(A2077,"Open")</f>
        <v>28.65</v>
      </c>
      <c r="I2077" s="23" cm="1">
        <f t="array" aca="1" ref="I2077" ca="1">_FV(A2077,"Low")</f>
        <v>28.58</v>
      </c>
      <c r="J2077" s="23" cm="1">
        <f t="array" aca="1" ref="J2077" ca="1">_FV(A2077,"High")</f>
        <v>28.958600000000001</v>
      </c>
      <c r="K2077" s="23" cm="1">
        <f t="array" aca="1" ref="K2077" ca="1">_FV(A2077,"Previous close",TRUE)</f>
        <v>28.344000000000001</v>
      </c>
      <c r="L2077" s="26"/>
      <c r="M2077" s="23" cm="1">
        <f t="array" aca="1" ref="M2077" ca="1">_FV(A2077,"52 week low",TRUE)</f>
        <v>20.43</v>
      </c>
      <c r="N2077" s="23" cm="1">
        <f t="array" aca="1" ref="N2077" ca="1">_FV(A2077,"52 week high",TRUE)</f>
        <v>29.75</v>
      </c>
      <c r="O2077" s="8" cm="1">
        <f t="array" aca="1" ref="O2077" ca="1">_FV(A2077,"Volume")</f>
        <v>39108</v>
      </c>
      <c r="P2077" s="7" cm="1">
        <f t="array" aca="1" ref="P2077" ca="1">_FV(A2077,"Volume average",TRUE)</f>
        <v>86880</v>
      </c>
      <c r="Q2077" t="s">
        <v>2613</v>
      </c>
      <c r="S2077" t="s">
        <v>2067</v>
      </c>
      <c r="T2077" s="25" cm="1">
        <f t="array" aca="1" ref="T2077" ca="1">_FV(A2077,"Expense ratio",TRUE)</f>
        <v>5.0000000000000001E-3</v>
      </c>
      <c r="U2077" s="24" cm="1">
        <f t="array" aca="1" ref="U2077" ca="1">_FV(A2077,"Market cap",TRUE)</f>
        <v>101174855.88</v>
      </c>
      <c r="V2077" s="4">
        <v>101174856</v>
      </c>
      <c r="W2077" s="4">
        <v>101174856</v>
      </c>
      <c r="Y2077" t="s">
        <v>5266</v>
      </c>
      <c r="Z2077" s="5">
        <v>29.502379999999999</v>
      </c>
      <c r="AA2077" s="5">
        <v>11.300967999999999</v>
      </c>
      <c r="AB2077" s="5">
        <v>5.3699999999999998E-2</v>
      </c>
      <c r="AC2077" s="4">
        <v>115996</v>
      </c>
      <c r="AE2077" s="5">
        <v>42.477023000668183</v>
      </c>
      <c r="AF2077" s="5">
        <v>33.764751431252371</v>
      </c>
      <c r="AH2077" s="17">
        <v>3700000</v>
      </c>
      <c r="AI2077" s="4">
        <v>115996</v>
      </c>
      <c r="AJ2077" s="5">
        <v>3416082.2</v>
      </c>
      <c r="AL2077" s="5">
        <v>29.56</v>
      </c>
      <c r="AM2077" s="5">
        <v>20.43</v>
      </c>
      <c r="AN2077" t="s">
        <v>90</v>
      </c>
      <c r="AO2077" t="str" cm="1">
        <f t="array" aca="1" ref="AO2077" ca="1">_FV(A2077,"Currency")</f>
        <v>USD</v>
      </c>
      <c r="AP2077" t="str" cm="1">
        <f t="array" aca="1" ref="AP2077" ca="1">_FV(A2077,"Exchange")</f>
        <v>NYSE Arca</v>
      </c>
      <c r="AQ2077" s="6" t="str" cm="1">
        <f t="array" aca="1" ref="AQ2077" ca="1">_FV(A2077,"Exchange abbreviation",TRUE)</f>
        <v>ARCX</v>
      </c>
      <c r="AR2077" t="str" cm="1">
        <f t="array" aca="1" ref="AR2077" ca="1">_FV(A2077,"Instrument type",TRUE)</f>
        <v>ETF</v>
      </c>
    </row>
    <row r="2078" spans="1:44" ht="18.75" customHeight="1" x14ac:dyDescent="0.25">
      <c r="A2078" t="e" vm="2091">
        <v>#VALUE!</v>
      </c>
      <c r="B2078" t="s">
        <v>5749</v>
      </c>
      <c r="C2078" t="s">
        <v>5750</v>
      </c>
      <c r="D2078" s="31" cm="1">
        <f t="array" aca="1" ref="D2078" ca="1">_FV(A2078,"Last trade time",TRUE)</f>
        <v>45824.843750265623</v>
      </c>
      <c r="E2078" s="23" cm="1">
        <f t="array" aca="1" ref="E2078" ca="1">_FV(A2078,"Price")</f>
        <v>45.97</v>
      </c>
      <c r="F2078" s="27" cm="1">
        <f t="array" aca="1" ref="F2078" ca="1">_FV(A2078,"Change (%)",TRUE)</f>
        <v>2.7147999999999999E-2</v>
      </c>
      <c r="G2078" s="26" cm="1">
        <f t="array" aca="1" ref="G2078" ca="1">_FV(A2078,"Change")</f>
        <v>1.2150000000000001</v>
      </c>
      <c r="H2078" s="23" cm="1">
        <f t="array" aca="1" ref="H2078" ca="1">_FV(A2078,"Open")</f>
        <v>45.55</v>
      </c>
      <c r="I2078" s="23" cm="1">
        <f t="array" aca="1" ref="I2078" ca="1">_FV(A2078,"Low")</f>
        <v>45.55</v>
      </c>
      <c r="J2078" s="23" cm="1">
        <f t="array" aca="1" ref="J2078" ca="1">_FV(A2078,"High")</f>
        <v>46.079700000000003</v>
      </c>
      <c r="K2078" s="23" cm="1">
        <f t="array" aca="1" ref="K2078" ca="1">_FV(A2078,"Previous close",TRUE)</f>
        <v>44.755000000000003</v>
      </c>
      <c r="L2078" s="26"/>
      <c r="M2078" s="23" cm="1">
        <f t="array" aca="1" ref="M2078" ca="1">_FV(A2078,"52 week low",TRUE)</f>
        <v>38.93</v>
      </c>
      <c r="N2078" s="23" cm="1">
        <f t="array" aca="1" ref="N2078" ca="1">_FV(A2078,"52 week high",TRUE)</f>
        <v>50.41</v>
      </c>
      <c r="O2078" s="8" cm="1">
        <f t="array" aca="1" ref="O2078" ca="1">_FV(A2078,"Volume")</f>
        <v>3878</v>
      </c>
      <c r="P2078" s="7" cm="1">
        <f t="array" aca="1" ref="P2078" ca="1">_FV(A2078,"Volume average",TRUE)</f>
        <v>6005</v>
      </c>
      <c r="Q2078" t="s">
        <v>2613</v>
      </c>
      <c r="S2078" t="s">
        <v>2067</v>
      </c>
      <c r="T2078" s="25" cm="1">
        <f t="array" aca="1" ref="T2078" ca="1">_FV(A2078,"Expense ratio",TRUE)</f>
        <v>5.0000000000000001E-3</v>
      </c>
      <c r="U2078" s="24" cm="1">
        <f t="array" aca="1" ref="U2078" ca="1">_FV(A2078,"Market cap",TRUE)</f>
        <v>73349382.849999994</v>
      </c>
      <c r="V2078" s="4">
        <v>73349384</v>
      </c>
      <c r="W2078" s="4">
        <v>73349384</v>
      </c>
      <c r="Y2078" t="s">
        <v>5751</v>
      </c>
      <c r="Z2078" s="5">
        <v>45.440710000000003</v>
      </c>
      <c r="AA2078" s="5">
        <v>31.858651999999999</v>
      </c>
      <c r="AB2078" s="19">
        <v>2.1700000000000001E-2</v>
      </c>
      <c r="AC2078" s="4">
        <v>7436</v>
      </c>
      <c r="AE2078" s="5">
        <v>-0.176215480982056</v>
      </c>
      <c r="AF2078" s="19">
        <v>-2.1522788139277771</v>
      </c>
      <c r="AI2078" s="4">
        <v>7436</v>
      </c>
      <c r="AJ2078" s="5">
        <v>336925.16</v>
      </c>
      <c r="AL2078" s="5">
        <v>50.41</v>
      </c>
      <c r="AM2078" s="5">
        <v>38.93</v>
      </c>
      <c r="AN2078" t="s">
        <v>47</v>
      </c>
      <c r="AO2078" t="str" cm="1">
        <f t="array" aca="1" ref="AO2078" ca="1">_FV(A2078,"Currency")</f>
        <v>USD</v>
      </c>
      <c r="AP2078" t="str" cm="1">
        <f t="array" aca="1" ref="AP2078" ca="1">_FV(A2078,"Exchange")</f>
        <v>Nasdaq Stock Market</v>
      </c>
      <c r="AQ2078" s="6" t="str" cm="1">
        <f t="array" aca="1" ref="AQ2078" ca="1">_FV(A2078,"Exchange abbreviation",TRUE)</f>
        <v>XNAS</v>
      </c>
      <c r="AR2078" t="str" cm="1">
        <f t="array" aca="1" ref="AR2078" ca="1">_FV(A2078,"Instrument type",TRUE)</f>
        <v>ETF</v>
      </c>
    </row>
    <row r="2079" spans="1:44" ht="18.75" customHeight="1" x14ac:dyDescent="0.25">
      <c r="A2079" t="e" vm="2092">
        <v>#VALUE!</v>
      </c>
      <c r="B2079" t="s">
        <v>5752</v>
      </c>
      <c r="C2079" t="s">
        <v>5753</v>
      </c>
      <c r="D2079" s="31" cm="1">
        <f t="array" aca="1" ref="D2079" ca="1">_FV(A2079,"Last trade time",TRUE)</f>
        <v>45824.840277812502</v>
      </c>
      <c r="E2079" s="23" cm="1">
        <f t="array" aca="1" ref="E2079" ca="1">_FV(A2079,"Price")</f>
        <v>30.7742</v>
      </c>
      <c r="F2079" s="27" cm="1">
        <f t="array" aca="1" ref="F2079" ca="1">_FV(A2079,"Change (%)",TRUE)</f>
        <v>-5.0370000000000007E-3</v>
      </c>
      <c r="G2079" s="26" cm="1">
        <f t="array" aca="1" ref="G2079" ca="1">_FV(A2079,"Change")</f>
        <v>-0.15579999999999999</v>
      </c>
      <c r="H2079" s="23" cm="1">
        <f t="array" aca="1" ref="H2079" ca="1">_FV(A2079,"Open")</f>
        <v>30.55</v>
      </c>
      <c r="I2079" s="23" cm="1">
        <f t="array" aca="1" ref="I2079" ca="1">_FV(A2079,"Low")</f>
        <v>30.55</v>
      </c>
      <c r="J2079" s="23" cm="1">
        <f t="array" aca="1" ref="J2079" ca="1">_FV(A2079,"High")</f>
        <v>30.89</v>
      </c>
      <c r="K2079" s="23" cm="1">
        <f t="array" aca="1" ref="K2079" ca="1">_FV(A2079,"Previous close",TRUE)</f>
        <v>30.93</v>
      </c>
      <c r="L2079" s="26"/>
      <c r="M2079" s="23" cm="1">
        <f t="array" aca="1" ref="M2079" ca="1">_FV(A2079,"52 week low",TRUE)</f>
        <v>22.33</v>
      </c>
      <c r="N2079" s="23" cm="1">
        <f t="array" aca="1" ref="N2079" ca="1">_FV(A2079,"52 week high",TRUE)</f>
        <v>42.73</v>
      </c>
      <c r="O2079" s="8" cm="1">
        <f t="array" aca="1" ref="O2079" ca="1">_FV(A2079,"Volume")</f>
        <v>11284</v>
      </c>
      <c r="P2079" s="7" cm="1">
        <f t="array" aca="1" ref="P2079" ca="1">_FV(A2079,"Volume average",TRUE)</f>
        <v>13741</v>
      </c>
      <c r="Q2079" t="s">
        <v>351</v>
      </c>
      <c r="S2079" t="s">
        <v>2249</v>
      </c>
      <c r="T2079" s="25" cm="1">
        <f t="array" aca="1" ref="T2079" ca="1">_FV(A2079,"Expense ratio",TRUE)</f>
        <v>5.0000000000000001E-3</v>
      </c>
      <c r="U2079" s="24" cm="1">
        <f t="array" aca="1" ref="U2079" ca="1">_FV(A2079,"Market cap",TRUE)</f>
        <v>81196623.920000002</v>
      </c>
      <c r="V2079" s="4">
        <v>81196624</v>
      </c>
      <c r="W2079" s="4">
        <v>81196624</v>
      </c>
      <c r="Y2079" t="s">
        <v>5754</v>
      </c>
      <c r="Z2079" s="5">
        <v>31.6</v>
      </c>
      <c r="AA2079" s="20"/>
      <c r="AB2079" s="5">
        <v>4.0500000000000001E-2</v>
      </c>
      <c r="AC2079" s="4">
        <v>15242</v>
      </c>
      <c r="AE2079" s="5">
        <v>-5.9321250120042741</v>
      </c>
      <c r="AF2079" s="5">
        <v>-4.4722011829422366</v>
      </c>
      <c r="AI2079" s="4">
        <v>15242</v>
      </c>
      <c r="AJ2079" s="5">
        <v>481418.57</v>
      </c>
      <c r="AL2079" s="5">
        <v>42.73</v>
      </c>
      <c r="AM2079" s="5">
        <v>22.33</v>
      </c>
      <c r="AN2079" t="s">
        <v>47</v>
      </c>
      <c r="AO2079" t="str" cm="1">
        <f t="array" aca="1" ref="AO2079" ca="1">_FV(A2079,"Currency")</f>
        <v>USD</v>
      </c>
      <c r="AP2079" t="str" cm="1">
        <f t="array" aca="1" ref="AP2079" ca="1">_FV(A2079,"Exchange")</f>
        <v>NYSE Arca</v>
      </c>
      <c r="AQ2079" s="6" t="str" cm="1">
        <f t="array" aca="1" ref="AQ2079" ca="1">_FV(A2079,"Exchange abbreviation",TRUE)</f>
        <v>ARCX</v>
      </c>
      <c r="AR2079" t="str" cm="1">
        <f t="array" aca="1" ref="AR2079" ca="1">_FV(A2079,"Instrument type",TRUE)</f>
        <v>ETF</v>
      </c>
    </row>
    <row r="2080" spans="1:44" ht="18.75" customHeight="1" x14ac:dyDescent="0.25">
      <c r="A2080" t="e" vm="2093">
        <v>#VALUE!</v>
      </c>
      <c r="B2080" t="s">
        <v>5755</v>
      </c>
      <c r="C2080" t="s">
        <v>5756</v>
      </c>
      <c r="D2080" s="31" cm="1">
        <f t="array" aca="1" ref="D2080" ca="1">_FV(A2080,"Last trade time",TRUE)</f>
        <v>45824.840277812502</v>
      </c>
      <c r="E2080" s="23" cm="1">
        <f t="array" aca="1" ref="E2080" ca="1">_FV(A2080,"Price")</f>
        <v>66.389600000000002</v>
      </c>
      <c r="F2080" s="27" cm="1">
        <f t="array" aca="1" ref="F2080" ca="1">_FV(A2080,"Change (%)",TRUE)</f>
        <v>6.3759999999999997E-3</v>
      </c>
      <c r="G2080" s="26" cm="1">
        <f t="array" aca="1" ref="G2080" ca="1">_FV(A2080,"Change")</f>
        <v>0.42059999999999997</v>
      </c>
      <c r="H2080" s="23" cm="1">
        <f t="array" aca="1" ref="H2080" ca="1">_FV(A2080,"Open")</f>
        <v>66.37</v>
      </c>
      <c r="I2080" s="23" cm="1">
        <f t="array" aca="1" ref="I2080" ca="1">_FV(A2080,"Low")</f>
        <v>66.37</v>
      </c>
      <c r="J2080" s="23" cm="1">
        <f t="array" aca="1" ref="J2080" ca="1">_FV(A2080,"High")</f>
        <v>66.58</v>
      </c>
      <c r="K2080" s="23" cm="1">
        <f t="array" aca="1" ref="K2080" ca="1">_FV(A2080,"Previous close",TRUE)</f>
        <v>65.968999999999994</v>
      </c>
      <c r="L2080" s="26"/>
      <c r="M2080" s="23" cm="1">
        <f t="array" aca="1" ref="M2080" ca="1">_FV(A2080,"52 week low",TRUE)</f>
        <v>53.514299999999999</v>
      </c>
      <c r="N2080" s="23" cm="1">
        <f t="array" aca="1" ref="N2080" ca="1">_FV(A2080,"52 week high",TRUE)</f>
        <v>70.37</v>
      </c>
      <c r="O2080" s="8" cm="1">
        <f t="array" aca="1" ref="O2080" ca="1">_FV(A2080,"Volume")</f>
        <v>1176</v>
      </c>
      <c r="P2080" s="7" cm="1">
        <f t="array" aca="1" ref="P2080" ca="1">_FV(A2080,"Volume average",TRUE)</f>
        <v>3321</v>
      </c>
      <c r="Q2080" t="s">
        <v>2613</v>
      </c>
      <c r="S2080" t="s">
        <v>2067</v>
      </c>
      <c r="T2080" s="25" cm="1">
        <f t="array" aca="1" ref="T2080" ca="1">_FV(A2080,"Expense ratio",TRUE)</f>
        <v>5.0000000000000001E-3</v>
      </c>
      <c r="U2080" s="24" cm="1">
        <f t="array" aca="1" ref="U2080" ca="1">_FV(A2080,"Market cap",TRUE)</f>
        <v>65750166.380000003</v>
      </c>
      <c r="V2080" s="4">
        <v>65750168</v>
      </c>
      <c r="W2080" s="4">
        <v>65750168</v>
      </c>
      <c r="Y2080" t="s">
        <v>4852</v>
      </c>
      <c r="Z2080" s="5">
        <v>67.009320000000002</v>
      </c>
      <c r="AA2080" s="5">
        <v>14.029949999999999</v>
      </c>
      <c r="AB2080" s="5">
        <v>2.29E-2</v>
      </c>
      <c r="AC2080" s="4">
        <v>5201</v>
      </c>
      <c r="AE2080" s="5">
        <v>15.807561241129431</v>
      </c>
      <c r="AF2080" s="5">
        <v>-0.97648690464434695</v>
      </c>
      <c r="AI2080" s="4">
        <v>5201</v>
      </c>
      <c r="AJ2080" s="5">
        <v>348206.95</v>
      </c>
      <c r="AL2080" s="5">
        <v>70.37</v>
      </c>
      <c r="AM2080" s="5">
        <v>53.51</v>
      </c>
      <c r="AN2080" t="s">
        <v>47</v>
      </c>
      <c r="AO2080" t="str" cm="1">
        <f t="array" aca="1" ref="AO2080" ca="1">_FV(A2080,"Currency")</f>
        <v>USD</v>
      </c>
      <c r="AP2080" t="str" cm="1">
        <f t="array" aca="1" ref="AP2080" ca="1">_FV(A2080,"Exchange")</f>
        <v>NYSE Arca</v>
      </c>
      <c r="AQ2080" s="6" t="str" cm="1">
        <f t="array" aca="1" ref="AQ2080" ca="1">_FV(A2080,"Exchange abbreviation",TRUE)</f>
        <v>ARCX</v>
      </c>
      <c r="AR2080" t="str" cm="1">
        <f t="array" aca="1" ref="AR2080" ca="1">_FV(A2080,"Instrument type",TRUE)</f>
        <v>ETF</v>
      </c>
    </row>
    <row r="2081" spans="1:44" ht="18.75" customHeight="1" x14ac:dyDescent="0.25">
      <c r="A2081" t="e" vm="2094">
        <v>#VALUE!</v>
      </c>
      <c r="B2081" t="s">
        <v>5757</v>
      </c>
      <c r="C2081" t="s">
        <v>5758</v>
      </c>
      <c r="D2081" s="31" cm="1">
        <f t="array" aca="1" ref="D2081" ca="1">_FV(A2081,"Last trade time",TRUE)</f>
        <v>45824.840306758597</v>
      </c>
      <c r="E2081" s="23" cm="1">
        <f t="array" aca="1" ref="E2081" ca="1">_FV(A2081,"Price")</f>
        <v>27.439800000000002</v>
      </c>
      <c r="F2081" s="27" cm="1">
        <f t="array" aca="1" ref="F2081" ca="1">_FV(A2081,"Change (%)",TRUE)</f>
        <v>5.2639999999999996E-3</v>
      </c>
      <c r="G2081" s="26" cm="1">
        <f t="array" aca="1" ref="G2081" ca="1">_FV(A2081,"Change")</f>
        <v>0.14369999999999999</v>
      </c>
      <c r="H2081" s="23" cm="1">
        <f t="array" aca="1" ref="H2081" ca="1">_FV(A2081,"Open")</f>
        <v>27.39</v>
      </c>
      <c r="I2081" s="23" cm="1">
        <f t="array" aca="1" ref="I2081" ca="1">_FV(A2081,"Low")</f>
        <v>27.38</v>
      </c>
      <c r="J2081" s="23" cm="1">
        <f t="array" aca="1" ref="J2081" ca="1">_FV(A2081,"High")</f>
        <v>27.439800000000002</v>
      </c>
      <c r="K2081" s="23" cm="1">
        <f t="array" aca="1" ref="K2081" ca="1">_FV(A2081,"Previous close",TRUE)</f>
        <v>27.296099999999999</v>
      </c>
      <c r="L2081" s="26"/>
      <c r="M2081" s="23" cm="1">
        <f t="array" aca="1" ref="M2081" ca="1">_FV(A2081,"52 week low",TRUE)</f>
        <v>23.74</v>
      </c>
      <c r="N2081" s="23" cm="1">
        <f t="array" aca="1" ref="N2081" ca="1">_FV(A2081,"52 week high",TRUE)</f>
        <v>33.976100000000002</v>
      </c>
      <c r="O2081" s="8" cm="1">
        <f t="array" aca="1" ref="O2081" ca="1">_FV(A2081,"Volume")</f>
        <v>1854</v>
      </c>
      <c r="P2081" s="7" cm="1">
        <f t="array" aca="1" ref="P2081" ca="1">_FV(A2081,"Volume average",TRUE)</f>
        <v>2475</v>
      </c>
      <c r="Q2081" t="s">
        <v>119</v>
      </c>
      <c r="T2081" s="25" cm="1">
        <f t="array" aca="1" ref="T2081" ca="1">_FV(A2081,"Expense ratio",TRUE)</f>
        <v>5.0000000000000001E-3</v>
      </c>
      <c r="U2081" s="24" cm="1">
        <f t="array" aca="1" ref="U2081" ca="1">_FV(A2081,"Market cap",TRUE)</f>
        <v>10341381.369999999</v>
      </c>
      <c r="V2081" s="16"/>
      <c r="W2081" s="16"/>
      <c r="Z2081" s="18"/>
      <c r="AC2081" s="21">
        <v>2483</v>
      </c>
      <c r="AE2081" s="18"/>
      <c r="AI2081" s="21"/>
      <c r="AJ2081" s="18"/>
      <c r="AL2081" s="18"/>
      <c r="AM2081" s="18"/>
      <c r="AN2081" t="s">
        <v>73</v>
      </c>
      <c r="AO2081" t="str" cm="1">
        <f t="array" aca="1" ref="AO2081" ca="1">_FV(A2081,"Currency")</f>
        <v>USD</v>
      </c>
      <c r="AP2081" t="str" cm="1">
        <f t="array" aca="1" ref="AP2081" ca="1">_FV(A2081,"Exchange")</f>
        <v>CBOE BZX Exchange</v>
      </c>
      <c r="AQ2081" s="6" t="str" cm="1">
        <f t="array" aca="1" ref="AQ2081" ca="1">_FV(A2081,"Exchange abbreviation",TRUE)</f>
        <v>BATS</v>
      </c>
      <c r="AR2081" t="str" cm="1">
        <f t="array" aca="1" ref="AR2081" ca="1">_FV(A2081,"Instrument type",TRUE)</f>
        <v>ETF</v>
      </c>
    </row>
    <row r="2082" spans="1:44" ht="18.75" customHeight="1" x14ac:dyDescent="0.25">
      <c r="A2082" t="e" vm="2095">
        <v>#VALUE!</v>
      </c>
      <c r="B2082" t="s">
        <v>5759</v>
      </c>
      <c r="C2082" t="s">
        <v>5760</v>
      </c>
      <c r="D2082" s="31" cm="1">
        <f t="array" aca="1" ref="D2082" ca="1">_FV(A2082,"Last trade time",TRUE)</f>
        <v>45824.858619814062</v>
      </c>
      <c r="E2082" s="23" cm="1">
        <f t="array" aca="1" ref="E2082" ca="1">_FV(A2082,"Price")</f>
        <v>53.77</v>
      </c>
      <c r="F2082" s="27" cm="1">
        <f t="array" aca="1" ref="F2082" ca="1">_FV(A2082,"Change (%)",TRUE)</f>
        <v>-7.8790000000000006E-3</v>
      </c>
      <c r="G2082" s="26" cm="1">
        <f t="array" aca="1" ref="G2082" ca="1">_FV(A2082,"Change")</f>
        <v>-0.42699999999999999</v>
      </c>
      <c r="H2082" s="23" cm="1">
        <f t="array" aca="1" ref="H2082" ca="1">_FV(A2082,"Open")</f>
        <v>54.31</v>
      </c>
      <c r="I2082" s="23" cm="1">
        <f t="array" aca="1" ref="I2082" ca="1">_FV(A2082,"Low")</f>
        <v>53.76</v>
      </c>
      <c r="J2082" s="23" cm="1">
        <f t="array" aca="1" ref="J2082" ca="1">_FV(A2082,"High")</f>
        <v>54.604999999999997</v>
      </c>
      <c r="K2082" s="23" cm="1">
        <f t="array" aca="1" ref="K2082" ca="1">_FV(A2082,"Previous close",TRUE)</f>
        <v>54.197000000000003</v>
      </c>
      <c r="L2082" s="26"/>
      <c r="M2082" s="23" cm="1">
        <f t="array" aca="1" ref="M2082" ca="1">_FV(A2082,"52 week low",TRUE)</f>
        <v>45.56</v>
      </c>
      <c r="N2082" s="23" cm="1">
        <f t="array" aca="1" ref="N2082" ca="1">_FV(A2082,"52 week high",TRUE)</f>
        <v>56.31</v>
      </c>
      <c r="O2082" s="8" cm="1">
        <f t="array" aca="1" ref="O2082" ca="1">_FV(A2082,"Volume")</f>
        <v>458964</v>
      </c>
      <c r="P2082" s="7" cm="1">
        <f t="array" aca="1" ref="P2082" ca="1">_FV(A2082,"Volume average",TRUE)</f>
        <v>476409</v>
      </c>
      <c r="Q2082" t="s">
        <v>2613</v>
      </c>
      <c r="S2082" t="s">
        <v>2067</v>
      </c>
      <c r="T2082" s="25" cm="1">
        <f t="array" aca="1" ref="T2082" ca="1">_FV(A2082,"Expense ratio",TRUE)</f>
        <v>5.0000000000000001E-3</v>
      </c>
      <c r="U2082" s="24" cm="1">
        <f t="array" aca="1" ref="U2082" ca="1">_FV(A2082,"Market cap",TRUE)</f>
        <v>1296722116.8699999</v>
      </c>
      <c r="V2082" s="4">
        <v>1296722176</v>
      </c>
      <c r="W2082" s="4">
        <v>1296722176</v>
      </c>
      <c r="Y2082" t="s">
        <v>5266</v>
      </c>
      <c r="Z2082" s="5">
        <v>55.678660000000001</v>
      </c>
      <c r="AA2082" s="5">
        <v>23.12397</v>
      </c>
      <c r="AB2082" s="5">
        <v>1.84E-2</v>
      </c>
      <c r="AC2082" s="4">
        <v>517001</v>
      </c>
      <c r="AE2082" s="5">
        <v>21.30861675661366</v>
      </c>
      <c r="AF2082" s="5">
        <v>12.14086704986692</v>
      </c>
      <c r="AH2082" s="17">
        <v>28625000</v>
      </c>
      <c r="AI2082" s="4">
        <v>517001</v>
      </c>
      <c r="AJ2082" s="5">
        <v>28765935.640000001</v>
      </c>
      <c r="AL2082" s="5">
        <v>55.8</v>
      </c>
      <c r="AM2082" s="5">
        <v>45.56</v>
      </c>
      <c r="AN2082" t="s">
        <v>82</v>
      </c>
      <c r="AO2082" t="str" cm="1">
        <f t="array" aca="1" ref="AO2082" ca="1">_FV(A2082,"Currency")</f>
        <v>USD</v>
      </c>
      <c r="AP2082" t="str" cm="1">
        <f t="array" aca="1" ref="AP2082" ca="1">_FV(A2082,"Exchange")</f>
        <v>NYSE Arca</v>
      </c>
      <c r="AQ2082" s="6" t="str" cm="1">
        <f t="array" aca="1" ref="AQ2082" ca="1">_FV(A2082,"Exchange abbreviation",TRUE)</f>
        <v>ARCX</v>
      </c>
      <c r="AR2082" t="str" cm="1">
        <f t="array" aca="1" ref="AR2082" ca="1">_FV(A2082,"Instrument type",TRUE)</f>
        <v>ETF</v>
      </c>
    </row>
    <row r="2083" spans="1:44" ht="18.75" customHeight="1" x14ac:dyDescent="0.25">
      <c r="A2083" t="e" vm="2096">
        <v>#VALUE!</v>
      </c>
      <c r="B2083" t="s">
        <v>5761</v>
      </c>
      <c r="C2083" t="s">
        <v>5762</v>
      </c>
      <c r="D2083" s="31" cm="1">
        <f t="array" aca="1" ref="D2083" ca="1">_FV(A2083,"Last trade time",TRUE)</f>
        <v>45824.927534767972</v>
      </c>
      <c r="E2083" s="23" cm="1">
        <f t="array" aca="1" ref="E2083" ca="1">_FV(A2083,"Price")</f>
        <v>43.55</v>
      </c>
      <c r="F2083" s="27" cm="1">
        <f t="array" aca="1" ref="F2083" ca="1">_FV(A2083,"Change (%)",TRUE)</f>
        <v>1.8332000000000001E-2</v>
      </c>
      <c r="G2083" s="26" cm="1">
        <f t="array" aca="1" ref="G2083" ca="1">_FV(A2083,"Change")</f>
        <v>0.78400000000000003</v>
      </c>
      <c r="H2083" s="23" cm="1">
        <f t="array" aca="1" ref="H2083" ca="1">_FV(A2083,"Open")</f>
        <v>43.54</v>
      </c>
      <c r="I2083" s="23" cm="1">
        <f t="array" aca="1" ref="I2083" ca="1">_FV(A2083,"Low")</f>
        <v>43.442500000000003</v>
      </c>
      <c r="J2083" s="23" cm="1">
        <f t="array" aca="1" ref="J2083" ca="1">_FV(A2083,"High")</f>
        <v>43.704999999999998</v>
      </c>
      <c r="K2083" s="23" cm="1">
        <f t="array" aca="1" ref="K2083" ca="1">_FV(A2083,"Previous close",TRUE)</f>
        <v>42.765999999999998</v>
      </c>
      <c r="L2083" s="26"/>
      <c r="M2083" s="23" cm="1">
        <f t="array" aca="1" ref="M2083" ca="1">_FV(A2083,"52 week low",TRUE)</f>
        <v>30.33</v>
      </c>
      <c r="N2083" s="23" cm="1">
        <f t="array" aca="1" ref="N2083" ca="1">_FV(A2083,"52 week high",TRUE)</f>
        <v>44.07</v>
      </c>
      <c r="O2083" s="8" cm="1">
        <f t="array" aca="1" ref="O2083" ca="1">_FV(A2083,"Volume")</f>
        <v>443306</v>
      </c>
      <c r="P2083" s="7" cm="1">
        <f t="array" aca="1" ref="P2083" ca="1">_FV(A2083,"Volume average",TRUE)</f>
        <v>491262</v>
      </c>
      <c r="Q2083" t="s">
        <v>2613</v>
      </c>
      <c r="S2083" t="s">
        <v>2067</v>
      </c>
      <c r="T2083" s="25" cm="1">
        <f t="array" aca="1" ref="T2083" ca="1">_FV(A2083,"Expense ratio",TRUE)</f>
        <v>5.0000000000000001E-3</v>
      </c>
      <c r="U2083" s="24" cm="1">
        <f t="array" aca="1" ref="U2083" ca="1">_FV(A2083,"Market cap",TRUE)</f>
        <v>1281581502.9100001</v>
      </c>
      <c r="V2083" s="4">
        <v>1281581440</v>
      </c>
      <c r="W2083" s="4">
        <v>1281581440</v>
      </c>
      <c r="Y2083" t="s">
        <v>5266</v>
      </c>
      <c r="Z2083" s="5">
        <v>43.608280000000001</v>
      </c>
      <c r="AA2083" s="19">
        <v>11.869253</v>
      </c>
      <c r="AB2083" s="5">
        <v>3.1300000000000001E-2</v>
      </c>
      <c r="AC2083" s="4">
        <v>531092</v>
      </c>
      <c r="AE2083" s="5">
        <v>40.503880123874161</v>
      </c>
      <c r="AF2083" s="5">
        <v>34.466379643466567</v>
      </c>
      <c r="AH2083" s="17">
        <v>37350000</v>
      </c>
      <c r="AI2083" s="4">
        <v>531092</v>
      </c>
      <c r="AJ2083" s="5">
        <v>23176854.879999999</v>
      </c>
      <c r="AL2083" s="5">
        <v>43.89</v>
      </c>
      <c r="AM2083" s="5">
        <v>30.33</v>
      </c>
      <c r="AN2083" t="s">
        <v>82</v>
      </c>
      <c r="AO2083" t="str" cm="1">
        <f t="array" aca="1" ref="AO2083" ca="1">_FV(A2083,"Currency")</f>
        <v>USD</v>
      </c>
      <c r="AP2083" t="str" cm="1">
        <f t="array" aca="1" ref="AP2083" ca="1">_FV(A2083,"Exchange")</f>
        <v>NYSE Arca</v>
      </c>
      <c r="AQ2083" s="6" t="str" cm="1">
        <f t="array" aca="1" ref="AQ2083" ca="1">_FV(A2083,"Exchange abbreviation",TRUE)</f>
        <v>ARCX</v>
      </c>
      <c r="AR2083" t="str" cm="1">
        <f t="array" aca="1" ref="AR2083" ca="1">_FV(A2083,"Instrument type",TRUE)</f>
        <v>ETF</v>
      </c>
    </row>
    <row r="2084" spans="1:44" ht="18.75" customHeight="1" x14ac:dyDescent="0.25">
      <c r="A2084" t="e" vm="2097">
        <v>#VALUE!</v>
      </c>
      <c r="B2084" t="s">
        <v>5763</v>
      </c>
      <c r="C2084" t="s">
        <v>5764</v>
      </c>
      <c r="D2084" s="31" cm="1">
        <f t="array" aca="1" ref="D2084" ca="1">_FV(A2084,"Last trade time",TRUE)</f>
        <v>45824.895839421093</v>
      </c>
      <c r="E2084" s="23" cm="1">
        <f t="array" aca="1" ref="E2084" ca="1">_FV(A2084,"Price")</f>
        <v>79.180000000000007</v>
      </c>
      <c r="F2084" s="27" cm="1">
        <f t="array" aca="1" ref="F2084" ca="1">_FV(A2084,"Change (%)",TRUE)</f>
        <v>1.4685999999999999E-2</v>
      </c>
      <c r="G2084" s="26" cm="1">
        <f t="array" aca="1" ref="G2084" ca="1">_FV(A2084,"Change")</f>
        <v>1.1459999999999999</v>
      </c>
      <c r="H2084" s="23" cm="1">
        <f t="array" aca="1" ref="H2084" ca="1">_FV(A2084,"Open")</f>
        <v>79.040000000000006</v>
      </c>
      <c r="I2084" s="23" cm="1">
        <f t="array" aca="1" ref="I2084" ca="1">_FV(A2084,"Low")</f>
        <v>78.989999999999995</v>
      </c>
      <c r="J2084" s="23" cm="1">
        <f t="array" aca="1" ref="J2084" ca="1">_FV(A2084,"High")</f>
        <v>79.546000000000006</v>
      </c>
      <c r="K2084" s="23" cm="1">
        <f t="array" aca="1" ref="K2084" ca="1">_FV(A2084,"Previous close",TRUE)</f>
        <v>78.034000000000006</v>
      </c>
      <c r="L2084" s="26"/>
      <c r="M2084" s="23" cm="1">
        <f t="array" aca="1" ref="M2084" ca="1">_FV(A2084,"52 week low",TRUE)</f>
        <v>59.33</v>
      </c>
      <c r="N2084" s="23" cm="1">
        <f t="array" aca="1" ref="N2084" ca="1">_FV(A2084,"52 week high",TRUE)</f>
        <v>80.930000000000007</v>
      </c>
      <c r="O2084" s="8" cm="1">
        <f t="array" aca="1" ref="O2084" ca="1">_FV(A2084,"Volume")</f>
        <v>31811</v>
      </c>
      <c r="P2084" s="7" cm="1">
        <f t="array" aca="1" ref="P2084" ca="1">_FV(A2084,"Volume average",TRUE)</f>
        <v>47866</v>
      </c>
      <c r="Q2084" t="s">
        <v>3037</v>
      </c>
      <c r="S2084" t="s">
        <v>2067</v>
      </c>
      <c r="T2084" s="25" cm="1">
        <f t="array" aca="1" ref="T2084" ca="1">_FV(A2084,"Expense ratio",TRUE)</f>
        <v>5.0000000000000001E-3</v>
      </c>
      <c r="U2084" s="24" cm="1">
        <f t="array" aca="1" ref="U2084" ca="1">_FV(A2084,"Market cap",TRUE)</f>
        <v>673831115.44000006</v>
      </c>
      <c r="V2084" s="4">
        <v>673831104</v>
      </c>
      <c r="W2084" s="4">
        <v>673831104</v>
      </c>
      <c r="X2084" t="s">
        <v>5765</v>
      </c>
      <c r="Y2084" t="s">
        <v>5766</v>
      </c>
      <c r="Z2084" s="5">
        <v>78.215919999999997</v>
      </c>
      <c r="AA2084" s="5">
        <v>13.752433999999999</v>
      </c>
      <c r="AB2084" s="5">
        <v>2.52E-2</v>
      </c>
      <c r="AC2084" s="4">
        <v>64728</v>
      </c>
      <c r="AE2084" s="5">
        <v>17.816338606115021</v>
      </c>
      <c r="AF2084" s="5">
        <v>22.231125266220459</v>
      </c>
      <c r="AI2084" s="4">
        <v>64728</v>
      </c>
      <c r="AJ2084" s="5">
        <v>5077911.6000000006</v>
      </c>
      <c r="AL2084" s="5">
        <v>79.58</v>
      </c>
      <c r="AM2084" s="5">
        <v>59.33</v>
      </c>
      <c r="AN2084" t="s">
        <v>90</v>
      </c>
      <c r="AO2084" t="str" cm="1">
        <f t="array" aca="1" ref="AO2084" ca="1">_FV(A2084,"Currency")</f>
        <v>USD</v>
      </c>
      <c r="AP2084" t="str" cm="1">
        <f t="array" aca="1" ref="AP2084" ca="1">_FV(A2084,"Exchange")</f>
        <v>Nasdaq Stock Market</v>
      </c>
      <c r="AQ2084" s="6" t="str" cm="1">
        <f t="array" aca="1" ref="AQ2084" ca="1">_FV(A2084,"Exchange abbreviation",TRUE)</f>
        <v>XNAS</v>
      </c>
      <c r="AR2084" t="str" cm="1">
        <f t="array" aca="1" ref="AR2084" ca="1">_FV(A2084,"Instrument type",TRUE)</f>
        <v>ETF</v>
      </c>
    </row>
    <row r="2085" spans="1:44" ht="18.75" customHeight="1" x14ac:dyDescent="0.25">
      <c r="A2085" t="e" vm="2098">
        <v>#VALUE!</v>
      </c>
      <c r="B2085" t="s">
        <v>5767</v>
      </c>
      <c r="C2085" t="s">
        <v>5768</v>
      </c>
      <c r="D2085" s="31" cm="1">
        <f t="array" aca="1" ref="D2085" ca="1">_FV(A2085,"Last trade time",TRUE)</f>
        <v>45824.843750046093</v>
      </c>
      <c r="E2085" s="23" cm="1">
        <f t="array" aca="1" ref="E2085" ca="1">_FV(A2085,"Price")</f>
        <v>8.7752999999999997</v>
      </c>
      <c r="F2085" s="27" cm="1">
        <f t="array" aca="1" ref="F2085" ca="1">_FV(A2085,"Change (%)",TRUE)</f>
        <v>6.3419999999999995E-3</v>
      </c>
      <c r="G2085" s="26" cm="1">
        <f t="array" aca="1" ref="G2085" ca="1">_FV(A2085,"Change")</f>
        <v>5.5300000000000002E-2</v>
      </c>
      <c r="H2085" s="23" cm="1">
        <f t="array" aca="1" ref="H2085" ca="1">_FV(A2085,"Open")</f>
        <v>8.75</v>
      </c>
      <c r="I2085" s="23" cm="1">
        <f t="array" aca="1" ref="I2085" ca="1">_FV(A2085,"Low")</f>
        <v>8.7010000000000005</v>
      </c>
      <c r="J2085" s="23" cm="1">
        <f t="array" aca="1" ref="J2085" ca="1">_FV(A2085,"High")</f>
        <v>8.7752999999999997</v>
      </c>
      <c r="K2085" s="23" cm="1">
        <f t="array" aca="1" ref="K2085" ca="1">_FV(A2085,"Previous close",TRUE)</f>
        <v>8.7200000000000006</v>
      </c>
      <c r="L2085" s="26"/>
      <c r="M2085" s="23" cm="1">
        <f t="array" aca="1" ref="M2085" ca="1">_FV(A2085,"52 week low",TRUE)</f>
        <v>7.12</v>
      </c>
      <c r="N2085" s="23" cm="1">
        <f t="array" aca="1" ref="N2085" ca="1">_FV(A2085,"52 week high",TRUE)</f>
        <v>12.63</v>
      </c>
      <c r="O2085" s="8" cm="1">
        <f t="array" aca="1" ref="O2085" ca="1">_FV(A2085,"Volume")</f>
        <v>584</v>
      </c>
      <c r="P2085" s="7" cm="1">
        <f t="array" aca="1" ref="P2085" ca="1">_FV(A2085,"Volume average",TRUE)</f>
        <v>1811</v>
      </c>
      <c r="Q2085" t="s">
        <v>1293</v>
      </c>
      <c r="S2085" t="s">
        <v>1795</v>
      </c>
      <c r="T2085" s="25" cm="1">
        <f t="array" aca="1" ref="T2085" ca="1">_FV(A2085,"Expense ratio",TRUE)</f>
        <v>5.0000000000000001E-3</v>
      </c>
      <c r="U2085" s="24" cm="1">
        <f t="array" aca="1" ref="U2085" ca="1">_FV(A2085,"Market cap",TRUE)</f>
        <v>4175476.06</v>
      </c>
      <c r="V2085" s="4">
        <v>4175476</v>
      </c>
      <c r="W2085" s="4">
        <v>4175476</v>
      </c>
      <c r="Y2085" t="s">
        <v>5082</v>
      </c>
      <c r="Z2085" s="5">
        <v>8.5299999999999994</v>
      </c>
      <c r="AA2085" s="5">
        <v>15.141825000000001</v>
      </c>
      <c r="AB2085" s="19">
        <v>7.7000000000000002E-3</v>
      </c>
      <c r="AC2085" s="4">
        <v>8788</v>
      </c>
      <c r="AE2085" s="5">
        <v>-5.3669196601994766</v>
      </c>
      <c r="AF2085" s="19">
        <v>-24.359337225367621</v>
      </c>
      <c r="AI2085" s="4">
        <v>8788</v>
      </c>
      <c r="AJ2085" s="5">
        <v>75049.51999999999</v>
      </c>
      <c r="AL2085" s="5">
        <v>12.63</v>
      </c>
      <c r="AM2085" s="5">
        <v>7.12</v>
      </c>
      <c r="AN2085" t="s">
        <v>47</v>
      </c>
      <c r="AO2085" t="str" cm="1">
        <f t="array" aca="1" ref="AO2085" ca="1">_FV(A2085,"Currency")</f>
        <v>USD</v>
      </c>
      <c r="AP2085" t="str" cm="1">
        <f t="array" aca="1" ref="AP2085" ca="1">_FV(A2085,"Exchange")</f>
        <v>Nasdaq Stock Market</v>
      </c>
      <c r="AQ2085" s="6" t="str" cm="1">
        <f t="array" aca="1" ref="AQ2085" ca="1">_FV(A2085,"Exchange abbreviation",TRUE)</f>
        <v>XNAS</v>
      </c>
      <c r="AR2085" t="str" cm="1">
        <f t="array" aca="1" ref="AR2085" ca="1">_FV(A2085,"Instrument type",TRUE)</f>
        <v>ETF</v>
      </c>
    </row>
    <row r="2086" spans="1:44" ht="18.75" customHeight="1" x14ac:dyDescent="0.25">
      <c r="A2086" t="e" vm="2099">
        <v>#VALUE!</v>
      </c>
      <c r="B2086" t="s">
        <v>5769</v>
      </c>
      <c r="C2086" t="s">
        <v>5770</v>
      </c>
      <c r="D2086" s="31" cm="1">
        <f t="array" aca="1" ref="D2086" ca="1">_FV(A2086,"Last trade time",TRUE)</f>
        <v>45824.843750265623</v>
      </c>
      <c r="E2086" s="23" cm="1">
        <f t="array" aca="1" ref="E2086" ca="1">_FV(A2086,"Price")</f>
        <v>30.31</v>
      </c>
      <c r="F2086" s="27" cm="1">
        <f t="array" aca="1" ref="F2086" ca="1">_FV(A2086,"Change (%)",TRUE)</f>
        <v>1.541E-2</v>
      </c>
      <c r="G2086" s="26" cm="1">
        <f t="array" aca="1" ref="G2086" ca="1">_FV(A2086,"Change")</f>
        <v>0.46</v>
      </c>
      <c r="H2086" s="23" cm="1">
        <f t="array" aca="1" ref="H2086" ca="1">_FV(A2086,"Open")</f>
        <v>30.23</v>
      </c>
      <c r="I2086" s="23" cm="1">
        <f t="array" aca="1" ref="I2086" ca="1">_FV(A2086,"Low")</f>
        <v>30.16</v>
      </c>
      <c r="J2086" s="23" cm="1">
        <f t="array" aca="1" ref="J2086" ca="1">_FV(A2086,"High")</f>
        <v>30.354900000000001</v>
      </c>
      <c r="K2086" s="23" cm="1">
        <f t="array" aca="1" ref="K2086" ca="1">_FV(A2086,"Previous close",TRUE)</f>
        <v>29.85</v>
      </c>
      <c r="L2086" s="26"/>
      <c r="M2086" s="23" cm="1">
        <f t="array" aca="1" ref="M2086" ca="1">_FV(A2086,"52 week low",TRUE)</f>
        <v>21.35</v>
      </c>
      <c r="N2086" s="23" cm="1">
        <f t="array" aca="1" ref="N2086" ca="1">_FV(A2086,"52 week high",TRUE)</f>
        <v>32.369999999999997</v>
      </c>
      <c r="O2086" s="8" cm="1">
        <f t="array" aca="1" ref="O2086" ca="1">_FV(A2086,"Volume")</f>
        <v>4753</v>
      </c>
      <c r="P2086" s="7" cm="1">
        <f t="array" aca="1" ref="P2086" ca="1">_FV(A2086,"Volume average",TRUE)</f>
        <v>5720</v>
      </c>
      <c r="Q2086" t="s">
        <v>1331</v>
      </c>
      <c r="S2086" t="s">
        <v>1795</v>
      </c>
      <c r="T2086" s="25" cm="1">
        <f t="array" aca="1" ref="T2086" ca="1">_FV(A2086,"Expense ratio",TRUE)</f>
        <v>5.0000000000000001E-3</v>
      </c>
      <c r="U2086" s="24" cm="1">
        <f t="array" aca="1" ref="U2086" ca="1">_FV(A2086,"Market cap",TRUE)</f>
        <v>70639712.079999998</v>
      </c>
      <c r="V2086" s="4">
        <v>70639712</v>
      </c>
      <c r="W2086" s="4">
        <v>70639712</v>
      </c>
      <c r="Y2086" t="s">
        <v>5771</v>
      </c>
      <c r="Z2086" s="5">
        <v>30.82</v>
      </c>
      <c r="AA2086" s="5">
        <v>22.572324999999999</v>
      </c>
      <c r="AB2086" s="19">
        <v>2.2000000000000001E-3</v>
      </c>
      <c r="AC2086" s="4">
        <v>18285</v>
      </c>
      <c r="AE2086" s="5">
        <v>12.70878679610597</v>
      </c>
      <c r="AF2086" s="19">
        <v>30.60277636532664</v>
      </c>
      <c r="AI2086" s="4">
        <v>18285</v>
      </c>
      <c r="AJ2086" s="5">
        <v>563726.54999999993</v>
      </c>
      <c r="AL2086" s="5">
        <v>32.369999999999997</v>
      </c>
      <c r="AM2086" s="5">
        <v>21.35</v>
      </c>
      <c r="AN2086" t="s">
        <v>47</v>
      </c>
      <c r="AO2086" t="str" cm="1">
        <f t="array" aca="1" ref="AO2086" ca="1">_FV(A2086,"Currency")</f>
        <v>USD</v>
      </c>
      <c r="AP2086" t="str" cm="1">
        <f t="array" aca="1" ref="AP2086" ca="1">_FV(A2086,"Exchange")</f>
        <v>Nasdaq Stock Market</v>
      </c>
      <c r="AQ2086" s="6" t="str" cm="1">
        <f t="array" aca="1" ref="AQ2086" ca="1">_FV(A2086,"Exchange abbreviation",TRUE)</f>
        <v>XNAS</v>
      </c>
      <c r="AR2086" t="str" cm="1">
        <f t="array" aca="1" ref="AR2086" ca="1">_FV(A2086,"Instrument type",TRUE)</f>
        <v>ETF</v>
      </c>
    </row>
    <row r="2087" spans="1:44" ht="18.75" customHeight="1" x14ac:dyDescent="0.25">
      <c r="A2087" t="e" vm="2100">
        <v>#VALUE!</v>
      </c>
      <c r="B2087" t="s">
        <v>5772</v>
      </c>
      <c r="C2087" t="s">
        <v>5773</v>
      </c>
      <c r="D2087" s="31" cm="1">
        <f t="array" aca="1" ref="D2087" ca="1">_FV(A2087,"Last trade time",TRUE)</f>
        <v>45824.84027780078</v>
      </c>
      <c r="E2087" s="23" cm="1">
        <f t="array" aca="1" ref="E2087" ca="1">_FV(A2087,"Price")</f>
        <v>53.08</v>
      </c>
      <c r="F2087" s="27" cm="1">
        <f t="array" aca="1" ref="F2087" ca="1">_FV(A2087,"Change (%)",TRUE)</f>
        <v>4.7130000000000002E-3</v>
      </c>
      <c r="G2087" s="26" cm="1">
        <f t="array" aca="1" ref="G2087" ca="1">_FV(A2087,"Change")</f>
        <v>0.249</v>
      </c>
      <c r="H2087" s="23" cm="1">
        <f t="array" aca="1" ref="H2087" ca="1">_FV(A2087,"Open")</f>
        <v>53.28</v>
      </c>
      <c r="I2087" s="23" cm="1">
        <f t="array" aca="1" ref="I2087" ca="1">_FV(A2087,"Low")</f>
        <v>53.02</v>
      </c>
      <c r="J2087" s="23" cm="1">
        <f t="array" aca="1" ref="J2087" ca="1">_FV(A2087,"High")</f>
        <v>53.541200000000003</v>
      </c>
      <c r="K2087" s="23" cm="1">
        <f t="array" aca="1" ref="K2087" ca="1">_FV(A2087,"Previous close",TRUE)</f>
        <v>52.831000000000003</v>
      </c>
      <c r="L2087" s="26"/>
      <c r="M2087" s="23" cm="1">
        <f t="array" aca="1" ref="M2087" ca="1">_FV(A2087,"52 week low",TRUE)</f>
        <v>41.4</v>
      </c>
      <c r="N2087" s="23" cm="1">
        <f t="array" aca="1" ref="N2087" ca="1">_FV(A2087,"52 week high",TRUE)</f>
        <v>54.95</v>
      </c>
      <c r="O2087" s="8" cm="1">
        <f t="array" aca="1" ref="O2087" ca="1">_FV(A2087,"Volume")</f>
        <v>29986</v>
      </c>
      <c r="P2087" s="7" cm="1">
        <f t="array" aca="1" ref="P2087" ca="1">_FV(A2087,"Volume average",TRUE)</f>
        <v>32134</v>
      </c>
      <c r="Q2087" t="s">
        <v>2613</v>
      </c>
      <c r="S2087" t="s">
        <v>2067</v>
      </c>
      <c r="T2087" s="25" cm="1">
        <f t="array" aca="1" ref="T2087" ca="1">_FV(A2087,"Expense ratio",TRUE)</f>
        <v>5.0000000000000001E-3</v>
      </c>
      <c r="U2087" s="24" cm="1">
        <f t="array" aca="1" ref="U2087" ca="1">_FV(A2087,"Market cap",TRUE)</f>
        <v>267014720.58000001</v>
      </c>
      <c r="V2087" s="4">
        <v>267014720</v>
      </c>
      <c r="W2087" s="4">
        <v>267014720</v>
      </c>
      <c r="Y2087" t="s">
        <v>5266</v>
      </c>
      <c r="Z2087" s="5">
        <v>53.695950000000003</v>
      </c>
      <c r="AA2087" s="19">
        <v>17.448585999999999</v>
      </c>
      <c r="AB2087" s="5">
        <v>1.84E-2</v>
      </c>
      <c r="AC2087" s="4">
        <v>39376</v>
      </c>
      <c r="AE2087" s="5">
        <v>21.694077946666759</v>
      </c>
      <c r="AF2087" s="5">
        <v>4.6680358763790952</v>
      </c>
      <c r="AH2087" s="17">
        <v>5550000</v>
      </c>
      <c r="AI2087" s="4">
        <v>39376</v>
      </c>
      <c r="AJ2087" s="5">
        <v>2111734.88</v>
      </c>
      <c r="AL2087" s="5">
        <v>54.27</v>
      </c>
      <c r="AM2087" s="5">
        <v>41.4</v>
      </c>
      <c r="AN2087" t="s">
        <v>90</v>
      </c>
      <c r="AO2087" t="str" cm="1">
        <f t="array" aca="1" ref="AO2087" ca="1">_FV(A2087,"Currency")</f>
        <v>USD</v>
      </c>
      <c r="AP2087" t="str" cm="1">
        <f t="array" aca="1" ref="AP2087" ca="1">_FV(A2087,"Exchange")</f>
        <v>NYSE Arca</v>
      </c>
      <c r="AQ2087" s="6" t="str" cm="1">
        <f t="array" aca="1" ref="AQ2087" ca="1">_FV(A2087,"Exchange abbreviation",TRUE)</f>
        <v>ARCX</v>
      </c>
      <c r="AR2087" t="str" cm="1">
        <f t="array" aca="1" ref="AR2087" ca="1">_FV(A2087,"Instrument type",TRUE)</f>
        <v>ETF</v>
      </c>
    </row>
    <row r="2088" spans="1:44" ht="18.75" customHeight="1" x14ac:dyDescent="0.25">
      <c r="A2088" t="e" vm="2101">
        <v>#VALUE!</v>
      </c>
      <c r="B2088" t="s">
        <v>5774</v>
      </c>
      <c r="C2088" t="s">
        <v>5775</v>
      </c>
      <c r="D2088" s="31" cm="1">
        <f t="array" aca="1" ref="D2088" ca="1">_FV(A2088,"Last trade time",TRUE)</f>
        <v>45824.840277789066</v>
      </c>
      <c r="E2088" s="23" cm="1">
        <f t="array" aca="1" ref="E2088" ca="1">_FV(A2088,"Price")</f>
        <v>46.085000000000001</v>
      </c>
      <c r="F2088" s="27" cm="1">
        <f t="array" aca="1" ref="F2088" ca="1">_FV(A2088,"Change (%)",TRUE)</f>
        <v>-1.6958000000000001E-2</v>
      </c>
      <c r="G2088" s="26" cm="1">
        <f t="array" aca="1" ref="G2088" ca="1">_FV(A2088,"Change")</f>
        <v>-0.79500000000000004</v>
      </c>
      <c r="H2088" s="23" cm="1">
        <f t="array" aca="1" ref="H2088" ca="1">_FV(A2088,"Open")</f>
        <v>46.63</v>
      </c>
      <c r="I2088" s="23" cm="1">
        <f t="array" aca="1" ref="I2088" ca="1">_FV(A2088,"Low")</f>
        <v>46</v>
      </c>
      <c r="J2088" s="23" cm="1">
        <f t="array" aca="1" ref="J2088" ca="1">_FV(A2088,"High")</f>
        <v>47.249899999999997</v>
      </c>
      <c r="K2088" s="23" cm="1">
        <f t="array" aca="1" ref="K2088" ca="1">_FV(A2088,"Previous close",TRUE)</f>
        <v>46.88</v>
      </c>
      <c r="L2088" s="26"/>
      <c r="M2088" s="23" cm="1">
        <f t="array" aca="1" ref="M2088" ca="1">_FV(A2088,"52 week low",TRUE)</f>
        <v>46</v>
      </c>
      <c r="N2088" s="23" cm="1">
        <f t="array" aca="1" ref="N2088" ca="1">_FV(A2088,"52 week high",TRUE)</f>
        <v>60.49</v>
      </c>
      <c r="O2088" s="8" cm="1">
        <f t="array" aca="1" ref="O2088" ca="1">_FV(A2088,"Volume")</f>
        <v>11209</v>
      </c>
      <c r="P2088" s="7" cm="1">
        <f t="array" aca="1" ref="P2088" ca="1">_FV(A2088,"Volume average",TRUE)</f>
        <v>61667</v>
      </c>
      <c r="Q2088" t="s">
        <v>45</v>
      </c>
      <c r="T2088" s="25" cm="1">
        <f t="array" aca="1" ref="T2088" ca="1">_FV(A2088,"Expense ratio",TRUE)</f>
        <v>5.0000000000000001E-3</v>
      </c>
      <c r="U2088" s="24" cm="1">
        <f t="array" aca="1" ref="U2088" ca="1">_FV(A2088,"Market cap",TRUE)</f>
        <v>148928723.80000001</v>
      </c>
      <c r="V2088" s="16"/>
      <c r="W2088" s="16"/>
      <c r="Z2088" s="18"/>
      <c r="AA2088" s="20"/>
      <c r="AB2088" s="20"/>
      <c r="AC2088" s="21">
        <v>66912</v>
      </c>
      <c r="AE2088" s="18"/>
      <c r="AF2088" s="20"/>
      <c r="AI2088" s="21"/>
      <c r="AJ2088" s="18"/>
      <c r="AL2088" s="18"/>
      <c r="AM2088" s="18"/>
      <c r="AN2088" t="s">
        <v>73</v>
      </c>
      <c r="AO2088" t="str" cm="1">
        <f t="array" aca="1" ref="AO2088" ca="1">_FV(A2088,"Currency")</f>
        <v>USD</v>
      </c>
      <c r="AP2088" t="str" cm="1">
        <f t="array" aca="1" ref="AP2088" ca="1">_FV(A2088,"Exchange")</f>
        <v>NYSE Arca</v>
      </c>
      <c r="AQ2088" s="6" t="str" cm="1">
        <f t="array" aca="1" ref="AQ2088" ca="1">_FV(A2088,"Exchange abbreviation",TRUE)</f>
        <v>ARCX</v>
      </c>
      <c r="AR2088" t="str" cm="1">
        <f t="array" aca="1" ref="AR2088" ca="1">_FV(A2088,"Instrument type",TRUE)</f>
        <v>ETF</v>
      </c>
    </row>
    <row r="2089" spans="1:44" ht="18.75" customHeight="1" x14ac:dyDescent="0.25">
      <c r="A2089" t="e" vm="2102">
        <v>#VALUE!</v>
      </c>
      <c r="B2089" t="s">
        <v>5776</v>
      </c>
      <c r="C2089" t="s">
        <v>5777</v>
      </c>
      <c r="D2089" s="31" cm="1">
        <f t="array" aca="1" ref="D2089" ca="1">_FV(A2089,"Last trade time",TRUE)</f>
        <v>45824.932265798438</v>
      </c>
      <c r="E2089" s="23" cm="1">
        <f t="array" aca="1" ref="E2089" ca="1">_FV(A2089,"Price")</f>
        <v>47.95</v>
      </c>
      <c r="F2089" s="27" cm="1">
        <f t="array" aca="1" ref="F2089" ca="1">_FV(A2089,"Change (%)",TRUE)</f>
        <v>4.3979999999999998E-2</v>
      </c>
      <c r="G2089" s="26" cm="1">
        <f t="array" aca="1" ref="G2089" ca="1">_FV(A2089,"Change")</f>
        <v>2.02</v>
      </c>
      <c r="H2089" s="23" cm="1">
        <f t="array" aca="1" ref="H2089" ca="1">_FV(A2089,"Open")</f>
        <v>46.91</v>
      </c>
      <c r="I2089" s="23" cm="1">
        <f t="array" aca="1" ref="I2089" ca="1">_FV(A2089,"Low")</f>
        <v>46.413699999999999</v>
      </c>
      <c r="J2089" s="23" cm="1">
        <f t="array" aca="1" ref="J2089" ca="1">_FV(A2089,"High")</f>
        <v>48.18</v>
      </c>
      <c r="K2089" s="23" cm="1">
        <f t="array" aca="1" ref="K2089" ca="1">_FV(A2089,"Previous close",TRUE)</f>
        <v>45.93</v>
      </c>
      <c r="L2089" s="26"/>
      <c r="M2089" s="23" cm="1">
        <f t="array" aca="1" ref="M2089" ca="1">_FV(A2089,"52 week low",TRUE)</f>
        <v>28.22</v>
      </c>
      <c r="N2089" s="23" cm="1">
        <f t="array" aca="1" ref="N2089" ca="1">_FV(A2089,"52 week high",TRUE)</f>
        <v>77.349999999999994</v>
      </c>
      <c r="O2089" s="8" cm="1">
        <f t="array" aca="1" ref="O2089" ca="1">_FV(A2089,"Volume")</f>
        <v>29521</v>
      </c>
      <c r="P2089" s="7" cm="1">
        <f t="array" aca="1" ref="P2089" ca="1">_FV(A2089,"Volume average",TRUE)</f>
        <v>52268</v>
      </c>
      <c r="Q2089" t="s">
        <v>490</v>
      </c>
      <c r="T2089" s="25" cm="1">
        <f t="array" aca="1" ref="T2089" ca="1">_FV(A2089,"Expense ratio",TRUE)</f>
        <v>5.0000000000000001E-3</v>
      </c>
      <c r="U2089" s="24" cm="1">
        <f t="array" aca="1" ref="U2089" ca="1">_FV(A2089,"Market cap",TRUE)</f>
        <v>146812399.25999999</v>
      </c>
      <c r="V2089" s="16"/>
      <c r="W2089" s="16"/>
      <c r="X2089" t="s">
        <v>5778</v>
      </c>
      <c r="Z2089" s="18"/>
      <c r="AA2089" s="20"/>
      <c r="AB2089" s="20"/>
      <c r="AC2089" s="21">
        <v>59518</v>
      </c>
      <c r="AE2089" s="18"/>
      <c r="AF2089" s="20"/>
      <c r="AI2089" s="21"/>
      <c r="AJ2089" s="18"/>
      <c r="AL2089" s="18"/>
      <c r="AM2089" s="18"/>
      <c r="AN2089" t="s">
        <v>73</v>
      </c>
      <c r="AO2089" t="str" cm="1">
        <f t="array" aca="1" ref="AO2089" ca="1">_FV(A2089,"Currency")</f>
        <v>USD</v>
      </c>
      <c r="AP2089" t="str" cm="1">
        <f t="array" aca="1" ref="AP2089" ca="1">_FV(A2089,"Exchange")</f>
        <v>Nasdaq Stock Market</v>
      </c>
      <c r="AQ2089" s="6" t="str" cm="1">
        <f t="array" aca="1" ref="AQ2089" ca="1">_FV(A2089,"Exchange abbreviation",TRUE)</f>
        <v>XNAS</v>
      </c>
      <c r="AR2089" t="str" cm="1">
        <f t="array" aca="1" ref="AR2089" ca="1">_FV(A2089,"Instrument type",TRUE)</f>
        <v>ETF</v>
      </c>
    </row>
    <row r="2090" spans="1:44" ht="18.75" customHeight="1" x14ac:dyDescent="0.25">
      <c r="A2090" t="e" vm="2103">
        <v>#VALUE!</v>
      </c>
      <c r="B2090" t="s">
        <v>5779</v>
      </c>
      <c r="C2090" t="s">
        <v>5780</v>
      </c>
      <c r="D2090" s="31" cm="1">
        <f t="array" aca="1" ref="D2090" ca="1">_FV(A2090,"Last trade time",TRUE)</f>
        <v>45824.926053969531</v>
      </c>
      <c r="E2090" s="23" cm="1">
        <f t="array" aca="1" ref="E2090" ca="1">_FV(A2090,"Price")</f>
        <v>22.65</v>
      </c>
      <c r="F2090" s="27" cm="1">
        <f t="array" aca="1" ref="F2090" ca="1">_FV(A2090,"Change (%)",TRUE)</f>
        <v>3.0481999999999999E-2</v>
      </c>
      <c r="G2090" s="26" cm="1">
        <f t="array" aca="1" ref="G2090" ca="1">_FV(A2090,"Change")</f>
        <v>0.67</v>
      </c>
      <c r="H2090" s="23" cm="1">
        <f t="array" aca="1" ref="H2090" ca="1">_FV(A2090,"Open")</f>
        <v>22.38</v>
      </c>
      <c r="I2090" s="23" cm="1">
        <f t="array" aca="1" ref="I2090" ca="1">_FV(A2090,"Low")</f>
        <v>22.38</v>
      </c>
      <c r="J2090" s="23" cm="1">
        <f t="array" aca="1" ref="J2090" ca="1">_FV(A2090,"High")</f>
        <v>22.88</v>
      </c>
      <c r="K2090" s="23" cm="1">
        <f t="array" aca="1" ref="K2090" ca="1">_FV(A2090,"Previous close",TRUE)</f>
        <v>21.98</v>
      </c>
      <c r="L2090" s="26"/>
      <c r="M2090" s="23" cm="1">
        <f t="array" aca="1" ref="M2090" ca="1">_FV(A2090,"52 week low",TRUE)</f>
        <v>14.945</v>
      </c>
      <c r="N2090" s="23" cm="1">
        <f t="array" aca="1" ref="N2090" ca="1">_FV(A2090,"52 week high",TRUE)</f>
        <v>30.42</v>
      </c>
      <c r="O2090" s="8" cm="1">
        <f t="array" aca="1" ref="O2090" ca="1">_FV(A2090,"Volume")</f>
        <v>13940</v>
      </c>
      <c r="P2090" s="7" cm="1">
        <f t="array" aca="1" ref="P2090" ca="1">_FV(A2090,"Volume average",TRUE)</f>
        <v>11502</v>
      </c>
      <c r="Q2090" t="s">
        <v>1293</v>
      </c>
      <c r="S2090" t="s">
        <v>1795</v>
      </c>
      <c r="T2090" s="25" cm="1">
        <f t="array" aca="1" ref="T2090" ca="1">_FV(A2090,"Expense ratio",TRUE)</f>
        <v>5.0000000000000001E-3</v>
      </c>
      <c r="U2090" s="24" cm="1">
        <f t="array" aca="1" ref="U2090" ca="1">_FV(A2090,"Market cap",TRUE)</f>
        <v>26622216.280000001</v>
      </c>
      <c r="V2090" s="4">
        <v>26622216</v>
      </c>
      <c r="W2090" s="4">
        <v>26622216</v>
      </c>
      <c r="Y2090" t="s">
        <v>2258</v>
      </c>
      <c r="Z2090" s="5">
        <v>20.65</v>
      </c>
      <c r="AA2090" s="20"/>
      <c r="AB2090" s="5">
        <v>5.0000000000000001E-3</v>
      </c>
      <c r="AC2090" s="4">
        <v>10774</v>
      </c>
      <c r="AE2090" s="5">
        <v>-10.658437176565069</v>
      </c>
      <c r="AF2090" s="5">
        <v>-31.785172555353459</v>
      </c>
      <c r="AI2090" s="4">
        <v>10774</v>
      </c>
      <c r="AJ2090" s="5">
        <v>223345.02</v>
      </c>
      <c r="AL2090" s="5">
        <v>31.94</v>
      </c>
      <c r="AM2090" s="5">
        <v>14.945</v>
      </c>
      <c r="AN2090" t="s">
        <v>47</v>
      </c>
      <c r="AO2090" t="str" cm="1">
        <f t="array" aca="1" ref="AO2090" ca="1">_FV(A2090,"Currency")</f>
        <v>USD</v>
      </c>
      <c r="AP2090" t="str" cm="1">
        <f t="array" aca="1" ref="AP2090" ca="1">_FV(A2090,"Exchange")</f>
        <v>Nasdaq Stock Market</v>
      </c>
      <c r="AQ2090" s="6" t="str" cm="1">
        <f t="array" aca="1" ref="AQ2090" ca="1">_FV(A2090,"Exchange abbreviation",TRUE)</f>
        <v>XNAS</v>
      </c>
      <c r="AR2090" t="str" cm="1">
        <f t="array" aca="1" ref="AR2090" ca="1">_FV(A2090,"Instrument type",TRUE)</f>
        <v>ETF</v>
      </c>
    </row>
    <row r="2091" spans="1:44" ht="18.75" customHeight="1" x14ac:dyDescent="0.25">
      <c r="A2091" t="e" vm="2104">
        <v>#VALUE!</v>
      </c>
      <c r="B2091" t="s">
        <v>5781</v>
      </c>
      <c r="C2091" t="s">
        <v>5782</v>
      </c>
      <c r="D2091" s="31" cm="1">
        <f t="array" aca="1" ref="D2091" ca="1">_FV(A2091,"Last trade time",TRUE)</f>
        <v>45824.935079467185</v>
      </c>
      <c r="E2091" s="23" cm="1">
        <f t="array" aca="1" ref="E2091" ca="1">_FV(A2091,"Price")</f>
        <v>12.025</v>
      </c>
      <c r="F2091" s="27" cm="1">
        <f t="array" aca="1" ref="F2091" ca="1">_FV(A2091,"Change (%)",TRUE)</f>
        <v>1.5625E-2</v>
      </c>
      <c r="G2091" s="26" cm="1">
        <f t="array" aca="1" ref="G2091" ca="1">_FV(A2091,"Change")</f>
        <v>0.185</v>
      </c>
      <c r="H2091" s="23" cm="1">
        <f t="array" aca="1" ref="H2091" ca="1">_FV(A2091,"Open")</f>
        <v>12.27</v>
      </c>
      <c r="I2091" s="23" cm="1">
        <f t="array" aca="1" ref="I2091" ca="1">_FV(A2091,"Low")</f>
        <v>12.015000000000001</v>
      </c>
      <c r="J2091" s="23" cm="1">
        <f t="array" aca="1" ref="J2091" ca="1">_FV(A2091,"High")</f>
        <v>12.29</v>
      </c>
      <c r="K2091" s="23" cm="1">
        <f t="array" aca="1" ref="K2091" ca="1">_FV(A2091,"Previous close",TRUE)</f>
        <v>11.84</v>
      </c>
      <c r="L2091" s="26"/>
      <c r="M2091" s="23" cm="1">
        <f t="array" aca="1" ref="M2091" ca="1">_FV(A2091,"52 week low",TRUE)</f>
        <v>8.7200000000000006</v>
      </c>
      <c r="N2091" s="23" cm="1">
        <f t="array" aca="1" ref="N2091" ca="1">_FV(A2091,"52 week high",TRUE)</f>
        <v>12.5299</v>
      </c>
      <c r="O2091" s="8" cm="1">
        <f t="array" aca="1" ref="O2091" ca="1">_FV(A2091,"Volume")</f>
        <v>407983</v>
      </c>
      <c r="P2091" s="7" cm="1">
        <f t="array" aca="1" ref="P2091" ca="1">_FV(A2091,"Volume average",TRUE)</f>
        <v>389004</v>
      </c>
      <c r="Q2091" t="s">
        <v>198</v>
      </c>
      <c r="R2091" t="s">
        <v>4688</v>
      </c>
      <c r="T2091" s="25" cm="1">
        <f t="array" aca="1" ref="T2091" ca="1">_FV(A2091,"Expense ratio",TRUE)</f>
        <v>5.0000000000000001E-3</v>
      </c>
      <c r="U2091" s="24" cm="1">
        <f t="array" aca="1" ref="U2091" ca="1">_FV(A2091,"Market cap",TRUE)</f>
        <v>62456323.75</v>
      </c>
      <c r="V2091" s="16"/>
      <c r="W2091" s="16"/>
      <c r="Z2091" s="18"/>
      <c r="AA2091" s="20"/>
      <c r="AB2091" s="20"/>
      <c r="AC2091" s="21">
        <v>330896</v>
      </c>
      <c r="AE2091" s="18"/>
      <c r="AF2091" s="20"/>
      <c r="AI2091" s="21"/>
      <c r="AJ2091" s="18"/>
      <c r="AL2091" s="18"/>
      <c r="AM2091" s="18"/>
      <c r="AN2091" t="s">
        <v>73</v>
      </c>
      <c r="AO2091" t="str" cm="1">
        <f t="array" aca="1" ref="AO2091" ca="1">_FV(A2091,"Currency")</f>
        <v>USD</v>
      </c>
      <c r="AP2091" t="str" cm="1">
        <f t="array" aca="1" ref="AP2091" ca="1">_FV(A2091,"Exchange")</f>
        <v>NYSE Arca</v>
      </c>
      <c r="AQ2091" s="6" t="str" cm="1">
        <f t="array" aca="1" ref="AQ2091" ca="1">_FV(A2091,"Exchange abbreviation",TRUE)</f>
        <v>ARCX</v>
      </c>
      <c r="AR2091" t="str" cm="1">
        <f t="array" aca="1" ref="AR2091" ca="1">_FV(A2091,"Instrument type",TRUE)</f>
        <v>ETF</v>
      </c>
    </row>
    <row r="2092" spans="1:44" ht="18.75" customHeight="1" x14ac:dyDescent="0.25">
      <c r="A2092" t="e" vm="2105">
        <v>#VALUE!</v>
      </c>
      <c r="B2092" t="s">
        <v>5783</v>
      </c>
      <c r="C2092" t="s">
        <v>5784</v>
      </c>
      <c r="D2092" s="31" cm="1">
        <f t="array" aca="1" ref="D2092" ca="1">_FV(A2092,"Last trade time",TRUE)</f>
        <v>45824.84027780078</v>
      </c>
      <c r="E2092" s="23" cm="1">
        <f t="array" aca="1" ref="E2092" ca="1">_FV(A2092,"Price")</f>
        <v>21.7</v>
      </c>
      <c r="F2092" s="27" cm="1">
        <f t="array" aca="1" ref="F2092" ca="1">_FV(A2092,"Change (%)",TRUE)</f>
        <v>-3.4698E-2</v>
      </c>
      <c r="G2092" s="26" cm="1">
        <f t="array" aca="1" ref="G2092" ca="1">_FV(A2092,"Change")</f>
        <v>-0.78</v>
      </c>
      <c r="H2092" s="23" cm="1">
        <f t="array" aca="1" ref="H2092" ca="1">_FV(A2092,"Open")</f>
        <v>21.7</v>
      </c>
      <c r="I2092" s="23" cm="1">
        <f t="array" aca="1" ref="I2092" ca="1">_FV(A2092,"Low")</f>
        <v>21.7</v>
      </c>
      <c r="J2092" s="23" cm="1">
        <f t="array" aca="1" ref="J2092" ca="1">_FV(A2092,"High")</f>
        <v>21.7</v>
      </c>
      <c r="K2092" s="23" cm="1">
        <f t="array" aca="1" ref="K2092" ca="1">_FV(A2092,"Previous close",TRUE)</f>
        <v>22.48</v>
      </c>
      <c r="L2092" s="26"/>
      <c r="M2092" s="23" cm="1">
        <f t="array" aca="1" ref="M2092" ca="1">_FV(A2092,"52 week low",TRUE)</f>
        <v>20.81</v>
      </c>
      <c r="N2092" s="23" cm="1">
        <f t="array" aca="1" ref="N2092" ca="1">_FV(A2092,"52 week high",TRUE)</f>
        <v>33.270000000000003</v>
      </c>
      <c r="O2092" s="8" cm="1">
        <f t="array" aca="1" ref="O2092" ca="1">_FV(A2092,"Volume")</f>
        <v>156</v>
      </c>
      <c r="P2092" s="7" cm="1">
        <f t="array" aca="1" ref="P2092" ca="1">_FV(A2092,"Volume average",TRUE)</f>
        <v>2406</v>
      </c>
      <c r="Q2092" t="s">
        <v>490</v>
      </c>
      <c r="T2092" s="25" cm="1">
        <f t="array" aca="1" ref="T2092" ca="1">_FV(A2092,"Expense ratio",TRUE)</f>
        <v>4.8999999999999998E-3</v>
      </c>
      <c r="U2092" s="24" cm="1">
        <f t="array" aca="1" ref="U2092" ca="1">_FV(A2092,"Market cap",TRUE)</f>
        <v>2317018.8199999998</v>
      </c>
      <c r="V2092" s="16"/>
      <c r="W2092" s="16"/>
      <c r="Z2092" s="18"/>
      <c r="AA2092" s="20"/>
      <c r="AB2092" s="20"/>
      <c r="AC2092" s="21">
        <v>2431</v>
      </c>
      <c r="AE2092" s="18"/>
      <c r="AF2092" s="20"/>
      <c r="AH2092" s="16"/>
      <c r="AI2092" s="21"/>
      <c r="AJ2092" s="18"/>
      <c r="AL2092" s="18"/>
      <c r="AM2092" s="18"/>
      <c r="AN2092" t="s">
        <v>73</v>
      </c>
      <c r="AO2092" t="str" cm="1">
        <f t="array" aca="1" ref="AO2092" ca="1">_FV(A2092,"Currency")</f>
        <v>USD</v>
      </c>
      <c r="AP2092" t="str" cm="1">
        <f t="array" aca="1" ref="AP2092" ca="1">_FV(A2092,"Exchange")</f>
        <v>NYSE Arca</v>
      </c>
      <c r="AQ2092" s="6" t="str" cm="1">
        <f t="array" aca="1" ref="AQ2092" ca="1">_FV(A2092,"Exchange abbreviation",TRUE)</f>
        <v>ARCX</v>
      </c>
      <c r="AR2092" t="str" cm="1">
        <f t="array" aca="1" ref="AR2092" ca="1">_FV(A2092,"Instrument type",TRUE)</f>
        <v>ETF</v>
      </c>
    </row>
    <row r="2093" spans="1:44" ht="18.75" customHeight="1" x14ac:dyDescent="0.25">
      <c r="A2093" t="e" vm="2106">
        <v>#VALUE!</v>
      </c>
      <c r="B2093" t="s">
        <v>5785</v>
      </c>
      <c r="C2093" t="s">
        <v>5786</v>
      </c>
      <c r="D2093" s="31" cm="1">
        <f t="array" aca="1" ref="D2093" ca="1">_FV(A2093,"Last trade time",TRUE)</f>
        <v>45824.84027780078</v>
      </c>
      <c r="E2093" s="23" cm="1">
        <f t="array" aca="1" ref="E2093" ca="1">_FV(A2093,"Price")</f>
        <v>26.8962</v>
      </c>
      <c r="F2093" s="27" cm="1">
        <f t="array" aca="1" ref="F2093" ca="1">_FV(A2093,"Change (%)",TRUE)</f>
        <v>-2.477E-3</v>
      </c>
      <c r="G2093" s="26" cm="1">
        <f t="array" aca="1" ref="G2093" ca="1">_FV(A2093,"Change")</f>
        <v>-6.6799999999999998E-2</v>
      </c>
      <c r="H2093" s="23" cm="1">
        <f t="array" aca="1" ref="H2093" ca="1">_FV(A2093,"Open")</f>
        <v>26.8962</v>
      </c>
      <c r="I2093" s="23" cm="1">
        <f t="array" aca="1" ref="I2093" ca="1">_FV(A2093,"Low")</f>
        <v>26.8962</v>
      </c>
      <c r="J2093" s="23" cm="1">
        <f t="array" aca="1" ref="J2093" ca="1">_FV(A2093,"High")</f>
        <v>26.8962</v>
      </c>
      <c r="K2093" s="23" cm="1">
        <f t="array" aca="1" ref="K2093" ca="1">_FV(A2093,"Previous close",TRUE)</f>
        <v>26.963000000000001</v>
      </c>
      <c r="L2093" s="26"/>
      <c r="M2093" s="23" cm="1">
        <f t="array" aca="1" ref="M2093" ca="1">_FV(A2093,"52 week low",TRUE)</f>
        <v>23.16</v>
      </c>
      <c r="N2093" s="23" cm="1">
        <f t="array" aca="1" ref="N2093" ca="1">_FV(A2093,"52 week high",TRUE)</f>
        <v>28.334599999999998</v>
      </c>
      <c r="O2093" s="8" cm="1">
        <f t="array" aca="1" ref="O2093" ca="1">_FV(A2093,"Volume")</f>
        <v>13</v>
      </c>
      <c r="P2093" s="7" cm="1">
        <f t="array" aca="1" ref="P2093" ca="1">_FV(A2093,"Volume average",TRUE)</f>
        <v>191</v>
      </c>
      <c r="Q2093" t="s">
        <v>2842</v>
      </c>
      <c r="S2093" t="s">
        <v>2473</v>
      </c>
      <c r="T2093" s="25" cm="1">
        <f t="array" aca="1" ref="T2093" ca="1">_FV(A2093,"Expense ratio",TRUE)</f>
        <v>4.8999999999999998E-3</v>
      </c>
      <c r="U2093" s="24" cm="1">
        <f t="array" aca="1" ref="U2093" ca="1">_FV(A2093,"Market cap",TRUE)</f>
        <v>5361633.45</v>
      </c>
      <c r="V2093" s="4">
        <v>5361633</v>
      </c>
      <c r="W2093" s="4">
        <v>5361633</v>
      </c>
      <c r="X2093" t="s">
        <v>5787</v>
      </c>
      <c r="Y2093" t="s">
        <v>2656</v>
      </c>
      <c r="Z2093" s="5">
        <v>26.79</v>
      </c>
      <c r="AA2093" s="5">
        <v>19.644997</v>
      </c>
      <c r="AB2093" s="5">
        <v>2.9700000000000001E-2</v>
      </c>
      <c r="AC2093" s="4">
        <v>347</v>
      </c>
      <c r="AE2093" s="5">
        <v>12.11390850231324</v>
      </c>
      <c r="AF2093" s="5">
        <v>9.4445320117521483</v>
      </c>
      <c r="AI2093" s="4">
        <v>347</v>
      </c>
      <c r="AJ2093" s="5">
        <v>9358.3124000000007</v>
      </c>
      <c r="AL2093" s="5">
        <v>28.335000000000001</v>
      </c>
      <c r="AM2093" s="5">
        <v>23.16</v>
      </c>
      <c r="AN2093" t="s">
        <v>47</v>
      </c>
      <c r="AO2093" t="str" cm="1">
        <f t="array" aca="1" ref="AO2093" ca="1">_FV(A2093,"Currency")</f>
        <v>USD</v>
      </c>
      <c r="AP2093" t="str" cm="1">
        <f t="array" aca="1" ref="AP2093" ca="1">_FV(A2093,"Exchange")</f>
        <v>NYSE Arca</v>
      </c>
      <c r="AQ2093" s="6" t="str" cm="1">
        <f t="array" aca="1" ref="AQ2093" ca="1">_FV(A2093,"Exchange abbreviation",TRUE)</f>
        <v>ARCX</v>
      </c>
      <c r="AR2093" t="str" cm="1">
        <f t="array" aca="1" ref="AR2093" ca="1">_FV(A2093,"Instrument type",TRUE)</f>
        <v>ETF</v>
      </c>
    </row>
    <row r="2094" spans="1:44" ht="18.75" customHeight="1" x14ac:dyDescent="0.25">
      <c r="A2094" t="e" vm="2107">
        <v>#VALUE!</v>
      </c>
      <c r="B2094" t="s">
        <v>5788</v>
      </c>
      <c r="C2094" t="s">
        <v>5789</v>
      </c>
      <c r="D2094" s="31" cm="1">
        <f t="array" aca="1" ref="D2094" ca="1">_FV(A2094,"Last trade time",TRUE)</f>
        <v>45824.840350867969</v>
      </c>
      <c r="E2094" s="23" cm="1">
        <f t="array" aca="1" ref="E2094" ca="1">_FV(A2094,"Price")</f>
        <v>32.009599999999999</v>
      </c>
      <c r="F2094" s="27" cm="1">
        <f t="array" aca="1" ref="F2094" ca="1">_FV(A2094,"Change (%)",TRUE)</f>
        <v>2.1320000000000002E-3</v>
      </c>
      <c r="G2094" s="26" cm="1">
        <f t="array" aca="1" ref="G2094" ca="1">_FV(A2094,"Change")</f>
        <v>6.8099999999999994E-2</v>
      </c>
      <c r="H2094" s="23" cm="1">
        <f t="array" aca="1" ref="H2094" ca="1">_FV(A2094,"Open")</f>
        <v>32.200000000000003</v>
      </c>
      <c r="I2094" s="23" cm="1">
        <f t="array" aca="1" ref="I2094" ca="1">_FV(A2094,"Low")</f>
        <v>32.009599999999999</v>
      </c>
      <c r="J2094" s="23" cm="1">
        <f t="array" aca="1" ref="J2094" ca="1">_FV(A2094,"High")</f>
        <v>32.200000000000003</v>
      </c>
      <c r="K2094" s="23" cm="1">
        <f t="array" aca="1" ref="K2094" ca="1">_FV(A2094,"Previous close",TRUE)</f>
        <v>31.941500000000001</v>
      </c>
      <c r="L2094" s="26"/>
      <c r="M2094" s="23" cm="1">
        <f t="array" aca="1" ref="M2094" ca="1">_FV(A2094,"52 week low",TRUE)</f>
        <v>26.23</v>
      </c>
      <c r="N2094" s="23" cm="1">
        <f t="array" aca="1" ref="N2094" ca="1">_FV(A2094,"52 week high",TRUE)</f>
        <v>32.275199999999998</v>
      </c>
      <c r="O2094" s="8" cm="1">
        <f t="array" aca="1" ref="O2094" ca="1">_FV(A2094,"Volume")</f>
        <v>332</v>
      </c>
      <c r="P2094" s="7" cm="1">
        <f t="array" aca="1" ref="P2094" ca="1">_FV(A2094,"Volume average",TRUE)</f>
        <v>930</v>
      </c>
      <c r="Q2094" t="s">
        <v>2582</v>
      </c>
      <c r="S2094" t="s">
        <v>271</v>
      </c>
      <c r="T2094" s="25" cm="1">
        <f t="array" aca="1" ref="T2094" ca="1">_FV(A2094,"Expense ratio",TRUE)</f>
        <v>4.8999999999999998E-3</v>
      </c>
      <c r="U2094" s="24" cm="1">
        <f t="array" aca="1" ref="U2094" ca="1">_FV(A2094,"Market cap",TRUE)</f>
        <v>12766122.960000001</v>
      </c>
      <c r="V2094" s="4">
        <v>12766122</v>
      </c>
      <c r="W2094" s="4">
        <v>12766122</v>
      </c>
      <c r="Y2094" t="s">
        <v>5790</v>
      </c>
      <c r="Z2094" s="5">
        <v>31.9939</v>
      </c>
      <c r="AA2094" s="19">
        <v>13.132975999999999</v>
      </c>
      <c r="AB2094" s="5">
        <v>3.6299999999999999E-2</v>
      </c>
      <c r="AC2094" s="4">
        <v>890</v>
      </c>
      <c r="AE2094" s="5">
        <v>20.756311300004771</v>
      </c>
      <c r="AF2094" s="5">
        <v>19.56826677561536</v>
      </c>
      <c r="AI2094" s="4">
        <v>890</v>
      </c>
      <c r="AJ2094" s="5">
        <v>28474.571</v>
      </c>
      <c r="AL2094" s="5">
        <v>32.127000000000002</v>
      </c>
      <c r="AM2094" s="5">
        <v>26.23</v>
      </c>
      <c r="AN2094" t="s">
        <v>47</v>
      </c>
      <c r="AO2094" t="str" cm="1">
        <f t="array" aca="1" ref="AO2094" ca="1">_FV(A2094,"Currency")</f>
        <v>USD</v>
      </c>
      <c r="AP2094" t="str" cm="1">
        <f t="array" aca="1" ref="AP2094" ca="1">_FV(A2094,"Exchange")</f>
        <v>CBOE BZX Exchange</v>
      </c>
      <c r="AQ2094" s="6" t="str" cm="1">
        <f t="array" aca="1" ref="AQ2094" ca="1">_FV(A2094,"Exchange abbreviation",TRUE)</f>
        <v>BATS</v>
      </c>
      <c r="AR2094" t="str" cm="1">
        <f t="array" aca="1" ref="AR2094" ca="1">_FV(A2094,"Instrument type",TRUE)</f>
        <v>ETF</v>
      </c>
    </row>
    <row r="2095" spans="1:44" ht="18.75" customHeight="1" x14ac:dyDescent="0.25">
      <c r="A2095" t="e" vm="2108">
        <v>#VALUE!</v>
      </c>
      <c r="B2095" t="s">
        <v>5791</v>
      </c>
      <c r="C2095" t="s">
        <v>5792</v>
      </c>
      <c r="D2095" s="31" cm="1">
        <f t="array" aca="1" ref="D2095" ca="1">_FV(A2095,"Last trade time",TRUE)</f>
        <v>45824.887858437498</v>
      </c>
      <c r="E2095" s="23" cm="1">
        <f t="array" aca="1" ref="E2095" ca="1">_FV(A2095,"Price")</f>
        <v>30.64</v>
      </c>
      <c r="F2095" s="27" cm="1">
        <f t="array" aca="1" ref="F2095" ca="1">_FV(A2095,"Change (%)",TRUE)</f>
        <v>-8.7349999999999997E-3</v>
      </c>
      <c r="G2095" s="26" cm="1">
        <f t="array" aca="1" ref="G2095" ca="1">_FV(A2095,"Change")</f>
        <v>-0.27</v>
      </c>
      <c r="H2095" s="23" cm="1">
        <f t="array" aca="1" ref="H2095" ca="1">_FV(A2095,"Open")</f>
        <v>30.86</v>
      </c>
      <c r="I2095" s="23" cm="1">
        <f t="array" aca="1" ref="I2095" ca="1">_FV(A2095,"Low")</f>
        <v>30.6</v>
      </c>
      <c r="J2095" s="23" cm="1">
        <f t="array" aca="1" ref="J2095" ca="1">_FV(A2095,"High")</f>
        <v>30.86</v>
      </c>
      <c r="K2095" s="23" cm="1">
        <f t="array" aca="1" ref="K2095" ca="1">_FV(A2095,"Previous close",TRUE)</f>
        <v>30.91</v>
      </c>
      <c r="L2095" s="26"/>
      <c r="M2095" s="23" cm="1">
        <f t="array" aca="1" ref="M2095" ca="1">_FV(A2095,"52 week low",TRUE)</f>
        <v>21.63</v>
      </c>
      <c r="N2095" s="23" cm="1">
        <f t="array" aca="1" ref="N2095" ca="1">_FV(A2095,"52 week high",TRUE)</f>
        <v>31.03</v>
      </c>
      <c r="O2095" s="8" cm="1">
        <f t="array" aca="1" ref="O2095" ca="1">_FV(A2095,"Volume")</f>
        <v>538594</v>
      </c>
      <c r="P2095" s="7" cm="1">
        <f t="array" aca="1" ref="P2095" ca="1">_FV(A2095,"Volume average",TRUE)</f>
        <v>572358</v>
      </c>
      <c r="Q2095" t="s">
        <v>198</v>
      </c>
      <c r="R2095" t="s">
        <v>5793</v>
      </c>
      <c r="T2095" s="25" cm="1">
        <f t="array" aca="1" ref="T2095" ca="1">_FV(A2095,"Expense ratio",TRUE)</f>
        <v>4.8999999999999998E-3</v>
      </c>
      <c r="U2095" s="24" t="e" cm="1" vm="14">
        <f t="array" ref="U2095">_FV(A2095,"Market cap",TRUE)</f>
        <v>#VALUE!</v>
      </c>
      <c r="V2095" s="16"/>
      <c r="W2095" s="16"/>
      <c r="X2095" t="s">
        <v>5794</v>
      </c>
      <c r="Z2095" s="5">
        <v>30.21</v>
      </c>
      <c r="AA2095" s="5">
        <v>3.6707169999999998</v>
      </c>
      <c r="AB2095" s="20"/>
      <c r="AC2095" s="4">
        <v>714876</v>
      </c>
      <c r="AE2095" s="5">
        <v>24.628710271143309</v>
      </c>
      <c r="AF2095" s="5">
        <v>31.92139557953206</v>
      </c>
      <c r="AH2095" s="17">
        <v>194551008</v>
      </c>
      <c r="AI2095" s="4">
        <v>714876</v>
      </c>
      <c r="AJ2095" s="5">
        <v>21403387.440000001</v>
      </c>
      <c r="AL2095" s="5">
        <v>30.51</v>
      </c>
      <c r="AM2095" s="5">
        <v>21.63</v>
      </c>
      <c r="AN2095" t="s">
        <v>82</v>
      </c>
      <c r="AO2095" t="str" cm="1">
        <f t="array" aca="1" ref="AO2095" ca="1">_FV(A2095,"Currency")</f>
        <v>USD</v>
      </c>
      <c r="AP2095" t="str" cm="1">
        <f t="array" aca="1" ref="AP2095" ca="1">_FV(A2095,"Exchange")</f>
        <v>NYSE Arca</v>
      </c>
      <c r="AQ2095" s="6" t="str" cm="1">
        <f t="array" aca="1" ref="AQ2095" ca="1">_FV(A2095,"Exchange abbreviation",TRUE)</f>
        <v>ARCX</v>
      </c>
      <c r="AR2095" t="str" cm="1">
        <f t="array" aca="1" ref="AR2095" ca="1">_FV(A2095,"Instrument type",TRUE)</f>
        <v>ETF</v>
      </c>
    </row>
    <row r="2096" spans="1:44" ht="18.75" customHeight="1" x14ac:dyDescent="0.25">
      <c r="A2096" t="e" vm="2109">
        <v>#VALUE!</v>
      </c>
      <c r="B2096" t="s">
        <v>5795</v>
      </c>
      <c r="C2096" t="s">
        <v>5796</v>
      </c>
      <c r="D2096" s="31" cm="1">
        <f t="array" aca="1" ref="D2096" ca="1">_FV(A2096,"Last trade time",TRUE)</f>
        <v>45824.840277789066</v>
      </c>
      <c r="E2096" s="23" cm="1">
        <f t="array" aca="1" ref="E2096" ca="1">_FV(A2096,"Price")</f>
        <v>20.029699999999998</v>
      </c>
      <c r="F2096" s="27" cm="1">
        <f t="array" aca="1" ref="F2096" ca="1">_FV(A2096,"Change (%)",TRUE)</f>
        <v>8.1840000000000003E-3</v>
      </c>
      <c r="G2096" s="26" cm="1">
        <f t="array" aca="1" ref="G2096" ca="1">_FV(A2096,"Change")</f>
        <v>0.16259999999999999</v>
      </c>
      <c r="H2096" s="23" cm="1">
        <f t="array" aca="1" ref="H2096" ca="1">_FV(A2096,"Open")</f>
        <v>20.029699999999998</v>
      </c>
      <c r="I2096" s="23" cm="1">
        <f t="array" aca="1" ref="I2096" ca="1">_FV(A2096,"Low")</f>
        <v>20.029699999999998</v>
      </c>
      <c r="J2096" s="23" cm="1">
        <f t="array" aca="1" ref="J2096" ca="1">_FV(A2096,"High")</f>
        <v>20.029699999999998</v>
      </c>
      <c r="K2096" s="23" cm="1">
        <f t="array" aca="1" ref="K2096" ca="1">_FV(A2096,"Previous close",TRUE)</f>
        <v>19.867100000000001</v>
      </c>
      <c r="L2096" s="26"/>
      <c r="M2096" s="23" cm="1">
        <f t="array" aca="1" ref="M2096" ca="1">_FV(A2096,"52 week low",TRUE)</f>
        <v>16.815899999999999</v>
      </c>
      <c r="N2096" s="23" cm="1">
        <f t="array" aca="1" ref="N2096" ca="1">_FV(A2096,"52 week high",TRUE)</f>
        <v>20.74</v>
      </c>
      <c r="O2096" s="8" cm="1">
        <f t="array" aca="1" ref="O2096" ca="1">_FV(A2096,"Volume")</f>
        <v>33</v>
      </c>
      <c r="P2096" s="7" cm="1">
        <f t="array" aca="1" ref="P2096" ca="1">_FV(A2096,"Volume average",TRUE)</f>
        <v>35</v>
      </c>
      <c r="Q2096" t="s">
        <v>50</v>
      </c>
      <c r="S2096" t="s">
        <v>5168</v>
      </c>
      <c r="T2096" s="25" cm="1">
        <f t="array" aca="1" ref="T2096" ca="1">_FV(A2096,"Expense ratio",TRUE)</f>
        <v>4.8999999999999998E-3</v>
      </c>
      <c r="U2096" s="24" cm="1">
        <f t="array" aca="1" ref="U2096" ca="1">_FV(A2096,"Market cap",TRUE)</f>
        <v>1977656.93</v>
      </c>
      <c r="V2096" s="4">
        <v>1977656</v>
      </c>
      <c r="W2096" s="4">
        <v>1977656</v>
      </c>
      <c r="Y2096" t="s">
        <v>5169</v>
      </c>
      <c r="Z2096" s="5">
        <v>20.060400000000001</v>
      </c>
      <c r="AA2096" s="5">
        <v>30.181671000000001</v>
      </c>
      <c r="AB2096" s="20"/>
      <c r="AC2096" s="4">
        <v>295</v>
      </c>
      <c r="AE2096" s="5">
        <v>0.36066976860438249</v>
      </c>
      <c r="AF2096" s="20"/>
      <c r="AI2096" s="4">
        <v>295</v>
      </c>
      <c r="AJ2096" s="5">
        <v>5919.9714999999997</v>
      </c>
      <c r="AL2096" s="5">
        <v>20.74</v>
      </c>
      <c r="AM2096" s="5">
        <v>16.815999999999999</v>
      </c>
      <c r="AN2096" t="s">
        <v>47</v>
      </c>
      <c r="AO2096" t="str" cm="1">
        <f t="array" aca="1" ref="AO2096" ca="1">_FV(A2096,"Currency")</f>
        <v>USD</v>
      </c>
      <c r="AP2096" t="str" cm="1">
        <f t="array" aca="1" ref="AP2096" ca="1">_FV(A2096,"Exchange")</f>
        <v>NYSE Arca</v>
      </c>
      <c r="AQ2096" s="6" t="str" cm="1">
        <f t="array" aca="1" ref="AQ2096" ca="1">_FV(A2096,"Exchange abbreviation",TRUE)</f>
        <v>ARCX</v>
      </c>
      <c r="AR2096" t="str" cm="1">
        <f t="array" aca="1" ref="AR2096" ca="1">_FV(A2096,"Instrument type",TRUE)</f>
        <v>ETF</v>
      </c>
    </row>
    <row r="2097" spans="1:44" ht="18.75" customHeight="1" x14ac:dyDescent="0.25">
      <c r="A2097" t="e" vm="2110">
        <v>#VALUE!</v>
      </c>
      <c r="B2097" t="s">
        <v>5797</v>
      </c>
      <c r="C2097" t="s">
        <v>5798</v>
      </c>
      <c r="D2097" s="31" cm="1">
        <f t="array" aca="1" ref="D2097" ca="1">_FV(A2097,"Last trade time",TRUE)</f>
        <v>45824.840277812502</v>
      </c>
      <c r="E2097" s="23" cm="1">
        <f t="array" aca="1" ref="E2097" ca="1">_FV(A2097,"Price")</f>
        <v>35.6173</v>
      </c>
      <c r="F2097" s="27" cm="1">
        <f t="array" aca="1" ref="F2097" ca="1">_FV(A2097,"Change (%)",TRUE)</f>
        <v>9.6749999999999996E-3</v>
      </c>
      <c r="G2097" s="26" cm="1">
        <f t="array" aca="1" ref="G2097" ca="1">_FV(A2097,"Change")</f>
        <v>0.34129999999999999</v>
      </c>
      <c r="H2097" s="23" cm="1">
        <f t="array" aca="1" ref="H2097" ca="1">_FV(A2097,"Open")</f>
        <v>35.200000000000003</v>
      </c>
      <c r="I2097" s="23" cm="1">
        <f t="array" aca="1" ref="I2097" ca="1">_FV(A2097,"Low")</f>
        <v>35.200000000000003</v>
      </c>
      <c r="J2097" s="23" cm="1">
        <f t="array" aca="1" ref="J2097" ca="1">_FV(A2097,"High")</f>
        <v>35.818100000000001</v>
      </c>
      <c r="K2097" s="23" cm="1">
        <f t="array" aca="1" ref="K2097" ca="1">_FV(A2097,"Previous close",TRUE)</f>
        <v>35.276000000000003</v>
      </c>
      <c r="L2097" s="26"/>
      <c r="M2097" s="23" cm="1">
        <f t="array" aca="1" ref="M2097" ca="1">_FV(A2097,"52 week low",TRUE)</f>
        <v>26.12</v>
      </c>
      <c r="N2097" s="23" cm="1">
        <f t="array" aca="1" ref="N2097" ca="1">_FV(A2097,"52 week high",TRUE)</f>
        <v>35.818100000000001</v>
      </c>
      <c r="O2097" s="8" cm="1">
        <f t="array" aca="1" ref="O2097" ca="1">_FV(A2097,"Volume")</f>
        <v>3766</v>
      </c>
      <c r="P2097" s="7" cm="1">
        <f t="array" aca="1" ref="P2097" ca="1">_FV(A2097,"Volume average",TRUE)</f>
        <v>9661</v>
      </c>
      <c r="Q2097" t="s">
        <v>119</v>
      </c>
      <c r="T2097" s="25" cm="1">
        <f t="array" aca="1" ref="T2097" ca="1">_FV(A2097,"Expense ratio",TRUE)</f>
        <v>4.8999999999999998E-3</v>
      </c>
      <c r="U2097" s="24" cm="1">
        <f t="array" aca="1" ref="U2097" ca="1">_FV(A2097,"Market cap",TRUE)</f>
        <v>31612373.539999999</v>
      </c>
      <c r="V2097" s="16"/>
      <c r="W2097" s="16"/>
      <c r="Z2097" s="18"/>
      <c r="AA2097" s="20"/>
      <c r="AB2097" s="20"/>
      <c r="AC2097" s="21">
        <v>8592</v>
      </c>
      <c r="AE2097" s="18"/>
      <c r="AF2097" s="20"/>
      <c r="AI2097" s="21"/>
      <c r="AJ2097" s="18"/>
      <c r="AL2097" s="18"/>
      <c r="AM2097" s="18"/>
      <c r="AN2097" t="s">
        <v>73</v>
      </c>
      <c r="AO2097" t="str" cm="1">
        <f t="array" aca="1" ref="AO2097" ca="1">_FV(A2097,"Currency")</f>
        <v>USD</v>
      </c>
      <c r="AP2097" t="str" cm="1">
        <f t="array" aca="1" ref="AP2097" ca="1">_FV(A2097,"Exchange")</f>
        <v>New York Stock Exchange</v>
      </c>
      <c r="AQ2097" s="6" t="str" cm="1">
        <f t="array" aca="1" ref="AQ2097" ca="1">_FV(A2097,"Exchange abbreviation",TRUE)</f>
        <v>XNYS</v>
      </c>
      <c r="AR2097" t="str" cm="1">
        <f t="array" aca="1" ref="AR2097" ca="1">_FV(A2097,"Instrument type",TRUE)</f>
        <v>ETF</v>
      </c>
    </row>
    <row r="2098" spans="1:44" ht="18.75" customHeight="1" x14ac:dyDescent="0.25">
      <c r="A2098" t="e" vm="2111">
        <v>#VALUE!</v>
      </c>
      <c r="B2098" t="s">
        <v>5799</v>
      </c>
      <c r="C2098" t="s">
        <v>5800</v>
      </c>
      <c r="D2098" s="31" cm="1">
        <f t="array" aca="1" ref="D2098" ca="1">_FV(A2098,"Last trade time",TRUE)</f>
        <v>45824.840277812502</v>
      </c>
      <c r="E2098" s="23" cm="1">
        <f t="array" aca="1" ref="E2098" ca="1">_FV(A2098,"Price")</f>
        <v>47.815199999999997</v>
      </c>
      <c r="F2098" s="27" cm="1">
        <f t="array" aca="1" ref="F2098" ca="1">_FV(A2098,"Change (%)",TRUE)</f>
        <v>8.0870000000000004E-3</v>
      </c>
      <c r="G2098" s="26" cm="1">
        <f t="array" aca="1" ref="G2098" ca="1">_FV(A2098,"Change")</f>
        <v>0.3836</v>
      </c>
      <c r="H2098" s="23" cm="1">
        <f t="array" aca="1" ref="H2098" ca="1">_FV(A2098,"Open")</f>
        <v>48</v>
      </c>
      <c r="I2098" s="23" cm="1">
        <f t="array" aca="1" ref="I2098" ca="1">_FV(A2098,"Low")</f>
        <v>47.815199999999997</v>
      </c>
      <c r="J2098" s="23" cm="1">
        <f t="array" aca="1" ref="J2098" ca="1">_FV(A2098,"High")</f>
        <v>48.04</v>
      </c>
      <c r="K2098" s="23" cm="1">
        <f t="array" aca="1" ref="K2098" ca="1">_FV(A2098,"Previous close",TRUE)</f>
        <v>47.431600000000003</v>
      </c>
      <c r="L2098" s="26"/>
      <c r="M2098" s="23" cm="1">
        <f t="array" aca="1" ref="M2098" ca="1">_FV(A2098,"52 week low",TRUE)</f>
        <v>37.28</v>
      </c>
      <c r="N2098" s="23" cm="1">
        <f t="array" aca="1" ref="N2098" ca="1">_FV(A2098,"52 week high",TRUE)</f>
        <v>49.86</v>
      </c>
      <c r="O2098" s="8" cm="1">
        <f t="array" aca="1" ref="O2098" ca="1">_FV(A2098,"Volume")</f>
        <v>730</v>
      </c>
      <c r="P2098" s="7" cm="1">
        <f t="array" aca="1" ref="P2098" ca="1">_FV(A2098,"Volume average",TRUE)</f>
        <v>1319</v>
      </c>
      <c r="Q2098" t="s">
        <v>2447</v>
      </c>
      <c r="S2098" t="s">
        <v>3504</v>
      </c>
      <c r="T2098" s="25" cm="1">
        <f t="array" aca="1" ref="T2098" ca="1">_FV(A2098,"Expense ratio",TRUE)</f>
        <v>4.8999999999999998E-3</v>
      </c>
      <c r="U2098" s="24" cm="1">
        <f t="array" aca="1" ref="U2098" ca="1">_FV(A2098,"Market cap",TRUE)</f>
        <v>7002618.04</v>
      </c>
      <c r="V2098" s="4">
        <v>7002618</v>
      </c>
      <c r="W2098" s="4">
        <v>7002618</v>
      </c>
      <c r="Y2098" t="s">
        <v>5801</v>
      </c>
      <c r="Z2098" s="5">
        <v>47.317300000000003</v>
      </c>
      <c r="AA2098" s="5">
        <v>21.399315000000001</v>
      </c>
      <c r="AB2098" s="5">
        <v>1.43E-2</v>
      </c>
      <c r="AC2098" s="4">
        <v>1931</v>
      </c>
      <c r="AE2098" s="5">
        <v>8.9447069189808168</v>
      </c>
      <c r="AF2098" s="5">
        <v>5.1742537113818488</v>
      </c>
      <c r="AH2098" s="16"/>
      <c r="AI2098" s="4">
        <v>1931</v>
      </c>
      <c r="AJ2098" s="5">
        <v>91899.572700000004</v>
      </c>
      <c r="AL2098" s="5">
        <v>49.86</v>
      </c>
      <c r="AM2098" s="5">
        <v>37.28</v>
      </c>
      <c r="AN2098" t="s">
        <v>47</v>
      </c>
      <c r="AO2098" t="str" cm="1">
        <f t="array" aca="1" ref="AO2098" ca="1">_FV(A2098,"Currency")</f>
        <v>USD</v>
      </c>
      <c r="AP2098" t="str" cm="1">
        <f t="array" aca="1" ref="AP2098" ca="1">_FV(A2098,"Exchange")</f>
        <v>NYSE Arca</v>
      </c>
      <c r="AQ2098" s="6" t="str" cm="1">
        <f t="array" aca="1" ref="AQ2098" ca="1">_FV(A2098,"Exchange abbreviation",TRUE)</f>
        <v>ARCX</v>
      </c>
      <c r="AR2098" t="str" cm="1">
        <f t="array" aca="1" ref="AR2098" ca="1">_FV(A2098,"Instrument type",TRUE)</f>
        <v>ETF</v>
      </c>
    </row>
    <row r="2099" spans="1:44" ht="18.75" customHeight="1" x14ac:dyDescent="0.25">
      <c r="A2099" t="e" vm="2112">
        <v>#VALUE!</v>
      </c>
      <c r="B2099" t="s">
        <v>5802</v>
      </c>
      <c r="C2099" t="s">
        <v>5803</v>
      </c>
      <c r="D2099" s="31" cm="1">
        <f t="array" aca="1" ref="D2099" ca="1">_FV(A2099,"Last trade time",TRUE)</f>
        <v>45824.840339258597</v>
      </c>
      <c r="E2099" s="23" cm="1">
        <f t="array" aca="1" ref="E2099" ca="1">_FV(A2099,"Price")</f>
        <v>55.86</v>
      </c>
      <c r="F2099" s="27" cm="1">
        <f t="array" aca="1" ref="F2099" ca="1">_FV(A2099,"Change (%)",TRUE)</f>
        <v>-7.1559999999999994E-4</v>
      </c>
      <c r="G2099" s="26" cm="1">
        <f t="array" aca="1" ref="G2099" ca="1">_FV(A2099,"Change")</f>
        <v>-0.04</v>
      </c>
      <c r="H2099" s="23" cm="1">
        <f t="array" aca="1" ref="H2099" ca="1">_FV(A2099,"Open")</f>
        <v>55.86</v>
      </c>
      <c r="I2099" s="23" cm="1">
        <f t="array" aca="1" ref="I2099" ca="1">_FV(A2099,"Low")</f>
        <v>55.86</v>
      </c>
      <c r="J2099" s="23" cm="1">
        <f t="array" aca="1" ref="J2099" ca="1">_FV(A2099,"High")</f>
        <v>55.86</v>
      </c>
      <c r="K2099" s="23" cm="1">
        <f t="array" aca="1" ref="K2099" ca="1">_FV(A2099,"Previous close",TRUE)</f>
        <v>55.9</v>
      </c>
      <c r="L2099" s="26"/>
      <c r="M2099" s="23" cm="1">
        <f t="array" aca="1" ref="M2099" ca="1">_FV(A2099,"52 week low",TRUE)</f>
        <v>46.768000000000001</v>
      </c>
      <c r="N2099" s="23" cm="1">
        <f t="array" aca="1" ref="N2099" ca="1">_FV(A2099,"52 week high",TRUE)</f>
        <v>56.145000000000003</v>
      </c>
      <c r="O2099" s="8" cm="1">
        <f t="array" aca="1" ref="O2099" ca="1">_FV(A2099,"Volume")</f>
        <v>0</v>
      </c>
      <c r="P2099" s="7" cm="1">
        <f t="array" aca="1" ref="P2099" ca="1">_FV(A2099,"Volume average",TRUE)</f>
        <v>428</v>
      </c>
      <c r="Q2099" t="s">
        <v>464</v>
      </c>
      <c r="T2099" s="25" cm="1">
        <f t="array" aca="1" ref="T2099" ca="1">_FV(A2099,"Expense ratio",TRUE)</f>
        <v>4.8999999999999998E-3</v>
      </c>
      <c r="U2099" s="24" cm="1">
        <f t="array" aca="1" ref="U2099" ca="1">_FV(A2099,"Market cap",TRUE)</f>
        <v>5505873.5999999996</v>
      </c>
      <c r="V2099" s="16"/>
      <c r="W2099" s="16"/>
      <c r="Z2099" s="18"/>
      <c r="AA2099" s="20"/>
      <c r="AB2099" s="20"/>
      <c r="AC2099" s="21">
        <v>428</v>
      </c>
      <c r="AE2099" s="18"/>
      <c r="AF2099" s="20"/>
      <c r="AI2099" s="21"/>
      <c r="AJ2099" s="18"/>
      <c r="AL2099" s="18"/>
      <c r="AM2099" s="18"/>
      <c r="AN2099" t="s">
        <v>73</v>
      </c>
      <c r="AO2099" t="str" cm="1">
        <f t="array" aca="1" ref="AO2099" ca="1">_FV(A2099,"Currency")</f>
        <v>USD</v>
      </c>
      <c r="AP2099" t="str" cm="1">
        <f t="array" aca="1" ref="AP2099" ca="1">_FV(A2099,"Exchange")</f>
        <v>CBOE BZX Exchange</v>
      </c>
      <c r="AQ2099" s="6" t="str" cm="1">
        <f t="array" aca="1" ref="AQ2099" ca="1">_FV(A2099,"Exchange abbreviation",TRUE)</f>
        <v>BATS</v>
      </c>
      <c r="AR2099" t="str" cm="1">
        <f t="array" aca="1" ref="AR2099" ca="1">_FV(A2099,"Instrument type",TRUE)</f>
        <v>ETF</v>
      </c>
    </row>
    <row r="2100" spans="1:44" ht="18.75" customHeight="1" x14ac:dyDescent="0.25">
      <c r="A2100" t="e" vm="2113">
        <v>#VALUE!</v>
      </c>
      <c r="B2100" t="s">
        <v>5804</v>
      </c>
      <c r="C2100" t="s">
        <v>5805</v>
      </c>
      <c r="D2100" s="31" cm="1">
        <f t="array" aca="1" ref="D2100" ca="1">_FV(A2100,"Last trade time",TRUE)</f>
        <v>45824.840277789066</v>
      </c>
      <c r="E2100" s="23" cm="1">
        <f t="array" aca="1" ref="E2100" ca="1">_FV(A2100,"Price")</f>
        <v>34.320900000000002</v>
      </c>
      <c r="F2100" s="27" cm="1">
        <f t="array" aca="1" ref="F2100" ca="1">_FV(A2100,"Change (%)",TRUE)</f>
        <v>4.7099999999999998E-3</v>
      </c>
      <c r="G2100" s="26" cm="1">
        <f t="array" aca="1" ref="G2100" ca="1">_FV(A2100,"Change")</f>
        <v>0.16089999999999999</v>
      </c>
      <c r="H2100" s="23" cm="1">
        <f t="array" aca="1" ref="H2100" ca="1">_FV(A2100,"Open")</f>
        <v>34.424999999999997</v>
      </c>
      <c r="I2100" s="23" cm="1">
        <f t="array" aca="1" ref="I2100" ca="1">_FV(A2100,"Low")</f>
        <v>34.288499999999999</v>
      </c>
      <c r="J2100" s="23" cm="1">
        <f t="array" aca="1" ref="J2100" ca="1">_FV(A2100,"High")</f>
        <v>34.479999999999997</v>
      </c>
      <c r="K2100" s="23" cm="1">
        <f t="array" aca="1" ref="K2100" ca="1">_FV(A2100,"Previous close",TRUE)</f>
        <v>34.159999999999997</v>
      </c>
      <c r="L2100" s="26"/>
      <c r="M2100" s="23" cm="1">
        <f t="array" aca="1" ref="M2100" ca="1">_FV(A2100,"52 week low",TRUE)</f>
        <v>27.335000000000001</v>
      </c>
      <c r="N2100" s="23" cm="1">
        <f t="array" aca="1" ref="N2100" ca="1">_FV(A2100,"52 week high",TRUE)</f>
        <v>35.75</v>
      </c>
      <c r="O2100" s="8" cm="1">
        <f t="array" aca="1" ref="O2100" ca="1">_FV(A2100,"Volume")</f>
        <v>7757</v>
      </c>
      <c r="P2100" s="7" cm="1">
        <f t="array" aca="1" ref="P2100" ca="1">_FV(A2100,"Volume average",TRUE)</f>
        <v>8256</v>
      </c>
      <c r="Q2100" t="s">
        <v>496</v>
      </c>
      <c r="S2100" t="s">
        <v>5806</v>
      </c>
      <c r="T2100" s="25" cm="1">
        <f t="array" aca="1" ref="T2100" ca="1">_FV(A2100,"Expense ratio",TRUE)</f>
        <v>4.8999999999999998E-3</v>
      </c>
      <c r="U2100" s="24" cm="1">
        <f t="array" aca="1" ref="U2100" ca="1">_FV(A2100,"Market cap",TRUE)</f>
        <v>31962963.199999999</v>
      </c>
      <c r="V2100" s="4">
        <v>31962964</v>
      </c>
      <c r="W2100" s="4">
        <v>31962964</v>
      </c>
      <c r="Y2100" t="s">
        <v>5807</v>
      </c>
      <c r="Z2100" s="5">
        <v>33.840000000000003</v>
      </c>
      <c r="AA2100" s="5">
        <v>19.353045999999999</v>
      </c>
      <c r="AB2100" s="5">
        <v>8.0000000000000002E-3</v>
      </c>
      <c r="AC2100" s="4">
        <v>5547</v>
      </c>
      <c r="AE2100" s="5">
        <v>4.6596079195247109</v>
      </c>
      <c r="AF2100" s="5">
        <v>16.612837113488759</v>
      </c>
      <c r="AI2100" s="4">
        <v>5547</v>
      </c>
      <c r="AJ2100" s="5">
        <v>187764.8406</v>
      </c>
      <c r="AL2100" s="5">
        <v>35.75</v>
      </c>
      <c r="AM2100" s="5">
        <v>27.335000000000001</v>
      </c>
      <c r="AN2100" t="s">
        <v>47</v>
      </c>
      <c r="AO2100" t="str" cm="1">
        <f t="array" aca="1" ref="AO2100" ca="1">_FV(A2100,"Currency")</f>
        <v>USD</v>
      </c>
      <c r="AP2100" t="str" cm="1">
        <f t="array" aca="1" ref="AP2100" ca="1">_FV(A2100,"Exchange")</f>
        <v>NYSE Arca</v>
      </c>
      <c r="AQ2100" s="6" t="str" cm="1">
        <f t="array" aca="1" ref="AQ2100" ca="1">_FV(A2100,"Exchange abbreviation",TRUE)</f>
        <v>ARCX</v>
      </c>
      <c r="AR2100" t="str" cm="1">
        <f t="array" aca="1" ref="AR2100" ca="1">_FV(A2100,"Instrument type",TRUE)</f>
        <v>ETF</v>
      </c>
    </row>
    <row r="2101" spans="1:44" ht="18.75" customHeight="1" x14ac:dyDescent="0.25">
      <c r="A2101" t="e" vm="2114">
        <v>#VALUE!</v>
      </c>
      <c r="B2101" t="s">
        <v>5808</v>
      </c>
      <c r="C2101" t="s">
        <v>5809</v>
      </c>
      <c r="D2101" s="31" cm="1">
        <f t="array" aca="1" ref="D2101" ca="1">_FV(A2101,"Last trade time",TRUE)</f>
        <v>45824.843750242966</v>
      </c>
      <c r="E2101" s="23" cm="1">
        <f t="array" aca="1" ref="E2101" ca="1">_FV(A2101,"Price")</f>
        <v>25.046900000000001</v>
      </c>
      <c r="F2101" s="27" cm="1">
        <f t="array" aca="1" ref="F2101" ca="1">_FV(A2101,"Change (%)",TRUE)</f>
        <v>1.4957E-2</v>
      </c>
      <c r="G2101" s="26" cm="1">
        <f t="array" aca="1" ref="G2101" ca="1">_FV(A2101,"Change")</f>
        <v>0.36909999999999998</v>
      </c>
      <c r="H2101" s="23" cm="1">
        <f t="array" aca="1" ref="H2101" ca="1">_FV(A2101,"Open")</f>
        <v>25.07</v>
      </c>
      <c r="I2101" s="23" cm="1">
        <f t="array" aca="1" ref="I2101" ca="1">_FV(A2101,"Low")</f>
        <v>25.046900000000001</v>
      </c>
      <c r="J2101" s="23" cm="1">
        <f t="array" aca="1" ref="J2101" ca="1">_FV(A2101,"High")</f>
        <v>25.086200000000002</v>
      </c>
      <c r="K2101" s="23" cm="1">
        <f t="array" aca="1" ref="K2101" ca="1">_FV(A2101,"Previous close",TRUE)</f>
        <v>24.677800000000001</v>
      </c>
      <c r="L2101" s="26"/>
      <c r="M2101" s="23" cm="1">
        <f t="array" aca="1" ref="M2101" ca="1">_FV(A2101,"52 week low",TRUE)</f>
        <v>20</v>
      </c>
      <c r="N2101" s="23" cm="1">
        <f t="array" aca="1" ref="N2101" ca="1">_FV(A2101,"52 week high",TRUE)</f>
        <v>25.5365</v>
      </c>
      <c r="O2101" s="8" cm="1">
        <f t="array" aca="1" ref="O2101" ca="1">_FV(A2101,"Volume")</f>
        <v>207</v>
      </c>
      <c r="P2101" s="7" cm="1">
        <f t="array" aca="1" ref="P2101" ca="1">_FV(A2101,"Volume average",TRUE)</f>
        <v>200</v>
      </c>
      <c r="Q2101" t="s">
        <v>1641</v>
      </c>
      <c r="S2101" t="s">
        <v>1146</v>
      </c>
      <c r="T2101" s="25" cm="1">
        <f t="array" aca="1" ref="T2101" ca="1">_FV(A2101,"Expense ratio",TRUE)</f>
        <v>4.8999999999999998E-3</v>
      </c>
      <c r="U2101" s="24" cm="1">
        <f t="array" aca="1" ref="U2101" ca="1">_FV(A2101,"Market cap",TRUE)</f>
        <v>27417980.800000001</v>
      </c>
      <c r="V2101" s="4">
        <v>27417980</v>
      </c>
      <c r="W2101" s="4">
        <v>27417980</v>
      </c>
      <c r="Y2101" t="s">
        <v>5810</v>
      </c>
      <c r="Z2101" s="5">
        <v>25.042200000000001</v>
      </c>
      <c r="AA2101" s="5">
        <v>20.063013000000002</v>
      </c>
      <c r="AB2101" s="20"/>
      <c r="AC2101" s="4">
        <v>1312</v>
      </c>
      <c r="AE2101" s="5">
        <v>2.424962789386953</v>
      </c>
      <c r="AF2101" s="20"/>
      <c r="AI2101" s="4">
        <v>1312</v>
      </c>
      <c r="AJ2101" s="5">
        <v>32868.224000000002</v>
      </c>
      <c r="AL2101" s="5">
        <v>25.536999999999999</v>
      </c>
      <c r="AM2101" s="4">
        <v>20</v>
      </c>
      <c r="AN2101" t="s">
        <v>47</v>
      </c>
      <c r="AO2101" t="str" cm="1">
        <f t="array" aca="1" ref="AO2101" ca="1">_FV(A2101,"Currency")</f>
        <v>USD</v>
      </c>
      <c r="AP2101" t="str" cm="1">
        <f t="array" aca="1" ref="AP2101" ca="1">_FV(A2101,"Exchange")</f>
        <v>Nasdaq Stock Market</v>
      </c>
      <c r="AQ2101" s="6" t="str" cm="1">
        <f t="array" aca="1" ref="AQ2101" ca="1">_FV(A2101,"Exchange abbreviation",TRUE)</f>
        <v>XNAS</v>
      </c>
      <c r="AR2101" t="str" cm="1">
        <f t="array" aca="1" ref="AR2101" ca="1">_FV(A2101,"Instrument type",TRUE)</f>
        <v>ETF</v>
      </c>
    </row>
    <row r="2102" spans="1:44" ht="18.75" customHeight="1" x14ac:dyDescent="0.25">
      <c r="A2102" t="e" vm="2115">
        <v>#VALUE!</v>
      </c>
      <c r="B2102" t="s">
        <v>5811</v>
      </c>
      <c r="C2102" t="s">
        <v>5812</v>
      </c>
      <c r="D2102" s="31" cm="1">
        <f t="array" aca="1" ref="D2102" ca="1">_FV(A2102,"Last trade time",TRUE)</f>
        <v>45824.843750034372</v>
      </c>
      <c r="E2102" s="23" cm="1">
        <f t="array" aca="1" ref="E2102" ca="1">_FV(A2102,"Price")</f>
        <v>13.834300000000001</v>
      </c>
      <c r="F2102" s="27" cm="1">
        <f t="array" aca="1" ref="F2102" ca="1">_FV(A2102,"Change (%)",TRUE)</f>
        <v>7.4129999999999995E-3</v>
      </c>
      <c r="G2102" s="26" cm="1">
        <f t="array" aca="1" ref="G2102" ca="1">_FV(A2102,"Change")</f>
        <v>0.1018</v>
      </c>
      <c r="H2102" s="23" cm="1">
        <f t="array" aca="1" ref="H2102" ca="1">_FV(A2102,"Open")</f>
        <v>13.834300000000001</v>
      </c>
      <c r="I2102" s="23" cm="1">
        <f t="array" aca="1" ref="I2102" ca="1">_FV(A2102,"Low")</f>
        <v>13.834300000000001</v>
      </c>
      <c r="J2102" s="23" cm="1">
        <f t="array" aca="1" ref="J2102" ca="1">_FV(A2102,"High")</f>
        <v>13.834300000000001</v>
      </c>
      <c r="K2102" s="23" cm="1">
        <f t="array" aca="1" ref="K2102" ca="1">_FV(A2102,"Previous close",TRUE)</f>
        <v>13.7325</v>
      </c>
      <c r="L2102" s="26"/>
      <c r="M2102" s="23" cm="1">
        <f t="array" aca="1" ref="M2102" ca="1">_FV(A2102,"52 week low",TRUE)</f>
        <v>11.87</v>
      </c>
      <c r="N2102" s="23" cm="1">
        <f t="array" aca="1" ref="N2102" ca="1">_FV(A2102,"52 week high",TRUE)</f>
        <v>15.07</v>
      </c>
      <c r="O2102" s="8" cm="1">
        <f t="array" aca="1" ref="O2102" ca="1">_FV(A2102,"Volume")</f>
        <v>27</v>
      </c>
      <c r="P2102" s="7" cm="1">
        <f t="array" aca="1" ref="P2102" ca="1">_FV(A2102,"Volume average",TRUE)</f>
        <v>4817</v>
      </c>
      <c r="Q2102" t="s">
        <v>1641</v>
      </c>
      <c r="R2102" t="s">
        <v>155</v>
      </c>
      <c r="S2102" t="s">
        <v>263</v>
      </c>
      <c r="T2102" s="25" cm="1">
        <f t="array" aca="1" ref="T2102" ca="1">_FV(A2102,"Expense ratio",TRUE)</f>
        <v>4.8999999999999998E-3</v>
      </c>
      <c r="U2102" s="24" cm="1">
        <f t="array" aca="1" ref="U2102" ca="1">_FV(A2102,"Market cap",TRUE)</f>
        <v>111620428.41</v>
      </c>
      <c r="V2102" s="4">
        <v>111620432</v>
      </c>
      <c r="W2102" s="4">
        <v>111620432</v>
      </c>
      <c r="Y2102" t="s">
        <v>5813</v>
      </c>
      <c r="Z2102" s="5">
        <v>13.83</v>
      </c>
      <c r="AA2102" s="5">
        <v>16.164867000000001</v>
      </c>
      <c r="AB2102" s="5">
        <v>2.7799999999999998E-2</v>
      </c>
      <c r="AC2102" s="4">
        <v>7833</v>
      </c>
      <c r="AE2102" s="5">
        <v>2.7509285561788892</v>
      </c>
      <c r="AF2102" s="5">
        <v>8.876691736328123</v>
      </c>
      <c r="AI2102" s="4">
        <v>7833</v>
      </c>
      <c r="AJ2102" s="5">
        <v>108351.53909999999</v>
      </c>
      <c r="AL2102" s="5">
        <v>15.07</v>
      </c>
      <c r="AM2102" s="5">
        <v>11.87</v>
      </c>
      <c r="AN2102" t="s">
        <v>47</v>
      </c>
      <c r="AO2102" t="str" cm="1">
        <f t="array" aca="1" ref="AO2102" ca="1">_FV(A2102,"Currency")</f>
        <v>USD</v>
      </c>
      <c r="AP2102" t="str" cm="1">
        <f t="array" aca="1" ref="AP2102" ca="1">_FV(A2102,"Exchange")</f>
        <v>Nasdaq Stock Market</v>
      </c>
      <c r="AQ2102" s="6" t="str" cm="1">
        <f t="array" aca="1" ref="AQ2102" ca="1">_FV(A2102,"Exchange abbreviation",TRUE)</f>
        <v>XNAS</v>
      </c>
      <c r="AR2102" t="str" cm="1">
        <f t="array" aca="1" ref="AR2102" ca="1">_FV(A2102,"Instrument type",TRUE)</f>
        <v>ETF</v>
      </c>
    </row>
    <row r="2103" spans="1:44" ht="18.75" customHeight="1" x14ac:dyDescent="0.25">
      <c r="A2103" t="e" vm="2116">
        <v>#VALUE!</v>
      </c>
      <c r="B2103" t="s">
        <v>5814</v>
      </c>
      <c r="C2103" t="s">
        <v>5815</v>
      </c>
      <c r="D2103" s="31" cm="1">
        <f t="array" aca="1" ref="D2103" ca="1">_FV(A2103,"Last trade time",TRUE)</f>
        <v>45824.840277789066</v>
      </c>
      <c r="E2103" s="23" cm="1">
        <f t="array" aca="1" ref="E2103" ca="1">_FV(A2103,"Price")</f>
        <v>50</v>
      </c>
      <c r="F2103" s="27" cm="1">
        <f t="array" aca="1" ref="F2103" ca="1">_FV(A2103,"Change (%)",TRUE)</f>
        <v>7.0050000000000006E-4</v>
      </c>
      <c r="G2103" s="26" cm="1">
        <f t="array" aca="1" ref="G2103" ca="1">_FV(A2103,"Change")</f>
        <v>3.5000000000000003E-2</v>
      </c>
      <c r="H2103" s="23" cm="1">
        <f t="array" aca="1" ref="H2103" ca="1">_FV(A2103,"Open")</f>
        <v>49.97</v>
      </c>
      <c r="I2103" s="23" cm="1">
        <f t="array" aca="1" ref="I2103" ca="1">_FV(A2103,"Low")</f>
        <v>49.97</v>
      </c>
      <c r="J2103" s="23" cm="1">
        <f t="array" aca="1" ref="J2103" ca="1">_FV(A2103,"High")</f>
        <v>50.02</v>
      </c>
      <c r="K2103" s="23" cm="1">
        <f t="array" aca="1" ref="K2103" ca="1">_FV(A2103,"Previous close",TRUE)</f>
        <v>49.965000000000003</v>
      </c>
      <c r="L2103" s="26"/>
      <c r="M2103" s="23" cm="1">
        <f t="array" aca="1" ref="M2103" ca="1">_FV(A2103,"52 week low",TRUE)</f>
        <v>48.45</v>
      </c>
      <c r="N2103" s="23" cm="1">
        <f t="array" aca="1" ref="N2103" ca="1">_FV(A2103,"52 week high",TRUE)</f>
        <v>50.466200000000001</v>
      </c>
      <c r="O2103" s="8" cm="1">
        <f t="array" aca="1" ref="O2103" ca="1">_FV(A2103,"Volume")</f>
        <v>1279</v>
      </c>
      <c r="P2103" s="7" cm="1">
        <f t="array" aca="1" ref="P2103" ca="1">_FV(A2103,"Volume average",TRUE)</f>
        <v>11528</v>
      </c>
      <c r="Q2103" t="s">
        <v>290</v>
      </c>
      <c r="S2103" t="s">
        <v>4089</v>
      </c>
      <c r="T2103" s="25" cm="1">
        <f t="array" aca="1" ref="T2103" ca="1">_FV(A2103,"Expense ratio",TRUE)</f>
        <v>4.8999999999999998E-3</v>
      </c>
      <c r="U2103" s="24" cm="1">
        <f t="array" aca="1" ref="U2103" ca="1">_FV(A2103,"Market cap",TRUE)</f>
        <v>41906349.210000001</v>
      </c>
      <c r="V2103" s="4">
        <v>41906348</v>
      </c>
      <c r="W2103" s="4">
        <v>41906348</v>
      </c>
      <c r="Y2103" t="s">
        <v>2771</v>
      </c>
      <c r="Z2103" s="5">
        <v>49.732599999999998</v>
      </c>
      <c r="AA2103" s="20"/>
      <c r="AB2103" s="20"/>
      <c r="AC2103" s="4">
        <v>19312</v>
      </c>
      <c r="AE2103" s="5">
        <v>2.2524586187094191</v>
      </c>
      <c r="AF2103" s="20"/>
      <c r="AI2103" s="4">
        <v>19312</v>
      </c>
      <c r="AJ2103" s="5">
        <v>963274.83520000009</v>
      </c>
      <c r="AL2103" s="5">
        <v>50.466000000000001</v>
      </c>
      <c r="AM2103" s="5">
        <v>48.45</v>
      </c>
      <c r="AN2103" t="s">
        <v>47</v>
      </c>
      <c r="AO2103" t="str" cm="1">
        <f t="array" aca="1" ref="AO2103" ca="1">_FV(A2103,"Currency")</f>
        <v>USD</v>
      </c>
      <c r="AP2103" t="str" cm="1">
        <f t="array" aca="1" ref="AP2103" ca="1">_FV(A2103,"Exchange")</f>
        <v>NYSE Arca</v>
      </c>
      <c r="AQ2103" s="6" t="str" cm="1">
        <f t="array" aca="1" ref="AQ2103" ca="1">_FV(A2103,"Exchange abbreviation",TRUE)</f>
        <v>ARCX</v>
      </c>
      <c r="AR2103" t="str" cm="1">
        <f t="array" aca="1" ref="AR2103" ca="1">_FV(A2103,"Instrument type",TRUE)</f>
        <v>ETF</v>
      </c>
    </row>
    <row r="2104" spans="1:44" ht="18.75" customHeight="1" x14ac:dyDescent="0.25">
      <c r="A2104" t="e" vm="2117">
        <v>#VALUE!</v>
      </c>
      <c r="B2104" t="s">
        <v>5816</v>
      </c>
      <c r="C2104" t="s">
        <v>5817</v>
      </c>
      <c r="D2104" s="31" cm="1">
        <f t="array" aca="1" ref="D2104" ca="1">_FV(A2104,"Last trade time",TRUE)</f>
        <v>45824.840323008597</v>
      </c>
      <c r="E2104" s="23" cm="1">
        <f t="array" aca="1" ref="E2104" ca="1">_FV(A2104,"Price")</f>
        <v>31.944199999999999</v>
      </c>
      <c r="F2104" s="27" cm="1">
        <f t="array" aca="1" ref="F2104" ca="1">_FV(A2104,"Change (%)",TRUE)</f>
        <v>7.8849999999999996E-3</v>
      </c>
      <c r="G2104" s="26" cm="1">
        <f t="array" aca="1" ref="G2104" ca="1">_FV(A2104,"Change")</f>
        <v>0.24990000000000001</v>
      </c>
      <c r="H2104" s="23" cm="1">
        <f t="array" aca="1" ref="H2104" ca="1">_FV(A2104,"Open")</f>
        <v>31.944199999999999</v>
      </c>
      <c r="I2104" s="23" cm="1">
        <f t="array" aca="1" ref="I2104" ca="1">_FV(A2104,"Low")</f>
        <v>31.944199999999999</v>
      </c>
      <c r="J2104" s="23" cm="1">
        <f t="array" aca="1" ref="J2104" ca="1">_FV(A2104,"High")</f>
        <v>31.944199999999999</v>
      </c>
      <c r="K2104" s="23" cm="1">
        <f t="array" aca="1" ref="K2104" ca="1">_FV(A2104,"Previous close",TRUE)</f>
        <v>31.694299999999998</v>
      </c>
      <c r="L2104" s="26"/>
      <c r="M2104" s="23" cm="1">
        <f t="array" aca="1" ref="M2104" ca="1">_FV(A2104,"52 week low",TRUE)</f>
        <v>27.403099999999998</v>
      </c>
      <c r="N2104" s="23" cm="1">
        <f t="array" aca="1" ref="N2104" ca="1">_FV(A2104,"52 week high",TRUE)</f>
        <v>34.395400000000002</v>
      </c>
      <c r="O2104" s="8" cm="1">
        <f t="array" aca="1" ref="O2104" ca="1">_FV(A2104,"Volume")</f>
        <v>187</v>
      </c>
      <c r="P2104" s="7" cm="1">
        <f t="array" aca="1" ref="P2104" ca="1">_FV(A2104,"Volume average",TRUE)</f>
        <v>233</v>
      </c>
      <c r="Q2104" t="s">
        <v>1641</v>
      </c>
      <c r="R2104" t="s">
        <v>155</v>
      </c>
      <c r="S2104" t="s">
        <v>376</v>
      </c>
      <c r="T2104" s="25" cm="1">
        <f t="array" aca="1" ref="T2104" ca="1">_FV(A2104,"Expense ratio",TRUE)</f>
        <v>4.8999999999999998E-3</v>
      </c>
      <c r="U2104" s="24" cm="1">
        <f t="array" aca="1" ref="U2104" ca="1">_FV(A2104,"Market cap",TRUE)</f>
        <v>4700329.1900000004</v>
      </c>
      <c r="V2104" s="4">
        <v>4700329</v>
      </c>
      <c r="W2104" s="4">
        <v>4700329</v>
      </c>
      <c r="Y2104" t="s">
        <v>2167</v>
      </c>
      <c r="Z2104" s="5">
        <v>31.76</v>
      </c>
      <c r="AA2104" s="19">
        <v>20.505032</v>
      </c>
      <c r="AB2104" s="5">
        <v>0.01</v>
      </c>
      <c r="AC2104" s="4">
        <v>236</v>
      </c>
      <c r="AE2104" s="5">
        <v>0.1774247515067939</v>
      </c>
      <c r="AF2104" s="5">
        <v>7.6699014877965146</v>
      </c>
      <c r="AI2104" s="4">
        <v>236</v>
      </c>
      <c r="AJ2104" s="5">
        <v>7499.49</v>
      </c>
      <c r="AL2104" s="5">
        <v>34.395000000000003</v>
      </c>
      <c r="AM2104" s="5">
        <v>27.402999999999999</v>
      </c>
      <c r="AN2104" t="s">
        <v>47</v>
      </c>
      <c r="AO2104" t="str" cm="1">
        <f t="array" aca="1" ref="AO2104" ca="1">_FV(A2104,"Currency")</f>
        <v>USD</v>
      </c>
      <c r="AP2104" t="str" cm="1">
        <f t="array" aca="1" ref="AP2104" ca="1">_FV(A2104,"Exchange")</f>
        <v>CBOE BZX Exchange</v>
      </c>
      <c r="AQ2104" s="6" t="str" cm="1">
        <f t="array" aca="1" ref="AQ2104" ca="1">_FV(A2104,"Exchange abbreviation",TRUE)</f>
        <v>BATS</v>
      </c>
      <c r="AR2104" t="str" cm="1">
        <f t="array" aca="1" ref="AR2104" ca="1">_FV(A2104,"Instrument type",TRUE)</f>
        <v>ETF</v>
      </c>
    </row>
    <row r="2105" spans="1:44" ht="18.75" customHeight="1" x14ac:dyDescent="0.25">
      <c r="A2105" t="e" vm="2118">
        <v>#VALUE!</v>
      </c>
      <c r="B2105" t="s">
        <v>5818</v>
      </c>
      <c r="C2105" t="s">
        <v>5819</v>
      </c>
      <c r="D2105" s="31" cm="1">
        <f t="array" aca="1" ref="D2105" ca="1">_FV(A2105,"Last trade time",TRUE)</f>
        <v>45824.84027780078</v>
      </c>
      <c r="E2105" s="23" cm="1">
        <f t="array" aca="1" ref="E2105" ca="1">_FV(A2105,"Price")</f>
        <v>15.09</v>
      </c>
      <c r="F2105" s="27" cm="1">
        <f t="array" aca="1" ref="F2105" ca="1">_FV(A2105,"Change (%)",TRUE)</f>
        <v>8.0160000000000006E-3</v>
      </c>
      <c r="G2105" s="26" cm="1">
        <f t="array" aca="1" ref="G2105" ca="1">_FV(A2105,"Change")</f>
        <v>0.12</v>
      </c>
      <c r="H2105" s="23" cm="1">
        <f t="array" aca="1" ref="H2105" ca="1">_FV(A2105,"Open")</f>
        <v>15</v>
      </c>
      <c r="I2105" s="23" cm="1">
        <f t="array" aca="1" ref="I2105" ca="1">_FV(A2105,"Low")</f>
        <v>15</v>
      </c>
      <c r="J2105" s="23" cm="1">
        <f t="array" aca="1" ref="J2105" ca="1">_FV(A2105,"High")</f>
        <v>15.119899999999999</v>
      </c>
      <c r="K2105" s="23" cm="1">
        <f t="array" aca="1" ref="K2105" ca="1">_FV(A2105,"Previous close",TRUE)</f>
        <v>14.97</v>
      </c>
      <c r="L2105" s="26"/>
      <c r="M2105" s="23" cm="1">
        <f t="array" aca="1" ref="M2105" ca="1">_FV(A2105,"52 week low",TRUE)</f>
        <v>12.3</v>
      </c>
      <c r="N2105" s="23" cm="1">
        <f t="array" aca="1" ref="N2105" ca="1">_FV(A2105,"52 week high",TRUE)</f>
        <v>20.49</v>
      </c>
      <c r="O2105" s="8" cm="1">
        <f t="array" aca="1" ref="O2105" ca="1">_FV(A2105,"Volume")</f>
        <v>18746</v>
      </c>
      <c r="P2105" s="7" cm="1">
        <f t="array" aca="1" ref="P2105" ca="1">_FV(A2105,"Volume average",TRUE)</f>
        <v>22998</v>
      </c>
      <c r="Q2105" t="s">
        <v>4053</v>
      </c>
      <c r="S2105" t="s">
        <v>5820</v>
      </c>
      <c r="T2105" s="25" cm="1">
        <f t="array" aca="1" ref="T2105" ca="1">_FV(A2105,"Expense ratio",TRUE)</f>
        <v>4.8999999999999998E-3</v>
      </c>
      <c r="U2105" s="24" cm="1">
        <f t="array" aca="1" ref="U2105" ca="1">_FV(A2105,"Market cap",TRUE)</f>
        <v>35541630.560000002</v>
      </c>
      <c r="V2105" s="4">
        <v>35541632</v>
      </c>
      <c r="W2105" s="4">
        <v>35541632</v>
      </c>
      <c r="Y2105" t="s">
        <v>549</v>
      </c>
      <c r="Z2105" s="5">
        <v>15.042</v>
      </c>
      <c r="AA2105" s="5">
        <v>24.528555000000001</v>
      </c>
      <c r="AB2105" s="5">
        <v>0.1487</v>
      </c>
      <c r="AC2105" s="4">
        <v>58636</v>
      </c>
      <c r="AE2105" s="5">
        <v>-16.691602864886619</v>
      </c>
      <c r="AF2105" s="5">
        <v>-15.31656844357502</v>
      </c>
      <c r="AH2105" s="16"/>
      <c r="AI2105" s="4">
        <v>58636</v>
      </c>
      <c r="AJ2105" s="5">
        <v>879950.45199999993</v>
      </c>
      <c r="AL2105" s="5">
        <v>20.49</v>
      </c>
      <c r="AM2105" s="5">
        <v>12.3</v>
      </c>
      <c r="AN2105" t="s">
        <v>47</v>
      </c>
      <c r="AO2105" t="str" cm="1">
        <f t="array" aca="1" ref="AO2105" ca="1">_FV(A2105,"Currency")</f>
        <v>USD</v>
      </c>
      <c r="AP2105" t="str" cm="1">
        <f t="array" aca="1" ref="AP2105" ca="1">_FV(A2105,"Exchange")</f>
        <v>NYSE Arca</v>
      </c>
      <c r="AQ2105" s="6" t="str" cm="1">
        <f t="array" aca="1" ref="AQ2105" ca="1">_FV(A2105,"Exchange abbreviation",TRUE)</f>
        <v>ARCX</v>
      </c>
      <c r="AR2105" t="str" cm="1">
        <f t="array" aca="1" ref="AR2105" ca="1">_FV(A2105,"Instrument type",TRUE)</f>
        <v>ETF</v>
      </c>
    </row>
    <row r="2106" spans="1:44" ht="18.75" customHeight="1" x14ac:dyDescent="0.25">
      <c r="A2106" t="e" vm="2119">
        <v>#VALUE!</v>
      </c>
      <c r="B2106" t="s">
        <v>5821</v>
      </c>
      <c r="C2106" t="s">
        <v>5822</v>
      </c>
      <c r="D2106" s="31" cm="1">
        <f t="array" aca="1" ref="D2106" ca="1">_FV(A2106,"Last trade time",TRUE)</f>
        <v>45824.843750046093</v>
      </c>
      <c r="E2106" s="23" cm="1">
        <f t="array" aca="1" ref="E2106" ca="1">_FV(A2106,"Price")</f>
        <v>22.63</v>
      </c>
      <c r="F2106" s="27" cm="1">
        <f t="array" aca="1" ref="F2106" ca="1">_FV(A2106,"Change (%)",TRUE)</f>
        <v>1.7079E-2</v>
      </c>
      <c r="G2106" s="26" cm="1">
        <f t="array" aca="1" ref="G2106" ca="1">_FV(A2106,"Change")</f>
        <v>0.38</v>
      </c>
      <c r="H2106" s="23" cm="1">
        <f t="array" aca="1" ref="H2106" ca="1">_FV(A2106,"Open")</f>
        <v>22.47</v>
      </c>
      <c r="I2106" s="23" cm="1">
        <f t="array" aca="1" ref="I2106" ca="1">_FV(A2106,"Low")</f>
        <v>22.47</v>
      </c>
      <c r="J2106" s="23" cm="1">
        <f t="array" aca="1" ref="J2106" ca="1">_FV(A2106,"High")</f>
        <v>22.63</v>
      </c>
      <c r="K2106" s="23" cm="1">
        <f t="array" aca="1" ref="K2106" ca="1">_FV(A2106,"Previous close",TRUE)</f>
        <v>22.25</v>
      </c>
      <c r="L2106" s="26"/>
      <c r="M2106" s="23" cm="1">
        <f t="array" aca="1" ref="M2106" ca="1">_FV(A2106,"52 week low",TRUE)</f>
        <v>17.145</v>
      </c>
      <c r="N2106" s="23" cm="1">
        <f t="array" aca="1" ref="N2106" ca="1">_FV(A2106,"52 week high",TRUE)</f>
        <v>22.734999999999999</v>
      </c>
      <c r="O2106" s="8" cm="1">
        <f t="array" aca="1" ref="O2106" ca="1">_FV(A2106,"Volume")</f>
        <v>1019</v>
      </c>
      <c r="P2106" s="7" cm="1">
        <f t="array" aca="1" ref="P2106" ca="1">_FV(A2106,"Volume average",TRUE)</f>
        <v>2932</v>
      </c>
      <c r="Q2106" t="s">
        <v>698</v>
      </c>
      <c r="S2106" t="s">
        <v>3079</v>
      </c>
      <c r="T2106" s="25" cm="1">
        <f t="array" aca="1" ref="T2106" ca="1">_FV(A2106,"Expense ratio",TRUE)</f>
        <v>4.8999999999999998E-3</v>
      </c>
      <c r="U2106" s="24" cm="1">
        <f t="array" aca="1" ref="U2106" ca="1">_FV(A2106,"Market cap",TRUE)</f>
        <v>3976078.64</v>
      </c>
      <c r="V2106" s="4">
        <v>3976078</v>
      </c>
      <c r="W2106" s="4">
        <v>3976078</v>
      </c>
      <c r="Y2106" t="s">
        <v>2729</v>
      </c>
      <c r="Z2106" s="5">
        <v>22.666599999999999</v>
      </c>
      <c r="AA2106" s="5">
        <v>35.739902000000001</v>
      </c>
      <c r="AB2106" s="20"/>
      <c r="AC2106" s="4">
        <v>2995</v>
      </c>
      <c r="AE2106" s="5">
        <v>6.4445676426270859</v>
      </c>
      <c r="AF2106" s="20"/>
      <c r="AI2106" s="4">
        <v>2995</v>
      </c>
      <c r="AJ2106" s="5">
        <v>67746.900000000009</v>
      </c>
      <c r="AL2106" s="5">
        <v>22.734999999999999</v>
      </c>
      <c r="AM2106" s="5">
        <v>17.145</v>
      </c>
      <c r="AN2106" t="s">
        <v>47</v>
      </c>
      <c r="AO2106" t="str" cm="1">
        <f t="array" aca="1" ref="AO2106" ca="1">_FV(A2106,"Currency")</f>
        <v>USD</v>
      </c>
      <c r="AP2106" t="str" cm="1">
        <f t="array" aca="1" ref="AP2106" ca="1">_FV(A2106,"Exchange")</f>
        <v>Nasdaq Stock Market</v>
      </c>
      <c r="AQ2106" s="6" t="str" cm="1">
        <f t="array" aca="1" ref="AQ2106" ca="1">_FV(A2106,"Exchange abbreviation",TRUE)</f>
        <v>XNAS</v>
      </c>
      <c r="AR2106" t="str" cm="1">
        <f t="array" aca="1" ref="AR2106" ca="1">_FV(A2106,"Instrument type",TRUE)</f>
        <v>ETF</v>
      </c>
    </row>
    <row r="2107" spans="1:44" ht="18.75" customHeight="1" x14ac:dyDescent="0.25">
      <c r="A2107" t="e" vm="2120">
        <v>#VALUE!</v>
      </c>
      <c r="B2107" t="s">
        <v>5823</v>
      </c>
      <c r="C2107" t="s">
        <v>5824</v>
      </c>
      <c r="D2107" s="31" cm="1">
        <f t="array" aca="1" ref="D2107" ca="1">_FV(A2107,"Last trade time",TRUE)</f>
        <v>45824.840320034375</v>
      </c>
      <c r="E2107" s="23" cm="1">
        <f t="array" aca="1" ref="E2107" ca="1">_FV(A2107,"Price")</f>
        <v>30.633600000000001</v>
      </c>
      <c r="F2107" s="27" cm="1">
        <f t="array" aca="1" ref="F2107" ca="1">_FV(A2107,"Change (%)",TRUE)</f>
        <v>1.6063000000000001E-2</v>
      </c>
      <c r="G2107" s="26" cm="1">
        <f t="array" aca="1" ref="G2107" ca="1">_FV(A2107,"Change")</f>
        <v>0.48430000000000001</v>
      </c>
      <c r="H2107" s="23" cm="1">
        <f t="array" aca="1" ref="H2107" ca="1">_FV(A2107,"Open")</f>
        <v>30.633600000000001</v>
      </c>
      <c r="I2107" s="23" cm="1">
        <f t="array" aca="1" ref="I2107" ca="1">_FV(A2107,"Low")</f>
        <v>30.633600000000001</v>
      </c>
      <c r="J2107" s="23" cm="1">
        <f t="array" aca="1" ref="J2107" ca="1">_FV(A2107,"High")</f>
        <v>30.633600000000001</v>
      </c>
      <c r="K2107" s="23" cm="1">
        <f t="array" aca="1" ref="K2107" ca="1">_FV(A2107,"Previous close",TRUE)</f>
        <v>30.1493</v>
      </c>
      <c r="L2107" s="26"/>
      <c r="M2107" s="23" cm="1">
        <f t="array" aca="1" ref="M2107" ca="1">_FV(A2107,"52 week low",TRUE)</f>
        <v>24.7334</v>
      </c>
      <c r="N2107" s="23" cm="1">
        <f t="array" aca="1" ref="N2107" ca="1">_FV(A2107,"52 week high",TRUE)</f>
        <v>32.570900000000002</v>
      </c>
      <c r="O2107" s="8" cm="1">
        <f t="array" aca="1" ref="O2107" ca="1">_FV(A2107,"Volume")</f>
        <v>2</v>
      </c>
      <c r="P2107" s="7" cm="1">
        <f t="array" aca="1" ref="P2107" ca="1">_FV(A2107,"Volume average",TRUE)</f>
        <v>125</v>
      </c>
      <c r="Q2107" t="s">
        <v>698</v>
      </c>
      <c r="S2107" t="s">
        <v>376</v>
      </c>
      <c r="T2107" s="25" cm="1">
        <f t="array" aca="1" ref="T2107" ca="1">_FV(A2107,"Expense ratio",TRUE)</f>
        <v>4.8999999999999998E-3</v>
      </c>
      <c r="U2107" s="24" cm="1">
        <f t="array" aca="1" ref="U2107" ca="1">_FV(A2107,"Market cap",TRUE)</f>
        <v>745425.73</v>
      </c>
      <c r="V2107" s="4">
        <v>745425</v>
      </c>
      <c r="W2107" s="4">
        <v>745425</v>
      </c>
      <c r="Y2107" t="s">
        <v>2167</v>
      </c>
      <c r="Z2107" s="5">
        <v>30.45</v>
      </c>
      <c r="AA2107" s="5">
        <v>30.591235999999999</v>
      </c>
      <c r="AB2107" s="5">
        <v>3.4999999E-3</v>
      </c>
      <c r="AC2107" s="4">
        <v>519</v>
      </c>
      <c r="AE2107" s="5">
        <v>0.7100811954013686</v>
      </c>
      <c r="AF2107" s="5">
        <v>8.8093754475417008</v>
      </c>
      <c r="AI2107" s="4">
        <v>519</v>
      </c>
      <c r="AJ2107" s="5">
        <v>15802.6677</v>
      </c>
      <c r="AL2107" s="5">
        <v>32.570999999999998</v>
      </c>
      <c r="AM2107" s="5">
        <v>24.733000000000001</v>
      </c>
      <c r="AN2107" t="s">
        <v>47</v>
      </c>
      <c r="AO2107" t="str" cm="1">
        <f t="array" aca="1" ref="AO2107" ca="1">_FV(A2107,"Currency")</f>
        <v>USD</v>
      </c>
      <c r="AP2107" t="str" cm="1">
        <f t="array" aca="1" ref="AP2107" ca="1">_FV(A2107,"Exchange")</f>
        <v>CBOE BZX Exchange</v>
      </c>
      <c r="AQ2107" s="6" t="str" cm="1">
        <f t="array" aca="1" ref="AQ2107" ca="1">_FV(A2107,"Exchange abbreviation",TRUE)</f>
        <v>BATS</v>
      </c>
      <c r="AR2107" t="str" cm="1">
        <f t="array" aca="1" ref="AR2107" ca="1">_FV(A2107,"Instrument type",TRUE)</f>
        <v>ETF</v>
      </c>
    </row>
    <row r="2108" spans="1:44" ht="18.75" customHeight="1" x14ac:dyDescent="0.25">
      <c r="A2108" t="e" vm="2121">
        <v>#VALUE!</v>
      </c>
      <c r="B2108" t="s">
        <v>5825</v>
      </c>
      <c r="C2108" t="s">
        <v>5826</v>
      </c>
      <c r="D2108" s="31" cm="1">
        <f t="array" aca="1" ref="D2108" ca="1">_FV(A2108,"Last trade time",TRUE)</f>
        <v>45824.84027780078</v>
      </c>
      <c r="E2108" s="23" cm="1">
        <f t="array" aca="1" ref="E2108" ca="1">_FV(A2108,"Price")</f>
        <v>26.442299999999999</v>
      </c>
      <c r="F2108" s="27" cm="1">
        <f t="array" aca="1" ref="F2108" ca="1">_FV(A2108,"Change (%)",TRUE)</f>
        <v>5.9840000000000006E-3</v>
      </c>
      <c r="G2108" s="26" cm="1">
        <f t="array" aca="1" ref="G2108" ca="1">_FV(A2108,"Change")</f>
        <v>0.1573</v>
      </c>
      <c r="H2108" s="23" cm="1">
        <f t="array" aca="1" ref="H2108" ca="1">_FV(A2108,"Open")</f>
        <v>26.63</v>
      </c>
      <c r="I2108" s="23" cm="1">
        <f t="array" aca="1" ref="I2108" ca="1">_FV(A2108,"Low")</f>
        <v>26.442299999999999</v>
      </c>
      <c r="J2108" s="23" cm="1">
        <f t="array" aca="1" ref="J2108" ca="1">_FV(A2108,"High")</f>
        <v>26.63</v>
      </c>
      <c r="K2108" s="23" cm="1">
        <f t="array" aca="1" ref="K2108" ca="1">_FV(A2108,"Previous close",TRUE)</f>
        <v>26.285</v>
      </c>
      <c r="L2108" s="26"/>
      <c r="M2108" s="23" cm="1">
        <f t="array" aca="1" ref="M2108" ca="1">_FV(A2108,"52 week low",TRUE)</f>
        <v>21.349</v>
      </c>
      <c r="N2108" s="23" cm="1">
        <f t="array" aca="1" ref="N2108" ca="1">_FV(A2108,"52 week high",TRUE)</f>
        <v>26.63</v>
      </c>
      <c r="O2108" s="8" cm="1">
        <f t="array" aca="1" ref="O2108" ca="1">_FV(A2108,"Volume")</f>
        <v>4975</v>
      </c>
      <c r="P2108" s="7" cm="1">
        <f t="array" aca="1" ref="P2108" ca="1">_FV(A2108,"Volume average",TRUE)</f>
        <v>10757</v>
      </c>
      <c r="Q2108" t="s">
        <v>3737</v>
      </c>
      <c r="T2108" s="25" cm="1">
        <f t="array" aca="1" ref="T2108" ca="1">_FV(A2108,"Expense ratio",TRUE)</f>
        <v>4.8999999999999998E-3</v>
      </c>
      <c r="U2108" s="24" cm="1">
        <f t="array" aca="1" ref="U2108" ca="1">_FV(A2108,"Market cap",TRUE)</f>
        <v>248680199.68000001</v>
      </c>
      <c r="V2108" s="16"/>
      <c r="W2108" s="16"/>
      <c r="Z2108" s="18"/>
      <c r="AA2108" s="20"/>
      <c r="AB2108" s="20"/>
      <c r="AC2108" s="21">
        <v>10639</v>
      </c>
      <c r="AE2108" s="18"/>
      <c r="AF2108" s="20"/>
      <c r="AI2108" s="21"/>
      <c r="AJ2108" s="18"/>
      <c r="AL2108" s="18"/>
      <c r="AM2108" s="18"/>
      <c r="AN2108" t="s">
        <v>73</v>
      </c>
      <c r="AO2108" t="str" cm="1">
        <f t="array" aca="1" ref="AO2108" ca="1">_FV(A2108,"Currency")</f>
        <v>USD</v>
      </c>
      <c r="AP2108" t="str" cm="1">
        <f t="array" aca="1" ref="AP2108" ca="1">_FV(A2108,"Exchange")</f>
        <v>NYSE Arca</v>
      </c>
      <c r="AQ2108" s="6" t="str" cm="1">
        <f t="array" aca="1" ref="AQ2108" ca="1">_FV(A2108,"Exchange abbreviation",TRUE)</f>
        <v>ARCX</v>
      </c>
      <c r="AR2108" t="str" cm="1">
        <f t="array" aca="1" ref="AR2108" ca="1">_FV(A2108,"Instrument type",TRUE)</f>
        <v>ETF</v>
      </c>
    </row>
    <row r="2109" spans="1:44" ht="18.75" customHeight="1" x14ac:dyDescent="0.25">
      <c r="A2109" t="e" vm="2122">
        <v>#VALUE!</v>
      </c>
      <c r="B2109" t="s">
        <v>5827</v>
      </c>
      <c r="C2109" t="s">
        <v>5828</v>
      </c>
      <c r="D2109" s="31" cm="1">
        <f t="array" aca="1" ref="D2109" ca="1">_FV(A2109,"Last trade time",TRUE)</f>
        <v>45824.840277823438</v>
      </c>
      <c r="E2109" s="23" cm="1">
        <f t="array" aca="1" ref="E2109" ca="1">_FV(A2109,"Price")</f>
        <v>23.480899999999998</v>
      </c>
      <c r="F2109" s="27" cm="1">
        <f t="array" aca="1" ref="F2109" ca="1">_FV(A2109,"Change (%)",TRUE)</f>
        <v>1.3408999999999999E-2</v>
      </c>
      <c r="G2109" s="26" cm="1">
        <f t="array" aca="1" ref="G2109" ca="1">_FV(A2109,"Change")</f>
        <v>0.31069999999999998</v>
      </c>
      <c r="H2109" s="23" cm="1">
        <f t="array" aca="1" ref="H2109" ca="1">_FV(A2109,"Open")</f>
        <v>23.45</v>
      </c>
      <c r="I2109" s="23" cm="1">
        <f t="array" aca="1" ref="I2109" ca="1">_FV(A2109,"Low")</f>
        <v>23.45</v>
      </c>
      <c r="J2109" s="23" cm="1">
        <f t="array" aca="1" ref="J2109" ca="1">_FV(A2109,"High")</f>
        <v>23.6</v>
      </c>
      <c r="K2109" s="23" cm="1">
        <f t="array" aca="1" ref="K2109" ca="1">_FV(A2109,"Previous close",TRUE)</f>
        <v>23.170200000000001</v>
      </c>
      <c r="L2109" s="26"/>
      <c r="M2109" s="23" cm="1">
        <f t="array" aca="1" ref="M2109" ca="1">_FV(A2109,"52 week low",TRUE)</f>
        <v>18.9711</v>
      </c>
      <c r="N2109" s="23" cm="1">
        <f t="array" aca="1" ref="N2109" ca="1">_FV(A2109,"52 week high",TRUE)</f>
        <v>23.67</v>
      </c>
      <c r="O2109" s="8" cm="1">
        <f t="array" aca="1" ref="O2109" ca="1">_FV(A2109,"Volume")</f>
        <v>3266</v>
      </c>
      <c r="P2109" s="7" cm="1">
        <f t="array" aca="1" ref="P2109" ca="1">_FV(A2109,"Volume average",TRUE)</f>
        <v>4650</v>
      </c>
      <c r="Q2109" t="s">
        <v>844</v>
      </c>
      <c r="S2109" t="s">
        <v>3356</v>
      </c>
      <c r="T2109" s="25" cm="1">
        <f t="array" aca="1" ref="T2109" ca="1">_FV(A2109,"Expense ratio",TRUE)</f>
        <v>4.8999999999999998E-3</v>
      </c>
      <c r="U2109" s="24" cm="1">
        <f t="array" aca="1" ref="U2109" ca="1">_FV(A2109,"Market cap",TRUE)</f>
        <v>84222886.799999997</v>
      </c>
      <c r="V2109" s="4">
        <v>84222888</v>
      </c>
      <c r="W2109" s="4">
        <v>84222888</v>
      </c>
      <c r="Y2109" t="s">
        <v>5829</v>
      </c>
      <c r="Z2109" s="5">
        <v>23.24</v>
      </c>
      <c r="AA2109" s="5">
        <v>12.688655000000001</v>
      </c>
      <c r="AB2109" s="5">
        <v>6.8999999999999999E-3</v>
      </c>
      <c r="AC2109" s="4">
        <v>10795</v>
      </c>
      <c r="AE2109" s="5">
        <v>12.959382328950131</v>
      </c>
      <c r="AF2109" s="5">
        <v>10.741864103823501</v>
      </c>
      <c r="AH2109" s="16"/>
      <c r="AI2109" s="4">
        <v>10795</v>
      </c>
      <c r="AJ2109" s="5">
        <v>250173.04550000001</v>
      </c>
      <c r="AL2109" s="5">
        <v>23.38</v>
      </c>
      <c r="AM2109" s="5">
        <v>18.97</v>
      </c>
      <c r="AN2109" t="s">
        <v>47</v>
      </c>
      <c r="AO2109" t="str" cm="1">
        <f t="array" aca="1" ref="AO2109" ca="1">_FV(A2109,"Currency")</f>
        <v>USD</v>
      </c>
      <c r="AP2109" t="str" cm="1">
        <f t="array" aca="1" ref="AP2109" ca="1">_FV(A2109,"Exchange")</f>
        <v>NYSE Arca</v>
      </c>
      <c r="AQ2109" s="6" t="str" cm="1">
        <f t="array" aca="1" ref="AQ2109" ca="1">_FV(A2109,"Exchange abbreviation",TRUE)</f>
        <v>ARCX</v>
      </c>
      <c r="AR2109" t="str" cm="1">
        <f t="array" aca="1" ref="AR2109" ca="1">_FV(A2109,"Instrument type",TRUE)</f>
        <v>ETF</v>
      </c>
    </row>
    <row r="2110" spans="1:44" ht="18.75" customHeight="1" x14ac:dyDescent="0.25">
      <c r="A2110" t="e" vm="2123">
        <v>#VALUE!</v>
      </c>
      <c r="B2110" t="s">
        <v>5830</v>
      </c>
      <c r="C2110" t="s">
        <v>5831</v>
      </c>
      <c r="D2110" s="31" cm="1">
        <f t="array" aca="1" ref="D2110" ca="1">_FV(A2110,"Last trade time",TRUE)</f>
        <v>45824.84027780078</v>
      </c>
      <c r="E2110" s="23" cm="1">
        <f t="array" aca="1" ref="E2110" ca="1">_FV(A2110,"Price")</f>
        <v>25.47</v>
      </c>
      <c r="F2110" s="27" cm="1">
        <f t="array" aca="1" ref="F2110" ca="1">_FV(A2110,"Change (%)",TRUE)</f>
        <v>-1.176E-3</v>
      </c>
      <c r="G2110" s="26" cm="1">
        <f t="array" aca="1" ref="G2110" ca="1">_FV(A2110,"Change")</f>
        <v>-0.03</v>
      </c>
      <c r="H2110" s="23" cm="1">
        <f t="array" aca="1" ref="H2110" ca="1">_FV(A2110,"Open")</f>
        <v>25.41</v>
      </c>
      <c r="I2110" s="23" cm="1">
        <f t="array" aca="1" ref="I2110" ca="1">_FV(A2110,"Low")</f>
        <v>25.38</v>
      </c>
      <c r="J2110" s="23" cm="1">
        <f t="array" aca="1" ref="J2110" ca="1">_FV(A2110,"High")</f>
        <v>25.4999</v>
      </c>
      <c r="K2110" s="23" cm="1">
        <f t="array" aca="1" ref="K2110" ca="1">_FV(A2110,"Previous close",TRUE)</f>
        <v>25.5</v>
      </c>
      <c r="L2110" s="26"/>
      <c r="M2110" s="23" cm="1">
        <f t="array" aca="1" ref="M2110" ca="1">_FV(A2110,"52 week low",TRUE)</f>
        <v>25.04</v>
      </c>
      <c r="N2110" s="23" cm="1">
        <f t="array" aca="1" ref="N2110" ca="1">_FV(A2110,"52 week high",TRUE)</f>
        <v>26.639900000000001</v>
      </c>
      <c r="O2110" s="8" cm="1">
        <f t="array" aca="1" ref="O2110" ca="1">_FV(A2110,"Volume")</f>
        <v>14688</v>
      </c>
      <c r="P2110" s="7" cm="1">
        <f t="array" aca="1" ref="P2110" ca="1">_FV(A2110,"Volume average",TRUE)</f>
        <v>26895</v>
      </c>
      <c r="Q2110" t="s">
        <v>4053</v>
      </c>
      <c r="R2110" t="s">
        <v>5832</v>
      </c>
      <c r="S2110" t="s">
        <v>5833</v>
      </c>
      <c r="T2110" s="25" cm="1">
        <f t="array" aca="1" ref="T2110" ca="1">_FV(A2110,"Expense ratio",TRUE)</f>
        <v>4.8999999999999998E-3</v>
      </c>
      <c r="U2110" s="24" cm="1">
        <f t="array" aca="1" ref="U2110" ca="1">_FV(A2110,"Market cap",TRUE)</f>
        <v>152904087.27000001</v>
      </c>
      <c r="V2110" s="4">
        <v>152904080</v>
      </c>
      <c r="W2110" s="4">
        <v>152904080</v>
      </c>
      <c r="Y2110" t="s">
        <v>1472</v>
      </c>
      <c r="Z2110" s="5">
        <v>25.37</v>
      </c>
      <c r="AA2110" s="20"/>
      <c r="AB2110" s="5">
        <v>4.9299999999999997E-2</v>
      </c>
      <c r="AC2110" s="4">
        <v>42160</v>
      </c>
      <c r="AE2110" s="5">
        <v>1.4967399499878691</v>
      </c>
      <c r="AF2110" s="5">
        <v>5.1183099791222153</v>
      </c>
      <c r="AI2110" s="4">
        <v>42160</v>
      </c>
      <c r="AJ2110" s="5">
        <v>1069177.6000000001</v>
      </c>
      <c r="AL2110" s="5">
        <v>26.64</v>
      </c>
      <c r="AM2110" s="5">
        <v>24.96</v>
      </c>
      <c r="AN2110" t="s">
        <v>90</v>
      </c>
      <c r="AO2110" t="str" cm="1">
        <f t="array" aca="1" ref="AO2110" ca="1">_FV(A2110,"Currency")</f>
        <v>USD</v>
      </c>
      <c r="AP2110" t="str" cm="1">
        <f t="array" aca="1" ref="AP2110" ca="1">_FV(A2110,"Exchange")</f>
        <v>NYSE Arca</v>
      </c>
      <c r="AQ2110" s="6" t="str" cm="1">
        <f t="array" aca="1" ref="AQ2110" ca="1">_FV(A2110,"Exchange abbreviation",TRUE)</f>
        <v>ARCX</v>
      </c>
      <c r="AR2110" t="str" cm="1">
        <f t="array" aca="1" ref="AR2110" ca="1">_FV(A2110,"Instrument type",TRUE)</f>
        <v>ETF</v>
      </c>
    </row>
    <row r="2111" spans="1:44" ht="18.75" customHeight="1" x14ac:dyDescent="0.25">
      <c r="A2111" t="e" vm="2124">
        <v>#VALUE!</v>
      </c>
      <c r="B2111" t="s">
        <v>5834</v>
      </c>
      <c r="C2111" t="s">
        <v>5835</v>
      </c>
      <c r="D2111" s="31" cm="1">
        <f t="array" aca="1" ref="D2111" ca="1">_FV(A2111,"Last trade time",TRUE)</f>
        <v>45824.840332303123</v>
      </c>
      <c r="E2111" s="23" cm="1">
        <f t="array" aca="1" ref="E2111" ca="1">_FV(A2111,"Price")</f>
        <v>57.249200000000002</v>
      </c>
      <c r="F2111" s="27" cm="1">
        <f t="array" aca="1" ref="F2111" ca="1">_FV(A2111,"Change (%)",TRUE)</f>
        <v>1.0021E-2</v>
      </c>
      <c r="G2111" s="26" cm="1">
        <f t="array" aca="1" ref="G2111" ca="1">_FV(A2111,"Change")</f>
        <v>0.56799999999999995</v>
      </c>
      <c r="H2111" s="23" cm="1">
        <f t="array" aca="1" ref="H2111" ca="1">_FV(A2111,"Open")</f>
        <v>57.249200000000002</v>
      </c>
      <c r="I2111" s="23" cm="1">
        <f t="array" aca="1" ref="I2111" ca="1">_FV(A2111,"Low")</f>
        <v>57.249200000000002</v>
      </c>
      <c r="J2111" s="23" cm="1">
        <f t="array" aca="1" ref="J2111" ca="1">_FV(A2111,"High")</f>
        <v>57.249200000000002</v>
      </c>
      <c r="K2111" s="23" cm="1">
        <f t="array" aca="1" ref="K2111" ca="1">_FV(A2111,"Previous close",TRUE)</f>
        <v>56.681199999999997</v>
      </c>
      <c r="L2111" s="26"/>
      <c r="M2111" s="23" cm="1">
        <f t="array" aca="1" ref="M2111" ca="1">_FV(A2111,"52 week low",TRUE)</f>
        <v>47.985900000000001</v>
      </c>
      <c r="N2111" s="23" cm="1">
        <f t="array" aca="1" ref="N2111" ca="1">_FV(A2111,"52 week high",TRUE)</f>
        <v>62.698500000000003</v>
      </c>
      <c r="O2111" s="8" cm="1">
        <f t="array" aca="1" ref="O2111" ca="1">_FV(A2111,"Volume")</f>
        <v>412</v>
      </c>
      <c r="P2111" s="7" cm="1">
        <f t="array" aca="1" ref="P2111" ca="1">_FV(A2111,"Volume average",TRUE)</f>
        <v>438</v>
      </c>
      <c r="Q2111" t="s">
        <v>119</v>
      </c>
      <c r="T2111" s="25" cm="1">
        <f t="array" aca="1" ref="T2111" ca="1">_FV(A2111,"Expense ratio",TRUE)</f>
        <v>4.8999999999999998E-3</v>
      </c>
      <c r="U2111" s="24" cm="1">
        <f t="array" aca="1" ref="U2111" ca="1">_FV(A2111,"Market cap",TRUE)</f>
        <v>13744520.48</v>
      </c>
      <c r="V2111" s="16"/>
      <c r="W2111" s="16"/>
      <c r="Z2111" s="18"/>
      <c r="AA2111" s="20"/>
      <c r="AB2111" s="20"/>
      <c r="AC2111" s="21">
        <v>415</v>
      </c>
      <c r="AE2111" s="18"/>
      <c r="AF2111" s="20"/>
      <c r="AI2111" s="21"/>
      <c r="AJ2111" s="18"/>
      <c r="AL2111" s="18"/>
      <c r="AM2111" s="18"/>
      <c r="AN2111" t="s">
        <v>73</v>
      </c>
      <c r="AO2111" t="str" cm="1">
        <f t="array" aca="1" ref="AO2111" ca="1">_FV(A2111,"Currency")</f>
        <v>USD</v>
      </c>
      <c r="AP2111" t="str" cm="1">
        <f t="array" aca="1" ref="AP2111" ca="1">_FV(A2111,"Exchange")</f>
        <v>CBOE BZX Exchange</v>
      </c>
      <c r="AQ2111" s="6" t="str" cm="1">
        <f t="array" aca="1" ref="AQ2111" ca="1">_FV(A2111,"Exchange abbreviation",TRUE)</f>
        <v>BATS</v>
      </c>
      <c r="AR2111" t="str" cm="1">
        <f t="array" aca="1" ref="AR2111" ca="1">_FV(A2111,"Instrument type",TRUE)</f>
        <v>ETF</v>
      </c>
    </row>
    <row r="2112" spans="1:44" ht="18.75" customHeight="1" x14ac:dyDescent="0.25">
      <c r="A2112" t="e" vm="2125">
        <v>#VALUE!</v>
      </c>
      <c r="B2112" t="s">
        <v>5836</v>
      </c>
      <c r="C2112" t="s">
        <v>5837</v>
      </c>
      <c r="D2112" s="31" cm="1">
        <f t="array" aca="1" ref="D2112" ca="1">_FV(A2112,"Last trade time",TRUE)</f>
        <v>45824.84027780078</v>
      </c>
      <c r="E2112" s="23" cm="1">
        <f t="array" aca="1" ref="E2112" ca="1">_FV(A2112,"Price")</f>
        <v>37.918399999999998</v>
      </c>
      <c r="F2112" s="27" cm="1">
        <f t="array" aca="1" ref="F2112" ca="1">_FV(A2112,"Change (%)",TRUE)</f>
        <v>1.2832E-2</v>
      </c>
      <c r="G2112" s="26" cm="1">
        <f t="array" aca="1" ref="G2112" ca="1">_FV(A2112,"Change")</f>
        <v>0.48039999999999999</v>
      </c>
      <c r="H2112" s="23" cm="1">
        <f t="array" aca="1" ref="H2112" ca="1">_FV(A2112,"Open")</f>
        <v>38.074599999999997</v>
      </c>
      <c r="I2112" s="23" cm="1">
        <f t="array" aca="1" ref="I2112" ca="1">_FV(A2112,"Low")</f>
        <v>37.918399999999998</v>
      </c>
      <c r="J2112" s="23" cm="1">
        <f t="array" aca="1" ref="J2112" ca="1">_FV(A2112,"High")</f>
        <v>38.074599999999997</v>
      </c>
      <c r="K2112" s="23" cm="1">
        <f t="array" aca="1" ref="K2112" ca="1">_FV(A2112,"Previous close",TRUE)</f>
        <v>37.438000000000002</v>
      </c>
      <c r="L2112" s="26"/>
      <c r="M2112" s="23" cm="1">
        <f t="array" aca="1" ref="M2112" ca="1">_FV(A2112,"52 week low",TRUE)</f>
        <v>31.05</v>
      </c>
      <c r="N2112" s="23" cm="1">
        <f t="array" aca="1" ref="N2112" ca="1">_FV(A2112,"52 week high",TRUE)</f>
        <v>39.315800000000003</v>
      </c>
      <c r="O2112" s="8" cm="1">
        <f t="array" aca="1" ref="O2112" ca="1">_FV(A2112,"Volume")</f>
        <v>1317</v>
      </c>
      <c r="P2112" s="7" cm="1">
        <f t="array" aca="1" ref="P2112" ca="1">_FV(A2112,"Volume average",TRUE)</f>
        <v>3098</v>
      </c>
      <c r="Q2112" t="s">
        <v>3037</v>
      </c>
      <c r="S2112" t="s">
        <v>2067</v>
      </c>
      <c r="T2112" s="25" cm="1">
        <f t="array" aca="1" ref="T2112" ca="1">_FV(A2112,"Expense ratio",TRUE)</f>
        <v>4.8999999999999998E-3</v>
      </c>
      <c r="U2112" s="24" cm="1">
        <f t="array" aca="1" ref="U2112" ca="1">_FV(A2112,"Market cap",TRUE)</f>
        <v>41220100.25</v>
      </c>
      <c r="V2112" s="4">
        <v>41220100</v>
      </c>
      <c r="W2112" s="4">
        <v>41220100</v>
      </c>
      <c r="Y2112" t="s">
        <v>5838</v>
      </c>
      <c r="Z2112" s="5">
        <v>38.232660000000003</v>
      </c>
      <c r="AA2112" s="5">
        <v>11.738592000000001</v>
      </c>
      <c r="AB2112" s="5">
        <v>5.6799996999999998E-2</v>
      </c>
      <c r="AC2112" s="4">
        <v>4503</v>
      </c>
      <c r="AE2112" s="5">
        <v>7.8599696397452457</v>
      </c>
      <c r="AF2112" s="5">
        <v>8.836910662574148</v>
      </c>
      <c r="AI2112" s="4">
        <v>4503</v>
      </c>
      <c r="AJ2112" s="5">
        <v>171966.8682</v>
      </c>
      <c r="AL2112" s="5">
        <v>39.32</v>
      </c>
      <c r="AM2112" s="5">
        <v>31.05</v>
      </c>
      <c r="AN2112" t="s">
        <v>47</v>
      </c>
      <c r="AO2112" t="str" cm="1">
        <f t="array" aca="1" ref="AO2112" ca="1">_FV(A2112,"Currency")</f>
        <v>USD</v>
      </c>
      <c r="AP2112" t="str" cm="1">
        <f t="array" aca="1" ref="AP2112" ca="1">_FV(A2112,"Exchange")</f>
        <v>NYSE Arca</v>
      </c>
      <c r="AQ2112" s="6" t="str" cm="1">
        <f t="array" aca="1" ref="AQ2112" ca="1">_FV(A2112,"Exchange abbreviation",TRUE)</f>
        <v>ARCX</v>
      </c>
      <c r="AR2112" t="str" cm="1">
        <f t="array" aca="1" ref="AR2112" ca="1">_FV(A2112,"Instrument type",TRUE)</f>
        <v>ETF</v>
      </c>
    </row>
    <row r="2113" spans="1:44" ht="18.75" customHeight="1" x14ac:dyDescent="0.25">
      <c r="A2113" t="e" vm="2126">
        <v>#VALUE!</v>
      </c>
      <c r="B2113" t="s">
        <v>5839</v>
      </c>
      <c r="C2113" t="s">
        <v>5840</v>
      </c>
      <c r="D2113" s="31" cm="1">
        <f t="array" aca="1" ref="D2113" ca="1">_FV(A2113,"Last trade time",TRUE)</f>
        <v>45824.843750265623</v>
      </c>
      <c r="E2113" s="23" cm="1">
        <f t="array" aca="1" ref="E2113" ca="1">_FV(A2113,"Price")</f>
        <v>8.5449999999999999</v>
      </c>
      <c r="F2113" s="27" cm="1">
        <f t="array" aca="1" ref="F2113" ca="1">_FV(A2113,"Change (%)",TRUE)</f>
        <v>-2.9170000000000003E-3</v>
      </c>
      <c r="G2113" s="26" cm="1">
        <f t="array" aca="1" ref="G2113" ca="1">_FV(A2113,"Change")</f>
        <v>-2.5000000000000001E-2</v>
      </c>
      <c r="H2113" s="23" cm="1">
        <f t="array" aca="1" ref="H2113" ca="1">_FV(A2113,"Open")</f>
        <v>8.56</v>
      </c>
      <c r="I2113" s="23" cm="1">
        <f t="array" aca="1" ref="I2113" ca="1">_FV(A2113,"Low")</f>
        <v>8.5399999999999991</v>
      </c>
      <c r="J2113" s="23" cm="1">
        <f t="array" aca="1" ref="J2113" ca="1">_FV(A2113,"High")</f>
        <v>8.5746000000000002</v>
      </c>
      <c r="K2113" s="23" cm="1">
        <f t="array" aca="1" ref="K2113" ca="1">_FV(A2113,"Previous close",TRUE)</f>
        <v>8.57</v>
      </c>
      <c r="L2113" s="26"/>
      <c r="M2113" s="23" cm="1">
        <f t="array" aca="1" ref="M2113" ca="1">_FV(A2113,"52 week low",TRUE)</f>
        <v>8.36</v>
      </c>
      <c r="N2113" s="23" cm="1">
        <f t="array" aca="1" ref="N2113" ca="1">_FV(A2113,"52 week high",TRUE)</f>
        <v>9.08</v>
      </c>
      <c r="O2113" s="8" cm="1">
        <f t="array" aca="1" ref="O2113" ca="1">_FV(A2113,"Volume")</f>
        <v>38853</v>
      </c>
      <c r="P2113" s="7" cm="1">
        <f t="array" aca="1" ref="P2113" ca="1">_FV(A2113,"Volume average",TRUE)</f>
        <v>58787</v>
      </c>
      <c r="Q2113" t="s">
        <v>416</v>
      </c>
      <c r="S2113" t="s">
        <v>2800</v>
      </c>
      <c r="T2113" s="25" cm="1">
        <f t="array" aca="1" ref="T2113" ca="1">_FV(A2113,"Expense ratio",TRUE)</f>
        <v>4.8999999999999998E-3</v>
      </c>
      <c r="U2113" s="24" cm="1">
        <f t="array" aca="1" ref="U2113" ca="1">_FV(A2113,"Market cap",TRUE)</f>
        <v>176793365.44</v>
      </c>
      <c r="V2113" s="4">
        <v>176793360</v>
      </c>
      <c r="W2113" s="4">
        <v>176793360</v>
      </c>
      <c r="Y2113" t="s">
        <v>5841</v>
      </c>
      <c r="Z2113" s="5">
        <v>8.4966000000000008</v>
      </c>
      <c r="AA2113" s="20"/>
      <c r="AB2113" s="5">
        <v>5.11E-2</v>
      </c>
      <c r="AC2113" s="4">
        <v>65571</v>
      </c>
      <c r="AE2113" s="5">
        <v>1.682695406633417</v>
      </c>
      <c r="AF2113" s="5">
        <v>4.9272593558288058</v>
      </c>
      <c r="AI2113" s="4">
        <v>65571</v>
      </c>
      <c r="AJ2113" s="5">
        <v>558337.06500000006</v>
      </c>
      <c r="AL2113" s="5">
        <v>9.08</v>
      </c>
      <c r="AM2113" s="5">
        <v>8.36</v>
      </c>
      <c r="AN2113" t="s">
        <v>47</v>
      </c>
      <c r="AO2113" t="str" cm="1">
        <f t="array" aca="1" ref="AO2113" ca="1">_FV(A2113,"Currency")</f>
        <v>USD</v>
      </c>
      <c r="AP2113" t="str" cm="1">
        <f t="array" aca="1" ref="AP2113" ca="1">_FV(A2113,"Exchange")</f>
        <v>Nasdaq Stock Market</v>
      </c>
      <c r="AQ2113" s="6" t="str" cm="1">
        <f t="array" aca="1" ref="AQ2113" ca="1">_FV(A2113,"Exchange abbreviation",TRUE)</f>
        <v>XNAS</v>
      </c>
      <c r="AR2113" t="str" cm="1">
        <f t="array" aca="1" ref="AR2113" ca="1">_FV(A2113,"Instrument type",TRUE)</f>
        <v>ETF</v>
      </c>
    </row>
    <row r="2114" spans="1:44" ht="18.75" customHeight="1" x14ac:dyDescent="0.25">
      <c r="A2114" t="e" vm="2127">
        <v>#VALUE!</v>
      </c>
      <c r="B2114" t="s">
        <v>5842</v>
      </c>
      <c r="C2114" t="s">
        <v>5843</v>
      </c>
      <c r="D2114" s="31" cm="1">
        <f t="array" aca="1" ref="D2114" ca="1">_FV(A2114,"Last trade time",TRUE)</f>
        <v>45824.84027780078</v>
      </c>
      <c r="E2114" s="23" cm="1">
        <f t="array" aca="1" ref="E2114" ca="1">_FV(A2114,"Price")</f>
        <v>52.12</v>
      </c>
      <c r="F2114" s="27" cm="1">
        <f t="array" aca="1" ref="F2114" ca="1">_FV(A2114,"Change (%)",TRUE)</f>
        <v>-2.1100000000000001E-4</v>
      </c>
      <c r="G2114" s="26" cm="1">
        <f t="array" aca="1" ref="G2114" ca="1">_FV(A2114,"Change")</f>
        <v>-1.0999999999999999E-2</v>
      </c>
      <c r="H2114" s="23" cm="1">
        <f t="array" aca="1" ref="H2114" ca="1">_FV(A2114,"Open")</f>
        <v>52.13</v>
      </c>
      <c r="I2114" s="23" cm="1">
        <f t="array" aca="1" ref="I2114" ca="1">_FV(A2114,"Low")</f>
        <v>52.12</v>
      </c>
      <c r="J2114" s="23" cm="1">
        <f t="array" aca="1" ref="J2114" ca="1">_FV(A2114,"High")</f>
        <v>52.174999999999997</v>
      </c>
      <c r="K2114" s="23" cm="1">
        <f t="array" aca="1" ref="K2114" ca="1">_FV(A2114,"Previous close",TRUE)</f>
        <v>52.131</v>
      </c>
      <c r="L2114" s="26"/>
      <c r="M2114" s="23" cm="1">
        <f t="array" aca="1" ref="M2114" ca="1">_FV(A2114,"52 week low",TRUE)</f>
        <v>51.05</v>
      </c>
      <c r="N2114" s="23" cm="1">
        <f t="array" aca="1" ref="N2114" ca="1">_FV(A2114,"52 week high",TRUE)</f>
        <v>53.06</v>
      </c>
      <c r="O2114" s="8" cm="1">
        <f t="array" aca="1" ref="O2114" ca="1">_FV(A2114,"Volume")</f>
        <v>79310</v>
      </c>
      <c r="P2114" s="7" cm="1">
        <f t="array" aca="1" ref="P2114" ca="1">_FV(A2114,"Volume average",TRUE)</f>
        <v>129218</v>
      </c>
      <c r="Q2114" t="s">
        <v>2519</v>
      </c>
      <c r="S2114" t="s">
        <v>4145</v>
      </c>
      <c r="T2114" s="25" cm="1">
        <f t="array" aca="1" ref="T2114" ca="1">_FV(A2114,"Expense ratio",TRUE)</f>
        <v>4.8999999999999998E-3</v>
      </c>
      <c r="U2114" s="24" cm="1">
        <f t="array" aca="1" ref="U2114" ca="1">_FV(A2114,"Market cap",TRUE)</f>
        <v>797538232.09000003</v>
      </c>
      <c r="V2114" s="4">
        <v>797538240</v>
      </c>
      <c r="W2114" s="4">
        <v>797538240</v>
      </c>
      <c r="Y2114" t="s">
        <v>1747</v>
      </c>
      <c r="Z2114" s="5">
        <v>51.79</v>
      </c>
      <c r="AA2114" s="20"/>
      <c r="AB2114" s="5">
        <v>6.4699999999999994E-2</v>
      </c>
      <c r="AC2114" s="4">
        <v>154957</v>
      </c>
      <c r="AE2114" s="5">
        <v>2.5820534129616051</v>
      </c>
      <c r="AF2114" s="5">
        <v>7.2855971174468737</v>
      </c>
      <c r="AI2114" s="4">
        <v>154957</v>
      </c>
      <c r="AJ2114" s="5">
        <v>8046917.0099999998</v>
      </c>
      <c r="AL2114" s="5">
        <v>53.06</v>
      </c>
      <c r="AM2114" s="5">
        <v>51.05</v>
      </c>
      <c r="AN2114" t="s">
        <v>90</v>
      </c>
      <c r="AO2114" t="str" cm="1">
        <f t="array" aca="1" ref="AO2114" ca="1">_FV(A2114,"Currency")</f>
        <v>USD</v>
      </c>
      <c r="AP2114" t="str" cm="1">
        <f t="array" aca="1" ref="AP2114" ca="1">_FV(A2114,"Exchange")</f>
        <v>NYSE Arca</v>
      </c>
      <c r="AQ2114" s="6" t="str" cm="1">
        <f t="array" aca="1" ref="AQ2114" ca="1">_FV(A2114,"Exchange abbreviation",TRUE)</f>
        <v>ARCX</v>
      </c>
      <c r="AR2114" t="str" cm="1">
        <f t="array" aca="1" ref="AR2114" ca="1">_FV(A2114,"Instrument type",TRUE)</f>
        <v>ETF</v>
      </c>
    </row>
    <row r="2115" spans="1:44" ht="18.75" customHeight="1" x14ac:dyDescent="0.25">
      <c r="A2115" t="e" vm="2128">
        <v>#VALUE!</v>
      </c>
      <c r="B2115" t="s">
        <v>5844</v>
      </c>
      <c r="C2115" t="s">
        <v>5845</v>
      </c>
      <c r="D2115" s="31" cm="1">
        <f t="array" aca="1" ref="D2115" ca="1">_FV(A2115,"Last trade time",TRUE)</f>
        <v>45824.840277777781</v>
      </c>
      <c r="E2115" s="23" cm="1">
        <f t="array" aca="1" ref="E2115" ca="1">_FV(A2115,"Price")</f>
        <v>23.87</v>
      </c>
      <c r="F2115" s="27" cm="1">
        <f t="array" aca="1" ref="F2115" ca="1">_FV(A2115,"Change (%)",TRUE)</f>
        <v>1.2570000000000002E-5</v>
      </c>
      <c r="G2115" s="26" cm="1">
        <f t="array" aca="1" ref="G2115" ca="1">_FV(A2115,"Change")</f>
        <v>2.9999999999999997E-4</v>
      </c>
      <c r="H2115" s="23" cm="1">
        <f t="array" aca="1" ref="H2115" ca="1">_FV(A2115,"Open")</f>
        <v>23.89</v>
      </c>
      <c r="I2115" s="23" cm="1">
        <f t="array" aca="1" ref="I2115" ca="1">_FV(A2115,"Low")</f>
        <v>23.85</v>
      </c>
      <c r="J2115" s="23" cm="1">
        <f t="array" aca="1" ref="J2115" ca="1">_FV(A2115,"High")</f>
        <v>23.914999999999999</v>
      </c>
      <c r="K2115" s="23" cm="1">
        <f t="array" aca="1" ref="K2115" ca="1">_FV(A2115,"Previous close",TRUE)</f>
        <v>23.869700000000002</v>
      </c>
      <c r="L2115" s="26"/>
      <c r="M2115" s="23" cm="1">
        <f t="array" aca="1" ref="M2115" ca="1">_FV(A2115,"52 week low",TRUE)</f>
        <v>23.17</v>
      </c>
      <c r="N2115" s="23" cm="1">
        <f t="array" aca="1" ref="N2115" ca="1">_FV(A2115,"52 week high",TRUE)</f>
        <v>25.08</v>
      </c>
      <c r="O2115" s="8" cm="1">
        <f t="array" aca="1" ref="O2115" ca="1">_FV(A2115,"Volume")</f>
        <v>2519</v>
      </c>
      <c r="P2115" s="7" cm="1">
        <f t="array" aca="1" ref="P2115" ca="1">_FV(A2115,"Volume average",TRUE)</f>
        <v>12023</v>
      </c>
      <c r="Q2115" t="s">
        <v>375</v>
      </c>
      <c r="S2115" t="s">
        <v>2473</v>
      </c>
      <c r="T2115" s="25" cm="1">
        <f t="array" aca="1" ref="T2115" ca="1">_FV(A2115,"Expense ratio",TRUE)</f>
        <v>4.8999999999999998E-3</v>
      </c>
      <c r="U2115" s="24" cm="1">
        <f t="array" aca="1" ref="U2115" ca="1">_FV(A2115,"Market cap",TRUE)</f>
        <v>8320551.71</v>
      </c>
      <c r="V2115" s="4">
        <v>8320551</v>
      </c>
      <c r="W2115" s="4">
        <v>8320551</v>
      </c>
      <c r="Y2115" t="s">
        <v>643</v>
      </c>
      <c r="Z2115" s="5">
        <v>23.71</v>
      </c>
      <c r="AA2115" s="20"/>
      <c r="AB2115" s="20"/>
      <c r="AC2115" s="4">
        <v>7530</v>
      </c>
      <c r="AE2115" s="5">
        <v>-3.6314326088435989</v>
      </c>
      <c r="AF2115" s="20"/>
      <c r="AI2115" s="4">
        <v>7530</v>
      </c>
      <c r="AJ2115" s="5">
        <v>178348.05</v>
      </c>
      <c r="AL2115" s="5">
        <v>25.08</v>
      </c>
      <c r="AM2115" s="5">
        <v>23.17</v>
      </c>
      <c r="AN2115" t="s">
        <v>47</v>
      </c>
      <c r="AO2115" t="str" cm="1">
        <f t="array" aca="1" ref="AO2115" ca="1">_FV(A2115,"Currency")</f>
        <v>USD</v>
      </c>
      <c r="AP2115" t="str" cm="1">
        <f t="array" aca="1" ref="AP2115" ca="1">_FV(A2115,"Exchange")</f>
        <v>NYSE Arca</v>
      </c>
      <c r="AQ2115" s="6" t="str" cm="1">
        <f t="array" aca="1" ref="AQ2115" ca="1">_FV(A2115,"Exchange abbreviation",TRUE)</f>
        <v>ARCX</v>
      </c>
      <c r="AR2115" t="str" cm="1">
        <f t="array" aca="1" ref="AR2115" ca="1">_FV(A2115,"Instrument type",TRUE)</f>
        <v>ETF</v>
      </c>
    </row>
    <row r="2116" spans="1:44" ht="18.75" customHeight="1" x14ac:dyDescent="0.25">
      <c r="A2116" t="e" vm="2129">
        <v>#VALUE!</v>
      </c>
      <c r="B2116" t="s">
        <v>5846</v>
      </c>
      <c r="C2116" t="s">
        <v>5847</v>
      </c>
      <c r="D2116" s="31" cm="1">
        <f t="array" aca="1" ref="D2116" ca="1">_FV(A2116,"Last trade time",TRUE)</f>
        <v>45824.935279073441</v>
      </c>
      <c r="E2116" s="23" cm="1">
        <f t="array" aca="1" ref="E2116" ca="1">_FV(A2116,"Price")</f>
        <v>73.64</v>
      </c>
      <c r="F2116" s="27" cm="1">
        <f t="array" aca="1" ref="F2116" ca="1">_FV(A2116,"Change (%)",TRUE)</f>
        <v>2.4499999999999999E-3</v>
      </c>
      <c r="G2116" s="26" cm="1">
        <f t="array" aca="1" ref="G2116" ca="1">_FV(A2116,"Change")</f>
        <v>0.18</v>
      </c>
      <c r="H2116" s="23" cm="1">
        <f t="array" aca="1" ref="H2116" ca="1">_FV(A2116,"Open")</f>
        <v>74.09</v>
      </c>
      <c r="I2116" s="23" cm="1">
        <f t="array" aca="1" ref="I2116" ca="1">_FV(A2116,"Low")</f>
        <v>73.511099999999999</v>
      </c>
      <c r="J2116" s="23" cm="1">
        <f t="array" aca="1" ref="J2116" ca="1">_FV(A2116,"High")</f>
        <v>74.569999999999993</v>
      </c>
      <c r="K2116" s="23" cm="1">
        <f t="array" aca="1" ref="K2116" ca="1">_FV(A2116,"Previous close",TRUE)</f>
        <v>73.459999999999994</v>
      </c>
      <c r="L2116" s="26"/>
      <c r="M2116" s="23" cm="1">
        <f t="array" aca="1" ref="M2116" ca="1">_FV(A2116,"52 week low",TRUE)</f>
        <v>51.210099999999997</v>
      </c>
      <c r="N2116" s="23" cm="1">
        <f t="array" aca="1" ref="N2116" ca="1">_FV(A2116,"52 week high",TRUE)</f>
        <v>75.180000000000007</v>
      </c>
      <c r="O2116" s="8" cm="1">
        <f t="array" aca="1" ref="O2116" ca="1">_FV(A2116,"Volume")</f>
        <v>260946</v>
      </c>
      <c r="P2116" s="7" cm="1">
        <f t="array" aca="1" ref="P2116" ca="1">_FV(A2116,"Volume average",TRUE)</f>
        <v>109105</v>
      </c>
      <c r="Q2116" t="s">
        <v>864</v>
      </c>
      <c r="T2116" s="25" cm="1">
        <f t="array" aca="1" ref="T2116" ca="1">_FV(A2116,"Expense ratio",TRUE)</f>
        <v>4.8999999999999998E-3</v>
      </c>
      <c r="U2116" s="24" cm="1">
        <f t="array" aca="1" ref="U2116" ca="1">_FV(A2116,"Market cap",TRUE)</f>
        <v>472212227.14999998</v>
      </c>
      <c r="V2116" s="16"/>
      <c r="W2116" s="16"/>
      <c r="Z2116" s="18"/>
      <c r="AA2116" s="20"/>
      <c r="AB2116" s="20"/>
      <c r="AC2116" s="21">
        <v>97816</v>
      </c>
      <c r="AE2116" s="18"/>
      <c r="AF2116" s="20"/>
      <c r="AI2116" s="21"/>
      <c r="AJ2116" s="18"/>
      <c r="AL2116" s="18"/>
      <c r="AM2116" s="18"/>
      <c r="AN2116" t="s">
        <v>73</v>
      </c>
      <c r="AO2116" t="str" cm="1">
        <f t="array" aca="1" ref="AO2116" ca="1">_FV(A2116,"Currency")</f>
        <v>USD</v>
      </c>
      <c r="AP2116" t="str" cm="1">
        <f t="array" aca="1" ref="AP2116" ca="1">_FV(A2116,"Exchange")</f>
        <v>NYSE Arca</v>
      </c>
      <c r="AQ2116" s="6" t="str" cm="1">
        <f t="array" aca="1" ref="AQ2116" ca="1">_FV(A2116,"Exchange abbreviation",TRUE)</f>
        <v>ARCX</v>
      </c>
      <c r="AR2116" t="str" cm="1">
        <f t="array" aca="1" ref="AR2116" ca="1">_FV(A2116,"Instrument type",TRUE)</f>
        <v>ETF</v>
      </c>
    </row>
    <row r="2117" spans="1:44" ht="18.75" customHeight="1" x14ac:dyDescent="0.25">
      <c r="A2117" t="e" vm="2130">
        <v>#VALUE!</v>
      </c>
      <c r="B2117" t="s">
        <v>5848</v>
      </c>
      <c r="C2117" t="s">
        <v>5849</v>
      </c>
      <c r="D2117" s="31" cm="1">
        <f t="array" aca="1" ref="D2117" ca="1">_FV(A2117,"Last trade time",TRUE)</f>
        <v>45824.917235821093</v>
      </c>
      <c r="E2117" s="23" cm="1">
        <f t="array" aca="1" ref="E2117" ca="1">_FV(A2117,"Price")</f>
        <v>79.52</v>
      </c>
      <c r="F2117" s="27" cm="1">
        <f t="array" aca="1" ref="F2117" ca="1">_FV(A2117,"Change (%)",TRUE)</f>
        <v>2.016E-3</v>
      </c>
      <c r="G2117" s="26" cm="1">
        <f t="array" aca="1" ref="G2117" ca="1">_FV(A2117,"Change")</f>
        <v>0.16</v>
      </c>
      <c r="H2117" s="23" cm="1">
        <f t="array" aca="1" ref="H2117" ca="1">_FV(A2117,"Open")</f>
        <v>79.52</v>
      </c>
      <c r="I2117" s="23" cm="1">
        <f t="array" aca="1" ref="I2117" ca="1">_FV(A2117,"Low")</f>
        <v>79.489999999999995</v>
      </c>
      <c r="J2117" s="23" cm="1">
        <f t="array" aca="1" ref="J2117" ca="1">_FV(A2117,"High")</f>
        <v>79.599999999999994</v>
      </c>
      <c r="K2117" s="23" cm="1">
        <f t="array" aca="1" ref="K2117" ca="1">_FV(A2117,"Previous close",TRUE)</f>
        <v>79.36</v>
      </c>
      <c r="L2117" s="26"/>
      <c r="M2117" s="23" cm="1">
        <f t="array" aca="1" ref="M2117" ca="1">_FV(A2117,"52 week low",TRUE)</f>
        <v>75.08</v>
      </c>
      <c r="N2117" s="23" cm="1">
        <f t="array" aca="1" ref="N2117" ca="1">_FV(A2117,"52 week high",TRUE)</f>
        <v>80.37</v>
      </c>
      <c r="O2117" s="8" cm="1">
        <f t="array" aca="1" ref="O2117" ca="1">_FV(A2117,"Volume")</f>
        <v>26013978</v>
      </c>
      <c r="P2117" s="7" cm="1">
        <f t="array" aca="1" ref="P2117" ca="1">_FV(A2117,"Volume average",TRUE)</f>
        <v>36771153</v>
      </c>
      <c r="Q2117" t="s">
        <v>827</v>
      </c>
      <c r="S2117" t="s">
        <v>2067</v>
      </c>
      <c r="T2117" s="25" cm="1">
        <f t="array" aca="1" ref="T2117" ca="1">_FV(A2117,"Expense ratio",TRUE)</f>
        <v>4.8999999999999998E-3</v>
      </c>
      <c r="U2117" s="24" cm="1">
        <f t="array" aca="1" ref="U2117" ca="1">_FV(A2117,"Market cap",TRUE)</f>
        <v>15944028210.17</v>
      </c>
      <c r="V2117" s="4">
        <v>15944028160</v>
      </c>
      <c r="W2117" s="4">
        <v>15944028160</v>
      </c>
      <c r="Y2117" t="s">
        <v>5850</v>
      </c>
      <c r="Z2117" s="5">
        <v>79.224270000000004</v>
      </c>
      <c r="AA2117" s="5">
        <v>10.909338999999999</v>
      </c>
      <c r="AB2117" s="5">
        <v>5.8299999999999998E-2</v>
      </c>
      <c r="AC2117" s="4">
        <v>53143065</v>
      </c>
      <c r="AE2117" s="5">
        <v>3.0693382442798178</v>
      </c>
      <c r="AF2117" s="5">
        <v>8.6239293375584225</v>
      </c>
      <c r="AH2117" s="17">
        <v>195600000</v>
      </c>
      <c r="AI2117" s="4">
        <v>53143065</v>
      </c>
      <c r="AJ2117" s="5">
        <v>4214245054.5</v>
      </c>
      <c r="AL2117" s="5">
        <v>80.37</v>
      </c>
      <c r="AM2117" s="5">
        <v>75.08</v>
      </c>
      <c r="AN2117" t="s">
        <v>82</v>
      </c>
      <c r="AO2117" t="str" cm="1">
        <f t="array" aca="1" ref="AO2117" ca="1">_FV(A2117,"Currency")</f>
        <v>USD</v>
      </c>
      <c r="AP2117" t="str" cm="1">
        <f t="array" aca="1" ref="AP2117" ca="1">_FV(A2117,"Exchange")</f>
        <v>NYSE Arca</v>
      </c>
      <c r="AQ2117" s="6" t="str" cm="1">
        <f t="array" aca="1" ref="AQ2117" ca="1">_FV(A2117,"Exchange abbreviation",TRUE)</f>
        <v>ARCX</v>
      </c>
      <c r="AR2117" t="str" cm="1">
        <f t="array" aca="1" ref="AR2117" ca="1">_FV(A2117,"Instrument type",TRUE)</f>
        <v>ETF</v>
      </c>
    </row>
    <row r="2118" spans="1:44" ht="18.75" customHeight="1" x14ac:dyDescent="0.25">
      <c r="A2118" t="e" vm="2131">
        <v>#VALUE!</v>
      </c>
      <c r="B2118" t="s">
        <v>5851</v>
      </c>
      <c r="C2118" t="s">
        <v>5852</v>
      </c>
      <c r="D2118" s="31" cm="1">
        <f t="array" aca="1" ref="D2118" ca="1">_FV(A2118,"Last trade time",TRUE)</f>
        <v>45824.912074270309</v>
      </c>
      <c r="E2118" s="23" cm="1">
        <f t="array" aca="1" ref="E2118" ca="1">_FV(A2118,"Price")</f>
        <v>55.21</v>
      </c>
      <c r="F2118" s="27" cm="1">
        <f t="array" aca="1" ref="F2118" ca="1">_FV(A2118,"Change (%)",TRUE)</f>
        <v>7.1140000000000005E-3</v>
      </c>
      <c r="G2118" s="26" cm="1">
        <f t="array" aca="1" ref="G2118" ca="1">_FV(A2118,"Change")</f>
        <v>0.39</v>
      </c>
      <c r="H2118" s="23" cm="1">
        <f t="array" aca="1" ref="H2118" ca="1">_FV(A2118,"Open")</f>
        <v>55.034999999999997</v>
      </c>
      <c r="I2118" s="23" cm="1">
        <f t="array" aca="1" ref="I2118" ca="1">_FV(A2118,"Low")</f>
        <v>54.95</v>
      </c>
      <c r="J2118" s="23" cm="1">
        <f t="array" aca="1" ref="J2118" ca="1">_FV(A2118,"High")</f>
        <v>55.314999999999998</v>
      </c>
      <c r="K2118" s="23" cm="1">
        <f t="array" aca="1" ref="K2118" ca="1">_FV(A2118,"Previous close",TRUE)</f>
        <v>54.82</v>
      </c>
      <c r="L2118" s="26"/>
      <c r="M2118" s="23" cm="1">
        <f t="array" aca="1" ref="M2118" ca="1">_FV(A2118,"52 week low",TRUE)</f>
        <v>46.64</v>
      </c>
      <c r="N2118" s="23" cm="1">
        <f t="array" aca="1" ref="N2118" ca="1">_FV(A2118,"52 week high",TRUE)</f>
        <v>61.92</v>
      </c>
      <c r="O2118" s="8" cm="1">
        <f t="array" aca="1" ref="O2118" ca="1">_FV(A2118,"Volume")</f>
        <v>2853097</v>
      </c>
      <c r="P2118" s="7" cm="1">
        <f t="array" aca="1" ref="P2118" ca="1">_FV(A2118,"Volume average",TRUE)</f>
        <v>2652177</v>
      </c>
      <c r="Q2118" t="s">
        <v>60</v>
      </c>
      <c r="S2118" t="s">
        <v>3079</v>
      </c>
      <c r="T2118" s="25" cm="1">
        <f t="array" aca="1" ref="T2118" ca="1">_FV(A2118,"Expense ratio",TRUE)</f>
        <v>4.8999999999999998E-3</v>
      </c>
      <c r="U2118" s="24" cm="1">
        <f t="array" aca="1" ref="U2118" ca="1">_FV(A2118,"Market cap",TRUE)</f>
        <v>21004460462.299999</v>
      </c>
      <c r="V2118" s="4">
        <v>21004460032</v>
      </c>
      <c r="W2118" s="4">
        <v>21004460032</v>
      </c>
      <c r="Y2118" t="s">
        <v>5853</v>
      </c>
      <c r="Z2118" s="5">
        <v>54.536099999999998</v>
      </c>
      <c r="AA2118" s="5">
        <v>14.912896999999999</v>
      </c>
      <c r="AB2118" s="5">
        <v>1.89E-2</v>
      </c>
      <c r="AC2118" s="4">
        <v>3018641</v>
      </c>
      <c r="AE2118" s="5">
        <v>-2.5909170545278188</v>
      </c>
      <c r="AF2118" s="5">
        <v>1.8084106710424259</v>
      </c>
      <c r="AI2118" s="4">
        <v>3018641</v>
      </c>
      <c r="AJ2118" s="5">
        <v>164515934.5</v>
      </c>
      <c r="AL2118" s="5">
        <v>61.92</v>
      </c>
      <c r="AM2118" s="5">
        <v>46.64</v>
      </c>
      <c r="AN2118" t="s">
        <v>82</v>
      </c>
      <c r="AO2118" t="str" cm="1">
        <f t="array" aca="1" ref="AO2118" ca="1">_FV(A2118,"Currency")</f>
        <v>USD</v>
      </c>
      <c r="AP2118" t="str" cm="1">
        <f t="array" aca="1" ref="AP2118" ca="1">_FV(A2118,"Exchange")</f>
        <v>CBOE BZX Exchange</v>
      </c>
      <c r="AQ2118" s="6" t="str" cm="1">
        <f t="array" aca="1" ref="AQ2118" ca="1">_FV(A2118,"Exchange abbreviation",TRUE)</f>
        <v>BATS</v>
      </c>
      <c r="AR2118" t="str" cm="1">
        <f t="array" aca="1" ref="AR2118" ca="1">_FV(A2118,"Instrument type",TRUE)</f>
        <v>ETF</v>
      </c>
    </row>
    <row r="2119" spans="1:44" ht="18.75" customHeight="1" x14ac:dyDescent="0.25">
      <c r="A2119" t="e" vm="2132">
        <v>#VALUE!</v>
      </c>
      <c r="B2119" t="s">
        <v>5854</v>
      </c>
      <c r="C2119" t="s">
        <v>5855</v>
      </c>
      <c r="D2119" s="31" cm="1">
        <f t="array" aca="1" ref="D2119" ca="1">_FV(A2119,"Last trade time",TRUE)</f>
        <v>45824.843750265623</v>
      </c>
      <c r="E2119" s="23" cm="1">
        <f t="array" aca="1" ref="E2119" ca="1">_FV(A2119,"Price")</f>
        <v>26.133700000000001</v>
      </c>
      <c r="F2119" s="27" cm="1">
        <f t="array" aca="1" ref="F2119" ca="1">_FV(A2119,"Change (%)",TRUE)</f>
        <v>1.2345999999999999E-2</v>
      </c>
      <c r="G2119" s="26" cm="1">
        <f t="array" aca="1" ref="G2119" ca="1">_FV(A2119,"Change")</f>
        <v>0.31869999999999998</v>
      </c>
      <c r="H2119" s="23" cm="1">
        <f t="array" aca="1" ref="H2119" ca="1">_FV(A2119,"Open")</f>
        <v>26.01</v>
      </c>
      <c r="I2119" s="23" cm="1">
        <f t="array" aca="1" ref="I2119" ca="1">_FV(A2119,"Low")</f>
        <v>25.93</v>
      </c>
      <c r="J2119" s="23" cm="1">
        <f t="array" aca="1" ref="J2119" ca="1">_FV(A2119,"High")</f>
        <v>26.1706</v>
      </c>
      <c r="K2119" s="23" cm="1">
        <f t="array" aca="1" ref="K2119" ca="1">_FV(A2119,"Previous close",TRUE)</f>
        <v>25.815000000000001</v>
      </c>
      <c r="L2119" s="26"/>
      <c r="M2119" s="23" cm="1">
        <f t="array" aca="1" ref="M2119" ca="1">_FV(A2119,"52 week low",TRUE)</f>
        <v>20.48</v>
      </c>
      <c r="N2119" s="23" cm="1">
        <f t="array" aca="1" ref="N2119" ca="1">_FV(A2119,"52 week high",TRUE)</f>
        <v>28.79</v>
      </c>
      <c r="O2119" s="8" cm="1">
        <f t="array" aca="1" ref="O2119" ca="1">_FV(A2119,"Volume")</f>
        <v>81481</v>
      </c>
      <c r="P2119" s="7" cm="1">
        <f t="array" aca="1" ref="P2119" ca="1">_FV(A2119,"Volume average",TRUE)</f>
        <v>76880</v>
      </c>
      <c r="Q2119" t="s">
        <v>383</v>
      </c>
      <c r="S2119" t="s">
        <v>3604</v>
      </c>
      <c r="T2119" s="25" cm="1">
        <f t="array" aca="1" ref="T2119" ca="1">_FV(A2119,"Expense ratio",TRUE)</f>
        <v>4.8999999999999998E-3</v>
      </c>
      <c r="U2119" s="24" cm="1">
        <f t="array" aca="1" ref="U2119" ca="1">_FV(A2119,"Market cap",TRUE)</f>
        <v>255074005.90000001</v>
      </c>
      <c r="V2119" s="4">
        <v>255074000</v>
      </c>
      <c r="W2119" s="4">
        <v>255074000</v>
      </c>
      <c r="Y2119" t="s">
        <v>3671</v>
      </c>
      <c r="Z2119" s="5">
        <v>25.93</v>
      </c>
      <c r="AA2119" s="5">
        <v>10.421766999999999</v>
      </c>
      <c r="AB2119" s="5">
        <v>1.4800000000000001E-2</v>
      </c>
      <c r="AC2119" s="4">
        <v>142519</v>
      </c>
      <c r="AE2119" s="5">
        <v>-2.5704434787666042</v>
      </c>
      <c r="AF2119" s="5">
        <v>0.2900945620712081</v>
      </c>
      <c r="AI2119" s="4">
        <v>142519</v>
      </c>
      <c r="AJ2119" s="5">
        <v>3697384.6688999999</v>
      </c>
      <c r="AL2119" s="5">
        <v>28.79</v>
      </c>
      <c r="AM2119" s="5">
        <v>20.48</v>
      </c>
      <c r="AN2119" t="s">
        <v>90</v>
      </c>
      <c r="AO2119" t="str" cm="1">
        <f t="array" aca="1" ref="AO2119" ca="1">_FV(A2119,"Currency")</f>
        <v>USD</v>
      </c>
      <c r="AP2119" t="str" cm="1">
        <f t="array" aca="1" ref="AP2119" ca="1">_FV(A2119,"Exchange")</f>
        <v>Nasdaq Stock Market</v>
      </c>
      <c r="AQ2119" s="6" t="str" cm="1">
        <f t="array" aca="1" ref="AQ2119" ca="1">_FV(A2119,"Exchange abbreviation",TRUE)</f>
        <v>XNAS</v>
      </c>
      <c r="AR2119" t="str" cm="1">
        <f t="array" aca="1" ref="AR2119" ca="1">_FV(A2119,"Instrument type",TRUE)</f>
        <v>ETF</v>
      </c>
    </row>
    <row r="2120" spans="1:44" ht="18.75" customHeight="1" x14ac:dyDescent="0.25">
      <c r="A2120" t="e" vm="2133">
        <v>#VALUE!</v>
      </c>
      <c r="B2120" t="s">
        <v>5856</v>
      </c>
      <c r="C2120" t="s">
        <v>5857</v>
      </c>
      <c r="D2120" s="31" cm="1">
        <f t="array" aca="1" ref="D2120" ca="1">_FV(A2120,"Last trade time",TRUE)</f>
        <v>45824.84030928203</v>
      </c>
      <c r="E2120" s="23" cm="1">
        <f t="array" aca="1" ref="E2120" ca="1">_FV(A2120,"Price")</f>
        <v>34.47</v>
      </c>
      <c r="F2120" s="27" cm="1">
        <f t="array" aca="1" ref="F2120" ca="1">_FV(A2120,"Change (%)",TRUE)</f>
        <v>-5.7989999999999995E-4</v>
      </c>
      <c r="G2120" s="26" cm="1">
        <f t="array" aca="1" ref="G2120" ca="1">_FV(A2120,"Change")</f>
        <v>-0.02</v>
      </c>
      <c r="H2120" s="23" cm="1">
        <f t="array" aca="1" ref="H2120" ca="1">_FV(A2120,"Open")</f>
        <v>34.46</v>
      </c>
      <c r="I2120" s="23" cm="1">
        <f t="array" aca="1" ref="I2120" ca="1">_FV(A2120,"Low")</f>
        <v>34.445</v>
      </c>
      <c r="J2120" s="23" cm="1">
        <f t="array" aca="1" ref="J2120" ca="1">_FV(A2120,"High")</f>
        <v>34.590000000000003</v>
      </c>
      <c r="K2120" s="23" cm="1">
        <f t="array" aca="1" ref="K2120" ca="1">_FV(A2120,"Previous close",TRUE)</f>
        <v>34.49</v>
      </c>
      <c r="L2120" s="26"/>
      <c r="M2120" s="23" cm="1">
        <f t="array" aca="1" ref="M2120" ca="1">_FV(A2120,"52 week low",TRUE)</f>
        <v>33.149500000000003</v>
      </c>
      <c r="N2120" s="23" cm="1">
        <f t="array" aca="1" ref="N2120" ca="1">_FV(A2120,"52 week high",TRUE)</f>
        <v>35.68</v>
      </c>
      <c r="O2120" s="8" cm="1">
        <f t="array" aca="1" ref="O2120" ca="1">_FV(A2120,"Volume")</f>
        <v>56580</v>
      </c>
      <c r="P2120" s="7" cm="1">
        <f t="array" aca="1" ref="P2120" ca="1">_FV(A2120,"Volume average",TRUE)</f>
        <v>14829</v>
      </c>
      <c r="Q2120" t="s">
        <v>224</v>
      </c>
      <c r="T2120" s="25" cm="1">
        <f t="array" aca="1" ref="T2120" ca="1">_FV(A2120,"Expense ratio",TRUE)</f>
        <v>4.8999999999999998E-3</v>
      </c>
      <c r="U2120" s="24" cm="1">
        <f t="array" aca="1" ref="U2120" ca="1">_FV(A2120,"Market cap",TRUE)</f>
        <v>128425489.20999999</v>
      </c>
      <c r="V2120" s="16"/>
      <c r="W2120" s="16"/>
      <c r="Z2120" s="18"/>
      <c r="AA2120" s="20"/>
      <c r="AB2120" s="20"/>
      <c r="AC2120" s="21">
        <v>13877</v>
      </c>
      <c r="AE2120" s="18"/>
      <c r="AF2120" s="20"/>
      <c r="AI2120" s="21"/>
      <c r="AJ2120" s="18"/>
      <c r="AL2120" s="18"/>
      <c r="AM2120" s="18"/>
      <c r="AN2120" t="s">
        <v>73</v>
      </c>
      <c r="AO2120" t="str" cm="1">
        <f t="array" aca="1" ref="AO2120" ca="1">_FV(A2120,"Currency")</f>
        <v>USD</v>
      </c>
      <c r="AP2120" t="str" cm="1">
        <f t="array" aca="1" ref="AP2120" ca="1">_FV(A2120,"Exchange")</f>
        <v>CBOE BZX Exchange</v>
      </c>
      <c r="AQ2120" s="6" t="str" cm="1">
        <f t="array" aca="1" ref="AQ2120" ca="1">_FV(A2120,"Exchange abbreviation",TRUE)</f>
        <v>BATS</v>
      </c>
      <c r="AR2120" t="str" cm="1">
        <f t="array" aca="1" ref="AR2120" ca="1">_FV(A2120,"Instrument type",TRUE)</f>
        <v>ETF</v>
      </c>
    </row>
    <row r="2121" spans="1:44" ht="18.75" customHeight="1" x14ac:dyDescent="0.25">
      <c r="A2121" t="e" vm="2134">
        <v>#VALUE!</v>
      </c>
      <c r="B2121" t="s">
        <v>5858</v>
      </c>
      <c r="C2121" t="s">
        <v>5859</v>
      </c>
      <c r="D2121" s="31" cm="1">
        <f t="array" aca="1" ref="D2121" ca="1">_FV(A2121,"Last trade time",TRUE)</f>
        <v>45824.840310751562</v>
      </c>
      <c r="E2121" s="23" cm="1">
        <f t="array" aca="1" ref="E2121" ca="1">_FV(A2121,"Price")</f>
        <v>20.524999999999999</v>
      </c>
      <c r="F2121" s="27" cm="1">
        <f t="array" aca="1" ref="F2121" ca="1">_FV(A2121,"Change (%)",TRUE)</f>
        <v>3.6770000000000001E-3</v>
      </c>
      <c r="G2121" s="26" cm="1">
        <f t="array" aca="1" ref="G2121" ca="1">_FV(A2121,"Change")</f>
        <v>7.5200000000000003E-2</v>
      </c>
      <c r="H2121" s="23" cm="1">
        <f t="array" aca="1" ref="H2121" ca="1">_FV(A2121,"Open")</f>
        <v>20.558299999999999</v>
      </c>
      <c r="I2121" s="23" cm="1">
        <f t="array" aca="1" ref="I2121" ca="1">_FV(A2121,"Low")</f>
        <v>20.52</v>
      </c>
      <c r="J2121" s="23" cm="1">
        <f t="array" aca="1" ref="J2121" ca="1">_FV(A2121,"High")</f>
        <v>20.58</v>
      </c>
      <c r="K2121" s="23" cm="1">
        <f t="array" aca="1" ref="K2121" ca="1">_FV(A2121,"Previous close",TRUE)</f>
        <v>20.4498</v>
      </c>
      <c r="L2121" s="26"/>
      <c r="M2121" s="23" cm="1">
        <f t="array" aca="1" ref="M2121" ca="1">_FV(A2121,"52 week low",TRUE)</f>
        <v>19.059999999999999</v>
      </c>
      <c r="N2121" s="23" cm="1">
        <f t="array" aca="1" ref="N2121" ca="1">_FV(A2121,"52 week high",TRUE)</f>
        <v>20.81</v>
      </c>
      <c r="O2121" s="8" cm="1">
        <f t="array" aca="1" ref="O2121" ca="1">_FV(A2121,"Volume")</f>
        <v>56420</v>
      </c>
      <c r="P2121" s="7" cm="1">
        <f t="array" aca="1" ref="P2121" ca="1">_FV(A2121,"Volume average",TRUE)</f>
        <v>36931</v>
      </c>
      <c r="Q2121" t="s">
        <v>224</v>
      </c>
      <c r="T2121" s="25" cm="1">
        <f t="array" aca="1" ref="T2121" ca="1">_FV(A2121,"Expense ratio",TRUE)</f>
        <v>4.8999999999999998E-3</v>
      </c>
      <c r="U2121" s="24" cm="1">
        <f t="array" aca="1" ref="U2121" ca="1">_FV(A2121,"Market cap",TRUE)</f>
        <v>111207414.94</v>
      </c>
      <c r="V2121" s="16"/>
      <c r="W2121" s="16"/>
      <c r="Z2121" s="18"/>
      <c r="AA2121" s="20"/>
      <c r="AB2121" s="20"/>
      <c r="AC2121" s="21">
        <v>38515</v>
      </c>
      <c r="AE2121" s="18"/>
      <c r="AF2121" s="20"/>
      <c r="AI2121" s="21"/>
      <c r="AJ2121" s="18"/>
      <c r="AL2121" s="18"/>
      <c r="AM2121" s="18"/>
      <c r="AN2121" t="s">
        <v>73</v>
      </c>
      <c r="AO2121" t="str" cm="1">
        <f t="array" aca="1" ref="AO2121" ca="1">_FV(A2121,"Currency")</f>
        <v>USD</v>
      </c>
      <c r="AP2121" t="str" cm="1">
        <f t="array" aca="1" ref="AP2121" ca="1">_FV(A2121,"Exchange")</f>
        <v>CBOE BZX Exchange</v>
      </c>
      <c r="AQ2121" s="6" t="str" cm="1">
        <f t="array" aca="1" ref="AQ2121" ca="1">_FV(A2121,"Exchange abbreviation",TRUE)</f>
        <v>BATS</v>
      </c>
      <c r="AR2121" t="str" cm="1">
        <f t="array" aca="1" ref="AR2121" ca="1">_FV(A2121,"Instrument type",TRUE)</f>
        <v>ETF</v>
      </c>
    </row>
    <row r="2122" spans="1:44" ht="18.75" customHeight="1" x14ac:dyDescent="0.25">
      <c r="A2122" t="e" vm="2135">
        <v>#VALUE!</v>
      </c>
      <c r="B2122" t="s">
        <v>5860</v>
      </c>
      <c r="C2122" t="s">
        <v>5861</v>
      </c>
      <c r="D2122" s="31" cm="1">
        <f t="array" aca="1" ref="D2122" ca="1">_FV(A2122,"Last trade time",TRUE)</f>
        <v>45824.843750103908</v>
      </c>
      <c r="E2122" s="23" cm="1">
        <f t="array" aca="1" ref="E2122" ca="1">_FV(A2122,"Price")</f>
        <v>34.9</v>
      </c>
      <c r="F2122" s="27" cm="1">
        <f t="array" aca="1" ref="F2122" ca="1">_FV(A2122,"Change (%)",TRUE)</f>
        <v>1.3062000000000001E-2</v>
      </c>
      <c r="G2122" s="26" cm="1">
        <f t="array" aca="1" ref="G2122" ca="1">_FV(A2122,"Change")</f>
        <v>0.45</v>
      </c>
      <c r="H2122" s="23" cm="1">
        <f t="array" aca="1" ref="H2122" ca="1">_FV(A2122,"Open")</f>
        <v>34.75</v>
      </c>
      <c r="I2122" s="23" cm="1">
        <f t="array" aca="1" ref="I2122" ca="1">_FV(A2122,"Low")</f>
        <v>34.75</v>
      </c>
      <c r="J2122" s="23" cm="1">
        <f t="array" aca="1" ref="J2122" ca="1">_FV(A2122,"High")</f>
        <v>35.08</v>
      </c>
      <c r="K2122" s="23" cm="1">
        <f t="array" aca="1" ref="K2122" ca="1">_FV(A2122,"Previous close",TRUE)</f>
        <v>34.450000000000003</v>
      </c>
      <c r="L2122" s="26"/>
      <c r="M2122" s="23" cm="1">
        <f t="array" aca="1" ref="M2122" ca="1">_FV(A2122,"52 week low",TRUE)</f>
        <v>24.31</v>
      </c>
      <c r="N2122" s="23" cm="1">
        <f t="array" aca="1" ref="N2122" ca="1">_FV(A2122,"52 week high",TRUE)</f>
        <v>35.869999999999997</v>
      </c>
      <c r="O2122" s="8" cm="1">
        <f t="array" aca="1" ref="O2122" ca="1">_FV(A2122,"Volume")</f>
        <v>580744</v>
      </c>
      <c r="P2122" s="7" cm="1">
        <f t="array" aca="1" ref="P2122" ca="1">_FV(A2122,"Volume average",TRUE)</f>
        <v>832526</v>
      </c>
      <c r="Q2122" t="s">
        <v>2186</v>
      </c>
      <c r="S2122" t="s">
        <v>3079</v>
      </c>
      <c r="T2122" s="25" cm="1">
        <f t="array" aca="1" ref="T2122" ca="1">_FV(A2122,"Expense ratio",TRUE)</f>
        <v>4.8999999999999998E-3</v>
      </c>
      <c r="U2122" s="24" cm="1">
        <f t="array" aca="1" ref="U2122" ca="1">_FV(A2122,"Market cap",TRUE)</f>
        <v>1827698248.72</v>
      </c>
      <c r="V2122" s="4">
        <v>1827698304</v>
      </c>
      <c r="W2122" s="4">
        <v>1827698304</v>
      </c>
      <c r="Y2122" t="s">
        <v>5862</v>
      </c>
      <c r="Z2122" s="5">
        <v>35.205300000000001</v>
      </c>
      <c r="AA2122" s="5">
        <v>30.441647</v>
      </c>
      <c r="AB2122" s="19">
        <v>3.0999999999999999E-3</v>
      </c>
      <c r="AC2122" s="4">
        <v>734036</v>
      </c>
      <c r="AE2122" s="5">
        <v>8.5579029586923205</v>
      </c>
      <c r="AF2122" s="19">
        <v>33.281590825295908</v>
      </c>
      <c r="AI2122" s="4">
        <v>734036</v>
      </c>
      <c r="AJ2122" s="5">
        <v>25830726.84</v>
      </c>
      <c r="AL2122" s="5">
        <v>35.869999999999997</v>
      </c>
      <c r="AM2122" s="5">
        <v>24.31</v>
      </c>
      <c r="AN2122" t="s">
        <v>82</v>
      </c>
      <c r="AO2122" t="str" cm="1">
        <f t="array" aca="1" ref="AO2122" ca="1">_FV(A2122,"Currency")</f>
        <v>USD</v>
      </c>
      <c r="AP2122" t="str" cm="1">
        <f t="array" aca="1" ref="AP2122" ca="1">_FV(A2122,"Exchange")</f>
        <v>Nasdaq Stock Market</v>
      </c>
      <c r="AQ2122" s="6" t="str" cm="1">
        <f t="array" aca="1" ref="AQ2122" ca="1">_FV(A2122,"Exchange abbreviation",TRUE)</f>
        <v>XNAS</v>
      </c>
      <c r="AR2122" t="str" cm="1">
        <f t="array" aca="1" ref="AR2122" ca="1">_FV(A2122,"Instrument type",TRUE)</f>
        <v>ETF</v>
      </c>
    </row>
    <row r="2123" spans="1:44" ht="18.75" customHeight="1" x14ac:dyDescent="0.25">
      <c r="A2123" t="e" vm="2136">
        <v>#VALUE!</v>
      </c>
      <c r="B2123" t="s">
        <v>5863</v>
      </c>
      <c r="C2123" t="s">
        <v>5864</v>
      </c>
      <c r="D2123" s="31" cm="1">
        <f t="array" aca="1" ref="D2123" ca="1">_FV(A2123,"Last trade time",TRUE)</f>
        <v>45824.840277812502</v>
      </c>
      <c r="E2123" s="23" cm="1">
        <f t="array" aca="1" ref="E2123" ca="1">_FV(A2123,"Price")</f>
        <v>41.15</v>
      </c>
      <c r="F2123" s="27" cm="1">
        <f t="array" aca="1" ref="F2123" ca="1">_FV(A2123,"Change (%)",TRUE)</f>
        <v>-1.5770000000000001E-3</v>
      </c>
      <c r="G2123" s="26" cm="1">
        <f t="array" aca="1" ref="G2123" ca="1">_FV(A2123,"Change")</f>
        <v>-6.5000000000000002E-2</v>
      </c>
      <c r="H2123" s="23" cm="1">
        <f t="array" aca="1" ref="H2123" ca="1">_FV(A2123,"Open")</f>
        <v>41.3</v>
      </c>
      <c r="I2123" s="23" cm="1">
        <f t="array" aca="1" ref="I2123" ca="1">_FV(A2123,"Low")</f>
        <v>41.15</v>
      </c>
      <c r="J2123" s="23" cm="1">
        <f t="array" aca="1" ref="J2123" ca="1">_FV(A2123,"High")</f>
        <v>41.3</v>
      </c>
      <c r="K2123" s="23" cm="1">
        <f t="array" aca="1" ref="K2123" ca="1">_FV(A2123,"Previous close",TRUE)</f>
        <v>41.215000000000003</v>
      </c>
      <c r="L2123" s="26"/>
      <c r="M2123" s="23" cm="1">
        <f t="array" aca="1" ref="M2123" ca="1">_FV(A2123,"52 week low",TRUE)</f>
        <v>40.212000000000003</v>
      </c>
      <c r="N2123" s="23" cm="1">
        <f t="array" aca="1" ref="N2123" ca="1">_FV(A2123,"52 week high",TRUE)</f>
        <v>43.15</v>
      </c>
      <c r="O2123" s="8" cm="1">
        <f t="array" aca="1" ref="O2123" ca="1">_FV(A2123,"Volume")</f>
        <v>19447</v>
      </c>
      <c r="P2123" s="7" cm="1">
        <f t="array" aca="1" ref="P2123" ca="1">_FV(A2123,"Volume average",TRUE)</f>
        <v>64031</v>
      </c>
      <c r="Q2123" t="s">
        <v>416</v>
      </c>
      <c r="S2123" t="s">
        <v>5433</v>
      </c>
      <c r="T2123" s="25" cm="1">
        <f t="array" aca="1" ref="T2123" ca="1">_FV(A2123,"Expense ratio",TRUE)</f>
        <v>4.8999999999999998E-3</v>
      </c>
      <c r="U2123" s="24" cm="1">
        <f t="array" aca="1" ref="U2123" ca="1">_FV(A2123,"Market cap",TRUE)</f>
        <v>461985541.55000001</v>
      </c>
      <c r="V2123" s="4">
        <v>461985536</v>
      </c>
      <c r="W2123" s="4">
        <v>461985536</v>
      </c>
      <c r="Y2123" t="s">
        <v>5865</v>
      </c>
      <c r="Z2123" s="5">
        <v>40.936</v>
      </c>
      <c r="AA2123" s="20"/>
      <c r="AB2123" s="5">
        <v>4.99E-2</v>
      </c>
      <c r="AC2123" s="4">
        <v>68817</v>
      </c>
      <c r="AE2123" s="5">
        <v>2.1427166281327241</v>
      </c>
      <c r="AF2123" s="5">
        <v>4.1915784916786816</v>
      </c>
      <c r="AI2123" s="4">
        <v>68817</v>
      </c>
      <c r="AJ2123" s="5">
        <v>2818056.15</v>
      </c>
      <c r="AL2123" s="5">
        <v>43.15</v>
      </c>
      <c r="AM2123" s="5">
        <v>40.212000000000003</v>
      </c>
      <c r="AN2123" t="s">
        <v>90</v>
      </c>
      <c r="AO2123" t="str" cm="1">
        <f t="array" aca="1" ref="AO2123" ca="1">_FV(A2123,"Currency")</f>
        <v>USD</v>
      </c>
      <c r="AP2123" t="str" cm="1">
        <f t="array" aca="1" ref="AP2123" ca="1">_FV(A2123,"Exchange")</f>
        <v>NYSE Arca</v>
      </c>
      <c r="AQ2123" s="6" t="str" cm="1">
        <f t="array" aca="1" ref="AQ2123" ca="1">_FV(A2123,"Exchange abbreviation",TRUE)</f>
        <v>ARCX</v>
      </c>
      <c r="AR2123" t="str" cm="1">
        <f t="array" aca="1" ref="AR2123" ca="1">_FV(A2123,"Instrument type",TRUE)</f>
        <v>ETF</v>
      </c>
    </row>
    <row r="2124" spans="1:44" ht="18.75" customHeight="1" x14ac:dyDescent="0.25">
      <c r="A2124" t="e" vm="2137">
        <v>#VALUE!</v>
      </c>
      <c r="B2124" t="s">
        <v>5866</v>
      </c>
      <c r="C2124" t="s">
        <v>5867</v>
      </c>
      <c r="D2124" s="31" cm="1">
        <f t="array" aca="1" ref="D2124" ca="1">_FV(A2124,"Last trade time",TRUE)</f>
        <v>45824.840277823438</v>
      </c>
      <c r="E2124" s="23" cm="1">
        <f t="array" aca="1" ref="E2124" ca="1">_FV(A2124,"Price")</f>
        <v>28.42</v>
      </c>
      <c r="F2124" s="27" cm="1">
        <f t="array" aca="1" ref="F2124" ca="1">_FV(A2124,"Change (%)",TRUE)</f>
        <v>9.018E-3</v>
      </c>
      <c r="G2124" s="26" cm="1">
        <f t="array" aca="1" ref="G2124" ca="1">_FV(A2124,"Change")</f>
        <v>0.254</v>
      </c>
      <c r="H2124" s="23" cm="1">
        <f t="array" aca="1" ref="H2124" ca="1">_FV(A2124,"Open")</f>
        <v>28.45</v>
      </c>
      <c r="I2124" s="23" cm="1">
        <f t="array" aca="1" ref="I2124" ca="1">_FV(A2124,"Low")</f>
        <v>28.404</v>
      </c>
      <c r="J2124" s="23" cm="1">
        <f t="array" aca="1" ref="J2124" ca="1">_FV(A2124,"High")</f>
        <v>28.530799999999999</v>
      </c>
      <c r="K2124" s="23" cm="1">
        <f t="array" aca="1" ref="K2124" ca="1">_FV(A2124,"Previous close",TRUE)</f>
        <v>28.166</v>
      </c>
      <c r="L2124" s="26"/>
      <c r="M2124" s="23" cm="1">
        <f t="array" aca="1" ref="M2124" ca="1">_FV(A2124,"52 week low",TRUE)</f>
        <v>23.77</v>
      </c>
      <c r="N2124" s="23" cm="1">
        <f t="array" aca="1" ref="N2124" ca="1">_FV(A2124,"52 week high",TRUE)</f>
        <v>29.85</v>
      </c>
      <c r="O2124" s="8" cm="1">
        <f t="array" aca="1" ref="O2124" ca="1">_FV(A2124,"Volume")</f>
        <v>102199</v>
      </c>
      <c r="P2124" s="7" cm="1">
        <f t="array" aca="1" ref="P2124" ca="1">_FV(A2124,"Volume average",TRUE)</f>
        <v>150013</v>
      </c>
      <c r="Q2124" t="s">
        <v>844</v>
      </c>
      <c r="S2124" t="s">
        <v>2067</v>
      </c>
      <c r="T2124" s="25" cm="1">
        <f t="array" aca="1" ref="T2124" ca="1">_FV(A2124,"Expense ratio",TRUE)</f>
        <v>4.8999999999999998E-3</v>
      </c>
      <c r="U2124" s="24" cm="1">
        <f t="array" aca="1" ref="U2124" ca="1">_FV(A2124,"Market cap",TRUE)</f>
        <v>806130784.24000001</v>
      </c>
      <c r="V2124" s="4">
        <v>806130816</v>
      </c>
      <c r="W2124" s="4">
        <v>806130816</v>
      </c>
      <c r="Y2124" t="s">
        <v>5838</v>
      </c>
      <c r="Z2124" s="5">
        <v>28.330829999999999</v>
      </c>
      <c r="AA2124" s="5">
        <v>7.7695065000000003</v>
      </c>
      <c r="AB2124" s="5">
        <v>0.11070000000000001</v>
      </c>
      <c r="AC2124" s="4">
        <v>192220</v>
      </c>
      <c r="AE2124" s="5">
        <v>11.96190087794098</v>
      </c>
      <c r="AF2124" s="5">
        <v>11.81912825782803</v>
      </c>
      <c r="AI2124" s="4">
        <v>192220</v>
      </c>
      <c r="AJ2124" s="5">
        <v>5470581.2000000002</v>
      </c>
      <c r="AL2124" s="5">
        <v>29.85</v>
      </c>
      <c r="AM2124" s="5">
        <v>23.77</v>
      </c>
      <c r="AN2124" t="s">
        <v>90</v>
      </c>
      <c r="AO2124" t="str" cm="1">
        <f t="array" aca="1" ref="AO2124" ca="1">_FV(A2124,"Currency")</f>
        <v>USD</v>
      </c>
      <c r="AP2124" t="str" cm="1">
        <f t="array" aca="1" ref="AP2124" ca="1">_FV(A2124,"Exchange")</f>
        <v>NYSE Arca</v>
      </c>
      <c r="AQ2124" s="6" t="str" cm="1">
        <f t="array" aca="1" ref="AQ2124" ca="1">_FV(A2124,"Exchange abbreviation",TRUE)</f>
        <v>ARCX</v>
      </c>
      <c r="AR2124" t="str" cm="1">
        <f t="array" aca="1" ref="AR2124" ca="1">_FV(A2124,"Instrument type",TRUE)</f>
        <v>ETF</v>
      </c>
    </row>
    <row r="2125" spans="1:44" ht="18.75" customHeight="1" x14ac:dyDescent="0.25">
      <c r="A2125" t="e" vm="2138">
        <v>#VALUE!</v>
      </c>
      <c r="B2125" t="s">
        <v>5868</v>
      </c>
      <c r="C2125" t="s">
        <v>5869</v>
      </c>
      <c r="D2125" s="31" cm="1">
        <f t="array" aca="1" ref="D2125" ca="1">_FV(A2125,"Last trade time",TRUE)</f>
        <v>45824.886580312501</v>
      </c>
      <c r="E2125" s="23" cm="1">
        <f t="array" aca="1" ref="E2125" ca="1">_FV(A2125,"Price")</f>
        <v>52.749899999999997</v>
      </c>
      <c r="F2125" s="27" cm="1">
        <f t="array" aca="1" ref="F2125" ca="1">_FV(A2125,"Change (%)",TRUE)</f>
        <v>1.3447000000000001E-2</v>
      </c>
      <c r="G2125" s="26" cm="1">
        <f t="array" aca="1" ref="G2125" ca="1">_FV(A2125,"Change")</f>
        <v>0.69989999999999997</v>
      </c>
      <c r="H2125" s="23" cm="1">
        <f t="array" aca="1" ref="H2125" ca="1">_FV(A2125,"Open")</f>
        <v>52.4</v>
      </c>
      <c r="I2125" s="23" cm="1">
        <f t="array" aca="1" ref="I2125" ca="1">_FV(A2125,"Low")</f>
        <v>52.4</v>
      </c>
      <c r="J2125" s="23" cm="1">
        <f t="array" aca="1" ref="J2125" ca="1">_FV(A2125,"High")</f>
        <v>52.809699999999999</v>
      </c>
      <c r="K2125" s="23" cm="1">
        <f t="array" aca="1" ref="K2125" ca="1">_FV(A2125,"Previous close",TRUE)</f>
        <v>52.05</v>
      </c>
      <c r="L2125" s="26"/>
      <c r="M2125" s="23" cm="1">
        <f t="array" aca="1" ref="M2125" ca="1">_FV(A2125,"52 week low",TRUE)</f>
        <v>44.53</v>
      </c>
      <c r="N2125" s="23" cm="1">
        <f t="array" aca="1" ref="N2125" ca="1">_FV(A2125,"52 week high",TRUE)</f>
        <v>62.56</v>
      </c>
      <c r="O2125" s="8" cm="1">
        <f t="array" aca="1" ref="O2125" ca="1">_FV(A2125,"Volume")</f>
        <v>7295</v>
      </c>
      <c r="P2125" s="7" cm="1">
        <f t="array" aca="1" ref="P2125" ca="1">_FV(A2125,"Volume average",TRUE)</f>
        <v>16869</v>
      </c>
      <c r="Q2125" t="s">
        <v>449</v>
      </c>
      <c r="T2125" s="25" cm="1">
        <f t="array" aca="1" ref="T2125" ca="1">_FV(A2125,"Expense ratio",TRUE)</f>
        <v>4.8999999999999998E-3</v>
      </c>
      <c r="U2125" s="24" cm="1">
        <f t="array" aca="1" ref="U2125" ca="1">_FV(A2125,"Market cap",TRUE)</f>
        <v>27826641.93</v>
      </c>
      <c r="V2125" s="16"/>
      <c r="W2125" s="16"/>
      <c r="Z2125" s="5">
        <v>53.45</v>
      </c>
      <c r="AA2125" s="20"/>
      <c r="AB2125" s="20"/>
      <c r="AC2125" s="4">
        <v>18307</v>
      </c>
      <c r="AE2125" s="5">
        <v>2.7030170941818592</v>
      </c>
      <c r="AF2125" s="20"/>
      <c r="AI2125" s="4">
        <v>18307</v>
      </c>
      <c r="AJ2125" s="5">
        <v>977593.79999999993</v>
      </c>
      <c r="AL2125" s="5">
        <v>62.56</v>
      </c>
      <c r="AM2125" s="5">
        <v>44.53</v>
      </c>
      <c r="AN2125" t="s">
        <v>47</v>
      </c>
      <c r="AO2125" t="str" cm="1">
        <f t="array" aca="1" ref="AO2125" ca="1">_FV(A2125,"Currency")</f>
        <v>USD</v>
      </c>
      <c r="AP2125" t="str" cm="1">
        <f t="array" aca="1" ref="AP2125" ca="1">_FV(A2125,"Exchange")</f>
        <v>NYSE Arca</v>
      </c>
      <c r="AQ2125" s="6" t="str" cm="1">
        <f t="array" aca="1" ref="AQ2125" ca="1">_FV(A2125,"Exchange abbreviation",TRUE)</f>
        <v>ARCX</v>
      </c>
      <c r="AR2125" t="str" cm="1">
        <f t="array" aca="1" ref="AR2125" ca="1">_FV(A2125,"Instrument type",TRUE)</f>
        <v>ETF</v>
      </c>
    </row>
    <row r="2126" spans="1:44" ht="18.75" customHeight="1" x14ac:dyDescent="0.25">
      <c r="A2126" t="e" vm="2139">
        <v>#VALUE!</v>
      </c>
      <c r="B2126" t="s">
        <v>5870</v>
      </c>
      <c r="C2126" t="s">
        <v>5871</v>
      </c>
      <c r="D2126" s="31" cm="1">
        <f t="array" aca="1" ref="D2126" ca="1">_FV(A2126,"Last trade time",TRUE)</f>
        <v>45824.840277789066</v>
      </c>
      <c r="E2126" s="23" cm="1">
        <f t="array" aca="1" ref="E2126" ca="1">_FV(A2126,"Price")</f>
        <v>24.98</v>
      </c>
      <c r="F2126" s="27" cm="1">
        <f t="array" aca="1" ref="F2126" ca="1">_FV(A2126,"Change (%)",TRUE)</f>
        <v>4.0050000000000003E-4</v>
      </c>
      <c r="G2126" s="26" cm="1">
        <f t="array" aca="1" ref="G2126" ca="1">_FV(A2126,"Change")</f>
        <v>0.01</v>
      </c>
      <c r="H2126" s="23" cm="1">
        <f t="array" aca="1" ref="H2126" ca="1">_FV(A2126,"Open")</f>
        <v>25.15</v>
      </c>
      <c r="I2126" s="23" cm="1">
        <f t="array" aca="1" ref="I2126" ca="1">_FV(A2126,"Low")</f>
        <v>24.965599999999998</v>
      </c>
      <c r="J2126" s="23" cm="1">
        <f t="array" aca="1" ref="J2126" ca="1">_FV(A2126,"High")</f>
        <v>25.1633</v>
      </c>
      <c r="K2126" s="23" cm="1">
        <f t="array" aca="1" ref="K2126" ca="1">_FV(A2126,"Previous close",TRUE)</f>
        <v>24.97</v>
      </c>
      <c r="L2126" s="26"/>
      <c r="M2126" s="23" cm="1">
        <f t="array" aca="1" ref="M2126" ca="1">_FV(A2126,"52 week low",TRUE)</f>
        <v>21.68</v>
      </c>
      <c r="N2126" s="23" cm="1">
        <f t="array" aca="1" ref="N2126" ca="1">_FV(A2126,"52 week high",TRUE)</f>
        <v>28.19</v>
      </c>
      <c r="O2126" s="8" cm="1">
        <f t="array" aca="1" ref="O2126" ca="1">_FV(A2126,"Volume")</f>
        <v>19085</v>
      </c>
      <c r="P2126" s="7" cm="1">
        <f t="array" aca="1" ref="P2126" ca="1">_FV(A2126,"Volume average",TRUE)</f>
        <v>54227</v>
      </c>
      <c r="Q2126" t="s">
        <v>1641</v>
      </c>
      <c r="S2126" t="s">
        <v>5872</v>
      </c>
      <c r="T2126" s="25" cm="1">
        <f t="array" aca="1" ref="T2126" ca="1">_FV(A2126,"Expense ratio",TRUE)</f>
        <v>4.8999999999999998E-3</v>
      </c>
      <c r="U2126" s="24" cm="1">
        <f t="array" aca="1" ref="U2126" ca="1">_FV(A2126,"Market cap",TRUE)</f>
        <v>113293426.90000001</v>
      </c>
      <c r="V2126" s="4">
        <v>113293424</v>
      </c>
      <c r="W2126" s="4">
        <v>113293424</v>
      </c>
      <c r="Y2126" t="s">
        <v>609</v>
      </c>
      <c r="Z2126" s="5">
        <v>24.94</v>
      </c>
      <c r="AA2126" s="5">
        <v>24.047999999999998</v>
      </c>
      <c r="AB2126" s="20"/>
      <c r="AC2126" s="4">
        <v>43258</v>
      </c>
      <c r="AE2126" s="5">
        <v>0.24252261020887289</v>
      </c>
      <c r="AF2126" s="20"/>
      <c r="AI2126" s="4">
        <v>43258</v>
      </c>
      <c r="AJ2126" s="5">
        <v>1080152.26</v>
      </c>
      <c r="AL2126" s="5">
        <v>28.19</v>
      </c>
      <c r="AM2126" s="5">
        <v>21.68</v>
      </c>
      <c r="AN2126" t="s">
        <v>90</v>
      </c>
      <c r="AO2126" t="str" cm="1">
        <f t="array" aca="1" ref="AO2126" ca="1">_FV(A2126,"Currency")</f>
        <v>USD</v>
      </c>
      <c r="AP2126" t="str" cm="1">
        <f t="array" aca="1" ref="AP2126" ca="1">_FV(A2126,"Exchange")</f>
        <v>NYSE Arca</v>
      </c>
      <c r="AQ2126" s="6" t="str" cm="1">
        <f t="array" aca="1" ref="AQ2126" ca="1">_FV(A2126,"Exchange abbreviation",TRUE)</f>
        <v>ARCX</v>
      </c>
      <c r="AR2126" t="str" cm="1">
        <f t="array" aca="1" ref="AR2126" ca="1">_FV(A2126,"Instrument type",TRUE)</f>
        <v>ETF</v>
      </c>
    </row>
    <row r="2127" spans="1:44" ht="18.75" customHeight="1" x14ac:dyDescent="0.25">
      <c r="A2127" t="e" vm="2140">
        <v>#VALUE!</v>
      </c>
      <c r="B2127" t="s">
        <v>5873</v>
      </c>
      <c r="C2127" t="s">
        <v>5874</v>
      </c>
      <c r="D2127" s="31" cm="1">
        <f t="array" aca="1" ref="D2127" ca="1">_FV(A2127,"Last trade time",TRUE)</f>
        <v>45824.843750046093</v>
      </c>
      <c r="E2127" s="23" cm="1">
        <f t="array" aca="1" ref="E2127" ca="1">_FV(A2127,"Price")</f>
        <v>35.634999999999998</v>
      </c>
      <c r="F2127" s="27" cm="1">
        <f t="array" aca="1" ref="F2127" ca="1">_FV(A2127,"Change (%)",TRUE)</f>
        <v>5.7780000000000001E-3</v>
      </c>
      <c r="G2127" s="26" cm="1">
        <f t="array" aca="1" ref="G2127" ca="1">_FV(A2127,"Change")</f>
        <v>0.20469999999999999</v>
      </c>
      <c r="H2127" s="23" cm="1">
        <f t="array" aca="1" ref="H2127" ca="1">_FV(A2127,"Open")</f>
        <v>35.659999999999997</v>
      </c>
      <c r="I2127" s="23" cm="1">
        <f t="array" aca="1" ref="I2127" ca="1">_FV(A2127,"Low")</f>
        <v>35.634999999999998</v>
      </c>
      <c r="J2127" s="23" cm="1">
        <f t="array" aca="1" ref="J2127" ca="1">_FV(A2127,"High")</f>
        <v>35.678199999999997</v>
      </c>
      <c r="K2127" s="23" cm="1">
        <f t="array" aca="1" ref="K2127" ca="1">_FV(A2127,"Previous close",TRUE)</f>
        <v>35.430300000000003</v>
      </c>
      <c r="L2127" s="26"/>
      <c r="M2127" s="23" cm="1">
        <f t="array" aca="1" ref="M2127" ca="1">_FV(A2127,"52 week low",TRUE)</f>
        <v>30.479299999999999</v>
      </c>
      <c r="N2127" s="23" cm="1">
        <f t="array" aca="1" ref="N2127" ca="1">_FV(A2127,"52 week high",TRUE)</f>
        <v>35.795000000000002</v>
      </c>
      <c r="O2127" s="8" cm="1">
        <f t="array" aca="1" ref="O2127" ca="1">_FV(A2127,"Volume")</f>
        <v>2145</v>
      </c>
      <c r="P2127" s="7" cm="1">
        <f t="array" aca="1" ref="P2127" ca="1">_FV(A2127,"Volume average",TRUE)</f>
        <v>2937</v>
      </c>
      <c r="Q2127" t="s">
        <v>1316</v>
      </c>
      <c r="S2127" t="s">
        <v>5875</v>
      </c>
      <c r="T2127" s="25" cm="1">
        <f t="array" aca="1" ref="T2127" ca="1">_FV(A2127,"Expense ratio",TRUE)</f>
        <v>4.8999999999999998E-3</v>
      </c>
      <c r="U2127" s="24" cm="1">
        <f t="array" aca="1" ref="U2127" ca="1">_FV(A2127,"Market cap",TRUE)</f>
        <v>9723690.5099999998</v>
      </c>
      <c r="V2127" s="4">
        <v>9723690</v>
      </c>
      <c r="W2127" s="4">
        <v>9723690</v>
      </c>
      <c r="Y2127" t="s">
        <v>264</v>
      </c>
      <c r="Z2127" s="5">
        <v>35.279000000000003</v>
      </c>
      <c r="AA2127" s="5">
        <v>15.392153</v>
      </c>
      <c r="AB2127" s="5">
        <v>0.03</v>
      </c>
      <c r="AC2127" s="4">
        <v>3844</v>
      </c>
      <c r="AE2127" s="5">
        <v>14.36483226715413</v>
      </c>
      <c r="AF2127" s="5">
        <v>11.21219745612774</v>
      </c>
      <c r="AI2127" s="4">
        <v>3844</v>
      </c>
      <c r="AJ2127" s="5">
        <v>135654.76</v>
      </c>
      <c r="AL2127" s="5">
        <v>35.475000000000001</v>
      </c>
      <c r="AM2127" s="5">
        <v>30.478999999999999</v>
      </c>
      <c r="AN2127" t="s">
        <v>47</v>
      </c>
      <c r="AO2127" t="str" cm="1">
        <f t="array" aca="1" ref="AO2127" ca="1">_FV(A2127,"Currency")</f>
        <v>USD</v>
      </c>
      <c r="AP2127" t="str" cm="1">
        <f t="array" aca="1" ref="AP2127" ca="1">_FV(A2127,"Exchange")</f>
        <v>Nasdaq Stock Market</v>
      </c>
      <c r="AQ2127" s="6" t="str" cm="1">
        <f t="array" aca="1" ref="AQ2127" ca="1">_FV(A2127,"Exchange abbreviation",TRUE)</f>
        <v>XNAS</v>
      </c>
      <c r="AR2127" t="str" cm="1">
        <f t="array" aca="1" ref="AR2127" ca="1">_FV(A2127,"Instrument type",TRUE)</f>
        <v>ETF</v>
      </c>
    </row>
    <row r="2128" spans="1:44" ht="18.75" customHeight="1" x14ac:dyDescent="0.25">
      <c r="A2128" t="e" vm="2141">
        <v>#VALUE!</v>
      </c>
      <c r="B2128" t="s">
        <v>5876</v>
      </c>
      <c r="C2128" t="s">
        <v>5877</v>
      </c>
      <c r="D2128" s="31" cm="1">
        <f t="array" aca="1" ref="D2128" ca="1">_FV(A2128,"Last trade time",TRUE)</f>
        <v>45824.92339196719</v>
      </c>
      <c r="E2128" s="23" cm="1">
        <f t="array" aca="1" ref="E2128" ca="1">_FV(A2128,"Price")</f>
        <v>33.979999999999997</v>
      </c>
      <c r="F2128" s="27" cm="1">
        <f t="array" aca="1" ref="F2128" ca="1">_FV(A2128,"Change (%)",TRUE)</f>
        <v>8.2189999999999989E-3</v>
      </c>
      <c r="G2128" s="26" cm="1">
        <f t="array" aca="1" ref="G2128" ca="1">_FV(A2128,"Change")</f>
        <v>0.27700000000000002</v>
      </c>
      <c r="H2128" s="23" cm="1">
        <f t="array" aca="1" ref="H2128" ca="1">_FV(A2128,"Open")</f>
        <v>34.08</v>
      </c>
      <c r="I2128" s="23" cm="1">
        <f t="array" aca="1" ref="I2128" ca="1">_FV(A2128,"Low")</f>
        <v>33.96</v>
      </c>
      <c r="J2128" s="23" cm="1">
        <f t="array" aca="1" ref="J2128" ca="1">_FV(A2128,"High")</f>
        <v>34.2699</v>
      </c>
      <c r="K2128" s="23" cm="1">
        <f t="array" aca="1" ref="K2128" ca="1">_FV(A2128,"Previous close",TRUE)</f>
        <v>33.703000000000003</v>
      </c>
      <c r="L2128" s="26"/>
      <c r="M2128" s="23" cm="1">
        <f t="array" aca="1" ref="M2128" ca="1">_FV(A2128,"52 week low",TRUE)</f>
        <v>26.885000000000002</v>
      </c>
      <c r="N2128" s="23" cm="1">
        <f t="array" aca="1" ref="N2128" ca="1">_FV(A2128,"52 week high",TRUE)</f>
        <v>34.85</v>
      </c>
      <c r="O2128" s="8" cm="1">
        <f t="array" aca="1" ref="O2128" ca="1">_FV(A2128,"Volume")</f>
        <v>750513</v>
      </c>
      <c r="P2128" s="7" cm="1">
        <f t="array" aca="1" ref="P2128" ca="1">_FV(A2128,"Volume average",TRUE)</f>
        <v>792451</v>
      </c>
      <c r="Q2128" t="s">
        <v>2582</v>
      </c>
      <c r="S2128" t="s">
        <v>2067</v>
      </c>
      <c r="T2128" s="25" cm="1">
        <f t="array" aca="1" ref="T2128" ca="1">_FV(A2128,"Expense ratio",TRUE)</f>
        <v>4.8999999999999998E-3</v>
      </c>
      <c r="U2128" s="24" cm="1">
        <f t="array" aca="1" ref="U2128" ca="1">_FV(A2128,"Market cap",TRUE)</f>
        <v>5015670119.4700003</v>
      </c>
      <c r="V2128" s="4">
        <v>5015670272</v>
      </c>
      <c r="W2128" s="4">
        <v>5015670272</v>
      </c>
      <c r="Y2128" t="s">
        <v>5878</v>
      </c>
      <c r="Z2128" s="5">
        <v>34.245530000000002</v>
      </c>
      <c r="AA2128" s="5">
        <v>9.9476595000000003</v>
      </c>
      <c r="AB2128" s="5">
        <v>5.0900000000000001E-2</v>
      </c>
      <c r="AC2128" s="4">
        <v>875236</v>
      </c>
      <c r="AE2128" s="5">
        <v>26.490567435532839</v>
      </c>
      <c r="AF2128" s="5">
        <v>23.211925919760489</v>
      </c>
      <c r="AI2128" s="4">
        <v>875236</v>
      </c>
      <c r="AJ2128" s="5">
        <v>30020594.800000001</v>
      </c>
      <c r="AL2128" s="5">
        <v>34.479999999999997</v>
      </c>
      <c r="AM2128" s="5">
        <v>26.89</v>
      </c>
      <c r="AN2128" t="s">
        <v>82</v>
      </c>
      <c r="AO2128" t="str" cm="1">
        <f t="array" aca="1" ref="AO2128" ca="1">_FV(A2128,"Currency")</f>
        <v>USD</v>
      </c>
      <c r="AP2128" t="str" cm="1">
        <f t="array" aca="1" ref="AP2128" ca="1">_FV(A2128,"Exchange")</f>
        <v>CBOE BZX Exchange</v>
      </c>
      <c r="AQ2128" s="6" t="str" cm="1">
        <f t="array" aca="1" ref="AQ2128" ca="1">_FV(A2128,"Exchange abbreviation",TRUE)</f>
        <v>BATS</v>
      </c>
      <c r="AR2128" t="str" cm="1">
        <f t="array" aca="1" ref="AR2128" ca="1">_FV(A2128,"Instrument type",TRUE)</f>
        <v>ETF</v>
      </c>
    </row>
    <row r="2129" spans="1:44" ht="18.75" customHeight="1" x14ac:dyDescent="0.25">
      <c r="A2129" t="e" vm="2142">
        <v>#VALUE!</v>
      </c>
      <c r="B2129" t="s">
        <v>5879</v>
      </c>
      <c r="C2129" t="s">
        <v>5880</v>
      </c>
      <c r="D2129" s="31" cm="1">
        <f t="array" aca="1" ref="D2129" ca="1">_FV(A2129,"Last trade time",TRUE)</f>
        <v>45824.840277812502</v>
      </c>
      <c r="E2129" s="23" cm="1">
        <f t="array" aca="1" ref="E2129" ca="1">_FV(A2129,"Price")</f>
        <v>42.723300000000002</v>
      </c>
      <c r="F2129" s="27" cm="1">
        <f t="array" aca="1" ref="F2129" ca="1">_FV(A2129,"Change (%)",TRUE)</f>
        <v>1.0485E-2</v>
      </c>
      <c r="G2129" s="26" cm="1">
        <f t="array" aca="1" ref="G2129" ca="1">_FV(A2129,"Change")</f>
        <v>0.44330000000000003</v>
      </c>
      <c r="H2129" s="23" cm="1">
        <f t="array" aca="1" ref="H2129" ca="1">_FV(A2129,"Open")</f>
        <v>42.74</v>
      </c>
      <c r="I2129" s="23" cm="1">
        <f t="array" aca="1" ref="I2129" ca="1">_FV(A2129,"Low")</f>
        <v>42.71</v>
      </c>
      <c r="J2129" s="23" cm="1">
        <f t="array" aca="1" ref="J2129" ca="1">_FV(A2129,"High")</f>
        <v>42.74</v>
      </c>
      <c r="K2129" s="23" cm="1">
        <f t="array" aca="1" ref="K2129" ca="1">_FV(A2129,"Previous close",TRUE)</f>
        <v>42.28</v>
      </c>
      <c r="L2129" s="26"/>
      <c r="M2129" s="23" cm="1">
        <f t="array" aca="1" ref="M2129" ca="1">_FV(A2129,"52 week low",TRUE)</f>
        <v>34.4</v>
      </c>
      <c r="N2129" s="23" cm="1">
        <f t="array" aca="1" ref="N2129" ca="1">_FV(A2129,"52 week high",TRUE)</f>
        <v>43.95</v>
      </c>
      <c r="O2129" s="8" cm="1">
        <f t="array" aca="1" ref="O2129" ca="1">_FV(A2129,"Volume")</f>
        <v>946</v>
      </c>
      <c r="P2129" s="7" cm="1">
        <f t="array" aca="1" ref="P2129" ca="1">_FV(A2129,"Volume average",TRUE)</f>
        <v>2246</v>
      </c>
      <c r="Q2129" t="s">
        <v>50</v>
      </c>
      <c r="S2129" t="s">
        <v>3180</v>
      </c>
      <c r="T2129" s="25" cm="1">
        <f t="array" aca="1" ref="T2129" ca="1">_FV(A2129,"Expense ratio",TRUE)</f>
        <v>4.8999999999999998E-3</v>
      </c>
      <c r="U2129" s="24" cm="1">
        <f t="array" aca="1" ref="U2129" ca="1">_FV(A2129,"Market cap",TRUE)</f>
        <v>53115991.369999997</v>
      </c>
      <c r="V2129" s="4">
        <v>53115992</v>
      </c>
      <c r="W2129" s="4">
        <v>53115992</v>
      </c>
      <c r="Y2129" t="s">
        <v>5881</v>
      </c>
      <c r="Z2129" s="5">
        <v>42.291400000000003</v>
      </c>
      <c r="AA2129" s="5">
        <v>23.215434999999999</v>
      </c>
      <c r="AB2129" s="5">
        <v>2.8299998E-2</v>
      </c>
      <c r="AC2129" s="4">
        <v>5671</v>
      </c>
      <c r="AE2129" s="5">
        <v>4.2983537787649961</v>
      </c>
      <c r="AF2129" s="5">
        <v>12.37758924173291</v>
      </c>
      <c r="AI2129" s="4">
        <v>5671</v>
      </c>
      <c r="AJ2129" s="5">
        <v>239486.33</v>
      </c>
      <c r="AL2129" s="5">
        <v>43.95</v>
      </c>
      <c r="AM2129" s="5">
        <v>34.4</v>
      </c>
      <c r="AN2129" t="s">
        <v>47</v>
      </c>
      <c r="AO2129" t="str" cm="1">
        <f t="array" aca="1" ref="AO2129" ca="1">_FV(A2129,"Currency")</f>
        <v>USD</v>
      </c>
      <c r="AP2129" t="str" cm="1">
        <f t="array" aca="1" ref="AP2129" ca="1">_FV(A2129,"Exchange")</f>
        <v>NYSE Arca</v>
      </c>
      <c r="AQ2129" s="6" t="str" cm="1">
        <f t="array" aca="1" ref="AQ2129" ca="1">_FV(A2129,"Exchange abbreviation",TRUE)</f>
        <v>ARCX</v>
      </c>
      <c r="AR2129" t="str" cm="1">
        <f t="array" aca="1" ref="AR2129" ca="1">_FV(A2129,"Instrument type",TRUE)</f>
        <v>ETF</v>
      </c>
    </row>
    <row r="2130" spans="1:44" ht="18.75" customHeight="1" x14ac:dyDescent="0.25">
      <c r="A2130" t="e" vm="2143">
        <v>#VALUE!</v>
      </c>
      <c r="B2130" t="s">
        <v>5882</v>
      </c>
      <c r="C2130" t="s">
        <v>5883</v>
      </c>
      <c r="D2130" s="31" cm="1">
        <f t="array" aca="1" ref="D2130" ca="1">_FV(A2130,"Last trade time",TRUE)</f>
        <v>45824.840277823438</v>
      </c>
      <c r="E2130" s="23" cm="1">
        <f t="array" aca="1" ref="E2130" ca="1">_FV(A2130,"Price")</f>
        <v>258.36</v>
      </c>
      <c r="F2130" s="27" cm="1">
        <f t="array" aca="1" ref="F2130" ca="1">_FV(A2130,"Change (%)",TRUE)</f>
        <v>1.6765000000000002E-2</v>
      </c>
      <c r="G2130" s="26" cm="1">
        <f t="array" aca="1" ref="G2130" ca="1">_FV(A2130,"Change")</f>
        <v>4.26</v>
      </c>
      <c r="H2130" s="23" cm="1">
        <f t="array" aca="1" ref="H2130" ca="1">_FV(A2130,"Open")</f>
        <v>256.22000000000003</v>
      </c>
      <c r="I2130" s="23" cm="1">
        <f t="array" aca="1" ref="I2130" ca="1">_FV(A2130,"Low")</f>
        <v>256.20499999999998</v>
      </c>
      <c r="J2130" s="23" cm="1">
        <f t="array" aca="1" ref="J2130" ca="1">_FV(A2130,"High")</f>
        <v>258.36</v>
      </c>
      <c r="K2130" s="23" cm="1">
        <f t="array" aca="1" ref="K2130" ca="1">_FV(A2130,"Previous close",TRUE)</f>
        <v>254.1</v>
      </c>
      <c r="L2130" s="26"/>
      <c r="M2130" s="23" cm="1">
        <f t="array" aca="1" ref="M2130" ca="1">_FV(A2130,"52 week low",TRUE)</f>
        <v>177.2</v>
      </c>
      <c r="N2130" s="23" cm="1">
        <f t="array" aca="1" ref="N2130" ca="1">_FV(A2130,"52 week high",TRUE)</f>
        <v>267.81</v>
      </c>
      <c r="O2130" s="8" cm="1">
        <f t="array" aca="1" ref="O2130" ca="1">_FV(A2130,"Volume")</f>
        <v>112791</v>
      </c>
      <c r="P2130" s="7" cm="1">
        <f t="array" aca="1" ref="P2130" ca="1">_FV(A2130,"Volume average",TRUE)</f>
        <v>397500</v>
      </c>
      <c r="Q2130" t="s">
        <v>490</v>
      </c>
      <c r="S2130" t="s">
        <v>318</v>
      </c>
      <c r="T2130" s="25" cm="1">
        <f t="array" aca="1" ref="T2130" ca="1">_FV(A2130,"Expense ratio",TRUE)</f>
        <v>4.8999999999999998E-3</v>
      </c>
      <c r="U2130" s="24" cm="1">
        <f t="array" aca="1" ref="U2130" ca="1">_FV(A2130,"Market cap",TRUE)</f>
        <v>7073167540.0299997</v>
      </c>
      <c r="V2130" s="4">
        <v>7073076736</v>
      </c>
      <c r="W2130" s="4">
        <v>7073076736</v>
      </c>
      <c r="Y2130" t="s">
        <v>1596</v>
      </c>
      <c r="Z2130" s="5">
        <v>260.91000000000003</v>
      </c>
      <c r="AA2130" s="5">
        <v>31.247957</v>
      </c>
      <c r="AB2130" s="4">
        <v>0</v>
      </c>
      <c r="AC2130" s="4">
        <v>454382</v>
      </c>
      <c r="AE2130" s="5">
        <v>6.8696738571499827</v>
      </c>
      <c r="AF2130" s="5">
        <v>31.009163410286408</v>
      </c>
      <c r="AI2130" s="4">
        <v>454382</v>
      </c>
      <c r="AJ2130" s="5">
        <v>118507369.42</v>
      </c>
      <c r="AL2130" s="5">
        <v>267.81</v>
      </c>
      <c r="AM2130" s="5">
        <v>177.2</v>
      </c>
      <c r="AN2130" t="s">
        <v>82</v>
      </c>
      <c r="AO2130" t="str" cm="1">
        <f t="array" aca="1" ref="AO2130" ca="1">_FV(A2130,"Currency")</f>
        <v>USD</v>
      </c>
      <c r="AP2130" t="str" cm="1">
        <f t="array" aca="1" ref="AP2130" ca="1">_FV(A2130,"Exchange")</f>
        <v>NYSE Arca</v>
      </c>
      <c r="AQ2130" s="6" t="str" cm="1">
        <f t="array" aca="1" ref="AQ2130" ca="1">_FV(A2130,"Exchange abbreviation",TRUE)</f>
        <v>ARCX</v>
      </c>
      <c r="AR2130" t="str" cm="1">
        <f t="array" aca="1" ref="AR2130" ca="1">_FV(A2130,"Instrument type",TRUE)</f>
        <v>ETF</v>
      </c>
    </row>
    <row r="2131" spans="1:44" ht="18.75" customHeight="1" x14ac:dyDescent="0.25">
      <c r="A2131" t="e" vm="2144">
        <v>#VALUE!</v>
      </c>
      <c r="B2131" t="s">
        <v>5884</v>
      </c>
      <c r="C2131" t="s">
        <v>5885</v>
      </c>
      <c r="D2131" s="31" cm="1">
        <f t="array" aca="1" ref="D2131" ca="1">_FV(A2131,"Last trade time",TRUE)</f>
        <v>45824.84027780078</v>
      </c>
      <c r="E2131" s="23" cm="1">
        <f t="array" aca="1" ref="E2131" ca="1">_FV(A2131,"Price")</f>
        <v>20.56</v>
      </c>
      <c r="F2131" s="27" cm="1">
        <f t="array" aca="1" ref="F2131" ca="1">_FV(A2131,"Change (%)",TRUE)</f>
        <v>5.7230000000000007E-3</v>
      </c>
      <c r="G2131" s="26" cm="1">
        <f t="array" aca="1" ref="G2131" ca="1">_FV(A2131,"Change")</f>
        <v>0.11700000000000001</v>
      </c>
      <c r="H2131" s="23" cm="1">
        <f t="array" aca="1" ref="H2131" ca="1">_FV(A2131,"Open")</f>
        <v>20.56</v>
      </c>
      <c r="I2131" s="23" cm="1">
        <f t="array" aca="1" ref="I2131" ca="1">_FV(A2131,"Low")</f>
        <v>20.51</v>
      </c>
      <c r="J2131" s="23" cm="1">
        <f t="array" aca="1" ref="J2131" ca="1">_FV(A2131,"High")</f>
        <v>20.56</v>
      </c>
      <c r="K2131" s="23" cm="1">
        <f t="array" aca="1" ref="K2131" ca="1">_FV(A2131,"Previous close",TRUE)</f>
        <v>20.443000000000001</v>
      </c>
      <c r="L2131" s="26"/>
      <c r="M2131" s="23" cm="1">
        <f t="array" aca="1" ref="M2131" ca="1">_FV(A2131,"52 week low",TRUE)</f>
        <v>17.36</v>
      </c>
      <c r="N2131" s="23" cm="1">
        <f t="array" aca="1" ref="N2131" ca="1">_FV(A2131,"52 week high",TRUE)</f>
        <v>20.92</v>
      </c>
      <c r="O2131" s="8" cm="1">
        <f t="array" aca="1" ref="O2131" ca="1">_FV(A2131,"Volume")</f>
        <v>459</v>
      </c>
      <c r="P2131" s="7" cm="1">
        <f t="array" aca="1" ref="P2131" ca="1">_FV(A2131,"Volume average",TRUE)</f>
        <v>2779</v>
      </c>
      <c r="Q2131" t="s">
        <v>1641</v>
      </c>
      <c r="S2131" t="s">
        <v>5168</v>
      </c>
      <c r="T2131" s="25" cm="1">
        <f t="array" aca="1" ref="T2131" ca="1">_FV(A2131,"Expense ratio",TRUE)</f>
        <v>4.8999999999999998E-3</v>
      </c>
      <c r="U2131" s="24" cm="1">
        <f t="array" aca="1" ref="U2131" ca="1">_FV(A2131,"Market cap",TRUE)</f>
        <v>3436257.37</v>
      </c>
      <c r="V2131" s="4">
        <v>3436257</v>
      </c>
      <c r="W2131" s="4">
        <v>3436257</v>
      </c>
      <c r="X2131" t="s">
        <v>5886</v>
      </c>
      <c r="Y2131" t="s">
        <v>5169</v>
      </c>
      <c r="Z2131" s="5">
        <v>20.4621</v>
      </c>
      <c r="AA2131" s="19">
        <v>24.268028000000001</v>
      </c>
      <c r="AB2131" s="20"/>
      <c r="AC2131" s="4">
        <v>2304</v>
      </c>
      <c r="AE2131" s="5">
        <v>5.793821865345361</v>
      </c>
      <c r="AF2131" s="20"/>
      <c r="AI2131" s="4">
        <v>2304</v>
      </c>
      <c r="AJ2131" s="5">
        <v>47164.2624</v>
      </c>
      <c r="AL2131" s="5">
        <v>20.92</v>
      </c>
      <c r="AM2131" s="5">
        <v>17.36</v>
      </c>
      <c r="AN2131" t="s">
        <v>47</v>
      </c>
      <c r="AO2131" t="str" cm="1">
        <f t="array" aca="1" ref="AO2131" ca="1">_FV(A2131,"Currency")</f>
        <v>USD</v>
      </c>
      <c r="AP2131" t="str" cm="1">
        <f t="array" aca="1" ref="AP2131" ca="1">_FV(A2131,"Exchange")</f>
        <v>NYSE Arca</v>
      </c>
      <c r="AQ2131" s="6" t="str" cm="1">
        <f t="array" aca="1" ref="AQ2131" ca="1">_FV(A2131,"Exchange abbreviation",TRUE)</f>
        <v>ARCX</v>
      </c>
      <c r="AR2131" t="str" cm="1">
        <f t="array" aca="1" ref="AR2131" ca="1">_FV(A2131,"Instrument type",TRUE)</f>
        <v>ETF</v>
      </c>
    </row>
    <row r="2132" spans="1:44" ht="18.75" customHeight="1" x14ac:dyDescent="0.25">
      <c r="A2132" t="e" vm="2145">
        <v>#VALUE!</v>
      </c>
      <c r="B2132" t="s">
        <v>5887</v>
      </c>
      <c r="C2132" t="s">
        <v>5888</v>
      </c>
      <c r="D2132" s="31" cm="1">
        <f t="array" aca="1" ref="D2132" ca="1">_FV(A2132,"Last trade time",TRUE)</f>
        <v>45824.843750265623</v>
      </c>
      <c r="E2132" s="23" cm="1">
        <f t="array" aca="1" ref="E2132" ca="1">_FV(A2132,"Price")</f>
        <v>31.48</v>
      </c>
      <c r="F2132" s="27" cm="1">
        <f t="array" aca="1" ref="F2132" ca="1">_FV(A2132,"Change (%)",TRUE)</f>
        <v>1.0918000000000001E-2</v>
      </c>
      <c r="G2132" s="26" cm="1">
        <f t="array" aca="1" ref="G2132" ca="1">_FV(A2132,"Change")</f>
        <v>0.34</v>
      </c>
      <c r="H2132" s="23" cm="1">
        <f t="array" aca="1" ref="H2132" ca="1">_FV(A2132,"Open")</f>
        <v>31.44</v>
      </c>
      <c r="I2132" s="23" cm="1">
        <f t="array" aca="1" ref="I2132" ca="1">_FV(A2132,"Low")</f>
        <v>31.42</v>
      </c>
      <c r="J2132" s="23" cm="1">
        <f t="array" aca="1" ref="J2132" ca="1">_FV(A2132,"High")</f>
        <v>31.54</v>
      </c>
      <c r="K2132" s="23" cm="1">
        <f t="array" aca="1" ref="K2132" ca="1">_FV(A2132,"Previous close",TRUE)</f>
        <v>31.14</v>
      </c>
      <c r="L2132" s="26"/>
      <c r="M2132" s="23" cm="1">
        <f t="array" aca="1" ref="M2132" ca="1">_FV(A2132,"52 week low",TRUE)</f>
        <v>25.42</v>
      </c>
      <c r="N2132" s="23" cm="1">
        <f t="array" aca="1" ref="N2132" ca="1">_FV(A2132,"52 week high",TRUE)</f>
        <v>32.409999999999997</v>
      </c>
      <c r="O2132" s="8" cm="1">
        <f t="array" aca="1" ref="O2132" ca="1">_FV(A2132,"Volume")</f>
        <v>4148</v>
      </c>
      <c r="P2132" s="7" cm="1">
        <f t="array" aca="1" ref="P2132" ca="1">_FV(A2132,"Volume average",TRUE)</f>
        <v>15856</v>
      </c>
      <c r="Q2132" t="s">
        <v>119</v>
      </c>
      <c r="T2132" s="25" cm="1">
        <f t="array" aca="1" ref="T2132" ca="1">_FV(A2132,"Expense ratio",TRUE)</f>
        <v>4.8999999999999998E-3</v>
      </c>
      <c r="U2132" s="24" cm="1">
        <f t="array" aca="1" ref="U2132" ca="1">_FV(A2132,"Market cap",TRUE)</f>
        <v>168762955.69999999</v>
      </c>
      <c r="V2132" s="16"/>
      <c r="W2132" s="16"/>
      <c r="Z2132" s="18"/>
      <c r="AB2132" s="20"/>
      <c r="AC2132" s="21">
        <v>15473</v>
      </c>
      <c r="AE2132" s="18"/>
      <c r="AI2132" s="21"/>
      <c r="AJ2132" s="18"/>
      <c r="AL2132" s="18"/>
      <c r="AM2132" s="18"/>
      <c r="AN2132" t="s">
        <v>73</v>
      </c>
      <c r="AO2132" t="str" cm="1">
        <f t="array" aca="1" ref="AO2132" ca="1">_FV(A2132,"Currency")</f>
        <v>USD</v>
      </c>
      <c r="AP2132" t="str" cm="1">
        <f t="array" aca="1" ref="AP2132" ca="1">_FV(A2132,"Exchange")</f>
        <v>Nasdaq Stock Market</v>
      </c>
      <c r="AQ2132" s="6" t="str" cm="1">
        <f t="array" aca="1" ref="AQ2132" ca="1">_FV(A2132,"Exchange abbreviation",TRUE)</f>
        <v>XNAS</v>
      </c>
      <c r="AR2132" t="str" cm="1">
        <f t="array" aca="1" ref="AR2132" ca="1">_FV(A2132,"Instrument type",TRUE)</f>
        <v>ETF</v>
      </c>
    </row>
    <row r="2133" spans="1:44" ht="18.75" customHeight="1" x14ac:dyDescent="0.25">
      <c r="A2133" t="e" vm="2146">
        <v>#VALUE!</v>
      </c>
      <c r="B2133" t="s">
        <v>5889</v>
      </c>
      <c r="C2133" t="s">
        <v>5890</v>
      </c>
      <c r="D2133" s="31" cm="1">
        <f t="array" aca="1" ref="D2133" ca="1">_FV(A2133,"Last trade time",TRUE)</f>
        <v>45824.840277812502</v>
      </c>
      <c r="E2133" s="23" cm="1">
        <f t="array" aca="1" ref="E2133" ca="1">_FV(A2133,"Price")</f>
        <v>27.36</v>
      </c>
      <c r="F2133" s="27" cm="1">
        <f t="array" aca="1" ref="F2133" ca="1">_FV(A2133,"Change (%)",TRUE)</f>
        <v>-3.2879999999999997E-4</v>
      </c>
      <c r="G2133" s="26" cm="1">
        <f t="array" aca="1" ref="G2133" ca="1">_FV(A2133,"Change")</f>
        <v>-8.9999999999999993E-3</v>
      </c>
      <c r="H2133" s="23" cm="1">
        <f t="array" aca="1" ref="H2133" ca="1">_FV(A2133,"Open")</f>
        <v>27.56</v>
      </c>
      <c r="I2133" s="23" cm="1">
        <f t="array" aca="1" ref="I2133" ca="1">_FV(A2133,"Low")</f>
        <v>27.29</v>
      </c>
      <c r="J2133" s="23" cm="1">
        <f t="array" aca="1" ref="J2133" ca="1">_FV(A2133,"High")</f>
        <v>27.7</v>
      </c>
      <c r="K2133" s="23" cm="1">
        <f t="array" aca="1" ref="K2133" ca="1">_FV(A2133,"Previous close",TRUE)</f>
        <v>27.369</v>
      </c>
      <c r="L2133" s="26"/>
      <c r="M2133" s="23" cm="1">
        <f t="array" aca="1" ref="M2133" ca="1">_FV(A2133,"52 week low",TRUE)</f>
        <v>23.15</v>
      </c>
      <c r="N2133" s="23" cm="1">
        <f t="array" aca="1" ref="N2133" ca="1">_FV(A2133,"52 week high",TRUE)</f>
        <v>30.4</v>
      </c>
      <c r="O2133" s="8" cm="1">
        <f t="array" aca="1" ref="O2133" ca="1">_FV(A2133,"Volume")</f>
        <v>17232</v>
      </c>
      <c r="P2133" s="7" cm="1">
        <f t="array" aca="1" ref="P2133" ca="1">_FV(A2133,"Volume average",TRUE)</f>
        <v>24742</v>
      </c>
      <c r="Q2133" t="s">
        <v>1626</v>
      </c>
      <c r="T2133" s="25" cm="1">
        <f t="array" aca="1" ref="T2133" ca="1">_FV(A2133,"Expense ratio",TRUE)</f>
        <v>4.8999999999999998E-3</v>
      </c>
      <c r="U2133" s="24" cm="1">
        <f t="array" aca="1" ref="U2133" ca="1">_FV(A2133,"Market cap",TRUE)</f>
        <v>147878828.53999999</v>
      </c>
      <c r="V2133" s="16"/>
      <c r="W2133" s="16"/>
      <c r="Z2133" s="18"/>
      <c r="AC2133" s="21">
        <v>24702</v>
      </c>
      <c r="AE2133" s="18"/>
      <c r="AI2133" s="21"/>
      <c r="AJ2133" s="18"/>
      <c r="AL2133" s="18"/>
      <c r="AM2133" s="18"/>
      <c r="AN2133" t="s">
        <v>73</v>
      </c>
      <c r="AO2133" t="str" cm="1">
        <f t="array" aca="1" ref="AO2133" ca="1">_FV(A2133,"Currency")</f>
        <v>USD</v>
      </c>
      <c r="AP2133" t="str" cm="1">
        <f t="array" aca="1" ref="AP2133" ca="1">_FV(A2133,"Exchange")</f>
        <v>NYSE Arca</v>
      </c>
      <c r="AQ2133" s="6" t="str" cm="1">
        <f t="array" aca="1" ref="AQ2133" ca="1">_FV(A2133,"Exchange abbreviation",TRUE)</f>
        <v>ARCX</v>
      </c>
      <c r="AR2133" t="str" cm="1">
        <f t="array" aca="1" ref="AR2133" ca="1">_FV(A2133,"Instrument type",TRUE)</f>
        <v>ETF</v>
      </c>
    </row>
    <row r="2134" spans="1:44" ht="18.75" customHeight="1" x14ac:dyDescent="0.25">
      <c r="A2134" t="e" vm="2147">
        <v>#VALUE!</v>
      </c>
      <c r="B2134" t="s">
        <v>5891</v>
      </c>
      <c r="C2134" t="s">
        <v>5892</v>
      </c>
      <c r="D2134" s="31" cm="1">
        <f t="array" aca="1" ref="D2134" ca="1">_FV(A2134,"Last trade time",TRUE)</f>
        <v>45824.840277812502</v>
      </c>
      <c r="E2134" s="23" cm="1">
        <f t="array" aca="1" ref="E2134" ca="1">_FV(A2134,"Price")</f>
        <v>29.85</v>
      </c>
      <c r="F2134" s="27" cm="1">
        <f t="array" aca="1" ref="F2134" ca="1">_FV(A2134,"Change (%)",TRUE)</f>
        <v>3.3509999999999996E-4</v>
      </c>
      <c r="G2134" s="26" cm="1">
        <f t="array" aca="1" ref="G2134" ca="1">_FV(A2134,"Change")</f>
        <v>0.01</v>
      </c>
      <c r="H2134" s="23" cm="1">
        <f t="array" aca="1" ref="H2134" ca="1">_FV(A2134,"Open")</f>
        <v>29.91</v>
      </c>
      <c r="I2134" s="23" cm="1">
        <f t="array" aca="1" ref="I2134" ca="1">_FV(A2134,"Low")</f>
        <v>29.81</v>
      </c>
      <c r="J2134" s="23" cm="1">
        <f t="array" aca="1" ref="J2134" ca="1">_FV(A2134,"High")</f>
        <v>29.98</v>
      </c>
      <c r="K2134" s="23" cm="1">
        <f t="array" aca="1" ref="K2134" ca="1">_FV(A2134,"Previous close",TRUE)</f>
        <v>29.84</v>
      </c>
      <c r="L2134" s="26"/>
      <c r="M2134" s="23" cm="1">
        <f t="array" aca="1" ref="M2134" ca="1">_FV(A2134,"52 week low",TRUE)</f>
        <v>27.38</v>
      </c>
      <c r="N2134" s="23" cm="1">
        <f t="array" aca="1" ref="N2134" ca="1">_FV(A2134,"52 week high",TRUE)</f>
        <v>31.26</v>
      </c>
      <c r="O2134" s="8" cm="1">
        <f t="array" aca="1" ref="O2134" ca="1">_FV(A2134,"Volume")</f>
        <v>27666</v>
      </c>
      <c r="P2134" s="7" cm="1">
        <f t="array" aca="1" ref="P2134" ca="1">_FV(A2134,"Volume average",TRUE)</f>
        <v>12636</v>
      </c>
      <c r="Q2134" t="s">
        <v>345</v>
      </c>
      <c r="S2134" t="s">
        <v>2648</v>
      </c>
      <c r="T2134" s="25" cm="1">
        <f t="array" aca="1" ref="T2134" ca="1">_FV(A2134,"Expense ratio",TRUE)</f>
        <v>4.8999999999999998E-3</v>
      </c>
      <c r="U2134" s="24" cm="1">
        <f t="array" aca="1" ref="U2134" ca="1">_FV(A2134,"Market cap",TRUE)</f>
        <v>245338148.06</v>
      </c>
      <c r="V2134" s="4">
        <v>245338144</v>
      </c>
      <c r="W2134" s="4">
        <v>245338144</v>
      </c>
      <c r="Y2134" t="s">
        <v>4140</v>
      </c>
      <c r="Z2134" s="5">
        <v>29.663</v>
      </c>
      <c r="AA2134" s="20"/>
      <c r="AB2134" s="5">
        <v>2.6400001999999999E-2</v>
      </c>
      <c r="AC2134" s="4">
        <v>17236</v>
      </c>
      <c r="AE2134" s="5">
        <v>2.2872353188210459</v>
      </c>
      <c r="AF2134" s="5">
        <v>8.3271791206709125</v>
      </c>
      <c r="AI2134" s="4">
        <v>17236</v>
      </c>
      <c r="AJ2134" s="5">
        <v>511131.85639999999</v>
      </c>
      <c r="AL2134" s="5">
        <v>31.26</v>
      </c>
      <c r="AM2134" s="5">
        <v>27.38</v>
      </c>
      <c r="AN2134" t="s">
        <v>47</v>
      </c>
      <c r="AO2134" t="str" cm="1">
        <f t="array" aca="1" ref="AO2134" ca="1">_FV(A2134,"Currency")</f>
        <v>USD</v>
      </c>
      <c r="AP2134" t="str" cm="1">
        <f t="array" aca="1" ref="AP2134" ca="1">_FV(A2134,"Exchange")</f>
        <v>NYSE Arca</v>
      </c>
      <c r="AQ2134" s="6" t="str" cm="1">
        <f t="array" aca="1" ref="AQ2134" ca="1">_FV(A2134,"Exchange abbreviation",TRUE)</f>
        <v>ARCX</v>
      </c>
      <c r="AR2134" t="str" cm="1">
        <f t="array" aca="1" ref="AR2134" ca="1">_FV(A2134,"Instrument type",TRUE)</f>
        <v>ETF</v>
      </c>
    </row>
    <row r="2135" spans="1:44" ht="18.75" customHeight="1" x14ac:dyDescent="0.25">
      <c r="A2135" t="e" vm="2148">
        <v>#VALUE!</v>
      </c>
      <c r="B2135" t="s">
        <v>5893</v>
      </c>
      <c r="C2135" t="s">
        <v>5894</v>
      </c>
      <c r="D2135" s="31" cm="1">
        <f t="array" aca="1" ref="D2135" ca="1">_FV(A2135,"Last trade time",TRUE)</f>
        <v>45824.84027780078</v>
      </c>
      <c r="E2135" s="23" cm="1">
        <f t="array" aca="1" ref="E2135" ca="1">_FV(A2135,"Price")</f>
        <v>31.34</v>
      </c>
      <c r="F2135" s="27" cm="1">
        <f t="array" aca="1" ref="F2135" ca="1">_FV(A2135,"Change (%)",TRUE)</f>
        <v>6.7459999999999994E-3</v>
      </c>
      <c r="G2135" s="26" cm="1">
        <f t="array" aca="1" ref="G2135" ca="1">_FV(A2135,"Change")</f>
        <v>0.21</v>
      </c>
      <c r="H2135" s="23" cm="1">
        <f t="array" aca="1" ref="H2135" ca="1">_FV(A2135,"Open")</f>
        <v>31.23</v>
      </c>
      <c r="I2135" s="23" cm="1">
        <f t="array" aca="1" ref="I2135" ca="1">_FV(A2135,"Low")</f>
        <v>31.23</v>
      </c>
      <c r="J2135" s="23" cm="1">
        <f t="array" aca="1" ref="J2135" ca="1">_FV(A2135,"High")</f>
        <v>31.59</v>
      </c>
      <c r="K2135" s="23" cm="1">
        <f t="array" aca="1" ref="K2135" ca="1">_FV(A2135,"Previous close",TRUE)</f>
        <v>31.13</v>
      </c>
      <c r="L2135" s="26"/>
      <c r="M2135" s="23" cm="1">
        <f t="array" aca="1" ref="M2135" ca="1">_FV(A2135,"52 week low",TRUE)</f>
        <v>25.0548</v>
      </c>
      <c r="N2135" s="23" cm="1">
        <f t="array" aca="1" ref="N2135" ca="1">_FV(A2135,"52 week high",TRUE)</f>
        <v>31.92</v>
      </c>
      <c r="O2135" s="8" cm="1">
        <f t="array" aca="1" ref="O2135" ca="1">_FV(A2135,"Volume")</f>
        <v>12552</v>
      </c>
      <c r="P2135" s="7" cm="1">
        <f t="array" aca="1" ref="P2135" ca="1">_FV(A2135,"Volume average",TRUE)</f>
        <v>24531</v>
      </c>
      <c r="Q2135" t="s">
        <v>50</v>
      </c>
      <c r="S2135" t="s">
        <v>845</v>
      </c>
      <c r="T2135" s="25" cm="1">
        <f t="array" aca="1" ref="T2135" ca="1">_FV(A2135,"Expense ratio",TRUE)</f>
        <v>4.8999999999999998E-3</v>
      </c>
      <c r="U2135" s="24" cm="1">
        <f t="array" aca="1" ref="U2135" ca="1">_FV(A2135,"Market cap",TRUE)</f>
        <v>137134156.08000001</v>
      </c>
      <c r="V2135" s="4">
        <v>137134160</v>
      </c>
      <c r="W2135" s="4">
        <v>137134160</v>
      </c>
      <c r="Y2135" t="s">
        <v>4839</v>
      </c>
      <c r="Z2135" s="5">
        <v>31.24</v>
      </c>
      <c r="AA2135" s="19">
        <v>24.438103000000002</v>
      </c>
      <c r="AB2135" s="19">
        <v>6.7999999999999996E-3</v>
      </c>
      <c r="AC2135" s="4">
        <v>23588</v>
      </c>
      <c r="AE2135" s="5">
        <v>5.435477405375555</v>
      </c>
      <c r="AF2135" s="19">
        <v>14.6283826256129</v>
      </c>
      <c r="AI2135" s="4">
        <v>23588</v>
      </c>
      <c r="AJ2135" s="5">
        <v>735002.08</v>
      </c>
      <c r="AL2135" s="5">
        <v>31.37</v>
      </c>
      <c r="AM2135" s="5">
        <v>25.055</v>
      </c>
      <c r="AN2135" t="s">
        <v>47</v>
      </c>
      <c r="AO2135" t="str" cm="1">
        <f t="array" aca="1" ref="AO2135" ca="1">_FV(A2135,"Currency")</f>
        <v>USD</v>
      </c>
      <c r="AP2135" t="str" cm="1">
        <f t="array" aca="1" ref="AP2135" ca="1">_FV(A2135,"Exchange")</f>
        <v>NYSE Arca</v>
      </c>
      <c r="AQ2135" s="6" t="str" cm="1">
        <f t="array" aca="1" ref="AQ2135" ca="1">_FV(A2135,"Exchange abbreviation",TRUE)</f>
        <v>ARCX</v>
      </c>
      <c r="AR2135" t="str" cm="1">
        <f t="array" aca="1" ref="AR2135" ca="1">_FV(A2135,"Instrument type",TRUE)</f>
        <v>ETF</v>
      </c>
    </row>
    <row r="2136" spans="1:44" ht="18.75" customHeight="1" x14ac:dyDescent="0.25">
      <c r="A2136" t="e" vm="2149">
        <v>#VALUE!</v>
      </c>
      <c r="B2136" t="s">
        <v>5895</v>
      </c>
      <c r="C2136" t="s">
        <v>5896</v>
      </c>
      <c r="D2136" s="31" cm="1">
        <f t="array" aca="1" ref="D2136" ca="1">_FV(A2136,"Last trade time",TRUE)</f>
        <v>45824.84027780078</v>
      </c>
      <c r="E2136" s="23" cm="1">
        <f t="array" aca="1" ref="E2136" ca="1">_FV(A2136,"Price")</f>
        <v>38.0381</v>
      </c>
      <c r="F2136" s="27" cm="1">
        <f t="array" aca="1" ref="F2136" ca="1">_FV(A2136,"Change (%)",TRUE)</f>
        <v>1.0307999999999999E-2</v>
      </c>
      <c r="G2136" s="26" cm="1">
        <f t="array" aca="1" ref="G2136" ca="1">_FV(A2136,"Change")</f>
        <v>0.3881</v>
      </c>
      <c r="H2136" s="23" cm="1">
        <f t="array" aca="1" ref="H2136" ca="1">_FV(A2136,"Open")</f>
        <v>38.08</v>
      </c>
      <c r="I2136" s="23" cm="1">
        <f t="array" aca="1" ref="I2136" ca="1">_FV(A2136,"Low")</f>
        <v>38.01</v>
      </c>
      <c r="J2136" s="23" cm="1">
        <f t="array" aca="1" ref="J2136" ca="1">_FV(A2136,"High")</f>
        <v>38.119999999999997</v>
      </c>
      <c r="K2136" s="23" cm="1">
        <f t="array" aca="1" ref="K2136" ca="1">_FV(A2136,"Previous close",TRUE)</f>
        <v>37.65</v>
      </c>
      <c r="L2136" s="26"/>
      <c r="M2136" s="23" cm="1">
        <f t="array" aca="1" ref="M2136" ca="1">_FV(A2136,"52 week low",TRUE)</f>
        <v>30.54</v>
      </c>
      <c r="N2136" s="23" cm="1">
        <f t="array" aca="1" ref="N2136" ca="1">_FV(A2136,"52 week high",TRUE)</f>
        <v>38.36</v>
      </c>
      <c r="O2136" s="8" cm="1">
        <f t="array" aca="1" ref="O2136" ca="1">_FV(A2136,"Volume")</f>
        <v>9228</v>
      </c>
      <c r="P2136" s="7" cm="1">
        <f t="array" aca="1" ref="P2136" ca="1">_FV(A2136,"Volume average",TRUE)</f>
        <v>21047</v>
      </c>
      <c r="Q2136" t="s">
        <v>50</v>
      </c>
      <c r="S2136" t="s">
        <v>5897</v>
      </c>
      <c r="T2136" s="25" cm="1">
        <f t="array" aca="1" ref="T2136" ca="1">_FV(A2136,"Expense ratio",TRUE)</f>
        <v>4.8999999999999998E-3</v>
      </c>
      <c r="U2136" s="24" cm="1">
        <f t="array" aca="1" ref="U2136" ca="1">_FV(A2136,"Market cap",TRUE)</f>
        <v>238955083.69999999</v>
      </c>
      <c r="V2136" s="4">
        <v>238955088</v>
      </c>
      <c r="W2136" s="4">
        <v>238955088</v>
      </c>
      <c r="Y2136" t="s">
        <v>5898</v>
      </c>
      <c r="Z2136" s="5">
        <v>37.97</v>
      </c>
      <c r="AA2136" s="5">
        <v>25.421803000000001</v>
      </c>
      <c r="AB2136" s="5">
        <v>5.8999997999999998E-3</v>
      </c>
      <c r="AC2136" s="4">
        <v>24973</v>
      </c>
      <c r="AE2136" s="5">
        <v>4.0207804999694794</v>
      </c>
      <c r="AF2136" s="5">
        <v>14.688490145681341</v>
      </c>
      <c r="AI2136" s="4">
        <v>24973</v>
      </c>
      <c r="AJ2136" s="5">
        <v>949223.73</v>
      </c>
      <c r="AL2136" s="5">
        <v>38.17</v>
      </c>
      <c r="AM2136" s="5">
        <v>30.54</v>
      </c>
      <c r="AN2136" t="s">
        <v>47</v>
      </c>
      <c r="AO2136" t="str" cm="1">
        <f t="array" aca="1" ref="AO2136" ca="1">_FV(A2136,"Currency")</f>
        <v>USD</v>
      </c>
      <c r="AP2136" t="str" cm="1">
        <f t="array" aca="1" ref="AP2136" ca="1">_FV(A2136,"Exchange")</f>
        <v>NYSE Arca</v>
      </c>
      <c r="AQ2136" s="6" t="str" cm="1">
        <f t="array" aca="1" ref="AQ2136" ca="1">_FV(A2136,"Exchange abbreviation",TRUE)</f>
        <v>ARCX</v>
      </c>
      <c r="AR2136" t="str" cm="1">
        <f t="array" aca="1" ref="AR2136" ca="1">_FV(A2136,"Instrument type",TRUE)</f>
        <v>ETF</v>
      </c>
    </row>
    <row r="2137" spans="1:44" ht="18.75" customHeight="1" x14ac:dyDescent="0.25">
      <c r="A2137" t="e" vm="2150">
        <v>#VALUE!</v>
      </c>
      <c r="B2137" t="s">
        <v>5899</v>
      </c>
      <c r="C2137" t="s">
        <v>5900</v>
      </c>
      <c r="D2137" s="31" cm="1">
        <f t="array" aca="1" ref="D2137" ca="1">_FV(A2137,"Last trade time",TRUE)</f>
        <v>45824.840338610935</v>
      </c>
      <c r="E2137" s="23" cm="1">
        <f t="array" aca="1" ref="E2137" ca="1">_FV(A2137,"Price")</f>
        <v>33.96</v>
      </c>
      <c r="F2137" s="27" cm="1">
        <f t="array" aca="1" ref="F2137" ca="1">_FV(A2137,"Change (%)",TRUE)</f>
        <v>1.6157999999999999E-2</v>
      </c>
      <c r="G2137" s="26" cm="1">
        <f t="array" aca="1" ref="G2137" ca="1">_FV(A2137,"Change")</f>
        <v>0.54</v>
      </c>
      <c r="H2137" s="23" cm="1">
        <f t="array" aca="1" ref="H2137" ca="1">_FV(A2137,"Open")</f>
        <v>33.67</v>
      </c>
      <c r="I2137" s="23" cm="1">
        <f t="array" aca="1" ref="I2137" ca="1">_FV(A2137,"Low")</f>
        <v>33.67</v>
      </c>
      <c r="J2137" s="23" cm="1">
        <f t="array" aca="1" ref="J2137" ca="1">_FV(A2137,"High")</f>
        <v>34.01</v>
      </c>
      <c r="K2137" s="23" cm="1">
        <f t="array" aca="1" ref="K2137" ca="1">_FV(A2137,"Previous close",TRUE)</f>
        <v>33.42</v>
      </c>
      <c r="L2137" s="26"/>
      <c r="M2137" s="23" cm="1">
        <f t="array" aca="1" ref="M2137" ca="1">_FV(A2137,"52 week low",TRUE)</f>
        <v>27.93</v>
      </c>
      <c r="N2137" s="23" cm="1">
        <f t="array" aca="1" ref="N2137" ca="1">_FV(A2137,"52 week high",TRUE)</f>
        <v>37.704900000000002</v>
      </c>
      <c r="O2137" s="8" cm="1">
        <f t="array" aca="1" ref="O2137" ca="1">_FV(A2137,"Volume")</f>
        <v>109615</v>
      </c>
      <c r="P2137" s="7" cm="1">
        <f t="array" aca="1" ref="P2137" ca="1">_FV(A2137,"Volume average",TRUE)</f>
        <v>71932</v>
      </c>
      <c r="Q2137" t="s">
        <v>119</v>
      </c>
      <c r="T2137" s="25" cm="1">
        <f t="array" aca="1" ref="T2137" ca="1">_FV(A2137,"Expense ratio",TRUE)</f>
        <v>4.8999999999999998E-3</v>
      </c>
      <c r="U2137" s="24" cm="1">
        <f t="array" aca="1" ref="U2137" ca="1">_FV(A2137,"Market cap",TRUE)</f>
        <v>375021261.93000001</v>
      </c>
      <c r="V2137" s="16"/>
      <c r="W2137" s="16"/>
      <c r="Z2137" s="18"/>
      <c r="AC2137" s="21">
        <v>76303</v>
      </c>
      <c r="AE2137" s="18"/>
      <c r="AI2137" s="21"/>
      <c r="AJ2137" s="18"/>
      <c r="AL2137" s="18"/>
      <c r="AM2137" s="18"/>
      <c r="AN2137" t="s">
        <v>73</v>
      </c>
      <c r="AO2137" t="str" cm="1">
        <f t="array" aca="1" ref="AO2137" ca="1">_FV(A2137,"Currency")</f>
        <v>USD</v>
      </c>
      <c r="AP2137" t="str" cm="1">
        <f t="array" aca="1" ref="AP2137" ca="1">_FV(A2137,"Exchange")</f>
        <v>CBOE BZX Exchange</v>
      </c>
      <c r="AQ2137" s="6" t="str" cm="1">
        <f t="array" aca="1" ref="AQ2137" ca="1">_FV(A2137,"Exchange abbreviation",TRUE)</f>
        <v>BATS</v>
      </c>
      <c r="AR2137" t="str" cm="1">
        <f t="array" aca="1" ref="AR2137" ca="1">_FV(A2137,"Instrument type",TRUE)</f>
        <v>ETF</v>
      </c>
    </row>
    <row r="2138" spans="1:44" ht="18.75" customHeight="1" x14ac:dyDescent="0.25">
      <c r="A2138" t="e" vm="2151">
        <v>#VALUE!</v>
      </c>
      <c r="B2138" t="s">
        <v>5901</v>
      </c>
      <c r="C2138" t="s">
        <v>5902</v>
      </c>
      <c r="D2138" s="31" cm="1">
        <f t="array" aca="1" ref="D2138" ca="1">_FV(A2138,"Last trade time",TRUE)</f>
        <v>45824.843750196094</v>
      </c>
      <c r="E2138" s="23" cm="1">
        <f t="array" aca="1" ref="E2138" ca="1">_FV(A2138,"Price")</f>
        <v>26.177499999999998</v>
      </c>
      <c r="F2138" s="27" cm="1">
        <f t="array" aca="1" ref="F2138" ca="1">_FV(A2138,"Change (%)",TRUE)</f>
        <v>1.5170999999999999E-2</v>
      </c>
      <c r="G2138" s="26" cm="1">
        <f t="array" aca="1" ref="G2138" ca="1">_FV(A2138,"Change")</f>
        <v>0.39119999999999999</v>
      </c>
      <c r="H2138" s="23" cm="1">
        <f t="array" aca="1" ref="H2138" ca="1">_FV(A2138,"Open")</f>
        <v>26.177499999999998</v>
      </c>
      <c r="I2138" s="23" cm="1">
        <f t="array" aca="1" ref="I2138" ca="1">_FV(A2138,"Low")</f>
        <v>26.177499999999998</v>
      </c>
      <c r="J2138" s="23" cm="1">
        <f t="array" aca="1" ref="J2138" ca="1">_FV(A2138,"High")</f>
        <v>26.177499999999998</v>
      </c>
      <c r="K2138" s="23" cm="1">
        <f t="array" aca="1" ref="K2138" ca="1">_FV(A2138,"Previous close",TRUE)</f>
        <v>25.786300000000001</v>
      </c>
      <c r="L2138" s="26"/>
      <c r="M2138" s="23" cm="1">
        <f t="array" aca="1" ref="M2138" ca="1">_FV(A2138,"52 week low",TRUE)</f>
        <v>21.93</v>
      </c>
      <c r="N2138" s="23" cm="1">
        <f t="array" aca="1" ref="N2138" ca="1">_FV(A2138,"52 week high",TRUE)</f>
        <v>29.89</v>
      </c>
      <c r="O2138" s="8" cm="1">
        <f t="array" aca="1" ref="O2138" ca="1">_FV(A2138,"Volume")</f>
        <v>228</v>
      </c>
      <c r="P2138" s="7" cm="1">
        <f t="array" aca="1" ref="P2138" ca="1">_FV(A2138,"Volume average",TRUE)</f>
        <v>420</v>
      </c>
      <c r="Q2138" t="s">
        <v>916</v>
      </c>
      <c r="S2138" t="s">
        <v>5806</v>
      </c>
      <c r="T2138" s="25" cm="1">
        <f t="array" aca="1" ref="T2138" ca="1">_FV(A2138,"Expense ratio",TRUE)</f>
        <v>4.8999999999999998E-3</v>
      </c>
      <c r="U2138" s="24" cm="1">
        <f t="array" aca="1" ref="U2138" ca="1">_FV(A2138,"Market cap",TRUE)</f>
        <v>9494201.6899999995</v>
      </c>
      <c r="V2138" s="4">
        <v>9494201</v>
      </c>
      <c r="W2138" s="4">
        <v>9494201</v>
      </c>
      <c r="Y2138" t="s">
        <v>3671</v>
      </c>
      <c r="Z2138" s="5">
        <v>25.75</v>
      </c>
      <c r="AA2138" s="5">
        <v>16.049665000000001</v>
      </c>
      <c r="AB2138" s="5">
        <v>5.1999999999999998E-3</v>
      </c>
      <c r="AC2138" s="4">
        <v>1960</v>
      </c>
      <c r="AE2138" s="5">
        <v>-5.1673948324177594</v>
      </c>
      <c r="AF2138" s="5">
        <v>-0.29353794001957262</v>
      </c>
      <c r="AI2138" s="4">
        <v>1960</v>
      </c>
      <c r="AJ2138" s="5">
        <v>50478.82</v>
      </c>
      <c r="AL2138" s="5">
        <v>29.89</v>
      </c>
      <c r="AM2138" s="5">
        <v>21.93</v>
      </c>
      <c r="AN2138" t="s">
        <v>47</v>
      </c>
      <c r="AO2138" t="str" cm="1">
        <f t="array" aca="1" ref="AO2138" ca="1">_FV(A2138,"Currency")</f>
        <v>USD</v>
      </c>
      <c r="AP2138" t="str" cm="1">
        <f t="array" aca="1" ref="AP2138" ca="1">_FV(A2138,"Exchange")</f>
        <v>Nasdaq Stock Market</v>
      </c>
      <c r="AQ2138" s="6" t="str" cm="1">
        <f t="array" aca="1" ref="AQ2138" ca="1">_FV(A2138,"Exchange abbreviation",TRUE)</f>
        <v>XNAS</v>
      </c>
      <c r="AR2138" t="str" cm="1">
        <f t="array" aca="1" ref="AR2138" ca="1">_FV(A2138,"Instrument type",TRUE)</f>
        <v>ETF</v>
      </c>
    </row>
    <row r="2139" spans="1:44" ht="18.75" customHeight="1" x14ac:dyDescent="0.25">
      <c r="A2139" t="e" vm="2152">
        <v>#VALUE!</v>
      </c>
      <c r="B2139" t="s">
        <v>5903</v>
      </c>
      <c r="C2139" t="s">
        <v>5904</v>
      </c>
      <c r="D2139" s="31" cm="1">
        <f t="array" aca="1" ref="D2139" ca="1">_FV(A2139,"Last trade time",TRUE)</f>
        <v>45824.843750185159</v>
      </c>
      <c r="E2139" s="23" cm="1">
        <f t="array" aca="1" ref="E2139" ca="1">_FV(A2139,"Price")</f>
        <v>25.37</v>
      </c>
      <c r="F2139" s="27" cm="1">
        <f t="array" aca="1" ref="F2139" ca="1">_FV(A2139,"Change (%)",TRUE)</f>
        <v>1.1861999999999999E-2</v>
      </c>
      <c r="G2139" s="26" cm="1">
        <f t="array" aca="1" ref="G2139" ca="1">_FV(A2139,"Change")</f>
        <v>0.2974</v>
      </c>
      <c r="H2139" s="23" cm="1">
        <f t="array" aca="1" ref="H2139" ca="1">_FV(A2139,"Open")</f>
        <v>25.26</v>
      </c>
      <c r="I2139" s="23" cm="1">
        <f t="array" aca="1" ref="I2139" ca="1">_FV(A2139,"Low")</f>
        <v>25.26</v>
      </c>
      <c r="J2139" s="23" cm="1">
        <f t="array" aca="1" ref="J2139" ca="1">_FV(A2139,"High")</f>
        <v>25.38</v>
      </c>
      <c r="K2139" s="23" cm="1">
        <f t="array" aca="1" ref="K2139" ca="1">_FV(A2139,"Previous close",TRUE)</f>
        <v>25.072600000000001</v>
      </c>
      <c r="L2139" s="26"/>
      <c r="M2139" s="23" cm="1">
        <f t="array" aca="1" ref="M2139" ca="1">_FV(A2139,"52 week low",TRUE)</f>
        <v>20.56</v>
      </c>
      <c r="N2139" s="23" cm="1">
        <f t="array" aca="1" ref="N2139" ca="1">_FV(A2139,"52 week high",TRUE)</f>
        <v>26.023099999999999</v>
      </c>
      <c r="O2139" s="8" cm="1">
        <f t="array" aca="1" ref="O2139" ca="1">_FV(A2139,"Volume")</f>
        <v>11876</v>
      </c>
      <c r="P2139" s="7" cm="1">
        <f t="array" aca="1" ref="P2139" ca="1">_FV(A2139,"Volume average",TRUE)</f>
        <v>32238</v>
      </c>
      <c r="Q2139" t="s">
        <v>50</v>
      </c>
      <c r="S2139" t="s">
        <v>5905</v>
      </c>
      <c r="T2139" s="25" cm="1">
        <f t="array" aca="1" ref="T2139" ca="1">_FV(A2139,"Expense ratio",TRUE)</f>
        <v>4.8999999999999998E-3</v>
      </c>
      <c r="U2139" s="24" cm="1">
        <f t="array" aca="1" ref="U2139" ca="1">_FV(A2139,"Market cap",TRUE)</f>
        <v>134510502.08000001</v>
      </c>
      <c r="V2139" s="4">
        <v>134510496</v>
      </c>
      <c r="W2139" s="4">
        <v>134510496</v>
      </c>
      <c r="X2139" t="s">
        <v>5906</v>
      </c>
      <c r="Y2139" t="s">
        <v>5907</v>
      </c>
      <c r="Z2139" s="5">
        <v>25.355399999999999</v>
      </c>
      <c r="AA2139" s="5">
        <v>28.148368999999999</v>
      </c>
      <c r="AB2139" s="5">
        <v>7.4000000000000003E-3</v>
      </c>
      <c r="AC2139" s="4">
        <v>28059</v>
      </c>
      <c r="AE2139" s="5">
        <v>8.7395312894463117</v>
      </c>
      <c r="AF2139" s="20"/>
      <c r="AI2139" s="4">
        <v>28059</v>
      </c>
      <c r="AJ2139" s="5">
        <v>711856.83000000007</v>
      </c>
      <c r="AL2139" s="5">
        <v>25.423999999999999</v>
      </c>
      <c r="AM2139" s="5">
        <v>22.8</v>
      </c>
      <c r="AN2139" t="s">
        <v>47</v>
      </c>
      <c r="AO2139" t="str" cm="1">
        <f t="array" aca="1" ref="AO2139" ca="1">_FV(A2139,"Currency")</f>
        <v>USD</v>
      </c>
      <c r="AP2139" t="str" cm="1">
        <f t="array" aca="1" ref="AP2139" ca="1">_FV(A2139,"Exchange")</f>
        <v>Nasdaq Stock Market</v>
      </c>
      <c r="AQ2139" s="6" t="str" cm="1">
        <f t="array" aca="1" ref="AQ2139" ca="1">_FV(A2139,"Exchange abbreviation",TRUE)</f>
        <v>XNAS</v>
      </c>
      <c r="AR2139" t="str" cm="1">
        <f t="array" aca="1" ref="AR2139" ca="1">_FV(A2139,"Instrument type",TRUE)</f>
        <v>ETF</v>
      </c>
    </row>
    <row r="2140" spans="1:44" ht="18.75" customHeight="1" x14ac:dyDescent="0.25">
      <c r="A2140" t="e" vm="2153">
        <v>#VALUE!</v>
      </c>
      <c r="B2140" t="s">
        <v>5908</v>
      </c>
      <c r="C2140" t="s">
        <v>5909</v>
      </c>
      <c r="D2140" s="31" cm="1">
        <f t="array" aca="1" ref="D2140" ca="1">_FV(A2140,"Last trade time",TRUE)</f>
        <v>45824.840281423436</v>
      </c>
      <c r="E2140" s="23" cm="1">
        <f t="array" aca="1" ref="E2140" ca="1">_FV(A2140,"Price")</f>
        <v>69.7</v>
      </c>
      <c r="F2140" s="27" cm="1">
        <f t="array" aca="1" ref="F2140" ca="1">_FV(A2140,"Change (%)",TRUE)</f>
        <v>7.8080000000000007E-3</v>
      </c>
      <c r="G2140" s="26" cm="1">
        <f t="array" aca="1" ref="G2140" ca="1">_FV(A2140,"Change")</f>
        <v>0.54</v>
      </c>
      <c r="H2140" s="23" cm="1">
        <f t="array" aca="1" ref="H2140" ca="1">_FV(A2140,"Open")</f>
        <v>69.91</v>
      </c>
      <c r="I2140" s="23" cm="1">
        <f t="array" aca="1" ref="I2140" ca="1">_FV(A2140,"Low")</f>
        <v>69.630799999999994</v>
      </c>
      <c r="J2140" s="23" cm="1">
        <f t="array" aca="1" ref="J2140" ca="1">_FV(A2140,"High")</f>
        <v>69.91</v>
      </c>
      <c r="K2140" s="23" cm="1">
        <f t="array" aca="1" ref="K2140" ca="1">_FV(A2140,"Previous close",TRUE)</f>
        <v>69.16</v>
      </c>
      <c r="L2140" s="26"/>
      <c r="M2140" s="23" cm="1">
        <f t="array" aca="1" ref="M2140" ca="1">_FV(A2140,"52 week low",TRUE)</f>
        <v>55.4</v>
      </c>
      <c r="N2140" s="23" cm="1">
        <f t="array" aca="1" ref="N2140" ca="1">_FV(A2140,"52 week high",TRUE)</f>
        <v>71.28</v>
      </c>
      <c r="O2140" s="8" cm="1">
        <f t="array" aca="1" ref="O2140" ca="1">_FV(A2140,"Volume")</f>
        <v>18458</v>
      </c>
      <c r="P2140" s="7" cm="1">
        <f t="array" aca="1" ref="P2140" ca="1">_FV(A2140,"Volume average",TRUE)</f>
        <v>15628</v>
      </c>
      <c r="Q2140" t="s">
        <v>50</v>
      </c>
      <c r="S2140" t="s">
        <v>5910</v>
      </c>
      <c r="T2140" s="25" cm="1">
        <f t="array" aca="1" ref="T2140" ca="1">_FV(A2140,"Expense ratio",TRUE)</f>
        <v>4.8999999999999998E-3</v>
      </c>
      <c r="U2140" s="24" cm="1">
        <f t="array" aca="1" ref="U2140" ca="1">_FV(A2140,"Market cap",TRUE)</f>
        <v>696200516.75999999</v>
      </c>
      <c r="V2140" s="4">
        <v>696200512</v>
      </c>
      <c r="W2140" s="4">
        <v>696200512</v>
      </c>
      <c r="X2140" t="s">
        <v>5911</v>
      </c>
      <c r="Y2140" t="s">
        <v>319</v>
      </c>
      <c r="Z2140" s="5">
        <v>70.893900000000002</v>
      </c>
      <c r="AA2140" s="5">
        <v>32.530056000000002</v>
      </c>
      <c r="AB2140" s="5">
        <v>7.7000000000000002E-3</v>
      </c>
      <c r="AC2140" s="4">
        <v>26115</v>
      </c>
      <c r="AE2140" s="5">
        <v>5.9066883026685391</v>
      </c>
      <c r="AF2140" s="5">
        <v>18.88817721794145</v>
      </c>
      <c r="AI2140" s="4">
        <v>26115</v>
      </c>
      <c r="AJ2140" s="5">
        <v>1851258.4005</v>
      </c>
      <c r="AL2140" s="5">
        <v>71.28</v>
      </c>
      <c r="AM2140" s="5">
        <v>55.4</v>
      </c>
      <c r="AN2140" t="s">
        <v>90</v>
      </c>
      <c r="AO2140" t="str" cm="1">
        <f t="array" aca="1" ref="AO2140" ca="1">_FV(A2140,"Currency")</f>
        <v>USD</v>
      </c>
      <c r="AP2140" t="str" cm="1">
        <f t="array" aca="1" ref="AP2140" ca="1">_FV(A2140,"Exchange")</f>
        <v>CBOE BZX Exchange</v>
      </c>
      <c r="AQ2140" s="6" t="str" cm="1">
        <f t="array" aca="1" ref="AQ2140" ca="1">_FV(A2140,"Exchange abbreviation",TRUE)</f>
        <v>BATS</v>
      </c>
      <c r="AR2140" t="str" cm="1">
        <f t="array" aca="1" ref="AR2140" ca="1">_FV(A2140,"Instrument type",TRUE)</f>
        <v>ETF</v>
      </c>
    </row>
    <row r="2141" spans="1:44" ht="18.75" customHeight="1" x14ac:dyDescent="0.25">
      <c r="A2141" t="e" vm="2154">
        <v>#VALUE!</v>
      </c>
      <c r="B2141" t="s">
        <v>5912</v>
      </c>
      <c r="C2141" t="s">
        <v>5913</v>
      </c>
      <c r="D2141" s="31" cm="1">
        <f t="array" aca="1" ref="D2141" ca="1">_FV(A2141,"Last trade time",TRUE)</f>
        <v>45824.926047846871</v>
      </c>
      <c r="E2141" s="23" cm="1">
        <f t="array" aca="1" ref="E2141" ca="1">_FV(A2141,"Price")</f>
        <v>25.094999999999999</v>
      </c>
      <c r="F2141" s="27" cm="1">
        <f t="array" aca="1" ref="F2141" ca="1">_FV(A2141,"Change (%)",TRUE)</f>
        <v>3.4845000000000001E-2</v>
      </c>
      <c r="G2141" s="26" cm="1">
        <f t="array" aca="1" ref="G2141" ca="1">_FV(A2141,"Change")</f>
        <v>0.84499999999999997</v>
      </c>
      <c r="H2141" s="23" cm="1">
        <f t="array" aca="1" ref="H2141" ca="1">_FV(A2141,"Open")</f>
        <v>24.25</v>
      </c>
      <c r="I2141" s="23" cm="1">
        <f t="array" aca="1" ref="I2141" ca="1">_FV(A2141,"Low")</f>
        <v>24.25</v>
      </c>
      <c r="J2141" s="23" cm="1">
        <f t="array" aca="1" ref="J2141" ca="1">_FV(A2141,"High")</f>
        <v>25.2774</v>
      </c>
      <c r="K2141" s="23" cm="1">
        <f t="array" aca="1" ref="K2141" ca="1">_FV(A2141,"Previous close",TRUE)</f>
        <v>24.25</v>
      </c>
      <c r="L2141" s="26"/>
      <c r="M2141" s="23" cm="1">
        <f t="array" aca="1" ref="M2141" ca="1">_FV(A2141,"52 week low",TRUE)</f>
        <v>17.95</v>
      </c>
      <c r="N2141" s="23" cm="1">
        <f t="array" aca="1" ref="N2141" ca="1">_FV(A2141,"52 week high",TRUE)</f>
        <v>25.456499999999998</v>
      </c>
      <c r="O2141" s="8" cm="1">
        <f t="array" aca="1" ref="O2141" ca="1">_FV(A2141,"Volume")</f>
        <v>17501</v>
      </c>
      <c r="P2141" s="7" cm="1">
        <f t="array" aca="1" ref="P2141" ca="1">_FV(A2141,"Volume average",TRUE)</f>
        <v>11904</v>
      </c>
      <c r="Q2141" t="s">
        <v>490</v>
      </c>
      <c r="T2141" s="25" cm="1">
        <f t="array" aca="1" ref="T2141" ca="1">_FV(A2141,"Expense ratio",TRUE)</f>
        <v>4.8999999999999998E-3</v>
      </c>
      <c r="U2141" s="24" cm="1">
        <f t="array" aca="1" ref="U2141" ca="1">_FV(A2141,"Market cap",TRUE)</f>
        <v>104085582.87</v>
      </c>
      <c r="V2141" s="16"/>
      <c r="W2141" s="16"/>
      <c r="Z2141" s="18"/>
      <c r="AA2141" s="20"/>
      <c r="AB2141" s="20"/>
      <c r="AC2141" s="21">
        <v>11423</v>
      </c>
      <c r="AE2141" s="18"/>
      <c r="AF2141" s="20"/>
      <c r="AI2141" s="21"/>
      <c r="AJ2141" s="18"/>
      <c r="AL2141" s="18"/>
      <c r="AM2141" s="18"/>
      <c r="AN2141" t="s">
        <v>73</v>
      </c>
      <c r="AO2141" t="str" cm="1">
        <f t="array" aca="1" ref="AO2141" ca="1">_FV(A2141,"Currency")</f>
        <v>USD</v>
      </c>
      <c r="AP2141" t="str" cm="1">
        <f t="array" aca="1" ref="AP2141" ca="1">_FV(A2141,"Exchange")</f>
        <v>CBOE BZX Exchange</v>
      </c>
      <c r="AQ2141" s="6" t="str" cm="1">
        <f t="array" aca="1" ref="AQ2141" ca="1">_FV(A2141,"Exchange abbreviation",TRUE)</f>
        <v>BATS</v>
      </c>
      <c r="AR2141" t="str" cm="1">
        <f t="array" aca="1" ref="AR2141" ca="1">_FV(A2141,"Instrument type",TRUE)</f>
        <v>ETF</v>
      </c>
    </row>
    <row r="2142" spans="1:44" ht="18.75" customHeight="1" x14ac:dyDescent="0.25">
      <c r="A2142" t="e" vm="2155">
        <v>#VALUE!</v>
      </c>
      <c r="B2142" t="s">
        <v>5914</v>
      </c>
      <c r="C2142" t="s">
        <v>5915</v>
      </c>
      <c r="D2142" s="31" cm="1">
        <f t="array" aca="1" ref="D2142" ca="1">_FV(A2142,"Last trade time",TRUE)</f>
        <v>45824.853969062497</v>
      </c>
      <c r="E2142" s="23" cm="1">
        <f t="array" aca="1" ref="E2142" ca="1">_FV(A2142,"Price")</f>
        <v>76.14</v>
      </c>
      <c r="F2142" s="27" cm="1">
        <f t="array" aca="1" ref="F2142" ca="1">_FV(A2142,"Change (%)",TRUE)</f>
        <v>6.0780000000000001E-3</v>
      </c>
      <c r="G2142" s="26" cm="1">
        <f t="array" aca="1" ref="G2142" ca="1">_FV(A2142,"Change")</f>
        <v>0.46</v>
      </c>
      <c r="H2142" s="23" cm="1">
        <f t="array" aca="1" ref="H2142" ca="1">_FV(A2142,"Open")</f>
        <v>76.87</v>
      </c>
      <c r="I2142" s="23" cm="1">
        <f t="array" aca="1" ref="I2142" ca="1">_FV(A2142,"Low")</f>
        <v>76.02</v>
      </c>
      <c r="J2142" s="23" cm="1">
        <f t="array" aca="1" ref="J2142" ca="1">_FV(A2142,"High")</f>
        <v>76.87</v>
      </c>
      <c r="K2142" s="23" cm="1">
        <f t="array" aca="1" ref="K2142" ca="1">_FV(A2142,"Previous close",TRUE)</f>
        <v>75.680000000000007</v>
      </c>
      <c r="L2142" s="26"/>
      <c r="M2142" s="23" cm="1">
        <f t="array" aca="1" ref="M2142" ca="1">_FV(A2142,"52 week low",TRUE)</f>
        <v>64.959999999999994</v>
      </c>
      <c r="N2142" s="23" cm="1">
        <f t="array" aca="1" ref="N2142" ca="1">_FV(A2142,"52 week high",TRUE)</f>
        <v>85.86</v>
      </c>
      <c r="O2142" s="8" cm="1">
        <f t="array" aca="1" ref="O2142" ca="1">_FV(A2142,"Volume")</f>
        <v>2048</v>
      </c>
      <c r="P2142" s="7" cm="1">
        <f t="array" aca="1" ref="P2142" ca="1">_FV(A2142,"Volume average",TRUE)</f>
        <v>7730</v>
      </c>
      <c r="Q2142" t="s">
        <v>1096</v>
      </c>
      <c r="S2142" t="s">
        <v>2067</v>
      </c>
      <c r="T2142" s="25" cm="1">
        <f t="array" aca="1" ref="T2142" ca="1">_FV(A2142,"Expense ratio",TRUE)</f>
        <v>4.8999999999999998E-3</v>
      </c>
      <c r="U2142" s="24" cm="1">
        <f t="array" aca="1" ref="U2142" ca="1">_FV(A2142,"Market cap",TRUE)</f>
        <v>169320055.81</v>
      </c>
      <c r="V2142" s="4">
        <v>169320048</v>
      </c>
      <c r="W2142" s="4">
        <v>169320048</v>
      </c>
      <c r="Y2142" t="s">
        <v>5916</v>
      </c>
      <c r="Z2142" s="5">
        <v>76.348820000000003</v>
      </c>
      <c r="AA2142" s="5">
        <v>19.178464999999999</v>
      </c>
      <c r="AB2142" s="5">
        <v>1.8499999999999999E-2</v>
      </c>
      <c r="AC2142" s="4">
        <v>10585</v>
      </c>
      <c r="AE2142" s="5">
        <v>6.7846236129871063</v>
      </c>
      <c r="AF2142" s="5">
        <v>-2.281078135791859</v>
      </c>
      <c r="AI2142" s="4">
        <v>10585</v>
      </c>
      <c r="AJ2142" s="5">
        <v>805836.04999999993</v>
      </c>
      <c r="AL2142" s="5">
        <v>85.86</v>
      </c>
      <c r="AM2142" s="5">
        <v>64.959999999999994</v>
      </c>
      <c r="AN2142" t="s">
        <v>47</v>
      </c>
      <c r="AO2142" t="str" cm="1">
        <f t="array" aca="1" ref="AO2142" ca="1">_FV(A2142,"Currency")</f>
        <v>USD</v>
      </c>
      <c r="AP2142" t="str" cm="1">
        <f t="array" aca="1" ref="AP2142" ca="1">_FV(A2142,"Exchange")</f>
        <v>Nasdaq Stock Market</v>
      </c>
      <c r="AQ2142" s="6" t="str" cm="1">
        <f t="array" aca="1" ref="AQ2142" ca="1">_FV(A2142,"Exchange abbreviation",TRUE)</f>
        <v>XNAS</v>
      </c>
      <c r="AR2142" t="str" cm="1">
        <f t="array" aca="1" ref="AR2142" ca="1">_FV(A2142,"Instrument type",TRUE)</f>
        <v>ETF</v>
      </c>
    </row>
    <row r="2143" spans="1:44" ht="18.75" customHeight="1" x14ac:dyDescent="0.25">
      <c r="A2143" t="e" vm="2156">
        <v>#VALUE!</v>
      </c>
      <c r="B2143" t="s">
        <v>5917</v>
      </c>
      <c r="C2143" t="s">
        <v>5918</v>
      </c>
      <c r="D2143" s="31" cm="1">
        <f t="array" aca="1" ref="D2143" ca="1">_FV(A2143,"Last trade time",TRUE)</f>
        <v>45824.840304640624</v>
      </c>
      <c r="E2143" s="23" cm="1">
        <f t="array" aca="1" ref="E2143" ca="1">_FV(A2143,"Price")</f>
        <v>39.395000000000003</v>
      </c>
      <c r="F2143" s="27" cm="1">
        <f t="array" aca="1" ref="F2143" ca="1">_FV(A2143,"Change (%)",TRUE)</f>
        <v>6.7720000000000002E-3</v>
      </c>
      <c r="G2143" s="26" cm="1">
        <f t="array" aca="1" ref="G2143" ca="1">_FV(A2143,"Change")</f>
        <v>0.26500000000000001</v>
      </c>
      <c r="H2143" s="23" cm="1">
        <f t="array" aca="1" ref="H2143" ca="1">_FV(A2143,"Open")</f>
        <v>39.229999999999997</v>
      </c>
      <c r="I2143" s="23" cm="1">
        <f t="array" aca="1" ref="I2143" ca="1">_FV(A2143,"Low")</f>
        <v>39.229999999999997</v>
      </c>
      <c r="J2143" s="23" cm="1">
        <f t="array" aca="1" ref="J2143" ca="1">_FV(A2143,"High")</f>
        <v>39.729999999999997</v>
      </c>
      <c r="K2143" s="23" cm="1">
        <f t="array" aca="1" ref="K2143" ca="1">_FV(A2143,"Previous close",TRUE)</f>
        <v>39.130000000000003</v>
      </c>
      <c r="L2143" s="26"/>
      <c r="M2143" s="23" cm="1">
        <f t="array" aca="1" ref="M2143" ca="1">_FV(A2143,"52 week low",TRUE)</f>
        <v>30.68</v>
      </c>
      <c r="N2143" s="23" cm="1">
        <f t="array" aca="1" ref="N2143" ca="1">_FV(A2143,"52 week high",TRUE)</f>
        <v>39.909999999999997</v>
      </c>
      <c r="O2143" s="8" cm="1">
        <f t="array" aca="1" ref="O2143" ca="1">_FV(A2143,"Volume")</f>
        <v>74134</v>
      </c>
      <c r="P2143" s="7" cm="1">
        <f t="array" aca="1" ref="P2143" ca="1">_FV(A2143,"Volume average",TRUE)</f>
        <v>154587</v>
      </c>
      <c r="Q2143" t="s">
        <v>464</v>
      </c>
      <c r="T2143" s="25" cm="1">
        <f t="array" aca="1" ref="T2143" ca="1">_FV(A2143,"Expense ratio",TRUE)</f>
        <v>4.8999999999999998E-3</v>
      </c>
      <c r="U2143" s="24" cm="1">
        <f t="array" aca="1" ref="U2143" ca="1">_FV(A2143,"Market cap",TRUE)</f>
        <v>1090792601.26</v>
      </c>
      <c r="V2143" s="16"/>
      <c r="W2143" s="16"/>
      <c r="Z2143" s="18"/>
      <c r="AA2143" s="20"/>
      <c r="AB2143" s="20"/>
      <c r="AC2143" s="21">
        <v>152395</v>
      </c>
      <c r="AE2143" s="18"/>
      <c r="AF2143" s="20"/>
      <c r="AI2143" s="21"/>
      <c r="AJ2143" s="18"/>
      <c r="AL2143" s="18"/>
      <c r="AM2143" s="18"/>
      <c r="AN2143" t="s">
        <v>73</v>
      </c>
      <c r="AO2143" t="str" cm="1">
        <f t="array" aca="1" ref="AO2143" ca="1">_FV(A2143,"Currency")</f>
        <v>USD</v>
      </c>
      <c r="AP2143" t="str" cm="1">
        <f t="array" aca="1" ref="AP2143" ca="1">_FV(A2143,"Exchange")</f>
        <v>CBOE BZX Exchange</v>
      </c>
      <c r="AQ2143" s="6" t="str" cm="1">
        <f t="array" aca="1" ref="AQ2143" ca="1">_FV(A2143,"Exchange abbreviation",TRUE)</f>
        <v>BATS</v>
      </c>
      <c r="AR2143" t="str" cm="1">
        <f t="array" aca="1" ref="AR2143" ca="1">_FV(A2143,"Instrument type",TRUE)</f>
        <v>ETF</v>
      </c>
    </row>
    <row r="2144" spans="1:44" ht="18.75" customHeight="1" x14ac:dyDescent="0.25">
      <c r="A2144" t="e" vm="2157">
        <v>#VALUE!</v>
      </c>
      <c r="B2144" t="s">
        <v>5919</v>
      </c>
      <c r="C2144" t="s">
        <v>5920</v>
      </c>
      <c r="D2144" s="31" cm="1">
        <f t="array" aca="1" ref="D2144" ca="1">_FV(A2144,"Last trade time",TRUE)</f>
        <v>45824.84027780078</v>
      </c>
      <c r="E2144" s="23" cm="1">
        <f t="array" aca="1" ref="E2144" ca="1">_FV(A2144,"Price")</f>
        <v>38.47</v>
      </c>
      <c r="F2144" s="27" cm="1">
        <f t="array" aca="1" ref="F2144" ca="1">_FV(A2144,"Change (%)",TRUE)</f>
        <v>8.1239999999999993E-3</v>
      </c>
      <c r="G2144" s="26" cm="1">
        <f t="array" aca="1" ref="G2144" ca="1">_FV(A2144,"Change")</f>
        <v>0.31</v>
      </c>
      <c r="H2144" s="23" cm="1">
        <f t="array" aca="1" ref="H2144" ca="1">_FV(A2144,"Open")</f>
        <v>38.46</v>
      </c>
      <c r="I2144" s="23" cm="1">
        <f t="array" aca="1" ref="I2144" ca="1">_FV(A2144,"Low")</f>
        <v>38.387</v>
      </c>
      <c r="J2144" s="23" cm="1">
        <f t="array" aca="1" ref="J2144" ca="1">_FV(A2144,"High")</f>
        <v>38.630000000000003</v>
      </c>
      <c r="K2144" s="23" cm="1">
        <f t="array" aca="1" ref="K2144" ca="1">_FV(A2144,"Previous close",TRUE)</f>
        <v>38.159999999999997</v>
      </c>
      <c r="L2144" s="26"/>
      <c r="M2144" s="23" cm="1">
        <f t="array" aca="1" ref="M2144" ca="1">_FV(A2144,"52 week low",TRUE)</f>
        <v>32.36</v>
      </c>
      <c r="N2144" s="23" cm="1">
        <f t="array" aca="1" ref="N2144" ca="1">_FV(A2144,"52 week high",TRUE)</f>
        <v>39.229999999999997</v>
      </c>
      <c r="O2144" s="8" cm="1">
        <f t="array" aca="1" ref="O2144" ca="1">_FV(A2144,"Volume")</f>
        <v>57416</v>
      </c>
      <c r="P2144" s="7" cm="1">
        <f t="array" aca="1" ref="P2144" ca="1">_FV(A2144,"Volume average",TRUE)</f>
        <v>120503</v>
      </c>
      <c r="Q2144" t="s">
        <v>844</v>
      </c>
      <c r="S2144" t="s">
        <v>2310</v>
      </c>
      <c r="T2144" s="25" cm="1">
        <f t="array" aca="1" ref="T2144" ca="1">_FV(A2144,"Expense ratio",TRUE)</f>
        <v>4.8999999999999998E-3</v>
      </c>
      <c r="U2144" s="24" cm="1">
        <f t="array" aca="1" ref="U2144" ca="1">_FV(A2144,"Market cap",TRUE)</f>
        <v>735279778.33000004</v>
      </c>
      <c r="V2144" s="4">
        <v>735279808</v>
      </c>
      <c r="W2144" s="4">
        <v>735279808</v>
      </c>
      <c r="Y2144" t="s">
        <v>5921</v>
      </c>
      <c r="Z2144" s="5">
        <v>37.900350000000003</v>
      </c>
      <c r="AA2144" s="19">
        <v>9.8517779999999995</v>
      </c>
      <c r="AB2144" s="5">
        <v>3.9699999999999999E-2</v>
      </c>
      <c r="AC2144" s="4">
        <v>136253</v>
      </c>
      <c r="AE2144" s="5">
        <v>10.08436418220591</v>
      </c>
      <c r="AF2144" s="5">
        <v>13.18049752285784</v>
      </c>
      <c r="AI2144" s="4">
        <v>136253</v>
      </c>
      <c r="AJ2144" s="5">
        <v>5188514.24</v>
      </c>
      <c r="AL2144" s="5">
        <v>39.229999999999997</v>
      </c>
      <c r="AM2144" s="5">
        <v>32.36</v>
      </c>
      <c r="AN2144" t="s">
        <v>90</v>
      </c>
      <c r="AO2144" t="str" cm="1">
        <f t="array" aca="1" ref="AO2144" ca="1">_FV(A2144,"Currency")</f>
        <v>USD</v>
      </c>
      <c r="AP2144" t="str" cm="1">
        <f t="array" aca="1" ref="AP2144" ca="1">_FV(A2144,"Exchange")</f>
        <v>NYSE Arca</v>
      </c>
      <c r="AQ2144" s="6" t="str" cm="1">
        <f t="array" aca="1" ref="AQ2144" ca="1">_FV(A2144,"Exchange abbreviation",TRUE)</f>
        <v>ARCX</v>
      </c>
      <c r="AR2144" t="str" cm="1">
        <f t="array" aca="1" ref="AR2144" ca="1">_FV(A2144,"Instrument type",TRUE)</f>
        <v>ETF</v>
      </c>
    </row>
    <row r="2145" spans="1:44" ht="18.75" customHeight="1" x14ac:dyDescent="0.25">
      <c r="A2145" t="e" vm="2158">
        <v>#VALUE!</v>
      </c>
      <c r="B2145" t="s">
        <v>5922</v>
      </c>
      <c r="C2145" t="s">
        <v>5923</v>
      </c>
      <c r="D2145" s="31" cm="1">
        <f t="array" aca="1" ref="D2145" ca="1">_FV(A2145,"Last trade time",TRUE)</f>
        <v>45824.840277812502</v>
      </c>
      <c r="E2145" s="23" cm="1">
        <f t="array" aca="1" ref="E2145" ca="1">_FV(A2145,"Price")</f>
        <v>28.91</v>
      </c>
      <c r="F2145" s="27" cm="1">
        <f t="array" aca="1" ref="F2145" ca="1">_FV(A2145,"Change (%)",TRUE)</f>
        <v>1.0839000000000001E-2</v>
      </c>
      <c r="G2145" s="26" cm="1">
        <f t="array" aca="1" ref="G2145" ca="1">_FV(A2145,"Change")</f>
        <v>0.31</v>
      </c>
      <c r="H2145" s="23" cm="1">
        <f t="array" aca="1" ref="H2145" ca="1">_FV(A2145,"Open")</f>
        <v>28.94</v>
      </c>
      <c r="I2145" s="23" cm="1">
        <f t="array" aca="1" ref="I2145" ca="1">_FV(A2145,"Low")</f>
        <v>28.91</v>
      </c>
      <c r="J2145" s="23" cm="1">
        <f t="array" aca="1" ref="J2145" ca="1">_FV(A2145,"High")</f>
        <v>29.087399999999999</v>
      </c>
      <c r="K2145" s="23" cm="1">
        <f t="array" aca="1" ref="K2145" ca="1">_FV(A2145,"Previous close",TRUE)</f>
        <v>28.6</v>
      </c>
      <c r="L2145" s="26"/>
      <c r="M2145" s="23" cm="1">
        <f t="array" aca="1" ref="M2145" ca="1">_FV(A2145,"52 week low",TRUE)</f>
        <v>23.47</v>
      </c>
      <c r="N2145" s="23" cm="1">
        <f t="array" aca="1" ref="N2145" ca="1">_FV(A2145,"52 week high",TRUE)</f>
        <v>29.24</v>
      </c>
      <c r="O2145" s="8" cm="1">
        <f t="array" aca="1" ref="O2145" ca="1">_FV(A2145,"Volume")</f>
        <v>17339</v>
      </c>
      <c r="P2145" s="7" cm="1">
        <f t="array" aca="1" ref="P2145" ca="1">_FV(A2145,"Volume average",TRUE)</f>
        <v>24302</v>
      </c>
      <c r="Q2145" t="s">
        <v>844</v>
      </c>
      <c r="S2145" t="s">
        <v>3562</v>
      </c>
      <c r="T2145" s="25" cm="1">
        <f t="array" aca="1" ref="T2145" ca="1">_FV(A2145,"Expense ratio",TRUE)</f>
        <v>4.8999999999999998E-3</v>
      </c>
      <c r="U2145" s="24" cm="1">
        <f t="array" aca="1" ref="U2145" ca="1">_FV(A2145,"Market cap",TRUE)</f>
        <v>590244929.64999998</v>
      </c>
      <c r="V2145" s="4">
        <v>590244928</v>
      </c>
      <c r="W2145" s="4">
        <v>590244928</v>
      </c>
      <c r="Y2145" t="s">
        <v>5924</v>
      </c>
      <c r="Z2145" s="5">
        <v>28.578510000000001</v>
      </c>
      <c r="AA2145" s="19">
        <v>13.167133</v>
      </c>
      <c r="AB2145" s="5">
        <v>2.7099999999999999E-2</v>
      </c>
      <c r="AC2145" s="4">
        <v>51958</v>
      </c>
      <c r="AE2145" s="5">
        <v>11.61616083024648</v>
      </c>
      <c r="AF2145" s="5">
        <v>10.00521441925684</v>
      </c>
      <c r="AI2145" s="4">
        <v>51958</v>
      </c>
      <c r="AJ2145" s="5">
        <v>1483400.9</v>
      </c>
      <c r="AL2145" s="5">
        <v>29.24</v>
      </c>
      <c r="AM2145" s="5">
        <v>23.47</v>
      </c>
      <c r="AN2145" t="s">
        <v>90</v>
      </c>
      <c r="AO2145" t="str" cm="1">
        <f t="array" aca="1" ref="AO2145" ca="1">_FV(A2145,"Currency")</f>
        <v>USD</v>
      </c>
      <c r="AP2145" t="str" cm="1">
        <f t="array" aca="1" ref="AP2145" ca="1">_FV(A2145,"Exchange")</f>
        <v>NYSE Arca</v>
      </c>
      <c r="AQ2145" s="6" t="str" cm="1">
        <f t="array" aca="1" ref="AQ2145" ca="1">_FV(A2145,"Exchange abbreviation",TRUE)</f>
        <v>ARCX</v>
      </c>
      <c r="AR2145" t="str" cm="1">
        <f t="array" aca="1" ref="AR2145" ca="1">_FV(A2145,"Instrument type",TRUE)</f>
        <v>ETF</v>
      </c>
    </row>
    <row r="2146" spans="1:44" ht="18.75" customHeight="1" x14ac:dyDescent="0.25">
      <c r="A2146" t="e" vm="2159">
        <v>#VALUE!</v>
      </c>
      <c r="B2146" t="s">
        <v>5925</v>
      </c>
      <c r="C2146" t="s">
        <v>5926</v>
      </c>
      <c r="D2146" s="31" cm="1">
        <f t="array" aca="1" ref="D2146" ca="1">_FV(A2146,"Last trade time",TRUE)</f>
        <v>45824.840277789066</v>
      </c>
      <c r="E2146" s="23" cm="1">
        <f t="array" aca="1" ref="E2146" ca="1">_FV(A2146,"Price")</f>
        <v>20.323799999999999</v>
      </c>
      <c r="F2146" s="27" cm="1">
        <f t="array" aca="1" ref="F2146" ca="1">_FV(A2146,"Change (%)",TRUE)</f>
        <v>6.893E-4</v>
      </c>
      <c r="G2146" s="26" cm="1">
        <f t="array" aca="1" ref="G2146" ca="1">_FV(A2146,"Change")</f>
        <v>1.4E-2</v>
      </c>
      <c r="H2146" s="23" cm="1">
        <f t="array" aca="1" ref="H2146" ca="1">_FV(A2146,"Open")</f>
        <v>20.5</v>
      </c>
      <c r="I2146" s="23" cm="1">
        <f t="array" aca="1" ref="I2146" ca="1">_FV(A2146,"Low")</f>
        <v>20.323799999999999</v>
      </c>
      <c r="J2146" s="23" cm="1">
        <f t="array" aca="1" ref="J2146" ca="1">_FV(A2146,"High")</f>
        <v>20.54</v>
      </c>
      <c r="K2146" s="23" cm="1">
        <f t="array" aca="1" ref="K2146" ca="1">_FV(A2146,"Previous close",TRUE)</f>
        <v>20.309799999999999</v>
      </c>
      <c r="L2146" s="26"/>
      <c r="M2146" s="23" cm="1">
        <f t="array" aca="1" ref="M2146" ca="1">_FV(A2146,"52 week low",TRUE)</f>
        <v>17.64</v>
      </c>
      <c r="N2146" s="23" cm="1">
        <f t="array" aca="1" ref="N2146" ca="1">_FV(A2146,"52 week high",TRUE)</f>
        <v>20.82</v>
      </c>
      <c r="O2146" s="8" cm="1">
        <f t="array" aca="1" ref="O2146" ca="1">_FV(A2146,"Volume")</f>
        <v>5868</v>
      </c>
      <c r="P2146" s="7" cm="1">
        <f t="array" aca="1" ref="P2146" ca="1">_FV(A2146,"Volume average",TRUE)</f>
        <v>3141</v>
      </c>
      <c r="Q2146" t="s">
        <v>119</v>
      </c>
      <c r="T2146" s="25" cm="1">
        <f t="array" aca="1" ref="T2146" ca="1">_FV(A2146,"Expense ratio",TRUE)</f>
        <v>4.8999999999999998E-3</v>
      </c>
      <c r="U2146" s="24" cm="1">
        <f t="array" aca="1" ref="U2146" ca="1">_FV(A2146,"Market cap",TRUE)</f>
        <v>31308178.75</v>
      </c>
      <c r="V2146" s="16"/>
      <c r="W2146" s="16"/>
      <c r="Z2146" s="18"/>
      <c r="AA2146" s="20"/>
      <c r="AB2146" s="20"/>
      <c r="AC2146" s="21">
        <v>3341</v>
      </c>
      <c r="AE2146" s="18"/>
      <c r="AF2146" s="20"/>
      <c r="AI2146" s="21"/>
      <c r="AJ2146" s="18"/>
      <c r="AL2146" s="18"/>
      <c r="AM2146" s="18"/>
      <c r="AN2146" t="s">
        <v>73</v>
      </c>
      <c r="AO2146" t="str" cm="1">
        <f t="array" aca="1" ref="AO2146" ca="1">_FV(A2146,"Currency")</f>
        <v>USD</v>
      </c>
      <c r="AP2146" t="str" cm="1">
        <f t="array" aca="1" ref="AP2146" ca="1">_FV(A2146,"Exchange")</f>
        <v>NYSE Arca</v>
      </c>
      <c r="AQ2146" s="6" t="str" cm="1">
        <f t="array" aca="1" ref="AQ2146" ca="1">_FV(A2146,"Exchange abbreviation",TRUE)</f>
        <v>ARCX</v>
      </c>
      <c r="AR2146" t="str" cm="1">
        <f t="array" aca="1" ref="AR2146" ca="1">_FV(A2146,"Instrument type",TRUE)</f>
        <v>ETF</v>
      </c>
    </row>
    <row r="2147" spans="1:44" ht="18.75" customHeight="1" x14ac:dyDescent="0.25">
      <c r="A2147" t="e" vm="2160">
        <v>#VALUE!</v>
      </c>
      <c r="B2147" t="s">
        <v>5927</v>
      </c>
      <c r="C2147" t="s">
        <v>5928</v>
      </c>
      <c r="D2147" s="31" cm="1">
        <f t="array" aca="1" ref="D2147" ca="1">_FV(A2147,"Last trade time",TRUE)</f>
        <v>45824.843750265623</v>
      </c>
      <c r="E2147" s="23" cm="1">
        <f t="array" aca="1" ref="E2147" ca="1">_FV(A2147,"Price")</f>
        <v>81.135000000000005</v>
      </c>
      <c r="F2147" s="27" cm="1">
        <f t="array" aca="1" ref="F2147" ca="1">_FV(A2147,"Change (%)",TRUE)</f>
        <v>1.1469E-2</v>
      </c>
      <c r="G2147" s="26" cm="1">
        <f t="array" aca="1" ref="G2147" ca="1">_FV(A2147,"Change")</f>
        <v>0.92</v>
      </c>
      <c r="H2147" s="23" cm="1">
        <f t="array" aca="1" ref="H2147" ca="1">_FV(A2147,"Open")</f>
        <v>81.11</v>
      </c>
      <c r="I2147" s="23" cm="1">
        <f t="array" aca="1" ref="I2147" ca="1">_FV(A2147,"Low")</f>
        <v>81.055000000000007</v>
      </c>
      <c r="J2147" s="23" cm="1">
        <f t="array" aca="1" ref="J2147" ca="1">_FV(A2147,"High")</f>
        <v>81.52</v>
      </c>
      <c r="K2147" s="23" cm="1">
        <f t="array" aca="1" ref="K2147" ca="1">_FV(A2147,"Previous close",TRUE)</f>
        <v>80.215000000000003</v>
      </c>
      <c r="L2147" s="26"/>
      <c r="M2147" s="23" cm="1">
        <f t="array" aca="1" ref="M2147" ca="1">_FV(A2147,"52 week low",TRUE)</f>
        <v>63.5</v>
      </c>
      <c r="N2147" s="23" cm="1">
        <f t="array" aca="1" ref="N2147" ca="1">_FV(A2147,"52 week high",TRUE)</f>
        <v>82.13</v>
      </c>
      <c r="O2147" s="8" cm="1">
        <f t="array" aca="1" ref="O2147" ca="1">_FV(A2147,"Volume")</f>
        <v>52699</v>
      </c>
      <c r="P2147" s="7" cm="1">
        <f t="array" aca="1" ref="P2147" ca="1">_FV(A2147,"Volume average",TRUE)</f>
        <v>472502</v>
      </c>
      <c r="Q2147" t="s">
        <v>3037</v>
      </c>
      <c r="S2147" t="s">
        <v>2067</v>
      </c>
      <c r="T2147" s="25" cm="1">
        <f t="array" aca="1" ref="T2147" ca="1">_FV(A2147,"Expense ratio",TRUE)</f>
        <v>4.8999999999999998E-3</v>
      </c>
      <c r="U2147" s="24" cm="1">
        <f t="array" aca="1" ref="U2147" ca="1">_FV(A2147,"Market cap",TRUE)</f>
        <v>415971877.31</v>
      </c>
      <c r="V2147" s="4">
        <v>415971872</v>
      </c>
      <c r="W2147" s="4">
        <v>415971872</v>
      </c>
      <c r="Y2147" t="s">
        <v>5929</v>
      </c>
      <c r="Z2147" s="5">
        <v>79.631690000000006</v>
      </c>
      <c r="AA2147" s="5">
        <v>15.035798</v>
      </c>
      <c r="AB2147" s="5">
        <v>1.6199999999999999E-2</v>
      </c>
      <c r="AC2147" s="4">
        <v>91520</v>
      </c>
      <c r="AE2147" s="5">
        <v>12.88695479324544</v>
      </c>
      <c r="AF2147" s="5">
        <v>13.35479075154011</v>
      </c>
      <c r="AH2147" s="17">
        <v>7600000</v>
      </c>
      <c r="AI2147" s="4">
        <v>91520</v>
      </c>
      <c r="AJ2147" s="5">
        <v>7293228.7999999998</v>
      </c>
      <c r="AL2147" s="5">
        <v>82.13</v>
      </c>
      <c r="AM2147" s="5">
        <v>63.5</v>
      </c>
      <c r="AN2147" t="s">
        <v>90</v>
      </c>
      <c r="AO2147" t="str" cm="1">
        <f t="array" aca="1" ref="AO2147" ca="1">_FV(A2147,"Currency")</f>
        <v>USD</v>
      </c>
      <c r="AP2147" t="str" cm="1">
        <f t="array" aca="1" ref="AP2147" ca="1">_FV(A2147,"Exchange")</f>
        <v>Nasdaq Stock Market</v>
      </c>
      <c r="AQ2147" s="6" t="str" cm="1">
        <f t="array" aca="1" ref="AQ2147" ca="1">_FV(A2147,"Exchange abbreviation",TRUE)</f>
        <v>XNAS</v>
      </c>
      <c r="AR2147" t="str" cm="1">
        <f t="array" aca="1" ref="AR2147" ca="1">_FV(A2147,"Instrument type",TRUE)</f>
        <v>ETF</v>
      </c>
    </row>
    <row r="2148" spans="1:44" ht="18.75" customHeight="1" x14ac:dyDescent="0.25">
      <c r="A2148" t="e" vm="2161">
        <v>#VALUE!</v>
      </c>
      <c r="B2148" t="s">
        <v>5930</v>
      </c>
      <c r="C2148" t="s">
        <v>5931</v>
      </c>
      <c r="D2148" s="31" cm="1">
        <f t="array" aca="1" ref="D2148" ca="1">_FV(A2148,"Last trade time",TRUE)</f>
        <v>45824.840277812502</v>
      </c>
      <c r="E2148" s="23" cm="1">
        <f t="array" aca="1" ref="E2148" ca="1">_FV(A2148,"Price")</f>
        <v>125.29</v>
      </c>
      <c r="F2148" s="27" cm="1">
        <f t="array" aca="1" ref="F2148" ca="1">_FV(A2148,"Change (%)",TRUE)</f>
        <v>1.2322E-2</v>
      </c>
      <c r="G2148" s="26" cm="1">
        <f t="array" aca="1" ref="G2148" ca="1">_FV(A2148,"Change")</f>
        <v>1.5249999999999999</v>
      </c>
      <c r="H2148" s="23" cm="1">
        <f t="array" aca="1" ref="H2148" ca="1">_FV(A2148,"Open")</f>
        <v>125.16</v>
      </c>
      <c r="I2148" s="23" cm="1">
        <f t="array" aca="1" ref="I2148" ca="1">_FV(A2148,"Low")</f>
        <v>125.16</v>
      </c>
      <c r="J2148" s="23" cm="1">
        <f t="array" aca="1" ref="J2148" ca="1">_FV(A2148,"High")</f>
        <v>125.91500000000001</v>
      </c>
      <c r="K2148" s="23" cm="1">
        <f t="array" aca="1" ref="K2148" ca="1">_FV(A2148,"Previous close",TRUE)</f>
        <v>123.765</v>
      </c>
      <c r="L2148" s="26"/>
      <c r="M2148" s="23" cm="1">
        <f t="array" aca="1" ref="M2148" ca="1">_FV(A2148,"52 week low",TRUE)</f>
        <v>100.11</v>
      </c>
      <c r="N2148" s="23" cm="1">
        <f t="array" aca="1" ref="N2148" ca="1">_FV(A2148,"52 week high",TRUE)</f>
        <v>130.43</v>
      </c>
      <c r="O2148" s="8" cm="1">
        <f t="array" aca="1" ref="O2148" ca="1">_FV(A2148,"Volume")</f>
        <v>16353</v>
      </c>
      <c r="P2148" s="7" cm="1">
        <f t="array" aca="1" ref="P2148" ca="1">_FV(A2148,"Volume average",TRUE)</f>
        <v>17808</v>
      </c>
      <c r="Q2148" t="s">
        <v>3037</v>
      </c>
      <c r="S2148" t="s">
        <v>2310</v>
      </c>
      <c r="T2148" s="25" cm="1">
        <f t="array" aca="1" ref="T2148" ca="1">_FV(A2148,"Expense ratio",TRUE)</f>
        <v>4.8999999999999998E-3</v>
      </c>
      <c r="U2148" s="24" cm="1">
        <f t="array" aca="1" ref="U2148" ca="1">_FV(A2148,"Market cap",TRUE)</f>
        <v>351067995.44</v>
      </c>
      <c r="V2148" s="4">
        <v>351068000</v>
      </c>
      <c r="W2148" s="4">
        <v>351068000</v>
      </c>
      <c r="Y2148" t="s">
        <v>5932</v>
      </c>
      <c r="Z2148" s="5">
        <v>123.54756999999999</v>
      </c>
      <c r="AA2148" s="5">
        <v>15.403971</v>
      </c>
      <c r="AB2148" s="5">
        <v>1.83E-2</v>
      </c>
      <c r="AC2148" s="4">
        <v>16239</v>
      </c>
      <c r="AE2148" s="5">
        <v>7.7622793561327619</v>
      </c>
      <c r="AF2148" s="5">
        <v>14.38942501374787</v>
      </c>
      <c r="AI2148" s="4">
        <v>16239</v>
      </c>
      <c r="AJ2148" s="5">
        <v>1999995.24</v>
      </c>
      <c r="AL2148" s="5">
        <v>130.43</v>
      </c>
      <c r="AM2148" s="5">
        <v>100.11</v>
      </c>
      <c r="AN2148" t="s">
        <v>90</v>
      </c>
      <c r="AO2148" t="str" cm="1">
        <f t="array" aca="1" ref="AO2148" ca="1">_FV(A2148,"Currency")</f>
        <v>USD</v>
      </c>
      <c r="AP2148" t="str" cm="1">
        <f t="array" aca="1" ref="AP2148" ca="1">_FV(A2148,"Exchange")</f>
        <v>NYSE Arca</v>
      </c>
      <c r="AQ2148" s="6" t="str" cm="1">
        <f t="array" aca="1" ref="AQ2148" ca="1">_FV(A2148,"Exchange abbreviation",TRUE)</f>
        <v>ARCX</v>
      </c>
      <c r="AR2148" t="str" cm="1">
        <f t="array" aca="1" ref="AR2148" ca="1">_FV(A2148,"Instrument type",TRUE)</f>
        <v>ETF</v>
      </c>
    </row>
    <row r="2149" spans="1:44" ht="18.75" customHeight="1" x14ac:dyDescent="0.25">
      <c r="A2149" t="e" vm="2162">
        <v>#VALUE!</v>
      </c>
      <c r="B2149" t="s">
        <v>5933</v>
      </c>
      <c r="C2149" t="s">
        <v>5934</v>
      </c>
      <c r="D2149" s="31" cm="1">
        <f t="array" aca="1" ref="D2149" ca="1">_FV(A2149,"Last trade time",TRUE)</f>
        <v>45824.840277789066</v>
      </c>
      <c r="E2149" s="23" cm="1">
        <f t="array" aca="1" ref="E2149" ca="1">_FV(A2149,"Price")</f>
        <v>41.2395</v>
      </c>
      <c r="F2149" s="27" cm="1">
        <f t="array" aca="1" ref="F2149" ca="1">_FV(A2149,"Change (%)",TRUE)</f>
        <v>2.2622E-2</v>
      </c>
      <c r="G2149" s="26" cm="1">
        <f t="array" aca="1" ref="G2149" ca="1">_FV(A2149,"Change")</f>
        <v>0.9123</v>
      </c>
      <c r="H2149" s="23" cm="1">
        <f t="array" aca="1" ref="H2149" ca="1">_FV(A2149,"Open")</f>
        <v>41.02</v>
      </c>
      <c r="I2149" s="23" cm="1">
        <f t="array" aca="1" ref="I2149" ca="1">_FV(A2149,"Low")</f>
        <v>41.0199</v>
      </c>
      <c r="J2149" s="23" cm="1">
        <f t="array" aca="1" ref="J2149" ca="1">_FV(A2149,"High")</f>
        <v>41.370100000000001</v>
      </c>
      <c r="K2149" s="23" cm="1">
        <f t="array" aca="1" ref="K2149" ca="1">_FV(A2149,"Previous close",TRUE)</f>
        <v>40.327199999999998</v>
      </c>
      <c r="L2149" s="26"/>
      <c r="M2149" s="23" cm="1">
        <f t="array" aca="1" ref="M2149" ca="1">_FV(A2149,"52 week low",TRUE)</f>
        <v>28.91</v>
      </c>
      <c r="N2149" s="23" cm="1">
        <f t="array" aca="1" ref="N2149" ca="1">_FV(A2149,"52 week high",TRUE)</f>
        <v>41.789499999999997</v>
      </c>
      <c r="O2149" s="8" cm="1">
        <f t="array" aca="1" ref="O2149" ca="1">_FV(A2149,"Volume")</f>
        <v>7211</v>
      </c>
      <c r="P2149" s="7" cm="1">
        <f t="array" aca="1" ref="P2149" ca="1">_FV(A2149,"Volume average",TRUE)</f>
        <v>5681</v>
      </c>
      <c r="Q2149" t="s">
        <v>2447</v>
      </c>
      <c r="S2149" t="s">
        <v>5168</v>
      </c>
      <c r="T2149" s="25" cm="1">
        <f t="array" aca="1" ref="T2149" ca="1">_FV(A2149,"Expense ratio",TRUE)</f>
        <v>4.8999999999999998E-3</v>
      </c>
      <c r="U2149" s="24" cm="1">
        <f t="array" aca="1" ref="U2149" ca="1">_FV(A2149,"Market cap",TRUE)</f>
        <v>59448758.609999999</v>
      </c>
      <c r="V2149" s="4">
        <v>59448760</v>
      </c>
      <c r="W2149" s="4">
        <v>59448760</v>
      </c>
      <c r="Y2149" t="s">
        <v>5935</v>
      </c>
      <c r="Z2149" s="5">
        <v>41.044899999999998</v>
      </c>
      <c r="AA2149" s="5">
        <v>30.005602</v>
      </c>
      <c r="AB2149" s="4">
        <v>0</v>
      </c>
      <c r="AC2149" s="4">
        <v>6563</v>
      </c>
      <c r="AE2149" s="5">
        <v>7.7623650205131067</v>
      </c>
      <c r="AF2149" s="5">
        <v>22.858419924250111</v>
      </c>
      <c r="AI2149" s="4">
        <v>6563</v>
      </c>
      <c r="AJ2149" s="5">
        <v>269870.56</v>
      </c>
      <c r="AL2149" s="5">
        <v>41.79</v>
      </c>
      <c r="AM2149" s="5">
        <v>28.91</v>
      </c>
      <c r="AN2149" t="s">
        <v>47</v>
      </c>
      <c r="AO2149" t="str" cm="1">
        <f t="array" aca="1" ref="AO2149" ca="1">_FV(A2149,"Currency")</f>
        <v>USD</v>
      </c>
      <c r="AP2149" t="str" cm="1">
        <f t="array" aca="1" ref="AP2149" ca="1">_FV(A2149,"Exchange")</f>
        <v>NYSE Arca</v>
      </c>
      <c r="AQ2149" s="6" t="str" cm="1">
        <f t="array" aca="1" ref="AQ2149" ca="1">_FV(A2149,"Exchange abbreviation",TRUE)</f>
        <v>ARCX</v>
      </c>
      <c r="AR2149" t="str" cm="1">
        <f t="array" aca="1" ref="AR2149" ca="1">_FV(A2149,"Instrument type",TRUE)</f>
        <v>ETF</v>
      </c>
    </row>
    <row r="2150" spans="1:44" ht="18.75" customHeight="1" x14ac:dyDescent="0.25">
      <c r="A2150" t="e" vm="2163">
        <v>#VALUE!</v>
      </c>
      <c r="B2150" t="s">
        <v>5936</v>
      </c>
      <c r="C2150" t="s">
        <v>5937</v>
      </c>
      <c r="D2150" s="31" cm="1">
        <f t="array" aca="1" ref="D2150" ca="1">_FV(A2150,"Last trade time",TRUE)</f>
        <v>45824.843750103908</v>
      </c>
      <c r="E2150" s="23" cm="1">
        <f t="array" aca="1" ref="E2150" ca="1">_FV(A2150,"Price")</f>
        <v>26.88</v>
      </c>
      <c r="F2150" s="27" cm="1">
        <f t="array" aca="1" ref="F2150" ca="1">_FV(A2150,"Change (%)",TRUE)</f>
        <v>-5.1809999999999998E-3</v>
      </c>
      <c r="G2150" s="26" cm="1">
        <f t="array" aca="1" ref="G2150" ca="1">_FV(A2150,"Change")</f>
        <v>-0.14000000000000001</v>
      </c>
      <c r="H2150" s="23" cm="1">
        <f t="array" aca="1" ref="H2150" ca="1">_FV(A2150,"Open")</f>
        <v>26.92</v>
      </c>
      <c r="I2150" s="23" cm="1">
        <f t="array" aca="1" ref="I2150" ca="1">_FV(A2150,"Low")</f>
        <v>26.52</v>
      </c>
      <c r="J2150" s="23" cm="1">
        <f t="array" aca="1" ref="J2150" ca="1">_FV(A2150,"High")</f>
        <v>27.004999999999999</v>
      </c>
      <c r="K2150" s="23" cm="1">
        <f t="array" aca="1" ref="K2150" ca="1">_FV(A2150,"Previous close",TRUE)</f>
        <v>27.02</v>
      </c>
      <c r="L2150" s="26"/>
      <c r="M2150" s="23" cm="1">
        <f t="array" aca="1" ref="M2150" ca="1">_FV(A2150,"52 week low",TRUE)</f>
        <v>23.11</v>
      </c>
      <c r="N2150" s="23" cm="1">
        <f t="array" aca="1" ref="N2150" ca="1">_FV(A2150,"52 week high",TRUE)</f>
        <v>27.99</v>
      </c>
      <c r="O2150" s="8" cm="1">
        <f t="array" aca="1" ref="O2150" ca="1">_FV(A2150,"Volume")</f>
        <v>463336</v>
      </c>
      <c r="P2150" s="7" cm="1">
        <f t="array" aca="1" ref="P2150" ca="1">_FV(A2150,"Volume average",TRUE)</f>
        <v>121867</v>
      </c>
      <c r="Q2150" t="s">
        <v>114</v>
      </c>
      <c r="R2150" t="s">
        <v>5938</v>
      </c>
      <c r="S2150" t="s">
        <v>2067</v>
      </c>
      <c r="T2150" s="25" cm="1">
        <f t="array" aca="1" ref="T2150" ca="1">_FV(A2150,"Expense ratio",TRUE)</f>
        <v>4.7999999999999996E-3</v>
      </c>
      <c r="U2150" s="24" cm="1">
        <f t="array" aca="1" ref="U2150" ca="1">_FV(A2150,"Market cap",TRUE)</f>
        <v>584492193.60000002</v>
      </c>
      <c r="V2150" s="4">
        <v>584492224</v>
      </c>
      <c r="W2150" s="4">
        <v>584492224</v>
      </c>
      <c r="Y2150" t="s">
        <v>5939</v>
      </c>
      <c r="Z2150" s="5">
        <v>25.80425</v>
      </c>
      <c r="AA2150" s="5">
        <v>61.338974</v>
      </c>
      <c r="AB2150" s="5">
        <v>5.0100001999999998E-2</v>
      </c>
      <c r="AC2150" s="4">
        <v>211549</v>
      </c>
      <c r="AE2150" s="5">
        <v>1.291584867162676</v>
      </c>
      <c r="AF2150" s="5">
        <v>1.5747387225958811</v>
      </c>
      <c r="AH2150" s="16"/>
      <c r="AI2150" s="4">
        <v>211549</v>
      </c>
      <c r="AJ2150" s="5">
        <v>5455848.71</v>
      </c>
      <c r="AL2150" s="5">
        <v>27.99</v>
      </c>
      <c r="AM2150" s="5">
        <v>23.11</v>
      </c>
      <c r="AN2150" t="s">
        <v>90</v>
      </c>
      <c r="AO2150" t="str" cm="1">
        <f t="array" aca="1" ref="AO2150" ca="1">_FV(A2150,"Currency")</f>
        <v>USD</v>
      </c>
      <c r="AP2150" t="str" cm="1">
        <f t="array" aca="1" ref="AP2150" ca="1">_FV(A2150,"Exchange")</f>
        <v>Nasdaq Stock Market</v>
      </c>
      <c r="AQ2150" s="6" t="str" cm="1">
        <f t="array" aca="1" ref="AQ2150" ca="1">_FV(A2150,"Exchange abbreviation",TRUE)</f>
        <v>XNAS</v>
      </c>
      <c r="AR2150" t="str" cm="1">
        <f t="array" aca="1" ref="AR2150" ca="1">_FV(A2150,"Instrument type",TRUE)</f>
        <v>ETF</v>
      </c>
    </row>
    <row r="2151" spans="1:44" ht="18.75" customHeight="1" x14ac:dyDescent="0.25">
      <c r="A2151" t="e" vm="2164">
        <v>#VALUE!</v>
      </c>
      <c r="B2151" t="s">
        <v>5940</v>
      </c>
      <c r="C2151" t="s">
        <v>5941</v>
      </c>
      <c r="D2151" s="31" cm="1">
        <f t="array" aca="1" ref="D2151" ca="1">_FV(A2151,"Last trade time",TRUE)</f>
        <v>45824.840326990627</v>
      </c>
      <c r="E2151" s="23" cm="1">
        <f t="array" aca="1" ref="E2151" ca="1">_FV(A2151,"Price")</f>
        <v>32.79</v>
      </c>
      <c r="F2151" s="27" cm="1">
        <f t="array" aca="1" ref="F2151" ca="1">_FV(A2151,"Change (%)",TRUE)</f>
        <v>-1.4330000000000001E-4</v>
      </c>
      <c r="G2151" s="26" cm="1">
        <f t="array" aca="1" ref="G2151" ca="1">_FV(A2151,"Change")</f>
        <v>-4.7000000000000002E-3</v>
      </c>
      <c r="H2151" s="23" cm="1">
        <f t="array" aca="1" ref="H2151" ca="1">_FV(A2151,"Open")</f>
        <v>33.04</v>
      </c>
      <c r="I2151" s="23" cm="1">
        <f t="array" aca="1" ref="I2151" ca="1">_FV(A2151,"Low")</f>
        <v>32.79</v>
      </c>
      <c r="J2151" s="23" cm="1">
        <f t="array" aca="1" ref="J2151" ca="1">_FV(A2151,"High")</f>
        <v>33.04</v>
      </c>
      <c r="K2151" s="23" cm="1">
        <f t="array" aca="1" ref="K2151" ca="1">_FV(A2151,"Previous close",TRUE)</f>
        <v>32.794699999999999</v>
      </c>
      <c r="L2151" s="26"/>
      <c r="M2151" s="23" cm="1">
        <f t="array" aca="1" ref="M2151" ca="1">_FV(A2151,"52 week low",TRUE)</f>
        <v>27.26</v>
      </c>
      <c r="N2151" s="23" cm="1">
        <f t="array" aca="1" ref="N2151" ca="1">_FV(A2151,"52 week high",TRUE)</f>
        <v>33.32</v>
      </c>
      <c r="O2151" s="8" cm="1">
        <f t="array" aca="1" ref="O2151" ca="1">_FV(A2151,"Volume")</f>
        <v>5623</v>
      </c>
      <c r="P2151" s="7" cm="1">
        <f t="array" aca="1" ref="P2151" ca="1">_FV(A2151,"Volume average",TRUE)</f>
        <v>5281</v>
      </c>
      <c r="Q2151" t="s">
        <v>55</v>
      </c>
      <c r="R2151" t="s">
        <v>4938</v>
      </c>
      <c r="S2151" t="s">
        <v>2249</v>
      </c>
      <c r="T2151" s="25" cm="1">
        <f t="array" aca="1" ref="T2151" ca="1">_FV(A2151,"Expense ratio",TRUE)</f>
        <v>4.7999999999999996E-3</v>
      </c>
      <c r="U2151" s="24" cm="1">
        <f t="array" aca="1" ref="U2151" ca="1">_FV(A2151,"Market cap",TRUE)</f>
        <v>37410758.649999999</v>
      </c>
      <c r="V2151" s="4">
        <v>37410760</v>
      </c>
      <c r="W2151" s="4">
        <v>37410760</v>
      </c>
      <c r="Y2151" t="s">
        <v>4725</v>
      </c>
      <c r="Z2151" s="5">
        <v>32.950699999999998</v>
      </c>
      <c r="AA2151" s="5">
        <v>21.353670000000001</v>
      </c>
      <c r="AB2151" s="5">
        <v>3.4500000000000003E-2</v>
      </c>
      <c r="AC2151" s="4">
        <v>3126</v>
      </c>
      <c r="AE2151" s="5">
        <v>20.991130039941421</v>
      </c>
      <c r="AF2151" s="5">
        <v>9.869366264281787</v>
      </c>
      <c r="AI2151" s="4">
        <v>3126</v>
      </c>
      <c r="AJ2151" s="5">
        <v>103303.98420000001</v>
      </c>
      <c r="AL2151" s="5">
        <v>33.130000000000003</v>
      </c>
      <c r="AM2151" s="5">
        <v>27.26</v>
      </c>
      <c r="AN2151" t="s">
        <v>47</v>
      </c>
      <c r="AO2151" t="str" cm="1">
        <f t="array" aca="1" ref="AO2151" ca="1">_FV(A2151,"Currency")</f>
        <v>USD</v>
      </c>
      <c r="AP2151" t="str" cm="1">
        <f t="array" aca="1" ref="AP2151" ca="1">_FV(A2151,"Exchange")</f>
        <v>CBOE BZX Exchange</v>
      </c>
      <c r="AQ2151" s="6" t="str" cm="1">
        <f t="array" aca="1" ref="AQ2151" ca="1">_FV(A2151,"Exchange abbreviation",TRUE)</f>
        <v>BATS</v>
      </c>
      <c r="AR2151" t="str" cm="1">
        <f t="array" aca="1" ref="AR2151" ca="1">_FV(A2151,"Instrument type",TRUE)</f>
        <v>ETF</v>
      </c>
    </row>
    <row r="2152" spans="1:44" ht="18.75" customHeight="1" x14ac:dyDescent="0.25">
      <c r="A2152" t="e" vm="2165">
        <v>#VALUE!</v>
      </c>
      <c r="B2152" t="s">
        <v>5942</v>
      </c>
      <c r="C2152" t="s">
        <v>5943</v>
      </c>
      <c r="D2152" s="31" cm="1">
        <f t="array" aca="1" ref="D2152" ca="1">_FV(A2152,"Last trade time",TRUE)</f>
        <v>45824.84027780078</v>
      </c>
      <c r="E2152" s="23" cm="1">
        <f t="array" aca="1" ref="E2152" ca="1">_FV(A2152,"Price")</f>
        <v>58.6252</v>
      </c>
      <c r="F2152" s="27" cm="1">
        <f t="array" aca="1" ref="F2152" ca="1">_FV(A2152,"Change (%)",TRUE)</f>
        <v>8.6370000000000006E-3</v>
      </c>
      <c r="G2152" s="26" cm="1">
        <f t="array" aca="1" ref="G2152" ca="1">_FV(A2152,"Change")</f>
        <v>0.502</v>
      </c>
      <c r="H2152" s="23" cm="1">
        <f t="array" aca="1" ref="H2152" ca="1">_FV(A2152,"Open")</f>
        <v>58.64</v>
      </c>
      <c r="I2152" s="23" cm="1">
        <f t="array" aca="1" ref="I2152" ca="1">_FV(A2152,"Low")</f>
        <v>58.6252</v>
      </c>
      <c r="J2152" s="23" cm="1">
        <f t="array" aca="1" ref="J2152" ca="1">_FV(A2152,"High")</f>
        <v>58.64</v>
      </c>
      <c r="K2152" s="23" cm="1">
        <f t="array" aca="1" ref="K2152" ca="1">_FV(A2152,"Previous close",TRUE)</f>
        <v>58.123199999999997</v>
      </c>
      <c r="L2152" s="26"/>
      <c r="M2152" s="23" cm="1">
        <f t="array" aca="1" ref="M2152" ca="1">_FV(A2152,"52 week low",TRUE)</f>
        <v>49.26</v>
      </c>
      <c r="N2152" s="23" cm="1">
        <f t="array" aca="1" ref="N2152" ca="1">_FV(A2152,"52 week high",TRUE)</f>
        <v>61.070700000000002</v>
      </c>
      <c r="O2152" s="8" cm="1">
        <f t="array" aca="1" ref="O2152" ca="1">_FV(A2152,"Volume")</f>
        <v>105</v>
      </c>
      <c r="P2152" s="7" cm="1">
        <f t="array" aca="1" ref="P2152" ca="1">_FV(A2152,"Volume average",TRUE)</f>
        <v>1643</v>
      </c>
      <c r="Q2152" t="s">
        <v>119</v>
      </c>
      <c r="T2152" s="25" cm="1">
        <f t="array" aca="1" ref="T2152" ca="1">_FV(A2152,"Expense ratio",TRUE)</f>
        <v>4.7999999999999996E-3</v>
      </c>
      <c r="U2152" s="24" cm="1">
        <f t="array" aca="1" ref="U2152" ca="1">_FV(A2152,"Market cap",TRUE)</f>
        <v>21641947.82</v>
      </c>
      <c r="V2152" s="16"/>
      <c r="W2152" s="16"/>
      <c r="Z2152" s="18"/>
      <c r="AA2152" s="20"/>
      <c r="AB2152" s="20"/>
      <c r="AC2152" s="21">
        <v>1685</v>
      </c>
      <c r="AE2152" s="18"/>
      <c r="AF2152" s="20"/>
      <c r="AI2152" s="21"/>
      <c r="AJ2152" s="18"/>
      <c r="AL2152" s="18"/>
      <c r="AM2152" s="18"/>
      <c r="AN2152" t="s">
        <v>73</v>
      </c>
      <c r="AO2152" t="str" cm="1">
        <f t="array" aca="1" ref="AO2152" ca="1">_FV(A2152,"Currency")</f>
        <v>USD</v>
      </c>
      <c r="AP2152" t="str" cm="1">
        <f t="array" aca="1" ref="AP2152" ca="1">_FV(A2152,"Exchange")</f>
        <v>NYSE Arca</v>
      </c>
      <c r="AQ2152" s="6" t="str" cm="1">
        <f t="array" aca="1" ref="AQ2152" ca="1">_FV(A2152,"Exchange abbreviation",TRUE)</f>
        <v>ARCX</v>
      </c>
      <c r="AR2152" t="str" cm="1">
        <f t="array" aca="1" ref="AR2152" ca="1">_FV(A2152,"Instrument type",TRUE)</f>
        <v>ETF</v>
      </c>
    </row>
    <row r="2153" spans="1:44" ht="18.75" customHeight="1" x14ac:dyDescent="0.25">
      <c r="A2153" t="e" vm="2166">
        <v>#VALUE!</v>
      </c>
      <c r="B2153" t="s">
        <v>5944</v>
      </c>
      <c r="C2153" t="s">
        <v>5945</v>
      </c>
      <c r="D2153" s="31" cm="1">
        <f t="array" aca="1" ref="D2153" ca="1">_FV(A2153,"Last trade time",TRUE)</f>
        <v>45824.855753842188</v>
      </c>
      <c r="E2153" s="23" cm="1">
        <f t="array" aca="1" ref="E2153" ca="1">_FV(A2153,"Price")</f>
        <v>21.1248</v>
      </c>
      <c r="F2153" s="27" cm="1">
        <f t="array" aca="1" ref="F2153" ca="1">_FV(A2153,"Change (%)",TRUE)</f>
        <v>3.5530000000000002E-3</v>
      </c>
      <c r="G2153" s="26" cm="1">
        <f t="array" aca="1" ref="G2153" ca="1">_FV(A2153,"Change")</f>
        <v>7.4800000000000005E-2</v>
      </c>
      <c r="H2153" s="23" cm="1">
        <f t="array" aca="1" ref="H2153" ca="1">_FV(A2153,"Open")</f>
        <v>21.1248</v>
      </c>
      <c r="I2153" s="23" cm="1">
        <f t="array" aca="1" ref="I2153" ca="1">_FV(A2153,"Low")</f>
        <v>21.1248</v>
      </c>
      <c r="J2153" s="23" cm="1">
        <f t="array" aca="1" ref="J2153" ca="1">_FV(A2153,"High")</f>
        <v>21.1248</v>
      </c>
      <c r="K2153" s="23" cm="1">
        <f t="array" aca="1" ref="K2153" ca="1">_FV(A2153,"Previous close",TRUE)</f>
        <v>21.05</v>
      </c>
      <c r="L2153" s="26"/>
      <c r="M2153" s="23" cm="1">
        <f t="array" aca="1" ref="M2153" ca="1">_FV(A2153,"52 week low",TRUE)</f>
        <v>19.0245</v>
      </c>
      <c r="N2153" s="23" cm="1">
        <f t="array" aca="1" ref="N2153" ca="1">_FV(A2153,"52 week high",TRUE)</f>
        <v>24.83</v>
      </c>
      <c r="O2153" s="8" cm="1">
        <f t="array" aca="1" ref="O2153" ca="1">_FV(A2153,"Volume")</f>
        <v>156</v>
      </c>
      <c r="P2153" s="7" cm="1">
        <f t="array" aca="1" ref="P2153" ca="1">_FV(A2153,"Volume average",TRUE)</f>
        <v>1715</v>
      </c>
      <c r="Q2153" t="s">
        <v>554</v>
      </c>
      <c r="S2153" t="s">
        <v>3619</v>
      </c>
      <c r="T2153" s="25" cm="1">
        <f t="array" aca="1" ref="T2153" ca="1">_FV(A2153,"Expense ratio",TRUE)</f>
        <v>4.7999999999999996E-3</v>
      </c>
      <c r="U2153" s="24" cm="1">
        <f t="array" aca="1" ref="U2153" ca="1">_FV(A2153,"Market cap",TRUE)</f>
        <v>3939521.15</v>
      </c>
      <c r="V2153" s="4">
        <v>3939521</v>
      </c>
      <c r="W2153" s="4">
        <v>3939521</v>
      </c>
      <c r="Y2153" t="s">
        <v>3620</v>
      </c>
      <c r="Z2153" s="5">
        <v>20.838799999999999</v>
      </c>
      <c r="AA2153" s="5">
        <v>21.739439999999998</v>
      </c>
      <c r="AB2153" s="20"/>
      <c r="AC2153" s="4">
        <v>3049</v>
      </c>
      <c r="AE2153" s="5">
        <v>5.8035046991403938</v>
      </c>
      <c r="AF2153" s="20"/>
      <c r="AI2153" s="4">
        <v>3049</v>
      </c>
      <c r="AJ2153" s="5">
        <v>63602.14</v>
      </c>
      <c r="AL2153" s="5">
        <v>24.83</v>
      </c>
      <c r="AM2153" s="5">
        <v>19.024999999999999</v>
      </c>
      <c r="AN2153" t="s">
        <v>47</v>
      </c>
      <c r="AO2153" t="str" cm="1">
        <f t="array" aca="1" ref="AO2153" ca="1">_FV(A2153,"Currency")</f>
        <v>USD</v>
      </c>
      <c r="AP2153" t="str" cm="1">
        <f t="array" aca="1" ref="AP2153" ca="1">_FV(A2153,"Exchange")</f>
        <v>NYSE Arca</v>
      </c>
      <c r="AQ2153" s="6" t="str" cm="1">
        <f t="array" aca="1" ref="AQ2153" ca="1">_FV(A2153,"Exchange abbreviation",TRUE)</f>
        <v>ARCX</v>
      </c>
      <c r="AR2153" t="str" cm="1">
        <f t="array" aca="1" ref="AR2153" ca="1">_FV(A2153,"Instrument type",TRUE)</f>
        <v>ETF</v>
      </c>
    </row>
    <row r="2154" spans="1:44" ht="18.75" customHeight="1" x14ac:dyDescent="0.25">
      <c r="A2154" t="e" vm="2167">
        <v>#VALUE!</v>
      </c>
      <c r="B2154" t="s">
        <v>5946</v>
      </c>
      <c r="C2154" t="s">
        <v>5947</v>
      </c>
      <c r="D2154" s="31" cm="1">
        <f t="array" aca="1" ref="D2154" ca="1">_FV(A2154,"Last trade time",TRUE)</f>
        <v>45824.84027780078</v>
      </c>
      <c r="E2154" s="23" cm="1">
        <f t="array" aca="1" ref="E2154" ca="1">_FV(A2154,"Price")</f>
        <v>52.8</v>
      </c>
      <c r="F2154" s="27" cm="1">
        <f t="array" aca="1" ref="F2154" ca="1">_FV(A2154,"Change (%)",TRUE)</f>
        <v>2.2889999999999998E-3</v>
      </c>
      <c r="G2154" s="26" cm="1">
        <f t="array" aca="1" ref="G2154" ca="1">_FV(A2154,"Change")</f>
        <v>0.1206</v>
      </c>
      <c r="H2154" s="23" cm="1">
        <f t="array" aca="1" ref="H2154" ca="1">_FV(A2154,"Open")</f>
        <v>52.75</v>
      </c>
      <c r="I2154" s="23" cm="1">
        <f t="array" aca="1" ref="I2154" ca="1">_FV(A2154,"Low")</f>
        <v>52.75</v>
      </c>
      <c r="J2154" s="23" cm="1">
        <f t="array" aca="1" ref="J2154" ca="1">_FV(A2154,"High")</f>
        <v>52.819600000000001</v>
      </c>
      <c r="K2154" s="23" cm="1">
        <f t="array" aca="1" ref="K2154" ca="1">_FV(A2154,"Previous close",TRUE)</f>
        <v>52.679400000000001</v>
      </c>
      <c r="L2154" s="26"/>
      <c r="M2154" s="23" cm="1">
        <f t="array" aca="1" ref="M2154" ca="1">_FV(A2154,"52 week low",TRUE)</f>
        <v>50.26</v>
      </c>
      <c r="N2154" s="23" cm="1">
        <f t="array" aca="1" ref="N2154" ca="1">_FV(A2154,"52 week high",TRUE)</f>
        <v>54.19</v>
      </c>
      <c r="O2154" s="8" cm="1">
        <f t="array" aca="1" ref="O2154" ca="1">_FV(A2154,"Volume")</f>
        <v>744</v>
      </c>
      <c r="P2154" s="7" cm="1">
        <f t="array" aca="1" ref="P2154" ca="1">_FV(A2154,"Volume average",TRUE)</f>
        <v>654</v>
      </c>
      <c r="Q2154" t="s">
        <v>827</v>
      </c>
      <c r="S2154" t="s">
        <v>4447</v>
      </c>
      <c r="T2154" s="25" cm="1">
        <f t="array" aca="1" ref="T2154" ca="1">_FV(A2154,"Expense ratio",TRUE)</f>
        <v>4.7999999999999996E-3</v>
      </c>
      <c r="U2154" s="24" cm="1">
        <f t="array" aca="1" ref="U2154" ca="1">_FV(A2154,"Market cap",TRUE)</f>
        <v>20954809.440000001</v>
      </c>
      <c r="V2154" s="4">
        <v>20954808</v>
      </c>
      <c r="W2154" s="4">
        <v>20954808</v>
      </c>
      <c r="Y2154" t="s">
        <v>5948</v>
      </c>
      <c r="Z2154" s="5">
        <v>52.57</v>
      </c>
      <c r="AA2154" s="20"/>
      <c r="AB2154" s="5">
        <v>7.6200000000000004E-2</v>
      </c>
      <c r="AC2154" s="4">
        <v>1449</v>
      </c>
      <c r="AE2154" s="5">
        <v>3.3858345204191842</v>
      </c>
      <c r="AF2154" s="20"/>
      <c r="AI2154" s="4">
        <v>1449</v>
      </c>
      <c r="AJ2154" s="5">
        <v>76252.755600000004</v>
      </c>
      <c r="AL2154" s="5">
        <v>54.19</v>
      </c>
      <c r="AM2154" s="5">
        <v>50.26</v>
      </c>
      <c r="AN2154" t="s">
        <v>47</v>
      </c>
      <c r="AO2154" t="str" cm="1">
        <f t="array" aca="1" ref="AO2154" ca="1">_FV(A2154,"Currency")</f>
        <v>USD</v>
      </c>
      <c r="AP2154" t="str" cm="1">
        <f t="array" aca="1" ref="AP2154" ca="1">_FV(A2154,"Exchange")</f>
        <v>NYSE Arca</v>
      </c>
      <c r="AQ2154" s="6" t="str" cm="1">
        <f t="array" aca="1" ref="AQ2154" ca="1">_FV(A2154,"Exchange abbreviation",TRUE)</f>
        <v>ARCX</v>
      </c>
      <c r="AR2154" t="str" cm="1">
        <f t="array" aca="1" ref="AR2154" ca="1">_FV(A2154,"Instrument type",TRUE)</f>
        <v>ETF</v>
      </c>
    </row>
    <row r="2155" spans="1:44" ht="18.75" customHeight="1" x14ac:dyDescent="0.25">
      <c r="A2155" t="e" vm="2168">
        <v>#VALUE!</v>
      </c>
      <c r="B2155" t="s">
        <v>5949</v>
      </c>
      <c r="C2155" s="13" t="s">
        <v>5950</v>
      </c>
      <c r="D2155" s="31" cm="1">
        <f t="array" aca="1" ref="D2155" ca="1">_FV(A2155,"Last trade time",TRUE)</f>
        <v>45824.923698888284</v>
      </c>
      <c r="E2155" s="23" cm="1">
        <f t="array" aca="1" ref="E2155" ca="1">_FV(A2155,"Price")</f>
        <v>48.28</v>
      </c>
      <c r="F2155" s="27" cm="1">
        <f t="array" aca="1" ref="F2155" ca="1">_FV(A2155,"Change (%)",TRUE)</f>
        <v>1.4519999999999999E-3</v>
      </c>
      <c r="G2155" s="26" cm="1">
        <f t="array" aca="1" ref="G2155" ca="1">_FV(A2155,"Change")</f>
        <v>7.0000000000000007E-2</v>
      </c>
      <c r="H2155" s="23" cm="1">
        <f t="array" aca="1" ref="H2155" ca="1">_FV(A2155,"Open")</f>
        <v>48.21</v>
      </c>
      <c r="I2155" s="23" cm="1">
        <f t="array" aca="1" ref="I2155" ca="1">_FV(A2155,"Low")</f>
        <v>48.21</v>
      </c>
      <c r="J2155" s="23" cm="1">
        <f t="array" aca="1" ref="J2155" ca="1">_FV(A2155,"High")</f>
        <v>48.37</v>
      </c>
      <c r="K2155" s="23" cm="1">
        <f t="array" aca="1" ref="K2155" ca="1">_FV(A2155,"Previous close",TRUE)</f>
        <v>48.21</v>
      </c>
      <c r="L2155" s="26"/>
      <c r="M2155" s="23" cm="1">
        <f t="array" aca="1" ref="M2155" ca="1">_FV(A2155,"52 week low",TRUE)</f>
        <v>45.75</v>
      </c>
      <c r="N2155" s="23" cm="1">
        <f t="array" aca="1" ref="N2155" ca="1">_FV(A2155,"52 week high",TRUE)</f>
        <v>49.71</v>
      </c>
      <c r="O2155" s="8" cm="1">
        <f t="array" aca="1" ref="O2155" ca="1">_FV(A2155,"Volume")</f>
        <v>261354</v>
      </c>
      <c r="P2155" s="7" cm="1">
        <f t="array" aca="1" ref="P2155" ca="1">_FV(A2155,"Volume average",TRUE)</f>
        <v>462303</v>
      </c>
      <c r="Q2155" t="s">
        <v>3639</v>
      </c>
      <c r="R2155" t="s">
        <v>3849</v>
      </c>
      <c r="S2155" t="s">
        <v>4145</v>
      </c>
      <c r="T2155" s="25" cm="1">
        <f t="array" aca="1" ref="T2155" ca="1">_FV(A2155,"Expense ratio",TRUE)</f>
        <v>4.7999999999999996E-3</v>
      </c>
      <c r="U2155" s="24" cm="1">
        <f t="array" aca="1" ref="U2155" ca="1">_FV(A2155,"Market cap",TRUE)</f>
        <v>1343484279.8299999</v>
      </c>
      <c r="V2155" s="4">
        <v>1343484288</v>
      </c>
      <c r="W2155" s="4">
        <v>1343484288</v>
      </c>
      <c r="Y2155" t="s">
        <v>5951</v>
      </c>
      <c r="Z2155" s="5">
        <v>48.18</v>
      </c>
      <c r="AA2155" s="20"/>
      <c r="AB2155" s="5">
        <v>7.9500000000000001E-2</v>
      </c>
      <c r="AC2155" s="4">
        <v>982571</v>
      </c>
      <c r="AE2155" s="5">
        <v>1.2235043696071419</v>
      </c>
      <c r="AF2155" s="5">
        <v>6.7917447678390808</v>
      </c>
      <c r="AI2155" s="4">
        <v>982571</v>
      </c>
      <c r="AJ2155" s="5">
        <v>47448353.590000004</v>
      </c>
      <c r="AL2155" s="5">
        <v>49.71</v>
      </c>
      <c r="AM2155" s="5">
        <v>45.75</v>
      </c>
      <c r="AN2155" t="s">
        <v>82</v>
      </c>
      <c r="AO2155" t="str" cm="1">
        <f t="array" aca="1" ref="AO2155" ca="1">_FV(A2155,"Currency")</f>
        <v>USD</v>
      </c>
      <c r="AP2155" t="str" cm="1">
        <f t="array" aca="1" ref="AP2155" ca="1">_FV(A2155,"Exchange")</f>
        <v>CBOE BZX Exchange</v>
      </c>
      <c r="AQ2155" s="6" t="str" cm="1">
        <f t="array" aca="1" ref="AQ2155" ca="1">_FV(A2155,"Exchange abbreviation",TRUE)</f>
        <v>BATS</v>
      </c>
      <c r="AR2155" t="str" cm="1">
        <f t="array" aca="1" ref="AR2155" ca="1">_FV(A2155,"Instrument type",TRUE)</f>
        <v>ETF</v>
      </c>
    </row>
    <row r="2156" spans="1:44" ht="18.75" customHeight="1" x14ac:dyDescent="0.25">
      <c r="A2156" t="e" vm="2169">
        <v>#VALUE!</v>
      </c>
      <c r="B2156" t="s">
        <v>5952</v>
      </c>
      <c r="C2156" t="s">
        <v>5953</v>
      </c>
      <c r="D2156" s="31" cm="1">
        <f t="array" aca="1" ref="D2156" ca="1">_FV(A2156,"Last trade time",TRUE)</f>
        <v>45824.843750207816</v>
      </c>
      <c r="E2156" s="23" cm="1">
        <f t="array" aca="1" ref="E2156" ca="1">_FV(A2156,"Price")</f>
        <v>24.05</v>
      </c>
      <c r="F2156" s="27" cm="1">
        <f t="array" aca="1" ref="F2156" ca="1">_FV(A2156,"Change (%)",TRUE)</f>
        <v>9.0200000000000002E-3</v>
      </c>
      <c r="G2156" s="26" cm="1">
        <f t="array" aca="1" ref="G2156" ca="1">_FV(A2156,"Change")</f>
        <v>0.215</v>
      </c>
      <c r="H2156" s="23" cm="1">
        <f t="array" aca="1" ref="H2156" ca="1">_FV(A2156,"Open")</f>
        <v>24.04</v>
      </c>
      <c r="I2156" s="23" cm="1">
        <f t="array" aca="1" ref="I2156" ca="1">_FV(A2156,"Low")</f>
        <v>24.015000000000001</v>
      </c>
      <c r="J2156" s="23" cm="1">
        <f t="array" aca="1" ref="J2156" ca="1">_FV(A2156,"High")</f>
        <v>24.05</v>
      </c>
      <c r="K2156" s="23" cm="1">
        <f t="array" aca="1" ref="K2156" ca="1">_FV(A2156,"Previous close",TRUE)</f>
        <v>23.835000000000001</v>
      </c>
      <c r="L2156" s="26"/>
      <c r="M2156" s="23" cm="1">
        <f t="array" aca="1" ref="M2156" ca="1">_FV(A2156,"52 week low",TRUE)</f>
        <v>20.904499999999999</v>
      </c>
      <c r="N2156" s="23" cm="1">
        <f t="array" aca="1" ref="N2156" ca="1">_FV(A2156,"52 week high",TRUE)</f>
        <v>30.585000000000001</v>
      </c>
      <c r="O2156" s="8" cm="1">
        <f t="array" aca="1" ref="O2156" ca="1">_FV(A2156,"Volume")</f>
        <v>362</v>
      </c>
      <c r="P2156" s="7" cm="1">
        <f t="array" aca="1" ref="P2156" ca="1">_FV(A2156,"Volume average",TRUE)</f>
        <v>512</v>
      </c>
      <c r="Q2156" t="s">
        <v>129</v>
      </c>
      <c r="R2156" t="s">
        <v>4707</v>
      </c>
      <c r="S2156" t="s">
        <v>2067</v>
      </c>
      <c r="T2156" s="25" cm="1">
        <f t="array" aca="1" ref="T2156" ca="1">_FV(A2156,"Expense ratio",TRUE)</f>
        <v>4.7999999999999996E-3</v>
      </c>
      <c r="U2156" s="24" cm="1">
        <f t="array" aca="1" ref="U2156" ca="1">_FV(A2156,"Market cap",TRUE)</f>
        <v>9125145.5500000007</v>
      </c>
      <c r="V2156" s="4">
        <v>9125145</v>
      </c>
      <c r="W2156" s="4">
        <v>9125145</v>
      </c>
      <c r="Y2156" t="s">
        <v>1048</v>
      </c>
      <c r="Z2156" s="5">
        <v>23.800999999999998</v>
      </c>
      <c r="AA2156" s="20"/>
      <c r="AB2156" s="5">
        <v>0.2777</v>
      </c>
      <c r="AC2156" s="4">
        <v>515</v>
      </c>
      <c r="AE2156" s="5">
        <v>12.69840944755545</v>
      </c>
      <c r="AF2156" s="20"/>
      <c r="AI2156" s="4">
        <v>515</v>
      </c>
      <c r="AJ2156" s="5">
        <v>12236.4</v>
      </c>
      <c r="AL2156" s="5">
        <v>30.585000000000001</v>
      </c>
      <c r="AM2156" s="5">
        <v>20.905000000000001</v>
      </c>
      <c r="AN2156" t="s">
        <v>47</v>
      </c>
      <c r="AO2156" t="str" cm="1">
        <f t="array" aca="1" ref="AO2156" ca="1">_FV(A2156,"Currency")</f>
        <v>USD</v>
      </c>
      <c r="AP2156" t="str" cm="1">
        <f t="array" aca="1" ref="AP2156" ca="1">_FV(A2156,"Exchange")</f>
        <v>Nasdaq Stock Market</v>
      </c>
      <c r="AQ2156" s="6" t="str" cm="1">
        <f t="array" aca="1" ref="AQ2156" ca="1">_FV(A2156,"Exchange abbreviation",TRUE)</f>
        <v>XNAS</v>
      </c>
      <c r="AR2156" t="str" cm="1">
        <f t="array" aca="1" ref="AR2156" ca="1">_FV(A2156,"Instrument type",TRUE)</f>
        <v>ETF</v>
      </c>
    </row>
    <row r="2157" spans="1:44" ht="18.75" customHeight="1" x14ac:dyDescent="0.25">
      <c r="A2157" t="e" vm="2170">
        <v>#VALUE!</v>
      </c>
      <c r="B2157" t="s">
        <v>5954</v>
      </c>
      <c r="C2157" t="s">
        <v>5955</v>
      </c>
      <c r="D2157" s="31" cm="1">
        <f t="array" aca="1" ref="D2157" ca="1">_FV(A2157,"Last trade time",TRUE)</f>
        <v>45824.840303784375</v>
      </c>
      <c r="E2157" s="23" cm="1">
        <f t="array" aca="1" ref="E2157" ca="1">_FV(A2157,"Price")</f>
        <v>25.445</v>
      </c>
      <c r="F2157" s="27" cm="1">
        <f t="array" aca="1" ref="F2157" ca="1">_FV(A2157,"Change (%)",TRUE)</f>
        <v>1.5740000000000001E-3</v>
      </c>
      <c r="G2157" s="26" cm="1">
        <f t="array" aca="1" ref="G2157" ca="1">_FV(A2157,"Change")</f>
        <v>0.04</v>
      </c>
      <c r="H2157" s="23" cm="1">
        <f t="array" aca="1" ref="H2157" ca="1">_FV(A2157,"Open")</f>
        <v>25.445</v>
      </c>
      <c r="I2157" s="23" cm="1">
        <f t="array" aca="1" ref="I2157" ca="1">_FV(A2157,"Low")</f>
        <v>25.445</v>
      </c>
      <c r="J2157" s="23" cm="1">
        <f t="array" aca="1" ref="J2157" ca="1">_FV(A2157,"High")</f>
        <v>25.445</v>
      </c>
      <c r="K2157" s="23" cm="1">
        <f t="array" aca="1" ref="K2157" ca="1">_FV(A2157,"Previous close",TRUE)</f>
        <v>25.405000000000001</v>
      </c>
      <c r="L2157" s="26"/>
      <c r="M2157" s="23" cm="1">
        <f t="array" aca="1" ref="M2157" ca="1">_FV(A2157,"52 week low",TRUE)</f>
        <v>24.19</v>
      </c>
      <c r="N2157" s="23" cm="1">
        <f t="array" aca="1" ref="N2157" ca="1">_FV(A2157,"52 week high",TRUE)</f>
        <v>26.135200000000001</v>
      </c>
      <c r="O2157" s="8" cm="1">
        <f t="array" aca="1" ref="O2157" ca="1">_FV(A2157,"Volume")</f>
        <v>231</v>
      </c>
      <c r="P2157" s="7" cm="1">
        <f t="array" aca="1" ref="P2157" ca="1">_FV(A2157,"Volume average",TRUE)</f>
        <v>565</v>
      </c>
      <c r="Q2157" t="s">
        <v>827</v>
      </c>
      <c r="S2157" t="s">
        <v>277</v>
      </c>
      <c r="T2157" s="25" cm="1">
        <f t="array" aca="1" ref="T2157" ca="1">_FV(A2157,"Expense ratio",TRUE)</f>
        <v>4.7999999999999996E-3</v>
      </c>
      <c r="U2157" s="24" cm="1">
        <f t="array" aca="1" ref="U2157" ca="1">_FV(A2157,"Market cap",TRUE)</f>
        <v>7828697.5300000003</v>
      </c>
      <c r="V2157" s="4">
        <v>7827425</v>
      </c>
      <c r="W2157" s="4">
        <v>7827425</v>
      </c>
      <c r="Y2157" t="s">
        <v>5956</v>
      </c>
      <c r="Z2157" s="5">
        <v>25.35</v>
      </c>
      <c r="AA2157" s="20"/>
      <c r="AB2157" s="5">
        <v>6.7699999999999996E-2</v>
      </c>
      <c r="AC2157" s="4">
        <v>865</v>
      </c>
      <c r="AE2157" s="5">
        <v>2.6170838375965788</v>
      </c>
      <c r="AF2157" s="5">
        <v>6.7075133590571934</v>
      </c>
      <c r="AI2157" s="4">
        <v>865</v>
      </c>
      <c r="AJ2157" s="5">
        <v>21936.400000000001</v>
      </c>
      <c r="AL2157" s="5">
        <v>26.135000000000002</v>
      </c>
      <c r="AM2157" s="5">
        <v>24.19</v>
      </c>
      <c r="AN2157" t="s">
        <v>47</v>
      </c>
      <c r="AO2157" t="str" cm="1">
        <f t="array" aca="1" ref="AO2157" ca="1">_FV(A2157,"Currency")</f>
        <v>USD</v>
      </c>
      <c r="AP2157" t="str" cm="1">
        <f t="array" aca="1" ref="AP2157" ca="1">_FV(A2157,"Exchange")</f>
        <v>CBOE BZX Exchange</v>
      </c>
      <c r="AQ2157" s="6" t="str" cm="1">
        <f t="array" aca="1" ref="AQ2157" ca="1">_FV(A2157,"Exchange abbreviation",TRUE)</f>
        <v>BATS</v>
      </c>
      <c r="AR2157" t="str" cm="1">
        <f t="array" aca="1" ref="AR2157" ca="1">_FV(A2157,"Instrument type",TRUE)</f>
        <v>ETF</v>
      </c>
    </row>
    <row r="2158" spans="1:44" ht="18.75" customHeight="1" x14ac:dyDescent="0.25">
      <c r="A2158" t="e" vm="2171">
        <v>#VALUE!</v>
      </c>
      <c r="B2158" t="s">
        <v>5957</v>
      </c>
      <c r="C2158" t="s">
        <v>5958</v>
      </c>
      <c r="D2158" s="31" cm="1">
        <f t="array" aca="1" ref="D2158" ca="1">_FV(A2158,"Last trade time",TRUE)</f>
        <v>45824.84027780078</v>
      </c>
      <c r="E2158" s="23" cm="1">
        <f t="array" aca="1" ref="E2158" ca="1">_FV(A2158,"Price")</f>
        <v>45.29</v>
      </c>
      <c r="F2158" s="27" cm="1">
        <f t="array" aca="1" ref="F2158" ca="1">_FV(A2158,"Change (%)",TRUE)</f>
        <v>1.1050000000000001E-3</v>
      </c>
      <c r="G2158" s="26" cm="1">
        <f t="array" aca="1" ref="G2158" ca="1">_FV(A2158,"Change")</f>
        <v>0.05</v>
      </c>
      <c r="H2158" s="23" cm="1">
        <f t="array" aca="1" ref="H2158" ca="1">_FV(A2158,"Open")</f>
        <v>45.27</v>
      </c>
      <c r="I2158" s="23" cm="1">
        <f t="array" aca="1" ref="I2158" ca="1">_FV(A2158,"Low")</f>
        <v>45.263100000000001</v>
      </c>
      <c r="J2158" s="23" cm="1">
        <f t="array" aca="1" ref="J2158" ca="1">_FV(A2158,"High")</f>
        <v>45.42</v>
      </c>
      <c r="K2158" s="23" cm="1">
        <f t="array" aca="1" ref="K2158" ca="1">_FV(A2158,"Previous close",TRUE)</f>
        <v>45.24</v>
      </c>
      <c r="L2158" s="26"/>
      <c r="M2158" s="23" cm="1">
        <f t="array" aca="1" ref="M2158" ca="1">_FV(A2158,"52 week low",TRUE)</f>
        <v>42.382300000000001</v>
      </c>
      <c r="N2158" s="23" cm="1">
        <f t="array" aca="1" ref="N2158" ca="1">_FV(A2158,"52 week high",TRUE)</f>
        <v>46.6999</v>
      </c>
      <c r="O2158" s="8" cm="1">
        <f t="array" aca="1" ref="O2158" ca="1">_FV(A2158,"Volume")</f>
        <v>10894</v>
      </c>
      <c r="P2158" s="7" cm="1">
        <f t="array" aca="1" ref="P2158" ca="1">_FV(A2158,"Volume average",TRUE)</f>
        <v>39143</v>
      </c>
      <c r="Q2158" t="s">
        <v>827</v>
      </c>
      <c r="S2158" t="s">
        <v>380</v>
      </c>
      <c r="T2158" s="25" cm="1">
        <f t="array" aca="1" ref="T2158" ca="1">_FV(A2158,"Expense ratio",TRUE)</f>
        <v>4.7999999999999996E-3</v>
      </c>
      <c r="U2158" s="24" cm="1">
        <f t="array" aca="1" ref="U2158" ca="1">_FV(A2158,"Market cap",TRUE)</f>
        <v>164428118.19</v>
      </c>
      <c r="V2158" s="4">
        <v>164428112</v>
      </c>
      <c r="W2158" s="4">
        <v>164428112</v>
      </c>
      <c r="Y2158" t="s">
        <v>167</v>
      </c>
      <c r="Z2158" s="5">
        <v>45.077260000000003</v>
      </c>
      <c r="AA2158" s="20"/>
      <c r="AB2158" s="5">
        <v>7.4399999999999994E-2</v>
      </c>
      <c r="AC2158" s="4">
        <v>45349</v>
      </c>
      <c r="AE2158" s="5">
        <v>2.205541546827039</v>
      </c>
      <c r="AF2158" s="5">
        <v>7.774729768726707</v>
      </c>
      <c r="AI2158" s="4">
        <v>45349</v>
      </c>
      <c r="AJ2158" s="5">
        <v>2048867.82</v>
      </c>
      <c r="AL2158" s="5">
        <v>46.7</v>
      </c>
      <c r="AM2158" s="5">
        <v>42.381999999999998</v>
      </c>
      <c r="AN2158" t="s">
        <v>90</v>
      </c>
      <c r="AO2158" t="str" cm="1">
        <f t="array" aca="1" ref="AO2158" ca="1">_FV(A2158,"Currency")</f>
        <v>USD</v>
      </c>
      <c r="AP2158" t="str" cm="1">
        <f t="array" aca="1" ref="AP2158" ca="1">_FV(A2158,"Exchange")</f>
        <v>NYSE Arca</v>
      </c>
      <c r="AQ2158" s="6" t="str" cm="1">
        <f t="array" aca="1" ref="AQ2158" ca="1">_FV(A2158,"Exchange abbreviation",TRUE)</f>
        <v>ARCX</v>
      </c>
      <c r="AR2158" t="str" cm="1">
        <f t="array" aca="1" ref="AR2158" ca="1">_FV(A2158,"Instrument type",TRUE)</f>
        <v>ETF</v>
      </c>
    </row>
    <row r="2159" spans="1:44" ht="18.75" customHeight="1" x14ac:dyDescent="0.25">
      <c r="A2159" t="e" vm="2172">
        <v>#VALUE!</v>
      </c>
      <c r="B2159" t="s">
        <v>5959</v>
      </c>
      <c r="C2159" t="s">
        <v>5960</v>
      </c>
      <c r="D2159" s="31" cm="1">
        <f t="array" aca="1" ref="D2159" ca="1">_FV(A2159,"Last trade time",TRUE)</f>
        <v>45824.909661446094</v>
      </c>
      <c r="E2159" s="23" cm="1">
        <f t="array" aca="1" ref="E2159" ca="1">_FV(A2159,"Price")</f>
        <v>113.57</v>
      </c>
      <c r="F2159" s="27" cm="1">
        <f t="array" aca="1" ref="F2159" ca="1">_FV(A2159,"Change (%)",TRUE)</f>
        <v>8.5249999999999996E-3</v>
      </c>
      <c r="G2159" s="26" cm="1">
        <f t="array" aca="1" ref="G2159" ca="1">_FV(A2159,"Change")</f>
        <v>0.96</v>
      </c>
      <c r="H2159" s="23" cm="1">
        <f t="array" aca="1" ref="H2159" ca="1">_FV(A2159,"Open")</f>
        <v>113.02</v>
      </c>
      <c r="I2159" s="23" cm="1">
        <f t="array" aca="1" ref="I2159" ca="1">_FV(A2159,"Low")</f>
        <v>112.98</v>
      </c>
      <c r="J2159" s="23" cm="1">
        <f t="array" aca="1" ref="J2159" ca="1">_FV(A2159,"High")</f>
        <v>113.63</v>
      </c>
      <c r="K2159" s="23" cm="1">
        <f t="array" aca="1" ref="K2159" ca="1">_FV(A2159,"Previous close",TRUE)</f>
        <v>112.61</v>
      </c>
      <c r="L2159" s="26"/>
      <c r="M2159" s="23" cm="1">
        <f t="array" aca="1" ref="M2159" ca="1">_FV(A2159,"52 week low",TRUE)</f>
        <v>85.3</v>
      </c>
      <c r="N2159" s="23" cm="1">
        <f t="array" aca="1" ref="N2159" ca="1">_FV(A2159,"52 week high",TRUE)</f>
        <v>117.8</v>
      </c>
      <c r="O2159" s="8" cm="1">
        <f t="array" aca="1" ref="O2159" ca="1">_FV(A2159,"Volume")</f>
        <v>233706</v>
      </c>
      <c r="P2159" s="7" cm="1">
        <f t="array" aca="1" ref="P2159" ca="1">_FV(A2159,"Volume average",TRUE)</f>
        <v>362933</v>
      </c>
      <c r="Q2159" t="s">
        <v>2542</v>
      </c>
      <c r="R2159" t="s">
        <v>2543</v>
      </c>
      <c r="S2159" t="s">
        <v>56</v>
      </c>
      <c r="T2159" s="25" cm="1">
        <f t="array" aca="1" ref="T2159" ca="1">_FV(A2159,"Expense ratio",TRUE)</f>
        <v>4.7999999999999996E-3</v>
      </c>
      <c r="U2159" s="24" cm="1">
        <f t="array" aca="1" ref="U2159" ca="1">_FV(A2159,"Market cap",TRUE)</f>
        <v>3466507449.21</v>
      </c>
      <c r="V2159" s="4">
        <v>3466507520</v>
      </c>
      <c r="W2159" s="4">
        <v>3466507520</v>
      </c>
      <c r="Y2159" t="s">
        <v>4918</v>
      </c>
      <c r="Z2159" s="5">
        <v>112.928</v>
      </c>
      <c r="AA2159" s="5">
        <v>11.434801999999999</v>
      </c>
      <c r="AB2159" s="5">
        <v>3.09E-2</v>
      </c>
      <c r="AC2159" s="4">
        <v>519388</v>
      </c>
      <c r="AE2159" s="5">
        <v>2.946242472966865</v>
      </c>
      <c r="AF2159" s="5">
        <v>6.961356966218335</v>
      </c>
      <c r="AI2159" s="4">
        <v>519388</v>
      </c>
      <c r="AJ2159" s="5">
        <v>59225813.640000001</v>
      </c>
      <c r="AL2159" s="5">
        <v>117.8</v>
      </c>
      <c r="AM2159" s="5">
        <v>85.3</v>
      </c>
      <c r="AN2159" t="s">
        <v>82</v>
      </c>
      <c r="AO2159" t="str" cm="1">
        <f t="array" aca="1" ref="AO2159" ca="1">_FV(A2159,"Currency")</f>
        <v>USD</v>
      </c>
      <c r="AP2159" t="str" cm="1">
        <f t="array" aca="1" ref="AP2159" ca="1">_FV(A2159,"Exchange")</f>
        <v>NYSE Arca</v>
      </c>
      <c r="AQ2159" s="6" t="str" cm="1">
        <f t="array" aca="1" ref="AQ2159" ca="1">_FV(A2159,"Exchange abbreviation",TRUE)</f>
        <v>ARCX</v>
      </c>
      <c r="AR2159" t="str" cm="1">
        <f t="array" aca="1" ref="AR2159" ca="1">_FV(A2159,"Instrument type",TRUE)</f>
        <v>ETF</v>
      </c>
    </row>
    <row r="2160" spans="1:44" ht="18.75" customHeight="1" x14ac:dyDescent="0.25">
      <c r="A2160" t="e" vm="2173">
        <v>#VALUE!</v>
      </c>
      <c r="B2160" t="s">
        <v>5961</v>
      </c>
      <c r="C2160" t="s">
        <v>5962</v>
      </c>
      <c r="D2160" s="31" cm="1">
        <f t="array" aca="1" ref="D2160" ca="1">_FV(A2160,"Last trade time",TRUE)</f>
        <v>45824.840300000003</v>
      </c>
      <c r="E2160" s="23" cm="1">
        <f t="array" aca="1" ref="E2160" ca="1">_FV(A2160,"Price")</f>
        <v>27.53</v>
      </c>
      <c r="F2160" s="27" cm="1">
        <f t="array" aca="1" ref="F2160" ca="1">_FV(A2160,"Change (%)",TRUE)</f>
        <v>5.1110000000000001E-3</v>
      </c>
      <c r="G2160" s="26" cm="1">
        <f t="array" aca="1" ref="G2160" ca="1">_FV(A2160,"Change")</f>
        <v>0.14000000000000001</v>
      </c>
      <c r="H2160" s="23" cm="1">
        <f t="array" aca="1" ref="H2160" ca="1">_FV(A2160,"Open")</f>
        <v>27.56</v>
      </c>
      <c r="I2160" s="23" cm="1">
        <f t="array" aca="1" ref="I2160" ca="1">_FV(A2160,"Low")</f>
        <v>27.52</v>
      </c>
      <c r="J2160" s="23" cm="1">
        <f t="array" aca="1" ref="J2160" ca="1">_FV(A2160,"High")</f>
        <v>27.56</v>
      </c>
      <c r="K2160" s="23" cm="1">
        <f t="array" aca="1" ref="K2160" ca="1">_FV(A2160,"Previous close",TRUE)</f>
        <v>27.39</v>
      </c>
      <c r="L2160" s="26"/>
      <c r="M2160" s="23" cm="1">
        <f t="array" aca="1" ref="M2160" ca="1">_FV(A2160,"52 week low",TRUE)</f>
        <v>23.52</v>
      </c>
      <c r="N2160" s="23" cm="1">
        <f t="array" aca="1" ref="N2160" ca="1">_FV(A2160,"52 week high",TRUE)</f>
        <v>28.23</v>
      </c>
      <c r="O2160" s="8" cm="1">
        <f t="array" aca="1" ref="O2160" ca="1">_FV(A2160,"Volume")</f>
        <v>1333</v>
      </c>
      <c r="P2160" s="7" cm="1">
        <f t="array" aca="1" ref="P2160" ca="1">_FV(A2160,"Volume average",TRUE)</f>
        <v>2732</v>
      </c>
      <c r="Q2160" t="s">
        <v>345</v>
      </c>
      <c r="S2160" t="s">
        <v>4555</v>
      </c>
      <c r="T2160" s="25" cm="1">
        <f t="array" aca="1" ref="T2160" ca="1">_FV(A2160,"Expense ratio",TRUE)</f>
        <v>4.7999999999999996E-3</v>
      </c>
      <c r="U2160" s="24" cm="1">
        <f t="array" aca="1" ref="U2160" ca="1">_FV(A2160,"Market cap",TRUE)</f>
        <v>10862690.75</v>
      </c>
      <c r="V2160" s="4">
        <v>10862690</v>
      </c>
      <c r="W2160" s="4">
        <v>10862690</v>
      </c>
      <c r="Y2160" t="s">
        <v>1918</v>
      </c>
      <c r="Z2160" s="5">
        <v>27.50207</v>
      </c>
      <c r="AA2160" s="5">
        <v>23.447706</v>
      </c>
      <c r="AB2160" s="5">
        <v>7.4000000000000003E-3</v>
      </c>
      <c r="AC2160" s="4">
        <v>5576</v>
      </c>
      <c r="AE2160" s="5">
        <v>1.2279315464390981</v>
      </c>
      <c r="AF2160" s="5">
        <v>9.9814197878003164</v>
      </c>
      <c r="AI2160" s="4">
        <v>5576</v>
      </c>
      <c r="AJ2160" s="5">
        <v>153366.7648</v>
      </c>
      <c r="AL2160" s="5">
        <v>28.23</v>
      </c>
      <c r="AM2160" s="5">
        <v>23.52</v>
      </c>
      <c r="AN2160" t="s">
        <v>47</v>
      </c>
      <c r="AO2160" t="str" cm="1">
        <f t="array" aca="1" ref="AO2160" ca="1">_FV(A2160,"Currency")</f>
        <v>USD</v>
      </c>
      <c r="AP2160" t="str" cm="1">
        <f t="array" aca="1" ref="AP2160" ca="1">_FV(A2160,"Exchange")</f>
        <v>CBOE BZX Exchange</v>
      </c>
      <c r="AQ2160" s="6" t="str" cm="1">
        <f t="array" aca="1" ref="AQ2160" ca="1">_FV(A2160,"Exchange abbreviation",TRUE)</f>
        <v>BATS</v>
      </c>
      <c r="AR2160" t="str" cm="1">
        <f t="array" aca="1" ref="AR2160" ca="1">_FV(A2160,"Instrument type",TRUE)</f>
        <v>ETF</v>
      </c>
    </row>
    <row r="2161" spans="1:44" ht="18.75" customHeight="1" x14ac:dyDescent="0.25">
      <c r="A2161" t="e" vm="2174">
        <v>#VALUE!</v>
      </c>
      <c r="B2161" t="s">
        <v>5963</v>
      </c>
      <c r="C2161" t="s">
        <v>5964</v>
      </c>
      <c r="D2161" s="31" cm="1">
        <f t="array" aca="1" ref="D2161" ca="1">_FV(A2161,"Last trade time",TRUE)</f>
        <v>45824.84032785859</v>
      </c>
      <c r="E2161" s="23" cm="1">
        <f t="array" aca="1" ref="E2161" ca="1">_FV(A2161,"Price")</f>
        <v>52.105600000000003</v>
      </c>
      <c r="F2161" s="27" cm="1">
        <f t="array" aca="1" ref="F2161" ca="1">_FV(A2161,"Change (%)",TRUE)</f>
        <v>1.6625000000000001E-2</v>
      </c>
      <c r="G2161" s="26" cm="1">
        <f t="array" aca="1" ref="G2161" ca="1">_FV(A2161,"Change")</f>
        <v>0.85209999999999997</v>
      </c>
      <c r="H2161" s="23" cm="1">
        <f t="array" aca="1" ref="H2161" ca="1">_FV(A2161,"Open")</f>
        <v>51.69</v>
      </c>
      <c r="I2161" s="23" cm="1">
        <f t="array" aca="1" ref="I2161" ca="1">_FV(A2161,"Low")</f>
        <v>51.69</v>
      </c>
      <c r="J2161" s="23" cm="1">
        <f t="array" aca="1" ref="J2161" ca="1">_FV(A2161,"High")</f>
        <v>52.27</v>
      </c>
      <c r="K2161" s="23" cm="1">
        <f t="array" aca="1" ref="K2161" ca="1">_FV(A2161,"Previous close",TRUE)</f>
        <v>51.253500000000003</v>
      </c>
      <c r="L2161" s="26"/>
      <c r="M2161" s="23" cm="1">
        <f t="array" aca="1" ref="M2161" ca="1">_FV(A2161,"52 week low",TRUE)</f>
        <v>33.500999999999998</v>
      </c>
      <c r="N2161" s="23" cm="1">
        <f t="array" aca="1" ref="N2161" ca="1">_FV(A2161,"52 week high",TRUE)</f>
        <v>52.94</v>
      </c>
      <c r="O2161" s="8" cm="1">
        <f t="array" aca="1" ref="O2161" ca="1">_FV(A2161,"Volume")</f>
        <v>4638</v>
      </c>
      <c r="P2161" s="7" cm="1">
        <f t="array" aca="1" ref="P2161" ca="1">_FV(A2161,"Volume average",TRUE)</f>
        <v>17765</v>
      </c>
      <c r="Q2161" t="s">
        <v>490</v>
      </c>
      <c r="S2161" t="s">
        <v>2249</v>
      </c>
      <c r="T2161" s="25" cm="1">
        <f t="array" aca="1" ref="T2161" ca="1">_FV(A2161,"Expense ratio",TRUE)</f>
        <v>4.7999999999999996E-3</v>
      </c>
      <c r="U2161" s="24" cm="1">
        <f t="array" aca="1" ref="U2161" ca="1">_FV(A2161,"Market cap",TRUE)</f>
        <v>153047985.68000001</v>
      </c>
      <c r="V2161" s="4">
        <v>153047984</v>
      </c>
      <c r="W2161" s="4">
        <v>153047984</v>
      </c>
      <c r="Y2161" t="s">
        <v>5965</v>
      </c>
      <c r="Z2161" s="5">
        <v>52.31</v>
      </c>
      <c r="AA2161" s="5">
        <v>32.953243000000001</v>
      </c>
      <c r="AB2161" s="4">
        <v>0</v>
      </c>
      <c r="AC2161" s="4">
        <v>17585</v>
      </c>
      <c r="AE2161" s="5">
        <v>12.96472895011043</v>
      </c>
      <c r="AF2161" s="5">
        <v>37.733504253236291</v>
      </c>
      <c r="AI2161" s="4">
        <v>17585</v>
      </c>
      <c r="AJ2161" s="5">
        <v>919575.92200000002</v>
      </c>
      <c r="AL2161" s="5">
        <v>52.94</v>
      </c>
      <c r="AM2161" s="5">
        <v>33.500999999999998</v>
      </c>
      <c r="AN2161" t="s">
        <v>47</v>
      </c>
      <c r="AO2161" t="str" cm="1">
        <f t="array" aca="1" ref="AO2161" ca="1">_FV(A2161,"Currency")</f>
        <v>USD</v>
      </c>
      <c r="AP2161" t="str" cm="1">
        <f t="array" aca="1" ref="AP2161" ca="1">_FV(A2161,"Exchange")</f>
        <v>CBOE BZX Exchange</v>
      </c>
      <c r="AQ2161" s="6" t="str" cm="1">
        <f t="array" aca="1" ref="AQ2161" ca="1">_FV(A2161,"Exchange abbreviation",TRUE)</f>
        <v>BATS</v>
      </c>
      <c r="AR2161" t="str" cm="1">
        <f t="array" aca="1" ref="AR2161" ca="1">_FV(A2161,"Instrument type",TRUE)</f>
        <v>ETF</v>
      </c>
    </row>
    <row r="2162" spans="1:44" ht="18.75" customHeight="1" x14ac:dyDescent="0.25">
      <c r="A2162" t="e" vm="2175">
        <v>#VALUE!</v>
      </c>
      <c r="B2162" t="s">
        <v>5966</v>
      </c>
      <c r="C2162" t="s">
        <v>5967</v>
      </c>
      <c r="D2162" s="31" cm="1">
        <f t="array" aca="1" ref="D2162" ca="1">_FV(A2162,"Last trade time",TRUE)</f>
        <v>45824.84027780078</v>
      </c>
      <c r="E2162" s="23" cm="1">
        <f t="array" aca="1" ref="E2162" ca="1">_FV(A2162,"Price")</f>
        <v>48.320399999999999</v>
      </c>
      <c r="F2162" s="27" cm="1">
        <f t="array" aca="1" ref="F2162" ca="1">_FV(A2162,"Change (%)",TRUE)</f>
        <v>-2.0569999999999998E-3</v>
      </c>
      <c r="G2162" s="26" cm="1">
        <f t="array" aca="1" ref="G2162" ca="1">_FV(A2162,"Change")</f>
        <v>-9.9599999999999994E-2</v>
      </c>
      <c r="H2162" s="23" cm="1">
        <f t="array" aca="1" ref="H2162" ca="1">_FV(A2162,"Open")</f>
        <v>48.36</v>
      </c>
      <c r="I2162" s="23" cm="1">
        <f t="array" aca="1" ref="I2162" ca="1">_FV(A2162,"Low")</f>
        <v>48.290100000000002</v>
      </c>
      <c r="J2162" s="23" cm="1">
        <f t="array" aca="1" ref="J2162" ca="1">_FV(A2162,"High")</f>
        <v>48.442999999999998</v>
      </c>
      <c r="K2162" s="23" cm="1">
        <f t="array" aca="1" ref="K2162" ca="1">_FV(A2162,"Previous close",TRUE)</f>
        <v>48.42</v>
      </c>
      <c r="L2162" s="26"/>
      <c r="M2162" s="23" cm="1">
        <f t="array" aca="1" ref="M2162" ca="1">_FV(A2162,"52 week low",TRUE)</f>
        <v>46.84</v>
      </c>
      <c r="N2162" s="23" cm="1">
        <f t="array" aca="1" ref="N2162" ca="1">_FV(A2162,"52 week high",TRUE)</f>
        <v>50.71</v>
      </c>
      <c r="O2162" s="8" cm="1">
        <f t="array" aca="1" ref="O2162" ca="1">_FV(A2162,"Volume")</f>
        <v>24186</v>
      </c>
      <c r="P2162" s="7" cm="1">
        <f t="array" aca="1" ref="P2162" ca="1">_FV(A2162,"Volume average",TRUE)</f>
        <v>49097</v>
      </c>
      <c r="Q2162" t="s">
        <v>1040</v>
      </c>
      <c r="S2162" t="s">
        <v>4089</v>
      </c>
      <c r="T2162" s="25" cm="1">
        <f t="array" aca="1" ref="T2162" ca="1">_FV(A2162,"Expense ratio",TRUE)</f>
        <v>4.7999999999999996E-3</v>
      </c>
      <c r="U2162" s="24" cm="1">
        <f t="array" aca="1" ref="U2162" ca="1">_FV(A2162,"Market cap",TRUE)</f>
        <v>408891260.16000003</v>
      </c>
      <c r="V2162" s="4">
        <v>408891264</v>
      </c>
      <c r="W2162" s="4">
        <v>408891264</v>
      </c>
      <c r="Y2162" t="s">
        <v>2733</v>
      </c>
      <c r="Z2162" s="5">
        <v>47.944299999999998</v>
      </c>
      <c r="AA2162" s="20"/>
      <c r="AB2162" s="5">
        <v>5.1700000000000003E-2</v>
      </c>
      <c r="AC2162" s="4">
        <v>51869</v>
      </c>
      <c r="AE2162" s="5">
        <v>2.1377322653991282</v>
      </c>
      <c r="AF2162" s="5">
        <v>4.558880489609507</v>
      </c>
      <c r="AI2162" s="4">
        <v>51869</v>
      </c>
      <c r="AJ2162" s="5">
        <v>2489452.6549999998</v>
      </c>
      <c r="AL2162" s="5">
        <v>50.71</v>
      </c>
      <c r="AM2162" s="5">
        <v>46.84</v>
      </c>
      <c r="AN2162" t="s">
        <v>90</v>
      </c>
      <c r="AO2162" t="str" cm="1">
        <f t="array" aca="1" ref="AO2162" ca="1">_FV(A2162,"Currency")</f>
        <v>USD</v>
      </c>
      <c r="AP2162" t="str" cm="1">
        <f t="array" aca="1" ref="AP2162" ca="1">_FV(A2162,"Exchange")</f>
        <v>NYSE Arca</v>
      </c>
      <c r="AQ2162" s="6" t="str" cm="1">
        <f t="array" aca="1" ref="AQ2162" ca="1">_FV(A2162,"Exchange abbreviation",TRUE)</f>
        <v>ARCX</v>
      </c>
      <c r="AR2162" t="str" cm="1">
        <f t="array" aca="1" ref="AR2162" ca="1">_FV(A2162,"Instrument type",TRUE)</f>
        <v>ETF</v>
      </c>
    </row>
    <row r="2163" spans="1:44" ht="18.75" customHeight="1" x14ac:dyDescent="0.25">
      <c r="A2163" t="e" vm="2176">
        <v>#VALUE!</v>
      </c>
      <c r="B2163" t="s">
        <v>5968</v>
      </c>
      <c r="C2163" t="s">
        <v>5969</v>
      </c>
      <c r="D2163" s="31" cm="1">
        <f t="array" aca="1" ref="D2163" ca="1">_FV(A2163,"Last trade time",TRUE)</f>
        <v>45824.840296816408</v>
      </c>
      <c r="E2163" s="23" cm="1">
        <f t="array" aca="1" ref="E2163" ca="1">_FV(A2163,"Price")</f>
        <v>28.157699999999998</v>
      </c>
      <c r="F2163" s="27" cm="1">
        <f t="array" aca="1" ref="F2163" ca="1">_FV(A2163,"Change (%)",TRUE)</f>
        <v>5.6320000000000007E-3</v>
      </c>
      <c r="G2163" s="26" cm="1">
        <f t="array" aca="1" ref="G2163" ca="1">_FV(A2163,"Change")</f>
        <v>0.15770000000000001</v>
      </c>
      <c r="H2163" s="23" cm="1">
        <f t="array" aca="1" ref="H2163" ca="1">_FV(A2163,"Open")</f>
        <v>28.13</v>
      </c>
      <c r="I2163" s="23" cm="1">
        <f t="array" aca="1" ref="I2163" ca="1">_FV(A2163,"Low")</f>
        <v>28.13</v>
      </c>
      <c r="J2163" s="23" cm="1">
        <f t="array" aca="1" ref="J2163" ca="1">_FV(A2163,"High")</f>
        <v>28.21</v>
      </c>
      <c r="K2163" s="23" cm="1">
        <f t="array" aca="1" ref="K2163" ca="1">_FV(A2163,"Previous close",TRUE)</f>
        <v>28</v>
      </c>
      <c r="L2163" s="26"/>
      <c r="M2163" s="23" cm="1">
        <f t="array" aca="1" ref="M2163" ca="1">_FV(A2163,"52 week low",TRUE)</f>
        <v>22.83</v>
      </c>
      <c r="N2163" s="23" cm="1">
        <f t="array" aca="1" ref="N2163" ca="1">_FV(A2163,"52 week high",TRUE)</f>
        <v>28.5</v>
      </c>
      <c r="O2163" s="8" cm="1">
        <f t="array" aca="1" ref="O2163" ca="1">_FV(A2163,"Volume")</f>
        <v>7119</v>
      </c>
      <c r="P2163" s="7" cm="1">
        <f t="array" aca="1" ref="P2163" ca="1">_FV(A2163,"Volume average",TRUE)</f>
        <v>158194</v>
      </c>
      <c r="Q2163" t="s">
        <v>345</v>
      </c>
      <c r="S2163" t="s">
        <v>4555</v>
      </c>
      <c r="T2163" s="25" cm="1">
        <f t="array" aca="1" ref="T2163" ca="1">_FV(A2163,"Expense ratio",TRUE)</f>
        <v>4.7999999999999996E-3</v>
      </c>
      <c r="U2163" s="24" cm="1">
        <f t="array" aca="1" ref="U2163" ca="1">_FV(A2163,"Market cap",TRUE)</f>
        <v>581073455.75999999</v>
      </c>
      <c r="V2163" s="4">
        <v>581073472</v>
      </c>
      <c r="W2163" s="4">
        <v>581073472</v>
      </c>
      <c r="Y2163" t="s">
        <v>1918</v>
      </c>
      <c r="Z2163" s="5">
        <v>28.08661</v>
      </c>
      <c r="AA2163" s="5">
        <v>23.384319999999999</v>
      </c>
      <c r="AB2163" s="5">
        <v>6.9999998000000001E-3</v>
      </c>
      <c r="AC2163" s="4">
        <v>181401</v>
      </c>
      <c r="AE2163" s="5">
        <v>2.511363187556181</v>
      </c>
      <c r="AF2163" s="5">
        <v>11.36501325398849</v>
      </c>
      <c r="AH2163" s="16"/>
      <c r="AI2163" s="4">
        <v>181401</v>
      </c>
      <c r="AJ2163" s="5">
        <v>5097458.8004999999</v>
      </c>
      <c r="AL2163" s="5">
        <v>28.5</v>
      </c>
      <c r="AM2163" s="5">
        <v>22.83</v>
      </c>
      <c r="AN2163" t="s">
        <v>90</v>
      </c>
      <c r="AO2163" t="str" cm="1">
        <f t="array" aca="1" ref="AO2163" ca="1">_FV(A2163,"Currency")</f>
        <v>USD</v>
      </c>
      <c r="AP2163" t="str" cm="1">
        <f t="array" aca="1" ref="AP2163" ca="1">_FV(A2163,"Exchange")</f>
        <v>CBOE BZX Exchange</v>
      </c>
      <c r="AQ2163" s="6" t="str" cm="1">
        <f t="array" aca="1" ref="AQ2163" ca="1">_FV(A2163,"Exchange abbreviation",TRUE)</f>
        <v>BATS</v>
      </c>
      <c r="AR2163" t="str" cm="1">
        <f t="array" aca="1" ref="AR2163" ca="1">_FV(A2163,"Instrument type",TRUE)</f>
        <v>ETF</v>
      </c>
    </row>
    <row r="2164" spans="1:44" ht="18.75" customHeight="1" x14ac:dyDescent="0.25">
      <c r="A2164" t="e" vm="2177">
        <v>#VALUE!</v>
      </c>
      <c r="B2164" t="s">
        <v>5970</v>
      </c>
      <c r="C2164" t="s">
        <v>5971</v>
      </c>
      <c r="D2164" s="31" cm="1">
        <f t="array" aca="1" ref="D2164" ca="1">_FV(A2164,"Last trade time",TRUE)</f>
        <v>45824.840290520311</v>
      </c>
      <c r="E2164" s="23" cm="1">
        <f t="array" aca="1" ref="E2164" ca="1">_FV(A2164,"Price")</f>
        <v>38.96</v>
      </c>
      <c r="F2164" s="27" cm="1">
        <f t="array" aca="1" ref="F2164" ca="1">_FV(A2164,"Change (%)",TRUE)</f>
        <v>1.8E-3</v>
      </c>
      <c r="G2164" s="26" cm="1">
        <f t="array" aca="1" ref="G2164" ca="1">_FV(A2164,"Change")</f>
        <v>7.0000000000000007E-2</v>
      </c>
      <c r="H2164" s="23" cm="1">
        <f t="array" aca="1" ref="H2164" ca="1">_FV(A2164,"Open")</f>
        <v>39.03</v>
      </c>
      <c r="I2164" s="23" cm="1">
        <f t="array" aca="1" ref="I2164" ca="1">_FV(A2164,"Low")</f>
        <v>38.96</v>
      </c>
      <c r="J2164" s="23" cm="1">
        <f t="array" aca="1" ref="J2164" ca="1">_FV(A2164,"High")</f>
        <v>39.22</v>
      </c>
      <c r="K2164" s="23" cm="1">
        <f t="array" aca="1" ref="K2164" ca="1">_FV(A2164,"Previous close",TRUE)</f>
        <v>38.89</v>
      </c>
      <c r="L2164" s="26"/>
      <c r="M2164" s="23" cm="1">
        <f t="array" aca="1" ref="M2164" ca="1">_FV(A2164,"52 week low",TRUE)</f>
        <v>31.200099999999999</v>
      </c>
      <c r="N2164" s="23" cm="1">
        <f t="array" aca="1" ref="N2164" ca="1">_FV(A2164,"52 week high",TRUE)</f>
        <v>39.24</v>
      </c>
      <c r="O2164" s="8" cm="1">
        <f t="array" aca="1" ref="O2164" ca="1">_FV(A2164,"Volume")</f>
        <v>62944</v>
      </c>
      <c r="P2164" s="7" cm="1">
        <f t="array" aca="1" ref="P2164" ca="1">_FV(A2164,"Volume average",TRUE)</f>
        <v>29804</v>
      </c>
      <c r="Q2164" t="s">
        <v>464</v>
      </c>
      <c r="T2164" s="25" cm="1">
        <f t="array" aca="1" ref="T2164" ca="1">_FV(A2164,"Expense ratio",TRUE)</f>
        <v>4.7999999999999996E-3</v>
      </c>
      <c r="U2164" s="24" cm="1">
        <f t="array" aca="1" ref="U2164" ca="1">_FV(A2164,"Market cap",TRUE)</f>
        <v>423968670.16000003</v>
      </c>
      <c r="V2164" s="16"/>
      <c r="W2164" s="16"/>
      <c r="Z2164" s="18"/>
      <c r="AA2164" s="20"/>
      <c r="AB2164" s="20"/>
      <c r="AC2164" s="21">
        <v>28244</v>
      </c>
      <c r="AE2164" s="18"/>
      <c r="AF2164" s="20"/>
      <c r="AI2164" s="21"/>
      <c r="AJ2164" s="18"/>
      <c r="AL2164" s="18"/>
      <c r="AM2164" s="18"/>
      <c r="AN2164" t="s">
        <v>73</v>
      </c>
      <c r="AO2164" t="str" cm="1">
        <f t="array" aca="1" ref="AO2164" ca="1">_FV(A2164,"Currency")</f>
        <v>USD</v>
      </c>
      <c r="AP2164" t="str" cm="1">
        <f t="array" aca="1" ref="AP2164" ca="1">_FV(A2164,"Exchange")</f>
        <v>CBOE BZX Exchange</v>
      </c>
      <c r="AQ2164" s="6" t="str" cm="1">
        <f t="array" aca="1" ref="AQ2164" ca="1">_FV(A2164,"Exchange abbreviation",TRUE)</f>
        <v>BATS</v>
      </c>
      <c r="AR2164" t="str" cm="1">
        <f t="array" aca="1" ref="AR2164" ca="1">_FV(A2164,"Instrument type",TRUE)</f>
        <v>ETF</v>
      </c>
    </row>
    <row r="2165" spans="1:44" ht="18.75" customHeight="1" x14ac:dyDescent="0.25">
      <c r="A2165" t="e" vm="2178">
        <v>#VALUE!</v>
      </c>
      <c r="B2165" t="s">
        <v>5972</v>
      </c>
      <c r="C2165" t="s">
        <v>5973</v>
      </c>
      <c r="D2165" s="31" cm="1">
        <f t="array" aca="1" ref="D2165" ca="1">_FV(A2165,"Last trade time",TRUE)</f>
        <v>45824.869807291405</v>
      </c>
      <c r="E2165" s="23" cm="1">
        <f t="array" aca="1" ref="E2165" ca="1">_FV(A2165,"Price")</f>
        <v>25.67</v>
      </c>
      <c r="F2165" s="27" cm="1">
        <f t="array" aca="1" ref="F2165" ca="1">_FV(A2165,"Change (%)",TRUE)</f>
        <v>1.5226E-2</v>
      </c>
      <c r="G2165" s="26" cm="1">
        <f t="array" aca="1" ref="G2165" ca="1">_FV(A2165,"Change")</f>
        <v>0.38500000000000001</v>
      </c>
      <c r="H2165" s="23" cm="1">
        <f t="array" aca="1" ref="H2165" ca="1">_FV(A2165,"Open")</f>
        <v>25.48</v>
      </c>
      <c r="I2165" s="23" cm="1">
        <f t="array" aca="1" ref="I2165" ca="1">_FV(A2165,"Low")</f>
        <v>25.48</v>
      </c>
      <c r="J2165" s="23" cm="1">
        <f t="array" aca="1" ref="J2165" ca="1">_FV(A2165,"High")</f>
        <v>25.81</v>
      </c>
      <c r="K2165" s="23" cm="1">
        <f t="array" aca="1" ref="K2165" ca="1">_FV(A2165,"Previous close",TRUE)</f>
        <v>25.285</v>
      </c>
      <c r="L2165" s="26"/>
      <c r="M2165" s="23" cm="1">
        <f t="array" aca="1" ref="M2165" ca="1">_FV(A2165,"52 week low",TRUE)</f>
        <v>20.83</v>
      </c>
      <c r="N2165" s="23" cm="1">
        <f t="array" aca="1" ref="N2165" ca="1">_FV(A2165,"52 week high",TRUE)</f>
        <v>26.83</v>
      </c>
      <c r="O2165" s="8" cm="1">
        <f t="array" aca="1" ref="O2165" ca="1">_FV(A2165,"Volume")</f>
        <v>1796314</v>
      </c>
      <c r="P2165" s="7" cm="1">
        <f t="array" aca="1" ref="P2165" ca="1">_FV(A2165,"Volume average",TRUE)</f>
        <v>1913672</v>
      </c>
      <c r="Q2165" t="s">
        <v>2556</v>
      </c>
      <c r="S2165" t="s">
        <v>2067</v>
      </c>
      <c r="T2165" s="25" cm="1">
        <f t="array" aca="1" ref="T2165" ca="1">_FV(A2165,"Expense ratio",TRUE)</f>
        <v>4.7999999999999996E-3</v>
      </c>
      <c r="U2165" s="24" cm="1">
        <f t="array" aca="1" ref="U2165" ca="1">_FV(A2165,"Market cap",TRUE)</f>
        <v>1705700171.9400001</v>
      </c>
      <c r="V2165" s="4">
        <v>1705700224</v>
      </c>
      <c r="W2165" s="4">
        <v>1705700224</v>
      </c>
      <c r="Y2165" t="s">
        <v>5974</v>
      </c>
      <c r="Z2165" s="5">
        <v>25.647659999999998</v>
      </c>
      <c r="AA2165" s="5">
        <v>11.37012</v>
      </c>
      <c r="AB2165" s="5">
        <v>6.1600000000000002E-2</v>
      </c>
      <c r="AC2165" s="4">
        <v>1770871</v>
      </c>
      <c r="AE2165" s="5">
        <v>20.785981132601989</v>
      </c>
      <c r="AF2165" s="5">
        <v>2.6679759444766749</v>
      </c>
      <c r="AH2165" s="17">
        <v>47750000</v>
      </c>
      <c r="AI2165" s="4">
        <v>1770871</v>
      </c>
      <c r="AJ2165" s="5">
        <v>45352006.310000002</v>
      </c>
      <c r="AL2165" s="5">
        <v>26.83</v>
      </c>
      <c r="AM2165" s="5">
        <v>20.83</v>
      </c>
      <c r="AN2165" t="s">
        <v>82</v>
      </c>
      <c r="AO2165" t="str" cm="1">
        <f t="array" aca="1" ref="AO2165" ca="1">_FV(A2165,"Currency")</f>
        <v>USD</v>
      </c>
      <c r="AP2165" t="str" cm="1">
        <f t="array" aca="1" ref="AP2165" ca="1">_FV(A2165,"Exchange")</f>
        <v>NYSE Arca</v>
      </c>
      <c r="AQ2165" s="6" t="str" cm="1">
        <f t="array" aca="1" ref="AQ2165" ca="1">_FV(A2165,"Exchange abbreviation",TRUE)</f>
        <v>ARCX</v>
      </c>
      <c r="AR2165" t="str" cm="1">
        <f t="array" aca="1" ref="AR2165" ca="1">_FV(A2165,"Instrument type",TRUE)</f>
        <v>ETF</v>
      </c>
    </row>
    <row r="2166" spans="1:44" ht="18.75" customHeight="1" x14ac:dyDescent="0.25">
      <c r="A2166" t="e" vm="2179">
        <v>#VALUE!</v>
      </c>
      <c r="B2166" t="s">
        <v>5975</v>
      </c>
      <c r="C2166" t="s">
        <v>5976</v>
      </c>
      <c r="D2166" s="31" cm="1">
        <f t="array" aca="1" ref="D2166" ca="1">_FV(A2166,"Last trade time",TRUE)</f>
        <v>45824.84027780078</v>
      </c>
      <c r="E2166" s="23" cm="1">
        <f t="array" aca="1" ref="E2166" ca="1">_FV(A2166,"Price")</f>
        <v>48.75</v>
      </c>
      <c r="F2166" s="27" cm="1">
        <f t="array" aca="1" ref="F2166" ca="1">_FV(A2166,"Change (%)",TRUE)</f>
        <v>7.4190000000000002E-3</v>
      </c>
      <c r="G2166" s="26" cm="1">
        <f t="array" aca="1" ref="G2166" ca="1">_FV(A2166,"Change")</f>
        <v>0.35899999999999999</v>
      </c>
      <c r="H2166" s="23" cm="1">
        <f t="array" aca="1" ref="H2166" ca="1">_FV(A2166,"Open")</f>
        <v>48.9</v>
      </c>
      <c r="I2166" s="23" cm="1">
        <f t="array" aca="1" ref="I2166" ca="1">_FV(A2166,"Low")</f>
        <v>48.75</v>
      </c>
      <c r="J2166" s="23" cm="1">
        <f t="array" aca="1" ref="J2166" ca="1">_FV(A2166,"High")</f>
        <v>49.185000000000002</v>
      </c>
      <c r="K2166" s="23" cm="1">
        <f t="array" aca="1" ref="K2166" ca="1">_FV(A2166,"Previous close",TRUE)</f>
        <v>48.390999999999998</v>
      </c>
      <c r="L2166" s="26"/>
      <c r="M2166" s="23" cm="1">
        <f t="array" aca="1" ref="M2166" ca="1">_FV(A2166,"52 week low",TRUE)</f>
        <v>38.44</v>
      </c>
      <c r="N2166" s="23" cm="1">
        <f t="array" aca="1" ref="N2166" ca="1">_FV(A2166,"52 week high",TRUE)</f>
        <v>50.034999999999997</v>
      </c>
      <c r="O2166" s="8" cm="1">
        <f t="array" aca="1" ref="O2166" ca="1">_FV(A2166,"Volume")</f>
        <v>204131</v>
      </c>
      <c r="P2166" s="7" cm="1">
        <f t="array" aca="1" ref="P2166" ca="1">_FV(A2166,"Volume average",TRUE)</f>
        <v>383426</v>
      </c>
      <c r="Q2166" t="s">
        <v>3037</v>
      </c>
      <c r="R2166" t="s">
        <v>2539</v>
      </c>
      <c r="S2166" t="s">
        <v>2067</v>
      </c>
      <c r="T2166" s="25" cm="1">
        <f t="array" aca="1" ref="T2166" ca="1">_FV(A2166,"Expense ratio",TRUE)</f>
        <v>4.7999999999999996E-3</v>
      </c>
      <c r="U2166" s="24" cm="1">
        <f t="array" aca="1" ref="U2166" ca="1">_FV(A2166,"Market cap",TRUE)</f>
        <v>1812430903.3399999</v>
      </c>
      <c r="V2166" s="4">
        <v>1812430848</v>
      </c>
      <c r="W2166" s="4">
        <v>1812430848</v>
      </c>
      <c r="Y2166" t="s">
        <v>5974</v>
      </c>
      <c r="Z2166" s="5">
        <v>49.369770000000003</v>
      </c>
      <c r="AA2166" s="5">
        <v>18.218689000000001</v>
      </c>
      <c r="AB2166" s="5">
        <v>3.4500000000000003E-2</v>
      </c>
      <c r="AC2166" s="4">
        <v>471576</v>
      </c>
      <c r="AE2166" s="5">
        <v>13.222198662878499</v>
      </c>
      <c r="AF2166" s="19">
        <v>15.628900009928509</v>
      </c>
      <c r="AH2166" s="17">
        <v>53100000</v>
      </c>
      <c r="AI2166" s="4">
        <v>471576</v>
      </c>
      <c r="AJ2166" s="5">
        <v>23286422.879999999</v>
      </c>
      <c r="AL2166" s="5">
        <v>49.78</v>
      </c>
      <c r="AM2166" s="5">
        <v>38.44</v>
      </c>
      <c r="AN2166" t="s">
        <v>82</v>
      </c>
      <c r="AO2166" t="str" cm="1">
        <f t="array" aca="1" ref="AO2166" ca="1">_FV(A2166,"Currency")</f>
        <v>USD</v>
      </c>
      <c r="AP2166" t="str" cm="1">
        <f t="array" aca="1" ref="AP2166" ca="1">_FV(A2166,"Exchange")</f>
        <v>NYSE Arca</v>
      </c>
      <c r="AQ2166" s="6" t="str" cm="1">
        <f t="array" aca="1" ref="AQ2166" ca="1">_FV(A2166,"Exchange abbreviation",TRUE)</f>
        <v>ARCX</v>
      </c>
      <c r="AR2166" t="str" cm="1">
        <f t="array" aca="1" ref="AR2166" ca="1">_FV(A2166,"Instrument type",TRUE)</f>
        <v>ETF</v>
      </c>
    </row>
    <row r="2167" spans="1:44" ht="18.75" customHeight="1" x14ac:dyDescent="0.25">
      <c r="A2167" t="e" vm="2180">
        <v>#VALUE!</v>
      </c>
      <c r="B2167" t="s">
        <v>5977</v>
      </c>
      <c r="C2167" t="s">
        <v>5978</v>
      </c>
      <c r="D2167" s="31" cm="1">
        <f t="array" aca="1" ref="D2167" ca="1">_FV(A2167,"Last trade time",TRUE)</f>
        <v>45824.843750034372</v>
      </c>
      <c r="E2167" s="23" cm="1">
        <f t="array" aca="1" ref="E2167" ca="1">_FV(A2167,"Price")</f>
        <v>61.18</v>
      </c>
      <c r="F2167" s="27" cm="1">
        <f t="array" aca="1" ref="F2167" ca="1">_FV(A2167,"Change (%)",TRUE)</f>
        <v>1.0905E-2</v>
      </c>
      <c r="G2167" s="26" cm="1">
        <f t="array" aca="1" ref="G2167" ca="1">_FV(A2167,"Change")</f>
        <v>0.66</v>
      </c>
      <c r="H2167" s="23" cm="1">
        <f t="array" aca="1" ref="H2167" ca="1">_FV(A2167,"Open")</f>
        <v>60.98</v>
      </c>
      <c r="I2167" s="23" cm="1">
        <f t="array" aca="1" ref="I2167" ca="1">_FV(A2167,"Low")</f>
        <v>60.938000000000002</v>
      </c>
      <c r="J2167" s="23" cm="1">
        <f t="array" aca="1" ref="J2167" ca="1">_FV(A2167,"High")</f>
        <v>61.37</v>
      </c>
      <c r="K2167" s="23" cm="1">
        <f t="array" aca="1" ref="K2167" ca="1">_FV(A2167,"Previous close",TRUE)</f>
        <v>60.52</v>
      </c>
      <c r="L2167" s="26"/>
      <c r="M2167" s="23" cm="1">
        <f t="array" aca="1" ref="M2167" ca="1">_FV(A2167,"52 week low",TRUE)</f>
        <v>50.27</v>
      </c>
      <c r="N2167" s="23" cm="1">
        <f t="array" aca="1" ref="N2167" ca="1">_FV(A2167,"52 week high",TRUE)</f>
        <v>64.63</v>
      </c>
      <c r="O2167" s="8" cm="1">
        <f t="array" aca="1" ref="O2167" ca="1">_FV(A2167,"Volume")</f>
        <v>977926</v>
      </c>
      <c r="P2167" s="7" cm="1">
        <f t="array" aca="1" ref="P2167" ca="1">_FV(A2167,"Volume average",TRUE)</f>
        <v>853084</v>
      </c>
      <c r="Q2167" t="s">
        <v>224</v>
      </c>
      <c r="T2167" s="25" cm="1">
        <f t="array" aca="1" ref="T2167" ca="1">_FV(A2167,"Expense ratio",TRUE)</f>
        <v>4.7999999999999996E-3</v>
      </c>
      <c r="U2167" s="24" cm="1">
        <f t="array" aca="1" ref="U2167" ca="1">_FV(A2167,"Market cap",TRUE)</f>
        <v>14216926863.969999</v>
      </c>
      <c r="V2167" s="16"/>
      <c r="W2167" s="16"/>
      <c r="Z2167" s="18"/>
      <c r="AA2167" s="20"/>
      <c r="AB2167" s="20"/>
      <c r="AC2167" s="21">
        <v>832830</v>
      </c>
      <c r="AE2167" s="18"/>
      <c r="AF2167" s="20"/>
      <c r="AI2167" s="21"/>
      <c r="AJ2167" s="18"/>
      <c r="AL2167" s="18"/>
      <c r="AM2167" s="18"/>
      <c r="AN2167" t="s">
        <v>73</v>
      </c>
      <c r="AO2167" t="str" cm="1">
        <f t="array" aca="1" ref="AO2167" ca="1">_FV(A2167,"Currency")</f>
        <v>USD</v>
      </c>
      <c r="AP2167" t="str" cm="1">
        <f t="array" aca="1" ref="AP2167" ca="1">_FV(A2167,"Exchange")</f>
        <v>Nasdaq Stock Market</v>
      </c>
      <c r="AQ2167" s="6" t="str" cm="1">
        <f t="array" aca="1" ref="AQ2167" ca="1">_FV(A2167,"Exchange abbreviation",TRUE)</f>
        <v>XNAS</v>
      </c>
      <c r="AR2167" t="str" cm="1">
        <f t="array" aca="1" ref="AR2167" ca="1">_FV(A2167,"Instrument type",TRUE)</f>
        <v>ETF</v>
      </c>
    </row>
    <row r="2168" spans="1:44" ht="18.75" customHeight="1" x14ac:dyDescent="0.25">
      <c r="A2168" t="e" vm="2181">
        <v>#VALUE!</v>
      </c>
      <c r="B2168" t="s">
        <v>5979</v>
      </c>
      <c r="C2168" t="s">
        <v>5980</v>
      </c>
      <c r="D2168" s="31" cm="1">
        <f t="array" aca="1" ref="D2168" ca="1">_FV(A2168,"Last trade time",TRUE)</f>
        <v>45824.840327650003</v>
      </c>
      <c r="E2168" s="23" cm="1">
        <f t="array" aca="1" ref="E2168" ca="1">_FV(A2168,"Price")</f>
        <v>42.71</v>
      </c>
      <c r="F2168" s="27" cm="1">
        <f t="array" aca="1" ref="F2168" ca="1">_FV(A2168,"Change (%)",TRUE)</f>
        <v>1.0169999999999998E-2</v>
      </c>
      <c r="G2168" s="26" cm="1">
        <f t="array" aca="1" ref="G2168" ca="1">_FV(A2168,"Change")</f>
        <v>0.43</v>
      </c>
      <c r="H2168" s="23" cm="1">
        <f t="array" aca="1" ref="H2168" ca="1">_FV(A2168,"Open")</f>
        <v>42.53</v>
      </c>
      <c r="I2168" s="23" cm="1">
        <f t="array" aca="1" ref="I2168" ca="1">_FV(A2168,"Low")</f>
        <v>42.53</v>
      </c>
      <c r="J2168" s="23" cm="1">
        <f t="array" aca="1" ref="J2168" ca="1">_FV(A2168,"High")</f>
        <v>42.9</v>
      </c>
      <c r="K2168" s="23" cm="1">
        <f t="array" aca="1" ref="K2168" ca="1">_FV(A2168,"Previous close",TRUE)</f>
        <v>42.28</v>
      </c>
      <c r="L2168" s="26"/>
      <c r="M2168" s="23" cm="1">
        <f t="array" aca="1" ref="M2168" ca="1">_FV(A2168,"52 week low",TRUE)</f>
        <v>37.299999999999997</v>
      </c>
      <c r="N2168" s="23" cm="1">
        <f t="array" aca="1" ref="N2168" ca="1">_FV(A2168,"52 week high",TRUE)</f>
        <v>47.4681</v>
      </c>
      <c r="O2168" s="8" cm="1">
        <f t="array" aca="1" ref="O2168" ca="1">_FV(A2168,"Volume")</f>
        <v>66606</v>
      </c>
      <c r="P2168" s="7" cm="1">
        <f t="array" aca="1" ref="P2168" ca="1">_FV(A2168,"Volume average",TRUE)</f>
        <v>76367</v>
      </c>
      <c r="Q2168" t="s">
        <v>916</v>
      </c>
      <c r="R2168" t="s">
        <v>4938</v>
      </c>
      <c r="S2168" t="s">
        <v>2249</v>
      </c>
      <c r="T2168" s="25" cm="1">
        <f t="array" aca="1" ref="T2168" ca="1">_FV(A2168,"Expense ratio",TRUE)</f>
        <v>4.7999999999999996E-3</v>
      </c>
      <c r="U2168" s="24" cm="1">
        <f t="array" aca="1" ref="U2168" ca="1">_FV(A2168,"Market cap",TRUE)</f>
        <v>896762250.53999996</v>
      </c>
      <c r="V2168" s="4">
        <v>896762240</v>
      </c>
      <c r="W2168" s="4">
        <v>896762240</v>
      </c>
      <c r="Y2168" t="s">
        <v>5981</v>
      </c>
      <c r="Z2168" s="5">
        <v>42.79</v>
      </c>
      <c r="AA2168" s="5">
        <v>15.9294405</v>
      </c>
      <c r="AB2168" s="5">
        <v>1.84E-2</v>
      </c>
      <c r="AC2168" s="4">
        <v>122636</v>
      </c>
      <c r="AE2168" s="5">
        <v>-0.70764192284489269</v>
      </c>
      <c r="AF2168" s="5">
        <v>6.0006418808070228</v>
      </c>
      <c r="AI2168" s="4">
        <v>122636</v>
      </c>
      <c r="AJ2168" s="5">
        <v>5248820.8</v>
      </c>
      <c r="AL2168" s="5">
        <v>47.468000000000004</v>
      </c>
      <c r="AM2168" s="5">
        <v>37.299999999999997</v>
      </c>
      <c r="AN2168" t="s">
        <v>90</v>
      </c>
      <c r="AO2168" t="str" cm="1">
        <f t="array" aca="1" ref="AO2168" ca="1">_FV(A2168,"Currency")</f>
        <v>USD</v>
      </c>
      <c r="AP2168" t="str" cm="1">
        <f t="array" aca="1" ref="AP2168" ca="1">_FV(A2168,"Exchange")</f>
        <v>CBOE BZX Exchange</v>
      </c>
      <c r="AQ2168" s="6" t="str" cm="1">
        <f t="array" aca="1" ref="AQ2168" ca="1">_FV(A2168,"Exchange abbreviation",TRUE)</f>
        <v>BATS</v>
      </c>
      <c r="AR2168" t="str" cm="1">
        <f t="array" aca="1" ref="AR2168" ca="1">_FV(A2168,"Instrument type",TRUE)</f>
        <v>ETF</v>
      </c>
    </row>
    <row r="2169" spans="1:44" ht="18.75" customHeight="1" x14ac:dyDescent="0.25">
      <c r="A2169" t="e" vm="2182">
        <v>#VALUE!</v>
      </c>
      <c r="B2169" t="s">
        <v>5982</v>
      </c>
      <c r="C2169" t="s">
        <v>5983</v>
      </c>
      <c r="D2169" s="31" cm="1">
        <f t="array" aca="1" ref="D2169" ca="1">_FV(A2169,"Last trade time",TRUE)</f>
        <v>45824.840326990627</v>
      </c>
      <c r="E2169" s="23" cm="1">
        <f t="array" aca="1" ref="E2169" ca="1">_FV(A2169,"Price")</f>
        <v>53.49</v>
      </c>
      <c r="F2169" s="27" cm="1">
        <f t="array" aca="1" ref="F2169" ca="1">_FV(A2169,"Change (%)",TRUE)</f>
        <v>3.3760000000000001E-3</v>
      </c>
      <c r="G2169" s="26" cm="1">
        <f t="array" aca="1" ref="G2169" ca="1">_FV(A2169,"Change")</f>
        <v>0.18</v>
      </c>
      <c r="H2169" s="23" cm="1">
        <f t="array" aca="1" ref="H2169" ca="1">_FV(A2169,"Open")</f>
        <v>53.45</v>
      </c>
      <c r="I2169" s="23" cm="1">
        <f t="array" aca="1" ref="I2169" ca="1">_FV(A2169,"Low")</f>
        <v>53.37</v>
      </c>
      <c r="J2169" s="23" cm="1">
        <f t="array" aca="1" ref="J2169" ca="1">_FV(A2169,"High")</f>
        <v>53.74</v>
      </c>
      <c r="K2169" s="23" cm="1">
        <f t="array" aca="1" ref="K2169" ca="1">_FV(A2169,"Previous close",TRUE)</f>
        <v>53.31</v>
      </c>
      <c r="L2169" s="26"/>
      <c r="M2169" s="23" cm="1">
        <f t="array" aca="1" ref="M2169" ca="1">_FV(A2169,"52 week low",TRUE)</f>
        <v>47.190300000000001</v>
      </c>
      <c r="N2169" s="23" cm="1">
        <f t="array" aca="1" ref="N2169" ca="1">_FV(A2169,"52 week high",TRUE)</f>
        <v>55.6</v>
      </c>
      <c r="O2169" s="8" cm="1">
        <f t="array" aca="1" ref="O2169" ca="1">_FV(A2169,"Volume")</f>
        <v>16162</v>
      </c>
      <c r="P2169" s="7" cm="1">
        <f t="array" aca="1" ref="P2169" ca="1">_FV(A2169,"Volume average",TRUE)</f>
        <v>21517</v>
      </c>
      <c r="Q2169" t="s">
        <v>1641</v>
      </c>
      <c r="R2169" t="s">
        <v>4938</v>
      </c>
      <c r="S2169" t="s">
        <v>2249</v>
      </c>
      <c r="T2169" s="25" cm="1">
        <f t="array" aca="1" ref="T2169" ca="1">_FV(A2169,"Expense ratio",TRUE)</f>
        <v>4.7999999999999996E-3</v>
      </c>
      <c r="U2169" s="24" cm="1">
        <f t="array" aca="1" ref="U2169" ca="1">_FV(A2169,"Market cap",TRUE)</f>
        <v>804392935.08000004</v>
      </c>
      <c r="V2169" s="4">
        <v>804392960</v>
      </c>
      <c r="W2169" s="4">
        <v>804392960</v>
      </c>
      <c r="Y2169" t="s">
        <v>5984</v>
      </c>
      <c r="Z2169" s="5">
        <v>53.8887</v>
      </c>
      <c r="AA2169" s="5">
        <v>22.800718</v>
      </c>
      <c r="AB2169" s="5">
        <v>1.47E-2</v>
      </c>
      <c r="AC2169" s="4">
        <v>29209</v>
      </c>
      <c r="AE2169" s="5">
        <v>2.1190196988084331</v>
      </c>
      <c r="AF2169" s="5">
        <v>10.98674468629048</v>
      </c>
      <c r="AI2169" s="4">
        <v>29209</v>
      </c>
      <c r="AJ2169" s="5">
        <v>1574365.1</v>
      </c>
      <c r="AL2169" s="5">
        <v>55.6</v>
      </c>
      <c r="AM2169" s="5">
        <v>47.19</v>
      </c>
      <c r="AN2169" t="s">
        <v>90</v>
      </c>
      <c r="AO2169" t="str" cm="1">
        <f t="array" aca="1" ref="AO2169" ca="1">_FV(A2169,"Currency")</f>
        <v>USD</v>
      </c>
      <c r="AP2169" t="str" cm="1">
        <f t="array" aca="1" ref="AP2169" ca="1">_FV(A2169,"Exchange")</f>
        <v>CBOE BZX Exchange</v>
      </c>
      <c r="AQ2169" s="6" t="str" cm="1">
        <f t="array" aca="1" ref="AQ2169" ca="1">_FV(A2169,"Exchange abbreviation",TRUE)</f>
        <v>BATS</v>
      </c>
      <c r="AR2169" t="str" cm="1">
        <f t="array" aca="1" ref="AR2169" ca="1">_FV(A2169,"Instrument type",TRUE)</f>
        <v>ETF</v>
      </c>
    </row>
    <row r="2170" spans="1:44" ht="18.75" customHeight="1" x14ac:dyDescent="0.25">
      <c r="A2170" t="e" vm="2183">
        <v>#VALUE!</v>
      </c>
      <c r="B2170" t="s">
        <v>5985</v>
      </c>
      <c r="C2170" t="s">
        <v>5986</v>
      </c>
      <c r="D2170" s="31" cm="1">
        <f t="array" aca="1" ref="D2170" ca="1">_FV(A2170,"Last trade time",TRUE)</f>
        <v>45824.840277812502</v>
      </c>
      <c r="E2170" s="23" cm="1">
        <f t="array" aca="1" ref="E2170" ca="1">_FV(A2170,"Price")</f>
        <v>81.81</v>
      </c>
      <c r="F2170" s="27" cm="1">
        <f t="array" aca="1" ref="F2170" ca="1">_FV(A2170,"Change (%)",TRUE)</f>
        <v>-4.1510000000000002E-3</v>
      </c>
      <c r="G2170" s="26" cm="1">
        <f t="array" aca="1" ref="G2170" ca="1">_FV(A2170,"Change")</f>
        <v>-0.34100000000000003</v>
      </c>
      <c r="H2170" s="23" cm="1">
        <f t="array" aca="1" ref="H2170" ca="1">_FV(A2170,"Open")</f>
        <v>82.46</v>
      </c>
      <c r="I2170" s="23" cm="1">
        <f t="array" aca="1" ref="I2170" ca="1">_FV(A2170,"Low")</f>
        <v>81.513599999999997</v>
      </c>
      <c r="J2170" s="23" cm="1">
        <f t="array" aca="1" ref="J2170" ca="1">_FV(A2170,"High")</f>
        <v>83</v>
      </c>
      <c r="K2170" s="23" cm="1">
        <f t="array" aca="1" ref="K2170" ca="1">_FV(A2170,"Previous close",TRUE)</f>
        <v>82.150999999999996</v>
      </c>
      <c r="L2170" s="26"/>
      <c r="M2170" s="23" cm="1">
        <f t="array" aca="1" ref="M2170" ca="1">_FV(A2170,"52 week low",TRUE)</f>
        <v>73.23</v>
      </c>
      <c r="N2170" s="23" cm="1">
        <f t="array" aca="1" ref="N2170" ca="1">_FV(A2170,"52 week high",TRUE)</f>
        <v>91.64</v>
      </c>
      <c r="O2170" s="8" cm="1">
        <f t="array" aca="1" ref="O2170" ca="1">_FV(A2170,"Volume")</f>
        <v>51079</v>
      </c>
      <c r="P2170" s="7" cm="1">
        <f t="array" aca="1" ref="P2170" ca="1">_FV(A2170,"Volume average",TRUE)</f>
        <v>54996</v>
      </c>
      <c r="Q2170" t="s">
        <v>1626</v>
      </c>
      <c r="T2170" s="25" cm="1">
        <f t="array" aca="1" ref="T2170" ca="1">_FV(A2170,"Expense ratio",TRUE)</f>
        <v>4.7999999999999996E-3</v>
      </c>
      <c r="U2170" s="24" cm="1">
        <f t="array" aca="1" ref="U2170" ca="1">_FV(A2170,"Market cap",TRUE)</f>
        <v>806661900.38</v>
      </c>
      <c r="V2170" s="16"/>
      <c r="W2170" s="16"/>
      <c r="Z2170" s="18"/>
      <c r="AA2170" s="20"/>
      <c r="AB2170" s="20"/>
      <c r="AC2170" s="21">
        <v>56043</v>
      </c>
      <c r="AE2170" s="18"/>
      <c r="AF2170" s="20"/>
      <c r="AI2170" s="21"/>
      <c r="AJ2170" s="18"/>
      <c r="AL2170" s="18"/>
      <c r="AM2170" s="18"/>
      <c r="AN2170" t="s">
        <v>73</v>
      </c>
      <c r="AO2170" t="str" cm="1">
        <f t="array" aca="1" ref="AO2170" ca="1">_FV(A2170,"Currency")</f>
        <v>USD</v>
      </c>
      <c r="AP2170" t="str" cm="1">
        <f t="array" aca="1" ref="AP2170" ca="1">_FV(A2170,"Exchange")</f>
        <v>NYSE Arca</v>
      </c>
      <c r="AQ2170" s="6" t="str" cm="1">
        <f t="array" aca="1" ref="AQ2170" ca="1">_FV(A2170,"Exchange abbreviation",TRUE)</f>
        <v>ARCX</v>
      </c>
      <c r="AR2170" t="str" cm="1">
        <f t="array" aca="1" ref="AR2170" ca="1">_FV(A2170,"Instrument type",TRUE)</f>
        <v>ETF</v>
      </c>
    </row>
    <row r="2171" spans="1:44" ht="18.75" customHeight="1" x14ac:dyDescent="0.25">
      <c r="A2171" t="e" vm="2184">
        <v>#VALUE!</v>
      </c>
      <c r="B2171" t="s">
        <v>5987</v>
      </c>
      <c r="C2171" t="s">
        <v>5988</v>
      </c>
      <c r="D2171" s="31" cm="1">
        <f t="array" aca="1" ref="D2171" ca="1">_FV(A2171,"Last trade time",TRUE)</f>
        <v>45824.840277823438</v>
      </c>
      <c r="E2171" s="23" cm="1">
        <f t="array" aca="1" ref="E2171" ca="1">_FV(A2171,"Price")</f>
        <v>59.9878</v>
      </c>
      <c r="F2171" s="27" cm="1">
        <f t="array" aca="1" ref="F2171" ca="1">_FV(A2171,"Change (%)",TRUE)</f>
        <v>3.5370000000000002E-3</v>
      </c>
      <c r="G2171" s="26" cm="1">
        <f t="array" aca="1" ref="G2171" ca="1">_FV(A2171,"Change")</f>
        <v>0.2114</v>
      </c>
      <c r="H2171" s="23" cm="1">
        <f t="array" aca="1" ref="H2171" ca="1">_FV(A2171,"Open")</f>
        <v>60.22</v>
      </c>
      <c r="I2171" s="23" cm="1">
        <f t="array" aca="1" ref="I2171" ca="1">_FV(A2171,"Low")</f>
        <v>59.9878</v>
      </c>
      <c r="J2171" s="23" cm="1">
        <f t="array" aca="1" ref="J2171" ca="1">_FV(A2171,"High")</f>
        <v>60.488500000000002</v>
      </c>
      <c r="K2171" s="23" cm="1">
        <f t="array" aca="1" ref="K2171" ca="1">_FV(A2171,"Previous close",TRUE)</f>
        <v>59.776400000000002</v>
      </c>
      <c r="L2171" s="26"/>
      <c r="M2171" s="23" cm="1">
        <f t="array" aca="1" ref="M2171" ca="1">_FV(A2171,"52 week low",TRUE)</f>
        <v>48.6</v>
      </c>
      <c r="N2171" s="23" cm="1">
        <f t="array" aca="1" ref="N2171" ca="1">_FV(A2171,"52 week high",TRUE)</f>
        <v>61.24</v>
      </c>
      <c r="O2171" s="8" cm="1">
        <f t="array" aca="1" ref="O2171" ca="1">_FV(A2171,"Volume")</f>
        <v>19595</v>
      </c>
      <c r="P2171" s="7" cm="1">
        <f t="array" aca="1" ref="P2171" ca="1">_FV(A2171,"Volume average",TRUE)</f>
        <v>22673</v>
      </c>
      <c r="Q2171" t="s">
        <v>2582</v>
      </c>
      <c r="S2171" t="s">
        <v>56</v>
      </c>
      <c r="T2171" s="25" cm="1">
        <f t="array" aca="1" ref="T2171" ca="1">_FV(A2171,"Expense ratio",TRUE)</f>
        <v>4.7999999999999996E-3</v>
      </c>
      <c r="U2171" s="24" cm="1">
        <f t="array" aca="1" ref="U2171" ca="1">_FV(A2171,"Market cap",TRUE)</f>
        <v>598030517.38</v>
      </c>
      <c r="V2171" s="4">
        <v>598030528</v>
      </c>
      <c r="W2171" s="4">
        <v>598030528</v>
      </c>
      <c r="Y2171" t="s">
        <v>4918</v>
      </c>
      <c r="Z2171" s="5">
        <v>59.627000000000002</v>
      </c>
      <c r="AA2171" s="19">
        <v>14.103902</v>
      </c>
      <c r="AB2171" s="5">
        <v>3.0199999000000002E-2</v>
      </c>
      <c r="AC2171" s="4">
        <v>24484</v>
      </c>
      <c r="AE2171" s="5">
        <v>22.32741457514458</v>
      </c>
      <c r="AF2171" s="5">
        <v>16.35660338652885</v>
      </c>
      <c r="AI2171" s="4">
        <v>24484</v>
      </c>
      <c r="AJ2171" s="5">
        <v>1468643.3592000001</v>
      </c>
      <c r="AL2171" s="5">
        <v>60.14</v>
      </c>
      <c r="AM2171" s="5">
        <v>48.6</v>
      </c>
      <c r="AN2171" t="s">
        <v>90</v>
      </c>
      <c r="AO2171" t="str" cm="1">
        <f t="array" aca="1" ref="AO2171" ca="1">_FV(A2171,"Currency")</f>
        <v>USD</v>
      </c>
      <c r="AP2171" t="str" cm="1">
        <f t="array" aca="1" ref="AP2171" ca="1">_FV(A2171,"Exchange")</f>
        <v>NYSE Arca</v>
      </c>
      <c r="AQ2171" s="6" t="str" cm="1">
        <f t="array" aca="1" ref="AQ2171" ca="1">_FV(A2171,"Exchange abbreviation",TRUE)</f>
        <v>ARCX</v>
      </c>
      <c r="AR2171" t="str" cm="1">
        <f t="array" aca="1" ref="AR2171" ca="1">_FV(A2171,"Instrument type",TRUE)</f>
        <v>ETF</v>
      </c>
    </row>
    <row r="2172" spans="1:44" ht="18.75" customHeight="1" x14ac:dyDescent="0.25">
      <c r="A2172" t="e" vm="2185">
        <v>#VALUE!</v>
      </c>
      <c r="B2172" t="s">
        <v>5989</v>
      </c>
      <c r="C2172" t="s">
        <v>5990</v>
      </c>
      <c r="D2172" s="31" cm="1">
        <f t="array" aca="1" ref="D2172" ca="1">_FV(A2172,"Last trade time",TRUE)</f>
        <v>45824.840277823438</v>
      </c>
      <c r="E2172" s="23" cm="1">
        <f t="array" aca="1" ref="E2172" ca="1">_FV(A2172,"Price")</f>
        <v>63.462699999999998</v>
      </c>
      <c r="F2172" s="27" cm="1">
        <f t="array" aca="1" ref="F2172" ca="1">_FV(A2172,"Change (%)",TRUE)</f>
        <v>4.058E-3</v>
      </c>
      <c r="G2172" s="26" cm="1">
        <f t="array" aca="1" ref="G2172" ca="1">_FV(A2172,"Change")</f>
        <v>0.25650000000000001</v>
      </c>
      <c r="H2172" s="23" cm="1">
        <f t="array" aca="1" ref="H2172" ca="1">_FV(A2172,"Open")</f>
        <v>63.69</v>
      </c>
      <c r="I2172" s="23" cm="1">
        <f t="array" aca="1" ref="I2172" ca="1">_FV(A2172,"Low")</f>
        <v>63.462699999999998</v>
      </c>
      <c r="J2172" s="23" cm="1">
        <f t="array" aca="1" ref="J2172" ca="1">_FV(A2172,"High")</f>
        <v>63.945</v>
      </c>
      <c r="K2172" s="23" cm="1">
        <f t="array" aca="1" ref="K2172" ca="1">_FV(A2172,"Previous close",TRUE)</f>
        <v>63.206200000000003</v>
      </c>
      <c r="L2172" s="26"/>
      <c r="M2172" s="23" cm="1">
        <f t="array" aca="1" ref="M2172" ca="1">_FV(A2172,"52 week low",TRUE)</f>
        <v>51.55</v>
      </c>
      <c r="N2172" s="23" cm="1">
        <f t="array" aca="1" ref="N2172" ca="1">_FV(A2172,"52 week high",TRUE)</f>
        <v>63.945</v>
      </c>
      <c r="O2172" s="8" cm="1">
        <f t="array" aca="1" ref="O2172" ca="1">_FV(A2172,"Volume")</f>
        <v>38712</v>
      </c>
      <c r="P2172" s="7" cm="1">
        <f t="array" aca="1" ref="P2172" ca="1">_FV(A2172,"Volume average",TRUE)</f>
        <v>11837</v>
      </c>
      <c r="Q2172" t="s">
        <v>2582</v>
      </c>
      <c r="S2172" t="s">
        <v>56</v>
      </c>
      <c r="T2172" s="25" cm="1">
        <f t="array" aca="1" ref="T2172" ca="1">_FV(A2172,"Expense ratio",TRUE)</f>
        <v>4.7999999999999996E-3</v>
      </c>
      <c r="U2172" s="24" cm="1">
        <f t="array" aca="1" ref="U2172" ca="1">_FV(A2172,"Market cap",TRUE)</f>
        <v>565553459.61000001</v>
      </c>
      <c r="V2172" s="4">
        <v>565553472</v>
      </c>
      <c r="W2172" s="4">
        <v>565553472</v>
      </c>
      <c r="Y2172" t="s">
        <v>4918</v>
      </c>
      <c r="Z2172" s="5">
        <v>63.234000000000002</v>
      </c>
      <c r="AA2172" s="19">
        <v>13.547235000000001</v>
      </c>
      <c r="AB2172" s="19">
        <v>3.0800000000000001E-2</v>
      </c>
      <c r="AC2172" s="4">
        <v>18312</v>
      </c>
      <c r="AE2172" s="5">
        <v>20.844350838616378</v>
      </c>
      <c r="AF2172" s="19">
        <v>16.300858218647779</v>
      </c>
      <c r="AI2172" s="4">
        <v>18312</v>
      </c>
      <c r="AJ2172" s="5">
        <v>1160017.5888</v>
      </c>
      <c r="AL2172" s="5">
        <v>63.51</v>
      </c>
      <c r="AM2172" s="5">
        <v>51.55</v>
      </c>
      <c r="AN2172" t="s">
        <v>90</v>
      </c>
      <c r="AO2172" t="str" cm="1">
        <f t="array" aca="1" ref="AO2172" ca="1">_FV(A2172,"Currency")</f>
        <v>USD</v>
      </c>
      <c r="AP2172" t="str" cm="1">
        <f t="array" aca="1" ref="AP2172" ca="1">_FV(A2172,"Exchange")</f>
        <v>NYSE Arca</v>
      </c>
      <c r="AQ2172" s="6" t="str" cm="1">
        <f t="array" aca="1" ref="AQ2172" ca="1">_FV(A2172,"Exchange abbreviation",TRUE)</f>
        <v>ARCX</v>
      </c>
      <c r="AR2172" t="str" cm="1">
        <f t="array" aca="1" ref="AR2172" ca="1">_FV(A2172,"Instrument type",TRUE)</f>
        <v>ETF</v>
      </c>
    </row>
    <row r="2173" spans="1:44" ht="18.75" customHeight="1" x14ac:dyDescent="0.25">
      <c r="A2173" t="e" vm="2186">
        <v>#VALUE!</v>
      </c>
      <c r="B2173" t="s">
        <v>5991</v>
      </c>
      <c r="C2173" t="s">
        <v>5992</v>
      </c>
      <c r="D2173" s="31" cm="1">
        <f t="array" aca="1" ref="D2173" ca="1">_FV(A2173,"Last trade time",TRUE)</f>
        <v>45824.840277812502</v>
      </c>
      <c r="E2173" s="23" cm="1">
        <f t="array" aca="1" ref="E2173" ca="1">_FV(A2173,"Price")</f>
        <v>8.7799999999999994</v>
      </c>
      <c r="F2173" s="27" cm="1">
        <f t="array" aca="1" ref="F2173" ca="1">_FV(A2173,"Change (%)",TRUE)</f>
        <v>2.2829999999999999E-3</v>
      </c>
      <c r="G2173" s="26" cm="1">
        <f t="array" aca="1" ref="G2173" ca="1">_FV(A2173,"Change")</f>
        <v>0.02</v>
      </c>
      <c r="H2173" s="23" cm="1">
        <f t="array" aca="1" ref="H2173" ca="1">_FV(A2173,"Open")</f>
        <v>8.7899999999999991</v>
      </c>
      <c r="I2173" s="23" cm="1">
        <f t="array" aca="1" ref="I2173" ca="1">_FV(A2173,"Low")</f>
        <v>8.75</v>
      </c>
      <c r="J2173" s="23" cm="1">
        <f t="array" aca="1" ref="J2173" ca="1">_FV(A2173,"High")</f>
        <v>8.8002000000000002</v>
      </c>
      <c r="K2173" s="23" cm="1">
        <f t="array" aca="1" ref="K2173" ca="1">_FV(A2173,"Previous close",TRUE)</f>
        <v>8.76</v>
      </c>
      <c r="L2173" s="26"/>
      <c r="M2173" s="23" cm="1">
        <f t="array" aca="1" ref="M2173" ca="1">_FV(A2173,"52 week low",TRUE)</f>
        <v>8.25</v>
      </c>
      <c r="N2173" s="23" cm="1">
        <f t="array" aca="1" ref="N2173" ca="1">_FV(A2173,"52 week high",TRUE)</f>
        <v>9.8800000000000008</v>
      </c>
      <c r="O2173" s="8" cm="1">
        <f t="array" aca="1" ref="O2173" ca="1">_FV(A2173,"Volume")</f>
        <v>21852</v>
      </c>
      <c r="P2173" s="7" cm="1">
        <f t="array" aca="1" ref="P2173" ca="1">_FV(A2173,"Volume average",TRUE)</f>
        <v>34686</v>
      </c>
      <c r="Q2173" t="s">
        <v>464</v>
      </c>
      <c r="T2173" s="25" cm="1">
        <f t="array" aca="1" ref="T2173" ca="1">_FV(A2173,"Expense ratio",TRUE)</f>
        <v>4.7999999999999996E-3</v>
      </c>
      <c r="U2173" s="24" cm="1">
        <f t="array" aca="1" ref="U2173" ca="1">_FV(A2173,"Market cap",TRUE)</f>
        <v>130606064.68000001</v>
      </c>
      <c r="V2173" s="16"/>
      <c r="W2173" s="16"/>
      <c r="Z2173" s="18"/>
      <c r="AA2173" s="20"/>
      <c r="AB2173" s="20"/>
      <c r="AC2173" s="21">
        <v>34589</v>
      </c>
      <c r="AE2173" s="18"/>
      <c r="AF2173" s="20"/>
      <c r="AI2173" s="21"/>
      <c r="AJ2173" s="18"/>
      <c r="AL2173" s="18"/>
      <c r="AM2173" s="18"/>
      <c r="AN2173" t="s">
        <v>73</v>
      </c>
      <c r="AO2173" t="str" cm="1">
        <f t="array" aca="1" ref="AO2173" ca="1">_FV(A2173,"Currency")</f>
        <v>USD</v>
      </c>
      <c r="AP2173" t="str" cm="1">
        <f t="array" aca="1" ref="AP2173" ca="1">_FV(A2173,"Exchange")</f>
        <v>NYSE Arca</v>
      </c>
      <c r="AQ2173" s="6" t="str" cm="1">
        <f t="array" aca="1" ref="AQ2173" ca="1">_FV(A2173,"Exchange abbreviation",TRUE)</f>
        <v>ARCX</v>
      </c>
      <c r="AR2173" t="str" cm="1">
        <f t="array" aca="1" ref="AR2173" ca="1">_FV(A2173,"Instrument type",TRUE)</f>
        <v>ETF</v>
      </c>
    </row>
    <row r="2174" spans="1:44" ht="18.75" customHeight="1" x14ac:dyDescent="0.25">
      <c r="A2174" t="e" vm="2187">
        <v>#VALUE!</v>
      </c>
      <c r="B2174" t="s">
        <v>5993</v>
      </c>
      <c r="C2174" t="s">
        <v>5994</v>
      </c>
      <c r="D2174" s="31" cm="1">
        <f t="array" aca="1" ref="D2174" ca="1">_FV(A2174,"Last trade time",TRUE)</f>
        <v>45824.840277823438</v>
      </c>
      <c r="E2174" s="23" cm="1">
        <f t="array" aca="1" ref="E2174" ca="1">_FV(A2174,"Price")</f>
        <v>28.574999999999999</v>
      </c>
      <c r="F2174" s="27" cm="1">
        <f t="array" aca="1" ref="F2174" ca="1">_FV(A2174,"Change (%)",TRUE)</f>
        <v>1.0628E-2</v>
      </c>
      <c r="G2174" s="26" cm="1">
        <f t="array" aca="1" ref="G2174" ca="1">_FV(A2174,"Change")</f>
        <v>0.30049999999999999</v>
      </c>
      <c r="H2174" s="23" cm="1">
        <f t="array" aca="1" ref="H2174" ca="1">_FV(A2174,"Open")</f>
        <v>28.51</v>
      </c>
      <c r="I2174" s="23" cm="1">
        <f t="array" aca="1" ref="I2174" ca="1">_FV(A2174,"Low")</f>
        <v>28.51</v>
      </c>
      <c r="J2174" s="23" cm="1">
        <f t="array" aca="1" ref="J2174" ca="1">_FV(A2174,"High")</f>
        <v>28.729299999999999</v>
      </c>
      <c r="K2174" s="23" cm="1">
        <f t="array" aca="1" ref="K2174" ca="1">_FV(A2174,"Previous close",TRUE)</f>
        <v>28.2745</v>
      </c>
      <c r="L2174" s="26"/>
      <c r="M2174" s="23" cm="1">
        <f t="array" aca="1" ref="M2174" ca="1">_FV(A2174,"52 week low",TRUE)</f>
        <v>23.93</v>
      </c>
      <c r="N2174" s="23" cm="1">
        <f t="array" aca="1" ref="N2174" ca="1">_FV(A2174,"52 week high",TRUE)</f>
        <v>28.97</v>
      </c>
      <c r="O2174" s="8" cm="1">
        <f t="array" aca="1" ref="O2174" ca="1">_FV(A2174,"Volume")</f>
        <v>18240</v>
      </c>
      <c r="P2174" s="7" cm="1">
        <f t="array" aca="1" ref="P2174" ca="1">_FV(A2174,"Volume average",TRUE)</f>
        <v>32576</v>
      </c>
      <c r="Q2174" t="s">
        <v>844</v>
      </c>
      <c r="S2174" t="s">
        <v>56</v>
      </c>
      <c r="T2174" s="25" cm="1">
        <f t="array" aca="1" ref="T2174" ca="1">_FV(A2174,"Expense ratio",TRUE)</f>
        <v>4.7999999999999996E-3</v>
      </c>
      <c r="U2174" s="24" cm="1">
        <f t="array" aca="1" ref="U2174" ca="1">_FV(A2174,"Market cap",TRUE)</f>
        <v>104616334.15000001</v>
      </c>
      <c r="V2174" s="4">
        <v>104616336</v>
      </c>
      <c r="W2174" s="4">
        <v>104616336</v>
      </c>
      <c r="Y2174" t="s">
        <v>5995</v>
      </c>
      <c r="Z2174" s="5">
        <v>27.917000000000002</v>
      </c>
      <c r="AA2174" s="19">
        <v>13.340515</v>
      </c>
      <c r="AB2174" s="19">
        <v>1.4800000000000001E-2</v>
      </c>
      <c r="AC2174" s="4">
        <v>28922</v>
      </c>
      <c r="AE2174" s="5">
        <v>6.1845029759375336</v>
      </c>
      <c r="AF2174" s="19">
        <v>5.7511447663361359</v>
      </c>
      <c r="AI2174" s="4">
        <v>28922</v>
      </c>
      <c r="AJ2174" s="5">
        <v>813575.86</v>
      </c>
      <c r="AL2174" s="5">
        <v>28.97</v>
      </c>
      <c r="AM2174" s="5">
        <v>23.93</v>
      </c>
      <c r="AN2174" t="s">
        <v>47</v>
      </c>
      <c r="AO2174" t="str" cm="1">
        <f t="array" aca="1" ref="AO2174" ca="1">_FV(A2174,"Currency")</f>
        <v>USD</v>
      </c>
      <c r="AP2174" t="str" cm="1">
        <f t="array" aca="1" ref="AP2174" ca="1">_FV(A2174,"Exchange")</f>
        <v>NYSE Arca</v>
      </c>
      <c r="AQ2174" s="6" t="str" cm="1">
        <f t="array" aca="1" ref="AQ2174" ca="1">_FV(A2174,"Exchange abbreviation",TRUE)</f>
        <v>ARCX</v>
      </c>
      <c r="AR2174" t="str" cm="1">
        <f t="array" aca="1" ref="AR2174" ca="1">_FV(A2174,"Instrument type",TRUE)</f>
        <v>ETF</v>
      </c>
    </row>
    <row r="2175" spans="1:44" ht="18.75" customHeight="1" x14ac:dyDescent="0.25">
      <c r="A2175" t="e" vm="2188">
        <v>#VALUE!</v>
      </c>
      <c r="B2175" t="s">
        <v>5996</v>
      </c>
      <c r="C2175" t="s">
        <v>5997</v>
      </c>
      <c r="D2175" s="31" cm="1">
        <f t="array" aca="1" ref="D2175" ca="1">_FV(A2175,"Last trade time",TRUE)</f>
        <v>45824.840337140624</v>
      </c>
      <c r="E2175" s="23" cm="1">
        <f t="array" aca="1" ref="E2175" ca="1">_FV(A2175,"Price")</f>
        <v>21.04</v>
      </c>
      <c r="F2175" s="27" cm="1">
        <f t="array" aca="1" ref="F2175" ca="1">_FV(A2175,"Change (%)",TRUE)</f>
        <v>0</v>
      </c>
      <c r="G2175" s="26" cm="1">
        <f t="array" aca="1" ref="G2175" ca="1">_FV(A2175,"Change")</f>
        <v>0</v>
      </c>
      <c r="H2175" s="23" cm="1">
        <f t="array" aca="1" ref="H2175" ca="1">_FV(A2175,"Open")</f>
        <v>21.24</v>
      </c>
      <c r="I2175" s="23" cm="1">
        <f t="array" aca="1" ref="I2175" ca="1">_FV(A2175,"Low")</f>
        <v>20.995000000000001</v>
      </c>
      <c r="J2175" s="23" cm="1">
        <f t="array" aca="1" ref="J2175" ca="1">_FV(A2175,"High")</f>
        <v>21.3</v>
      </c>
      <c r="K2175" s="23" cm="1">
        <f t="array" aca="1" ref="K2175" ca="1">_FV(A2175,"Previous close",TRUE)</f>
        <v>21.04</v>
      </c>
      <c r="L2175" s="26"/>
      <c r="M2175" s="23" cm="1">
        <f t="array" aca="1" ref="M2175" ca="1">_FV(A2175,"52 week low",TRUE)</f>
        <v>18.34</v>
      </c>
      <c r="N2175" s="23" cm="1">
        <f t="array" aca="1" ref="N2175" ca="1">_FV(A2175,"52 week high",TRUE)</f>
        <v>24.88</v>
      </c>
      <c r="O2175" s="8" cm="1">
        <f t="array" aca="1" ref="O2175" ca="1">_FV(A2175,"Volume")</f>
        <v>215320</v>
      </c>
      <c r="P2175" s="7" cm="1">
        <f t="array" aca="1" ref="P2175" ca="1">_FV(A2175,"Volume average",TRUE)</f>
        <v>434902</v>
      </c>
      <c r="Q2175" t="s">
        <v>1626</v>
      </c>
      <c r="T2175" s="25" cm="1">
        <f t="array" aca="1" ref="T2175" ca="1">_FV(A2175,"Expense ratio",TRUE)</f>
        <v>4.7999999999999996E-3</v>
      </c>
      <c r="U2175" s="24" cm="1">
        <f t="array" aca="1" ref="U2175" ca="1">_FV(A2175,"Market cap",TRUE)</f>
        <v>550929194.84000003</v>
      </c>
      <c r="V2175" s="16"/>
      <c r="W2175" s="16"/>
      <c r="Z2175" s="18"/>
      <c r="AB2175" s="20"/>
      <c r="AC2175" s="21">
        <v>443040</v>
      </c>
      <c r="AE2175" s="18"/>
      <c r="AF2175" s="20"/>
      <c r="AI2175" s="21"/>
      <c r="AJ2175" s="18"/>
      <c r="AL2175" s="18"/>
      <c r="AM2175" s="18"/>
      <c r="AN2175" t="s">
        <v>73</v>
      </c>
      <c r="AO2175" t="str" cm="1">
        <f t="array" aca="1" ref="AO2175" ca="1">_FV(A2175,"Currency")</f>
        <v>USD</v>
      </c>
      <c r="AP2175" t="str" cm="1">
        <f t="array" aca="1" ref="AP2175" ca="1">_FV(A2175,"Exchange")</f>
        <v>CBOE BZX Exchange</v>
      </c>
      <c r="AQ2175" s="6" t="str" cm="1">
        <f t="array" aca="1" ref="AQ2175" ca="1">_FV(A2175,"Exchange abbreviation",TRUE)</f>
        <v>BATS</v>
      </c>
      <c r="AR2175" t="str" cm="1">
        <f t="array" aca="1" ref="AR2175" ca="1">_FV(A2175,"Instrument type",TRUE)</f>
        <v>ETF</v>
      </c>
    </row>
    <row r="2176" spans="1:44" ht="18.75" customHeight="1" x14ac:dyDescent="0.25">
      <c r="A2176" t="e" vm="2189">
        <v>#VALUE!</v>
      </c>
      <c r="B2176" t="s">
        <v>5998</v>
      </c>
      <c r="C2176" t="s">
        <v>5999</v>
      </c>
      <c r="D2176" s="31" cm="1">
        <f t="array" aca="1" ref="D2176" ca="1">_FV(A2176,"Last trade time",TRUE)</f>
        <v>45824.840277812502</v>
      </c>
      <c r="E2176" s="23" cm="1">
        <f t="array" aca="1" ref="E2176" ca="1">_FV(A2176,"Price")</f>
        <v>78.099999999999994</v>
      </c>
      <c r="F2176" s="27" cm="1">
        <f t="array" aca="1" ref="F2176" ca="1">_FV(A2176,"Change (%)",TRUE)</f>
        <v>1.346E-3</v>
      </c>
      <c r="G2176" s="26" cm="1">
        <f t="array" aca="1" ref="G2176" ca="1">_FV(A2176,"Change")</f>
        <v>0.105</v>
      </c>
      <c r="H2176" s="23" cm="1">
        <f t="array" aca="1" ref="H2176" ca="1">_FV(A2176,"Open")</f>
        <v>78.42</v>
      </c>
      <c r="I2176" s="23" cm="1">
        <f t="array" aca="1" ref="I2176" ca="1">_FV(A2176,"Low")</f>
        <v>78.099999999999994</v>
      </c>
      <c r="J2176" s="23" cm="1">
        <f t="array" aca="1" ref="J2176" ca="1">_FV(A2176,"High")</f>
        <v>78.739999999999995</v>
      </c>
      <c r="K2176" s="23" cm="1">
        <f t="array" aca="1" ref="K2176" ca="1">_FV(A2176,"Previous close",TRUE)</f>
        <v>77.995000000000005</v>
      </c>
      <c r="L2176" s="26"/>
      <c r="M2176" s="23" cm="1">
        <f t="array" aca="1" ref="M2176" ca="1">_FV(A2176,"52 week low",TRUE)</f>
        <v>64.09</v>
      </c>
      <c r="N2176" s="23" cm="1">
        <f t="array" aca="1" ref="N2176" ca="1">_FV(A2176,"52 week high",TRUE)</f>
        <v>79.95</v>
      </c>
      <c r="O2176" s="8" cm="1">
        <f t="array" aca="1" ref="O2176" ca="1">_FV(A2176,"Volume")</f>
        <v>5919</v>
      </c>
      <c r="P2176" s="7" cm="1">
        <f t="array" aca="1" ref="P2176" ca="1">_FV(A2176,"Volume average",TRUE)</f>
        <v>3165</v>
      </c>
      <c r="Q2176" t="s">
        <v>2542</v>
      </c>
      <c r="S2176" t="s">
        <v>2067</v>
      </c>
      <c r="T2176" s="25" cm="1">
        <f t="array" aca="1" ref="T2176" ca="1">_FV(A2176,"Expense ratio",TRUE)</f>
        <v>4.7999999999999996E-3</v>
      </c>
      <c r="U2176" s="24" cm="1">
        <f t="array" aca="1" ref="U2176" ca="1">_FV(A2176,"Market cap",TRUE)</f>
        <v>94880999.060000002</v>
      </c>
      <c r="V2176" s="4">
        <v>94881000</v>
      </c>
      <c r="W2176" s="4">
        <v>94881000</v>
      </c>
      <c r="Y2176" t="s">
        <v>6000</v>
      </c>
      <c r="Z2176" s="5">
        <v>78.74145</v>
      </c>
      <c r="AA2176" s="19">
        <v>15.253696</v>
      </c>
      <c r="AB2176" s="5">
        <v>2.0499999000000001E-2</v>
      </c>
      <c r="AC2176" s="4">
        <v>5930</v>
      </c>
      <c r="AE2176" s="5">
        <v>11.45523770187657</v>
      </c>
      <c r="AF2176" s="5">
        <v>10.028362986579451</v>
      </c>
      <c r="AH2176" s="17">
        <v>1950000</v>
      </c>
      <c r="AI2176" s="4">
        <v>5930</v>
      </c>
      <c r="AJ2176" s="5">
        <v>467029.01</v>
      </c>
      <c r="AL2176" s="5">
        <v>79.95</v>
      </c>
      <c r="AM2176" s="5">
        <v>64.09</v>
      </c>
      <c r="AN2176" t="s">
        <v>47</v>
      </c>
      <c r="AO2176" t="str" cm="1">
        <f t="array" aca="1" ref="AO2176" ca="1">_FV(A2176,"Currency")</f>
        <v>USD</v>
      </c>
      <c r="AP2176" t="str" cm="1">
        <f t="array" aca="1" ref="AP2176" ca="1">_FV(A2176,"Exchange")</f>
        <v>NYSE Arca</v>
      </c>
      <c r="AQ2176" s="6" t="str" cm="1">
        <f t="array" aca="1" ref="AQ2176" ca="1">_FV(A2176,"Exchange abbreviation",TRUE)</f>
        <v>ARCX</v>
      </c>
      <c r="AR2176" t="str" cm="1">
        <f t="array" aca="1" ref="AR2176" ca="1">_FV(A2176,"Instrument type",TRUE)</f>
        <v>ETF</v>
      </c>
    </row>
    <row r="2177" spans="1:44" ht="18.75" customHeight="1" x14ac:dyDescent="0.25">
      <c r="A2177" t="e" vm="2190">
        <v>#VALUE!</v>
      </c>
      <c r="B2177" t="s">
        <v>6001</v>
      </c>
      <c r="C2177" t="s">
        <v>6002</v>
      </c>
      <c r="D2177" s="31" cm="1">
        <f t="array" aca="1" ref="D2177" ca="1">_FV(A2177,"Last trade time",TRUE)</f>
        <v>45824.84027780078</v>
      </c>
      <c r="E2177" s="23" cm="1">
        <f t="array" aca="1" ref="E2177" ca="1">_FV(A2177,"Price")</f>
        <v>25.636800000000001</v>
      </c>
      <c r="F2177" s="27" cm="1">
        <f t="array" aca="1" ref="F2177" ca="1">_FV(A2177,"Change (%)",TRUE)</f>
        <v>8.4530000000000004E-3</v>
      </c>
      <c r="G2177" s="26" cm="1">
        <f t="array" aca="1" ref="G2177" ca="1">_FV(A2177,"Change")</f>
        <v>0.21490000000000001</v>
      </c>
      <c r="H2177" s="23" cm="1">
        <f t="array" aca="1" ref="H2177" ca="1">_FV(A2177,"Open")</f>
        <v>25.7</v>
      </c>
      <c r="I2177" s="23" cm="1">
        <f t="array" aca="1" ref="I2177" ca="1">_FV(A2177,"Low")</f>
        <v>25.636800000000001</v>
      </c>
      <c r="J2177" s="23" cm="1">
        <f t="array" aca="1" ref="J2177" ca="1">_FV(A2177,"High")</f>
        <v>25.7</v>
      </c>
      <c r="K2177" s="23" cm="1">
        <f t="array" aca="1" ref="K2177" ca="1">_FV(A2177,"Previous close",TRUE)</f>
        <v>25.421900000000001</v>
      </c>
      <c r="L2177" s="26"/>
      <c r="M2177" s="23" cm="1">
        <f t="array" aca="1" ref="M2177" ca="1">_FV(A2177,"52 week low",TRUE)</f>
        <v>22.96</v>
      </c>
      <c r="N2177" s="23" cm="1">
        <f t="array" aca="1" ref="N2177" ca="1">_FV(A2177,"52 week high",TRUE)</f>
        <v>30.363399999999999</v>
      </c>
      <c r="O2177" s="8" cm="1">
        <f t="array" aca="1" ref="O2177" ca="1">_FV(A2177,"Volume")</f>
        <v>1134</v>
      </c>
      <c r="P2177" s="7" cm="1">
        <f t="array" aca="1" ref="P2177" ca="1">_FV(A2177,"Volume average",TRUE)</f>
        <v>2473</v>
      </c>
      <c r="Q2177" t="s">
        <v>424</v>
      </c>
      <c r="S2177" t="s">
        <v>1795</v>
      </c>
      <c r="T2177" s="25" cm="1">
        <f t="array" aca="1" ref="T2177" ca="1">_FV(A2177,"Expense ratio",TRUE)</f>
        <v>4.7999999999999996E-3</v>
      </c>
      <c r="U2177" s="24" cm="1">
        <f t="array" aca="1" ref="U2177" ca="1">_FV(A2177,"Market cap",TRUE)</f>
        <v>2542390.52</v>
      </c>
      <c r="V2177" s="4">
        <v>2542390</v>
      </c>
      <c r="W2177" s="4">
        <v>2542390</v>
      </c>
      <c r="Y2177" t="s">
        <v>6003</v>
      </c>
      <c r="Z2177" s="5">
        <v>25.72</v>
      </c>
      <c r="AA2177" s="19">
        <v>21.602768000000001</v>
      </c>
      <c r="AB2177" s="5">
        <v>3.3099997999999999E-2</v>
      </c>
      <c r="AC2177" s="4">
        <v>2309</v>
      </c>
      <c r="AE2177" s="5">
        <v>0.59175942407241333</v>
      </c>
      <c r="AF2177" s="5">
        <v>10.97942672345695</v>
      </c>
      <c r="AI2177" s="4">
        <v>2309</v>
      </c>
      <c r="AJ2177" s="5">
        <v>59456.75</v>
      </c>
      <c r="AL2177" s="5">
        <v>30.363</v>
      </c>
      <c r="AM2177" s="5">
        <v>22.96</v>
      </c>
      <c r="AN2177" t="s">
        <v>47</v>
      </c>
      <c r="AO2177" t="str" cm="1">
        <f t="array" aca="1" ref="AO2177" ca="1">_FV(A2177,"Currency")</f>
        <v>USD</v>
      </c>
      <c r="AP2177" t="str" cm="1">
        <f t="array" aca="1" ref="AP2177" ca="1">_FV(A2177,"Exchange")</f>
        <v>NYSE Arca</v>
      </c>
      <c r="AQ2177" s="6" t="str" cm="1">
        <f t="array" aca="1" ref="AQ2177" ca="1">_FV(A2177,"Exchange abbreviation",TRUE)</f>
        <v>ARCX</v>
      </c>
      <c r="AR2177" t="str" cm="1">
        <f t="array" aca="1" ref="AR2177" ca="1">_FV(A2177,"Instrument type",TRUE)</f>
        <v>ETF</v>
      </c>
    </row>
    <row r="2178" spans="1:44" ht="18.75" customHeight="1" x14ac:dyDescent="0.25">
      <c r="A2178" t="e" vm="2191">
        <v>#VALUE!</v>
      </c>
      <c r="B2178" t="s">
        <v>6004</v>
      </c>
      <c r="C2178" t="s">
        <v>6005</v>
      </c>
      <c r="D2178" s="31" cm="1">
        <f t="array" aca="1" ref="D2178" ca="1">_FV(A2178,"Last trade time",TRUE)</f>
        <v>45824.843750265623</v>
      </c>
      <c r="E2178" s="23" cm="1">
        <f t="array" aca="1" ref="E2178" ca="1">_FV(A2178,"Price")</f>
        <v>77.19</v>
      </c>
      <c r="F2178" s="27" cm="1">
        <f t="array" aca="1" ref="F2178" ca="1">_FV(A2178,"Change (%)",TRUE)</f>
        <v>1.2859000000000001E-2</v>
      </c>
      <c r="G2178" s="26" cm="1">
        <f t="array" aca="1" ref="G2178" ca="1">_FV(A2178,"Change")</f>
        <v>0.98</v>
      </c>
      <c r="H2178" s="23" cm="1">
        <f t="array" aca="1" ref="H2178" ca="1">_FV(A2178,"Open")</f>
        <v>76.983500000000006</v>
      </c>
      <c r="I2178" s="23" cm="1">
        <f t="array" aca="1" ref="I2178" ca="1">_FV(A2178,"Low")</f>
        <v>76.983500000000006</v>
      </c>
      <c r="J2178" s="23" cm="1">
        <f t="array" aca="1" ref="J2178" ca="1">_FV(A2178,"High")</f>
        <v>77.325000000000003</v>
      </c>
      <c r="K2178" s="23" cm="1">
        <f t="array" aca="1" ref="K2178" ca="1">_FV(A2178,"Previous close",TRUE)</f>
        <v>76.209999999999994</v>
      </c>
      <c r="L2178" s="26"/>
      <c r="M2178" s="23" cm="1">
        <f t="array" aca="1" ref="M2178" ca="1">_FV(A2178,"52 week low",TRUE)</f>
        <v>60.72</v>
      </c>
      <c r="N2178" s="23" cm="1">
        <f t="array" aca="1" ref="N2178" ca="1">_FV(A2178,"52 week high",TRUE)</f>
        <v>79.989999999999995</v>
      </c>
      <c r="O2178" s="8" cm="1">
        <f t="array" aca="1" ref="O2178" ca="1">_FV(A2178,"Volume")</f>
        <v>6340</v>
      </c>
      <c r="P2178" s="7" cm="1">
        <f t="array" aca="1" ref="P2178" ca="1">_FV(A2178,"Volume average",TRUE)</f>
        <v>13212</v>
      </c>
      <c r="Q2178" t="s">
        <v>698</v>
      </c>
      <c r="S2178" t="s">
        <v>263</v>
      </c>
      <c r="T2178" s="25" cm="1">
        <f t="array" aca="1" ref="T2178" ca="1">_FV(A2178,"Expense ratio",TRUE)</f>
        <v>4.7999999999999996E-3</v>
      </c>
      <c r="U2178" s="24" cm="1">
        <f t="array" aca="1" ref="U2178" ca="1">_FV(A2178,"Market cap",TRUE)</f>
        <v>416165345.22000003</v>
      </c>
      <c r="V2178" s="4">
        <v>416165344</v>
      </c>
      <c r="W2178" s="4">
        <v>416165344</v>
      </c>
      <c r="Y2178" t="s">
        <v>6006</v>
      </c>
      <c r="Z2178" s="5">
        <v>77.290000000000006</v>
      </c>
      <c r="AA2178" s="5">
        <v>33.037776999999998</v>
      </c>
      <c r="AB2178" s="19">
        <v>1.6999999999999999E-3</v>
      </c>
      <c r="AC2178" s="4">
        <v>14400</v>
      </c>
      <c r="AE2178" s="5">
        <v>2.3747569708713718</v>
      </c>
      <c r="AF2178" s="19">
        <v>13.17145856327226</v>
      </c>
      <c r="AI2178" s="4">
        <v>14400</v>
      </c>
      <c r="AJ2178" s="4">
        <v>1113552</v>
      </c>
      <c r="AL2178" s="5">
        <v>79.989999999999995</v>
      </c>
      <c r="AM2178" s="5">
        <v>60.72</v>
      </c>
      <c r="AN2178" t="s">
        <v>90</v>
      </c>
      <c r="AO2178" t="str" cm="1">
        <f t="array" aca="1" ref="AO2178" ca="1">_FV(A2178,"Currency")</f>
        <v>USD</v>
      </c>
      <c r="AP2178" t="str" cm="1">
        <f t="array" aca="1" ref="AP2178" ca="1">_FV(A2178,"Exchange")</f>
        <v>Nasdaq Stock Market</v>
      </c>
      <c r="AQ2178" s="6" t="str" cm="1">
        <f t="array" aca="1" ref="AQ2178" ca="1">_FV(A2178,"Exchange abbreviation",TRUE)</f>
        <v>XNAS</v>
      </c>
      <c r="AR2178" t="str" cm="1">
        <f t="array" aca="1" ref="AR2178" ca="1">_FV(A2178,"Instrument type",TRUE)</f>
        <v>ETF</v>
      </c>
    </row>
    <row r="2179" spans="1:44" ht="18.75" customHeight="1" x14ac:dyDescent="0.25">
      <c r="A2179" t="e" vm="2192">
        <v>#VALUE!</v>
      </c>
      <c r="B2179" t="s">
        <v>6007</v>
      </c>
      <c r="C2179" t="s">
        <v>6008</v>
      </c>
      <c r="D2179" s="31" cm="1">
        <f t="array" aca="1" ref="D2179" ca="1">_FV(A2179,"Last trade time",TRUE)</f>
        <v>45824.892576411716</v>
      </c>
      <c r="E2179" s="23" cm="1">
        <f t="array" aca="1" ref="E2179" ca="1">_FV(A2179,"Price")</f>
        <v>31.12</v>
      </c>
      <c r="F2179" s="27" cm="1">
        <f t="array" aca="1" ref="F2179" ca="1">_FV(A2179,"Change (%)",TRUE)</f>
        <v>1.5301E-2</v>
      </c>
      <c r="G2179" s="26" cm="1">
        <f t="array" aca="1" ref="G2179" ca="1">_FV(A2179,"Change")</f>
        <v>0.46899999999999997</v>
      </c>
      <c r="H2179" s="23" cm="1">
        <f t="array" aca="1" ref="H2179" ca="1">_FV(A2179,"Open")</f>
        <v>31.13</v>
      </c>
      <c r="I2179" s="23" cm="1">
        <f t="array" aca="1" ref="I2179" ca="1">_FV(A2179,"Low")</f>
        <v>31.1</v>
      </c>
      <c r="J2179" s="23" cm="1">
        <f t="array" aca="1" ref="J2179" ca="1">_FV(A2179,"High")</f>
        <v>31.3355</v>
      </c>
      <c r="K2179" s="23" cm="1">
        <f t="array" aca="1" ref="K2179" ca="1">_FV(A2179,"Previous close",TRUE)</f>
        <v>30.651</v>
      </c>
      <c r="L2179" s="26"/>
      <c r="M2179" s="23" cm="1">
        <f t="array" aca="1" ref="M2179" ca="1">_FV(A2179,"52 week low",TRUE)</f>
        <v>21.04</v>
      </c>
      <c r="N2179" s="23" cm="1">
        <f t="array" aca="1" ref="N2179" ca="1">_FV(A2179,"52 week high",TRUE)</f>
        <v>32.344999999999999</v>
      </c>
      <c r="O2179" s="8" cm="1">
        <f t="array" aca="1" ref="O2179" ca="1">_FV(A2179,"Volume")</f>
        <v>1390621</v>
      </c>
      <c r="P2179" s="7" cm="1">
        <f t="array" aca="1" ref="P2179" ca="1">_FV(A2179,"Volume average",TRUE)</f>
        <v>1470862</v>
      </c>
      <c r="Q2179" t="s">
        <v>72</v>
      </c>
      <c r="S2179" t="s">
        <v>2067</v>
      </c>
      <c r="T2179" s="25" cm="1">
        <f t="array" aca="1" ref="T2179" ca="1">_FV(A2179,"Expense ratio",TRUE)</f>
        <v>4.7999999999999996E-3</v>
      </c>
      <c r="U2179" s="24" cm="1">
        <f t="array" aca="1" ref="U2179" ca="1">_FV(A2179,"Market cap",TRUE)</f>
        <v>3866571830.9200001</v>
      </c>
      <c r="V2179" s="4">
        <v>3866571776</v>
      </c>
      <c r="W2179" s="4">
        <v>3866571776</v>
      </c>
      <c r="Y2179" t="s">
        <v>6009</v>
      </c>
      <c r="Z2179" s="5">
        <v>32.284469999999999</v>
      </c>
      <c r="AA2179" s="5">
        <v>11.969431999999999</v>
      </c>
      <c r="AB2179" s="5">
        <v>3.9399999999999998E-2</v>
      </c>
      <c r="AC2179" s="4">
        <v>2145968</v>
      </c>
      <c r="AE2179" s="5">
        <v>39.904473556471309</v>
      </c>
      <c r="AF2179" s="5">
        <v>40.83031776475714</v>
      </c>
      <c r="AI2179" s="4">
        <v>2145968</v>
      </c>
      <c r="AJ2179" s="5">
        <v>69250387.359999999</v>
      </c>
      <c r="AL2179" s="5">
        <v>32.35</v>
      </c>
      <c r="AM2179" s="5">
        <v>21.04</v>
      </c>
      <c r="AN2179" t="s">
        <v>82</v>
      </c>
      <c r="AO2179" t="str" cm="1">
        <f t="array" aca="1" ref="AO2179" ca="1">_FV(A2179,"Currency")</f>
        <v>USD</v>
      </c>
      <c r="AP2179" t="str" cm="1">
        <f t="array" aca="1" ref="AP2179" ca="1">_FV(A2179,"Exchange")</f>
        <v>Nasdaq Stock Market</v>
      </c>
      <c r="AQ2179" s="6" t="str" cm="1">
        <f t="array" aca="1" ref="AQ2179" ca="1">_FV(A2179,"Exchange abbreviation",TRUE)</f>
        <v>XNAS</v>
      </c>
      <c r="AR2179" t="str" cm="1">
        <f t="array" aca="1" ref="AR2179" ca="1">_FV(A2179,"Instrument type",TRUE)</f>
        <v>ETF</v>
      </c>
    </row>
    <row r="2180" spans="1:44" ht="18.75" customHeight="1" x14ac:dyDescent="0.25">
      <c r="A2180" t="e" vm="2193">
        <v>#VALUE!</v>
      </c>
      <c r="B2180" t="s">
        <v>6010</v>
      </c>
      <c r="C2180" t="s">
        <v>6011</v>
      </c>
      <c r="D2180" s="31" cm="1">
        <f t="array" aca="1" ref="D2180" ca="1">_FV(A2180,"Last trade time",TRUE)</f>
        <v>45824.840277812502</v>
      </c>
      <c r="E2180" s="23" cm="1">
        <f t="array" aca="1" ref="E2180" ca="1">_FV(A2180,"Price")</f>
        <v>96.98</v>
      </c>
      <c r="F2180" s="27" cm="1">
        <f t="array" aca="1" ref="F2180" ca="1">_FV(A2180,"Change (%)",TRUE)</f>
        <v>-1.0765E-2</v>
      </c>
      <c r="G2180" s="26" cm="1">
        <f t="array" aca="1" ref="G2180" ca="1">_FV(A2180,"Change")</f>
        <v>-1.0553999999999999</v>
      </c>
      <c r="H2180" s="23" cm="1">
        <f t="array" aca="1" ref="H2180" ca="1">_FV(A2180,"Open")</f>
        <v>97.79</v>
      </c>
      <c r="I2180" s="23" cm="1">
        <f t="array" aca="1" ref="I2180" ca="1">_FV(A2180,"Low")</f>
        <v>96.84</v>
      </c>
      <c r="J2180" s="23" cm="1">
        <f t="array" aca="1" ref="J2180" ca="1">_FV(A2180,"High")</f>
        <v>97.79</v>
      </c>
      <c r="K2180" s="23" cm="1">
        <f t="array" aca="1" ref="K2180" ca="1">_FV(A2180,"Previous close",TRUE)</f>
        <v>98.035399999999996</v>
      </c>
      <c r="L2180" s="26"/>
      <c r="M2180" s="23" cm="1">
        <f t="array" aca="1" ref="M2180" ca="1">_FV(A2180,"52 week low",TRUE)</f>
        <v>76.463999999999999</v>
      </c>
      <c r="N2180" s="23" cm="1">
        <f t="array" aca="1" ref="N2180" ca="1">_FV(A2180,"52 week high",TRUE)</f>
        <v>104.7</v>
      </c>
      <c r="O2180" s="8" cm="1">
        <f t="array" aca="1" ref="O2180" ca="1">_FV(A2180,"Volume")</f>
        <v>2364</v>
      </c>
      <c r="P2180" s="7" cm="1">
        <f t="array" aca="1" ref="P2180" ca="1">_FV(A2180,"Volume average",TRUE)</f>
        <v>4081</v>
      </c>
      <c r="Q2180" t="s">
        <v>151</v>
      </c>
      <c r="S2180" t="s">
        <v>376</v>
      </c>
      <c r="T2180" s="25" cm="1">
        <f t="array" aca="1" ref="T2180" ca="1">_FV(A2180,"Expense ratio",TRUE)</f>
        <v>4.6999999999999993E-3</v>
      </c>
      <c r="U2180" s="24" cm="1">
        <f t="array" aca="1" ref="U2180" ca="1">_FV(A2180,"Market cap",TRUE)</f>
        <v>83097775.530000001</v>
      </c>
      <c r="V2180" s="4">
        <v>83097776</v>
      </c>
      <c r="W2180" s="4">
        <v>83097776</v>
      </c>
      <c r="Y2180" t="s">
        <v>6012</v>
      </c>
      <c r="Z2180" s="5">
        <v>97.64</v>
      </c>
      <c r="AA2180" s="5">
        <v>18.660831000000002</v>
      </c>
      <c r="AB2180" s="5">
        <v>3.0299999000000001E-2</v>
      </c>
      <c r="AC2180" s="4">
        <v>5431</v>
      </c>
      <c r="AE2180" s="5">
        <v>2.3237163522694231</v>
      </c>
      <c r="AF2180" s="5">
        <v>28.298559401716219</v>
      </c>
      <c r="AI2180" s="4">
        <v>5431</v>
      </c>
      <c r="AJ2180" s="5">
        <v>530538.64009999996</v>
      </c>
      <c r="AL2180" s="5">
        <v>104.7</v>
      </c>
      <c r="AM2180" s="5">
        <v>76.41</v>
      </c>
      <c r="AN2180" t="s">
        <v>47</v>
      </c>
      <c r="AO2180" t="str" cm="1">
        <f t="array" aca="1" ref="AO2180" ca="1">_FV(A2180,"Currency")</f>
        <v>USD</v>
      </c>
      <c r="AP2180" t="str" cm="1">
        <f t="array" aca="1" ref="AP2180" ca="1">_FV(A2180,"Exchange")</f>
        <v>NYSE Arca</v>
      </c>
      <c r="AQ2180" s="6" t="str" cm="1">
        <f t="array" aca="1" ref="AQ2180" ca="1">_FV(A2180,"Exchange abbreviation",TRUE)</f>
        <v>ARCX</v>
      </c>
      <c r="AR2180" t="str" cm="1">
        <f t="array" aca="1" ref="AR2180" ca="1">_FV(A2180,"Instrument type",TRUE)</f>
        <v>ETF</v>
      </c>
    </row>
    <row r="2181" spans="1:44" ht="18.75" customHeight="1" x14ac:dyDescent="0.25">
      <c r="A2181" t="e" vm="2194">
        <v>#VALUE!</v>
      </c>
      <c r="B2181" t="s">
        <v>6013</v>
      </c>
      <c r="C2181" t="s">
        <v>6014</v>
      </c>
      <c r="D2181" s="31" cm="1">
        <f t="array" aca="1" ref="D2181" ca="1">_FV(A2181,"Last trade time",TRUE)</f>
        <v>45824.919795775</v>
      </c>
      <c r="E2181" s="23" cm="1">
        <f t="array" aca="1" ref="E2181" ca="1">_FV(A2181,"Price")</f>
        <v>10.69</v>
      </c>
      <c r="F2181" s="27" cm="1">
        <f t="array" aca="1" ref="F2181" ca="1">_FV(A2181,"Change (%)",TRUE)</f>
        <v>-1.1101000000000001E-2</v>
      </c>
      <c r="G2181" s="26" cm="1">
        <f t="array" aca="1" ref="G2181" ca="1">_FV(A2181,"Change")</f>
        <v>-0.12</v>
      </c>
      <c r="H2181" s="23" cm="1">
        <f t="array" aca="1" ref="H2181" ca="1">_FV(A2181,"Open")</f>
        <v>10.74</v>
      </c>
      <c r="I2181" s="23" cm="1">
        <f t="array" aca="1" ref="I2181" ca="1">_FV(A2181,"Low")</f>
        <v>10.67</v>
      </c>
      <c r="J2181" s="23" cm="1">
        <f t="array" aca="1" ref="J2181" ca="1">_FV(A2181,"High")</f>
        <v>10.74</v>
      </c>
      <c r="K2181" s="23" cm="1">
        <f t="array" aca="1" ref="K2181" ca="1">_FV(A2181,"Previous close",TRUE)</f>
        <v>10.81</v>
      </c>
      <c r="L2181" s="26"/>
      <c r="M2181" s="23" cm="1">
        <f t="array" aca="1" ref="M2181" ca="1">_FV(A2181,"52 week low",TRUE)</f>
        <v>10.6</v>
      </c>
      <c r="N2181" s="23" cm="1">
        <f t="array" aca="1" ref="N2181" ca="1">_FV(A2181,"52 week high",TRUE)</f>
        <v>13.355</v>
      </c>
      <c r="O2181" s="8" cm="1">
        <f t="array" aca="1" ref="O2181" ca="1">_FV(A2181,"Volume")</f>
        <v>13204890</v>
      </c>
      <c r="P2181" s="7" cm="1">
        <f t="array" aca="1" ref="P2181" ca="1">_FV(A2181,"Volume average",TRUE)</f>
        <v>10537660</v>
      </c>
      <c r="Q2181" t="s">
        <v>490</v>
      </c>
      <c r="T2181" s="25" cm="1">
        <f t="array" aca="1" ref="T2181" ca="1">_FV(A2181,"Expense ratio",TRUE)</f>
        <v>4.6999999999999993E-3</v>
      </c>
      <c r="U2181" s="24" cm="1">
        <f t="array" aca="1" ref="U2181" ca="1">_FV(A2181,"Market cap",TRUE)</f>
        <v>163986748.88</v>
      </c>
      <c r="V2181" s="16"/>
      <c r="W2181" s="16"/>
      <c r="Z2181" s="18"/>
      <c r="AA2181" s="20"/>
      <c r="AB2181" s="20"/>
      <c r="AC2181" s="21">
        <v>9901191</v>
      </c>
      <c r="AE2181" s="18"/>
      <c r="AF2181" s="20"/>
      <c r="AI2181" s="21"/>
      <c r="AJ2181" s="18"/>
      <c r="AL2181" s="18"/>
      <c r="AM2181" s="18"/>
      <c r="AN2181" t="s">
        <v>73</v>
      </c>
      <c r="AO2181" t="str" cm="1">
        <f t="array" aca="1" ref="AO2181" ca="1">_FV(A2181,"Currency")</f>
        <v>USD</v>
      </c>
      <c r="AP2181" t="str" cm="1">
        <f t="array" aca="1" ref="AP2181" ca="1">_FV(A2181,"Exchange")</f>
        <v>NYSE Arca</v>
      </c>
      <c r="AQ2181" s="6" t="str" cm="1">
        <f t="array" aca="1" ref="AQ2181" ca="1">_FV(A2181,"Exchange abbreviation",TRUE)</f>
        <v>ARCX</v>
      </c>
      <c r="AR2181" t="str" cm="1">
        <f t="array" aca="1" ref="AR2181" ca="1">_FV(A2181,"Instrument type",TRUE)</f>
        <v>ETF</v>
      </c>
    </row>
    <row r="2182" spans="1:44" ht="18.75" customHeight="1" x14ac:dyDescent="0.25">
      <c r="A2182" t="e" vm="2195">
        <v>#VALUE!</v>
      </c>
      <c r="B2182" t="s">
        <v>6015</v>
      </c>
      <c r="C2182" t="s">
        <v>6016</v>
      </c>
      <c r="D2182" s="31" cm="1">
        <f t="array" aca="1" ref="D2182" ca="1">_FV(A2182,"Last trade time",TRUE)</f>
        <v>45824.840277812502</v>
      </c>
      <c r="E2182" s="23" cm="1">
        <f t="array" aca="1" ref="E2182" ca="1">_FV(A2182,"Price")</f>
        <v>36.386800000000001</v>
      </c>
      <c r="F2182" s="27" cm="1">
        <f t="array" aca="1" ref="F2182" ca="1">_FV(A2182,"Change (%)",TRUE)</f>
        <v>4.6739999999999998E-4</v>
      </c>
      <c r="G2182" s="26" cm="1">
        <f t="array" aca="1" ref="G2182" ca="1">_FV(A2182,"Change")</f>
        <v>1.7000000000000001E-2</v>
      </c>
      <c r="H2182" s="23" cm="1">
        <f t="array" aca="1" ref="H2182" ca="1">_FV(A2182,"Open")</f>
        <v>36.53</v>
      </c>
      <c r="I2182" s="23" cm="1">
        <f t="array" aca="1" ref="I2182" ca="1">_FV(A2182,"Low")</f>
        <v>36.32</v>
      </c>
      <c r="J2182" s="23" cm="1">
        <f t="array" aca="1" ref="J2182" ca="1">_FV(A2182,"High")</f>
        <v>36.53</v>
      </c>
      <c r="K2182" s="23" cm="1">
        <f t="array" aca="1" ref="K2182" ca="1">_FV(A2182,"Previous close",TRUE)</f>
        <v>36.369799999999998</v>
      </c>
      <c r="L2182" s="26"/>
      <c r="M2182" s="23" cm="1">
        <f t="array" aca="1" ref="M2182" ca="1">_FV(A2182,"52 week low",TRUE)</f>
        <v>33.92</v>
      </c>
      <c r="N2182" s="23" cm="1">
        <f t="array" aca="1" ref="N2182" ca="1">_FV(A2182,"52 week high",TRUE)</f>
        <v>39.468899999999998</v>
      </c>
      <c r="O2182" s="8" cm="1">
        <f t="array" aca="1" ref="O2182" ca="1">_FV(A2182,"Volume")</f>
        <v>2165</v>
      </c>
      <c r="P2182" s="7" cm="1">
        <f t="array" aca="1" ref="P2182" ca="1">_FV(A2182,"Volume average",TRUE)</f>
        <v>4449</v>
      </c>
      <c r="Q2182" t="s">
        <v>496</v>
      </c>
      <c r="S2182" t="s">
        <v>2148</v>
      </c>
      <c r="T2182" s="25" cm="1">
        <f t="array" aca="1" ref="T2182" ca="1">_FV(A2182,"Expense ratio",TRUE)</f>
        <v>4.6999999999999993E-3</v>
      </c>
      <c r="U2182" s="24" cm="1">
        <f t="array" aca="1" ref="U2182" ca="1">_FV(A2182,"Market cap",TRUE)</f>
        <v>189113484.65000001</v>
      </c>
      <c r="V2182" s="4">
        <v>189113488</v>
      </c>
      <c r="W2182" s="4">
        <v>189113488</v>
      </c>
      <c r="Y2182" t="s">
        <v>3546</v>
      </c>
      <c r="Z2182" s="5">
        <v>36.630000000000003</v>
      </c>
      <c r="AA2182" s="5">
        <v>19.080466999999999</v>
      </c>
      <c r="AB2182" s="5">
        <v>1.67E-2</v>
      </c>
      <c r="AC2182" s="4">
        <v>4439</v>
      </c>
      <c r="AE2182" s="5">
        <v>-0.20258191949875659</v>
      </c>
      <c r="AF2182" s="5">
        <v>7.9859221082078102</v>
      </c>
      <c r="AI2182" s="4">
        <v>4439</v>
      </c>
      <c r="AJ2182" s="5">
        <v>162486.4877</v>
      </c>
      <c r="AL2182" s="5">
        <v>39.469000000000001</v>
      </c>
      <c r="AM2182" s="5">
        <v>33.79</v>
      </c>
      <c r="AN2182" t="s">
        <v>47</v>
      </c>
      <c r="AO2182" t="str" cm="1">
        <f t="array" aca="1" ref="AO2182" ca="1">_FV(A2182,"Currency")</f>
        <v>USD</v>
      </c>
      <c r="AP2182" t="str" cm="1">
        <f t="array" aca="1" ref="AP2182" ca="1">_FV(A2182,"Exchange")</f>
        <v>NYSE Arca</v>
      </c>
      <c r="AQ2182" s="6" t="str" cm="1">
        <f t="array" aca="1" ref="AQ2182" ca="1">_FV(A2182,"Exchange abbreviation",TRUE)</f>
        <v>ARCX</v>
      </c>
      <c r="AR2182" t="str" cm="1">
        <f t="array" aca="1" ref="AR2182" ca="1">_FV(A2182,"Instrument type",TRUE)</f>
        <v>ETF</v>
      </c>
    </row>
    <row r="2183" spans="1:44" ht="18.75" customHeight="1" x14ac:dyDescent="0.25">
      <c r="A2183" t="e" vm="2196">
        <v>#VALUE!</v>
      </c>
      <c r="B2183" t="s">
        <v>6017</v>
      </c>
      <c r="C2183" t="s">
        <v>6018</v>
      </c>
      <c r="D2183" s="31" cm="1">
        <f t="array" aca="1" ref="D2183" ca="1">_FV(A2183,"Last trade time",TRUE)</f>
        <v>45824.840277812502</v>
      </c>
      <c r="E2183" s="23" cm="1">
        <f t="array" aca="1" ref="E2183" ca="1">_FV(A2183,"Price")</f>
        <v>36.416800000000002</v>
      </c>
      <c r="F2183" s="27" cm="1">
        <f t="array" aca="1" ref="F2183" ca="1">_FV(A2183,"Change (%)",TRUE)</f>
        <v>1.9536000000000001E-2</v>
      </c>
      <c r="G2183" s="26" cm="1">
        <f t="array" aca="1" ref="G2183" ca="1">_FV(A2183,"Change")</f>
        <v>0.69779999999999998</v>
      </c>
      <c r="H2183" s="23" cm="1">
        <f t="array" aca="1" ref="H2183" ca="1">_FV(A2183,"Open")</f>
        <v>36.416800000000002</v>
      </c>
      <c r="I2183" s="23" cm="1">
        <f t="array" aca="1" ref="I2183" ca="1">_FV(A2183,"Low")</f>
        <v>36.416800000000002</v>
      </c>
      <c r="J2183" s="23" cm="1">
        <f t="array" aca="1" ref="J2183" ca="1">_FV(A2183,"High")</f>
        <v>36.416800000000002</v>
      </c>
      <c r="K2183" s="23" cm="1">
        <f t="array" aca="1" ref="K2183" ca="1">_FV(A2183,"Previous close",TRUE)</f>
        <v>35.719000000000001</v>
      </c>
      <c r="L2183" s="26"/>
      <c r="M2183" s="23" cm="1">
        <f t="array" aca="1" ref="M2183" ca="1">_FV(A2183,"52 week low",TRUE)</f>
        <v>28.35</v>
      </c>
      <c r="N2183" s="23" cm="1">
        <f t="array" aca="1" ref="N2183" ca="1">_FV(A2183,"52 week high",TRUE)</f>
        <v>37.145899999999997</v>
      </c>
      <c r="O2183" s="8" cm="1">
        <f t="array" aca="1" ref="O2183" ca="1">_FV(A2183,"Volume")</f>
        <v>38</v>
      </c>
      <c r="P2183" s="7" cm="1">
        <f t="array" aca="1" ref="P2183" ca="1">_FV(A2183,"Volume average",TRUE)</f>
        <v>197</v>
      </c>
      <c r="Q2183" t="s">
        <v>490</v>
      </c>
      <c r="T2183" s="25" cm="1">
        <f t="array" aca="1" ref="T2183" ca="1">_FV(A2183,"Expense ratio",TRUE)</f>
        <v>4.6999999999999993E-3</v>
      </c>
      <c r="U2183" s="24" cm="1">
        <f t="array" aca="1" ref="U2183" ca="1">_FV(A2183,"Market cap",TRUE)</f>
        <v>7025059.4800000004</v>
      </c>
      <c r="V2183" s="16"/>
      <c r="W2183" s="16"/>
      <c r="Z2183" s="18"/>
      <c r="AA2183" s="20"/>
      <c r="AB2183" s="20"/>
      <c r="AC2183" s="21">
        <v>238</v>
      </c>
      <c r="AE2183" s="18"/>
      <c r="AF2183" s="20"/>
      <c r="AI2183" s="21"/>
      <c r="AJ2183" s="18"/>
      <c r="AL2183" s="18"/>
      <c r="AM2183" s="18"/>
      <c r="AN2183" t="s">
        <v>73</v>
      </c>
      <c r="AO2183" t="str" cm="1">
        <f t="array" aca="1" ref="AO2183" ca="1">_FV(A2183,"Currency")</f>
        <v>USD</v>
      </c>
      <c r="AP2183" t="str" cm="1">
        <f t="array" aca="1" ref="AP2183" ca="1">_FV(A2183,"Exchange")</f>
        <v>NYSE Arca</v>
      </c>
      <c r="AQ2183" s="6" t="str" cm="1">
        <f t="array" aca="1" ref="AQ2183" ca="1">_FV(A2183,"Exchange abbreviation",TRUE)</f>
        <v>ARCX</v>
      </c>
      <c r="AR2183" t="str" cm="1">
        <f t="array" aca="1" ref="AR2183" ca="1">_FV(A2183,"Instrument type",TRUE)</f>
        <v>ETF</v>
      </c>
    </row>
    <row r="2184" spans="1:44" ht="18.75" customHeight="1" x14ac:dyDescent="0.25">
      <c r="A2184" t="e" vm="2197">
        <v>#VALUE!</v>
      </c>
      <c r="B2184" t="s">
        <v>6019</v>
      </c>
      <c r="C2184" t="s">
        <v>6020</v>
      </c>
      <c r="D2184" s="31" cm="1">
        <f t="array" aca="1" ref="D2184" ca="1">_FV(A2184,"Last trade time",TRUE)</f>
        <v>45824.840277812502</v>
      </c>
      <c r="E2184" s="23" cm="1">
        <f t="array" aca="1" ref="E2184" ca="1">_FV(A2184,"Price")</f>
        <v>34.289200000000001</v>
      </c>
      <c r="F2184" s="27" cm="1">
        <f t="array" aca="1" ref="F2184" ca="1">_FV(A2184,"Change (%)",TRUE)</f>
        <v>2.1272000000000003E-2</v>
      </c>
      <c r="G2184" s="26" cm="1">
        <f t="array" aca="1" ref="G2184" ca="1">_FV(A2184,"Change")</f>
        <v>0.71419999999999995</v>
      </c>
      <c r="H2184" s="23" cm="1">
        <f t="array" aca="1" ref="H2184" ca="1">_FV(A2184,"Open")</f>
        <v>34.11</v>
      </c>
      <c r="I2184" s="23" cm="1">
        <f t="array" aca="1" ref="I2184" ca="1">_FV(A2184,"Low")</f>
        <v>34.11</v>
      </c>
      <c r="J2184" s="23" cm="1">
        <f t="array" aca="1" ref="J2184" ca="1">_FV(A2184,"High")</f>
        <v>34.39</v>
      </c>
      <c r="K2184" s="23" cm="1">
        <f t="array" aca="1" ref="K2184" ca="1">_FV(A2184,"Previous close",TRUE)</f>
        <v>33.575000000000003</v>
      </c>
      <c r="L2184" s="26"/>
      <c r="M2184" s="23" cm="1">
        <f t="array" aca="1" ref="M2184" ca="1">_FV(A2184,"52 week low",TRUE)</f>
        <v>25.66</v>
      </c>
      <c r="N2184" s="23" cm="1">
        <f t="array" aca="1" ref="N2184" ca="1">_FV(A2184,"52 week high",TRUE)</f>
        <v>35.770000000000003</v>
      </c>
      <c r="O2184" s="8" cm="1">
        <f t="array" aca="1" ref="O2184" ca="1">_FV(A2184,"Volume")</f>
        <v>600</v>
      </c>
      <c r="P2184" s="7" cm="1">
        <f t="array" aca="1" ref="P2184" ca="1">_FV(A2184,"Volume average",TRUE)</f>
        <v>2372</v>
      </c>
      <c r="Q2184" t="s">
        <v>490</v>
      </c>
      <c r="S2184" t="s">
        <v>2067</v>
      </c>
      <c r="T2184" s="25" cm="1">
        <f t="array" aca="1" ref="T2184" ca="1">_FV(A2184,"Expense ratio",TRUE)</f>
        <v>4.6999999999999993E-3</v>
      </c>
      <c r="U2184" s="24" cm="1">
        <f t="array" aca="1" ref="U2184" ca="1">_FV(A2184,"Market cap",TRUE)</f>
        <v>7895630.3700000001</v>
      </c>
      <c r="V2184" s="4">
        <v>7895630</v>
      </c>
      <c r="W2184" s="4">
        <v>7895630</v>
      </c>
      <c r="Y2184" t="s">
        <v>3822</v>
      </c>
      <c r="Z2184" s="5">
        <v>33.955159999999999</v>
      </c>
      <c r="AA2184" s="5">
        <v>30.369420000000002</v>
      </c>
      <c r="AB2184" s="5">
        <v>7.0999996000000003E-3</v>
      </c>
      <c r="AC2184" s="4">
        <v>2025</v>
      </c>
      <c r="AE2184" s="5">
        <v>4.0693351370384656</v>
      </c>
      <c r="AF2184" s="5">
        <v>13.248202319658001</v>
      </c>
      <c r="AI2184" s="4">
        <v>2025</v>
      </c>
      <c r="AJ2184" s="5">
        <v>68801.804999999993</v>
      </c>
      <c r="AL2184" s="5">
        <v>35.770000000000003</v>
      </c>
      <c r="AM2184" s="5">
        <v>25.66</v>
      </c>
      <c r="AN2184" t="s">
        <v>47</v>
      </c>
      <c r="AO2184" t="str" cm="1">
        <f t="array" aca="1" ref="AO2184" ca="1">_FV(A2184,"Currency")</f>
        <v>USD</v>
      </c>
      <c r="AP2184" t="str" cm="1">
        <f t="array" aca="1" ref="AP2184" ca="1">_FV(A2184,"Exchange")</f>
        <v>NYSE Arca</v>
      </c>
      <c r="AQ2184" s="6" t="str" cm="1">
        <f t="array" aca="1" ref="AQ2184" ca="1">_FV(A2184,"Exchange abbreviation",TRUE)</f>
        <v>ARCX</v>
      </c>
      <c r="AR2184" t="str" cm="1">
        <f t="array" aca="1" ref="AR2184" ca="1">_FV(A2184,"Instrument type",TRUE)</f>
        <v>ETF</v>
      </c>
    </row>
    <row r="2185" spans="1:44" ht="18.75" customHeight="1" x14ac:dyDescent="0.25">
      <c r="A2185" t="e" vm="2198">
        <v>#VALUE!</v>
      </c>
      <c r="B2185" t="s">
        <v>6021</v>
      </c>
      <c r="C2185" t="s">
        <v>6022</v>
      </c>
      <c r="D2185" s="31" cm="1">
        <f t="array" aca="1" ref="D2185" ca="1">_FV(A2185,"Last trade time",TRUE)</f>
        <v>45824.843750115622</v>
      </c>
      <c r="E2185" s="23" cm="1">
        <f t="array" aca="1" ref="E2185" ca="1">_FV(A2185,"Price")</f>
        <v>21.49</v>
      </c>
      <c r="F2185" s="27" cm="1">
        <f t="array" aca="1" ref="F2185" ca="1">_FV(A2185,"Change (%)",TRUE)</f>
        <v>9.8209999999999999E-3</v>
      </c>
      <c r="G2185" s="26" cm="1">
        <f t="array" aca="1" ref="G2185" ca="1">_FV(A2185,"Change")</f>
        <v>0.20899999999999999</v>
      </c>
      <c r="H2185" s="23" cm="1">
        <f t="array" aca="1" ref="H2185" ca="1">_FV(A2185,"Open")</f>
        <v>21.501999999999999</v>
      </c>
      <c r="I2185" s="23" cm="1">
        <f t="array" aca="1" ref="I2185" ca="1">_FV(A2185,"Low")</f>
        <v>21.49</v>
      </c>
      <c r="J2185" s="23" cm="1">
        <f t="array" aca="1" ref="J2185" ca="1">_FV(A2185,"High")</f>
        <v>21.501999999999999</v>
      </c>
      <c r="K2185" s="23" cm="1">
        <f t="array" aca="1" ref="K2185" ca="1">_FV(A2185,"Previous close",TRUE)</f>
        <v>21.280999999999999</v>
      </c>
      <c r="L2185" s="26"/>
      <c r="M2185" s="23" cm="1">
        <f t="array" aca="1" ref="M2185" ca="1">_FV(A2185,"52 week low",TRUE)</f>
        <v>18.440000000000001</v>
      </c>
      <c r="N2185" s="23" cm="1">
        <f t="array" aca="1" ref="N2185" ca="1">_FV(A2185,"52 week high",TRUE)</f>
        <v>26.08</v>
      </c>
      <c r="O2185" s="8" cm="1">
        <f t="array" aca="1" ref="O2185" ca="1">_FV(A2185,"Volume")</f>
        <v>501</v>
      </c>
      <c r="P2185" s="7" cm="1">
        <f t="array" aca="1" ref="P2185" ca="1">_FV(A2185,"Volume average",TRUE)</f>
        <v>599</v>
      </c>
      <c r="Q2185" t="s">
        <v>1293</v>
      </c>
      <c r="S2185" t="s">
        <v>2067</v>
      </c>
      <c r="T2185" s="25" cm="1">
        <f t="array" aca="1" ref="T2185" ca="1">_FV(A2185,"Expense ratio",TRUE)</f>
        <v>4.6999999999999993E-3</v>
      </c>
      <c r="U2185" s="24" cm="1">
        <f t="array" aca="1" ref="U2185" ca="1">_FV(A2185,"Market cap",TRUE)</f>
        <v>5873172.4800000004</v>
      </c>
      <c r="V2185" s="4">
        <v>5873172</v>
      </c>
      <c r="W2185" s="4">
        <v>5873172</v>
      </c>
      <c r="Y2185" t="s">
        <v>6023</v>
      </c>
      <c r="Z2185" s="5">
        <v>21.31521</v>
      </c>
      <c r="AA2185" s="5">
        <v>21.711684999999999</v>
      </c>
      <c r="AB2185" s="5">
        <v>1.4400001000000001E-2</v>
      </c>
      <c r="AC2185" s="4">
        <v>641</v>
      </c>
      <c r="AE2185" s="5">
        <v>-2.638762219223612</v>
      </c>
      <c r="AF2185" s="5">
        <v>-12.481699357366541</v>
      </c>
      <c r="AI2185" s="4">
        <v>641</v>
      </c>
      <c r="AJ2185" s="5">
        <v>13755.86</v>
      </c>
      <c r="AL2185" s="5">
        <v>26.08</v>
      </c>
      <c r="AM2185" s="5">
        <v>18.440000000000001</v>
      </c>
      <c r="AN2185" t="s">
        <v>47</v>
      </c>
      <c r="AO2185" t="str" cm="1">
        <f t="array" aca="1" ref="AO2185" ca="1">_FV(A2185,"Currency")</f>
        <v>USD</v>
      </c>
      <c r="AP2185" t="str" cm="1">
        <f t="array" aca="1" ref="AP2185" ca="1">_FV(A2185,"Exchange")</f>
        <v>Nasdaq Stock Market</v>
      </c>
      <c r="AQ2185" s="6" t="str" cm="1">
        <f t="array" aca="1" ref="AQ2185" ca="1">_FV(A2185,"Exchange abbreviation",TRUE)</f>
        <v>XNAS</v>
      </c>
      <c r="AR2185" t="str" cm="1">
        <f t="array" aca="1" ref="AR2185" ca="1">_FV(A2185,"Instrument type",TRUE)</f>
        <v>ETF</v>
      </c>
    </row>
    <row r="2186" spans="1:44" ht="18.75" customHeight="1" x14ac:dyDescent="0.25">
      <c r="A2186" t="e" vm="2199">
        <v>#VALUE!</v>
      </c>
      <c r="B2186" t="s">
        <v>6024</v>
      </c>
      <c r="C2186" t="s">
        <v>6025</v>
      </c>
      <c r="D2186" s="31" cm="1">
        <f t="array" aca="1" ref="D2186" ca="1">_FV(A2186,"Last trade time",TRUE)</f>
        <v>45824.843750057815</v>
      </c>
      <c r="E2186" s="23" cm="1">
        <f t="array" aca="1" ref="E2186" ca="1">_FV(A2186,"Price")</f>
        <v>32.691299999999998</v>
      </c>
      <c r="F2186" s="27" cm="1">
        <f t="array" aca="1" ref="F2186" ca="1">_FV(A2186,"Change (%)",TRUE)</f>
        <v>1.1833E-2</v>
      </c>
      <c r="G2186" s="26" cm="1">
        <f t="array" aca="1" ref="G2186" ca="1">_FV(A2186,"Change")</f>
        <v>0.38229999999999997</v>
      </c>
      <c r="H2186" s="23" cm="1">
        <f t="array" aca="1" ref="H2186" ca="1">_FV(A2186,"Open")</f>
        <v>32.631100000000004</v>
      </c>
      <c r="I2186" s="23" cm="1">
        <f t="array" aca="1" ref="I2186" ca="1">_FV(A2186,"Low")</f>
        <v>32.631100000000004</v>
      </c>
      <c r="J2186" s="23" cm="1">
        <f t="array" aca="1" ref="J2186" ca="1">_FV(A2186,"High")</f>
        <v>32.691299999999998</v>
      </c>
      <c r="K2186" s="23" cm="1">
        <f t="array" aca="1" ref="K2186" ca="1">_FV(A2186,"Previous close",TRUE)</f>
        <v>32.308999999999997</v>
      </c>
      <c r="L2186" s="26"/>
      <c r="M2186" s="23" cm="1">
        <f t="array" aca="1" ref="M2186" ca="1">_FV(A2186,"52 week low",TRUE)</f>
        <v>25.815300000000001</v>
      </c>
      <c r="N2186" s="23" cm="1">
        <f t="array" aca="1" ref="N2186" ca="1">_FV(A2186,"52 week high",TRUE)</f>
        <v>33.270000000000003</v>
      </c>
      <c r="O2186" s="8" cm="1">
        <f t="array" aca="1" ref="O2186" ca="1">_FV(A2186,"Volume")</f>
        <v>1765</v>
      </c>
      <c r="P2186" s="7" cm="1">
        <f t="array" aca="1" ref="P2186" ca="1">_FV(A2186,"Volume average",TRUE)</f>
        <v>248</v>
      </c>
      <c r="Q2186" t="s">
        <v>119</v>
      </c>
      <c r="T2186" s="25" cm="1">
        <f t="array" aca="1" ref="T2186" ca="1">_FV(A2186,"Expense ratio",TRUE)</f>
        <v>4.6999999999999993E-3</v>
      </c>
      <c r="U2186" s="24" cm="1">
        <f t="array" aca="1" ref="U2186" ca="1">_FV(A2186,"Market cap",TRUE)</f>
        <v>6407968.54</v>
      </c>
      <c r="V2186" s="16"/>
      <c r="W2186" s="16"/>
      <c r="Z2186" s="18"/>
      <c r="AA2186" s="20"/>
      <c r="AB2186" s="20"/>
      <c r="AC2186" s="21">
        <v>193</v>
      </c>
      <c r="AE2186" s="18"/>
      <c r="AF2186" s="20"/>
      <c r="AI2186" s="21"/>
      <c r="AJ2186" s="18"/>
      <c r="AL2186" s="18"/>
      <c r="AM2186" s="18"/>
      <c r="AN2186" t="s">
        <v>73</v>
      </c>
      <c r="AO2186" t="str" cm="1">
        <f t="array" aca="1" ref="AO2186" ca="1">_FV(A2186,"Currency")</f>
        <v>USD</v>
      </c>
      <c r="AP2186" t="str" cm="1">
        <f t="array" aca="1" ref="AP2186" ca="1">_FV(A2186,"Exchange")</f>
        <v>Nasdaq Stock Market</v>
      </c>
      <c r="AQ2186" s="6" t="str" cm="1">
        <f t="array" aca="1" ref="AQ2186" ca="1">_FV(A2186,"Exchange abbreviation",TRUE)</f>
        <v>XNAS</v>
      </c>
      <c r="AR2186" t="str" cm="1">
        <f t="array" aca="1" ref="AR2186" ca="1">_FV(A2186,"Instrument type",TRUE)</f>
        <v>ETF</v>
      </c>
    </row>
    <row r="2187" spans="1:44" ht="18.75" customHeight="1" x14ac:dyDescent="0.25">
      <c r="A2187" t="e" vm="2200">
        <v>#VALUE!</v>
      </c>
      <c r="B2187" t="s">
        <v>6026</v>
      </c>
      <c r="C2187" t="s">
        <v>6027</v>
      </c>
      <c r="D2187" s="31" cm="1">
        <f t="array" aca="1" ref="D2187" ca="1">_FV(A2187,"Last trade time",TRUE)</f>
        <v>45824.843750265623</v>
      </c>
      <c r="E2187" s="23" cm="1">
        <f t="array" aca="1" ref="E2187" ca="1">_FV(A2187,"Price")</f>
        <v>32.796300000000002</v>
      </c>
      <c r="F2187" s="27" cm="1">
        <f t="array" aca="1" ref="F2187" ca="1">_FV(A2187,"Change (%)",TRUE)</f>
        <v>5.1580000000000003E-3</v>
      </c>
      <c r="G2187" s="26" cm="1">
        <f t="array" aca="1" ref="G2187" ca="1">_FV(A2187,"Change")</f>
        <v>0.16830000000000001</v>
      </c>
      <c r="H2187" s="23" cm="1">
        <f t="array" aca="1" ref="H2187" ca="1">_FV(A2187,"Open")</f>
        <v>32.9</v>
      </c>
      <c r="I2187" s="23" cm="1">
        <f t="array" aca="1" ref="I2187" ca="1">_FV(A2187,"Low")</f>
        <v>32.796300000000002</v>
      </c>
      <c r="J2187" s="23" cm="1">
        <f t="array" aca="1" ref="J2187" ca="1">_FV(A2187,"High")</f>
        <v>32.914999999999999</v>
      </c>
      <c r="K2187" s="23" cm="1">
        <f t="array" aca="1" ref="K2187" ca="1">_FV(A2187,"Previous close",TRUE)</f>
        <v>32.628</v>
      </c>
      <c r="L2187" s="26"/>
      <c r="M2187" s="23" cm="1">
        <f t="array" aca="1" ref="M2187" ca="1">_FV(A2187,"52 week low",TRUE)</f>
        <v>27.6158</v>
      </c>
      <c r="N2187" s="23" cm="1">
        <f t="array" aca="1" ref="N2187" ca="1">_FV(A2187,"52 week high",TRUE)</f>
        <v>34.06</v>
      </c>
      <c r="O2187" s="8" cm="1">
        <f t="array" aca="1" ref="O2187" ca="1">_FV(A2187,"Volume")</f>
        <v>2952</v>
      </c>
      <c r="P2187" s="7" cm="1">
        <f t="array" aca="1" ref="P2187" ca="1">_FV(A2187,"Volume average",TRUE)</f>
        <v>263</v>
      </c>
      <c r="Q2187" t="s">
        <v>2842</v>
      </c>
      <c r="S2187" t="s">
        <v>2067</v>
      </c>
      <c r="T2187" s="25" cm="1">
        <f t="array" aca="1" ref="T2187" ca="1">_FV(A2187,"Expense ratio",TRUE)</f>
        <v>4.6999999999999993E-3</v>
      </c>
      <c r="U2187" s="24" cm="1">
        <f t="array" aca="1" ref="U2187" ca="1">_FV(A2187,"Market cap",TRUE)</f>
        <v>5253462.38</v>
      </c>
      <c r="V2187" s="4">
        <v>5253462</v>
      </c>
      <c r="W2187" s="4">
        <v>5253462</v>
      </c>
      <c r="Y2187" t="s">
        <v>6028</v>
      </c>
      <c r="Z2187" s="5">
        <v>33.045789999999997</v>
      </c>
      <c r="AA2187" s="5">
        <v>22.515013</v>
      </c>
      <c r="AB2187" s="5">
        <v>3.5099998E-2</v>
      </c>
      <c r="AC2187" s="4">
        <v>250</v>
      </c>
      <c r="AE2187" s="5">
        <v>9.0573368649060182</v>
      </c>
      <c r="AF2187" s="5">
        <v>9.1007956880481125</v>
      </c>
      <c r="AI2187" s="4">
        <v>250</v>
      </c>
      <c r="AJ2187" s="5">
        <v>8263.0499999999993</v>
      </c>
      <c r="AL2187" s="5">
        <v>34.06</v>
      </c>
      <c r="AM2187" s="5">
        <v>27.616</v>
      </c>
      <c r="AN2187" t="s">
        <v>47</v>
      </c>
      <c r="AO2187" t="str" cm="1">
        <f t="array" aca="1" ref="AO2187" ca="1">_FV(A2187,"Currency")</f>
        <v>USD</v>
      </c>
      <c r="AP2187" t="str" cm="1">
        <f t="array" aca="1" ref="AP2187" ca="1">_FV(A2187,"Exchange")</f>
        <v>Nasdaq Stock Market</v>
      </c>
      <c r="AQ2187" s="6" t="str" cm="1">
        <f t="array" aca="1" ref="AQ2187" ca="1">_FV(A2187,"Exchange abbreviation",TRUE)</f>
        <v>XNAS</v>
      </c>
      <c r="AR2187" t="str" cm="1">
        <f t="array" aca="1" ref="AR2187" ca="1">_FV(A2187,"Instrument type",TRUE)</f>
        <v>ETF</v>
      </c>
    </row>
    <row r="2188" spans="1:44" ht="18.75" customHeight="1" x14ac:dyDescent="0.25">
      <c r="A2188" t="e" vm="2201">
        <v>#VALUE!</v>
      </c>
      <c r="B2188" t="s">
        <v>6029</v>
      </c>
      <c r="C2188" t="s">
        <v>6030</v>
      </c>
      <c r="D2188" s="31" cm="1">
        <f t="array" aca="1" ref="D2188" ca="1">_FV(A2188,"Last trade time",TRUE)</f>
        <v>45824.843750057815</v>
      </c>
      <c r="E2188" s="23" cm="1">
        <f t="array" aca="1" ref="E2188" ca="1">_FV(A2188,"Price")</f>
        <v>21.788499999999999</v>
      </c>
      <c r="F2188" s="27" cm="1">
        <f t="array" aca="1" ref="F2188" ca="1">_FV(A2188,"Change (%)",TRUE)</f>
        <v>1.1113999999999999E-2</v>
      </c>
      <c r="G2188" s="26" cm="1">
        <f t="array" aca="1" ref="G2188" ca="1">_FV(A2188,"Change")</f>
        <v>0.23949999999999999</v>
      </c>
      <c r="H2188" s="23" cm="1">
        <f t="array" aca="1" ref="H2188" ca="1">_FV(A2188,"Open")</f>
        <v>21.77</v>
      </c>
      <c r="I2188" s="23" cm="1">
        <f t="array" aca="1" ref="I2188" ca="1">_FV(A2188,"Low")</f>
        <v>21.77</v>
      </c>
      <c r="J2188" s="23" cm="1">
        <f t="array" aca="1" ref="J2188" ca="1">_FV(A2188,"High")</f>
        <v>21.788499999999999</v>
      </c>
      <c r="K2188" s="23" cm="1">
        <f t="array" aca="1" ref="K2188" ca="1">_FV(A2188,"Previous close",TRUE)</f>
        <v>21.548999999999999</v>
      </c>
      <c r="L2188" s="26"/>
      <c r="M2188" s="23" cm="1">
        <f t="array" aca="1" ref="M2188" ca="1">_FV(A2188,"52 week low",TRUE)</f>
        <v>17.8047</v>
      </c>
      <c r="N2188" s="23" cm="1">
        <f t="array" aca="1" ref="N2188" ca="1">_FV(A2188,"52 week high",TRUE)</f>
        <v>21.920300000000001</v>
      </c>
      <c r="O2188" s="8" cm="1">
        <f t="array" aca="1" ref="O2188" ca="1">_FV(A2188,"Volume")</f>
        <v>422</v>
      </c>
      <c r="P2188" s="7" cm="1">
        <f t="array" aca="1" ref="P2188" ca="1">_FV(A2188,"Volume average",TRUE)</f>
        <v>551</v>
      </c>
      <c r="Q2188" t="s">
        <v>490</v>
      </c>
      <c r="T2188" s="25" cm="1">
        <f t="array" aca="1" ref="T2188" ca="1">_FV(A2188,"Expense ratio",TRUE)</f>
        <v>4.6999999999999993E-3</v>
      </c>
      <c r="U2188" s="24" cm="1">
        <f t="array" aca="1" ref="U2188" ca="1">_FV(A2188,"Market cap",TRUE)</f>
        <v>4307139.46</v>
      </c>
      <c r="V2188" s="16"/>
      <c r="W2188" s="16"/>
      <c r="Z2188" s="18"/>
      <c r="AB2188" s="20"/>
      <c r="AC2188" s="21">
        <v>539</v>
      </c>
      <c r="AE2188" s="18"/>
      <c r="AF2188" s="20"/>
      <c r="AI2188" s="21"/>
      <c r="AJ2188" s="18"/>
      <c r="AL2188" s="18"/>
      <c r="AM2188" s="18"/>
      <c r="AN2188" t="s">
        <v>73</v>
      </c>
      <c r="AO2188" t="str" cm="1">
        <f t="array" aca="1" ref="AO2188" ca="1">_FV(A2188,"Currency")</f>
        <v>USD</v>
      </c>
      <c r="AP2188" t="str" cm="1">
        <f t="array" aca="1" ref="AP2188" ca="1">_FV(A2188,"Exchange")</f>
        <v>Nasdaq Stock Market</v>
      </c>
      <c r="AQ2188" s="6" t="str" cm="1">
        <f t="array" aca="1" ref="AQ2188" ca="1">_FV(A2188,"Exchange abbreviation",TRUE)</f>
        <v>XNAS</v>
      </c>
      <c r="AR2188" t="str" cm="1">
        <f t="array" aca="1" ref="AR2188" ca="1">_FV(A2188,"Instrument type",TRUE)</f>
        <v>ETF</v>
      </c>
    </row>
    <row r="2189" spans="1:44" ht="18.75" customHeight="1" x14ac:dyDescent="0.25">
      <c r="A2189" t="e" vm="2202">
        <v>#VALUE!</v>
      </c>
      <c r="B2189" t="s">
        <v>6031</v>
      </c>
      <c r="C2189" t="s">
        <v>6032</v>
      </c>
      <c r="D2189" s="31" cm="1">
        <f t="array" aca="1" ref="D2189" ca="1">_FV(A2189,"Last trade time",TRUE)</f>
        <v>45824.843750265623</v>
      </c>
      <c r="E2189" s="23" cm="1">
        <f t="array" aca="1" ref="E2189" ca="1">_FV(A2189,"Price")</f>
        <v>25.114999999999998</v>
      </c>
      <c r="F2189" s="27" cm="1">
        <f t="array" aca="1" ref="F2189" ca="1">_FV(A2189,"Change (%)",TRUE)</f>
        <v>-9.944000000000001E-4</v>
      </c>
      <c r="G2189" s="26" cm="1">
        <f t="array" aca="1" ref="G2189" ca="1">_FV(A2189,"Change")</f>
        <v>-2.5000000000000001E-2</v>
      </c>
      <c r="H2189" s="23" cm="1">
        <f t="array" aca="1" ref="H2189" ca="1">_FV(A2189,"Open")</f>
        <v>25.114999999999998</v>
      </c>
      <c r="I2189" s="23" cm="1">
        <f t="array" aca="1" ref="I2189" ca="1">_FV(A2189,"Low")</f>
        <v>25.114999999999998</v>
      </c>
      <c r="J2189" s="23" cm="1">
        <f t="array" aca="1" ref="J2189" ca="1">_FV(A2189,"High")</f>
        <v>25.114999999999998</v>
      </c>
      <c r="K2189" s="23" cm="1">
        <f t="array" aca="1" ref="K2189" ca="1">_FV(A2189,"Previous close",TRUE)</f>
        <v>25.14</v>
      </c>
      <c r="L2189" s="26"/>
      <c r="M2189" s="23" cm="1">
        <f t="array" aca="1" ref="M2189" ca="1">_FV(A2189,"52 week low",TRUE)</f>
        <v>21.164999999999999</v>
      </c>
      <c r="N2189" s="23" cm="1">
        <f t="array" aca="1" ref="N2189" ca="1">_FV(A2189,"52 week high",TRUE)</f>
        <v>26.627099999999999</v>
      </c>
      <c r="O2189" s="8" cm="1">
        <f t="array" aca="1" ref="O2189" ca="1">_FV(A2189,"Volume")</f>
        <v>111</v>
      </c>
      <c r="P2189" s="7" cm="1">
        <f t="array" aca="1" ref="P2189" ca="1">_FV(A2189,"Volume average",TRUE)</f>
        <v>350</v>
      </c>
      <c r="Q2189" t="s">
        <v>3737</v>
      </c>
      <c r="T2189" s="25" cm="1">
        <f t="array" aca="1" ref="T2189" ca="1">_FV(A2189,"Expense ratio",TRUE)</f>
        <v>4.6999999999999993E-3</v>
      </c>
      <c r="U2189" s="24" cm="1">
        <f t="array" aca="1" ref="U2189" ca="1">_FV(A2189,"Market cap",TRUE)</f>
        <v>1853189.93</v>
      </c>
      <c r="V2189" s="16"/>
      <c r="W2189" s="16"/>
      <c r="Z2189" s="18"/>
      <c r="AA2189" s="20"/>
      <c r="AB2189" s="20"/>
      <c r="AC2189" s="21">
        <v>344</v>
      </c>
      <c r="AE2189" s="18"/>
      <c r="AF2189" s="20"/>
      <c r="AI2189" s="21"/>
      <c r="AJ2189" s="18"/>
      <c r="AL2189" s="18"/>
      <c r="AM2189" s="18"/>
      <c r="AN2189" t="s">
        <v>73</v>
      </c>
      <c r="AO2189" t="str" cm="1">
        <f t="array" aca="1" ref="AO2189" ca="1">_FV(A2189,"Currency")</f>
        <v>USD</v>
      </c>
      <c r="AP2189" t="str" cm="1">
        <f t="array" aca="1" ref="AP2189" ca="1">_FV(A2189,"Exchange")</f>
        <v>Nasdaq Stock Market</v>
      </c>
      <c r="AQ2189" s="6" t="str" cm="1">
        <f t="array" aca="1" ref="AQ2189" ca="1">_FV(A2189,"Exchange abbreviation",TRUE)</f>
        <v>XNAS</v>
      </c>
      <c r="AR2189" t="str" cm="1">
        <f t="array" aca="1" ref="AR2189" ca="1">_FV(A2189,"Instrument type",TRUE)</f>
        <v>ETF</v>
      </c>
    </row>
    <row r="2190" spans="1:44" ht="18.75" customHeight="1" x14ac:dyDescent="0.25">
      <c r="A2190" t="e" vm="2203">
        <v>#VALUE!</v>
      </c>
      <c r="B2190" t="s">
        <v>6033</v>
      </c>
      <c r="C2190" t="s">
        <v>6034</v>
      </c>
      <c r="D2190" s="31" cm="1">
        <f t="array" aca="1" ref="D2190" ca="1">_FV(A2190,"Last trade time",TRUE)</f>
        <v>45824.924822233595</v>
      </c>
      <c r="E2190" s="23" cm="1">
        <f t="array" aca="1" ref="E2190" ca="1">_FV(A2190,"Price")</f>
        <v>51.76</v>
      </c>
      <c r="F2190" s="27" cm="1">
        <f t="array" aca="1" ref="F2190" ca="1">_FV(A2190,"Change (%)",TRUE)</f>
        <v>8.4159999999999999E-3</v>
      </c>
      <c r="G2190" s="26" cm="1">
        <f t="array" aca="1" ref="G2190" ca="1">_FV(A2190,"Change")</f>
        <v>0.432</v>
      </c>
      <c r="H2190" s="23" cm="1">
        <f t="array" aca="1" ref="H2190" ca="1">_FV(A2190,"Open")</f>
        <v>51.6</v>
      </c>
      <c r="I2190" s="23" cm="1">
        <f t="array" aca="1" ref="I2190" ca="1">_FV(A2190,"Low")</f>
        <v>51.59</v>
      </c>
      <c r="J2190" s="23" cm="1">
        <f t="array" aca="1" ref="J2190" ca="1">_FV(A2190,"High")</f>
        <v>52.015000000000001</v>
      </c>
      <c r="K2190" s="23" cm="1">
        <f t="array" aca="1" ref="K2190" ca="1">_FV(A2190,"Previous close",TRUE)</f>
        <v>51.328000000000003</v>
      </c>
      <c r="L2190" s="26"/>
      <c r="M2190" s="23" cm="1">
        <f t="array" aca="1" ref="M2190" ca="1">_FV(A2190,"52 week low",TRUE)</f>
        <v>41.87</v>
      </c>
      <c r="N2190" s="23" cm="1">
        <f t="array" aca="1" ref="N2190" ca="1">_FV(A2190,"52 week high",TRUE)</f>
        <v>53.007199999999997</v>
      </c>
      <c r="O2190" s="8" cm="1">
        <f t="array" aca="1" ref="O2190" ca="1">_FV(A2190,"Volume")</f>
        <v>25208</v>
      </c>
      <c r="P2190" s="7" cm="1">
        <f t="array" aca="1" ref="P2190" ca="1">_FV(A2190,"Volume average",TRUE)</f>
        <v>97773</v>
      </c>
      <c r="Q2190" t="s">
        <v>490</v>
      </c>
      <c r="S2190" t="s">
        <v>2067</v>
      </c>
      <c r="T2190" s="25" cm="1">
        <f t="array" aca="1" ref="T2190" ca="1">_FV(A2190,"Expense ratio",TRUE)</f>
        <v>4.6999999999999993E-3</v>
      </c>
      <c r="U2190" s="24" cm="1">
        <f t="array" aca="1" ref="U2190" ca="1">_FV(A2190,"Market cap",TRUE)</f>
        <v>909409738.90999997</v>
      </c>
      <c r="V2190" s="4">
        <v>909409728</v>
      </c>
      <c r="W2190" s="4">
        <v>909409728</v>
      </c>
      <c r="Y2190" t="s">
        <v>6035</v>
      </c>
      <c r="Z2190" s="5">
        <v>52.147930000000002</v>
      </c>
      <c r="AA2190" s="5">
        <v>25.849502999999999</v>
      </c>
      <c r="AB2190" s="5">
        <v>1.9E-3</v>
      </c>
      <c r="AC2190" s="4">
        <v>107076</v>
      </c>
      <c r="AE2190" s="5">
        <v>6.3000199541625612</v>
      </c>
      <c r="AF2190" s="5">
        <v>18.00605140119302</v>
      </c>
      <c r="AI2190" s="4">
        <v>107076</v>
      </c>
      <c r="AJ2190" s="5">
        <v>5580801.1200000001</v>
      </c>
      <c r="AL2190" s="5">
        <v>53.006999999999998</v>
      </c>
      <c r="AM2190" s="5">
        <v>41.87</v>
      </c>
      <c r="AN2190" t="s">
        <v>90</v>
      </c>
      <c r="AO2190" t="str" cm="1">
        <f t="array" aca="1" ref="AO2190" ca="1">_FV(A2190,"Currency")</f>
        <v>USD</v>
      </c>
      <c r="AP2190" t="str" cm="1">
        <f t="array" aca="1" ref="AP2190" ca="1">_FV(A2190,"Exchange")</f>
        <v>NYSE Arca</v>
      </c>
      <c r="AQ2190" s="6" t="str" cm="1">
        <f t="array" aca="1" ref="AQ2190" ca="1">_FV(A2190,"Exchange abbreviation",TRUE)</f>
        <v>ARCX</v>
      </c>
      <c r="AR2190" t="str" cm="1">
        <f t="array" aca="1" ref="AR2190" ca="1">_FV(A2190,"Instrument type",TRUE)</f>
        <v>ETF</v>
      </c>
    </row>
    <row r="2191" spans="1:44" ht="18.75" customHeight="1" x14ac:dyDescent="0.25">
      <c r="A2191" t="e" vm="2204">
        <v>#VALUE!</v>
      </c>
      <c r="B2191" t="s">
        <v>6036</v>
      </c>
      <c r="C2191" t="s">
        <v>6037</v>
      </c>
      <c r="D2191" s="31" cm="1">
        <f t="array" aca="1" ref="D2191" ca="1">_FV(A2191,"Last trade time",TRUE)</f>
        <v>45824.84027780078</v>
      </c>
      <c r="E2191" s="23" cm="1">
        <f t="array" aca="1" ref="E2191" ca="1">_FV(A2191,"Price")</f>
        <v>47.911099999999998</v>
      </c>
      <c r="F2191" s="27" cm="1">
        <f t="array" aca="1" ref="F2191" ca="1">_FV(A2191,"Change (%)",TRUE)</f>
        <v>1.696E-3</v>
      </c>
      <c r="G2191" s="26" cm="1">
        <f t="array" aca="1" ref="G2191" ca="1">_FV(A2191,"Change")</f>
        <v>8.1100000000000005E-2</v>
      </c>
      <c r="H2191" s="23" cm="1">
        <f t="array" aca="1" ref="H2191" ca="1">_FV(A2191,"Open")</f>
        <v>48.219000000000001</v>
      </c>
      <c r="I2191" s="23" cm="1">
        <f t="array" aca="1" ref="I2191" ca="1">_FV(A2191,"Low")</f>
        <v>47.844999999999999</v>
      </c>
      <c r="J2191" s="23" cm="1">
        <f t="array" aca="1" ref="J2191" ca="1">_FV(A2191,"High")</f>
        <v>48.219000000000001</v>
      </c>
      <c r="K2191" s="23" cm="1">
        <f t="array" aca="1" ref="K2191" ca="1">_FV(A2191,"Previous close",TRUE)</f>
        <v>47.83</v>
      </c>
      <c r="L2191" s="26"/>
      <c r="M2191" s="23" cm="1">
        <f t="array" aca="1" ref="M2191" ca="1">_FV(A2191,"52 week low",TRUE)</f>
        <v>41</v>
      </c>
      <c r="N2191" s="23" cm="1">
        <f t="array" aca="1" ref="N2191" ca="1">_FV(A2191,"52 week high",TRUE)</f>
        <v>48.26</v>
      </c>
      <c r="O2191" s="8" cm="1">
        <f t="array" aca="1" ref="O2191" ca="1">_FV(A2191,"Volume")</f>
        <v>8308</v>
      </c>
      <c r="P2191" s="7" cm="1">
        <f t="array" aca="1" ref="P2191" ca="1">_FV(A2191,"Volume average",TRUE)</f>
        <v>21465</v>
      </c>
      <c r="Q2191" t="s">
        <v>1641</v>
      </c>
      <c r="S2191" t="s">
        <v>2148</v>
      </c>
      <c r="T2191" s="25" cm="1">
        <f t="array" aca="1" ref="T2191" ca="1">_FV(A2191,"Expense ratio",TRUE)</f>
        <v>4.6999999999999993E-3</v>
      </c>
      <c r="U2191" s="24" cm="1">
        <f t="array" aca="1" ref="U2191" ca="1">_FV(A2191,"Market cap",TRUE)</f>
        <v>439298409.56</v>
      </c>
      <c r="V2191" s="4">
        <v>439298400</v>
      </c>
      <c r="W2191" s="4">
        <v>439298400</v>
      </c>
      <c r="Y2191" t="s">
        <v>3546</v>
      </c>
      <c r="Z2191" s="5">
        <v>47.75</v>
      </c>
      <c r="AA2191" s="5">
        <v>17.946373000000001</v>
      </c>
      <c r="AB2191" s="5">
        <v>1.9199998999999999E-2</v>
      </c>
      <c r="AC2191" s="4">
        <v>25576</v>
      </c>
      <c r="AE2191" s="5">
        <v>9.142941722779895</v>
      </c>
      <c r="AF2191" s="5">
        <v>18.12991479877433</v>
      </c>
      <c r="AI2191" s="4">
        <v>25576</v>
      </c>
      <c r="AJ2191" s="5">
        <v>1222277.04</v>
      </c>
      <c r="AL2191" s="5">
        <v>47.97</v>
      </c>
      <c r="AM2191" s="5">
        <v>40.880000000000003</v>
      </c>
      <c r="AN2191" t="s">
        <v>90</v>
      </c>
      <c r="AO2191" t="str" cm="1">
        <f t="array" aca="1" ref="AO2191" ca="1">_FV(A2191,"Currency")</f>
        <v>USD</v>
      </c>
      <c r="AP2191" t="str" cm="1">
        <f t="array" aca="1" ref="AP2191" ca="1">_FV(A2191,"Exchange")</f>
        <v>NYSE Arca</v>
      </c>
      <c r="AQ2191" s="6" t="str" cm="1">
        <f t="array" aca="1" ref="AQ2191" ca="1">_FV(A2191,"Exchange abbreviation",TRUE)</f>
        <v>ARCX</v>
      </c>
      <c r="AR2191" t="str" cm="1">
        <f t="array" aca="1" ref="AR2191" ca="1">_FV(A2191,"Instrument type",TRUE)</f>
        <v>ETF</v>
      </c>
    </row>
    <row r="2192" spans="1:44" ht="18.75" customHeight="1" x14ac:dyDescent="0.25">
      <c r="A2192" t="e" vm="2205">
        <v>#VALUE!</v>
      </c>
      <c r="B2192" t="s">
        <v>6038</v>
      </c>
      <c r="C2192" t="s">
        <v>6039</v>
      </c>
      <c r="D2192" s="31" cm="1">
        <f t="array" aca="1" ref="D2192" ca="1">_FV(A2192,"Last trade time",TRUE)</f>
        <v>45824.840277812502</v>
      </c>
      <c r="E2192" s="23" cm="1">
        <f t="array" aca="1" ref="E2192" ca="1">_FV(A2192,"Price")</f>
        <v>61.26</v>
      </c>
      <c r="F2192" s="27" cm="1">
        <f t="array" aca="1" ref="F2192" ca="1">_FV(A2192,"Change (%)",TRUE)</f>
        <v>-1.6320000000000001E-4</v>
      </c>
      <c r="G2192" s="26" cm="1">
        <f t="array" aca="1" ref="G2192" ca="1">_FV(A2192,"Change")</f>
        <v>-0.01</v>
      </c>
      <c r="H2192" s="23" cm="1">
        <f t="array" aca="1" ref="H2192" ca="1">_FV(A2192,"Open")</f>
        <v>61.62</v>
      </c>
      <c r="I2192" s="23" cm="1">
        <f t="array" aca="1" ref="I2192" ca="1">_FV(A2192,"Low")</f>
        <v>61.19</v>
      </c>
      <c r="J2192" s="23" cm="1">
        <f t="array" aca="1" ref="J2192" ca="1">_FV(A2192,"High")</f>
        <v>61.806800000000003</v>
      </c>
      <c r="K2192" s="23" cm="1">
        <f t="array" aca="1" ref="K2192" ca="1">_FV(A2192,"Previous close",TRUE)</f>
        <v>61.27</v>
      </c>
      <c r="L2192" s="26"/>
      <c r="M2192" s="23" cm="1">
        <f t="array" aca="1" ref="M2192" ca="1">_FV(A2192,"52 week low",TRUE)</f>
        <v>52.7682</v>
      </c>
      <c r="N2192" s="23" cm="1">
        <f t="array" aca="1" ref="N2192" ca="1">_FV(A2192,"52 week high",TRUE)</f>
        <v>61.806800000000003</v>
      </c>
      <c r="O2192" s="8" cm="1">
        <f t="array" aca="1" ref="O2192" ca="1">_FV(A2192,"Volume")</f>
        <v>134351</v>
      </c>
      <c r="P2192" s="7" cm="1">
        <f t="array" aca="1" ref="P2192" ca="1">_FV(A2192,"Volume average",TRUE)</f>
        <v>266177</v>
      </c>
      <c r="Q2192" t="s">
        <v>2842</v>
      </c>
      <c r="S2192" t="s">
        <v>5011</v>
      </c>
      <c r="T2192" s="25" cm="1">
        <f t="array" aca="1" ref="T2192" ca="1">_FV(A2192,"Expense ratio",TRUE)</f>
        <v>4.6999999999999993E-3</v>
      </c>
      <c r="U2192" s="24" cm="1">
        <f t="array" aca="1" ref="U2192" ca="1">_FV(A2192,"Market cap",TRUE)</f>
        <v>2522407295.3299999</v>
      </c>
      <c r="V2192" s="4">
        <v>2522407168</v>
      </c>
      <c r="W2192" s="4">
        <v>2522407168</v>
      </c>
      <c r="Y2192" t="s">
        <v>6040</v>
      </c>
      <c r="Z2192" s="5">
        <v>61.247599999999998</v>
      </c>
      <c r="AA2192" s="5">
        <v>17.715575999999999</v>
      </c>
      <c r="AB2192" s="19">
        <v>2.9700000000000001E-2</v>
      </c>
      <c r="AC2192" s="4">
        <v>164615</v>
      </c>
      <c r="AE2192" s="5">
        <v>12.56278474440748</v>
      </c>
      <c r="AF2192" s="19">
        <v>15.461748648461899</v>
      </c>
      <c r="AI2192" s="4">
        <v>164615</v>
      </c>
      <c r="AJ2192" s="5">
        <v>10103245.625</v>
      </c>
      <c r="AL2192" s="5">
        <v>61.6</v>
      </c>
      <c r="AM2192" s="5">
        <v>52.77</v>
      </c>
      <c r="AN2192" t="s">
        <v>82</v>
      </c>
      <c r="AO2192" t="str" cm="1">
        <f t="array" aca="1" ref="AO2192" ca="1">_FV(A2192,"Currency")</f>
        <v>USD</v>
      </c>
      <c r="AP2192" t="str" cm="1">
        <f t="array" aca="1" ref="AP2192" ca="1">_FV(A2192,"Exchange")</f>
        <v>NYSE Arca</v>
      </c>
      <c r="AQ2192" s="6" t="str" cm="1">
        <f t="array" aca="1" ref="AQ2192" ca="1">_FV(A2192,"Exchange abbreviation",TRUE)</f>
        <v>ARCX</v>
      </c>
      <c r="AR2192" t="str" cm="1">
        <f t="array" aca="1" ref="AR2192" ca="1">_FV(A2192,"Instrument type",TRUE)</f>
        <v>ETF</v>
      </c>
    </row>
    <row r="2193" spans="1:44" ht="18.75" customHeight="1" x14ac:dyDescent="0.25">
      <c r="A2193" t="e" vm="2206">
        <v>#VALUE!</v>
      </c>
      <c r="B2193" t="s">
        <v>6041</v>
      </c>
      <c r="C2193" t="s">
        <v>6042</v>
      </c>
      <c r="D2193" s="31" cm="1">
        <f t="array" aca="1" ref="D2193" ca="1">_FV(A2193,"Last trade time",TRUE)</f>
        <v>45824.843750103908</v>
      </c>
      <c r="E2193" s="23" cm="1">
        <f t="array" aca="1" ref="E2193" ca="1">_FV(A2193,"Price")</f>
        <v>28.98</v>
      </c>
      <c r="F2193" s="27" cm="1">
        <f t="array" aca="1" ref="F2193" ca="1">_FV(A2193,"Change (%)",TRUE)</f>
        <v>6.5649999999999997E-3</v>
      </c>
      <c r="G2193" s="26" cm="1">
        <f t="array" aca="1" ref="G2193" ca="1">_FV(A2193,"Change")</f>
        <v>0.189</v>
      </c>
      <c r="H2193" s="23" cm="1">
        <f t="array" aca="1" ref="H2193" ca="1">_FV(A2193,"Open")</f>
        <v>28.83</v>
      </c>
      <c r="I2193" s="23" cm="1">
        <f t="array" aca="1" ref="I2193" ca="1">_FV(A2193,"Low")</f>
        <v>28.79</v>
      </c>
      <c r="J2193" s="23" cm="1">
        <f t="array" aca="1" ref="J2193" ca="1">_FV(A2193,"High")</f>
        <v>29.113800000000001</v>
      </c>
      <c r="K2193" s="23" cm="1">
        <f t="array" aca="1" ref="K2193" ca="1">_FV(A2193,"Previous close",TRUE)</f>
        <v>28.791</v>
      </c>
      <c r="L2193" s="26"/>
      <c r="M2193" s="23" cm="1">
        <f t="array" aca="1" ref="M2193" ca="1">_FV(A2193,"52 week low",TRUE)</f>
        <v>21.1</v>
      </c>
      <c r="N2193" s="23" cm="1">
        <f t="array" aca="1" ref="N2193" ca="1">_FV(A2193,"52 week high",TRUE)</f>
        <v>32.869999999999997</v>
      </c>
      <c r="O2193" s="8" cm="1">
        <f t="array" aca="1" ref="O2193" ca="1">_FV(A2193,"Volume")</f>
        <v>9098</v>
      </c>
      <c r="P2193" s="7" cm="1">
        <f t="array" aca="1" ref="P2193" ca="1">_FV(A2193,"Volume average",TRUE)</f>
        <v>19306</v>
      </c>
      <c r="Q2193" t="s">
        <v>2547</v>
      </c>
      <c r="S2193" t="s">
        <v>2067</v>
      </c>
      <c r="T2193" s="25" cm="1">
        <f t="array" aca="1" ref="T2193" ca="1">_FV(A2193,"Expense ratio",TRUE)</f>
        <v>4.6999999999999993E-3</v>
      </c>
      <c r="U2193" s="24" cm="1">
        <f t="array" aca="1" ref="U2193" ca="1">_FV(A2193,"Market cap",TRUE)</f>
        <v>52895353.689999998</v>
      </c>
      <c r="V2193" s="4">
        <v>52895352</v>
      </c>
      <c r="W2193" s="4">
        <v>52895352</v>
      </c>
      <c r="Y2193" t="s">
        <v>3805</v>
      </c>
      <c r="Z2193" s="5">
        <v>29.2471</v>
      </c>
      <c r="AA2193" s="19">
        <v>18.514009999999999</v>
      </c>
      <c r="AB2193" s="5">
        <v>1.7100000000000001E-2</v>
      </c>
      <c r="AC2193" s="4">
        <v>17598</v>
      </c>
      <c r="AE2193" s="5">
        <v>14.213788224907001</v>
      </c>
      <c r="AF2193" s="5">
        <v>-4.0458583907361776</v>
      </c>
      <c r="AI2193" s="4">
        <v>17598</v>
      </c>
      <c r="AJ2193" s="5">
        <v>514889.32319999998</v>
      </c>
      <c r="AL2193" s="5">
        <v>32.869999999999997</v>
      </c>
      <c r="AM2193" s="5">
        <v>21.1</v>
      </c>
      <c r="AN2193" t="s">
        <v>47</v>
      </c>
      <c r="AO2193" t="str" cm="1">
        <f t="array" aca="1" ref="AO2193" ca="1">_FV(A2193,"Currency")</f>
        <v>USD</v>
      </c>
      <c r="AP2193" t="str" cm="1">
        <f t="array" aca="1" ref="AP2193" ca="1">_FV(A2193,"Exchange")</f>
        <v>Nasdaq Stock Market</v>
      </c>
      <c r="AQ2193" s="6" t="str" cm="1">
        <f t="array" aca="1" ref="AQ2193" ca="1">_FV(A2193,"Exchange abbreviation",TRUE)</f>
        <v>XNAS</v>
      </c>
      <c r="AR2193" t="str" cm="1">
        <f t="array" aca="1" ref="AR2193" ca="1">_FV(A2193,"Instrument type",TRUE)</f>
        <v>ETF</v>
      </c>
    </row>
    <row r="2194" spans="1:44" ht="18.75" customHeight="1" x14ac:dyDescent="0.25">
      <c r="A2194" t="e" vm="2207">
        <v>#VALUE!</v>
      </c>
      <c r="B2194" t="s">
        <v>6043</v>
      </c>
      <c r="C2194" t="s">
        <v>6044</v>
      </c>
      <c r="D2194" s="31" cm="1">
        <f t="array" aca="1" ref="D2194" ca="1">_FV(A2194,"Last trade time",TRUE)</f>
        <v>45824.84027780078</v>
      </c>
      <c r="E2194" s="23" cm="1">
        <f t="array" aca="1" ref="E2194" ca="1">_FV(A2194,"Price")</f>
        <v>33.25</v>
      </c>
      <c r="F2194" s="27" cm="1">
        <f t="array" aca="1" ref="F2194" ca="1">_FV(A2194,"Change (%)",TRUE)</f>
        <v>2.4120000000000001E-3</v>
      </c>
      <c r="G2194" s="26" cm="1">
        <f t="array" aca="1" ref="G2194" ca="1">_FV(A2194,"Change")</f>
        <v>0.08</v>
      </c>
      <c r="H2194" s="23" cm="1">
        <f t="array" aca="1" ref="H2194" ca="1">_FV(A2194,"Open")</f>
        <v>33.35</v>
      </c>
      <c r="I2194" s="23" cm="1">
        <f t="array" aca="1" ref="I2194" ca="1">_FV(A2194,"Low")</f>
        <v>33.215000000000003</v>
      </c>
      <c r="J2194" s="23" cm="1">
        <f t="array" aca="1" ref="J2194" ca="1">_FV(A2194,"High")</f>
        <v>33.479900000000001</v>
      </c>
      <c r="K2194" s="23" cm="1">
        <f t="array" aca="1" ref="K2194" ca="1">_FV(A2194,"Previous close",TRUE)</f>
        <v>33.17</v>
      </c>
      <c r="L2194" s="26"/>
      <c r="M2194" s="23" cm="1">
        <f t="array" aca="1" ref="M2194" ca="1">_FV(A2194,"52 week low",TRUE)</f>
        <v>27.618600000000001</v>
      </c>
      <c r="N2194" s="23" cm="1">
        <f t="array" aca="1" ref="N2194" ca="1">_FV(A2194,"52 week high",TRUE)</f>
        <v>33.479900000000001</v>
      </c>
      <c r="O2194" s="8" cm="1">
        <f t="array" aca="1" ref="O2194" ca="1">_FV(A2194,"Volume")</f>
        <v>275938</v>
      </c>
      <c r="P2194" s="7" cm="1">
        <f t="array" aca="1" ref="P2194" ca="1">_FV(A2194,"Volume average",TRUE)</f>
        <v>588071</v>
      </c>
      <c r="Q2194" t="s">
        <v>1096</v>
      </c>
      <c r="S2194" t="s">
        <v>4261</v>
      </c>
      <c r="T2194" s="25" cm="1">
        <f t="array" aca="1" ref="T2194" ca="1">_FV(A2194,"Expense ratio",TRUE)</f>
        <v>4.6999999999999993E-3</v>
      </c>
      <c r="U2194" s="24" cm="1">
        <f t="array" aca="1" ref="U2194" ca="1">_FV(A2194,"Market cap",TRUE)</f>
        <v>2319265149.2600002</v>
      </c>
      <c r="V2194" s="4">
        <v>2319265024</v>
      </c>
      <c r="W2194" s="4">
        <v>2319265024</v>
      </c>
      <c r="X2194" t="s">
        <v>6045</v>
      </c>
      <c r="Y2194" t="s">
        <v>1048</v>
      </c>
      <c r="Z2194" s="5">
        <v>32.99</v>
      </c>
      <c r="AA2194" s="5">
        <v>20.859997</v>
      </c>
      <c r="AB2194" s="5">
        <v>2.0199999999999999E-2</v>
      </c>
      <c r="AC2194" s="4">
        <v>512358</v>
      </c>
      <c r="AE2194" s="5">
        <v>12.551467425522221</v>
      </c>
      <c r="AF2194" s="5">
        <v>16.77046660726516</v>
      </c>
      <c r="AI2194" s="4">
        <v>512358</v>
      </c>
      <c r="AJ2194" s="5">
        <v>16938555.48</v>
      </c>
      <c r="AL2194" s="5">
        <v>33.146999999999998</v>
      </c>
      <c r="AM2194" s="5">
        <v>27.619</v>
      </c>
      <c r="AN2194" t="s">
        <v>82</v>
      </c>
      <c r="AO2194" t="str" cm="1">
        <f t="array" aca="1" ref="AO2194" ca="1">_FV(A2194,"Currency")</f>
        <v>USD</v>
      </c>
      <c r="AP2194" t="str" cm="1">
        <f t="array" aca="1" ref="AP2194" ca="1">_FV(A2194,"Exchange")</f>
        <v>NYSE Arca</v>
      </c>
      <c r="AQ2194" s="6" t="str" cm="1">
        <f t="array" aca="1" ref="AQ2194" ca="1">_FV(A2194,"Exchange abbreviation",TRUE)</f>
        <v>ARCX</v>
      </c>
      <c r="AR2194" t="str" cm="1">
        <f t="array" aca="1" ref="AR2194" ca="1">_FV(A2194,"Instrument type",TRUE)</f>
        <v>ETF</v>
      </c>
    </row>
    <row r="2195" spans="1:44" ht="18.75" customHeight="1" x14ac:dyDescent="0.25">
      <c r="A2195" t="e" vm="2208">
        <v>#VALUE!</v>
      </c>
      <c r="B2195" t="s">
        <v>6046</v>
      </c>
      <c r="C2195" t="s">
        <v>6047</v>
      </c>
      <c r="D2195" s="31" cm="1">
        <f t="array" aca="1" ref="D2195" ca="1">_FV(A2195,"Last trade time",TRUE)</f>
        <v>45824.840277812502</v>
      </c>
      <c r="E2195" s="23" cm="1">
        <f t="array" aca="1" ref="E2195" ca="1">_FV(A2195,"Price")</f>
        <v>38.229999999999997</v>
      </c>
      <c r="F2195" s="27" cm="1">
        <f t="array" aca="1" ref="F2195" ca="1">_FV(A2195,"Change (%)",TRUE)</f>
        <v>6.8479999999999999E-3</v>
      </c>
      <c r="G2195" s="26" cm="1">
        <f t="array" aca="1" ref="G2195" ca="1">_FV(A2195,"Change")</f>
        <v>0.26</v>
      </c>
      <c r="H2195" s="23" cm="1">
        <f t="array" aca="1" ref="H2195" ca="1">_FV(A2195,"Open")</f>
        <v>38.4</v>
      </c>
      <c r="I2195" s="23" cm="1">
        <f t="array" aca="1" ref="I2195" ca="1">_FV(A2195,"Low")</f>
        <v>38.229999999999997</v>
      </c>
      <c r="J2195" s="23" cm="1">
        <f t="array" aca="1" ref="J2195" ca="1">_FV(A2195,"High")</f>
        <v>38.5</v>
      </c>
      <c r="K2195" s="23" cm="1">
        <f t="array" aca="1" ref="K2195" ca="1">_FV(A2195,"Previous close",TRUE)</f>
        <v>37.97</v>
      </c>
      <c r="L2195" s="26"/>
      <c r="M2195" s="23" cm="1">
        <f t="array" aca="1" ref="M2195" ca="1">_FV(A2195,"52 week low",TRUE)</f>
        <v>29.43</v>
      </c>
      <c r="N2195" s="23" cm="1">
        <f t="array" aca="1" ref="N2195" ca="1">_FV(A2195,"52 week high",TRUE)</f>
        <v>38.5</v>
      </c>
      <c r="O2195" s="8" cm="1">
        <f t="array" aca="1" ref="O2195" ca="1">_FV(A2195,"Volume")</f>
        <v>16277</v>
      </c>
      <c r="P2195" s="7" cm="1">
        <f t="array" aca="1" ref="P2195" ca="1">_FV(A2195,"Volume average",TRUE)</f>
        <v>32773</v>
      </c>
      <c r="Q2195" t="s">
        <v>692</v>
      </c>
      <c r="S2195" t="s">
        <v>277</v>
      </c>
      <c r="T2195" s="25" cm="1">
        <f t="array" aca="1" ref="T2195" ca="1">_FV(A2195,"Expense ratio",TRUE)</f>
        <v>4.6999999999999993E-3</v>
      </c>
      <c r="U2195" s="24" cm="1">
        <f t="array" aca="1" ref="U2195" ca="1">_FV(A2195,"Market cap",TRUE)</f>
        <v>352791616.94</v>
      </c>
      <c r="V2195" s="4">
        <v>352796160</v>
      </c>
      <c r="W2195" s="4">
        <v>352796160</v>
      </c>
      <c r="Y2195" t="s">
        <v>6048</v>
      </c>
      <c r="Z2195" s="5">
        <v>37.770000000000003</v>
      </c>
      <c r="AA2195" s="5">
        <v>13.514305999999999</v>
      </c>
      <c r="AB2195" s="5">
        <v>3.1099999999999999E-2</v>
      </c>
      <c r="AC2195" s="4">
        <v>110401</v>
      </c>
      <c r="AE2195" s="5">
        <v>20.494273315060621</v>
      </c>
      <c r="AF2195" s="5">
        <v>17.05368193981116</v>
      </c>
      <c r="AI2195" s="4">
        <v>110401</v>
      </c>
      <c r="AJ2195" s="5">
        <v>4174261.81</v>
      </c>
      <c r="AL2195" s="5">
        <v>37.99</v>
      </c>
      <c r="AM2195" s="5">
        <v>29.43</v>
      </c>
      <c r="AN2195" t="s">
        <v>90</v>
      </c>
      <c r="AO2195" t="str" cm="1">
        <f t="array" aca="1" ref="AO2195" ca="1">_FV(A2195,"Currency")</f>
        <v>USD</v>
      </c>
      <c r="AP2195" t="str" cm="1">
        <f t="array" aca="1" ref="AP2195" ca="1">_FV(A2195,"Exchange")</f>
        <v>NYSE Arca</v>
      </c>
      <c r="AQ2195" s="6" t="str" cm="1">
        <f t="array" aca="1" ref="AQ2195" ca="1">_FV(A2195,"Exchange abbreviation",TRUE)</f>
        <v>ARCX</v>
      </c>
      <c r="AR2195" t="str" cm="1">
        <f t="array" aca="1" ref="AR2195" ca="1">_FV(A2195,"Instrument type",TRUE)</f>
        <v>ETF</v>
      </c>
    </row>
    <row r="2196" spans="1:44" ht="18.75" customHeight="1" x14ac:dyDescent="0.25">
      <c r="A2196" t="e" vm="2209">
        <v>#VALUE!</v>
      </c>
      <c r="B2196" t="s">
        <v>6049</v>
      </c>
      <c r="C2196" t="s">
        <v>6050</v>
      </c>
      <c r="D2196" s="31" cm="1">
        <f t="array" aca="1" ref="D2196" ca="1">_FV(A2196,"Last trade time",TRUE)</f>
        <v>45824.843750046093</v>
      </c>
      <c r="E2196" s="23" cm="1">
        <f t="array" aca="1" ref="E2196" ca="1">_FV(A2196,"Price")</f>
        <v>52.07</v>
      </c>
      <c r="F2196" s="27" cm="1">
        <f t="array" aca="1" ref="F2196" ca="1">_FV(A2196,"Change (%)",TRUE)</f>
        <v>2.696E-3</v>
      </c>
      <c r="G2196" s="26" cm="1">
        <f t="array" aca="1" ref="G2196" ca="1">_FV(A2196,"Change")</f>
        <v>0.14000000000000001</v>
      </c>
      <c r="H2196" s="23" cm="1">
        <f t="array" aca="1" ref="H2196" ca="1">_FV(A2196,"Open")</f>
        <v>52.33</v>
      </c>
      <c r="I2196" s="23" cm="1">
        <f t="array" aca="1" ref="I2196" ca="1">_FV(A2196,"Low")</f>
        <v>51.954999999999998</v>
      </c>
      <c r="J2196" s="23" cm="1">
        <f t="array" aca="1" ref="J2196" ca="1">_FV(A2196,"High")</f>
        <v>52.36</v>
      </c>
      <c r="K2196" s="23" cm="1">
        <f t="array" aca="1" ref="K2196" ca="1">_FV(A2196,"Previous close",TRUE)</f>
        <v>51.93</v>
      </c>
      <c r="L2196" s="26"/>
      <c r="M2196" s="23" cm="1">
        <f t="array" aca="1" ref="M2196" ca="1">_FV(A2196,"52 week low",TRUE)</f>
        <v>46.07</v>
      </c>
      <c r="N2196" s="23" cm="1">
        <f t="array" aca="1" ref="N2196" ca="1">_FV(A2196,"52 week high",TRUE)</f>
        <v>53.445</v>
      </c>
      <c r="O2196" s="8" cm="1">
        <f t="array" aca="1" ref="O2196" ca="1">_FV(A2196,"Volume")</f>
        <v>1205</v>
      </c>
      <c r="P2196" s="7" cm="1">
        <f t="array" aca="1" ref="P2196" ca="1">_FV(A2196,"Volume average",TRUE)</f>
        <v>6170</v>
      </c>
      <c r="Q2196" t="s">
        <v>424</v>
      </c>
      <c r="S2196" t="s">
        <v>263</v>
      </c>
      <c r="T2196" s="25" cm="1">
        <f t="array" aca="1" ref="T2196" ca="1">_FV(A2196,"Expense ratio",TRUE)</f>
        <v>4.6999999999999993E-3</v>
      </c>
      <c r="U2196" s="24" cm="1">
        <f t="array" aca="1" ref="U2196" ca="1">_FV(A2196,"Market cap",TRUE)</f>
        <v>106267034.84</v>
      </c>
      <c r="V2196" s="4">
        <v>106267032</v>
      </c>
      <c r="W2196" s="4">
        <v>106267032</v>
      </c>
      <c r="Y2196" t="s">
        <v>6006</v>
      </c>
      <c r="Z2196" s="5">
        <v>51.8</v>
      </c>
      <c r="AA2196" s="5">
        <v>20.889889</v>
      </c>
      <c r="AB2196" s="5">
        <v>2.1700000000000001E-2</v>
      </c>
      <c r="AC2196" s="4">
        <v>23038</v>
      </c>
      <c r="AE2196" s="5">
        <v>3.3224633149264942</v>
      </c>
      <c r="AF2196" s="5">
        <v>13.35348455698624</v>
      </c>
      <c r="AI2196" s="4">
        <v>23038</v>
      </c>
      <c r="AJ2196" s="5">
        <v>1193829.1599999999</v>
      </c>
      <c r="AL2196" s="5">
        <v>53.445</v>
      </c>
      <c r="AM2196" s="5">
        <v>46.07</v>
      </c>
      <c r="AN2196" t="s">
        <v>90</v>
      </c>
      <c r="AO2196" t="str" cm="1">
        <f t="array" aca="1" ref="AO2196" ca="1">_FV(A2196,"Currency")</f>
        <v>USD</v>
      </c>
      <c r="AP2196" t="str" cm="1">
        <f t="array" aca="1" ref="AP2196" ca="1">_FV(A2196,"Exchange")</f>
        <v>Nasdaq Stock Market</v>
      </c>
      <c r="AQ2196" s="6" t="str" cm="1">
        <f t="array" aca="1" ref="AQ2196" ca="1">_FV(A2196,"Exchange abbreviation",TRUE)</f>
        <v>XNAS</v>
      </c>
      <c r="AR2196" t="str" cm="1">
        <f t="array" aca="1" ref="AR2196" ca="1">_FV(A2196,"Instrument type",TRUE)</f>
        <v>ETF</v>
      </c>
    </row>
    <row r="2197" spans="1:44" ht="18.75" customHeight="1" x14ac:dyDescent="0.25">
      <c r="A2197" t="e" vm="2209">
        <v>#VALUE!</v>
      </c>
      <c r="B2197" t="s">
        <v>6051</v>
      </c>
      <c r="C2197" t="s">
        <v>6052</v>
      </c>
      <c r="D2197" s="31" cm="1">
        <f t="array" aca="1" ref="D2197" ca="1">_FV(A2197,"Last trade time",TRUE)</f>
        <v>45824.843750046093</v>
      </c>
      <c r="E2197" s="23" cm="1">
        <f t="array" aca="1" ref="E2197" ca="1">_FV(A2197,"Price")</f>
        <v>52.07</v>
      </c>
      <c r="F2197" s="27" cm="1">
        <f t="array" aca="1" ref="F2197" ca="1">_FV(A2197,"Change (%)",TRUE)</f>
        <v>2.696E-3</v>
      </c>
      <c r="G2197" s="26" cm="1">
        <f t="array" aca="1" ref="G2197" ca="1">_FV(A2197,"Change")</f>
        <v>0.14000000000000001</v>
      </c>
      <c r="H2197" s="23" cm="1">
        <f t="array" aca="1" ref="H2197" ca="1">_FV(A2197,"Open")</f>
        <v>52.33</v>
      </c>
      <c r="I2197" s="23" cm="1">
        <f t="array" aca="1" ref="I2197" ca="1">_FV(A2197,"Low")</f>
        <v>51.954999999999998</v>
      </c>
      <c r="J2197" s="23" cm="1">
        <f t="array" aca="1" ref="J2197" ca="1">_FV(A2197,"High")</f>
        <v>52.36</v>
      </c>
      <c r="K2197" s="23" cm="1">
        <f t="array" aca="1" ref="K2197" ca="1">_FV(A2197,"Previous close",TRUE)</f>
        <v>51.93</v>
      </c>
      <c r="L2197" s="26"/>
      <c r="M2197" s="23" cm="1">
        <f t="array" aca="1" ref="M2197" ca="1">_FV(A2197,"52 week low",TRUE)</f>
        <v>46.07</v>
      </c>
      <c r="N2197" s="23" cm="1">
        <f t="array" aca="1" ref="N2197" ca="1">_FV(A2197,"52 week high",TRUE)</f>
        <v>53.445</v>
      </c>
      <c r="O2197" s="8" cm="1">
        <f t="array" aca="1" ref="O2197" ca="1">_FV(A2197,"Volume")</f>
        <v>1205</v>
      </c>
      <c r="P2197" s="7" cm="1">
        <f t="array" aca="1" ref="P2197" ca="1">_FV(A2197,"Volume average",TRUE)</f>
        <v>6170</v>
      </c>
      <c r="Q2197" t="s">
        <v>119</v>
      </c>
      <c r="T2197" s="25" cm="1">
        <f t="array" aca="1" ref="T2197" ca="1">_FV(A2197,"Expense ratio",TRUE)</f>
        <v>4.6999999999999993E-3</v>
      </c>
      <c r="U2197" s="24" cm="1">
        <f t="array" aca="1" ref="U2197" ca="1">_FV(A2197,"Market cap",TRUE)</f>
        <v>106267034.84</v>
      </c>
      <c r="V2197" s="16"/>
      <c r="W2197" s="16"/>
      <c r="Z2197" s="18"/>
      <c r="AA2197" s="20"/>
      <c r="AB2197" s="20"/>
      <c r="AC2197" s="21">
        <v>231654</v>
      </c>
      <c r="AE2197" s="18"/>
      <c r="AF2197" s="20"/>
      <c r="AI2197" s="21"/>
      <c r="AJ2197" s="18"/>
      <c r="AL2197" s="18"/>
      <c r="AM2197" s="18"/>
      <c r="AN2197" t="s">
        <v>73</v>
      </c>
      <c r="AO2197" t="str" cm="1">
        <f t="array" aca="1" ref="AO2197" ca="1">_FV(A2197,"Currency")</f>
        <v>USD</v>
      </c>
      <c r="AP2197" t="str" cm="1">
        <f t="array" aca="1" ref="AP2197" ca="1">_FV(A2197,"Exchange")</f>
        <v>Nasdaq Stock Market</v>
      </c>
      <c r="AQ2197" s="6" t="str" cm="1">
        <f t="array" aca="1" ref="AQ2197" ca="1">_FV(A2197,"Exchange abbreviation",TRUE)</f>
        <v>XNAS</v>
      </c>
      <c r="AR2197" t="str" cm="1">
        <f t="array" aca="1" ref="AR2197" ca="1">_FV(A2197,"Instrument type",TRUE)</f>
        <v>ETF</v>
      </c>
    </row>
    <row r="2198" spans="1:44" ht="18.75" customHeight="1" x14ac:dyDescent="0.25">
      <c r="A2198" t="e" vm="2210">
        <v>#VALUE!</v>
      </c>
      <c r="B2198" t="s">
        <v>6053</v>
      </c>
      <c r="C2198" t="s">
        <v>6054</v>
      </c>
      <c r="D2198" s="31" cm="1">
        <f t="array" aca="1" ref="D2198" ca="1">_FV(A2198,"Last trade time",TRUE)</f>
        <v>45824.843830728903</v>
      </c>
      <c r="E2198" s="23" cm="1">
        <f t="array" aca="1" ref="E2198" ca="1">_FV(A2198,"Price")</f>
        <v>42.39</v>
      </c>
      <c r="F2198" s="27" cm="1">
        <f t="array" aca="1" ref="F2198" ca="1">_FV(A2198,"Change (%)",TRUE)</f>
        <v>1.0248E-2</v>
      </c>
      <c r="G2198" s="26" cm="1">
        <f t="array" aca="1" ref="G2198" ca="1">_FV(A2198,"Change")</f>
        <v>0.43</v>
      </c>
      <c r="H2198" s="23" cm="1">
        <f t="array" aca="1" ref="H2198" ca="1">_FV(A2198,"Open")</f>
        <v>42.34</v>
      </c>
      <c r="I2198" s="23" cm="1">
        <f t="array" aca="1" ref="I2198" ca="1">_FV(A2198,"Low")</f>
        <v>42.26</v>
      </c>
      <c r="J2198" s="23" cm="1">
        <f t="array" aca="1" ref="J2198" ca="1">_FV(A2198,"High")</f>
        <v>42.65</v>
      </c>
      <c r="K2198" s="23" cm="1">
        <f t="array" aca="1" ref="K2198" ca="1">_FV(A2198,"Previous close",TRUE)</f>
        <v>41.96</v>
      </c>
      <c r="L2198" s="26"/>
      <c r="M2198" s="23" cm="1">
        <f t="array" aca="1" ref="M2198" ca="1">_FV(A2198,"52 week low",TRUE)</f>
        <v>32.65</v>
      </c>
      <c r="N2198" s="23" cm="1">
        <f t="array" aca="1" ref="N2198" ca="1">_FV(A2198,"52 week high",TRUE)</f>
        <v>46.18</v>
      </c>
      <c r="O2198" s="8" cm="1">
        <f t="array" aca="1" ref="O2198" ca="1">_FV(A2198,"Volume")</f>
        <v>505527</v>
      </c>
      <c r="P2198" s="7" cm="1">
        <f t="array" aca="1" ref="P2198" ca="1">_FV(A2198,"Volume average",TRUE)</f>
        <v>1062026</v>
      </c>
      <c r="Q2198" t="s">
        <v>2842</v>
      </c>
      <c r="S2198" t="s">
        <v>1795</v>
      </c>
      <c r="T2198" s="25" cm="1">
        <f t="array" aca="1" ref="T2198" ca="1">_FV(A2198,"Expense ratio",TRUE)</f>
        <v>4.6999999999999993E-3</v>
      </c>
      <c r="U2198" s="24" cm="1">
        <f t="array" aca="1" ref="U2198" ca="1">_FV(A2198,"Market cap",TRUE)</f>
        <v>8182133916.6599998</v>
      </c>
      <c r="V2198" s="4">
        <v>8182133760</v>
      </c>
      <c r="W2198" s="4">
        <v>8182133760</v>
      </c>
      <c r="Y2198" t="s">
        <v>6055</v>
      </c>
      <c r="Z2198" s="5">
        <v>42.65</v>
      </c>
      <c r="AA2198" s="5">
        <v>22.867000000000001</v>
      </c>
      <c r="AB2198" s="5">
        <v>5.3E-3</v>
      </c>
      <c r="AC2198" s="4">
        <v>1290355</v>
      </c>
      <c r="AE2198" s="5">
        <v>5.8633555536684812</v>
      </c>
      <c r="AF2198" s="5">
        <v>14.413786823433639</v>
      </c>
      <c r="AI2198" s="4">
        <v>1290355</v>
      </c>
      <c r="AJ2198" s="5">
        <v>55007833.650000013</v>
      </c>
      <c r="AL2198" s="5">
        <v>46.18</v>
      </c>
      <c r="AM2198" s="5">
        <v>32.65</v>
      </c>
      <c r="AN2198" t="s">
        <v>82</v>
      </c>
      <c r="AO2198" t="str" cm="1">
        <f t="array" aca="1" ref="AO2198" ca="1">_FV(A2198,"Currency")</f>
        <v>USD</v>
      </c>
      <c r="AP2198" t="str" cm="1">
        <f t="array" aca="1" ref="AP2198" ca="1">_FV(A2198,"Exchange")</f>
        <v>CBOE BZX Exchange</v>
      </c>
      <c r="AQ2198" s="6" t="str" cm="1">
        <f t="array" aca="1" ref="AQ2198" ca="1">_FV(A2198,"Exchange abbreviation",TRUE)</f>
        <v>BATS</v>
      </c>
      <c r="AR2198" t="str" cm="1">
        <f t="array" aca="1" ref="AR2198" ca="1">_FV(A2198,"Instrument type",TRUE)</f>
        <v>ETF</v>
      </c>
    </row>
    <row r="2199" spans="1:44" ht="18.75" customHeight="1" x14ac:dyDescent="0.25">
      <c r="A2199" t="e" vm="2211">
        <v>#VALUE!</v>
      </c>
      <c r="B2199" t="s">
        <v>6056</v>
      </c>
      <c r="C2199" t="s">
        <v>6057</v>
      </c>
      <c r="D2199" s="31" cm="1">
        <f t="array" aca="1" ref="D2199" ca="1">_FV(A2199,"Last trade time",TRUE)</f>
        <v>45824.904867106248</v>
      </c>
      <c r="E2199" s="23" cm="1">
        <f t="array" aca="1" ref="E2199" ca="1">_FV(A2199,"Price")</f>
        <v>28.434999999999999</v>
      </c>
      <c r="F2199" s="27" cm="1">
        <f t="array" aca="1" ref="F2199" ca="1">_FV(A2199,"Change (%)",TRUE)</f>
        <v>5.8370000000000002E-3</v>
      </c>
      <c r="G2199" s="26" cm="1">
        <f t="array" aca="1" ref="G2199" ca="1">_FV(A2199,"Change")</f>
        <v>0.16500000000000001</v>
      </c>
      <c r="H2199" s="23" cm="1">
        <f t="array" aca="1" ref="H2199" ca="1">_FV(A2199,"Open")</f>
        <v>28.47</v>
      </c>
      <c r="I2199" s="23" cm="1">
        <f t="array" aca="1" ref="I2199" ca="1">_FV(A2199,"Low")</f>
        <v>28.42</v>
      </c>
      <c r="J2199" s="23" cm="1">
        <f t="array" aca="1" ref="J2199" ca="1">_FV(A2199,"High")</f>
        <v>28.619900000000001</v>
      </c>
      <c r="K2199" s="23" cm="1">
        <f t="array" aca="1" ref="K2199" ca="1">_FV(A2199,"Previous close",TRUE)</f>
        <v>28.27</v>
      </c>
      <c r="L2199" s="26"/>
      <c r="M2199" s="23" cm="1">
        <f t="array" aca="1" ref="M2199" ca="1">_FV(A2199,"52 week low",TRUE)</f>
        <v>22.765000000000001</v>
      </c>
      <c r="N2199" s="23" cm="1">
        <f t="array" aca="1" ref="N2199" ca="1">_FV(A2199,"52 week high",TRUE)</f>
        <v>28.654199999999999</v>
      </c>
      <c r="O2199" s="8" cm="1">
        <f t="array" aca="1" ref="O2199" ca="1">_FV(A2199,"Volume")</f>
        <v>139873</v>
      </c>
      <c r="P2199" s="7" cm="1">
        <f t="array" aca="1" ref="P2199" ca="1">_FV(A2199,"Volume average",TRUE)</f>
        <v>175499</v>
      </c>
      <c r="Q2199" t="s">
        <v>1096</v>
      </c>
      <c r="S2199" t="s">
        <v>4261</v>
      </c>
      <c r="T2199" s="25" cm="1">
        <f t="array" aca="1" ref="T2199" ca="1">_FV(A2199,"Expense ratio",TRUE)</f>
        <v>4.6999999999999993E-3</v>
      </c>
      <c r="U2199" s="24" cm="1">
        <f t="array" aca="1" ref="U2199" ca="1">_FV(A2199,"Market cap",TRUE)</f>
        <v>398007735.64999998</v>
      </c>
      <c r="V2199" s="4">
        <v>398007744</v>
      </c>
      <c r="W2199" s="4">
        <v>398007744</v>
      </c>
      <c r="X2199" t="s">
        <v>6058</v>
      </c>
      <c r="Y2199" t="s">
        <v>654</v>
      </c>
      <c r="Z2199" s="5">
        <v>28.42</v>
      </c>
      <c r="AA2199" s="5">
        <v>24.622796999999998</v>
      </c>
      <c r="AB2199" s="20"/>
      <c r="AC2199" s="4">
        <v>205979</v>
      </c>
      <c r="AE2199" s="5">
        <v>11.47906749222758</v>
      </c>
      <c r="AF2199" s="20"/>
      <c r="AI2199" s="4">
        <v>205979</v>
      </c>
      <c r="AJ2199" s="5">
        <v>5866281.9199999999</v>
      </c>
      <c r="AL2199" s="5">
        <v>28.54</v>
      </c>
      <c r="AM2199" s="5">
        <v>22.765000000000001</v>
      </c>
      <c r="AN2199" t="s">
        <v>90</v>
      </c>
      <c r="AO2199" t="str" cm="1">
        <f t="array" aca="1" ref="AO2199" ca="1">_FV(A2199,"Currency")</f>
        <v>USD</v>
      </c>
      <c r="AP2199" t="str" cm="1">
        <f t="array" aca="1" ref="AP2199" ca="1">_FV(A2199,"Exchange")</f>
        <v>NYSE Arca</v>
      </c>
      <c r="AQ2199" s="6" t="str" cm="1">
        <f t="array" aca="1" ref="AQ2199" ca="1">_FV(A2199,"Exchange abbreviation",TRUE)</f>
        <v>ARCX</v>
      </c>
      <c r="AR2199" t="str" cm="1">
        <f t="array" aca="1" ref="AR2199" ca="1">_FV(A2199,"Instrument type",TRUE)</f>
        <v>ETF</v>
      </c>
    </row>
    <row r="2200" spans="1:44" ht="18.75" customHeight="1" x14ac:dyDescent="0.25">
      <c r="A2200" t="e" vm="2212">
        <v>#VALUE!</v>
      </c>
      <c r="B2200" t="s">
        <v>6059</v>
      </c>
      <c r="C2200" t="s">
        <v>6060</v>
      </c>
      <c r="D2200" s="31" cm="1">
        <f t="array" aca="1" ref="D2200" ca="1">_FV(A2200,"Last trade time",TRUE)</f>
        <v>45824.843750265623</v>
      </c>
      <c r="E2200" s="23" cm="1">
        <f t="array" aca="1" ref="E2200" ca="1">_FV(A2200,"Price")</f>
        <v>20.04</v>
      </c>
      <c r="F2200" s="27" cm="1">
        <f t="array" aca="1" ref="F2200" ca="1">_FV(A2200,"Change (%)",TRUE)</f>
        <v>9.9279999999999993E-3</v>
      </c>
      <c r="G2200" s="26" cm="1">
        <f t="array" aca="1" ref="G2200" ca="1">_FV(A2200,"Change")</f>
        <v>0.19700000000000001</v>
      </c>
      <c r="H2200" s="23" cm="1">
        <f t="array" aca="1" ref="H2200" ca="1">_FV(A2200,"Open")</f>
        <v>20.04</v>
      </c>
      <c r="I2200" s="23" cm="1">
        <f t="array" aca="1" ref="I2200" ca="1">_FV(A2200,"Low")</f>
        <v>20.04</v>
      </c>
      <c r="J2200" s="23" cm="1">
        <f t="array" aca="1" ref="J2200" ca="1">_FV(A2200,"High")</f>
        <v>20.04</v>
      </c>
      <c r="K2200" s="23" cm="1">
        <f t="array" aca="1" ref="K2200" ca="1">_FV(A2200,"Previous close",TRUE)</f>
        <v>19.843</v>
      </c>
      <c r="L2200" s="26"/>
      <c r="M2200" s="23" cm="1">
        <f t="array" aca="1" ref="M2200" ca="1">_FV(A2200,"52 week low",TRUE)</f>
        <v>15.715299999999999</v>
      </c>
      <c r="N2200" s="23" cm="1">
        <f t="array" aca="1" ref="N2200" ca="1">_FV(A2200,"52 week high",TRUE)</f>
        <v>22.86</v>
      </c>
      <c r="O2200" s="8" cm="1">
        <f t="array" aca="1" ref="O2200" ca="1">_FV(A2200,"Volume")</f>
        <v>121</v>
      </c>
      <c r="P2200" s="7" cm="1">
        <f t="array" aca="1" ref="P2200" ca="1">_FV(A2200,"Volume average",TRUE)</f>
        <v>81</v>
      </c>
      <c r="Q2200" t="s">
        <v>490</v>
      </c>
      <c r="S2200" t="s">
        <v>2067</v>
      </c>
      <c r="T2200" s="25" cm="1">
        <f t="array" aca="1" ref="T2200" ca="1">_FV(A2200,"Expense ratio",TRUE)</f>
        <v>4.6999999999999993E-3</v>
      </c>
      <c r="U2200" s="24" cm="1">
        <f t="array" aca="1" ref="U2200" ca="1">_FV(A2200,"Market cap",TRUE)</f>
        <v>3135570.72</v>
      </c>
      <c r="V2200" s="4">
        <v>3135570</v>
      </c>
      <c r="W2200" s="4">
        <v>3135570</v>
      </c>
      <c r="Y2200" t="s">
        <v>6061</v>
      </c>
      <c r="Z2200" s="5">
        <v>19.732240000000001</v>
      </c>
      <c r="AA2200" s="19">
        <v>20.827335000000001</v>
      </c>
      <c r="AB2200" s="5">
        <v>1.2E-2</v>
      </c>
      <c r="AC2200" s="4">
        <v>277</v>
      </c>
      <c r="AE2200" s="5">
        <v>4.7005681129282051</v>
      </c>
      <c r="AF2200" s="5">
        <v>-8.4414400485358758</v>
      </c>
      <c r="AI2200" s="4">
        <v>277</v>
      </c>
      <c r="AJ2200" s="5">
        <v>5452.3571999999986</v>
      </c>
      <c r="AL2200" s="5">
        <v>22.86</v>
      </c>
      <c r="AM2200" s="5">
        <v>15.715</v>
      </c>
      <c r="AN2200" t="s">
        <v>47</v>
      </c>
      <c r="AO2200" t="str" cm="1">
        <f t="array" aca="1" ref="AO2200" ca="1">_FV(A2200,"Currency")</f>
        <v>USD</v>
      </c>
      <c r="AP2200" t="str" cm="1">
        <f t="array" aca="1" ref="AP2200" ca="1">_FV(A2200,"Exchange")</f>
        <v>Nasdaq Stock Market</v>
      </c>
      <c r="AQ2200" s="6" t="str" cm="1">
        <f t="array" aca="1" ref="AQ2200" ca="1">_FV(A2200,"Exchange abbreviation",TRUE)</f>
        <v>XNAS</v>
      </c>
      <c r="AR2200" t="str" cm="1">
        <f t="array" aca="1" ref="AR2200" ca="1">_FV(A2200,"Instrument type",TRUE)</f>
        <v>ETF</v>
      </c>
    </row>
    <row r="2201" spans="1:44" ht="18.75" customHeight="1" x14ac:dyDescent="0.25">
      <c r="A2201" t="e" vm="2213">
        <v>#VALUE!</v>
      </c>
      <c r="B2201" t="s">
        <v>6062</v>
      </c>
      <c r="C2201" t="s">
        <v>6063</v>
      </c>
      <c r="D2201" s="31" cm="1">
        <f t="array" aca="1" ref="D2201" ca="1">_FV(A2201,"Last trade time",TRUE)</f>
        <v>45824.840277812502</v>
      </c>
      <c r="E2201" s="23" cm="1">
        <f t="array" aca="1" ref="E2201" ca="1">_FV(A2201,"Price")</f>
        <v>27.13</v>
      </c>
      <c r="F2201" s="27" cm="1">
        <f t="array" aca="1" ref="F2201" ca="1">_FV(A2201,"Change (%)",TRUE)</f>
        <v>4.4469999999999996E-3</v>
      </c>
      <c r="G2201" s="26" cm="1">
        <f t="array" aca="1" ref="G2201" ca="1">_FV(A2201,"Change")</f>
        <v>0.1201</v>
      </c>
      <c r="H2201" s="23" cm="1">
        <f t="array" aca="1" ref="H2201" ca="1">_FV(A2201,"Open")</f>
        <v>27.23</v>
      </c>
      <c r="I2201" s="23" cm="1">
        <f t="array" aca="1" ref="I2201" ca="1">_FV(A2201,"Low")</f>
        <v>27.13</v>
      </c>
      <c r="J2201" s="23" cm="1">
        <f t="array" aca="1" ref="J2201" ca="1">_FV(A2201,"High")</f>
        <v>27.35</v>
      </c>
      <c r="K2201" s="23" cm="1">
        <f t="array" aca="1" ref="K2201" ca="1">_FV(A2201,"Previous close",TRUE)</f>
        <v>27.009899999999998</v>
      </c>
      <c r="L2201" s="26"/>
      <c r="M2201" s="23" cm="1">
        <f t="array" aca="1" ref="M2201" ca="1">_FV(A2201,"52 week low",TRUE)</f>
        <v>21.88</v>
      </c>
      <c r="N2201" s="23" cm="1">
        <f t="array" aca="1" ref="N2201" ca="1">_FV(A2201,"52 week high",TRUE)</f>
        <v>27.35</v>
      </c>
      <c r="O2201" s="8" cm="1">
        <f t="array" aca="1" ref="O2201" ca="1">_FV(A2201,"Volume")</f>
        <v>42400</v>
      </c>
      <c r="P2201" s="7" cm="1">
        <f t="array" aca="1" ref="P2201" ca="1">_FV(A2201,"Volume average",TRUE)</f>
        <v>78502</v>
      </c>
      <c r="Q2201" t="s">
        <v>2582</v>
      </c>
      <c r="R2201" t="s">
        <v>4938</v>
      </c>
      <c r="S2201" t="s">
        <v>5011</v>
      </c>
      <c r="T2201" s="25" cm="1">
        <f t="array" aca="1" ref="T2201" ca="1">_FV(A2201,"Expense ratio",TRUE)</f>
        <v>4.6999999999999993E-3</v>
      </c>
      <c r="U2201" s="24" cm="1">
        <f t="array" aca="1" ref="U2201" ca="1">_FV(A2201,"Market cap",TRUE)</f>
        <v>712151199.16999996</v>
      </c>
      <c r="V2201" s="4">
        <v>712151168</v>
      </c>
      <c r="W2201" s="4">
        <v>712151168</v>
      </c>
      <c r="Y2201" t="s">
        <v>6064</v>
      </c>
      <c r="Z2201" s="5">
        <v>26.825099999999999</v>
      </c>
      <c r="AA2201" s="5">
        <v>11.830098</v>
      </c>
      <c r="AB2201" s="5">
        <v>6.2E-2</v>
      </c>
      <c r="AC2201" s="4">
        <v>85387</v>
      </c>
      <c r="AE2201" s="5">
        <v>16.73291906369818</v>
      </c>
      <c r="AF2201" s="5">
        <v>12.46280984102208</v>
      </c>
      <c r="AI2201" s="4">
        <v>85387</v>
      </c>
      <c r="AJ2201" s="5">
        <v>2296910.2999999998</v>
      </c>
      <c r="AL2201" s="5">
        <v>27.02</v>
      </c>
      <c r="AM2201" s="5">
        <v>21.88</v>
      </c>
      <c r="AN2201" t="s">
        <v>90</v>
      </c>
      <c r="AO2201" t="str" cm="1">
        <f t="array" aca="1" ref="AO2201" ca="1">_FV(A2201,"Currency")</f>
        <v>USD</v>
      </c>
      <c r="AP2201" t="str" cm="1">
        <f t="array" aca="1" ref="AP2201" ca="1">_FV(A2201,"Exchange")</f>
        <v>NYSE Arca</v>
      </c>
      <c r="AQ2201" s="6" t="str" cm="1">
        <f t="array" aca="1" ref="AQ2201" ca="1">_FV(A2201,"Exchange abbreviation",TRUE)</f>
        <v>ARCX</v>
      </c>
      <c r="AR2201" t="str" cm="1">
        <f t="array" aca="1" ref="AR2201" ca="1">_FV(A2201,"Instrument type",TRUE)</f>
        <v>ETF</v>
      </c>
    </row>
    <row r="2202" spans="1:44" ht="18.75" customHeight="1" x14ac:dyDescent="0.25">
      <c r="A2202" t="e" vm="2214">
        <v>#VALUE!</v>
      </c>
      <c r="B2202" t="s">
        <v>6065</v>
      </c>
      <c r="C2202" t="s">
        <v>6066</v>
      </c>
      <c r="D2202" s="31" cm="1">
        <f t="array" aca="1" ref="D2202" ca="1">_FV(A2202,"Last trade time",TRUE)</f>
        <v>45824.854216747655</v>
      </c>
      <c r="E2202" s="23" cm="1">
        <f t="array" aca="1" ref="E2202" ca="1">_FV(A2202,"Price")</f>
        <v>92.19</v>
      </c>
      <c r="F2202" s="27" cm="1">
        <f t="array" aca="1" ref="F2202" ca="1">_FV(A2202,"Change (%)",TRUE)</f>
        <v>1.2966E-2</v>
      </c>
      <c r="G2202" s="26" cm="1">
        <f t="array" aca="1" ref="G2202" ca="1">_FV(A2202,"Change")</f>
        <v>1.18</v>
      </c>
      <c r="H2202" s="23" cm="1">
        <f t="array" aca="1" ref="H2202" ca="1">_FV(A2202,"Open")</f>
        <v>91.58</v>
      </c>
      <c r="I2202" s="23" cm="1">
        <f t="array" aca="1" ref="I2202" ca="1">_FV(A2202,"Low")</f>
        <v>91.305000000000007</v>
      </c>
      <c r="J2202" s="23" cm="1">
        <f t="array" aca="1" ref="J2202" ca="1">_FV(A2202,"High")</f>
        <v>92.3</v>
      </c>
      <c r="K2202" s="23" cm="1">
        <f t="array" aca="1" ref="K2202" ca="1">_FV(A2202,"Previous close",TRUE)</f>
        <v>91.01</v>
      </c>
      <c r="L2202" s="26"/>
      <c r="M2202" s="23" cm="1">
        <f t="array" aca="1" ref="M2202" ca="1">_FV(A2202,"52 week low",TRUE)</f>
        <v>75.430000000000007</v>
      </c>
      <c r="N2202" s="23" cm="1">
        <f t="array" aca="1" ref="N2202" ca="1">_FV(A2202,"52 week high",TRUE)</f>
        <v>99.06</v>
      </c>
      <c r="O2202" s="8" cm="1">
        <f t="array" aca="1" ref="O2202" ca="1">_FV(A2202,"Volume")</f>
        <v>777185</v>
      </c>
      <c r="P2202" s="7" cm="1">
        <f t="array" aca="1" ref="P2202" ca="1">_FV(A2202,"Volume average",TRUE)</f>
        <v>851781</v>
      </c>
      <c r="Q2202" t="s">
        <v>50</v>
      </c>
      <c r="S2202" t="s">
        <v>376</v>
      </c>
      <c r="T2202" s="25" cm="1">
        <f t="array" aca="1" ref="T2202" ca="1">_FV(A2202,"Expense ratio",TRUE)</f>
        <v>4.6999999999999993E-3</v>
      </c>
      <c r="U2202" s="24" cm="1">
        <f t="array" aca="1" ref="U2202" ca="1">_FV(A2202,"Market cap",TRUE)</f>
        <v>12657483125.59</v>
      </c>
      <c r="V2202" s="4">
        <v>12657482752</v>
      </c>
      <c r="W2202" s="4">
        <v>12657482752</v>
      </c>
      <c r="Y2202" t="s">
        <v>6067</v>
      </c>
      <c r="Z2202" s="5">
        <v>91.18</v>
      </c>
      <c r="AA2202" s="5">
        <v>23.481272000000001</v>
      </c>
      <c r="AB2202" s="5">
        <v>1.4099999E-2</v>
      </c>
      <c r="AC2202" s="4">
        <v>971423</v>
      </c>
      <c r="AE2202" s="5">
        <v>-0.2061658353474716</v>
      </c>
      <c r="AF2202" s="5">
        <v>6.9113691417081347</v>
      </c>
      <c r="AI2202" s="4">
        <v>971423</v>
      </c>
      <c r="AJ2202" s="5">
        <v>88545206.450000003</v>
      </c>
      <c r="AL2202" s="5">
        <v>99.06</v>
      </c>
      <c r="AM2202" s="5">
        <v>75.430000000000007</v>
      </c>
      <c r="AN2202" t="s">
        <v>82</v>
      </c>
      <c r="AO2202" t="str" cm="1">
        <f t="array" aca="1" ref="AO2202" ca="1">_FV(A2202,"Currency")</f>
        <v>USD</v>
      </c>
      <c r="AP2202" t="str" cm="1">
        <f t="array" aca="1" ref="AP2202" ca="1">_FV(A2202,"Exchange")</f>
        <v>CBOE BZX Exchange</v>
      </c>
      <c r="AQ2202" s="6" t="str" cm="1">
        <f t="array" aca="1" ref="AQ2202" ca="1">_FV(A2202,"Exchange abbreviation",TRUE)</f>
        <v>BATS</v>
      </c>
      <c r="AR2202" t="str" cm="1">
        <f t="array" aca="1" ref="AR2202" ca="1">_FV(A2202,"Instrument type",TRUE)</f>
        <v>ETF</v>
      </c>
    </row>
    <row r="2203" spans="1:44" ht="18.75" customHeight="1" x14ac:dyDescent="0.25">
      <c r="A2203" t="e" vm="2215">
        <v>#VALUE!</v>
      </c>
      <c r="B2203" t="s">
        <v>6068</v>
      </c>
      <c r="C2203" t="s">
        <v>6069</v>
      </c>
      <c r="D2203" s="31" cm="1">
        <f t="array" aca="1" ref="D2203" ca="1">_FV(A2203,"Last trade time",TRUE)</f>
        <v>45824.843750046093</v>
      </c>
      <c r="E2203" s="23" cm="1">
        <f t="array" aca="1" ref="E2203" ca="1">_FV(A2203,"Price")</f>
        <v>62.98</v>
      </c>
      <c r="F2203" s="27" cm="1">
        <f t="array" aca="1" ref="F2203" ca="1">_FV(A2203,"Change (%)",TRUE)</f>
        <v>6.875E-3</v>
      </c>
      <c r="G2203" s="26" cm="1">
        <f t="array" aca="1" ref="G2203" ca="1">_FV(A2203,"Change")</f>
        <v>0.43</v>
      </c>
      <c r="H2203" s="23" cm="1">
        <f t="array" aca="1" ref="H2203" ca="1">_FV(A2203,"Open")</f>
        <v>62.89</v>
      </c>
      <c r="I2203" s="23" cm="1">
        <f t="array" aca="1" ref="I2203" ca="1">_FV(A2203,"Low")</f>
        <v>62.88</v>
      </c>
      <c r="J2203" s="23" cm="1">
        <f t="array" aca="1" ref="J2203" ca="1">_FV(A2203,"High")</f>
        <v>63.29</v>
      </c>
      <c r="K2203" s="23" cm="1">
        <f t="array" aca="1" ref="K2203" ca="1">_FV(A2203,"Previous close",TRUE)</f>
        <v>62.55</v>
      </c>
      <c r="L2203" s="26"/>
      <c r="M2203" s="23" cm="1">
        <f t="array" aca="1" ref="M2203" ca="1">_FV(A2203,"52 week low",TRUE)</f>
        <v>51.78</v>
      </c>
      <c r="N2203" s="23" cm="1">
        <f t="array" aca="1" ref="N2203" ca="1">_FV(A2203,"52 week high",TRUE)</f>
        <v>64.0959</v>
      </c>
      <c r="O2203" s="8" cm="1">
        <f t="array" aca="1" ref="O2203" ca="1">_FV(A2203,"Volume")</f>
        <v>141038</v>
      </c>
      <c r="P2203" s="7" cm="1">
        <f t="array" aca="1" ref="P2203" ca="1">_FV(A2203,"Volume average",TRUE)</f>
        <v>298715</v>
      </c>
      <c r="Q2203" t="s">
        <v>1096</v>
      </c>
      <c r="S2203" t="s">
        <v>3504</v>
      </c>
      <c r="T2203" s="25" cm="1">
        <f t="array" aca="1" ref="T2203" ca="1">_FV(A2203,"Expense ratio",TRUE)</f>
        <v>4.6999999999999993E-3</v>
      </c>
      <c r="U2203" s="24" cm="1">
        <f t="array" aca="1" ref="U2203" ca="1">_FV(A2203,"Market cap",TRUE)</f>
        <v>6661400190.3299999</v>
      </c>
      <c r="V2203" s="4">
        <v>6661400064</v>
      </c>
      <c r="W2203" s="4">
        <v>6661400064</v>
      </c>
      <c r="Y2203" t="s">
        <v>1231</v>
      </c>
      <c r="Z2203" s="5">
        <v>62.471800000000002</v>
      </c>
      <c r="AA2203" s="5">
        <v>23.795051999999998</v>
      </c>
      <c r="AB2203" s="5">
        <v>6.1000003000000001E-3</v>
      </c>
      <c r="AC2203" s="4">
        <v>337077</v>
      </c>
      <c r="AE2203" s="5">
        <v>4.5325800646241809</v>
      </c>
      <c r="AF2203" s="5">
        <v>7.0369137988067321</v>
      </c>
      <c r="AI2203" s="4">
        <v>337077</v>
      </c>
      <c r="AJ2203" s="5">
        <v>21097649.43</v>
      </c>
      <c r="AL2203" s="5">
        <v>64.096000000000004</v>
      </c>
      <c r="AM2203" s="5">
        <v>51.78</v>
      </c>
      <c r="AN2203" t="s">
        <v>82</v>
      </c>
      <c r="AO2203" t="str" cm="1">
        <f t="array" aca="1" ref="AO2203" ca="1">_FV(A2203,"Currency")</f>
        <v>USD</v>
      </c>
      <c r="AP2203" t="str" cm="1">
        <f t="array" aca="1" ref="AP2203" ca="1">_FV(A2203,"Exchange")</f>
        <v>Nasdaq Stock Market</v>
      </c>
      <c r="AQ2203" s="6" t="str" cm="1">
        <f t="array" aca="1" ref="AQ2203" ca="1">_FV(A2203,"Exchange abbreviation",TRUE)</f>
        <v>XNAS</v>
      </c>
      <c r="AR2203" t="str" cm="1">
        <f t="array" aca="1" ref="AR2203" ca="1">_FV(A2203,"Instrument type",TRUE)</f>
        <v>ETF</v>
      </c>
    </row>
    <row r="2204" spans="1:44" ht="18.75" customHeight="1" x14ac:dyDescent="0.25">
      <c r="A2204" t="e" vm="2216">
        <v>#VALUE!</v>
      </c>
      <c r="B2204" t="s">
        <v>6070</v>
      </c>
      <c r="C2204" t="s">
        <v>6071</v>
      </c>
      <c r="D2204" s="31" cm="1">
        <f t="array" aca="1" ref="D2204" ca="1">_FV(A2204,"Last trade time",TRUE)</f>
        <v>45824.84027780078</v>
      </c>
      <c r="E2204" s="23" cm="1">
        <f t="array" aca="1" ref="E2204" ca="1">_FV(A2204,"Price")</f>
        <v>50.864400000000003</v>
      </c>
      <c r="F2204" s="27" cm="1">
        <f t="array" aca="1" ref="F2204" ca="1">_FV(A2204,"Change (%)",TRUE)</f>
        <v>7.2240000000000004E-3</v>
      </c>
      <c r="G2204" s="26" cm="1">
        <f t="array" aca="1" ref="G2204" ca="1">_FV(A2204,"Change")</f>
        <v>0.36480000000000001</v>
      </c>
      <c r="H2204" s="23" cm="1">
        <f t="array" aca="1" ref="H2204" ca="1">_FV(A2204,"Open")</f>
        <v>50.864400000000003</v>
      </c>
      <c r="I2204" s="23" cm="1">
        <f t="array" aca="1" ref="I2204" ca="1">_FV(A2204,"Low")</f>
        <v>50.864400000000003</v>
      </c>
      <c r="J2204" s="23" cm="1">
        <f t="array" aca="1" ref="J2204" ca="1">_FV(A2204,"High")</f>
        <v>50.864400000000003</v>
      </c>
      <c r="K2204" s="23" cm="1">
        <f t="array" aca="1" ref="K2204" ca="1">_FV(A2204,"Previous close",TRUE)</f>
        <v>50.499600000000001</v>
      </c>
      <c r="L2204" s="26"/>
      <c r="M2204" s="23" cm="1">
        <f t="array" aca="1" ref="M2204" ca="1">_FV(A2204,"52 week low",TRUE)</f>
        <v>42.03</v>
      </c>
      <c r="N2204" s="23" cm="1">
        <f t="array" aca="1" ref="N2204" ca="1">_FV(A2204,"52 week high",TRUE)</f>
        <v>51.147300000000001</v>
      </c>
      <c r="O2204" s="8" cm="1">
        <f t="array" aca="1" ref="O2204" ca="1">_FV(A2204,"Volume")</f>
        <v>12</v>
      </c>
      <c r="P2204" s="7" cm="1">
        <f t="array" aca="1" ref="P2204" ca="1">_FV(A2204,"Volume average",TRUE)</f>
        <v>537</v>
      </c>
      <c r="Q2204" t="s">
        <v>1096</v>
      </c>
      <c r="S2204" t="s">
        <v>3504</v>
      </c>
      <c r="T2204" s="25" cm="1">
        <f t="array" aca="1" ref="T2204" ca="1">_FV(A2204,"Expense ratio",TRUE)</f>
        <v>4.6999999999999993E-3</v>
      </c>
      <c r="U2204" s="24" cm="1">
        <f t="array" aca="1" ref="U2204" ca="1">_FV(A2204,"Market cap",TRUE)</f>
        <v>7459780</v>
      </c>
      <c r="V2204" s="4">
        <v>7459780</v>
      </c>
      <c r="W2204" s="4">
        <v>7459780</v>
      </c>
      <c r="Y2204" t="s">
        <v>6072</v>
      </c>
      <c r="Z2204" s="5">
        <v>50.408000000000001</v>
      </c>
      <c r="AA2204" s="5">
        <v>20.293468000000001</v>
      </c>
      <c r="AB2204" s="20"/>
      <c r="AC2204" s="4">
        <v>447</v>
      </c>
      <c r="AE2204" s="5">
        <v>10.403821645349881</v>
      </c>
      <c r="AF2204" s="20"/>
      <c r="AI2204" s="4">
        <v>447</v>
      </c>
      <c r="AJ2204" s="5">
        <v>22602.063300000002</v>
      </c>
      <c r="AL2204" s="5">
        <v>50.79</v>
      </c>
      <c r="AM2204" s="5">
        <v>42.03</v>
      </c>
      <c r="AN2204" t="s">
        <v>47</v>
      </c>
      <c r="AO2204" t="str" cm="1">
        <f t="array" aca="1" ref="AO2204" ca="1">_FV(A2204,"Currency")</f>
        <v>USD</v>
      </c>
      <c r="AP2204" t="str" cm="1">
        <f t="array" aca="1" ref="AP2204" ca="1">_FV(A2204,"Exchange")</f>
        <v>NYSE Arca</v>
      </c>
      <c r="AQ2204" s="6" t="str" cm="1">
        <f t="array" aca="1" ref="AQ2204" ca="1">_FV(A2204,"Exchange abbreviation",TRUE)</f>
        <v>ARCX</v>
      </c>
      <c r="AR2204" t="str" cm="1">
        <f t="array" aca="1" ref="AR2204" ca="1">_FV(A2204,"Instrument type",TRUE)</f>
        <v>ETF</v>
      </c>
    </row>
    <row r="2205" spans="1:44" ht="18.75" customHeight="1" x14ac:dyDescent="0.25">
      <c r="A2205" t="e" vm="2217">
        <v>#VALUE!</v>
      </c>
      <c r="B2205" t="s">
        <v>6073</v>
      </c>
      <c r="C2205" t="s">
        <v>6074</v>
      </c>
      <c r="D2205" s="31" cm="1">
        <f t="array" aca="1" ref="D2205" ca="1">_FV(A2205,"Last trade time",TRUE)</f>
        <v>45824.840295150003</v>
      </c>
      <c r="E2205" s="23" cm="1">
        <f t="array" aca="1" ref="E2205" ca="1">_FV(A2205,"Price")</f>
        <v>17.37</v>
      </c>
      <c r="F2205" s="27" cm="1">
        <f t="array" aca="1" ref="F2205" ca="1">_FV(A2205,"Change (%)",TRUE)</f>
        <v>-2.2980000000000001E-3</v>
      </c>
      <c r="G2205" s="26" cm="1">
        <f t="array" aca="1" ref="G2205" ca="1">_FV(A2205,"Change")</f>
        <v>-0.04</v>
      </c>
      <c r="H2205" s="23" cm="1">
        <f t="array" aca="1" ref="H2205" ca="1">_FV(A2205,"Open")</f>
        <v>17.53</v>
      </c>
      <c r="I2205" s="23" cm="1">
        <f t="array" aca="1" ref="I2205" ca="1">_FV(A2205,"Low")</f>
        <v>17.37</v>
      </c>
      <c r="J2205" s="23" cm="1">
        <f t="array" aca="1" ref="J2205" ca="1">_FV(A2205,"High")</f>
        <v>17.53</v>
      </c>
      <c r="K2205" s="23" cm="1">
        <f t="array" aca="1" ref="K2205" ca="1">_FV(A2205,"Previous close",TRUE)</f>
        <v>17.41</v>
      </c>
      <c r="L2205" s="26"/>
      <c r="M2205" s="23" cm="1">
        <f t="array" aca="1" ref="M2205" ca="1">_FV(A2205,"52 week low",TRUE)</f>
        <v>16.71</v>
      </c>
      <c r="N2205" s="23" cm="1">
        <f t="array" aca="1" ref="N2205" ca="1">_FV(A2205,"52 week high",TRUE)</f>
        <v>19.979900000000001</v>
      </c>
      <c r="O2205" s="8" cm="1">
        <f t="array" aca="1" ref="O2205" ca="1">_FV(A2205,"Volume")</f>
        <v>178203</v>
      </c>
      <c r="P2205" s="7" cm="1">
        <f t="array" aca="1" ref="P2205" ca="1">_FV(A2205,"Volume average",TRUE)</f>
        <v>10563</v>
      </c>
      <c r="Q2205" t="s">
        <v>1140</v>
      </c>
      <c r="S2205" t="s">
        <v>2006</v>
      </c>
      <c r="T2205" s="25" cm="1">
        <f t="array" aca="1" ref="T2205" ca="1">_FV(A2205,"Expense ratio",TRUE)</f>
        <v>4.6999999999999993E-3</v>
      </c>
      <c r="U2205" s="24" cm="1">
        <f t="array" aca="1" ref="U2205" ca="1">_FV(A2205,"Market cap",TRUE)</f>
        <v>86417384.439999998</v>
      </c>
      <c r="V2205" s="4">
        <v>86417384</v>
      </c>
      <c r="W2205" s="4">
        <v>86417384</v>
      </c>
      <c r="Y2205" t="s">
        <v>6075</v>
      </c>
      <c r="Z2205" s="5">
        <v>17.510000000000002</v>
      </c>
      <c r="AA2205" s="20"/>
      <c r="AB2205" s="5">
        <v>6.3799999999999996E-2</v>
      </c>
      <c r="AC2205" s="4">
        <v>9793</v>
      </c>
      <c r="AE2205" s="5">
        <v>-3.0543160258872941</v>
      </c>
      <c r="AF2205" s="5">
        <v>-0.42174963656290698</v>
      </c>
      <c r="AI2205" s="4">
        <v>9793</v>
      </c>
      <c r="AJ2205" s="5">
        <v>171230.60500000001</v>
      </c>
      <c r="AL2205" s="5">
        <v>19.98</v>
      </c>
      <c r="AM2205" s="5">
        <v>16.71</v>
      </c>
      <c r="AN2205" t="s">
        <v>47</v>
      </c>
      <c r="AO2205" t="str" cm="1">
        <f t="array" aca="1" ref="AO2205" ca="1">_FV(A2205,"Currency")</f>
        <v>USD</v>
      </c>
      <c r="AP2205" t="str" cm="1">
        <f t="array" aca="1" ref="AP2205" ca="1">_FV(A2205,"Exchange")</f>
        <v>CBOE BZX Exchange</v>
      </c>
      <c r="AQ2205" s="6" t="str" cm="1">
        <f t="array" aca="1" ref="AQ2205" ca="1">_FV(A2205,"Exchange abbreviation",TRUE)</f>
        <v>BATS</v>
      </c>
      <c r="AR2205" t="str" cm="1">
        <f t="array" aca="1" ref="AR2205" ca="1">_FV(A2205,"Instrument type",TRUE)</f>
        <v>ETF</v>
      </c>
    </row>
    <row r="2206" spans="1:44" ht="18.75" customHeight="1" x14ac:dyDescent="0.25">
      <c r="A2206" t="e" vm="2218">
        <v>#VALUE!</v>
      </c>
      <c r="B2206" t="s">
        <v>6076</v>
      </c>
      <c r="C2206" t="s">
        <v>6077</v>
      </c>
      <c r="D2206" s="31" cm="1">
        <f t="array" aca="1" ref="D2206" ca="1">_FV(A2206,"Last trade time",TRUE)</f>
        <v>45824.843750207816</v>
      </c>
      <c r="E2206" s="23" cm="1">
        <f t="array" aca="1" ref="E2206" ca="1">_FV(A2206,"Price")</f>
        <v>19.979700000000001</v>
      </c>
      <c r="F2206" s="27" cm="1">
        <f t="array" aca="1" ref="F2206" ca="1">_FV(A2206,"Change (%)",TRUE)</f>
        <v>9.5860000000000008E-3</v>
      </c>
      <c r="G2206" s="26" cm="1">
        <f t="array" aca="1" ref="G2206" ca="1">_FV(A2206,"Change")</f>
        <v>0.18970000000000001</v>
      </c>
      <c r="H2206" s="23" cm="1">
        <f t="array" aca="1" ref="H2206" ca="1">_FV(A2206,"Open")</f>
        <v>19.920000000000002</v>
      </c>
      <c r="I2206" s="23" cm="1">
        <f t="array" aca="1" ref="I2206" ca="1">_FV(A2206,"Low")</f>
        <v>19.86</v>
      </c>
      <c r="J2206" s="23" cm="1">
        <f t="array" aca="1" ref="J2206" ca="1">_FV(A2206,"High")</f>
        <v>20.059999999999999</v>
      </c>
      <c r="K2206" s="23" cm="1">
        <f t="array" aca="1" ref="K2206" ca="1">_FV(A2206,"Previous close",TRUE)</f>
        <v>19.79</v>
      </c>
      <c r="L2206" s="26"/>
      <c r="M2206" s="23" cm="1">
        <f t="array" aca="1" ref="M2206" ca="1">_FV(A2206,"52 week low",TRUE)</f>
        <v>16.55</v>
      </c>
      <c r="N2206" s="23" cm="1">
        <f t="array" aca="1" ref="N2206" ca="1">_FV(A2206,"52 week high",TRUE)</f>
        <v>24.219899999999999</v>
      </c>
      <c r="O2206" s="8" cm="1">
        <f t="array" aca="1" ref="O2206" ca="1">_FV(A2206,"Volume")</f>
        <v>172859</v>
      </c>
      <c r="P2206" s="7" cm="1">
        <f t="array" aca="1" ref="P2206" ca="1">_FV(A2206,"Volume average",TRUE)</f>
        <v>213100</v>
      </c>
      <c r="Q2206" t="s">
        <v>383</v>
      </c>
      <c r="R2206" t="s">
        <v>155</v>
      </c>
      <c r="S2206" t="s">
        <v>6078</v>
      </c>
      <c r="T2206" s="25" cm="1">
        <f t="array" aca="1" ref="T2206" ca="1">_FV(A2206,"Expense ratio",TRUE)</f>
        <v>4.6999999999999993E-3</v>
      </c>
      <c r="U2206" s="24" cm="1">
        <f t="array" aca="1" ref="U2206" ca="1">_FV(A2206,"Market cap",TRUE)</f>
        <v>1374348567.54</v>
      </c>
      <c r="V2206" s="4">
        <v>1374348544</v>
      </c>
      <c r="W2206" s="4">
        <v>1374348544</v>
      </c>
      <c r="X2206" t="s">
        <v>6079</v>
      </c>
      <c r="Y2206" t="s">
        <v>6080</v>
      </c>
      <c r="Z2206" s="5">
        <v>19.842600000000001</v>
      </c>
      <c r="AA2206" s="19">
        <v>10.250581</v>
      </c>
      <c r="AB2206" s="5">
        <v>1.78E-2</v>
      </c>
      <c r="AC2206" s="4">
        <v>410822</v>
      </c>
      <c r="AE2206" s="5">
        <v>-7.0899012606796763</v>
      </c>
      <c r="AF2206" s="5">
        <v>-1.098317566448082</v>
      </c>
      <c r="AI2206" s="4">
        <v>410822</v>
      </c>
      <c r="AJ2206" s="5">
        <v>8146600.2599999988</v>
      </c>
      <c r="AL2206" s="5">
        <v>24.22</v>
      </c>
      <c r="AM2206" s="5">
        <v>16.55</v>
      </c>
      <c r="AN2206" t="s">
        <v>90</v>
      </c>
      <c r="AO2206" t="str" cm="1">
        <f t="array" aca="1" ref="AO2206" ca="1">_FV(A2206,"Currency")</f>
        <v>USD</v>
      </c>
      <c r="AP2206" t="str" cm="1">
        <f t="array" aca="1" ref="AP2206" ca="1">_FV(A2206,"Exchange")</f>
        <v>Nasdaq Stock Market</v>
      </c>
      <c r="AQ2206" s="6" t="str" cm="1">
        <f t="array" aca="1" ref="AQ2206" ca="1">_FV(A2206,"Exchange abbreviation",TRUE)</f>
        <v>XNAS</v>
      </c>
      <c r="AR2206" t="str" cm="1">
        <f t="array" aca="1" ref="AR2206" ca="1">_FV(A2206,"Instrument type",TRUE)</f>
        <v>ETF</v>
      </c>
    </row>
    <row r="2207" spans="1:44" ht="18.75" customHeight="1" x14ac:dyDescent="0.25">
      <c r="A2207" t="e" vm="2219">
        <v>#VALUE!</v>
      </c>
      <c r="B2207" t="s">
        <v>6081</v>
      </c>
      <c r="C2207" t="s">
        <v>6082</v>
      </c>
      <c r="D2207" s="31" cm="1">
        <f t="array" aca="1" ref="D2207" ca="1">_FV(A2207,"Last trade time",TRUE)</f>
        <v>45824.84027780078</v>
      </c>
      <c r="E2207" s="23" cm="1">
        <f t="array" aca="1" ref="E2207" ca="1">_FV(A2207,"Price")</f>
        <v>31.25</v>
      </c>
      <c r="F2207" s="27" cm="1">
        <f t="array" aca="1" ref="F2207" ca="1">_FV(A2207,"Change (%)",TRUE)</f>
        <v>7.7390000000000002E-3</v>
      </c>
      <c r="G2207" s="26" cm="1">
        <f t="array" aca="1" ref="G2207" ca="1">_FV(A2207,"Change")</f>
        <v>0.24</v>
      </c>
      <c r="H2207" s="23" cm="1">
        <f t="array" aca="1" ref="H2207" ca="1">_FV(A2207,"Open")</f>
        <v>31.21</v>
      </c>
      <c r="I2207" s="23" cm="1">
        <f t="array" aca="1" ref="I2207" ca="1">_FV(A2207,"Low")</f>
        <v>31.21</v>
      </c>
      <c r="J2207" s="23" cm="1">
        <f t="array" aca="1" ref="J2207" ca="1">_FV(A2207,"High")</f>
        <v>31.43</v>
      </c>
      <c r="K2207" s="23" cm="1">
        <f t="array" aca="1" ref="K2207" ca="1">_FV(A2207,"Previous close",TRUE)</f>
        <v>31.01</v>
      </c>
      <c r="L2207" s="26"/>
      <c r="M2207" s="23" cm="1">
        <f t="array" aca="1" ref="M2207" ca="1">_FV(A2207,"52 week low",TRUE)</f>
        <v>24.67</v>
      </c>
      <c r="N2207" s="23" cm="1">
        <f t="array" aca="1" ref="N2207" ca="1">_FV(A2207,"52 week high",TRUE)</f>
        <v>31.515000000000001</v>
      </c>
      <c r="O2207" s="8" cm="1">
        <f t="array" aca="1" ref="O2207" ca="1">_FV(A2207,"Volume")</f>
        <v>592984</v>
      </c>
      <c r="P2207" s="7" cm="1">
        <f t="array" aca="1" ref="P2207" ca="1">_FV(A2207,"Volume average",TRUE)</f>
        <v>778818</v>
      </c>
      <c r="Q2207" t="s">
        <v>2447</v>
      </c>
      <c r="S2207" t="s">
        <v>4261</v>
      </c>
      <c r="T2207" s="25" cm="1">
        <f t="array" aca="1" ref="T2207" ca="1">_FV(A2207,"Expense ratio",TRUE)</f>
        <v>4.6999999999999993E-3</v>
      </c>
      <c r="U2207" s="24" cm="1">
        <f t="array" aca="1" ref="U2207" ca="1">_FV(A2207,"Market cap",TRUE)</f>
        <v>5815053749.7700005</v>
      </c>
      <c r="V2207" s="4">
        <v>5815053824</v>
      </c>
      <c r="W2207" s="4">
        <v>5815053824</v>
      </c>
      <c r="X2207" t="s">
        <v>6083</v>
      </c>
      <c r="Y2207" t="s">
        <v>5257</v>
      </c>
      <c r="Z2207" s="5">
        <v>31.13</v>
      </c>
      <c r="AA2207" s="19">
        <v>23.490604000000001</v>
      </c>
      <c r="AB2207" s="5">
        <v>1.06E-2</v>
      </c>
      <c r="AC2207" s="4">
        <v>1092601</v>
      </c>
      <c r="AE2207" s="5">
        <v>6.6712309048167162</v>
      </c>
      <c r="AF2207" s="5">
        <v>5.9488469662548171</v>
      </c>
      <c r="AI2207" s="4">
        <v>1092601</v>
      </c>
      <c r="AJ2207" s="5">
        <v>34023595.140000001</v>
      </c>
      <c r="AL2207" s="5">
        <v>31.3</v>
      </c>
      <c r="AM2207" s="5">
        <v>24.67</v>
      </c>
      <c r="AN2207" t="s">
        <v>82</v>
      </c>
      <c r="AO2207" t="str" cm="1">
        <f t="array" aca="1" ref="AO2207" ca="1">_FV(A2207,"Currency")</f>
        <v>USD</v>
      </c>
      <c r="AP2207" t="str" cm="1">
        <f t="array" aca="1" ref="AP2207" ca="1">_FV(A2207,"Exchange")</f>
        <v>NYSE Arca</v>
      </c>
      <c r="AQ2207" s="6" t="str" cm="1">
        <f t="array" aca="1" ref="AQ2207" ca="1">_FV(A2207,"Exchange abbreviation",TRUE)</f>
        <v>ARCX</v>
      </c>
      <c r="AR2207" t="str" cm="1">
        <f t="array" aca="1" ref="AR2207" ca="1">_FV(A2207,"Instrument type",TRUE)</f>
        <v>ETF</v>
      </c>
    </row>
    <row r="2208" spans="1:44" ht="18.75" customHeight="1" x14ac:dyDescent="0.25">
      <c r="A2208" t="e" vm="2220">
        <v>#VALUE!</v>
      </c>
      <c r="B2208" t="s">
        <v>6084</v>
      </c>
      <c r="C2208" t="s">
        <v>6085</v>
      </c>
      <c r="D2208" s="31" cm="1">
        <f t="array" aca="1" ref="D2208" ca="1">_FV(A2208,"Last trade time",TRUE)</f>
        <v>45824.913366712499</v>
      </c>
      <c r="E2208" s="23" cm="1">
        <f t="array" aca="1" ref="E2208" ca="1">_FV(A2208,"Price")</f>
        <v>38.950000000000003</v>
      </c>
      <c r="F2208" s="27" cm="1">
        <f t="array" aca="1" ref="F2208" ca="1">_FV(A2208,"Change (%)",TRUE)</f>
        <v>2.7703999999999999E-2</v>
      </c>
      <c r="G2208" s="26" cm="1">
        <f t="array" aca="1" ref="G2208" ca="1">_FV(A2208,"Change")</f>
        <v>1.05</v>
      </c>
      <c r="H2208" s="23" cm="1">
        <f t="array" aca="1" ref="H2208" ca="1">_FV(A2208,"Open")</f>
        <v>38.43</v>
      </c>
      <c r="I2208" s="23" cm="1">
        <f t="array" aca="1" ref="I2208" ca="1">_FV(A2208,"Low")</f>
        <v>38.409999999999997</v>
      </c>
      <c r="J2208" s="23" cm="1">
        <f t="array" aca="1" ref="J2208" ca="1">_FV(A2208,"High")</f>
        <v>39.07</v>
      </c>
      <c r="K2208" s="23" cm="1">
        <f t="array" aca="1" ref="K2208" ca="1">_FV(A2208,"Previous close",TRUE)</f>
        <v>37.9</v>
      </c>
      <c r="L2208" s="26"/>
      <c r="M2208" s="23" cm="1">
        <f t="array" aca="1" ref="M2208" ca="1">_FV(A2208,"52 week low",TRUE)</f>
        <v>26.312799999999999</v>
      </c>
      <c r="N2208" s="23" cm="1">
        <f t="array" aca="1" ref="N2208" ca="1">_FV(A2208,"52 week high",TRUE)</f>
        <v>41.455199999999998</v>
      </c>
      <c r="O2208" s="8" cm="1">
        <f t="array" aca="1" ref="O2208" ca="1">_FV(A2208,"Volume")</f>
        <v>332144</v>
      </c>
      <c r="P2208" s="7" cm="1">
        <f t="array" aca="1" ref="P2208" ca="1">_FV(A2208,"Volume average",TRUE)</f>
        <v>236136</v>
      </c>
      <c r="Q2208" t="s">
        <v>490</v>
      </c>
      <c r="T2208" s="25" cm="1">
        <f t="array" aca="1" ref="T2208" ca="1">_FV(A2208,"Expense ratio",TRUE)</f>
        <v>4.6999999999999993E-3</v>
      </c>
      <c r="U2208" s="24" cm="1">
        <f t="array" aca="1" ref="U2208" ca="1">_FV(A2208,"Market cap",TRUE)</f>
        <v>936446849.48000002</v>
      </c>
      <c r="V2208" s="16"/>
      <c r="W2208" s="16"/>
      <c r="X2208" t="s">
        <v>6086</v>
      </c>
      <c r="Z2208" s="18"/>
      <c r="AC2208" s="21">
        <v>233103</v>
      </c>
      <c r="AE2208" s="18"/>
      <c r="AI2208" s="21"/>
      <c r="AJ2208" s="18"/>
      <c r="AL2208" s="18"/>
      <c r="AM2208" s="18"/>
      <c r="AN2208" t="s">
        <v>73</v>
      </c>
      <c r="AO2208" t="str" cm="1">
        <f t="array" aca="1" ref="AO2208" ca="1">_FV(A2208,"Currency")</f>
        <v>USD</v>
      </c>
      <c r="AP2208" t="str" cm="1">
        <f t="array" aca="1" ref="AP2208" ca="1">_FV(A2208,"Exchange")</f>
        <v>NYSE Arca</v>
      </c>
      <c r="AQ2208" s="6" t="str" cm="1">
        <f t="array" aca="1" ref="AQ2208" ca="1">_FV(A2208,"Exchange abbreviation",TRUE)</f>
        <v>ARCX</v>
      </c>
      <c r="AR2208" t="str" cm="1">
        <f t="array" aca="1" ref="AR2208" ca="1">_FV(A2208,"Instrument type",TRUE)</f>
        <v>ETF</v>
      </c>
    </row>
    <row r="2209" spans="1:44" ht="18.75" customHeight="1" x14ac:dyDescent="0.25">
      <c r="A2209" t="e" vm="2221">
        <v>#VALUE!</v>
      </c>
      <c r="B2209" t="s">
        <v>6087</v>
      </c>
      <c r="C2209" t="s">
        <v>6088</v>
      </c>
      <c r="D2209" s="31" cm="1">
        <f t="array" aca="1" ref="D2209" ca="1">_FV(A2209,"Last trade time",TRUE)</f>
        <v>45824.840277812502</v>
      </c>
      <c r="E2209" s="23" cm="1">
        <f t="array" aca="1" ref="E2209" ca="1">_FV(A2209,"Price")</f>
        <v>23.38</v>
      </c>
      <c r="F2209" s="27" cm="1">
        <f t="array" aca="1" ref="F2209" ca="1">_FV(A2209,"Change (%)",TRUE)</f>
        <v>1.256E-2</v>
      </c>
      <c r="G2209" s="26" cm="1">
        <f t="array" aca="1" ref="G2209" ca="1">_FV(A2209,"Change")</f>
        <v>0.28999999999999998</v>
      </c>
      <c r="H2209" s="23" cm="1">
        <f t="array" aca="1" ref="H2209" ca="1">_FV(A2209,"Open")</f>
        <v>23.33</v>
      </c>
      <c r="I2209" s="23" cm="1">
        <f t="array" aca="1" ref="I2209" ca="1">_FV(A2209,"Low")</f>
        <v>23.33</v>
      </c>
      <c r="J2209" s="23" cm="1">
        <f t="array" aca="1" ref="J2209" ca="1">_FV(A2209,"High")</f>
        <v>23.485299999999999</v>
      </c>
      <c r="K2209" s="23" cm="1">
        <f t="array" aca="1" ref="K2209" ca="1">_FV(A2209,"Previous close",TRUE)</f>
        <v>23.09</v>
      </c>
      <c r="L2209" s="26"/>
      <c r="M2209" s="23" cm="1">
        <f t="array" aca="1" ref="M2209" ca="1">_FV(A2209,"52 week low",TRUE)</f>
        <v>18.440000000000001</v>
      </c>
      <c r="N2209" s="23" cm="1">
        <f t="array" aca="1" ref="N2209" ca="1">_FV(A2209,"52 week high",TRUE)</f>
        <v>23.485299999999999</v>
      </c>
      <c r="O2209" s="8" cm="1">
        <f t="array" aca="1" ref="O2209" ca="1">_FV(A2209,"Volume")</f>
        <v>65637</v>
      </c>
      <c r="P2209" s="7" cm="1">
        <f t="array" aca="1" ref="P2209" ca="1">_FV(A2209,"Volume average",TRUE)</f>
        <v>297084</v>
      </c>
      <c r="Q2209" t="s">
        <v>844</v>
      </c>
      <c r="S2209" t="s">
        <v>277</v>
      </c>
      <c r="T2209" s="25" cm="1">
        <f t="array" aca="1" ref="T2209" ca="1">_FV(A2209,"Expense ratio",TRUE)</f>
        <v>4.6999999999999993E-3</v>
      </c>
      <c r="U2209" s="24" cm="1">
        <f t="array" aca="1" ref="U2209" ca="1">_FV(A2209,"Market cap",TRUE)</f>
        <v>1420701409.9000001</v>
      </c>
      <c r="V2209" s="4">
        <v>1420715392</v>
      </c>
      <c r="W2209" s="4">
        <v>1420715392</v>
      </c>
      <c r="Y2209" t="s">
        <v>6048</v>
      </c>
      <c r="Z2209" s="5">
        <v>22.75</v>
      </c>
      <c r="AA2209" s="19">
        <v>9.9801179999999992</v>
      </c>
      <c r="AB2209" s="5">
        <v>4.3299999999999998E-2</v>
      </c>
      <c r="AC2209" s="4">
        <v>352636</v>
      </c>
      <c r="AE2209" s="5">
        <v>13.686257251389939</v>
      </c>
      <c r="AF2209" s="5">
        <v>17.008165404383568</v>
      </c>
      <c r="AI2209" s="4">
        <v>352636</v>
      </c>
      <c r="AJ2209" s="5">
        <v>8054206.2400000002</v>
      </c>
      <c r="AL2209" s="5">
        <v>23.27</v>
      </c>
      <c r="AM2209" s="5">
        <v>18.440000000000001</v>
      </c>
      <c r="AN2209" t="s">
        <v>90</v>
      </c>
      <c r="AO2209" t="str" cm="1">
        <f t="array" aca="1" ref="AO2209" ca="1">_FV(A2209,"Currency")</f>
        <v>USD</v>
      </c>
      <c r="AP2209" t="str" cm="1">
        <f t="array" aca="1" ref="AP2209" ca="1">_FV(A2209,"Exchange")</f>
        <v>NYSE Arca</v>
      </c>
      <c r="AQ2209" s="6" t="str" cm="1">
        <f t="array" aca="1" ref="AQ2209" ca="1">_FV(A2209,"Exchange abbreviation",TRUE)</f>
        <v>ARCX</v>
      </c>
      <c r="AR2209" t="str" cm="1">
        <f t="array" aca="1" ref="AR2209" ca="1">_FV(A2209,"Instrument type",TRUE)</f>
        <v>ETF</v>
      </c>
    </row>
    <row r="2210" spans="1:44" ht="18.75" customHeight="1" x14ac:dyDescent="0.25">
      <c r="A2210" t="e" vm="2222">
        <v>#VALUE!</v>
      </c>
      <c r="B2210" t="s">
        <v>6089</v>
      </c>
      <c r="C2210" t="s">
        <v>6090</v>
      </c>
      <c r="D2210" s="31" cm="1">
        <f t="array" aca="1" ref="D2210" ca="1">_FV(A2210,"Last trade time",TRUE)</f>
        <v>45824.840631064064</v>
      </c>
      <c r="E2210" s="23" cm="1">
        <f t="array" aca="1" ref="E2210" ca="1">_FV(A2210,"Price")</f>
        <v>20.95</v>
      </c>
      <c r="F2210" s="27" cm="1">
        <f t="array" aca="1" ref="F2210" ca="1">_FV(A2210,"Change (%)",TRUE)</f>
        <v>-2.7129999999999997E-3</v>
      </c>
      <c r="G2210" s="26" cm="1">
        <f t="array" aca="1" ref="G2210" ca="1">_FV(A2210,"Change")</f>
        <v>-5.7000000000000002E-2</v>
      </c>
      <c r="H2210" s="23" cm="1">
        <f t="array" aca="1" ref="H2210" ca="1">_FV(A2210,"Open")</f>
        <v>21.12</v>
      </c>
      <c r="I2210" s="23" cm="1">
        <f t="array" aca="1" ref="I2210" ca="1">_FV(A2210,"Low")</f>
        <v>20.87</v>
      </c>
      <c r="J2210" s="23" cm="1">
        <f t="array" aca="1" ref="J2210" ca="1">_FV(A2210,"High")</f>
        <v>21.12</v>
      </c>
      <c r="K2210" s="23" cm="1">
        <f t="array" aca="1" ref="K2210" ca="1">_FV(A2210,"Previous close",TRUE)</f>
        <v>21.007000000000001</v>
      </c>
      <c r="L2210" s="26"/>
      <c r="M2210" s="23" cm="1">
        <f t="array" aca="1" ref="M2210" ca="1">_FV(A2210,"52 week low",TRUE)</f>
        <v>17.260000000000002</v>
      </c>
      <c r="N2210" s="23" cm="1">
        <f t="array" aca="1" ref="N2210" ca="1">_FV(A2210,"52 week high",TRUE)</f>
        <v>25.8</v>
      </c>
      <c r="O2210" s="8" cm="1">
        <f t="array" aca="1" ref="O2210" ca="1">_FV(A2210,"Volume")</f>
        <v>24214</v>
      </c>
      <c r="P2210" s="7" cm="1">
        <f t="array" aca="1" ref="P2210" ca="1">_FV(A2210,"Volume average",TRUE)</f>
        <v>25196</v>
      </c>
      <c r="Q2210" t="s">
        <v>351</v>
      </c>
      <c r="S2210" t="s">
        <v>2067</v>
      </c>
      <c r="T2210" s="25" cm="1">
        <f t="array" aca="1" ref="T2210" ca="1">_FV(A2210,"Expense ratio",TRUE)</f>
        <v>4.6999999999999993E-3</v>
      </c>
      <c r="U2210" s="24" cm="1">
        <f t="array" aca="1" ref="U2210" ca="1">_FV(A2210,"Market cap",TRUE)</f>
        <v>107210386.92</v>
      </c>
      <c r="V2210" s="4">
        <v>107210384</v>
      </c>
      <c r="W2210" s="4">
        <v>107210384</v>
      </c>
      <c r="Y2210" t="s">
        <v>6035</v>
      </c>
      <c r="Z2210" s="5">
        <v>21.171029999999998</v>
      </c>
      <c r="AA2210" s="5">
        <v>16.99747</v>
      </c>
      <c r="AB2210" s="5">
        <v>1.0999999999999999E-2</v>
      </c>
      <c r="AC2210" s="4">
        <v>33419</v>
      </c>
      <c r="AE2210" s="5">
        <v>-6.2697716670738091</v>
      </c>
      <c r="AF2210" s="5">
        <v>-11.565980646195801</v>
      </c>
      <c r="AI2210" s="4">
        <v>33419</v>
      </c>
      <c r="AJ2210" s="5">
        <v>705140.9</v>
      </c>
      <c r="AL2210" s="5">
        <v>25.8</v>
      </c>
      <c r="AM2210" s="5">
        <v>17.260000000000002</v>
      </c>
      <c r="AN2210" t="s">
        <v>47</v>
      </c>
      <c r="AO2210" t="str" cm="1">
        <f t="array" aca="1" ref="AO2210" ca="1">_FV(A2210,"Currency")</f>
        <v>USD</v>
      </c>
      <c r="AP2210" t="str" cm="1">
        <f t="array" aca="1" ref="AP2210" ca="1">_FV(A2210,"Exchange")</f>
        <v>NYSE Arca</v>
      </c>
      <c r="AQ2210" s="6" t="str" cm="1">
        <f t="array" aca="1" ref="AQ2210" ca="1">_FV(A2210,"Exchange abbreviation",TRUE)</f>
        <v>ARCX</v>
      </c>
      <c r="AR2210" t="str" cm="1">
        <f t="array" aca="1" ref="AR2210" ca="1">_FV(A2210,"Instrument type",TRUE)</f>
        <v>ETF</v>
      </c>
    </row>
    <row r="2211" spans="1:44" ht="18.75" customHeight="1" x14ac:dyDescent="0.25">
      <c r="A2211" t="e" vm="2223">
        <v>#VALUE!</v>
      </c>
      <c r="B2211" t="s">
        <v>6091</v>
      </c>
      <c r="C2211" t="s">
        <v>6092</v>
      </c>
      <c r="D2211" s="31" cm="1">
        <f t="array" aca="1" ref="D2211" ca="1">_FV(A2211,"Last trade time",TRUE)</f>
        <v>45824.843750103908</v>
      </c>
      <c r="E2211" s="23" cm="1">
        <f t="array" aca="1" ref="E2211" ca="1">_FV(A2211,"Price")</f>
        <v>44.38</v>
      </c>
      <c r="F2211" s="27" cm="1">
        <f t="array" aca="1" ref="F2211" ca="1">_FV(A2211,"Change (%)",TRUE)</f>
        <v>1.9059E-2</v>
      </c>
      <c r="G2211" s="26" cm="1">
        <f t="array" aca="1" ref="G2211" ca="1">_FV(A2211,"Change")</f>
        <v>0.83</v>
      </c>
      <c r="H2211" s="23" cm="1">
        <f t="array" aca="1" ref="H2211" ca="1">_FV(A2211,"Open")</f>
        <v>44.401000000000003</v>
      </c>
      <c r="I2211" s="23" cm="1">
        <f t="array" aca="1" ref="I2211" ca="1">_FV(A2211,"Low")</f>
        <v>44.290100000000002</v>
      </c>
      <c r="J2211" s="23" cm="1">
        <f t="array" aca="1" ref="J2211" ca="1">_FV(A2211,"High")</f>
        <v>44.438499999999998</v>
      </c>
      <c r="K2211" s="23" cm="1">
        <f t="array" aca="1" ref="K2211" ca="1">_FV(A2211,"Previous close",TRUE)</f>
        <v>43.55</v>
      </c>
      <c r="L2211" s="26"/>
      <c r="M2211" s="23" cm="1">
        <f t="array" aca="1" ref="M2211" ca="1">_FV(A2211,"52 week low",TRUE)</f>
        <v>33.42</v>
      </c>
      <c r="N2211" s="23" cm="1">
        <f t="array" aca="1" ref="N2211" ca="1">_FV(A2211,"52 week high",TRUE)</f>
        <v>47.21</v>
      </c>
      <c r="O2211" s="8" cm="1">
        <f t="array" aca="1" ref="O2211" ca="1">_FV(A2211,"Volume")</f>
        <v>5698</v>
      </c>
      <c r="P2211" s="7" cm="1">
        <f t="array" aca="1" ref="P2211" ca="1">_FV(A2211,"Volume average",TRUE)</f>
        <v>4521</v>
      </c>
      <c r="Q2211" t="s">
        <v>490</v>
      </c>
      <c r="S2211" t="s">
        <v>376</v>
      </c>
      <c r="T2211" s="25" cm="1">
        <f t="array" aca="1" ref="T2211" ca="1">_FV(A2211,"Expense ratio",TRUE)</f>
        <v>4.6999999999999993E-3</v>
      </c>
      <c r="U2211" s="24" cm="1">
        <f t="array" aca="1" ref="U2211" ca="1">_FV(A2211,"Market cap",TRUE)</f>
        <v>13759395.15</v>
      </c>
      <c r="V2211" s="4">
        <v>13759395</v>
      </c>
      <c r="W2211" s="4">
        <v>13759395</v>
      </c>
      <c r="Y2211" t="s">
        <v>6093</v>
      </c>
      <c r="Z2211" s="5">
        <v>43.33</v>
      </c>
      <c r="AA2211" s="5">
        <v>27.481432000000002</v>
      </c>
      <c r="AB2211" s="5">
        <v>2.7300000000000001E-2</v>
      </c>
      <c r="AC2211" s="4">
        <v>6384</v>
      </c>
      <c r="AE2211" s="5">
        <v>6.6813016108515644</v>
      </c>
      <c r="AF2211" s="5">
        <v>0.70546864202334358</v>
      </c>
      <c r="AI2211" s="4">
        <v>6384</v>
      </c>
      <c r="AJ2211" s="5">
        <v>277767.84000000003</v>
      </c>
      <c r="AL2211" s="5">
        <v>47.21</v>
      </c>
      <c r="AM2211" s="5">
        <v>33.42</v>
      </c>
      <c r="AN2211" t="s">
        <v>47</v>
      </c>
      <c r="AO2211" t="str" cm="1">
        <f t="array" aca="1" ref="AO2211" ca="1">_FV(A2211,"Currency")</f>
        <v>USD</v>
      </c>
      <c r="AP2211" t="str" cm="1">
        <f t="array" aca="1" ref="AP2211" ca="1">_FV(A2211,"Exchange")</f>
        <v>Nasdaq Stock Market</v>
      </c>
      <c r="AQ2211" s="6" t="str" cm="1">
        <f t="array" aca="1" ref="AQ2211" ca="1">_FV(A2211,"Exchange abbreviation",TRUE)</f>
        <v>XNAS</v>
      </c>
      <c r="AR2211" t="str" cm="1">
        <f t="array" aca="1" ref="AR2211" ca="1">_FV(A2211,"Instrument type",TRUE)</f>
        <v>ETF</v>
      </c>
    </row>
    <row r="2212" spans="1:44" ht="18.75" customHeight="1" x14ac:dyDescent="0.25">
      <c r="A2212" t="e" vm="2224">
        <v>#VALUE!</v>
      </c>
      <c r="B2212" t="s">
        <v>6094</v>
      </c>
      <c r="C2212" t="s">
        <v>6095</v>
      </c>
      <c r="D2212" s="31" cm="1">
        <f t="array" aca="1" ref="D2212" ca="1">_FV(A2212,"Last trade time",TRUE)</f>
        <v>45824.840277812502</v>
      </c>
      <c r="E2212" s="23" cm="1">
        <f t="array" aca="1" ref="E2212" ca="1">_FV(A2212,"Price")</f>
        <v>32.25</v>
      </c>
      <c r="F2212" s="27" cm="1">
        <f t="array" aca="1" ref="F2212" ca="1">_FV(A2212,"Change (%)",TRUE)</f>
        <v>7.4910000000000003E-3</v>
      </c>
      <c r="G2212" s="26" cm="1">
        <f t="array" aca="1" ref="G2212" ca="1">_FV(A2212,"Change")</f>
        <v>0.23980000000000001</v>
      </c>
      <c r="H2212" s="23" cm="1">
        <f t="array" aca="1" ref="H2212" ca="1">_FV(A2212,"Open")</f>
        <v>32.340000000000003</v>
      </c>
      <c r="I2212" s="23" cm="1">
        <f t="array" aca="1" ref="I2212" ca="1">_FV(A2212,"Low")</f>
        <v>32.25</v>
      </c>
      <c r="J2212" s="23" cm="1">
        <f t="array" aca="1" ref="J2212" ca="1">_FV(A2212,"High")</f>
        <v>32.51</v>
      </c>
      <c r="K2212" s="23" cm="1">
        <f t="array" aca="1" ref="K2212" ca="1">_FV(A2212,"Previous close",TRUE)</f>
        <v>32.010199999999998</v>
      </c>
      <c r="L2212" s="26"/>
      <c r="M2212" s="23" cm="1">
        <f t="array" aca="1" ref="M2212" ca="1">_FV(A2212,"52 week low",TRUE)</f>
        <v>25.25</v>
      </c>
      <c r="N2212" s="23" cm="1">
        <f t="array" aca="1" ref="N2212" ca="1">_FV(A2212,"52 week high",TRUE)</f>
        <v>32.51</v>
      </c>
      <c r="O2212" s="8" cm="1">
        <f t="array" aca="1" ref="O2212" ca="1">_FV(A2212,"Volume")</f>
        <v>3770</v>
      </c>
      <c r="P2212" s="7" cm="1">
        <f t="array" aca="1" ref="P2212" ca="1">_FV(A2212,"Volume average",TRUE)</f>
        <v>6373</v>
      </c>
      <c r="Q2212" t="s">
        <v>2582</v>
      </c>
      <c r="R2212" t="s">
        <v>4938</v>
      </c>
      <c r="S2212" t="s">
        <v>5011</v>
      </c>
      <c r="T2212" s="25" cm="1">
        <f t="array" aca="1" ref="T2212" ca="1">_FV(A2212,"Expense ratio",TRUE)</f>
        <v>4.6999999999999993E-3</v>
      </c>
      <c r="U2212" s="24" cm="1">
        <f t="array" aca="1" ref="U2212" ca="1">_FV(A2212,"Market cap",TRUE)</f>
        <v>72468797.189999998</v>
      </c>
      <c r="V2212" s="4">
        <v>72468800</v>
      </c>
      <c r="W2212" s="4">
        <v>72468800</v>
      </c>
      <c r="Y2212" t="s">
        <v>6064</v>
      </c>
      <c r="Z2212" s="5">
        <v>31.706499999999998</v>
      </c>
      <c r="AA2212" s="5">
        <v>12.473725</v>
      </c>
      <c r="AB2212" s="5">
        <v>6.4799999999999996E-2</v>
      </c>
      <c r="AC2212" s="4">
        <v>7193</v>
      </c>
      <c r="AE2212" s="5">
        <v>16.797917132956108</v>
      </c>
      <c r="AF2212" s="5">
        <v>13.257159465081241</v>
      </c>
      <c r="AI2212" s="4">
        <v>7193</v>
      </c>
      <c r="AJ2212" s="5">
        <v>229240.91</v>
      </c>
      <c r="AL2212" s="5">
        <v>32.032499999999999</v>
      </c>
      <c r="AM2212" s="5">
        <v>25.25</v>
      </c>
      <c r="AN2212" t="s">
        <v>47</v>
      </c>
      <c r="AO2212" t="str" cm="1">
        <f t="array" aca="1" ref="AO2212" ca="1">_FV(A2212,"Currency")</f>
        <v>USD</v>
      </c>
      <c r="AP2212" t="str" cm="1">
        <f t="array" aca="1" ref="AP2212" ca="1">_FV(A2212,"Exchange")</f>
        <v>NYSE Arca</v>
      </c>
      <c r="AQ2212" s="6" t="str" cm="1">
        <f t="array" aca="1" ref="AQ2212" ca="1">_FV(A2212,"Exchange abbreviation",TRUE)</f>
        <v>ARCX</v>
      </c>
      <c r="AR2212" t="str" cm="1">
        <f t="array" aca="1" ref="AR2212" ca="1">_FV(A2212,"Instrument type",TRUE)</f>
        <v>ETF</v>
      </c>
    </row>
    <row r="2213" spans="1:44" ht="18.75" customHeight="1" x14ac:dyDescent="0.25">
      <c r="A2213" t="e" vm="2225">
        <v>#VALUE!</v>
      </c>
      <c r="B2213" t="s">
        <v>6096</v>
      </c>
      <c r="C2213" t="s">
        <v>6097</v>
      </c>
      <c r="D2213" s="31" cm="1">
        <f t="array" aca="1" ref="D2213" ca="1">_FV(A2213,"Last trade time",TRUE)</f>
        <v>45824.843750103908</v>
      </c>
      <c r="E2213" s="23" cm="1">
        <f t="array" aca="1" ref="E2213" ca="1">_FV(A2213,"Price")</f>
        <v>7.65</v>
      </c>
      <c r="F2213" s="27" cm="1">
        <f t="array" aca="1" ref="F2213" ca="1">_FV(A2213,"Change (%)",TRUE)</f>
        <v>-5.7189999999999993E-3</v>
      </c>
      <c r="G2213" s="26" cm="1">
        <f t="array" aca="1" ref="G2213" ca="1">_FV(A2213,"Change")</f>
        <v>-4.3999999999999997E-2</v>
      </c>
      <c r="H2213" s="23" cm="1">
        <f t="array" aca="1" ref="H2213" ca="1">_FV(A2213,"Open")</f>
        <v>7.68</v>
      </c>
      <c r="I2213" s="23" cm="1">
        <f t="array" aca="1" ref="I2213" ca="1">_FV(A2213,"Low")</f>
        <v>7.6449999999999996</v>
      </c>
      <c r="J2213" s="23" cm="1">
        <f t="array" aca="1" ref="J2213" ca="1">_FV(A2213,"High")</f>
        <v>7.7</v>
      </c>
      <c r="K2213" s="23" cm="1">
        <f t="array" aca="1" ref="K2213" ca="1">_FV(A2213,"Previous close",TRUE)</f>
        <v>7.694</v>
      </c>
      <c r="L2213" s="26"/>
      <c r="M2213" s="23" cm="1">
        <f t="array" aca="1" ref="M2213" ca="1">_FV(A2213,"52 week low",TRUE)</f>
        <v>6.46</v>
      </c>
      <c r="N2213" s="23" cm="1">
        <f t="array" aca="1" ref="N2213" ca="1">_FV(A2213,"52 week high",TRUE)</f>
        <v>12.63</v>
      </c>
      <c r="O2213" s="8" cm="1">
        <f t="array" aca="1" ref="O2213" ca="1">_FV(A2213,"Volume")</f>
        <v>46760</v>
      </c>
      <c r="P2213" s="7" cm="1">
        <f t="array" aca="1" ref="P2213" ca="1">_FV(A2213,"Volume average",TRUE)</f>
        <v>4718</v>
      </c>
      <c r="Q2213" t="s">
        <v>2547</v>
      </c>
      <c r="S2213" t="s">
        <v>2067</v>
      </c>
      <c r="T2213" s="25" cm="1">
        <f t="array" aca="1" ref="T2213" ca="1">_FV(A2213,"Expense ratio",TRUE)</f>
        <v>4.6999999999999993E-3</v>
      </c>
      <c r="U2213" s="24" cm="1">
        <f t="array" aca="1" ref="U2213" ca="1">_FV(A2213,"Market cap",TRUE)</f>
        <v>3227960.74</v>
      </c>
      <c r="V2213" s="4">
        <v>3227960</v>
      </c>
      <c r="W2213" s="4">
        <v>3227960</v>
      </c>
      <c r="Y2213" t="s">
        <v>3805</v>
      </c>
      <c r="Z2213" s="5">
        <v>7.57944</v>
      </c>
      <c r="AA2213" s="20"/>
      <c r="AB2213" s="5">
        <v>7.9899999999999999E-2</v>
      </c>
      <c r="AC2213" s="4">
        <v>3890</v>
      </c>
      <c r="AE2213" s="5">
        <v>-12.443443014508359</v>
      </c>
      <c r="AF2213" s="5">
        <v>-35.79840898913308</v>
      </c>
      <c r="AI2213" s="4">
        <v>3890</v>
      </c>
      <c r="AJ2213" s="5">
        <v>29525.1</v>
      </c>
      <c r="AL2213" s="5">
        <v>12.63</v>
      </c>
      <c r="AM2213" s="5">
        <v>6.46</v>
      </c>
      <c r="AN2213" t="s">
        <v>47</v>
      </c>
      <c r="AO2213" t="str" cm="1">
        <f t="array" aca="1" ref="AO2213" ca="1">_FV(A2213,"Currency")</f>
        <v>USD</v>
      </c>
      <c r="AP2213" t="str" cm="1">
        <f t="array" aca="1" ref="AP2213" ca="1">_FV(A2213,"Exchange")</f>
        <v>Nasdaq Stock Market</v>
      </c>
      <c r="AQ2213" s="6" t="str" cm="1">
        <f t="array" aca="1" ref="AQ2213" ca="1">_FV(A2213,"Exchange abbreviation",TRUE)</f>
        <v>XNAS</v>
      </c>
      <c r="AR2213" t="str" cm="1">
        <f t="array" aca="1" ref="AR2213" ca="1">_FV(A2213,"Instrument type",TRUE)</f>
        <v>ETF</v>
      </c>
    </row>
    <row r="2214" spans="1:44" ht="18.75" customHeight="1" x14ac:dyDescent="0.25">
      <c r="A2214" t="e" vm="2226">
        <v>#VALUE!</v>
      </c>
      <c r="B2214" t="s">
        <v>6098</v>
      </c>
      <c r="C2214" t="s">
        <v>6099</v>
      </c>
      <c r="D2214" s="31" cm="1">
        <f t="array" aca="1" ref="D2214" ca="1">_FV(A2214,"Last trade time",TRUE)</f>
        <v>45824.840567765626</v>
      </c>
      <c r="E2214" s="23" cm="1">
        <f t="array" aca="1" ref="E2214" ca="1">_FV(A2214,"Price")</f>
        <v>30.3</v>
      </c>
      <c r="F2214" s="27" cm="1">
        <f t="array" aca="1" ref="F2214" ca="1">_FV(A2214,"Change (%)",TRUE)</f>
        <v>8.2189999999999989E-3</v>
      </c>
      <c r="G2214" s="26" cm="1">
        <f t="array" aca="1" ref="G2214" ca="1">_FV(A2214,"Change")</f>
        <v>0.247</v>
      </c>
      <c r="H2214" s="23" cm="1">
        <f t="array" aca="1" ref="H2214" ca="1">_FV(A2214,"Open")</f>
        <v>30.26</v>
      </c>
      <c r="I2214" s="23" cm="1">
        <f t="array" aca="1" ref="I2214" ca="1">_FV(A2214,"Low")</f>
        <v>30.26</v>
      </c>
      <c r="J2214" s="23" cm="1">
        <f t="array" aca="1" ref="J2214" ca="1">_FV(A2214,"High")</f>
        <v>30.59</v>
      </c>
      <c r="K2214" s="23" cm="1">
        <f t="array" aca="1" ref="K2214" ca="1">_FV(A2214,"Previous close",TRUE)</f>
        <v>30.053000000000001</v>
      </c>
      <c r="L2214" s="26"/>
      <c r="M2214" s="23" cm="1">
        <f t="array" aca="1" ref="M2214" ca="1">_FV(A2214,"52 week low",TRUE)</f>
        <v>24.48</v>
      </c>
      <c r="N2214" s="23" cm="1">
        <f t="array" aca="1" ref="N2214" ca="1">_FV(A2214,"52 week high",TRUE)</f>
        <v>32.5</v>
      </c>
      <c r="O2214" s="8" cm="1">
        <f t="array" aca="1" ref="O2214" ca="1">_FV(A2214,"Volume")</f>
        <v>31775</v>
      </c>
      <c r="P2214" s="7" cm="1">
        <f t="array" aca="1" ref="P2214" ca="1">_FV(A2214,"Volume average",TRUE)</f>
        <v>20732</v>
      </c>
      <c r="Q2214" t="s">
        <v>1848</v>
      </c>
      <c r="S2214" t="s">
        <v>2067</v>
      </c>
      <c r="T2214" s="25" cm="1">
        <f t="array" aca="1" ref="T2214" ca="1">_FV(A2214,"Expense ratio",TRUE)</f>
        <v>4.6999999999999993E-3</v>
      </c>
      <c r="U2214" s="24" cm="1">
        <f t="array" aca="1" ref="U2214" ca="1">_FV(A2214,"Market cap",TRUE)</f>
        <v>144842158.63</v>
      </c>
      <c r="V2214" s="4">
        <v>144842160</v>
      </c>
      <c r="W2214" s="4">
        <v>144842160</v>
      </c>
      <c r="Y2214" t="s">
        <v>6100</v>
      </c>
      <c r="Z2214" s="5">
        <v>30.322610000000001</v>
      </c>
      <c r="AA2214" s="5">
        <v>13.0743885</v>
      </c>
      <c r="AB2214" s="5">
        <v>2.5999998999999999E-2</v>
      </c>
      <c r="AC2214" s="4">
        <v>22069</v>
      </c>
      <c r="AE2214" s="5">
        <v>5.6512727904168392</v>
      </c>
      <c r="AF2214" s="5">
        <v>1.625947385064852</v>
      </c>
      <c r="AI2214" s="4">
        <v>22069</v>
      </c>
      <c r="AJ2214" s="5">
        <v>667145.87</v>
      </c>
      <c r="AL2214" s="5">
        <v>32.5</v>
      </c>
      <c r="AM2214" s="5">
        <v>24.48</v>
      </c>
      <c r="AN2214" t="s">
        <v>47</v>
      </c>
      <c r="AO2214" t="str" cm="1">
        <f t="array" aca="1" ref="AO2214" ca="1">_FV(A2214,"Currency")</f>
        <v>USD</v>
      </c>
      <c r="AP2214" t="str" cm="1">
        <f t="array" aca="1" ref="AP2214" ca="1">_FV(A2214,"Exchange")</f>
        <v>NYSE Arca</v>
      </c>
      <c r="AQ2214" s="6" t="str" cm="1">
        <f t="array" aca="1" ref="AQ2214" ca="1">_FV(A2214,"Exchange abbreviation",TRUE)</f>
        <v>ARCX</v>
      </c>
      <c r="AR2214" t="str" cm="1">
        <f t="array" aca="1" ref="AR2214" ca="1">_FV(A2214,"Instrument type",TRUE)</f>
        <v>ETF</v>
      </c>
    </row>
    <row r="2215" spans="1:44" ht="18.75" customHeight="1" x14ac:dyDescent="0.25">
      <c r="A2215" t="e" vm="2227">
        <v>#VALUE!</v>
      </c>
      <c r="B2215" t="s">
        <v>6101</v>
      </c>
      <c r="C2215" t="s">
        <v>6102</v>
      </c>
      <c r="D2215" s="31" cm="1">
        <f t="array" aca="1" ref="D2215" ca="1">_FV(A2215,"Last trade time",TRUE)</f>
        <v>45824.84027780078</v>
      </c>
      <c r="E2215" s="23" cm="1">
        <f t="array" aca="1" ref="E2215" ca="1">_FV(A2215,"Price")</f>
        <v>22.715</v>
      </c>
      <c r="F2215" s="27" cm="1">
        <f t="array" aca="1" ref="F2215" ca="1">_FV(A2215,"Change (%)",TRUE)</f>
        <v>-6.5300000000000002E-3</v>
      </c>
      <c r="G2215" s="26" cm="1">
        <f t="array" aca="1" ref="G2215" ca="1">_FV(A2215,"Change")</f>
        <v>-0.14929999999999999</v>
      </c>
      <c r="H2215" s="23" cm="1">
        <f t="array" aca="1" ref="H2215" ca="1">_FV(A2215,"Open")</f>
        <v>22.715</v>
      </c>
      <c r="I2215" s="23" cm="1">
        <f t="array" aca="1" ref="I2215" ca="1">_FV(A2215,"Low")</f>
        <v>22.715</v>
      </c>
      <c r="J2215" s="23" cm="1">
        <f t="array" aca="1" ref="J2215" ca="1">_FV(A2215,"High")</f>
        <v>22.715</v>
      </c>
      <c r="K2215" s="23" cm="1">
        <f t="array" aca="1" ref="K2215" ca="1">_FV(A2215,"Previous close",TRUE)</f>
        <v>22.8643</v>
      </c>
      <c r="L2215" s="26"/>
      <c r="M2215" s="23" cm="1">
        <f t="array" aca="1" ref="M2215" ca="1">_FV(A2215,"52 week low",TRUE)</f>
        <v>17.86</v>
      </c>
      <c r="N2215" s="23" cm="1">
        <f t="array" aca="1" ref="N2215" ca="1">_FV(A2215,"52 week high",TRUE)</f>
        <v>28.74</v>
      </c>
      <c r="O2215" s="8" cm="1">
        <f t="array" aca="1" ref="O2215" ca="1">_FV(A2215,"Volume")</f>
        <v>146</v>
      </c>
      <c r="P2215" s="7" cm="1">
        <f t="array" aca="1" ref="P2215" ca="1">_FV(A2215,"Volume average",TRUE)</f>
        <v>1587</v>
      </c>
      <c r="Q2215" t="s">
        <v>351</v>
      </c>
      <c r="S2215" t="s">
        <v>2067</v>
      </c>
      <c r="T2215" s="25" cm="1">
        <f t="array" aca="1" ref="T2215" ca="1">_FV(A2215,"Expense ratio",TRUE)</f>
        <v>4.6999999999999993E-3</v>
      </c>
      <c r="U2215" s="24" cm="1">
        <f t="array" aca="1" ref="U2215" ca="1">_FV(A2215,"Market cap",TRUE)</f>
        <v>3291227.18</v>
      </c>
      <c r="V2215" s="4">
        <v>3291227</v>
      </c>
      <c r="W2215" s="4">
        <v>3291227</v>
      </c>
      <c r="Y2215" t="s">
        <v>4777</v>
      </c>
      <c r="Z2215" s="5">
        <v>23.68627</v>
      </c>
      <c r="AA2215" s="19">
        <v>18.164974000000001</v>
      </c>
      <c r="AB2215" s="19">
        <v>4.5999999999999999E-3</v>
      </c>
      <c r="AC2215" s="4">
        <v>1168</v>
      </c>
      <c r="AE2215" s="5">
        <v>-9.0319297696200955</v>
      </c>
      <c r="AF2215" s="19">
        <v>0.48960214791311518</v>
      </c>
      <c r="AI2215" s="4">
        <v>1168</v>
      </c>
      <c r="AJ2215" s="5">
        <v>27654.619200000001</v>
      </c>
      <c r="AL2215" s="5">
        <v>28.74</v>
      </c>
      <c r="AM2215" s="5">
        <v>17.86</v>
      </c>
      <c r="AN2215" t="s">
        <v>47</v>
      </c>
      <c r="AO2215" t="str" cm="1">
        <f t="array" aca="1" ref="AO2215" ca="1">_FV(A2215,"Currency")</f>
        <v>USD</v>
      </c>
      <c r="AP2215" t="str" cm="1">
        <f t="array" aca="1" ref="AP2215" ca="1">_FV(A2215,"Exchange")</f>
        <v>NYSE Arca</v>
      </c>
      <c r="AQ2215" s="6" t="str" cm="1">
        <f t="array" aca="1" ref="AQ2215" ca="1">_FV(A2215,"Exchange abbreviation",TRUE)</f>
        <v>ARCX</v>
      </c>
      <c r="AR2215" t="str" cm="1">
        <f t="array" aca="1" ref="AR2215" ca="1">_FV(A2215,"Instrument type",TRUE)</f>
        <v>ETF</v>
      </c>
    </row>
    <row r="2216" spans="1:44" ht="18.75" customHeight="1" x14ac:dyDescent="0.25">
      <c r="A2216" t="e" vm="2228">
        <v>#VALUE!</v>
      </c>
      <c r="B2216" t="s">
        <v>6103</v>
      </c>
      <c r="C2216" t="s">
        <v>6104</v>
      </c>
      <c r="D2216" s="31" cm="1">
        <f t="array" aca="1" ref="D2216" ca="1">_FV(A2216,"Last trade time",TRUE)</f>
        <v>45824.84027780078</v>
      </c>
      <c r="E2216" s="23" cm="1">
        <f t="array" aca="1" ref="E2216" ca="1">_FV(A2216,"Price")</f>
        <v>34.908299999999997</v>
      </c>
      <c r="F2216" s="27" cm="1">
        <f t="array" aca="1" ref="F2216" ca="1">_FV(A2216,"Change (%)",TRUE)</f>
        <v>4.0114000000000004E-2</v>
      </c>
      <c r="G2216" s="26" cm="1">
        <f t="array" aca="1" ref="G2216" ca="1">_FV(A2216,"Change")</f>
        <v>1.3463000000000001</v>
      </c>
      <c r="H2216" s="23" cm="1">
        <f t="array" aca="1" ref="H2216" ca="1">_FV(A2216,"Open")</f>
        <v>34.21</v>
      </c>
      <c r="I2216" s="23" cm="1">
        <f t="array" aca="1" ref="I2216" ca="1">_FV(A2216,"Low")</f>
        <v>34.21</v>
      </c>
      <c r="J2216" s="23" cm="1">
        <f t="array" aca="1" ref="J2216" ca="1">_FV(A2216,"High")</f>
        <v>35.049999999999997</v>
      </c>
      <c r="K2216" s="23" cm="1">
        <f t="array" aca="1" ref="K2216" ca="1">_FV(A2216,"Previous close",TRUE)</f>
        <v>33.561999999999998</v>
      </c>
      <c r="L2216" s="26"/>
      <c r="M2216" s="23" cm="1">
        <f t="array" aca="1" ref="M2216" ca="1">_FV(A2216,"52 week low",TRUE)</f>
        <v>21.46</v>
      </c>
      <c r="N2216" s="23" cm="1">
        <f t="array" aca="1" ref="N2216" ca="1">_FV(A2216,"52 week high",TRUE)</f>
        <v>46.96</v>
      </c>
      <c r="O2216" s="8" cm="1">
        <f t="array" aca="1" ref="O2216" ca="1">_FV(A2216,"Volume")</f>
        <v>8906</v>
      </c>
      <c r="P2216" s="7" cm="1">
        <f t="array" aca="1" ref="P2216" ca="1">_FV(A2216,"Volume average",TRUE)</f>
        <v>11196</v>
      </c>
      <c r="Q2216" t="s">
        <v>204</v>
      </c>
      <c r="S2216" t="s">
        <v>2067</v>
      </c>
      <c r="T2216" s="25" cm="1">
        <f t="array" aca="1" ref="T2216" ca="1">_FV(A2216,"Expense ratio",TRUE)</f>
        <v>4.6999999999999993E-3</v>
      </c>
      <c r="U2216" s="24" cm="1">
        <f t="array" aca="1" ref="U2216" ca="1">_FV(A2216,"Market cap",TRUE)</f>
        <v>32477688.34</v>
      </c>
      <c r="V2216" s="4">
        <v>32477688</v>
      </c>
      <c r="W2216" s="4">
        <v>32477688</v>
      </c>
      <c r="Y2216" t="s">
        <v>6105</v>
      </c>
      <c r="Z2216" s="5">
        <v>34.943309999999997</v>
      </c>
      <c r="AA2216" s="5">
        <v>19.105377000000001</v>
      </c>
      <c r="AB2216" s="5">
        <v>1.7600000000000001E-2</v>
      </c>
      <c r="AC2216" s="4">
        <v>10126</v>
      </c>
      <c r="AE2216" s="5">
        <v>2.1534433081714881</v>
      </c>
      <c r="AF2216" s="5">
        <v>17.182944913442849</v>
      </c>
      <c r="AI2216" s="4">
        <v>10126</v>
      </c>
      <c r="AJ2216" s="5">
        <v>354502.14659999998</v>
      </c>
      <c r="AL2216" s="5">
        <v>46.96</v>
      </c>
      <c r="AM2216" s="5">
        <v>21.46</v>
      </c>
      <c r="AN2216" t="s">
        <v>47</v>
      </c>
      <c r="AO2216" t="str" cm="1">
        <f t="array" aca="1" ref="AO2216" ca="1">_FV(A2216,"Currency")</f>
        <v>USD</v>
      </c>
      <c r="AP2216" t="str" cm="1">
        <f t="array" aca="1" ref="AP2216" ca="1">_FV(A2216,"Exchange")</f>
        <v>NYSE Arca</v>
      </c>
      <c r="AQ2216" s="6" t="str" cm="1">
        <f t="array" aca="1" ref="AQ2216" ca="1">_FV(A2216,"Exchange abbreviation",TRUE)</f>
        <v>ARCX</v>
      </c>
      <c r="AR2216" t="str" cm="1">
        <f t="array" aca="1" ref="AR2216" ca="1">_FV(A2216,"Instrument type",TRUE)</f>
        <v>ETF</v>
      </c>
    </row>
    <row r="2217" spans="1:44" ht="18.75" customHeight="1" x14ac:dyDescent="0.25">
      <c r="A2217" t="e" vm="2229">
        <v>#VALUE!</v>
      </c>
      <c r="B2217" t="s">
        <v>6106</v>
      </c>
      <c r="C2217" t="s">
        <v>6107</v>
      </c>
      <c r="D2217" s="31" cm="1">
        <f t="array" aca="1" ref="D2217" ca="1">_FV(A2217,"Last trade time",TRUE)</f>
        <v>45824.840277789066</v>
      </c>
      <c r="E2217" s="23" cm="1">
        <f t="array" aca="1" ref="E2217" ca="1">_FV(A2217,"Price")</f>
        <v>41.16</v>
      </c>
      <c r="F2217" s="27" cm="1">
        <f t="array" aca="1" ref="F2217" ca="1">_FV(A2217,"Change (%)",TRUE)</f>
        <v>6.3570000000000007E-3</v>
      </c>
      <c r="G2217" s="26" cm="1">
        <f t="array" aca="1" ref="G2217" ca="1">_FV(A2217,"Change")</f>
        <v>0.26</v>
      </c>
      <c r="H2217" s="23" cm="1">
        <f t="array" aca="1" ref="H2217" ca="1">_FV(A2217,"Open")</f>
        <v>41.11</v>
      </c>
      <c r="I2217" s="23" cm="1">
        <f t="array" aca="1" ref="I2217" ca="1">_FV(A2217,"Low")</f>
        <v>41.03</v>
      </c>
      <c r="J2217" s="23" cm="1">
        <f t="array" aca="1" ref="J2217" ca="1">_FV(A2217,"High")</f>
        <v>41.41</v>
      </c>
      <c r="K2217" s="23" cm="1">
        <f t="array" aca="1" ref="K2217" ca="1">_FV(A2217,"Previous close",TRUE)</f>
        <v>40.9</v>
      </c>
      <c r="L2217" s="26"/>
      <c r="M2217" s="23" cm="1">
        <f t="array" aca="1" ref="M2217" ca="1">_FV(A2217,"52 week low",TRUE)</f>
        <v>33.42</v>
      </c>
      <c r="N2217" s="23" cm="1">
        <f t="array" aca="1" ref="N2217" ca="1">_FV(A2217,"52 week high",TRUE)</f>
        <v>42.185000000000002</v>
      </c>
      <c r="O2217" s="8" cm="1">
        <f t="array" aca="1" ref="O2217" ca="1">_FV(A2217,"Volume")</f>
        <v>813384</v>
      </c>
      <c r="P2217" s="7" cm="1">
        <f t="array" aca="1" ref="P2217" ca="1">_FV(A2217,"Volume average",TRUE)</f>
        <v>330871</v>
      </c>
      <c r="Q2217" t="s">
        <v>464</v>
      </c>
      <c r="T2217" s="25" cm="1">
        <f t="array" aca="1" ref="T2217" ca="1">_FV(A2217,"Expense ratio",TRUE)</f>
        <v>4.5999999999999999E-3</v>
      </c>
      <c r="U2217" s="24" cm="1">
        <f t="array" aca="1" ref="U2217" ca="1">_FV(A2217,"Market cap",TRUE)</f>
        <v>4652788624.2799997</v>
      </c>
      <c r="V2217" s="16"/>
      <c r="W2217" s="16"/>
      <c r="Z2217" s="18"/>
      <c r="AA2217" s="20"/>
      <c r="AB2217" s="20"/>
      <c r="AC2217" s="21">
        <v>349592</v>
      </c>
      <c r="AE2217" s="18"/>
      <c r="AF2217" s="20"/>
      <c r="AI2217" s="21"/>
      <c r="AJ2217" s="18"/>
      <c r="AL2217" s="18"/>
      <c r="AM2217" s="18"/>
      <c r="AN2217" t="s">
        <v>73</v>
      </c>
      <c r="AO2217" t="str" cm="1">
        <f t="array" aca="1" ref="AO2217" ca="1">_FV(A2217,"Currency")</f>
        <v>USD</v>
      </c>
      <c r="AP2217" t="str" cm="1">
        <f t="array" aca="1" ref="AP2217" ca="1">_FV(A2217,"Exchange")</f>
        <v>NYSE Arca</v>
      </c>
      <c r="AQ2217" s="6" t="str" cm="1">
        <f t="array" aca="1" ref="AQ2217" ca="1">_FV(A2217,"Exchange abbreviation",TRUE)</f>
        <v>ARCX</v>
      </c>
      <c r="AR2217" t="str" cm="1">
        <f t="array" aca="1" ref="AR2217" ca="1">_FV(A2217,"Instrument type",TRUE)</f>
        <v>ETF</v>
      </c>
    </row>
    <row r="2218" spans="1:44" ht="18.75" customHeight="1" x14ac:dyDescent="0.25">
      <c r="A2218" t="e" vm="2230">
        <v>#VALUE!</v>
      </c>
      <c r="B2218" t="s">
        <v>6108</v>
      </c>
      <c r="C2218" t="s">
        <v>6109</v>
      </c>
      <c r="D2218" s="31" cm="1">
        <f t="array" aca="1" ref="D2218" ca="1">_FV(A2218,"Last trade time",TRUE)</f>
        <v>45824.840277789066</v>
      </c>
      <c r="E2218" s="23" cm="1">
        <f t="array" aca="1" ref="E2218" ca="1">_FV(A2218,"Price")</f>
        <v>33.880699999999997</v>
      </c>
      <c r="F2218" s="27" cm="1">
        <f t="array" aca="1" ref="F2218" ca="1">_FV(A2218,"Change (%)",TRUE)</f>
        <v>3.9139999999999999E-3</v>
      </c>
      <c r="G2218" s="26" cm="1">
        <f t="array" aca="1" ref="G2218" ca="1">_FV(A2218,"Change")</f>
        <v>0.1321</v>
      </c>
      <c r="H2218" s="23" cm="1">
        <f t="array" aca="1" ref="H2218" ca="1">_FV(A2218,"Open")</f>
        <v>33.880699999999997</v>
      </c>
      <c r="I2218" s="23" cm="1">
        <f t="array" aca="1" ref="I2218" ca="1">_FV(A2218,"Low")</f>
        <v>33.880699999999997</v>
      </c>
      <c r="J2218" s="23" cm="1">
        <f t="array" aca="1" ref="J2218" ca="1">_FV(A2218,"High")</f>
        <v>33.880699999999997</v>
      </c>
      <c r="K2218" s="23" cm="1">
        <f t="array" aca="1" ref="K2218" ca="1">_FV(A2218,"Previous close",TRUE)</f>
        <v>33.748600000000003</v>
      </c>
      <c r="L2218" s="26"/>
      <c r="M2218" s="23" cm="1">
        <f t="array" aca="1" ref="M2218" ca="1">_FV(A2218,"52 week low",TRUE)</f>
        <v>27.258800000000001</v>
      </c>
      <c r="N2218" s="23" cm="1">
        <f t="array" aca="1" ref="N2218" ca="1">_FV(A2218,"52 week high",TRUE)</f>
        <v>34.5</v>
      </c>
      <c r="O2218" s="8" cm="1">
        <f t="array" aca="1" ref="O2218" ca="1">_FV(A2218,"Volume")</f>
        <v>59</v>
      </c>
      <c r="P2218" s="7" cm="1">
        <f t="array" aca="1" ref="P2218" ca="1">_FV(A2218,"Volume average",TRUE)</f>
        <v>1052</v>
      </c>
      <c r="Q2218" t="s">
        <v>2582</v>
      </c>
      <c r="S2218" t="s">
        <v>3562</v>
      </c>
      <c r="T2218" s="25" cm="1">
        <f t="array" aca="1" ref="T2218" ca="1">_FV(A2218,"Expense ratio",TRUE)</f>
        <v>4.5999999999999999E-3</v>
      </c>
      <c r="U2218" s="24" cm="1">
        <f t="array" aca="1" ref="U2218" ca="1">_FV(A2218,"Market cap",TRUE)</f>
        <v>8959709.6999999993</v>
      </c>
      <c r="V2218" s="4">
        <v>8959709</v>
      </c>
      <c r="W2218" s="4">
        <v>8959709</v>
      </c>
      <c r="Y2218" t="s">
        <v>6110</v>
      </c>
      <c r="Z2218" s="5">
        <v>33.436810000000001</v>
      </c>
      <c r="AA2218" s="5">
        <v>11.96552</v>
      </c>
      <c r="AB2218" s="5">
        <v>4.5999999999999999E-2</v>
      </c>
      <c r="AC2218" s="4">
        <v>844</v>
      </c>
      <c r="AE2218" s="5">
        <v>21.246730993596021</v>
      </c>
      <c r="AF2218" s="5">
        <v>16.165607365326061</v>
      </c>
      <c r="AI2218" s="4">
        <v>844</v>
      </c>
      <c r="AJ2218" s="5">
        <v>28413.091199999999</v>
      </c>
      <c r="AL2218" s="5">
        <v>34.5</v>
      </c>
      <c r="AM2218" s="5">
        <v>27.259</v>
      </c>
      <c r="AN2218" t="s">
        <v>47</v>
      </c>
      <c r="AO2218" t="str" cm="1">
        <f t="array" aca="1" ref="AO2218" ca="1">_FV(A2218,"Currency")</f>
        <v>USD</v>
      </c>
      <c r="AP2218" t="str" cm="1">
        <f t="array" aca="1" ref="AP2218" ca="1">_FV(A2218,"Exchange")</f>
        <v>NYSE Arca</v>
      </c>
      <c r="AQ2218" s="6" t="str" cm="1">
        <f t="array" aca="1" ref="AQ2218" ca="1">_FV(A2218,"Exchange abbreviation",TRUE)</f>
        <v>ARCX</v>
      </c>
      <c r="AR2218" t="str" cm="1">
        <f t="array" aca="1" ref="AR2218" ca="1">_FV(A2218,"Instrument type",TRUE)</f>
        <v>ETF</v>
      </c>
    </row>
    <row r="2219" spans="1:44" ht="18.75" customHeight="1" x14ac:dyDescent="0.25">
      <c r="A2219" t="e" vm="2231">
        <v>#VALUE!</v>
      </c>
      <c r="B2219" t="s">
        <v>6111</v>
      </c>
      <c r="C2219" t="s">
        <v>6112</v>
      </c>
      <c r="D2219" s="31" cm="1">
        <f t="array" aca="1" ref="D2219" ca="1">_FV(A2219,"Last trade time",TRUE)</f>
        <v>45824.843750207816</v>
      </c>
      <c r="E2219" s="23" cm="1">
        <f t="array" aca="1" ref="E2219" ca="1">_FV(A2219,"Price")</f>
        <v>27.9663</v>
      </c>
      <c r="F2219" s="27" cm="1">
        <f t="array" aca="1" ref="F2219" ca="1">_FV(A2219,"Change (%)",TRUE)</f>
        <v>9.9780000000000008E-3</v>
      </c>
      <c r="G2219" s="26" cm="1">
        <f t="array" aca="1" ref="G2219" ca="1">_FV(A2219,"Change")</f>
        <v>0.27629999999999999</v>
      </c>
      <c r="H2219" s="23" cm="1">
        <f t="array" aca="1" ref="H2219" ca="1">_FV(A2219,"Open")</f>
        <v>27.9663</v>
      </c>
      <c r="I2219" s="23" cm="1">
        <f t="array" aca="1" ref="I2219" ca="1">_FV(A2219,"Low")</f>
        <v>27.9663</v>
      </c>
      <c r="J2219" s="23" cm="1">
        <f t="array" aca="1" ref="J2219" ca="1">_FV(A2219,"High")</f>
        <v>27.9663</v>
      </c>
      <c r="K2219" s="23" cm="1">
        <f t="array" aca="1" ref="K2219" ca="1">_FV(A2219,"Previous close",TRUE)</f>
        <v>27.69</v>
      </c>
      <c r="L2219" s="26"/>
      <c r="M2219" s="23" cm="1">
        <f t="array" aca="1" ref="M2219" ca="1">_FV(A2219,"52 week low",TRUE)</f>
        <v>21.26</v>
      </c>
      <c r="N2219" s="23" cm="1">
        <f t="array" aca="1" ref="N2219" ca="1">_FV(A2219,"52 week high",TRUE)</f>
        <v>29.761600000000001</v>
      </c>
      <c r="O2219" s="8" cm="1">
        <f t="array" aca="1" ref="O2219" ca="1">_FV(A2219,"Volume")</f>
        <v>0</v>
      </c>
      <c r="P2219" s="7" cm="1">
        <f t="array" aca="1" ref="P2219" ca="1">_FV(A2219,"Volume average",TRUE)</f>
        <v>63</v>
      </c>
      <c r="Q2219" t="s">
        <v>50</v>
      </c>
      <c r="S2219" t="s">
        <v>2144</v>
      </c>
      <c r="T2219" s="25" cm="1">
        <f t="array" aca="1" ref="T2219" ca="1">_FV(A2219,"Expense ratio",TRUE)</f>
        <v>4.5999999999999999E-3</v>
      </c>
      <c r="U2219" s="24" cm="1">
        <f t="array" aca="1" ref="U2219" ca="1">_FV(A2219,"Market cap",TRUE)</f>
        <v>6032508</v>
      </c>
      <c r="V2219" s="4">
        <v>6032508</v>
      </c>
      <c r="W2219" s="4">
        <v>6032508</v>
      </c>
      <c r="Y2219" t="s">
        <v>5088</v>
      </c>
      <c r="Z2219" s="5">
        <v>27.93</v>
      </c>
      <c r="AA2219" s="5">
        <v>25.088654999999999</v>
      </c>
      <c r="AB2219" s="19">
        <v>7.4999999999999997E-3</v>
      </c>
      <c r="AC2219" s="4">
        <v>526</v>
      </c>
      <c r="AE2219" s="5">
        <v>-0.1145788763593725</v>
      </c>
      <c r="AF2219" s="19">
        <v>6.458220525132341</v>
      </c>
      <c r="AI2219" s="4">
        <v>526</v>
      </c>
      <c r="AJ2219" s="5">
        <v>14694.3886</v>
      </c>
      <c r="AL2219" s="5">
        <v>29.762</v>
      </c>
      <c r="AM2219" s="5">
        <v>21.26</v>
      </c>
      <c r="AN2219" t="s">
        <v>47</v>
      </c>
      <c r="AO2219" t="str" cm="1">
        <f t="array" aca="1" ref="AO2219" ca="1">_FV(A2219,"Currency")</f>
        <v>USD</v>
      </c>
      <c r="AP2219" t="str" cm="1">
        <f t="array" aca="1" ref="AP2219" ca="1">_FV(A2219,"Exchange")</f>
        <v>Nasdaq Stock Market</v>
      </c>
      <c r="AQ2219" s="6" t="str" cm="1">
        <f t="array" aca="1" ref="AQ2219" ca="1">_FV(A2219,"Exchange abbreviation",TRUE)</f>
        <v>XNAS</v>
      </c>
      <c r="AR2219" t="str" cm="1">
        <f t="array" aca="1" ref="AR2219" ca="1">_FV(A2219,"Instrument type",TRUE)</f>
        <v>ETF</v>
      </c>
    </row>
    <row r="2220" spans="1:44" ht="18.75" customHeight="1" x14ac:dyDescent="0.25">
      <c r="A2220" t="e" vm="2232">
        <v>#VALUE!</v>
      </c>
      <c r="B2220" t="s">
        <v>6113</v>
      </c>
      <c r="C2220" t="s">
        <v>6114</v>
      </c>
      <c r="D2220" s="31" cm="1">
        <f t="array" aca="1" ref="D2220" ca="1">_FV(A2220,"Last trade time",TRUE)</f>
        <v>45824.840277823438</v>
      </c>
      <c r="E2220" s="23" cm="1">
        <f t="array" aca="1" ref="E2220" ca="1">_FV(A2220,"Price")</f>
        <v>22.9709</v>
      </c>
      <c r="F2220" s="27" cm="1">
        <f t="array" aca="1" ref="F2220" ca="1">_FV(A2220,"Change (%)",TRUE)</f>
        <v>-3.9159999999999998E-4</v>
      </c>
      <c r="G2220" s="26" cm="1">
        <f t="array" aca="1" ref="G2220" ca="1">_FV(A2220,"Change")</f>
        <v>-8.9999999999999993E-3</v>
      </c>
      <c r="H2220" s="23" cm="1">
        <f t="array" aca="1" ref="H2220" ca="1">_FV(A2220,"Open")</f>
        <v>23.2</v>
      </c>
      <c r="I2220" s="23" cm="1">
        <f t="array" aca="1" ref="I2220" ca="1">_FV(A2220,"Low")</f>
        <v>22.94</v>
      </c>
      <c r="J2220" s="23" cm="1">
        <f t="array" aca="1" ref="J2220" ca="1">_FV(A2220,"High")</f>
        <v>23.2</v>
      </c>
      <c r="K2220" s="23" cm="1">
        <f t="array" aca="1" ref="K2220" ca="1">_FV(A2220,"Previous close",TRUE)</f>
        <v>22.979900000000001</v>
      </c>
      <c r="L2220" s="26"/>
      <c r="M2220" s="23" cm="1">
        <f t="array" aca="1" ref="M2220" ca="1">_FV(A2220,"52 week low",TRUE)</f>
        <v>20.03</v>
      </c>
      <c r="N2220" s="23" cm="1">
        <f t="array" aca="1" ref="N2220" ca="1">_FV(A2220,"52 week high",TRUE)</f>
        <v>24.289899999999999</v>
      </c>
      <c r="O2220" s="8" cm="1">
        <f t="array" aca="1" ref="O2220" ca="1">_FV(A2220,"Volume")</f>
        <v>1999</v>
      </c>
      <c r="P2220" s="7" cm="1">
        <f t="array" aca="1" ref="P2220" ca="1">_FV(A2220,"Volume average",TRUE)</f>
        <v>78918</v>
      </c>
      <c r="Q2220" t="s">
        <v>224</v>
      </c>
      <c r="T2220" s="25" cm="1">
        <f t="array" aca="1" ref="T2220" ca="1">_FV(A2220,"Expense ratio",TRUE)</f>
        <v>4.5999999999999999E-3</v>
      </c>
      <c r="U2220" s="24" cm="1">
        <f t="array" aca="1" ref="U2220" ca="1">_FV(A2220,"Market cap",TRUE)</f>
        <v>88594264.510000005</v>
      </c>
      <c r="V2220" s="16"/>
      <c r="W2220" s="16"/>
      <c r="Z2220" s="18"/>
      <c r="AA2220" s="20"/>
      <c r="AB2220" s="20"/>
      <c r="AC2220" s="21">
        <v>81731</v>
      </c>
      <c r="AE2220" s="18"/>
      <c r="AF2220" s="20"/>
      <c r="AI2220" s="21"/>
      <c r="AJ2220" s="18"/>
      <c r="AL2220" s="18"/>
      <c r="AM2220" s="18"/>
      <c r="AN2220" t="s">
        <v>73</v>
      </c>
      <c r="AO2220" t="str" cm="1">
        <f t="array" aca="1" ref="AO2220" ca="1">_FV(A2220,"Currency")</f>
        <v>USD</v>
      </c>
      <c r="AP2220" t="str" cm="1">
        <f t="array" aca="1" ref="AP2220" ca="1">_FV(A2220,"Exchange")</f>
        <v>NYSE Arca</v>
      </c>
      <c r="AQ2220" s="6" t="str" cm="1">
        <f t="array" aca="1" ref="AQ2220" ca="1">_FV(A2220,"Exchange abbreviation",TRUE)</f>
        <v>ARCX</v>
      </c>
      <c r="AR2220" t="str" cm="1">
        <f t="array" aca="1" ref="AR2220" ca="1">_FV(A2220,"Instrument type",TRUE)</f>
        <v>ETF</v>
      </c>
    </row>
    <row r="2221" spans="1:44" ht="18.75" customHeight="1" x14ac:dyDescent="0.25">
      <c r="A2221" t="e" vm="2233">
        <v>#VALUE!</v>
      </c>
      <c r="B2221" t="s">
        <v>6115</v>
      </c>
      <c r="C2221" t="s">
        <v>6116</v>
      </c>
      <c r="D2221" s="31" cm="1">
        <f t="array" aca="1" ref="D2221" ca="1">_FV(A2221,"Last trade time",TRUE)</f>
        <v>45824.840277789066</v>
      </c>
      <c r="E2221" s="23" cm="1">
        <f t="array" aca="1" ref="E2221" ca="1">_FV(A2221,"Price")</f>
        <v>20.05</v>
      </c>
      <c r="F2221" s="27" cm="1">
        <f t="array" aca="1" ref="F2221" ca="1">_FV(A2221,"Change (%)",TRUE)</f>
        <v>1.9789999999999999E-3</v>
      </c>
      <c r="G2221" s="26" cm="1">
        <f t="array" aca="1" ref="G2221" ca="1">_FV(A2221,"Change")</f>
        <v>3.9600000000000003E-2</v>
      </c>
      <c r="H2221" s="23" cm="1">
        <f t="array" aca="1" ref="H2221" ca="1">_FV(A2221,"Open")</f>
        <v>20.05</v>
      </c>
      <c r="I2221" s="23" cm="1">
        <f t="array" aca="1" ref="I2221" ca="1">_FV(A2221,"Low")</f>
        <v>20.05</v>
      </c>
      <c r="J2221" s="23" cm="1">
        <f t="array" aca="1" ref="J2221" ca="1">_FV(A2221,"High")</f>
        <v>20.05</v>
      </c>
      <c r="K2221" s="23" cm="1">
        <f t="array" aca="1" ref="K2221" ca="1">_FV(A2221,"Previous close",TRUE)</f>
        <v>20.010400000000001</v>
      </c>
      <c r="L2221" s="26"/>
      <c r="M2221" s="23" cm="1">
        <f t="array" aca="1" ref="M2221" ca="1">_FV(A2221,"52 week low",TRUE)</f>
        <v>18.89</v>
      </c>
      <c r="N2221" s="23" cm="1">
        <f t="array" aca="1" ref="N2221" ca="1">_FV(A2221,"52 week high",TRUE)</f>
        <v>20.32</v>
      </c>
      <c r="O2221" s="8" cm="1">
        <f t="array" aca="1" ref="O2221" ca="1">_FV(A2221,"Volume")</f>
        <v>13</v>
      </c>
      <c r="P2221" s="7" cm="1">
        <f t="array" aca="1" ref="P2221" ca="1">_FV(A2221,"Volume average",TRUE)</f>
        <v>32043</v>
      </c>
      <c r="Q2221" t="s">
        <v>827</v>
      </c>
      <c r="S2221" t="s">
        <v>3356</v>
      </c>
      <c r="T2221" s="25" cm="1">
        <f t="array" aca="1" ref="T2221" ca="1">_FV(A2221,"Expense ratio",TRUE)</f>
        <v>4.5999999999999999E-3</v>
      </c>
      <c r="U2221" s="24" cm="1">
        <f t="array" aca="1" ref="U2221" ca="1">_FV(A2221,"Market cap",TRUE)</f>
        <v>40885170.630000003</v>
      </c>
      <c r="V2221" s="4">
        <v>40885168</v>
      </c>
      <c r="W2221" s="4">
        <v>40885168</v>
      </c>
      <c r="Y2221" t="s">
        <v>807</v>
      </c>
      <c r="Z2221" s="5">
        <v>19.95</v>
      </c>
      <c r="AA2221" s="20"/>
      <c r="AB2221" s="20"/>
      <c r="AC2221" s="4">
        <v>12966</v>
      </c>
      <c r="AE2221" s="5">
        <v>3.4952193035546091</v>
      </c>
      <c r="AF2221" s="20"/>
      <c r="AI2221" s="4">
        <v>12966</v>
      </c>
      <c r="AJ2221" s="5">
        <v>259060.68</v>
      </c>
      <c r="AL2221" s="5">
        <v>20.32</v>
      </c>
      <c r="AM2221" s="5">
        <v>18.89</v>
      </c>
      <c r="AN2221" t="s">
        <v>47</v>
      </c>
      <c r="AO2221" t="str" cm="1">
        <f t="array" aca="1" ref="AO2221" ca="1">_FV(A2221,"Currency")</f>
        <v>USD</v>
      </c>
      <c r="AP2221" t="str" cm="1">
        <f t="array" aca="1" ref="AP2221" ca="1">_FV(A2221,"Exchange")</f>
        <v>NYSE Arca</v>
      </c>
      <c r="AQ2221" s="6" t="str" cm="1">
        <f t="array" aca="1" ref="AQ2221" ca="1">_FV(A2221,"Exchange abbreviation",TRUE)</f>
        <v>ARCX</v>
      </c>
      <c r="AR2221" t="str" cm="1">
        <f t="array" aca="1" ref="AR2221" ca="1">_FV(A2221,"Instrument type",TRUE)</f>
        <v>ETF</v>
      </c>
    </row>
    <row r="2222" spans="1:44" ht="18.75" customHeight="1" x14ac:dyDescent="0.25">
      <c r="A2222" t="e" vm="2234">
        <v>#VALUE!</v>
      </c>
      <c r="B2222" t="s">
        <v>6117</v>
      </c>
      <c r="C2222" t="s">
        <v>6118</v>
      </c>
      <c r="D2222" s="31" cm="1">
        <f t="array" aca="1" ref="D2222" ca="1">_FV(A2222,"Last trade time",TRUE)</f>
        <v>45824.840277812502</v>
      </c>
      <c r="E2222" s="23" cm="1">
        <f t="array" aca="1" ref="E2222" ca="1">_FV(A2222,"Price")</f>
        <v>54.16</v>
      </c>
      <c r="F2222" s="27" cm="1">
        <f t="array" aca="1" ref="F2222" ca="1">_FV(A2222,"Change (%)",TRUE)</f>
        <v>-8.0590000000000002E-3</v>
      </c>
      <c r="G2222" s="26" cm="1">
        <f t="array" aca="1" ref="G2222" ca="1">_FV(A2222,"Change")</f>
        <v>-0.44</v>
      </c>
      <c r="H2222" s="23" cm="1">
        <f t="array" aca="1" ref="H2222" ca="1">_FV(A2222,"Open")</f>
        <v>54.64</v>
      </c>
      <c r="I2222" s="23" cm="1">
        <f t="array" aca="1" ref="I2222" ca="1">_FV(A2222,"Low")</f>
        <v>53.999200000000002</v>
      </c>
      <c r="J2222" s="23" cm="1">
        <f t="array" aca="1" ref="J2222" ca="1">_FV(A2222,"High")</f>
        <v>54.69</v>
      </c>
      <c r="K2222" s="23" cm="1">
        <f t="array" aca="1" ref="K2222" ca="1">_FV(A2222,"Previous close",TRUE)</f>
        <v>54.6</v>
      </c>
      <c r="L2222" s="26"/>
      <c r="M2222" s="23" cm="1">
        <f t="array" aca="1" ref="M2222" ca="1">_FV(A2222,"52 week low",TRUE)</f>
        <v>44.74</v>
      </c>
      <c r="N2222" s="23" cm="1">
        <f t="array" aca="1" ref="N2222" ca="1">_FV(A2222,"52 week high",TRUE)</f>
        <v>54.9</v>
      </c>
      <c r="O2222" s="8" cm="1">
        <f t="array" aca="1" ref="O2222" ca="1">_FV(A2222,"Volume")</f>
        <v>161619</v>
      </c>
      <c r="P2222" s="7" cm="1">
        <f t="array" aca="1" ref="P2222" ca="1">_FV(A2222,"Volume average",TRUE)</f>
        <v>25683</v>
      </c>
      <c r="Q2222" t="s">
        <v>2842</v>
      </c>
      <c r="S2222" t="s">
        <v>61</v>
      </c>
      <c r="T2222" s="25" cm="1">
        <f t="array" aca="1" ref="T2222" ca="1">_FV(A2222,"Expense ratio",TRUE)</f>
        <v>4.5999999999999999E-3</v>
      </c>
      <c r="U2222" s="24" cm="1">
        <f t="array" aca="1" ref="U2222" ca="1">_FV(A2222,"Market cap",TRUE)</f>
        <v>148391661.40000001</v>
      </c>
      <c r="V2222" s="4">
        <v>148391776</v>
      </c>
      <c r="W2222" s="4">
        <v>148391776</v>
      </c>
      <c r="Y2222" t="s">
        <v>6119</v>
      </c>
      <c r="Z2222" s="5">
        <v>54.377499999999998</v>
      </c>
      <c r="AA2222" s="5">
        <v>18.953066</v>
      </c>
      <c r="AB2222" s="5">
        <v>3.2300000000000002E-2</v>
      </c>
      <c r="AC2222" s="4">
        <v>43930</v>
      </c>
      <c r="AE2222" s="5">
        <v>9.63355195440354</v>
      </c>
      <c r="AF2222" s="5">
        <v>20.02582189866062</v>
      </c>
      <c r="AI2222" s="4">
        <v>43930</v>
      </c>
      <c r="AJ2222" s="5">
        <v>2391549.2000000002</v>
      </c>
      <c r="AL2222" s="5">
        <v>54.9</v>
      </c>
      <c r="AM2222" s="5">
        <v>44.74</v>
      </c>
      <c r="AN2222" t="s">
        <v>90</v>
      </c>
      <c r="AO2222" t="str" cm="1">
        <f t="array" aca="1" ref="AO2222" ca="1">_FV(A2222,"Currency")</f>
        <v>USD</v>
      </c>
      <c r="AP2222" t="str" cm="1">
        <f t="array" aca="1" ref="AP2222" ca="1">_FV(A2222,"Exchange")</f>
        <v>NYSE Arca</v>
      </c>
      <c r="AQ2222" s="6" t="str" cm="1">
        <f t="array" aca="1" ref="AQ2222" ca="1">_FV(A2222,"Exchange abbreviation",TRUE)</f>
        <v>ARCX</v>
      </c>
      <c r="AR2222" t="str" cm="1">
        <f t="array" aca="1" ref="AR2222" ca="1">_FV(A2222,"Instrument type",TRUE)</f>
        <v>ETF</v>
      </c>
    </row>
    <row r="2223" spans="1:44" ht="18.75" customHeight="1" x14ac:dyDescent="0.25">
      <c r="A2223" t="e" vm="2235">
        <v>#VALUE!</v>
      </c>
      <c r="B2223" t="s">
        <v>6120</v>
      </c>
      <c r="C2223" t="s">
        <v>6121</v>
      </c>
      <c r="D2223" s="31" cm="1">
        <f t="array" aca="1" ref="D2223" ca="1">_FV(A2223,"Last trade time",TRUE)</f>
        <v>45824.840966816409</v>
      </c>
      <c r="E2223" s="23" cm="1">
        <f t="array" aca="1" ref="E2223" ca="1">_FV(A2223,"Price")</f>
        <v>27.25</v>
      </c>
      <c r="F2223" s="27" cm="1">
        <f t="array" aca="1" ref="F2223" ca="1">_FV(A2223,"Change (%)",TRUE)</f>
        <v>7.0209999999999995E-3</v>
      </c>
      <c r="G2223" s="26" cm="1">
        <f t="array" aca="1" ref="G2223" ca="1">_FV(A2223,"Change")</f>
        <v>0.19</v>
      </c>
      <c r="H2223" s="23" cm="1">
        <f t="array" aca="1" ref="H2223" ca="1">_FV(A2223,"Open")</f>
        <v>27.06</v>
      </c>
      <c r="I2223" s="23" cm="1">
        <f t="array" aca="1" ref="I2223" ca="1">_FV(A2223,"Low")</f>
        <v>27.05</v>
      </c>
      <c r="J2223" s="23" cm="1">
        <f t="array" aca="1" ref="J2223" ca="1">_FV(A2223,"High")</f>
        <v>27.25</v>
      </c>
      <c r="K2223" s="23" cm="1">
        <f t="array" aca="1" ref="K2223" ca="1">_FV(A2223,"Previous close",TRUE)</f>
        <v>27.06</v>
      </c>
      <c r="L2223" s="26"/>
      <c r="M2223" s="23" cm="1">
        <f t="array" aca="1" ref="M2223" ca="1">_FV(A2223,"52 week low",TRUE)</f>
        <v>23.07</v>
      </c>
      <c r="N2223" s="23" cm="1">
        <f t="array" aca="1" ref="N2223" ca="1">_FV(A2223,"52 week high",TRUE)</f>
        <v>33.71</v>
      </c>
      <c r="O2223" s="8" cm="1">
        <f t="array" aca="1" ref="O2223" ca="1">_FV(A2223,"Volume")</f>
        <v>14853</v>
      </c>
      <c r="P2223" s="7" cm="1">
        <f t="array" aca="1" ref="P2223" ca="1">_FV(A2223,"Volume average",TRUE)</f>
        <v>18330</v>
      </c>
      <c r="Q2223" t="s">
        <v>424</v>
      </c>
      <c r="S2223" t="s">
        <v>1795</v>
      </c>
      <c r="T2223" s="25" cm="1">
        <f t="array" aca="1" ref="T2223" ca="1">_FV(A2223,"Expense ratio",TRUE)</f>
        <v>4.5999999999999999E-3</v>
      </c>
      <c r="U2223" s="24" cm="1">
        <f t="array" aca="1" ref="U2223" ca="1">_FV(A2223,"Market cap",TRUE)</f>
        <v>52908023.359999999</v>
      </c>
      <c r="V2223" s="4">
        <v>52908024</v>
      </c>
      <c r="W2223" s="4">
        <v>52908024</v>
      </c>
      <c r="Y2223" t="s">
        <v>2328</v>
      </c>
      <c r="Z2223" s="5">
        <v>27.06</v>
      </c>
      <c r="AA2223" s="5">
        <v>24.853704</v>
      </c>
      <c r="AB2223" s="5">
        <v>4.6899999999999997E-2</v>
      </c>
      <c r="AC2223" s="4">
        <v>25452</v>
      </c>
      <c r="AE2223" s="5">
        <v>0.29961199007466632</v>
      </c>
      <c r="AF2223" s="5">
        <v>11.39777631577399</v>
      </c>
      <c r="AI2223" s="4">
        <v>25452</v>
      </c>
      <c r="AJ2223" s="5">
        <v>687611.23199999996</v>
      </c>
      <c r="AL2223" s="5">
        <v>33.71</v>
      </c>
      <c r="AM2223" s="5">
        <v>23.07</v>
      </c>
      <c r="AN2223" t="s">
        <v>47</v>
      </c>
      <c r="AO2223" t="str" cm="1">
        <f t="array" aca="1" ref="AO2223" ca="1">_FV(A2223,"Currency")</f>
        <v>USD</v>
      </c>
      <c r="AP2223" t="str" cm="1">
        <f t="array" aca="1" ref="AP2223" ca="1">_FV(A2223,"Exchange")</f>
        <v>NYSE Arca</v>
      </c>
      <c r="AQ2223" s="6" t="str" cm="1">
        <f t="array" aca="1" ref="AQ2223" ca="1">_FV(A2223,"Exchange abbreviation",TRUE)</f>
        <v>ARCX</v>
      </c>
      <c r="AR2223" t="str" cm="1">
        <f t="array" aca="1" ref="AR2223" ca="1">_FV(A2223,"Instrument type",TRUE)</f>
        <v>ETF</v>
      </c>
    </row>
    <row r="2224" spans="1:44" ht="18.75" customHeight="1" x14ac:dyDescent="0.25">
      <c r="A2224" t="e" vm="2236">
        <v>#VALUE!</v>
      </c>
      <c r="B2224" t="s">
        <v>6122</v>
      </c>
      <c r="C2224" t="s">
        <v>6123</v>
      </c>
      <c r="D2224" s="31" cm="1">
        <f t="array" aca="1" ref="D2224" ca="1">_FV(A2224,"Last trade time",TRUE)</f>
        <v>45824.843750265623</v>
      </c>
      <c r="E2224" s="23" cm="1">
        <f t="array" aca="1" ref="E2224" ca="1">_FV(A2224,"Price")</f>
        <v>41.93</v>
      </c>
      <c r="F2224" s="27" cm="1">
        <f t="array" aca="1" ref="F2224" ca="1">_FV(A2224,"Change (%)",TRUE)</f>
        <v>9.3889999999999998E-3</v>
      </c>
      <c r="G2224" s="26" cm="1">
        <f t="array" aca="1" ref="G2224" ca="1">_FV(A2224,"Change")</f>
        <v>0.39</v>
      </c>
      <c r="H2224" s="23" cm="1">
        <f t="array" aca="1" ref="H2224" ca="1">_FV(A2224,"Open")</f>
        <v>41.75</v>
      </c>
      <c r="I2224" s="23" cm="1">
        <f t="array" aca="1" ref="I2224" ca="1">_FV(A2224,"Low")</f>
        <v>41.75</v>
      </c>
      <c r="J2224" s="23" cm="1">
        <f t="array" aca="1" ref="J2224" ca="1">_FV(A2224,"High")</f>
        <v>42.04</v>
      </c>
      <c r="K2224" s="23" cm="1">
        <f t="array" aca="1" ref="K2224" ca="1">_FV(A2224,"Previous close",TRUE)</f>
        <v>41.54</v>
      </c>
      <c r="L2224" s="26"/>
      <c r="M2224" s="23" cm="1">
        <f t="array" aca="1" ref="M2224" ca="1">_FV(A2224,"52 week low",TRUE)</f>
        <v>33.876300000000001</v>
      </c>
      <c r="N2224" s="23" cm="1">
        <f t="array" aca="1" ref="N2224" ca="1">_FV(A2224,"52 week high",TRUE)</f>
        <v>42.384999999999998</v>
      </c>
      <c r="O2224" s="8" cm="1">
        <f t="array" aca="1" ref="O2224" ca="1">_FV(A2224,"Volume")</f>
        <v>17199</v>
      </c>
      <c r="P2224" s="7" cm="1">
        <f t="array" aca="1" ref="P2224" ca="1">_FV(A2224,"Volume average",TRUE)</f>
        <v>41177</v>
      </c>
      <c r="Q2224" t="s">
        <v>50</v>
      </c>
      <c r="S2224" t="s">
        <v>3604</v>
      </c>
      <c r="T2224" s="25" cm="1">
        <f t="array" aca="1" ref="T2224" ca="1">_FV(A2224,"Expense ratio",TRUE)</f>
        <v>4.5999999999999999E-3</v>
      </c>
      <c r="U2224" s="24" cm="1">
        <f t="array" aca="1" ref="U2224" ca="1">_FV(A2224,"Market cap",TRUE)</f>
        <v>521430771.89999998</v>
      </c>
      <c r="V2224" s="4">
        <v>521430784</v>
      </c>
      <c r="W2224" s="4">
        <v>521430784</v>
      </c>
      <c r="Y2224" t="s">
        <v>6124</v>
      </c>
      <c r="Z2224" s="5">
        <v>41.71</v>
      </c>
      <c r="AA2224" s="5">
        <v>25.427547000000001</v>
      </c>
      <c r="AB2224" s="5">
        <v>8.2000000000000007E-3</v>
      </c>
      <c r="AC2224" s="4">
        <v>58725</v>
      </c>
      <c r="AE2224" s="5">
        <v>4.2135872120491644</v>
      </c>
      <c r="AF2224" s="5">
        <v>14.66896101925299</v>
      </c>
      <c r="AI2224" s="4">
        <v>58725</v>
      </c>
      <c r="AJ2224" s="4">
        <v>2450007</v>
      </c>
      <c r="AL2224" s="5">
        <v>42.384999999999998</v>
      </c>
      <c r="AM2224" s="5">
        <v>33.875999999999998</v>
      </c>
      <c r="AN2224" t="s">
        <v>90</v>
      </c>
      <c r="AO2224" t="str" cm="1">
        <f t="array" aca="1" ref="AO2224" ca="1">_FV(A2224,"Currency")</f>
        <v>USD</v>
      </c>
      <c r="AP2224" t="str" cm="1">
        <f t="array" aca="1" ref="AP2224" ca="1">_FV(A2224,"Exchange")</f>
        <v>Nasdaq Stock Market</v>
      </c>
      <c r="AQ2224" s="6" t="str" cm="1">
        <f t="array" aca="1" ref="AQ2224" ca="1">_FV(A2224,"Exchange abbreviation",TRUE)</f>
        <v>XNAS</v>
      </c>
      <c r="AR2224" t="str" cm="1">
        <f t="array" aca="1" ref="AR2224" ca="1">_FV(A2224,"Instrument type",TRUE)</f>
        <v>ETF</v>
      </c>
    </row>
    <row r="2225" spans="1:44" ht="18.75" customHeight="1" x14ac:dyDescent="0.25">
      <c r="A2225" t="e" vm="2237">
        <v>#VALUE!</v>
      </c>
      <c r="B2225" t="s">
        <v>6125</v>
      </c>
      <c r="C2225" t="s">
        <v>6126</v>
      </c>
      <c r="D2225" s="31" cm="1">
        <f t="array" aca="1" ref="D2225" ca="1">_FV(A2225,"Last trade time",TRUE)</f>
        <v>45824.843750046093</v>
      </c>
      <c r="E2225" s="23" cm="1">
        <f t="array" aca="1" ref="E2225" ca="1">_FV(A2225,"Price")</f>
        <v>27.31</v>
      </c>
      <c r="F2225" s="27" cm="1">
        <f t="array" aca="1" ref="F2225" ca="1">_FV(A2225,"Change (%)",TRUE)</f>
        <v>7.0060000000000001E-3</v>
      </c>
      <c r="G2225" s="26" cm="1">
        <f t="array" aca="1" ref="G2225" ca="1">_FV(A2225,"Change")</f>
        <v>0.19</v>
      </c>
      <c r="H2225" s="23" cm="1">
        <f t="array" aca="1" ref="H2225" ca="1">_FV(A2225,"Open")</f>
        <v>27.18</v>
      </c>
      <c r="I2225" s="23" cm="1">
        <f t="array" aca="1" ref="I2225" ca="1">_FV(A2225,"Low")</f>
        <v>27.15</v>
      </c>
      <c r="J2225" s="23" cm="1">
        <f t="array" aca="1" ref="J2225" ca="1">_FV(A2225,"High")</f>
        <v>27.4</v>
      </c>
      <c r="K2225" s="23" cm="1">
        <f t="array" aca="1" ref="K2225" ca="1">_FV(A2225,"Previous close",TRUE)</f>
        <v>27.12</v>
      </c>
      <c r="L2225" s="26"/>
      <c r="M2225" s="23" cm="1">
        <f t="array" aca="1" ref="M2225" ca="1">_FV(A2225,"52 week low",TRUE)</f>
        <v>22.15</v>
      </c>
      <c r="N2225" s="23" cm="1">
        <f t="array" aca="1" ref="N2225" ca="1">_FV(A2225,"52 week high",TRUE)</f>
        <v>34.19</v>
      </c>
      <c r="O2225" s="8" cm="1">
        <f t="array" aca="1" ref="O2225" ca="1">_FV(A2225,"Volume")</f>
        <v>22215</v>
      </c>
      <c r="P2225" s="7" cm="1">
        <f t="array" aca="1" ref="P2225" ca="1">_FV(A2225,"Volume average",TRUE)</f>
        <v>30448</v>
      </c>
      <c r="Q2225" t="s">
        <v>424</v>
      </c>
      <c r="S2225" t="s">
        <v>1795</v>
      </c>
      <c r="T2225" s="25" cm="1">
        <f t="array" aca="1" ref="T2225" ca="1">_FV(A2225,"Expense ratio",TRUE)</f>
        <v>4.5999999999999999E-3</v>
      </c>
      <c r="U2225" s="24" cm="1">
        <f t="array" aca="1" ref="U2225" ca="1">_FV(A2225,"Market cap",TRUE)</f>
        <v>99939227.180000007</v>
      </c>
      <c r="V2225" s="4">
        <v>99939224</v>
      </c>
      <c r="W2225" s="4">
        <v>99939224</v>
      </c>
      <c r="Y2225" t="s">
        <v>2328</v>
      </c>
      <c r="Z2225" s="5">
        <v>27.15</v>
      </c>
      <c r="AA2225" s="5">
        <v>30.916236999999999</v>
      </c>
      <c r="AB2225" s="5">
        <v>5.9699996999999998E-2</v>
      </c>
      <c r="AC2225" s="4">
        <v>33292</v>
      </c>
      <c r="AE2225" s="5">
        <v>3.5689555343521029E-2</v>
      </c>
      <c r="AF2225" s="5">
        <v>11.023870195823029</v>
      </c>
      <c r="AI2225" s="4">
        <v>33292</v>
      </c>
      <c r="AJ2225" s="5">
        <v>904876.55999999994</v>
      </c>
      <c r="AL2225" s="5">
        <v>34.19</v>
      </c>
      <c r="AM2225" s="5">
        <v>22.15</v>
      </c>
      <c r="AN2225" t="s">
        <v>47</v>
      </c>
      <c r="AO2225" t="str" cm="1">
        <f t="array" aca="1" ref="AO2225" ca="1">_FV(A2225,"Currency")</f>
        <v>USD</v>
      </c>
      <c r="AP2225" t="str" cm="1">
        <f t="array" aca="1" ref="AP2225" ca="1">_FV(A2225,"Exchange")</f>
        <v>Nasdaq Stock Market</v>
      </c>
      <c r="AQ2225" s="6" t="str" cm="1">
        <f t="array" aca="1" ref="AQ2225" ca="1">_FV(A2225,"Exchange abbreviation",TRUE)</f>
        <v>XNAS</v>
      </c>
      <c r="AR2225" t="str" cm="1">
        <f t="array" aca="1" ref="AR2225" ca="1">_FV(A2225,"Instrument type",TRUE)</f>
        <v>ETF</v>
      </c>
    </row>
    <row r="2226" spans="1:44" ht="18.75" customHeight="1" x14ac:dyDescent="0.25">
      <c r="A2226" t="e" vm="2238">
        <v>#VALUE!</v>
      </c>
      <c r="B2226" t="s">
        <v>6127</v>
      </c>
      <c r="C2226" t="s">
        <v>6128</v>
      </c>
      <c r="D2226" s="31" cm="1">
        <f t="array" aca="1" ref="D2226" ca="1">_FV(A2226,"Last trade time",TRUE)</f>
        <v>45824.84027780078</v>
      </c>
      <c r="E2226" s="23" cm="1">
        <f t="array" aca="1" ref="E2226" ca="1">_FV(A2226,"Price")</f>
        <v>33.65</v>
      </c>
      <c r="F2226" s="27" cm="1">
        <f t="array" aca="1" ref="F2226" ca="1">_FV(A2226,"Change (%)",TRUE)</f>
        <v>8.6929999999999993E-3</v>
      </c>
      <c r="G2226" s="26" cm="1">
        <f t="array" aca="1" ref="G2226" ca="1">_FV(A2226,"Change")</f>
        <v>0.28999999999999998</v>
      </c>
      <c r="H2226" s="23" cm="1">
        <f t="array" aca="1" ref="H2226" ca="1">_FV(A2226,"Open")</f>
        <v>33.64</v>
      </c>
      <c r="I2226" s="23" cm="1">
        <f t="array" aca="1" ref="I2226" ca="1">_FV(A2226,"Low")</f>
        <v>33.630000000000003</v>
      </c>
      <c r="J2226" s="23" cm="1">
        <f t="array" aca="1" ref="J2226" ca="1">_FV(A2226,"High")</f>
        <v>33.65</v>
      </c>
      <c r="K2226" s="23" cm="1">
        <f t="array" aca="1" ref="K2226" ca="1">_FV(A2226,"Previous close",TRUE)</f>
        <v>33.36</v>
      </c>
      <c r="L2226" s="26"/>
      <c r="M2226" s="23" cm="1">
        <f t="array" aca="1" ref="M2226" ca="1">_FV(A2226,"52 week low",TRUE)</f>
        <v>28.52</v>
      </c>
      <c r="N2226" s="23" cm="1">
        <f t="array" aca="1" ref="N2226" ca="1">_FV(A2226,"52 week high",TRUE)</f>
        <v>33.93</v>
      </c>
      <c r="O2226" s="8" cm="1">
        <f t="array" aca="1" ref="O2226" ca="1">_FV(A2226,"Volume")</f>
        <v>2947</v>
      </c>
      <c r="P2226" s="7" cm="1">
        <f t="array" aca="1" ref="P2226" ca="1">_FV(A2226,"Volume average",TRUE)</f>
        <v>19685</v>
      </c>
      <c r="Q2226" t="s">
        <v>143</v>
      </c>
      <c r="R2226" t="s">
        <v>155</v>
      </c>
      <c r="T2226" s="25" cm="1">
        <f t="array" aca="1" ref="T2226" ca="1">_FV(A2226,"Expense ratio",TRUE)</f>
        <v>4.5999999999999999E-3</v>
      </c>
      <c r="U2226" s="24" cm="1">
        <f t="array" aca="1" ref="U2226" ca="1">_FV(A2226,"Market cap",TRUE)</f>
        <v>39042132.890000001</v>
      </c>
      <c r="V2226" s="16"/>
      <c r="W2226" s="16"/>
      <c r="X2226" t="s">
        <v>6129</v>
      </c>
      <c r="Z2226" s="18"/>
      <c r="AA2226" s="20"/>
      <c r="AB2226" s="20"/>
      <c r="AC2226" s="21">
        <v>19682</v>
      </c>
      <c r="AE2226" s="18"/>
      <c r="AF2226" s="20"/>
      <c r="AI2226" s="21"/>
      <c r="AJ2226" s="18"/>
      <c r="AL2226" s="18"/>
      <c r="AM2226" s="18"/>
      <c r="AN2226" t="s">
        <v>73</v>
      </c>
      <c r="AO2226" t="str" cm="1">
        <f t="array" aca="1" ref="AO2226" ca="1">_FV(A2226,"Currency")</f>
        <v>USD</v>
      </c>
      <c r="AP2226" t="str" cm="1">
        <f t="array" aca="1" ref="AP2226" ca="1">_FV(A2226,"Exchange")</f>
        <v>NYSE Arca</v>
      </c>
      <c r="AQ2226" s="6" t="str" cm="1">
        <f t="array" aca="1" ref="AQ2226" ca="1">_FV(A2226,"Exchange abbreviation",TRUE)</f>
        <v>ARCX</v>
      </c>
      <c r="AR2226" t="str" cm="1">
        <f t="array" aca="1" ref="AR2226" ca="1">_FV(A2226,"Instrument type",TRUE)</f>
        <v>ETF</v>
      </c>
    </row>
    <row r="2227" spans="1:44" ht="18.75" customHeight="1" x14ac:dyDescent="0.25">
      <c r="A2227" t="e" vm="2239">
        <v>#VALUE!</v>
      </c>
      <c r="B2227" t="s">
        <v>6130</v>
      </c>
      <c r="C2227" t="s">
        <v>6131</v>
      </c>
      <c r="D2227" s="31" cm="1">
        <f t="array" aca="1" ref="D2227" ca="1">_FV(A2227,"Last trade time",TRUE)</f>
        <v>45824.911878286715</v>
      </c>
      <c r="E2227" s="23" cm="1">
        <f t="array" aca="1" ref="E2227" ca="1">_FV(A2227,"Price")</f>
        <v>30.22</v>
      </c>
      <c r="F2227" s="27" cm="1">
        <f t="array" aca="1" ref="F2227" ca="1">_FV(A2227,"Change (%)",TRUE)</f>
        <v>1.9889999999999999E-3</v>
      </c>
      <c r="G2227" s="26" cm="1">
        <f t="array" aca="1" ref="G2227" ca="1">_FV(A2227,"Change")</f>
        <v>0.06</v>
      </c>
      <c r="H2227" s="23" cm="1">
        <f t="array" aca="1" ref="H2227" ca="1">_FV(A2227,"Open")</f>
        <v>30.19</v>
      </c>
      <c r="I2227" s="23" cm="1">
        <f t="array" aca="1" ref="I2227" ca="1">_FV(A2227,"Low")</f>
        <v>30.18</v>
      </c>
      <c r="J2227" s="23" cm="1">
        <f t="array" aca="1" ref="J2227" ca="1">_FV(A2227,"High")</f>
        <v>30.33</v>
      </c>
      <c r="K2227" s="23" cm="1">
        <f t="array" aca="1" ref="K2227" ca="1">_FV(A2227,"Previous close",TRUE)</f>
        <v>30.16</v>
      </c>
      <c r="L2227" s="26"/>
      <c r="M2227" s="23" cm="1">
        <f t="array" aca="1" ref="M2227" ca="1">_FV(A2227,"52 week low",TRUE)</f>
        <v>28.7</v>
      </c>
      <c r="N2227" s="23" cm="1">
        <f t="array" aca="1" ref="N2227" ca="1">_FV(A2227,"52 week high",TRUE)</f>
        <v>33.590000000000003</v>
      </c>
      <c r="O2227" s="8" cm="1">
        <f t="array" aca="1" ref="O2227" ca="1">_FV(A2227,"Volume")</f>
        <v>3394569</v>
      </c>
      <c r="P2227" s="7" cm="1">
        <f t="array" aca="1" ref="P2227" ca="1">_FV(A2227,"Volume average",TRUE)</f>
        <v>3009987</v>
      </c>
      <c r="Q2227" t="s">
        <v>224</v>
      </c>
      <c r="T2227" s="25" cm="1">
        <f t="array" aca="1" ref="T2227" ca="1">_FV(A2227,"Expense ratio",TRUE)</f>
        <v>4.5999999999999999E-3</v>
      </c>
      <c r="U2227" s="24" cm="1">
        <f t="array" aca="1" ref="U2227" ca="1">_FV(A2227,"Market cap",TRUE)</f>
        <v>13613963412.85</v>
      </c>
      <c r="V2227" s="16"/>
      <c r="W2227" s="16"/>
      <c r="Z2227" s="18"/>
      <c r="AA2227" s="20"/>
      <c r="AB2227" s="20"/>
      <c r="AC2227" s="21">
        <v>3055079</v>
      </c>
      <c r="AE2227" s="18"/>
      <c r="AF2227" s="20"/>
      <c r="AI2227" s="21"/>
      <c r="AJ2227" s="18"/>
      <c r="AL2227" s="18"/>
      <c r="AM2227" s="18"/>
      <c r="AN2227" t="s">
        <v>73</v>
      </c>
      <c r="AO2227" t="str" cm="1">
        <f t="array" aca="1" ref="AO2227" ca="1">_FV(A2227,"Currency")</f>
        <v>USD</v>
      </c>
      <c r="AP2227" t="str" cm="1">
        <f t="array" aca="1" ref="AP2227" ca="1">_FV(A2227,"Exchange")</f>
        <v>Nasdaq Stock Market</v>
      </c>
      <c r="AQ2227" s="6" t="str" cm="1">
        <f t="array" aca="1" ref="AQ2227" ca="1">_FV(A2227,"Exchange abbreviation",TRUE)</f>
        <v>XNAS</v>
      </c>
      <c r="AR2227" t="str" cm="1">
        <f t="array" aca="1" ref="AR2227" ca="1">_FV(A2227,"Instrument type",TRUE)</f>
        <v>ETF</v>
      </c>
    </row>
    <row r="2228" spans="1:44" ht="18.75" customHeight="1" x14ac:dyDescent="0.25">
      <c r="A2228" t="e" vm="2240">
        <v>#VALUE!</v>
      </c>
      <c r="B2228" t="s">
        <v>6132</v>
      </c>
      <c r="C2228" t="s">
        <v>6133</v>
      </c>
      <c r="D2228" s="31" cm="1">
        <f t="array" aca="1" ref="D2228" ca="1">_FV(A2228,"Last trade time",TRUE)</f>
        <v>45824.843750046093</v>
      </c>
      <c r="E2228" s="23" cm="1">
        <f t="array" aca="1" ref="E2228" ca="1">_FV(A2228,"Price")</f>
        <v>63.7</v>
      </c>
      <c r="F2228" s="27" cm="1">
        <f t="array" aca="1" ref="F2228" ca="1">_FV(A2228,"Change (%)",TRUE)</f>
        <v>1.5446999999999999E-2</v>
      </c>
      <c r="G2228" s="26" cm="1">
        <f t="array" aca="1" ref="G2228" ca="1">_FV(A2228,"Change")</f>
        <v>0.96899999999999997</v>
      </c>
      <c r="H2228" s="23" cm="1">
        <f t="array" aca="1" ref="H2228" ca="1">_FV(A2228,"Open")</f>
        <v>63.37</v>
      </c>
      <c r="I2228" s="23" cm="1">
        <f t="array" aca="1" ref="I2228" ca="1">_FV(A2228,"Low")</f>
        <v>63.335000000000001</v>
      </c>
      <c r="J2228" s="23" cm="1">
        <f t="array" aca="1" ref="J2228" ca="1">_FV(A2228,"High")</f>
        <v>63.895499999999998</v>
      </c>
      <c r="K2228" s="23" cm="1">
        <f t="array" aca="1" ref="K2228" ca="1">_FV(A2228,"Previous close",TRUE)</f>
        <v>62.731000000000002</v>
      </c>
      <c r="L2228" s="26"/>
      <c r="M2228" s="23" cm="1">
        <f t="array" aca="1" ref="M2228" ca="1">_FV(A2228,"52 week low",TRUE)</f>
        <v>49.01</v>
      </c>
      <c r="N2228" s="23" cm="1">
        <f t="array" aca="1" ref="N2228" ca="1">_FV(A2228,"52 week high",TRUE)</f>
        <v>64.31</v>
      </c>
      <c r="O2228" s="8" cm="1">
        <f t="array" aca="1" ref="O2228" ca="1">_FV(A2228,"Volume")</f>
        <v>78451</v>
      </c>
      <c r="P2228" s="7" cm="1">
        <f t="array" aca="1" ref="P2228" ca="1">_FV(A2228,"Volume average",TRUE)</f>
        <v>117158</v>
      </c>
      <c r="Q2228" t="s">
        <v>1293</v>
      </c>
      <c r="S2228" t="s">
        <v>2067</v>
      </c>
      <c r="T2228" s="25" cm="1">
        <f t="array" aca="1" ref="T2228" ca="1">_FV(A2228,"Expense ratio",TRUE)</f>
        <v>4.5999999999999999E-3</v>
      </c>
      <c r="U2228" s="24" cm="1">
        <f t="array" aca="1" ref="U2228" ca="1">_FV(A2228,"Market cap",TRUE)</f>
        <v>3211629633.6599998</v>
      </c>
      <c r="V2228" s="4">
        <v>3211629568</v>
      </c>
      <c r="W2228" s="4">
        <v>3211629568</v>
      </c>
      <c r="Y2228" t="s">
        <v>6134</v>
      </c>
      <c r="Z2228" s="5">
        <v>63.158569999999997</v>
      </c>
      <c r="AA2228" s="5">
        <v>27.142797000000002</v>
      </c>
      <c r="AB2228" s="19">
        <v>6.4000000000000003E-3</v>
      </c>
      <c r="AC2228" s="4">
        <v>160857</v>
      </c>
      <c r="AE2228" s="5">
        <v>6.4575685303465802</v>
      </c>
      <c r="AF2228" s="19">
        <v>7.9231989978710171</v>
      </c>
      <c r="AI2228" s="4">
        <v>160857</v>
      </c>
      <c r="AJ2228" s="5">
        <v>10146859.560000001</v>
      </c>
      <c r="AL2228" s="5">
        <v>64.260000000000005</v>
      </c>
      <c r="AM2228" s="5">
        <v>49.01</v>
      </c>
      <c r="AN2228" t="s">
        <v>82</v>
      </c>
      <c r="AO2228" t="str" cm="1">
        <f t="array" aca="1" ref="AO2228" ca="1">_FV(A2228,"Currency")</f>
        <v>USD</v>
      </c>
      <c r="AP2228" t="str" cm="1">
        <f t="array" aca="1" ref="AP2228" ca="1">_FV(A2228,"Exchange")</f>
        <v>Nasdaq Stock Market</v>
      </c>
      <c r="AQ2228" s="6" t="str" cm="1">
        <f t="array" aca="1" ref="AQ2228" ca="1">_FV(A2228,"Exchange abbreviation",TRUE)</f>
        <v>XNAS</v>
      </c>
      <c r="AR2228" t="str" cm="1">
        <f t="array" aca="1" ref="AR2228" ca="1">_FV(A2228,"Instrument type",TRUE)</f>
        <v>ETF</v>
      </c>
    </row>
    <row r="2229" spans="1:44" ht="18.75" customHeight="1" x14ac:dyDescent="0.25">
      <c r="A2229" t="e" vm="2241">
        <v>#VALUE!</v>
      </c>
      <c r="B2229" t="s">
        <v>6135</v>
      </c>
      <c r="C2229" t="s">
        <v>6136</v>
      </c>
      <c r="D2229" s="31" cm="1">
        <f t="array" aca="1" ref="D2229" ca="1">_FV(A2229,"Last trade time",TRUE)</f>
        <v>45824.843750185159</v>
      </c>
      <c r="E2229" s="23" cm="1">
        <f t="array" aca="1" ref="E2229" ca="1">_FV(A2229,"Price")</f>
        <v>49.86</v>
      </c>
      <c r="F2229" s="27" cm="1">
        <f t="array" aca="1" ref="F2229" ca="1">_FV(A2229,"Change (%)",TRUE)</f>
        <v>7.1020000000000007E-3</v>
      </c>
      <c r="G2229" s="26" cm="1">
        <f t="array" aca="1" ref="G2229" ca="1">_FV(A2229,"Change")</f>
        <v>0.35160000000000002</v>
      </c>
      <c r="H2229" s="23" cm="1">
        <f t="array" aca="1" ref="H2229" ca="1">_FV(A2229,"Open")</f>
        <v>50.09</v>
      </c>
      <c r="I2229" s="23" cm="1">
        <f t="array" aca="1" ref="I2229" ca="1">_FV(A2229,"Low")</f>
        <v>49.86</v>
      </c>
      <c r="J2229" s="23" cm="1">
        <f t="array" aca="1" ref="J2229" ca="1">_FV(A2229,"High")</f>
        <v>50.1</v>
      </c>
      <c r="K2229" s="23" cm="1">
        <f t="array" aca="1" ref="K2229" ca="1">_FV(A2229,"Previous close",TRUE)</f>
        <v>49.508400000000002</v>
      </c>
      <c r="L2229" s="26"/>
      <c r="M2229" s="23" cm="1">
        <f t="array" aca="1" ref="M2229" ca="1">_FV(A2229,"52 week low",TRUE)</f>
        <v>40.909999999999997</v>
      </c>
      <c r="N2229" s="23" cm="1">
        <f t="array" aca="1" ref="N2229" ca="1">_FV(A2229,"52 week high",TRUE)</f>
        <v>50.25</v>
      </c>
      <c r="O2229" s="8" cm="1">
        <f t="array" aca="1" ref="O2229" ca="1">_FV(A2229,"Volume")</f>
        <v>780</v>
      </c>
      <c r="P2229" s="7" cm="1">
        <f t="array" aca="1" ref="P2229" ca="1">_FV(A2229,"Volume average",TRUE)</f>
        <v>801</v>
      </c>
      <c r="Q2229" t="s">
        <v>703</v>
      </c>
      <c r="S2229" t="s">
        <v>3604</v>
      </c>
      <c r="T2229" s="25" cm="1">
        <f t="array" aca="1" ref="T2229" ca="1">_FV(A2229,"Expense ratio",TRUE)</f>
        <v>4.5000000000000005E-3</v>
      </c>
      <c r="U2229" s="24" cm="1">
        <f t="array" aca="1" ref="U2229" ca="1">_FV(A2229,"Market cap",TRUE)</f>
        <v>111458643.59999999</v>
      </c>
      <c r="V2229" s="4">
        <v>111458640</v>
      </c>
      <c r="W2229" s="4">
        <v>111458640</v>
      </c>
      <c r="X2229" t="s">
        <v>6137</v>
      </c>
      <c r="Y2229" t="s">
        <v>6138</v>
      </c>
      <c r="Z2229" s="5">
        <v>49.86</v>
      </c>
      <c r="AA2229" s="5">
        <v>15.687307000000001</v>
      </c>
      <c r="AB2229" s="5">
        <v>2.9899999999999999E-2</v>
      </c>
      <c r="AC2229" s="4">
        <v>1263</v>
      </c>
      <c r="AE2229" s="5">
        <v>20.946187660804071</v>
      </c>
      <c r="AF2229" s="5">
        <v>18.10787136551286</v>
      </c>
      <c r="AI2229" s="4">
        <v>1263</v>
      </c>
      <c r="AJ2229" s="5">
        <v>62897.021100000013</v>
      </c>
      <c r="AL2229" s="5">
        <v>49.94</v>
      </c>
      <c r="AM2229" s="5">
        <v>40.909999999999997</v>
      </c>
      <c r="AN2229" t="s">
        <v>47</v>
      </c>
      <c r="AO2229" t="str" cm="1">
        <f t="array" aca="1" ref="AO2229" ca="1">_FV(A2229,"Currency")</f>
        <v>USD</v>
      </c>
      <c r="AP2229" t="str" cm="1">
        <f t="array" aca="1" ref="AP2229" ca="1">_FV(A2229,"Exchange")</f>
        <v>Nasdaq Stock Market</v>
      </c>
      <c r="AQ2229" s="6" t="str" cm="1">
        <f t="array" aca="1" ref="AQ2229" ca="1">_FV(A2229,"Exchange abbreviation",TRUE)</f>
        <v>XNAS</v>
      </c>
      <c r="AR2229" t="str" cm="1">
        <f t="array" aca="1" ref="AR2229" ca="1">_FV(A2229,"Instrument type",TRUE)</f>
        <v>ETF</v>
      </c>
    </row>
    <row r="2230" spans="1:44" ht="18.75" customHeight="1" x14ac:dyDescent="0.25">
      <c r="A2230" t="e" vm="2242">
        <v>#VALUE!</v>
      </c>
      <c r="B2230" t="s">
        <v>6139</v>
      </c>
      <c r="C2230" t="s">
        <v>6140</v>
      </c>
      <c r="D2230" s="31" cm="1">
        <f t="array" aca="1" ref="D2230" ca="1">_FV(A2230,"Last trade time",TRUE)</f>
        <v>45824.84027780078</v>
      </c>
      <c r="E2230" s="23" cm="1">
        <f t="array" aca="1" ref="E2230" ca="1">_FV(A2230,"Price")</f>
        <v>35.878500000000003</v>
      </c>
      <c r="F2230" s="27" cm="1">
        <f t="array" aca="1" ref="F2230" ca="1">_FV(A2230,"Change (%)",TRUE)</f>
        <v>-1.2944000000000001E-2</v>
      </c>
      <c r="G2230" s="26" cm="1">
        <f t="array" aca="1" ref="G2230" ca="1">_FV(A2230,"Change")</f>
        <v>-0.47049999999999997</v>
      </c>
      <c r="H2230" s="23" cm="1">
        <f t="array" aca="1" ref="H2230" ca="1">_FV(A2230,"Open")</f>
        <v>35.86</v>
      </c>
      <c r="I2230" s="23" cm="1">
        <f t="array" aca="1" ref="I2230" ca="1">_FV(A2230,"Low")</f>
        <v>35.81</v>
      </c>
      <c r="J2230" s="23" cm="1">
        <f t="array" aca="1" ref="J2230" ca="1">_FV(A2230,"High")</f>
        <v>35.895000000000003</v>
      </c>
      <c r="K2230" s="23" cm="1">
        <f t="array" aca="1" ref="K2230" ca="1">_FV(A2230,"Previous close",TRUE)</f>
        <v>36.348999999999997</v>
      </c>
      <c r="L2230" s="26"/>
      <c r="M2230" s="23" cm="1">
        <f t="array" aca="1" ref="M2230" ca="1">_FV(A2230,"52 week low",TRUE)</f>
        <v>26.92</v>
      </c>
      <c r="N2230" s="23" cm="1">
        <f t="array" aca="1" ref="N2230" ca="1">_FV(A2230,"52 week high",TRUE)</f>
        <v>36.61</v>
      </c>
      <c r="O2230" s="8" cm="1">
        <f t="array" aca="1" ref="O2230" ca="1">_FV(A2230,"Volume")</f>
        <v>3099</v>
      </c>
      <c r="P2230" s="7" cm="1">
        <f t="array" aca="1" ref="P2230" ca="1">_FV(A2230,"Volume average",TRUE)</f>
        <v>7671</v>
      </c>
      <c r="Q2230" t="s">
        <v>129</v>
      </c>
      <c r="R2230" t="s">
        <v>79</v>
      </c>
      <c r="S2230" t="s">
        <v>440</v>
      </c>
      <c r="T2230" s="25" cm="1">
        <f t="array" aca="1" ref="T2230" ca="1">_FV(A2230,"Expense ratio",TRUE)</f>
        <v>4.5000000000000005E-3</v>
      </c>
      <c r="U2230" s="24" cm="1">
        <f t="array" aca="1" ref="U2230" ca="1">_FV(A2230,"Market cap",TRUE)</f>
        <v>13933839.060000001</v>
      </c>
      <c r="V2230" s="4">
        <v>13933815</v>
      </c>
      <c r="W2230" s="4">
        <v>13933815</v>
      </c>
      <c r="Y2230" t="s">
        <v>746</v>
      </c>
      <c r="Z2230" s="5">
        <v>35.213000000000001</v>
      </c>
      <c r="AA2230" s="20"/>
      <c r="AB2230" s="5">
        <v>6.2399999999999997E-2</v>
      </c>
      <c r="AC2230" s="4">
        <v>7565</v>
      </c>
      <c r="AE2230" s="5">
        <v>20.18276362489371</v>
      </c>
      <c r="AF2230" s="5">
        <v>35.945096653280743</v>
      </c>
      <c r="AH2230" s="16"/>
      <c r="AI2230" s="4">
        <v>7565</v>
      </c>
      <c r="AJ2230" s="5">
        <v>266817.55</v>
      </c>
      <c r="AL2230" s="5">
        <v>36.28</v>
      </c>
      <c r="AM2230" s="5">
        <v>26.92</v>
      </c>
      <c r="AN2230" t="s">
        <v>47</v>
      </c>
      <c r="AO2230" t="str" cm="1">
        <f t="array" aca="1" ref="AO2230" ca="1">_FV(A2230,"Currency")</f>
        <v>USD</v>
      </c>
      <c r="AP2230" t="str" cm="1">
        <f t="array" aca="1" ref="AP2230" ca="1">_FV(A2230,"Exchange")</f>
        <v>NYSE Arca</v>
      </c>
      <c r="AQ2230" s="6" t="str" cm="1">
        <f t="array" aca="1" ref="AQ2230" ca="1">_FV(A2230,"Exchange abbreviation",TRUE)</f>
        <v>ARCX</v>
      </c>
      <c r="AR2230" t="str" cm="1">
        <f t="array" aca="1" ref="AR2230" ca="1">_FV(A2230,"Instrument type",TRUE)</f>
        <v>ETF</v>
      </c>
    </row>
    <row r="2231" spans="1:44" ht="18.75" customHeight="1" x14ac:dyDescent="0.25">
      <c r="A2231" t="e" vm="2243">
        <v>#VALUE!</v>
      </c>
      <c r="B2231" t="s">
        <v>6141</v>
      </c>
      <c r="C2231" t="s">
        <v>6142</v>
      </c>
      <c r="D2231" s="31" cm="1">
        <f t="array" aca="1" ref="D2231" ca="1">_FV(A2231,"Last trade time",TRUE)</f>
        <v>45824.840277812502</v>
      </c>
      <c r="E2231" s="23" cm="1">
        <f t="array" aca="1" ref="E2231" ca="1">_FV(A2231,"Price")</f>
        <v>30.255700000000001</v>
      </c>
      <c r="F2231" s="27" cm="1">
        <f t="array" aca="1" ref="F2231" ca="1">_FV(A2231,"Change (%)",TRUE)</f>
        <v>-2.6929999999999996E-3</v>
      </c>
      <c r="G2231" s="26" cm="1">
        <f t="array" aca="1" ref="G2231" ca="1">_FV(A2231,"Change")</f>
        <v>-8.1699999999999995E-2</v>
      </c>
      <c r="H2231" s="23" cm="1">
        <f t="array" aca="1" ref="H2231" ca="1">_FV(A2231,"Open")</f>
        <v>30.255700000000001</v>
      </c>
      <c r="I2231" s="23" cm="1">
        <f t="array" aca="1" ref="I2231" ca="1">_FV(A2231,"Low")</f>
        <v>30.255700000000001</v>
      </c>
      <c r="J2231" s="23" cm="1">
        <f t="array" aca="1" ref="J2231" ca="1">_FV(A2231,"High")</f>
        <v>30.255700000000001</v>
      </c>
      <c r="K2231" s="23" cm="1">
        <f t="array" aca="1" ref="K2231" ca="1">_FV(A2231,"Previous close",TRUE)</f>
        <v>30.337399999999999</v>
      </c>
      <c r="L2231" s="26"/>
      <c r="M2231" s="23" cm="1">
        <f t="array" aca="1" ref="M2231" ca="1">_FV(A2231,"52 week low",TRUE)</f>
        <v>26.85</v>
      </c>
      <c r="N2231" s="23" cm="1">
        <f t="array" aca="1" ref="N2231" ca="1">_FV(A2231,"52 week high",TRUE)</f>
        <v>34.43</v>
      </c>
      <c r="O2231" s="8" cm="1">
        <f t="array" aca="1" ref="O2231" ca="1">_FV(A2231,"Volume")</f>
        <v>113</v>
      </c>
      <c r="P2231" s="7" cm="1">
        <f t="array" aca="1" ref="P2231" ca="1">_FV(A2231,"Volume average",TRUE)</f>
        <v>246</v>
      </c>
      <c r="Q2231" t="s">
        <v>4581</v>
      </c>
      <c r="T2231" s="25" cm="1">
        <f t="array" aca="1" ref="T2231" ca="1">_FV(A2231,"Expense ratio",TRUE)</f>
        <v>4.5000000000000005E-3</v>
      </c>
      <c r="U2231" s="24" cm="1">
        <f t="array" aca="1" ref="U2231" ca="1">_FV(A2231,"Market cap",TRUE)</f>
        <v>8985320.0500000007</v>
      </c>
      <c r="V2231" s="16"/>
      <c r="W2231" s="16"/>
      <c r="Z2231" s="18"/>
      <c r="AA2231" s="20"/>
      <c r="AB2231" s="20"/>
      <c r="AC2231" s="21">
        <v>352</v>
      </c>
      <c r="AE2231" s="18"/>
      <c r="AF2231" s="20"/>
      <c r="AH2231" s="16"/>
      <c r="AI2231" s="21"/>
      <c r="AJ2231" s="18"/>
      <c r="AL2231" s="18"/>
      <c r="AM2231" s="18"/>
      <c r="AN2231" t="s">
        <v>73</v>
      </c>
      <c r="AO2231" t="str" cm="1">
        <f t="array" aca="1" ref="AO2231" ca="1">_FV(A2231,"Currency")</f>
        <v>USD</v>
      </c>
      <c r="AP2231" t="str" cm="1">
        <f t="array" aca="1" ref="AP2231" ca="1">_FV(A2231,"Exchange")</f>
        <v>NYSE Arca</v>
      </c>
      <c r="AQ2231" s="6" t="str" cm="1">
        <f t="array" aca="1" ref="AQ2231" ca="1">_FV(A2231,"Exchange abbreviation",TRUE)</f>
        <v>ARCX</v>
      </c>
      <c r="AR2231" t="str" cm="1">
        <f t="array" aca="1" ref="AR2231" ca="1">_FV(A2231,"Instrument type",TRUE)</f>
        <v>ETF</v>
      </c>
    </row>
    <row r="2232" spans="1:44" ht="18.75" customHeight="1" x14ac:dyDescent="0.25">
      <c r="A2232" t="e" vm="2244">
        <v>#VALUE!</v>
      </c>
      <c r="B2232" t="s">
        <v>6143</v>
      </c>
      <c r="C2232" t="s">
        <v>6144</v>
      </c>
      <c r="D2232" s="31" cm="1">
        <f t="array" aca="1" ref="D2232" ca="1">_FV(A2232,"Last trade time",TRUE)</f>
        <v>45824.843750207816</v>
      </c>
      <c r="E2232" s="23" cm="1">
        <f t="array" aca="1" ref="E2232" ca="1">_FV(A2232,"Price")</f>
        <v>26.07</v>
      </c>
      <c r="F2232" s="27" cm="1">
        <f t="array" aca="1" ref="F2232" ca="1">_FV(A2232,"Change (%)",TRUE)</f>
        <v>-3.834E-4</v>
      </c>
      <c r="G2232" s="26" cm="1">
        <f t="array" aca="1" ref="G2232" ca="1">_FV(A2232,"Change")</f>
        <v>-0.01</v>
      </c>
      <c r="H2232" s="23" cm="1">
        <f t="array" aca="1" ref="H2232" ca="1">_FV(A2232,"Open")</f>
        <v>26.07</v>
      </c>
      <c r="I2232" s="23" cm="1">
        <f t="array" aca="1" ref="I2232" ca="1">_FV(A2232,"Low")</f>
        <v>26.07</v>
      </c>
      <c r="J2232" s="23" cm="1">
        <f t="array" aca="1" ref="J2232" ca="1">_FV(A2232,"High")</f>
        <v>26.07</v>
      </c>
      <c r="K2232" s="23" cm="1">
        <f t="array" aca="1" ref="K2232" ca="1">_FV(A2232,"Previous close",TRUE)</f>
        <v>26.08</v>
      </c>
      <c r="L2232" s="26"/>
      <c r="M2232" s="23" cm="1">
        <f t="array" aca="1" ref="M2232" ca="1">_FV(A2232,"52 week low",TRUE)</f>
        <v>21.533000000000001</v>
      </c>
      <c r="N2232" s="23" cm="1">
        <f t="array" aca="1" ref="N2232" ca="1">_FV(A2232,"52 week high",TRUE)</f>
        <v>27.68</v>
      </c>
      <c r="O2232" s="8" cm="1">
        <f t="array" aca="1" ref="O2232" ca="1">_FV(A2232,"Volume")</f>
        <v>6</v>
      </c>
      <c r="P2232" s="7" cm="1">
        <f t="array" aca="1" ref="P2232" ca="1">_FV(A2232,"Volume average",TRUE)</f>
        <v>50</v>
      </c>
      <c r="Q2232" t="s">
        <v>2547</v>
      </c>
      <c r="S2232" t="s">
        <v>6145</v>
      </c>
      <c r="T2232" s="25" cm="1">
        <f t="array" aca="1" ref="T2232" ca="1">_FV(A2232,"Expense ratio",TRUE)</f>
        <v>4.5000000000000005E-3</v>
      </c>
      <c r="U2232" s="24" cm="1">
        <f t="array" aca="1" ref="U2232" ca="1">_FV(A2232,"Market cap",TRUE)</f>
        <v>29207808.609999999</v>
      </c>
      <c r="V2232" s="4">
        <v>29207468</v>
      </c>
      <c r="W2232" s="4">
        <v>29207468</v>
      </c>
      <c r="Y2232" t="s">
        <v>2200</v>
      </c>
      <c r="Z2232" s="5">
        <v>25.323</v>
      </c>
      <c r="AA2232" s="5">
        <v>16.374352999999999</v>
      </c>
      <c r="AB2232" s="5">
        <v>2.3300000000000001E-2</v>
      </c>
      <c r="AC2232" s="4">
        <v>128</v>
      </c>
      <c r="AE2232" s="5">
        <v>7.0494764259278364</v>
      </c>
      <c r="AF2232" s="5">
        <v>-4.3337458015601076</v>
      </c>
      <c r="AI2232" s="4">
        <v>128</v>
      </c>
      <c r="AJ2232" s="5">
        <v>3232.8960000000002</v>
      </c>
      <c r="AL2232" s="5">
        <v>27.68</v>
      </c>
      <c r="AM2232" s="5">
        <v>21.533000000000001</v>
      </c>
      <c r="AN2232" t="s">
        <v>47</v>
      </c>
      <c r="AO2232" t="str" cm="1">
        <f t="array" aca="1" ref="AO2232" ca="1">_FV(A2232,"Currency")</f>
        <v>USD</v>
      </c>
      <c r="AP2232" t="str" cm="1">
        <f t="array" aca="1" ref="AP2232" ca="1">_FV(A2232,"Exchange")</f>
        <v>Nasdaq Stock Market</v>
      </c>
      <c r="AQ2232" s="6" t="str" cm="1">
        <f t="array" aca="1" ref="AQ2232" ca="1">_FV(A2232,"Exchange abbreviation",TRUE)</f>
        <v>XNAS</v>
      </c>
      <c r="AR2232" t="str" cm="1">
        <f t="array" aca="1" ref="AR2232" ca="1">_FV(A2232,"Instrument type",TRUE)</f>
        <v>ETF</v>
      </c>
    </row>
    <row r="2233" spans="1:44" ht="18.75" customHeight="1" x14ac:dyDescent="0.25">
      <c r="A2233" t="e" vm="2245">
        <v>#VALUE!</v>
      </c>
      <c r="B2233" t="s">
        <v>6146</v>
      </c>
      <c r="C2233" t="s">
        <v>6147</v>
      </c>
      <c r="D2233" s="31" cm="1">
        <f t="array" aca="1" ref="D2233" ca="1">_FV(A2233,"Last trade time",TRUE)</f>
        <v>45824.840277789066</v>
      </c>
      <c r="E2233" s="23" cm="1">
        <f t="array" aca="1" ref="E2233" ca="1">_FV(A2233,"Price")</f>
        <v>24.800599999999999</v>
      </c>
      <c r="F2233" s="27" cm="1">
        <f t="array" aca="1" ref="F2233" ca="1">_FV(A2233,"Change (%)",TRUE)</f>
        <v>3.7439999999999999E-3</v>
      </c>
      <c r="G2233" s="26" cm="1">
        <f t="array" aca="1" ref="G2233" ca="1">_FV(A2233,"Change")</f>
        <v>9.2499999999999999E-2</v>
      </c>
      <c r="H2233" s="23" cm="1">
        <f t="array" aca="1" ref="H2233" ca="1">_FV(A2233,"Open")</f>
        <v>24.91</v>
      </c>
      <c r="I2233" s="23" cm="1">
        <f t="array" aca="1" ref="I2233" ca="1">_FV(A2233,"Low")</f>
        <v>24.77</v>
      </c>
      <c r="J2233" s="23" cm="1">
        <f t="array" aca="1" ref="J2233" ca="1">_FV(A2233,"High")</f>
        <v>24.97</v>
      </c>
      <c r="K2233" s="23" cm="1">
        <f t="array" aca="1" ref="K2233" ca="1">_FV(A2233,"Previous close",TRUE)</f>
        <v>24.708100000000002</v>
      </c>
      <c r="L2233" s="26"/>
      <c r="M2233" s="23" cm="1">
        <f t="array" aca="1" ref="M2233" ca="1">_FV(A2233,"52 week low",TRUE)</f>
        <v>21.47</v>
      </c>
      <c r="N2233" s="23" cm="1">
        <f t="array" aca="1" ref="N2233" ca="1">_FV(A2233,"52 week high",TRUE)</f>
        <v>25.53</v>
      </c>
      <c r="O2233" s="8" cm="1">
        <f t="array" aca="1" ref="O2233" ca="1">_FV(A2233,"Volume")</f>
        <v>1644</v>
      </c>
      <c r="P2233" s="7" cm="1">
        <f t="array" aca="1" ref="P2233" ca="1">_FV(A2233,"Volume average",TRUE)</f>
        <v>4478</v>
      </c>
      <c r="Q2233" t="s">
        <v>1641</v>
      </c>
      <c r="S2233" t="s">
        <v>3623</v>
      </c>
      <c r="T2233" s="25" cm="1">
        <f t="array" aca="1" ref="T2233" ca="1">_FV(A2233,"Expense ratio",TRUE)</f>
        <v>4.5000000000000005E-3</v>
      </c>
      <c r="U2233" s="24" cm="1">
        <f t="array" aca="1" ref="U2233" ca="1">_FV(A2233,"Market cap",TRUE)</f>
        <v>629249542.58000004</v>
      </c>
      <c r="V2233" s="4">
        <v>629249536</v>
      </c>
      <c r="W2233" s="4">
        <v>629249536</v>
      </c>
      <c r="X2233" t="s">
        <v>6148</v>
      </c>
      <c r="Y2233" t="s">
        <v>401</v>
      </c>
      <c r="Z2233" s="5">
        <v>24.7713</v>
      </c>
      <c r="AA2233" s="5">
        <v>25.724598</v>
      </c>
      <c r="AB2233" s="20"/>
      <c r="AC2233" s="4">
        <v>5085</v>
      </c>
      <c r="AE2233" s="5">
        <v>1.365784056867847</v>
      </c>
      <c r="AF2233" s="20"/>
      <c r="AI2233" s="4">
        <v>5085</v>
      </c>
      <c r="AJ2233" s="5">
        <v>126039.35249999999</v>
      </c>
      <c r="AL2233" s="5">
        <v>25.53</v>
      </c>
      <c r="AM2233" s="5">
        <v>21.47</v>
      </c>
      <c r="AN2233" t="s">
        <v>47</v>
      </c>
      <c r="AO2233" t="str" cm="1">
        <f t="array" aca="1" ref="AO2233" ca="1">_FV(A2233,"Currency")</f>
        <v>USD</v>
      </c>
      <c r="AP2233" t="str" cm="1">
        <f t="array" aca="1" ref="AP2233" ca="1">_FV(A2233,"Exchange")</f>
        <v>NYSE Arca</v>
      </c>
      <c r="AQ2233" s="6" t="str" cm="1">
        <f t="array" aca="1" ref="AQ2233" ca="1">_FV(A2233,"Exchange abbreviation",TRUE)</f>
        <v>ARCX</v>
      </c>
      <c r="AR2233" t="str" cm="1">
        <f t="array" aca="1" ref="AR2233" ca="1">_FV(A2233,"Instrument type",TRUE)</f>
        <v>ETF</v>
      </c>
    </row>
    <row r="2234" spans="1:44" ht="18.75" customHeight="1" x14ac:dyDescent="0.25">
      <c r="A2234" t="e" vm="2246">
        <v>#VALUE!</v>
      </c>
      <c r="B2234" t="s">
        <v>6149</v>
      </c>
      <c r="C2234" t="s">
        <v>6150</v>
      </c>
      <c r="D2234" s="31" cm="1">
        <f t="array" aca="1" ref="D2234" ca="1">_FV(A2234,"Last trade time",TRUE)</f>
        <v>45824.84027780078</v>
      </c>
      <c r="E2234" s="23" cm="1">
        <f t="array" aca="1" ref="E2234" ca="1">_FV(A2234,"Price")</f>
        <v>72.886099999999999</v>
      </c>
      <c r="F2234" s="27" cm="1">
        <f t="array" aca="1" ref="F2234" ca="1">_FV(A2234,"Change (%)",TRUE)</f>
        <v>8.5500000000000003E-3</v>
      </c>
      <c r="G2234" s="26" cm="1">
        <f t="array" aca="1" ref="G2234" ca="1">_FV(A2234,"Change")</f>
        <v>0.6179</v>
      </c>
      <c r="H2234" s="23" cm="1">
        <f t="array" aca="1" ref="H2234" ca="1">_FV(A2234,"Open")</f>
        <v>73.22</v>
      </c>
      <c r="I2234" s="23" cm="1">
        <f t="array" aca="1" ref="I2234" ca="1">_FV(A2234,"Low")</f>
        <v>72.886099999999999</v>
      </c>
      <c r="J2234" s="23" cm="1">
        <f t="array" aca="1" ref="J2234" ca="1">_FV(A2234,"High")</f>
        <v>73.22</v>
      </c>
      <c r="K2234" s="23" cm="1">
        <f t="array" aca="1" ref="K2234" ca="1">_FV(A2234,"Previous close",TRUE)</f>
        <v>72.268199999999993</v>
      </c>
      <c r="L2234" s="26"/>
      <c r="M2234" s="23" cm="1">
        <f t="array" aca="1" ref="M2234" ca="1">_FV(A2234,"52 week low",TRUE)</f>
        <v>53.86</v>
      </c>
      <c r="N2234" s="23" cm="1">
        <f t="array" aca="1" ref="N2234" ca="1">_FV(A2234,"52 week high",TRUE)</f>
        <v>73.220699999999994</v>
      </c>
      <c r="O2234" s="8" cm="1">
        <f t="array" aca="1" ref="O2234" ca="1">_FV(A2234,"Volume")</f>
        <v>8079</v>
      </c>
      <c r="P2234" s="7" cm="1">
        <f t="array" aca="1" ref="P2234" ca="1">_FV(A2234,"Volume average",TRUE)</f>
        <v>5357</v>
      </c>
      <c r="Q2234" t="s">
        <v>490</v>
      </c>
      <c r="S2234" t="s">
        <v>2310</v>
      </c>
      <c r="T2234" s="25" cm="1">
        <f t="array" aca="1" ref="T2234" ca="1">_FV(A2234,"Expense ratio",TRUE)</f>
        <v>4.5000000000000005E-3</v>
      </c>
      <c r="U2234" s="24" cm="1">
        <f t="array" aca="1" ref="U2234" ca="1">_FV(A2234,"Market cap",TRUE)</f>
        <v>68437335.680000007</v>
      </c>
      <c r="V2234" s="4">
        <v>68437336</v>
      </c>
      <c r="W2234" s="4">
        <v>68437336</v>
      </c>
      <c r="Y2234" t="s">
        <v>6151</v>
      </c>
      <c r="Z2234" s="5">
        <v>72.511189999999999</v>
      </c>
      <c r="AA2234" s="5">
        <v>29.482256</v>
      </c>
      <c r="AB2234" s="5">
        <v>1.5E-3</v>
      </c>
      <c r="AC2234" s="4">
        <v>10249</v>
      </c>
      <c r="AE2234" s="5">
        <v>8.6946300904997997</v>
      </c>
      <c r="AF2234" s="5">
        <v>32.584579998706452</v>
      </c>
      <c r="AI2234" s="4">
        <v>10249</v>
      </c>
      <c r="AJ2234" s="5">
        <v>742923.36259999999</v>
      </c>
      <c r="AL2234" s="5">
        <v>73.2</v>
      </c>
      <c r="AM2234" s="5">
        <v>53.86</v>
      </c>
      <c r="AN2234" t="s">
        <v>47</v>
      </c>
      <c r="AO2234" t="str" cm="1">
        <f t="array" aca="1" ref="AO2234" ca="1">_FV(A2234,"Currency")</f>
        <v>USD</v>
      </c>
      <c r="AP2234" t="str" cm="1">
        <f t="array" aca="1" ref="AP2234" ca="1">_FV(A2234,"Exchange")</f>
        <v>NYSE Arca</v>
      </c>
      <c r="AQ2234" s="6" t="str" cm="1">
        <f t="array" aca="1" ref="AQ2234" ca="1">_FV(A2234,"Exchange abbreviation",TRUE)</f>
        <v>ARCX</v>
      </c>
      <c r="AR2234" t="str" cm="1">
        <f t="array" aca="1" ref="AR2234" ca="1">_FV(A2234,"Instrument type",TRUE)</f>
        <v>ETF</v>
      </c>
    </row>
    <row r="2235" spans="1:44" ht="18.75" customHeight="1" x14ac:dyDescent="0.25">
      <c r="A2235" t="e" vm="2247">
        <v>#VALUE!</v>
      </c>
      <c r="B2235" t="s">
        <v>6152</v>
      </c>
      <c r="C2235" t="s">
        <v>6153</v>
      </c>
      <c r="D2235" s="31" cm="1">
        <f t="array" aca="1" ref="D2235" ca="1">_FV(A2235,"Last trade time",TRUE)</f>
        <v>45824.84027780078</v>
      </c>
      <c r="E2235" s="23" cm="1">
        <f t="array" aca="1" ref="E2235" ca="1">_FV(A2235,"Price")</f>
        <v>20.674900000000001</v>
      </c>
      <c r="F2235" s="27" cm="1">
        <f t="array" aca="1" ref="F2235" ca="1">_FV(A2235,"Change (%)",TRUE)</f>
        <v>-1.936E-3</v>
      </c>
      <c r="G2235" s="26" cm="1">
        <f t="array" aca="1" ref="G2235" ca="1">_FV(A2235,"Change")</f>
        <v>-4.0099999999999997E-2</v>
      </c>
      <c r="H2235" s="23" cm="1">
        <f t="array" aca="1" ref="H2235" ca="1">_FV(A2235,"Open")</f>
        <v>20.674900000000001</v>
      </c>
      <c r="I2235" s="23" cm="1">
        <f t="array" aca="1" ref="I2235" ca="1">_FV(A2235,"Low")</f>
        <v>20.674900000000001</v>
      </c>
      <c r="J2235" s="23" cm="1">
        <f t="array" aca="1" ref="J2235" ca="1">_FV(A2235,"High")</f>
        <v>20.674900000000001</v>
      </c>
      <c r="K2235" s="23" cm="1">
        <f t="array" aca="1" ref="K2235" ca="1">_FV(A2235,"Previous close",TRUE)</f>
        <v>20.715</v>
      </c>
      <c r="L2235" s="26"/>
      <c r="M2235" s="23" cm="1">
        <f t="array" aca="1" ref="M2235" ca="1">_FV(A2235,"52 week low",TRUE)</f>
        <v>19.805</v>
      </c>
      <c r="N2235" s="23" cm="1">
        <f t="array" aca="1" ref="N2235" ca="1">_FV(A2235,"52 week high",TRUE)</f>
        <v>21.92</v>
      </c>
      <c r="O2235" s="8" cm="1">
        <f t="array" aca="1" ref="O2235" ca="1">_FV(A2235,"Volume")</f>
        <v>24</v>
      </c>
      <c r="P2235" s="7" cm="1">
        <f t="array" aca="1" ref="P2235" ca="1">_FV(A2235,"Volume average",TRUE)</f>
        <v>353</v>
      </c>
      <c r="Q2235" t="s">
        <v>3204</v>
      </c>
      <c r="S2235" t="s">
        <v>1795</v>
      </c>
      <c r="T2235" s="25" cm="1">
        <f t="array" aca="1" ref="T2235" ca="1">_FV(A2235,"Expense ratio",TRUE)</f>
        <v>4.5000000000000005E-3</v>
      </c>
      <c r="U2235" s="24" cm="1">
        <f t="array" aca="1" ref="U2235" ca="1">_FV(A2235,"Market cap",TRUE)</f>
        <v>2315174.19</v>
      </c>
      <c r="V2235" s="4">
        <v>2315174</v>
      </c>
      <c r="W2235" s="4">
        <v>2315174</v>
      </c>
      <c r="Y2235" t="s">
        <v>6154</v>
      </c>
      <c r="Z2235" s="5">
        <v>20.6</v>
      </c>
      <c r="AA2235" s="20"/>
      <c r="AB2235" s="5">
        <v>3.0599999999999999E-2</v>
      </c>
      <c r="AC2235" s="4">
        <v>512</v>
      </c>
      <c r="AE2235" s="5">
        <v>4.5434163186582222</v>
      </c>
      <c r="AF2235" s="5">
        <v>3.552739313228193</v>
      </c>
      <c r="AI2235" s="4">
        <v>512</v>
      </c>
      <c r="AJ2235" s="5">
        <v>10598.4</v>
      </c>
      <c r="AL2235" s="5">
        <v>21.92</v>
      </c>
      <c r="AM2235" s="5">
        <v>19.805</v>
      </c>
      <c r="AN2235" t="s">
        <v>47</v>
      </c>
      <c r="AO2235" t="str" cm="1">
        <f t="array" aca="1" ref="AO2235" ca="1">_FV(A2235,"Currency")</f>
        <v>USD</v>
      </c>
      <c r="AP2235" t="str" cm="1">
        <f t="array" aca="1" ref="AP2235" ca="1">_FV(A2235,"Exchange")</f>
        <v>NYSE Arca</v>
      </c>
      <c r="AQ2235" s="6" t="str" cm="1">
        <f t="array" aca="1" ref="AQ2235" ca="1">_FV(A2235,"Exchange abbreviation",TRUE)</f>
        <v>ARCX</v>
      </c>
      <c r="AR2235" t="str" cm="1">
        <f t="array" aca="1" ref="AR2235" ca="1">_FV(A2235,"Instrument type",TRUE)</f>
        <v>ETF</v>
      </c>
    </row>
    <row r="2236" spans="1:44" ht="18.75" customHeight="1" x14ac:dyDescent="0.25">
      <c r="A2236" t="e" vm="2248">
        <v>#VALUE!</v>
      </c>
      <c r="B2236" t="s">
        <v>6155</v>
      </c>
      <c r="C2236" t="s">
        <v>6156</v>
      </c>
      <c r="D2236" s="31" cm="1">
        <f t="array" aca="1" ref="D2236" ca="1">_FV(A2236,"Last trade time",TRUE)</f>
        <v>45824.865557303128</v>
      </c>
      <c r="E2236" s="23" cm="1">
        <f t="array" aca="1" ref="E2236" ca="1">_FV(A2236,"Price")</f>
        <v>62.01</v>
      </c>
      <c r="F2236" s="27" cm="1">
        <f t="array" aca="1" ref="F2236" ca="1">_FV(A2236,"Change (%)",TRUE)</f>
        <v>-8.633E-3</v>
      </c>
      <c r="G2236" s="26" cm="1">
        <f t="array" aca="1" ref="G2236" ca="1">_FV(A2236,"Change")</f>
        <v>-0.54</v>
      </c>
      <c r="H2236" s="23" cm="1">
        <f t="array" aca="1" ref="H2236" ca="1">_FV(A2236,"Open")</f>
        <v>62.78</v>
      </c>
      <c r="I2236" s="23" cm="1">
        <f t="array" aca="1" ref="I2236" ca="1">_FV(A2236,"Low")</f>
        <v>61.64</v>
      </c>
      <c r="J2236" s="23" cm="1">
        <f t="array" aca="1" ref="J2236" ca="1">_FV(A2236,"High")</f>
        <v>63.26</v>
      </c>
      <c r="K2236" s="23" cm="1">
        <f t="array" aca="1" ref="K2236" ca="1">_FV(A2236,"Previous close",TRUE)</f>
        <v>62.55</v>
      </c>
      <c r="L2236" s="26"/>
      <c r="M2236" s="23" cm="1">
        <f t="array" aca="1" ref="M2236" ca="1">_FV(A2236,"52 week low",TRUE)</f>
        <v>48.9</v>
      </c>
      <c r="N2236" s="23" cm="1">
        <f t="array" aca="1" ref="N2236" ca="1">_FV(A2236,"52 week high",TRUE)</f>
        <v>67.47</v>
      </c>
      <c r="O2236" s="8" cm="1">
        <f t="array" aca="1" ref="O2236" ca="1">_FV(A2236,"Volume")</f>
        <v>256196</v>
      </c>
      <c r="P2236" s="7" cm="1">
        <f t="array" aca="1" ref="P2236" ca="1">_FV(A2236,"Volume average",TRUE)</f>
        <v>291926</v>
      </c>
      <c r="Q2236" t="s">
        <v>151</v>
      </c>
      <c r="S2236" t="s">
        <v>1795</v>
      </c>
      <c r="T2236" s="25" cm="1">
        <f t="array" aca="1" ref="T2236" ca="1">_FV(A2236,"Expense ratio",TRUE)</f>
        <v>4.5000000000000005E-3</v>
      </c>
      <c r="U2236" s="24" cm="1">
        <f t="array" aca="1" ref="U2236" ca="1">_FV(A2236,"Market cap",TRUE)</f>
        <v>2599912032.1399999</v>
      </c>
      <c r="V2236" s="4">
        <v>2599911936</v>
      </c>
      <c r="W2236" s="4">
        <v>2599911936</v>
      </c>
      <c r="Y2236" t="s">
        <v>6157</v>
      </c>
      <c r="Z2236" s="5">
        <v>62.12</v>
      </c>
      <c r="AA2236" s="5">
        <v>18.465055</v>
      </c>
      <c r="AB2236" s="5">
        <v>4.5600000000000002E-2</v>
      </c>
      <c r="AC2236" s="4">
        <v>402774</v>
      </c>
      <c r="AE2236" s="5">
        <v>1.4415457481544049</v>
      </c>
      <c r="AF2236" s="5">
        <v>28.780756060803679</v>
      </c>
      <c r="AI2236" s="4">
        <v>402774</v>
      </c>
      <c r="AJ2236" s="5">
        <v>25064626.02</v>
      </c>
      <c r="AL2236" s="5">
        <v>67.47</v>
      </c>
      <c r="AM2236" s="5">
        <v>48.9</v>
      </c>
      <c r="AN2236" t="s">
        <v>82</v>
      </c>
      <c r="AO2236" t="str" cm="1">
        <f t="array" aca="1" ref="AO2236" ca="1">_FV(A2236,"Currency")</f>
        <v>USD</v>
      </c>
      <c r="AP2236" t="str" cm="1">
        <f t="array" aca="1" ref="AP2236" ca="1">_FV(A2236,"Exchange")</f>
        <v>NYSE Arca</v>
      </c>
      <c r="AQ2236" s="6" t="str" cm="1">
        <f t="array" aca="1" ref="AQ2236" ca="1">_FV(A2236,"Exchange abbreviation",TRUE)</f>
        <v>ARCX</v>
      </c>
      <c r="AR2236" t="str" cm="1">
        <f t="array" aca="1" ref="AR2236" ca="1">_FV(A2236,"Instrument type",TRUE)</f>
        <v>ETF</v>
      </c>
    </row>
    <row r="2237" spans="1:44" ht="18.75" customHeight="1" x14ac:dyDescent="0.25">
      <c r="A2237" t="e" vm="2249">
        <v>#VALUE!</v>
      </c>
      <c r="B2237" t="s">
        <v>6158</v>
      </c>
      <c r="C2237" t="s">
        <v>6159</v>
      </c>
      <c r="D2237" s="31" cm="1">
        <f t="array" aca="1" ref="D2237" ca="1">_FV(A2237,"Last trade time",TRUE)</f>
        <v>45824.843750196094</v>
      </c>
      <c r="E2237" s="23" cm="1">
        <f t="array" aca="1" ref="E2237" ca="1">_FV(A2237,"Price")</f>
        <v>25.03</v>
      </c>
      <c r="F2237" s="27" cm="1">
        <f t="array" aca="1" ref="F2237" ca="1">_FV(A2237,"Change (%)",TRUE)</f>
        <v>-1.7949999999999999E-3</v>
      </c>
      <c r="G2237" s="26" cm="1">
        <f t="array" aca="1" ref="G2237" ca="1">_FV(A2237,"Change")</f>
        <v>-4.4999999999999998E-2</v>
      </c>
      <c r="H2237" s="23" cm="1">
        <f t="array" aca="1" ref="H2237" ca="1">_FV(A2237,"Open")</f>
        <v>25.03</v>
      </c>
      <c r="I2237" s="23" cm="1">
        <f t="array" aca="1" ref="I2237" ca="1">_FV(A2237,"Low")</f>
        <v>25.03</v>
      </c>
      <c r="J2237" s="23" cm="1">
        <f t="array" aca="1" ref="J2237" ca="1">_FV(A2237,"High")</f>
        <v>25.03</v>
      </c>
      <c r="K2237" s="23" cm="1">
        <f t="array" aca="1" ref="K2237" ca="1">_FV(A2237,"Previous close",TRUE)</f>
        <v>25.074999999999999</v>
      </c>
      <c r="L2237" s="26"/>
      <c r="M2237" s="23" cm="1">
        <f t="array" aca="1" ref="M2237" ca="1">_FV(A2237,"52 week low",TRUE)</f>
        <v>24.66</v>
      </c>
      <c r="N2237" s="23" cm="1">
        <f t="array" aca="1" ref="N2237" ca="1">_FV(A2237,"52 week high",TRUE)</f>
        <v>25.9</v>
      </c>
      <c r="O2237" s="8" cm="1">
        <f t="array" aca="1" ref="O2237" ca="1">_FV(A2237,"Volume")</f>
        <v>23</v>
      </c>
      <c r="P2237" s="7" cm="1">
        <f t="array" aca="1" ref="P2237" ca="1">_FV(A2237,"Volume average",TRUE)</f>
        <v>2239</v>
      </c>
      <c r="Q2237" t="s">
        <v>416</v>
      </c>
      <c r="S2237" t="s">
        <v>148</v>
      </c>
      <c r="T2237" s="25" cm="1">
        <f t="array" aca="1" ref="T2237" ca="1">_FV(A2237,"Expense ratio",TRUE)</f>
        <v>4.5000000000000005E-3</v>
      </c>
      <c r="U2237" s="24" cm="1">
        <f t="array" aca="1" ref="U2237" ca="1">_FV(A2237,"Market cap",TRUE)</f>
        <v>17480152.57</v>
      </c>
      <c r="V2237" s="4">
        <v>17480152</v>
      </c>
      <c r="W2237" s="4">
        <v>17480152</v>
      </c>
      <c r="Y2237" t="s">
        <v>3941</v>
      </c>
      <c r="Z2237" s="5">
        <v>24.880469999999999</v>
      </c>
      <c r="AA2237" s="20"/>
      <c r="AB2237" s="20"/>
      <c r="AC2237" s="4">
        <v>5803</v>
      </c>
      <c r="AE2237" s="5">
        <v>-0.18664147400847539</v>
      </c>
      <c r="AF2237" s="20"/>
      <c r="AI2237" s="4">
        <v>5803</v>
      </c>
      <c r="AJ2237" s="5">
        <v>144552.73000000001</v>
      </c>
      <c r="AL2237" s="5">
        <v>25.9</v>
      </c>
      <c r="AM2237" s="5">
        <v>24.66</v>
      </c>
      <c r="AN2237" t="s">
        <v>47</v>
      </c>
      <c r="AO2237" t="str" cm="1">
        <f t="array" aca="1" ref="AO2237" ca="1">_FV(A2237,"Currency")</f>
        <v>USD</v>
      </c>
      <c r="AP2237" t="str" cm="1">
        <f t="array" aca="1" ref="AP2237" ca="1">_FV(A2237,"Exchange")</f>
        <v>Nasdaq Stock Market</v>
      </c>
      <c r="AQ2237" s="6" t="str" cm="1">
        <f t="array" aca="1" ref="AQ2237" ca="1">_FV(A2237,"Exchange abbreviation",TRUE)</f>
        <v>XNAS</v>
      </c>
      <c r="AR2237" t="str" cm="1">
        <f t="array" aca="1" ref="AR2237" ca="1">_FV(A2237,"Instrument type",TRUE)</f>
        <v>ETF</v>
      </c>
    </row>
    <row r="2238" spans="1:44" ht="18.75" customHeight="1" x14ac:dyDescent="0.25">
      <c r="A2238" t="e" vm="2250">
        <v>#VALUE!</v>
      </c>
      <c r="B2238" t="s">
        <v>6160</v>
      </c>
      <c r="C2238" t="s">
        <v>6161</v>
      </c>
      <c r="D2238" s="31" cm="1">
        <f t="array" aca="1" ref="D2238" ca="1">_FV(A2238,"Last trade time",TRUE)</f>
        <v>45824.843750103908</v>
      </c>
      <c r="E2238" s="23" cm="1">
        <f t="array" aca="1" ref="E2238" ca="1">_FV(A2238,"Price")</f>
        <v>19.899999999999999</v>
      </c>
      <c r="F2238" s="27" cm="1">
        <f t="array" aca="1" ref="F2238" ca="1">_FV(A2238,"Change (%)",TRUE)</f>
        <v>-7.5319999999999998E-4</v>
      </c>
      <c r="G2238" s="26" cm="1">
        <f t="array" aca="1" ref="G2238" ca="1">_FV(A2238,"Change")</f>
        <v>-1.4999999999999999E-2</v>
      </c>
      <c r="H2238" s="23" cm="1">
        <f t="array" aca="1" ref="H2238" ca="1">_FV(A2238,"Open")</f>
        <v>19.940000000000001</v>
      </c>
      <c r="I2238" s="23" cm="1">
        <f t="array" aca="1" ref="I2238" ca="1">_FV(A2238,"Low")</f>
        <v>19.899999999999999</v>
      </c>
      <c r="J2238" s="23" cm="1">
        <f t="array" aca="1" ref="J2238" ca="1">_FV(A2238,"High")</f>
        <v>19.954999999999998</v>
      </c>
      <c r="K2238" s="23" cm="1">
        <f t="array" aca="1" ref="K2238" ca="1">_FV(A2238,"Previous close",TRUE)</f>
        <v>19.914999999999999</v>
      </c>
      <c r="L2238" s="26"/>
      <c r="M2238" s="23" cm="1">
        <f t="array" aca="1" ref="M2238" ca="1">_FV(A2238,"52 week low",TRUE)</f>
        <v>19.100000000000001</v>
      </c>
      <c r="N2238" s="23" cm="1">
        <f t="array" aca="1" ref="N2238" ca="1">_FV(A2238,"52 week high",TRUE)</f>
        <v>20.975000000000001</v>
      </c>
      <c r="O2238" s="8" cm="1">
        <f t="array" aca="1" ref="O2238" ca="1">_FV(A2238,"Volume")</f>
        <v>7834</v>
      </c>
      <c r="P2238" s="7" cm="1">
        <f t="array" aca="1" ref="P2238" ca="1">_FV(A2238,"Volume average",TRUE)</f>
        <v>2029</v>
      </c>
      <c r="Q2238" t="s">
        <v>416</v>
      </c>
      <c r="S2238" t="s">
        <v>263</v>
      </c>
      <c r="T2238" s="25" cm="1">
        <f t="array" aca="1" ref="T2238" ca="1">_FV(A2238,"Expense ratio",TRUE)</f>
        <v>4.5000000000000005E-3</v>
      </c>
      <c r="U2238" s="24" cm="1">
        <f t="array" aca="1" ref="U2238" ca="1">_FV(A2238,"Market cap",TRUE)</f>
        <v>11936824.699999999</v>
      </c>
      <c r="V2238" s="4">
        <v>11936824</v>
      </c>
      <c r="W2238" s="4">
        <v>11936824</v>
      </c>
      <c r="Y2238" t="s">
        <v>6162</v>
      </c>
      <c r="Z2238" s="5">
        <v>19.8</v>
      </c>
      <c r="AA2238" s="20"/>
      <c r="AB2238" s="5">
        <v>4.3999999999999997E-2</v>
      </c>
      <c r="AC2238" s="4">
        <v>8968</v>
      </c>
      <c r="AE2238" s="5">
        <v>2.4839428276647979</v>
      </c>
      <c r="AF2238" s="5">
        <v>2.9990390460672871</v>
      </c>
      <c r="AI2238" s="4">
        <v>8968</v>
      </c>
      <c r="AJ2238" s="5">
        <v>177252.52</v>
      </c>
      <c r="AL2238" s="5">
        <v>20.98</v>
      </c>
      <c r="AM2238" s="5">
        <v>19.100000000000001</v>
      </c>
      <c r="AN2238" t="s">
        <v>47</v>
      </c>
      <c r="AO2238" t="str" cm="1">
        <f t="array" aca="1" ref="AO2238" ca="1">_FV(A2238,"Currency")</f>
        <v>USD</v>
      </c>
      <c r="AP2238" t="str" cm="1">
        <f t="array" aca="1" ref="AP2238" ca="1">_FV(A2238,"Exchange")</f>
        <v>Nasdaq Stock Market</v>
      </c>
      <c r="AQ2238" s="6" t="str" cm="1">
        <f t="array" aca="1" ref="AQ2238" ca="1">_FV(A2238,"Exchange abbreviation",TRUE)</f>
        <v>XNAS</v>
      </c>
      <c r="AR2238" t="str" cm="1">
        <f t="array" aca="1" ref="AR2238" ca="1">_FV(A2238,"Instrument type",TRUE)</f>
        <v>ETF</v>
      </c>
    </row>
    <row r="2239" spans="1:44" ht="18.75" customHeight="1" x14ac:dyDescent="0.25">
      <c r="A2239" t="e" vm="2251">
        <v>#VALUE!</v>
      </c>
      <c r="B2239" t="s">
        <v>6163</v>
      </c>
      <c r="C2239" t="s">
        <v>6164</v>
      </c>
      <c r="D2239" s="31" cm="1">
        <f t="array" aca="1" ref="D2239" ca="1">_FV(A2239,"Last trade time",TRUE)</f>
        <v>45824.840343251562</v>
      </c>
      <c r="E2239" s="23" cm="1">
        <f t="array" aca="1" ref="E2239" ca="1">_FV(A2239,"Price")</f>
        <v>26.276299999999999</v>
      </c>
      <c r="F2239" s="27" cm="1">
        <f t="array" aca="1" ref="F2239" ca="1">_FV(A2239,"Change (%)",TRUE)</f>
        <v>2.4420000000000002E-3</v>
      </c>
      <c r="G2239" s="26" cm="1">
        <f t="array" aca="1" ref="G2239" ca="1">_FV(A2239,"Change")</f>
        <v>6.4000000000000001E-2</v>
      </c>
      <c r="H2239" s="23" cm="1">
        <f t="array" aca="1" ref="H2239" ca="1">_FV(A2239,"Open")</f>
        <v>26.3</v>
      </c>
      <c r="I2239" s="23" cm="1">
        <f t="array" aca="1" ref="I2239" ca="1">_FV(A2239,"Low")</f>
        <v>26.276299999999999</v>
      </c>
      <c r="J2239" s="23" cm="1">
        <f t="array" aca="1" ref="J2239" ca="1">_FV(A2239,"High")</f>
        <v>26.349599999999999</v>
      </c>
      <c r="K2239" s="23" cm="1">
        <f t="array" aca="1" ref="K2239" ca="1">_FV(A2239,"Previous close",TRUE)</f>
        <v>26.212299999999999</v>
      </c>
      <c r="L2239" s="26"/>
      <c r="M2239" s="23" cm="1">
        <f t="array" aca="1" ref="M2239" ca="1">_FV(A2239,"52 week low",TRUE)</f>
        <v>23.59</v>
      </c>
      <c r="N2239" s="23" cm="1">
        <f t="array" aca="1" ref="N2239" ca="1">_FV(A2239,"52 week high",TRUE)</f>
        <v>26.89</v>
      </c>
      <c r="O2239" s="8" cm="1">
        <f t="array" aca="1" ref="O2239" ca="1">_FV(A2239,"Volume")</f>
        <v>5771</v>
      </c>
      <c r="P2239" s="7" cm="1">
        <f t="array" aca="1" ref="P2239" ca="1">_FV(A2239,"Volume average",TRUE)</f>
        <v>3891</v>
      </c>
      <c r="Q2239" t="s">
        <v>299</v>
      </c>
      <c r="S2239" t="s">
        <v>1146</v>
      </c>
      <c r="T2239" s="25" cm="1">
        <f t="array" aca="1" ref="T2239" ca="1">_FV(A2239,"Expense ratio",TRUE)</f>
        <v>4.5000000000000005E-3</v>
      </c>
      <c r="U2239" s="24" cm="1">
        <f t="array" aca="1" ref="U2239" ca="1">_FV(A2239,"Market cap",TRUE)</f>
        <v>111033087.54000001</v>
      </c>
      <c r="V2239" s="4">
        <v>111033088</v>
      </c>
      <c r="W2239" s="4">
        <v>111033088</v>
      </c>
      <c r="Y2239" t="s">
        <v>6165</v>
      </c>
      <c r="Z2239" s="5">
        <v>26.0731</v>
      </c>
      <c r="AA2239" s="5">
        <v>11.845879</v>
      </c>
      <c r="AB2239" s="5">
        <v>3.0599999999999999E-2</v>
      </c>
      <c r="AC2239" s="4">
        <v>4204</v>
      </c>
      <c r="AE2239" s="5">
        <v>3.5465815473384228</v>
      </c>
      <c r="AF2239" s="5">
        <v>3.2206082992685352</v>
      </c>
      <c r="AI2239" s="4">
        <v>4204</v>
      </c>
      <c r="AJ2239" s="5">
        <v>109571.7948</v>
      </c>
      <c r="AL2239" s="5">
        <v>26.89</v>
      </c>
      <c r="AM2239" s="5">
        <v>23.59</v>
      </c>
      <c r="AN2239" t="s">
        <v>47</v>
      </c>
      <c r="AO2239" t="str" cm="1">
        <f t="array" aca="1" ref="AO2239" ca="1">_FV(A2239,"Currency")</f>
        <v>USD</v>
      </c>
      <c r="AP2239" t="str" cm="1">
        <f t="array" aca="1" ref="AP2239" ca="1">_FV(A2239,"Exchange")</f>
        <v>CBOE BZX Exchange</v>
      </c>
      <c r="AQ2239" s="6" t="str" cm="1">
        <f t="array" aca="1" ref="AQ2239" ca="1">_FV(A2239,"Exchange abbreviation",TRUE)</f>
        <v>BATS</v>
      </c>
      <c r="AR2239" t="str" cm="1">
        <f t="array" aca="1" ref="AR2239" ca="1">_FV(A2239,"Instrument type",TRUE)</f>
        <v>ETF</v>
      </c>
    </row>
    <row r="2240" spans="1:44" ht="18.75" customHeight="1" x14ac:dyDescent="0.25">
      <c r="A2240" t="e" vm="2252">
        <v>#VALUE!</v>
      </c>
      <c r="B2240" t="s">
        <v>6166</v>
      </c>
      <c r="C2240" t="s">
        <v>6167</v>
      </c>
      <c r="D2240" s="31" cm="1">
        <f t="array" aca="1" ref="D2240" ca="1">_FV(A2240,"Last trade time",TRUE)</f>
        <v>45824.840277812502</v>
      </c>
      <c r="E2240" s="23" cm="1">
        <f t="array" aca="1" ref="E2240" ca="1">_FV(A2240,"Price")</f>
        <v>94.34</v>
      </c>
      <c r="F2240" s="27" cm="1">
        <f t="array" aca="1" ref="F2240" ca="1">_FV(A2240,"Change (%)",TRUE)</f>
        <v>-8.4730000000000005E-4</v>
      </c>
      <c r="G2240" s="26" cm="1">
        <f t="array" aca="1" ref="G2240" ca="1">_FV(A2240,"Change")</f>
        <v>-0.08</v>
      </c>
      <c r="H2240" s="23" cm="1">
        <f t="array" aca="1" ref="H2240" ca="1">_FV(A2240,"Open")</f>
        <v>94.34</v>
      </c>
      <c r="I2240" s="23" cm="1">
        <f t="array" aca="1" ref="I2240" ca="1">_FV(A2240,"Low")</f>
        <v>94.34</v>
      </c>
      <c r="J2240" s="23" cm="1">
        <f t="array" aca="1" ref="J2240" ca="1">_FV(A2240,"High")</f>
        <v>94.34</v>
      </c>
      <c r="K2240" s="23" cm="1">
        <f t="array" aca="1" ref="K2240" ca="1">_FV(A2240,"Previous close",TRUE)</f>
        <v>94.42</v>
      </c>
      <c r="L2240" s="26"/>
      <c r="M2240" s="23" cm="1">
        <f t="array" aca="1" ref="M2240" ca="1">_FV(A2240,"52 week low",TRUE)</f>
        <v>91.439400000000006</v>
      </c>
      <c r="N2240" s="23" cm="1">
        <f t="array" aca="1" ref="N2240" ca="1">_FV(A2240,"52 week high",TRUE)</f>
        <v>95.951400000000007</v>
      </c>
      <c r="O2240" s="8" cm="1">
        <f t="array" aca="1" ref="O2240" ca="1">_FV(A2240,"Volume")</f>
        <v>140</v>
      </c>
      <c r="P2240" s="7" cm="1">
        <f t="array" aca="1" ref="P2240" ca="1">_FV(A2240,"Volume average",TRUE)</f>
        <v>1033</v>
      </c>
      <c r="Q2240" t="s">
        <v>45</v>
      </c>
      <c r="R2240" t="s">
        <v>6168</v>
      </c>
      <c r="T2240" s="25" cm="1">
        <f t="array" aca="1" ref="T2240" ca="1">_FV(A2240,"Expense ratio",TRUE)</f>
        <v>4.5000000000000005E-3</v>
      </c>
      <c r="U2240" s="24" cm="1">
        <f t="array" aca="1" ref="U2240" ca="1">_FV(A2240,"Market cap",TRUE)</f>
        <v>99077473.060000002</v>
      </c>
      <c r="V2240" s="16"/>
      <c r="W2240" s="16"/>
      <c r="Z2240" s="18"/>
      <c r="AB2240" s="20"/>
      <c r="AC2240" s="21">
        <v>1070</v>
      </c>
      <c r="AE2240" s="18"/>
      <c r="AF2240" s="20"/>
      <c r="AI2240" s="21"/>
      <c r="AJ2240" s="18"/>
      <c r="AL2240" s="18"/>
      <c r="AM2240" s="18"/>
      <c r="AN2240" t="s">
        <v>73</v>
      </c>
      <c r="AO2240" t="str" cm="1">
        <f t="array" aca="1" ref="AO2240" ca="1">_FV(A2240,"Currency")</f>
        <v>USD</v>
      </c>
      <c r="AP2240" t="str" cm="1">
        <f t="array" aca="1" ref="AP2240" ca="1">_FV(A2240,"Exchange")</f>
        <v>NYSE Arca</v>
      </c>
      <c r="AQ2240" s="6" t="str" cm="1">
        <f t="array" aca="1" ref="AQ2240" ca="1">_FV(A2240,"Exchange abbreviation",TRUE)</f>
        <v>ARCX</v>
      </c>
      <c r="AR2240" t="str" cm="1">
        <f t="array" aca="1" ref="AR2240" ca="1">_FV(A2240,"Instrument type",TRUE)</f>
        <v>ETF</v>
      </c>
    </row>
    <row r="2241" spans="1:44" ht="18.75" customHeight="1" x14ac:dyDescent="0.25">
      <c r="A2241" t="e" vm="2253">
        <v>#VALUE!</v>
      </c>
      <c r="B2241" t="s">
        <v>6169</v>
      </c>
      <c r="C2241" t="s">
        <v>6170</v>
      </c>
      <c r="D2241" s="31" cm="1">
        <f t="array" aca="1" ref="D2241" ca="1">_FV(A2241,"Last trade time",TRUE)</f>
        <v>45824.840277812502</v>
      </c>
      <c r="E2241" s="23" cm="1">
        <f t="array" aca="1" ref="E2241" ca="1">_FV(A2241,"Price")</f>
        <v>24.981999999999999</v>
      </c>
      <c r="F2241" s="27" cm="1">
        <f t="array" aca="1" ref="F2241" ca="1">_FV(A2241,"Change (%)",TRUE)</f>
        <v>-1.902E-3</v>
      </c>
      <c r="G2241" s="26" cm="1">
        <f t="array" aca="1" ref="G2241" ca="1">_FV(A2241,"Change")</f>
        <v>-4.7600000000000003E-2</v>
      </c>
      <c r="H2241" s="23" cm="1">
        <f t="array" aca="1" ref="H2241" ca="1">_FV(A2241,"Open")</f>
        <v>25.01</v>
      </c>
      <c r="I2241" s="23" cm="1">
        <f t="array" aca="1" ref="I2241" ca="1">_FV(A2241,"Low")</f>
        <v>24.97</v>
      </c>
      <c r="J2241" s="23" cm="1">
        <f t="array" aca="1" ref="J2241" ca="1">_FV(A2241,"High")</f>
        <v>25.029900000000001</v>
      </c>
      <c r="K2241" s="23" cm="1">
        <f t="array" aca="1" ref="K2241" ca="1">_FV(A2241,"Previous close",TRUE)</f>
        <v>25.029599999999999</v>
      </c>
      <c r="L2241" s="26"/>
      <c r="M2241" s="23" cm="1">
        <f t="array" aca="1" ref="M2241" ca="1">_FV(A2241,"52 week low",TRUE)</f>
        <v>23.14</v>
      </c>
      <c r="N2241" s="23" cm="1">
        <f t="array" aca="1" ref="N2241" ca="1">_FV(A2241,"52 week high",TRUE)</f>
        <v>26.85</v>
      </c>
      <c r="O2241" s="8" cm="1">
        <f t="array" aca="1" ref="O2241" ca="1">_FV(A2241,"Volume")</f>
        <v>15518</v>
      </c>
      <c r="P2241" s="7" cm="1">
        <f t="array" aca="1" ref="P2241" ca="1">_FV(A2241,"Volume average",TRUE)</f>
        <v>13363</v>
      </c>
      <c r="Q2241" t="s">
        <v>2519</v>
      </c>
      <c r="S2241" t="s">
        <v>6171</v>
      </c>
      <c r="T2241" s="25" cm="1">
        <f t="array" aca="1" ref="T2241" ca="1">_FV(A2241,"Expense ratio",TRUE)</f>
        <v>4.5000000000000005E-3</v>
      </c>
      <c r="U2241" s="24" cm="1">
        <f t="array" aca="1" ref="U2241" ca="1">_FV(A2241,"Market cap",TRUE)</f>
        <v>13129095.59</v>
      </c>
      <c r="V2241" s="4">
        <v>13129095</v>
      </c>
      <c r="W2241" s="4">
        <v>13129095</v>
      </c>
      <c r="X2241" t="s">
        <v>6172</v>
      </c>
      <c r="Y2241" t="s">
        <v>6173</v>
      </c>
      <c r="Z2241" s="5">
        <v>24.999400000000001</v>
      </c>
      <c r="AB2241" s="5">
        <v>4.1500002000000001E-2</v>
      </c>
      <c r="AC2241" s="4">
        <v>11704</v>
      </c>
      <c r="AE2241" s="5">
        <v>2.6649777793229972</v>
      </c>
      <c r="AF2241" s="5">
        <v>12.180515306490451</v>
      </c>
      <c r="AI2241" s="4">
        <v>11704</v>
      </c>
      <c r="AJ2241" s="5">
        <v>292424.44</v>
      </c>
      <c r="AL2241" s="5">
        <v>26.85</v>
      </c>
      <c r="AM2241" s="5">
        <v>23.11</v>
      </c>
      <c r="AN2241" t="s">
        <v>47</v>
      </c>
      <c r="AO2241" t="str" cm="1">
        <f t="array" aca="1" ref="AO2241" ca="1">_FV(A2241,"Currency")</f>
        <v>USD</v>
      </c>
      <c r="AP2241" t="str" cm="1">
        <f t="array" aca="1" ref="AP2241" ca="1">_FV(A2241,"Exchange")</f>
        <v>NYSE Arca</v>
      </c>
      <c r="AQ2241" s="6" t="str" cm="1">
        <f t="array" aca="1" ref="AQ2241" ca="1">_FV(A2241,"Exchange abbreviation",TRUE)</f>
        <v>ARCX</v>
      </c>
      <c r="AR2241" t="str" cm="1">
        <f t="array" aca="1" ref="AR2241" ca="1">_FV(A2241,"Instrument type",TRUE)</f>
        <v>ETF</v>
      </c>
    </row>
    <row r="2242" spans="1:44" ht="18.75" customHeight="1" x14ac:dyDescent="0.25">
      <c r="A2242" t="e" vm="2254">
        <v>#VALUE!</v>
      </c>
      <c r="B2242" t="s">
        <v>6174</v>
      </c>
      <c r="C2242" t="s">
        <v>6175</v>
      </c>
      <c r="D2242" s="31" cm="1">
        <f t="array" aca="1" ref="D2242" ca="1">_FV(A2242,"Last trade time",TRUE)</f>
        <v>45824.840331642969</v>
      </c>
      <c r="E2242" s="23" cm="1">
        <f t="array" aca="1" ref="E2242" ca="1">_FV(A2242,"Price")</f>
        <v>50.326599999999999</v>
      </c>
      <c r="F2242" s="27" cm="1">
        <f t="array" aca="1" ref="F2242" ca="1">_FV(A2242,"Change (%)",TRUE)</f>
        <v>2.4360000000000002E-3</v>
      </c>
      <c r="G2242" s="26" cm="1">
        <f t="array" aca="1" ref="G2242" ca="1">_FV(A2242,"Change")</f>
        <v>0.12230000000000001</v>
      </c>
      <c r="H2242" s="23" cm="1">
        <f t="array" aca="1" ref="H2242" ca="1">_FV(A2242,"Open")</f>
        <v>50.37</v>
      </c>
      <c r="I2242" s="23" cm="1">
        <f t="array" aca="1" ref="I2242" ca="1">_FV(A2242,"Low")</f>
        <v>50.286900000000003</v>
      </c>
      <c r="J2242" s="23" cm="1">
        <f t="array" aca="1" ref="J2242" ca="1">_FV(A2242,"High")</f>
        <v>50.37</v>
      </c>
      <c r="K2242" s="23" cm="1">
        <f t="array" aca="1" ref="K2242" ca="1">_FV(A2242,"Previous close",TRUE)</f>
        <v>50.204300000000003</v>
      </c>
      <c r="L2242" s="26"/>
      <c r="M2242" s="23" cm="1">
        <f t="array" aca="1" ref="M2242" ca="1">_FV(A2242,"52 week low",TRUE)</f>
        <v>48.15</v>
      </c>
      <c r="N2242" s="23" cm="1">
        <f t="array" aca="1" ref="N2242" ca="1">_FV(A2242,"52 week high",TRUE)</f>
        <v>51.09</v>
      </c>
      <c r="O2242" s="8" cm="1">
        <f t="array" aca="1" ref="O2242" ca="1">_FV(A2242,"Volume")</f>
        <v>2029</v>
      </c>
      <c r="P2242" s="7" cm="1">
        <f t="array" aca="1" ref="P2242" ca="1">_FV(A2242,"Volume average",TRUE)</f>
        <v>5142</v>
      </c>
      <c r="Q2242" t="s">
        <v>827</v>
      </c>
      <c r="S2242" t="s">
        <v>5433</v>
      </c>
      <c r="T2242" s="25" cm="1">
        <f t="array" aca="1" ref="T2242" ca="1">_FV(A2242,"Expense ratio",TRUE)</f>
        <v>4.5000000000000005E-3</v>
      </c>
      <c r="U2242" s="24" cm="1">
        <f t="array" aca="1" ref="U2242" ca="1">_FV(A2242,"Market cap",TRUE)</f>
        <v>49039517.420000002</v>
      </c>
      <c r="V2242" s="4">
        <v>49039516</v>
      </c>
      <c r="W2242" s="4">
        <v>49039516</v>
      </c>
      <c r="Y2242" t="s">
        <v>6176</v>
      </c>
      <c r="Z2242" s="5">
        <v>50.104999999999997</v>
      </c>
      <c r="AA2242" s="20"/>
      <c r="AB2242" s="5">
        <v>7.7600000000000002E-2</v>
      </c>
      <c r="AC2242" s="4">
        <v>8139</v>
      </c>
      <c r="AE2242" s="5">
        <v>3.1433339103254192</v>
      </c>
      <c r="AF2242" s="5">
        <v>8.3712930770668983</v>
      </c>
      <c r="AI2242" s="4">
        <v>8139</v>
      </c>
      <c r="AJ2242" s="5">
        <v>408531.40769999998</v>
      </c>
      <c r="AL2242" s="5">
        <v>51.09</v>
      </c>
      <c r="AM2242" s="5">
        <v>48.15</v>
      </c>
      <c r="AN2242" t="s">
        <v>47</v>
      </c>
      <c r="AO2242" t="str" cm="1">
        <f t="array" aca="1" ref="AO2242" ca="1">_FV(A2242,"Currency")</f>
        <v>USD</v>
      </c>
      <c r="AP2242" t="str" cm="1">
        <f t="array" aca="1" ref="AP2242" ca="1">_FV(A2242,"Exchange")</f>
        <v>CBOE BZX Exchange</v>
      </c>
      <c r="AQ2242" s="6" t="str" cm="1">
        <f t="array" aca="1" ref="AQ2242" ca="1">_FV(A2242,"Exchange abbreviation",TRUE)</f>
        <v>BATS</v>
      </c>
      <c r="AR2242" t="str" cm="1">
        <f t="array" aca="1" ref="AR2242" ca="1">_FV(A2242,"Instrument type",TRUE)</f>
        <v>ETF</v>
      </c>
    </row>
    <row r="2243" spans="1:44" ht="18.75" customHeight="1" x14ac:dyDescent="0.25">
      <c r="A2243" t="e" vm="2255">
        <v>#VALUE!</v>
      </c>
      <c r="B2243" t="s">
        <v>6177</v>
      </c>
      <c r="C2243" t="s">
        <v>6178</v>
      </c>
      <c r="D2243" s="31" cm="1">
        <f t="array" aca="1" ref="D2243" ca="1">_FV(A2243,"Last trade time",TRUE)</f>
        <v>45824.840277812502</v>
      </c>
      <c r="E2243" s="23" cm="1">
        <f t="array" aca="1" ref="E2243" ca="1">_FV(A2243,"Price")</f>
        <v>61.379800000000003</v>
      </c>
      <c r="F2243" s="27" cm="1">
        <f t="array" aca="1" ref="F2243" ca="1">_FV(A2243,"Change (%)",TRUE)</f>
        <v>2.833E-3</v>
      </c>
      <c r="G2243" s="26" cm="1">
        <f t="array" aca="1" ref="G2243" ca="1">_FV(A2243,"Change")</f>
        <v>0.1734</v>
      </c>
      <c r="H2243" s="23" cm="1">
        <f t="array" aca="1" ref="H2243" ca="1">_FV(A2243,"Open")</f>
        <v>61.3</v>
      </c>
      <c r="I2243" s="23" cm="1">
        <f t="array" aca="1" ref="I2243" ca="1">_FV(A2243,"Low")</f>
        <v>61.3</v>
      </c>
      <c r="J2243" s="23" cm="1">
        <f t="array" aca="1" ref="J2243" ca="1">_FV(A2243,"High")</f>
        <v>61.379800000000003</v>
      </c>
      <c r="K2243" s="23" cm="1">
        <f t="array" aca="1" ref="K2243" ca="1">_FV(A2243,"Previous close",TRUE)</f>
        <v>61.206400000000002</v>
      </c>
      <c r="L2243" s="26"/>
      <c r="M2243" s="23" cm="1">
        <f t="array" aca="1" ref="M2243" ca="1">_FV(A2243,"52 week low",TRUE)</f>
        <v>43</v>
      </c>
      <c r="N2243" s="23" cm="1">
        <f t="array" aca="1" ref="N2243" ca="1">_FV(A2243,"52 week high",TRUE)</f>
        <v>61.715000000000003</v>
      </c>
      <c r="O2243" s="8" cm="1">
        <f t="array" aca="1" ref="O2243" ca="1">_FV(A2243,"Volume")</f>
        <v>430</v>
      </c>
      <c r="P2243" s="7" cm="1">
        <f t="array" aca="1" ref="P2243" ca="1">_FV(A2243,"Volume average",TRUE)</f>
        <v>830</v>
      </c>
      <c r="Q2243" t="s">
        <v>119</v>
      </c>
      <c r="T2243" s="25" cm="1">
        <f t="array" aca="1" ref="T2243" ca="1">_FV(A2243,"Expense ratio",TRUE)</f>
        <v>4.5000000000000005E-3</v>
      </c>
      <c r="U2243" s="24" cm="1">
        <f t="array" aca="1" ref="U2243" ca="1">_FV(A2243,"Market cap",TRUE)</f>
        <v>20483948.57</v>
      </c>
      <c r="V2243" s="16"/>
      <c r="W2243" s="16"/>
      <c r="Z2243" s="18"/>
      <c r="AA2243" s="20"/>
      <c r="AB2243" s="20"/>
      <c r="AC2243" s="21">
        <v>779</v>
      </c>
      <c r="AE2243" s="18"/>
      <c r="AF2243" s="20"/>
      <c r="AI2243" s="21"/>
      <c r="AJ2243" s="18"/>
      <c r="AL2243" s="18"/>
      <c r="AM2243" s="18"/>
      <c r="AN2243" t="s">
        <v>73</v>
      </c>
      <c r="AO2243" t="str" cm="1">
        <f t="array" aca="1" ref="AO2243" ca="1">_FV(A2243,"Currency")</f>
        <v>USD</v>
      </c>
      <c r="AP2243" t="str" cm="1">
        <f t="array" aca="1" ref="AP2243" ca="1">_FV(A2243,"Exchange")</f>
        <v>NYSE Arca</v>
      </c>
      <c r="AQ2243" s="6" t="str" cm="1">
        <f t="array" aca="1" ref="AQ2243" ca="1">_FV(A2243,"Exchange abbreviation",TRUE)</f>
        <v>ARCX</v>
      </c>
      <c r="AR2243" t="str" cm="1">
        <f t="array" aca="1" ref="AR2243" ca="1">_FV(A2243,"Instrument type",TRUE)</f>
        <v>ETF</v>
      </c>
    </row>
    <row r="2244" spans="1:44" ht="18.75" customHeight="1" x14ac:dyDescent="0.25">
      <c r="A2244" t="e" vm="2256">
        <v>#VALUE!</v>
      </c>
      <c r="B2244" t="s">
        <v>6179</v>
      </c>
      <c r="C2244" s="13" t="s">
        <v>6180</v>
      </c>
      <c r="D2244" s="31" cm="1">
        <f t="array" aca="1" ref="D2244" ca="1">_FV(A2244,"Last trade time",TRUE)</f>
        <v>45824.843750265623</v>
      </c>
      <c r="E2244" s="23" cm="1">
        <f t="array" aca="1" ref="E2244" ca="1">_FV(A2244,"Price")</f>
        <v>49.78</v>
      </c>
      <c r="F2244" s="27" cm="1">
        <f t="array" aca="1" ref="F2244" ca="1">_FV(A2244,"Change (%)",TRUE)</f>
        <v>7.0360000000000008E-4</v>
      </c>
      <c r="G2244" s="26" cm="1">
        <f t="array" aca="1" ref="G2244" ca="1">_FV(A2244,"Change")</f>
        <v>3.5000000000000003E-2</v>
      </c>
      <c r="H2244" s="23" cm="1">
        <f t="array" aca="1" ref="H2244" ca="1">_FV(A2244,"Open")</f>
        <v>49.78</v>
      </c>
      <c r="I2244" s="23" cm="1">
        <f t="array" aca="1" ref="I2244" ca="1">_FV(A2244,"Low")</f>
        <v>49.765000000000001</v>
      </c>
      <c r="J2244" s="23" cm="1">
        <f t="array" aca="1" ref="J2244" ca="1">_FV(A2244,"High")</f>
        <v>49.78</v>
      </c>
      <c r="K2244" s="23" cm="1">
        <f t="array" aca="1" ref="K2244" ca="1">_FV(A2244,"Previous close",TRUE)</f>
        <v>49.744999999999997</v>
      </c>
      <c r="L2244" s="26"/>
      <c r="M2244" s="23" cm="1">
        <f t="array" aca="1" ref="M2244" ca="1">_FV(A2244,"52 week low",TRUE)</f>
        <v>47.55</v>
      </c>
      <c r="N2244" s="23" cm="1">
        <f t="array" aca="1" ref="N2244" ca="1">_FV(A2244,"52 week high",TRUE)</f>
        <v>50.56</v>
      </c>
      <c r="O2244" s="8" cm="1">
        <f t="array" aca="1" ref="O2244" ca="1">_FV(A2244,"Volume")</f>
        <v>400</v>
      </c>
      <c r="P2244" s="7" cm="1">
        <f t="array" aca="1" ref="P2244" ca="1">_FV(A2244,"Volume average",TRUE)</f>
        <v>4397</v>
      </c>
      <c r="Q2244" t="s">
        <v>3639</v>
      </c>
      <c r="R2244" t="s">
        <v>3849</v>
      </c>
      <c r="S2244" t="s">
        <v>2067</v>
      </c>
      <c r="T2244" s="25" cm="1">
        <f t="array" aca="1" ref="T2244" ca="1">_FV(A2244,"Expense ratio",TRUE)</f>
        <v>4.5000000000000005E-3</v>
      </c>
      <c r="U2244" s="24" cm="1">
        <f t="array" aca="1" ref="U2244" ca="1">_FV(A2244,"Market cap",TRUE)</f>
        <v>59724020.869999997</v>
      </c>
      <c r="V2244" s="4">
        <v>59724020</v>
      </c>
      <c r="W2244" s="4">
        <v>59724020</v>
      </c>
      <c r="X2244" t="s">
        <v>6181</v>
      </c>
      <c r="Y2244" t="s">
        <v>4878</v>
      </c>
      <c r="Z2244" s="5">
        <v>49.542279999999998</v>
      </c>
      <c r="AA2244" s="20"/>
      <c r="AB2244" s="20"/>
      <c r="AC2244" s="4">
        <v>7880</v>
      </c>
      <c r="AE2244" s="5">
        <v>1.6374012394127391</v>
      </c>
      <c r="AF2244" s="20"/>
      <c r="AI2244" s="4">
        <v>7880</v>
      </c>
      <c r="AJ2244" s="5">
        <v>391793.6</v>
      </c>
      <c r="AL2244" s="5">
        <v>50.56</v>
      </c>
      <c r="AM2244" s="5">
        <v>47.55</v>
      </c>
      <c r="AN2244" t="s">
        <v>47</v>
      </c>
      <c r="AO2244" t="str" cm="1">
        <f t="array" aca="1" ref="AO2244" ca="1">_FV(A2244,"Currency")</f>
        <v>USD</v>
      </c>
      <c r="AP2244" t="str" cm="1">
        <f t="array" aca="1" ref="AP2244" ca="1">_FV(A2244,"Exchange")</f>
        <v>Nasdaq Stock Market</v>
      </c>
      <c r="AQ2244" s="6" t="str" cm="1">
        <f t="array" aca="1" ref="AQ2244" ca="1">_FV(A2244,"Exchange abbreviation",TRUE)</f>
        <v>XNAS</v>
      </c>
      <c r="AR2244" t="str" cm="1">
        <f t="array" aca="1" ref="AR2244" ca="1">_FV(A2244,"Instrument type",TRUE)</f>
        <v>ETF</v>
      </c>
    </row>
    <row r="2245" spans="1:44" ht="18.75" customHeight="1" x14ac:dyDescent="0.25">
      <c r="A2245" t="e" vm="2257">
        <v>#VALUE!</v>
      </c>
      <c r="B2245" t="s">
        <v>6182</v>
      </c>
      <c r="C2245" t="s">
        <v>6183</v>
      </c>
      <c r="D2245" s="31" cm="1">
        <f t="array" aca="1" ref="D2245" ca="1">_FV(A2245,"Last trade time",TRUE)</f>
        <v>45824.840277812502</v>
      </c>
      <c r="E2245" s="23" cm="1">
        <f t="array" aca="1" ref="E2245" ca="1">_FV(A2245,"Price")</f>
        <v>19.649999999999999</v>
      </c>
      <c r="F2245" s="27" cm="1">
        <f t="array" aca="1" ref="F2245" ca="1">_FV(A2245,"Change (%)",TRUE)</f>
        <v>-2.5380000000000003E-3</v>
      </c>
      <c r="G2245" s="26" cm="1">
        <f t="array" aca="1" ref="G2245" ca="1">_FV(A2245,"Change")</f>
        <v>-0.05</v>
      </c>
      <c r="H2245" s="23" cm="1">
        <f t="array" aca="1" ref="H2245" ca="1">_FV(A2245,"Open")</f>
        <v>19.61</v>
      </c>
      <c r="I2245" s="23" cm="1">
        <f t="array" aca="1" ref="I2245" ca="1">_FV(A2245,"Low")</f>
        <v>19.61</v>
      </c>
      <c r="J2245" s="23" cm="1">
        <f t="array" aca="1" ref="J2245" ca="1">_FV(A2245,"High")</f>
        <v>19.739999999999998</v>
      </c>
      <c r="K2245" s="23" cm="1">
        <f t="array" aca="1" ref="K2245" ca="1">_FV(A2245,"Previous close",TRUE)</f>
        <v>19.7</v>
      </c>
      <c r="L2245" s="26"/>
      <c r="M2245" s="23" cm="1">
        <f t="array" aca="1" ref="M2245" ca="1">_FV(A2245,"52 week low",TRUE)</f>
        <v>19.2286</v>
      </c>
      <c r="N2245" s="23" cm="1">
        <f t="array" aca="1" ref="N2245" ca="1">_FV(A2245,"52 week high",TRUE)</f>
        <v>21.49</v>
      </c>
      <c r="O2245" s="8" cm="1">
        <f t="array" aca="1" ref="O2245" ca="1">_FV(A2245,"Volume")</f>
        <v>245525</v>
      </c>
      <c r="P2245" s="7" cm="1">
        <f t="array" aca="1" ref="P2245" ca="1">_FV(A2245,"Volume average",TRUE)</f>
        <v>123688</v>
      </c>
      <c r="Q2245" t="s">
        <v>224</v>
      </c>
      <c r="T2245" s="25" cm="1">
        <f t="array" aca="1" ref="T2245" ca="1">_FV(A2245,"Expense ratio",TRUE)</f>
        <v>4.5000000000000005E-3</v>
      </c>
      <c r="U2245" s="24" cm="1">
        <f t="array" aca="1" ref="U2245" ca="1">_FV(A2245,"Market cap",TRUE)</f>
        <v>488601747.14999998</v>
      </c>
      <c r="V2245" s="16"/>
      <c r="W2245" s="16"/>
      <c r="Z2245" s="18"/>
      <c r="AA2245" s="20"/>
      <c r="AB2245" s="20"/>
      <c r="AC2245" s="21">
        <v>119088</v>
      </c>
      <c r="AE2245" s="18"/>
      <c r="AF2245" s="20"/>
      <c r="AI2245" s="21"/>
      <c r="AJ2245" s="18"/>
      <c r="AL2245" s="18"/>
      <c r="AM2245" s="18"/>
      <c r="AN2245" t="s">
        <v>73</v>
      </c>
      <c r="AO2245" t="str" cm="1">
        <f t="array" aca="1" ref="AO2245" ca="1">_FV(A2245,"Currency")</f>
        <v>USD</v>
      </c>
      <c r="AP2245" t="str" cm="1">
        <f t="array" aca="1" ref="AP2245" ca="1">_FV(A2245,"Exchange")</f>
        <v>NYSE Arca</v>
      </c>
      <c r="AQ2245" s="6" t="str" cm="1">
        <f t="array" aca="1" ref="AQ2245" ca="1">_FV(A2245,"Exchange abbreviation",TRUE)</f>
        <v>ARCX</v>
      </c>
      <c r="AR2245" t="str" cm="1">
        <f t="array" aca="1" ref="AR2245" ca="1">_FV(A2245,"Instrument type",TRUE)</f>
        <v>ETF</v>
      </c>
    </row>
    <row r="2246" spans="1:44" ht="18.75" customHeight="1" x14ac:dyDescent="0.25">
      <c r="A2246" t="e" vm="2258">
        <v>#VALUE!</v>
      </c>
      <c r="B2246" t="s">
        <v>6184</v>
      </c>
      <c r="C2246" t="s">
        <v>6185</v>
      </c>
      <c r="D2246" s="31" cm="1">
        <f t="array" aca="1" ref="D2246" ca="1">_FV(A2246,"Last trade time",TRUE)</f>
        <v>45824.840277812502</v>
      </c>
      <c r="E2246" s="23" cm="1">
        <f t="array" aca="1" ref="E2246" ca="1">_FV(A2246,"Price")</f>
        <v>49.275399999999998</v>
      </c>
      <c r="F2246" s="27" cm="1">
        <f t="array" aca="1" ref="F2246" ca="1">_FV(A2246,"Change (%)",TRUE)</f>
        <v>1.1971000000000001E-2</v>
      </c>
      <c r="G2246" s="26" cm="1">
        <f t="array" aca="1" ref="G2246" ca="1">_FV(A2246,"Change")</f>
        <v>0.58289999999999997</v>
      </c>
      <c r="H2246" s="23" cm="1">
        <f t="array" aca="1" ref="H2246" ca="1">_FV(A2246,"Open")</f>
        <v>49.275399999999998</v>
      </c>
      <c r="I2246" s="23" cm="1">
        <f t="array" aca="1" ref="I2246" ca="1">_FV(A2246,"Low")</f>
        <v>49.275399999999998</v>
      </c>
      <c r="J2246" s="23" cm="1">
        <f t="array" aca="1" ref="J2246" ca="1">_FV(A2246,"High")</f>
        <v>49.275399999999998</v>
      </c>
      <c r="K2246" s="23" cm="1">
        <f t="array" aca="1" ref="K2246" ca="1">_FV(A2246,"Previous close",TRUE)</f>
        <v>48.692500000000003</v>
      </c>
      <c r="L2246" s="26"/>
      <c r="M2246" s="23" cm="1">
        <f t="array" aca="1" ref="M2246" ca="1">_FV(A2246,"52 week low",TRUE)</f>
        <v>37.49</v>
      </c>
      <c r="N2246" s="23" cm="1">
        <f t="array" aca="1" ref="N2246" ca="1">_FV(A2246,"52 week high",TRUE)</f>
        <v>49.78</v>
      </c>
      <c r="O2246" s="8" cm="1">
        <f t="array" aca="1" ref="O2246" ca="1">_FV(A2246,"Volume")</f>
        <v>3</v>
      </c>
      <c r="P2246" s="7" cm="1">
        <f t="array" aca="1" ref="P2246" ca="1">_FV(A2246,"Volume average",TRUE)</f>
        <v>214</v>
      </c>
      <c r="Q2246" t="s">
        <v>698</v>
      </c>
      <c r="S2246" t="s">
        <v>61</v>
      </c>
      <c r="T2246" s="25" cm="1">
        <f t="array" aca="1" ref="T2246" ca="1">_FV(A2246,"Expense ratio",TRUE)</f>
        <v>4.5000000000000005E-3</v>
      </c>
      <c r="U2246" s="24" cm="1">
        <f t="array" aca="1" ref="U2246" ca="1">_FV(A2246,"Market cap",TRUE)</f>
        <v>8445775.7609999999</v>
      </c>
      <c r="V2246" s="4">
        <v>8445775</v>
      </c>
      <c r="W2246" s="4">
        <v>8445775</v>
      </c>
      <c r="X2246" t="s">
        <v>6186</v>
      </c>
      <c r="Y2246" t="s">
        <v>6187</v>
      </c>
      <c r="Z2246" s="5">
        <v>49.288499999999999</v>
      </c>
      <c r="AA2246" s="5">
        <v>28.869152</v>
      </c>
      <c r="AB2246" s="5">
        <v>9.9000000000000008E-3</v>
      </c>
      <c r="AC2246" s="4">
        <v>671</v>
      </c>
      <c r="AE2246" s="5">
        <v>9.5041360818887597</v>
      </c>
      <c r="AF2246" s="5">
        <v>17.830931414228779</v>
      </c>
      <c r="AI2246" s="4">
        <v>671</v>
      </c>
      <c r="AJ2246" s="5">
        <v>33005.148000000001</v>
      </c>
      <c r="AL2246" s="5">
        <v>49.484999999999999</v>
      </c>
      <c r="AM2246" s="5">
        <v>37.49</v>
      </c>
      <c r="AN2246" t="s">
        <v>47</v>
      </c>
      <c r="AO2246" t="str" cm="1">
        <f t="array" aca="1" ref="AO2246" ca="1">_FV(A2246,"Currency")</f>
        <v>USD</v>
      </c>
      <c r="AP2246" t="str" cm="1">
        <f t="array" aca="1" ref="AP2246" ca="1">_FV(A2246,"Exchange")</f>
        <v>NYSE Arca</v>
      </c>
      <c r="AQ2246" s="6" t="str" cm="1">
        <f t="array" aca="1" ref="AQ2246" ca="1">_FV(A2246,"Exchange abbreviation",TRUE)</f>
        <v>ARCX</v>
      </c>
      <c r="AR2246" t="str" cm="1">
        <f t="array" aca="1" ref="AR2246" ca="1">_FV(A2246,"Instrument type",TRUE)</f>
        <v>ETF</v>
      </c>
    </row>
    <row r="2247" spans="1:44" ht="18.75" customHeight="1" x14ac:dyDescent="0.25">
      <c r="A2247" t="e" vm="2259">
        <v>#VALUE!</v>
      </c>
      <c r="B2247" t="s">
        <v>6188</v>
      </c>
      <c r="C2247" t="s">
        <v>6189</v>
      </c>
      <c r="D2247" s="31" cm="1">
        <f t="array" aca="1" ref="D2247" ca="1">_FV(A2247,"Last trade time",TRUE)</f>
        <v>45824.843750196094</v>
      </c>
      <c r="E2247" s="23" cm="1">
        <f t="array" aca="1" ref="E2247" ca="1">_FV(A2247,"Price")</f>
        <v>49.864100000000001</v>
      </c>
      <c r="F2247" s="27" cm="1">
        <f t="array" aca="1" ref="F2247" ca="1">_FV(A2247,"Change (%)",TRUE)</f>
        <v>3.2699999999999998E-4</v>
      </c>
      <c r="G2247" s="26" cm="1">
        <f t="array" aca="1" ref="G2247" ca="1">_FV(A2247,"Change")</f>
        <v>1.6299999999999999E-2</v>
      </c>
      <c r="H2247" s="23" cm="1">
        <f t="array" aca="1" ref="H2247" ca="1">_FV(A2247,"Open")</f>
        <v>49.864100000000001</v>
      </c>
      <c r="I2247" s="23" cm="1">
        <f t="array" aca="1" ref="I2247" ca="1">_FV(A2247,"Low")</f>
        <v>49.864100000000001</v>
      </c>
      <c r="J2247" s="23" cm="1">
        <f t="array" aca="1" ref="J2247" ca="1">_FV(A2247,"High")</f>
        <v>49.864100000000001</v>
      </c>
      <c r="K2247" s="23" cm="1">
        <f t="array" aca="1" ref="K2247" ca="1">_FV(A2247,"Previous close",TRUE)</f>
        <v>49.847799999999999</v>
      </c>
      <c r="L2247" s="26"/>
      <c r="M2247" s="23" cm="1">
        <f t="array" aca="1" ref="M2247" ca="1">_FV(A2247,"52 week low",TRUE)</f>
        <v>48.28</v>
      </c>
      <c r="N2247" s="23" cm="1">
        <f t="array" aca="1" ref="N2247" ca="1">_FV(A2247,"52 week high",TRUE)</f>
        <v>53.26</v>
      </c>
      <c r="O2247" s="8" cm="1">
        <f t="array" aca="1" ref="O2247" ca="1">_FV(A2247,"Volume")</f>
        <v>88</v>
      </c>
      <c r="P2247" s="7" cm="1">
        <f t="array" aca="1" ref="P2247" ca="1">_FV(A2247,"Volume average",TRUE)</f>
        <v>11366</v>
      </c>
      <c r="Q2247" t="s">
        <v>1140</v>
      </c>
      <c r="S2247" t="s">
        <v>3157</v>
      </c>
      <c r="T2247" s="25" cm="1">
        <f t="array" aca="1" ref="T2247" ca="1">_FV(A2247,"Expense ratio",TRUE)</f>
        <v>4.5000000000000005E-3</v>
      </c>
      <c r="U2247" s="24" cm="1">
        <f t="array" aca="1" ref="U2247" ca="1">_FV(A2247,"Market cap",TRUE)</f>
        <v>109507226.26000001</v>
      </c>
      <c r="V2247" s="4">
        <v>109507224</v>
      </c>
      <c r="W2247" s="4">
        <v>109507224</v>
      </c>
      <c r="Y2247" t="s">
        <v>5169</v>
      </c>
      <c r="Z2247" s="5">
        <v>49.8</v>
      </c>
      <c r="AA2247" s="20"/>
      <c r="AB2247" s="20"/>
      <c r="AC2247" s="4">
        <v>13441</v>
      </c>
      <c r="AE2247" s="5">
        <v>0.55497152193850763</v>
      </c>
      <c r="AF2247" s="20"/>
      <c r="AI2247" s="4">
        <v>13441</v>
      </c>
      <c r="AJ2247" s="5">
        <v>671377.95000000007</v>
      </c>
      <c r="AL2247" s="5">
        <v>53.26</v>
      </c>
      <c r="AM2247" s="5">
        <v>48.28</v>
      </c>
      <c r="AN2247" t="s">
        <v>47</v>
      </c>
      <c r="AO2247" t="str" cm="1">
        <f t="array" aca="1" ref="AO2247" ca="1">_FV(A2247,"Currency")</f>
        <v>USD</v>
      </c>
      <c r="AP2247" t="str" cm="1">
        <f t="array" aca="1" ref="AP2247" ca="1">_FV(A2247,"Exchange")</f>
        <v>Nasdaq Stock Market</v>
      </c>
      <c r="AQ2247" s="6" t="str" cm="1">
        <f t="array" aca="1" ref="AQ2247" ca="1">_FV(A2247,"Exchange abbreviation",TRUE)</f>
        <v>XNAS</v>
      </c>
      <c r="AR2247" t="str" cm="1">
        <f t="array" aca="1" ref="AR2247" ca="1">_FV(A2247,"Instrument type",TRUE)</f>
        <v>ETF</v>
      </c>
    </row>
    <row r="2248" spans="1:44" ht="18.75" customHeight="1" x14ac:dyDescent="0.25">
      <c r="A2248" t="e" vm="2260">
        <v>#VALUE!</v>
      </c>
      <c r="B2248" t="s">
        <v>6190</v>
      </c>
      <c r="C2248" t="s">
        <v>6191</v>
      </c>
      <c r="D2248" s="31" cm="1">
        <f t="array" aca="1" ref="D2248" ca="1">_FV(A2248,"Last trade time",TRUE)</f>
        <v>45824.840340925781</v>
      </c>
      <c r="E2248" s="23" cm="1">
        <f t="array" aca="1" ref="E2248" ca="1">_FV(A2248,"Price")</f>
        <v>47.12</v>
      </c>
      <c r="F2248" s="27" cm="1">
        <f t="array" aca="1" ref="F2248" ca="1">_FV(A2248,"Change (%)",TRUE)</f>
        <v>0</v>
      </c>
      <c r="G2248" s="26" cm="1">
        <f t="array" aca="1" ref="G2248" ca="1">_FV(A2248,"Change")</f>
        <v>0</v>
      </c>
      <c r="H2248" s="23" cm="1">
        <f t="array" aca="1" ref="H2248" ca="1">_FV(A2248,"Open")</f>
        <v>47.2</v>
      </c>
      <c r="I2248" s="23" cm="1">
        <f t="array" aca="1" ref="I2248" ca="1">_FV(A2248,"Low")</f>
        <v>47.11</v>
      </c>
      <c r="J2248" s="23" cm="1">
        <f t="array" aca="1" ref="J2248" ca="1">_FV(A2248,"High")</f>
        <v>47.2</v>
      </c>
      <c r="K2248" s="23" cm="1">
        <f t="array" aca="1" ref="K2248" ca="1">_FV(A2248,"Previous close",TRUE)</f>
        <v>47.12</v>
      </c>
      <c r="L2248" s="26"/>
      <c r="M2248" s="23" cm="1">
        <f t="array" aca="1" ref="M2248" ca="1">_FV(A2248,"52 week low",TRUE)</f>
        <v>46.6</v>
      </c>
      <c r="N2248" s="23" cm="1">
        <f t="array" aca="1" ref="N2248" ca="1">_FV(A2248,"52 week high",TRUE)</f>
        <v>47.72</v>
      </c>
      <c r="O2248" s="8" cm="1">
        <f t="array" aca="1" ref="O2248" ca="1">_FV(A2248,"Volume")</f>
        <v>24968</v>
      </c>
      <c r="P2248" s="7" cm="1">
        <f t="array" aca="1" ref="P2248" ca="1">_FV(A2248,"Volume average",TRUE)</f>
        <v>27588</v>
      </c>
      <c r="Q2248" t="s">
        <v>2519</v>
      </c>
      <c r="S2248" t="s">
        <v>2310</v>
      </c>
      <c r="T2248" s="25" cm="1">
        <f t="array" aca="1" ref="T2248" ca="1">_FV(A2248,"Expense ratio",TRUE)</f>
        <v>4.5000000000000005E-3</v>
      </c>
      <c r="U2248" s="24" cm="1">
        <f t="array" aca="1" ref="U2248" ca="1">_FV(A2248,"Market cap",TRUE)</f>
        <v>234446594.12</v>
      </c>
      <c r="V2248" s="4">
        <v>234446592</v>
      </c>
      <c r="W2248" s="4">
        <v>234446592</v>
      </c>
      <c r="Y2248" t="s">
        <v>4047</v>
      </c>
      <c r="Z2248" s="5">
        <v>46.927709999999998</v>
      </c>
      <c r="AA2248" s="20"/>
      <c r="AB2248" s="5">
        <v>4.9799999999999997E-2</v>
      </c>
      <c r="AC2248" s="4">
        <v>40914</v>
      </c>
      <c r="AE2248" s="5">
        <v>2.3310008995581781</v>
      </c>
      <c r="AF2248" s="5">
        <v>5.7245161023155022</v>
      </c>
      <c r="AI2248" s="4">
        <v>40914</v>
      </c>
      <c r="AJ2248" s="5">
        <v>1923367.14</v>
      </c>
      <c r="AL2248" s="5">
        <v>47.72</v>
      </c>
      <c r="AM2248" s="5">
        <v>46.6</v>
      </c>
      <c r="AN2248" t="s">
        <v>90</v>
      </c>
      <c r="AO2248" t="str" cm="1">
        <f t="array" aca="1" ref="AO2248" ca="1">_FV(A2248,"Currency")</f>
        <v>USD</v>
      </c>
      <c r="AP2248" t="str" cm="1">
        <f t="array" aca="1" ref="AP2248" ca="1">_FV(A2248,"Exchange")</f>
        <v>CBOE BZX Exchange</v>
      </c>
      <c r="AQ2248" s="6" t="str" cm="1">
        <f t="array" aca="1" ref="AQ2248" ca="1">_FV(A2248,"Exchange abbreviation",TRUE)</f>
        <v>BATS</v>
      </c>
      <c r="AR2248" t="str" cm="1">
        <f t="array" aca="1" ref="AR2248" ca="1">_FV(A2248,"Instrument type",TRUE)</f>
        <v>ETF</v>
      </c>
    </row>
    <row r="2249" spans="1:44" ht="18.75" customHeight="1" x14ac:dyDescent="0.25">
      <c r="A2249" t="e" vm="2261">
        <v>#VALUE!</v>
      </c>
      <c r="B2249" t="s">
        <v>6192</v>
      </c>
      <c r="C2249" t="s">
        <v>6193</v>
      </c>
      <c r="D2249" s="31" cm="1">
        <f t="array" aca="1" ref="D2249" ca="1">_FV(A2249,"Last trade time",TRUE)</f>
        <v>45824.843750207816</v>
      </c>
      <c r="E2249" s="23" cm="1">
        <f t="array" aca="1" ref="E2249" ca="1">_FV(A2249,"Price")</f>
        <v>51.17</v>
      </c>
      <c r="F2249" s="27" cm="1">
        <f t="array" aca="1" ref="F2249" ca="1">_FV(A2249,"Change (%)",TRUE)</f>
        <v>2.1540000000000001E-3</v>
      </c>
      <c r="G2249" s="26" cm="1">
        <f t="array" aca="1" ref="G2249" ca="1">_FV(A2249,"Change")</f>
        <v>0.11</v>
      </c>
      <c r="H2249" s="23" cm="1">
        <f t="array" aca="1" ref="H2249" ca="1">_FV(A2249,"Open")</f>
        <v>51.2</v>
      </c>
      <c r="I2249" s="23" cm="1">
        <f t="array" aca="1" ref="I2249" ca="1">_FV(A2249,"Low")</f>
        <v>51.17</v>
      </c>
      <c r="J2249" s="23" cm="1">
        <f t="array" aca="1" ref="J2249" ca="1">_FV(A2249,"High")</f>
        <v>51.2</v>
      </c>
      <c r="K2249" s="23" cm="1">
        <f t="array" aca="1" ref="K2249" ca="1">_FV(A2249,"Previous close",TRUE)</f>
        <v>51.06</v>
      </c>
      <c r="L2249" s="26"/>
      <c r="M2249" s="23" cm="1">
        <f t="array" aca="1" ref="M2249" ca="1">_FV(A2249,"52 week low",TRUE)</f>
        <v>48.27</v>
      </c>
      <c r="N2249" s="23" cm="1">
        <f t="array" aca="1" ref="N2249" ca="1">_FV(A2249,"52 week high",TRUE)</f>
        <v>52.2</v>
      </c>
      <c r="O2249" s="8" cm="1">
        <f t="array" aca="1" ref="O2249" ca="1">_FV(A2249,"Volume")</f>
        <v>1652</v>
      </c>
      <c r="P2249" s="7" cm="1">
        <f t="array" aca="1" ref="P2249" ca="1">_FV(A2249,"Volume average",TRUE)</f>
        <v>3774</v>
      </c>
      <c r="Q2249" t="s">
        <v>827</v>
      </c>
      <c r="S2249" t="s">
        <v>2067</v>
      </c>
      <c r="T2249" s="25" cm="1">
        <f t="array" aca="1" ref="T2249" ca="1">_FV(A2249,"Expense ratio",TRUE)</f>
        <v>4.5000000000000005E-3</v>
      </c>
      <c r="U2249" s="24" cm="1">
        <f t="array" aca="1" ref="U2249" ca="1">_FV(A2249,"Market cap",TRUE)</f>
        <v>101773673.98999999</v>
      </c>
      <c r="V2249" s="4">
        <v>101773672</v>
      </c>
      <c r="W2249" s="4">
        <v>101773672</v>
      </c>
      <c r="X2249" t="s">
        <v>6194</v>
      </c>
      <c r="Y2249" t="s">
        <v>3344</v>
      </c>
      <c r="Z2249" s="5">
        <v>50.805</v>
      </c>
      <c r="AA2249" s="5">
        <v>14.785636</v>
      </c>
      <c r="AB2249" s="20"/>
      <c r="AC2249" s="4">
        <v>2966</v>
      </c>
      <c r="AE2249" s="5">
        <v>3.2894503331309721</v>
      </c>
      <c r="AF2249" s="20"/>
      <c r="AI2249" s="4">
        <v>2966</v>
      </c>
      <c r="AJ2249" s="4">
        <v>151266</v>
      </c>
      <c r="AL2249" s="5">
        <v>52.2</v>
      </c>
      <c r="AM2249" s="5">
        <v>48.27</v>
      </c>
      <c r="AN2249" t="s">
        <v>47</v>
      </c>
      <c r="AO2249" t="str" cm="1">
        <f t="array" aca="1" ref="AO2249" ca="1">_FV(A2249,"Currency")</f>
        <v>USD</v>
      </c>
      <c r="AP2249" t="str" cm="1">
        <f t="array" aca="1" ref="AP2249" ca="1">_FV(A2249,"Exchange")</f>
        <v>Nasdaq Stock Market</v>
      </c>
      <c r="AQ2249" s="6" t="str" cm="1">
        <f t="array" aca="1" ref="AQ2249" ca="1">_FV(A2249,"Exchange abbreviation",TRUE)</f>
        <v>XNAS</v>
      </c>
      <c r="AR2249" t="str" cm="1">
        <f t="array" aca="1" ref="AR2249" ca="1">_FV(A2249,"Instrument type",TRUE)</f>
        <v>ETF</v>
      </c>
    </row>
    <row r="2250" spans="1:44" ht="18.75" customHeight="1" x14ac:dyDescent="0.25">
      <c r="A2250" t="e" vm="2262">
        <v>#VALUE!</v>
      </c>
      <c r="B2250" t="s">
        <v>6195</v>
      </c>
      <c r="C2250" t="s">
        <v>6196</v>
      </c>
      <c r="D2250" s="31" cm="1">
        <f t="array" aca="1" ref="D2250" ca="1">_FV(A2250,"Last trade time",TRUE)</f>
        <v>45824.840302314064</v>
      </c>
      <c r="E2250" s="23" cm="1">
        <f t="array" aca="1" ref="E2250" ca="1">_FV(A2250,"Price")</f>
        <v>24.07</v>
      </c>
      <c r="F2250" s="27" cm="1">
        <f t="array" aca="1" ref="F2250" ca="1">_FV(A2250,"Change (%)",TRUE)</f>
        <v>2.0780000000000001E-4</v>
      </c>
      <c r="G2250" s="26" cm="1">
        <f t="array" aca="1" ref="G2250" ca="1">_FV(A2250,"Change")</f>
        <v>5.0000000000000001E-3</v>
      </c>
      <c r="H2250" s="23" cm="1">
        <f t="array" aca="1" ref="H2250" ca="1">_FV(A2250,"Open")</f>
        <v>24.07</v>
      </c>
      <c r="I2250" s="23" cm="1">
        <f t="array" aca="1" ref="I2250" ca="1">_FV(A2250,"Low")</f>
        <v>24.06</v>
      </c>
      <c r="J2250" s="23" cm="1">
        <f t="array" aca="1" ref="J2250" ca="1">_FV(A2250,"High")</f>
        <v>24.08</v>
      </c>
      <c r="K2250" s="23" cm="1">
        <f t="array" aca="1" ref="K2250" ca="1">_FV(A2250,"Previous close",TRUE)</f>
        <v>24.065000000000001</v>
      </c>
      <c r="L2250" s="26"/>
      <c r="M2250" s="23" cm="1">
        <f t="array" aca="1" ref="M2250" ca="1">_FV(A2250,"52 week low",TRUE)</f>
        <v>22.92</v>
      </c>
      <c r="N2250" s="23" cm="1">
        <f t="array" aca="1" ref="N2250" ca="1">_FV(A2250,"52 week high",TRUE)</f>
        <v>24.45</v>
      </c>
      <c r="O2250" s="8" cm="1">
        <f t="array" aca="1" ref="O2250" ca="1">_FV(A2250,"Volume")</f>
        <v>138581</v>
      </c>
      <c r="P2250" s="7" cm="1">
        <f t="array" aca="1" ref="P2250" ca="1">_FV(A2250,"Volume average",TRUE)</f>
        <v>185856</v>
      </c>
      <c r="Q2250" t="s">
        <v>3639</v>
      </c>
      <c r="R2250" t="s">
        <v>4344</v>
      </c>
      <c r="S2250" t="s">
        <v>263</v>
      </c>
      <c r="T2250" s="25" cm="1">
        <f t="array" aca="1" ref="T2250" ca="1">_FV(A2250,"Expense ratio",TRUE)</f>
        <v>4.5000000000000005E-3</v>
      </c>
      <c r="U2250" s="24" cm="1">
        <f t="array" aca="1" ref="U2250" ca="1">_FV(A2250,"Market cap",TRUE)</f>
        <v>1074642277.0799999</v>
      </c>
      <c r="V2250" s="4">
        <v>1074642304</v>
      </c>
      <c r="W2250" s="4">
        <v>1074642304</v>
      </c>
      <c r="Y2250" t="s">
        <v>6197</v>
      </c>
      <c r="Z2250" s="5">
        <v>24.02</v>
      </c>
      <c r="AA2250" s="20"/>
      <c r="AB2250" s="5">
        <v>7.3499999999999996E-2</v>
      </c>
      <c r="AC2250" s="4">
        <v>555257</v>
      </c>
      <c r="AE2250" s="5">
        <v>2.071553051903408</v>
      </c>
      <c r="AF2250" s="5">
        <v>6.2550214526037928</v>
      </c>
      <c r="AI2250" s="4">
        <v>555257</v>
      </c>
      <c r="AJ2250" s="5">
        <v>13373364.845000001</v>
      </c>
      <c r="AL2250" s="5">
        <v>24.45</v>
      </c>
      <c r="AM2250" s="5">
        <v>22.92</v>
      </c>
      <c r="AN2250" t="s">
        <v>82</v>
      </c>
      <c r="AO2250" t="str" cm="1">
        <f t="array" aca="1" ref="AO2250" ca="1">_FV(A2250,"Currency")</f>
        <v>USD</v>
      </c>
      <c r="AP2250" t="str" cm="1">
        <f t="array" aca="1" ref="AP2250" ca="1">_FV(A2250,"Exchange")</f>
        <v>CBOE BZX Exchange</v>
      </c>
      <c r="AQ2250" s="6" t="str" cm="1">
        <f t="array" aca="1" ref="AQ2250" ca="1">_FV(A2250,"Exchange abbreviation",TRUE)</f>
        <v>BATS</v>
      </c>
      <c r="AR2250" t="str" cm="1">
        <f t="array" aca="1" ref="AR2250" ca="1">_FV(A2250,"Instrument type",TRUE)</f>
        <v>ETF</v>
      </c>
    </row>
    <row r="2251" spans="1:44" ht="18.75" customHeight="1" x14ac:dyDescent="0.25">
      <c r="A2251" t="e" vm="2263">
        <v>#VALUE!</v>
      </c>
      <c r="B2251" t="s">
        <v>6198</v>
      </c>
      <c r="C2251" t="s">
        <v>6199</v>
      </c>
      <c r="D2251" s="31" cm="1">
        <f t="array" aca="1" ref="D2251" ca="1">_FV(A2251,"Last trade time",TRUE)</f>
        <v>45824.84027780078</v>
      </c>
      <c r="E2251" s="23" cm="1">
        <f t="array" aca="1" ref="E2251" ca="1">_FV(A2251,"Price")</f>
        <v>20.11</v>
      </c>
      <c r="F2251" s="27" cm="1">
        <f t="array" aca="1" ref="F2251" ca="1">_FV(A2251,"Change (%)",TRUE)</f>
        <v>-9.9439999999999997E-5</v>
      </c>
      <c r="G2251" s="26" cm="1">
        <f t="array" aca="1" ref="G2251" ca="1">_FV(A2251,"Change")</f>
        <v>-2E-3</v>
      </c>
      <c r="H2251" s="23" cm="1">
        <f t="array" aca="1" ref="H2251" ca="1">_FV(A2251,"Open")</f>
        <v>20.12</v>
      </c>
      <c r="I2251" s="23" cm="1">
        <f t="array" aca="1" ref="I2251" ca="1">_FV(A2251,"Low")</f>
        <v>20.100000000000001</v>
      </c>
      <c r="J2251" s="23" cm="1">
        <f t="array" aca="1" ref="J2251" ca="1">_FV(A2251,"High")</f>
        <v>20.12</v>
      </c>
      <c r="K2251" s="23" cm="1">
        <f t="array" aca="1" ref="K2251" ca="1">_FV(A2251,"Previous close",TRUE)</f>
        <v>20.111999999999998</v>
      </c>
      <c r="L2251" s="26"/>
      <c r="M2251" s="23" cm="1">
        <f t="array" aca="1" ref="M2251" ca="1">_FV(A2251,"52 week low",TRUE)</f>
        <v>19.91</v>
      </c>
      <c r="N2251" s="23" cm="1">
        <f t="array" aca="1" ref="N2251" ca="1">_FV(A2251,"52 week high",TRUE)</f>
        <v>20.229900000000001</v>
      </c>
      <c r="O2251" s="8" cm="1">
        <f t="array" aca="1" ref="O2251" ca="1">_FV(A2251,"Volume")</f>
        <v>70795</v>
      </c>
      <c r="P2251" s="7" cm="1">
        <f t="array" aca="1" ref="P2251" ca="1">_FV(A2251,"Volume average",TRUE)</f>
        <v>44147</v>
      </c>
      <c r="Q2251" t="s">
        <v>6200</v>
      </c>
      <c r="S2251" t="s">
        <v>318</v>
      </c>
      <c r="T2251" s="25" cm="1">
        <f t="array" aca="1" ref="T2251" ca="1">_FV(A2251,"Expense ratio",TRUE)</f>
        <v>4.5000000000000005E-3</v>
      </c>
      <c r="U2251" s="24" cm="1">
        <f t="array" aca="1" ref="U2251" ca="1">_FV(A2251,"Market cap",TRUE)</f>
        <v>198715652.52000001</v>
      </c>
      <c r="V2251" s="4">
        <v>198792928</v>
      </c>
      <c r="W2251" s="4">
        <v>198792928</v>
      </c>
      <c r="Y2251" t="s">
        <v>6201</v>
      </c>
      <c r="Z2251" s="5">
        <v>20.09</v>
      </c>
      <c r="AA2251" s="20"/>
      <c r="AB2251" s="19">
        <v>3.0099999999999998E-2</v>
      </c>
      <c r="AC2251" s="4">
        <v>65331</v>
      </c>
      <c r="AE2251" s="5">
        <v>1.4542885510019139</v>
      </c>
      <c r="AF2251" s="19">
        <v>3.2604500278780919</v>
      </c>
      <c r="AI2251" s="4">
        <v>65331</v>
      </c>
      <c r="AJ2251" s="5">
        <v>1313153.1000000001</v>
      </c>
      <c r="AL2251" s="5">
        <v>20.23</v>
      </c>
      <c r="AM2251" s="5">
        <v>19.91</v>
      </c>
      <c r="AN2251" t="s">
        <v>90</v>
      </c>
      <c r="AO2251" t="str" cm="1">
        <f t="array" aca="1" ref="AO2251" ca="1">_FV(A2251,"Currency")</f>
        <v>USD</v>
      </c>
      <c r="AP2251" t="str" cm="1">
        <f t="array" aca="1" ref="AP2251" ca="1">_FV(A2251,"Exchange")</f>
        <v>NYSE Arca</v>
      </c>
      <c r="AQ2251" s="6" t="str" cm="1">
        <f t="array" aca="1" ref="AQ2251" ca="1">_FV(A2251,"Exchange abbreviation",TRUE)</f>
        <v>ARCX</v>
      </c>
      <c r="AR2251" t="str" cm="1">
        <f t="array" aca="1" ref="AR2251" ca="1">_FV(A2251,"Instrument type",TRUE)</f>
        <v>ETF</v>
      </c>
    </row>
    <row r="2252" spans="1:44" ht="18.75" customHeight="1" x14ac:dyDescent="0.25">
      <c r="A2252" t="e" vm="2264">
        <v>#VALUE!</v>
      </c>
      <c r="B2252" t="s">
        <v>6202</v>
      </c>
      <c r="C2252" t="s">
        <v>6203</v>
      </c>
      <c r="D2252" s="31" cm="1">
        <f t="array" aca="1" ref="D2252" ca="1">_FV(A2252,"Last trade time",TRUE)</f>
        <v>45824.840277789066</v>
      </c>
      <c r="E2252" s="23" cm="1">
        <f t="array" aca="1" ref="E2252" ca="1">_FV(A2252,"Price")</f>
        <v>46.085000000000001</v>
      </c>
      <c r="F2252" s="27" cm="1">
        <f t="array" aca="1" ref="F2252" ca="1">_FV(A2252,"Change (%)",TRUE)</f>
        <v>1.5870000000000001E-3</v>
      </c>
      <c r="G2252" s="26" cm="1">
        <f t="array" aca="1" ref="G2252" ca="1">_FV(A2252,"Change")</f>
        <v>7.2999999999999995E-2</v>
      </c>
      <c r="H2252" s="23" cm="1">
        <f t="array" aca="1" ref="H2252" ca="1">_FV(A2252,"Open")</f>
        <v>46.088200000000001</v>
      </c>
      <c r="I2252" s="23" cm="1">
        <f t="array" aca="1" ref="I2252" ca="1">_FV(A2252,"Low")</f>
        <v>46.04</v>
      </c>
      <c r="J2252" s="23" cm="1">
        <f t="array" aca="1" ref="J2252" ca="1">_FV(A2252,"High")</f>
        <v>46.1</v>
      </c>
      <c r="K2252" s="23" cm="1">
        <f t="array" aca="1" ref="K2252" ca="1">_FV(A2252,"Previous close",TRUE)</f>
        <v>46.012</v>
      </c>
      <c r="L2252" s="26"/>
      <c r="M2252" s="23" cm="1">
        <f t="array" aca="1" ref="M2252" ca="1">_FV(A2252,"52 week low",TRUE)</f>
        <v>43.55</v>
      </c>
      <c r="N2252" s="23" cm="1">
        <f t="array" aca="1" ref="N2252" ca="1">_FV(A2252,"52 week high",TRUE)</f>
        <v>46.72</v>
      </c>
      <c r="O2252" s="8" cm="1">
        <f t="array" aca="1" ref="O2252" ca="1">_FV(A2252,"Volume")</f>
        <v>2069</v>
      </c>
      <c r="P2252" s="7" cm="1">
        <f t="array" aca="1" ref="P2252" ca="1">_FV(A2252,"Volume average",TRUE)</f>
        <v>3158</v>
      </c>
      <c r="Q2252" t="s">
        <v>827</v>
      </c>
      <c r="S2252" t="s">
        <v>6204</v>
      </c>
      <c r="T2252" s="25" cm="1">
        <f t="array" aca="1" ref="T2252" ca="1">_FV(A2252,"Expense ratio",TRUE)</f>
        <v>4.5000000000000005E-3</v>
      </c>
      <c r="U2252" s="24" cm="1">
        <f t="array" aca="1" ref="U2252" ca="1">_FV(A2252,"Market cap",TRUE)</f>
        <v>36766305.759999998</v>
      </c>
      <c r="V2252" s="4">
        <v>36766304</v>
      </c>
      <c r="W2252" s="4">
        <v>36766304</v>
      </c>
      <c r="X2252" t="s">
        <v>6205</v>
      </c>
      <c r="Y2252" t="s">
        <v>521</v>
      </c>
      <c r="Z2252" s="5">
        <v>45.930199999999999</v>
      </c>
      <c r="AA2252" s="20"/>
      <c r="AB2252" s="5">
        <v>5.8599999999999999E-2</v>
      </c>
      <c r="AC2252" s="4">
        <v>2604</v>
      </c>
      <c r="AE2252" s="5">
        <v>3.4642841861846301</v>
      </c>
      <c r="AF2252" s="5">
        <v>7.8317385319248034</v>
      </c>
      <c r="AI2252" s="4">
        <v>2604</v>
      </c>
      <c r="AJ2252" s="5">
        <v>119653.5396</v>
      </c>
      <c r="AL2252" s="5">
        <v>46.72</v>
      </c>
      <c r="AM2252" s="5">
        <v>43.55</v>
      </c>
      <c r="AN2252" t="s">
        <v>47</v>
      </c>
      <c r="AO2252" t="str" cm="1">
        <f t="array" aca="1" ref="AO2252" ca="1">_FV(A2252,"Currency")</f>
        <v>USD</v>
      </c>
      <c r="AP2252" t="str" cm="1">
        <f t="array" aca="1" ref="AP2252" ca="1">_FV(A2252,"Exchange")</f>
        <v>NYSE Arca</v>
      </c>
      <c r="AQ2252" s="6" t="str" cm="1">
        <f t="array" aca="1" ref="AQ2252" ca="1">_FV(A2252,"Exchange abbreviation",TRUE)</f>
        <v>ARCX</v>
      </c>
      <c r="AR2252" t="str" cm="1">
        <f t="array" aca="1" ref="AR2252" ca="1">_FV(A2252,"Instrument type",TRUE)</f>
        <v>ETF</v>
      </c>
    </row>
    <row r="2253" spans="1:44" ht="18.75" customHeight="1" x14ac:dyDescent="0.25">
      <c r="A2253" t="e" vm="2265">
        <v>#VALUE!</v>
      </c>
      <c r="B2253" t="s">
        <v>6206</v>
      </c>
      <c r="C2253" s="13" t="s">
        <v>6207</v>
      </c>
      <c r="D2253" s="31" cm="1">
        <f t="array" aca="1" ref="D2253" ca="1">_FV(A2253,"Last trade time",TRUE)</f>
        <v>45824.840277823438</v>
      </c>
      <c r="E2253" s="23" cm="1">
        <f t="array" aca="1" ref="E2253" ca="1">_FV(A2253,"Price")</f>
        <v>50.63</v>
      </c>
      <c r="F2253" s="27" cm="1">
        <f t="array" aca="1" ref="F2253" ca="1">_FV(A2253,"Change (%)",TRUE)</f>
        <v>2.5740000000000003E-3</v>
      </c>
      <c r="G2253" s="26" cm="1">
        <f t="array" aca="1" ref="G2253" ca="1">_FV(A2253,"Change")</f>
        <v>0.13</v>
      </c>
      <c r="H2253" s="23" cm="1">
        <f t="array" aca="1" ref="H2253" ca="1">_FV(A2253,"Open")</f>
        <v>50.6</v>
      </c>
      <c r="I2253" s="23" cm="1">
        <f t="array" aca="1" ref="I2253" ca="1">_FV(A2253,"Low")</f>
        <v>50.5</v>
      </c>
      <c r="J2253" s="23" cm="1">
        <f t="array" aca="1" ref="J2253" ca="1">_FV(A2253,"High")</f>
        <v>50.69</v>
      </c>
      <c r="K2253" s="23" cm="1">
        <f t="array" aca="1" ref="K2253" ca="1">_FV(A2253,"Previous close",TRUE)</f>
        <v>50.5</v>
      </c>
      <c r="L2253" s="26"/>
      <c r="M2253" s="23" cm="1">
        <f t="array" aca="1" ref="M2253" ca="1">_FV(A2253,"52 week low",TRUE)</f>
        <v>45</v>
      </c>
      <c r="N2253" s="23" cm="1">
        <f t="array" aca="1" ref="N2253" ca="1">_FV(A2253,"52 week high",TRUE)</f>
        <v>51.1</v>
      </c>
      <c r="O2253" s="8" cm="1">
        <f t="array" aca="1" ref="O2253" ca="1">_FV(A2253,"Volume")</f>
        <v>21210</v>
      </c>
      <c r="P2253" s="7" cm="1">
        <f t="array" aca="1" ref="P2253" ca="1">_FV(A2253,"Volume average",TRUE)</f>
        <v>41019</v>
      </c>
      <c r="Q2253" t="s">
        <v>3639</v>
      </c>
      <c r="R2253" t="s">
        <v>3849</v>
      </c>
      <c r="S2253" t="s">
        <v>376</v>
      </c>
      <c r="T2253" s="25" cm="1">
        <f t="array" aca="1" ref="T2253" ca="1">_FV(A2253,"Expense ratio",TRUE)</f>
        <v>4.5000000000000005E-3</v>
      </c>
      <c r="U2253" s="24" cm="1">
        <f t="array" aca="1" ref="U2253" ca="1">_FV(A2253,"Market cap",TRUE)</f>
        <v>116888378.77</v>
      </c>
      <c r="V2253" s="4">
        <v>116888376</v>
      </c>
      <c r="W2253" s="4">
        <v>116888376</v>
      </c>
      <c r="X2253" t="s">
        <v>6208</v>
      </c>
      <c r="Y2253" t="s">
        <v>1328</v>
      </c>
      <c r="Z2253" s="5">
        <v>50.62</v>
      </c>
      <c r="AA2253" s="20"/>
      <c r="AB2253" s="20"/>
      <c r="AC2253" s="4">
        <v>37123</v>
      </c>
      <c r="AE2253" s="5">
        <v>2.4547427875571741</v>
      </c>
      <c r="AF2253" s="20"/>
      <c r="AI2253" s="4">
        <v>37123</v>
      </c>
      <c r="AJ2253" s="5">
        <v>1879574.6129999999</v>
      </c>
      <c r="AL2253" s="5">
        <v>51.1</v>
      </c>
      <c r="AM2253" s="4">
        <v>45</v>
      </c>
      <c r="AN2253" t="s">
        <v>90</v>
      </c>
      <c r="AO2253" t="str" cm="1">
        <f t="array" aca="1" ref="AO2253" ca="1">_FV(A2253,"Currency")</f>
        <v>USD</v>
      </c>
      <c r="AP2253" t="str" cm="1">
        <f t="array" aca="1" ref="AP2253" ca="1">_FV(A2253,"Exchange")</f>
        <v>NYSE Arca</v>
      </c>
      <c r="AQ2253" s="6" t="str" cm="1">
        <f t="array" aca="1" ref="AQ2253" ca="1">_FV(A2253,"Exchange abbreviation",TRUE)</f>
        <v>ARCX</v>
      </c>
      <c r="AR2253" t="str" cm="1">
        <f t="array" aca="1" ref="AR2253" ca="1">_FV(A2253,"Instrument type",TRUE)</f>
        <v>ETF</v>
      </c>
    </row>
    <row r="2254" spans="1:44" ht="18.75" customHeight="1" x14ac:dyDescent="0.25">
      <c r="A2254" t="e" vm="2266">
        <v>#VALUE!</v>
      </c>
      <c r="B2254" t="s">
        <v>6209</v>
      </c>
      <c r="C2254" t="s">
        <v>6210</v>
      </c>
      <c r="D2254" s="31" cm="1">
        <f t="array" aca="1" ref="D2254" ca="1">_FV(A2254,"Last trade time",TRUE)</f>
        <v>45824.840277812502</v>
      </c>
      <c r="E2254" s="23" cm="1">
        <f t="array" aca="1" ref="E2254" ca="1">_FV(A2254,"Price")</f>
        <v>43.515000000000001</v>
      </c>
      <c r="F2254" s="27" cm="1">
        <f t="array" aca="1" ref="F2254" ca="1">_FV(A2254,"Change (%)",TRUE)</f>
        <v>-1.7530000000000002E-3</v>
      </c>
      <c r="G2254" s="26" cm="1">
        <f t="array" aca="1" ref="G2254" ca="1">_FV(A2254,"Change")</f>
        <v>-7.6399999999999996E-2</v>
      </c>
      <c r="H2254" s="23" cm="1">
        <f t="array" aca="1" ref="H2254" ca="1">_FV(A2254,"Open")</f>
        <v>43.59</v>
      </c>
      <c r="I2254" s="23" cm="1">
        <f t="array" aca="1" ref="I2254" ca="1">_FV(A2254,"Low")</f>
        <v>43.47</v>
      </c>
      <c r="J2254" s="23" cm="1">
        <f t="array" aca="1" ref="J2254" ca="1">_FV(A2254,"High")</f>
        <v>43.67</v>
      </c>
      <c r="K2254" s="23" cm="1">
        <f t="array" aca="1" ref="K2254" ca="1">_FV(A2254,"Previous close",TRUE)</f>
        <v>43.5914</v>
      </c>
      <c r="L2254" s="26"/>
      <c r="M2254" s="23" cm="1">
        <f t="array" aca="1" ref="M2254" ca="1">_FV(A2254,"52 week low",TRUE)</f>
        <v>42.45</v>
      </c>
      <c r="N2254" s="23" cm="1">
        <f t="array" aca="1" ref="N2254" ca="1">_FV(A2254,"52 week high",TRUE)</f>
        <v>45.81</v>
      </c>
      <c r="O2254" s="8" cm="1">
        <f t="array" aca="1" ref="O2254" ca="1">_FV(A2254,"Volume")</f>
        <v>6799</v>
      </c>
      <c r="P2254" s="7" cm="1">
        <f t="array" aca="1" ref="P2254" ca="1">_FV(A2254,"Volume average",TRUE)</f>
        <v>5193</v>
      </c>
      <c r="Q2254" t="s">
        <v>1040</v>
      </c>
      <c r="S2254" t="s">
        <v>56</v>
      </c>
      <c r="T2254" s="25" cm="1">
        <f t="array" aca="1" ref="T2254" ca="1">_FV(A2254,"Expense ratio",TRUE)</f>
        <v>4.5000000000000005E-3</v>
      </c>
      <c r="U2254" s="24" cm="1">
        <f t="array" aca="1" ref="U2254" ca="1">_FV(A2254,"Market cap",TRUE)</f>
        <v>60787396.899999999</v>
      </c>
      <c r="V2254" s="4">
        <v>60787392</v>
      </c>
      <c r="W2254" s="4">
        <v>60787392</v>
      </c>
      <c r="Y2254" t="s">
        <v>6211</v>
      </c>
      <c r="Z2254" s="5">
        <v>43.216999999999999</v>
      </c>
      <c r="AA2254" s="20"/>
      <c r="AB2254" s="5">
        <v>4.2000000000000003E-2</v>
      </c>
      <c r="AC2254" s="4">
        <v>5525</v>
      </c>
      <c r="AE2254" s="5">
        <v>1.9544417677953341</v>
      </c>
      <c r="AF2254" s="5">
        <v>4.5077929869836719</v>
      </c>
      <c r="AI2254" s="4">
        <v>5525</v>
      </c>
      <c r="AJ2254" s="5">
        <v>238705.9675</v>
      </c>
      <c r="AL2254" s="5">
        <v>45.81</v>
      </c>
      <c r="AM2254" s="5">
        <v>42.45</v>
      </c>
      <c r="AN2254" t="s">
        <v>47</v>
      </c>
      <c r="AO2254" t="str" cm="1">
        <f t="array" aca="1" ref="AO2254" ca="1">_FV(A2254,"Currency")</f>
        <v>USD</v>
      </c>
      <c r="AP2254" t="str" cm="1">
        <f t="array" aca="1" ref="AP2254" ca="1">_FV(A2254,"Exchange")</f>
        <v>NYSE Arca</v>
      </c>
      <c r="AQ2254" s="6" t="str" cm="1">
        <f t="array" aca="1" ref="AQ2254" ca="1">_FV(A2254,"Exchange abbreviation",TRUE)</f>
        <v>ARCX</v>
      </c>
      <c r="AR2254" t="str" cm="1">
        <f t="array" aca="1" ref="AR2254" ca="1">_FV(A2254,"Instrument type",TRUE)</f>
        <v>ETF</v>
      </c>
    </row>
    <row r="2255" spans="1:44" ht="18.75" customHeight="1" x14ac:dyDescent="0.25">
      <c r="A2255" t="e" vm="2267">
        <v>#VALUE!</v>
      </c>
      <c r="B2255" t="s">
        <v>6212</v>
      </c>
      <c r="C2255" t="s">
        <v>6213</v>
      </c>
      <c r="D2255" s="31" cm="1">
        <f t="array" aca="1" ref="D2255" ca="1">_FV(A2255,"Last trade time",TRUE)</f>
        <v>45824.84027780078</v>
      </c>
      <c r="E2255" s="23" cm="1">
        <f t="array" aca="1" ref="E2255" ca="1">_FV(A2255,"Price")</f>
        <v>35.105499999999999</v>
      </c>
      <c r="F2255" s="27" cm="1">
        <f t="array" aca="1" ref="F2255" ca="1">_FV(A2255,"Change (%)",TRUE)</f>
        <v>1.7551000000000001E-2</v>
      </c>
      <c r="G2255" s="26" cm="1">
        <f t="array" aca="1" ref="G2255" ca="1">_FV(A2255,"Change")</f>
        <v>0.60550000000000004</v>
      </c>
      <c r="H2255" s="23" cm="1">
        <f t="array" aca="1" ref="H2255" ca="1">_FV(A2255,"Open")</f>
        <v>35.084600000000002</v>
      </c>
      <c r="I2255" s="23" cm="1">
        <f t="array" aca="1" ref="I2255" ca="1">_FV(A2255,"Low")</f>
        <v>35.084600000000002</v>
      </c>
      <c r="J2255" s="23" cm="1">
        <f t="array" aca="1" ref="J2255" ca="1">_FV(A2255,"High")</f>
        <v>35.105499999999999</v>
      </c>
      <c r="K2255" s="23" cm="1">
        <f t="array" aca="1" ref="K2255" ca="1">_FV(A2255,"Previous close",TRUE)</f>
        <v>34.5</v>
      </c>
      <c r="L2255" s="26"/>
      <c r="M2255" s="23" cm="1">
        <f t="array" aca="1" ref="M2255" ca="1">_FV(A2255,"52 week low",TRUE)</f>
        <v>26.41</v>
      </c>
      <c r="N2255" s="23" cm="1">
        <f t="array" aca="1" ref="N2255" ca="1">_FV(A2255,"52 week high",TRUE)</f>
        <v>37.76</v>
      </c>
      <c r="O2255" s="8" cm="1">
        <f t="array" aca="1" ref="O2255" ca="1">_FV(A2255,"Volume")</f>
        <v>280</v>
      </c>
      <c r="P2255" s="7" cm="1">
        <f t="array" aca="1" ref="P2255" ca="1">_FV(A2255,"Volume average",TRUE)</f>
        <v>974</v>
      </c>
      <c r="Q2255" t="s">
        <v>2842</v>
      </c>
      <c r="S2255" t="s">
        <v>2310</v>
      </c>
      <c r="T2255" s="25" cm="1">
        <f t="array" aca="1" ref="T2255" ca="1">_FV(A2255,"Expense ratio",TRUE)</f>
        <v>4.5000000000000005E-3</v>
      </c>
      <c r="U2255" s="24" cm="1">
        <f t="array" aca="1" ref="U2255" ca="1">_FV(A2255,"Market cap",TRUE)</f>
        <v>7995095.5499999998</v>
      </c>
      <c r="V2255" s="4">
        <v>7995095</v>
      </c>
      <c r="W2255" s="4">
        <v>7995095</v>
      </c>
      <c r="Y2255" t="s">
        <v>6151</v>
      </c>
      <c r="Z2255" s="5">
        <v>34.586019999999998</v>
      </c>
      <c r="AA2255" s="5">
        <v>23.968195000000001</v>
      </c>
      <c r="AB2255" s="5">
        <v>8.6E-3</v>
      </c>
      <c r="AC2255" s="4">
        <v>1312</v>
      </c>
      <c r="AE2255" s="5">
        <v>1.6421666505092249</v>
      </c>
      <c r="AF2255" s="5">
        <v>2.804295083943309</v>
      </c>
      <c r="AI2255" s="4">
        <v>1312</v>
      </c>
      <c r="AJ2255" s="5">
        <v>45353.4784</v>
      </c>
      <c r="AL2255" s="5">
        <v>37.76</v>
      </c>
      <c r="AM2255" s="5">
        <v>26.41</v>
      </c>
      <c r="AN2255" t="s">
        <v>47</v>
      </c>
      <c r="AO2255" t="str" cm="1">
        <f t="array" aca="1" ref="AO2255" ca="1">_FV(A2255,"Currency")</f>
        <v>USD</v>
      </c>
      <c r="AP2255" t="str" cm="1">
        <f t="array" aca="1" ref="AP2255" ca="1">_FV(A2255,"Exchange")</f>
        <v>NYSE Arca</v>
      </c>
      <c r="AQ2255" s="6" t="str" cm="1">
        <f t="array" aca="1" ref="AQ2255" ca="1">_FV(A2255,"Exchange abbreviation",TRUE)</f>
        <v>ARCX</v>
      </c>
      <c r="AR2255" t="str" cm="1">
        <f t="array" aca="1" ref="AR2255" ca="1">_FV(A2255,"Instrument type",TRUE)</f>
        <v>ETF</v>
      </c>
    </row>
    <row r="2256" spans="1:44" ht="18.75" customHeight="1" x14ac:dyDescent="0.25">
      <c r="A2256" t="e" vm="2268">
        <v>#VALUE!</v>
      </c>
      <c r="B2256" t="s">
        <v>6214</v>
      </c>
      <c r="C2256" t="s">
        <v>6215</v>
      </c>
      <c r="D2256" s="31" cm="1">
        <f t="array" aca="1" ref="D2256" ca="1">_FV(A2256,"Last trade time",TRUE)</f>
        <v>45824.84027780078</v>
      </c>
      <c r="E2256" s="23" cm="1">
        <f t="array" aca="1" ref="E2256" ca="1">_FV(A2256,"Price")</f>
        <v>25.77</v>
      </c>
      <c r="F2256" s="27" cm="1">
        <f t="array" aca="1" ref="F2256" ca="1">_FV(A2256,"Change (%)",TRUE)</f>
        <v>3.882E-4</v>
      </c>
      <c r="G2256" s="26" cm="1">
        <f t="array" aca="1" ref="G2256" ca="1">_FV(A2256,"Change")</f>
        <v>0.01</v>
      </c>
      <c r="H2256" s="23" cm="1">
        <f t="array" aca="1" ref="H2256" ca="1">_FV(A2256,"Open")</f>
        <v>25.76</v>
      </c>
      <c r="I2256" s="23" cm="1">
        <f t="array" aca="1" ref="I2256" ca="1">_FV(A2256,"Low")</f>
        <v>25.76</v>
      </c>
      <c r="J2256" s="23" cm="1">
        <f t="array" aca="1" ref="J2256" ca="1">_FV(A2256,"High")</f>
        <v>25.78</v>
      </c>
      <c r="K2256" s="23" cm="1">
        <f t="array" aca="1" ref="K2256" ca="1">_FV(A2256,"Previous close",TRUE)</f>
        <v>25.76</v>
      </c>
      <c r="L2256" s="26"/>
      <c r="M2256" s="23" cm="1">
        <f t="array" aca="1" ref="M2256" ca="1">_FV(A2256,"52 week low",TRUE)</f>
        <v>24.63</v>
      </c>
      <c r="N2256" s="23" cm="1">
        <f t="array" aca="1" ref="N2256" ca="1">_FV(A2256,"52 week high",TRUE)</f>
        <v>25.93</v>
      </c>
      <c r="O2256" s="8" cm="1">
        <f t="array" aca="1" ref="O2256" ca="1">_FV(A2256,"Volume")</f>
        <v>10278</v>
      </c>
      <c r="P2256" s="7" cm="1">
        <f t="array" aca="1" ref="P2256" ca="1">_FV(A2256,"Volume average",TRUE)</f>
        <v>8600</v>
      </c>
      <c r="Q2256" t="s">
        <v>6216</v>
      </c>
      <c r="S2256" t="s">
        <v>4261</v>
      </c>
      <c r="T2256" s="25" cm="1">
        <f t="array" aca="1" ref="T2256" ca="1">_FV(A2256,"Expense ratio",TRUE)</f>
        <v>4.5000000000000005E-3</v>
      </c>
      <c r="U2256" s="24" cm="1">
        <f t="array" aca="1" ref="U2256" ca="1">_FV(A2256,"Market cap",TRUE)</f>
        <v>50825397.32</v>
      </c>
      <c r="V2256" s="4">
        <v>50825396</v>
      </c>
      <c r="W2256" s="4">
        <v>50825396</v>
      </c>
      <c r="X2256" t="s">
        <v>6217</v>
      </c>
      <c r="Y2256" t="s">
        <v>654</v>
      </c>
      <c r="Z2256" s="5">
        <v>25.67</v>
      </c>
      <c r="AA2256" s="20"/>
      <c r="AB2256" s="20"/>
      <c r="AC2256" s="4">
        <v>6269</v>
      </c>
      <c r="AE2256" s="5">
        <v>2.179152665486717</v>
      </c>
      <c r="AF2256" s="20"/>
      <c r="AI2256" s="4">
        <v>6269</v>
      </c>
      <c r="AJ2256" s="5">
        <v>161144.64499999999</v>
      </c>
      <c r="AL2256" s="5">
        <v>25.93</v>
      </c>
      <c r="AM2256" s="5">
        <v>24.63</v>
      </c>
      <c r="AN2256" t="s">
        <v>47</v>
      </c>
      <c r="AO2256" t="str" cm="1">
        <f t="array" aca="1" ref="AO2256" ca="1">_FV(A2256,"Currency")</f>
        <v>USD</v>
      </c>
      <c r="AP2256" t="str" cm="1">
        <f t="array" aca="1" ref="AP2256" ca="1">_FV(A2256,"Exchange")</f>
        <v>NYSE Arca</v>
      </c>
      <c r="AQ2256" s="6" t="str" cm="1">
        <f t="array" aca="1" ref="AQ2256" ca="1">_FV(A2256,"Exchange abbreviation",TRUE)</f>
        <v>ARCX</v>
      </c>
      <c r="AR2256" t="str" cm="1">
        <f t="array" aca="1" ref="AR2256" ca="1">_FV(A2256,"Instrument type",TRUE)</f>
        <v>ETF</v>
      </c>
    </row>
    <row r="2257" spans="1:44" ht="18.75" customHeight="1" x14ac:dyDescent="0.25">
      <c r="A2257" t="e" vm="2269">
        <v>#VALUE!</v>
      </c>
      <c r="B2257" t="s">
        <v>6218</v>
      </c>
      <c r="C2257" t="s">
        <v>6219</v>
      </c>
      <c r="D2257" s="31" cm="1">
        <f t="array" aca="1" ref="D2257" ca="1">_FV(A2257,"Last trade time",TRUE)</f>
        <v>45824.84027780078</v>
      </c>
      <c r="E2257" s="23" cm="1">
        <f t="array" aca="1" ref="E2257" ca="1">_FV(A2257,"Price")</f>
        <v>30.08</v>
      </c>
      <c r="F2257" s="27" cm="1">
        <f t="array" aca="1" ref="F2257" ca="1">_FV(A2257,"Change (%)",TRUE)</f>
        <v>1.665E-3</v>
      </c>
      <c r="G2257" s="26" cm="1">
        <f t="array" aca="1" ref="G2257" ca="1">_FV(A2257,"Change")</f>
        <v>0.05</v>
      </c>
      <c r="H2257" s="23" cm="1">
        <f t="array" aca="1" ref="H2257" ca="1">_FV(A2257,"Open")</f>
        <v>30.21</v>
      </c>
      <c r="I2257" s="23" cm="1">
        <f t="array" aca="1" ref="I2257" ca="1">_FV(A2257,"Low")</f>
        <v>30.006900000000002</v>
      </c>
      <c r="J2257" s="23" cm="1">
        <f t="array" aca="1" ref="J2257" ca="1">_FV(A2257,"High")</f>
        <v>30.21</v>
      </c>
      <c r="K2257" s="23" cm="1">
        <f t="array" aca="1" ref="K2257" ca="1">_FV(A2257,"Previous close",TRUE)</f>
        <v>30.03</v>
      </c>
      <c r="L2257" s="26"/>
      <c r="M2257" s="23" cm="1">
        <f t="array" aca="1" ref="M2257" ca="1">_FV(A2257,"52 week low",TRUE)</f>
        <v>26.129799999999999</v>
      </c>
      <c r="N2257" s="23" cm="1">
        <f t="array" aca="1" ref="N2257" ca="1">_FV(A2257,"52 week high",TRUE)</f>
        <v>30.84</v>
      </c>
      <c r="O2257" s="8" cm="1">
        <f t="array" aca="1" ref="O2257" ca="1">_FV(A2257,"Volume")</f>
        <v>29285</v>
      </c>
      <c r="P2257" s="7" cm="1">
        <f t="array" aca="1" ref="P2257" ca="1">_FV(A2257,"Volume average",TRUE)</f>
        <v>32033</v>
      </c>
      <c r="Q2257" t="s">
        <v>1641</v>
      </c>
      <c r="S2257" t="s">
        <v>6220</v>
      </c>
      <c r="T2257" s="25" cm="1">
        <f t="array" aca="1" ref="T2257" ca="1">_FV(A2257,"Expense ratio",TRUE)</f>
        <v>4.5000000000000005E-3</v>
      </c>
      <c r="U2257" s="24" cm="1">
        <f t="array" aca="1" ref="U2257" ca="1">_FV(A2257,"Market cap",TRUE)</f>
        <v>216656220.02000001</v>
      </c>
      <c r="V2257" s="4">
        <v>216656224</v>
      </c>
      <c r="W2257" s="4">
        <v>216656224</v>
      </c>
      <c r="X2257" t="s">
        <v>5886</v>
      </c>
      <c r="Y2257" t="s">
        <v>6221</v>
      </c>
      <c r="Z2257" s="5">
        <v>30.004799999999999</v>
      </c>
      <c r="AA2257" s="5">
        <v>22.957927999999999</v>
      </c>
      <c r="AB2257" s="5">
        <v>2.01E-2</v>
      </c>
      <c r="AC2257" s="4">
        <v>26120</v>
      </c>
      <c r="AE2257" s="5">
        <v>2.8552143718073801</v>
      </c>
      <c r="AF2257" s="5">
        <v>9.8635352259406339</v>
      </c>
      <c r="AI2257" s="4">
        <v>26120</v>
      </c>
      <c r="AJ2257" s="5">
        <v>784174.64</v>
      </c>
      <c r="AL2257" s="5">
        <v>30.84</v>
      </c>
      <c r="AM2257" s="5">
        <v>26.13</v>
      </c>
      <c r="AN2257" t="s">
        <v>47</v>
      </c>
      <c r="AO2257" t="str" cm="1">
        <f t="array" aca="1" ref="AO2257" ca="1">_FV(A2257,"Currency")</f>
        <v>USD</v>
      </c>
      <c r="AP2257" t="str" cm="1">
        <f t="array" aca="1" ref="AP2257" ca="1">_FV(A2257,"Exchange")</f>
        <v>NYSE Arca</v>
      </c>
      <c r="AQ2257" s="6" t="str" cm="1">
        <f t="array" aca="1" ref="AQ2257" ca="1">_FV(A2257,"Exchange abbreviation",TRUE)</f>
        <v>ARCX</v>
      </c>
      <c r="AR2257" t="str" cm="1">
        <f t="array" aca="1" ref="AR2257" ca="1">_FV(A2257,"Instrument type",TRUE)</f>
        <v>ETF</v>
      </c>
    </row>
    <row r="2258" spans="1:44" ht="18.75" customHeight="1" x14ac:dyDescent="0.25">
      <c r="A2258" t="e" vm="2270">
        <v>#VALUE!</v>
      </c>
      <c r="B2258" t="s">
        <v>6222</v>
      </c>
      <c r="C2258" t="s">
        <v>6223</v>
      </c>
      <c r="D2258" s="31" cm="1">
        <f t="array" aca="1" ref="D2258" ca="1">_FV(A2258,"Last trade time",TRUE)</f>
        <v>45824.840277812502</v>
      </c>
      <c r="E2258" s="23" cm="1">
        <f t="array" aca="1" ref="E2258" ca="1">_FV(A2258,"Price")</f>
        <v>45.54</v>
      </c>
      <c r="F2258" s="27" cm="1">
        <f t="array" aca="1" ref="F2258" ca="1">_FV(A2258,"Change (%)",TRUE)</f>
        <v>-2.3E-3</v>
      </c>
      <c r="G2258" s="26" cm="1">
        <f t="array" aca="1" ref="G2258" ca="1">_FV(A2258,"Change")</f>
        <v>-0.105</v>
      </c>
      <c r="H2258" s="23" cm="1">
        <f t="array" aca="1" ref="H2258" ca="1">_FV(A2258,"Open")</f>
        <v>45.57</v>
      </c>
      <c r="I2258" s="23" cm="1">
        <f t="array" aca="1" ref="I2258" ca="1">_FV(A2258,"Low")</f>
        <v>45.54</v>
      </c>
      <c r="J2258" s="23" cm="1">
        <f t="array" aca="1" ref="J2258" ca="1">_FV(A2258,"High")</f>
        <v>45.658999999999999</v>
      </c>
      <c r="K2258" s="23" cm="1">
        <f t="array" aca="1" ref="K2258" ca="1">_FV(A2258,"Previous close",TRUE)</f>
        <v>45.645000000000003</v>
      </c>
      <c r="L2258" s="26"/>
      <c r="M2258" s="23" cm="1">
        <f t="array" aca="1" ref="M2258" ca="1">_FV(A2258,"52 week low",TRUE)</f>
        <v>44.83</v>
      </c>
      <c r="N2258" s="23" cm="1">
        <f t="array" aca="1" ref="N2258" ca="1">_FV(A2258,"52 week high",TRUE)</f>
        <v>47.6</v>
      </c>
      <c r="O2258" s="8" cm="1">
        <f t="array" aca="1" ref="O2258" ca="1">_FV(A2258,"Volume")</f>
        <v>19203</v>
      </c>
      <c r="P2258" s="7" cm="1">
        <f t="array" aca="1" ref="P2258" ca="1">_FV(A2258,"Volume average",TRUE)</f>
        <v>43719</v>
      </c>
      <c r="Q2258" t="s">
        <v>45</v>
      </c>
      <c r="R2258" t="s">
        <v>4019</v>
      </c>
      <c r="T2258" s="25" cm="1">
        <f t="array" aca="1" ref="T2258" ca="1">_FV(A2258,"Expense ratio",TRUE)</f>
        <v>4.5000000000000005E-3</v>
      </c>
      <c r="U2258" s="24" cm="1">
        <f t="array" aca="1" ref="U2258" ca="1">_FV(A2258,"Market cap",TRUE)</f>
        <v>466492909.69999999</v>
      </c>
      <c r="V2258" s="16"/>
      <c r="W2258" s="16"/>
      <c r="Z2258" s="18"/>
      <c r="AA2258" s="20"/>
      <c r="AB2258" s="20"/>
      <c r="AC2258" s="21">
        <v>43514</v>
      </c>
      <c r="AE2258" s="18"/>
      <c r="AF2258" s="20"/>
      <c r="AI2258" s="21"/>
      <c r="AJ2258" s="18"/>
      <c r="AL2258" s="18"/>
      <c r="AM2258" s="18"/>
      <c r="AN2258" t="s">
        <v>73</v>
      </c>
      <c r="AO2258" t="str" cm="1">
        <f t="array" aca="1" ref="AO2258" ca="1">_FV(A2258,"Currency")</f>
        <v>USD</v>
      </c>
      <c r="AP2258" t="str" cm="1">
        <f t="array" aca="1" ref="AP2258" ca="1">_FV(A2258,"Exchange")</f>
        <v>NYSE Arca</v>
      </c>
      <c r="AQ2258" s="6" t="str" cm="1">
        <f t="array" aca="1" ref="AQ2258" ca="1">_FV(A2258,"Exchange abbreviation",TRUE)</f>
        <v>ARCX</v>
      </c>
      <c r="AR2258" t="str" cm="1">
        <f t="array" aca="1" ref="AR2258" ca="1">_FV(A2258,"Instrument type",TRUE)</f>
        <v>ETF</v>
      </c>
    </row>
    <row r="2259" spans="1:44" ht="18.75" customHeight="1" x14ac:dyDescent="0.25">
      <c r="A2259" t="e" vm="2271">
        <v>#VALUE!</v>
      </c>
      <c r="B2259" t="s">
        <v>6224</v>
      </c>
      <c r="C2259" t="s">
        <v>6225</v>
      </c>
      <c r="D2259" s="31" cm="1">
        <f t="array" aca="1" ref="D2259" ca="1">_FV(A2259,"Last trade time",TRUE)</f>
        <v>45824.933731342186</v>
      </c>
      <c r="E2259" s="23" cm="1">
        <f t="array" aca="1" ref="E2259" ca="1">_FV(A2259,"Price")</f>
        <v>50.31</v>
      </c>
      <c r="F2259" s="27" cm="1">
        <f t="array" aca="1" ref="F2259" ca="1">_FV(A2259,"Change (%)",TRUE)</f>
        <v>-6.9089999999999993E-3</v>
      </c>
      <c r="G2259" s="26" cm="1">
        <f t="array" aca="1" ref="G2259" ca="1">_FV(A2259,"Change")</f>
        <v>-0.35</v>
      </c>
      <c r="H2259" s="23" cm="1">
        <f t="array" aca="1" ref="H2259" ca="1">_FV(A2259,"Open")</f>
        <v>50.85</v>
      </c>
      <c r="I2259" s="23" cm="1">
        <f t="array" aca="1" ref="I2259" ca="1">_FV(A2259,"Low")</f>
        <v>50.2</v>
      </c>
      <c r="J2259" s="23" cm="1">
        <f t="array" aca="1" ref="J2259" ca="1">_FV(A2259,"High")</f>
        <v>51.14</v>
      </c>
      <c r="K2259" s="23" cm="1">
        <f t="array" aca="1" ref="K2259" ca="1">_FV(A2259,"Previous close",TRUE)</f>
        <v>50.66</v>
      </c>
      <c r="L2259" s="26"/>
      <c r="M2259" s="23" cm="1">
        <f t="array" aca="1" ref="M2259" ca="1">_FV(A2259,"52 week low",TRUE)</f>
        <v>45.09</v>
      </c>
      <c r="N2259" s="23" cm="1">
        <f t="array" aca="1" ref="N2259" ca="1">_FV(A2259,"52 week high",TRUE)</f>
        <v>54.53</v>
      </c>
      <c r="O2259" s="8" cm="1">
        <f t="array" aca="1" ref="O2259" ca="1">_FV(A2259,"Volume")</f>
        <v>114845</v>
      </c>
      <c r="P2259" s="7" cm="1">
        <f t="array" aca="1" ref="P2259" ca="1">_FV(A2259,"Volume average",TRUE)</f>
        <v>148541</v>
      </c>
      <c r="Q2259" t="s">
        <v>151</v>
      </c>
      <c r="S2259" t="s">
        <v>1795</v>
      </c>
      <c r="T2259" s="25" cm="1">
        <f t="array" aca="1" ref="T2259" ca="1">_FV(A2259,"Expense ratio",TRUE)</f>
        <v>4.5000000000000005E-3</v>
      </c>
      <c r="U2259" s="24" cm="1">
        <f t="array" aca="1" ref="U2259" ca="1">_FV(A2259,"Market cap",TRUE)</f>
        <v>1757061411.3</v>
      </c>
      <c r="V2259" s="4">
        <v>1757061376</v>
      </c>
      <c r="W2259" s="4">
        <v>1757061376</v>
      </c>
      <c r="Y2259" t="s">
        <v>6226</v>
      </c>
      <c r="Z2259" s="5">
        <v>50.21</v>
      </c>
      <c r="AA2259" s="19">
        <v>13.404513</v>
      </c>
      <c r="AB2259" s="5">
        <v>7.4700000000000003E-2</v>
      </c>
      <c r="AC2259" s="4">
        <v>171515</v>
      </c>
      <c r="AE2259" s="5">
        <v>3.3810451091834</v>
      </c>
      <c r="AF2259" s="5">
        <v>13.89809807153652</v>
      </c>
      <c r="AI2259" s="4">
        <v>171515</v>
      </c>
      <c r="AJ2259" s="5">
        <v>8608337.8499999996</v>
      </c>
      <c r="AL2259" s="5">
        <v>54.53</v>
      </c>
      <c r="AM2259" s="5">
        <v>45.09</v>
      </c>
      <c r="AN2259" t="s">
        <v>90</v>
      </c>
      <c r="AO2259" t="str" cm="1">
        <f t="array" aca="1" ref="AO2259" ca="1">_FV(A2259,"Currency")</f>
        <v>USD</v>
      </c>
      <c r="AP2259" t="str" cm="1">
        <f t="array" aca="1" ref="AP2259" ca="1">_FV(A2259,"Exchange")</f>
        <v>NYSE Arca</v>
      </c>
      <c r="AQ2259" s="6" t="str" cm="1">
        <f t="array" aca="1" ref="AQ2259" ca="1">_FV(A2259,"Exchange abbreviation",TRUE)</f>
        <v>ARCX</v>
      </c>
      <c r="AR2259" t="str" cm="1">
        <f t="array" aca="1" ref="AR2259" ca="1">_FV(A2259,"Instrument type",TRUE)</f>
        <v>ETF</v>
      </c>
    </row>
    <row r="2260" spans="1:44" ht="18.75" customHeight="1" x14ac:dyDescent="0.25">
      <c r="A2260" t="e" vm="2272">
        <v>#VALUE!</v>
      </c>
      <c r="B2260" t="s">
        <v>6227</v>
      </c>
      <c r="C2260" t="s">
        <v>6228</v>
      </c>
      <c r="D2260" s="31" cm="1">
        <f t="array" aca="1" ref="D2260" ca="1">_FV(A2260,"Last trade time",TRUE)</f>
        <v>45824.930407638283</v>
      </c>
      <c r="E2260" s="23" cm="1">
        <f t="array" aca="1" ref="E2260" ca="1">_FV(A2260,"Price")</f>
        <v>17.72</v>
      </c>
      <c r="F2260" s="27" cm="1">
        <f t="array" aca="1" ref="F2260" ca="1">_FV(A2260,"Change (%)",TRUE)</f>
        <v>-2.2520000000000001E-3</v>
      </c>
      <c r="G2260" s="26" cm="1">
        <f t="array" aca="1" ref="G2260" ca="1">_FV(A2260,"Change")</f>
        <v>-0.04</v>
      </c>
      <c r="H2260" s="23" cm="1">
        <f t="array" aca="1" ref="H2260" ca="1">_FV(A2260,"Open")</f>
        <v>17.78</v>
      </c>
      <c r="I2260" s="23" cm="1">
        <f t="array" aca="1" ref="I2260" ca="1">_FV(A2260,"Low")</f>
        <v>17.71</v>
      </c>
      <c r="J2260" s="23" cm="1">
        <f t="array" aca="1" ref="J2260" ca="1">_FV(A2260,"High")</f>
        <v>17.850000000000001</v>
      </c>
      <c r="K2260" s="23" cm="1">
        <f t="array" aca="1" ref="K2260" ca="1">_FV(A2260,"Previous close",TRUE)</f>
        <v>17.760000000000002</v>
      </c>
      <c r="L2260" s="26"/>
      <c r="M2260" s="23" cm="1">
        <f t="array" aca="1" ref="M2260" ca="1">_FV(A2260,"52 week low",TRUE)</f>
        <v>16.190000000000001</v>
      </c>
      <c r="N2260" s="23" cm="1">
        <f t="array" aca="1" ref="N2260" ca="1">_FV(A2260,"52 week high",TRUE)</f>
        <v>19.38</v>
      </c>
      <c r="O2260" s="8" cm="1">
        <f t="array" aca="1" ref="O2260" ca="1">_FV(A2260,"Volume")</f>
        <v>235360</v>
      </c>
      <c r="P2260" s="7" cm="1">
        <f t="array" aca="1" ref="P2260" ca="1">_FV(A2260,"Volume average",TRUE)</f>
        <v>155972</v>
      </c>
      <c r="Q2260" t="s">
        <v>60</v>
      </c>
      <c r="S2260" t="s">
        <v>1795</v>
      </c>
      <c r="T2260" s="25" cm="1">
        <f t="array" aca="1" ref="T2260" ca="1">_FV(A2260,"Expense ratio",TRUE)</f>
        <v>4.5000000000000005E-3</v>
      </c>
      <c r="U2260" s="24" cm="1">
        <f t="array" aca="1" ref="U2260" ca="1">_FV(A2260,"Market cap",TRUE)</f>
        <v>640658339.92999995</v>
      </c>
      <c r="V2260" s="4">
        <v>640658368</v>
      </c>
      <c r="W2260" s="4">
        <v>640658368</v>
      </c>
      <c r="Y2260" t="s">
        <v>6229</v>
      </c>
      <c r="Z2260" s="5">
        <v>17.600000000000001</v>
      </c>
      <c r="AA2260" s="5">
        <v>11.829510000000001</v>
      </c>
      <c r="AB2260" s="5">
        <v>6.1300001999999999E-2</v>
      </c>
      <c r="AC2260" s="4">
        <v>188906</v>
      </c>
      <c r="AE2260" s="5">
        <v>1.039025772747459</v>
      </c>
      <c r="AF2260" s="5">
        <v>8.1938505343820633</v>
      </c>
      <c r="AI2260" s="4">
        <v>188906</v>
      </c>
      <c r="AJ2260" s="5">
        <v>3320967.48</v>
      </c>
      <c r="AL2260" s="5">
        <v>19.38</v>
      </c>
      <c r="AM2260" s="5">
        <v>16.190000000000001</v>
      </c>
      <c r="AN2260" t="s">
        <v>90</v>
      </c>
      <c r="AO2260" t="str" cm="1">
        <f t="array" aca="1" ref="AO2260" ca="1">_FV(A2260,"Currency")</f>
        <v>USD</v>
      </c>
      <c r="AP2260" t="str" cm="1">
        <f t="array" aca="1" ref="AP2260" ca="1">_FV(A2260,"Exchange")</f>
        <v>NYSE Arca</v>
      </c>
      <c r="AQ2260" s="6" t="str" cm="1">
        <f t="array" aca="1" ref="AQ2260" ca="1">_FV(A2260,"Exchange abbreviation",TRUE)</f>
        <v>ARCX</v>
      </c>
      <c r="AR2260" t="str" cm="1">
        <f t="array" aca="1" ref="AR2260" ca="1">_FV(A2260,"Instrument type",TRUE)</f>
        <v>ETF</v>
      </c>
    </row>
    <row r="2261" spans="1:44" ht="18.75" customHeight="1" x14ac:dyDescent="0.25">
      <c r="A2261" t="e" vm="2273">
        <v>#VALUE!</v>
      </c>
      <c r="B2261" t="s">
        <v>6230</v>
      </c>
      <c r="C2261" t="s">
        <v>6231</v>
      </c>
      <c r="D2261" s="31" cm="1">
        <f t="array" aca="1" ref="D2261" ca="1">_FV(A2261,"Last trade time",TRUE)</f>
        <v>45824.84027780078</v>
      </c>
      <c r="E2261" s="23" cm="1">
        <f t="array" aca="1" ref="E2261" ca="1">_FV(A2261,"Price")</f>
        <v>67.130499999999998</v>
      </c>
      <c r="F2261" s="27" cm="1">
        <f t="array" aca="1" ref="F2261" ca="1">_FV(A2261,"Change (%)",TRUE)</f>
        <v>1.8053E-2</v>
      </c>
      <c r="G2261" s="26" cm="1">
        <f t="array" aca="1" ref="G2261" ca="1">_FV(A2261,"Change")</f>
        <v>1.1903999999999999</v>
      </c>
      <c r="H2261" s="23" cm="1">
        <f t="array" aca="1" ref="H2261" ca="1">_FV(A2261,"Open")</f>
        <v>66.37</v>
      </c>
      <c r="I2261" s="23" cm="1">
        <f t="array" aca="1" ref="I2261" ca="1">_FV(A2261,"Low")</f>
        <v>66.37</v>
      </c>
      <c r="J2261" s="23" cm="1">
        <f t="array" aca="1" ref="J2261" ca="1">_FV(A2261,"High")</f>
        <v>67.215199999999996</v>
      </c>
      <c r="K2261" s="23" cm="1">
        <f t="array" aca="1" ref="K2261" ca="1">_FV(A2261,"Previous close",TRUE)</f>
        <v>65.940100000000001</v>
      </c>
      <c r="L2261" s="26"/>
      <c r="M2261" s="23" cm="1">
        <f t="array" aca="1" ref="M2261" ca="1">_FV(A2261,"52 week low",TRUE)</f>
        <v>48.89</v>
      </c>
      <c r="N2261" s="23" cm="1">
        <f t="array" aca="1" ref="N2261" ca="1">_FV(A2261,"52 week high",TRUE)</f>
        <v>71.379900000000006</v>
      </c>
      <c r="O2261" s="8" cm="1">
        <f t="array" aca="1" ref="O2261" ca="1">_FV(A2261,"Volume")</f>
        <v>1486</v>
      </c>
      <c r="P2261" s="7" cm="1">
        <f t="array" aca="1" ref="P2261" ca="1">_FV(A2261,"Volume average",TRUE)</f>
        <v>663</v>
      </c>
      <c r="Q2261" t="s">
        <v>490</v>
      </c>
      <c r="S2261" t="s">
        <v>445</v>
      </c>
      <c r="T2261" s="25" cm="1">
        <f t="array" aca="1" ref="T2261" ca="1">_FV(A2261,"Expense ratio",TRUE)</f>
        <v>4.5000000000000005E-3</v>
      </c>
      <c r="U2261" s="24" cm="1">
        <f t="array" aca="1" ref="U2261" ca="1">_FV(A2261,"Market cap",TRUE)</f>
        <v>19440428.280000001</v>
      </c>
      <c r="V2261" s="4">
        <v>19440428</v>
      </c>
      <c r="W2261" s="4">
        <v>19440428</v>
      </c>
      <c r="Y2261" t="s">
        <v>829</v>
      </c>
      <c r="Z2261" s="5">
        <v>66.965000000000003</v>
      </c>
      <c r="AA2261" s="5">
        <v>27.670195</v>
      </c>
      <c r="AB2261" s="5">
        <v>4.7999998000000004E-3</v>
      </c>
      <c r="AC2261" s="4">
        <v>677</v>
      </c>
      <c r="AE2261" s="5">
        <v>4.6339568987789006</v>
      </c>
      <c r="AF2261" s="5">
        <v>25.762412747307991</v>
      </c>
      <c r="AI2261" s="4">
        <v>677</v>
      </c>
      <c r="AJ2261" s="5">
        <v>45301.996600000013</v>
      </c>
      <c r="AL2261" s="5">
        <v>71.38</v>
      </c>
      <c r="AM2261" s="5">
        <v>48.89</v>
      </c>
      <c r="AN2261" t="s">
        <v>47</v>
      </c>
      <c r="AO2261" t="str" cm="1">
        <f t="array" aca="1" ref="AO2261" ca="1">_FV(A2261,"Currency")</f>
        <v>USD</v>
      </c>
      <c r="AP2261" t="str" cm="1">
        <f t="array" aca="1" ref="AP2261" ca="1">_FV(A2261,"Exchange")</f>
        <v>NYSE Arca</v>
      </c>
      <c r="AQ2261" s="6" t="str" cm="1">
        <f t="array" aca="1" ref="AQ2261" ca="1">_FV(A2261,"Exchange abbreviation",TRUE)</f>
        <v>ARCX</v>
      </c>
      <c r="AR2261" t="str" cm="1">
        <f t="array" aca="1" ref="AR2261" ca="1">_FV(A2261,"Instrument type",TRUE)</f>
        <v>ETF</v>
      </c>
    </row>
    <row r="2262" spans="1:44" ht="18.75" customHeight="1" x14ac:dyDescent="0.25">
      <c r="A2262" t="e" vm="2274">
        <v>#VALUE!</v>
      </c>
      <c r="B2262" t="s">
        <v>6232</v>
      </c>
      <c r="C2262" t="s">
        <v>6233</v>
      </c>
      <c r="D2262" s="31" cm="1">
        <f t="array" aca="1" ref="D2262" ca="1">_FV(A2262,"Last trade time",TRUE)</f>
        <v>45824.840277823438</v>
      </c>
      <c r="E2262" s="23" cm="1">
        <f t="array" aca="1" ref="E2262" ca="1">_FV(A2262,"Price")</f>
        <v>42.226799999999997</v>
      </c>
      <c r="F2262" s="27" cm="1">
        <f t="array" aca="1" ref="F2262" ca="1">_FV(A2262,"Change (%)",TRUE)</f>
        <v>-1.9659999999999999E-3</v>
      </c>
      <c r="G2262" s="26" cm="1">
        <f t="array" aca="1" ref="G2262" ca="1">_FV(A2262,"Change")</f>
        <v>-8.3199999999999996E-2</v>
      </c>
      <c r="H2262" s="23" cm="1">
        <f t="array" aca="1" ref="H2262" ca="1">_FV(A2262,"Open")</f>
        <v>42.44</v>
      </c>
      <c r="I2262" s="23" cm="1">
        <f t="array" aca="1" ref="I2262" ca="1">_FV(A2262,"Low")</f>
        <v>42.225000000000001</v>
      </c>
      <c r="J2262" s="23" cm="1">
        <f t="array" aca="1" ref="J2262" ca="1">_FV(A2262,"High")</f>
        <v>42.536000000000001</v>
      </c>
      <c r="K2262" s="23" cm="1">
        <f t="array" aca="1" ref="K2262" ca="1">_FV(A2262,"Previous close",TRUE)</f>
        <v>42.31</v>
      </c>
      <c r="L2262" s="26"/>
      <c r="M2262" s="23" cm="1">
        <f t="array" aca="1" ref="M2262" ca="1">_FV(A2262,"52 week low",TRUE)</f>
        <v>34.24</v>
      </c>
      <c r="N2262" s="23" cm="1">
        <f t="array" aca="1" ref="N2262" ca="1">_FV(A2262,"52 week high",TRUE)</f>
        <v>42.536000000000001</v>
      </c>
      <c r="O2262" s="8" cm="1">
        <f t="array" aca="1" ref="O2262" ca="1">_FV(A2262,"Volume")</f>
        <v>19601</v>
      </c>
      <c r="P2262" s="7" cm="1">
        <f t="array" aca="1" ref="P2262" ca="1">_FV(A2262,"Volume average",TRUE)</f>
        <v>103862</v>
      </c>
      <c r="Q2262" t="s">
        <v>2582</v>
      </c>
      <c r="S2262" t="s">
        <v>2310</v>
      </c>
      <c r="T2262" s="25" cm="1">
        <f t="array" aca="1" ref="T2262" ca="1">_FV(A2262,"Expense ratio",TRUE)</f>
        <v>4.5000000000000005E-3</v>
      </c>
      <c r="U2262" s="24" cm="1">
        <f t="array" aca="1" ref="U2262" ca="1">_FV(A2262,"Market cap",TRUE)</f>
        <v>475107995.13</v>
      </c>
      <c r="V2262" s="4">
        <v>475108000</v>
      </c>
      <c r="W2262" s="4">
        <v>475108000</v>
      </c>
      <c r="Y2262" t="s">
        <v>6234</v>
      </c>
      <c r="Z2262" s="5">
        <v>41.838839999999998</v>
      </c>
      <c r="AA2262" s="5">
        <v>17.384905</v>
      </c>
      <c r="AB2262" s="5">
        <v>3.7100002E-2</v>
      </c>
      <c r="AC2262" s="4">
        <v>80215</v>
      </c>
      <c r="AE2262" s="5">
        <v>20.8767950094181</v>
      </c>
      <c r="AF2262" s="5">
        <v>22.13634940487346</v>
      </c>
      <c r="AI2262" s="4">
        <v>80215</v>
      </c>
      <c r="AJ2262" s="5">
        <v>3362612.8</v>
      </c>
      <c r="AL2262" s="5">
        <v>42.5</v>
      </c>
      <c r="AM2262" s="5">
        <v>34.24</v>
      </c>
      <c r="AN2262" t="s">
        <v>90</v>
      </c>
      <c r="AO2262" t="str" cm="1">
        <f t="array" aca="1" ref="AO2262" ca="1">_FV(A2262,"Currency")</f>
        <v>USD</v>
      </c>
      <c r="AP2262" t="str" cm="1">
        <f t="array" aca="1" ref="AP2262" ca="1">_FV(A2262,"Exchange")</f>
        <v>NYSE Arca</v>
      </c>
      <c r="AQ2262" s="6" t="str" cm="1">
        <f t="array" aca="1" ref="AQ2262" ca="1">_FV(A2262,"Exchange abbreviation",TRUE)</f>
        <v>ARCX</v>
      </c>
      <c r="AR2262" t="str" cm="1">
        <f t="array" aca="1" ref="AR2262" ca="1">_FV(A2262,"Instrument type",TRUE)</f>
        <v>ETF</v>
      </c>
    </row>
    <row r="2263" spans="1:44" ht="18.75" customHeight="1" x14ac:dyDescent="0.25">
      <c r="A2263" t="e" vm="2275">
        <v>#VALUE!</v>
      </c>
      <c r="B2263" t="s">
        <v>6235</v>
      </c>
      <c r="C2263" t="s">
        <v>6236</v>
      </c>
      <c r="D2263" s="31" cm="1">
        <f t="array" aca="1" ref="D2263" ca="1">_FV(A2263,"Last trade time",TRUE)</f>
        <v>45824.840277823438</v>
      </c>
      <c r="E2263" s="23" cm="1">
        <f t="array" aca="1" ref="E2263" ca="1">_FV(A2263,"Price")</f>
        <v>77.461699999999993</v>
      </c>
      <c r="F2263" s="27" cm="1">
        <f t="array" aca="1" ref="F2263" ca="1">_FV(A2263,"Change (%)",TRUE)</f>
        <v>6.182E-3</v>
      </c>
      <c r="G2263" s="26" cm="1">
        <f t="array" aca="1" ref="G2263" ca="1">_FV(A2263,"Change")</f>
        <v>0.47589999999999999</v>
      </c>
      <c r="H2263" s="23" cm="1">
        <f t="array" aca="1" ref="H2263" ca="1">_FV(A2263,"Open")</f>
        <v>76.67</v>
      </c>
      <c r="I2263" s="23" cm="1">
        <f t="array" aca="1" ref="I2263" ca="1">_FV(A2263,"Low")</f>
        <v>76.67</v>
      </c>
      <c r="J2263" s="23" cm="1">
        <f t="array" aca="1" ref="J2263" ca="1">_FV(A2263,"High")</f>
        <v>77.69</v>
      </c>
      <c r="K2263" s="23" cm="1">
        <f t="array" aca="1" ref="K2263" ca="1">_FV(A2263,"Previous close",TRUE)</f>
        <v>76.985799999999998</v>
      </c>
      <c r="L2263" s="26"/>
      <c r="M2263" s="23" cm="1">
        <f t="array" aca="1" ref="M2263" ca="1">_FV(A2263,"52 week low",TRUE)</f>
        <v>58.750999999999998</v>
      </c>
      <c r="N2263" s="23" cm="1">
        <f t="array" aca="1" ref="N2263" ca="1">_FV(A2263,"52 week high",TRUE)</f>
        <v>79.510000000000005</v>
      </c>
      <c r="O2263" s="8" cm="1">
        <f t="array" aca="1" ref="O2263" ca="1">_FV(A2263,"Volume")</f>
        <v>12864</v>
      </c>
      <c r="P2263" s="7" cm="1">
        <f t="array" aca="1" ref="P2263" ca="1">_FV(A2263,"Volume average",TRUE)</f>
        <v>14556</v>
      </c>
      <c r="Q2263" t="s">
        <v>464</v>
      </c>
      <c r="R2263" t="s">
        <v>2543</v>
      </c>
      <c r="T2263" s="25" cm="1">
        <f t="array" aca="1" ref="T2263" ca="1">_FV(A2263,"Expense ratio",TRUE)</f>
        <v>4.5000000000000005E-3</v>
      </c>
      <c r="U2263" s="24" cm="1">
        <f t="array" aca="1" ref="U2263" ca="1">_FV(A2263,"Market cap",TRUE)</f>
        <v>389909281.97000003</v>
      </c>
      <c r="V2263" s="16"/>
      <c r="W2263" s="16"/>
      <c r="Z2263" s="18"/>
      <c r="AB2263" s="20"/>
      <c r="AC2263" s="21">
        <v>12991</v>
      </c>
      <c r="AE2263" s="18"/>
      <c r="AF2263" s="20"/>
      <c r="AI2263" s="21"/>
      <c r="AJ2263" s="18"/>
      <c r="AL2263" s="18"/>
      <c r="AM2263" s="18"/>
      <c r="AN2263" t="s">
        <v>73</v>
      </c>
      <c r="AO2263" t="str" cm="1">
        <f t="array" aca="1" ref="AO2263" ca="1">_FV(A2263,"Currency")</f>
        <v>USD</v>
      </c>
      <c r="AP2263" t="str" cm="1">
        <f t="array" aca="1" ref="AP2263" ca="1">_FV(A2263,"Exchange")</f>
        <v>NYSE Arca</v>
      </c>
      <c r="AQ2263" s="6" t="str" cm="1">
        <f t="array" aca="1" ref="AQ2263" ca="1">_FV(A2263,"Exchange abbreviation",TRUE)</f>
        <v>ARCX</v>
      </c>
      <c r="AR2263" t="str" cm="1">
        <f t="array" aca="1" ref="AR2263" ca="1">_FV(A2263,"Instrument type",TRUE)</f>
        <v>ETF</v>
      </c>
    </row>
    <row r="2264" spans="1:44" ht="18.75" customHeight="1" x14ac:dyDescent="0.25">
      <c r="A2264" t="e" vm="2276">
        <v>#VALUE!</v>
      </c>
      <c r="B2264" t="s">
        <v>6237</v>
      </c>
      <c r="C2264" t="s">
        <v>6238</v>
      </c>
      <c r="D2264" s="31" cm="1">
        <f t="array" aca="1" ref="D2264" ca="1">_FV(A2264,"Last trade time",TRUE)</f>
        <v>45824.840337140624</v>
      </c>
      <c r="E2264" s="23" cm="1">
        <f t="array" aca="1" ref="E2264" ca="1">_FV(A2264,"Price")</f>
        <v>25.16</v>
      </c>
      <c r="F2264" s="27" cm="1">
        <f t="array" aca="1" ref="F2264" ca="1">_FV(A2264,"Change (%)",TRUE)</f>
        <v>5.5960000000000003E-3</v>
      </c>
      <c r="G2264" s="26" cm="1">
        <f t="array" aca="1" ref="G2264" ca="1">_FV(A2264,"Change")</f>
        <v>0.14000000000000001</v>
      </c>
      <c r="H2264" s="23" cm="1">
        <f t="array" aca="1" ref="H2264" ca="1">_FV(A2264,"Open")</f>
        <v>25.31</v>
      </c>
      <c r="I2264" s="23" cm="1">
        <f t="array" aca="1" ref="I2264" ca="1">_FV(A2264,"Low")</f>
        <v>25.14</v>
      </c>
      <c r="J2264" s="23" cm="1">
        <f t="array" aca="1" ref="J2264" ca="1">_FV(A2264,"High")</f>
        <v>25.31</v>
      </c>
      <c r="K2264" s="23" cm="1">
        <f t="array" aca="1" ref="K2264" ca="1">_FV(A2264,"Previous close",TRUE)</f>
        <v>25.02</v>
      </c>
      <c r="L2264" s="26"/>
      <c r="M2264" s="23" cm="1">
        <f t="array" aca="1" ref="M2264" ca="1">_FV(A2264,"52 week low",TRUE)</f>
        <v>22.06</v>
      </c>
      <c r="N2264" s="23" cm="1">
        <f t="array" aca="1" ref="N2264" ca="1">_FV(A2264,"52 week high",TRUE)</f>
        <v>27.197199999999999</v>
      </c>
      <c r="O2264" s="8" cm="1">
        <f t="array" aca="1" ref="O2264" ca="1">_FV(A2264,"Volume")</f>
        <v>18182</v>
      </c>
      <c r="P2264" s="7" cm="1">
        <f t="array" aca="1" ref="P2264" ca="1">_FV(A2264,"Volume average",TRUE)</f>
        <v>13528</v>
      </c>
      <c r="Q2264" t="s">
        <v>1641</v>
      </c>
      <c r="R2264" t="s">
        <v>4479</v>
      </c>
      <c r="S2264" t="s">
        <v>6239</v>
      </c>
      <c r="T2264" s="25" cm="1">
        <f t="array" aca="1" ref="T2264" ca="1">_FV(A2264,"Expense ratio",TRUE)</f>
        <v>4.5000000000000005E-3</v>
      </c>
      <c r="U2264" s="24" cm="1">
        <f t="array" aca="1" ref="U2264" ca="1">_FV(A2264,"Market cap",TRUE)</f>
        <v>169551586.91</v>
      </c>
      <c r="V2264" s="4">
        <v>169551584</v>
      </c>
      <c r="W2264" s="4">
        <v>169551584</v>
      </c>
      <c r="Y2264" t="s">
        <v>6240</v>
      </c>
      <c r="Z2264" s="5">
        <v>25.209299999999999</v>
      </c>
      <c r="AA2264" s="19">
        <v>19.220773999999999</v>
      </c>
      <c r="AB2264" s="5">
        <v>2.07E-2</v>
      </c>
      <c r="AC2264" s="4">
        <v>11771</v>
      </c>
      <c r="AE2264" s="5">
        <v>3.1837164672404721</v>
      </c>
      <c r="AF2264" s="5">
        <v>6.5627291891688699</v>
      </c>
      <c r="AI2264" s="4">
        <v>11771</v>
      </c>
      <c r="AJ2264" s="5">
        <v>296577.40759999998</v>
      </c>
      <c r="AL2264" s="5">
        <v>27.196999999999999</v>
      </c>
      <c r="AM2264" s="5">
        <v>22.06</v>
      </c>
      <c r="AN2264" t="s">
        <v>47</v>
      </c>
      <c r="AO2264" t="str" cm="1">
        <f t="array" aca="1" ref="AO2264" ca="1">_FV(A2264,"Currency")</f>
        <v>USD</v>
      </c>
      <c r="AP2264" t="str" cm="1">
        <f t="array" aca="1" ref="AP2264" ca="1">_FV(A2264,"Exchange")</f>
        <v>CBOE BZX Exchange</v>
      </c>
      <c r="AQ2264" s="6" t="str" cm="1">
        <f t="array" aca="1" ref="AQ2264" ca="1">_FV(A2264,"Exchange abbreviation",TRUE)</f>
        <v>BATS</v>
      </c>
      <c r="AR2264" t="str" cm="1">
        <f t="array" aca="1" ref="AR2264" ca="1">_FV(A2264,"Instrument type",TRUE)</f>
        <v>ETF</v>
      </c>
    </row>
    <row r="2265" spans="1:44" ht="18.75" customHeight="1" x14ac:dyDescent="0.25">
      <c r="A2265" t="e" vm="2277">
        <v>#VALUE!</v>
      </c>
      <c r="B2265" t="s">
        <v>6241</v>
      </c>
      <c r="C2265" t="s">
        <v>6242</v>
      </c>
      <c r="D2265" s="31" cm="1">
        <f t="array" aca="1" ref="D2265" ca="1">_FV(A2265,"Last trade time",TRUE)</f>
        <v>45824.840277823438</v>
      </c>
      <c r="E2265" s="23" cm="1">
        <f t="array" aca="1" ref="E2265" ca="1">_FV(A2265,"Price")</f>
        <v>31.37</v>
      </c>
      <c r="F2265" s="27" cm="1">
        <f t="array" aca="1" ref="F2265" ca="1">_FV(A2265,"Change (%)",TRUE)</f>
        <v>-1.9089999999999999E-3</v>
      </c>
      <c r="G2265" s="26" cm="1">
        <f t="array" aca="1" ref="G2265" ca="1">_FV(A2265,"Change")</f>
        <v>-0.06</v>
      </c>
      <c r="H2265" s="23" cm="1">
        <f t="array" aca="1" ref="H2265" ca="1">_FV(A2265,"Open")</f>
        <v>31.53</v>
      </c>
      <c r="I2265" s="23" cm="1">
        <f t="array" aca="1" ref="I2265" ca="1">_FV(A2265,"Low")</f>
        <v>31.34</v>
      </c>
      <c r="J2265" s="23" cm="1">
        <f t="array" aca="1" ref="J2265" ca="1">_FV(A2265,"High")</f>
        <v>31.58</v>
      </c>
      <c r="K2265" s="23" cm="1">
        <f t="array" aca="1" ref="K2265" ca="1">_FV(A2265,"Previous close",TRUE)</f>
        <v>31.43</v>
      </c>
      <c r="L2265" s="26"/>
      <c r="M2265" s="23" cm="1">
        <f t="array" aca="1" ref="M2265" ca="1">_FV(A2265,"52 week low",TRUE)</f>
        <v>30.85</v>
      </c>
      <c r="N2265" s="23" cm="1">
        <f t="array" aca="1" ref="N2265" ca="1">_FV(A2265,"52 week high",TRUE)</f>
        <v>36.06</v>
      </c>
      <c r="O2265" s="8" cm="1">
        <f t="array" aca="1" ref="O2265" ca="1">_FV(A2265,"Volume")</f>
        <v>209350</v>
      </c>
      <c r="P2265" s="7" cm="1">
        <f t="array" aca="1" ref="P2265" ca="1">_FV(A2265,"Volume average",TRUE)</f>
        <v>127191</v>
      </c>
      <c r="Q2265" t="s">
        <v>1140</v>
      </c>
      <c r="S2265" t="s">
        <v>2310</v>
      </c>
      <c r="T2265" s="25" cm="1">
        <f t="array" aca="1" ref="T2265" ca="1">_FV(A2265,"Expense ratio",TRUE)</f>
        <v>4.5000000000000005E-3</v>
      </c>
      <c r="U2265" s="24" cm="1">
        <f t="array" aca="1" ref="U2265" ca="1">_FV(A2265,"Market cap",TRUE)</f>
        <v>810539625.52999997</v>
      </c>
      <c r="V2265" s="4">
        <v>810539648</v>
      </c>
      <c r="W2265" s="4">
        <v>810539648</v>
      </c>
      <c r="Y2265" t="s">
        <v>6243</v>
      </c>
      <c r="Z2265" s="5">
        <v>31.533989999999999</v>
      </c>
      <c r="AA2265" s="20"/>
      <c r="AB2265" s="5">
        <v>6.8400000000000002E-2</v>
      </c>
      <c r="AC2265" s="4">
        <v>195426</v>
      </c>
      <c r="AE2265" s="5">
        <v>-3.194700322830391</v>
      </c>
      <c r="AF2265" s="5">
        <v>-0.58554167330229223</v>
      </c>
      <c r="AI2265" s="4">
        <v>195426</v>
      </c>
      <c r="AJ2265" s="5">
        <v>6165690.2999999998</v>
      </c>
      <c r="AL2265" s="5">
        <v>36.06</v>
      </c>
      <c r="AM2265" s="5">
        <v>30.85</v>
      </c>
      <c r="AN2265" t="s">
        <v>90</v>
      </c>
      <c r="AO2265" t="str" cm="1">
        <f t="array" aca="1" ref="AO2265" ca="1">_FV(A2265,"Currency")</f>
        <v>USD</v>
      </c>
      <c r="AP2265" t="str" cm="1">
        <f t="array" aca="1" ref="AP2265" ca="1">_FV(A2265,"Exchange")</f>
        <v>NYSE Arca</v>
      </c>
      <c r="AQ2265" s="6" t="str" cm="1">
        <f t="array" aca="1" ref="AQ2265" ca="1">_FV(A2265,"Exchange abbreviation",TRUE)</f>
        <v>ARCX</v>
      </c>
      <c r="AR2265" t="str" cm="1">
        <f t="array" aca="1" ref="AR2265" ca="1">_FV(A2265,"Instrument type",TRUE)</f>
        <v>ETF</v>
      </c>
    </row>
    <row r="2266" spans="1:44" ht="18.75" customHeight="1" x14ac:dyDescent="0.25">
      <c r="A2266" t="e" vm="2278">
        <v>#VALUE!</v>
      </c>
      <c r="B2266" t="s">
        <v>6244</v>
      </c>
      <c r="C2266" t="s">
        <v>6245</v>
      </c>
      <c r="D2266" s="31" cm="1">
        <f t="array" aca="1" ref="D2266" ca="1">_FV(A2266,"Last trade time",TRUE)</f>
        <v>45824.840290520311</v>
      </c>
      <c r="E2266" s="23" cm="1">
        <f t="array" aca="1" ref="E2266" ca="1">_FV(A2266,"Price")</f>
        <v>68.78</v>
      </c>
      <c r="F2266" s="27" cm="1">
        <f t="array" aca="1" ref="F2266" ca="1">_FV(A2266,"Change (%)",TRUE)</f>
        <v>1.0579E-2</v>
      </c>
      <c r="G2266" s="26" cm="1">
        <f t="array" aca="1" ref="G2266" ca="1">_FV(A2266,"Change")</f>
        <v>0.72</v>
      </c>
      <c r="H2266" s="23" cm="1">
        <f t="array" aca="1" ref="H2266" ca="1">_FV(A2266,"Open")</f>
        <v>68.540000000000006</v>
      </c>
      <c r="I2266" s="23" cm="1">
        <f t="array" aca="1" ref="I2266" ca="1">_FV(A2266,"Low")</f>
        <v>68.53</v>
      </c>
      <c r="J2266" s="23" cm="1">
        <f t="array" aca="1" ref="J2266" ca="1">_FV(A2266,"High")</f>
        <v>68.87</v>
      </c>
      <c r="K2266" s="23" cm="1">
        <f t="array" aca="1" ref="K2266" ca="1">_FV(A2266,"Previous close",TRUE)</f>
        <v>68.06</v>
      </c>
      <c r="L2266" s="26"/>
      <c r="M2266" s="23" cm="1">
        <f t="array" aca="1" ref="M2266" ca="1">_FV(A2266,"52 week low",TRUE)</f>
        <v>55.06</v>
      </c>
      <c r="N2266" s="23" cm="1">
        <f t="array" aca="1" ref="N2266" ca="1">_FV(A2266,"52 week high",TRUE)</f>
        <v>69.2</v>
      </c>
      <c r="O2266" s="8" cm="1">
        <f t="array" aca="1" ref="O2266" ca="1">_FV(A2266,"Volume")</f>
        <v>7918</v>
      </c>
      <c r="P2266" s="7" cm="1">
        <f t="array" aca="1" ref="P2266" ca="1">_FV(A2266,"Volume average",TRUE)</f>
        <v>22769</v>
      </c>
      <c r="Q2266" t="s">
        <v>119</v>
      </c>
      <c r="T2266" s="25" cm="1">
        <f t="array" aca="1" ref="T2266" ca="1">_FV(A2266,"Expense ratio",TRUE)</f>
        <v>4.5000000000000005E-3</v>
      </c>
      <c r="U2266" s="24" cm="1">
        <f t="array" aca="1" ref="U2266" ca="1">_FV(A2266,"Market cap",TRUE)</f>
        <v>427739175</v>
      </c>
      <c r="V2266" s="16"/>
      <c r="W2266" s="16"/>
      <c r="Z2266" s="18"/>
      <c r="AA2266" s="20"/>
      <c r="AB2266" s="20"/>
      <c r="AC2266" s="21">
        <v>21639</v>
      </c>
      <c r="AE2266" s="18"/>
      <c r="AF2266" s="20"/>
      <c r="AI2266" s="21"/>
      <c r="AJ2266" s="18"/>
      <c r="AL2266" s="18"/>
      <c r="AM2266" s="18"/>
      <c r="AN2266" t="s">
        <v>73</v>
      </c>
      <c r="AO2266" t="str" cm="1">
        <f t="array" aca="1" ref="AO2266" ca="1">_FV(A2266,"Currency")</f>
        <v>USD</v>
      </c>
      <c r="AP2266" t="str" cm="1">
        <f t="array" aca="1" ref="AP2266" ca="1">_FV(A2266,"Exchange")</f>
        <v>CBOE BZX Exchange</v>
      </c>
      <c r="AQ2266" s="6" t="str" cm="1">
        <f t="array" aca="1" ref="AQ2266" ca="1">_FV(A2266,"Exchange abbreviation",TRUE)</f>
        <v>BATS</v>
      </c>
      <c r="AR2266" t="str" cm="1">
        <f t="array" aca="1" ref="AR2266" ca="1">_FV(A2266,"Instrument type",TRUE)</f>
        <v>ETF</v>
      </c>
    </row>
    <row r="2267" spans="1:44" ht="18.75" customHeight="1" x14ac:dyDescent="0.25">
      <c r="A2267" t="e" vm="2279">
        <v>#VALUE!</v>
      </c>
      <c r="B2267" t="s">
        <v>6246</v>
      </c>
      <c r="C2267" t="s">
        <v>6247</v>
      </c>
      <c r="D2267" s="31" cm="1">
        <f t="array" aca="1" ref="D2267" ca="1">_FV(A2267,"Last trade time",TRUE)</f>
        <v>45824.84027780078</v>
      </c>
      <c r="E2267" s="23" cm="1">
        <f t="array" aca="1" ref="E2267" ca="1">_FV(A2267,"Price")</f>
        <v>80.73</v>
      </c>
      <c r="F2267" s="27" cm="1">
        <f t="array" aca="1" ref="F2267" ca="1">_FV(A2267,"Change (%)",TRUE)</f>
        <v>8.8629999999999994E-3</v>
      </c>
      <c r="G2267" s="26" cm="1">
        <f t="array" aca="1" ref="G2267" ca="1">_FV(A2267,"Change")</f>
        <v>0.70920000000000005</v>
      </c>
      <c r="H2267" s="23" cm="1">
        <f t="array" aca="1" ref="H2267" ca="1">_FV(A2267,"Open")</f>
        <v>80.73</v>
      </c>
      <c r="I2267" s="23" cm="1">
        <f t="array" aca="1" ref="I2267" ca="1">_FV(A2267,"Low")</f>
        <v>80.680000000000007</v>
      </c>
      <c r="J2267" s="23" cm="1">
        <f t="array" aca="1" ref="J2267" ca="1">_FV(A2267,"High")</f>
        <v>80.75</v>
      </c>
      <c r="K2267" s="23" cm="1">
        <f t="array" aca="1" ref="K2267" ca="1">_FV(A2267,"Previous close",TRUE)</f>
        <v>80.020799999999994</v>
      </c>
      <c r="L2267" s="26"/>
      <c r="M2267" s="23" cm="1">
        <f t="array" aca="1" ref="M2267" ca="1">_FV(A2267,"52 week low",TRUE)</f>
        <v>69.36</v>
      </c>
      <c r="N2267" s="23" cm="1">
        <f t="array" aca="1" ref="N2267" ca="1">_FV(A2267,"52 week high",TRUE)</f>
        <v>83.0291</v>
      </c>
      <c r="O2267" s="8" cm="1">
        <f t="array" aca="1" ref="O2267" ca="1">_FV(A2267,"Volume")</f>
        <v>1015</v>
      </c>
      <c r="P2267" s="7" cm="1">
        <f t="array" aca="1" ref="P2267" ca="1">_FV(A2267,"Volume average",TRUE)</f>
        <v>6589</v>
      </c>
      <c r="Q2267" t="s">
        <v>1641</v>
      </c>
      <c r="S2267" t="s">
        <v>1650</v>
      </c>
      <c r="T2267" s="25" cm="1">
        <f t="array" aca="1" ref="T2267" ca="1">_FV(A2267,"Expense ratio",TRUE)</f>
        <v>4.5000000000000005E-3</v>
      </c>
      <c r="U2267" s="24" cm="1">
        <f t="array" aca="1" ref="U2267" ca="1">_FV(A2267,"Market cap",TRUE)</f>
        <v>116034767.70999999</v>
      </c>
      <c r="V2267" s="4">
        <v>116034768</v>
      </c>
      <c r="W2267" s="4">
        <v>116034768</v>
      </c>
      <c r="Y2267" t="s">
        <v>6248</v>
      </c>
      <c r="Z2267" s="5">
        <v>80.430000000000007</v>
      </c>
      <c r="AA2267" s="5">
        <v>19.741457</v>
      </c>
      <c r="AB2267" s="5">
        <v>3.3099997999999999E-2</v>
      </c>
      <c r="AC2267" s="4">
        <v>9060</v>
      </c>
      <c r="AE2267" s="5">
        <v>3.3731318776858421</v>
      </c>
      <c r="AF2267" s="5">
        <v>7.3809927729085567</v>
      </c>
      <c r="AI2267" s="4">
        <v>9060</v>
      </c>
      <c r="AJ2267" s="5">
        <v>729960.576</v>
      </c>
      <c r="AL2267" s="5">
        <v>83.028999999999996</v>
      </c>
      <c r="AM2267" s="5">
        <v>69.36</v>
      </c>
      <c r="AN2267" t="s">
        <v>47</v>
      </c>
      <c r="AO2267" t="str" cm="1">
        <f t="array" aca="1" ref="AO2267" ca="1">_FV(A2267,"Currency")</f>
        <v>USD</v>
      </c>
      <c r="AP2267" t="str" cm="1">
        <f t="array" aca="1" ref="AP2267" ca="1">_FV(A2267,"Exchange")</f>
        <v>NYSE Arca</v>
      </c>
      <c r="AQ2267" s="6" t="str" cm="1">
        <f t="array" aca="1" ref="AQ2267" ca="1">_FV(A2267,"Exchange abbreviation",TRUE)</f>
        <v>ARCX</v>
      </c>
      <c r="AR2267" t="str" cm="1">
        <f t="array" aca="1" ref="AR2267" ca="1">_FV(A2267,"Instrument type",TRUE)</f>
        <v>ETF</v>
      </c>
    </row>
    <row r="2268" spans="1:44" ht="18.75" customHeight="1" x14ac:dyDescent="0.25">
      <c r="A2268" t="e" vm="2280">
        <v>#VALUE!</v>
      </c>
      <c r="B2268" t="s">
        <v>6249</v>
      </c>
      <c r="C2268" t="s">
        <v>6250</v>
      </c>
      <c r="D2268" s="31" cm="1">
        <f t="array" aca="1" ref="D2268" ca="1">_FV(A2268,"Last trade time",TRUE)</f>
        <v>45824.940390080468</v>
      </c>
      <c r="E2268" s="23" cm="1">
        <f t="array" aca="1" ref="E2268" ca="1">_FV(A2268,"Price")</f>
        <v>43.18</v>
      </c>
      <c r="F2268" s="27" cm="1">
        <f t="array" aca="1" ref="F2268" ca="1">_FV(A2268,"Change (%)",TRUE)</f>
        <v>1.2664E-2</v>
      </c>
      <c r="G2268" s="26" cm="1">
        <f t="array" aca="1" ref="G2268" ca="1">_FV(A2268,"Change")</f>
        <v>0.54</v>
      </c>
      <c r="H2268" s="23" cm="1">
        <f t="array" aca="1" ref="H2268" ca="1">_FV(A2268,"Open")</f>
        <v>42.91</v>
      </c>
      <c r="I2268" s="23" cm="1">
        <f t="array" aca="1" ref="I2268" ca="1">_FV(A2268,"Low")</f>
        <v>42.91</v>
      </c>
      <c r="J2268" s="23" cm="1">
        <f t="array" aca="1" ref="J2268" ca="1">_FV(A2268,"High")</f>
        <v>43.26</v>
      </c>
      <c r="K2268" s="23" cm="1">
        <f t="array" aca="1" ref="K2268" ca="1">_FV(A2268,"Previous close",TRUE)</f>
        <v>42.64</v>
      </c>
      <c r="L2268" s="26"/>
      <c r="M2268" s="23" cm="1">
        <f t="array" aca="1" ref="M2268" ca="1">_FV(A2268,"52 week low",TRUE)</f>
        <v>33.32</v>
      </c>
      <c r="N2268" s="23" cm="1">
        <f t="array" aca="1" ref="N2268" ca="1">_FV(A2268,"52 week high",TRUE)</f>
        <v>44.69</v>
      </c>
      <c r="O2268" s="8" cm="1">
        <f t="array" aca="1" ref="O2268" ca="1">_FV(A2268,"Volume")</f>
        <v>506232</v>
      </c>
      <c r="P2268" s="7" cm="1">
        <f t="array" aca="1" ref="P2268" ca="1">_FV(A2268,"Volume average",TRUE)</f>
        <v>460397</v>
      </c>
      <c r="Q2268" t="s">
        <v>449</v>
      </c>
      <c r="T2268" s="25" cm="1">
        <f t="array" aca="1" ref="T2268" ca="1">_FV(A2268,"Expense ratio",TRUE)</f>
        <v>4.5000000000000005E-3</v>
      </c>
      <c r="U2268" s="24" cm="1">
        <f t="array" aca="1" ref="U2268" ca="1">_FV(A2268,"Market cap",TRUE)</f>
        <v>1232183041.53</v>
      </c>
      <c r="V2268" s="16"/>
      <c r="W2268" s="16"/>
      <c r="Z2268" s="18"/>
      <c r="AA2268" s="20"/>
      <c r="AB2268" s="20"/>
      <c r="AC2268" s="21">
        <v>459559</v>
      </c>
      <c r="AE2268" s="18"/>
      <c r="AF2268" s="20"/>
      <c r="AI2268" s="21"/>
      <c r="AJ2268" s="18"/>
      <c r="AL2268" s="18"/>
      <c r="AM2268" s="18"/>
      <c r="AN2268" t="s">
        <v>73</v>
      </c>
      <c r="AO2268" t="str" cm="1">
        <f t="array" aca="1" ref="AO2268" ca="1">_FV(A2268,"Currency")</f>
        <v>USD</v>
      </c>
      <c r="AP2268" t="str" cm="1">
        <f t="array" aca="1" ref="AP2268" ca="1">_FV(A2268,"Exchange")</f>
        <v>NYSE Arca</v>
      </c>
      <c r="AQ2268" s="6" t="str" cm="1">
        <f t="array" aca="1" ref="AQ2268" ca="1">_FV(A2268,"Exchange abbreviation",TRUE)</f>
        <v>ARCX</v>
      </c>
      <c r="AR2268" t="str" cm="1">
        <f t="array" aca="1" ref="AR2268" ca="1">_FV(A2268,"Instrument type",TRUE)</f>
        <v>ETF</v>
      </c>
    </row>
    <row r="2269" spans="1:44" ht="18.75" customHeight="1" x14ac:dyDescent="0.25">
      <c r="A2269" t="e" vm="2281">
        <v>#VALUE!</v>
      </c>
      <c r="B2269" t="s">
        <v>6251</v>
      </c>
      <c r="C2269" t="s">
        <v>6252</v>
      </c>
      <c r="D2269" s="31" cm="1">
        <f t="array" aca="1" ref="D2269" ca="1">_FV(A2269,"Last trade time",TRUE)</f>
        <v>45824.93003993047</v>
      </c>
      <c r="E2269" s="23" cm="1">
        <f t="array" aca="1" ref="E2269" ca="1">_FV(A2269,"Price")</f>
        <v>127.85</v>
      </c>
      <c r="F2269" s="27" cm="1">
        <f t="array" aca="1" ref="F2269" ca="1">_FV(A2269,"Change (%)",TRUE)</f>
        <v>-1.1720000000000001E-3</v>
      </c>
      <c r="G2269" s="26" cm="1">
        <f t="array" aca="1" ref="G2269" ca="1">_FV(A2269,"Change")</f>
        <v>-0.15</v>
      </c>
      <c r="H2269" s="23" cm="1">
        <f t="array" aca="1" ref="H2269" ca="1">_FV(A2269,"Open")</f>
        <v>128.44999999999999</v>
      </c>
      <c r="I2269" s="23" cm="1">
        <f t="array" aca="1" ref="I2269" ca="1">_FV(A2269,"Low")</f>
        <v>126.33</v>
      </c>
      <c r="J2269" s="23" cm="1">
        <f t="array" aca="1" ref="J2269" ca="1">_FV(A2269,"High")</f>
        <v>128.49</v>
      </c>
      <c r="K2269" s="23" cm="1">
        <f t="array" aca="1" ref="K2269" ca="1">_FV(A2269,"Previous close",TRUE)</f>
        <v>128</v>
      </c>
      <c r="L2269" s="26"/>
      <c r="M2269" s="23" cm="1">
        <f t="array" aca="1" ref="M2269" ca="1">_FV(A2269,"52 week low",TRUE)</f>
        <v>107.43</v>
      </c>
      <c r="N2269" s="23" cm="1">
        <f t="array" aca="1" ref="N2269" ca="1">_FV(A2269,"52 week high",TRUE)</f>
        <v>150.565</v>
      </c>
      <c r="O2269" s="8" cm="1">
        <f t="array" aca="1" ref="O2269" ca="1">_FV(A2269,"Volume")</f>
        <v>2295645</v>
      </c>
      <c r="P2269" s="7" cm="1">
        <f t="array" aca="1" ref="P2269" ca="1">_FV(A2269,"Volume average",TRUE)</f>
        <v>2061224</v>
      </c>
      <c r="Q2269" t="s">
        <v>351</v>
      </c>
      <c r="S2269" t="s">
        <v>2067</v>
      </c>
      <c r="T2269" s="25" cm="1">
        <f t="array" aca="1" ref="T2269" ca="1">_FV(A2269,"Expense ratio",TRUE)</f>
        <v>4.5000000000000005E-3</v>
      </c>
      <c r="U2269" s="24" cm="1">
        <f t="array" aca="1" ref="U2269" ca="1">_FV(A2269,"Market cap",TRUE)</f>
        <v>5114303649.8999996</v>
      </c>
      <c r="V2269" s="4">
        <v>5114303488</v>
      </c>
      <c r="W2269" s="4">
        <v>5114303488</v>
      </c>
      <c r="Y2269" t="s">
        <v>6253</v>
      </c>
      <c r="Z2269" s="5">
        <v>127.00527</v>
      </c>
      <c r="AA2269" s="5">
        <v>20.777512000000002</v>
      </c>
      <c r="AB2269" s="5">
        <v>3.2000000000000002E-3</v>
      </c>
      <c r="AC2269" s="4">
        <v>1816368</v>
      </c>
      <c r="AE2269" s="5">
        <v>-3.9172913617306682</v>
      </c>
      <c r="AF2269" s="5">
        <v>-7.0220768885467582</v>
      </c>
      <c r="AH2269" s="17">
        <v>69700000</v>
      </c>
      <c r="AI2269" s="4">
        <v>1816368</v>
      </c>
      <c r="AJ2269" s="5">
        <v>230606081.28</v>
      </c>
      <c r="AL2269" s="5">
        <v>150.57</v>
      </c>
      <c r="AM2269" s="5">
        <v>107.43</v>
      </c>
      <c r="AN2269" t="s">
        <v>82</v>
      </c>
      <c r="AO2269" t="str" cm="1">
        <f t="array" aca="1" ref="AO2269" ca="1">_FV(A2269,"Currency")</f>
        <v>USD</v>
      </c>
      <c r="AP2269" t="str" cm="1">
        <f t="array" aca="1" ref="AP2269" ca="1">_FV(A2269,"Exchange")</f>
        <v>Nasdaq Stock Market</v>
      </c>
      <c r="AQ2269" s="6" t="str" cm="1">
        <f t="array" aca="1" ref="AQ2269" ca="1">_FV(A2269,"Exchange abbreviation",TRUE)</f>
        <v>XNAS</v>
      </c>
      <c r="AR2269" t="str" cm="1">
        <f t="array" aca="1" ref="AR2269" ca="1">_FV(A2269,"Instrument type",TRUE)</f>
        <v>ETF</v>
      </c>
    </row>
    <row r="2270" spans="1:44" ht="18.75" customHeight="1" x14ac:dyDescent="0.25">
      <c r="A2270" t="e" vm="2282">
        <v>#VALUE!</v>
      </c>
      <c r="B2270" t="s">
        <v>6254</v>
      </c>
      <c r="C2270" t="s">
        <v>6255</v>
      </c>
      <c r="D2270" s="31" cm="1">
        <f t="array" aca="1" ref="D2270" ca="1">_FV(A2270,"Last trade time",TRUE)</f>
        <v>45824.840277823438</v>
      </c>
      <c r="E2270" s="23" cm="1">
        <f t="array" aca="1" ref="E2270" ca="1">_FV(A2270,"Price")</f>
        <v>25.214300000000001</v>
      </c>
      <c r="F2270" s="27" cm="1">
        <f t="array" aca="1" ref="F2270" ca="1">_FV(A2270,"Change (%)",TRUE)</f>
        <v>1.3481E-2</v>
      </c>
      <c r="G2270" s="26" cm="1">
        <f t="array" aca="1" ref="G2270" ca="1">_FV(A2270,"Change")</f>
        <v>0.33539999999999998</v>
      </c>
      <c r="H2270" s="23" cm="1">
        <f t="array" aca="1" ref="H2270" ca="1">_FV(A2270,"Open")</f>
        <v>25.11</v>
      </c>
      <c r="I2270" s="23" cm="1">
        <f t="array" aca="1" ref="I2270" ca="1">_FV(A2270,"Low")</f>
        <v>25.11</v>
      </c>
      <c r="J2270" s="23" cm="1">
        <f t="array" aca="1" ref="J2270" ca="1">_FV(A2270,"High")</f>
        <v>25.24</v>
      </c>
      <c r="K2270" s="23" cm="1">
        <f t="array" aca="1" ref="K2270" ca="1">_FV(A2270,"Previous close",TRUE)</f>
        <v>24.878900000000002</v>
      </c>
      <c r="L2270" s="26"/>
      <c r="M2270" s="23" cm="1">
        <f t="array" aca="1" ref="M2270" ca="1">_FV(A2270,"52 week low",TRUE)</f>
        <v>21.55</v>
      </c>
      <c r="N2270" s="23" cm="1">
        <f t="array" aca="1" ref="N2270" ca="1">_FV(A2270,"52 week high",TRUE)</f>
        <v>27.49</v>
      </c>
      <c r="O2270" s="8" cm="1">
        <f t="array" aca="1" ref="O2270" ca="1">_FV(A2270,"Volume")</f>
        <v>6768</v>
      </c>
      <c r="P2270" s="7" cm="1">
        <f t="array" aca="1" ref="P2270" ca="1">_FV(A2270,"Volume average",TRUE)</f>
        <v>3200</v>
      </c>
      <c r="Q2270" t="s">
        <v>60</v>
      </c>
      <c r="S2270" t="s">
        <v>356</v>
      </c>
      <c r="T2270" s="25" cm="1">
        <f t="array" aca="1" ref="T2270" ca="1">_FV(A2270,"Expense ratio",TRUE)</f>
        <v>4.5000000000000005E-3</v>
      </c>
      <c r="U2270" s="24" cm="1">
        <f t="array" aca="1" ref="U2270" ca="1">_FV(A2270,"Market cap",TRUE)</f>
        <v>29506547.920000002</v>
      </c>
      <c r="V2270" s="4">
        <v>29506548</v>
      </c>
      <c r="W2270" s="4">
        <v>29506548</v>
      </c>
      <c r="Y2270" t="s">
        <v>357</v>
      </c>
      <c r="Z2270" s="5">
        <v>25.009399999999999</v>
      </c>
      <c r="AA2270" s="19">
        <v>17.494613999999999</v>
      </c>
      <c r="AB2270" s="5">
        <v>4.7899999999999998E-2</v>
      </c>
      <c r="AC2270" s="4">
        <v>6122</v>
      </c>
      <c r="AE2270" s="5">
        <v>0.15804015579115041</v>
      </c>
      <c r="AF2270" s="5">
        <v>2.434998122956689</v>
      </c>
      <c r="AI2270" s="4">
        <v>6122</v>
      </c>
      <c r="AJ2270" s="5">
        <v>153141.82999999999</v>
      </c>
      <c r="AL2270" s="5">
        <v>27.49</v>
      </c>
      <c r="AM2270" s="5">
        <v>21.55</v>
      </c>
      <c r="AN2270" t="s">
        <v>47</v>
      </c>
      <c r="AO2270" t="str" cm="1">
        <f t="array" aca="1" ref="AO2270" ca="1">_FV(A2270,"Currency")</f>
        <v>USD</v>
      </c>
      <c r="AP2270" t="str" cm="1">
        <f t="array" aca="1" ref="AP2270" ca="1">_FV(A2270,"Exchange")</f>
        <v>New York Stock Exchange</v>
      </c>
      <c r="AQ2270" s="6" t="str" cm="1">
        <f t="array" aca="1" ref="AQ2270" ca="1">_FV(A2270,"Exchange abbreviation",TRUE)</f>
        <v>XNYS</v>
      </c>
      <c r="AR2270" t="str" cm="1">
        <f t="array" aca="1" ref="AR2270" ca="1">_FV(A2270,"Instrument type",TRUE)</f>
        <v>ETF</v>
      </c>
    </row>
    <row r="2271" spans="1:44" ht="18.75" customHeight="1" x14ac:dyDescent="0.25">
      <c r="A2271" t="e" vm="2283">
        <v>#VALUE!</v>
      </c>
      <c r="B2271" t="s">
        <v>6256</v>
      </c>
      <c r="C2271" t="s">
        <v>6257</v>
      </c>
      <c r="D2271" s="31" cm="1">
        <f t="array" aca="1" ref="D2271" ca="1">_FV(A2271,"Last trade time",TRUE)</f>
        <v>45824.840329316408</v>
      </c>
      <c r="E2271" s="23" cm="1">
        <f t="array" aca="1" ref="E2271" ca="1">_FV(A2271,"Price")</f>
        <v>28.79</v>
      </c>
      <c r="F2271" s="27" cm="1">
        <f t="array" aca="1" ref="F2271" ca="1">_FV(A2271,"Change (%)",TRUE)</f>
        <v>5.5889999999999994E-3</v>
      </c>
      <c r="G2271" s="26" cm="1">
        <f t="array" aca="1" ref="G2271" ca="1">_FV(A2271,"Change")</f>
        <v>0.16</v>
      </c>
      <c r="H2271" s="23" cm="1">
        <f t="array" aca="1" ref="H2271" ca="1">_FV(A2271,"Open")</f>
        <v>28.83</v>
      </c>
      <c r="I2271" s="23" cm="1">
        <f t="array" aca="1" ref="I2271" ca="1">_FV(A2271,"Low")</f>
        <v>28.79</v>
      </c>
      <c r="J2271" s="23" cm="1">
        <f t="array" aca="1" ref="J2271" ca="1">_FV(A2271,"High")</f>
        <v>28.83</v>
      </c>
      <c r="K2271" s="23" cm="1">
        <f t="array" aca="1" ref="K2271" ca="1">_FV(A2271,"Previous close",TRUE)</f>
        <v>28.63</v>
      </c>
      <c r="L2271" s="26"/>
      <c r="M2271" s="23" cm="1">
        <f t="array" aca="1" ref="M2271" ca="1">_FV(A2271,"52 week low",TRUE)</f>
        <v>21.178000000000001</v>
      </c>
      <c r="N2271" s="23" cm="1">
        <f t="array" aca="1" ref="N2271" ca="1">_FV(A2271,"52 week high",TRUE)</f>
        <v>31.19</v>
      </c>
      <c r="O2271" s="8" cm="1">
        <f t="array" aca="1" ref="O2271" ca="1">_FV(A2271,"Volume")</f>
        <v>835</v>
      </c>
      <c r="P2271" s="7" cm="1">
        <f t="array" aca="1" ref="P2271" ca="1">_FV(A2271,"Volume average",TRUE)</f>
        <v>2143</v>
      </c>
      <c r="Q2271" t="s">
        <v>554</v>
      </c>
      <c r="S2271" t="s">
        <v>5433</v>
      </c>
      <c r="T2271" s="25" cm="1">
        <f t="array" aca="1" ref="T2271" ca="1">_FV(A2271,"Expense ratio",TRUE)</f>
        <v>4.5000000000000005E-3</v>
      </c>
      <c r="U2271" s="24" cm="1">
        <f t="array" aca="1" ref="U2271" ca="1">_FV(A2271,"Market cap",TRUE)</f>
        <v>60741905.75</v>
      </c>
      <c r="V2271" s="4">
        <v>60741904</v>
      </c>
      <c r="W2271" s="4">
        <v>60741904</v>
      </c>
      <c r="Y2271" t="s">
        <v>839</v>
      </c>
      <c r="Z2271" s="5">
        <v>28.6</v>
      </c>
      <c r="AA2271" s="5">
        <v>24.594389</v>
      </c>
      <c r="AB2271" s="5">
        <v>2.0299998999999999E-2</v>
      </c>
      <c r="AC2271" s="4">
        <v>9355</v>
      </c>
      <c r="AE2271" s="5">
        <v>1.9394653276533891</v>
      </c>
      <c r="AF2271" s="5">
        <v>9.4069772626972359</v>
      </c>
      <c r="AI2271" s="4">
        <v>9355</v>
      </c>
      <c r="AJ2271" s="5">
        <v>267719.51899999997</v>
      </c>
      <c r="AL2271" s="5">
        <v>31.19</v>
      </c>
      <c r="AM2271" s="5">
        <v>21.178000000000001</v>
      </c>
      <c r="AN2271" t="s">
        <v>47</v>
      </c>
      <c r="AO2271" t="str" cm="1">
        <f t="array" aca="1" ref="AO2271" ca="1">_FV(A2271,"Currency")</f>
        <v>USD</v>
      </c>
      <c r="AP2271" t="str" cm="1">
        <f t="array" aca="1" ref="AP2271" ca="1">_FV(A2271,"Exchange")</f>
        <v>CBOE BZX Exchange</v>
      </c>
      <c r="AQ2271" s="6" t="str" cm="1">
        <f t="array" aca="1" ref="AQ2271" ca="1">_FV(A2271,"Exchange abbreviation",TRUE)</f>
        <v>BATS</v>
      </c>
      <c r="AR2271" t="str" cm="1">
        <f t="array" aca="1" ref="AR2271" ca="1">_FV(A2271,"Instrument type",TRUE)</f>
        <v>ETF</v>
      </c>
    </row>
    <row r="2272" spans="1:44" ht="18.75" customHeight="1" x14ac:dyDescent="0.25">
      <c r="A2272" t="e" vm="2284">
        <v>#VALUE!</v>
      </c>
      <c r="B2272" t="s">
        <v>6258</v>
      </c>
      <c r="C2272" t="s">
        <v>6259</v>
      </c>
      <c r="D2272" s="31" cm="1">
        <f t="array" aca="1" ref="D2272" ca="1">_FV(A2272,"Last trade time",TRUE)</f>
        <v>45824.870031238279</v>
      </c>
      <c r="E2272" s="23" cm="1">
        <f t="array" aca="1" ref="E2272" ca="1">_FV(A2272,"Price")</f>
        <v>31.0961</v>
      </c>
      <c r="F2272" s="27" cm="1">
        <f t="array" aca="1" ref="F2272" ca="1">_FV(A2272,"Change (%)",TRUE)</f>
        <v>1.6182999999999999E-2</v>
      </c>
      <c r="G2272" s="26" cm="1">
        <f t="array" aca="1" ref="G2272" ca="1">_FV(A2272,"Change")</f>
        <v>0.49519999999999997</v>
      </c>
      <c r="H2272" s="23" cm="1">
        <f t="array" aca="1" ref="H2272" ca="1">_FV(A2272,"Open")</f>
        <v>30.84</v>
      </c>
      <c r="I2272" s="23" cm="1">
        <f t="array" aca="1" ref="I2272" ca="1">_FV(A2272,"Low")</f>
        <v>30.84</v>
      </c>
      <c r="J2272" s="23" cm="1">
        <f t="array" aca="1" ref="J2272" ca="1">_FV(A2272,"High")</f>
        <v>31.191299999999998</v>
      </c>
      <c r="K2272" s="23" cm="1">
        <f t="array" aca="1" ref="K2272" ca="1">_FV(A2272,"Previous close",TRUE)</f>
        <v>30.600899999999999</v>
      </c>
      <c r="L2272" s="26"/>
      <c r="M2272" s="23" cm="1">
        <f t="array" aca="1" ref="M2272" ca="1">_FV(A2272,"52 week low",TRUE)</f>
        <v>22.2</v>
      </c>
      <c r="N2272" s="23" cm="1">
        <f t="array" aca="1" ref="N2272" ca="1">_FV(A2272,"52 week high",TRUE)</f>
        <v>32.71</v>
      </c>
      <c r="O2272" s="8" cm="1">
        <f t="array" aca="1" ref="O2272" ca="1">_FV(A2272,"Volume")</f>
        <v>6523</v>
      </c>
      <c r="P2272" s="7" cm="1">
        <f t="array" aca="1" ref="P2272" ca="1">_FV(A2272,"Volume average",TRUE)</f>
        <v>12684</v>
      </c>
      <c r="Q2272" t="s">
        <v>490</v>
      </c>
      <c r="S2272" t="s">
        <v>56</v>
      </c>
      <c r="T2272" s="25" cm="1">
        <f t="array" aca="1" ref="T2272" ca="1">_FV(A2272,"Expense ratio",TRUE)</f>
        <v>4.5000000000000005E-3</v>
      </c>
      <c r="U2272" s="24" cm="1">
        <f t="array" aca="1" ref="U2272" ca="1">_FV(A2272,"Market cap",TRUE)</f>
        <v>127913093.73</v>
      </c>
      <c r="V2272" s="4">
        <v>127913096</v>
      </c>
      <c r="W2272" s="4">
        <v>127913096</v>
      </c>
      <c r="Y2272" t="s">
        <v>2063</v>
      </c>
      <c r="Z2272" s="5">
        <v>31.689</v>
      </c>
      <c r="AA2272" s="19">
        <v>33.266002999999998</v>
      </c>
      <c r="AB2272" s="5">
        <v>2.0000000000000001E-4</v>
      </c>
      <c r="AC2272" s="4">
        <v>17930</v>
      </c>
      <c r="AE2272" s="5">
        <v>10.29153626920321</v>
      </c>
      <c r="AF2272" s="5">
        <v>33.877031324879511</v>
      </c>
      <c r="AI2272" s="4">
        <v>17930</v>
      </c>
      <c r="AJ2272" s="5">
        <v>569148.40399999998</v>
      </c>
      <c r="AL2272" s="5">
        <v>32.71</v>
      </c>
      <c r="AM2272" s="5">
        <v>22.2</v>
      </c>
      <c r="AN2272" t="s">
        <v>47</v>
      </c>
      <c r="AO2272" t="str" cm="1">
        <f t="array" aca="1" ref="AO2272" ca="1">_FV(A2272,"Currency")</f>
        <v>USD</v>
      </c>
      <c r="AP2272" t="str" cm="1">
        <f t="array" aca="1" ref="AP2272" ca="1">_FV(A2272,"Exchange")</f>
        <v>Nasdaq Stock Market</v>
      </c>
      <c r="AQ2272" s="6" t="str" cm="1">
        <f t="array" aca="1" ref="AQ2272" ca="1">_FV(A2272,"Exchange abbreviation",TRUE)</f>
        <v>XNAS</v>
      </c>
      <c r="AR2272" t="str" cm="1">
        <f t="array" aca="1" ref="AR2272" ca="1">_FV(A2272,"Instrument type",TRUE)</f>
        <v>ETF</v>
      </c>
    </row>
    <row r="2273" spans="1:44" ht="18.75" customHeight="1" x14ac:dyDescent="0.25">
      <c r="A2273" t="e" vm="2285">
        <v>#VALUE!</v>
      </c>
      <c r="B2273" t="s">
        <v>6260</v>
      </c>
      <c r="C2273" t="s">
        <v>6261</v>
      </c>
      <c r="D2273" s="31" cm="1">
        <f t="array" aca="1" ref="D2273" ca="1">_FV(A2273,"Last trade time",TRUE)</f>
        <v>45824.840347881247</v>
      </c>
      <c r="E2273" s="23" cm="1">
        <f t="array" aca="1" ref="E2273" ca="1">_FV(A2273,"Price")</f>
        <v>28.274000000000001</v>
      </c>
      <c r="F2273" s="27" cm="1">
        <f t="array" aca="1" ref="F2273" ca="1">_FV(A2273,"Change (%)",TRUE)</f>
        <v>1.6157999999999999E-2</v>
      </c>
      <c r="G2273" s="26" cm="1">
        <f t="array" aca="1" ref="G2273" ca="1">_FV(A2273,"Change")</f>
        <v>0.4496</v>
      </c>
      <c r="H2273" s="23" cm="1">
        <f t="array" aca="1" ref="H2273" ca="1">_FV(A2273,"Open")</f>
        <v>28.274000000000001</v>
      </c>
      <c r="I2273" s="23" cm="1">
        <f t="array" aca="1" ref="I2273" ca="1">_FV(A2273,"Low")</f>
        <v>28.274000000000001</v>
      </c>
      <c r="J2273" s="23" cm="1">
        <f t="array" aca="1" ref="J2273" ca="1">_FV(A2273,"High")</f>
        <v>28.274000000000001</v>
      </c>
      <c r="K2273" s="23" cm="1">
        <f t="array" aca="1" ref="K2273" ca="1">_FV(A2273,"Previous close",TRUE)</f>
        <v>27.824400000000001</v>
      </c>
      <c r="L2273" s="26"/>
      <c r="M2273" s="23" cm="1">
        <f t="array" aca="1" ref="M2273" ca="1">_FV(A2273,"52 week low",TRUE)</f>
        <v>22.12</v>
      </c>
      <c r="N2273" s="23" cm="1">
        <f t="array" aca="1" ref="N2273" ca="1">_FV(A2273,"52 week high",TRUE)</f>
        <v>29.69</v>
      </c>
      <c r="O2273" s="8" cm="1">
        <f t="array" aca="1" ref="O2273" ca="1">_FV(A2273,"Volume")</f>
        <v>17</v>
      </c>
      <c r="P2273" s="7" cm="1">
        <f t="array" aca="1" ref="P2273" ca="1">_FV(A2273,"Volume average",TRUE)</f>
        <v>641</v>
      </c>
      <c r="Q2273" t="s">
        <v>490</v>
      </c>
      <c r="R2273" t="s">
        <v>155</v>
      </c>
      <c r="S2273" t="s">
        <v>56</v>
      </c>
      <c r="T2273" s="25" cm="1">
        <f t="array" aca="1" ref="T2273" ca="1">_FV(A2273,"Expense ratio",TRUE)</f>
        <v>4.5000000000000005E-3</v>
      </c>
      <c r="U2273" s="24" cm="1">
        <f t="array" aca="1" ref="U2273" ca="1">_FV(A2273,"Market cap",TRUE)</f>
        <v>2691329.35</v>
      </c>
      <c r="V2273" s="4">
        <v>2691329</v>
      </c>
      <c r="W2273" s="4">
        <v>2691329</v>
      </c>
      <c r="Y2273" t="s">
        <v>3674</v>
      </c>
      <c r="Z2273" s="5">
        <v>27.707000000000001</v>
      </c>
      <c r="AA2273" s="5">
        <v>15.626567</v>
      </c>
      <c r="AB2273" s="5">
        <v>1.2999999E-2</v>
      </c>
      <c r="AC2273" s="4">
        <v>492</v>
      </c>
      <c r="AE2273" s="5">
        <v>6.993247005357528</v>
      </c>
      <c r="AF2273" s="5">
        <v>0.32609635488505262</v>
      </c>
      <c r="AI2273" s="4">
        <v>492</v>
      </c>
      <c r="AJ2273" s="5">
        <v>13575.9036</v>
      </c>
      <c r="AL2273" s="5">
        <v>29.69</v>
      </c>
      <c r="AM2273" s="5">
        <v>22.12</v>
      </c>
      <c r="AN2273" t="s">
        <v>47</v>
      </c>
      <c r="AO2273" t="str" cm="1">
        <f t="array" aca="1" ref="AO2273" ca="1">_FV(A2273,"Currency")</f>
        <v>USD</v>
      </c>
      <c r="AP2273" t="str" cm="1">
        <f t="array" aca="1" ref="AP2273" ca="1">_FV(A2273,"Exchange")</f>
        <v>CBOE BZX Exchange</v>
      </c>
      <c r="AQ2273" s="6" t="str" cm="1">
        <f t="array" aca="1" ref="AQ2273" ca="1">_FV(A2273,"Exchange abbreviation",TRUE)</f>
        <v>BATS</v>
      </c>
      <c r="AR2273" t="str" cm="1">
        <f t="array" aca="1" ref="AR2273" ca="1">_FV(A2273,"Instrument type",TRUE)</f>
        <v>ETF</v>
      </c>
    </row>
    <row r="2274" spans="1:44" ht="18.75" customHeight="1" x14ac:dyDescent="0.25">
      <c r="A2274" t="e" vm="2286">
        <v>#VALUE!</v>
      </c>
      <c r="B2274" t="s">
        <v>6262</v>
      </c>
      <c r="C2274" t="s">
        <v>6263</v>
      </c>
      <c r="D2274" s="31" cm="1">
        <f t="array" aca="1" ref="D2274" ca="1">_FV(A2274,"Last trade time",TRUE)</f>
        <v>45824.840277823438</v>
      </c>
      <c r="E2274" s="23" cm="1">
        <f t="array" aca="1" ref="E2274" ca="1">_FV(A2274,"Price")</f>
        <v>59.575899999999997</v>
      </c>
      <c r="F2274" s="27" cm="1">
        <f t="array" aca="1" ref="F2274" ca="1">_FV(A2274,"Change (%)",TRUE)</f>
        <v>3.6470000000000001E-3</v>
      </c>
      <c r="G2274" s="26" cm="1">
        <f t="array" aca="1" ref="G2274" ca="1">_FV(A2274,"Change")</f>
        <v>0.2165</v>
      </c>
      <c r="H2274" s="23" cm="1">
        <f t="array" aca="1" ref="H2274" ca="1">_FV(A2274,"Open")</f>
        <v>59.72</v>
      </c>
      <c r="I2274" s="23" cm="1">
        <f t="array" aca="1" ref="I2274" ca="1">_FV(A2274,"Low")</f>
        <v>59.494999999999997</v>
      </c>
      <c r="J2274" s="23" cm="1">
        <f t="array" aca="1" ref="J2274" ca="1">_FV(A2274,"High")</f>
        <v>60.18</v>
      </c>
      <c r="K2274" s="23" cm="1">
        <f t="array" aca="1" ref="K2274" ca="1">_FV(A2274,"Previous close",TRUE)</f>
        <v>59.359400000000001</v>
      </c>
      <c r="L2274" s="26"/>
      <c r="M2274" s="23" cm="1">
        <f t="array" aca="1" ref="M2274" ca="1">_FV(A2274,"52 week low",TRUE)</f>
        <v>51.25</v>
      </c>
      <c r="N2274" s="23" cm="1">
        <f t="array" aca="1" ref="N2274" ca="1">_FV(A2274,"52 week high",TRUE)</f>
        <v>63.91</v>
      </c>
      <c r="O2274" s="8" cm="1">
        <f t="array" aca="1" ref="O2274" ca="1">_FV(A2274,"Volume")</f>
        <v>50245</v>
      </c>
      <c r="P2274" s="7" cm="1">
        <f t="array" aca="1" ref="P2274" ca="1">_FV(A2274,"Volume average",TRUE)</f>
        <v>25039</v>
      </c>
      <c r="Q2274" t="s">
        <v>3963</v>
      </c>
      <c r="S2274" t="s">
        <v>5011</v>
      </c>
      <c r="T2274" s="25" cm="1">
        <f t="array" aca="1" ref="T2274" ca="1">_FV(A2274,"Expense ratio",TRUE)</f>
        <v>4.5000000000000005E-3</v>
      </c>
      <c r="U2274" s="24" cm="1">
        <f t="array" aca="1" ref="U2274" ca="1">_FV(A2274,"Market cap",TRUE)</f>
        <v>415625526.37</v>
      </c>
      <c r="V2274" s="4">
        <v>415625536</v>
      </c>
      <c r="W2274" s="4">
        <v>415625536</v>
      </c>
      <c r="Y2274" t="s">
        <v>6264</v>
      </c>
      <c r="Z2274" s="5">
        <v>59.299700000000001</v>
      </c>
      <c r="AA2274" s="5">
        <v>19.165368999999998</v>
      </c>
      <c r="AB2274" s="5">
        <v>3.7400000000000003E-2</v>
      </c>
      <c r="AC2274" s="4">
        <v>21111</v>
      </c>
      <c r="AE2274" s="5">
        <v>5.4789640306215137</v>
      </c>
      <c r="AF2274" s="5">
        <v>11.824357888661281</v>
      </c>
      <c r="AI2274" s="4">
        <v>21111</v>
      </c>
      <c r="AJ2274" s="5">
        <v>1251504.4131</v>
      </c>
      <c r="AL2274" s="5">
        <v>63.91</v>
      </c>
      <c r="AM2274" s="5">
        <v>51.25</v>
      </c>
      <c r="AN2274" t="s">
        <v>90</v>
      </c>
      <c r="AO2274" t="str" cm="1">
        <f t="array" aca="1" ref="AO2274" ca="1">_FV(A2274,"Currency")</f>
        <v>USD</v>
      </c>
      <c r="AP2274" t="str" cm="1">
        <f t="array" aca="1" ref="AP2274" ca="1">_FV(A2274,"Exchange")</f>
        <v>NYSE Arca</v>
      </c>
      <c r="AQ2274" s="6" t="str" cm="1">
        <f t="array" aca="1" ref="AQ2274" ca="1">_FV(A2274,"Exchange abbreviation",TRUE)</f>
        <v>ARCX</v>
      </c>
      <c r="AR2274" t="str" cm="1">
        <f t="array" aca="1" ref="AR2274" ca="1">_FV(A2274,"Instrument type",TRUE)</f>
        <v>ETF</v>
      </c>
    </row>
    <row r="2275" spans="1:44" ht="18.75" customHeight="1" x14ac:dyDescent="0.25">
      <c r="A2275" t="e" vm="2287">
        <v>#VALUE!</v>
      </c>
      <c r="B2275" t="s">
        <v>6265</v>
      </c>
      <c r="C2275" t="s">
        <v>6266</v>
      </c>
      <c r="D2275" s="31" cm="1">
        <f t="array" aca="1" ref="D2275" ca="1">_FV(A2275,"Last trade time",TRUE)</f>
        <v>45824.840350207814</v>
      </c>
      <c r="E2275" s="23" cm="1">
        <f t="array" aca="1" ref="E2275" ca="1">_FV(A2275,"Price")</f>
        <v>23.23</v>
      </c>
      <c r="F2275" s="27" cm="1">
        <f t="array" aca="1" ref="F2275" ca="1">_FV(A2275,"Change (%)",TRUE)</f>
        <v>2.5153999999999999E-2</v>
      </c>
      <c r="G2275" s="26" cm="1">
        <f t="array" aca="1" ref="G2275" ca="1">_FV(A2275,"Change")</f>
        <v>0.56999999999999995</v>
      </c>
      <c r="H2275" s="23" cm="1">
        <f t="array" aca="1" ref="H2275" ca="1">_FV(A2275,"Open")</f>
        <v>22.984999999999999</v>
      </c>
      <c r="I2275" s="23" cm="1">
        <f t="array" aca="1" ref="I2275" ca="1">_FV(A2275,"Low")</f>
        <v>22.984999999999999</v>
      </c>
      <c r="J2275" s="23" cm="1">
        <f t="array" aca="1" ref="J2275" ca="1">_FV(A2275,"High")</f>
        <v>23.319600000000001</v>
      </c>
      <c r="K2275" s="23" cm="1">
        <f t="array" aca="1" ref="K2275" ca="1">_FV(A2275,"Previous close",TRUE)</f>
        <v>22.66</v>
      </c>
      <c r="L2275" s="26"/>
      <c r="M2275" s="23" cm="1">
        <f t="array" aca="1" ref="M2275" ca="1">_FV(A2275,"52 week low",TRUE)</f>
        <v>15.7607</v>
      </c>
      <c r="N2275" s="23" cm="1">
        <f t="array" aca="1" ref="N2275" ca="1">_FV(A2275,"52 week high",TRUE)</f>
        <v>24.36</v>
      </c>
      <c r="O2275" s="8" cm="1">
        <f t="array" aca="1" ref="O2275" ca="1">_FV(A2275,"Volume")</f>
        <v>48273</v>
      </c>
      <c r="P2275" s="7" cm="1">
        <f t="array" aca="1" ref="P2275" ca="1">_FV(A2275,"Volume average",TRUE)</f>
        <v>49231</v>
      </c>
      <c r="Q2275" t="s">
        <v>490</v>
      </c>
      <c r="S2275" t="s">
        <v>56</v>
      </c>
      <c r="T2275" s="25" cm="1">
        <f t="array" aca="1" ref="T2275" ca="1">_FV(A2275,"Expense ratio",TRUE)</f>
        <v>4.5000000000000005E-3</v>
      </c>
      <c r="U2275" s="24" cm="1">
        <f t="array" aca="1" ref="U2275" ca="1">_FV(A2275,"Market cap",TRUE)</f>
        <v>189811673.97999999</v>
      </c>
      <c r="V2275" s="4">
        <v>189811680</v>
      </c>
      <c r="W2275" s="4">
        <v>189811680</v>
      </c>
      <c r="Y2275" t="s">
        <v>6267</v>
      </c>
      <c r="Z2275" s="5">
        <v>22.902000000000001</v>
      </c>
      <c r="AA2275" s="5">
        <v>24.942841999999999</v>
      </c>
      <c r="AB2275" s="5">
        <v>1.9E-3</v>
      </c>
      <c r="AC2275" s="4">
        <v>55261</v>
      </c>
      <c r="AE2275" s="5">
        <v>4.204332561225077</v>
      </c>
      <c r="AF2275" s="5">
        <v>14.261836422699</v>
      </c>
      <c r="AH2275" s="16"/>
      <c r="AI2275" s="4">
        <v>55261</v>
      </c>
      <c r="AJ2275" s="5">
        <v>1268151.5323999999</v>
      </c>
      <c r="AL2275" s="5">
        <v>24.36</v>
      </c>
      <c r="AM2275" s="5">
        <v>15.760999999999999</v>
      </c>
      <c r="AN2275" t="s">
        <v>90</v>
      </c>
      <c r="AO2275" t="str" cm="1">
        <f t="array" aca="1" ref="AO2275" ca="1">_FV(A2275,"Currency")</f>
        <v>USD</v>
      </c>
      <c r="AP2275" t="str" cm="1">
        <f t="array" aca="1" ref="AP2275" ca="1">_FV(A2275,"Exchange")</f>
        <v>CBOE BZX Exchange</v>
      </c>
      <c r="AQ2275" s="6" t="str" cm="1">
        <f t="array" aca="1" ref="AQ2275" ca="1">_FV(A2275,"Exchange abbreviation",TRUE)</f>
        <v>BATS</v>
      </c>
      <c r="AR2275" t="str" cm="1">
        <f t="array" aca="1" ref="AR2275" ca="1">_FV(A2275,"Instrument type",TRUE)</f>
        <v>ETF</v>
      </c>
    </row>
    <row r="2276" spans="1:44" ht="18.75" customHeight="1" x14ac:dyDescent="0.25">
      <c r="A2276" t="e" vm="2288">
        <v>#VALUE!</v>
      </c>
      <c r="B2276" t="s">
        <v>6268</v>
      </c>
      <c r="C2276" t="s">
        <v>6269</v>
      </c>
      <c r="D2276" s="31" cm="1">
        <f t="array" aca="1" ref="D2276" ca="1">_FV(A2276,"Last trade time",TRUE)</f>
        <v>45824.856775740627</v>
      </c>
      <c r="E2276" s="23" cm="1">
        <f t="array" aca="1" ref="E2276" ca="1">_FV(A2276,"Price")</f>
        <v>17.95</v>
      </c>
      <c r="F2276" s="27" cm="1">
        <f t="array" aca="1" ref="F2276" ca="1">_FV(A2276,"Change (%)",TRUE)</f>
        <v>4.7580000000000001E-3</v>
      </c>
      <c r="G2276" s="26" cm="1">
        <f t="array" aca="1" ref="G2276" ca="1">_FV(A2276,"Change")</f>
        <v>8.5000000000000006E-2</v>
      </c>
      <c r="H2276" s="23" cm="1">
        <f t="array" aca="1" ref="H2276" ca="1">_FV(A2276,"Open")</f>
        <v>17.87</v>
      </c>
      <c r="I2276" s="23" cm="1">
        <f t="array" aca="1" ref="I2276" ca="1">_FV(A2276,"Low")</f>
        <v>17.850000000000001</v>
      </c>
      <c r="J2276" s="23" cm="1">
        <f t="array" aca="1" ref="J2276" ca="1">_FV(A2276,"High")</f>
        <v>18</v>
      </c>
      <c r="K2276" s="23" cm="1">
        <f t="array" aca="1" ref="K2276" ca="1">_FV(A2276,"Previous close",TRUE)</f>
        <v>17.864999999999998</v>
      </c>
      <c r="L2276" s="26"/>
      <c r="M2276" s="23" cm="1">
        <f t="array" aca="1" ref="M2276" ca="1">_FV(A2276,"52 week low",TRUE)</f>
        <v>16.989999999999998</v>
      </c>
      <c r="N2276" s="23" cm="1">
        <f t="array" aca="1" ref="N2276" ca="1">_FV(A2276,"52 week high",TRUE)</f>
        <v>20.170000000000002</v>
      </c>
      <c r="O2276" s="8" cm="1">
        <f t="array" aca="1" ref="O2276" ca="1">_FV(A2276,"Volume")</f>
        <v>10386</v>
      </c>
      <c r="P2276" s="7" cm="1">
        <f t="array" aca="1" ref="P2276" ca="1">_FV(A2276,"Volume average",TRUE)</f>
        <v>28318</v>
      </c>
      <c r="Q2276" t="s">
        <v>1626</v>
      </c>
      <c r="T2276" s="25" cm="1">
        <f t="array" aca="1" ref="T2276" ca="1">_FV(A2276,"Expense ratio",TRUE)</f>
        <v>4.5000000000000005E-3</v>
      </c>
      <c r="U2276" s="24" cm="1">
        <f t="array" aca="1" ref="U2276" ca="1">_FV(A2276,"Market cap",TRUE)</f>
        <v>91202115.170000002</v>
      </c>
      <c r="V2276" s="16"/>
      <c r="W2276" s="16"/>
      <c r="Z2276" s="18"/>
      <c r="AA2276" s="20"/>
      <c r="AB2276" s="20"/>
      <c r="AC2276" s="21">
        <v>28265</v>
      </c>
      <c r="AE2276" s="18"/>
      <c r="AF2276" s="20"/>
      <c r="AI2276" s="21"/>
      <c r="AJ2276" s="18"/>
      <c r="AL2276" s="18"/>
      <c r="AM2276" s="18"/>
      <c r="AN2276" t="s">
        <v>73</v>
      </c>
      <c r="AO2276" t="str" cm="1">
        <f t="array" aca="1" ref="AO2276" ca="1">_FV(A2276,"Currency")</f>
        <v>USD</v>
      </c>
      <c r="AP2276" t="str" cm="1">
        <f t="array" aca="1" ref="AP2276" ca="1">_FV(A2276,"Exchange")</f>
        <v>NYSE Arca</v>
      </c>
      <c r="AQ2276" s="6" t="str" cm="1">
        <f t="array" aca="1" ref="AQ2276" ca="1">_FV(A2276,"Exchange abbreviation",TRUE)</f>
        <v>ARCX</v>
      </c>
      <c r="AR2276" t="str" cm="1">
        <f t="array" aca="1" ref="AR2276" ca="1">_FV(A2276,"Instrument type",TRUE)</f>
        <v>ETF</v>
      </c>
    </row>
    <row r="2277" spans="1:44" ht="18.75" customHeight="1" x14ac:dyDescent="0.25">
      <c r="A2277" t="e" vm="2289">
        <v>#VALUE!</v>
      </c>
      <c r="B2277" t="s">
        <v>6270</v>
      </c>
      <c r="C2277" t="s">
        <v>6271</v>
      </c>
      <c r="D2277" s="31" cm="1">
        <f t="array" aca="1" ref="D2277" ca="1">_FV(A2277,"Last trade time",TRUE)</f>
        <v>45824.843750115622</v>
      </c>
      <c r="E2277" s="23" cm="1">
        <f t="array" aca="1" ref="E2277" ca="1">_FV(A2277,"Price")</f>
        <v>10.55</v>
      </c>
      <c r="F2277" s="27" cm="1">
        <f t="array" aca="1" ref="F2277" ca="1">_FV(A2277,"Change (%)",TRUE)</f>
        <v>4.6470000000000001E-3</v>
      </c>
      <c r="G2277" s="26" cm="1">
        <f t="array" aca="1" ref="G2277" ca="1">_FV(A2277,"Change")</f>
        <v>4.8800000000000003E-2</v>
      </c>
      <c r="H2277" s="23" cm="1">
        <f t="array" aca="1" ref="H2277" ca="1">_FV(A2277,"Open")</f>
        <v>10.62</v>
      </c>
      <c r="I2277" s="23" cm="1">
        <f t="array" aca="1" ref="I2277" ca="1">_FV(A2277,"Low")</f>
        <v>10.48</v>
      </c>
      <c r="J2277" s="23" cm="1">
        <f t="array" aca="1" ref="J2277" ca="1">_FV(A2277,"High")</f>
        <v>10.68</v>
      </c>
      <c r="K2277" s="23" cm="1">
        <f t="array" aca="1" ref="K2277" ca="1">_FV(A2277,"Previous close",TRUE)</f>
        <v>10.501200000000001</v>
      </c>
      <c r="L2277" s="26"/>
      <c r="M2277" s="23" cm="1">
        <f t="array" aca="1" ref="M2277" ca="1">_FV(A2277,"52 week low",TRUE)</f>
        <v>8.83</v>
      </c>
      <c r="N2277" s="23" cm="1">
        <f t="array" aca="1" ref="N2277" ca="1">_FV(A2277,"52 week high",TRUE)</f>
        <v>11.335000000000001</v>
      </c>
      <c r="O2277" s="8" cm="1">
        <f t="array" aca="1" ref="O2277" ca="1">_FV(A2277,"Volume")</f>
        <v>71119</v>
      </c>
      <c r="P2277" s="7" cm="1">
        <f t="array" aca="1" ref="P2277" ca="1">_FV(A2277,"Volume average",TRUE)</f>
        <v>104338</v>
      </c>
      <c r="Q2277" t="s">
        <v>490</v>
      </c>
      <c r="T2277" s="25" cm="1">
        <f t="array" aca="1" ref="T2277" ca="1">_FV(A2277,"Expense ratio",TRUE)</f>
        <v>4.5000000000000005E-3</v>
      </c>
      <c r="U2277" s="24" cm="1">
        <f t="array" aca="1" ref="U2277" ca="1">_FV(A2277,"Market cap",TRUE)</f>
        <v>412521413.26999998</v>
      </c>
      <c r="V2277" s="16"/>
      <c r="W2277" s="16"/>
      <c r="Z2277" s="18"/>
      <c r="AA2277" s="20"/>
      <c r="AB2277" s="20"/>
      <c r="AC2277" s="21">
        <v>105462</v>
      </c>
      <c r="AE2277" s="18"/>
      <c r="AF2277" s="20"/>
      <c r="AI2277" s="21"/>
      <c r="AJ2277" s="18"/>
      <c r="AL2277" s="18"/>
      <c r="AM2277" s="18"/>
      <c r="AN2277" t="s">
        <v>73</v>
      </c>
      <c r="AO2277" t="str" cm="1">
        <f t="array" aca="1" ref="AO2277" ca="1">_FV(A2277,"Currency")</f>
        <v>USD</v>
      </c>
      <c r="AP2277" t="str" cm="1">
        <f t="array" aca="1" ref="AP2277" ca="1">_FV(A2277,"Exchange")</f>
        <v>Nasdaq Stock Market</v>
      </c>
      <c r="AQ2277" s="6" t="str" cm="1">
        <f t="array" aca="1" ref="AQ2277" ca="1">_FV(A2277,"Exchange abbreviation",TRUE)</f>
        <v>XNAS</v>
      </c>
      <c r="AR2277" t="str" cm="1">
        <f t="array" aca="1" ref="AR2277" ca="1">_FV(A2277,"Instrument type",TRUE)</f>
        <v>ETF</v>
      </c>
    </row>
    <row r="2278" spans="1:44" ht="18.75" customHeight="1" x14ac:dyDescent="0.25">
      <c r="A2278" t="e" vm="2290">
        <v>#VALUE!</v>
      </c>
      <c r="B2278" t="s">
        <v>6272</v>
      </c>
      <c r="C2278" t="s">
        <v>6273</v>
      </c>
      <c r="D2278" s="31" cm="1">
        <f t="array" aca="1" ref="D2278" ca="1">_FV(A2278,"Last trade time",TRUE)</f>
        <v>45824.840277812502</v>
      </c>
      <c r="E2278" s="23" cm="1">
        <f t="array" aca="1" ref="E2278" ca="1">_FV(A2278,"Price")</f>
        <v>36.5</v>
      </c>
      <c r="F2278" s="27" cm="1">
        <f t="array" aca="1" ref="F2278" ca="1">_FV(A2278,"Change (%)",TRUE)</f>
        <v>1.3889E-2</v>
      </c>
      <c r="G2278" s="26" cm="1">
        <f t="array" aca="1" ref="G2278" ca="1">_FV(A2278,"Change")</f>
        <v>0.5</v>
      </c>
      <c r="H2278" s="23" cm="1">
        <f t="array" aca="1" ref="H2278" ca="1">_FV(A2278,"Open")</f>
        <v>36.49</v>
      </c>
      <c r="I2278" s="23" cm="1">
        <f t="array" aca="1" ref="I2278" ca="1">_FV(A2278,"Low")</f>
        <v>36.43</v>
      </c>
      <c r="J2278" s="23" cm="1">
        <f t="array" aca="1" ref="J2278" ca="1">_FV(A2278,"High")</f>
        <v>36.679000000000002</v>
      </c>
      <c r="K2278" s="23" cm="1">
        <f t="array" aca="1" ref="K2278" ca="1">_FV(A2278,"Previous close",TRUE)</f>
        <v>36</v>
      </c>
      <c r="L2278" s="26"/>
      <c r="M2278" s="23" cm="1">
        <f t="array" aca="1" ref="M2278" ca="1">_FV(A2278,"52 week low",TRUE)</f>
        <v>29.19</v>
      </c>
      <c r="N2278" s="23" cm="1">
        <f t="array" aca="1" ref="N2278" ca="1">_FV(A2278,"52 week high",TRUE)</f>
        <v>36.700000000000003</v>
      </c>
      <c r="O2278" s="8" cm="1">
        <f t="array" aca="1" ref="O2278" ca="1">_FV(A2278,"Volume")</f>
        <v>97025</v>
      </c>
      <c r="P2278" s="7" cm="1">
        <f t="array" aca="1" ref="P2278" ca="1">_FV(A2278,"Volume average",TRUE)</f>
        <v>98578</v>
      </c>
      <c r="Q2278" t="s">
        <v>844</v>
      </c>
      <c r="S2278" t="s">
        <v>3157</v>
      </c>
      <c r="T2278" s="25" cm="1">
        <f t="array" aca="1" ref="T2278" ca="1">_FV(A2278,"Expense ratio",TRUE)</f>
        <v>4.5000000000000005E-3</v>
      </c>
      <c r="U2278" s="24" cm="1">
        <f t="array" aca="1" ref="U2278" ca="1">_FV(A2278,"Market cap",TRUE)</f>
        <v>954340305.70000005</v>
      </c>
      <c r="V2278" s="4">
        <v>954340288</v>
      </c>
      <c r="W2278" s="4">
        <v>954340288</v>
      </c>
      <c r="Y2278" t="s">
        <v>6274</v>
      </c>
      <c r="Z2278" s="5">
        <v>35.68</v>
      </c>
      <c r="AA2278" s="5">
        <v>13.125703</v>
      </c>
      <c r="AB2278" s="5">
        <v>2.3599999E-2</v>
      </c>
      <c r="AC2278" s="4">
        <v>134588</v>
      </c>
      <c r="AE2278" s="5">
        <v>13.50502266474094</v>
      </c>
      <c r="AF2278" s="5">
        <v>14.428659548587049</v>
      </c>
      <c r="AI2278" s="4">
        <v>134588</v>
      </c>
      <c r="AJ2278" s="5">
        <v>4831036.2600000007</v>
      </c>
      <c r="AL2278" s="5">
        <v>36.25</v>
      </c>
      <c r="AM2278" s="5">
        <v>29.19</v>
      </c>
      <c r="AN2278" t="s">
        <v>90</v>
      </c>
      <c r="AO2278" t="str" cm="1">
        <f t="array" aca="1" ref="AO2278" ca="1">_FV(A2278,"Currency")</f>
        <v>USD</v>
      </c>
      <c r="AP2278" t="str" cm="1">
        <f t="array" aca="1" ref="AP2278" ca="1">_FV(A2278,"Exchange")</f>
        <v>NYSE Arca</v>
      </c>
      <c r="AQ2278" s="6" t="str" cm="1">
        <f t="array" aca="1" ref="AQ2278" ca="1">_FV(A2278,"Exchange abbreviation",TRUE)</f>
        <v>ARCX</v>
      </c>
      <c r="AR2278" t="str" cm="1">
        <f t="array" aca="1" ref="AR2278" ca="1">_FV(A2278,"Instrument type",TRUE)</f>
        <v>ETF</v>
      </c>
    </row>
    <row r="2279" spans="1:44" ht="18.75" customHeight="1" x14ac:dyDescent="0.25">
      <c r="A2279" t="e" vm="2291">
        <v>#VALUE!</v>
      </c>
      <c r="B2279" t="s">
        <v>6275</v>
      </c>
      <c r="C2279" t="s">
        <v>6276</v>
      </c>
      <c r="D2279" s="31" cm="1">
        <f t="array" aca="1" ref="D2279" ca="1">_FV(A2279,"Last trade time",TRUE)</f>
        <v>45824.840277823438</v>
      </c>
      <c r="E2279" s="23" cm="1">
        <f t="array" aca="1" ref="E2279" ca="1">_FV(A2279,"Price")</f>
        <v>45.68</v>
      </c>
      <c r="F2279" s="27" cm="1">
        <f t="array" aca="1" ref="F2279" ca="1">_FV(A2279,"Change (%)",TRUE)</f>
        <v>2.8539999999999998E-3</v>
      </c>
      <c r="G2279" s="26" cm="1">
        <f t="array" aca="1" ref="G2279" ca="1">_FV(A2279,"Change")</f>
        <v>0.13</v>
      </c>
      <c r="H2279" s="23" cm="1">
        <f t="array" aca="1" ref="H2279" ca="1">_FV(A2279,"Open")</f>
        <v>45.93</v>
      </c>
      <c r="I2279" s="23" cm="1">
        <f t="array" aca="1" ref="I2279" ca="1">_FV(A2279,"Low")</f>
        <v>45.22</v>
      </c>
      <c r="J2279" s="23" cm="1">
        <f t="array" aca="1" ref="J2279" ca="1">_FV(A2279,"High")</f>
        <v>46.0139</v>
      </c>
      <c r="K2279" s="23" cm="1">
        <f t="array" aca="1" ref="K2279" ca="1">_FV(A2279,"Previous close",TRUE)</f>
        <v>45.55</v>
      </c>
      <c r="L2279" s="26"/>
      <c r="M2279" s="23" cm="1">
        <f t="array" aca="1" ref="M2279" ca="1">_FV(A2279,"52 week low",TRUE)</f>
        <v>38.58</v>
      </c>
      <c r="N2279" s="23" cm="1">
        <f t="array" aca="1" ref="N2279" ca="1">_FV(A2279,"52 week high",TRUE)</f>
        <v>47.229900000000001</v>
      </c>
      <c r="O2279" s="8" cm="1">
        <f t="array" aca="1" ref="O2279" ca="1">_FV(A2279,"Volume")</f>
        <v>106507</v>
      </c>
      <c r="P2279" s="7" cm="1">
        <f t="array" aca="1" ref="P2279" ca="1">_FV(A2279,"Volume average",TRUE)</f>
        <v>87250</v>
      </c>
      <c r="Q2279" t="s">
        <v>464</v>
      </c>
      <c r="T2279" s="25" cm="1">
        <f t="array" aca="1" ref="T2279" ca="1">_FV(A2279,"Expense ratio",TRUE)</f>
        <v>4.5000000000000005E-3</v>
      </c>
      <c r="U2279" s="24" cm="1">
        <f t="array" aca="1" ref="U2279" ca="1">_FV(A2279,"Market cap",TRUE)</f>
        <v>683945874.35000002</v>
      </c>
      <c r="V2279" s="16"/>
      <c r="W2279" s="16"/>
      <c r="Z2279" s="18"/>
      <c r="AB2279" s="20"/>
      <c r="AC2279" s="21">
        <v>85275</v>
      </c>
      <c r="AE2279" s="18"/>
      <c r="AF2279" s="20"/>
      <c r="AI2279" s="21"/>
      <c r="AJ2279" s="18"/>
      <c r="AL2279" s="18"/>
      <c r="AM2279" s="18"/>
      <c r="AN2279" t="s">
        <v>73</v>
      </c>
      <c r="AO2279" t="str" cm="1">
        <f t="array" aca="1" ref="AO2279" ca="1">_FV(A2279,"Currency")</f>
        <v>USD</v>
      </c>
      <c r="AP2279" t="str" cm="1">
        <f t="array" aca="1" ref="AP2279" ca="1">_FV(A2279,"Exchange")</f>
        <v>NYSE Arca</v>
      </c>
      <c r="AQ2279" s="6" t="str" cm="1">
        <f t="array" aca="1" ref="AQ2279" ca="1">_FV(A2279,"Exchange abbreviation",TRUE)</f>
        <v>ARCX</v>
      </c>
      <c r="AR2279" t="str" cm="1">
        <f t="array" aca="1" ref="AR2279" ca="1">_FV(A2279,"Instrument type",TRUE)</f>
        <v>ETF</v>
      </c>
    </row>
    <row r="2280" spans="1:44" ht="18.75" customHeight="1" x14ac:dyDescent="0.25">
      <c r="A2280" t="e" vm="2292">
        <v>#VALUE!</v>
      </c>
      <c r="B2280" t="s">
        <v>6277</v>
      </c>
      <c r="C2280" t="s">
        <v>6278</v>
      </c>
      <c r="D2280" s="31" cm="1">
        <f t="array" aca="1" ref="D2280" ca="1">_FV(A2280,"Last trade time",TRUE)</f>
        <v>45824.840629200778</v>
      </c>
      <c r="E2280" s="23" cm="1">
        <f t="array" aca="1" ref="E2280" ca="1">_FV(A2280,"Price")</f>
        <v>60.853000000000002</v>
      </c>
      <c r="F2280" s="27" cm="1">
        <f t="array" aca="1" ref="F2280" ca="1">_FV(A2280,"Change (%)",TRUE)</f>
        <v>1.9937E-2</v>
      </c>
      <c r="G2280" s="26" cm="1">
        <f t="array" aca="1" ref="G2280" ca="1">_FV(A2280,"Change")</f>
        <v>1.1895</v>
      </c>
      <c r="H2280" s="23" cm="1">
        <f t="array" aca="1" ref="H2280" ca="1">_FV(A2280,"Open")</f>
        <v>60.5</v>
      </c>
      <c r="I2280" s="23" cm="1">
        <f t="array" aca="1" ref="I2280" ca="1">_FV(A2280,"Low")</f>
        <v>60.21</v>
      </c>
      <c r="J2280" s="23" cm="1">
        <f t="array" aca="1" ref="J2280" ca="1">_FV(A2280,"High")</f>
        <v>61</v>
      </c>
      <c r="K2280" s="23" cm="1">
        <f t="array" aca="1" ref="K2280" ca="1">_FV(A2280,"Previous close",TRUE)</f>
        <v>59.663499999999999</v>
      </c>
      <c r="L2280" s="26"/>
      <c r="M2280" s="23" cm="1">
        <f t="array" aca="1" ref="M2280" ca="1">_FV(A2280,"52 week low",TRUE)</f>
        <v>43.3399</v>
      </c>
      <c r="N2280" s="23" cm="1">
        <f t="array" aca="1" ref="N2280" ca="1">_FV(A2280,"52 week high",TRUE)</f>
        <v>68</v>
      </c>
      <c r="O2280" s="8" cm="1">
        <f t="array" aca="1" ref="O2280" ca="1">_FV(A2280,"Volume")</f>
        <v>12253</v>
      </c>
      <c r="P2280" s="7" cm="1">
        <f t="array" aca="1" ref="P2280" ca="1">_FV(A2280,"Volume average",TRUE)</f>
        <v>12026</v>
      </c>
      <c r="Q2280" t="s">
        <v>1617</v>
      </c>
      <c r="S2280" t="s">
        <v>2310</v>
      </c>
      <c r="T2280" s="25" cm="1">
        <f t="array" aca="1" ref="T2280" ca="1">_FV(A2280,"Expense ratio",TRUE)</f>
        <v>4.5000000000000005E-3</v>
      </c>
      <c r="U2280" s="24" cm="1">
        <f t="array" aca="1" ref="U2280" ca="1">_FV(A2280,"Market cap",TRUE)</f>
        <v>114799436.19</v>
      </c>
      <c r="V2280" s="4">
        <v>114799440</v>
      </c>
      <c r="W2280" s="4">
        <v>114799440</v>
      </c>
      <c r="Y2280" t="s">
        <v>6279</v>
      </c>
      <c r="Z2280" s="5">
        <v>57.937449999999998</v>
      </c>
      <c r="AA2280" s="5">
        <v>17.001434</v>
      </c>
      <c r="AB2280" s="5">
        <v>1.3300001000000001E-2</v>
      </c>
      <c r="AC2280" s="4">
        <v>22834</v>
      </c>
      <c r="AE2280" s="5">
        <v>-7.503765409841801</v>
      </c>
      <c r="AF2280" s="5">
        <v>-10.978936118035641</v>
      </c>
      <c r="AI2280" s="4">
        <v>22834</v>
      </c>
      <c r="AJ2280" s="5">
        <v>1324241.8462</v>
      </c>
      <c r="AL2280" s="5">
        <v>69.069999999999993</v>
      </c>
      <c r="AM2280" s="5">
        <v>43.34</v>
      </c>
      <c r="AN2280" t="s">
        <v>90</v>
      </c>
      <c r="AO2280" t="str" cm="1">
        <f t="array" aca="1" ref="AO2280" ca="1">_FV(A2280,"Currency")</f>
        <v>USD</v>
      </c>
      <c r="AP2280" t="str" cm="1">
        <f t="array" aca="1" ref="AP2280" ca="1">_FV(A2280,"Exchange")</f>
        <v>NYSE Arca</v>
      </c>
      <c r="AQ2280" s="6" t="str" cm="1">
        <f t="array" aca="1" ref="AQ2280" ca="1">_FV(A2280,"Exchange abbreviation",TRUE)</f>
        <v>ARCX</v>
      </c>
      <c r="AR2280" t="str" cm="1">
        <f t="array" aca="1" ref="AR2280" ca="1">_FV(A2280,"Instrument type",TRUE)</f>
        <v>ETF</v>
      </c>
    </row>
    <row r="2281" spans="1:44" ht="18.75" customHeight="1" x14ac:dyDescent="0.25">
      <c r="A2281" t="e" vm="2293">
        <v>#VALUE!</v>
      </c>
      <c r="B2281" t="s">
        <v>6280</v>
      </c>
      <c r="C2281" t="s">
        <v>6281</v>
      </c>
      <c r="D2281" s="31" cm="1">
        <f t="array" aca="1" ref="D2281" ca="1">_FV(A2281,"Last trade time",TRUE)</f>
        <v>45824.84027780078</v>
      </c>
      <c r="E2281" s="23" cm="1">
        <f t="array" aca="1" ref="E2281" ca="1">_FV(A2281,"Price")</f>
        <v>104.67</v>
      </c>
      <c r="F2281" s="27" cm="1">
        <f t="array" aca="1" ref="F2281" ca="1">_FV(A2281,"Change (%)",TRUE)</f>
        <v>1.5819E-2</v>
      </c>
      <c r="G2281" s="26" cm="1">
        <f t="array" aca="1" ref="G2281" ca="1">_FV(A2281,"Change")</f>
        <v>1.63</v>
      </c>
      <c r="H2281" s="23" cm="1">
        <f t="array" aca="1" ref="H2281" ca="1">_FV(A2281,"Open")</f>
        <v>105.6</v>
      </c>
      <c r="I2281" s="23" cm="1">
        <f t="array" aca="1" ref="I2281" ca="1">_FV(A2281,"Low")</f>
        <v>104.5458</v>
      </c>
      <c r="J2281" s="23" cm="1">
        <f t="array" aca="1" ref="J2281" ca="1">_FV(A2281,"High")</f>
        <v>105.6</v>
      </c>
      <c r="K2281" s="23" cm="1">
        <f t="array" aca="1" ref="K2281" ca="1">_FV(A2281,"Previous close",TRUE)</f>
        <v>103.04</v>
      </c>
      <c r="L2281" s="26"/>
      <c r="M2281" s="23" cm="1">
        <f t="array" aca="1" ref="M2281" ca="1">_FV(A2281,"52 week low",TRUE)</f>
        <v>77.64</v>
      </c>
      <c r="N2281" s="23" cm="1">
        <f t="array" aca="1" ref="N2281" ca="1">_FV(A2281,"52 week high",TRUE)</f>
        <v>110.2136</v>
      </c>
      <c r="O2281" s="8" cm="1">
        <f t="array" aca="1" ref="O2281" ca="1">_FV(A2281,"Volume")</f>
        <v>8131</v>
      </c>
      <c r="P2281" s="7" cm="1">
        <f t="array" aca="1" ref="P2281" ca="1">_FV(A2281,"Volume average",TRUE)</f>
        <v>10385</v>
      </c>
      <c r="Q2281" t="s">
        <v>698</v>
      </c>
      <c r="S2281" t="s">
        <v>6204</v>
      </c>
      <c r="T2281" s="25" cm="1">
        <f t="array" aca="1" ref="T2281" ca="1">_FV(A2281,"Expense ratio",TRUE)</f>
        <v>4.5000000000000005E-3</v>
      </c>
      <c r="U2281" s="24" cm="1">
        <f t="array" aca="1" ref="U2281" ca="1">_FV(A2281,"Market cap",TRUE)</f>
        <v>288857927.62</v>
      </c>
      <c r="V2281" s="4">
        <v>288857920</v>
      </c>
      <c r="W2281" s="4">
        <v>288857920</v>
      </c>
      <c r="Y2281" t="s">
        <v>1186</v>
      </c>
      <c r="Z2281" s="5">
        <v>104.6037</v>
      </c>
      <c r="AA2281" s="5">
        <v>39.811461999999999</v>
      </c>
      <c r="AB2281" s="17">
        <v>0</v>
      </c>
      <c r="AC2281" s="4">
        <v>20020</v>
      </c>
      <c r="AE2281" s="5">
        <v>1.15871773513001</v>
      </c>
      <c r="AF2281" s="19">
        <v>22.062341479518579</v>
      </c>
      <c r="AI2281" s="4">
        <v>20020</v>
      </c>
      <c r="AJ2281" s="5">
        <v>2086636.5519999999</v>
      </c>
      <c r="AL2281" s="5">
        <v>110.214</v>
      </c>
      <c r="AM2281" s="5">
        <v>77.64</v>
      </c>
      <c r="AN2281" t="s">
        <v>90</v>
      </c>
      <c r="AO2281" t="str" cm="1">
        <f t="array" aca="1" ref="AO2281" ca="1">_FV(A2281,"Currency")</f>
        <v>USD</v>
      </c>
      <c r="AP2281" t="str" cm="1">
        <f t="array" aca="1" ref="AP2281" ca="1">_FV(A2281,"Exchange")</f>
        <v>NYSE Arca</v>
      </c>
      <c r="AQ2281" s="6" t="str" cm="1">
        <f t="array" aca="1" ref="AQ2281" ca="1">_FV(A2281,"Exchange abbreviation",TRUE)</f>
        <v>ARCX</v>
      </c>
      <c r="AR2281" t="str" cm="1">
        <f t="array" aca="1" ref="AR2281" ca="1">_FV(A2281,"Instrument type",TRUE)</f>
        <v>ETF</v>
      </c>
    </row>
    <row r="2282" spans="1:44" ht="18.75" customHeight="1" x14ac:dyDescent="0.25">
      <c r="A2282" t="e" vm="2294">
        <v>#VALUE!</v>
      </c>
      <c r="B2282" t="s">
        <v>6282</v>
      </c>
      <c r="C2282" t="s">
        <v>6283</v>
      </c>
      <c r="D2282" s="31" cm="1">
        <f t="array" aca="1" ref="D2282" ca="1">_FV(A2282,"Last trade time",TRUE)</f>
        <v>45824.840277823438</v>
      </c>
      <c r="E2282" s="23" cm="1">
        <f t="array" aca="1" ref="E2282" ca="1">_FV(A2282,"Price")</f>
        <v>52.540300000000002</v>
      </c>
      <c r="F2282" s="27" cm="1">
        <f t="array" aca="1" ref="F2282" ca="1">_FV(A2282,"Change (%)",TRUE)</f>
        <v>8.1320000000000003E-3</v>
      </c>
      <c r="G2282" s="26" cm="1">
        <f t="array" aca="1" ref="G2282" ca="1">_FV(A2282,"Change")</f>
        <v>0.42380000000000001</v>
      </c>
      <c r="H2282" s="23" cm="1">
        <f t="array" aca="1" ref="H2282" ca="1">_FV(A2282,"Open")</f>
        <v>52.76</v>
      </c>
      <c r="I2282" s="23" cm="1">
        <f t="array" aca="1" ref="I2282" ca="1">_FV(A2282,"Low")</f>
        <v>52.53</v>
      </c>
      <c r="J2282" s="23" cm="1">
        <f t="array" aca="1" ref="J2282" ca="1">_FV(A2282,"High")</f>
        <v>52.78</v>
      </c>
      <c r="K2282" s="23" cm="1">
        <f t="array" aca="1" ref="K2282" ca="1">_FV(A2282,"Previous close",TRUE)</f>
        <v>52.116500000000002</v>
      </c>
      <c r="L2282" s="26"/>
      <c r="M2282" s="23" cm="1">
        <f t="array" aca="1" ref="M2282" ca="1">_FV(A2282,"52 week low",TRUE)</f>
        <v>42.5</v>
      </c>
      <c r="N2282" s="23" cm="1">
        <f t="array" aca="1" ref="N2282" ca="1">_FV(A2282,"52 week high",TRUE)</f>
        <v>53.5197</v>
      </c>
      <c r="O2282" s="8" cm="1">
        <f t="array" aca="1" ref="O2282" ca="1">_FV(A2282,"Volume")</f>
        <v>10094</v>
      </c>
      <c r="P2282" s="7" cm="1">
        <f t="array" aca="1" ref="P2282" ca="1">_FV(A2282,"Volume average",TRUE)</f>
        <v>10352</v>
      </c>
      <c r="Q2282" t="s">
        <v>119</v>
      </c>
      <c r="T2282" s="25" cm="1">
        <f t="array" aca="1" ref="T2282" ca="1">_FV(A2282,"Expense ratio",TRUE)</f>
        <v>4.5000000000000005E-3</v>
      </c>
      <c r="U2282" s="24" cm="1">
        <f t="array" aca="1" ref="U2282" ca="1">_FV(A2282,"Market cap",TRUE)</f>
        <v>76427574.680000007</v>
      </c>
      <c r="V2282" s="16"/>
      <c r="W2282" s="16"/>
      <c r="Z2282" s="18"/>
      <c r="AB2282" s="20"/>
      <c r="AC2282" s="21">
        <v>9905</v>
      </c>
      <c r="AE2282" s="18"/>
      <c r="AF2282" s="20"/>
      <c r="AI2282" s="21"/>
      <c r="AJ2282" s="18"/>
      <c r="AL2282" s="18"/>
      <c r="AM2282" s="18"/>
      <c r="AN2282" t="s">
        <v>73</v>
      </c>
      <c r="AO2282" t="str" cm="1">
        <f t="array" aca="1" ref="AO2282" ca="1">_FV(A2282,"Currency")</f>
        <v>USD</v>
      </c>
      <c r="AP2282" t="str" cm="1">
        <f t="array" aca="1" ref="AP2282" ca="1">_FV(A2282,"Exchange")</f>
        <v>NYSE Arca</v>
      </c>
      <c r="AQ2282" s="6" t="str" cm="1">
        <f t="array" aca="1" ref="AQ2282" ca="1">_FV(A2282,"Exchange abbreviation",TRUE)</f>
        <v>ARCX</v>
      </c>
      <c r="AR2282" t="str" cm="1">
        <f t="array" aca="1" ref="AR2282" ca="1">_FV(A2282,"Instrument type",TRUE)</f>
        <v>ETF</v>
      </c>
    </row>
    <row r="2283" spans="1:44" ht="18.75" customHeight="1" x14ac:dyDescent="0.25">
      <c r="A2283" t="e" vm="2295">
        <v>#VALUE!</v>
      </c>
      <c r="B2283" t="s">
        <v>6284</v>
      </c>
      <c r="C2283" t="s">
        <v>6285</v>
      </c>
      <c r="D2283" s="31" cm="1">
        <f t="array" aca="1" ref="D2283" ca="1">_FV(A2283,"Last trade time",TRUE)</f>
        <v>45824.840277812502</v>
      </c>
      <c r="E2283" s="23" cm="1">
        <f t="array" aca="1" ref="E2283" ca="1">_FV(A2283,"Price")</f>
        <v>35.433799999999998</v>
      </c>
      <c r="F2283" s="27" cm="1">
        <f t="array" aca="1" ref="F2283" ca="1">_FV(A2283,"Change (%)",TRUE)</f>
        <v>7.7529999999999995E-3</v>
      </c>
      <c r="G2283" s="26" cm="1">
        <f t="array" aca="1" ref="G2283" ca="1">_FV(A2283,"Change")</f>
        <v>0.27260000000000001</v>
      </c>
      <c r="H2283" s="23" cm="1">
        <f t="array" aca="1" ref="H2283" ca="1">_FV(A2283,"Open")</f>
        <v>35.450000000000003</v>
      </c>
      <c r="I2283" s="23" cm="1">
        <f t="array" aca="1" ref="I2283" ca="1">_FV(A2283,"Low")</f>
        <v>35.433799999999998</v>
      </c>
      <c r="J2283" s="23" cm="1">
        <f t="array" aca="1" ref="J2283" ca="1">_FV(A2283,"High")</f>
        <v>35.559899999999999</v>
      </c>
      <c r="K2283" s="23" cm="1">
        <f t="array" aca="1" ref="K2283" ca="1">_FV(A2283,"Previous close",TRUE)</f>
        <v>35.161200000000001</v>
      </c>
      <c r="L2283" s="26"/>
      <c r="M2283" s="23" cm="1">
        <f t="array" aca="1" ref="M2283" ca="1">_FV(A2283,"52 week low",TRUE)</f>
        <v>28.3</v>
      </c>
      <c r="N2283" s="23" cm="1">
        <f t="array" aca="1" ref="N2283" ca="1">_FV(A2283,"52 week high",TRUE)</f>
        <v>35.559899999999999</v>
      </c>
      <c r="O2283" s="8" cm="1">
        <f t="array" aca="1" ref="O2283" ca="1">_FV(A2283,"Volume")</f>
        <v>1666</v>
      </c>
      <c r="P2283" s="7" cm="1">
        <f t="array" aca="1" ref="P2283" ca="1">_FV(A2283,"Volume average",TRUE)</f>
        <v>2913</v>
      </c>
      <c r="Q2283" t="s">
        <v>2582</v>
      </c>
      <c r="S2283" t="s">
        <v>3356</v>
      </c>
      <c r="T2283" s="25" cm="1">
        <f t="array" aca="1" ref="T2283" ca="1">_FV(A2283,"Expense ratio",TRUE)</f>
        <v>4.5000000000000005E-3</v>
      </c>
      <c r="U2283" s="24" cm="1">
        <f t="array" aca="1" ref="U2283" ca="1">_FV(A2283,"Market cap",TRUE)</f>
        <v>38117731.979999997</v>
      </c>
      <c r="V2283" s="4">
        <v>38117732</v>
      </c>
      <c r="W2283" s="4">
        <v>38117732</v>
      </c>
      <c r="Y2283" t="s">
        <v>4587</v>
      </c>
      <c r="Z2283" s="5">
        <v>34.86</v>
      </c>
      <c r="AA2283" s="5">
        <v>12.867240000000001</v>
      </c>
      <c r="AB2283" s="5">
        <v>1.47E-2</v>
      </c>
      <c r="AC2283" s="4">
        <v>4384</v>
      </c>
      <c r="AE2283" s="5">
        <v>20.055669069810978</v>
      </c>
      <c r="AF2283" s="5">
        <v>14.94887846211221</v>
      </c>
      <c r="AI2283" s="4">
        <v>4384</v>
      </c>
      <c r="AJ2283" s="5">
        <v>153931.8848</v>
      </c>
      <c r="AL2283" s="5">
        <v>35.21</v>
      </c>
      <c r="AM2283" s="5">
        <v>28.3</v>
      </c>
      <c r="AN2283" t="s">
        <v>47</v>
      </c>
      <c r="AO2283" t="str" cm="1">
        <f t="array" aca="1" ref="AO2283" ca="1">_FV(A2283,"Currency")</f>
        <v>USD</v>
      </c>
      <c r="AP2283" t="str" cm="1">
        <f t="array" aca="1" ref="AP2283" ca="1">_FV(A2283,"Exchange")</f>
        <v>NYSE Arca</v>
      </c>
      <c r="AQ2283" s="6" t="str" cm="1">
        <f t="array" aca="1" ref="AQ2283" ca="1">_FV(A2283,"Exchange abbreviation",TRUE)</f>
        <v>ARCX</v>
      </c>
      <c r="AR2283" t="str" cm="1">
        <f t="array" aca="1" ref="AR2283" ca="1">_FV(A2283,"Instrument type",TRUE)</f>
        <v>ETF</v>
      </c>
    </row>
    <row r="2284" spans="1:44" ht="18.75" customHeight="1" x14ac:dyDescent="0.25">
      <c r="A2284" t="e" vm="2296">
        <v>#VALUE!</v>
      </c>
      <c r="B2284" t="s">
        <v>6286</v>
      </c>
      <c r="C2284" t="s">
        <v>6287</v>
      </c>
      <c r="D2284" s="31" cm="1">
        <f t="array" aca="1" ref="D2284" ca="1">_FV(A2284,"Last trade time",TRUE)</f>
        <v>45824.84027780078</v>
      </c>
      <c r="E2284" s="23" cm="1">
        <f t="array" aca="1" ref="E2284" ca="1">_FV(A2284,"Price")</f>
        <v>32.58</v>
      </c>
      <c r="F2284" s="27" cm="1">
        <f t="array" aca="1" ref="F2284" ca="1">_FV(A2284,"Change (%)",TRUE)</f>
        <v>4.0369999999999998E-3</v>
      </c>
      <c r="G2284" s="26" cm="1">
        <f t="array" aca="1" ref="G2284" ca="1">_FV(A2284,"Change")</f>
        <v>0.13100000000000001</v>
      </c>
      <c r="H2284" s="23" cm="1">
        <f t="array" aca="1" ref="H2284" ca="1">_FV(A2284,"Open")</f>
        <v>32.200000000000003</v>
      </c>
      <c r="I2284" s="23" cm="1">
        <f t="array" aca="1" ref="I2284" ca="1">_FV(A2284,"Low")</f>
        <v>31.5</v>
      </c>
      <c r="J2284" s="23" cm="1">
        <f t="array" aca="1" ref="J2284" ca="1">_FV(A2284,"High")</f>
        <v>32.962600000000002</v>
      </c>
      <c r="K2284" s="23" cm="1">
        <f t="array" aca="1" ref="K2284" ca="1">_FV(A2284,"Previous close",TRUE)</f>
        <v>32.448999999999998</v>
      </c>
      <c r="L2284" s="26"/>
      <c r="M2284" s="23" cm="1">
        <f t="array" aca="1" ref="M2284" ca="1">_FV(A2284,"52 week low",TRUE)</f>
        <v>26.18</v>
      </c>
      <c r="N2284" s="23" cm="1">
        <f t="array" aca="1" ref="N2284" ca="1">_FV(A2284,"52 week high",TRUE)</f>
        <v>33.020000000000003</v>
      </c>
      <c r="O2284" s="8" cm="1">
        <f t="array" aca="1" ref="O2284" ca="1">_FV(A2284,"Volume")</f>
        <v>61025</v>
      </c>
      <c r="P2284" s="7" cm="1">
        <f t="array" aca="1" ref="P2284" ca="1">_FV(A2284,"Volume average",TRUE)</f>
        <v>69620</v>
      </c>
      <c r="Q2284" t="s">
        <v>703</v>
      </c>
      <c r="S2284" t="s">
        <v>6288</v>
      </c>
      <c r="T2284" s="25" cm="1">
        <f t="array" aca="1" ref="T2284" ca="1">_FV(A2284,"Expense ratio",TRUE)</f>
        <v>4.5000000000000005E-3</v>
      </c>
      <c r="U2284" s="24" cm="1">
        <f t="array" aca="1" ref="U2284" ca="1">_FV(A2284,"Market cap",TRUE)</f>
        <v>921674866.63999999</v>
      </c>
      <c r="V2284" s="4">
        <v>921674880</v>
      </c>
      <c r="W2284" s="4">
        <v>921674880</v>
      </c>
      <c r="X2284" t="s">
        <v>6289</v>
      </c>
      <c r="Y2284" t="s">
        <v>6290</v>
      </c>
      <c r="Z2284" s="5">
        <v>32.609299999999998</v>
      </c>
      <c r="AA2284" s="5">
        <v>15.982813999999999</v>
      </c>
      <c r="AB2284" s="5">
        <v>1.8700000000000001E-2</v>
      </c>
      <c r="AC2284" s="4">
        <v>84444</v>
      </c>
      <c r="AE2284" s="5">
        <v>16.691672082405631</v>
      </c>
      <c r="AF2284" s="5">
        <v>14.20817624198591</v>
      </c>
      <c r="AI2284" s="4">
        <v>84444</v>
      </c>
      <c r="AJ2284" s="5">
        <v>2756910.8232</v>
      </c>
      <c r="AL2284" s="5">
        <v>32.86</v>
      </c>
      <c r="AM2284" s="5">
        <v>26.18</v>
      </c>
      <c r="AN2284" t="s">
        <v>90</v>
      </c>
      <c r="AO2284" t="str" cm="1">
        <f t="array" aca="1" ref="AO2284" ca="1">_FV(A2284,"Currency")</f>
        <v>USD</v>
      </c>
      <c r="AP2284" t="str" cm="1">
        <f t="array" aca="1" ref="AP2284" ca="1">_FV(A2284,"Exchange")</f>
        <v>NYSE Arca</v>
      </c>
      <c r="AQ2284" s="6" t="str" cm="1">
        <f t="array" aca="1" ref="AQ2284" ca="1">_FV(A2284,"Exchange abbreviation",TRUE)</f>
        <v>ARCX</v>
      </c>
      <c r="AR2284" t="str" cm="1">
        <f t="array" aca="1" ref="AR2284" ca="1">_FV(A2284,"Instrument type",TRUE)</f>
        <v>ETF</v>
      </c>
    </row>
    <row r="2285" spans="1:44" ht="18.75" customHeight="1" x14ac:dyDescent="0.25">
      <c r="A2285" t="e" vm="2297">
        <v>#VALUE!</v>
      </c>
      <c r="B2285" t="s">
        <v>6291</v>
      </c>
      <c r="C2285" t="s">
        <v>6292</v>
      </c>
      <c r="D2285" s="31" cm="1">
        <f t="array" aca="1" ref="D2285" ca="1">_FV(A2285,"Last trade time",TRUE)</f>
        <v>45824.843750057815</v>
      </c>
      <c r="E2285" s="23" cm="1">
        <f t="array" aca="1" ref="E2285" ca="1">_FV(A2285,"Price")</f>
        <v>37.79</v>
      </c>
      <c r="F2285" s="27" cm="1">
        <f t="array" aca="1" ref="F2285" ca="1">_FV(A2285,"Change (%)",TRUE)</f>
        <v>1.4769000000000001E-2</v>
      </c>
      <c r="G2285" s="26" cm="1">
        <f t="array" aca="1" ref="G2285" ca="1">_FV(A2285,"Change")</f>
        <v>0.55000000000000004</v>
      </c>
      <c r="H2285" s="23" cm="1">
        <f t="array" aca="1" ref="H2285" ca="1">_FV(A2285,"Open")</f>
        <v>37.79</v>
      </c>
      <c r="I2285" s="23" cm="1">
        <f t="array" aca="1" ref="I2285" ca="1">_FV(A2285,"Low")</f>
        <v>37.79</v>
      </c>
      <c r="J2285" s="23" cm="1">
        <f t="array" aca="1" ref="J2285" ca="1">_FV(A2285,"High")</f>
        <v>37.79</v>
      </c>
      <c r="K2285" s="23" cm="1">
        <f t="array" aca="1" ref="K2285" ca="1">_FV(A2285,"Previous close",TRUE)</f>
        <v>37.24</v>
      </c>
      <c r="L2285" s="26"/>
      <c r="M2285" s="23" cm="1">
        <f t="array" aca="1" ref="M2285" ca="1">_FV(A2285,"52 week low",TRUE)</f>
        <v>29.7</v>
      </c>
      <c r="N2285" s="23" cm="1">
        <f t="array" aca="1" ref="N2285" ca="1">_FV(A2285,"52 week high",TRUE)</f>
        <v>37.97</v>
      </c>
      <c r="O2285" s="8" cm="1">
        <f t="array" aca="1" ref="O2285" ca="1">_FV(A2285,"Volume")</f>
        <v>270</v>
      </c>
      <c r="P2285" s="7" cm="1">
        <f t="array" aca="1" ref="P2285" ca="1">_FV(A2285,"Volume average",TRUE)</f>
        <v>2308</v>
      </c>
      <c r="Q2285" t="s">
        <v>119</v>
      </c>
      <c r="T2285" s="25" cm="1">
        <f t="array" aca="1" ref="T2285" ca="1">_FV(A2285,"Expense ratio",TRUE)</f>
        <v>4.5000000000000005E-3</v>
      </c>
      <c r="U2285" s="24" cm="1">
        <f t="array" aca="1" ref="U2285" ca="1">_FV(A2285,"Market cap",TRUE)</f>
        <v>42582493.369999997</v>
      </c>
      <c r="V2285" s="16"/>
      <c r="W2285" s="16"/>
      <c r="Z2285" s="18"/>
      <c r="AA2285" s="20"/>
      <c r="AB2285" s="20"/>
      <c r="AC2285" s="21">
        <v>2609</v>
      </c>
      <c r="AE2285" s="18"/>
      <c r="AF2285" s="20"/>
      <c r="AI2285" s="21"/>
      <c r="AJ2285" s="18"/>
      <c r="AL2285" s="18"/>
      <c r="AM2285" s="18"/>
      <c r="AN2285" t="s">
        <v>73</v>
      </c>
      <c r="AO2285" t="str" cm="1">
        <f t="array" aca="1" ref="AO2285" ca="1">_FV(A2285,"Currency")</f>
        <v>USD</v>
      </c>
      <c r="AP2285" t="str" cm="1">
        <f t="array" aca="1" ref="AP2285" ca="1">_FV(A2285,"Exchange")</f>
        <v>Nasdaq Stock Market</v>
      </c>
      <c r="AQ2285" s="6" t="str" cm="1">
        <f t="array" aca="1" ref="AQ2285" ca="1">_FV(A2285,"Exchange abbreviation",TRUE)</f>
        <v>XNAS</v>
      </c>
      <c r="AR2285" t="str" cm="1">
        <f t="array" aca="1" ref="AR2285" ca="1">_FV(A2285,"Instrument type",TRUE)</f>
        <v>ETF</v>
      </c>
    </row>
    <row r="2286" spans="1:44" ht="18.75" customHeight="1" x14ac:dyDescent="0.25">
      <c r="A2286" t="e" vm="2298">
        <v>#VALUE!</v>
      </c>
      <c r="B2286" t="s">
        <v>6293</v>
      </c>
      <c r="C2286" t="s">
        <v>6294</v>
      </c>
      <c r="D2286" s="31" cm="1">
        <f t="array" aca="1" ref="D2286" ca="1">_FV(A2286,"Last trade time",TRUE)</f>
        <v>45824.843750103908</v>
      </c>
      <c r="E2286" s="23" cm="1">
        <f t="array" aca="1" ref="E2286" ca="1">_FV(A2286,"Price")</f>
        <v>35.33</v>
      </c>
      <c r="F2286" s="27" cm="1">
        <f t="array" aca="1" ref="F2286" ca="1">_FV(A2286,"Change (%)",TRUE)</f>
        <v>1.8156000000000002E-2</v>
      </c>
      <c r="G2286" s="26" cm="1">
        <f t="array" aca="1" ref="G2286" ca="1">_FV(A2286,"Change")</f>
        <v>0.63</v>
      </c>
      <c r="H2286" s="23" cm="1">
        <f t="array" aca="1" ref="H2286" ca="1">_FV(A2286,"Open")</f>
        <v>34.99</v>
      </c>
      <c r="I2286" s="23" cm="1">
        <f t="array" aca="1" ref="I2286" ca="1">_FV(A2286,"Low")</f>
        <v>34.99</v>
      </c>
      <c r="J2286" s="23" cm="1">
        <f t="array" aca="1" ref="J2286" ca="1">_FV(A2286,"High")</f>
        <v>35.398299999999999</v>
      </c>
      <c r="K2286" s="23" cm="1">
        <f t="array" aca="1" ref="K2286" ca="1">_FV(A2286,"Previous close",TRUE)</f>
        <v>34.700000000000003</v>
      </c>
      <c r="L2286" s="26"/>
      <c r="M2286" s="23" cm="1">
        <f t="array" aca="1" ref="M2286" ca="1">_FV(A2286,"52 week low",TRUE)</f>
        <v>27.14</v>
      </c>
      <c r="N2286" s="23" cm="1">
        <f t="array" aca="1" ref="N2286" ca="1">_FV(A2286,"52 week high",TRUE)</f>
        <v>41.869</v>
      </c>
      <c r="O2286" s="8" cm="1">
        <f t="array" aca="1" ref="O2286" ca="1">_FV(A2286,"Volume")</f>
        <v>143093</v>
      </c>
      <c r="P2286" s="7" cm="1">
        <f t="array" aca="1" ref="P2286" ca="1">_FV(A2286,"Volume average",TRUE)</f>
        <v>109609</v>
      </c>
      <c r="Q2286" t="s">
        <v>490</v>
      </c>
      <c r="S2286" t="s">
        <v>56</v>
      </c>
      <c r="T2286" s="25" cm="1">
        <f t="array" aca="1" ref="T2286" ca="1">_FV(A2286,"Expense ratio",TRUE)</f>
        <v>4.5000000000000005E-3</v>
      </c>
      <c r="U2286" s="24" cm="1">
        <f t="array" aca="1" ref="U2286" ca="1">_FV(A2286,"Market cap",TRUE)</f>
        <v>394302684.67000002</v>
      </c>
      <c r="V2286" s="4">
        <v>394302688</v>
      </c>
      <c r="W2286" s="4">
        <v>394302688</v>
      </c>
      <c r="Y2286" t="s">
        <v>6295</v>
      </c>
      <c r="Z2286" s="5">
        <v>36.652999999999999</v>
      </c>
      <c r="AB2286" s="17">
        <v>0</v>
      </c>
      <c r="AC2286" s="4">
        <v>173093</v>
      </c>
      <c r="AE2286" s="5">
        <v>-2.744467926455318</v>
      </c>
      <c r="AF2286" s="19">
        <v>18.58349313109737</v>
      </c>
      <c r="AI2286" s="4">
        <v>173093</v>
      </c>
      <c r="AJ2286" s="5">
        <v>6342127.5199999996</v>
      </c>
      <c r="AL2286" s="5">
        <v>41.869</v>
      </c>
      <c r="AM2286" s="5">
        <v>27.14</v>
      </c>
      <c r="AN2286" t="s">
        <v>90</v>
      </c>
      <c r="AO2286" t="str" cm="1">
        <f t="array" aca="1" ref="AO2286" ca="1">_FV(A2286,"Currency")</f>
        <v>USD</v>
      </c>
      <c r="AP2286" t="str" cm="1">
        <f t="array" aca="1" ref="AP2286" ca="1">_FV(A2286,"Exchange")</f>
        <v>Nasdaq Stock Market</v>
      </c>
      <c r="AQ2286" s="6" t="str" cm="1">
        <f t="array" aca="1" ref="AQ2286" ca="1">_FV(A2286,"Exchange abbreviation",TRUE)</f>
        <v>XNAS</v>
      </c>
      <c r="AR2286" t="str" cm="1">
        <f t="array" aca="1" ref="AR2286" ca="1">_FV(A2286,"Instrument type",TRUE)</f>
        <v>ETF</v>
      </c>
    </row>
    <row r="2287" spans="1:44" ht="18.75" customHeight="1" x14ac:dyDescent="0.25">
      <c r="A2287" t="e" vm="2299">
        <v>#VALUE!</v>
      </c>
      <c r="B2287" t="s">
        <v>6296</v>
      </c>
      <c r="C2287" t="s">
        <v>6297</v>
      </c>
      <c r="D2287" s="31" cm="1">
        <f t="array" aca="1" ref="D2287" ca="1">_FV(A2287,"Last trade time",TRUE)</f>
        <v>45824.84034410859</v>
      </c>
      <c r="E2287" s="23" cm="1">
        <f t="array" aca="1" ref="E2287" ca="1">_FV(A2287,"Price")</f>
        <v>81.349999999999994</v>
      </c>
      <c r="F2287" s="27" cm="1">
        <f t="array" aca="1" ref="F2287" ca="1">_FV(A2287,"Change (%)",TRUE)</f>
        <v>1.5351999999999999E-2</v>
      </c>
      <c r="G2287" s="26" cm="1">
        <f t="array" aca="1" ref="G2287" ca="1">_FV(A2287,"Change")</f>
        <v>1.23</v>
      </c>
      <c r="H2287" s="23" cm="1">
        <f t="array" aca="1" ref="H2287" ca="1">_FV(A2287,"Open")</f>
        <v>80.732699999999994</v>
      </c>
      <c r="I2287" s="23" cm="1">
        <f t="array" aca="1" ref="I2287" ca="1">_FV(A2287,"Low")</f>
        <v>80.732699999999994</v>
      </c>
      <c r="J2287" s="23" cm="1">
        <f t="array" aca="1" ref="J2287" ca="1">_FV(A2287,"High")</f>
        <v>81.623400000000004</v>
      </c>
      <c r="K2287" s="23" cm="1">
        <f t="array" aca="1" ref="K2287" ca="1">_FV(A2287,"Previous close",TRUE)</f>
        <v>80.12</v>
      </c>
      <c r="L2287" s="26"/>
      <c r="M2287" s="23" cm="1">
        <f t="array" aca="1" ref="M2287" ca="1">_FV(A2287,"52 week low",TRUE)</f>
        <v>61.26</v>
      </c>
      <c r="N2287" s="23" cm="1">
        <f t="array" aca="1" ref="N2287" ca="1">_FV(A2287,"52 week high",TRUE)</f>
        <v>82.2</v>
      </c>
      <c r="O2287" s="8" cm="1">
        <f t="array" aca="1" ref="O2287" ca="1">_FV(A2287,"Volume")</f>
        <v>20387</v>
      </c>
      <c r="P2287" s="7" cm="1">
        <f t="array" aca="1" ref="P2287" ca="1">_FV(A2287,"Volume average",TRUE)</f>
        <v>8499</v>
      </c>
      <c r="Q2287" t="s">
        <v>490</v>
      </c>
      <c r="S2287" t="s">
        <v>61</v>
      </c>
      <c r="T2287" s="25" cm="1">
        <f t="array" aca="1" ref="T2287" ca="1">_FV(A2287,"Expense ratio",TRUE)</f>
        <v>4.5000000000000005E-3</v>
      </c>
      <c r="U2287" s="24" cm="1">
        <f t="array" aca="1" ref="U2287" ca="1">_FV(A2287,"Market cap",TRUE)</f>
        <v>238244664.59999999</v>
      </c>
      <c r="V2287" s="4">
        <v>238244544</v>
      </c>
      <c r="W2287" s="4">
        <v>238244544</v>
      </c>
      <c r="Y2287" t="s">
        <v>62</v>
      </c>
      <c r="Z2287" s="5">
        <v>79.969300000000004</v>
      </c>
      <c r="AA2287" s="5">
        <v>28.918147999999999</v>
      </c>
      <c r="AB2287" s="19">
        <v>1.15E-2</v>
      </c>
      <c r="AC2287" s="4">
        <v>10490</v>
      </c>
      <c r="AE2287" s="5">
        <v>7.9962538451324061</v>
      </c>
      <c r="AF2287" s="19">
        <v>11.870701966454339</v>
      </c>
      <c r="AI2287" s="4">
        <v>10490</v>
      </c>
      <c r="AJ2287" s="5">
        <v>837206.9</v>
      </c>
      <c r="AL2287" s="5">
        <v>80.98</v>
      </c>
      <c r="AM2287" s="5">
        <v>61.26</v>
      </c>
      <c r="AN2287" t="s">
        <v>47</v>
      </c>
      <c r="AO2287" t="str" cm="1">
        <f t="array" aca="1" ref="AO2287" ca="1">_FV(A2287,"Currency")</f>
        <v>USD</v>
      </c>
      <c r="AP2287" t="str" cm="1">
        <f t="array" aca="1" ref="AP2287" ca="1">_FV(A2287,"Exchange")</f>
        <v>CBOE BZX Exchange</v>
      </c>
      <c r="AQ2287" s="6" t="str" cm="1">
        <f t="array" aca="1" ref="AQ2287" ca="1">_FV(A2287,"Exchange abbreviation",TRUE)</f>
        <v>BATS</v>
      </c>
      <c r="AR2287" t="str" cm="1">
        <f t="array" aca="1" ref="AR2287" ca="1">_FV(A2287,"Instrument type",TRUE)</f>
        <v>ETF</v>
      </c>
    </row>
    <row r="2288" spans="1:44" ht="18.75" customHeight="1" x14ac:dyDescent="0.25">
      <c r="A2288" t="e" vm="2300">
        <v>#VALUE!</v>
      </c>
      <c r="B2288" t="s">
        <v>6298</v>
      </c>
      <c r="C2288" t="s">
        <v>6299</v>
      </c>
      <c r="D2288" s="31" cm="1">
        <f t="array" aca="1" ref="D2288" ca="1">_FV(A2288,"Last trade time",TRUE)</f>
        <v>45824.840277823438</v>
      </c>
      <c r="E2288" s="23" cm="1">
        <f t="array" aca="1" ref="E2288" ca="1">_FV(A2288,"Price")</f>
        <v>64.234999999999999</v>
      </c>
      <c r="F2288" s="27" cm="1">
        <f t="array" aca="1" ref="F2288" ca="1">_FV(A2288,"Change (%)",TRUE)</f>
        <v>1.5140000000000001E-2</v>
      </c>
      <c r="G2288" s="26" cm="1">
        <f t="array" aca="1" ref="G2288" ca="1">_FV(A2288,"Change")</f>
        <v>0.95799999999999996</v>
      </c>
      <c r="H2288" s="23" cm="1">
        <f t="array" aca="1" ref="H2288" ca="1">_FV(A2288,"Open")</f>
        <v>63.67</v>
      </c>
      <c r="I2288" s="23" cm="1">
        <f t="array" aca="1" ref="I2288" ca="1">_FV(A2288,"Low")</f>
        <v>63.67</v>
      </c>
      <c r="J2288" s="23" cm="1">
        <f t="array" aca="1" ref="J2288" ca="1">_FV(A2288,"High")</f>
        <v>64.53</v>
      </c>
      <c r="K2288" s="23" cm="1">
        <f t="array" aca="1" ref="K2288" ca="1">_FV(A2288,"Previous close",TRUE)</f>
        <v>63.277000000000001</v>
      </c>
      <c r="L2288" s="26"/>
      <c r="M2288" s="23" cm="1">
        <f t="array" aca="1" ref="M2288" ca="1">_FV(A2288,"52 week low",TRUE)</f>
        <v>47.48</v>
      </c>
      <c r="N2288" s="23" cm="1">
        <f t="array" aca="1" ref="N2288" ca="1">_FV(A2288,"52 week high",TRUE)</f>
        <v>65.56</v>
      </c>
      <c r="O2288" s="8" cm="1">
        <f t="array" aca="1" ref="O2288" ca="1">_FV(A2288,"Volume")</f>
        <v>4201</v>
      </c>
      <c r="P2288" s="7" cm="1">
        <f t="array" aca="1" ref="P2288" ca="1">_FV(A2288,"Volume average",TRUE)</f>
        <v>2437</v>
      </c>
      <c r="Q2288" t="s">
        <v>2186</v>
      </c>
      <c r="S2288" t="s">
        <v>6204</v>
      </c>
      <c r="T2288" s="25" cm="1">
        <f t="array" aca="1" ref="T2288" ca="1">_FV(A2288,"Expense ratio",TRUE)</f>
        <v>4.5000000000000005E-3</v>
      </c>
      <c r="U2288" s="24" cm="1">
        <f t="array" aca="1" ref="U2288" ca="1">_FV(A2288,"Market cap",TRUE)</f>
        <v>83184774.950000003</v>
      </c>
      <c r="V2288" s="4">
        <v>83184776</v>
      </c>
      <c r="W2288" s="4">
        <v>83184776</v>
      </c>
      <c r="Y2288" t="s">
        <v>6300</v>
      </c>
      <c r="Z2288" s="5">
        <v>64.655299999999997</v>
      </c>
      <c r="AA2288" s="5">
        <v>33.465589999999999</v>
      </c>
      <c r="AB2288" s="5">
        <v>1.6999999999999999E-3</v>
      </c>
      <c r="AC2288" s="4">
        <v>3707</v>
      </c>
      <c r="AE2288" s="5">
        <v>6.378864163468756</v>
      </c>
      <c r="AF2288" s="5">
        <v>15.204743009056321</v>
      </c>
      <c r="AI2288" s="4">
        <v>3707</v>
      </c>
      <c r="AJ2288" s="5">
        <v>240123.51990000001</v>
      </c>
      <c r="AL2288" s="5">
        <v>65.56</v>
      </c>
      <c r="AM2288" s="5">
        <v>47.48</v>
      </c>
      <c r="AN2288" t="s">
        <v>47</v>
      </c>
      <c r="AO2288" t="str" cm="1">
        <f t="array" aca="1" ref="AO2288" ca="1">_FV(A2288,"Currency")</f>
        <v>USD</v>
      </c>
      <c r="AP2288" t="str" cm="1">
        <f t="array" aca="1" ref="AP2288" ca="1">_FV(A2288,"Exchange")</f>
        <v>NYSE Arca</v>
      </c>
      <c r="AQ2288" s="6" t="str" cm="1">
        <f t="array" aca="1" ref="AQ2288" ca="1">_FV(A2288,"Exchange abbreviation",TRUE)</f>
        <v>ARCX</v>
      </c>
      <c r="AR2288" t="str" cm="1">
        <f t="array" aca="1" ref="AR2288" ca="1">_FV(A2288,"Instrument type",TRUE)</f>
        <v>ETF</v>
      </c>
    </row>
    <row r="2289" spans="1:44" ht="18.75" customHeight="1" x14ac:dyDescent="0.25">
      <c r="A2289" t="e" vm="2301">
        <v>#VALUE!</v>
      </c>
      <c r="B2289" t="s">
        <v>6301</v>
      </c>
      <c r="C2289" t="s">
        <v>6302</v>
      </c>
      <c r="D2289" s="31" cm="1">
        <f t="array" aca="1" ref="D2289" ca="1">_FV(A2289,"Last trade time",TRUE)</f>
        <v>45824.840277823438</v>
      </c>
      <c r="E2289" s="23" cm="1">
        <f t="array" aca="1" ref="E2289" ca="1">_FV(A2289,"Price")</f>
        <v>57.316699999999997</v>
      </c>
      <c r="F2289" s="27" cm="1">
        <f t="array" aca="1" ref="F2289" ca="1">_FV(A2289,"Change (%)",TRUE)</f>
        <v>1.4504999999999999E-2</v>
      </c>
      <c r="G2289" s="26" cm="1">
        <f t="array" aca="1" ref="G2289" ca="1">_FV(A2289,"Change")</f>
        <v>0.81950000000000001</v>
      </c>
      <c r="H2289" s="23" cm="1">
        <f t="array" aca="1" ref="H2289" ca="1">_FV(A2289,"Open")</f>
        <v>55.23</v>
      </c>
      <c r="I2289" s="23" cm="1">
        <f t="array" aca="1" ref="I2289" ca="1">_FV(A2289,"Low")</f>
        <v>55.23</v>
      </c>
      <c r="J2289" s="23" cm="1">
        <f t="array" aca="1" ref="J2289" ca="1">_FV(A2289,"High")</f>
        <v>57.320999999999998</v>
      </c>
      <c r="K2289" s="23" cm="1">
        <f t="array" aca="1" ref="K2289" ca="1">_FV(A2289,"Previous close",TRUE)</f>
        <v>56.497199999999999</v>
      </c>
      <c r="L2289" s="26"/>
      <c r="M2289" s="23" cm="1">
        <f t="array" aca="1" ref="M2289" ca="1">_FV(A2289,"52 week low",TRUE)</f>
        <v>47.27</v>
      </c>
      <c r="N2289" s="23" cm="1">
        <f t="array" aca="1" ref="N2289" ca="1">_FV(A2289,"52 week high",TRUE)</f>
        <v>64.709900000000005</v>
      </c>
      <c r="O2289" s="8" cm="1">
        <f t="array" aca="1" ref="O2289" ca="1">_FV(A2289,"Volume")</f>
        <v>3883</v>
      </c>
      <c r="P2289" s="7" cm="1">
        <f t="array" aca="1" ref="P2289" ca="1">_FV(A2289,"Volume average",TRUE)</f>
        <v>6075</v>
      </c>
      <c r="Q2289" t="s">
        <v>496</v>
      </c>
      <c r="S2289" t="s">
        <v>2648</v>
      </c>
      <c r="T2289" s="25" cm="1">
        <f t="array" aca="1" ref="T2289" ca="1">_FV(A2289,"Expense ratio",TRUE)</f>
        <v>4.5000000000000005E-3</v>
      </c>
      <c r="U2289" s="24" cm="1">
        <f t="array" aca="1" ref="U2289" ca="1">_FV(A2289,"Market cap",TRUE)</f>
        <v>150215251.87</v>
      </c>
      <c r="V2289" s="4">
        <v>150215248</v>
      </c>
      <c r="W2289" s="4">
        <v>150215248</v>
      </c>
      <c r="Y2289" t="s">
        <v>6303</v>
      </c>
      <c r="Z2289" s="5">
        <v>57.900700000000001</v>
      </c>
      <c r="AA2289" s="5">
        <v>20.081923</v>
      </c>
      <c r="AB2289" s="5">
        <v>7.3000000000000001E-3</v>
      </c>
      <c r="AC2289" s="4">
        <v>9239</v>
      </c>
      <c r="AE2289" s="5">
        <v>-2.4447585168092871</v>
      </c>
      <c r="AF2289" s="5">
        <v>3.427734536259885</v>
      </c>
      <c r="AI2289" s="4">
        <v>9239</v>
      </c>
      <c r="AJ2289" s="5">
        <v>534833.69929999998</v>
      </c>
      <c r="AL2289" s="5">
        <v>64.709999999999994</v>
      </c>
      <c r="AM2289" s="5">
        <v>47.27</v>
      </c>
      <c r="AN2289" t="s">
        <v>47</v>
      </c>
      <c r="AO2289" t="str" cm="1">
        <f t="array" aca="1" ref="AO2289" ca="1">_FV(A2289,"Currency")</f>
        <v>USD</v>
      </c>
      <c r="AP2289" t="str" cm="1">
        <f t="array" aca="1" ref="AP2289" ca="1">_FV(A2289,"Exchange")</f>
        <v>NYSE Arca</v>
      </c>
      <c r="AQ2289" s="6" t="str" cm="1">
        <f t="array" aca="1" ref="AQ2289" ca="1">_FV(A2289,"Exchange abbreviation",TRUE)</f>
        <v>ARCX</v>
      </c>
      <c r="AR2289" t="str" cm="1">
        <f t="array" aca="1" ref="AR2289" ca="1">_FV(A2289,"Instrument type",TRUE)</f>
        <v>ETF</v>
      </c>
    </row>
    <row r="2290" spans="1:44" ht="18.75" customHeight="1" x14ac:dyDescent="0.25">
      <c r="A2290" t="e" vm="2302">
        <v>#VALUE!</v>
      </c>
      <c r="B2290" t="s">
        <v>6304</v>
      </c>
      <c r="C2290" t="s">
        <v>6305</v>
      </c>
      <c r="D2290" s="31" cm="1">
        <f t="array" aca="1" ref="D2290" ca="1">_FV(A2290,"Last trade time",TRUE)</f>
        <v>45824.840277812502</v>
      </c>
      <c r="E2290" s="23" cm="1">
        <f t="array" aca="1" ref="E2290" ca="1">_FV(A2290,"Price")</f>
        <v>133.1499</v>
      </c>
      <c r="F2290" s="27" cm="1">
        <f t="array" aca="1" ref="F2290" ca="1">_FV(A2290,"Change (%)",TRUE)</f>
        <v>1.4373E-2</v>
      </c>
      <c r="G2290" s="26" cm="1">
        <f t="array" aca="1" ref="G2290" ca="1">_FV(A2290,"Change")</f>
        <v>1.8866000000000001</v>
      </c>
      <c r="H2290" s="23" cm="1">
        <f t="array" aca="1" ref="H2290" ca="1">_FV(A2290,"Open")</f>
        <v>132.18</v>
      </c>
      <c r="I2290" s="23" cm="1">
        <f t="array" aca="1" ref="I2290" ca="1">_FV(A2290,"Low")</f>
        <v>132.18</v>
      </c>
      <c r="J2290" s="23" cm="1">
        <f t="array" aca="1" ref="J2290" ca="1">_FV(A2290,"High")</f>
        <v>133.65</v>
      </c>
      <c r="K2290" s="23" cm="1">
        <f t="array" aca="1" ref="K2290" ca="1">_FV(A2290,"Previous close",TRUE)</f>
        <v>131.26329999999999</v>
      </c>
      <c r="L2290" s="26"/>
      <c r="M2290" s="23" cm="1">
        <f t="array" aca="1" ref="M2290" ca="1">_FV(A2290,"52 week low",TRUE)</f>
        <v>98.77</v>
      </c>
      <c r="N2290" s="23" cm="1">
        <f t="array" aca="1" ref="N2290" ca="1">_FV(A2290,"52 week high",TRUE)</f>
        <v>136.94999999999999</v>
      </c>
      <c r="O2290" s="8" cm="1">
        <f t="array" aca="1" ref="O2290" ca="1">_FV(A2290,"Volume")</f>
        <v>4310</v>
      </c>
      <c r="P2290" s="7" cm="1">
        <f t="array" aca="1" ref="P2290" ca="1">_FV(A2290,"Volume average",TRUE)</f>
        <v>9827</v>
      </c>
      <c r="Q2290" t="s">
        <v>198</v>
      </c>
      <c r="R2290" t="s">
        <v>79</v>
      </c>
      <c r="T2290" s="25" cm="1">
        <f t="array" aca="1" ref="T2290" ca="1">_FV(A2290,"Expense ratio",TRUE)</f>
        <v>4.5000000000000005E-3</v>
      </c>
      <c r="U2290" s="24" cm="1">
        <f t="array" aca="1" ref="U2290" ca="1">_FV(A2290,"Market cap",TRUE)</f>
        <v>325139436.94</v>
      </c>
      <c r="V2290" s="16"/>
      <c r="W2290" s="16"/>
      <c r="Z2290" s="18"/>
      <c r="AA2290" s="20"/>
      <c r="AB2290" s="20"/>
      <c r="AC2290" s="21">
        <v>10929</v>
      </c>
      <c r="AE2290" s="18"/>
      <c r="AF2290" s="20"/>
      <c r="AI2290" s="21"/>
      <c r="AJ2290" s="18"/>
      <c r="AL2290" s="18"/>
      <c r="AM2290" s="18"/>
      <c r="AN2290" t="s">
        <v>73</v>
      </c>
      <c r="AO2290" t="str" cm="1">
        <f t="array" aca="1" ref="AO2290" ca="1">_FV(A2290,"Currency")</f>
        <v>USD</v>
      </c>
      <c r="AP2290" t="str" cm="1">
        <f t="array" aca="1" ref="AP2290" ca="1">_FV(A2290,"Exchange")</f>
        <v>NYSE Arca</v>
      </c>
      <c r="AQ2290" s="6" t="str" cm="1">
        <f t="array" aca="1" ref="AQ2290" ca="1">_FV(A2290,"Exchange abbreviation",TRUE)</f>
        <v>ARCX</v>
      </c>
      <c r="AR2290" t="str" cm="1">
        <f t="array" aca="1" ref="AR2290" ca="1">_FV(A2290,"Instrument type",TRUE)</f>
        <v>ETF</v>
      </c>
    </row>
    <row r="2291" spans="1:44" ht="18.75" customHeight="1" x14ac:dyDescent="0.25">
      <c r="A2291" t="e" vm="2303">
        <v>#VALUE!</v>
      </c>
      <c r="B2291" t="s">
        <v>6306</v>
      </c>
      <c r="C2291" t="s">
        <v>6307</v>
      </c>
      <c r="D2291" s="31" cm="1">
        <f t="array" aca="1" ref="D2291" ca="1">_FV(A2291,"Last trade time",TRUE)</f>
        <v>45824.843750196094</v>
      </c>
      <c r="E2291" s="23" cm="1">
        <f t="array" aca="1" ref="E2291" ca="1">_FV(A2291,"Price")</f>
        <v>51.67</v>
      </c>
      <c r="F2291" s="27" cm="1">
        <f t="array" aca="1" ref="F2291" ca="1">_FV(A2291,"Change (%)",TRUE)</f>
        <v>9.9570000000000006E-3</v>
      </c>
      <c r="G2291" s="26" cm="1">
        <f t="array" aca="1" ref="G2291" ca="1">_FV(A2291,"Change")</f>
        <v>0.50939999999999996</v>
      </c>
      <c r="H2291" s="23" cm="1">
        <f t="array" aca="1" ref="H2291" ca="1">_FV(A2291,"Open")</f>
        <v>51.755000000000003</v>
      </c>
      <c r="I2291" s="23" cm="1">
        <f t="array" aca="1" ref="I2291" ca="1">_FV(A2291,"Low")</f>
        <v>51.61</v>
      </c>
      <c r="J2291" s="23" cm="1">
        <f t="array" aca="1" ref="J2291" ca="1">_FV(A2291,"High")</f>
        <v>51.755000000000003</v>
      </c>
      <c r="K2291" s="23" cm="1">
        <f t="array" aca="1" ref="K2291" ca="1">_FV(A2291,"Previous close",TRUE)</f>
        <v>51.160600000000002</v>
      </c>
      <c r="L2291" s="26"/>
      <c r="M2291" s="23" cm="1">
        <f t="array" aca="1" ref="M2291" ca="1">_FV(A2291,"52 week low",TRUE)</f>
        <v>41.465000000000003</v>
      </c>
      <c r="N2291" s="23" cm="1">
        <f t="array" aca="1" ref="N2291" ca="1">_FV(A2291,"52 week high",TRUE)</f>
        <v>51.82</v>
      </c>
      <c r="O2291" s="8" cm="1">
        <f t="array" aca="1" ref="O2291" ca="1">_FV(A2291,"Volume")</f>
        <v>715</v>
      </c>
      <c r="P2291" s="7" cm="1">
        <f t="array" aca="1" ref="P2291" ca="1">_FV(A2291,"Volume average",TRUE)</f>
        <v>7377</v>
      </c>
      <c r="Q2291" t="s">
        <v>844</v>
      </c>
      <c r="R2291" t="s">
        <v>6308</v>
      </c>
      <c r="S2291" t="s">
        <v>3604</v>
      </c>
      <c r="T2291" s="25" cm="1">
        <f t="array" aca="1" ref="T2291" ca="1">_FV(A2291,"Expense ratio",TRUE)</f>
        <v>4.5000000000000005E-3</v>
      </c>
      <c r="U2291" s="24" cm="1">
        <f t="array" aca="1" ref="U2291" ca="1">_FV(A2291,"Market cap",TRUE)</f>
        <v>215068648</v>
      </c>
      <c r="V2291" s="4">
        <v>215068640</v>
      </c>
      <c r="W2291" s="4">
        <v>215068640</v>
      </c>
      <c r="Y2291" t="s">
        <v>6309</v>
      </c>
      <c r="Z2291" s="5">
        <v>50.46</v>
      </c>
      <c r="AA2291" s="5">
        <v>10.208781999999999</v>
      </c>
      <c r="AB2291" s="5">
        <v>6.1600000000000002E-2</v>
      </c>
      <c r="AC2291" s="4">
        <v>8641</v>
      </c>
      <c r="AE2291" s="5">
        <v>9.5741181803669093</v>
      </c>
      <c r="AF2291" s="5">
        <v>10.44982091911093</v>
      </c>
      <c r="AI2291" s="4">
        <v>8641</v>
      </c>
      <c r="AJ2291" s="5">
        <v>439481.26</v>
      </c>
      <c r="AL2291" s="5">
        <v>51.68</v>
      </c>
      <c r="AM2291" s="5">
        <v>41.465000000000003</v>
      </c>
      <c r="AN2291" t="s">
        <v>47</v>
      </c>
      <c r="AO2291" t="str" cm="1">
        <f t="array" aca="1" ref="AO2291" ca="1">_FV(A2291,"Currency")</f>
        <v>USD</v>
      </c>
      <c r="AP2291" t="str" cm="1">
        <f t="array" aca="1" ref="AP2291" ca="1">_FV(A2291,"Exchange")</f>
        <v>Nasdaq Stock Market</v>
      </c>
      <c r="AQ2291" s="6" t="str" cm="1">
        <f t="array" aca="1" ref="AQ2291" ca="1">_FV(A2291,"Exchange abbreviation",TRUE)</f>
        <v>XNAS</v>
      </c>
      <c r="AR2291" t="str" cm="1">
        <f t="array" aca="1" ref="AR2291" ca="1">_FV(A2291,"Instrument type",TRUE)</f>
        <v>ETF</v>
      </c>
    </row>
    <row r="2292" spans="1:44" ht="18.75" customHeight="1" x14ac:dyDescent="0.25">
      <c r="A2292" t="e" vm="2304">
        <v>#VALUE!</v>
      </c>
      <c r="B2292" t="s">
        <v>6310</v>
      </c>
      <c r="C2292" t="s">
        <v>6311</v>
      </c>
      <c r="D2292" s="31" cm="1">
        <f t="array" aca="1" ref="D2292" ca="1">_FV(A2292,"Last trade time",TRUE)</f>
        <v>45824.840277812502</v>
      </c>
      <c r="E2292" s="23" cm="1">
        <f t="array" aca="1" ref="E2292" ca="1">_FV(A2292,"Price")</f>
        <v>18.565300000000001</v>
      </c>
      <c r="F2292" s="27" cm="1">
        <f t="array" aca="1" ref="F2292" ca="1">_FV(A2292,"Change (%)",TRUE)</f>
        <v>4.3219999999999995E-3</v>
      </c>
      <c r="G2292" s="26" cm="1">
        <f t="array" aca="1" ref="G2292" ca="1">_FV(A2292,"Change")</f>
        <v>7.9899999999999999E-2</v>
      </c>
      <c r="H2292" s="23" cm="1">
        <f t="array" aca="1" ref="H2292" ca="1">_FV(A2292,"Open")</f>
        <v>18.565300000000001</v>
      </c>
      <c r="I2292" s="23" cm="1">
        <f t="array" aca="1" ref="I2292" ca="1">_FV(A2292,"Low")</f>
        <v>18.565300000000001</v>
      </c>
      <c r="J2292" s="23" cm="1">
        <f t="array" aca="1" ref="J2292" ca="1">_FV(A2292,"High")</f>
        <v>18.565300000000001</v>
      </c>
      <c r="K2292" s="23" cm="1">
        <f t="array" aca="1" ref="K2292" ca="1">_FV(A2292,"Previous close",TRUE)</f>
        <v>18.485399999999998</v>
      </c>
      <c r="L2292" s="26"/>
      <c r="M2292" s="23" cm="1">
        <f t="array" aca="1" ref="M2292" ca="1">_FV(A2292,"52 week low",TRUE)</f>
        <v>17.119199999999999</v>
      </c>
      <c r="N2292" s="23" cm="1">
        <f t="array" aca="1" ref="N2292" ca="1">_FV(A2292,"52 week high",TRUE)</f>
        <v>21.62</v>
      </c>
      <c r="O2292" s="8" cm="1">
        <f t="array" aca="1" ref="O2292" ca="1">_FV(A2292,"Volume")</f>
        <v>266</v>
      </c>
      <c r="P2292" s="7" cm="1">
        <f t="array" aca="1" ref="P2292" ca="1">_FV(A2292,"Volume average",TRUE)</f>
        <v>1243</v>
      </c>
      <c r="Q2292" t="s">
        <v>270</v>
      </c>
      <c r="S2292" t="s">
        <v>1795</v>
      </c>
      <c r="T2292" s="25" cm="1">
        <f t="array" aca="1" ref="T2292" ca="1">_FV(A2292,"Expense ratio",TRUE)</f>
        <v>4.5000000000000005E-3</v>
      </c>
      <c r="U2292" s="24" cm="1">
        <f t="array" aca="1" ref="U2292" ca="1">_FV(A2292,"Market cap",TRUE)</f>
        <v>2600296.14</v>
      </c>
      <c r="V2292" s="4">
        <v>2600296</v>
      </c>
      <c r="W2292" s="4">
        <v>2600296</v>
      </c>
      <c r="Y2292" t="s">
        <v>6154</v>
      </c>
      <c r="Z2292" s="5">
        <v>18.87</v>
      </c>
      <c r="AA2292" s="20"/>
      <c r="AB2292" s="5">
        <v>4.4999999999999998E-2</v>
      </c>
      <c r="AC2292" s="4">
        <v>1173</v>
      </c>
      <c r="AE2292" s="5">
        <v>-4.0531551996706767</v>
      </c>
      <c r="AF2292" s="5">
        <v>-2.1751386082385249</v>
      </c>
      <c r="AI2292" s="4">
        <v>1173</v>
      </c>
      <c r="AJ2292" s="5">
        <v>21940.7304</v>
      </c>
      <c r="AL2292" s="5">
        <v>21.62</v>
      </c>
      <c r="AM2292" s="5">
        <v>17.119</v>
      </c>
      <c r="AN2292" t="s">
        <v>47</v>
      </c>
      <c r="AO2292" t="str" cm="1">
        <f t="array" aca="1" ref="AO2292" ca="1">_FV(A2292,"Currency")</f>
        <v>USD</v>
      </c>
      <c r="AP2292" t="str" cm="1">
        <f t="array" aca="1" ref="AP2292" ca="1">_FV(A2292,"Exchange")</f>
        <v>NYSE Arca</v>
      </c>
      <c r="AQ2292" s="6" t="str" cm="1">
        <f t="array" aca="1" ref="AQ2292" ca="1">_FV(A2292,"Exchange abbreviation",TRUE)</f>
        <v>ARCX</v>
      </c>
      <c r="AR2292" t="str" cm="1">
        <f t="array" aca="1" ref="AR2292" ca="1">_FV(A2292,"Instrument type",TRUE)</f>
        <v>ETF</v>
      </c>
    </row>
    <row r="2293" spans="1:44" ht="18.75" customHeight="1" x14ac:dyDescent="0.25">
      <c r="A2293" t="e" vm="2305">
        <v>#VALUE!</v>
      </c>
      <c r="B2293" t="s">
        <v>6312</v>
      </c>
      <c r="C2293" t="s">
        <v>6313</v>
      </c>
      <c r="D2293" s="31" cm="1">
        <f t="array" aca="1" ref="D2293" ca="1">_FV(A2293,"Last trade time",TRUE)</f>
        <v>45824.840277812502</v>
      </c>
      <c r="E2293" s="23" cm="1">
        <f t="array" aca="1" ref="E2293" ca="1">_FV(A2293,"Price")</f>
        <v>29.5365</v>
      </c>
      <c r="F2293" s="27" cm="1">
        <f t="array" aca="1" ref="F2293" ca="1">_FV(A2293,"Change (%)",TRUE)</f>
        <v>2.3585999999999999E-2</v>
      </c>
      <c r="G2293" s="26" cm="1">
        <f t="array" aca="1" ref="G2293" ca="1">_FV(A2293,"Change")</f>
        <v>0.68059999999999998</v>
      </c>
      <c r="H2293" s="23" cm="1">
        <f t="array" aca="1" ref="H2293" ca="1">_FV(A2293,"Open")</f>
        <v>29.29</v>
      </c>
      <c r="I2293" s="23" cm="1">
        <f t="array" aca="1" ref="I2293" ca="1">_FV(A2293,"Low")</f>
        <v>29.29</v>
      </c>
      <c r="J2293" s="23" cm="1">
        <f t="array" aca="1" ref="J2293" ca="1">_FV(A2293,"High")</f>
        <v>29.6</v>
      </c>
      <c r="K2293" s="23" cm="1">
        <f t="array" aca="1" ref="K2293" ca="1">_FV(A2293,"Previous close",TRUE)</f>
        <v>28.855899999999998</v>
      </c>
      <c r="L2293" s="26"/>
      <c r="M2293" s="23" cm="1">
        <f t="array" aca="1" ref="M2293" ca="1">_FV(A2293,"52 week low",TRUE)</f>
        <v>21.57</v>
      </c>
      <c r="N2293" s="23" cm="1">
        <f t="array" aca="1" ref="N2293" ca="1">_FV(A2293,"52 week high",TRUE)</f>
        <v>32.04</v>
      </c>
      <c r="O2293" s="8" cm="1">
        <f t="array" aca="1" ref="O2293" ca="1">_FV(A2293,"Volume")</f>
        <v>3205</v>
      </c>
      <c r="P2293" s="7" cm="1">
        <f t="array" aca="1" ref="P2293" ca="1">_FV(A2293,"Volume average",TRUE)</f>
        <v>2268</v>
      </c>
      <c r="Q2293" t="s">
        <v>119</v>
      </c>
      <c r="T2293" s="25" cm="1">
        <f t="array" aca="1" ref="T2293" ca="1">_FV(A2293,"Expense ratio",TRUE)</f>
        <v>4.5000000000000005E-3</v>
      </c>
      <c r="U2293" s="24" cm="1">
        <f t="array" aca="1" ref="U2293" ca="1">_FV(A2293,"Market cap",TRUE)</f>
        <v>19655083.460000001</v>
      </c>
      <c r="V2293" s="16"/>
      <c r="W2293" s="16"/>
      <c r="Z2293" s="18"/>
      <c r="AA2293" s="20"/>
      <c r="AB2293" s="20"/>
      <c r="AC2293" s="21">
        <v>2235</v>
      </c>
      <c r="AE2293" s="18"/>
      <c r="AF2293" s="20"/>
      <c r="AI2293" s="21"/>
      <c r="AJ2293" s="18"/>
      <c r="AL2293" s="18"/>
      <c r="AM2293" s="18"/>
      <c r="AN2293" t="s">
        <v>73</v>
      </c>
      <c r="AO2293" t="str" cm="1">
        <f t="array" aca="1" ref="AO2293" ca="1">_FV(A2293,"Currency")</f>
        <v>USD</v>
      </c>
      <c r="AP2293" t="str" cm="1">
        <f t="array" aca="1" ref="AP2293" ca="1">_FV(A2293,"Exchange")</f>
        <v>NYSE Arca</v>
      </c>
      <c r="AQ2293" s="6" t="str" cm="1">
        <f t="array" aca="1" ref="AQ2293" ca="1">_FV(A2293,"Exchange abbreviation",TRUE)</f>
        <v>ARCX</v>
      </c>
      <c r="AR2293" t="str" cm="1">
        <f t="array" aca="1" ref="AR2293" ca="1">_FV(A2293,"Instrument type",TRUE)</f>
        <v>ETF</v>
      </c>
    </row>
    <row r="2294" spans="1:44" ht="18.75" customHeight="1" x14ac:dyDescent="0.25">
      <c r="A2294" t="e" vm="2306">
        <v>#VALUE!</v>
      </c>
      <c r="B2294" t="s">
        <v>6314</v>
      </c>
      <c r="C2294" t="s">
        <v>6315</v>
      </c>
      <c r="D2294" s="31" cm="1">
        <f t="array" aca="1" ref="D2294" ca="1">_FV(A2294,"Last trade time",TRUE)</f>
        <v>45824.84027780078</v>
      </c>
      <c r="E2294" s="23" cm="1">
        <f t="array" aca="1" ref="E2294" ca="1">_FV(A2294,"Price")</f>
        <v>181.51410000000001</v>
      </c>
      <c r="F2294" s="27" cm="1">
        <f t="array" aca="1" ref="F2294" ca="1">_FV(A2294,"Change (%)",TRUE)</f>
        <v>1.8675000000000001E-2</v>
      </c>
      <c r="G2294" s="26" cm="1">
        <f t="array" aca="1" ref="G2294" ca="1">_FV(A2294,"Change")</f>
        <v>3.3277000000000001</v>
      </c>
      <c r="H2294" s="23" cm="1">
        <f t="array" aca="1" ref="H2294" ca="1">_FV(A2294,"Open")</f>
        <v>181.1</v>
      </c>
      <c r="I2294" s="23" cm="1">
        <f t="array" aca="1" ref="I2294" ca="1">_FV(A2294,"Low")</f>
        <v>181.1</v>
      </c>
      <c r="J2294" s="23" cm="1">
        <f t="array" aca="1" ref="J2294" ca="1">_FV(A2294,"High")</f>
        <v>181.72</v>
      </c>
      <c r="K2294" s="23" cm="1">
        <f t="array" aca="1" ref="K2294" ca="1">_FV(A2294,"Previous close",TRUE)</f>
        <v>178.18639999999999</v>
      </c>
      <c r="L2294" s="26"/>
      <c r="M2294" s="23" cm="1">
        <f t="array" aca="1" ref="M2294" ca="1">_FV(A2294,"52 week low",TRUE)</f>
        <v>129.47489999999999</v>
      </c>
      <c r="N2294" s="23" cm="1">
        <f t="array" aca="1" ref="N2294" ca="1">_FV(A2294,"52 week high",TRUE)</f>
        <v>196.6</v>
      </c>
      <c r="O2294" s="8" cm="1">
        <f t="array" aca="1" ref="O2294" ca="1">_FV(A2294,"Volume")</f>
        <v>1159</v>
      </c>
      <c r="P2294" s="7" cm="1">
        <f t="array" aca="1" ref="P2294" ca="1">_FV(A2294,"Volume average",TRUE)</f>
        <v>2703</v>
      </c>
      <c r="Q2294" t="s">
        <v>490</v>
      </c>
      <c r="S2294" t="s">
        <v>2310</v>
      </c>
      <c r="T2294" s="25" cm="1">
        <f t="array" aca="1" ref="T2294" ca="1">_FV(A2294,"Expense ratio",TRUE)</f>
        <v>4.5000000000000005E-3</v>
      </c>
      <c r="U2294" s="24" cm="1">
        <f t="array" aca="1" ref="U2294" ca="1">_FV(A2294,"Market cap",TRUE)</f>
        <v>93275482.189999998</v>
      </c>
      <c r="V2294" s="4">
        <v>93275480</v>
      </c>
      <c r="W2294" s="4">
        <v>93275480</v>
      </c>
      <c r="Y2294" t="s">
        <v>6316</v>
      </c>
      <c r="Z2294" s="5">
        <v>186.01751999999999</v>
      </c>
      <c r="AA2294" s="5">
        <v>25.668398</v>
      </c>
      <c r="AB2294" s="4">
        <v>0</v>
      </c>
      <c r="AC2294" s="4">
        <v>2746</v>
      </c>
      <c r="AE2294" s="5">
        <v>5.9763577220071529</v>
      </c>
      <c r="AF2294" s="5">
        <v>30.12201466512952</v>
      </c>
      <c r="AI2294" s="4">
        <v>2746</v>
      </c>
      <c r="AJ2294" s="5">
        <v>510773.57439999998</v>
      </c>
      <c r="AL2294" s="5">
        <v>196.6</v>
      </c>
      <c r="AM2294" s="5">
        <v>129.47499999999999</v>
      </c>
      <c r="AN2294" t="s">
        <v>47</v>
      </c>
      <c r="AO2294" t="str" cm="1">
        <f t="array" aca="1" ref="AO2294" ca="1">_FV(A2294,"Currency")</f>
        <v>USD</v>
      </c>
      <c r="AP2294" t="str" cm="1">
        <f t="array" aca="1" ref="AP2294" ca="1">_FV(A2294,"Exchange")</f>
        <v>NYSE Arca</v>
      </c>
      <c r="AQ2294" s="6" t="str" cm="1">
        <f t="array" aca="1" ref="AQ2294" ca="1">_FV(A2294,"Exchange abbreviation",TRUE)</f>
        <v>ARCX</v>
      </c>
      <c r="AR2294" t="str" cm="1">
        <f t="array" aca="1" ref="AR2294" ca="1">_FV(A2294,"Instrument type",TRUE)</f>
        <v>ETF</v>
      </c>
    </row>
    <row r="2295" spans="1:44" ht="18.75" customHeight="1" x14ac:dyDescent="0.25">
      <c r="A2295" t="e" vm="2307">
        <v>#VALUE!</v>
      </c>
      <c r="B2295" t="s">
        <v>6317</v>
      </c>
      <c r="C2295" t="s">
        <v>6318</v>
      </c>
      <c r="D2295" s="31" cm="1">
        <f t="array" aca="1" ref="D2295" ca="1">_FV(A2295,"Last trade time",TRUE)</f>
        <v>45824.840277789066</v>
      </c>
      <c r="E2295" s="23" cm="1">
        <f t="array" aca="1" ref="E2295" ca="1">_FV(A2295,"Price")</f>
        <v>23.704999999999998</v>
      </c>
      <c r="F2295" s="27" cm="1">
        <f t="array" aca="1" ref="F2295" ca="1">_FV(A2295,"Change (%)",TRUE)</f>
        <v>4.2200000000000001E-4</v>
      </c>
      <c r="G2295" s="26" cm="1">
        <f t="array" aca="1" ref="G2295" ca="1">_FV(A2295,"Change")</f>
        <v>0.01</v>
      </c>
      <c r="H2295" s="23" cm="1">
        <f t="array" aca="1" ref="H2295" ca="1">_FV(A2295,"Open")</f>
        <v>23.704999999999998</v>
      </c>
      <c r="I2295" s="23" cm="1">
        <f t="array" aca="1" ref="I2295" ca="1">_FV(A2295,"Low")</f>
        <v>23.704999999999998</v>
      </c>
      <c r="J2295" s="23" cm="1">
        <f t="array" aca="1" ref="J2295" ca="1">_FV(A2295,"High")</f>
        <v>23.704999999999998</v>
      </c>
      <c r="K2295" s="23" cm="1">
        <f t="array" aca="1" ref="K2295" ca="1">_FV(A2295,"Previous close",TRUE)</f>
        <v>23.695</v>
      </c>
      <c r="L2295" s="26"/>
      <c r="M2295" s="23" cm="1">
        <f t="array" aca="1" ref="M2295" ca="1">_FV(A2295,"52 week low",TRUE)</f>
        <v>22.68</v>
      </c>
      <c r="N2295" s="23" cm="1">
        <f t="array" aca="1" ref="N2295" ca="1">_FV(A2295,"52 week high",TRUE)</f>
        <v>25.43</v>
      </c>
      <c r="O2295" s="8" cm="1">
        <f t="array" aca="1" ref="O2295" ca="1">_FV(A2295,"Volume")</f>
        <v>5</v>
      </c>
      <c r="P2295" s="7" cm="1">
        <f t="array" aca="1" ref="P2295" ca="1">_FV(A2295,"Volume average",TRUE)</f>
        <v>1338</v>
      </c>
      <c r="Q2295" t="s">
        <v>45</v>
      </c>
      <c r="R2295" t="s">
        <v>2128</v>
      </c>
      <c r="T2295" s="25" cm="1">
        <f t="array" aca="1" ref="T2295" ca="1">_FV(A2295,"Expense ratio",TRUE)</f>
        <v>4.4000000000000003E-3</v>
      </c>
      <c r="U2295" s="24" cm="1">
        <f t="array" aca="1" ref="U2295" ca="1">_FV(A2295,"Market cap",TRUE)</f>
        <v>14253593.710000001</v>
      </c>
      <c r="V2295" s="16"/>
      <c r="W2295" s="16"/>
      <c r="Z2295" s="18"/>
      <c r="AB2295" s="20"/>
      <c r="AC2295" s="21">
        <v>1338</v>
      </c>
      <c r="AE2295" s="18"/>
      <c r="AF2295" s="20"/>
      <c r="AI2295" s="21"/>
      <c r="AJ2295" s="18"/>
      <c r="AL2295" s="18"/>
      <c r="AM2295" s="18"/>
      <c r="AN2295" t="s">
        <v>73</v>
      </c>
      <c r="AO2295" t="str" cm="1">
        <f t="array" aca="1" ref="AO2295" ca="1">_FV(A2295,"Currency")</f>
        <v>USD</v>
      </c>
      <c r="AP2295" t="str" cm="1">
        <f t="array" aca="1" ref="AP2295" ca="1">_FV(A2295,"Exchange")</f>
        <v>NYSE Arca</v>
      </c>
      <c r="AQ2295" s="6" t="str" cm="1">
        <f t="array" aca="1" ref="AQ2295" ca="1">_FV(A2295,"Exchange abbreviation",TRUE)</f>
        <v>ARCX</v>
      </c>
      <c r="AR2295" t="str" cm="1">
        <f t="array" aca="1" ref="AR2295" ca="1">_FV(A2295,"Instrument type",TRUE)</f>
        <v>ETF</v>
      </c>
    </row>
    <row r="2296" spans="1:44" ht="18.75" customHeight="1" x14ac:dyDescent="0.25">
      <c r="A2296" t="e" vm="2308">
        <v>#VALUE!</v>
      </c>
      <c r="B2296" t="s">
        <v>6319</v>
      </c>
      <c r="C2296" t="s">
        <v>6320</v>
      </c>
      <c r="D2296" s="31" cm="1">
        <f t="array" aca="1" ref="D2296" ca="1">_FV(A2296,"Last trade time",TRUE)</f>
        <v>45824.840277789066</v>
      </c>
      <c r="E2296" s="23" cm="1">
        <f t="array" aca="1" ref="E2296" ca="1">_FV(A2296,"Price")</f>
        <v>23.94</v>
      </c>
      <c r="F2296" s="27" cm="1">
        <f t="array" aca="1" ref="F2296" ca="1">_FV(A2296,"Change (%)",TRUE)</f>
        <v>-6.2619999999999993E-4</v>
      </c>
      <c r="G2296" s="26" cm="1">
        <f t="array" aca="1" ref="G2296" ca="1">_FV(A2296,"Change")</f>
        <v>-1.4999999999999999E-2</v>
      </c>
      <c r="H2296" s="23" cm="1">
        <f t="array" aca="1" ref="H2296" ca="1">_FV(A2296,"Open")</f>
        <v>23.96</v>
      </c>
      <c r="I2296" s="23" cm="1">
        <f t="array" aca="1" ref="I2296" ca="1">_FV(A2296,"Low")</f>
        <v>23.94</v>
      </c>
      <c r="J2296" s="23" cm="1">
        <f t="array" aca="1" ref="J2296" ca="1">_FV(A2296,"High")</f>
        <v>23.96</v>
      </c>
      <c r="K2296" s="23" cm="1">
        <f t="array" aca="1" ref="K2296" ca="1">_FV(A2296,"Previous close",TRUE)</f>
        <v>23.954999999999998</v>
      </c>
      <c r="L2296" s="26"/>
      <c r="M2296" s="23" cm="1">
        <f t="array" aca="1" ref="M2296" ca="1">_FV(A2296,"52 week low",TRUE)</f>
        <v>22.84</v>
      </c>
      <c r="N2296" s="23" cm="1">
        <f t="array" aca="1" ref="N2296" ca="1">_FV(A2296,"52 week high",TRUE)</f>
        <v>25.434999999999999</v>
      </c>
      <c r="O2296" s="8" cm="1">
        <f t="array" aca="1" ref="O2296" ca="1">_FV(A2296,"Volume")</f>
        <v>100</v>
      </c>
      <c r="P2296" s="7" cm="1">
        <f t="array" aca="1" ref="P2296" ca="1">_FV(A2296,"Volume average",TRUE)</f>
        <v>1772</v>
      </c>
      <c r="Q2296" t="s">
        <v>45</v>
      </c>
      <c r="R2296" t="s">
        <v>2128</v>
      </c>
      <c r="T2296" s="25" cm="1">
        <f t="array" aca="1" ref="T2296" ca="1">_FV(A2296,"Expense ratio",TRUE)</f>
        <v>4.4000000000000003E-3</v>
      </c>
      <c r="U2296" s="24" cm="1">
        <f t="array" aca="1" ref="U2296" ca="1">_FV(A2296,"Market cap",TRUE)</f>
        <v>16767161.07</v>
      </c>
      <c r="V2296" s="16"/>
      <c r="W2296" s="16"/>
      <c r="Z2296" s="18"/>
      <c r="AB2296" s="20"/>
      <c r="AC2296" s="21">
        <v>1916</v>
      </c>
      <c r="AE2296" s="18"/>
      <c r="AF2296" s="20"/>
      <c r="AI2296" s="21"/>
      <c r="AJ2296" s="18"/>
      <c r="AL2296" s="18"/>
      <c r="AM2296" s="18"/>
      <c r="AN2296" t="s">
        <v>73</v>
      </c>
      <c r="AO2296" t="str" cm="1">
        <f t="array" aca="1" ref="AO2296" ca="1">_FV(A2296,"Currency")</f>
        <v>USD</v>
      </c>
      <c r="AP2296" t="str" cm="1">
        <f t="array" aca="1" ref="AP2296" ca="1">_FV(A2296,"Exchange")</f>
        <v>NYSE Arca</v>
      </c>
      <c r="AQ2296" s="6" t="str" cm="1">
        <f t="array" aca="1" ref="AQ2296" ca="1">_FV(A2296,"Exchange abbreviation",TRUE)</f>
        <v>ARCX</v>
      </c>
      <c r="AR2296" t="str" cm="1">
        <f t="array" aca="1" ref="AR2296" ca="1">_FV(A2296,"Instrument type",TRUE)</f>
        <v>ETF</v>
      </c>
    </row>
    <row r="2297" spans="1:44" ht="18.75" customHeight="1" x14ac:dyDescent="0.25">
      <c r="A2297" t="e" vm="2309">
        <v>#VALUE!</v>
      </c>
      <c r="B2297" t="s">
        <v>6321</v>
      </c>
      <c r="C2297" t="s">
        <v>6322</v>
      </c>
      <c r="D2297" s="31" cm="1">
        <f t="array" aca="1" ref="D2297" ca="1">_FV(A2297,"Last trade time",TRUE)</f>
        <v>45824.840277812502</v>
      </c>
      <c r="E2297" s="23" cm="1">
        <f t="array" aca="1" ref="E2297" ca="1">_FV(A2297,"Price")</f>
        <v>32.064999999999998</v>
      </c>
      <c r="F2297" s="27" cm="1">
        <f t="array" aca="1" ref="F2297" ca="1">_FV(A2297,"Change (%)",TRUE)</f>
        <v>1.56E-4</v>
      </c>
      <c r="G2297" s="26" cm="1">
        <f t="array" aca="1" ref="G2297" ca="1">_FV(A2297,"Change")</f>
        <v>5.0000000000000001E-3</v>
      </c>
      <c r="H2297" s="23" cm="1">
        <f t="array" aca="1" ref="H2297" ca="1">_FV(A2297,"Open")</f>
        <v>32.064999999999998</v>
      </c>
      <c r="I2297" s="23" cm="1">
        <f t="array" aca="1" ref="I2297" ca="1">_FV(A2297,"Low")</f>
        <v>32.064999999999998</v>
      </c>
      <c r="J2297" s="23" cm="1">
        <f t="array" aca="1" ref="J2297" ca="1">_FV(A2297,"High")</f>
        <v>32.064999999999998</v>
      </c>
      <c r="K2297" s="23" cm="1">
        <f t="array" aca="1" ref="K2297" ca="1">_FV(A2297,"Previous close",TRUE)</f>
        <v>32.06</v>
      </c>
      <c r="L2297" s="26"/>
      <c r="M2297" s="23" cm="1">
        <f t="array" aca="1" ref="M2297" ca="1">_FV(A2297,"52 week low",TRUE)</f>
        <v>26.330100000000002</v>
      </c>
      <c r="N2297" s="23" cm="1">
        <f t="array" aca="1" ref="N2297" ca="1">_FV(A2297,"52 week high",TRUE)</f>
        <v>33.247599999999998</v>
      </c>
      <c r="O2297" s="8" cm="1">
        <f t="array" aca="1" ref="O2297" ca="1">_FV(A2297,"Volume")</f>
        <v>15</v>
      </c>
      <c r="P2297" s="7" cm="1">
        <f t="array" aca="1" ref="P2297" ca="1">_FV(A2297,"Volume average",TRUE)</f>
        <v>292</v>
      </c>
      <c r="Q2297" t="s">
        <v>496</v>
      </c>
      <c r="S2297" t="s">
        <v>6239</v>
      </c>
      <c r="T2297" s="25" cm="1">
        <f t="array" aca="1" ref="T2297" ca="1">_FV(A2297,"Expense ratio",TRUE)</f>
        <v>4.4000000000000003E-3</v>
      </c>
      <c r="U2297" s="24" cm="1">
        <f t="array" aca="1" ref="U2297" ca="1">_FV(A2297,"Market cap",TRUE)</f>
        <v>12556602.24</v>
      </c>
      <c r="V2297" s="4">
        <v>12556602</v>
      </c>
      <c r="W2297" s="4">
        <v>12556602</v>
      </c>
      <c r="Y2297" t="s">
        <v>6323</v>
      </c>
      <c r="Z2297" s="5">
        <v>31.9984</v>
      </c>
      <c r="AA2297" s="5">
        <v>21.316751</v>
      </c>
      <c r="AB2297" s="5">
        <v>1.0699999999999999E-2</v>
      </c>
      <c r="AC2297" s="4">
        <v>334</v>
      </c>
      <c r="AE2297" s="5">
        <v>2.619920772449658</v>
      </c>
      <c r="AF2297" s="5">
        <v>7.7621315305347993</v>
      </c>
      <c r="AI2297" s="4">
        <v>334</v>
      </c>
      <c r="AJ2297" s="5">
        <v>10685.5952</v>
      </c>
      <c r="AL2297" s="5">
        <v>33.247999999999998</v>
      </c>
      <c r="AM2297" s="5">
        <v>26.33</v>
      </c>
      <c r="AN2297" t="s">
        <v>47</v>
      </c>
      <c r="AO2297" t="str" cm="1">
        <f t="array" aca="1" ref="AO2297" ca="1">_FV(A2297,"Currency")</f>
        <v>USD</v>
      </c>
      <c r="AP2297" t="str" cm="1">
        <f t="array" aca="1" ref="AP2297" ca="1">_FV(A2297,"Exchange")</f>
        <v>NYSE Arca</v>
      </c>
      <c r="AQ2297" s="6" t="str" cm="1">
        <f t="array" aca="1" ref="AQ2297" ca="1">_FV(A2297,"Exchange abbreviation",TRUE)</f>
        <v>ARCX</v>
      </c>
      <c r="AR2297" t="str" cm="1">
        <f t="array" aca="1" ref="AR2297" ca="1">_FV(A2297,"Instrument type",TRUE)</f>
        <v>ETF</v>
      </c>
    </row>
    <row r="2298" spans="1:44" ht="18.75" customHeight="1" x14ac:dyDescent="0.25">
      <c r="A2298" t="e" vm="2310">
        <v>#VALUE!</v>
      </c>
      <c r="B2298" t="s">
        <v>6324</v>
      </c>
      <c r="C2298" t="s">
        <v>6325</v>
      </c>
      <c r="D2298" s="31" cm="1">
        <f t="array" aca="1" ref="D2298" ca="1">_FV(A2298,"Last trade time",TRUE)</f>
        <v>45824.840277789066</v>
      </c>
      <c r="E2298" s="23" cm="1">
        <f t="array" aca="1" ref="E2298" ca="1">_FV(A2298,"Price")</f>
        <v>29.73</v>
      </c>
      <c r="F2298" s="27" cm="1">
        <f t="array" aca="1" ref="F2298" ca="1">_FV(A2298,"Change (%)",TRUE)</f>
        <v>-3.3619999999999999E-4</v>
      </c>
      <c r="G2298" s="26" cm="1">
        <f t="array" aca="1" ref="G2298" ca="1">_FV(A2298,"Change")</f>
        <v>-0.01</v>
      </c>
      <c r="H2298" s="23" cm="1">
        <f t="array" aca="1" ref="H2298" ca="1">_FV(A2298,"Open")</f>
        <v>29.71</v>
      </c>
      <c r="I2298" s="23" cm="1">
        <f t="array" aca="1" ref="I2298" ca="1">_FV(A2298,"Low")</f>
        <v>29.71</v>
      </c>
      <c r="J2298" s="23" cm="1">
        <f t="array" aca="1" ref="J2298" ca="1">_FV(A2298,"High")</f>
        <v>29.829699999999999</v>
      </c>
      <c r="K2298" s="23" cm="1">
        <f t="array" aca="1" ref="K2298" ca="1">_FV(A2298,"Previous close",TRUE)</f>
        <v>29.74</v>
      </c>
      <c r="L2298" s="26"/>
      <c r="M2298" s="23" cm="1">
        <f t="array" aca="1" ref="M2298" ca="1">_FV(A2298,"52 week low",TRUE)</f>
        <v>26.704999999999998</v>
      </c>
      <c r="N2298" s="23" cm="1">
        <f t="array" aca="1" ref="N2298" ca="1">_FV(A2298,"52 week high",TRUE)</f>
        <v>30.53</v>
      </c>
      <c r="O2298" s="8" cm="1">
        <f t="array" aca="1" ref="O2298" ca="1">_FV(A2298,"Volume")</f>
        <v>35089</v>
      </c>
      <c r="P2298" s="7" cm="1">
        <f t="array" aca="1" ref="P2298" ca="1">_FV(A2298,"Volume average",TRUE)</f>
        <v>216086</v>
      </c>
      <c r="Q2298" t="s">
        <v>119</v>
      </c>
      <c r="T2298" s="25" cm="1">
        <f t="array" aca="1" ref="T2298" ca="1">_FV(A2298,"Expense ratio",TRUE)</f>
        <v>4.4000000000000003E-3</v>
      </c>
      <c r="U2298" s="24" cm="1">
        <f t="array" aca="1" ref="U2298" ca="1">_FV(A2298,"Market cap",TRUE)</f>
        <v>345051816.32999998</v>
      </c>
      <c r="V2298" s="16"/>
      <c r="W2298" s="16"/>
      <c r="Z2298" s="18"/>
      <c r="AA2298" s="20"/>
      <c r="AB2298" s="20"/>
      <c r="AC2298" s="21">
        <v>226396</v>
      </c>
      <c r="AE2298" s="18"/>
      <c r="AF2298" s="20"/>
      <c r="AI2298" s="21"/>
      <c r="AJ2298" s="18"/>
      <c r="AL2298" s="18"/>
      <c r="AM2298" s="18"/>
      <c r="AN2298" t="s">
        <v>73</v>
      </c>
      <c r="AO2298" t="str" cm="1">
        <f t="array" aca="1" ref="AO2298" ca="1">_FV(A2298,"Currency")</f>
        <v>USD</v>
      </c>
      <c r="AP2298" t="str" cm="1">
        <f t="array" aca="1" ref="AP2298" ca="1">_FV(A2298,"Exchange")</f>
        <v>NYSE Arca</v>
      </c>
      <c r="AQ2298" s="6" t="str" cm="1">
        <f t="array" aca="1" ref="AQ2298" ca="1">_FV(A2298,"Exchange abbreviation",TRUE)</f>
        <v>ARCX</v>
      </c>
      <c r="AR2298" t="str" cm="1">
        <f t="array" aca="1" ref="AR2298" ca="1">_FV(A2298,"Instrument type",TRUE)</f>
        <v>ETF</v>
      </c>
    </row>
    <row r="2299" spans="1:44" ht="18.75" customHeight="1" x14ac:dyDescent="0.25">
      <c r="A2299" t="e" vm="2311">
        <v>#VALUE!</v>
      </c>
      <c r="B2299" t="s">
        <v>6326</v>
      </c>
      <c r="C2299" t="s">
        <v>6327</v>
      </c>
      <c r="D2299" s="31" cm="1">
        <f t="array" aca="1" ref="D2299" ca="1">_FV(A2299,"Last trade time",TRUE)</f>
        <v>45824.840277777781</v>
      </c>
      <c r="E2299" s="23" cm="1">
        <f t="array" aca="1" ref="E2299" ca="1">_FV(A2299,"Price")</f>
        <v>25.161100000000001</v>
      </c>
      <c r="F2299" s="27" cm="1">
        <f t="array" aca="1" ref="F2299" ca="1">_FV(A2299,"Change (%)",TRUE)</f>
        <v>1.1838999999999999E-2</v>
      </c>
      <c r="G2299" s="26" cm="1">
        <f t="array" aca="1" ref="G2299" ca="1">_FV(A2299,"Change")</f>
        <v>0.2944</v>
      </c>
      <c r="H2299" s="23" cm="1">
        <f t="array" aca="1" ref="H2299" ca="1">_FV(A2299,"Open")</f>
        <v>25.23</v>
      </c>
      <c r="I2299" s="23" cm="1">
        <f t="array" aca="1" ref="I2299" ca="1">_FV(A2299,"Low")</f>
        <v>25.161100000000001</v>
      </c>
      <c r="J2299" s="23" cm="1">
        <f t="array" aca="1" ref="J2299" ca="1">_FV(A2299,"High")</f>
        <v>25.24</v>
      </c>
      <c r="K2299" s="23" cm="1">
        <f t="array" aca="1" ref="K2299" ca="1">_FV(A2299,"Previous close",TRUE)</f>
        <v>24.866700000000002</v>
      </c>
      <c r="L2299" s="26"/>
      <c r="M2299" s="23" cm="1">
        <f t="array" aca="1" ref="M2299" ca="1">_FV(A2299,"52 week low",TRUE)</f>
        <v>19.898800000000001</v>
      </c>
      <c r="N2299" s="23" cm="1">
        <f t="array" aca="1" ref="N2299" ca="1">_FV(A2299,"52 week high",TRUE)</f>
        <v>25.366199999999999</v>
      </c>
      <c r="O2299" s="8" cm="1">
        <f t="array" aca="1" ref="O2299" ca="1">_FV(A2299,"Volume")</f>
        <v>4443</v>
      </c>
      <c r="P2299" s="7" cm="1">
        <f t="array" aca="1" ref="P2299" ca="1">_FV(A2299,"Volume average",TRUE)</f>
        <v>471</v>
      </c>
      <c r="Q2299" t="s">
        <v>698</v>
      </c>
      <c r="S2299" t="s">
        <v>3086</v>
      </c>
      <c r="T2299" s="25" cm="1">
        <f t="array" aca="1" ref="T2299" ca="1">_FV(A2299,"Expense ratio",TRUE)</f>
        <v>4.4000000000000003E-3</v>
      </c>
      <c r="U2299" s="24" cm="1">
        <f t="array" aca="1" ref="U2299" ca="1">_FV(A2299,"Market cap",TRUE)</f>
        <v>10487793.390000001</v>
      </c>
      <c r="V2299" s="4">
        <v>10487793</v>
      </c>
      <c r="W2299" s="4">
        <v>10487793</v>
      </c>
      <c r="Y2299" t="s">
        <v>3044</v>
      </c>
      <c r="Z2299" s="5">
        <v>25.292300000000001</v>
      </c>
      <c r="AA2299" s="19">
        <v>35.950046999999998</v>
      </c>
      <c r="AB2299" s="20"/>
      <c r="AC2299" s="4">
        <v>250</v>
      </c>
      <c r="AE2299" s="5">
        <v>4.4853206305021098</v>
      </c>
      <c r="AF2299" s="20"/>
      <c r="AI2299" s="4">
        <v>250</v>
      </c>
      <c r="AJ2299" s="5">
        <v>6325.1</v>
      </c>
      <c r="AL2299" s="5">
        <v>25.366</v>
      </c>
      <c r="AM2299" s="5">
        <v>19.899000000000001</v>
      </c>
      <c r="AN2299" t="s">
        <v>47</v>
      </c>
      <c r="AO2299" t="str" cm="1">
        <f t="array" aca="1" ref="AO2299" ca="1">_FV(A2299,"Currency")</f>
        <v>USD</v>
      </c>
      <c r="AP2299" t="str" cm="1">
        <f t="array" aca="1" ref="AP2299" ca="1">_FV(A2299,"Exchange")</f>
        <v>NYSE Arca</v>
      </c>
      <c r="AQ2299" s="6" t="str" cm="1">
        <f t="array" aca="1" ref="AQ2299" ca="1">_FV(A2299,"Exchange abbreviation",TRUE)</f>
        <v>ARCX</v>
      </c>
      <c r="AR2299" t="str" cm="1">
        <f t="array" aca="1" ref="AR2299" ca="1">_FV(A2299,"Instrument type",TRUE)</f>
        <v>ETF</v>
      </c>
    </row>
    <row r="2300" spans="1:44" ht="18.75" customHeight="1" x14ac:dyDescent="0.25">
      <c r="A2300" t="e" vm="2312">
        <v>#VALUE!</v>
      </c>
      <c r="B2300" t="s">
        <v>6328</v>
      </c>
      <c r="C2300" t="s">
        <v>6329</v>
      </c>
      <c r="D2300" s="31" cm="1">
        <f t="array" aca="1" ref="D2300" ca="1">_FV(A2300,"Last trade time",TRUE)</f>
        <v>45824.84027780078</v>
      </c>
      <c r="E2300" s="23" cm="1">
        <f t="array" aca="1" ref="E2300" ca="1">_FV(A2300,"Price")</f>
        <v>20.170000000000002</v>
      </c>
      <c r="F2300" s="27" cm="1">
        <f t="array" aca="1" ref="F2300" ca="1">_FV(A2300,"Change (%)",TRUE)</f>
        <v>3.4680000000000002E-3</v>
      </c>
      <c r="G2300" s="26" cm="1">
        <f t="array" aca="1" ref="G2300" ca="1">_FV(A2300,"Change")</f>
        <v>6.9699999999999998E-2</v>
      </c>
      <c r="H2300" s="23" cm="1">
        <f t="array" aca="1" ref="H2300" ca="1">_FV(A2300,"Open")</f>
        <v>20.14</v>
      </c>
      <c r="I2300" s="23" cm="1">
        <f t="array" aca="1" ref="I2300" ca="1">_FV(A2300,"Low")</f>
        <v>20.14</v>
      </c>
      <c r="J2300" s="23" cm="1">
        <f t="array" aca="1" ref="J2300" ca="1">_FV(A2300,"High")</f>
        <v>20.29</v>
      </c>
      <c r="K2300" s="23" cm="1">
        <f t="array" aca="1" ref="K2300" ca="1">_FV(A2300,"Previous close",TRUE)</f>
        <v>20.100300000000001</v>
      </c>
      <c r="L2300" s="26"/>
      <c r="M2300" s="23" cm="1">
        <f t="array" aca="1" ref="M2300" ca="1">_FV(A2300,"52 week low",TRUE)</f>
        <v>19.41</v>
      </c>
      <c r="N2300" s="23" cm="1">
        <f t="array" aca="1" ref="N2300" ca="1">_FV(A2300,"52 week high",TRUE)</f>
        <v>20.75</v>
      </c>
      <c r="O2300" s="8" cm="1">
        <f t="array" aca="1" ref="O2300" ca="1">_FV(A2300,"Volume")</f>
        <v>1507</v>
      </c>
      <c r="P2300" s="7" cm="1">
        <f t="array" aca="1" ref="P2300" ca="1">_FV(A2300,"Volume average",TRUE)</f>
        <v>144908</v>
      </c>
      <c r="Q2300" t="s">
        <v>827</v>
      </c>
      <c r="S2300" t="s">
        <v>3356</v>
      </c>
      <c r="T2300" s="25" cm="1">
        <f t="array" aca="1" ref="T2300" ca="1">_FV(A2300,"Expense ratio",TRUE)</f>
        <v>4.4000000000000003E-3</v>
      </c>
      <c r="U2300" s="24" cm="1">
        <f t="array" aca="1" ref="U2300" ca="1">_FV(A2300,"Market cap",TRUE)</f>
        <v>40143401.450000003</v>
      </c>
      <c r="V2300" s="4">
        <v>40143400</v>
      </c>
      <c r="W2300" s="4">
        <v>40143400</v>
      </c>
      <c r="Y2300" t="s">
        <v>807</v>
      </c>
      <c r="Z2300" s="5">
        <v>20.05</v>
      </c>
      <c r="AA2300" s="20"/>
      <c r="AB2300" s="20"/>
      <c r="AC2300" s="4">
        <v>70907</v>
      </c>
      <c r="AE2300" s="5">
        <v>3.233395611390022</v>
      </c>
      <c r="AF2300" s="20"/>
      <c r="AI2300" s="4">
        <v>70907</v>
      </c>
      <c r="AJ2300" s="5">
        <v>1423812.56</v>
      </c>
      <c r="AL2300" s="5">
        <v>20.75</v>
      </c>
      <c r="AM2300" s="5">
        <v>19.41</v>
      </c>
      <c r="AN2300" t="s">
        <v>90</v>
      </c>
      <c r="AO2300" t="str" cm="1">
        <f t="array" aca="1" ref="AO2300" ca="1">_FV(A2300,"Currency")</f>
        <v>USD</v>
      </c>
      <c r="AP2300" t="str" cm="1">
        <f t="array" aca="1" ref="AP2300" ca="1">_FV(A2300,"Exchange")</f>
        <v>NYSE Arca</v>
      </c>
      <c r="AQ2300" s="6" t="str" cm="1">
        <f t="array" aca="1" ref="AQ2300" ca="1">_FV(A2300,"Exchange abbreviation",TRUE)</f>
        <v>ARCX</v>
      </c>
      <c r="AR2300" t="str" cm="1">
        <f t="array" aca="1" ref="AR2300" ca="1">_FV(A2300,"Instrument type",TRUE)</f>
        <v>ETF</v>
      </c>
    </row>
    <row r="2301" spans="1:44" ht="18.75" customHeight="1" x14ac:dyDescent="0.25">
      <c r="A2301" t="e" vm="2313">
        <v>#VALUE!</v>
      </c>
      <c r="B2301" t="s">
        <v>6330</v>
      </c>
      <c r="C2301" t="s">
        <v>6331</v>
      </c>
      <c r="D2301" s="31" cm="1">
        <f t="array" aca="1" ref="D2301" ca="1">_FV(A2301,"Last trade time",TRUE)</f>
        <v>45824.843750265623</v>
      </c>
      <c r="E2301" s="23" cm="1">
        <f t="array" aca="1" ref="E2301" ca="1">_FV(A2301,"Price")</f>
        <v>59.914999999999999</v>
      </c>
      <c r="F2301" s="27" cm="1">
        <f t="array" aca="1" ref="F2301" ca="1">_FV(A2301,"Change (%)",TRUE)</f>
        <v>2.5040000000000001E-4</v>
      </c>
      <c r="G2301" s="26" cm="1">
        <f t="array" aca="1" ref="G2301" ca="1">_FV(A2301,"Change")</f>
        <v>1.4999999999999999E-2</v>
      </c>
      <c r="H2301" s="23" cm="1">
        <f t="array" aca="1" ref="H2301" ca="1">_FV(A2301,"Open")</f>
        <v>59.9</v>
      </c>
      <c r="I2301" s="23" cm="1">
        <f t="array" aca="1" ref="I2301" ca="1">_FV(A2301,"Low")</f>
        <v>59.9</v>
      </c>
      <c r="J2301" s="23" cm="1">
        <f t="array" aca="1" ref="J2301" ca="1">_FV(A2301,"High")</f>
        <v>59.92</v>
      </c>
      <c r="K2301" s="23" cm="1">
        <f t="array" aca="1" ref="K2301" ca="1">_FV(A2301,"Previous close",TRUE)</f>
        <v>59.9</v>
      </c>
      <c r="L2301" s="26"/>
      <c r="M2301" s="23" cm="1">
        <f t="array" aca="1" ref="M2301" ca="1">_FV(A2301,"52 week low",TRUE)</f>
        <v>59.58</v>
      </c>
      <c r="N2301" s="23" cm="1">
        <f t="array" aca="1" ref="N2301" ca="1">_FV(A2301,"52 week high",TRUE)</f>
        <v>60.16</v>
      </c>
      <c r="O2301" s="8" cm="1">
        <f t="array" aca="1" ref="O2301" ca="1">_FV(A2301,"Volume")</f>
        <v>503343</v>
      </c>
      <c r="P2301" s="7" cm="1">
        <f t="array" aca="1" ref="P2301" ca="1">_FV(A2301,"Volume average",TRUE)</f>
        <v>758619</v>
      </c>
      <c r="Q2301" t="s">
        <v>190</v>
      </c>
      <c r="T2301" s="25" cm="1">
        <f t="array" aca="1" ref="T2301" ca="1">_FV(A2301,"Expense ratio",TRUE)</f>
        <v>4.4000000000000003E-3</v>
      </c>
      <c r="U2301" s="24" cm="1">
        <f t="array" aca="1" ref="U2301" ca="1">_FV(A2301,"Market cap",TRUE)</f>
        <v>6471386197.5</v>
      </c>
      <c r="V2301" s="16"/>
      <c r="W2301" s="16"/>
      <c r="Z2301" s="18"/>
      <c r="AA2301" s="20"/>
      <c r="AB2301" s="20"/>
      <c r="AC2301" s="21">
        <v>709330</v>
      </c>
      <c r="AE2301" s="18"/>
      <c r="AF2301" s="20"/>
      <c r="AI2301" s="21"/>
      <c r="AJ2301" s="18"/>
      <c r="AL2301" s="18"/>
      <c r="AM2301" s="18"/>
      <c r="AN2301" t="s">
        <v>73</v>
      </c>
      <c r="AO2301" t="str" cm="1">
        <f t="array" aca="1" ref="AO2301" ca="1">_FV(A2301,"Currency")</f>
        <v>USD</v>
      </c>
      <c r="AP2301" t="str" cm="1">
        <f t="array" aca="1" ref="AP2301" ca="1">_FV(A2301,"Exchange")</f>
        <v>Nasdaq Stock Market</v>
      </c>
      <c r="AQ2301" s="6" t="str" cm="1">
        <f t="array" aca="1" ref="AQ2301" ca="1">_FV(A2301,"Exchange abbreviation",TRUE)</f>
        <v>XNAS</v>
      </c>
      <c r="AR2301" t="str" cm="1">
        <f t="array" aca="1" ref="AR2301" ca="1">_FV(A2301,"Instrument type",TRUE)</f>
        <v>ETF</v>
      </c>
    </row>
    <row r="2302" spans="1:44" ht="18.75" customHeight="1" x14ac:dyDescent="0.25">
      <c r="A2302" t="e" vm="2314">
        <v>#VALUE!</v>
      </c>
      <c r="B2302" t="s">
        <v>6332</v>
      </c>
      <c r="C2302" t="s">
        <v>6333</v>
      </c>
      <c r="D2302" s="31" cm="1">
        <f t="array" aca="1" ref="D2302" ca="1">_FV(A2302,"Last trade time",TRUE)</f>
        <v>45824.84027780078</v>
      </c>
      <c r="E2302" s="23" cm="1">
        <f t="array" aca="1" ref="E2302" ca="1">_FV(A2302,"Price")</f>
        <v>31.87</v>
      </c>
      <c r="F2302" s="27" cm="1">
        <f t="array" aca="1" ref="F2302" ca="1">_FV(A2302,"Change (%)",TRUE)</f>
        <v>9.6629999999999997E-3</v>
      </c>
      <c r="G2302" s="26" cm="1">
        <f t="array" aca="1" ref="G2302" ca="1">_FV(A2302,"Change")</f>
        <v>0.30499999999999999</v>
      </c>
      <c r="H2302" s="23" cm="1">
        <f t="array" aca="1" ref="H2302" ca="1">_FV(A2302,"Open")</f>
        <v>31.68</v>
      </c>
      <c r="I2302" s="23" cm="1">
        <f t="array" aca="1" ref="I2302" ca="1">_FV(A2302,"Low")</f>
        <v>31.62</v>
      </c>
      <c r="J2302" s="23" cm="1">
        <f t="array" aca="1" ref="J2302" ca="1">_FV(A2302,"High")</f>
        <v>31.9099</v>
      </c>
      <c r="K2302" s="23" cm="1">
        <f t="array" aca="1" ref="K2302" ca="1">_FV(A2302,"Previous close",TRUE)</f>
        <v>31.565000000000001</v>
      </c>
      <c r="L2302" s="26"/>
      <c r="M2302" s="23" cm="1">
        <f t="array" aca="1" ref="M2302" ca="1">_FV(A2302,"52 week low",TRUE)</f>
        <v>27</v>
      </c>
      <c r="N2302" s="23" cm="1">
        <f t="array" aca="1" ref="N2302" ca="1">_FV(A2302,"52 week high",TRUE)</f>
        <v>34.4345</v>
      </c>
      <c r="O2302" s="8" cm="1">
        <f t="array" aca="1" ref="O2302" ca="1">_FV(A2302,"Volume")</f>
        <v>53435</v>
      </c>
      <c r="P2302" s="7" cm="1">
        <f t="array" aca="1" ref="P2302" ca="1">_FV(A2302,"Volume average",TRUE)</f>
        <v>70010</v>
      </c>
      <c r="Q2302" t="s">
        <v>224</v>
      </c>
      <c r="T2302" s="25" cm="1">
        <f t="array" aca="1" ref="T2302" ca="1">_FV(A2302,"Expense ratio",TRUE)</f>
        <v>4.4000000000000003E-3</v>
      </c>
      <c r="U2302" s="24" cm="1">
        <f t="array" aca="1" ref="U2302" ca="1">_FV(A2302,"Market cap",TRUE)</f>
        <v>236307452.43000001</v>
      </c>
      <c r="V2302" s="16"/>
      <c r="W2302" s="16"/>
      <c r="Z2302" s="5">
        <v>31.55</v>
      </c>
      <c r="AA2302" s="20"/>
      <c r="AB2302" s="20"/>
      <c r="AC2302" s="4">
        <v>77309</v>
      </c>
      <c r="AE2302" s="5">
        <v>0.8009456758049982</v>
      </c>
      <c r="AF2302" s="5">
        <v>7.185406292797536</v>
      </c>
      <c r="AI2302" s="4">
        <v>77309</v>
      </c>
      <c r="AJ2302" s="5">
        <v>2440645.13</v>
      </c>
      <c r="AL2302" s="5">
        <v>34.435000000000002</v>
      </c>
      <c r="AM2302" s="4">
        <v>27</v>
      </c>
      <c r="AN2302" t="s">
        <v>90</v>
      </c>
      <c r="AO2302" t="str" cm="1">
        <f t="array" aca="1" ref="AO2302" ca="1">_FV(A2302,"Currency")</f>
        <v>USD</v>
      </c>
      <c r="AP2302" t="str" cm="1">
        <f t="array" aca="1" ref="AP2302" ca="1">_FV(A2302,"Exchange")</f>
        <v>NYSE Arca</v>
      </c>
      <c r="AQ2302" s="6" t="str" cm="1">
        <f t="array" aca="1" ref="AQ2302" ca="1">_FV(A2302,"Exchange abbreviation",TRUE)</f>
        <v>ARCX</v>
      </c>
      <c r="AR2302" t="str" cm="1">
        <f t="array" aca="1" ref="AR2302" ca="1">_FV(A2302,"Instrument type",TRUE)</f>
        <v>ETF</v>
      </c>
    </row>
    <row r="2303" spans="1:44" ht="18.75" customHeight="1" x14ac:dyDescent="0.25">
      <c r="A2303" t="e" vm="2315">
        <v>#VALUE!</v>
      </c>
      <c r="B2303" t="s">
        <v>6334</v>
      </c>
      <c r="C2303" t="s">
        <v>6335</v>
      </c>
      <c r="D2303" s="31" cm="1">
        <f t="array" aca="1" ref="D2303" ca="1">_FV(A2303,"Last trade time",TRUE)</f>
        <v>45824.840277789066</v>
      </c>
      <c r="E2303" s="23" cm="1">
        <f t="array" aca="1" ref="E2303" ca="1">_FV(A2303,"Price")</f>
        <v>64.239999999999995</v>
      </c>
      <c r="F2303" s="27" cm="1">
        <f t="array" aca="1" ref="F2303" ca="1">_FV(A2303,"Change (%)",TRUE)</f>
        <v>5.9509999999999997E-3</v>
      </c>
      <c r="G2303" s="26" cm="1">
        <f t="array" aca="1" ref="G2303" ca="1">_FV(A2303,"Change")</f>
        <v>0.38</v>
      </c>
      <c r="H2303" s="23" cm="1">
        <f t="array" aca="1" ref="H2303" ca="1">_FV(A2303,"Open")</f>
        <v>64.23</v>
      </c>
      <c r="I2303" s="23" cm="1">
        <f t="array" aca="1" ref="I2303" ca="1">_FV(A2303,"Low")</f>
        <v>64.099999999999994</v>
      </c>
      <c r="J2303" s="23" cm="1">
        <f t="array" aca="1" ref="J2303" ca="1">_FV(A2303,"High")</f>
        <v>64.469899999999996</v>
      </c>
      <c r="K2303" s="23" cm="1">
        <f t="array" aca="1" ref="K2303" ca="1">_FV(A2303,"Previous close",TRUE)</f>
        <v>63.86</v>
      </c>
      <c r="L2303" s="26"/>
      <c r="M2303" s="23" cm="1">
        <f t="array" aca="1" ref="M2303" ca="1">_FV(A2303,"52 week low",TRUE)</f>
        <v>55.51</v>
      </c>
      <c r="N2303" s="23" cm="1">
        <f t="array" aca="1" ref="N2303" ca="1">_FV(A2303,"52 week high",TRUE)</f>
        <v>68.77</v>
      </c>
      <c r="O2303" s="8" cm="1">
        <f t="array" aca="1" ref="O2303" ca="1">_FV(A2303,"Volume")</f>
        <v>345786</v>
      </c>
      <c r="P2303" s="7" cm="1">
        <f t="array" aca="1" ref="P2303" ca="1">_FV(A2303,"Volume average",TRUE)</f>
        <v>270229</v>
      </c>
      <c r="Q2303" t="s">
        <v>1641</v>
      </c>
      <c r="R2303" t="s">
        <v>155</v>
      </c>
      <c r="S2303" t="s">
        <v>3504</v>
      </c>
      <c r="T2303" s="25" cm="1">
        <f t="array" aca="1" ref="T2303" ca="1">_FV(A2303,"Expense ratio",TRUE)</f>
        <v>4.4000000000000003E-3</v>
      </c>
      <c r="U2303" s="24" cm="1">
        <f t="array" aca="1" ref="U2303" ca="1">_FV(A2303,"Market cap",TRUE)</f>
        <v>3420929034.9000001</v>
      </c>
      <c r="V2303" s="4">
        <v>3420929024</v>
      </c>
      <c r="W2303" s="4">
        <v>3420929024</v>
      </c>
      <c r="Y2303" t="s">
        <v>2104</v>
      </c>
      <c r="Z2303" s="5">
        <v>63.979100000000003</v>
      </c>
      <c r="AA2303" s="5">
        <v>19.259426000000001</v>
      </c>
      <c r="AB2303" s="5">
        <v>1.47E-2</v>
      </c>
      <c r="AC2303" s="4">
        <v>383325</v>
      </c>
      <c r="AE2303" s="5">
        <v>1.6248947887241629</v>
      </c>
      <c r="AF2303" s="5">
        <v>9.5854198708971836</v>
      </c>
      <c r="AI2303" s="4">
        <v>383325</v>
      </c>
      <c r="AJ2303" s="5">
        <v>24522833.550000001</v>
      </c>
      <c r="AL2303" s="5">
        <v>68.77</v>
      </c>
      <c r="AM2303" s="5">
        <v>55.51</v>
      </c>
      <c r="AN2303" t="s">
        <v>82</v>
      </c>
      <c r="AO2303" t="str" cm="1">
        <f t="array" aca="1" ref="AO2303" ca="1">_FV(A2303,"Currency")</f>
        <v>USD</v>
      </c>
      <c r="AP2303" t="str" cm="1">
        <f t="array" aca="1" ref="AP2303" ca="1">_FV(A2303,"Exchange")</f>
        <v>NYSE Arca</v>
      </c>
      <c r="AQ2303" s="6" t="str" cm="1">
        <f t="array" aca="1" ref="AQ2303" ca="1">_FV(A2303,"Exchange abbreviation",TRUE)</f>
        <v>ARCX</v>
      </c>
      <c r="AR2303" t="str" cm="1">
        <f t="array" aca="1" ref="AR2303" ca="1">_FV(A2303,"Instrument type",TRUE)</f>
        <v>ETF</v>
      </c>
    </row>
    <row r="2304" spans="1:44" ht="18.75" customHeight="1" x14ac:dyDescent="0.25">
      <c r="A2304" t="e" vm="2316">
        <v>#VALUE!</v>
      </c>
      <c r="B2304" t="s">
        <v>6336</v>
      </c>
      <c r="C2304" t="s">
        <v>6337</v>
      </c>
      <c r="D2304" s="31" cm="1">
        <f t="array" aca="1" ref="D2304" ca="1">_FV(A2304,"Last trade time",TRUE)</f>
        <v>45824.92379423594</v>
      </c>
      <c r="E2304" s="23" cm="1">
        <f t="array" aca="1" ref="E2304" ca="1">_FV(A2304,"Price")</f>
        <v>63.58</v>
      </c>
      <c r="F2304" s="27" cm="1">
        <f t="array" aca="1" ref="F2304" ca="1">_FV(A2304,"Change (%)",TRUE)</f>
        <v>-6.8730000000000006E-3</v>
      </c>
      <c r="G2304" s="26" cm="1">
        <f t="array" aca="1" ref="G2304" ca="1">_FV(A2304,"Change")</f>
        <v>-0.44</v>
      </c>
      <c r="H2304" s="23" cm="1">
        <f t="array" aca="1" ref="H2304" ca="1">_FV(A2304,"Open")</f>
        <v>64.03</v>
      </c>
      <c r="I2304" s="23" cm="1">
        <f t="array" aca="1" ref="I2304" ca="1">_FV(A2304,"Low")</f>
        <v>63.57</v>
      </c>
      <c r="J2304" s="23" cm="1">
        <f t="array" aca="1" ref="J2304" ca="1">_FV(A2304,"High")</f>
        <v>64.126499999999993</v>
      </c>
      <c r="K2304" s="23" cm="1">
        <f t="array" aca="1" ref="K2304" ca="1">_FV(A2304,"Previous close",TRUE)</f>
        <v>64.02</v>
      </c>
      <c r="L2304" s="26"/>
      <c r="M2304" s="23" cm="1">
        <f t="array" aca="1" ref="M2304" ca="1">_FV(A2304,"52 week low",TRUE)</f>
        <v>57.17</v>
      </c>
      <c r="N2304" s="23" cm="1">
        <f t="array" aca="1" ref="N2304" ca="1">_FV(A2304,"52 week high",TRUE)</f>
        <v>65.88</v>
      </c>
      <c r="O2304" s="8" cm="1">
        <f t="array" aca="1" ref="O2304" ca="1">_FV(A2304,"Volume")</f>
        <v>173498</v>
      </c>
      <c r="P2304" s="7" cm="1">
        <f t="array" aca="1" ref="P2304" ca="1">_FV(A2304,"Volume average",TRUE)</f>
        <v>327115</v>
      </c>
      <c r="Q2304" t="s">
        <v>6338</v>
      </c>
      <c r="S2304" t="s">
        <v>277</v>
      </c>
      <c r="T2304" s="25" cm="1">
        <f t="array" aca="1" ref="T2304" ca="1">_FV(A2304,"Expense ratio",TRUE)</f>
        <v>4.4000000000000003E-3</v>
      </c>
      <c r="U2304" s="24" cm="1">
        <f t="array" aca="1" ref="U2304" ca="1">_FV(A2304,"Market cap",TRUE)</f>
        <v>859079003.00999999</v>
      </c>
      <c r="V2304" s="4">
        <v>858404288</v>
      </c>
      <c r="W2304" s="4">
        <v>858404288</v>
      </c>
      <c r="Y2304" t="s">
        <v>6339</v>
      </c>
      <c r="Z2304" s="5">
        <v>63.59</v>
      </c>
      <c r="AA2304" s="20"/>
      <c r="AB2304" s="4">
        <v>0</v>
      </c>
      <c r="AC2304" s="4">
        <v>529690</v>
      </c>
      <c r="AE2304" s="5">
        <v>8.8983760074498264</v>
      </c>
      <c r="AF2304" s="5">
        <v>7.2497855395833088</v>
      </c>
      <c r="AH2304" s="17">
        <v>2050000</v>
      </c>
      <c r="AI2304" s="4">
        <v>529690</v>
      </c>
      <c r="AJ2304" s="5">
        <v>33714768.5</v>
      </c>
      <c r="AL2304" s="5">
        <v>65.88</v>
      </c>
      <c r="AM2304" s="5">
        <v>57.17</v>
      </c>
      <c r="AN2304" t="s">
        <v>82</v>
      </c>
      <c r="AO2304" t="str" cm="1">
        <f t="array" aca="1" ref="AO2304" ca="1">_FV(A2304,"Currency")</f>
        <v>USD</v>
      </c>
      <c r="AP2304" t="str" cm="1">
        <f t="array" aca="1" ref="AP2304" ca="1">_FV(A2304,"Exchange")</f>
        <v>NYSE Arca</v>
      </c>
      <c r="AQ2304" s="6" t="str" cm="1">
        <f t="array" aca="1" ref="AQ2304" ca="1">_FV(A2304,"Exchange abbreviation",TRUE)</f>
        <v>ARCX</v>
      </c>
      <c r="AR2304" t="str" cm="1">
        <f t="array" aca="1" ref="AR2304" ca="1">_FV(A2304,"Instrument type",TRUE)</f>
        <v>ETF</v>
      </c>
    </row>
    <row r="2305" spans="1:44" ht="18.75" customHeight="1" x14ac:dyDescent="0.25">
      <c r="A2305" t="e" vm="2317">
        <v>#VALUE!</v>
      </c>
      <c r="B2305" t="s">
        <v>6340</v>
      </c>
      <c r="C2305" t="s">
        <v>6341</v>
      </c>
      <c r="D2305" s="31" cm="1">
        <f t="array" aca="1" ref="D2305" ca="1">_FV(A2305,"Last trade time",TRUE)</f>
        <v>45824.840277789066</v>
      </c>
      <c r="E2305" s="23" cm="1">
        <f t="array" aca="1" ref="E2305" ca="1">_FV(A2305,"Price")</f>
        <v>83.03</v>
      </c>
      <c r="F2305" s="27" cm="1">
        <f t="array" aca="1" ref="F2305" ca="1">_FV(A2305,"Change (%)",TRUE)</f>
        <v>1.1821E-2</v>
      </c>
      <c r="G2305" s="26" cm="1">
        <f t="array" aca="1" ref="G2305" ca="1">_FV(A2305,"Change")</f>
        <v>0.97</v>
      </c>
      <c r="H2305" s="23" cm="1">
        <f t="array" aca="1" ref="H2305" ca="1">_FV(A2305,"Open")</f>
        <v>82.57</v>
      </c>
      <c r="I2305" s="23" cm="1">
        <f t="array" aca="1" ref="I2305" ca="1">_FV(A2305,"Low")</f>
        <v>82.57</v>
      </c>
      <c r="J2305" s="23" cm="1">
        <f t="array" aca="1" ref="J2305" ca="1">_FV(A2305,"High")</f>
        <v>83.254999999999995</v>
      </c>
      <c r="K2305" s="23" cm="1">
        <f t="array" aca="1" ref="K2305" ca="1">_FV(A2305,"Previous close",TRUE)</f>
        <v>82.06</v>
      </c>
      <c r="L2305" s="26"/>
      <c r="M2305" s="23" cm="1">
        <f t="array" aca="1" ref="M2305" ca="1">_FV(A2305,"52 week low",TRUE)</f>
        <v>63.33</v>
      </c>
      <c r="N2305" s="23" cm="1">
        <f t="array" aca="1" ref="N2305" ca="1">_FV(A2305,"52 week high",TRUE)</f>
        <v>85.56</v>
      </c>
      <c r="O2305" s="8" cm="1">
        <f t="array" aca="1" ref="O2305" ca="1">_FV(A2305,"Volume")</f>
        <v>193785</v>
      </c>
      <c r="P2305" s="7" cm="1">
        <f t="array" aca="1" ref="P2305" ca="1">_FV(A2305,"Volume average",TRUE)</f>
        <v>402802</v>
      </c>
      <c r="Q2305" t="s">
        <v>698</v>
      </c>
      <c r="S2305" t="s">
        <v>3504</v>
      </c>
      <c r="T2305" s="25" cm="1">
        <f t="array" aca="1" ref="T2305" ca="1">_FV(A2305,"Expense ratio",TRUE)</f>
        <v>4.4000000000000003E-3</v>
      </c>
      <c r="U2305" s="24" cm="1">
        <f t="array" aca="1" ref="U2305" ca="1">_FV(A2305,"Market cap",TRUE)</f>
        <v>5711173601.3000002</v>
      </c>
      <c r="V2305" s="4">
        <v>5711173632</v>
      </c>
      <c r="W2305" s="4">
        <v>5711173632</v>
      </c>
      <c r="Y2305" t="s">
        <v>824</v>
      </c>
      <c r="Z2305" s="5">
        <v>82.477999999999994</v>
      </c>
      <c r="AA2305" s="5">
        <v>31.328634000000001</v>
      </c>
      <c r="AB2305" s="5">
        <v>1E-3</v>
      </c>
      <c r="AC2305" s="4">
        <v>511165</v>
      </c>
      <c r="AE2305" s="5">
        <v>1.539977859058572</v>
      </c>
      <c r="AF2305" s="5">
        <v>14.127196321376291</v>
      </c>
      <c r="AI2305" s="4">
        <v>511165</v>
      </c>
      <c r="AJ2305" s="5">
        <v>42171112.5</v>
      </c>
      <c r="AL2305" s="5">
        <v>85.56</v>
      </c>
      <c r="AM2305" s="5">
        <v>63.33</v>
      </c>
      <c r="AN2305" t="s">
        <v>82</v>
      </c>
      <c r="AO2305" t="str" cm="1">
        <f t="array" aca="1" ref="AO2305" ca="1">_FV(A2305,"Currency")</f>
        <v>USD</v>
      </c>
      <c r="AP2305" t="str" cm="1">
        <f t="array" aca="1" ref="AP2305" ca="1">_FV(A2305,"Exchange")</f>
        <v>NYSE Arca</v>
      </c>
      <c r="AQ2305" s="6" t="str" cm="1">
        <f t="array" aca="1" ref="AQ2305" ca="1">_FV(A2305,"Exchange abbreviation",TRUE)</f>
        <v>ARCX</v>
      </c>
      <c r="AR2305" t="str" cm="1">
        <f t="array" aca="1" ref="AR2305" ca="1">_FV(A2305,"Instrument type",TRUE)</f>
        <v>ETF</v>
      </c>
    </row>
    <row r="2306" spans="1:44" ht="18.75" customHeight="1" x14ac:dyDescent="0.25">
      <c r="A2306" t="e" vm="2318">
        <v>#VALUE!</v>
      </c>
      <c r="B2306" t="s">
        <v>6342</v>
      </c>
      <c r="C2306" t="s">
        <v>6343</v>
      </c>
      <c r="D2306" s="31" cm="1">
        <f t="array" aca="1" ref="D2306" ca="1">_FV(A2306,"Last trade time",TRUE)</f>
        <v>45824.858090103909</v>
      </c>
      <c r="E2306" s="23" cm="1">
        <f t="array" aca="1" ref="E2306" ca="1">_FV(A2306,"Price")</f>
        <v>28.02</v>
      </c>
      <c r="F2306" s="27" cm="1">
        <f t="array" aca="1" ref="F2306" ca="1">_FV(A2306,"Change (%)",TRUE)</f>
        <v>7.5509999999999996E-3</v>
      </c>
      <c r="G2306" s="26" cm="1">
        <f t="array" aca="1" ref="G2306" ca="1">_FV(A2306,"Change")</f>
        <v>0.21</v>
      </c>
      <c r="H2306" s="23" cm="1">
        <f t="array" aca="1" ref="H2306" ca="1">_FV(A2306,"Open")</f>
        <v>27.97</v>
      </c>
      <c r="I2306" s="23" cm="1">
        <f t="array" aca="1" ref="I2306" ca="1">_FV(A2306,"Low")</f>
        <v>27.967199999999998</v>
      </c>
      <c r="J2306" s="23" cm="1">
        <f t="array" aca="1" ref="J2306" ca="1">_FV(A2306,"High")</f>
        <v>28.105399999999999</v>
      </c>
      <c r="K2306" s="23" cm="1">
        <f t="array" aca="1" ref="K2306" ca="1">_FV(A2306,"Previous close",TRUE)</f>
        <v>27.81</v>
      </c>
      <c r="L2306" s="26"/>
      <c r="M2306" s="23" cm="1">
        <f t="array" aca="1" ref="M2306" ca="1">_FV(A2306,"52 week low",TRUE)</f>
        <v>23.285</v>
      </c>
      <c r="N2306" s="23" cm="1">
        <f t="array" aca="1" ref="N2306" ca="1">_FV(A2306,"52 week high",TRUE)</f>
        <v>28.69</v>
      </c>
      <c r="O2306" s="8" cm="1">
        <f t="array" aca="1" ref="O2306" ca="1">_FV(A2306,"Volume")</f>
        <v>28106</v>
      </c>
      <c r="P2306" s="7" cm="1">
        <f t="array" aca="1" ref="P2306" ca="1">_FV(A2306,"Volume average",TRUE)</f>
        <v>40784</v>
      </c>
      <c r="Q2306" t="s">
        <v>698</v>
      </c>
      <c r="S2306" t="s">
        <v>2473</v>
      </c>
      <c r="T2306" s="25" cm="1">
        <f t="array" aca="1" ref="T2306" ca="1">_FV(A2306,"Expense ratio",TRUE)</f>
        <v>4.4000000000000003E-3</v>
      </c>
      <c r="U2306" s="24" cm="1">
        <f t="array" aca="1" ref="U2306" ca="1">_FV(A2306,"Market cap",TRUE)</f>
        <v>237001911.80000001</v>
      </c>
      <c r="V2306" s="4">
        <v>237001904</v>
      </c>
      <c r="W2306" s="4">
        <v>237001904</v>
      </c>
      <c r="Y2306" t="s">
        <v>5440</v>
      </c>
      <c r="Z2306" s="5">
        <v>28.03</v>
      </c>
      <c r="AA2306" s="5">
        <v>35.185875000000003</v>
      </c>
      <c r="AB2306" s="5">
        <v>1.2999999999999999E-3</v>
      </c>
      <c r="AC2306" s="4">
        <v>130673</v>
      </c>
      <c r="AE2306" s="5">
        <v>2.2602950236489061</v>
      </c>
      <c r="AF2306" s="5">
        <v>9.0222227362118268</v>
      </c>
      <c r="AI2306" s="4">
        <v>130673</v>
      </c>
      <c r="AJ2306" s="5">
        <v>3664528.2755</v>
      </c>
      <c r="AL2306" s="5">
        <v>28.69</v>
      </c>
      <c r="AM2306" s="5">
        <v>23.285</v>
      </c>
      <c r="AN2306" t="s">
        <v>90</v>
      </c>
      <c r="AO2306" t="str" cm="1">
        <f t="array" aca="1" ref="AO2306" ca="1">_FV(A2306,"Currency")</f>
        <v>USD</v>
      </c>
      <c r="AP2306" t="str" cm="1">
        <f t="array" aca="1" ref="AP2306" ca="1">_FV(A2306,"Exchange")</f>
        <v>NYSE Arca</v>
      </c>
      <c r="AQ2306" s="6" t="str" cm="1">
        <f t="array" aca="1" ref="AQ2306" ca="1">_FV(A2306,"Exchange abbreviation",TRUE)</f>
        <v>ARCX</v>
      </c>
      <c r="AR2306" t="str" cm="1">
        <f t="array" aca="1" ref="AR2306" ca="1">_FV(A2306,"Instrument type",TRUE)</f>
        <v>ETF</v>
      </c>
    </row>
    <row r="2307" spans="1:44" ht="18.75" customHeight="1" x14ac:dyDescent="0.25">
      <c r="A2307" t="e" vm="2319">
        <v>#VALUE!</v>
      </c>
      <c r="B2307" t="s">
        <v>6344</v>
      </c>
      <c r="C2307" t="s">
        <v>6345</v>
      </c>
      <c r="D2307" s="31" cm="1">
        <f t="array" aca="1" ref="D2307" ca="1">_FV(A2307,"Last trade time",TRUE)</f>
        <v>45824.840277812502</v>
      </c>
      <c r="E2307" s="23" cm="1">
        <f t="array" aca="1" ref="E2307" ca="1">_FV(A2307,"Price")</f>
        <v>26.167200000000001</v>
      </c>
      <c r="F2307" s="27" cm="1">
        <f t="array" aca="1" ref="F2307" ca="1">_FV(A2307,"Change (%)",TRUE)</f>
        <v>1.0652E-2</v>
      </c>
      <c r="G2307" s="26" cm="1">
        <f t="array" aca="1" ref="G2307" ca="1">_FV(A2307,"Change")</f>
        <v>0.27579999999999999</v>
      </c>
      <c r="H2307" s="23" cm="1">
        <f t="array" aca="1" ref="H2307" ca="1">_FV(A2307,"Open")</f>
        <v>26.25</v>
      </c>
      <c r="I2307" s="23" cm="1">
        <f t="array" aca="1" ref="I2307" ca="1">_FV(A2307,"Low")</f>
        <v>26.167200000000001</v>
      </c>
      <c r="J2307" s="23" cm="1">
        <f t="array" aca="1" ref="J2307" ca="1">_FV(A2307,"High")</f>
        <v>26.25</v>
      </c>
      <c r="K2307" s="23" cm="1">
        <f t="array" aca="1" ref="K2307" ca="1">_FV(A2307,"Previous close",TRUE)</f>
        <v>25.891400000000001</v>
      </c>
      <c r="L2307" s="26"/>
      <c r="M2307" s="23" cm="1">
        <f t="array" aca="1" ref="M2307" ca="1">_FV(A2307,"52 week low",TRUE)</f>
        <v>20.754200000000001</v>
      </c>
      <c r="N2307" s="23" cm="1">
        <f t="array" aca="1" ref="N2307" ca="1">_FV(A2307,"52 week high",TRUE)</f>
        <v>26.25</v>
      </c>
      <c r="O2307" s="8" cm="1">
        <f t="array" aca="1" ref="O2307" ca="1">_FV(A2307,"Volume")</f>
        <v>494</v>
      </c>
      <c r="P2307" s="7" cm="1">
        <f t="array" aca="1" ref="P2307" ca="1">_FV(A2307,"Volume average",TRUE)</f>
        <v>4834</v>
      </c>
      <c r="Q2307" t="s">
        <v>464</v>
      </c>
      <c r="T2307" s="25" cm="1">
        <f t="array" aca="1" ref="T2307" ca="1">_FV(A2307,"Expense ratio",TRUE)</f>
        <v>4.4000000000000003E-3</v>
      </c>
      <c r="U2307" s="24" cm="1">
        <f t="array" aca="1" ref="U2307" ca="1">_FV(A2307,"Market cap",TRUE)</f>
        <v>33815526.619999997</v>
      </c>
      <c r="V2307" s="16"/>
      <c r="W2307" s="16"/>
      <c r="Z2307" s="18"/>
      <c r="AB2307" s="20"/>
      <c r="AC2307" s="21">
        <v>4965</v>
      </c>
      <c r="AE2307" s="18"/>
      <c r="AF2307" s="20"/>
      <c r="AI2307" s="21"/>
      <c r="AJ2307" s="18"/>
      <c r="AL2307" s="18"/>
      <c r="AM2307" s="18"/>
      <c r="AN2307" t="s">
        <v>73</v>
      </c>
      <c r="AO2307" t="str" cm="1">
        <f t="array" aca="1" ref="AO2307" ca="1">_FV(A2307,"Currency")</f>
        <v>USD</v>
      </c>
      <c r="AP2307" t="str" cm="1">
        <f t="array" aca="1" ref="AP2307" ca="1">_FV(A2307,"Exchange")</f>
        <v>NYSE Arca</v>
      </c>
      <c r="AQ2307" s="6" t="str" cm="1">
        <f t="array" aca="1" ref="AQ2307" ca="1">_FV(A2307,"Exchange abbreviation",TRUE)</f>
        <v>ARCX</v>
      </c>
      <c r="AR2307" t="str" cm="1">
        <f t="array" aca="1" ref="AR2307" ca="1">_FV(A2307,"Instrument type",TRUE)</f>
        <v>ETF</v>
      </c>
    </row>
    <row r="2308" spans="1:44" ht="18.75" customHeight="1" x14ac:dyDescent="0.25">
      <c r="A2308" t="e" vm="2320">
        <v>#VALUE!</v>
      </c>
      <c r="B2308" t="s">
        <v>6346</v>
      </c>
      <c r="C2308" t="s">
        <v>6347</v>
      </c>
      <c r="D2308" s="31" cm="1">
        <f t="array" aca="1" ref="D2308" ca="1">_FV(A2308,"Last trade time",TRUE)</f>
        <v>45824.874917974215</v>
      </c>
      <c r="E2308" s="23" cm="1">
        <f t="array" aca="1" ref="E2308" ca="1">_FV(A2308,"Price")</f>
        <v>56.41</v>
      </c>
      <c r="F2308" s="27" cm="1">
        <f t="array" aca="1" ref="F2308" ca="1">_FV(A2308,"Change (%)",TRUE)</f>
        <v>7.7929999999999996E-3</v>
      </c>
      <c r="G2308" s="26" cm="1">
        <f t="array" aca="1" ref="G2308" ca="1">_FV(A2308,"Change")</f>
        <v>0.43619999999999998</v>
      </c>
      <c r="H2308" s="23" cm="1">
        <f t="array" aca="1" ref="H2308" ca="1">_FV(A2308,"Open")</f>
        <v>56.53</v>
      </c>
      <c r="I2308" s="23" cm="1">
        <f t="array" aca="1" ref="I2308" ca="1">_FV(A2308,"Low")</f>
        <v>56.37</v>
      </c>
      <c r="J2308" s="23" cm="1">
        <f t="array" aca="1" ref="J2308" ca="1">_FV(A2308,"High")</f>
        <v>56.684899999999999</v>
      </c>
      <c r="K2308" s="23" cm="1">
        <f t="array" aca="1" ref="K2308" ca="1">_FV(A2308,"Previous close",TRUE)</f>
        <v>55.973799999999997</v>
      </c>
      <c r="L2308" s="26"/>
      <c r="M2308" s="23" cm="1">
        <f t="array" aca="1" ref="M2308" ca="1">_FV(A2308,"52 week low",TRUE)</f>
        <v>47.92</v>
      </c>
      <c r="N2308" s="23" cm="1">
        <f t="array" aca="1" ref="N2308" ca="1">_FV(A2308,"52 week high",TRUE)</f>
        <v>57.88</v>
      </c>
      <c r="O2308" s="8" cm="1">
        <f t="array" aca="1" ref="O2308" ca="1">_FV(A2308,"Volume")</f>
        <v>17734</v>
      </c>
      <c r="P2308" s="7" cm="1">
        <f t="array" aca="1" ref="P2308" ca="1">_FV(A2308,"Volume average",TRUE)</f>
        <v>15551</v>
      </c>
      <c r="Q2308" t="s">
        <v>844</v>
      </c>
      <c r="S2308" t="s">
        <v>3504</v>
      </c>
      <c r="T2308" s="25" cm="1">
        <f t="array" aca="1" ref="T2308" ca="1">_FV(A2308,"Expense ratio",TRUE)</f>
        <v>4.4000000000000003E-3</v>
      </c>
      <c r="U2308" s="24" cm="1">
        <f t="array" aca="1" ref="U2308" ca="1">_FV(A2308,"Market cap",TRUE)</f>
        <v>332327422.88999999</v>
      </c>
      <c r="V2308" s="4">
        <v>332327424</v>
      </c>
      <c r="W2308" s="4">
        <v>332327424</v>
      </c>
      <c r="Y2308" t="s">
        <v>454</v>
      </c>
      <c r="Z2308" s="5">
        <v>56.267099999999999</v>
      </c>
      <c r="AA2308" s="5">
        <v>11.327631</v>
      </c>
      <c r="AB2308" s="5">
        <v>5.0500000000000003E-2</v>
      </c>
      <c r="AC2308" s="4">
        <v>22049</v>
      </c>
      <c r="AE2308" s="5">
        <v>9.3033375751303105</v>
      </c>
      <c r="AF2308" s="5">
        <v>7.1272418308655938</v>
      </c>
      <c r="AI2308" s="4">
        <v>22049</v>
      </c>
      <c r="AJ2308" s="5">
        <v>1237004.0225</v>
      </c>
      <c r="AL2308" s="5">
        <v>57.88</v>
      </c>
      <c r="AM2308" s="5">
        <v>47.92</v>
      </c>
      <c r="AN2308" t="s">
        <v>90</v>
      </c>
      <c r="AO2308" t="str" cm="1">
        <f t="array" aca="1" ref="AO2308" ca="1">_FV(A2308,"Currency")</f>
        <v>USD</v>
      </c>
      <c r="AP2308" t="str" cm="1">
        <f t="array" aca="1" ref="AP2308" ca="1">_FV(A2308,"Exchange")</f>
        <v>NYSE Arca</v>
      </c>
      <c r="AQ2308" s="6" t="str" cm="1">
        <f t="array" aca="1" ref="AQ2308" ca="1">_FV(A2308,"Exchange abbreviation",TRUE)</f>
        <v>ARCX</v>
      </c>
      <c r="AR2308" t="str" cm="1">
        <f t="array" aca="1" ref="AR2308" ca="1">_FV(A2308,"Instrument type",TRUE)</f>
        <v>ETF</v>
      </c>
    </row>
    <row r="2309" spans="1:44" ht="18.75" customHeight="1" x14ac:dyDescent="0.25">
      <c r="A2309" t="e" vm="2321">
        <v>#VALUE!</v>
      </c>
      <c r="B2309" t="s">
        <v>6348</v>
      </c>
      <c r="C2309" t="s">
        <v>6349</v>
      </c>
      <c r="D2309" s="31" cm="1">
        <f t="array" aca="1" ref="D2309" ca="1">_FV(A2309,"Last trade time",TRUE)</f>
        <v>45824.84030609922</v>
      </c>
      <c r="E2309" s="23" cm="1">
        <f t="array" aca="1" ref="E2309" ca="1">_FV(A2309,"Price")</f>
        <v>22.35</v>
      </c>
      <c r="F2309" s="27" cm="1">
        <f t="array" aca="1" ref="F2309" ca="1">_FV(A2309,"Change (%)",TRUE)</f>
        <v>2.6919999999999999E-3</v>
      </c>
      <c r="G2309" s="26" cm="1">
        <f t="array" aca="1" ref="G2309" ca="1">_FV(A2309,"Change")</f>
        <v>0.06</v>
      </c>
      <c r="H2309" s="23" cm="1">
        <f t="array" aca="1" ref="H2309" ca="1">_FV(A2309,"Open")</f>
        <v>22.35</v>
      </c>
      <c r="I2309" s="23" cm="1">
        <f t="array" aca="1" ref="I2309" ca="1">_FV(A2309,"Low")</f>
        <v>22.25</v>
      </c>
      <c r="J2309" s="23" cm="1">
        <f t="array" aca="1" ref="J2309" ca="1">_FV(A2309,"High")</f>
        <v>22.575500000000002</v>
      </c>
      <c r="K2309" s="23" cm="1">
        <f t="array" aca="1" ref="K2309" ca="1">_FV(A2309,"Previous close",TRUE)</f>
        <v>22.29</v>
      </c>
      <c r="L2309" s="26"/>
      <c r="M2309" s="23" cm="1">
        <f t="array" aca="1" ref="M2309" ca="1">_FV(A2309,"52 week low",TRUE)</f>
        <v>18.48</v>
      </c>
      <c r="N2309" s="23" cm="1">
        <f t="array" aca="1" ref="N2309" ca="1">_FV(A2309,"52 week high",TRUE)</f>
        <v>22.599299999999999</v>
      </c>
      <c r="O2309" s="8" cm="1">
        <f t="array" aca="1" ref="O2309" ca="1">_FV(A2309,"Volume")</f>
        <v>54576</v>
      </c>
      <c r="P2309" s="7" cm="1">
        <f t="array" aca="1" ref="P2309" ca="1">_FV(A2309,"Volume average",TRUE)</f>
        <v>58408</v>
      </c>
      <c r="Q2309" t="s">
        <v>424</v>
      </c>
      <c r="S2309" t="s">
        <v>2624</v>
      </c>
      <c r="T2309" s="25" cm="1">
        <f t="array" aca="1" ref="T2309" ca="1">_FV(A2309,"Expense ratio",TRUE)</f>
        <v>4.4000000000000003E-3</v>
      </c>
      <c r="U2309" s="24" cm="1">
        <f t="array" aca="1" ref="U2309" ca="1">_FV(A2309,"Market cap",TRUE)</f>
        <v>296689829.70999998</v>
      </c>
      <c r="V2309" s="4">
        <v>296689824</v>
      </c>
      <c r="W2309" s="4">
        <v>296689824</v>
      </c>
      <c r="Y2309" t="s">
        <v>6350</v>
      </c>
      <c r="Z2309" s="5">
        <v>22.307099999999998</v>
      </c>
      <c r="AA2309" s="5">
        <v>15.716402</v>
      </c>
      <c r="AB2309" s="5">
        <v>5.2399996999999997E-2</v>
      </c>
      <c r="AC2309" s="4">
        <v>44333</v>
      </c>
      <c r="AE2309" s="5">
        <v>12.101065459620679</v>
      </c>
      <c r="AF2309" s="5">
        <v>10.74612955915433</v>
      </c>
      <c r="AI2309" s="4">
        <v>44333</v>
      </c>
      <c r="AJ2309" s="5">
        <v>990399.22</v>
      </c>
      <c r="AL2309" s="5">
        <v>22.44</v>
      </c>
      <c r="AM2309" s="5">
        <v>18.48</v>
      </c>
      <c r="AN2309" t="s">
        <v>47</v>
      </c>
      <c r="AO2309" t="str" cm="1">
        <f t="array" aca="1" ref="AO2309" ca="1">_FV(A2309,"Currency")</f>
        <v>USD</v>
      </c>
      <c r="AP2309" t="str" cm="1">
        <f t="array" aca="1" ref="AP2309" ca="1">_FV(A2309,"Exchange")</f>
        <v>CBOE BZX Exchange</v>
      </c>
      <c r="AQ2309" s="6" t="str" cm="1">
        <f t="array" aca="1" ref="AQ2309" ca="1">_FV(A2309,"Exchange abbreviation",TRUE)</f>
        <v>BATS</v>
      </c>
      <c r="AR2309" t="str" cm="1">
        <f t="array" aca="1" ref="AR2309" ca="1">_FV(A2309,"Instrument type",TRUE)</f>
        <v>ETF</v>
      </c>
    </row>
    <row r="2310" spans="1:44" ht="18.75" customHeight="1" x14ac:dyDescent="0.25">
      <c r="A2310" t="e" vm="2322">
        <v>#VALUE!</v>
      </c>
      <c r="B2310" t="s">
        <v>6351</v>
      </c>
      <c r="C2310" t="s">
        <v>6352</v>
      </c>
      <c r="D2310" s="31" cm="1">
        <f t="array" aca="1" ref="D2310" ca="1">_FV(A2310,"Last trade time",TRUE)</f>
        <v>45824.840323217184</v>
      </c>
      <c r="E2310" s="23" cm="1">
        <f t="array" aca="1" ref="E2310" ca="1">_FV(A2310,"Price")</f>
        <v>28.59</v>
      </c>
      <c r="F2310" s="27" cm="1">
        <f t="array" aca="1" ref="F2310" ca="1">_FV(A2310,"Change (%)",TRUE)</f>
        <v>3.4989999999999999E-4</v>
      </c>
      <c r="G2310" s="26" cm="1">
        <f t="array" aca="1" ref="G2310" ca="1">_FV(A2310,"Change")</f>
        <v>0.01</v>
      </c>
      <c r="H2310" s="23" cm="1">
        <f t="array" aca="1" ref="H2310" ca="1">_FV(A2310,"Open")</f>
        <v>28.58</v>
      </c>
      <c r="I2310" s="23" cm="1">
        <f t="array" aca="1" ref="I2310" ca="1">_FV(A2310,"Low")</f>
        <v>28.58</v>
      </c>
      <c r="J2310" s="23" cm="1">
        <f t="array" aca="1" ref="J2310" ca="1">_FV(A2310,"High")</f>
        <v>28.59</v>
      </c>
      <c r="K2310" s="23" cm="1">
        <f t="array" aca="1" ref="K2310" ca="1">_FV(A2310,"Previous close",TRUE)</f>
        <v>28.58</v>
      </c>
      <c r="L2310" s="26"/>
      <c r="M2310" s="23" cm="1">
        <f t="array" aca="1" ref="M2310" ca="1">_FV(A2310,"52 week low",TRUE)</f>
        <v>26.03</v>
      </c>
      <c r="N2310" s="23" cm="1">
        <f t="array" aca="1" ref="N2310" ca="1">_FV(A2310,"52 week high",TRUE)</f>
        <v>31.17</v>
      </c>
      <c r="O2310" s="8" cm="1">
        <f t="array" aca="1" ref="O2310" ca="1">_FV(A2310,"Volume")</f>
        <v>3572</v>
      </c>
      <c r="P2310" s="7" cm="1">
        <f t="array" aca="1" ref="P2310" ca="1">_FV(A2310,"Volume average",TRUE)</f>
        <v>8273</v>
      </c>
      <c r="Q2310" t="s">
        <v>5345</v>
      </c>
      <c r="S2310" t="s">
        <v>2310</v>
      </c>
      <c r="T2310" s="25" cm="1">
        <f t="array" aca="1" ref="T2310" ca="1">_FV(A2310,"Expense ratio",TRUE)</f>
        <v>4.3E-3</v>
      </c>
      <c r="U2310" s="24" cm="1">
        <f t="array" aca="1" ref="U2310" ca="1">_FV(A2310,"Market cap",TRUE)</f>
        <v>12943391.6</v>
      </c>
      <c r="V2310" s="4">
        <v>12943391</v>
      </c>
      <c r="W2310" s="4">
        <v>12943391</v>
      </c>
      <c r="Y2310" t="s">
        <v>6353</v>
      </c>
      <c r="Z2310" s="5">
        <v>28.645299999999999</v>
      </c>
      <c r="AA2310" s="20"/>
      <c r="AB2310" s="5">
        <v>3.4700000000000002E-2</v>
      </c>
      <c r="AC2310" s="4">
        <v>8996</v>
      </c>
      <c r="AE2310" s="5">
        <v>-1.536905350150231</v>
      </c>
      <c r="AF2310" s="5">
        <v>-2.372774089279828E-2</v>
      </c>
      <c r="AI2310" s="4">
        <v>8996</v>
      </c>
      <c r="AJ2310" s="5">
        <v>255666.32</v>
      </c>
      <c r="AL2310" s="5">
        <v>31.17</v>
      </c>
      <c r="AM2310" s="5">
        <v>26.03</v>
      </c>
      <c r="AN2310" t="s">
        <v>47</v>
      </c>
      <c r="AO2310" t="str" cm="1">
        <f t="array" aca="1" ref="AO2310" ca="1">_FV(A2310,"Currency")</f>
        <v>USD</v>
      </c>
      <c r="AP2310" t="str" cm="1">
        <f t="array" aca="1" ref="AP2310" ca="1">_FV(A2310,"Exchange")</f>
        <v>CBOE BZX Exchange</v>
      </c>
      <c r="AQ2310" s="6" t="str" cm="1">
        <f t="array" aca="1" ref="AQ2310" ca="1">_FV(A2310,"Exchange abbreviation",TRUE)</f>
        <v>BATS</v>
      </c>
      <c r="AR2310" t="str" cm="1">
        <f t="array" aca="1" ref="AR2310" ca="1">_FV(A2310,"Instrument type",TRUE)</f>
        <v>ETF</v>
      </c>
    </row>
    <row r="2311" spans="1:44" ht="18.75" customHeight="1" x14ac:dyDescent="0.25">
      <c r="A2311" t="e" vm="2323">
        <v>#VALUE!</v>
      </c>
      <c r="B2311" t="s">
        <v>6354</v>
      </c>
      <c r="C2311" t="s">
        <v>6355</v>
      </c>
      <c r="D2311" s="31" cm="1">
        <f t="array" aca="1" ref="D2311" ca="1">_FV(A2311,"Last trade time",TRUE)</f>
        <v>45824.843750115622</v>
      </c>
      <c r="E2311" s="23" cm="1">
        <f t="array" aca="1" ref="E2311" ca="1">_FV(A2311,"Price")</f>
        <v>22.315000000000001</v>
      </c>
      <c r="F2311" s="27" cm="1">
        <f t="array" aca="1" ref="F2311" ca="1">_FV(A2311,"Change (%)",TRUE)</f>
        <v>1.7960000000000001E-3</v>
      </c>
      <c r="G2311" s="26" cm="1">
        <f t="array" aca="1" ref="G2311" ca="1">_FV(A2311,"Change")</f>
        <v>0.04</v>
      </c>
      <c r="H2311" s="23" cm="1">
        <f t="array" aca="1" ref="H2311" ca="1">_FV(A2311,"Open")</f>
        <v>22.39</v>
      </c>
      <c r="I2311" s="23" cm="1">
        <f t="array" aca="1" ref="I2311" ca="1">_FV(A2311,"Low")</f>
        <v>22.28</v>
      </c>
      <c r="J2311" s="23" cm="1">
        <f t="array" aca="1" ref="J2311" ca="1">_FV(A2311,"High")</f>
        <v>22.4</v>
      </c>
      <c r="K2311" s="23" cm="1">
        <f t="array" aca="1" ref="K2311" ca="1">_FV(A2311,"Previous close",TRUE)</f>
        <v>22.274999999999999</v>
      </c>
      <c r="L2311" s="26"/>
      <c r="M2311" s="23" cm="1">
        <f t="array" aca="1" ref="M2311" ca="1">_FV(A2311,"52 week low",TRUE)</f>
        <v>20.65</v>
      </c>
      <c r="N2311" s="23" cm="1">
        <f t="array" aca="1" ref="N2311" ca="1">_FV(A2311,"52 week high",TRUE)</f>
        <v>22.71</v>
      </c>
      <c r="O2311" s="8" cm="1">
        <f t="array" aca="1" ref="O2311" ca="1">_FV(A2311,"Volume")</f>
        <v>32625</v>
      </c>
      <c r="P2311" s="7" cm="1">
        <f t="array" aca="1" ref="P2311" ca="1">_FV(A2311,"Volume average",TRUE)</f>
        <v>28125</v>
      </c>
      <c r="Q2311" t="s">
        <v>270</v>
      </c>
      <c r="S2311" t="s">
        <v>56</v>
      </c>
      <c r="T2311" s="25" cm="1">
        <f t="array" aca="1" ref="T2311" ca="1">_FV(A2311,"Expense ratio",TRUE)</f>
        <v>4.3E-3</v>
      </c>
      <c r="U2311" s="24" cm="1">
        <f t="array" aca="1" ref="U2311" ca="1">_FV(A2311,"Market cap",TRUE)</f>
        <v>172713484.02000001</v>
      </c>
      <c r="V2311" s="4">
        <v>172713472</v>
      </c>
      <c r="W2311" s="4">
        <v>172713472</v>
      </c>
      <c r="Y2311" t="s">
        <v>5477</v>
      </c>
      <c r="Z2311" s="5">
        <v>22.321000000000002</v>
      </c>
      <c r="AA2311" s="20"/>
      <c r="AB2311" s="5">
        <v>6.2899999999999998E-2</v>
      </c>
      <c r="AC2311" s="4">
        <v>42817</v>
      </c>
      <c r="AE2311" s="5">
        <v>2.9435344999426678</v>
      </c>
      <c r="AF2311" s="5">
        <v>8.5131065962059882</v>
      </c>
      <c r="AI2311" s="4">
        <v>42817</v>
      </c>
      <c r="AJ2311" s="5">
        <v>955247.2699999999</v>
      </c>
      <c r="AL2311" s="5">
        <v>22.71</v>
      </c>
      <c r="AM2311" s="5">
        <v>20.65</v>
      </c>
      <c r="AN2311" t="s">
        <v>47</v>
      </c>
      <c r="AO2311" t="str" cm="1">
        <f t="array" aca="1" ref="AO2311" ca="1">_FV(A2311,"Currency")</f>
        <v>USD</v>
      </c>
      <c r="AP2311" t="str" cm="1">
        <f t="array" aca="1" ref="AP2311" ca="1">_FV(A2311,"Exchange")</f>
        <v>Nasdaq Stock Market</v>
      </c>
      <c r="AQ2311" s="6" t="str" cm="1">
        <f t="array" aca="1" ref="AQ2311" ca="1">_FV(A2311,"Exchange abbreviation",TRUE)</f>
        <v>XNAS</v>
      </c>
      <c r="AR2311" t="str" cm="1">
        <f t="array" aca="1" ref="AR2311" ca="1">_FV(A2311,"Instrument type",TRUE)</f>
        <v>ETF</v>
      </c>
    </row>
    <row r="2312" spans="1:44" ht="18.75" customHeight="1" x14ac:dyDescent="0.25">
      <c r="A2312" t="e" vm="2324">
        <v>#VALUE!</v>
      </c>
      <c r="B2312" t="s">
        <v>6356</v>
      </c>
      <c r="C2312" t="s">
        <v>6357</v>
      </c>
      <c r="D2312" s="31" cm="1">
        <f t="array" aca="1" ref="D2312" ca="1">_FV(A2312,"Last trade time",TRUE)</f>
        <v>45824.843750207816</v>
      </c>
      <c r="E2312" s="23" cm="1">
        <f t="array" aca="1" ref="E2312" ca="1">_FV(A2312,"Price")</f>
        <v>23.1</v>
      </c>
      <c r="F2312" s="27" cm="1">
        <f t="array" aca="1" ref="F2312" ca="1">_FV(A2312,"Change (%)",TRUE)</f>
        <v>0</v>
      </c>
      <c r="G2312" s="26" cm="1">
        <f t="array" aca="1" ref="G2312" ca="1">_FV(A2312,"Change")</f>
        <v>0</v>
      </c>
      <c r="H2312" s="23" cm="1">
        <f t="array" aca="1" ref="H2312" ca="1">_FV(A2312,"Open")</f>
        <v>23.1</v>
      </c>
      <c r="I2312" s="23" cm="1">
        <f t="array" aca="1" ref="I2312" ca="1">_FV(A2312,"Low")</f>
        <v>23.1</v>
      </c>
      <c r="J2312" s="23" cm="1">
        <f t="array" aca="1" ref="J2312" ca="1">_FV(A2312,"High")</f>
        <v>23.11</v>
      </c>
      <c r="K2312" s="23" cm="1">
        <f t="array" aca="1" ref="K2312" ca="1">_FV(A2312,"Previous close",TRUE)</f>
        <v>23.1</v>
      </c>
      <c r="L2312" s="26"/>
      <c r="M2312" s="23" cm="1">
        <f t="array" aca="1" ref="M2312" ca="1">_FV(A2312,"52 week low",TRUE)</f>
        <v>22.58</v>
      </c>
      <c r="N2312" s="23" cm="1">
        <f t="array" aca="1" ref="N2312" ca="1">_FV(A2312,"52 week high",TRUE)</f>
        <v>23.23</v>
      </c>
      <c r="O2312" s="8" cm="1">
        <f t="array" aca="1" ref="O2312" ca="1">_FV(A2312,"Volume")</f>
        <v>162661</v>
      </c>
      <c r="P2312" s="7" cm="1">
        <f t="array" aca="1" ref="P2312" ca="1">_FV(A2312,"Volume average",TRUE)</f>
        <v>255968</v>
      </c>
      <c r="Q2312" t="s">
        <v>6358</v>
      </c>
      <c r="S2312" t="s">
        <v>277</v>
      </c>
      <c r="T2312" s="25" cm="1">
        <f t="array" aca="1" ref="T2312" ca="1">_FV(A2312,"Expense ratio",TRUE)</f>
        <v>4.3E-3</v>
      </c>
      <c r="U2312" s="24" cm="1">
        <f t="array" aca="1" ref="U2312" ca="1">_FV(A2312,"Market cap",TRUE)</f>
        <v>939550302.21000004</v>
      </c>
      <c r="V2312" s="4">
        <v>939435520</v>
      </c>
      <c r="W2312" s="4">
        <v>939435520</v>
      </c>
      <c r="X2312" t="s">
        <v>6359</v>
      </c>
      <c r="Y2312" t="s">
        <v>6360</v>
      </c>
      <c r="Z2312" s="5">
        <v>23.1</v>
      </c>
      <c r="AA2312" s="20"/>
      <c r="AB2312" s="5">
        <v>5.8200000000000002E-2</v>
      </c>
      <c r="AC2312" s="4">
        <v>266890</v>
      </c>
      <c r="AE2312" s="5">
        <v>2.3445521552422082</v>
      </c>
      <c r="AF2312" s="5">
        <v>6.3645593981495496</v>
      </c>
      <c r="AI2312" s="4">
        <v>266890</v>
      </c>
      <c r="AJ2312" s="5">
        <v>6159821.1999999993</v>
      </c>
      <c r="AL2312" s="5">
        <v>23.23</v>
      </c>
      <c r="AM2312" s="5">
        <v>22.58</v>
      </c>
      <c r="AN2312" t="s">
        <v>90</v>
      </c>
      <c r="AO2312" t="str" cm="1">
        <f t="array" aca="1" ref="AO2312" ca="1">_FV(A2312,"Currency")</f>
        <v>USD</v>
      </c>
      <c r="AP2312" t="str" cm="1">
        <f t="array" aca="1" ref="AP2312" ca="1">_FV(A2312,"Exchange")</f>
        <v>Nasdaq Stock Market</v>
      </c>
      <c r="AQ2312" s="6" t="str" cm="1">
        <f t="array" aca="1" ref="AQ2312" ca="1">_FV(A2312,"Exchange abbreviation",TRUE)</f>
        <v>XNAS</v>
      </c>
      <c r="AR2312" t="str" cm="1">
        <f t="array" aca="1" ref="AR2312" ca="1">_FV(A2312,"Instrument type",TRUE)</f>
        <v>ETF</v>
      </c>
    </row>
    <row r="2313" spans="1:44" ht="18.75" customHeight="1" x14ac:dyDescent="0.25">
      <c r="A2313" t="e" vm="2325">
        <v>#VALUE!</v>
      </c>
      <c r="B2313" t="s">
        <v>6361</v>
      </c>
      <c r="C2313" t="s">
        <v>6362</v>
      </c>
      <c r="D2313" s="31" cm="1">
        <f t="array" aca="1" ref="D2313" ca="1">_FV(A2313,"Last trade time",TRUE)</f>
        <v>45824.840277823438</v>
      </c>
      <c r="E2313" s="23" cm="1">
        <f t="array" aca="1" ref="E2313" ca="1">_FV(A2313,"Price")</f>
        <v>42.38</v>
      </c>
      <c r="F2313" s="27" cm="1">
        <f t="array" aca="1" ref="F2313" ca="1">_FV(A2313,"Change (%)",TRUE)</f>
        <v>1.6539999999999999E-3</v>
      </c>
      <c r="G2313" s="26" cm="1">
        <f t="array" aca="1" ref="G2313" ca="1">_FV(A2313,"Change")</f>
        <v>7.0000000000000007E-2</v>
      </c>
      <c r="H2313" s="23" cm="1">
        <f t="array" aca="1" ref="H2313" ca="1">_FV(A2313,"Open")</f>
        <v>42.43</v>
      </c>
      <c r="I2313" s="23" cm="1">
        <f t="array" aca="1" ref="I2313" ca="1">_FV(A2313,"Low")</f>
        <v>42.24</v>
      </c>
      <c r="J2313" s="23" cm="1">
        <f t="array" aca="1" ref="J2313" ca="1">_FV(A2313,"High")</f>
        <v>42.61</v>
      </c>
      <c r="K2313" s="23" cm="1">
        <f t="array" aca="1" ref="K2313" ca="1">_FV(A2313,"Previous close",TRUE)</f>
        <v>42.31</v>
      </c>
      <c r="L2313" s="26"/>
      <c r="M2313" s="23" cm="1">
        <f t="array" aca="1" ref="M2313" ca="1">_FV(A2313,"52 week low",TRUE)</f>
        <v>37.29</v>
      </c>
      <c r="N2313" s="23" cm="1">
        <f t="array" aca="1" ref="N2313" ca="1">_FV(A2313,"52 week high",TRUE)</f>
        <v>44.344999999999999</v>
      </c>
      <c r="O2313" s="8" cm="1">
        <f t="array" aca="1" ref="O2313" ca="1">_FV(A2313,"Volume")</f>
        <v>643551</v>
      </c>
      <c r="P2313" s="7" cm="1">
        <f t="array" aca="1" ref="P2313" ca="1">_FV(A2313,"Volume average",TRUE)</f>
        <v>742558</v>
      </c>
      <c r="Q2313" t="s">
        <v>1641</v>
      </c>
      <c r="S2313" t="s">
        <v>318</v>
      </c>
      <c r="T2313" s="25" cm="1">
        <f t="array" aca="1" ref="T2313" ca="1">_FV(A2313,"Expense ratio",TRUE)</f>
        <v>4.3E-3</v>
      </c>
      <c r="U2313" s="24" cm="1">
        <f t="array" aca="1" ref="U2313" ca="1">_FV(A2313,"Market cap",TRUE)</f>
        <v>5418438881.6499996</v>
      </c>
      <c r="V2313" s="4">
        <v>5418372608</v>
      </c>
      <c r="W2313" s="4">
        <v>5418372608</v>
      </c>
      <c r="Y2313" t="s">
        <v>6363</v>
      </c>
      <c r="Z2313" s="5">
        <v>42.09</v>
      </c>
      <c r="AA2313" s="19">
        <v>15.2576</v>
      </c>
      <c r="AB2313" s="19">
        <v>4.1100003000000003E-2</v>
      </c>
      <c r="AC2313" s="4">
        <v>979306</v>
      </c>
      <c r="AE2313" s="5">
        <v>5.5616477372853801</v>
      </c>
      <c r="AF2313" s="19">
        <v>15.533739234953179</v>
      </c>
      <c r="AI2313" s="4">
        <v>979306</v>
      </c>
      <c r="AJ2313" s="5">
        <v>41218989.540000007</v>
      </c>
      <c r="AL2313" s="5">
        <v>44.35</v>
      </c>
      <c r="AM2313" s="5">
        <v>37.29</v>
      </c>
      <c r="AN2313" t="s">
        <v>82</v>
      </c>
      <c r="AO2313" t="str" cm="1">
        <f t="array" aca="1" ref="AO2313" ca="1">_FV(A2313,"Currency")</f>
        <v>USD</v>
      </c>
      <c r="AP2313" t="str" cm="1">
        <f t="array" aca="1" ref="AP2313" ca="1">_FV(A2313,"Exchange")</f>
        <v>NYSE Arca</v>
      </c>
      <c r="AQ2313" s="6" t="str" cm="1">
        <f t="array" aca="1" ref="AQ2313" ca="1">_FV(A2313,"Exchange abbreviation",TRUE)</f>
        <v>ARCX</v>
      </c>
      <c r="AR2313" t="str" cm="1">
        <f t="array" aca="1" ref="AR2313" ca="1">_FV(A2313,"Instrument type",TRUE)</f>
        <v>ETF</v>
      </c>
    </row>
    <row r="2314" spans="1:44" ht="18.75" customHeight="1" x14ac:dyDescent="0.25">
      <c r="A2314" t="e" vm="2326">
        <v>#VALUE!</v>
      </c>
      <c r="B2314" t="s">
        <v>6364</v>
      </c>
      <c r="C2314" t="s">
        <v>6365</v>
      </c>
      <c r="D2314" s="31" cm="1">
        <f t="array" aca="1" ref="D2314" ca="1">_FV(A2314,"Last trade time",TRUE)</f>
        <v>45824.84027780078</v>
      </c>
      <c r="E2314" s="23" cm="1">
        <f t="array" aca="1" ref="E2314" ca="1">_FV(A2314,"Price")</f>
        <v>23.78</v>
      </c>
      <c r="F2314" s="27" cm="1">
        <f t="array" aca="1" ref="F2314" ca="1">_FV(A2314,"Change (%)",TRUE)</f>
        <v>1.263E-3</v>
      </c>
      <c r="G2314" s="26" cm="1">
        <f t="array" aca="1" ref="G2314" ca="1">_FV(A2314,"Change")</f>
        <v>0.03</v>
      </c>
      <c r="H2314" s="23" cm="1">
        <f t="array" aca="1" ref="H2314" ca="1">_FV(A2314,"Open")</f>
        <v>23.87</v>
      </c>
      <c r="I2314" s="23" cm="1">
        <f t="array" aca="1" ref="I2314" ca="1">_FV(A2314,"Low")</f>
        <v>23.77</v>
      </c>
      <c r="J2314" s="23" cm="1">
        <f t="array" aca="1" ref="J2314" ca="1">_FV(A2314,"High")</f>
        <v>23.8809</v>
      </c>
      <c r="K2314" s="23" cm="1">
        <f t="array" aca="1" ref="K2314" ca="1">_FV(A2314,"Previous close",TRUE)</f>
        <v>23.75</v>
      </c>
      <c r="L2314" s="26"/>
      <c r="M2314" s="23" cm="1">
        <f t="array" aca="1" ref="M2314" ca="1">_FV(A2314,"52 week low",TRUE)</f>
        <v>22.84</v>
      </c>
      <c r="N2314" s="23" cm="1">
        <f t="array" aca="1" ref="N2314" ca="1">_FV(A2314,"52 week high",TRUE)</f>
        <v>25.49</v>
      </c>
      <c r="O2314" s="8" cm="1">
        <f t="array" aca="1" ref="O2314" ca="1">_FV(A2314,"Volume")</f>
        <v>23807</v>
      </c>
      <c r="P2314" s="7" cm="1">
        <f t="array" aca="1" ref="P2314" ca="1">_FV(A2314,"Volume average",TRUE)</f>
        <v>72477</v>
      </c>
      <c r="Q2314" t="s">
        <v>4104</v>
      </c>
      <c r="R2314" t="s">
        <v>4105</v>
      </c>
      <c r="S2314" t="s">
        <v>2589</v>
      </c>
      <c r="T2314" s="25" cm="1">
        <f t="array" aca="1" ref="T2314" ca="1">_FV(A2314,"Expense ratio",TRUE)</f>
        <v>4.3E-3</v>
      </c>
      <c r="U2314" s="24" cm="1">
        <f t="array" aca="1" ref="U2314" ca="1">_FV(A2314,"Market cap",TRUE)</f>
        <v>381903200.31999999</v>
      </c>
      <c r="V2314" s="4">
        <v>381903200</v>
      </c>
      <c r="W2314" s="4">
        <v>381903200</v>
      </c>
      <c r="Y2314" t="s">
        <v>6366</v>
      </c>
      <c r="Z2314" s="5">
        <v>23.67</v>
      </c>
      <c r="AA2314" s="20"/>
      <c r="AB2314" s="5">
        <v>4.24E-2</v>
      </c>
      <c r="AC2314" s="4">
        <v>94368</v>
      </c>
      <c r="AE2314" s="5">
        <v>2.5990530416660769</v>
      </c>
      <c r="AF2314" s="5">
        <v>5.6381818627370794</v>
      </c>
      <c r="AI2314" s="4">
        <v>94368</v>
      </c>
      <c r="AJ2314" s="5">
        <v>2240296.3199999998</v>
      </c>
      <c r="AL2314" s="5">
        <v>25.49</v>
      </c>
      <c r="AM2314" s="5">
        <v>22.84</v>
      </c>
      <c r="AN2314" t="s">
        <v>90</v>
      </c>
      <c r="AO2314" t="str" cm="1">
        <f t="array" aca="1" ref="AO2314" ca="1">_FV(A2314,"Currency")</f>
        <v>USD</v>
      </c>
      <c r="AP2314" t="str" cm="1">
        <f t="array" aca="1" ref="AP2314" ca="1">_FV(A2314,"Exchange")</f>
        <v>NYSE Arca</v>
      </c>
      <c r="AQ2314" s="6" t="str" cm="1">
        <f t="array" aca="1" ref="AQ2314" ca="1">_FV(A2314,"Exchange abbreviation",TRUE)</f>
        <v>ARCX</v>
      </c>
      <c r="AR2314" t="str" cm="1">
        <f t="array" aca="1" ref="AR2314" ca="1">_FV(A2314,"Instrument type",TRUE)</f>
        <v>ETF</v>
      </c>
    </row>
    <row r="2315" spans="1:44" ht="18.75" customHeight="1" x14ac:dyDescent="0.25">
      <c r="A2315" t="e" vm="2327">
        <v>#VALUE!</v>
      </c>
      <c r="B2315" t="s">
        <v>6367</v>
      </c>
      <c r="C2315" t="s">
        <v>6368</v>
      </c>
      <c r="D2315" s="31" cm="1">
        <f t="array" aca="1" ref="D2315" ca="1">_FV(A2315,"Last trade time",TRUE)</f>
        <v>45824.843750265623</v>
      </c>
      <c r="E2315" s="23" cm="1">
        <f t="array" aca="1" ref="E2315" ca="1">_FV(A2315,"Price")</f>
        <v>39.630000000000003</v>
      </c>
      <c r="F2315" s="27" cm="1">
        <f t="array" aca="1" ref="F2315" ca="1">_FV(A2315,"Change (%)",TRUE)</f>
        <v>1.0969E-2</v>
      </c>
      <c r="G2315" s="26" cm="1">
        <f t="array" aca="1" ref="G2315" ca="1">_FV(A2315,"Change")</f>
        <v>0.43</v>
      </c>
      <c r="H2315" s="23" cm="1">
        <f t="array" aca="1" ref="H2315" ca="1">_FV(A2315,"Open")</f>
        <v>39.340000000000003</v>
      </c>
      <c r="I2315" s="23" cm="1">
        <f t="array" aca="1" ref="I2315" ca="1">_FV(A2315,"Low")</f>
        <v>39.22</v>
      </c>
      <c r="J2315" s="23" cm="1">
        <f t="array" aca="1" ref="J2315" ca="1">_FV(A2315,"High")</f>
        <v>39.630000000000003</v>
      </c>
      <c r="K2315" s="23" cm="1">
        <f t="array" aca="1" ref="K2315" ca="1">_FV(A2315,"Previous close",TRUE)</f>
        <v>39.200000000000003</v>
      </c>
      <c r="L2315" s="26"/>
      <c r="M2315" s="23" cm="1">
        <f t="array" aca="1" ref="M2315" ca="1">_FV(A2315,"52 week low",TRUE)</f>
        <v>31.96</v>
      </c>
      <c r="N2315" s="23" cm="1">
        <f t="array" aca="1" ref="N2315" ca="1">_FV(A2315,"52 week high",TRUE)</f>
        <v>41.046799999999998</v>
      </c>
      <c r="O2315" s="8" cm="1">
        <f t="array" aca="1" ref="O2315" ca="1">_FV(A2315,"Volume")</f>
        <v>4964</v>
      </c>
      <c r="P2315" s="7" cm="1">
        <f t="array" aca="1" ref="P2315" ca="1">_FV(A2315,"Volume average",TRUE)</f>
        <v>24594</v>
      </c>
      <c r="Q2315" t="s">
        <v>50</v>
      </c>
      <c r="S2315" t="s">
        <v>1795</v>
      </c>
      <c r="T2315" s="25" cm="1">
        <f t="array" aca="1" ref="T2315" ca="1">_FV(A2315,"Expense ratio",TRUE)</f>
        <v>4.3E-3</v>
      </c>
      <c r="U2315" s="24" cm="1">
        <f t="array" aca="1" ref="U2315" ca="1">_FV(A2315,"Market cap",TRUE)</f>
        <v>618434453.78999996</v>
      </c>
      <c r="V2315" s="4">
        <v>618434432</v>
      </c>
      <c r="W2315" s="4">
        <v>618434432</v>
      </c>
      <c r="Y2315" t="s">
        <v>6369</v>
      </c>
      <c r="Z2315" s="5">
        <v>39.43</v>
      </c>
      <c r="AA2315" s="5">
        <v>22.582314</v>
      </c>
      <c r="AB2315" s="5">
        <v>9.1999999999999998E-3</v>
      </c>
      <c r="AC2315" s="4">
        <v>19882</v>
      </c>
      <c r="AE2315" s="5">
        <v>1.360715709667359</v>
      </c>
      <c r="AF2315" s="19">
        <v>8.837248774910611</v>
      </c>
      <c r="AI2315" s="4">
        <v>19882</v>
      </c>
      <c r="AJ2315" s="5">
        <v>784146.08</v>
      </c>
      <c r="AL2315" s="5">
        <v>41.046999999999997</v>
      </c>
      <c r="AM2315" s="5">
        <v>31.96</v>
      </c>
      <c r="AN2315" t="s">
        <v>47</v>
      </c>
      <c r="AO2315" t="str" cm="1">
        <f t="array" aca="1" ref="AO2315" ca="1">_FV(A2315,"Currency")</f>
        <v>USD</v>
      </c>
      <c r="AP2315" t="str" cm="1">
        <f t="array" aca="1" ref="AP2315" ca="1">_FV(A2315,"Exchange")</f>
        <v>Nasdaq Stock Market</v>
      </c>
      <c r="AQ2315" s="6" t="str" cm="1">
        <f t="array" aca="1" ref="AQ2315" ca="1">_FV(A2315,"Exchange abbreviation",TRUE)</f>
        <v>XNAS</v>
      </c>
      <c r="AR2315" t="str" cm="1">
        <f t="array" aca="1" ref="AR2315" ca="1">_FV(A2315,"Instrument type",TRUE)</f>
        <v>ETF</v>
      </c>
    </row>
    <row r="2316" spans="1:44" ht="18.75" customHeight="1" x14ac:dyDescent="0.25">
      <c r="A2316" t="e" vm="2328">
        <v>#VALUE!</v>
      </c>
      <c r="B2316" t="s">
        <v>6370</v>
      </c>
      <c r="C2316" t="s">
        <v>6371</v>
      </c>
      <c r="D2316" s="31" cm="1">
        <f t="array" aca="1" ref="D2316" ca="1">_FV(A2316,"Last trade time",TRUE)</f>
        <v>45824.840277812502</v>
      </c>
      <c r="E2316" s="23" cm="1">
        <f t="array" aca="1" ref="E2316" ca="1">_FV(A2316,"Price")</f>
        <v>34.774000000000001</v>
      </c>
      <c r="F2316" s="27" cm="1">
        <f t="array" aca="1" ref="F2316" ca="1">_FV(A2316,"Change (%)",TRUE)</f>
        <v>5.0290000000000005E-3</v>
      </c>
      <c r="G2316" s="26" cm="1">
        <f t="array" aca="1" ref="G2316" ca="1">_FV(A2316,"Change")</f>
        <v>0.17399999999999999</v>
      </c>
      <c r="H2316" s="23" cm="1">
        <f t="array" aca="1" ref="H2316" ca="1">_FV(A2316,"Open")</f>
        <v>34.78</v>
      </c>
      <c r="I2316" s="23" cm="1">
        <f t="array" aca="1" ref="I2316" ca="1">_FV(A2316,"Low")</f>
        <v>34.770499999999998</v>
      </c>
      <c r="J2316" s="23" cm="1">
        <f t="array" aca="1" ref="J2316" ca="1">_FV(A2316,"High")</f>
        <v>34.918399999999998</v>
      </c>
      <c r="K2316" s="23" cm="1">
        <f t="array" aca="1" ref="K2316" ca="1">_FV(A2316,"Previous close",TRUE)</f>
        <v>34.6</v>
      </c>
      <c r="L2316" s="26"/>
      <c r="M2316" s="23" cm="1">
        <f t="array" aca="1" ref="M2316" ca="1">_FV(A2316,"52 week low",TRUE)</f>
        <v>28.57</v>
      </c>
      <c r="N2316" s="23" cm="1">
        <f t="array" aca="1" ref="N2316" ca="1">_FV(A2316,"52 week high",TRUE)</f>
        <v>34.994999999999997</v>
      </c>
      <c r="O2316" s="8" cm="1">
        <f t="array" aca="1" ref="O2316" ca="1">_FV(A2316,"Volume")</f>
        <v>17947</v>
      </c>
      <c r="P2316" s="7" cm="1">
        <f t="array" aca="1" ref="P2316" ca="1">_FV(A2316,"Volume average",TRUE)</f>
        <v>14305</v>
      </c>
      <c r="Q2316" t="s">
        <v>6372</v>
      </c>
      <c r="S2316" t="s">
        <v>2067</v>
      </c>
      <c r="T2316" s="25" cm="1">
        <f t="array" aca="1" ref="T2316" ca="1">_FV(A2316,"Expense ratio",TRUE)</f>
        <v>4.3E-3</v>
      </c>
      <c r="U2316" s="24" cm="1">
        <f t="array" aca="1" ref="U2316" ca="1">_FV(A2316,"Market cap",TRUE)</f>
        <v>156058494.38</v>
      </c>
      <c r="V2316" s="4">
        <v>156058496</v>
      </c>
      <c r="W2316" s="4">
        <v>156058496</v>
      </c>
      <c r="Y2316" t="s">
        <v>6373</v>
      </c>
      <c r="Z2316" s="5">
        <v>34.795490000000001</v>
      </c>
      <c r="AA2316" s="5">
        <v>14.366365</v>
      </c>
      <c r="AB2316" s="19">
        <v>3.0299999000000001E-2</v>
      </c>
      <c r="AC2316" s="4">
        <v>24619</v>
      </c>
      <c r="AE2316" s="5">
        <v>8.6546285473460003</v>
      </c>
      <c r="AF2316" s="19">
        <v>11.58808842641654</v>
      </c>
      <c r="AI2316" s="4">
        <v>24619</v>
      </c>
      <c r="AJ2316" s="5">
        <v>855904.15399999998</v>
      </c>
      <c r="AL2316" s="5">
        <v>34.85</v>
      </c>
      <c r="AM2316" s="5">
        <v>28.57</v>
      </c>
      <c r="AN2316" t="s">
        <v>47</v>
      </c>
      <c r="AO2316" t="str" cm="1">
        <f t="array" aca="1" ref="AO2316" ca="1">_FV(A2316,"Currency")</f>
        <v>USD</v>
      </c>
      <c r="AP2316" t="str" cm="1">
        <f t="array" aca="1" ref="AP2316" ca="1">_FV(A2316,"Exchange")</f>
        <v>NYSE Arca</v>
      </c>
      <c r="AQ2316" s="6" t="str" cm="1">
        <f t="array" aca="1" ref="AQ2316" ca="1">_FV(A2316,"Exchange abbreviation",TRUE)</f>
        <v>ARCX</v>
      </c>
      <c r="AR2316" t="str" cm="1">
        <f t="array" aca="1" ref="AR2316" ca="1">_FV(A2316,"Instrument type",TRUE)</f>
        <v>ETF</v>
      </c>
    </row>
    <row r="2317" spans="1:44" ht="18.75" customHeight="1" x14ac:dyDescent="0.25">
      <c r="A2317" t="e" vm="2329">
        <v>#VALUE!</v>
      </c>
      <c r="B2317" t="s">
        <v>6374</v>
      </c>
      <c r="C2317" t="s">
        <v>6375</v>
      </c>
      <c r="D2317" s="31" cm="1">
        <f t="array" aca="1" ref="D2317" ca="1">_FV(A2317,"Last trade time",TRUE)</f>
        <v>45824.840277789066</v>
      </c>
      <c r="E2317" s="23" cm="1">
        <f t="array" aca="1" ref="E2317" ca="1">_FV(A2317,"Price")</f>
        <v>49.74</v>
      </c>
      <c r="F2317" s="27" cm="1">
        <f t="array" aca="1" ref="F2317" ca="1">_FV(A2317,"Change (%)",TRUE)</f>
        <v>1.077E-2</v>
      </c>
      <c r="G2317" s="26" cm="1">
        <f t="array" aca="1" ref="G2317" ca="1">_FV(A2317,"Change")</f>
        <v>0.53</v>
      </c>
      <c r="H2317" s="23" cm="1">
        <f t="array" aca="1" ref="H2317" ca="1">_FV(A2317,"Open")</f>
        <v>49.39</v>
      </c>
      <c r="I2317" s="23" cm="1">
        <f t="array" aca="1" ref="I2317" ca="1">_FV(A2317,"Low")</f>
        <v>49.39</v>
      </c>
      <c r="J2317" s="23" cm="1">
        <f t="array" aca="1" ref="J2317" ca="1">_FV(A2317,"High")</f>
        <v>49.84</v>
      </c>
      <c r="K2317" s="23" cm="1">
        <f t="array" aca="1" ref="K2317" ca="1">_FV(A2317,"Previous close",TRUE)</f>
        <v>49.21</v>
      </c>
      <c r="L2317" s="26"/>
      <c r="M2317" s="23" cm="1">
        <f t="array" aca="1" ref="M2317" ca="1">_FV(A2317,"52 week low",TRUE)</f>
        <v>39.981000000000002</v>
      </c>
      <c r="N2317" s="23" cm="1">
        <f t="array" aca="1" ref="N2317" ca="1">_FV(A2317,"52 week high",TRUE)</f>
        <v>50.363</v>
      </c>
      <c r="O2317" s="8" cm="1">
        <f t="array" aca="1" ref="O2317" ca="1">_FV(A2317,"Volume")</f>
        <v>61943</v>
      </c>
      <c r="P2317" s="7" cm="1">
        <f t="array" aca="1" ref="P2317" ca="1">_FV(A2317,"Volume average",TRUE)</f>
        <v>80241</v>
      </c>
      <c r="Q2317" t="s">
        <v>50</v>
      </c>
      <c r="S2317" t="s">
        <v>4983</v>
      </c>
      <c r="T2317" s="25" cm="1">
        <f t="array" aca="1" ref="T2317" ca="1">_FV(A2317,"Expense ratio",TRUE)</f>
        <v>4.3E-3</v>
      </c>
      <c r="U2317" s="24" cm="1">
        <f t="array" aca="1" ref="U2317" ca="1">_FV(A2317,"Market cap",TRUE)</f>
        <v>3007419315.3000002</v>
      </c>
      <c r="V2317" s="4">
        <v>3007419392</v>
      </c>
      <c r="W2317" s="4">
        <v>3007419392</v>
      </c>
      <c r="Y2317" t="s">
        <v>4984</v>
      </c>
      <c r="Z2317" s="5">
        <v>49.517800000000001</v>
      </c>
      <c r="AA2317" s="5">
        <v>25.946259999999999</v>
      </c>
      <c r="AB2317" s="5">
        <v>8.2000000000000007E-3</v>
      </c>
      <c r="AC2317" s="4">
        <v>149577</v>
      </c>
      <c r="AE2317" s="5">
        <v>3.3324982981750129</v>
      </c>
      <c r="AF2317" s="20"/>
      <c r="AI2317" s="4">
        <v>149577</v>
      </c>
      <c r="AJ2317" s="5">
        <v>7407247.4900999991</v>
      </c>
      <c r="AL2317" s="5">
        <v>50.363</v>
      </c>
      <c r="AM2317" s="5">
        <v>39.981000000000002</v>
      </c>
      <c r="AN2317" t="s">
        <v>90</v>
      </c>
      <c r="AO2317" t="str" cm="1">
        <f t="array" aca="1" ref="AO2317" ca="1">_FV(A2317,"Currency")</f>
        <v>USD</v>
      </c>
      <c r="AP2317" t="str" cm="1">
        <f t="array" aca="1" ref="AP2317" ca="1">_FV(A2317,"Exchange")</f>
        <v>NYSE Arca</v>
      </c>
      <c r="AQ2317" s="6" t="str" cm="1">
        <f t="array" aca="1" ref="AQ2317" ca="1">_FV(A2317,"Exchange abbreviation",TRUE)</f>
        <v>ARCX</v>
      </c>
      <c r="AR2317" t="str" cm="1">
        <f t="array" aca="1" ref="AR2317" ca="1">_FV(A2317,"Instrument type",TRUE)</f>
        <v>ETF</v>
      </c>
    </row>
    <row r="2318" spans="1:44" ht="18.75" customHeight="1" x14ac:dyDescent="0.25">
      <c r="A2318" t="e" vm="2330">
        <v>#VALUE!</v>
      </c>
      <c r="B2318" t="s">
        <v>6376</v>
      </c>
      <c r="C2318" t="s">
        <v>6377</v>
      </c>
      <c r="D2318" s="31" cm="1">
        <f t="array" aca="1" ref="D2318" ca="1">_FV(A2318,"Last trade time",TRUE)</f>
        <v>45824.88609727969</v>
      </c>
      <c r="E2318" s="23" cm="1">
        <f t="array" aca="1" ref="E2318" ca="1">_FV(A2318,"Price")</f>
        <v>4.4000000000000004</v>
      </c>
      <c r="F2318" s="27" cm="1">
        <f t="array" aca="1" ref="F2318" ca="1">_FV(A2318,"Change (%)",TRUE)</f>
        <v>-2.2680000000000001E-3</v>
      </c>
      <c r="G2318" s="26" cm="1">
        <f t="array" aca="1" ref="G2318" ca="1">_FV(A2318,"Change")</f>
        <v>-0.01</v>
      </c>
      <c r="H2318" s="23" cm="1">
        <f t="array" aca="1" ref="H2318" ca="1">_FV(A2318,"Open")</f>
        <v>4.4400000000000004</v>
      </c>
      <c r="I2318" s="23" cm="1">
        <f t="array" aca="1" ref="I2318" ca="1">_FV(A2318,"Low")</f>
        <v>4.3600000000000003</v>
      </c>
      <c r="J2318" s="23" cm="1">
        <f t="array" aca="1" ref="J2318" ca="1">_FV(A2318,"High")</f>
        <v>4.5999999999999996</v>
      </c>
      <c r="K2318" s="23" cm="1">
        <f t="array" aca="1" ref="K2318" ca="1">_FV(A2318,"Previous close",TRUE)</f>
        <v>4.41</v>
      </c>
      <c r="L2318" s="26"/>
      <c r="M2318" s="23" cm="1">
        <f t="array" aca="1" ref="M2318" ca="1">_FV(A2318,"52 week low",TRUE)</f>
        <v>3.86</v>
      </c>
      <c r="N2318" s="23" cm="1">
        <f t="array" aca="1" ref="N2318" ca="1">_FV(A2318,"52 week high",TRUE)</f>
        <v>6.4999000000000002</v>
      </c>
      <c r="O2318" s="8" cm="1">
        <f t="array" aca="1" ref="O2318" ca="1">_FV(A2318,"Volume")</f>
        <v>16989</v>
      </c>
      <c r="P2318" s="7" cm="1">
        <f t="array" aca="1" ref="P2318" ca="1">_FV(A2318,"Volume average",TRUE)</f>
        <v>12972</v>
      </c>
      <c r="Q2318" t="s">
        <v>1293</v>
      </c>
      <c r="S2318" t="s">
        <v>1146</v>
      </c>
      <c r="T2318" s="25" cm="1">
        <f t="array" aca="1" ref="T2318" ca="1">_FV(A2318,"Expense ratio",TRUE)</f>
        <v>4.3E-3</v>
      </c>
      <c r="U2318" s="24" cm="1">
        <f t="array" aca="1" ref="U2318" ca="1">_FV(A2318,"Market cap",TRUE)</f>
        <v>11743597.67</v>
      </c>
      <c r="V2318" s="4">
        <v>11743597</v>
      </c>
      <c r="W2318" s="4">
        <v>11743597</v>
      </c>
      <c r="Y2318" t="s">
        <v>6378</v>
      </c>
      <c r="Z2318" s="5">
        <v>4.6348000000000003</v>
      </c>
      <c r="AA2318" s="19">
        <v>15.396083000000001</v>
      </c>
      <c r="AB2318" s="5">
        <v>6.0199999999999997E-2</v>
      </c>
      <c r="AC2318" s="4">
        <v>13728</v>
      </c>
      <c r="AE2318" s="5">
        <v>-10.49019328267328</v>
      </c>
      <c r="AF2318" s="5">
        <v>-19.590173999708711</v>
      </c>
      <c r="AI2318" s="4">
        <v>13728</v>
      </c>
      <c r="AJ2318" s="5">
        <v>63008.774400000002</v>
      </c>
      <c r="AL2318" s="5">
        <v>6.5</v>
      </c>
      <c r="AM2318" s="5">
        <v>3.86</v>
      </c>
      <c r="AN2318" t="s">
        <v>47</v>
      </c>
      <c r="AO2318" t="str" cm="1">
        <f t="array" aca="1" ref="AO2318" ca="1">_FV(A2318,"Currency")</f>
        <v>USD</v>
      </c>
      <c r="AP2318" t="str" cm="1">
        <f t="array" aca="1" ref="AP2318" ca="1">_FV(A2318,"Exchange")</f>
        <v>CBOE BZX Exchange</v>
      </c>
      <c r="AQ2318" s="6" t="str" cm="1">
        <f t="array" aca="1" ref="AQ2318" ca="1">_FV(A2318,"Exchange abbreviation",TRUE)</f>
        <v>BATS</v>
      </c>
      <c r="AR2318" t="str" cm="1">
        <f t="array" aca="1" ref="AR2318" ca="1">_FV(A2318,"Instrument type",TRUE)</f>
        <v>ETF</v>
      </c>
    </row>
    <row r="2319" spans="1:44" ht="18.75" customHeight="1" x14ac:dyDescent="0.25">
      <c r="A2319" t="e" vm="2331">
        <v>#VALUE!</v>
      </c>
      <c r="B2319" t="s">
        <v>6379</v>
      </c>
      <c r="C2319" t="s">
        <v>6380</v>
      </c>
      <c r="D2319" s="31" cm="1">
        <f t="array" aca="1" ref="D2319" ca="1">_FV(A2319,"Last trade time",TRUE)</f>
        <v>45824.840277823438</v>
      </c>
      <c r="E2319" s="23" cm="1">
        <f t="array" aca="1" ref="E2319" ca="1">_FV(A2319,"Price")</f>
        <v>57.19</v>
      </c>
      <c r="F2319" s="27" cm="1">
        <f t="array" aca="1" ref="F2319" ca="1">_FV(A2319,"Change (%)",TRUE)</f>
        <v>4.7429999999999998E-3</v>
      </c>
      <c r="G2319" s="26" cm="1">
        <f t="array" aca="1" ref="G2319" ca="1">_FV(A2319,"Change")</f>
        <v>0.27</v>
      </c>
      <c r="H2319" s="23" cm="1">
        <f t="array" aca="1" ref="H2319" ca="1">_FV(A2319,"Open")</f>
        <v>57.51</v>
      </c>
      <c r="I2319" s="23" cm="1">
        <f t="array" aca="1" ref="I2319" ca="1">_FV(A2319,"Low")</f>
        <v>57.19</v>
      </c>
      <c r="J2319" s="23" cm="1">
        <f t="array" aca="1" ref="J2319" ca="1">_FV(A2319,"High")</f>
        <v>57.685000000000002</v>
      </c>
      <c r="K2319" s="23" cm="1">
        <f t="array" aca="1" ref="K2319" ca="1">_FV(A2319,"Previous close",TRUE)</f>
        <v>56.92</v>
      </c>
      <c r="L2319" s="26"/>
      <c r="M2319" s="23" cm="1">
        <f t="array" aca="1" ref="M2319" ca="1">_FV(A2319,"52 week low",TRUE)</f>
        <v>45.777299999999997</v>
      </c>
      <c r="N2319" s="23" cm="1">
        <f t="array" aca="1" ref="N2319" ca="1">_FV(A2319,"52 week high",TRUE)</f>
        <v>57.685000000000002</v>
      </c>
      <c r="O2319" s="8" cm="1">
        <f t="array" aca="1" ref="O2319" ca="1">_FV(A2319,"Volume")</f>
        <v>31021</v>
      </c>
      <c r="P2319" s="7" cm="1">
        <f t="array" aca="1" ref="P2319" ca="1">_FV(A2319,"Volume average",TRUE)</f>
        <v>66197</v>
      </c>
      <c r="Q2319" t="s">
        <v>2582</v>
      </c>
      <c r="S2319" t="s">
        <v>277</v>
      </c>
      <c r="T2319" s="25" cm="1">
        <f t="array" aca="1" ref="T2319" ca="1">_FV(A2319,"Expense ratio",TRUE)</f>
        <v>4.3E-3</v>
      </c>
      <c r="U2319" s="24" cm="1">
        <f t="array" aca="1" ref="U2319" ca="1">_FV(A2319,"Market cap",TRUE)</f>
        <v>1996703425.4200001</v>
      </c>
      <c r="V2319" s="4">
        <v>1996726912</v>
      </c>
      <c r="W2319" s="4">
        <v>1996726912</v>
      </c>
      <c r="Y2319" t="s">
        <v>6381</v>
      </c>
      <c r="Z2319" s="5">
        <v>56.93</v>
      </c>
      <c r="AA2319" s="5">
        <v>12.868945999999999</v>
      </c>
      <c r="AB2319" s="19">
        <v>3.1199999999999999E-2</v>
      </c>
      <c r="AC2319" s="4">
        <v>124468</v>
      </c>
      <c r="AE2319" s="5">
        <v>20.417311522957579</v>
      </c>
      <c r="AF2319" s="19">
        <v>16.168505909633481</v>
      </c>
      <c r="AI2319" s="4">
        <v>124468</v>
      </c>
      <c r="AJ2319" s="5">
        <v>7085963.2400000002</v>
      </c>
      <c r="AL2319" s="5">
        <v>57.16</v>
      </c>
      <c r="AM2319" s="5">
        <v>45.78</v>
      </c>
      <c r="AN2319" t="s">
        <v>90</v>
      </c>
      <c r="AO2319" t="str" cm="1">
        <f t="array" aca="1" ref="AO2319" ca="1">_FV(A2319,"Currency")</f>
        <v>USD</v>
      </c>
      <c r="AP2319" t="str" cm="1">
        <f t="array" aca="1" ref="AP2319" ca="1">_FV(A2319,"Exchange")</f>
        <v>NYSE Arca</v>
      </c>
      <c r="AQ2319" s="6" t="str" cm="1">
        <f t="array" aca="1" ref="AQ2319" ca="1">_FV(A2319,"Exchange abbreviation",TRUE)</f>
        <v>ARCX</v>
      </c>
      <c r="AR2319" t="str" cm="1">
        <f t="array" aca="1" ref="AR2319" ca="1">_FV(A2319,"Instrument type",TRUE)</f>
        <v>ETF</v>
      </c>
    </row>
    <row r="2320" spans="1:44" ht="18.75" customHeight="1" x14ac:dyDescent="0.25">
      <c r="A2320" t="e" vm="2332">
        <v>#VALUE!</v>
      </c>
      <c r="B2320" t="s">
        <v>6382</v>
      </c>
      <c r="C2320" t="s">
        <v>6383</v>
      </c>
      <c r="D2320" s="31" cm="1">
        <f t="array" aca="1" ref="D2320" ca="1">_FV(A2320,"Last trade time",TRUE)</f>
        <v>45824.840302314064</v>
      </c>
      <c r="E2320" s="23" cm="1">
        <f t="array" aca="1" ref="E2320" ca="1">_FV(A2320,"Price")</f>
        <v>26.47</v>
      </c>
      <c r="F2320" s="27" cm="1">
        <f t="array" aca="1" ref="F2320" ca="1">_FV(A2320,"Change (%)",TRUE)</f>
        <v>9.1500000000000001E-3</v>
      </c>
      <c r="G2320" s="26" cm="1">
        <f t="array" aca="1" ref="G2320" ca="1">_FV(A2320,"Change")</f>
        <v>0.24</v>
      </c>
      <c r="H2320" s="23" cm="1">
        <f t="array" aca="1" ref="H2320" ca="1">_FV(A2320,"Open")</f>
        <v>26.34</v>
      </c>
      <c r="I2320" s="23" cm="1">
        <f t="array" aca="1" ref="I2320" ca="1">_FV(A2320,"Low")</f>
        <v>26.34</v>
      </c>
      <c r="J2320" s="23" cm="1">
        <f t="array" aca="1" ref="J2320" ca="1">_FV(A2320,"High")</f>
        <v>26.63</v>
      </c>
      <c r="K2320" s="23" cm="1">
        <f t="array" aca="1" ref="K2320" ca="1">_FV(A2320,"Previous close",TRUE)</f>
        <v>26.23</v>
      </c>
      <c r="L2320" s="26"/>
      <c r="M2320" s="23" cm="1">
        <f t="array" aca="1" ref="M2320" ca="1">_FV(A2320,"52 week low",TRUE)</f>
        <v>21.795000000000002</v>
      </c>
      <c r="N2320" s="23" cm="1">
        <f t="array" aca="1" ref="N2320" ca="1">_FV(A2320,"52 week high",TRUE)</f>
        <v>29.708500000000001</v>
      </c>
      <c r="O2320" s="8" cm="1">
        <f t="array" aca="1" ref="O2320" ca="1">_FV(A2320,"Volume")</f>
        <v>58397</v>
      </c>
      <c r="P2320" s="7" cm="1">
        <f t="array" aca="1" ref="P2320" ca="1">_FV(A2320,"Volume average",TRUE)</f>
        <v>62874</v>
      </c>
      <c r="Q2320" t="s">
        <v>143</v>
      </c>
      <c r="T2320" s="25" cm="1">
        <f t="array" aca="1" ref="T2320" ca="1">_FV(A2320,"Expense ratio",TRUE)</f>
        <v>4.3E-3</v>
      </c>
      <c r="U2320" s="24" cm="1">
        <f t="array" aca="1" ref="U2320" ca="1">_FV(A2320,"Market cap",TRUE)</f>
        <v>658455328.13999999</v>
      </c>
      <c r="V2320" s="16"/>
      <c r="W2320" s="16"/>
      <c r="Z2320" s="5">
        <v>26.65</v>
      </c>
      <c r="AA2320" s="20"/>
      <c r="AB2320" s="20"/>
      <c r="AC2320" s="4">
        <v>266509</v>
      </c>
      <c r="AE2320" s="5">
        <v>-1.1224909848231099</v>
      </c>
      <c r="AF2320" s="5">
        <v>6.0929906654888288</v>
      </c>
      <c r="AI2320" s="4">
        <v>266509</v>
      </c>
      <c r="AJ2320" s="5">
        <v>7113125.21</v>
      </c>
      <c r="AL2320" s="5">
        <v>29.709</v>
      </c>
      <c r="AM2320" s="5">
        <v>21.795000000000002</v>
      </c>
      <c r="AN2320" t="s">
        <v>90</v>
      </c>
      <c r="AO2320" t="str" cm="1">
        <f t="array" aca="1" ref="AO2320" ca="1">_FV(A2320,"Currency")</f>
        <v>USD</v>
      </c>
      <c r="AP2320" t="str" cm="1">
        <f t="array" aca="1" ref="AP2320" ca="1">_FV(A2320,"Exchange")</f>
        <v>CBOE BZX Exchange</v>
      </c>
      <c r="AQ2320" s="6" t="str" cm="1">
        <f t="array" aca="1" ref="AQ2320" ca="1">_FV(A2320,"Exchange abbreviation",TRUE)</f>
        <v>BATS</v>
      </c>
      <c r="AR2320" t="str" cm="1">
        <f t="array" aca="1" ref="AR2320" ca="1">_FV(A2320,"Instrument type",TRUE)</f>
        <v>ETF</v>
      </c>
    </row>
    <row r="2321" spans="1:44" ht="18.75" customHeight="1" x14ac:dyDescent="0.25">
      <c r="A2321" t="e" vm="2333">
        <v>#VALUE!</v>
      </c>
      <c r="B2321" t="s">
        <v>6384</v>
      </c>
      <c r="C2321" t="s">
        <v>6385</v>
      </c>
      <c r="D2321" s="31" cm="1">
        <f t="array" aca="1" ref="D2321" ca="1">_FV(A2321,"Last trade time",TRUE)</f>
        <v>45824.92270864531</v>
      </c>
      <c r="E2321" s="23" cm="1">
        <f t="array" aca="1" ref="E2321" ca="1">_FV(A2321,"Price")</f>
        <v>10.38</v>
      </c>
      <c r="F2321" s="27" cm="1">
        <f t="array" aca="1" ref="F2321" ca="1">_FV(A2321,"Change (%)",TRUE)</f>
        <v>-1.923E-3</v>
      </c>
      <c r="G2321" s="26" cm="1">
        <f t="array" aca="1" ref="G2321" ca="1">_FV(A2321,"Change")</f>
        <v>-0.02</v>
      </c>
      <c r="H2321" s="23" cm="1">
        <f t="array" aca="1" ref="H2321" ca="1">_FV(A2321,"Open")</f>
        <v>10.44</v>
      </c>
      <c r="I2321" s="23" cm="1">
        <f t="array" aca="1" ref="I2321" ca="1">_FV(A2321,"Low")</f>
        <v>10.375</v>
      </c>
      <c r="J2321" s="23" cm="1">
        <f t="array" aca="1" ref="J2321" ca="1">_FV(A2321,"High")</f>
        <v>10.525</v>
      </c>
      <c r="K2321" s="23" cm="1">
        <f t="array" aca="1" ref="K2321" ca="1">_FV(A2321,"Previous close",TRUE)</f>
        <v>10.4</v>
      </c>
      <c r="L2321" s="26"/>
      <c r="M2321" s="23" cm="1">
        <f t="array" aca="1" ref="M2321" ca="1">_FV(A2321,"52 week low",TRUE)</f>
        <v>8.8049999999999997</v>
      </c>
      <c r="N2321" s="23" cm="1">
        <f t="array" aca="1" ref="N2321" ca="1">_FV(A2321,"52 week high",TRUE)</f>
        <v>12.36</v>
      </c>
      <c r="O2321" s="8" cm="1">
        <f t="array" aca="1" ref="O2321" ca="1">_FV(A2321,"Volume")</f>
        <v>551769</v>
      </c>
      <c r="P2321" s="7" cm="1">
        <f t="array" aca="1" ref="P2321" ca="1">_FV(A2321,"Volume average",TRUE)</f>
        <v>377242</v>
      </c>
      <c r="Q2321" t="s">
        <v>1626</v>
      </c>
      <c r="S2321" t="s">
        <v>376</v>
      </c>
      <c r="T2321" s="25" cm="1">
        <f t="array" aca="1" ref="T2321" ca="1">_FV(A2321,"Expense ratio",TRUE)</f>
        <v>4.3E-3</v>
      </c>
      <c r="U2321" s="24" cm="1">
        <f t="array" aca="1" ref="U2321" ca="1">_FV(A2321,"Market cap",TRUE)</f>
        <v>289670594.06999999</v>
      </c>
      <c r="V2321" s="4">
        <v>289670592</v>
      </c>
      <c r="W2321" s="4">
        <v>289670592</v>
      </c>
      <c r="Y2321" t="s">
        <v>3555</v>
      </c>
      <c r="Z2321" s="5">
        <v>10.32</v>
      </c>
      <c r="AA2321" s="5">
        <v>15.24643</v>
      </c>
      <c r="AB2321" s="5">
        <v>0.12859999999999999</v>
      </c>
      <c r="AC2321" s="4">
        <v>611107</v>
      </c>
      <c r="AE2321" s="5">
        <v>0.89039690958652162</v>
      </c>
      <c r="AF2321" s="5">
        <v>4.9294281128718698</v>
      </c>
      <c r="AI2321" s="4">
        <v>611107</v>
      </c>
      <c r="AJ2321" s="5">
        <v>6312735.3099999996</v>
      </c>
      <c r="AL2321" s="5">
        <v>12.36</v>
      </c>
      <c r="AM2321" s="5">
        <v>8.81</v>
      </c>
      <c r="AN2321" t="s">
        <v>90</v>
      </c>
      <c r="AO2321" t="str" cm="1">
        <f t="array" aca="1" ref="AO2321" ca="1">_FV(A2321,"Currency")</f>
        <v>USD</v>
      </c>
      <c r="AP2321" t="str" cm="1">
        <f t="array" aca="1" ref="AP2321" ca="1">_FV(A2321,"Exchange")</f>
        <v>NYSE Arca</v>
      </c>
      <c r="AQ2321" s="6" t="str" cm="1">
        <f t="array" aca="1" ref="AQ2321" ca="1">_FV(A2321,"Exchange abbreviation",TRUE)</f>
        <v>ARCX</v>
      </c>
      <c r="AR2321" t="str" cm="1">
        <f t="array" aca="1" ref="AR2321" ca="1">_FV(A2321,"Instrument type",TRUE)</f>
        <v>ETF</v>
      </c>
    </row>
    <row r="2322" spans="1:44" ht="18.75" customHeight="1" x14ac:dyDescent="0.25">
      <c r="A2322" t="e" vm="2334">
        <v>#VALUE!</v>
      </c>
      <c r="B2322" t="s">
        <v>6386</v>
      </c>
      <c r="C2322" t="s">
        <v>6387</v>
      </c>
      <c r="D2322" s="31" cm="1">
        <f t="array" aca="1" ref="D2322" ca="1">_FV(A2322,"Last trade time",TRUE)</f>
        <v>45824.840277789066</v>
      </c>
      <c r="E2322" s="23" cm="1">
        <f t="array" aca="1" ref="E2322" ca="1">_FV(A2322,"Price")</f>
        <v>29.67</v>
      </c>
      <c r="F2322" s="27" cm="1">
        <f t="array" aca="1" ref="F2322" ca="1">_FV(A2322,"Change (%)",TRUE)</f>
        <v>1.1592E-2</v>
      </c>
      <c r="G2322" s="26" cm="1">
        <f t="array" aca="1" ref="G2322" ca="1">_FV(A2322,"Change")</f>
        <v>0.34</v>
      </c>
      <c r="H2322" s="23" cm="1">
        <f t="array" aca="1" ref="H2322" ca="1">_FV(A2322,"Open")</f>
        <v>29.66</v>
      </c>
      <c r="I2322" s="23" cm="1">
        <f t="array" aca="1" ref="I2322" ca="1">_FV(A2322,"Low")</f>
        <v>29.631</v>
      </c>
      <c r="J2322" s="23" cm="1">
        <f t="array" aca="1" ref="J2322" ca="1">_FV(A2322,"High")</f>
        <v>29.82</v>
      </c>
      <c r="K2322" s="23" cm="1">
        <f t="array" aca="1" ref="K2322" ca="1">_FV(A2322,"Previous close",TRUE)</f>
        <v>29.33</v>
      </c>
      <c r="L2322" s="26"/>
      <c r="M2322" s="23" cm="1">
        <f t="array" aca="1" ref="M2322" ca="1">_FV(A2322,"52 week low",TRUE)</f>
        <v>23.6</v>
      </c>
      <c r="N2322" s="23" cm="1">
        <f t="array" aca="1" ref="N2322" ca="1">_FV(A2322,"52 week high",TRUE)</f>
        <v>29.82</v>
      </c>
      <c r="O2322" s="8" cm="1">
        <f t="array" aca="1" ref="O2322" ca="1">_FV(A2322,"Volume")</f>
        <v>50727</v>
      </c>
      <c r="P2322" s="7" cm="1">
        <f t="array" aca="1" ref="P2322" ca="1">_FV(A2322,"Volume average",TRUE)</f>
        <v>92024</v>
      </c>
      <c r="Q2322" t="s">
        <v>844</v>
      </c>
      <c r="S2322" t="s">
        <v>6388</v>
      </c>
      <c r="T2322" s="25" cm="1">
        <f t="array" aca="1" ref="T2322" ca="1">_FV(A2322,"Expense ratio",TRUE)</f>
        <v>4.3E-3</v>
      </c>
      <c r="U2322" s="24" cm="1">
        <f t="array" aca="1" ref="U2322" ca="1">_FV(A2322,"Market cap",TRUE)</f>
        <v>978490978</v>
      </c>
      <c r="V2322" s="4">
        <v>978491008</v>
      </c>
      <c r="W2322" s="4">
        <v>978491008</v>
      </c>
      <c r="Y2322" t="s">
        <v>6389</v>
      </c>
      <c r="Z2322" s="5">
        <v>29.003699999999998</v>
      </c>
      <c r="AA2322" s="19">
        <v>10.332603000000001</v>
      </c>
      <c r="AB2322" s="5">
        <v>3.0199999000000002E-2</v>
      </c>
      <c r="AC2322" s="4">
        <v>205850</v>
      </c>
      <c r="AE2322" s="5">
        <v>12.75252975505092</v>
      </c>
      <c r="AF2322" s="5">
        <v>11.640559533239919</v>
      </c>
      <c r="AI2322" s="4">
        <v>205850</v>
      </c>
      <c r="AJ2322" s="5">
        <v>5996410.5</v>
      </c>
      <c r="AL2322" s="5">
        <v>29.45</v>
      </c>
      <c r="AM2322" s="5">
        <v>23.6</v>
      </c>
      <c r="AN2322" t="s">
        <v>90</v>
      </c>
      <c r="AO2322" t="str" cm="1">
        <f t="array" aca="1" ref="AO2322" ca="1">_FV(A2322,"Currency")</f>
        <v>USD</v>
      </c>
      <c r="AP2322" t="str" cm="1">
        <f t="array" aca="1" ref="AP2322" ca="1">_FV(A2322,"Exchange")</f>
        <v>NYSE Arca</v>
      </c>
      <c r="AQ2322" s="6" t="str" cm="1">
        <f t="array" aca="1" ref="AQ2322" ca="1">_FV(A2322,"Exchange abbreviation",TRUE)</f>
        <v>ARCX</v>
      </c>
      <c r="AR2322" t="str" cm="1">
        <f t="array" aca="1" ref="AR2322" ca="1">_FV(A2322,"Instrument type",TRUE)</f>
        <v>ETF</v>
      </c>
    </row>
    <row r="2323" spans="1:44" ht="18.75" customHeight="1" x14ac:dyDescent="0.25">
      <c r="A2323" t="e" vm="2335">
        <v>#VALUE!</v>
      </c>
      <c r="B2323" t="s">
        <v>6390</v>
      </c>
      <c r="C2323" t="s">
        <v>6391</v>
      </c>
      <c r="D2323" s="31" cm="1">
        <f t="array" aca="1" ref="D2323" ca="1">_FV(A2323,"Last trade time",TRUE)</f>
        <v>45824.840316041409</v>
      </c>
      <c r="E2323" s="23" cm="1">
        <f t="array" aca="1" ref="E2323" ca="1">_FV(A2323,"Price")</f>
        <v>70.290000000000006</v>
      </c>
      <c r="F2323" s="27" cm="1">
        <f t="array" aca="1" ref="F2323" ca="1">_FV(A2323,"Change (%)",TRUE)</f>
        <v>1.1075999999999999E-2</v>
      </c>
      <c r="G2323" s="26" cm="1">
        <f t="array" aca="1" ref="G2323" ca="1">_FV(A2323,"Change")</f>
        <v>0.77</v>
      </c>
      <c r="H2323" s="23" cm="1">
        <f t="array" aca="1" ref="H2323" ca="1">_FV(A2323,"Open")</f>
        <v>70.36</v>
      </c>
      <c r="I2323" s="23" cm="1">
        <f t="array" aca="1" ref="I2323" ca="1">_FV(A2323,"Low")</f>
        <v>70.22</v>
      </c>
      <c r="J2323" s="23" cm="1">
        <f t="array" aca="1" ref="J2323" ca="1">_FV(A2323,"High")</f>
        <v>70.52</v>
      </c>
      <c r="K2323" s="23" cm="1">
        <f t="array" aca="1" ref="K2323" ca="1">_FV(A2323,"Previous close",TRUE)</f>
        <v>69.52</v>
      </c>
      <c r="L2323" s="26"/>
      <c r="M2323" s="23" cm="1">
        <f t="array" aca="1" ref="M2323" ca="1">_FV(A2323,"52 week low",TRUE)</f>
        <v>57.98</v>
      </c>
      <c r="N2323" s="23" cm="1">
        <f t="array" aca="1" ref="N2323" ca="1">_FV(A2323,"52 week high",TRUE)</f>
        <v>71.39</v>
      </c>
      <c r="O2323" s="8" cm="1">
        <f t="array" aca="1" ref="O2323" ca="1">_FV(A2323,"Volume")</f>
        <v>10223</v>
      </c>
      <c r="P2323" s="7" cm="1">
        <f t="array" aca="1" ref="P2323" ca="1">_FV(A2323,"Volume average",TRUE)</f>
        <v>9697</v>
      </c>
      <c r="Q2323" t="s">
        <v>50</v>
      </c>
      <c r="S2323" t="s">
        <v>435</v>
      </c>
      <c r="T2323" s="25" cm="1">
        <f t="array" aca="1" ref="T2323" ca="1">_FV(A2323,"Expense ratio",TRUE)</f>
        <v>4.3E-3</v>
      </c>
      <c r="U2323" s="24" cm="1">
        <f t="array" aca="1" ref="U2323" ca="1">_FV(A2323,"Market cap",TRUE)</f>
        <v>55764539.75</v>
      </c>
      <c r="V2323" s="4">
        <v>55764540</v>
      </c>
      <c r="W2323" s="4">
        <v>55764540</v>
      </c>
      <c r="Y2323" t="s">
        <v>6392</v>
      </c>
      <c r="Z2323" s="5">
        <v>70.607299999999995</v>
      </c>
      <c r="AA2323" s="5">
        <v>26.044841999999999</v>
      </c>
      <c r="AB2323" s="5">
        <v>8.6E-3</v>
      </c>
      <c r="AC2323" s="4">
        <v>4773</v>
      </c>
      <c r="AE2323" s="5">
        <v>6.3853645308317608</v>
      </c>
      <c r="AF2323" s="19">
        <v>12.454196266016741</v>
      </c>
      <c r="AI2323" s="4">
        <v>4773</v>
      </c>
      <c r="AJ2323" s="5">
        <v>336767.60639999999</v>
      </c>
      <c r="AL2323" s="5">
        <v>71.39</v>
      </c>
      <c r="AM2323" s="5">
        <v>57.98</v>
      </c>
      <c r="AN2323" t="s">
        <v>47</v>
      </c>
      <c r="AO2323" t="str" cm="1">
        <f t="array" aca="1" ref="AO2323" ca="1">_FV(A2323,"Currency")</f>
        <v>USD</v>
      </c>
      <c r="AP2323" t="str" cm="1">
        <f t="array" aca="1" ref="AP2323" ca="1">_FV(A2323,"Exchange")</f>
        <v>CBOE BZX Exchange</v>
      </c>
      <c r="AQ2323" s="6" t="str" cm="1">
        <f t="array" aca="1" ref="AQ2323" ca="1">_FV(A2323,"Exchange abbreviation",TRUE)</f>
        <v>BATS</v>
      </c>
      <c r="AR2323" t="str" cm="1">
        <f t="array" aca="1" ref="AR2323" ca="1">_FV(A2323,"Instrument type",TRUE)</f>
        <v>ETF</v>
      </c>
    </row>
    <row r="2324" spans="1:44" ht="18.75" customHeight="1" x14ac:dyDescent="0.25">
      <c r="A2324" t="e" vm="2336">
        <v>#VALUE!</v>
      </c>
      <c r="B2324" t="s">
        <v>6393</v>
      </c>
      <c r="C2324" t="s">
        <v>6394</v>
      </c>
      <c r="D2324" s="31" cm="1">
        <f t="array" aca="1" ref="D2324" ca="1">_FV(A2324,"Last trade time",TRUE)</f>
        <v>45824.840277789066</v>
      </c>
      <c r="E2324" s="23" cm="1">
        <f t="array" aca="1" ref="E2324" ca="1">_FV(A2324,"Price")</f>
        <v>53.517200000000003</v>
      </c>
      <c r="F2324" s="27" cm="1">
        <f t="array" aca="1" ref="F2324" ca="1">_FV(A2324,"Change (%)",TRUE)</f>
        <v>1.0399E-2</v>
      </c>
      <c r="G2324" s="26" cm="1">
        <f t="array" aca="1" ref="G2324" ca="1">_FV(A2324,"Change")</f>
        <v>0.55079999999999996</v>
      </c>
      <c r="H2324" s="23" cm="1">
        <f t="array" aca="1" ref="H2324" ca="1">_FV(A2324,"Open")</f>
        <v>53.6</v>
      </c>
      <c r="I2324" s="23" cm="1">
        <f t="array" aca="1" ref="I2324" ca="1">_FV(A2324,"Low")</f>
        <v>53.517200000000003</v>
      </c>
      <c r="J2324" s="23" cm="1">
        <f t="array" aca="1" ref="J2324" ca="1">_FV(A2324,"High")</f>
        <v>53.854300000000002</v>
      </c>
      <c r="K2324" s="23" cm="1">
        <f t="array" aca="1" ref="K2324" ca="1">_FV(A2324,"Previous close",TRUE)</f>
        <v>52.9664</v>
      </c>
      <c r="L2324" s="26"/>
      <c r="M2324" s="23" cm="1">
        <f t="array" aca="1" ref="M2324" ca="1">_FV(A2324,"52 week low",TRUE)</f>
        <v>42.676499999999997</v>
      </c>
      <c r="N2324" s="23" cm="1">
        <f t="array" aca="1" ref="N2324" ca="1">_FV(A2324,"52 week high",TRUE)</f>
        <v>53.9099</v>
      </c>
      <c r="O2324" s="8" cm="1">
        <f t="array" aca="1" ref="O2324" ca="1">_FV(A2324,"Volume")</f>
        <v>7268</v>
      </c>
      <c r="P2324" s="7" cm="1">
        <f t="array" aca="1" ref="P2324" ca="1">_FV(A2324,"Volume average",TRUE)</f>
        <v>18359</v>
      </c>
      <c r="Q2324" t="s">
        <v>464</v>
      </c>
      <c r="T2324" s="25" cm="1">
        <f t="array" aca="1" ref="T2324" ca="1">_FV(A2324,"Expense ratio",TRUE)</f>
        <v>4.3E-3</v>
      </c>
      <c r="U2324" s="24" cm="1">
        <f t="array" aca="1" ref="U2324" ca="1">_FV(A2324,"Market cap",TRUE)</f>
        <v>175399129.90000001</v>
      </c>
      <c r="V2324" s="16"/>
      <c r="W2324" s="16"/>
      <c r="Z2324" s="18"/>
      <c r="AA2324" s="20"/>
      <c r="AB2324" s="20"/>
      <c r="AC2324" s="21">
        <v>17581</v>
      </c>
      <c r="AE2324" s="18"/>
      <c r="AF2324" s="20"/>
      <c r="AI2324" s="21"/>
      <c r="AJ2324" s="18"/>
      <c r="AL2324" s="18"/>
      <c r="AM2324" s="18"/>
      <c r="AN2324" t="s">
        <v>73</v>
      </c>
      <c r="AO2324" t="str" cm="1">
        <f t="array" aca="1" ref="AO2324" ca="1">_FV(A2324,"Currency")</f>
        <v>USD</v>
      </c>
      <c r="AP2324" t="str" cm="1">
        <f t="array" aca="1" ref="AP2324" ca="1">_FV(A2324,"Exchange")</f>
        <v>NYSE Arca</v>
      </c>
      <c r="AQ2324" s="6" t="str" cm="1">
        <f t="array" aca="1" ref="AQ2324" ca="1">_FV(A2324,"Exchange abbreviation",TRUE)</f>
        <v>ARCX</v>
      </c>
      <c r="AR2324" t="str" cm="1">
        <f t="array" aca="1" ref="AR2324" ca="1">_FV(A2324,"Instrument type",TRUE)</f>
        <v>ETF</v>
      </c>
    </row>
    <row r="2325" spans="1:44" ht="18.75" customHeight="1" x14ac:dyDescent="0.25">
      <c r="A2325" t="e" vm="2337">
        <v>#VALUE!</v>
      </c>
      <c r="B2325" t="s">
        <v>6395</v>
      </c>
      <c r="C2325" t="s">
        <v>6396</v>
      </c>
      <c r="D2325" s="31" cm="1">
        <f t="array" aca="1" ref="D2325" ca="1">_FV(A2325,"Last trade time",TRUE)</f>
        <v>45824.840295150003</v>
      </c>
      <c r="E2325" s="23" cm="1">
        <f t="array" aca="1" ref="E2325" ca="1">_FV(A2325,"Price")</f>
        <v>184.23949999999999</v>
      </c>
      <c r="F2325" s="27" cm="1">
        <f t="array" aca="1" ref="F2325" ca="1">_FV(A2325,"Change (%)",TRUE)</f>
        <v>8.9180000000000006E-3</v>
      </c>
      <c r="G2325" s="26" cm="1">
        <f t="array" aca="1" ref="G2325" ca="1">_FV(A2325,"Change")</f>
        <v>1.6285000000000001</v>
      </c>
      <c r="H2325" s="23" cm="1">
        <f t="array" aca="1" ref="H2325" ca="1">_FV(A2325,"Open")</f>
        <v>184.06</v>
      </c>
      <c r="I2325" s="23" cm="1">
        <f t="array" aca="1" ref="I2325" ca="1">_FV(A2325,"Low")</f>
        <v>184.06</v>
      </c>
      <c r="J2325" s="23" cm="1">
        <f t="array" aca="1" ref="J2325" ca="1">_FV(A2325,"High")</f>
        <v>184.23949999999999</v>
      </c>
      <c r="K2325" s="23" cm="1">
        <f t="array" aca="1" ref="K2325" ca="1">_FV(A2325,"Previous close",TRUE)</f>
        <v>182.61099999999999</v>
      </c>
      <c r="L2325" s="26"/>
      <c r="M2325" s="23" cm="1">
        <f t="array" aca="1" ref="M2325" ca="1">_FV(A2325,"52 week low",TRUE)</f>
        <v>149.91999999999999</v>
      </c>
      <c r="N2325" s="23" cm="1">
        <f t="array" aca="1" ref="N2325" ca="1">_FV(A2325,"52 week high",TRUE)</f>
        <v>184.6112</v>
      </c>
      <c r="O2325" s="8" cm="1">
        <f t="array" aca="1" ref="O2325" ca="1">_FV(A2325,"Volume")</f>
        <v>240</v>
      </c>
      <c r="P2325" s="7" cm="1">
        <f t="array" aca="1" ref="P2325" ca="1">_FV(A2325,"Volume average",TRUE)</f>
        <v>424</v>
      </c>
      <c r="Q2325" t="s">
        <v>1096</v>
      </c>
      <c r="S2325" t="s">
        <v>5011</v>
      </c>
      <c r="T2325" s="25" cm="1">
        <f t="array" aca="1" ref="T2325" ca="1">_FV(A2325,"Expense ratio",TRUE)</f>
        <v>4.1999999999999997E-3</v>
      </c>
      <c r="U2325" s="24" cm="1">
        <f t="array" aca="1" ref="U2325" ca="1">_FV(A2325,"Market cap",TRUE)</f>
        <v>85403197.209999993</v>
      </c>
      <c r="V2325" s="4">
        <v>85404192</v>
      </c>
      <c r="W2325" s="4">
        <v>85404192</v>
      </c>
      <c r="Y2325" t="s">
        <v>4289</v>
      </c>
      <c r="Z2325" s="5">
        <v>182.9864</v>
      </c>
      <c r="AA2325" s="5">
        <v>20.741769999999999</v>
      </c>
      <c r="AB2325" s="5">
        <v>1.7600000000000001E-2</v>
      </c>
      <c r="AC2325" s="4">
        <v>1795</v>
      </c>
      <c r="AE2325" s="5">
        <v>9.4417464631836534</v>
      </c>
      <c r="AF2325" s="5">
        <v>13.76276037140496</v>
      </c>
      <c r="AI2325" s="4">
        <v>1795</v>
      </c>
      <c r="AJ2325" s="5">
        <v>328856.38549999997</v>
      </c>
      <c r="AL2325" s="5">
        <v>183.376</v>
      </c>
      <c r="AM2325" s="5">
        <v>149.91999999999999</v>
      </c>
      <c r="AN2325" t="s">
        <v>47</v>
      </c>
      <c r="AO2325" t="str" cm="1">
        <f t="array" aca="1" ref="AO2325" ca="1">_FV(A2325,"Currency")</f>
        <v>USD</v>
      </c>
      <c r="AP2325" t="str" cm="1">
        <f t="array" aca="1" ref="AP2325" ca="1">_FV(A2325,"Exchange")</f>
        <v>CBOE BZX Exchange</v>
      </c>
      <c r="AQ2325" s="6" t="str" cm="1">
        <f t="array" aca="1" ref="AQ2325" ca="1">_FV(A2325,"Exchange abbreviation",TRUE)</f>
        <v>BATS</v>
      </c>
      <c r="AR2325" t="str" cm="1">
        <f t="array" aca="1" ref="AR2325" ca="1">_FV(A2325,"Instrument type",TRUE)</f>
        <v>ETF</v>
      </c>
    </row>
    <row r="2326" spans="1:44" ht="18.75" customHeight="1" x14ac:dyDescent="0.25">
      <c r="A2326" t="e" vm="2338">
        <v>#VALUE!</v>
      </c>
      <c r="B2326" t="s">
        <v>6397</v>
      </c>
      <c r="C2326" t="s">
        <v>6398</v>
      </c>
      <c r="D2326" s="31" cm="1">
        <f t="array" aca="1" ref="D2326" ca="1">_FV(A2326,"Last trade time",TRUE)</f>
        <v>45824.84027780078</v>
      </c>
      <c r="E2326" s="23" cm="1">
        <f t="array" aca="1" ref="E2326" ca="1">_FV(A2326,"Price")</f>
        <v>27.500900000000001</v>
      </c>
      <c r="F2326" s="27" cm="1">
        <f t="array" aca="1" ref="F2326" ca="1">_FV(A2326,"Change (%)",TRUE)</f>
        <v>6.5849999999999997E-3</v>
      </c>
      <c r="G2326" s="26" cm="1">
        <f t="array" aca="1" ref="G2326" ca="1">_FV(A2326,"Change")</f>
        <v>0.1799</v>
      </c>
      <c r="H2326" s="23" cm="1">
        <f t="array" aca="1" ref="H2326" ca="1">_FV(A2326,"Open")</f>
        <v>27.500900000000001</v>
      </c>
      <c r="I2326" s="23" cm="1">
        <f t="array" aca="1" ref="I2326" ca="1">_FV(A2326,"Low")</f>
        <v>27.500900000000001</v>
      </c>
      <c r="J2326" s="23" cm="1">
        <f t="array" aca="1" ref="J2326" ca="1">_FV(A2326,"High")</f>
        <v>27.500900000000001</v>
      </c>
      <c r="K2326" s="23" cm="1">
        <f t="array" aca="1" ref="K2326" ca="1">_FV(A2326,"Previous close",TRUE)</f>
        <v>27.321000000000002</v>
      </c>
      <c r="L2326" s="26"/>
      <c r="M2326" s="23" cm="1">
        <f t="array" aca="1" ref="M2326" ca="1">_FV(A2326,"52 week low",TRUE)</f>
        <v>24.104800000000001</v>
      </c>
      <c r="N2326" s="23" cm="1">
        <f t="array" aca="1" ref="N2326" ca="1">_FV(A2326,"52 week high",TRUE)</f>
        <v>28.209900000000001</v>
      </c>
      <c r="O2326" s="8" cm="1">
        <f t="array" aca="1" ref="O2326" ca="1">_FV(A2326,"Volume")</f>
        <v>0</v>
      </c>
      <c r="P2326" s="7" cm="1">
        <f t="array" aca="1" ref="P2326" ca="1">_FV(A2326,"Volume average",TRUE)</f>
        <v>10929</v>
      </c>
      <c r="Q2326" t="s">
        <v>299</v>
      </c>
      <c r="S2326" t="s">
        <v>6399</v>
      </c>
      <c r="T2326" s="25" cm="1">
        <f t="array" aca="1" ref="T2326" ca="1">_FV(A2326,"Expense ratio",TRUE)</f>
        <v>4.1999999999999997E-3</v>
      </c>
      <c r="U2326" s="24" cm="1">
        <f t="array" aca="1" ref="U2326" ca="1">_FV(A2326,"Market cap",TRUE)</f>
        <v>296722067.87</v>
      </c>
      <c r="V2326" s="4">
        <v>296722080</v>
      </c>
      <c r="W2326" s="4">
        <v>296722080</v>
      </c>
      <c r="Y2326" t="s">
        <v>6400</v>
      </c>
      <c r="Z2326" s="5">
        <v>27.329699999999999</v>
      </c>
      <c r="AA2326" s="5">
        <v>17.681885000000001</v>
      </c>
      <c r="AB2326" s="5">
        <v>2.5799999000000001E-2</v>
      </c>
      <c r="AC2326" s="4">
        <v>49</v>
      </c>
      <c r="AE2326" s="5">
        <v>2.5549118025732338</v>
      </c>
      <c r="AF2326" s="5">
        <v>5.1611282288621876</v>
      </c>
      <c r="AI2326" s="4">
        <v>49</v>
      </c>
      <c r="AJ2326" s="5">
        <v>1339.4444000000001</v>
      </c>
      <c r="AL2326" s="5">
        <v>28.21</v>
      </c>
      <c r="AM2326" s="5">
        <v>24.105</v>
      </c>
      <c r="AN2326" t="s">
        <v>47</v>
      </c>
      <c r="AO2326" t="str" cm="1">
        <f t="array" aca="1" ref="AO2326" ca="1">_FV(A2326,"Currency")</f>
        <v>USD</v>
      </c>
      <c r="AP2326" t="str" cm="1">
        <f t="array" aca="1" ref="AP2326" ca="1">_FV(A2326,"Exchange")</f>
        <v>NYSE Arca</v>
      </c>
      <c r="AQ2326" s="6" t="str" cm="1">
        <f t="array" aca="1" ref="AQ2326" ca="1">_FV(A2326,"Exchange abbreviation",TRUE)</f>
        <v>ARCX</v>
      </c>
      <c r="AR2326" t="str" cm="1">
        <f t="array" aca="1" ref="AR2326" ca="1">_FV(A2326,"Instrument type",TRUE)</f>
        <v>ETF</v>
      </c>
    </row>
    <row r="2327" spans="1:44" ht="18.75" customHeight="1" x14ac:dyDescent="0.25">
      <c r="A2327" t="e" vm="2339">
        <v>#VALUE!</v>
      </c>
      <c r="B2327" t="s">
        <v>6401</v>
      </c>
      <c r="C2327" t="s">
        <v>6402</v>
      </c>
      <c r="D2327" s="31" cm="1">
        <f t="array" aca="1" ref="D2327" ca="1">_FV(A2327,"Last trade time",TRUE)</f>
        <v>45824.840277823438</v>
      </c>
      <c r="E2327" s="23" cm="1">
        <f t="array" aca="1" ref="E2327" ca="1">_FV(A2327,"Price")</f>
        <v>52.916800000000002</v>
      </c>
      <c r="F2327" s="27" cm="1">
        <f t="array" aca="1" ref="F2327" ca="1">_FV(A2327,"Change (%)",TRUE)</f>
        <v>5.0920000000000002E-3</v>
      </c>
      <c r="G2327" s="26" cm="1">
        <f t="array" aca="1" ref="G2327" ca="1">_FV(A2327,"Change")</f>
        <v>0.2681</v>
      </c>
      <c r="H2327" s="23" cm="1">
        <f t="array" aca="1" ref="H2327" ca="1">_FV(A2327,"Open")</f>
        <v>52.96</v>
      </c>
      <c r="I2327" s="23" cm="1">
        <f t="array" aca="1" ref="I2327" ca="1">_FV(A2327,"Low")</f>
        <v>52.891100000000002</v>
      </c>
      <c r="J2327" s="23" cm="1">
        <f t="array" aca="1" ref="J2327" ca="1">_FV(A2327,"High")</f>
        <v>53.15</v>
      </c>
      <c r="K2327" s="23" cm="1">
        <f t="array" aca="1" ref="K2327" ca="1">_FV(A2327,"Previous close",TRUE)</f>
        <v>52.648699999999998</v>
      </c>
      <c r="L2327" s="26"/>
      <c r="M2327" s="23" cm="1">
        <f t="array" aca="1" ref="M2327" ca="1">_FV(A2327,"52 week low",TRUE)</f>
        <v>42.65</v>
      </c>
      <c r="N2327" s="23" cm="1">
        <f t="array" aca="1" ref="N2327" ca="1">_FV(A2327,"52 week high",TRUE)</f>
        <v>53.57</v>
      </c>
      <c r="O2327" s="8" cm="1">
        <f t="array" aca="1" ref="O2327" ca="1">_FV(A2327,"Volume")</f>
        <v>8121</v>
      </c>
      <c r="P2327" s="7" cm="1">
        <f t="array" aca="1" ref="P2327" ca="1">_FV(A2327,"Volume average",TRUE)</f>
        <v>5508</v>
      </c>
      <c r="Q2327" t="s">
        <v>119</v>
      </c>
      <c r="T2327" s="25" cm="1">
        <f t="array" aca="1" ref="T2327" ca="1">_FV(A2327,"Expense ratio",TRUE)</f>
        <v>4.1999999999999997E-3</v>
      </c>
      <c r="U2327" s="24" cm="1">
        <f t="array" aca="1" ref="U2327" ca="1">_FV(A2327,"Market cap",TRUE)</f>
        <v>153093337.53</v>
      </c>
      <c r="V2327" s="16"/>
      <c r="W2327" s="16"/>
      <c r="Z2327" s="18"/>
      <c r="AA2327" s="20"/>
      <c r="AB2327" s="20"/>
      <c r="AC2327" s="21">
        <v>5215</v>
      </c>
      <c r="AE2327" s="18"/>
      <c r="AF2327" s="20"/>
      <c r="AI2327" s="21"/>
      <c r="AJ2327" s="18"/>
      <c r="AL2327" s="18"/>
      <c r="AM2327" s="18"/>
      <c r="AN2327" t="s">
        <v>73</v>
      </c>
      <c r="AO2327" t="str" cm="1">
        <f t="array" aca="1" ref="AO2327" ca="1">_FV(A2327,"Currency")</f>
        <v>USD</v>
      </c>
      <c r="AP2327" t="str" cm="1">
        <f t="array" aca="1" ref="AP2327" ca="1">_FV(A2327,"Exchange")</f>
        <v>NYSE Arca</v>
      </c>
      <c r="AQ2327" s="6" t="str" cm="1">
        <f t="array" aca="1" ref="AQ2327" ca="1">_FV(A2327,"Exchange abbreviation",TRUE)</f>
        <v>ARCX</v>
      </c>
      <c r="AR2327" t="str" cm="1">
        <f t="array" aca="1" ref="AR2327" ca="1">_FV(A2327,"Instrument type",TRUE)</f>
        <v>ETF</v>
      </c>
    </row>
    <row r="2328" spans="1:44" ht="18.75" customHeight="1" x14ac:dyDescent="0.25">
      <c r="A2328" t="e" vm="2340">
        <v>#VALUE!</v>
      </c>
      <c r="B2328" t="s">
        <v>6403</v>
      </c>
      <c r="C2328" t="s">
        <v>6404</v>
      </c>
      <c r="D2328" s="31" cm="1">
        <f t="array" aca="1" ref="D2328" ca="1">_FV(A2328,"Last trade time",TRUE)</f>
        <v>45824.843750207816</v>
      </c>
      <c r="E2328" s="23" cm="1">
        <f t="array" aca="1" ref="E2328" ca="1">_FV(A2328,"Price")</f>
        <v>25.395</v>
      </c>
      <c r="F2328" s="27" cm="1">
        <f t="array" aca="1" ref="F2328" ca="1">_FV(A2328,"Change (%)",TRUE)</f>
        <v>1.5579999999999999E-3</v>
      </c>
      <c r="G2328" s="26" cm="1">
        <f t="array" aca="1" ref="G2328" ca="1">_FV(A2328,"Change")</f>
        <v>3.95E-2</v>
      </c>
      <c r="H2328" s="23" cm="1">
        <f t="array" aca="1" ref="H2328" ca="1">_FV(A2328,"Open")</f>
        <v>25.381</v>
      </c>
      <c r="I2328" s="23" cm="1">
        <f t="array" aca="1" ref="I2328" ca="1">_FV(A2328,"Low")</f>
        <v>25.38</v>
      </c>
      <c r="J2328" s="23" cm="1">
        <f t="array" aca="1" ref="J2328" ca="1">_FV(A2328,"High")</f>
        <v>25.45</v>
      </c>
      <c r="K2328" s="23" cm="1">
        <f t="array" aca="1" ref="K2328" ca="1">_FV(A2328,"Previous close",TRUE)</f>
        <v>25.355499999999999</v>
      </c>
      <c r="L2328" s="26"/>
      <c r="M2328" s="23" cm="1">
        <f t="array" aca="1" ref="M2328" ca="1">_FV(A2328,"52 week low",TRUE)</f>
        <v>23.92</v>
      </c>
      <c r="N2328" s="23" cm="1">
        <f t="array" aca="1" ref="N2328" ca="1">_FV(A2328,"52 week high",TRUE)</f>
        <v>26.159800000000001</v>
      </c>
      <c r="O2328" s="8" cm="1">
        <f t="array" aca="1" ref="O2328" ca="1">_FV(A2328,"Volume")</f>
        <v>2568</v>
      </c>
      <c r="P2328" s="7" cm="1">
        <f t="array" aca="1" ref="P2328" ca="1">_FV(A2328,"Volume average",TRUE)</f>
        <v>5140</v>
      </c>
      <c r="Q2328" t="s">
        <v>6358</v>
      </c>
      <c r="S2328" t="s">
        <v>277</v>
      </c>
      <c r="T2328" s="25" cm="1">
        <f t="array" aca="1" ref="T2328" ca="1">_FV(A2328,"Expense ratio",TRUE)</f>
        <v>4.1999999999999997E-3</v>
      </c>
      <c r="U2328" s="24" cm="1">
        <f t="array" aca="1" ref="U2328" ca="1">_FV(A2328,"Market cap",TRUE)</f>
        <v>17604430.710000001</v>
      </c>
      <c r="V2328" s="4">
        <v>17603092</v>
      </c>
      <c r="W2328" s="4">
        <v>17603092</v>
      </c>
      <c r="X2328" t="s">
        <v>6405</v>
      </c>
      <c r="Y2328" t="s">
        <v>4269</v>
      </c>
      <c r="Z2328" s="5">
        <v>25.3</v>
      </c>
      <c r="AA2328" s="20"/>
      <c r="AB2328" s="20"/>
      <c r="AC2328" s="4">
        <v>4585</v>
      </c>
      <c r="AE2328" s="5">
        <v>3.4629172406188009</v>
      </c>
      <c r="AF2328" s="20"/>
      <c r="AI2328" s="4">
        <v>4585</v>
      </c>
      <c r="AJ2328" s="5">
        <v>116000.5</v>
      </c>
      <c r="AL2328" s="5">
        <v>26.16</v>
      </c>
      <c r="AM2328" s="5">
        <v>23.92</v>
      </c>
      <c r="AN2328" t="s">
        <v>47</v>
      </c>
      <c r="AO2328" t="str" cm="1">
        <f t="array" aca="1" ref="AO2328" ca="1">_FV(A2328,"Currency")</f>
        <v>USD</v>
      </c>
      <c r="AP2328" t="str" cm="1">
        <f t="array" aca="1" ref="AP2328" ca="1">_FV(A2328,"Exchange")</f>
        <v>Nasdaq Stock Market</v>
      </c>
      <c r="AQ2328" s="6" t="str" cm="1">
        <f t="array" aca="1" ref="AQ2328" ca="1">_FV(A2328,"Exchange abbreviation",TRUE)</f>
        <v>XNAS</v>
      </c>
      <c r="AR2328" t="str" cm="1">
        <f t="array" aca="1" ref="AR2328" ca="1">_FV(A2328,"Instrument type",TRUE)</f>
        <v>ETF</v>
      </c>
    </row>
    <row r="2329" spans="1:44" ht="18.75" customHeight="1" x14ac:dyDescent="0.25">
      <c r="A2329" t="e" vm="2341">
        <v>#VALUE!</v>
      </c>
      <c r="B2329" t="s">
        <v>6406</v>
      </c>
      <c r="C2329" t="s">
        <v>6407</v>
      </c>
      <c r="D2329" s="31" cm="1">
        <f t="array" aca="1" ref="D2329" ca="1">_FV(A2329,"Last trade time",TRUE)</f>
        <v>45824.840277812502</v>
      </c>
      <c r="E2329" s="23" cm="1">
        <f t="array" aca="1" ref="E2329" ca="1">_FV(A2329,"Price")</f>
        <v>59.5867</v>
      </c>
      <c r="F2329" s="27" cm="1">
        <f t="array" aca="1" ref="F2329" ca="1">_FV(A2329,"Change (%)",TRUE)</f>
        <v>1.1009999999999999E-2</v>
      </c>
      <c r="G2329" s="26" cm="1">
        <f t="array" aca="1" ref="G2329" ca="1">_FV(A2329,"Change")</f>
        <v>0.64890000000000003</v>
      </c>
      <c r="H2329" s="23" cm="1">
        <f t="array" aca="1" ref="H2329" ca="1">_FV(A2329,"Open")</f>
        <v>59.9</v>
      </c>
      <c r="I2329" s="23" cm="1">
        <f t="array" aca="1" ref="I2329" ca="1">_FV(A2329,"Low")</f>
        <v>59.5867</v>
      </c>
      <c r="J2329" s="23" cm="1">
        <f t="array" aca="1" ref="J2329" ca="1">_FV(A2329,"High")</f>
        <v>60.344999999999999</v>
      </c>
      <c r="K2329" s="23" cm="1">
        <f t="array" aca="1" ref="K2329" ca="1">_FV(A2329,"Previous close",TRUE)</f>
        <v>58.937800000000003</v>
      </c>
      <c r="L2329" s="26"/>
      <c r="M2329" s="23" cm="1">
        <f t="array" aca="1" ref="M2329" ca="1">_FV(A2329,"52 week low",TRUE)</f>
        <v>46.33</v>
      </c>
      <c r="N2329" s="23" cm="1">
        <f t="array" aca="1" ref="N2329" ca="1">_FV(A2329,"52 week high",TRUE)</f>
        <v>60.344999999999999</v>
      </c>
      <c r="O2329" s="8" cm="1">
        <f t="array" aca="1" ref="O2329" ca="1">_FV(A2329,"Volume")</f>
        <v>937</v>
      </c>
      <c r="P2329" s="7" cm="1">
        <f t="array" aca="1" ref="P2329" ca="1">_FV(A2329,"Volume average",TRUE)</f>
        <v>3751</v>
      </c>
      <c r="Q2329" t="s">
        <v>464</v>
      </c>
      <c r="T2329" s="25" cm="1">
        <f t="array" aca="1" ref="T2329" ca="1">_FV(A2329,"Expense ratio",TRUE)</f>
        <v>4.1999999999999997E-3</v>
      </c>
      <c r="U2329" s="24" cm="1">
        <f t="array" aca="1" ref="U2329" ca="1">_FV(A2329,"Market cap",TRUE)</f>
        <v>39933017.350000001</v>
      </c>
      <c r="V2329" s="16"/>
      <c r="W2329" s="16"/>
      <c r="X2329" t="s">
        <v>6408</v>
      </c>
      <c r="Z2329" s="18"/>
      <c r="AA2329" s="20"/>
      <c r="AB2329" s="20"/>
      <c r="AC2329" s="21">
        <v>3996</v>
      </c>
      <c r="AE2329" s="18"/>
      <c r="AF2329" s="20"/>
      <c r="AI2329" s="21"/>
      <c r="AJ2329" s="18"/>
      <c r="AL2329" s="18"/>
      <c r="AM2329" s="18"/>
      <c r="AN2329" t="s">
        <v>73</v>
      </c>
      <c r="AO2329" t="str" cm="1">
        <f t="array" aca="1" ref="AO2329" ca="1">_FV(A2329,"Currency")</f>
        <v>USD</v>
      </c>
      <c r="AP2329" t="str" cm="1">
        <f t="array" aca="1" ref="AP2329" ca="1">_FV(A2329,"Exchange")</f>
        <v>NYSE Arca</v>
      </c>
      <c r="AQ2329" s="6" t="str" cm="1">
        <f t="array" aca="1" ref="AQ2329" ca="1">_FV(A2329,"Exchange abbreviation",TRUE)</f>
        <v>ARCX</v>
      </c>
      <c r="AR2329" t="str" cm="1">
        <f t="array" aca="1" ref="AR2329" ca="1">_FV(A2329,"Instrument type",TRUE)</f>
        <v>ETF</v>
      </c>
    </row>
    <row r="2330" spans="1:44" ht="18.75" customHeight="1" x14ac:dyDescent="0.25">
      <c r="A2330" t="e" vm="2342">
        <v>#VALUE!</v>
      </c>
      <c r="B2330" t="s">
        <v>6409</v>
      </c>
      <c r="C2330" t="s">
        <v>6410</v>
      </c>
      <c r="D2330" s="31" cm="1">
        <f t="array" aca="1" ref="D2330" ca="1">_FV(A2330,"Last trade time",TRUE)</f>
        <v>45824.843750207816</v>
      </c>
      <c r="E2330" s="23" cm="1">
        <f t="array" aca="1" ref="E2330" ca="1">_FV(A2330,"Price")</f>
        <v>22.67</v>
      </c>
      <c r="F2330" s="27" cm="1">
        <f t="array" aca="1" ref="F2330" ca="1">_FV(A2330,"Change (%)",TRUE)</f>
        <v>3.3189999999999999E-3</v>
      </c>
      <c r="G2330" s="26" cm="1">
        <f t="array" aca="1" ref="G2330" ca="1">_FV(A2330,"Change")</f>
        <v>7.4999999999999997E-2</v>
      </c>
      <c r="H2330" s="23" cm="1">
        <f t="array" aca="1" ref="H2330" ca="1">_FV(A2330,"Open")</f>
        <v>22.66</v>
      </c>
      <c r="I2330" s="23" cm="1">
        <f t="array" aca="1" ref="I2330" ca="1">_FV(A2330,"Low")</f>
        <v>22.64</v>
      </c>
      <c r="J2330" s="23" cm="1">
        <f t="array" aca="1" ref="J2330" ca="1">_FV(A2330,"High")</f>
        <v>22.67</v>
      </c>
      <c r="K2330" s="23" cm="1">
        <f t="array" aca="1" ref="K2330" ca="1">_FV(A2330,"Previous close",TRUE)</f>
        <v>22.594999999999999</v>
      </c>
      <c r="L2330" s="26"/>
      <c r="M2330" s="23" cm="1">
        <f t="array" aca="1" ref="M2330" ca="1">_FV(A2330,"52 week low",TRUE)</f>
        <v>21.54</v>
      </c>
      <c r="N2330" s="23" cm="1">
        <f t="array" aca="1" ref="N2330" ca="1">_FV(A2330,"52 week high",TRUE)</f>
        <v>22.77</v>
      </c>
      <c r="O2330" s="8" cm="1">
        <f t="array" aca="1" ref="O2330" ca="1">_FV(A2330,"Volume")</f>
        <v>67117</v>
      </c>
      <c r="P2330" s="7" cm="1">
        <f t="array" aca="1" ref="P2330" ca="1">_FV(A2330,"Volume average",TRUE)</f>
        <v>108385</v>
      </c>
      <c r="Q2330" t="s">
        <v>6358</v>
      </c>
      <c r="S2330" t="s">
        <v>277</v>
      </c>
      <c r="T2330" s="25" cm="1">
        <f t="array" aca="1" ref="T2330" ca="1">_FV(A2330,"Expense ratio",TRUE)</f>
        <v>4.1999999999999997E-3</v>
      </c>
      <c r="U2330" s="24" cm="1">
        <f t="array" aca="1" ref="U2330" ca="1">_FV(A2330,"Market cap",TRUE)</f>
        <v>486572339.19999999</v>
      </c>
      <c r="V2330" s="4">
        <v>482217504</v>
      </c>
      <c r="W2330" s="4">
        <v>482217504</v>
      </c>
      <c r="X2330" t="s">
        <v>6411</v>
      </c>
      <c r="Y2330" t="s">
        <v>6412</v>
      </c>
      <c r="Z2330" s="5">
        <v>22.56</v>
      </c>
      <c r="AA2330" s="20"/>
      <c r="AB2330" s="5">
        <v>6.6799999999999998E-2</v>
      </c>
      <c r="AC2330" s="4">
        <v>106633</v>
      </c>
      <c r="AE2330" s="5">
        <v>3.3750857446502192</v>
      </c>
      <c r="AF2330" s="5">
        <v>8.9755749442593125</v>
      </c>
      <c r="AI2330" s="4">
        <v>106633</v>
      </c>
      <c r="AJ2330" s="5">
        <v>2412038.46</v>
      </c>
      <c r="AL2330" s="5">
        <v>22.77</v>
      </c>
      <c r="AM2330" s="5">
        <v>21.54</v>
      </c>
      <c r="AN2330" t="s">
        <v>90</v>
      </c>
      <c r="AO2330" t="str" cm="1">
        <f t="array" aca="1" ref="AO2330" ca="1">_FV(A2330,"Currency")</f>
        <v>USD</v>
      </c>
      <c r="AP2330" t="str" cm="1">
        <f t="array" aca="1" ref="AP2330" ca="1">_FV(A2330,"Exchange")</f>
        <v>Nasdaq Stock Market</v>
      </c>
      <c r="AQ2330" s="6" t="str" cm="1">
        <f t="array" aca="1" ref="AQ2330" ca="1">_FV(A2330,"Exchange abbreviation",TRUE)</f>
        <v>XNAS</v>
      </c>
      <c r="AR2330" t="str" cm="1">
        <f t="array" aca="1" ref="AR2330" ca="1">_FV(A2330,"Instrument type",TRUE)</f>
        <v>ETF</v>
      </c>
    </row>
    <row r="2331" spans="1:44" ht="18.75" customHeight="1" x14ac:dyDescent="0.25">
      <c r="A2331" t="e" vm="2343">
        <v>#VALUE!</v>
      </c>
      <c r="B2331" t="s">
        <v>6413</v>
      </c>
      <c r="C2331" t="s">
        <v>6414</v>
      </c>
      <c r="D2331" s="31" cm="1">
        <f t="array" aca="1" ref="D2331" ca="1">_FV(A2331,"Last trade time",TRUE)</f>
        <v>45824.924992800785</v>
      </c>
      <c r="E2331" s="23" cm="1">
        <f t="array" aca="1" ref="E2331" ca="1">_FV(A2331,"Price")</f>
        <v>21.94</v>
      </c>
      <c r="F2331" s="27" cm="1">
        <f t="array" aca="1" ref="F2331" ca="1">_FV(A2331,"Change (%)",TRUE)</f>
        <v>3.2009999999999999E-3</v>
      </c>
      <c r="G2331" s="26" cm="1">
        <f t="array" aca="1" ref="G2331" ca="1">_FV(A2331,"Change")</f>
        <v>7.0000000000000007E-2</v>
      </c>
      <c r="H2331" s="23" cm="1">
        <f t="array" aca="1" ref="H2331" ca="1">_FV(A2331,"Open")</f>
        <v>21.89</v>
      </c>
      <c r="I2331" s="23" cm="1">
        <f t="array" aca="1" ref="I2331" ca="1">_FV(A2331,"Low")</f>
        <v>21.885000000000002</v>
      </c>
      <c r="J2331" s="23" cm="1">
        <f t="array" aca="1" ref="J2331" ca="1">_FV(A2331,"High")</f>
        <v>21.954499999999999</v>
      </c>
      <c r="K2331" s="23" cm="1">
        <f t="array" aca="1" ref="K2331" ca="1">_FV(A2331,"Previous close",TRUE)</f>
        <v>21.87</v>
      </c>
      <c r="L2331" s="26"/>
      <c r="M2331" s="23" cm="1">
        <f t="array" aca="1" ref="M2331" ca="1">_FV(A2331,"52 week low",TRUE)</f>
        <v>20.65</v>
      </c>
      <c r="N2331" s="23" cm="1">
        <f t="array" aca="1" ref="N2331" ca="1">_FV(A2331,"52 week high",TRUE)</f>
        <v>22.45</v>
      </c>
      <c r="O2331" s="8" cm="1">
        <f t="array" aca="1" ref="O2331" ca="1">_FV(A2331,"Volume")</f>
        <v>53139</v>
      </c>
      <c r="P2331" s="7" cm="1">
        <f t="array" aca="1" ref="P2331" ca="1">_FV(A2331,"Volume average",TRUE)</f>
        <v>53522</v>
      </c>
      <c r="Q2331" t="s">
        <v>6358</v>
      </c>
      <c r="S2331" t="s">
        <v>277</v>
      </c>
      <c r="T2331" s="25" cm="1">
        <f t="array" aca="1" ref="T2331" ca="1">_FV(A2331,"Expense ratio",TRUE)</f>
        <v>4.1999999999999997E-3</v>
      </c>
      <c r="U2331" s="24" cm="1">
        <f t="array" aca="1" ref="U2331" ca="1">_FV(A2331,"Market cap",TRUE)</f>
        <v>400289415.36000001</v>
      </c>
      <c r="V2331" s="4">
        <v>397850432</v>
      </c>
      <c r="W2331" s="4">
        <v>397850432</v>
      </c>
      <c r="X2331" t="s">
        <v>6415</v>
      </c>
      <c r="Y2331" t="s">
        <v>2482</v>
      </c>
      <c r="Z2331" s="5">
        <v>21.81</v>
      </c>
      <c r="AA2331" s="20"/>
      <c r="AB2331" s="5">
        <v>6.9800000000000001E-2</v>
      </c>
      <c r="AC2331" s="4">
        <v>81261</v>
      </c>
      <c r="AE2331" s="5">
        <v>2.895656703481619</v>
      </c>
      <c r="AF2331" s="5">
        <v>9.0855928355844995</v>
      </c>
      <c r="AI2331" s="4">
        <v>81261</v>
      </c>
      <c r="AJ2331" s="5">
        <v>1776365.46</v>
      </c>
      <c r="AL2331" s="5">
        <v>22.45</v>
      </c>
      <c r="AM2331" s="5">
        <v>20.65</v>
      </c>
      <c r="AN2331" t="s">
        <v>90</v>
      </c>
      <c r="AO2331" t="str" cm="1">
        <f t="array" aca="1" ref="AO2331" ca="1">_FV(A2331,"Currency")</f>
        <v>USD</v>
      </c>
      <c r="AP2331" t="str" cm="1">
        <f t="array" aca="1" ref="AP2331" ca="1">_FV(A2331,"Exchange")</f>
        <v>Nasdaq Stock Market</v>
      </c>
      <c r="AQ2331" s="6" t="str" cm="1">
        <f t="array" aca="1" ref="AQ2331" ca="1">_FV(A2331,"Exchange abbreviation",TRUE)</f>
        <v>XNAS</v>
      </c>
      <c r="AR2331" t="str" cm="1">
        <f t="array" aca="1" ref="AR2331" ca="1">_FV(A2331,"Instrument type",TRUE)</f>
        <v>ETF</v>
      </c>
    </row>
    <row r="2332" spans="1:44" ht="18.75" customHeight="1" x14ac:dyDescent="0.25">
      <c r="A2332" t="e" vm="2344">
        <v>#VALUE!</v>
      </c>
      <c r="B2332" t="s">
        <v>6416</v>
      </c>
      <c r="C2332" t="s">
        <v>6417</v>
      </c>
      <c r="D2332" s="31" cm="1">
        <f t="array" aca="1" ref="D2332" ca="1">_FV(A2332,"Last trade time",TRUE)</f>
        <v>45824.857679375003</v>
      </c>
      <c r="E2332" s="23" cm="1">
        <f t="array" aca="1" ref="E2332" ca="1">_FV(A2332,"Price")</f>
        <v>23.36</v>
      </c>
      <c r="F2332" s="27" cm="1">
        <f t="array" aca="1" ref="F2332" ca="1">_FV(A2332,"Change (%)",TRUE)</f>
        <v>2.7689999999999998E-3</v>
      </c>
      <c r="G2332" s="26" cm="1">
        <f t="array" aca="1" ref="G2332" ca="1">_FV(A2332,"Change")</f>
        <v>6.4500000000000002E-2</v>
      </c>
      <c r="H2332" s="23" cm="1">
        <f t="array" aca="1" ref="H2332" ca="1">_FV(A2332,"Open")</f>
        <v>23.35</v>
      </c>
      <c r="I2332" s="23" cm="1">
        <f t="array" aca="1" ref="I2332" ca="1">_FV(A2332,"Low")</f>
        <v>23.35</v>
      </c>
      <c r="J2332" s="23" cm="1">
        <f t="array" aca="1" ref="J2332" ca="1">_FV(A2332,"High")</f>
        <v>23.369900000000001</v>
      </c>
      <c r="K2332" s="23" cm="1">
        <f t="array" aca="1" ref="K2332" ca="1">_FV(A2332,"Previous close",TRUE)</f>
        <v>23.295500000000001</v>
      </c>
      <c r="L2332" s="26"/>
      <c r="M2332" s="23" cm="1">
        <f t="array" aca="1" ref="M2332" ca="1">_FV(A2332,"52 week low",TRUE)</f>
        <v>22.3248</v>
      </c>
      <c r="N2332" s="23" cm="1">
        <f t="array" aca="1" ref="N2332" ca="1">_FV(A2332,"52 week high",TRUE)</f>
        <v>23.58</v>
      </c>
      <c r="O2332" s="8" cm="1">
        <f t="array" aca="1" ref="O2332" ca="1">_FV(A2332,"Volume")</f>
        <v>67610</v>
      </c>
      <c r="P2332" s="7" cm="1">
        <f t="array" aca="1" ref="P2332" ca="1">_FV(A2332,"Volume average",TRUE)</f>
        <v>265070</v>
      </c>
      <c r="Q2332" t="s">
        <v>6358</v>
      </c>
      <c r="S2332" t="s">
        <v>277</v>
      </c>
      <c r="T2332" s="25" cm="1">
        <f t="array" aca="1" ref="T2332" ca="1">_FV(A2332,"Expense ratio",TRUE)</f>
        <v>4.1999999999999997E-3</v>
      </c>
      <c r="U2332" s="24" cm="1">
        <f t="array" aca="1" ref="U2332" ca="1">_FV(A2332,"Market cap",TRUE)</f>
        <v>1023440624.35</v>
      </c>
      <c r="V2332" s="4">
        <v>1011609792</v>
      </c>
      <c r="W2332" s="4">
        <v>1011609792</v>
      </c>
      <c r="X2332" t="s">
        <v>6418</v>
      </c>
      <c r="Y2332" t="s">
        <v>6419</v>
      </c>
      <c r="Z2332" s="5">
        <v>23.28</v>
      </c>
      <c r="AA2332" s="20"/>
      <c r="AB2332" s="5">
        <v>6.5000000000000002E-2</v>
      </c>
      <c r="AC2332" s="4">
        <v>291458</v>
      </c>
      <c r="AE2332" s="5">
        <v>2.5387835299644168</v>
      </c>
      <c r="AF2332" s="5">
        <v>7.4812826876843097</v>
      </c>
      <c r="AI2332" s="4">
        <v>291458</v>
      </c>
      <c r="AJ2332" s="5">
        <v>6788056.8199999994</v>
      </c>
      <c r="AL2332" s="5">
        <v>23.58</v>
      </c>
      <c r="AM2332" s="5">
        <v>22.32</v>
      </c>
      <c r="AN2332" t="s">
        <v>90</v>
      </c>
      <c r="AO2332" t="str" cm="1">
        <f t="array" aca="1" ref="AO2332" ca="1">_FV(A2332,"Currency")</f>
        <v>USD</v>
      </c>
      <c r="AP2332" t="str" cm="1">
        <f t="array" aca="1" ref="AP2332" ca="1">_FV(A2332,"Exchange")</f>
        <v>Nasdaq Stock Market</v>
      </c>
      <c r="AQ2332" s="6" t="str" cm="1">
        <f t="array" aca="1" ref="AQ2332" ca="1">_FV(A2332,"Exchange abbreviation",TRUE)</f>
        <v>XNAS</v>
      </c>
      <c r="AR2332" t="str" cm="1">
        <f t="array" aca="1" ref="AR2332" ca="1">_FV(A2332,"Instrument type",TRUE)</f>
        <v>ETF</v>
      </c>
    </row>
    <row r="2333" spans="1:44" ht="18.75" customHeight="1" x14ac:dyDescent="0.25">
      <c r="A2333" t="e" vm="2345">
        <v>#VALUE!</v>
      </c>
      <c r="B2333" t="s">
        <v>6420</v>
      </c>
      <c r="C2333" t="s">
        <v>6421</v>
      </c>
      <c r="D2333" s="31" cm="1">
        <f t="array" aca="1" ref="D2333" ca="1">_FV(A2333,"Last trade time",TRUE)</f>
        <v>45824.843750207816</v>
      </c>
      <c r="E2333" s="23" cm="1">
        <f t="array" aca="1" ref="E2333" ca="1">_FV(A2333,"Price")</f>
        <v>25.81</v>
      </c>
      <c r="F2333" s="27" cm="1">
        <f t="array" aca="1" ref="F2333" ca="1">_FV(A2333,"Change (%)",TRUE)</f>
        <v>1.7469999999999999E-3</v>
      </c>
      <c r="G2333" s="26" cm="1">
        <f t="array" aca="1" ref="G2333" ca="1">_FV(A2333,"Change")</f>
        <v>4.4999999999999998E-2</v>
      </c>
      <c r="H2333" s="23" cm="1">
        <f t="array" aca="1" ref="H2333" ca="1">_FV(A2333,"Open")</f>
        <v>25.798300000000001</v>
      </c>
      <c r="I2333" s="23" cm="1">
        <f t="array" aca="1" ref="I2333" ca="1">_FV(A2333,"Low")</f>
        <v>25.790500000000002</v>
      </c>
      <c r="J2333" s="23" cm="1">
        <f t="array" aca="1" ref="J2333" ca="1">_FV(A2333,"High")</f>
        <v>25.83</v>
      </c>
      <c r="K2333" s="23" cm="1">
        <f t="array" aca="1" ref="K2333" ca="1">_FV(A2333,"Previous close",TRUE)</f>
        <v>25.765000000000001</v>
      </c>
      <c r="L2333" s="26"/>
      <c r="M2333" s="23" cm="1">
        <f t="array" aca="1" ref="M2333" ca="1">_FV(A2333,"52 week low",TRUE)</f>
        <v>24.09</v>
      </c>
      <c r="N2333" s="23" cm="1">
        <f t="array" aca="1" ref="N2333" ca="1">_FV(A2333,"52 week high",TRUE)</f>
        <v>26.58</v>
      </c>
      <c r="O2333" s="8" cm="1">
        <f t="array" aca="1" ref="O2333" ca="1">_FV(A2333,"Volume")</f>
        <v>20922</v>
      </c>
      <c r="P2333" s="7" cm="1">
        <f t="array" aca="1" ref="P2333" ca="1">_FV(A2333,"Volume average",TRUE)</f>
        <v>24952</v>
      </c>
      <c r="Q2333" t="s">
        <v>6358</v>
      </c>
      <c r="S2333" t="s">
        <v>277</v>
      </c>
      <c r="T2333" s="25" cm="1">
        <f t="array" aca="1" ref="T2333" ca="1">_FV(A2333,"Expense ratio",TRUE)</f>
        <v>4.1999999999999997E-3</v>
      </c>
      <c r="U2333" s="24" cm="1">
        <f t="array" aca="1" ref="U2333" ca="1">_FV(A2333,"Market cap",TRUE)</f>
        <v>125295165.73999999</v>
      </c>
      <c r="V2333" s="4">
        <v>125280136</v>
      </c>
      <c r="W2333" s="4">
        <v>125280136</v>
      </c>
      <c r="X2333" t="s">
        <v>6422</v>
      </c>
      <c r="Y2333" t="s">
        <v>6423</v>
      </c>
      <c r="Z2333" s="5">
        <v>25.68</v>
      </c>
      <c r="AA2333" s="20"/>
      <c r="AB2333" s="5">
        <v>7.0800000000000002E-2</v>
      </c>
      <c r="AC2333" s="4">
        <v>29847</v>
      </c>
      <c r="AE2333" s="5">
        <v>2.8364755249782769</v>
      </c>
      <c r="AF2333" s="5">
        <v>8.1303589064441582</v>
      </c>
      <c r="AI2333" s="4">
        <v>29847</v>
      </c>
      <c r="AJ2333" s="5">
        <v>766769.43</v>
      </c>
      <c r="AL2333" s="5">
        <v>26.58</v>
      </c>
      <c r="AM2333" s="5">
        <v>24.09</v>
      </c>
      <c r="AN2333" t="s">
        <v>47</v>
      </c>
      <c r="AO2333" t="str" cm="1">
        <f t="array" aca="1" ref="AO2333" ca="1">_FV(A2333,"Currency")</f>
        <v>USD</v>
      </c>
      <c r="AP2333" t="str" cm="1">
        <f t="array" aca="1" ref="AP2333" ca="1">_FV(A2333,"Exchange")</f>
        <v>Nasdaq Stock Market</v>
      </c>
      <c r="AQ2333" s="6" t="str" cm="1">
        <f t="array" aca="1" ref="AQ2333" ca="1">_FV(A2333,"Exchange abbreviation",TRUE)</f>
        <v>XNAS</v>
      </c>
      <c r="AR2333" t="str" cm="1">
        <f t="array" aca="1" ref="AR2333" ca="1">_FV(A2333,"Instrument type",TRUE)</f>
        <v>ETF</v>
      </c>
    </row>
    <row r="2334" spans="1:44" ht="18.75" customHeight="1" x14ac:dyDescent="0.25">
      <c r="A2334" t="e" vm="2346">
        <v>#VALUE!</v>
      </c>
      <c r="B2334" t="s">
        <v>6424</v>
      </c>
      <c r="C2334" t="s">
        <v>6425</v>
      </c>
      <c r="D2334" s="31" cm="1">
        <f t="array" aca="1" ref="D2334" ca="1">_FV(A2334,"Last trade time",TRUE)</f>
        <v>45824.843750196094</v>
      </c>
      <c r="E2334" s="23" cm="1">
        <f t="array" aca="1" ref="E2334" ca="1">_FV(A2334,"Price")</f>
        <v>63.19</v>
      </c>
      <c r="F2334" s="27" cm="1">
        <f t="array" aca="1" ref="F2334" ca="1">_FV(A2334,"Change (%)",TRUE)</f>
        <v>-6.3259999999999998E-4</v>
      </c>
      <c r="G2334" s="26" cm="1">
        <f t="array" aca="1" ref="G2334" ca="1">_FV(A2334,"Change")</f>
        <v>-0.04</v>
      </c>
      <c r="H2334" s="23" cm="1">
        <f t="array" aca="1" ref="H2334" ca="1">_FV(A2334,"Open")</f>
        <v>63.467100000000002</v>
      </c>
      <c r="I2334" s="23" cm="1">
        <f t="array" aca="1" ref="I2334" ca="1">_FV(A2334,"Low")</f>
        <v>63.075000000000003</v>
      </c>
      <c r="J2334" s="23" cm="1">
        <f t="array" aca="1" ref="J2334" ca="1">_FV(A2334,"High")</f>
        <v>63.484999999999999</v>
      </c>
      <c r="K2334" s="23" cm="1">
        <f t="array" aca="1" ref="K2334" ca="1">_FV(A2334,"Previous close",TRUE)</f>
        <v>63.23</v>
      </c>
      <c r="L2334" s="26"/>
      <c r="M2334" s="23" cm="1">
        <f t="array" aca="1" ref="M2334" ca="1">_FV(A2334,"52 week low",TRUE)</f>
        <v>57.37</v>
      </c>
      <c r="N2334" s="23" cm="1">
        <f t="array" aca="1" ref="N2334" ca="1">_FV(A2334,"52 week high",TRUE)</f>
        <v>67.759900000000002</v>
      </c>
      <c r="O2334" s="8" cm="1">
        <f t="array" aca="1" ref="O2334" ca="1">_FV(A2334,"Volume")</f>
        <v>19373</v>
      </c>
      <c r="P2334" s="7" cm="1">
        <f t="array" aca="1" ref="P2334" ca="1">_FV(A2334,"Volume average",TRUE)</f>
        <v>28479</v>
      </c>
      <c r="Q2334" t="s">
        <v>1641</v>
      </c>
      <c r="S2334" t="s">
        <v>3604</v>
      </c>
      <c r="T2334" s="25" cm="1">
        <f t="array" aca="1" ref="T2334" ca="1">_FV(A2334,"Expense ratio",TRUE)</f>
        <v>4.1999999999999997E-3</v>
      </c>
      <c r="U2334" s="24" cm="1">
        <f t="array" aca="1" ref="U2334" ca="1">_FV(A2334,"Market cap",TRUE)</f>
        <v>732930198.20000005</v>
      </c>
      <c r="V2334" s="4">
        <v>732930176</v>
      </c>
      <c r="W2334" s="4">
        <v>732930176</v>
      </c>
      <c r="X2334" t="s">
        <v>6426</v>
      </c>
      <c r="Y2334" t="s">
        <v>6427</v>
      </c>
      <c r="Z2334" s="5">
        <v>63.13</v>
      </c>
      <c r="AA2334" s="5">
        <v>16.752220000000001</v>
      </c>
      <c r="AB2334" s="5">
        <v>3.3099997999999999E-2</v>
      </c>
      <c r="AC2334" s="4">
        <v>31425</v>
      </c>
      <c r="AE2334" s="5">
        <v>2.0607206377507352</v>
      </c>
      <c r="AF2334" s="5">
        <v>10.633689667745029</v>
      </c>
      <c r="AI2334" s="4">
        <v>31425</v>
      </c>
      <c r="AJ2334" s="5">
        <v>1985117.25</v>
      </c>
      <c r="AL2334" s="5">
        <v>67.760000000000005</v>
      </c>
      <c r="AM2334" s="5">
        <v>57.37</v>
      </c>
      <c r="AN2334" t="s">
        <v>90</v>
      </c>
      <c r="AO2334" t="str" cm="1">
        <f t="array" aca="1" ref="AO2334" ca="1">_FV(A2334,"Currency")</f>
        <v>USD</v>
      </c>
      <c r="AP2334" t="str" cm="1">
        <f t="array" aca="1" ref="AP2334" ca="1">_FV(A2334,"Exchange")</f>
        <v>Nasdaq Stock Market</v>
      </c>
      <c r="AQ2334" s="6" t="str" cm="1">
        <f t="array" aca="1" ref="AQ2334" ca="1">_FV(A2334,"Exchange abbreviation",TRUE)</f>
        <v>XNAS</v>
      </c>
      <c r="AR2334" t="str" cm="1">
        <f t="array" aca="1" ref="AR2334" ca="1">_FV(A2334,"Instrument type",TRUE)</f>
        <v>ETF</v>
      </c>
    </row>
    <row r="2335" spans="1:44" ht="18.75" customHeight="1" x14ac:dyDescent="0.25">
      <c r="A2335" t="e" vm="2347">
        <v>#VALUE!</v>
      </c>
      <c r="B2335" t="s">
        <v>6428</v>
      </c>
      <c r="C2335" t="s">
        <v>6429</v>
      </c>
      <c r="D2335" s="31" cm="1">
        <f t="array" aca="1" ref="D2335" ca="1">_FV(A2335,"Last trade time",TRUE)</f>
        <v>45824.840277812502</v>
      </c>
      <c r="E2335" s="23" cm="1">
        <f t="array" aca="1" ref="E2335" ca="1">_FV(A2335,"Price")</f>
        <v>68.994600000000005</v>
      </c>
      <c r="F2335" s="27" cm="1">
        <f t="array" aca="1" ref="F2335" ca="1">_FV(A2335,"Change (%)",TRUE)</f>
        <v>8.9649999999999994E-4</v>
      </c>
      <c r="G2335" s="26" cm="1">
        <f t="array" aca="1" ref="G2335" ca="1">_FV(A2335,"Change")</f>
        <v>6.1800000000000001E-2</v>
      </c>
      <c r="H2335" s="23" cm="1">
        <f t="array" aca="1" ref="H2335" ca="1">_FV(A2335,"Open")</f>
        <v>69.31</v>
      </c>
      <c r="I2335" s="23" cm="1">
        <f t="array" aca="1" ref="I2335" ca="1">_FV(A2335,"Low")</f>
        <v>68.994600000000005</v>
      </c>
      <c r="J2335" s="23" cm="1">
        <f t="array" aca="1" ref="J2335" ca="1">_FV(A2335,"High")</f>
        <v>69.319999999999993</v>
      </c>
      <c r="K2335" s="23" cm="1">
        <f t="array" aca="1" ref="K2335" ca="1">_FV(A2335,"Previous close",TRUE)</f>
        <v>68.9328</v>
      </c>
      <c r="L2335" s="26"/>
      <c r="M2335" s="23" cm="1">
        <f t="array" aca="1" ref="M2335" ca="1">_FV(A2335,"52 week low",TRUE)</f>
        <v>61.45</v>
      </c>
      <c r="N2335" s="23" cm="1">
        <f t="array" aca="1" ref="N2335" ca="1">_FV(A2335,"52 week high",TRUE)</f>
        <v>73.13</v>
      </c>
      <c r="O2335" s="8" cm="1">
        <f t="array" aca="1" ref="O2335" ca="1">_FV(A2335,"Volume")</f>
        <v>1923</v>
      </c>
      <c r="P2335" s="7" cm="1">
        <f t="array" aca="1" ref="P2335" ca="1">_FV(A2335,"Volume average",TRUE)</f>
        <v>13051</v>
      </c>
      <c r="Q2335" t="s">
        <v>1641</v>
      </c>
      <c r="R2335" t="s">
        <v>155</v>
      </c>
      <c r="S2335" t="s">
        <v>6204</v>
      </c>
      <c r="T2335" s="25" cm="1">
        <f t="array" aca="1" ref="T2335" ca="1">_FV(A2335,"Expense ratio",TRUE)</f>
        <v>4.1999999999999997E-3</v>
      </c>
      <c r="U2335" s="24" cm="1">
        <f t="array" aca="1" ref="U2335" ca="1">_FV(A2335,"Market cap",TRUE)</f>
        <v>260709940.86000001</v>
      </c>
      <c r="V2335" s="4">
        <v>260709936</v>
      </c>
      <c r="W2335" s="4">
        <v>260709936</v>
      </c>
      <c r="Y2335" t="s">
        <v>1186</v>
      </c>
      <c r="Z2335" s="5">
        <v>69.09</v>
      </c>
      <c r="AA2335" s="19">
        <v>20.430907999999999</v>
      </c>
      <c r="AB2335" s="5">
        <v>1.9099999999999999E-2</v>
      </c>
      <c r="AC2335" s="4">
        <v>17163</v>
      </c>
      <c r="AE2335" s="5">
        <v>4.3965269961880882</v>
      </c>
      <c r="AF2335" s="5">
        <v>10.103567469753401</v>
      </c>
      <c r="AI2335" s="4">
        <v>17163</v>
      </c>
      <c r="AJ2335" s="5">
        <v>1182273.2549999999</v>
      </c>
      <c r="AL2335" s="5">
        <v>73.13</v>
      </c>
      <c r="AM2335" s="5">
        <v>61.45</v>
      </c>
      <c r="AN2335" t="s">
        <v>90</v>
      </c>
      <c r="AO2335" t="str" cm="1">
        <f t="array" aca="1" ref="AO2335" ca="1">_FV(A2335,"Currency")</f>
        <v>USD</v>
      </c>
      <c r="AP2335" t="str" cm="1">
        <f t="array" aca="1" ref="AP2335" ca="1">_FV(A2335,"Exchange")</f>
        <v>NYSE Arca</v>
      </c>
      <c r="AQ2335" s="6" t="str" cm="1">
        <f t="array" aca="1" ref="AQ2335" ca="1">_FV(A2335,"Exchange abbreviation",TRUE)</f>
        <v>ARCX</v>
      </c>
      <c r="AR2335" t="str" cm="1">
        <f t="array" aca="1" ref="AR2335" ca="1">_FV(A2335,"Instrument type",TRUE)</f>
        <v>ETF</v>
      </c>
    </row>
    <row r="2336" spans="1:44" ht="18.75" customHeight="1" x14ac:dyDescent="0.25">
      <c r="A2336" t="e" vm="2348">
        <v>#VALUE!</v>
      </c>
      <c r="B2336" t="s">
        <v>6430</v>
      </c>
      <c r="C2336" t="s">
        <v>6431</v>
      </c>
      <c r="D2336" s="31" cm="1">
        <f t="array" aca="1" ref="D2336" ca="1">_FV(A2336,"Last trade time",TRUE)</f>
        <v>45824.843750207816</v>
      </c>
      <c r="E2336" s="23" cm="1">
        <f t="array" aca="1" ref="E2336" ca="1">_FV(A2336,"Price")</f>
        <v>26.42</v>
      </c>
      <c r="F2336" s="27" cm="1">
        <f t="array" aca="1" ref="F2336" ca="1">_FV(A2336,"Change (%)",TRUE)</f>
        <v>4.28E-3</v>
      </c>
      <c r="G2336" s="26" cm="1">
        <f t="array" aca="1" ref="G2336" ca="1">_FV(A2336,"Change")</f>
        <v>0.11260000000000001</v>
      </c>
      <c r="H2336" s="23" cm="1">
        <f t="array" aca="1" ref="H2336" ca="1">_FV(A2336,"Open")</f>
        <v>26.27</v>
      </c>
      <c r="I2336" s="23" cm="1">
        <f t="array" aca="1" ref="I2336" ca="1">_FV(A2336,"Low")</f>
        <v>26.27</v>
      </c>
      <c r="J2336" s="23" cm="1">
        <f t="array" aca="1" ref="J2336" ca="1">_FV(A2336,"High")</f>
        <v>26.42</v>
      </c>
      <c r="K2336" s="23" cm="1">
        <f t="array" aca="1" ref="K2336" ca="1">_FV(A2336,"Previous close",TRUE)</f>
        <v>26.307400000000001</v>
      </c>
      <c r="L2336" s="26"/>
      <c r="M2336" s="23" cm="1">
        <f t="array" aca="1" ref="M2336" ca="1">_FV(A2336,"52 week low",TRUE)</f>
        <v>24.74</v>
      </c>
      <c r="N2336" s="23" cm="1">
        <f t="array" aca="1" ref="N2336" ca="1">_FV(A2336,"52 week high",TRUE)</f>
        <v>28.06</v>
      </c>
      <c r="O2336" s="8" cm="1">
        <f t="array" aca="1" ref="O2336" ca="1">_FV(A2336,"Volume")</f>
        <v>2436</v>
      </c>
      <c r="P2336" s="7" cm="1">
        <f t="array" aca="1" ref="P2336" ca="1">_FV(A2336,"Volume average",TRUE)</f>
        <v>5916</v>
      </c>
      <c r="Q2336" t="s">
        <v>6358</v>
      </c>
      <c r="S2336" t="s">
        <v>277</v>
      </c>
      <c r="T2336" s="25" cm="1">
        <f t="array" aca="1" ref="T2336" ca="1">_FV(A2336,"Expense ratio",TRUE)</f>
        <v>4.1999999999999997E-3</v>
      </c>
      <c r="U2336" s="24" cm="1">
        <f t="array" aca="1" ref="U2336" ca="1">_FV(A2336,"Market cap",TRUE)</f>
        <v>36626365.149999999</v>
      </c>
      <c r="V2336" s="4">
        <v>36606808</v>
      </c>
      <c r="W2336" s="4">
        <v>36606808</v>
      </c>
      <c r="X2336" t="s">
        <v>6432</v>
      </c>
      <c r="Y2336" t="s">
        <v>6433</v>
      </c>
      <c r="Z2336" s="5">
        <v>26.29</v>
      </c>
      <c r="AA2336" s="20"/>
      <c r="AB2336" s="5">
        <v>6.7600004000000005E-2</v>
      </c>
      <c r="AC2336" s="4">
        <v>6230</v>
      </c>
      <c r="AE2336" s="5">
        <v>3.6036020461353901</v>
      </c>
      <c r="AF2336" s="5">
        <v>7.7362473340548243</v>
      </c>
      <c r="AI2336" s="4">
        <v>6230</v>
      </c>
      <c r="AJ2336" s="5">
        <v>163786.70000000001</v>
      </c>
      <c r="AL2336" s="5">
        <v>28.06</v>
      </c>
      <c r="AM2336" s="5">
        <v>24.74</v>
      </c>
      <c r="AN2336" t="s">
        <v>47</v>
      </c>
      <c r="AO2336" t="str" cm="1">
        <f t="array" aca="1" ref="AO2336" ca="1">_FV(A2336,"Currency")</f>
        <v>USD</v>
      </c>
      <c r="AP2336" t="str" cm="1">
        <f t="array" aca="1" ref="AP2336" ca="1">_FV(A2336,"Exchange")</f>
        <v>Nasdaq Stock Market</v>
      </c>
      <c r="AQ2336" s="6" t="str" cm="1">
        <f t="array" aca="1" ref="AQ2336" ca="1">_FV(A2336,"Exchange abbreviation",TRUE)</f>
        <v>XNAS</v>
      </c>
      <c r="AR2336" t="str" cm="1">
        <f t="array" aca="1" ref="AR2336" ca="1">_FV(A2336,"Instrument type",TRUE)</f>
        <v>ETF</v>
      </c>
    </row>
    <row r="2337" spans="1:44" ht="18.75" customHeight="1" x14ac:dyDescent="0.25">
      <c r="A2337" t="e" vm="2349">
        <v>#VALUE!</v>
      </c>
      <c r="B2337" t="s">
        <v>6434</v>
      </c>
      <c r="C2337" t="s">
        <v>6435</v>
      </c>
      <c r="D2337" s="31" cm="1">
        <f t="array" aca="1" ref="D2337" ca="1">_FV(A2337,"Last trade time",TRUE)</f>
        <v>45824.843750103908</v>
      </c>
      <c r="E2337" s="23" cm="1">
        <f t="array" aca="1" ref="E2337" ca="1">_FV(A2337,"Price")</f>
        <v>48.29</v>
      </c>
      <c r="F2337" s="27" cm="1">
        <f t="array" aca="1" ref="F2337" ca="1">_FV(A2337,"Change (%)",TRUE)</f>
        <v>-1.7569999999999999E-3</v>
      </c>
      <c r="G2337" s="26" cm="1">
        <f t="array" aca="1" ref="G2337" ca="1">_FV(A2337,"Change")</f>
        <v>-8.5000000000000006E-2</v>
      </c>
      <c r="H2337" s="23" cm="1">
        <f t="array" aca="1" ref="H2337" ca="1">_FV(A2337,"Open")</f>
        <v>48.3904</v>
      </c>
      <c r="I2337" s="23" cm="1">
        <f t="array" aca="1" ref="I2337" ca="1">_FV(A2337,"Low")</f>
        <v>48.253900000000002</v>
      </c>
      <c r="J2337" s="23" cm="1">
        <f t="array" aca="1" ref="J2337" ca="1">_FV(A2337,"High")</f>
        <v>48.3904</v>
      </c>
      <c r="K2337" s="23" cm="1">
        <f t="array" aca="1" ref="K2337" ca="1">_FV(A2337,"Previous close",TRUE)</f>
        <v>48.375</v>
      </c>
      <c r="L2337" s="26"/>
      <c r="M2337" s="23" cm="1">
        <f t="array" aca="1" ref="M2337" ca="1">_FV(A2337,"52 week low",TRUE)</f>
        <v>47.134999999999998</v>
      </c>
      <c r="N2337" s="23" cm="1">
        <f t="array" aca="1" ref="N2337" ca="1">_FV(A2337,"52 week high",TRUE)</f>
        <v>50.17</v>
      </c>
      <c r="O2337" s="8" cm="1">
        <f t="array" aca="1" ref="O2337" ca="1">_FV(A2337,"Volume")</f>
        <v>2795</v>
      </c>
      <c r="P2337" s="7" cm="1">
        <f t="array" aca="1" ref="P2337" ca="1">_FV(A2337,"Volume average",TRUE)</f>
        <v>20207</v>
      </c>
      <c r="Q2337" t="s">
        <v>1626</v>
      </c>
      <c r="T2337" s="25" cm="1">
        <f t="array" aca="1" ref="T2337" ca="1">_FV(A2337,"Expense ratio",TRUE)</f>
        <v>4.1999999999999997E-3</v>
      </c>
      <c r="U2337" s="24" cm="1">
        <f t="array" aca="1" ref="U2337" ca="1">_FV(A2337,"Market cap",TRUE)</f>
        <v>511411916.12</v>
      </c>
      <c r="V2337" s="16"/>
      <c r="W2337" s="16"/>
      <c r="Z2337" s="18"/>
      <c r="AA2337" s="20"/>
      <c r="AB2337" s="20"/>
      <c r="AC2337" s="21">
        <v>20699</v>
      </c>
      <c r="AE2337" s="18"/>
      <c r="AF2337" s="20"/>
      <c r="AI2337" s="21"/>
      <c r="AJ2337" s="18"/>
      <c r="AL2337" s="18"/>
      <c r="AM2337" s="18"/>
      <c r="AN2337" t="s">
        <v>73</v>
      </c>
      <c r="AO2337" t="str" cm="1">
        <f t="array" aca="1" ref="AO2337" ca="1">_FV(A2337,"Currency")</f>
        <v>USD</v>
      </c>
      <c r="AP2337" t="str" cm="1">
        <f t="array" aca="1" ref="AP2337" ca="1">_FV(A2337,"Exchange")</f>
        <v>Nasdaq Stock Market</v>
      </c>
      <c r="AQ2337" s="6" t="str" cm="1">
        <f t="array" aca="1" ref="AQ2337" ca="1">_FV(A2337,"Exchange abbreviation",TRUE)</f>
        <v>XNAS</v>
      </c>
      <c r="AR2337" t="str" cm="1">
        <f t="array" aca="1" ref="AR2337" ca="1">_FV(A2337,"Instrument type",TRUE)</f>
        <v>ETF</v>
      </c>
    </row>
    <row r="2338" spans="1:44" ht="18.75" customHeight="1" x14ac:dyDescent="0.25">
      <c r="A2338" t="e" vm="2350">
        <v>#VALUE!</v>
      </c>
      <c r="B2338" t="s">
        <v>6436</v>
      </c>
      <c r="C2338" t="s">
        <v>6437</v>
      </c>
      <c r="D2338" s="31" cm="1">
        <f t="array" aca="1" ref="D2338" ca="1">_FV(A2338,"Last trade time",TRUE)</f>
        <v>45824.843750207816</v>
      </c>
      <c r="E2338" s="23" cm="1">
        <f t="array" aca="1" ref="E2338" ca="1">_FV(A2338,"Price")</f>
        <v>21.27</v>
      </c>
      <c r="F2338" s="27" cm="1">
        <f t="array" aca="1" ref="F2338" ca="1">_FV(A2338,"Change (%)",TRUE)</f>
        <v>-2.3449999999999999E-3</v>
      </c>
      <c r="G2338" s="26" cm="1">
        <f t="array" aca="1" ref="G2338" ca="1">_FV(A2338,"Change")</f>
        <v>-0.05</v>
      </c>
      <c r="H2338" s="23" cm="1">
        <f t="array" aca="1" ref="H2338" ca="1">_FV(A2338,"Open")</f>
        <v>21.27</v>
      </c>
      <c r="I2338" s="23" cm="1">
        <f t="array" aca="1" ref="I2338" ca="1">_FV(A2338,"Low")</f>
        <v>21.27</v>
      </c>
      <c r="J2338" s="23" cm="1">
        <f t="array" aca="1" ref="J2338" ca="1">_FV(A2338,"High")</f>
        <v>21.409500000000001</v>
      </c>
      <c r="K2338" s="23" cm="1">
        <f t="array" aca="1" ref="K2338" ca="1">_FV(A2338,"Previous close",TRUE)</f>
        <v>21.32</v>
      </c>
      <c r="L2338" s="26"/>
      <c r="M2338" s="23" cm="1">
        <f t="array" aca="1" ref="M2338" ca="1">_FV(A2338,"52 week low",TRUE)</f>
        <v>19.9452</v>
      </c>
      <c r="N2338" s="23" cm="1">
        <f t="array" aca="1" ref="N2338" ca="1">_FV(A2338,"52 week high",TRUE)</f>
        <v>22.25</v>
      </c>
      <c r="O2338" s="8" cm="1">
        <f t="array" aca="1" ref="O2338" ca="1">_FV(A2338,"Volume")</f>
        <v>59269</v>
      </c>
      <c r="P2338" s="7" cm="1">
        <f t="array" aca="1" ref="P2338" ca="1">_FV(A2338,"Volume average",TRUE)</f>
        <v>60466</v>
      </c>
      <c r="Q2338" t="s">
        <v>6358</v>
      </c>
      <c r="S2338" t="s">
        <v>277</v>
      </c>
      <c r="T2338" s="25" cm="1">
        <f t="array" aca="1" ref="T2338" ca="1">_FV(A2338,"Expense ratio",TRUE)</f>
        <v>4.1999999999999997E-3</v>
      </c>
      <c r="U2338" s="24" cm="1">
        <f t="array" aca="1" ref="U2338" ca="1">_FV(A2338,"Market cap",TRUE)</f>
        <v>261837029.69</v>
      </c>
      <c r="V2338" s="4">
        <v>259656480</v>
      </c>
      <c r="W2338" s="4">
        <v>259656480</v>
      </c>
      <c r="X2338" t="s">
        <v>6438</v>
      </c>
      <c r="Y2338" t="s">
        <v>1294</v>
      </c>
      <c r="Z2338" s="5">
        <v>21.2</v>
      </c>
      <c r="AA2338" s="20"/>
      <c r="AB2338" s="5">
        <v>6.9199999999999998E-2</v>
      </c>
      <c r="AC2338" s="4">
        <v>69888</v>
      </c>
      <c r="AE2338" s="5">
        <v>2.0290438641325181</v>
      </c>
      <c r="AF2338" s="5">
        <v>7.8346653981961936</v>
      </c>
      <c r="AI2338" s="4">
        <v>69888</v>
      </c>
      <c r="AJ2338" s="5">
        <v>1484421.1200000001</v>
      </c>
      <c r="AL2338" s="5">
        <v>22.25</v>
      </c>
      <c r="AM2338" s="5">
        <v>19.945</v>
      </c>
      <c r="AN2338" t="s">
        <v>90</v>
      </c>
      <c r="AO2338" t="str" cm="1">
        <f t="array" aca="1" ref="AO2338" ca="1">_FV(A2338,"Currency")</f>
        <v>USD</v>
      </c>
      <c r="AP2338" t="str" cm="1">
        <f t="array" aca="1" ref="AP2338" ca="1">_FV(A2338,"Exchange")</f>
        <v>Nasdaq Stock Market</v>
      </c>
      <c r="AQ2338" s="6" t="str" cm="1">
        <f t="array" aca="1" ref="AQ2338" ca="1">_FV(A2338,"Exchange abbreviation",TRUE)</f>
        <v>XNAS</v>
      </c>
      <c r="AR2338" t="str" cm="1">
        <f t="array" aca="1" ref="AR2338" ca="1">_FV(A2338,"Instrument type",TRUE)</f>
        <v>ETF</v>
      </c>
    </row>
    <row r="2339" spans="1:44" ht="18.75" customHeight="1" x14ac:dyDescent="0.25">
      <c r="A2339" t="e" vm="2351">
        <v>#VALUE!</v>
      </c>
      <c r="B2339" t="s">
        <v>6439</v>
      </c>
      <c r="C2339" t="s">
        <v>6440</v>
      </c>
      <c r="D2339" s="31" cm="1">
        <f t="array" aca="1" ref="D2339" ca="1">_FV(A2339,"Last trade time",TRUE)</f>
        <v>45824.843750103908</v>
      </c>
      <c r="E2339" s="23" cm="1">
        <f t="array" aca="1" ref="E2339" ca="1">_FV(A2339,"Price")</f>
        <v>58.37</v>
      </c>
      <c r="F2339" s="27" cm="1">
        <f t="array" aca="1" ref="F2339" ca="1">_FV(A2339,"Change (%)",TRUE)</f>
        <v>-1.147E-3</v>
      </c>
      <c r="G2339" s="26" cm="1">
        <f t="array" aca="1" ref="G2339" ca="1">_FV(A2339,"Change")</f>
        <v>-6.7000000000000004E-2</v>
      </c>
      <c r="H2339" s="23" cm="1">
        <f t="array" aca="1" ref="H2339" ca="1">_FV(A2339,"Open")</f>
        <v>58.94</v>
      </c>
      <c r="I2339" s="23" cm="1">
        <f t="array" aca="1" ref="I2339" ca="1">_FV(A2339,"Low")</f>
        <v>58.29</v>
      </c>
      <c r="J2339" s="23" cm="1">
        <f t="array" aca="1" ref="J2339" ca="1">_FV(A2339,"High")</f>
        <v>59.13</v>
      </c>
      <c r="K2339" s="23" cm="1">
        <f t="array" aca="1" ref="K2339" ca="1">_FV(A2339,"Previous close",TRUE)</f>
        <v>58.436999999999998</v>
      </c>
      <c r="L2339" s="26"/>
      <c r="M2339" s="23" cm="1">
        <f t="array" aca="1" ref="M2339" ca="1">_FV(A2339,"52 week low",TRUE)</f>
        <v>47.49</v>
      </c>
      <c r="N2339" s="23" cm="1">
        <f t="array" aca="1" ref="N2339" ca="1">_FV(A2339,"52 week high",TRUE)</f>
        <v>59.83</v>
      </c>
      <c r="O2339" s="8" cm="1">
        <f t="array" aca="1" ref="O2339" ca="1">_FV(A2339,"Volume")</f>
        <v>654462</v>
      </c>
      <c r="P2339" s="7" cm="1">
        <f t="array" aca="1" ref="P2339" ca="1">_FV(A2339,"Volume average",TRUE)</f>
        <v>670066</v>
      </c>
      <c r="Q2339" t="s">
        <v>2842</v>
      </c>
      <c r="S2339" t="s">
        <v>2067</v>
      </c>
      <c r="T2339" s="25" cm="1">
        <f t="array" aca="1" ref="T2339" ca="1">_FV(A2339,"Expense ratio",TRUE)</f>
        <v>4.1999999999999997E-3</v>
      </c>
      <c r="U2339" s="24" cm="1">
        <f t="array" aca="1" ref="U2339" ca="1">_FV(A2339,"Market cap",TRUE)</f>
        <v>7039416717.9099998</v>
      </c>
      <c r="V2339" s="4">
        <v>7039416832</v>
      </c>
      <c r="W2339" s="4">
        <v>7039416832</v>
      </c>
      <c r="Y2339" t="s">
        <v>6441</v>
      </c>
      <c r="Z2339" s="5">
        <v>59.465589999999999</v>
      </c>
      <c r="AA2339" s="5">
        <v>19.846270000000001</v>
      </c>
      <c r="AB2339" s="5">
        <v>2.8499997999999999E-2</v>
      </c>
      <c r="AC2339" s="4">
        <v>735695</v>
      </c>
      <c r="AE2339" s="5">
        <v>12.113159844150021</v>
      </c>
      <c r="AF2339" s="5">
        <v>21.711095894213049</v>
      </c>
      <c r="AI2339" s="4">
        <v>735695</v>
      </c>
      <c r="AJ2339" s="5">
        <v>43854778.950000003</v>
      </c>
      <c r="AL2339" s="5">
        <v>59.74</v>
      </c>
      <c r="AM2339" s="5">
        <v>47.49</v>
      </c>
      <c r="AN2339" t="s">
        <v>82</v>
      </c>
      <c r="AO2339" t="str" cm="1">
        <f t="array" aca="1" ref="AO2339" ca="1">_FV(A2339,"Currency")</f>
        <v>USD</v>
      </c>
      <c r="AP2339" t="str" cm="1">
        <f t="array" aca="1" ref="AP2339" ca="1">_FV(A2339,"Exchange")</f>
        <v>Nasdaq Stock Market</v>
      </c>
      <c r="AQ2339" s="6" t="str" cm="1">
        <f t="array" aca="1" ref="AQ2339" ca="1">_FV(A2339,"Exchange abbreviation",TRUE)</f>
        <v>XNAS</v>
      </c>
      <c r="AR2339" t="str" cm="1">
        <f t="array" aca="1" ref="AR2339" ca="1">_FV(A2339,"Instrument type",TRUE)</f>
        <v>ETF</v>
      </c>
    </row>
    <row r="2340" spans="1:44" ht="18.75" customHeight="1" x14ac:dyDescent="0.25">
      <c r="A2340" t="e" vm="2352">
        <v>#VALUE!</v>
      </c>
      <c r="B2340" t="s">
        <v>6442</v>
      </c>
      <c r="C2340" t="s">
        <v>6443</v>
      </c>
      <c r="D2340" s="31" cm="1">
        <f t="array" aca="1" ref="D2340" ca="1">_FV(A2340,"Last trade time",TRUE)</f>
        <v>45824.840277812502</v>
      </c>
      <c r="E2340" s="23" cm="1">
        <f t="array" aca="1" ref="E2340" ca="1">_FV(A2340,"Price")</f>
        <v>59.94</v>
      </c>
      <c r="F2340" s="27" cm="1">
        <f t="array" aca="1" ref="F2340" ca="1">_FV(A2340,"Change (%)",TRUE)</f>
        <v>1.1134E-2</v>
      </c>
      <c r="G2340" s="26" cm="1">
        <f t="array" aca="1" ref="G2340" ca="1">_FV(A2340,"Change")</f>
        <v>0.66</v>
      </c>
      <c r="H2340" s="23" cm="1">
        <f t="array" aca="1" ref="H2340" ca="1">_FV(A2340,"Open")</f>
        <v>59.78</v>
      </c>
      <c r="I2340" s="23" cm="1">
        <f t="array" aca="1" ref="I2340" ca="1">_FV(A2340,"Low")</f>
        <v>59.671999999999997</v>
      </c>
      <c r="J2340" s="23" cm="1">
        <f t="array" aca="1" ref="J2340" ca="1">_FV(A2340,"High")</f>
        <v>60.19</v>
      </c>
      <c r="K2340" s="23" cm="1">
        <f t="array" aca="1" ref="K2340" ca="1">_FV(A2340,"Previous close",TRUE)</f>
        <v>59.28</v>
      </c>
      <c r="L2340" s="26"/>
      <c r="M2340" s="23" cm="1">
        <f t="array" aca="1" ref="M2340" ca="1">_FV(A2340,"52 week low",TRUE)</f>
        <v>49.290100000000002</v>
      </c>
      <c r="N2340" s="23" cm="1">
        <f t="array" aca="1" ref="N2340" ca="1">_FV(A2340,"52 week high",TRUE)</f>
        <v>65.180000000000007</v>
      </c>
      <c r="O2340" s="8" cm="1">
        <f t="array" aca="1" ref="O2340" ca="1">_FV(A2340,"Volume")</f>
        <v>200104</v>
      </c>
      <c r="P2340" s="7" cm="1">
        <f t="array" aca="1" ref="P2340" ca="1">_FV(A2340,"Volume average",TRUE)</f>
        <v>172465</v>
      </c>
      <c r="Q2340" t="s">
        <v>496</v>
      </c>
      <c r="S2340" t="s">
        <v>3562</v>
      </c>
      <c r="T2340" s="25" cm="1">
        <f t="array" aca="1" ref="T2340" ca="1">_FV(A2340,"Expense ratio",TRUE)</f>
        <v>4.1999999999999997E-3</v>
      </c>
      <c r="U2340" s="24" cm="1">
        <f t="array" aca="1" ref="U2340" ca="1">_FV(A2340,"Market cap",TRUE)</f>
        <v>3992571759.29</v>
      </c>
      <c r="V2340" s="4">
        <v>3992571648</v>
      </c>
      <c r="W2340" s="4">
        <v>3992571648</v>
      </c>
      <c r="Y2340" t="s">
        <v>6444</v>
      </c>
      <c r="Z2340" s="5">
        <v>60.038139999999999</v>
      </c>
      <c r="AA2340" s="5">
        <v>20.329799999999999</v>
      </c>
      <c r="AB2340" s="5">
        <v>1.0299999000000001E-2</v>
      </c>
      <c r="AC2340" s="4">
        <v>240377</v>
      </c>
      <c r="AE2340" s="5">
        <v>0.5528595051885743</v>
      </c>
      <c r="AF2340" s="5">
        <v>9.7039873798338903</v>
      </c>
      <c r="AI2340" s="4">
        <v>240377</v>
      </c>
      <c r="AJ2340" s="5">
        <v>14434638.85</v>
      </c>
      <c r="AL2340" s="5">
        <v>65.180000000000007</v>
      </c>
      <c r="AM2340" s="5">
        <v>49.29</v>
      </c>
      <c r="AN2340" t="s">
        <v>82</v>
      </c>
      <c r="AO2340" t="str" cm="1">
        <f t="array" aca="1" ref="AO2340" ca="1">_FV(A2340,"Currency")</f>
        <v>USD</v>
      </c>
      <c r="AP2340" t="str" cm="1">
        <f t="array" aca="1" ref="AP2340" ca="1">_FV(A2340,"Exchange")</f>
        <v>NYSE Arca</v>
      </c>
      <c r="AQ2340" s="6" t="str" cm="1">
        <f t="array" aca="1" ref="AQ2340" ca="1">_FV(A2340,"Exchange abbreviation",TRUE)</f>
        <v>ARCX</v>
      </c>
      <c r="AR2340" t="str" cm="1">
        <f t="array" aca="1" ref="AR2340" ca="1">_FV(A2340,"Instrument type",TRUE)</f>
        <v>ETF</v>
      </c>
    </row>
    <row r="2341" spans="1:44" ht="18.75" customHeight="1" x14ac:dyDescent="0.25">
      <c r="A2341" t="e" vm="2353">
        <v>#VALUE!</v>
      </c>
      <c r="B2341" t="s">
        <v>6445</v>
      </c>
      <c r="C2341" t="s">
        <v>6446</v>
      </c>
      <c r="D2341" s="31" cm="1">
        <f t="array" aca="1" ref="D2341" ca="1">_FV(A2341,"Last trade time",TRUE)</f>
        <v>45824.843750265623</v>
      </c>
      <c r="E2341" s="23" cm="1">
        <f t="array" aca="1" ref="E2341" ca="1">_FV(A2341,"Price")</f>
        <v>28.259699999999999</v>
      </c>
      <c r="F2341" s="27" cm="1">
        <f t="array" aca="1" ref="F2341" ca="1">_FV(A2341,"Change (%)",TRUE)</f>
        <v>1.0918000000000001E-2</v>
      </c>
      <c r="G2341" s="26" cm="1">
        <f t="array" aca="1" ref="G2341" ca="1">_FV(A2341,"Change")</f>
        <v>0.30520000000000003</v>
      </c>
      <c r="H2341" s="23" cm="1">
        <f t="array" aca="1" ref="H2341" ca="1">_FV(A2341,"Open")</f>
        <v>28.26</v>
      </c>
      <c r="I2341" s="23" cm="1">
        <f t="array" aca="1" ref="I2341" ca="1">_FV(A2341,"Low")</f>
        <v>28.2454</v>
      </c>
      <c r="J2341" s="23" cm="1">
        <f t="array" aca="1" ref="J2341" ca="1">_FV(A2341,"High")</f>
        <v>28.37</v>
      </c>
      <c r="K2341" s="23" cm="1">
        <f t="array" aca="1" ref="K2341" ca="1">_FV(A2341,"Previous close",TRUE)</f>
        <v>27.954499999999999</v>
      </c>
      <c r="L2341" s="26"/>
      <c r="M2341" s="23" cm="1">
        <f t="array" aca="1" ref="M2341" ca="1">_FV(A2341,"52 week low",TRUE)</f>
        <v>24.01</v>
      </c>
      <c r="N2341" s="23" cm="1">
        <f t="array" aca="1" ref="N2341" ca="1">_FV(A2341,"52 week high",TRUE)</f>
        <v>30.86</v>
      </c>
      <c r="O2341" s="8" cm="1">
        <f t="array" aca="1" ref="O2341" ca="1">_FV(A2341,"Volume")</f>
        <v>11225</v>
      </c>
      <c r="P2341" s="7" cm="1">
        <f t="array" aca="1" ref="P2341" ca="1">_FV(A2341,"Volume average",TRUE)</f>
        <v>4277</v>
      </c>
      <c r="Q2341" t="s">
        <v>60</v>
      </c>
      <c r="S2341" t="s">
        <v>6447</v>
      </c>
      <c r="T2341" s="25" cm="1">
        <f t="array" aca="1" ref="T2341" ca="1">_FV(A2341,"Expense ratio",TRUE)</f>
        <v>4.1999999999999997E-3</v>
      </c>
      <c r="U2341" s="24" cm="1">
        <f t="array" aca="1" ref="U2341" ca="1">_FV(A2341,"Market cap",TRUE)</f>
        <v>10061555.93</v>
      </c>
      <c r="V2341" s="4">
        <v>10061555</v>
      </c>
      <c r="W2341" s="4">
        <v>10061555</v>
      </c>
      <c r="X2341" t="s">
        <v>6448</v>
      </c>
      <c r="Y2341" t="s">
        <v>4772</v>
      </c>
      <c r="Z2341" s="5">
        <v>28.2896</v>
      </c>
      <c r="AA2341" s="5">
        <v>14.3726425</v>
      </c>
      <c r="AB2341" s="5">
        <v>1.35E-2</v>
      </c>
      <c r="AC2341" s="4">
        <v>4826</v>
      </c>
      <c r="AE2341" s="5">
        <v>-0.56924871466449423</v>
      </c>
      <c r="AF2341" s="5">
        <v>9.1299151041662761</v>
      </c>
      <c r="AI2341" s="4">
        <v>4826</v>
      </c>
      <c r="AJ2341" s="5">
        <v>136554.5656</v>
      </c>
      <c r="AL2341" s="5">
        <v>30.86</v>
      </c>
      <c r="AM2341" s="5">
        <v>24.01</v>
      </c>
      <c r="AN2341" t="s">
        <v>47</v>
      </c>
      <c r="AO2341" t="str" cm="1">
        <f t="array" aca="1" ref="AO2341" ca="1">_FV(A2341,"Currency")</f>
        <v>USD</v>
      </c>
      <c r="AP2341" t="str" cm="1">
        <f t="array" aca="1" ref="AP2341" ca="1">_FV(A2341,"Exchange")</f>
        <v>Nasdaq Stock Market</v>
      </c>
      <c r="AQ2341" s="6" t="str" cm="1">
        <f t="array" aca="1" ref="AQ2341" ca="1">_FV(A2341,"Exchange abbreviation",TRUE)</f>
        <v>XNAS</v>
      </c>
      <c r="AR2341" t="str" cm="1">
        <f t="array" aca="1" ref="AR2341" ca="1">_FV(A2341,"Instrument type",TRUE)</f>
        <v>ETF</v>
      </c>
    </row>
    <row r="2342" spans="1:44" ht="18.75" customHeight="1" x14ac:dyDescent="0.25">
      <c r="A2342" t="e" vm="2354">
        <v>#VALUE!</v>
      </c>
      <c r="B2342" t="s">
        <v>6449</v>
      </c>
      <c r="C2342" t="s">
        <v>6450</v>
      </c>
      <c r="D2342" s="31" cm="1">
        <f t="array" aca="1" ref="D2342" ca="1">_FV(A2342,"Last trade time",TRUE)</f>
        <v>45824.840277812502</v>
      </c>
      <c r="E2342" s="23" cm="1">
        <f t="array" aca="1" ref="E2342" ca="1">_FV(A2342,"Price")</f>
        <v>38.39</v>
      </c>
      <c r="F2342" s="27" cm="1">
        <f t="array" aca="1" ref="F2342" ca="1">_FV(A2342,"Change (%)",TRUE)</f>
        <v>1.26E-2</v>
      </c>
      <c r="G2342" s="26" cm="1">
        <f t="array" aca="1" ref="G2342" ca="1">_FV(A2342,"Change")</f>
        <v>0.47770000000000001</v>
      </c>
      <c r="H2342" s="23" cm="1">
        <f t="array" aca="1" ref="H2342" ca="1">_FV(A2342,"Open")</f>
        <v>38.369999999999997</v>
      </c>
      <c r="I2342" s="23" cm="1">
        <f t="array" aca="1" ref="I2342" ca="1">_FV(A2342,"Low")</f>
        <v>38.322499999999998</v>
      </c>
      <c r="J2342" s="23" cm="1">
        <f t="array" aca="1" ref="J2342" ca="1">_FV(A2342,"High")</f>
        <v>38.563000000000002</v>
      </c>
      <c r="K2342" s="23" cm="1">
        <f t="array" aca="1" ref="K2342" ca="1">_FV(A2342,"Previous close",TRUE)</f>
        <v>37.912300000000002</v>
      </c>
      <c r="L2342" s="26"/>
      <c r="M2342" s="23" cm="1">
        <f t="array" aca="1" ref="M2342" ca="1">_FV(A2342,"52 week low",TRUE)</f>
        <v>31.960100000000001</v>
      </c>
      <c r="N2342" s="23" cm="1">
        <f t="array" aca="1" ref="N2342" ca="1">_FV(A2342,"52 week high",TRUE)</f>
        <v>44.098999999999997</v>
      </c>
      <c r="O2342" s="8" cm="1">
        <f t="array" aca="1" ref="O2342" ca="1">_FV(A2342,"Volume")</f>
        <v>14082</v>
      </c>
      <c r="P2342" s="7" cm="1">
        <f t="array" aca="1" ref="P2342" ca="1">_FV(A2342,"Volume average",TRUE)</f>
        <v>35852</v>
      </c>
      <c r="Q2342" t="s">
        <v>916</v>
      </c>
      <c r="S2342" t="s">
        <v>3562</v>
      </c>
      <c r="T2342" s="25" cm="1">
        <f t="array" aca="1" ref="T2342" ca="1">_FV(A2342,"Expense ratio",TRUE)</f>
        <v>4.1999999999999997E-3</v>
      </c>
      <c r="U2342" s="24" cm="1">
        <f t="array" aca="1" ref="U2342" ca="1">_FV(A2342,"Market cap",TRUE)</f>
        <v>513804293.54000002</v>
      </c>
      <c r="V2342" s="4">
        <v>513804288</v>
      </c>
      <c r="W2342" s="4">
        <v>513804288</v>
      </c>
      <c r="Y2342" t="s">
        <v>6451</v>
      </c>
      <c r="Z2342" s="5">
        <v>38.450789999999998</v>
      </c>
      <c r="AA2342" s="5">
        <v>17.279844000000001</v>
      </c>
      <c r="AB2342" s="5">
        <v>1.01E-2</v>
      </c>
      <c r="AC2342" s="4">
        <v>71317</v>
      </c>
      <c r="AE2342" s="5">
        <v>-2.1692400468564581</v>
      </c>
      <c r="AF2342" s="5">
        <v>5.3851505284377543</v>
      </c>
      <c r="AI2342" s="4">
        <v>71317</v>
      </c>
      <c r="AJ2342" s="5">
        <v>2746417.67</v>
      </c>
      <c r="AL2342" s="5">
        <v>44.098999999999997</v>
      </c>
      <c r="AM2342" s="5">
        <v>31.96</v>
      </c>
      <c r="AN2342" t="s">
        <v>90</v>
      </c>
      <c r="AO2342" t="str" cm="1">
        <f t="array" aca="1" ref="AO2342" ca="1">_FV(A2342,"Currency")</f>
        <v>USD</v>
      </c>
      <c r="AP2342" t="str" cm="1">
        <f t="array" aca="1" ref="AP2342" ca="1">_FV(A2342,"Exchange")</f>
        <v>NYSE Arca</v>
      </c>
      <c r="AQ2342" s="6" t="str" cm="1">
        <f t="array" aca="1" ref="AQ2342" ca="1">_FV(A2342,"Exchange abbreviation",TRUE)</f>
        <v>ARCX</v>
      </c>
      <c r="AR2342" t="str" cm="1">
        <f t="array" aca="1" ref="AR2342" ca="1">_FV(A2342,"Instrument type",TRUE)</f>
        <v>ETF</v>
      </c>
    </row>
    <row r="2343" spans="1:44" ht="18.75" customHeight="1" x14ac:dyDescent="0.25">
      <c r="A2343" t="e" vm="2355">
        <v>#VALUE!</v>
      </c>
      <c r="B2343" t="s">
        <v>6452</v>
      </c>
      <c r="C2343" t="s">
        <v>6453</v>
      </c>
      <c r="D2343" s="31" cm="1">
        <f t="array" aca="1" ref="D2343" ca="1">_FV(A2343,"Last trade time",TRUE)</f>
        <v>45824.840295358597</v>
      </c>
      <c r="E2343" s="23" cm="1">
        <f t="array" aca="1" ref="E2343" ca="1">_FV(A2343,"Price")</f>
        <v>32.67</v>
      </c>
      <c r="F2343" s="27" cm="1">
        <f t="array" aca="1" ref="F2343" ca="1">_FV(A2343,"Change (%)",TRUE)</f>
        <v>4.7670000000000004E-3</v>
      </c>
      <c r="G2343" s="26" cm="1">
        <f t="array" aca="1" ref="G2343" ca="1">_FV(A2343,"Change")</f>
        <v>0.155</v>
      </c>
      <c r="H2343" s="23" cm="1">
        <f t="array" aca="1" ref="H2343" ca="1">_FV(A2343,"Open")</f>
        <v>32.81</v>
      </c>
      <c r="I2343" s="23" cm="1">
        <f t="array" aca="1" ref="I2343" ca="1">_FV(A2343,"Low")</f>
        <v>32.64</v>
      </c>
      <c r="J2343" s="23" cm="1">
        <f t="array" aca="1" ref="J2343" ca="1">_FV(A2343,"High")</f>
        <v>32.909999999999997</v>
      </c>
      <c r="K2343" s="23" cm="1">
        <f t="array" aca="1" ref="K2343" ca="1">_FV(A2343,"Previous close",TRUE)</f>
        <v>32.515000000000001</v>
      </c>
      <c r="L2343" s="26"/>
      <c r="M2343" s="23" cm="1">
        <f t="array" aca="1" ref="M2343" ca="1">_FV(A2343,"52 week low",TRUE)</f>
        <v>25.477499999999999</v>
      </c>
      <c r="N2343" s="23" cm="1">
        <f t="array" aca="1" ref="N2343" ca="1">_FV(A2343,"52 week high",TRUE)</f>
        <v>32.92</v>
      </c>
      <c r="O2343" s="8" cm="1">
        <f t="array" aca="1" ref="O2343" ca="1">_FV(A2343,"Volume")</f>
        <v>225456</v>
      </c>
      <c r="P2343" s="7" cm="1">
        <f t="array" aca="1" ref="P2343" ca="1">_FV(A2343,"Volume average",TRUE)</f>
        <v>379576</v>
      </c>
      <c r="Q2343" t="s">
        <v>692</v>
      </c>
      <c r="S2343" t="s">
        <v>6388</v>
      </c>
      <c r="T2343" s="25" cm="1">
        <f t="array" aca="1" ref="T2343" ca="1">_FV(A2343,"Expense ratio",TRUE)</f>
        <v>4.1999999999999997E-3</v>
      </c>
      <c r="U2343" s="24" cm="1">
        <f t="array" aca="1" ref="U2343" ca="1">_FV(A2343,"Market cap",TRUE)</f>
        <v>3044171930.5</v>
      </c>
      <c r="V2343" s="4">
        <v>3044172032</v>
      </c>
      <c r="W2343" s="4">
        <v>3044172032</v>
      </c>
      <c r="Y2343" t="s">
        <v>6454</v>
      </c>
      <c r="Z2343" s="5">
        <v>32.299999999999997</v>
      </c>
      <c r="AA2343" s="5">
        <v>11.013049000000001</v>
      </c>
      <c r="AB2343" s="5">
        <v>2.3699998999999999E-2</v>
      </c>
      <c r="AC2343" s="4">
        <v>463449</v>
      </c>
      <c r="AE2343" s="5">
        <v>22.249002271033991</v>
      </c>
      <c r="AF2343" s="5">
        <v>17.99922935632539</v>
      </c>
      <c r="AI2343" s="4">
        <v>463449</v>
      </c>
      <c r="AJ2343" s="5">
        <v>15048189.029999999</v>
      </c>
      <c r="AL2343" s="5">
        <v>32.598999999999997</v>
      </c>
      <c r="AM2343" s="5">
        <v>25.478000000000002</v>
      </c>
      <c r="AN2343" t="s">
        <v>82</v>
      </c>
      <c r="AO2343" t="str" cm="1">
        <f t="array" aca="1" ref="AO2343" ca="1">_FV(A2343,"Currency")</f>
        <v>USD</v>
      </c>
      <c r="AP2343" t="str" cm="1">
        <f t="array" aca="1" ref="AP2343" ca="1">_FV(A2343,"Exchange")</f>
        <v>CBOE BZX Exchange</v>
      </c>
      <c r="AQ2343" s="6" t="str" cm="1">
        <f t="array" aca="1" ref="AQ2343" ca="1">_FV(A2343,"Exchange abbreviation",TRUE)</f>
        <v>BATS</v>
      </c>
      <c r="AR2343" t="str" cm="1">
        <f t="array" aca="1" ref="AR2343" ca="1">_FV(A2343,"Instrument type",TRUE)</f>
        <v>ETF</v>
      </c>
    </row>
    <row r="2344" spans="1:44" ht="18.75" customHeight="1" x14ac:dyDescent="0.25">
      <c r="A2344" t="e" vm="2356">
        <v>#VALUE!</v>
      </c>
      <c r="B2344" t="s">
        <v>6455</v>
      </c>
      <c r="C2344" t="s">
        <v>6456</v>
      </c>
      <c r="D2344" s="31" cm="1">
        <f t="array" aca="1" ref="D2344" ca="1">_FV(A2344,"Last trade time",TRUE)</f>
        <v>45824.840311400003</v>
      </c>
      <c r="E2344" s="23" cm="1">
        <f t="array" aca="1" ref="E2344" ca="1">_FV(A2344,"Price")</f>
        <v>39.270000000000003</v>
      </c>
      <c r="F2344" s="27" cm="1">
        <f t="array" aca="1" ref="F2344" ca="1">_FV(A2344,"Change (%)",TRUE)</f>
        <v>9.2519999999999998E-3</v>
      </c>
      <c r="G2344" s="26" cm="1">
        <f t="array" aca="1" ref="G2344" ca="1">_FV(A2344,"Change")</f>
        <v>0.36</v>
      </c>
      <c r="H2344" s="23" cm="1">
        <f t="array" aca="1" ref="H2344" ca="1">_FV(A2344,"Open")</f>
        <v>39.450000000000003</v>
      </c>
      <c r="I2344" s="23" cm="1">
        <f t="array" aca="1" ref="I2344" ca="1">_FV(A2344,"Low")</f>
        <v>39.17</v>
      </c>
      <c r="J2344" s="23" cm="1">
        <f t="array" aca="1" ref="J2344" ca="1">_FV(A2344,"High")</f>
        <v>39.645000000000003</v>
      </c>
      <c r="K2344" s="23" cm="1">
        <f t="array" aca="1" ref="K2344" ca="1">_FV(A2344,"Previous close",TRUE)</f>
        <v>38.909999999999997</v>
      </c>
      <c r="L2344" s="26"/>
      <c r="M2344" s="23" cm="1">
        <f t="array" aca="1" ref="M2344" ca="1">_FV(A2344,"52 week low",TRUE)</f>
        <v>31.614999999999998</v>
      </c>
      <c r="N2344" s="23" cm="1">
        <f t="array" aca="1" ref="N2344" ca="1">_FV(A2344,"52 week high",TRUE)</f>
        <v>40.409999999999997</v>
      </c>
      <c r="O2344" s="8" cm="1">
        <f t="array" aca="1" ref="O2344" ca="1">_FV(A2344,"Volume")</f>
        <v>82971</v>
      </c>
      <c r="P2344" s="7" cm="1">
        <f t="array" aca="1" ref="P2344" ca="1">_FV(A2344,"Volume average",TRUE)</f>
        <v>62988</v>
      </c>
      <c r="Q2344" t="s">
        <v>147</v>
      </c>
      <c r="R2344" t="s">
        <v>4938</v>
      </c>
      <c r="S2344" t="s">
        <v>56</v>
      </c>
      <c r="T2344" s="25" cm="1">
        <f t="array" aca="1" ref="T2344" ca="1">_FV(A2344,"Expense ratio",TRUE)</f>
        <v>4.1999999999999997E-3</v>
      </c>
      <c r="U2344" s="24" cm="1">
        <f t="array" aca="1" ref="U2344" ca="1">_FV(A2344,"Market cap",TRUE)</f>
        <v>762702155.95000005</v>
      </c>
      <c r="V2344" s="4">
        <v>762702144</v>
      </c>
      <c r="W2344" s="4">
        <v>762702144</v>
      </c>
      <c r="Y2344" t="s">
        <v>6457</v>
      </c>
      <c r="Z2344" s="5">
        <v>39.183999999999997</v>
      </c>
      <c r="AA2344" s="5">
        <v>21.622288000000001</v>
      </c>
      <c r="AB2344" s="19">
        <v>1.9299999000000002E-2</v>
      </c>
      <c r="AC2344" s="4">
        <v>97209</v>
      </c>
      <c r="AE2344" s="5">
        <v>15.046379513870271</v>
      </c>
      <c r="AF2344" s="19">
        <v>3.9180136237380259</v>
      </c>
      <c r="AI2344" s="4">
        <v>97209</v>
      </c>
      <c r="AJ2344" s="5">
        <v>3810592.8</v>
      </c>
      <c r="AL2344" s="5">
        <v>39.65</v>
      </c>
      <c r="AM2344" s="5">
        <v>31.614999999999998</v>
      </c>
      <c r="AN2344" t="s">
        <v>90</v>
      </c>
      <c r="AO2344" t="str" cm="1">
        <f t="array" aca="1" ref="AO2344" ca="1">_FV(A2344,"Currency")</f>
        <v>USD</v>
      </c>
      <c r="AP2344" t="str" cm="1">
        <f t="array" aca="1" ref="AP2344" ca="1">_FV(A2344,"Exchange")</f>
        <v>CBOE BZX Exchange</v>
      </c>
      <c r="AQ2344" s="6" t="str" cm="1">
        <f t="array" aca="1" ref="AQ2344" ca="1">_FV(A2344,"Exchange abbreviation",TRUE)</f>
        <v>BATS</v>
      </c>
      <c r="AR2344" t="str" cm="1">
        <f t="array" aca="1" ref="AR2344" ca="1">_FV(A2344,"Instrument type",TRUE)</f>
        <v>ETF</v>
      </c>
    </row>
    <row r="2345" spans="1:44" ht="18.75" customHeight="1" x14ac:dyDescent="0.25">
      <c r="A2345" t="e" vm="2357">
        <v>#VALUE!</v>
      </c>
      <c r="B2345" t="s">
        <v>6458</v>
      </c>
      <c r="C2345" t="s">
        <v>6459</v>
      </c>
      <c r="D2345" s="31" cm="1">
        <f t="array" aca="1" ref="D2345" ca="1">_FV(A2345,"Last trade time",TRUE)</f>
        <v>45824.843750092186</v>
      </c>
      <c r="E2345" s="23" cm="1">
        <f t="array" aca="1" ref="E2345" ca="1">_FV(A2345,"Price")</f>
        <v>28.1</v>
      </c>
      <c r="F2345" s="27" cm="1">
        <f t="array" aca="1" ref="F2345" ca="1">_FV(A2345,"Change (%)",TRUE)</f>
        <v>8.9040000000000005E-3</v>
      </c>
      <c r="G2345" s="26" cm="1">
        <f t="array" aca="1" ref="G2345" ca="1">_FV(A2345,"Change")</f>
        <v>0.248</v>
      </c>
      <c r="H2345" s="23" cm="1">
        <f t="array" aca="1" ref="H2345" ca="1">_FV(A2345,"Open")</f>
        <v>28.15</v>
      </c>
      <c r="I2345" s="23" cm="1">
        <f t="array" aca="1" ref="I2345" ca="1">_FV(A2345,"Low")</f>
        <v>28.09</v>
      </c>
      <c r="J2345" s="23" cm="1">
        <f t="array" aca="1" ref="J2345" ca="1">_FV(A2345,"High")</f>
        <v>28.16</v>
      </c>
      <c r="K2345" s="23" cm="1">
        <f t="array" aca="1" ref="K2345" ca="1">_FV(A2345,"Previous close",TRUE)</f>
        <v>27.852</v>
      </c>
      <c r="L2345" s="26"/>
      <c r="M2345" s="23" cm="1">
        <f t="array" aca="1" ref="M2345" ca="1">_FV(A2345,"52 week low",TRUE)</f>
        <v>22.67</v>
      </c>
      <c r="N2345" s="23" cm="1">
        <f t="array" aca="1" ref="N2345" ca="1">_FV(A2345,"52 week high",TRUE)</f>
        <v>29.01</v>
      </c>
      <c r="O2345" s="8" cm="1">
        <f t="array" aca="1" ref="O2345" ca="1">_FV(A2345,"Volume")</f>
        <v>1285</v>
      </c>
      <c r="P2345" s="7" cm="1">
        <f t="array" aca="1" ref="P2345" ca="1">_FV(A2345,"Volume average",TRUE)</f>
        <v>15711</v>
      </c>
      <c r="Q2345" t="s">
        <v>50</v>
      </c>
      <c r="S2345" t="s">
        <v>2067</v>
      </c>
      <c r="T2345" s="25" cm="1">
        <f t="array" aca="1" ref="T2345" ca="1">_FV(A2345,"Expense ratio",TRUE)</f>
        <v>4.1999999999999997E-3</v>
      </c>
      <c r="U2345" s="24" cm="1">
        <f t="array" aca="1" ref="U2345" ca="1">_FV(A2345,"Market cap",TRUE)</f>
        <v>28116634.760000002</v>
      </c>
      <c r="V2345" s="4">
        <v>28116634</v>
      </c>
      <c r="W2345" s="4">
        <v>28116634</v>
      </c>
      <c r="Y2345" t="s">
        <v>2167</v>
      </c>
      <c r="Z2345" s="5">
        <v>28.022269999999999</v>
      </c>
      <c r="AA2345" s="5">
        <v>24.928329999999999</v>
      </c>
      <c r="AB2345" s="5">
        <v>6.4999997E-3</v>
      </c>
      <c r="AC2345" s="4">
        <v>10180</v>
      </c>
      <c r="AE2345" s="5">
        <v>1.15477976478302</v>
      </c>
      <c r="AF2345" s="5">
        <v>10.825504834147459</v>
      </c>
      <c r="AI2345" s="4">
        <v>10180</v>
      </c>
      <c r="AJ2345" s="5">
        <v>285361.68800000002</v>
      </c>
      <c r="AL2345" s="5">
        <v>29.01</v>
      </c>
      <c r="AM2345" s="5">
        <v>22.67</v>
      </c>
      <c r="AN2345" t="s">
        <v>47</v>
      </c>
      <c r="AO2345" t="str" cm="1">
        <f t="array" aca="1" ref="AO2345" ca="1">_FV(A2345,"Currency")</f>
        <v>USD</v>
      </c>
      <c r="AP2345" t="str" cm="1">
        <f t="array" aca="1" ref="AP2345" ca="1">_FV(A2345,"Exchange")</f>
        <v>Nasdaq Stock Market</v>
      </c>
      <c r="AQ2345" s="6" t="str" cm="1">
        <f t="array" aca="1" ref="AQ2345" ca="1">_FV(A2345,"Exchange abbreviation",TRUE)</f>
        <v>XNAS</v>
      </c>
      <c r="AR2345" t="str" cm="1">
        <f t="array" aca="1" ref="AR2345" ca="1">_FV(A2345,"Instrument type",TRUE)</f>
        <v>ETF</v>
      </c>
    </row>
    <row r="2346" spans="1:44" ht="18.75" customHeight="1" x14ac:dyDescent="0.25">
      <c r="A2346" t="e" vm="2358">
        <v>#VALUE!</v>
      </c>
      <c r="B2346" t="s">
        <v>6460</v>
      </c>
      <c r="C2346" t="s">
        <v>6461</v>
      </c>
      <c r="D2346" s="31" cm="1">
        <f t="array" aca="1" ref="D2346" ca="1">_FV(A2346,"Last trade time",TRUE)</f>
        <v>45824.92290255781</v>
      </c>
      <c r="E2346" s="23" cm="1">
        <f t="array" aca="1" ref="E2346" ca="1">_FV(A2346,"Price")</f>
        <v>85.092600000000004</v>
      </c>
      <c r="F2346" s="27" cm="1">
        <f t="array" aca="1" ref="F2346" ca="1">_FV(A2346,"Change (%)",TRUE)</f>
        <v>-5.3930000000000002E-3</v>
      </c>
      <c r="G2346" s="26" cm="1">
        <f t="array" aca="1" ref="G2346" ca="1">_FV(A2346,"Change")</f>
        <v>-0.46139999999999998</v>
      </c>
      <c r="H2346" s="23" cm="1">
        <f t="array" aca="1" ref="H2346" ca="1">_FV(A2346,"Open")</f>
        <v>85.18</v>
      </c>
      <c r="I2346" s="23" cm="1">
        <f t="array" aca="1" ref="I2346" ca="1">_FV(A2346,"Low")</f>
        <v>85.01</v>
      </c>
      <c r="J2346" s="23" cm="1">
        <f t="array" aca="1" ref="J2346" ca="1">_FV(A2346,"High")</f>
        <v>85.590999999999994</v>
      </c>
      <c r="K2346" s="23" cm="1">
        <f t="array" aca="1" ref="K2346" ca="1">_FV(A2346,"Previous close",TRUE)</f>
        <v>85.554000000000002</v>
      </c>
      <c r="L2346" s="26"/>
      <c r="M2346" s="23" cm="1">
        <f t="array" aca="1" ref="M2346" ca="1">_FV(A2346,"52 week low",TRUE)</f>
        <v>71.015000000000001</v>
      </c>
      <c r="N2346" s="23" cm="1">
        <f t="array" aca="1" ref="N2346" ca="1">_FV(A2346,"52 week high",TRUE)</f>
        <v>94.38</v>
      </c>
      <c r="O2346" s="8" cm="1">
        <f t="array" aca="1" ref="O2346" ca="1">_FV(A2346,"Volume")</f>
        <v>11334</v>
      </c>
      <c r="P2346" s="7" cm="1">
        <f t="array" aca="1" ref="P2346" ca="1">_FV(A2346,"Volume average",TRUE)</f>
        <v>7423</v>
      </c>
      <c r="Q2346" t="s">
        <v>2547</v>
      </c>
      <c r="S2346" t="s">
        <v>2067</v>
      </c>
      <c r="T2346" s="25" cm="1">
        <f t="array" aca="1" ref="T2346" ca="1">_FV(A2346,"Expense ratio",TRUE)</f>
        <v>4.1999999999999997E-3</v>
      </c>
      <c r="U2346" s="24" cm="1">
        <f t="array" aca="1" ref="U2346" ca="1">_FV(A2346,"Market cap",TRUE)</f>
        <v>220888462.90000001</v>
      </c>
      <c r="V2346" s="4">
        <v>220888464</v>
      </c>
      <c r="W2346" s="4">
        <v>220888464</v>
      </c>
      <c r="Y2346" t="s">
        <v>6462</v>
      </c>
      <c r="Z2346" s="5">
        <v>86.076499999999996</v>
      </c>
      <c r="AA2346" s="5">
        <v>21.014140000000001</v>
      </c>
      <c r="AB2346" s="5">
        <v>2.9600000000000001E-2</v>
      </c>
      <c r="AC2346" s="4">
        <v>12892</v>
      </c>
      <c r="AE2346" s="5">
        <v>11.500781432594939</v>
      </c>
      <c r="AF2346" s="5">
        <v>0.16717642308732289</v>
      </c>
      <c r="AI2346" s="4">
        <v>12892</v>
      </c>
      <c r="AJ2346" s="5">
        <v>1108647.54</v>
      </c>
      <c r="AL2346" s="5">
        <v>94.38</v>
      </c>
      <c r="AM2346" s="5">
        <v>71.02</v>
      </c>
      <c r="AN2346" t="s">
        <v>90</v>
      </c>
      <c r="AO2346" t="str" cm="1">
        <f t="array" aca="1" ref="AO2346" ca="1">_FV(A2346,"Currency")</f>
        <v>USD</v>
      </c>
      <c r="AP2346" t="str" cm="1">
        <f t="array" aca="1" ref="AP2346" ca="1">_FV(A2346,"Exchange")</f>
        <v>NYSE Arca</v>
      </c>
      <c r="AQ2346" s="6" t="str" cm="1">
        <f t="array" aca="1" ref="AQ2346" ca="1">_FV(A2346,"Exchange abbreviation",TRUE)</f>
        <v>ARCX</v>
      </c>
      <c r="AR2346" t="str" cm="1">
        <f t="array" aca="1" ref="AR2346" ca="1">_FV(A2346,"Instrument type",TRUE)</f>
        <v>ETF</v>
      </c>
    </row>
    <row r="2347" spans="1:44" ht="18.75" customHeight="1" x14ac:dyDescent="0.25">
      <c r="A2347" t="e" vm="2359">
        <v>#VALUE!</v>
      </c>
      <c r="B2347" t="s">
        <v>6463</v>
      </c>
      <c r="C2347" t="s">
        <v>6464</v>
      </c>
      <c r="D2347" s="31" cm="1">
        <f t="array" aca="1" ref="D2347" ca="1">_FV(A2347,"Last trade time",TRUE)</f>
        <v>45824.840277823438</v>
      </c>
      <c r="E2347" s="23" cm="1">
        <f t="array" aca="1" ref="E2347" ca="1">_FV(A2347,"Price")</f>
        <v>39.76</v>
      </c>
      <c r="F2347" s="27" cm="1">
        <f t="array" aca="1" ref="F2347" ca="1">_FV(A2347,"Change (%)",TRUE)</f>
        <v>6.5820000000000002E-3</v>
      </c>
      <c r="G2347" s="26" cm="1">
        <f t="array" aca="1" ref="G2347" ca="1">_FV(A2347,"Change")</f>
        <v>0.26</v>
      </c>
      <c r="H2347" s="23" cm="1">
        <f t="array" aca="1" ref="H2347" ca="1">_FV(A2347,"Open")</f>
        <v>39.869999999999997</v>
      </c>
      <c r="I2347" s="23" cm="1">
        <f t="array" aca="1" ref="I2347" ca="1">_FV(A2347,"Low")</f>
        <v>39.71</v>
      </c>
      <c r="J2347" s="23" cm="1">
        <f t="array" aca="1" ref="J2347" ca="1">_FV(A2347,"High")</f>
        <v>40.020000000000003</v>
      </c>
      <c r="K2347" s="23" cm="1">
        <f t="array" aca="1" ref="K2347" ca="1">_FV(A2347,"Previous close",TRUE)</f>
        <v>39.5</v>
      </c>
      <c r="L2347" s="26"/>
      <c r="M2347" s="23" cm="1">
        <f t="array" aca="1" ref="M2347" ca="1">_FV(A2347,"52 week low",TRUE)</f>
        <v>31.706800000000001</v>
      </c>
      <c r="N2347" s="23" cm="1">
        <f t="array" aca="1" ref="N2347" ca="1">_FV(A2347,"52 week high",TRUE)</f>
        <v>40.969000000000001</v>
      </c>
      <c r="O2347" s="8" cm="1">
        <f t="array" aca="1" ref="O2347" ca="1">_FV(A2347,"Volume")</f>
        <v>58945</v>
      </c>
      <c r="P2347" s="7" cm="1">
        <f t="array" aca="1" ref="P2347" ca="1">_FV(A2347,"Volume average",TRUE)</f>
        <v>34758</v>
      </c>
      <c r="Q2347" t="s">
        <v>147</v>
      </c>
      <c r="R2347" t="s">
        <v>4938</v>
      </c>
      <c r="S2347" t="s">
        <v>56</v>
      </c>
      <c r="T2347" s="25" cm="1">
        <f t="array" aca="1" ref="T2347" ca="1">_FV(A2347,"Expense ratio",TRUE)</f>
        <v>4.1999999999999997E-3</v>
      </c>
      <c r="U2347" s="24" cm="1">
        <f t="array" aca="1" ref="U2347" ca="1">_FV(A2347,"Market cap",TRUE)</f>
        <v>481664387.56999999</v>
      </c>
      <c r="V2347" s="4">
        <v>481664384</v>
      </c>
      <c r="W2347" s="4">
        <v>481664384</v>
      </c>
      <c r="Y2347" t="s">
        <v>4918</v>
      </c>
      <c r="Z2347" s="5">
        <v>39.369999999999997</v>
      </c>
      <c r="AA2347" s="5">
        <v>21.636659999999999</v>
      </c>
      <c r="AB2347" s="5">
        <v>0.02</v>
      </c>
      <c r="AC2347" s="4">
        <v>58009</v>
      </c>
      <c r="AE2347" s="5">
        <v>10.31676280714753</v>
      </c>
      <c r="AF2347" s="5">
        <v>1.215049618070396</v>
      </c>
      <c r="AI2347" s="4">
        <v>58009</v>
      </c>
      <c r="AJ2347" s="5">
        <v>2283234.2400000002</v>
      </c>
      <c r="AL2347" s="5">
        <v>40.97</v>
      </c>
      <c r="AM2347" s="5">
        <v>31.71</v>
      </c>
      <c r="AN2347" t="s">
        <v>90</v>
      </c>
      <c r="AO2347" t="str" cm="1">
        <f t="array" aca="1" ref="AO2347" ca="1">_FV(A2347,"Currency")</f>
        <v>USD</v>
      </c>
      <c r="AP2347" t="str" cm="1">
        <f t="array" aca="1" ref="AP2347" ca="1">_FV(A2347,"Exchange")</f>
        <v>NYSE Arca</v>
      </c>
      <c r="AQ2347" s="6" t="str" cm="1">
        <f t="array" aca="1" ref="AQ2347" ca="1">_FV(A2347,"Exchange abbreviation",TRUE)</f>
        <v>ARCX</v>
      </c>
      <c r="AR2347" t="str" cm="1">
        <f t="array" aca="1" ref="AR2347" ca="1">_FV(A2347,"Instrument type",TRUE)</f>
        <v>ETF</v>
      </c>
    </row>
    <row r="2348" spans="1:44" ht="18.75" customHeight="1" x14ac:dyDescent="0.25">
      <c r="A2348" t="e" vm="2360">
        <v>#VALUE!</v>
      </c>
      <c r="B2348" t="s">
        <v>6465</v>
      </c>
      <c r="C2348" t="s">
        <v>6466</v>
      </c>
      <c r="D2348" s="31" cm="1">
        <f t="array" aca="1" ref="D2348" ca="1">_FV(A2348,"Last trade time",TRUE)</f>
        <v>45824.895501203122</v>
      </c>
      <c r="E2348" s="23" cm="1">
        <f t="array" aca="1" ref="E2348" ca="1">_FV(A2348,"Price")</f>
        <v>28.35</v>
      </c>
      <c r="F2348" s="27" cm="1">
        <f t="array" aca="1" ref="F2348" ca="1">_FV(A2348,"Change (%)",TRUE)</f>
        <v>-3.5260000000000001E-4</v>
      </c>
      <c r="G2348" s="26" cm="1">
        <f t="array" aca="1" ref="G2348" ca="1">_FV(A2348,"Change")</f>
        <v>-0.01</v>
      </c>
      <c r="H2348" s="23" cm="1">
        <f t="array" aca="1" ref="H2348" ca="1">_FV(A2348,"Open")</f>
        <v>28.2</v>
      </c>
      <c r="I2348" s="23" cm="1">
        <f t="array" aca="1" ref="I2348" ca="1">_FV(A2348,"Low")</f>
        <v>28.14</v>
      </c>
      <c r="J2348" s="23" cm="1">
        <f t="array" aca="1" ref="J2348" ca="1">_FV(A2348,"High")</f>
        <v>28.6</v>
      </c>
      <c r="K2348" s="23" cm="1">
        <f t="array" aca="1" ref="K2348" ca="1">_FV(A2348,"Previous close",TRUE)</f>
        <v>28.36</v>
      </c>
      <c r="L2348" s="26"/>
      <c r="M2348" s="23" cm="1">
        <f t="array" aca="1" ref="M2348" ca="1">_FV(A2348,"52 week low",TRUE)</f>
        <v>23.56</v>
      </c>
      <c r="N2348" s="23" cm="1">
        <f t="array" aca="1" ref="N2348" ca="1">_FV(A2348,"52 week high",TRUE)</f>
        <v>31.03</v>
      </c>
      <c r="O2348" s="8" cm="1">
        <f t="array" aca="1" ref="O2348" ca="1">_FV(A2348,"Volume")</f>
        <v>31943</v>
      </c>
      <c r="P2348" s="7" cm="1">
        <f t="array" aca="1" ref="P2348" ca="1">_FV(A2348,"Volume average",TRUE)</f>
        <v>32723</v>
      </c>
      <c r="Q2348" t="s">
        <v>1617</v>
      </c>
      <c r="S2348" t="s">
        <v>5505</v>
      </c>
      <c r="T2348" s="25" cm="1">
        <f t="array" aca="1" ref="T2348" ca="1">_FV(A2348,"Expense ratio",TRUE)</f>
        <v>4.0999999999999995E-3</v>
      </c>
      <c r="U2348" s="24" cm="1">
        <f t="array" aca="1" ref="U2348" ca="1">_FV(A2348,"Market cap",TRUE)</f>
        <v>258337865.63</v>
      </c>
      <c r="V2348" s="4">
        <v>258337872</v>
      </c>
      <c r="W2348" s="4">
        <v>258337872</v>
      </c>
      <c r="Y2348" t="s">
        <v>824</v>
      </c>
      <c r="Z2348" s="5">
        <v>26.7562</v>
      </c>
      <c r="AA2348" s="5">
        <v>13.946522999999999</v>
      </c>
      <c r="AB2348" s="5">
        <v>3.0800000000000001E-2</v>
      </c>
      <c r="AC2348" s="4">
        <v>43000</v>
      </c>
      <c r="AE2348" s="5">
        <v>-1.894784980377751</v>
      </c>
      <c r="AF2348" s="5">
        <v>-7.6907798209505218</v>
      </c>
      <c r="AI2348" s="4">
        <v>43000</v>
      </c>
      <c r="AJ2348" s="4">
        <v>1151110</v>
      </c>
      <c r="AL2348" s="5">
        <v>31.03</v>
      </c>
      <c r="AM2348" s="5">
        <v>23.56</v>
      </c>
      <c r="AN2348" t="s">
        <v>90</v>
      </c>
      <c r="AO2348" t="str" cm="1">
        <f t="array" aca="1" ref="AO2348" ca="1">_FV(A2348,"Currency")</f>
        <v>USD</v>
      </c>
      <c r="AP2348" t="str" cm="1">
        <f t="array" aca="1" ref="AP2348" ca="1">_FV(A2348,"Exchange")</f>
        <v>New York Stock Exchange</v>
      </c>
      <c r="AQ2348" s="6" t="str" cm="1">
        <f t="array" aca="1" ref="AQ2348" ca="1">_FV(A2348,"Exchange abbreviation",TRUE)</f>
        <v>XNYS</v>
      </c>
      <c r="AR2348" t="str" cm="1">
        <f t="array" aca="1" ref="AR2348" ca="1">_FV(A2348,"Instrument type",TRUE)</f>
        <v>ETF</v>
      </c>
    </row>
    <row r="2349" spans="1:44" ht="18.75" customHeight="1" x14ac:dyDescent="0.25">
      <c r="A2349" t="e" vm="2361">
        <v>#VALUE!</v>
      </c>
      <c r="B2349" t="s">
        <v>6467</v>
      </c>
      <c r="C2349" t="s">
        <v>6468</v>
      </c>
      <c r="D2349" s="31" cm="1">
        <f t="array" aca="1" ref="D2349" ca="1">_FV(A2349,"Last trade time",TRUE)</f>
        <v>45824.937527916409</v>
      </c>
      <c r="E2349" s="23" cm="1">
        <f t="array" aca="1" ref="E2349" ca="1">_FV(A2349,"Price")</f>
        <v>25.934999999999999</v>
      </c>
      <c r="F2349" s="27" cm="1">
        <f t="array" aca="1" ref="F2349" ca="1">_FV(A2349,"Change (%)",TRUE)</f>
        <v>-1.3503000000000001E-2</v>
      </c>
      <c r="G2349" s="26" cm="1">
        <f t="array" aca="1" ref="G2349" ca="1">_FV(A2349,"Change")</f>
        <v>-0.35499999999999998</v>
      </c>
      <c r="H2349" s="23" cm="1">
        <f t="array" aca="1" ref="H2349" ca="1">_FV(A2349,"Open")</f>
        <v>26.2</v>
      </c>
      <c r="I2349" s="23" cm="1">
        <f t="array" aca="1" ref="I2349" ca="1">_FV(A2349,"Low")</f>
        <v>25.91</v>
      </c>
      <c r="J2349" s="23" cm="1">
        <f t="array" aca="1" ref="J2349" ca="1">_FV(A2349,"High")</f>
        <v>26.2</v>
      </c>
      <c r="K2349" s="23" cm="1">
        <f t="array" aca="1" ref="K2349" ca="1">_FV(A2349,"Previous close",TRUE)</f>
        <v>26.29</v>
      </c>
      <c r="L2349" s="26"/>
      <c r="M2349" s="23" cm="1">
        <f t="array" aca="1" ref="M2349" ca="1">_FV(A2349,"52 week low",TRUE)</f>
        <v>17.84</v>
      </c>
      <c r="N2349" s="23" cm="1">
        <f t="array" aca="1" ref="N2349" ca="1">_FV(A2349,"52 week high",TRUE)</f>
        <v>26.42</v>
      </c>
      <c r="O2349" s="8" cm="1">
        <f t="array" aca="1" ref="O2349" ca="1">_FV(A2349,"Volume")</f>
        <v>2931568</v>
      </c>
      <c r="P2349" s="7" cm="1">
        <f t="array" aca="1" ref="P2349" ca="1">_FV(A2349,"Volume average",TRUE)</f>
        <v>3098479</v>
      </c>
      <c r="Q2349" t="s">
        <v>198</v>
      </c>
      <c r="R2349" t="s">
        <v>79</v>
      </c>
      <c r="T2349" s="25" cm="1">
        <f t="array" aca="1" ref="T2349" ca="1">_FV(A2349,"Expense ratio",TRUE)</f>
        <v>4.0999999999999995E-3</v>
      </c>
      <c r="U2349" s="24" cm="1">
        <f t="array" aca="1" ref="U2349" ca="1">_FV(A2349,"Market cap",TRUE)</f>
        <v>2328639348</v>
      </c>
      <c r="V2349" s="16"/>
      <c r="W2349" s="16"/>
      <c r="Z2349" s="18"/>
      <c r="AA2349" s="20"/>
      <c r="AB2349" s="20"/>
      <c r="AC2349" s="21">
        <v>3092397</v>
      </c>
      <c r="AE2349" s="18"/>
      <c r="AF2349" s="20"/>
      <c r="AH2349" s="16"/>
      <c r="AI2349" s="21"/>
      <c r="AJ2349" s="18"/>
      <c r="AL2349" s="18"/>
      <c r="AM2349" s="18"/>
      <c r="AN2349" t="s">
        <v>73</v>
      </c>
      <c r="AO2349" t="str" cm="1">
        <f t="array" aca="1" ref="AO2349" ca="1">_FV(A2349,"Currency")</f>
        <v>USD</v>
      </c>
      <c r="AP2349" t="str" cm="1">
        <f t="array" aca="1" ref="AP2349" ca="1">_FV(A2349,"Exchange")</f>
        <v>NYSE Arca</v>
      </c>
      <c r="AQ2349" s="6" t="str" cm="1">
        <f t="array" aca="1" ref="AQ2349" ca="1">_FV(A2349,"Exchange abbreviation",TRUE)</f>
        <v>ARCX</v>
      </c>
      <c r="AR2349" t="str" cm="1">
        <f t="array" aca="1" ref="AR2349" ca="1">_FV(A2349,"Instrument type",TRUE)</f>
        <v>ETF</v>
      </c>
    </row>
    <row r="2350" spans="1:44" ht="18.75" customHeight="1" x14ac:dyDescent="0.25">
      <c r="A2350" t="e" vm="2362">
        <v>#VALUE!</v>
      </c>
      <c r="B2350" t="s">
        <v>6469</v>
      </c>
      <c r="C2350" t="s">
        <v>6470</v>
      </c>
      <c r="D2350" s="31" cm="1">
        <f t="array" aca="1" ref="D2350" ca="1">_FV(A2350,"Last trade time",TRUE)</f>
        <v>45824.899271122653</v>
      </c>
      <c r="E2350" s="23" cm="1">
        <f t="array" aca="1" ref="E2350" ca="1">_FV(A2350,"Price")</f>
        <v>40.24</v>
      </c>
      <c r="F2350" s="27" cm="1">
        <f t="array" aca="1" ref="F2350" ca="1">_FV(A2350,"Change (%)",TRUE)</f>
        <v>-4.7730000000000003E-3</v>
      </c>
      <c r="G2350" s="26" cm="1">
        <f t="array" aca="1" ref="G2350" ca="1">_FV(A2350,"Change")</f>
        <v>-0.193</v>
      </c>
      <c r="H2350" s="23" cm="1">
        <f t="array" aca="1" ref="H2350" ca="1">_FV(A2350,"Open")</f>
        <v>40.47</v>
      </c>
      <c r="I2350" s="23" cm="1">
        <f t="array" aca="1" ref="I2350" ca="1">_FV(A2350,"Low")</f>
        <v>40.064999999999998</v>
      </c>
      <c r="J2350" s="23" cm="1">
        <f t="array" aca="1" ref="J2350" ca="1">_FV(A2350,"High")</f>
        <v>40.74</v>
      </c>
      <c r="K2350" s="23" cm="1">
        <f t="array" aca="1" ref="K2350" ca="1">_FV(A2350,"Previous close",TRUE)</f>
        <v>40.433</v>
      </c>
      <c r="L2350" s="26"/>
      <c r="M2350" s="23" cm="1">
        <f t="array" aca="1" ref="M2350" ca="1">_FV(A2350,"52 week low",TRUE)</f>
        <v>33.89</v>
      </c>
      <c r="N2350" s="23" cm="1">
        <f t="array" aca="1" ref="N2350" ca="1">_FV(A2350,"52 week high",TRUE)</f>
        <v>43.29</v>
      </c>
      <c r="O2350" s="8" cm="1">
        <f t="array" aca="1" ref="O2350" ca="1">_FV(A2350,"Volume")</f>
        <v>312501</v>
      </c>
      <c r="P2350" s="7" cm="1">
        <f t="array" aca="1" ref="P2350" ca="1">_FV(A2350,"Volume average",TRUE)</f>
        <v>282599</v>
      </c>
      <c r="Q2350" t="s">
        <v>864</v>
      </c>
      <c r="T2350" s="25" cm="1">
        <f t="array" aca="1" ref="T2350" ca="1">_FV(A2350,"Expense ratio",TRUE)</f>
        <v>4.0999999999999995E-3</v>
      </c>
      <c r="U2350" s="24" cm="1">
        <f t="array" aca="1" ref="U2350" ca="1">_FV(A2350,"Market cap",TRUE)</f>
        <v>1657882303.53</v>
      </c>
      <c r="V2350" s="16"/>
      <c r="W2350" s="16"/>
      <c r="Z2350" s="18"/>
      <c r="AA2350" s="20"/>
      <c r="AB2350" s="20"/>
      <c r="AC2350" s="21">
        <v>275331</v>
      </c>
      <c r="AE2350" s="18"/>
      <c r="AF2350" s="20"/>
      <c r="AI2350" s="21"/>
      <c r="AJ2350" s="18"/>
      <c r="AL2350" s="18"/>
      <c r="AM2350" s="18"/>
      <c r="AN2350" t="s">
        <v>73</v>
      </c>
      <c r="AO2350" t="str" cm="1">
        <f t="array" aca="1" ref="AO2350" ca="1">_FV(A2350,"Currency")</f>
        <v>USD</v>
      </c>
      <c r="AP2350" t="str" cm="1">
        <f t="array" aca="1" ref="AP2350" ca="1">_FV(A2350,"Exchange")</f>
        <v>NYSE Arca</v>
      </c>
      <c r="AQ2350" s="6" t="str" cm="1">
        <f t="array" aca="1" ref="AQ2350" ca="1">_FV(A2350,"Exchange abbreviation",TRUE)</f>
        <v>ARCX</v>
      </c>
      <c r="AR2350" t="str" cm="1">
        <f t="array" aca="1" ref="AR2350" ca="1">_FV(A2350,"Instrument type",TRUE)</f>
        <v>ETF</v>
      </c>
    </row>
    <row r="2351" spans="1:44" ht="18.75" customHeight="1" x14ac:dyDescent="0.25">
      <c r="A2351" t="e" vm="2363">
        <v>#VALUE!</v>
      </c>
      <c r="B2351" t="s">
        <v>6471</v>
      </c>
      <c r="C2351" t="s">
        <v>6472</v>
      </c>
      <c r="D2351" s="31" cm="1">
        <f t="array" aca="1" ref="D2351" ca="1">_FV(A2351,"Last trade time",TRUE)</f>
        <v>45824.84031160859</v>
      </c>
      <c r="E2351" s="23" cm="1">
        <f t="array" aca="1" ref="E2351" ca="1">_FV(A2351,"Price")</f>
        <v>45.17</v>
      </c>
      <c r="F2351" s="27" cm="1">
        <f t="array" aca="1" ref="F2351" ca="1">_FV(A2351,"Change (%)",TRUE)</f>
        <v>-1.3930000000000001E-3</v>
      </c>
      <c r="G2351" s="26" cm="1">
        <f t="array" aca="1" ref="G2351" ca="1">_FV(A2351,"Change")</f>
        <v>-6.3E-2</v>
      </c>
      <c r="H2351" s="23" cm="1">
        <f t="array" aca="1" ref="H2351" ca="1">_FV(A2351,"Open")</f>
        <v>45.14</v>
      </c>
      <c r="I2351" s="23" cm="1">
        <f t="array" aca="1" ref="I2351" ca="1">_FV(A2351,"Low")</f>
        <v>45.01</v>
      </c>
      <c r="J2351" s="23" cm="1">
        <f t="array" aca="1" ref="J2351" ca="1">_FV(A2351,"High")</f>
        <v>45.54</v>
      </c>
      <c r="K2351" s="23" cm="1">
        <f t="array" aca="1" ref="K2351" ca="1">_FV(A2351,"Previous close",TRUE)</f>
        <v>45.232999999999997</v>
      </c>
      <c r="L2351" s="26"/>
      <c r="M2351" s="23" cm="1">
        <f t="array" aca="1" ref="M2351" ca="1">_FV(A2351,"52 week low",TRUE)</f>
        <v>37.56</v>
      </c>
      <c r="N2351" s="23" cm="1">
        <f t="array" aca="1" ref="N2351" ca="1">_FV(A2351,"52 week high",TRUE)</f>
        <v>48.152799999999999</v>
      </c>
      <c r="O2351" s="8" cm="1">
        <f t="array" aca="1" ref="O2351" ca="1">_FV(A2351,"Volume")</f>
        <v>144269</v>
      </c>
      <c r="P2351" s="7" cm="1">
        <f t="array" aca="1" ref="P2351" ca="1">_FV(A2351,"Volume average",TRUE)</f>
        <v>68323</v>
      </c>
      <c r="Q2351" t="s">
        <v>2547</v>
      </c>
      <c r="S2351" t="s">
        <v>2067</v>
      </c>
      <c r="T2351" s="25" cm="1">
        <f t="array" aca="1" ref="T2351" ca="1">_FV(A2351,"Expense ratio",TRUE)</f>
        <v>4.0999999999999995E-3</v>
      </c>
      <c r="U2351" s="24" cm="1">
        <f t="array" aca="1" ref="U2351" ca="1">_FV(A2351,"Market cap",TRUE)</f>
        <v>595671831.57000005</v>
      </c>
      <c r="V2351" s="4">
        <v>595671808</v>
      </c>
      <c r="W2351" s="4">
        <v>595671808</v>
      </c>
      <c r="Y2351" t="s">
        <v>6473</v>
      </c>
      <c r="Z2351" s="5">
        <v>43.696289999999998</v>
      </c>
      <c r="AA2351" s="5">
        <v>16.798749999999998</v>
      </c>
      <c r="AB2351" s="5">
        <v>2.5899999E-2</v>
      </c>
      <c r="AC2351" s="4">
        <v>84092</v>
      </c>
      <c r="AE2351" s="5">
        <v>1.7520138377782319</v>
      </c>
      <c r="AF2351" s="5">
        <v>1.4590740068507251</v>
      </c>
      <c r="AH2351" s="17">
        <v>21150000</v>
      </c>
      <c r="AI2351" s="4">
        <v>84092</v>
      </c>
      <c r="AJ2351" s="5">
        <v>3673979.48</v>
      </c>
      <c r="AL2351" s="5">
        <v>48.15</v>
      </c>
      <c r="AM2351" s="5">
        <v>37.56</v>
      </c>
      <c r="AN2351" t="s">
        <v>90</v>
      </c>
      <c r="AO2351" t="str" cm="1">
        <f t="array" aca="1" ref="AO2351" ca="1">_FV(A2351,"Currency")</f>
        <v>USD</v>
      </c>
      <c r="AP2351" t="str" cm="1">
        <f t="array" aca="1" ref="AP2351" ca="1">_FV(A2351,"Exchange")</f>
        <v>CBOE BZX Exchange</v>
      </c>
      <c r="AQ2351" s="6" t="str" cm="1">
        <f t="array" aca="1" ref="AQ2351" ca="1">_FV(A2351,"Exchange abbreviation",TRUE)</f>
        <v>BATS</v>
      </c>
      <c r="AR2351" t="str" cm="1">
        <f t="array" aca="1" ref="AR2351" ca="1">_FV(A2351,"Instrument type",TRUE)</f>
        <v>ETF</v>
      </c>
    </row>
    <row r="2352" spans="1:44" ht="18.75" customHeight="1" x14ac:dyDescent="0.25">
      <c r="A2352" t="e" vm="2364">
        <v>#VALUE!</v>
      </c>
      <c r="B2352" t="s">
        <v>6474</v>
      </c>
      <c r="C2352" t="s">
        <v>6475</v>
      </c>
      <c r="D2352" s="31" cm="1">
        <f t="array" aca="1" ref="D2352" ca="1">_FV(A2352,"Last trade time",TRUE)</f>
        <v>45824.84027780078</v>
      </c>
      <c r="E2352" s="23" cm="1">
        <f t="array" aca="1" ref="E2352" ca="1">_FV(A2352,"Price")</f>
        <v>30.847899999999999</v>
      </c>
      <c r="F2352" s="27" cm="1">
        <f t="array" aca="1" ref="F2352" ca="1">_FV(A2352,"Change (%)",TRUE)</f>
        <v>4.1110000000000001E-3</v>
      </c>
      <c r="G2352" s="26" cm="1">
        <f t="array" aca="1" ref="G2352" ca="1">_FV(A2352,"Change")</f>
        <v>0.1263</v>
      </c>
      <c r="H2352" s="23" cm="1">
        <f t="array" aca="1" ref="H2352" ca="1">_FV(A2352,"Open")</f>
        <v>30.847899999999999</v>
      </c>
      <c r="I2352" s="23" cm="1">
        <f t="array" aca="1" ref="I2352" ca="1">_FV(A2352,"Low")</f>
        <v>30.847899999999999</v>
      </c>
      <c r="J2352" s="23" cm="1">
        <f t="array" aca="1" ref="J2352" ca="1">_FV(A2352,"High")</f>
        <v>30.847899999999999</v>
      </c>
      <c r="K2352" s="23" cm="1">
        <f t="array" aca="1" ref="K2352" ca="1">_FV(A2352,"Previous close",TRUE)</f>
        <v>30.721599999999999</v>
      </c>
      <c r="L2352" s="26"/>
      <c r="M2352" s="23" cm="1">
        <f t="array" aca="1" ref="M2352" ca="1">_FV(A2352,"52 week low",TRUE)</f>
        <v>27.25</v>
      </c>
      <c r="N2352" s="23" cm="1">
        <f t="array" aca="1" ref="N2352" ca="1">_FV(A2352,"52 week high",TRUE)</f>
        <v>32.895000000000003</v>
      </c>
      <c r="O2352" s="8" cm="1">
        <f t="array" aca="1" ref="O2352" ca="1">_FV(A2352,"Volume")</f>
        <v>204</v>
      </c>
      <c r="P2352" s="7" cm="1">
        <f t="array" aca="1" ref="P2352" ca="1">_FV(A2352,"Volume average",TRUE)</f>
        <v>2303</v>
      </c>
      <c r="Q2352" t="s">
        <v>60</v>
      </c>
      <c r="S2352" t="s">
        <v>277</v>
      </c>
      <c r="T2352" s="25" cm="1">
        <f t="array" aca="1" ref="T2352" ca="1">_FV(A2352,"Expense ratio",TRUE)</f>
        <v>4.0999999999999995E-3</v>
      </c>
      <c r="U2352" s="24" cm="1">
        <f t="array" aca="1" ref="U2352" ca="1">_FV(A2352,"Market cap",TRUE)</f>
        <v>6982986.1500000004</v>
      </c>
      <c r="V2352" s="4">
        <v>6975592</v>
      </c>
      <c r="W2352" s="4">
        <v>6975592</v>
      </c>
      <c r="Y2352" t="s">
        <v>3332</v>
      </c>
      <c r="Z2352" s="5">
        <v>30.6</v>
      </c>
      <c r="AA2352" s="5">
        <v>16.472614</v>
      </c>
      <c r="AB2352" s="5">
        <v>4.1199997000000002E-2</v>
      </c>
      <c r="AC2352" s="4">
        <v>3822</v>
      </c>
      <c r="AE2352" s="5">
        <v>2.4728877024274838</v>
      </c>
      <c r="AF2352" s="5">
        <v>12.675940684823271</v>
      </c>
      <c r="AI2352" s="4">
        <v>3822</v>
      </c>
      <c r="AJ2352" s="5">
        <v>116931.4146</v>
      </c>
      <c r="AL2352" s="5">
        <v>32.895000000000003</v>
      </c>
      <c r="AM2352" s="5">
        <v>27.25</v>
      </c>
      <c r="AN2352" t="s">
        <v>47</v>
      </c>
      <c r="AO2352" t="str" cm="1">
        <f t="array" aca="1" ref="AO2352" ca="1">_FV(A2352,"Currency")</f>
        <v>USD</v>
      </c>
      <c r="AP2352" t="str" cm="1">
        <f t="array" aca="1" ref="AP2352" ca="1">_FV(A2352,"Exchange")</f>
        <v>NYSE Arca</v>
      </c>
      <c r="AQ2352" s="6" t="str" cm="1">
        <f t="array" aca="1" ref="AQ2352" ca="1">_FV(A2352,"Exchange abbreviation",TRUE)</f>
        <v>ARCX</v>
      </c>
      <c r="AR2352" t="str" cm="1">
        <f t="array" aca="1" ref="AR2352" ca="1">_FV(A2352,"Instrument type",TRUE)</f>
        <v>ETF</v>
      </c>
    </row>
    <row r="2353" spans="1:44" ht="18.75" customHeight="1" x14ac:dyDescent="0.25">
      <c r="A2353" t="e" vm="2365">
        <v>#VALUE!</v>
      </c>
      <c r="B2353" t="s">
        <v>6476</v>
      </c>
      <c r="C2353" t="s">
        <v>6477</v>
      </c>
      <c r="D2353" s="31" cm="1">
        <f t="array" aca="1" ref="D2353" ca="1">_FV(A2353,"Last trade time",TRUE)</f>
        <v>45824.843750265623</v>
      </c>
      <c r="E2353" s="23" cm="1">
        <f t="array" aca="1" ref="E2353" ca="1">_FV(A2353,"Price")</f>
        <v>26.57</v>
      </c>
      <c r="F2353" s="27" cm="1">
        <f t="array" aca="1" ref="F2353" ca="1">_FV(A2353,"Change (%)",TRUE)</f>
        <v>7.9590000000000008E-3</v>
      </c>
      <c r="G2353" s="26" cm="1">
        <f t="array" aca="1" ref="G2353" ca="1">_FV(A2353,"Change")</f>
        <v>0.20979999999999999</v>
      </c>
      <c r="H2353" s="23" cm="1">
        <f t="array" aca="1" ref="H2353" ca="1">_FV(A2353,"Open")</f>
        <v>26.64</v>
      </c>
      <c r="I2353" s="23" cm="1">
        <f t="array" aca="1" ref="I2353" ca="1">_FV(A2353,"Low")</f>
        <v>26.55</v>
      </c>
      <c r="J2353" s="23" cm="1">
        <f t="array" aca="1" ref="J2353" ca="1">_FV(A2353,"High")</f>
        <v>26.64</v>
      </c>
      <c r="K2353" s="23" cm="1">
        <f t="array" aca="1" ref="K2353" ca="1">_FV(A2353,"Previous close",TRUE)</f>
        <v>26.360199999999999</v>
      </c>
      <c r="L2353" s="26"/>
      <c r="M2353" s="23" cm="1">
        <f t="array" aca="1" ref="M2353" ca="1">_FV(A2353,"52 week low",TRUE)</f>
        <v>21.1</v>
      </c>
      <c r="N2353" s="23" cm="1">
        <f t="array" aca="1" ref="N2353" ca="1">_FV(A2353,"52 week high",TRUE)</f>
        <v>27.77</v>
      </c>
      <c r="O2353" s="8" cm="1">
        <f t="array" aca="1" ref="O2353" ca="1">_FV(A2353,"Volume")</f>
        <v>1133</v>
      </c>
      <c r="P2353" s="7" cm="1">
        <f t="array" aca="1" ref="P2353" ca="1">_FV(A2353,"Volume average",TRUE)</f>
        <v>2395</v>
      </c>
      <c r="Q2353" t="s">
        <v>464</v>
      </c>
      <c r="T2353" s="25" cm="1">
        <f t="array" aca="1" ref="T2353" ca="1">_FV(A2353,"Expense ratio",TRUE)</f>
        <v>4.0999999999999995E-3</v>
      </c>
      <c r="U2353" s="24" cm="1">
        <f t="array" aca="1" ref="U2353" ca="1">_FV(A2353,"Market cap",TRUE)</f>
        <v>18858726.010000002</v>
      </c>
      <c r="V2353" s="16"/>
      <c r="W2353" s="16"/>
      <c r="X2353" t="s">
        <v>6478</v>
      </c>
      <c r="Z2353" s="5">
        <v>26.4</v>
      </c>
      <c r="AA2353" s="19">
        <v>14.776636999999999</v>
      </c>
      <c r="AB2353" s="20"/>
      <c r="AC2353" s="4">
        <v>2452</v>
      </c>
      <c r="AE2353" s="5">
        <v>3.4077513062498839</v>
      </c>
      <c r="AF2353" s="5">
        <v>7.4374400131645979</v>
      </c>
      <c r="AI2353" s="4">
        <v>2452</v>
      </c>
      <c r="AJ2353" s="5">
        <v>64916.7</v>
      </c>
      <c r="AL2353" s="5">
        <v>27.77</v>
      </c>
      <c r="AM2353" s="5">
        <v>21.1</v>
      </c>
      <c r="AN2353" t="s">
        <v>47</v>
      </c>
      <c r="AO2353" t="str" cm="1">
        <f t="array" aca="1" ref="AO2353" ca="1">_FV(A2353,"Currency")</f>
        <v>USD</v>
      </c>
      <c r="AP2353" t="str" cm="1">
        <f t="array" aca="1" ref="AP2353" ca="1">_FV(A2353,"Exchange")</f>
        <v>Nasdaq Stock Market</v>
      </c>
      <c r="AQ2353" s="6" t="str" cm="1">
        <f t="array" aca="1" ref="AQ2353" ca="1">_FV(A2353,"Exchange abbreviation",TRUE)</f>
        <v>XNAS</v>
      </c>
      <c r="AR2353" t="str" cm="1">
        <f t="array" aca="1" ref="AR2353" ca="1">_FV(A2353,"Instrument type",TRUE)</f>
        <v>ETF</v>
      </c>
    </row>
    <row r="2354" spans="1:44" ht="18.75" customHeight="1" x14ac:dyDescent="0.25">
      <c r="A2354" t="e" vm="2366">
        <v>#VALUE!</v>
      </c>
      <c r="B2354" t="s">
        <v>6479</v>
      </c>
      <c r="C2354" t="s">
        <v>6480</v>
      </c>
      <c r="D2354" s="31" cm="1">
        <f t="array" aca="1" ref="D2354" ca="1">_FV(A2354,"Last trade time",TRUE)</f>
        <v>45824.840277789066</v>
      </c>
      <c r="E2354" s="23" cm="1">
        <f t="array" aca="1" ref="E2354" ca="1">_FV(A2354,"Price")</f>
        <v>72.291600000000003</v>
      </c>
      <c r="F2354" s="27" cm="1">
        <f t="array" aca="1" ref="F2354" ca="1">_FV(A2354,"Change (%)",TRUE)</f>
        <v>-2.5440000000000003E-3</v>
      </c>
      <c r="G2354" s="26" cm="1">
        <f t="array" aca="1" ref="G2354" ca="1">_FV(A2354,"Change")</f>
        <v>-0.18440000000000001</v>
      </c>
      <c r="H2354" s="23" cm="1">
        <f t="array" aca="1" ref="H2354" ca="1">_FV(A2354,"Open")</f>
        <v>72.989999999999995</v>
      </c>
      <c r="I2354" s="23" cm="1">
        <f t="array" aca="1" ref="I2354" ca="1">_FV(A2354,"Low")</f>
        <v>72.210099999999997</v>
      </c>
      <c r="J2354" s="23" cm="1">
        <f t="array" aca="1" ref="J2354" ca="1">_FV(A2354,"High")</f>
        <v>72.989999999999995</v>
      </c>
      <c r="K2354" s="23" cm="1">
        <f t="array" aca="1" ref="K2354" ca="1">_FV(A2354,"Previous close",TRUE)</f>
        <v>72.475999999999999</v>
      </c>
      <c r="L2354" s="26"/>
      <c r="M2354" s="23" cm="1">
        <f t="array" aca="1" ref="M2354" ca="1">_FV(A2354,"52 week low",TRUE)</f>
        <v>59.63</v>
      </c>
      <c r="N2354" s="23" cm="1">
        <f t="array" aca="1" ref="N2354" ca="1">_FV(A2354,"52 week high",TRUE)</f>
        <v>74.31</v>
      </c>
      <c r="O2354" s="8" cm="1">
        <f t="array" aca="1" ref="O2354" ca="1">_FV(A2354,"Volume")</f>
        <v>2111</v>
      </c>
      <c r="P2354" s="7" cm="1">
        <f t="array" aca="1" ref="P2354" ca="1">_FV(A2354,"Volume average",TRUE)</f>
        <v>11728</v>
      </c>
      <c r="Q2354" t="s">
        <v>1475</v>
      </c>
      <c r="S2354" t="s">
        <v>2067</v>
      </c>
      <c r="T2354" s="25" cm="1">
        <f t="array" aca="1" ref="T2354" ca="1">_FV(A2354,"Expense ratio",TRUE)</f>
        <v>4.0999999999999995E-3</v>
      </c>
      <c r="U2354" s="24" cm="1">
        <f t="array" aca="1" ref="U2354" ca="1">_FV(A2354,"Market cap",TRUE)</f>
        <v>187675133.03</v>
      </c>
      <c r="V2354" s="4">
        <v>187675136</v>
      </c>
      <c r="W2354" s="4">
        <v>187675136</v>
      </c>
      <c r="Y2354" t="s">
        <v>6462</v>
      </c>
      <c r="Z2354" s="5">
        <v>73.049199999999999</v>
      </c>
      <c r="AA2354" s="5">
        <v>17.438697999999999</v>
      </c>
      <c r="AB2354" s="5">
        <v>2.6300001999999999E-2</v>
      </c>
      <c r="AC2354" s="4">
        <v>15860</v>
      </c>
      <c r="AE2354" s="5">
        <v>12.616101731246649</v>
      </c>
      <c r="AF2354" s="5">
        <v>18.420396226662291</v>
      </c>
      <c r="AI2354" s="4">
        <v>15860</v>
      </c>
      <c r="AJ2354" s="5">
        <v>1160036.878</v>
      </c>
      <c r="AL2354" s="5">
        <v>74.31</v>
      </c>
      <c r="AM2354" s="5">
        <v>59.63</v>
      </c>
      <c r="AN2354" t="s">
        <v>90</v>
      </c>
      <c r="AO2354" t="str" cm="1">
        <f t="array" aca="1" ref="AO2354" ca="1">_FV(A2354,"Currency")</f>
        <v>USD</v>
      </c>
      <c r="AP2354" t="str" cm="1">
        <f t="array" aca="1" ref="AP2354" ca="1">_FV(A2354,"Exchange")</f>
        <v>NYSE Arca</v>
      </c>
      <c r="AQ2354" s="6" t="str" cm="1">
        <f t="array" aca="1" ref="AQ2354" ca="1">_FV(A2354,"Exchange abbreviation",TRUE)</f>
        <v>ARCX</v>
      </c>
      <c r="AR2354" t="str" cm="1">
        <f t="array" aca="1" ref="AR2354" ca="1">_FV(A2354,"Instrument type",TRUE)</f>
        <v>ETF</v>
      </c>
    </row>
    <row r="2355" spans="1:44" ht="18.75" customHeight="1" x14ac:dyDescent="0.25">
      <c r="A2355" t="e" vm="2367">
        <v>#VALUE!</v>
      </c>
      <c r="B2355" t="s">
        <v>6481</v>
      </c>
      <c r="C2355" t="s">
        <v>6482</v>
      </c>
      <c r="D2355" s="31" cm="1">
        <f t="array" aca="1" ref="D2355" ca="1">_FV(A2355,"Last trade time",TRUE)</f>
        <v>45824.937014363284</v>
      </c>
      <c r="E2355" s="23" cm="1">
        <f t="array" aca="1" ref="E2355" ca="1">_FV(A2355,"Price")</f>
        <v>107.44</v>
      </c>
      <c r="F2355" s="27" cm="1">
        <f t="array" aca="1" ref="F2355" ca="1">_FV(A2355,"Change (%)",TRUE)</f>
        <v>1.1009999999999999E-2</v>
      </c>
      <c r="G2355" s="26" cm="1">
        <f t="array" aca="1" ref="G2355" ca="1">_FV(A2355,"Change")</f>
        <v>1.17</v>
      </c>
      <c r="H2355" s="23" cm="1">
        <f t="array" aca="1" ref="H2355" ca="1">_FV(A2355,"Open")</f>
        <v>106.64</v>
      </c>
      <c r="I2355" s="23" cm="1">
        <f t="array" aca="1" ref="I2355" ca="1">_FV(A2355,"Low")</f>
        <v>106.64</v>
      </c>
      <c r="J2355" s="23" cm="1">
        <f t="array" aca="1" ref="J2355" ca="1">_FV(A2355,"High")</f>
        <v>107.73</v>
      </c>
      <c r="K2355" s="23" cm="1">
        <f t="array" aca="1" ref="K2355" ca="1">_FV(A2355,"Previous close",TRUE)</f>
        <v>106.27</v>
      </c>
      <c r="L2355" s="26"/>
      <c r="M2355" s="23" cm="1">
        <f t="array" aca="1" ref="M2355" ca="1">_FV(A2355,"52 week low",TRUE)</f>
        <v>75.959999999999994</v>
      </c>
      <c r="N2355" s="23" cm="1">
        <f t="array" aca="1" ref="N2355" ca="1">_FV(A2355,"52 week high",TRUE)</f>
        <v>110.84</v>
      </c>
      <c r="O2355" s="8" cm="1">
        <f t="array" aca="1" ref="O2355" ca="1">_FV(A2355,"Volume")</f>
        <v>2730192</v>
      </c>
      <c r="P2355" s="7" cm="1">
        <f t="array" aca="1" ref="P2355" ca="1">_FV(A2355,"Volume average",TRUE)</f>
        <v>4467302</v>
      </c>
      <c r="Q2355" t="s">
        <v>490</v>
      </c>
      <c r="S2355" t="s">
        <v>2067</v>
      </c>
      <c r="T2355" s="25" cm="1">
        <f t="array" aca="1" ref="T2355" ca="1">_FV(A2355,"Expense ratio",TRUE)</f>
        <v>4.0999999999999995E-3</v>
      </c>
      <c r="U2355" s="24" cm="1">
        <f t="array" aca="1" ref="U2355" ca="1">_FV(A2355,"Market cap",TRUE)</f>
        <v>11386244147.860001</v>
      </c>
      <c r="V2355" s="4">
        <v>11386244096</v>
      </c>
      <c r="W2355" s="4">
        <v>11386244096</v>
      </c>
      <c r="Y2355" t="s">
        <v>6483</v>
      </c>
      <c r="Z2355" s="5">
        <v>106.0047</v>
      </c>
      <c r="AA2355" s="5">
        <v>44.325830000000003</v>
      </c>
      <c r="AB2355" s="4">
        <v>0</v>
      </c>
      <c r="AC2355" s="4">
        <v>5765442</v>
      </c>
      <c r="AE2355" s="5">
        <v>6.2255964000805131</v>
      </c>
      <c r="AF2355" s="5">
        <v>32.216272196126113</v>
      </c>
      <c r="AH2355" s="17">
        <v>12500000</v>
      </c>
      <c r="AI2355" s="4">
        <v>5765442</v>
      </c>
      <c r="AJ2355" s="5">
        <v>611021543.15999997</v>
      </c>
      <c r="AL2355" s="5">
        <v>110.84</v>
      </c>
      <c r="AM2355" s="5">
        <v>75.959999999999994</v>
      </c>
      <c r="AN2355" t="s">
        <v>82</v>
      </c>
      <c r="AO2355" t="str" cm="1">
        <f t="array" aca="1" ref="AO2355" ca="1">_FV(A2355,"Currency")</f>
        <v>USD</v>
      </c>
      <c r="AP2355" t="str" cm="1">
        <f t="array" aca="1" ref="AP2355" ca="1">_FV(A2355,"Exchange")</f>
        <v>CBOE BZX Exchange</v>
      </c>
      <c r="AQ2355" s="6" t="str" cm="1">
        <f t="array" aca="1" ref="AQ2355" ca="1">_FV(A2355,"Exchange abbreviation",TRUE)</f>
        <v>BATS</v>
      </c>
      <c r="AR2355" t="str" cm="1">
        <f t="array" aca="1" ref="AR2355" ca="1">_FV(A2355,"Instrument type",TRUE)</f>
        <v>ETF</v>
      </c>
    </row>
    <row r="2356" spans="1:44" ht="18.75" customHeight="1" x14ac:dyDescent="0.25">
      <c r="A2356" t="e" vm="2368">
        <v>#VALUE!</v>
      </c>
      <c r="B2356" t="s">
        <v>6484</v>
      </c>
      <c r="C2356" t="s">
        <v>6485</v>
      </c>
      <c r="D2356" s="31" cm="1">
        <f t="array" aca="1" ref="D2356" ca="1">_FV(A2356,"Last trade time",TRUE)</f>
        <v>45824.840277789066</v>
      </c>
      <c r="E2356" s="23" cm="1">
        <f t="array" aca="1" ref="E2356" ca="1">_FV(A2356,"Price")</f>
        <v>108.54</v>
      </c>
      <c r="F2356" s="27" cm="1">
        <f t="array" aca="1" ref="F2356" ca="1">_FV(A2356,"Change (%)",TRUE)</f>
        <v>1.4374E-2</v>
      </c>
      <c r="G2356" s="26" cm="1">
        <f t="array" aca="1" ref="G2356" ca="1">_FV(A2356,"Change")</f>
        <v>1.538</v>
      </c>
      <c r="H2356" s="23" cm="1">
        <f t="array" aca="1" ref="H2356" ca="1">_FV(A2356,"Open")</f>
        <v>108.02</v>
      </c>
      <c r="I2356" s="23" cm="1">
        <f t="array" aca="1" ref="I2356" ca="1">_FV(A2356,"Low")</f>
        <v>107.96</v>
      </c>
      <c r="J2356" s="23" cm="1">
        <f t="array" aca="1" ref="J2356" ca="1">_FV(A2356,"High")</f>
        <v>108.78</v>
      </c>
      <c r="K2356" s="23" cm="1">
        <f t="array" aca="1" ref="K2356" ca="1">_FV(A2356,"Previous close",TRUE)</f>
        <v>107.002</v>
      </c>
      <c r="L2356" s="26"/>
      <c r="M2356" s="23" cm="1">
        <f t="array" aca="1" ref="M2356" ca="1">_FV(A2356,"52 week low",TRUE)</f>
        <v>82.18</v>
      </c>
      <c r="N2356" s="23" cm="1">
        <f t="array" aca="1" ref="N2356" ca="1">_FV(A2356,"52 week high",TRUE)</f>
        <v>109.76</v>
      </c>
      <c r="O2356" s="8" cm="1">
        <f t="array" aca="1" ref="O2356" ca="1">_FV(A2356,"Volume")</f>
        <v>14946</v>
      </c>
      <c r="P2356" s="7" cm="1">
        <f t="array" aca="1" ref="P2356" ca="1">_FV(A2356,"Volume average",TRUE)</f>
        <v>29666</v>
      </c>
      <c r="Q2356" t="s">
        <v>464</v>
      </c>
      <c r="T2356" s="25" cm="1">
        <f t="array" aca="1" ref="T2356" ca="1">_FV(A2356,"Expense ratio",TRUE)</f>
        <v>4.0999999999999995E-3</v>
      </c>
      <c r="U2356" s="24" cm="1">
        <f t="array" aca="1" ref="U2356" ca="1">_FV(A2356,"Market cap",TRUE)</f>
        <v>416572977.16000003</v>
      </c>
      <c r="V2356" s="16"/>
      <c r="W2356" s="16"/>
      <c r="Z2356" s="18"/>
      <c r="AA2356" s="20"/>
      <c r="AB2356" s="20"/>
      <c r="AC2356" s="21">
        <v>30186</v>
      </c>
      <c r="AE2356" s="18"/>
      <c r="AF2356" s="20"/>
      <c r="AI2356" s="21"/>
      <c r="AJ2356" s="18"/>
      <c r="AL2356" s="18"/>
      <c r="AM2356" s="18"/>
      <c r="AN2356" t="s">
        <v>73</v>
      </c>
      <c r="AO2356" t="str" cm="1">
        <f t="array" aca="1" ref="AO2356" ca="1">_FV(A2356,"Currency")</f>
        <v>USD</v>
      </c>
      <c r="AP2356" t="str" cm="1">
        <f t="array" aca="1" ref="AP2356" ca="1">_FV(A2356,"Exchange")</f>
        <v>NYSE Arca</v>
      </c>
      <c r="AQ2356" s="6" t="str" cm="1">
        <f t="array" aca="1" ref="AQ2356" ca="1">_FV(A2356,"Exchange abbreviation",TRUE)</f>
        <v>ARCX</v>
      </c>
      <c r="AR2356" t="str" cm="1">
        <f t="array" aca="1" ref="AR2356" ca="1">_FV(A2356,"Instrument type",TRUE)</f>
        <v>ETF</v>
      </c>
    </row>
    <row r="2357" spans="1:44" ht="18.75" customHeight="1" x14ac:dyDescent="0.25">
      <c r="A2357" t="e" vm="2369">
        <v>#VALUE!</v>
      </c>
      <c r="B2357" t="s">
        <v>6486</v>
      </c>
      <c r="C2357" t="s">
        <v>6487</v>
      </c>
      <c r="D2357" s="31" cm="1">
        <f t="array" aca="1" ref="D2357" ca="1">_FV(A2357,"Last trade time",TRUE)</f>
        <v>45824.840277812502</v>
      </c>
      <c r="E2357" s="23" cm="1">
        <f t="array" aca="1" ref="E2357" ca="1">_FV(A2357,"Price")</f>
        <v>43.215000000000003</v>
      </c>
      <c r="F2357" s="27" cm="1">
        <f t="array" aca="1" ref="F2357" ca="1">_FV(A2357,"Change (%)",TRUE)</f>
        <v>-3.4700000000000003E-4</v>
      </c>
      <c r="G2357" s="26" cm="1">
        <f t="array" aca="1" ref="G2357" ca="1">_FV(A2357,"Change")</f>
        <v>-1.4999999999999999E-2</v>
      </c>
      <c r="H2357" s="23" cm="1">
        <f t="array" aca="1" ref="H2357" ca="1">_FV(A2357,"Open")</f>
        <v>43.3444</v>
      </c>
      <c r="I2357" s="23" cm="1">
        <f t="array" aca="1" ref="I2357" ca="1">_FV(A2357,"Low")</f>
        <v>43.17</v>
      </c>
      <c r="J2357" s="23" cm="1">
        <f t="array" aca="1" ref="J2357" ca="1">_FV(A2357,"High")</f>
        <v>43.349200000000003</v>
      </c>
      <c r="K2357" s="23" cm="1">
        <f t="array" aca="1" ref="K2357" ca="1">_FV(A2357,"Previous close",TRUE)</f>
        <v>43.23</v>
      </c>
      <c r="L2357" s="26"/>
      <c r="M2357" s="23" cm="1">
        <f t="array" aca="1" ref="M2357" ca="1">_FV(A2357,"52 week low",TRUE)</f>
        <v>42.22</v>
      </c>
      <c r="N2357" s="23" cm="1">
        <f t="array" aca="1" ref="N2357" ca="1">_FV(A2357,"52 week high",TRUE)</f>
        <v>46.87</v>
      </c>
      <c r="O2357" s="8" cm="1">
        <f t="array" aca="1" ref="O2357" ca="1">_FV(A2357,"Volume")</f>
        <v>17005</v>
      </c>
      <c r="P2357" s="7" cm="1">
        <f t="array" aca="1" ref="P2357" ca="1">_FV(A2357,"Volume average",TRUE)</f>
        <v>13486</v>
      </c>
      <c r="Q2357" t="s">
        <v>45</v>
      </c>
      <c r="R2357" t="s">
        <v>4019</v>
      </c>
      <c r="T2357" s="25" cm="1">
        <f t="array" aca="1" ref="T2357" ca="1">_FV(A2357,"Expense ratio",TRUE)</f>
        <v>4.0999999999999995E-3</v>
      </c>
      <c r="U2357" s="24" cm="1">
        <f t="array" aca="1" ref="U2357" ca="1">_FV(A2357,"Market cap",TRUE)</f>
        <v>448187346.00999999</v>
      </c>
      <c r="V2357" s="16"/>
      <c r="W2357" s="16"/>
      <c r="Z2357" s="18"/>
      <c r="AA2357" s="20"/>
      <c r="AB2357" s="20"/>
      <c r="AC2357" s="21">
        <v>14286</v>
      </c>
      <c r="AE2357" s="18"/>
      <c r="AF2357" s="20"/>
      <c r="AI2357" s="21"/>
      <c r="AJ2357" s="18"/>
      <c r="AL2357" s="18"/>
      <c r="AM2357" s="18"/>
      <c r="AN2357" t="s">
        <v>73</v>
      </c>
      <c r="AO2357" t="str" cm="1">
        <f t="array" aca="1" ref="AO2357" ca="1">_FV(A2357,"Currency")</f>
        <v>USD</v>
      </c>
      <c r="AP2357" t="str" cm="1">
        <f t="array" aca="1" ref="AP2357" ca="1">_FV(A2357,"Exchange")</f>
        <v>NYSE Arca</v>
      </c>
      <c r="AQ2357" s="6" t="str" cm="1">
        <f t="array" aca="1" ref="AQ2357" ca="1">_FV(A2357,"Exchange abbreviation",TRUE)</f>
        <v>ARCX</v>
      </c>
      <c r="AR2357" t="str" cm="1">
        <f t="array" aca="1" ref="AR2357" ca="1">_FV(A2357,"Instrument type",TRUE)</f>
        <v>ETF</v>
      </c>
    </row>
    <row r="2358" spans="1:44" ht="18.75" customHeight="1" x14ac:dyDescent="0.25">
      <c r="A2358" t="e" vm="2370">
        <v>#VALUE!</v>
      </c>
      <c r="B2358" t="s">
        <v>6488</v>
      </c>
      <c r="C2358" t="s">
        <v>6489</v>
      </c>
      <c r="D2358" s="31" cm="1">
        <f t="array" aca="1" ref="D2358" ca="1">_FV(A2358,"Last trade time",TRUE)</f>
        <v>45824.906543680467</v>
      </c>
      <c r="E2358" s="23" cm="1">
        <f t="array" aca="1" ref="E2358" ca="1">_FV(A2358,"Price")</f>
        <v>86.53</v>
      </c>
      <c r="F2358" s="27" cm="1">
        <f t="array" aca="1" ref="F2358" ca="1">_FV(A2358,"Change (%)",TRUE)</f>
        <v>-5.9389999999999998E-3</v>
      </c>
      <c r="G2358" s="26" cm="1">
        <f t="array" aca="1" ref="G2358" ca="1">_FV(A2358,"Change")</f>
        <v>-0.51700000000000002</v>
      </c>
      <c r="H2358" s="23" cm="1">
        <f t="array" aca="1" ref="H2358" ca="1">_FV(A2358,"Open")</f>
        <v>87.15</v>
      </c>
      <c r="I2358" s="23" cm="1">
        <f t="array" aca="1" ref="I2358" ca="1">_FV(A2358,"Low")</f>
        <v>86.32</v>
      </c>
      <c r="J2358" s="23" cm="1">
        <f t="array" aca="1" ref="J2358" ca="1">_FV(A2358,"High")</f>
        <v>87.41</v>
      </c>
      <c r="K2358" s="23" cm="1">
        <f t="array" aca="1" ref="K2358" ca="1">_FV(A2358,"Previous close",TRUE)</f>
        <v>87.046999999999997</v>
      </c>
      <c r="L2358" s="26"/>
      <c r="M2358" s="23" cm="1">
        <f t="array" aca="1" ref="M2358" ca="1">_FV(A2358,"52 week low",TRUE)</f>
        <v>80.680999999999997</v>
      </c>
      <c r="N2358" s="23" cm="1">
        <f t="array" aca="1" ref="N2358" ca="1">_FV(A2358,"52 week high",TRUE)</f>
        <v>101.30500000000001</v>
      </c>
      <c r="O2358" s="8" cm="1">
        <f t="array" aca="1" ref="O2358" ca="1">_FV(A2358,"Volume")</f>
        <v>171563</v>
      </c>
      <c r="P2358" s="7" cm="1">
        <f t="array" aca="1" ref="P2358" ca="1">_FV(A2358,"Volume average",TRUE)</f>
        <v>227328</v>
      </c>
      <c r="Q2358" t="s">
        <v>4581</v>
      </c>
      <c r="T2358" s="25" cm="1">
        <f t="array" aca="1" ref="T2358" ca="1">_FV(A2358,"Expense ratio",TRUE)</f>
        <v>4.0999999999999995E-3</v>
      </c>
      <c r="U2358" s="24" cm="1">
        <f t="array" aca="1" ref="U2358" ca="1">_FV(A2358,"Market cap",TRUE)</f>
        <v>3730388515.73</v>
      </c>
      <c r="V2358" s="16"/>
      <c r="W2358" s="16"/>
      <c r="Z2358" s="18"/>
      <c r="AB2358" s="20"/>
      <c r="AC2358" s="21">
        <v>287125</v>
      </c>
      <c r="AE2358" s="18"/>
      <c r="AF2358" s="20"/>
      <c r="AI2358" s="21"/>
      <c r="AJ2358" s="18"/>
      <c r="AL2358" s="18"/>
      <c r="AM2358" s="18"/>
      <c r="AN2358" t="s">
        <v>73</v>
      </c>
      <c r="AO2358" t="str" cm="1">
        <f t="array" aca="1" ref="AO2358" ca="1">_FV(A2358,"Currency")</f>
        <v>USD</v>
      </c>
      <c r="AP2358" t="str" cm="1">
        <f t="array" aca="1" ref="AP2358" ca="1">_FV(A2358,"Exchange")</f>
        <v>NYSE Arca</v>
      </c>
      <c r="AQ2358" s="6" t="str" cm="1">
        <f t="array" aca="1" ref="AQ2358" ca="1">_FV(A2358,"Exchange abbreviation",TRUE)</f>
        <v>ARCX</v>
      </c>
      <c r="AR2358" t="str" cm="1">
        <f t="array" aca="1" ref="AR2358" ca="1">_FV(A2358,"Instrument type",TRUE)</f>
        <v>ETF</v>
      </c>
    </row>
    <row r="2359" spans="1:44" ht="18.75" customHeight="1" x14ac:dyDescent="0.25">
      <c r="A2359" t="e" vm="2371">
        <v>#VALUE!</v>
      </c>
      <c r="B2359" t="s">
        <v>6490</v>
      </c>
      <c r="C2359" t="s">
        <v>6491</v>
      </c>
      <c r="D2359" s="31" cm="1">
        <f t="array" aca="1" ref="D2359" ca="1">_FV(A2359,"Last trade time",TRUE)</f>
        <v>45824.840277777781</v>
      </c>
      <c r="E2359" s="23" cm="1">
        <f t="array" aca="1" ref="E2359" ca="1">_FV(A2359,"Price")</f>
        <v>160.65979999999999</v>
      </c>
      <c r="F2359" s="27" cm="1">
        <f t="array" aca="1" ref="F2359" ca="1">_FV(A2359,"Change (%)",TRUE)</f>
        <v>5.9909999999999998E-3</v>
      </c>
      <c r="G2359" s="26" cm="1">
        <f t="array" aca="1" ref="G2359" ca="1">_FV(A2359,"Change")</f>
        <v>0.95679999999999998</v>
      </c>
      <c r="H2359" s="23" cm="1">
        <f t="array" aca="1" ref="H2359" ca="1">_FV(A2359,"Open")</f>
        <v>161.1387</v>
      </c>
      <c r="I2359" s="23" cm="1">
        <f t="array" aca="1" ref="I2359" ca="1">_FV(A2359,"Low")</f>
        <v>160.65979999999999</v>
      </c>
      <c r="J2359" s="23" cm="1">
        <f t="array" aca="1" ref="J2359" ca="1">_FV(A2359,"High")</f>
        <v>161.75</v>
      </c>
      <c r="K2359" s="23" cm="1">
        <f t="array" aca="1" ref="K2359" ca="1">_FV(A2359,"Previous close",TRUE)</f>
        <v>159.703</v>
      </c>
      <c r="L2359" s="26"/>
      <c r="M2359" s="23" cm="1">
        <f t="array" aca="1" ref="M2359" ca="1">_FV(A2359,"52 week low",TRUE)</f>
        <v>127.05</v>
      </c>
      <c r="N2359" s="23" cm="1">
        <f t="array" aca="1" ref="N2359" ca="1">_FV(A2359,"52 week high",TRUE)</f>
        <v>163.34</v>
      </c>
      <c r="O2359" s="8" cm="1">
        <f t="array" aca="1" ref="O2359" ca="1">_FV(A2359,"Volume")</f>
        <v>13381</v>
      </c>
      <c r="P2359" s="7" cm="1">
        <f t="array" aca="1" ref="P2359" ca="1">_FV(A2359,"Volume average",TRUE)</f>
        <v>74406</v>
      </c>
      <c r="Q2359" t="s">
        <v>1848</v>
      </c>
      <c r="S2359" t="s">
        <v>2067</v>
      </c>
      <c r="T2359" s="25" cm="1">
        <f t="array" aca="1" ref="T2359" ca="1">_FV(A2359,"Expense ratio",TRUE)</f>
        <v>4.0999999999999995E-3</v>
      </c>
      <c r="U2359" s="24" cm="1">
        <f t="array" aca="1" ref="U2359" ca="1">_FV(A2359,"Market cap",TRUE)</f>
        <v>901002080.95000005</v>
      </c>
      <c r="V2359" s="4">
        <v>901002112</v>
      </c>
      <c r="W2359" s="4">
        <v>901002112</v>
      </c>
      <c r="Y2359" t="s">
        <v>6462</v>
      </c>
      <c r="Z2359" s="5">
        <v>162.7141</v>
      </c>
      <c r="AA2359" s="5">
        <v>23.052015000000001</v>
      </c>
      <c r="AB2359" s="5">
        <v>1.28999995E-2</v>
      </c>
      <c r="AC2359" s="4">
        <v>74452</v>
      </c>
      <c r="AE2359" s="5">
        <v>15.504753828806701</v>
      </c>
      <c r="AF2359" s="5">
        <v>19.41411226220535</v>
      </c>
      <c r="AI2359" s="4">
        <v>74452</v>
      </c>
      <c r="AJ2359" s="5">
        <v>12128975.32</v>
      </c>
      <c r="AL2359" s="5">
        <v>163.34</v>
      </c>
      <c r="AM2359" s="5">
        <v>127.05</v>
      </c>
      <c r="AN2359" t="s">
        <v>82</v>
      </c>
      <c r="AO2359" t="str" cm="1">
        <f t="array" aca="1" ref="AO2359" ca="1">_FV(A2359,"Currency")</f>
        <v>USD</v>
      </c>
      <c r="AP2359" t="str" cm="1">
        <f t="array" aca="1" ref="AP2359" ca="1">_FV(A2359,"Exchange")</f>
        <v>NYSE Arca</v>
      </c>
      <c r="AQ2359" s="6" t="str" cm="1">
        <f t="array" aca="1" ref="AQ2359" ca="1">_FV(A2359,"Exchange abbreviation",TRUE)</f>
        <v>ARCX</v>
      </c>
      <c r="AR2359" t="str" cm="1">
        <f t="array" aca="1" ref="AR2359" ca="1">_FV(A2359,"Instrument type",TRUE)</f>
        <v>ETF</v>
      </c>
    </row>
    <row r="2360" spans="1:44" ht="18.75" customHeight="1" x14ac:dyDescent="0.25">
      <c r="A2360" t="e" vm="2372">
        <v>#VALUE!</v>
      </c>
      <c r="B2360" t="s">
        <v>6492</v>
      </c>
      <c r="C2360" t="s">
        <v>6493</v>
      </c>
      <c r="D2360" s="31" cm="1">
        <f t="array" aca="1" ref="D2360" ca="1">_FV(A2360,"Last trade time",TRUE)</f>
        <v>45824.934153193753</v>
      </c>
      <c r="E2360" s="23" cm="1">
        <f t="array" aca="1" ref="E2360" ca="1">_FV(A2360,"Price")</f>
        <v>13.31</v>
      </c>
      <c r="F2360" s="27" cm="1">
        <f t="array" aca="1" ref="F2360" ca="1">_FV(A2360,"Change (%)",TRUE)</f>
        <v>1.1367E-2</v>
      </c>
      <c r="G2360" s="26" cm="1">
        <f t="array" aca="1" ref="G2360" ca="1">_FV(A2360,"Change")</f>
        <v>0.14960000000000001</v>
      </c>
      <c r="H2360" s="23" cm="1">
        <f t="array" aca="1" ref="H2360" ca="1">_FV(A2360,"Open")</f>
        <v>13.29</v>
      </c>
      <c r="I2360" s="23" cm="1">
        <f t="array" aca="1" ref="I2360" ca="1">_FV(A2360,"Low")</f>
        <v>13.21</v>
      </c>
      <c r="J2360" s="23" cm="1">
        <f t="array" aca="1" ref="J2360" ca="1">_FV(A2360,"High")</f>
        <v>13.3665</v>
      </c>
      <c r="K2360" s="23" cm="1">
        <f t="array" aca="1" ref="K2360" ca="1">_FV(A2360,"Previous close",TRUE)</f>
        <v>13.160399999999999</v>
      </c>
      <c r="L2360" s="26"/>
      <c r="M2360" s="23" cm="1">
        <f t="array" aca="1" ref="M2360" ca="1">_FV(A2360,"52 week low",TRUE)</f>
        <v>10.463699999999999</v>
      </c>
      <c r="N2360" s="23" cm="1">
        <f t="array" aca="1" ref="N2360" ca="1">_FV(A2360,"52 week high",TRUE)</f>
        <v>14.93</v>
      </c>
      <c r="O2360" s="8" cm="1">
        <f t="array" aca="1" ref="O2360" ca="1">_FV(A2360,"Volume")</f>
        <v>2991060</v>
      </c>
      <c r="P2360" s="7" cm="1">
        <f t="array" aca="1" ref="P2360" ca="1">_FV(A2360,"Volume average",TRUE)</f>
        <v>2548554</v>
      </c>
      <c r="Q2360" t="s">
        <v>1293</v>
      </c>
      <c r="S2360" t="s">
        <v>2067</v>
      </c>
      <c r="T2360" s="25" cm="1">
        <f t="array" aca="1" ref="T2360" ca="1">_FV(A2360,"Expense ratio",TRUE)</f>
        <v>4.0999999999999995E-3</v>
      </c>
      <c r="U2360" s="24" cm="1">
        <f t="array" aca="1" ref="U2360" ca="1">_FV(A2360,"Market cap",TRUE)</f>
        <v>1397292983.0599999</v>
      </c>
      <c r="V2360" s="4">
        <v>1397292928</v>
      </c>
      <c r="W2360" s="4">
        <v>1397292928</v>
      </c>
      <c r="Y2360" t="s">
        <v>6494</v>
      </c>
      <c r="Z2360" s="5">
        <v>12.959210000000001</v>
      </c>
      <c r="AA2360" s="5">
        <v>18.129895999999999</v>
      </c>
      <c r="AB2360" s="5">
        <v>1.6500000000000001E-2</v>
      </c>
      <c r="AC2360" s="4">
        <v>2063700</v>
      </c>
      <c r="AE2360" s="5">
        <v>11.72413458580364</v>
      </c>
      <c r="AF2360" s="5">
        <v>-11.65744694475025</v>
      </c>
      <c r="AI2360" s="4">
        <v>2063700</v>
      </c>
      <c r="AJ2360" s="4">
        <v>26724915</v>
      </c>
      <c r="AL2360" s="5">
        <v>15.15</v>
      </c>
      <c r="AM2360" s="5">
        <v>10.46</v>
      </c>
      <c r="AN2360" t="s">
        <v>82</v>
      </c>
      <c r="AO2360" t="str" cm="1">
        <f t="array" aca="1" ref="AO2360" ca="1">_FV(A2360,"Currency")</f>
        <v>USD</v>
      </c>
      <c r="AP2360" t="str" cm="1">
        <f t="array" aca="1" ref="AP2360" ca="1">_FV(A2360,"Exchange")</f>
        <v>Nasdaq Stock Market</v>
      </c>
      <c r="AQ2360" s="6" t="str" cm="1">
        <f t="array" aca="1" ref="AQ2360" ca="1">_FV(A2360,"Exchange abbreviation",TRUE)</f>
        <v>XNAS</v>
      </c>
      <c r="AR2360" t="str" cm="1">
        <f t="array" aca="1" ref="AR2360" ca="1">_FV(A2360,"Instrument type",TRUE)</f>
        <v>ETF</v>
      </c>
    </row>
    <row r="2361" spans="1:44" ht="18.75" customHeight="1" x14ac:dyDescent="0.25">
      <c r="A2361" t="e" vm="2373">
        <v>#VALUE!</v>
      </c>
      <c r="B2361" t="s">
        <v>6495</v>
      </c>
      <c r="C2361" t="s">
        <v>6496</v>
      </c>
      <c r="D2361" s="31" cm="1">
        <f t="array" aca="1" ref="D2361" ca="1">_FV(A2361,"Last trade time",TRUE)</f>
        <v>45824.840277777781</v>
      </c>
      <c r="E2361" s="23" cm="1">
        <f t="array" aca="1" ref="E2361" ca="1">_FV(A2361,"Price")</f>
        <v>65.37</v>
      </c>
      <c r="F2361" s="27" cm="1">
        <f t="array" aca="1" ref="F2361" ca="1">_FV(A2361,"Change (%)",TRUE)</f>
        <v>-1.268E-3</v>
      </c>
      <c r="G2361" s="26" cm="1">
        <f t="array" aca="1" ref="G2361" ca="1">_FV(A2361,"Change")</f>
        <v>-8.3000000000000004E-2</v>
      </c>
      <c r="H2361" s="23" cm="1">
        <f t="array" aca="1" ref="H2361" ca="1">_FV(A2361,"Open")</f>
        <v>65.61</v>
      </c>
      <c r="I2361" s="23" cm="1">
        <f t="array" aca="1" ref="I2361" ca="1">_FV(A2361,"Low")</f>
        <v>65.37</v>
      </c>
      <c r="J2361" s="23" cm="1">
        <f t="array" aca="1" ref="J2361" ca="1">_FV(A2361,"High")</f>
        <v>65.98</v>
      </c>
      <c r="K2361" s="23" cm="1">
        <f t="array" aca="1" ref="K2361" ca="1">_FV(A2361,"Previous close",TRUE)</f>
        <v>65.453000000000003</v>
      </c>
      <c r="L2361" s="26"/>
      <c r="M2361" s="23" cm="1">
        <f t="array" aca="1" ref="M2361" ca="1">_FV(A2361,"52 week low",TRUE)</f>
        <v>58.34</v>
      </c>
      <c r="N2361" s="23" cm="1">
        <f t="array" aca="1" ref="N2361" ca="1">_FV(A2361,"52 week high",TRUE)</f>
        <v>67.47</v>
      </c>
      <c r="O2361" s="8" cm="1">
        <f t="array" aca="1" ref="O2361" ca="1">_FV(A2361,"Volume")</f>
        <v>34858</v>
      </c>
      <c r="P2361" s="7" cm="1">
        <f t="array" aca="1" ref="P2361" ca="1">_FV(A2361,"Volume average",TRUE)</f>
        <v>59692</v>
      </c>
      <c r="Q2361" t="s">
        <v>4301</v>
      </c>
      <c r="S2361" t="s">
        <v>2067</v>
      </c>
      <c r="T2361" s="25" cm="1">
        <f t="array" aca="1" ref="T2361" ca="1">_FV(A2361,"Expense ratio",TRUE)</f>
        <v>4.0999999999999995E-3</v>
      </c>
      <c r="U2361" s="24" cm="1">
        <f t="array" aca="1" ref="U2361" ca="1">_FV(A2361,"Market cap",TRUE)</f>
        <v>856092785.29999995</v>
      </c>
      <c r="V2361" s="4">
        <v>856092800</v>
      </c>
      <c r="W2361" s="4">
        <v>856092800</v>
      </c>
      <c r="Y2361" t="s">
        <v>6462</v>
      </c>
      <c r="Z2361" s="5">
        <v>66.548919999999995</v>
      </c>
      <c r="AA2361" s="5">
        <v>23.791698</v>
      </c>
      <c r="AB2361" s="5">
        <v>2.2599999999999999E-2</v>
      </c>
      <c r="AC2361" s="4">
        <v>102588</v>
      </c>
      <c r="AE2361" s="5">
        <v>10.67620908556168</v>
      </c>
      <c r="AF2361" s="5">
        <v>8.6650551891238372</v>
      </c>
      <c r="AH2361" s="17">
        <v>14600000</v>
      </c>
      <c r="AI2361" s="4">
        <v>102588</v>
      </c>
      <c r="AJ2361" s="5">
        <v>6826205.5199999996</v>
      </c>
      <c r="AL2361" s="5">
        <v>67.47</v>
      </c>
      <c r="AM2361" s="5">
        <v>58.34</v>
      </c>
      <c r="AN2361" t="s">
        <v>90</v>
      </c>
      <c r="AO2361" t="str" cm="1">
        <f t="array" aca="1" ref="AO2361" ca="1">_FV(A2361,"Currency")</f>
        <v>USD</v>
      </c>
      <c r="AP2361" t="str" cm="1">
        <f t="array" aca="1" ref="AP2361" ca="1">_FV(A2361,"Exchange")</f>
        <v>NYSE Arca</v>
      </c>
      <c r="AQ2361" s="6" t="str" cm="1">
        <f t="array" aca="1" ref="AQ2361" ca="1">_FV(A2361,"Exchange abbreviation",TRUE)</f>
        <v>ARCX</v>
      </c>
      <c r="AR2361" t="str" cm="1">
        <f t="array" aca="1" ref="AR2361" ca="1">_FV(A2361,"Instrument type",TRUE)</f>
        <v>ETF</v>
      </c>
    </row>
    <row r="2362" spans="1:44" ht="18.75" customHeight="1" x14ac:dyDescent="0.25">
      <c r="A2362" t="e" vm="2374">
        <v>#VALUE!</v>
      </c>
      <c r="B2362" t="s">
        <v>6497</v>
      </c>
      <c r="C2362" t="s">
        <v>6498</v>
      </c>
      <c r="D2362" s="31" cm="1">
        <f t="array" aca="1" ref="D2362" ca="1">_FV(A2362,"Last trade time",TRUE)</f>
        <v>45824.862554872656</v>
      </c>
      <c r="E2362" s="23" cm="1">
        <f t="array" aca="1" ref="E2362" ca="1">_FV(A2362,"Price")</f>
        <v>107.74</v>
      </c>
      <c r="F2362" s="27" cm="1">
        <f t="array" aca="1" ref="F2362" ca="1">_FV(A2362,"Change (%)",TRUE)</f>
        <v>1.7471E-2</v>
      </c>
      <c r="G2362" s="26" cm="1">
        <f t="array" aca="1" ref="G2362" ca="1">_FV(A2362,"Change")</f>
        <v>1.85</v>
      </c>
      <c r="H2362" s="23" cm="1">
        <f t="array" aca="1" ref="H2362" ca="1">_FV(A2362,"Open")</f>
        <v>106.67</v>
      </c>
      <c r="I2362" s="23" cm="1">
        <f t="array" aca="1" ref="I2362" ca="1">_FV(A2362,"Low")</f>
        <v>106.66</v>
      </c>
      <c r="J2362" s="23" cm="1">
        <f t="array" aca="1" ref="J2362" ca="1">_FV(A2362,"High")</f>
        <v>107.97</v>
      </c>
      <c r="K2362" s="23" cm="1">
        <f t="array" aca="1" ref="K2362" ca="1">_FV(A2362,"Previous close",TRUE)</f>
        <v>105.89</v>
      </c>
      <c r="L2362" s="26"/>
      <c r="M2362" s="23" cm="1">
        <f t="array" aca="1" ref="M2362" ca="1">_FV(A2362,"52 week low",TRUE)</f>
        <v>76.260000000000005</v>
      </c>
      <c r="N2362" s="23" cm="1">
        <f t="array" aca="1" ref="N2362" ca="1">_FV(A2362,"52 week high",TRUE)</f>
        <v>108.729</v>
      </c>
      <c r="O2362" s="8" cm="1">
        <f t="array" aca="1" ref="O2362" ca="1">_FV(A2362,"Volume")</f>
        <v>657105</v>
      </c>
      <c r="P2362" s="7" cm="1">
        <f t="array" aca="1" ref="P2362" ca="1">_FV(A2362,"Volume average",TRUE)</f>
        <v>469058</v>
      </c>
      <c r="Q2362" t="s">
        <v>490</v>
      </c>
      <c r="S2362" t="s">
        <v>2067</v>
      </c>
      <c r="T2362" s="25" cm="1">
        <f t="array" aca="1" ref="T2362" ca="1">_FV(A2362,"Expense ratio",TRUE)</f>
        <v>4.0999999999999995E-3</v>
      </c>
      <c r="U2362" s="24" cm="1">
        <f t="array" aca="1" ref="U2362" ca="1">_FV(A2362,"Market cap",TRUE)</f>
        <v>5967798827.96</v>
      </c>
      <c r="V2362" s="4">
        <v>5967798784</v>
      </c>
      <c r="W2362" s="4">
        <v>5967798784</v>
      </c>
      <c r="Y2362" t="s">
        <v>6499</v>
      </c>
      <c r="Z2362" s="5">
        <v>106.31349</v>
      </c>
      <c r="AA2362" s="5">
        <v>33.257477000000002</v>
      </c>
      <c r="AB2362" s="5">
        <v>2.3E-3</v>
      </c>
      <c r="AC2362" s="4">
        <v>578288</v>
      </c>
      <c r="AE2362" s="5">
        <v>4.3576652214245124</v>
      </c>
      <c r="AF2362" s="5">
        <v>18.668135827987591</v>
      </c>
      <c r="AH2362" s="17">
        <v>7700000</v>
      </c>
      <c r="AI2362" s="4">
        <v>578288</v>
      </c>
      <c r="AJ2362" s="5">
        <v>61483580.159999996</v>
      </c>
      <c r="AL2362" s="5">
        <v>108.73</v>
      </c>
      <c r="AM2362" s="5">
        <v>76.260000000000005</v>
      </c>
      <c r="AN2362" t="s">
        <v>82</v>
      </c>
      <c r="AO2362" t="str" cm="1">
        <f t="array" aca="1" ref="AO2362" ca="1">_FV(A2362,"Currency")</f>
        <v>USD</v>
      </c>
      <c r="AP2362" t="str" cm="1">
        <f t="array" aca="1" ref="AP2362" ca="1">_FV(A2362,"Exchange")</f>
        <v>NYSE Arca</v>
      </c>
      <c r="AQ2362" s="6" t="str" cm="1">
        <f t="array" aca="1" ref="AQ2362" ca="1">_FV(A2362,"Exchange abbreviation",TRUE)</f>
        <v>ARCX</v>
      </c>
      <c r="AR2362" t="str" cm="1">
        <f t="array" aca="1" ref="AR2362" ca="1">_FV(A2362,"Instrument type",TRUE)</f>
        <v>ETF</v>
      </c>
    </row>
    <row r="2363" spans="1:44" ht="18.75" customHeight="1" x14ac:dyDescent="0.25">
      <c r="A2363" t="e" vm="2375">
        <v>#VALUE!</v>
      </c>
      <c r="B2363" t="s">
        <v>6500</v>
      </c>
      <c r="C2363" t="s">
        <v>6501</v>
      </c>
      <c r="D2363" s="31" cm="1">
        <f t="array" aca="1" ref="D2363" ca="1">_FV(A2363,"Last trade time",TRUE)</f>
        <v>45824.840277789066</v>
      </c>
      <c r="E2363" s="23" cm="1">
        <f t="array" aca="1" ref="E2363" ca="1">_FV(A2363,"Price")</f>
        <v>87.8</v>
      </c>
      <c r="F2363" s="27" cm="1">
        <f t="array" aca="1" ref="F2363" ca="1">_FV(A2363,"Change (%)",TRUE)</f>
        <v>1.4607000000000002E-2</v>
      </c>
      <c r="G2363" s="26" cm="1">
        <f t="array" aca="1" ref="G2363" ca="1">_FV(A2363,"Change")</f>
        <v>1.264</v>
      </c>
      <c r="H2363" s="23" cm="1">
        <f t="array" aca="1" ref="H2363" ca="1">_FV(A2363,"Open")</f>
        <v>87.26</v>
      </c>
      <c r="I2363" s="23" cm="1">
        <f t="array" aca="1" ref="I2363" ca="1">_FV(A2363,"Low")</f>
        <v>87.26</v>
      </c>
      <c r="J2363" s="23" cm="1">
        <f t="array" aca="1" ref="J2363" ca="1">_FV(A2363,"High")</f>
        <v>88.15</v>
      </c>
      <c r="K2363" s="23" cm="1">
        <f t="array" aca="1" ref="K2363" ca="1">_FV(A2363,"Previous close",TRUE)</f>
        <v>86.536000000000001</v>
      </c>
      <c r="L2363" s="26"/>
      <c r="M2363" s="23" cm="1">
        <f t="array" aca="1" ref="M2363" ca="1">_FV(A2363,"52 week low",TRUE)</f>
        <v>63.58</v>
      </c>
      <c r="N2363" s="23" cm="1">
        <f t="array" aca="1" ref="N2363" ca="1">_FV(A2363,"52 week high",TRUE)</f>
        <v>88.62</v>
      </c>
      <c r="O2363" s="8" cm="1">
        <f t="array" aca="1" ref="O2363" ca="1">_FV(A2363,"Volume")</f>
        <v>153206</v>
      </c>
      <c r="P2363" s="7" cm="1">
        <f t="array" aca="1" ref="P2363" ca="1">_FV(A2363,"Volume average",TRUE)</f>
        <v>176486</v>
      </c>
      <c r="Q2363" t="s">
        <v>490</v>
      </c>
      <c r="T2363" s="25" cm="1">
        <f t="array" aca="1" ref="T2363" ca="1">_FV(A2363,"Expense ratio",TRUE)</f>
        <v>4.0999999999999995E-3</v>
      </c>
      <c r="U2363" s="24" cm="1">
        <f t="array" aca="1" ref="U2363" ca="1">_FV(A2363,"Market cap",TRUE)</f>
        <v>4952584585.9099998</v>
      </c>
      <c r="V2363" s="16"/>
      <c r="W2363" s="16"/>
      <c r="Z2363" s="18"/>
      <c r="AC2363" s="21">
        <v>165219</v>
      </c>
      <c r="AE2363" s="18"/>
      <c r="AI2363" s="21"/>
      <c r="AJ2363" s="18"/>
      <c r="AL2363" s="18"/>
      <c r="AM2363" s="18"/>
      <c r="AN2363" t="s">
        <v>73</v>
      </c>
      <c r="AO2363" t="str" cm="1">
        <f t="array" aca="1" ref="AO2363" ca="1">_FV(A2363,"Currency")</f>
        <v>USD</v>
      </c>
      <c r="AP2363" t="str" cm="1">
        <f t="array" aca="1" ref="AP2363" ca="1">_FV(A2363,"Exchange")</f>
        <v>NYSE Arca</v>
      </c>
      <c r="AQ2363" s="6" t="str" cm="1">
        <f t="array" aca="1" ref="AQ2363" ca="1">_FV(A2363,"Exchange abbreviation",TRUE)</f>
        <v>ARCX</v>
      </c>
      <c r="AR2363" t="str" cm="1">
        <f t="array" aca="1" ref="AR2363" ca="1">_FV(A2363,"Instrument type",TRUE)</f>
        <v>ETF</v>
      </c>
    </row>
    <row r="2364" spans="1:44" ht="18.75" customHeight="1" x14ac:dyDescent="0.25">
      <c r="A2364" t="e" vm="2376">
        <v>#VALUE!</v>
      </c>
      <c r="B2364" t="s">
        <v>6502</v>
      </c>
      <c r="C2364" t="s">
        <v>6503</v>
      </c>
      <c r="D2364" s="31" cm="1">
        <f t="array" aca="1" ref="D2364" ca="1">_FV(A2364,"Last trade time",TRUE)</f>
        <v>45824.840277812502</v>
      </c>
      <c r="E2364" s="23" cm="1">
        <f t="array" aca="1" ref="E2364" ca="1">_FV(A2364,"Price")</f>
        <v>27.58</v>
      </c>
      <c r="F2364" s="27" cm="1">
        <f t="array" aca="1" ref="F2364" ca="1">_FV(A2364,"Change (%)",TRUE)</f>
        <v>8.7780000000000011E-3</v>
      </c>
      <c r="G2364" s="26" cm="1">
        <f t="array" aca="1" ref="G2364" ca="1">_FV(A2364,"Change")</f>
        <v>0.24</v>
      </c>
      <c r="H2364" s="23" cm="1">
        <f t="array" aca="1" ref="H2364" ca="1">_FV(A2364,"Open")</f>
        <v>27.75</v>
      </c>
      <c r="I2364" s="23" cm="1">
        <f t="array" aca="1" ref="I2364" ca="1">_FV(A2364,"Low")</f>
        <v>27.58</v>
      </c>
      <c r="J2364" s="23" cm="1">
        <f t="array" aca="1" ref="J2364" ca="1">_FV(A2364,"High")</f>
        <v>28.53</v>
      </c>
      <c r="K2364" s="23" cm="1">
        <f t="array" aca="1" ref="K2364" ca="1">_FV(A2364,"Previous close",TRUE)</f>
        <v>27.34</v>
      </c>
      <c r="L2364" s="26"/>
      <c r="M2364" s="23" cm="1">
        <f t="array" aca="1" ref="M2364" ca="1">_FV(A2364,"52 week low",TRUE)</f>
        <v>21.48</v>
      </c>
      <c r="N2364" s="23" cm="1">
        <f t="array" aca="1" ref="N2364" ca="1">_FV(A2364,"52 week high",TRUE)</f>
        <v>28.53</v>
      </c>
      <c r="O2364" s="8" cm="1">
        <f t="array" aca="1" ref="O2364" ca="1">_FV(A2364,"Volume")</f>
        <v>26066</v>
      </c>
      <c r="P2364" s="7" cm="1">
        <f t="array" aca="1" ref="P2364" ca="1">_FV(A2364,"Volume average",TRUE)</f>
        <v>22597</v>
      </c>
      <c r="Q2364" t="s">
        <v>464</v>
      </c>
      <c r="T2364" s="25" cm="1">
        <f t="array" aca="1" ref="T2364" ca="1">_FV(A2364,"Expense ratio",TRUE)</f>
        <v>4.0999999999999995E-3</v>
      </c>
      <c r="U2364" s="24" cm="1">
        <f t="array" aca="1" ref="U2364" ca="1">_FV(A2364,"Market cap",TRUE)</f>
        <v>242805551.69999999</v>
      </c>
      <c r="V2364" s="16"/>
      <c r="W2364" s="16"/>
      <c r="Z2364" s="18"/>
      <c r="AC2364" s="21">
        <v>22559</v>
      </c>
      <c r="AE2364" s="18"/>
      <c r="AI2364" s="21"/>
      <c r="AJ2364" s="18"/>
      <c r="AL2364" s="18"/>
      <c r="AM2364" s="18"/>
      <c r="AN2364" t="s">
        <v>73</v>
      </c>
      <c r="AO2364" t="str" cm="1">
        <f t="array" aca="1" ref="AO2364" ca="1">_FV(A2364,"Currency")</f>
        <v>USD</v>
      </c>
      <c r="AP2364" t="str" cm="1">
        <f t="array" aca="1" ref="AP2364" ca="1">_FV(A2364,"Exchange")</f>
        <v>NYSE Arca</v>
      </c>
      <c r="AQ2364" s="6" t="str" cm="1">
        <f t="array" aca="1" ref="AQ2364" ca="1">_FV(A2364,"Exchange abbreviation",TRUE)</f>
        <v>ARCX</v>
      </c>
      <c r="AR2364" t="str" cm="1">
        <f t="array" aca="1" ref="AR2364" ca="1">_FV(A2364,"Instrument type",TRUE)</f>
        <v>ETF</v>
      </c>
    </row>
    <row r="2365" spans="1:44" ht="18.75" customHeight="1" x14ac:dyDescent="0.25">
      <c r="A2365" t="e" vm="2377">
        <v>#VALUE!</v>
      </c>
      <c r="B2365" t="s">
        <v>6504</v>
      </c>
      <c r="C2365" t="s">
        <v>6505</v>
      </c>
      <c r="D2365" s="31" cm="1">
        <f t="array" aca="1" ref="D2365" ca="1">_FV(A2365,"Last trade time",TRUE)</f>
        <v>45824.881681562503</v>
      </c>
      <c r="E2365" s="23" cm="1">
        <f t="array" aca="1" ref="E2365" ca="1">_FV(A2365,"Price")</f>
        <v>73.06</v>
      </c>
      <c r="F2365" s="27" cm="1">
        <f t="array" aca="1" ref="F2365" ca="1">_FV(A2365,"Change (%)",TRUE)</f>
        <v>8.9630000000000005E-3</v>
      </c>
      <c r="G2365" s="26" cm="1">
        <f t="array" aca="1" ref="G2365" ca="1">_FV(A2365,"Change")</f>
        <v>0.64900000000000002</v>
      </c>
      <c r="H2365" s="23" cm="1">
        <f t="array" aca="1" ref="H2365" ca="1">_FV(A2365,"Open")</f>
        <v>73.465000000000003</v>
      </c>
      <c r="I2365" s="23" cm="1">
        <f t="array" aca="1" ref="I2365" ca="1">_FV(A2365,"Low")</f>
        <v>72.8</v>
      </c>
      <c r="J2365" s="23" cm="1">
        <f t="array" aca="1" ref="J2365" ca="1">_FV(A2365,"High")</f>
        <v>73.465000000000003</v>
      </c>
      <c r="K2365" s="23" cm="1">
        <f t="array" aca="1" ref="K2365" ca="1">_FV(A2365,"Previous close",TRUE)</f>
        <v>72.411000000000001</v>
      </c>
      <c r="L2365" s="26"/>
      <c r="M2365" s="23" cm="1">
        <f t="array" aca="1" ref="M2365" ca="1">_FV(A2365,"52 week low",TRUE)</f>
        <v>66.25</v>
      </c>
      <c r="N2365" s="23" cm="1">
        <f t="array" aca="1" ref="N2365" ca="1">_FV(A2365,"52 week high",TRUE)</f>
        <v>86.79</v>
      </c>
      <c r="O2365" s="8" cm="1">
        <f t="array" aca="1" ref="O2365" ca="1">_FV(A2365,"Volume")</f>
        <v>1650</v>
      </c>
      <c r="P2365" s="7" cm="1">
        <f t="array" aca="1" ref="P2365" ca="1">_FV(A2365,"Volume average",TRUE)</f>
        <v>5131</v>
      </c>
      <c r="Q2365" t="s">
        <v>2547</v>
      </c>
      <c r="S2365" t="s">
        <v>2067</v>
      </c>
      <c r="T2365" s="25" cm="1">
        <f t="array" aca="1" ref="T2365" ca="1">_FV(A2365,"Expense ratio",TRUE)</f>
        <v>4.0999999999999995E-3</v>
      </c>
      <c r="U2365" s="24" cm="1">
        <f t="array" aca="1" ref="U2365" ca="1">_FV(A2365,"Market cap",TRUE)</f>
        <v>204233425.88</v>
      </c>
      <c r="V2365" s="4">
        <v>204233424</v>
      </c>
      <c r="W2365" s="4">
        <v>204233424</v>
      </c>
      <c r="Y2365" t="s">
        <v>6494</v>
      </c>
      <c r="Z2365" s="5">
        <v>74.479780000000005</v>
      </c>
      <c r="AA2365" s="5">
        <v>17.711285</v>
      </c>
      <c r="AB2365" s="5">
        <v>2.1499999999999998E-2</v>
      </c>
      <c r="AC2365" s="4">
        <v>11534</v>
      </c>
      <c r="AE2365" s="5">
        <v>-1.469038757305285</v>
      </c>
      <c r="AF2365" s="5">
        <v>-6.8572186980122796</v>
      </c>
      <c r="AI2365" s="4">
        <v>11534</v>
      </c>
      <c r="AJ2365" s="5">
        <v>857437.56</v>
      </c>
      <c r="AL2365" s="5">
        <v>86.79</v>
      </c>
      <c r="AM2365" s="5">
        <v>66.25</v>
      </c>
      <c r="AN2365" t="s">
        <v>47</v>
      </c>
      <c r="AO2365" t="str" cm="1">
        <f t="array" aca="1" ref="AO2365" ca="1">_FV(A2365,"Currency")</f>
        <v>USD</v>
      </c>
      <c r="AP2365" t="str" cm="1">
        <f t="array" aca="1" ref="AP2365" ca="1">_FV(A2365,"Exchange")</f>
        <v>Nasdaq Stock Market</v>
      </c>
      <c r="AQ2365" s="6" t="str" cm="1">
        <f t="array" aca="1" ref="AQ2365" ca="1">_FV(A2365,"Exchange abbreviation",TRUE)</f>
        <v>XNAS</v>
      </c>
      <c r="AR2365" t="str" cm="1">
        <f t="array" aca="1" ref="AR2365" ca="1">_FV(A2365,"Instrument type",TRUE)</f>
        <v>ETF</v>
      </c>
    </row>
    <row r="2366" spans="1:44" ht="18.75" customHeight="1" x14ac:dyDescent="0.25">
      <c r="A2366" t="e" vm="2378">
        <v>#VALUE!</v>
      </c>
      <c r="B2366" t="s">
        <v>6506</v>
      </c>
      <c r="C2366" t="s">
        <v>6507</v>
      </c>
      <c r="D2366" s="31" cm="1">
        <f t="array" aca="1" ref="D2366" ca="1">_FV(A2366,"Last trade time",TRUE)</f>
        <v>45824.840277789066</v>
      </c>
      <c r="E2366" s="23" cm="1">
        <f t="array" aca="1" ref="E2366" ca="1">_FV(A2366,"Price")</f>
        <v>37.4</v>
      </c>
      <c r="F2366" s="27" cm="1">
        <f t="array" aca="1" ref="F2366" ca="1">_FV(A2366,"Change (%)",TRUE)</f>
        <v>9.7190000000000002E-3</v>
      </c>
      <c r="G2366" s="26" cm="1">
        <f t="array" aca="1" ref="G2366" ca="1">_FV(A2366,"Change")</f>
        <v>0.36</v>
      </c>
      <c r="H2366" s="23" cm="1">
        <f t="array" aca="1" ref="H2366" ca="1">_FV(A2366,"Open")</f>
        <v>37.56</v>
      </c>
      <c r="I2366" s="23" cm="1">
        <f t="array" aca="1" ref="I2366" ca="1">_FV(A2366,"Low")</f>
        <v>37.4</v>
      </c>
      <c r="J2366" s="23" cm="1">
        <f t="array" aca="1" ref="J2366" ca="1">_FV(A2366,"High")</f>
        <v>37.659999999999997</v>
      </c>
      <c r="K2366" s="23" cm="1">
        <f t="array" aca="1" ref="K2366" ca="1">_FV(A2366,"Previous close",TRUE)</f>
        <v>37.04</v>
      </c>
      <c r="L2366" s="26"/>
      <c r="M2366" s="23" cm="1">
        <f t="array" aca="1" ref="M2366" ca="1">_FV(A2366,"52 week low",TRUE)</f>
        <v>29.52</v>
      </c>
      <c r="N2366" s="23" cm="1">
        <f t="array" aca="1" ref="N2366" ca="1">_FV(A2366,"52 week high",TRUE)</f>
        <v>37.770000000000003</v>
      </c>
      <c r="O2366" s="8" cm="1">
        <f t="array" aca="1" ref="O2366" ca="1">_FV(A2366,"Volume")</f>
        <v>18035</v>
      </c>
      <c r="P2366" s="7" cm="1">
        <f t="array" aca="1" ref="P2366" ca="1">_FV(A2366,"Volume average",TRUE)</f>
        <v>26640</v>
      </c>
      <c r="Q2366" t="s">
        <v>844</v>
      </c>
      <c r="S2366" t="s">
        <v>6388</v>
      </c>
      <c r="T2366" s="25" cm="1">
        <f t="array" aca="1" ref="T2366" ca="1">_FV(A2366,"Expense ratio",TRUE)</f>
        <v>4.0999999999999995E-3</v>
      </c>
      <c r="U2366" s="24" cm="1">
        <f t="array" aca="1" ref="U2366" ca="1">_FV(A2366,"Market cap",TRUE)</f>
        <v>391371860.5</v>
      </c>
      <c r="V2366" s="4">
        <v>391371872</v>
      </c>
      <c r="W2366" s="4">
        <v>391371872</v>
      </c>
      <c r="Y2366" t="s">
        <v>6028</v>
      </c>
      <c r="Z2366" s="5">
        <v>36.680799999999998</v>
      </c>
      <c r="AA2366" s="5">
        <v>14.613191</v>
      </c>
      <c r="AB2366" s="5">
        <v>2.0299998999999999E-2</v>
      </c>
      <c r="AC2366" s="4">
        <v>40431</v>
      </c>
      <c r="AE2366" s="5">
        <v>12.79910587686561</v>
      </c>
      <c r="AF2366" s="5">
        <v>13.845353202949511</v>
      </c>
      <c r="AI2366" s="4">
        <v>40431</v>
      </c>
      <c r="AJ2366" s="5">
        <v>1491499.59</v>
      </c>
      <c r="AL2366" s="5">
        <v>37.484999999999999</v>
      </c>
      <c r="AM2366" s="5">
        <v>29.52</v>
      </c>
      <c r="AN2366" t="s">
        <v>90</v>
      </c>
      <c r="AO2366" t="str" cm="1">
        <f t="array" aca="1" ref="AO2366" ca="1">_FV(A2366,"Currency")</f>
        <v>USD</v>
      </c>
      <c r="AP2366" t="str" cm="1">
        <f t="array" aca="1" ref="AP2366" ca="1">_FV(A2366,"Exchange")</f>
        <v>NYSE Arca</v>
      </c>
      <c r="AQ2366" s="6" t="str" cm="1">
        <f t="array" aca="1" ref="AQ2366" ca="1">_FV(A2366,"Exchange abbreviation",TRUE)</f>
        <v>ARCX</v>
      </c>
      <c r="AR2366" t="str" cm="1">
        <f t="array" aca="1" ref="AR2366" ca="1">_FV(A2366,"Instrument type",TRUE)</f>
        <v>ETF</v>
      </c>
    </row>
    <row r="2367" spans="1:44" ht="18.75" customHeight="1" x14ac:dyDescent="0.25">
      <c r="A2367" t="e" vm="2379">
        <v>#VALUE!</v>
      </c>
      <c r="B2367" t="s">
        <v>6508</v>
      </c>
      <c r="C2367" t="s">
        <v>6509</v>
      </c>
      <c r="D2367" s="31" cm="1">
        <f t="array" aca="1" ref="D2367" ca="1">_FV(A2367,"Last trade time",TRUE)</f>
        <v>45824.892187974219</v>
      </c>
      <c r="E2367" s="23" cm="1">
        <f t="array" aca="1" ref="E2367" ca="1">_FV(A2367,"Price")</f>
        <v>107.45</v>
      </c>
      <c r="F2367" s="27" cm="1">
        <f t="array" aca="1" ref="F2367" ca="1">_FV(A2367,"Change (%)",TRUE)</f>
        <v>1.1275E-2</v>
      </c>
      <c r="G2367" s="26" cm="1">
        <f t="array" aca="1" ref="G2367" ca="1">_FV(A2367,"Change")</f>
        <v>1.198</v>
      </c>
      <c r="H2367" s="23" cm="1">
        <f t="array" aca="1" ref="H2367" ca="1">_FV(A2367,"Open")</f>
        <v>107.31</v>
      </c>
      <c r="I2367" s="23" cm="1">
        <f t="array" aca="1" ref="I2367" ca="1">_FV(A2367,"Low")</f>
        <v>107.31</v>
      </c>
      <c r="J2367" s="23" cm="1">
        <f t="array" aca="1" ref="J2367" ca="1">_FV(A2367,"High")</f>
        <v>108.31</v>
      </c>
      <c r="K2367" s="23" cm="1">
        <f t="array" aca="1" ref="K2367" ca="1">_FV(A2367,"Previous close",TRUE)</f>
        <v>106.252</v>
      </c>
      <c r="L2367" s="26"/>
      <c r="M2367" s="23" cm="1">
        <f t="array" aca="1" ref="M2367" ca="1">_FV(A2367,"52 week low",TRUE)</f>
        <v>82.6</v>
      </c>
      <c r="N2367" s="23" cm="1">
        <f t="array" aca="1" ref="N2367" ca="1">_FV(A2367,"52 week high",TRUE)</f>
        <v>110.31</v>
      </c>
      <c r="O2367" s="8" cm="1">
        <f t="array" aca="1" ref="O2367" ca="1">_FV(A2367,"Volume")</f>
        <v>7487</v>
      </c>
      <c r="P2367" s="7" cm="1">
        <f t="array" aca="1" ref="P2367" ca="1">_FV(A2367,"Volume average",TRUE)</f>
        <v>15433</v>
      </c>
      <c r="Q2367" t="s">
        <v>72</v>
      </c>
      <c r="T2367" s="25" cm="1">
        <f t="array" aca="1" ref="T2367" ca="1">_FV(A2367,"Expense ratio",TRUE)</f>
        <v>4.0999999999999995E-3</v>
      </c>
      <c r="U2367" s="24" cm="1">
        <f t="array" aca="1" ref="U2367" ca="1">_FV(A2367,"Market cap",TRUE)</f>
        <v>506216910.69999999</v>
      </c>
      <c r="V2367" s="16"/>
      <c r="W2367" s="16"/>
      <c r="Z2367" s="18"/>
      <c r="AA2367" s="20"/>
      <c r="AC2367" s="21">
        <v>20202</v>
      </c>
      <c r="AE2367" s="18"/>
      <c r="AI2367" s="21"/>
      <c r="AJ2367" s="18"/>
      <c r="AL2367" s="18"/>
      <c r="AM2367" s="18"/>
      <c r="AN2367" t="s">
        <v>73</v>
      </c>
      <c r="AO2367" t="str" cm="1">
        <f t="array" aca="1" ref="AO2367" ca="1">_FV(A2367,"Currency")</f>
        <v>USD</v>
      </c>
      <c r="AP2367" t="str" cm="1">
        <f t="array" aca="1" ref="AP2367" ca="1">_FV(A2367,"Exchange")</f>
        <v>NYSE Arca</v>
      </c>
      <c r="AQ2367" s="6" t="str" cm="1">
        <f t="array" aca="1" ref="AQ2367" ca="1">_FV(A2367,"Exchange abbreviation",TRUE)</f>
        <v>ARCX</v>
      </c>
      <c r="AR2367" t="str" cm="1">
        <f t="array" aca="1" ref="AR2367" ca="1">_FV(A2367,"Instrument type",TRUE)</f>
        <v>ETF</v>
      </c>
    </row>
    <row r="2368" spans="1:44" ht="18.75" customHeight="1" x14ac:dyDescent="0.25">
      <c r="A2368" t="e" vm="2380">
        <v>#VALUE!</v>
      </c>
      <c r="B2368" t="s">
        <v>6510</v>
      </c>
      <c r="C2368" t="s">
        <v>6511</v>
      </c>
      <c r="D2368" s="31" cm="1">
        <f t="array" aca="1" ref="D2368" ca="1">_FV(A2368,"Last trade time",TRUE)</f>
        <v>45824.840277789066</v>
      </c>
      <c r="E2368" s="23" cm="1">
        <f t="array" aca="1" ref="E2368" ca="1">_FV(A2368,"Price")</f>
        <v>80.729100000000003</v>
      </c>
      <c r="F2368" s="27" cm="1">
        <f t="array" aca="1" ref="F2368" ca="1">_FV(A2368,"Change (%)",TRUE)</f>
        <v>1.4937000000000001E-2</v>
      </c>
      <c r="G2368" s="26" cm="1">
        <f t="array" aca="1" ref="G2368" ca="1">_FV(A2368,"Change")</f>
        <v>1.1880999999999999</v>
      </c>
      <c r="H2368" s="23" cm="1">
        <f t="array" aca="1" ref="H2368" ca="1">_FV(A2368,"Open")</f>
        <v>80.05</v>
      </c>
      <c r="I2368" s="23" cm="1">
        <f t="array" aca="1" ref="I2368" ca="1">_FV(A2368,"Low")</f>
        <v>80.05</v>
      </c>
      <c r="J2368" s="23" cm="1">
        <f t="array" aca="1" ref="J2368" ca="1">_FV(A2368,"High")</f>
        <v>80.853899999999996</v>
      </c>
      <c r="K2368" s="23" cm="1">
        <f t="array" aca="1" ref="K2368" ca="1">_FV(A2368,"Previous close",TRUE)</f>
        <v>79.540999999999997</v>
      </c>
      <c r="L2368" s="26"/>
      <c r="M2368" s="23" cm="1">
        <f t="array" aca="1" ref="M2368" ca="1">_FV(A2368,"52 week low",TRUE)</f>
        <v>64.607299999999995</v>
      </c>
      <c r="N2368" s="23" cm="1">
        <f t="array" aca="1" ref="N2368" ca="1">_FV(A2368,"52 week high",TRUE)</f>
        <v>86.545199999999994</v>
      </c>
      <c r="O2368" s="8" cm="1">
        <f t="array" aca="1" ref="O2368" ca="1">_FV(A2368,"Volume")</f>
        <v>4077</v>
      </c>
      <c r="P2368" s="7" cm="1">
        <f t="array" aca="1" ref="P2368" ca="1">_FV(A2368,"Volume average",TRUE)</f>
        <v>5292</v>
      </c>
      <c r="Q2368" t="s">
        <v>490</v>
      </c>
      <c r="S2368" t="s">
        <v>2067</v>
      </c>
      <c r="T2368" s="25" cm="1">
        <f t="array" aca="1" ref="T2368" ca="1">_FV(A2368,"Expense ratio",TRUE)</f>
        <v>4.0999999999999995E-3</v>
      </c>
      <c r="U2368" s="24" cm="1">
        <f t="array" aca="1" ref="U2368" ca="1">_FV(A2368,"Market cap",TRUE)</f>
        <v>110516571.18000001</v>
      </c>
      <c r="V2368" s="4">
        <v>110516568</v>
      </c>
      <c r="W2368" s="4">
        <v>110516568</v>
      </c>
      <c r="Y2368" t="s">
        <v>6483</v>
      </c>
      <c r="Z2368" s="5">
        <v>81.076269999999994</v>
      </c>
      <c r="AA2368" s="19">
        <v>34.006546</v>
      </c>
      <c r="AB2368" s="5">
        <v>1.7299999999999999E-2</v>
      </c>
      <c r="AC2368" s="4">
        <v>13115</v>
      </c>
      <c r="AE2368" s="5">
        <v>1.525688428400485</v>
      </c>
      <c r="AF2368" s="5">
        <v>18.363957134707618</v>
      </c>
      <c r="AI2368" s="4">
        <v>13115</v>
      </c>
      <c r="AJ2368" s="5">
        <v>1063281.5755</v>
      </c>
      <c r="AL2368" s="5">
        <v>86.55</v>
      </c>
      <c r="AM2368" s="5">
        <v>64.61</v>
      </c>
      <c r="AN2368" t="s">
        <v>90</v>
      </c>
      <c r="AO2368" t="str" cm="1">
        <f t="array" aca="1" ref="AO2368" ca="1">_FV(A2368,"Currency")</f>
        <v>USD</v>
      </c>
      <c r="AP2368" t="str" cm="1">
        <f t="array" aca="1" ref="AP2368" ca="1">_FV(A2368,"Exchange")</f>
        <v>NYSE Arca</v>
      </c>
      <c r="AQ2368" s="6" t="str" cm="1">
        <f t="array" aca="1" ref="AQ2368" ca="1">_FV(A2368,"Exchange abbreviation",TRUE)</f>
        <v>ARCX</v>
      </c>
      <c r="AR2368" t="str" cm="1">
        <f t="array" aca="1" ref="AR2368" ca="1">_FV(A2368,"Instrument type",TRUE)</f>
        <v>ETF</v>
      </c>
    </row>
    <row r="2369" spans="1:44" ht="18.75" customHeight="1" x14ac:dyDescent="0.25">
      <c r="A2369" t="e" vm="2381">
        <v>#VALUE!</v>
      </c>
      <c r="B2369" t="s">
        <v>6512</v>
      </c>
      <c r="C2369" t="s">
        <v>6513</v>
      </c>
      <c r="D2369" s="31" cm="1">
        <f t="array" aca="1" ref="D2369" ca="1">_FV(A2369,"Last trade time",TRUE)</f>
        <v>45824.843750103908</v>
      </c>
      <c r="E2369" s="23" cm="1">
        <f t="array" aca="1" ref="E2369" ca="1">_FV(A2369,"Price")</f>
        <v>65.14</v>
      </c>
      <c r="F2369" s="27" cm="1">
        <f t="array" aca="1" ref="F2369" ca="1">_FV(A2369,"Change (%)",TRUE)</f>
        <v>7.8440000000000003E-3</v>
      </c>
      <c r="G2369" s="26" cm="1">
        <f t="array" aca="1" ref="G2369" ca="1">_FV(A2369,"Change")</f>
        <v>0.50700000000000001</v>
      </c>
      <c r="H2369" s="23" cm="1">
        <f t="array" aca="1" ref="H2369" ca="1">_FV(A2369,"Open")</f>
        <v>65.23</v>
      </c>
      <c r="I2369" s="23" cm="1">
        <f t="array" aca="1" ref="I2369" ca="1">_FV(A2369,"Low")</f>
        <v>65.05</v>
      </c>
      <c r="J2369" s="23" cm="1">
        <f t="array" aca="1" ref="J2369" ca="1">_FV(A2369,"High")</f>
        <v>65.680000000000007</v>
      </c>
      <c r="K2369" s="23" cm="1">
        <f t="array" aca="1" ref="K2369" ca="1">_FV(A2369,"Previous close",TRUE)</f>
        <v>64.632999999999996</v>
      </c>
      <c r="L2369" s="26"/>
      <c r="M2369" s="23" cm="1">
        <f t="array" aca="1" ref="M2369" ca="1">_FV(A2369,"52 week low",TRUE)</f>
        <v>49.82</v>
      </c>
      <c r="N2369" s="23" cm="1">
        <f t="array" aca="1" ref="N2369" ca="1">_FV(A2369,"52 week high",TRUE)</f>
        <v>67.48</v>
      </c>
      <c r="O2369" s="8" cm="1">
        <f t="array" aca="1" ref="O2369" ca="1">_FV(A2369,"Volume")</f>
        <v>8908</v>
      </c>
      <c r="P2369" s="7" cm="1">
        <f t="array" aca="1" ref="P2369" ca="1">_FV(A2369,"Volume average",TRUE)</f>
        <v>7902</v>
      </c>
      <c r="Q2369" t="s">
        <v>55</v>
      </c>
      <c r="S2369" t="s">
        <v>2067</v>
      </c>
      <c r="T2369" s="25" cm="1">
        <f t="array" aca="1" ref="T2369" ca="1">_FV(A2369,"Expense ratio",TRUE)</f>
        <v>4.0999999999999995E-3</v>
      </c>
      <c r="U2369" s="24" cm="1">
        <f t="array" aca="1" ref="U2369" ca="1">_FV(A2369,"Market cap",TRUE)</f>
        <v>110966543.12</v>
      </c>
      <c r="V2369" s="4">
        <v>110966544</v>
      </c>
      <c r="W2369" s="4">
        <v>110966544</v>
      </c>
      <c r="Y2369" t="s">
        <v>4653</v>
      </c>
      <c r="Z2369" s="5">
        <v>66.03349</v>
      </c>
      <c r="AA2369" s="5">
        <v>14.161066999999999</v>
      </c>
      <c r="AB2369" s="19">
        <v>2.6700001000000001E-2</v>
      </c>
      <c r="AC2369" s="4">
        <v>12476</v>
      </c>
      <c r="AE2369" s="5">
        <v>24.653685174780549</v>
      </c>
      <c r="AF2369" s="19">
        <v>14.15715605975354</v>
      </c>
      <c r="AH2369" s="17">
        <v>3000000</v>
      </c>
      <c r="AI2369" s="4">
        <v>12476</v>
      </c>
      <c r="AJ2369" s="5">
        <v>823041.72</v>
      </c>
      <c r="AL2369" s="5">
        <v>66.69</v>
      </c>
      <c r="AM2369" s="5">
        <v>49.82</v>
      </c>
      <c r="AN2369" t="s">
        <v>47</v>
      </c>
      <c r="AO2369" t="str" cm="1">
        <f t="array" aca="1" ref="AO2369" ca="1">_FV(A2369,"Currency")</f>
        <v>USD</v>
      </c>
      <c r="AP2369" t="str" cm="1">
        <f t="array" aca="1" ref="AP2369" ca="1">_FV(A2369,"Exchange")</f>
        <v>Nasdaq Stock Market</v>
      </c>
      <c r="AQ2369" s="6" t="str" cm="1">
        <f t="array" aca="1" ref="AQ2369" ca="1">_FV(A2369,"Exchange abbreviation",TRUE)</f>
        <v>XNAS</v>
      </c>
      <c r="AR2369" t="str" cm="1">
        <f t="array" aca="1" ref="AR2369" ca="1">_FV(A2369,"Instrument type",TRUE)</f>
        <v>ETF</v>
      </c>
    </row>
    <row r="2370" spans="1:44" ht="18.75" customHeight="1" x14ac:dyDescent="0.25">
      <c r="A2370" t="e" vm="2382">
        <v>#VALUE!</v>
      </c>
      <c r="B2370" t="s">
        <v>6514</v>
      </c>
      <c r="C2370" t="s">
        <v>6515</v>
      </c>
      <c r="D2370" s="31" cm="1">
        <f t="array" aca="1" ref="D2370" ca="1">_FV(A2370,"Last trade time",TRUE)</f>
        <v>45824.84027780078</v>
      </c>
      <c r="E2370" s="23" cm="1">
        <f t="array" aca="1" ref="E2370" ca="1">_FV(A2370,"Price")</f>
        <v>186.28550000000001</v>
      </c>
      <c r="F2370" s="27" cm="1">
        <f t="array" aca="1" ref="F2370" ca="1">_FV(A2370,"Change (%)",TRUE)</f>
        <v>9.5949999999999994E-3</v>
      </c>
      <c r="G2370" s="26" cm="1">
        <f t="array" aca="1" ref="G2370" ca="1">_FV(A2370,"Change")</f>
        <v>1.7705</v>
      </c>
      <c r="H2370" s="23" cm="1">
        <f t="array" aca="1" ref="H2370" ca="1">_FV(A2370,"Open")</f>
        <v>186.26</v>
      </c>
      <c r="I2370" s="23" cm="1">
        <f t="array" aca="1" ref="I2370" ca="1">_FV(A2370,"Low")</f>
        <v>186.26</v>
      </c>
      <c r="J2370" s="23" cm="1">
        <f t="array" aca="1" ref="J2370" ca="1">_FV(A2370,"High")</f>
        <v>186.5778</v>
      </c>
      <c r="K2370" s="23" cm="1">
        <f t="array" aca="1" ref="K2370" ca="1">_FV(A2370,"Previous close",TRUE)</f>
        <v>184.51499999999999</v>
      </c>
      <c r="L2370" s="26"/>
      <c r="M2370" s="23" cm="1">
        <f t="array" aca="1" ref="M2370" ca="1">_FV(A2370,"52 week low",TRUE)</f>
        <v>145.9</v>
      </c>
      <c r="N2370" s="23" cm="1">
        <f t="array" aca="1" ref="N2370" ca="1">_FV(A2370,"52 week high",TRUE)</f>
        <v>196.42</v>
      </c>
      <c r="O2370" s="8" cm="1">
        <f t="array" aca="1" ref="O2370" ca="1">_FV(A2370,"Volume")</f>
        <v>1127</v>
      </c>
      <c r="P2370" s="7" cm="1">
        <f t="array" aca="1" ref="P2370" ca="1">_FV(A2370,"Volume average",TRUE)</f>
        <v>7969</v>
      </c>
      <c r="Q2370" t="s">
        <v>1331</v>
      </c>
      <c r="S2370" t="s">
        <v>2067</v>
      </c>
      <c r="T2370" s="25" cm="1">
        <f t="array" aca="1" ref="T2370" ca="1">_FV(A2370,"Expense ratio",TRUE)</f>
        <v>4.0999999999999995E-3</v>
      </c>
      <c r="U2370" s="24" cm="1">
        <f t="array" aca="1" ref="U2370" ca="1">_FV(A2370,"Market cap",TRUE)</f>
        <v>265138744.27000001</v>
      </c>
      <c r="V2370" s="4">
        <v>265138752</v>
      </c>
      <c r="W2370" s="4">
        <v>265138752</v>
      </c>
      <c r="Y2370" t="s">
        <v>6462</v>
      </c>
      <c r="Z2370" s="5">
        <v>187.53756999999999</v>
      </c>
      <c r="AA2370" s="19">
        <v>20.117332000000001</v>
      </c>
      <c r="AB2370" s="5">
        <v>1.04E-2</v>
      </c>
      <c r="AC2370" s="4">
        <v>13366</v>
      </c>
      <c r="AE2370" s="5">
        <v>3.2984518402555012</v>
      </c>
      <c r="AF2370" s="5">
        <v>17.141932614506452</v>
      </c>
      <c r="AI2370" s="4">
        <v>13366</v>
      </c>
      <c r="AJ2370" s="4">
        <v>2506125</v>
      </c>
      <c r="AL2370" s="5">
        <v>196.42</v>
      </c>
      <c r="AM2370" s="5">
        <v>145.9</v>
      </c>
      <c r="AN2370" t="s">
        <v>90</v>
      </c>
      <c r="AO2370" t="str" cm="1">
        <f t="array" aca="1" ref="AO2370" ca="1">_FV(A2370,"Currency")</f>
        <v>USD</v>
      </c>
      <c r="AP2370" t="str" cm="1">
        <f t="array" aca="1" ref="AP2370" ca="1">_FV(A2370,"Exchange")</f>
        <v>NYSE Arca</v>
      </c>
      <c r="AQ2370" s="6" t="str" cm="1">
        <f t="array" aca="1" ref="AQ2370" ca="1">_FV(A2370,"Exchange abbreviation",TRUE)</f>
        <v>ARCX</v>
      </c>
      <c r="AR2370" t="str" cm="1">
        <f t="array" aca="1" ref="AR2370" ca="1">_FV(A2370,"Instrument type",TRUE)</f>
        <v>ETF</v>
      </c>
    </row>
    <row r="2371" spans="1:44" ht="18.75" customHeight="1" x14ac:dyDescent="0.25">
      <c r="A2371" t="e" vm="2383">
        <v>#VALUE!</v>
      </c>
      <c r="B2371" t="s">
        <v>6516</v>
      </c>
      <c r="C2371" t="s">
        <v>6517</v>
      </c>
      <c r="D2371" s="31" cm="1">
        <f t="array" aca="1" ref="D2371" ca="1">_FV(A2371,"Last trade time",TRUE)</f>
        <v>45824.84027780078</v>
      </c>
      <c r="E2371" s="23" cm="1">
        <f t="array" aca="1" ref="E2371" ca="1">_FV(A2371,"Price")</f>
        <v>20.68</v>
      </c>
      <c r="F2371" s="27" cm="1">
        <f t="array" aca="1" ref="F2371" ca="1">_FV(A2371,"Change (%)",TRUE)</f>
        <v>-3.3729999999999997E-3</v>
      </c>
      <c r="G2371" s="26" cm="1">
        <f t="array" aca="1" ref="G2371" ca="1">_FV(A2371,"Change")</f>
        <v>-7.0000000000000007E-2</v>
      </c>
      <c r="H2371" s="23" cm="1">
        <f t="array" aca="1" ref="H2371" ca="1">_FV(A2371,"Open")</f>
        <v>20.69</v>
      </c>
      <c r="I2371" s="23" cm="1">
        <f t="array" aca="1" ref="I2371" ca="1">_FV(A2371,"Low")</f>
        <v>20.373000000000001</v>
      </c>
      <c r="J2371" s="23" cm="1">
        <f t="array" aca="1" ref="J2371" ca="1">_FV(A2371,"High")</f>
        <v>20.768999999999998</v>
      </c>
      <c r="K2371" s="23" cm="1">
        <f t="array" aca="1" ref="K2371" ca="1">_FV(A2371,"Previous close",TRUE)</f>
        <v>20.75</v>
      </c>
      <c r="L2371" s="26"/>
      <c r="M2371" s="23" cm="1">
        <f t="array" aca="1" ref="M2371" ca="1">_FV(A2371,"52 week low",TRUE)</f>
        <v>18.082000000000001</v>
      </c>
      <c r="N2371" s="23" cm="1">
        <f t="array" aca="1" ref="N2371" ca="1">_FV(A2371,"52 week high",TRUE)</f>
        <v>22.29</v>
      </c>
      <c r="O2371" s="8" cm="1">
        <f t="array" aca="1" ref="O2371" ca="1">_FV(A2371,"Volume")</f>
        <v>14331</v>
      </c>
      <c r="P2371" s="7" cm="1">
        <f t="array" aca="1" ref="P2371" ca="1">_FV(A2371,"Volume average",TRUE)</f>
        <v>10479</v>
      </c>
      <c r="Q2371" t="s">
        <v>114</v>
      </c>
      <c r="R2371" t="s">
        <v>5938</v>
      </c>
      <c r="S2371" t="s">
        <v>2067</v>
      </c>
      <c r="T2371" s="25" cm="1">
        <f t="array" aca="1" ref="T2371" ca="1">_FV(A2371,"Expense ratio",TRUE)</f>
        <v>4.0000000000000001E-3</v>
      </c>
      <c r="U2371" s="24" cm="1">
        <f t="array" aca="1" ref="U2371" ca="1">_FV(A2371,"Market cap",TRUE)</f>
        <v>38983344.799999997</v>
      </c>
      <c r="V2371" s="4">
        <v>38983344</v>
      </c>
      <c r="W2371" s="4">
        <v>38983344</v>
      </c>
      <c r="X2371" t="s">
        <v>6518</v>
      </c>
      <c r="Y2371" t="s">
        <v>3083</v>
      </c>
      <c r="Z2371" s="5">
        <v>19.804950000000002</v>
      </c>
      <c r="AA2371" s="20"/>
      <c r="AB2371" s="5">
        <v>4.6600000000000003E-2</v>
      </c>
      <c r="AC2371" s="4">
        <v>13388</v>
      </c>
      <c r="AE2371" s="5">
        <v>-1.6087359221756301</v>
      </c>
      <c r="AF2371" s="5">
        <v>-2.2644584390051459</v>
      </c>
      <c r="AH2371" s="16"/>
      <c r="AI2371" s="4">
        <v>13388</v>
      </c>
      <c r="AJ2371" s="5">
        <v>265129.25799999997</v>
      </c>
      <c r="AL2371" s="5">
        <v>22.29</v>
      </c>
      <c r="AM2371" s="5">
        <v>18.082000000000001</v>
      </c>
      <c r="AN2371" t="s">
        <v>47</v>
      </c>
      <c r="AO2371" t="str" cm="1">
        <f t="array" aca="1" ref="AO2371" ca="1">_FV(A2371,"Currency")</f>
        <v>USD</v>
      </c>
      <c r="AP2371" t="str" cm="1">
        <f t="array" aca="1" ref="AP2371" ca="1">_FV(A2371,"Exchange")</f>
        <v>NYSE Arca</v>
      </c>
      <c r="AQ2371" s="6" t="str" cm="1">
        <f t="array" aca="1" ref="AQ2371" ca="1">_FV(A2371,"Exchange abbreviation",TRUE)</f>
        <v>ARCX</v>
      </c>
      <c r="AR2371" t="str" cm="1">
        <f t="array" aca="1" ref="AR2371" ca="1">_FV(A2371,"Instrument type",TRUE)</f>
        <v>ETF</v>
      </c>
    </row>
    <row r="2372" spans="1:44" ht="18.75" customHeight="1" x14ac:dyDescent="0.25">
      <c r="A2372" t="e" vm="2384">
        <v>#VALUE!</v>
      </c>
      <c r="B2372" t="s">
        <v>6519</v>
      </c>
      <c r="C2372" t="s">
        <v>6520</v>
      </c>
      <c r="D2372" s="31" cm="1">
        <f t="array" aca="1" ref="D2372" ca="1">_FV(A2372,"Last trade time",TRUE)</f>
        <v>45824.858869628908</v>
      </c>
      <c r="E2372" s="23" cm="1">
        <f t="array" aca="1" ref="E2372" ca="1">_FV(A2372,"Price")</f>
        <v>92.51</v>
      </c>
      <c r="F2372" s="27" cm="1">
        <f t="array" aca="1" ref="F2372" ca="1">_FV(A2372,"Change (%)",TRUE)</f>
        <v>-3.4899999999999996E-3</v>
      </c>
      <c r="G2372" s="26" cm="1">
        <f t="array" aca="1" ref="G2372" ca="1">_FV(A2372,"Change")</f>
        <v>-0.32400000000000001</v>
      </c>
      <c r="H2372" s="23" cm="1">
        <f t="array" aca="1" ref="H2372" ca="1">_FV(A2372,"Open")</f>
        <v>92.47</v>
      </c>
      <c r="I2372" s="23" cm="1">
        <f t="array" aca="1" ref="I2372" ca="1">_FV(A2372,"Low")</f>
        <v>91.69</v>
      </c>
      <c r="J2372" s="23" cm="1">
        <f t="array" aca="1" ref="J2372" ca="1">_FV(A2372,"High")</f>
        <v>93.48</v>
      </c>
      <c r="K2372" s="23" cm="1">
        <f t="array" aca="1" ref="K2372" ca="1">_FV(A2372,"Previous close",TRUE)</f>
        <v>92.834000000000003</v>
      </c>
      <c r="L2372" s="26"/>
      <c r="M2372" s="23" cm="1">
        <f t="array" aca="1" ref="M2372" ca="1">_FV(A2372,"52 week low",TRUE)</f>
        <v>73.17</v>
      </c>
      <c r="N2372" s="23" cm="1">
        <f t="array" aca="1" ref="N2372" ca="1">_FV(A2372,"52 week high",TRUE)</f>
        <v>102.99</v>
      </c>
      <c r="O2372" s="8" cm="1">
        <f t="array" aca="1" ref="O2372" ca="1">_FV(A2372,"Volume")</f>
        <v>95590</v>
      </c>
      <c r="P2372" s="7" cm="1">
        <f t="array" aca="1" ref="P2372" ca="1">_FV(A2372,"Volume average",TRUE)</f>
        <v>66312</v>
      </c>
      <c r="Q2372" t="s">
        <v>1617</v>
      </c>
      <c r="S2372" t="s">
        <v>2067</v>
      </c>
      <c r="T2372" s="25" cm="1">
        <f t="array" aca="1" ref="T2372" ca="1">_FV(A2372,"Expense ratio",TRUE)</f>
        <v>4.0000000000000001E-3</v>
      </c>
      <c r="U2372" s="24" cm="1">
        <f t="array" aca="1" ref="U2372" ca="1">_FV(A2372,"Market cap",TRUE)</f>
        <v>461919552.81</v>
      </c>
      <c r="V2372" s="4">
        <v>461919552</v>
      </c>
      <c r="W2372" s="4">
        <v>461919552</v>
      </c>
      <c r="Y2372" t="s">
        <v>6521</v>
      </c>
      <c r="Z2372" s="5">
        <v>87.045649999999995</v>
      </c>
      <c r="AA2372" s="5">
        <v>13.364910999999999</v>
      </c>
      <c r="AB2372" s="5">
        <v>2.7E-2</v>
      </c>
      <c r="AC2372" s="4">
        <v>77168</v>
      </c>
      <c r="AE2372" s="5">
        <v>-3.4923010584097862</v>
      </c>
      <c r="AF2372" s="5">
        <v>-9.6717808671229477</v>
      </c>
      <c r="AI2372" s="4">
        <v>77168</v>
      </c>
      <c r="AJ2372" s="5">
        <v>6716702.7200000007</v>
      </c>
      <c r="AL2372" s="5">
        <v>102.99</v>
      </c>
      <c r="AM2372" s="5">
        <v>73.17</v>
      </c>
      <c r="AN2372" t="s">
        <v>90</v>
      </c>
      <c r="AO2372" t="str" cm="1">
        <f t="array" aca="1" ref="AO2372" ca="1">_FV(A2372,"Currency")</f>
        <v>USD</v>
      </c>
      <c r="AP2372" t="str" cm="1">
        <f t="array" aca="1" ref="AP2372" ca="1">_FV(A2372,"Exchange")</f>
        <v>CBOE BZX Exchange</v>
      </c>
      <c r="AQ2372" s="6" t="str" cm="1">
        <f t="array" aca="1" ref="AQ2372" ca="1">_FV(A2372,"Exchange abbreviation",TRUE)</f>
        <v>BATS</v>
      </c>
      <c r="AR2372" t="str" cm="1">
        <f t="array" aca="1" ref="AR2372" ca="1">_FV(A2372,"Instrument type",TRUE)</f>
        <v>ETF</v>
      </c>
    </row>
    <row r="2373" spans="1:44" ht="18.75" customHeight="1" x14ac:dyDescent="0.25">
      <c r="A2373" t="e" vm="2385">
        <v>#VALUE!</v>
      </c>
      <c r="B2373" t="s">
        <v>6522</v>
      </c>
      <c r="C2373" t="s">
        <v>6523</v>
      </c>
      <c r="D2373" s="31" cm="1">
        <f t="array" aca="1" ref="D2373" ca="1">_FV(A2373,"Last trade time",TRUE)</f>
        <v>45824.84027780078</v>
      </c>
      <c r="E2373" s="23" cm="1">
        <f t="array" aca="1" ref="E2373" ca="1">_FV(A2373,"Price")</f>
        <v>77.38</v>
      </c>
      <c r="F2373" s="27" cm="1">
        <f t="array" aca="1" ref="F2373" ca="1">_FV(A2373,"Change (%)",TRUE)</f>
        <v>-6.6749999999999995E-3</v>
      </c>
      <c r="G2373" s="26" cm="1">
        <f t="array" aca="1" ref="G2373" ca="1">_FV(A2373,"Change")</f>
        <v>-0.52</v>
      </c>
      <c r="H2373" s="23" cm="1">
        <f t="array" aca="1" ref="H2373" ca="1">_FV(A2373,"Open")</f>
        <v>77.63</v>
      </c>
      <c r="I2373" s="23" cm="1">
        <f t="array" aca="1" ref="I2373" ca="1">_FV(A2373,"Low")</f>
        <v>76.95</v>
      </c>
      <c r="J2373" s="23" cm="1">
        <f t="array" aca="1" ref="J2373" ca="1">_FV(A2373,"High")</f>
        <v>78.33</v>
      </c>
      <c r="K2373" s="23" cm="1">
        <f t="array" aca="1" ref="K2373" ca="1">_FV(A2373,"Previous close",TRUE)</f>
        <v>77.900000000000006</v>
      </c>
      <c r="L2373" s="26"/>
      <c r="M2373" s="23" cm="1">
        <f t="array" aca="1" ref="M2373" ca="1">_FV(A2373,"52 week low",TRUE)</f>
        <v>63.76</v>
      </c>
      <c r="N2373" s="23" cm="1">
        <f t="array" aca="1" ref="N2373" ca="1">_FV(A2373,"52 week high",TRUE)</f>
        <v>86.608000000000004</v>
      </c>
      <c r="O2373" s="8" cm="1">
        <f t="array" aca="1" ref="O2373" ca="1">_FV(A2373,"Volume")</f>
        <v>55758</v>
      </c>
      <c r="P2373" s="7" cm="1">
        <f t="array" aca="1" ref="P2373" ca="1">_FV(A2373,"Volume average",TRUE)</f>
        <v>65127</v>
      </c>
      <c r="Q2373" t="s">
        <v>864</v>
      </c>
      <c r="T2373" s="25" cm="1">
        <f t="array" aca="1" ref="T2373" ca="1">_FV(A2373,"Expense ratio",TRUE)</f>
        <v>4.0000000000000001E-3</v>
      </c>
      <c r="U2373" s="24" cm="1">
        <f t="array" aca="1" ref="U2373" ca="1">_FV(A2373,"Market cap",TRUE)</f>
        <v>417576369.48000002</v>
      </c>
      <c r="V2373" s="16"/>
      <c r="W2373" s="16"/>
      <c r="Z2373" s="18"/>
      <c r="AA2373" s="20"/>
      <c r="AB2373" s="20"/>
      <c r="AC2373" s="21">
        <v>68043</v>
      </c>
      <c r="AE2373" s="18"/>
      <c r="AF2373" s="20"/>
      <c r="AI2373" s="21"/>
      <c r="AJ2373" s="18"/>
      <c r="AL2373" s="18"/>
      <c r="AM2373" s="18"/>
      <c r="AN2373" t="s">
        <v>73</v>
      </c>
      <c r="AO2373" t="str" cm="1">
        <f t="array" aca="1" ref="AO2373" ca="1">_FV(A2373,"Currency")</f>
        <v>USD</v>
      </c>
      <c r="AP2373" t="str" cm="1">
        <f t="array" aca="1" ref="AP2373" ca="1">_FV(A2373,"Exchange")</f>
        <v>NYSE Arca</v>
      </c>
      <c r="AQ2373" s="6" t="str" cm="1">
        <f t="array" aca="1" ref="AQ2373" ca="1">_FV(A2373,"Exchange abbreviation",TRUE)</f>
        <v>ARCX</v>
      </c>
      <c r="AR2373" t="str" cm="1">
        <f t="array" aca="1" ref="AR2373" ca="1">_FV(A2373,"Instrument type",TRUE)</f>
        <v>ETF</v>
      </c>
    </row>
    <row r="2374" spans="1:44" ht="18.75" customHeight="1" x14ac:dyDescent="0.25">
      <c r="A2374" t="e" vm="2386">
        <v>#VALUE!</v>
      </c>
      <c r="B2374" t="s">
        <v>6524</v>
      </c>
      <c r="C2374" t="s">
        <v>6525</v>
      </c>
      <c r="D2374" s="31" cm="1">
        <f t="array" aca="1" ref="D2374" ca="1">_FV(A2374,"Last trade time",TRUE)</f>
        <v>45824.840277812502</v>
      </c>
      <c r="E2374" s="23" cm="1">
        <f t="array" aca="1" ref="E2374" ca="1">_FV(A2374,"Price")</f>
        <v>24.33</v>
      </c>
      <c r="F2374" s="27" cm="1">
        <f t="array" aca="1" ref="F2374" ca="1">_FV(A2374,"Change (%)",TRUE)</f>
        <v>-5.7509999999999994E-4</v>
      </c>
      <c r="G2374" s="26" cm="1">
        <f t="array" aca="1" ref="G2374" ca="1">_FV(A2374,"Change")</f>
        <v>-1.4E-2</v>
      </c>
      <c r="H2374" s="23" cm="1">
        <f t="array" aca="1" ref="H2374" ca="1">_FV(A2374,"Open")</f>
        <v>24.53</v>
      </c>
      <c r="I2374" s="23" cm="1">
        <f t="array" aca="1" ref="I2374" ca="1">_FV(A2374,"Low")</f>
        <v>24.25</v>
      </c>
      <c r="J2374" s="23" cm="1">
        <f t="array" aca="1" ref="J2374" ca="1">_FV(A2374,"High")</f>
        <v>24.54</v>
      </c>
      <c r="K2374" s="23" cm="1">
        <f t="array" aca="1" ref="K2374" ca="1">_FV(A2374,"Previous close",TRUE)</f>
        <v>24.344000000000001</v>
      </c>
      <c r="L2374" s="26"/>
      <c r="M2374" s="23" cm="1">
        <f t="array" aca="1" ref="M2374" ca="1">_FV(A2374,"52 week low",TRUE)</f>
        <v>20.07</v>
      </c>
      <c r="N2374" s="23" cm="1">
        <f t="array" aca="1" ref="N2374" ca="1">_FV(A2374,"52 week high",TRUE)</f>
        <v>26.538799999999998</v>
      </c>
      <c r="O2374" s="8" cm="1">
        <f t="array" aca="1" ref="O2374" ca="1">_FV(A2374,"Volume")</f>
        <v>8843</v>
      </c>
      <c r="P2374" s="7" cm="1">
        <f t="array" aca="1" ref="P2374" ca="1">_FV(A2374,"Volume average",TRUE)</f>
        <v>8667</v>
      </c>
      <c r="Q2374" t="s">
        <v>1617</v>
      </c>
      <c r="S2374" t="s">
        <v>2067</v>
      </c>
      <c r="T2374" s="25" cm="1">
        <f t="array" aca="1" ref="T2374" ca="1">_FV(A2374,"Expense ratio",TRUE)</f>
        <v>4.0000000000000001E-3</v>
      </c>
      <c r="U2374" s="24" cm="1">
        <f t="array" aca="1" ref="U2374" ca="1">_FV(A2374,"Market cap",TRUE)</f>
        <v>76532095.390000001</v>
      </c>
      <c r="V2374" s="4">
        <v>76532096</v>
      </c>
      <c r="W2374" s="4">
        <v>76532096</v>
      </c>
      <c r="Y2374" t="s">
        <v>6526</v>
      </c>
      <c r="Z2374" s="5">
        <v>23.394950000000001</v>
      </c>
      <c r="AA2374" s="5">
        <v>13.040668</v>
      </c>
      <c r="AB2374" s="5">
        <v>4.3499999999999997E-2</v>
      </c>
      <c r="AC2374" s="4">
        <v>9465</v>
      </c>
      <c r="AE2374" s="5">
        <v>1.559119133705211</v>
      </c>
      <c r="AF2374" s="5">
        <v>-7.1207677791426232</v>
      </c>
      <c r="AH2374" s="17">
        <v>2400000</v>
      </c>
      <c r="AI2374" s="4">
        <v>9465</v>
      </c>
      <c r="AJ2374" s="5">
        <v>220154.9535</v>
      </c>
      <c r="AL2374" s="5">
        <v>26.54</v>
      </c>
      <c r="AM2374" s="5">
        <v>20.07</v>
      </c>
      <c r="AN2374" t="s">
        <v>47</v>
      </c>
      <c r="AO2374" t="str" cm="1">
        <f t="array" aca="1" ref="AO2374" ca="1">_FV(A2374,"Currency")</f>
        <v>USD</v>
      </c>
      <c r="AP2374" t="str" cm="1">
        <f t="array" aca="1" ref="AP2374" ca="1">_FV(A2374,"Exchange")</f>
        <v>NYSE Arca</v>
      </c>
      <c r="AQ2374" s="6" t="str" cm="1">
        <f t="array" aca="1" ref="AQ2374" ca="1">_FV(A2374,"Exchange abbreviation",TRUE)</f>
        <v>ARCX</v>
      </c>
      <c r="AR2374" t="str" cm="1">
        <f t="array" aca="1" ref="AR2374" ca="1">_FV(A2374,"Instrument type",TRUE)</f>
        <v>ETF</v>
      </c>
    </row>
    <row r="2375" spans="1:44" ht="18.75" customHeight="1" x14ac:dyDescent="0.25">
      <c r="A2375" t="e" vm="2387">
        <v>#VALUE!</v>
      </c>
      <c r="B2375" t="s">
        <v>6527</v>
      </c>
      <c r="C2375" t="s">
        <v>6528</v>
      </c>
      <c r="D2375" s="31" cm="1">
        <f t="array" aca="1" ref="D2375" ca="1">_FV(A2375,"Last trade time",TRUE)</f>
        <v>45824.840277812502</v>
      </c>
      <c r="E2375" s="23" cm="1">
        <f t="array" aca="1" ref="E2375" ca="1">_FV(A2375,"Price")</f>
        <v>17.98</v>
      </c>
      <c r="F2375" s="27" cm="1">
        <f t="array" aca="1" ref="F2375" ca="1">_FV(A2375,"Change (%)",TRUE)</f>
        <v>-6.4099999999999999E-3</v>
      </c>
      <c r="G2375" s="26" cm="1">
        <f t="array" aca="1" ref="G2375" ca="1">_FV(A2375,"Change")</f>
        <v>-0.11600000000000001</v>
      </c>
      <c r="H2375" s="23" cm="1">
        <f t="array" aca="1" ref="H2375" ca="1">_FV(A2375,"Open")</f>
        <v>18.079999999999998</v>
      </c>
      <c r="I2375" s="23" cm="1">
        <f t="array" aca="1" ref="I2375" ca="1">_FV(A2375,"Low")</f>
        <v>17.77</v>
      </c>
      <c r="J2375" s="23" cm="1">
        <f t="array" aca="1" ref="J2375" ca="1">_FV(A2375,"High")</f>
        <v>18.170000000000002</v>
      </c>
      <c r="K2375" s="23" cm="1">
        <f t="array" aca="1" ref="K2375" ca="1">_FV(A2375,"Previous close",TRUE)</f>
        <v>18.096</v>
      </c>
      <c r="L2375" s="26"/>
      <c r="M2375" s="23" cm="1">
        <f t="array" aca="1" ref="M2375" ca="1">_FV(A2375,"52 week low",TRUE)</f>
        <v>14.41</v>
      </c>
      <c r="N2375" s="23" cm="1">
        <f t="array" aca="1" ref="N2375" ca="1">_FV(A2375,"52 week high",TRUE)</f>
        <v>23.96</v>
      </c>
      <c r="O2375" s="8" cm="1">
        <f t="array" aca="1" ref="O2375" ca="1">_FV(A2375,"Volume")</f>
        <v>227682</v>
      </c>
      <c r="P2375" s="7" cm="1">
        <f t="array" aca="1" ref="P2375" ca="1">_FV(A2375,"Volume average",TRUE)</f>
        <v>265522</v>
      </c>
      <c r="Q2375" t="s">
        <v>1617</v>
      </c>
      <c r="S2375" t="s">
        <v>2067</v>
      </c>
      <c r="T2375" s="25" cm="1">
        <f t="array" aca="1" ref="T2375" ca="1">_FV(A2375,"Expense ratio",TRUE)</f>
        <v>4.0000000000000001E-3</v>
      </c>
      <c r="U2375" s="24" cm="1">
        <f t="array" aca="1" ref="U2375" ca="1">_FV(A2375,"Market cap",TRUE)</f>
        <v>110366441.94</v>
      </c>
      <c r="V2375" s="4">
        <v>110366440</v>
      </c>
      <c r="W2375" s="4">
        <v>110366440</v>
      </c>
      <c r="Y2375" t="s">
        <v>6521</v>
      </c>
      <c r="Z2375" s="5">
        <v>17.11524</v>
      </c>
      <c r="AA2375" s="5">
        <v>12.071531</v>
      </c>
      <c r="AB2375" s="5">
        <v>2.1700000000000001E-2</v>
      </c>
      <c r="AC2375" s="4">
        <v>192053</v>
      </c>
      <c r="AE2375" s="5">
        <v>-13.6491757426727</v>
      </c>
      <c r="AF2375" s="5">
        <v>-16.70092553558338</v>
      </c>
      <c r="AI2375" s="4">
        <v>192053</v>
      </c>
      <c r="AJ2375" s="5">
        <v>3284106.3</v>
      </c>
      <c r="AL2375" s="5">
        <v>23.96</v>
      </c>
      <c r="AM2375" s="5">
        <v>14.41</v>
      </c>
      <c r="AN2375" t="s">
        <v>90</v>
      </c>
      <c r="AO2375" t="str" cm="1">
        <f t="array" aca="1" ref="AO2375" ca="1">_FV(A2375,"Currency")</f>
        <v>USD</v>
      </c>
      <c r="AP2375" t="str" cm="1">
        <f t="array" aca="1" ref="AP2375" ca="1">_FV(A2375,"Exchange")</f>
        <v>NYSE Arca</v>
      </c>
      <c r="AQ2375" s="6" t="str" cm="1">
        <f t="array" aca="1" ref="AQ2375" ca="1">_FV(A2375,"Exchange abbreviation",TRUE)</f>
        <v>ARCX</v>
      </c>
      <c r="AR2375" t="str" cm="1">
        <f t="array" aca="1" ref="AR2375" ca="1">_FV(A2375,"Instrument type",TRUE)</f>
        <v>ETF</v>
      </c>
    </row>
    <row r="2376" spans="1:44" ht="18.75" customHeight="1" x14ac:dyDescent="0.25">
      <c r="A2376" t="e" vm="2388">
        <v>#VALUE!</v>
      </c>
      <c r="B2376" t="s">
        <v>6529</v>
      </c>
      <c r="C2376" t="s">
        <v>6530</v>
      </c>
      <c r="D2376" s="31" cm="1">
        <f t="array" aca="1" ref="D2376" ca="1">_FV(A2376,"Last trade time",TRUE)</f>
        <v>45824.942923182811</v>
      </c>
      <c r="E2376" s="23" cm="1">
        <f t="array" aca="1" ref="E2376" ca="1">_FV(A2376,"Price")</f>
        <v>311.82</v>
      </c>
      <c r="F2376" s="27" cm="1">
        <f t="array" aca="1" ref="F2376" ca="1">_FV(A2376,"Change (%)",TRUE)</f>
        <v>-1.4133E-2</v>
      </c>
      <c r="G2376" s="26" cm="1">
        <f t="array" aca="1" ref="G2376" ca="1">_FV(A2376,"Change")</f>
        <v>-4.47</v>
      </c>
      <c r="H2376" s="23" cm="1">
        <f t="array" aca="1" ref="H2376" ca="1">_FV(A2376,"Open")</f>
        <v>314.8</v>
      </c>
      <c r="I2376" s="23" cm="1">
        <f t="array" aca="1" ref="I2376" ca="1">_FV(A2376,"Low")</f>
        <v>311.64999999999998</v>
      </c>
      <c r="J2376" s="23" cm="1">
        <f t="array" aca="1" ref="J2376" ca="1">_FV(A2376,"High")</f>
        <v>314.87</v>
      </c>
      <c r="K2376" s="23" cm="1">
        <f t="array" aca="1" ref="K2376" ca="1">_FV(A2376,"Previous close",TRUE)</f>
        <v>316.29000000000002</v>
      </c>
      <c r="L2376" s="26"/>
      <c r="M2376" s="23" cm="1">
        <f t="array" aca="1" ref="M2376" ca="1">_FV(A2376,"52 week low",TRUE)</f>
        <v>212.12039999999999</v>
      </c>
      <c r="N2376" s="23" cm="1">
        <f t="array" aca="1" ref="N2376" ca="1">_FV(A2376,"52 week high",TRUE)</f>
        <v>317.63</v>
      </c>
      <c r="O2376" s="8" cm="1">
        <f t="array" aca="1" ref="O2376" ca="1">_FV(A2376,"Volume")</f>
        <v>12697226</v>
      </c>
      <c r="P2376" s="7" cm="1">
        <f t="array" aca="1" ref="P2376" ca="1">_FV(A2376,"Volume average",TRUE)</f>
        <v>10604079</v>
      </c>
      <c r="Q2376" t="s">
        <v>129</v>
      </c>
      <c r="R2376" t="s">
        <v>79</v>
      </c>
      <c r="S2376" t="s">
        <v>2310</v>
      </c>
      <c r="T2376" s="25" cm="1">
        <f t="array" aca="1" ref="T2376" ca="1">_FV(A2376,"Expense ratio",TRUE)</f>
        <v>4.0000000000000001E-3</v>
      </c>
      <c r="U2376" s="24" cm="1">
        <f t="array" aca="1" ref="U2376" ca="1">_FV(A2376,"Market cap",TRUE)</f>
        <v>82394162386.910004</v>
      </c>
      <c r="V2376" s="4">
        <v>97988837376</v>
      </c>
      <c r="W2376" s="4">
        <v>97988837376</v>
      </c>
      <c r="Y2376" t="s">
        <v>6531</v>
      </c>
      <c r="Z2376" s="5">
        <v>307.78631999999999</v>
      </c>
      <c r="AA2376" s="20"/>
      <c r="AB2376" s="4">
        <v>0</v>
      </c>
      <c r="AC2376" s="4">
        <v>12366155</v>
      </c>
      <c r="AE2376" s="5">
        <v>24.936841905651281</v>
      </c>
      <c r="AF2376" s="5">
        <v>39.734769790670242</v>
      </c>
      <c r="AH2376" s="17">
        <v>260300000</v>
      </c>
      <c r="AI2376" s="4">
        <v>12366155</v>
      </c>
      <c r="AJ2376" s="5">
        <v>3773903182.9000001</v>
      </c>
      <c r="AL2376" s="5">
        <v>317.63</v>
      </c>
      <c r="AM2376" s="5">
        <v>212.12</v>
      </c>
      <c r="AN2376" t="s">
        <v>82</v>
      </c>
      <c r="AO2376" t="str" cm="1">
        <f t="array" aca="1" ref="AO2376" ca="1">_FV(A2376,"Currency")</f>
        <v>USD</v>
      </c>
      <c r="AP2376" t="str" cm="1">
        <f t="array" aca="1" ref="AP2376" ca="1">_FV(A2376,"Exchange")</f>
        <v>NYSE Arca</v>
      </c>
      <c r="AQ2376" s="6" t="str" cm="1">
        <f t="array" aca="1" ref="AQ2376" ca="1">_FV(A2376,"Exchange abbreviation",TRUE)</f>
        <v>ARCX</v>
      </c>
      <c r="AR2376" t="str" cm="1">
        <f t="array" aca="1" ref="AR2376" ca="1">_FV(A2376,"Instrument type",TRUE)</f>
        <v>ETF</v>
      </c>
    </row>
    <row r="2377" spans="1:44" ht="18.75" customHeight="1" x14ac:dyDescent="0.25">
      <c r="A2377" t="e" vm="2389">
        <v>#VALUE!</v>
      </c>
      <c r="B2377" t="s">
        <v>6532</v>
      </c>
      <c r="C2377" t="s">
        <v>6533</v>
      </c>
      <c r="D2377" s="31" cm="1">
        <f t="array" aca="1" ref="D2377" ca="1">_FV(A2377,"Last trade time",TRUE)</f>
        <v>45824.840277812502</v>
      </c>
      <c r="E2377" s="23" cm="1">
        <f t="array" aca="1" ref="E2377" ca="1">_FV(A2377,"Price")</f>
        <v>55.03</v>
      </c>
      <c r="F2377" s="27" cm="1">
        <f t="array" aca="1" ref="F2377" ca="1">_FV(A2377,"Change (%)",TRUE)</f>
        <v>3.0990000000000002E-3</v>
      </c>
      <c r="G2377" s="26" cm="1">
        <f t="array" aca="1" ref="G2377" ca="1">_FV(A2377,"Change")</f>
        <v>0.17</v>
      </c>
      <c r="H2377" s="23" cm="1">
        <f t="array" aca="1" ref="H2377" ca="1">_FV(A2377,"Open")</f>
        <v>55</v>
      </c>
      <c r="I2377" s="23" cm="1">
        <f t="array" aca="1" ref="I2377" ca="1">_FV(A2377,"Low")</f>
        <v>54.984400000000001</v>
      </c>
      <c r="J2377" s="23" cm="1">
        <f t="array" aca="1" ref="J2377" ca="1">_FV(A2377,"High")</f>
        <v>55.4499</v>
      </c>
      <c r="K2377" s="23" cm="1">
        <f t="array" aca="1" ref="K2377" ca="1">_FV(A2377,"Previous close",TRUE)</f>
        <v>54.86</v>
      </c>
      <c r="L2377" s="26"/>
      <c r="M2377" s="23" cm="1">
        <f t="array" aca="1" ref="M2377" ca="1">_FV(A2377,"52 week low",TRUE)</f>
        <v>45.18</v>
      </c>
      <c r="N2377" s="23" cm="1">
        <f t="array" aca="1" ref="N2377" ca="1">_FV(A2377,"52 week high",TRUE)</f>
        <v>58.86</v>
      </c>
      <c r="O2377" s="8" cm="1">
        <f t="array" aca="1" ref="O2377" ca="1">_FV(A2377,"Volume")</f>
        <v>219008</v>
      </c>
      <c r="P2377" s="7" cm="1">
        <f t="array" aca="1" ref="P2377" ca="1">_FV(A2377,"Volume average",TRUE)</f>
        <v>192536</v>
      </c>
      <c r="Q2377" t="s">
        <v>2547</v>
      </c>
      <c r="S2377" t="s">
        <v>2310</v>
      </c>
      <c r="T2377" s="25" cm="1">
        <f t="array" aca="1" ref="T2377" ca="1">_FV(A2377,"Expense ratio",TRUE)</f>
        <v>4.0000000000000001E-3</v>
      </c>
      <c r="U2377" s="24" cm="1">
        <f t="array" aca="1" ref="U2377" ca="1">_FV(A2377,"Market cap",TRUE)</f>
        <v>2739815439.27</v>
      </c>
      <c r="V2377" s="4">
        <v>2739815424</v>
      </c>
      <c r="W2377" s="4">
        <v>2739815424</v>
      </c>
      <c r="Y2377" t="s">
        <v>6534</v>
      </c>
      <c r="Z2377" s="5">
        <v>53.276620000000001</v>
      </c>
      <c r="AA2377" s="5">
        <v>16.395800000000001</v>
      </c>
      <c r="AB2377" s="5">
        <v>4.4400000000000002E-2</v>
      </c>
      <c r="AC2377" s="4">
        <v>236449</v>
      </c>
      <c r="AE2377" s="5">
        <v>8.5486362377831693</v>
      </c>
      <c r="AF2377" s="5">
        <v>-2.1643794624838231</v>
      </c>
      <c r="AI2377" s="4">
        <v>236449</v>
      </c>
      <c r="AJ2377" s="5">
        <v>12593273.74</v>
      </c>
      <c r="AL2377" s="5">
        <v>58.86</v>
      </c>
      <c r="AM2377" s="5">
        <v>45.18</v>
      </c>
      <c r="AN2377" t="s">
        <v>82</v>
      </c>
      <c r="AO2377" t="str" cm="1">
        <f t="array" aca="1" ref="AO2377" ca="1">_FV(A2377,"Currency")</f>
        <v>USD</v>
      </c>
      <c r="AP2377" t="str" cm="1">
        <f t="array" aca="1" ref="AP2377" ca="1">_FV(A2377,"Exchange")</f>
        <v>NYSE Arca</v>
      </c>
      <c r="AQ2377" s="6" t="str" cm="1">
        <f t="array" aca="1" ref="AQ2377" ca="1">_FV(A2377,"Exchange abbreviation",TRUE)</f>
        <v>ARCX</v>
      </c>
      <c r="AR2377" t="str" cm="1">
        <f t="array" aca="1" ref="AR2377" ca="1">_FV(A2377,"Instrument type",TRUE)</f>
        <v>ETF</v>
      </c>
    </row>
    <row r="2378" spans="1:44" ht="18.75" customHeight="1" x14ac:dyDescent="0.25">
      <c r="A2378" t="e" vm="2390">
        <v>#VALUE!</v>
      </c>
      <c r="B2378" t="s">
        <v>6535</v>
      </c>
      <c r="C2378" t="s">
        <v>6536</v>
      </c>
      <c r="D2378" s="31" cm="1">
        <f t="array" aca="1" ref="D2378" ca="1">_FV(A2378,"Last trade time",TRUE)</f>
        <v>45824.840277789066</v>
      </c>
      <c r="E2378" s="23" cm="1">
        <f t="array" aca="1" ref="E2378" ca="1">_FV(A2378,"Price")</f>
        <v>35.406999999999996</v>
      </c>
      <c r="F2378" s="27" cm="1">
        <f t="array" aca="1" ref="F2378" ca="1">_FV(A2378,"Change (%)",TRUE)</f>
        <v>-1.0147999999999999E-2</v>
      </c>
      <c r="G2378" s="26" cm="1">
        <f t="array" aca="1" ref="G2378" ca="1">_FV(A2378,"Change")</f>
        <v>-0.36299999999999999</v>
      </c>
      <c r="H2378" s="23" cm="1">
        <f t="array" aca="1" ref="H2378" ca="1">_FV(A2378,"Open")</f>
        <v>35.69</v>
      </c>
      <c r="I2378" s="23" cm="1">
        <f t="array" aca="1" ref="I2378" ca="1">_FV(A2378,"Low")</f>
        <v>35.28</v>
      </c>
      <c r="J2378" s="23" cm="1">
        <f t="array" aca="1" ref="J2378" ca="1">_FV(A2378,"High")</f>
        <v>35.996400000000001</v>
      </c>
      <c r="K2378" s="23" cm="1">
        <f t="array" aca="1" ref="K2378" ca="1">_FV(A2378,"Previous close",TRUE)</f>
        <v>35.770000000000003</v>
      </c>
      <c r="L2378" s="26"/>
      <c r="M2378" s="23" cm="1">
        <f t="array" aca="1" ref="M2378" ca="1">_FV(A2378,"52 week low",TRUE)</f>
        <v>28</v>
      </c>
      <c r="N2378" s="23" cm="1">
        <f t="array" aca="1" ref="N2378" ca="1">_FV(A2378,"52 week high",TRUE)</f>
        <v>37.5</v>
      </c>
      <c r="O2378" s="8" cm="1">
        <f t="array" aca="1" ref="O2378" ca="1">_FV(A2378,"Volume")</f>
        <v>63866</v>
      </c>
      <c r="P2378" s="7" cm="1">
        <f t="array" aca="1" ref="P2378" ca="1">_FV(A2378,"Volume average",TRUE)</f>
        <v>47341</v>
      </c>
      <c r="Q2378" t="s">
        <v>151</v>
      </c>
      <c r="S2378" t="s">
        <v>6537</v>
      </c>
      <c r="T2378" s="25" cm="1">
        <f t="array" aca="1" ref="T2378" ca="1">_FV(A2378,"Expense ratio",TRUE)</f>
        <v>4.0000000000000001E-3</v>
      </c>
      <c r="U2378" s="24" cm="1">
        <f t="array" aca="1" ref="U2378" ca="1">_FV(A2378,"Market cap",TRUE)</f>
        <v>707210688.24000001</v>
      </c>
      <c r="V2378" s="4">
        <v>707210688</v>
      </c>
      <c r="W2378" s="4">
        <v>707210688</v>
      </c>
      <c r="Y2378" t="s">
        <v>6373</v>
      </c>
      <c r="Z2378" s="5">
        <v>35.678699999999999</v>
      </c>
      <c r="AA2378" s="5">
        <v>18.973986</v>
      </c>
      <c r="AB2378" s="5">
        <v>3.8699999999999998E-2</v>
      </c>
      <c r="AC2378" s="4">
        <v>58038</v>
      </c>
      <c r="AE2378" s="5">
        <v>2.284073250457697</v>
      </c>
      <c r="AF2378" s="5">
        <v>28.51580261060656</v>
      </c>
      <c r="AH2378" s="17">
        <v>0</v>
      </c>
      <c r="AI2378" s="4">
        <v>58038</v>
      </c>
      <c r="AJ2378" s="5">
        <v>2068474.32</v>
      </c>
      <c r="AL2378" s="5">
        <v>37.5</v>
      </c>
      <c r="AM2378" s="4">
        <v>28</v>
      </c>
      <c r="AN2378" t="s">
        <v>90</v>
      </c>
      <c r="AO2378" t="str" cm="1">
        <f t="array" aca="1" ref="AO2378" ca="1">_FV(A2378,"Currency")</f>
        <v>USD</v>
      </c>
      <c r="AP2378" t="str" cm="1">
        <f t="array" aca="1" ref="AP2378" ca="1">_FV(A2378,"Exchange")</f>
        <v>New York Stock Exchange</v>
      </c>
      <c r="AQ2378" s="6" t="str" cm="1">
        <f t="array" aca="1" ref="AQ2378" ca="1">_FV(A2378,"Exchange abbreviation",TRUE)</f>
        <v>XNYS</v>
      </c>
      <c r="AR2378" t="str" cm="1">
        <f t="array" aca="1" ref="AR2378" ca="1">_FV(A2378,"Instrument type",TRUE)</f>
        <v>ETF</v>
      </c>
    </row>
    <row r="2379" spans="1:44" ht="18.75" customHeight="1" x14ac:dyDescent="0.25">
      <c r="A2379" t="e" vm="2391">
        <v>#VALUE!</v>
      </c>
      <c r="B2379" t="s">
        <v>6538</v>
      </c>
      <c r="C2379" t="s">
        <v>6539</v>
      </c>
      <c r="D2379" s="31" cm="1">
        <f t="array" aca="1" ref="D2379" ca="1">_FV(A2379,"Last trade time",TRUE)</f>
        <v>45824.930332140626</v>
      </c>
      <c r="E2379" s="23" cm="1">
        <f t="array" aca="1" ref="E2379" ca="1">_FV(A2379,"Price")</f>
        <v>179.16</v>
      </c>
      <c r="F2379" s="27" cm="1">
        <f t="array" aca="1" ref="F2379" ca="1">_FV(A2379,"Change (%)",TRUE)</f>
        <v>-4.9320000000000006E-3</v>
      </c>
      <c r="G2379" s="26" cm="1">
        <f t="array" aca="1" ref="G2379" ca="1">_FV(A2379,"Change")</f>
        <v>-0.88800000000000001</v>
      </c>
      <c r="H2379" s="23" cm="1">
        <f t="array" aca="1" ref="H2379" ca="1">_FV(A2379,"Open")</f>
        <v>181.07</v>
      </c>
      <c r="I2379" s="23" cm="1">
        <f t="array" aca="1" ref="I2379" ca="1">_FV(A2379,"Low")</f>
        <v>178.9049</v>
      </c>
      <c r="J2379" s="23" cm="1">
        <f t="array" aca="1" ref="J2379" ca="1">_FV(A2379,"High")</f>
        <v>181.45</v>
      </c>
      <c r="K2379" s="23" cm="1">
        <f t="array" aca="1" ref="K2379" ca="1">_FV(A2379,"Previous close",TRUE)</f>
        <v>180.048</v>
      </c>
      <c r="L2379" s="26"/>
      <c r="M2379" s="23" cm="1">
        <f t="array" aca="1" ref="M2379" ca="1">_FV(A2379,"52 week low",TRUE)</f>
        <v>129.13999999999999</v>
      </c>
      <c r="N2379" s="23" cm="1">
        <f t="array" aca="1" ref="N2379" ca="1">_FV(A2379,"52 week high",TRUE)</f>
        <v>183.23</v>
      </c>
      <c r="O2379" s="8" cm="1">
        <f t="array" aca="1" ref="O2379" ca="1">_FV(A2379,"Volume")</f>
        <v>572958</v>
      </c>
      <c r="P2379" s="7" cm="1">
        <f t="array" aca="1" ref="P2379" ca="1">_FV(A2379,"Volume average",TRUE)</f>
        <v>577614</v>
      </c>
      <c r="Q2379" t="s">
        <v>119</v>
      </c>
      <c r="T2379" s="25" cm="1">
        <f t="array" aca="1" ref="T2379" ca="1">_FV(A2379,"Expense ratio",TRUE)</f>
        <v>4.0000000000000001E-3</v>
      </c>
      <c r="U2379" s="24" cm="1">
        <f t="array" aca="1" ref="U2379" ca="1">_FV(A2379,"Market cap",TRUE)</f>
        <v>7531077798.3500004</v>
      </c>
      <c r="V2379" s="16"/>
      <c r="W2379" s="16"/>
      <c r="Z2379" s="18"/>
      <c r="AA2379" s="20"/>
      <c r="AB2379" s="20"/>
      <c r="AC2379" s="21">
        <v>556735</v>
      </c>
      <c r="AE2379" s="18"/>
      <c r="AF2379" s="20"/>
      <c r="AH2379" s="16"/>
      <c r="AI2379" s="21"/>
      <c r="AJ2379" s="18"/>
      <c r="AL2379" s="18"/>
      <c r="AM2379" s="18"/>
      <c r="AN2379" t="s">
        <v>73</v>
      </c>
      <c r="AO2379" t="str" cm="1">
        <f t="array" aca="1" ref="AO2379" ca="1">_FV(A2379,"Currency")</f>
        <v>USD</v>
      </c>
      <c r="AP2379" t="str" cm="1">
        <f t="array" aca="1" ref="AP2379" ca="1">_FV(A2379,"Exchange")</f>
        <v>CBOE BZX Exchange</v>
      </c>
      <c r="AQ2379" s="6" t="str" cm="1">
        <f t="array" aca="1" ref="AQ2379" ca="1">_FV(A2379,"Exchange abbreviation",TRUE)</f>
        <v>BATS</v>
      </c>
      <c r="AR2379" t="str" cm="1">
        <f t="array" aca="1" ref="AR2379" ca="1">_FV(A2379,"Instrument type",TRUE)</f>
        <v>ETF</v>
      </c>
    </row>
    <row r="2380" spans="1:44" ht="18.75" customHeight="1" x14ac:dyDescent="0.25">
      <c r="A2380" t="e" vm="2392">
        <v>#VALUE!</v>
      </c>
      <c r="B2380" t="s">
        <v>6540</v>
      </c>
      <c r="C2380" t="s">
        <v>6541</v>
      </c>
      <c r="D2380" s="31" cm="1">
        <f t="array" aca="1" ref="D2380" ca="1">_FV(A2380,"Last trade time",TRUE)</f>
        <v>45824.843750196094</v>
      </c>
      <c r="E2380" s="23" cm="1">
        <f t="array" aca="1" ref="E2380" ca="1">_FV(A2380,"Price")</f>
        <v>21.135000000000002</v>
      </c>
      <c r="F2380" s="27" cm="1">
        <f t="array" aca="1" ref="F2380" ca="1">_FV(A2380,"Change (%)",TRUE)</f>
        <v>-9.4539999999999999E-4</v>
      </c>
      <c r="G2380" s="26" cm="1">
        <f t="array" aca="1" ref="G2380" ca="1">_FV(A2380,"Change")</f>
        <v>-0.02</v>
      </c>
      <c r="H2380" s="23" cm="1">
        <f t="array" aca="1" ref="H2380" ca="1">_FV(A2380,"Open")</f>
        <v>21.135000000000002</v>
      </c>
      <c r="I2380" s="23" cm="1">
        <f t="array" aca="1" ref="I2380" ca="1">_FV(A2380,"Low")</f>
        <v>21.135000000000002</v>
      </c>
      <c r="J2380" s="23" cm="1">
        <f t="array" aca="1" ref="J2380" ca="1">_FV(A2380,"High")</f>
        <v>21.135000000000002</v>
      </c>
      <c r="K2380" s="23" cm="1">
        <f t="array" aca="1" ref="K2380" ca="1">_FV(A2380,"Previous close",TRUE)</f>
        <v>21.155000000000001</v>
      </c>
      <c r="L2380" s="26"/>
      <c r="M2380" s="23" cm="1">
        <f t="array" aca="1" ref="M2380" ca="1">_FV(A2380,"52 week low",TRUE)</f>
        <v>20.56</v>
      </c>
      <c r="N2380" s="23" cm="1">
        <f t="array" aca="1" ref="N2380" ca="1">_FV(A2380,"52 week high",TRUE)</f>
        <v>22.0181</v>
      </c>
      <c r="O2380" s="8" cm="1">
        <f t="array" aca="1" ref="O2380" ca="1">_FV(A2380,"Volume")</f>
        <v>5</v>
      </c>
      <c r="P2380" s="7" cm="1">
        <f t="array" aca="1" ref="P2380" ca="1">_FV(A2380,"Volume average",TRUE)</f>
        <v>86</v>
      </c>
      <c r="Q2380" t="s">
        <v>4104</v>
      </c>
      <c r="R2380" t="s">
        <v>4105</v>
      </c>
      <c r="S2380" t="s">
        <v>3604</v>
      </c>
      <c r="T2380" s="25" cm="1">
        <f t="array" aca="1" ref="T2380" ca="1">_FV(A2380,"Expense ratio",TRUE)</f>
        <v>4.0000000000000001E-3</v>
      </c>
      <c r="U2380" s="24" cm="1">
        <f t="array" aca="1" ref="U2380" ca="1">_FV(A2380,"Market cap",TRUE)</f>
        <v>137793622.69999999</v>
      </c>
      <c r="V2380" s="4">
        <v>137793616</v>
      </c>
      <c r="W2380" s="4">
        <v>137793616</v>
      </c>
      <c r="Y2380" t="s">
        <v>2104</v>
      </c>
      <c r="Z2380" s="5">
        <v>21.07</v>
      </c>
      <c r="AA2380" s="20"/>
      <c r="AB2380" s="5">
        <v>4.02E-2</v>
      </c>
      <c r="AC2380" s="4">
        <v>139</v>
      </c>
      <c r="AE2380" s="5">
        <v>2.2351793094076422</v>
      </c>
      <c r="AF2380" s="5">
        <v>4.3941057141693163</v>
      </c>
      <c r="AH2380" s="16"/>
      <c r="AI2380" s="4">
        <v>139</v>
      </c>
      <c r="AJ2380" s="5">
        <v>2930.8150000000001</v>
      </c>
      <c r="AL2380" s="5">
        <v>22.018000000000001</v>
      </c>
      <c r="AM2380" s="5">
        <v>20.56</v>
      </c>
      <c r="AN2380" t="s">
        <v>47</v>
      </c>
      <c r="AO2380" t="str" cm="1">
        <f t="array" aca="1" ref="AO2380" ca="1">_FV(A2380,"Currency")</f>
        <v>USD</v>
      </c>
      <c r="AP2380" t="str" cm="1">
        <f t="array" aca="1" ref="AP2380" ca="1">_FV(A2380,"Exchange")</f>
        <v>Nasdaq Stock Market</v>
      </c>
      <c r="AQ2380" s="6" t="str" cm="1">
        <f t="array" aca="1" ref="AQ2380" ca="1">_FV(A2380,"Exchange abbreviation",TRUE)</f>
        <v>XNAS</v>
      </c>
      <c r="AR2380" t="str" cm="1">
        <f t="array" aca="1" ref="AR2380" ca="1">_FV(A2380,"Instrument type",TRUE)</f>
        <v>ETF</v>
      </c>
    </row>
    <row r="2381" spans="1:44" ht="18.75" customHeight="1" x14ac:dyDescent="0.25">
      <c r="A2381" t="e" vm="2393">
        <v>#VALUE!</v>
      </c>
      <c r="B2381" t="s">
        <v>6542</v>
      </c>
      <c r="C2381" t="s">
        <v>6543</v>
      </c>
      <c r="D2381" s="31" cm="1">
        <f t="array" aca="1" ref="D2381" ca="1">_FV(A2381,"Last trade time",TRUE)</f>
        <v>45824.843750231252</v>
      </c>
      <c r="E2381" s="23" cm="1">
        <f t="array" aca="1" ref="E2381" ca="1">_FV(A2381,"Price")</f>
        <v>24.83</v>
      </c>
      <c r="F2381" s="27" cm="1">
        <f t="array" aca="1" ref="F2381" ca="1">_FV(A2381,"Change (%)",TRUE)</f>
        <v>-1.8090000000000001E-3</v>
      </c>
      <c r="G2381" s="26" cm="1">
        <f t="array" aca="1" ref="G2381" ca="1">_FV(A2381,"Change")</f>
        <v>-4.4999999999999998E-2</v>
      </c>
      <c r="H2381" s="23" cm="1">
        <f t="array" aca="1" ref="H2381" ca="1">_FV(A2381,"Open")</f>
        <v>24.83</v>
      </c>
      <c r="I2381" s="23" cm="1">
        <f t="array" aca="1" ref="I2381" ca="1">_FV(A2381,"Low")</f>
        <v>24.83</v>
      </c>
      <c r="J2381" s="23" cm="1">
        <f t="array" aca="1" ref="J2381" ca="1">_FV(A2381,"High")</f>
        <v>24.83</v>
      </c>
      <c r="K2381" s="23" cm="1">
        <f t="array" aca="1" ref="K2381" ca="1">_FV(A2381,"Previous close",TRUE)</f>
        <v>24.875</v>
      </c>
      <c r="L2381" s="26"/>
      <c r="M2381" s="23" cm="1">
        <f t="array" aca="1" ref="M2381" ca="1">_FV(A2381,"52 week low",TRUE)</f>
        <v>24.344999999999999</v>
      </c>
      <c r="N2381" s="23" cm="1">
        <f t="array" aca="1" ref="N2381" ca="1">_FV(A2381,"52 week high",TRUE)</f>
        <v>26.34</v>
      </c>
      <c r="O2381" s="8" cm="1">
        <f t="array" aca="1" ref="O2381" ca="1">_FV(A2381,"Volume")</f>
        <v>3</v>
      </c>
      <c r="P2381" s="7" cm="1">
        <f t="array" aca="1" ref="P2381" ca="1">_FV(A2381,"Volume average",TRUE)</f>
        <v>81004</v>
      </c>
      <c r="Q2381" t="s">
        <v>45</v>
      </c>
      <c r="T2381" s="25" cm="1">
        <f t="array" aca="1" ref="T2381" ca="1">_FV(A2381,"Expense ratio",TRUE)</f>
        <v>4.0000000000000001E-3</v>
      </c>
      <c r="U2381" s="24" cm="1">
        <f t="array" aca="1" ref="U2381" ca="1">_FV(A2381,"Market cap",TRUE)</f>
        <v>112011827.90000001</v>
      </c>
      <c r="V2381" s="16"/>
      <c r="W2381" s="16"/>
      <c r="X2381" t="s">
        <v>6544</v>
      </c>
      <c r="Z2381" s="18"/>
      <c r="AA2381" s="20"/>
      <c r="AB2381" s="20"/>
      <c r="AC2381" s="21">
        <v>81004</v>
      </c>
      <c r="AE2381" s="18"/>
      <c r="AF2381" s="20"/>
      <c r="AI2381" s="21"/>
      <c r="AJ2381" s="18"/>
      <c r="AL2381" s="18"/>
      <c r="AM2381" s="18"/>
      <c r="AN2381" t="s">
        <v>73</v>
      </c>
      <c r="AO2381" t="str" cm="1">
        <f t="array" aca="1" ref="AO2381" ca="1">_FV(A2381,"Currency")</f>
        <v>USD</v>
      </c>
      <c r="AP2381" t="str" cm="1">
        <f t="array" aca="1" ref="AP2381" ca="1">_FV(A2381,"Exchange")</f>
        <v>Nasdaq Stock Market</v>
      </c>
      <c r="AQ2381" s="6" t="str" cm="1">
        <f t="array" aca="1" ref="AQ2381" ca="1">_FV(A2381,"Exchange abbreviation",TRUE)</f>
        <v>XNAS</v>
      </c>
      <c r="AR2381" t="str" cm="1">
        <f t="array" aca="1" ref="AR2381" ca="1">_FV(A2381,"Instrument type",TRUE)</f>
        <v>ETF</v>
      </c>
    </row>
    <row r="2382" spans="1:44" ht="18.75" customHeight="1" x14ac:dyDescent="0.25">
      <c r="A2382" t="e" vm="2394">
        <v>#VALUE!</v>
      </c>
      <c r="B2382" t="s">
        <v>6545</v>
      </c>
      <c r="C2382" t="s">
        <v>6546</v>
      </c>
      <c r="D2382" s="31" cm="1">
        <f t="array" aca="1" ref="D2382" ca="1">_FV(A2382,"Last trade time",TRUE)</f>
        <v>45824.840277789066</v>
      </c>
      <c r="E2382" s="23" cm="1">
        <f t="array" aca="1" ref="E2382" ca="1">_FV(A2382,"Price")</f>
        <v>20.135000000000002</v>
      </c>
      <c r="F2382" s="27" cm="1">
        <f t="array" aca="1" ref="F2382" ca="1">_FV(A2382,"Change (%)",TRUE)</f>
        <v>-2.7239999999999999E-3</v>
      </c>
      <c r="G2382" s="26" cm="1">
        <f t="array" aca="1" ref="G2382" ca="1">_FV(A2382,"Change")</f>
        <v>-5.5E-2</v>
      </c>
      <c r="H2382" s="23" cm="1">
        <f t="array" aca="1" ref="H2382" ca="1">_FV(A2382,"Open")</f>
        <v>20.170000000000002</v>
      </c>
      <c r="I2382" s="23" cm="1">
        <f t="array" aca="1" ref="I2382" ca="1">_FV(A2382,"Low")</f>
        <v>20.135000000000002</v>
      </c>
      <c r="J2382" s="23" cm="1">
        <f t="array" aca="1" ref="J2382" ca="1">_FV(A2382,"High")</f>
        <v>20.170000000000002</v>
      </c>
      <c r="K2382" s="23" cm="1">
        <f t="array" aca="1" ref="K2382" ca="1">_FV(A2382,"Previous close",TRUE)</f>
        <v>20.190000000000001</v>
      </c>
      <c r="L2382" s="26"/>
      <c r="M2382" s="23" cm="1">
        <f t="array" aca="1" ref="M2382" ca="1">_FV(A2382,"52 week low",TRUE)</f>
        <v>19.79</v>
      </c>
      <c r="N2382" s="23" cm="1">
        <f t="array" aca="1" ref="N2382" ca="1">_FV(A2382,"52 week high",TRUE)</f>
        <v>21.14</v>
      </c>
      <c r="O2382" s="8" cm="1">
        <f t="array" aca="1" ref="O2382" ca="1">_FV(A2382,"Volume")</f>
        <v>14197</v>
      </c>
      <c r="P2382" s="7" cm="1">
        <f t="array" aca="1" ref="P2382" ca="1">_FV(A2382,"Volume average",TRUE)</f>
        <v>2785</v>
      </c>
      <c r="Q2382" t="s">
        <v>1040</v>
      </c>
      <c r="S2382" t="s">
        <v>3975</v>
      </c>
      <c r="T2382" s="25" cm="1">
        <f t="array" aca="1" ref="T2382" ca="1">_FV(A2382,"Expense ratio",TRUE)</f>
        <v>4.0000000000000001E-3</v>
      </c>
      <c r="U2382" s="24" cm="1">
        <f t="array" aca="1" ref="U2382" ca="1">_FV(A2382,"Market cap",TRUE)</f>
        <v>65307745.409999996</v>
      </c>
      <c r="V2382" s="4">
        <v>65307744</v>
      </c>
      <c r="W2382" s="4">
        <v>65307744</v>
      </c>
      <c r="Y2382" t="s">
        <v>6547</v>
      </c>
      <c r="Z2382" s="5">
        <v>20.004799999999999</v>
      </c>
      <c r="AA2382" s="20"/>
      <c r="AB2382" s="5">
        <v>4.9500000000000002E-2</v>
      </c>
      <c r="AC2382" s="4">
        <v>5406</v>
      </c>
      <c r="AE2382" s="5">
        <v>2.1392887195766259</v>
      </c>
      <c r="AF2382" s="5">
        <v>3.8474580887928989</v>
      </c>
      <c r="AI2382" s="4">
        <v>5406</v>
      </c>
      <c r="AJ2382" s="5">
        <v>108336.24</v>
      </c>
      <c r="AL2382" s="5">
        <v>21.14</v>
      </c>
      <c r="AM2382" s="5">
        <v>19.79</v>
      </c>
      <c r="AN2382" t="s">
        <v>47</v>
      </c>
      <c r="AO2382" t="str" cm="1">
        <f t="array" aca="1" ref="AO2382" ca="1">_FV(A2382,"Currency")</f>
        <v>USD</v>
      </c>
      <c r="AP2382" t="str" cm="1">
        <f t="array" aca="1" ref="AP2382" ca="1">_FV(A2382,"Exchange")</f>
        <v>NYSE Arca</v>
      </c>
      <c r="AQ2382" s="6" t="str" cm="1">
        <f t="array" aca="1" ref="AQ2382" ca="1">_FV(A2382,"Exchange abbreviation",TRUE)</f>
        <v>ARCX</v>
      </c>
      <c r="AR2382" t="str" cm="1">
        <f t="array" aca="1" ref="AR2382" ca="1">_FV(A2382,"Instrument type",TRUE)</f>
        <v>ETF</v>
      </c>
    </row>
    <row r="2383" spans="1:44" ht="18.75" customHeight="1" x14ac:dyDescent="0.25">
      <c r="A2383" t="e" vm="2395">
        <v>#VALUE!</v>
      </c>
      <c r="B2383" t="s">
        <v>6548</v>
      </c>
      <c r="C2383" t="s">
        <v>6549</v>
      </c>
      <c r="D2383" s="31" cm="1">
        <f t="array" aca="1" ref="D2383" ca="1">_FV(A2383,"Last trade time",TRUE)</f>
        <v>45824.840277789066</v>
      </c>
      <c r="E2383" s="23" cm="1">
        <f t="array" aca="1" ref="E2383" ca="1">_FV(A2383,"Price")</f>
        <v>26.697900000000001</v>
      </c>
      <c r="F2383" s="27" cm="1">
        <f t="array" aca="1" ref="F2383" ca="1">_FV(A2383,"Change (%)",TRUE)</f>
        <v>3.2990000000000003E-3</v>
      </c>
      <c r="G2383" s="26" cm="1">
        <f t="array" aca="1" ref="G2383" ca="1">_FV(A2383,"Change")</f>
        <v>8.7800000000000003E-2</v>
      </c>
      <c r="H2383" s="23" cm="1">
        <f t="array" aca="1" ref="H2383" ca="1">_FV(A2383,"Open")</f>
        <v>26.697900000000001</v>
      </c>
      <c r="I2383" s="23" cm="1">
        <f t="array" aca="1" ref="I2383" ca="1">_FV(A2383,"Low")</f>
        <v>26.697900000000001</v>
      </c>
      <c r="J2383" s="23" cm="1">
        <f t="array" aca="1" ref="J2383" ca="1">_FV(A2383,"High")</f>
        <v>26.697900000000001</v>
      </c>
      <c r="K2383" s="23" cm="1">
        <f t="array" aca="1" ref="K2383" ca="1">_FV(A2383,"Previous close",TRUE)</f>
        <v>26.610099999999999</v>
      </c>
      <c r="L2383" s="26"/>
      <c r="M2383" s="23" cm="1">
        <f t="array" aca="1" ref="M2383" ca="1">_FV(A2383,"52 week low",TRUE)</f>
        <v>24.372299999999999</v>
      </c>
      <c r="N2383" s="23" cm="1">
        <f t="array" aca="1" ref="N2383" ca="1">_FV(A2383,"52 week high",TRUE)</f>
        <v>27.391500000000001</v>
      </c>
      <c r="O2383" s="8" cm="1">
        <f t="array" aca="1" ref="O2383" ca="1">_FV(A2383,"Volume")</f>
        <v>3</v>
      </c>
      <c r="P2383" s="7" cm="1">
        <f t="array" aca="1" ref="P2383" ca="1">_FV(A2383,"Volume average",TRUE)</f>
        <v>13045</v>
      </c>
      <c r="Q2383" t="s">
        <v>299</v>
      </c>
      <c r="S2383" t="s">
        <v>6399</v>
      </c>
      <c r="T2383" s="25" cm="1">
        <f t="array" aca="1" ref="T2383" ca="1">_FV(A2383,"Expense ratio",TRUE)</f>
        <v>4.0000000000000001E-3</v>
      </c>
      <c r="U2383" s="24" cm="1">
        <f t="array" aca="1" ref="U2383" ca="1">_FV(A2383,"Market cap",TRUE)</f>
        <v>305175722.14999998</v>
      </c>
      <c r="V2383" s="4">
        <v>305175712</v>
      </c>
      <c r="W2383" s="4">
        <v>305175712</v>
      </c>
      <c r="Y2383" t="s">
        <v>6400</v>
      </c>
      <c r="Z2383" s="5">
        <v>26.567599999999999</v>
      </c>
      <c r="AA2383" s="5">
        <v>17.651653</v>
      </c>
      <c r="AB2383" s="5">
        <v>3.1600002000000002E-2</v>
      </c>
      <c r="AC2383" s="4">
        <v>1284</v>
      </c>
      <c r="AE2383" s="5">
        <v>2.4129784083892551</v>
      </c>
      <c r="AF2383" s="5">
        <v>5.5706322318238799</v>
      </c>
      <c r="AI2383" s="4">
        <v>1284</v>
      </c>
      <c r="AJ2383" s="5">
        <v>34119.603600000002</v>
      </c>
      <c r="AL2383" s="5">
        <v>27.391999999999999</v>
      </c>
      <c r="AM2383" s="5">
        <v>24.372</v>
      </c>
      <c r="AN2383" t="s">
        <v>47</v>
      </c>
      <c r="AO2383" t="str" cm="1">
        <f t="array" aca="1" ref="AO2383" ca="1">_FV(A2383,"Currency")</f>
        <v>USD</v>
      </c>
      <c r="AP2383" t="str" cm="1">
        <f t="array" aca="1" ref="AP2383" ca="1">_FV(A2383,"Exchange")</f>
        <v>NYSE Arca</v>
      </c>
      <c r="AQ2383" s="6" t="str" cm="1">
        <f t="array" aca="1" ref="AQ2383" ca="1">_FV(A2383,"Exchange abbreviation",TRUE)</f>
        <v>ARCX</v>
      </c>
      <c r="AR2383" t="str" cm="1">
        <f t="array" aca="1" ref="AR2383" ca="1">_FV(A2383,"Instrument type",TRUE)</f>
        <v>ETF</v>
      </c>
    </row>
    <row r="2384" spans="1:44" ht="18.75" customHeight="1" x14ac:dyDescent="0.25">
      <c r="A2384" t="e" vm="2396">
        <v>#VALUE!</v>
      </c>
      <c r="B2384" t="s">
        <v>6550</v>
      </c>
      <c r="C2384" t="s">
        <v>6551</v>
      </c>
      <c r="D2384" s="31" cm="1">
        <f t="array" aca="1" ref="D2384" ca="1">_FV(A2384,"Last trade time",TRUE)</f>
        <v>45824.840277789066</v>
      </c>
      <c r="E2384" s="23" cm="1">
        <f t="array" aca="1" ref="E2384" ca="1">_FV(A2384,"Price")</f>
        <v>25.78</v>
      </c>
      <c r="F2384" s="27" cm="1">
        <f t="array" aca="1" ref="F2384" ca="1">_FV(A2384,"Change (%)",TRUE)</f>
        <v>1.94E-4</v>
      </c>
      <c r="G2384" s="26" cm="1">
        <f t="array" aca="1" ref="G2384" ca="1">_FV(A2384,"Change")</f>
        <v>5.0000000000000001E-3</v>
      </c>
      <c r="H2384" s="23" cm="1">
        <f t="array" aca="1" ref="H2384" ca="1">_FV(A2384,"Open")</f>
        <v>25.78</v>
      </c>
      <c r="I2384" s="23" cm="1">
        <f t="array" aca="1" ref="I2384" ca="1">_FV(A2384,"Low")</f>
        <v>25.78</v>
      </c>
      <c r="J2384" s="23" cm="1">
        <f t="array" aca="1" ref="J2384" ca="1">_FV(A2384,"High")</f>
        <v>25.78</v>
      </c>
      <c r="K2384" s="23" cm="1">
        <f t="array" aca="1" ref="K2384" ca="1">_FV(A2384,"Previous close",TRUE)</f>
        <v>25.774999999999999</v>
      </c>
      <c r="L2384" s="26"/>
      <c r="M2384" s="23" cm="1">
        <f t="array" aca="1" ref="M2384" ca="1">_FV(A2384,"52 week low",TRUE)</f>
        <v>25.21</v>
      </c>
      <c r="N2384" s="23" cm="1">
        <f t="array" aca="1" ref="N2384" ca="1">_FV(A2384,"52 week high",TRUE)</f>
        <v>26.8232</v>
      </c>
      <c r="O2384" s="8" cm="1">
        <f t="array" aca="1" ref="O2384" ca="1">_FV(A2384,"Volume")</f>
        <v>213</v>
      </c>
      <c r="P2384" s="7" cm="1">
        <f t="array" aca="1" ref="P2384" ca="1">_FV(A2384,"Volume average",TRUE)</f>
        <v>2245</v>
      </c>
      <c r="Q2384" t="s">
        <v>416</v>
      </c>
      <c r="S2384" t="s">
        <v>1894</v>
      </c>
      <c r="T2384" s="25" cm="1">
        <f t="array" aca="1" ref="T2384" ca="1">_FV(A2384,"Expense ratio",TRUE)</f>
        <v>4.0000000000000001E-3</v>
      </c>
      <c r="U2384" s="24" cm="1">
        <f t="array" aca="1" ref="U2384" ca="1">_FV(A2384,"Market cap",TRUE)</f>
        <v>148999251.75</v>
      </c>
      <c r="V2384" s="4">
        <v>149020800</v>
      </c>
      <c r="W2384" s="4">
        <v>149020800</v>
      </c>
      <c r="Y2384" t="s">
        <v>6552</v>
      </c>
      <c r="Z2384" s="5">
        <v>25.56</v>
      </c>
      <c r="AA2384" s="20"/>
      <c r="AB2384" s="5">
        <v>5.0599999999999999E-2</v>
      </c>
      <c r="AC2384" s="4">
        <v>6180</v>
      </c>
      <c r="AE2384" s="5">
        <v>3.081987970973854</v>
      </c>
      <c r="AF2384" s="20"/>
      <c r="AI2384" s="4">
        <v>6180</v>
      </c>
      <c r="AJ2384" s="5">
        <v>158393.4</v>
      </c>
      <c r="AL2384" s="5">
        <v>26.823</v>
      </c>
      <c r="AM2384" s="5">
        <v>25.21</v>
      </c>
      <c r="AN2384" t="s">
        <v>47</v>
      </c>
      <c r="AO2384" t="str" cm="1">
        <f t="array" aca="1" ref="AO2384" ca="1">_FV(A2384,"Currency")</f>
        <v>USD</v>
      </c>
      <c r="AP2384" t="str" cm="1">
        <f t="array" aca="1" ref="AP2384" ca="1">_FV(A2384,"Exchange")</f>
        <v>NYSE Arca</v>
      </c>
      <c r="AQ2384" s="6" t="str" cm="1">
        <f t="array" aca="1" ref="AQ2384" ca="1">_FV(A2384,"Exchange abbreviation",TRUE)</f>
        <v>ARCX</v>
      </c>
      <c r="AR2384" t="str" cm="1">
        <f t="array" aca="1" ref="AR2384" ca="1">_FV(A2384,"Instrument type",TRUE)</f>
        <v>ETF</v>
      </c>
    </row>
    <row r="2385" spans="1:44" ht="18.75" customHeight="1" x14ac:dyDescent="0.25">
      <c r="A2385" t="e" vm="2397">
        <v>#VALUE!</v>
      </c>
      <c r="B2385" t="s">
        <v>6553</v>
      </c>
      <c r="C2385" t="s">
        <v>6554</v>
      </c>
      <c r="D2385" s="31" cm="1">
        <f t="array" aca="1" ref="D2385" ca="1">_FV(A2385,"Last trade time",TRUE)</f>
        <v>45824.890699247655</v>
      </c>
      <c r="E2385" s="23" cm="1">
        <f t="array" aca="1" ref="E2385" ca="1">_FV(A2385,"Price")</f>
        <v>61.08</v>
      </c>
      <c r="F2385" s="27" cm="1">
        <f t="array" aca="1" ref="F2385" ca="1">_FV(A2385,"Change (%)",TRUE)</f>
        <v>5.1839999999999994E-3</v>
      </c>
      <c r="G2385" s="26" cm="1">
        <f t="array" aca="1" ref="G2385" ca="1">_FV(A2385,"Change")</f>
        <v>0.315</v>
      </c>
      <c r="H2385" s="23" cm="1">
        <f t="array" aca="1" ref="H2385" ca="1">_FV(A2385,"Open")</f>
        <v>61.06</v>
      </c>
      <c r="I2385" s="23" cm="1">
        <f t="array" aca="1" ref="I2385" ca="1">_FV(A2385,"Low")</f>
        <v>60.86</v>
      </c>
      <c r="J2385" s="23" cm="1">
        <f t="array" aca="1" ref="J2385" ca="1">_FV(A2385,"High")</f>
        <v>61.643000000000001</v>
      </c>
      <c r="K2385" s="23" cm="1">
        <f t="array" aca="1" ref="K2385" ca="1">_FV(A2385,"Previous close",TRUE)</f>
        <v>60.765000000000001</v>
      </c>
      <c r="L2385" s="26"/>
      <c r="M2385" s="23" cm="1">
        <f t="array" aca="1" ref="M2385" ca="1">_FV(A2385,"52 week low",TRUE)</f>
        <v>52.904699999999998</v>
      </c>
      <c r="N2385" s="23" cm="1">
        <f t="array" aca="1" ref="N2385" ca="1">_FV(A2385,"52 week high",TRUE)</f>
        <v>65.180000000000007</v>
      </c>
      <c r="O2385" s="8" cm="1">
        <f t="array" aca="1" ref="O2385" ca="1">_FV(A2385,"Volume")</f>
        <v>443808</v>
      </c>
      <c r="P2385" s="7" cm="1">
        <f t="array" aca="1" ref="P2385" ca="1">_FV(A2385,"Volume average",TRUE)</f>
        <v>856614</v>
      </c>
      <c r="Q2385" t="s">
        <v>351</v>
      </c>
      <c r="S2385" t="s">
        <v>2067</v>
      </c>
      <c r="T2385" s="25" cm="1">
        <f t="array" aca="1" ref="T2385" ca="1">_FV(A2385,"Expense ratio",TRUE)</f>
        <v>4.0000000000000001E-3</v>
      </c>
      <c r="U2385" s="24" cm="1">
        <f t="array" aca="1" ref="U2385" ca="1">_FV(A2385,"Market cap",TRUE)</f>
        <v>4653329354.3699999</v>
      </c>
      <c r="V2385" s="4">
        <v>4653329408</v>
      </c>
      <c r="W2385" s="4">
        <v>4653329408</v>
      </c>
      <c r="Y2385" t="s">
        <v>6521</v>
      </c>
      <c r="Z2385" s="5">
        <v>62.108969999999999</v>
      </c>
      <c r="AA2385" s="5">
        <v>30.956717999999999</v>
      </c>
      <c r="AB2385" s="5">
        <v>4.4000000000000003E-3</v>
      </c>
      <c r="AC2385" s="4">
        <v>750336</v>
      </c>
      <c r="AE2385" s="5">
        <v>5.092594712353371</v>
      </c>
      <c r="AF2385" s="5">
        <v>9.2325050816469698</v>
      </c>
      <c r="AI2385" s="4">
        <v>750336</v>
      </c>
      <c r="AJ2385" s="5">
        <v>46580858.880000003</v>
      </c>
      <c r="AL2385" s="5">
        <v>65.180000000000007</v>
      </c>
      <c r="AM2385" s="5">
        <v>52.9</v>
      </c>
      <c r="AN2385" t="s">
        <v>82</v>
      </c>
      <c r="AO2385" t="str" cm="1">
        <f t="array" aca="1" ref="AO2385" ca="1">_FV(A2385,"Currency")</f>
        <v>USD</v>
      </c>
      <c r="AP2385" t="str" cm="1">
        <f t="array" aca="1" ref="AP2385" ca="1">_FV(A2385,"Exchange")</f>
        <v>NYSE Arca</v>
      </c>
      <c r="AQ2385" s="6" t="str" cm="1">
        <f t="array" aca="1" ref="AQ2385" ca="1">_FV(A2385,"Exchange abbreviation",TRUE)</f>
        <v>ARCX</v>
      </c>
      <c r="AR2385" t="str" cm="1">
        <f t="array" aca="1" ref="AR2385" ca="1">_FV(A2385,"Instrument type",TRUE)</f>
        <v>ETF</v>
      </c>
    </row>
    <row r="2386" spans="1:44" ht="18.75" customHeight="1" x14ac:dyDescent="0.25">
      <c r="A2386" t="e" vm="2398">
        <v>#VALUE!</v>
      </c>
      <c r="B2386" t="s">
        <v>6555</v>
      </c>
      <c r="C2386" t="s">
        <v>6556</v>
      </c>
      <c r="D2386" s="31" cm="1">
        <f t="array" aca="1" ref="D2386" ca="1">_FV(A2386,"Last trade time",TRUE)</f>
        <v>45824.840277789066</v>
      </c>
      <c r="E2386" s="23" cm="1">
        <f t="array" aca="1" ref="E2386" ca="1">_FV(A2386,"Price")</f>
        <v>24.945499999999999</v>
      </c>
      <c r="F2386" s="27" cm="1">
        <f t="array" aca="1" ref="F2386" ca="1">_FV(A2386,"Change (%)",TRUE)</f>
        <v>1.2266999999999998E-2</v>
      </c>
      <c r="G2386" s="26" cm="1">
        <f t="array" aca="1" ref="G2386" ca="1">_FV(A2386,"Change")</f>
        <v>0.30230000000000001</v>
      </c>
      <c r="H2386" s="23" cm="1">
        <f t="array" aca="1" ref="H2386" ca="1">_FV(A2386,"Open")</f>
        <v>24.945499999999999</v>
      </c>
      <c r="I2386" s="23" cm="1">
        <f t="array" aca="1" ref="I2386" ca="1">_FV(A2386,"Low")</f>
        <v>24.945499999999999</v>
      </c>
      <c r="J2386" s="23" cm="1">
        <f t="array" aca="1" ref="J2386" ca="1">_FV(A2386,"High")</f>
        <v>24.945499999999999</v>
      </c>
      <c r="K2386" s="23" cm="1">
        <f t="array" aca="1" ref="K2386" ca="1">_FV(A2386,"Previous close",TRUE)</f>
        <v>24.6432</v>
      </c>
      <c r="L2386" s="26"/>
      <c r="M2386" s="23" cm="1">
        <f t="array" aca="1" ref="M2386" ca="1">_FV(A2386,"52 week low",TRUE)</f>
        <v>20.566800000000001</v>
      </c>
      <c r="N2386" s="23" cm="1">
        <f t="array" aca="1" ref="N2386" ca="1">_FV(A2386,"52 week high",TRUE)</f>
        <v>25.485600000000002</v>
      </c>
      <c r="O2386" s="8" cm="1">
        <f t="array" aca="1" ref="O2386" ca="1">_FV(A2386,"Volume")</f>
        <v>0</v>
      </c>
      <c r="P2386" s="7" cm="1">
        <f t="array" aca="1" ref="P2386" ca="1">_FV(A2386,"Volume average",TRUE)</f>
        <v>11616</v>
      </c>
      <c r="Q2386" t="s">
        <v>1641</v>
      </c>
      <c r="R2386" t="s">
        <v>155</v>
      </c>
      <c r="S2386" t="s">
        <v>6557</v>
      </c>
      <c r="T2386" s="25" cm="1">
        <f t="array" aca="1" ref="T2386" ca="1">_FV(A2386,"Expense ratio",TRUE)</f>
        <v>4.0000000000000001E-3</v>
      </c>
      <c r="U2386" s="24" cm="1">
        <f t="array" aca="1" ref="U2386" ca="1">_FV(A2386,"Market cap",TRUE)</f>
        <v>1943788.63</v>
      </c>
      <c r="V2386" s="4">
        <v>1943788</v>
      </c>
      <c r="W2386" s="4">
        <v>1943788</v>
      </c>
      <c r="Y2386" t="s">
        <v>5810</v>
      </c>
      <c r="Z2386" s="5">
        <v>24.76</v>
      </c>
      <c r="AA2386" s="5">
        <v>17.19688</v>
      </c>
      <c r="AB2386" s="20"/>
      <c r="AC2386" s="4">
        <v>7806</v>
      </c>
      <c r="AE2386" s="5">
        <v>10.2081501902745</v>
      </c>
      <c r="AF2386" s="20"/>
      <c r="AI2386" s="4">
        <v>7806</v>
      </c>
      <c r="AJ2386" s="5">
        <v>193524.79079999999</v>
      </c>
      <c r="AL2386" s="5">
        <v>25.23</v>
      </c>
      <c r="AM2386" s="5">
        <v>22.58</v>
      </c>
      <c r="AN2386" t="s">
        <v>47</v>
      </c>
      <c r="AO2386" t="str" cm="1">
        <f t="array" aca="1" ref="AO2386" ca="1">_FV(A2386,"Currency")</f>
        <v>USD</v>
      </c>
      <c r="AP2386" t="str" cm="1">
        <f t="array" aca="1" ref="AP2386" ca="1">_FV(A2386,"Exchange")</f>
        <v>NYSE Arca</v>
      </c>
      <c r="AQ2386" s="6" t="str" cm="1">
        <f t="array" aca="1" ref="AQ2386" ca="1">_FV(A2386,"Exchange abbreviation",TRUE)</f>
        <v>ARCX</v>
      </c>
      <c r="AR2386" t="str" cm="1">
        <f t="array" aca="1" ref="AR2386" ca="1">_FV(A2386,"Instrument type",TRUE)</f>
        <v>ETF</v>
      </c>
    </row>
    <row r="2387" spans="1:44" ht="18.75" customHeight="1" x14ac:dyDescent="0.25">
      <c r="A2387" t="e" vm="2399">
        <v>#VALUE!</v>
      </c>
      <c r="B2387" t="s">
        <v>6558</v>
      </c>
      <c r="C2387" t="s">
        <v>6559</v>
      </c>
      <c r="D2387" s="31" cm="1">
        <f t="array" aca="1" ref="D2387" ca="1">_FV(A2387,"Last trade time",TRUE)</f>
        <v>45824.840277812502</v>
      </c>
      <c r="E2387" s="23" cm="1">
        <f t="array" aca="1" ref="E2387" ca="1">_FV(A2387,"Price")</f>
        <v>47.65</v>
      </c>
      <c r="F2387" s="27" cm="1">
        <f t="array" aca="1" ref="F2387" ca="1">_FV(A2387,"Change (%)",TRUE)</f>
        <v>-4.1799999999999997E-3</v>
      </c>
      <c r="G2387" s="26" cm="1">
        <f t="array" aca="1" ref="G2387" ca="1">_FV(A2387,"Change")</f>
        <v>-0.2</v>
      </c>
      <c r="H2387" s="23" cm="1">
        <f t="array" aca="1" ref="H2387" ca="1">_FV(A2387,"Open")</f>
        <v>47.97</v>
      </c>
      <c r="I2387" s="23" cm="1">
        <f t="array" aca="1" ref="I2387" ca="1">_FV(A2387,"Low")</f>
        <v>46.97</v>
      </c>
      <c r="J2387" s="23" cm="1">
        <f t="array" aca="1" ref="J2387" ca="1">_FV(A2387,"High")</f>
        <v>48.015000000000001</v>
      </c>
      <c r="K2387" s="23" cm="1">
        <f t="array" aca="1" ref="K2387" ca="1">_FV(A2387,"Previous close",TRUE)</f>
        <v>47.85</v>
      </c>
      <c r="L2387" s="26"/>
      <c r="M2387" s="23" cm="1">
        <f t="array" aca="1" ref="M2387" ca="1">_FV(A2387,"52 week low",TRUE)</f>
        <v>44.62</v>
      </c>
      <c r="N2387" s="23" cm="1">
        <f t="array" aca="1" ref="N2387" ca="1">_FV(A2387,"52 week high",TRUE)</f>
        <v>58.944899999999997</v>
      </c>
      <c r="O2387" s="8" cm="1">
        <f t="array" aca="1" ref="O2387" ca="1">_FV(A2387,"Volume")</f>
        <v>526043</v>
      </c>
      <c r="P2387" s="7" cm="1">
        <f t="array" aca="1" ref="P2387" ca="1">_FV(A2387,"Volume average",TRUE)</f>
        <v>291835</v>
      </c>
      <c r="Q2387" t="s">
        <v>351</v>
      </c>
      <c r="S2387" t="s">
        <v>2067</v>
      </c>
      <c r="T2387" s="25" cm="1">
        <f t="array" aca="1" ref="T2387" ca="1">_FV(A2387,"Expense ratio",TRUE)</f>
        <v>4.0000000000000001E-3</v>
      </c>
      <c r="U2387" s="24" cm="1">
        <f t="array" aca="1" ref="U2387" ca="1">_FV(A2387,"Market cap",TRUE)</f>
        <v>648527723.71000004</v>
      </c>
      <c r="V2387" s="4">
        <v>648527744</v>
      </c>
      <c r="W2387" s="4">
        <v>648527744</v>
      </c>
      <c r="Y2387" t="s">
        <v>6521</v>
      </c>
      <c r="Z2387" s="5">
        <v>47.949779999999997</v>
      </c>
      <c r="AA2387" s="19">
        <v>16.813500999999999</v>
      </c>
      <c r="AB2387" s="5">
        <v>8.6999999999999994E-3</v>
      </c>
      <c r="AC2387" s="4">
        <v>184892</v>
      </c>
      <c r="AE2387" s="5">
        <v>6.1222743314259809E-2</v>
      </c>
      <c r="AF2387" s="5">
        <v>-8.9909475832811161</v>
      </c>
      <c r="AI2387" s="4">
        <v>184892</v>
      </c>
      <c r="AJ2387" s="5">
        <v>8871118.1600000001</v>
      </c>
      <c r="AL2387" s="5">
        <v>58.94</v>
      </c>
      <c r="AM2387" s="5">
        <v>44.62</v>
      </c>
      <c r="AN2387" t="s">
        <v>90</v>
      </c>
      <c r="AO2387" t="str" cm="1">
        <f t="array" aca="1" ref="AO2387" ca="1">_FV(A2387,"Currency")</f>
        <v>USD</v>
      </c>
      <c r="AP2387" t="str" cm="1">
        <f t="array" aca="1" ref="AP2387" ca="1">_FV(A2387,"Exchange")</f>
        <v>NYSE Arca</v>
      </c>
      <c r="AQ2387" s="6" t="str" cm="1">
        <f t="array" aca="1" ref="AQ2387" ca="1">_FV(A2387,"Exchange abbreviation",TRUE)</f>
        <v>ARCX</v>
      </c>
      <c r="AR2387" t="str" cm="1">
        <f t="array" aca="1" ref="AR2387" ca="1">_FV(A2387,"Instrument type",TRUE)</f>
        <v>ETF</v>
      </c>
    </row>
    <row r="2388" spans="1:44" ht="18.75" customHeight="1" x14ac:dyDescent="0.25">
      <c r="A2388" t="e" vm="2400">
        <v>#VALUE!</v>
      </c>
      <c r="B2388" t="s">
        <v>6560</v>
      </c>
      <c r="C2388" t="s">
        <v>6561</v>
      </c>
      <c r="D2388" s="31" cm="1">
        <f t="array" aca="1" ref="D2388" ca="1">_FV(A2388,"Last trade time",TRUE)</f>
        <v>45824.840320034375</v>
      </c>
      <c r="E2388" s="23" cm="1">
        <f t="array" aca="1" ref="E2388" ca="1">_FV(A2388,"Price")</f>
        <v>26.934999999999999</v>
      </c>
      <c r="F2388" s="27" cm="1">
        <f t="array" aca="1" ref="F2388" ca="1">_FV(A2388,"Change (%)",TRUE)</f>
        <v>-1.8560000000000001E-4</v>
      </c>
      <c r="G2388" s="26" cm="1">
        <f t="array" aca="1" ref="G2388" ca="1">_FV(A2388,"Change")</f>
        <v>-5.0000000000000001E-3</v>
      </c>
      <c r="H2388" s="23" cm="1">
        <f t="array" aca="1" ref="H2388" ca="1">_FV(A2388,"Open")</f>
        <v>26.934999999999999</v>
      </c>
      <c r="I2388" s="23" cm="1">
        <f t="array" aca="1" ref="I2388" ca="1">_FV(A2388,"Low")</f>
        <v>26.934999999999999</v>
      </c>
      <c r="J2388" s="23" cm="1">
        <f t="array" aca="1" ref="J2388" ca="1">_FV(A2388,"High")</f>
        <v>26.934999999999999</v>
      </c>
      <c r="K2388" s="23" cm="1">
        <f t="array" aca="1" ref="K2388" ca="1">_FV(A2388,"Previous close",TRUE)</f>
        <v>26.94</v>
      </c>
      <c r="L2388" s="26"/>
      <c r="M2388" s="23" cm="1">
        <f t="array" aca="1" ref="M2388" ca="1">_FV(A2388,"52 week low",TRUE)</f>
        <v>26.14</v>
      </c>
      <c r="N2388" s="23" cm="1">
        <f t="array" aca="1" ref="N2388" ca="1">_FV(A2388,"52 week high",TRUE)</f>
        <v>28.22</v>
      </c>
      <c r="O2388" s="8" cm="1">
        <f t="array" aca="1" ref="O2388" ca="1">_FV(A2388,"Volume")</f>
        <v>52</v>
      </c>
      <c r="P2388" s="7" cm="1">
        <f t="array" aca="1" ref="P2388" ca="1">_FV(A2388,"Volume average",TRUE)</f>
        <v>3892</v>
      </c>
      <c r="Q2388" t="s">
        <v>5345</v>
      </c>
      <c r="S2388" t="s">
        <v>2310</v>
      </c>
      <c r="T2388" s="25" cm="1">
        <f t="array" aca="1" ref="T2388" ca="1">_FV(A2388,"Expense ratio",TRUE)</f>
        <v>4.0000000000000001E-3</v>
      </c>
      <c r="U2388" s="24" cm="1">
        <f t="array" aca="1" ref="U2388" ca="1">_FV(A2388,"Market cap",TRUE)</f>
        <v>28318700.43</v>
      </c>
      <c r="V2388" s="4">
        <v>28318700</v>
      </c>
      <c r="W2388" s="4">
        <v>28318700</v>
      </c>
      <c r="Y2388" t="s">
        <v>6562</v>
      </c>
      <c r="Z2388" s="5">
        <v>26.87987</v>
      </c>
      <c r="AA2388" s="20"/>
      <c r="AB2388" s="5">
        <v>2.9600000000000001E-2</v>
      </c>
      <c r="AC2388" s="4">
        <v>18376</v>
      </c>
      <c r="AE2388" s="5">
        <v>-1.150944653320551</v>
      </c>
      <c r="AF2388" s="5">
        <v>1.1451875457064939</v>
      </c>
      <c r="AI2388" s="4">
        <v>18376</v>
      </c>
      <c r="AJ2388" s="5">
        <v>493487.48</v>
      </c>
      <c r="AL2388" s="5">
        <v>28.22</v>
      </c>
      <c r="AM2388" s="5">
        <v>26.14</v>
      </c>
      <c r="AN2388" t="s">
        <v>47</v>
      </c>
      <c r="AO2388" t="str" cm="1">
        <f t="array" aca="1" ref="AO2388" ca="1">_FV(A2388,"Currency")</f>
        <v>USD</v>
      </c>
      <c r="AP2388" t="str" cm="1">
        <f t="array" aca="1" ref="AP2388" ca="1">_FV(A2388,"Exchange")</f>
        <v>CBOE BZX Exchange</v>
      </c>
      <c r="AQ2388" s="6" t="str" cm="1">
        <f t="array" aca="1" ref="AQ2388" ca="1">_FV(A2388,"Exchange abbreviation",TRUE)</f>
        <v>BATS</v>
      </c>
      <c r="AR2388" t="str" cm="1">
        <f t="array" aca="1" ref="AR2388" ca="1">_FV(A2388,"Instrument type",TRUE)</f>
        <v>ETF</v>
      </c>
    </row>
    <row r="2389" spans="1:44" ht="18.75" customHeight="1" x14ac:dyDescent="0.25">
      <c r="A2389" t="e" vm="2401">
        <v>#VALUE!</v>
      </c>
      <c r="B2389" t="s">
        <v>6563</v>
      </c>
      <c r="C2389" t="s">
        <v>6564</v>
      </c>
      <c r="D2389" s="31" cm="1">
        <f t="array" aca="1" ref="D2389" ca="1">_FV(A2389,"Last trade time",TRUE)</f>
        <v>45824.840277789066</v>
      </c>
      <c r="E2389" s="23" cm="1">
        <f t="array" aca="1" ref="E2389" ca="1">_FV(A2389,"Price")</f>
        <v>50.65</v>
      </c>
      <c r="F2389" s="27" cm="1">
        <f t="array" aca="1" ref="F2389" ca="1">_FV(A2389,"Change (%)",TRUE)</f>
        <v>5.9270000000000004E-4</v>
      </c>
      <c r="G2389" s="26" cm="1">
        <f t="array" aca="1" ref="G2389" ca="1">_FV(A2389,"Change")</f>
        <v>0.03</v>
      </c>
      <c r="H2389" s="23" cm="1">
        <f t="array" aca="1" ref="H2389" ca="1">_FV(A2389,"Open")</f>
        <v>50.65</v>
      </c>
      <c r="I2389" s="23" cm="1">
        <f t="array" aca="1" ref="I2389" ca="1">_FV(A2389,"Low")</f>
        <v>50.65</v>
      </c>
      <c r="J2389" s="23" cm="1">
        <f t="array" aca="1" ref="J2389" ca="1">_FV(A2389,"High")</f>
        <v>50.65</v>
      </c>
      <c r="K2389" s="23" cm="1">
        <f t="array" aca="1" ref="K2389" ca="1">_FV(A2389,"Previous close",TRUE)</f>
        <v>50.62</v>
      </c>
      <c r="L2389" s="26"/>
      <c r="M2389" s="23" cm="1">
        <f t="array" aca="1" ref="M2389" ca="1">_FV(A2389,"52 week low",TRUE)</f>
        <v>48.76</v>
      </c>
      <c r="N2389" s="23" cm="1">
        <f t="array" aca="1" ref="N2389" ca="1">_FV(A2389,"52 week high",TRUE)</f>
        <v>51.783700000000003</v>
      </c>
      <c r="O2389" s="8" cm="1">
        <f t="array" aca="1" ref="O2389" ca="1">_FV(A2389,"Volume")</f>
        <v>60</v>
      </c>
      <c r="P2389" s="7" cm="1">
        <f t="array" aca="1" ref="P2389" ca="1">_FV(A2389,"Volume average",TRUE)</f>
        <v>290</v>
      </c>
      <c r="Q2389" t="s">
        <v>290</v>
      </c>
      <c r="S2389" t="s">
        <v>3086</v>
      </c>
      <c r="T2389" s="25" cm="1">
        <f t="array" aca="1" ref="T2389" ca="1">_FV(A2389,"Expense ratio",TRUE)</f>
        <v>4.0000000000000001E-3</v>
      </c>
      <c r="U2389" s="24" cm="1">
        <f t="array" aca="1" ref="U2389" ca="1">_FV(A2389,"Market cap",TRUE)</f>
        <v>52856215.479999997</v>
      </c>
      <c r="V2389" s="4">
        <v>52856216</v>
      </c>
      <c r="W2389" s="4">
        <v>52856216</v>
      </c>
      <c r="Y2389" t="s">
        <v>1019</v>
      </c>
      <c r="Z2389" s="5">
        <v>50.49</v>
      </c>
      <c r="AB2389" s="20"/>
      <c r="AC2389" s="4">
        <v>277</v>
      </c>
      <c r="AE2389" s="5">
        <v>2.918346115807346</v>
      </c>
      <c r="AF2389" s="20"/>
      <c r="AI2389" s="4">
        <v>277</v>
      </c>
      <c r="AJ2389" s="5">
        <v>13974.65</v>
      </c>
      <c r="AL2389" s="5">
        <v>51.783999999999999</v>
      </c>
      <c r="AM2389" s="5">
        <v>48.76</v>
      </c>
      <c r="AN2389" t="s">
        <v>47</v>
      </c>
      <c r="AO2389" t="str" cm="1">
        <f t="array" aca="1" ref="AO2389" ca="1">_FV(A2389,"Currency")</f>
        <v>USD</v>
      </c>
      <c r="AP2389" t="str" cm="1">
        <f t="array" aca="1" ref="AP2389" ca="1">_FV(A2389,"Exchange")</f>
        <v>NYSE Arca</v>
      </c>
      <c r="AQ2389" s="6" t="str" cm="1">
        <f t="array" aca="1" ref="AQ2389" ca="1">_FV(A2389,"Exchange abbreviation",TRUE)</f>
        <v>ARCX</v>
      </c>
      <c r="AR2389" t="str" cm="1">
        <f t="array" aca="1" ref="AR2389" ca="1">_FV(A2389,"Instrument type",TRUE)</f>
        <v>ETF</v>
      </c>
    </row>
    <row r="2390" spans="1:44" ht="18.75" customHeight="1" x14ac:dyDescent="0.25">
      <c r="A2390" t="e" vm="2402">
        <v>#VALUE!</v>
      </c>
      <c r="B2390" t="s">
        <v>6565</v>
      </c>
      <c r="C2390" t="s">
        <v>6566</v>
      </c>
      <c r="D2390" s="31" cm="1">
        <f t="array" aca="1" ref="D2390" ca="1">_FV(A2390,"Last trade time",TRUE)</f>
        <v>45824.840277823438</v>
      </c>
      <c r="E2390" s="23" cm="1">
        <f t="array" aca="1" ref="E2390" ca="1">_FV(A2390,"Price")</f>
        <v>72.03</v>
      </c>
      <c r="F2390" s="27" cm="1">
        <f t="array" aca="1" ref="F2390" ca="1">_FV(A2390,"Change (%)",TRUE)</f>
        <v>2.7769999999999997E-4</v>
      </c>
      <c r="G2390" s="26" cm="1">
        <f t="array" aca="1" ref="G2390" ca="1">_FV(A2390,"Change")</f>
        <v>0.02</v>
      </c>
      <c r="H2390" s="23" cm="1">
        <f t="array" aca="1" ref="H2390" ca="1">_FV(A2390,"Open")</f>
        <v>72.209999999999994</v>
      </c>
      <c r="I2390" s="23" cm="1">
        <f t="array" aca="1" ref="I2390" ca="1">_FV(A2390,"Low")</f>
        <v>72.02</v>
      </c>
      <c r="J2390" s="23" cm="1">
        <f t="array" aca="1" ref="J2390" ca="1">_FV(A2390,"High")</f>
        <v>72.209999999999994</v>
      </c>
      <c r="K2390" s="23" cm="1">
        <f t="array" aca="1" ref="K2390" ca="1">_FV(A2390,"Previous close",TRUE)</f>
        <v>72.010000000000005</v>
      </c>
      <c r="L2390" s="26"/>
      <c r="M2390" s="23" cm="1">
        <f t="array" aca="1" ref="M2390" ca="1">_FV(A2390,"52 week low",TRUE)</f>
        <v>66.52</v>
      </c>
      <c r="N2390" s="23" cm="1">
        <f t="array" aca="1" ref="N2390" ca="1">_FV(A2390,"52 week high",TRUE)</f>
        <v>72.825000000000003</v>
      </c>
      <c r="O2390" s="8" cm="1">
        <f t="array" aca="1" ref="O2390" ca="1">_FV(A2390,"Volume")</f>
        <v>31706</v>
      </c>
      <c r="P2390" s="7" cm="1">
        <f t="array" aca="1" ref="P2390" ca="1">_FV(A2390,"Volume average",TRUE)</f>
        <v>46023</v>
      </c>
      <c r="Q2390" t="s">
        <v>6338</v>
      </c>
      <c r="S2390" t="s">
        <v>277</v>
      </c>
      <c r="T2390" s="25" cm="1">
        <f t="array" aca="1" ref="T2390" ca="1">_FV(A2390,"Expense ratio",TRUE)</f>
        <v>4.0000000000000001E-3</v>
      </c>
      <c r="U2390" s="24" cm="1">
        <f t="array" aca="1" ref="U2390" ca="1">_FV(A2390,"Market cap",TRUE)</f>
        <v>88889276.670000002</v>
      </c>
      <c r="V2390" s="4">
        <v>88501800</v>
      </c>
      <c r="W2390" s="4">
        <v>88501800</v>
      </c>
      <c r="Y2390" t="s">
        <v>6567</v>
      </c>
      <c r="Z2390" s="5">
        <v>71.400000000000006</v>
      </c>
      <c r="AA2390" s="20"/>
      <c r="AB2390" s="5">
        <v>1.43E-2</v>
      </c>
      <c r="AC2390" s="4">
        <v>53077</v>
      </c>
      <c r="AE2390" s="5">
        <v>5.5454370587744162</v>
      </c>
      <c r="AF2390" s="5">
        <v>1.2448054288909161</v>
      </c>
      <c r="AI2390" s="4">
        <v>53077</v>
      </c>
      <c r="AJ2390" s="5">
        <v>3789697.8</v>
      </c>
      <c r="AL2390" s="5">
        <v>72.83</v>
      </c>
      <c r="AM2390" s="5">
        <v>66.52</v>
      </c>
      <c r="AN2390" t="s">
        <v>90</v>
      </c>
      <c r="AO2390" t="str" cm="1">
        <f t="array" aca="1" ref="AO2390" ca="1">_FV(A2390,"Currency")</f>
        <v>USD</v>
      </c>
      <c r="AP2390" t="str" cm="1">
        <f t="array" aca="1" ref="AP2390" ca="1">_FV(A2390,"Exchange")</f>
        <v>NYSE Arca</v>
      </c>
      <c r="AQ2390" s="6" t="str" cm="1">
        <f t="array" aca="1" ref="AQ2390" ca="1">_FV(A2390,"Exchange abbreviation",TRUE)</f>
        <v>ARCX</v>
      </c>
      <c r="AR2390" t="str" cm="1">
        <f t="array" aca="1" ref="AR2390" ca="1">_FV(A2390,"Instrument type",TRUE)</f>
        <v>ETF</v>
      </c>
    </row>
    <row r="2391" spans="1:44" ht="18.75" customHeight="1" x14ac:dyDescent="0.25">
      <c r="A2391" t="e" vm="2403">
        <v>#VALUE!</v>
      </c>
      <c r="B2391" t="s">
        <v>6568</v>
      </c>
      <c r="C2391" t="s">
        <v>6569</v>
      </c>
      <c r="D2391" s="31" cm="1">
        <f t="array" aca="1" ref="D2391" ca="1">_FV(A2391,"Last trade time",TRUE)</f>
        <v>45824.84027780078</v>
      </c>
      <c r="E2391" s="23" cm="1">
        <f t="array" aca="1" ref="E2391" ca="1">_FV(A2391,"Price")</f>
        <v>20.524999999999999</v>
      </c>
      <c r="F2391" s="27" cm="1">
        <f t="array" aca="1" ref="F2391" ca="1">_FV(A2391,"Change (%)",TRUE)</f>
        <v>-7.3030000000000002E-4</v>
      </c>
      <c r="G2391" s="26" cm="1">
        <f t="array" aca="1" ref="G2391" ca="1">_FV(A2391,"Change")</f>
        <v>-1.4999999999999999E-2</v>
      </c>
      <c r="H2391" s="23" cm="1">
        <f t="array" aca="1" ref="H2391" ca="1">_FV(A2391,"Open")</f>
        <v>20.51</v>
      </c>
      <c r="I2391" s="23" cm="1">
        <f t="array" aca="1" ref="I2391" ca="1">_FV(A2391,"Low")</f>
        <v>20.45</v>
      </c>
      <c r="J2391" s="23" cm="1">
        <f t="array" aca="1" ref="J2391" ca="1">_FV(A2391,"High")</f>
        <v>20.524999999999999</v>
      </c>
      <c r="K2391" s="23" cm="1">
        <f t="array" aca="1" ref="K2391" ca="1">_FV(A2391,"Previous close",TRUE)</f>
        <v>20.54</v>
      </c>
      <c r="L2391" s="26"/>
      <c r="M2391" s="23" cm="1">
        <f t="array" aca="1" ref="M2391" ca="1">_FV(A2391,"52 week low",TRUE)</f>
        <v>20.23</v>
      </c>
      <c r="N2391" s="23" cm="1">
        <f t="array" aca="1" ref="N2391" ca="1">_FV(A2391,"52 week high",TRUE)</f>
        <v>20.86</v>
      </c>
      <c r="O2391" s="8" cm="1">
        <f t="array" aca="1" ref="O2391" ca="1">_FV(A2391,"Volume")</f>
        <v>1117</v>
      </c>
      <c r="P2391" s="7" cm="1">
        <f t="array" aca="1" ref="P2391" ca="1">_FV(A2391,"Volume average",TRUE)</f>
        <v>1298</v>
      </c>
      <c r="Q2391" t="s">
        <v>2519</v>
      </c>
      <c r="S2391" t="s">
        <v>3975</v>
      </c>
      <c r="T2391" s="25" cm="1">
        <f t="array" aca="1" ref="T2391" ca="1">_FV(A2391,"Expense ratio",TRUE)</f>
        <v>4.0000000000000001E-3</v>
      </c>
      <c r="U2391" s="24" cm="1">
        <f t="array" aca="1" ref="U2391" ca="1">_FV(A2391,"Market cap",TRUE)</f>
        <v>67484245.269999996</v>
      </c>
      <c r="V2391" s="4">
        <v>67484248</v>
      </c>
      <c r="W2391" s="4">
        <v>67484248</v>
      </c>
      <c r="Y2391" t="s">
        <v>1740</v>
      </c>
      <c r="Z2391" s="5">
        <v>20.426600000000001</v>
      </c>
      <c r="AB2391" s="5">
        <v>5.1499999999999997E-2</v>
      </c>
      <c r="AC2391" s="4">
        <v>1242</v>
      </c>
      <c r="AE2391" s="5">
        <v>2.3623748214185891</v>
      </c>
      <c r="AF2391" s="5">
        <v>6.0761578788834703</v>
      </c>
      <c r="AI2391" s="4">
        <v>1242</v>
      </c>
      <c r="AJ2391" s="5">
        <v>25411.32</v>
      </c>
      <c r="AL2391" s="5">
        <v>20.86</v>
      </c>
      <c r="AM2391" s="5">
        <v>20.23</v>
      </c>
      <c r="AN2391" t="s">
        <v>47</v>
      </c>
      <c r="AO2391" t="str" cm="1">
        <f t="array" aca="1" ref="AO2391" ca="1">_FV(A2391,"Currency")</f>
        <v>USD</v>
      </c>
      <c r="AP2391" t="str" cm="1">
        <f t="array" aca="1" ref="AP2391" ca="1">_FV(A2391,"Exchange")</f>
        <v>NYSE Arca</v>
      </c>
      <c r="AQ2391" s="6" t="str" cm="1">
        <f t="array" aca="1" ref="AQ2391" ca="1">_FV(A2391,"Exchange abbreviation",TRUE)</f>
        <v>ARCX</v>
      </c>
      <c r="AR2391" t="str" cm="1">
        <f t="array" aca="1" ref="AR2391" ca="1">_FV(A2391,"Instrument type",TRUE)</f>
        <v>ETF</v>
      </c>
    </row>
    <row r="2392" spans="1:44" ht="18.75" customHeight="1" x14ac:dyDescent="0.25">
      <c r="A2392" t="e" vm="2404">
        <v>#VALUE!</v>
      </c>
      <c r="B2392" t="s">
        <v>6570</v>
      </c>
      <c r="C2392" s="13" t="s">
        <v>6571</v>
      </c>
      <c r="D2392" s="31" cm="1">
        <f t="array" aca="1" ref="D2392" ca="1">_FV(A2392,"Last trade time",TRUE)</f>
        <v>45824.862154814065</v>
      </c>
      <c r="E2392" s="23" cm="1">
        <f t="array" aca="1" ref="E2392" ca="1">_FV(A2392,"Price")</f>
        <v>52.84</v>
      </c>
      <c r="F2392" s="27" cm="1">
        <f t="array" aca="1" ref="F2392" ca="1">_FV(A2392,"Change (%)",TRUE)</f>
        <v>-1.134E-3</v>
      </c>
      <c r="G2392" s="26" cm="1">
        <f t="array" aca="1" ref="G2392" ca="1">_FV(A2392,"Change")</f>
        <v>-0.06</v>
      </c>
      <c r="H2392" s="23" cm="1">
        <f t="array" aca="1" ref="H2392" ca="1">_FV(A2392,"Open")</f>
        <v>52.9</v>
      </c>
      <c r="I2392" s="23" cm="1">
        <f t="array" aca="1" ref="I2392" ca="1">_FV(A2392,"Low")</f>
        <v>52.830100000000002</v>
      </c>
      <c r="J2392" s="23" cm="1">
        <f t="array" aca="1" ref="J2392" ca="1">_FV(A2392,"High")</f>
        <v>52.9</v>
      </c>
      <c r="K2392" s="23" cm="1">
        <f t="array" aca="1" ref="K2392" ca="1">_FV(A2392,"Previous close",TRUE)</f>
        <v>52.9</v>
      </c>
      <c r="L2392" s="26"/>
      <c r="M2392" s="23" cm="1">
        <f t="array" aca="1" ref="M2392" ca="1">_FV(A2392,"52 week low",TRUE)</f>
        <v>50.12</v>
      </c>
      <c r="N2392" s="23" cm="1">
        <f t="array" aca="1" ref="N2392" ca="1">_FV(A2392,"52 week high",TRUE)</f>
        <v>53.21</v>
      </c>
      <c r="O2392" s="8" cm="1">
        <f t="array" aca="1" ref="O2392" ca="1">_FV(A2392,"Volume")</f>
        <v>91863</v>
      </c>
      <c r="P2392" s="7" cm="1">
        <f t="array" aca="1" ref="P2392" ca="1">_FV(A2392,"Volume average",TRUE)</f>
        <v>310960</v>
      </c>
      <c r="Q2392" t="s">
        <v>799</v>
      </c>
      <c r="R2392" t="s">
        <v>3849</v>
      </c>
      <c r="S2392" t="s">
        <v>376</v>
      </c>
      <c r="T2392" s="25" cm="1">
        <f t="array" aca="1" ref="T2392" ca="1">_FV(A2392,"Expense ratio",TRUE)</f>
        <v>4.0000000000000001E-3</v>
      </c>
      <c r="U2392" s="24" cm="1">
        <f t="array" aca="1" ref="U2392" ca="1">_FV(A2392,"Market cap",TRUE)</f>
        <v>1038515360.4400001</v>
      </c>
      <c r="V2392" s="4">
        <v>1038515328</v>
      </c>
      <c r="W2392" s="4">
        <v>1038515328</v>
      </c>
      <c r="X2392" t="s">
        <v>6572</v>
      </c>
      <c r="Y2392" t="s">
        <v>6573</v>
      </c>
      <c r="Z2392" s="5">
        <v>52.77</v>
      </c>
      <c r="AA2392" s="20"/>
      <c r="AB2392" s="5">
        <v>6.3200004000000004E-2</v>
      </c>
      <c r="AC2392" s="4">
        <v>313666</v>
      </c>
      <c r="AE2392" s="5">
        <v>2.5230925946327032</v>
      </c>
      <c r="AF2392" s="5">
        <v>6.7551528469798283</v>
      </c>
      <c r="AI2392" s="4">
        <v>313666</v>
      </c>
      <c r="AJ2392" s="5">
        <v>16549018.16</v>
      </c>
      <c r="AL2392" s="5">
        <v>53.21</v>
      </c>
      <c r="AM2392" s="5">
        <v>50.12</v>
      </c>
      <c r="AN2392" t="s">
        <v>82</v>
      </c>
      <c r="AO2392" t="str" cm="1">
        <f t="array" aca="1" ref="AO2392" ca="1">_FV(A2392,"Currency")</f>
        <v>USD</v>
      </c>
      <c r="AP2392" t="str" cm="1">
        <f t="array" aca="1" ref="AP2392" ca="1">_FV(A2392,"Exchange")</f>
        <v>NYSE Arca</v>
      </c>
      <c r="AQ2392" s="6" t="str" cm="1">
        <f t="array" aca="1" ref="AQ2392" ca="1">_FV(A2392,"Exchange abbreviation",TRUE)</f>
        <v>ARCX</v>
      </c>
      <c r="AR2392" t="str" cm="1">
        <f t="array" aca="1" ref="AR2392" ca="1">_FV(A2392,"Instrument type",TRUE)</f>
        <v>ETF</v>
      </c>
    </row>
    <row r="2393" spans="1:44" ht="18.75" customHeight="1" x14ac:dyDescent="0.25">
      <c r="A2393" t="e" vm="2405">
        <v>#VALUE!</v>
      </c>
      <c r="B2393" t="s">
        <v>6574</v>
      </c>
      <c r="C2393" t="s">
        <v>6575</v>
      </c>
      <c r="D2393" s="31" cm="1">
        <f t="array" aca="1" ref="D2393" ca="1">_FV(A2393,"Last trade time",TRUE)</f>
        <v>45824.840277789066</v>
      </c>
      <c r="E2393" s="23" cm="1">
        <f t="array" aca="1" ref="E2393" ca="1">_FV(A2393,"Price")</f>
        <v>11.99</v>
      </c>
      <c r="F2393" s="27" cm="1">
        <f t="array" aca="1" ref="F2393" ca="1">_FV(A2393,"Change (%)",TRUE)</f>
        <v>4.6080000000000001E-3</v>
      </c>
      <c r="G2393" s="26" cm="1">
        <f t="array" aca="1" ref="G2393" ca="1">_FV(A2393,"Change")</f>
        <v>5.5E-2</v>
      </c>
      <c r="H2393" s="23" cm="1">
        <f t="array" aca="1" ref="H2393" ca="1">_FV(A2393,"Open")</f>
        <v>12.0365</v>
      </c>
      <c r="I2393" s="23" cm="1">
        <f t="array" aca="1" ref="I2393" ca="1">_FV(A2393,"Low")</f>
        <v>11.99</v>
      </c>
      <c r="J2393" s="23" cm="1">
        <f t="array" aca="1" ref="J2393" ca="1">_FV(A2393,"High")</f>
        <v>12.0365</v>
      </c>
      <c r="K2393" s="23" cm="1">
        <f t="array" aca="1" ref="K2393" ca="1">_FV(A2393,"Previous close",TRUE)</f>
        <v>11.935</v>
      </c>
      <c r="L2393" s="26"/>
      <c r="M2393" s="23" cm="1">
        <f t="array" aca="1" ref="M2393" ca="1">_FV(A2393,"52 week low",TRUE)</f>
        <v>9.8141999999999996</v>
      </c>
      <c r="N2393" s="23" cm="1">
        <f t="array" aca="1" ref="N2393" ca="1">_FV(A2393,"52 week high",TRUE)</f>
        <v>12.0365</v>
      </c>
      <c r="O2393" s="8" cm="1">
        <f t="array" aca="1" ref="O2393" ca="1">_FV(A2393,"Volume")</f>
        <v>393</v>
      </c>
      <c r="P2393" s="7" cm="1">
        <f t="array" aca="1" ref="P2393" ca="1">_FV(A2393,"Volume average",TRUE)</f>
        <v>522</v>
      </c>
      <c r="Q2393" t="s">
        <v>2582</v>
      </c>
      <c r="S2393" t="s">
        <v>6576</v>
      </c>
      <c r="T2393" s="25" cm="1">
        <f t="array" aca="1" ref="T2393" ca="1">_FV(A2393,"Expense ratio",TRUE)</f>
        <v>4.0000000000000001E-3</v>
      </c>
      <c r="U2393" s="24" cm="1">
        <f t="array" aca="1" ref="U2393" ca="1">_FV(A2393,"Market cap",TRUE)</f>
        <v>708149.13</v>
      </c>
      <c r="V2393" s="4">
        <v>708149</v>
      </c>
      <c r="W2393" s="4">
        <v>708149</v>
      </c>
      <c r="Y2393" t="s">
        <v>1352</v>
      </c>
      <c r="Z2393" s="5">
        <v>11.89167</v>
      </c>
      <c r="AA2393" s="5">
        <v>12.500142</v>
      </c>
      <c r="AB2393" s="20"/>
      <c r="AC2393" s="4">
        <v>938</v>
      </c>
      <c r="AE2393" s="5">
        <v>11.435263674648329</v>
      </c>
      <c r="AF2393" s="20"/>
      <c r="AI2393" s="4">
        <v>938</v>
      </c>
      <c r="AJ2393" s="5">
        <v>11199.72</v>
      </c>
      <c r="AL2393" s="5">
        <v>11.94</v>
      </c>
      <c r="AM2393" s="5">
        <v>9.8140000000000001</v>
      </c>
      <c r="AN2393" t="s">
        <v>47</v>
      </c>
      <c r="AO2393" t="str" cm="1">
        <f t="array" aca="1" ref="AO2393" ca="1">_FV(A2393,"Currency")</f>
        <v>USD</v>
      </c>
      <c r="AP2393" t="str" cm="1">
        <f t="array" aca="1" ref="AP2393" ca="1">_FV(A2393,"Exchange")</f>
        <v>NYSE Arca</v>
      </c>
      <c r="AQ2393" s="6" t="str" cm="1">
        <f t="array" aca="1" ref="AQ2393" ca="1">_FV(A2393,"Exchange abbreviation",TRUE)</f>
        <v>ARCX</v>
      </c>
      <c r="AR2393" t="str" cm="1">
        <f t="array" aca="1" ref="AR2393" ca="1">_FV(A2393,"Instrument type",TRUE)</f>
        <v>ETF</v>
      </c>
    </row>
    <row r="2394" spans="1:44" ht="18.75" customHeight="1" x14ac:dyDescent="0.25">
      <c r="A2394" t="e" vm="2406">
        <v>#VALUE!</v>
      </c>
      <c r="B2394" t="s">
        <v>6577</v>
      </c>
      <c r="C2394" t="s">
        <v>6578</v>
      </c>
      <c r="D2394" s="31" cm="1">
        <f t="array" aca="1" ref="D2394" ca="1">_FV(A2394,"Last trade time",TRUE)</f>
        <v>45824.840277812502</v>
      </c>
      <c r="E2394" s="23" cm="1">
        <f t="array" aca="1" ref="E2394" ca="1">_FV(A2394,"Price")</f>
        <v>30.23</v>
      </c>
      <c r="F2394" s="27" cm="1">
        <f t="array" aca="1" ref="F2394" ca="1">_FV(A2394,"Change (%)",TRUE)</f>
        <v>8.3389999999999992E-3</v>
      </c>
      <c r="G2394" s="26" cm="1">
        <f t="array" aca="1" ref="G2394" ca="1">_FV(A2394,"Change")</f>
        <v>0.25</v>
      </c>
      <c r="H2394" s="23" cm="1">
        <f t="array" aca="1" ref="H2394" ca="1">_FV(A2394,"Open")</f>
        <v>30.08</v>
      </c>
      <c r="I2394" s="23" cm="1">
        <f t="array" aca="1" ref="I2394" ca="1">_FV(A2394,"Low")</f>
        <v>30.05</v>
      </c>
      <c r="J2394" s="23" cm="1">
        <f t="array" aca="1" ref="J2394" ca="1">_FV(A2394,"High")</f>
        <v>30.31</v>
      </c>
      <c r="K2394" s="23" cm="1">
        <f t="array" aca="1" ref="K2394" ca="1">_FV(A2394,"Previous close",TRUE)</f>
        <v>29.98</v>
      </c>
      <c r="L2394" s="26"/>
      <c r="M2394" s="23" cm="1">
        <f t="array" aca="1" ref="M2394" ca="1">_FV(A2394,"52 week low",TRUE)</f>
        <v>28.4</v>
      </c>
      <c r="N2394" s="23" cm="1">
        <f t="array" aca="1" ref="N2394" ca="1">_FV(A2394,"52 week high",TRUE)</f>
        <v>32.89</v>
      </c>
      <c r="O2394" s="8" cm="1">
        <f t="array" aca="1" ref="O2394" ca="1">_FV(A2394,"Volume")</f>
        <v>61595</v>
      </c>
      <c r="P2394" s="7" cm="1">
        <f t="array" aca="1" ref="P2394" ca="1">_FV(A2394,"Volume average",TRUE)</f>
        <v>56317</v>
      </c>
      <c r="Q2394" t="s">
        <v>4529</v>
      </c>
      <c r="T2394" s="25" cm="1">
        <f t="array" aca="1" ref="T2394" ca="1">_FV(A2394,"Expense ratio",TRUE)</f>
        <v>4.0000000000000001E-3</v>
      </c>
      <c r="U2394" s="24" cm="1">
        <f t="array" aca="1" ref="U2394" ca="1">_FV(A2394,"Market cap",TRUE)</f>
        <v>267715752.41</v>
      </c>
      <c r="V2394" s="16"/>
      <c r="W2394" s="16"/>
      <c r="Z2394" s="18"/>
      <c r="AA2394" s="20"/>
      <c r="AB2394" s="20"/>
      <c r="AC2394" s="21">
        <v>53938</v>
      </c>
      <c r="AE2394" s="18"/>
      <c r="AF2394" s="20"/>
      <c r="AI2394" s="21"/>
      <c r="AJ2394" s="18"/>
      <c r="AL2394" s="18"/>
      <c r="AM2394" s="18"/>
      <c r="AN2394" t="s">
        <v>73</v>
      </c>
      <c r="AO2394" t="str" cm="1">
        <f t="array" aca="1" ref="AO2394" ca="1">_FV(A2394,"Currency")</f>
        <v>USD</v>
      </c>
      <c r="AP2394" t="str" cm="1">
        <f t="array" aca="1" ref="AP2394" ca="1">_FV(A2394,"Exchange")</f>
        <v>NYSE Arca</v>
      </c>
      <c r="AQ2394" s="6" t="str" cm="1">
        <f t="array" aca="1" ref="AQ2394" ca="1">_FV(A2394,"Exchange abbreviation",TRUE)</f>
        <v>ARCX</v>
      </c>
      <c r="AR2394" t="str" cm="1">
        <f t="array" aca="1" ref="AR2394" ca="1">_FV(A2394,"Instrument type",TRUE)</f>
        <v>ETF</v>
      </c>
    </row>
    <row r="2395" spans="1:44" ht="18.75" customHeight="1" x14ac:dyDescent="0.25">
      <c r="A2395" t="e" vm="2407">
        <v>#VALUE!</v>
      </c>
      <c r="B2395" t="s">
        <v>6579</v>
      </c>
      <c r="C2395" t="s">
        <v>6580</v>
      </c>
      <c r="D2395" s="31" cm="1">
        <f t="array" aca="1" ref="D2395" ca="1">_FV(A2395,"Last trade time",TRUE)</f>
        <v>45824.843750057815</v>
      </c>
      <c r="E2395" s="23" cm="1">
        <f t="array" aca="1" ref="E2395" ca="1">_FV(A2395,"Price")</f>
        <v>51.384999999999998</v>
      </c>
      <c r="F2395" s="27" cm="1">
        <f t="array" aca="1" ref="F2395" ca="1">_FV(A2395,"Change (%)",TRUE)</f>
        <v>1.9460000000000001E-4</v>
      </c>
      <c r="G2395" s="26" cm="1">
        <f t="array" aca="1" ref="G2395" ca="1">_FV(A2395,"Change")</f>
        <v>0.01</v>
      </c>
      <c r="H2395" s="23" cm="1">
        <f t="array" aca="1" ref="H2395" ca="1">_FV(A2395,"Open")</f>
        <v>51.370800000000003</v>
      </c>
      <c r="I2395" s="23" cm="1">
        <f t="array" aca="1" ref="I2395" ca="1">_FV(A2395,"Low")</f>
        <v>51.370800000000003</v>
      </c>
      <c r="J2395" s="23" cm="1">
        <f t="array" aca="1" ref="J2395" ca="1">_FV(A2395,"High")</f>
        <v>51.424599999999998</v>
      </c>
      <c r="K2395" s="23" cm="1">
        <f t="array" aca="1" ref="K2395" ca="1">_FV(A2395,"Previous close",TRUE)</f>
        <v>51.375</v>
      </c>
      <c r="L2395" s="26"/>
      <c r="M2395" s="23" cm="1">
        <f t="array" aca="1" ref="M2395" ca="1">_FV(A2395,"52 week low",TRUE)</f>
        <v>50.593800000000002</v>
      </c>
      <c r="N2395" s="23" cm="1">
        <f t="array" aca="1" ref="N2395" ca="1">_FV(A2395,"52 week high",TRUE)</f>
        <v>53.62</v>
      </c>
      <c r="O2395" s="8" cm="1">
        <f t="array" aca="1" ref="O2395" ca="1">_FV(A2395,"Volume")</f>
        <v>1365</v>
      </c>
      <c r="P2395" s="7" cm="1">
        <f t="array" aca="1" ref="P2395" ca="1">_FV(A2395,"Volume average",TRUE)</f>
        <v>3845</v>
      </c>
      <c r="Q2395" t="s">
        <v>416</v>
      </c>
      <c r="S2395" t="s">
        <v>6581</v>
      </c>
      <c r="T2395" s="25" cm="1">
        <f t="array" aca="1" ref="T2395" ca="1">_FV(A2395,"Expense ratio",TRUE)</f>
        <v>4.0000000000000001E-3</v>
      </c>
      <c r="U2395" s="24" cm="1">
        <f t="array" aca="1" ref="U2395" ca="1">_FV(A2395,"Market cap",TRUE)</f>
        <v>38503019.57</v>
      </c>
      <c r="V2395" s="4">
        <v>38503020</v>
      </c>
      <c r="W2395" s="4">
        <v>38503020</v>
      </c>
      <c r="Y2395" t="s">
        <v>1740</v>
      </c>
      <c r="Z2395" s="5">
        <v>51.066400000000002</v>
      </c>
      <c r="AA2395" s="20"/>
      <c r="AB2395" s="5">
        <v>5.5E-2</v>
      </c>
      <c r="AC2395" s="4">
        <v>3725</v>
      </c>
      <c r="AE2395" s="5">
        <v>1.2891808764637249</v>
      </c>
      <c r="AF2395" s="20"/>
      <c r="AI2395" s="4">
        <v>3725</v>
      </c>
      <c r="AJ2395" s="5">
        <v>190589.625</v>
      </c>
      <c r="AL2395" s="5">
        <v>53.62</v>
      </c>
      <c r="AM2395" s="5">
        <v>50.594000000000001</v>
      </c>
      <c r="AN2395" t="s">
        <v>47</v>
      </c>
      <c r="AO2395" t="str" cm="1">
        <f t="array" aca="1" ref="AO2395" ca="1">_FV(A2395,"Currency")</f>
        <v>USD</v>
      </c>
      <c r="AP2395" t="str" cm="1">
        <f t="array" aca="1" ref="AP2395" ca="1">_FV(A2395,"Exchange")</f>
        <v>Nasdaq Stock Market</v>
      </c>
      <c r="AQ2395" s="6" t="str" cm="1">
        <f t="array" aca="1" ref="AQ2395" ca="1">_FV(A2395,"Exchange abbreviation",TRUE)</f>
        <v>XNAS</v>
      </c>
      <c r="AR2395" t="str" cm="1">
        <f t="array" aca="1" ref="AR2395" ca="1">_FV(A2395,"Instrument type",TRUE)</f>
        <v>ETF</v>
      </c>
    </row>
    <row r="2396" spans="1:44" ht="18.75" customHeight="1" x14ac:dyDescent="0.25">
      <c r="A2396" t="e" vm="2408">
        <v>#VALUE!</v>
      </c>
      <c r="B2396" t="s">
        <v>6582</v>
      </c>
      <c r="C2396" t="s">
        <v>6583</v>
      </c>
      <c r="D2396" s="31" cm="1">
        <f t="array" aca="1" ref="D2396" ca="1">_FV(A2396,"Last trade time",TRUE)</f>
        <v>45824.840277789066</v>
      </c>
      <c r="E2396" s="23" cm="1">
        <f t="array" aca="1" ref="E2396" ca="1">_FV(A2396,"Price")</f>
        <v>50.774999999999999</v>
      </c>
      <c r="F2396" s="27" cm="1">
        <f t="array" aca="1" ref="F2396" ca="1">_FV(A2396,"Change (%)",TRUE)</f>
        <v>0</v>
      </c>
      <c r="G2396" s="26" cm="1">
        <f t="array" aca="1" ref="G2396" ca="1">_FV(A2396,"Change")</f>
        <v>0</v>
      </c>
      <c r="H2396" s="23" cm="1">
        <f t="array" aca="1" ref="H2396" ca="1">_FV(A2396,"Open")</f>
        <v>50.79</v>
      </c>
      <c r="I2396" s="23" cm="1">
        <f t="array" aca="1" ref="I2396" ca="1">_FV(A2396,"Low")</f>
        <v>50.77</v>
      </c>
      <c r="J2396" s="23" cm="1">
        <f t="array" aca="1" ref="J2396" ca="1">_FV(A2396,"High")</f>
        <v>50.79</v>
      </c>
      <c r="K2396" s="23" cm="1">
        <f t="array" aca="1" ref="K2396" ca="1">_FV(A2396,"Previous close",TRUE)</f>
        <v>50.774999999999999</v>
      </c>
      <c r="L2396" s="26"/>
      <c r="M2396" s="23" cm="1">
        <f t="array" aca="1" ref="M2396" ca="1">_FV(A2396,"52 week low",TRUE)</f>
        <v>50</v>
      </c>
      <c r="N2396" s="23" cm="1">
        <f t="array" aca="1" ref="N2396" ca="1">_FV(A2396,"52 week high",TRUE)</f>
        <v>51.59</v>
      </c>
      <c r="O2396" s="8" cm="1">
        <f t="array" aca="1" ref="O2396" ca="1">_FV(A2396,"Volume")</f>
        <v>214813</v>
      </c>
      <c r="P2396" s="7" cm="1">
        <f t="array" aca="1" ref="P2396" ca="1">_FV(A2396,"Volume average",TRUE)</f>
        <v>1657</v>
      </c>
      <c r="Q2396" t="s">
        <v>345</v>
      </c>
      <c r="S2396" t="s">
        <v>6584</v>
      </c>
      <c r="T2396" s="25" cm="1">
        <f t="array" aca="1" ref="T2396" ca="1">_FV(A2396,"Expense ratio",TRUE)</f>
        <v>4.0000000000000001E-3</v>
      </c>
      <c r="U2396" s="24" cm="1">
        <f t="array" aca="1" ref="U2396" ca="1">_FV(A2396,"Market cap",TRUE)</f>
        <v>38521531.609999999</v>
      </c>
      <c r="V2396" s="4">
        <v>38521532</v>
      </c>
      <c r="W2396" s="4">
        <v>38521532</v>
      </c>
      <c r="X2396" t="s">
        <v>5256</v>
      </c>
      <c r="Y2396" t="s">
        <v>149</v>
      </c>
      <c r="Z2396" s="5">
        <v>50.726300000000002</v>
      </c>
      <c r="AA2396" s="5">
        <v>24.4848</v>
      </c>
      <c r="AB2396" s="20"/>
      <c r="AC2396" s="4">
        <v>10547</v>
      </c>
      <c r="AE2396" s="5">
        <v>1.4998499829614429</v>
      </c>
      <c r="AF2396" s="20"/>
      <c r="AI2396" s="4">
        <v>10547</v>
      </c>
      <c r="AJ2396" s="5">
        <v>535207.51500000001</v>
      </c>
      <c r="AL2396" s="5">
        <v>51.59</v>
      </c>
      <c r="AM2396" s="4">
        <v>50</v>
      </c>
      <c r="AN2396" t="s">
        <v>47</v>
      </c>
      <c r="AO2396" t="str" cm="1">
        <f t="array" aca="1" ref="AO2396" ca="1">_FV(A2396,"Currency")</f>
        <v>USD</v>
      </c>
      <c r="AP2396" t="str" cm="1">
        <f t="array" aca="1" ref="AP2396" ca="1">_FV(A2396,"Exchange")</f>
        <v>NYSE Arca</v>
      </c>
      <c r="AQ2396" s="6" t="str" cm="1">
        <f t="array" aca="1" ref="AQ2396" ca="1">_FV(A2396,"Exchange abbreviation",TRUE)</f>
        <v>ARCX</v>
      </c>
      <c r="AR2396" t="str" cm="1">
        <f t="array" aca="1" ref="AR2396" ca="1">_FV(A2396,"Instrument type",TRUE)</f>
        <v>ETF</v>
      </c>
    </row>
    <row r="2397" spans="1:44" ht="18.75" customHeight="1" x14ac:dyDescent="0.25">
      <c r="A2397" t="e" vm="2409">
        <v>#VALUE!</v>
      </c>
      <c r="B2397" t="s">
        <v>6585</v>
      </c>
      <c r="C2397" t="s">
        <v>6586</v>
      </c>
      <c r="D2397" s="31" cm="1">
        <f t="array" aca="1" ref="D2397" ca="1">_FV(A2397,"Last trade time",TRUE)</f>
        <v>45824.893192846874</v>
      </c>
      <c r="E2397" s="23" cm="1">
        <f t="array" aca="1" ref="E2397" ca="1">_FV(A2397,"Price")</f>
        <v>130.57</v>
      </c>
      <c r="F2397" s="27" cm="1">
        <f t="array" aca="1" ref="F2397" ca="1">_FV(A2397,"Change (%)",TRUE)</f>
        <v>4.5969999999999995E-4</v>
      </c>
      <c r="G2397" s="26" cm="1">
        <f t="array" aca="1" ref="G2397" ca="1">_FV(A2397,"Change")</f>
        <v>0.06</v>
      </c>
      <c r="H2397" s="23" cm="1">
        <f t="array" aca="1" ref="H2397" ca="1">_FV(A2397,"Open")</f>
        <v>130.84</v>
      </c>
      <c r="I2397" s="23" cm="1">
        <f t="array" aca="1" ref="I2397" ca="1">_FV(A2397,"Low")</f>
        <v>130.54</v>
      </c>
      <c r="J2397" s="23" cm="1">
        <f t="array" aca="1" ref="J2397" ca="1">_FV(A2397,"High")</f>
        <v>130.94069999999999</v>
      </c>
      <c r="K2397" s="23" cm="1">
        <f t="array" aca="1" ref="K2397" ca="1">_FV(A2397,"Previous close",TRUE)</f>
        <v>130.51</v>
      </c>
      <c r="L2397" s="26"/>
      <c r="M2397" s="23" cm="1">
        <f t="array" aca="1" ref="M2397" ca="1">_FV(A2397,"52 week low",TRUE)</f>
        <v>116.7432</v>
      </c>
      <c r="N2397" s="23" cm="1">
        <f t="array" aca="1" ref="N2397" ca="1">_FV(A2397,"52 week high",TRUE)</f>
        <v>130.94069999999999</v>
      </c>
      <c r="O2397" s="8" cm="1">
        <f t="array" aca="1" ref="O2397" ca="1">_FV(A2397,"Volume")</f>
        <v>11124</v>
      </c>
      <c r="P2397" s="7" cm="1">
        <f t="array" aca="1" ref="P2397" ca="1">_FV(A2397,"Volume average",TRUE)</f>
        <v>17219</v>
      </c>
      <c r="Q2397" t="s">
        <v>6338</v>
      </c>
      <c r="S2397" t="s">
        <v>277</v>
      </c>
      <c r="T2397" s="25" cm="1">
        <f t="array" aca="1" ref="T2397" ca="1">_FV(A2397,"Expense ratio",TRUE)</f>
        <v>4.0000000000000001E-3</v>
      </c>
      <c r="U2397" s="24" cm="1">
        <f t="array" aca="1" ref="U2397" ca="1">_FV(A2397,"Market cap",TRUE)</f>
        <v>84377475.629999995</v>
      </c>
      <c r="V2397" s="4">
        <v>84359288</v>
      </c>
      <c r="W2397" s="4">
        <v>84359288</v>
      </c>
      <c r="Y2397" t="s">
        <v>6567</v>
      </c>
      <c r="Z2397" s="5">
        <v>129.99</v>
      </c>
      <c r="AA2397" s="20"/>
      <c r="AB2397" s="5">
        <v>2.8199999E-2</v>
      </c>
      <c r="AC2397" s="4">
        <v>23126</v>
      </c>
      <c r="AE2397" s="5">
        <v>10.827808597049369</v>
      </c>
      <c r="AF2397" s="5">
        <v>9.1910668072462407</v>
      </c>
      <c r="AI2397" s="4">
        <v>23126</v>
      </c>
      <c r="AJ2397" s="5">
        <v>3007998.82</v>
      </c>
      <c r="AL2397" s="5">
        <v>130.85</v>
      </c>
      <c r="AM2397" s="5">
        <v>116.74</v>
      </c>
      <c r="AN2397" t="s">
        <v>90</v>
      </c>
      <c r="AO2397" t="str" cm="1">
        <f t="array" aca="1" ref="AO2397" ca="1">_FV(A2397,"Currency")</f>
        <v>USD</v>
      </c>
      <c r="AP2397" t="str" cm="1">
        <f t="array" aca="1" ref="AP2397" ca="1">_FV(A2397,"Exchange")</f>
        <v>NYSE Arca</v>
      </c>
      <c r="AQ2397" s="6" t="str" cm="1">
        <f t="array" aca="1" ref="AQ2397" ca="1">_FV(A2397,"Exchange abbreviation",TRUE)</f>
        <v>ARCX</v>
      </c>
      <c r="AR2397" t="str" cm="1">
        <f t="array" aca="1" ref="AR2397" ca="1">_FV(A2397,"Instrument type",TRUE)</f>
        <v>ETF</v>
      </c>
    </row>
    <row r="2398" spans="1:44" ht="18.75" customHeight="1" x14ac:dyDescent="0.25">
      <c r="A2398" t="e" vm="2410">
        <v>#VALUE!</v>
      </c>
      <c r="B2398" t="s">
        <v>6587</v>
      </c>
      <c r="C2398" t="s">
        <v>6588</v>
      </c>
      <c r="D2398" s="31" cm="1">
        <f t="array" aca="1" ref="D2398" ca="1">_FV(A2398,"Last trade time",TRUE)</f>
        <v>45824.840277812502</v>
      </c>
      <c r="E2398" s="23" cm="1">
        <f t="array" aca="1" ref="E2398" ca="1">_FV(A2398,"Price")</f>
        <v>19.66</v>
      </c>
      <c r="F2398" s="27" cm="1">
        <f t="array" aca="1" ref="F2398" ca="1">_FV(A2398,"Change (%)",TRUE)</f>
        <v>-5.084E-4</v>
      </c>
      <c r="G2398" s="26" cm="1">
        <f t="array" aca="1" ref="G2398" ca="1">_FV(A2398,"Change")</f>
        <v>-0.01</v>
      </c>
      <c r="H2398" s="23" cm="1">
        <f t="array" aca="1" ref="H2398" ca="1">_FV(A2398,"Open")</f>
        <v>19.670000000000002</v>
      </c>
      <c r="I2398" s="23" cm="1">
        <f t="array" aca="1" ref="I2398" ca="1">_FV(A2398,"Low")</f>
        <v>19.600000000000001</v>
      </c>
      <c r="J2398" s="23" cm="1">
        <f t="array" aca="1" ref="J2398" ca="1">_FV(A2398,"High")</f>
        <v>19.670000000000002</v>
      </c>
      <c r="K2398" s="23" cm="1">
        <f t="array" aca="1" ref="K2398" ca="1">_FV(A2398,"Previous close",TRUE)</f>
        <v>19.670000000000002</v>
      </c>
      <c r="L2398" s="26"/>
      <c r="M2398" s="23" cm="1">
        <f t="array" aca="1" ref="M2398" ca="1">_FV(A2398,"52 week low",TRUE)</f>
        <v>18.43</v>
      </c>
      <c r="N2398" s="23" cm="1">
        <f t="array" aca="1" ref="N2398" ca="1">_FV(A2398,"52 week high",TRUE)</f>
        <v>19.919</v>
      </c>
      <c r="O2398" s="8" cm="1">
        <f t="array" aca="1" ref="O2398" ca="1">_FV(A2398,"Volume")</f>
        <v>50838</v>
      </c>
      <c r="P2398" s="7" cm="1">
        <f t="array" aca="1" ref="P2398" ca="1">_FV(A2398,"Volume average",TRUE)</f>
        <v>144233</v>
      </c>
      <c r="Q2398" t="s">
        <v>3097</v>
      </c>
      <c r="R2398" t="s">
        <v>2315</v>
      </c>
      <c r="S2398" t="s">
        <v>376</v>
      </c>
      <c r="T2398" s="25" cm="1">
        <f t="array" aca="1" ref="T2398" ca="1">_FV(A2398,"Expense ratio",TRUE)</f>
        <v>4.0000000000000001E-3</v>
      </c>
      <c r="U2398" s="24" cm="1">
        <f t="array" aca="1" ref="U2398" ca="1">_FV(A2398,"Market cap",TRUE)</f>
        <v>379535563.26999998</v>
      </c>
      <c r="V2398" s="4">
        <v>379535552</v>
      </c>
      <c r="W2398" s="4">
        <v>379535552</v>
      </c>
      <c r="Y2398" t="s">
        <v>6589</v>
      </c>
      <c r="Z2398" s="5">
        <v>19.5</v>
      </c>
      <c r="AA2398" s="20"/>
      <c r="AB2398" s="5">
        <v>6.59E-2</v>
      </c>
      <c r="AC2398" s="4">
        <v>199201</v>
      </c>
      <c r="AE2398" s="5">
        <v>2.7624883342987738</v>
      </c>
      <c r="AF2398" s="5">
        <v>9.3157520195610068</v>
      </c>
      <c r="AI2398" s="4">
        <v>199201</v>
      </c>
      <c r="AJ2398" s="5">
        <v>3890395.53</v>
      </c>
      <c r="AL2398" s="5">
        <v>19.920000000000002</v>
      </c>
      <c r="AM2398" s="5">
        <v>18.43</v>
      </c>
      <c r="AN2398" t="s">
        <v>90</v>
      </c>
      <c r="AO2398" t="str" cm="1">
        <f t="array" aca="1" ref="AO2398" ca="1">_FV(A2398,"Currency")</f>
        <v>USD</v>
      </c>
      <c r="AP2398" t="str" cm="1">
        <f t="array" aca="1" ref="AP2398" ca="1">_FV(A2398,"Exchange")</f>
        <v>NYSE Arca</v>
      </c>
      <c r="AQ2398" s="6" t="str" cm="1">
        <f t="array" aca="1" ref="AQ2398" ca="1">_FV(A2398,"Exchange abbreviation",TRUE)</f>
        <v>ARCX</v>
      </c>
      <c r="AR2398" t="str" cm="1">
        <f t="array" aca="1" ref="AR2398" ca="1">_FV(A2398,"Instrument type",TRUE)</f>
        <v>ETF</v>
      </c>
    </row>
    <row r="2399" spans="1:44" ht="18.75" customHeight="1" x14ac:dyDescent="0.25">
      <c r="A2399" t="e" vm="2411">
        <v>#VALUE!</v>
      </c>
      <c r="B2399" t="s">
        <v>6590</v>
      </c>
      <c r="C2399" t="s">
        <v>6591</v>
      </c>
      <c r="D2399" s="31" cm="1">
        <f t="array" aca="1" ref="D2399" ca="1">_FV(A2399,"Last trade time",TRUE)</f>
        <v>45824.840277812502</v>
      </c>
      <c r="E2399" s="23" cm="1">
        <f t="array" aca="1" ref="E2399" ca="1">_FV(A2399,"Price")</f>
        <v>108.92</v>
      </c>
      <c r="F2399" s="27" cm="1">
        <f t="array" aca="1" ref="F2399" ca="1">_FV(A2399,"Change (%)",TRUE)</f>
        <v>-4.1139999999999996E-3</v>
      </c>
      <c r="G2399" s="26" cm="1">
        <f t="array" aca="1" ref="G2399" ca="1">_FV(A2399,"Change")</f>
        <v>-0.45</v>
      </c>
      <c r="H2399" s="23" cm="1">
        <f t="array" aca="1" ref="H2399" ca="1">_FV(A2399,"Open")</f>
        <v>109.48</v>
      </c>
      <c r="I2399" s="23" cm="1">
        <f t="array" aca="1" ref="I2399" ca="1">_FV(A2399,"Low")</f>
        <v>108.895</v>
      </c>
      <c r="J2399" s="23" cm="1">
        <f t="array" aca="1" ref="J2399" ca="1">_FV(A2399,"High")</f>
        <v>109.64</v>
      </c>
      <c r="K2399" s="23" cm="1">
        <f t="array" aca="1" ref="K2399" ca="1">_FV(A2399,"Previous close",TRUE)</f>
        <v>109.37</v>
      </c>
      <c r="L2399" s="26"/>
      <c r="M2399" s="23" cm="1">
        <f t="array" aca="1" ref="M2399" ca="1">_FV(A2399,"52 week low",TRUE)</f>
        <v>96.61</v>
      </c>
      <c r="N2399" s="23" cm="1">
        <f t="array" aca="1" ref="N2399" ca="1">_FV(A2399,"52 week high",TRUE)</f>
        <v>110.36</v>
      </c>
      <c r="O2399" s="8" cm="1">
        <f t="array" aca="1" ref="O2399" ca="1">_FV(A2399,"Volume")</f>
        <v>48568</v>
      </c>
      <c r="P2399" s="7" cm="1">
        <f t="array" aca="1" ref="P2399" ca="1">_FV(A2399,"Volume average",TRUE)</f>
        <v>104889</v>
      </c>
      <c r="Q2399" t="s">
        <v>6338</v>
      </c>
      <c r="S2399" t="s">
        <v>277</v>
      </c>
      <c r="T2399" s="25" cm="1">
        <f t="array" aca="1" ref="T2399" ca="1">_FV(A2399,"Expense ratio",TRUE)</f>
        <v>4.0000000000000001E-3</v>
      </c>
      <c r="U2399" s="24" cm="1">
        <f t="array" aca="1" ref="U2399" ca="1">_FV(A2399,"Market cap",TRUE)</f>
        <v>475119719.69999999</v>
      </c>
      <c r="V2399" s="4">
        <v>473338848</v>
      </c>
      <c r="W2399" s="4">
        <v>473338848</v>
      </c>
      <c r="Y2399" t="s">
        <v>6567</v>
      </c>
      <c r="Z2399" s="5">
        <v>107.74</v>
      </c>
      <c r="AA2399" s="20"/>
      <c r="AB2399" s="4">
        <v>0</v>
      </c>
      <c r="AC2399" s="4">
        <v>157165</v>
      </c>
      <c r="AE2399" s="5">
        <v>10.98777093309713</v>
      </c>
      <c r="AF2399" s="5">
        <v>8.0664585024915461</v>
      </c>
      <c r="AI2399" s="4">
        <v>157165</v>
      </c>
      <c r="AJ2399" s="5">
        <v>16959675.149999999</v>
      </c>
      <c r="AL2399" s="5">
        <v>110.36</v>
      </c>
      <c r="AM2399" s="5">
        <v>96.61</v>
      </c>
      <c r="AN2399" t="s">
        <v>82</v>
      </c>
      <c r="AO2399" t="str" cm="1">
        <f t="array" aca="1" ref="AO2399" ca="1">_FV(A2399,"Currency")</f>
        <v>USD</v>
      </c>
      <c r="AP2399" t="str" cm="1">
        <f t="array" aca="1" ref="AP2399" ca="1">_FV(A2399,"Exchange")</f>
        <v>NYSE Arca</v>
      </c>
      <c r="AQ2399" s="6" t="str" cm="1">
        <f t="array" aca="1" ref="AQ2399" ca="1">_FV(A2399,"Exchange abbreviation",TRUE)</f>
        <v>ARCX</v>
      </c>
      <c r="AR2399" t="str" cm="1">
        <f t="array" aca="1" ref="AR2399" ca="1">_FV(A2399,"Instrument type",TRUE)</f>
        <v>ETF</v>
      </c>
    </row>
    <row r="2400" spans="1:44" ht="18.75" customHeight="1" x14ac:dyDescent="0.25">
      <c r="A2400" t="e" vm="2412">
        <v>#VALUE!</v>
      </c>
      <c r="B2400" t="s">
        <v>6592</v>
      </c>
      <c r="C2400" t="s">
        <v>6593</v>
      </c>
      <c r="D2400" s="31" cm="1">
        <f t="array" aca="1" ref="D2400" ca="1">_FV(A2400,"Last trade time",TRUE)</f>
        <v>45824.853472534378</v>
      </c>
      <c r="E2400" s="23" cm="1">
        <f t="array" aca="1" ref="E2400" ca="1">_FV(A2400,"Price")</f>
        <v>106.68</v>
      </c>
      <c r="F2400" s="27" cm="1">
        <f t="array" aca="1" ref="F2400" ca="1">_FV(A2400,"Change (%)",TRUE)</f>
        <v>5.6269999999999996E-4</v>
      </c>
      <c r="G2400" s="26" cm="1">
        <f t="array" aca="1" ref="G2400" ca="1">_FV(A2400,"Change")</f>
        <v>0.06</v>
      </c>
      <c r="H2400" s="23" cm="1">
        <f t="array" aca="1" ref="H2400" ca="1">_FV(A2400,"Open")</f>
        <v>107.02</v>
      </c>
      <c r="I2400" s="23" cm="1">
        <f t="array" aca="1" ref="I2400" ca="1">_FV(A2400,"Low")</f>
        <v>106.66</v>
      </c>
      <c r="J2400" s="23" cm="1">
        <f t="array" aca="1" ref="J2400" ca="1">_FV(A2400,"High")</f>
        <v>107.2</v>
      </c>
      <c r="K2400" s="23" cm="1">
        <f t="array" aca="1" ref="K2400" ca="1">_FV(A2400,"Previous close",TRUE)</f>
        <v>106.62</v>
      </c>
      <c r="L2400" s="26"/>
      <c r="M2400" s="23" cm="1">
        <f t="array" aca="1" ref="M2400" ca="1">_FV(A2400,"52 week low",TRUE)</f>
        <v>94.08</v>
      </c>
      <c r="N2400" s="23" cm="1">
        <f t="array" aca="1" ref="N2400" ca="1">_FV(A2400,"52 week high",TRUE)</f>
        <v>107.2</v>
      </c>
      <c r="O2400" s="8" cm="1">
        <f t="array" aca="1" ref="O2400" ca="1">_FV(A2400,"Volume")</f>
        <v>156652</v>
      </c>
      <c r="P2400" s="7" cm="1">
        <f t="array" aca="1" ref="P2400" ca="1">_FV(A2400,"Volume average",TRUE)</f>
        <v>163093</v>
      </c>
      <c r="Q2400" t="s">
        <v>6338</v>
      </c>
      <c r="S2400" t="s">
        <v>277</v>
      </c>
      <c r="T2400" s="25" cm="1">
        <f t="array" aca="1" ref="T2400" ca="1">_FV(A2400,"Expense ratio",TRUE)</f>
        <v>4.0000000000000001E-3</v>
      </c>
      <c r="U2400" s="24" cm="1">
        <f t="array" aca="1" ref="U2400" ca="1">_FV(A2400,"Market cap",TRUE)</f>
        <v>524105283.12</v>
      </c>
      <c r="V2400" s="4">
        <v>523996928</v>
      </c>
      <c r="W2400" s="4">
        <v>523996928</v>
      </c>
      <c r="Y2400" t="s">
        <v>3960</v>
      </c>
      <c r="Z2400" s="5">
        <v>105.09</v>
      </c>
      <c r="AA2400" s="20"/>
      <c r="AB2400" s="5">
        <v>1.6799999999999999E-2</v>
      </c>
      <c r="AC2400" s="4">
        <v>234646</v>
      </c>
      <c r="AE2400" s="5">
        <v>11.924212482435561</v>
      </c>
      <c r="AF2400" s="5">
        <v>6.696228410760674</v>
      </c>
      <c r="AH2400" s="17">
        <v>2050000</v>
      </c>
      <c r="AI2400" s="4">
        <v>234646</v>
      </c>
      <c r="AJ2400" s="5">
        <v>24680066.280000001</v>
      </c>
      <c r="AL2400" s="5">
        <v>106.46</v>
      </c>
      <c r="AM2400" s="5">
        <v>94.08</v>
      </c>
      <c r="AN2400" t="s">
        <v>82</v>
      </c>
      <c r="AO2400" t="str" cm="1">
        <f t="array" aca="1" ref="AO2400" ca="1">_FV(A2400,"Currency")</f>
        <v>USD</v>
      </c>
      <c r="AP2400" t="str" cm="1">
        <f t="array" aca="1" ref="AP2400" ca="1">_FV(A2400,"Exchange")</f>
        <v>NYSE Arca</v>
      </c>
      <c r="AQ2400" s="6" t="str" cm="1">
        <f t="array" aca="1" ref="AQ2400" ca="1">_FV(A2400,"Exchange abbreviation",TRUE)</f>
        <v>ARCX</v>
      </c>
      <c r="AR2400" t="str" cm="1">
        <f t="array" aca="1" ref="AR2400" ca="1">_FV(A2400,"Instrument type",TRUE)</f>
        <v>ETF</v>
      </c>
    </row>
    <row r="2401" spans="1:44" ht="18.75" customHeight="1" x14ac:dyDescent="0.25">
      <c r="A2401" t="e" vm="2413">
        <v>#VALUE!</v>
      </c>
      <c r="B2401" t="s">
        <v>6594</v>
      </c>
      <c r="C2401" t="s">
        <v>6595</v>
      </c>
      <c r="D2401" s="31" cm="1">
        <f t="array" aca="1" ref="D2401" ca="1">_FV(A2401,"Last trade time",TRUE)</f>
        <v>45824.84027780078</v>
      </c>
      <c r="E2401" s="23" cm="1">
        <f t="array" aca="1" ref="E2401" ca="1">_FV(A2401,"Price")</f>
        <v>51.778599999999997</v>
      </c>
      <c r="F2401" s="27" cm="1">
        <f t="array" aca="1" ref="F2401" ca="1">_FV(A2401,"Change (%)",TRUE)</f>
        <v>-4.1310000000000001E-4</v>
      </c>
      <c r="G2401" s="26" cm="1">
        <f t="array" aca="1" ref="G2401" ca="1">_FV(A2401,"Change")</f>
        <v>-2.1399999999999999E-2</v>
      </c>
      <c r="H2401" s="23" cm="1">
        <f t="array" aca="1" ref="H2401" ca="1">_FV(A2401,"Open")</f>
        <v>51.78</v>
      </c>
      <c r="I2401" s="23" cm="1">
        <f t="array" aca="1" ref="I2401" ca="1">_FV(A2401,"Low")</f>
        <v>51.75</v>
      </c>
      <c r="J2401" s="23" cm="1">
        <f t="array" aca="1" ref="J2401" ca="1">_FV(A2401,"High")</f>
        <v>51.9</v>
      </c>
      <c r="K2401" s="23" cm="1">
        <f t="array" aca="1" ref="K2401" ca="1">_FV(A2401,"Previous close",TRUE)</f>
        <v>51.8</v>
      </c>
      <c r="L2401" s="26"/>
      <c r="M2401" s="23" cm="1">
        <f t="array" aca="1" ref="M2401" ca="1">_FV(A2401,"52 week low",TRUE)</f>
        <v>51.060099999999998</v>
      </c>
      <c r="N2401" s="23" cm="1">
        <f t="array" aca="1" ref="N2401" ca="1">_FV(A2401,"52 week high",TRUE)</f>
        <v>53.1066</v>
      </c>
      <c r="O2401" s="8" cm="1">
        <f t="array" aca="1" ref="O2401" ca="1">_FV(A2401,"Volume")</f>
        <v>22556</v>
      </c>
      <c r="P2401" s="7" cm="1">
        <f t="array" aca="1" ref="P2401" ca="1">_FV(A2401,"Volume average",TRUE)</f>
        <v>35986</v>
      </c>
      <c r="Q2401" t="s">
        <v>1626</v>
      </c>
      <c r="T2401" s="25" cm="1">
        <f t="array" aca="1" ref="T2401" ca="1">_FV(A2401,"Expense ratio",TRUE)</f>
        <v>4.0000000000000001E-3</v>
      </c>
      <c r="U2401" s="24" cm="1">
        <f t="array" aca="1" ref="U2401" ca="1">_FV(A2401,"Market cap",TRUE)</f>
        <v>293152693.48000002</v>
      </c>
      <c r="V2401" s="16"/>
      <c r="W2401" s="16"/>
      <c r="Z2401" s="18"/>
      <c r="AA2401" s="20"/>
      <c r="AB2401" s="20"/>
      <c r="AC2401" s="21">
        <v>35594</v>
      </c>
      <c r="AE2401" s="18"/>
      <c r="AF2401" s="20"/>
      <c r="AI2401" s="21"/>
      <c r="AJ2401" s="18"/>
      <c r="AL2401" s="18"/>
      <c r="AM2401" s="18"/>
      <c r="AN2401" t="s">
        <v>73</v>
      </c>
      <c r="AO2401" t="str" cm="1">
        <f t="array" aca="1" ref="AO2401" ca="1">_FV(A2401,"Currency")</f>
        <v>USD</v>
      </c>
      <c r="AP2401" t="str" cm="1">
        <f t="array" aca="1" ref="AP2401" ca="1">_FV(A2401,"Exchange")</f>
        <v>NYSE Arca</v>
      </c>
      <c r="AQ2401" s="6" t="str" cm="1">
        <f t="array" aca="1" ref="AQ2401" ca="1">_FV(A2401,"Exchange abbreviation",TRUE)</f>
        <v>ARCX</v>
      </c>
      <c r="AR2401" t="str" cm="1">
        <f t="array" aca="1" ref="AR2401" ca="1">_FV(A2401,"Instrument type",TRUE)</f>
        <v>ETF</v>
      </c>
    </row>
    <row r="2402" spans="1:44" ht="18.75" customHeight="1" x14ac:dyDescent="0.25">
      <c r="A2402" t="e" vm="2414">
        <v>#VALUE!</v>
      </c>
      <c r="B2402" t="s">
        <v>6596</v>
      </c>
      <c r="C2402" t="s">
        <v>6597</v>
      </c>
      <c r="D2402" s="31" cm="1">
        <f t="array" aca="1" ref="D2402" ca="1">_FV(A2402,"Last trade time",TRUE)</f>
        <v>45824.840277789066</v>
      </c>
      <c r="E2402" s="23" cm="1">
        <f t="array" aca="1" ref="E2402" ca="1">_FV(A2402,"Price")</f>
        <v>29.05</v>
      </c>
      <c r="F2402" s="27" cm="1">
        <f t="array" aca="1" ref="F2402" ca="1">_FV(A2402,"Change (%)",TRUE)</f>
        <v>5.8859999999999997E-3</v>
      </c>
      <c r="G2402" s="26" cm="1">
        <f t="array" aca="1" ref="G2402" ca="1">_FV(A2402,"Change")</f>
        <v>0.17</v>
      </c>
      <c r="H2402" s="23" cm="1">
        <f t="array" aca="1" ref="H2402" ca="1">_FV(A2402,"Open")</f>
        <v>29.02</v>
      </c>
      <c r="I2402" s="23" cm="1">
        <f t="array" aca="1" ref="I2402" ca="1">_FV(A2402,"Low")</f>
        <v>28.810099999999998</v>
      </c>
      <c r="J2402" s="23" cm="1">
        <f t="array" aca="1" ref="J2402" ca="1">_FV(A2402,"High")</f>
        <v>29.19</v>
      </c>
      <c r="K2402" s="23" cm="1">
        <f t="array" aca="1" ref="K2402" ca="1">_FV(A2402,"Previous close",TRUE)</f>
        <v>28.88</v>
      </c>
      <c r="L2402" s="26"/>
      <c r="M2402" s="23" cm="1">
        <f t="array" aca="1" ref="M2402" ca="1">_FV(A2402,"52 week low",TRUE)</f>
        <v>26.36</v>
      </c>
      <c r="N2402" s="23" cm="1">
        <f t="array" aca="1" ref="N2402" ca="1">_FV(A2402,"52 week high",TRUE)</f>
        <v>32.849899999999998</v>
      </c>
      <c r="O2402" s="8" cm="1">
        <f t="array" aca="1" ref="O2402" ca="1">_FV(A2402,"Volume")</f>
        <v>529010</v>
      </c>
      <c r="P2402" s="7" cm="1">
        <f t="array" aca="1" ref="P2402" ca="1">_FV(A2402,"Volume average",TRUE)</f>
        <v>87424</v>
      </c>
      <c r="Q2402" t="s">
        <v>4581</v>
      </c>
      <c r="T2402" s="25" cm="1">
        <f t="array" aca="1" ref="T2402" ca="1">_FV(A2402,"Expense ratio",TRUE)</f>
        <v>4.0000000000000001E-3</v>
      </c>
      <c r="U2402" s="24" cm="1">
        <f t="array" aca="1" ref="U2402" ca="1">_FV(A2402,"Market cap",TRUE)</f>
        <v>744268721.53999996</v>
      </c>
      <c r="V2402" s="16"/>
      <c r="W2402" s="16"/>
      <c r="Z2402" s="18"/>
      <c r="AC2402" s="21">
        <v>85248</v>
      </c>
      <c r="AE2402" s="18"/>
      <c r="AI2402" s="21"/>
      <c r="AJ2402" s="18"/>
      <c r="AL2402" s="18"/>
      <c r="AM2402" s="18"/>
      <c r="AN2402" t="s">
        <v>73</v>
      </c>
      <c r="AO2402" t="str" cm="1">
        <f t="array" aca="1" ref="AO2402" ca="1">_FV(A2402,"Currency")</f>
        <v>USD</v>
      </c>
      <c r="AP2402" t="str" cm="1">
        <f t="array" aca="1" ref="AP2402" ca="1">_FV(A2402,"Exchange")</f>
        <v>NYSE Arca</v>
      </c>
      <c r="AQ2402" s="6" t="str" cm="1">
        <f t="array" aca="1" ref="AQ2402" ca="1">_FV(A2402,"Exchange abbreviation",TRUE)</f>
        <v>ARCX</v>
      </c>
      <c r="AR2402" t="str" cm="1">
        <f t="array" aca="1" ref="AR2402" ca="1">_FV(A2402,"Instrument type",TRUE)</f>
        <v>ETF</v>
      </c>
    </row>
    <row r="2403" spans="1:44" ht="18.75" customHeight="1" x14ac:dyDescent="0.25">
      <c r="A2403" t="e" vm="2415">
        <v>#VALUE!</v>
      </c>
      <c r="B2403" t="s">
        <v>6598</v>
      </c>
      <c r="C2403" t="s">
        <v>6599</v>
      </c>
      <c r="D2403" s="31" cm="1">
        <f t="array" aca="1" ref="D2403" ca="1">_FV(A2403,"Last trade time",TRUE)</f>
        <v>45824.84027780078</v>
      </c>
      <c r="E2403" s="23" cm="1">
        <f t="array" aca="1" ref="E2403" ca="1">_FV(A2403,"Price")</f>
        <v>32.700000000000003</v>
      </c>
      <c r="F2403" s="27" cm="1">
        <f t="array" aca="1" ref="F2403" ca="1">_FV(A2403,"Change (%)",TRUE)</f>
        <v>1.1444000000000001E-2</v>
      </c>
      <c r="G2403" s="26" cm="1">
        <f t="array" aca="1" ref="G2403" ca="1">_FV(A2403,"Change")</f>
        <v>0.37</v>
      </c>
      <c r="H2403" s="23" cm="1">
        <f t="array" aca="1" ref="H2403" ca="1">_FV(A2403,"Open")</f>
        <v>32.54</v>
      </c>
      <c r="I2403" s="23" cm="1">
        <f t="array" aca="1" ref="I2403" ca="1">_FV(A2403,"Low")</f>
        <v>32.54</v>
      </c>
      <c r="J2403" s="23" cm="1">
        <f t="array" aca="1" ref="J2403" ca="1">_FV(A2403,"High")</f>
        <v>32.81</v>
      </c>
      <c r="K2403" s="23" cm="1">
        <f t="array" aca="1" ref="K2403" ca="1">_FV(A2403,"Previous close",TRUE)</f>
        <v>32.33</v>
      </c>
      <c r="L2403" s="26"/>
      <c r="M2403" s="23" cm="1">
        <f t="array" aca="1" ref="M2403" ca="1">_FV(A2403,"52 week low",TRUE)</f>
        <v>26.63</v>
      </c>
      <c r="N2403" s="23" cm="1">
        <f t="array" aca="1" ref="N2403" ca="1">_FV(A2403,"52 week high",TRUE)</f>
        <v>37.85</v>
      </c>
      <c r="O2403" s="8" cm="1">
        <f t="array" aca="1" ref="O2403" ca="1">_FV(A2403,"Volume")</f>
        <v>15476</v>
      </c>
      <c r="P2403" s="7" cm="1">
        <f t="array" aca="1" ref="P2403" ca="1">_FV(A2403,"Volume average",TRUE)</f>
        <v>32548</v>
      </c>
      <c r="Q2403" t="s">
        <v>6600</v>
      </c>
      <c r="R2403" t="s">
        <v>6601</v>
      </c>
      <c r="T2403" s="25" cm="1">
        <f t="array" aca="1" ref="T2403" ca="1">_FV(A2403,"Expense ratio",TRUE)</f>
        <v>4.0000000000000001E-3</v>
      </c>
      <c r="U2403" s="24" cm="1">
        <f t="array" aca="1" ref="U2403" ca="1">_FV(A2403,"Market cap",TRUE)</f>
        <v>166266017.28</v>
      </c>
      <c r="V2403" s="16"/>
      <c r="W2403" s="16"/>
      <c r="Z2403" s="18"/>
      <c r="AA2403" s="20"/>
      <c r="AB2403" s="20"/>
      <c r="AC2403" s="21">
        <v>33165</v>
      </c>
      <c r="AE2403" s="18"/>
      <c r="AF2403" s="20"/>
      <c r="AI2403" s="21"/>
      <c r="AJ2403" s="18"/>
      <c r="AL2403" s="18"/>
      <c r="AM2403" s="18"/>
      <c r="AN2403" t="s">
        <v>73</v>
      </c>
      <c r="AO2403" t="str" cm="1">
        <f t="array" aca="1" ref="AO2403" ca="1">_FV(A2403,"Currency")</f>
        <v>USD</v>
      </c>
      <c r="AP2403" t="str" cm="1">
        <f t="array" aca="1" ref="AP2403" ca="1">_FV(A2403,"Exchange")</f>
        <v>NYSE Arca</v>
      </c>
      <c r="AQ2403" s="6" t="str" cm="1">
        <f t="array" aca="1" ref="AQ2403" ca="1">_FV(A2403,"Exchange abbreviation",TRUE)</f>
        <v>ARCX</v>
      </c>
      <c r="AR2403" t="str" cm="1">
        <f t="array" aca="1" ref="AR2403" ca="1">_FV(A2403,"Instrument type",TRUE)</f>
        <v>ETF</v>
      </c>
    </row>
    <row r="2404" spans="1:44" ht="18.75" customHeight="1" x14ac:dyDescent="0.25">
      <c r="A2404" t="e" vm="2416">
        <v>#VALUE!</v>
      </c>
      <c r="B2404" t="s">
        <v>6602</v>
      </c>
      <c r="C2404" t="s">
        <v>6603</v>
      </c>
      <c r="D2404" s="31" cm="1">
        <f t="array" aca="1" ref="D2404" ca="1">_FV(A2404,"Last trade time",TRUE)</f>
        <v>45824.84027780078</v>
      </c>
      <c r="E2404" s="23" cm="1">
        <f t="array" aca="1" ref="E2404" ca="1">_FV(A2404,"Price")</f>
        <v>35.590000000000003</v>
      </c>
      <c r="F2404" s="27" cm="1">
        <f t="array" aca="1" ref="F2404" ca="1">_FV(A2404,"Change (%)",TRUE)</f>
        <v>2.4220000000000001E-3</v>
      </c>
      <c r="G2404" s="26" cm="1">
        <f t="array" aca="1" ref="G2404" ca="1">_FV(A2404,"Change")</f>
        <v>8.5999999999999993E-2</v>
      </c>
      <c r="H2404" s="23" cm="1">
        <f t="array" aca="1" ref="H2404" ca="1">_FV(A2404,"Open")</f>
        <v>35.57</v>
      </c>
      <c r="I2404" s="23" cm="1">
        <f t="array" aca="1" ref="I2404" ca="1">_FV(A2404,"Low")</f>
        <v>35.560099999999998</v>
      </c>
      <c r="J2404" s="23" cm="1">
        <f t="array" aca="1" ref="J2404" ca="1">_FV(A2404,"High")</f>
        <v>35.630000000000003</v>
      </c>
      <c r="K2404" s="23" cm="1">
        <f t="array" aca="1" ref="K2404" ca="1">_FV(A2404,"Previous close",TRUE)</f>
        <v>35.503999999999998</v>
      </c>
      <c r="L2404" s="26"/>
      <c r="M2404" s="23" cm="1">
        <f t="array" aca="1" ref="M2404" ca="1">_FV(A2404,"52 week low",TRUE)</f>
        <v>33.5</v>
      </c>
      <c r="N2404" s="23" cm="1">
        <f t="array" aca="1" ref="N2404" ca="1">_FV(A2404,"52 week high",TRUE)</f>
        <v>36.29</v>
      </c>
      <c r="O2404" s="8" cm="1">
        <f t="array" aca="1" ref="O2404" ca="1">_FV(A2404,"Volume")</f>
        <v>54630</v>
      </c>
      <c r="P2404" s="7" cm="1">
        <f t="array" aca="1" ref="P2404" ca="1">_FV(A2404,"Volume average",TRUE)</f>
        <v>168686</v>
      </c>
      <c r="Q2404" t="s">
        <v>290</v>
      </c>
      <c r="S2404" t="s">
        <v>3740</v>
      </c>
      <c r="T2404" s="25" cm="1">
        <f t="array" aca="1" ref="T2404" ca="1">_FV(A2404,"Expense ratio",TRUE)</f>
        <v>4.0000000000000001E-3</v>
      </c>
      <c r="U2404" s="24" cm="1">
        <f t="array" aca="1" ref="U2404" ca="1">_FV(A2404,"Market cap",TRUE)</f>
        <v>743278690.62</v>
      </c>
      <c r="V2404" s="4">
        <v>743278720</v>
      </c>
      <c r="W2404" s="4">
        <v>743278720</v>
      </c>
      <c r="Y2404" t="s">
        <v>5000</v>
      </c>
      <c r="Z2404" s="5">
        <v>35.474800000000002</v>
      </c>
      <c r="AA2404" s="20"/>
      <c r="AB2404" s="5">
        <v>5.3999999999999999E-2</v>
      </c>
      <c r="AC2404" s="4">
        <v>161315</v>
      </c>
      <c r="AE2404" s="5">
        <v>1.591588744305672</v>
      </c>
      <c r="AF2404" s="20"/>
      <c r="AI2404" s="4">
        <v>161315</v>
      </c>
      <c r="AJ2404" s="5">
        <v>5726682.5</v>
      </c>
      <c r="AL2404" s="5">
        <v>36.29</v>
      </c>
      <c r="AM2404" s="5">
        <v>33.5</v>
      </c>
      <c r="AN2404" t="s">
        <v>90</v>
      </c>
      <c r="AO2404" t="str" cm="1">
        <f t="array" aca="1" ref="AO2404" ca="1">_FV(A2404,"Currency")</f>
        <v>USD</v>
      </c>
      <c r="AP2404" t="str" cm="1">
        <f t="array" aca="1" ref="AP2404" ca="1">_FV(A2404,"Exchange")</f>
        <v>NYSE Arca</v>
      </c>
      <c r="AQ2404" s="6" t="str" cm="1">
        <f t="array" aca="1" ref="AQ2404" ca="1">_FV(A2404,"Exchange abbreviation",TRUE)</f>
        <v>ARCX</v>
      </c>
      <c r="AR2404" t="str" cm="1">
        <f t="array" aca="1" ref="AR2404" ca="1">_FV(A2404,"Instrument type",TRUE)</f>
        <v>ETF</v>
      </c>
    </row>
    <row r="2405" spans="1:44" ht="18.75" customHeight="1" x14ac:dyDescent="0.25">
      <c r="A2405" t="e" vm="2417">
        <v>#VALUE!</v>
      </c>
      <c r="B2405" t="s">
        <v>6604</v>
      </c>
      <c r="C2405" t="s">
        <v>6605</v>
      </c>
      <c r="D2405" s="31" cm="1">
        <f t="array" aca="1" ref="D2405" ca="1">_FV(A2405,"Last trade time",TRUE)</f>
        <v>45824.84027780078</v>
      </c>
      <c r="E2405" s="23" cm="1">
        <f t="array" aca="1" ref="E2405" ca="1">_FV(A2405,"Price")</f>
        <v>70.510000000000005</v>
      </c>
      <c r="F2405" s="27" cm="1">
        <f t="array" aca="1" ref="F2405" ca="1">_FV(A2405,"Change (%)",TRUE)</f>
        <v>2.232E-3</v>
      </c>
      <c r="G2405" s="26" cm="1">
        <f t="array" aca="1" ref="G2405" ca="1">_FV(A2405,"Change")</f>
        <v>0.157</v>
      </c>
      <c r="H2405" s="23" cm="1">
        <f t="array" aca="1" ref="H2405" ca="1">_FV(A2405,"Open")</f>
        <v>70.599999999999994</v>
      </c>
      <c r="I2405" s="23" cm="1">
        <f t="array" aca="1" ref="I2405" ca="1">_FV(A2405,"Low")</f>
        <v>70.23</v>
      </c>
      <c r="J2405" s="23" cm="1">
        <f t="array" aca="1" ref="J2405" ca="1">_FV(A2405,"High")</f>
        <v>71.03</v>
      </c>
      <c r="K2405" s="23" cm="1">
        <f t="array" aca="1" ref="K2405" ca="1">_FV(A2405,"Previous close",TRUE)</f>
        <v>70.352999999999994</v>
      </c>
      <c r="L2405" s="26"/>
      <c r="M2405" s="23" cm="1">
        <f t="array" aca="1" ref="M2405" ca="1">_FV(A2405,"52 week low",TRUE)</f>
        <v>63.18</v>
      </c>
      <c r="N2405" s="23" cm="1">
        <f t="array" aca="1" ref="N2405" ca="1">_FV(A2405,"52 week high",TRUE)</f>
        <v>73.25</v>
      </c>
      <c r="O2405" s="8" cm="1">
        <f t="array" aca="1" ref="O2405" ca="1">_FV(A2405,"Volume")</f>
        <v>108441</v>
      </c>
      <c r="P2405" s="7" cm="1">
        <f t="array" aca="1" ref="P2405" ca="1">_FV(A2405,"Volume average",TRUE)</f>
        <v>279287</v>
      </c>
      <c r="Q2405" t="s">
        <v>4529</v>
      </c>
      <c r="T2405" s="25" cm="1">
        <f t="array" aca="1" ref="T2405" ca="1">_FV(A2405,"Expense ratio",TRUE)</f>
        <v>4.0000000000000001E-3</v>
      </c>
      <c r="U2405" s="24" cm="1">
        <f t="array" aca="1" ref="U2405" ca="1">_FV(A2405,"Market cap",TRUE)</f>
        <v>1538520528.22</v>
      </c>
      <c r="V2405" s="16"/>
      <c r="W2405" s="16"/>
      <c r="Z2405" s="18"/>
      <c r="AA2405" s="20"/>
      <c r="AB2405" s="20"/>
      <c r="AC2405" s="21">
        <v>279446</v>
      </c>
      <c r="AE2405" s="18"/>
      <c r="AF2405" s="20"/>
      <c r="AI2405" s="21"/>
      <c r="AJ2405" s="18"/>
      <c r="AL2405" s="18"/>
      <c r="AM2405" s="18"/>
      <c r="AN2405" t="s">
        <v>73</v>
      </c>
      <c r="AO2405" t="str" cm="1">
        <f t="array" aca="1" ref="AO2405" ca="1">_FV(A2405,"Currency")</f>
        <v>USD</v>
      </c>
      <c r="AP2405" t="str" cm="1">
        <f t="array" aca="1" ref="AP2405" ca="1">_FV(A2405,"Exchange")</f>
        <v>NYSE Arca</v>
      </c>
      <c r="AQ2405" s="6" t="str" cm="1">
        <f t="array" aca="1" ref="AQ2405" ca="1">_FV(A2405,"Exchange abbreviation",TRUE)</f>
        <v>ARCX</v>
      </c>
      <c r="AR2405" t="str" cm="1">
        <f t="array" aca="1" ref="AR2405" ca="1">_FV(A2405,"Instrument type",TRUE)</f>
        <v>ETF</v>
      </c>
    </row>
    <row r="2406" spans="1:44" ht="18.75" customHeight="1" x14ac:dyDescent="0.25">
      <c r="A2406" t="e" vm="2418">
        <v>#VALUE!</v>
      </c>
      <c r="B2406" t="s">
        <v>6606</v>
      </c>
      <c r="C2406" t="s">
        <v>6607</v>
      </c>
      <c r="D2406" s="31" cm="1">
        <f t="array" aca="1" ref="D2406" ca="1">_FV(A2406,"Last trade time",TRUE)</f>
        <v>45824.84027780078</v>
      </c>
      <c r="E2406" s="23" cm="1">
        <f t="array" aca="1" ref="E2406" ca="1">_FV(A2406,"Price")</f>
        <v>25.2</v>
      </c>
      <c r="F2406" s="27" cm="1">
        <f t="array" aca="1" ref="F2406" ca="1">_FV(A2406,"Change (%)",TRUE)</f>
        <v>2.7860000000000003E-3</v>
      </c>
      <c r="G2406" s="26" cm="1">
        <f t="array" aca="1" ref="G2406" ca="1">_FV(A2406,"Change")</f>
        <v>7.0000000000000007E-2</v>
      </c>
      <c r="H2406" s="23" cm="1">
        <f t="array" aca="1" ref="H2406" ca="1">_FV(A2406,"Open")</f>
        <v>25.18</v>
      </c>
      <c r="I2406" s="23" cm="1">
        <f t="array" aca="1" ref="I2406" ca="1">_FV(A2406,"Low")</f>
        <v>25.17</v>
      </c>
      <c r="J2406" s="23" cm="1">
        <f t="array" aca="1" ref="J2406" ca="1">_FV(A2406,"High")</f>
        <v>25.22</v>
      </c>
      <c r="K2406" s="23" cm="1">
        <f t="array" aca="1" ref="K2406" ca="1">_FV(A2406,"Previous close",TRUE)</f>
        <v>25.13</v>
      </c>
      <c r="L2406" s="26"/>
      <c r="M2406" s="23" cm="1">
        <f t="array" aca="1" ref="M2406" ca="1">_FV(A2406,"52 week low",TRUE)</f>
        <v>23.92</v>
      </c>
      <c r="N2406" s="23" cm="1">
        <f t="array" aca="1" ref="N2406" ca="1">_FV(A2406,"52 week high",TRUE)</f>
        <v>25.77</v>
      </c>
      <c r="O2406" s="8" cm="1">
        <f t="array" aca="1" ref="O2406" ca="1">_FV(A2406,"Volume")</f>
        <v>2662054</v>
      </c>
      <c r="P2406" s="7" cm="1">
        <f t="array" aca="1" ref="P2406" ca="1">_FV(A2406,"Volume average",TRUE)</f>
        <v>3129225</v>
      </c>
      <c r="Q2406" t="s">
        <v>827</v>
      </c>
      <c r="S2406" t="s">
        <v>2310</v>
      </c>
      <c r="T2406" s="25" cm="1">
        <f t="array" aca="1" ref="T2406" ca="1">_FV(A2406,"Expense ratio",TRUE)</f>
        <v>4.0000000000000001E-3</v>
      </c>
      <c r="U2406" s="24" cm="1">
        <f t="array" aca="1" ref="U2406" ca="1">_FV(A2406,"Market cap",TRUE)</f>
        <v>4363856333.7600002</v>
      </c>
      <c r="V2406" s="4">
        <v>4363856384</v>
      </c>
      <c r="W2406" s="4">
        <v>4363856384</v>
      </c>
      <c r="Y2406" t="s">
        <v>6608</v>
      </c>
      <c r="Z2406" s="5">
        <v>25.111630000000002</v>
      </c>
      <c r="AA2406" s="5">
        <v>0.91153010000000001</v>
      </c>
      <c r="AB2406" s="5">
        <v>7.4300000000000005E-2</v>
      </c>
      <c r="AC2406" s="4">
        <v>4883795</v>
      </c>
      <c r="AE2406" s="5">
        <v>2.458742411168902</v>
      </c>
      <c r="AF2406" s="5">
        <v>8.5847495460120058</v>
      </c>
      <c r="AI2406" s="4">
        <v>4883795</v>
      </c>
      <c r="AJ2406" s="5">
        <v>122729768.34999999</v>
      </c>
      <c r="AL2406" s="5">
        <v>25.77</v>
      </c>
      <c r="AM2406" s="5">
        <v>23.92</v>
      </c>
      <c r="AN2406" t="s">
        <v>82</v>
      </c>
      <c r="AO2406" t="str" cm="1">
        <f t="array" aca="1" ref="AO2406" ca="1">_FV(A2406,"Currency")</f>
        <v>USD</v>
      </c>
      <c r="AP2406" t="str" cm="1">
        <f t="array" aca="1" ref="AP2406" ca="1">_FV(A2406,"Exchange")</f>
        <v>NYSE Arca</v>
      </c>
      <c r="AQ2406" s="6" t="str" cm="1">
        <f t="array" aca="1" ref="AQ2406" ca="1">_FV(A2406,"Exchange abbreviation",TRUE)</f>
        <v>ARCX</v>
      </c>
      <c r="AR2406" t="str" cm="1">
        <f t="array" aca="1" ref="AR2406" ca="1">_FV(A2406,"Instrument type",TRUE)</f>
        <v>ETF</v>
      </c>
    </row>
    <row r="2407" spans="1:44" ht="18.75" customHeight="1" x14ac:dyDescent="0.25">
      <c r="A2407" t="e" vm="2419">
        <v>#VALUE!</v>
      </c>
      <c r="B2407" t="s">
        <v>6609</v>
      </c>
      <c r="C2407" t="s">
        <v>6610</v>
      </c>
      <c r="D2407" s="31" cm="1">
        <f t="array" aca="1" ref="D2407" ca="1">_FV(A2407,"Last trade time",TRUE)</f>
        <v>45824.84027780078</v>
      </c>
      <c r="E2407" s="23" cm="1">
        <f t="array" aca="1" ref="E2407" ca="1">_FV(A2407,"Price")</f>
        <v>36.979999999999997</v>
      </c>
      <c r="F2407" s="27" cm="1">
        <f t="array" aca="1" ref="F2407" ca="1">_FV(A2407,"Change (%)",TRUE)</f>
        <v>3.2460000000000003E-4</v>
      </c>
      <c r="G2407" s="26" cm="1">
        <f t="array" aca="1" ref="G2407" ca="1">_FV(A2407,"Change")</f>
        <v>1.2E-2</v>
      </c>
      <c r="H2407" s="23" cm="1">
        <f t="array" aca="1" ref="H2407" ca="1">_FV(A2407,"Open")</f>
        <v>37.04</v>
      </c>
      <c r="I2407" s="23" cm="1">
        <f t="array" aca="1" ref="I2407" ca="1">_FV(A2407,"Low")</f>
        <v>36.979999999999997</v>
      </c>
      <c r="J2407" s="23" cm="1">
        <f t="array" aca="1" ref="J2407" ca="1">_FV(A2407,"High")</f>
        <v>37.049999999999997</v>
      </c>
      <c r="K2407" s="23" cm="1">
        <f t="array" aca="1" ref="K2407" ca="1">_FV(A2407,"Previous close",TRUE)</f>
        <v>36.968000000000004</v>
      </c>
      <c r="L2407" s="26"/>
      <c r="M2407" s="23" cm="1">
        <f t="array" aca="1" ref="M2407" ca="1">_FV(A2407,"52 week low",TRUE)</f>
        <v>34.74</v>
      </c>
      <c r="N2407" s="23" cm="1">
        <f t="array" aca="1" ref="N2407" ca="1">_FV(A2407,"52 week high",TRUE)</f>
        <v>40.14</v>
      </c>
      <c r="O2407" s="8" cm="1">
        <f t="array" aca="1" ref="O2407" ca="1">_FV(A2407,"Volume")</f>
        <v>16522</v>
      </c>
      <c r="P2407" s="7" cm="1">
        <f t="array" aca="1" ref="P2407" ca="1">_FV(A2407,"Volume average",TRUE)</f>
        <v>17514</v>
      </c>
      <c r="Q2407" t="s">
        <v>827</v>
      </c>
      <c r="S2407" t="s">
        <v>3740</v>
      </c>
      <c r="T2407" s="25" cm="1">
        <f t="array" aca="1" ref="T2407" ca="1">_FV(A2407,"Expense ratio",TRUE)</f>
        <v>4.0000000000000001E-3</v>
      </c>
      <c r="U2407" s="24" cm="1">
        <f t="array" aca="1" ref="U2407" ca="1">_FV(A2407,"Market cap",TRUE)</f>
        <v>185638165.97999999</v>
      </c>
      <c r="V2407" s="4">
        <v>185638160</v>
      </c>
      <c r="W2407" s="4">
        <v>185638160</v>
      </c>
      <c r="Y2407" t="s">
        <v>6611</v>
      </c>
      <c r="Z2407" s="5">
        <v>36.898699999999998</v>
      </c>
      <c r="AA2407" s="20"/>
      <c r="AB2407" s="5">
        <v>6.6199995999999997E-2</v>
      </c>
      <c r="AC2407" s="4">
        <v>29066</v>
      </c>
      <c r="AE2407" s="5">
        <v>2.74542425752704</v>
      </c>
      <c r="AF2407" s="5">
        <v>8.254294063209656</v>
      </c>
      <c r="AI2407" s="4">
        <v>29066</v>
      </c>
      <c r="AJ2407" s="5">
        <v>1072779.5544</v>
      </c>
      <c r="AL2407" s="5">
        <v>40.14</v>
      </c>
      <c r="AM2407" s="5">
        <v>34.74</v>
      </c>
      <c r="AN2407" t="s">
        <v>90</v>
      </c>
      <c r="AO2407" t="str" cm="1">
        <f t="array" aca="1" ref="AO2407" ca="1">_FV(A2407,"Currency")</f>
        <v>USD</v>
      </c>
      <c r="AP2407" t="str" cm="1">
        <f t="array" aca="1" ref="AP2407" ca="1">_FV(A2407,"Exchange")</f>
        <v>NYSE Arca</v>
      </c>
      <c r="AQ2407" s="6" t="str" cm="1">
        <f t="array" aca="1" ref="AQ2407" ca="1">_FV(A2407,"Exchange abbreviation",TRUE)</f>
        <v>ARCX</v>
      </c>
      <c r="AR2407" t="str" cm="1">
        <f t="array" aca="1" ref="AR2407" ca="1">_FV(A2407,"Instrument type",TRUE)</f>
        <v>ETF</v>
      </c>
    </row>
    <row r="2408" spans="1:44" ht="18.75" customHeight="1" x14ac:dyDescent="0.25">
      <c r="A2408" t="e" vm="2420">
        <v>#VALUE!</v>
      </c>
      <c r="B2408" t="s">
        <v>6612</v>
      </c>
      <c r="C2408" t="s">
        <v>6613</v>
      </c>
      <c r="D2408" s="31" cm="1">
        <f t="array" aca="1" ref="D2408" ca="1">_FV(A2408,"Last trade time",TRUE)</f>
        <v>45824.840334825778</v>
      </c>
      <c r="E2408" s="23" cm="1">
        <f t="array" aca="1" ref="E2408" ca="1">_FV(A2408,"Price")</f>
        <v>50.975000000000001</v>
      </c>
      <c r="F2408" s="27" cm="1">
        <f t="array" aca="1" ref="F2408" ca="1">_FV(A2408,"Change (%)",TRUE)</f>
        <v>-1.961E-4</v>
      </c>
      <c r="G2408" s="26" cm="1">
        <f t="array" aca="1" ref="G2408" ca="1">_FV(A2408,"Change")</f>
        <v>-0.01</v>
      </c>
      <c r="H2408" s="23" cm="1">
        <f t="array" aca="1" ref="H2408" ca="1">_FV(A2408,"Open")</f>
        <v>50.97</v>
      </c>
      <c r="I2408" s="23" cm="1">
        <f t="array" aca="1" ref="I2408" ca="1">_FV(A2408,"Low")</f>
        <v>50.97</v>
      </c>
      <c r="J2408" s="23" cm="1">
        <f t="array" aca="1" ref="J2408" ca="1">_FV(A2408,"High")</f>
        <v>51.03</v>
      </c>
      <c r="K2408" s="23" cm="1">
        <f t="array" aca="1" ref="K2408" ca="1">_FV(A2408,"Previous close",TRUE)</f>
        <v>50.984999999999999</v>
      </c>
      <c r="L2408" s="26"/>
      <c r="M2408" s="23" cm="1">
        <f t="array" aca="1" ref="M2408" ca="1">_FV(A2408,"52 week low",TRUE)</f>
        <v>50.268900000000002</v>
      </c>
      <c r="N2408" s="23" cm="1">
        <f t="array" aca="1" ref="N2408" ca="1">_FV(A2408,"52 week high",TRUE)</f>
        <v>51.6</v>
      </c>
      <c r="O2408" s="8" cm="1">
        <f t="array" aca="1" ref="O2408" ca="1">_FV(A2408,"Volume")</f>
        <v>9294</v>
      </c>
      <c r="P2408" s="7" cm="1">
        <f t="array" aca="1" ref="P2408" ca="1">_FV(A2408,"Volume average",TRUE)</f>
        <v>8380</v>
      </c>
      <c r="Q2408" t="s">
        <v>2519</v>
      </c>
      <c r="S2408" t="s">
        <v>5433</v>
      </c>
      <c r="T2408" s="25" cm="1">
        <f t="array" aca="1" ref="T2408" ca="1">_FV(A2408,"Expense ratio",TRUE)</f>
        <v>4.0000000000000001E-3</v>
      </c>
      <c r="U2408" s="24" cm="1">
        <f t="array" aca="1" ref="U2408" ca="1">_FV(A2408,"Market cap",TRUE)</f>
        <v>79167657.489999995</v>
      </c>
      <c r="V2408" s="4">
        <v>79167656</v>
      </c>
      <c r="W2408" s="4">
        <v>79167656</v>
      </c>
      <c r="Y2408" t="s">
        <v>6614</v>
      </c>
      <c r="Z2408" s="5">
        <v>50.813000000000002</v>
      </c>
      <c r="AA2408" s="20"/>
      <c r="AB2408" s="5">
        <v>4.9299999999999997E-2</v>
      </c>
      <c r="AC2408" s="4">
        <v>10503</v>
      </c>
      <c r="AE2408" s="5">
        <v>2.2361761779840168</v>
      </c>
      <c r="AF2408" s="20"/>
      <c r="AI2408" s="4">
        <v>10503</v>
      </c>
      <c r="AJ2408" s="5">
        <v>533972.52</v>
      </c>
      <c r="AL2408" s="5">
        <v>51.25</v>
      </c>
      <c r="AM2408" s="5">
        <v>50.47</v>
      </c>
      <c r="AN2408" t="s">
        <v>47</v>
      </c>
      <c r="AO2408" t="str" cm="1">
        <f t="array" aca="1" ref="AO2408" ca="1">_FV(A2408,"Currency")</f>
        <v>USD</v>
      </c>
      <c r="AP2408" t="str" cm="1">
        <f t="array" aca="1" ref="AP2408" ca="1">_FV(A2408,"Exchange")</f>
        <v>CBOE BZX Exchange</v>
      </c>
      <c r="AQ2408" s="6" t="str" cm="1">
        <f t="array" aca="1" ref="AQ2408" ca="1">_FV(A2408,"Exchange abbreviation",TRUE)</f>
        <v>BATS</v>
      </c>
      <c r="AR2408" t="str" cm="1">
        <f t="array" aca="1" ref="AR2408" ca="1">_FV(A2408,"Instrument type",TRUE)</f>
        <v>ETF</v>
      </c>
    </row>
    <row r="2409" spans="1:44" ht="18.75" customHeight="1" x14ac:dyDescent="0.25">
      <c r="A2409" t="e" vm="2421">
        <v>#VALUE!</v>
      </c>
      <c r="B2409" t="s">
        <v>6615</v>
      </c>
      <c r="C2409" t="s">
        <v>6616</v>
      </c>
      <c r="D2409" s="31" cm="1">
        <f t="array" aca="1" ref="D2409" ca="1">_FV(A2409,"Last trade time",TRUE)</f>
        <v>45824.936856620312</v>
      </c>
      <c r="E2409" s="23" cm="1">
        <f t="array" aca="1" ref="E2409" ca="1">_FV(A2409,"Price")</f>
        <v>52.344999999999999</v>
      </c>
      <c r="F2409" s="27" cm="1">
        <f t="array" aca="1" ref="F2409" ca="1">_FV(A2409,"Change (%)",TRUE)</f>
        <v>9.5530000000000002E-5</v>
      </c>
      <c r="G2409" s="26" cm="1">
        <f t="array" aca="1" ref="G2409" ca="1">_FV(A2409,"Change")</f>
        <v>5.0000000000000001E-3</v>
      </c>
      <c r="H2409" s="23" cm="1">
        <f t="array" aca="1" ref="H2409" ca="1">_FV(A2409,"Open")</f>
        <v>52.35</v>
      </c>
      <c r="I2409" s="23" cm="1">
        <f t="array" aca="1" ref="I2409" ca="1">_FV(A2409,"Low")</f>
        <v>52.320099999999996</v>
      </c>
      <c r="J2409" s="23" cm="1">
        <f t="array" aca="1" ref="J2409" ca="1">_FV(A2409,"High")</f>
        <v>52.39</v>
      </c>
      <c r="K2409" s="23" cm="1">
        <f t="array" aca="1" ref="K2409" ca="1">_FV(A2409,"Previous close",TRUE)</f>
        <v>52.34</v>
      </c>
      <c r="L2409" s="26"/>
      <c r="M2409" s="23" cm="1">
        <f t="array" aca="1" ref="M2409" ca="1">_FV(A2409,"52 week low",TRUE)</f>
        <v>50.84</v>
      </c>
      <c r="N2409" s="23" cm="1">
        <f t="array" aca="1" ref="N2409" ca="1">_FV(A2409,"52 week high",TRUE)</f>
        <v>53.564999999999998</v>
      </c>
      <c r="O2409" s="8" cm="1">
        <f t="array" aca="1" ref="O2409" ca="1">_FV(A2409,"Volume")</f>
        <v>806673</v>
      </c>
      <c r="P2409" s="7" cm="1">
        <f t="array" aca="1" ref="P2409" ca="1">_FV(A2409,"Volume average",TRUE)</f>
        <v>1159611</v>
      </c>
      <c r="Q2409" t="s">
        <v>290</v>
      </c>
      <c r="S2409" t="s">
        <v>2067</v>
      </c>
      <c r="T2409" s="25" cm="1">
        <f t="array" aca="1" ref="T2409" ca="1">_FV(A2409,"Expense ratio",TRUE)</f>
        <v>4.0000000000000001E-3</v>
      </c>
      <c r="U2409" s="24" cm="1">
        <f t="array" aca="1" ref="U2409" ca="1">_FV(A2409,"Market cap",TRUE)</f>
        <v>9276587789.5100002</v>
      </c>
      <c r="V2409" s="4">
        <v>9276588032</v>
      </c>
      <c r="W2409" s="4">
        <v>9276588032</v>
      </c>
      <c r="X2409" t="s">
        <v>6617</v>
      </c>
      <c r="Y2409" t="s">
        <v>1966</v>
      </c>
      <c r="Z2409" s="5">
        <v>52.056220000000003</v>
      </c>
      <c r="AA2409" s="20"/>
      <c r="AB2409" s="5">
        <v>6.4600000000000005E-2</v>
      </c>
      <c r="AC2409" s="4">
        <v>1316895</v>
      </c>
      <c r="AE2409" s="5">
        <v>2.5491046704057658</v>
      </c>
      <c r="AF2409" s="5">
        <v>6.5862510092834503</v>
      </c>
      <c r="AI2409" s="4">
        <v>1316895</v>
      </c>
      <c r="AJ2409" s="5">
        <v>68715581.099999994</v>
      </c>
      <c r="AL2409" s="5">
        <v>53.564999999999998</v>
      </c>
      <c r="AM2409" s="5">
        <v>50.84</v>
      </c>
      <c r="AN2409" t="s">
        <v>82</v>
      </c>
      <c r="AO2409" t="str" cm="1">
        <f t="array" aca="1" ref="AO2409" ca="1">_FV(A2409,"Currency")</f>
        <v>USD</v>
      </c>
      <c r="AP2409" t="str" cm="1">
        <f t="array" aca="1" ref="AP2409" ca="1">_FV(A2409,"Exchange")</f>
        <v>NYSE Arca</v>
      </c>
      <c r="AQ2409" s="6" t="str" cm="1">
        <f t="array" aca="1" ref="AQ2409" ca="1">_FV(A2409,"Exchange abbreviation",TRUE)</f>
        <v>ARCX</v>
      </c>
      <c r="AR2409" t="str" cm="1">
        <f t="array" aca="1" ref="AR2409" ca="1">_FV(A2409,"Instrument type",TRUE)</f>
        <v>ETF</v>
      </c>
    </row>
    <row r="2410" spans="1:44" ht="18.75" customHeight="1" x14ac:dyDescent="0.25">
      <c r="A2410" t="e" vm="2422">
        <v>#VALUE!</v>
      </c>
      <c r="B2410" t="s">
        <v>6618</v>
      </c>
      <c r="C2410" t="s">
        <v>6619</v>
      </c>
      <c r="D2410" s="31" cm="1">
        <f t="array" aca="1" ref="D2410" ca="1">_FV(A2410,"Last trade time",TRUE)</f>
        <v>45824.853583564065</v>
      </c>
      <c r="E2410" s="23" cm="1">
        <f t="array" aca="1" ref="E2410" ca="1">_FV(A2410,"Price")</f>
        <v>95.92</v>
      </c>
      <c r="F2410" s="27" cm="1">
        <f t="array" aca="1" ref="F2410" ca="1">_FV(A2410,"Change (%)",TRUE)</f>
        <v>2.2989999999999998E-3</v>
      </c>
      <c r="G2410" s="26" cm="1">
        <f t="array" aca="1" ref="G2410" ca="1">_FV(A2410,"Change")</f>
        <v>0.22</v>
      </c>
      <c r="H2410" s="23" cm="1">
        <f t="array" aca="1" ref="H2410" ca="1">_FV(A2410,"Open")</f>
        <v>95.96</v>
      </c>
      <c r="I2410" s="23" cm="1">
        <f t="array" aca="1" ref="I2410" ca="1">_FV(A2410,"Low")</f>
        <v>95.730099999999993</v>
      </c>
      <c r="J2410" s="23" cm="1">
        <f t="array" aca="1" ref="J2410" ca="1">_FV(A2410,"High")</f>
        <v>96.03</v>
      </c>
      <c r="K2410" s="23" cm="1">
        <f t="array" aca="1" ref="K2410" ca="1">_FV(A2410,"Previous close",TRUE)</f>
        <v>95.7</v>
      </c>
      <c r="L2410" s="26"/>
      <c r="M2410" s="23" cm="1">
        <f t="array" aca="1" ref="M2410" ca="1">_FV(A2410,"52 week low",TRUE)</f>
        <v>90.405000000000001</v>
      </c>
      <c r="N2410" s="23" cm="1">
        <f t="array" aca="1" ref="N2410" ca="1">_FV(A2410,"52 week high",TRUE)</f>
        <v>97.9</v>
      </c>
      <c r="O2410" s="8" cm="1">
        <f t="array" aca="1" ref="O2410" ca="1">_FV(A2410,"Volume")</f>
        <v>4509593</v>
      </c>
      <c r="P2410" s="7" cm="1">
        <f t="array" aca="1" ref="P2410" ca="1">_FV(A2410,"Volume average",TRUE)</f>
        <v>4024170</v>
      </c>
      <c r="Q2410" t="s">
        <v>827</v>
      </c>
      <c r="S2410" t="s">
        <v>2310</v>
      </c>
      <c r="T2410" s="25" cm="1">
        <f t="array" aca="1" ref="T2410" ca="1">_FV(A2410,"Expense ratio",TRUE)</f>
        <v>4.0000000000000001E-3</v>
      </c>
      <c r="U2410" s="24" cm="1">
        <f t="array" aca="1" ref="U2410" ca="1">_FV(A2410,"Market cap",TRUE)</f>
        <v>7223214336.54</v>
      </c>
      <c r="V2410" s="4">
        <v>7223214080</v>
      </c>
      <c r="W2410" s="4">
        <v>7223214080</v>
      </c>
      <c r="Y2410" t="s">
        <v>6620</v>
      </c>
      <c r="Z2410" s="5">
        <v>95.586510000000004</v>
      </c>
      <c r="AA2410" s="5">
        <v>20.054473999999999</v>
      </c>
      <c r="AB2410" s="5">
        <v>6.6300004999999995E-2</v>
      </c>
      <c r="AC2410" s="4">
        <v>5400190</v>
      </c>
      <c r="AE2410" s="5">
        <v>2.7877995417802999</v>
      </c>
      <c r="AF2410" s="5">
        <v>8.5615133008104305</v>
      </c>
      <c r="AH2410" s="17">
        <v>89274600</v>
      </c>
      <c r="AI2410" s="4">
        <v>5400190</v>
      </c>
      <c r="AJ2410" s="5">
        <v>516366167.80000001</v>
      </c>
      <c r="AL2410" s="5">
        <v>97.9</v>
      </c>
      <c r="AM2410" s="5">
        <v>90.41</v>
      </c>
      <c r="AN2410" t="s">
        <v>82</v>
      </c>
      <c r="AO2410" t="str" cm="1">
        <f t="array" aca="1" ref="AO2410" ca="1">_FV(A2410,"Currency")</f>
        <v>USD</v>
      </c>
      <c r="AP2410" t="str" cm="1">
        <f t="array" aca="1" ref="AP2410" ca="1">_FV(A2410,"Exchange")</f>
        <v>NYSE Arca</v>
      </c>
      <c r="AQ2410" s="6" t="str" cm="1">
        <f t="array" aca="1" ref="AQ2410" ca="1">_FV(A2410,"Exchange abbreviation",TRUE)</f>
        <v>ARCX</v>
      </c>
      <c r="AR2410" t="str" cm="1">
        <f t="array" aca="1" ref="AR2410" ca="1">_FV(A2410,"Instrument type",TRUE)</f>
        <v>ETF</v>
      </c>
    </row>
    <row r="2411" spans="1:44" ht="18.75" customHeight="1" x14ac:dyDescent="0.25">
      <c r="A2411" t="e" vm="2423">
        <v>#VALUE!</v>
      </c>
      <c r="B2411" t="s">
        <v>6621</v>
      </c>
      <c r="C2411" t="s">
        <v>6622</v>
      </c>
      <c r="D2411" s="31" cm="1">
        <f t="array" aca="1" ref="D2411" ca="1">_FV(A2411,"Last trade time",TRUE)</f>
        <v>45824.840301457814</v>
      </c>
      <c r="E2411" s="23" cm="1">
        <f t="array" aca="1" ref="E2411" ca="1">_FV(A2411,"Price")</f>
        <v>45.71</v>
      </c>
      <c r="F2411" s="27" cm="1">
        <f t="array" aca="1" ref="F2411" ca="1">_FV(A2411,"Change (%)",TRUE)</f>
        <v>5.7210000000000004E-3</v>
      </c>
      <c r="G2411" s="26" cm="1">
        <f t="array" aca="1" ref="G2411" ca="1">_FV(A2411,"Change")</f>
        <v>0.26</v>
      </c>
      <c r="H2411" s="23" cm="1">
        <f t="array" aca="1" ref="H2411" ca="1">_FV(A2411,"Open")</f>
        <v>45.63</v>
      </c>
      <c r="I2411" s="23" cm="1">
        <f t="array" aca="1" ref="I2411" ca="1">_FV(A2411,"Low")</f>
        <v>45.62</v>
      </c>
      <c r="J2411" s="23" cm="1">
        <f t="array" aca="1" ref="J2411" ca="1">_FV(A2411,"High")</f>
        <v>45.729500000000002</v>
      </c>
      <c r="K2411" s="23" cm="1">
        <f t="array" aca="1" ref="K2411" ca="1">_FV(A2411,"Previous close",TRUE)</f>
        <v>45.45</v>
      </c>
      <c r="L2411" s="26"/>
      <c r="M2411" s="23" cm="1">
        <f t="array" aca="1" ref="M2411" ca="1">_FV(A2411,"52 week low",TRUE)</f>
        <v>42.22</v>
      </c>
      <c r="N2411" s="23" cm="1">
        <f t="array" aca="1" ref="N2411" ca="1">_FV(A2411,"52 week high",TRUE)</f>
        <v>45.88</v>
      </c>
      <c r="O2411" s="8" cm="1">
        <f t="array" aca="1" ref="O2411" ca="1">_FV(A2411,"Volume")</f>
        <v>78941</v>
      </c>
      <c r="P2411" s="7" cm="1">
        <f t="array" aca="1" ref="P2411" ca="1">_FV(A2411,"Volume average",TRUE)</f>
        <v>35379</v>
      </c>
      <c r="Q2411" t="s">
        <v>827</v>
      </c>
      <c r="S2411" t="s">
        <v>2067</v>
      </c>
      <c r="T2411" s="25" cm="1">
        <f t="array" aca="1" ref="T2411" ca="1">_FV(A2411,"Expense ratio",TRUE)</f>
        <v>4.0000000000000001E-3</v>
      </c>
      <c r="U2411" s="24" cm="1">
        <f t="array" aca="1" ref="U2411" ca="1">_FV(A2411,"Market cap",TRUE)</f>
        <v>167615990.13999999</v>
      </c>
      <c r="V2411" s="4">
        <v>167615984</v>
      </c>
      <c r="W2411" s="4">
        <v>167615984</v>
      </c>
      <c r="Y2411" t="s">
        <v>5580</v>
      </c>
      <c r="Z2411" s="5">
        <v>45.257930000000002</v>
      </c>
      <c r="AA2411" s="5">
        <v>11.099171</v>
      </c>
      <c r="AB2411" s="5">
        <v>5.9299998E-2</v>
      </c>
      <c r="AC2411" s="4">
        <v>37668</v>
      </c>
      <c r="AE2411" s="5">
        <v>5.4508228646481749</v>
      </c>
      <c r="AF2411" s="5">
        <v>9.6012305692553923</v>
      </c>
      <c r="AI2411" s="4">
        <v>37668</v>
      </c>
      <c r="AJ2411" s="5">
        <v>1705607.04</v>
      </c>
      <c r="AL2411" s="5">
        <v>45.88</v>
      </c>
      <c r="AM2411" s="5">
        <v>42.22</v>
      </c>
      <c r="AN2411" t="s">
        <v>90</v>
      </c>
      <c r="AO2411" t="str" cm="1">
        <f t="array" aca="1" ref="AO2411" ca="1">_FV(A2411,"Currency")</f>
        <v>USD</v>
      </c>
      <c r="AP2411" t="str" cm="1">
        <f t="array" aca="1" ref="AP2411" ca="1">_FV(A2411,"Exchange")</f>
        <v>CBOE BZX Exchange</v>
      </c>
      <c r="AQ2411" s="6" t="str" cm="1">
        <f t="array" aca="1" ref="AQ2411" ca="1">_FV(A2411,"Exchange abbreviation",TRUE)</f>
        <v>BATS</v>
      </c>
      <c r="AR2411" t="str" cm="1">
        <f t="array" aca="1" ref="AR2411" ca="1">_FV(A2411,"Instrument type",TRUE)</f>
        <v>ETF</v>
      </c>
    </row>
    <row r="2412" spans="1:44" ht="18.75" customHeight="1" x14ac:dyDescent="0.25">
      <c r="A2412" t="e" vm="2424">
        <v>#VALUE!</v>
      </c>
      <c r="B2412" t="s">
        <v>6623</v>
      </c>
      <c r="C2412" t="s">
        <v>6624</v>
      </c>
      <c r="D2412" s="31" cm="1">
        <f t="array" aca="1" ref="D2412" ca="1">_FV(A2412,"Last trade time",TRUE)</f>
        <v>45824.840277789066</v>
      </c>
      <c r="E2412" s="23" cm="1">
        <f t="array" aca="1" ref="E2412" ca="1">_FV(A2412,"Price")</f>
        <v>26.09</v>
      </c>
      <c r="F2412" s="27" cm="1">
        <f t="array" aca="1" ref="F2412" ca="1">_FV(A2412,"Change (%)",TRUE)</f>
        <v>2.3050000000000002E-3</v>
      </c>
      <c r="G2412" s="26" cm="1">
        <f t="array" aca="1" ref="G2412" ca="1">_FV(A2412,"Change")</f>
        <v>0.06</v>
      </c>
      <c r="H2412" s="23" cm="1">
        <f t="array" aca="1" ref="H2412" ca="1">_FV(A2412,"Open")</f>
        <v>26.04</v>
      </c>
      <c r="I2412" s="23" cm="1">
        <f t="array" aca="1" ref="I2412" ca="1">_FV(A2412,"Low")</f>
        <v>26.04</v>
      </c>
      <c r="J2412" s="23" cm="1">
        <f t="array" aca="1" ref="J2412" ca="1">_FV(A2412,"High")</f>
        <v>26.09</v>
      </c>
      <c r="K2412" s="23" cm="1">
        <f t="array" aca="1" ref="K2412" ca="1">_FV(A2412,"Previous close",TRUE)</f>
        <v>26.03</v>
      </c>
      <c r="L2412" s="26"/>
      <c r="M2412" s="23" cm="1">
        <f t="array" aca="1" ref="M2412" ca="1">_FV(A2412,"52 week low",TRUE)</f>
        <v>24.78</v>
      </c>
      <c r="N2412" s="23" cm="1">
        <f t="array" aca="1" ref="N2412" ca="1">_FV(A2412,"52 week high",TRUE)</f>
        <v>27.12</v>
      </c>
      <c r="O2412" s="8" cm="1">
        <f t="array" aca="1" ref="O2412" ca="1">_FV(A2412,"Volume")</f>
        <v>542</v>
      </c>
      <c r="P2412" s="7" cm="1">
        <f t="array" aca="1" ref="P2412" ca="1">_FV(A2412,"Volume average",TRUE)</f>
        <v>1432</v>
      </c>
      <c r="Q2412" t="s">
        <v>827</v>
      </c>
      <c r="S2412" t="s">
        <v>1894</v>
      </c>
      <c r="T2412" s="25" cm="1">
        <f t="array" aca="1" ref="T2412" ca="1">_FV(A2412,"Expense ratio",TRUE)</f>
        <v>4.0000000000000001E-3</v>
      </c>
      <c r="U2412" s="24" cm="1">
        <f t="array" aca="1" ref="U2412" ca="1">_FV(A2412,"Market cap",TRUE)</f>
        <v>60048850.509999998</v>
      </c>
      <c r="V2412" s="4">
        <v>60059128</v>
      </c>
      <c r="W2412" s="4">
        <v>60059128</v>
      </c>
      <c r="Y2412" t="s">
        <v>6625</v>
      </c>
      <c r="Z2412" s="5">
        <v>26.021000000000001</v>
      </c>
      <c r="AA2412" s="20"/>
      <c r="AB2412" s="5">
        <v>8.7799996000000005E-2</v>
      </c>
      <c r="AC2412" s="4">
        <v>3020</v>
      </c>
      <c r="AE2412" s="5">
        <v>2.637331266462839</v>
      </c>
      <c r="AF2412" s="5">
        <v>8.2408352616976543</v>
      </c>
      <c r="AI2412" s="4">
        <v>3020</v>
      </c>
      <c r="AJ2412" s="5">
        <v>78655.900000000009</v>
      </c>
      <c r="AL2412" s="5">
        <v>27.12</v>
      </c>
      <c r="AM2412" s="5">
        <v>24.78</v>
      </c>
      <c r="AN2412" t="s">
        <v>47</v>
      </c>
      <c r="AO2412" t="str" cm="1">
        <f t="array" aca="1" ref="AO2412" ca="1">_FV(A2412,"Currency")</f>
        <v>USD</v>
      </c>
      <c r="AP2412" t="str" cm="1">
        <f t="array" aca="1" ref="AP2412" ca="1">_FV(A2412,"Exchange")</f>
        <v>NYSE Arca</v>
      </c>
      <c r="AQ2412" s="6" t="str" cm="1">
        <f t="array" aca="1" ref="AQ2412" ca="1">_FV(A2412,"Exchange abbreviation",TRUE)</f>
        <v>ARCX</v>
      </c>
      <c r="AR2412" t="str" cm="1">
        <f t="array" aca="1" ref="AR2412" ca="1">_FV(A2412,"Instrument type",TRUE)</f>
        <v>ETF</v>
      </c>
    </row>
    <row r="2413" spans="1:44" ht="18.75" customHeight="1" x14ac:dyDescent="0.25">
      <c r="A2413" t="e" vm="2425">
        <v>#VALUE!</v>
      </c>
      <c r="B2413" t="s">
        <v>6626</v>
      </c>
      <c r="C2413" t="s">
        <v>6627</v>
      </c>
      <c r="D2413" s="31" cm="1">
        <f t="array" aca="1" ref="D2413" ca="1">_FV(A2413,"Last trade time",TRUE)</f>
        <v>45824.840306758597</v>
      </c>
      <c r="E2413" s="23" cm="1">
        <f t="array" aca="1" ref="E2413" ca="1">_FV(A2413,"Price")</f>
        <v>53.845999999999997</v>
      </c>
      <c r="F2413" s="27" cm="1">
        <f t="array" aca="1" ref="F2413" ca="1">_FV(A2413,"Change (%)",TRUE)</f>
        <v>1.9E-3</v>
      </c>
      <c r="G2413" s="26" cm="1">
        <f t="array" aca="1" ref="G2413" ca="1">_FV(A2413,"Change")</f>
        <v>0.1021</v>
      </c>
      <c r="H2413" s="23" cm="1">
        <f t="array" aca="1" ref="H2413" ca="1">_FV(A2413,"Open")</f>
        <v>54.02</v>
      </c>
      <c r="I2413" s="23" cm="1">
        <f t="array" aca="1" ref="I2413" ca="1">_FV(A2413,"Low")</f>
        <v>53.845999999999997</v>
      </c>
      <c r="J2413" s="23" cm="1">
        <f t="array" aca="1" ref="J2413" ca="1">_FV(A2413,"High")</f>
        <v>54.12</v>
      </c>
      <c r="K2413" s="23" cm="1">
        <f t="array" aca="1" ref="K2413" ca="1">_FV(A2413,"Previous close",TRUE)</f>
        <v>53.743899999999996</v>
      </c>
      <c r="L2413" s="26"/>
      <c r="M2413" s="23" cm="1">
        <f t="array" aca="1" ref="M2413" ca="1">_FV(A2413,"52 week low",TRUE)</f>
        <v>45.76</v>
      </c>
      <c r="N2413" s="23" cm="1">
        <f t="array" aca="1" ref="N2413" ca="1">_FV(A2413,"52 week high",TRUE)</f>
        <v>54.16</v>
      </c>
      <c r="O2413" s="8" cm="1">
        <f t="array" aca="1" ref="O2413" ca="1">_FV(A2413,"Volume")</f>
        <v>7264</v>
      </c>
      <c r="P2413" s="7" cm="1">
        <f t="array" aca="1" ref="P2413" ca="1">_FV(A2413,"Volume average",TRUE)</f>
        <v>9078</v>
      </c>
      <c r="Q2413" t="s">
        <v>827</v>
      </c>
      <c r="S2413" t="s">
        <v>2067</v>
      </c>
      <c r="T2413" s="25" cm="1">
        <f t="array" aca="1" ref="T2413" ca="1">_FV(A2413,"Expense ratio",TRUE)</f>
        <v>4.0000000000000001E-3</v>
      </c>
      <c r="U2413" s="24" cm="1">
        <f t="array" aca="1" ref="U2413" ca="1">_FV(A2413,"Market cap",TRUE)</f>
        <v>41988576.859999999</v>
      </c>
      <c r="V2413" s="4">
        <v>41988576</v>
      </c>
      <c r="W2413" s="4">
        <v>41988576</v>
      </c>
      <c r="Y2413" t="s">
        <v>5580</v>
      </c>
      <c r="Z2413" s="5">
        <v>52.839219999999997</v>
      </c>
      <c r="AA2413" s="20"/>
      <c r="AB2413" s="5">
        <v>4.58E-2</v>
      </c>
      <c r="AC2413" s="4">
        <v>8811</v>
      </c>
      <c r="AE2413" s="5">
        <v>14.48497901507133</v>
      </c>
      <c r="AF2413" s="5">
        <v>12.91104330264459</v>
      </c>
      <c r="AI2413" s="4">
        <v>8811</v>
      </c>
      <c r="AJ2413" s="5">
        <v>468943.44750000001</v>
      </c>
      <c r="AL2413" s="5">
        <v>53.56</v>
      </c>
      <c r="AM2413" s="5">
        <v>45.76</v>
      </c>
      <c r="AN2413" t="s">
        <v>47</v>
      </c>
      <c r="AO2413" t="str" cm="1">
        <f t="array" aca="1" ref="AO2413" ca="1">_FV(A2413,"Currency")</f>
        <v>USD</v>
      </c>
      <c r="AP2413" t="str" cm="1">
        <f t="array" aca="1" ref="AP2413" ca="1">_FV(A2413,"Exchange")</f>
        <v>CBOE BZX Exchange</v>
      </c>
      <c r="AQ2413" s="6" t="str" cm="1">
        <f t="array" aca="1" ref="AQ2413" ca="1">_FV(A2413,"Exchange abbreviation",TRUE)</f>
        <v>BATS</v>
      </c>
      <c r="AR2413" t="str" cm="1">
        <f t="array" aca="1" ref="AR2413" ca="1">_FV(A2413,"Instrument type",TRUE)</f>
        <v>ETF</v>
      </c>
    </row>
    <row r="2414" spans="1:44" ht="18.75" customHeight="1" x14ac:dyDescent="0.25">
      <c r="A2414" t="e" vm="2426">
        <v>#VALUE!</v>
      </c>
      <c r="B2414" t="s">
        <v>6628</v>
      </c>
      <c r="C2414" t="s">
        <v>6629</v>
      </c>
      <c r="D2414" s="31" cm="1">
        <f t="array" aca="1" ref="D2414" ca="1">_FV(A2414,"Last trade time",TRUE)</f>
        <v>45824.840299791409</v>
      </c>
      <c r="E2414" s="23" cm="1">
        <f t="array" aca="1" ref="E2414" ca="1">_FV(A2414,"Price")</f>
        <v>24.06</v>
      </c>
      <c r="F2414" s="27" cm="1">
        <f t="array" aca="1" ref="F2414" ca="1">_FV(A2414,"Change (%)",TRUE)</f>
        <v>2.5000000000000001E-3</v>
      </c>
      <c r="G2414" s="26" cm="1">
        <f t="array" aca="1" ref="G2414" ca="1">_FV(A2414,"Change")</f>
        <v>0.06</v>
      </c>
      <c r="H2414" s="23" cm="1">
        <f t="array" aca="1" ref="H2414" ca="1">_FV(A2414,"Open")</f>
        <v>24.02</v>
      </c>
      <c r="I2414" s="23" cm="1">
        <f t="array" aca="1" ref="I2414" ca="1">_FV(A2414,"Low")</f>
        <v>24.000499999999999</v>
      </c>
      <c r="J2414" s="23" cm="1">
        <f t="array" aca="1" ref="J2414" ca="1">_FV(A2414,"High")</f>
        <v>24.06</v>
      </c>
      <c r="K2414" s="23" cm="1">
        <f t="array" aca="1" ref="K2414" ca="1">_FV(A2414,"Previous close",TRUE)</f>
        <v>24</v>
      </c>
      <c r="L2414" s="26"/>
      <c r="M2414" s="23" cm="1">
        <f t="array" aca="1" ref="M2414" ca="1">_FV(A2414,"52 week low",TRUE)</f>
        <v>22.640999999999998</v>
      </c>
      <c r="N2414" s="23" cm="1">
        <f t="array" aca="1" ref="N2414" ca="1">_FV(A2414,"52 week high",TRUE)</f>
        <v>24.53</v>
      </c>
      <c r="O2414" s="8" cm="1">
        <f t="array" aca="1" ref="O2414" ca="1">_FV(A2414,"Volume")</f>
        <v>52287</v>
      </c>
      <c r="P2414" s="7" cm="1">
        <f t="array" aca="1" ref="P2414" ca="1">_FV(A2414,"Volume average",TRUE)</f>
        <v>74038</v>
      </c>
      <c r="Q2414" t="s">
        <v>827</v>
      </c>
      <c r="S2414" t="s">
        <v>263</v>
      </c>
      <c r="T2414" s="25" cm="1">
        <f t="array" aca="1" ref="T2414" ca="1">_FV(A2414,"Expense ratio",TRUE)</f>
        <v>4.0000000000000001E-3</v>
      </c>
      <c r="U2414" s="24" cm="1">
        <f t="array" aca="1" ref="U2414" ca="1">_FV(A2414,"Market cap",TRUE)</f>
        <v>629653518.88999999</v>
      </c>
      <c r="V2414" s="4">
        <v>629653504</v>
      </c>
      <c r="W2414" s="4">
        <v>629653504</v>
      </c>
      <c r="Y2414" t="s">
        <v>6197</v>
      </c>
      <c r="Z2414" s="5">
        <v>23.96</v>
      </c>
      <c r="AA2414" s="20"/>
      <c r="AB2414" s="5">
        <v>6.5699999999999995E-2</v>
      </c>
      <c r="AC2414" s="4">
        <v>155342</v>
      </c>
      <c r="AE2414" s="5">
        <v>3.1847761192316031</v>
      </c>
      <c r="AF2414" s="5">
        <v>8.3460250847112061</v>
      </c>
      <c r="AI2414" s="4">
        <v>155342</v>
      </c>
      <c r="AJ2414" s="5">
        <v>3720440.9</v>
      </c>
      <c r="AL2414" s="5">
        <v>24.53</v>
      </c>
      <c r="AM2414" s="5">
        <v>22.640999999999998</v>
      </c>
      <c r="AN2414" t="s">
        <v>90</v>
      </c>
      <c r="AO2414" t="str" cm="1">
        <f t="array" aca="1" ref="AO2414" ca="1">_FV(A2414,"Currency")</f>
        <v>USD</v>
      </c>
      <c r="AP2414" t="str" cm="1">
        <f t="array" aca="1" ref="AP2414" ca="1">_FV(A2414,"Exchange")</f>
        <v>CBOE BZX Exchange</v>
      </c>
      <c r="AQ2414" s="6" t="str" cm="1">
        <f t="array" aca="1" ref="AQ2414" ca="1">_FV(A2414,"Exchange abbreviation",TRUE)</f>
        <v>BATS</v>
      </c>
      <c r="AR2414" t="str" cm="1">
        <f t="array" aca="1" ref="AR2414" ca="1">_FV(A2414,"Instrument type",TRUE)</f>
        <v>ETF</v>
      </c>
    </row>
    <row r="2415" spans="1:44" ht="18.75" customHeight="1" x14ac:dyDescent="0.25">
      <c r="A2415" t="e" vm="2427">
        <v>#VALUE!</v>
      </c>
      <c r="B2415" t="s">
        <v>6630</v>
      </c>
      <c r="C2415" t="s">
        <v>6631</v>
      </c>
      <c r="D2415" s="31" cm="1">
        <f t="array" aca="1" ref="D2415" ca="1">_FV(A2415,"Last trade time",TRUE)</f>
        <v>45824.840277812502</v>
      </c>
      <c r="E2415" s="23" cm="1">
        <f t="array" aca="1" ref="E2415" ca="1">_FV(A2415,"Price")</f>
        <v>38.119999999999997</v>
      </c>
      <c r="F2415" s="27" cm="1">
        <f t="array" aca="1" ref="F2415" ca="1">_FV(A2415,"Change (%)",TRUE)</f>
        <v>4.1359999999999999E-3</v>
      </c>
      <c r="G2415" s="26" cm="1">
        <f t="array" aca="1" ref="G2415" ca="1">_FV(A2415,"Change")</f>
        <v>0.157</v>
      </c>
      <c r="H2415" s="23" cm="1">
        <f t="array" aca="1" ref="H2415" ca="1">_FV(A2415,"Open")</f>
        <v>38.049999999999997</v>
      </c>
      <c r="I2415" s="23" cm="1">
        <f t="array" aca="1" ref="I2415" ca="1">_FV(A2415,"Low")</f>
        <v>38.010599999999997</v>
      </c>
      <c r="J2415" s="23" cm="1">
        <f t="array" aca="1" ref="J2415" ca="1">_FV(A2415,"High")</f>
        <v>38.15</v>
      </c>
      <c r="K2415" s="23" cm="1">
        <f t="array" aca="1" ref="K2415" ca="1">_FV(A2415,"Previous close",TRUE)</f>
        <v>37.963000000000001</v>
      </c>
      <c r="L2415" s="26"/>
      <c r="M2415" s="23" cm="1">
        <f t="array" aca="1" ref="M2415" ca="1">_FV(A2415,"52 week low",TRUE)</f>
        <v>33.909999999999997</v>
      </c>
      <c r="N2415" s="23" cm="1">
        <f t="array" aca="1" ref="N2415" ca="1">_FV(A2415,"52 week high",TRUE)</f>
        <v>40.5</v>
      </c>
      <c r="O2415" s="8" cm="1">
        <f t="array" aca="1" ref="O2415" ca="1">_FV(A2415,"Volume")</f>
        <v>28015</v>
      </c>
      <c r="P2415" s="7" cm="1">
        <f t="array" aca="1" ref="P2415" ca="1">_FV(A2415,"Volume average",TRUE)</f>
        <v>50961</v>
      </c>
      <c r="Q2415" t="s">
        <v>827</v>
      </c>
      <c r="S2415" t="s">
        <v>3850</v>
      </c>
      <c r="T2415" s="25" cm="1">
        <f t="array" aca="1" ref="T2415" ca="1">_FV(A2415,"Expense ratio",TRUE)</f>
        <v>4.0000000000000001E-3</v>
      </c>
      <c r="U2415" s="24" cm="1">
        <f t="array" aca="1" ref="U2415" ca="1">_FV(A2415,"Market cap",TRUE)</f>
        <v>141335957.66</v>
      </c>
      <c r="V2415" s="4">
        <v>141335952</v>
      </c>
      <c r="W2415" s="4">
        <v>141335952</v>
      </c>
      <c r="Y2415" t="s">
        <v>6632</v>
      </c>
      <c r="Z2415" s="5">
        <v>37.968800000000002</v>
      </c>
      <c r="AA2415" s="19">
        <v>4.0064000000000002</v>
      </c>
      <c r="AB2415" s="5">
        <v>0.10580000000000001</v>
      </c>
      <c r="AC2415" s="4">
        <v>68850</v>
      </c>
      <c r="AE2415" s="5">
        <v>1.09224607031988</v>
      </c>
      <c r="AF2415" s="5">
        <v>12.45908432765725</v>
      </c>
      <c r="AI2415" s="4">
        <v>68850</v>
      </c>
      <c r="AJ2415" s="5">
        <v>2619742.5</v>
      </c>
      <c r="AL2415" s="5">
        <v>40.5</v>
      </c>
      <c r="AM2415" s="5">
        <v>33.909999999999997</v>
      </c>
      <c r="AN2415" t="s">
        <v>90</v>
      </c>
      <c r="AO2415" t="str" cm="1">
        <f t="array" aca="1" ref="AO2415" ca="1">_FV(A2415,"Currency")</f>
        <v>USD</v>
      </c>
      <c r="AP2415" t="str" cm="1">
        <f t="array" aca="1" ref="AP2415" ca="1">_FV(A2415,"Exchange")</f>
        <v>NYSE Arca</v>
      </c>
      <c r="AQ2415" s="6" t="str" cm="1">
        <f t="array" aca="1" ref="AQ2415" ca="1">_FV(A2415,"Exchange abbreviation",TRUE)</f>
        <v>ARCX</v>
      </c>
      <c r="AR2415" t="str" cm="1">
        <f t="array" aca="1" ref="AR2415" ca="1">_FV(A2415,"Instrument type",TRUE)</f>
        <v>ETF</v>
      </c>
    </row>
    <row r="2416" spans="1:44" ht="18.75" customHeight="1" x14ac:dyDescent="0.25">
      <c r="A2416" t="e" vm="2428">
        <v>#VALUE!</v>
      </c>
      <c r="B2416" t="s">
        <v>6633</v>
      </c>
      <c r="C2416" t="s">
        <v>6634</v>
      </c>
      <c r="D2416" s="31" cm="1">
        <f t="array" aca="1" ref="D2416" ca="1">_FV(A2416,"Last trade time",TRUE)</f>
        <v>45824.873276596874</v>
      </c>
      <c r="E2416" s="23" cm="1">
        <f t="array" aca="1" ref="E2416" ca="1">_FV(A2416,"Price")</f>
        <v>64.59</v>
      </c>
      <c r="F2416" s="27" cm="1">
        <f t="array" aca="1" ref="F2416" ca="1">_FV(A2416,"Change (%)",TRUE)</f>
        <v>3.8860000000000001E-3</v>
      </c>
      <c r="G2416" s="26" cm="1">
        <f t="array" aca="1" ref="G2416" ca="1">_FV(A2416,"Change")</f>
        <v>0.25</v>
      </c>
      <c r="H2416" s="23" cm="1">
        <f t="array" aca="1" ref="H2416" ca="1">_FV(A2416,"Open")</f>
        <v>64.72</v>
      </c>
      <c r="I2416" s="23" cm="1">
        <f t="array" aca="1" ref="I2416" ca="1">_FV(A2416,"Low")</f>
        <v>64.59</v>
      </c>
      <c r="J2416" s="23" cm="1">
        <f t="array" aca="1" ref="J2416" ca="1">_FV(A2416,"High")</f>
        <v>64.894999999999996</v>
      </c>
      <c r="K2416" s="23" cm="1">
        <f t="array" aca="1" ref="K2416" ca="1">_FV(A2416,"Previous close",TRUE)</f>
        <v>64.34</v>
      </c>
      <c r="L2416" s="26"/>
      <c r="M2416" s="23" cm="1">
        <f t="array" aca="1" ref="M2416" ca="1">_FV(A2416,"52 week low",TRUE)</f>
        <v>58.9</v>
      </c>
      <c r="N2416" s="23" cm="1">
        <f t="array" aca="1" ref="N2416" ca="1">_FV(A2416,"52 week high",TRUE)</f>
        <v>68.78</v>
      </c>
      <c r="O2416" s="8" cm="1">
        <f t="array" aca="1" ref="O2416" ca="1">_FV(A2416,"Volume")</f>
        <v>26353</v>
      </c>
      <c r="P2416" s="7" cm="1">
        <f t="array" aca="1" ref="P2416" ca="1">_FV(A2416,"Volume average",TRUE)</f>
        <v>38254</v>
      </c>
      <c r="Q2416" t="s">
        <v>6338</v>
      </c>
      <c r="S2416" t="s">
        <v>277</v>
      </c>
      <c r="T2416" s="25" cm="1">
        <f t="array" aca="1" ref="T2416" ca="1">_FV(A2416,"Expense ratio",TRUE)</f>
        <v>4.0000000000000001E-3</v>
      </c>
      <c r="U2416" s="24" cm="1">
        <f t="array" aca="1" ref="U2416" ca="1">_FV(A2416,"Market cap",TRUE)</f>
        <v>92460478.5</v>
      </c>
      <c r="V2416" s="4">
        <v>92572568</v>
      </c>
      <c r="W2416" s="4">
        <v>92572568</v>
      </c>
      <c r="Y2416" t="s">
        <v>6567</v>
      </c>
      <c r="Z2416" s="5">
        <v>64.22</v>
      </c>
      <c r="AA2416" s="20"/>
      <c r="AB2416" s="5">
        <v>1.52E-2</v>
      </c>
      <c r="AC2416" s="4">
        <v>30204</v>
      </c>
      <c r="AE2416" s="5">
        <v>5.7705578250673462</v>
      </c>
      <c r="AF2416" s="5">
        <v>-0.64418016480053408</v>
      </c>
      <c r="AI2416" s="4">
        <v>30204</v>
      </c>
      <c r="AJ2416" s="5">
        <v>1943627.4</v>
      </c>
      <c r="AL2416" s="5">
        <v>68.78</v>
      </c>
      <c r="AM2416" s="5">
        <v>58.9</v>
      </c>
      <c r="AN2416" t="s">
        <v>90</v>
      </c>
      <c r="AO2416" t="str" cm="1">
        <f t="array" aca="1" ref="AO2416" ca="1">_FV(A2416,"Currency")</f>
        <v>USD</v>
      </c>
      <c r="AP2416" t="str" cm="1">
        <f t="array" aca="1" ref="AP2416" ca="1">_FV(A2416,"Exchange")</f>
        <v>NYSE Arca</v>
      </c>
      <c r="AQ2416" s="6" t="str" cm="1">
        <f t="array" aca="1" ref="AQ2416" ca="1">_FV(A2416,"Exchange abbreviation",TRUE)</f>
        <v>ARCX</v>
      </c>
      <c r="AR2416" t="str" cm="1">
        <f t="array" aca="1" ref="AR2416" ca="1">_FV(A2416,"Instrument type",TRUE)</f>
        <v>ETF</v>
      </c>
    </row>
    <row r="2417" spans="1:44" ht="18.75" customHeight="1" x14ac:dyDescent="0.25">
      <c r="A2417" t="e" vm="2429">
        <v>#VALUE!</v>
      </c>
      <c r="B2417" t="s">
        <v>6635</v>
      </c>
      <c r="C2417" t="s">
        <v>6636</v>
      </c>
      <c r="D2417" s="31" cm="1">
        <f t="array" aca="1" ref="D2417" ca="1">_FV(A2417,"Last trade time",TRUE)</f>
        <v>45824.919560173439</v>
      </c>
      <c r="E2417" s="23" cm="1">
        <f t="array" aca="1" ref="E2417" ca="1">_FV(A2417,"Price")</f>
        <v>32.700000000000003</v>
      </c>
      <c r="F2417" s="27" cm="1">
        <f t="array" aca="1" ref="F2417" ca="1">_FV(A2417,"Change (%)",TRUE)</f>
        <v>-9.1660000000000005E-4</v>
      </c>
      <c r="G2417" s="26" cm="1">
        <f t="array" aca="1" ref="G2417" ca="1">_FV(A2417,"Change")</f>
        <v>-0.03</v>
      </c>
      <c r="H2417" s="23" cm="1">
        <f t="array" aca="1" ref="H2417" ca="1">_FV(A2417,"Open")</f>
        <v>32.840000000000003</v>
      </c>
      <c r="I2417" s="23" cm="1">
        <f t="array" aca="1" ref="I2417" ca="1">_FV(A2417,"Low")</f>
        <v>32.664999999999999</v>
      </c>
      <c r="J2417" s="23" cm="1">
        <f t="array" aca="1" ref="J2417" ca="1">_FV(A2417,"High")</f>
        <v>32.899900000000002</v>
      </c>
      <c r="K2417" s="23" cm="1">
        <f t="array" aca="1" ref="K2417" ca="1">_FV(A2417,"Previous close",TRUE)</f>
        <v>32.729999999999997</v>
      </c>
      <c r="L2417" s="26"/>
      <c r="M2417" s="23" cm="1">
        <f t="array" aca="1" ref="M2417" ca="1">_FV(A2417,"52 week low",TRUE)</f>
        <v>28.46</v>
      </c>
      <c r="N2417" s="23" cm="1">
        <f t="array" aca="1" ref="N2417" ca="1">_FV(A2417,"52 week high",TRUE)</f>
        <v>33.29</v>
      </c>
      <c r="O2417" s="8" cm="1">
        <f t="array" aca="1" ref="O2417" ca="1">_FV(A2417,"Volume")</f>
        <v>472048</v>
      </c>
      <c r="P2417" s="7" cm="1">
        <f t="array" aca="1" ref="P2417" ca="1">_FV(A2417,"Volume average",TRUE)</f>
        <v>567965</v>
      </c>
      <c r="Q2417" t="s">
        <v>2582</v>
      </c>
      <c r="S2417" t="s">
        <v>263</v>
      </c>
      <c r="T2417" s="25" cm="1">
        <f t="array" aca="1" ref="T2417" ca="1">_FV(A2417,"Expense ratio",TRUE)</f>
        <v>4.0000000000000001E-3</v>
      </c>
      <c r="U2417" s="24" cm="1">
        <f t="array" aca="1" ref="U2417" ca="1">_FV(A2417,"Market cap",TRUE)</f>
        <v>2651649224.8299999</v>
      </c>
      <c r="V2417" s="4">
        <v>2651649280</v>
      </c>
      <c r="W2417" s="4">
        <v>2651649280</v>
      </c>
      <c r="Y2417" t="s">
        <v>6637</v>
      </c>
      <c r="Z2417" s="5">
        <v>32.61</v>
      </c>
      <c r="AA2417" s="5">
        <v>11.110223</v>
      </c>
      <c r="AB2417" s="5">
        <v>3.4000000000000002E-2</v>
      </c>
      <c r="AC2417" s="4">
        <v>802847</v>
      </c>
      <c r="AE2417" s="5">
        <v>9.0221715077296807</v>
      </c>
      <c r="AF2417" s="5">
        <v>14.342971049300729</v>
      </c>
      <c r="AI2417" s="4">
        <v>802847</v>
      </c>
      <c r="AJ2417" s="5">
        <v>26309296.190000001</v>
      </c>
      <c r="AL2417" s="5">
        <v>33.29</v>
      </c>
      <c r="AM2417" s="5">
        <v>28.46</v>
      </c>
      <c r="AN2417" t="s">
        <v>82</v>
      </c>
      <c r="AO2417" t="str" cm="1">
        <f t="array" aca="1" ref="AO2417" ca="1">_FV(A2417,"Currency")</f>
        <v>USD</v>
      </c>
      <c r="AP2417" t="str" cm="1">
        <f t="array" aca="1" ref="AP2417" ca="1">_FV(A2417,"Exchange")</f>
        <v>CBOE BZX Exchange</v>
      </c>
      <c r="AQ2417" s="6" t="str" cm="1">
        <f t="array" aca="1" ref="AQ2417" ca="1">_FV(A2417,"Exchange abbreviation",TRUE)</f>
        <v>BATS</v>
      </c>
      <c r="AR2417" t="str" cm="1">
        <f t="array" aca="1" ref="AR2417" ca="1">_FV(A2417,"Instrument type",TRUE)</f>
        <v>ETF</v>
      </c>
    </row>
    <row r="2418" spans="1:44" ht="18.75" customHeight="1" x14ac:dyDescent="0.25">
      <c r="A2418" t="e" vm="2430">
        <v>#VALUE!</v>
      </c>
      <c r="B2418" t="s">
        <v>6638</v>
      </c>
      <c r="C2418" t="s">
        <v>6639</v>
      </c>
      <c r="D2418" s="31" cm="1">
        <f t="array" aca="1" ref="D2418" ca="1">_FV(A2418,"Last trade time",TRUE)</f>
        <v>45824.84027780078</v>
      </c>
      <c r="E2418" s="23" cm="1">
        <f t="array" aca="1" ref="E2418" ca="1">_FV(A2418,"Price")</f>
        <v>66.39</v>
      </c>
      <c r="F2418" s="27" cm="1">
        <f t="array" aca="1" ref="F2418" ca="1">_FV(A2418,"Change (%)",TRUE)</f>
        <v>-4.1999999999999997E-3</v>
      </c>
      <c r="G2418" s="26" cm="1">
        <f t="array" aca="1" ref="G2418" ca="1">_FV(A2418,"Change")</f>
        <v>-0.28000000000000003</v>
      </c>
      <c r="H2418" s="23" cm="1">
        <f t="array" aca="1" ref="H2418" ca="1">_FV(A2418,"Open")</f>
        <v>67.02</v>
      </c>
      <c r="I2418" s="23" cm="1">
        <f t="array" aca="1" ref="I2418" ca="1">_FV(A2418,"Low")</f>
        <v>66.3</v>
      </c>
      <c r="J2418" s="23" cm="1">
        <f t="array" aca="1" ref="J2418" ca="1">_FV(A2418,"High")</f>
        <v>67.2</v>
      </c>
      <c r="K2418" s="23" cm="1">
        <f t="array" aca="1" ref="K2418" ca="1">_FV(A2418,"Previous close",TRUE)</f>
        <v>66.67</v>
      </c>
      <c r="L2418" s="26"/>
      <c r="M2418" s="23" cm="1">
        <f t="array" aca="1" ref="M2418" ca="1">_FV(A2418,"52 week low",TRUE)</f>
        <v>54.08</v>
      </c>
      <c r="N2418" s="23" cm="1">
        <f t="array" aca="1" ref="N2418" ca="1">_FV(A2418,"52 week high",TRUE)</f>
        <v>67.260000000000005</v>
      </c>
      <c r="O2418" s="8" cm="1">
        <f t="array" aca="1" ref="O2418" ca="1">_FV(A2418,"Volume")</f>
        <v>16783</v>
      </c>
      <c r="P2418" s="7" cm="1">
        <f t="array" aca="1" ref="P2418" ca="1">_FV(A2418,"Volume average",TRUE)</f>
        <v>37963</v>
      </c>
      <c r="Q2418" t="s">
        <v>2842</v>
      </c>
      <c r="S2418" t="s">
        <v>2310</v>
      </c>
      <c r="T2418" s="25" cm="1">
        <f t="array" aca="1" ref="T2418" ca="1">_FV(A2418,"Expense ratio",TRUE)</f>
        <v>4.0000000000000001E-3</v>
      </c>
      <c r="U2418" s="24" cm="1">
        <f t="array" aca="1" ref="U2418" ca="1">_FV(A2418,"Market cap",TRUE)</f>
        <v>548504383.32000005</v>
      </c>
      <c r="V2418" s="4">
        <v>548504384</v>
      </c>
      <c r="W2418" s="4">
        <v>548504384</v>
      </c>
      <c r="Y2418" t="s">
        <v>6640</v>
      </c>
      <c r="Z2418" s="5">
        <v>66.474900000000005</v>
      </c>
      <c r="AA2418" s="5">
        <v>18.766546000000002</v>
      </c>
      <c r="AB2418" s="5">
        <v>2.86E-2</v>
      </c>
      <c r="AC2418" s="4">
        <v>36819</v>
      </c>
      <c r="AE2418" s="5">
        <v>12.276131726253521</v>
      </c>
      <c r="AF2418" s="5">
        <v>21.51743580572882</v>
      </c>
      <c r="AI2418" s="4">
        <v>36819</v>
      </c>
      <c r="AJ2418" s="5">
        <v>2453249.9700000002</v>
      </c>
      <c r="AL2418" s="5">
        <v>67.260000000000005</v>
      </c>
      <c r="AM2418" s="5">
        <v>54.08</v>
      </c>
      <c r="AN2418" t="s">
        <v>90</v>
      </c>
      <c r="AO2418" t="str" cm="1">
        <f t="array" aca="1" ref="AO2418" ca="1">_FV(A2418,"Currency")</f>
        <v>USD</v>
      </c>
      <c r="AP2418" t="str" cm="1">
        <f t="array" aca="1" ref="AP2418" ca="1">_FV(A2418,"Exchange")</f>
        <v>NYSE Arca</v>
      </c>
      <c r="AQ2418" s="6" t="str" cm="1">
        <f t="array" aca="1" ref="AQ2418" ca="1">_FV(A2418,"Exchange abbreviation",TRUE)</f>
        <v>ARCX</v>
      </c>
      <c r="AR2418" t="str" cm="1">
        <f t="array" aca="1" ref="AR2418" ca="1">_FV(A2418,"Instrument type",TRUE)</f>
        <v>ETF</v>
      </c>
    </row>
    <row r="2419" spans="1:44" ht="18.75" customHeight="1" x14ac:dyDescent="0.25">
      <c r="A2419" t="e" vm="2431">
        <v>#VALUE!</v>
      </c>
      <c r="B2419" t="s">
        <v>6641</v>
      </c>
      <c r="C2419" t="s">
        <v>6642</v>
      </c>
      <c r="D2419" s="31" cm="1">
        <f t="array" aca="1" ref="D2419" ca="1">_FV(A2419,"Last trade time",TRUE)</f>
        <v>45824.843750265623</v>
      </c>
      <c r="E2419" s="23" cm="1">
        <f t="array" aca="1" ref="E2419" ca="1">_FV(A2419,"Price")</f>
        <v>52.396099999999997</v>
      </c>
      <c r="F2419" s="27" cm="1">
        <f t="array" aca="1" ref="F2419" ca="1">_FV(A2419,"Change (%)",TRUE)</f>
        <v>1.0579E-2</v>
      </c>
      <c r="G2419" s="26" cm="1">
        <f t="array" aca="1" ref="G2419" ca="1">_FV(A2419,"Change")</f>
        <v>0.54849999999999999</v>
      </c>
      <c r="H2419" s="23" cm="1">
        <f t="array" aca="1" ref="H2419" ca="1">_FV(A2419,"Open")</f>
        <v>52.396099999999997</v>
      </c>
      <c r="I2419" s="23" cm="1">
        <f t="array" aca="1" ref="I2419" ca="1">_FV(A2419,"Low")</f>
        <v>52.396099999999997</v>
      </c>
      <c r="J2419" s="23" cm="1">
        <f t="array" aca="1" ref="J2419" ca="1">_FV(A2419,"High")</f>
        <v>52.396099999999997</v>
      </c>
      <c r="K2419" s="23" cm="1">
        <f t="array" aca="1" ref="K2419" ca="1">_FV(A2419,"Previous close",TRUE)</f>
        <v>51.8476</v>
      </c>
      <c r="L2419" s="26"/>
      <c r="M2419" s="23" cm="1">
        <f t="array" aca="1" ref="M2419" ca="1">_FV(A2419,"52 week low",TRUE)</f>
        <v>43.787100000000002</v>
      </c>
      <c r="N2419" s="23" cm="1">
        <f t="array" aca="1" ref="N2419" ca="1">_FV(A2419,"52 week high",TRUE)</f>
        <v>60.220100000000002</v>
      </c>
      <c r="O2419" s="8" cm="1">
        <f t="array" aca="1" ref="O2419" ca="1">_FV(A2419,"Volume")</f>
        <v>0</v>
      </c>
      <c r="P2419" s="7" cm="1">
        <f t="array" aca="1" ref="P2419" ca="1">_FV(A2419,"Volume average",TRUE)</f>
        <v>183</v>
      </c>
      <c r="Q2419" t="s">
        <v>916</v>
      </c>
      <c r="S2419" t="s">
        <v>3504</v>
      </c>
      <c r="T2419" s="25" cm="1">
        <f t="array" aca="1" ref="T2419" ca="1">_FV(A2419,"Expense ratio",TRUE)</f>
        <v>4.0000000000000001E-3</v>
      </c>
      <c r="U2419" s="24" cm="1">
        <f t="array" aca="1" ref="U2419" ca="1">_FV(A2419,"Market cap",TRUE)</f>
        <v>6137827.9500000002</v>
      </c>
      <c r="V2419" s="4">
        <v>6137827</v>
      </c>
      <c r="W2419" s="4">
        <v>6137827</v>
      </c>
      <c r="Y2419" t="s">
        <v>6643</v>
      </c>
      <c r="Z2419" s="5">
        <v>52.632199999999997</v>
      </c>
      <c r="AA2419" s="5">
        <v>15.765051</v>
      </c>
      <c r="AB2419" s="20"/>
      <c r="AC2419" s="4">
        <v>449</v>
      </c>
      <c r="AE2419" s="5">
        <v>-2.978046928744305</v>
      </c>
      <c r="AF2419" s="20"/>
      <c r="AI2419" s="4">
        <v>449</v>
      </c>
      <c r="AJ2419" s="5">
        <v>23603.93</v>
      </c>
      <c r="AL2419" s="5">
        <v>57.725000000000001</v>
      </c>
      <c r="AM2419" s="5">
        <v>43.786999999999999</v>
      </c>
      <c r="AN2419" t="s">
        <v>47</v>
      </c>
      <c r="AO2419" t="str" cm="1">
        <f t="array" aca="1" ref="AO2419" ca="1">_FV(A2419,"Currency")</f>
        <v>USD</v>
      </c>
      <c r="AP2419" t="str" cm="1">
        <f t="array" aca="1" ref="AP2419" ca="1">_FV(A2419,"Exchange")</f>
        <v>Nasdaq Stock Market</v>
      </c>
      <c r="AQ2419" s="6" t="str" cm="1">
        <f t="array" aca="1" ref="AQ2419" ca="1">_FV(A2419,"Exchange abbreviation",TRUE)</f>
        <v>XNAS</v>
      </c>
      <c r="AR2419" t="str" cm="1">
        <f t="array" aca="1" ref="AR2419" ca="1">_FV(A2419,"Instrument type",TRUE)</f>
        <v>ETF</v>
      </c>
    </row>
    <row r="2420" spans="1:44" ht="18.75" customHeight="1" x14ac:dyDescent="0.25">
      <c r="A2420" t="e" vm="2432">
        <v>#VALUE!</v>
      </c>
      <c r="B2420" t="s">
        <v>6644</v>
      </c>
      <c r="C2420" t="s">
        <v>6645</v>
      </c>
      <c r="D2420" s="31" cm="1">
        <f t="array" aca="1" ref="D2420" ca="1">_FV(A2420,"Last trade time",TRUE)</f>
        <v>45824.855899825779</v>
      </c>
      <c r="E2420" s="23" cm="1">
        <f t="array" aca="1" ref="E2420" ca="1">_FV(A2420,"Price")</f>
        <v>52.48</v>
      </c>
      <c r="F2420" s="27" cm="1">
        <f t="array" aca="1" ref="F2420" ca="1">_FV(A2420,"Change (%)",TRUE)</f>
        <v>7.6800000000000002E-3</v>
      </c>
      <c r="G2420" s="26" cm="1">
        <f t="array" aca="1" ref="G2420" ca="1">_FV(A2420,"Change")</f>
        <v>0.4</v>
      </c>
      <c r="H2420" s="23" cm="1">
        <f t="array" aca="1" ref="H2420" ca="1">_FV(A2420,"Open")</f>
        <v>52.41</v>
      </c>
      <c r="I2420" s="23" cm="1">
        <f t="array" aca="1" ref="I2420" ca="1">_FV(A2420,"Low")</f>
        <v>52.271299999999997</v>
      </c>
      <c r="J2420" s="23" cm="1">
        <f t="array" aca="1" ref="J2420" ca="1">_FV(A2420,"High")</f>
        <v>52.68</v>
      </c>
      <c r="K2420" s="23" cm="1">
        <f t="array" aca="1" ref="K2420" ca="1">_FV(A2420,"Previous close",TRUE)</f>
        <v>52.08</v>
      </c>
      <c r="L2420" s="26"/>
      <c r="M2420" s="23" cm="1">
        <f t="array" aca="1" ref="M2420" ca="1">_FV(A2420,"52 week low",TRUE)</f>
        <v>42.276699999999998</v>
      </c>
      <c r="N2420" s="23" cm="1">
        <f t="array" aca="1" ref="N2420" ca="1">_FV(A2420,"52 week high",TRUE)</f>
        <v>55.27</v>
      </c>
      <c r="O2420" s="8" cm="1">
        <f t="array" aca="1" ref="O2420" ca="1">_FV(A2420,"Volume")</f>
        <v>15405</v>
      </c>
      <c r="P2420" s="7" cm="1">
        <f t="array" aca="1" ref="P2420" ca="1">_FV(A2420,"Volume average",TRUE)</f>
        <v>59390</v>
      </c>
      <c r="Q2420" t="s">
        <v>449</v>
      </c>
      <c r="T2420" s="25" cm="1">
        <f t="array" aca="1" ref="T2420" ca="1">_FV(A2420,"Expense ratio",TRUE)</f>
        <v>4.0000000000000001E-3</v>
      </c>
      <c r="U2420" s="24" cm="1">
        <f t="array" aca="1" ref="U2420" ca="1">_FV(A2420,"Market cap",TRUE)</f>
        <v>627753236.48000002</v>
      </c>
      <c r="V2420" s="16"/>
      <c r="W2420" s="16"/>
      <c r="Z2420" s="18"/>
      <c r="AB2420" s="20"/>
      <c r="AC2420" s="21">
        <v>54991</v>
      </c>
      <c r="AE2420" s="18"/>
      <c r="AF2420" s="20"/>
      <c r="AI2420" s="21"/>
      <c r="AJ2420" s="18"/>
      <c r="AL2420" s="18"/>
      <c r="AM2420" s="18"/>
      <c r="AN2420" t="s">
        <v>73</v>
      </c>
      <c r="AO2420" t="str" cm="1">
        <f t="array" aca="1" ref="AO2420" ca="1">_FV(A2420,"Currency")</f>
        <v>USD</v>
      </c>
      <c r="AP2420" t="str" cm="1">
        <f t="array" aca="1" ref="AP2420" ca="1">_FV(A2420,"Exchange")</f>
        <v>NYSE Arca</v>
      </c>
      <c r="AQ2420" s="6" t="str" cm="1">
        <f t="array" aca="1" ref="AQ2420" ca="1">_FV(A2420,"Exchange abbreviation",TRUE)</f>
        <v>ARCX</v>
      </c>
      <c r="AR2420" t="str" cm="1">
        <f t="array" aca="1" ref="AR2420" ca="1">_FV(A2420,"Instrument type",TRUE)</f>
        <v>ETF</v>
      </c>
    </row>
    <row r="2421" spans="1:44" ht="18.75" customHeight="1" x14ac:dyDescent="0.25">
      <c r="A2421" t="e" vm="2433">
        <v>#VALUE!</v>
      </c>
      <c r="B2421" t="s">
        <v>6646</v>
      </c>
      <c r="C2421" t="s">
        <v>6647</v>
      </c>
      <c r="D2421" s="31" cm="1">
        <f t="array" aca="1" ref="D2421" ca="1">_FV(A2421,"Last trade time",TRUE)</f>
        <v>45824.84027780078</v>
      </c>
      <c r="E2421" s="23" cm="1">
        <f t="array" aca="1" ref="E2421" ca="1">_FV(A2421,"Price")</f>
        <v>70.540000000000006</v>
      </c>
      <c r="F2421" s="27" cm="1">
        <f t="array" aca="1" ref="F2421" ca="1">_FV(A2421,"Change (%)",TRUE)</f>
        <v>-4.516E-3</v>
      </c>
      <c r="G2421" s="26" cm="1">
        <f t="array" aca="1" ref="G2421" ca="1">_FV(A2421,"Change")</f>
        <v>-0.32</v>
      </c>
      <c r="H2421" s="23" cm="1">
        <f t="array" aca="1" ref="H2421" ca="1">_FV(A2421,"Open")</f>
        <v>71.319999999999993</v>
      </c>
      <c r="I2421" s="23" cm="1">
        <f t="array" aca="1" ref="I2421" ca="1">_FV(A2421,"Low")</f>
        <v>70.349999999999994</v>
      </c>
      <c r="J2421" s="23" cm="1">
        <f t="array" aca="1" ref="J2421" ca="1">_FV(A2421,"High")</f>
        <v>71.63</v>
      </c>
      <c r="K2421" s="23" cm="1">
        <f t="array" aca="1" ref="K2421" ca="1">_FV(A2421,"Previous close",TRUE)</f>
        <v>70.86</v>
      </c>
      <c r="L2421" s="26"/>
      <c r="M2421" s="23" cm="1">
        <f t="array" aca="1" ref="M2421" ca="1">_FV(A2421,"52 week low",TRUE)</f>
        <v>57.6</v>
      </c>
      <c r="N2421" s="23" cm="1">
        <f t="array" aca="1" ref="N2421" ca="1">_FV(A2421,"52 week high",TRUE)</f>
        <v>73.02</v>
      </c>
      <c r="O2421" s="8" cm="1">
        <f t="array" aca="1" ref="O2421" ca="1">_FV(A2421,"Volume")</f>
        <v>18316</v>
      </c>
      <c r="P2421" s="7" cm="1">
        <f t="array" aca="1" ref="P2421" ca="1">_FV(A2421,"Volume average",TRUE)</f>
        <v>46464</v>
      </c>
      <c r="Q2421" t="s">
        <v>1475</v>
      </c>
      <c r="S2421" t="s">
        <v>277</v>
      </c>
      <c r="T2421" s="25" cm="1">
        <f t="array" aca="1" ref="T2421" ca="1">_FV(A2421,"Expense ratio",TRUE)</f>
        <v>4.0000000000000001E-3</v>
      </c>
      <c r="U2421" s="24" cm="1">
        <f t="array" aca="1" ref="U2421" ca="1">_FV(A2421,"Market cap",TRUE)</f>
        <v>458128281.25999999</v>
      </c>
      <c r="V2421" s="4">
        <v>454441472</v>
      </c>
      <c r="W2421" s="4">
        <v>454441472</v>
      </c>
      <c r="Y2421" t="s">
        <v>6648</v>
      </c>
      <c r="Z2421" s="4">
        <v>71</v>
      </c>
      <c r="AA2421" s="5">
        <v>18.237925000000001</v>
      </c>
      <c r="AB2421" s="5">
        <v>2.3800000000000002E-2</v>
      </c>
      <c r="AC2421" s="4">
        <v>53446</v>
      </c>
      <c r="AE2421" s="5">
        <v>7.5737331072522007</v>
      </c>
      <c r="AF2421" s="5">
        <v>21.206413773276861</v>
      </c>
      <c r="AI2421" s="4">
        <v>53446</v>
      </c>
      <c r="AJ2421" s="5">
        <v>3793597.08</v>
      </c>
      <c r="AL2421" s="5">
        <v>73.02</v>
      </c>
      <c r="AM2421" s="5">
        <v>57.6</v>
      </c>
      <c r="AN2421" t="s">
        <v>90</v>
      </c>
      <c r="AO2421" t="str" cm="1">
        <f t="array" aca="1" ref="AO2421" ca="1">_FV(A2421,"Currency")</f>
        <v>USD</v>
      </c>
      <c r="AP2421" t="str" cm="1">
        <f t="array" aca="1" ref="AP2421" ca="1">_FV(A2421,"Exchange")</f>
        <v>NYSE Arca</v>
      </c>
      <c r="AQ2421" s="6" t="str" cm="1">
        <f t="array" aca="1" ref="AQ2421" ca="1">_FV(A2421,"Exchange abbreviation",TRUE)</f>
        <v>ARCX</v>
      </c>
      <c r="AR2421" t="str" cm="1">
        <f t="array" aca="1" ref="AR2421" ca="1">_FV(A2421,"Instrument type",TRUE)</f>
        <v>ETF</v>
      </c>
    </row>
    <row r="2422" spans="1:44" ht="18.75" customHeight="1" x14ac:dyDescent="0.25">
      <c r="A2422" t="e" vm="2434">
        <v>#VALUE!</v>
      </c>
      <c r="B2422" t="s">
        <v>6649</v>
      </c>
      <c r="C2422" t="s">
        <v>6650</v>
      </c>
      <c r="D2422" s="31" cm="1">
        <f t="array" aca="1" ref="D2422" ca="1">_FV(A2422,"Last trade time",TRUE)</f>
        <v>45824.840277789066</v>
      </c>
      <c r="E2422" s="23" cm="1">
        <f t="array" aca="1" ref="E2422" ca="1">_FV(A2422,"Price")</f>
        <v>25.980899999999998</v>
      </c>
      <c r="F2422" s="27" cm="1">
        <f t="array" aca="1" ref="F2422" ca="1">_FV(A2422,"Change (%)",TRUE)</f>
        <v>1.2544999999999999E-2</v>
      </c>
      <c r="G2422" s="26" cm="1">
        <f t="array" aca="1" ref="G2422" ca="1">_FV(A2422,"Change")</f>
        <v>0.32190000000000002</v>
      </c>
      <c r="H2422" s="23" cm="1">
        <f t="array" aca="1" ref="H2422" ca="1">_FV(A2422,"Open")</f>
        <v>25.985399999999998</v>
      </c>
      <c r="I2422" s="23" cm="1">
        <f t="array" aca="1" ref="I2422" ca="1">_FV(A2422,"Low")</f>
        <v>25.980899999999998</v>
      </c>
      <c r="J2422" s="23" cm="1">
        <f t="array" aca="1" ref="J2422" ca="1">_FV(A2422,"High")</f>
        <v>26.065000000000001</v>
      </c>
      <c r="K2422" s="23" cm="1">
        <f t="array" aca="1" ref="K2422" ca="1">_FV(A2422,"Previous close",TRUE)</f>
        <v>25.658999999999999</v>
      </c>
      <c r="L2422" s="26"/>
      <c r="M2422" s="23" cm="1">
        <f t="array" aca="1" ref="M2422" ca="1">_FV(A2422,"52 week low",TRUE)</f>
        <v>19.920000000000002</v>
      </c>
      <c r="N2422" s="23" cm="1">
        <f t="array" aca="1" ref="N2422" ca="1">_FV(A2422,"52 week high",TRUE)</f>
        <v>27.06</v>
      </c>
      <c r="O2422" s="8" cm="1">
        <f t="array" aca="1" ref="O2422" ca="1">_FV(A2422,"Volume")</f>
        <v>3114</v>
      </c>
      <c r="P2422" s="7" cm="1">
        <f t="array" aca="1" ref="P2422" ca="1">_FV(A2422,"Volume average",TRUE)</f>
        <v>10238</v>
      </c>
      <c r="Q2422" t="s">
        <v>1848</v>
      </c>
      <c r="S2422" t="s">
        <v>2067</v>
      </c>
      <c r="T2422" s="25" cm="1">
        <f t="array" aca="1" ref="T2422" ca="1">_FV(A2422,"Expense ratio",TRUE)</f>
        <v>4.0000000000000001E-3</v>
      </c>
      <c r="U2422" s="24" cm="1">
        <f t="array" aca="1" ref="U2422" ca="1">_FV(A2422,"Market cap",TRUE)</f>
        <v>19111345.98</v>
      </c>
      <c r="V2422" s="4">
        <v>19111344</v>
      </c>
      <c r="W2422" s="4">
        <v>19111344</v>
      </c>
      <c r="Y2422" t="s">
        <v>1257</v>
      </c>
      <c r="Z2422" s="5">
        <v>25.925350000000002</v>
      </c>
      <c r="AA2422" s="19">
        <v>22.291754000000001</v>
      </c>
      <c r="AB2422" s="20"/>
      <c r="AC2422" s="4">
        <v>13671</v>
      </c>
      <c r="AE2422" s="5">
        <v>5.961027567143895</v>
      </c>
      <c r="AF2422" s="20"/>
      <c r="AI2422" s="4">
        <v>13671</v>
      </c>
      <c r="AJ2422" s="5">
        <v>354713.23440000002</v>
      </c>
      <c r="AL2422" s="5">
        <v>27.06</v>
      </c>
      <c r="AM2422" s="5">
        <v>19.920000000000002</v>
      </c>
      <c r="AN2422" t="s">
        <v>47</v>
      </c>
      <c r="AO2422" t="str" cm="1">
        <f t="array" aca="1" ref="AO2422" ca="1">_FV(A2422,"Currency")</f>
        <v>USD</v>
      </c>
      <c r="AP2422" t="str" cm="1">
        <f t="array" aca="1" ref="AP2422" ca="1">_FV(A2422,"Exchange")</f>
        <v>NYSE Arca</v>
      </c>
      <c r="AQ2422" s="6" t="str" cm="1">
        <f t="array" aca="1" ref="AQ2422" ca="1">_FV(A2422,"Exchange abbreviation",TRUE)</f>
        <v>ARCX</v>
      </c>
      <c r="AR2422" t="str" cm="1">
        <f t="array" aca="1" ref="AR2422" ca="1">_FV(A2422,"Instrument type",TRUE)</f>
        <v>ETF</v>
      </c>
    </row>
    <row r="2423" spans="1:44" ht="18.75" customHeight="1" x14ac:dyDescent="0.25">
      <c r="A2423" t="e" vm="2435">
        <v>#VALUE!</v>
      </c>
      <c r="B2423" t="s">
        <v>6651</v>
      </c>
      <c r="C2423" t="s">
        <v>6652</v>
      </c>
      <c r="D2423" s="31" cm="1">
        <f t="array" aca="1" ref="D2423" ca="1">_FV(A2423,"Last trade time",TRUE)</f>
        <v>45824.840277777781</v>
      </c>
      <c r="E2423" s="23" cm="1">
        <f t="array" aca="1" ref="E2423" ca="1">_FV(A2423,"Price")</f>
        <v>85.281099999999995</v>
      </c>
      <c r="F2423" s="27" cm="1">
        <f t="array" aca="1" ref="F2423" ca="1">_FV(A2423,"Change (%)",TRUE)</f>
        <v>7.2069999999999999E-3</v>
      </c>
      <c r="G2423" s="26" cm="1">
        <f t="array" aca="1" ref="G2423" ca="1">_FV(A2423,"Change")</f>
        <v>0.61019999999999996</v>
      </c>
      <c r="H2423" s="23" cm="1">
        <f t="array" aca="1" ref="H2423" ca="1">_FV(A2423,"Open")</f>
        <v>85.635000000000005</v>
      </c>
      <c r="I2423" s="23" cm="1">
        <f t="array" aca="1" ref="I2423" ca="1">_FV(A2423,"Low")</f>
        <v>85.21</v>
      </c>
      <c r="J2423" s="23" cm="1">
        <f t="array" aca="1" ref="J2423" ca="1">_FV(A2423,"High")</f>
        <v>85.635000000000005</v>
      </c>
      <c r="K2423" s="23" cm="1">
        <f t="array" aca="1" ref="K2423" ca="1">_FV(A2423,"Previous close",TRUE)</f>
        <v>84.670900000000003</v>
      </c>
      <c r="L2423" s="26"/>
      <c r="M2423" s="23" cm="1">
        <f t="array" aca="1" ref="M2423" ca="1">_FV(A2423,"52 week low",TRUE)</f>
        <v>73.16</v>
      </c>
      <c r="N2423" s="23" cm="1">
        <f t="array" aca="1" ref="N2423" ca="1">_FV(A2423,"52 week high",TRUE)</f>
        <v>87.682299999999998</v>
      </c>
      <c r="O2423" s="8" cm="1">
        <f t="array" aca="1" ref="O2423" ca="1">_FV(A2423,"Volume")</f>
        <v>10253</v>
      </c>
      <c r="P2423" s="7" cm="1">
        <f t="array" aca="1" ref="P2423" ca="1">_FV(A2423,"Volume average",TRUE)</f>
        <v>3669</v>
      </c>
      <c r="Q2423" t="s">
        <v>864</v>
      </c>
      <c r="T2423" s="25" cm="1">
        <f t="array" aca="1" ref="T2423" ca="1">_FV(A2423,"Expense ratio",TRUE)</f>
        <v>4.0000000000000001E-3</v>
      </c>
      <c r="U2423" s="24" cm="1">
        <f t="array" aca="1" ref="U2423" ca="1">_FV(A2423,"Market cap",TRUE)</f>
        <v>181426827.5</v>
      </c>
      <c r="V2423" s="16"/>
      <c r="W2423" s="16"/>
      <c r="Z2423" s="18"/>
      <c r="AA2423" s="20"/>
      <c r="AB2423" s="20"/>
      <c r="AC2423" s="21">
        <v>3808</v>
      </c>
      <c r="AE2423" s="18"/>
      <c r="AF2423" s="20"/>
      <c r="AI2423" s="21"/>
      <c r="AJ2423" s="18"/>
      <c r="AL2423" s="18"/>
      <c r="AM2423" s="18"/>
      <c r="AN2423" t="s">
        <v>73</v>
      </c>
      <c r="AO2423" t="str" cm="1">
        <f t="array" aca="1" ref="AO2423" ca="1">_FV(A2423,"Currency")</f>
        <v>USD</v>
      </c>
      <c r="AP2423" t="str" cm="1">
        <f t="array" aca="1" ref="AP2423" ca="1">_FV(A2423,"Exchange")</f>
        <v>NYSE Arca</v>
      </c>
      <c r="AQ2423" s="6" t="str" cm="1">
        <f t="array" aca="1" ref="AQ2423" ca="1">_FV(A2423,"Exchange abbreviation",TRUE)</f>
        <v>ARCX</v>
      </c>
      <c r="AR2423" t="str" cm="1">
        <f t="array" aca="1" ref="AR2423" ca="1">_FV(A2423,"Instrument type",TRUE)</f>
        <v>ETF</v>
      </c>
    </row>
    <row r="2424" spans="1:44" ht="18.75" customHeight="1" x14ac:dyDescent="0.25">
      <c r="A2424" t="e" vm="2436">
        <v>#VALUE!</v>
      </c>
      <c r="B2424" t="s">
        <v>6653</v>
      </c>
      <c r="C2424" t="s">
        <v>6654</v>
      </c>
      <c r="D2424" s="31" cm="1">
        <f t="array" aca="1" ref="D2424" ca="1">_FV(A2424,"Last trade time",TRUE)</f>
        <v>45824.843750196094</v>
      </c>
      <c r="E2424" s="23" cm="1">
        <f t="array" aca="1" ref="E2424" ca="1">_FV(A2424,"Price")</f>
        <v>21.54</v>
      </c>
      <c r="F2424" s="27" cm="1">
        <f t="array" aca="1" ref="F2424" ca="1">_FV(A2424,"Change (%)",TRUE)</f>
        <v>-1.3910000000000001E-3</v>
      </c>
      <c r="G2424" s="26" cm="1">
        <f t="array" aca="1" ref="G2424" ca="1">_FV(A2424,"Change")</f>
        <v>-0.03</v>
      </c>
      <c r="H2424" s="23" cm="1">
        <f t="array" aca="1" ref="H2424" ca="1">_FV(A2424,"Open")</f>
        <v>21.55</v>
      </c>
      <c r="I2424" s="23" cm="1">
        <f t="array" aca="1" ref="I2424" ca="1">_FV(A2424,"Low")</f>
        <v>21.53</v>
      </c>
      <c r="J2424" s="23" cm="1">
        <f t="array" aca="1" ref="J2424" ca="1">_FV(A2424,"High")</f>
        <v>21.59</v>
      </c>
      <c r="K2424" s="23" cm="1">
        <f t="array" aca="1" ref="K2424" ca="1">_FV(A2424,"Previous close",TRUE)</f>
        <v>21.57</v>
      </c>
      <c r="L2424" s="26"/>
      <c r="M2424" s="23" cm="1">
        <f t="array" aca="1" ref="M2424" ca="1">_FV(A2424,"52 week low",TRUE)</f>
        <v>21.11</v>
      </c>
      <c r="N2424" s="23" cm="1">
        <f t="array" aca="1" ref="N2424" ca="1">_FV(A2424,"52 week high",TRUE)</f>
        <v>22.43</v>
      </c>
      <c r="O2424" s="8" cm="1">
        <f t="array" aca="1" ref="O2424" ca="1">_FV(A2424,"Volume")</f>
        <v>45703</v>
      </c>
      <c r="P2424" s="7" cm="1">
        <f t="array" aca="1" ref="P2424" ca="1">_FV(A2424,"Volume average",TRUE)</f>
        <v>429912</v>
      </c>
      <c r="Q2424" t="s">
        <v>416</v>
      </c>
      <c r="S2424" t="s">
        <v>3604</v>
      </c>
      <c r="T2424" s="25" cm="1">
        <f t="array" aca="1" ref="T2424" ca="1">_FV(A2424,"Expense ratio",TRUE)</f>
        <v>4.0000000000000001E-3</v>
      </c>
      <c r="U2424" s="24" cm="1">
        <f t="array" aca="1" ref="U2424" ca="1">_FV(A2424,"Market cap",TRUE)</f>
        <v>846948705.39999998</v>
      </c>
      <c r="V2424" s="4">
        <v>846948736</v>
      </c>
      <c r="W2424" s="4">
        <v>846948736</v>
      </c>
      <c r="Y2424" t="s">
        <v>2104</v>
      </c>
      <c r="Z2424" s="5">
        <v>21.47</v>
      </c>
      <c r="AA2424" s="20"/>
      <c r="AB2424" s="5">
        <v>4.58E-2</v>
      </c>
      <c r="AC2424" s="4">
        <v>226865</v>
      </c>
      <c r="AE2424" s="5">
        <v>2.3275933696337741</v>
      </c>
      <c r="AF2424" s="5">
        <v>4.6078144287608369</v>
      </c>
      <c r="AI2424" s="4">
        <v>226865</v>
      </c>
      <c r="AJ2424" s="5">
        <v>4879866.1500000004</v>
      </c>
      <c r="AL2424" s="5">
        <v>22.43</v>
      </c>
      <c r="AM2424" s="5">
        <v>21.11</v>
      </c>
      <c r="AN2424" t="s">
        <v>90</v>
      </c>
      <c r="AO2424" t="str" cm="1">
        <f t="array" aca="1" ref="AO2424" ca="1">_FV(A2424,"Currency")</f>
        <v>USD</v>
      </c>
      <c r="AP2424" t="str" cm="1">
        <f t="array" aca="1" ref="AP2424" ca="1">_FV(A2424,"Exchange")</f>
        <v>Nasdaq Stock Market</v>
      </c>
      <c r="AQ2424" s="6" t="str" cm="1">
        <f t="array" aca="1" ref="AQ2424" ca="1">_FV(A2424,"Exchange abbreviation",TRUE)</f>
        <v>XNAS</v>
      </c>
      <c r="AR2424" t="str" cm="1">
        <f t="array" aca="1" ref="AR2424" ca="1">_FV(A2424,"Instrument type",TRUE)</f>
        <v>ETF</v>
      </c>
    </row>
    <row r="2425" spans="1:44" ht="18.75" customHeight="1" x14ac:dyDescent="0.25">
      <c r="A2425" t="e" vm="2437">
        <v>#VALUE!</v>
      </c>
      <c r="B2425" t="s">
        <v>6655</v>
      </c>
      <c r="C2425" t="s">
        <v>6656</v>
      </c>
      <c r="D2425" s="31" cm="1">
        <f t="array" aca="1" ref="D2425" ca="1">_FV(A2425,"Last trade time",TRUE)</f>
        <v>45824.900452198439</v>
      </c>
      <c r="E2425" s="23" cm="1">
        <f t="array" aca="1" ref="E2425" ca="1">_FV(A2425,"Price")</f>
        <v>80.88</v>
      </c>
      <c r="F2425" s="27" cm="1">
        <f t="array" aca="1" ref="F2425" ca="1">_FV(A2425,"Change (%)",TRUE)</f>
        <v>7.5989999999999999E-3</v>
      </c>
      <c r="G2425" s="26" cm="1">
        <f t="array" aca="1" ref="G2425" ca="1">_FV(A2425,"Change")</f>
        <v>0.61</v>
      </c>
      <c r="H2425" s="23" cm="1">
        <f t="array" aca="1" ref="H2425" ca="1">_FV(A2425,"Open")</f>
        <v>80.88</v>
      </c>
      <c r="I2425" s="23" cm="1">
        <f t="array" aca="1" ref="I2425" ca="1">_FV(A2425,"Low")</f>
        <v>80.55</v>
      </c>
      <c r="J2425" s="23" cm="1">
        <f t="array" aca="1" ref="J2425" ca="1">_FV(A2425,"High")</f>
        <v>80.989999999999995</v>
      </c>
      <c r="K2425" s="23" cm="1">
        <f t="array" aca="1" ref="K2425" ca="1">_FV(A2425,"Previous close",TRUE)</f>
        <v>80.27</v>
      </c>
      <c r="L2425" s="26"/>
      <c r="M2425" s="23" cm="1">
        <f t="array" aca="1" ref="M2425" ca="1">_FV(A2425,"52 week low",TRUE)</f>
        <v>70.12</v>
      </c>
      <c r="N2425" s="23" cm="1">
        <f t="array" aca="1" ref="N2425" ca="1">_FV(A2425,"52 week high",TRUE)</f>
        <v>82.24</v>
      </c>
      <c r="O2425" s="8" cm="1">
        <f t="array" aca="1" ref="O2425" ca="1">_FV(A2425,"Volume")</f>
        <v>804017</v>
      </c>
      <c r="P2425" s="7" cm="1">
        <f t="array" aca="1" ref="P2425" ca="1">_FV(A2425,"Volume average",TRUE)</f>
        <v>410586</v>
      </c>
      <c r="Q2425" t="s">
        <v>119</v>
      </c>
      <c r="T2425" s="25" cm="1">
        <f t="array" aca="1" ref="T2425" ca="1">_FV(A2425,"Expense ratio",TRUE)</f>
        <v>4.0000000000000001E-3</v>
      </c>
      <c r="U2425" s="24" cm="1">
        <f t="array" aca="1" ref="U2425" ca="1">_FV(A2425,"Market cap",TRUE)</f>
        <v>3772184193.1700001</v>
      </c>
      <c r="V2425" s="16"/>
      <c r="W2425" s="16"/>
      <c r="Z2425" s="18"/>
      <c r="AA2425" s="20"/>
      <c r="AB2425" s="20"/>
      <c r="AC2425" s="21">
        <v>430062</v>
      </c>
      <c r="AE2425" s="18"/>
      <c r="AF2425" s="20"/>
      <c r="AI2425" s="21"/>
      <c r="AJ2425" s="18"/>
      <c r="AL2425" s="18"/>
      <c r="AM2425" s="18"/>
      <c r="AN2425" t="s">
        <v>73</v>
      </c>
      <c r="AO2425" t="str" cm="1">
        <f t="array" aca="1" ref="AO2425" ca="1">_FV(A2425,"Currency")</f>
        <v>USD</v>
      </c>
      <c r="AP2425" t="str" cm="1">
        <f t="array" aca="1" ref="AP2425" ca="1">_FV(A2425,"Exchange")</f>
        <v>NYSE Arca</v>
      </c>
      <c r="AQ2425" s="6" t="str" cm="1">
        <f t="array" aca="1" ref="AQ2425" ca="1">_FV(A2425,"Exchange abbreviation",TRUE)</f>
        <v>ARCX</v>
      </c>
      <c r="AR2425" t="str" cm="1">
        <f t="array" aca="1" ref="AR2425" ca="1">_FV(A2425,"Instrument type",TRUE)</f>
        <v>ETF</v>
      </c>
    </row>
    <row r="2426" spans="1:44" ht="18.75" customHeight="1" x14ac:dyDescent="0.25">
      <c r="A2426" t="e" vm="2438">
        <v>#VALUE!</v>
      </c>
      <c r="B2426" t="s">
        <v>6657</v>
      </c>
      <c r="C2426" t="s">
        <v>6658</v>
      </c>
      <c r="D2426" s="31" cm="1">
        <f t="array" aca="1" ref="D2426" ca="1">_FV(A2426,"Last trade time",TRUE)</f>
        <v>45824.84027780078</v>
      </c>
      <c r="E2426" s="23" cm="1">
        <f t="array" aca="1" ref="E2426" ca="1">_FV(A2426,"Price")</f>
        <v>21.7758</v>
      </c>
      <c r="F2426" s="27" cm="1">
        <f t="array" aca="1" ref="F2426" ca="1">_FV(A2426,"Change (%)",TRUE)</f>
        <v>2.9480000000000001E-3</v>
      </c>
      <c r="G2426" s="26" cm="1">
        <f t="array" aca="1" ref="G2426" ca="1">_FV(A2426,"Change")</f>
        <v>6.4000000000000001E-2</v>
      </c>
      <c r="H2426" s="23" cm="1">
        <f t="array" aca="1" ref="H2426" ca="1">_FV(A2426,"Open")</f>
        <v>21.73</v>
      </c>
      <c r="I2426" s="23" cm="1">
        <f t="array" aca="1" ref="I2426" ca="1">_FV(A2426,"Low")</f>
        <v>21.73</v>
      </c>
      <c r="J2426" s="23" cm="1">
        <f t="array" aca="1" ref="J2426" ca="1">_FV(A2426,"High")</f>
        <v>21.83</v>
      </c>
      <c r="K2426" s="23" cm="1">
        <f t="array" aca="1" ref="K2426" ca="1">_FV(A2426,"Previous close",TRUE)</f>
        <v>21.7118</v>
      </c>
      <c r="L2426" s="26"/>
      <c r="M2426" s="23" cm="1">
        <f t="array" aca="1" ref="M2426" ca="1">_FV(A2426,"52 week low",TRUE)</f>
        <v>20.23</v>
      </c>
      <c r="N2426" s="23" cm="1">
        <f t="array" aca="1" ref="N2426" ca="1">_FV(A2426,"52 week high",TRUE)</f>
        <v>21.88</v>
      </c>
      <c r="O2426" s="8" cm="1">
        <f t="array" aca="1" ref="O2426" ca="1">_FV(A2426,"Volume")</f>
        <v>7388</v>
      </c>
      <c r="P2426" s="7" cm="1">
        <f t="array" aca="1" ref="P2426" ca="1">_FV(A2426,"Volume average",TRUE)</f>
        <v>25462</v>
      </c>
      <c r="Q2426" t="s">
        <v>827</v>
      </c>
      <c r="S2426" t="s">
        <v>376</v>
      </c>
      <c r="T2426" s="25" cm="1">
        <f t="array" aca="1" ref="T2426" ca="1">_FV(A2426,"Expense ratio",TRUE)</f>
        <v>4.0000000000000001E-3</v>
      </c>
      <c r="U2426" s="24" cm="1">
        <f t="array" aca="1" ref="U2426" ca="1">_FV(A2426,"Market cap",TRUE)</f>
        <v>30119922.449999999</v>
      </c>
      <c r="V2426" s="4">
        <v>30119922</v>
      </c>
      <c r="W2426" s="4">
        <v>30119922</v>
      </c>
      <c r="Y2426" t="s">
        <v>6659</v>
      </c>
      <c r="Z2426" s="5">
        <v>21.51</v>
      </c>
      <c r="AA2426" s="5">
        <v>60.075535000000002</v>
      </c>
      <c r="AB2426" s="5">
        <v>5.3200003000000003E-2</v>
      </c>
      <c r="AC2426" s="4">
        <v>25139</v>
      </c>
      <c r="AE2426" s="5">
        <v>8.1084996608467677</v>
      </c>
      <c r="AF2426" s="5">
        <v>10.5650302546376</v>
      </c>
      <c r="AI2426" s="4">
        <v>25139</v>
      </c>
      <c r="AJ2426" s="5">
        <v>541918.90909999993</v>
      </c>
      <c r="AL2426" s="5">
        <v>21.71</v>
      </c>
      <c r="AM2426" s="5">
        <v>20.23</v>
      </c>
      <c r="AN2426" t="s">
        <v>47</v>
      </c>
      <c r="AO2426" t="str" cm="1">
        <f t="array" aca="1" ref="AO2426" ca="1">_FV(A2426,"Currency")</f>
        <v>USD</v>
      </c>
      <c r="AP2426" t="str" cm="1">
        <f t="array" aca="1" ref="AP2426" ca="1">_FV(A2426,"Exchange")</f>
        <v>NYSE Arca</v>
      </c>
      <c r="AQ2426" s="6" t="str" cm="1">
        <f t="array" aca="1" ref="AQ2426" ca="1">_FV(A2426,"Exchange abbreviation",TRUE)</f>
        <v>ARCX</v>
      </c>
      <c r="AR2426" t="str" cm="1">
        <f t="array" aca="1" ref="AR2426" ca="1">_FV(A2426,"Instrument type",TRUE)</f>
        <v>ETF</v>
      </c>
    </row>
    <row r="2427" spans="1:44" ht="18.75" customHeight="1" x14ac:dyDescent="0.25">
      <c r="A2427" t="e" vm="2439">
        <v>#VALUE!</v>
      </c>
      <c r="B2427" t="s">
        <v>6660</v>
      </c>
      <c r="C2427" t="s">
        <v>6661</v>
      </c>
      <c r="D2427" s="31" cm="1">
        <f t="array" aca="1" ref="D2427" ca="1">_FV(A2427,"Last trade time",TRUE)</f>
        <v>45824.84027780078</v>
      </c>
      <c r="E2427" s="23" cm="1">
        <f t="array" aca="1" ref="E2427" ca="1">_FV(A2427,"Price")</f>
        <v>71.2</v>
      </c>
      <c r="F2427" s="27" cm="1">
        <f t="array" aca="1" ref="F2427" ca="1">_FV(A2427,"Change (%)",TRUE)</f>
        <v>5.2370000000000003E-3</v>
      </c>
      <c r="G2427" s="26" cm="1">
        <f t="array" aca="1" ref="G2427" ca="1">_FV(A2427,"Change")</f>
        <v>0.37090000000000001</v>
      </c>
      <c r="H2427" s="23" cm="1">
        <f t="array" aca="1" ref="H2427" ca="1">_FV(A2427,"Open")</f>
        <v>71.42</v>
      </c>
      <c r="I2427" s="23" cm="1">
        <f t="array" aca="1" ref="I2427" ca="1">_FV(A2427,"Low")</f>
        <v>71.174700000000001</v>
      </c>
      <c r="J2427" s="23" cm="1">
        <f t="array" aca="1" ref="J2427" ca="1">_FV(A2427,"High")</f>
        <v>71.66</v>
      </c>
      <c r="K2427" s="23" cm="1">
        <f t="array" aca="1" ref="K2427" ca="1">_FV(A2427,"Previous close",TRUE)</f>
        <v>70.829099999999997</v>
      </c>
      <c r="L2427" s="26"/>
      <c r="M2427" s="23" cm="1">
        <f t="array" aca="1" ref="M2427" ca="1">_FV(A2427,"52 week low",TRUE)</f>
        <v>58.549900000000001</v>
      </c>
      <c r="N2427" s="23" cm="1">
        <f t="array" aca="1" ref="N2427" ca="1">_FV(A2427,"52 week high",TRUE)</f>
        <v>71.66</v>
      </c>
      <c r="O2427" s="8" cm="1">
        <f t="array" aca="1" ref="O2427" ca="1">_FV(A2427,"Volume")</f>
        <v>30445</v>
      </c>
      <c r="P2427" s="7" cm="1">
        <f t="array" aca="1" ref="P2427" ca="1">_FV(A2427,"Volume average",TRUE)</f>
        <v>12920</v>
      </c>
      <c r="Q2427" t="s">
        <v>1316</v>
      </c>
      <c r="S2427" t="s">
        <v>2310</v>
      </c>
      <c r="T2427" s="25" cm="1">
        <f t="array" aca="1" ref="T2427" ca="1">_FV(A2427,"Expense ratio",TRUE)</f>
        <v>4.0000000000000001E-3</v>
      </c>
      <c r="U2427" s="24" cm="1">
        <f t="array" aca="1" ref="U2427" ca="1">_FV(A2427,"Market cap",TRUE)</f>
        <v>207861205.56</v>
      </c>
      <c r="V2427" s="4">
        <v>207861200</v>
      </c>
      <c r="W2427" s="4">
        <v>207861200</v>
      </c>
      <c r="Y2427" t="s">
        <v>6662</v>
      </c>
      <c r="Z2427" s="5">
        <v>70.040289999999999</v>
      </c>
      <c r="AA2427" s="19">
        <v>12.886993</v>
      </c>
      <c r="AB2427" s="5">
        <v>4.1700000000000001E-2</v>
      </c>
      <c r="AC2427" s="4">
        <v>10880</v>
      </c>
      <c r="AE2427" s="5">
        <v>14.723044519321251</v>
      </c>
      <c r="AF2427" s="5">
        <v>20.658569529590309</v>
      </c>
      <c r="AI2427" s="4">
        <v>10880</v>
      </c>
      <c r="AJ2427" s="5">
        <v>765393.85599999991</v>
      </c>
      <c r="AL2427" s="5">
        <v>70.67</v>
      </c>
      <c r="AM2427" s="5">
        <v>58.55</v>
      </c>
      <c r="AN2427" t="s">
        <v>47</v>
      </c>
      <c r="AO2427" t="str" cm="1">
        <f t="array" aca="1" ref="AO2427" ca="1">_FV(A2427,"Currency")</f>
        <v>USD</v>
      </c>
      <c r="AP2427" t="str" cm="1">
        <f t="array" aca="1" ref="AP2427" ca="1">_FV(A2427,"Exchange")</f>
        <v>NYSE Arca</v>
      </c>
      <c r="AQ2427" s="6" t="str" cm="1">
        <f t="array" aca="1" ref="AQ2427" ca="1">_FV(A2427,"Exchange abbreviation",TRUE)</f>
        <v>ARCX</v>
      </c>
      <c r="AR2427" t="str" cm="1">
        <f t="array" aca="1" ref="AR2427" ca="1">_FV(A2427,"Instrument type",TRUE)</f>
        <v>ETF</v>
      </c>
    </row>
    <row r="2428" spans="1:44" ht="18.75" customHeight="1" x14ac:dyDescent="0.25">
      <c r="A2428" t="e" vm="2440">
        <v>#VALUE!</v>
      </c>
      <c r="B2428" t="s">
        <v>6663</v>
      </c>
      <c r="C2428" t="s">
        <v>6664</v>
      </c>
      <c r="D2428" s="31" cm="1">
        <f t="array" aca="1" ref="D2428" ca="1">_FV(A2428,"Last trade time",TRUE)</f>
        <v>45824.84027780078</v>
      </c>
      <c r="E2428" s="23" cm="1">
        <f t="array" aca="1" ref="E2428" ca="1">_FV(A2428,"Price")</f>
        <v>104.66</v>
      </c>
      <c r="F2428" s="27" cm="1">
        <f t="array" aca="1" ref="F2428" ca="1">_FV(A2428,"Change (%)",TRUE)</f>
        <v>8.4309999999999993E-3</v>
      </c>
      <c r="G2428" s="26" cm="1">
        <f t="array" aca="1" ref="G2428" ca="1">_FV(A2428,"Change")</f>
        <v>0.875</v>
      </c>
      <c r="H2428" s="23" cm="1">
        <f t="array" aca="1" ref="H2428" ca="1">_FV(A2428,"Open")</f>
        <v>104.24</v>
      </c>
      <c r="I2428" s="23" cm="1">
        <f t="array" aca="1" ref="I2428" ca="1">_FV(A2428,"Low")</f>
        <v>104.2037</v>
      </c>
      <c r="J2428" s="23" cm="1">
        <f t="array" aca="1" ref="J2428" ca="1">_FV(A2428,"High")</f>
        <v>105.08499999999999</v>
      </c>
      <c r="K2428" s="23" cm="1">
        <f t="array" aca="1" ref="K2428" ca="1">_FV(A2428,"Previous close",TRUE)</f>
        <v>103.785</v>
      </c>
      <c r="L2428" s="26"/>
      <c r="M2428" s="23" cm="1">
        <f t="array" aca="1" ref="M2428" ca="1">_FV(A2428,"52 week low",TRUE)</f>
        <v>82.795000000000002</v>
      </c>
      <c r="N2428" s="23" cm="1">
        <f t="array" aca="1" ref="N2428" ca="1">_FV(A2428,"52 week high",TRUE)</f>
        <v>106.01990000000001</v>
      </c>
      <c r="O2428" s="8" cm="1">
        <f t="array" aca="1" ref="O2428" ca="1">_FV(A2428,"Volume")</f>
        <v>122031</v>
      </c>
      <c r="P2428" s="7" cm="1">
        <f t="array" aca="1" ref="P2428" ca="1">_FV(A2428,"Volume average",TRUE)</f>
        <v>104409</v>
      </c>
      <c r="Q2428" t="s">
        <v>1096</v>
      </c>
      <c r="S2428" t="s">
        <v>2067</v>
      </c>
      <c r="T2428" s="25" cm="1">
        <f t="array" aca="1" ref="T2428" ca="1">_FV(A2428,"Expense ratio",TRUE)</f>
        <v>4.0000000000000001E-3</v>
      </c>
      <c r="U2428" s="24" cm="1">
        <f t="array" aca="1" ref="U2428" ca="1">_FV(A2428,"Market cap",TRUE)</f>
        <v>6297288982.5200005</v>
      </c>
      <c r="V2428" s="4">
        <v>6297289216</v>
      </c>
      <c r="W2428" s="4">
        <v>6297289216</v>
      </c>
      <c r="Y2428" t="s">
        <v>6665</v>
      </c>
      <c r="Z2428" s="5">
        <v>104.96783000000001</v>
      </c>
      <c r="AA2428" s="5">
        <v>24.701902</v>
      </c>
      <c r="AB2428" s="5">
        <v>1.0500000000000001E-2</v>
      </c>
      <c r="AC2428" s="4">
        <v>222082</v>
      </c>
      <c r="AE2428" s="5">
        <v>4.4808763714433431</v>
      </c>
      <c r="AF2428" s="5">
        <v>11.48030555569934</v>
      </c>
      <c r="AH2428" s="17">
        <v>42750000</v>
      </c>
      <c r="AI2428" s="4">
        <v>222082</v>
      </c>
      <c r="AJ2428" s="5">
        <v>23314168.359999999</v>
      </c>
      <c r="AL2428" s="5">
        <v>105.42</v>
      </c>
      <c r="AM2428" s="5">
        <v>82.8</v>
      </c>
      <c r="AN2428" t="s">
        <v>82</v>
      </c>
      <c r="AO2428" t="str" cm="1">
        <f t="array" aca="1" ref="AO2428" ca="1">_FV(A2428,"Currency")</f>
        <v>USD</v>
      </c>
      <c r="AP2428" t="str" cm="1">
        <f t="array" aca="1" ref="AP2428" ca="1">_FV(A2428,"Exchange")</f>
        <v>NYSE Arca</v>
      </c>
      <c r="AQ2428" s="6" t="str" cm="1">
        <f t="array" aca="1" ref="AQ2428" ca="1">_FV(A2428,"Exchange abbreviation",TRUE)</f>
        <v>ARCX</v>
      </c>
      <c r="AR2428" t="str" cm="1">
        <f t="array" aca="1" ref="AR2428" ca="1">_FV(A2428,"Instrument type",TRUE)</f>
        <v>ETF</v>
      </c>
    </row>
    <row r="2429" spans="1:44" ht="18.75" customHeight="1" x14ac:dyDescent="0.25">
      <c r="A2429" t="e" vm="2441">
        <v>#VALUE!</v>
      </c>
      <c r="B2429" t="s">
        <v>6666</v>
      </c>
      <c r="C2429" t="s">
        <v>6667</v>
      </c>
      <c r="D2429" s="31" cm="1">
        <f t="array" aca="1" ref="D2429" ca="1">_FV(A2429,"Last trade time",TRUE)</f>
        <v>45824.92086751094</v>
      </c>
      <c r="E2429" s="23" cm="1">
        <f t="array" aca="1" ref="E2429" ca="1">_FV(A2429,"Price")</f>
        <v>80.7</v>
      </c>
      <c r="F2429" s="27" cm="1">
        <f t="array" aca="1" ref="F2429" ca="1">_FV(A2429,"Change (%)",TRUE)</f>
        <v>3.2320000000000001E-3</v>
      </c>
      <c r="G2429" s="26" cm="1">
        <f t="array" aca="1" ref="G2429" ca="1">_FV(A2429,"Change")</f>
        <v>0.26</v>
      </c>
      <c r="H2429" s="23" cm="1">
        <f t="array" aca="1" ref="H2429" ca="1">_FV(A2429,"Open")</f>
        <v>80.94</v>
      </c>
      <c r="I2429" s="23" cm="1">
        <f t="array" aca="1" ref="I2429" ca="1">_FV(A2429,"Low")</f>
        <v>80.566500000000005</v>
      </c>
      <c r="J2429" s="23" cm="1">
        <f t="array" aca="1" ref="J2429" ca="1">_FV(A2429,"High")</f>
        <v>81.297600000000003</v>
      </c>
      <c r="K2429" s="23" cm="1">
        <f t="array" aca="1" ref="K2429" ca="1">_FV(A2429,"Previous close",TRUE)</f>
        <v>80.44</v>
      </c>
      <c r="L2429" s="26"/>
      <c r="M2429" s="23" cm="1">
        <f t="array" aca="1" ref="M2429" ca="1">_FV(A2429,"52 week low",TRUE)</f>
        <v>71.581699999999998</v>
      </c>
      <c r="N2429" s="23" cm="1">
        <f t="array" aca="1" ref="N2429" ca="1">_FV(A2429,"52 week high",TRUE)</f>
        <v>89.45</v>
      </c>
      <c r="O2429" s="8" cm="1">
        <f t="array" aca="1" ref="O2429" ca="1">_FV(A2429,"Volume")</f>
        <v>37901</v>
      </c>
      <c r="P2429" s="7" cm="1">
        <f t="array" aca="1" ref="P2429" ca="1">_FV(A2429,"Volume average",TRUE)</f>
        <v>44503</v>
      </c>
      <c r="Q2429" t="s">
        <v>224</v>
      </c>
      <c r="T2429" s="25" cm="1">
        <f t="array" aca="1" ref="T2429" ca="1">_FV(A2429,"Expense ratio",TRUE)</f>
        <v>4.0000000000000001E-3</v>
      </c>
      <c r="U2429" s="24" cm="1">
        <f t="array" aca="1" ref="U2429" ca="1">_FV(A2429,"Market cap",TRUE)</f>
        <v>1768286335</v>
      </c>
      <c r="V2429" s="16"/>
      <c r="W2429" s="16"/>
      <c r="Z2429" s="18"/>
      <c r="AA2429" s="20"/>
      <c r="AB2429" s="20"/>
      <c r="AC2429" s="21">
        <v>46173</v>
      </c>
      <c r="AE2429" s="18"/>
      <c r="AF2429" s="20"/>
      <c r="AI2429" s="21"/>
      <c r="AJ2429" s="18"/>
      <c r="AL2429" s="18"/>
      <c r="AM2429" s="18"/>
      <c r="AN2429" t="s">
        <v>73</v>
      </c>
      <c r="AO2429" t="str" cm="1">
        <f t="array" aca="1" ref="AO2429" ca="1">_FV(A2429,"Currency")</f>
        <v>USD</v>
      </c>
      <c r="AP2429" t="str" cm="1">
        <f t="array" aca="1" ref="AP2429" ca="1">_FV(A2429,"Exchange")</f>
        <v>CBOE BZX Exchange</v>
      </c>
      <c r="AQ2429" s="6" t="str" cm="1">
        <f t="array" aca="1" ref="AQ2429" ca="1">_FV(A2429,"Exchange abbreviation",TRUE)</f>
        <v>BATS</v>
      </c>
      <c r="AR2429" t="str" cm="1">
        <f t="array" aca="1" ref="AR2429" ca="1">_FV(A2429,"Instrument type",TRUE)</f>
        <v>ETF</v>
      </c>
    </row>
    <row r="2430" spans="1:44" ht="18.75" customHeight="1" x14ac:dyDescent="0.25">
      <c r="A2430" t="e" vm="2442">
        <v>#VALUE!</v>
      </c>
      <c r="B2430" t="s">
        <v>6668</v>
      </c>
      <c r="C2430" t="s">
        <v>6669</v>
      </c>
      <c r="D2430" s="31" cm="1">
        <f t="array" aca="1" ref="D2430" ca="1">_FV(A2430,"Last trade time",TRUE)</f>
        <v>45824.840313923436</v>
      </c>
      <c r="E2430" s="23" cm="1">
        <f t="array" aca="1" ref="E2430" ca="1">_FV(A2430,"Price")</f>
        <v>28.33</v>
      </c>
      <c r="F2430" s="27" cm="1">
        <f t="array" aca="1" ref="F2430" ca="1">_FV(A2430,"Change (%)",TRUE)</f>
        <v>8.2570000000000005E-3</v>
      </c>
      <c r="G2430" s="26" cm="1">
        <f t="array" aca="1" ref="G2430" ca="1">_FV(A2430,"Change")</f>
        <v>0.23200000000000001</v>
      </c>
      <c r="H2430" s="23" cm="1">
        <f t="array" aca="1" ref="H2430" ca="1">_FV(A2430,"Open")</f>
        <v>28.34</v>
      </c>
      <c r="I2430" s="23" cm="1">
        <f t="array" aca="1" ref="I2430" ca="1">_FV(A2430,"Low")</f>
        <v>28.29</v>
      </c>
      <c r="J2430" s="23" cm="1">
        <f t="array" aca="1" ref="J2430" ca="1">_FV(A2430,"High")</f>
        <v>28.64</v>
      </c>
      <c r="K2430" s="23" cm="1">
        <f t="array" aca="1" ref="K2430" ca="1">_FV(A2430,"Previous close",TRUE)</f>
        <v>28.097999999999999</v>
      </c>
      <c r="L2430" s="26"/>
      <c r="M2430" s="23" cm="1">
        <f t="array" aca="1" ref="M2430" ca="1">_FV(A2430,"52 week low",TRUE)</f>
        <v>20.72</v>
      </c>
      <c r="N2430" s="23" cm="1">
        <f t="array" aca="1" ref="N2430" ca="1">_FV(A2430,"52 week high",TRUE)</f>
        <v>28.89</v>
      </c>
      <c r="O2430" s="8" cm="1">
        <f t="array" aca="1" ref="O2430" ca="1">_FV(A2430,"Volume")</f>
        <v>367318</v>
      </c>
      <c r="P2430" s="7" cm="1">
        <f t="array" aca="1" ref="P2430" ca="1">_FV(A2430,"Volume average",TRUE)</f>
        <v>550836</v>
      </c>
      <c r="Q2430" t="s">
        <v>119</v>
      </c>
      <c r="T2430" s="25" cm="1">
        <f t="array" aca="1" ref="T2430" ca="1">_FV(A2430,"Expense ratio",TRUE)</f>
        <v>4.0000000000000001E-3</v>
      </c>
      <c r="U2430" s="24" cm="1">
        <f t="array" aca="1" ref="U2430" ca="1">_FV(A2430,"Market cap",TRUE)</f>
        <v>384067381.75</v>
      </c>
      <c r="V2430" s="16"/>
      <c r="W2430" s="16"/>
      <c r="Z2430" s="18"/>
      <c r="AA2430" s="20"/>
      <c r="AB2430" s="20"/>
      <c r="AC2430" s="21">
        <v>515042</v>
      </c>
      <c r="AE2430" s="18"/>
      <c r="AF2430" s="20"/>
      <c r="AI2430" s="21"/>
      <c r="AJ2430" s="18"/>
      <c r="AL2430" s="18"/>
      <c r="AM2430" s="18"/>
      <c r="AN2430" t="s">
        <v>73</v>
      </c>
      <c r="AO2430" t="str" cm="1">
        <f t="array" aca="1" ref="AO2430" ca="1">_FV(A2430,"Currency")</f>
        <v>USD</v>
      </c>
      <c r="AP2430" t="str" cm="1">
        <f t="array" aca="1" ref="AP2430" ca="1">_FV(A2430,"Exchange")</f>
        <v>CBOE BZX Exchange</v>
      </c>
      <c r="AQ2430" s="6" t="str" cm="1">
        <f t="array" aca="1" ref="AQ2430" ca="1">_FV(A2430,"Exchange abbreviation",TRUE)</f>
        <v>BATS</v>
      </c>
      <c r="AR2430" t="str" cm="1">
        <f t="array" aca="1" ref="AR2430" ca="1">_FV(A2430,"Instrument type",TRUE)</f>
        <v>ETF</v>
      </c>
    </row>
    <row r="2431" spans="1:44" ht="18.75" customHeight="1" x14ac:dyDescent="0.25">
      <c r="A2431" t="e" vm="2443">
        <v>#VALUE!</v>
      </c>
      <c r="B2431" t="s">
        <v>6670</v>
      </c>
      <c r="C2431" t="s">
        <v>6671</v>
      </c>
      <c r="D2431" s="31" cm="1">
        <f t="array" aca="1" ref="D2431" ca="1">_FV(A2431,"Last trade time",TRUE)</f>
        <v>45824.8656367125</v>
      </c>
      <c r="E2431" s="23" cm="1">
        <f t="array" aca="1" ref="E2431" ca="1">_FV(A2431,"Price")</f>
        <v>39.79</v>
      </c>
      <c r="F2431" s="27" cm="1">
        <f t="array" aca="1" ref="F2431" ca="1">_FV(A2431,"Change (%)",TRUE)</f>
        <v>2.5200000000000001E-3</v>
      </c>
      <c r="G2431" s="26" cm="1">
        <f t="array" aca="1" ref="G2431" ca="1">_FV(A2431,"Change")</f>
        <v>0.1</v>
      </c>
      <c r="H2431" s="23" cm="1">
        <f t="array" aca="1" ref="H2431" ca="1">_FV(A2431,"Open")</f>
        <v>39.94</v>
      </c>
      <c r="I2431" s="23" cm="1">
        <f t="array" aca="1" ref="I2431" ca="1">_FV(A2431,"Low")</f>
        <v>39.756399999999999</v>
      </c>
      <c r="J2431" s="23" cm="1">
        <f t="array" aca="1" ref="J2431" ca="1">_FV(A2431,"High")</f>
        <v>40.04</v>
      </c>
      <c r="K2431" s="23" cm="1">
        <f t="array" aca="1" ref="K2431" ca="1">_FV(A2431,"Previous close",TRUE)</f>
        <v>39.69</v>
      </c>
      <c r="L2431" s="26"/>
      <c r="M2431" s="23" cm="1">
        <f t="array" aca="1" ref="M2431" ca="1">_FV(A2431,"52 week low",TRUE)</f>
        <v>32.299999999999997</v>
      </c>
      <c r="N2431" s="23" cm="1">
        <f t="array" aca="1" ref="N2431" ca="1">_FV(A2431,"52 week high",TRUE)</f>
        <v>40.509900000000002</v>
      </c>
      <c r="O2431" s="8" cm="1">
        <f t="array" aca="1" ref="O2431" ca="1">_FV(A2431,"Volume")</f>
        <v>70766</v>
      </c>
      <c r="P2431" s="7" cm="1">
        <f t="array" aca="1" ref="P2431" ca="1">_FV(A2431,"Volume average",TRUE)</f>
        <v>109132</v>
      </c>
      <c r="Q2431" t="s">
        <v>464</v>
      </c>
      <c r="T2431" s="25" cm="1">
        <f t="array" aca="1" ref="T2431" ca="1">_FV(A2431,"Expense ratio",TRUE)</f>
        <v>4.0000000000000001E-3</v>
      </c>
      <c r="U2431" s="24" cm="1">
        <f t="array" aca="1" ref="U2431" ca="1">_FV(A2431,"Market cap",TRUE)</f>
        <v>587531560.49000001</v>
      </c>
      <c r="V2431" s="16"/>
      <c r="W2431" s="16"/>
      <c r="Z2431" s="18"/>
      <c r="AA2431" s="20"/>
      <c r="AB2431" s="20"/>
      <c r="AC2431" s="21">
        <v>165043</v>
      </c>
      <c r="AE2431" s="18"/>
      <c r="AF2431" s="20"/>
      <c r="AI2431" s="21"/>
      <c r="AJ2431" s="18"/>
      <c r="AL2431" s="18"/>
      <c r="AM2431" s="18"/>
      <c r="AN2431" t="s">
        <v>73</v>
      </c>
      <c r="AO2431" t="str" cm="1">
        <f t="array" aca="1" ref="AO2431" ca="1">_FV(A2431,"Currency")</f>
        <v>USD</v>
      </c>
      <c r="AP2431" t="str" cm="1">
        <f t="array" aca="1" ref="AP2431" ca="1">_FV(A2431,"Exchange")</f>
        <v>CBOE BZX Exchange</v>
      </c>
      <c r="AQ2431" s="6" t="str" cm="1">
        <f t="array" aca="1" ref="AQ2431" ca="1">_FV(A2431,"Exchange abbreviation",TRUE)</f>
        <v>BATS</v>
      </c>
      <c r="AR2431" t="str" cm="1">
        <f t="array" aca="1" ref="AR2431" ca="1">_FV(A2431,"Instrument type",TRUE)</f>
        <v>ETF</v>
      </c>
    </row>
    <row r="2432" spans="1:44" ht="18.75" customHeight="1" x14ac:dyDescent="0.25">
      <c r="A2432" t="e" vm="2444">
        <v>#VALUE!</v>
      </c>
      <c r="B2432" t="s">
        <v>6672</v>
      </c>
      <c r="C2432" t="s">
        <v>6673</v>
      </c>
      <c r="D2432" s="31" cm="1">
        <f t="array" aca="1" ref="D2432" ca="1">_FV(A2432,"Last trade time",TRUE)</f>
        <v>45824.843750265623</v>
      </c>
      <c r="E2432" s="23" cm="1">
        <f t="array" aca="1" ref="E2432" ca="1">_FV(A2432,"Price")</f>
        <v>70.58</v>
      </c>
      <c r="F2432" s="27" cm="1">
        <f t="array" aca="1" ref="F2432" ca="1">_FV(A2432,"Change (%)",TRUE)</f>
        <v>5.2559999999999994E-3</v>
      </c>
      <c r="G2432" s="26" cm="1">
        <f t="array" aca="1" ref="G2432" ca="1">_FV(A2432,"Change")</f>
        <v>0.36899999999999999</v>
      </c>
      <c r="H2432" s="23" cm="1">
        <f t="array" aca="1" ref="H2432" ca="1">_FV(A2432,"Open")</f>
        <v>70.8</v>
      </c>
      <c r="I2432" s="23" cm="1">
        <f t="array" aca="1" ref="I2432" ca="1">_FV(A2432,"Low")</f>
        <v>70.540000000000006</v>
      </c>
      <c r="J2432" s="23" cm="1">
        <f t="array" aca="1" ref="J2432" ca="1">_FV(A2432,"High")</f>
        <v>71.174999999999997</v>
      </c>
      <c r="K2432" s="23" cm="1">
        <f t="array" aca="1" ref="K2432" ca="1">_FV(A2432,"Previous close",TRUE)</f>
        <v>70.210999999999999</v>
      </c>
      <c r="L2432" s="26"/>
      <c r="M2432" s="23" cm="1">
        <f t="array" aca="1" ref="M2432" ca="1">_FV(A2432,"52 week low",TRUE)</f>
        <v>56.64</v>
      </c>
      <c r="N2432" s="23" cm="1">
        <f t="array" aca="1" ref="N2432" ca="1">_FV(A2432,"52 week high",TRUE)</f>
        <v>72.19</v>
      </c>
      <c r="O2432" s="8" cm="1">
        <f t="array" aca="1" ref="O2432" ca="1">_FV(A2432,"Volume")</f>
        <v>566636</v>
      </c>
      <c r="P2432" s="7" cm="1">
        <f t="array" aca="1" ref="P2432" ca="1">_FV(A2432,"Volume average",TRUE)</f>
        <v>969094</v>
      </c>
      <c r="Q2432" t="s">
        <v>6372</v>
      </c>
      <c r="S2432" t="s">
        <v>2067</v>
      </c>
      <c r="T2432" s="25" cm="1">
        <f t="array" aca="1" ref="T2432" ca="1">_FV(A2432,"Expense ratio",TRUE)</f>
        <v>4.0000000000000001E-3</v>
      </c>
      <c r="U2432" s="24" cm="1">
        <f t="array" aca="1" ref="U2432" ca="1">_FV(A2432,"Market cap",TRUE)</f>
        <v>10207530612.639999</v>
      </c>
      <c r="V2432" s="4">
        <v>10207531008</v>
      </c>
      <c r="W2432" s="4">
        <v>10207531008</v>
      </c>
      <c r="Y2432" t="s">
        <v>6441</v>
      </c>
      <c r="Z2432" s="5">
        <v>71.250320000000002</v>
      </c>
      <c r="AA2432" s="5">
        <v>14.404415999999999</v>
      </c>
      <c r="AB2432" s="5">
        <v>3.0099999999999998E-2</v>
      </c>
      <c r="AC2432" s="4">
        <v>1490006</v>
      </c>
      <c r="AE2432" s="5">
        <v>17.821787662865859</v>
      </c>
      <c r="AF2432" s="5">
        <v>14.627626282137189</v>
      </c>
      <c r="AI2432" s="4">
        <v>1490006</v>
      </c>
      <c r="AJ2432" s="5">
        <v>106252327.86</v>
      </c>
      <c r="AL2432" s="5">
        <v>71.64</v>
      </c>
      <c r="AM2432" s="5">
        <v>56.64</v>
      </c>
      <c r="AN2432" t="s">
        <v>82</v>
      </c>
      <c r="AO2432" t="str" cm="1">
        <f t="array" aca="1" ref="AO2432" ca="1">_FV(A2432,"Currency")</f>
        <v>USD</v>
      </c>
      <c r="AP2432" t="str" cm="1">
        <f t="array" aca="1" ref="AP2432" ca="1">_FV(A2432,"Exchange")</f>
        <v>Nasdaq Stock Market</v>
      </c>
      <c r="AQ2432" s="6" t="str" cm="1">
        <f t="array" aca="1" ref="AQ2432" ca="1">_FV(A2432,"Exchange abbreviation",TRUE)</f>
        <v>XNAS</v>
      </c>
      <c r="AR2432" t="str" cm="1">
        <f t="array" aca="1" ref="AR2432" ca="1">_FV(A2432,"Instrument type",TRUE)</f>
        <v>ETF</v>
      </c>
    </row>
    <row r="2433" spans="1:44" ht="18.75" customHeight="1" x14ac:dyDescent="0.25">
      <c r="A2433" t="e" vm="2445">
        <v>#VALUE!</v>
      </c>
      <c r="B2433" t="s">
        <v>6674</v>
      </c>
      <c r="C2433" t="s">
        <v>6675</v>
      </c>
      <c r="D2433" s="31" cm="1">
        <f t="array" aca="1" ref="D2433" ca="1">_FV(A2433,"Last trade time",TRUE)</f>
        <v>45824.84027780078</v>
      </c>
      <c r="E2433" s="23" cm="1">
        <f t="array" aca="1" ref="E2433" ca="1">_FV(A2433,"Price")</f>
        <v>16.86</v>
      </c>
      <c r="F2433" s="27" cm="1">
        <f t="array" aca="1" ref="F2433" ca="1">_FV(A2433,"Change (%)",TRUE)</f>
        <v>2.3779999999999999E-3</v>
      </c>
      <c r="G2433" s="26" cm="1">
        <f t="array" aca="1" ref="G2433" ca="1">_FV(A2433,"Change")</f>
        <v>0.04</v>
      </c>
      <c r="H2433" s="23" cm="1">
        <f t="array" aca="1" ref="H2433" ca="1">_FV(A2433,"Open")</f>
        <v>16.87</v>
      </c>
      <c r="I2433" s="23" cm="1">
        <f t="array" aca="1" ref="I2433" ca="1">_FV(A2433,"Low")</f>
        <v>16.819500000000001</v>
      </c>
      <c r="J2433" s="23" cm="1">
        <f t="array" aca="1" ref="J2433" ca="1">_FV(A2433,"High")</f>
        <v>16.93</v>
      </c>
      <c r="K2433" s="23" cm="1">
        <f t="array" aca="1" ref="K2433" ca="1">_FV(A2433,"Previous close",TRUE)</f>
        <v>16.82</v>
      </c>
      <c r="L2433" s="26"/>
      <c r="M2433" s="23" cm="1">
        <f t="array" aca="1" ref="M2433" ca="1">_FV(A2433,"52 week low",TRUE)</f>
        <v>15.28</v>
      </c>
      <c r="N2433" s="23" cm="1">
        <f t="array" aca="1" ref="N2433" ca="1">_FV(A2433,"52 week high",TRUE)</f>
        <v>18.45</v>
      </c>
      <c r="O2433" s="8" cm="1">
        <f t="array" aca="1" ref="O2433" ca="1">_FV(A2433,"Volume")</f>
        <v>340589</v>
      </c>
      <c r="P2433" s="7" cm="1">
        <f t="array" aca="1" ref="P2433" ca="1">_FV(A2433,"Volume average",TRUE)</f>
        <v>407568</v>
      </c>
      <c r="Q2433" t="s">
        <v>72</v>
      </c>
      <c r="T2433" s="25" cm="1">
        <f t="array" aca="1" ref="T2433" ca="1">_FV(A2433,"Expense ratio",TRUE)</f>
        <v>4.0000000000000001E-3</v>
      </c>
      <c r="U2433" s="24" cm="1">
        <f t="array" aca="1" ref="U2433" ca="1">_FV(A2433,"Market cap",TRUE)</f>
        <v>1768092151.73</v>
      </c>
      <c r="V2433" s="16"/>
      <c r="W2433" s="16"/>
      <c r="Z2433" s="18"/>
      <c r="AB2433" s="20"/>
      <c r="AC2433" s="21">
        <v>435826</v>
      </c>
      <c r="AE2433" s="18"/>
      <c r="AF2433" s="20"/>
      <c r="AI2433" s="21"/>
      <c r="AJ2433" s="18"/>
      <c r="AL2433" s="18"/>
      <c r="AM2433" s="18"/>
      <c r="AN2433" t="s">
        <v>73</v>
      </c>
      <c r="AO2433" t="str" cm="1">
        <f t="array" aca="1" ref="AO2433" ca="1">_FV(A2433,"Currency")</f>
        <v>USD</v>
      </c>
      <c r="AP2433" t="str" cm="1">
        <f t="array" aca="1" ref="AP2433" ca="1">_FV(A2433,"Exchange")</f>
        <v>NYSE Arca</v>
      </c>
      <c r="AQ2433" s="6" t="str" cm="1">
        <f t="array" aca="1" ref="AQ2433" ca="1">_FV(A2433,"Exchange abbreviation",TRUE)</f>
        <v>ARCX</v>
      </c>
      <c r="AR2433" t="str" cm="1">
        <f t="array" aca="1" ref="AR2433" ca="1">_FV(A2433,"Instrument type",TRUE)</f>
        <v>ETF</v>
      </c>
    </row>
    <row r="2434" spans="1:44" ht="18.75" customHeight="1" x14ac:dyDescent="0.25">
      <c r="A2434" t="e" vm="2446">
        <v>#VALUE!</v>
      </c>
      <c r="B2434" t="s">
        <v>6676</v>
      </c>
      <c r="C2434" t="s">
        <v>6677</v>
      </c>
      <c r="D2434" s="31" cm="1">
        <f t="array" aca="1" ref="D2434" ca="1">_FV(A2434,"Last trade time",TRUE)</f>
        <v>45824.933425381249</v>
      </c>
      <c r="E2434" s="23" cm="1">
        <f t="array" aca="1" ref="E2434" ca="1">_FV(A2434,"Price")</f>
        <v>39.450000000000003</v>
      </c>
      <c r="F2434" s="27" cm="1">
        <f t="array" aca="1" ref="F2434" ca="1">_FV(A2434,"Change (%)",TRUE)</f>
        <v>2.0962999999999999E-2</v>
      </c>
      <c r="G2434" s="26" cm="1">
        <f t="array" aca="1" ref="G2434" ca="1">_FV(A2434,"Change")</f>
        <v>0.81</v>
      </c>
      <c r="H2434" s="23" cm="1">
        <f t="array" aca="1" ref="H2434" ca="1">_FV(A2434,"Open")</f>
        <v>39.01</v>
      </c>
      <c r="I2434" s="23" cm="1">
        <f t="array" aca="1" ref="I2434" ca="1">_FV(A2434,"Low")</f>
        <v>39.01</v>
      </c>
      <c r="J2434" s="23" cm="1">
        <f t="array" aca="1" ref="J2434" ca="1">_FV(A2434,"High")</f>
        <v>39.4801</v>
      </c>
      <c r="K2434" s="23" cm="1">
        <f t="array" aca="1" ref="K2434" ca="1">_FV(A2434,"Previous close",TRUE)</f>
        <v>38.64</v>
      </c>
      <c r="L2434" s="26"/>
      <c r="M2434" s="23" cm="1">
        <f t="array" aca="1" ref="M2434" ca="1">_FV(A2434,"52 week low",TRUE)</f>
        <v>28.52</v>
      </c>
      <c r="N2434" s="23" cm="1">
        <f t="array" aca="1" ref="N2434" ca="1">_FV(A2434,"52 week high",TRUE)</f>
        <v>40.494999999999997</v>
      </c>
      <c r="O2434" s="8" cm="1">
        <f t="array" aca="1" ref="O2434" ca="1">_FV(A2434,"Volume")</f>
        <v>358840</v>
      </c>
      <c r="P2434" s="7" cm="1">
        <f t="array" aca="1" ref="P2434" ca="1">_FV(A2434,"Volume average",TRUE)</f>
        <v>263406</v>
      </c>
      <c r="Q2434" t="s">
        <v>490</v>
      </c>
      <c r="T2434" s="25" cm="1">
        <f t="array" aca="1" ref="T2434" ca="1">_FV(A2434,"Expense ratio",TRUE)</f>
        <v>4.0000000000000001E-3</v>
      </c>
      <c r="U2434" s="24" cm="1">
        <f t="array" aca="1" ref="U2434" ca="1">_FV(A2434,"Market cap",TRUE)</f>
        <v>3280617867.96</v>
      </c>
      <c r="V2434" s="16"/>
      <c r="W2434" s="16"/>
      <c r="Z2434" s="18"/>
      <c r="AA2434" s="20"/>
      <c r="AB2434" s="20"/>
      <c r="AC2434" s="21">
        <v>265042</v>
      </c>
      <c r="AE2434" s="18"/>
      <c r="AF2434" s="20"/>
      <c r="AI2434" s="21"/>
      <c r="AJ2434" s="18"/>
      <c r="AL2434" s="18"/>
      <c r="AM2434" s="18"/>
      <c r="AN2434" t="s">
        <v>73</v>
      </c>
      <c r="AO2434" t="str" cm="1">
        <f t="array" aca="1" ref="AO2434" ca="1">_FV(A2434,"Currency")</f>
        <v>USD</v>
      </c>
      <c r="AP2434" t="str" cm="1">
        <f t="array" aca="1" ref="AP2434" ca="1">_FV(A2434,"Exchange")</f>
        <v>NYSE Arca</v>
      </c>
      <c r="AQ2434" s="6" t="str" cm="1">
        <f t="array" aca="1" ref="AQ2434" ca="1">_FV(A2434,"Exchange abbreviation",TRUE)</f>
        <v>ARCX</v>
      </c>
      <c r="AR2434" t="str" cm="1">
        <f t="array" aca="1" ref="AR2434" ca="1">_FV(A2434,"Instrument type",TRUE)</f>
        <v>ETF</v>
      </c>
    </row>
    <row r="2435" spans="1:44" ht="18.75" customHeight="1" x14ac:dyDescent="0.25">
      <c r="A2435" t="e" vm="2447">
        <v>#VALUE!</v>
      </c>
      <c r="B2435" t="s">
        <v>6678</v>
      </c>
      <c r="C2435" t="s">
        <v>6679</v>
      </c>
      <c r="D2435" s="31" cm="1">
        <f t="array" aca="1" ref="D2435" ca="1">_FV(A2435,"Last trade time",TRUE)</f>
        <v>45824.84027780078</v>
      </c>
      <c r="E2435" s="23" cm="1">
        <f t="array" aca="1" ref="E2435" ca="1">_FV(A2435,"Price")</f>
        <v>72.947400000000002</v>
      </c>
      <c r="F2435" s="27" cm="1">
        <f t="array" aca="1" ref="F2435" ca="1">_FV(A2435,"Change (%)",TRUE)</f>
        <v>1.2669999999999999E-2</v>
      </c>
      <c r="G2435" s="26" cm="1">
        <f t="array" aca="1" ref="G2435" ca="1">_FV(A2435,"Change")</f>
        <v>0.91269999999999996</v>
      </c>
      <c r="H2435" s="23" cm="1">
        <f t="array" aca="1" ref="H2435" ca="1">_FV(A2435,"Open")</f>
        <v>72.569999999999993</v>
      </c>
      <c r="I2435" s="23" cm="1">
        <f t="array" aca="1" ref="I2435" ca="1">_FV(A2435,"Low")</f>
        <v>72.55</v>
      </c>
      <c r="J2435" s="23" cm="1">
        <f t="array" aca="1" ref="J2435" ca="1">_FV(A2435,"High")</f>
        <v>73.39</v>
      </c>
      <c r="K2435" s="23" cm="1">
        <f t="array" aca="1" ref="K2435" ca="1">_FV(A2435,"Previous close",TRUE)</f>
        <v>72.034700000000001</v>
      </c>
      <c r="L2435" s="26"/>
      <c r="M2435" s="23" cm="1">
        <f t="array" aca="1" ref="M2435" ca="1">_FV(A2435,"52 week low",TRUE)</f>
        <v>59.85</v>
      </c>
      <c r="N2435" s="23" cm="1">
        <f t="array" aca="1" ref="N2435" ca="1">_FV(A2435,"52 week high",TRUE)</f>
        <v>78.427999999999997</v>
      </c>
      <c r="O2435" s="8" cm="1">
        <f t="array" aca="1" ref="O2435" ca="1">_FV(A2435,"Volume")</f>
        <v>8277</v>
      </c>
      <c r="P2435" s="7" cm="1">
        <f t="array" aca="1" ref="P2435" ca="1">_FV(A2435,"Volume average",TRUE)</f>
        <v>8988</v>
      </c>
      <c r="Q2435" t="s">
        <v>72</v>
      </c>
      <c r="T2435" s="25" cm="1">
        <f t="array" aca="1" ref="T2435" ca="1">_FV(A2435,"Expense ratio",TRUE)</f>
        <v>4.0000000000000001E-3</v>
      </c>
      <c r="U2435" s="24" cm="1">
        <f t="array" aca="1" ref="U2435" ca="1">_FV(A2435,"Market cap",TRUE)</f>
        <v>307452079.62</v>
      </c>
      <c r="V2435" s="16"/>
      <c r="W2435" s="16"/>
      <c r="Z2435" s="18"/>
      <c r="AA2435" s="20"/>
      <c r="AB2435" s="20"/>
      <c r="AC2435" s="21">
        <v>9109</v>
      </c>
      <c r="AE2435" s="18"/>
      <c r="AF2435" s="20"/>
      <c r="AI2435" s="21"/>
      <c r="AJ2435" s="18"/>
      <c r="AL2435" s="18"/>
      <c r="AM2435" s="18"/>
      <c r="AN2435" t="s">
        <v>73</v>
      </c>
      <c r="AO2435" t="str" cm="1">
        <f t="array" aca="1" ref="AO2435" ca="1">_FV(A2435,"Currency")</f>
        <v>USD</v>
      </c>
      <c r="AP2435" t="str" cm="1">
        <f t="array" aca="1" ref="AP2435" ca="1">_FV(A2435,"Exchange")</f>
        <v>NYSE Arca</v>
      </c>
      <c r="AQ2435" s="6" t="str" cm="1">
        <f t="array" aca="1" ref="AQ2435" ca="1">_FV(A2435,"Exchange abbreviation",TRUE)</f>
        <v>ARCX</v>
      </c>
      <c r="AR2435" t="str" cm="1">
        <f t="array" aca="1" ref="AR2435" ca="1">_FV(A2435,"Instrument type",TRUE)</f>
        <v>ETF</v>
      </c>
    </row>
    <row r="2436" spans="1:44" ht="18.75" customHeight="1" x14ac:dyDescent="0.25">
      <c r="A2436" t="e" vm="2448">
        <v>#VALUE!</v>
      </c>
      <c r="B2436" t="s">
        <v>6680</v>
      </c>
      <c r="C2436" t="s">
        <v>6681</v>
      </c>
      <c r="D2436" s="31" cm="1">
        <f t="array" aca="1" ref="D2436" ca="1">_FV(A2436,"Last trade time",TRUE)</f>
        <v>45824.84027780078</v>
      </c>
      <c r="E2436" s="23" cm="1">
        <f t="array" aca="1" ref="E2436" ca="1">_FV(A2436,"Price")</f>
        <v>35.258899999999997</v>
      </c>
      <c r="F2436" s="27" cm="1">
        <f t="array" aca="1" ref="F2436" ca="1">_FV(A2436,"Change (%)",TRUE)</f>
        <v>4.3319999999999999E-3</v>
      </c>
      <c r="G2436" s="26" cm="1">
        <f t="array" aca="1" ref="G2436" ca="1">_FV(A2436,"Change")</f>
        <v>0.15210000000000001</v>
      </c>
      <c r="H2436" s="23" cm="1">
        <f t="array" aca="1" ref="H2436" ca="1">_FV(A2436,"Open")</f>
        <v>35.36</v>
      </c>
      <c r="I2436" s="23" cm="1">
        <f t="array" aca="1" ref="I2436" ca="1">_FV(A2436,"Low")</f>
        <v>35.130000000000003</v>
      </c>
      <c r="J2436" s="23" cm="1">
        <f t="array" aca="1" ref="J2436" ca="1">_FV(A2436,"High")</f>
        <v>35.643799999999999</v>
      </c>
      <c r="K2436" s="23" cm="1">
        <f t="array" aca="1" ref="K2436" ca="1">_FV(A2436,"Previous close",TRUE)</f>
        <v>35.1068</v>
      </c>
      <c r="L2436" s="26"/>
      <c r="M2436" s="23" cm="1">
        <f t="array" aca="1" ref="M2436" ca="1">_FV(A2436,"52 week low",TRUE)</f>
        <v>30.8309</v>
      </c>
      <c r="N2436" s="23" cm="1">
        <f t="array" aca="1" ref="N2436" ca="1">_FV(A2436,"52 week high",TRUE)</f>
        <v>38.936999999999998</v>
      </c>
      <c r="O2436" s="8" cm="1">
        <f t="array" aca="1" ref="O2436" ca="1">_FV(A2436,"Volume")</f>
        <v>3948</v>
      </c>
      <c r="P2436" s="7" cm="1">
        <f t="array" aca="1" ref="P2436" ca="1">_FV(A2436,"Volume average",TRUE)</f>
        <v>9457</v>
      </c>
      <c r="Q2436" t="s">
        <v>1626</v>
      </c>
      <c r="T2436" s="25" cm="1">
        <f t="array" aca="1" ref="T2436" ca="1">_FV(A2436,"Expense ratio",TRUE)</f>
        <v>4.0000000000000001E-3</v>
      </c>
      <c r="U2436" s="24" cm="1">
        <f t="array" aca="1" ref="U2436" ca="1">_FV(A2436,"Market cap",TRUE)</f>
        <v>106833683.47</v>
      </c>
      <c r="V2436" s="16"/>
      <c r="W2436" s="16"/>
      <c r="Z2436" s="18"/>
      <c r="AA2436" s="20"/>
      <c r="AB2436" s="20"/>
      <c r="AC2436" s="21">
        <v>9676</v>
      </c>
      <c r="AE2436" s="18"/>
      <c r="AF2436" s="20"/>
      <c r="AI2436" s="21"/>
      <c r="AJ2436" s="18"/>
      <c r="AL2436" s="18"/>
      <c r="AM2436" s="18"/>
      <c r="AN2436" t="s">
        <v>73</v>
      </c>
      <c r="AO2436" t="str" cm="1">
        <f t="array" aca="1" ref="AO2436" ca="1">_FV(A2436,"Currency")</f>
        <v>USD</v>
      </c>
      <c r="AP2436" t="str" cm="1">
        <f t="array" aca="1" ref="AP2436" ca="1">_FV(A2436,"Exchange")</f>
        <v>NYSE Arca</v>
      </c>
      <c r="AQ2436" s="6" t="str" cm="1">
        <f t="array" aca="1" ref="AQ2436" ca="1">_FV(A2436,"Exchange abbreviation",TRUE)</f>
        <v>ARCX</v>
      </c>
      <c r="AR2436" t="str" cm="1">
        <f t="array" aca="1" ref="AR2436" ca="1">_FV(A2436,"Instrument type",TRUE)</f>
        <v>ETF</v>
      </c>
    </row>
    <row r="2437" spans="1:44" ht="18.75" customHeight="1" x14ac:dyDescent="0.25">
      <c r="A2437" t="e" vm="2449">
        <v>#VALUE!</v>
      </c>
      <c r="B2437" t="s">
        <v>6682</v>
      </c>
      <c r="C2437" t="s">
        <v>6683</v>
      </c>
      <c r="D2437" s="31" cm="1">
        <f t="array" aca="1" ref="D2437" ca="1">_FV(A2437,"Last trade time",TRUE)</f>
        <v>45824.917236666406</v>
      </c>
      <c r="E2437" s="23" cm="1">
        <f t="array" aca="1" ref="E2437" ca="1">_FV(A2437,"Price")</f>
        <v>156.61000000000001</v>
      </c>
      <c r="F2437" s="27" cm="1">
        <f t="array" aca="1" ref="F2437" ca="1">_FV(A2437,"Change (%)",TRUE)</f>
        <v>1.8926000000000002E-2</v>
      </c>
      <c r="G2437" s="26" cm="1">
        <f t="array" aca="1" ref="G2437" ca="1">_FV(A2437,"Change")</f>
        <v>2.9089999999999998</v>
      </c>
      <c r="H2437" s="23" cm="1">
        <f t="array" aca="1" ref="H2437" ca="1">_FV(A2437,"Open")</f>
        <v>154.79</v>
      </c>
      <c r="I2437" s="23" cm="1">
        <f t="array" aca="1" ref="I2437" ca="1">_FV(A2437,"Low")</f>
        <v>154.79</v>
      </c>
      <c r="J2437" s="23" cm="1">
        <f t="array" aca="1" ref="J2437" ca="1">_FV(A2437,"High")</f>
        <v>157.48990000000001</v>
      </c>
      <c r="K2437" s="23" cm="1">
        <f t="array" aca="1" ref="K2437" ca="1">_FV(A2437,"Previous close",TRUE)</f>
        <v>153.70099999999999</v>
      </c>
      <c r="L2437" s="26"/>
      <c r="M2437" s="23" cm="1">
        <f t="array" aca="1" ref="M2437" ca="1">_FV(A2437,"52 week low",TRUE)</f>
        <v>114.17</v>
      </c>
      <c r="N2437" s="23" cm="1">
        <f t="array" aca="1" ref="N2437" ca="1">_FV(A2437,"52 week high",TRUE)</f>
        <v>159.90289999999999</v>
      </c>
      <c r="O2437" s="8" cm="1">
        <f t="array" aca="1" ref="O2437" ca="1">_FV(A2437,"Volume")</f>
        <v>62177</v>
      </c>
      <c r="P2437" s="7" cm="1">
        <f t="array" aca="1" ref="P2437" ca="1">_FV(A2437,"Volume average",TRUE)</f>
        <v>156372</v>
      </c>
      <c r="Q2437" t="s">
        <v>72</v>
      </c>
      <c r="S2437" t="s">
        <v>2067</v>
      </c>
      <c r="T2437" s="25" cm="1">
        <f t="array" aca="1" ref="T2437" ca="1">_FV(A2437,"Expense ratio",TRUE)</f>
        <v>4.0000000000000001E-3</v>
      </c>
      <c r="U2437" s="24" cm="1">
        <f t="array" aca="1" ref="U2437" ca="1">_FV(A2437,"Market cap",TRUE)</f>
        <v>1329579564.98</v>
      </c>
      <c r="V2437" s="4">
        <v>1329579520</v>
      </c>
      <c r="W2437" s="4">
        <v>1329579520</v>
      </c>
      <c r="Y2437" t="s">
        <v>6521</v>
      </c>
      <c r="Z2437" s="5">
        <v>157.18378999999999</v>
      </c>
      <c r="AA2437" s="5">
        <v>24.227564000000001</v>
      </c>
      <c r="AB2437" s="5">
        <v>1.0500000000000001E-2</v>
      </c>
      <c r="AC2437" s="4">
        <v>191576</v>
      </c>
      <c r="AE2437" s="5">
        <v>8.5540537690465435</v>
      </c>
      <c r="AF2437" s="5">
        <v>34.797188723836747</v>
      </c>
      <c r="AI2437" s="4">
        <v>191576</v>
      </c>
      <c r="AJ2437" s="5">
        <v>30104252.640000001</v>
      </c>
      <c r="AL2437" s="5">
        <v>159.9</v>
      </c>
      <c r="AM2437" s="5">
        <v>114.17</v>
      </c>
      <c r="AN2437" t="s">
        <v>82</v>
      </c>
      <c r="AO2437" t="str" cm="1">
        <f t="array" aca="1" ref="AO2437" ca="1">_FV(A2437,"Currency")</f>
        <v>USD</v>
      </c>
      <c r="AP2437" t="str" cm="1">
        <f t="array" aca="1" ref="AP2437" ca="1">_FV(A2437,"Exchange")</f>
        <v>NYSE Arca</v>
      </c>
      <c r="AQ2437" s="6" t="str" cm="1">
        <f t="array" aca="1" ref="AQ2437" ca="1">_FV(A2437,"Exchange abbreviation",TRUE)</f>
        <v>ARCX</v>
      </c>
      <c r="AR2437" t="str" cm="1">
        <f t="array" aca="1" ref="AR2437" ca="1">_FV(A2437,"Instrument type",TRUE)</f>
        <v>ETF</v>
      </c>
    </row>
    <row r="2438" spans="1:44" ht="18.75" customHeight="1" x14ac:dyDescent="0.25">
      <c r="A2438" t="e" vm="2450">
        <v>#VALUE!</v>
      </c>
      <c r="B2438" t="s">
        <v>6684</v>
      </c>
      <c r="C2438" t="s">
        <v>6685</v>
      </c>
      <c r="D2438" s="31" cm="1">
        <f t="array" aca="1" ref="D2438" ca="1">_FV(A2438,"Last trade time",TRUE)</f>
        <v>45824.840341573436</v>
      </c>
      <c r="E2438" s="23" cm="1">
        <f t="array" aca="1" ref="E2438" ca="1">_FV(A2438,"Price")</f>
        <v>63.93</v>
      </c>
      <c r="F2438" s="27" cm="1">
        <f t="array" aca="1" ref="F2438" ca="1">_FV(A2438,"Change (%)",TRUE)</f>
        <v>1.4099999999999998E-3</v>
      </c>
      <c r="G2438" s="26" cm="1">
        <f t="array" aca="1" ref="G2438" ca="1">_FV(A2438,"Change")</f>
        <v>0.09</v>
      </c>
      <c r="H2438" s="23" cm="1">
        <f t="array" aca="1" ref="H2438" ca="1">_FV(A2438,"Open")</f>
        <v>64.415000000000006</v>
      </c>
      <c r="I2438" s="23" cm="1">
        <f t="array" aca="1" ref="I2438" ca="1">_FV(A2438,"Low")</f>
        <v>63.9</v>
      </c>
      <c r="J2438" s="23" cm="1">
        <f t="array" aca="1" ref="J2438" ca="1">_FV(A2438,"High")</f>
        <v>64.555300000000003</v>
      </c>
      <c r="K2438" s="23" cm="1">
        <f t="array" aca="1" ref="K2438" ca="1">_FV(A2438,"Previous close",TRUE)</f>
        <v>63.84</v>
      </c>
      <c r="L2438" s="26"/>
      <c r="M2438" s="23" cm="1">
        <f t="array" aca="1" ref="M2438" ca="1">_FV(A2438,"52 week low",TRUE)</f>
        <v>57.98</v>
      </c>
      <c r="N2438" s="23" cm="1">
        <f t="array" aca="1" ref="N2438" ca="1">_FV(A2438,"52 week high",TRUE)</f>
        <v>76.900000000000006</v>
      </c>
      <c r="O2438" s="8" cm="1">
        <f t="array" aca="1" ref="O2438" ca="1">_FV(A2438,"Volume")</f>
        <v>12403</v>
      </c>
      <c r="P2438" s="7" cm="1">
        <f t="array" aca="1" ref="P2438" ca="1">_FV(A2438,"Volume average",TRUE)</f>
        <v>24045</v>
      </c>
      <c r="Q2438" t="s">
        <v>383</v>
      </c>
      <c r="S2438" t="s">
        <v>61</v>
      </c>
      <c r="T2438" s="25" cm="1">
        <f t="array" aca="1" ref="T2438" ca="1">_FV(A2438,"Expense ratio",TRUE)</f>
        <v>4.0000000000000001E-3</v>
      </c>
      <c r="U2438" s="24" cm="1">
        <f t="array" aca="1" ref="U2438" ca="1">_FV(A2438,"Market cap",TRUE)</f>
        <v>648024704.39999998</v>
      </c>
      <c r="V2438" s="4">
        <v>648024832</v>
      </c>
      <c r="W2438" s="4">
        <v>648024832</v>
      </c>
      <c r="Y2438" t="s">
        <v>6686</v>
      </c>
      <c r="Z2438" s="5">
        <v>64.594399999999993</v>
      </c>
      <c r="AA2438" s="5">
        <v>16.854298</v>
      </c>
      <c r="AB2438" s="5">
        <v>2.9399999999999999E-2</v>
      </c>
      <c r="AC2438" s="4">
        <v>31504</v>
      </c>
      <c r="AE2438" s="5">
        <v>-1.610253901733671</v>
      </c>
      <c r="AF2438" s="5">
        <v>7.5044535585478966</v>
      </c>
      <c r="AI2438" s="4">
        <v>31504</v>
      </c>
      <c r="AJ2438" s="5">
        <v>2032638.08</v>
      </c>
      <c r="AL2438" s="5">
        <v>76.900000000000006</v>
      </c>
      <c r="AM2438" s="5">
        <v>57.98</v>
      </c>
      <c r="AN2438" t="s">
        <v>90</v>
      </c>
      <c r="AO2438" t="str" cm="1">
        <f t="array" aca="1" ref="AO2438" ca="1">_FV(A2438,"Currency")</f>
        <v>USD</v>
      </c>
      <c r="AP2438" t="str" cm="1">
        <f t="array" aca="1" ref="AP2438" ca="1">_FV(A2438,"Exchange")</f>
        <v>CBOE BZX Exchange</v>
      </c>
      <c r="AQ2438" s="6" t="str" cm="1">
        <f t="array" aca="1" ref="AQ2438" ca="1">_FV(A2438,"Exchange abbreviation",TRUE)</f>
        <v>BATS</v>
      </c>
      <c r="AR2438" t="str" cm="1">
        <f t="array" aca="1" ref="AR2438" ca="1">_FV(A2438,"Instrument type",TRUE)</f>
        <v>ETF</v>
      </c>
    </row>
    <row r="2439" spans="1:44" ht="18.75" customHeight="1" x14ac:dyDescent="0.25">
      <c r="A2439" t="e" vm="2451">
        <v>#VALUE!</v>
      </c>
      <c r="B2439" t="s">
        <v>6687</v>
      </c>
      <c r="C2439" t="s">
        <v>6688</v>
      </c>
      <c r="D2439" s="31" cm="1">
        <f t="array" aca="1" ref="D2439" ca="1">_FV(A2439,"Last trade time",TRUE)</f>
        <v>45824.84027780078</v>
      </c>
      <c r="E2439" s="23" cm="1">
        <f t="array" aca="1" ref="E2439" ca="1">_FV(A2439,"Price")</f>
        <v>36.853499999999997</v>
      </c>
      <c r="F2439" s="27" cm="1">
        <f t="array" aca="1" ref="F2439" ca="1">_FV(A2439,"Change (%)",TRUE)</f>
        <v>1.6351000000000001E-2</v>
      </c>
      <c r="G2439" s="26" cm="1">
        <f t="array" aca="1" ref="G2439" ca="1">_FV(A2439,"Change")</f>
        <v>0.59289999999999998</v>
      </c>
      <c r="H2439" s="23" cm="1">
        <f t="array" aca="1" ref="H2439" ca="1">_FV(A2439,"Open")</f>
        <v>36.46</v>
      </c>
      <c r="I2439" s="23" cm="1">
        <f t="array" aca="1" ref="I2439" ca="1">_FV(A2439,"Low")</f>
        <v>36.46</v>
      </c>
      <c r="J2439" s="23" cm="1">
        <f t="array" aca="1" ref="J2439" ca="1">_FV(A2439,"High")</f>
        <v>36.853499999999997</v>
      </c>
      <c r="K2439" s="23" cm="1">
        <f t="array" aca="1" ref="K2439" ca="1">_FV(A2439,"Previous close",TRUE)</f>
        <v>36.260599999999997</v>
      </c>
      <c r="L2439" s="26"/>
      <c r="M2439" s="23" cm="1">
        <f t="array" aca="1" ref="M2439" ca="1">_FV(A2439,"52 week low",TRUE)</f>
        <v>28.89</v>
      </c>
      <c r="N2439" s="23" cm="1">
        <f t="array" aca="1" ref="N2439" ca="1">_FV(A2439,"52 week high",TRUE)</f>
        <v>37.090000000000003</v>
      </c>
      <c r="O2439" s="8" cm="1">
        <f t="array" aca="1" ref="O2439" ca="1">_FV(A2439,"Volume")</f>
        <v>2305</v>
      </c>
      <c r="P2439" s="7" cm="1">
        <f t="array" aca="1" ref="P2439" ca="1">_FV(A2439,"Volume average",TRUE)</f>
        <v>7852</v>
      </c>
      <c r="Q2439" t="s">
        <v>449</v>
      </c>
      <c r="T2439" s="25" cm="1">
        <f t="array" aca="1" ref="T2439" ca="1">_FV(A2439,"Expense ratio",TRUE)</f>
        <v>4.0000000000000001E-3</v>
      </c>
      <c r="U2439" s="24" cm="1">
        <f t="array" aca="1" ref="U2439" ca="1">_FV(A2439,"Market cap",TRUE)</f>
        <v>66047705.25</v>
      </c>
      <c r="V2439" s="16"/>
      <c r="W2439" s="16"/>
      <c r="Z2439" s="18"/>
      <c r="AA2439" s="20"/>
      <c r="AB2439" s="20"/>
      <c r="AC2439" s="21">
        <v>7740</v>
      </c>
      <c r="AE2439" s="18"/>
      <c r="AF2439" s="20"/>
      <c r="AI2439" s="21"/>
      <c r="AJ2439" s="18"/>
      <c r="AL2439" s="18"/>
      <c r="AM2439" s="18"/>
      <c r="AN2439" t="s">
        <v>73</v>
      </c>
      <c r="AO2439" t="str" cm="1">
        <f t="array" aca="1" ref="AO2439" ca="1">_FV(A2439,"Currency")</f>
        <v>USD</v>
      </c>
      <c r="AP2439" t="str" cm="1">
        <f t="array" aca="1" ref="AP2439" ca="1">_FV(A2439,"Exchange")</f>
        <v>NYSE Arca</v>
      </c>
      <c r="AQ2439" s="6" t="str" cm="1">
        <f t="array" aca="1" ref="AQ2439" ca="1">_FV(A2439,"Exchange abbreviation",TRUE)</f>
        <v>ARCX</v>
      </c>
      <c r="AR2439" t="str" cm="1">
        <f t="array" aca="1" ref="AR2439" ca="1">_FV(A2439,"Instrument type",TRUE)</f>
        <v>ETF</v>
      </c>
    </row>
    <row r="2440" spans="1:44" ht="18.75" customHeight="1" x14ac:dyDescent="0.25">
      <c r="A2440" t="e" vm="2452">
        <v>#VALUE!</v>
      </c>
      <c r="B2440" t="s">
        <v>6689</v>
      </c>
      <c r="C2440" t="s">
        <v>6690</v>
      </c>
      <c r="D2440" s="31" cm="1">
        <f t="array" aca="1" ref="D2440" ca="1">_FV(A2440,"Last trade time",TRUE)</f>
        <v>45824.840277812502</v>
      </c>
      <c r="E2440" s="23" cm="1">
        <f t="array" aca="1" ref="E2440" ca="1">_FV(A2440,"Price")</f>
        <v>36.83</v>
      </c>
      <c r="F2440" s="27" cm="1">
        <f t="array" aca="1" ref="F2440" ca="1">_FV(A2440,"Change (%)",TRUE)</f>
        <v>6.5209999999999999E-3</v>
      </c>
      <c r="G2440" s="26" cm="1">
        <f t="array" aca="1" ref="G2440" ca="1">_FV(A2440,"Change")</f>
        <v>0.23860000000000001</v>
      </c>
      <c r="H2440" s="23" cm="1">
        <f t="array" aca="1" ref="H2440" ca="1">_FV(A2440,"Open")</f>
        <v>36.86</v>
      </c>
      <c r="I2440" s="23" cm="1">
        <f t="array" aca="1" ref="I2440" ca="1">_FV(A2440,"Low")</f>
        <v>36.83</v>
      </c>
      <c r="J2440" s="23" cm="1">
        <f t="array" aca="1" ref="J2440" ca="1">_FV(A2440,"High")</f>
        <v>37.007399999999997</v>
      </c>
      <c r="K2440" s="23" cm="1">
        <f t="array" aca="1" ref="K2440" ca="1">_FV(A2440,"Previous close",TRUE)</f>
        <v>36.5914</v>
      </c>
      <c r="L2440" s="26"/>
      <c r="M2440" s="23" cm="1">
        <f t="array" aca="1" ref="M2440" ca="1">_FV(A2440,"52 week low",TRUE)</f>
        <v>30.9</v>
      </c>
      <c r="N2440" s="23" cm="1">
        <f t="array" aca="1" ref="N2440" ca="1">_FV(A2440,"52 week high",TRUE)</f>
        <v>37.450000000000003</v>
      </c>
      <c r="O2440" s="8" cm="1">
        <f t="array" aca="1" ref="O2440" ca="1">_FV(A2440,"Volume")</f>
        <v>16781</v>
      </c>
      <c r="P2440" s="7" cm="1">
        <f t="array" aca="1" ref="P2440" ca="1">_FV(A2440,"Volume average",TRUE)</f>
        <v>14073</v>
      </c>
      <c r="Q2440" t="s">
        <v>464</v>
      </c>
      <c r="T2440" s="25" cm="1">
        <f t="array" aca="1" ref="T2440" ca="1">_FV(A2440,"Expense ratio",TRUE)</f>
        <v>4.0000000000000001E-3</v>
      </c>
      <c r="U2440" s="24" cm="1">
        <f t="array" aca="1" ref="U2440" ca="1">_FV(A2440,"Market cap",TRUE)</f>
        <v>176990809.33000001</v>
      </c>
      <c r="V2440" s="16"/>
      <c r="W2440" s="16"/>
      <c r="Z2440" s="18"/>
      <c r="AA2440" s="20"/>
      <c r="AB2440" s="20"/>
      <c r="AC2440" s="21">
        <v>14244</v>
      </c>
      <c r="AE2440" s="18"/>
      <c r="AF2440" s="20"/>
      <c r="AI2440" s="21"/>
      <c r="AJ2440" s="18"/>
      <c r="AL2440" s="18"/>
      <c r="AM2440" s="18"/>
      <c r="AN2440" t="s">
        <v>73</v>
      </c>
      <c r="AO2440" t="str" cm="1">
        <f t="array" aca="1" ref="AO2440" ca="1">_FV(A2440,"Currency")</f>
        <v>USD</v>
      </c>
      <c r="AP2440" t="str" cm="1">
        <f t="array" aca="1" ref="AP2440" ca="1">_FV(A2440,"Exchange")</f>
        <v>NYSE Arca</v>
      </c>
      <c r="AQ2440" s="6" t="str" cm="1">
        <f t="array" aca="1" ref="AQ2440" ca="1">_FV(A2440,"Exchange abbreviation",TRUE)</f>
        <v>ARCX</v>
      </c>
      <c r="AR2440" t="str" cm="1">
        <f t="array" aca="1" ref="AR2440" ca="1">_FV(A2440,"Instrument type",TRUE)</f>
        <v>ETF</v>
      </c>
    </row>
    <row r="2441" spans="1:44" ht="18.75" customHeight="1" x14ac:dyDescent="0.25">
      <c r="A2441" t="e" vm="2453">
        <v>#VALUE!</v>
      </c>
      <c r="B2441" t="s">
        <v>6691</v>
      </c>
      <c r="C2441" t="s">
        <v>6692</v>
      </c>
      <c r="D2441" s="31" cm="1">
        <f t="array" aca="1" ref="D2441" ca="1">_FV(A2441,"Last trade time",TRUE)</f>
        <v>45824.840277812502</v>
      </c>
      <c r="E2441" s="23" cm="1">
        <f t="array" aca="1" ref="E2441" ca="1">_FV(A2441,"Price")</f>
        <v>52.323700000000002</v>
      </c>
      <c r="F2441" s="27" cm="1">
        <f t="array" aca="1" ref="F2441" ca="1">_FV(A2441,"Change (%)",TRUE)</f>
        <v>5.1639999999999993E-3</v>
      </c>
      <c r="G2441" s="26" cm="1">
        <f t="array" aca="1" ref="G2441" ca="1">_FV(A2441,"Change")</f>
        <v>0.26879999999999998</v>
      </c>
      <c r="H2441" s="23" cm="1">
        <f t="array" aca="1" ref="H2441" ca="1">_FV(A2441,"Open")</f>
        <v>51.98</v>
      </c>
      <c r="I2441" s="23" cm="1">
        <f t="array" aca="1" ref="I2441" ca="1">_FV(A2441,"Low")</f>
        <v>51.98</v>
      </c>
      <c r="J2441" s="23" cm="1">
        <f t="array" aca="1" ref="J2441" ca="1">_FV(A2441,"High")</f>
        <v>52.51</v>
      </c>
      <c r="K2441" s="23" cm="1">
        <f t="array" aca="1" ref="K2441" ca="1">_FV(A2441,"Previous close",TRUE)</f>
        <v>52.054900000000004</v>
      </c>
      <c r="L2441" s="26"/>
      <c r="M2441" s="23" cm="1">
        <f t="array" aca="1" ref="M2441" ca="1">_FV(A2441,"52 week low",TRUE)</f>
        <v>42.55</v>
      </c>
      <c r="N2441" s="23" cm="1">
        <f t="array" aca="1" ref="N2441" ca="1">_FV(A2441,"52 week high",TRUE)</f>
        <v>53.97</v>
      </c>
      <c r="O2441" s="8" cm="1">
        <f t="array" aca="1" ref="O2441" ca="1">_FV(A2441,"Volume")</f>
        <v>3273</v>
      </c>
      <c r="P2441" s="7" cm="1">
        <f t="array" aca="1" ref="P2441" ca="1">_FV(A2441,"Volume average",TRUE)</f>
        <v>3773</v>
      </c>
      <c r="Q2441" t="s">
        <v>2547</v>
      </c>
      <c r="S2441" t="s">
        <v>6537</v>
      </c>
      <c r="T2441" s="25" cm="1">
        <f t="array" aca="1" ref="T2441" ca="1">_FV(A2441,"Expense ratio",TRUE)</f>
        <v>4.0000000000000001E-3</v>
      </c>
      <c r="U2441" s="24" cm="1">
        <f t="array" aca="1" ref="U2441" ca="1">_FV(A2441,"Market cap",TRUE)</f>
        <v>54268921.350000001</v>
      </c>
      <c r="V2441" s="4">
        <v>54268920</v>
      </c>
      <c r="W2441" s="4">
        <v>54268920</v>
      </c>
      <c r="Y2441" t="s">
        <v>4114</v>
      </c>
      <c r="Z2441" s="5">
        <v>52.341000000000001</v>
      </c>
      <c r="AA2441" s="5">
        <v>25.426973</v>
      </c>
      <c r="AB2441" s="5">
        <v>1.21E-2</v>
      </c>
      <c r="AC2441" s="4">
        <v>3020</v>
      </c>
      <c r="AE2441" s="5">
        <v>12.122706082399629</v>
      </c>
      <c r="AF2441" s="5">
        <v>13.70772875296325</v>
      </c>
      <c r="AI2441" s="4">
        <v>3020</v>
      </c>
      <c r="AJ2441" s="5">
        <v>157905.834</v>
      </c>
      <c r="AL2441" s="5">
        <v>53.97</v>
      </c>
      <c r="AM2441" s="5">
        <v>42.55</v>
      </c>
      <c r="AN2441" t="s">
        <v>47</v>
      </c>
      <c r="AO2441" t="str" cm="1">
        <f t="array" aca="1" ref="AO2441" ca="1">_FV(A2441,"Currency")</f>
        <v>USD</v>
      </c>
      <c r="AP2441" t="str" cm="1">
        <f t="array" aca="1" ref="AP2441" ca="1">_FV(A2441,"Exchange")</f>
        <v>NYSE Arca</v>
      </c>
      <c r="AQ2441" s="6" t="str" cm="1">
        <f t="array" aca="1" ref="AQ2441" ca="1">_FV(A2441,"Exchange abbreviation",TRUE)</f>
        <v>ARCX</v>
      </c>
      <c r="AR2441" t="str" cm="1">
        <f t="array" aca="1" ref="AR2441" ca="1">_FV(A2441,"Instrument type",TRUE)</f>
        <v>ETF</v>
      </c>
    </row>
    <row r="2442" spans="1:44" ht="18.75" customHeight="1" x14ac:dyDescent="0.25">
      <c r="A2442" t="e" vm="2454">
        <v>#VALUE!</v>
      </c>
      <c r="B2442" t="s">
        <v>6693</v>
      </c>
      <c r="C2442" t="s">
        <v>6694</v>
      </c>
      <c r="D2442" s="31" cm="1">
        <f t="array" aca="1" ref="D2442" ca="1">_FV(A2442,"Last trade time",TRUE)</f>
        <v>45824.840277812502</v>
      </c>
      <c r="E2442" s="23" cm="1">
        <f t="array" aca="1" ref="E2442" ca="1">_FV(A2442,"Price")</f>
        <v>70.006299999999996</v>
      </c>
      <c r="F2442" s="27" cm="1">
        <f t="array" aca="1" ref="F2442" ca="1">_FV(A2442,"Change (%)",TRUE)</f>
        <v>1.1747E-2</v>
      </c>
      <c r="G2442" s="26" cm="1">
        <f t="array" aca="1" ref="G2442" ca="1">_FV(A2442,"Change")</f>
        <v>0.81279999999999997</v>
      </c>
      <c r="H2442" s="23" cm="1">
        <f t="array" aca="1" ref="H2442" ca="1">_FV(A2442,"Open")</f>
        <v>69.94</v>
      </c>
      <c r="I2442" s="23" cm="1">
        <f t="array" aca="1" ref="I2442" ca="1">_FV(A2442,"Low")</f>
        <v>69.94</v>
      </c>
      <c r="J2442" s="23" cm="1">
        <f t="array" aca="1" ref="J2442" ca="1">_FV(A2442,"High")</f>
        <v>70.006299999999996</v>
      </c>
      <c r="K2442" s="23" cm="1">
        <f t="array" aca="1" ref="K2442" ca="1">_FV(A2442,"Previous close",TRUE)</f>
        <v>69.1935</v>
      </c>
      <c r="L2442" s="26"/>
      <c r="M2442" s="23" cm="1">
        <f t="array" aca="1" ref="M2442" ca="1">_FV(A2442,"52 week low",TRUE)</f>
        <v>61.76</v>
      </c>
      <c r="N2442" s="23" cm="1">
        <f t="array" aca="1" ref="N2442" ca="1">_FV(A2442,"52 week high",TRUE)</f>
        <v>75.849999999999994</v>
      </c>
      <c r="O2442" s="8" cm="1">
        <f t="array" aca="1" ref="O2442" ca="1">_FV(A2442,"Volume")</f>
        <v>292</v>
      </c>
      <c r="P2442" s="7" cm="1">
        <f t="array" aca="1" ref="P2442" ca="1">_FV(A2442,"Volume average",TRUE)</f>
        <v>1644</v>
      </c>
      <c r="Q2442" t="s">
        <v>496</v>
      </c>
      <c r="S2442" t="s">
        <v>277</v>
      </c>
      <c r="T2442" s="25" cm="1">
        <f t="array" aca="1" ref="T2442" ca="1">_FV(A2442,"Expense ratio",TRUE)</f>
        <v>4.0000000000000001E-3</v>
      </c>
      <c r="U2442" s="24" cm="1">
        <f t="array" aca="1" ref="U2442" ca="1">_FV(A2442,"Market cap",TRUE)</f>
        <v>105902164.86</v>
      </c>
      <c r="V2442" s="4">
        <v>105903312</v>
      </c>
      <c r="W2442" s="4">
        <v>105903312</v>
      </c>
      <c r="Y2442" t="s">
        <v>6695</v>
      </c>
      <c r="Z2442" s="5">
        <v>70.959999999999994</v>
      </c>
      <c r="AA2442" s="5">
        <v>21.699428999999999</v>
      </c>
      <c r="AB2442" s="5">
        <v>1.2500000000000001E-2</v>
      </c>
      <c r="AC2442" s="4">
        <v>1728</v>
      </c>
      <c r="AE2442" s="5">
        <v>2.6353891676292651</v>
      </c>
      <c r="AF2442" s="5">
        <v>10.37336141223606</v>
      </c>
      <c r="AI2442" s="4">
        <v>1728</v>
      </c>
      <c r="AJ2442" s="5">
        <v>122522.976</v>
      </c>
      <c r="AL2442" s="5">
        <v>75.849999999999994</v>
      </c>
      <c r="AM2442" s="5">
        <v>61.76</v>
      </c>
      <c r="AN2442" t="s">
        <v>47</v>
      </c>
      <c r="AO2442" t="str" cm="1">
        <f t="array" aca="1" ref="AO2442" ca="1">_FV(A2442,"Currency")</f>
        <v>USD</v>
      </c>
      <c r="AP2442" t="str" cm="1">
        <f t="array" aca="1" ref="AP2442" ca="1">_FV(A2442,"Exchange")</f>
        <v>NYSE Arca</v>
      </c>
      <c r="AQ2442" s="6" t="str" cm="1">
        <f t="array" aca="1" ref="AQ2442" ca="1">_FV(A2442,"Exchange abbreviation",TRUE)</f>
        <v>ARCX</v>
      </c>
      <c r="AR2442" t="str" cm="1">
        <f t="array" aca="1" ref="AR2442" ca="1">_FV(A2442,"Instrument type",TRUE)</f>
        <v>ETF</v>
      </c>
    </row>
    <row r="2443" spans="1:44" ht="18.75" customHeight="1" x14ac:dyDescent="0.25">
      <c r="A2443" t="e" vm="2455">
        <v>#VALUE!</v>
      </c>
      <c r="B2443" t="s">
        <v>6696</v>
      </c>
      <c r="C2443" t="s">
        <v>6697</v>
      </c>
      <c r="D2443" s="31" cm="1">
        <f t="array" aca="1" ref="D2443" ca="1">_FV(A2443,"Last trade time",TRUE)</f>
        <v>45824.935092823434</v>
      </c>
      <c r="E2443" s="23" cm="1">
        <f t="array" aca="1" ref="E2443" ca="1">_FV(A2443,"Price")</f>
        <v>89.21</v>
      </c>
      <c r="F2443" s="27" cm="1">
        <f t="array" aca="1" ref="F2443" ca="1">_FV(A2443,"Change (%)",TRUE)</f>
        <v>1.8786000000000001E-2</v>
      </c>
      <c r="G2443" s="26" cm="1">
        <f t="array" aca="1" ref="G2443" ca="1">_FV(A2443,"Change")</f>
        <v>1.645</v>
      </c>
      <c r="H2443" s="23" cm="1">
        <f t="array" aca="1" ref="H2443" ca="1">_FV(A2443,"Open")</f>
        <v>88.5</v>
      </c>
      <c r="I2443" s="23" cm="1">
        <f t="array" aca="1" ref="I2443" ca="1">_FV(A2443,"Low")</f>
        <v>88.45</v>
      </c>
      <c r="J2443" s="23" cm="1">
        <f t="array" aca="1" ref="J2443" ca="1">_FV(A2443,"High")</f>
        <v>89.698800000000006</v>
      </c>
      <c r="K2443" s="23" cm="1">
        <f t="array" aca="1" ref="K2443" ca="1">_FV(A2443,"Previous close",TRUE)</f>
        <v>87.564999999999998</v>
      </c>
      <c r="L2443" s="26"/>
      <c r="M2443" s="23" cm="1">
        <f t="array" aca="1" ref="M2443" ca="1">_FV(A2443,"52 week low",TRUE)</f>
        <v>52.98</v>
      </c>
      <c r="N2443" s="23" cm="1">
        <f t="array" aca="1" ref="N2443" ca="1">_FV(A2443,"52 week high",TRUE)</f>
        <v>90.75</v>
      </c>
      <c r="O2443" s="8" cm="1">
        <f t="array" aca="1" ref="O2443" ca="1">_FV(A2443,"Volume")</f>
        <v>293322</v>
      </c>
      <c r="P2443" s="7" cm="1">
        <f t="array" aca="1" ref="P2443" ca="1">_FV(A2443,"Volume average",TRUE)</f>
        <v>361272</v>
      </c>
      <c r="Q2443" t="s">
        <v>490</v>
      </c>
      <c r="S2443" t="s">
        <v>617</v>
      </c>
      <c r="T2443" s="25" cm="1">
        <f t="array" aca="1" ref="T2443" ca="1">_FV(A2443,"Expense ratio",TRUE)</f>
        <v>4.0000000000000001E-3</v>
      </c>
      <c r="U2443" s="24" cm="1">
        <f t="array" aca="1" ref="U2443" ca="1">_FV(A2443,"Market cap",TRUE)</f>
        <v>1280178378.3399999</v>
      </c>
      <c r="V2443" s="4">
        <v>1280178432</v>
      </c>
      <c r="W2443" s="4">
        <v>1280178432</v>
      </c>
      <c r="Y2443" t="s">
        <v>6698</v>
      </c>
      <c r="Z2443" s="5">
        <v>88.037800000000004</v>
      </c>
      <c r="AA2443" s="5">
        <v>24.185286999999999</v>
      </c>
      <c r="AB2443" s="5">
        <v>6.4999997E-3</v>
      </c>
      <c r="AC2443" s="4">
        <v>235184</v>
      </c>
      <c r="AE2443" s="5">
        <v>8.356727945337127</v>
      </c>
      <c r="AF2443" s="5">
        <v>42.094621183783573</v>
      </c>
      <c r="AI2443" s="4">
        <v>235184</v>
      </c>
      <c r="AJ2443" s="5">
        <v>20750284.32</v>
      </c>
      <c r="AL2443" s="5">
        <v>90.75</v>
      </c>
      <c r="AM2443" s="5">
        <v>52.98</v>
      </c>
      <c r="AN2443" t="s">
        <v>82</v>
      </c>
      <c r="AO2443" t="str" cm="1">
        <f t="array" aca="1" ref="AO2443" ca="1">_FV(A2443,"Currency")</f>
        <v>USD</v>
      </c>
      <c r="AP2443" t="str" cm="1">
        <f t="array" aca="1" ref="AP2443" ca="1">_FV(A2443,"Exchange")</f>
        <v>Nasdaq Stock Market</v>
      </c>
      <c r="AQ2443" s="6" t="str" cm="1">
        <f t="array" aca="1" ref="AQ2443" ca="1">_FV(A2443,"Exchange abbreviation",TRUE)</f>
        <v>XNAS</v>
      </c>
      <c r="AR2443" t="str" cm="1">
        <f t="array" aca="1" ref="AR2443" ca="1">_FV(A2443,"Instrument type",TRUE)</f>
        <v>ETF</v>
      </c>
    </row>
    <row r="2444" spans="1:44" ht="18.75" customHeight="1" x14ac:dyDescent="0.25">
      <c r="A2444" t="e" vm="2456">
        <v>#VALUE!</v>
      </c>
      <c r="B2444" t="s">
        <v>6699</v>
      </c>
      <c r="C2444" t="s">
        <v>6700</v>
      </c>
      <c r="D2444" s="31" cm="1">
        <f t="array" aca="1" ref="D2444" ca="1">_FV(A2444,"Last trade time",TRUE)</f>
        <v>45824.840277777781</v>
      </c>
      <c r="E2444" s="23" cm="1">
        <f t="array" aca="1" ref="E2444" ca="1">_FV(A2444,"Price")</f>
        <v>112.25449999999999</v>
      </c>
      <c r="F2444" s="27" cm="1">
        <f t="array" aca="1" ref="F2444" ca="1">_FV(A2444,"Change (%)",TRUE)</f>
        <v>1.0233000000000001E-2</v>
      </c>
      <c r="G2444" s="26" cm="1">
        <f t="array" aca="1" ref="G2444" ca="1">_FV(A2444,"Change")</f>
        <v>1.1371</v>
      </c>
      <c r="H2444" s="23" cm="1">
        <f t="array" aca="1" ref="H2444" ca="1">_FV(A2444,"Open")</f>
        <v>112.25449999999999</v>
      </c>
      <c r="I2444" s="23" cm="1">
        <f t="array" aca="1" ref="I2444" ca="1">_FV(A2444,"Low")</f>
        <v>112.25449999999999</v>
      </c>
      <c r="J2444" s="23" cm="1">
        <f t="array" aca="1" ref="J2444" ca="1">_FV(A2444,"High")</f>
        <v>112.25449999999999</v>
      </c>
      <c r="K2444" s="23" cm="1">
        <f t="array" aca="1" ref="K2444" ca="1">_FV(A2444,"Previous close",TRUE)</f>
        <v>111.1174</v>
      </c>
      <c r="L2444" s="26"/>
      <c r="M2444" s="23" cm="1">
        <f t="array" aca="1" ref="M2444" ca="1">_FV(A2444,"52 week low",TRUE)</f>
        <v>86.24</v>
      </c>
      <c r="N2444" s="23" cm="1">
        <f t="array" aca="1" ref="N2444" ca="1">_FV(A2444,"52 week high",TRUE)</f>
        <v>113</v>
      </c>
      <c r="O2444" s="8" cm="1">
        <f t="array" aca="1" ref="O2444" ca="1">_FV(A2444,"Volume")</f>
        <v>141</v>
      </c>
      <c r="P2444" s="7" cm="1">
        <f t="array" aca="1" ref="P2444" ca="1">_FV(A2444,"Volume average",TRUE)</f>
        <v>420</v>
      </c>
      <c r="Q2444" t="s">
        <v>490</v>
      </c>
      <c r="S2444" t="s">
        <v>277</v>
      </c>
      <c r="T2444" s="25" cm="1">
        <f t="array" aca="1" ref="T2444" ca="1">_FV(A2444,"Expense ratio",TRUE)</f>
        <v>4.0000000000000001E-3</v>
      </c>
      <c r="U2444" s="24" cm="1">
        <f t="array" aca="1" ref="U2444" ca="1">_FV(A2444,"Market cap",TRUE)</f>
        <v>32576056.690000001</v>
      </c>
      <c r="V2444" s="4">
        <v>32576408</v>
      </c>
      <c r="W2444" s="4">
        <v>32576408</v>
      </c>
      <c r="Y2444" t="s">
        <v>4312</v>
      </c>
      <c r="Z2444" s="5">
        <v>111.82</v>
      </c>
      <c r="AA2444" s="5">
        <v>23.074354</v>
      </c>
      <c r="AB2444" s="5">
        <v>1.26E-2</v>
      </c>
      <c r="AC2444" s="4">
        <v>611</v>
      </c>
      <c r="AE2444" s="5">
        <v>6.7288126057647446</v>
      </c>
      <c r="AF2444" s="5">
        <v>19.044617331928819</v>
      </c>
      <c r="AI2444" s="4">
        <v>611</v>
      </c>
      <c r="AJ2444" s="5">
        <v>68152.467499999999</v>
      </c>
      <c r="AL2444" s="5">
        <v>112.71</v>
      </c>
      <c r="AM2444" s="5">
        <v>86.24</v>
      </c>
      <c r="AN2444" t="s">
        <v>47</v>
      </c>
      <c r="AO2444" t="str" cm="1">
        <f t="array" aca="1" ref="AO2444" ca="1">_FV(A2444,"Currency")</f>
        <v>USD</v>
      </c>
      <c r="AP2444" t="str" cm="1">
        <f t="array" aca="1" ref="AP2444" ca="1">_FV(A2444,"Exchange")</f>
        <v>NYSE Arca</v>
      </c>
      <c r="AQ2444" s="6" t="str" cm="1">
        <f t="array" aca="1" ref="AQ2444" ca="1">_FV(A2444,"Exchange abbreviation",TRUE)</f>
        <v>ARCX</v>
      </c>
      <c r="AR2444" t="str" cm="1">
        <f t="array" aca="1" ref="AR2444" ca="1">_FV(A2444,"Instrument type",TRUE)</f>
        <v>ETF</v>
      </c>
    </row>
    <row r="2445" spans="1:44" ht="18.75" customHeight="1" x14ac:dyDescent="0.25">
      <c r="A2445" t="e" vm="2457">
        <v>#VALUE!</v>
      </c>
      <c r="B2445" t="s">
        <v>6701</v>
      </c>
      <c r="C2445" t="s">
        <v>6702</v>
      </c>
      <c r="D2445" s="31" cm="1">
        <f t="array" aca="1" ref="D2445" ca="1">_FV(A2445,"Last trade time",TRUE)</f>
        <v>45824.840277812502</v>
      </c>
      <c r="E2445" s="23" cm="1">
        <f t="array" aca="1" ref="E2445" ca="1">_FV(A2445,"Price")</f>
        <v>36.54</v>
      </c>
      <c r="F2445" s="27" cm="1">
        <f t="array" aca="1" ref="F2445" ca="1">_FV(A2445,"Change (%)",TRUE)</f>
        <v>7.7219999999999997E-3</v>
      </c>
      <c r="G2445" s="26" cm="1">
        <f t="array" aca="1" ref="G2445" ca="1">_FV(A2445,"Change")</f>
        <v>0.28000000000000003</v>
      </c>
      <c r="H2445" s="23" cm="1">
        <f t="array" aca="1" ref="H2445" ca="1">_FV(A2445,"Open")</f>
        <v>36.74</v>
      </c>
      <c r="I2445" s="23" cm="1">
        <f t="array" aca="1" ref="I2445" ca="1">_FV(A2445,"Low")</f>
        <v>36.53</v>
      </c>
      <c r="J2445" s="23" cm="1">
        <f t="array" aca="1" ref="J2445" ca="1">_FV(A2445,"High")</f>
        <v>36.819099999999999</v>
      </c>
      <c r="K2445" s="23" cm="1">
        <f t="array" aca="1" ref="K2445" ca="1">_FV(A2445,"Previous close",TRUE)</f>
        <v>36.26</v>
      </c>
      <c r="L2445" s="26"/>
      <c r="M2445" s="23" cm="1">
        <f t="array" aca="1" ref="M2445" ca="1">_FV(A2445,"52 week low",TRUE)</f>
        <v>28.53</v>
      </c>
      <c r="N2445" s="23" cm="1">
        <f t="array" aca="1" ref="N2445" ca="1">_FV(A2445,"52 week high",TRUE)</f>
        <v>36.840000000000003</v>
      </c>
      <c r="O2445" s="8" cm="1">
        <f t="array" aca="1" ref="O2445" ca="1">_FV(A2445,"Volume")</f>
        <v>90665</v>
      </c>
      <c r="P2445" s="7" cm="1">
        <f t="array" aca="1" ref="P2445" ca="1">_FV(A2445,"Volume average",TRUE)</f>
        <v>60960</v>
      </c>
      <c r="Q2445" t="s">
        <v>464</v>
      </c>
      <c r="T2445" s="25" cm="1">
        <f t="array" aca="1" ref="T2445" ca="1">_FV(A2445,"Expense ratio",TRUE)</f>
        <v>4.0000000000000001E-3</v>
      </c>
      <c r="U2445" s="24" cm="1">
        <f t="array" aca="1" ref="U2445" ca="1">_FV(A2445,"Market cap",TRUE)</f>
        <v>692375038.75</v>
      </c>
      <c r="V2445" s="16"/>
      <c r="W2445" s="16"/>
      <c r="Z2445" s="18"/>
      <c r="AA2445" s="20"/>
      <c r="AB2445" s="20"/>
      <c r="AC2445" s="21">
        <v>60608</v>
      </c>
      <c r="AE2445" s="18"/>
      <c r="AF2445" s="20"/>
      <c r="AI2445" s="21"/>
      <c r="AJ2445" s="18"/>
      <c r="AL2445" s="18"/>
      <c r="AM2445" s="18"/>
      <c r="AN2445" t="s">
        <v>73</v>
      </c>
      <c r="AO2445" t="str" cm="1">
        <f t="array" aca="1" ref="AO2445" ca="1">_FV(A2445,"Currency")</f>
        <v>USD</v>
      </c>
      <c r="AP2445" t="str" cm="1">
        <f t="array" aca="1" ref="AP2445" ca="1">_FV(A2445,"Exchange")</f>
        <v>NYSE Arca</v>
      </c>
      <c r="AQ2445" s="6" t="str" cm="1">
        <f t="array" aca="1" ref="AQ2445" ca="1">_FV(A2445,"Exchange abbreviation",TRUE)</f>
        <v>ARCX</v>
      </c>
      <c r="AR2445" t="str" cm="1">
        <f t="array" aca="1" ref="AR2445" ca="1">_FV(A2445,"Instrument type",TRUE)</f>
        <v>ETF</v>
      </c>
    </row>
    <row r="2446" spans="1:44" ht="18.75" customHeight="1" x14ac:dyDescent="0.25">
      <c r="A2446" t="e" vm="2458">
        <v>#VALUE!</v>
      </c>
      <c r="B2446" t="s">
        <v>6703</v>
      </c>
      <c r="C2446" t="s">
        <v>6704</v>
      </c>
      <c r="D2446" s="31" cm="1">
        <f t="array" aca="1" ref="D2446" ca="1">_FV(A2446,"Last trade time",TRUE)</f>
        <v>45824.840304640624</v>
      </c>
      <c r="E2446" s="23" cm="1">
        <f t="array" aca="1" ref="E2446" ca="1">_FV(A2446,"Price")</f>
        <v>15.864100000000001</v>
      </c>
      <c r="F2446" s="27" cm="1">
        <f t="array" aca="1" ref="F2446" ca="1">_FV(A2446,"Change (%)",TRUE)</f>
        <v>1.881E-2</v>
      </c>
      <c r="G2446" s="26" cm="1">
        <f t="array" aca="1" ref="G2446" ca="1">_FV(A2446,"Change")</f>
        <v>0.29289999999999999</v>
      </c>
      <c r="H2446" s="23" cm="1">
        <f t="array" aca="1" ref="H2446" ca="1">_FV(A2446,"Open")</f>
        <v>15.8</v>
      </c>
      <c r="I2446" s="23" cm="1">
        <f t="array" aca="1" ref="I2446" ca="1">_FV(A2446,"Low")</f>
        <v>15.7576</v>
      </c>
      <c r="J2446" s="23" cm="1">
        <f t="array" aca="1" ref="J2446" ca="1">_FV(A2446,"High")</f>
        <v>15.89</v>
      </c>
      <c r="K2446" s="23" cm="1">
        <f t="array" aca="1" ref="K2446" ca="1">_FV(A2446,"Previous close",TRUE)</f>
        <v>15.571199999999999</v>
      </c>
      <c r="L2446" s="26"/>
      <c r="M2446" s="23" cm="1">
        <f t="array" aca="1" ref="M2446" ca="1">_FV(A2446,"52 week low",TRUE)</f>
        <v>11.25</v>
      </c>
      <c r="N2446" s="23" cm="1">
        <f t="array" aca="1" ref="N2446" ca="1">_FV(A2446,"52 week high",TRUE)</f>
        <v>16.3247</v>
      </c>
      <c r="O2446" s="8" cm="1">
        <f t="array" aca="1" ref="O2446" ca="1">_FV(A2446,"Volume")</f>
        <v>9371</v>
      </c>
      <c r="P2446" s="7" cm="1">
        <f t="array" aca="1" ref="P2446" ca="1">_FV(A2446,"Volume average",TRUE)</f>
        <v>6480</v>
      </c>
      <c r="Q2446" t="s">
        <v>864</v>
      </c>
      <c r="T2446" s="25" cm="1">
        <f t="array" aca="1" ref="T2446" ca="1">_FV(A2446,"Expense ratio",TRUE)</f>
        <v>4.0000000000000001E-3</v>
      </c>
      <c r="U2446" s="24" cm="1">
        <f t="array" aca="1" ref="U2446" ca="1">_FV(A2446,"Market cap",TRUE)</f>
        <v>24046894.039999999</v>
      </c>
      <c r="V2446" s="16"/>
      <c r="W2446" s="16"/>
      <c r="Z2446" s="18"/>
      <c r="AB2446" s="20"/>
      <c r="AC2446" s="21">
        <v>6118</v>
      </c>
      <c r="AE2446" s="18"/>
      <c r="AF2446" s="20"/>
      <c r="AI2446" s="21"/>
      <c r="AJ2446" s="18"/>
      <c r="AL2446" s="18"/>
      <c r="AM2446" s="18"/>
      <c r="AN2446" t="s">
        <v>73</v>
      </c>
      <c r="AO2446" t="str" cm="1">
        <f t="array" aca="1" ref="AO2446" ca="1">_FV(A2446,"Currency")</f>
        <v>USD</v>
      </c>
      <c r="AP2446" t="str" cm="1">
        <f t="array" aca="1" ref="AP2446" ca="1">_FV(A2446,"Exchange")</f>
        <v>CBOE BZX Exchange</v>
      </c>
      <c r="AQ2446" s="6" t="str" cm="1">
        <f t="array" aca="1" ref="AQ2446" ca="1">_FV(A2446,"Exchange abbreviation",TRUE)</f>
        <v>BATS</v>
      </c>
      <c r="AR2446" t="str" cm="1">
        <f t="array" aca="1" ref="AR2446" ca="1">_FV(A2446,"Instrument type",TRUE)</f>
        <v>ETF</v>
      </c>
    </row>
    <row r="2447" spans="1:44" ht="18.75" customHeight="1" x14ac:dyDescent="0.25">
      <c r="A2447" t="e" vm="2459">
        <v>#VALUE!</v>
      </c>
      <c r="B2447" t="s">
        <v>6705</v>
      </c>
      <c r="C2447" t="s">
        <v>6706</v>
      </c>
      <c r="D2447" s="31" cm="1">
        <f t="array" aca="1" ref="D2447" ca="1">_FV(A2447,"Last trade time",TRUE)</f>
        <v>45824.840277789066</v>
      </c>
      <c r="E2447" s="23" cm="1">
        <f t="array" aca="1" ref="E2447" ca="1">_FV(A2447,"Price")</f>
        <v>20.872299999999999</v>
      </c>
      <c r="F2447" s="27" cm="1">
        <f t="array" aca="1" ref="F2447" ca="1">_FV(A2447,"Change (%)",TRUE)</f>
        <v>9.5379999999999996E-3</v>
      </c>
      <c r="G2447" s="26" cm="1">
        <f t="array" aca="1" ref="G2447" ca="1">_FV(A2447,"Change")</f>
        <v>0.19719999999999999</v>
      </c>
      <c r="H2447" s="23" cm="1">
        <f t="array" aca="1" ref="H2447" ca="1">_FV(A2447,"Open")</f>
        <v>20.88</v>
      </c>
      <c r="I2447" s="23" cm="1">
        <f t="array" aca="1" ref="I2447" ca="1">_FV(A2447,"Low")</f>
        <v>20.872299999999999</v>
      </c>
      <c r="J2447" s="23" cm="1">
        <f t="array" aca="1" ref="J2447" ca="1">_FV(A2447,"High")</f>
        <v>20.895</v>
      </c>
      <c r="K2447" s="23" cm="1">
        <f t="array" aca="1" ref="K2447" ca="1">_FV(A2447,"Previous close",TRUE)</f>
        <v>20.6751</v>
      </c>
      <c r="L2447" s="26"/>
      <c r="M2447" s="23" cm="1">
        <f t="array" aca="1" ref="M2447" ca="1">_FV(A2447,"52 week low",TRUE)</f>
        <v>18.897099999999998</v>
      </c>
      <c r="N2447" s="23" cm="1">
        <f t="array" aca="1" ref="N2447" ca="1">_FV(A2447,"52 week high",TRUE)</f>
        <v>24.832699999999999</v>
      </c>
      <c r="O2447" s="8" cm="1">
        <f t="array" aca="1" ref="O2447" ca="1">_FV(A2447,"Volume")</f>
        <v>658</v>
      </c>
      <c r="P2447" s="7" cm="1">
        <f t="array" aca="1" ref="P2447" ca="1">_FV(A2447,"Volume average",TRUE)</f>
        <v>9661</v>
      </c>
      <c r="Q2447" t="s">
        <v>129</v>
      </c>
      <c r="R2447" t="s">
        <v>4707</v>
      </c>
      <c r="S2447" t="s">
        <v>4407</v>
      </c>
      <c r="T2447" s="25" cm="1">
        <f t="array" aca="1" ref="T2447" ca="1">_FV(A2447,"Expense ratio",TRUE)</f>
        <v>4.0000000000000001E-3</v>
      </c>
      <c r="U2447" s="24" cm="1">
        <f t="array" aca="1" ref="U2447" ca="1">_FV(A2447,"Market cap",TRUE)</f>
        <v>22971433.57</v>
      </c>
      <c r="V2447" s="4">
        <v>22971432</v>
      </c>
      <c r="W2447" s="4">
        <v>22971432</v>
      </c>
      <c r="X2447" t="s">
        <v>6707</v>
      </c>
      <c r="Y2447" t="s">
        <v>6708</v>
      </c>
      <c r="Z2447" s="5">
        <v>20.834099999999999</v>
      </c>
      <c r="AA2447" s="20"/>
      <c r="AB2447" s="5">
        <v>0.1125</v>
      </c>
      <c r="AC2447" s="4">
        <v>8857</v>
      </c>
      <c r="AE2447" s="5">
        <v>5.7517629021262673</v>
      </c>
      <c r="AF2447" s="5">
        <v>-4.8381116007679363</v>
      </c>
      <c r="AI2447" s="4">
        <v>8857</v>
      </c>
      <c r="AJ2447" s="5">
        <v>184228.25709999999</v>
      </c>
      <c r="AL2447" s="5">
        <v>24.832999999999998</v>
      </c>
      <c r="AM2447" s="5">
        <v>18.896999999999998</v>
      </c>
      <c r="AN2447" t="s">
        <v>47</v>
      </c>
      <c r="AO2447" t="str" cm="1">
        <f t="array" aca="1" ref="AO2447" ca="1">_FV(A2447,"Currency")</f>
        <v>USD</v>
      </c>
      <c r="AP2447" t="str" cm="1">
        <f t="array" aca="1" ref="AP2447" ca="1">_FV(A2447,"Exchange")</f>
        <v>NYSE Arca</v>
      </c>
      <c r="AQ2447" s="6" t="str" cm="1">
        <f t="array" aca="1" ref="AQ2447" ca="1">_FV(A2447,"Exchange abbreviation",TRUE)</f>
        <v>ARCX</v>
      </c>
      <c r="AR2447" t="str" cm="1">
        <f t="array" aca="1" ref="AR2447" ca="1">_FV(A2447,"Instrument type",TRUE)</f>
        <v>ETF</v>
      </c>
    </row>
    <row r="2448" spans="1:44" ht="18.75" customHeight="1" x14ac:dyDescent="0.25">
      <c r="A2448" t="e" vm="2460">
        <v>#VALUE!</v>
      </c>
      <c r="B2448" t="s">
        <v>6709</v>
      </c>
      <c r="C2448" t="s">
        <v>6710</v>
      </c>
      <c r="D2448" s="31" cm="1">
        <f t="array" aca="1" ref="D2448" ca="1">_FV(A2448,"Last trade time",TRUE)</f>
        <v>45824.840297476563</v>
      </c>
      <c r="E2448" s="23" cm="1">
        <f t="array" aca="1" ref="E2448" ca="1">_FV(A2448,"Price")</f>
        <v>27.642099999999999</v>
      </c>
      <c r="F2448" s="27" cm="1">
        <f t="array" aca="1" ref="F2448" ca="1">_FV(A2448,"Change (%)",TRUE)</f>
        <v>1.4389000000000001E-2</v>
      </c>
      <c r="G2448" s="26" cm="1">
        <f t="array" aca="1" ref="G2448" ca="1">_FV(A2448,"Change")</f>
        <v>0.3921</v>
      </c>
      <c r="H2448" s="23" cm="1">
        <f t="array" aca="1" ref="H2448" ca="1">_FV(A2448,"Open")</f>
        <v>27.41</v>
      </c>
      <c r="I2448" s="23" cm="1">
        <f t="array" aca="1" ref="I2448" ca="1">_FV(A2448,"Low")</f>
        <v>27.41</v>
      </c>
      <c r="J2448" s="23" cm="1">
        <f t="array" aca="1" ref="J2448" ca="1">_FV(A2448,"High")</f>
        <v>27.73</v>
      </c>
      <c r="K2448" s="23" cm="1">
        <f t="array" aca="1" ref="K2448" ca="1">_FV(A2448,"Previous close",TRUE)</f>
        <v>27.25</v>
      </c>
      <c r="L2448" s="26"/>
      <c r="M2448" s="23" cm="1">
        <f t="array" aca="1" ref="M2448" ca="1">_FV(A2448,"52 week low",TRUE)</f>
        <v>20</v>
      </c>
      <c r="N2448" s="23" cm="1">
        <f t="array" aca="1" ref="N2448" ca="1">_FV(A2448,"52 week high",TRUE)</f>
        <v>30.957699999999999</v>
      </c>
      <c r="O2448" s="8" cm="1">
        <f t="array" aca="1" ref="O2448" ca="1">_FV(A2448,"Volume")</f>
        <v>6858</v>
      </c>
      <c r="P2448" s="7" cm="1">
        <f t="array" aca="1" ref="P2448" ca="1">_FV(A2448,"Volume average",TRUE)</f>
        <v>14130</v>
      </c>
      <c r="Q2448" t="s">
        <v>490</v>
      </c>
      <c r="S2448" t="s">
        <v>4555</v>
      </c>
      <c r="T2448" s="25" cm="1">
        <f t="array" aca="1" ref="T2448" ca="1">_FV(A2448,"Expense ratio",TRUE)</f>
        <v>4.0000000000000001E-3</v>
      </c>
      <c r="U2448" s="24" cm="1">
        <f t="array" aca="1" ref="U2448" ca="1">_FV(A2448,"Market cap",TRUE)</f>
        <v>88213428.129999995</v>
      </c>
      <c r="V2448" s="4">
        <v>88213424</v>
      </c>
      <c r="W2448" s="4">
        <v>88213424</v>
      </c>
      <c r="Y2448" t="s">
        <v>5480</v>
      </c>
      <c r="Z2448" s="5">
        <v>28.019089999999998</v>
      </c>
      <c r="AA2448" s="5">
        <v>32.626606000000002</v>
      </c>
      <c r="AB2448" s="5">
        <v>1.1000000000000001E-3</v>
      </c>
      <c r="AC2448" s="4">
        <v>20790</v>
      </c>
      <c r="AE2448" s="5">
        <v>2.269014333885933</v>
      </c>
      <c r="AF2448" s="5">
        <v>21.83718906823939</v>
      </c>
      <c r="AI2448" s="4">
        <v>20790</v>
      </c>
      <c r="AJ2448" s="5">
        <v>582045.15600000008</v>
      </c>
      <c r="AL2448" s="5">
        <v>30.957999999999998</v>
      </c>
      <c r="AM2448" s="4">
        <v>20</v>
      </c>
      <c r="AN2448" t="s">
        <v>47</v>
      </c>
      <c r="AO2448" t="str" cm="1">
        <f t="array" aca="1" ref="AO2448" ca="1">_FV(A2448,"Currency")</f>
        <v>USD</v>
      </c>
      <c r="AP2448" t="str" cm="1">
        <f t="array" aca="1" ref="AP2448" ca="1">_FV(A2448,"Exchange")</f>
        <v>CBOE BZX Exchange</v>
      </c>
      <c r="AQ2448" s="6" t="str" cm="1">
        <f t="array" aca="1" ref="AQ2448" ca="1">_FV(A2448,"Exchange abbreviation",TRUE)</f>
        <v>BATS</v>
      </c>
      <c r="AR2448" t="str" cm="1">
        <f t="array" aca="1" ref="AR2448" ca="1">_FV(A2448,"Instrument type",TRUE)</f>
        <v>ETF</v>
      </c>
    </row>
    <row r="2449" spans="1:44" ht="18.75" customHeight="1" x14ac:dyDescent="0.25">
      <c r="A2449" t="e" vm="2461">
        <v>#VALUE!</v>
      </c>
      <c r="B2449" t="s">
        <v>6711</v>
      </c>
      <c r="C2449" t="s">
        <v>6712</v>
      </c>
      <c r="D2449" s="31" cm="1">
        <f t="array" aca="1" ref="D2449" ca="1">_FV(A2449,"Last trade time",TRUE)</f>
        <v>45824.840277777781</v>
      </c>
      <c r="E2449" s="23" cm="1">
        <f t="array" aca="1" ref="E2449" ca="1">_FV(A2449,"Price")</f>
        <v>46.29</v>
      </c>
      <c r="F2449" s="27" cm="1">
        <f t="array" aca="1" ref="F2449" ca="1">_FV(A2449,"Change (%)",TRUE)</f>
        <v>8.6070000000000001E-3</v>
      </c>
      <c r="G2449" s="26" cm="1">
        <f t="array" aca="1" ref="G2449" ca="1">_FV(A2449,"Change")</f>
        <v>0.39500000000000002</v>
      </c>
      <c r="H2449" s="23" cm="1">
        <f t="array" aca="1" ref="H2449" ca="1">_FV(A2449,"Open")</f>
        <v>46.39</v>
      </c>
      <c r="I2449" s="23" cm="1">
        <f t="array" aca="1" ref="I2449" ca="1">_FV(A2449,"Low")</f>
        <v>46.1</v>
      </c>
      <c r="J2449" s="23" cm="1">
        <f t="array" aca="1" ref="J2449" ca="1">_FV(A2449,"High")</f>
        <v>46.7</v>
      </c>
      <c r="K2449" s="23" cm="1">
        <f t="array" aca="1" ref="K2449" ca="1">_FV(A2449,"Previous close",TRUE)</f>
        <v>45.895000000000003</v>
      </c>
      <c r="L2449" s="26"/>
      <c r="M2449" s="23" cm="1">
        <f t="array" aca="1" ref="M2449" ca="1">_FV(A2449,"52 week low",TRUE)</f>
        <v>38.299999999999997</v>
      </c>
      <c r="N2449" s="23" cm="1">
        <f t="array" aca="1" ref="N2449" ca="1">_FV(A2449,"52 week high",TRUE)</f>
        <v>57.69</v>
      </c>
      <c r="O2449" s="8" cm="1">
        <f t="array" aca="1" ref="O2449" ca="1">_FV(A2449,"Volume")</f>
        <v>82587</v>
      </c>
      <c r="P2449" s="7" cm="1">
        <f t="array" aca="1" ref="P2449" ca="1">_FV(A2449,"Volume average",TRUE)</f>
        <v>257005</v>
      </c>
      <c r="Q2449" t="s">
        <v>72</v>
      </c>
      <c r="S2449" t="s">
        <v>2067</v>
      </c>
      <c r="T2449" s="25" cm="1">
        <f t="array" aca="1" ref="T2449" ca="1">_FV(A2449,"Expense ratio",TRUE)</f>
        <v>4.0000000000000001E-3</v>
      </c>
      <c r="U2449" s="24" cm="1">
        <f t="array" aca="1" ref="U2449" ca="1">_FV(A2449,"Market cap",TRUE)</f>
        <v>622439920.60000002</v>
      </c>
      <c r="V2449" s="4">
        <v>622439936</v>
      </c>
      <c r="W2449" s="4">
        <v>622439936</v>
      </c>
      <c r="Y2449" t="s">
        <v>6521</v>
      </c>
      <c r="Z2449" s="5">
        <v>47.996540000000003</v>
      </c>
      <c r="AA2449" s="5">
        <v>12.176901000000001</v>
      </c>
      <c r="AB2449" s="19">
        <v>3.0800000000000001E-2</v>
      </c>
      <c r="AC2449" s="4">
        <v>351674</v>
      </c>
      <c r="AE2449" s="5">
        <v>-3.4777743692000929</v>
      </c>
      <c r="AF2449" s="19">
        <v>22.103338611156389</v>
      </c>
      <c r="AI2449" s="4">
        <v>351674</v>
      </c>
      <c r="AJ2449" s="4">
        <v>16880352</v>
      </c>
      <c r="AL2449" s="5">
        <v>57.69</v>
      </c>
      <c r="AM2449" s="5">
        <v>38.299999999999997</v>
      </c>
      <c r="AN2449" t="s">
        <v>82</v>
      </c>
      <c r="AO2449" t="str" cm="1">
        <f t="array" aca="1" ref="AO2449" ca="1">_FV(A2449,"Currency")</f>
        <v>USD</v>
      </c>
      <c r="AP2449" t="str" cm="1">
        <f t="array" aca="1" ref="AP2449" ca="1">_FV(A2449,"Exchange")</f>
        <v>NYSE Arca</v>
      </c>
      <c r="AQ2449" s="6" t="str" cm="1">
        <f t="array" aca="1" ref="AQ2449" ca="1">_FV(A2449,"Exchange abbreviation",TRUE)</f>
        <v>ARCX</v>
      </c>
      <c r="AR2449" t="str" cm="1">
        <f t="array" aca="1" ref="AR2449" ca="1">_FV(A2449,"Instrument type",TRUE)</f>
        <v>ETF</v>
      </c>
    </row>
    <row r="2450" spans="1:44" ht="18.75" customHeight="1" x14ac:dyDescent="0.25">
      <c r="A2450" t="e" vm="2462">
        <v>#VALUE!</v>
      </c>
      <c r="B2450" t="s">
        <v>6713</v>
      </c>
      <c r="C2450" t="s">
        <v>6714</v>
      </c>
      <c r="D2450" s="31" cm="1">
        <f t="array" aca="1" ref="D2450" ca="1">_FV(A2450,"Last trade time",TRUE)</f>
        <v>45824.84027780078</v>
      </c>
      <c r="E2450" s="23" cm="1">
        <f t="array" aca="1" ref="E2450" ca="1">_FV(A2450,"Price")</f>
        <v>52.04</v>
      </c>
      <c r="F2450" s="27" cm="1">
        <f t="array" aca="1" ref="F2450" ca="1">_FV(A2450,"Change (%)",TRUE)</f>
        <v>1.8595E-2</v>
      </c>
      <c r="G2450" s="26" cm="1">
        <f t="array" aca="1" ref="G2450" ca="1">_FV(A2450,"Change")</f>
        <v>0.95</v>
      </c>
      <c r="H2450" s="23" cm="1">
        <f t="array" aca="1" ref="H2450" ca="1">_FV(A2450,"Open")</f>
        <v>51.67</v>
      </c>
      <c r="I2450" s="23" cm="1">
        <f t="array" aca="1" ref="I2450" ca="1">_FV(A2450,"Low")</f>
        <v>51.67</v>
      </c>
      <c r="J2450" s="23" cm="1">
        <f t="array" aca="1" ref="J2450" ca="1">_FV(A2450,"High")</f>
        <v>52.06</v>
      </c>
      <c r="K2450" s="23" cm="1">
        <f t="array" aca="1" ref="K2450" ca="1">_FV(A2450,"Previous close",TRUE)</f>
        <v>51.09</v>
      </c>
      <c r="L2450" s="26"/>
      <c r="M2450" s="23" cm="1">
        <f t="array" aca="1" ref="M2450" ca="1">_FV(A2450,"52 week low",TRUE)</f>
        <v>43.47</v>
      </c>
      <c r="N2450" s="23" cm="1">
        <f t="array" aca="1" ref="N2450" ca="1">_FV(A2450,"52 week high",TRUE)</f>
        <v>56.51</v>
      </c>
      <c r="O2450" s="8" cm="1">
        <f t="array" aca="1" ref="O2450" ca="1">_FV(A2450,"Volume")</f>
        <v>37016</v>
      </c>
      <c r="P2450" s="7" cm="1">
        <f t="array" aca="1" ref="P2450" ca="1">_FV(A2450,"Volume average",TRUE)</f>
        <v>32574</v>
      </c>
      <c r="Q2450" t="s">
        <v>4529</v>
      </c>
      <c r="T2450" s="25" cm="1">
        <f t="array" aca="1" ref="T2450" ca="1">_FV(A2450,"Expense ratio",TRUE)</f>
        <v>4.0000000000000001E-3</v>
      </c>
      <c r="U2450" s="24" cm="1">
        <f t="array" aca="1" ref="U2450" ca="1">_FV(A2450,"Market cap",TRUE)</f>
        <v>205403457.28</v>
      </c>
      <c r="V2450" s="16"/>
      <c r="W2450" s="16"/>
      <c r="Z2450" s="18"/>
      <c r="AB2450" s="20"/>
      <c r="AC2450" s="21">
        <v>34039</v>
      </c>
      <c r="AE2450" s="18"/>
      <c r="AF2450" s="20"/>
      <c r="AI2450" s="21"/>
      <c r="AJ2450" s="18"/>
      <c r="AL2450" s="18"/>
      <c r="AM2450" s="18"/>
      <c r="AN2450" t="s">
        <v>73</v>
      </c>
      <c r="AO2450" t="str" cm="1">
        <f t="array" aca="1" ref="AO2450" ca="1">_FV(A2450,"Currency")</f>
        <v>USD</v>
      </c>
      <c r="AP2450" t="str" cm="1">
        <f t="array" aca="1" ref="AP2450" ca="1">_FV(A2450,"Exchange")</f>
        <v>NYSE Arca</v>
      </c>
      <c r="AQ2450" s="6" t="str" cm="1">
        <f t="array" aca="1" ref="AQ2450" ca="1">_FV(A2450,"Exchange abbreviation",TRUE)</f>
        <v>ARCX</v>
      </c>
      <c r="AR2450" t="str" cm="1">
        <f t="array" aca="1" ref="AR2450" ca="1">_FV(A2450,"Instrument type",TRUE)</f>
        <v>ETF</v>
      </c>
    </row>
    <row r="2451" spans="1:44" ht="18.75" customHeight="1" x14ac:dyDescent="0.25">
      <c r="A2451" t="e" vm="2463">
        <v>#VALUE!</v>
      </c>
      <c r="B2451" t="s">
        <v>6715</v>
      </c>
      <c r="C2451" t="s">
        <v>6716</v>
      </c>
      <c r="D2451" s="31" cm="1">
        <f t="array" aca="1" ref="D2451" ca="1">_FV(A2451,"Last trade time",TRUE)</f>
        <v>45824.840300000003</v>
      </c>
      <c r="E2451" s="23" cm="1">
        <f t="array" aca="1" ref="E2451" ca="1">_FV(A2451,"Price")</f>
        <v>20.417999999999999</v>
      </c>
      <c r="F2451" s="27" cm="1">
        <f t="array" aca="1" ref="F2451" ca="1">_FV(A2451,"Change (%)",TRUE)</f>
        <v>9.7920000000000004E-3</v>
      </c>
      <c r="G2451" s="26" cm="1">
        <f t="array" aca="1" ref="G2451" ca="1">_FV(A2451,"Change")</f>
        <v>0.19800000000000001</v>
      </c>
      <c r="H2451" s="23" cm="1">
        <f t="array" aca="1" ref="H2451" ca="1">_FV(A2451,"Open")</f>
        <v>20.5</v>
      </c>
      <c r="I2451" s="23" cm="1">
        <f t="array" aca="1" ref="I2451" ca="1">_FV(A2451,"Low")</f>
        <v>20.417999999999999</v>
      </c>
      <c r="J2451" s="23" cm="1">
        <f t="array" aca="1" ref="J2451" ca="1">_FV(A2451,"High")</f>
        <v>20.59</v>
      </c>
      <c r="K2451" s="23" cm="1">
        <f t="array" aca="1" ref="K2451" ca="1">_FV(A2451,"Previous close",TRUE)</f>
        <v>20.22</v>
      </c>
      <c r="L2451" s="26"/>
      <c r="M2451" s="23" cm="1">
        <f t="array" aca="1" ref="M2451" ca="1">_FV(A2451,"52 week low",TRUE)</f>
        <v>15.78</v>
      </c>
      <c r="N2451" s="23" cm="1">
        <f t="array" aca="1" ref="N2451" ca="1">_FV(A2451,"52 week high",TRUE)</f>
        <v>22.4</v>
      </c>
      <c r="O2451" s="8" cm="1">
        <f t="array" aca="1" ref="O2451" ca="1">_FV(A2451,"Volume")</f>
        <v>2044</v>
      </c>
      <c r="P2451" s="7" cm="1">
        <f t="array" aca="1" ref="P2451" ca="1">_FV(A2451,"Volume average",TRUE)</f>
        <v>1847</v>
      </c>
      <c r="Q2451" t="s">
        <v>351</v>
      </c>
      <c r="S2451" t="s">
        <v>4555</v>
      </c>
      <c r="T2451" s="25" cm="1">
        <f t="array" aca="1" ref="T2451" ca="1">_FV(A2451,"Expense ratio",TRUE)</f>
        <v>4.0000000000000001E-3</v>
      </c>
      <c r="U2451" s="24" cm="1">
        <f t="array" aca="1" ref="U2451" ca="1">_FV(A2451,"Market cap",TRUE)</f>
        <v>8152255.1699999999</v>
      </c>
      <c r="V2451" s="4">
        <v>8152255</v>
      </c>
      <c r="W2451" s="4">
        <v>8152255</v>
      </c>
      <c r="Y2451" t="s">
        <v>5480</v>
      </c>
      <c r="Z2451" s="5">
        <v>20.740939999999998</v>
      </c>
      <c r="AA2451" s="5">
        <v>37.704140000000002</v>
      </c>
      <c r="AB2451" s="19">
        <v>1.5099999500000001E-2</v>
      </c>
      <c r="AC2451" s="4">
        <v>1747</v>
      </c>
      <c r="AE2451" s="5">
        <v>6.0687571750756453</v>
      </c>
      <c r="AF2451" s="19">
        <v>10.10335408978662</v>
      </c>
      <c r="AI2451" s="4">
        <v>1747</v>
      </c>
      <c r="AJ2451" s="5">
        <v>36290.955099999999</v>
      </c>
      <c r="AL2451" s="5">
        <v>22.4</v>
      </c>
      <c r="AM2451" s="5">
        <v>15.78</v>
      </c>
      <c r="AN2451" t="s">
        <v>47</v>
      </c>
      <c r="AO2451" t="str" cm="1">
        <f t="array" aca="1" ref="AO2451" ca="1">_FV(A2451,"Currency")</f>
        <v>USD</v>
      </c>
      <c r="AP2451" t="str" cm="1">
        <f t="array" aca="1" ref="AP2451" ca="1">_FV(A2451,"Exchange")</f>
        <v>CBOE BZX Exchange</v>
      </c>
      <c r="AQ2451" s="6" t="str" cm="1">
        <f t="array" aca="1" ref="AQ2451" ca="1">_FV(A2451,"Exchange abbreviation",TRUE)</f>
        <v>BATS</v>
      </c>
      <c r="AR2451" t="str" cm="1">
        <f t="array" aca="1" ref="AR2451" ca="1">_FV(A2451,"Instrument type",TRUE)</f>
        <v>ETF</v>
      </c>
    </row>
    <row r="2452" spans="1:44" ht="18.75" customHeight="1" x14ac:dyDescent="0.25">
      <c r="A2452" t="e" vm="2464">
        <v>#VALUE!</v>
      </c>
      <c r="B2452" t="s">
        <v>6717</v>
      </c>
      <c r="C2452" t="s">
        <v>6718</v>
      </c>
      <c r="D2452" s="31" cm="1">
        <f t="array" aca="1" ref="D2452" ca="1">_FV(A2452,"Last trade time",TRUE)</f>
        <v>45824.911888865623</v>
      </c>
      <c r="E2452" s="23" cm="1">
        <f t="array" aca="1" ref="E2452" ca="1">_FV(A2452,"Price")</f>
        <v>32.53</v>
      </c>
      <c r="F2452" s="27" cm="1">
        <f t="array" aca="1" ref="F2452" ca="1">_FV(A2452,"Change (%)",TRUE)</f>
        <v>2.0708999999999998E-2</v>
      </c>
      <c r="G2452" s="26" cm="1">
        <f t="array" aca="1" ref="G2452" ca="1">_FV(A2452,"Change")</f>
        <v>0.66</v>
      </c>
      <c r="H2452" s="23" cm="1">
        <f t="array" aca="1" ref="H2452" ca="1">_FV(A2452,"Open")</f>
        <v>32</v>
      </c>
      <c r="I2452" s="23" cm="1">
        <f t="array" aca="1" ref="I2452" ca="1">_FV(A2452,"Low")</f>
        <v>32</v>
      </c>
      <c r="J2452" s="23" cm="1">
        <f t="array" aca="1" ref="J2452" ca="1">_FV(A2452,"High")</f>
        <v>32.658299999999997</v>
      </c>
      <c r="K2452" s="23" cm="1">
        <f t="array" aca="1" ref="K2452" ca="1">_FV(A2452,"Previous close",TRUE)</f>
        <v>31.87</v>
      </c>
      <c r="L2452" s="26"/>
      <c r="M2452" s="23" cm="1">
        <f t="array" aca="1" ref="M2452" ca="1">_FV(A2452,"52 week low",TRUE)</f>
        <v>23.855</v>
      </c>
      <c r="N2452" s="23" cm="1">
        <f t="array" aca="1" ref="N2452" ca="1">_FV(A2452,"52 week high",TRUE)</f>
        <v>32.9</v>
      </c>
      <c r="O2452" s="8" cm="1">
        <f t="array" aca="1" ref="O2452" ca="1">_FV(A2452,"Volume")</f>
        <v>5698</v>
      </c>
      <c r="P2452" s="7" cm="1">
        <f t="array" aca="1" ref="P2452" ca="1">_FV(A2452,"Volume average",TRUE)</f>
        <v>3586</v>
      </c>
      <c r="Q2452" t="s">
        <v>119</v>
      </c>
      <c r="T2452" s="25" cm="1">
        <f t="array" aca="1" ref="T2452" ca="1">_FV(A2452,"Expense ratio",TRUE)</f>
        <v>4.0000000000000001E-3</v>
      </c>
      <c r="U2452" s="24" cm="1">
        <f t="array" aca="1" ref="U2452" ca="1">_FV(A2452,"Market cap",TRUE)</f>
        <v>32182969.390000001</v>
      </c>
      <c r="V2452" s="16"/>
      <c r="W2452" s="16"/>
      <c r="Z2452" s="18"/>
      <c r="AB2452" s="20"/>
      <c r="AC2452" s="21">
        <v>3538</v>
      </c>
      <c r="AE2452" s="18"/>
      <c r="AF2452" s="20"/>
      <c r="AI2452" s="21"/>
      <c r="AJ2452" s="18"/>
      <c r="AL2452" s="18"/>
      <c r="AM2452" s="18"/>
      <c r="AN2452" t="s">
        <v>73</v>
      </c>
      <c r="AO2452" t="str" cm="1">
        <f t="array" aca="1" ref="AO2452" ca="1">_FV(A2452,"Currency")</f>
        <v>USD</v>
      </c>
      <c r="AP2452" t="str" cm="1">
        <f t="array" aca="1" ref="AP2452" ca="1">_FV(A2452,"Exchange")</f>
        <v>Nasdaq Stock Market</v>
      </c>
      <c r="AQ2452" s="6" t="str" cm="1">
        <f t="array" aca="1" ref="AQ2452" ca="1">_FV(A2452,"Exchange abbreviation",TRUE)</f>
        <v>XNAS</v>
      </c>
      <c r="AR2452" t="str" cm="1">
        <f t="array" aca="1" ref="AR2452" ca="1">_FV(A2452,"Instrument type",TRUE)</f>
        <v>ETF</v>
      </c>
    </row>
    <row r="2453" spans="1:44" ht="18.75" customHeight="1" x14ac:dyDescent="0.25">
      <c r="A2453" t="e" vm="2465">
        <v>#VALUE!</v>
      </c>
      <c r="B2453" t="s">
        <v>6719</v>
      </c>
      <c r="C2453" t="s">
        <v>6720</v>
      </c>
      <c r="D2453" s="31" cm="1">
        <f t="array" aca="1" ref="D2453" ca="1">_FV(A2453,"Last trade time",TRUE)</f>
        <v>45824.902675613281</v>
      </c>
      <c r="E2453" s="23" cm="1">
        <f t="array" aca="1" ref="E2453" ca="1">_FV(A2453,"Price")</f>
        <v>49.932699999999997</v>
      </c>
      <c r="F2453" s="27" cm="1">
        <f t="array" aca="1" ref="F2453" ca="1">_FV(A2453,"Change (%)",TRUE)</f>
        <v>2.5487000000000003E-2</v>
      </c>
      <c r="G2453" s="26" cm="1">
        <f t="array" aca="1" ref="G2453" ca="1">_FV(A2453,"Change")</f>
        <v>1.2410000000000001</v>
      </c>
      <c r="H2453" s="23" cm="1">
        <f t="array" aca="1" ref="H2453" ca="1">_FV(A2453,"Open")</f>
        <v>49.46</v>
      </c>
      <c r="I2453" s="23" cm="1">
        <f t="array" aca="1" ref="I2453" ca="1">_FV(A2453,"Low")</f>
        <v>49.381300000000003</v>
      </c>
      <c r="J2453" s="23" cm="1">
        <f t="array" aca="1" ref="J2453" ca="1">_FV(A2453,"High")</f>
        <v>50.1768</v>
      </c>
      <c r="K2453" s="23" cm="1">
        <f t="array" aca="1" ref="K2453" ca="1">_FV(A2453,"Previous close",TRUE)</f>
        <v>48.691699999999997</v>
      </c>
      <c r="L2453" s="26"/>
      <c r="M2453" s="23" cm="1">
        <f t="array" aca="1" ref="M2453" ca="1">_FV(A2453,"52 week low",TRUE)</f>
        <v>31.8901</v>
      </c>
      <c r="N2453" s="23" cm="1">
        <f t="array" aca="1" ref="N2453" ca="1">_FV(A2453,"52 week high",TRUE)</f>
        <v>54.67</v>
      </c>
      <c r="O2453" s="8" cm="1">
        <f t="array" aca="1" ref="O2453" ca="1">_FV(A2453,"Volume")</f>
        <v>13594</v>
      </c>
      <c r="P2453" s="7" cm="1">
        <f t="array" aca="1" ref="P2453" ca="1">_FV(A2453,"Volume average",TRUE)</f>
        <v>10920</v>
      </c>
      <c r="Q2453" t="s">
        <v>490</v>
      </c>
      <c r="S2453" t="s">
        <v>5505</v>
      </c>
      <c r="T2453" s="25" cm="1">
        <f t="array" aca="1" ref="T2453" ca="1">_FV(A2453,"Expense ratio",TRUE)</f>
        <v>4.0000000000000001E-3</v>
      </c>
      <c r="U2453" s="24" cm="1">
        <f t="array" aca="1" ref="U2453" ca="1">_FV(A2453,"Market cap",TRUE)</f>
        <v>80257160.769999996</v>
      </c>
      <c r="V2453" s="4">
        <v>80257160</v>
      </c>
      <c r="W2453" s="4">
        <v>80257160</v>
      </c>
      <c r="Y2453" t="s">
        <v>4188</v>
      </c>
      <c r="Z2453" s="5">
        <v>48.133499999999998</v>
      </c>
      <c r="AA2453" s="5">
        <v>35.368195</v>
      </c>
      <c r="AB2453" s="5">
        <v>2.8E-3</v>
      </c>
      <c r="AC2453" s="4">
        <v>16957</v>
      </c>
      <c r="AE2453" s="5">
        <v>5.586790160431887</v>
      </c>
      <c r="AF2453" s="5">
        <v>-1.4683342432920801</v>
      </c>
      <c r="AI2453" s="4">
        <v>16957</v>
      </c>
      <c r="AJ2453" s="5">
        <v>816766.12329999998</v>
      </c>
      <c r="AL2453" s="5">
        <v>54.67</v>
      </c>
      <c r="AM2453" s="5">
        <v>31.89</v>
      </c>
      <c r="AN2453" t="s">
        <v>47</v>
      </c>
      <c r="AO2453" t="str" cm="1">
        <f t="array" aca="1" ref="AO2453" ca="1">_FV(A2453,"Currency")</f>
        <v>USD</v>
      </c>
      <c r="AP2453" t="str" cm="1">
        <f t="array" aca="1" ref="AP2453" ca="1">_FV(A2453,"Exchange")</f>
        <v>New York Stock Exchange</v>
      </c>
      <c r="AQ2453" s="6" t="str" cm="1">
        <f t="array" aca="1" ref="AQ2453" ca="1">_FV(A2453,"Exchange abbreviation",TRUE)</f>
        <v>XNYS</v>
      </c>
      <c r="AR2453" t="str" cm="1">
        <f t="array" aca="1" ref="AR2453" ca="1">_FV(A2453,"Instrument type",TRUE)</f>
        <v>ETF</v>
      </c>
    </row>
    <row r="2454" spans="1:44" ht="18.75" customHeight="1" x14ac:dyDescent="0.25">
      <c r="A2454" t="e" vm="2466">
        <v>#VALUE!</v>
      </c>
      <c r="B2454" t="s">
        <v>6721</v>
      </c>
      <c r="C2454" t="s">
        <v>6722</v>
      </c>
      <c r="D2454" s="31" cm="1">
        <f t="array" aca="1" ref="D2454" ca="1">_FV(A2454,"Last trade time",TRUE)</f>
        <v>45824.840296816408</v>
      </c>
      <c r="E2454" s="23" cm="1">
        <f t="array" aca="1" ref="E2454" ca="1">_FV(A2454,"Price")</f>
        <v>14.4808</v>
      </c>
      <c r="F2454" s="27" cm="1">
        <f t="array" aca="1" ref="F2454" ca="1">_FV(A2454,"Change (%)",TRUE)</f>
        <v>2.2128000000000002E-2</v>
      </c>
      <c r="G2454" s="26" cm="1">
        <f t="array" aca="1" ref="G2454" ca="1">_FV(A2454,"Change")</f>
        <v>0.3135</v>
      </c>
      <c r="H2454" s="23" cm="1">
        <f t="array" aca="1" ref="H2454" ca="1">_FV(A2454,"Open")</f>
        <v>14.31</v>
      </c>
      <c r="I2454" s="23" cm="1">
        <f t="array" aca="1" ref="I2454" ca="1">_FV(A2454,"Low")</f>
        <v>14.31</v>
      </c>
      <c r="J2454" s="23" cm="1">
        <f t="array" aca="1" ref="J2454" ca="1">_FV(A2454,"High")</f>
        <v>14.555</v>
      </c>
      <c r="K2454" s="23" cm="1">
        <f t="array" aca="1" ref="K2454" ca="1">_FV(A2454,"Previous close",TRUE)</f>
        <v>14.167299999999999</v>
      </c>
      <c r="L2454" s="26"/>
      <c r="M2454" s="23" cm="1">
        <f t="array" aca="1" ref="M2454" ca="1">_FV(A2454,"52 week low",TRUE)</f>
        <v>10.41</v>
      </c>
      <c r="N2454" s="23" cm="1">
        <f t="array" aca="1" ref="N2454" ca="1">_FV(A2454,"52 week high",TRUE)</f>
        <v>14.92</v>
      </c>
      <c r="O2454" s="8" cm="1">
        <f t="array" aca="1" ref="O2454" ca="1">_FV(A2454,"Volume")</f>
        <v>6248</v>
      </c>
      <c r="P2454" s="7" cm="1">
        <f t="array" aca="1" ref="P2454" ca="1">_FV(A2454,"Volume average",TRUE)</f>
        <v>8886</v>
      </c>
      <c r="Q2454" t="s">
        <v>2447</v>
      </c>
      <c r="S2454" t="s">
        <v>4555</v>
      </c>
      <c r="T2454" s="25" cm="1">
        <f t="array" aca="1" ref="T2454" ca="1">_FV(A2454,"Expense ratio",TRUE)</f>
        <v>4.0000000000000001E-3</v>
      </c>
      <c r="U2454" s="24" cm="1">
        <f t="array" aca="1" ref="U2454" ca="1">_FV(A2454,"Market cap",TRUE)</f>
        <v>26525351.469999999</v>
      </c>
      <c r="V2454" s="4">
        <v>26525352</v>
      </c>
      <c r="W2454" s="4">
        <v>26525352</v>
      </c>
      <c r="Y2454" t="s">
        <v>5480</v>
      </c>
      <c r="Z2454" s="5">
        <v>14.212300000000001</v>
      </c>
      <c r="AA2454" s="5">
        <v>22.784545999999999</v>
      </c>
      <c r="AB2454" s="19">
        <v>5.1999999999999998E-3</v>
      </c>
      <c r="AC2454" s="4">
        <v>8363</v>
      </c>
      <c r="AE2454" s="5">
        <v>8.2612253909065902</v>
      </c>
      <c r="AF2454" s="19">
        <v>2.447830346320679</v>
      </c>
      <c r="AI2454" s="4">
        <v>8363</v>
      </c>
      <c r="AJ2454" s="5">
        <v>118925.2052</v>
      </c>
      <c r="AL2454" s="5">
        <v>14.92</v>
      </c>
      <c r="AM2454" s="5">
        <v>10.41</v>
      </c>
      <c r="AN2454" t="s">
        <v>47</v>
      </c>
      <c r="AO2454" t="str" cm="1">
        <f t="array" aca="1" ref="AO2454" ca="1">_FV(A2454,"Currency")</f>
        <v>USD</v>
      </c>
      <c r="AP2454" t="str" cm="1">
        <f t="array" aca="1" ref="AP2454" ca="1">_FV(A2454,"Exchange")</f>
        <v>CBOE BZX Exchange</v>
      </c>
      <c r="AQ2454" s="6" t="str" cm="1">
        <f t="array" aca="1" ref="AQ2454" ca="1">_FV(A2454,"Exchange abbreviation",TRUE)</f>
        <v>BATS</v>
      </c>
      <c r="AR2454" t="str" cm="1">
        <f t="array" aca="1" ref="AR2454" ca="1">_FV(A2454,"Instrument type",TRUE)</f>
        <v>ETF</v>
      </c>
    </row>
    <row r="2455" spans="1:44" ht="18.75" customHeight="1" x14ac:dyDescent="0.25">
      <c r="A2455" t="e" vm="2467">
        <v>#VALUE!</v>
      </c>
      <c r="B2455" t="s">
        <v>6723</v>
      </c>
      <c r="C2455" t="s">
        <v>6724</v>
      </c>
      <c r="D2455" s="31" cm="1">
        <f t="array" aca="1" ref="D2455" ca="1">_FV(A2455,"Last trade time",TRUE)</f>
        <v>45824.884769628909</v>
      </c>
      <c r="E2455" s="23" cm="1">
        <f t="array" aca="1" ref="E2455" ca="1">_FV(A2455,"Price")</f>
        <v>32.479999999999997</v>
      </c>
      <c r="F2455" s="27" cm="1">
        <f t="array" aca="1" ref="F2455" ca="1">_FV(A2455,"Change (%)",TRUE)</f>
        <v>4.0358999999999999E-2</v>
      </c>
      <c r="G2455" s="26" cm="1">
        <f t="array" aca="1" ref="G2455" ca="1">_FV(A2455,"Change")</f>
        <v>1.26</v>
      </c>
      <c r="H2455" s="23" cm="1">
        <f t="array" aca="1" ref="H2455" ca="1">_FV(A2455,"Open")</f>
        <v>31.58</v>
      </c>
      <c r="I2455" s="23" cm="1">
        <f t="array" aca="1" ref="I2455" ca="1">_FV(A2455,"Low")</f>
        <v>31.433399999999999</v>
      </c>
      <c r="J2455" s="23" cm="1">
        <f t="array" aca="1" ref="J2455" ca="1">_FV(A2455,"High")</f>
        <v>32.5</v>
      </c>
      <c r="K2455" s="23" cm="1">
        <f t="array" aca="1" ref="K2455" ca="1">_FV(A2455,"Previous close",TRUE)</f>
        <v>31.22</v>
      </c>
      <c r="L2455" s="26"/>
      <c r="M2455" s="23" cm="1">
        <f t="array" aca="1" ref="M2455" ca="1">_FV(A2455,"52 week low",TRUE)</f>
        <v>20.520600000000002</v>
      </c>
      <c r="N2455" s="23" cm="1">
        <f t="array" aca="1" ref="N2455" ca="1">_FV(A2455,"52 week high",TRUE)</f>
        <v>43.7</v>
      </c>
      <c r="O2455" s="8" cm="1">
        <f t="array" aca="1" ref="O2455" ca="1">_FV(A2455,"Volume")</f>
        <v>27584</v>
      </c>
      <c r="P2455" s="7" cm="1">
        <f t="array" aca="1" ref="P2455" ca="1">_FV(A2455,"Volume average",TRUE)</f>
        <v>39295</v>
      </c>
      <c r="Q2455" t="s">
        <v>204</v>
      </c>
      <c r="S2455" t="s">
        <v>4555</v>
      </c>
      <c r="T2455" s="25" cm="1">
        <f t="array" aca="1" ref="T2455" ca="1">_FV(A2455,"Expense ratio",TRUE)</f>
        <v>4.0000000000000001E-3</v>
      </c>
      <c r="U2455" s="24" cm="1">
        <f t="array" aca="1" ref="U2455" ca="1">_FV(A2455,"Market cap",TRUE)</f>
        <v>161435159.69</v>
      </c>
      <c r="V2455" s="4">
        <v>161435152</v>
      </c>
      <c r="W2455" s="4">
        <v>161435152</v>
      </c>
      <c r="Y2455" t="s">
        <v>6725</v>
      </c>
      <c r="Z2455" s="5">
        <v>32.459650000000003</v>
      </c>
      <c r="AA2455" s="5">
        <v>16.572880000000001</v>
      </c>
      <c r="AB2455" s="19">
        <v>1.28999995E-2</v>
      </c>
      <c r="AC2455" s="4">
        <v>42547</v>
      </c>
      <c r="AE2455" s="5">
        <v>-1.53152652617965</v>
      </c>
      <c r="AF2455" s="19">
        <v>15.87325135155884</v>
      </c>
      <c r="AI2455" s="4">
        <v>42547</v>
      </c>
      <c r="AJ2455" s="5">
        <v>1389159.55</v>
      </c>
      <c r="AL2455" s="5">
        <v>43.7</v>
      </c>
      <c r="AM2455" s="5">
        <v>20.521000000000001</v>
      </c>
      <c r="AN2455" t="s">
        <v>90</v>
      </c>
      <c r="AO2455" t="str" cm="1">
        <f t="array" aca="1" ref="AO2455" ca="1">_FV(A2455,"Currency")</f>
        <v>USD</v>
      </c>
      <c r="AP2455" t="str" cm="1">
        <f t="array" aca="1" ref="AP2455" ca="1">_FV(A2455,"Exchange")</f>
        <v>Nasdaq Stock Market</v>
      </c>
      <c r="AQ2455" s="6" t="str" cm="1">
        <f t="array" aca="1" ref="AQ2455" ca="1">_FV(A2455,"Exchange abbreviation",TRUE)</f>
        <v>XNAS</v>
      </c>
      <c r="AR2455" t="str" cm="1">
        <f t="array" aca="1" ref="AR2455" ca="1">_FV(A2455,"Instrument type",TRUE)</f>
        <v>ETF</v>
      </c>
    </row>
    <row r="2456" spans="1:44" ht="18.75" customHeight="1" x14ac:dyDescent="0.25">
      <c r="A2456" t="e" vm="2468">
        <v>#VALUE!</v>
      </c>
      <c r="B2456" t="s">
        <v>6726</v>
      </c>
      <c r="C2456" t="s">
        <v>6727</v>
      </c>
      <c r="D2456" s="31" cm="1">
        <f t="array" aca="1" ref="D2456" ca="1">_FV(A2456,"Last trade time",TRUE)</f>
        <v>45824.843750265623</v>
      </c>
      <c r="E2456" s="23" cm="1">
        <f t="array" aca="1" ref="E2456" ca="1">_FV(A2456,"Price")</f>
        <v>44.79</v>
      </c>
      <c r="F2456" s="27" cm="1">
        <f t="array" aca="1" ref="F2456" ca="1">_FV(A2456,"Change (%)",TRUE)</f>
        <v>-1.3044999999999999E-2</v>
      </c>
      <c r="G2456" s="26" cm="1">
        <f t="array" aca="1" ref="G2456" ca="1">_FV(A2456,"Change")</f>
        <v>-0.59199999999999997</v>
      </c>
      <c r="H2456" s="23" cm="1">
        <f t="array" aca="1" ref="H2456" ca="1">_FV(A2456,"Open")</f>
        <v>44.79</v>
      </c>
      <c r="I2456" s="23" cm="1">
        <f t="array" aca="1" ref="I2456" ca="1">_FV(A2456,"Low")</f>
        <v>44.68</v>
      </c>
      <c r="J2456" s="23" cm="1">
        <f t="array" aca="1" ref="J2456" ca="1">_FV(A2456,"High")</f>
        <v>45.25</v>
      </c>
      <c r="K2456" s="23" cm="1">
        <f t="array" aca="1" ref="K2456" ca="1">_FV(A2456,"Previous close",TRUE)</f>
        <v>45.381999999999998</v>
      </c>
      <c r="L2456" s="26"/>
      <c r="M2456" s="23" cm="1">
        <f t="array" aca="1" ref="M2456" ca="1">_FV(A2456,"52 week low",TRUE)</f>
        <v>26.33</v>
      </c>
      <c r="N2456" s="23" cm="1">
        <f t="array" aca="1" ref="N2456" ca="1">_FV(A2456,"52 week high",TRUE)</f>
        <v>45.87</v>
      </c>
      <c r="O2456" s="8" cm="1">
        <f t="array" aca="1" ref="O2456" ca="1">_FV(A2456,"Volume")</f>
        <v>213974</v>
      </c>
      <c r="P2456" s="7" cm="1">
        <f t="array" aca="1" ref="P2456" ca="1">_FV(A2456,"Volume average",TRUE)</f>
        <v>301656</v>
      </c>
      <c r="Q2456" t="s">
        <v>464</v>
      </c>
      <c r="T2456" s="25" cm="1">
        <f t="array" aca="1" ref="T2456" ca="1">_FV(A2456,"Expense ratio",TRUE)</f>
        <v>3.9000000000000003E-3</v>
      </c>
      <c r="U2456" s="24" cm="1">
        <f t="array" aca="1" ref="U2456" ca="1">_FV(A2456,"Market cap",TRUE)</f>
        <v>1475287504.75</v>
      </c>
      <c r="V2456" s="16"/>
      <c r="W2456" s="16"/>
      <c r="Z2456" s="18"/>
      <c r="AA2456" s="20"/>
      <c r="AB2456" s="20"/>
      <c r="AC2456" s="21">
        <v>301836</v>
      </c>
      <c r="AE2456" s="18"/>
      <c r="AF2456" s="20"/>
      <c r="AI2456" s="21"/>
      <c r="AJ2456" s="18"/>
      <c r="AL2456" s="18"/>
      <c r="AM2456" s="18"/>
      <c r="AN2456" t="s">
        <v>73</v>
      </c>
      <c r="AO2456" t="str" cm="1">
        <f t="array" aca="1" ref="AO2456" ca="1">_FV(A2456,"Currency")</f>
        <v>USD</v>
      </c>
      <c r="AP2456" t="str" cm="1">
        <f t="array" aca="1" ref="AP2456" ca="1">_FV(A2456,"Exchange")</f>
        <v>Nasdaq Stock Market</v>
      </c>
      <c r="AQ2456" s="6" t="str" cm="1">
        <f t="array" aca="1" ref="AQ2456" ca="1">_FV(A2456,"Exchange abbreviation",TRUE)</f>
        <v>XNAS</v>
      </c>
      <c r="AR2456" t="str" cm="1">
        <f t="array" aca="1" ref="AR2456" ca="1">_FV(A2456,"Instrument type",TRUE)</f>
        <v>ETF</v>
      </c>
    </row>
    <row r="2457" spans="1:44" ht="18.75" customHeight="1" x14ac:dyDescent="0.25">
      <c r="A2457" t="e" vm="2469">
        <v>#VALUE!</v>
      </c>
      <c r="B2457" t="s">
        <v>6728</v>
      </c>
      <c r="C2457" t="s">
        <v>6729</v>
      </c>
      <c r="D2457" s="31" cm="1">
        <f t="array" aca="1" ref="D2457" ca="1">_FV(A2457,"Last trade time",TRUE)</f>
        <v>45824.91723513828</v>
      </c>
      <c r="E2457" s="23" cm="1">
        <f t="array" aca="1" ref="E2457" ca="1">_FV(A2457,"Price")</f>
        <v>46.45</v>
      </c>
      <c r="F2457" s="27" cm="1">
        <f t="array" aca="1" ref="F2457" ca="1">_FV(A2457,"Change (%)",TRUE)</f>
        <v>-3.0049999999999999E-3</v>
      </c>
      <c r="G2457" s="26" cm="1">
        <f t="array" aca="1" ref="G2457" ca="1">_FV(A2457,"Change")</f>
        <v>-0.14000000000000001</v>
      </c>
      <c r="H2457" s="23" cm="1">
        <f t="array" aca="1" ref="H2457" ca="1">_FV(A2457,"Open")</f>
        <v>46.52</v>
      </c>
      <c r="I2457" s="23" cm="1">
        <f t="array" aca="1" ref="I2457" ca="1">_FV(A2457,"Low")</f>
        <v>46.1</v>
      </c>
      <c r="J2457" s="23" cm="1">
        <f t="array" aca="1" ref="J2457" ca="1">_FV(A2457,"High")</f>
        <v>46.96</v>
      </c>
      <c r="K2457" s="23" cm="1">
        <f t="array" aca="1" ref="K2457" ca="1">_FV(A2457,"Previous close",TRUE)</f>
        <v>46.59</v>
      </c>
      <c r="L2457" s="26"/>
      <c r="M2457" s="23" cm="1">
        <f t="array" aca="1" ref="M2457" ca="1">_FV(A2457,"52 week low",TRUE)</f>
        <v>39.35</v>
      </c>
      <c r="N2457" s="23" cm="1">
        <f t="array" aca="1" ref="N2457" ca="1">_FV(A2457,"52 week high",TRUE)</f>
        <v>51.61</v>
      </c>
      <c r="O2457" s="8" cm="1">
        <f t="array" aca="1" ref="O2457" ca="1">_FV(A2457,"Volume")</f>
        <v>1371135</v>
      </c>
      <c r="P2457" s="7" cm="1">
        <f t="array" aca="1" ref="P2457" ca="1">_FV(A2457,"Volume average",TRUE)</f>
        <v>707450</v>
      </c>
      <c r="Q2457" t="s">
        <v>864</v>
      </c>
      <c r="T2457" s="25" cm="1">
        <f t="array" aca="1" ref="T2457" ca="1">_FV(A2457,"Expense ratio",TRUE)</f>
        <v>3.9000000000000003E-3</v>
      </c>
      <c r="U2457" s="24" cm="1">
        <f t="array" aca="1" ref="U2457" ca="1">_FV(A2457,"Market cap",TRUE)</f>
        <v>1098501976.51</v>
      </c>
      <c r="V2457" s="16"/>
      <c r="W2457" s="16"/>
      <c r="Z2457" s="18"/>
      <c r="AA2457" s="20"/>
      <c r="AB2457" s="20"/>
      <c r="AC2457" s="21">
        <v>650263</v>
      </c>
      <c r="AE2457" s="18"/>
      <c r="AF2457" s="20"/>
      <c r="AI2457" s="21"/>
      <c r="AJ2457" s="18"/>
      <c r="AL2457" s="18"/>
      <c r="AM2457" s="18"/>
      <c r="AN2457" t="s">
        <v>73</v>
      </c>
      <c r="AO2457" t="str" cm="1">
        <f t="array" aca="1" ref="AO2457" ca="1">_FV(A2457,"Currency")</f>
        <v>USD</v>
      </c>
      <c r="AP2457" t="str" cm="1">
        <f t="array" aca="1" ref="AP2457" ca="1">_FV(A2457,"Exchange")</f>
        <v>NYSE Arca</v>
      </c>
      <c r="AQ2457" s="6" t="str" cm="1">
        <f t="array" aca="1" ref="AQ2457" ca="1">_FV(A2457,"Exchange abbreviation",TRUE)</f>
        <v>ARCX</v>
      </c>
      <c r="AR2457" t="str" cm="1">
        <f t="array" aca="1" ref="AR2457" ca="1">_FV(A2457,"Instrument type",TRUE)</f>
        <v>ETF</v>
      </c>
    </row>
    <row r="2458" spans="1:44" ht="18.75" customHeight="1" x14ac:dyDescent="0.25">
      <c r="A2458" t="e" vm="2470">
        <v>#VALUE!</v>
      </c>
      <c r="B2458" t="s">
        <v>6730</v>
      </c>
      <c r="C2458" t="s">
        <v>6731</v>
      </c>
      <c r="D2458" s="31" cm="1">
        <f t="array" aca="1" ref="D2458" ca="1">_FV(A2458,"Last trade time",TRUE)</f>
        <v>45824.84027780078</v>
      </c>
      <c r="E2458" s="23" cm="1">
        <f t="array" aca="1" ref="E2458" ca="1">_FV(A2458,"Price")</f>
        <v>17.522300000000001</v>
      </c>
      <c r="F2458" s="27" cm="1">
        <f t="array" aca="1" ref="F2458" ca="1">_FV(A2458,"Change (%)",TRUE)</f>
        <v>4.7590000000000002E-3</v>
      </c>
      <c r="G2458" s="26" cm="1">
        <f t="array" aca="1" ref="G2458" ca="1">_FV(A2458,"Change")</f>
        <v>8.3000000000000004E-2</v>
      </c>
      <c r="H2458" s="23" cm="1">
        <f t="array" aca="1" ref="H2458" ca="1">_FV(A2458,"Open")</f>
        <v>17.59</v>
      </c>
      <c r="I2458" s="23" cm="1">
        <f t="array" aca="1" ref="I2458" ca="1">_FV(A2458,"Low")</f>
        <v>17.52</v>
      </c>
      <c r="J2458" s="23" cm="1">
        <f t="array" aca="1" ref="J2458" ca="1">_FV(A2458,"High")</f>
        <v>17.59</v>
      </c>
      <c r="K2458" s="23" cm="1">
        <f t="array" aca="1" ref="K2458" ca="1">_FV(A2458,"Previous close",TRUE)</f>
        <v>17.439299999999999</v>
      </c>
      <c r="L2458" s="26"/>
      <c r="M2458" s="23" cm="1">
        <f t="array" aca="1" ref="M2458" ca="1">_FV(A2458,"52 week low",TRUE)</f>
        <v>14.856199999999999</v>
      </c>
      <c r="N2458" s="23" cm="1">
        <f t="array" aca="1" ref="N2458" ca="1">_FV(A2458,"52 week high",TRUE)</f>
        <v>18.824100000000001</v>
      </c>
      <c r="O2458" s="8" cm="1">
        <f t="array" aca="1" ref="O2458" ca="1">_FV(A2458,"Volume")</f>
        <v>525</v>
      </c>
      <c r="P2458" s="7" cm="1">
        <f t="array" aca="1" ref="P2458" ca="1">_FV(A2458,"Volume average",TRUE)</f>
        <v>378</v>
      </c>
      <c r="Q2458" t="s">
        <v>3963</v>
      </c>
      <c r="S2458" t="s">
        <v>277</v>
      </c>
      <c r="T2458" s="25" cm="1">
        <f t="array" aca="1" ref="T2458" ca="1">_FV(A2458,"Expense ratio",TRUE)</f>
        <v>3.9000000000000003E-3</v>
      </c>
      <c r="U2458" s="24" cm="1">
        <f t="array" aca="1" ref="U2458" ca="1">_FV(A2458,"Market cap",TRUE)</f>
        <v>5107095.46</v>
      </c>
      <c r="V2458" s="4">
        <v>5119761</v>
      </c>
      <c r="W2458" s="4">
        <v>5119761</v>
      </c>
      <c r="Y2458" t="s">
        <v>6732</v>
      </c>
      <c r="Z2458" s="5">
        <v>17.260000000000002</v>
      </c>
      <c r="AA2458" s="19">
        <v>16.531549999999999</v>
      </c>
      <c r="AB2458" s="5">
        <v>4.3899998000000003E-2</v>
      </c>
      <c r="AC2458" s="4">
        <v>898</v>
      </c>
      <c r="AE2458" s="5">
        <v>10.20729990510438</v>
      </c>
      <c r="AF2458" s="5">
        <v>9.7095467422644965</v>
      </c>
      <c r="AI2458" s="4">
        <v>898</v>
      </c>
      <c r="AJ2458" s="5">
        <v>15507.292600000001</v>
      </c>
      <c r="AL2458" s="5">
        <v>18.824000000000002</v>
      </c>
      <c r="AM2458" s="5">
        <v>14.856</v>
      </c>
      <c r="AN2458" t="s">
        <v>47</v>
      </c>
      <c r="AO2458" t="str" cm="1">
        <f t="array" aca="1" ref="AO2458" ca="1">_FV(A2458,"Currency")</f>
        <v>USD</v>
      </c>
      <c r="AP2458" t="str" cm="1">
        <f t="array" aca="1" ref="AP2458" ca="1">_FV(A2458,"Exchange")</f>
        <v>NYSE Arca</v>
      </c>
      <c r="AQ2458" s="6" t="str" cm="1">
        <f t="array" aca="1" ref="AQ2458" ca="1">_FV(A2458,"Exchange abbreviation",TRUE)</f>
        <v>ARCX</v>
      </c>
      <c r="AR2458" t="str" cm="1">
        <f t="array" aca="1" ref="AR2458" ca="1">_FV(A2458,"Instrument type",TRUE)</f>
        <v>ETF</v>
      </c>
    </row>
    <row r="2459" spans="1:44" ht="18.75" customHeight="1" x14ac:dyDescent="0.25">
      <c r="A2459" t="e" vm="2471">
        <v>#VALUE!</v>
      </c>
      <c r="B2459" t="s">
        <v>6733</v>
      </c>
      <c r="C2459" t="s">
        <v>6734</v>
      </c>
      <c r="D2459" s="31" cm="1">
        <f t="array" aca="1" ref="D2459" ca="1">_FV(A2459,"Last trade time",TRUE)</f>
        <v>45824.843750185159</v>
      </c>
      <c r="E2459" s="23" cm="1">
        <f t="array" aca="1" ref="E2459" ca="1">_FV(A2459,"Price")</f>
        <v>24.2</v>
      </c>
      <c r="F2459" s="27" cm="1">
        <f t="array" aca="1" ref="F2459" ca="1">_FV(A2459,"Change (%)",TRUE)</f>
        <v>-2.0660000000000001E-4</v>
      </c>
      <c r="G2459" s="26" cm="1">
        <f t="array" aca="1" ref="G2459" ca="1">_FV(A2459,"Change")</f>
        <v>-5.0000000000000001E-3</v>
      </c>
      <c r="H2459" s="23" cm="1">
        <f t="array" aca="1" ref="H2459" ca="1">_FV(A2459,"Open")</f>
        <v>24.2</v>
      </c>
      <c r="I2459" s="23" cm="1">
        <f t="array" aca="1" ref="I2459" ca="1">_FV(A2459,"Low")</f>
        <v>24.2</v>
      </c>
      <c r="J2459" s="23" cm="1">
        <f t="array" aca="1" ref="J2459" ca="1">_FV(A2459,"High")</f>
        <v>24.2</v>
      </c>
      <c r="K2459" s="23" cm="1">
        <f t="array" aca="1" ref="K2459" ca="1">_FV(A2459,"Previous close",TRUE)</f>
        <v>24.204999999999998</v>
      </c>
      <c r="L2459" s="26"/>
      <c r="M2459" s="23" cm="1">
        <f t="array" aca="1" ref="M2459" ca="1">_FV(A2459,"52 week low",TRUE)</f>
        <v>23.62</v>
      </c>
      <c r="N2459" s="23" cm="1">
        <f t="array" aca="1" ref="N2459" ca="1">_FV(A2459,"52 week high",TRUE)</f>
        <v>25.725000000000001</v>
      </c>
      <c r="O2459" s="8" cm="1">
        <f t="array" aca="1" ref="O2459" ca="1">_FV(A2459,"Volume")</f>
        <v>42</v>
      </c>
      <c r="P2459" s="7" cm="1">
        <f t="array" aca="1" ref="P2459" ca="1">_FV(A2459,"Volume average",TRUE)</f>
        <v>157</v>
      </c>
      <c r="Q2459" t="s">
        <v>464</v>
      </c>
      <c r="T2459" s="25" cm="1">
        <f t="array" aca="1" ref="T2459" ca="1">_FV(A2459,"Expense ratio",TRUE)</f>
        <v>3.9000000000000003E-3</v>
      </c>
      <c r="U2459" s="24" cm="1">
        <f t="array" aca="1" ref="U2459" ca="1">_FV(A2459,"Market cap",TRUE)</f>
        <v>12141065.289999999</v>
      </c>
      <c r="V2459" s="16"/>
      <c r="W2459" s="16"/>
      <c r="Z2459" s="5">
        <v>24.09</v>
      </c>
      <c r="AA2459" s="20"/>
      <c r="AB2459" s="20"/>
      <c r="AC2459" s="4">
        <v>133</v>
      </c>
      <c r="AE2459" s="5">
        <v>1.6861166357276409</v>
      </c>
      <c r="AF2459" s="20"/>
      <c r="AI2459" s="4">
        <v>133</v>
      </c>
      <c r="AJ2459" s="5">
        <v>3206.63</v>
      </c>
      <c r="AL2459" s="5">
        <v>24.69</v>
      </c>
      <c r="AM2459" s="5">
        <v>23.9</v>
      </c>
      <c r="AN2459" t="s">
        <v>47</v>
      </c>
      <c r="AO2459" t="str" cm="1">
        <f t="array" aca="1" ref="AO2459" ca="1">_FV(A2459,"Currency")</f>
        <v>USD</v>
      </c>
      <c r="AP2459" t="str" cm="1">
        <f t="array" aca="1" ref="AP2459" ca="1">_FV(A2459,"Exchange")</f>
        <v>Nasdaq Stock Market</v>
      </c>
      <c r="AQ2459" s="6" t="str" cm="1">
        <f t="array" aca="1" ref="AQ2459" ca="1">_FV(A2459,"Exchange abbreviation",TRUE)</f>
        <v>XNAS</v>
      </c>
      <c r="AR2459" t="str" cm="1">
        <f t="array" aca="1" ref="AR2459" ca="1">_FV(A2459,"Instrument type",TRUE)</f>
        <v>ETF</v>
      </c>
    </row>
    <row r="2460" spans="1:44" ht="18.75" customHeight="1" x14ac:dyDescent="0.25">
      <c r="A2460" t="e" vm="2472">
        <v>#VALUE!</v>
      </c>
      <c r="B2460" t="s">
        <v>6735</v>
      </c>
      <c r="C2460" t="s">
        <v>6736</v>
      </c>
      <c r="D2460" s="31" cm="1">
        <f t="array" aca="1" ref="D2460" ca="1">_FV(A2460,"Last trade time",TRUE)</f>
        <v>45824.931466133596</v>
      </c>
      <c r="E2460" s="23" cm="1">
        <f t="array" aca="1" ref="E2460" ca="1">_FV(A2460,"Price")</f>
        <v>18.010000000000002</v>
      </c>
      <c r="F2460" s="27" cm="1">
        <f t="array" aca="1" ref="F2460" ca="1">_FV(A2460,"Change (%)",TRUE)</f>
        <v>-7.4399999999999996E-3</v>
      </c>
      <c r="G2460" s="26" cm="1">
        <f t="array" aca="1" ref="G2460" ca="1">_FV(A2460,"Change")</f>
        <v>-0.13500000000000001</v>
      </c>
      <c r="H2460" s="23" cm="1">
        <f t="array" aca="1" ref="H2460" ca="1">_FV(A2460,"Open")</f>
        <v>18.190000000000001</v>
      </c>
      <c r="I2460" s="23" cm="1">
        <f t="array" aca="1" ref="I2460" ca="1">_FV(A2460,"Low")</f>
        <v>17.96</v>
      </c>
      <c r="J2460" s="23" cm="1">
        <f t="array" aca="1" ref="J2460" ca="1">_FV(A2460,"High")</f>
        <v>18.329999999999998</v>
      </c>
      <c r="K2460" s="23" cm="1">
        <f t="array" aca="1" ref="K2460" ca="1">_FV(A2460,"Previous close",TRUE)</f>
        <v>18.145</v>
      </c>
      <c r="L2460" s="26"/>
      <c r="M2460" s="23" cm="1">
        <f t="array" aca="1" ref="M2460" ca="1">_FV(A2460,"52 week low",TRUE)</f>
        <v>10.78</v>
      </c>
      <c r="N2460" s="23" cm="1">
        <f t="array" aca="1" ref="N2460" ca="1">_FV(A2460,"52 week high",TRUE)</f>
        <v>18.45</v>
      </c>
      <c r="O2460" s="8" cm="1">
        <f t="array" aca="1" ref="O2460" ca="1">_FV(A2460,"Volume")</f>
        <v>73439</v>
      </c>
      <c r="P2460" s="7" cm="1">
        <f t="array" aca="1" ref="P2460" ca="1">_FV(A2460,"Volume average",TRUE)</f>
        <v>175424</v>
      </c>
      <c r="Q2460" t="s">
        <v>1993</v>
      </c>
      <c r="S2460" t="s">
        <v>2067</v>
      </c>
      <c r="T2460" s="25" cm="1">
        <f t="array" aca="1" ref="T2460" ca="1">_FV(A2460,"Expense ratio",TRUE)</f>
        <v>3.9000000000000003E-3</v>
      </c>
      <c r="U2460" s="24" cm="1">
        <f t="array" aca="1" ref="U2460" ca="1">_FV(A2460,"Market cap",TRUE)</f>
        <v>265659683.69999999</v>
      </c>
      <c r="V2460" s="4">
        <v>265659680</v>
      </c>
      <c r="W2460" s="4">
        <v>265659680</v>
      </c>
      <c r="Y2460" t="s">
        <v>6526</v>
      </c>
      <c r="Z2460" s="5">
        <v>17.860749999999999</v>
      </c>
      <c r="AA2460" s="5">
        <v>25.948353000000001</v>
      </c>
      <c r="AB2460" s="5">
        <v>7.7000000000000002E-3</v>
      </c>
      <c r="AC2460" s="4">
        <v>208703</v>
      </c>
      <c r="AE2460" s="5">
        <v>48.892536860608892</v>
      </c>
      <c r="AF2460" s="5">
        <v>45.11773492656674</v>
      </c>
      <c r="AH2460" s="17">
        <v>7100000</v>
      </c>
      <c r="AI2460" s="4">
        <v>208703</v>
      </c>
      <c r="AJ2460" s="5">
        <v>3731609.64</v>
      </c>
      <c r="AL2460" s="5">
        <v>18.45</v>
      </c>
      <c r="AM2460" s="5">
        <v>10.78</v>
      </c>
      <c r="AN2460" t="s">
        <v>90</v>
      </c>
      <c r="AO2460" t="str" cm="1">
        <f t="array" aca="1" ref="AO2460" ca="1">_FV(A2460,"Currency")</f>
        <v>USD</v>
      </c>
      <c r="AP2460" t="str" cm="1">
        <f t="array" aca="1" ref="AP2460" ca="1">_FV(A2460,"Exchange")</f>
        <v>CBOE BZX Exchange</v>
      </c>
      <c r="AQ2460" s="6" t="str" cm="1">
        <f t="array" aca="1" ref="AQ2460" ca="1">_FV(A2460,"Exchange abbreviation",TRUE)</f>
        <v>BATS</v>
      </c>
      <c r="AR2460" t="str" cm="1">
        <f t="array" aca="1" ref="AR2460" ca="1">_FV(A2460,"Instrument type",TRUE)</f>
        <v>ETF</v>
      </c>
    </row>
    <row r="2461" spans="1:44" ht="18.75" customHeight="1" x14ac:dyDescent="0.25">
      <c r="A2461" t="e" vm="2473">
        <v>#VALUE!</v>
      </c>
      <c r="B2461" t="s">
        <v>6737</v>
      </c>
      <c r="C2461" t="s">
        <v>6738</v>
      </c>
      <c r="D2461" s="31" cm="1">
        <f t="array" aca="1" ref="D2461" ca="1">_FV(A2461,"Last trade time",TRUE)</f>
        <v>45824.840277812502</v>
      </c>
      <c r="E2461" s="23" cm="1">
        <f t="array" aca="1" ref="E2461" ca="1">_FV(A2461,"Price")</f>
        <v>41.08</v>
      </c>
      <c r="F2461" s="27" cm="1">
        <f t="array" aca="1" ref="F2461" ca="1">_FV(A2461,"Change (%)",TRUE)</f>
        <v>2.0545000000000001E-2</v>
      </c>
      <c r="G2461" s="26" cm="1">
        <f t="array" aca="1" ref="G2461" ca="1">_FV(A2461,"Change")</f>
        <v>0.82699999999999996</v>
      </c>
      <c r="H2461" s="23" cm="1">
        <f t="array" aca="1" ref="H2461" ca="1">_FV(A2461,"Open")</f>
        <v>40.840000000000003</v>
      </c>
      <c r="I2461" s="23" cm="1">
        <f t="array" aca="1" ref="I2461" ca="1">_FV(A2461,"Low")</f>
        <v>40.840000000000003</v>
      </c>
      <c r="J2461" s="23" cm="1">
        <f t="array" aca="1" ref="J2461" ca="1">_FV(A2461,"High")</f>
        <v>41.2</v>
      </c>
      <c r="K2461" s="23" cm="1">
        <f t="array" aca="1" ref="K2461" ca="1">_FV(A2461,"Previous close",TRUE)</f>
        <v>40.253</v>
      </c>
      <c r="L2461" s="26"/>
      <c r="M2461" s="23" cm="1">
        <f t="array" aca="1" ref="M2461" ca="1">_FV(A2461,"52 week low",TRUE)</f>
        <v>33.130000000000003</v>
      </c>
      <c r="N2461" s="23" cm="1">
        <f t="array" aca="1" ref="N2461" ca="1">_FV(A2461,"52 week high",TRUE)</f>
        <v>41.2</v>
      </c>
      <c r="O2461" s="8" cm="1">
        <f t="array" aca="1" ref="O2461" ca="1">_FV(A2461,"Volume")</f>
        <v>20994</v>
      </c>
      <c r="P2461" s="7" cm="1">
        <f t="array" aca="1" ref="P2461" ca="1">_FV(A2461,"Volume average",TRUE)</f>
        <v>17275</v>
      </c>
      <c r="Q2461" t="s">
        <v>198</v>
      </c>
      <c r="R2461" t="s">
        <v>1437</v>
      </c>
      <c r="T2461" s="25" cm="1">
        <f t="array" aca="1" ref="T2461" ca="1">_FV(A2461,"Expense ratio",TRUE)</f>
        <v>3.9000000000000003E-3</v>
      </c>
      <c r="U2461" s="24" cm="1">
        <f t="array" aca="1" ref="U2461" ca="1">_FV(A2461,"Market cap",TRUE)</f>
        <v>97607473.900000006</v>
      </c>
      <c r="V2461" s="16"/>
      <c r="W2461" s="16"/>
      <c r="Z2461" s="18"/>
      <c r="AA2461" s="20"/>
      <c r="AB2461" s="20"/>
      <c r="AC2461" s="21">
        <v>14446</v>
      </c>
      <c r="AE2461" s="18"/>
      <c r="AF2461" s="20"/>
      <c r="AI2461" s="21"/>
      <c r="AJ2461" s="18"/>
      <c r="AL2461" s="18"/>
      <c r="AM2461" s="18"/>
      <c r="AN2461" t="s">
        <v>73</v>
      </c>
      <c r="AO2461" t="str" cm="1">
        <f t="array" aca="1" ref="AO2461" ca="1">_FV(A2461,"Currency")</f>
        <v>USD</v>
      </c>
      <c r="AP2461" t="str" cm="1">
        <f t="array" aca="1" ref="AP2461" ca="1">_FV(A2461,"Exchange")</f>
        <v>NYSE Arca</v>
      </c>
      <c r="AQ2461" s="6" t="str" cm="1">
        <f t="array" aca="1" ref="AQ2461" ca="1">_FV(A2461,"Exchange abbreviation",TRUE)</f>
        <v>ARCX</v>
      </c>
      <c r="AR2461" t="str" cm="1">
        <f t="array" aca="1" ref="AR2461" ca="1">_FV(A2461,"Instrument type",TRUE)</f>
        <v>ETF</v>
      </c>
    </row>
    <row r="2462" spans="1:44" ht="18.75" customHeight="1" x14ac:dyDescent="0.25">
      <c r="A2462" t="e" vm="2474">
        <v>#VALUE!</v>
      </c>
      <c r="B2462" t="s">
        <v>6739</v>
      </c>
      <c r="C2462" t="s">
        <v>6740</v>
      </c>
      <c r="D2462" s="31" cm="1">
        <f t="array" aca="1" ref="D2462" ca="1">_FV(A2462,"Last trade time",TRUE)</f>
        <v>45824.843750196094</v>
      </c>
      <c r="E2462" s="23" cm="1">
        <f t="array" aca="1" ref="E2462" ca="1">_FV(A2462,"Price")</f>
        <v>26.918800000000001</v>
      </c>
      <c r="F2462" s="27" cm="1">
        <f t="array" aca="1" ref="F2462" ca="1">_FV(A2462,"Change (%)",TRUE)</f>
        <v>9.136E-3</v>
      </c>
      <c r="G2462" s="26" cm="1">
        <f t="array" aca="1" ref="G2462" ca="1">_FV(A2462,"Change")</f>
        <v>0.2437</v>
      </c>
      <c r="H2462" s="23" cm="1">
        <f t="array" aca="1" ref="H2462" ca="1">_FV(A2462,"Open")</f>
        <v>26.76</v>
      </c>
      <c r="I2462" s="23" cm="1">
        <f t="array" aca="1" ref="I2462" ca="1">_FV(A2462,"Low")</f>
        <v>26.75</v>
      </c>
      <c r="J2462" s="23" cm="1">
        <f t="array" aca="1" ref="J2462" ca="1">_FV(A2462,"High")</f>
        <v>29.02</v>
      </c>
      <c r="K2462" s="23" cm="1">
        <f t="array" aca="1" ref="K2462" ca="1">_FV(A2462,"Previous close",TRUE)</f>
        <v>26.6751</v>
      </c>
      <c r="L2462" s="26"/>
      <c r="M2462" s="23" cm="1">
        <f t="array" aca="1" ref="M2462" ca="1">_FV(A2462,"52 week low",TRUE)</f>
        <v>20.638500000000001</v>
      </c>
      <c r="N2462" s="23" cm="1">
        <f t="array" aca="1" ref="N2462" ca="1">_FV(A2462,"52 week high",TRUE)</f>
        <v>29.02</v>
      </c>
      <c r="O2462" s="8" cm="1">
        <f t="array" aca="1" ref="O2462" ca="1">_FV(A2462,"Volume")</f>
        <v>63407</v>
      </c>
      <c r="P2462" s="7" cm="1">
        <f t="array" aca="1" ref="P2462" ca="1">_FV(A2462,"Volume average",TRUE)</f>
        <v>27702</v>
      </c>
      <c r="Q2462" t="s">
        <v>2547</v>
      </c>
      <c r="S2462" t="s">
        <v>2249</v>
      </c>
      <c r="T2462" s="25" cm="1">
        <f t="array" aca="1" ref="T2462" ca="1">_FV(A2462,"Expense ratio",TRUE)</f>
        <v>3.9000000000000003E-3</v>
      </c>
      <c r="U2462" s="24" cm="1">
        <f t="array" aca="1" ref="U2462" ca="1">_FV(A2462,"Market cap",TRUE)</f>
        <v>348378151.50999999</v>
      </c>
      <c r="V2462" s="4">
        <v>348378144</v>
      </c>
      <c r="W2462" s="4">
        <v>348378144</v>
      </c>
      <c r="X2462" t="s">
        <v>6741</v>
      </c>
      <c r="Y2462" t="s">
        <v>966</v>
      </c>
      <c r="Z2462" s="5">
        <v>25.745000000000001</v>
      </c>
      <c r="AA2462" s="5">
        <v>12.119042</v>
      </c>
      <c r="AB2462" s="20"/>
      <c r="AC2462" s="4">
        <v>16838</v>
      </c>
      <c r="AE2462" s="5">
        <v>10.777935567456719</v>
      </c>
      <c r="AF2462" s="20"/>
      <c r="AI2462" s="4">
        <v>16838</v>
      </c>
      <c r="AJ2462" s="5">
        <v>433895.05440000002</v>
      </c>
      <c r="AL2462" s="5">
        <v>26.21</v>
      </c>
      <c r="AM2462" s="5">
        <v>20.638999999999999</v>
      </c>
      <c r="AN2462" t="s">
        <v>47</v>
      </c>
      <c r="AO2462" t="str" cm="1">
        <f t="array" aca="1" ref="AO2462" ca="1">_FV(A2462,"Currency")</f>
        <v>USD</v>
      </c>
      <c r="AP2462" t="str" cm="1">
        <f t="array" aca="1" ref="AP2462" ca="1">_FV(A2462,"Exchange")</f>
        <v>Nasdaq Stock Market</v>
      </c>
      <c r="AQ2462" s="6" t="str" cm="1">
        <f t="array" aca="1" ref="AQ2462" ca="1">_FV(A2462,"Exchange abbreviation",TRUE)</f>
        <v>XNAS</v>
      </c>
      <c r="AR2462" t="str" cm="1">
        <f t="array" aca="1" ref="AR2462" ca="1">_FV(A2462,"Instrument type",TRUE)</f>
        <v>ETF</v>
      </c>
    </row>
    <row r="2463" spans="1:44" ht="18.75" customHeight="1" x14ac:dyDescent="0.25">
      <c r="A2463" t="e" vm="2475">
        <v>#VALUE!</v>
      </c>
      <c r="B2463" t="s">
        <v>6742</v>
      </c>
      <c r="C2463" t="s">
        <v>6743</v>
      </c>
      <c r="D2463" s="31" cm="1">
        <f t="array" aca="1" ref="D2463" ca="1">_FV(A2463,"Last trade time",TRUE)</f>
        <v>45824.84031160859</v>
      </c>
      <c r="E2463" s="23" cm="1">
        <f t="array" aca="1" ref="E2463" ca="1">_FV(A2463,"Price")</f>
        <v>50.1751</v>
      </c>
      <c r="F2463" s="27" cm="1">
        <f t="array" aca="1" ref="F2463" ca="1">_FV(A2463,"Change (%)",TRUE)</f>
        <v>-3.9449999999999999E-4</v>
      </c>
      <c r="G2463" s="26" cm="1">
        <f t="array" aca="1" ref="G2463" ca="1">_FV(A2463,"Change")</f>
        <v>-1.9800000000000002E-2</v>
      </c>
      <c r="H2463" s="23" cm="1">
        <f t="array" aca="1" ref="H2463" ca="1">_FV(A2463,"Open")</f>
        <v>50.23</v>
      </c>
      <c r="I2463" s="23" cm="1">
        <f t="array" aca="1" ref="I2463" ca="1">_FV(A2463,"Low")</f>
        <v>50.170699999999997</v>
      </c>
      <c r="J2463" s="23" cm="1">
        <f t="array" aca="1" ref="J2463" ca="1">_FV(A2463,"High")</f>
        <v>50.23</v>
      </c>
      <c r="K2463" s="23" cm="1">
        <f t="array" aca="1" ref="K2463" ca="1">_FV(A2463,"Previous close",TRUE)</f>
        <v>50.194899999999997</v>
      </c>
      <c r="L2463" s="26"/>
      <c r="M2463" s="23" cm="1">
        <f t="array" aca="1" ref="M2463" ca="1">_FV(A2463,"52 week low",TRUE)</f>
        <v>49.12</v>
      </c>
      <c r="N2463" s="23" cm="1">
        <f t="array" aca="1" ref="N2463" ca="1">_FV(A2463,"52 week high",TRUE)</f>
        <v>51.9</v>
      </c>
      <c r="O2463" s="8" cm="1">
        <f t="array" aca="1" ref="O2463" ca="1">_FV(A2463,"Volume")</f>
        <v>847</v>
      </c>
      <c r="P2463" s="7" cm="1">
        <f t="array" aca="1" ref="P2463" ca="1">_FV(A2463,"Volume average",TRUE)</f>
        <v>1068</v>
      </c>
      <c r="Q2463" t="s">
        <v>45</v>
      </c>
      <c r="R2463" t="s">
        <v>5541</v>
      </c>
      <c r="T2463" s="25" cm="1">
        <f t="array" aca="1" ref="T2463" ca="1">_FV(A2463,"Expense ratio",TRUE)</f>
        <v>3.9000000000000003E-3</v>
      </c>
      <c r="U2463" s="24" cm="1">
        <f t="array" aca="1" ref="U2463" ca="1">_FV(A2463,"Market cap",TRUE)</f>
        <v>29958050.890000001</v>
      </c>
      <c r="V2463" s="16"/>
      <c r="W2463" s="16"/>
      <c r="Z2463" s="5">
        <v>50.099899999999998</v>
      </c>
      <c r="AA2463" s="20"/>
      <c r="AB2463" s="20"/>
      <c r="AC2463" s="4">
        <v>1085</v>
      </c>
      <c r="AE2463" s="5">
        <v>-0.2497891966931953</v>
      </c>
      <c r="AF2463" s="5">
        <v>2.15151548620427</v>
      </c>
      <c r="AH2463" s="16"/>
      <c r="AI2463" s="4">
        <v>679</v>
      </c>
      <c r="AJ2463" s="5">
        <v>33943.142099999997</v>
      </c>
      <c r="AL2463" s="5">
        <v>51.9</v>
      </c>
      <c r="AM2463" s="5">
        <v>49.12</v>
      </c>
      <c r="AN2463" t="s">
        <v>47</v>
      </c>
      <c r="AO2463" t="str" cm="1">
        <f t="array" aca="1" ref="AO2463" ca="1">_FV(A2463,"Currency")</f>
        <v>USD</v>
      </c>
      <c r="AP2463" t="str" cm="1">
        <f t="array" aca="1" ref="AP2463" ca="1">_FV(A2463,"Exchange")</f>
        <v>CBOE BZX Exchange</v>
      </c>
      <c r="AQ2463" s="6" t="str" cm="1">
        <f t="array" aca="1" ref="AQ2463" ca="1">_FV(A2463,"Exchange abbreviation",TRUE)</f>
        <v>BATS</v>
      </c>
      <c r="AR2463" t="str" cm="1">
        <f t="array" aca="1" ref="AR2463" ca="1">_FV(A2463,"Instrument type",TRUE)</f>
        <v>ETF</v>
      </c>
    </row>
    <row r="2464" spans="1:44" ht="18.75" customHeight="1" x14ac:dyDescent="0.25">
      <c r="A2464" t="e" vm="2476">
        <v>#VALUE!</v>
      </c>
      <c r="B2464" t="s">
        <v>6744</v>
      </c>
      <c r="C2464" t="s">
        <v>6745</v>
      </c>
      <c r="D2464" s="31" cm="1">
        <f t="array" aca="1" ref="D2464" ca="1">_FV(A2464,"Last trade time",TRUE)</f>
        <v>45824.875538275002</v>
      </c>
      <c r="E2464" s="23" cm="1">
        <f t="array" aca="1" ref="E2464" ca="1">_FV(A2464,"Price")</f>
        <v>34.630000000000003</v>
      </c>
      <c r="F2464" s="27" cm="1">
        <f t="array" aca="1" ref="F2464" ca="1">_FV(A2464,"Change (%)",TRUE)</f>
        <v>1.5953999999999999E-2</v>
      </c>
      <c r="G2464" s="26" cm="1">
        <f t="array" aca="1" ref="G2464" ca="1">_FV(A2464,"Change")</f>
        <v>0.54379999999999995</v>
      </c>
      <c r="H2464" s="23" cm="1">
        <f t="array" aca="1" ref="H2464" ca="1">_FV(A2464,"Open")</f>
        <v>34.630000000000003</v>
      </c>
      <c r="I2464" s="23" cm="1">
        <f t="array" aca="1" ref="I2464" ca="1">_FV(A2464,"Low")</f>
        <v>34.630000000000003</v>
      </c>
      <c r="J2464" s="23" cm="1">
        <f t="array" aca="1" ref="J2464" ca="1">_FV(A2464,"High")</f>
        <v>34.630000000000003</v>
      </c>
      <c r="K2464" s="23" cm="1">
        <f t="array" aca="1" ref="K2464" ca="1">_FV(A2464,"Previous close",TRUE)</f>
        <v>34.086199999999998</v>
      </c>
      <c r="L2464" s="26"/>
      <c r="M2464" s="23" cm="1">
        <f t="array" aca="1" ref="M2464" ca="1">_FV(A2464,"52 week low",TRUE)</f>
        <v>27.1</v>
      </c>
      <c r="N2464" s="23" cm="1">
        <f t="array" aca="1" ref="N2464" ca="1">_FV(A2464,"52 week high",TRUE)</f>
        <v>35.47</v>
      </c>
      <c r="O2464" s="8" cm="1">
        <f t="array" aca="1" ref="O2464" ca="1">_FV(A2464,"Volume")</f>
        <v>310</v>
      </c>
      <c r="P2464" s="7" cm="1">
        <f t="array" aca="1" ref="P2464" ca="1">_FV(A2464,"Volume average",TRUE)</f>
        <v>1544</v>
      </c>
      <c r="Q2464" t="s">
        <v>698</v>
      </c>
      <c r="S2464" t="s">
        <v>277</v>
      </c>
      <c r="T2464" s="25" cm="1">
        <f t="array" aca="1" ref="T2464" ca="1">_FV(A2464,"Expense ratio",TRUE)</f>
        <v>3.9000000000000003E-3</v>
      </c>
      <c r="U2464" s="24" cm="1">
        <f t="array" aca="1" ref="U2464" ca="1">_FV(A2464,"Market cap",TRUE)</f>
        <v>14830944.34</v>
      </c>
      <c r="V2464" s="4">
        <v>15529332</v>
      </c>
      <c r="W2464" s="4">
        <v>15529332</v>
      </c>
      <c r="Y2464" t="s">
        <v>3332</v>
      </c>
      <c r="Z2464" s="5">
        <v>34.630000000000003</v>
      </c>
      <c r="AA2464" s="19">
        <v>33.671295000000001</v>
      </c>
      <c r="AB2464" s="5">
        <v>4.4999999999999997E-3</v>
      </c>
      <c r="AC2464" s="4">
        <v>2650</v>
      </c>
      <c r="AE2464" s="5">
        <v>3.2922483985745599</v>
      </c>
      <c r="AF2464" s="5">
        <v>19.720882438486711</v>
      </c>
      <c r="AI2464" s="4">
        <v>2650</v>
      </c>
      <c r="AJ2464" s="5">
        <v>91754.924999999988</v>
      </c>
      <c r="AL2464" s="5">
        <v>35.47</v>
      </c>
      <c r="AM2464" s="5">
        <v>27.1</v>
      </c>
      <c r="AN2464" t="s">
        <v>47</v>
      </c>
      <c r="AO2464" t="str" cm="1">
        <f t="array" aca="1" ref="AO2464" ca="1">_FV(A2464,"Currency")</f>
        <v>USD</v>
      </c>
      <c r="AP2464" t="str" cm="1">
        <f t="array" aca="1" ref="AP2464" ca="1">_FV(A2464,"Exchange")</f>
        <v>Nasdaq Stock Market</v>
      </c>
      <c r="AQ2464" s="6" t="str" cm="1">
        <f t="array" aca="1" ref="AQ2464" ca="1">_FV(A2464,"Exchange abbreviation",TRUE)</f>
        <v>XNAS</v>
      </c>
      <c r="AR2464" t="str" cm="1">
        <f t="array" aca="1" ref="AR2464" ca="1">_FV(A2464,"Instrument type",TRUE)</f>
        <v>ETF</v>
      </c>
    </row>
    <row r="2465" spans="1:44" ht="18.75" customHeight="1" x14ac:dyDescent="0.25">
      <c r="A2465" t="e" vm="2477">
        <v>#VALUE!</v>
      </c>
      <c r="B2465" t="s">
        <v>6746</v>
      </c>
      <c r="C2465" t="s">
        <v>6747</v>
      </c>
      <c r="D2465" s="31" cm="1">
        <f t="array" aca="1" ref="D2465" ca="1">_FV(A2465,"Last trade time",TRUE)</f>
        <v>45824.840277823438</v>
      </c>
      <c r="E2465" s="23" cm="1">
        <f t="array" aca="1" ref="E2465" ca="1">_FV(A2465,"Price")</f>
        <v>57.828899999999997</v>
      </c>
      <c r="F2465" s="27" cm="1">
        <f t="array" aca="1" ref="F2465" ca="1">_FV(A2465,"Change (%)",TRUE)</f>
        <v>1.3226999999999999E-2</v>
      </c>
      <c r="G2465" s="26" cm="1">
        <f t="array" aca="1" ref="G2465" ca="1">_FV(A2465,"Change")</f>
        <v>0.75490000000000002</v>
      </c>
      <c r="H2465" s="23" cm="1">
        <f t="array" aca="1" ref="H2465" ca="1">_FV(A2465,"Open")</f>
        <v>57.872199999999999</v>
      </c>
      <c r="I2465" s="23" cm="1">
        <f t="array" aca="1" ref="I2465" ca="1">_FV(A2465,"Low")</f>
        <v>57.828899999999997</v>
      </c>
      <c r="J2465" s="23" cm="1">
        <f t="array" aca="1" ref="J2465" ca="1">_FV(A2465,"High")</f>
        <v>57.872199999999999</v>
      </c>
      <c r="K2465" s="23" cm="1">
        <f t="array" aca="1" ref="K2465" ca="1">_FV(A2465,"Previous close",TRUE)</f>
        <v>57.073999999999998</v>
      </c>
      <c r="L2465" s="26"/>
      <c r="M2465" s="23" cm="1">
        <f t="array" aca="1" ref="M2465" ca="1">_FV(A2465,"52 week low",TRUE)</f>
        <v>45.363</v>
      </c>
      <c r="N2465" s="23" cm="1">
        <f t="array" aca="1" ref="N2465" ca="1">_FV(A2465,"52 week high",TRUE)</f>
        <v>60.664999999999999</v>
      </c>
      <c r="O2465" s="8" cm="1">
        <f t="array" aca="1" ref="O2465" ca="1">_FV(A2465,"Volume")</f>
        <v>216</v>
      </c>
      <c r="P2465" s="7" cm="1">
        <f t="array" aca="1" ref="P2465" ca="1">_FV(A2465,"Volume average",TRUE)</f>
        <v>163</v>
      </c>
      <c r="Q2465" t="s">
        <v>143</v>
      </c>
      <c r="T2465" s="25" cm="1">
        <f t="array" aca="1" ref="T2465" ca="1">_FV(A2465,"Expense ratio",TRUE)</f>
        <v>3.9000000000000003E-3</v>
      </c>
      <c r="U2465" s="24" cm="1">
        <f t="array" aca="1" ref="U2465" ca="1">_FV(A2465,"Market cap",TRUE)</f>
        <v>17511514.039999999</v>
      </c>
      <c r="V2465" s="16"/>
      <c r="W2465" s="16"/>
      <c r="X2465" t="s">
        <v>6748</v>
      </c>
      <c r="Z2465" s="5">
        <v>57.695099999999996</v>
      </c>
      <c r="AA2465" s="20"/>
      <c r="AB2465" s="20"/>
      <c r="AC2465" s="4">
        <v>812</v>
      </c>
      <c r="AE2465" s="5">
        <v>9.658629589106571E-2</v>
      </c>
      <c r="AF2465" s="5">
        <v>9.7225921098880175</v>
      </c>
      <c r="AI2465" s="4">
        <v>812</v>
      </c>
      <c r="AJ2465" s="5">
        <v>46891.538399999998</v>
      </c>
      <c r="AL2465" s="5">
        <v>60.664999999999999</v>
      </c>
      <c r="AM2465" s="5">
        <v>45.363</v>
      </c>
      <c r="AN2465" t="s">
        <v>47</v>
      </c>
      <c r="AO2465" t="str" cm="1">
        <f t="array" aca="1" ref="AO2465" ca="1">_FV(A2465,"Currency")</f>
        <v>USD</v>
      </c>
      <c r="AP2465" t="str" cm="1">
        <f t="array" aca="1" ref="AP2465" ca="1">_FV(A2465,"Exchange")</f>
        <v>NYSE Arca</v>
      </c>
      <c r="AQ2465" s="6" t="str" cm="1">
        <f t="array" aca="1" ref="AQ2465" ca="1">_FV(A2465,"Exchange abbreviation",TRUE)</f>
        <v>ARCX</v>
      </c>
      <c r="AR2465" t="str" cm="1">
        <f t="array" aca="1" ref="AR2465" ca="1">_FV(A2465,"Instrument type",TRUE)</f>
        <v>ETF</v>
      </c>
    </row>
    <row r="2466" spans="1:44" ht="18.75" customHeight="1" x14ac:dyDescent="0.25">
      <c r="A2466" t="e" vm="2478">
        <v>#VALUE!</v>
      </c>
      <c r="B2466" t="s">
        <v>6749</v>
      </c>
      <c r="C2466" t="s">
        <v>6750</v>
      </c>
      <c r="D2466" s="31" cm="1">
        <f t="array" aca="1" ref="D2466" ca="1">_FV(A2466,"Last trade time",TRUE)</f>
        <v>45824.840329316408</v>
      </c>
      <c r="E2466" s="23" cm="1">
        <f t="array" aca="1" ref="E2466" ca="1">_FV(A2466,"Price")</f>
        <v>27.391100000000002</v>
      </c>
      <c r="F2466" s="27" cm="1">
        <f t="array" aca="1" ref="F2466" ca="1">_FV(A2466,"Change (%)",TRUE)</f>
        <v>3.738E-3</v>
      </c>
      <c r="G2466" s="26" cm="1">
        <f t="array" aca="1" ref="G2466" ca="1">_FV(A2466,"Change")</f>
        <v>0.10199999999999999</v>
      </c>
      <c r="H2466" s="23" cm="1">
        <f t="array" aca="1" ref="H2466" ca="1">_FV(A2466,"Open")</f>
        <v>27.391100000000002</v>
      </c>
      <c r="I2466" s="23" cm="1">
        <f t="array" aca="1" ref="I2466" ca="1">_FV(A2466,"Low")</f>
        <v>27.391100000000002</v>
      </c>
      <c r="J2466" s="23" cm="1">
        <f t="array" aca="1" ref="J2466" ca="1">_FV(A2466,"High")</f>
        <v>27.391100000000002</v>
      </c>
      <c r="K2466" s="23" cm="1">
        <f t="array" aca="1" ref="K2466" ca="1">_FV(A2466,"Previous close",TRUE)</f>
        <v>27.289100000000001</v>
      </c>
      <c r="L2466" s="26"/>
      <c r="M2466" s="23" cm="1">
        <f t="array" aca="1" ref="M2466" ca="1">_FV(A2466,"52 week low",TRUE)</f>
        <v>24.94</v>
      </c>
      <c r="N2466" s="23" cm="1">
        <f t="array" aca="1" ref="N2466" ca="1">_FV(A2466,"52 week high",TRUE)</f>
        <v>27.85</v>
      </c>
      <c r="O2466" s="8" cm="1">
        <f t="array" aca="1" ref="O2466" ca="1">_FV(A2466,"Volume")</f>
        <v>0</v>
      </c>
      <c r="P2466" s="7" cm="1">
        <f t="array" aca="1" ref="P2466" ca="1">_FV(A2466,"Volume average",TRUE)</f>
        <v>1815</v>
      </c>
      <c r="Q2466" t="s">
        <v>923</v>
      </c>
      <c r="S2466" t="s">
        <v>5433</v>
      </c>
      <c r="T2466" s="25" cm="1">
        <f t="array" aca="1" ref="T2466" ca="1">_FV(A2466,"Expense ratio",TRUE)</f>
        <v>3.9000000000000003E-3</v>
      </c>
      <c r="U2466" s="24" cm="1">
        <f t="array" aca="1" ref="U2466" ca="1">_FV(A2466,"Market cap",TRUE)</f>
        <v>21491852.460000001</v>
      </c>
      <c r="V2466" s="4">
        <v>21491852</v>
      </c>
      <c r="W2466" s="4">
        <v>21491852</v>
      </c>
      <c r="Y2466" t="s">
        <v>2715</v>
      </c>
      <c r="Z2466" s="5">
        <v>27.366</v>
      </c>
      <c r="AA2466" s="5">
        <v>24.603217999999998</v>
      </c>
      <c r="AB2466" s="4">
        <v>0</v>
      </c>
      <c r="AC2466" s="4">
        <v>11582</v>
      </c>
      <c r="AE2466" s="5">
        <v>0.59570015791823305</v>
      </c>
      <c r="AF2466" s="5">
        <v>7.5734364106115004</v>
      </c>
      <c r="AI2466" s="4">
        <v>11582</v>
      </c>
      <c r="AJ2466" s="5">
        <v>316709.78999999998</v>
      </c>
      <c r="AL2466" s="5">
        <v>27.85</v>
      </c>
      <c r="AM2466" s="5">
        <v>24.94</v>
      </c>
      <c r="AN2466" t="s">
        <v>47</v>
      </c>
      <c r="AO2466" t="str" cm="1">
        <f t="array" aca="1" ref="AO2466" ca="1">_FV(A2466,"Currency")</f>
        <v>USD</v>
      </c>
      <c r="AP2466" t="str" cm="1">
        <f t="array" aca="1" ref="AP2466" ca="1">_FV(A2466,"Exchange")</f>
        <v>CBOE BZX Exchange</v>
      </c>
      <c r="AQ2466" s="6" t="str" cm="1">
        <f t="array" aca="1" ref="AQ2466" ca="1">_FV(A2466,"Exchange abbreviation",TRUE)</f>
        <v>BATS</v>
      </c>
      <c r="AR2466" t="str" cm="1">
        <f t="array" aca="1" ref="AR2466" ca="1">_FV(A2466,"Instrument type",TRUE)</f>
        <v>ETF</v>
      </c>
    </row>
    <row r="2467" spans="1:44" ht="18.75" customHeight="1" x14ac:dyDescent="0.25">
      <c r="A2467" t="e" vm="2479">
        <v>#VALUE!</v>
      </c>
      <c r="B2467" t="s">
        <v>6751</v>
      </c>
      <c r="C2467" t="s">
        <v>6752</v>
      </c>
      <c r="D2467" s="31" cm="1">
        <f t="array" aca="1" ref="D2467" ca="1">_FV(A2467,"Last trade time",TRUE)</f>
        <v>45824.907595312499</v>
      </c>
      <c r="E2467" s="23" cm="1">
        <f t="array" aca="1" ref="E2467" ca="1">_FV(A2467,"Price")</f>
        <v>56.6</v>
      </c>
      <c r="F2467" s="27" cm="1">
        <f t="array" aca="1" ref="F2467" ca="1">_FV(A2467,"Change (%)",TRUE)</f>
        <v>-2.3270000000000001E-3</v>
      </c>
      <c r="G2467" s="26" cm="1">
        <f t="array" aca="1" ref="G2467" ca="1">_FV(A2467,"Change")</f>
        <v>-0.13200000000000001</v>
      </c>
      <c r="H2467" s="23" cm="1">
        <f t="array" aca="1" ref="H2467" ca="1">_FV(A2467,"Open")</f>
        <v>56.84</v>
      </c>
      <c r="I2467" s="23" cm="1">
        <f t="array" aca="1" ref="I2467" ca="1">_FV(A2467,"Low")</f>
        <v>56.32</v>
      </c>
      <c r="J2467" s="23" cm="1">
        <f t="array" aca="1" ref="J2467" ca="1">_FV(A2467,"High")</f>
        <v>57.04</v>
      </c>
      <c r="K2467" s="23" cm="1">
        <f t="array" aca="1" ref="K2467" ca="1">_FV(A2467,"Previous close",TRUE)</f>
        <v>56.731999999999999</v>
      </c>
      <c r="L2467" s="26"/>
      <c r="M2467" s="23" cm="1">
        <f t="array" aca="1" ref="M2467" ca="1">_FV(A2467,"52 week low",TRUE)</f>
        <v>53.35</v>
      </c>
      <c r="N2467" s="23" cm="1">
        <f t="array" aca="1" ref="N2467" ca="1">_FV(A2467,"52 week high",TRUE)</f>
        <v>66.59</v>
      </c>
      <c r="O2467" s="8" cm="1">
        <f t="array" aca="1" ref="O2467" ca="1">_FV(A2467,"Volume")</f>
        <v>1538707</v>
      </c>
      <c r="P2467" s="7" cm="1">
        <f t="array" aca="1" ref="P2467" ca="1">_FV(A2467,"Volume average",TRUE)</f>
        <v>519393</v>
      </c>
      <c r="Q2467" t="s">
        <v>4581</v>
      </c>
      <c r="T2467" s="25" cm="1">
        <f t="array" aca="1" ref="T2467" ca="1">_FV(A2467,"Expense ratio",TRUE)</f>
        <v>3.9000000000000003E-3</v>
      </c>
      <c r="U2467" s="24" cm="1">
        <f t="array" aca="1" ref="U2467" ca="1">_FV(A2467,"Market cap",TRUE)</f>
        <v>2761981108.1100001</v>
      </c>
      <c r="V2467" s="16"/>
      <c r="W2467" s="16"/>
      <c r="Z2467" s="18"/>
      <c r="AA2467" s="20"/>
      <c r="AB2467" s="20"/>
      <c r="AC2467" s="21">
        <v>493780</v>
      </c>
      <c r="AE2467" s="18"/>
      <c r="AF2467" s="20"/>
      <c r="AI2467" s="21"/>
      <c r="AJ2467" s="18"/>
      <c r="AL2467" s="18"/>
      <c r="AM2467" s="18"/>
      <c r="AN2467" t="s">
        <v>73</v>
      </c>
      <c r="AO2467" t="str" cm="1">
        <f t="array" aca="1" ref="AO2467" ca="1">_FV(A2467,"Currency")</f>
        <v>USD</v>
      </c>
      <c r="AP2467" t="str" cm="1">
        <f t="array" aca="1" ref="AP2467" ca="1">_FV(A2467,"Exchange")</f>
        <v>NYSE Arca</v>
      </c>
      <c r="AQ2467" s="6" t="str" cm="1">
        <f t="array" aca="1" ref="AQ2467" ca="1">_FV(A2467,"Exchange abbreviation",TRUE)</f>
        <v>ARCX</v>
      </c>
      <c r="AR2467" t="str" cm="1">
        <f t="array" aca="1" ref="AR2467" ca="1">_FV(A2467,"Instrument type",TRUE)</f>
        <v>ETF</v>
      </c>
    </row>
    <row r="2468" spans="1:44" ht="18.75" customHeight="1" x14ac:dyDescent="0.25">
      <c r="A2468" t="e" vm="2480">
        <v>#VALUE!</v>
      </c>
      <c r="B2468" t="s">
        <v>6753</v>
      </c>
      <c r="C2468" t="s">
        <v>6754</v>
      </c>
      <c r="D2468" s="31" cm="1">
        <f t="array" aca="1" ref="D2468" ca="1">_FV(A2468,"Last trade time",TRUE)</f>
        <v>45824.840277812502</v>
      </c>
      <c r="E2468" s="23" cm="1">
        <f t="array" aca="1" ref="E2468" ca="1">_FV(A2468,"Price")</f>
        <v>24.434999999999999</v>
      </c>
      <c r="F2468" s="27" cm="1">
        <f t="array" aca="1" ref="F2468" ca="1">_FV(A2468,"Change (%)",TRUE)</f>
        <v>3.6850000000000001E-4</v>
      </c>
      <c r="G2468" s="26" cm="1">
        <f t="array" aca="1" ref="G2468" ca="1">_FV(A2468,"Change")</f>
        <v>8.9999999999999993E-3</v>
      </c>
      <c r="H2468" s="23" cm="1">
        <f t="array" aca="1" ref="H2468" ca="1">_FV(A2468,"Open")</f>
        <v>24.433800000000002</v>
      </c>
      <c r="I2468" s="23" cm="1">
        <f t="array" aca="1" ref="I2468" ca="1">_FV(A2468,"Low")</f>
        <v>24.42</v>
      </c>
      <c r="J2468" s="23" cm="1">
        <f t="array" aca="1" ref="J2468" ca="1">_FV(A2468,"High")</f>
        <v>24.434999999999999</v>
      </c>
      <c r="K2468" s="23" cm="1">
        <f t="array" aca="1" ref="K2468" ca="1">_FV(A2468,"Previous close",TRUE)</f>
        <v>24.425999999999998</v>
      </c>
      <c r="L2468" s="26"/>
      <c r="M2468" s="23" cm="1">
        <f t="array" aca="1" ref="M2468" ca="1">_FV(A2468,"52 week low",TRUE)</f>
        <v>23.97</v>
      </c>
      <c r="N2468" s="23" cm="1">
        <f t="array" aca="1" ref="N2468" ca="1">_FV(A2468,"52 week high",TRUE)</f>
        <v>24.69</v>
      </c>
      <c r="O2468" s="8" cm="1">
        <f t="array" aca="1" ref="O2468" ca="1">_FV(A2468,"Volume")</f>
        <v>1163</v>
      </c>
      <c r="P2468" s="7" cm="1">
        <f t="array" aca="1" ref="P2468" ca="1">_FV(A2468,"Volume average",TRUE)</f>
        <v>3312</v>
      </c>
      <c r="Q2468" t="s">
        <v>119</v>
      </c>
      <c r="T2468" s="25" cm="1">
        <f t="array" aca="1" ref="T2468" ca="1">_FV(A2468,"Expense ratio",TRUE)</f>
        <v>3.9000000000000003E-3</v>
      </c>
      <c r="U2468" s="24" cm="1">
        <f t="array" aca="1" ref="U2468" ca="1">_FV(A2468,"Market cap",TRUE)</f>
        <v>52443913.259999998</v>
      </c>
      <c r="V2468" s="16"/>
      <c r="W2468" s="16"/>
      <c r="Z2468" s="18"/>
      <c r="AA2468" s="20"/>
      <c r="AB2468" s="20"/>
      <c r="AC2468" s="21">
        <v>3608</v>
      </c>
      <c r="AE2468" s="18"/>
      <c r="AF2468" s="20"/>
      <c r="AI2468" s="21"/>
      <c r="AJ2468" s="18"/>
      <c r="AL2468" s="18"/>
      <c r="AM2468" s="18"/>
      <c r="AN2468" t="s">
        <v>73</v>
      </c>
      <c r="AO2468" t="str" cm="1">
        <f t="array" aca="1" ref="AO2468" ca="1">_FV(A2468,"Currency")</f>
        <v>USD</v>
      </c>
      <c r="AP2468" t="str" cm="1">
        <f t="array" aca="1" ref="AP2468" ca="1">_FV(A2468,"Exchange")</f>
        <v>NYSE Arca</v>
      </c>
      <c r="AQ2468" s="6" t="str" cm="1">
        <f t="array" aca="1" ref="AQ2468" ca="1">_FV(A2468,"Exchange abbreviation",TRUE)</f>
        <v>ARCX</v>
      </c>
      <c r="AR2468" t="str" cm="1">
        <f t="array" aca="1" ref="AR2468" ca="1">_FV(A2468,"Instrument type",TRUE)</f>
        <v>ETF</v>
      </c>
    </row>
    <row r="2469" spans="1:44" ht="18.75" customHeight="1" x14ac:dyDescent="0.25">
      <c r="A2469" t="e" vm="2481">
        <v>#VALUE!</v>
      </c>
      <c r="B2469" t="s">
        <v>6755</v>
      </c>
      <c r="C2469" t="s">
        <v>6756</v>
      </c>
      <c r="D2469" s="31" cm="1">
        <f t="array" aca="1" ref="D2469" ca="1">_FV(A2469,"Last trade time",TRUE)</f>
        <v>45824.840277812502</v>
      </c>
      <c r="E2469" s="23" cm="1">
        <f t="array" aca="1" ref="E2469" ca="1">_FV(A2469,"Price")</f>
        <v>138.85</v>
      </c>
      <c r="F2469" s="27" cm="1">
        <f t="array" aca="1" ref="F2469" ca="1">_FV(A2469,"Change (%)",TRUE)</f>
        <v>6.9179999999999997E-3</v>
      </c>
      <c r="G2469" s="26" cm="1">
        <f t="array" aca="1" ref="G2469" ca="1">_FV(A2469,"Change")</f>
        <v>0.95399999999999996</v>
      </c>
      <c r="H2469" s="23" cm="1">
        <f t="array" aca="1" ref="H2469" ca="1">_FV(A2469,"Open")</f>
        <v>138.97999999999999</v>
      </c>
      <c r="I2469" s="23" cm="1">
        <f t="array" aca="1" ref="I2469" ca="1">_FV(A2469,"Low")</f>
        <v>138.57</v>
      </c>
      <c r="J2469" s="23" cm="1">
        <f t="array" aca="1" ref="J2469" ca="1">_FV(A2469,"High")</f>
        <v>139.7799</v>
      </c>
      <c r="K2469" s="23" cm="1">
        <f t="array" aca="1" ref="K2469" ca="1">_FV(A2469,"Previous close",TRUE)</f>
        <v>137.89599999999999</v>
      </c>
      <c r="L2469" s="26"/>
      <c r="M2469" s="23" cm="1">
        <f t="array" aca="1" ref="M2469" ca="1">_FV(A2469,"52 week low",TRUE)</f>
        <v>115.07</v>
      </c>
      <c r="N2469" s="23" cm="1">
        <f t="array" aca="1" ref="N2469" ca="1">_FV(A2469,"52 week high",TRUE)</f>
        <v>153.55000000000001</v>
      </c>
      <c r="O2469" s="8" cm="1">
        <f t="array" aca="1" ref="O2469" ca="1">_FV(A2469,"Volume")</f>
        <v>8413</v>
      </c>
      <c r="P2469" s="7" cm="1">
        <f t="array" aca="1" ref="P2469" ca="1">_FV(A2469,"Volume average",TRUE)</f>
        <v>26770</v>
      </c>
      <c r="Q2469" t="s">
        <v>6600</v>
      </c>
      <c r="R2469" t="s">
        <v>6601</v>
      </c>
      <c r="T2469" s="25" cm="1">
        <f t="array" aca="1" ref="T2469" ca="1">_FV(A2469,"Expense ratio",TRUE)</f>
        <v>3.9000000000000003E-3</v>
      </c>
      <c r="U2469" s="24" cm="1">
        <f t="array" aca="1" ref="U2469" ca="1">_FV(A2469,"Market cap",TRUE)</f>
        <v>484714112.80000001</v>
      </c>
      <c r="V2469" s="16"/>
      <c r="W2469" s="16"/>
      <c r="Z2469" s="18"/>
      <c r="AB2469" s="20"/>
      <c r="AC2469" s="21">
        <v>28177</v>
      </c>
      <c r="AE2469" s="18"/>
      <c r="AF2469" s="20"/>
      <c r="AI2469" s="21"/>
      <c r="AJ2469" s="18"/>
      <c r="AL2469" s="18"/>
      <c r="AM2469" s="18"/>
      <c r="AN2469" t="s">
        <v>73</v>
      </c>
      <c r="AO2469" t="str" cm="1">
        <f t="array" aca="1" ref="AO2469" ca="1">_FV(A2469,"Currency")</f>
        <v>USD</v>
      </c>
      <c r="AP2469" t="str" cm="1">
        <f t="array" aca="1" ref="AP2469" ca="1">_FV(A2469,"Exchange")</f>
        <v>NYSE Arca</v>
      </c>
      <c r="AQ2469" s="6" t="str" cm="1">
        <f t="array" aca="1" ref="AQ2469" ca="1">_FV(A2469,"Exchange abbreviation",TRUE)</f>
        <v>ARCX</v>
      </c>
      <c r="AR2469" t="str" cm="1">
        <f t="array" aca="1" ref="AR2469" ca="1">_FV(A2469,"Instrument type",TRUE)</f>
        <v>ETF</v>
      </c>
    </row>
    <row r="2470" spans="1:44" ht="18.75" customHeight="1" x14ac:dyDescent="0.25">
      <c r="A2470" t="e" vm="2482">
        <v>#VALUE!</v>
      </c>
      <c r="B2470" t="s">
        <v>6757</v>
      </c>
      <c r="C2470" t="s">
        <v>6758</v>
      </c>
      <c r="D2470" s="31" cm="1">
        <f t="array" aca="1" ref="D2470" ca="1">_FV(A2470,"Last trade time",TRUE)</f>
        <v>45824.840277812502</v>
      </c>
      <c r="E2470" s="23" cm="1">
        <f t="array" aca="1" ref="E2470" ca="1">_FV(A2470,"Price")</f>
        <v>66.900000000000006</v>
      </c>
      <c r="F2470" s="27" cm="1">
        <f t="array" aca="1" ref="F2470" ca="1">_FV(A2470,"Change (%)",TRUE)</f>
        <v>-4.3610000000000003E-3</v>
      </c>
      <c r="G2470" s="26" cm="1">
        <f t="array" aca="1" ref="G2470" ca="1">_FV(A2470,"Change")</f>
        <v>-0.29299999999999998</v>
      </c>
      <c r="H2470" s="23" cm="1">
        <f t="array" aca="1" ref="H2470" ca="1">_FV(A2470,"Open")</f>
        <v>67.38</v>
      </c>
      <c r="I2470" s="23" cm="1">
        <f t="array" aca="1" ref="I2470" ca="1">_FV(A2470,"Low")</f>
        <v>66.72</v>
      </c>
      <c r="J2470" s="23" cm="1">
        <f t="array" aca="1" ref="J2470" ca="1">_FV(A2470,"High")</f>
        <v>67.38</v>
      </c>
      <c r="K2470" s="23" cm="1">
        <f t="array" aca="1" ref="K2470" ca="1">_FV(A2470,"Previous close",TRUE)</f>
        <v>67.192999999999998</v>
      </c>
      <c r="L2470" s="26"/>
      <c r="M2470" s="23" cm="1">
        <f t="array" aca="1" ref="M2470" ca="1">_FV(A2470,"52 week low",TRUE)</f>
        <v>58.973700000000001</v>
      </c>
      <c r="N2470" s="23" cm="1">
        <f t="array" aca="1" ref="N2470" ca="1">_FV(A2470,"52 week high",TRUE)</f>
        <v>73.28</v>
      </c>
      <c r="O2470" s="8" cm="1">
        <f t="array" aca="1" ref="O2470" ca="1">_FV(A2470,"Volume")</f>
        <v>127069</v>
      </c>
      <c r="P2470" s="7" cm="1">
        <f t="array" aca="1" ref="P2470" ca="1">_FV(A2470,"Volume average",TRUE)</f>
        <v>79066</v>
      </c>
      <c r="Q2470" t="s">
        <v>351</v>
      </c>
      <c r="S2470" t="s">
        <v>2067</v>
      </c>
      <c r="T2470" s="25" cm="1">
        <f t="array" aca="1" ref="T2470" ca="1">_FV(A2470,"Expense ratio",TRUE)</f>
        <v>3.9000000000000003E-3</v>
      </c>
      <c r="U2470" s="24" cm="1">
        <f t="array" aca="1" ref="U2470" ca="1">_FV(A2470,"Market cap",TRUE)</f>
        <v>556746967.86000001</v>
      </c>
      <c r="V2470" s="4">
        <v>556746944</v>
      </c>
      <c r="W2470" s="4">
        <v>556746944</v>
      </c>
      <c r="Y2470" t="s">
        <v>6521</v>
      </c>
      <c r="Z2470" s="5">
        <v>66.293719999999993</v>
      </c>
      <c r="AA2470" s="5">
        <v>20.549398</v>
      </c>
      <c r="AB2470" s="5">
        <v>1.77E-2</v>
      </c>
      <c r="AC2470" s="4">
        <v>111511</v>
      </c>
      <c r="AE2470" s="5">
        <v>1.688121063697245</v>
      </c>
      <c r="AF2470" s="5">
        <v>1.783973454489951</v>
      </c>
      <c r="AI2470" s="4">
        <v>111511</v>
      </c>
      <c r="AJ2470" s="5">
        <v>7392064.1900000004</v>
      </c>
      <c r="AL2470" s="5">
        <v>73.28</v>
      </c>
      <c r="AM2470" s="5">
        <v>58.97</v>
      </c>
      <c r="AN2470" t="s">
        <v>90</v>
      </c>
      <c r="AO2470" t="str" cm="1">
        <f t="array" aca="1" ref="AO2470" ca="1">_FV(A2470,"Currency")</f>
        <v>USD</v>
      </c>
      <c r="AP2470" t="str" cm="1">
        <f t="array" aca="1" ref="AP2470" ca="1">_FV(A2470,"Exchange")</f>
        <v>NYSE Arca</v>
      </c>
      <c r="AQ2470" s="6" t="str" cm="1">
        <f t="array" aca="1" ref="AQ2470" ca="1">_FV(A2470,"Exchange abbreviation",TRUE)</f>
        <v>ARCX</v>
      </c>
      <c r="AR2470" t="str" cm="1">
        <f t="array" aca="1" ref="AR2470" ca="1">_FV(A2470,"Instrument type",TRUE)</f>
        <v>ETF</v>
      </c>
    </row>
    <row r="2471" spans="1:44" ht="18.75" customHeight="1" x14ac:dyDescent="0.25">
      <c r="A2471" t="e" vm="2483">
        <v>#VALUE!</v>
      </c>
      <c r="B2471" t="s">
        <v>6759</v>
      </c>
      <c r="C2471" t="s">
        <v>6760</v>
      </c>
      <c r="D2471" s="31" cm="1">
        <f t="array" aca="1" ref="D2471" ca="1">_FV(A2471,"Last trade time",TRUE)</f>
        <v>45824.840277789066</v>
      </c>
      <c r="E2471" s="23" cm="1">
        <f t="array" aca="1" ref="E2471" ca="1">_FV(A2471,"Price")</f>
        <v>25.48</v>
      </c>
      <c r="F2471" s="27" cm="1">
        <f t="array" aca="1" ref="F2471" ca="1">_FV(A2471,"Change (%)",TRUE)</f>
        <v>5.8900000000000001E-4</v>
      </c>
      <c r="G2471" s="26" cm="1">
        <f t="array" aca="1" ref="G2471" ca="1">_FV(A2471,"Change")</f>
        <v>1.4999999999999999E-2</v>
      </c>
      <c r="H2471" s="23" cm="1">
        <f t="array" aca="1" ref="H2471" ca="1">_FV(A2471,"Open")</f>
        <v>25.5</v>
      </c>
      <c r="I2471" s="23" cm="1">
        <f t="array" aca="1" ref="I2471" ca="1">_FV(A2471,"Low")</f>
        <v>25.46</v>
      </c>
      <c r="J2471" s="23" cm="1">
        <f t="array" aca="1" ref="J2471" ca="1">_FV(A2471,"High")</f>
        <v>25.5</v>
      </c>
      <c r="K2471" s="23" cm="1">
        <f t="array" aca="1" ref="K2471" ca="1">_FV(A2471,"Previous close",TRUE)</f>
        <v>25.465</v>
      </c>
      <c r="L2471" s="26"/>
      <c r="M2471" s="23" cm="1">
        <f t="array" aca="1" ref="M2471" ca="1">_FV(A2471,"52 week low",TRUE)</f>
        <v>24.68</v>
      </c>
      <c r="N2471" s="23" cm="1">
        <f t="array" aca="1" ref="N2471" ca="1">_FV(A2471,"52 week high",TRUE)</f>
        <v>27.035</v>
      </c>
      <c r="O2471" s="8" cm="1">
        <f t="array" aca="1" ref="O2471" ca="1">_FV(A2471,"Volume")</f>
        <v>14698</v>
      </c>
      <c r="P2471" s="7" cm="1">
        <f t="array" aca="1" ref="P2471" ca="1">_FV(A2471,"Volume average",TRUE)</f>
        <v>6725</v>
      </c>
      <c r="Q2471" t="s">
        <v>5345</v>
      </c>
      <c r="S2471" t="s">
        <v>3562</v>
      </c>
      <c r="T2471" s="25" cm="1">
        <f t="array" aca="1" ref="T2471" ca="1">_FV(A2471,"Expense ratio",TRUE)</f>
        <v>3.9000000000000003E-3</v>
      </c>
      <c r="U2471" s="24" cm="1">
        <f t="array" aca="1" ref="U2471" ca="1">_FV(A2471,"Market cap",TRUE)</f>
        <v>25991064.219999999</v>
      </c>
      <c r="V2471" s="4">
        <v>25991064</v>
      </c>
      <c r="W2471" s="4">
        <v>25991064</v>
      </c>
      <c r="Y2471" t="s">
        <v>1499</v>
      </c>
      <c r="Z2471" s="5">
        <v>25.35699</v>
      </c>
      <c r="AA2471" s="20"/>
      <c r="AB2471" s="5">
        <v>7.9799999999999996E-2</v>
      </c>
      <c r="AC2471" s="4">
        <v>6628</v>
      </c>
      <c r="AE2471" s="5">
        <v>-0.68765348209065547</v>
      </c>
      <c r="AF2471" s="5">
        <v>2.1671136588025548</v>
      </c>
      <c r="AI2471" s="4">
        <v>6628</v>
      </c>
      <c r="AJ2471" s="5">
        <v>168052.94</v>
      </c>
      <c r="AL2471" s="5">
        <v>27.035</v>
      </c>
      <c r="AM2471" s="5">
        <v>24.68</v>
      </c>
      <c r="AN2471" t="s">
        <v>47</v>
      </c>
      <c r="AO2471" t="str" cm="1">
        <f t="array" aca="1" ref="AO2471" ca="1">_FV(A2471,"Currency")</f>
        <v>USD</v>
      </c>
      <c r="AP2471" t="str" cm="1">
        <f t="array" aca="1" ref="AP2471" ca="1">_FV(A2471,"Exchange")</f>
        <v>NYSE Arca</v>
      </c>
      <c r="AQ2471" s="6" t="str" cm="1">
        <f t="array" aca="1" ref="AQ2471" ca="1">_FV(A2471,"Exchange abbreviation",TRUE)</f>
        <v>ARCX</v>
      </c>
      <c r="AR2471" t="str" cm="1">
        <f t="array" aca="1" ref="AR2471" ca="1">_FV(A2471,"Instrument type",TRUE)</f>
        <v>ETF</v>
      </c>
    </row>
    <row r="2472" spans="1:44" ht="18.75" customHeight="1" x14ac:dyDescent="0.25">
      <c r="A2472" t="e" vm="2484">
        <v>#VALUE!</v>
      </c>
      <c r="B2472" t="s">
        <v>6761</v>
      </c>
      <c r="C2472" t="s">
        <v>6762</v>
      </c>
      <c r="D2472" s="31" cm="1">
        <f t="array" aca="1" ref="D2472" ca="1">_FV(A2472,"Last trade time",TRUE)</f>
        <v>45824.843750265623</v>
      </c>
      <c r="E2472" s="23" cm="1">
        <f t="array" aca="1" ref="E2472" ca="1">_FV(A2472,"Price")</f>
        <v>48.31</v>
      </c>
      <c r="F2472" s="27" cm="1">
        <f t="array" aca="1" ref="F2472" ca="1">_FV(A2472,"Change (%)",TRUE)</f>
        <v>-3.7659999999999999E-4</v>
      </c>
      <c r="G2472" s="26" cm="1">
        <f t="array" aca="1" ref="G2472" ca="1">_FV(A2472,"Change")</f>
        <v>-1.8200000000000001E-2</v>
      </c>
      <c r="H2472" s="23" cm="1">
        <f t="array" aca="1" ref="H2472" ca="1">_FV(A2472,"Open")</f>
        <v>48.32</v>
      </c>
      <c r="I2472" s="23" cm="1">
        <f t="array" aca="1" ref="I2472" ca="1">_FV(A2472,"Low")</f>
        <v>48.29</v>
      </c>
      <c r="J2472" s="23" cm="1">
        <f t="array" aca="1" ref="J2472" ca="1">_FV(A2472,"High")</f>
        <v>48.44</v>
      </c>
      <c r="K2472" s="23" cm="1">
        <f t="array" aca="1" ref="K2472" ca="1">_FV(A2472,"Previous close",TRUE)</f>
        <v>48.328200000000002</v>
      </c>
      <c r="L2472" s="26"/>
      <c r="M2472" s="23" cm="1">
        <f t="array" aca="1" ref="M2472" ca="1">_FV(A2472,"52 week low",TRUE)</f>
        <v>46.11</v>
      </c>
      <c r="N2472" s="23" cm="1">
        <f t="array" aca="1" ref="N2472" ca="1">_FV(A2472,"52 week high",TRUE)</f>
        <v>50.414999999999999</v>
      </c>
      <c r="O2472" s="8" cm="1">
        <f t="array" aca="1" ref="O2472" ca="1">_FV(A2472,"Volume")</f>
        <v>24671</v>
      </c>
      <c r="P2472" s="7" cm="1">
        <f t="array" aca="1" ref="P2472" ca="1">_FV(A2472,"Volume average",TRUE)</f>
        <v>11387</v>
      </c>
      <c r="Q2472" t="s">
        <v>375</v>
      </c>
      <c r="S2472" t="s">
        <v>4447</v>
      </c>
      <c r="T2472" s="25" cm="1">
        <f t="array" aca="1" ref="T2472" ca="1">_FV(A2472,"Expense ratio",TRUE)</f>
        <v>3.9000000000000003E-3</v>
      </c>
      <c r="U2472" s="24" cm="1">
        <f t="array" aca="1" ref="U2472" ca="1">_FV(A2472,"Market cap",TRUE)</f>
        <v>34683443.549999997</v>
      </c>
      <c r="V2472" s="4">
        <v>34683444</v>
      </c>
      <c r="W2472" s="4">
        <v>34683444</v>
      </c>
      <c r="Y2472" t="s">
        <v>975</v>
      </c>
      <c r="Z2472" s="5">
        <v>48.03</v>
      </c>
      <c r="AA2472" s="20"/>
      <c r="AB2472" s="20"/>
      <c r="AC2472" s="4">
        <v>20828</v>
      </c>
      <c r="AE2472" s="5">
        <v>-2.6950620573246709</v>
      </c>
      <c r="AF2472" s="20"/>
      <c r="AH2472" s="16"/>
      <c r="AI2472" s="4">
        <v>20828</v>
      </c>
      <c r="AJ2472" s="5">
        <v>999771.07640000002</v>
      </c>
      <c r="AL2472" s="5">
        <v>50.414999999999999</v>
      </c>
      <c r="AM2472" s="5">
        <v>46.11</v>
      </c>
      <c r="AN2472" t="s">
        <v>47</v>
      </c>
      <c r="AO2472" t="str" cm="1">
        <f t="array" aca="1" ref="AO2472" ca="1">_FV(A2472,"Currency")</f>
        <v>USD</v>
      </c>
      <c r="AP2472" t="str" cm="1">
        <f t="array" aca="1" ref="AP2472" ca="1">_FV(A2472,"Exchange")</f>
        <v>Nasdaq Stock Market</v>
      </c>
      <c r="AQ2472" s="6" t="str" cm="1">
        <f t="array" aca="1" ref="AQ2472" ca="1">_FV(A2472,"Exchange abbreviation",TRUE)</f>
        <v>XNAS</v>
      </c>
      <c r="AR2472" t="str" cm="1">
        <f t="array" aca="1" ref="AR2472" ca="1">_FV(A2472,"Instrument type",TRUE)</f>
        <v>ETF</v>
      </c>
    </row>
    <row r="2473" spans="1:44" ht="18.75" customHeight="1" x14ac:dyDescent="0.25">
      <c r="A2473" t="e" vm="2485">
        <v>#VALUE!</v>
      </c>
      <c r="B2473" t="s">
        <v>6763</v>
      </c>
      <c r="C2473" t="s">
        <v>6764</v>
      </c>
      <c r="D2473" s="31" cm="1">
        <f t="array" aca="1" ref="D2473" ca="1">_FV(A2473,"Last trade time",TRUE)</f>
        <v>45824.840277777781</v>
      </c>
      <c r="E2473" s="23" cm="1">
        <f t="array" aca="1" ref="E2473" ca="1">_FV(A2473,"Price")</f>
        <v>132.52000000000001</v>
      </c>
      <c r="F2473" s="27" cm="1">
        <f t="array" aca="1" ref="F2473" ca="1">_FV(A2473,"Change (%)",TRUE)</f>
        <v>3.5670000000000003E-3</v>
      </c>
      <c r="G2473" s="26" cm="1">
        <f t="array" aca="1" ref="G2473" ca="1">_FV(A2473,"Change")</f>
        <v>0.47099999999999997</v>
      </c>
      <c r="H2473" s="23" cm="1">
        <f t="array" aca="1" ref="H2473" ca="1">_FV(A2473,"Open")</f>
        <v>132.57</v>
      </c>
      <c r="I2473" s="23" cm="1">
        <f t="array" aca="1" ref="I2473" ca="1">_FV(A2473,"Low")</f>
        <v>132.23009999999999</v>
      </c>
      <c r="J2473" s="23" cm="1">
        <f t="array" aca="1" ref="J2473" ca="1">_FV(A2473,"High")</f>
        <v>133.49799999999999</v>
      </c>
      <c r="K2473" s="23" cm="1">
        <f t="array" aca="1" ref="K2473" ca="1">_FV(A2473,"Previous close",TRUE)</f>
        <v>132.04900000000001</v>
      </c>
      <c r="L2473" s="26"/>
      <c r="M2473" s="23" cm="1">
        <f t="array" aca="1" ref="M2473" ca="1">_FV(A2473,"52 week low",TRUE)</f>
        <v>110.92</v>
      </c>
      <c r="N2473" s="23" cm="1">
        <f t="array" aca="1" ref="N2473" ca="1">_FV(A2473,"52 week high",TRUE)</f>
        <v>139.08000000000001</v>
      </c>
      <c r="O2473" s="8" cm="1">
        <f t="array" aca="1" ref="O2473" ca="1">_FV(A2473,"Volume")</f>
        <v>30387</v>
      </c>
      <c r="P2473" s="7" cm="1">
        <f t="array" aca="1" ref="P2473" ca="1">_FV(A2473,"Volume average",TRUE)</f>
        <v>90710</v>
      </c>
      <c r="Q2473" t="s">
        <v>72</v>
      </c>
      <c r="S2473" t="s">
        <v>2067</v>
      </c>
      <c r="T2473" s="25" cm="1">
        <f t="array" aca="1" ref="T2473" ca="1">_FV(A2473,"Expense ratio",TRUE)</f>
        <v>3.9000000000000003E-3</v>
      </c>
      <c r="U2473" s="24" cm="1">
        <f t="array" aca="1" ref="U2473" ca="1">_FV(A2473,"Market cap",TRUE)</f>
        <v>865927083.73000002</v>
      </c>
      <c r="V2473" s="4">
        <v>865927104</v>
      </c>
      <c r="W2473" s="4">
        <v>865927104</v>
      </c>
      <c r="Y2473" t="s">
        <v>6521</v>
      </c>
      <c r="Z2473" s="5">
        <v>136.22651999999999</v>
      </c>
      <c r="AA2473" s="5">
        <v>14.769551</v>
      </c>
      <c r="AB2473" s="5">
        <v>1.6500000000000001E-2</v>
      </c>
      <c r="AC2473" s="4">
        <v>94338</v>
      </c>
      <c r="AE2473" s="5">
        <v>6.9409916469630462</v>
      </c>
      <c r="AF2473" s="5">
        <v>18.641516118205011</v>
      </c>
      <c r="AI2473" s="4">
        <v>94338</v>
      </c>
      <c r="AJ2473" s="5">
        <v>12845062.08</v>
      </c>
      <c r="AL2473" s="5">
        <v>139.08000000000001</v>
      </c>
      <c r="AM2473" s="5">
        <v>110.92</v>
      </c>
      <c r="AN2473" t="s">
        <v>82</v>
      </c>
      <c r="AO2473" t="str" cm="1">
        <f t="array" aca="1" ref="AO2473" ca="1">_FV(A2473,"Currency")</f>
        <v>USD</v>
      </c>
      <c r="AP2473" t="str" cm="1">
        <f t="array" aca="1" ref="AP2473" ca="1">_FV(A2473,"Exchange")</f>
        <v>NYSE Arca</v>
      </c>
      <c r="AQ2473" s="6" t="str" cm="1">
        <f t="array" aca="1" ref="AQ2473" ca="1">_FV(A2473,"Exchange abbreviation",TRUE)</f>
        <v>ARCX</v>
      </c>
      <c r="AR2473" t="str" cm="1">
        <f t="array" aca="1" ref="AR2473" ca="1">_FV(A2473,"Instrument type",TRUE)</f>
        <v>ETF</v>
      </c>
    </row>
    <row r="2474" spans="1:44" ht="18.75" customHeight="1" x14ac:dyDescent="0.25">
      <c r="A2474" t="e" vm="2486">
        <v>#VALUE!</v>
      </c>
      <c r="B2474" t="s">
        <v>6765</v>
      </c>
      <c r="C2474" t="s">
        <v>6766</v>
      </c>
      <c r="D2474" s="31" cm="1">
        <f t="array" aca="1" ref="D2474" ca="1">_FV(A2474,"Last trade time",TRUE)</f>
        <v>45824.840277812502</v>
      </c>
      <c r="E2474" s="23" cm="1">
        <f t="array" aca="1" ref="E2474" ca="1">_FV(A2474,"Price")</f>
        <v>19.04</v>
      </c>
      <c r="F2474" s="27" cm="1">
        <f t="array" aca="1" ref="F2474" ca="1">_FV(A2474,"Change (%)",TRUE)</f>
        <v>1.578E-3</v>
      </c>
      <c r="G2474" s="26" cm="1">
        <f t="array" aca="1" ref="G2474" ca="1">_FV(A2474,"Change")</f>
        <v>0.03</v>
      </c>
      <c r="H2474" s="23" cm="1">
        <f t="array" aca="1" ref="H2474" ca="1">_FV(A2474,"Open")</f>
        <v>19.100000000000001</v>
      </c>
      <c r="I2474" s="23" cm="1">
        <f t="array" aca="1" ref="I2474" ca="1">_FV(A2474,"Low")</f>
        <v>19.04</v>
      </c>
      <c r="J2474" s="23" cm="1">
        <f t="array" aca="1" ref="J2474" ca="1">_FV(A2474,"High")</f>
        <v>19.100000000000001</v>
      </c>
      <c r="K2474" s="23" cm="1">
        <f t="array" aca="1" ref="K2474" ca="1">_FV(A2474,"Previous close",TRUE)</f>
        <v>19.010000000000002</v>
      </c>
      <c r="L2474" s="26"/>
      <c r="M2474" s="23" cm="1">
        <f t="array" aca="1" ref="M2474" ca="1">_FV(A2474,"52 week low",TRUE)</f>
        <v>17.88</v>
      </c>
      <c r="N2474" s="23" cm="1">
        <f t="array" aca="1" ref="N2474" ca="1">_FV(A2474,"52 week high",TRUE)</f>
        <v>19.71</v>
      </c>
      <c r="O2474" s="8" cm="1">
        <f t="array" aca="1" ref="O2474" ca="1">_FV(A2474,"Volume")</f>
        <v>120758</v>
      </c>
      <c r="P2474" s="7" cm="1">
        <f t="array" aca="1" ref="P2474" ca="1">_FV(A2474,"Volume average",TRUE)</f>
        <v>110866</v>
      </c>
      <c r="Q2474" t="s">
        <v>827</v>
      </c>
      <c r="S2474" t="s">
        <v>4500</v>
      </c>
      <c r="T2474" s="25" cm="1">
        <f t="array" aca="1" ref="T2474" ca="1">_FV(A2474,"Expense ratio",TRUE)</f>
        <v>3.9000000000000003E-3</v>
      </c>
      <c r="U2474" s="24" cm="1">
        <f t="array" aca="1" ref="U2474" ca="1">_FV(A2474,"Market cap",TRUE)</f>
        <v>296853671.08999997</v>
      </c>
      <c r="V2474" s="4">
        <v>296853664</v>
      </c>
      <c r="W2474" s="4">
        <v>296853664</v>
      </c>
      <c r="Y2474" t="s">
        <v>6767</v>
      </c>
      <c r="Z2474" s="5">
        <v>18.949439999999999</v>
      </c>
      <c r="AB2474" s="5">
        <v>7.2900000000000006E-2</v>
      </c>
      <c r="AC2474" s="4">
        <v>139739</v>
      </c>
      <c r="AE2474" s="5">
        <v>2.0054403130635108</v>
      </c>
      <c r="AF2474" s="5">
        <v>7.8458978154732906</v>
      </c>
      <c r="AI2474" s="4">
        <v>139739</v>
      </c>
      <c r="AJ2474" s="4">
        <v>2655041</v>
      </c>
      <c r="AL2474" s="5">
        <v>19.71</v>
      </c>
      <c r="AM2474" s="5">
        <v>17.88</v>
      </c>
      <c r="AN2474" t="s">
        <v>90</v>
      </c>
      <c r="AO2474" t="str" cm="1">
        <f t="array" aca="1" ref="AO2474" ca="1">_FV(A2474,"Currency")</f>
        <v>USD</v>
      </c>
      <c r="AP2474" t="str" cm="1">
        <f t="array" aca="1" ref="AP2474" ca="1">_FV(A2474,"Exchange")</f>
        <v>NYSE Arca</v>
      </c>
      <c r="AQ2474" s="6" t="str" cm="1">
        <f t="array" aca="1" ref="AQ2474" ca="1">_FV(A2474,"Exchange abbreviation",TRUE)</f>
        <v>ARCX</v>
      </c>
      <c r="AR2474" t="str" cm="1">
        <f t="array" aca="1" ref="AR2474" ca="1">_FV(A2474,"Instrument type",TRUE)</f>
        <v>ETF</v>
      </c>
    </row>
    <row r="2475" spans="1:44" ht="18.75" customHeight="1" x14ac:dyDescent="0.25">
      <c r="A2475" t="e" vm="2487">
        <v>#VALUE!</v>
      </c>
      <c r="B2475" t="s">
        <v>6768</v>
      </c>
      <c r="C2475" t="s">
        <v>6769</v>
      </c>
      <c r="D2475" s="31" cm="1">
        <f t="array" aca="1" ref="D2475" ca="1">_FV(A2475,"Last trade time",TRUE)</f>
        <v>45824.840277812502</v>
      </c>
      <c r="E2475" s="23" cm="1">
        <f t="array" aca="1" ref="E2475" ca="1">_FV(A2475,"Price")</f>
        <v>26.195</v>
      </c>
      <c r="F2475" s="27" cm="1">
        <f t="array" aca="1" ref="F2475" ca="1">_FV(A2475,"Change (%)",TRUE)</f>
        <v>-1.905E-3</v>
      </c>
      <c r="G2475" s="26" cm="1">
        <f t="array" aca="1" ref="G2475" ca="1">_FV(A2475,"Change")</f>
        <v>-0.05</v>
      </c>
      <c r="H2475" s="23" cm="1">
        <f t="array" aca="1" ref="H2475" ca="1">_FV(A2475,"Open")</f>
        <v>26.19</v>
      </c>
      <c r="I2475" s="23" cm="1">
        <f t="array" aca="1" ref="I2475" ca="1">_FV(A2475,"Low")</f>
        <v>26.19</v>
      </c>
      <c r="J2475" s="23" cm="1">
        <f t="array" aca="1" ref="J2475" ca="1">_FV(A2475,"High")</f>
        <v>26.195</v>
      </c>
      <c r="K2475" s="23" cm="1">
        <f t="array" aca="1" ref="K2475" ca="1">_FV(A2475,"Previous close",TRUE)</f>
        <v>26.245000000000001</v>
      </c>
      <c r="L2475" s="26"/>
      <c r="M2475" s="23" cm="1">
        <f t="array" aca="1" ref="M2475" ca="1">_FV(A2475,"52 week low",TRUE)</f>
        <v>25.58</v>
      </c>
      <c r="N2475" s="23" cm="1">
        <f t="array" aca="1" ref="N2475" ca="1">_FV(A2475,"52 week high",TRUE)</f>
        <v>26.65</v>
      </c>
      <c r="O2475" s="8" cm="1">
        <f t="array" aca="1" ref="O2475" ca="1">_FV(A2475,"Volume")</f>
        <v>121</v>
      </c>
      <c r="P2475" s="7" cm="1">
        <f t="array" aca="1" ref="P2475" ca="1">_FV(A2475,"Volume average",TRUE)</f>
        <v>1686</v>
      </c>
      <c r="Q2475" t="s">
        <v>2519</v>
      </c>
      <c r="S2475" t="s">
        <v>3898</v>
      </c>
      <c r="T2475" s="25" cm="1">
        <f t="array" aca="1" ref="T2475" ca="1">_FV(A2475,"Expense ratio",TRUE)</f>
        <v>3.9000000000000003E-3</v>
      </c>
      <c r="U2475" s="24" cm="1">
        <f t="array" aca="1" ref="U2475" ca="1">_FV(A2475,"Market cap",TRUE)</f>
        <v>113400116.70999999</v>
      </c>
      <c r="V2475" s="4">
        <v>113400112</v>
      </c>
      <c r="W2475" s="4">
        <v>113400112</v>
      </c>
      <c r="Y2475" t="s">
        <v>2777</v>
      </c>
      <c r="Z2475" s="5">
        <v>26.035</v>
      </c>
      <c r="AA2475" s="20"/>
      <c r="AB2475" s="5">
        <v>5.4600000000000003E-2</v>
      </c>
      <c r="AC2475" s="4">
        <v>10388</v>
      </c>
      <c r="AE2475" s="5">
        <v>2.3896939892936291</v>
      </c>
      <c r="AF2475" s="5">
        <v>6.4213405070455476</v>
      </c>
      <c r="AI2475" s="4">
        <v>10388</v>
      </c>
      <c r="AJ2475" s="5">
        <v>271438.44</v>
      </c>
      <c r="AL2475" s="5">
        <v>26.65</v>
      </c>
      <c r="AM2475" s="5">
        <v>25.58</v>
      </c>
      <c r="AN2475" t="s">
        <v>47</v>
      </c>
      <c r="AO2475" t="str" cm="1">
        <f t="array" aca="1" ref="AO2475" ca="1">_FV(A2475,"Currency")</f>
        <v>USD</v>
      </c>
      <c r="AP2475" t="str" cm="1">
        <f t="array" aca="1" ref="AP2475" ca="1">_FV(A2475,"Exchange")</f>
        <v>NYSE Arca</v>
      </c>
      <c r="AQ2475" s="6" t="str" cm="1">
        <f t="array" aca="1" ref="AQ2475" ca="1">_FV(A2475,"Exchange abbreviation",TRUE)</f>
        <v>ARCX</v>
      </c>
      <c r="AR2475" t="str" cm="1">
        <f t="array" aca="1" ref="AR2475" ca="1">_FV(A2475,"Instrument type",TRUE)</f>
        <v>ETF</v>
      </c>
    </row>
    <row r="2476" spans="1:44" ht="18.75" customHeight="1" x14ac:dyDescent="0.25">
      <c r="A2476" t="e" vm="2488">
        <v>#VALUE!</v>
      </c>
      <c r="B2476" t="s">
        <v>6770</v>
      </c>
      <c r="C2476" t="s">
        <v>6771</v>
      </c>
      <c r="D2476" s="31" cm="1">
        <f t="array" aca="1" ref="D2476" ca="1">_FV(A2476,"Last trade time",TRUE)</f>
        <v>45824.860064258595</v>
      </c>
      <c r="E2476" s="23" cm="1">
        <f t="array" aca="1" ref="E2476" ca="1">_FV(A2476,"Price")</f>
        <v>45.93</v>
      </c>
      <c r="F2476" s="27" cm="1">
        <f t="array" aca="1" ref="F2476" ca="1">_FV(A2476,"Change (%)",TRUE)</f>
        <v>4.3560000000000002E-4</v>
      </c>
      <c r="G2476" s="26" cm="1">
        <f t="array" aca="1" ref="G2476" ca="1">_FV(A2476,"Change")</f>
        <v>0.02</v>
      </c>
      <c r="H2476" s="23" cm="1">
        <f t="array" aca="1" ref="H2476" ca="1">_FV(A2476,"Open")</f>
        <v>45.93</v>
      </c>
      <c r="I2476" s="23" cm="1">
        <f t="array" aca="1" ref="I2476" ca="1">_FV(A2476,"Low")</f>
        <v>45.903399999999998</v>
      </c>
      <c r="J2476" s="23" cm="1">
        <f t="array" aca="1" ref="J2476" ca="1">_FV(A2476,"High")</f>
        <v>45.96</v>
      </c>
      <c r="K2476" s="23" cm="1">
        <f t="array" aca="1" ref="K2476" ca="1">_FV(A2476,"Previous close",TRUE)</f>
        <v>45.91</v>
      </c>
      <c r="L2476" s="26"/>
      <c r="M2476" s="23" cm="1">
        <f t="array" aca="1" ref="M2476" ca="1">_FV(A2476,"52 week low",TRUE)</f>
        <v>45.005099999999999</v>
      </c>
      <c r="N2476" s="23" cm="1">
        <f t="array" aca="1" ref="N2476" ca="1">_FV(A2476,"52 week high",TRUE)</f>
        <v>46.43</v>
      </c>
      <c r="O2476" s="8" cm="1">
        <f t="array" aca="1" ref="O2476" ca="1">_FV(A2476,"Volume")</f>
        <v>329232</v>
      </c>
      <c r="P2476" s="7" cm="1">
        <f t="array" aca="1" ref="P2476" ca="1">_FV(A2476,"Volume average",TRUE)</f>
        <v>603517</v>
      </c>
      <c r="Q2476" t="s">
        <v>290</v>
      </c>
      <c r="S2476" t="s">
        <v>3504</v>
      </c>
      <c r="T2476" s="25" cm="1">
        <f t="array" aca="1" ref="T2476" ca="1">_FV(A2476,"Expense ratio",TRUE)</f>
        <v>3.9000000000000003E-3</v>
      </c>
      <c r="U2476" s="24" cm="1">
        <f t="array" aca="1" ref="U2476" ca="1">_FV(A2476,"Market cap",TRUE)</f>
        <v>3848686502.3200002</v>
      </c>
      <c r="V2476" s="4">
        <v>3848686592</v>
      </c>
      <c r="W2476" s="4">
        <v>3848686592</v>
      </c>
      <c r="Y2476" t="s">
        <v>6772</v>
      </c>
      <c r="Z2476" s="5">
        <v>45.573700000000002</v>
      </c>
      <c r="AA2476" s="20"/>
      <c r="AB2476" s="5">
        <v>5.9400000000000001E-2</v>
      </c>
      <c r="AC2476" s="4">
        <v>735103</v>
      </c>
      <c r="AE2476" s="5">
        <v>2.7188779592413059</v>
      </c>
      <c r="AF2476" s="5">
        <v>7.1209109063113063</v>
      </c>
      <c r="AI2476" s="4">
        <v>735103</v>
      </c>
      <c r="AJ2476" s="5">
        <v>33653015.340000004</v>
      </c>
      <c r="AL2476" s="5">
        <v>46.43</v>
      </c>
      <c r="AM2476" s="5">
        <v>45.005000000000003</v>
      </c>
      <c r="AN2476" t="s">
        <v>82</v>
      </c>
      <c r="AO2476" t="str" cm="1">
        <f t="array" aca="1" ref="AO2476" ca="1">_FV(A2476,"Currency")</f>
        <v>USD</v>
      </c>
      <c r="AP2476" t="str" cm="1">
        <f t="array" aca="1" ref="AP2476" ca="1">_FV(A2476,"Exchange")</f>
        <v>NYSE Arca</v>
      </c>
      <c r="AQ2476" s="6" t="str" cm="1">
        <f t="array" aca="1" ref="AQ2476" ca="1">_FV(A2476,"Exchange abbreviation",TRUE)</f>
        <v>ARCX</v>
      </c>
      <c r="AR2476" t="str" cm="1">
        <f t="array" aca="1" ref="AR2476" ca="1">_FV(A2476,"Instrument type",TRUE)</f>
        <v>ETF</v>
      </c>
    </row>
    <row r="2477" spans="1:44" ht="18.75" customHeight="1" x14ac:dyDescent="0.25">
      <c r="A2477" t="e" vm="2489">
        <v>#VALUE!</v>
      </c>
      <c r="B2477" t="s">
        <v>6773</v>
      </c>
      <c r="C2477" t="s">
        <v>6774</v>
      </c>
      <c r="D2477" s="31" cm="1">
        <f t="array" aca="1" ref="D2477" ca="1">_FV(A2477,"Last trade time",TRUE)</f>
        <v>45824.840277812502</v>
      </c>
      <c r="E2477" s="23" cm="1">
        <f t="array" aca="1" ref="E2477" ca="1">_FV(A2477,"Price")</f>
        <v>43.93</v>
      </c>
      <c r="F2477" s="27" cm="1">
        <f t="array" aca="1" ref="F2477" ca="1">_FV(A2477,"Change (%)",TRUE)</f>
        <v>-1.137E-3</v>
      </c>
      <c r="G2477" s="26" cm="1">
        <f t="array" aca="1" ref="G2477" ca="1">_FV(A2477,"Change")</f>
        <v>-0.05</v>
      </c>
      <c r="H2477" s="23" cm="1">
        <f t="array" aca="1" ref="H2477" ca="1">_FV(A2477,"Open")</f>
        <v>43.95</v>
      </c>
      <c r="I2477" s="23" cm="1">
        <f t="array" aca="1" ref="I2477" ca="1">_FV(A2477,"Low")</f>
        <v>43.87</v>
      </c>
      <c r="J2477" s="23" cm="1">
        <f t="array" aca="1" ref="J2477" ca="1">_FV(A2477,"High")</f>
        <v>43.98</v>
      </c>
      <c r="K2477" s="23" cm="1">
        <f t="array" aca="1" ref="K2477" ca="1">_FV(A2477,"Previous close",TRUE)</f>
        <v>43.98</v>
      </c>
      <c r="L2477" s="26"/>
      <c r="M2477" s="23" cm="1">
        <f t="array" aca="1" ref="M2477" ca="1">_FV(A2477,"52 week low",TRUE)</f>
        <v>42.3</v>
      </c>
      <c r="N2477" s="23" cm="1">
        <f t="array" aca="1" ref="N2477" ca="1">_FV(A2477,"52 week high",TRUE)</f>
        <v>51.82</v>
      </c>
      <c r="O2477" s="8" cm="1">
        <f t="array" aca="1" ref="O2477" ca="1">_FV(A2477,"Volume")</f>
        <v>91312</v>
      </c>
      <c r="P2477" s="7" cm="1">
        <f t="array" aca="1" ref="P2477" ca="1">_FV(A2477,"Volume average",TRUE)</f>
        <v>82608</v>
      </c>
      <c r="Q2477" t="s">
        <v>5345</v>
      </c>
      <c r="S2477" t="s">
        <v>3657</v>
      </c>
      <c r="T2477" s="25" cm="1">
        <f t="array" aca="1" ref="T2477" ca="1">_FV(A2477,"Expense ratio",TRUE)</f>
        <v>3.9000000000000003E-3</v>
      </c>
      <c r="U2477" s="24" cm="1">
        <f t="array" aca="1" ref="U2477" ca="1">_FV(A2477,"Market cap",TRUE)</f>
        <v>322328334.27999997</v>
      </c>
      <c r="V2477" s="4">
        <v>322328320</v>
      </c>
      <c r="W2477" s="4">
        <v>322328320</v>
      </c>
      <c r="Y2477" t="s">
        <v>5082</v>
      </c>
      <c r="Z2477" s="5">
        <v>43.82</v>
      </c>
      <c r="AA2477" s="20"/>
      <c r="AB2477" s="5">
        <v>3.8300000000000001E-2</v>
      </c>
      <c r="AC2477" s="4">
        <v>99438</v>
      </c>
      <c r="AE2477" s="5">
        <v>-1.7350889363699999</v>
      </c>
      <c r="AF2477" s="5">
        <v>0.1194257761738093</v>
      </c>
      <c r="AI2477" s="4">
        <v>99438</v>
      </c>
      <c r="AJ2477" s="5">
        <v>4351406.88</v>
      </c>
      <c r="AL2477" s="5">
        <v>51.82</v>
      </c>
      <c r="AM2477" s="5">
        <v>42.3</v>
      </c>
      <c r="AN2477" t="s">
        <v>90</v>
      </c>
      <c r="AO2477" t="str" cm="1">
        <f t="array" aca="1" ref="AO2477" ca="1">_FV(A2477,"Currency")</f>
        <v>USD</v>
      </c>
      <c r="AP2477" t="str" cm="1">
        <f t="array" aca="1" ref="AP2477" ca="1">_FV(A2477,"Exchange")</f>
        <v>NYSE Arca</v>
      </c>
      <c r="AQ2477" s="6" t="str" cm="1">
        <f t="array" aca="1" ref="AQ2477" ca="1">_FV(A2477,"Exchange abbreviation",TRUE)</f>
        <v>ARCX</v>
      </c>
      <c r="AR2477" t="str" cm="1">
        <f t="array" aca="1" ref="AR2477" ca="1">_FV(A2477,"Instrument type",TRUE)</f>
        <v>ETF</v>
      </c>
    </row>
    <row r="2478" spans="1:44" ht="18.75" customHeight="1" x14ac:dyDescent="0.25">
      <c r="A2478" t="e" vm="2490">
        <v>#VALUE!</v>
      </c>
      <c r="B2478" t="s">
        <v>6775</v>
      </c>
      <c r="C2478" t="s">
        <v>6776</v>
      </c>
      <c r="D2478" s="31" cm="1">
        <f t="array" aca="1" ref="D2478" ca="1">_FV(A2478,"Last trade time",TRUE)</f>
        <v>45824.854687916406</v>
      </c>
      <c r="E2478" s="23" cm="1">
        <f t="array" aca="1" ref="E2478" ca="1">_FV(A2478,"Price")</f>
        <v>103.47</v>
      </c>
      <c r="F2478" s="27" cm="1">
        <f t="array" aca="1" ref="F2478" ca="1">_FV(A2478,"Change (%)",TRUE)</f>
        <v>-4.8669999999999998E-3</v>
      </c>
      <c r="G2478" s="26" cm="1">
        <f t="array" aca="1" ref="G2478" ca="1">_FV(A2478,"Change")</f>
        <v>-0.50600000000000001</v>
      </c>
      <c r="H2478" s="23" cm="1">
        <f t="array" aca="1" ref="H2478" ca="1">_FV(A2478,"Open")</f>
        <v>104.44</v>
      </c>
      <c r="I2478" s="23" cm="1">
        <f t="array" aca="1" ref="I2478" ca="1">_FV(A2478,"Low")</f>
        <v>103</v>
      </c>
      <c r="J2478" s="23" cm="1">
        <f t="array" aca="1" ref="J2478" ca="1">_FV(A2478,"High")</f>
        <v>104.93</v>
      </c>
      <c r="K2478" s="23" cm="1">
        <f t="array" aca="1" ref="K2478" ca="1">_FV(A2478,"Previous close",TRUE)</f>
        <v>103.976</v>
      </c>
      <c r="L2478" s="26"/>
      <c r="M2478" s="23" cm="1">
        <f t="array" aca="1" ref="M2478" ca="1">_FV(A2478,"52 week low",TRUE)</f>
        <v>87.029300000000006</v>
      </c>
      <c r="N2478" s="23" cm="1">
        <f t="array" aca="1" ref="N2478" ca="1">_FV(A2478,"52 week high",TRUE)</f>
        <v>106.71</v>
      </c>
      <c r="O2478" s="8" cm="1">
        <f t="array" aca="1" ref="O2478" ca="1">_FV(A2478,"Volume")</f>
        <v>61443</v>
      </c>
      <c r="P2478" s="7" cm="1">
        <f t="array" aca="1" ref="P2478" ca="1">_FV(A2478,"Volume average",TRUE)</f>
        <v>180360</v>
      </c>
      <c r="Q2478" t="s">
        <v>1475</v>
      </c>
      <c r="S2478" t="s">
        <v>2067</v>
      </c>
      <c r="T2478" s="25" cm="1">
        <f t="array" aca="1" ref="T2478" ca="1">_FV(A2478,"Expense ratio",TRUE)</f>
        <v>3.9000000000000003E-3</v>
      </c>
      <c r="U2478" s="24" cm="1">
        <f t="array" aca="1" ref="U2478" ca="1">_FV(A2478,"Market cap",TRUE)</f>
        <v>1534078243.27</v>
      </c>
      <c r="V2478" s="4">
        <v>1534078208</v>
      </c>
      <c r="W2478" s="4">
        <v>1534078208</v>
      </c>
      <c r="Y2478" t="s">
        <v>6777</v>
      </c>
      <c r="Z2478" s="5">
        <v>104.33568</v>
      </c>
      <c r="AA2478" s="19">
        <v>21.697548000000001</v>
      </c>
      <c r="AB2478" s="5">
        <v>2.1899999999999999E-2</v>
      </c>
      <c r="AC2478" s="4">
        <v>118061</v>
      </c>
      <c r="AE2478" s="5">
        <v>7.7852283274019607</v>
      </c>
      <c r="AF2478" s="5">
        <v>17.768803809597461</v>
      </c>
      <c r="AH2478" s="17">
        <v>5850000</v>
      </c>
      <c r="AI2478" s="4">
        <v>118061</v>
      </c>
      <c r="AJ2478" s="5">
        <v>12319665.35</v>
      </c>
      <c r="AL2478" s="5">
        <v>106.71</v>
      </c>
      <c r="AM2478" s="5">
        <v>87.03</v>
      </c>
      <c r="AN2478" t="s">
        <v>82</v>
      </c>
      <c r="AO2478" t="str" cm="1">
        <f t="array" aca="1" ref="AO2478" ca="1">_FV(A2478,"Currency")</f>
        <v>USD</v>
      </c>
      <c r="AP2478" t="str" cm="1">
        <f t="array" aca="1" ref="AP2478" ca="1">_FV(A2478,"Exchange")</f>
        <v>NYSE Arca</v>
      </c>
      <c r="AQ2478" s="6" t="str" cm="1">
        <f t="array" aca="1" ref="AQ2478" ca="1">_FV(A2478,"Exchange abbreviation",TRUE)</f>
        <v>ARCX</v>
      </c>
      <c r="AR2478" t="str" cm="1">
        <f t="array" aca="1" ref="AR2478" ca="1">_FV(A2478,"Instrument type",TRUE)</f>
        <v>ETF</v>
      </c>
    </row>
    <row r="2479" spans="1:44" ht="18.75" customHeight="1" x14ac:dyDescent="0.25">
      <c r="A2479" t="e" vm="2491">
        <v>#VALUE!</v>
      </c>
      <c r="B2479" t="s">
        <v>6778</v>
      </c>
      <c r="C2479" t="s">
        <v>6779</v>
      </c>
      <c r="D2479" s="31" cm="1">
        <f t="array" aca="1" ref="D2479" ca="1">_FV(A2479,"Last trade time",TRUE)</f>
        <v>45824.843750103908</v>
      </c>
      <c r="E2479" s="23" cm="1">
        <f t="array" aca="1" ref="E2479" ca="1">_FV(A2479,"Price")</f>
        <v>22.475000000000001</v>
      </c>
      <c r="F2479" s="27" cm="1">
        <f t="array" aca="1" ref="F2479" ca="1">_FV(A2479,"Change (%)",TRUE)</f>
        <v>2.006E-3</v>
      </c>
      <c r="G2479" s="26" cm="1">
        <f t="array" aca="1" ref="G2479" ca="1">_FV(A2479,"Change")</f>
        <v>4.4999999999999998E-2</v>
      </c>
      <c r="H2479" s="23" cm="1">
        <f t="array" aca="1" ref="H2479" ca="1">_FV(A2479,"Open")</f>
        <v>22.49</v>
      </c>
      <c r="I2479" s="23" cm="1">
        <f t="array" aca="1" ref="I2479" ca="1">_FV(A2479,"Low")</f>
        <v>22.43</v>
      </c>
      <c r="J2479" s="23" cm="1">
        <f t="array" aca="1" ref="J2479" ca="1">_FV(A2479,"High")</f>
        <v>22.49</v>
      </c>
      <c r="K2479" s="23" cm="1">
        <f t="array" aca="1" ref="K2479" ca="1">_FV(A2479,"Previous close",TRUE)</f>
        <v>22.43</v>
      </c>
      <c r="L2479" s="26"/>
      <c r="M2479" s="23" cm="1">
        <f t="array" aca="1" ref="M2479" ca="1">_FV(A2479,"52 week low",TRUE)</f>
        <v>21.19</v>
      </c>
      <c r="N2479" s="23" cm="1">
        <f t="array" aca="1" ref="N2479" ca="1">_FV(A2479,"52 week high",TRUE)</f>
        <v>22.96</v>
      </c>
      <c r="O2479" s="8" cm="1">
        <f t="array" aca="1" ref="O2479" ca="1">_FV(A2479,"Volume")</f>
        <v>7115</v>
      </c>
      <c r="P2479" s="7" cm="1">
        <f t="array" aca="1" ref="P2479" ca="1">_FV(A2479,"Volume average",TRUE)</f>
        <v>19466</v>
      </c>
      <c r="Q2479" t="s">
        <v>827</v>
      </c>
      <c r="S2479" t="s">
        <v>277</v>
      </c>
      <c r="T2479" s="25" cm="1">
        <f t="array" aca="1" ref="T2479" ca="1">_FV(A2479,"Expense ratio",TRUE)</f>
        <v>3.9000000000000003E-3</v>
      </c>
      <c r="U2479" s="24" cm="1">
        <f t="array" aca="1" ref="U2479" ca="1">_FV(A2479,"Market cap",TRUE)</f>
        <v>51935103.369999997</v>
      </c>
      <c r="V2479" s="4">
        <v>51929440</v>
      </c>
      <c r="W2479" s="4">
        <v>51929440</v>
      </c>
      <c r="Y2479" t="s">
        <v>81</v>
      </c>
      <c r="Z2479" s="5">
        <v>22.28</v>
      </c>
      <c r="AA2479" s="20"/>
      <c r="AB2479" s="5">
        <v>7.4200004E-2</v>
      </c>
      <c r="AC2479" s="4">
        <v>22046</v>
      </c>
      <c r="AE2479" s="5">
        <v>2.5201937652109758</v>
      </c>
      <c r="AF2479" s="5">
        <v>8.4332247920748671</v>
      </c>
      <c r="AI2479" s="4">
        <v>22046</v>
      </c>
      <c r="AJ2479" s="5">
        <v>493389.48</v>
      </c>
      <c r="AL2479" s="5">
        <v>22.96</v>
      </c>
      <c r="AM2479" s="5">
        <v>21.19</v>
      </c>
      <c r="AN2479" t="s">
        <v>47</v>
      </c>
      <c r="AO2479" t="str" cm="1">
        <f t="array" aca="1" ref="AO2479" ca="1">_FV(A2479,"Currency")</f>
        <v>USD</v>
      </c>
      <c r="AP2479" t="str" cm="1">
        <f t="array" aca="1" ref="AP2479" ca="1">_FV(A2479,"Exchange")</f>
        <v>Nasdaq Stock Market</v>
      </c>
      <c r="AQ2479" s="6" t="str" cm="1">
        <f t="array" aca="1" ref="AQ2479" ca="1">_FV(A2479,"Exchange abbreviation",TRUE)</f>
        <v>XNAS</v>
      </c>
      <c r="AR2479" t="str" cm="1">
        <f t="array" aca="1" ref="AR2479" ca="1">_FV(A2479,"Instrument type",TRUE)</f>
        <v>ETF</v>
      </c>
    </row>
    <row r="2480" spans="1:44" ht="18.75" customHeight="1" x14ac:dyDescent="0.25">
      <c r="A2480" t="e" vm="2492">
        <v>#VALUE!</v>
      </c>
      <c r="B2480" t="s">
        <v>6780</v>
      </c>
      <c r="C2480" t="s">
        <v>6781</v>
      </c>
      <c r="D2480" s="31" cm="1">
        <f t="array" aca="1" ref="D2480" ca="1">_FV(A2480,"Last trade time",TRUE)</f>
        <v>45824.840277812502</v>
      </c>
      <c r="E2480" s="23" cm="1">
        <f t="array" aca="1" ref="E2480" ca="1">_FV(A2480,"Price")</f>
        <v>20.97</v>
      </c>
      <c r="F2480" s="27" cm="1">
        <f t="array" aca="1" ref="F2480" ca="1">_FV(A2480,"Change (%)",TRUE)</f>
        <v>-7.1480000000000003E-4</v>
      </c>
      <c r="G2480" s="26" cm="1">
        <f t="array" aca="1" ref="G2480" ca="1">_FV(A2480,"Change")</f>
        <v>-1.4999999999999999E-2</v>
      </c>
      <c r="H2480" s="23" cm="1">
        <f t="array" aca="1" ref="H2480" ca="1">_FV(A2480,"Open")</f>
        <v>21.02</v>
      </c>
      <c r="I2480" s="23" cm="1">
        <f t="array" aca="1" ref="I2480" ca="1">_FV(A2480,"Low")</f>
        <v>20.97</v>
      </c>
      <c r="J2480" s="23" cm="1">
        <f t="array" aca="1" ref="J2480" ca="1">_FV(A2480,"High")</f>
        <v>21.02</v>
      </c>
      <c r="K2480" s="23" cm="1">
        <f t="array" aca="1" ref="K2480" ca="1">_FV(A2480,"Previous close",TRUE)</f>
        <v>20.984999999999999</v>
      </c>
      <c r="L2480" s="26"/>
      <c r="M2480" s="23" cm="1">
        <f t="array" aca="1" ref="M2480" ca="1">_FV(A2480,"52 week low",TRUE)</f>
        <v>20.48</v>
      </c>
      <c r="N2480" s="23" cm="1">
        <f t="array" aca="1" ref="N2480" ca="1">_FV(A2480,"52 week high",TRUE)</f>
        <v>21.905000000000001</v>
      </c>
      <c r="O2480" s="8" cm="1">
        <f t="array" aca="1" ref="O2480" ca="1">_FV(A2480,"Volume")</f>
        <v>9563</v>
      </c>
      <c r="P2480" s="7" cm="1">
        <f t="array" aca="1" ref="P2480" ca="1">_FV(A2480,"Volume average",TRUE)</f>
        <v>11275</v>
      </c>
      <c r="Q2480" t="s">
        <v>416</v>
      </c>
      <c r="S2480" t="s">
        <v>1894</v>
      </c>
      <c r="T2480" s="25" cm="1">
        <f t="array" aca="1" ref="T2480" ca="1">_FV(A2480,"Expense ratio",TRUE)</f>
        <v>3.9000000000000003E-3</v>
      </c>
      <c r="U2480" s="24" cm="1">
        <f t="array" aca="1" ref="U2480" ca="1">_FV(A2480,"Market cap",TRUE)</f>
        <v>280795013.94</v>
      </c>
      <c r="V2480" s="4">
        <v>280836064</v>
      </c>
      <c r="W2480" s="4">
        <v>280836064</v>
      </c>
      <c r="Y2480" t="s">
        <v>4828</v>
      </c>
      <c r="Z2480" s="5">
        <v>20.859000000000002</v>
      </c>
      <c r="AA2480" s="20"/>
      <c r="AB2480" s="5">
        <v>5.3999999999999999E-2</v>
      </c>
      <c r="AC2480" s="4">
        <v>18834</v>
      </c>
      <c r="AE2480" s="5">
        <v>2.7223498836804532</v>
      </c>
      <c r="AF2480" s="5">
        <v>5.5697888837647813</v>
      </c>
      <c r="AI2480" s="4">
        <v>18834</v>
      </c>
      <c r="AJ2480" s="5">
        <v>392589.07980000001</v>
      </c>
      <c r="AL2480" s="5">
        <v>21.905000000000001</v>
      </c>
      <c r="AM2480" s="5">
        <v>20.48</v>
      </c>
      <c r="AN2480" t="s">
        <v>47</v>
      </c>
      <c r="AO2480" t="str" cm="1">
        <f t="array" aca="1" ref="AO2480" ca="1">_FV(A2480,"Currency")</f>
        <v>USD</v>
      </c>
      <c r="AP2480" t="str" cm="1">
        <f t="array" aca="1" ref="AP2480" ca="1">_FV(A2480,"Exchange")</f>
        <v>NYSE Arca</v>
      </c>
      <c r="AQ2480" s="6" t="str" cm="1">
        <f t="array" aca="1" ref="AQ2480" ca="1">_FV(A2480,"Exchange abbreviation",TRUE)</f>
        <v>ARCX</v>
      </c>
      <c r="AR2480" t="str" cm="1">
        <f t="array" aca="1" ref="AR2480" ca="1">_FV(A2480,"Instrument type",TRUE)</f>
        <v>ETF</v>
      </c>
    </row>
    <row r="2481" spans="1:44" ht="18.75" customHeight="1" x14ac:dyDescent="0.25">
      <c r="A2481" t="e" vm="2493">
        <v>#VALUE!</v>
      </c>
      <c r="B2481" t="s">
        <v>6782</v>
      </c>
      <c r="C2481" t="s">
        <v>6783</v>
      </c>
      <c r="D2481" s="31" cm="1">
        <f t="array" aca="1" ref="D2481" ca="1">_FV(A2481,"Last trade time",TRUE)</f>
        <v>45824.840277789066</v>
      </c>
      <c r="E2481" s="23" cm="1">
        <f t="array" aca="1" ref="E2481" ca="1">_FV(A2481,"Price")</f>
        <v>50.19</v>
      </c>
      <c r="F2481" s="27" cm="1">
        <f t="array" aca="1" ref="F2481" ca="1">_FV(A2481,"Change (%)",TRUE)</f>
        <v>-1.194E-3</v>
      </c>
      <c r="G2481" s="26" cm="1">
        <f t="array" aca="1" ref="G2481" ca="1">_FV(A2481,"Change")</f>
        <v>-0.06</v>
      </c>
      <c r="H2481" s="23" cm="1">
        <f t="array" aca="1" ref="H2481" ca="1">_FV(A2481,"Open")</f>
        <v>54.15</v>
      </c>
      <c r="I2481" s="23" cm="1">
        <f t="array" aca="1" ref="I2481" ca="1">_FV(A2481,"Low")</f>
        <v>50.19</v>
      </c>
      <c r="J2481" s="23" cm="1">
        <f t="array" aca="1" ref="J2481" ca="1">_FV(A2481,"High")</f>
        <v>54.15</v>
      </c>
      <c r="K2481" s="23" cm="1">
        <f t="array" aca="1" ref="K2481" ca="1">_FV(A2481,"Previous close",TRUE)</f>
        <v>50.25</v>
      </c>
      <c r="L2481" s="26"/>
      <c r="M2481" s="23" cm="1">
        <f t="array" aca="1" ref="M2481" ca="1">_FV(A2481,"52 week low",TRUE)</f>
        <v>49.49</v>
      </c>
      <c r="N2481" s="23" cm="1">
        <f t="array" aca="1" ref="N2481" ca="1">_FV(A2481,"52 week high",TRUE)</f>
        <v>54.15</v>
      </c>
      <c r="O2481" s="8" cm="1">
        <f t="array" aca="1" ref="O2481" ca="1">_FV(A2481,"Volume")</f>
        <v>6054</v>
      </c>
      <c r="P2481" s="7" cm="1">
        <f t="array" aca="1" ref="P2481" ca="1">_FV(A2481,"Volume average",TRUE)</f>
        <v>5056</v>
      </c>
      <c r="Q2481" t="s">
        <v>119</v>
      </c>
      <c r="T2481" s="25" cm="1">
        <f t="array" aca="1" ref="T2481" ca="1">_FV(A2481,"Expense ratio",TRUE)</f>
        <v>3.9000000000000003E-3</v>
      </c>
      <c r="U2481" s="24" cm="1">
        <f t="array" aca="1" ref="U2481" ca="1">_FV(A2481,"Market cap",TRUE)</f>
        <v>49261821.420000002</v>
      </c>
      <c r="V2481" s="16"/>
      <c r="W2481" s="16"/>
      <c r="Z2481" s="18"/>
      <c r="AA2481" s="20"/>
      <c r="AB2481" s="20"/>
      <c r="AC2481" s="21">
        <v>3731</v>
      </c>
      <c r="AE2481" s="18"/>
      <c r="AF2481" s="20"/>
      <c r="AI2481" s="21"/>
      <c r="AJ2481" s="18"/>
      <c r="AL2481" s="18"/>
      <c r="AM2481" s="18"/>
      <c r="AN2481" t="s">
        <v>73</v>
      </c>
      <c r="AO2481" t="str" cm="1">
        <f t="array" aca="1" ref="AO2481" ca="1">_FV(A2481,"Currency")</f>
        <v>USD</v>
      </c>
      <c r="AP2481" t="str" cm="1">
        <f t="array" aca="1" ref="AP2481" ca="1">_FV(A2481,"Exchange")</f>
        <v>NYSE Arca</v>
      </c>
      <c r="AQ2481" s="6" t="str" cm="1">
        <f t="array" aca="1" ref="AQ2481" ca="1">_FV(A2481,"Exchange abbreviation",TRUE)</f>
        <v>ARCX</v>
      </c>
      <c r="AR2481" t="str" cm="1">
        <f t="array" aca="1" ref="AR2481" ca="1">_FV(A2481,"Instrument type",TRUE)</f>
        <v>ETF</v>
      </c>
    </row>
    <row r="2482" spans="1:44" ht="18.75" customHeight="1" x14ac:dyDescent="0.25">
      <c r="A2482" t="e" vm="2494">
        <v>#VALUE!</v>
      </c>
      <c r="B2482" t="s">
        <v>6784</v>
      </c>
      <c r="C2482" t="s">
        <v>6785</v>
      </c>
      <c r="D2482" s="31" cm="1">
        <f t="array" aca="1" ref="D2482" ca="1">_FV(A2482,"Last trade time",TRUE)</f>
        <v>45824.840277789066</v>
      </c>
      <c r="E2482" s="23" cm="1">
        <f t="array" aca="1" ref="E2482" ca="1">_FV(A2482,"Price")</f>
        <v>21.750800000000002</v>
      </c>
      <c r="F2482" s="27" cm="1">
        <f t="array" aca="1" ref="F2482" ca="1">_FV(A2482,"Change (%)",TRUE)</f>
        <v>1.593E-3</v>
      </c>
      <c r="G2482" s="26" cm="1">
        <f t="array" aca="1" ref="G2482" ca="1">_FV(A2482,"Change")</f>
        <v>3.4599999999999999E-2</v>
      </c>
      <c r="H2482" s="23" cm="1">
        <f t="array" aca="1" ref="H2482" ca="1">_FV(A2482,"Open")</f>
        <v>21.8</v>
      </c>
      <c r="I2482" s="23" cm="1">
        <f t="array" aca="1" ref="I2482" ca="1">_FV(A2482,"Low")</f>
        <v>21.750800000000002</v>
      </c>
      <c r="J2482" s="23" cm="1">
        <f t="array" aca="1" ref="J2482" ca="1">_FV(A2482,"High")</f>
        <v>21.8</v>
      </c>
      <c r="K2482" s="23" cm="1">
        <f t="array" aca="1" ref="K2482" ca="1">_FV(A2482,"Previous close",TRUE)</f>
        <v>21.716200000000001</v>
      </c>
      <c r="L2482" s="26"/>
      <c r="M2482" s="23" cm="1">
        <f t="array" aca="1" ref="M2482" ca="1">_FV(A2482,"52 week low",TRUE)</f>
        <v>20.63</v>
      </c>
      <c r="N2482" s="23" cm="1">
        <f t="array" aca="1" ref="N2482" ca="1">_FV(A2482,"52 week high",TRUE)</f>
        <v>22.2254</v>
      </c>
      <c r="O2482" s="8" cm="1">
        <f t="array" aca="1" ref="O2482" ca="1">_FV(A2482,"Volume")</f>
        <v>117</v>
      </c>
      <c r="P2482" s="7" cm="1">
        <f t="array" aca="1" ref="P2482" ca="1">_FV(A2482,"Volume average",TRUE)</f>
        <v>4747</v>
      </c>
      <c r="Q2482" t="s">
        <v>827</v>
      </c>
      <c r="S2482" t="s">
        <v>271</v>
      </c>
      <c r="T2482" s="25" cm="1">
        <f t="array" aca="1" ref="T2482" ca="1">_FV(A2482,"Expense ratio",TRUE)</f>
        <v>3.9000000000000003E-3</v>
      </c>
      <c r="U2482" s="24" cm="1">
        <f t="array" aca="1" ref="U2482" ca="1">_FV(A2482,"Market cap",TRUE)</f>
        <v>30392614.59</v>
      </c>
      <c r="V2482" s="4">
        <v>30392614</v>
      </c>
      <c r="W2482" s="4">
        <v>30392614</v>
      </c>
      <c r="Y2482" t="s">
        <v>6786</v>
      </c>
      <c r="Z2482" s="5">
        <v>21.723189999999999</v>
      </c>
      <c r="AA2482" s="20"/>
      <c r="AB2482" s="5">
        <v>6.5600000000000006E-2</v>
      </c>
      <c r="AC2482" s="4">
        <v>4055</v>
      </c>
      <c r="AE2482" s="5">
        <v>2.0925198953650299</v>
      </c>
      <c r="AF2482" s="5">
        <v>8.0266405458042644</v>
      </c>
      <c r="AH2482" s="16"/>
      <c r="AI2482" s="4">
        <v>4055</v>
      </c>
      <c r="AJ2482" s="5">
        <v>88115.150000000009</v>
      </c>
      <c r="AL2482" s="5">
        <v>22.225000000000001</v>
      </c>
      <c r="AM2482" s="5">
        <v>20.63</v>
      </c>
      <c r="AN2482" t="s">
        <v>47</v>
      </c>
      <c r="AO2482" t="str" cm="1">
        <f t="array" aca="1" ref="AO2482" ca="1">_FV(A2482,"Currency")</f>
        <v>USD</v>
      </c>
      <c r="AP2482" t="str" cm="1">
        <f t="array" aca="1" ref="AP2482" ca="1">_FV(A2482,"Exchange")</f>
        <v>NYSE Arca</v>
      </c>
      <c r="AQ2482" s="6" t="str" cm="1">
        <f t="array" aca="1" ref="AQ2482" ca="1">_FV(A2482,"Exchange abbreviation",TRUE)</f>
        <v>ARCX</v>
      </c>
      <c r="AR2482" t="str" cm="1">
        <f t="array" aca="1" ref="AR2482" ca="1">_FV(A2482,"Instrument type",TRUE)</f>
        <v>ETF</v>
      </c>
    </row>
    <row r="2483" spans="1:44" ht="18.75" customHeight="1" x14ac:dyDescent="0.25">
      <c r="A2483" t="e" vm="2495">
        <v>#VALUE!</v>
      </c>
      <c r="B2483" t="s">
        <v>6787</v>
      </c>
      <c r="C2483" t="s">
        <v>6788</v>
      </c>
      <c r="D2483" s="31" cm="1">
        <f t="array" aca="1" ref="D2483" ca="1">_FV(A2483,"Last trade time",TRUE)</f>
        <v>45824.84027780078</v>
      </c>
      <c r="E2483" s="23" cm="1">
        <f t="array" aca="1" ref="E2483" ca="1">_FV(A2483,"Price")</f>
        <v>24.896000000000001</v>
      </c>
      <c r="F2483" s="27" cm="1">
        <f t="array" aca="1" ref="F2483" ca="1">_FV(A2483,"Change (%)",TRUE)</f>
        <v>-1.964E-3</v>
      </c>
      <c r="G2483" s="26" cm="1">
        <f t="array" aca="1" ref="G2483" ca="1">_FV(A2483,"Change")</f>
        <v>-4.9000000000000002E-2</v>
      </c>
      <c r="H2483" s="23" cm="1">
        <f t="array" aca="1" ref="H2483" ca="1">_FV(A2483,"Open")</f>
        <v>24.91</v>
      </c>
      <c r="I2483" s="23" cm="1">
        <f t="array" aca="1" ref="I2483" ca="1">_FV(A2483,"Low")</f>
        <v>24.88</v>
      </c>
      <c r="J2483" s="23" cm="1">
        <f t="array" aca="1" ref="J2483" ca="1">_FV(A2483,"High")</f>
        <v>24.95</v>
      </c>
      <c r="K2483" s="23" cm="1">
        <f t="array" aca="1" ref="K2483" ca="1">_FV(A2483,"Previous close",TRUE)</f>
        <v>24.945</v>
      </c>
      <c r="L2483" s="26"/>
      <c r="M2483" s="23" cm="1">
        <f t="array" aca="1" ref="M2483" ca="1">_FV(A2483,"52 week low",TRUE)</f>
        <v>24.3</v>
      </c>
      <c r="N2483" s="23" cm="1">
        <f t="array" aca="1" ref="N2483" ca="1">_FV(A2483,"52 week high",TRUE)</f>
        <v>26.24</v>
      </c>
      <c r="O2483" s="8" cm="1">
        <f t="array" aca="1" ref="O2483" ca="1">_FV(A2483,"Volume")</f>
        <v>33129</v>
      </c>
      <c r="P2483" s="7" cm="1">
        <f t="array" aca="1" ref="P2483" ca="1">_FV(A2483,"Volume average",TRUE)</f>
        <v>49856</v>
      </c>
      <c r="Q2483" t="s">
        <v>45</v>
      </c>
      <c r="T2483" s="25" cm="1">
        <f t="array" aca="1" ref="T2483" ca="1">_FV(A2483,"Expense ratio",TRUE)</f>
        <v>3.9000000000000003E-3</v>
      </c>
      <c r="U2483" s="24" cm="1">
        <f t="array" aca="1" ref="U2483" ca="1">_FV(A2483,"Market cap",TRUE)</f>
        <v>316065847.06999999</v>
      </c>
      <c r="V2483" s="16"/>
      <c r="W2483" s="16"/>
      <c r="Z2483" s="18"/>
      <c r="AA2483" s="20"/>
      <c r="AB2483" s="20"/>
      <c r="AC2483" s="21">
        <v>55810</v>
      </c>
      <c r="AE2483" s="18"/>
      <c r="AF2483" s="20"/>
      <c r="AI2483" s="21"/>
      <c r="AJ2483" s="18"/>
      <c r="AL2483" s="18"/>
      <c r="AM2483" s="18"/>
      <c r="AN2483" t="s">
        <v>73</v>
      </c>
      <c r="AO2483" t="str" cm="1">
        <f t="array" aca="1" ref="AO2483" ca="1">_FV(A2483,"Currency")</f>
        <v>USD</v>
      </c>
      <c r="AP2483" t="str" cm="1">
        <f t="array" aca="1" ref="AP2483" ca="1">_FV(A2483,"Exchange")</f>
        <v>NYSE Arca</v>
      </c>
      <c r="AQ2483" s="6" t="str" cm="1">
        <f t="array" aca="1" ref="AQ2483" ca="1">_FV(A2483,"Exchange abbreviation",TRUE)</f>
        <v>ARCX</v>
      </c>
      <c r="AR2483" t="str" cm="1">
        <f t="array" aca="1" ref="AR2483" ca="1">_FV(A2483,"Instrument type",TRUE)</f>
        <v>ETF</v>
      </c>
    </row>
    <row r="2484" spans="1:44" ht="18.75" customHeight="1" x14ac:dyDescent="0.25">
      <c r="A2484" t="e" vm="2496">
        <v>#VALUE!</v>
      </c>
      <c r="B2484" t="s">
        <v>6789</v>
      </c>
      <c r="C2484" t="s">
        <v>6790</v>
      </c>
      <c r="D2484" s="31" cm="1">
        <f t="array" aca="1" ref="D2484" ca="1">_FV(A2484,"Last trade time",TRUE)</f>
        <v>45824.843750115622</v>
      </c>
      <c r="E2484" s="23" cm="1">
        <f t="array" aca="1" ref="E2484" ca="1">_FV(A2484,"Price")</f>
        <v>35.340000000000003</v>
      </c>
      <c r="F2484" s="27" cm="1">
        <f t="array" aca="1" ref="F2484" ca="1">_FV(A2484,"Change (%)",TRUE)</f>
        <v>7.6990000000000001E-3</v>
      </c>
      <c r="G2484" s="26" cm="1">
        <f t="array" aca="1" ref="G2484" ca="1">_FV(A2484,"Change")</f>
        <v>0.27</v>
      </c>
      <c r="H2484" s="23" cm="1">
        <f t="array" aca="1" ref="H2484" ca="1">_FV(A2484,"Open")</f>
        <v>35.22</v>
      </c>
      <c r="I2484" s="23" cm="1">
        <f t="array" aca="1" ref="I2484" ca="1">_FV(A2484,"Low")</f>
        <v>35.141199999999998</v>
      </c>
      <c r="J2484" s="23" cm="1">
        <f t="array" aca="1" ref="J2484" ca="1">_FV(A2484,"High")</f>
        <v>35.369999999999997</v>
      </c>
      <c r="K2484" s="23" cm="1">
        <f t="array" aca="1" ref="K2484" ca="1">_FV(A2484,"Previous close",TRUE)</f>
        <v>35.07</v>
      </c>
      <c r="L2484" s="26"/>
      <c r="M2484" s="23" cm="1">
        <f t="array" aca="1" ref="M2484" ca="1">_FV(A2484,"52 week low",TRUE)</f>
        <v>29.48</v>
      </c>
      <c r="N2484" s="23" cm="1">
        <f t="array" aca="1" ref="N2484" ca="1">_FV(A2484,"52 week high",TRUE)</f>
        <v>37.04</v>
      </c>
      <c r="O2484" s="8" cm="1">
        <f t="array" aca="1" ref="O2484" ca="1">_FV(A2484,"Volume")</f>
        <v>533990</v>
      </c>
      <c r="P2484" s="7" cm="1">
        <f t="array" aca="1" ref="P2484" ca="1">_FV(A2484,"Volume average",TRUE)</f>
        <v>997706</v>
      </c>
      <c r="Q2484" t="s">
        <v>119</v>
      </c>
      <c r="T2484" s="25" cm="1">
        <f t="array" aca="1" ref="T2484" ca="1">_FV(A2484,"Expense ratio",TRUE)</f>
        <v>3.9000000000000003E-3</v>
      </c>
      <c r="U2484" s="24" cm="1">
        <f t="array" aca="1" ref="U2484" ca="1">_FV(A2484,"Market cap",TRUE)</f>
        <v>3947493593.0999999</v>
      </c>
      <c r="V2484" s="16"/>
      <c r="W2484" s="16"/>
      <c r="Z2484" s="18"/>
      <c r="AA2484" s="20"/>
      <c r="AB2484" s="20"/>
      <c r="AC2484" s="21">
        <v>982610</v>
      </c>
      <c r="AE2484" s="18"/>
      <c r="AF2484" s="20"/>
      <c r="AI2484" s="21"/>
      <c r="AJ2484" s="18"/>
      <c r="AL2484" s="18"/>
      <c r="AM2484" s="18"/>
      <c r="AN2484" t="s">
        <v>73</v>
      </c>
      <c r="AO2484" t="str" cm="1">
        <f t="array" aca="1" ref="AO2484" ca="1">_FV(A2484,"Currency")</f>
        <v>USD</v>
      </c>
      <c r="AP2484" t="str" cm="1">
        <f t="array" aca="1" ref="AP2484" ca="1">_FV(A2484,"Exchange")</f>
        <v>Nasdaq Stock Market</v>
      </c>
      <c r="AQ2484" s="6" t="str" cm="1">
        <f t="array" aca="1" ref="AQ2484" ca="1">_FV(A2484,"Exchange abbreviation",TRUE)</f>
        <v>XNAS</v>
      </c>
      <c r="AR2484" t="str" cm="1">
        <f t="array" aca="1" ref="AR2484" ca="1">_FV(A2484,"Instrument type",TRUE)</f>
        <v>ETF</v>
      </c>
    </row>
    <row r="2485" spans="1:44" ht="18.75" customHeight="1" x14ac:dyDescent="0.25">
      <c r="A2485" t="e" vm="2497">
        <v>#VALUE!</v>
      </c>
      <c r="B2485" t="s">
        <v>6791</v>
      </c>
      <c r="C2485" t="s">
        <v>6792</v>
      </c>
      <c r="D2485" s="31" cm="1">
        <f t="array" aca="1" ref="D2485" ca="1">_FV(A2485,"Last trade time",TRUE)</f>
        <v>45824.840277812502</v>
      </c>
      <c r="E2485" s="23" cm="1">
        <f t="array" aca="1" ref="E2485" ca="1">_FV(A2485,"Price")</f>
        <v>27.34</v>
      </c>
      <c r="F2485" s="27" cm="1">
        <f t="array" aca="1" ref="F2485" ca="1">_FV(A2485,"Change (%)",TRUE)</f>
        <v>1.098E-3</v>
      </c>
      <c r="G2485" s="26" cm="1">
        <f t="array" aca="1" ref="G2485" ca="1">_FV(A2485,"Change")</f>
        <v>0.03</v>
      </c>
      <c r="H2485" s="23" cm="1">
        <f t="array" aca="1" ref="H2485" ca="1">_FV(A2485,"Open")</f>
        <v>27.35</v>
      </c>
      <c r="I2485" s="23" cm="1">
        <f t="array" aca="1" ref="I2485" ca="1">_FV(A2485,"Low")</f>
        <v>27.3325</v>
      </c>
      <c r="J2485" s="23" cm="1">
        <f t="array" aca="1" ref="J2485" ca="1">_FV(A2485,"High")</f>
        <v>27.399899999999999</v>
      </c>
      <c r="K2485" s="23" cm="1">
        <f t="array" aca="1" ref="K2485" ca="1">_FV(A2485,"Previous close",TRUE)</f>
        <v>27.31</v>
      </c>
      <c r="L2485" s="26"/>
      <c r="M2485" s="23" cm="1">
        <f t="array" aca="1" ref="M2485" ca="1">_FV(A2485,"52 week low",TRUE)</f>
        <v>26.08</v>
      </c>
      <c r="N2485" s="23" cm="1">
        <f t="array" aca="1" ref="N2485" ca="1">_FV(A2485,"52 week high",TRUE)</f>
        <v>28</v>
      </c>
      <c r="O2485" s="8" cm="1">
        <f t="array" aca="1" ref="O2485" ca="1">_FV(A2485,"Volume")</f>
        <v>387903</v>
      </c>
      <c r="P2485" s="7" cm="1">
        <f t="array" aca="1" ref="P2485" ca="1">_FV(A2485,"Volume average",TRUE)</f>
        <v>543121</v>
      </c>
      <c r="Q2485" t="s">
        <v>290</v>
      </c>
      <c r="S2485" t="s">
        <v>4261</v>
      </c>
      <c r="T2485" s="25" cm="1">
        <f t="array" aca="1" ref="T2485" ca="1">_FV(A2485,"Expense ratio",TRUE)</f>
        <v>3.9000000000000003E-3</v>
      </c>
      <c r="U2485" s="24" cm="1">
        <f t="array" aca="1" ref="U2485" ca="1">_FV(A2485,"Market cap",TRUE)</f>
        <v>2694480102.0599999</v>
      </c>
      <c r="V2485" s="4">
        <v>2694480128</v>
      </c>
      <c r="W2485" s="4">
        <v>2694480128</v>
      </c>
      <c r="X2485" t="s">
        <v>6793</v>
      </c>
      <c r="Y2485" t="s">
        <v>4392</v>
      </c>
      <c r="Z2485" s="5">
        <v>27.21</v>
      </c>
      <c r="AA2485" s="5">
        <v>10.849809</v>
      </c>
      <c r="AB2485" s="5">
        <v>5.7200000000000001E-2</v>
      </c>
      <c r="AC2485" s="4">
        <v>651523</v>
      </c>
      <c r="AE2485" s="5">
        <v>2.398191758974888</v>
      </c>
      <c r="AF2485" s="5">
        <v>6.3768734017523254</v>
      </c>
      <c r="AI2485" s="4">
        <v>651523</v>
      </c>
      <c r="AJ2485" s="5">
        <v>17734456.059999999</v>
      </c>
      <c r="AL2485" s="4">
        <v>28</v>
      </c>
      <c r="AM2485" s="5">
        <v>26.08</v>
      </c>
      <c r="AN2485" t="s">
        <v>82</v>
      </c>
      <c r="AO2485" t="str" cm="1">
        <f t="array" aca="1" ref="AO2485" ca="1">_FV(A2485,"Currency")</f>
        <v>USD</v>
      </c>
      <c r="AP2485" t="str" cm="1">
        <f t="array" aca="1" ref="AP2485" ca="1">_FV(A2485,"Exchange")</f>
        <v>NYSE Arca</v>
      </c>
      <c r="AQ2485" s="6" t="str" cm="1">
        <f t="array" aca="1" ref="AQ2485" ca="1">_FV(A2485,"Exchange abbreviation",TRUE)</f>
        <v>ARCX</v>
      </c>
      <c r="AR2485" t="str" cm="1">
        <f t="array" aca="1" ref="AR2485" ca="1">_FV(A2485,"Instrument type",TRUE)</f>
        <v>ETF</v>
      </c>
    </row>
    <row r="2486" spans="1:44" ht="18.75" customHeight="1" x14ac:dyDescent="0.25">
      <c r="A2486" t="e" vm="2498">
        <v>#VALUE!</v>
      </c>
      <c r="B2486" t="s">
        <v>6794</v>
      </c>
      <c r="C2486" t="s">
        <v>6795</v>
      </c>
      <c r="D2486" s="31" cm="1">
        <f t="array" aca="1" ref="D2486" ca="1">_FV(A2486,"Last trade time",TRUE)</f>
        <v>45824.84027780078</v>
      </c>
      <c r="E2486" s="23" cm="1">
        <f t="array" aca="1" ref="E2486" ca="1">_FV(A2486,"Price")</f>
        <v>35.049999999999997</v>
      </c>
      <c r="F2486" s="27" cm="1">
        <f t="array" aca="1" ref="F2486" ca="1">_FV(A2486,"Change (%)",TRUE)</f>
        <v>2.5740000000000003E-3</v>
      </c>
      <c r="G2486" s="26" cm="1">
        <f t="array" aca="1" ref="G2486" ca="1">_FV(A2486,"Change")</f>
        <v>0.09</v>
      </c>
      <c r="H2486" s="23" cm="1">
        <f t="array" aca="1" ref="H2486" ca="1">_FV(A2486,"Open")</f>
        <v>35.020000000000003</v>
      </c>
      <c r="I2486" s="23" cm="1">
        <f t="array" aca="1" ref="I2486" ca="1">_FV(A2486,"Low")</f>
        <v>34.99</v>
      </c>
      <c r="J2486" s="23" cm="1">
        <f t="array" aca="1" ref="J2486" ca="1">_FV(A2486,"High")</f>
        <v>35.049999999999997</v>
      </c>
      <c r="K2486" s="23" cm="1">
        <f t="array" aca="1" ref="K2486" ca="1">_FV(A2486,"Previous close",TRUE)</f>
        <v>34.96</v>
      </c>
      <c r="L2486" s="26"/>
      <c r="M2486" s="23" cm="1">
        <f t="array" aca="1" ref="M2486" ca="1">_FV(A2486,"52 week low",TRUE)</f>
        <v>32.979999999999997</v>
      </c>
      <c r="N2486" s="23" cm="1">
        <f t="array" aca="1" ref="N2486" ca="1">_FV(A2486,"52 week high",TRUE)</f>
        <v>35.840000000000003</v>
      </c>
      <c r="O2486" s="8" cm="1">
        <f t="array" aca="1" ref="O2486" ca="1">_FV(A2486,"Volume")</f>
        <v>74432</v>
      </c>
      <c r="P2486" s="7" cm="1">
        <f t="array" aca="1" ref="P2486" ca="1">_FV(A2486,"Volume average",TRUE)</f>
        <v>111404</v>
      </c>
      <c r="Q2486" t="s">
        <v>45</v>
      </c>
      <c r="R2486" t="s">
        <v>5541</v>
      </c>
      <c r="T2486" s="25" cm="1">
        <f t="array" aca="1" ref="T2486" ca="1">_FV(A2486,"Expense ratio",TRUE)</f>
        <v>3.9000000000000003E-3</v>
      </c>
      <c r="U2486" s="24" cm="1">
        <f t="array" aca="1" ref="U2486" ca="1">_FV(A2486,"Market cap",TRUE)</f>
        <v>290603732.31999999</v>
      </c>
      <c r="V2486" s="16"/>
      <c r="W2486" s="16"/>
      <c r="Z2486" s="18"/>
      <c r="AA2486" s="20"/>
      <c r="AB2486" s="20"/>
      <c r="AC2486" s="21">
        <v>107727</v>
      </c>
      <c r="AE2486" s="18"/>
      <c r="AF2486" s="20"/>
      <c r="AI2486" s="21"/>
      <c r="AJ2486" s="18"/>
      <c r="AL2486" s="18"/>
      <c r="AM2486" s="18"/>
      <c r="AN2486" t="s">
        <v>73</v>
      </c>
      <c r="AO2486" t="str" cm="1">
        <f t="array" aca="1" ref="AO2486" ca="1">_FV(A2486,"Currency")</f>
        <v>USD</v>
      </c>
      <c r="AP2486" t="str" cm="1">
        <f t="array" aca="1" ref="AP2486" ca="1">_FV(A2486,"Exchange")</f>
        <v>NYSE Arca</v>
      </c>
      <c r="AQ2486" s="6" t="str" cm="1">
        <f t="array" aca="1" ref="AQ2486" ca="1">_FV(A2486,"Exchange abbreviation",TRUE)</f>
        <v>ARCX</v>
      </c>
      <c r="AR2486" t="str" cm="1">
        <f t="array" aca="1" ref="AR2486" ca="1">_FV(A2486,"Instrument type",TRUE)</f>
        <v>ETF</v>
      </c>
    </row>
    <row r="2487" spans="1:44" ht="18.75" customHeight="1" x14ac:dyDescent="0.25">
      <c r="A2487" t="e" vm="2499">
        <v>#VALUE!</v>
      </c>
      <c r="B2487" t="s">
        <v>6796</v>
      </c>
      <c r="C2487" t="s">
        <v>6797</v>
      </c>
      <c r="D2487" s="31" cm="1">
        <f t="array" aca="1" ref="D2487" ca="1">_FV(A2487,"Last trade time",TRUE)</f>
        <v>45824.843750092186</v>
      </c>
      <c r="E2487" s="23" cm="1">
        <f t="array" aca="1" ref="E2487" ca="1">_FV(A2487,"Price")</f>
        <v>32.85</v>
      </c>
      <c r="F2487" s="27" cm="1">
        <f t="array" aca="1" ref="F2487" ca="1">_FV(A2487,"Change (%)",TRUE)</f>
        <v>7.3600000000000002E-3</v>
      </c>
      <c r="G2487" s="26" cm="1">
        <f t="array" aca="1" ref="G2487" ca="1">_FV(A2487,"Change")</f>
        <v>0.24</v>
      </c>
      <c r="H2487" s="23" cm="1">
        <f t="array" aca="1" ref="H2487" ca="1">_FV(A2487,"Open")</f>
        <v>32.770000000000003</v>
      </c>
      <c r="I2487" s="23" cm="1">
        <f t="array" aca="1" ref="I2487" ca="1">_FV(A2487,"Low")</f>
        <v>32.770000000000003</v>
      </c>
      <c r="J2487" s="23" cm="1">
        <f t="array" aca="1" ref="J2487" ca="1">_FV(A2487,"High")</f>
        <v>33.139600000000002</v>
      </c>
      <c r="K2487" s="23" cm="1">
        <f t="array" aca="1" ref="K2487" ca="1">_FV(A2487,"Previous close",TRUE)</f>
        <v>32.61</v>
      </c>
      <c r="L2487" s="26"/>
      <c r="M2487" s="23" cm="1">
        <f t="array" aca="1" ref="M2487" ca="1">_FV(A2487,"52 week low",TRUE)</f>
        <v>24.24</v>
      </c>
      <c r="N2487" s="23" cm="1">
        <f t="array" aca="1" ref="N2487" ca="1">_FV(A2487,"52 week high",TRUE)</f>
        <v>33.139600000000002</v>
      </c>
      <c r="O2487" s="8" cm="1">
        <f t="array" aca="1" ref="O2487" ca="1">_FV(A2487,"Volume")</f>
        <v>3003</v>
      </c>
      <c r="P2487" s="7" cm="1">
        <f t="array" aca="1" ref="P2487" ca="1">_FV(A2487,"Volume average",TRUE)</f>
        <v>13817</v>
      </c>
      <c r="Q2487" t="s">
        <v>703</v>
      </c>
      <c r="S2487" t="s">
        <v>4274</v>
      </c>
      <c r="T2487" s="25" cm="1">
        <f t="array" aca="1" ref="T2487" ca="1">_FV(A2487,"Expense ratio",TRUE)</f>
        <v>3.9000000000000003E-3</v>
      </c>
      <c r="U2487" s="24" cm="1">
        <f t="array" aca="1" ref="U2487" ca="1">_FV(A2487,"Market cap",TRUE)</f>
        <v>97379491.840000004</v>
      </c>
      <c r="V2487" s="4">
        <v>97379488</v>
      </c>
      <c r="W2487" s="4">
        <v>97379488</v>
      </c>
      <c r="Y2487" t="s">
        <v>6798</v>
      </c>
      <c r="Z2487" s="5">
        <v>32.3962</v>
      </c>
      <c r="AA2487" s="19">
        <v>22.148401</v>
      </c>
      <c r="AB2487" s="5">
        <v>3.7600000000000001E-2</v>
      </c>
      <c r="AC2487" s="4">
        <v>21804</v>
      </c>
      <c r="AE2487" s="5">
        <v>22.276477125753249</v>
      </c>
      <c r="AF2487" s="5">
        <v>18.278046011211391</v>
      </c>
      <c r="AI2487" s="4">
        <v>21804</v>
      </c>
      <c r="AJ2487" s="5">
        <v>708848.03999999992</v>
      </c>
      <c r="AL2487" s="5">
        <v>32.81</v>
      </c>
      <c r="AM2487" s="5">
        <v>24.24</v>
      </c>
      <c r="AN2487" t="s">
        <v>47</v>
      </c>
      <c r="AO2487" t="str" cm="1">
        <f t="array" aca="1" ref="AO2487" ca="1">_FV(A2487,"Currency")</f>
        <v>USD</v>
      </c>
      <c r="AP2487" t="str" cm="1">
        <f t="array" aca="1" ref="AP2487" ca="1">_FV(A2487,"Exchange")</f>
        <v>Nasdaq Stock Market</v>
      </c>
      <c r="AQ2487" s="6" t="str" cm="1">
        <f t="array" aca="1" ref="AQ2487" ca="1">_FV(A2487,"Exchange abbreviation",TRUE)</f>
        <v>XNAS</v>
      </c>
      <c r="AR2487" t="str" cm="1">
        <f t="array" aca="1" ref="AR2487" ca="1">_FV(A2487,"Instrument type",TRUE)</f>
        <v>ETF</v>
      </c>
    </row>
    <row r="2488" spans="1:44" ht="18.75" customHeight="1" x14ac:dyDescent="0.25">
      <c r="A2488" t="e" vm="2500">
        <v>#VALUE!</v>
      </c>
      <c r="B2488" t="s">
        <v>6799</v>
      </c>
      <c r="C2488" t="s">
        <v>6800</v>
      </c>
      <c r="D2488" s="31" cm="1">
        <f t="array" aca="1" ref="D2488" ca="1">_FV(A2488,"Last trade time",TRUE)</f>
        <v>45824.840277789066</v>
      </c>
      <c r="E2488" s="23" cm="1">
        <f t="array" aca="1" ref="E2488" ca="1">_FV(A2488,"Price")</f>
        <v>50.2682</v>
      </c>
      <c r="F2488" s="27" cm="1">
        <f t="array" aca="1" ref="F2488" ca="1">_FV(A2488,"Change (%)",TRUE)</f>
        <v>-1.9220000000000001E-3</v>
      </c>
      <c r="G2488" s="26" cm="1">
        <f t="array" aca="1" ref="G2488" ca="1">_FV(A2488,"Change")</f>
        <v>-9.6799999999999997E-2</v>
      </c>
      <c r="H2488" s="23" cm="1">
        <f t="array" aca="1" ref="H2488" ca="1">_FV(A2488,"Open")</f>
        <v>50.31</v>
      </c>
      <c r="I2488" s="23" cm="1">
        <f t="array" aca="1" ref="I2488" ca="1">_FV(A2488,"Low")</f>
        <v>50.2682</v>
      </c>
      <c r="J2488" s="23" cm="1">
        <f t="array" aca="1" ref="J2488" ca="1">_FV(A2488,"High")</f>
        <v>50.41</v>
      </c>
      <c r="K2488" s="23" cm="1">
        <f t="array" aca="1" ref="K2488" ca="1">_FV(A2488,"Previous close",TRUE)</f>
        <v>50.365000000000002</v>
      </c>
      <c r="L2488" s="26"/>
      <c r="M2488" s="23" cm="1">
        <f t="array" aca="1" ref="M2488" ca="1">_FV(A2488,"52 week low",TRUE)</f>
        <v>49.73</v>
      </c>
      <c r="N2488" s="23" cm="1">
        <f t="array" aca="1" ref="N2488" ca="1">_FV(A2488,"52 week high",TRUE)</f>
        <v>51.34</v>
      </c>
      <c r="O2488" s="8" cm="1">
        <f t="array" aca="1" ref="O2488" ca="1">_FV(A2488,"Volume")</f>
        <v>11010</v>
      </c>
      <c r="P2488" s="7" cm="1">
        <f t="array" aca="1" ref="P2488" ca="1">_FV(A2488,"Volume average",TRUE)</f>
        <v>14581</v>
      </c>
      <c r="Q2488" t="s">
        <v>416</v>
      </c>
      <c r="S2488" t="s">
        <v>4187</v>
      </c>
      <c r="T2488" s="25" cm="1">
        <f t="array" aca="1" ref="T2488" ca="1">_FV(A2488,"Expense ratio",TRUE)</f>
        <v>3.9000000000000003E-3</v>
      </c>
      <c r="U2488" s="24" cm="1">
        <f t="array" aca="1" ref="U2488" ca="1">_FV(A2488,"Market cap",TRUE)</f>
        <v>245862007.31999999</v>
      </c>
      <c r="V2488" s="4">
        <v>245862000</v>
      </c>
      <c r="W2488" s="4">
        <v>245862000</v>
      </c>
      <c r="Y2488" t="s">
        <v>3394</v>
      </c>
      <c r="Z2488" s="5">
        <v>49.995139999999999</v>
      </c>
      <c r="AA2488" s="20"/>
      <c r="AB2488" s="20"/>
      <c r="AC2488" s="4">
        <v>77580</v>
      </c>
      <c r="AE2488" s="5">
        <v>0.5448715810981497</v>
      </c>
      <c r="AF2488" s="20"/>
      <c r="AI2488" s="4">
        <v>77580</v>
      </c>
      <c r="AJ2488" s="5">
        <v>3879775.8</v>
      </c>
      <c r="AL2488" s="5">
        <v>51.34</v>
      </c>
      <c r="AM2488" s="5">
        <v>49.73</v>
      </c>
      <c r="AN2488" t="s">
        <v>90</v>
      </c>
      <c r="AO2488" t="str" cm="1">
        <f t="array" aca="1" ref="AO2488" ca="1">_FV(A2488,"Currency")</f>
        <v>USD</v>
      </c>
      <c r="AP2488" t="str" cm="1">
        <f t="array" aca="1" ref="AP2488" ca="1">_FV(A2488,"Exchange")</f>
        <v>NYSE Arca</v>
      </c>
      <c r="AQ2488" s="6" t="str" cm="1">
        <f t="array" aca="1" ref="AQ2488" ca="1">_FV(A2488,"Exchange abbreviation",TRUE)</f>
        <v>ARCX</v>
      </c>
      <c r="AR2488" t="str" cm="1">
        <f t="array" aca="1" ref="AR2488" ca="1">_FV(A2488,"Instrument type",TRUE)</f>
        <v>ETF</v>
      </c>
    </row>
    <row r="2489" spans="1:44" ht="18.75" customHeight="1" x14ac:dyDescent="0.25">
      <c r="A2489" t="e" vm="2501">
        <v>#VALUE!</v>
      </c>
      <c r="B2489" t="s">
        <v>6801</v>
      </c>
      <c r="C2489" t="s">
        <v>6802</v>
      </c>
      <c r="D2489" s="31" cm="1">
        <f t="array" aca="1" ref="D2489" ca="1">_FV(A2489,"Last trade time",TRUE)</f>
        <v>45824.840277812502</v>
      </c>
      <c r="E2489" s="23" cm="1">
        <f t="array" aca="1" ref="E2489" ca="1">_FV(A2489,"Price")</f>
        <v>34.909999999999997</v>
      </c>
      <c r="F2489" s="27" cm="1">
        <f t="array" aca="1" ref="F2489" ca="1">_FV(A2489,"Change (%)",TRUE)</f>
        <v>8.0850000000000002E-3</v>
      </c>
      <c r="G2489" s="26" cm="1">
        <f t="array" aca="1" ref="G2489" ca="1">_FV(A2489,"Change")</f>
        <v>0.28000000000000003</v>
      </c>
      <c r="H2489" s="23" cm="1">
        <f t="array" aca="1" ref="H2489" ca="1">_FV(A2489,"Open")</f>
        <v>34.970399999999998</v>
      </c>
      <c r="I2489" s="23" cm="1">
        <f t="array" aca="1" ref="I2489" ca="1">_FV(A2489,"Low")</f>
        <v>34.890500000000003</v>
      </c>
      <c r="J2489" s="23" cm="1">
        <f t="array" aca="1" ref="J2489" ca="1">_FV(A2489,"High")</f>
        <v>35.080199999999998</v>
      </c>
      <c r="K2489" s="23" cm="1">
        <f t="array" aca="1" ref="K2489" ca="1">_FV(A2489,"Previous close",TRUE)</f>
        <v>34.630000000000003</v>
      </c>
      <c r="L2489" s="26"/>
      <c r="M2489" s="23" cm="1">
        <f t="array" aca="1" ref="M2489" ca="1">_FV(A2489,"52 week low",TRUE)</f>
        <v>32.85</v>
      </c>
      <c r="N2489" s="23" cm="1">
        <f t="array" aca="1" ref="N2489" ca="1">_FV(A2489,"52 week high",TRUE)</f>
        <v>39.4</v>
      </c>
      <c r="O2489" s="8" cm="1">
        <f t="array" aca="1" ref="O2489" ca="1">_FV(A2489,"Volume")</f>
        <v>8787</v>
      </c>
      <c r="P2489" s="7" cm="1">
        <f t="array" aca="1" ref="P2489" ca="1">_FV(A2489,"Volume average",TRUE)</f>
        <v>18207</v>
      </c>
      <c r="Q2489" t="s">
        <v>449</v>
      </c>
      <c r="T2489" s="25" cm="1">
        <f t="array" aca="1" ref="T2489" ca="1">_FV(A2489,"Expense ratio",TRUE)</f>
        <v>3.9000000000000003E-3</v>
      </c>
      <c r="U2489" s="24" cm="1">
        <f t="array" aca="1" ref="U2489" ca="1">_FV(A2489,"Market cap",TRUE)</f>
        <v>92723965.989999995</v>
      </c>
      <c r="V2489" s="16"/>
      <c r="W2489" s="16"/>
      <c r="Z2489" s="18"/>
      <c r="AB2489" s="20"/>
      <c r="AC2489" s="21">
        <v>17958</v>
      </c>
      <c r="AE2489" s="18"/>
      <c r="AF2489" s="20"/>
      <c r="AI2489" s="21"/>
      <c r="AJ2489" s="18"/>
      <c r="AL2489" s="18"/>
      <c r="AM2489" s="18"/>
      <c r="AN2489" t="s">
        <v>73</v>
      </c>
      <c r="AO2489" t="str" cm="1">
        <f t="array" aca="1" ref="AO2489" ca="1">_FV(A2489,"Currency")</f>
        <v>USD</v>
      </c>
      <c r="AP2489" t="str" cm="1">
        <f t="array" aca="1" ref="AP2489" ca="1">_FV(A2489,"Exchange")</f>
        <v>NYSE Arca</v>
      </c>
      <c r="AQ2489" s="6" t="str" cm="1">
        <f t="array" aca="1" ref="AQ2489" ca="1">_FV(A2489,"Exchange abbreviation",TRUE)</f>
        <v>ARCX</v>
      </c>
      <c r="AR2489" t="str" cm="1">
        <f t="array" aca="1" ref="AR2489" ca="1">_FV(A2489,"Instrument type",TRUE)</f>
        <v>ETF</v>
      </c>
    </row>
    <row r="2490" spans="1:44" ht="18.75" customHeight="1" x14ac:dyDescent="0.25">
      <c r="A2490" t="e" vm="2502">
        <v>#VALUE!</v>
      </c>
      <c r="B2490" t="s">
        <v>6803</v>
      </c>
      <c r="C2490" t="s">
        <v>6804</v>
      </c>
      <c r="D2490" s="31" cm="1">
        <f t="array" aca="1" ref="D2490" ca="1">_FV(A2490,"Last trade time",TRUE)</f>
        <v>45824.843750185159</v>
      </c>
      <c r="E2490" s="23" cm="1">
        <f t="array" aca="1" ref="E2490" ca="1">_FV(A2490,"Price")</f>
        <v>46.37</v>
      </c>
      <c r="F2490" s="27" cm="1">
        <f t="array" aca="1" ref="F2490" ca="1">_FV(A2490,"Change (%)",TRUE)</f>
        <v>-1.722E-3</v>
      </c>
      <c r="G2490" s="26" cm="1">
        <f t="array" aca="1" ref="G2490" ca="1">_FV(A2490,"Change")</f>
        <v>-0.08</v>
      </c>
      <c r="H2490" s="23" cm="1">
        <f t="array" aca="1" ref="H2490" ca="1">_FV(A2490,"Open")</f>
        <v>46.44</v>
      </c>
      <c r="I2490" s="23" cm="1">
        <f t="array" aca="1" ref="I2490" ca="1">_FV(A2490,"Low")</f>
        <v>46.36</v>
      </c>
      <c r="J2490" s="23" cm="1">
        <f t="array" aca="1" ref="J2490" ca="1">_FV(A2490,"High")</f>
        <v>46.505000000000003</v>
      </c>
      <c r="K2490" s="23" cm="1">
        <f t="array" aca="1" ref="K2490" ca="1">_FV(A2490,"Previous close",TRUE)</f>
        <v>46.45</v>
      </c>
      <c r="L2490" s="26"/>
      <c r="M2490" s="23" cm="1">
        <f t="array" aca="1" ref="M2490" ca="1">_FV(A2490,"52 week low",TRUE)</f>
        <v>45.37</v>
      </c>
      <c r="N2490" s="23" cm="1">
        <f t="array" aca="1" ref="N2490" ca="1">_FV(A2490,"52 week high",TRUE)</f>
        <v>48.31</v>
      </c>
      <c r="O2490" s="8" cm="1">
        <f t="array" aca="1" ref="O2490" ca="1">_FV(A2490,"Volume")</f>
        <v>62789</v>
      </c>
      <c r="P2490" s="7" cm="1">
        <f t="array" aca="1" ref="P2490" ca="1">_FV(A2490,"Volume average",TRUE)</f>
        <v>240393</v>
      </c>
      <c r="Q2490" t="s">
        <v>1040</v>
      </c>
      <c r="S2490" t="s">
        <v>3604</v>
      </c>
      <c r="T2490" s="25" cm="1">
        <f t="array" aca="1" ref="T2490" ca="1">_FV(A2490,"Expense ratio",TRUE)</f>
        <v>3.9000000000000003E-3</v>
      </c>
      <c r="U2490" s="24" cm="1">
        <f t="array" aca="1" ref="U2490" ca="1">_FV(A2490,"Market cap",TRUE)</f>
        <v>2296524102.8000002</v>
      </c>
      <c r="V2490" s="4">
        <v>2296524032</v>
      </c>
      <c r="W2490" s="4">
        <v>2296524032</v>
      </c>
      <c r="Y2490" t="s">
        <v>6309</v>
      </c>
      <c r="Z2490" s="5">
        <v>46.27</v>
      </c>
      <c r="AA2490" s="20"/>
      <c r="AB2490" s="5">
        <v>3.9300002000000001E-2</v>
      </c>
      <c r="AC2490" s="4">
        <v>205982</v>
      </c>
      <c r="AE2490" s="5">
        <v>2.2691806729854491</v>
      </c>
      <c r="AF2490" s="5">
        <v>3.9067644575091491</v>
      </c>
      <c r="AI2490" s="4">
        <v>205982</v>
      </c>
      <c r="AJ2490" s="5">
        <v>9537996.5099999998</v>
      </c>
      <c r="AL2490" s="5">
        <v>48.31</v>
      </c>
      <c r="AM2490" s="5">
        <v>45.37</v>
      </c>
      <c r="AN2490" t="s">
        <v>90</v>
      </c>
      <c r="AO2490" t="str" cm="1">
        <f t="array" aca="1" ref="AO2490" ca="1">_FV(A2490,"Currency")</f>
        <v>USD</v>
      </c>
      <c r="AP2490" t="str" cm="1">
        <f t="array" aca="1" ref="AP2490" ca="1">_FV(A2490,"Exchange")</f>
        <v>Nasdaq Stock Market</v>
      </c>
      <c r="AQ2490" s="6" t="str" cm="1">
        <f t="array" aca="1" ref="AQ2490" ca="1">_FV(A2490,"Exchange abbreviation",TRUE)</f>
        <v>XNAS</v>
      </c>
      <c r="AR2490" t="str" cm="1">
        <f t="array" aca="1" ref="AR2490" ca="1">_FV(A2490,"Instrument type",TRUE)</f>
        <v>ETF</v>
      </c>
    </row>
    <row r="2491" spans="1:44" ht="18.75" customHeight="1" x14ac:dyDescent="0.25">
      <c r="A2491" t="e" vm="2503">
        <v>#VALUE!</v>
      </c>
      <c r="B2491" t="s">
        <v>6805</v>
      </c>
      <c r="C2491" t="s">
        <v>6806</v>
      </c>
      <c r="D2491" s="31" cm="1">
        <f t="array" aca="1" ref="D2491" ca="1">_FV(A2491,"Last trade time",TRUE)</f>
        <v>45824.840277812502</v>
      </c>
      <c r="E2491" s="23" cm="1">
        <f t="array" aca="1" ref="E2491" ca="1">_FV(A2491,"Price")</f>
        <v>102.36</v>
      </c>
      <c r="F2491" s="27" cm="1">
        <f t="array" aca="1" ref="F2491" ca="1">_FV(A2491,"Change (%)",TRUE)</f>
        <v>6.1929999999999997E-3</v>
      </c>
      <c r="G2491" s="26" cm="1">
        <f t="array" aca="1" ref="G2491" ca="1">_FV(A2491,"Change")</f>
        <v>0.63</v>
      </c>
      <c r="H2491" s="23" cm="1">
        <f t="array" aca="1" ref="H2491" ca="1">_FV(A2491,"Open")</f>
        <v>102.15</v>
      </c>
      <c r="I2491" s="23" cm="1">
        <f t="array" aca="1" ref="I2491" ca="1">_FV(A2491,"Low")</f>
        <v>102.13500000000001</v>
      </c>
      <c r="J2491" s="23" cm="1">
        <f t="array" aca="1" ref="J2491" ca="1">_FV(A2491,"High")</f>
        <v>102.7581</v>
      </c>
      <c r="K2491" s="23" cm="1">
        <f t="array" aca="1" ref="K2491" ca="1">_FV(A2491,"Previous close",TRUE)</f>
        <v>101.73</v>
      </c>
      <c r="L2491" s="26"/>
      <c r="M2491" s="23" cm="1">
        <f t="array" aca="1" ref="M2491" ca="1">_FV(A2491,"52 week low",TRUE)</f>
        <v>86.971299999999999</v>
      </c>
      <c r="N2491" s="23" cm="1">
        <f t="array" aca="1" ref="N2491" ca="1">_FV(A2491,"52 week high",TRUE)</f>
        <v>104.39</v>
      </c>
      <c r="O2491" s="8" cm="1">
        <f t="array" aca="1" ref="O2491" ca="1">_FV(A2491,"Volume")</f>
        <v>126093</v>
      </c>
      <c r="P2491" s="7" cm="1">
        <f t="array" aca="1" ref="P2491" ca="1">_FV(A2491,"Volume average",TRUE)</f>
        <v>168544</v>
      </c>
      <c r="Q2491" t="s">
        <v>1641</v>
      </c>
      <c r="S2491" t="s">
        <v>277</v>
      </c>
      <c r="T2491" s="25" cm="1">
        <f t="array" aca="1" ref="T2491" ca="1">_FV(A2491,"Expense ratio",TRUE)</f>
        <v>3.9000000000000003E-3</v>
      </c>
      <c r="U2491" s="24" cm="1">
        <f t="array" aca="1" ref="U2491" ca="1">_FV(A2491,"Market cap",TRUE)</f>
        <v>5497340240.6099997</v>
      </c>
      <c r="V2491" s="4">
        <v>5479763456</v>
      </c>
      <c r="W2491" s="4">
        <v>5479763456</v>
      </c>
      <c r="Y2491" t="s">
        <v>6807</v>
      </c>
      <c r="Z2491" s="5">
        <v>101.69</v>
      </c>
      <c r="AA2491" s="19">
        <v>18.493960999999999</v>
      </c>
      <c r="AB2491" s="5">
        <v>1.43E-2</v>
      </c>
      <c r="AC2491" s="4">
        <v>239876</v>
      </c>
      <c r="AE2491" s="5">
        <v>4.5358995142721348</v>
      </c>
      <c r="AF2491" s="5">
        <v>11.47198479737501</v>
      </c>
      <c r="AI2491" s="4">
        <v>239876</v>
      </c>
      <c r="AJ2491" s="4">
        <v>24407383</v>
      </c>
      <c r="AL2491" s="5">
        <v>104.39</v>
      </c>
      <c r="AM2491" s="5">
        <v>86.97</v>
      </c>
      <c r="AN2491" t="s">
        <v>82</v>
      </c>
      <c r="AO2491" t="str" cm="1">
        <f t="array" aca="1" ref="AO2491" ca="1">_FV(A2491,"Currency")</f>
        <v>USD</v>
      </c>
      <c r="AP2491" t="str" cm="1">
        <f t="array" aca="1" ref="AP2491" ca="1">_FV(A2491,"Exchange")</f>
        <v>NYSE Arca</v>
      </c>
      <c r="AQ2491" s="6" t="str" cm="1">
        <f t="array" aca="1" ref="AQ2491" ca="1">_FV(A2491,"Exchange abbreviation",TRUE)</f>
        <v>ARCX</v>
      </c>
      <c r="AR2491" t="str" cm="1">
        <f t="array" aca="1" ref="AR2491" ca="1">_FV(A2491,"Instrument type",TRUE)</f>
        <v>ETF</v>
      </c>
    </row>
    <row r="2492" spans="1:44" ht="18.75" customHeight="1" x14ac:dyDescent="0.25">
      <c r="A2492" t="e" vm="2504">
        <v>#VALUE!</v>
      </c>
      <c r="B2492" t="s">
        <v>6808</v>
      </c>
      <c r="C2492" t="s">
        <v>6809</v>
      </c>
      <c r="D2492" s="31" cm="1">
        <f t="array" aca="1" ref="D2492" ca="1">_FV(A2492,"Last trade time",TRUE)</f>
        <v>45824.840277812502</v>
      </c>
      <c r="E2492" s="23" cm="1">
        <f t="array" aca="1" ref="E2492" ca="1">_FV(A2492,"Price")</f>
        <v>21.63</v>
      </c>
      <c r="F2492" s="27" cm="1">
        <f t="array" aca="1" ref="F2492" ca="1">_FV(A2492,"Change (%)",TRUE)</f>
        <v>-2.0760000000000002E-3</v>
      </c>
      <c r="G2492" s="26" cm="1">
        <f t="array" aca="1" ref="G2492" ca="1">_FV(A2492,"Change")</f>
        <v>-4.4999999999999998E-2</v>
      </c>
      <c r="H2492" s="23" cm="1">
        <f t="array" aca="1" ref="H2492" ca="1">_FV(A2492,"Open")</f>
        <v>21.66</v>
      </c>
      <c r="I2492" s="23" cm="1">
        <f t="array" aca="1" ref="I2492" ca="1">_FV(A2492,"Low")</f>
        <v>21.61</v>
      </c>
      <c r="J2492" s="23" cm="1">
        <f t="array" aca="1" ref="J2492" ca="1">_FV(A2492,"High")</f>
        <v>21.66</v>
      </c>
      <c r="K2492" s="23" cm="1">
        <f t="array" aca="1" ref="K2492" ca="1">_FV(A2492,"Previous close",TRUE)</f>
        <v>21.675000000000001</v>
      </c>
      <c r="L2492" s="26"/>
      <c r="M2492" s="23" cm="1">
        <f t="array" aca="1" ref="M2492" ca="1">_FV(A2492,"52 week low",TRUE)</f>
        <v>21.13</v>
      </c>
      <c r="N2492" s="23" cm="1">
        <f t="array" aca="1" ref="N2492" ca="1">_FV(A2492,"52 week high",TRUE)</f>
        <v>22.79</v>
      </c>
      <c r="O2492" s="8" cm="1">
        <f t="array" aca="1" ref="O2492" ca="1">_FV(A2492,"Volume")</f>
        <v>21555</v>
      </c>
      <c r="P2492" s="7" cm="1">
        <f t="array" aca="1" ref="P2492" ca="1">_FV(A2492,"Volume average",TRUE)</f>
        <v>32710</v>
      </c>
      <c r="Q2492" t="s">
        <v>416</v>
      </c>
      <c r="S2492" t="s">
        <v>3562</v>
      </c>
      <c r="T2492" s="25" cm="1">
        <f t="array" aca="1" ref="T2492" ca="1">_FV(A2492,"Expense ratio",TRUE)</f>
        <v>3.9000000000000003E-3</v>
      </c>
      <c r="U2492" s="24" cm="1">
        <f t="array" aca="1" ref="U2492" ca="1">_FV(A2492,"Market cap",TRUE)</f>
        <v>138424196.75999999</v>
      </c>
      <c r="V2492" s="4">
        <v>138424192</v>
      </c>
      <c r="W2492" s="4">
        <v>138424192</v>
      </c>
      <c r="Y2492" t="s">
        <v>6810</v>
      </c>
      <c r="Z2492" s="5">
        <v>21.4269</v>
      </c>
      <c r="AA2492" s="20"/>
      <c r="AB2492" s="5">
        <v>4.5199999999999997E-2</v>
      </c>
      <c r="AC2492" s="4">
        <v>63328</v>
      </c>
      <c r="AE2492" s="5">
        <v>1.948966000231511</v>
      </c>
      <c r="AF2492" s="5">
        <v>4.1037532265771004</v>
      </c>
      <c r="AI2492" s="4">
        <v>63328</v>
      </c>
      <c r="AJ2492" s="5">
        <v>1360285.44</v>
      </c>
      <c r="AL2492" s="5">
        <v>22.79</v>
      </c>
      <c r="AM2492" s="5">
        <v>21.13</v>
      </c>
      <c r="AN2492" t="s">
        <v>90</v>
      </c>
      <c r="AO2492" t="str" cm="1">
        <f t="array" aca="1" ref="AO2492" ca="1">_FV(A2492,"Currency")</f>
        <v>USD</v>
      </c>
      <c r="AP2492" t="str" cm="1">
        <f t="array" aca="1" ref="AP2492" ca="1">_FV(A2492,"Exchange")</f>
        <v>NYSE Arca</v>
      </c>
      <c r="AQ2492" s="6" t="str" cm="1">
        <f t="array" aca="1" ref="AQ2492" ca="1">_FV(A2492,"Exchange abbreviation",TRUE)</f>
        <v>ARCX</v>
      </c>
      <c r="AR2492" t="str" cm="1">
        <f t="array" aca="1" ref="AR2492" ca="1">_FV(A2492,"Instrument type",TRUE)</f>
        <v>ETF</v>
      </c>
    </row>
    <row r="2493" spans="1:44" ht="18.75" customHeight="1" x14ac:dyDescent="0.25">
      <c r="A2493" t="e" vm="2505">
        <v>#VALUE!</v>
      </c>
      <c r="B2493" t="s">
        <v>6811</v>
      </c>
      <c r="C2493" t="s">
        <v>6812</v>
      </c>
      <c r="D2493" s="31" cm="1">
        <f t="array" aca="1" ref="D2493" ca="1">_FV(A2493,"Last trade time",TRUE)</f>
        <v>45824.840277812502</v>
      </c>
      <c r="E2493" s="23" cm="1">
        <f t="array" aca="1" ref="E2493" ca="1">_FV(A2493,"Price")</f>
        <v>23.05</v>
      </c>
      <c r="F2493" s="27" cm="1">
        <f t="array" aca="1" ref="F2493" ca="1">_FV(A2493,"Change (%)",TRUE)</f>
        <v>8.6839999999999997E-4</v>
      </c>
      <c r="G2493" s="26" cm="1">
        <f t="array" aca="1" ref="G2493" ca="1">_FV(A2493,"Change")</f>
        <v>0.02</v>
      </c>
      <c r="H2493" s="23" cm="1">
        <f t="array" aca="1" ref="H2493" ca="1">_FV(A2493,"Open")</f>
        <v>23.02</v>
      </c>
      <c r="I2493" s="23" cm="1">
        <f t="array" aca="1" ref="I2493" ca="1">_FV(A2493,"Low")</f>
        <v>22.930199999999999</v>
      </c>
      <c r="J2493" s="23" cm="1">
        <f t="array" aca="1" ref="J2493" ca="1">_FV(A2493,"High")</f>
        <v>23.259899999999998</v>
      </c>
      <c r="K2493" s="23" cm="1">
        <f t="array" aca="1" ref="K2493" ca="1">_FV(A2493,"Previous close",TRUE)</f>
        <v>23.03</v>
      </c>
      <c r="L2493" s="26"/>
      <c r="M2493" s="23" cm="1">
        <f t="array" aca="1" ref="M2493" ca="1">_FV(A2493,"52 week low",TRUE)</f>
        <v>21.62</v>
      </c>
      <c r="N2493" s="23" cm="1">
        <f t="array" aca="1" ref="N2493" ca="1">_FV(A2493,"52 week high",TRUE)</f>
        <v>23.73</v>
      </c>
      <c r="O2493" s="8" cm="1">
        <f t="array" aca="1" ref="O2493" ca="1">_FV(A2493,"Volume")</f>
        <v>44003</v>
      </c>
      <c r="P2493" s="7" cm="1">
        <f t="array" aca="1" ref="P2493" ca="1">_FV(A2493,"Volume average",TRUE)</f>
        <v>21953</v>
      </c>
      <c r="Q2493" t="s">
        <v>3097</v>
      </c>
      <c r="R2493" t="s">
        <v>2315</v>
      </c>
      <c r="S2493" t="s">
        <v>1795</v>
      </c>
      <c r="T2493" s="25" cm="1">
        <f t="array" aca="1" ref="T2493" ca="1">_FV(A2493,"Expense ratio",TRUE)</f>
        <v>3.9000000000000003E-3</v>
      </c>
      <c r="U2493" s="24" cm="1">
        <f t="array" aca="1" ref="U2493" ca="1">_FV(A2493,"Market cap",TRUE)</f>
        <v>219033211.81</v>
      </c>
      <c r="V2493" s="4">
        <v>219033216</v>
      </c>
      <c r="W2493" s="4">
        <v>219033216</v>
      </c>
      <c r="Y2493" t="s">
        <v>6813</v>
      </c>
      <c r="Z2493" s="5">
        <v>22.8</v>
      </c>
      <c r="AA2493" s="20"/>
      <c r="AB2493" s="5">
        <v>5.9499997999999998E-2</v>
      </c>
      <c r="AC2493" s="4">
        <v>30895</v>
      </c>
      <c r="AE2493" s="5">
        <v>3.980860896393001</v>
      </c>
      <c r="AF2493" s="5">
        <v>8.1215811572625807</v>
      </c>
      <c r="AI2493" s="4">
        <v>30895</v>
      </c>
      <c r="AJ2493" s="5">
        <v>706877.6</v>
      </c>
      <c r="AL2493" s="5">
        <v>23.73</v>
      </c>
      <c r="AM2493" s="5">
        <v>21.62</v>
      </c>
      <c r="AN2493" t="s">
        <v>47</v>
      </c>
      <c r="AO2493" t="str" cm="1">
        <f t="array" aca="1" ref="AO2493" ca="1">_FV(A2493,"Currency")</f>
        <v>USD</v>
      </c>
      <c r="AP2493" t="str" cm="1">
        <f t="array" aca="1" ref="AP2493" ca="1">_FV(A2493,"Exchange")</f>
        <v>NYSE Arca</v>
      </c>
      <c r="AQ2493" s="6" t="str" cm="1">
        <f t="array" aca="1" ref="AQ2493" ca="1">_FV(A2493,"Exchange abbreviation",TRUE)</f>
        <v>ARCX</v>
      </c>
      <c r="AR2493" t="str" cm="1">
        <f t="array" aca="1" ref="AR2493" ca="1">_FV(A2493,"Instrument type",TRUE)</f>
        <v>ETF</v>
      </c>
    </row>
    <row r="2494" spans="1:44" ht="18.75" customHeight="1" x14ac:dyDescent="0.25">
      <c r="A2494" t="e" vm="2506">
        <v>#VALUE!</v>
      </c>
      <c r="B2494" t="s">
        <v>6814</v>
      </c>
      <c r="C2494" t="s">
        <v>6815</v>
      </c>
      <c r="D2494" s="31" cm="1">
        <f t="array" aca="1" ref="D2494" ca="1">_FV(A2494,"Last trade time",TRUE)</f>
        <v>45824.840329316408</v>
      </c>
      <c r="E2494" s="23" cm="1">
        <f t="array" aca="1" ref="E2494" ca="1">_FV(A2494,"Price")</f>
        <v>28.427600000000002</v>
      </c>
      <c r="F2494" s="27" cm="1">
        <f t="array" aca="1" ref="F2494" ca="1">_FV(A2494,"Change (%)",TRUE)</f>
        <v>4.0969999999999999E-3</v>
      </c>
      <c r="G2494" s="26" cm="1">
        <f t="array" aca="1" ref="G2494" ca="1">_FV(A2494,"Change")</f>
        <v>0.11600000000000001</v>
      </c>
      <c r="H2494" s="23" cm="1">
        <f t="array" aca="1" ref="H2494" ca="1">_FV(A2494,"Open")</f>
        <v>28.427600000000002</v>
      </c>
      <c r="I2494" s="23" cm="1">
        <f t="array" aca="1" ref="I2494" ca="1">_FV(A2494,"Low")</f>
        <v>28.427600000000002</v>
      </c>
      <c r="J2494" s="23" cm="1">
        <f t="array" aca="1" ref="J2494" ca="1">_FV(A2494,"High")</f>
        <v>28.427600000000002</v>
      </c>
      <c r="K2494" s="23" cm="1">
        <f t="array" aca="1" ref="K2494" ca="1">_FV(A2494,"Previous close",TRUE)</f>
        <v>28.311599999999999</v>
      </c>
      <c r="L2494" s="26"/>
      <c r="M2494" s="23" cm="1">
        <f t="array" aca="1" ref="M2494" ca="1">_FV(A2494,"52 week low",TRUE)</f>
        <v>25.537700000000001</v>
      </c>
      <c r="N2494" s="23" cm="1">
        <f t="array" aca="1" ref="N2494" ca="1">_FV(A2494,"52 week high",TRUE)</f>
        <v>28.456399999999999</v>
      </c>
      <c r="O2494" s="8" cm="1">
        <f t="array" aca="1" ref="O2494" ca="1">_FV(A2494,"Volume")</f>
        <v>1</v>
      </c>
      <c r="P2494" s="7" cm="1">
        <f t="array" aca="1" ref="P2494" ca="1">_FV(A2494,"Volume average",TRUE)</f>
        <v>2872</v>
      </c>
      <c r="Q2494" t="s">
        <v>923</v>
      </c>
      <c r="S2494" t="s">
        <v>5433</v>
      </c>
      <c r="T2494" s="25" cm="1">
        <f t="array" aca="1" ref="T2494" ca="1">_FV(A2494,"Expense ratio",TRUE)</f>
        <v>3.9000000000000003E-3</v>
      </c>
      <c r="U2494" s="24" cm="1">
        <f t="array" aca="1" ref="U2494" ca="1">_FV(A2494,"Market cap",TRUE)</f>
        <v>12974815.279999999</v>
      </c>
      <c r="V2494" s="4">
        <v>12974815</v>
      </c>
      <c r="W2494" s="4">
        <v>12974815</v>
      </c>
      <c r="Y2494" t="s">
        <v>2174</v>
      </c>
      <c r="Z2494" s="5">
        <v>28.375</v>
      </c>
      <c r="AA2494" s="5">
        <v>24.622913</v>
      </c>
      <c r="AB2494" s="4">
        <v>0</v>
      </c>
      <c r="AC2494" s="4">
        <v>6385</v>
      </c>
      <c r="AE2494" s="5">
        <v>3.8026946973701352</v>
      </c>
      <c r="AF2494" s="5">
        <v>10.120245084674661</v>
      </c>
      <c r="AI2494" s="4">
        <v>6385</v>
      </c>
      <c r="AJ2494" s="5">
        <v>181174.375</v>
      </c>
      <c r="AL2494" s="5">
        <v>28.388999999999999</v>
      </c>
      <c r="AM2494" s="5">
        <v>25.538</v>
      </c>
      <c r="AN2494" t="s">
        <v>47</v>
      </c>
      <c r="AO2494" t="str" cm="1">
        <f t="array" aca="1" ref="AO2494" ca="1">_FV(A2494,"Currency")</f>
        <v>USD</v>
      </c>
      <c r="AP2494" t="str" cm="1">
        <f t="array" aca="1" ref="AP2494" ca="1">_FV(A2494,"Exchange")</f>
        <v>CBOE BZX Exchange</v>
      </c>
      <c r="AQ2494" s="6" t="str" cm="1">
        <f t="array" aca="1" ref="AQ2494" ca="1">_FV(A2494,"Exchange abbreviation",TRUE)</f>
        <v>BATS</v>
      </c>
      <c r="AR2494" t="str" cm="1">
        <f t="array" aca="1" ref="AR2494" ca="1">_FV(A2494,"Instrument type",TRUE)</f>
        <v>ETF</v>
      </c>
    </row>
    <row r="2495" spans="1:44" ht="18.75" customHeight="1" x14ac:dyDescent="0.25">
      <c r="A2495" t="e" vm="2507">
        <v>#VALUE!</v>
      </c>
      <c r="B2495" t="s">
        <v>6816</v>
      </c>
      <c r="C2495" t="s">
        <v>6817</v>
      </c>
      <c r="D2495" s="31" cm="1">
        <f t="array" aca="1" ref="D2495" ca="1">_FV(A2495,"Last trade time",TRUE)</f>
        <v>45824.840277812502</v>
      </c>
      <c r="E2495" s="23" cm="1">
        <f t="array" aca="1" ref="E2495" ca="1">_FV(A2495,"Price")</f>
        <v>33.337600000000002</v>
      </c>
      <c r="F2495" s="27" cm="1">
        <f t="array" aca="1" ref="F2495" ca="1">_FV(A2495,"Change (%)",TRUE)</f>
        <v>4.2690000000000002E-3</v>
      </c>
      <c r="G2495" s="26" cm="1">
        <f t="array" aca="1" ref="G2495" ca="1">_FV(A2495,"Change")</f>
        <v>0.14169999999999999</v>
      </c>
      <c r="H2495" s="23" cm="1">
        <f t="array" aca="1" ref="H2495" ca="1">_FV(A2495,"Open")</f>
        <v>33.450000000000003</v>
      </c>
      <c r="I2495" s="23" cm="1">
        <f t="array" aca="1" ref="I2495" ca="1">_FV(A2495,"Low")</f>
        <v>33.337600000000002</v>
      </c>
      <c r="J2495" s="23" cm="1">
        <f t="array" aca="1" ref="J2495" ca="1">_FV(A2495,"High")</f>
        <v>33.47</v>
      </c>
      <c r="K2495" s="23" cm="1">
        <f t="array" aca="1" ref="K2495" ca="1">_FV(A2495,"Previous close",TRUE)</f>
        <v>33.195900000000002</v>
      </c>
      <c r="L2495" s="26"/>
      <c r="M2495" s="23" cm="1">
        <f t="array" aca="1" ref="M2495" ca="1">_FV(A2495,"52 week low",TRUE)</f>
        <v>29.03</v>
      </c>
      <c r="N2495" s="23" cm="1">
        <f t="array" aca="1" ref="N2495" ca="1">_FV(A2495,"52 week high",TRUE)</f>
        <v>35.46</v>
      </c>
      <c r="O2495" s="8" cm="1">
        <f t="array" aca="1" ref="O2495" ca="1">_FV(A2495,"Volume")</f>
        <v>1328</v>
      </c>
      <c r="P2495" s="7" cm="1">
        <f t="array" aca="1" ref="P2495" ca="1">_FV(A2495,"Volume average",TRUE)</f>
        <v>8242</v>
      </c>
      <c r="Q2495" t="s">
        <v>1641</v>
      </c>
      <c r="S2495" t="s">
        <v>6818</v>
      </c>
      <c r="T2495" s="25" cm="1">
        <f t="array" aca="1" ref="T2495" ca="1">_FV(A2495,"Expense ratio",TRUE)</f>
        <v>3.9000000000000003E-3</v>
      </c>
      <c r="U2495" s="24" cm="1">
        <f t="array" aca="1" ref="U2495" ca="1">_FV(A2495,"Market cap",TRUE)</f>
        <v>121520732.55</v>
      </c>
      <c r="V2495" s="4">
        <v>121520736</v>
      </c>
      <c r="W2495" s="4">
        <v>121520736</v>
      </c>
      <c r="Y2495" t="s">
        <v>6819</v>
      </c>
      <c r="Z2495" s="5">
        <v>33.072099999999999</v>
      </c>
      <c r="AA2495" s="19">
        <v>15.999974</v>
      </c>
      <c r="AB2495" s="19">
        <v>1.78E-2</v>
      </c>
      <c r="AC2495" s="4">
        <v>6390</v>
      </c>
      <c r="AE2495" s="5">
        <v>0.92811712518872103</v>
      </c>
      <c r="AF2495" s="19">
        <v>6.2954877502545692</v>
      </c>
      <c r="AI2495" s="4">
        <v>6390</v>
      </c>
      <c r="AJ2495" s="5">
        <v>211349.25</v>
      </c>
      <c r="AL2495" s="5">
        <v>35.46</v>
      </c>
      <c r="AM2495" s="5">
        <v>29.03</v>
      </c>
      <c r="AN2495" t="s">
        <v>47</v>
      </c>
      <c r="AO2495" t="str" cm="1">
        <f t="array" aca="1" ref="AO2495" ca="1">_FV(A2495,"Currency")</f>
        <v>USD</v>
      </c>
      <c r="AP2495" t="str" cm="1">
        <f t="array" aca="1" ref="AP2495" ca="1">_FV(A2495,"Exchange")</f>
        <v>NYSE Arca</v>
      </c>
      <c r="AQ2495" s="6" t="str" cm="1">
        <f t="array" aca="1" ref="AQ2495" ca="1">_FV(A2495,"Exchange abbreviation",TRUE)</f>
        <v>ARCX</v>
      </c>
      <c r="AR2495" t="str" cm="1">
        <f t="array" aca="1" ref="AR2495" ca="1">_FV(A2495,"Instrument type",TRUE)</f>
        <v>ETF</v>
      </c>
    </row>
    <row r="2496" spans="1:44" ht="18.75" customHeight="1" x14ac:dyDescent="0.25">
      <c r="A2496" t="e" vm="2508">
        <v>#VALUE!</v>
      </c>
      <c r="B2496" t="s">
        <v>6820</v>
      </c>
      <c r="C2496" t="s">
        <v>6821</v>
      </c>
      <c r="D2496" s="31" cm="1">
        <f t="array" aca="1" ref="D2496" ca="1">_FV(A2496,"Last trade time",TRUE)</f>
        <v>45824.840277812502</v>
      </c>
      <c r="E2496" s="23" cm="1">
        <f t="array" aca="1" ref="E2496" ca="1">_FV(A2496,"Price")</f>
        <v>38.317700000000002</v>
      </c>
      <c r="F2496" s="27" cm="1">
        <f t="array" aca="1" ref="F2496" ca="1">_FV(A2496,"Change (%)",TRUE)</f>
        <v>9.8219999999999991E-4</v>
      </c>
      <c r="G2496" s="26" cm="1">
        <f t="array" aca="1" ref="G2496" ca="1">_FV(A2496,"Change")</f>
        <v>3.7600000000000001E-2</v>
      </c>
      <c r="H2496" s="23" cm="1">
        <f t="array" aca="1" ref="H2496" ca="1">_FV(A2496,"Open")</f>
        <v>38.4</v>
      </c>
      <c r="I2496" s="23" cm="1">
        <f t="array" aca="1" ref="I2496" ca="1">_FV(A2496,"Low")</f>
        <v>38.3001</v>
      </c>
      <c r="J2496" s="23" cm="1">
        <f t="array" aca="1" ref="J2496" ca="1">_FV(A2496,"High")</f>
        <v>38.400500000000001</v>
      </c>
      <c r="K2496" s="23" cm="1">
        <f t="array" aca="1" ref="K2496" ca="1">_FV(A2496,"Previous close",TRUE)</f>
        <v>38.280099999999997</v>
      </c>
      <c r="L2496" s="26"/>
      <c r="M2496" s="23" cm="1">
        <f t="array" aca="1" ref="M2496" ca="1">_FV(A2496,"52 week low",TRUE)</f>
        <v>36.450400000000002</v>
      </c>
      <c r="N2496" s="23" cm="1">
        <f t="array" aca="1" ref="N2496" ca="1">_FV(A2496,"52 week high",TRUE)</f>
        <v>40.729999999999997</v>
      </c>
      <c r="O2496" s="8" cm="1">
        <f t="array" aca="1" ref="O2496" ca="1">_FV(A2496,"Volume")</f>
        <v>1555</v>
      </c>
      <c r="P2496" s="7" cm="1">
        <f t="array" aca="1" ref="P2496" ca="1">_FV(A2496,"Volume average",TRUE)</f>
        <v>10913</v>
      </c>
      <c r="Q2496" t="s">
        <v>3097</v>
      </c>
      <c r="R2496" t="s">
        <v>2315</v>
      </c>
      <c r="S2496" t="s">
        <v>3504</v>
      </c>
      <c r="T2496" s="25" cm="1">
        <f t="array" aca="1" ref="T2496" ca="1">_FV(A2496,"Expense ratio",TRUE)</f>
        <v>3.9000000000000003E-3</v>
      </c>
      <c r="U2496" s="24" cm="1">
        <f t="array" aca="1" ref="U2496" ca="1">_FV(A2496,"Market cap",TRUE)</f>
        <v>45644339.009999998</v>
      </c>
      <c r="V2496" s="4">
        <v>45644340</v>
      </c>
      <c r="W2496" s="4">
        <v>45644340</v>
      </c>
      <c r="Y2496" t="s">
        <v>5656</v>
      </c>
      <c r="Z2496" s="5">
        <v>38.057600000000001</v>
      </c>
      <c r="AA2496" s="20"/>
      <c r="AB2496" s="5">
        <v>7.3699996000000004E-2</v>
      </c>
      <c r="AC2496" s="4">
        <v>66663</v>
      </c>
      <c r="AE2496" s="5">
        <v>3.7014824690978281</v>
      </c>
      <c r="AF2496" s="5">
        <v>5.2829384141608537</v>
      </c>
      <c r="AI2496" s="4">
        <v>66663</v>
      </c>
      <c r="AJ2496" s="5">
        <v>2542086.8442000002</v>
      </c>
      <c r="AL2496" s="5">
        <v>40.729999999999997</v>
      </c>
      <c r="AM2496" s="5">
        <v>36.450000000000003</v>
      </c>
      <c r="AN2496" t="s">
        <v>90</v>
      </c>
      <c r="AO2496" t="str" cm="1">
        <f t="array" aca="1" ref="AO2496" ca="1">_FV(A2496,"Currency")</f>
        <v>USD</v>
      </c>
      <c r="AP2496" t="str" cm="1">
        <f t="array" aca="1" ref="AP2496" ca="1">_FV(A2496,"Exchange")</f>
        <v>NYSE Arca</v>
      </c>
      <c r="AQ2496" s="6" t="str" cm="1">
        <f t="array" aca="1" ref="AQ2496" ca="1">_FV(A2496,"Exchange abbreviation",TRUE)</f>
        <v>ARCX</v>
      </c>
      <c r="AR2496" t="str" cm="1">
        <f t="array" aca="1" ref="AR2496" ca="1">_FV(A2496,"Instrument type",TRUE)</f>
        <v>ETF</v>
      </c>
    </row>
    <row r="2497" spans="1:44" ht="18.75" customHeight="1" x14ac:dyDescent="0.25">
      <c r="A2497" t="e" vm="2509">
        <v>#VALUE!</v>
      </c>
      <c r="B2497" t="s">
        <v>6822</v>
      </c>
      <c r="C2497" t="s">
        <v>6823</v>
      </c>
      <c r="D2497" s="31" cm="1">
        <f t="array" aca="1" ref="D2497" ca="1">_FV(A2497,"Last trade time",TRUE)</f>
        <v>45824.840280578122</v>
      </c>
      <c r="E2497" s="23" cm="1">
        <f t="array" aca="1" ref="E2497" ca="1">_FV(A2497,"Price")</f>
        <v>28.503299999999999</v>
      </c>
      <c r="F2497" s="27" cm="1">
        <f t="array" aca="1" ref="F2497" ca="1">_FV(A2497,"Change (%)",TRUE)</f>
        <v>1.8729999999999999E-3</v>
      </c>
      <c r="G2497" s="26" cm="1">
        <f t="array" aca="1" ref="G2497" ca="1">_FV(A2497,"Change")</f>
        <v>5.33E-2</v>
      </c>
      <c r="H2497" s="23" cm="1">
        <f t="array" aca="1" ref="H2497" ca="1">_FV(A2497,"Open")</f>
        <v>28.98</v>
      </c>
      <c r="I2497" s="23" cm="1">
        <f t="array" aca="1" ref="I2497" ca="1">_FV(A2497,"Low")</f>
        <v>28.5</v>
      </c>
      <c r="J2497" s="23" cm="1">
        <f t="array" aca="1" ref="J2497" ca="1">_FV(A2497,"High")</f>
        <v>28.98</v>
      </c>
      <c r="K2497" s="23" cm="1">
        <f t="array" aca="1" ref="K2497" ca="1">_FV(A2497,"Previous close",TRUE)</f>
        <v>28.45</v>
      </c>
      <c r="L2497" s="26"/>
      <c r="M2497" s="23" cm="1">
        <f t="array" aca="1" ref="M2497" ca="1">_FV(A2497,"52 week low",TRUE)</f>
        <v>24.31</v>
      </c>
      <c r="N2497" s="23" cm="1">
        <f t="array" aca="1" ref="N2497" ca="1">_FV(A2497,"52 week high",TRUE)</f>
        <v>32.8399</v>
      </c>
      <c r="O2497" s="8" cm="1">
        <f t="array" aca="1" ref="O2497" ca="1">_FV(A2497,"Volume")</f>
        <v>7680</v>
      </c>
      <c r="P2497" s="7" cm="1">
        <f t="array" aca="1" ref="P2497" ca="1">_FV(A2497,"Volume average",TRUE)</f>
        <v>5405</v>
      </c>
      <c r="Q2497" t="s">
        <v>119</v>
      </c>
      <c r="T2497" s="25" cm="1">
        <f t="array" aca="1" ref="T2497" ca="1">_FV(A2497,"Expense ratio",TRUE)</f>
        <v>3.9000000000000003E-3</v>
      </c>
      <c r="U2497" s="24" cm="1">
        <f t="array" aca="1" ref="U2497" ca="1">_FV(A2497,"Market cap",TRUE)</f>
        <v>53993739.049999997</v>
      </c>
      <c r="V2497" s="16"/>
      <c r="W2497" s="16"/>
      <c r="X2497" t="s">
        <v>6824</v>
      </c>
      <c r="Z2497" s="5">
        <v>28.410499999999999</v>
      </c>
      <c r="AA2497" s="20"/>
      <c r="AB2497" s="20"/>
      <c r="AC2497" s="4">
        <v>31585</v>
      </c>
      <c r="AE2497" s="5">
        <v>0.9845685371279167</v>
      </c>
      <c r="AF2497" s="5">
        <v>2.2522752270867969</v>
      </c>
      <c r="AI2497" s="4">
        <v>31585</v>
      </c>
      <c r="AJ2497" s="5">
        <v>896568.65150000004</v>
      </c>
      <c r="AL2497" s="5">
        <v>32.840000000000003</v>
      </c>
      <c r="AM2497" s="5">
        <v>24.31</v>
      </c>
      <c r="AN2497" t="s">
        <v>47</v>
      </c>
      <c r="AO2497" t="str" cm="1">
        <f t="array" aca="1" ref="AO2497" ca="1">_FV(A2497,"Currency")</f>
        <v>USD</v>
      </c>
      <c r="AP2497" t="str" cm="1">
        <f t="array" aca="1" ref="AP2497" ca="1">_FV(A2497,"Exchange")</f>
        <v>CBOE BZX Exchange</v>
      </c>
      <c r="AQ2497" s="6" t="str" cm="1">
        <f t="array" aca="1" ref="AQ2497" ca="1">_FV(A2497,"Exchange abbreviation",TRUE)</f>
        <v>BATS</v>
      </c>
      <c r="AR2497" t="str" cm="1">
        <f t="array" aca="1" ref="AR2497" ca="1">_FV(A2497,"Instrument type",TRUE)</f>
        <v>ETF</v>
      </c>
    </row>
    <row r="2498" spans="1:44" ht="18.75" customHeight="1" x14ac:dyDescent="0.25">
      <c r="A2498" t="e" vm="2510">
        <v>#VALUE!</v>
      </c>
      <c r="B2498" t="s">
        <v>6825</v>
      </c>
      <c r="C2498" t="s">
        <v>6826</v>
      </c>
      <c r="D2498" s="31" cm="1">
        <f t="array" aca="1" ref="D2498" ca="1">_FV(A2498,"Last trade time",TRUE)</f>
        <v>45824.914610589847</v>
      </c>
      <c r="E2498" s="23" cm="1">
        <f t="array" aca="1" ref="E2498" ca="1">_FV(A2498,"Price")</f>
        <v>47.74</v>
      </c>
      <c r="F2498" s="27" cm="1">
        <f t="array" aca="1" ref="F2498" ca="1">_FV(A2498,"Change (%)",TRUE)</f>
        <v>6.5359999999999993E-3</v>
      </c>
      <c r="G2498" s="26" cm="1">
        <f t="array" aca="1" ref="G2498" ca="1">_FV(A2498,"Change")</f>
        <v>0.31</v>
      </c>
      <c r="H2498" s="23" cm="1">
        <f t="array" aca="1" ref="H2498" ca="1">_FV(A2498,"Open")</f>
        <v>47.65</v>
      </c>
      <c r="I2498" s="23" cm="1">
        <f t="array" aca="1" ref="I2498" ca="1">_FV(A2498,"Low")</f>
        <v>47.59</v>
      </c>
      <c r="J2498" s="23" cm="1">
        <f t="array" aca="1" ref="J2498" ca="1">_FV(A2498,"High")</f>
        <v>47.87</v>
      </c>
      <c r="K2498" s="23" cm="1">
        <f t="array" aca="1" ref="K2498" ca="1">_FV(A2498,"Previous close",TRUE)</f>
        <v>47.43</v>
      </c>
      <c r="L2498" s="26"/>
      <c r="M2498" s="23" cm="1">
        <f t="array" aca="1" ref="M2498" ca="1">_FV(A2498,"52 week low",TRUE)</f>
        <v>41.5</v>
      </c>
      <c r="N2498" s="23" cm="1">
        <f t="array" aca="1" ref="N2498" ca="1">_FV(A2498,"52 week high",TRUE)</f>
        <v>53.02</v>
      </c>
      <c r="O2498" s="8" cm="1">
        <f t="array" aca="1" ref="O2498" ca="1">_FV(A2498,"Volume")</f>
        <v>18258</v>
      </c>
      <c r="P2498" s="7" cm="1">
        <f t="array" aca="1" ref="P2498" ca="1">_FV(A2498,"Volume average",TRUE)</f>
        <v>24874</v>
      </c>
      <c r="Q2498" t="s">
        <v>60</v>
      </c>
      <c r="S2498" t="s">
        <v>277</v>
      </c>
      <c r="T2498" s="25" cm="1">
        <f t="array" aca="1" ref="T2498" ca="1">_FV(A2498,"Expense ratio",TRUE)</f>
        <v>3.9000000000000003E-3</v>
      </c>
      <c r="U2498" s="24" cm="1">
        <f t="array" aca="1" ref="U2498" ca="1">_FV(A2498,"Market cap",TRUE)</f>
        <v>770499964.82000005</v>
      </c>
      <c r="V2498" s="4">
        <v>770508096</v>
      </c>
      <c r="W2498" s="4">
        <v>770508096</v>
      </c>
      <c r="Y2498" t="s">
        <v>6827</v>
      </c>
      <c r="Z2498" s="5">
        <v>47.73</v>
      </c>
      <c r="AA2498" s="5">
        <v>12.468813000000001</v>
      </c>
      <c r="AB2498" s="5">
        <v>4.1799999999999997E-2</v>
      </c>
      <c r="AC2498" s="4">
        <v>45215</v>
      </c>
      <c r="AE2498" s="5">
        <v>-0.22838306942534189</v>
      </c>
      <c r="AF2498" s="5">
        <v>9.3651947768255575</v>
      </c>
      <c r="AI2498" s="4">
        <v>45215</v>
      </c>
      <c r="AJ2498" s="5">
        <v>2157659.7999999998</v>
      </c>
      <c r="AL2498" s="5">
        <v>53.02</v>
      </c>
      <c r="AM2498" s="5">
        <v>41.5</v>
      </c>
      <c r="AN2498" t="s">
        <v>90</v>
      </c>
      <c r="AO2498" t="str" cm="1">
        <f t="array" aca="1" ref="AO2498" ca="1">_FV(A2498,"Currency")</f>
        <v>USD</v>
      </c>
      <c r="AP2498" t="str" cm="1">
        <f t="array" aca="1" ref="AP2498" ca="1">_FV(A2498,"Exchange")</f>
        <v>NYSE Arca</v>
      </c>
      <c r="AQ2498" s="6" t="str" cm="1">
        <f t="array" aca="1" ref="AQ2498" ca="1">_FV(A2498,"Exchange abbreviation",TRUE)</f>
        <v>ARCX</v>
      </c>
      <c r="AR2498" t="str" cm="1">
        <f t="array" aca="1" ref="AR2498" ca="1">_FV(A2498,"Instrument type",TRUE)</f>
        <v>ETF</v>
      </c>
    </row>
    <row r="2499" spans="1:44" ht="18.75" customHeight="1" x14ac:dyDescent="0.25">
      <c r="A2499" t="e" vm="2511">
        <v>#VALUE!</v>
      </c>
      <c r="B2499" t="s">
        <v>6828</v>
      </c>
      <c r="C2499" t="s">
        <v>6829</v>
      </c>
      <c r="D2499" s="31" cm="1">
        <f t="array" aca="1" ref="D2499" ca="1">_FV(A2499,"Last trade time",TRUE)</f>
        <v>45824.84027780078</v>
      </c>
      <c r="E2499" s="23" cm="1">
        <f t="array" aca="1" ref="E2499" ca="1">_FV(A2499,"Price")</f>
        <v>58.04</v>
      </c>
      <c r="F2499" s="27" cm="1">
        <f t="array" aca="1" ref="F2499" ca="1">_FV(A2499,"Change (%)",TRUE)</f>
        <v>1.0271999999999998E-2</v>
      </c>
      <c r="G2499" s="26" cm="1">
        <f t="array" aca="1" ref="G2499" ca="1">_FV(A2499,"Change")</f>
        <v>0.59009999999999996</v>
      </c>
      <c r="H2499" s="23" cm="1">
        <f t="array" aca="1" ref="H2499" ca="1">_FV(A2499,"Open")</f>
        <v>58.180799999999998</v>
      </c>
      <c r="I2499" s="23" cm="1">
        <f t="array" aca="1" ref="I2499" ca="1">_FV(A2499,"Low")</f>
        <v>58</v>
      </c>
      <c r="J2499" s="23" cm="1">
        <f t="array" aca="1" ref="J2499" ca="1">_FV(A2499,"High")</f>
        <v>58.180799999999998</v>
      </c>
      <c r="K2499" s="23" cm="1">
        <f t="array" aca="1" ref="K2499" ca="1">_FV(A2499,"Previous close",TRUE)</f>
        <v>57.4499</v>
      </c>
      <c r="L2499" s="26"/>
      <c r="M2499" s="23" cm="1">
        <f t="array" aca="1" ref="M2499" ca="1">_FV(A2499,"52 week low",TRUE)</f>
        <v>49.89</v>
      </c>
      <c r="N2499" s="23" cm="1">
        <f t="array" aca="1" ref="N2499" ca="1">_FV(A2499,"52 week high",TRUE)</f>
        <v>63.5</v>
      </c>
      <c r="O2499" s="8" cm="1">
        <f t="array" aca="1" ref="O2499" ca="1">_FV(A2499,"Volume")</f>
        <v>1986</v>
      </c>
      <c r="P2499" s="7" cm="1">
        <f t="array" aca="1" ref="P2499" ca="1">_FV(A2499,"Volume average",TRUE)</f>
        <v>7564</v>
      </c>
      <c r="Q2499" t="s">
        <v>449</v>
      </c>
      <c r="R2499" t="s">
        <v>6830</v>
      </c>
      <c r="T2499" s="25" cm="1">
        <f t="array" aca="1" ref="T2499" ca="1">_FV(A2499,"Expense ratio",TRUE)</f>
        <v>3.9000000000000003E-3</v>
      </c>
      <c r="U2499" s="24" cm="1">
        <f t="array" aca="1" ref="U2499" ca="1">_FV(A2499,"Market cap",TRUE)</f>
        <v>54955729.880000003</v>
      </c>
      <c r="V2499" s="16"/>
      <c r="W2499" s="16"/>
      <c r="Z2499" s="18"/>
      <c r="AA2499" s="20"/>
      <c r="AB2499" s="20"/>
      <c r="AC2499" s="21">
        <v>7506</v>
      </c>
      <c r="AE2499" s="18"/>
      <c r="AF2499" s="20"/>
      <c r="AI2499" s="21"/>
      <c r="AJ2499" s="18"/>
      <c r="AL2499" s="18"/>
      <c r="AM2499" s="18"/>
      <c r="AN2499" t="s">
        <v>73</v>
      </c>
      <c r="AO2499" t="str" cm="1">
        <f t="array" aca="1" ref="AO2499" ca="1">_FV(A2499,"Currency")</f>
        <v>USD</v>
      </c>
      <c r="AP2499" t="str" cm="1">
        <f t="array" aca="1" ref="AP2499" ca="1">_FV(A2499,"Exchange")</f>
        <v>NYSE Arca</v>
      </c>
      <c r="AQ2499" s="6" t="str" cm="1">
        <f t="array" aca="1" ref="AQ2499" ca="1">_FV(A2499,"Exchange abbreviation",TRUE)</f>
        <v>ARCX</v>
      </c>
      <c r="AR2499" t="str" cm="1">
        <f t="array" aca="1" ref="AR2499" ca="1">_FV(A2499,"Instrument type",TRUE)</f>
        <v>ETF</v>
      </c>
    </row>
    <row r="2500" spans="1:44" ht="18.75" customHeight="1" x14ac:dyDescent="0.25">
      <c r="A2500" t="e" vm="2512">
        <v>#VALUE!</v>
      </c>
      <c r="B2500" t="s">
        <v>6831</v>
      </c>
      <c r="C2500" t="s">
        <v>6832</v>
      </c>
      <c r="D2500" s="31" cm="1">
        <f t="array" aca="1" ref="D2500" ca="1">_FV(A2500,"Last trade time",TRUE)</f>
        <v>45824.840292835157</v>
      </c>
      <c r="E2500" s="23" cm="1">
        <f t="array" aca="1" ref="E2500" ca="1">_FV(A2500,"Price")</f>
        <v>23.34</v>
      </c>
      <c r="F2500" s="27" cm="1">
        <f t="array" aca="1" ref="F2500" ca="1">_FV(A2500,"Change (%)",TRUE)</f>
        <v>4.2860000000000001E-4</v>
      </c>
      <c r="G2500" s="26" cm="1">
        <f t="array" aca="1" ref="G2500" ca="1">_FV(A2500,"Change")</f>
        <v>0.01</v>
      </c>
      <c r="H2500" s="23" cm="1">
        <f t="array" aca="1" ref="H2500" ca="1">_FV(A2500,"Open")</f>
        <v>23.3901</v>
      </c>
      <c r="I2500" s="23" cm="1">
        <f t="array" aca="1" ref="I2500" ca="1">_FV(A2500,"Low")</f>
        <v>23.34</v>
      </c>
      <c r="J2500" s="23" cm="1">
        <f t="array" aca="1" ref="J2500" ca="1">_FV(A2500,"High")</f>
        <v>23.3901</v>
      </c>
      <c r="K2500" s="23" cm="1">
        <f t="array" aca="1" ref="K2500" ca="1">_FV(A2500,"Previous close",TRUE)</f>
        <v>23.33</v>
      </c>
      <c r="L2500" s="26"/>
      <c r="M2500" s="23" cm="1">
        <f t="array" aca="1" ref="M2500" ca="1">_FV(A2500,"52 week low",TRUE)</f>
        <v>21.97</v>
      </c>
      <c r="N2500" s="23" cm="1">
        <f t="array" aca="1" ref="N2500" ca="1">_FV(A2500,"52 week high",TRUE)</f>
        <v>23.74</v>
      </c>
      <c r="O2500" s="8" cm="1">
        <f t="array" aca="1" ref="O2500" ca="1">_FV(A2500,"Volume")</f>
        <v>8496</v>
      </c>
      <c r="P2500" s="7" cm="1">
        <f t="array" aca="1" ref="P2500" ca="1">_FV(A2500,"Volume average",TRUE)</f>
        <v>4959</v>
      </c>
      <c r="Q2500" t="s">
        <v>299</v>
      </c>
      <c r="S2500" t="s">
        <v>6833</v>
      </c>
      <c r="T2500" s="25" cm="1">
        <f t="array" aca="1" ref="T2500" ca="1">_FV(A2500,"Expense ratio",TRUE)</f>
        <v>3.9000000000000003E-3</v>
      </c>
      <c r="U2500" s="24" cm="1">
        <f t="array" aca="1" ref="U2500" ca="1">_FV(A2500,"Market cap",TRUE)</f>
        <v>50802027.450000003</v>
      </c>
      <c r="V2500" s="4">
        <v>50802028</v>
      </c>
      <c r="W2500" s="4">
        <v>50802028</v>
      </c>
      <c r="Y2500" t="s">
        <v>6834</v>
      </c>
      <c r="Z2500" s="5">
        <v>23.2193</v>
      </c>
      <c r="AA2500" s="5">
        <v>17.236097000000001</v>
      </c>
      <c r="AB2500" s="5">
        <v>2.5600000000000001E-2</v>
      </c>
      <c r="AC2500" s="4">
        <v>4752</v>
      </c>
      <c r="AE2500" s="5">
        <v>4.363813670600214</v>
      </c>
      <c r="AF2500" s="5">
        <v>5.4565244243607536</v>
      </c>
      <c r="AI2500" s="4">
        <v>4752</v>
      </c>
      <c r="AJ2500" s="5">
        <v>110365.2</v>
      </c>
      <c r="AL2500" s="5">
        <v>23.74</v>
      </c>
      <c r="AM2500" s="5">
        <v>21.97</v>
      </c>
      <c r="AN2500" t="s">
        <v>47</v>
      </c>
      <c r="AO2500" t="str" cm="1">
        <f t="array" aca="1" ref="AO2500" ca="1">_FV(A2500,"Currency")</f>
        <v>USD</v>
      </c>
      <c r="AP2500" t="str" cm="1">
        <f t="array" aca="1" ref="AP2500" ca="1">_FV(A2500,"Exchange")</f>
        <v>CBOE BZX Exchange</v>
      </c>
      <c r="AQ2500" s="6" t="str" cm="1">
        <f t="array" aca="1" ref="AQ2500" ca="1">_FV(A2500,"Exchange abbreviation",TRUE)</f>
        <v>BATS</v>
      </c>
      <c r="AR2500" t="str" cm="1">
        <f t="array" aca="1" ref="AR2500" ca="1">_FV(A2500,"Instrument type",TRUE)</f>
        <v>ETF</v>
      </c>
    </row>
    <row r="2501" spans="1:44" ht="18.75" customHeight="1" x14ac:dyDescent="0.25">
      <c r="A2501" t="e" vm="2513">
        <v>#VALUE!</v>
      </c>
      <c r="B2501" t="s">
        <v>6835</v>
      </c>
      <c r="C2501" t="s">
        <v>6836</v>
      </c>
      <c r="D2501" s="31" cm="1">
        <f t="array" aca="1" ref="D2501" ca="1">_FV(A2501,"Last trade time",TRUE)</f>
        <v>45824.84027780078</v>
      </c>
      <c r="E2501" s="23" cm="1">
        <f t="array" aca="1" ref="E2501" ca="1">_FV(A2501,"Price")</f>
        <v>69.22</v>
      </c>
      <c r="F2501" s="27" cm="1">
        <f t="array" aca="1" ref="F2501" ca="1">_FV(A2501,"Change (%)",TRUE)</f>
        <v>8.8170000000000002E-3</v>
      </c>
      <c r="G2501" s="26" cm="1">
        <f t="array" aca="1" ref="G2501" ca="1">_FV(A2501,"Change")</f>
        <v>0.60499999999999998</v>
      </c>
      <c r="H2501" s="23" cm="1">
        <f t="array" aca="1" ref="H2501" ca="1">_FV(A2501,"Open")</f>
        <v>68.92</v>
      </c>
      <c r="I2501" s="23" cm="1">
        <f t="array" aca="1" ref="I2501" ca="1">_FV(A2501,"Low")</f>
        <v>68.92</v>
      </c>
      <c r="J2501" s="23" cm="1">
        <f t="array" aca="1" ref="J2501" ca="1">_FV(A2501,"High")</f>
        <v>69.41</v>
      </c>
      <c r="K2501" s="23" cm="1">
        <f t="array" aca="1" ref="K2501" ca="1">_FV(A2501,"Previous close",TRUE)</f>
        <v>68.614999999999995</v>
      </c>
      <c r="L2501" s="26"/>
      <c r="M2501" s="23" cm="1">
        <f t="array" aca="1" ref="M2501" ca="1">_FV(A2501,"52 week low",TRUE)</f>
        <v>55.94</v>
      </c>
      <c r="N2501" s="23" cm="1">
        <f t="array" aca="1" ref="N2501" ca="1">_FV(A2501,"52 week high",TRUE)</f>
        <v>70.98</v>
      </c>
      <c r="O2501" s="8" cm="1">
        <f t="array" aca="1" ref="O2501" ca="1">_FV(A2501,"Volume")</f>
        <v>10617</v>
      </c>
      <c r="P2501" s="7" cm="1">
        <f t="array" aca="1" ref="P2501" ca="1">_FV(A2501,"Volume average",TRUE)</f>
        <v>17005</v>
      </c>
      <c r="Q2501" t="s">
        <v>50</v>
      </c>
      <c r="S2501" t="s">
        <v>3740</v>
      </c>
      <c r="T2501" s="25" cm="1">
        <f t="array" aca="1" ref="T2501" ca="1">_FV(A2501,"Expense ratio",TRUE)</f>
        <v>3.9000000000000003E-3</v>
      </c>
      <c r="U2501" s="24" cm="1">
        <f t="array" aca="1" ref="U2501" ca="1">_FV(A2501,"Market cap",TRUE)</f>
        <v>431327998.14999998</v>
      </c>
      <c r="V2501" s="4">
        <v>431328000</v>
      </c>
      <c r="W2501" s="4">
        <v>431328000</v>
      </c>
      <c r="Y2501" t="s">
        <v>6837</v>
      </c>
      <c r="Z2501" s="5">
        <v>68.680000000000007</v>
      </c>
      <c r="AA2501" s="5">
        <v>25.055029000000001</v>
      </c>
      <c r="AB2501" s="5">
        <v>4.5999999999999999E-3</v>
      </c>
      <c r="AC2501" s="4">
        <v>36723</v>
      </c>
      <c r="AE2501" s="5">
        <v>2.107528114765667</v>
      </c>
      <c r="AF2501" s="5">
        <v>10.380434136850839</v>
      </c>
      <c r="AI2501" s="4">
        <v>36723</v>
      </c>
      <c r="AJ2501" s="5">
        <v>2520666.7200000002</v>
      </c>
      <c r="AL2501" s="5">
        <v>70.98</v>
      </c>
      <c r="AM2501" s="5">
        <v>55.94</v>
      </c>
      <c r="AN2501" t="s">
        <v>90</v>
      </c>
      <c r="AO2501" t="str" cm="1">
        <f t="array" aca="1" ref="AO2501" ca="1">_FV(A2501,"Currency")</f>
        <v>USD</v>
      </c>
      <c r="AP2501" t="str" cm="1">
        <f t="array" aca="1" ref="AP2501" ca="1">_FV(A2501,"Exchange")</f>
        <v>NYSE Arca</v>
      </c>
      <c r="AQ2501" s="6" t="str" cm="1">
        <f t="array" aca="1" ref="AQ2501" ca="1">_FV(A2501,"Exchange abbreviation",TRUE)</f>
        <v>ARCX</v>
      </c>
      <c r="AR2501" t="str" cm="1">
        <f t="array" aca="1" ref="AR2501" ca="1">_FV(A2501,"Instrument type",TRUE)</f>
        <v>ETF</v>
      </c>
    </row>
    <row r="2502" spans="1:44" ht="18.75" customHeight="1" x14ac:dyDescent="0.25">
      <c r="A2502" t="e" vm="2514">
        <v>#VALUE!</v>
      </c>
      <c r="B2502" t="s">
        <v>6838</v>
      </c>
      <c r="C2502" t="s">
        <v>6839</v>
      </c>
      <c r="D2502" s="31" cm="1">
        <f t="array" aca="1" ref="D2502" ca="1">_FV(A2502,"Last trade time",TRUE)</f>
        <v>45824.84027780078</v>
      </c>
      <c r="E2502" s="23" cm="1">
        <f t="array" aca="1" ref="E2502" ca="1">_FV(A2502,"Price")</f>
        <v>18.66</v>
      </c>
      <c r="F2502" s="27" cm="1">
        <f t="array" aca="1" ref="F2502" ca="1">_FV(A2502,"Change (%)",TRUE)</f>
        <v>0</v>
      </c>
      <c r="G2502" s="26" cm="1">
        <f t="array" aca="1" ref="G2502" ca="1">_FV(A2502,"Change")</f>
        <v>0</v>
      </c>
      <c r="H2502" s="23" cm="1">
        <f t="array" aca="1" ref="H2502" ca="1">_FV(A2502,"Open")</f>
        <v>18.670000000000002</v>
      </c>
      <c r="I2502" s="23" cm="1">
        <f t="array" aca="1" ref="I2502" ca="1">_FV(A2502,"Low")</f>
        <v>18.6402</v>
      </c>
      <c r="J2502" s="23" cm="1">
        <f t="array" aca="1" ref="J2502" ca="1">_FV(A2502,"High")</f>
        <v>18.690000000000001</v>
      </c>
      <c r="K2502" s="23" cm="1">
        <f t="array" aca="1" ref="K2502" ca="1">_FV(A2502,"Previous close",TRUE)</f>
        <v>18.66</v>
      </c>
      <c r="L2502" s="26"/>
      <c r="M2502" s="23" cm="1">
        <f t="array" aca="1" ref="M2502" ca="1">_FV(A2502,"52 week low",TRUE)</f>
        <v>17.98</v>
      </c>
      <c r="N2502" s="23" cm="1">
        <f t="array" aca="1" ref="N2502" ca="1">_FV(A2502,"52 week high",TRUE)</f>
        <v>19.98</v>
      </c>
      <c r="O2502" s="8" cm="1">
        <f t="array" aca="1" ref="O2502" ca="1">_FV(A2502,"Volume")</f>
        <v>61337</v>
      </c>
      <c r="P2502" s="7" cm="1">
        <f t="array" aca="1" ref="P2502" ca="1">_FV(A2502,"Volume average",TRUE)</f>
        <v>99562</v>
      </c>
      <c r="Q2502" t="s">
        <v>1040</v>
      </c>
      <c r="S2502" t="s">
        <v>6239</v>
      </c>
      <c r="T2502" s="25" cm="1">
        <f t="array" aca="1" ref="T2502" ca="1">_FV(A2502,"Expense ratio",TRUE)</f>
        <v>3.9000000000000003E-3</v>
      </c>
      <c r="U2502" s="24" cm="1">
        <f t="array" aca="1" ref="U2502" ca="1">_FV(A2502,"Market cap",TRUE)</f>
        <v>407240567.83999997</v>
      </c>
      <c r="V2502" s="4">
        <v>407240576</v>
      </c>
      <c r="W2502" s="4">
        <v>407240576</v>
      </c>
      <c r="Y2502" t="s">
        <v>6840</v>
      </c>
      <c r="Z2502" s="5">
        <v>18.584499999999998</v>
      </c>
      <c r="AA2502" s="20"/>
      <c r="AB2502" s="5">
        <v>3.85E-2</v>
      </c>
      <c r="AC2502" s="4">
        <v>167204</v>
      </c>
      <c r="AE2502" s="5">
        <v>-2.644013862860128</v>
      </c>
      <c r="AF2502" s="5">
        <v>-0.4995183081629162</v>
      </c>
      <c r="AI2502" s="4">
        <v>167204</v>
      </c>
      <c r="AJ2502" s="5">
        <v>3099962.16</v>
      </c>
      <c r="AL2502" s="5">
        <v>19.98</v>
      </c>
      <c r="AM2502" s="5">
        <v>17.98</v>
      </c>
      <c r="AN2502" t="s">
        <v>90</v>
      </c>
      <c r="AO2502" t="str" cm="1">
        <f t="array" aca="1" ref="AO2502" ca="1">_FV(A2502,"Currency")</f>
        <v>USD</v>
      </c>
      <c r="AP2502" t="str" cm="1">
        <f t="array" aca="1" ref="AP2502" ca="1">_FV(A2502,"Exchange")</f>
        <v>NYSE Arca</v>
      </c>
      <c r="AQ2502" s="6" t="str" cm="1">
        <f t="array" aca="1" ref="AQ2502" ca="1">_FV(A2502,"Exchange abbreviation",TRUE)</f>
        <v>ARCX</v>
      </c>
      <c r="AR2502" t="str" cm="1">
        <f t="array" aca="1" ref="AR2502" ca="1">_FV(A2502,"Instrument type",TRUE)</f>
        <v>ETF</v>
      </c>
    </row>
    <row r="2503" spans="1:44" ht="18.75" customHeight="1" x14ac:dyDescent="0.25">
      <c r="A2503" t="e" vm="2515">
        <v>#VALUE!</v>
      </c>
      <c r="B2503" t="s">
        <v>6841</v>
      </c>
      <c r="C2503" t="s">
        <v>6842</v>
      </c>
      <c r="D2503" s="31" cm="1">
        <f t="array" aca="1" ref="D2503" ca="1">_FV(A2503,"Last trade time",TRUE)</f>
        <v>45824.882510983596</v>
      </c>
      <c r="E2503" s="23" cm="1">
        <f t="array" aca="1" ref="E2503" ca="1">_FV(A2503,"Price")</f>
        <v>91.01</v>
      </c>
      <c r="F2503" s="27" cm="1">
        <f t="array" aca="1" ref="F2503" ca="1">_FV(A2503,"Change (%)",TRUE)</f>
        <v>1.1000000000000001E-3</v>
      </c>
      <c r="G2503" s="26" cm="1">
        <f t="array" aca="1" ref="G2503" ca="1">_FV(A2503,"Change")</f>
        <v>0.1</v>
      </c>
      <c r="H2503" s="23" cm="1">
        <f t="array" aca="1" ref="H2503" ca="1">_FV(A2503,"Open")</f>
        <v>91.1</v>
      </c>
      <c r="I2503" s="23" cm="1">
        <f t="array" aca="1" ref="I2503" ca="1">_FV(A2503,"Low")</f>
        <v>90.974999999999994</v>
      </c>
      <c r="J2503" s="23" cm="1">
        <f t="array" aca="1" ref="J2503" ca="1">_FV(A2503,"High")</f>
        <v>91.33</v>
      </c>
      <c r="K2503" s="23" cm="1">
        <f t="array" aca="1" ref="K2503" ca="1">_FV(A2503,"Previous close",TRUE)</f>
        <v>90.91</v>
      </c>
      <c r="L2503" s="26"/>
      <c r="M2503" s="23" cm="1">
        <f t="array" aca="1" ref="M2503" ca="1">_FV(A2503,"52 week low",TRUE)</f>
        <v>84.78</v>
      </c>
      <c r="N2503" s="23" cm="1">
        <f t="array" aca="1" ref="N2503" ca="1">_FV(A2503,"52 week high",TRUE)</f>
        <v>93.702200000000005</v>
      </c>
      <c r="O2503" s="8" cm="1">
        <f t="array" aca="1" ref="O2503" ca="1">_FV(A2503,"Volume")</f>
        <v>5454123</v>
      </c>
      <c r="P2503" s="7" cm="1">
        <f t="array" aca="1" ref="P2503" ca="1">_FV(A2503,"Volume average",TRUE)</f>
        <v>5242613</v>
      </c>
      <c r="Q2503" t="s">
        <v>3097</v>
      </c>
      <c r="R2503" t="s">
        <v>2315</v>
      </c>
      <c r="S2503" t="s">
        <v>2067</v>
      </c>
      <c r="T2503" s="25" cm="1">
        <f t="array" aca="1" ref="T2503" ca="1">_FV(A2503,"Expense ratio",TRUE)</f>
        <v>3.9000000000000003E-3</v>
      </c>
      <c r="U2503" s="24" cm="1">
        <f t="array" aca="1" ref="U2503" ca="1">_FV(A2503,"Market cap",TRUE)</f>
        <v>12616506422.24</v>
      </c>
      <c r="V2503" s="4">
        <v>12616506368</v>
      </c>
      <c r="W2503" s="4">
        <v>12616506368</v>
      </c>
      <c r="Y2503" t="s">
        <v>6843</v>
      </c>
      <c r="Z2503" s="5">
        <v>90.308859999999996</v>
      </c>
      <c r="AB2503" s="5">
        <v>5.5500000000000001E-2</v>
      </c>
      <c r="AC2503" s="4">
        <v>6456276</v>
      </c>
      <c r="AE2503" s="5">
        <v>3.7834489729987149</v>
      </c>
      <c r="AF2503" s="5">
        <v>7.4819954134456523</v>
      </c>
      <c r="AI2503" s="4">
        <v>6456276</v>
      </c>
      <c r="AJ2503" s="5">
        <v>583841038.68000007</v>
      </c>
      <c r="AL2503" s="5">
        <v>93.97</v>
      </c>
      <c r="AM2503" s="5">
        <v>84.78</v>
      </c>
      <c r="AN2503" t="s">
        <v>82</v>
      </c>
      <c r="AO2503" t="str" cm="1">
        <f t="array" aca="1" ref="AO2503" ca="1">_FV(A2503,"Currency")</f>
        <v>USD</v>
      </c>
      <c r="AP2503" t="str" cm="1">
        <f t="array" aca="1" ref="AP2503" ca="1">_FV(A2503,"Exchange")</f>
        <v>Nasdaq Stock Market</v>
      </c>
      <c r="AQ2503" s="6" t="str" cm="1">
        <f t="array" aca="1" ref="AQ2503" ca="1">_FV(A2503,"Exchange abbreviation",TRUE)</f>
        <v>XNAS</v>
      </c>
      <c r="AR2503" t="str" cm="1">
        <f t="array" aca="1" ref="AR2503" ca="1">_FV(A2503,"Instrument type",TRUE)</f>
        <v>ETF</v>
      </c>
    </row>
    <row r="2504" spans="1:44" ht="18.75" customHeight="1" x14ac:dyDescent="0.25">
      <c r="A2504" t="e" vm="2516">
        <v>#VALUE!</v>
      </c>
      <c r="B2504" t="s">
        <v>6844</v>
      </c>
      <c r="C2504" t="s">
        <v>6845</v>
      </c>
      <c r="D2504" s="31" cm="1">
        <f t="array" aca="1" ref="D2504" ca="1">_FV(A2504,"Last trade time",TRUE)</f>
        <v>45824.840277812502</v>
      </c>
      <c r="E2504" s="23" cm="1">
        <f t="array" aca="1" ref="E2504" ca="1">_FV(A2504,"Price")</f>
        <v>54.64</v>
      </c>
      <c r="F2504" s="27" cm="1">
        <f t="array" aca="1" ref="F2504" ca="1">_FV(A2504,"Change (%)",TRUE)</f>
        <v>6.8179999999999994E-3</v>
      </c>
      <c r="G2504" s="26" cm="1">
        <f t="array" aca="1" ref="G2504" ca="1">_FV(A2504,"Change")</f>
        <v>0.37</v>
      </c>
      <c r="H2504" s="23" cm="1">
        <f t="array" aca="1" ref="H2504" ca="1">_FV(A2504,"Open")</f>
        <v>54.660800000000002</v>
      </c>
      <c r="I2504" s="23" cm="1">
        <f t="array" aca="1" ref="I2504" ca="1">_FV(A2504,"Low")</f>
        <v>54.48</v>
      </c>
      <c r="J2504" s="23" cm="1">
        <f t="array" aca="1" ref="J2504" ca="1">_FV(A2504,"High")</f>
        <v>54.83</v>
      </c>
      <c r="K2504" s="23" cm="1">
        <f t="array" aca="1" ref="K2504" ca="1">_FV(A2504,"Previous close",TRUE)</f>
        <v>54.27</v>
      </c>
      <c r="L2504" s="26"/>
      <c r="M2504" s="23" cm="1">
        <f t="array" aca="1" ref="M2504" ca="1">_FV(A2504,"52 week low",TRUE)</f>
        <v>47.67</v>
      </c>
      <c r="N2504" s="23" cm="1">
        <f t="array" aca="1" ref="N2504" ca="1">_FV(A2504,"52 week high",TRUE)</f>
        <v>59.01</v>
      </c>
      <c r="O2504" s="8" cm="1">
        <f t="array" aca="1" ref="O2504" ca="1">_FV(A2504,"Volume")</f>
        <v>77824</v>
      </c>
      <c r="P2504" s="7" cm="1">
        <f t="array" aca="1" ref="P2504" ca="1">_FV(A2504,"Volume average",TRUE)</f>
        <v>126005</v>
      </c>
      <c r="Q2504" t="s">
        <v>1641</v>
      </c>
      <c r="R2504" t="s">
        <v>155</v>
      </c>
      <c r="S2504" t="s">
        <v>5078</v>
      </c>
      <c r="T2504" s="25" cm="1">
        <f t="array" aca="1" ref="T2504" ca="1">_FV(A2504,"Expense ratio",TRUE)</f>
        <v>3.9000000000000003E-3</v>
      </c>
      <c r="U2504" s="24" cm="1">
        <f t="array" aca="1" ref="U2504" ca="1">_FV(A2504,"Market cap",TRUE)</f>
        <v>1838993091.1900001</v>
      </c>
      <c r="V2504" s="4">
        <v>1838993152</v>
      </c>
      <c r="W2504" s="4">
        <v>1838993152</v>
      </c>
      <c r="Y2504" t="s">
        <v>6846</v>
      </c>
      <c r="Z2504" s="5">
        <v>54.507399999999997</v>
      </c>
      <c r="AA2504" s="5">
        <v>17.589624000000001</v>
      </c>
      <c r="AB2504" s="5">
        <v>1.4800000000000001E-2</v>
      </c>
      <c r="AC2504" s="4">
        <v>129012</v>
      </c>
      <c r="AE2504" s="5">
        <v>7.1719351882504334E-2</v>
      </c>
      <c r="AF2504" s="5">
        <v>6.868266330513717</v>
      </c>
      <c r="AI2504" s="4">
        <v>129012</v>
      </c>
      <c r="AJ2504" s="5">
        <v>7030379.9280000003</v>
      </c>
      <c r="AL2504" s="5">
        <v>59.01</v>
      </c>
      <c r="AM2504" s="5">
        <v>47.67</v>
      </c>
      <c r="AN2504" t="s">
        <v>90</v>
      </c>
      <c r="AO2504" t="str" cm="1">
        <f t="array" aca="1" ref="AO2504" ca="1">_FV(A2504,"Currency")</f>
        <v>USD</v>
      </c>
      <c r="AP2504" t="str" cm="1">
        <f t="array" aca="1" ref="AP2504" ca="1">_FV(A2504,"Exchange")</f>
        <v>NYSE Arca</v>
      </c>
      <c r="AQ2504" s="6" t="str" cm="1">
        <f t="array" aca="1" ref="AQ2504" ca="1">_FV(A2504,"Exchange abbreviation",TRUE)</f>
        <v>ARCX</v>
      </c>
      <c r="AR2504" t="str" cm="1">
        <f t="array" aca="1" ref="AR2504" ca="1">_FV(A2504,"Instrument type",TRUE)</f>
        <v>ETF</v>
      </c>
    </row>
    <row r="2505" spans="1:44" ht="18.75" customHeight="1" x14ac:dyDescent="0.25">
      <c r="A2505" t="e" vm="2517">
        <v>#VALUE!</v>
      </c>
      <c r="B2505" t="s">
        <v>6847</v>
      </c>
      <c r="C2505" t="s">
        <v>6848</v>
      </c>
      <c r="D2505" s="31" cm="1">
        <f t="array" aca="1" ref="D2505" ca="1">_FV(A2505,"Last trade time",TRUE)</f>
        <v>45824.84027780078</v>
      </c>
      <c r="E2505" s="23" cm="1">
        <f t="array" aca="1" ref="E2505" ca="1">_FV(A2505,"Price")</f>
        <v>96.87</v>
      </c>
      <c r="F2505" s="27" cm="1">
        <f t="array" aca="1" ref="F2505" ca="1">_FV(A2505,"Change (%)",TRUE)</f>
        <v>1.2204999999999999E-2</v>
      </c>
      <c r="G2505" s="26" cm="1">
        <f t="array" aca="1" ref="G2505" ca="1">_FV(A2505,"Change")</f>
        <v>1.1679999999999999</v>
      </c>
      <c r="H2505" s="23" cm="1">
        <f t="array" aca="1" ref="H2505" ca="1">_FV(A2505,"Open")</f>
        <v>96.25</v>
      </c>
      <c r="I2505" s="23" cm="1">
        <f t="array" aca="1" ref="I2505" ca="1">_FV(A2505,"Low")</f>
        <v>96.25</v>
      </c>
      <c r="J2505" s="23" cm="1">
        <f t="array" aca="1" ref="J2505" ca="1">_FV(A2505,"High")</f>
        <v>97.04</v>
      </c>
      <c r="K2505" s="23" cm="1">
        <f t="array" aca="1" ref="K2505" ca="1">_FV(A2505,"Previous close",TRUE)</f>
        <v>95.701999999999998</v>
      </c>
      <c r="L2505" s="26"/>
      <c r="M2505" s="23" cm="1">
        <f t="array" aca="1" ref="M2505" ca="1">_FV(A2505,"52 week low",TRUE)</f>
        <v>74.38</v>
      </c>
      <c r="N2505" s="23" cm="1">
        <f t="array" aca="1" ref="N2505" ca="1">_FV(A2505,"52 week high",TRUE)</f>
        <v>101.87</v>
      </c>
      <c r="O2505" s="8" cm="1">
        <f t="array" aca="1" ref="O2505" ca="1">_FV(A2505,"Volume")</f>
        <v>63762</v>
      </c>
      <c r="P2505" s="7" cm="1">
        <f t="array" aca="1" ref="P2505" ca="1">_FV(A2505,"Volume average",TRUE)</f>
        <v>87110</v>
      </c>
      <c r="Q2505" t="s">
        <v>4529</v>
      </c>
      <c r="T2505" s="25" cm="1">
        <f t="array" aca="1" ref="T2505" ca="1">_FV(A2505,"Expense ratio",TRUE)</f>
        <v>3.9000000000000003E-3</v>
      </c>
      <c r="U2505" s="24" cm="1">
        <f t="array" aca="1" ref="U2505" ca="1">_FV(A2505,"Market cap",TRUE)</f>
        <v>1445672824.22</v>
      </c>
      <c r="V2505" s="16"/>
      <c r="W2505" s="16"/>
      <c r="Z2505" s="18"/>
      <c r="AA2505" s="20"/>
      <c r="AC2505" s="21">
        <v>93990</v>
      </c>
      <c r="AE2505" s="18"/>
      <c r="AI2505" s="21"/>
      <c r="AJ2505" s="18"/>
      <c r="AL2505" s="18"/>
      <c r="AM2505" s="18"/>
      <c r="AN2505" t="s">
        <v>73</v>
      </c>
      <c r="AO2505" t="str" cm="1">
        <f t="array" aca="1" ref="AO2505" ca="1">_FV(A2505,"Currency")</f>
        <v>USD</v>
      </c>
      <c r="AP2505" t="str" cm="1">
        <f t="array" aca="1" ref="AP2505" ca="1">_FV(A2505,"Exchange")</f>
        <v>NYSE Arca</v>
      </c>
      <c r="AQ2505" s="6" t="str" cm="1">
        <f t="array" aca="1" ref="AQ2505" ca="1">_FV(A2505,"Exchange abbreviation",TRUE)</f>
        <v>ARCX</v>
      </c>
      <c r="AR2505" t="str" cm="1">
        <f t="array" aca="1" ref="AR2505" ca="1">_FV(A2505,"Instrument type",TRUE)</f>
        <v>ETF</v>
      </c>
    </row>
    <row r="2506" spans="1:44" ht="18.75" customHeight="1" x14ac:dyDescent="0.25">
      <c r="A2506" t="e" vm="2518">
        <v>#VALUE!</v>
      </c>
      <c r="B2506" t="s">
        <v>6849</v>
      </c>
      <c r="C2506" t="s">
        <v>6850</v>
      </c>
      <c r="D2506" s="31" cm="1">
        <f t="array" aca="1" ref="D2506" ca="1">_FV(A2506,"Last trade time",TRUE)</f>
        <v>45824.840277812502</v>
      </c>
      <c r="E2506" s="23" cm="1">
        <f t="array" aca="1" ref="E2506" ca="1">_FV(A2506,"Price")</f>
        <v>115.26</v>
      </c>
      <c r="F2506" s="27" cm="1">
        <f t="array" aca="1" ref="F2506" ca="1">_FV(A2506,"Change (%)",TRUE)</f>
        <v>1.107E-2</v>
      </c>
      <c r="G2506" s="26" cm="1">
        <f t="array" aca="1" ref="G2506" ca="1">_FV(A2506,"Change")</f>
        <v>1.262</v>
      </c>
      <c r="H2506" s="23" cm="1">
        <f t="array" aca="1" ref="H2506" ca="1">_FV(A2506,"Open")</f>
        <v>114.81</v>
      </c>
      <c r="I2506" s="23" cm="1">
        <f t="array" aca="1" ref="I2506" ca="1">_FV(A2506,"Low")</f>
        <v>114.81</v>
      </c>
      <c r="J2506" s="23" cm="1">
        <f t="array" aca="1" ref="J2506" ca="1">_FV(A2506,"High")</f>
        <v>115.94159999999999</v>
      </c>
      <c r="K2506" s="23" cm="1">
        <f t="array" aca="1" ref="K2506" ca="1">_FV(A2506,"Previous close",TRUE)</f>
        <v>113.998</v>
      </c>
      <c r="L2506" s="26"/>
      <c r="M2506" s="23" cm="1">
        <f t="array" aca="1" ref="M2506" ca="1">_FV(A2506,"52 week low",TRUE)</f>
        <v>92.39</v>
      </c>
      <c r="N2506" s="23" cm="1">
        <f t="array" aca="1" ref="N2506" ca="1">_FV(A2506,"52 week high",TRUE)</f>
        <v>119.8999</v>
      </c>
      <c r="O2506" s="8" cm="1">
        <f t="array" aca="1" ref="O2506" ca="1">_FV(A2506,"Volume")</f>
        <v>188085</v>
      </c>
      <c r="P2506" s="7" cm="1">
        <f t="array" aca="1" ref="P2506" ca="1">_FV(A2506,"Volume average",TRUE)</f>
        <v>314670</v>
      </c>
      <c r="Q2506" t="s">
        <v>72</v>
      </c>
      <c r="T2506" s="25" cm="1">
        <f t="array" aca="1" ref="T2506" ca="1">_FV(A2506,"Expense ratio",TRUE)</f>
        <v>3.9000000000000003E-3</v>
      </c>
      <c r="U2506" s="24" cm="1">
        <f t="array" aca="1" ref="U2506" ca="1">_FV(A2506,"Market cap",TRUE)</f>
        <v>3536969584.3699999</v>
      </c>
      <c r="V2506" s="16"/>
      <c r="W2506" s="16"/>
      <c r="Z2506" s="18"/>
      <c r="AA2506" s="20"/>
      <c r="AB2506" s="20"/>
      <c r="AC2506" s="21">
        <v>304772</v>
      </c>
      <c r="AE2506" s="18"/>
      <c r="AF2506" s="20"/>
      <c r="AI2506" s="21"/>
      <c r="AJ2506" s="18"/>
      <c r="AL2506" s="18"/>
      <c r="AM2506" s="18"/>
      <c r="AN2506" t="s">
        <v>73</v>
      </c>
      <c r="AO2506" t="str" cm="1">
        <f t="array" aca="1" ref="AO2506" ca="1">_FV(A2506,"Currency")</f>
        <v>USD</v>
      </c>
      <c r="AP2506" t="str" cm="1">
        <f t="array" aca="1" ref="AP2506" ca="1">_FV(A2506,"Exchange")</f>
        <v>NYSE Arca</v>
      </c>
      <c r="AQ2506" s="6" t="str" cm="1">
        <f t="array" aca="1" ref="AQ2506" ca="1">_FV(A2506,"Exchange abbreviation",TRUE)</f>
        <v>ARCX</v>
      </c>
      <c r="AR2506" t="str" cm="1">
        <f t="array" aca="1" ref="AR2506" ca="1">_FV(A2506,"Instrument type",TRUE)</f>
        <v>ETF</v>
      </c>
    </row>
    <row r="2507" spans="1:44" ht="18.75" customHeight="1" x14ac:dyDescent="0.25">
      <c r="A2507" t="e" vm="2519">
        <v>#VALUE!</v>
      </c>
      <c r="B2507" t="s">
        <v>6851</v>
      </c>
      <c r="C2507" t="s">
        <v>6852</v>
      </c>
      <c r="D2507" s="31" cm="1">
        <f t="array" aca="1" ref="D2507" ca="1">_FV(A2507,"Last trade time",TRUE)</f>
        <v>45824.868886376564</v>
      </c>
      <c r="E2507" s="23" cm="1">
        <f t="array" aca="1" ref="E2507" ca="1">_FV(A2507,"Price")</f>
        <v>39.22</v>
      </c>
      <c r="F2507" s="27" cm="1">
        <f t="array" aca="1" ref="F2507" ca="1">_FV(A2507,"Change (%)",TRUE)</f>
        <v>1.2129000000000001E-2</v>
      </c>
      <c r="G2507" s="26" cm="1">
        <f t="array" aca="1" ref="G2507" ca="1">_FV(A2507,"Change")</f>
        <v>0.47</v>
      </c>
      <c r="H2507" s="23" cm="1">
        <f t="array" aca="1" ref="H2507" ca="1">_FV(A2507,"Open")</f>
        <v>39.049999999999997</v>
      </c>
      <c r="I2507" s="23" cm="1">
        <f t="array" aca="1" ref="I2507" ca="1">_FV(A2507,"Low")</f>
        <v>39.049999999999997</v>
      </c>
      <c r="J2507" s="23" cm="1">
        <f t="array" aca="1" ref="J2507" ca="1">_FV(A2507,"High")</f>
        <v>39.35</v>
      </c>
      <c r="K2507" s="23" cm="1">
        <f t="array" aca="1" ref="K2507" ca="1">_FV(A2507,"Previous close",TRUE)</f>
        <v>38.75</v>
      </c>
      <c r="L2507" s="26"/>
      <c r="M2507" s="23" cm="1">
        <f t="array" aca="1" ref="M2507" ca="1">_FV(A2507,"52 week low",TRUE)</f>
        <v>29.23</v>
      </c>
      <c r="N2507" s="23" cm="1">
        <f t="array" aca="1" ref="N2507" ca="1">_FV(A2507,"52 week high",TRUE)</f>
        <v>39.96</v>
      </c>
      <c r="O2507" s="8" cm="1">
        <f t="array" aca="1" ref="O2507" ca="1">_FV(A2507,"Volume")</f>
        <v>2092004</v>
      </c>
      <c r="P2507" s="7" cm="1">
        <f t="array" aca="1" ref="P2507" ca="1">_FV(A2507,"Volume average",TRUE)</f>
        <v>2345940</v>
      </c>
      <c r="Q2507" t="s">
        <v>698</v>
      </c>
      <c r="S2507" t="s">
        <v>4261</v>
      </c>
      <c r="T2507" s="25" cm="1">
        <f t="array" aca="1" ref="T2507" ca="1">_FV(A2507,"Expense ratio",TRUE)</f>
        <v>3.9000000000000003E-3</v>
      </c>
      <c r="U2507" s="24" cm="1">
        <f t="array" aca="1" ref="U2507" ca="1">_FV(A2507,"Market cap",TRUE)</f>
        <v>12222600081.48</v>
      </c>
      <c r="V2507" s="4">
        <v>12222600192</v>
      </c>
      <c r="W2507" s="4">
        <v>12222600192</v>
      </c>
      <c r="X2507" t="s">
        <v>6853</v>
      </c>
      <c r="Y2507" t="s">
        <v>5257</v>
      </c>
      <c r="Z2507" s="5">
        <v>38.97</v>
      </c>
      <c r="AA2507" s="5">
        <v>29.928253000000002</v>
      </c>
      <c r="AB2507" s="19">
        <v>3.2000000000000002E-3</v>
      </c>
      <c r="AC2507" s="4">
        <v>3082471</v>
      </c>
      <c r="AE2507" s="5">
        <v>4.7836673952967654</v>
      </c>
      <c r="AF2507" s="19">
        <v>21.723404655669441</v>
      </c>
      <c r="AI2507" s="4">
        <v>3082471</v>
      </c>
      <c r="AJ2507" s="5">
        <v>120062245.45</v>
      </c>
      <c r="AL2507" s="5">
        <v>39.96</v>
      </c>
      <c r="AM2507" s="5">
        <v>29.23</v>
      </c>
      <c r="AN2507" t="s">
        <v>82</v>
      </c>
      <c r="AO2507" t="str" cm="1">
        <f t="array" aca="1" ref="AO2507" ca="1">_FV(A2507,"Currency")</f>
        <v>USD</v>
      </c>
      <c r="AP2507" t="str" cm="1">
        <f t="array" aca="1" ref="AP2507" ca="1">_FV(A2507,"Exchange")</f>
        <v>NYSE Arca</v>
      </c>
      <c r="AQ2507" s="6" t="str" cm="1">
        <f t="array" aca="1" ref="AQ2507" ca="1">_FV(A2507,"Exchange abbreviation",TRUE)</f>
        <v>ARCX</v>
      </c>
      <c r="AR2507" t="str" cm="1">
        <f t="array" aca="1" ref="AR2507" ca="1">_FV(A2507,"Instrument type",TRUE)</f>
        <v>ETF</v>
      </c>
    </row>
    <row r="2508" spans="1:44" ht="18.75" customHeight="1" x14ac:dyDescent="0.25">
      <c r="A2508" t="e" vm="2520">
        <v>#VALUE!</v>
      </c>
      <c r="B2508" t="s">
        <v>6854</v>
      </c>
      <c r="C2508" t="s">
        <v>6855</v>
      </c>
      <c r="D2508" s="31" cm="1">
        <f t="array" aca="1" ref="D2508" ca="1">_FV(A2508,"Last trade time",TRUE)</f>
        <v>45824.840277812502</v>
      </c>
      <c r="E2508" s="23" cm="1">
        <f t="array" aca="1" ref="E2508" ca="1">_FV(A2508,"Price")</f>
        <v>114.89</v>
      </c>
      <c r="F2508" s="27" cm="1">
        <f t="array" aca="1" ref="F2508" ca="1">_FV(A2508,"Change (%)",TRUE)</f>
        <v>1.7987E-2</v>
      </c>
      <c r="G2508" s="26" cm="1">
        <f t="array" aca="1" ref="G2508" ca="1">_FV(A2508,"Change")</f>
        <v>2.0299999999999998</v>
      </c>
      <c r="H2508" s="23" cm="1">
        <f t="array" aca="1" ref="H2508" ca="1">_FV(A2508,"Open")</f>
        <v>114.14</v>
      </c>
      <c r="I2508" s="23" cm="1">
        <f t="array" aca="1" ref="I2508" ca="1">_FV(A2508,"Low")</f>
        <v>113.845</v>
      </c>
      <c r="J2508" s="23" cm="1">
        <f t="array" aca="1" ref="J2508" ca="1">_FV(A2508,"High")</f>
        <v>114.91500000000001</v>
      </c>
      <c r="K2508" s="23" cm="1">
        <f t="array" aca="1" ref="K2508" ca="1">_FV(A2508,"Previous close",TRUE)</f>
        <v>112.86</v>
      </c>
      <c r="L2508" s="26"/>
      <c r="M2508" s="23" cm="1">
        <f t="array" aca="1" ref="M2508" ca="1">_FV(A2508,"52 week low",TRUE)</f>
        <v>93.24</v>
      </c>
      <c r="N2508" s="23" cm="1">
        <f t="array" aca="1" ref="N2508" ca="1">_FV(A2508,"52 week high",TRUE)</f>
        <v>127.378</v>
      </c>
      <c r="O2508" s="8" cm="1">
        <f t="array" aca="1" ref="O2508" ca="1">_FV(A2508,"Volume")</f>
        <v>11030</v>
      </c>
      <c r="P2508" s="7" cm="1">
        <f t="array" aca="1" ref="P2508" ca="1">_FV(A2508,"Volume average",TRUE)</f>
        <v>25864</v>
      </c>
      <c r="Q2508" t="s">
        <v>60</v>
      </c>
      <c r="S2508" t="s">
        <v>277</v>
      </c>
      <c r="T2508" s="25" cm="1">
        <f t="array" aca="1" ref="T2508" ca="1">_FV(A2508,"Expense ratio",TRUE)</f>
        <v>3.9000000000000003E-3</v>
      </c>
      <c r="U2508" s="24" cm="1">
        <f t="array" aca="1" ref="U2508" ca="1">_FV(A2508,"Market cap",TRUE)</f>
        <v>804257973.25</v>
      </c>
      <c r="V2508" s="4">
        <v>805389568</v>
      </c>
      <c r="W2508" s="4">
        <v>805389568</v>
      </c>
      <c r="Y2508" t="s">
        <v>6856</v>
      </c>
      <c r="Z2508" s="5">
        <v>113.87</v>
      </c>
      <c r="AA2508" s="5">
        <v>14.848117</v>
      </c>
      <c r="AB2508" s="19">
        <v>1.2E-2</v>
      </c>
      <c r="AC2508" s="4">
        <v>31484</v>
      </c>
      <c r="AE2508" s="5">
        <v>-0.96224392717709772</v>
      </c>
      <c r="AF2508" s="19">
        <v>3.0468761516722509</v>
      </c>
      <c r="AI2508" s="4">
        <v>31484</v>
      </c>
      <c r="AJ2508" s="5">
        <v>3580360.48</v>
      </c>
      <c r="AL2508" s="5">
        <v>127.38</v>
      </c>
      <c r="AM2508" s="5">
        <v>93.24</v>
      </c>
      <c r="AN2508" t="s">
        <v>90</v>
      </c>
      <c r="AO2508" t="str" cm="1">
        <f t="array" aca="1" ref="AO2508" ca="1">_FV(A2508,"Currency")</f>
        <v>USD</v>
      </c>
      <c r="AP2508" t="str" cm="1">
        <f t="array" aca="1" ref="AP2508" ca="1">_FV(A2508,"Exchange")</f>
        <v>NYSE Arca</v>
      </c>
      <c r="AQ2508" s="6" t="str" cm="1">
        <f t="array" aca="1" ref="AQ2508" ca="1">_FV(A2508,"Exchange abbreviation",TRUE)</f>
        <v>ARCX</v>
      </c>
      <c r="AR2508" t="str" cm="1">
        <f t="array" aca="1" ref="AR2508" ca="1">_FV(A2508,"Instrument type",TRUE)</f>
        <v>ETF</v>
      </c>
    </row>
    <row r="2509" spans="1:44" ht="18.75" customHeight="1" x14ac:dyDescent="0.25">
      <c r="A2509" t="e" vm="2521">
        <v>#VALUE!</v>
      </c>
      <c r="B2509" t="s">
        <v>6857</v>
      </c>
      <c r="C2509" t="s">
        <v>6858</v>
      </c>
      <c r="D2509" s="31" cm="1">
        <f t="array" aca="1" ref="D2509" ca="1">_FV(A2509,"Last trade time",TRUE)</f>
        <v>45824.84027780078</v>
      </c>
      <c r="E2509" s="23" cm="1">
        <f t="array" aca="1" ref="E2509" ca="1">_FV(A2509,"Price")</f>
        <v>33.481200000000001</v>
      </c>
      <c r="F2509" s="27" cm="1">
        <f t="array" aca="1" ref="F2509" ca="1">_FV(A2509,"Change (%)",TRUE)</f>
        <v>1.0296000000000001E-2</v>
      </c>
      <c r="G2509" s="26" cm="1">
        <f t="array" aca="1" ref="G2509" ca="1">_FV(A2509,"Change")</f>
        <v>0.3412</v>
      </c>
      <c r="H2509" s="23" cm="1">
        <f t="array" aca="1" ref="H2509" ca="1">_FV(A2509,"Open")</f>
        <v>33.56</v>
      </c>
      <c r="I2509" s="23" cm="1">
        <f t="array" aca="1" ref="I2509" ca="1">_FV(A2509,"Low")</f>
        <v>33.46</v>
      </c>
      <c r="J2509" s="23" cm="1">
        <f t="array" aca="1" ref="J2509" ca="1">_FV(A2509,"High")</f>
        <v>33.56</v>
      </c>
      <c r="K2509" s="23" cm="1">
        <f t="array" aca="1" ref="K2509" ca="1">_FV(A2509,"Previous close",TRUE)</f>
        <v>33.14</v>
      </c>
      <c r="L2509" s="26"/>
      <c r="M2509" s="23" cm="1">
        <f t="array" aca="1" ref="M2509" ca="1">_FV(A2509,"52 week low",TRUE)</f>
        <v>28.6</v>
      </c>
      <c r="N2509" s="23" cm="1">
        <f t="array" aca="1" ref="N2509" ca="1">_FV(A2509,"52 week high",TRUE)</f>
        <v>36.89</v>
      </c>
      <c r="O2509" s="8" cm="1">
        <f t="array" aca="1" ref="O2509" ca="1">_FV(A2509,"Volume")</f>
        <v>8109</v>
      </c>
      <c r="P2509" s="7" cm="1">
        <f t="array" aca="1" ref="P2509" ca="1">_FV(A2509,"Volume average",TRUE)</f>
        <v>10134</v>
      </c>
      <c r="Q2509" t="s">
        <v>299</v>
      </c>
      <c r="S2509" t="s">
        <v>1795</v>
      </c>
      <c r="T2509" s="25" cm="1">
        <f t="array" aca="1" ref="T2509" ca="1">_FV(A2509,"Expense ratio",TRUE)</f>
        <v>3.9000000000000003E-3</v>
      </c>
      <c r="U2509" s="24" cm="1">
        <f t="array" aca="1" ref="U2509" ca="1">_FV(A2509,"Market cap",TRUE)</f>
        <v>123278289.52</v>
      </c>
      <c r="V2509" s="4">
        <v>123278288</v>
      </c>
      <c r="W2509" s="4">
        <v>123278288</v>
      </c>
      <c r="Y2509" t="s">
        <v>5659</v>
      </c>
      <c r="Z2509" s="5">
        <v>33.32</v>
      </c>
      <c r="AA2509" s="19">
        <v>25.18965</v>
      </c>
      <c r="AB2509" s="5">
        <v>0.01</v>
      </c>
      <c r="AC2509" s="4">
        <v>8842</v>
      </c>
      <c r="AE2509" s="5">
        <v>-4.842164385385872</v>
      </c>
      <c r="AF2509" s="5">
        <v>0.69964900497592186</v>
      </c>
      <c r="AI2509" s="4">
        <v>8842</v>
      </c>
      <c r="AJ2509" s="5">
        <v>294708.28100000002</v>
      </c>
      <c r="AL2509" s="5">
        <v>36.89</v>
      </c>
      <c r="AM2509" s="5">
        <v>28.6</v>
      </c>
      <c r="AN2509" t="s">
        <v>47</v>
      </c>
      <c r="AO2509" t="str" cm="1">
        <f t="array" aca="1" ref="AO2509" ca="1">_FV(A2509,"Currency")</f>
        <v>USD</v>
      </c>
      <c r="AP2509" t="str" cm="1">
        <f t="array" aca="1" ref="AP2509" ca="1">_FV(A2509,"Exchange")</f>
        <v>NYSE Arca</v>
      </c>
      <c r="AQ2509" s="6" t="str" cm="1">
        <f t="array" aca="1" ref="AQ2509" ca="1">_FV(A2509,"Exchange abbreviation",TRUE)</f>
        <v>ARCX</v>
      </c>
      <c r="AR2509" t="str" cm="1">
        <f t="array" aca="1" ref="AR2509" ca="1">_FV(A2509,"Instrument type",TRUE)</f>
        <v>ETF</v>
      </c>
    </row>
    <row r="2510" spans="1:44" ht="18.75" customHeight="1" x14ac:dyDescent="0.25">
      <c r="A2510" t="e" vm="2522">
        <v>#VALUE!</v>
      </c>
      <c r="B2510" t="s">
        <v>6859</v>
      </c>
      <c r="C2510" t="s">
        <v>6860</v>
      </c>
      <c r="D2510" s="31" cm="1">
        <f t="array" aca="1" ref="D2510" ca="1">_FV(A2510,"Last trade time",TRUE)</f>
        <v>45824.84027780078</v>
      </c>
      <c r="E2510" s="23" cm="1">
        <f t="array" aca="1" ref="E2510" ca="1">_FV(A2510,"Price")</f>
        <v>29.18</v>
      </c>
      <c r="F2510" s="27" cm="1">
        <f t="array" aca="1" ref="F2510" ca="1">_FV(A2510,"Change (%)",TRUE)</f>
        <v>1.6038E-2</v>
      </c>
      <c r="G2510" s="26" cm="1">
        <f t="array" aca="1" ref="G2510" ca="1">_FV(A2510,"Change")</f>
        <v>0.46060000000000001</v>
      </c>
      <c r="H2510" s="23" cm="1">
        <f t="array" aca="1" ref="H2510" ca="1">_FV(A2510,"Open")</f>
        <v>29</v>
      </c>
      <c r="I2510" s="23" cm="1">
        <f t="array" aca="1" ref="I2510" ca="1">_FV(A2510,"Low")</f>
        <v>29</v>
      </c>
      <c r="J2510" s="23" cm="1">
        <f t="array" aca="1" ref="J2510" ca="1">_FV(A2510,"High")</f>
        <v>29.2</v>
      </c>
      <c r="K2510" s="23" cm="1">
        <f t="array" aca="1" ref="K2510" ca="1">_FV(A2510,"Previous close",TRUE)</f>
        <v>28.7194</v>
      </c>
      <c r="L2510" s="26"/>
      <c r="M2510" s="23" cm="1">
        <f t="array" aca="1" ref="M2510" ca="1">_FV(A2510,"52 week low",TRUE)</f>
        <v>22.51</v>
      </c>
      <c r="N2510" s="23" cm="1">
        <f t="array" aca="1" ref="N2510" ca="1">_FV(A2510,"52 week high",TRUE)</f>
        <v>30.43</v>
      </c>
      <c r="O2510" s="8" cm="1">
        <f t="array" aca="1" ref="O2510" ca="1">_FV(A2510,"Volume")</f>
        <v>13580</v>
      </c>
      <c r="P2510" s="7" cm="1">
        <f t="array" aca="1" ref="P2510" ca="1">_FV(A2510,"Volume average",TRUE)</f>
        <v>8418</v>
      </c>
      <c r="Q2510" t="s">
        <v>698</v>
      </c>
      <c r="S2510" t="s">
        <v>5533</v>
      </c>
      <c r="T2510" s="25" cm="1">
        <f t="array" aca="1" ref="T2510" ca="1">_FV(A2510,"Expense ratio",TRUE)</f>
        <v>3.9000000000000003E-3</v>
      </c>
      <c r="U2510" s="24" cm="1">
        <f t="array" aca="1" ref="U2510" ca="1">_FV(A2510,"Market cap",TRUE)</f>
        <v>208529554.03999999</v>
      </c>
      <c r="V2510" s="4">
        <v>208529552</v>
      </c>
      <c r="W2510" s="4">
        <v>208529552</v>
      </c>
      <c r="Y2510" t="s">
        <v>5169</v>
      </c>
      <c r="Z2510" s="5">
        <v>29.097999999999999</v>
      </c>
      <c r="AA2510" s="19">
        <v>28.954481000000001</v>
      </c>
      <c r="AB2510" s="20"/>
      <c r="AC2510" s="4">
        <v>119206</v>
      </c>
      <c r="AE2510" s="5">
        <v>2.8975322412694959</v>
      </c>
      <c r="AF2510" s="20"/>
      <c r="AI2510" s="4">
        <v>119206</v>
      </c>
      <c r="AJ2510" s="5">
        <v>3469884.0098000001</v>
      </c>
      <c r="AL2510" s="5">
        <v>30.43</v>
      </c>
      <c r="AM2510" s="5">
        <v>22.51</v>
      </c>
      <c r="AN2510" t="s">
        <v>90</v>
      </c>
      <c r="AO2510" t="str" cm="1">
        <f t="array" aca="1" ref="AO2510" ca="1">_FV(A2510,"Currency")</f>
        <v>USD</v>
      </c>
      <c r="AP2510" t="str" cm="1">
        <f t="array" aca="1" ref="AP2510" ca="1">_FV(A2510,"Exchange")</f>
        <v>NYSE Arca</v>
      </c>
      <c r="AQ2510" s="6" t="str" cm="1">
        <f t="array" aca="1" ref="AQ2510" ca="1">_FV(A2510,"Exchange abbreviation",TRUE)</f>
        <v>ARCX</v>
      </c>
      <c r="AR2510" t="str" cm="1">
        <f t="array" aca="1" ref="AR2510" ca="1">_FV(A2510,"Instrument type",TRUE)</f>
        <v>ETF</v>
      </c>
    </row>
    <row r="2511" spans="1:44" ht="18.75" customHeight="1" x14ac:dyDescent="0.25">
      <c r="A2511" t="e" vm="2523">
        <v>#VALUE!</v>
      </c>
      <c r="B2511" t="s">
        <v>6861</v>
      </c>
      <c r="C2511" t="s">
        <v>6862</v>
      </c>
      <c r="D2511" s="31" cm="1">
        <f t="array" aca="1" ref="D2511" ca="1">_FV(A2511,"Last trade time",TRUE)</f>
        <v>45824.840302314064</v>
      </c>
      <c r="E2511" s="23" cm="1">
        <f t="array" aca="1" ref="E2511" ca="1">_FV(A2511,"Price")</f>
        <v>25.44</v>
      </c>
      <c r="F2511" s="27" cm="1">
        <f t="array" aca="1" ref="F2511" ca="1">_FV(A2511,"Change (%)",TRUE)</f>
        <v>1.2336E-2</v>
      </c>
      <c r="G2511" s="26" cm="1">
        <f t="array" aca="1" ref="G2511" ca="1">_FV(A2511,"Change")</f>
        <v>0.31</v>
      </c>
      <c r="H2511" s="23" cm="1">
        <f t="array" aca="1" ref="H2511" ca="1">_FV(A2511,"Open")</f>
        <v>25.28</v>
      </c>
      <c r="I2511" s="23" cm="1">
        <f t="array" aca="1" ref="I2511" ca="1">_FV(A2511,"Low")</f>
        <v>25.28</v>
      </c>
      <c r="J2511" s="23" cm="1">
        <f t="array" aca="1" ref="J2511" ca="1">_FV(A2511,"High")</f>
        <v>25.52</v>
      </c>
      <c r="K2511" s="23" cm="1">
        <f t="array" aca="1" ref="K2511" ca="1">_FV(A2511,"Previous close",TRUE)</f>
        <v>25.13</v>
      </c>
      <c r="L2511" s="26"/>
      <c r="M2511" s="23" cm="1">
        <f t="array" aca="1" ref="M2511" ca="1">_FV(A2511,"52 week low",TRUE)</f>
        <v>18.6175</v>
      </c>
      <c r="N2511" s="23" cm="1">
        <f t="array" aca="1" ref="N2511" ca="1">_FV(A2511,"52 week high",TRUE)</f>
        <v>26.6736</v>
      </c>
      <c r="O2511" s="8" cm="1">
        <f t="array" aca="1" ref="O2511" ca="1">_FV(A2511,"Volume")</f>
        <v>22096</v>
      </c>
      <c r="P2511" s="7" cm="1">
        <f t="array" aca="1" ref="P2511" ca="1">_FV(A2511,"Volume average",TRUE)</f>
        <v>26441</v>
      </c>
      <c r="Q2511" t="s">
        <v>143</v>
      </c>
      <c r="T2511" s="25" cm="1">
        <f t="array" aca="1" ref="T2511" ca="1">_FV(A2511,"Expense ratio",TRUE)</f>
        <v>3.9000000000000003E-3</v>
      </c>
      <c r="U2511" s="24" cm="1">
        <f t="array" aca="1" ref="U2511" ca="1">_FV(A2511,"Market cap",TRUE)</f>
        <v>402141409.33999997</v>
      </c>
      <c r="V2511" s="16"/>
      <c r="W2511" s="16"/>
      <c r="Z2511" s="5">
        <v>25.42</v>
      </c>
      <c r="AA2511" s="20"/>
      <c r="AB2511" s="20"/>
      <c r="AC2511" s="4">
        <v>70722</v>
      </c>
      <c r="AE2511" s="5">
        <v>0.71755414019669672</v>
      </c>
      <c r="AF2511" s="5">
        <v>10.389330385068019</v>
      </c>
      <c r="AI2511" s="4">
        <v>70722</v>
      </c>
      <c r="AJ2511" s="5">
        <v>1795631.58</v>
      </c>
      <c r="AL2511" s="5">
        <v>26.673999999999999</v>
      </c>
      <c r="AM2511" s="5">
        <v>18.617999999999999</v>
      </c>
      <c r="AN2511" t="s">
        <v>90</v>
      </c>
      <c r="AO2511" t="str" cm="1">
        <f t="array" aca="1" ref="AO2511" ca="1">_FV(A2511,"Currency")</f>
        <v>USD</v>
      </c>
      <c r="AP2511" t="str" cm="1">
        <f t="array" aca="1" ref="AP2511" ca="1">_FV(A2511,"Exchange")</f>
        <v>CBOE BZX Exchange</v>
      </c>
      <c r="AQ2511" s="6" t="str" cm="1">
        <f t="array" aca="1" ref="AQ2511" ca="1">_FV(A2511,"Exchange abbreviation",TRUE)</f>
        <v>BATS</v>
      </c>
      <c r="AR2511" t="str" cm="1">
        <f t="array" aca="1" ref="AR2511" ca="1">_FV(A2511,"Instrument type",TRUE)</f>
        <v>ETF</v>
      </c>
    </row>
    <row r="2512" spans="1:44" ht="18.75" customHeight="1" x14ac:dyDescent="0.25">
      <c r="A2512" t="e" vm="2524">
        <v>#VALUE!</v>
      </c>
      <c r="B2512" t="s">
        <v>6863</v>
      </c>
      <c r="C2512" t="s">
        <v>6864</v>
      </c>
      <c r="D2512" s="31" cm="1">
        <f t="array" aca="1" ref="D2512" ca="1">_FV(A2512,"Last trade time",TRUE)</f>
        <v>45824.840277789066</v>
      </c>
      <c r="E2512" s="23" cm="1">
        <f t="array" aca="1" ref="E2512" ca="1">_FV(A2512,"Price")</f>
        <v>51.156999999999996</v>
      </c>
      <c r="F2512" s="27" cm="1">
        <f t="array" aca="1" ref="F2512" ca="1">_FV(A2512,"Change (%)",TRUE)</f>
        <v>5.4440000000000001E-3</v>
      </c>
      <c r="G2512" s="26" cm="1">
        <f t="array" aca="1" ref="G2512" ca="1">_FV(A2512,"Change")</f>
        <v>0.27700000000000002</v>
      </c>
      <c r="H2512" s="23" cm="1">
        <f t="array" aca="1" ref="H2512" ca="1">_FV(A2512,"Open")</f>
        <v>51.3</v>
      </c>
      <c r="I2512" s="23" cm="1">
        <f t="array" aca="1" ref="I2512" ca="1">_FV(A2512,"Low")</f>
        <v>51.156999999999996</v>
      </c>
      <c r="J2512" s="23" cm="1">
        <f t="array" aca="1" ref="J2512" ca="1">_FV(A2512,"High")</f>
        <v>51.7</v>
      </c>
      <c r="K2512" s="23" cm="1">
        <f t="array" aca="1" ref="K2512" ca="1">_FV(A2512,"Previous close",TRUE)</f>
        <v>50.88</v>
      </c>
      <c r="L2512" s="26"/>
      <c r="M2512" s="23" cm="1">
        <f t="array" aca="1" ref="M2512" ca="1">_FV(A2512,"52 week low",TRUE)</f>
        <v>43.61</v>
      </c>
      <c r="N2512" s="23" cm="1">
        <f t="array" aca="1" ref="N2512" ca="1">_FV(A2512,"52 week high",TRUE)</f>
        <v>55.46</v>
      </c>
      <c r="O2512" s="8" cm="1">
        <f t="array" aca="1" ref="O2512" ca="1">_FV(A2512,"Volume")</f>
        <v>6329</v>
      </c>
      <c r="P2512" s="7" cm="1">
        <f t="array" aca="1" ref="P2512" ca="1">_FV(A2512,"Volume average",TRUE)</f>
        <v>29158</v>
      </c>
      <c r="Q2512" t="s">
        <v>424</v>
      </c>
      <c r="S2512" t="s">
        <v>277</v>
      </c>
      <c r="T2512" s="25" cm="1">
        <f t="array" aca="1" ref="T2512" ca="1">_FV(A2512,"Expense ratio",TRUE)</f>
        <v>3.9000000000000003E-3</v>
      </c>
      <c r="U2512" s="24" cm="1">
        <f t="array" aca="1" ref="U2512" ca="1">_FV(A2512,"Market cap",TRUE)</f>
        <v>152497607.03999999</v>
      </c>
      <c r="V2512" s="4">
        <v>152056672</v>
      </c>
      <c r="W2512" s="4">
        <v>152056672</v>
      </c>
      <c r="Y2512" t="s">
        <v>1257</v>
      </c>
      <c r="Z2512" s="5">
        <v>51.06</v>
      </c>
      <c r="AA2512" s="5">
        <v>16.227972000000001</v>
      </c>
      <c r="AB2512" s="20"/>
      <c r="AC2512" s="4">
        <v>33704</v>
      </c>
      <c r="AE2512" s="5">
        <v>13.45820070068631</v>
      </c>
      <c r="AF2512" s="20"/>
      <c r="AI2512" s="4">
        <v>33704</v>
      </c>
      <c r="AJ2512" s="5">
        <v>1723959.6</v>
      </c>
      <c r="AL2512" s="5">
        <v>55.46</v>
      </c>
      <c r="AM2512" s="5">
        <v>43.61</v>
      </c>
      <c r="AN2512" t="s">
        <v>90</v>
      </c>
      <c r="AO2512" t="str" cm="1">
        <f t="array" aca="1" ref="AO2512" ca="1">_FV(A2512,"Currency")</f>
        <v>USD</v>
      </c>
      <c r="AP2512" t="str" cm="1">
        <f t="array" aca="1" ref="AP2512" ca="1">_FV(A2512,"Exchange")</f>
        <v>NYSE Arca</v>
      </c>
      <c r="AQ2512" s="6" t="str" cm="1">
        <f t="array" aca="1" ref="AQ2512" ca="1">_FV(A2512,"Exchange abbreviation",TRUE)</f>
        <v>ARCX</v>
      </c>
      <c r="AR2512" t="str" cm="1">
        <f t="array" aca="1" ref="AR2512" ca="1">_FV(A2512,"Instrument type",TRUE)</f>
        <v>ETF</v>
      </c>
    </row>
    <row r="2513" spans="1:44" ht="18.75" customHeight="1" x14ac:dyDescent="0.25">
      <c r="A2513" t="e" vm="2525">
        <v>#VALUE!</v>
      </c>
      <c r="B2513" t="s">
        <v>6865</v>
      </c>
      <c r="C2513" t="s">
        <v>6866</v>
      </c>
      <c r="D2513" s="31" cm="1">
        <f t="array" aca="1" ref="D2513" ca="1">_FV(A2513,"Last trade time",TRUE)</f>
        <v>45824.881344710157</v>
      </c>
      <c r="E2513" s="23" cm="1">
        <f t="array" aca="1" ref="E2513" ca="1">_FV(A2513,"Price")</f>
        <v>94.59</v>
      </c>
      <c r="F2513" s="27" cm="1">
        <f t="array" aca="1" ref="F2513" ca="1">_FV(A2513,"Change (%)",TRUE)</f>
        <v>2.6440000000000003E-4</v>
      </c>
      <c r="G2513" s="26" cm="1">
        <f t="array" aca="1" ref="G2513" ca="1">_FV(A2513,"Change")</f>
        <v>2.5000000000000001E-2</v>
      </c>
      <c r="H2513" s="23" cm="1">
        <f t="array" aca="1" ref="H2513" ca="1">_FV(A2513,"Open")</f>
        <v>95.02</v>
      </c>
      <c r="I2513" s="23" cm="1">
        <f t="array" aca="1" ref="I2513" ca="1">_FV(A2513,"Low")</f>
        <v>94.28</v>
      </c>
      <c r="J2513" s="23" cm="1">
        <f t="array" aca="1" ref="J2513" ca="1">_FV(A2513,"High")</f>
        <v>95.75</v>
      </c>
      <c r="K2513" s="23" cm="1">
        <f t="array" aca="1" ref="K2513" ca="1">_FV(A2513,"Previous close",TRUE)</f>
        <v>94.564999999999998</v>
      </c>
      <c r="L2513" s="26"/>
      <c r="M2513" s="23" cm="1">
        <f t="array" aca="1" ref="M2513" ca="1">_FV(A2513,"52 week low",TRUE)</f>
        <v>81.53</v>
      </c>
      <c r="N2513" s="23" cm="1">
        <f t="array" aca="1" ref="N2513" ca="1">_FV(A2513,"52 week high",TRUE)</f>
        <v>104.04</v>
      </c>
      <c r="O2513" s="8" cm="1">
        <f t="array" aca="1" ref="O2513" ca="1">_FV(A2513,"Volume")</f>
        <v>6211943</v>
      </c>
      <c r="P2513" s="7" cm="1">
        <f t="array" aca="1" ref="P2513" ca="1">_FV(A2513,"Volume average",TRUE)</f>
        <v>4904235</v>
      </c>
      <c r="Q2513" t="s">
        <v>1626</v>
      </c>
      <c r="T2513" s="25" cm="1">
        <f t="array" aca="1" ref="T2513" ca="1">_FV(A2513,"Expense ratio",TRUE)</f>
        <v>3.9000000000000003E-3</v>
      </c>
      <c r="U2513" s="24" cm="1">
        <f t="array" aca="1" ref="U2513" ca="1">_FV(A2513,"Market cap",TRUE)</f>
        <v>3480166247.4400001</v>
      </c>
      <c r="V2513" s="16"/>
      <c r="W2513" s="16"/>
      <c r="Z2513" s="18"/>
      <c r="AA2513" s="20"/>
      <c r="AB2513" s="20"/>
      <c r="AC2513" s="21">
        <v>4857973</v>
      </c>
      <c r="AE2513" s="18"/>
      <c r="AF2513" s="20"/>
      <c r="AI2513" s="21"/>
      <c r="AJ2513" s="18"/>
      <c r="AL2513" s="18"/>
      <c r="AM2513" s="18"/>
      <c r="AN2513" t="s">
        <v>73</v>
      </c>
      <c r="AO2513" t="str" cm="1">
        <f t="array" aca="1" ref="AO2513" ca="1">_FV(A2513,"Currency")</f>
        <v>USD</v>
      </c>
      <c r="AP2513" t="str" cm="1">
        <f t="array" aca="1" ref="AP2513" ca="1">_FV(A2513,"Exchange")</f>
        <v>NYSE Arca</v>
      </c>
      <c r="AQ2513" s="6" t="str" cm="1">
        <f t="array" aca="1" ref="AQ2513" ca="1">_FV(A2513,"Exchange abbreviation",TRUE)</f>
        <v>ARCX</v>
      </c>
      <c r="AR2513" t="str" cm="1">
        <f t="array" aca="1" ref="AR2513" ca="1">_FV(A2513,"Instrument type",TRUE)</f>
        <v>ETF</v>
      </c>
    </row>
    <row r="2514" spans="1:44" ht="18.75" customHeight="1" x14ac:dyDescent="0.25">
      <c r="A2514" t="e" vm="2526">
        <v>#VALUE!</v>
      </c>
      <c r="B2514" t="s">
        <v>6867</v>
      </c>
      <c r="C2514" t="s">
        <v>6868</v>
      </c>
      <c r="D2514" s="31" cm="1">
        <f t="array" aca="1" ref="D2514" ca="1">_FV(A2514,"Last trade time",TRUE)</f>
        <v>45824.840277789066</v>
      </c>
      <c r="E2514" s="23" cm="1">
        <f t="array" aca="1" ref="E2514" ca="1">_FV(A2514,"Price")</f>
        <v>25.35</v>
      </c>
      <c r="F2514" s="27" cm="1">
        <f t="array" aca="1" ref="F2514" ca="1">_FV(A2514,"Change (%)",TRUE)</f>
        <v>1.1072E-2</v>
      </c>
      <c r="G2514" s="26" cm="1">
        <f t="array" aca="1" ref="G2514" ca="1">_FV(A2514,"Change")</f>
        <v>0.27760000000000001</v>
      </c>
      <c r="H2514" s="23" cm="1">
        <f t="array" aca="1" ref="H2514" ca="1">_FV(A2514,"Open")</f>
        <v>25.401599999999998</v>
      </c>
      <c r="I2514" s="23" cm="1">
        <f t="array" aca="1" ref="I2514" ca="1">_FV(A2514,"Low")</f>
        <v>25.31</v>
      </c>
      <c r="J2514" s="23" cm="1">
        <f t="array" aca="1" ref="J2514" ca="1">_FV(A2514,"High")</f>
        <v>25.4208</v>
      </c>
      <c r="K2514" s="23" cm="1">
        <f t="array" aca="1" ref="K2514" ca="1">_FV(A2514,"Previous close",TRUE)</f>
        <v>25.072399999999998</v>
      </c>
      <c r="L2514" s="26"/>
      <c r="M2514" s="23" cm="1">
        <f t="array" aca="1" ref="M2514" ca="1">_FV(A2514,"52 week low",TRUE)</f>
        <v>20.79</v>
      </c>
      <c r="N2514" s="23" cm="1">
        <f t="array" aca="1" ref="N2514" ca="1">_FV(A2514,"52 week high",TRUE)</f>
        <v>25.66</v>
      </c>
      <c r="O2514" s="8" cm="1">
        <f t="array" aca="1" ref="O2514" ca="1">_FV(A2514,"Volume")</f>
        <v>15791</v>
      </c>
      <c r="P2514" s="7" cm="1">
        <f t="array" aca="1" ref="P2514" ca="1">_FV(A2514,"Volume average",TRUE)</f>
        <v>45819</v>
      </c>
      <c r="Q2514" t="s">
        <v>50</v>
      </c>
      <c r="S2514" t="s">
        <v>5872</v>
      </c>
      <c r="T2514" s="25" cm="1">
        <f t="array" aca="1" ref="T2514" ca="1">_FV(A2514,"Expense ratio",TRUE)</f>
        <v>3.9000000000000003E-3</v>
      </c>
      <c r="U2514" s="24" cm="1">
        <f t="array" aca="1" ref="U2514" ca="1">_FV(A2514,"Market cap",TRUE)</f>
        <v>71665868.900000006</v>
      </c>
      <c r="V2514" s="4">
        <v>71665872</v>
      </c>
      <c r="W2514" s="4">
        <v>71665872</v>
      </c>
      <c r="Y2514" t="s">
        <v>5810</v>
      </c>
      <c r="Z2514" s="5">
        <v>25.38</v>
      </c>
      <c r="AA2514" s="5">
        <v>26.4175</v>
      </c>
      <c r="AB2514" s="20"/>
      <c r="AC2514" s="4">
        <v>40525</v>
      </c>
      <c r="AE2514" s="5">
        <v>4.6464089511236484</v>
      </c>
      <c r="AF2514" s="20"/>
      <c r="AI2514" s="4">
        <v>40525</v>
      </c>
      <c r="AJ2514" s="4">
        <v>1029335</v>
      </c>
      <c r="AL2514" s="5">
        <v>25.66</v>
      </c>
      <c r="AM2514" s="5">
        <v>20.79</v>
      </c>
      <c r="AN2514" t="s">
        <v>90</v>
      </c>
      <c r="AO2514" t="str" cm="1">
        <f t="array" aca="1" ref="AO2514" ca="1">_FV(A2514,"Currency")</f>
        <v>USD</v>
      </c>
      <c r="AP2514" t="str" cm="1">
        <f t="array" aca="1" ref="AP2514" ca="1">_FV(A2514,"Exchange")</f>
        <v>NYSE Arca</v>
      </c>
      <c r="AQ2514" s="6" t="str" cm="1">
        <f t="array" aca="1" ref="AQ2514" ca="1">_FV(A2514,"Exchange abbreviation",TRUE)</f>
        <v>ARCX</v>
      </c>
      <c r="AR2514" t="str" cm="1">
        <f t="array" aca="1" ref="AR2514" ca="1">_FV(A2514,"Instrument type",TRUE)</f>
        <v>ETF</v>
      </c>
    </row>
    <row r="2515" spans="1:44" ht="18.75" customHeight="1" x14ac:dyDescent="0.25">
      <c r="A2515" t="e" vm="2527">
        <v>#VALUE!</v>
      </c>
      <c r="B2515" t="s">
        <v>6869</v>
      </c>
      <c r="C2515" t="s">
        <v>6870</v>
      </c>
      <c r="D2515" s="31" cm="1">
        <f t="array" aca="1" ref="D2515" ca="1">_FV(A2515,"Last trade time",TRUE)</f>
        <v>45824.840277823438</v>
      </c>
      <c r="E2515" s="23" cm="1">
        <f t="array" aca="1" ref="E2515" ca="1">_FV(A2515,"Price")</f>
        <v>41.16</v>
      </c>
      <c r="F2515" s="27" cm="1">
        <f t="array" aca="1" ref="F2515" ca="1">_FV(A2515,"Change (%)",TRUE)</f>
        <v>6.8489999999999992E-3</v>
      </c>
      <c r="G2515" s="26" cm="1">
        <f t="array" aca="1" ref="G2515" ca="1">_FV(A2515,"Change")</f>
        <v>0.28000000000000003</v>
      </c>
      <c r="H2515" s="23" cm="1">
        <f t="array" aca="1" ref="H2515" ca="1">_FV(A2515,"Open")</f>
        <v>41.27</v>
      </c>
      <c r="I2515" s="23" cm="1">
        <f t="array" aca="1" ref="I2515" ca="1">_FV(A2515,"Low")</f>
        <v>41.14</v>
      </c>
      <c r="J2515" s="23" cm="1">
        <f t="array" aca="1" ref="J2515" ca="1">_FV(A2515,"High")</f>
        <v>41.469499999999996</v>
      </c>
      <c r="K2515" s="23" cm="1">
        <f t="array" aca="1" ref="K2515" ca="1">_FV(A2515,"Previous close",TRUE)</f>
        <v>40.880000000000003</v>
      </c>
      <c r="L2515" s="26"/>
      <c r="M2515" s="23" cm="1">
        <f t="array" aca="1" ref="M2515" ca="1">_FV(A2515,"52 week low",TRUE)</f>
        <v>32.61</v>
      </c>
      <c r="N2515" s="23" cm="1">
        <f t="array" aca="1" ref="N2515" ca="1">_FV(A2515,"52 week high",TRUE)</f>
        <v>41.469499999999996</v>
      </c>
      <c r="O2515" s="8" cm="1">
        <f t="array" aca="1" ref="O2515" ca="1">_FV(A2515,"Volume")</f>
        <v>90283</v>
      </c>
      <c r="P2515" s="7" cm="1">
        <f t="array" aca="1" ref="P2515" ca="1">_FV(A2515,"Volume average",TRUE)</f>
        <v>360904</v>
      </c>
      <c r="Q2515" t="s">
        <v>464</v>
      </c>
      <c r="T2515" s="25" cm="1">
        <f t="array" aca="1" ref="T2515" ca="1">_FV(A2515,"Expense ratio",TRUE)</f>
        <v>3.9000000000000003E-3</v>
      </c>
      <c r="U2515" s="24" cm="1">
        <f t="array" aca="1" ref="U2515" ca="1">_FV(A2515,"Market cap",TRUE)</f>
        <v>2883879753.25</v>
      </c>
      <c r="V2515" s="16"/>
      <c r="W2515" s="16"/>
      <c r="Z2515" s="18"/>
      <c r="AA2515" s="20"/>
      <c r="AB2515" s="20"/>
      <c r="AC2515" s="21">
        <v>359803</v>
      </c>
      <c r="AE2515" s="18"/>
      <c r="AF2515" s="20"/>
      <c r="AI2515" s="21"/>
      <c r="AJ2515" s="18"/>
      <c r="AL2515" s="18"/>
      <c r="AM2515" s="18"/>
      <c r="AN2515" t="s">
        <v>73</v>
      </c>
      <c r="AO2515" t="str" cm="1">
        <f t="array" aca="1" ref="AO2515" ca="1">_FV(A2515,"Currency")</f>
        <v>USD</v>
      </c>
      <c r="AP2515" t="str" cm="1">
        <f t="array" aca="1" ref="AP2515" ca="1">_FV(A2515,"Exchange")</f>
        <v>NYSE Arca</v>
      </c>
      <c r="AQ2515" s="6" t="str" cm="1">
        <f t="array" aca="1" ref="AQ2515" ca="1">_FV(A2515,"Exchange abbreviation",TRUE)</f>
        <v>ARCX</v>
      </c>
      <c r="AR2515" t="str" cm="1">
        <f t="array" aca="1" ref="AR2515" ca="1">_FV(A2515,"Instrument type",TRUE)</f>
        <v>ETF</v>
      </c>
    </row>
    <row r="2516" spans="1:44" ht="18.75" customHeight="1" x14ac:dyDescent="0.25">
      <c r="A2516" t="e" vm="2528">
        <v>#VALUE!</v>
      </c>
      <c r="B2516" t="s">
        <v>6871</v>
      </c>
      <c r="C2516" t="s">
        <v>6872</v>
      </c>
      <c r="D2516" s="31" cm="1">
        <f t="array" aca="1" ref="D2516" ca="1">_FV(A2516,"Last trade time",TRUE)</f>
        <v>45824.929731435157</v>
      </c>
      <c r="E2516" s="23" cm="1">
        <f t="array" aca="1" ref="E2516" ca="1">_FV(A2516,"Price")</f>
        <v>165.9</v>
      </c>
      <c r="F2516" s="27" cm="1">
        <f t="array" aca="1" ref="F2516" ca="1">_FV(A2516,"Change (%)",TRUE)</f>
        <v>1.6580999999999999E-2</v>
      </c>
      <c r="G2516" s="26" cm="1">
        <f t="array" aca="1" ref="G2516" ca="1">_FV(A2516,"Change")</f>
        <v>2.706</v>
      </c>
      <c r="H2516" s="23" cm="1">
        <f t="array" aca="1" ref="H2516" ca="1">_FV(A2516,"Open")</f>
        <v>164.28</v>
      </c>
      <c r="I2516" s="23" cm="1">
        <f t="array" aca="1" ref="I2516" ca="1">_FV(A2516,"Low")</f>
        <v>164.28</v>
      </c>
      <c r="J2516" s="23" cm="1">
        <f t="array" aca="1" ref="J2516" ca="1">_FV(A2516,"High")</f>
        <v>166.32</v>
      </c>
      <c r="K2516" s="23" cm="1">
        <f t="array" aca="1" ref="K2516" ca="1">_FV(A2516,"Previous close",TRUE)</f>
        <v>163.19399999999999</v>
      </c>
      <c r="L2516" s="26"/>
      <c r="M2516" s="23" cm="1">
        <f t="array" aca="1" ref="M2516" ca="1">_FV(A2516,"52 week low",TRUE)</f>
        <v>117.55</v>
      </c>
      <c r="N2516" s="23" cm="1">
        <f t="array" aca="1" ref="N2516" ca="1">_FV(A2516,"52 week high",TRUE)</f>
        <v>167.3</v>
      </c>
      <c r="O2516" s="8" cm="1">
        <f t="array" aca="1" ref="O2516" ca="1">_FV(A2516,"Volume")</f>
        <v>858189</v>
      </c>
      <c r="P2516" s="7" cm="1">
        <f t="array" aca="1" ref="P2516" ca="1">_FV(A2516,"Volume average",TRUE)</f>
        <v>872469</v>
      </c>
      <c r="Q2516" t="s">
        <v>490</v>
      </c>
      <c r="T2516" s="25" cm="1">
        <f t="array" aca="1" ref="T2516" ca="1">_FV(A2516,"Expense ratio",TRUE)</f>
        <v>3.9000000000000003E-3</v>
      </c>
      <c r="U2516" s="24" cm="1">
        <f t="array" aca="1" ref="U2516" ca="1">_FV(A2516,"Market cap",TRUE)</f>
        <v>19510293783.950001</v>
      </c>
      <c r="V2516" s="16"/>
      <c r="W2516" s="16"/>
      <c r="Z2516" s="18"/>
      <c r="AA2516" s="20"/>
      <c r="AB2516" s="20"/>
      <c r="AC2516" s="21">
        <v>857974</v>
      </c>
      <c r="AE2516" s="18"/>
      <c r="AF2516" s="20"/>
      <c r="AI2516" s="21"/>
      <c r="AJ2516" s="18"/>
      <c r="AL2516" s="18"/>
      <c r="AM2516" s="18"/>
      <c r="AN2516" t="s">
        <v>73</v>
      </c>
      <c r="AO2516" t="str" cm="1">
        <f t="array" aca="1" ref="AO2516" ca="1">_FV(A2516,"Currency")</f>
        <v>USD</v>
      </c>
      <c r="AP2516" t="str" cm="1">
        <f t="array" aca="1" ref="AP2516" ca="1">_FV(A2516,"Exchange")</f>
        <v>NYSE Arca</v>
      </c>
      <c r="AQ2516" s="6" t="str" cm="1">
        <f t="array" aca="1" ref="AQ2516" ca="1">_FV(A2516,"Exchange abbreviation",TRUE)</f>
        <v>ARCX</v>
      </c>
      <c r="AR2516" t="str" cm="1">
        <f t="array" aca="1" ref="AR2516" ca="1">_FV(A2516,"Instrument type",TRUE)</f>
        <v>ETF</v>
      </c>
    </row>
    <row r="2517" spans="1:44" ht="18.75" customHeight="1" x14ac:dyDescent="0.25">
      <c r="A2517" t="e" vm="2529">
        <v>#VALUE!</v>
      </c>
      <c r="B2517" t="s">
        <v>6873</v>
      </c>
      <c r="C2517" t="s">
        <v>6874</v>
      </c>
      <c r="D2517" s="31" cm="1">
        <f t="array" aca="1" ref="D2517" ca="1">_FV(A2517,"Last trade time",TRUE)</f>
        <v>45824.840313923436</v>
      </c>
      <c r="E2517" s="23" cm="1">
        <f t="array" aca="1" ref="E2517" ca="1">_FV(A2517,"Price")</f>
        <v>66.17</v>
      </c>
      <c r="F2517" s="27" cm="1">
        <f t="array" aca="1" ref="F2517" ca="1">_FV(A2517,"Change (%)",TRUE)</f>
        <v>1.6608000000000001E-2</v>
      </c>
      <c r="G2517" s="26" cm="1">
        <f t="array" aca="1" ref="G2517" ca="1">_FV(A2517,"Change")</f>
        <v>1.081</v>
      </c>
      <c r="H2517" s="23" cm="1">
        <f t="array" aca="1" ref="H2517" ca="1">_FV(A2517,"Open")</f>
        <v>65.709999999999994</v>
      </c>
      <c r="I2517" s="23" cm="1">
        <f t="array" aca="1" ref="I2517" ca="1">_FV(A2517,"Low")</f>
        <v>65.59</v>
      </c>
      <c r="J2517" s="23" cm="1">
        <f t="array" aca="1" ref="J2517" ca="1">_FV(A2517,"High")</f>
        <v>66.400000000000006</v>
      </c>
      <c r="K2517" s="23" cm="1">
        <f t="array" aca="1" ref="K2517" ca="1">_FV(A2517,"Previous close",TRUE)</f>
        <v>65.088999999999999</v>
      </c>
      <c r="L2517" s="26"/>
      <c r="M2517" s="23" cm="1">
        <f t="array" aca="1" ref="M2517" ca="1">_FV(A2517,"52 week low",TRUE)</f>
        <v>54.02</v>
      </c>
      <c r="N2517" s="23" cm="1">
        <f t="array" aca="1" ref="N2517" ca="1">_FV(A2517,"52 week high",TRUE)</f>
        <v>75.59</v>
      </c>
      <c r="O2517" s="8" cm="1">
        <f t="array" aca="1" ref="O2517" ca="1">_FV(A2517,"Volume")</f>
        <v>230912</v>
      </c>
      <c r="P2517" s="7" cm="1">
        <f t="array" aca="1" ref="P2517" ca="1">_FV(A2517,"Volume average",TRUE)</f>
        <v>440855</v>
      </c>
      <c r="Q2517" t="s">
        <v>119</v>
      </c>
      <c r="T2517" s="25" cm="1">
        <f t="array" aca="1" ref="T2517" ca="1">_FV(A2517,"Expense ratio",TRUE)</f>
        <v>3.9000000000000003E-3</v>
      </c>
      <c r="U2517" s="24" cm="1">
        <f t="array" aca="1" ref="U2517" ca="1">_FV(A2517,"Market cap",TRUE)</f>
        <v>700221050.23000002</v>
      </c>
      <c r="V2517" s="16"/>
      <c r="W2517" s="16"/>
      <c r="Z2517" s="18"/>
      <c r="AB2517" s="20"/>
      <c r="AC2517" s="21">
        <v>473421</v>
      </c>
      <c r="AE2517" s="18"/>
      <c r="AF2517" s="20"/>
      <c r="AI2517" s="21"/>
      <c r="AJ2517" s="18"/>
      <c r="AL2517" s="18"/>
      <c r="AM2517" s="18"/>
      <c r="AN2517" t="s">
        <v>73</v>
      </c>
      <c r="AO2517" t="str" cm="1">
        <f t="array" aca="1" ref="AO2517" ca="1">_FV(A2517,"Currency")</f>
        <v>USD</v>
      </c>
      <c r="AP2517" t="str" cm="1">
        <f t="array" aca="1" ref="AP2517" ca="1">_FV(A2517,"Exchange")</f>
        <v>CBOE BZX Exchange</v>
      </c>
      <c r="AQ2517" s="6" t="str" cm="1">
        <f t="array" aca="1" ref="AQ2517" ca="1">_FV(A2517,"Exchange abbreviation",TRUE)</f>
        <v>BATS</v>
      </c>
      <c r="AR2517" t="str" cm="1">
        <f t="array" aca="1" ref="AR2517" ca="1">_FV(A2517,"Instrument type",TRUE)</f>
        <v>ETF</v>
      </c>
    </row>
    <row r="2518" spans="1:44" ht="18.75" customHeight="1" x14ac:dyDescent="0.25">
      <c r="A2518" t="e" vm="2530">
        <v>#VALUE!</v>
      </c>
      <c r="B2518" t="s">
        <v>6875</v>
      </c>
      <c r="C2518" t="s">
        <v>6876</v>
      </c>
      <c r="D2518" s="31" cm="1">
        <f t="array" aca="1" ref="D2518" ca="1">_FV(A2518,"Last trade time",TRUE)</f>
        <v>45824.859176863283</v>
      </c>
      <c r="E2518" s="23" cm="1">
        <f t="array" aca="1" ref="E2518" ca="1">_FV(A2518,"Price")</f>
        <v>47.23</v>
      </c>
      <c r="F2518" s="27" cm="1">
        <f t="array" aca="1" ref="F2518" ca="1">_FV(A2518,"Change (%)",TRUE)</f>
        <v>1.0267E-2</v>
      </c>
      <c r="G2518" s="26" cm="1">
        <f t="array" aca="1" ref="G2518" ca="1">_FV(A2518,"Change")</f>
        <v>0.48</v>
      </c>
      <c r="H2518" s="23" cm="1">
        <f t="array" aca="1" ref="H2518" ca="1">_FV(A2518,"Open")</f>
        <v>46.99</v>
      </c>
      <c r="I2518" s="23" cm="1">
        <f t="array" aca="1" ref="I2518" ca="1">_FV(A2518,"Low")</f>
        <v>46.99</v>
      </c>
      <c r="J2518" s="23" cm="1">
        <f t="array" aca="1" ref="J2518" ca="1">_FV(A2518,"High")</f>
        <v>47.41</v>
      </c>
      <c r="K2518" s="23" cm="1">
        <f t="array" aca="1" ref="K2518" ca="1">_FV(A2518,"Previous close",TRUE)</f>
        <v>46.75</v>
      </c>
      <c r="L2518" s="26"/>
      <c r="M2518" s="23" cm="1">
        <f t="array" aca="1" ref="M2518" ca="1">_FV(A2518,"52 week low",TRUE)</f>
        <v>37.32</v>
      </c>
      <c r="N2518" s="23" cm="1">
        <f t="array" aca="1" ref="N2518" ca="1">_FV(A2518,"52 week high",TRUE)</f>
        <v>48.488300000000002</v>
      </c>
      <c r="O2518" s="8" cm="1">
        <f t="array" aca="1" ref="O2518" ca="1">_FV(A2518,"Volume")</f>
        <v>42821</v>
      </c>
      <c r="P2518" s="7" cm="1">
        <f t="array" aca="1" ref="P2518" ca="1">_FV(A2518,"Volume average",TRUE)</f>
        <v>87586</v>
      </c>
      <c r="Q2518" t="s">
        <v>119</v>
      </c>
      <c r="T2518" s="25" cm="1">
        <f t="array" aca="1" ref="T2518" ca="1">_FV(A2518,"Expense ratio",TRUE)</f>
        <v>3.9000000000000003E-3</v>
      </c>
      <c r="U2518" s="24" cm="1">
        <f t="array" aca="1" ref="U2518" ca="1">_FV(A2518,"Market cap",TRUE)</f>
        <v>721634863.54999995</v>
      </c>
      <c r="V2518" s="16"/>
      <c r="W2518" s="16"/>
      <c r="Z2518" s="5">
        <v>47.17</v>
      </c>
      <c r="AB2518" s="20"/>
      <c r="AC2518" s="4">
        <v>130920</v>
      </c>
      <c r="AE2518" s="5">
        <v>2.973304523233899</v>
      </c>
      <c r="AF2518" s="5">
        <v>11.54412342429552</v>
      </c>
      <c r="AI2518" s="4">
        <v>130920</v>
      </c>
      <c r="AJ2518" s="5">
        <v>6188588.4000000004</v>
      </c>
      <c r="AL2518" s="5">
        <v>48.488</v>
      </c>
      <c r="AM2518" s="5">
        <v>37.32</v>
      </c>
      <c r="AN2518" t="s">
        <v>90</v>
      </c>
      <c r="AO2518" t="str" cm="1">
        <f t="array" aca="1" ref="AO2518" ca="1">_FV(A2518,"Currency")</f>
        <v>USD</v>
      </c>
      <c r="AP2518" t="str" cm="1">
        <f t="array" aca="1" ref="AP2518" ca="1">_FV(A2518,"Exchange")</f>
        <v>CBOE BZX Exchange</v>
      </c>
      <c r="AQ2518" s="6" t="str" cm="1">
        <f t="array" aca="1" ref="AQ2518" ca="1">_FV(A2518,"Exchange abbreviation",TRUE)</f>
        <v>BATS</v>
      </c>
      <c r="AR2518" t="str" cm="1">
        <f t="array" aca="1" ref="AR2518" ca="1">_FV(A2518,"Instrument type",TRUE)</f>
        <v>ETF</v>
      </c>
    </row>
    <row r="2519" spans="1:44" ht="18.75" customHeight="1" x14ac:dyDescent="0.25">
      <c r="A2519" t="e" vm="2531">
        <v>#VALUE!</v>
      </c>
      <c r="B2519" t="s">
        <v>6877</v>
      </c>
      <c r="C2519" t="s">
        <v>6878</v>
      </c>
      <c r="D2519" s="31" cm="1">
        <f t="array" aca="1" ref="D2519" ca="1">_FV(A2519,"Last trade time",TRUE)</f>
        <v>45824.840277777781</v>
      </c>
      <c r="E2519" s="23" cm="1">
        <f t="array" aca="1" ref="E2519" ca="1">_FV(A2519,"Price")</f>
        <v>54.401699999999998</v>
      </c>
      <c r="F2519" s="27" cm="1">
        <f t="array" aca="1" ref="F2519" ca="1">_FV(A2519,"Change (%)",TRUE)</f>
        <v>1.1372E-2</v>
      </c>
      <c r="G2519" s="26" cm="1">
        <f t="array" aca="1" ref="G2519" ca="1">_FV(A2519,"Change")</f>
        <v>0.61170000000000002</v>
      </c>
      <c r="H2519" s="23" cm="1">
        <f t="array" aca="1" ref="H2519" ca="1">_FV(A2519,"Open")</f>
        <v>54.43</v>
      </c>
      <c r="I2519" s="23" cm="1">
        <f t="array" aca="1" ref="I2519" ca="1">_FV(A2519,"Low")</f>
        <v>54.275599999999997</v>
      </c>
      <c r="J2519" s="23" cm="1">
        <f t="array" aca="1" ref="J2519" ca="1">_FV(A2519,"High")</f>
        <v>54.7699</v>
      </c>
      <c r="K2519" s="23" cm="1">
        <f t="array" aca="1" ref="K2519" ca="1">_FV(A2519,"Previous close",TRUE)</f>
        <v>53.79</v>
      </c>
      <c r="L2519" s="26"/>
      <c r="M2519" s="23" cm="1">
        <f t="array" aca="1" ref="M2519" ca="1">_FV(A2519,"52 week low",TRUE)</f>
        <v>45.684399999999997</v>
      </c>
      <c r="N2519" s="23" cm="1">
        <f t="array" aca="1" ref="N2519" ca="1">_FV(A2519,"52 week high",TRUE)</f>
        <v>62.499899999999997</v>
      </c>
      <c r="O2519" s="8" cm="1">
        <f t="array" aca="1" ref="O2519" ca="1">_FV(A2519,"Volume")</f>
        <v>10115</v>
      </c>
      <c r="P2519" s="7" cm="1">
        <f t="array" aca="1" ref="P2519" ca="1">_FV(A2519,"Volume average",TRUE)</f>
        <v>12548</v>
      </c>
      <c r="Q2519" t="s">
        <v>383</v>
      </c>
      <c r="R2519" t="s">
        <v>6830</v>
      </c>
      <c r="S2519" t="s">
        <v>277</v>
      </c>
      <c r="T2519" s="25" cm="1">
        <f t="array" aca="1" ref="T2519" ca="1">_FV(A2519,"Expense ratio",TRUE)</f>
        <v>3.9000000000000003E-3</v>
      </c>
      <c r="U2519" s="24" cm="1">
        <f t="array" aca="1" ref="U2519" ca="1">_FV(A2519,"Market cap",TRUE)</f>
        <v>254285695.97</v>
      </c>
      <c r="V2519" s="4">
        <v>254288224</v>
      </c>
      <c r="W2519" s="4">
        <v>254288224</v>
      </c>
      <c r="Y2519" t="s">
        <v>4191</v>
      </c>
      <c r="Z2519" s="5">
        <v>54.58</v>
      </c>
      <c r="AA2519" s="5">
        <v>11.48995</v>
      </c>
      <c r="AB2519" s="19">
        <v>1.8800000000000001E-2</v>
      </c>
      <c r="AC2519" s="4">
        <v>16915</v>
      </c>
      <c r="AE2519" s="5">
        <v>0.34455464799008068</v>
      </c>
      <c r="AF2519" s="19">
        <v>6.9296854715898526</v>
      </c>
      <c r="AI2519" s="4">
        <v>16915</v>
      </c>
      <c r="AJ2519" s="5">
        <v>923785.66099999996</v>
      </c>
      <c r="AL2519" s="5">
        <v>62.5</v>
      </c>
      <c r="AM2519" s="5">
        <v>45.68</v>
      </c>
      <c r="AN2519" t="s">
        <v>47</v>
      </c>
      <c r="AO2519" t="str" cm="1">
        <f t="array" aca="1" ref="AO2519" ca="1">_FV(A2519,"Currency")</f>
        <v>USD</v>
      </c>
      <c r="AP2519" t="str" cm="1">
        <f t="array" aca="1" ref="AP2519" ca="1">_FV(A2519,"Exchange")</f>
        <v>NYSE Arca</v>
      </c>
      <c r="AQ2519" s="6" t="str" cm="1">
        <f t="array" aca="1" ref="AQ2519" ca="1">_FV(A2519,"Exchange abbreviation",TRUE)</f>
        <v>ARCX</v>
      </c>
      <c r="AR2519" t="str" cm="1">
        <f t="array" aca="1" ref="AR2519" ca="1">_FV(A2519,"Instrument type",TRUE)</f>
        <v>ETF</v>
      </c>
    </row>
    <row r="2520" spans="1:44" ht="18.75" customHeight="1" x14ac:dyDescent="0.25">
      <c r="A2520" t="e" vm="2532">
        <v>#VALUE!</v>
      </c>
      <c r="B2520" t="s">
        <v>6879</v>
      </c>
      <c r="C2520" t="s">
        <v>6880</v>
      </c>
      <c r="D2520" s="31" cm="1">
        <f t="array" aca="1" ref="D2520" ca="1">_FV(A2520,"Last trade time",TRUE)</f>
        <v>45824.851368772659</v>
      </c>
      <c r="E2520" s="23" cm="1">
        <f t="array" aca="1" ref="E2520" ca="1">_FV(A2520,"Price")</f>
        <v>42.4</v>
      </c>
      <c r="F2520" s="27" cm="1">
        <f t="array" aca="1" ref="F2520" ca="1">_FV(A2520,"Change (%)",TRUE)</f>
        <v>1.8985999999999999E-2</v>
      </c>
      <c r="G2520" s="26" cm="1">
        <f t="array" aca="1" ref="G2520" ca="1">_FV(A2520,"Change")</f>
        <v>0.79</v>
      </c>
      <c r="H2520" s="23" cm="1">
        <f t="array" aca="1" ref="H2520" ca="1">_FV(A2520,"Open")</f>
        <v>42.04</v>
      </c>
      <c r="I2520" s="23" cm="1">
        <f t="array" aca="1" ref="I2520" ca="1">_FV(A2520,"Low")</f>
        <v>41.904400000000003</v>
      </c>
      <c r="J2520" s="23" cm="1">
        <f t="array" aca="1" ref="J2520" ca="1">_FV(A2520,"High")</f>
        <v>42.5304</v>
      </c>
      <c r="K2520" s="23" cm="1">
        <f t="array" aca="1" ref="K2520" ca="1">_FV(A2520,"Previous close",TRUE)</f>
        <v>41.61</v>
      </c>
      <c r="L2520" s="26"/>
      <c r="M2520" s="23" cm="1">
        <f t="array" aca="1" ref="M2520" ca="1">_FV(A2520,"52 week low",TRUE)</f>
        <v>34.314700000000002</v>
      </c>
      <c r="N2520" s="23" cm="1">
        <f t="array" aca="1" ref="N2520" ca="1">_FV(A2520,"52 week high",TRUE)</f>
        <v>49.921999999999997</v>
      </c>
      <c r="O2520" s="8" cm="1">
        <f t="array" aca="1" ref="O2520" ca="1">_FV(A2520,"Volume")</f>
        <v>112734</v>
      </c>
      <c r="P2520" s="7" cm="1">
        <f t="array" aca="1" ref="P2520" ca="1">_FV(A2520,"Volume average",TRUE)</f>
        <v>104015</v>
      </c>
      <c r="Q2520" t="s">
        <v>383</v>
      </c>
      <c r="S2520" t="s">
        <v>277</v>
      </c>
      <c r="T2520" s="25" cm="1">
        <f t="array" aca="1" ref="T2520" ca="1">_FV(A2520,"Expense ratio",TRUE)</f>
        <v>3.9000000000000003E-3</v>
      </c>
      <c r="U2520" s="24" cm="1">
        <f t="array" aca="1" ref="U2520" ca="1">_FV(A2520,"Market cap",TRUE)</f>
        <v>1467803780.3199999</v>
      </c>
      <c r="V2520" s="4">
        <v>1467819392</v>
      </c>
      <c r="W2520" s="4">
        <v>1467819392</v>
      </c>
      <c r="Y2520" t="s">
        <v>6807</v>
      </c>
      <c r="Z2520" s="5">
        <v>42.08</v>
      </c>
      <c r="AA2520" s="5">
        <v>12.6687355</v>
      </c>
      <c r="AB2520" s="5">
        <v>1.2699999999999999E-2</v>
      </c>
      <c r="AC2520" s="4">
        <v>229076</v>
      </c>
      <c r="AE2520" s="5">
        <v>-6.1399465584387691</v>
      </c>
      <c r="AF2520" s="5">
        <v>3.9869859528184999</v>
      </c>
      <c r="AI2520" s="4">
        <v>229076</v>
      </c>
      <c r="AJ2520" s="5">
        <v>9644099.5999999996</v>
      </c>
      <c r="AL2520" s="5">
        <v>49.92</v>
      </c>
      <c r="AM2520" s="5">
        <v>34.31</v>
      </c>
      <c r="AN2520" t="s">
        <v>90</v>
      </c>
      <c r="AO2520" t="str" cm="1">
        <f t="array" aca="1" ref="AO2520" ca="1">_FV(A2520,"Currency")</f>
        <v>USD</v>
      </c>
      <c r="AP2520" t="str" cm="1">
        <f t="array" aca="1" ref="AP2520" ca="1">_FV(A2520,"Exchange")</f>
        <v>NYSE Arca</v>
      </c>
      <c r="AQ2520" s="6" t="str" cm="1">
        <f t="array" aca="1" ref="AQ2520" ca="1">_FV(A2520,"Exchange abbreviation",TRUE)</f>
        <v>ARCX</v>
      </c>
      <c r="AR2520" t="str" cm="1">
        <f t="array" aca="1" ref="AR2520" ca="1">_FV(A2520,"Instrument type",TRUE)</f>
        <v>ETF</v>
      </c>
    </row>
    <row r="2521" spans="1:44" ht="18.75" customHeight="1" x14ac:dyDescent="0.25">
      <c r="A2521" t="e" vm="2533">
        <v>#VALUE!</v>
      </c>
      <c r="B2521" t="s">
        <v>6881</v>
      </c>
      <c r="C2521" t="s">
        <v>6882</v>
      </c>
      <c r="D2521" s="31" cm="1">
        <f t="array" aca="1" ref="D2521" ca="1">_FV(A2521,"Last trade time",TRUE)</f>
        <v>45824.840292835157</v>
      </c>
      <c r="E2521" s="23" cm="1">
        <f t="array" aca="1" ref="E2521" ca="1">_FV(A2521,"Price")</f>
        <v>33.03</v>
      </c>
      <c r="F2521" s="27" cm="1">
        <f t="array" aca="1" ref="F2521" ca="1">_FV(A2521,"Change (%)",TRUE)</f>
        <v>1.1174E-2</v>
      </c>
      <c r="G2521" s="26" cm="1">
        <f t="array" aca="1" ref="G2521" ca="1">_FV(A2521,"Change")</f>
        <v>0.36499999999999999</v>
      </c>
      <c r="H2521" s="23" cm="1">
        <f t="array" aca="1" ref="H2521" ca="1">_FV(A2521,"Open")</f>
        <v>32.99</v>
      </c>
      <c r="I2521" s="23" cm="1">
        <f t="array" aca="1" ref="I2521" ca="1">_FV(A2521,"Low")</f>
        <v>32.954999999999998</v>
      </c>
      <c r="J2521" s="23" cm="1">
        <f t="array" aca="1" ref="J2521" ca="1">_FV(A2521,"High")</f>
        <v>33.118400000000001</v>
      </c>
      <c r="K2521" s="23" cm="1">
        <f t="array" aca="1" ref="K2521" ca="1">_FV(A2521,"Previous close",TRUE)</f>
        <v>32.664999999999999</v>
      </c>
      <c r="L2521" s="26"/>
      <c r="M2521" s="23" cm="1">
        <f t="array" aca="1" ref="M2521" ca="1">_FV(A2521,"52 week low",TRUE)</f>
        <v>26.83</v>
      </c>
      <c r="N2521" s="23" cm="1">
        <f t="array" aca="1" ref="N2521" ca="1">_FV(A2521,"52 week high",TRUE)</f>
        <v>33.840000000000003</v>
      </c>
      <c r="O2521" s="8" cm="1">
        <f t="array" aca="1" ref="O2521" ca="1">_FV(A2521,"Volume")</f>
        <v>14331</v>
      </c>
      <c r="P2521" s="7" cm="1">
        <f t="array" aca="1" ref="P2521" ca="1">_FV(A2521,"Volume average",TRUE)</f>
        <v>40987</v>
      </c>
      <c r="Q2521" t="s">
        <v>50</v>
      </c>
      <c r="S2521" t="s">
        <v>2624</v>
      </c>
      <c r="T2521" s="25" cm="1">
        <f t="array" aca="1" ref="T2521" ca="1">_FV(A2521,"Expense ratio",TRUE)</f>
        <v>3.9000000000000003E-3</v>
      </c>
      <c r="U2521" s="24" cm="1">
        <f t="array" aca="1" ref="U2521" ca="1">_FV(A2521,"Market cap",TRUE)</f>
        <v>225494206.34999999</v>
      </c>
      <c r="V2521" s="4">
        <v>225494208</v>
      </c>
      <c r="W2521" s="4">
        <v>225494208</v>
      </c>
      <c r="Y2521" t="s">
        <v>6883</v>
      </c>
      <c r="Z2521" s="5">
        <v>32.816299999999998</v>
      </c>
      <c r="AA2521" s="5">
        <v>25.185469000000001</v>
      </c>
      <c r="AB2521" s="5">
        <v>2.53E-2</v>
      </c>
      <c r="AC2521" s="4">
        <v>28704</v>
      </c>
      <c r="AE2521" s="5">
        <v>2.4077611794132809</v>
      </c>
      <c r="AF2521" s="5">
        <v>12.93109447712308</v>
      </c>
      <c r="AI2521" s="4">
        <v>28704</v>
      </c>
      <c r="AJ2521" s="5">
        <v>943213.44</v>
      </c>
      <c r="AL2521" s="5">
        <v>33.840000000000003</v>
      </c>
      <c r="AM2521" s="5">
        <v>26.83</v>
      </c>
      <c r="AN2521" t="s">
        <v>47</v>
      </c>
      <c r="AO2521" t="str" cm="1">
        <f t="array" aca="1" ref="AO2521" ca="1">_FV(A2521,"Currency")</f>
        <v>USD</v>
      </c>
      <c r="AP2521" t="str" cm="1">
        <f t="array" aca="1" ref="AP2521" ca="1">_FV(A2521,"Exchange")</f>
        <v>CBOE BZX Exchange</v>
      </c>
      <c r="AQ2521" s="6" t="str" cm="1">
        <f t="array" aca="1" ref="AQ2521" ca="1">_FV(A2521,"Exchange abbreviation",TRUE)</f>
        <v>BATS</v>
      </c>
      <c r="AR2521" t="str" cm="1">
        <f t="array" aca="1" ref="AR2521" ca="1">_FV(A2521,"Instrument type",TRUE)</f>
        <v>ETF</v>
      </c>
    </row>
    <row r="2522" spans="1:44" ht="18.75" customHeight="1" x14ac:dyDescent="0.25">
      <c r="A2522" t="e" vm="2534">
        <v>#VALUE!</v>
      </c>
      <c r="B2522" t="s">
        <v>6884</v>
      </c>
      <c r="C2522" t="s">
        <v>6885</v>
      </c>
      <c r="D2522" s="31" cm="1">
        <f t="array" aca="1" ref="D2522" ca="1">_FV(A2522,"Last trade time",TRUE)</f>
        <v>45824.840277812502</v>
      </c>
      <c r="E2522" s="23" cm="1">
        <f t="array" aca="1" ref="E2522" ca="1">_FV(A2522,"Price")</f>
        <v>35.336199999999998</v>
      </c>
      <c r="F2522" s="27" cm="1">
        <f t="array" aca="1" ref="F2522" ca="1">_FV(A2522,"Change (%)",TRUE)</f>
        <v>4.5999999999999999E-3</v>
      </c>
      <c r="G2522" s="26" cm="1">
        <f t="array" aca="1" ref="G2522" ca="1">_FV(A2522,"Change")</f>
        <v>0.1618</v>
      </c>
      <c r="H2522" s="23" cm="1">
        <f t="array" aca="1" ref="H2522" ca="1">_FV(A2522,"Open")</f>
        <v>35.450000000000003</v>
      </c>
      <c r="I2522" s="23" cm="1">
        <f t="array" aca="1" ref="I2522" ca="1">_FV(A2522,"Low")</f>
        <v>35.336199999999998</v>
      </c>
      <c r="J2522" s="23" cm="1">
        <f t="array" aca="1" ref="J2522" ca="1">_FV(A2522,"High")</f>
        <v>35.604999999999997</v>
      </c>
      <c r="K2522" s="23" cm="1">
        <f t="array" aca="1" ref="K2522" ca="1">_FV(A2522,"Previous close",TRUE)</f>
        <v>35.174399999999999</v>
      </c>
      <c r="L2522" s="26"/>
      <c r="M2522" s="23" cm="1">
        <f t="array" aca="1" ref="M2522" ca="1">_FV(A2522,"52 week low",TRUE)</f>
        <v>28.52</v>
      </c>
      <c r="N2522" s="23" cm="1">
        <f t="array" aca="1" ref="N2522" ca="1">_FV(A2522,"52 week high",TRUE)</f>
        <v>35.604999999999997</v>
      </c>
      <c r="O2522" s="8" cm="1">
        <f t="array" aca="1" ref="O2522" ca="1">_FV(A2522,"Volume")</f>
        <v>7066</v>
      </c>
      <c r="P2522" s="7" cm="1">
        <f t="array" aca="1" ref="P2522" ca="1">_FV(A2522,"Volume average",TRUE)</f>
        <v>50359</v>
      </c>
      <c r="Q2522" t="s">
        <v>703</v>
      </c>
      <c r="S2522" t="s">
        <v>3657</v>
      </c>
      <c r="T2522" s="25" cm="1">
        <f t="array" aca="1" ref="T2522" ca="1">_FV(A2522,"Expense ratio",TRUE)</f>
        <v>3.9000000000000003E-3</v>
      </c>
      <c r="U2522" s="24" cm="1">
        <f t="array" aca="1" ref="U2522" ca="1">_FV(A2522,"Market cap",TRUE)</f>
        <v>342408581.88</v>
      </c>
      <c r="V2522" s="4">
        <v>342408576</v>
      </c>
      <c r="W2522" s="4">
        <v>342408576</v>
      </c>
      <c r="Y2522" t="s">
        <v>3382</v>
      </c>
      <c r="Z2522" s="5">
        <v>35.19</v>
      </c>
      <c r="AA2522" s="19">
        <v>15.555593</v>
      </c>
      <c r="AB2522" s="5">
        <v>2.93E-2</v>
      </c>
      <c r="AC2522" s="4">
        <v>34723</v>
      </c>
      <c r="AE2522" s="5">
        <v>20.657150271093158</v>
      </c>
      <c r="AF2522" s="19">
        <v>17.362941929207601</v>
      </c>
      <c r="AI2522" s="4">
        <v>34723</v>
      </c>
      <c r="AJ2522" s="5">
        <v>1226242.7450000001</v>
      </c>
      <c r="AL2522" s="5">
        <v>35.447000000000003</v>
      </c>
      <c r="AM2522" s="5">
        <v>28.52</v>
      </c>
      <c r="AN2522" t="s">
        <v>90</v>
      </c>
      <c r="AO2522" t="str" cm="1">
        <f t="array" aca="1" ref="AO2522" ca="1">_FV(A2522,"Currency")</f>
        <v>USD</v>
      </c>
      <c r="AP2522" t="str" cm="1">
        <f t="array" aca="1" ref="AP2522" ca="1">_FV(A2522,"Exchange")</f>
        <v>NYSE Arca</v>
      </c>
      <c r="AQ2522" s="6" t="str" cm="1">
        <f t="array" aca="1" ref="AQ2522" ca="1">_FV(A2522,"Exchange abbreviation",TRUE)</f>
        <v>ARCX</v>
      </c>
      <c r="AR2522" t="str" cm="1">
        <f t="array" aca="1" ref="AR2522" ca="1">_FV(A2522,"Instrument type",TRUE)</f>
        <v>ETF</v>
      </c>
    </row>
    <row r="2523" spans="1:44" ht="18.75" customHeight="1" x14ac:dyDescent="0.25">
      <c r="A2523" t="e" vm="2535">
        <v>#VALUE!</v>
      </c>
      <c r="B2523" t="s">
        <v>6886</v>
      </c>
      <c r="C2523" t="s">
        <v>6887</v>
      </c>
      <c r="D2523" s="31" cm="1">
        <f t="array" aca="1" ref="D2523" ca="1">_FV(A2523,"Last trade time",TRUE)</f>
        <v>45824.905049814064</v>
      </c>
      <c r="E2523" s="23" cm="1">
        <f t="array" aca="1" ref="E2523" ca="1">_FV(A2523,"Price")</f>
        <v>37.115000000000002</v>
      </c>
      <c r="F2523" s="27" cm="1">
        <f t="array" aca="1" ref="F2523" ca="1">_FV(A2523,"Change (%)",TRUE)</f>
        <v>-3.5170000000000002E-3</v>
      </c>
      <c r="G2523" s="26" cm="1">
        <f t="array" aca="1" ref="G2523" ca="1">_FV(A2523,"Change")</f>
        <v>-0.13100000000000001</v>
      </c>
      <c r="H2523" s="23" cm="1">
        <f t="array" aca="1" ref="H2523" ca="1">_FV(A2523,"Open")</f>
        <v>37.07</v>
      </c>
      <c r="I2523" s="23" cm="1">
        <f t="array" aca="1" ref="I2523" ca="1">_FV(A2523,"Low")</f>
        <v>37.07</v>
      </c>
      <c r="J2523" s="23" cm="1">
        <f t="array" aca="1" ref="J2523" ca="1">_FV(A2523,"High")</f>
        <v>37.44</v>
      </c>
      <c r="K2523" s="23" cm="1">
        <f t="array" aca="1" ref="K2523" ca="1">_FV(A2523,"Previous close",TRUE)</f>
        <v>37.246000000000002</v>
      </c>
      <c r="L2523" s="26"/>
      <c r="M2523" s="23" cm="1">
        <f t="array" aca="1" ref="M2523" ca="1">_FV(A2523,"52 week low",TRUE)</f>
        <v>29.96</v>
      </c>
      <c r="N2523" s="23" cm="1">
        <f t="array" aca="1" ref="N2523" ca="1">_FV(A2523,"52 week high",TRUE)</f>
        <v>43.999600000000001</v>
      </c>
      <c r="O2523" s="8" cm="1">
        <f t="array" aca="1" ref="O2523" ca="1">_FV(A2523,"Volume")</f>
        <v>735990</v>
      </c>
      <c r="P2523" s="7" cm="1">
        <f t="array" aca="1" ref="P2523" ca="1">_FV(A2523,"Volume average",TRUE)</f>
        <v>319671</v>
      </c>
      <c r="Q2523" t="s">
        <v>464</v>
      </c>
      <c r="T2523" s="25" cm="1">
        <f t="array" aca="1" ref="T2523" ca="1">_FV(A2523,"Expense ratio",TRUE)</f>
        <v>3.9000000000000003E-3</v>
      </c>
      <c r="U2523" s="24" cm="1">
        <f t="array" aca="1" ref="U2523" ca="1">_FV(A2523,"Market cap",TRUE)</f>
        <v>730127730.33000004</v>
      </c>
      <c r="V2523" s="16"/>
      <c r="W2523" s="16"/>
      <c r="Z2523" s="18"/>
      <c r="AA2523" s="20"/>
      <c r="AB2523" s="20"/>
      <c r="AC2523" s="21">
        <v>306043</v>
      </c>
      <c r="AE2523" s="18"/>
      <c r="AF2523" s="20"/>
      <c r="AI2523" s="21"/>
      <c r="AJ2523" s="18"/>
      <c r="AL2523" s="18"/>
      <c r="AM2523" s="18"/>
      <c r="AN2523" t="s">
        <v>73</v>
      </c>
      <c r="AO2523" t="str" cm="1">
        <f t="array" aca="1" ref="AO2523" ca="1">_FV(A2523,"Currency")</f>
        <v>USD</v>
      </c>
      <c r="AP2523" t="str" cm="1">
        <f t="array" aca="1" ref="AP2523" ca="1">_FV(A2523,"Exchange")</f>
        <v>CBOE BZX Exchange</v>
      </c>
      <c r="AQ2523" s="6" t="str" cm="1">
        <f t="array" aca="1" ref="AQ2523" ca="1">_FV(A2523,"Exchange abbreviation",TRUE)</f>
        <v>BATS</v>
      </c>
      <c r="AR2523" t="str" cm="1">
        <f t="array" aca="1" ref="AR2523" ca="1">_FV(A2523,"Instrument type",TRUE)</f>
        <v>ETF</v>
      </c>
    </row>
    <row r="2524" spans="1:44" ht="18.75" customHeight="1" x14ac:dyDescent="0.25">
      <c r="A2524" t="e" vm="2536">
        <v>#VALUE!</v>
      </c>
      <c r="B2524" t="s">
        <v>6888</v>
      </c>
      <c r="C2524" t="s">
        <v>6889</v>
      </c>
      <c r="D2524" s="31" cm="1">
        <f t="array" aca="1" ref="D2524" ca="1">_FV(A2524,"Last trade time",TRUE)</f>
        <v>45824.840326990627</v>
      </c>
      <c r="E2524" s="23" cm="1">
        <f t="array" aca="1" ref="E2524" ca="1">_FV(A2524,"Price")</f>
        <v>39.4</v>
      </c>
      <c r="F2524" s="27" cm="1">
        <f t="array" aca="1" ref="F2524" ca="1">_FV(A2524,"Change (%)",TRUE)</f>
        <v>8.7050000000000009E-3</v>
      </c>
      <c r="G2524" s="26" cm="1">
        <f t="array" aca="1" ref="G2524" ca="1">_FV(A2524,"Change")</f>
        <v>0.34</v>
      </c>
      <c r="H2524" s="23" cm="1">
        <f t="array" aca="1" ref="H2524" ca="1">_FV(A2524,"Open")</f>
        <v>39.31</v>
      </c>
      <c r="I2524" s="23" cm="1">
        <f t="array" aca="1" ref="I2524" ca="1">_FV(A2524,"Low")</f>
        <v>39.260599999999997</v>
      </c>
      <c r="J2524" s="23" cm="1">
        <f t="array" aca="1" ref="J2524" ca="1">_FV(A2524,"High")</f>
        <v>39.590000000000003</v>
      </c>
      <c r="K2524" s="23" cm="1">
        <f t="array" aca="1" ref="K2524" ca="1">_FV(A2524,"Previous close",TRUE)</f>
        <v>39.06</v>
      </c>
      <c r="L2524" s="26"/>
      <c r="M2524" s="23" cm="1">
        <f t="array" aca="1" ref="M2524" ca="1">_FV(A2524,"52 week low",TRUE)</f>
        <v>33.04</v>
      </c>
      <c r="N2524" s="23" cm="1">
        <f t="array" aca="1" ref="N2524" ca="1">_FV(A2524,"52 week high",TRUE)</f>
        <v>44.308500000000002</v>
      </c>
      <c r="O2524" s="8" cm="1">
        <f t="array" aca="1" ref="O2524" ca="1">_FV(A2524,"Volume")</f>
        <v>7630</v>
      </c>
      <c r="P2524" s="7" cm="1">
        <f t="array" aca="1" ref="P2524" ca="1">_FV(A2524,"Volume average",TRUE)</f>
        <v>10714</v>
      </c>
      <c r="Q2524" t="s">
        <v>916</v>
      </c>
      <c r="S2524" t="s">
        <v>277</v>
      </c>
      <c r="T2524" s="25" cm="1">
        <f t="array" aca="1" ref="T2524" ca="1">_FV(A2524,"Expense ratio",TRUE)</f>
        <v>3.9000000000000003E-3</v>
      </c>
      <c r="U2524" s="24" cm="1">
        <f t="array" aca="1" ref="U2524" ca="1">_FV(A2524,"Market cap",TRUE)</f>
        <v>233340817.12</v>
      </c>
      <c r="V2524" s="4">
        <v>233343280</v>
      </c>
      <c r="W2524" s="4">
        <v>233343280</v>
      </c>
      <c r="Y2524" t="s">
        <v>6451</v>
      </c>
      <c r="Z2524" s="5">
        <v>40.03</v>
      </c>
      <c r="AA2524" s="19">
        <v>19.108688000000001</v>
      </c>
      <c r="AB2524" s="5">
        <v>1.54E-2</v>
      </c>
      <c r="AC2524" s="4">
        <v>16050</v>
      </c>
      <c r="AE2524" s="5">
        <v>1.5036732419568819</v>
      </c>
      <c r="AF2524" s="5">
        <v>10.972153415319029</v>
      </c>
      <c r="AI2524" s="4">
        <v>16050</v>
      </c>
      <c r="AJ2524" s="5">
        <v>643444.5</v>
      </c>
      <c r="AL2524" s="5">
        <v>44.308999999999997</v>
      </c>
      <c r="AM2524" s="5">
        <v>33.04</v>
      </c>
      <c r="AN2524" t="s">
        <v>47</v>
      </c>
      <c r="AO2524" t="str" cm="1">
        <f t="array" aca="1" ref="AO2524" ca="1">_FV(A2524,"Currency")</f>
        <v>USD</v>
      </c>
      <c r="AP2524" t="str" cm="1">
        <f t="array" aca="1" ref="AP2524" ca="1">_FV(A2524,"Exchange")</f>
        <v>CBOE BZX Exchange</v>
      </c>
      <c r="AQ2524" s="6" t="str" cm="1">
        <f t="array" aca="1" ref="AQ2524" ca="1">_FV(A2524,"Exchange abbreviation",TRUE)</f>
        <v>BATS</v>
      </c>
      <c r="AR2524" t="str" cm="1">
        <f t="array" aca="1" ref="AR2524" ca="1">_FV(A2524,"Instrument type",TRUE)</f>
        <v>ETF</v>
      </c>
    </row>
    <row r="2525" spans="1:44" ht="18.75" customHeight="1" x14ac:dyDescent="0.25">
      <c r="A2525" t="e" vm="2537">
        <v>#VALUE!</v>
      </c>
      <c r="B2525" t="s">
        <v>6890</v>
      </c>
      <c r="C2525" t="s">
        <v>6891</v>
      </c>
      <c r="D2525" s="31" cm="1">
        <f t="array" aca="1" ref="D2525" ca="1">_FV(A2525,"Last trade time",TRUE)</f>
        <v>45824.84027780078</v>
      </c>
      <c r="E2525" s="23" cm="1">
        <f t="array" aca="1" ref="E2525" ca="1">_FV(A2525,"Price")</f>
        <v>73.620199999999997</v>
      </c>
      <c r="F2525" s="27" cm="1">
        <f t="array" aca="1" ref="F2525" ca="1">_FV(A2525,"Change (%)",TRUE)</f>
        <v>7.3670000000000003E-3</v>
      </c>
      <c r="G2525" s="26" cm="1">
        <f t="array" aca="1" ref="G2525" ca="1">_FV(A2525,"Change")</f>
        <v>0.53839999999999999</v>
      </c>
      <c r="H2525" s="23" cm="1">
        <f t="array" aca="1" ref="H2525" ca="1">_FV(A2525,"Open")</f>
        <v>73.846800000000002</v>
      </c>
      <c r="I2525" s="23" cm="1">
        <f t="array" aca="1" ref="I2525" ca="1">_FV(A2525,"Low")</f>
        <v>73.5715</v>
      </c>
      <c r="J2525" s="23" cm="1">
        <f t="array" aca="1" ref="J2525" ca="1">_FV(A2525,"High")</f>
        <v>73.846800000000002</v>
      </c>
      <c r="K2525" s="23" cm="1">
        <f t="array" aca="1" ref="K2525" ca="1">_FV(A2525,"Previous close",TRUE)</f>
        <v>73.081800000000001</v>
      </c>
      <c r="L2525" s="26"/>
      <c r="M2525" s="23" cm="1">
        <f t="array" aca="1" ref="M2525" ca="1">_FV(A2525,"52 week low",TRUE)</f>
        <v>62.19</v>
      </c>
      <c r="N2525" s="23" cm="1">
        <f t="array" aca="1" ref="N2525" ca="1">_FV(A2525,"52 week high",TRUE)</f>
        <v>74.180000000000007</v>
      </c>
      <c r="O2525" s="8" cm="1">
        <f t="array" aca="1" ref="O2525" ca="1">_FV(A2525,"Volume")</f>
        <v>8279</v>
      </c>
      <c r="P2525" s="7" cm="1">
        <f t="array" aca="1" ref="P2525" ca="1">_FV(A2525,"Volume average",TRUE)</f>
        <v>8323</v>
      </c>
      <c r="Q2525" t="s">
        <v>50</v>
      </c>
      <c r="S2525" t="s">
        <v>3740</v>
      </c>
      <c r="T2525" s="25" cm="1">
        <f t="array" aca="1" ref="T2525" ca="1">_FV(A2525,"Expense ratio",TRUE)</f>
        <v>3.9000000000000003E-3</v>
      </c>
      <c r="U2525" s="24" cm="1">
        <f t="array" aca="1" ref="U2525" ca="1">_FV(A2525,"Market cap",TRUE)</f>
        <v>117690209.56</v>
      </c>
      <c r="V2525" s="4">
        <v>117690208</v>
      </c>
      <c r="W2525" s="4">
        <v>117690208</v>
      </c>
      <c r="Y2525" t="s">
        <v>3221</v>
      </c>
      <c r="Z2525" s="5">
        <v>73.633099999999999</v>
      </c>
      <c r="AA2525" s="5">
        <v>26.267385000000001</v>
      </c>
      <c r="AB2525" s="5">
        <v>8.8999999999999999E-3</v>
      </c>
      <c r="AC2525" s="4">
        <v>10266</v>
      </c>
      <c r="AE2525" s="5">
        <v>4.6151208729893423</v>
      </c>
      <c r="AF2525" s="5">
        <v>13.97252614849571</v>
      </c>
      <c r="AI2525" s="4">
        <v>10266</v>
      </c>
      <c r="AJ2525" s="5">
        <v>759068.03999999992</v>
      </c>
      <c r="AL2525" s="5">
        <v>73.94</v>
      </c>
      <c r="AM2525" s="5">
        <v>62.19</v>
      </c>
      <c r="AN2525" t="s">
        <v>47</v>
      </c>
      <c r="AO2525" t="str" cm="1">
        <f t="array" aca="1" ref="AO2525" ca="1">_FV(A2525,"Currency")</f>
        <v>USD</v>
      </c>
      <c r="AP2525" t="str" cm="1">
        <f t="array" aca="1" ref="AP2525" ca="1">_FV(A2525,"Exchange")</f>
        <v>NYSE Arca</v>
      </c>
      <c r="AQ2525" s="6" t="str" cm="1">
        <f t="array" aca="1" ref="AQ2525" ca="1">_FV(A2525,"Exchange abbreviation",TRUE)</f>
        <v>ARCX</v>
      </c>
      <c r="AR2525" t="str" cm="1">
        <f t="array" aca="1" ref="AR2525" ca="1">_FV(A2525,"Instrument type",TRUE)</f>
        <v>ETF</v>
      </c>
    </row>
    <row r="2526" spans="1:44" ht="18.75" customHeight="1" x14ac:dyDescent="0.25">
      <c r="A2526" t="e" vm="2538">
        <v>#VALUE!</v>
      </c>
      <c r="B2526" t="s">
        <v>6892</v>
      </c>
      <c r="C2526" t="s">
        <v>6893</v>
      </c>
      <c r="D2526" s="31" cm="1">
        <f t="array" aca="1" ref="D2526" ca="1">_FV(A2526,"Last trade time",TRUE)</f>
        <v>45824.843750057815</v>
      </c>
      <c r="E2526" s="23" cm="1">
        <f t="array" aca="1" ref="E2526" ca="1">_FV(A2526,"Price")</f>
        <v>27.38</v>
      </c>
      <c r="F2526" s="27" cm="1">
        <f t="array" aca="1" ref="F2526" ca="1">_FV(A2526,"Change (%)",TRUE)</f>
        <v>1.0970000000000001E-3</v>
      </c>
      <c r="G2526" s="26" cm="1">
        <f t="array" aca="1" ref="G2526" ca="1">_FV(A2526,"Change")</f>
        <v>0.03</v>
      </c>
      <c r="H2526" s="23" cm="1">
        <f t="array" aca="1" ref="H2526" ca="1">_FV(A2526,"Open")</f>
        <v>27.3</v>
      </c>
      <c r="I2526" s="23" cm="1">
        <f t="array" aca="1" ref="I2526" ca="1">_FV(A2526,"Low")</f>
        <v>27.3</v>
      </c>
      <c r="J2526" s="23" cm="1">
        <f t="array" aca="1" ref="J2526" ca="1">_FV(A2526,"High")</f>
        <v>27.6</v>
      </c>
      <c r="K2526" s="23" cm="1">
        <f t="array" aca="1" ref="K2526" ca="1">_FV(A2526,"Previous close",TRUE)</f>
        <v>27.35</v>
      </c>
      <c r="L2526" s="26"/>
      <c r="M2526" s="23" cm="1">
        <f t="array" aca="1" ref="M2526" ca="1">_FV(A2526,"52 week low",TRUE)</f>
        <v>21.95</v>
      </c>
      <c r="N2526" s="23" cm="1">
        <f t="array" aca="1" ref="N2526" ca="1">_FV(A2526,"52 week high",TRUE)</f>
        <v>28.05</v>
      </c>
      <c r="O2526" s="8" cm="1">
        <f t="array" aca="1" ref="O2526" ca="1">_FV(A2526,"Volume")</f>
        <v>6791</v>
      </c>
      <c r="P2526" s="7" cm="1">
        <f t="array" aca="1" ref="P2526" ca="1">_FV(A2526,"Volume average",TRUE)</f>
        <v>30754</v>
      </c>
      <c r="Q2526" t="s">
        <v>464</v>
      </c>
      <c r="R2526" t="s">
        <v>6894</v>
      </c>
      <c r="T2526" s="25" cm="1">
        <f t="array" aca="1" ref="T2526" ca="1">_FV(A2526,"Expense ratio",TRUE)</f>
        <v>3.9000000000000003E-3</v>
      </c>
      <c r="U2526" s="24" cm="1">
        <f t="array" aca="1" ref="U2526" ca="1">_FV(A2526,"Market cap",TRUE)</f>
        <v>145888015.66</v>
      </c>
      <c r="V2526" s="16"/>
      <c r="W2526" s="16"/>
      <c r="Z2526" s="18"/>
      <c r="AA2526" s="20"/>
      <c r="AC2526" s="21">
        <v>31069</v>
      </c>
      <c r="AE2526" s="18"/>
      <c r="AI2526" s="21"/>
      <c r="AJ2526" s="18"/>
      <c r="AL2526" s="18"/>
      <c r="AM2526" s="18"/>
      <c r="AN2526" t="s">
        <v>73</v>
      </c>
      <c r="AO2526" t="str" cm="1">
        <f t="array" aca="1" ref="AO2526" ca="1">_FV(A2526,"Currency")</f>
        <v>USD</v>
      </c>
      <c r="AP2526" t="str" cm="1">
        <f t="array" aca="1" ref="AP2526" ca="1">_FV(A2526,"Exchange")</f>
        <v>Nasdaq Stock Market</v>
      </c>
      <c r="AQ2526" s="6" t="str" cm="1">
        <f t="array" aca="1" ref="AQ2526" ca="1">_FV(A2526,"Exchange abbreviation",TRUE)</f>
        <v>XNAS</v>
      </c>
      <c r="AR2526" t="str" cm="1">
        <f t="array" aca="1" ref="AR2526" ca="1">_FV(A2526,"Instrument type",TRUE)</f>
        <v>ETF</v>
      </c>
    </row>
    <row r="2527" spans="1:44" ht="18.75" customHeight="1" x14ac:dyDescent="0.25">
      <c r="A2527" t="e" vm="2539">
        <v>#VALUE!</v>
      </c>
      <c r="B2527" t="s">
        <v>6895</v>
      </c>
      <c r="C2527" t="s">
        <v>6896</v>
      </c>
      <c r="D2527" s="31" cm="1">
        <f t="array" aca="1" ref="D2527" ca="1">_FV(A2527,"Last trade time",TRUE)</f>
        <v>45824.840290520311</v>
      </c>
      <c r="E2527" s="23" cm="1">
        <f t="array" aca="1" ref="E2527" ca="1">_FV(A2527,"Price")</f>
        <v>29.43</v>
      </c>
      <c r="F2527" s="27" cm="1">
        <f t="array" aca="1" ref="F2527" ca="1">_FV(A2527,"Change (%)",TRUE)</f>
        <v>3.7519999999999997E-3</v>
      </c>
      <c r="G2527" s="26" cm="1">
        <f t="array" aca="1" ref="G2527" ca="1">_FV(A2527,"Change")</f>
        <v>0.11</v>
      </c>
      <c r="H2527" s="23" cm="1">
        <f t="array" aca="1" ref="H2527" ca="1">_FV(A2527,"Open")</f>
        <v>29.62</v>
      </c>
      <c r="I2527" s="23" cm="1">
        <f t="array" aca="1" ref="I2527" ca="1">_FV(A2527,"Low")</f>
        <v>29.41</v>
      </c>
      <c r="J2527" s="23" cm="1">
        <f t="array" aca="1" ref="J2527" ca="1">_FV(A2527,"High")</f>
        <v>29.66</v>
      </c>
      <c r="K2527" s="23" cm="1">
        <f t="array" aca="1" ref="K2527" ca="1">_FV(A2527,"Previous close",TRUE)</f>
        <v>29.32</v>
      </c>
      <c r="L2527" s="26"/>
      <c r="M2527" s="23" cm="1">
        <f t="array" aca="1" ref="M2527" ca="1">_FV(A2527,"52 week low",TRUE)</f>
        <v>22.895499999999998</v>
      </c>
      <c r="N2527" s="23" cm="1">
        <f t="array" aca="1" ref="N2527" ca="1">_FV(A2527,"52 week high",TRUE)</f>
        <v>29.69</v>
      </c>
      <c r="O2527" s="8" cm="1">
        <f t="array" aca="1" ref="O2527" ca="1">_FV(A2527,"Volume")</f>
        <v>337200</v>
      </c>
      <c r="P2527" s="7" cm="1">
        <f t="array" aca="1" ref="P2527" ca="1">_FV(A2527,"Volume average",TRUE)</f>
        <v>452242</v>
      </c>
      <c r="Q2527" t="s">
        <v>6372</v>
      </c>
      <c r="S2527" t="s">
        <v>6388</v>
      </c>
      <c r="T2527" s="25" cm="1">
        <f t="array" aca="1" ref="T2527" ca="1">_FV(A2527,"Expense ratio",TRUE)</f>
        <v>3.9000000000000003E-3</v>
      </c>
      <c r="U2527" s="24" cm="1">
        <f t="array" aca="1" ref="U2527" ca="1">_FV(A2527,"Market cap",TRUE)</f>
        <v>2812852037.4000001</v>
      </c>
      <c r="V2527" s="4">
        <v>2812851968</v>
      </c>
      <c r="W2527" s="4">
        <v>2812851968</v>
      </c>
      <c r="Y2527" t="s">
        <v>6454</v>
      </c>
      <c r="Z2527" s="5">
        <v>29.18</v>
      </c>
      <c r="AA2527" s="19">
        <v>13.932392</v>
      </c>
      <c r="AB2527" s="5">
        <v>1.9299999000000002E-2</v>
      </c>
      <c r="AC2527" s="4">
        <v>530560</v>
      </c>
      <c r="AE2527" s="5">
        <v>19.696732043255459</v>
      </c>
      <c r="AF2527" s="5">
        <v>16.291373001067178</v>
      </c>
      <c r="AI2527" s="4">
        <v>530560</v>
      </c>
      <c r="AJ2527" s="5">
        <v>15497657.6</v>
      </c>
      <c r="AL2527" s="5">
        <v>29.393999999999998</v>
      </c>
      <c r="AM2527" s="5">
        <v>22.896000000000001</v>
      </c>
      <c r="AN2527" t="s">
        <v>82</v>
      </c>
      <c r="AO2527" t="str" cm="1">
        <f t="array" aca="1" ref="AO2527" ca="1">_FV(A2527,"Currency")</f>
        <v>USD</v>
      </c>
      <c r="AP2527" t="str" cm="1">
        <f t="array" aca="1" ref="AP2527" ca="1">_FV(A2527,"Exchange")</f>
        <v>CBOE BZX Exchange</v>
      </c>
      <c r="AQ2527" s="6" t="str" cm="1">
        <f t="array" aca="1" ref="AQ2527" ca="1">_FV(A2527,"Exchange abbreviation",TRUE)</f>
        <v>BATS</v>
      </c>
      <c r="AR2527" t="str" cm="1">
        <f t="array" aca="1" ref="AR2527" ca="1">_FV(A2527,"Instrument type",TRUE)</f>
        <v>ETF</v>
      </c>
    </row>
    <row r="2528" spans="1:44" ht="18.75" customHeight="1" x14ac:dyDescent="0.25">
      <c r="A2528" t="e" vm="2540">
        <v>#VALUE!</v>
      </c>
      <c r="B2528" t="s">
        <v>6897</v>
      </c>
      <c r="C2528" t="s">
        <v>6898</v>
      </c>
      <c r="D2528" s="31" cm="1">
        <f t="array" aca="1" ref="D2528" ca="1">_FV(A2528,"Last trade time",TRUE)</f>
        <v>45824.840277812502</v>
      </c>
      <c r="E2528" s="23" cm="1">
        <f t="array" aca="1" ref="E2528" ca="1">_FV(A2528,"Price")</f>
        <v>57.926000000000002</v>
      </c>
      <c r="F2528" s="27" cm="1">
        <f t="array" aca="1" ref="F2528" ca="1">_FV(A2528,"Change (%)",TRUE)</f>
        <v>4.2649999999999997E-3</v>
      </c>
      <c r="G2528" s="26" cm="1">
        <f t="array" aca="1" ref="G2528" ca="1">_FV(A2528,"Change")</f>
        <v>0.246</v>
      </c>
      <c r="H2528" s="23" cm="1">
        <f t="array" aca="1" ref="H2528" ca="1">_FV(A2528,"Open")</f>
        <v>58.25</v>
      </c>
      <c r="I2528" s="23" cm="1">
        <f t="array" aca="1" ref="I2528" ca="1">_FV(A2528,"Low")</f>
        <v>57.926000000000002</v>
      </c>
      <c r="J2528" s="23" cm="1">
        <f t="array" aca="1" ref="J2528" ca="1">_FV(A2528,"High")</f>
        <v>58.3643</v>
      </c>
      <c r="K2528" s="23" cm="1">
        <f t="array" aca="1" ref="K2528" ca="1">_FV(A2528,"Previous close",TRUE)</f>
        <v>57.68</v>
      </c>
      <c r="L2528" s="26"/>
      <c r="M2528" s="23" cm="1">
        <f t="array" aca="1" ref="M2528" ca="1">_FV(A2528,"52 week low",TRUE)</f>
        <v>45.72</v>
      </c>
      <c r="N2528" s="23" cm="1">
        <f t="array" aca="1" ref="N2528" ca="1">_FV(A2528,"52 week high",TRUE)</f>
        <v>58.45</v>
      </c>
      <c r="O2528" s="8" cm="1">
        <f t="array" aca="1" ref="O2528" ca="1">_FV(A2528,"Volume")</f>
        <v>19875</v>
      </c>
      <c r="P2528" s="7" cm="1">
        <f t="array" aca="1" ref="P2528" ca="1">_FV(A2528,"Volume average",TRUE)</f>
        <v>48009</v>
      </c>
      <c r="Q2528" t="s">
        <v>703</v>
      </c>
      <c r="S2528" t="s">
        <v>6204</v>
      </c>
      <c r="T2528" s="25" cm="1">
        <f t="array" aca="1" ref="T2528" ca="1">_FV(A2528,"Expense ratio",TRUE)</f>
        <v>3.9000000000000003E-3</v>
      </c>
      <c r="U2528" s="24" cm="1">
        <f t="array" aca="1" ref="U2528" ca="1">_FV(A2528,"Market cap",TRUE)</f>
        <v>334430310.63</v>
      </c>
      <c r="V2528" s="4">
        <v>334430304</v>
      </c>
      <c r="W2528" s="4">
        <v>334430304</v>
      </c>
      <c r="Y2528" t="s">
        <v>6165</v>
      </c>
      <c r="Z2528" s="5">
        <v>57.697099999999999</v>
      </c>
      <c r="AA2528" s="5">
        <v>15.61004</v>
      </c>
      <c r="AB2528" s="19">
        <v>2.92E-2</v>
      </c>
      <c r="AC2528" s="4">
        <v>55520</v>
      </c>
      <c r="AE2528" s="5">
        <v>21.021778200106599</v>
      </c>
      <c r="AF2528" s="19">
        <v>17.321874570261532</v>
      </c>
      <c r="AI2528" s="4">
        <v>55520</v>
      </c>
      <c r="AJ2528" s="5">
        <v>3213208.8960000002</v>
      </c>
      <c r="AL2528" s="5">
        <v>58.01</v>
      </c>
      <c r="AM2528" s="5">
        <v>45.72</v>
      </c>
      <c r="AN2528" t="s">
        <v>90</v>
      </c>
      <c r="AO2528" t="str" cm="1">
        <f t="array" aca="1" ref="AO2528" ca="1">_FV(A2528,"Currency")</f>
        <v>USD</v>
      </c>
      <c r="AP2528" t="str" cm="1">
        <f t="array" aca="1" ref="AP2528" ca="1">_FV(A2528,"Exchange")</f>
        <v>NYSE Arca</v>
      </c>
      <c r="AQ2528" s="6" t="str" cm="1">
        <f t="array" aca="1" ref="AQ2528" ca="1">_FV(A2528,"Exchange abbreviation",TRUE)</f>
        <v>ARCX</v>
      </c>
      <c r="AR2528" t="str" cm="1">
        <f t="array" aca="1" ref="AR2528" ca="1">_FV(A2528,"Instrument type",TRUE)</f>
        <v>ETF</v>
      </c>
    </row>
    <row r="2529" spans="1:44" ht="18.75" customHeight="1" x14ac:dyDescent="0.25">
      <c r="A2529" t="e" vm="2541">
        <v>#VALUE!</v>
      </c>
      <c r="B2529" t="s">
        <v>6899</v>
      </c>
      <c r="C2529" t="s">
        <v>6900</v>
      </c>
      <c r="D2529" s="31" cm="1">
        <f t="array" aca="1" ref="D2529" ca="1">_FV(A2529,"Last trade time",TRUE)</f>
        <v>45824.84375021953</v>
      </c>
      <c r="E2529" s="23" cm="1">
        <f t="array" aca="1" ref="E2529" ca="1">_FV(A2529,"Price")</f>
        <v>25.525300000000001</v>
      </c>
      <c r="F2529" s="27" cm="1">
        <f t="array" aca="1" ref="F2529" ca="1">_FV(A2529,"Change (%)",TRUE)</f>
        <v>1.6503E-2</v>
      </c>
      <c r="G2529" s="26" cm="1">
        <f t="array" aca="1" ref="G2529" ca="1">_FV(A2529,"Change")</f>
        <v>0.41439999999999999</v>
      </c>
      <c r="H2529" s="23" cm="1">
        <f t="array" aca="1" ref="H2529" ca="1">_FV(A2529,"Open")</f>
        <v>25.35</v>
      </c>
      <c r="I2529" s="23" cm="1">
        <f t="array" aca="1" ref="I2529" ca="1">_FV(A2529,"Low")</f>
        <v>25.35</v>
      </c>
      <c r="J2529" s="23" cm="1">
        <f t="array" aca="1" ref="J2529" ca="1">_FV(A2529,"High")</f>
        <v>25.56</v>
      </c>
      <c r="K2529" s="23" cm="1">
        <f t="array" aca="1" ref="K2529" ca="1">_FV(A2529,"Previous close",TRUE)</f>
        <v>25.110900000000001</v>
      </c>
      <c r="L2529" s="26"/>
      <c r="M2529" s="23" cm="1">
        <f t="array" aca="1" ref="M2529" ca="1">_FV(A2529,"52 week low",TRUE)</f>
        <v>18.88</v>
      </c>
      <c r="N2529" s="23" cm="1">
        <f t="array" aca="1" ref="N2529" ca="1">_FV(A2529,"52 week high",TRUE)</f>
        <v>25.83</v>
      </c>
      <c r="O2529" s="8" cm="1">
        <f t="array" aca="1" ref="O2529" ca="1">_FV(A2529,"Volume")</f>
        <v>23742</v>
      </c>
      <c r="P2529" s="7" cm="1">
        <f t="array" aca="1" ref="P2529" ca="1">_FV(A2529,"Volume average",TRUE)</f>
        <v>199537</v>
      </c>
      <c r="Q2529" t="s">
        <v>698</v>
      </c>
      <c r="S2529" t="s">
        <v>3604</v>
      </c>
      <c r="T2529" s="25" cm="1">
        <f t="array" aca="1" ref="T2529" ca="1">_FV(A2529,"Expense ratio",TRUE)</f>
        <v>3.9000000000000003E-3</v>
      </c>
      <c r="U2529" s="24" cm="1">
        <f t="array" aca="1" ref="U2529" ca="1">_FV(A2529,"Market cap",TRUE)</f>
        <v>484110535</v>
      </c>
      <c r="V2529" s="4">
        <v>484110528</v>
      </c>
      <c r="W2529" s="4">
        <v>484110528</v>
      </c>
      <c r="Y2529" t="s">
        <v>2451</v>
      </c>
      <c r="Z2529" s="5">
        <v>25.73</v>
      </c>
      <c r="AA2529" s="5">
        <v>33.042175</v>
      </c>
      <c r="AB2529" s="20"/>
      <c r="AC2529" s="4">
        <v>173344</v>
      </c>
      <c r="AE2529" s="5">
        <v>6.8064534106774488</v>
      </c>
      <c r="AF2529" s="20"/>
      <c r="AI2529" s="4">
        <v>173344</v>
      </c>
      <c r="AJ2529" s="5">
        <v>4461874.5599999996</v>
      </c>
      <c r="AL2529" s="5">
        <v>25.83</v>
      </c>
      <c r="AM2529" s="5">
        <v>18.88</v>
      </c>
      <c r="AN2529" t="s">
        <v>90</v>
      </c>
      <c r="AO2529" t="str" cm="1">
        <f t="array" aca="1" ref="AO2529" ca="1">_FV(A2529,"Currency")</f>
        <v>USD</v>
      </c>
      <c r="AP2529" t="str" cm="1">
        <f t="array" aca="1" ref="AP2529" ca="1">_FV(A2529,"Exchange")</f>
        <v>Nasdaq Stock Market</v>
      </c>
      <c r="AQ2529" s="6" t="str" cm="1">
        <f t="array" aca="1" ref="AQ2529" ca="1">_FV(A2529,"Exchange abbreviation",TRUE)</f>
        <v>XNAS</v>
      </c>
      <c r="AR2529" t="str" cm="1">
        <f t="array" aca="1" ref="AR2529" ca="1">_FV(A2529,"Instrument type",TRUE)</f>
        <v>ETF</v>
      </c>
    </row>
    <row r="2530" spans="1:44" ht="18.75" customHeight="1" x14ac:dyDescent="0.25">
      <c r="A2530" t="e" vm="2542">
        <v>#VALUE!</v>
      </c>
      <c r="B2530" t="s">
        <v>6901</v>
      </c>
      <c r="C2530" t="s">
        <v>6902</v>
      </c>
      <c r="D2530" s="31" cm="1">
        <f t="array" aca="1" ref="D2530" ca="1">_FV(A2530,"Last trade time",TRUE)</f>
        <v>45824.840277812502</v>
      </c>
      <c r="E2530" s="23" cm="1">
        <f t="array" aca="1" ref="E2530" ca="1">_FV(A2530,"Price")</f>
        <v>38.299999999999997</v>
      </c>
      <c r="F2530" s="27" cm="1">
        <f t="array" aca="1" ref="F2530" ca="1">_FV(A2530,"Change (%)",TRUE)</f>
        <v>3.5739999999999999E-3</v>
      </c>
      <c r="G2530" s="26" cm="1">
        <f t="array" aca="1" ref="G2530" ca="1">_FV(A2530,"Change")</f>
        <v>0.13639999999999999</v>
      </c>
      <c r="H2530" s="23" cm="1">
        <f t="array" aca="1" ref="H2530" ca="1">_FV(A2530,"Open")</f>
        <v>38.46</v>
      </c>
      <c r="I2530" s="23" cm="1">
        <f t="array" aca="1" ref="I2530" ca="1">_FV(A2530,"Low")</f>
        <v>38.299999999999997</v>
      </c>
      <c r="J2530" s="23" cm="1">
        <f t="array" aca="1" ref="J2530" ca="1">_FV(A2530,"High")</f>
        <v>38.69</v>
      </c>
      <c r="K2530" s="23" cm="1">
        <f t="array" aca="1" ref="K2530" ca="1">_FV(A2530,"Previous close",TRUE)</f>
        <v>38.163600000000002</v>
      </c>
      <c r="L2530" s="26"/>
      <c r="M2530" s="23" cm="1">
        <f t="array" aca="1" ref="M2530" ca="1">_FV(A2530,"52 week low",TRUE)</f>
        <v>30.981999999999999</v>
      </c>
      <c r="N2530" s="23" cm="1">
        <f t="array" aca="1" ref="N2530" ca="1">_FV(A2530,"52 week high",TRUE)</f>
        <v>38.7151</v>
      </c>
      <c r="O2530" s="8" cm="1">
        <f t="array" aca="1" ref="O2530" ca="1">_FV(A2530,"Volume")</f>
        <v>36720</v>
      </c>
      <c r="P2530" s="7" cm="1">
        <f t="array" aca="1" ref="P2530" ca="1">_FV(A2530,"Volume average",TRUE)</f>
        <v>62001</v>
      </c>
      <c r="Q2530" t="s">
        <v>703</v>
      </c>
      <c r="S2530" t="s">
        <v>3562</v>
      </c>
      <c r="T2530" s="25" cm="1">
        <f t="array" aca="1" ref="T2530" ca="1">_FV(A2530,"Expense ratio",TRUE)</f>
        <v>3.9000000000000003E-3</v>
      </c>
      <c r="U2530" s="24" cm="1">
        <f t="array" aca="1" ref="U2530" ca="1">_FV(A2530,"Market cap",TRUE)</f>
        <v>693916822.64999998</v>
      </c>
      <c r="V2530" s="4">
        <v>693916800</v>
      </c>
      <c r="W2530" s="4">
        <v>693916800</v>
      </c>
      <c r="Y2530" t="s">
        <v>6903</v>
      </c>
      <c r="Z2530" s="5">
        <v>38.13937</v>
      </c>
      <c r="AA2530" s="5">
        <v>15.549569999999999</v>
      </c>
      <c r="AB2530" s="5">
        <v>0.03</v>
      </c>
      <c r="AC2530" s="4">
        <v>100080</v>
      </c>
      <c r="AE2530" s="5">
        <v>20.046944057436079</v>
      </c>
      <c r="AF2530" s="5">
        <v>13.26963277529911</v>
      </c>
      <c r="AI2530" s="4">
        <v>100080</v>
      </c>
      <c r="AJ2530" s="4">
        <v>3838068</v>
      </c>
      <c r="AL2530" s="5">
        <v>38.46</v>
      </c>
      <c r="AM2530" s="5">
        <v>30.981999999999999</v>
      </c>
      <c r="AN2530" t="s">
        <v>90</v>
      </c>
      <c r="AO2530" t="str" cm="1">
        <f t="array" aca="1" ref="AO2530" ca="1">_FV(A2530,"Currency")</f>
        <v>USD</v>
      </c>
      <c r="AP2530" t="str" cm="1">
        <f t="array" aca="1" ref="AP2530" ca="1">_FV(A2530,"Exchange")</f>
        <v>NYSE Arca</v>
      </c>
      <c r="AQ2530" s="6" t="str" cm="1">
        <f t="array" aca="1" ref="AQ2530" ca="1">_FV(A2530,"Exchange abbreviation",TRUE)</f>
        <v>ARCX</v>
      </c>
      <c r="AR2530" t="str" cm="1">
        <f t="array" aca="1" ref="AR2530" ca="1">_FV(A2530,"Instrument type",TRUE)</f>
        <v>ETF</v>
      </c>
    </row>
    <row r="2531" spans="1:44" ht="18.75" customHeight="1" x14ac:dyDescent="0.25">
      <c r="A2531" t="e" vm="2543">
        <v>#VALUE!</v>
      </c>
      <c r="B2531" t="s">
        <v>6904</v>
      </c>
      <c r="C2531" t="s">
        <v>6905</v>
      </c>
      <c r="D2531" s="31" cm="1">
        <f t="array" aca="1" ref="D2531" ca="1">_FV(A2531,"Last trade time",TRUE)</f>
        <v>45824.840277812502</v>
      </c>
      <c r="E2531" s="23" cm="1">
        <f t="array" aca="1" ref="E2531" ca="1">_FV(A2531,"Price")</f>
        <v>82.911699999999996</v>
      </c>
      <c r="F2531" s="27" cm="1">
        <f t="array" aca="1" ref="F2531" ca="1">_FV(A2531,"Change (%)",TRUE)</f>
        <v>4.4850000000000003E-3</v>
      </c>
      <c r="G2531" s="26" cm="1">
        <f t="array" aca="1" ref="G2531" ca="1">_FV(A2531,"Change")</f>
        <v>0.37019999999999997</v>
      </c>
      <c r="H2531" s="23" cm="1">
        <f t="array" aca="1" ref="H2531" ca="1">_FV(A2531,"Open")</f>
        <v>83.31</v>
      </c>
      <c r="I2531" s="23" cm="1">
        <f t="array" aca="1" ref="I2531" ca="1">_FV(A2531,"Low")</f>
        <v>82.911699999999996</v>
      </c>
      <c r="J2531" s="23" cm="1">
        <f t="array" aca="1" ref="J2531" ca="1">_FV(A2531,"High")</f>
        <v>83.564999999999998</v>
      </c>
      <c r="K2531" s="23" cm="1">
        <f t="array" aca="1" ref="K2531" ca="1">_FV(A2531,"Previous close",TRUE)</f>
        <v>82.541499999999999</v>
      </c>
      <c r="L2531" s="26"/>
      <c r="M2531" s="23" cm="1">
        <f t="array" aca="1" ref="M2531" ca="1">_FV(A2531,"52 week low",TRUE)</f>
        <v>66.11</v>
      </c>
      <c r="N2531" s="23" cm="1">
        <f t="array" aca="1" ref="N2531" ca="1">_FV(A2531,"52 week high",TRUE)</f>
        <v>83.564999999999998</v>
      </c>
      <c r="O2531" s="8" cm="1">
        <f t="array" aca="1" ref="O2531" ca="1">_FV(A2531,"Volume")</f>
        <v>3335</v>
      </c>
      <c r="P2531" s="7" cm="1">
        <f t="array" aca="1" ref="P2531" ca="1">_FV(A2531,"Volume average",TRUE)</f>
        <v>8657</v>
      </c>
      <c r="Q2531" t="s">
        <v>2582</v>
      </c>
      <c r="S2531" t="s">
        <v>5011</v>
      </c>
      <c r="T2531" s="25" cm="1">
        <f t="array" aca="1" ref="T2531" ca="1">_FV(A2531,"Expense ratio",TRUE)</f>
        <v>3.9000000000000003E-3</v>
      </c>
      <c r="U2531" s="24" cm="1">
        <f t="array" aca="1" ref="U2531" ca="1">_FV(A2531,"Market cap",TRUE)</f>
        <v>506214872.64999998</v>
      </c>
      <c r="V2531" s="4">
        <v>506214880</v>
      </c>
      <c r="W2531" s="4">
        <v>506214880</v>
      </c>
      <c r="Y2531" t="s">
        <v>5012</v>
      </c>
      <c r="Z2531" s="5">
        <v>82.201800000000006</v>
      </c>
      <c r="AA2531" s="5">
        <v>12.842071000000001</v>
      </c>
      <c r="AB2531" s="5">
        <v>3.39E-2</v>
      </c>
      <c r="AC2531" s="4">
        <v>14017</v>
      </c>
      <c r="AE2531" s="5">
        <v>20.36563608131377</v>
      </c>
      <c r="AF2531" s="5">
        <v>17.463667991718609</v>
      </c>
      <c r="AI2531" s="4">
        <v>14017</v>
      </c>
      <c r="AJ2531" s="5">
        <v>1157721.4997</v>
      </c>
      <c r="AL2531" s="5">
        <v>82.82</v>
      </c>
      <c r="AM2531" s="5">
        <v>66.11</v>
      </c>
      <c r="AN2531" t="s">
        <v>90</v>
      </c>
      <c r="AO2531" t="str" cm="1">
        <f t="array" aca="1" ref="AO2531" ca="1">_FV(A2531,"Currency")</f>
        <v>USD</v>
      </c>
      <c r="AP2531" t="str" cm="1">
        <f t="array" aca="1" ref="AP2531" ca="1">_FV(A2531,"Exchange")</f>
        <v>NYSE Arca</v>
      </c>
      <c r="AQ2531" s="6" t="str" cm="1">
        <f t="array" aca="1" ref="AQ2531" ca="1">_FV(A2531,"Exchange abbreviation",TRUE)</f>
        <v>ARCX</v>
      </c>
      <c r="AR2531" t="str" cm="1">
        <f t="array" aca="1" ref="AR2531" ca="1">_FV(A2531,"Instrument type",TRUE)</f>
        <v>ETF</v>
      </c>
    </row>
    <row r="2532" spans="1:44" ht="18.75" customHeight="1" x14ac:dyDescent="0.25">
      <c r="A2532" t="e" vm="2544">
        <v>#VALUE!</v>
      </c>
      <c r="B2532" t="s">
        <v>6906</v>
      </c>
      <c r="C2532" t="s">
        <v>6907</v>
      </c>
      <c r="D2532" s="31" cm="1">
        <f t="array" aca="1" ref="D2532" ca="1">_FV(A2532,"Last trade time",TRUE)</f>
        <v>45824.840277812502</v>
      </c>
      <c r="E2532" s="23" cm="1">
        <f t="array" aca="1" ref="E2532" ca="1">_FV(A2532,"Price")</f>
        <v>32.92</v>
      </c>
      <c r="F2532" s="27" cm="1">
        <f t="array" aca="1" ref="F2532" ca="1">_FV(A2532,"Change (%)",TRUE)</f>
        <v>1.1367E-2</v>
      </c>
      <c r="G2532" s="26" cm="1">
        <f t="array" aca="1" ref="G2532" ca="1">_FV(A2532,"Change")</f>
        <v>0.37</v>
      </c>
      <c r="H2532" s="23" cm="1">
        <f t="array" aca="1" ref="H2532" ca="1">_FV(A2532,"Open")</f>
        <v>32.909999999999997</v>
      </c>
      <c r="I2532" s="23" cm="1">
        <f t="array" aca="1" ref="I2532" ca="1">_FV(A2532,"Low")</f>
        <v>32.9</v>
      </c>
      <c r="J2532" s="23" cm="1">
        <f t="array" aca="1" ref="J2532" ca="1">_FV(A2532,"High")</f>
        <v>33.073500000000003</v>
      </c>
      <c r="K2532" s="23" cm="1">
        <f t="array" aca="1" ref="K2532" ca="1">_FV(A2532,"Previous close",TRUE)</f>
        <v>32.549999999999997</v>
      </c>
      <c r="L2532" s="26"/>
      <c r="M2532" s="23" cm="1">
        <f t="array" aca="1" ref="M2532" ca="1">_FV(A2532,"52 week low",TRUE)</f>
        <v>26.43</v>
      </c>
      <c r="N2532" s="23" cm="1">
        <f t="array" aca="1" ref="N2532" ca="1">_FV(A2532,"52 week high",TRUE)</f>
        <v>33.994999999999997</v>
      </c>
      <c r="O2532" s="8" cm="1">
        <f t="array" aca="1" ref="O2532" ca="1">_FV(A2532,"Volume")</f>
        <v>604667</v>
      </c>
      <c r="P2532" s="7" cm="1">
        <f t="array" aca="1" ref="P2532" ca="1">_FV(A2532,"Volume average",TRUE)</f>
        <v>647364</v>
      </c>
      <c r="Q2532" t="s">
        <v>464</v>
      </c>
      <c r="T2532" s="25" cm="1">
        <f t="array" aca="1" ref="T2532" ca="1">_FV(A2532,"Expense ratio",TRUE)</f>
        <v>3.9000000000000003E-3</v>
      </c>
      <c r="U2532" s="24" cm="1">
        <f t="array" aca="1" ref="U2532" ca="1">_FV(A2532,"Market cap",TRUE)</f>
        <v>6683614907.7399998</v>
      </c>
      <c r="V2532" s="16"/>
      <c r="W2532" s="16"/>
      <c r="Z2532" s="18"/>
      <c r="AA2532" s="20"/>
      <c r="AB2532" s="20"/>
      <c r="AC2532" s="21">
        <v>649077</v>
      </c>
      <c r="AE2532" s="18"/>
      <c r="AF2532" s="20"/>
      <c r="AI2532" s="21"/>
      <c r="AJ2532" s="18"/>
      <c r="AL2532" s="18"/>
      <c r="AM2532" s="18"/>
      <c r="AN2532" t="s">
        <v>73</v>
      </c>
      <c r="AO2532" t="str" cm="1">
        <f t="array" aca="1" ref="AO2532" ca="1">_FV(A2532,"Currency")</f>
        <v>USD</v>
      </c>
      <c r="AP2532" t="str" cm="1">
        <f t="array" aca="1" ref="AP2532" ca="1">_FV(A2532,"Exchange")</f>
        <v>NYSE Arca</v>
      </c>
      <c r="AQ2532" s="6" t="str" cm="1">
        <f t="array" aca="1" ref="AQ2532" ca="1">_FV(A2532,"Exchange abbreviation",TRUE)</f>
        <v>ARCX</v>
      </c>
      <c r="AR2532" t="str" cm="1">
        <f t="array" aca="1" ref="AR2532" ca="1">_FV(A2532,"Instrument type",TRUE)</f>
        <v>ETF</v>
      </c>
    </row>
    <row r="2533" spans="1:44" ht="18.75" customHeight="1" x14ac:dyDescent="0.25">
      <c r="A2533" t="e" vm="2545">
        <v>#VALUE!</v>
      </c>
      <c r="B2533" t="s">
        <v>6908</v>
      </c>
      <c r="C2533" t="s">
        <v>6909</v>
      </c>
      <c r="D2533" s="31" cm="1">
        <f t="array" aca="1" ref="D2533" ca="1">_FV(A2533,"Last trade time",TRUE)</f>
        <v>45824.840313714842</v>
      </c>
      <c r="E2533" s="23" cm="1">
        <f t="array" aca="1" ref="E2533" ca="1">_FV(A2533,"Price")</f>
        <v>38.979999999999997</v>
      </c>
      <c r="F2533" s="27" cm="1">
        <f t="array" aca="1" ref="F2533" ca="1">_FV(A2533,"Change (%)",TRUE)</f>
        <v>1.1153999999999999E-2</v>
      </c>
      <c r="G2533" s="26" cm="1">
        <f t="array" aca="1" ref="G2533" ca="1">_FV(A2533,"Change")</f>
        <v>0.43</v>
      </c>
      <c r="H2533" s="23" cm="1">
        <f t="array" aca="1" ref="H2533" ca="1">_FV(A2533,"Open")</f>
        <v>38.890900000000002</v>
      </c>
      <c r="I2533" s="23" cm="1">
        <f t="array" aca="1" ref="I2533" ca="1">_FV(A2533,"Low")</f>
        <v>38.89</v>
      </c>
      <c r="J2533" s="23" cm="1">
        <f t="array" aca="1" ref="J2533" ca="1">_FV(A2533,"High")</f>
        <v>39.005000000000003</v>
      </c>
      <c r="K2533" s="23" cm="1">
        <f t="array" aca="1" ref="K2533" ca="1">_FV(A2533,"Previous close",TRUE)</f>
        <v>38.549999999999997</v>
      </c>
      <c r="L2533" s="26"/>
      <c r="M2533" s="23" cm="1">
        <f t="array" aca="1" ref="M2533" ca="1">_FV(A2533,"52 week low",TRUE)</f>
        <v>34.29</v>
      </c>
      <c r="N2533" s="23" cm="1">
        <f t="array" aca="1" ref="N2533" ca="1">_FV(A2533,"52 week high",TRUE)</f>
        <v>49.18</v>
      </c>
      <c r="O2533" s="8" cm="1">
        <f t="array" aca="1" ref="O2533" ca="1">_FV(A2533,"Volume")</f>
        <v>24841</v>
      </c>
      <c r="P2533" s="7" cm="1">
        <f t="array" aca="1" ref="P2533" ca="1">_FV(A2533,"Volume average",TRUE)</f>
        <v>4066</v>
      </c>
      <c r="Q2533" t="s">
        <v>449</v>
      </c>
      <c r="T2533" s="25" cm="1">
        <f t="array" aca="1" ref="T2533" ca="1">_FV(A2533,"Expense ratio",TRUE)</f>
        <v>3.9000000000000003E-3</v>
      </c>
      <c r="U2533" s="24" cm="1">
        <f t="array" aca="1" ref="U2533" ca="1">_FV(A2533,"Market cap",TRUE)</f>
        <v>22289515.739999998</v>
      </c>
      <c r="V2533" s="16"/>
      <c r="W2533" s="16"/>
      <c r="Z2533" s="18"/>
      <c r="AA2533" s="20"/>
      <c r="AB2533" s="20"/>
      <c r="AC2533" s="21">
        <v>4059</v>
      </c>
      <c r="AE2533" s="18"/>
      <c r="AF2533" s="20"/>
      <c r="AI2533" s="21"/>
      <c r="AJ2533" s="18"/>
      <c r="AL2533" s="18"/>
      <c r="AM2533" s="18"/>
      <c r="AN2533" t="s">
        <v>73</v>
      </c>
      <c r="AO2533" t="str" cm="1">
        <f t="array" aca="1" ref="AO2533" ca="1">_FV(A2533,"Currency")</f>
        <v>USD</v>
      </c>
      <c r="AP2533" t="str" cm="1">
        <f t="array" aca="1" ref="AP2533" ca="1">_FV(A2533,"Exchange")</f>
        <v>CBOE BZX Exchange</v>
      </c>
      <c r="AQ2533" s="6" t="str" cm="1">
        <f t="array" aca="1" ref="AQ2533" ca="1">_FV(A2533,"Exchange abbreviation",TRUE)</f>
        <v>BATS</v>
      </c>
      <c r="AR2533" t="str" cm="1">
        <f t="array" aca="1" ref="AR2533" ca="1">_FV(A2533,"Instrument type",TRUE)</f>
        <v>ETF</v>
      </c>
    </row>
    <row r="2534" spans="1:44" ht="18.75" customHeight="1" x14ac:dyDescent="0.25">
      <c r="A2534" t="e" vm="2546">
        <v>#VALUE!</v>
      </c>
      <c r="B2534" t="s">
        <v>6910</v>
      </c>
      <c r="C2534" t="s">
        <v>6911</v>
      </c>
      <c r="D2534" s="31" cm="1">
        <f t="array" aca="1" ref="D2534" ca="1">_FV(A2534,"Last trade time",TRUE)</f>
        <v>45824.840277823438</v>
      </c>
      <c r="E2534" s="23" cm="1">
        <f t="array" aca="1" ref="E2534" ca="1">_FV(A2534,"Price")</f>
        <v>70.39</v>
      </c>
      <c r="F2534" s="27" cm="1">
        <f t="array" aca="1" ref="F2534" ca="1">_FV(A2534,"Change (%)",TRUE)</f>
        <v>8.8859999999999998E-3</v>
      </c>
      <c r="G2534" s="26" cm="1">
        <f t="array" aca="1" ref="G2534" ca="1">_FV(A2534,"Change")</f>
        <v>0.62</v>
      </c>
      <c r="H2534" s="23" cm="1">
        <f t="array" aca="1" ref="H2534" ca="1">_FV(A2534,"Open")</f>
        <v>70.56</v>
      </c>
      <c r="I2534" s="23" cm="1">
        <f t="array" aca="1" ref="I2534" ca="1">_FV(A2534,"Low")</f>
        <v>70.39</v>
      </c>
      <c r="J2534" s="23" cm="1">
        <f t="array" aca="1" ref="J2534" ca="1">_FV(A2534,"High")</f>
        <v>70.709900000000005</v>
      </c>
      <c r="K2534" s="23" cm="1">
        <f t="array" aca="1" ref="K2534" ca="1">_FV(A2534,"Previous close",TRUE)</f>
        <v>69.77</v>
      </c>
      <c r="L2534" s="26"/>
      <c r="M2534" s="23" cm="1">
        <f t="array" aca="1" ref="M2534" ca="1">_FV(A2534,"52 week low",TRUE)</f>
        <v>58.01</v>
      </c>
      <c r="N2534" s="23" cm="1">
        <f t="array" aca="1" ref="N2534" ca="1">_FV(A2534,"52 week high",TRUE)</f>
        <v>73.62</v>
      </c>
      <c r="O2534" s="8" cm="1">
        <f t="array" aca="1" ref="O2534" ca="1">_FV(A2534,"Volume")</f>
        <v>5106</v>
      </c>
      <c r="P2534" s="7" cm="1">
        <f t="array" aca="1" ref="P2534" ca="1">_FV(A2534,"Volume average",TRUE)</f>
        <v>20304</v>
      </c>
      <c r="Q2534" t="s">
        <v>119</v>
      </c>
      <c r="T2534" s="25" cm="1">
        <f t="array" aca="1" ref="T2534" ca="1">_FV(A2534,"Expense ratio",TRUE)</f>
        <v>3.9000000000000003E-3</v>
      </c>
      <c r="U2534" s="24" cm="1">
        <f t="array" aca="1" ref="U2534" ca="1">_FV(A2534,"Market cap",TRUE)</f>
        <v>223734129.24000001</v>
      </c>
      <c r="V2534" s="16"/>
      <c r="W2534" s="16"/>
      <c r="X2534" t="s">
        <v>6912</v>
      </c>
      <c r="Z2534" s="5">
        <v>70.36</v>
      </c>
      <c r="AA2534" s="20"/>
      <c r="AC2534" s="4">
        <v>26879</v>
      </c>
      <c r="AE2534" s="5">
        <v>7.9860078284355041E-2</v>
      </c>
      <c r="AF2534" s="19">
        <v>6.7880545284285887</v>
      </c>
      <c r="AI2534" s="4">
        <v>26879</v>
      </c>
      <c r="AJ2534" s="5">
        <v>1892157.9565999999</v>
      </c>
      <c r="AL2534" s="5">
        <v>73.62</v>
      </c>
      <c r="AM2534" s="5">
        <v>58.01</v>
      </c>
      <c r="AN2534" t="s">
        <v>90</v>
      </c>
      <c r="AO2534" t="str" cm="1">
        <f t="array" aca="1" ref="AO2534" ca="1">_FV(A2534,"Currency")</f>
        <v>USD</v>
      </c>
      <c r="AP2534" t="str" cm="1">
        <f t="array" aca="1" ref="AP2534" ca="1">_FV(A2534,"Exchange")</f>
        <v>NYSE Arca</v>
      </c>
      <c r="AQ2534" s="6" t="str" cm="1">
        <f t="array" aca="1" ref="AQ2534" ca="1">_FV(A2534,"Exchange abbreviation",TRUE)</f>
        <v>ARCX</v>
      </c>
      <c r="AR2534" t="str" cm="1">
        <f t="array" aca="1" ref="AR2534" ca="1">_FV(A2534,"Instrument type",TRUE)</f>
        <v>ETF</v>
      </c>
    </row>
    <row r="2535" spans="1:44" ht="18.75" customHeight="1" x14ac:dyDescent="0.25">
      <c r="A2535" t="e" vm="2547">
        <v>#VALUE!</v>
      </c>
      <c r="B2535" t="s">
        <v>6913</v>
      </c>
      <c r="C2535" t="s">
        <v>6914</v>
      </c>
      <c r="D2535" s="31" cm="1">
        <f t="array" aca="1" ref="D2535" ca="1">_FV(A2535,"Last trade time",TRUE)</f>
        <v>45824.840281423436</v>
      </c>
      <c r="E2535" s="23" cm="1">
        <f t="array" aca="1" ref="E2535" ca="1">_FV(A2535,"Price")</f>
        <v>37.6967</v>
      </c>
      <c r="F2535" s="27" cm="1">
        <f t="array" aca="1" ref="F2535" ca="1">_FV(A2535,"Change (%)",TRUE)</f>
        <v>1.1221000000000002E-2</v>
      </c>
      <c r="G2535" s="26" cm="1">
        <f t="array" aca="1" ref="G2535" ca="1">_FV(A2535,"Change")</f>
        <v>0.41830000000000001</v>
      </c>
      <c r="H2535" s="23" cm="1">
        <f t="array" aca="1" ref="H2535" ca="1">_FV(A2535,"Open")</f>
        <v>37.65</v>
      </c>
      <c r="I2535" s="23" cm="1">
        <f t="array" aca="1" ref="I2535" ca="1">_FV(A2535,"Low")</f>
        <v>37.65</v>
      </c>
      <c r="J2535" s="23" cm="1">
        <f t="array" aca="1" ref="J2535" ca="1">_FV(A2535,"High")</f>
        <v>37.6967</v>
      </c>
      <c r="K2535" s="23" cm="1">
        <f t="array" aca="1" ref="K2535" ca="1">_FV(A2535,"Previous close",TRUE)</f>
        <v>37.278399999999998</v>
      </c>
      <c r="L2535" s="26"/>
      <c r="M2535" s="23" cm="1">
        <f t="array" aca="1" ref="M2535" ca="1">_FV(A2535,"52 week low",TRUE)</f>
        <v>28.26</v>
      </c>
      <c r="N2535" s="23" cm="1">
        <f t="array" aca="1" ref="N2535" ca="1">_FV(A2535,"52 week high",TRUE)</f>
        <v>38.927500000000002</v>
      </c>
      <c r="O2535" s="8" cm="1">
        <f t="array" aca="1" ref="O2535" ca="1">_FV(A2535,"Volume")</f>
        <v>5796</v>
      </c>
      <c r="P2535" s="7" cm="1">
        <f t="array" aca="1" ref="P2535" ca="1">_FV(A2535,"Volume average",TRUE)</f>
        <v>1317</v>
      </c>
      <c r="Q2535" t="s">
        <v>490</v>
      </c>
      <c r="T2535" s="25" cm="1">
        <f t="array" aca="1" ref="T2535" ca="1">_FV(A2535,"Expense ratio",TRUE)</f>
        <v>3.9000000000000003E-3</v>
      </c>
      <c r="U2535" s="24" cm="1">
        <f t="array" aca="1" ref="U2535" ca="1">_FV(A2535,"Market cap",TRUE)</f>
        <v>7399043.7000000002</v>
      </c>
      <c r="V2535" s="16"/>
      <c r="W2535" s="16"/>
      <c r="X2535" t="s">
        <v>6915</v>
      </c>
      <c r="Z2535" s="5">
        <v>37.933599999999998</v>
      </c>
      <c r="AC2535" s="4">
        <v>1028</v>
      </c>
      <c r="AE2535" s="5">
        <v>4.8694711669777346</v>
      </c>
      <c r="AF2535" s="19">
        <v>27.425197120296161</v>
      </c>
      <c r="AI2535" s="4">
        <v>1028</v>
      </c>
      <c r="AJ2535" s="5">
        <v>39171.425999999999</v>
      </c>
      <c r="AL2535" s="5">
        <v>38.927999999999997</v>
      </c>
      <c r="AM2535" s="5">
        <v>28.26</v>
      </c>
      <c r="AN2535" t="s">
        <v>47</v>
      </c>
      <c r="AO2535" t="str" cm="1">
        <f t="array" aca="1" ref="AO2535" ca="1">_FV(A2535,"Currency")</f>
        <v>USD</v>
      </c>
      <c r="AP2535" t="str" cm="1">
        <f t="array" aca="1" ref="AP2535" ca="1">_FV(A2535,"Exchange")</f>
        <v>CBOE BZX Exchange</v>
      </c>
      <c r="AQ2535" s="6" t="str" cm="1">
        <f t="array" aca="1" ref="AQ2535" ca="1">_FV(A2535,"Exchange abbreviation",TRUE)</f>
        <v>BATS</v>
      </c>
      <c r="AR2535" t="str" cm="1">
        <f t="array" aca="1" ref="AR2535" ca="1">_FV(A2535,"Instrument type",TRUE)</f>
        <v>ETF</v>
      </c>
    </row>
    <row r="2536" spans="1:44" ht="18.75" customHeight="1" x14ac:dyDescent="0.25">
      <c r="A2536" t="e" vm="2548">
        <v>#VALUE!</v>
      </c>
      <c r="B2536" t="s">
        <v>6916</v>
      </c>
      <c r="C2536" t="s">
        <v>6917</v>
      </c>
      <c r="D2536" s="31" cm="1">
        <f t="array" aca="1" ref="D2536" ca="1">_FV(A2536,"Last trade time",TRUE)</f>
        <v>45824.865213240628</v>
      </c>
      <c r="E2536" s="23" cm="1">
        <f t="array" aca="1" ref="E2536" ca="1">_FV(A2536,"Price")</f>
        <v>66.34</v>
      </c>
      <c r="F2536" s="27" cm="1">
        <f t="array" aca="1" ref="F2536" ca="1">_FV(A2536,"Change (%)",TRUE)</f>
        <v>1.2824E-2</v>
      </c>
      <c r="G2536" s="26" cm="1">
        <f t="array" aca="1" ref="G2536" ca="1">_FV(A2536,"Change")</f>
        <v>0.84</v>
      </c>
      <c r="H2536" s="23" cm="1">
        <f t="array" aca="1" ref="H2536" ca="1">_FV(A2536,"Open")</f>
        <v>66.2</v>
      </c>
      <c r="I2536" s="23" cm="1">
        <f t="array" aca="1" ref="I2536" ca="1">_FV(A2536,"Low")</f>
        <v>66.06</v>
      </c>
      <c r="J2536" s="23" cm="1">
        <f t="array" aca="1" ref="J2536" ca="1">_FV(A2536,"High")</f>
        <v>66.81</v>
      </c>
      <c r="K2536" s="23" cm="1">
        <f t="array" aca="1" ref="K2536" ca="1">_FV(A2536,"Previous close",TRUE)</f>
        <v>65.5</v>
      </c>
      <c r="L2536" s="26"/>
      <c r="M2536" s="23" cm="1">
        <f t="array" aca="1" ref="M2536" ca="1">_FV(A2536,"52 week low",TRUE)</f>
        <v>53.89</v>
      </c>
      <c r="N2536" s="23" cm="1">
        <f t="array" aca="1" ref="N2536" ca="1">_FV(A2536,"52 week high",TRUE)</f>
        <v>74.38</v>
      </c>
      <c r="O2536" s="8" cm="1">
        <f t="array" aca="1" ref="O2536" ca="1">_FV(A2536,"Volume")</f>
        <v>296808</v>
      </c>
      <c r="P2536" s="7" cm="1">
        <f t="array" aca="1" ref="P2536" ca="1">_FV(A2536,"Volume average",TRUE)</f>
        <v>250333</v>
      </c>
      <c r="Q2536" t="s">
        <v>916</v>
      </c>
      <c r="R2536" t="s">
        <v>170</v>
      </c>
      <c r="S2536" t="s">
        <v>277</v>
      </c>
      <c r="T2536" s="25" cm="1">
        <f t="array" aca="1" ref="T2536" ca="1">_FV(A2536,"Expense ratio",TRUE)</f>
        <v>3.9000000000000003E-3</v>
      </c>
      <c r="U2536" s="24" cm="1">
        <f t="array" aca="1" ref="U2536" ca="1">_FV(A2536,"Market cap",TRUE)</f>
        <v>1550277998.72</v>
      </c>
      <c r="V2536" s="4">
        <v>1550292352</v>
      </c>
      <c r="W2536" s="4">
        <v>1550292352</v>
      </c>
      <c r="Y2536" t="s">
        <v>4191</v>
      </c>
      <c r="Z2536" s="5">
        <v>66.760000000000005</v>
      </c>
      <c r="AA2536" s="19">
        <v>18.739879999999999</v>
      </c>
      <c r="AB2536" s="5">
        <v>8.3000000000000001E-3</v>
      </c>
      <c r="AC2536" s="4">
        <v>270153</v>
      </c>
      <c r="AE2536" s="5">
        <v>1.650972326868505</v>
      </c>
      <c r="AF2536" s="5">
        <v>11.44737941209018</v>
      </c>
      <c r="AI2536" s="4">
        <v>270153</v>
      </c>
      <c r="AJ2536" s="5">
        <v>18038115.809999999</v>
      </c>
      <c r="AL2536" s="5">
        <v>74.38</v>
      </c>
      <c r="AM2536" s="5">
        <v>53.89</v>
      </c>
      <c r="AN2536" t="s">
        <v>82</v>
      </c>
      <c r="AO2536" t="str" cm="1">
        <f t="array" aca="1" ref="AO2536" ca="1">_FV(A2536,"Currency")</f>
        <v>USD</v>
      </c>
      <c r="AP2536" t="str" cm="1">
        <f t="array" aca="1" ref="AP2536" ca="1">_FV(A2536,"Exchange")</f>
        <v>NYSE Arca</v>
      </c>
      <c r="AQ2536" s="6" t="str" cm="1">
        <f t="array" aca="1" ref="AQ2536" ca="1">_FV(A2536,"Exchange abbreviation",TRUE)</f>
        <v>ARCX</v>
      </c>
      <c r="AR2536" t="str" cm="1">
        <f t="array" aca="1" ref="AR2536" ca="1">_FV(A2536,"Instrument type",TRUE)</f>
        <v>ETF</v>
      </c>
    </row>
    <row r="2537" spans="1:44" ht="18.75" customHeight="1" x14ac:dyDescent="0.25">
      <c r="A2537" t="e" vm="2549">
        <v>#VALUE!</v>
      </c>
      <c r="B2537" t="s">
        <v>6918</v>
      </c>
      <c r="C2537" t="s">
        <v>6919</v>
      </c>
      <c r="D2537" s="31" cm="1">
        <f t="array" aca="1" ref="D2537" ca="1">_FV(A2537,"Last trade time",TRUE)</f>
        <v>45824.840277812502</v>
      </c>
      <c r="E2537" s="23" cm="1">
        <f t="array" aca="1" ref="E2537" ca="1">_FV(A2537,"Price")</f>
        <v>29.31</v>
      </c>
      <c r="F2537" s="27" cm="1">
        <f t="array" aca="1" ref="F2537" ca="1">_FV(A2537,"Change (%)",TRUE)</f>
        <v>1.1387000000000001E-2</v>
      </c>
      <c r="G2537" s="26" cm="1">
        <f t="array" aca="1" ref="G2537" ca="1">_FV(A2537,"Change")</f>
        <v>0.33</v>
      </c>
      <c r="H2537" s="23" cm="1">
        <f t="array" aca="1" ref="H2537" ca="1">_FV(A2537,"Open")</f>
        <v>29.34</v>
      </c>
      <c r="I2537" s="23" cm="1">
        <f t="array" aca="1" ref="I2537" ca="1">_FV(A2537,"Low")</f>
        <v>29.245000000000001</v>
      </c>
      <c r="J2537" s="23" cm="1">
        <f t="array" aca="1" ref="J2537" ca="1">_FV(A2537,"High")</f>
        <v>29.456499999999998</v>
      </c>
      <c r="K2537" s="23" cm="1">
        <f t="array" aca="1" ref="K2537" ca="1">_FV(A2537,"Previous close",TRUE)</f>
        <v>28.98</v>
      </c>
      <c r="L2537" s="26"/>
      <c r="M2537" s="23" cm="1">
        <f t="array" aca="1" ref="M2537" ca="1">_FV(A2537,"52 week low",TRUE)</f>
        <v>23.08</v>
      </c>
      <c r="N2537" s="23" cm="1">
        <f t="array" aca="1" ref="N2537" ca="1">_FV(A2537,"52 week high",TRUE)</f>
        <v>29.46</v>
      </c>
      <c r="O2537" s="8" cm="1">
        <f t="array" aca="1" ref="O2537" ca="1">_FV(A2537,"Volume")</f>
        <v>422056</v>
      </c>
      <c r="P2537" s="7" cm="1">
        <f t="array" aca="1" ref="P2537" ca="1">_FV(A2537,"Volume average",TRUE)</f>
        <v>599434</v>
      </c>
      <c r="Q2537" t="s">
        <v>844</v>
      </c>
      <c r="S2537" t="s">
        <v>6388</v>
      </c>
      <c r="T2537" s="25" cm="1">
        <f t="array" aca="1" ref="T2537" ca="1">_FV(A2537,"Expense ratio",TRUE)</f>
        <v>3.9000000000000003E-3</v>
      </c>
      <c r="U2537" s="24" cm="1">
        <f t="array" aca="1" ref="U2537" ca="1">_FV(A2537,"Market cap",TRUE)</f>
        <v>5162072919.1000004</v>
      </c>
      <c r="V2537" s="4">
        <v>5162073088</v>
      </c>
      <c r="W2537" s="4">
        <v>5162073088</v>
      </c>
      <c r="Y2537" t="s">
        <v>6389</v>
      </c>
      <c r="Z2537" s="5">
        <v>28.692799999999998</v>
      </c>
      <c r="AA2537" s="19">
        <v>13.532342999999999</v>
      </c>
      <c r="AB2537" s="5">
        <v>2.4300002000000001E-2</v>
      </c>
      <c r="AC2537" s="4">
        <v>835641</v>
      </c>
      <c r="AE2537" s="5">
        <v>11.63429944569021</v>
      </c>
      <c r="AF2537" s="5">
        <v>12.150507042803</v>
      </c>
      <c r="AI2537" s="4">
        <v>835641</v>
      </c>
      <c r="AJ2537" s="5">
        <v>24074817.210000001</v>
      </c>
      <c r="AL2537" s="5">
        <v>29.11</v>
      </c>
      <c r="AM2537" s="5">
        <v>23.08</v>
      </c>
      <c r="AN2537" t="s">
        <v>82</v>
      </c>
      <c r="AO2537" t="str" cm="1">
        <f t="array" aca="1" ref="AO2537" ca="1">_FV(A2537,"Currency")</f>
        <v>USD</v>
      </c>
      <c r="AP2537" t="str" cm="1">
        <f t="array" aca="1" ref="AP2537" ca="1">_FV(A2537,"Exchange")</f>
        <v>NYSE Arca</v>
      </c>
      <c r="AQ2537" s="6" t="str" cm="1">
        <f t="array" aca="1" ref="AQ2537" ca="1">_FV(A2537,"Exchange abbreviation",TRUE)</f>
        <v>ARCX</v>
      </c>
      <c r="AR2537" t="str" cm="1">
        <f t="array" aca="1" ref="AR2537" ca="1">_FV(A2537,"Instrument type",TRUE)</f>
        <v>ETF</v>
      </c>
    </row>
    <row r="2538" spans="1:44" ht="18.75" customHeight="1" x14ac:dyDescent="0.25">
      <c r="A2538" t="e" vm="2550">
        <v>#VALUE!</v>
      </c>
      <c r="B2538" t="s">
        <v>6920</v>
      </c>
      <c r="C2538" t="s">
        <v>6921</v>
      </c>
      <c r="D2538" s="31" cm="1">
        <f t="array" aca="1" ref="D2538" ca="1">_FV(A2538,"Last trade time",TRUE)</f>
        <v>45824.840310751562</v>
      </c>
      <c r="E2538" s="23" cm="1">
        <f t="array" aca="1" ref="E2538" ca="1">_FV(A2538,"Price")</f>
        <v>139.12</v>
      </c>
      <c r="F2538" s="27" cm="1">
        <f t="array" aca="1" ref="F2538" ca="1">_FV(A2538,"Change (%)",TRUE)</f>
        <v>9.4470000000000005E-3</v>
      </c>
      <c r="G2538" s="26" cm="1">
        <f t="array" aca="1" ref="G2538" ca="1">_FV(A2538,"Change")</f>
        <v>1.302</v>
      </c>
      <c r="H2538" s="23" cm="1">
        <f t="array" aca="1" ref="H2538" ca="1">_FV(A2538,"Open")</f>
        <v>138.69</v>
      </c>
      <c r="I2538" s="23" cm="1">
        <f t="array" aca="1" ref="I2538" ca="1">_FV(A2538,"Low")</f>
        <v>138.69</v>
      </c>
      <c r="J2538" s="23" cm="1">
        <f t="array" aca="1" ref="J2538" ca="1">_FV(A2538,"High")</f>
        <v>139.94999999999999</v>
      </c>
      <c r="K2538" s="23" cm="1">
        <f t="array" aca="1" ref="K2538" ca="1">_FV(A2538,"Previous close",TRUE)</f>
        <v>137.81800000000001</v>
      </c>
      <c r="L2538" s="26"/>
      <c r="M2538" s="23" cm="1">
        <f t="array" aca="1" ref="M2538" ca="1">_FV(A2538,"52 week low",TRUE)</f>
        <v>111.51</v>
      </c>
      <c r="N2538" s="23" cm="1">
        <f t="array" aca="1" ref="N2538" ca="1">_FV(A2538,"52 week high",TRUE)</f>
        <v>144.19999999999999</v>
      </c>
      <c r="O2538" s="8" cm="1">
        <f t="array" aca="1" ref="O2538" ca="1">_FV(A2538,"Volume")</f>
        <v>25834</v>
      </c>
      <c r="P2538" s="7" cm="1">
        <f t="array" aca="1" ref="P2538" ca="1">_FV(A2538,"Volume average",TRUE)</f>
        <v>46576</v>
      </c>
      <c r="Q2538" t="s">
        <v>119</v>
      </c>
      <c r="T2538" s="25" cm="1">
        <f t="array" aca="1" ref="T2538" ca="1">_FV(A2538,"Expense ratio",TRUE)</f>
        <v>3.9000000000000003E-3</v>
      </c>
      <c r="U2538" s="24" cm="1">
        <f t="array" aca="1" ref="U2538" ca="1">_FV(A2538,"Market cap",TRUE)</f>
        <v>1582497262.9000001</v>
      </c>
      <c r="V2538" s="16"/>
      <c r="W2538" s="16"/>
      <c r="Z2538" s="18"/>
      <c r="AA2538" s="20"/>
      <c r="AB2538" s="20"/>
      <c r="AC2538" s="21">
        <v>53121</v>
      </c>
      <c r="AE2538" s="18"/>
      <c r="AF2538" s="20"/>
      <c r="AI2538" s="21"/>
      <c r="AJ2538" s="18"/>
      <c r="AL2538" s="18"/>
      <c r="AM2538" s="18"/>
      <c r="AN2538" t="s">
        <v>73</v>
      </c>
      <c r="AO2538" t="str" cm="1">
        <f t="array" aca="1" ref="AO2538" ca="1">_FV(A2538,"Currency")</f>
        <v>USD</v>
      </c>
      <c r="AP2538" t="str" cm="1">
        <f t="array" aca="1" ref="AP2538" ca="1">_FV(A2538,"Exchange")</f>
        <v>CBOE BZX Exchange</v>
      </c>
      <c r="AQ2538" s="6" t="str" cm="1">
        <f t="array" aca="1" ref="AQ2538" ca="1">_FV(A2538,"Exchange abbreviation",TRUE)</f>
        <v>BATS</v>
      </c>
      <c r="AR2538" t="str" cm="1">
        <f t="array" aca="1" ref="AR2538" ca="1">_FV(A2538,"Instrument type",TRUE)</f>
        <v>ETF</v>
      </c>
    </row>
    <row r="2539" spans="1:44" ht="18.75" customHeight="1" x14ac:dyDescent="0.25">
      <c r="A2539" t="e" vm="2551">
        <v>#VALUE!</v>
      </c>
      <c r="B2539" t="s">
        <v>6922</v>
      </c>
      <c r="C2539" t="s">
        <v>6923</v>
      </c>
      <c r="D2539" s="31" cm="1">
        <f t="array" aca="1" ref="D2539" ca="1">_FV(A2539,"Last trade time",TRUE)</f>
        <v>45824.921292846877</v>
      </c>
      <c r="E2539" s="23" cm="1">
        <f t="array" aca="1" ref="E2539" ca="1">_FV(A2539,"Price")</f>
        <v>90.25</v>
      </c>
      <c r="F2539" s="27" cm="1">
        <f t="array" aca="1" ref="F2539" ca="1">_FV(A2539,"Change (%)",TRUE)</f>
        <v>4.8700000000000002E-3</v>
      </c>
      <c r="G2539" s="26" cm="1">
        <f t="array" aca="1" ref="G2539" ca="1">_FV(A2539,"Change")</f>
        <v>0.43740000000000001</v>
      </c>
      <c r="H2539" s="23" cm="1">
        <f t="array" aca="1" ref="H2539" ca="1">_FV(A2539,"Open")</f>
        <v>90.42</v>
      </c>
      <c r="I2539" s="23" cm="1">
        <f t="array" aca="1" ref="I2539" ca="1">_FV(A2539,"Low")</f>
        <v>89.34</v>
      </c>
      <c r="J2539" s="23" cm="1">
        <f t="array" aca="1" ref="J2539" ca="1">_FV(A2539,"High")</f>
        <v>90.81</v>
      </c>
      <c r="K2539" s="23" cm="1">
        <f t="array" aca="1" ref="K2539" ca="1">_FV(A2539,"Previous close",TRUE)</f>
        <v>89.812600000000003</v>
      </c>
      <c r="L2539" s="26"/>
      <c r="M2539" s="23" cm="1">
        <f t="array" aca="1" ref="M2539" ca="1">_FV(A2539,"52 week low",TRUE)</f>
        <v>82.71</v>
      </c>
      <c r="N2539" s="23" cm="1">
        <f t="array" aca="1" ref="N2539" ca="1">_FV(A2539,"52 week high",TRUE)</f>
        <v>129.22380000000001</v>
      </c>
      <c r="O2539" s="8" cm="1">
        <f t="array" aca="1" ref="O2539" ca="1">_FV(A2539,"Volume")</f>
        <v>2493177</v>
      </c>
      <c r="P2539" s="7" cm="1">
        <f t="array" aca="1" ref="P2539" ca="1">_FV(A2539,"Volume average",TRUE)</f>
        <v>2521184</v>
      </c>
      <c r="Q2539" t="s">
        <v>119</v>
      </c>
      <c r="T2539" s="25" cm="1">
        <f t="array" aca="1" ref="T2539" ca="1">_FV(A2539,"Expense ratio",TRUE)</f>
        <v>3.9000000000000003E-3</v>
      </c>
      <c r="U2539" s="24" cm="1">
        <f t="array" aca="1" ref="U2539" ca="1">_FV(A2539,"Market cap",TRUE)</f>
        <v>2116047949.3599999</v>
      </c>
      <c r="V2539" s="16"/>
      <c r="W2539" s="16"/>
      <c r="Z2539" s="18"/>
      <c r="AA2539" s="20"/>
      <c r="AB2539" s="20"/>
      <c r="AC2539" s="21">
        <v>2385870</v>
      </c>
      <c r="AE2539" s="18"/>
      <c r="AF2539" s="20"/>
      <c r="AI2539" s="21"/>
      <c r="AJ2539" s="18"/>
      <c r="AL2539" s="18"/>
      <c r="AM2539" s="18"/>
      <c r="AN2539" t="s">
        <v>73</v>
      </c>
      <c r="AO2539" t="str" cm="1">
        <f t="array" aca="1" ref="AO2539" ca="1">_FV(A2539,"Currency")</f>
        <v>USD</v>
      </c>
      <c r="AP2539" t="str" cm="1">
        <f t="array" aca="1" ref="AP2539" ca="1">_FV(A2539,"Exchange")</f>
        <v>CBOE BZX Exchange</v>
      </c>
      <c r="AQ2539" s="6" t="str" cm="1">
        <f t="array" aca="1" ref="AQ2539" ca="1">_FV(A2539,"Exchange abbreviation",TRUE)</f>
        <v>BATS</v>
      </c>
      <c r="AR2539" t="str" cm="1">
        <f t="array" aca="1" ref="AR2539" ca="1">_FV(A2539,"Instrument type",TRUE)</f>
        <v>ETF</v>
      </c>
    </row>
    <row r="2540" spans="1:44" ht="18.75" customHeight="1" x14ac:dyDescent="0.25">
      <c r="A2540" t="e" vm="2552">
        <v>#VALUE!</v>
      </c>
      <c r="B2540" t="s">
        <v>6924</v>
      </c>
      <c r="C2540" t="s">
        <v>6925</v>
      </c>
      <c r="D2540" s="31" cm="1">
        <f t="array" aca="1" ref="D2540" ca="1">_FV(A2540,"Last trade time",TRUE)</f>
        <v>45824.84027780078</v>
      </c>
      <c r="E2540" s="23" cm="1">
        <f t="array" aca="1" ref="E2540" ca="1">_FV(A2540,"Price")</f>
        <v>81.69</v>
      </c>
      <c r="F2540" s="27" cm="1">
        <f t="array" aca="1" ref="F2540" ca="1">_FV(A2540,"Change (%)",TRUE)</f>
        <v>1.3624000000000001E-2</v>
      </c>
      <c r="G2540" s="26" cm="1">
        <f t="array" aca="1" ref="G2540" ca="1">_FV(A2540,"Change")</f>
        <v>1.0980000000000001</v>
      </c>
      <c r="H2540" s="23" cm="1">
        <f t="array" aca="1" ref="H2540" ca="1">_FV(A2540,"Open")</f>
        <v>81.290000000000006</v>
      </c>
      <c r="I2540" s="23" cm="1">
        <f t="array" aca="1" ref="I2540" ca="1">_FV(A2540,"Low")</f>
        <v>81.290000000000006</v>
      </c>
      <c r="J2540" s="23" cm="1">
        <f t="array" aca="1" ref="J2540" ca="1">_FV(A2540,"High")</f>
        <v>82.245000000000005</v>
      </c>
      <c r="K2540" s="23" cm="1">
        <f t="array" aca="1" ref="K2540" ca="1">_FV(A2540,"Previous close",TRUE)</f>
        <v>80.591999999999999</v>
      </c>
      <c r="L2540" s="26"/>
      <c r="M2540" s="23" cm="1">
        <f t="array" aca="1" ref="M2540" ca="1">_FV(A2540,"52 week low",TRUE)</f>
        <v>63.6</v>
      </c>
      <c r="N2540" s="23" cm="1">
        <f t="array" aca="1" ref="N2540" ca="1">_FV(A2540,"52 week high",TRUE)</f>
        <v>84.91</v>
      </c>
      <c r="O2540" s="8" cm="1">
        <f t="array" aca="1" ref="O2540" ca="1">_FV(A2540,"Volume")</f>
        <v>56930</v>
      </c>
      <c r="P2540" s="7" cm="1">
        <f t="array" aca="1" ref="P2540" ca="1">_FV(A2540,"Volume average",TRUE)</f>
        <v>71488</v>
      </c>
      <c r="Q2540" t="s">
        <v>72</v>
      </c>
      <c r="T2540" s="25" cm="1">
        <f t="array" aca="1" ref="T2540" ca="1">_FV(A2540,"Expense ratio",TRUE)</f>
        <v>3.9000000000000003E-3</v>
      </c>
      <c r="U2540" s="24" cm="1">
        <f t="array" aca="1" ref="U2540" ca="1">_FV(A2540,"Market cap",TRUE)</f>
        <v>1725683933.47</v>
      </c>
      <c r="V2540" s="16"/>
      <c r="W2540" s="16"/>
      <c r="Z2540" s="18"/>
      <c r="AA2540" s="20"/>
      <c r="AC2540" s="21">
        <v>72314</v>
      </c>
      <c r="AE2540" s="18"/>
      <c r="AI2540" s="21"/>
      <c r="AJ2540" s="18"/>
      <c r="AL2540" s="18"/>
      <c r="AM2540" s="18"/>
      <c r="AN2540" t="s">
        <v>73</v>
      </c>
      <c r="AO2540" t="str" cm="1">
        <f t="array" aca="1" ref="AO2540" ca="1">_FV(A2540,"Currency")</f>
        <v>USD</v>
      </c>
      <c r="AP2540" t="str" cm="1">
        <f t="array" aca="1" ref="AP2540" ca="1">_FV(A2540,"Exchange")</f>
        <v>NYSE Arca</v>
      </c>
      <c r="AQ2540" s="6" t="str" cm="1">
        <f t="array" aca="1" ref="AQ2540" ca="1">_FV(A2540,"Exchange abbreviation",TRUE)</f>
        <v>ARCX</v>
      </c>
      <c r="AR2540" t="str" cm="1">
        <f t="array" aca="1" ref="AR2540" ca="1">_FV(A2540,"Instrument type",TRUE)</f>
        <v>ETF</v>
      </c>
    </row>
    <row r="2541" spans="1:44" ht="18.75" customHeight="1" x14ac:dyDescent="0.25">
      <c r="A2541" t="e" vm="2553">
        <v>#VALUE!</v>
      </c>
      <c r="B2541" t="s">
        <v>6926</v>
      </c>
      <c r="C2541" t="s">
        <v>6927</v>
      </c>
      <c r="D2541" s="31" cm="1">
        <f t="array" aca="1" ref="D2541" ca="1">_FV(A2541,"Last trade time",TRUE)</f>
        <v>45824.84027780078</v>
      </c>
      <c r="E2541" s="23" cm="1">
        <f t="array" aca="1" ref="E2541" ca="1">_FV(A2541,"Price")</f>
        <v>32.856299999999997</v>
      </c>
      <c r="F2541" s="27" cm="1">
        <f t="array" aca="1" ref="F2541" ca="1">_FV(A2541,"Change (%)",TRUE)</f>
        <v>2.2984000000000001E-2</v>
      </c>
      <c r="G2541" s="26" cm="1">
        <f t="array" aca="1" ref="G2541" ca="1">_FV(A2541,"Change")</f>
        <v>0.73819999999999997</v>
      </c>
      <c r="H2541" s="23" cm="1">
        <f t="array" aca="1" ref="H2541" ca="1">_FV(A2541,"Open")</f>
        <v>32.89</v>
      </c>
      <c r="I2541" s="23" cm="1">
        <f t="array" aca="1" ref="I2541" ca="1">_FV(A2541,"Low")</f>
        <v>32.856299999999997</v>
      </c>
      <c r="J2541" s="23" cm="1">
        <f t="array" aca="1" ref="J2541" ca="1">_FV(A2541,"High")</f>
        <v>32.96</v>
      </c>
      <c r="K2541" s="23" cm="1">
        <f t="array" aca="1" ref="K2541" ca="1">_FV(A2541,"Previous close",TRUE)</f>
        <v>32.118099999999998</v>
      </c>
      <c r="L2541" s="26"/>
      <c r="M2541" s="23" cm="1">
        <f t="array" aca="1" ref="M2541" ca="1">_FV(A2541,"52 week low",TRUE)</f>
        <v>32</v>
      </c>
      <c r="N2541" s="23" cm="1">
        <f t="array" aca="1" ref="N2541" ca="1">_FV(A2541,"52 week high",TRUE)</f>
        <v>37.235399999999998</v>
      </c>
      <c r="O2541" s="8" cm="1">
        <f t="array" aca="1" ref="O2541" ca="1">_FV(A2541,"Volume")</f>
        <v>6368</v>
      </c>
      <c r="P2541" s="7" cm="1">
        <f t="array" aca="1" ref="P2541" ca="1">_FV(A2541,"Volume average",TRUE)</f>
        <v>3449</v>
      </c>
      <c r="Q2541" t="s">
        <v>2613</v>
      </c>
      <c r="S2541" t="s">
        <v>263</v>
      </c>
      <c r="T2541" s="25" cm="1">
        <f t="array" aca="1" ref="T2541" ca="1">_FV(A2541,"Expense ratio",TRUE)</f>
        <v>3.9000000000000003E-3</v>
      </c>
      <c r="U2541" s="24" cm="1">
        <f t="array" aca="1" ref="U2541" ca="1">_FV(A2541,"Market cap",TRUE)</f>
        <v>18183557.699999999</v>
      </c>
      <c r="V2541" s="4">
        <v>18183556</v>
      </c>
      <c r="W2541" s="4">
        <v>18183556</v>
      </c>
      <c r="Y2541" t="s">
        <v>6928</v>
      </c>
      <c r="Z2541" s="5">
        <v>33.159999999999997</v>
      </c>
      <c r="AA2541" s="5">
        <v>16.615252000000002</v>
      </c>
      <c r="AB2541" s="5">
        <v>3.2000000000000001E-2</v>
      </c>
      <c r="AC2541" s="4">
        <v>1449</v>
      </c>
      <c r="AE2541" s="5">
        <v>-5.3348495419170199</v>
      </c>
      <c r="AF2541" s="5">
        <v>-1.7147360395320279</v>
      </c>
      <c r="AI2541" s="4">
        <v>1449</v>
      </c>
      <c r="AJ2541" s="5">
        <v>48322.700999999986</v>
      </c>
      <c r="AL2541" s="5">
        <v>37.24</v>
      </c>
      <c r="AM2541" s="5">
        <v>32.85</v>
      </c>
      <c r="AN2541" t="s">
        <v>47</v>
      </c>
      <c r="AO2541" t="str" cm="1">
        <f t="array" aca="1" ref="AO2541" ca="1">_FV(A2541,"Currency")</f>
        <v>USD</v>
      </c>
      <c r="AP2541" t="str" cm="1">
        <f t="array" aca="1" ref="AP2541" ca="1">_FV(A2541,"Exchange")</f>
        <v>NYSE Arca</v>
      </c>
      <c r="AQ2541" s="6" t="str" cm="1">
        <f t="array" aca="1" ref="AQ2541" ca="1">_FV(A2541,"Exchange abbreviation",TRUE)</f>
        <v>ARCX</v>
      </c>
      <c r="AR2541" t="str" cm="1">
        <f t="array" aca="1" ref="AR2541" ca="1">_FV(A2541,"Instrument type",TRUE)</f>
        <v>ETF</v>
      </c>
    </row>
    <row r="2542" spans="1:44" ht="18.75" customHeight="1" x14ac:dyDescent="0.25">
      <c r="A2542" t="e" vm="2554">
        <v>#VALUE!</v>
      </c>
      <c r="B2542" t="s">
        <v>6929</v>
      </c>
      <c r="C2542" t="s">
        <v>6930</v>
      </c>
      <c r="D2542" s="31" cm="1">
        <f t="array" aca="1" ref="D2542" ca="1">_FV(A2542,"Last trade time",TRUE)</f>
        <v>45824.840277789066</v>
      </c>
      <c r="E2542" s="23" cm="1">
        <f t="array" aca="1" ref="E2542" ca="1">_FV(A2542,"Price")</f>
        <v>10.5905</v>
      </c>
      <c r="F2542" s="27" cm="1">
        <f t="array" aca="1" ref="F2542" ca="1">_FV(A2542,"Change (%)",TRUE)</f>
        <v>6.9889999999999996E-3</v>
      </c>
      <c r="G2542" s="26" cm="1">
        <f t="array" aca="1" ref="G2542" ca="1">_FV(A2542,"Change")</f>
        <v>7.3499999999999996E-2</v>
      </c>
      <c r="H2542" s="23" cm="1">
        <f t="array" aca="1" ref="H2542" ca="1">_FV(A2542,"Open")</f>
        <v>10.5905</v>
      </c>
      <c r="I2542" s="23" cm="1">
        <f t="array" aca="1" ref="I2542" ca="1">_FV(A2542,"Low")</f>
        <v>10.5905</v>
      </c>
      <c r="J2542" s="23" cm="1">
        <f t="array" aca="1" ref="J2542" ca="1">_FV(A2542,"High")</f>
        <v>10.5905</v>
      </c>
      <c r="K2542" s="23" cm="1">
        <f t="array" aca="1" ref="K2542" ca="1">_FV(A2542,"Previous close",TRUE)</f>
        <v>10.516999999999999</v>
      </c>
      <c r="L2542" s="26"/>
      <c r="M2542" s="23" cm="1">
        <f t="array" aca="1" ref="M2542" ca="1">_FV(A2542,"52 week low",TRUE)</f>
        <v>9.16</v>
      </c>
      <c r="N2542" s="23" cm="1">
        <f t="array" aca="1" ref="N2542" ca="1">_FV(A2542,"52 week high",TRUE)</f>
        <v>10.84</v>
      </c>
      <c r="O2542" s="8" cm="1">
        <f t="array" aca="1" ref="O2542" ca="1">_FV(A2542,"Volume")</f>
        <v>28</v>
      </c>
      <c r="P2542" s="7" cm="1">
        <f t="array" aca="1" ref="P2542" ca="1">_FV(A2542,"Volume average",TRUE)</f>
        <v>153</v>
      </c>
      <c r="Q2542" t="s">
        <v>1641</v>
      </c>
      <c r="S2542" t="s">
        <v>6576</v>
      </c>
      <c r="T2542" s="25" cm="1">
        <f t="array" aca="1" ref="T2542" ca="1">_FV(A2542,"Expense ratio",TRUE)</f>
        <v>3.8E-3</v>
      </c>
      <c r="U2542" s="24" cm="1">
        <f t="array" aca="1" ref="U2542" ca="1">_FV(A2542,"Market cap",TRUE)</f>
        <v>622350.93000000005</v>
      </c>
      <c r="V2542" s="4">
        <v>622350</v>
      </c>
      <c r="W2542" s="4">
        <v>622350</v>
      </c>
      <c r="Y2542" t="s">
        <v>1352</v>
      </c>
      <c r="Z2542" s="5">
        <v>10.497030000000001</v>
      </c>
      <c r="AA2542" s="5">
        <v>18.036218999999999</v>
      </c>
      <c r="AB2542" s="20"/>
      <c r="AC2542" s="4">
        <v>493</v>
      </c>
      <c r="AE2542" s="5">
        <v>13.54088086303469</v>
      </c>
      <c r="AF2542" s="20"/>
      <c r="AI2542" s="4">
        <v>493</v>
      </c>
      <c r="AJ2542" s="5">
        <v>5178.2748000000001</v>
      </c>
      <c r="AL2542" s="5">
        <v>10.5402</v>
      </c>
      <c r="AM2542" s="5">
        <v>9.2829999999999995</v>
      </c>
      <c r="AN2542" t="s">
        <v>47</v>
      </c>
      <c r="AO2542" t="str" cm="1">
        <f t="array" aca="1" ref="AO2542" ca="1">_FV(A2542,"Currency")</f>
        <v>USD</v>
      </c>
      <c r="AP2542" t="str" cm="1">
        <f t="array" aca="1" ref="AP2542" ca="1">_FV(A2542,"Exchange")</f>
        <v>NYSE Arca</v>
      </c>
      <c r="AQ2542" s="6" t="str" cm="1">
        <f t="array" aca="1" ref="AQ2542" ca="1">_FV(A2542,"Exchange abbreviation",TRUE)</f>
        <v>ARCX</v>
      </c>
      <c r="AR2542" t="str" cm="1">
        <f t="array" aca="1" ref="AR2542" ca="1">_FV(A2542,"Instrument type",TRUE)</f>
        <v>ETF</v>
      </c>
    </row>
    <row r="2543" spans="1:44" ht="18.75" customHeight="1" x14ac:dyDescent="0.25">
      <c r="A2543" t="e" vm="2555">
        <v>#VALUE!</v>
      </c>
      <c r="B2543" t="s">
        <v>6931</v>
      </c>
      <c r="C2543" t="s">
        <v>6932</v>
      </c>
      <c r="D2543" s="31" cm="1">
        <f t="array" aca="1" ref="D2543" ca="1">_FV(A2543,"Last trade time",TRUE)</f>
        <v>45824.843750046093</v>
      </c>
      <c r="E2543" s="23" cm="1">
        <f t="array" aca="1" ref="E2543" ca="1">_FV(A2543,"Price")</f>
        <v>26.3704</v>
      </c>
      <c r="F2543" s="27" cm="1">
        <f t="array" aca="1" ref="F2543" ca="1">_FV(A2543,"Change (%)",TRUE)</f>
        <v>1.0902E-2</v>
      </c>
      <c r="G2543" s="26" cm="1">
        <f t="array" aca="1" ref="G2543" ca="1">_FV(A2543,"Change")</f>
        <v>0.28439999999999999</v>
      </c>
      <c r="H2543" s="23" cm="1">
        <f t="array" aca="1" ref="H2543" ca="1">_FV(A2543,"Open")</f>
        <v>26.3704</v>
      </c>
      <c r="I2543" s="23" cm="1">
        <f t="array" aca="1" ref="I2543" ca="1">_FV(A2543,"Low")</f>
        <v>26.3704</v>
      </c>
      <c r="J2543" s="23" cm="1">
        <f t="array" aca="1" ref="J2543" ca="1">_FV(A2543,"High")</f>
        <v>26.3704</v>
      </c>
      <c r="K2543" s="23" cm="1">
        <f t="array" aca="1" ref="K2543" ca="1">_FV(A2543,"Previous close",TRUE)</f>
        <v>26.085999999999999</v>
      </c>
      <c r="L2543" s="26"/>
      <c r="M2543" s="23" cm="1">
        <f t="array" aca="1" ref="M2543" ca="1">_FV(A2543,"52 week low",TRUE)</f>
        <v>22.313099999999999</v>
      </c>
      <c r="N2543" s="23" cm="1">
        <f t="array" aca="1" ref="N2543" ca="1">_FV(A2543,"52 week high",TRUE)</f>
        <v>29.86</v>
      </c>
      <c r="O2543" s="8" cm="1">
        <f t="array" aca="1" ref="O2543" ca="1">_FV(A2543,"Volume")</f>
        <v>3</v>
      </c>
      <c r="P2543" s="7" cm="1">
        <f t="array" aca="1" ref="P2543" ca="1">_FV(A2543,"Volume average",TRUE)</f>
        <v>70</v>
      </c>
      <c r="Q2543" t="s">
        <v>2186</v>
      </c>
      <c r="S2543" t="s">
        <v>56</v>
      </c>
      <c r="T2543" s="25" cm="1">
        <f t="array" aca="1" ref="T2543" ca="1">_FV(A2543,"Expense ratio",TRUE)</f>
        <v>3.8E-3</v>
      </c>
      <c r="U2543" s="24" cm="1">
        <f t="array" aca="1" ref="U2543" ca="1">_FV(A2543,"Market cap",TRUE)</f>
        <v>1292029.69</v>
      </c>
      <c r="V2543" s="4">
        <v>1292029</v>
      </c>
      <c r="W2543" s="4">
        <v>1292029</v>
      </c>
      <c r="Y2543" t="s">
        <v>6933</v>
      </c>
      <c r="Z2543" s="5">
        <v>26.423999999999999</v>
      </c>
      <c r="AA2543" s="5">
        <v>20.051093999999999</v>
      </c>
      <c r="AB2543" s="5">
        <v>1.21E-2</v>
      </c>
      <c r="AC2543" s="4">
        <v>193</v>
      </c>
      <c r="AE2543" s="5">
        <v>-2.1227858462321558</v>
      </c>
      <c r="AF2543" s="5">
        <v>2.2486393615162692</v>
      </c>
      <c r="AI2543" s="4">
        <v>193</v>
      </c>
      <c r="AJ2543" s="5">
        <v>5100.99</v>
      </c>
      <c r="AL2543" s="5">
        <v>29.86</v>
      </c>
      <c r="AM2543" s="5">
        <v>22.312999999999999</v>
      </c>
      <c r="AN2543" t="s">
        <v>47</v>
      </c>
      <c r="AO2543" t="str" cm="1">
        <f t="array" aca="1" ref="AO2543" ca="1">_FV(A2543,"Currency")</f>
        <v>USD</v>
      </c>
      <c r="AP2543" t="str" cm="1">
        <f t="array" aca="1" ref="AP2543" ca="1">_FV(A2543,"Exchange")</f>
        <v>Nasdaq Stock Market</v>
      </c>
      <c r="AQ2543" s="6" t="str" cm="1">
        <f t="array" aca="1" ref="AQ2543" ca="1">_FV(A2543,"Exchange abbreviation",TRUE)</f>
        <v>XNAS</v>
      </c>
      <c r="AR2543" t="str" cm="1">
        <f t="array" aca="1" ref="AR2543" ca="1">_FV(A2543,"Instrument type",TRUE)</f>
        <v>ETF</v>
      </c>
    </row>
    <row r="2544" spans="1:44" ht="18.75" customHeight="1" x14ac:dyDescent="0.25">
      <c r="A2544" t="e" vm="2556">
        <v>#VALUE!</v>
      </c>
      <c r="B2544" t="s">
        <v>6934</v>
      </c>
      <c r="C2544" t="s">
        <v>6935</v>
      </c>
      <c r="D2544" s="31" cm="1">
        <f t="array" aca="1" ref="D2544" ca="1">_FV(A2544,"Last trade time",TRUE)</f>
        <v>45824.860817638284</v>
      </c>
      <c r="E2544" s="23" cm="1">
        <f t="array" aca="1" ref="E2544" ca="1">_FV(A2544,"Price")</f>
        <v>49.87</v>
      </c>
      <c r="F2544" s="27" cm="1">
        <f t="array" aca="1" ref="F2544" ca="1">_FV(A2544,"Change (%)",TRUE)</f>
        <v>1.0040000000000001E-3</v>
      </c>
      <c r="G2544" s="26" cm="1">
        <f t="array" aca="1" ref="G2544" ca="1">_FV(A2544,"Change")</f>
        <v>0.05</v>
      </c>
      <c r="H2544" s="23" cm="1">
        <f t="array" aca="1" ref="H2544" ca="1">_FV(A2544,"Open")</f>
        <v>49.81</v>
      </c>
      <c r="I2544" s="23" cm="1">
        <f t="array" aca="1" ref="I2544" ca="1">_FV(A2544,"Low")</f>
        <v>49.759700000000002</v>
      </c>
      <c r="J2544" s="23" cm="1">
        <f t="array" aca="1" ref="J2544" ca="1">_FV(A2544,"High")</f>
        <v>49.87</v>
      </c>
      <c r="K2544" s="23" cm="1">
        <f t="array" aca="1" ref="K2544" ca="1">_FV(A2544,"Previous close",TRUE)</f>
        <v>49.82</v>
      </c>
      <c r="L2544" s="26"/>
      <c r="M2544" s="23" cm="1">
        <f t="array" aca="1" ref="M2544" ca="1">_FV(A2544,"52 week low",TRUE)</f>
        <v>48.17</v>
      </c>
      <c r="N2544" s="23" cm="1">
        <f t="array" aca="1" ref="N2544" ca="1">_FV(A2544,"52 week high",TRUE)</f>
        <v>50.04</v>
      </c>
      <c r="O2544" s="8" cm="1">
        <f t="array" aca="1" ref="O2544" ca="1">_FV(A2544,"Volume")</f>
        <v>94281</v>
      </c>
      <c r="P2544" s="7" cm="1">
        <f t="array" aca="1" ref="P2544" ca="1">_FV(A2544,"Volume average",TRUE)</f>
        <v>99308</v>
      </c>
      <c r="Q2544" t="s">
        <v>224</v>
      </c>
      <c r="T2544" s="25" cm="1">
        <f t="array" aca="1" ref="T2544" ca="1">_FV(A2544,"Expense ratio",TRUE)</f>
        <v>3.8E-3</v>
      </c>
      <c r="U2544" s="24" cm="1">
        <f t="array" aca="1" ref="U2544" ca="1">_FV(A2544,"Market cap",TRUE)</f>
        <v>504177773.19999999</v>
      </c>
      <c r="V2544" s="16"/>
      <c r="W2544" s="16"/>
      <c r="Z2544" s="18"/>
      <c r="AA2544" s="20"/>
      <c r="AB2544" s="20"/>
      <c r="AC2544" s="21">
        <v>97929</v>
      </c>
      <c r="AE2544" s="18"/>
      <c r="AF2544" s="20"/>
      <c r="AH2544" s="16"/>
      <c r="AI2544" s="21"/>
      <c r="AJ2544" s="18"/>
      <c r="AL2544" s="18"/>
      <c r="AM2544" s="18"/>
      <c r="AN2544" t="s">
        <v>73</v>
      </c>
      <c r="AO2544" t="str" cm="1">
        <f t="array" aca="1" ref="AO2544" ca="1">_FV(A2544,"Currency")</f>
        <v>USD</v>
      </c>
      <c r="AP2544" t="str" cm="1">
        <f t="array" aca="1" ref="AP2544" ca="1">_FV(A2544,"Exchange")</f>
        <v>NYSE Arca</v>
      </c>
      <c r="AQ2544" s="6" t="str" cm="1">
        <f t="array" aca="1" ref="AQ2544" ca="1">_FV(A2544,"Exchange abbreviation",TRUE)</f>
        <v>ARCX</v>
      </c>
      <c r="AR2544" t="str" cm="1">
        <f t="array" aca="1" ref="AR2544" ca="1">_FV(A2544,"Instrument type",TRUE)</f>
        <v>ETF</v>
      </c>
    </row>
    <row r="2545" spans="1:44" ht="18.75" customHeight="1" x14ac:dyDescent="0.25">
      <c r="A2545" t="e" vm="2557">
        <v>#VALUE!</v>
      </c>
      <c r="B2545" t="s">
        <v>6936</v>
      </c>
      <c r="C2545" t="s">
        <v>6937</v>
      </c>
      <c r="D2545" s="31" cm="1">
        <f t="array" aca="1" ref="D2545" ca="1">_FV(A2545,"Last trade time",TRUE)</f>
        <v>45824.840333957814</v>
      </c>
      <c r="E2545" s="23" cm="1">
        <f t="array" aca="1" ref="E2545" ca="1">_FV(A2545,"Price")</f>
        <v>45.78</v>
      </c>
      <c r="F2545" s="27" cm="1">
        <f t="array" aca="1" ref="F2545" ca="1">_FV(A2545,"Change (%)",TRUE)</f>
        <v>1.9719999999999998E-3</v>
      </c>
      <c r="G2545" s="26" cm="1">
        <f t="array" aca="1" ref="G2545" ca="1">_FV(A2545,"Change")</f>
        <v>9.01E-2</v>
      </c>
      <c r="H2545" s="23" cm="1">
        <f t="array" aca="1" ref="H2545" ca="1">_FV(A2545,"Open")</f>
        <v>45.736600000000003</v>
      </c>
      <c r="I2545" s="23" cm="1">
        <f t="array" aca="1" ref="I2545" ca="1">_FV(A2545,"Low")</f>
        <v>45.71</v>
      </c>
      <c r="J2545" s="23" cm="1">
        <f t="array" aca="1" ref="J2545" ca="1">_FV(A2545,"High")</f>
        <v>45.888300000000001</v>
      </c>
      <c r="K2545" s="23" cm="1">
        <f t="array" aca="1" ref="K2545" ca="1">_FV(A2545,"Previous close",TRUE)</f>
        <v>45.689900000000002</v>
      </c>
      <c r="L2545" s="26"/>
      <c r="M2545" s="23" cm="1">
        <f t="array" aca="1" ref="M2545" ca="1">_FV(A2545,"52 week low",TRUE)</f>
        <v>43.05</v>
      </c>
      <c r="N2545" s="23" cm="1">
        <f t="array" aca="1" ref="N2545" ca="1">_FV(A2545,"52 week high",TRUE)</f>
        <v>46.584099999999999</v>
      </c>
      <c r="O2545" s="8" cm="1">
        <f t="array" aca="1" ref="O2545" ca="1">_FV(A2545,"Volume")</f>
        <v>12018</v>
      </c>
      <c r="P2545" s="7" cm="1">
        <f t="array" aca="1" ref="P2545" ca="1">_FV(A2545,"Volume average",TRUE)</f>
        <v>10622</v>
      </c>
      <c r="Q2545" t="s">
        <v>827</v>
      </c>
      <c r="S2545" t="s">
        <v>56</v>
      </c>
      <c r="T2545" s="25" cm="1">
        <f t="array" aca="1" ref="T2545" ca="1">_FV(A2545,"Expense ratio",TRUE)</f>
        <v>3.8E-3</v>
      </c>
      <c r="U2545" s="24" cm="1">
        <f t="array" aca="1" ref="U2545" ca="1">_FV(A2545,"Market cap",TRUE)</f>
        <v>195472152.58000001</v>
      </c>
      <c r="V2545" s="4">
        <v>195472160</v>
      </c>
      <c r="W2545" s="4">
        <v>195472160</v>
      </c>
      <c r="Y2545" t="s">
        <v>6938</v>
      </c>
      <c r="Z2545" s="5">
        <v>45.619</v>
      </c>
      <c r="AA2545" s="20"/>
      <c r="AB2545" s="19">
        <v>6.4600000000000005E-2</v>
      </c>
      <c r="AC2545" s="4">
        <v>17647</v>
      </c>
      <c r="AE2545" s="5">
        <v>3.596007099674781</v>
      </c>
      <c r="AF2545" s="19">
        <v>8.5762514208445051</v>
      </c>
      <c r="AI2545" s="4">
        <v>17647</v>
      </c>
      <c r="AJ2545" s="5">
        <v>804053.79040000006</v>
      </c>
      <c r="AL2545" s="5">
        <v>46.584000000000003</v>
      </c>
      <c r="AM2545" s="5">
        <v>43.05</v>
      </c>
      <c r="AN2545" t="s">
        <v>47</v>
      </c>
      <c r="AO2545" t="str" cm="1">
        <f t="array" aca="1" ref="AO2545" ca="1">_FV(A2545,"Currency")</f>
        <v>USD</v>
      </c>
      <c r="AP2545" t="str" cm="1">
        <f t="array" aca="1" ref="AP2545" ca="1">_FV(A2545,"Exchange")</f>
        <v>CBOE BZX Exchange</v>
      </c>
      <c r="AQ2545" s="6" t="str" cm="1">
        <f t="array" aca="1" ref="AQ2545" ca="1">_FV(A2545,"Exchange abbreviation",TRUE)</f>
        <v>BATS</v>
      </c>
      <c r="AR2545" t="str" cm="1">
        <f t="array" aca="1" ref="AR2545" ca="1">_FV(A2545,"Instrument type",TRUE)</f>
        <v>ETF</v>
      </c>
    </row>
    <row r="2546" spans="1:44" ht="18.75" customHeight="1" x14ac:dyDescent="0.25">
      <c r="A2546" t="e" vm="2558">
        <v>#VALUE!</v>
      </c>
      <c r="B2546" t="s">
        <v>6939</v>
      </c>
      <c r="C2546" t="s">
        <v>6940</v>
      </c>
      <c r="D2546" s="31" cm="1">
        <f t="array" aca="1" ref="D2546" ca="1">_FV(A2546,"Last trade time",TRUE)</f>
        <v>45824.840277823438</v>
      </c>
      <c r="E2546" s="23" cm="1">
        <f t="array" aca="1" ref="E2546" ca="1">_FV(A2546,"Price")</f>
        <v>95.714799999999997</v>
      </c>
      <c r="F2546" s="27" cm="1">
        <f t="array" aca="1" ref="F2546" ca="1">_FV(A2546,"Change (%)",TRUE)</f>
        <v>1.7979999999999999E-3</v>
      </c>
      <c r="G2546" s="26" cm="1">
        <f t="array" aca="1" ref="G2546" ca="1">_FV(A2546,"Change")</f>
        <v>0.17180000000000001</v>
      </c>
      <c r="H2546" s="23" cm="1">
        <f t="array" aca="1" ref="H2546" ca="1">_FV(A2546,"Open")</f>
        <v>95.9</v>
      </c>
      <c r="I2546" s="23" cm="1">
        <f t="array" aca="1" ref="I2546" ca="1">_FV(A2546,"Low")</f>
        <v>95.51</v>
      </c>
      <c r="J2546" s="23" cm="1">
        <f t="array" aca="1" ref="J2546" ca="1">_FV(A2546,"High")</f>
        <v>96.3</v>
      </c>
      <c r="K2546" s="23" cm="1">
        <f t="array" aca="1" ref="K2546" ca="1">_FV(A2546,"Previous close",TRUE)</f>
        <v>95.543000000000006</v>
      </c>
      <c r="L2546" s="26"/>
      <c r="M2546" s="23" cm="1">
        <f t="array" aca="1" ref="M2546" ca="1">_FV(A2546,"52 week low",TRUE)</f>
        <v>82.74</v>
      </c>
      <c r="N2546" s="23" cm="1">
        <f t="array" aca="1" ref="N2546" ca="1">_FV(A2546,"52 week high",TRUE)</f>
        <v>101.06</v>
      </c>
      <c r="O2546" s="8" cm="1">
        <f t="array" aca="1" ref="O2546" ca="1">_FV(A2546,"Volume")</f>
        <v>23861</v>
      </c>
      <c r="P2546" s="7" cm="1">
        <f t="array" aca="1" ref="P2546" ca="1">_FV(A2546,"Volume average",TRUE)</f>
        <v>38157</v>
      </c>
      <c r="Q2546" t="s">
        <v>1641</v>
      </c>
      <c r="S2546" t="s">
        <v>56</v>
      </c>
      <c r="T2546" s="25" cm="1">
        <f t="array" aca="1" ref="T2546" ca="1">_FV(A2546,"Expense ratio",TRUE)</f>
        <v>3.8E-3</v>
      </c>
      <c r="U2546" s="24" cm="1">
        <f t="array" aca="1" ref="U2546" ca="1">_FV(A2546,"Market cap",TRUE)</f>
        <v>1211366165.48</v>
      </c>
      <c r="V2546" s="4">
        <v>1211366144</v>
      </c>
      <c r="W2546" s="4">
        <v>1211366144</v>
      </c>
      <c r="Y2546" t="s">
        <v>4918</v>
      </c>
      <c r="Z2546" s="5">
        <v>95.180999999999997</v>
      </c>
      <c r="AA2546" s="5">
        <v>16.489028999999999</v>
      </c>
      <c r="AB2546" s="5">
        <v>3.5099998E-2</v>
      </c>
      <c r="AC2546" s="4">
        <v>45787</v>
      </c>
      <c r="AE2546" s="5">
        <v>3.2934134709099672</v>
      </c>
      <c r="AF2546" s="5">
        <v>16.747165671346728</v>
      </c>
      <c r="AI2546" s="4">
        <v>45787</v>
      </c>
      <c r="AJ2546" s="5">
        <v>4358464.53</v>
      </c>
      <c r="AL2546" s="5">
        <v>101.06</v>
      </c>
      <c r="AM2546" s="5">
        <v>82.54</v>
      </c>
      <c r="AN2546" t="s">
        <v>90</v>
      </c>
      <c r="AO2546" t="str" cm="1">
        <f t="array" aca="1" ref="AO2546" ca="1">_FV(A2546,"Currency")</f>
        <v>USD</v>
      </c>
      <c r="AP2546" t="str" cm="1">
        <f t="array" aca="1" ref="AP2546" ca="1">_FV(A2546,"Exchange")</f>
        <v>NYSE Arca</v>
      </c>
      <c r="AQ2546" s="6" t="str" cm="1">
        <f t="array" aca="1" ref="AQ2546" ca="1">_FV(A2546,"Exchange abbreviation",TRUE)</f>
        <v>ARCX</v>
      </c>
      <c r="AR2546" t="str" cm="1">
        <f t="array" aca="1" ref="AR2546" ca="1">_FV(A2546,"Instrument type",TRUE)</f>
        <v>ETF</v>
      </c>
    </row>
    <row r="2547" spans="1:44" ht="18.75" customHeight="1" x14ac:dyDescent="0.25">
      <c r="A2547" t="e" vm="2559">
        <v>#VALUE!</v>
      </c>
      <c r="B2547" t="s">
        <v>6941</v>
      </c>
      <c r="C2547" t="s">
        <v>6942</v>
      </c>
      <c r="D2547" s="31" cm="1">
        <f t="array" aca="1" ref="D2547" ca="1">_FV(A2547,"Last trade time",TRUE)</f>
        <v>45824.862693888281</v>
      </c>
      <c r="E2547" s="23" cm="1">
        <f t="array" aca="1" ref="E2547" ca="1">_FV(A2547,"Price")</f>
        <v>130.68</v>
      </c>
      <c r="F2547" s="27" cm="1">
        <f t="array" aca="1" ref="F2547" ca="1">_FV(A2547,"Change (%)",TRUE)</f>
        <v>5.5630000000000002E-3</v>
      </c>
      <c r="G2547" s="26" cm="1">
        <f t="array" aca="1" ref="G2547" ca="1">_FV(A2547,"Change")</f>
        <v>0.72299999999999998</v>
      </c>
      <c r="H2547" s="23" cm="1">
        <f t="array" aca="1" ref="H2547" ca="1">_FV(A2547,"Open")</f>
        <v>130.78</v>
      </c>
      <c r="I2547" s="23" cm="1">
        <f t="array" aca="1" ref="I2547" ca="1">_FV(A2547,"Low")</f>
        <v>130.33000000000001</v>
      </c>
      <c r="J2547" s="23" cm="1">
        <f t="array" aca="1" ref="J2547" ca="1">_FV(A2547,"High")</f>
        <v>131.34</v>
      </c>
      <c r="K2547" s="23" cm="1">
        <f t="array" aca="1" ref="K2547" ca="1">_FV(A2547,"Previous close",TRUE)</f>
        <v>129.95699999999999</v>
      </c>
      <c r="L2547" s="26"/>
      <c r="M2547" s="23" cm="1">
        <f t="array" aca="1" ref="M2547" ca="1">_FV(A2547,"52 week low",TRUE)</f>
        <v>115.94</v>
      </c>
      <c r="N2547" s="23" cm="1">
        <f t="array" aca="1" ref="N2547" ca="1">_FV(A2547,"52 week high",TRUE)</f>
        <v>144.09</v>
      </c>
      <c r="O2547" s="8" cm="1">
        <f t="array" aca="1" ref="O2547" ca="1">_FV(A2547,"Volume")</f>
        <v>1644012</v>
      </c>
      <c r="P2547" s="7" cm="1">
        <f t="array" aca="1" ref="P2547" ca="1">_FV(A2547,"Volume average",TRUE)</f>
        <v>335193</v>
      </c>
      <c r="Q2547" t="s">
        <v>1641</v>
      </c>
      <c r="S2547" t="s">
        <v>2067</v>
      </c>
      <c r="T2547" s="25" cm="1">
        <f t="array" aca="1" ref="T2547" ca="1">_FV(A2547,"Expense ratio",TRUE)</f>
        <v>3.8E-3</v>
      </c>
      <c r="U2547" s="24" cm="1">
        <f t="array" aca="1" ref="U2547" ca="1">_FV(A2547,"Market cap",TRUE)</f>
        <v>19359785556</v>
      </c>
      <c r="V2547" s="4">
        <v>19359981568</v>
      </c>
      <c r="W2547" s="4">
        <v>19359981568</v>
      </c>
      <c r="Y2547" t="s">
        <v>6943</v>
      </c>
      <c r="Z2547" s="5">
        <v>131.65025</v>
      </c>
      <c r="AA2547" s="5">
        <v>15.405436</v>
      </c>
      <c r="AB2547" s="5">
        <v>3.6900000000000002E-2</v>
      </c>
      <c r="AC2547" s="4">
        <v>450022</v>
      </c>
      <c r="AE2547" s="5">
        <v>1.185840593747489</v>
      </c>
      <c r="AF2547" s="5">
        <v>11.44574008207864</v>
      </c>
      <c r="AH2547" s="17">
        <v>175050000</v>
      </c>
      <c r="AI2547" s="4">
        <v>450022</v>
      </c>
      <c r="AJ2547" s="5">
        <v>59245396.299999997</v>
      </c>
      <c r="AL2547" s="5">
        <v>144.09</v>
      </c>
      <c r="AM2547" s="5">
        <v>115.94</v>
      </c>
      <c r="AN2547" t="s">
        <v>82</v>
      </c>
      <c r="AO2547" t="str" cm="1">
        <f t="array" aca="1" ref="AO2547" ca="1">_FV(A2547,"Currency")</f>
        <v>USD</v>
      </c>
      <c r="AP2547" t="str" cm="1">
        <f t="array" aca="1" ref="AP2547" ca="1">_FV(A2547,"Exchange")</f>
        <v>Nasdaq Stock Market</v>
      </c>
      <c r="AQ2547" s="6" t="str" cm="1">
        <f t="array" aca="1" ref="AQ2547" ca="1">_FV(A2547,"Exchange abbreviation",TRUE)</f>
        <v>XNAS</v>
      </c>
      <c r="AR2547" t="str" cm="1">
        <f t="array" aca="1" ref="AR2547" ca="1">_FV(A2547,"Instrument type",TRUE)</f>
        <v>ETF</v>
      </c>
    </row>
    <row r="2548" spans="1:44" ht="18.75" customHeight="1" x14ac:dyDescent="0.25">
      <c r="A2548" t="e" vm="2560">
        <v>#VALUE!</v>
      </c>
      <c r="B2548" t="s">
        <v>6944</v>
      </c>
      <c r="C2548" t="s">
        <v>6945</v>
      </c>
      <c r="D2548" s="31" cm="1">
        <f t="array" aca="1" ref="D2548" ca="1">_FV(A2548,"Last trade time",TRUE)</f>
        <v>45824.843750207816</v>
      </c>
      <c r="E2548" s="23" cm="1">
        <f t="array" aca="1" ref="E2548" ca="1">_FV(A2548,"Price")</f>
        <v>49.71</v>
      </c>
      <c r="F2548" s="27" cm="1">
        <f t="array" aca="1" ref="F2548" ca="1">_FV(A2548,"Change (%)",TRUE)</f>
        <v>-2.2079999999999999E-3</v>
      </c>
      <c r="G2548" s="26" cm="1">
        <f t="array" aca="1" ref="G2548" ca="1">_FV(A2548,"Change")</f>
        <v>-0.11</v>
      </c>
      <c r="H2548" s="23" cm="1">
        <f t="array" aca="1" ref="H2548" ca="1">_FV(A2548,"Open")</f>
        <v>49.78</v>
      </c>
      <c r="I2548" s="23" cm="1">
        <f t="array" aca="1" ref="I2548" ca="1">_FV(A2548,"Low")</f>
        <v>49.71</v>
      </c>
      <c r="J2548" s="23" cm="1">
        <f t="array" aca="1" ref="J2548" ca="1">_FV(A2548,"High")</f>
        <v>49.825000000000003</v>
      </c>
      <c r="K2548" s="23" cm="1">
        <f t="array" aca="1" ref="K2548" ca="1">_FV(A2548,"Previous close",TRUE)</f>
        <v>49.82</v>
      </c>
      <c r="L2548" s="26"/>
      <c r="M2548" s="23" cm="1">
        <f t="array" aca="1" ref="M2548" ca="1">_FV(A2548,"52 week low",TRUE)</f>
        <v>48.59</v>
      </c>
      <c r="N2548" s="23" cm="1">
        <f t="array" aca="1" ref="N2548" ca="1">_FV(A2548,"52 week high",TRUE)</f>
        <v>52.6</v>
      </c>
      <c r="O2548" s="8" cm="1">
        <f t="array" aca="1" ref="O2548" ca="1">_FV(A2548,"Volume")</f>
        <v>12651</v>
      </c>
      <c r="P2548" s="7" cm="1">
        <f t="array" aca="1" ref="P2548" ca="1">_FV(A2548,"Volume average",TRUE)</f>
        <v>41690</v>
      </c>
      <c r="Q2548" t="s">
        <v>416</v>
      </c>
      <c r="S2548" t="s">
        <v>2067</v>
      </c>
      <c r="T2548" s="25" cm="1">
        <f t="array" aca="1" ref="T2548" ca="1">_FV(A2548,"Expense ratio",TRUE)</f>
        <v>3.8E-3</v>
      </c>
      <c r="U2548" s="24" cm="1">
        <f t="array" aca="1" ref="U2548" ca="1">_FV(A2548,"Market cap",TRUE)</f>
        <v>201255737.47999999</v>
      </c>
      <c r="V2548" s="4">
        <v>201255744</v>
      </c>
      <c r="W2548" s="4">
        <v>201255744</v>
      </c>
      <c r="X2548" t="s">
        <v>6946</v>
      </c>
      <c r="Y2548" t="s">
        <v>3745</v>
      </c>
      <c r="Z2548" s="5">
        <v>49.324509999999997</v>
      </c>
      <c r="AA2548" s="5">
        <v>17.916232999999998</v>
      </c>
      <c r="AB2548" s="5">
        <v>5.0100001999999998E-2</v>
      </c>
      <c r="AC2548" s="4">
        <v>38157</v>
      </c>
      <c r="AE2548" s="5">
        <v>2.34480512593449</v>
      </c>
      <c r="AF2548" s="5">
        <v>3.8873378104713701</v>
      </c>
      <c r="AI2548" s="4">
        <v>38157</v>
      </c>
      <c r="AJ2548" s="5">
        <v>1888199.145</v>
      </c>
      <c r="AL2548" s="5">
        <v>52.6</v>
      </c>
      <c r="AM2548" s="5">
        <v>48.59</v>
      </c>
      <c r="AN2548" t="s">
        <v>90</v>
      </c>
      <c r="AO2548" t="str" cm="1">
        <f t="array" aca="1" ref="AO2548" ca="1">_FV(A2548,"Currency")</f>
        <v>USD</v>
      </c>
      <c r="AP2548" t="str" cm="1">
        <f t="array" aca="1" ref="AP2548" ca="1">_FV(A2548,"Exchange")</f>
        <v>Nasdaq Stock Market</v>
      </c>
      <c r="AQ2548" s="6" t="str" cm="1">
        <f t="array" aca="1" ref="AQ2548" ca="1">_FV(A2548,"Exchange abbreviation",TRUE)</f>
        <v>XNAS</v>
      </c>
      <c r="AR2548" t="str" cm="1">
        <f t="array" aca="1" ref="AR2548" ca="1">_FV(A2548,"Instrument type",TRUE)</f>
        <v>ETF</v>
      </c>
    </row>
    <row r="2549" spans="1:44" ht="18.75" customHeight="1" x14ac:dyDescent="0.25">
      <c r="A2549" t="e" vm="2561">
        <v>#VALUE!</v>
      </c>
      <c r="B2549" t="s">
        <v>6947</v>
      </c>
      <c r="C2549" t="s">
        <v>6948</v>
      </c>
      <c r="D2549" s="31" cm="1">
        <f t="array" aca="1" ref="D2549" ca="1">_FV(A2549,"Last trade time",TRUE)</f>
        <v>45824.84027780078</v>
      </c>
      <c r="E2549" s="23" cm="1">
        <f t="array" aca="1" ref="E2549" ca="1">_FV(A2549,"Price")</f>
        <v>10.27</v>
      </c>
      <c r="F2549" s="27" cm="1">
        <f t="array" aca="1" ref="F2549" ca="1">_FV(A2549,"Change (%)",TRUE)</f>
        <v>0</v>
      </c>
      <c r="G2549" s="26" cm="1">
        <f t="array" aca="1" ref="G2549" ca="1">_FV(A2549,"Change")</f>
        <v>0</v>
      </c>
      <c r="H2549" s="23" cm="1">
        <f t="array" aca="1" ref="H2549" ca="1">_FV(A2549,"Open")</f>
        <v>10.26</v>
      </c>
      <c r="I2549" s="23" cm="1">
        <f t="array" aca="1" ref="I2549" ca="1">_FV(A2549,"Low")</f>
        <v>10.26</v>
      </c>
      <c r="J2549" s="23" cm="1">
        <f t="array" aca="1" ref="J2549" ca="1">_FV(A2549,"High")</f>
        <v>10.27</v>
      </c>
      <c r="K2549" s="23" cm="1">
        <f t="array" aca="1" ref="K2549" ca="1">_FV(A2549,"Previous close",TRUE)</f>
        <v>10.27</v>
      </c>
      <c r="L2549" s="26"/>
      <c r="M2549" s="23" cm="1">
        <f t="array" aca="1" ref="M2549" ca="1">_FV(A2549,"52 week low",TRUE)</f>
        <v>10.050000000000001</v>
      </c>
      <c r="N2549" s="23" cm="1">
        <f t="array" aca="1" ref="N2549" ca="1">_FV(A2549,"52 week high",TRUE)</f>
        <v>10.484999999999999</v>
      </c>
      <c r="O2549" s="8" cm="1">
        <f t="array" aca="1" ref="O2549" ca="1">_FV(A2549,"Volume")</f>
        <v>40443</v>
      </c>
      <c r="P2549" s="7" cm="1">
        <f t="array" aca="1" ref="P2549" ca="1">_FV(A2549,"Volume average",TRUE)</f>
        <v>44757</v>
      </c>
      <c r="Q2549" t="s">
        <v>1040</v>
      </c>
      <c r="S2549" t="s">
        <v>6576</v>
      </c>
      <c r="T2549" s="25" cm="1">
        <f t="array" aca="1" ref="T2549" ca="1">_FV(A2549,"Expense ratio",TRUE)</f>
        <v>3.8E-3</v>
      </c>
      <c r="U2549" s="24" cm="1">
        <f t="array" aca="1" ref="U2549" ca="1">_FV(A2549,"Market cap",TRUE)</f>
        <v>39592015.600000001</v>
      </c>
      <c r="V2549" s="4">
        <v>39592016</v>
      </c>
      <c r="W2549" s="4">
        <v>39592016</v>
      </c>
      <c r="Y2549" t="s">
        <v>5453</v>
      </c>
      <c r="Z2549" s="5">
        <v>10.17784</v>
      </c>
      <c r="AB2549" s="5">
        <v>4.1700000000000001E-2</v>
      </c>
      <c r="AC2549" s="4">
        <v>35133</v>
      </c>
      <c r="AE2549" s="5">
        <v>2.8818316937706312</v>
      </c>
      <c r="AF2549" s="5">
        <v>5.1494750383836774</v>
      </c>
      <c r="AI2549" s="4">
        <v>35133</v>
      </c>
      <c r="AJ2549" s="5">
        <v>358883.59499999997</v>
      </c>
      <c r="AL2549" s="5">
        <v>10.484999999999999</v>
      </c>
      <c r="AM2549" s="5">
        <v>10.050000000000001</v>
      </c>
      <c r="AN2549" t="s">
        <v>47</v>
      </c>
      <c r="AO2549" t="str" cm="1">
        <f t="array" aca="1" ref="AO2549" ca="1">_FV(A2549,"Currency")</f>
        <v>USD</v>
      </c>
      <c r="AP2549" t="str" cm="1">
        <f t="array" aca="1" ref="AP2549" ca="1">_FV(A2549,"Exchange")</f>
        <v>NYSE Arca</v>
      </c>
      <c r="AQ2549" s="6" t="str" cm="1">
        <f t="array" aca="1" ref="AQ2549" ca="1">_FV(A2549,"Exchange abbreviation",TRUE)</f>
        <v>ARCX</v>
      </c>
      <c r="AR2549" t="str" cm="1">
        <f t="array" aca="1" ref="AR2549" ca="1">_FV(A2549,"Instrument type",TRUE)</f>
        <v>ETF</v>
      </c>
    </row>
    <row r="2550" spans="1:44" ht="18.75" customHeight="1" x14ac:dyDescent="0.25">
      <c r="A2550" t="e" vm="2562">
        <v>#VALUE!</v>
      </c>
      <c r="B2550" t="s">
        <v>6949</v>
      </c>
      <c r="C2550" t="s">
        <v>6950</v>
      </c>
      <c r="D2550" s="31" cm="1">
        <f t="array" aca="1" ref="D2550" ca="1">_FV(A2550,"Last trade time",TRUE)</f>
        <v>45824.840277823438</v>
      </c>
      <c r="E2550" s="23" cm="1">
        <f t="array" aca="1" ref="E2550" ca="1">_FV(A2550,"Price")</f>
        <v>111.056</v>
      </c>
      <c r="F2550" s="27" cm="1">
        <f t="array" aca="1" ref="F2550" ca="1">_FV(A2550,"Change (%)",TRUE)</f>
        <v>6.3060000000000008E-3</v>
      </c>
      <c r="G2550" s="26" cm="1">
        <f t="array" aca="1" ref="G2550" ca="1">_FV(A2550,"Change")</f>
        <v>0.69589999999999996</v>
      </c>
      <c r="H2550" s="23" cm="1">
        <f t="array" aca="1" ref="H2550" ca="1">_FV(A2550,"Open")</f>
        <v>111.31</v>
      </c>
      <c r="I2550" s="23" cm="1">
        <f t="array" aca="1" ref="I2550" ca="1">_FV(A2550,"Low")</f>
        <v>110.91</v>
      </c>
      <c r="J2550" s="23" cm="1">
        <f t="array" aca="1" ref="J2550" ca="1">_FV(A2550,"High")</f>
        <v>111.31</v>
      </c>
      <c r="K2550" s="23" cm="1">
        <f t="array" aca="1" ref="K2550" ca="1">_FV(A2550,"Previous close",TRUE)</f>
        <v>110.3601</v>
      </c>
      <c r="L2550" s="26"/>
      <c r="M2550" s="23" cm="1">
        <f t="array" aca="1" ref="M2550" ca="1">_FV(A2550,"52 week low",TRUE)</f>
        <v>95.92</v>
      </c>
      <c r="N2550" s="23" cm="1">
        <f t="array" aca="1" ref="N2550" ca="1">_FV(A2550,"52 week high",TRUE)</f>
        <v>114.84</v>
      </c>
      <c r="O2550" s="8" cm="1">
        <f t="array" aca="1" ref="O2550" ca="1">_FV(A2550,"Volume")</f>
        <v>4697</v>
      </c>
      <c r="P2550" s="7" cm="1">
        <f t="array" aca="1" ref="P2550" ca="1">_FV(A2550,"Volume average",TRUE)</f>
        <v>2342</v>
      </c>
      <c r="Q2550" t="s">
        <v>60</v>
      </c>
      <c r="R2550" t="s">
        <v>155</v>
      </c>
      <c r="S2550" t="s">
        <v>56</v>
      </c>
      <c r="T2550" s="25" cm="1">
        <f t="array" aca="1" ref="T2550" ca="1">_FV(A2550,"Expense ratio",TRUE)</f>
        <v>3.8E-3</v>
      </c>
      <c r="U2550" s="24" cm="1">
        <f t="array" aca="1" ref="U2550" ca="1">_FV(A2550,"Market cap",TRUE)</f>
        <v>380485798.97000003</v>
      </c>
      <c r="V2550" s="4">
        <v>380485792</v>
      </c>
      <c r="W2550" s="4">
        <v>380485792</v>
      </c>
      <c r="X2550" t="s">
        <v>6951</v>
      </c>
      <c r="Y2550" t="s">
        <v>4918</v>
      </c>
      <c r="Z2550" s="5">
        <v>111.364</v>
      </c>
      <c r="AA2550" s="19">
        <v>18.405944999999999</v>
      </c>
      <c r="AB2550" s="5">
        <v>1.9299999000000002E-2</v>
      </c>
      <c r="AC2550" s="4">
        <v>3136</v>
      </c>
      <c r="AE2550" s="5">
        <v>5.058786554536332</v>
      </c>
      <c r="AF2550" s="5">
        <v>12.457573340899501</v>
      </c>
      <c r="AI2550" s="4">
        <v>3136</v>
      </c>
      <c r="AJ2550" s="5">
        <v>349208.65279999998</v>
      </c>
      <c r="AL2550" s="5">
        <v>114.84</v>
      </c>
      <c r="AM2550" s="5">
        <v>95.92</v>
      </c>
      <c r="AN2550" t="s">
        <v>47</v>
      </c>
      <c r="AO2550" t="str" cm="1">
        <f t="array" aca="1" ref="AO2550" ca="1">_FV(A2550,"Currency")</f>
        <v>USD</v>
      </c>
      <c r="AP2550" t="str" cm="1">
        <f t="array" aca="1" ref="AP2550" ca="1">_FV(A2550,"Exchange")</f>
        <v>NYSE Arca</v>
      </c>
      <c r="AQ2550" s="6" t="str" cm="1">
        <f t="array" aca="1" ref="AQ2550" ca="1">_FV(A2550,"Exchange abbreviation",TRUE)</f>
        <v>ARCX</v>
      </c>
      <c r="AR2550" t="str" cm="1">
        <f t="array" aca="1" ref="AR2550" ca="1">_FV(A2550,"Instrument type",TRUE)</f>
        <v>ETF</v>
      </c>
    </row>
    <row r="2551" spans="1:44" ht="18.75" customHeight="1" x14ac:dyDescent="0.25">
      <c r="A2551" t="e" vm="2563">
        <v>#VALUE!</v>
      </c>
      <c r="B2551" t="s">
        <v>6952</v>
      </c>
      <c r="C2551" t="s">
        <v>6953</v>
      </c>
      <c r="D2551" s="31" cm="1">
        <f t="array" aca="1" ref="D2551" ca="1">_FV(A2551,"Last trade time",TRUE)</f>
        <v>45824.840296816408</v>
      </c>
      <c r="E2551" s="23" cm="1">
        <f t="array" aca="1" ref="E2551" ca="1">_FV(A2551,"Price")</f>
        <v>21.725000000000001</v>
      </c>
      <c r="F2551" s="27" cm="1">
        <f t="array" aca="1" ref="F2551" ca="1">_FV(A2551,"Change (%)",TRUE)</f>
        <v>5.1630000000000001E-3</v>
      </c>
      <c r="G2551" s="26" cm="1">
        <f t="array" aca="1" ref="G2551" ca="1">_FV(A2551,"Change")</f>
        <v>0.1116</v>
      </c>
      <c r="H2551" s="23" cm="1">
        <f t="array" aca="1" ref="H2551" ca="1">_FV(A2551,"Open")</f>
        <v>21.82</v>
      </c>
      <c r="I2551" s="23" cm="1">
        <f t="array" aca="1" ref="I2551" ca="1">_FV(A2551,"Low")</f>
        <v>21.725000000000001</v>
      </c>
      <c r="J2551" s="23" cm="1">
        <f t="array" aca="1" ref="J2551" ca="1">_FV(A2551,"High")</f>
        <v>21.844999999999999</v>
      </c>
      <c r="K2551" s="23" cm="1">
        <f t="array" aca="1" ref="K2551" ca="1">_FV(A2551,"Previous close",TRUE)</f>
        <v>21.613399999999999</v>
      </c>
      <c r="L2551" s="26"/>
      <c r="M2551" s="23" cm="1">
        <f t="array" aca="1" ref="M2551" ca="1">_FV(A2551,"52 week low",TRUE)</f>
        <v>19.059999999999999</v>
      </c>
      <c r="N2551" s="23" cm="1">
        <f t="array" aca="1" ref="N2551" ca="1">_FV(A2551,"52 week high",TRUE)</f>
        <v>25</v>
      </c>
      <c r="O2551" s="8" cm="1">
        <f t="array" aca="1" ref="O2551" ca="1">_FV(A2551,"Volume")</f>
        <v>1257</v>
      </c>
      <c r="P2551" s="7" cm="1">
        <f t="array" aca="1" ref="P2551" ca="1">_FV(A2551,"Volume average",TRUE)</f>
        <v>2331</v>
      </c>
      <c r="Q2551" t="s">
        <v>1641</v>
      </c>
      <c r="R2551" t="s">
        <v>155</v>
      </c>
      <c r="S2551" t="s">
        <v>4555</v>
      </c>
      <c r="T2551" s="25" cm="1">
        <f t="array" aca="1" ref="T2551" ca="1">_FV(A2551,"Expense ratio",TRUE)</f>
        <v>3.8E-3</v>
      </c>
      <c r="U2551" s="24" cm="1">
        <f t="array" aca="1" ref="U2551" ca="1">_FV(A2551,"Market cap",TRUE)</f>
        <v>10204815.279999999</v>
      </c>
      <c r="V2551" s="4">
        <v>10204815</v>
      </c>
      <c r="W2551" s="4">
        <v>10204815</v>
      </c>
      <c r="Y2551" t="s">
        <v>6954</v>
      </c>
      <c r="Z2551" s="5">
        <v>21.71311</v>
      </c>
      <c r="AA2551" s="5">
        <v>16.754020000000001</v>
      </c>
      <c r="AB2551" s="5">
        <v>1.7399999999999999E-2</v>
      </c>
      <c r="AC2551" s="4">
        <v>7776</v>
      </c>
      <c r="AE2551" s="5">
        <v>2.1971340731364202</v>
      </c>
      <c r="AF2551" s="5">
        <v>7.8711616896374403</v>
      </c>
      <c r="AI2551" s="4">
        <v>7776</v>
      </c>
      <c r="AJ2551" s="5">
        <v>169089.12</v>
      </c>
      <c r="AL2551" s="4">
        <v>25</v>
      </c>
      <c r="AM2551" s="5">
        <v>19.059999999999999</v>
      </c>
      <c r="AN2551" t="s">
        <v>47</v>
      </c>
      <c r="AO2551" t="str" cm="1">
        <f t="array" aca="1" ref="AO2551" ca="1">_FV(A2551,"Currency")</f>
        <v>USD</v>
      </c>
      <c r="AP2551" t="str" cm="1">
        <f t="array" aca="1" ref="AP2551" ca="1">_FV(A2551,"Exchange")</f>
        <v>CBOE BZX Exchange</v>
      </c>
      <c r="AQ2551" s="6" t="str" cm="1">
        <f t="array" aca="1" ref="AQ2551" ca="1">_FV(A2551,"Exchange abbreviation",TRUE)</f>
        <v>BATS</v>
      </c>
      <c r="AR2551" t="str" cm="1">
        <f t="array" aca="1" ref="AR2551" ca="1">_FV(A2551,"Instrument type",TRUE)</f>
        <v>ETF</v>
      </c>
    </row>
    <row r="2552" spans="1:44" ht="18.75" customHeight="1" x14ac:dyDescent="0.25">
      <c r="A2552" t="e" vm="2564">
        <v>#VALUE!</v>
      </c>
      <c r="B2552" t="s">
        <v>6955</v>
      </c>
      <c r="C2552" t="s">
        <v>6956</v>
      </c>
      <c r="D2552" s="31" cm="1">
        <f t="array" aca="1" ref="D2552" ca="1">_FV(A2552,"Last trade time",TRUE)</f>
        <v>45824.864650000003</v>
      </c>
      <c r="E2552" s="23" cm="1">
        <f t="array" aca="1" ref="E2552" ca="1">_FV(A2552,"Price")</f>
        <v>21.9267</v>
      </c>
      <c r="F2552" s="27" cm="1">
        <f t="array" aca="1" ref="F2552" ca="1">_FV(A2552,"Change (%)",TRUE)</f>
        <v>-2.4250000000000001E-3</v>
      </c>
      <c r="G2552" s="26" cm="1">
        <f t="array" aca="1" ref="G2552" ca="1">_FV(A2552,"Change")</f>
        <v>-5.33E-2</v>
      </c>
      <c r="H2552" s="23" cm="1">
        <f t="array" aca="1" ref="H2552" ca="1">_FV(A2552,"Open")</f>
        <v>22</v>
      </c>
      <c r="I2552" s="23" cm="1">
        <f t="array" aca="1" ref="I2552" ca="1">_FV(A2552,"Low")</f>
        <v>21.9267</v>
      </c>
      <c r="J2552" s="23" cm="1">
        <f t="array" aca="1" ref="J2552" ca="1">_FV(A2552,"High")</f>
        <v>22.01</v>
      </c>
      <c r="K2552" s="23" cm="1">
        <f t="array" aca="1" ref="K2552" ca="1">_FV(A2552,"Previous close",TRUE)</f>
        <v>21.98</v>
      </c>
      <c r="L2552" s="26"/>
      <c r="M2552" s="23" cm="1">
        <f t="array" aca="1" ref="M2552" ca="1">_FV(A2552,"52 week low",TRUE)</f>
        <v>19.899999999999999</v>
      </c>
      <c r="N2552" s="23" cm="1">
        <f t="array" aca="1" ref="N2552" ca="1">_FV(A2552,"52 week high",TRUE)</f>
        <v>23.002099999999999</v>
      </c>
      <c r="O2552" s="8" cm="1">
        <f t="array" aca="1" ref="O2552" ca="1">_FV(A2552,"Volume")</f>
        <v>4623</v>
      </c>
      <c r="P2552" s="7" cm="1">
        <f t="array" aca="1" ref="P2552" ca="1">_FV(A2552,"Volume average",TRUE)</f>
        <v>18048</v>
      </c>
      <c r="Q2552" t="s">
        <v>45</v>
      </c>
      <c r="R2552" t="s">
        <v>4019</v>
      </c>
      <c r="T2552" s="25" cm="1">
        <f t="array" aca="1" ref="T2552" ca="1">_FV(A2552,"Expense ratio",TRUE)</f>
        <v>3.8E-3</v>
      </c>
      <c r="U2552" s="24" cm="1">
        <f t="array" aca="1" ref="U2552" ca="1">_FV(A2552,"Market cap",TRUE)</f>
        <v>134217284.75</v>
      </c>
      <c r="V2552" s="16"/>
      <c r="W2552" s="16"/>
      <c r="X2552" t="s">
        <v>3658</v>
      </c>
      <c r="Z2552" s="18"/>
      <c r="AA2552" s="20"/>
      <c r="AB2552" s="20"/>
      <c r="AC2552" s="21">
        <v>22778</v>
      </c>
      <c r="AE2552" s="18"/>
      <c r="AF2552" s="20"/>
      <c r="AI2552" s="21"/>
      <c r="AJ2552" s="18"/>
      <c r="AL2552" s="18"/>
      <c r="AM2552" s="18"/>
      <c r="AN2552" t="s">
        <v>73</v>
      </c>
      <c r="AO2552" t="str" cm="1">
        <f t="array" aca="1" ref="AO2552" ca="1">_FV(A2552,"Currency")</f>
        <v>USD</v>
      </c>
      <c r="AP2552" t="str" cm="1">
        <f t="array" aca="1" ref="AP2552" ca="1">_FV(A2552,"Exchange")</f>
        <v>NYSE Arca</v>
      </c>
      <c r="AQ2552" s="6" t="str" cm="1">
        <f t="array" aca="1" ref="AQ2552" ca="1">_FV(A2552,"Exchange abbreviation",TRUE)</f>
        <v>ARCX</v>
      </c>
      <c r="AR2552" t="str" cm="1">
        <f t="array" aca="1" ref="AR2552" ca="1">_FV(A2552,"Instrument type",TRUE)</f>
        <v>ETF</v>
      </c>
    </row>
    <row r="2553" spans="1:44" ht="18.75" customHeight="1" x14ac:dyDescent="0.25">
      <c r="A2553" t="e" vm="2565">
        <v>#VALUE!</v>
      </c>
      <c r="B2553" t="s">
        <v>6957</v>
      </c>
      <c r="C2553" t="s">
        <v>6958</v>
      </c>
      <c r="D2553" s="31" cm="1">
        <f t="array" aca="1" ref="D2553" ca="1">_FV(A2553,"Last trade time",TRUE)</f>
        <v>45824.84027780078</v>
      </c>
      <c r="E2553" s="23" cm="1">
        <f t="array" aca="1" ref="E2553" ca="1">_FV(A2553,"Price")</f>
        <v>26.81</v>
      </c>
      <c r="F2553" s="27" cm="1">
        <f t="array" aca="1" ref="F2553" ca="1">_FV(A2553,"Change (%)",TRUE)</f>
        <v>1.1200000000000001E-3</v>
      </c>
      <c r="G2553" s="26" cm="1">
        <f t="array" aca="1" ref="G2553" ca="1">_FV(A2553,"Change")</f>
        <v>0.03</v>
      </c>
      <c r="H2553" s="23" cm="1">
        <f t="array" aca="1" ref="H2553" ca="1">_FV(A2553,"Open")</f>
        <v>26.89</v>
      </c>
      <c r="I2553" s="23" cm="1">
        <f t="array" aca="1" ref="I2553" ca="1">_FV(A2553,"Low")</f>
        <v>26.79</v>
      </c>
      <c r="J2553" s="23" cm="1">
        <f t="array" aca="1" ref="J2553" ca="1">_FV(A2553,"High")</f>
        <v>27</v>
      </c>
      <c r="K2553" s="23" cm="1">
        <f t="array" aca="1" ref="K2553" ca="1">_FV(A2553,"Previous close",TRUE)</f>
        <v>26.78</v>
      </c>
      <c r="L2553" s="26"/>
      <c r="M2553" s="23" cm="1">
        <f t="array" aca="1" ref="M2553" ca="1">_FV(A2553,"52 week low",TRUE)</f>
        <v>24.620100000000001</v>
      </c>
      <c r="N2553" s="23" cm="1">
        <f t="array" aca="1" ref="N2553" ca="1">_FV(A2553,"52 week high",TRUE)</f>
        <v>27.654399999999999</v>
      </c>
      <c r="O2553" s="8" cm="1">
        <f t="array" aca="1" ref="O2553" ca="1">_FV(A2553,"Volume")</f>
        <v>190379</v>
      </c>
      <c r="P2553" s="7" cm="1">
        <f t="array" aca="1" ref="P2553" ca="1">_FV(A2553,"Volume average",TRUE)</f>
        <v>178031</v>
      </c>
      <c r="Q2553" t="s">
        <v>1428</v>
      </c>
      <c r="S2553" t="s">
        <v>263</v>
      </c>
      <c r="T2553" s="25" cm="1">
        <f t="array" aca="1" ref="T2553" ca="1">_FV(A2553,"Expense ratio",TRUE)</f>
        <v>3.8E-3</v>
      </c>
      <c r="U2553" s="24" cm="1">
        <f t="array" aca="1" ref="U2553" ca="1">_FV(A2553,"Market cap",TRUE)</f>
        <v>631585658.11000001</v>
      </c>
      <c r="V2553" s="4">
        <v>631585664</v>
      </c>
      <c r="W2553" s="4">
        <v>631585664</v>
      </c>
      <c r="Y2553" t="s">
        <v>6959</v>
      </c>
      <c r="Z2553" s="5">
        <v>26.62</v>
      </c>
      <c r="AA2553" s="5">
        <v>18.052322</v>
      </c>
      <c r="AB2553" s="5">
        <v>5.4899997999999998E-2</v>
      </c>
      <c r="AC2553" s="4">
        <v>179971</v>
      </c>
      <c r="AE2553" s="5">
        <v>4.3544852731341344</v>
      </c>
      <c r="AF2553" s="5">
        <v>8.6729534031978481</v>
      </c>
      <c r="AI2553" s="4">
        <v>179971</v>
      </c>
      <c r="AJ2553" s="5">
        <v>4798026.8600000003</v>
      </c>
      <c r="AL2553" s="5">
        <v>27.654</v>
      </c>
      <c r="AM2553" s="5">
        <v>24.62</v>
      </c>
      <c r="AN2553" t="s">
        <v>90</v>
      </c>
      <c r="AO2553" t="str" cm="1">
        <f t="array" aca="1" ref="AO2553" ca="1">_FV(A2553,"Currency")</f>
        <v>USD</v>
      </c>
      <c r="AP2553" t="str" cm="1">
        <f t="array" aca="1" ref="AP2553" ca="1">_FV(A2553,"Exchange")</f>
        <v>NYSE Arca</v>
      </c>
      <c r="AQ2553" s="6" t="str" cm="1">
        <f t="array" aca="1" ref="AQ2553" ca="1">_FV(A2553,"Exchange abbreviation",TRUE)</f>
        <v>ARCX</v>
      </c>
      <c r="AR2553" t="str" cm="1">
        <f t="array" aca="1" ref="AR2553" ca="1">_FV(A2553,"Instrument type",TRUE)</f>
        <v>ETF</v>
      </c>
    </row>
    <row r="2554" spans="1:44" ht="18.75" customHeight="1" x14ac:dyDescent="0.25">
      <c r="A2554" t="e" vm="2566">
        <v>#VALUE!</v>
      </c>
      <c r="B2554" t="s">
        <v>6960</v>
      </c>
      <c r="C2554" t="s">
        <v>6961</v>
      </c>
      <c r="D2554" s="31" cm="1">
        <f t="array" aca="1" ref="D2554" ca="1">_FV(A2554,"Last trade time",TRUE)</f>
        <v>45824.840277789066</v>
      </c>
      <c r="E2554" s="23" cm="1">
        <f t="array" aca="1" ref="E2554" ca="1">_FV(A2554,"Price")</f>
        <v>10.14</v>
      </c>
      <c r="F2554" s="27" cm="1">
        <f t="array" aca="1" ref="F2554" ca="1">_FV(A2554,"Change (%)",TRUE)</f>
        <v>2.4720000000000002E-3</v>
      </c>
      <c r="G2554" s="26" cm="1">
        <f t="array" aca="1" ref="G2554" ca="1">_FV(A2554,"Change")</f>
        <v>2.5000000000000001E-2</v>
      </c>
      <c r="H2554" s="23" cm="1">
        <f t="array" aca="1" ref="H2554" ca="1">_FV(A2554,"Open")</f>
        <v>10.14</v>
      </c>
      <c r="I2554" s="23" cm="1">
        <f t="array" aca="1" ref="I2554" ca="1">_FV(A2554,"Low")</f>
        <v>10.14</v>
      </c>
      <c r="J2554" s="23" cm="1">
        <f t="array" aca="1" ref="J2554" ca="1">_FV(A2554,"High")</f>
        <v>10.14</v>
      </c>
      <c r="K2554" s="23" cm="1">
        <f t="array" aca="1" ref="K2554" ca="1">_FV(A2554,"Previous close",TRUE)</f>
        <v>10.115</v>
      </c>
      <c r="L2554" s="26"/>
      <c r="M2554" s="23" cm="1">
        <f t="array" aca="1" ref="M2554" ca="1">_FV(A2554,"52 week low",TRUE)</f>
        <v>9.8905999999999992</v>
      </c>
      <c r="N2554" s="23" cm="1">
        <f t="array" aca="1" ref="N2554" ca="1">_FV(A2554,"52 week high",TRUE)</f>
        <v>10.285</v>
      </c>
      <c r="O2554" s="8" cm="1">
        <f t="array" aca="1" ref="O2554" ca="1">_FV(A2554,"Volume")</f>
        <v>3536</v>
      </c>
      <c r="P2554" s="7" cm="1">
        <f t="array" aca="1" ref="P2554" ca="1">_FV(A2554,"Volume average",TRUE)</f>
        <v>8334</v>
      </c>
      <c r="Q2554" t="s">
        <v>5345</v>
      </c>
      <c r="S2554" t="s">
        <v>6576</v>
      </c>
      <c r="T2554" s="25" cm="1">
        <f t="array" aca="1" ref="T2554" ca="1">_FV(A2554,"Expense ratio",TRUE)</f>
        <v>3.8E-3</v>
      </c>
      <c r="U2554" s="24" cm="1">
        <f t="array" aca="1" ref="U2554" ca="1">_FV(A2554,"Market cap",TRUE)</f>
        <v>5534089.1500000004</v>
      </c>
      <c r="V2554" s="4">
        <v>5534089</v>
      </c>
      <c r="W2554" s="4">
        <v>5534089</v>
      </c>
      <c r="Y2554" t="s">
        <v>5453</v>
      </c>
      <c r="Z2554" s="5">
        <v>10.067970000000001</v>
      </c>
      <c r="AA2554" s="20"/>
      <c r="AB2554" s="5">
        <v>3.3500000000000002E-2</v>
      </c>
      <c r="AC2554" s="4">
        <v>9441</v>
      </c>
      <c r="AE2554" s="5">
        <v>1.163938996156433</v>
      </c>
      <c r="AF2554" s="5">
        <v>3.0980442666215691</v>
      </c>
      <c r="AI2554" s="4">
        <v>9441</v>
      </c>
      <c r="AJ2554" s="5">
        <v>95401.305000000008</v>
      </c>
      <c r="AL2554" s="5">
        <v>10.285</v>
      </c>
      <c r="AM2554" s="5">
        <v>9.891</v>
      </c>
      <c r="AN2554" t="s">
        <v>47</v>
      </c>
      <c r="AO2554" t="str" cm="1">
        <f t="array" aca="1" ref="AO2554" ca="1">_FV(A2554,"Currency")</f>
        <v>USD</v>
      </c>
      <c r="AP2554" t="str" cm="1">
        <f t="array" aca="1" ref="AP2554" ca="1">_FV(A2554,"Exchange")</f>
        <v>NYSE Arca</v>
      </c>
      <c r="AQ2554" s="6" t="str" cm="1">
        <f t="array" aca="1" ref="AQ2554" ca="1">_FV(A2554,"Exchange abbreviation",TRUE)</f>
        <v>ARCX</v>
      </c>
      <c r="AR2554" t="str" cm="1">
        <f t="array" aca="1" ref="AR2554" ca="1">_FV(A2554,"Instrument type",TRUE)</f>
        <v>ETF</v>
      </c>
    </row>
    <row r="2555" spans="1:44" ht="18.75" customHeight="1" x14ac:dyDescent="0.25">
      <c r="A2555" t="e" vm="2567">
        <v>#VALUE!</v>
      </c>
      <c r="B2555" t="s">
        <v>6962</v>
      </c>
      <c r="C2555" t="s">
        <v>6963</v>
      </c>
      <c r="D2555" s="31" cm="1">
        <f t="array" aca="1" ref="D2555" ca="1">_FV(A2555,"Last trade time",TRUE)</f>
        <v>45824.840277823438</v>
      </c>
      <c r="E2555" s="23" cm="1">
        <f t="array" aca="1" ref="E2555" ca="1">_FV(A2555,"Price")</f>
        <v>49.36</v>
      </c>
      <c r="F2555" s="27" cm="1">
        <f t="array" aca="1" ref="F2555" ca="1">_FV(A2555,"Change (%)",TRUE)</f>
        <v>5.5000000000000005E-3</v>
      </c>
      <c r="G2555" s="26" cm="1">
        <f t="array" aca="1" ref="G2555" ca="1">_FV(A2555,"Change")</f>
        <v>0.27</v>
      </c>
      <c r="H2555" s="23" cm="1">
        <f t="array" aca="1" ref="H2555" ca="1">_FV(A2555,"Open")</f>
        <v>49.42</v>
      </c>
      <c r="I2555" s="23" cm="1">
        <f t="array" aca="1" ref="I2555" ca="1">_FV(A2555,"Low")</f>
        <v>49.31</v>
      </c>
      <c r="J2555" s="23" cm="1">
        <f t="array" aca="1" ref="J2555" ca="1">_FV(A2555,"High")</f>
        <v>49.7</v>
      </c>
      <c r="K2555" s="23" cm="1">
        <f t="array" aca="1" ref="K2555" ca="1">_FV(A2555,"Previous close",TRUE)</f>
        <v>49.09</v>
      </c>
      <c r="L2555" s="26"/>
      <c r="M2555" s="23" cm="1">
        <f t="array" aca="1" ref="M2555" ca="1">_FV(A2555,"52 week low",TRUE)</f>
        <v>42.5</v>
      </c>
      <c r="N2555" s="23" cm="1">
        <f t="array" aca="1" ref="N2555" ca="1">_FV(A2555,"52 week high",TRUE)</f>
        <v>55.92</v>
      </c>
      <c r="O2555" s="8" cm="1">
        <f t="array" aca="1" ref="O2555" ca="1">_FV(A2555,"Volume")</f>
        <v>130789</v>
      </c>
      <c r="P2555" s="7" cm="1">
        <f t="array" aca="1" ref="P2555" ca="1">_FV(A2555,"Volume average",TRUE)</f>
        <v>123033</v>
      </c>
      <c r="Q2555" t="s">
        <v>60</v>
      </c>
      <c r="S2555" t="s">
        <v>56</v>
      </c>
      <c r="T2555" s="25" cm="1">
        <f t="array" aca="1" ref="T2555" ca="1">_FV(A2555,"Expense ratio",TRUE)</f>
        <v>3.8E-3</v>
      </c>
      <c r="U2555" s="24" cm="1">
        <f t="array" aca="1" ref="U2555" ca="1">_FV(A2555,"Market cap",TRUE)</f>
        <v>3596134490.4000001</v>
      </c>
      <c r="V2555" s="4">
        <v>3596134400</v>
      </c>
      <c r="W2555" s="4">
        <v>3596134400</v>
      </c>
      <c r="Y2555" t="s">
        <v>4918</v>
      </c>
      <c r="Z2555" s="5">
        <v>49.45</v>
      </c>
      <c r="AA2555" s="19">
        <v>15.396082</v>
      </c>
      <c r="AB2555" s="5">
        <v>2.47E-2</v>
      </c>
      <c r="AC2555" s="4">
        <v>172395</v>
      </c>
      <c r="AE2555" s="5">
        <v>-1.247346241433644</v>
      </c>
      <c r="AF2555" s="5">
        <v>7.6903175384426934</v>
      </c>
      <c r="AI2555" s="4">
        <v>172395</v>
      </c>
      <c r="AJ2555" s="5">
        <v>8526656.6999999993</v>
      </c>
      <c r="AL2555" s="5">
        <v>55.92</v>
      </c>
      <c r="AM2555" s="5">
        <v>42.5</v>
      </c>
      <c r="AN2555" t="s">
        <v>90</v>
      </c>
      <c r="AO2555" t="str" cm="1">
        <f t="array" aca="1" ref="AO2555" ca="1">_FV(A2555,"Currency")</f>
        <v>USD</v>
      </c>
      <c r="AP2555" t="str" cm="1">
        <f t="array" aca="1" ref="AP2555" ca="1">_FV(A2555,"Exchange")</f>
        <v>NYSE Arca</v>
      </c>
      <c r="AQ2555" s="6" t="str" cm="1">
        <f t="array" aca="1" ref="AQ2555" ca="1">_FV(A2555,"Exchange abbreviation",TRUE)</f>
        <v>ARCX</v>
      </c>
      <c r="AR2555" t="str" cm="1">
        <f t="array" aca="1" ref="AR2555" ca="1">_FV(A2555,"Instrument type",TRUE)</f>
        <v>ETF</v>
      </c>
    </row>
    <row r="2556" spans="1:44" ht="18.75" customHeight="1" x14ac:dyDescent="0.25">
      <c r="A2556" t="e" vm="2568">
        <v>#VALUE!</v>
      </c>
      <c r="B2556" t="s">
        <v>6964</v>
      </c>
      <c r="C2556" t="s">
        <v>6965</v>
      </c>
      <c r="D2556" s="31" cm="1">
        <f t="array" aca="1" ref="D2556" ca="1">_FV(A2556,"Last trade time",TRUE)</f>
        <v>45824.84027780078</v>
      </c>
      <c r="E2556" s="23" cm="1">
        <f t="array" aca="1" ref="E2556" ca="1">_FV(A2556,"Price")</f>
        <v>60.9</v>
      </c>
      <c r="F2556" s="27" cm="1">
        <f t="array" aca="1" ref="F2556" ca="1">_FV(A2556,"Change (%)",TRUE)</f>
        <v>1.0621E-2</v>
      </c>
      <c r="G2556" s="26" cm="1">
        <f t="array" aca="1" ref="G2556" ca="1">_FV(A2556,"Change")</f>
        <v>0.64</v>
      </c>
      <c r="H2556" s="23" cm="1">
        <f t="array" aca="1" ref="H2556" ca="1">_FV(A2556,"Open")</f>
        <v>60.73</v>
      </c>
      <c r="I2556" s="23" cm="1">
        <f t="array" aca="1" ref="I2556" ca="1">_FV(A2556,"Low")</f>
        <v>60.73</v>
      </c>
      <c r="J2556" s="23" cm="1">
        <f t="array" aca="1" ref="J2556" ca="1">_FV(A2556,"High")</f>
        <v>61.1</v>
      </c>
      <c r="K2556" s="23" cm="1">
        <f t="array" aca="1" ref="K2556" ca="1">_FV(A2556,"Previous close",TRUE)</f>
        <v>60.26</v>
      </c>
      <c r="L2556" s="26"/>
      <c r="M2556" s="23" cm="1">
        <f t="array" aca="1" ref="M2556" ca="1">_FV(A2556,"52 week low",TRUE)</f>
        <v>51.1</v>
      </c>
      <c r="N2556" s="23" cm="1">
        <f t="array" aca="1" ref="N2556" ca="1">_FV(A2556,"52 week high",TRUE)</f>
        <v>68.729900000000001</v>
      </c>
      <c r="O2556" s="8" cm="1">
        <f t="array" aca="1" ref="O2556" ca="1">_FV(A2556,"Volume")</f>
        <v>8666</v>
      </c>
      <c r="P2556" s="7" cm="1">
        <f t="array" aca="1" ref="P2556" ca="1">_FV(A2556,"Volume average",TRUE)</f>
        <v>17256</v>
      </c>
      <c r="Q2556" t="s">
        <v>383</v>
      </c>
      <c r="S2556" t="s">
        <v>56</v>
      </c>
      <c r="T2556" s="25" cm="1">
        <f t="array" aca="1" ref="T2556" ca="1">_FV(A2556,"Expense ratio",TRUE)</f>
        <v>3.8E-3</v>
      </c>
      <c r="U2556" s="24" cm="1">
        <f t="array" aca="1" ref="U2556" ca="1">_FV(A2556,"Market cap",TRUE)</f>
        <v>751113144.86000001</v>
      </c>
      <c r="V2556" s="4">
        <v>751113152</v>
      </c>
      <c r="W2556" s="4">
        <v>751113152</v>
      </c>
      <c r="Y2556" t="s">
        <v>6966</v>
      </c>
      <c r="Z2556" s="5">
        <v>60.945</v>
      </c>
      <c r="AA2556" s="5">
        <v>13.198283999999999</v>
      </c>
      <c r="AB2556" s="5">
        <v>1.2699999999999999E-2</v>
      </c>
      <c r="AC2556" s="4">
        <v>30866</v>
      </c>
      <c r="AE2556" s="5">
        <v>-1.5439412674279061</v>
      </c>
      <c r="AF2556" s="5">
        <v>5.9135312384357652</v>
      </c>
      <c r="AI2556" s="4">
        <v>30866</v>
      </c>
      <c r="AJ2556" s="5">
        <v>1879430.74</v>
      </c>
      <c r="AL2556" s="5">
        <v>68.73</v>
      </c>
      <c r="AM2556" s="5">
        <v>51.1</v>
      </c>
      <c r="AN2556" t="s">
        <v>90</v>
      </c>
      <c r="AO2556" t="str" cm="1">
        <f t="array" aca="1" ref="AO2556" ca="1">_FV(A2556,"Currency")</f>
        <v>USD</v>
      </c>
      <c r="AP2556" t="str" cm="1">
        <f t="array" aca="1" ref="AP2556" ca="1">_FV(A2556,"Exchange")</f>
        <v>NYSE Arca</v>
      </c>
      <c r="AQ2556" s="6" t="str" cm="1">
        <f t="array" aca="1" ref="AQ2556" ca="1">_FV(A2556,"Exchange abbreviation",TRUE)</f>
        <v>ARCX</v>
      </c>
      <c r="AR2556" t="str" cm="1">
        <f t="array" aca="1" ref="AR2556" ca="1">_FV(A2556,"Instrument type",TRUE)</f>
        <v>ETF</v>
      </c>
    </row>
    <row r="2557" spans="1:44" ht="18.75" customHeight="1" x14ac:dyDescent="0.25">
      <c r="A2557" t="e" vm="2569">
        <v>#VALUE!</v>
      </c>
      <c r="B2557" t="s">
        <v>6967</v>
      </c>
      <c r="C2557" t="s">
        <v>6968</v>
      </c>
      <c r="D2557" s="31" cm="1">
        <f t="array" aca="1" ref="D2557" ca="1">_FV(A2557,"Last trade time",TRUE)</f>
        <v>45824.840277812502</v>
      </c>
      <c r="E2557" s="23" cm="1">
        <f t="array" aca="1" ref="E2557" ca="1">_FV(A2557,"Price")</f>
        <v>31.7242</v>
      </c>
      <c r="F2557" s="27" cm="1">
        <f t="array" aca="1" ref="F2557" ca="1">_FV(A2557,"Change (%)",TRUE)</f>
        <v>3.8379999999999998E-3</v>
      </c>
      <c r="G2557" s="26" cm="1">
        <f t="array" aca="1" ref="G2557" ca="1">_FV(A2557,"Change")</f>
        <v>0.12130000000000001</v>
      </c>
      <c r="H2557" s="23" cm="1">
        <f t="array" aca="1" ref="H2557" ca="1">_FV(A2557,"Open")</f>
        <v>31.9</v>
      </c>
      <c r="I2557" s="23" cm="1">
        <f t="array" aca="1" ref="I2557" ca="1">_FV(A2557,"Low")</f>
        <v>31.7242</v>
      </c>
      <c r="J2557" s="23" cm="1">
        <f t="array" aca="1" ref="J2557" ca="1">_FV(A2557,"High")</f>
        <v>31.9</v>
      </c>
      <c r="K2557" s="23" cm="1">
        <f t="array" aca="1" ref="K2557" ca="1">_FV(A2557,"Previous close",TRUE)</f>
        <v>31.602900000000002</v>
      </c>
      <c r="L2557" s="26"/>
      <c r="M2557" s="23" cm="1">
        <f t="array" aca="1" ref="M2557" ca="1">_FV(A2557,"52 week low",TRUE)</f>
        <v>25.7</v>
      </c>
      <c r="N2557" s="23" cm="1">
        <f t="array" aca="1" ref="N2557" ca="1">_FV(A2557,"52 week high",TRUE)</f>
        <v>31.900099999999998</v>
      </c>
      <c r="O2557" s="8" cm="1">
        <f t="array" aca="1" ref="O2557" ca="1">_FV(A2557,"Volume")</f>
        <v>513</v>
      </c>
      <c r="P2557" s="7" cm="1">
        <f t="array" aca="1" ref="P2557" ca="1">_FV(A2557,"Volume average",TRUE)</f>
        <v>8203</v>
      </c>
      <c r="Q2557" t="s">
        <v>2582</v>
      </c>
      <c r="S2557" t="s">
        <v>56</v>
      </c>
      <c r="T2557" s="25" cm="1">
        <f t="array" aca="1" ref="T2557" ca="1">_FV(A2557,"Expense ratio",TRUE)</f>
        <v>3.8E-3</v>
      </c>
      <c r="U2557" s="24" cm="1">
        <f t="array" aca="1" ref="U2557" ca="1">_FV(A2557,"Market cap",TRUE)</f>
        <v>41085630.850000001</v>
      </c>
      <c r="V2557" s="4">
        <v>41085632</v>
      </c>
      <c r="W2557" s="4">
        <v>41085632</v>
      </c>
      <c r="Y2557" t="s">
        <v>5995</v>
      </c>
      <c r="Z2557" s="5">
        <v>31.725999999999999</v>
      </c>
      <c r="AA2557" s="19">
        <v>14.097752</v>
      </c>
      <c r="AB2557" s="5">
        <v>2.8099999000000001E-2</v>
      </c>
      <c r="AC2557" s="4">
        <v>6852</v>
      </c>
      <c r="AE2557" s="5">
        <v>17.976832654546079</v>
      </c>
      <c r="AF2557" s="5">
        <v>20.748209506224779</v>
      </c>
      <c r="AI2557" s="4">
        <v>6852</v>
      </c>
      <c r="AJ2557" s="5">
        <v>217683.92879999999</v>
      </c>
      <c r="AL2557" s="5">
        <v>31.87</v>
      </c>
      <c r="AM2557" s="5">
        <v>25.7</v>
      </c>
      <c r="AN2557" t="s">
        <v>47</v>
      </c>
      <c r="AO2557" t="str" cm="1">
        <f t="array" aca="1" ref="AO2557" ca="1">_FV(A2557,"Currency")</f>
        <v>USD</v>
      </c>
      <c r="AP2557" t="str" cm="1">
        <f t="array" aca="1" ref="AP2557" ca="1">_FV(A2557,"Exchange")</f>
        <v>NYSE Arca</v>
      </c>
      <c r="AQ2557" s="6" t="str" cm="1">
        <f t="array" aca="1" ref="AQ2557" ca="1">_FV(A2557,"Exchange abbreviation",TRUE)</f>
        <v>ARCX</v>
      </c>
      <c r="AR2557" t="str" cm="1">
        <f t="array" aca="1" ref="AR2557" ca="1">_FV(A2557,"Instrument type",TRUE)</f>
        <v>ETF</v>
      </c>
    </row>
    <row r="2558" spans="1:44" ht="18.75" customHeight="1" x14ac:dyDescent="0.25">
      <c r="A2558" t="e" vm="2570">
        <v>#VALUE!</v>
      </c>
      <c r="B2558" t="s">
        <v>6969</v>
      </c>
      <c r="C2558" t="s">
        <v>6970</v>
      </c>
      <c r="D2558" s="31" cm="1">
        <f t="array" aca="1" ref="D2558" ca="1">_FV(A2558,"Last trade time",TRUE)</f>
        <v>45824.840277789066</v>
      </c>
      <c r="E2558" s="23" cm="1">
        <f t="array" aca="1" ref="E2558" ca="1">_FV(A2558,"Price")</f>
        <v>38.94</v>
      </c>
      <c r="F2558" s="27" cm="1">
        <f t="array" aca="1" ref="F2558" ca="1">_FV(A2558,"Change (%)",TRUE)</f>
        <v>1.3798E-2</v>
      </c>
      <c r="G2558" s="26" cm="1">
        <f t="array" aca="1" ref="G2558" ca="1">_FV(A2558,"Change")</f>
        <v>0.53</v>
      </c>
      <c r="H2558" s="23" cm="1">
        <f t="array" aca="1" ref="H2558" ca="1">_FV(A2558,"Open")</f>
        <v>38.700000000000003</v>
      </c>
      <c r="I2558" s="23" cm="1">
        <f t="array" aca="1" ref="I2558" ca="1">_FV(A2558,"Low")</f>
        <v>38.700000000000003</v>
      </c>
      <c r="J2558" s="23" cm="1">
        <f t="array" aca="1" ref="J2558" ca="1">_FV(A2558,"High")</f>
        <v>39.016199999999998</v>
      </c>
      <c r="K2558" s="23" cm="1">
        <f t="array" aca="1" ref="K2558" ca="1">_FV(A2558,"Previous close",TRUE)</f>
        <v>38.409999999999997</v>
      </c>
      <c r="L2558" s="26"/>
      <c r="M2558" s="23" cm="1">
        <f t="array" aca="1" ref="M2558" ca="1">_FV(A2558,"52 week low",TRUE)</f>
        <v>29.488600000000002</v>
      </c>
      <c r="N2558" s="23" cm="1">
        <f t="array" aca="1" ref="N2558" ca="1">_FV(A2558,"52 week high",TRUE)</f>
        <v>39.58</v>
      </c>
      <c r="O2558" s="8" cm="1">
        <f t="array" aca="1" ref="O2558" ca="1">_FV(A2558,"Volume")</f>
        <v>26669</v>
      </c>
      <c r="P2558" s="7" cm="1">
        <f t="array" aca="1" ref="P2558" ca="1">_FV(A2558,"Volume average",TRUE)</f>
        <v>47892</v>
      </c>
      <c r="Q2558" t="s">
        <v>698</v>
      </c>
      <c r="S2558" t="s">
        <v>4292</v>
      </c>
      <c r="T2558" s="25" cm="1">
        <f t="array" aca="1" ref="T2558" ca="1">_FV(A2558,"Expense ratio",TRUE)</f>
        <v>3.8E-3</v>
      </c>
      <c r="U2558" s="24" cm="1">
        <f t="array" aca="1" ref="U2558" ca="1">_FV(A2558,"Market cap",TRUE)</f>
        <v>758398388.24000001</v>
      </c>
      <c r="V2558" s="4">
        <v>758398400</v>
      </c>
      <c r="W2558" s="4">
        <v>758398400</v>
      </c>
      <c r="Y2558" t="s">
        <v>5191</v>
      </c>
      <c r="Z2558" s="5">
        <v>38.880000000000003</v>
      </c>
      <c r="AA2558" s="19">
        <v>35.878951999999998</v>
      </c>
      <c r="AB2558" s="5">
        <v>8.0000000000000004E-4</v>
      </c>
      <c r="AC2558" s="4">
        <v>69434</v>
      </c>
      <c r="AE2558" s="5">
        <v>2.6420080325332722</v>
      </c>
      <c r="AF2558" s="5">
        <v>15.34387088020552</v>
      </c>
      <c r="AI2558" s="4">
        <v>69434</v>
      </c>
      <c r="AJ2558" s="5">
        <v>2700906.2226</v>
      </c>
      <c r="AL2558" s="5">
        <v>39.58</v>
      </c>
      <c r="AM2558" s="5">
        <v>29.489000000000001</v>
      </c>
      <c r="AN2558" t="s">
        <v>90</v>
      </c>
      <c r="AO2558" t="str" cm="1">
        <f t="array" aca="1" ref="AO2558" ca="1">_FV(A2558,"Currency")</f>
        <v>USD</v>
      </c>
      <c r="AP2558" t="str" cm="1">
        <f t="array" aca="1" ref="AP2558" ca="1">_FV(A2558,"Exchange")</f>
        <v>NYSE Arca</v>
      </c>
      <c r="AQ2558" s="6" t="str" cm="1">
        <f t="array" aca="1" ref="AQ2558" ca="1">_FV(A2558,"Exchange abbreviation",TRUE)</f>
        <v>ARCX</v>
      </c>
      <c r="AR2558" t="str" cm="1">
        <f t="array" aca="1" ref="AR2558" ca="1">_FV(A2558,"Instrument type",TRUE)</f>
        <v>ETF</v>
      </c>
    </row>
    <row r="2559" spans="1:44" ht="18.75" customHeight="1" x14ac:dyDescent="0.25">
      <c r="A2559" t="e" vm="2571">
        <v>#VALUE!</v>
      </c>
      <c r="B2559" t="s">
        <v>6971</v>
      </c>
      <c r="C2559" t="s">
        <v>6972</v>
      </c>
      <c r="D2559" s="31" cm="1">
        <f t="array" aca="1" ref="D2559" ca="1">_FV(A2559,"Last trade time",TRUE)</f>
        <v>45824.84027780078</v>
      </c>
      <c r="E2559" s="23" cm="1">
        <f t="array" aca="1" ref="E2559" ca="1">_FV(A2559,"Price")</f>
        <v>20.98</v>
      </c>
      <c r="F2559" s="27" cm="1">
        <f t="array" aca="1" ref="F2559" ca="1">_FV(A2559,"Change (%)",TRUE)</f>
        <v>1.1850000000000001E-2</v>
      </c>
      <c r="G2559" s="26" cm="1">
        <f t="array" aca="1" ref="G2559" ca="1">_FV(A2559,"Change")</f>
        <v>0.2457</v>
      </c>
      <c r="H2559" s="23" cm="1">
        <f t="array" aca="1" ref="H2559" ca="1">_FV(A2559,"Open")</f>
        <v>20.98</v>
      </c>
      <c r="I2559" s="23" cm="1">
        <f t="array" aca="1" ref="I2559" ca="1">_FV(A2559,"Low")</f>
        <v>20.98</v>
      </c>
      <c r="J2559" s="23" cm="1">
        <f t="array" aca="1" ref="J2559" ca="1">_FV(A2559,"High")</f>
        <v>21.03</v>
      </c>
      <c r="K2559" s="23" cm="1">
        <f t="array" aca="1" ref="K2559" ca="1">_FV(A2559,"Previous close",TRUE)</f>
        <v>20.734300000000001</v>
      </c>
      <c r="L2559" s="26"/>
      <c r="M2559" s="23" cm="1">
        <f t="array" aca="1" ref="M2559" ca="1">_FV(A2559,"52 week low",TRUE)</f>
        <v>17.93</v>
      </c>
      <c r="N2559" s="23" cm="1">
        <f t="array" aca="1" ref="N2559" ca="1">_FV(A2559,"52 week high",TRUE)</f>
        <v>27.77</v>
      </c>
      <c r="O2559" s="8" cm="1">
        <f t="array" aca="1" ref="O2559" ca="1">_FV(A2559,"Volume")</f>
        <v>3929</v>
      </c>
      <c r="P2559" s="7" cm="1">
        <f t="array" aca="1" ref="P2559" ca="1">_FV(A2559,"Volume average",TRUE)</f>
        <v>3341</v>
      </c>
      <c r="Q2559" t="s">
        <v>424</v>
      </c>
      <c r="S2559" t="s">
        <v>1795</v>
      </c>
      <c r="T2559" s="25" cm="1">
        <f t="array" aca="1" ref="T2559" ca="1">_FV(A2559,"Expense ratio",TRUE)</f>
        <v>3.8E-3</v>
      </c>
      <c r="U2559" s="24" cm="1">
        <f t="array" aca="1" ref="U2559" ca="1">_FV(A2559,"Market cap",TRUE)</f>
        <v>7367941.21</v>
      </c>
      <c r="V2559" s="4">
        <v>7367941</v>
      </c>
      <c r="W2559" s="4">
        <v>7367941</v>
      </c>
      <c r="Y2559" t="s">
        <v>2455</v>
      </c>
      <c r="Z2559" s="5">
        <v>20.94</v>
      </c>
      <c r="AA2559" s="5">
        <v>16.317834999999999</v>
      </c>
      <c r="AB2559" s="5">
        <v>6.9699995000000001E-2</v>
      </c>
      <c r="AC2559" s="4">
        <v>4871</v>
      </c>
      <c r="AE2559" s="5">
        <v>-3.6728791639287328</v>
      </c>
      <c r="AF2559" s="5">
        <v>5.0735373005202256</v>
      </c>
      <c r="AI2559" s="4">
        <v>4871</v>
      </c>
      <c r="AJ2559" s="5">
        <v>101901.32</v>
      </c>
      <c r="AL2559" s="5">
        <v>27.77</v>
      </c>
      <c r="AM2559" s="5">
        <v>17.93</v>
      </c>
      <c r="AN2559" t="s">
        <v>47</v>
      </c>
      <c r="AO2559" t="str" cm="1">
        <f t="array" aca="1" ref="AO2559" ca="1">_FV(A2559,"Currency")</f>
        <v>USD</v>
      </c>
      <c r="AP2559" t="str" cm="1">
        <f t="array" aca="1" ref="AP2559" ca="1">_FV(A2559,"Exchange")</f>
        <v>NYSE Arca</v>
      </c>
      <c r="AQ2559" s="6" t="str" cm="1">
        <f t="array" aca="1" ref="AQ2559" ca="1">_FV(A2559,"Exchange abbreviation",TRUE)</f>
        <v>ARCX</v>
      </c>
      <c r="AR2559" t="str" cm="1">
        <f t="array" aca="1" ref="AR2559" ca="1">_FV(A2559,"Instrument type",TRUE)</f>
        <v>ETF</v>
      </c>
    </row>
    <row r="2560" spans="1:44" ht="18.75" customHeight="1" x14ac:dyDescent="0.25">
      <c r="A2560" t="e" vm="2572">
        <v>#VALUE!</v>
      </c>
      <c r="B2560" t="s">
        <v>6973</v>
      </c>
      <c r="C2560" t="s">
        <v>6974</v>
      </c>
      <c r="D2560" s="31" cm="1">
        <f t="array" aca="1" ref="D2560" ca="1">_FV(A2560,"Last trade time",TRUE)</f>
        <v>45824.840277812502</v>
      </c>
      <c r="E2560" s="23" cm="1">
        <f t="array" aca="1" ref="E2560" ca="1">_FV(A2560,"Price")</f>
        <v>50.195999999999998</v>
      </c>
      <c r="F2560" s="27" cm="1">
        <f t="array" aca="1" ref="F2560" ca="1">_FV(A2560,"Change (%)",TRUE)</f>
        <v>1.3651E-2</v>
      </c>
      <c r="G2560" s="26" cm="1">
        <f t="array" aca="1" ref="G2560" ca="1">_FV(A2560,"Change")</f>
        <v>0.67600000000000005</v>
      </c>
      <c r="H2560" s="23" cm="1">
        <f t="array" aca="1" ref="H2560" ca="1">_FV(A2560,"Open")</f>
        <v>49.93</v>
      </c>
      <c r="I2560" s="23" cm="1">
        <f t="array" aca="1" ref="I2560" ca="1">_FV(A2560,"Low")</f>
        <v>49.93</v>
      </c>
      <c r="J2560" s="23" cm="1">
        <f t="array" aca="1" ref="J2560" ca="1">_FV(A2560,"High")</f>
        <v>50.32</v>
      </c>
      <c r="K2560" s="23" cm="1">
        <f t="array" aca="1" ref="K2560" ca="1">_FV(A2560,"Previous close",TRUE)</f>
        <v>49.52</v>
      </c>
      <c r="L2560" s="26"/>
      <c r="M2560" s="23" cm="1">
        <f t="array" aca="1" ref="M2560" ca="1">_FV(A2560,"52 week low",TRUE)</f>
        <v>41.918199999999999</v>
      </c>
      <c r="N2560" s="23" cm="1">
        <f t="array" aca="1" ref="N2560" ca="1">_FV(A2560,"52 week high",TRUE)</f>
        <v>59.344200000000001</v>
      </c>
      <c r="O2560" s="8" cm="1">
        <f t="array" aca="1" ref="O2560" ca="1">_FV(A2560,"Volume")</f>
        <v>23171</v>
      </c>
      <c r="P2560" s="7" cm="1">
        <f t="array" aca="1" ref="P2560" ca="1">_FV(A2560,"Volume average",TRUE)</f>
        <v>21606</v>
      </c>
      <c r="Q2560" t="s">
        <v>383</v>
      </c>
      <c r="S2560" t="s">
        <v>56</v>
      </c>
      <c r="T2560" s="25" cm="1">
        <f t="array" aca="1" ref="T2560" ca="1">_FV(A2560,"Expense ratio",TRUE)</f>
        <v>3.8E-3</v>
      </c>
      <c r="U2560" s="24" cm="1">
        <f t="array" aca="1" ref="U2560" ca="1">_FV(A2560,"Market cap",TRUE)</f>
        <v>570468820.12</v>
      </c>
      <c r="V2560" s="4">
        <v>570468800</v>
      </c>
      <c r="W2560" s="4">
        <v>570468800</v>
      </c>
      <c r="Y2560" t="s">
        <v>6966</v>
      </c>
      <c r="Z2560" s="5">
        <v>50.203000000000003</v>
      </c>
      <c r="AA2560" s="19">
        <v>12.278866000000001</v>
      </c>
      <c r="AB2560" s="5">
        <v>1.4800000000000001E-2</v>
      </c>
      <c r="AC2560" s="4">
        <v>35333</v>
      </c>
      <c r="AE2560" s="5">
        <v>-5.570084079013526</v>
      </c>
      <c r="AF2560" s="5">
        <v>6.6508556373923833</v>
      </c>
      <c r="AI2560" s="4">
        <v>35333</v>
      </c>
      <c r="AJ2560" s="5">
        <v>1770183.3</v>
      </c>
      <c r="AL2560" s="5">
        <v>59.34</v>
      </c>
      <c r="AM2560" s="5">
        <v>41.92</v>
      </c>
      <c r="AN2560" t="s">
        <v>90</v>
      </c>
      <c r="AO2560" t="str" cm="1">
        <f t="array" aca="1" ref="AO2560" ca="1">_FV(A2560,"Currency")</f>
        <v>USD</v>
      </c>
      <c r="AP2560" t="str" cm="1">
        <f t="array" aca="1" ref="AP2560" ca="1">_FV(A2560,"Exchange")</f>
        <v>NYSE Arca</v>
      </c>
      <c r="AQ2560" s="6" t="str" cm="1">
        <f t="array" aca="1" ref="AQ2560" ca="1">_FV(A2560,"Exchange abbreviation",TRUE)</f>
        <v>ARCX</v>
      </c>
      <c r="AR2560" t="str" cm="1">
        <f t="array" aca="1" ref="AR2560" ca="1">_FV(A2560,"Instrument type",TRUE)</f>
        <v>ETF</v>
      </c>
    </row>
    <row r="2561" spans="1:44" ht="18.75" customHeight="1" x14ac:dyDescent="0.25">
      <c r="A2561" t="e" vm="2573">
        <v>#VALUE!</v>
      </c>
      <c r="B2561" t="s">
        <v>6975</v>
      </c>
      <c r="C2561" t="s">
        <v>6976</v>
      </c>
      <c r="D2561" s="31" cm="1">
        <f t="array" aca="1" ref="D2561" ca="1">_FV(A2561,"Last trade time",TRUE)</f>
        <v>45824.840277823438</v>
      </c>
      <c r="E2561" s="23" cm="1">
        <f t="array" aca="1" ref="E2561" ca="1">_FV(A2561,"Price")</f>
        <v>31.38</v>
      </c>
      <c r="F2561" s="27" cm="1">
        <f t="array" aca="1" ref="F2561" ca="1">_FV(A2561,"Change (%)",TRUE)</f>
        <v>4.803E-3</v>
      </c>
      <c r="G2561" s="26" cm="1">
        <f t="array" aca="1" ref="G2561" ca="1">_FV(A2561,"Change")</f>
        <v>0.15</v>
      </c>
      <c r="H2561" s="23" cm="1">
        <f t="array" aca="1" ref="H2561" ca="1">_FV(A2561,"Open")</f>
        <v>31.43</v>
      </c>
      <c r="I2561" s="23" cm="1">
        <f t="array" aca="1" ref="I2561" ca="1">_FV(A2561,"Low")</f>
        <v>31.33</v>
      </c>
      <c r="J2561" s="23" cm="1">
        <f t="array" aca="1" ref="J2561" ca="1">_FV(A2561,"High")</f>
        <v>31.614999999999998</v>
      </c>
      <c r="K2561" s="23" cm="1">
        <f t="array" aca="1" ref="K2561" ca="1">_FV(A2561,"Previous close",TRUE)</f>
        <v>31.23</v>
      </c>
      <c r="L2561" s="26"/>
      <c r="M2561" s="23" cm="1">
        <f t="array" aca="1" ref="M2561" ca="1">_FV(A2561,"52 week low",TRUE)</f>
        <v>27.414200000000001</v>
      </c>
      <c r="N2561" s="23" cm="1">
        <f t="array" aca="1" ref="N2561" ca="1">_FV(A2561,"52 week high",TRUE)</f>
        <v>38.1</v>
      </c>
      <c r="O2561" s="8" cm="1">
        <f t="array" aca="1" ref="O2561" ca="1">_FV(A2561,"Volume")</f>
        <v>133289</v>
      </c>
      <c r="P2561" s="7" cm="1">
        <f t="array" aca="1" ref="P2561" ca="1">_FV(A2561,"Volume average",TRUE)</f>
        <v>114953</v>
      </c>
      <c r="Q2561" t="s">
        <v>224</v>
      </c>
      <c r="T2561" s="25" cm="1">
        <f t="array" aca="1" ref="T2561" ca="1">_FV(A2561,"Expense ratio",TRUE)</f>
        <v>3.8E-3</v>
      </c>
      <c r="U2561" s="24" cm="1">
        <f t="array" aca="1" ref="U2561" ca="1">_FV(A2561,"Market cap",TRUE)</f>
        <v>1814159744.99</v>
      </c>
      <c r="V2561" s="16"/>
      <c r="W2561" s="16"/>
      <c r="Z2561" s="18"/>
      <c r="AB2561" s="20"/>
      <c r="AC2561" s="21">
        <v>114380</v>
      </c>
      <c r="AE2561" s="18"/>
      <c r="AF2561" s="20"/>
      <c r="AI2561" s="21"/>
      <c r="AJ2561" s="18"/>
      <c r="AL2561" s="18"/>
      <c r="AM2561" s="18"/>
      <c r="AN2561" t="s">
        <v>73</v>
      </c>
      <c r="AO2561" t="str" cm="1">
        <f t="array" aca="1" ref="AO2561" ca="1">_FV(A2561,"Currency")</f>
        <v>USD</v>
      </c>
      <c r="AP2561" t="str" cm="1">
        <f t="array" aca="1" ref="AP2561" ca="1">_FV(A2561,"Exchange")</f>
        <v>NYSE Arca</v>
      </c>
      <c r="AQ2561" s="6" t="str" cm="1">
        <f t="array" aca="1" ref="AQ2561" ca="1">_FV(A2561,"Exchange abbreviation",TRUE)</f>
        <v>ARCX</v>
      </c>
      <c r="AR2561" t="str" cm="1">
        <f t="array" aca="1" ref="AR2561" ca="1">_FV(A2561,"Instrument type",TRUE)</f>
        <v>ETF</v>
      </c>
    </row>
    <row r="2562" spans="1:44" ht="18.75" customHeight="1" x14ac:dyDescent="0.25">
      <c r="A2562" t="e" vm="2574">
        <v>#VALUE!</v>
      </c>
      <c r="B2562" t="s">
        <v>6977</v>
      </c>
      <c r="C2562" t="s">
        <v>6978</v>
      </c>
      <c r="D2562" s="31" cm="1">
        <f t="array" aca="1" ref="D2562" ca="1">_FV(A2562,"Last trade time",TRUE)</f>
        <v>45824.84027780078</v>
      </c>
      <c r="E2562" s="23" cm="1">
        <f t="array" aca="1" ref="E2562" ca="1">_FV(A2562,"Price")</f>
        <v>27.993300000000001</v>
      </c>
      <c r="F2562" s="27" cm="1">
        <f t="array" aca="1" ref="F2562" ca="1">_FV(A2562,"Change (%)",TRUE)</f>
        <v>1.521E-2</v>
      </c>
      <c r="G2562" s="26" cm="1">
        <f t="array" aca="1" ref="G2562" ca="1">_FV(A2562,"Change")</f>
        <v>0.4194</v>
      </c>
      <c r="H2562" s="23" cm="1">
        <f t="array" aca="1" ref="H2562" ca="1">_FV(A2562,"Open")</f>
        <v>27.92</v>
      </c>
      <c r="I2562" s="23" cm="1">
        <f t="array" aca="1" ref="I2562" ca="1">_FV(A2562,"Low")</f>
        <v>27.914999999999999</v>
      </c>
      <c r="J2562" s="23" cm="1">
        <f t="array" aca="1" ref="J2562" ca="1">_FV(A2562,"High")</f>
        <v>28.065000000000001</v>
      </c>
      <c r="K2562" s="23" cm="1">
        <f t="array" aca="1" ref="K2562" ca="1">_FV(A2562,"Previous close",TRUE)</f>
        <v>27.573899999999998</v>
      </c>
      <c r="L2562" s="26"/>
      <c r="M2562" s="23" cm="1">
        <f t="array" aca="1" ref="M2562" ca="1">_FV(A2562,"52 week low",TRUE)</f>
        <v>22.11</v>
      </c>
      <c r="N2562" s="23" cm="1">
        <f t="array" aca="1" ref="N2562" ca="1">_FV(A2562,"52 week high",TRUE)</f>
        <v>30.95</v>
      </c>
      <c r="O2562" s="8" cm="1">
        <f t="array" aca="1" ref="O2562" ca="1">_FV(A2562,"Volume")</f>
        <v>14217</v>
      </c>
      <c r="P2562" s="7" cm="1">
        <f t="array" aca="1" ref="P2562" ca="1">_FV(A2562,"Volume average",TRUE)</f>
        <v>11148</v>
      </c>
      <c r="Q2562" t="s">
        <v>844</v>
      </c>
      <c r="S2562" t="s">
        <v>4555</v>
      </c>
      <c r="T2562" s="25" cm="1">
        <f t="array" aca="1" ref="T2562" ca="1">_FV(A2562,"Expense ratio",TRUE)</f>
        <v>3.8E-3</v>
      </c>
      <c r="U2562" s="24" cm="1">
        <f t="array" aca="1" ref="U2562" ca="1">_FV(A2562,"Market cap",TRUE)</f>
        <v>10646681.59</v>
      </c>
      <c r="V2562" s="4">
        <v>10646681</v>
      </c>
      <c r="W2562" s="4">
        <v>10646681</v>
      </c>
      <c r="Y2562" t="s">
        <v>2132</v>
      </c>
      <c r="Z2562" s="5">
        <v>27.27242</v>
      </c>
      <c r="AA2562" s="19">
        <v>13.209471000000001</v>
      </c>
      <c r="AB2562" s="20"/>
      <c r="AC2562" s="4">
        <v>4917</v>
      </c>
      <c r="AE2562" s="5">
        <v>14.520655896847369</v>
      </c>
      <c r="AF2562" s="20"/>
      <c r="AI2562" s="4">
        <v>4917</v>
      </c>
      <c r="AJ2562" s="5">
        <v>136479.2022</v>
      </c>
      <c r="AL2562" s="5">
        <v>28.053999999999998</v>
      </c>
      <c r="AM2562" s="5">
        <v>22.11</v>
      </c>
      <c r="AN2562" t="s">
        <v>47</v>
      </c>
      <c r="AO2562" t="str" cm="1">
        <f t="array" aca="1" ref="AO2562" ca="1">_FV(A2562,"Currency")</f>
        <v>USD</v>
      </c>
      <c r="AP2562" t="str" cm="1">
        <f t="array" aca="1" ref="AP2562" ca="1">_FV(A2562,"Exchange")</f>
        <v>NYSE Arca</v>
      </c>
      <c r="AQ2562" s="6" t="str" cm="1">
        <f t="array" aca="1" ref="AQ2562" ca="1">_FV(A2562,"Exchange abbreviation",TRUE)</f>
        <v>ARCX</v>
      </c>
      <c r="AR2562" t="str" cm="1">
        <f t="array" aca="1" ref="AR2562" ca="1">_FV(A2562,"Instrument type",TRUE)</f>
        <v>ETF</v>
      </c>
    </row>
    <row r="2563" spans="1:44" ht="18.75" customHeight="1" x14ac:dyDescent="0.25">
      <c r="A2563" t="e" vm="2575">
        <v>#VALUE!</v>
      </c>
      <c r="B2563" t="s">
        <v>6979</v>
      </c>
      <c r="C2563" t="s">
        <v>6980</v>
      </c>
      <c r="D2563" s="31" cm="1">
        <f t="array" aca="1" ref="D2563" ca="1">_FV(A2563,"Last trade time",TRUE)</f>
        <v>45824.843750046093</v>
      </c>
      <c r="E2563" s="23" cm="1">
        <f t="array" aca="1" ref="E2563" ca="1">_FV(A2563,"Price")</f>
        <v>46.13</v>
      </c>
      <c r="F2563" s="27" cm="1">
        <f t="array" aca="1" ref="F2563" ca="1">_FV(A2563,"Change (%)",TRUE)</f>
        <v>1.1401E-2</v>
      </c>
      <c r="G2563" s="26" cm="1">
        <f t="array" aca="1" ref="G2563" ca="1">_FV(A2563,"Change")</f>
        <v>0.52</v>
      </c>
      <c r="H2563" s="23" cm="1">
        <f t="array" aca="1" ref="H2563" ca="1">_FV(A2563,"Open")</f>
        <v>46.03</v>
      </c>
      <c r="I2563" s="23" cm="1">
        <f t="array" aca="1" ref="I2563" ca="1">_FV(A2563,"Low")</f>
        <v>45.89</v>
      </c>
      <c r="J2563" s="23" cm="1">
        <f t="array" aca="1" ref="J2563" ca="1">_FV(A2563,"High")</f>
        <v>46.333300000000001</v>
      </c>
      <c r="K2563" s="23" cm="1">
        <f t="array" aca="1" ref="K2563" ca="1">_FV(A2563,"Previous close",TRUE)</f>
        <v>45.61</v>
      </c>
      <c r="L2563" s="26"/>
      <c r="M2563" s="23" cm="1">
        <f t="array" aca="1" ref="M2563" ca="1">_FV(A2563,"52 week low",TRUE)</f>
        <v>40.14</v>
      </c>
      <c r="N2563" s="23" cm="1">
        <f t="array" aca="1" ref="N2563" ca="1">_FV(A2563,"52 week high",TRUE)</f>
        <v>57.149000000000001</v>
      </c>
      <c r="O2563" s="8" cm="1">
        <f t="array" aca="1" ref="O2563" ca="1">_FV(A2563,"Volume")</f>
        <v>39209</v>
      </c>
      <c r="P2563" s="7" cm="1">
        <f t="array" aca="1" ref="P2563" ca="1">_FV(A2563,"Volume average",TRUE)</f>
        <v>27130</v>
      </c>
      <c r="Q2563" t="s">
        <v>383</v>
      </c>
      <c r="R2563" t="s">
        <v>4938</v>
      </c>
      <c r="S2563" t="s">
        <v>56</v>
      </c>
      <c r="T2563" s="25" cm="1">
        <f t="array" aca="1" ref="T2563" ca="1">_FV(A2563,"Expense ratio",TRUE)</f>
        <v>3.8E-3</v>
      </c>
      <c r="U2563" s="24" cm="1">
        <f t="array" aca="1" ref="U2563" ca="1">_FV(A2563,"Market cap",TRUE)</f>
        <v>353707153.48000002</v>
      </c>
      <c r="V2563" s="4">
        <v>353707168</v>
      </c>
      <c r="W2563" s="4">
        <v>353707168</v>
      </c>
      <c r="Y2563" t="s">
        <v>6981</v>
      </c>
      <c r="Z2563" s="5">
        <v>46.354999999999997</v>
      </c>
      <c r="AA2563" s="5">
        <v>13.157341000000001</v>
      </c>
      <c r="AB2563" s="5">
        <v>2.6600001000000002E-2</v>
      </c>
      <c r="AC2563" s="4">
        <v>46607</v>
      </c>
      <c r="AE2563" s="5">
        <v>-6.9769535894052321</v>
      </c>
      <c r="AF2563" s="5">
        <v>7.9068360205436505E-2</v>
      </c>
      <c r="AI2563" s="4">
        <v>46607</v>
      </c>
      <c r="AJ2563" s="5">
        <v>2160234.4500000002</v>
      </c>
      <c r="AL2563" s="5">
        <v>57.15</v>
      </c>
      <c r="AM2563" s="5">
        <v>40.14</v>
      </c>
      <c r="AN2563" t="s">
        <v>90</v>
      </c>
      <c r="AO2563" t="str" cm="1">
        <f t="array" aca="1" ref="AO2563" ca="1">_FV(A2563,"Currency")</f>
        <v>USD</v>
      </c>
      <c r="AP2563" t="str" cm="1">
        <f t="array" aca="1" ref="AP2563" ca="1">_FV(A2563,"Exchange")</f>
        <v>Nasdaq Stock Market</v>
      </c>
      <c r="AQ2563" s="6" t="str" cm="1">
        <f t="array" aca="1" ref="AQ2563" ca="1">_FV(A2563,"Exchange abbreviation",TRUE)</f>
        <v>XNAS</v>
      </c>
      <c r="AR2563" t="str" cm="1">
        <f t="array" aca="1" ref="AR2563" ca="1">_FV(A2563,"Instrument type",TRUE)</f>
        <v>ETF</v>
      </c>
    </row>
    <row r="2564" spans="1:44" ht="18.75" customHeight="1" x14ac:dyDescent="0.25">
      <c r="A2564" t="e" vm="2576">
        <v>#VALUE!</v>
      </c>
      <c r="B2564" t="s">
        <v>6982</v>
      </c>
      <c r="C2564" t="s">
        <v>6983</v>
      </c>
      <c r="D2564" s="31" cm="1">
        <f t="array" aca="1" ref="D2564" ca="1">_FV(A2564,"Last trade time",TRUE)</f>
        <v>45824.843750046093</v>
      </c>
      <c r="E2564" s="23" cm="1">
        <f t="array" aca="1" ref="E2564" ca="1">_FV(A2564,"Price")</f>
        <v>25.929099999999998</v>
      </c>
      <c r="F2564" s="27" cm="1">
        <f t="array" aca="1" ref="F2564" ca="1">_FV(A2564,"Change (%)",TRUE)</f>
        <v>1.1129E-2</v>
      </c>
      <c r="G2564" s="26" cm="1">
        <f t="array" aca="1" ref="G2564" ca="1">_FV(A2564,"Change")</f>
        <v>0.28539999999999999</v>
      </c>
      <c r="H2564" s="23" cm="1">
        <f t="array" aca="1" ref="H2564" ca="1">_FV(A2564,"Open")</f>
        <v>25.929099999999998</v>
      </c>
      <c r="I2564" s="23" cm="1">
        <f t="array" aca="1" ref="I2564" ca="1">_FV(A2564,"Low")</f>
        <v>25.929099999999998</v>
      </c>
      <c r="J2564" s="23" cm="1">
        <f t="array" aca="1" ref="J2564" ca="1">_FV(A2564,"High")</f>
        <v>25.929099999999998</v>
      </c>
      <c r="K2564" s="23" cm="1">
        <f t="array" aca="1" ref="K2564" ca="1">_FV(A2564,"Previous close",TRUE)</f>
        <v>25.643699999999999</v>
      </c>
      <c r="L2564" s="26"/>
      <c r="M2564" s="23" cm="1">
        <f t="array" aca="1" ref="M2564" ca="1">_FV(A2564,"52 week low",TRUE)</f>
        <v>21.269100000000002</v>
      </c>
      <c r="N2564" s="23" cm="1">
        <f t="array" aca="1" ref="N2564" ca="1">_FV(A2564,"52 week high",TRUE)</f>
        <v>29.99</v>
      </c>
      <c r="O2564" s="8" cm="1">
        <f t="array" aca="1" ref="O2564" ca="1">_FV(A2564,"Volume")</f>
        <v>207</v>
      </c>
      <c r="P2564" s="7" cm="1">
        <f t="array" aca="1" ref="P2564" ca="1">_FV(A2564,"Volume average",TRUE)</f>
        <v>1556</v>
      </c>
      <c r="Q2564" t="s">
        <v>916</v>
      </c>
      <c r="S2564" t="s">
        <v>56</v>
      </c>
      <c r="T2564" s="25" cm="1">
        <f t="array" aca="1" ref="T2564" ca="1">_FV(A2564,"Expense ratio",TRUE)</f>
        <v>3.8E-3</v>
      </c>
      <c r="U2564" s="24" cm="1">
        <f t="array" aca="1" ref="U2564" ca="1">_FV(A2564,"Market cap",TRUE)</f>
        <v>8243421.3200000003</v>
      </c>
      <c r="V2564" s="4">
        <v>8243421</v>
      </c>
      <c r="W2564" s="4">
        <v>8243421</v>
      </c>
      <c r="Y2564" t="s">
        <v>6933</v>
      </c>
      <c r="Z2564" s="5">
        <v>26.06</v>
      </c>
      <c r="AA2564" s="5">
        <v>16.258928000000001</v>
      </c>
      <c r="AB2564" s="19">
        <v>3.3999999999999998E-3</v>
      </c>
      <c r="AC2564" s="4">
        <v>2252</v>
      </c>
      <c r="AE2564" s="5">
        <v>-4.5411499715078518</v>
      </c>
      <c r="AF2564" s="19">
        <v>3.0831035248862988</v>
      </c>
      <c r="AI2564" s="4">
        <v>2252</v>
      </c>
      <c r="AJ2564" s="5">
        <v>58691.173600000002</v>
      </c>
      <c r="AL2564" s="5">
        <v>29.99</v>
      </c>
      <c r="AM2564" s="5">
        <v>21.268999999999998</v>
      </c>
      <c r="AN2564" t="s">
        <v>47</v>
      </c>
      <c r="AO2564" t="str" cm="1">
        <f t="array" aca="1" ref="AO2564" ca="1">_FV(A2564,"Currency")</f>
        <v>USD</v>
      </c>
      <c r="AP2564" t="str" cm="1">
        <f t="array" aca="1" ref="AP2564" ca="1">_FV(A2564,"Exchange")</f>
        <v>Nasdaq Stock Market</v>
      </c>
      <c r="AQ2564" s="6" t="str" cm="1">
        <f t="array" aca="1" ref="AQ2564" ca="1">_FV(A2564,"Exchange abbreviation",TRUE)</f>
        <v>XNAS</v>
      </c>
      <c r="AR2564" t="str" cm="1">
        <f t="array" aca="1" ref="AR2564" ca="1">_FV(A2564,"Instrument type",TRUE)</f>
        <v>ETF</v>
      </c>
    </row>
    <row r="2565" spans="1:44" ht="18.75" customHeight="1" x14ac:dyDescent="0.25">
      <c r="A2565" t="e" vm="2577">
        <v>#VALUE!</v>
      </c>
      <c r="B2565" t="s">
        <v>6984</v>
      </c>
      <c r="C2565" t="s">
        <v>6985</v>
      </c>
      <c r="D2565" s="31" cm="1">
        <f t="array" aca="1" ref="D2565" ca="1">_FV(A2565,"Last trade time",TRUE)</f>
        <v>45824.843750092186</v>
      </c>
      <c r="E2565" s="23" cm="1">
        <f t="array" aca="1" ref="E2565" ca="1">_FV(A2565,"Price")</f>
        <v>51.85</v>
      </c>
      <c r="F2565" s="27" cm="1">
        <f t="array" aca="1" ref="F2565" ca="1">_FV(A2565,"Change (%)",TRUE)</f>
        <v>9.5399999999999999E-3</v>
      </c>
      <c r="G2565" s="26" cm="1">
        <f t="array" aca="1" ref="G2565" ca="1">_FV(A2565,"Change")</f>
        <v>0.49</v>
      </c>
      <c r="H2565" s="23" cm="1">
        <f t="array" aca="1" ref="H2565" ca="1">_FV(A2565,"Open")</f>
        <v>51.86</v>
      </c>
      <c r="I2565" s="23" cm="1">
        <f t="array" aca="1" ref="I2565" ca="1">_FV(A2565,"Low")</f>
        <v>51.642200000000003</v>
      </c>
      <c r="J2565" s="23" cm="1">
        <f t="array" aca="1" ref="J2565" ca="1">_FV(A2565,"High")</f>
        <v>52.234000000000002</v>
      </c>
      <c r="K2565" s="23" cm="1">
        <f t="array" aca="1" ref="K2565" ca="1">_FV(A2565,"Previous close",TRUE)</f>
        <v>51.36</v>
      </c>
      <c r="L2565" s="26"/>
      <c r="M2565" s="23" cm="1">
        <f t="array" aca="1" ref="M2565" ca="1">_FV(A2565,"52 week low",TRUE)</f>
        <v>42.36</v>
      </c>
      <c r="N2565" s="23" cm="1">
        <f t="array" aca="1" ref="N2565" ca="1">_FV(A2565,"52 week high",TRUE)</f>
        <v>57.24</v>
      </c>
      <c r="O2565" s="8" cm="1">
        <f t="array" aca="1" ref="O2565" ca="1">_FV(A2565,"Volume")</f>
        <v>51978</v>
      </c>
      <c r="P2565" s="7" cm="1">
        <f t="array" aca="1" ref="P2565" ca="1">_FV(A2565,"Volume average",TRUE)</f>
        <v>86453</v>
      </c>
      <c r="Q2565" t="s">
        <v>119</v>
      </c>
      <c r="T2565" s="25" cm="1">
        <f t="array" aca="1" ref="T2565" ca="1">_FV(A2565,"Expense ratio",TRUE)</f>
        <v>3.8E-3</v>
      </c>
      <c r="U2565" s="24" cm="1">
        <f t="array" aca="1" ref="U2565" ca="1">_FV(A2565,"Market cap",TRUE)</f>
        <v>692079992.38</v>
      </c>
      <c r="V2565" s="16"/>
      <c r="W2565" s="16"/>
      <c r="Z2565" s="18"/>
      <c r="AA2565" s="20"/>
      <c r="AB2565" s="20"/>
      <c r="AC2565" s="21">
        <v>89148</v>
      </c>
      <c r="AE2565" s="18"/>
      <c r="AF2565" s="20"/>
      <c r="AI2565" s="21"/>
      <c r="AJ2565" s="18"/>
      <c r="AL2565" s="18"/>
      <c r="AM2565" s="18"/>
      <c r="AN2565" t="s">
        <v>73</v>
      </c>
      <c r="AO2565" t="str" cm="1">
        <f t="array" aca="1" ref="AO2565" ca="1">_FV(A2565,"Currency")</f>
        <v>USD</v>
      </c>
      <c r="AP2565" t="str" cm="1">
        <f t="array" aca="1" ref="AP2565" ca="1">_FV(A2565,"Exchange")</f>
        <v>Nasdaq Stock Market</v>
      </c>
      <c r="AQ2565" s="6" t="str" cm="1">
        <f t="array" aca="1" ref="AQ2565" ca="1">_FV(A2565,"Exchange abbreviation",TRUE)</f>
        <v>XNAS</v>
      </c>
      <c r="AR2565" t="str" cm="1">
        <f t="array" aca="1" ref="AR2565" ca="1">_FV(A2565,"Instrument type",TRUE)</f>
        <v>ETF</v>
      </c>
    </row>
    <row r="2566" spans="1:44" ht="18.75" customHeight="1" x14ac:dyDescent="0.25">
      <c r="A2566" t="e" vm="2578">
        <v>#VALUE!</v>
      </c>
      <c r="B2566" t="s">
        <v>6986</v>
      </c>
      <c r="C2566" t="s">
        <v>6987</v>
      </c>
      <c r="D2566" s="31" cm="1">
        <f t="array" aca="1" ref="D2566" ca="1">_FV(A2566,"Last trade time",TRUE)</f>
        <v>45824.840277789066</v>
      </c>
      <c r="E2566" s="23" cm="1">
        <f t="array" aca="1" ref="E2566" ca="1">_FV(A2566,"Price")</f>
        <v>26.18</v>
      </c>
      <c r="F2566" s="27" cm="1">
        <f t="array" aca="1" ref="F2566" ca="1">_FV(A2566,"Change (%)",TRUE)</f>
        <v>4.9480000000000001E-3</v>
      </c>
      <c r="G2566" s="26" cm="1">
        <f t="array" aca="1" ref="G2566" ca="1">_FV(A2566,"Change")</f>
        <v>0.12889999999999999</v>
      </c>
      <c r="H2566" s="23" cm="1">
        <f t="array" aca="1" ref="H2566" ca="1">_FV(A2566,"Open")</f>
        <v>26.21</v>
      </c>
      <c r="I2566" s="23" cm="1">
        <f t="array" aca="1" ref="I2566" ca="1">_FV(A2566,"Low")</f>
        <v>26.18</v>
      </c>
      <c r="J2566" s="23" cm="1">
        <f t="array" aca="1" ref="J2566" ca="1">_FV(A2566,"High")</f>
        <v>26.21</v>
      </c>
      <c r="K2566" s="23" cm="1">
        <f t="array" aca="1" ref="K2566" ca="1">_FV(A2566,"Previous close",TRUE)</f>
        <v>26.051100000000002</v>
      </c>
      <c r="L2566" s="26"/>
      <c r="M2566" s="23" cm="1">
        <f t="array" aca="1" ref="M2566" ca="1">_FV(A2566,"52 week low",TRUE)</f>
        <v>22.01</v>
      </c>
      <c r="N2566" s="23" cm="1">
        <f t="array" aca="1" ref="N2566" ca="1">_FV(A2566,"52 week high",TRUE)</f>
        <v>26.47</v>
      </c>
      <c r="O2566" s="8" cm="1">
        <f t="array" aca="1" ref="O2566" ca="1">_FV(A2566,"Volume")</f>
        <v>299</v>
      </c>
      <c r="P2566" s="7" cm="1">
        <f t="array" aca="1" ref="P2566" ca="1">_FV(A2566,"Volume average",TRUE)</f>
        <v>879</v>
      </c>
      <c r="Q2566" t="s">
        <v>703</v>
      </c>
      <c r="S2566" t="s">
        <v>3898</v>
      </c>
      <c r="T2566" s="25" cm="1">
        <f t="array" aca="1" ref="T2566" ca="1">_FV(A2566,"Expense ratio",TRUE)</f>
        <v>3.7000000000000002E-3</v>
      </c>
      <c r="U2566" s="24" cm="1">
        <f t="array" aca="1" ref="U2566" ca="1">_FV(A2566,"Market cap",TRUE)</f>
        <v>32532487.510000002</v>
      </c>
      <c r="V2566" s="4">
        <v>32532488</v>
      </c>
      <c r="W2566" s="4">
        <v>32532488</v>
      </c>
      <c r="Y2566" t="s">
        <v>3774</v>
      </c>
      <c r="Z2566" s="5">
        <v>26.276</v>
      </c>
      <c r="AA2566" s="5">
        <v>26.785862000000002</v>
      </c>
      <c r="AB2566" s="20"/>
      <c r="AC2566" s="4">
        <v>15401</v>
      </c>
      <c r="AE2566" s="5">
        <v>4.0432888839760928</v>
      </c>
      <c r="AF2566" s="20"/>
      <c r="AI2566" s="4">
        <v>15401</v>
      </c>
      <c r="AJ2566" s="5">
        <v>405970.36</v>
      </c>
      <c r="AL2566" s="5">
        <v>26.47</v>
      </c>
      <c r="AM2566" s="5">
        <v>22.01</v>
      </c>
      <c r="AN2566" t="s">
        <v>47</v>
      </c>
      <c r="AO2566" t="str" cm="1">
        <f t="array" aca="1" ref="AO2566" ca="1">_FV(A2566,"Currency")</f>
        <v>USD</v>
      </c>
      <c r="AP2566" t="str" cm="1">
        <f t="array" aca="1" ref="AP2566" ca="1">_FV(A2566,"Exchange")</f>
        <v>NYSE Arca</v>
      </c>
      <c r="AQ2566" s="6" t="str" cm="1">
        <f t="array" aca="1" ref="AQ2566" ca="1">_FV(A2566,"Exchange abbreviation",TRUE)</f>
        <v>ARCX</v>
      </c>
      <c r="AR2566" t="str" cm="1">
        <f t="array" aca="1" ref="AR2566" ca="1">_FV(A2566,"Instrument type",TRUE)</f>
        <v>ETF</v>
      </c>
    </row>
    <row r="2567" spans="1:44" ht="18.75" customHeight="1" x14ac:dyDescent="0.25">
      <c r="A2567" t="e" vm="2579">
        <v>#VALUE!</v>
      </c>
      <c r="B2567" t="s">
        <v>6988</v>
      </c>
      <c r="C2567" t="s">
        <v>6989</v>
      </c>
      <c r="D2567" s="31" cm="1">
        <f t="array" aca="1" ref="D2567" ca="1">_FV(A2567,"Last trade time",TRUE)</f>
        <v>45824.840277789066</v>
      </c>
      <c r="E2567" s="23" cm="1">
        <f t="array" aca="1" ref="E2567" ca="1">_FV(A2567,"Price")</f>
        <v>49.89</v>
      </c>
      <c r="F2567" s="27" cm="1">
        <f t="array" aca="1" ref="F2567" ca="1">_FV(A2567,"Change (%)",TRUE)</f>
        <v>-1.0009999999999999E-3</v>
      </c>
      <c r="G2567" s="26" cm="1">
        <f t="array" aca="1" ref="G2567" ca="1">_FV(A2567,"Change")</f>
        <v>-0.05</v>
      </c>
      <c r="H2567" s="23" cm="1">
        <f t="array" aca="1" ref="H2567" ca="1">_FV(A2567,"Open")</f>
        <v>49.89</v>
      </c>
      <c r="I2567" s="23" cm="1">
        <f t="array" aca="1" ref="I2567" ca="1">_FV(A2567,"Low")</f>
        <v>49.89</v>
      </c>
      <c r="J2567" s="23" cm="1">
        <f t="array" aca="1" ref="J2567" ca="1">_FV(A2567,"High")</f>
        <v>49.89</v>
      </c>
      <c r="K2567" s="23" cm="1">
        <f t="array" aca="1" ref="K2567" ca="1">_FV(A2567,"Previous close",TRUE)</f>
        <v>49.94</v>
      </c>
      <c r="L2567" s="26"/>
      <c r="M2567" s="23" cm="1">
        <f t="array" aca="1" ref="M2567" ca="1">_FV(A2567,"52 week low",TRUE)</f>
        <v>49.041699999999999</v>
      </c>
      <c r="N2567" s="23" cm="1">
        <f t="array" aca="1" ref="N2567" ca="1">_FV(A2567,"52 week high",TRUE)</f>
        <v>50.555500000000002</v>
      </c>
      <c r="O2567" s="8" cm="1">
        <f t="array" aca="1" ref="O2567" ca="1">_FV(A2567,"Volume")</f>
        <v>6</v>
      </c>
      <c r="P2567" s="7" cm="1">
        <f t="array" aca="1" ref="P2567" ca="1">_FV(A2567,"Volume average",TRUE)</f>
        <v>251</v>
      </c>
      <c r="Q2567" t="s">
        <v>416</v>
      </c>
      <c r="S2567" t="s">
        <v>3086</v>
      </c>
      <c r="T2567" s="25" cm="1">
        <f t="array" aca="1" ref="T2567" ca="1">_FV(A2567,"Expense ratio",TRUE)</f>
        <v>3.7000000000000002E-3</v>
      </c>
      <c r="U2567" s="24" cm="1">
        <f t="array" aca="1" ref="U2567" ca="1">_FV(A2567,"Market cap",TRUE)</f>
        <v>50939267.460000001</v>
      </c>
      <c r="V2567" s="4">
        <v>50939268</v>
      </c>
      <c r="W2567" s="4">
        <v>50939268</v>
      </c>
      <c r="Y2567" t="s">
        <v>5810</v>
      </c>
      <c r="Z2567" s="5">
        <v>49.62</v>
      </c>
      <c r="AA2567" s="20"/>
      <c r="AB2567" s="20"/>
      <c r="AC2567" s="4">
        <v>161</v>
      </c>
      <c r="AE2567" s="5">
        <v>2.421830248697066</v>
      </c>
      <c r="AF2567" s="20"/>
      <c r="AI2567" s="4">
        <v>161</v>
      </c>
      <c r="AJ2567" s="5">
        <v>7995.2599999999993</v>
      </c>
      <c r="AL2567" s="5">
        <v>50.555999999999997</v>
      </c>
      <c r="AM2567" s="5">
        <v>49.042000000000002</v>
      </c>
      <c r="AN2567" t="s">
        <v>47</v>
      </c>
      <c r="AO2567" t="str" cm="1">
        <f t="array" aca="1" ref="AO2567" ca="1">_FV(A2567,"Currency")</f>
        <v>USD</v>
      </c>
      <c r="AP2567" t="str" cm="1">
        <f t="array" aca="1" ref="AP2567" ca="1">_FV(A2567,"Exchange")</f>
        <v>NYSE Arca</v>
      </c>
      <c r="AQ2567" s="6" t="str" cm="1">
        <f t="array" aca="1" ref="AQ2567" ca="1">_FV(A2567,"Exchange abbreviation",TRUE)</f>
        <v>ARCX</v>
      </c>
      <c r="AR2567" t="str" cm="1">
        <f t="array" aca="1" ref="AR2567" ca="1">_FV(A2567,"Instrument type",TRUE)</f>
        <v>ETF</v>
      </c>
    </row>
    <row r="2568" spans="1:44" ht="18.75" customHeight="1" x14ac:dyDescent="0.25">
      <c r="A2568" t="e" vm="2580">
        <v>#VALUE!</v>
      </c>
      <c r="B2568" t="s">
        <v>6990</v>
      </c>
      <c r="C2568" t="s">
        <v>6991</v>
      </c>
      <c r="D2568" s="31" cm="1">
        <f t="array" aca="1" ref="D2568" ca="1">_FV(A2568,"Last trade time",TRUE)</f>
        <v>45824.840320693751</v>
      </c>
      <c r="E2568" s="23" cm="1">
        <f t="array" aca="1" ref="E2568" ca="1">_FV(A2568,"Price")</f>
        <v>28.86</v>
      </c>
      <c r="F2568" s="27" cm="1">
        <f t="array" aca="1" ref="F2568" ca="1">_FV(A2568,"Change (%)",TRUE)</f>
        <v>6.8100000000000001E-3</v>
      </c>
      <c r="G2568" s="26" cm="1">
        <f t="array" aca="1" ref="G2568" ca="1">_FV(A2568,"Change")</f>
        <v>0.19520000000000001</v>
      </c>
      <c r="H2568" s="23" cm="1">
        <f t="array" aca="1" ref="H2568" ca="1">_FV(A2568,"Open")</f>
        <v>28.86</v>
      </c>
      <c r="I2568" s="23" cm="1">
        <f t="array" aca="1" ref="I2568" ca="1">_FV(A2568,"Low")</f>
        <v>28.86</v>
      </c>
      <c r="J2568" s="23" cm="1">
        <f t="array" aca="1" ref="J2568" ca="1">_FV(A2568,"High")</f>
        <v>28.86</v>
      </c>
      <c r="K2568" s="23" cm="1">
        <f t="array" aca="1" ref="K2568" ca="1">_FV(A2568,"Previous close",TRUE)</f>
        <v>28.6648</v>
      </c>
      <c r="L2568" s="26"/>
      <c r="M2568" s="23" cm="1">
        <f t="array" aca="1" ref="M2568" ca="1">_FV(A2568,"52 week low",TRUE)</f>
        <v>25.24</v>
      </c>
      <c r="N2568" s="23" cm="1">
        <f t="array" aca="1" ref="N2568" ca="1">_FV(A2568,"52 week high",TRUE)</f>
        <v>28.88</v>
      </c>
      <c r="O2568" s="8" cm="1">
        <f t="array" aca="1" ref="O2568" ca="1">_FV(A2568,"Volume")</f>
        <v>424</v>
      </c>
      <c r="P2568" s="7" cm="1">
        <f t="array" aca="1" ref="P2568" ca="1">_FV(A2568,"Volume average",TRUE)</f>
        <v>2270</v>
      </c>
      <c r="Q2568" t="s">
        <v>923</v>
      </c>
      <c r="S2568" t="s">
        <v>5433</v>
      </c>
      <c r="T2568" s="25" cm="1">
        <f t="array" aca="1" ref="T2568" ca="1">_FV(A2568,"Expense ratio",TRUE)</f>
        <v>3.7000000000000002E-3</v>
      </c>
      <c r="U2568" s="24" cm="1">
        <f t="array" aca="1" ref="U2568" ca="1">_FV(A2568,"Market cap",TRUE)</f>
        <v>7693886.1699999999</v>
      </c>
      <c r="V2568" s="4">
        <v>7693886</v>
      </c>
      <c r="W2568" s="4">
        <v>7693886</v>
      </c>
      <c r="Y2568" t="s">
        <v>2174</v>
      </c>
      <c r="Z2568" s="5">
        <v>28.742999999999999</v>
      </c>
      <c r="AA2568" s="5">
        <v>24.6767</v>
      </c>
      <c r="AB2568" s="4">
        <v>0</v>
      </c>
      <c r="AC2568" s="4">
        <v>3085</v>
      </c>
      <c r="AE2568" s="5">
        <v>3.3077127263323902</v>
      </c>
      <c r="AF2568" s="5">
        <v>10.59207664945507</v>
      </c>
      <c r="AI2568" s="4">
        <v>3085</v>
      </c>
      <c r="AJ2568" s="5">
        <v>88702.388000000006</v>
      </c>
      <c r="AL2568" s="5">
        <v>28.88</v>
      </c>
      <c r="AM2568" s="5">
        <v>25.24</v>
      </c>
      <c r="AN2568" t="s">
        <v>47</v>
      </c>
      <c r="AO2568" t="str" cm="1">
        <f t="array" aca="1" ref="AO2568" ca="1">_FV(A2568,"Currency")</f>
        <v>USD</v>
      </c>
      <c r="AP2568" t="str" cm="1">
        <f t="array" aca="1" ref="AP2568" ca="1">_FV(A2568,"Exchange")</f>
        <v>CBOE BZX Exchange</v>
      </c>
      <c r="AQ2568" s="6" t="str" cm="1">
        <f t="array" aca="1" ref="AQ2568" ca="1">_FV(A2568,"Exchange abbreviation",TRUE)</f>
        <v>BATS</v>
      </c>
      <c r="AR2568" t="str" cm="1">
        <f t="array" aca="1" ref="AR2568" ca="1">_FV(A2568,"Instrument type",TRUE)</f>
        <v>ETF</v>
      </c>
    </row>
    <row r="2569" spans="1:44" ht="18.75" customHeight="1" x14ac:dyDescent="0.25">
      <c r="A2569" t="e" vm="2581">
        <v>#VALUE!</v>
      </c>
      <c r="B2569" t="s">
        <v>6992</v>
      </c>
      <c r="C2569" t="s">
        <v>6993</v>
      </c>
      <c r="D2569" s="31" cm="1">
        <f t="array" aca="1" ref="D2569" ca="1">_FV(A2569,"Last trade time",TRUE)</f>
        <v>45824.840277789066</v>
      </c>
      <c r="E2569" s="23" cm="1">
        <f t="array" aca="1" ref="E2569" ca="1">_FV(A2569,"Price")</f>
        <v>24.65</v>
      </c>
      <c r="F2569" s="27" cm="1">
        <f t="array" aca="1" ref="F2569" ca="1">_FV(A2569,"Change (%)",TRUE)</f>
        <v>8.119999999999999E-4</v>
      </c>
      <c r="G2569" s="26" cm="1">
        <f t="array" aca="1" ref="G2569" ca="1">_FV(A2569,"Change")</f>
        <v>0.02</v>
      </c>
      <c r="H2569" s="23" cm="1">
        <f t="array" aca="1" ref="H2569" ca="1">_FV(A2569,"Open")</f>
        <v>24.64</v>
      </c>
      <c r="I2569" s="23" cm="1">
        <f t="array" aca="1" ref="I2569" ca="1">_FV(A2569,"Low")</f>
        <v>24.63</v>
      </c>
      <c r="J2569" s="23" cm="1">
        <f t="array" aca="1" ref="J2569" ca="1">_FV(A2569,"High")</f>
        <v>24.71</v>
      </c>
      <c r="K2569" s="23" cm="1">
        <f t="array" aca="1" ref="K2569" ca="1">_FV(A2569,"Previous close",TRUE)</f>
        <v>24.63</v>
      </c>
      <c r="L2569" s="26"/>
      <c r="M2569" s="23" cm="1">
        <f t="array" aca="1" ref="M2569" ca="1">_FV(A2569,"52 week low",TRUE)</f>
        <v>23.9</v>
      </c>
      <c r="N2569" s="23" cm="1">
        <f t="array" aca="1" ref="N2569" ca="1">_FV(A2569,"52 week high",TRUE)</f>
        <v>25.14</v>
      </c>
      <c r="O2569" s="8" cm="1">
        <f t="array" aca="1" ref="O2569" ca="1">_FV(A2569,"Volume")</f>
        <v>23155</v>
      </c>
      <c r="P2569" s="7" cm="1">
        <f t="array" aca="1" ref="P2569" ca="1">_FV(A2569,"Volume average",TRUE)</f>
        <v>20329</v>
      </c>
      <c r="Q2569" t="s">
        <v>5345</v>
      </c>
      <c r="S2569" t="s">
        <v>6288</v>
      </c>
      <c r="T2569" s="25" cm="1">
        <f t="array" aca="1" ref="T2569" ca="1">_FV(A2569,"Expense ratio",TRUE)</f>
        <v>3.7000000000000002E-3</v>
      </c>
      <c r="U2569" s="24" cm="1">
        <f t="array" aca="1" ref="U2569" ca="1">_FV(A2569,"Market cap",TRUE)</f>
        <v>168244277.72999999</v>
      </c>
      <c r="V2569" s="4">
        <v>168244272</v>
      </c>
      <c r="W2569" s="4">
        <v>168244272</v>
      </c>
      <c r="X2569" t="s">
        <v>6994</v>
      </c>
      <c r="Y2569" t="s">
        <v>6290</v>
      </c>
      <c r="Z2569" s="5">
        <v>24.553899999999999</v>
      </c>
      <c r="AA2569" s="20"/>
      <c r="AB2569" s="5">
        <v>2.6099998999999999E-2</v>
      </c>
      <c r="AC2569" s="4">
        <v>22125</v>
      </c>
      <c r="AE2569" s="5">
        <v>0.75192440564131324</v>
      </c>
      <c r="AF2569" s="5">
        <v>2.6393681518636298</v>
      </c>
      <c r="AI2569" s="4">
        <v>22125</v>
      </c>
      <c r="AJ2569" s="5">
        <v>543832.5</v>
      </c>
      <c r="AL2569" s="5">
        <v>25.14</v>
      </c>
      <c r="AM2569" s="5">
        <v>23.9</v>
      </c>
      <c r="AN2569" t="s">
        <v>47</v>
      </c>
      <c r="AO2569" t="str" cm="1">
        <f t="array" aca="1" ref="AO2569" ca="1">_FV(A2569,"Currency")</f>
        <v>USD</v>
      </c>
      <c r="AP2569" t="str" cm="1">
        <f t="array" aca="1" ref="AP2569" ca="1">_FV(A2569,"Exchange")</f>
        <v>NYSE Arca</v>
      </c>
      <c r="AQ2569" s="6" t="str" cm="1">
        <f t="array" aca="1" ref="AQ2569" ca="1">_FV(A2569,"Exchange abbreviation",TRUE)</f>
        <v>ARCX</v>
      </c>
      <c r="AR2569" t="str" cm="1">
        <f t="array" aca="1" ref="AR2569" ca="1">_FV(A2569,"Instrument type",TRUE)</f>
        <v>ETF</v>
      </c>
    </row>
    <row r="2570" spans="1:44" ht="18.75" customHeight="1" x14ac:dyDescent="0.25">
      <c r="A2570" t="e" vm="2582">
        <v>#VALUE!</v>
      </c>
      <c r="B2570" t="s">
        <v>6995</v>
      </c>
      <c r="C2570" t="s">
        <v>6996</v>
      </c>
      <c r="D2570" s="31" cm="1">
        <f t="array" aca="1" ref="D2570" ca="1">_FV(A2570,"Last trade time",TRUE)</f>
        <v>45824.840277812502</v>
      </c>
      <c r="E2570" s="23" cm="1">
        <f t="array" aca="1" ref="E2570" ca="1">_FV(A2570,"Price")</f>
        <v>43.468499999999999</v>
      </c>
      <c r="F2570" s="27" cm="1">
        <f t="array" aca="1" ref="F2570" ca="1">_FV(A2570,"Change (%)",TRUE)</f>
        <v>-9.5380000000000009E-4</v>
      </c>
      <c r="G2570" s="26" cm="1">
        <f t="array" aca="1" ref="G2570" ca="1">_FV(A2570,"Change")</f>
        <v>-4.1500000000000002E-2</v>
      </c>
      <c r="H2570" s="23" cm="1">
        <f t="array" aca="1" ref="H2570" ca="1">_FV(A2570,"Open")</f>
        <v>43.559899999999999</v>
      </c>
      <c r="I2570" s="23" cm="1">
        <f t="array" aca="1" ref="I2570" ca="1">_FV(A2570,"Low")</f>
        <v>43.451000000000001</v>
      </c>
      <c r="J2570" s="23" cm="1">
        <f t="array" aca="1" ref="J2570" ca="1">_FV(A2570,"High")</f>
        <v>43.559899999999999</v>
      </c>
      <c r="K2570" s="23" cm="1">
        <f t="array" aca="1" ref="K2570" ca="1">_FV(A2570,"Previous close",TRUE)</f>
        <v>43.51</v>
      </c>
      <c r="L2570" s="26"/>
      <c r="M2570" s="23" cm="1">
        <f t="array" aca="1" ref="M2570" ca="1">_FV(A2570,"52 week low",TRUE)</f>
        <v>41.78</v>
      </c>
      <c r="N2570" s="23" cm="1">
        <f t="array" aca="1" ref="N2570" ca="1">_FV(A2570,"52 week high",TRUE)</f>
        <v>44.9</v>
      </c>
      <c r="O2570" s="8" cm="1">
        <f t="array" aca="1" ref="O2570" ca="1">_FV(A2570,"Volume")</f>
        <v>3820</v>
      </c>
      <c r="P2570" s="7" cm="1">
        <f t="array" aca="1" ref="P2570" ca="1">_FV(A2570,"Volume average",TRUE)</f>
        <v>15401</v>
      </c>
      <c r="Q2570" t="s">
        <v>290</v>
      </c>
      <c r="S2570" t="s">
        <v>6204</v>
      </c>
      <c r="T2570" s="25" cm="1">
        <f t="array" aca="1" ref="T2570" ca="1">_FV(A2570,"Expense ratio",TRUE)</f>
        <v>3.7000000000000002E-3</v>
      </c>
      <c r="U2570" s="24" cm="1">
        <f t="array" aca="1" ref="U2570" ca="1">_FV(A2570,"Market cap",TRUE)</f>
        <v>185262193.05000001</v>
      </c>
      <c r="V2570" s="4">
        <v>185262192</v>
      </c>
      <c r="W2570" s="4">
        <v>185262192</v>
      </c>
      <c r="Y2570" t="s">
        <v>4828</v>
      </c>
      <c r="Z2570" s="5">
        <v>43.317300000000003</v>
      </c>
      <c r="AA2570" s="20"/>
      <c r="AB2570" s="5">
        <v>6.0999999999999999E-2</v>
      </c>
      <c r="AC2570" s="4">
        <v>9601</v>
      </c>
      <c r="AE2570" s="5">
        <v>2.957749666821186</v>
      </c>
      <c r="AF2570" s="5">
        <v>6.8510319868859906</v>
      </c>
      <c r="AI2570" s="4">
        <v>9601</v>
      </c>
      <c r="AJ2570" s="5">
        <v>415627.29</v>
      </c>
      <c r="AL2570" s="5">
        <v>44.9</v>
      </c>
      <c r="AM2570" s="5">
        <v>41.78</v>
      </c>
      <c r="AN2570" t="s">
        <v>47</v>
      </c>
      <c r="AO2570" t="str" cm="1">
        <f t="array" aca="1" ref="AO2570" ca="1">_FV(A2570,"Currency")</f>
        <v>USD</v>
      </c>
      <c r="AP2570" t="str" cm="1">
        <f t="array" aca="1" ref="AP2570" ca="1">_FV(A2570,"Exchange")</f>
        <v>NYSE Arca</v>
      </c>
      <c r="AQ2570" s="6" t="str" cm="1">
        <f t="array" aca="1" ref="AQ2570" ca="1">_FV(A2570,"Exchange abbreviation",TRUE)</f>
        <v>ARCX</v>
      </c>
      <c r="AR2570" t="str" cm="1">
        <f t="array" aca="1" ref="AR2570" ca="1">_FV(A2570,"Instrument type",TRUE)</f>
        <v>ETF</v>
      </c>
    </row>
    <row r="2571" spans="1:44" ht="18.75" customHeight="1" x14ac:dyDescent="0.25">
      <c r="A2571" t="e" vm="2583">
        <v>#VALUE!</v>
      </c>
      <c r="B2571" t="s">
        <v>6997</v>
      </c>
      <c r="C2571" t="s">
        <v>6998</v>
      </c>
      <c r="D2571" s="31" cm="1">
        <f t="array" aca="1" ref="D2571" ca="1">_FV(A2571,"Last trade time",TRUE)</f>
        <v>45824.840277812502</v>
      </c>
      <c r="E2571" s="23" cm="1">
        <f t="array" aca="1" ref="E2571" ca="1">_FV(A2571,"Price")</f>
        <v>21.184799999999999</v>
      </c>
      <c r="F2571" s="27" cm="1">
        <f t="array" aca="1" ref="F2571" ca="1">_FV(A2571,"Change (%)",TRUE)</f>
        <v>3.7759999999999998E-5</v>
      </c>
      <c r="G2571" s="26" cm="1">
        <f t="array" aca="1" ref="G2571" ca="1">_FV(A2571,"Change")</f>
        <v>8.0000000000000004E-4</v>
      </c>
      <c r="H2571" s="23" cm="1">
        <f t="array" aca="1" ref="H2571" ca="1">_FV(A2571,"Open")</f>
        <v>21.2</v>
      </c>
      <c r="I2571" s="23" cm="1">
        <f t="array" aca="1" ref="I2571" ca="1">_FV(A2571,"Low")</f>
        <v>21.18</v>
      </c>
      <c r="J2571" s="23" cm="1">
        <f t="array" aca="1" ref="J2571" ca="1">_FV(A2571,"High")</f>
        <v>21.2</v>
      </c>
      <c r="K2571" s="23" cm="1">
        <f t="array" aca="1" ref="K2571" ca="1">_FV(A2571,"Previous close",TRUE)</f>
        <v>21.184000000000001</v>
      </c>
      <c r="L2571" s="26"/>
      <c r="M2571" s="23" cm="1">
        <f t="array" aca="1" ref="M2571" ca="1">_FV(A2571,"52 week low",TRUE)</f>
        <v>20.6</v>
      </c>
      <c r="N2571" s="23" cm="1">
        <f t="array" aca="1" ref="N2571" ca="1">_FV(A2571,"52 week high",TRUE)</f>
        <v>21.829599999999999</v>
      </c>
      <c r="O2571" s="8" cm="1">
        <f t="array" aca="1" ref="O2571" ca="1">_FV(A2571,"Volume")</f>
        <v>3012</v>
      </c>
      <c r="P2571" s="7" cm="1">
        <f t="array" aca="1" ref="P2571" ca="1">_FV(A2571,"Volume average",TRUE)</f>
        <v>3756</v>
      </c>
      <c r="Q2571" t="s">
        <v>6999</v>
      </c>
      <c r="S2571" t="s">
        <v>1894</v>
      </c>
      <c r="T2571" s="25" cm="1">
        <f t="array" aca="1" ref="T2571" ca="1">_FV(A2571,"Expense ratio",TRUE)</f>
        <v>3.7000000000000002E-3</v>
      </c>
      <c r="U2571" s="24" cm="1">
        <f t="array" aca="1" ref="U2571" ca="1">_FV(A2571,"Market cap",TRUE)</f>
        <v>27486049.760000002</v>
      </c>
      <c r="V2571" s="4">
        <v>27489052</v>
      </c>
      <c r="W2571" s="4">
        <v>27489052</v>
      </c>
      <c r="Y2571" t="s">
        <v>7000</v>
      </c>
      <c r="Z2571" s="5">
        <v>21.094999999999999</v>
      </c>
      <c r="AA2571" s="20"/>
      <c r="AB2571" s="5">
        <v>3.6400000000000002E-2</v>
      </c>
      <c r="AC2571" s="4">
        <v>4239</v>
      </c>
      <c r="AE2571" s="5">
        <v>9.5051102402865517E-2</v>
      </c>
      <c r="AF2571" s="5">
        <v>2.0870824474585881</v>
      </c>
      <c r="AI2571" s="4">
        <v>4239</v>
      </c>
      <c r="AJ2571" s="5">
        <v>89230.95</v>
      </c>
      <c r="AL2571" s="5">
        <v>21.83</v>
      </c>
      <c r="AM2571" s="5">
        <v>20.6</v>
      </c>
      <c r="AN2571" t="s">
        <v>47</v>
      </c>
      <c r="AO2571" t="str" cm="1">
        <f t="array" aca="1" ref="AO2571" ca="1">_FV(A2571,"Currency")</f>
        <v>USD</v>
      </c>
      <c r="AP2571" t="str" cm="1">
        <f t="array" aca="1" ref="AP2571" ca="1">_FV(A2571,"Exchange")</f>
        <v>NYSE Arca</v>
      </c>
      <c r="AQ2571" s="6" t="str" cm="1">
        <f t="array" aca="1" ref="AQ2571" ca="1">_FV(A2571,"Exchange abbreviation",TRUE)</f>
        <v>ARCX</v>
      </c>
      <c r="AR2571" t="str" cm="1">
        <f t="array" aca="1" ref="AR2571" ca="1">_FV(A2571,"Instrument type",TRUE)</f>
        <v>ETF</v>
      </c>
    </row>
    <row r="2572" spans="1:44" ht="18.75" customHeight="1" x14ac:dyDescent="0.25">
      <c r="A2572" t="e" vm="2584">
        <v>#VALUE!</v>
      </c>
      <c r="B2572" t="s">
        <v>7001</v>
      </c>
      <c r="C2572" t="s">
        <v>7002</v>
      </c>
      <c r="D2572" s="31" cm="1">
        <f t="array" aca="1" ref="D2572" ca="1">_FV(A2572,"Last trade time",TRUE)</f>
        <v>45824.840399443747</v>
      </c>
      <c r="E2572" s="23" cm="1">
        <f t="array" aca="1" ref="E2572" ca="1">_FV(A2572,"Price")</f>
        <v>40.47</v>
      </c>
      <c r="F2572" s="27" cm="1">
        <f t="array" aca="1" ref="F2572" ca="1">_FV(A2572,"Change (%)",TRUE)</f>
        <v>1.7330000000000002E-3</v>
      </c>
      <c r="G2572" s="26" cm="1">
        <f t="array" aca="1" ref="G2572" ca="1">_FV(A2572,"Change")</f>
        <v>7.0000000000000007E-2</v>
      </c>
      <c r="H2572" s="23" cm="1">
        <f t="array" aca="1" ref="H2572" ca="1">_FV(A2572,"Open")</f>
        <v>40.46</v>
      </c>
      <c r="I2572" s="23" cm="1">
        <f t="array" aca="1" ref="I2572" ca="1">_FV(A2572,"Low")</f>
        <v>40.44</v>
      </c>
      <c r="J2572" s="23" cm="1">
        <f t="array" aca="1" ref="J2572" ca="1">_FV(A2572,"High")</f>
        <v>40.484999999999999</v>
      </c>
      <c r="K2572" s="23" cm="1">
        <f t="array" aca="1" ref="K2572" ca="1">_FV(A2572,"Previous close",TRUE)</f>
        <v>40.4</v>
      </c>
      <c r="L2572" s="26"/>
      <c r="M2572" s="23" cm="1">
        <f t="array" aca="1" ref="M2572" ca="1">_FV(A2572,"52 week low",TRUE)</f>
        <v>38.01</v>
      </c>
      <c r="N2572" s="23" cm="1">
        <f t="array" aca="1" ref="N2572" ca="1">_FV(A2572,"52 week high",TRUE)</f>
        <v>41.71</v>
      </c>
      <c r="O2572" s="8" cm="1">
        <f t="array" aca="1" ref="O2572" ca="1">_FV(A2572,"Volume")</f>
        <v>120392</v>
      </c>
      <c r="P2572" s="7" cm="1">
        <f t="array" aca="1" ref="P2572" ca="1">_FV(A2572,"Volume average",TRUE)</f>
        <v>174362</v>
      </c>
      <c r="Q2572" t="s">
        <v>827</v>
      </c>
      <c r="R2572" t="s">
        <v>5541</v>
      </c>
      <c r="S2572" t="s">
        <v>5011</v>
      </c>
      <c r="T2572" s="25" cm="1">
        <f t="array" aca="1" ref="T2572" ca="1">_FV(A2572,"Expense ratio",TRUE)</f>
        <v>3.7000000000000002E-3</v>
      </c>
      <c r="U2572" s="24" cm="1">
        <f t="array" aca="1" ref="U2572" ca="1">_FV(A2572,"Market cap",TRUE)</f>
        <v>1245763063.1900001</v>
      </c>
      <c r="V2572" s="4">
        <v>1245543808</v>
      </c>
      <c r="W2572" s="4">
        <v>1245543808</v>
      </c>
      <c r="Y2572" t="s">
        <v>7003</v>
      </c>
      <c r="Z2572" s="5">
        <v>40.3367</v>
      </c>
      <c r="AA2572" s="20"/>
      <c r="AB2572" s="19">
        <v>7.8799999999999995E-2</v>
      </c>
      <c r="AC2572" s="4">
        <v>225060</v>
      </c>
      <c r="AE2572" s="5">
        <v>2.326533910788342</v>
      </c>
      <c r="AF2572" s="19">
        <v>8.0817581711151831</v>
      </c>
      <c r="AI2572" s="4">
        <v>225060</v>
      </c>
      <c r="AJ2572" s="5">
        <v>9074419.1999999993</v>
      </c>
      <c r="AL2572" s="5">
        <v>41.71</v>
      </c>
      <c r="AM2572" s="5">
        <v>38.01</v>
      </c>
      <c r="AN2572" t="s">
        <v>90</v>
      </c>
      <c r="AO2572" t="str" cm="1">
        <f t="array" aca="1" ref="AO2572" ca="1">_FV(A2572,"Currency")</f>
        <v>USD</v>
      </c>
      <c r="AP2572" t="str" cm="1">
        <f t="array" aca="1" ref="AP2572" ca="1">_FV(A2572,"Exchange")</f>
        <v>NYSE Arca</v>
      </c>
      <c r="AQ2572" s="6" t="str" cm="1">
        <f t="array" aca="1" ref="AQ2572" ca="1">_FV(A2572,"Exchange abbreviation",TRUE)</f>
        <v>ARCX</v>
      </c>
      <c r="AR2572" t="str" cm="1">
        <f t="array" aca="1" ref="AR2572" ca="1">_FV(A2572,"Instrument type",TRUE)</f>
        <v>ETF</v>
      </c>
    </row>
    <row r="2573" spans="1:44" ht="18.75" customHeight="1" x14ac:dyDescent="0.25">
      <c r="A2573" t="e" vm="2585">
        <v>#VALUE!</v>
      </c>
      <c r="B2573" t="s">
        <v>7004</v>
      </c>
      <c r="C2573" t="s">
        <v>7005</v>
      </c>
      <c r="D2573" s="31" cm="1">
        <f t="array" aca="1" ref="D2573" ca="1">_FV(A2573,"Last trade time",TRUE)</f>
        <v>45824.840299142968</v>
      </c>
      <c r="E2573" s="23" cm="1">
        <f t="array" aca="1" ref="E2573" ca="1">_FV(A2573,"Price")</f>
        <v>30.3018</v>
      </c>
      <c r="F2573" s="27" cm="1">
        <f t="array" aca="1" ref="F2573" ca="1">_FV(A2573,"Change (%)",TRUE)</f>
        <v>2.2450000000000001E-4</v>
      </c>
      <c r="G2573" s="26" cm="1">
        <f t="array" aca="1" ref="G2573" ca="1">_FV(A2573,"Change")</f>
        <v>6.7999999999999996E-3</v>
      </c>
      <c r="H2573" s="23" cm="1">
        <f t="array" aca="1" ref="H2573" ca="1">_FV(A2573,"Open")</f>
        <v>30.5</v>
      </c>
      <c r="I2573" s="23" cm="1">
        <f t="array" aca="1" ref="I2573" ca="1">_FV(A2573,"Low")</f>
        <v>30.25</v>
      </c>
      <c r="J2573" s="23" cm="1">
        <f t="array" aca="1" ref="J2573" ca="1">_FV(A2573,"High")</f>
        <v>30.5</v>
      </c>
      <c r="K2573" s="23" cm="1">
        <f t="array" aca="1" ref="K2573" ca="1">_FV(A2573,"Previous close",TRUE)</f>
        <v>30.295000000000002</v>
      </c>
      <c r="L2573" s="26"/>
      <c r="M2573" s="23" cm="1">
        <f t="array" aca="1" ref="M2573" ca="1">_FV(A2573,"52 week low",TRUE)</f>
        <v>26.8</v>
      </c>
      <c r="N2573" s="23" cm="1">
        <f t="array" aca="1" ref="N2573" ca="1">_FV(A2573,"52 week high",TRUE)</f>
        <v>30.5</v>
      </c>
      <c r="O2573" s="8" cm="1">
        <f t="array" aca="1" ref="O2573" ca="1">_FV(A2573,"Volume")</f>
        <v>7379</v>
      </c>
      <c r="P2573" s="7" cm="1">
        <f t="array" aca="1" ref="P2573" ca="1">_FV(A2573,"Volume average",TRUE)</f>
        <v>5332</v>
      </c>
      <c r="Q2573" t="s">
        <v>337</v>
      </c>
      <c r="S2573" t="s">
        <v>1146</v>
      </c>
      <c r="T2573" s="25" cm="1">
        <f t="array" aca="1" ref="T2573" ca="1">_FV(A2573,"Expense ratio",TRUE)</f>
        <v>3.7000000000000002E-3</v>
      </c>
      <c r="U2573" s="24" cm="1">
        <f t="array" aca="1" ref="U2573" ca="1">_FV(A2573,"Market cap",TRUE)</f>
        <v>55094859.299999997</v>
      </c>
      <c r="V2573" s="4">
        <v>55094860</v>
      </c>
      <c r="W2573" s="4">
        <v>55094860</v>
      </c>
      <c r="Y2573" t="s">
        <v>7006</v>
      </c>
      <c r="Z2573" s="5">
        <v>30.132200000000001</v>
      </c>
      <c r="AA2573" s="5">
        <v>10.731584</v>
      </c>
      <c r="AB2573" s="5">
        <v>4.0599997999999998E-2</v>
      </c>
      <c r="AC2573" s="4">
        <v>6176</v>
      </c>
      <c r="AE2573" s="5">
        <v>6.4515163401950737</v>
      </c>
      <c r="AF2573" s="5">
        <v>8.3185830706425499</v>
      </c>
      <c r="AI2573" s="4">
        <v>6176</v>
      </c>
      <c r="AJ2573" s="5">
        <v>186166.87359999999</v>
      </c>
      <c r="AL2573" s="5">
        <v>30.49</v>
      </c>
      <c r="AM2573" s="5">
        <v>26.8</v>
      </c>
      <c r="AN2573" t="s">
        <v>47</v>
      </c>
      <c r="AO2573" t="str" cm="1">
        <f t="array" aca="1" ref="AO2573" ca="1">_FV(A2573,"Currency")</f>
        <v>USD</v>
      </c>
      <c r="AP2573" t="str" cm="1">
        <f t="array" aca="1" ref="AP2573" ca="1">_FV(A2573,"Exchange")</f>
        <v>CBOE BZX Exchange</v>
      </c>
      <c r="AQ2573" s="6" t="str" cm="1">
        <f t="array" aca="1" ref="AQ2573" ca="1">_FV(A2573,"Exchange abbreviation",TRUE)</f>
        <v>BATS</v>
      </c>
      <c r="AR2573" t="str" cm="1">
        <f t="array" aca="1" ref="AR2573" ca="1">_FV(A2573,"Instrument type",TRUE)</f>
        <v>ETF</v>
      </c>
    </row>
    <row r="2574" spans="1:44" ht="18.75" customHeight="1" x14ac:dyDescent="0.25">
      <c r="A2574" t="e" vm="2586">
        <v>#VALUE!</v>
      </c>
      <c r="B2574" t="s">
        <v>7007</v>
      </c>
      <c r="C2574" t="s">
        <v>7008</v>
      </c>
      <c r="D2574" s="31" cm="1">
        <f t="array" aca="1" ref="D2574" ca="1">_FV(A2574,"Last trade time",TRUE)</f>
        <v>45824.848611654685</v>
      </c>
      <c r="E2574" s="23" cm="1">
        <f t="array" aca="1" ref="E2574" ca="1">_FV(A2574,"Price")</f>
        <v>69.81</v>
      </c>
      <c r="F2574" s="27" cm="1">
        <f t="array" aca="1" ref="F2574" ca="1">_FV(A2574,"Change (%)",TRUE)</f>
        <v>7.3590000000000001E-3</v>
      </c>
      <c r="G2574" s="26" cm="1">
        <f t="array" aca="1" ref="G2574" ca="1">_FV(A2574,"Change")</f>
        <v>0.51</v>
      </c>
      <c r="H2574" s="23" cm="1">
        <f t="array" aca="1" ref="H2574" ca="1">_FV(A2574,"Open")</f>
        <v>69.72</v>
      </c>
      <c r="I2574" s="23" cm="1">
        <f t="array" aca="1" ref="I2574" ca="1">_FV(A2574,"Low")</f>
        <v>69.72</v>
      </c>
      <c r="J2574" s="23" cm="1">
        <f t="array" aca="1" ref="J2574" ca="1">_FV(A2574,"High")</f>
        <v>70.06</v>
      </c>
      <c r="K2574" s="23" cm="1">
        <f t="array" aca="1" ref="K2574" ca="1">_FV(A2574,"Previous close",TRUE)</f>
        <v>69.3</v>
      </c>
      <c r="L2574" s="26"/>
      <c r="M2574" s="23" cm="1">
        <f t="array" aca="1" ref="M2574" ca="1">_FV(A2574,"52 week low",TRUE)</f>
        <v>60.03</v>
      </c>
      <c r="N2574" s="23" cm="1">
        <f t="array" aca="1" ref="N2574" ca="1">_FV(A2574,"52 week high",TRUE)</f>
        <v>74.072299999999998</v>
      </c>
      <c r="O2574" s="8" cm="1">
        <f t="array" aca="1" ref="O2574" ca="1">_FV(A2574,"Volume")</f>
        <v>4599</v>
      </c>
      <c r="P2574" s="7" cm="1">
        <f t="array" aca="1" ref="P2574" ca="1">_FV(A2574,"Volume average",TRUE)</f>
        <v>7303</v>
      </c>
      <c r="Q2574" t="s">
        <v>50</v>
      </c>
      <c r="S2574" t="s">
        <v>3604</v>
      </c>
      <c r="T2574" s="25" cm="1">
        <f t="array" aca="1" ref="T2574" ca="1">_FV(A2574,"Expense ratio",TRUE)</f>
        <v>3.7000000000000002E-3</v>
      </c>
      <c r="U2574" s="24" cm="1">
        <f t="array" aca="1" ref="U2574" ca="1">_FV(A2574,"Market cap",TRUE)</f>
        <v>413615538.80000001</v>
      </c>
      <c r="V2574" s="4">
        <v>413615552</v>
      </c>
      <c r="W2574" s="4">
        <v>413615552</v>
      </c>
      <c r="X2574" t="s">
        <v>7009</v>
      </c>
      <c r="Y2574" t="s">
        <v>6427</v>
      </c>
      <c r="Z2574" s="5">
        <v>70.23</v>
      </c>
      <c r="AA2574" s="5">
        <v>21.040292999999998</v>
      </c>
      <c r="AB2574" s="5">
        <v>1.3300001000000001E-2</v>
      </c>
      <c r="AC2574" s="4">
        <v>10449</v>
      </c>
      <c r="AE2574" s="5">
        <v>2.2610925829256612</v>
      </c>
      <c r="AF2574" s="5">
        <v>10.51557132025358</v>
      </c>
      <c r="AI2574" s="4">
        <v>10449</v>
      </c>
      <c r="AJ2574" s="5">
        <v>733310.82000000007</v>
      </c>
      <c r="AL2574" s="5">
        <v>74.072000000000003</v>
      </c>
      <c r="AM2574" s="5">
        <v>60.03</v>
      </c>
      <c r="AN2574" t="s">
        <v>47</v>
      </c>
      <c r="AO2574" t="str" cm="1">
        <f t="array" aca="1" ref="AO2574" ca="1">_FV(A2574,"Currency")</f>
        <v>USD</v>
      </c>
      <c r="AP2574" t="str" cm="1">
        <f t="array" aca="1" ref="AP2574" ca="1">_FV(A2574,"Exchange")</f>
        <v>Nasdaq Stock Market</v>
      </c>
      <c r="AQ2574" s="6" t="str" cm="1">
        <f t="array" aca="1" ref="AQ2574" ca="1">_FV(A2574,"Exchange abbreviation",TRUE)</f>
        <v>XNAS</v>
      </c>
      <c r="AR2574" t="str" cm="1">
        <f t="array" aca="1" ref="AR2574" ca="1">_FV(A2574,"Instrument type",TRUE)</f>
        <v>ETF</v>
      </c>
    </row>
    <row r="2575" spans="1:44" ht="18.75" customHeight="1" x14ac:dyDescent="0.25">
      <c r="A2575" t="e" vm="2587">
        <v>#VALUE!</v>
      </c>
      <c r="B2575" t="s">
        <v>7010</v>
      </c>
      <c r="C2575" t="s">
        <v>7011</v>
      </c>
      <c r="D2575" s="31" cm="1">
        <f t="array" aca="1" ref="D2575" ca="1">_FV(A2575,"Last trade time",TRUE)</f>
        <v>45824.840277812502</v>
      </c>
      <c r="E2575" s="23" cm="1">
        <f t="array" aca="1" ref="E2575" ca="1">_FV(A2575,"Price")</f>
        <v>72.87</v>
      </c>
      <c r="F2575" s="27" cm="1">
        <f t="array" aca="1" ref="F2575" ca="1">_FV(A2575,"Change (%)",TRUE)</f>
        <v>7.4039999999999991E-3</v>
      </c>
      <c r="G2575" s="26" cm="1">
        <f t="array" aca="1" ref="G2575" ca="1">_FV(A2575,"Change")</f>
        <v>0.53559999999999997</v>
      </c>
      <c r="H2575" s="23" cm="1">
        <f t="array" aca="1" ref="H2575" ca="1">_FV(A2575,"Open")</f>
        <v>73.03</v>
      </c>
      <c r="I2575" s="23" cm="1">
        <f t="array" aca="1" ref="I2575" ca="1">_FV(A2575,"Low")</f>
        <v>72.735100000000003</v>
      </c>
      <c r="J2575" s="23" cm="1">
        <f t="array" aca="1" ref="J2575" ca="1">_FV(A2575,"High")</f>
        <v>73.05</v>
      </c>
      <c r="K2575" s="23" cm="1">
        <f t="array" aca="1" ref="K2575" ca="1">_FV(A2575,"Previous close",TRUE)</f>
        <v>72.334400000000002</v>
      </c>
      <c r="L2575" s="26"/>
      <c r="M2575" s="23" cm="1">
        <f t="array" aca="1" ref="M2575" ca="1">_FV(A2575,"52 week low",TRUE)</f>
        <v>61.61</v>
      </c>
      <c r="N2575" s="23" cm="1">
        <f t="array" aca="1" ref="N2575" ca="1">_FV(A2575,"52 week high",TRUE)</f>
        <v>73.86</v>
      </c>
      <c r="O2575" s="8" cm="1">
        <f t="array" aca="1" ref="O2575" ca="1">_FV(A2575,"Volume")</f>
        <v>7707</v>
      </c>
      <c r="P2575" s="7" cm="1">
        <f t="array" aca="1" ref="P2575" ca="1">_FV(A2575,"Volume average",TRUE)</f>
        <v>14351</v>
      </c>
      <c r="Q2575" t="s">
        <v>1641</v>
      </c>
      <c r="R2575" t="s">
        <v>4938</v>
      </c>
      <c r="S2575" t="s">
        <v>5011</v>
      </c>
      <c r="T2575" s="25" cm="1">
        <f t="array" aca="1" ref="T2575" ca="1">_FV(A2575,"Expense ratio",TRUE)</f>
        <v>3.7000000000000002E-3</v>
      </c>
      <c r="U2575" s="24" cm="1">
        <f t="array" aca="1" ref="U2575" ca="1">_FV(A2575,"Market cap",TRUE)</f>
        <v>436369703.64999998</v>
      </c>
      <c r="V2575" s="4">
        <v>436369696</v>
      </c>
      <c r="W2575" s="4">
        <v>436369696</v>
      </c>
      <c r="Y2575" t="s">
        <v>7012</v>
      </c>
      <c r="Z2575" s="5">
        <v>72.775899999999993</v>
      </c>
      <c r="AA2575" s="5">
        <v>21.093214</v>
      </c>
      <c r="AB2575" s="5">
        <v>1.8499999999999999E-2</v>
      </c>
      <c r="AC2575" s="4">
        <v>12341</v>
      </c>
      <c r="AE2575" s="5">
        <v>3.9365211504673869</v>
      </c>
      <c r="AF2575" s="5">
        <v>14.4284747238741</v>
      </c>
      <c r="AI2575" s="4">
        <v>12341</v>
      </c>
      <c r="AJ2575" s="5">
        <v>898708.64299999992</v>
      </c>
      <c r="AL2575" s="5">
        <v>73.86</v>
      </c>
      <c r="AM2575" s="5">
        <v>61.61</v>
      </c>
      <c r="AN2575" t="s">
        <v>47</v>
      </c>
      <c r="AO2575" t="str" cm="1">
        <f t="array" aca="1" ref="AO2575" ca="1">_FV(A2575,"Currency")</f>
        <v>USD</v>
      </c>
      <c r="AP2575" t="str" cm="1">
        <f t="array" aca="1" ref="AP2575" ca="1">_FV(A2575,"Exchange")</f>
        <v>NYSE Arca</v>
      </c>
      <c r="AQ2575" s="6" t="str" cm="1">
        <f t="array" aca="1" ref="AQ2575" ca="1">_FV(A2575,"Exchange abbreviation",TRUE)</f>
        <v>ARCX</v>
      </c>
      <c r="AR2575" t="str" cm="1">
        <f t="array" aca="1" ref="AR2575" ca="1">_FV(A2575,"Instrument type",TRUE)</f>
        <v>ETF</v>
      </c>
    </row>
    <row r="2576" spans="1:44" ht="18.75" customHeight="1" x14ac:dyDescent="0.25">
      <c r="A2576" t="e" vm="2588">
        <v>#VALUE!</v>
      </c>
      <c r="B2576" t="s">
        <v>7013</v>
      </c>
      <c r="C2576" t="s">
        <v>7014</v>
      </c>
      <c r="D2576" s="31" cm="1">
        <f t="array" aca="1" ref="D2576" ca="1">_FV(A2576,"Last trade time",TRUE)</f>
        <v>45824.856456029687</v>
      </c>
      <c r="E2576" s="23" cm="1">
        <f t="array" aca="1" ref="E2576" ca="1">_FV(A2576,"Price")</f>
        <v>29.25</v>
      </c>
      <c r="F2576" s="27" cm="1">
        <f t="array" aca="1" ref="F2576" ca="1">_FV(A2576,"Change (%)",TRUE)</f>
        <v>-1.366E-3</v>
      </c>
      <c r="G2576" s="26" cm="1">
        <f t="array" aca="1" ref="G2576" ca="1">_FV(A2576,"Change")</f>
        <v>-0.04</v>
      </c>
      <c r="H2576" s="23" cm="1">
        <f t="array" aca="1" ref="H2576" ca="1">_FV(A2576,"Open")</f>
        <v>29.26</v>
      </c>
      <c r="I2576" s="23" cm="1">
        <f t="array" aca="1" ref="I2576" ca="1">_FV(A2576,"Low")</f>
        <v>29.25</v>
      </c>
      <c r="J2576" s="23" cm="1">
        <f t="array" aca="1" ref="J2576" ca="1">_FV(A2576,"High")</f>
        <v>29.319099999999999</v>
      </c>
      <c r="K2576" s="23" cm="1">
        <f t="array" aca="1" ref="K2576" ca="1">_FV(A2576,"Previous close",TRUE)</f>
        <v>29.29</v>
      </c>
      <c r="L2576" s="26"/>
      <c r="M2576" s="23" cm="1">
        <f t="array" aca="1" ref="M2576" ca="1">_FV(A2576,"52 week low",TRUE)</f>
        <v>28.66</v>
      </c>
      <c r="N2576" s="23" cm="1">
        <f t="array" aca="1" ref="N2576" ca="1">_FV(A2576,"52 week high",TRUE)</f>
        <v>30.57</v>
      </c>
      <c r="O2576" s="8" cm="1">
        <f t="array" aca="1" ref="O2576" ca="1">_FV(A2576,"Volume")</f>
        <v>62736</v>
      </c>
      <c r="P2576" s="7" cm="1">
        <f t="array" aca="1" ref="P2576" ca="1">_FV(A2576,"Volume average",TRUE)</f>
        <v>65682</v>
      </c>
      <c r="Q2576" t="s">
        <v>416</v>
      </c>
      <c r="S2576" t="s">
        <v>6288</v>
      </c>
      <c r="T2576" s="25" cm="1">
        <f t="array" aca="1" ref="T2576" ca="1">_FV(A2576,"Expense ratio",TRUE)</f>
        <v>3.7000000000000002E-3</v>
      </c>
      <c r="U2576" s="24" cm="1">
        <f t="array" aca="1" ref="U2576" ca="1">_FV(A2576,"Market cap",TRUE)</f>
        <v>818616473.82000005</v>
      </c>
      <c r="V2576" s="4">
        <v>818616448</v>
      </c>
      <c r="W2576" s="4">
        <v>818616448</v>
      </c>
      <c r="X2576" t="s">
        <v>7015</v>
      </c>
      <c r="Y2576" t="s">
        <v>6290</v>
      </c>
      <c r="Z2576" s="5">
        <v>29.0777</v>
      </c>
      <c r="AA2576" s="20"/>
      <c r="AB2576" s="5">
        <v>4.5999999999999999E-2</v>
      </c>
      <c r="AC2576" s="4">
        <v>90914</v>
      </c>
      <c r="AE2576" s="5">
        <v>2.052489038518734</v>
      </c>
      <c r="AF2576" s="5">
        <v>3.9811817336239841</v>
      </c>
      <c r="AI2576" s="4">
        <v>90914</v>
      </c>
      <c r="AJ2576" s="5">
        <v>2647870.25</v>
      </c>
      <c r="AL2576" s="5">
        <v>30.57</v>
      </c>
      <c r="AM2576" s="5">
        <v>28.66</v>
      </c>
      <c r="AN2576" t="s">
        <v>90</v>
      </c>
      <c r="AO2576" t="str" cm="1">
        <f t="array" aca="1" ref="AO2576" ca="1">_FV(A2576,"Currency")</f>
        <v>USD</v>
      </c>
      <c r="AP2576" t="str" cm="1">
        <f t="array" aca="1" ref="AP2576" ca="1">_FV(A2576,"Exchange")</f>
        <v>NYSE Arca</v>
      </c>
      <c r="AQ2576" s="6" t="str" cm="1">
        <f t="array" aca="1" ref="AQ2576" ca="1">_FV(A2576,"Exchange abbreviation",TRUE)</f>
        <v>ARCX</v>
      </c>
      <c r="AR2576" t="str" cm="1">
        <f t="array" aca="1" ref="AR2576" ca="1">_FV(A2576,"Instrument type",TRUE)</f>
        <v>ETF</v>
      </c>
    </row>
    <row r="2577" spans="1:44" ht="18.75" customHeight="1" x14ac:dyDescent="0.25">
      <c r="A2577" t="e" vm="2589">
        <v>#VALUE!</v>
      </c>
      <c r="B2577" t="s">
        <v>7016</v>
      </c>
      <c r="C2577" t="s">
        <v>7017</v>
      </c>
      <c r="D2577" s="31" cm="1">
        <f t="array" aca="1" ref="D2577" ca="1">_FV(A2577,"Last trade time",TRUE)</f>
        <v>45824.840313923436</v>
      </c>
      <c r="E2577" s="23" cm="1">
        <f t="array" aca="1" ref="E2577" ca="1">_FV(A2577,"Price")</f>
        <v>46.365000000000002</v>
      </c>
      <c r="F2577" s="27" cm="1">
        <f t="array" aca="1" ref="F2577" ca="1">_FV(A2577,"Change (%)",TRUE)</f>
        <v>-1.5499999999999999E-3</v>
      </c>
      <c r="G2577" s="26" cm="1">
        <f t="array" aca="1" ref="G2577" ca="1">_FV(A2577,"Change")</f>
        <v>-7.1999999999999995E-2</v>
      </c>
      <c r="H2577" s="23" cm="1">
        <f t="array" aca="1" ref="H2577" ca="1">_FV(A2577,"Open")</f>
        <v>46.42</v>
      </c>
      <c r="I2577" s="23" cm="1">
        <f t="array" aca="1" ref="I2577" ca="1">_FV(A2577,"Low")</f>
        <v>46.354999999999997</v>
      </c>
      <c r="J2577" s="23" cm="1">
        <f t="array" aca="1" ref="J2577" ca="1">_FV(A2577,"High")</f>
        <v>46.498800000000003</v>
      </c>
      <c r="K2577" s="23" cm="1">
        <f t="array" aca="1" ref="K2577" ca="1">_FV(A2577,"Previous close",TRUE)</f>
        <v>46.436999999999998</v>
      </c>
      <c r="L2577" s="26"/>
      <c r="M2577" s="23" cm="1">
        <f t="array" aca="1" ref="M2577" ca="1">_FV(A2577,"52 week low",TRUE)</f>
        <v>45.51</v>
      </c>
      <c r="N2577" s="23" cm="1">
        <f t="array" aca="1" ref="N2577" ca="1">_FV(A2577,"52 week high",TRUE)</f>
        <v>48.54</v>
      </c>
      <c r="O2577" s="8" cm="1">
        <f t="array" aca="1" ref="O2577" ca="1">_FV(A2577,"Volume")</f>
        <v>715487</v>
      </c>
      <c r="P2577" s="7" cm="1">
        <f t="array" aca="1" ref="P2577" ca="1">_FV(A2577,"Volume average",TRUE)</f>
        <v>746548</v>
      </c>
      <c r="Q2577" t="s">
        <v>416</v>
      </c>
      <c r="S2577" t="s">
        <v>3504</v>
      </c>
      <c r="T2577" s="25" cm="1">
        <f t="array" aca="1" ref="T2577" ca="1">_FV(A2577,"Expense ratio",TRUE)</f>
        <v>3.7000000000000002E-3</v>
      </c>
      <c r="U2577" s="24" cm="1">
        <f t="array" aca="1" ref="U2577" ca="1">_FV(A2577,"Market cap",TRUE)</f>
        <v>6482445944.4099998</v>
      </c>
      <c r="V2577" s="4">
        <v>6482445824</v>
      </c>
      <c r="W2577" s="4">
        <v>6482445824</v>
      </c>
      <c r="Y2577" t="s">
        <v>7018</v>
      </c>
      <c r="Z2577" s="5">
        <v>46.007300000000001</v>
      </c>
      <c r="AA2577" s="5">
        <v>59.897784999999999</v>
      </c>
      <c r="AB2577" s="5">
        <v>5.11E-2</v>
      </c>
      <c r="AC2577" s="4">
        <v>833395</v>
      </c>
      <c r="AE2577" s="5">
        <v>2.3766144357784569</v>
      </c>
      <c r="AF2577" s="5">
        <v>4.7392726900776339</v>
      </c>
      <c r="AI2577" s="4">
        <v>833395</v>
      </c>
      <c r="AJ2577" s="5">
        <v>38444511.350000001</v>
      </c>
      <c r="AL2577" s="5">
        <v>48.54</v>
      </c>
      <c r="AM2577" s="5">
        <v>45.51</v>
      </c>
      <c r="AN2577" t="s">
        <v>82</v>
      </c>
      <c r="AO2577" t="str" cm="1">
        <f t="array" aca="1" ref="AO2577" ca="1">_FV(A2577,"Currency")</f>
        <v>USD</v>
      </c>
      <c r="AP2577" t="str" cm="1">
        <f t="array" aca="1" ref="AP2577" ca="1">_FV(A2577,"Exchange")</f>
        <v>CBOE BZX Exchange</v>
      </c>
      <c r="AQ2577" s="6" t="str" cm="1">
        <f t="array" aca="1" ref="AQ2577" ca="1">_FV(A2577,"Exchange abbreviation",TRUE)</f>
        <v>BATS</v>
      </c>
      <c r="AR2577" t="str" cm="1">
        <f t="array" aca="1" ref="AR2577" ca="1">_FV(A2577,"Instrument type",TRUE)</f>
        <v>ETF</v>
      </c>
    </row>
    <row r="2578" spans="1:44" ht="18.75" customHeight="1" x14ac:dyDescent="0.25">
      <c r="A2578" t="e" vm="2590">
        <v>#VALUE!</v>
      </c>
      <c r="B2578" t="s">
        <v>7019</v>
      </c>
      <c r="C2578" t="s">
        <v>7020</v>
      </c>
      <c r="D2578" s="31" cm="1">
        <f t="array" aca="1" ref="D2578" ca="1">_FV(A2578,"Last trade time",TRUE)</f>
        <v>45824.840277812502</v>
      </c>
      <c r="E2578" s="23" cm="1">
        <f t="array" aca="1" ref="E2578" ca="1">_FV(A2578,"Price")</f>
        <v>71.81</v>
      </c>
      <c r="F2578" s="27" cm="1">
        <f t="array" aca="1" ref="F2578" ca="1">_FV(A2578,"Change (%)",TRUE)</f>
        <v>1.0697000000000002E-2</v>
      </c>
      <c r="G2578" s="26" cm="1">
        <f t="array" aca="1" ref="G2578" ca="1">_FV(A2578,"Change")</f>
        <v>0.76</v>
      </c>
      <c r="H2578" s="23" cm="1">
        <f t="array" aca="1" ref="H2578" ca="1">_FV(A2578,"Open")</f>
        <v>71.41</v>
      </c>
      <c r="I2578" s="23" cm="1">
        <f t="array" aca="1" ref="I2578" ca="1">_FV(A2578,"Low")</f>
        <v>71.41</v>
      </c>
      <c r="J2578" s="23" cm="1">
        <f t="array" aca="1" ref="J2578" ca="1">_FV(A2578,"High")</f>
        <v>71.930000000000007</v>
      </c>
      <c r="K2578" s="23" cm="1">
        <f t="array" aca="1" ref="K2578" ca="1">_FV(A2578,"Previous close",TRUE)</f>
        <v>71.05</v>
      </c>
      <c r="L2578" s="26"/>
      <c r="M2578" s="23" cm="1">
        <f t="array" aca="1" ref="M2578" ca="1">_FV(A2578,"52 week low",TRUE)</f>
        <v>58.788400000000003</v>
      </c>
      <c r="N2578" s="23" cm="1">
        <f t="array" aca="1" ref="N2578" ca="1">_FV(A2578,"52 week high",TRUE)</f>
        <v>73.89</v>
      </c>
      <c r="O2578" s="8" cm="1">
        <f t="array" aca="1" ref="O2578" ca="1">_FV(A2578,"Volume")</f>
        <v>12676</v>
      </c>
      <c r="P2578" s="7" cm="1">
        <f t="array" aca="1" ref="P2578" ca="1">_FV(A2578,"Volume average",TRUE)</f>
        <v>35056</v>
      </c>
      <c r="Q2578" t="s">
        <v>1641</v>
      </c>
      <c r="R2578" t="s">
        <v>4938</v>
      </c>
      <c r="S2578" t="s">
        <v>5011</v>
      </c>
      <c r="T2578" s="25" cm="1">
        <f t="array" aca="1" ref="T2578" ca="1">_FV(A2578,"Expense ratio",TRUE)</f>
        <v>3.7000000000000002E-3</v>
      </c>
      <c r="U2578" s="24" cm="1">
        <f t="array" aca="1" ref="U2578" ca="1">_FV(A2578,"Market cap",TRUE)</f>
        <v>1840730989.9300001</v>
      </c>
      <c r="V2578" s="4">
        <v>1840731008</v>
      </c>
      <c r="W2578" s="4">
        <v>1840731008</v>
      </c>
      <c r="Y2578" t="s">
        <v>7012</v>
      </c>
      <c r="Z2578" s="5">
        <v>71.6387</v>
      </c>
      <c r="AA2578" s="5">
        <v>20.390661000000001</v>
      </c>
      <c r="AB2578" s="19">
        <v>1.9299999000000002E-2</v>
      </c>
      <c r="AC2578" s="4">
        <v>43901</v>
      </c>
      <c r="AE2578" s="5">
        <v>1.973116281153708</v>
      </c>
      <c r="AF2578" s="19">
        <v>11.008009906428761</v>
      </c>
      <c r="AI2578" s="4">
        <v>43901</v>
      </c>
      <c r="AJ2578" s="5">
        <v>3143750.61</v>
      </c>
      <c r="AL2578" s="5">
        <v>73.89</v>
      </c>
      <c r="AM2578" s="5">
        <v>58.79</v>
      </c>
      <c r="AN2578" t="s">
        <v>90</v>
      </c>
      <c r="AO2578" t="str" cm="1">
        <f t="array" aca="1" ref="AO2578" ca="1">_FV(A2578,"Currency")</f>
        <v>USD</v>
      </c>
      <c r="AP2578" t="str" cm="1">
        <f t="array" aca="1" ref="AP2578" ca="1">_FV(A2578,"Exchange")</f>
        <v>NYSE Arca</v>
      </c>
      <c r="AQ2578" s="6" t="str" cm="1">
        <f t="array" aca="1" ref="AQ2578" ca="1">_FV(A2578,"Exchange abbreviation",TRUE)</f>
        <v>ARCX</v>
      </c>
      <c r="AR2578" t="str" cm="1">
        <f t="array" aca="1" ref="AR2578" ca="1">_FV(A2578,"Instrument type",TRUE)</f>
        <v>ETF</v>
      </c>
    </row>
    <row r="2579" spans="1:44" ht="18.75" customHeight="1" x14ac:dyDescent="0.25">
      <c r="A2579" t="e" vm="2591">
        <v>#VALUE!</v>
      </c>
      <c r="B2579" t="s">
        <v>7021</v>
      </c>
      <c r="C2579" t="s">
        <v>7022</v>
      </c>
      <c r="D2579" s="31" cm="1">
        <f t="array" aca="1" ref="D2579" ca="1">_FV(A2579,"Last trade time",TRUE)</f>
        <v>45824.840277823438</v>
      </c>
      <c r="E2579" s="23" cm="1">
        <f t="array" aca="1" ref="E2579" ca="1">_FV(A2579,"Price")</f>
        <v>64.051699999999997</v>
      </c>
      <c r="F2579" s="27" cm="1">
        <f t="array" aca="1" ref="F2579" ca="1">_FV(A2579,"Change (%)",TRUE)</f>
        <v>5.4739999999999997E-3</v>
      </c>
      <c r="G2579" s="26" cm="1">
        <f t="array" aca="1" ref="G2579" ca="1">_FV(A2579,"Change")</f>
        <v>0.34870000000000001</v>
      </c>
      <c r="H2579" s="23" cm="1">
        <f t="array" aca="1" ref="H2579" ca="1">_FV(A2579,"Open")</f>
        <v>64.27</v>
      </c>
      <c r="I2579" s="23" cm="1">
        <f t="array" aca="1" ref="I2579" ca="1">_FV(A2579,"Low")</f>
        <v>64.051699999999997</v>
      </c>
      <c r="J2579" s="23" cm="1">
        <f t="array" aca="1" ref="J2579" ca="1">_FV(A2579,"High")</f>
        <v>64.406499999999994</v>
      </c>
      <c r="K2579" s="23" cm="1">
        <f t="array" aca="1" ref="K2579" ca="1">_FV(A2579,"Previous close",TRUE)</f>
        <v>63.703000000000003</v>
      </c>
      <c r="L2579" s="26"/>
      <c r="M2579" s="23" cm="1">
        <f t="array" aca="1" ref="M2579" ca="1">_FV(A2579,"52 week low",TRUE)</f>
        <v>51.73</v>
      </c>
      <c r="N2579" s="23" cm="1">
        <f t="array" aca="1" ref="N2579" ca="1">_FV(A2579,"52 week high",TRUE)</f>
        <v>64.406499999999994</v>
      </c>
      <c r="O2579" s="8" cm="1">
        <f t="array" aca="1" ref="O2579" ca="1">_FV(A2579,"Volume")</f>
        <v>4389</v>
      </c>
      <c r="P2579" s="7" cm="1">
        <f t="array" aca="1" ref="P2579" ca="1">_FV(A2579,"Volume average",TRUE)</f>
        <v>12608</v>
      </c>
      <c r="Q2579" t="s">
        <v>2582</v>
      </c>
      <c r="S2579" t="s">
        <v>3504</v>
      </c>
      <c r="T2579" s="25" cm="1">
        <f t="array" aca="1" ref="T2579" ca="1">_FV(A2579,"Expense ratio",TRUE)</f>
        <v>3.7000000000000002E-3</v>
      </c>
      <c r="U2579" s="24" cm="1">
        <f t="array" aca="1" ref="U2579" ca="1">_FV(A2579,"Market cap",TRUE)</f>
        <v>339108121.18000001</v>
      </c>
      <c r="V2579" s="4">
        <v>339108128</v>
      </c>
      <c r="W2579" s="4">
        <v>339108128</v>
      </c>
      <c r="Y2579" t="s">
        <v>7023</v>
      </c>
      <c r="Z2579" s="5">
        <v>63.3369</v>
      </c>
      <c r="AA2579" s="19">
        <v>13.096512000000001</v>
      </c>
      <c r="AB2579" s="5">
        <v>3.85E-2</v>
      </c>
      <c r="AC2579" s="4">
        <v>22906</v>
      </c>
      <c r="AE2579" s="5">
        <v>19.185077704893661</v>
      </c>
      <c r="AF2579" s="5">
        <v>15.21928507662127</v>
      </c>
      <c r="AI2579" s="4">
        <v>22906</v>
      </c>
      <c r="AJ2579" s="5">
        <v>1452226.6564</v>
      </c>
      <c r="AL2579" s="5">
        <v>63.71</v>
      </c>
      <c r="AM2579" s="5">
        <v>51.73</v>
      </c>
      <c r="AN2579" t="s">
        <v>90</v>
      </c>
      <c r="AO2579" t="str" cm="1">
        <f t="array" aca="1" ref="AO2579" ca="1">_FV(A2579,"Currency")</f>
        <v>USD</v>
      </c>
      <c r="AP2579" t="str" cm="1">
        <f t="array" aca="1" ref="AP2579" ca="1">_FV(A2579,"Exchange")</f>
        <v>NYSE Arca</v>
      </c>
      <c r="AQ2579" s="6" t="str" cm="1">
        <f t="array" aca="1" ref="AQ2579" ca="1">_FV(A2579,"Exchange abbreviation",TRUE)</f>
        <v>ARCX</v>
      </c>
      <c r="AR2579" t="str" cm="1">
        <f t="array" aca="1" ref="AR2579" ca="1">_FV(A2579,"Instrument type",TRUE)</f>
        <v>ETF</v>
      </c>
    </row>
    <row r="2580" spans="1:44" ht="18.75" customHeight="1" x14ac:dyDescent="0.25">
      <c r="A2580" t="e" vm="2592">
        <v>#VALUE!</v>
      </c>
      <c r="B2580" t="s">
        <v>7024</v>
      </c>
      <c r="C2580" t="s">
        <v>7025</v>
      </c>
      <c r="D2580" s="31" cm="1">
        <f t="array" aca="1" ref="D2580" ca="1">_FV(A2580,"Last trade time",TRUE)</f>
        <v>45824.840277777781</v>
      </c>
      <c r="E2580" s="23" cm="1">
        <f t="array" aca="1" ref="E2580" ca="1">_FV(A2580,"Price")</f>
        <v>50.36</v>
      </c>
      <c r="F2580" s="27" cm="1">
        <f t="array" aca="1" ref="F2580" ca="1">_FV(A2580,"Change (%)",TRUE)</f>
        <v>1.0128999999999999E-2</v>
      </c>
      <c r="G2580" s="26" cm="1">
        <f t="array" aca="1" ref="G2580" ca="1">_FV(A2580,"Change")</f>
        <v>0.505</v>
      </c>
      <c r="H2580" s="23" cm="1">
        <f t="array" aca="1" ref="H2580" ca="1">_FV(A2580,"Open")</f>
        <v>50.39</v>
      </c>
      <c r="I2580" s="23" cm="1">
        <f t="array" aca="1" ref="I2580" ca="1">_FV(A2580,"Low")</f>
        <v>50.059100000000001</v>
      </c>
      <c r="J2580" s="23" cm="1">
        <f t="array" aca="1" ref="J2580" ca="1">_FV(A2580,"High")</f>
        <v>50.680500000000002</v>
      </c>
      <c r="K2580" s="23" cm="1">
        <f t="array" aca="1" ref="K2580" ca="1">_FV(A2580,"Previous close",TRUE)</f>
        <v>49.854999999999997</v>
      </c>
      <c r="L2580" s="26"/>
      <c r="M2580" s="23" cm="1">
        <f t="array" aca="1" ref="M2580" ca="1">_FV(A2580,"52 week low",TRUE)</f>
        <v>43.3</v>
      </c>
      <c r="N2580" s="23" cm="1">
        <f t="array" aca="1" ref="N2580" ca="1">_FV(A2580,"52 week high",TRUE)</f>
        <v>61.395000000000003</v>
      </c>
      <c r="O2580" s="8" cm="1">
        <f t="array" aca="1" ref="O2580" ca="1">_FV(A2580,"Volume")</f>
        <v>59044</v>
      </c>
      <c r="P2580" s="7" cm="1">
        <f t="array" aca="1" ref="P2580" ca="1">_FV(A2580,"Volume average",TRUE)</f>
        <v>55231</v>
      </c>
      <c r="Q2580" t="s">
        <v>383</v>
      </c>
      <c r="R2580" t="s">
        <v>6830</v>
      </c>
      <c r="S2580" t="s">
        <v>277</v>
      </c>
      <c r="T2580" s="25" cm="1">
        <f t="array" aca="1" ref="T2580" ca="1">_FV(A2580,"Expense ratio",TRUE)</f>
        <v>3.7000000000000002E-3</v>
      </c>
      <c r="U2580" s="24" cm="1">
        <f t="array" aca="1" ref="U2580" ca="1">_FV(A2580,"Market cap",TRUE)</f>
        <v>580812273</v>
      </c>
      <c r="V2580" s="4">
        <v>580817984</v>
      </c>
      <c r="W2580" s="4">
        <v>580817984</v>
      </c>
      <c r="Y2580" t="s">
        <v>4191</v>
      </c>
      <c r="Z2580" s="5">
        <v>50.45</v>
      </c>
      <c r="AA2580" s="5">
        <v>9.8929369999999999</v>
      </c>
      <c r="AB2580" s="5">
        <v>2.1899999999999999E-2</v>
      </c>
      <c r="AC2580" s="4">
        <v>68438</v>
      </c>
      <c r="AE2580" s="5">
        <v>-4.960435706179533</v>
      </c>
      <c r="AF2580" s="19">
        <v>-2.996064192526982</v>
      </c>
      <c r="AI2580" s="4">
        <v>68438</v>
      </c>
      <c r="AJ2580" s="5">
        <v>3454065.86</v>
      </c>
      <c r="AL2580" s="5">
        <v>61.4</v>
      </c>
      <c r="AM2580" s="5">
        <v>43.3</v>
      </c>
      <c r="AN2580" t="s">
        <v>90</v>
      </c>
      <c r="AO2580" t="str" cm="1">
        <f t="array" aca="1" ref="AO2580" ca="1">_FV(A2580,"Currency")</f>
        <v>USD</v>
      </c>
      <c r="AP2580" t="str" cm="1">
        <f t="array" aca="1" ref="AP2580" ca="1">_FV(A2580,"Exchange")</f>
        <v>NYSE Arca</v>
      </c>
      <c r="AQ2580" s="6" t="str" cm="1">
        <f t="array" aca="1" ref="AQ2580" ca="1">_FV(A2580,"Exchange abbreviation",TRUE)</f>
        <v>ARCX</v>
      </c>
      <c r="AR2580" t="str" cm="1">
        <f t="array" aca="1" ref="AR2580" ca="1">_FV(A2580,"Instrument type",TRUE)</f>
        <v>ETF</v>
      </c>
    </row>
    <row r="2581" spans="1:44" ht="18.75" customHeight="1" x14ac:dyDescent="0.25">
      <c r="A2581" t="e" vm="2593">
        <v>#VALUE!</v>
      </c>
      <c r="B2581" t="s">
        <v>7026</v>
      </c>
      <c r="C2581" t="s">
        <v>7027</v>
      </c>
      <c r="D2581" s="31" cm="1">
        <f t="array" aca="1" ref="D2581" ca="1">_FV(A2581,"Last trade time",TRUE)</f>
        <v>45824.84027780078</v>
      </c>
      <c r="E2581" s="23" cm="1">
        <f t="array" aca="1" ref="E2581" ca="1">_FV(A2581,"Price")</f>
        <v>48.404800000000002</v>
      </c>
      <c r="F2581" s="27" cm="1">
        <f t="array" aca="1" ref="F2581" ca="1">_FV(A2581,"Change (%)",TRUE)</f>
        <v>-1.957E-3</v>
      </c>
      <c r="G2581" s="26" cm="1">
        <f t="array" aca="1" ref="G2581" ca="1">_FV(A2581,"Change")</f>
        <v>-9.4899999999999998E-2</v>
      </c>
      <c r="H2581" s="23" cm="1">
        <f t="array" aca="1" ref="H2581" ca="1">_FV(A2581,"Open")</f>
        <v>48.51</v>
      </c>
      <c r="I2581" s="23" cm="1">
        <f t="array" aca="1" ref="I2581" ca="1">_FV(A2581,"Low")</f>
        <v>48.404800000000002</v>
      </c>
      <c r="J2581" s="23" cm="1">
        <f t="array" aca="1" ref="J2581" ca="1">_FV(A2581,"High")</f>
        <v>48.51</v>
      </c>
      <c r="K2581" s="23" cm="1">
        <f t="array" aca="1" ref="K2581" ca="1">_FV(A2581,"Previous close",TRUE)</f>
        <v>48.499699999999997</v>
      </c>
      <c r="L2581" s="26"/>
      <c r="M2581" s="23" cm="1">
        <f t="array" aca="1" ref="M2581" ca="1">_FV(A2581,"52 week low",TRUE)</f>
        <v>47.47</v>
      </c>
      <c r="N2581" s="23" cm="1">
        <f t="array" aca="1" ref="N2581" ca="1">_FV(A2581,"52 week high",TRUE)</f>
        <v>50.58</v>
      </c>
      <c r="O2581" s="8" cm="1">
        <f t="array" aca="1" ref="O2581" ca="1">_FV(A2581,"Volume")</f>
        <v>18220</v>
      </c>
      <c r="P2581" s="7" cm="1">
        <f t="array" aca="1" ref="P2581" ca="1">_FV(A2581,"Volume average",TRUE)</f>
        <v>18051</v>
      </c>
      <c r="Q2581" t="s">
        <v>1040</v>
      </c>
      <c r="S2581" t="s">
        <v>263</v>
      </c>
      <c r="T2581" s="25" cm="1">
        <f t="array" aca="1" ref="T2581" ca="1">_FV(A2581,"Expense ratio",TRUE)</f>
        <v>3.5999999999999999E-3</v>
      </c>
      <c r="U2581" s="24" cm="1">
        <f t="array" aca="1" ref="U2581" ca="1">_FV(A2581,"Market cap",TRUE)</f>
        <v>728380221.95000005</v>
      </c>
      <c r="V2581" s="4">
        <v>728380224</v>
      </c>
      <c r="W2581" s="4">
        <v>728380224</v>
      </c>
      <c r="Y2581" t="s">
        <v>7028</v>
      </c>
      <c r="Z2581" s="5">
        <v>48.035760000000003</v>
      </c>
      <c r="AA2581" s="20"/>
      <c r="AB2581" s="5">
        <v>4.3499999999999997E-2</v>
      </c>
      <c r="AC2581" s="4">
        <v>16615</v>
      </c>
      <c r="AE2581" s="5">
        <v>2.1692602941933088</v>
      </c>
      <c r="AF2581" s="5">
        <v>4.1311979308366276</v>
      </c>
      <c r="AI2581" s="4">
        <v>16615</v>
      </c>
      <c r="AJ2581" s="5">
        <v>800256.49050000007</v>
      </c>
      <c r="AL2581" s="5">
        <v>50.58</v>
      </c>
      <c r="AM2581" s="5">
        <v>47.47</v>
      </c>
      <c r="AN2581" t="s">
        <v>47</v>
      </c>
      <c r="AO2581" t="str" cm="1">
        <f t="array" aca="1" ref="AO2581" ca="1">_FV(A2581,"Currency")</f>
        <v>USD</v>
      </c>
      <c r="AP2581" t="str" cm="1">
        <f t="array" aca="1" ref="AP2581" ca="1">_FV(A2581,"Exchange")</f>
        <v>NYSE Arca</v>
      </c>
      <c r="AQ2581" s="6" t="str" cm="1">
        <f t="array" aca="1" ref="AQ2581" ca="1">_FV(A2581,"Exchange abbreviation",TRUE)</f>
        <v>ARCX</v>
      </c>
      <c r="AR2581" t="str" cm="1">
        <f t="array" aca="1" ref="AR2581" ca="1">_FV(A2581,"Instrument type",TRUE)</f>
        <v>ETF</v>
      </c>
    </row>
    <row r="2582" spans="1:44" ht="18.75" customHeight="1" x14ac:dyDescent="0.25">
      <c r="A2582" t="e" vm="2594">
        <v>#VALUE!</v>
      </c>
      <c r="B2582" t="s">
        <v>7029</v>
      </c>
      <c r="C2582" t="s">
        <v>7030</v>
      </c>
      <c r="D2582" s="31" cm="1">
        <f t="array" aca="1" ref="D2582" ca="1">_FV(A2582,"Last trade time",TRUE)</f>
        <v>45824.840277789066</v>
      </c>
      <c r="E2582" s="23" cm="1">
        <f t="array" aca="1" ref="E2582" ca="1">_FV(A2582,"Price")</f>
        <v>24.818200000000001</v>
      </c>
      <c r="F2582" s="27" cm="1">
        <f t="array" aca="1" ref="F2582" ca="1">_FV(A2582,"Change (%)",TRUE)</f>
        <v>-1.4810000000000001E-3</v>
      </c>
      <c r="G2582" s="26" cm="1">
        <f t="array" aca="1" ref="G2582" ca="1">_FV(A2582,"Change")</f>
        <v>-3.6799999999999999E-2</v>
      </c>
      <c r="H2582" s="23" cm="1">
        <f t="array" aca="1" ref="H2582" ca="1">_FV(A2582,"Open")</f>
        <v>24.87</v>
      </c>
      <c r="I2582" s="23" cm="1">
        <f t="array" aca="1" ref="I2582" ca="1">_FV(A2582,"Low")</f>
        <v>24.818200000000001</v>
      </c>
      <c r="J2582" s="23" cm="1">
        <f t="array" aca="1" ref="J2582" ca="1">_FV(A2582,"High")</f>
        <v>24.87</v>
      </c>
      <c r="K2582" s="23" cm="1">
        <f t="array" aca="1" ref="K2582" ca="1">_FV(A2582,"Previous close",TRUE)</f>
        <v>24.855</v>
      </c>
      <c r="L2582" s="26"/>
      <c r="M2582" s="23" cm="1">
        <f t="array" aca="1" ref="M2582" ca="1">_FV(A2582,"52 week low",TRUE)</f>
        <v>24.355</v>
      </c>
      <c r="N2582" s="23" cm="1">
        <f t="array" aca="1" ref="N2582" ca="1">_FV(A2582,"52 week high",TRUE)</f>
        <v>25.41</v>
      </c>
      <c r="O2582" s="8" cm="1">
        <f t="array" aca="1" ref="O2582" ca="1">_FV(A2582,"Volume")</f>
        <v>2012</v>
      </c>
      <c r="P2582" s="7" cm="1">
        <f t="array" aca="1" ref="P2582" ca="1">_FV(A2582,"Volume average",TRUE)</f>
        <v>3373</v>
      </c>
      <c r="Q2582" t="s">
        <v>416</v>
      </c>
      <c r="S2582" t="s">
        <v>3562</v>
      </c>
      <c r="T2582" s="25" cm="1">
        <f t="array" aca="1" ref="T2582" ca="1">_FV(A2582,"Expense ratio",TRUE)</f>
        <v>3.5999999999999999E-3</v>
      </c>
      <c r="U2582" s="24" cm="1">
        <f t="array" aca="1" ref="U2582" ca="1">_FV(A2582,"Market cap",TRUE)</f>
        <v>50201112.219999999</v>
      </c>
      <c r="V2582" s="4">
        <v>50201112</v>
      </c>
      <c r="W2582" s="4">
        <v>50201112</v>
      </c>
      <c r="Y2582" t="s">
        <v>3044</v>
      </c>
      <c r="Z2582" s="5">
        <v>24.700890000000001</v>
      </c>
      <c r="AA2582" s="20"/>
      <c r="AB2582" s="20"/>
      <c r="AC2582" s="4">
        <v>2574</v>
      </c>
      <c r="AE2582" s="5">
        <v>1.8548265814973151</v>
      </c>
      <c r="AF2582" s="20"/>
      <c r="AI2582" s="4">
        <v>2574</v>
      </c>
      <c r="AJ2582" s="5">
        <v>63549.485999999997</v>
      </c>
      <c r="AL2582" s="5">
        <v>25.41</v>
      </c>
      <c r="AM2582" s="5">
        <v>24.355</v>
      </c>
      <c r="AN2582" t="s">
        <v>47</v>
      </c>
      <c r="AO2582" t="str" cm="1">
        <f t="array" aca="1" ref="AO2582" ca="1">_FV(A2582,"Currency")</f>
        <v>USD</v>
      </c>
      <c r="AP2582" t="str" cm="1">
        <f t="array" aca="1" ref="AP2582" ca="1">_FV(A2582,"Exchange")</f>
        <v>NYSE Arca</v>
      </c>
      <c r="AQ2582" s="6" t="str" cm="1">
        <f t="array" aca="1" ref="AQ2582" ca="1">_FV(A2582,"Exchange abbreviation",TRUE)</f>
        <v>ARCX</v>
      </c>
      <c r="AR2582" t="str" cm="1">
        <f t="array" aca="1" ref="AR2582" ca="1">_FV(A2582,"Instrument type",TRUE)</f>
        <v>ETF</v>
      </c>
    </row>
    <row r="2583" spans="1:44" ht="18.75" customHeight="1" x14ac:dyDescent="0.25">
      <c r="A2583" t="e" vm="2595">
        <v>#VALUE!</v>
      </c>
      <c r="B2583" t="s">
        <v>7031</v>
      </c>
      <c r="C2583" t="s">
        <v>7032</v>
      </c>
      <c r="D2583" s="31" cm="1">
        <f t="array" aca="1" ref="D2583" ca="1">_FV(A2583,"Last trade time",TRUE)</f>
        <v>45824.840281238285</v>
      </c>
      <c r="E2583" s="23" cm="1">
        <f t="array" aca="1" ref="E2583" ca="1">_FV(A2583,"Price")</f>
        <v>27.710899999999999</v>
      </c>
      <c r="F2583" s="27" cm="1">
        <f t="array" aca="1" ref="F2583" ca="1">_FV(A2583,"Change (%)",TRUE)</f>
        <v>5.4900000000000001E-3</v>
      </c>
      <c r="G2583" s="26" cm="1">
        <f t="array" aca="1" ref="G2583" ca="1">_FV(A2583,"Change")</f>
        <v>0.15129999999999999</v>
      </c>
      <c r="H2583" s="23" cm="1">
        <f t="array" aca="1" ref="H2583" ca="1">_FV(A2583,"Open")</f>
        <v>27.72</v>
      </c>
      <c r="I2583" s="23" cm="1">
        <f t="array" aca="1" ref="I2583" ca="1">_FV(A2583,"Low")</f>
        <v>27.710899999999999</v>
      </c>
      <c r="J2583" s="23" cm="1">
        <f t="array" aca="1" ref="J2583" ca="1">_FV(A2583,"High")</f>
        <v>27.72</v>
      </c>
      <c r="K2583" s="23" cm="1">
        <f t="array" aca="1" ref="K2583" ca="1">_FV(A2583,"Previous close",TRUE)</f>
        <v>27.5596</v>
      </c>
      <c r="L2583" s="26"/>
      <c r="M2583" s="23" cm="1">
        <f t="array" aca="1" ref="M2583" ca="1">_FV(A2583,"52 week low",TRUE)</f>
        <v>24.49</v>
      </c>
      <c r="N2583" s="23" cm="1">
        <f t="array" aca="1" ref="N2583" ca="1">_FV(A2583,"52 week high",TRUE)</f>
        <v>28.504000000000001</v>
      </c>
      <c r="O2583" s="8" cm="1">
        <f t="array" aca="1" ref="O2583" ca="1">_FV(A2583,"Volume")</f>
        <v>1916</v>
      </c>
      <c r="P2583" s="7" cm="1">
        <f t="array" aca="1" ref="P2583" ca="1">_FV(A2583,"Volume average",TRUE)</f>
        <v>747</v>
      </c>
      <c r="Q2583" t="s">
        <v>449</v>
      </c>
      <c r="T2583" s="25" cm="1">
        <f t="array" aca="1" ref="T2583" ca="1">_FV(A2583,"Expense ratio",TRUE)</f>
        <v>3.5999999999999999E-3</v>
      </c>
      <c r="U2583" s="24" cm="1">
        <f t="array" aca="1" ref="U2583" ca="1">_FV(A2583,"Market cap",TRUE)</f>
        <v>9593517.4600000009</v>
      </c>
      <c r="V2583" s="16"/>
      <c r="W2583" s="16"/>
      <c r="X2583" t="s">
        <v>7033</v>
      </c>
      <c r="Z2583" s="18"/>
      <c r="AB2583" s="20"/>
      <c r="AC2583" s="21">
        <v>795</v>
      </c>
      <c r="AE2583" s="18"/>
      <c r="AF2583" s="20"/>
      <c r="AI2583" s="21"/>
      <c r="AJ2583" s="18"/>
      <c r="AL2583" s="18"/>
      <c r="AM2583" s="18"/>
      <c r="AN2583" t="s">
        <v>73</v>
      </c>
      <c r="AO2583" t="str" cm="1">
        <f t="array" aca="1" ref="AO2583" ca="1">_FV(A2583,"Currency")</f>
        <v>USD</v>
      </c>
      <c r="AP2583" t="str" cm="1">
        <f t="array" aca="1" ref="AP2583" ca="1">_FV(A2583,"Exchange")</f>
        <v>CBOE BZX Exchange</v>
      </c>
      <c r="AQ2583" s="6" t="str" cm="1">
        <f t="array" aca="1" ref="AQ2583" ca="1">_FV(A2583,"Exchange abbreviation",TRUE)</f>
        <v>BATS</v>
      </c>
      <c r="AR2583" t="str" cm="1">
        <f t="array" aca="1" ref="AR2583" ca="1">_FV(A2583,"Instrument type",TRUE)</f>
        <v>ETF</v>
      </c>
    </row>
    <row r="2584" spans="1:44" ht="18.75" customHeight="1" x14ac:dyDescent="0.25">
      <c r="A2584" t="e" vm="2596">
        <v>#VALUE!</v>
      </c>
      <c r="B2584" t="s">
        <v>7034</v>
      </c>
      <c r="C2584" t="s">
        <v>7035</v>
      </c>
      <c r="D2584" s="31" cm="1">
        <f t="array" aca="1" ref="D2584" ca="1">_FV(A2584,"Last trade time",TRUE)</f>
        <v>45824.843750265623</v>
      </c>
      <c r="E2584" s="23" cm="1">
        <f t="array" aca="1" ref="E2584" ca="1">_FV(A2584,"Price")</f>
        <v>32.405299999999997</v>
      </c>
      <c r="F2584" s="27" cm="1">
        <f t="array" aca="1" ref="F2584" ca="1">_FV(A2584,"Change (%)",TRUE)</f>
        <v>1.9997000000000001E-2</v>
      </c>
      <c r="G2584" s="26" cm="1">
        <f t="array" aca="1" ref="G2584" ca="1">_FV(A2584,"Change")</f>
        <v>0.63529999999999998</v>
      </c>
      <c r="H2584" s="23" cm="1">
        <f t="array" aca="1" ref="H2584" ca="1">_FV(A2584,"Open")</f>
        <v>32.090000000000003</v>
      </c>
      <c r="I2584" s="23" cm="1">
        <f t="array" aca="1" ref="I2584" ca="1">_FV(A2584,"Low")</f>
        <v>32.090000000000003</v>
      </c>
      <c r="J2584" s="23" cm="1">
        <f t="array" aca="1" ref="J2584" ca="1">_FV(A2584,"High")</f>
        <v>32.619</v>
      </c>
      <c r="K2584" s="23" cm="1">
        <f t="array" aca="1" ref="K2584" ca="1">_FV(A2584,"Previous close",TRUE)</f>
        <v>31.77</v>
      </c>
      <c r="L2584" s="26"/>
      <c r="M2584" s="23" cm="1">
        <f t="array" aca="1" ref="M2584" ca="1">_FV(A2584,"52 week low",TRUE)</f>
        <v>24.8</v>
      </c>
      <c r="N2584" s="23" cm="1">
        <f t="array" aca="1" ref="N2584" ca="1">_FV(A2584,"52 week high",TRUE)</f>
        <v>33</v>
      </c>
      <c r="O2584" s="8" cm="1">
        <f t="array" aca="1" ref="O2584" ca="1">_FV(A2584,"Volume")</f>
        <v>3638</v>
      </c>
      <c r="P2584" s="7" cm="1">
        <f t="array" aca="1" ref="P2584" ca="1">_FV(A2584,"Volume average",TRUE)</f>
        <v>372</v>
      </c>
      <c r="Q2584" t="s">
        <v>490</v>
      </c>
      <c r="T2584" s="25" cm="1">
        <f t="array" aca="1" ref="T2584" ca="1">_FV(A2584,"Expense ratio",TRUE)</f>
        <v>3.5999999999999999E-3</v>
      </c>
      <c r="U2584" s="24" cm="1">
        <f t="array" aca="1" ref="U2584" ca="1">_FV(A2584,"Market cap",TRUE)</f>
        <v>1845468.94</v>
      </c>
      <c r="V2584" s="16"/>
      <c r="W2584" s="16"/>
      <c r="Z2584" s="18"/>
      <c r="AA2584" s="20"/>
      <c r="AB2584" s="20"/>
      <c r="AC2584" s="21">
        <v>362</v>
      </c>
      <c r="AE2584" s="18"/>
      <c r="AF2584" s="20"/>
      <c r="AI2584" s="21"/>
      <c r="AJ2584" s="18"/>
      <c r="AL2584" s="18"/>
      <c r="AM2584" s="18"/>
      <c r="AN2584" t="s">
        <v>73</v>
      </c>
      <c r="AO2584" t="str" cm="1">
        <f t="array" aca="1" ref="AO2584" ca="1">_FV(A2584,"Currency")</f>
        <v>USD</v>
      </c>
      <c r="AP2584" t="str" cm="1">
        <f t="array" aca="1" ref="AP2584" ca="1">_FV(A2584,"Exchange")</f>
        <v>Nasdaq Stock Market</v>
      </c>
      <c r="AQ2584" s="6" t="str" cm="1">
        <f t="array" aca="1" ref="AQ2584" ca="1">_FV(A2584,"Exchange abbreviation",TRUE)</f>
        <v>XNAS</v>
      </c>
      <c r="AR2584" t="str" cm="1">
        <f t="array" aca="1" ref="AR2584" ca="1">_FV(A2584,"Instrument type",TRUE)</f>
        <v>ETF</v>
      </c>
    </row>
    <row r="2585" spans="1:44" ht="18.75" customHeight="1" x14ac:dyDescent="0.25">
      <c r="A2585" t="e" vm="2597">
        <v>#VALUE!</v>
      </c>
      <c r="B2585" t="s">
        <v>7036</v>
      </c>
      <c r="C2585" t="s">
        <v>7037</v>
      </c>
      <c r="D2585" s="31" cm="1">
        <f t="array" aca="1" ref="D2585" ca="1">_FV(A2585,"Last trade time",TRUE)</f>
        <v>45824.930347407033</v>
      </c>
      <c r="E2585" s="23" cm="1">
        <f t="array" aca="1" ref="E2585" ca="1">_FV(A2585,"Price")</f>
        <v>105.05</v>
      </c>
      <c r="F2585" s="27" cm="1">
        <f t="array" aca="1" ref="F2585" ca="1">_FV(A2585,"Change (%)",TRUE)</f>
        <v>9.7079999999999996E-3</v>
      </c>
      <c r="G2585" s="26" cm="1">
        <f t="array" aca="1" ref="G2585" ca="1">_FV(A2585,"Change")</f>
        <v>1.01</v>
      </c>
      <c r="H2585" s="23" cm="1">
        <f t="array" aca="1" ref="H2585" ca="1">_FV(A2585,"Open")</f>
        <v>104.52</v>
      </c>
      <c r="I2585" s="23" cm="1">
        <f t="array" aca="1" ref="I2585" ca="1">_FV(A2585,"Low")</f>
        <v>104.52</v>
      </c>
      <c r="J2585" s="23" cm="1">
        <f t="array" aca="1" ref="J2585" ca="1">_FV(A2585,"High")</f>
        <v>105.2</v>
      </c>
      <c r="K2585" s="23" cm="1">
        <f t="array" aca="1" ref="K2585" ca="1">_FV(A2585,"Previous close",TRUE)</f>
        <v>104.04</v>
      </c>
      <c r="L2585" s="26"/>
      <c r="M2585" s="23" cm="1">
        <f t="array" aca="1" ref="M2585" ca="1">_FV(A2585,"52 week low",TRUE)</f>
        <v>84.13</v>
      </c>
      <c r="N2585" s="23" cm="1">
        <f t="array" aca="1" ref="N2585" ca="1">_FV(A2585,"52 week high",TRUE)</f>
        <v>112.8955</v>
      </c>
      <c r="O2585" s="8" cm="1">
        <f t="array" aca="1" ref="O2585" ca="1">_FV(A2585,"Volume")</f>
        <v>333999</v>
      </c>
      <c r="P2585" s="7" cm="1">
        <f t="array" aca="1" ref="P2585" ca="1">_FV(A2585,"Volume average",TRUE)</f>
        <v>148945</v>
      </c>
      <c r="Q2585" t="s">
        <v>449</v>
      </c>
      <c r="T2585" s="25" cm="1">
        <f t="array" aca="1" ref="T2585" ca="1">_FV(A2585,"Expense ratio",TRUE)</f>
        <v>3.5999999999999999E-3</v>
      </c>
      <c r="U2585" s="24" cm="1">
        <f t="array" aca="1" ref="U2585" ca="1">_FV(A2585,"Market cap",TRUE)</f>
        <v>2800939146.9000001</v>
      </c>
      <c r="V2585" s="16"/>
      <c r="W2585" s="16"/>
      <c r="Z2585" s="18"/>
      <c r="AA2585" s="20"/>
      <c r="AB2585" s="20"/>
      <c r="AC2585" s="21">
        <v>149341</v>
      </c>
      <c r="AE2585" s="18"/>
      <c r="AF2585" s="20"/>
      <c r="AI2585" s="21"/>
      <c r="AJ2585" s="18"/>
      <c r="AL2585" s="18"/>
      <c r="AM2585" s="18"/>
      <c r="AN2585" t="s">
        <v>73</v>
      </c>
      <c r="AO2585" t="str" cm="1">
        <f t="array" aca="1" ref="AO2585" ca="1">_FV(A2585,"Currency")</f>
        <v>USD</v>
      </c>
      <c r="AP2585" t="str" cm="1">
        <f t="array" aca="1" ref="AP2585" ca="1">_FV(A2585,"Exchange")</f>
        <v>NYSE Arca</v>
      </c>
      <c r="AQ2585" s="6" t="str" cm="1">
        <f t="array" aca="1" ref="AQ2585" ca="1">_FV(A2585,"Exchange abbreviation",TRUE)</f>
        <v>ARCX</v>
      </c>
      <c r="AR2585" t="str" cm="1">
        <f t="array" aca="1" ref="AR2585" ca="1">_FV(A2585,"Instrument type",TRUE)</f>
        <v>ETF</v>
      </c>
    </row>
    <row r="2586" spans="1:44" ht="18.75" customHeight="1" x14ac:dyDescent="0.25">
      <c r="A2586" t="e" vm="2598">
        <v>#VALUE!</v>
      </c>
      <c r="B2586" t="s">
        <v>7038</v>
      </c>
      <c r="C2586" t="s">
        <v>7039</v>
      </c>
      <c r="D2586" s="31" cm="1">
        <f t="array" aca="1" ref="D2586" ca="1">_FV(A2586,"Last trade time",TRUE)</f>
        <v>45824.889830497654</v>
      </c>
      <c r="E2586" s="23" cm="1">
        <f t="array" aca="1" ref="E2586" ca="1">_FV(A2586,"Price")</f>
        <v>57.64</v>
      </c>
      <c r="F2586" s="27" cm="1">
        <f t="array" aca="1" ref="F2586" ca="1">_FV(A2586,"Change (%)",TRUE)</f>
        <v>5.934E-3</v>
      </c>
      <c r="G2586" s="26" cm="1">
        <f t="array" aca="1" ref="G2586" ca="1">_FV(A2586,"Change")</f>
        <v>0.34</v>
      </c>
      <c r="H2586" s="23" cm="1">
        <f t="array" aca="1" ref="H2586" ca="1">_FV(A2586,"Open")</f>
        <v>57.54</v>
      </c>
      <c r="I2586" s="23" cm="1">
        <f t="array" aca="1" ref="I2586" ca="1">_FV(A2586,"Low")</f>
        <v>57.49</v>
      </c>
      <c r="J2586" s="23" cm="1">
        <f t="array" aca="1" ref="J2586" ca="1">_FV(A2586,"High")</f>
        <v>57.78</v>
      </c>
      <c r="K2586" s="23" cm="1">
        <f t="array" aca="1" ref="K2586" ca="1">_FV(A2586,"Previous close",TRUE)</f>
        <v>57.3</v>
      </c>
      <c r="L2586" s="26"/>
      <c r="M2586" s="23" cm="1">
        <f t="array" aca="1" ref="M2586" ca="1">_FV(A2586,"52 week low",TRUE)</f>
        <v>49.52</v>
      </c>
      <c r="N2586" s="23" cm="1">
        <f t="array" aca="1" ref="N2586" ca="1">_FV(A2586,"52 week high",TRUE)</f>
        <v>61.54</v>
      </c>
      <c r="O2586" s="8" cm="1">
        <f t="array" aca="1" ref="O2586" ca="1">_FV(A2586,"Volume")</f>
        <v>27028</v>
      </c>
      <c r="P2586" s="7" cm="1">
        <f t="array" aca="1" ref="P2586" ca="1">_FV(A2586,"Volume average",TRUE)</f>
        <v>32220</v>
      </c>
      <c r="Q2586" t="s">
        <v>1641</v>
      </c>
      <c r="S2586" t="s">
        <v>2249</v>
      </c>
      <c r="T2586" s="25" cm="1">
        <f t="array" aca="1" ref="T2586" ca="1">_FV(A2586,"Expense ratio",TRUE)</f>
        <v>3.5999999999999999E-3</v>
      </c>
      <c r="U2586" s="24" cm="1">
        <f t="array" aca="1" ref="U2586" ca="1">_FV(A2586,"Market cap",TRUE)</f>
        <v>1174234939.55</v>
      </c>
      <c r="V2586" s="4">
        <v>1174234880</v>
      </c>
      <c r="W2586" s="4">
        <v>1174234880</v>
      </c>
      <c r="Y2586" t="s">
        <v>7040</v>
      </c>
      <c r="Z2586" s="5">
        <v>57.15</v>
      </c>
      <c r="AA2586" s="5">
        <v>17.255533</v>
      </c>
      <c r="AB2586" s="5">
        <v>3.8300000000000001E-2</v>
      </c>
      <c r="AC2586" s="4">
        <v>44003</v>
      </c>
      <c r="AE2586" s="5">
        <v>2.4261401108030429</v>
      </c>
      <c r="AF2586" s="5">
        <v>11.035619776394601</v>
      </c>
      <c r="AI2586" s="4">
        <v>44003</v>
      </c>
      <c r="AJ2586" s="5">
        <v>2514331.42</v>
      </c>
      <c r="AL2586" s="5">
        <v>61.54</v>
      </c>
      <c r="AM2586" s="5">
        <v>49.52</v>
      </c>
      <c r="AN2586" t="s">
        <v>90</v>
      </c>
      <c r="AO2586" t="str" cm="1">
        <f t="array" aca="1" ref="AO2586" ca="1">_FV(A2586,"Currency")</f>
        <v>USD</v>
      </c>
      <c r="AP2586" t="str" cm="1">
        <f t="array" aca="1" ref="AP2586" ca="1">_FV(A2586,"Exchange")</f>
        <v>NYSE Arca</v>
      </c>
      <c r="AQ2586" s="6" t="str" cm="1">
        <f t="array" aca="1" ref="AQ2586" ca="1">_FV(A2586,"Exchange abbreviation",TRUE)</f>
        <v>ARCX</v>
      </c>
      <c r="AR2586" t="str" cm="1">
        <f t="array" aca="1" ref="AR2586" ca="1">_FV(A2586,"Instrument type",TRUE)</f>
        <v>ETF</v>
      </c>
    </row>
    <row r="2587" spans="1:44" ht="18.75" customHeight="1" x14ac:dyDescent="0.25">
      <c r="A2587" t="e" vm="2599">
        <v>#VALUE!</v>
      </c>
      <c r="B2587" t="s">
        <v>7041</v>
      </c>
      <c r="C2587" t="s">
        <v>7042</v>
      </c>
      <c r="D2587" s="31" cm="1">
        <f t="array" aca="1" ref="D2587" ca="1">_FV(A2587,"Last trade time",TRUE)</f>
        <v>45824.840375277345</v>
      </c>
      <c r="E2587" s="23" cm="1">
        <f t="array" aca="1" ref="E2587" ca="1">_FV(A2587,"Price")</f>
        <v>48.5</v>
      </c>
      <c r="F2587" s="27" cm="1">
        <f t="array" aca="1" ref="F2587" ca="1">_FV(A2587,"Change (%)",TRUE)</f>
        <v>2.6879999999999999E-3</v>
      </c>
      <c r="G2587" s="26" cm="1">
        <f t="array" aca="1" ref="G2587" ca="1">_FV(A2587,"Change")</f>
        <v>0.13</v>
      </c>
      <c r="H2587" s="23" cm="1">
        <f t="array" aca="1" ref="H2587" ca="1">_FV(A2587,"Open")</f>
        <v>48.6</v>
      </c>
      <c r="I2587" s="23" cm="1">
        <f t="array" aca="1" ref="I2587" ca="1">_FV(A2587,"Low")</f>
        <v>48.415999999999997</v>
      </c>
      <c r="J2587" s="23" cm="1">
        <f t="array" aca="1" ref="J2587" ca="1">_FV(A2587,"High")</f>
        <v>48.6</v>
      </c>
      <c r="K2587" s="23" cm="1">
        <f t="array" aca="1" ref="K2587" ca="1">_FV(A2587,"Previous close",TRUE)</f>
        <v>48.37</v>
      </c>
      <c r="L2587" s="26"/>
      <c r="M2587" s="23" cm="1">
        <f t="array" aca="1" ref="M2587" ca="1">_FV(A2587,"52 week low",TRUE)</f>
        <v>45.413699999999999</v>
      </c>
      <c r="N2587" s="23" cm="1">
        <f t="array" aca="1" ref="N2587" ca="1">_FV(A2587,"52 week high",TRUE)</f>
        <v>49.79</v>
      </c>
      <c r="O2587" s="8" cm="1">
        <f t="array" aca="1" ref="O2587" ca="1">_FV(A2587,"Volume")</f>
        <v>19229</v>
      </c>
      <c r="P2587" s="7" cm="1">
        <f t="array" aca="1" ref="P2587" ca="1">_FV(A2587,"Volume average",TRUE)</f>
        <v>40599</v>
      </c>
      <c r="Q2587" t="s">
        <v>827</v>
      </c>
      <c r="S2587" t="s">
        <v>4555</v>
      </c>
      <c r="T2587" s="25" cm="1">
        <f t="array" aca="1" ref="T2587" ca="1">_FV(A2587,"Expense ratio",TRUE)</f>
        <v>3.5999999999999999E-3</v>
      </c>
      <c r="U2587" s="24" cm="1">
        <f t="array" aca="1" ref="U2587" ca="1">_FV(A2587,"Market cap",TRUE)</f>
        <v>370069735.75</v>
      </c>
      <c r="V2587" s="4">
        <v>370069728</v>
      </c>
      <c r="W2587" s="4">
        <v>370069728</v>
      </c>
      <c r="Y2587" t="s">
        <v>7043</v>
      </c>
      <c r="Z2587" s="5">
        <v>48.238280000000003</v>
      </c>
      <c r="AA2587" s="20"/>
      <c r="AB2587" s="5">
        <v>6.6599994999999995E-2</v>
      </c>
      <c r="AC2587" s="4">
        <v>43384</v>
      </c>
      <c r="AE2587" s="5">
        <v>2.8222160186470502</v>
      </c>
      <c r="AF2587" s="5">
        <v>8.0189119876261206</v>
      </c>
      <c r="AI2587" s="4">
        <v>43384</v>
      </c>
      <c r="AJ2587" s="5">
        <v>2098484.08</v>
      </c>
      <c r="AL2587" s="5">
        <v>49.79</v>
      </c>
      <c r="AM2587" s="5">
        <v>45.414000000000001</v>
      </c>
      <c r="AN2587" t="s">
        <v>90</v>
      </c>
      <c r="AO2587" t="str" cm="1">
        <f t="array" aca="1" ref="AO2587" ca="1">_FV(A2587,"Currency")</f>
        <v>USD</v>
      </c>
      <c r="AP2587" t="str" cm="1">
        <f t="array" aca="1" ref="AP2587" ca="1">_FV(A2587,"Exchange")</f>
        <v>NYSE Arca</v>
      </c>
      <c r="AQ2587" s="6" t="str" cm="1">
        <f t="array" aca="1" ref="AQ2587" ca="1">_FV(A2587,"Exchange abbreviation",TRUE)</f>
        <v>ARCX</v>
      </c>
      <c r="AR2587" t="str" cm="1">
        <f t="array" aca="1" ref="AR2587" ca="1">_FV(A2587,"Instrument type",TRUE)</f>
        <v>ETF</v>
      </c>
    </row>
    <row r="2588" spans="1:44" ht="18.75" customHeight="1" x14ac:dyDescent="0.25">
      <c r="A2588" t="e" vm="2600">
        <v>#VALUE!</v>
      </c>
      <c r="B2588" t="s">
        <v>7044</v>
      </c>
      <c r="C2588" t="s">
        <v>7045</v>
      </c>
      <c r="D2588" s="31" cm="1">
        <f t="array" aca="1" ref="D2588" ca="1">_FV(A2588,"Last trade time",TRUE)</f>
        <v>45824.84027780078</v>
      </c>
      <c r="E2588" s="23" cm="1">
        <f t="array" aca="1" ref="E2588" ca="1">_FV(A2588,"Price")</f>
        <v>23.47</v>
      </c>
      <c r="F2588" s="27" cm="1">
        <f t="array" aca="1" ref="F2588" ca="1">_FV(A2588,"Change (%)",TRUE)</f>
        <v>-8.5139999999999999E-4</v>
      </c>
      <c r="G2588" s="26" cm="1">
        <f t="array" aca="1" ref="G2588" ca="1">_FV(A2588,"Change")</f>
        <v>-0.02</v>
      </c>
      <c r="H2588" s="23" cm="1">
        <f t="array" aca="1" ref="H2588" ca="1">_FV(A2588,"Open")</f>
        <v>23.43</v>
      </c>
      <c r="I2588" s="23" cm="1">
        <f t="array" aca="1" ref="I2588" ca="1">_FV(A2588,"Low")</f>
        <v>23.43</v>
      </c>
      <c r="J2588" s="23" cm="1">
        <f t="array" aca="1" ref="J2588" ca="1">_FV(A2588,"High")</f>
        <v>23.56</v>
      </c>
      <c r="K2588" s="23" cm="1">
        <f t="array" aca="1" ref="K2588" ca="1">_FV(A2588,"Previous close",TRUE)</f>
        <v>23.49</v>
      </c>
      <c r="L2588" s="26"/>
      <c r="M2588" s="23" cm="1">
        <f t="array" aca="1" ref="M2588" ca="1">_FV(A2588,"52 week low",TRUE)</f>
        <v>22.88</v>
      </c>
      <c r="N2588" s="23" cm="1">
        <f t="array" aca="1" ref="N2588" ca="1">_FV(A2588,"52 week high",TRUE)</f>
        <v>25.12</v>
      </c>
      <c r="O2588" s="8" cm="1">
        <f t="array" aca="1" ref="O2588" ca="1">_FV(A2588,"Volume")</f>
        <v>447931</v>
      </c>
      <c r="P2588" s="7" cm="1">
        <f t="array" aca="1" ref="P2588" ca="1">_FV(A2588,"Volume average",TRUE)</f>
        <v>156067</v>
      </c>
      <c r="Q2588" t="s">
        <v>799</v>
      </c>
      <c r="S2588" t="s">
        <v>51</v>
      </c>
      <c r="T2588" s="25" cm="1">
        <f t="array" aca="1" ref="T2588" ca="1">_FV(A2588,"Expense ratio",TRUE)</f>
        <v>3.5999999999999999E-3</v>
      </c>
      <c r="U2588" s="24" cm="1">
        <f t="array" aca="1" ref="U2588" ca="1">_FV(A2588,"Market cap",TRUE)</f>
        <v>330530404.39999998</v>
      </c>
      <c r="V2588" s="4">
        <v>330527264</v>
      </c>
      <c r="W2588" s="4">
        <v>330527264</v>
      </c>
      <c r="X2588" t="s">
        <v>7046</v>
      </c>
      <c r="Y2588" t="s">
        <v>7047</v>
      </c>
      <c r="Z2588" s="5">
        <v>23.3825</v>
      </c>
      <c r="AA2588" s="20"/>
      <c r="AB2588" s="5">
        <v>8.2700010000000004E-2</v>
      </c>
      <c r="AC2588" s="4">
        <v>343431</v>
      </c>
      <c r="AE2588" s="5">
        <v>-1.5601412307983951</v>
      </c>
      <c r="AF2588" s="5">
        <v>2.8874259722224682</v>
      </c>
      <c r="AI2588" s="4">
        <v>343431</v>
      </c>
      <c r="AJ2588" s="5">
        <v>8053456.9500000002</v>
      </c>
      <c r="AL2588" s="5">
        <v>25.12</v>
      </c>
      <c r="AM2588" s="5">
        <v>22.88</v>
      </c>
      <c r="AN2588" t="s">
        <v>90</v>
      </c>
      <c r="AO2588" t="str" cm="1">
        <f t="array" aca="1" ref="AO2588" ca="1">_FV(A2588,"Currency")</f>
        <v>USD</v>
      </c>
      <c r="AP2588" t="str" cm="1">
        <f t="array" aca="1" ref="AP2588" ca="1">_FV(A2588,"Exchange")</f>
        <v>NYSE Arca</v>
      </c>
      <c r="AQ2588" s="6" t="str" cm="1">
        <f t="array" aca="1" ref="AQ2588" ca="1">_FV(A2588,"Exchange abbreviation",TRUE)</f>
        <v>ARCX</v>
      </c>
      <c r="AR2588" t="str" cm="1">
        <f t="array" aca="1" ref="AR2588" ca="1">_FV(A2588,"Instrument type",TRUE)</f>
        <v>ETF</v>
      </c>
    </row>
    <row r="2589" spans="1:44" ht="18.75" customHeight="1" x14ac:dyDescent="0.25">
      <c r="A2589" t="e" vm="2601">
        <v>#VALUE!</v>
      </c>
      <c r="B2589" t="s">
        <v>7048</v>
      </c>
      <c r="C2589" t="s">
        <v>7049</v>
      </c>
      <c r="D2589" s="31" cm="1">
        <f t="array" aca="1" ref="D2589" ca="1">_FV(A2589,"Last trade time",TRUE)</f>
        <v>45824.840277812502</v>
      </c>
      <c r="E2589" s="23" cm="1">
        <f t="array" aca="1" ref="E2589" ca="1">_FV(A2589,"Price")</f>
        <v>95.8</v>
      </c>
      <c r="F2589" s="27" cm="1">
        <f t="array" aca="1" ref="F2589" ca="1">_FV(A2589,"Change (%)",TRUE)</f>
        <v>-1.469E-3</v>
      </c>
      <c r="G2589" s="26" cm="1">
        <f t="array" aca="1" ref="G2589" ca="1">_FV(A2589,"Change")</f>
        <v>-0.1409</v>
      </c>
      <c r="H2589" s="23" cm="1">
        <f t="array" aca="1" ref="H2589" ca="1">_FV(A2589,"Open")</f>
        <v>95.94</v>
      </c>
      <c r="I2589" s="23" cm="1">
        <f t="array" aca="1" ref="I2589" ca="1">_FV(A2589,"Low")</f>
        <v>95.44</v>
      </c>
      <c r="J2589" s="23" cm="1">
        <f t="array" aca="1" ref="J2589" ca="1">_FV(A2589,"High")</f>
        <v>96.192899999999995</v>
      </c>
      <c r="K2589" s="23" cm="1">
        <f t="array" aca="1" ref="K2589" ca="1">_FV(A2589,"Previous close",TRUE)</f>
        <v>95.940899999999999</v>
      </c>
      <c r="L2589" s="26"/>
      <c r="M2589" s="23" cm="1">
        <f t="array" aca="1" ref="M2589" ca="1">_FV(A2589,"52 week low",TRUE)</f>
        <v>92.45</v>
      </c>
      <c r="N2589" s="23" cm="1">
        <f t="array" aca="1" ref="N2589" ca="1">_FV(A2589,"52 week high",TRUE)</f>
        <v>100.0899</v>
      </c>
      <c r="O2589" s="8" cm="1">
        <f t="array" aca="1" ref="O2589" ca="1">_FV(A2589,"Volume")</f>
        <v>57639</v>
      </c>
      <c r="P2589" s="7" cm="1">
        <f t="array" aca="1" ref="P2589" ca="1">_FV(A2589,"Volume average",TRUE)</f>
        <v>40930</v>
      </c>
      <c r="Q2589" t="s">
        <v>4104</v>
      </c>
      <c r="R2589" t="s">
        <v>4105</v>
      </c>
      <c r="S2589" t="s">
        <v>3657</v>
      </c>
      <c r="T2589" s="25" cm="1">
        <f t="array" aca="1" ref="T2589" ca="1">_FV(A2589,"Expense ratio",TRUE)</f>
        <v>3.5999999999999999E-3</v>
      </c>
      <c r="U2589" s="24" cm="1">
        <f t="array" aca="1" ref="U2589" ca="1">_FV(A2589,"Market cap",TRUE)</f>
        <v>1369703494.2</v>
      </c>
      <c r="V2589" s="4">
        <v>1369703552</v>
      </c>
      <c r="W2589" s="4">
        <v>1369703552</v>
      </c>
      <c r="Y2589" t="s">
        <v>7050</v>
      </c>
      <c r="Z2589" s="5">
        <v>95.32</v>
      </c>
      <c r="AA2589" s="20"/>
      <c r="AB2589" s="19">
        <v>4.7699999999999999E-2</v>
      </c>
      <c r="AC2589" s="4">
        <v>60412</v>
      </c>
      <c r="AE2589" s="5">
        <v>2.5294533886096149</v>
      </c>
      <c r="AF2589" s="19">
        <v>4.9317145032247822</v>
      </c>
      <c r="AI2589" s="4">
        <v>60412</v>
      </c>
      <c r="AJ2589" s="4">
        <v>5754243</v>
      </c>
      <c r="AL2589" s="5">
        <v>100.09</v>
      </c>
      <c r="AM2589" s="5">
        <v>92.45</v>
      </c>
      <c r="AN2589" t="s">
        <v>90</v>
      </c>
      <c r="AO2589" t="str" cm="1">
        <f t="array" aca="1" ref="AO2589" ca="1">_FV(A2589,"Currency")</f>
        <v>USD</v>
      </c>
      <c r="AP2589" t="str" cm="1">
        <f t="array" aca="1" ref="AP2589" ca="1">_FV(A2589,"Exchange")</f>
        <v>NYSE Arca</v>
      </c>
      <c r="AQ2589" s="6" t="str" cm="1">
        <f t="array" aca="1" ref="AQ2589" ca="1">_FV(A2589,"Exchange abbreviation",TRUE)</f>
        <v>ARCX</v>
      </c>
      <c r="AR2589" t="str" cm="1">
        <f t="array" aca="1" ref="AR2589" ca="1">_FV(A2589,"Instrument type",TRUE)</f>
        <v>ETF</v>
      </c>
    </row>
    <row r="2590" spans="1:44" ht="18.75" customHeight="1" x14ac:dyDescent="0.25">
      <c r="A2590" t="e" vm="2602">
        <v>#VALUE!</v>
      </c>
      <c r="B2590" t="s">
        <v>7051</v>
      </c>
      <c r="C2590" t="s">
        <v>7052</v>
      </c>
      <c r="D2590" s="31" cm="1">
        <f t="array" aca="1" ref="D2590" ca="1">_FV(A2590,"Last trade time",TRUE)</f>
        <v>45824.843750092186</v>
      </c>
      <c r="E2590" s="23" cm="1">
        <f t="array" aca="1" ref="E2590" ca="1">_FV(A2590,"Price")</f>
        <v>90.05</v>
      </c>
      <c r="F2590" s="27" cm="1">
        <f t="array" aca="1" ref="F2590" ca="1">_FV(A2590,"Change (%)",TRUE)</f>
        <v>-8.0409999999999995E-3</v>
      </c>
      <c r="G2590" s="26" cm="1">
        <f t="array" aca="1" ref="G2590" ca="1">_FV(A2590,"Change")</f>
        <v>-0.73</v>
      </c>
      <c r="H2590" s="23" cm="1">
        <f t="array" aca="1" ref="H2590" ca="1">_FV(A2590,"Open")</f>
        <v>90.86</v>
      </c>
      <c r="I2590" s="23" cm="1">
        <f t="array" aca="1" ref="I2590" ca="1">_FV(A2590,"Low")</f>
        <v>89.83</v>
      </c>
      <c r="J2590" s="23" cm="1">
        <f t="array" aca="1" ref="J2590" ca="1">_FV(A2590,"High")</f>
        <v>90.91</v>
      </c>
      <c r="K2590" s="23" cm="1">
        <f t="array" aca="1" ref="K2590" ca="1">_FV(A2590,"Previous close",TRUE)</f>
        <v>90.78</v>
      </c>
      <c r="L2590" s="26"/>
      <c r="M2590" s="23" cm="1">
        <f t="array" aca="1" ref="M2590" ca="1">_FV(A2590,"52 week low",TRUE)</f>
        <v>77.67</v>
      </c>
      <c r="N2590" s="23" cm="1">
        <f t="array" aca="1" ref="N2590" ca="1">_FV(A2590,"52 week high",TRUE)</f>
        <v>99.51</v>
      </c>
      <c r="O2590" s="8" cm="1">
        <f t="array" aca="1" ref="O2590" ca="1">_FV(A2590,"Volume")</f>
        <v>255471</v>
      </c>
      <c r="P2590" s="7" cm="1">
        <f t="array" aca="1" ref="P2590" ca="1">_FV(A2590,"Volume average",TRUE)</f>
        <v>550241</v>
      </c>
      <c r="Q2590" t="s">
        <v>4581</v>
      </c>
      <c r="T2590" s="25" cm="1">
        <f t="array" aca="1" ref="T2590" ca="1">_FV(A2590,"Expense ratio",TRUE)</f>
        <v>3.5999999999999999E-3</v>
      </c>
      <c r="U2590" s="24" cm="1">
        <f t="array" aca="1" ref="U2590" ca="1">_FV(A2590,"Market cap",TRUE)</f>
        <v>518452989.88</v>
      </c>
      <c r="V2590" s="16"/>
      <c r="W2590" s="16"/>
      <c r="Z2590" s="18"/>
      <c r="AA2590" s="20"/>
      <c r="AB2590" s="20"/>
      <c r="AC2590" s="21">
        <v>536120</v>
      </c>
      <c r="AE2590" s="18"/>
      <c r="AF2590" s="20"/>
      <c r="AI2590" s="21"/>
      <c r="AJ2590" s="18"/>
      <c r="AL2590" s="18"/>
      <c r="AM2590" s="18"/>
      <c r="AN2590" t="s">
        <v>73</v>
      </c>
      <c r="AO2590" t="str" cm="1">
        <f t="array" aca="1" ref="AO2590" ca="1">_FV(A2590,"Currency")</f>
        <v>USD</v>
      </c>
      <c r="AP2590" t="str" cm="1">
        <f t="array" aca="1" ref="AP2590" ca="1">_FV(A2590,"Exchange")</f>
        <v>Nasdaq Stock Market</v>
      </c>
      <c r="AQ2590" s="6" t="str" cm="1">
        <f t="array" aca="1" ref="AQ2590" ca="1">_FV(A2590,"Exchange abbreviation",TRUE)</f>
        <v>XNAS</v>
      </c>
      <c r="AR2590" t="str" cm="1">
        <f t="array" aca="1" ref="AR2590" ca="1">_FV(A2590,"Instrument type",TRUE)</f>
        <v>ETF</v>
      </c>
    </row>
    <row r="2591" spans="1:44" ht="18.75" customHeight="1" x14ac:dyDescent="0.25">
      <c r="A2591" t="e" vm="2603">
        <v>#VALUE!</v>
      </c>
      <c r="B2591" t="s">
        <v>7053</v>
      </c>
      <c r="C2591" t="s">
        <v>7054</v>
      </c>
      <c r="D2591" s="31" cm="1">
        <f t="array" aca="1" ref="D2591" ca="1">_FV(A2591,"Last trade time",TRUE)</f>
        <v>45824.840277812502</v>
      </c>
      <c r="E2591" s="23" cm="1">
        <f t="array" aca="1" ref="E2591" ca="1">_FV(A2591,"Price")</f>
        <v>45.23</v>
      </c>
      <c r="F2591" s="27" cm="1">
        <f t="array" aca="1" ref="F2591" ca="1">_FV(A2591,"Change (%)",TRUE)</f>
        <v>-1.766E-3</v>
      </c>
      <c r="G2591" s="26" cm="1">
        <f t="array" aca="1" ref="G2591" ca="1">_FV(A2591,"Change")</f>
        <v>-0.08</v>
      </c>
      <c r="H2591" s="23" cm="1">
        <f t="array" aca="1" ref="H2591" ca="1">_FV(A2591,"Open")</f>
        <v>45.31</v>
      </c>
      <c r="I2591" s="23" cm="1">
        <f t="array" aca="1" ref="I2591" ca="1">_FV(A2591,"Low")</f>
        <v>45.22</v>
      </c>
      <c r="J2591" s="23" cm="1">
        <f t="array" aca="1" ref="J2591" ca="1">_FV(A2591,"High")</f>
        <v>45.38</v>
      </c>
      <c r="K2591" s="23" cm="1">
        <f t="array" aca="1" ref="K2591" ca="1">_FV(A2591,"Previous close",TRUE)</f>
        <v>45.31</v>
      </c>
      <c r="L2591" s="26"/>
      <c r="M2591" s="23" cm="1">
        <f t="array" aca="1" ref="M2591" ca="1">_FV(A2591,"52 week low",TRUE)</f>
        <v>44.302199999999999</v>
      </c>
      <c r="N2591" s="23" cm="1">
        <f t="array" aca="1" ref="N2591" ca="1">_FV(A2591,"52 week high",TRUE)</f>
        <v>47.3</v>
      </c>
      <c r="O2591" s="8" cm="1">
        <f t="array" aca="1" ref="O2591" ca="1">_FV(A2591,"Volume")</f>
        <v>1494863</v>
      </c>
      <c r="P2591" s="7" cm="1">
        <f t="array" aca="1" ref="P2591" ca="1">_FV(A2591,"Volume average",TRUE)</f>
        <v>1851179</v>
      </c>
      <c r="Q2591" t="s">
        <v>416</v>
      </c>
      <c r="S2591" t="s">
        <v>4555</v>
      </c>
      <c r="T2591" s="25" cm="1">
        <f t="array" aca="1" ref="T2591" ca="1">_FV(A2591,"Expense ratio",TRUE)</f>
        <v>3.5999999999999999E-3</v>
      </c>
      <c r="U2591" s="24" cm="1">
        <f t="array" aca="1" ref="U2591" ca="1">_FV(A2591,"Market cap",TRUE)</f>
        <v>18500827203.790001</v>
      </c>
      <c r="V2591" s="4">
        <v>18500827136</v>
      </c>
      <c r="W2591" s="4">
        <v>18500827136</v>
      </c>
      <c r="Y2591" t="s">
        <v>2574</v>
      </c>
      <c r="Z2591" s="5">
        <v>44.94115</v>
      </c>
      <c r="AA2591" s="19">
        <v>8.933427</v>
      </c>
      <c r="AB2591" s="5">
        <v>4.6600000000000003E-2</v>
      </c>
      <c r="AC2591" s="4">
        <v>2123131</v>
      </c>
      <c r="AE2591" s="5">
        <v>2.3150648228535302</v>
      </c>
      <c r="AF2591" s="5">
        <v>4.4230576106400354</v>
      </c>
      <c r="AI2591" s="4">
        <v>2123131</v>
      </c>
      <c r="AJ2591" s="5">
        <v>95562126.310000002</v>
      </c>
      <c r="AL2591" s="5">
        <v>47.3</v>
      </c>
      <c r="AM2591" s="5">
        <v>44.302</v>
      </c>
      <c r="AN2591" t="s">
        <v>82</v>
      </c>
      <c r="AO2591" t="str" cm="1">
        <f t="array" aca="1" ref="AO2591" ca="1">_FV(A2591,"Currency")</f>
        <v>USD</v>
      </c>
      <c r="AP2591" t="str" cm="1">
        <f t="array" aca="1" ref="AP2591" ca="1">_FV(A2591,"Exchange")</f>
        <v>NYSE Arca</v>
      </c>
      <c r="AQ2591" s="6" t="str" cm="1">
        <f t="array" aca="1" ref="AQ2591" ca="1">_FV(A2591,"Exchange abbreviation",TRUE)</f>
        <v>ARCX</v>
      </c>
      <c r="AR2591" t="str" cm="1">
        <f t="array" aca="1" ref="AR2591" ca="1">_FV(A2591,"Instrument type",TRUE)</f>
        <v>ETF</v>
      </c>
    </row>
    <row r="2592" spans="1:44" ht="18.75" customHeight="1" x14ac:dyDescent="0.25">
      <c r="A2592" t="e" vm="2604">
        <v>#VALUE!</v>
      </c>
      <c r="B2592" t="s">
        <v>7055</v>
      </c>
      <c r="C2592" t="s">
        <v>7056</v>
      </c>
      <c r="D2592" s="31" cm="1">
        <f t="array" aca="1" ref="D2592" ca="1">_FV(A2592,"Last trade time",TRUE)</f>
        <v>45824.857713599216</v>
      </c>
      <c r="E2592" s="23" cm="1">
        <f t="array" aca="1" ref="E2592" ca="1">_FV(A2592,"Price")</f>
        <v>42.58</v>
      </c>
      <c r="F2592" s="27" cm="1">
        <f t="array" aca="1" ref="F2592" ca="1">_FV(A2592,"Change (%)",TRUE)</f>
        <v>-2.9270000000000003E-3</v>
      </c>
      <c r="G2592" s="26" cm="1">
        <f t="array" aca="1" ref="G2592" ca="1">_FV(A2592,"Change")</f>
        <v>-0.125</v>
      </c>
      <c r="H2592" s="23" cm="1">
        <f t="array" aca="1" ref="H2592" ca="1">_FV(A2592,"Open")</f>
        <v>42.53</v>
      </c>
      <c r="I2592" s="23" cm="1">
        <f t="array" aca="1" ref="I2592" ca="1">_FV(A2592,"Low")</f>
        <v>42.53</v>
      </c>
      <c r="J2592" s="23" cm="1">
        <f t="array" aca="1" ref="J2592" ca="1">_FV(A2592,"High")</f>
        <v>42.75</v>
      </c>
      <c r="K2592" s="23" cm="1">
        <f t="array" aca="1" ref="K2592" ca="1">_FV(A2592,"Previous close",TRUE)</f>
        <v>42.704999999999998</v>
      </c>
      <c r="L2592" s="26"/>
      <c r="M2592" s="23" cm="1">
        <f t="array" aca="1" ref="M2592" ca="1">_FV(A2592,"52 week low",TRUE)</f>
        <v>41.59</v>
      </c>
      <c r="N2592" s="23" cm="1">
        <f t="array" aca="1" ref="N2592" ca="1">_FV(A2592,"52 week high",TRUE)</f>
        <v>45.17</v>
      </c>
      <c r="O2592" s="8" cm="1">
        <f t="array" aca="1" ref="O2592" ca="1">_FV(A2592,"Volume")</f>
        <v>21316</v>
      </c>
      <c r="P2592" s="7" cm="1">
        <f t="array" aca="1" ref="P2592" ca="1">_FV(A2592,"Volume average",TRUE)</f>
        <v>32563</v>
      </c>
      <c r="Q2592" t="s">
        <v>1040</v>
      </c>
      <c r="S2592" t="s">
        <v>4555</v>
      </c>
      <c r="T2592" s="25" cm="1">
        <f t="array" aca="1" ref="T2592" ca="1">_FV(A2592,"Expense ratio",TRUE)</f>
        <v>3.5999999999999999E-3</v>
      </c>
      <c r="U2592" s="24" cm="1">
        <f t="array" aca="1" ref="U2592" ca="1">_FV(A2592,"Market cap",TRUE)</f>
        <v>201910258.61000001</v>
      </c>
      <c r="V2592" s="4">
        <v>201910256</v>
      </c>
      <c r="W2592" s="4">
        <v>201910256</v>
      </c>
      <c r="Y2592" t="s">
        <v>2180</v>
      </c>
      <c r="Z2592" s="5">
        <v>42.314999999999998</v>
      </c>
      <c r="AA2592" s="20"/>
      <c r="AB2592" s="5">
        <v>4.2299999999999997E-2</v>
      </c>
      <c r="AC2592" s="4">
        <v>35360</v>
      </c>
      <c r="AE2592" s="5">
        <v>2.0721524292410138</v>
      </c>
      <c r="AF2592" s="5">
        <v>3.8612141803430422</v>
      </c>
      <c r="AI2592" s="4">
        <v>35360</v>
      </c>
      <c r="AJ2592" s="5">
        <v>1499617.6</v>
      </c>
      <c r="AL2592" s="5">
        <v>45.17</v>
      </c>
      <c r="AM2592" s="5">
        <v>41.59</v>
      </c>
      <c r="AN2592" t="s">
        <v>90</v>
      </c>
      <c r="AO2592" t="str" cm="1">
        <f t="array" aca="1" ref="AO2592" ca="1">_FV(A2592,"Currency")</f>
        <v>USD</v>
      </c>
      <c r="AP2592" t="str" cm="1">
        <f t="array" aca="1" ref="AP2592" ca="1">_FV(A2592,"Exchange")</f>
        <v>NYSE Arca</v>
      </c>
      <c r="AQ2592" s="6" t="str" cm="1">
        <f t="array" aca="1" ref="AQ2592" ca="1">_FV(A2592,"Exchange abbreviation",TRUE)</f>
        <v>ARCX</v>
      </c>
      <c r="AR2592" t="str" cm="1">
        <f t="array" aca="1" ref="AR2592" ca="1">_FV(A2592,"Instrument type",TRUE)</f>
        <v>ETF</v>
      </c>
    </row>
    <row r="2593" spans="1:44" ht="18.75" customHeight="1" x14ac:dyDescent="0.25">
      <c r="A2593" t="e" vm="2605">
        <v>#VALUE!</v>
      </c>
      <c r="B2593" t="s">
        <v>7057</v>
      </c>
      <c r="C2593" t="s">
        <v>7058</v>
      </c>
      <c r="D2593" s="31" cm="1">
        <f t="array" aca="1" ref="D2593" ca="1">_FV(A2593,"Last trade time",TRUE)</f>
        <v>45824.892887534377</v>
      </c>
      <c r="E2593" s="23" cm="1">
        <f t="array" aca="1" ref="E2593" ca="1">_FV(A2593,"Price")</f>
        <v>78.900000000000006</v>
      </c>
      <c r="F2593" s="27" cm="1">
        <f t="array" aca="1" ref="F2593" ca="1">_FV(A2593,"Change (%)",TRUE)</f>
        <v>1.65E-3</v>
      </c>
      <c r="G2593" s="26" cm="1">
        <f t="array" aca="1" ref="G2593" ca="1">_FV(A2593,"Change")</f>
        <v>0.13</v>
      </c>
      <c r="H2593" s="23" cm="1">
        <f t="array" aca="1" ref="H2593" ca="1">_FV(A2593,"Open")</f>
        <v>79.28</v>
      </c>
      <c r="I2593" s="23" cm="1">
        <f t="array" aca="1" ref="I2593" ca="1">_FV(A2593,"Low")</f>
        <v>78.84</v>
      </c>
      <c r="J2593" s="23" cm="1">
        <f t="array" aca="1" ref="J2593" ca="1">_FV(A2593,"High")</f>
        <v>79.454999999999998</v>
      </c>
      <c r="K2593" s="23" cm="1">
        <f t="array" aca="1" ref="K2593" ca="1">_FV(A2593,"Previous close",TRUE)</f>
        <v>78.77</v>
      </c>
      <c r="L2593" s="26"/>
      <c r="M2593" s="23" cm="1">
        <f t="array" aca="1" ref="M2593" ca="1">_FV(A2593,"52 week low",TRUE)</f>
        <v>60.743499999999997</v>
      </c>
      <c r="N2593" s="23" cm="1">
        <f t="array" aca="1" ref="N2593" ca="1">_FV(A2593,"52 week high",TRUE)</f>
        <v>79.454999999999998</v>
      </c>
      <c r="O2593" s="8" cm="1">
        <f t="array" aca="1" ref="O2593" ca="1">_FV(A2593,"Volume")</f>
        <v>495428</v>
      </c>
      <c r="P2593" s="7" cm="1">
        <f t="array" aca="1" ref="P2593" ca="1">_FV(A2593,"Volume average",TRUE)</f>
        <v>455573</v>
      </c>
      <c r="Q2593" t="s">
        <v>464</v>
      </c>
      <c r="R2593" t="s">
        <v>155</v>
      </c>
      <c r="T2593" s="25" cm="1">
        <f t="array" aca="1" ref="T2593" ca="1">_FV(A2593,"Expense ratio",TRUE)</f>
        <v>3.5999999999999999E-3</v>
      </c>
      <c r="U2593" s="24" cm="1">
        <f t="array" aca="1" ref="U2593" ca="1">_FV(A2593,"Market cap",TRUE)</f>
        <v>9049728621.4300003</v>
      </c>
      <c r="V2593" s="16"/>
      <c r="W2593" s="16"/>
      <c r="X2593" t="s">
        <v>7059</v>
      </c>
      <c r="Z2593" s="18"/>
      <c r="AA2593" s="20"/>
      <c r="AB2593" s="20"/>
      <c r="AC2593" s="21">
        <v>455089</v>
      </c>
      <c r="AE2593" s="18"/>
      <c r="AF2593" s="20"/>
      <c r="AI2593" s="21"/>
      <c r="AJ2593" s="18"/>
      <c r="AL2593" s="18"/>
      <c r="AM2593" s="18"/>
      <c r="AN2593" t="s">
        <v>73</v>
      </c>
      <c r="AO2593" t="str" cm="1">
        <f t="array" aca="1" ref="AO2593" ca="1">_FV(A2593,"Currency")</f>
        <v>USD</v>
      </c>
      <c r="AP2593" t="str" cm="1">
        <f t="array" aca="1" ref="AP2593" ca="1">_FV(A2593,"Exchange")</f>
        <v>NYSE Arca</v>
      </c>
      <c r="AQ2593" s="6" t="str" cm="1">
        <f t="array" aca="1" ref="AQ2593" ca="1">_FV(A2593,"Exchange abbreviation",TRUE)</f>
        <v>ARCX</v>
      </c>
      <c r="AR2593" t="str" cm="1">
        <f t="array" aca="1" ref="AR2593" ca="1">_FV(A2593,"Instrument type",TRUE)</f>
        <v>ETF</v>
      </c>
    </row>
    <row r="2594" spans="1:44" ht="18.75" customHeight="1" x14ac:dyDescent="0.25">
      <c r="A2594" t="e" vm="2606">
        <v>#VALUE!</v>
      </c>
      <c r="B2594" t="s">
        <v>7060</v>
      </c>
      <c r="C2594" t="s">
        <v>7061</v>
      </c>
      <c r="D2594" s="31" cm="1">
        <f t="array" aca="1" ref="D2594" ca="1">_FV(A2594,"Last trade time",TRUE)</f>
        <v>45824.840277823438</v>
      </c>
      <c r="E2594" s="23" cm="1">
        <f t="array" aca="1" ref="E2594" ca="1">_FV(A2594,"Price")</f>
        <v>46.7</v>
      </c>
      <c r="F2594" s="27" cm="1">
        <f t="array" aca="1" ref="F2594" ca="1">_FV(A2594,"Change (%)",TRUE)</f>
        <v>-1.4970000000000001E-3</v>
      </c>
      <c r="G2594" s="26" cm="1">
        <f t="array" aca="1" ref="G2594" ca="1">_FV(A2594,"Change")</f>
        <v>-7.0000000000000007E-2</v>
      </c>
      <c r="H2594" s="23" cm="1">
        <f t="array" aca="1" ref="H2594" ca="1">_FV(A2594,"Open")</f>
        <v>46.88</v>
      </c>
      <c r="I2594" s="23" cm="1">
        <f t="array" aca="1" ref="I2594" ca="1">_FV(A2594,"Low")</f>
        <v>46.7</v>
      </c>
      <c r="J2594" s="23" cm="1">
        <f t="array" aca="1" ref="J2594" ca="1">_FV(A2594,"High")</f>
        <v>46.9</v>
      </c>
      <c r="K2594" s="23" cm="1">
        <f t="array" aca="1" ref="K2594" ca="1">_FV(A2594,"Previous close",TRUE)</f>
        <v>46.77</v>
      </c>
      <c r="L2594" s="26"/>
      <c r="M2594" s="23" cm="1">
        <f t="array" aca="1" ref="M2594" ca="1">_FV(A2594,"52 week low",TRUE)</f>
        <v>45</v>
      </c>
      <c r="N2594" s="23" cm="1">
        <f t="array" aca="1" ref="N2594" ca="1">_FV(A2594,"52 week high",TRUE)</f>
        <v>49.09</v>
      </c>
      <c r="O2594" s="8" cm="1">
        <f t="array" aca="1" ref="O2594" ca="1">_FV(A2594,"Volume")</f>
        <v>24313</v>
      </c>
      <c r="P2594" s="7" cm="1">
        <f t="array" aca="1" ref="P2594" ca="1">_FV(A2594,"Volume average",TRUE)</f>
        <v>39695</v>
      </c>
      <c r="Q2594" t="s">
        <v>4104</v>
      </c>
      <c r="R2594" t="s">
        <v>4105</v>
      </c>
      <c r="S2594" t="s">
        <v>4555</v>
      </c>
      <c r="T2594" s="25" cm="1">
        <f t="array" aca="1" ref="T2594" ca="1">_FV(A2594,"Expense ratio",TRUE)</f>
        <v>3.5999999999999999E-3</v>
      </c>
      <c r="U2594" s="24" cm="1">
        <f t="array" aca="1" ref="U2594" ca="1">_FV(A2594,"Market cap",TRUE)</f>
        <v>248768787.28</v>
      </c>
      <c r="V2594" s="4">
        <v>248768784</v>
      </c>
      <c r="W2594" s="4">
        <v>248768784</v>
      </c>
      <c r="Y2594" t="s">
        <v>2574</v>
      </c>
      <c r="Z2594" s="5">
        <v>46.39217</v>
      </c>
      <c r="AB2594" s="5">
        <v>4.4899995999999998E-2</v>
      </c>
      <c r="AC2594" s="4">
        <v>34306</v>
      </c>
      <c r="AE2594" s="5">
        <v>2.381304009855012</v>
      </c>
      <c r="AF2594" s="5">
        <v>4.9332540033587557</v>
      </c>
      <c r="AI2594" s="4">
        <v>34306</v>
      </c>
      <c r="AJ2594" s="5">
        <v>1592999.11</v>
      </c>
      <c r="AL2594" s="5">
        <v>49.09</v>
      </c>
      <c r="AM2594" s="4">
        <v>45</v>
      </c>
      <c r="AN2594" t="s">
        <v>90</v>
      </c>
      <c r="AO2594" t="str" cm="1">
        <f t="array" aca="1" ref="AO2594" ca="1">_FV(A2594,"Currency")</f>
        <v>USD</v>
      </c>
      <c r="AP2594" t="str" cm="1">
        <f t="array" aca="1" ref="AP2594" ca="1">_FV(A2594,"Exchange")</f>
        <v>NYSE Arca</v>
      </c>
      <c r="AQ2594" s="6" t="str" cm="1">
        <f t="array" aca="1" ref="AQ2594" ca="1">_FV(A2594,"Exchange abbreviation",TRUE)</f>
        <v>ARCX</v>
      </c>
      <c r="AR2594" t="str" cm="1">
        <f t="array" aca="1" ref="AR2594" ca="1">_FV(A2594,"Instrument type",TRUE)</f>
        <v>ETF</v>
      </c>
    </row>
    <row r="2595" spans="1:44" ht="18.75" customHeight="1" x14ac:dyDescent="0.25">
      <c r="A2595" t="e" vm="2607">
        <v>#VALUE!</v>
      </c>
      <c r="B2595" t="s">
        <v>7062</v>
      </c>
      <c r="C2595" t="s">
        <v>7063</v>
      </c>
      <c r="D2595" s="31" cm="1">
        <f t="array" aca="1" ref="D2595" ca="1">_FV(A2595,"Last trade time",TRUE)</f>
        <v>45824.840277789066</v>
      </c>
      <c r="E2595" s="23" cm="1">
        <f t="array" aca="1" ref="E2595" ca="1">_FV(A2595,"Price")</f>
        <v>46.634999999999998</v>
      </c>
      <c r="F2595" s="27" cm="1">
        <f t="array" aca="1" ref="F2595" ca="1">_FV(A2595,"Change (%)",TRUE)</f>
        <v>-3.2149999999999995E-4</v>
      </c>
      <c r="G2595" s="26" cm="1">
        <f t="array" aca="1" ref="G2595" ca="1">_FV(A2595,"Change")</f>
        <v>-1.4999999999999999E-2</v>
      </c>
      <c r="H2595" s="23" cm="1">
        <f t="array" aca="1" ref="H2595" ca="1">_FV(A2595,"Open")</f>
        <v>46.634999999999998</v>
      </c>
      <c r="I2595" s="23" cm="1">
        <f t="array" aca="1" ref="I2595" ca="1">_FV(A2595,"Low")</f>
        <v>46.634999999999998</v>
      </c>
      <c r="J2595" s="23" cm="1">
        <f t="array" aca="1" ref="J2595" ca="1">_FV(A2595,"High")</f>
        <v>46.634999999999998</v>
      </c>
      <c r="K2595" s="23" cm="1">
        <f t="array" aca="1" ref="K2595" ca="1">_FV(A2595,"Previous close",TRUE)</f>
        <v>46.65</v>
      </c>
      <c r="L2595" s="26"/>
      <c r="M2595" s="23" cm="1">
        <f t="array" aca="1" ref="M2595" ca="1">_FV(A2595,"52 week low",TRUE)</f>
        <v>45.61</v>
      </c>
      <c r="N2595" s="23" cm="1">
        <f t="array" aca="1" ref="N2595" ca="1">_FV(A2595,"52 week high",TRUE)</f>
        <v>49.13</v>
      </c>
      <c r="O2595" s="8" cm="1">
        <f t="array" aca="1" ref="O2595" ca="1">_FV(A2595,"Volume")</f>
        <v>16</v>
      </c>
      <c r="P2595" s="7" cm="1">
        <f t="array" aca="1" ref="P2595" ca="1">_FV(A2595,"Volume average",TRUE)</f>
        <v>1015</v>
      </c>
      <c r="Q2595" t="s">
        <v>490</v>
      </c>
      <c r="T2595" s="25" cm="1">
        <f t="array" aca="1" ref="T2595" ca="1">_FV(A2595,"Expense ratio",TRUE)</f>
        <v>3.5999999999999999E-3</v>
      </c>
      <c r="U2595" s="24" cm="1">
        <f t="array" aca="1" ref="U2595" ca="1">_FV(A2595,"Market cap",TRUE)</f>
        <v>11630111.939999999</v>
      </c>
      <c r="V2595" s="16"/>
      <c r="W2595" s="16"/>
      <c r="Z2595" s="18"/>
      <c r="AA2595" s="20"/>
      <c r="AB2595" s="20"/>
      <c r="AC2595" s="21">
        <v>1051</v>
      </c>
      <c r="AE2595" s="18"/>
      <c r="AF2595" s="20"/>
      <c r="AI2595" s="21"/>
      <c r="AJ2595" s="18"/>
      <c r="AL2595" s="18"/>
      <c r="AM2595" s="18"/>
      <c r="AN2595" t="s">
        <v>73</v>
      </c>
      <c r="AO2595" t="str" cm="1">
        <f t="array" aca="1" ref="AO2595" ca="1">_FV(A2595,"Currency")</f>
        <v>USD</v>
      </c>
      <c r="AP2595" t="str" cm="1">
        <f t="array" aca="1" ref="AP2595" ca="1">_FV(A2595,"Exchange")</f>
        <v>NYSE Arca</v>
      </c>
      <c r="AQ2595" s="6" t="str" cm="1">
        <f t="array" aca="1" ref="AQ2595" ca="1">_FV(A2595,"Exchange abbreviation",TRUE)</f>
        <v>ARCX</v>
      </c>
      <c r="AR2595" t="str" cm="1">
        <f t="array" aca="1" ref="AR2595" ca="1">_FV(A2595,"Instrument type",TRUE)</f>
        <v>ETF</v>
      </c>
    </row>
    <row r="2596" spans="1:44" ht="18.75" customHeight="1" x14ac:dyDescent="0.25">
      <c r="A2596" t="e" vm="2608">
        <v>#VALUE!</v>
      </c>
      <c r="B2596" t="s">
        <v>7064</v>
      </c>
      <c r="C2596" t="s">
        <v>7065</v>
      </c>
      <c r="D2596" s="31" cm="1">
        <f t="array" aca="1" ref="D2596" ca="1">_FV(A2596,"Last trade time",TRUE)</f>
        <v>45824.840277812502</v>
      </c>
      <c r="E2596" s="23" cm="1">
        <f t="array" aca="1" ref="E2596" ca="1">_FV(A2596,"Price")</f>
        <v>43.05</v>
      </c>
      <c r="F2596" s="27" cm="1">
        <f t="array" aca="1" ref="F2596" ca="1">_FV(A2596,"Change (%)",TRUE)</f>
        <v>-1.6230000000000001E-3</v>
      </c>
      <c r="G2596" s="26" cm="1">
        <f t="array" aca="1" ref="G2596" ca="1">_FV(A2596,"Change")</f>
        <v>-7.0000000000000007E-2</v>
      </c>
      <c r="H2596" s="23" cm="1">
        <f t="array" aca="1" ref="H2596" ca="1">_FV(A2596,"Open")</f>
        <v>42.96</v>
      </c>
      <c r="I2596" s="23" cm="1">
        <f t="array" aca="1" ref="I2596" ca="1">_FV(A2596,"Low")</f>
        <v>42.87</v>
      </c>
      <c r="J2596" s="23" cm="1">
        <f t="array" aca="1" ref="J2596" ca="1">_FV(A2596,"High")</f>
        <v>43.12</v>
      </c>
      <c r="K2596" s="23" cm="1">
        <f t="array" aca="1" ref="K2596" ca="1">_FV(A2596,"Previous close",TRUE)</f>
        <v>43.12</v>
      </c>
      <c r="L2596" s="26"/>
      <c r="M2596" s="23" cm="1">
        <f t="array" aca="1" ref="M2596" ca="1">_FV(A2596,"52 week low",TRUE)</f>
        <v>41.734999999999999</v>
      </c>
      <c r="N2596" s="23" cm="1">
        <f t="array" aca="1" ref="N2596" ca="1">_FV(A2596,"52 week high",TRUE)</f>
        <v>44.79</v>
      </c>
      <c r="O2596" s="8" cm="1">
        <f t="array" aca="1" ref="O2596" ca="1">_FV(A2596,"Volume")</f>
        <v>372365</v>
      </c>
      <c r="P2596" s="7" cm="1">
        <f t="array" aca="1" ref="P2596" ca="1">_FV(A2596,"Volume average",TRUE)</f>
        <v>462276</v>
      </c>
      <c r="Q2596" t="s">
        <v>72</v>
      </c>
      <c r="T2596" s="25" cm="1">
        <f t="array" aca="1" ref="T2596" ca="1">_FV(A2596,"Expense ratio",TRUE)</f>
        <v>3.5999999999999999E-3</v>
      </c>
      <c r="U2596" s="24" cm="1">
        <f t="array" aca="1" ref="U2596" ca="1">_FV(A2596,"Market cap",TRUE)</f>
        <v>3784938347.9400001</v>
      </c>
      <c r="V2596" s="16"/>
      <c r="W2596" s="16"/>
      <c r="Z2596" s="18"/>
      <c r="AA2596" s="20"/>
      <c r="AB2596" s="20"/>
      <c r="AC2596" s="21">
        <v>480784</v>
      </c>
      <c r="AE2596" s="18"/>
      <c r="AF2596" s="20"/>
      <c r="AI2596" s="21"/>
      <c r="AJ2596" s="18"/>
      <c r="AL2596" s="18"/>
      <c r="AM2596" s="18"/>
      <c r="AN2596" t="s">
        <v>73</v>
      </c>
      <c r="AO2596" t="str" cm="1">
        <f t="array" aca="1" ref="AO2596" ca="1">_FV(A2596,"Currency")</f>
        <v>USD</v>
      </c>
      <c r="AP2596" t="str" cm="1">
        <f t="array" aca="1" ref="AP2596" ca="1">_FV(A2596,"Exchange")</f>
        <v>NYSE Arca</v>
      </c>
      <c r="AQ2596" s="6" t="str" cm="1">
        <f t="array" aca="1" ref="AQ2596" ca="1">_FV(A2596,"Exchange abbreviation",TRUE)</f>
        <v>ARCX</v>
      </c>
      <c r="AR2596" t="str" cm="1">
        <f t="array" aca="1" ref="AR2596" ca="1">_FV(A2596,"Instrument type",TRUE)</f>
        <v>ETF</v>
      </c>
    </row>
    <row r="2597" spans="1:44" ht="18.75" customHeight="1" x14ac:dyDescent="0.25">
      <c r="A2597" t="e" vm="2609">
        <v>#VALUE!</v>
      </c>
      <c r="B2597" t="s">
        <v>7066</v>
      </c>
      <c r="C2597" t="s">
        <v>7067</v>
      </c>
      <c r="D2597" s="31" cm="1">
        <f t="array" aca="1" ref="D2597" ca="1">_FV(A2597,"Last trade time",TRUE)</f>
        <v>45824.843750231252</v>
      </c>
      <c r="E2597" s="23" cm="1">
        <f t="array" aca="1" ref="E2597" ca="1">_FV(A2597,"Price")</f>
        <v>35.15</v>
      </c>
      <c r="F2597" s="27" cm="1">
        <f t="array" aca="1" ref="F2597" ca="1">_FV(A2597,"Change (%)",TRUE)</f>
        <v>1.5572999999999998E-2</v>
      </c>
      <c r="G2597" s="26" cm="1">
        <f t="array" aca="1" ref="G2597" ca="1">_FV(A2597,"Change")</f>
        <v>0.53900000000000003</v>
      </c>
      <c r="H2597" s="23" cm="1">
        <f t="array" aca="1" ref="H2597" ca="1">_FV(A2597,"Open")</f>
        <v>35.15</v>
      </c>
      <c r="I2597" s="23" cm="1">
        <f t="array" aca="1" ref="I2597" ca="1">_FV(A2597,"Low")</f>
        <v>35.15</v>
      </c>
      <c r="J2597" s="23" cm="1">
        <f t="array" aca="1" ref="J2597" ca="1">_FV(A2597,"High")</f>
        <v>35.15</v>
      </c>
      <c r="K2597" s="23" cm="1">
        <f t="array" aca="1" ref="K2597" ca="1">_FV(A2597,"Previous close",TRUE)</f>
        <v>34.610999999999997</v>
      </c>
      <c r="L2597" s="26"/>
      <c r="M2597" s="23" cm="1">
        <f t="array" aca="1" ref="M2597" ca="1">_FV(A2597,"52 week low",TRUE)</f>
        <v>26.56</v>
      </c>
      <c r="N2597" s="23" cm="1">
        <f t="array" aca="1" ref="N2597" ca="1">_FV(A2597,"52 week high",TRUE)</f>
        <v>35.15</v>
      </c>
      <c r="O2597" s="8" cm="1">
        <f t="array" aca="1" ref="O2597" ca="1">_FV(A2597,"Volume")</f>
        <v>95</v>
      </c>
      <c r="P2597" s="7" cm="1">
        <f t="array" aca="1" ref="P2597" ca="1">_FV(A2597,"Volume average",TRUE)</f>
        <v>596</v>
      </c>
      <c r="Q2597" t="s">
        <v>119</v>
      </c>
      <c r="T2597" s="25" cm="1">
        <f t="array" aca="1" ref="T2597" ca="1">_FV(A2597,"Expense ratio",TRUE)</f>
        <v>3.5999999999999999E-3</v>
      </c>
      <c r="U2597" s="24" cm="1">
        <f t="array" aca="1" ref="U2597" ca="1">_FV(A2597,"Market cap",TRUE)</f>
        <v>8500151.2699999996</v>
      </c>
      <c r="V2597" s="16"/>
      <c r="W2597" s="16"/>
      <c r="X2597" t="s">
        <v>7068</v>
      </c>
      <c r="Z2597" s="18"/>
      <c r="AA2597" s="20"/>
      <c r="AB2597" s="20"/>
      <c r="AC2597" s="21">
        <v>584</v>
      </c>
      <c r="AE2597" s="18"/>
      <c r="AF2597" s="20"/>
      <c r="AI2597" s="21"/>
      <c r="AJ2597" s="18"/>
      <c r="AL2597" s="18"/>
      <c r="AM2597" s="18"/>
      <c r="AN2597" t="s">
        <v>73</v>
      </c>
      <c r="AO2597" t="str" cm="1">
        <f t="array" aca="1" ref="AO2597" ca="1">_FV(A2597,"Currency")</f>
        <v>USD</v>
      </c>
      <c r="AP2597" t="str" cm="1">
        <f t="array" aca="1" ref="AP2597" ca="1">_FV(A2597,"Exchange")</f>
        <v>Nasdaq Stock Market</v>
      </c>
      <c r="AQ2597" s="6" t="str" cm="1">
        <f t="array" aca="1" ref="AQ2597" ca="1">_FV(A2597,"Exchange abbreviation",TRUE)</f>
        <v>XNAS</v>
      </c>
      <c r="AR2597" t="str" cm="1">
        <f t="array" aca="1" ref="AR2597" ca="1">_FV(A2597,"Instrument type",TRUE)</f>
        <v>ETF</v>
      </c>
    </row>
    <row r="2598" spans="1:44" ht="18.75" customHeight="1" x14ac:dyDescent="0.25">
      <c r="A2598" t="e" vm="2610">
        <v>#VALUE!</v>
      </c>
      <c r="B2598" t="s">
        <v>7069</v>
      </c>
      <c r="C2598" t="s">
        <v>7070</v>
      </c>
      <c r="D2598" s="31" cm="1">
        <f t="array" aca="1" ref="D2598" ca="1">_FV(A2598,"Last trade time",TRUE)</f>
        <v>45824.879711758593</v>
      </c>
      <c r="E2598" s="23" cm="1">
        <f t="array" aca="1" ref="E2598" ca="1">_FV(A2598,"Price")</f>
        <v>109.77</v>
      </c>
      <c r="F2598" s="27" cm="1">
        <f t="array" aca="1" ref="F2598" ca="1">_FV(A2598,"Change (%)",TRUE)</f>
        <v>4.3369999999999997E-3</v>
      </c>
      <c r="G2598" s="26" cm="1">
        <f t="array" aca="1" ref="G2598" ca="1">_FV(A2598,"Change")</f>
        <v>0.47399999999999998</v>
      </c>
      <c r="H2598" s="23" cm="1">
        <f t="array" aca="1" ref="H2598" ca="1">_FV(A2598,"Open")</f>
        <v>110.1</v>
      </c>
      <c r="I2598" s="23" cm="1">
        <f t="array" aca="1" ref="I2598" ca="1">_FV(A2598,"Low")</f>
        <v>109.75</v>
      </c>
      <c r="J2598" s="23" cm="1">
        <f t="array" aca="1" ref="J2598" ca="1">_FV(A2598,"High")</f>
        <v>110.77500000000001</v>
      </c>
      <c r="K2598" s="23" cm="1">
        <f t="array" aca="1" ref="K2598" ca="1">_FV(A2598,"Previous close",TRUE)</f>
        <v>109.29600000000001</v>
      </c>
      <c r="L2598" s="26"/>
      <c r="M2598" s="23" cm="1">
        <f t="array" aca="1" ref="M2598" ca="1">_FV(A2598,"52 week low",TRUE)</f>
        <v>88.66</v>
      </c>
      <c r="N2598" s="23" cm="1">
        <f t="array" aca="1" ref="N2598" ca="1">_FV(A2598,"52 week high",TRUE)</f>
        <v>112.18</v>
      </c>
      <c r="O2598" s="8" cm="1">
        <f t="array" aca="1" ref="O2598" ca="1">_FV(A2598,"Volume")</f>
        <v>820014</v>
      </c>
      <c r="P2598" s="7" cm="1">
        <f t="array" aca="1" ref="P2598" ca="1">_FV(A2598,"Volume average",TRUE)</f>
        <v>714552</v>
      </c>
      <c r="Q2598" t="s">
        <v>147</v>
      </c>
      <c r="S2598" t="s">
        <v>2067</v>
      </c>
      <c r="T2598" s="25" cm="1">
        <f t="array" aca="1" ref="T2598" ca="1">_FV(A2598,"Expense ratio",TRUE)</f>
        <v>3.5999999999999999E-3</v>
      </c>
      <c r="U2598" s="24" cm="1">
        <f t="array" aca="1" ref="U2598" ca="1">_FV(A2598,"Market cap",TRUE)</f>
        <v>13051912648.49</v>
      </c>
      <c r="V2598" s="4">
        <v>13051912192</v>
      </c>
      <c r="W2598" s="4">
        <v>13051912192</v>
      </c>
      <c r="Y2598" t="s">
        <v>7071</v>
      </c>
      <c r="Z2598" s="5">
        <v>111.29201999999999</v>
      </c>
      <c r="AA2598" s="5">
        <v>25.485365000000002</v>
      </c>
      <c r="AB2598" s="5">
        <v>1.4400001000000001E-2</v>
      </c>
      <c r="AC2598" s="4">
        <v>795380</v>
      </c>
      <c r="AE2598" s="5">
        <v>15.201408668910419</v>
      </c>
      <c r="AF2598" s="5">
        <v>6.3275407373821757</v>
      </c>
      <c r="AI2598" s="4">
        <v>795380</v>
      </c>
      <c r="AJ2598" s="4">
        <v>88486025</v>
      </c>
      <c r="AL2598" s="5">
        <v>111.57</v>
      </c>
      <c r="AM2598" s="5">
        <v>88.66</v>
      </c>
      <c r="AN2598" t="s">
        <v>82</v>
      </c>
      <c r="AO2598" t="str" cm="1">
        <f t="array" aca="1" ref="AO2598" ca="1">_FV(A2598,"Currency")</f>
        <v>USD</v>
      </c>
      <c r="AP2598" t="str" cm="1">
        <f t="array" aca="1" ref="AP2598" ca="1">_FV(A2598,"Exchange")</f>
        <v>CBOE BZX Exchange</v>
      </c>
      <c r="AQ2598" s="6" t="str" cm="1">
        <f t="array" aca="1" ref="AQ2598" ca="1">_FV(A2598,"Exchange abbreviation",TRUE)</f>
        <v>BATS</v>
      </c>
      <c r="AR2598" t="str" cm="1">
        <f t="array" aca="1" ref="AR2598" ca="1">_FV(A2598,"Instrument type",TRUE)</f>
        <v>ETF</v>
      </c>
    </row>
    <row r="2599" spans="1:44" ht="18.75" customHeight="1" x14ac:dyDescent="0.25">
      <c r="A2599" t="e" vm="2611">
        <v>#VALUE!</v>
      </c>
      <c r="B2599" t="s">
        <v>7072</v>
      </c>
      <c r="C2599" t="s">
        <v>7073</v>
      </c>
      <c r="D2599" s="31" cm="1">
        <f t="array" aca="1" ref="D2599" ca="1">_FV(A2599,"Last trade time",TRUE)</f>
        <v>45824.840277812502</v>
      </c>
      <c r="E2599" s="23" cm="1">
        <f t="array" aca="1" ref="E2599" ca="1">_FV(A2599,"Price")</f>
        <v>53.61</v>
      </c>
      <c r="F2599" s="27" cm="1">
        <f t="array" aca="1" ref="F2599" ca="1">_FV(A2599,"Change (%)",TRUE)</f>
        <v>1.2464999999999999E-2</v>
      </c>
      <c r="G2599" s="26" cm="1">
        <f t="array" aca="1" ref="G2599" ca="1">_FV(A2599,"Change")</f>
        <v>0.66</v>
      </c>
      <c r="H2599" s="23" cm="1">
        <f t="array" aca="1" ref="H2599" ca="1">_FV(A2599,"Open")</f>
        <v>53.71</v>
      </c>
      <c r="I2599" s="23" cm="1">
        <f t="array" aca="1" ref="I2599" ca="1">_FV(A2599,"Low")</f>
        <v>53.59</v>
      </c>
      <c r="J2599" s="23" cm="1">
        <f t="array" aca="1" ref="J2599" ca="1">_FV(A2599,"High")</f>
        <v>53.87</v>
      </c>
      <c r="K2599" s="23" cm="1">
        <f t="array" aca="1" ref="K2599" ca="1">_FV(A2599,"Previous close",TRUE)</f>
        <v>52.95</v>
      </c>
      <c r="L2599" s="26"/>
      <c r="M2599" s="23" cm="1">
        <f t="array" aca="1" ref="M2599" ca="1">_FV(A2599,"52 week low",TRUE)</f>
        <v>41.68</v>
      </c>
      <c r="N2599" s="23" cm="1">
        <f t="array" aca="1" ref="N2599" ca="1">_FV(A2599,"52 week high",TRUE)</f>
        <v>53.87</v>
      </c>
      <c r="O2599" s="8" cm="1">
        <f t="array" aca="1" ref="O2599" ca="1">_FV(A2599,"Volume")</f>
        <v>20084</v>
      </c>
      <c r="P2599" s="7" cm="1">
        <f t="array" aca="1" ref="P2599" ca="1">_FV(A2599,"Volume average",TRUE)</f>
        <v>29843</v>
      </c>
      <c r="Q2599" t="s">
        <v>464</v>
      </c>
      <c r="R2599" t="s">
        <v>155</v>
      </c>
      <c r="T2599" s="25" cm="1">
        <f t="array" aca="1" ref="T2599" ca="1">_FV(A2599,"Expense ratio",TRUE)</f>
        <v>3.5999999999999999E-3</v>
      </c>
      <c r="U2599" s="24" cm="1">
        <f t="array" aca="1" ref="U2599" ca="1">_FV(A2599,"Market cap",TRUE)</f>
        <v>680568477.62</v>
      </c>
      <c r="V2599" s="16"/>
      <c r="W2599" s="16"/>
      <c r="X2599" t="s">
        <v>7074</v>
      </c>
      <c r="Z2599" s="18"/>
      <c r="AA2599" s="20"/>
      <c r="AB2599" s="20"/>
      <c r="AC2599" s="21">
        <v>31208</v>
      </c>
      <c r="AE2599" s="18"/>
      <c r="AF2599" s="20"/>
      <c r="AI2599" s="21"/>
      <c r="AJ2599" s="18"/>
      <c r="AL2599" s="18"/>
      <c r="AM2599" s="18"/>
      <c r="AN2599" t="s">
        <v>73</v>
      </c>
      <c r="AO2599" t="str" cm="1">
        <f t="array" aca="1" ref="AO2599" ca="1">_FV(A2599,"Currency")</f>
        <v>USD</v>
      </c>
      <c r="AP2599" t="str" cm="1">
        <f t="array" aca="1" ref="AP2599" ca="1">_FV(A2599,"Exchange")</f>
        <v>NYSE Arca</v>
      </c>
      <c r="AQ2599" s="6" t="str" cm="1">
        <f t="array" aca="1" ref="AQ2599" ca="1">_FV(A2599,"Exchange abbreviation",TRUE)</f>
        <v>ARCX</v>
      </c>
      <c r="AR2599" t="str" cm="1">
        <f t="array" aca="1" ref="AR2599" ca="1">_FV(A2599,"Instrument type",TRUE)</f>
        <v>ETF</v>
      </c>
    </row>
    <row r="2600" spans="1:44" ht="18.75" customHeight="1" x14ac:dyDescent="0.25">
      <c r="A2600" t="e" vm="2612">
        <v>#VALUE!</v>
      </c>
      <c r="B2600" t="s">
        <v>7075</v>
      </c>
      <c r="C2600" t="s">
        <v>7076</v>
      </c>
      <c r="D2600" s="31" cm="1">
        <f t="array" aca="1" ref="D2600" ca="1">_FV(A2600,"Last trade time",TRUE)</f>
        <v>45824.840301457814</v>
      </c>
      <c r="E2600" s="23" cm="1">
        <f t="array" aca="1" ref="E2600" ca="1">_FV(A2600,"Price")</f>
        <v>49.455300000000001</v>
      </c>
      <c r="F2600" s="27" cm="1">
        <f t="array" aca="1" ref="F2600" ca="1">_FV(A2600,"Change (%)",TRUE)</f>
        <v>1.2485999999999999E-2</v>
      </c>
      <c r="G2600" s="26" cm="1">
        <f t="array" aca="1" ref="G2600" ca="1">_FV(A2600,"Change")</f>
        <v>0.6099</v>
      </c>
      <c r="H2600" s="23" cm="1">
        <f t="array" aca="1" ref="H2600" ca="1">_FV(A2600,"Open")</f>
        <v>49.455300000000001</v>
      </c>
      <c r="I2600" s="23" cm="1">
        <f t="array" aca="1" ref="I2600" ca="1">_FV(A2600,"Low")</f>
        <v>49.455300000000001</v>
      </c>
      <c r="J2600" s="23" cm="1">
        <f t="array" aca="1" ref="J2600" ca="1">_FV(A2600,"High")</f>
        <v>49.455300000000001</v>
      </c>
      <c r="K2600" s="23" cm="1">
        <f t="array" aca="1" ref="K2600" ca="1">_FV(A2600,"Previous close",TRUE)</f>
        <v>48.845399999999998</v>
      </c>
      <c r="L2600" s="26"/>
      <c r="M2600" s="23" cm="1">
        <f t="array" aca="1" ref="M2600" ca="1">_FV(A2600,"52 week low",TRUE)</f>
        <v>39.8566</v>
      </c>
      <c r="N2600" s="23" cm="1">
        <f t="array" aca="1" ref="N2600" ca="1">_FV(A2600,"52 week high",TRUE)</f>
        <v>50</v>
      </c>
      <c r="O2600" s="8" cm="1">
        <f t="array" aca="1" ref="O2600" ca="1">_FV(A2600,"Volume")</f>
        <v>128</v>
      </c>
      <c r="P2600" s="7" cm="1">
        <f t="array" aca="1" ref="P2600" ca="1">_FV(A2600,"Volume average",TRUE)</f>
        <v>2368</v>
      </c>
      <c r="Q2600" t="s">
        <v>464</v>
      </c>
      <c r="T2600" s="25" cm="1">
        <f t="array" aca="1" ref="T2600" ca="1">_FV(A2600,"Expense ratio",TRUE)</f>
        <v>3.5999999999999999E-3</v>
      </c>
      <c r="U2600" s="24" cm="1">
        <f t="array" aca="1" ref="U2600" ca="1">_FV(A2600,"Market cap",TRUE)</f>
        <v>109036823.83</v>
      </c>
      <c r="V2600" s="16"/>
      <c r="W2600" s="16"/>
      <c r="Z2600" s="18"/>
      <c r="AA2600" s="20"/>
      <c r="AB2600" s="20"/>
      <c r="AC2600" s="21">
        <v>2404</v>
      </c>
      <c r="AE2600" s="18"/>
      <c r="AI2600" s="21"/>
      <c r="AJ2600" s="18"/>
      <c r="AL2600" s="18"/>
      <c r="AM2600" s="18"/>
      <c r="AN2600" t="s">
        <v>73</v>
      </c>
      <c r="AO2600" t="str" cm="1">
        <f t="array" aca="1" ref="AO2600" ca="1">_FV(A2600,"Currency")</f>
        <v>USD</v>
      </c>
      <c r="AP2600" t="str" cm="1">
        <f t="array" aca="1" ref="AP2600" ca="1">_FV(A2600,"Exchange")</f>
        <v>CBOE BZX Exchange</v>
      </c>
      <c r="AQ2600" s="6" t="str" cm="1">
        <f t="array" aca="1" ref="AQ2600" ca="1">_FV(A2600,"Exchange abbreviation",TRUE)</f>
        <v>BATS</v>
      </c>
      <c r="AR2600" t="str" cm="1">
        <f t="array" aca="1" ref="AR2600" ca="1">_FV(A2600,"Instrument type",TRUE)</f>
        <v>ETF</v>
      </c>
    </row>
    <row r="2601" spans="1:44" ht="18.75" customHeight="1" x14ac:dyDescent="0.25">
      <c r="A2601" t="e" vm="2613">
        <v>#VALUE!</v>
      </c>
      <c r="B2601" t="s">
        <v>7077</v>
      </c>
      <c r="C2601" t="s">
        <v>7078</v>
      </c>
      <c r="D2601" s="31" cm="1">
        <f t="array" aca="1" ref="D2601" ca="1">_FV(A2601,"Last trade time",TRUE)</f>
        <v>45824.840277789066</v>
      </c>
      <c r="E2601" s="23" cm="1">
        <f t="array" aca="1" ref="E2601" ca="1">_FV(A2601,"Price")</f>
        <v>25.522600000000001</v>
      </c>
      <c r="F2601" s="27" cm="1">
        <f t="array" aca="1" ref="F2601" ca="1">_FV(A2601,"Change (%)",TRUE)</f>
        <v>1.6330999999999998E-2</v>
      </c>
      <c r="G2601" s="26" cm="1">
        <f t="array" aca="1" ref="G2601" ca="1">_FV(A2601,"Change")</f>
        <v>0.41010000000000002</v>
      </c>
      <c r="H2601" s="23" cm="1">
        <f t="array" aca="1" ref="H2601" ca="1">_FV(A2601,"Open")</f>
        <v>25.65</v>
      </c>
      <c r="I2601" s="23" cm="1">
        <f t="array" aca="1" ref="I2601" ca="1">_FV(A2601,"Low")</f>
        <v>25.48</v>
      </c>
      <c r="J2601" s="23" cm="1">
        <f t="array" aca="1" ref="J2601" ca="1">_FV(A2601,"High")</f>
        <v>25.65</v>
      </c>
      <c r="K2601" s="23" cm="1">
        <f t="array" aca="1" ref="K2601" ca="1">_FV(A2601,"Previous close",TRUE)</f>
        <v>25.112500000000001</v>
      </c>
      <c r="L2601" s="26"/>
      <c r="M2601" s="23" cm="1">
        <f t="array" aca="1" ref="M2601" ca="1">_FV(A2601,"52 week low",TRUE)</f>
        <v>20.350000000000001</v>
      </c>
      <c r="N2601" s="23" cm="1">
        <f t="array" aca="1" ref="N2601" ca="1">_FV(A2601,"52 week high",TRUE)</f>
        <v>28.34</v>
      </c>
      <c r="O2601" s="8" cm="1">
        <f t="array" aca="1" ref="O2601" ca="1">_FV(A2601,"Volume")</f>
        <v>2472</v>
      </c>
      <c r="P2601" s="7" cm="1">
        <f t="array" aca="1" ref="P2601" ca="1">_FV(A2601,"Volume average",TRUE)</f>
        <v>4265</v>
      </c>
      <c r="Q2601" t="s">
        <v>143</v>
      </c>
      <c r="T2601" s="25" cm="1">
        <f t="array" aca="1" ref="T2601" ca="1">_FV(A2601,"Expense ratio",TRUE)</f>
        <v>3.5999999999999999E-3</v>
      </c>
      <c r="U2601" s="24" cm="1">
        <f t="array" aca="1" ref="U2601" ca="1">_FV(A2601,"Market cap",TRUE)</f>
        <v>13326079.15</v>
      </c>
      <c r="V2601" s="16"/>
      <c r="W2601" s="16"/>
      <c r="Z2601" s="18"/>
      <c r="AA2601" s="20"/>
      <c r="AB2601" s="20"/>
      <c r="AC2601" s="21">
        <v>4240</v>
      </c>
      <c r="AE2601" s="18"/>
      <c r="AF2601" s="20"/>
      <c r="AI2601" s="21"/>
      <c r="AJ2601" s="18"/>
      <c r="AL2601" s="18"/>
      <c r="AM2601" s="18"/>
      <c r="AN2601" t="s">
        <v>73</v>
      </c>
      <c r="AO2601" t="str" cm="1">
        <f t="array" aca="1" ref="AO2601" ca="1">_FV(A2601,"Currency")</f>
        <v>USD</v>
      </c>
      <c r="AP2601" t="str" cm="1">
        <f t="array" aca="1" ref="AP2601" ca="1">_FV(A2601,"Exchange")</f>
        <v>NYSE Arca</v>
      </c>
      <c r="AQ2601" s="6" t="str" cm="1">
        <f t="array" aca="1" ref="AQ2601" ca="1">_FV(A2601,"Exchange abbreviation",TRUE)</f>
        <v>ARCX</v>
      </c>
      <c r="AR2601" t="str" cm="1">
        <f t="array" aca="1" ref="AR2601" ca="1">_FV(A2601,"Instrument type",TRUE)</f>
        <v>ETF</v>
      </c>
    </row>
    <row r="2602" spans="1:44" ht="18.75" customHeight="1" x14ac:dyDescent="0.25">
      <c r="A2602" t="e" vm="2614">
        <v>#VALUE!</v>
      </c>
      <c r="B2602" t="s">
        <v>7079</v>
      </c>
      <c r="C2602" t="s">
        <v>7080</v>
      </c>
      <c r="D2602" s="31" cm="1">
        <f t="array" aca="1" ref="D2602" ca="1">_FV(A2602,"Last trade time",TRUE)</f>
        <v>45824.84032785859</v>
      </c>
      <c r="E2602" s="23" cm="1">
        <f t="array" aca="1" ref="E2602" ca="1">_FV(A2602,"Price")</f>
        <v>32.36</v>
      </c>
      <c r="F2602" s="27" cm="1">
        <f t="array" aca="1" ref="F2602" ca="1">_FV(A2602,"Change (%)",TRUE)</f>
        <v>1.745E-2</v>
      </c>
      <c r="G2602" s="26" cm="1">
        <f t="array" aca="1" ref="G2602" ca="1">_FV(A2602,"Change")</f>
        <v>0.55500000000000005</v>
      </c>
      <c r="H2602" s="23" cm="1">
        <f t="array" aca="1" ref="H2602" ca="1">_FV(A2602,"Open")</f>
        <v>32.409999999999997</v>
      </c>
      <c r="I2602" s="23" cm="1">
        <f t="array" aca="1" ref="I2602" ca="1">_FV(A2602,"Low")</f>
        <v>32.25</v>
      </c>
      <c r="J2602" s="23" cm="1">
        <f t="array" aca="1" ref="J2602" ca="1">_FV(A2602,"High")</f>
        <v>32.53</v>
      </c>
      <c r="K2602" s="23" cm="1">
        <f t="array" aca="1" ref="K2602" ca="1">_FV(A2602,"Previous close",TRUE)</f>
        <v>31.805</v>
      </c>
      <c r="L2602" s="26"/>
      <c r="M2602" s="23" cm="1">
        <f t="array" aca="1" ref="M2602" ca="1">_FV(A2602,"52 week low",TRUE)</f>
        <v>25.71</v>
      </c>
      <c r="N2602" s="23" cm="1">
        <f t="array" aca="1" ref="N2602" ca="1">_FV(A2602,"52 week high",TRUE)</f>
        <v>32.56</v>
      </c>
      <c r="O2602" s="8" cm="1">
        <f t="array" aca="1" ref="O2602" ca="1">_FV(A2602,"Volume")</f>
        <v>11358</v>
      </c>
      <c r="P2602" s="7" cm="1">
        <f t="array" aca="1" ref="P2602" ca="1">_FV(A2602,"Volume average",TRUE)</f>
        <v>29822</v>
      </c>
      <c r="Q2602" t="s">
        <v>844</v>
      </c>
      <c r="S2602" t="s">
        <v>2144</v>
      </c>
      <c r="T2602" s="25" cm="1">
        <f t="array" aca="1" ref="T2602" ca="1">_FV(A2602,"Expense ratio",TRUE)</f>
        <v>3.5999999999999999E-3</v>
      </c>
      <c r="U2602" s="24" cm="1">
        <f t="array" aca="1" ref="U2602" ca="1">_FV(A2602,"Market cap",TRUE)</f>
        <v>295547573.69999999</v>
      </c>
      <c r="V2602" s="4">
        <v>295547584</v>
      </c>
      <c r="W2602" s="4">
        <v>295547584</v>
      </c>
      <c r="Y2602" t="s">
        <v>7081</v>
      </c>
      <c r="Z2602" s="5">
        <v>31.61</v>
      </c>
      <c r="AA2602" s="5">
        <v>14.156825</v>
      </c>
      <c r="AB2602" s="5">
        <v>1.84E-2</v>
      </c>
      <c r="AC2602" s="4">
        <v>48020</v>
      </c>
      <c r="AE2602" s="5">
        <v>10.15894461801785</v>
      </c>
      <c r="AF2602" s="5">
        <v>14.5764316397728</v>
      </c>
      <c r="AI2602" s="4">
        <v>48020</v>
      </c>
      <c r="AJ2602" s="5">
        <v>1514070.6</v>
      </c>
      <c r="AL2602" s="5">
        <v>32.200000000000003</v>
      </c>
      <c r="AM2602" s="5">
        <v>25.71</v>
      </c>
      <c r="AN2602" t="s">
        <v>90</v>
      </c>
      <c r="AO2602" t="str" cm="1">
        <f t="array" aca="1" ref="AO2602" ca="1">_FV(A2602,"Currency")</f>
        <v>USD</v>
      </c>
      <c r="AP2602" t="str" cm="1">
        <f t="array" aca="1" ref="AP2602" ca="1">_FV(A2602,"Exchange")</f>
        <v>CBOE BZX Exchange</v>
      </c>
      <c r="AQ2602" s="6" t="str" cm="1">
        <f t="array" aca="1" ref="AQ2602" ca="1">_FV(A2602,"Exchange abbreviation",TRUE)</f>
        <v>BATS</v>
      </c>
      <c r="AR2602" t="str" cm="1">
        <f t="array" aca="1" ref="AR2602" ca="1">_FV(A2602,"Instrument type",TRUE)</f>
        <v>ETF</v>
      </c>
    </row>
    <row r="2603" spans="1:44" ht="18.75" customHeight="1" x14ac:dyDescent="0.25">
      <c r="A2603" t="e" vm="2615">
        <v>#VALUE!</v>
      </c>
      <c r="B2603" t="s">
        <v>7082</v>
      </c>
      <c r="C2603" t="s">
        <v>7083</v>
      </c>
      <c r="D2603" s="31" cm="1">
        <f t="array" aca="1" ref="D2603" ca="1">_FV(A2603,"Last trade time",TRUE)</f>
        <v>45824.84027780078</v>
      </c>
      <c r="E2603" s="23" cm="1">
        <f t="array" aca="1" ref="E2603" ca="1">_FV(A2603,"Price")</f>
        <v>23.46</v>
      </c>
      <c r="F2603" s="27" cm="1">
        <f t="array" aca="1" ref="F2603" ca="1">_FV(A2603,"Change (%)",TRUE)</f>
        <v>-1.3083000000000001E-2</v>
      </c>
      <c r="G2603" s="26" cm="1">
        <f t="array" aca="1" ref="G2603" ca="1">_FV(A2603,"Change")</f>
        <v>-0.311</v>
      </c>
      <c r="H2603" s="23" cm="1">
        <f t="array" aca="1" ref="H2603" ca="1">_FV(A2603,"Open")</f>
        <v>23.63</v>
      </c>
      <c r="I2603" s="23" cm="1">
        <f t="array" aca="1" ref="I2603" ca="1">_FV(A2603,"Low")</f>
        <v>23.24</v>
      </c>
      <c r="J2603" s="23" cm="1">
        <f t="array" aca="1" ref="J2603" ca="1">_FV(A2603,"High")</f>
        <v>23.720099999999999</v>
      </c>
      <c r="K2603" s="23" cm="1">
        <f t="array" aca="1" ref="K2603" ca="1">_FV(A2603,"Previous close",TRUE)</f>
        <v>23.771000000000001</v>
      </c>
      <c r="L2603" s="26"/>
      <c r="M2603" s="23" cm="1">
        <f t="array" aca="1" ref="M2603" ca="1">_FV(A2603,"52 week low",TRUE)</f>
        <v>18.22</v>
      </c>
      <c r="N2603" s="23" cm="1">
        <f t="array" aca="1" ref="N2603" ca="1">_FV(A2603,"52 week high",TRUE)</f>
        <v>28.14</v>
      </c>
      <c r="O2603" s="8" cm="1">
        <f t="array" aca="1" ref="O2603" ca="1">_FV(A2603,"Volume")</f>
        <v>3766</v>
      </c>
      <c r="P2603" s="7" cm="1">
        <f t="array" aca="1" ref="P2603" ca="1">_FV(A2603,"Volume average",TRUE)</f>
        <v>2937</v>
      </c>
      <c r="Q2603" t="s">
        <v>1617</v>
      </c>
      <c r="S2603" t="s">
        <v>5806</v>
      </c>
      <c r="T2603" s="25" cm="1">
        <f t="array" aca="1" ref="T2603" ca="1">_FV(A2603,"Expense ratio",TRUE)</f>
        <v>3.4999999999999996E-3</v>
      </c>
      <c r="U2603" s="24" cm="1">
        <f t="array" aca="1" ref="U2603" ca="1">_FV(A2603,"Market cap",TRUE)</f>
        <v>11190603.720000001</v>
      </c>
      <c r="V2603" s="4">
        <v>11190603</v>
      </c>
      <c r="W2603" s="4">
        <v>11190603</v>
      </c>
      <c r="Y2603" t="s">
        <v>3671</v>
      </c>
      <c r="Z2603" s="5">
        <v>21.7</v>
      </c>
      <c r="AA2603" s="5">
        <v>9.1259364999999999</v>
      </c>
      <c r="AB2603" s="5">
        <v>2.9700000000000001E-2</v>
      </c>
      <c r="AC2603" s="4">
        <v>4641</v>
      </c>
      <c r="AE2603" s="5">
        <v>-11.36451111206221</v>
      </c>
      <c r="AF2603" s="5">
        <v>-16.361856737953389</v>
      </c>
      <c r="AI2603" s="4">
        <v>4641</v>
      </c>
      <c r="AJ2603" s="5">
        <v>100769.5689</v>
      </c>
      <c r="AL2603" s="5">
        <v>28.14</v>
      </c>
      <c r="AM2603" s="5">
        <v>18.22</v>
      </c>
      <c r="AN2603" t="s">
        <v>47</v>
      </c>
      <c r="AO2603" t="str" cm="1">
        <f t="array" aca="1" ref="AO2603" ca="1">_FV(A2603,"Currency")</f>
        <v>USD</v>
      </c>
      <c r="AP2603" t="str" cm="1">
        <f t="array" aca="1" ref="AP2603" ca="1">_FV(A2603,"Exchange")</f>
        <v>NYSE Arca</v>
      </c>
      <c r="AQ2603" s="6" t="str" cm="1">
        <f t="array" aca="1" ref="AQ2603" ca="1">_FV(A2603,"Exchange abbreviation",TRUE)</f>
        <v>ARCX</v>
      </c>
      <c r="AR2603" t="str" cm="1">
        <f t="array" aca="1" ref="AR2603" ca="1">_FV(A2603,"Instrument type",TRUE)</f>
        <v>ETF</v>
      </c>
    </row>
    <row r="2604" spans="1:44" ht="18.75" customHeight="1" x14ac:dyDescent="0.25">
      <c r="A2604" t="e" vm="2616">
        <v>#VALUE!</v>
      </c>
      <c r="B2604" t="s">
        <v>7084</v>
      </c>
      <c r="C2604" t="s">
        <v>7085</v>
      </c>
      <c r="D2604" s="31" cm="1">
        <f t="array" aca="1" ref="D2604" ca="1">_FV(A2604,"Last trade time",TRUE)</f>
        <v>45824.941573969532</v>
      </c>
      <c r="E2604" s="23" cm="1">
        <f t="array" aca="1" ref="E2604" ca="1">_FV(A2604,"Price")</f>
        <v>133.12</v>
      </c>
      <c r="F2604" s="27" cm="1">
        <f t="array" aca="1" ref="F2604" ca="1">_FV(A2604,"Change (%)",TRUE)</f>
        <v>2.5609999999999999E-3</v>
      </c>
      <c r="G2604" s="26" cm="1">
        <f t="array" aca="1" ref="G2604" ca="1">_FV(A2604,"Change")</f>
        <v>0.34</v>
      </c>
      <c r="H2604" s="23" cm="1">
        <f t="array" aca="1" ref="H2604" ca="1">_FV(A2604,"Open")</f>
        <v>131.76</v>
      </c>
      <c r="I2604" s="23" cm="1">
        <f t="array" aca="1" ref="I2604" ca="1">_FV(A2604,"Low")</f>
        <v>131.22</v>
      </c>
      <c r="J2604" s="23" cm="1">
        <f t="array" aca="1" ref="J2604" ca="1">_FV(A2604,"High")</f>
        <v>134.1</v>
      </c>
      <c r="K2604" s="23" cm="1">
        <f t="array" aca="1" ref="K2604" ca="1">_FV(A2604,"Previous close",TRUE)</f>
        <v>132.78</v>
      </c>
      <c r="L2604" s="26"/>
      <c r="M2604" s="23" cm="1">
        <f t="array" aca="1" ref="M2604" ca="1">_FV(A2604,"52 week low",TRUE)</f>
        <v>99.01</v>
      </c>
      <c r="N2604" s="23" cm="1">
        <f t="array" aca="1" ref="N2604" ca="1">_FV(A2604,"52 week high",TRUE)</f>
        <v>151.47</v>
      </c>
      <c r="O2604" s="8" cm="1">
        <f t="array" aca="1" ref="O2604" ca="1">_FV(A2604,"Volume")</f>
        <v>6138133</v>
      </c>
      <c r="P2604" s="7" cm="1">
        <f t="array" aca="1" ref="P2604" ca="1">_FV(A2604,"Volume average",TRUE)</f>
        <v>3989657</v>
      </c>
      <c r="Q2604" t="s">
        <v>1617</v>
      </c>
      <c r="S2604" t="s">
        <v>2310</v>
      </c>
      <c r="T2604" s="25" cm="1">
        <f t="array" aca="1" ref="T2604" ca="1">_FV(A2604,"Expense ratio",TRUE)</f>
        <v>3.4999999999999996E-3</v>
      </c>
      <c r="U2604" s="24" cm="1">
        <f t="array" aca="1" ref="U2604" ca="1">_FV(A2604,"Market cap",TRUE)</f>
        <v>1841440744.3900001</v>
      </c>
      <c r="V2604" s="4">
        <v>1841440768</v>
      </c>
      <c r="W2604" s="4">
        <v>1841440768</v>
      </c>
      <c r="Y2604" t="s">
        <v>1596</v>
      </c>
      <c r="Z2604" s="5">
        <v>123.2747</v>
      </c>
      <c r="AA2604" s="5">
        <v>10.255341</v>
      </c>
      <c r="AB2604" s="5">
        <v>2.7099999999999999E-2</v>
      </c>
      <c r="AC2604" s="4">
        <v>3759533</v>
      </c>
      <c r="AE2604" s="5">
        <v>-7.2881597308312562</v>
      </c>
      <c r="AF2604" s="5">
        <v>-13.12622383877121</v>
      </c>
      <c r="AH2604" s="17">
        <v>70500000</v>
      </c>
      <c r="AI2604" s="4">
        <v>3759533</v>
      </c>
      <c r="AJ2604" s="5">
        <v>463287251.58999997</v>
      </c>
      <c r="AL2604" s="5">
        <v>151.47</v>
      </c>
      <c r="AM2604" s="5">
        <v>99.01</v>
      </c>
      <c r="AN2604" t="s">
        <v>82</v>
      </c>
      <c r="AO2604" t="str" cm="1">
        <f t="array" aca="1" ref="AO2604" ca="1">_FV(A2604,"Currency")</f>
        <v>USD</v>
      </c>
      <c r="AP2604" t="str" cm="1">
        <f t="array" aca="1" ref="AP2604" ca="1">_FV(A2604,"Exchange")</f>
        <v>NYSE Arca</v>
      </c>
      <c r="AQ2604" s="6" t="str" cm="1">
        <f t="array" aca="1" ref="AQ2604" ca="1">_FV(A2604,"Exchange abbreviation",TRUE)</f>
        <v>ARCX</v>
      </c>
      <c r="AR2604" t="str" cm="1">
        <f t="array" aca="1" ref="AR2604" ca="1">_FV(A2604,"Instrument type",TRUE)</f>
        <v>ETF</v>
      </c>
    </row>
    <row r="2605" spans="1:44" ht="18.75" customHeight="1" x14ac:dyDescent="0.25">
      <c r="A2605" t="e" vm="2617">
        <v>#VALUE!</v>
      </c>
      <c r="B2605" t="s">
        <v>7086</v>
      </c>
      <c r="C2605" t="s">
        <v>7087</v>
      </c>
      <c r="D2605" s="31" cm="1">
        <f t="array" aca="1" ref="D2605" ca="1">_FV(A2605,"Last trade time",TRUE)</f>
        <v>45824.840277812502</v>
      </c>
      <c r="E2605" s="23" cm="1">
        <f t="array" aca="1" ref="E2605" ca="1">_FV(A2605,"Price")</f>
        <v>57.801699999999997</v>
      </c>
      <c r="F2605" s="27" cm="1">
        <f t="array" aca="1" ref="F2605" ca="1">_FV(A2605,"Change (%)",TRUE)</f>
        <v>3.1530000000000004E-3</v>
      </c>
      <c r="G2605" s="26" cm="1">
        <f t="array" aca="1" ref="G2605" ca="1">_FV(A2605,"Change")</f>
        <v>0.1817</v>
      </c>
      <c r="H2605" s="23" cm="1">
        <f t="array" aca="1" ref="H2605" ca="1">_FV(A2605,"Open")</f>
        <v>57.71</v>
      </c>
      <c r="I2605" s="23" cm="1">
        <f t="array" aca="1" ref="I2605" ca="1">_FV(A2605,"Low")</f>
        <v>57.56</v>
      </c>
      <c r="J2605" s="23" cm="1">
        <f t="array" aca="1" ref="J2605" ca="1">_FV(A2605,"High")</f>
        <v>58.02</v>
      </c>
      <c r="K2605" s="23" cm="1">
        <f t="array" aca="1" ref="K2605" ca="1">_FV(A2605,"Previous close",TRUE)</f>
        <v>57.62</v>
      </c>
      <c r="L2605" s="26"/>
      <c r="M2605" s="23" cm="1">
        <f t="array" aca="1" ref="M2605" ca="1">_FV(A2605,"52 week low",TRUE)</f>
        <v>46.37</v>
      </c>
      <c r="N2605" s="23" cm="1">
        <f t="array" aca="1" ref="N2605" ca="1">_FV(A2605,"52 week high",TRUE)</f>
        <v>58.37</v>
      </c>
      <c r="O2605" s="8" cm="1">
        <f t="array" aca="1" ref="O2605" ca="1">_FV(A2605,"Volume")</f>
        <v>19309</v>
      </c>
      <c r="P2605" s="7" cm="1">
        <f t="array" aca="1" ref="P2605" ca="1">_FV(A2605,"Volume average",TRUE)</f>
        <v>81601</v>
      </c>
      <c r="Q2605" t="s">
        <v>2547</v>
      </c>
      <c r="S2605" t="s">
        <v>2310</v>
      </c>
      <c r="T2605" s="25" cm="1">
        <f t="array" aca="1" ref="T2605" ca="1">_FV(A2605,"Expense ratio",TRUE)</f>
        <v>3.4999999999999996E-3</v>
      </c>
      <c r="U2605" s="24" cm="1">
        <f t="array" aca="1" ref="U2605" ca="1">_FV(A2605,"Market cap",TRUE)</f>
        <v>618639163.64999998</v>
      </c>
      <c r="V2605" s="4">
        <v>618639168</v>
      </c>
      <c r="W2605" s="4">
        <v>618639168</v>
      </c>
      <c r="Y2605" t="s">
        <v>7088</v>
      </c>
      <c r="Z2605" s="5">
        <v>55.26717</v>
      </c>
      <c r="AA2605" s="19">
        <v>17.660664000000001</v>
      </c>
      <c r="AB2605" s="5">
        <v>2.0799999999999999E-2</v>
      </c>
      <c r="AC2605" s="4">
        <v>53626</v>
      </c>
      <c r="AE2605" s="5">
        <v>8.7015389195928439</v>
      </c>
      <c r="AF2605" s="5">
        <v>2.3839326314230909</v>
      </c>
      <c r="AI2605" s="4">
        <v>53626</v>
      </c>
      <c r="AJ2605" s="5">
        <v>2962300.24</v>
      </c>
      <c r="AL2605" s="5">
        <v>58.37</v>
      </c>
      <c r="AM2605" s="5">
        <v>46.37</v>
      </c>
      <c r="AN2605" t="s">
        <v>90</v>
      </c>
      <c r="AO2605" t="str" cm="1">
        <f t="array" aca="1" ref="AO2605" ca="1">_FV(A2605,"Currency")</f>
        <v>USD</v>
      </c>
      <c r="AP2605" t="str" cm="1">
        <f t="array" aca="1" ref="AP2605" ca="1">_FV(A2605,"Exchange")</f>
        <v>NYSE Arca</v>
      </c>
      <c r="AQ2605" s="6" t="str" cm="1">
        <f t="array" aca="1" ref="AQ2605" ca="1">_FV(A2605,"Exchange abbreviation",TRUE)</f>
        <v>ARCX</v>
      </c>
      <c r="AR2605" t="str" cm="1">
        <f t="array" aca="1" ref="AR2605" ca="1">_FV(A2605,"Instrument type",TRUE)</f>
        <v>ETF</v>
      </c>
    </row>
    <row r="2606" spans="1:44" ht="18.75" customHeight="1" x14ac:dyDescent="0.25">
      <c r="A2606" t="e" vm="2618">
        <v>#VALUE!</v>
      </c>
      <c r="B2606" t="s">
        <v>7089</v>
      </c>
      <c r="C2606" t="s">
        <v>7090</v>
      </c>
      <c r="D2606" s="31" cm="1">
        <f t="array" aca="1" ref="D2606" ca="1">_FV(A2606,"Last trade time",TRUE)</f>
        <v>45824.843750265623</v>
      </c>
      <c r="E2606" s="23" cm="1">
        <f t="array" aca="1" ref="E2606" ca="1">_FV(A2606,"Price")</f>
        <v>35.961199999999998</v>
      </c>
      <c r="F2606" s="27" cm="1">
        <f t="array" aca="1" ref="F2606" ca="1">_FV(A2606,"Change (%)",TRUE)</f>
        <v>-3.2929999999999999E-3</v>
      </c>
      <c r="G2606" s="26" cm="1">
        <f t="array" aca="1" ref="G2606" ca="1">_FV(A2606,"Change")</f>
        <v>-0.1188</v>
      </c>
      <c r="H2606" s="23" cm="1">
        <f t="array" aca="1" ref="H2606" ca="1">_FV(A2606,"Open")</f>
        <v>36.141800000000003</v>
      </c>
      <c r="I2606" s="23" cm="1">
        <f t="array" aca="1" ref="I2606" ca="1">_FV(A2606,"Low")</f>
        <v>35.961199999999998</v>
      </c>
      <c r="J2606" s="23" cm="1">
        <f t="array" aca="1" ref="J2606" ca="1">_FV(A2606,"High")</f>
        <v>36.141800000000003</v>
      </c>
      <c r="K2606" s="23" cm="1">
        <f t="array" aca="1" ref="K2606" ca="1">_FV(A2606,"Previous close",TRUE)</f>
        <v>36.08</v>
      </c>
      <c r="L2606" s="26"/>
      <c r="M2606" s="23" cm="1">
        <f t="array" aca="1" ref="M2606" ca="1">_FV(A2606,"52 week low",TRUE)</f>
        <v>23.7</v>
      </c>
      <c r="N2606" s="23" cm="1">
        <f t="array" aca="1" ref="N2606" ca="1">_FV(A2606,"52 week high",TRUE)</f>
        <v>36.141800000000003</v>
      </c>
      <c r="O2606" s="8" cm="1">
        <f t="array" aca="1" ref="O2606" ca="1">_FV(A2606,"Volume")</f>
        <v>474</v>
      </c>
      <c r="P2606" s="7" cm="1">
        <f t="array" aca="1" ref="P2606" ca="1">_FV(A2606,"Volume average",TRUE)</f>
        <v>759</v>
      </c>
      <c r="Q2606" t="s">
        <v>1993</v>
      </c>
      <c r="S2606" t="s">
        <v>3143</v>
      </c>
      <c r="T2606" s="25" cm="1">
        <f t="array" aca="1" ref="T2606" ca="1">_FV(A2606,"Expense ratio",TRUE)</f>
        <v>3.4999999999999996E-3</v>
      </c>
      <c r="U2606" s="24" cm="1">
        <f t="array" aca="1" ref="U2606" ca="1">_FV(A2606,"Market cap",TRUE)</f>
        <v>644319.37</v>
      </c>
      <c r="V2606" s="4">
        <v>644319</v>
      </c>
      <c r="W2606" s="4">
        <v>644319</v>
      </c>
      <c r="X2606" t="s">
        <v>7091</v>
      </c>
      <c r="Y2606" t="s">
        <v>7092</v>
      </c>
      <c r="Z2606" s="5">
        <v>35.078499999999998</v>
      </c>
      <c r="AA2606" s="19">
        <v>24.406783999999998</v>
      </c>
      <c r="AB2606" s="5">
        <v>1.38E-2</v>
      </c>
      <c r="AC2606" s="4">
        <v>646</v>
      </c>
      <c r="AE2606" s="5">
        <v>39.929434830398883</v>
      </c>
      <c r="AF2606" s="5">
        <v>31.56349872176267</v>
      </c>
      <c r="AI2606" s="4">
        <v>646</v>
      </c>
      <c r="AJ2606" s="5">
        <v>22772.985799999999</v>
      </c>
      <c r="AL2606" s="5">
        <v>35.9</v>
      </c>
      <c r="AM2606" s="5">
        <v>23.7</v>
      </c>
      <c r="AN2606" t="s">
        <v>47</v>
      </c>
      <c r="AO2606" t="str" cm="1">
        <f t="array" aca="1" ref="AO2606" ca="1">_FV(A2606,"Currency")</f>
        <v>USD</v>
      </c>
      <c r="AP2606" t="str" cm="1">
        <f t="array" aca="1" ref="AP2606" ca="1">_FV(A2606,"Exchange")</f>
        <v>Nasdaq Stock Market</v>
      </c>
      <c r="AQ2606" s="6" t="str" cm="1">
        <f t="array" aca="1" ref="AQ2606" ca="1">_FV(A2606,"Exchange abbreviation",TRUE)</f>
        <v>XNAS</v>
      </c>
      <c r="AR2606" t="str" cm="1">
        <f t="array" aca="1" ref="AR2606" ca="1">_FV(A2606,"Instrument type",TRUE)</f>
        <v>ETF</v>
      </c>
    </row>
    <row r="2607" spans="1:44" ht="18.75" customHeight="1" x14ac:dyDescent="0.25">
      <c r="A2607" t="e" vm="2619">
        <v>#VALUE!</v>
      </c>
      <c r="B2607" t="s">
        <v>7093</v>
      </c>
      <c r="C2607" t="s">
        <v>7094</v>
      </c>
      <c r="D2607" s="31" cm="1">
        <f t="array" aca="1" ref="D2607" ca="1">_FV(A2607,"Last trade time",TRUE)</f>
        <v>45824.840277812502</v>
      </c>
      <c r="E2607" s="23" cm="1">
        <f t="array" aca="1" ref="E2607" ca="1">_FV(A2607,"Price")</f>
        <v>68.55</v>
      </c>
      <c r="F2607" s="27" cm="1">
        <f t="array" aca="1" ref="F2607" ca="1">_FV(A2607,"Change (%)",TRUE)</f>
        <v>-5.8009999999999997E-3</v>
      </c>
      <c r="G2607" s="26" cm="1">
        <f t="array" aca="1" ref="G2607" ca="1">_FV(A2607,"Change")</f>
        <v>-0.4</v>
      </c>
      <c r="H2607" s="23" cm="1">
        <f t="array" aca="1" ref="H2607" ca="1">_FV(A2607,"Open")</f>
        <v>69.13</v>
      </c>
      <c r="I2607" s="23" cm="1">
        <f t="array" aca="1" ref="I2607" ca="1">_FV(A2607,"Low")</f>
        <v>67.63</v>
      </c>
      <c r="J2607" s="23" cm="1">
        <f t="array" aca="1" ref="J2607" ca="1">_FV(A2607,"High")</f>
        <v>69.13</v>
      </c>
      <c r="K2607" s="23" cm="1">
        <f t="array" aca="1" ref="K2607" ca="1">_FV(A2607,"Previous close",TRUE)</f>
        <v>68.95</v>
      </c>
      <c r="L2607" s="26"/>
      <c r="M2607" s="23" cm="1">
        <f t="array" aca="1" ref="M2607" ca="1">_FV(A2607,"52 week low",TRUE)</f>
        <v>51.19</v>
      </c>
      <c r="N2607" s="23" cm="1">
        <f t="array" aca="1" ref="N2607" ca="1">_FV(A2607,"52 week high",TRUE)</f>
        <v>99.22</v>
      </c>
      <c r="O2607" s="8" cm="1">
        <f t="array" aca="1" ref="O2607" ca="1">_FV(A2607,"Volume")</f>
        <v>66116</v>
      </c>
      <c r="P2607" s="7" cm="1">
        <f t="array" aca="1" ref="P2607" ca="1">_FV(A2607,"Volume average",TRUE)</f>
        <v>51124</v>
      </c>
      <c r="Q2607" t="s">
        <v>1617</v>
      </c>
      <c r="S2607" t="s">
        <v>2310</v>
      </c>
      <c r="T2607" s="25" cm="1">
        <f t="array" aca="1" ref="T2607" ca="1">_FV(A2607,"Expense ratio",TRUE)</f>
        <v>3.4999999999999996E-3</v>
      </c>
      <c r="U2607" s="24" cm="1">
        <f t="array" aca="1" ref="U2607" ca="1">_FV(A2607,"Market cap",TRUE)</f>
        <v>138916615.47999999</v>
      </c>
      <c r="V2607" s="4">
        <v>138916608</v>
      </c>
      <c r="W2607" s="4">
        <v>138916608</v>
      </c>
      <c r="Y2607" t="s">
        <v>1596</v>
      </c>
      <c r="Z2607" s="5">
        <v>64.622640000000004</v>
      </c>
      <c r="AA2607" s="5">
        <v>11.711878</v>
      </c>
      <c r="AB2607" s="5">
        <v>1.95E-2</v>
      </c>
      <c r="AC2607" s="4">
        <v>55393</v>
      </c>
      <c r="AE2607" s="5">
        <v>-18.920607902321571</v>
      </c>
      <c r="AF2607" s="5">
        <v>-23.51266049243587</v>
      </c>
      <c r="AH2607" s="4">
        <v>19900000</v>
      </c>
      <c r="AI2607" s="4">
        <v>55393</v>
      </c>
      <c r="AJ2607" s="5">
        <v>3577833.87</v>
      </c>
      <c r="AL2607" s="5">
        <v>99.22</v>
      </c>
      <c r="AM2607" s="5">
        <v>51.19</v>
      </c>
      <c r="AN2607" t="s">
        <v>90</v>
      </c>
      <c r="AO2607" t="str" cm="1">
        <f t="array" aca="1" ref="AO2607" ca="1">_FV(A2607,"Currency")</f>
        <v>USD</v>
      </c>
      <c r="AP2607" t="str" cm="1">
        <f t="array" aca="1" ref="AP2607" ca="1">_FV(A2607,"Exchange")</f>
        <v>NYSE Arca</v>
      </c>
      <c r="AQ2607" s="6" t="str" cm="1">
        <f t="array" aca="1" ref="AQ2607" ca="1">_FV(A2607,"Exchange abbreviation",TRUE)</f>
        <v>ARCX</v>
      </c>
      <c r="AR2607" t="str" cm="1">
        <f t="array" aca="1" ref="AR2607" ca="1">_FV(A2607,"Instrument type",TRUE)</f>
        <v>ETF</v>
      </c>
    </row>
    <row r="2608" spans="1:44" ht="18.75" customHeight="1" x14ac:dyDescent="0.25">
      <c r="A2608" t="e" vm="2620">
        <v>#VALUE!</v>
      </c>
      <c r="B2608" t="s">
        <v>7095</v>
      </c>
      <c r="C2608" t="s">
        <v>7096</v>
      </c>
      <c r="D2608" s="31" cm="1">
        <f t="array" aca="1" ref="D2608" ca="1">_FV(A2608,"Last trade time",TRUE)</f>
        <v>45824.840277789066</v>
      </c>
      <c r="E2608" s="23" cm="1">
        <f t="array" aca="1" ref="E2608" ca="1">_FV(A2608,"Price")</f>
        <v>34.595999999999997</v>
      </c>
      <c r="F2608" s="27" cm="1">
        <f t="array" aca="1" ref="F2608" ca="1">_FV(A2608,"Change (%)",TRUE)</f>
        <v>4.8240000000000002E-3</v>
      </c>
      <c r="G2608" s="26" cm="1">
        <f t="array" aca="1" ref="G2608" ca="1">_FV(A2608,"Change")</f>
        <v>0.1661</v>
      </c>
      <c r="H2608" s="23" cm="1">
        <f t="array" aca="1" ref="H2608" ca="1">_FV(A2608,"Open")</f>
        <v>34.590000000000003</v>
      </c>
      <c r="I2608" s="23" cm="1">
        <f t="array" aca="1" ref="I2608" ca="1">_FV(A2608,"Low")</f>
        <v>34.590000000000003</v>
      </c>
      <c r="J2608" s="23" cm="1">
        <f t="array" aca="1" ref="J2608" ca="1">_FV(A2608,"High")</f>
        <v>34.595999999999997</v>
      </c>
      <c r="K2608" s="23" cm="1">
        <f t="array" aca="1" ref="K2608" ca="1">_FV(A2608,"Previous close",TRUE)</f>
        <v>34.429900000000004</v>
      </c>
      <c r="L2608" s="26"/>
      <c r="M2608" s="23" cm="1">
        <f t="array" aca="1" ref="M2608" ca="1">_FV(A2608,"52 week low",TRUE)</f>
        <v>32.690199999999997</v>
      </c>
      <c r="N2608" s="23" cm="1">
        <f t="array" aca="1" ref="N2608" ca="1">_FV(A2608,"52 week high",TRUE)</f>
        <v>35.65</v>
      </c>
      <c r="O2608" s="8" cm="1">
        <f t="array" aca="1" ref="O2608" ca="1">_FV(A2608,"Volume")</f>
        <v>316</v>
      </c>
      <c r="P2608" s="7" cm="1">
        <f t="array" aca="1" ref="P2608" ca="1">_FV(A2608,"Volume average",TRUE)</f>
        <v>8127</v>
      </c>
      <c r="Q2608" t="s">
        <v>827</v>
      </c>
      <c r="S2608" t="s">
        <v>3850</v>
      </c>
      <c r="T2608" s="25" cm="1">
        <f t="array" aca="1" ref="T2608" ca="1">_FV(A2608,"Expense ratio",TRUE)</f>
        <v>3.4999999999999996E-3</v>
      </c>
      <c r="U2608" s="24" cm="1">
        <f t="array" aca="1" ref="U2608" ca="1">_FV(A2608,"Market cap",TRUE)</f>
        <v>78749313.040000007</v>
      </c>
      <c r="V2608" s="4">
        <v>78749312</v>
      </c>
      <c r="W2608" s="4">
        <v>78749312</v>
      </c>
      <c r="Y2608" t="s">
        <v>3674</v>
      </c>
      <c r="Z2608" s="5">
        <v>34.386899999999997</v>
      </c>
      <c r="AA2608" s="5">
        <v>4.0828449999999998</v>
      </c>
      <c r="AB2608" s="5">
        <v>7.8E-2</v>
      </c>
      <c r="AC2608" s="4">
        <v>24726</v>
      </c>
      <c r="AE2608" s="5">
        <v>2.9429774135942388</v>
      </c>
      <c r="AF2608" s="5">
        <v>12.66280013417715</v>
      </c>
      <c r="AI2608" s="4">
        <v>24726</v>
      </c>
      <c r="AJ2608" s="5">
        <v>850698.03</v>
      </c>
      <c r="AL2608" s="5">
        <v>35.65</v>
      </c>
      <c r="AM2608" s="5">
        <v>32.69</v>
      </c>
      <c r="AN2608" t="s">
        <v>47</v>
      </c>
      <c r="AO2608" t="str" cm="1">
        <f t="array" aca="1" ref="AO2608" ca="1">_FV(A2608,"Currency")</f>
        <v>USD</v>
      </c>
      <c r="AP2608" t="str" cm="1">
        <f t="array" aca="1" ref="AP2608" ca="1">_FV(A2608,"Exchange")</f>
        <v>NYSE Arca</v>
      </c>
      <c r="AQ2608" s="6" t="str" cm="1">
        <f t="array" aca="1" ref="AQ2608" ca="1">_FV(A2608,"Exchange abbreviation",TRUE)</f>
        <v>ARCX</v>
      </c>
      <c r="AR2608" t="str" cm="1">
        <f t="array" aca="1" ref="AR2608" ca="1">_FV(A2608,"Instrument type",TRUE)</f>
        <v>ETF</v>
      </c>
    </row>
    <row r="2609" spans="1:44" ht="18.75" customHeight="1" x14ac:dyDescent="0.25">
      <c r="A2609" t="e" vm="2621">
        <v>#VALUE!</v>
      </c>
      <c r="B2609" t="s">
        <v>7097</v>
      </c>
      <c r="C2609" t="s">
        <v>7098</v>
      </c>
      <c r="D2609" s="31" cm="1">
        <f t="array" aca="1" ref="D2609" ca="1">_FV(A2609,"Last trade time",TRUE)</f>
        <v>45824.912996816405</v>
      </c>
      <c r="E2609" s="23" cm="1">
        <f t="array" aca="1" ref="E2609" ca="1">_FV(A2609,"Price")</f>
        <v>245.73</v>
      </c>
      <c r="F2609" s="27" cm="1">
        <f t="array" aca="1" ref="F2609" ca="1">_FV(A2609,"Change (%)",TRUE)</f>
        <v>-6.7100000000000007E-3</v>
      </c>
      <c r="G2609" s="26" cm="1">
        <f t="array" aca="1" ref="G2609" ca="1">_FV(A2609,"Change")</f>
        <v>-1.66</v>
      </c>
      <c r="H2609" s="23" cm="1">
        <f t="array" aca="1" ref="H2609" ca="1">_FV(A2609,"Open")</f>
        <v>247.44</v>
      </c>
      <c r="I2609" s="23" cm="1">
        <f t="array" aca="1" ref="I2609" ca="1">_FV(A2609,"Low")</f>
        <v>242.56</v>
      </c>
      <c r="J2609" s="23" cm="1">
        <f t="array" aca="1" ref="J2609" ca="1">_FV(A2609,"High")</f>
        <v>248.17</v>
      </c>
      <c r="K2609" s="23" cm="1">
        <f t="array" aca="1" ref="K2609" ca="1">_FV(A2609,"Previous close",TRUE)</f>
        <v>247.39</v>
      </c>
      <c r="L2609" s="26"/>
      <c r="M2609" s="23" cm="1">
        <f t="array" aca="1" ref="M2609" ca="1">_FV(A2609,"52 week low",TRUE)</f>
        <v>191.21</v>
      </c>
      <c r="N2609" s="23" cm="1">
        <f t="array" aca="1" ref="N2609" ca="1">_FV(A2609,"52 week high",TRUE)</f>
        <v>340.19</v>
      </c>
      <c r="O2609" s="8" cm="1">
        <f t="array" aca="1" ref="O2609" ca="1">_FV(A2609,"Volume")</f>
        <v>543350</v>
      </c>
      <c r="P2609" s="7" cm="1">
        <f t="array" aca="1" ref="P2609" ca="1">_FV(A2609,"Volume average",TRUE)</f>
        <v>536700</v>
      </c>
      <c r="Q2609" t="s">
        <v>1617</v>
      </c>
      <c r="S2609" t="s">
        <v>376</v>
      </c>
      <c r="T2609" s="25" cm="1">
        <f t="array" aca="1" ref="T2609" ca="1">_FV(A2609,"Expense ratio",TRUE)</f>
        <v>3.4999999999999996E-3</v>
      </c>
      <c r="U2609" s="24" cm="1">
        <f t="array" aca="1" ref="U2609" ca="1">_FV(A2609,"Market cap",TRUE)</f>
        <v>909662952.99000001</v>
      </c>
      <c r="V2609" s="4">
        <v>909662976</v>
      </c>
      <c r="W2609" s="4">
        <v>909662976</v>
      </c>
      <c r="Y2609" t="s">
        <v>7099</v>
      </c>
      <c r="Z2609" s="5">
        <v>230.06</v>
      </c>
      <c r="AA2609" s="5">
        <v>11.389887</v>
      </c>
      <c r="AB2609" s="5">
        <v>2.5100000000000001E-2</v>
      </c>
      <c r="AC2609" s="4">
        <v>554142</v>
      </c>
      <c r="AE2609" s="5">
        <v>-15.45368738056453</v>
      </c>
      <c r="AF2609" s="5">
        <v>-20.595638976893081</v>
      </c>
      <c r="AI2609" s="4">
        <v>554142</v>
      </c>
      <c r="AJ2609" s="5">
        <v>127386162.95999999</v>
      </c>
      <c r="AL2609" s="5">
        <v>340.19</v>
      </c>
      <c r="AM2609" s="5">
        <v>191.21</v>
      </c>
      <c r="AN2609" t="s">
        <v>82</v>
      </c>
      <c r="AO2609" t="str" cm="1">
        <f t="array" aca="1" ref="AO2609" ca="1">_FV(A2609,"Currency")</f>
        <v>USD</v>
      </c>
      <c r="AP2609" t="str" cm="1">
        <f t="array" aca="1" ref="AP2609" ca="1">_FV(A2609,"Exchange")</f>
        <v>NYSE Arca</v>
      </c>
      <c r="AQ2609" s="6" t="str" cm="1">
        <f t="array" aca="1" ref="AQ2609" ca="1">_FV(A2609,"Exchange abbreviation",TRUE)</f>
        <v>ARCX</v>
      </c>
      <c r="AR2609" t="str" cm="1">
        <f t="array" aca="1" ref="AR2609" ca="1">_FV(A2609,"Instrument type",TRUE)</f>
        <v>ETF</v>
      </c>
    </row>
    <row r="2610" spans="1:44" ht="18.75" customHeight="1" x14ac:dyDescent="0.25">
      <c r="A2610" t="e" vm="2622">
        <v>#VALUE!</v>
      </c>
      <c r="B2610" t="s">
        <v>7100</v>
      </c>
      <c r="C2610" t="s">
        <v>7101</v>
      </c>
      <c r="D2610" s="31" cm="1">
        <f t="array" aca="1" ref="D2610" ca="1">_FV(A2610,"Last trade time",TRUE)</f>
        <v>45824.942299814065</v>
      </c>
      <c r="E2610" s="23" cm="1">
        <f t="array" aca="1" ref="E2610" ca="1">_FV(A2610,"Price")</f>
        <v>33.590299999999999</v>
      </c>
      <c r="F2610" s="27" cm="1">
        <f t="array" aca="1" ref="F2610" ca="1">_FV(A2610,"Change (%)",TRUE)</f>
        <v>1.0885000000000001E-2</v>
      </c>
      <c r="G2610" s="26" cm="1">
        <f t="array" aca="1" ref="G2610" ca="1">_FV(A2610,"Change")</f>
        <v>0.36170000000000002</v>
      </c>
      <c r="H2610" s="23" cm="1">
        <f t="array" aca="1" ref="H2610" ca="1">_FV(A2610,"Open")</f>
        <v>33.555599999999998</v>
      </c>
      <c r="I2610" s="23" cm="1">
        <f t="array" aca="1" ref="I2610" ca="1">_FV(A2610,"Low")</f>
        <v>33.555599999999998</v>
      </c>
      <c r="J2610" s="23" cm="1">
        <f t="array" aca="1" ref="J2610" ca="1">_FV(A2610,"High")</f>
        <v>33.590299999999999</v>
      </c>
      <c r="K2610" s="23" cm="1">
        <f t="array" aca="1" ref="K2610" ca="1">_FV(A2610,"Previous close",TRUE)</f>
        <v>33.2286</v>
      </c>
      <c r="L2610" s="26"/>
      <c r="M2610" s="23" cm="1">
        <f t="array" aca="1" ref="M2610" ca="1">_FV(A2610,"52 week low",TRUE)</f>
        <v>24.17</v>
      </c>
      <c r="N2610" s="23" cm="1">
        <f t="array" aca="1" ref="N2610" ca="1">_FV(A2610,"52 week high",TRUE)</f>
        <v>33.840000000000003</v>
      </c>
      <c r="O2610" s="8" cm="1">
        <f t="array" aca="1" ref="O2610" ca="1">_FV(A2610,"Volume")</f>
        <v>877</v>
      </c>
      <c r="P2610" s="7" cm="1">
        <f t="array" aca="1" ref="P2610" ca="1">_FV(A2610,"Volume average",TRUE)</f>
        <v>648</v>
      </c>
      <c r="Q2610" t="s">
        <v>490</v>
      </c>
      <c r="S2610" t="s">
        <v>3143</v>
      </c>
      <c r="T2610" s="25" cm="1">
        <f t="array" aca="1" ref="T2610" ca="1">_FV(A2610,"Expense ratio",TRUE)</f>
        <v>3.4999999999999996E-3</v>
      </c>
      <c r="U2610" s="24" cm="1">
        <f t="array" aca="1" ref="U2610" ca="1">_FV(A2610,"Market cap",TRUE)</f>
        <v>1317304.05</v>
      </c>
      <c r="V2610" s="4">
        <v>1317304</v>
      </c>
      <c r="W2610" s="4">
        <v>1317304</v>
      </c>
      <c r="X2610" t="s">
        <v>7102</v>
      </c>
      <c r="Y2610" t="s">
        <v>6176</v>
      </c>
      <c r="Z2610" s="5">
        <v>33.7575</v>
      </c>
      <c r="AA2610" s="5">
        <v>37.802073999999998</v>
      </c>
      <c r="AB2610" s="4">
        <v>0</v>
      </c>
      <c r="AC2610" s="4">
        <v>392</v>
      </c>
      <c r="AE2610" s="5">
        <v>9.4866796983563475</v>
      </c>
      <c r="AF2610" s="5">
        <v>30.914458875972841</v>
      </c>
      <c r="AI2610" s="4">
        <v>392</v>
      </c>
      <c r="AJ2610" s="5">
        <v>13249.6</v>
      </c>
      <c r="AL2610" s="5">
        <v>33.840000000000003</v>
      </c>
      <c r="AM2610" s="5">
        <v>24.17</v>
      </c>
      <c r="AN2610" t="s">
        <v>47</v>
      </c>
      <c r="AO2610" t="str" cm="1">
        <f t="array" aca="1" ref="AO2610" ca="1">_FV(A2610,"Currency")</f>
        <v>USD</v>
      </c>
      <c r="AP2610" t="str" cm="1">
        <f t="array" aca="1" ref="AP2610" ca="1">_FV(A2610,"Exchange")</f>
        <v>Nasdaq Stock Market</v>
      </c>
      <c r="AQ2610" s="6" t="str" cm="1">
        <f t="array" aca="1" ref="AQ2610" ca="1">_FV(A2610,"Exchange abbreviation",TRUE)</f>
        <v>XNAS</v>
      </c>
      <c r="AR2610" t="str" cm="1">
        <f t="array" aca="1" ref="AR2610" ca="1">_FV(A2610,"Instrument type",TRUE)</f>
        <v>ETF</v>
      </c>
    </row>
    <row r="2611" spans="1:44" ht="18.75" customHeight="1" x14ac:dyDescent="0.25">
      <c r="A2611" t="e" vm="2623">
        <v>#VALUE!</v>
      </c>
      <c r="B2611" t="s">
        <v>7103</v>
      </c>
      <c r="C2611" t="s">
        <v>7104</v>
      </c>
      <c r="D2611" s="31" cm="1">
        <f t="array" aca="1" ref="D2611" ca="1">_FV(A2611,"Last trade time",TRUE)</f>
        <v>45824.843750207816</v>
      </c>
      <c r="E2611" s="23" cm="1">
        <f t="array" aca="1" ref="E2611" ca="1">_FV(A2611,"Price")</f>
        <v>29.566600000000001</v>
      </c>
      <c r="F2611" s="27" cm="1">
        <f t="array" aca="1" ref="F2611" ca="1">_FV(A2611,"Change (%)",TRUE)</f>
        <v>1.4236E-2</v>
      </c>
      <c r="G2611" s="26" cm="1">
        <f t="array" aca="1" ref="G2611" ca="1">_FV(A2611,"Change")</f>
        <v>0.41499999999999998</v>
      </c>
      <c r="H2611" s="23" cm="1">
        <f t="array" aca="1" ref="H2611" ca="1">_FV(A2611,"Open")</f>
        <v>29.78</v>
      </c>
      <c r="I2611" s="23" cm="1">
        <f t="array" aca="1" ref="I2611" ca="1">_FV(A2611,"Low")</f>
        <v>29.566600000000001</v>
      </c>
      <c r="J2611" s="23" cm="1">
        <f t="array" aca="1" ref="J2611" ca="1">_FV(A2611,"High")</f>
        <v>29.78</v>
      </c>
      <c r="K2611" s="23" cm="1">
        <f t="array" aca="1" ref="K2611" ca="1">_FV(A2611,"Previous close",TRUE)</f>
        <v>29.151599999999998</v>
      </c>
      <c r="L2611" s="26"/>
      <c r="M2611" s="23" cm="1">
        <f t="array" aca="1" ref="M2611" ca="1">_FV(A2611,"52 week low",TRUE)</f>
        <v>22.055399999999999</v>
      </c>
      <c r="N2611" s="23" cm="1">
        <f t="array" aca="1" ref="N2611" ca="1">_FV(A2611,"52 week high",TRUE)</f>
        <v>29.89</v>
      </c>
      <c r="O2611" s="8" cm="1">
        <f t="array" aca="1" ref="O2611" ca="1">_FV(A2611,"Volume")</f>
        <v>1199</v>
      </c>
      <c r="P2611" s="7" cm="1">
        <f t="array" aca="1" ref="P2611" ca="1">_FV(A2611,"Volume average",TRUE)</f>
        <v>754</v>
      </c>
      <c r="Q2611" t="s">
        <v>490</v>
      </c>
      <c r="S2611" t="s">
        <v>3143</v>
      </c>
      <c r="T2611" s="25" cm="1">
        <f t="array" aca="1" ref="T2611" ca="1">_FV(A2611,"Expense ratio",TRUE)</f>
        <v>3.4999999999999996E-3</v>
      </c>
      <c r="U2611" s="24" cm="1">
        <f t="array" aca="1" ref="U2611" ca="1">_FV(A2611,"Market cap",TRUE)</f>
        <v>570098.48</v>
      </c>
      <c r="V2611" s="4">
        <v>570098</v>
      </c>
      <c r="W2611" s="4">
        <v>570098</v>
      </c>
      <c r="X2611" t="s">
        <v>7105</v>
      </c>
      <c r="Y2611" t="s">
        <v>1914</v>
      </c>
      <c r="Z2611" s="5">
        <v>29.021000000000001</v>
      </c>
      <c r="AA2611" s="5">
        <v>21.654693999999999</v>
      </c>
      <c r="AB2611" s="5">
        <v>1.6799999999999999E-2</v>
      </c>
      <c r="AC2611" s="4">
        <v>407</v>
      </c>
      <c r="AE2611" s="5">
        <v>6.5586819507054361</v>
      </c>
      <c r="AF2611" s="5">
        <v>9.6911484819312896</v>
      </c>
      <c r="AI2611" s="4">
        <v>407</v>
      </c>
      <c r="AJ2611" s="5">
        <v>11886.434999999999</v>
      </c>
      <c r="AL2611" s="5">
        <v>29.89</v>
      </c>
      <c r="AM2611" s="5">
        <v>22.055</v>
      </c>
      <c r="AN2611" t="s">
        <v>47</v>
      </c>
      <c r="AO2611" t="str" cm="1">
        <f t="array" aca="1" ref="AO2611" ca="1">_FV(A2611,"Currency")</f>
        <v>USD</v>
      </c>
      <c r="AP2611" t="str" cm="1">
        <f t="array" aca="1" ref="AP2611" ca="1">_FV(A2611,"Exchange")</f>
        <v>Nasdaq Stock Market</v>
      </c>
      <c r="AQ2611" s="6" t="str" cm="1">
        <f t="array" aca="1" ref="AQ2611" ca="1">_FV(A2611,"Exchange abbreviation",TRUE)</f>
        <v>XNAS</v>
      </c>
      <c r="AR2611" t="str" cm="1">
        <f t="array" aca="1" ref="AR2611" ca="1">_FV(A2611,"Instrument type",TRUE)</f>
        <v>ETF</v>
      </c>
    </row>
    <row r="2612" spans="1:44" ht="18.75" customHeight="1" x14ac:dyDescent="0.25">
      <c r="A2612" t="e" vm="2624">
        <v>#VALUE!</v>
      </c>
      <c r="B2612" t="s">
        <v>7106</v>
      </c>
      <c r="C2612" t="s">
        <v>7107</v>
      </c>
      <c r="D2612" s="31" cm="1">
        <f t="array" aca="1" ref="D2612" ca="1">_FV(A2612,"Last trade time",TRUE)</f>
        <v>45824.893790914066</v>
      </c>
      <c r="E2612" s="23" cm="1">
        <f t="array" aca="1" ref="E2612" ca="1">_FV(A2612,"Price")</f>
        <v>66.23</v>
      </c>
      <c r="F2612" s="27" cm="1">
        <f t="array" aca="1" ref="F2612" ca="1">_FV(A2612,"Change (%)",TRUE)</f>
        <v>1.3311E-2</v>
      </c>
      <c r="G2612" s="26" cm="1">
        <f t="array" aca="1" ref="G2612" ca="1">_FV(A2612,"Change")</f>
        <v>0.87</v>
      </c>
      <c r="H2612" s="23" cm="1">
        <f t="array" aca="1" ref="H2612" ca="1">_FV(A2612,"Open")</f>
        <v>66.14</v>
      </c>
      <c r="I2612" s="23" cm="1">
        <f t="array" aca="1" ref="I2612" ca="1">_FV(A2612,"Low")</f>
        <v>66.05</v>
      </c>
      <c r="J2612" s="23" cm="1">
        <f t="array" aca="1" ref="J2612" ca="1">_FV(A2612,"High")</f>
        <v>66.989999999999995</v>
      </c>
      <c r="K2612" s="23" cm="1">
        <f t="array" aca="1" ref="K2612" ca="1">_FV(A2612,"Previous close",TRUE)</f>
        <v>65.36</v>
      </c>
      <c r="L2612" s="26"/>
      <c r="M2612" s="23" cm="1">
        <f t="array" aca="1" ref="M2612" ca="1">_FV(A2612,"52 week low",TRUE)</f>
        <v>45.89</v>
      </c>
      <c r="N2612" s="23" cm="1">
        <f t="array" aca="1" ref="N2612" ca="1">_FV(A2612,"52 week high",TRUE)</f>
        <v>70.489999999999995</v>
      </c>
      <c r="O2612" s="8" cm="1">
        <f t="array" aca="1" ref="O2612" ca="1">_FV(A2612,"Volume")</f>
        <v>1307402</v>
      </c>
      <c r="P2612" s="7" cm="1">
        <f t="array" aca="1" ref="P2612" ca="1">_FV(A2612,"Volume average",TRUE)</f>
        <v>1602279</v>
      </c>
      <c r="Q2612" t="s">
        <v>2547</v>
      </c>
      <c r="S2612" t="s">
        <v>2310</v>
      </c>
      <c r="T2612" s="25" cm="1">
        <f t="array" aca="1" ref="T2612" ca="1">_FV(A2612,"Expense ratio",TRUE)</f>
        <v>3.4999999999999996E-3</v>
      </c>
      <c r="U2612" s="24" cm="1">
        <f t="array" aca="1" ref="U2612" ca="1">_FV(A2612,"Market cap",TRUE)</f>
        <v>1694562886.77</v>
      </c>
      <c r="V2612" s="4">
        <v>1694562944</v>
      </c>
      <c r="W2612" s="4">
        <v>1694562944</v>
      </c>
      <c r="Y2612" t="s">
        <v>1596</v>
      </c>
      <c r="Z2612" s="5">
        <v>64.409829999999999</v>
      </c>
      <c r="AA2612" s="5">
        <v>17.281437</v>
      </c>
      <c r="AB2612" s="5">
        <v>5.5999999999999999E-3</v>
      </c>
      <c r="AC2612" s="4">
        <v>1664242</v>
      </c>
      <c r="AE2612" s="5">
        <v>13.54965320224442</v>
      </c>
      <c r="AF2612" s="5">
        <v>5.1939124839756934</v>
      </c>
      <c r="AH2612" s="17">
        <v>17500200</v>
      </c>
      <c r="AI2612" s="4">
        <v>1664242</v>
      </c>
      <c r="AJ2612" s="5">
        <v>107193827.22</v>
      </c>
      <c r="AL2612" s="5">
        <v>70.489999999999995</v>
      </c>
      <c r="AM2612" s="5">
        <v>45.89</v>
      </c>
      <c r="AN2612" t="s">
        <v>82</v>
      </c>
      <c r="AO2612" t="str" cm="1">
        <f t="array" aca="1" ref="AO2612" ca="1">_FV(A2612,"Currency")</f>
        <v>USD</v>
      </c>
      <c r="AP2612" t="str" cm="1">
        <f t="array" aca="1" ref="AP2612" ca="1">_FV(A2612,"Exchange")</f>
        <v>NYSE Arca</v>
      </c>
      <c r="AQ2612" s="6" t="str" cm="1">
        <f t="array" aca="1" ref="AQ2612" ca="1">_FV(A2612,"Exchange abbreviation",TRUE)</f>
        <v>ARCX</v>
      </c>
      <c r="AR2612" t="str" cm="1">
        <f t="array" aca="1" ref="AR2612" ca="1">_FV(A2612,"Instrument type",TRUE)</f>
        <v>ETF</v>
      </c>
    </row>
    <row r="2613" spans="1:44" ht="18.75" customHeight="1" x14ac:dyDescent="0.25">
      <c r="A2613" t="e" vm="2625">
        <v>#VALUE!</v>
      </c>
      <c r="B2613" t="s">
        <v>7108</v>
      </c>
      <c r="C2613" t="s">
        <v>7109</v>
      </c>
      <c r="D2613" s="31" cm="1">
        <f t="array" aca="1" ref="D2613" ca="1">_FV(A2613,"Last trade time",TRUE)</f>
        <v>45824.84027780078</v>
      </c>
      <c r="E2613" s="23" cm="1">
        <f t="array" aca="1" ref="E2613" ca="1">_FV(A2613,"Price")</f>
        <v>36.419800000000002</v>
      </c>
      <c r="F2613" s="27" cm="1">
        <f t="array" aca="1" ref="F2613" ca="1">_FV(A2613,"Change (%)",TRUE)</f>
        <v>1.1043000000000001E-2</v>
      </c>
      <c r="G2613" s="26" cm="1">
        <f t="array" aca="1" ref="G2613" ca="1">_FV(A2613,"Change")</f>
        <v>0.39779999999999999</v>
      </c>
      <c r="H2613" s="23" cm="1">
        <f t="array" aca="1" ref="H2613" ca="1">_FV(A2613,"Open")</f>
        <v>36.419800000000002</v>
      </c>
      <c r="I2613" s="23" cm="1">
        <f t="array" aca="1" ref="I2613" ca="1">_FV(A2613,"Low")</f>
        <v>36.419800000000002</v>
      </c>
      <c r="J2613" s="23" cm="1">
        <f t="array" aca="1" ref="J2613" ca="1">_FV(A2613,"High")</f>
        <v>36.419800000000002</v>
      </c>
      <c r="K2613" s="23" cm="1">
        <f t="array" aca="1" ref="K2613" ca="1">_FV(A2613,"Previous close",TRUE)</f>
        <v>36.021999999999998</v>
      </c>
      <c r="L2613" s="26"/>
      <c r="M2613" s="23" cm="1">
        <f t="array" aca="1" ref="M2613" ca="1">_FV(A2613,"52 week low",TRUE)</f>
        <v>32.0107</v>
      </c>
      <c r="N2613" s="23" cm="1">
        <f t="array" aca="1" ref="N2613" ca="1">_FV(A2613,"52 week high",TRUE)</f>
        <v>39.406300000000002</v>
      </c>
      <c r="O2613" s="8" cm="1">
        <f t="array" aca="1" ref="O2613" ca="1">_FV(A2613,"Volume")</f>
        <v>41</v>
      </c>
      <c r="P2613" s="7" cm="1">
        <f t="array" aca="1" ref="P2613" ca="1">_FV(A2613,"Volume average",TRUE)</f>
        <v>768</v>
      </c>
      <c r="Q2613" t="s">
        <v>496</v>
      </c>
      <c r="S2613" t="s">
        <v>3186</v>
      </c>
      <c r="T2613" s="25" cm="1">
        <f t="array" aca="1" ref="T2613" ca="1">_FV(A2613,"Expense ratio",TRUE)</f>
        <v>3.4999999999999996E-3</v>
      </c>
      <c r="U2613" s="24" cm="1">
        <f t="array" aca="1" ref="U2613" ca="1">_FV(A2613,"Market cap",TRUE)</f>
        <v>159446907.19999999</v>
      </c>
      <c r="V2613" s="4">
        <v>159446912</v>
      </c>
      <c r="W2613" s="4">
        <v>159446912</v>
      </c>
      <c r="Y2613" t="s">
        <v>2455</v>
      </c>
      <c r="Z2613" s="5">
        <v>36.581000000000003</v>
      </c>
      <c r="AA2613" s="5">
        <v>21.367139999999999</v>
      </c>
      <c r="AB2613" s="5">
        <v>6.8999999999999999E-3</v>
      </c>
      <c r="AC2613" s="4">
        <v>603</v>
      </c>
      <c r="AE2613" s="5">
        <v>-1.2648141117148179</v>
      </c>
      <c r="AF2613" s="5">
        <v>10.55300869317235</v>
      </c>
      <c r="AI2613" s="4">
        <v>603</v>
      </c>
      <c r="AJ2613" s="5">
        <v>22064.975999999999</v>
      </c>
      <c r="AL2613" s="5">
        <v>39.405999999999999</v>
      </c>
      <c r="AM2613" s="5">
        <v>32.011000000000003</v>
      </c>
      <c r="AN2613" t="s">
        <v>47</v>
      </c>
      <c r="AO2613" t="str" cm="1">
        <f t="array" aca="1" ref="AO2613" ca="1">_FV(A2613,"Currency")</f>
        <v>USD</v>
      </c>
      <c r="AP2613" t="str" cm="1">
        <f t="array" aca="1" ref="AP2613" ca="1">_FV(A2613,"Exchange")</f>
        <v>NYSE Arca</v>
      </c>
      <c r="AQ2613" s="6" t="str" cm="1">
        <f t="array" aca="1" ref="AQ2613" ca="1">_FV(A2613,"Exchange abbreviation",TRUE)</f>
        <v>ARCX</v>
      </c>
      <c r="AR2613" t="str" cm="1">
        <f t="array" aca="1" ref="AR2613" ca="1">_FV(A2613,"Instrument type",TRUE)</f>
        <v>ETF</v>
      </c>
    </row>
    <row r="2614" spans="1:44" ht="18.75" customHeight="1" x14ac:dyDescent="0.25">
      <c r="A2614" t="e" vm="2626">
        <v>#VALUE!</v>
      </c>
      <c r="B2614" t="s">
        <v>7110</v>
      </c>
      <c r="C2614" t="s">
        <v>7111</v>
      </c>
      <c r="D2614" s="31" cm="1">
        <f t="array" aca="1" ref="D2614" ca="1">_FV(A2614,"Last trade time",TRUE)</f>
        <v>45824.843750185159</v>
      </c>
      <c r="E2614" s="23" cm="1">
        <f t="array" aca="1" ref="E2614" ca="1">_FV(A2614,"Price")</f>
        <v>34.227800000000002</v>
      </c>
      <c r="F2614" s="27" cm="1">
        <f t="array" aca="1" ref="F2614" ca="1">_FV(A2614,"Change (%)",TRUE)</f>
        <v>6.2970000000000005E-3</v>
      </c>
      <c r="G2614" s="26" cm="1">
        <f t="array" aca="1" ref="G2614" ca="1">_FV(A2614,"Change")</f>
        <v>0.2142</v>
      </c>
      <c r="H2614" s="23" cm="1">
        <f t="array" aca="1" ref="H2614" ca="1">_FV(A2614,"Open")</f>
        <v>34.409999999999997</v>
      </c>
      <c r="I2614" s="23" cm="1">
        <f t="array" aca="1" ref="I2614" ca="1">_FV(A2614,"Low")</f>
        <v>34.227800000000002</v>
      </c>
      <c r="J2614" s="23" cm="1">
        <f t="array" aca="1" ref="J2614" ca="1">_FV(A2614,"High")</f>
        <v>34.409999999999997</v>
      </c>
      <c r="K2614" s="23" cm="1">
        <f t="array" aca="1" ref="K2614" ca="1">_FV(A2614,"Previous close",TRUE)</f>
        <v>34.013599999999997</v>
      </c>
      <c r="L2614" s="26"/>
      <c r="M2614" s="23" cm="1">
        <f t="array" aca="1" ref="M2614" ca="1">_FV(A2614,"52 week low",TRUE)</f>
        <v>28.365500000000001</v>
      </c>
      <c r="N2614" s="23" cm="1">
        <f t="array" aca="1" ref="N2614" ca="1">_FV(A2614,"52 week high",TRUE)</f>
        <v>35.729999999999997</v>
      </c>
      <c r="O2614" s="8" cm="1">
        <f t="array" aca="1" ref="O2614" ca="1">_FV(A2614,"Volume")</f>
        <v>372</v>
      </c>
      <c r="P2614" s="7" cm="1">
        <f t="array" aca="1" ref="P2614" ca="1">_FV(A2614,"Volume average",TRUE)</f>
        <v>2345</v>
      </c>
      <c r="Q2614" t="s">
        <v>703</v>
      </c>
      <c r="S2614" t="s">
        <v>1795</v>
      </c>
      <c r="T2614" s="25" cm="1">
        <f t="array" aca="1" ref="T2614" ca="1">_FV(A2614,"Expense ratio",TRUE)</f>
        <v>3.4999999999999996E-3</v>
      </c>
      <c r="U2614" s="24" cm="1">
        <f t="array" aca="1" ref="U2614" ca="1">_FV(A2614,"Market cap",TRUE)</f>
        <v>25109041.239999998</v>
      </c>
      <c r="V2614" s="4">
        <v>25109040</v>
      </c>
      <c r="W2614" s="4">
        <v>25109040</v>
      </c>
      <c r="X2614" t="s">
        <v>6426</v>
      </c>
      <c r="Y2614" t="s">
        <v>7112</v>
      </c>
      <c r="Z2614" s="5">
        <v>34.07</v>
      </c>
      <c r="AA2614" s="5">
        <v>16.066317000000002</v>
      </c>
      <c r="AB2614" s="5">
        <v>2.8900001000000002E-2</v>
      </c>
      <c r="AC2614" s="4">
        <v>3953</v>
      </c>
      <c r="AE2614" s="5">
        <v>14.821125643068569</v>
      </c>
      <c r="AF2614" s="5">
        <v>10.618104999464579</v>
      </c>
      <c r="AI2614" s="4">
        <v>3953</v>
      </c>
      <c r="AJ2614" s="5">
        <v>135440.05780000001</v>
      </c>
      <c r="AL2614" s="5">
        <v>35.729999999999997</v>
      </c>
      <c r="AM2614" s="5">
        <v>28.366</v>
      </c>
      <c r="AN2614" t="s">
        <v>47</v>
      </c>
      <c r="AO2614" t="str" cm="1">
        <f t="array" aca="1" ref="AO2614" ca="1">_FV(A2614,"Currency")</f>
        <v>USD</v>
      </c>
      <c r="AP2614" t="str" cm="1">
        <f t="array" aca="1" ref="AP2614" ca="1">_FV(A2614,"Exchange")</f>
        <v>Nasdaq Stock Market</v>
      </c>
      <c r="AQ2614" s="6" t="str" cm="1">
        <f t="array" aca="1" ref="AQ2614" ca="1">_FV(A2614,"Exchange abbreviation",TRUE)</f>
        <v>XNAS</v>
      </c>
      <c r="AR2614" t="str" cm="1">
        <f t="array" aca="1" ref="AR2614" ca="1">_FV(A2614,"Instrument type",TRUE)</f>
        <v>ETF</v>
      </c>
    </row>
    <row r="2615" spans="1:44" ht="18.75" customHeight="1" x14ac:dyDescent="0.25">
      <c r="A2615" t="e" vm="2627">
        <v>#VALUE!</v>
      </c>
      <c r="B2615" t="s">
        <v>7113</v>
      </c>
      <c r="C2615" t="s">
        <v>7114</v>
      </c>
      <c r="D2615" s="31" cm="1">
        <f t="array" aca="1" ref="D2615" ca="1">_FV(A2615,"Last trade time",TRUE)</f>
        <v>45824.843750103908</v>
      </c>
      <c r="E2615" s="23" cm="1">
        <f t="array" aca="1" ref="E2615" ca="1">_FV(A2615,"Price")</f>
        <v>24.84</v>
      </c>
      <c r="F2615" s="27" cm="1">
        <f t="array" aca="1" ref="F2615" ca="1">_FV(A2615,"Change (%)",TRUE)</f>
        <v>-2.0089999999999999E-3</v>
      </c>
      <c r="G2615" s="26" cm="1">
        <f t="array" aca="1" ref="G2615" ca="1">_FV(A2615,"Change")</f>
        <v>-0.05</v>
      </c>
      <c r="H2615" s="23" cm="1">
        <f t="array" aca="1" ref="H2615" ca="1">_FV(A2615,"Open")</f>
        <v>24.84</v>
      </c>
      <c r="I2615" s="23" cm="1">
        <f t="array" aca="1" ref="I2615" ca="1">_FV(A2615,"Low")</f>
        <v>24.84</v>
      </c>
      <c r="J2615" s="23" cm="1">
        <f t="array" aca="1" ref="J2615" ca="1">_FV(A2615,"High")</f>
        <v>24.84</v>
      </c>
      <c r="K2615" s="23" cm="1">
        <f t="array" aca="1" ref="K2615" ca="1">_FV(A2615,"Previous close",TRUE)</f>
        <v>24.89</v>
      </c>
      <c r="L2615" s="26"/>
      <c r="M2615" s="23" cm="1">
        <f t="array" aca="1" ref="M2615" ca="1">_FV(A2615,"52 week low",TRUE)</f>
        <v>24.31</v>
      </c>
      <c r="N2615" s="23" cm="1">
        <f t="array" aca="1" ref="N2615" ca="1">_FV(A2615,"52 week high",TRUE)</f>
        <v>26.641200000000001</v>
      </c>
      <c r="O2615" s="8" cm="1">
        <f t="array" aca="1" ref="O2615" ca="1">_FV(A2615,"Volume")</f>
        <v>26</v>
      </c>
      <c r="P2615" s="7" cm="1">
        <f t="array" aca="1" ref="P2615" ca="1">_FV(A2615,"Volume average",TRUE)</f>
        <v>712</v>
      </c>
      <c r="Q2615" t="s">
        <v>416</v>
      </c>
      <c r="S2615" t="s">
        <v>263</v>
      </c>
      <c r="T2615" s="25" cm="1">
        <f t="array" aca="1" ref="T2615" ca="1">_FV(A2615,"Expense ratio",TRUE)</f>
        <v>3.4999999999999996E-3</v>
      </c>
      <c r="U2615" s="24" cm="1">
        <f t="array" aca="1" ref="U2615" ca="1">_FV(A2615,"Market cap",TRUE)</f>
        <v>16178548.369999999</v>
      </c>
      <c r="V2615" s="4">
        <v>16178548</v>
      </c>
      <c r="W2615" s="4">
        <v>16178548</v>
      </c>
      <c r="Y2615" t="s">
        <v>6837</v>
      </c>
      <c r="Z2615" s="5">
        <v>24.7</v>
      </c>
      <c r="AA2615" s="20"/>
      <c r="AB2615" s="5">
        <v>6.0500002999999997E-2</v>
      </c>
      <c r="AC2615" s="4">
        <v>8020</v>
      </c>
      <c r="AE2615" s="5">
        <v>2.189829184100311</v>
      </c>
      <c r="AF2615" s="5">
        <v>3.902138979526026</v>
      </c>
      <c r="AI2615" s="4">
        <v>8020</v>
      </c>
      <c r="AJ2615" s="4">
        <v>197693</v>
      </c>
      <c r="AL2615" s="5">
        <v>26.640999999999998</v>
      </c>
      <c r="AM2615" s="5">
        <v>24.31</v>
      </c>
      <c r="AN2615" t="s">
        <v>47</v>
      </c>
      <c r="AO2615" t="str" cm="1">
        <f t="array" aca="1" ref="AO2615" ca="1">_FV(A2615,"Currency")</f>
        <v>USD</v>
      </c>
      <c r="AP2615" t="str" cm="1">
        <f t="array" aca="1" ref="AP2615" ca="1">_FV(A2615,"Exchange")</f>
        <v>Nasdaq Stock Market</v>
      </c>
      <c r="AQ2615" s="6" t="str" cm="1">
        <f t="array" aca="1" ref="AQ2615" ca="1">_FV(A2615,"Exchange abbreviation",TRUE)</f>
        <v>XNAS</v>
      </c>
      <c r="AR2615" t="str" cm="1">
        <f t="array" aca="1" ref="AR2615" ca="1">_FV(A2615,"Instrument type",TRUE)</f>
        <v>ETF</v>
      </c>
    </row>
    <row r="2616" spans="1:44" ht="18.75" customHeight="1" x14ac:dyDescent="0.25">
      <c r="A2616" t="e" vm="2628">
        <v>#VALUE!</v>
      </c>
      <c r="B2616" t="s">
        <v>7115</v>
      </c>
      <c r="C2616" t="s">
        <v>7116</v>
      </c>
      <c r="D2616" s="31" cm="1">
        <f t="array" aca="1" ref="D2616" ca="1">_FV(A2616,"Last trade time",TRUE)</f>
        <v>45824.843750265623</v>
      </c>
      <c r="E2616" s="23" cm="1">
        <f t="array" aca="1" ref="E2616" ca="1">_FV(A2616,"Price")</f>
        <v>58.62</v>
      </c>
      <c r="F2616" s="27" cm="1">
        <f t="array" aca="1" ref="F2616" ca="1">_FV(A2616,"Change (%)",TRUE)</f>
        <v>-1.1967E-2</v>
      </c>
      <c r="G2616" s="26" cm="1">
        <f t="array" aca="1" ref="G2616" ca="1">_FV(A2616,"Change")</f>
        <v>-0.71</v>
      </c>
      <c r="H2616" s="23" cm="1">
        <f t="array" aca="1" ref="H2616" ca="1">_FV(A2616,"Open")</f>
        <v>62.05</v>
      </c>
      <c r="I2616" s="23" cm="1">
        <f t="array" aca="1" ref="I2616" ca="1">_FV(A2616,"Low")</f>
        <v>57.92</v>
      </c>
      <c r="J2616" s="23" cm="1">
        <f t="array" aca="1" ref="J2616" ca="1">_FV(A2616,"High")</f>
        <v>62.05</v>
      </c>
      <c r="K2616" s="23" cm="1">
        <f t="array" aca="1" ref="K2616" ca="1">_FV(A2616,"Previous close",TRUE)</f>
        <v>59.33</v>
      </c>
      <c r="L2616" s="26"/>
      <c r="M2616" s="23" cm="1">
        <f t="array" aca="1" ref="M2616" ca="1">_FV(A2616,"52 week low",TRUE)</f>
        <v>30.16</v>
      </c>
      <c r="N2616" s="23" cm="1">
        <f t="array" aca="1" ref="N2616" ca="1">_FV(A2616,"52 week high",TRUE)</f>
        <v>62.05</v>
      </c>
      <c r="O2616" s="8" cm="1">
        <f t="array" aca="1" ref="O2616" ca="1">_FV(A2616,"Volume")</f>
        <v>7382</v>
      </c>
      <c r="P2616" s="7" cm="1">
        <f t="array" aca="1" ref="P2616" ca="1">_FV(A2616,"Volume average",TRUE)</f>
        <v>8581</v>
      </c>
      <c r="Q2616" t="s">
        <v>198</v>
      </c>
      <c r="R2616" t="s">
        <v>79</v>
      </c>
      <c r="T2616" s="25" cm="1">
        <f t="array" aca="1" ref="T2616" ca="1">_FV(A2616,"Expense ratio",TRUE)</f>
        <v>3.4999999999999996E-3</v>
      </c>
      <c r="U2616" s="24" cm="1">
        <f t="array" aca="1" ref="U2616" ca="1">_FV(A2616,"Market cap",TRUE)</f>
        <v>9997771.4900000002</v>
      </c>
      <c r="V2616" s="16"/>
      <c r="W2616" s="16"/>
      <c r="X2616" t="s">
        <v>7117</v>
      </c>
      <c r="Z2616" s="18"/>
      <c r="AA2616" s="20"/>
      <c r="AB2616" s="20"/>
      <c r="AC2616" s="21">
        <v>8644</v>
      </c>
      <c r="AE2616" s="18"/>
      <c r="AF2616" s="20"/>
      <c r="AI2616" s="21"/>
      <c r="AJ2616" s="18"/>
      <c r="AL2616" s="18"/>
      <c r="AM2616" s="18"/>
      <c r="AN2616" t="s">
        <v>73</v>
      </c>
      <c r="AO2616" t="str" cm="1">
        <f t="array" aca="1" ref="AO2616" ca="1">_FV(A2616,"Currency")</f>
        <v>USD</v>
      </c>
      <c r="AP2616" t="str" cm="1">
        <f t="array" aca="1" ref="AP2616" ca="1">_FV(A2616,"Exchange")</f>
        <v>Nasdaq Stock Market</v>
      </c>
      <c r="AQ2616" s="6" t="str" cm="1">
        <f t="array" aca="1" ref="AQ2616" ca="1">_FV(A2616,"Exchange abbreviation",TRUE)</f>
        <v>XNAS</v>
      </c>
      <c r="AR2616" t="str" cm="1">
        <f t="array" aca="1" ref="AR2616" ca="1">_FV(A2616,"Instrument type",TRUE)</f>
        <v>ETF</v>
      </c>
    </row>
    <row r="2617" spans="1:44" ht="18.75" customHeight="1" x14ac:dyDescent="0.25">
      <c r="A2617" t="e" vm="2629">
        <v>#VALUE!</v>
      </c>
      <c r="B2617" t="s">
        <v>7118</v>
      </c>
      <c r="C2617" t="s">
        <v>7119</v>
      </c>
      <c r="D2617" s="31" cm="1">
        <f t="array" aca="1" ref="D2617" ca="1">_FV(A2617,"Last trade time",TRUE)</f>
        <v>45824.840277823438</v>
      </c>
      <c r="E2617" s="23" cm="1">
        <f t="array" aca="1" ref="E2617" ca="1">_FV(A2617,"Price")</f>
        <v>92.022800000000004</v>
      </c>
      <c r="F2617" s="27" cm="1">
        <f t="array" aca="1" ref="F2617" ca="1">_FV(A2617,"Change (%)",TRUE)</f>
        <v>2.2280000000000002E-4</v>
      </c>
      <c r="G2617" s="26" cm="1">
        <f t="array" aca="1" ref="G2617" ca="1">_FV(A2617,"Change")</f>
        <v>2.0500000000000001E-2</v>
      </c>
      <c r="H2617" s="23" cm="1">
        <f t="array" aca="1" ref="H2617" ca="1">_FV(A2617,"Open")</f>
        <v>93.019400000000005</v>
      </c>
      <c r="I2617" s="23" cm="1">
        <f t="array" aca="1" ref="I2617" ca="1">_FV(A2617,"Low")</f>
        <v>92.022800000000004</v>
      </c>
      <c r="J2617" s="23" cm="1">
        <f t="array" aca="1" ref="J2617" ca="1">_FV(A2617,"High")</f>
        <v>93.019400000000005</v>
      </c>
      <c r="K2617" s="23" cm="1">
        <f t="array" aca="1" ref="K2617" ca="1">_FV(A2617,"Previous close",TRUE)</f>
        <v>92.002300000000005</v>
      </c>
      <c r="L2617" s="26"/>
      <c r="M2617" s="23" cm="1">
        <f t="array" aca="1" ref="M2617" ca="1">_FV(A2617,"52 week low",TRUE)</f>
        <v>80.334999999999994</v>
      </c>
      <c r="N2617" s="23" cm="1">
        <f t="array" aca="1" ref="N2617" ca="1">_FV(A2617,"52 week high",TRUE)</f>
        <v>100.17</v>
      </c>
      <c r="O2617" s="8" cm="1">
        <f t="array" aca="1" ref="O2617" ca="1">_FV(A2617,"Volume")</f>
        <v>1046</v>
      </c>
      <c r="P2617" s="7" cm="1">
        <f t="array" aca="1" ref="P2617" ca="1">_FV(A2617,"Volume average",TRUE)</f>
        <v>996</v>
      </c>
      <c r="Q2617" t="s">
        <v>1626</v>
      </c>
      <c r="S2617" t="s">
        <v>277</v>
      </c>
      <c r="T2617" s="25" cm="1">
        <f t="array" aca="1" ref="T2617" ca="1">_FV(A2617,"Expense ratio",TRUE)</f>
        <v>3.4999999999999996E-3</v>
      </c>
      <c r="U2617" s="24" cm="1">
        <f t="array" aca="1" ref="U2617" ca="1">_FV(A2617,"Market cap",TRUE)</f>
        <v>58071899.689999998</v>
      </c>
      <c r="V2617" s="4">
        <v>58072456</v>
      </c>
      <c r="W2617" s="4">
        <v>58072456</v>
      </c>
      <c r="Y2617" t="s">
        <v>7120</v>
      </c>
      <c r="Z2617" s="5">
        <v>92.35</v>
      </c>
      <c r="AA2617" s="5">
        <v>31.517088000000001</v>
      </c>
      <c r="AB2617" s="5">
        <v>2.8499997999999999E-2</v>
      </c>
      <c r="AC2617" s="4">
        <v>2133</v>
      </c>
      <c r="AE2617" s="5">
        <v>3.8962792757168301</v>
      </c>
      <c r="AF2617" s="5">
        <v>11.28026398336146</v>
      </c>
      <c r="AI2617" s="4">
        <v>2133</v>
      </c>
      <c r="AJ2617" s="5">
        <v>196875.04680000001</v>
      </c>
      <c r="AL2617" s="5">
        <v>100.17</v>
      </c>
      <c r="AM2617" s="5">
        <v>80.33</v>
      </c>
      <c r="AN2617" t="s">
        <v>47</v>
      </c>
      <c r="AO2617" t="str" cm="1">
        <f t="array" aca="1" ref="AO2617" ca="1">_FV(A2617,"Currency")</f>
        <v>USD</v>
      </c>
      <c r="AP2617" t="str" cm="1">
        <f t="array" aca="1" ref="AP2617" ca="1">_FV(A2617,"Exchange")</f>
        <v>NYSE Arca</v>
      </c>
      <c r="AQ2617" s="6" t="str" cm="1">
        <f t="array" aca="1" ref="AQ2617" ca="1">_FV(A2617,"Exchange abbreviation",TRUE)</f>
        <v>ARCX</v>
      </c>
      <c r="AR2617" t="str" cm="1">
        <f t="array" aca="1" ref="AR2617" ca="1">_FV(A2617,"Instrument type",TRUE)</f>
        <v>ETF</v>
      </c>
    </row>
    <row r="2618" spans="1:44" ht="18.75" customHeight="1" x14ac:dyDescent="0.25">
      <c r="A2618" t="e" vm="2630">
        <v>#VALUE!</v>
      </c>
      <c r="B2618" t="s">
        <v>7121</v>
      </c>
      <c r="C2618" t="s">
        <v>7122</v>
      </c>
      <c r="D2618" s="31" cm="1">
        <f t="array" aca="1" ref="D2618" ca="1">_FV(A2618,"Last trade time",TRUE)</f>
        <v>45824.840277789066</v>
      </c>
      <c r="E2618" s="23" cm="1">
        <f t="array" aca="1" ref="E2618" ca="1">_FV(A2618,"Price")</f>
        <v>40.570099999999996</v>
      </c>
      <c r="F2618" s="27" cm="1">
        <f t="array" aca="1" ref="F2618" ca="1">_FV(A2618,"Change (%)",TRUE)</f>
        <v>-1.106E-3</v>
      </c>
      <c r="G2618" s="26" cm="1">
        <f t="array" aca="1" ref="G2618" ca="1">_FV(A2618,"Change")</f>
        <v>-4.4900000000000002E-2</v>
      </c>
      <c r="H2618" s="23" cm="1">
        <f t="array" aca="1" ref="H2618" ca="1">_FV(A2618,"Open")</f>
        <v>40.770000000000003</v>
      </c>
      <c r="I2618" s="23" cm="1">
        <f t="array" aca="1" ref="I2618" ca="1">_FV(A2618,"Low")</f>
        <v>40.570099999999996</v>
      </c>
      <c r="J2618" s="23" cm="1">
        <f t="array" aca="1" ref="J2618" ca="1">_FV(A2618,"High")</f>
        <v>40.770000000000003</v>
      </c>
      <c r="K2618" s="23" cm="1">
        <f t="array" aca="1" ref="K2618" ca="1">_FV(A2618,"Previous close",TRUE)</f>
        <v>40.615000000000002</v>
      </c>
      <c r="L2618" s="26"/>
      <c r="M2618" s="23" cm="1">
        <f t="array" aca="1" ref="M2618" ca="1">_FV(A2618,"52 week low",TRUE)</f>
        <v>39.909999999999997</v>
      </c>
      <c r="N2618" s="23" cm="1">
        <f t="array" aca="1" ref="N2618" ca="1">_FV(A2618,"52 week high",TRUE)</f>
        <v>42.83</v>
      </c>
      <c r="O2618" s="8" cm="1">
        <f t="array" aca="1" ref="O2618" ca="1">_FV(A2618,"Volume")</f>
        <v>1068</v>
      </c>
      <c r="P2618" s="7" cm="1">
        <f t="array" aca="1" ref="P2618" ca="1">_FV(A2618,"Volume average",TRUE)</f>
        <v>194</v>
      </c>
      <c r="Q2618" t="s">
        <v>416</v>
      </c>
      <c r="S2618" t="s">
        <v>380</v>
      </c>
      <c r="T2618" s="25" cm="1">
        <f t="array" aca="1" ref="T2618" ca="1">_FV(A2618,"Expense ratio",TRUE)</f>
        <v>3.4999999999999996E-3</v>
      </c>
      <c r="U2618" s="24" cm="1">
        <f t="array" aca="1" ref="U2618" ca="1">_FV(A2618,"Market cap",TRUE)</f>
        <v>27486472.739999998</v>
      </c>
      <c r="V2618" s="4">
        <v>27486472</v>
      </c>
      <c r="W2618" s="4">
        <v>27486472</v>
      </c>
      <c r="X2618" t="s">
        <v>7123</v>
      </c>
      <c r="Y2618" t="s">
        <v>3783</v>
      </c>
      <c r="Z2618" s="5">
        <v>40.407870000000003</v>
      </c>
      <c r="AA2618" s="20"/>
      <c r="AB2618" s="5">
        <v>4.9799999999999997E-2</v>
      </c>
      <c r="AC2618" s="4">
        <v>293</v>
      </c>
      <c r="AE2618" s="5">
        <v>1.833871702379519</v>
      </c>
      <c r="AF2618" s="5">
        <v>3.6768033587245341</v>
      </c>
      <c r="AI2618" s="4">
        <v>293</v>
      </c>
      <c r="AJ2618" s="5">
        <v>11833.5375</v>
      </c>
      <c r="AL2618" s="5">
        <v>42.83</v>
      </c>
      <c r="AM2618" s="5">
        <v>39.909999999999997</v>
      </c>
      <c r="AN2618" t="s">
        <v>47</v>
      </c>
      <c r="AO2618" t="str" cm="1">
        <f t="array" aca="1" ref="AO2618" ca="1">_FV(A2618,"Currency")</f>
        <v>USD</v>
      </c>
      <c r="AP2618" t="str" cm="1">
        <f t="array" aca="1" ref="AP2618" ca="1">_FV(A2618,"Exchange")</f>
        <v>NYSE Arca</v>
      </c>
      <c r="AQ2618" s="6" t="str" cm="1">
        <f t="array" aca="1" ref="AQ2618" ca="1">_FV(A2618,"Exchange abbreviation",TRUE)</f>
        <v>ARCX</v>
      </c>
      <c r="AR2618" t="str" cm="1">
        <f t="array" aca="1" ref="AR2618" ca="1">_FV(A2618,"Instrument type",TRUE)</f>
        <v>ETF</v>
      </c>
    </row>
    <row r="2619" spans="1:44" ht="18.75" customHeight="1" x14ac:dyDescent="0.25">
      <c r="A2619" t="e" vm="2631">
        <v>#VALUE!</v>
      </c>
      <c r="B2619" t="s">
        <v>7124</v>
      </c>
      <c r="C2619" t="s">
        <v>7125</v>
      </c>
      <c r="D2619" s="31" cm="1">
        <f t="array" aca="1" ref="D2619" ca="1">_FV(A2619,"Last trade time",TRUE)</f>
        <v>45824.928358553123</v>
      </c>
      <c r="E2619" s="23" cm="1">
        <f t="array" aca="1" ref="E2619" ca="1">_FV(A2619,"Price")</f>
        <v>31.81</v>
      </c>
      <c r="F2619" s="27" cm="1">
        <f t="array" aca="1" ref="F2619" ca="1">_FV(A2619,"Change (%)",TRUE)</f>
        <v>-1.2112000000000001E-2</v>
      </c>
      <c r="G2619" s="26" cm="1">
        <f t="array" aca="1" ref="G2619" ca="1">_FV(A2619,"Change")</f>
        <v>-0.39</v>
      </c>
      <c r="H2619" s="23" cm="1">
        <f t="array" aca="1" ref="H2619" ca="1">_FV(A2619,"Open")</f>
        <v>32.29</v>
      </c>
      <c r="I2619" s="23" cm="1">
        <f t="array" aca="1" ref="I2619" ca="1">_FV(A2619,"Low")</f>
        <v>31.715</v>
      </c>
      <c r="J2619" s="23" cm="1">
        <f t="array" aca="1" ref="J2619" ca="1">_FV(A2619,"High")</f>
        <v>32.475999999999999</v>
      </c>
      <c r="K2619" s="23" cm="1">
        <f t="array" aca="1" ref="K2619" ca="1">_FV(A2619,"Previous close",TRUE)</f>
        <v>32.200000000000003</v>
      </c>
      <c r="L2619" s="26"/>
      <c r="M2619" s="23" cm="1">
        <f t="array" aca="1" ref="M2619" ca="1">_FV(A2619,"52 week low",TRUE)</f>
        <v>25.47</v>
      </c>
      <c r="N2619" s="23" cm="1">
        <f t="array" aca="1" ref="N2619" ca="1">_FV(A2619,"52 week high",TRUE)</f>
        <v>34.28</v>
      </c>
      <c r="O2619" s="8" cm="1">
        <f t="array" aca="1" ref="O2619" ca="1">_FV(A2619,"Volume")</f>
        <v>69139</v>
      </c>
      <c r="P2619" s="7" cm="1">
        <f t="array" aca="1" ref="P2619" ca="1">_FV(A2619,"Volume average",TRUE)</f>
        <v>48245</v>
      </c>
      <c r="Q2619" t="s">
        <v>151</v>
      </c>
      <c r="S2619" t="s">
        <v>2249</v>
      </c>
      <c r="T2619" s="25" cm="1">
        <f t="array" aca="1" ref="T2619" ca="1">_FV(A2619,"Expense ratio",TRUE)</f>
        <v>3.4999999999999996E-3</v>
      </c>
      <c r="U2619" s="24" cm="1">
        <f t="array" aca="1" ref="U2619" ca="1">_FV(A2619,"Market cap",TRUE)</f>
        <v>297484362.81999999</v>
      </c>
      <c r="V2619" s="4">
        <v>297484352</v>
      </c>
      <c r="W2619" s="4">
        <v>297484352</v>
      </c>
      <c r="Y2619" t="s">
        <v>7126</v>
      </c>
      <c r="Z2619" s="5">
        <v>31.85</v>
      </c>
      <c r="AA2619" s="5">
        <v>17.994077999999998</v>
      </c>
      <c r="AB2619" s="5">
        <v>4.5400000000000003E-2</v>
      </c>
      <c r="AC2619" s="4">
        <v>64468</v>
      </c>
      <c r="AE2619" s="5">
        <v>1.63872794251676</v>
      </c>
      <c r="AF2619" s="5">
        <v>27.480722988192952</v>
      </c>
      <c r="AI2619" s="4">
        <v>64468</v>
      </c>
      <c r="AJ2619" s="5">
        <v>2055239.84</v>
      </c>
      <c r="AL2619" s="5">
        <v>34.28</v>
      </c>
      <c r="AM2619" s="5">
        <v>25.47</v>
      </c>
      <c r="AN2619" t="s">
        <v>90</v>
      </c>
      <c r="AO2619" t="str" cm="1">
        <f t="array" aca="1" ref="AO2619" ca="1">_FV(A2619,"Currency")</f>
        <v>USD</v>
      </c>
      <c r="AP2619" t="str" cm="1">
        <f t="array" aca="1" ref="AP2619" ca="1">_FV(A2619,"Exchange")</f>
        <v>NYSE Arca</v>
      </c>
      <c r="AQ2619" s="6" t="str" cm="1">
        <f t="array" aca="1" ref="AQ2619" ca="1">_FV(A2619,"Exchange abbreviation",TRUE)</f>
        <v>ARCX</v>
      </c>
      <c r="AR2619" t="str" cm="1">
        <f t="array" aca="1" ref="AR2619" ca="1">_FV(A2619,"Instrument type",TRUE)</f>
        <v>ETF</v>
      </c>
    </row>
    <row r="2620" spans="1:44" ht="18.75" customHeight="1" x14ac:dyDescent="0.25">
      <c r="A2620" t="e" vm="2632">
        <v>#VALUE!</v>
      </c>
      <c r="B2620" t="s">
        <v>7127</v>
      </c>
      <c r="C2620" t="s">
        <v>7128</v>
      </c>
      <c r="D2620" s="31" cm="1">
        <f t="array" aca="1" ref="D2620" ca="1">_FV(A2620,"Last trade time",TRUE)</f>
        <v>45824.840277812502</v>
      </c>
      <c r="E2620" s="23" cm="1">
        <f t="array" aca="1" ref="E2620" ca="1">_FV(A2620,"Price")</f>
        <v>71.861000000000004</v>
      </c>
      <c r="F2620" s="27" cm="1">
        <f t="array" aca="1" ref="F2620" ca="1">_FV(A2620,"Change (%)",TRUE)</f>
        <v>9.0329999999999994E-3</v>
      </c>
      <c r="G2620" s="26" cm="1">
        <f t="array" aca="1" ref="G2620" ca="1">_FV(A2620,"Change")</f>
        <v>0.64329999999999998</v>
      </c>
      <c r="H2620" s="23" cm="1">
        <f t="array" aca="1" ref="H2620" ca="1">_FV(A2620,"Open")</f>
        <v>71.840100000000007</v>
      </c>
      <c r="I2620" s="23" cm="1">
        <f t="array" aca="1" ref="I2620" ca="1">_FV(A2620,"Low")</f>
        <v>71.840100000000007</v>
      </c>
      <c r="J2620" s="23" cm="1">
        <f t="array" aca="1" ref="J2620" ca="1">_FV(A2620,"High")</f>
        <v>71.861000000000004</v>
      </c>
      <c r="K2620" s="23" cm="1">
        <f t="array" aca="1" ref="K2620" ca="1">_FV(A2620,"Previous close",TRUE)</f>
        <v>71.217699999999994</v>
      </c>
      <c r="L2620" s="26"/>
      <c r="M2620" s="23" cm="1">
        <f t="array" aca="1" ref="M2620" ca="1">_FV(A2620,"52 week low",TRUE)</f>
        <v>59.88</v>
      </c>
      <c r="N2620" s="23" cm="1">
        <f t="array" aca="1" ref="N2620" ca="1">_FV(A2620,"52 week high",TRUE)</f>
        <v>75.290000000000006</v>
      </c>
      <c r="O2620" s="8" cm="1">
        <f t="array" aca="1" ref="O2620" ca="1">_FV(A2620,"Volume")</f>
        <v>447</v>
      </c>
      <c r="P2620" s="7" cm="1">
        <f t="array" aca="1" ref="P2620" ca="1">_FV(A2620,"Volume average",TRUE)</f>
        <v>1692</v>
      </c>
      <c r="Q2620" t="s">
        <v>224</v>
      </c>
      <c r="T2620" s="25" cm="1">
        <f t="array" aca="1" ref="T2620" ca="1">_FV(A2620,"Expense ratio",TRUE)</f>
        <v>3.4999999999999996E-3</v>
      </c>
      <c r="U2620" s="24" cm="1">
        <f t="array" aca="1" ref="U2620" ca="1">_FV(A2620,"Market cap",TRUE)</f>
        <v>59231893.979999997</v>
      </c>
      <c r="V2620" s="16"/>
      <c r="W2620" s="16"/>
      <c r="Z2620" s="18"/>
      <c r="AA2620" s="20"/>
      <c r="AB2620" s="20"/>
      <c r="AC2620" s="21">
        <v>1663</v>
      </c>
      <c r="AE2620" s="18"/>
      <c r="AF2620" s="20"/>
      <c r="AI2620" s="21"/>
      <c r="AJ2620" s="18"/>
      <c r="AL2620" s="18"/>
      <c r="AM2620" s="18"/>
      <c r="AN2620" t="s">
        <v>73</v>
      </c>
      <c r="AO2620" t="str" cm="1">
        <f t="array" aca="1" ref="AO2620" ca="1">_FV(A2620,"Currency")</f>
        <v>USD</v>
      </c>
      <c r="AP2620" t="str" cm="1">
        <f t="array" aca="1" ref="AP2620" ca="1">_FV(A2620,"Exchange")</f>
        <v>NYSE Arca</v>
      </c>
      <c r="AQ2620" s="6" t="str" cm="1">
        <f t="array" aca="1" ref="AQ2620" ca="1">_FV(A2620,"Exchange abbreviation",TRUE)</f>
        <v>ARCX</v>
      </c>
      <c r="AR2620" t="str" cm="1">
        <f t="array" aca="1" ref="AR2620" ca="1">_FV(A2620,"Instrument type",TRUE)</f>
        <v>ETF</v>
      </c>
    </row>
    <row r="2621" spans="1:44" ht="18.75" customHeight="1" x14ac:dyDescent="0.25">
      <c r="A2621" t="e" vm="2633">
        <v>#VALUE!</v>
      </c>
      <c r="B2621" t="s">
        <v>7129</v>
      </c>
      <c r="C2621" t="s">
        <v>7130</v>
      </c>
      <c r="D2621" s="31" cm="1">
        <f t="array" aca="1" ref="D2621" ca="1">_FV(A2621,"Last trade time",TRUE)</f>
        <v>45824.84027780078</v>
      </c>
      <c r="E2621" s="23" cm="1">
        <f t="array" aca="1" ref="E2621" ca="1">_FV(A2621,"Price")</f>
        <v>38.225000000000001</v>
      </c>
      <c r="F2621" s="27" cm="1">
        <f t="array" aca="1" ref="F2621" ca="1">_FV(A2621,"Change (%)",TRUE)</f>
        <v>-1.6559999999999999E-3</v>
      </c>
      <c r="G2621" s="26" cm="1">
        <f t="array" aca="1" ref="G2621" ca="1">_FV(A2621,"Change")</f>
        <v>-6.3399999999999998E-2</v>
      </c>
      <c r="H2621" s="23" cm="1">
        <f t="array" aca="1" ref="H2621" ca="1">_FV(A2621,"Open")</f>
        <v>38.225000000000001</v>
      </c>
      <c r="I2621" s="23" cm="1">
        <f t="array" aca="1" ref="I2621" ca="1">_FV(A2621,"Low")</f>
        <v>38.225000000000001</v>
      </c>
      <c r="J2621" s="23" cm="1">
        <f t="array" aca="1" ref="J2621" ca="1">_FV(A2621,"High")</f>
        <v>38.225000000000001</v>
      </c>
      <c r="K2621" s="23" cm="1">
        <f t="array" aca="1" ref="K2621" ca="1">_FV(A2621,"Previous close",TRUE)</f>
        <v>38.288400000000003</v>
      </c>
      <c r="L2621" s="26"/>
      <c r="M2621" s="23" cm="1">
        <f t="array" aca="1" ref="M2621" ca="1">_FV(A2621,"52 week low",TRUE)</f>
        <v>35.9</v>
      </c>
      <c r="N2621" s="23" cm="1">
        <f t="array" aca="1" ref="N2621" ca="1">_FV(A2621,"52 week high",TRUE)</f>
        <v>39.89</v>
      </c>
      <c r="O2621" s="8" cm="1">
        <f t="array" aca="1" ref="O2621" ca="1">_FV(A2621,"Volume")</f>
        <v>334</v>
      </c>
      <c r="P2621" s="7" cm="1">
        <f t="array" aca="1" ref="P2621" ca="1">_FV(A2621,"Volume average",TRUE)</f>
        <v>2764</v>
      </c>
      <c r="Q2621" t="s">
        <v>827</v>
      </c>
      <c r="S2621" t="s">
        <v>3850</v>
      </c>
      <c r="T2621" s="25" cm="1">
        <f t="array" aca="1" ref="T2621" ca="1">_FV(A2621,"Expense ratio",TRUE)</f>
        <v>3.4999999999999996E-3</v>
      </c>
      <c r="U2621" s="24" cm="1">
        <f t="array" aca="1" ref="U2621" ca="1">_FV(A2621,"Market cap",TRUE)</f>
        <v>11439216.15</v>
      </c>
      <c r="V2621" s="4">
        <v>11439216</v>
      </c>
      <c r="W2621" s="4">
        <v>11439216</v>
      </c>
      <c r="Y2621" t="s">
        <v>3674</v>
      </c>
      <c r="Z2621" s="5">
        <v>37.956299999999999</v>
      </c>
      <c r="AA2621" s="20"/>
      <c r="AB2621" s="5">
        <v>7.3300000000000004E-2</v>
      </c>
      <c r="AC2621" s="4">
        <v>6838</v>
      </c>
      <c r="AE2621" s="5">
        <v>1.094500865874326</v>
      </c>
      <c r="AF2621" s="5">
        <v>4.5822514449325613</v>
      </c>
      <c r="AH2621" s="16"/>
      <c r="AI2621" s="4">
        <v>6838</v>
      </c>
      <c r="AJ2621" s="5">
        <v>259793.3988</v>
      </c>
      <c r="AL2621" s="5">
        <v>39.89</v>
      </c>
      <c r="AM2621" s="5">
        <v>35.9</v>
      </c>
      <c r="AN2621" t="s">
        <v>47</v>
      </c>
      <c r="AO2621" t="str" cm="1">
        <f t="array" aca="1" ref="AO2621" ca="1">_FV(A2621,"Currency")</f>
        <v>USD</v>
      </c>
      <c r="AP2621" t="str" cm="1">
        <f t="array" aca="1" ref="AP2621" ca="1">_FV(A2621,"Exchange")</f>
        <v>NYSE Arca</v>
      </c>
      <c r="AQ2621" s="6" t="str" cm="1">
        <f t="array" aca="1" ref="AQ2621" ca="1">_FV(A2621,"Exchange abbreviation",TRUE)</f>
        <v>ARCX</v>
      </c>
      <c r="AR2621" t="str" cm="1">
        <f t="array" aca="1" ref="AR2621" ca="1">_FV(A2621,"Instrument type",TRUE)</f>
        <v>ETF</v>
      </c>
    </row>
    <row r="2622" spans="1:44" ht="18.75" customHeight="1" x14ac:dyDescent="0.25">
      <c r="A2622" t="e" vm="2634">
        <v>#VALUE!</v>
      </c>
      <c r="B2622" t="s">
        <v>7131</v>
      </c>
      <c r="C2622" t="s">
        <v>7132</v>
      </c>
      <c r="D2622" s="31" cm="1">
        <f t="array" aca="1" ref="D2622" ca="1">_FV(A2622,"Last trade time",TRUE)</f>
        <v>45824.840277812502</v>
      </c>
      <c r="E2622" s="23" cm="1">
        <f t="array" aca="1" ref="E2622" ca="1">_FV(A2622,"Price")</f>
        <v>92.95</v>
      </c>
      <c r="F2622" s="27" cm="1">
        <f t="array" aca="1" ref="F2622" ca="1">_FV(A2622,"Change (%)",TRUE)</f>
        <v>1.1094999999999999E-2</v>
      </c>
      <c r="G2622" s="26" cm="1">
        <f t="array" aca="1" ref="G2622" ca="1">_FV(A2622,"Change")</f>
        <v>1.02</v>
      </c>
      <c r="H2622" s="23" cm="1">
        <f t="array" aca="1" ref="H2622" ca="1">_FV(A2622,"Open")</f>
        <v>92.51</v>
      </c>
      <c r="I2622" s="23" cm="1">
        <f t="array" aca="1" ref="I2622" ca="1">_FV(A2622,"Low")</f>
        <v>92.36</v>
      </c>
      <c r="J2622" s="23" cm="1">
        <f t="array" aca="1" ref="J2622" ca="1">_FV(A2622,"High")</f>
        <v>93.03</v>
      </c>
      <c r="K2622" s="23" cm="1">
        <f t="array" aca="1" ref="K2622" ca="1">_FV(A2622,"Previous close",TRUE)</f>
        <v>91.93</v>
      </c>
      <c r="L2622" s="26"/>
      <c r="M2622" s="23" cm="1">
        <f t="array" aca="1" ref="M2622" ca="1">_FV(A2622,"52 week low",TRUE)</f>
        <v>80.400000000000006</v>
      </c>
      <c r="N2622" s="23" cm="1">
        <f t="array" aca="1" ref="N2622" ca="1">_FV(A2622,"52 week high",TRUE)</f>
        <v>97.73</v>
      </c>
      <c r="O2622" s="8" cm="1">
        <f t="array" aca="1" ref="O2622" ca="1">_FV(A2622,"Volume")</f>
        <v>433960</v>
      </c>
      <c r="P2622" s="7" cm="1">
        <f t="array" aca="1" ref="P2622" ca="1">_FV(A2622,"Volume average",TRUE)</f>
        <v>202278</v>
      </c>
      <c r="Q2622" t="s">
        <v>449</v>
      </c>
      <c r="R2622" t="s">
        <v>155</v>
      </c>
      <c r="T2622" s="25" cm="1">
        <f t="array" aca="1" ref="T2622" ca="1">_FV(A2622,"Expense ratio",TRUE)</f>
        <v>3.4999999999999996E-3</v>
      </c>
      <c r="U2622" s="24" cm="1">
        <f t="array" aca="1" ref="U2622" ca="1">_FV(A2622,"Market cap",TRUE)</f>
        <v>1322252730.1600001</v>
      </c>
      <c r="V2622" s="16"/>
      <c r="W2622" s="16"/>
      <c r="Z2622" s="18"/>
      <c r="AA2622" s="20"/>
      <c r="AB2622" s="20"/>
      <c r="AC2622" s="21">
        <v>187526</v>
      </c>
      <c r="AE2622" s="18"/>
      <c r="AF2622" s="20"/>
      <c r="AI2622" s="21"/>
      <c r="AJ2622" s="18"/>
      <c r="AL2622" s="18"/>
      <c r="AM2622" s="18"/>
      <c r="AN2622" t="s">
        <v>73</v>
      </c>
      <c r="AO2622" t="str" cm="1">
        <f t="array" aca="1" ref="AO2622" ca="1">_FV(A2622,"Currency")</f>
        <v>USD</v>
      </c>
      <c r="AP2622" t="str" cm="1">
        <f t="array" aca="1" ref="AP2622" ca="1">_FV(A2622,"Exchange")</f>
        <v>NYSE Arca</v>
      </c>
      <c r="AQ2622" s="6" t="str" cm="1">
        <f t="array" aca="1" ref="AQ2622" ca="1">_FV(A2622,"Exchange abbreviation",TRUE)</f>
        <v>ARCX</v>
      </c>
      <c r="AR2622" t="str" cm="1">
        <f t="array" aca="1" ref="AR2622" ca="1">_FV(A2622,"Instrument type",TRUE)</f>
        <v>ETF</v>
      </c>
    </row>
    <row r="2623" spans="1:44" ht="18.75" customHeight="1" x14ac:dyDescent="0.25">
      <c r="A2623" t="e" vm="2635">
        <v>#VALUE!</v>
      </c>
      <c r="B2623" t="s">
        <v>7133</v>
      </c>
      <c r="C2623" t="s">
        <v>7134</v>
      </c>
      <c r="D2623" s="31" cm="1">
        <f t="array" aca="1" ref="D2623" ca="1">_FV(A2623,"Last trade time",TRUE)</f>
        <v>45824.843750265623</v>
      </c>
      <c r="E2623" s="23" cm="1">
        <f t="array" aca="1" ref="E2623" ca="1">_FV(A2623,"Price")</f>
        <v>55.015099999999997</v>
      </c>
      <c r="F2623" s="27" cm="1">
        <f t="array" aca="1" ref="F2623" ca="1">_FV(A2623,"Change (%)",TRUE)</f>
        <v>9.8779999999999996E-3</v>
      </c>
      <c r="G2623" s="26" cm="1">
        <f t="array" aca="1" ref="G2623" ca="1">_FV(A2623,"Change")</f>
        <v>0.53810000000000002</v>
      </c>
      <c r="H2623" s="23" cm="1">
        <f t="array" aca="1" ref="H2623" ca="1">_FV(A2623,"Open")</f>
        <v>55.015099999999997</v>
      </c>
      <c r="I2623" s="23" cm="1">
        <f t="array" aca="1" ref="I2623" ca="1">_FV(A2623,"Low")</f>
        <v>55.015099999999997</v>
      </c>
      <c r="J2623" s="23" cm="1">
        <f t="array" aca="1" ref="J2623" ca="1">_FV(A2623,"High")</f>
        <v>55.015099999999997</v>
      </c>
      <c r="K2623" s="23" cm="1">
        <f t="array" aca="1" ref="K2623" ca="1">_FV(A2623,"Previous close",TRUE)</f>
        <v>54.476999999999997</v>
      </c>
      <c r="L2623" s="26"/>
      <c r="M2623" s="23" cm="1">
        <f t="array" aca="1" ref="M2623" ca="1">_FV(A2623,"52 week low",TRUE)</f>
        <v>46.26</v>
      </c>
      <c r="N2623" s="23" cm="1">
        <f t="array" aca="1" ref="N2623" ca="1">_FV(A2623,"52 week high",TRUE)</f>
        <v>60.156300000000002</v>
      </c>
      <c r="O2623" s="8" cm="1">
        <f t="array" aca="1" ref="O2623" ca="1">_FV(A2623,"Volume")</f>
        <v>0</v>
      </c>
      <c r="P2623" s="7" cm="1">
        <f t="array" aca="1" ref="P2623" ca="1">_FV(A2623,"Volume average",TRUE)</f>
        <v>21</v>
      </c>
      <c r="Q2623" t="s">
        <v>496</v>
      </c>
      <c r="S2623" t="s">
        <v>3504</v>
      </c>
      <c r="T2623" s="25" cm="1">
        <f t="array" aca="1" ref="T2623" ca="1">_FV(A2623,"Expense ratio",TRUE)</f>
        <v>3.4999999999999996E-3</v>
      </c>
      <c r="U2623" s="24" cm="1">
        <f t="array" aca="1" ref="U2623" ca="1">_FV(A2623,"Market cap",TRUE)</f>
        <v>6543772.0099999998</v>
      </c>
      <c r="V2623" s="4">
        <v>6543772</v>
      </c>
      <c r="W2623" s="4">
        <v>6543772</v>
      </c>
      <c r="Y2623" t="s">
        <v>6643</v>
      </c>
      <c r="Z2623" s="5">
        <v>55.3416</v>
      </c>
      <c r="AA2623" s="5">
        <v>20.996759999999998</v>
      </c>
      <c r="AB2623" s="20"/>
      <c r="AC2623" s="4">
        <v>1969</v>
      </c>
      <c r="AE2623" s="5">
        <v>-0.1619965070126739</v>
      </c>
      <c r="AF2623" s="20"/>
      <c r="AI2623" s="4">
        <v>1969</v>
      </c>
      <c r="AJ2623" s="5">
        <v>108972.53290000001</v>
      </c>
      <c r="AL2623" s="5">
        <v>58.378</v>
      </c>
      <c r="AM2623" s="5">
        <v>46.26</v>
      </c>
      <c r="AN2623" t="s">
        <v>47</v>
      </c>
      <c r="AO2623" t="str" cm="1">
        <f t="array" aca="1" ref="AO2623" ca="1">_FV(A2623,"Currency")</f>
        <v>USD</v>
      </c>
      <c r="AP2623" t="str" cm="1">
        <f t="array" aca="1" ref="AP2623" ca="1">_FV(A2623,"Exchange")</f>
        <v>Nasdaq Stock Market</v>
      </c>
      <c r="AQ2623" s="6" t="str" cm="1">
        <f t="array" aca="1" ref="AQ2623" ca="1">_FV(A2623,"Exchange abbreviation",TRUE)</f>
        <v>XNAS</v>
      </c>
      <c r="AR2623" t="str" cm="1">
        <f t="array" aca="1" ref="AR2623" ca="1">_FV(A2623,"Instrument type",TRUE)</f>
        <v>ETF</v>
      </c>
    </row>
    <row r="2624" spans="1:44" ht="18.75" customHeight="1" x14ac:dyDescent="0.25">
      <c r="A2624" t="e" vm="2636">
        <v>#VALUE!</v>
      </c>
      <c r="B2624" t="s">
        <v>7135</v>
      </c>
      <c r="C2624" t="s">
        <v>7136</v>
      </c>
      <c r="D2624" s="31" cm="1">
        <f t="array" aca="1" ref="D2624" ca="1">_FV(A2624,"Last trade time",TRUE)</f>
        <v>45824.840329316408</v>
      </c>
      <c r="E2624" s="23" cm="1">
        <f t="array" aca="1" ref="E2624" ca="1">_FV(A2624,"Price")</f>
        <v>28.4116</v>
      </c>
      <c r="F2624" s="27" cm="1">
        <f t="array" aca="1" ref="F2624" ca="1">_FV(A2624,"Change (%)",TRUE)</f>
        <v>4.7169999999999998E-3</v>
      </c>
      <c r="G2624" s="26" cm="1">
        <f t="array" aca="1" ref="G2624" ca="1">_FV(A2624,"Change")</f>
        <v>0.13339999999999999</v>
      </c>
      <c r="H2624" s="23" cm="1">
        <f t="array" aca="1" ref="H2624" ca="1">_FV(A2624,"Open")</f>
        <v>28.4116</v>
      </c>
      <c r="I2624" s="23" cm="1">
        <f t="array" aca="1" ref="I2624" ca="1">_FV(A2624,"Low")</f>
        <v>28.4116</v>
      </c>
      <c r="J2624" s="23" cm="1">
        <f t="array" aca="1" ref="J2624" ca="1">_FV(A2624,"High")</f>
        <v>28.4116</v>
      </c>
      <c r="K2624" s="23" cm="1">
        <f t="array" aca="1" ref="K2624" ca="1">_FV(A2624,"Previous close",TRUE)</f>
        <v>28.278199999999998</v>
      </c>
      <c r="L2624" s="26"/>
      <c r="M2624" s="23" cm="1">
        <f t="array" aca="1" ref="M2624" ca="1">_FV(A2624,"52 week low",TRUE)</f>
        <v>25.564800000000002</v>
      </c>
      <c r="N2624" s="23" cm="1">
        <f t="array" aca="1" ref="N2624" ca="1">_FV(A2624,"52 week high",TRUE)</f>
        <v>28.445699999999999</v>
      </c>
      <c r="O2624" s="8" cm="1">
        <f t="array" aca="1" ref="O2624" ca="1">_FV(A2624,"Volume")</f>
        <v>51</v>
      </c>
      <c r="P2624" s="7" cm="1">
        <f t="array" aca="1" ref="P2624" ca="1">_FV(A2624,"Volume average",TRUE)</f>
        <v>345</v>
      </c>
      <c r="Q2624" t="s">
        <v>923</v>
      </c>
      <c r="S2624" t="s">
        <v>5433</v>
      </c>
      <c r="T2624" s="25" cm="1">
        <f t="array" aca="1" ref="T2624" ca="1">_FV(A2624,"Expense ratio",TRUE)</f>
        <v>3.4999999999999996E-3</v>
      </c>
      <c r="U2624" s="24" cm="1">
        <f t="array" aca="1" ref="U2624" ca="1">_FV(A2624,"Market cap",TRUE)</f>
        <v>13802755.300000001</v>
      </c>
      <c r="V2624" s="4">
        <v>13802755</v>
      </c>
      <c r="W2624" s="4">
        <v>13802755</v>
      </c>
      <c r="Y2624" t="s">
        <v>2239</v>
      </c>
      <c r="Z2624" s="5">
        <v>28.375</v>
      </c>
      <c r="AA2624" s="5">
        <v>24.637373</v>
      </c>
      <c r="AB2624" s="4">
        <v>0</v>
      </c>
      <c r="AC2624" s="4">
        <v>826</v>
      </c>
      <c r="AE2624" s="5">
        <v>3.1726386073725128</v>
      </c>
      <c r="AF2624" s="5">
        <v>9.7704492314344193</v>
      </c>
      <c r="AI2624" s="4">
        <v>826</v>
      </c>
      <c r="AJ2624" s="5">
        <v>23416.356599999999</v>
      </c>
      <c r="AL2624" s="5">
        <v>28.356999999999999</v>
      </c>
      <c r="AM2624" s="5">
        <v>25.565000000000001</v>
      </c>
      <c r="AN2624" t="s">
        <v>47</v>
      </c>
      <c r="AO2624" t="str" cm="1">
        <f t="array" aca="1" ref="AO2624" ca="1">_FV(A2624,"Currency")</f>
        <v>USD</v>
      </c>
      <c r="AP2624" t="str" cm="1">
        <f t="array" aca="1" ref="AP2624" ca="1">_FV(A2624,"Exchange")</f>
        <v>CBOE BZX Exchange</v>
      </c>
      <c r="AQ2624" s="6" t="str" cm="1">
        <f t="array" aca="1" ref="AQ2624" ca="1">_FV(A2624,"Exchange abbreviation",TRUE)</f>
        <v>BATS</v>
      </c>
      <c r="AR2624" t="str" cm="1">
        <f t="array" aca="1" ref="AR2624" ca="1">_FV(A2624,"Instrument type",TRUE)</f>
        <v>ETF</v>
      </c>
    </row>
    <row r="2625" spans="1:44" ht="18.75" customHeight="1" x14ac:dyDescent="0.25">
      <c r="A2625" t="e" vm="2637">
        <v>#VALUE!</v>
      </c>
      <c r="B2625" t="s">
        <v>7137</v>
      </c>
      <c r="C2625" t="s">
        <v>7138</v>
      </c>
      <c r="D2625" s="31" cm="1">
        <f t="array" aca="1" ref="D2625" ca="1">_FV(A2625,"Last trade time",TRUE)</f>
        <v>45824.84027780078</v>
      </c>
      <c r="E2625" s="23" cm="1">
        <f t="array" aca="1" ref="E2625" ca="1">_FV(A2625,"Price")</f>
        <v>25.92</v>
      </c>
      <c r="F2625" s="27" cm="1">
        <f t="array" aca="1" ref="F2625" ca="1">_FV(A2625,"Change (%)",TRUE)</f>
        <v>1.132E-3</v>
      </c>
      <c r="G2625" s="26" cm="1">
        <f t="array" aca="1" ref="G2625" ca="1">_FV(A2625,"Change")</f>
        <v>2.93E-2</v>
      </c>
      <c r="H2625" s="23" cm="1">
        <f t="array" aca="1" ref="H2625" ca="1">_FV(A2625,"Open")</f>
        <v>25.92</v>
      </c>
      <c r="I2625" s="23" cm="1">
        <f t="array" aca="1" ref="I2625" ca="1">_FV(A2625,"Low")</f>
        <v>25.92</v>
      </c>
      <c r="J2625" s="23" cm="1">
        <f t="array" aca="1" ref="J2625" ca="1">_FV(A2625,"High")</f>
        <v>25.92</v>
      </c>
      <c r="K2625" s="23" cm="1">
        <f t="array" aca="1" ref="K2625" ca="1">_FV(A2625,"Previous close",TRUE)</f>
        <v>25.890699999999999</v>
      </c>
      <c r="L2625" s="26"/>
      <c r="M2625" s="23" cm="1">
        <f t="array" aca="1" ref="M2625" ca="1">_FV(A2625,"52 week low",TRUE)</f>
        <v>25.64</v>
      </c>
      <c r="N2625" s="23" cm="1">
        <f t="array" aca="1" ref="N2625" ca="1">_FV(A2625,"52 week high",TRUE)</f>
        <v>26.75</v>
      </c>
      <c r="O2625" s="8" cm="1">
        <f t="array" aca="1" ref="O2625" ca="1">_FV(A2625,"Volume")</f>
        <v>338</v>
      </c>
      <c r="P2625" s="7" cm="1">
        <f t="array" aca="1" ref="P2625" ca="1">_FV(A2625,"Volume average",TRUE)</f>
        <v>743</v>
      </c>
      <c r="Q2625" t="s">
        <v>2519</v>
      </c>
      <c r="S2625" t="s">
        <v>271</v>
      </c>
      <c r="T2625" s="25" cm="1">
        <f t="array" aca="1" ref="T2625" ca="1">_FV(A2625,"Expense ratio",TRUE)</f>
        <v>3.4999999999999996E-3</v>
      </c>
      <c r="U2625" s="24" cm="1">
        <f t="array" aca="1" ref="U2625" ca="1">_FV(A2625,"Market cap",TRUE)</f>
        <v>10976753.93</v>
      </c>
      <c r="V2625" s="4">
        <v>10976753</v>
      </c>
      <c r="W2625" s="4">
        <v>10976753</v>
      </c>
      <c r="Y2625" t="s">
        <v>7139</v>
      </c>
      <c r="Z2625" s="5">
        <v>25.82414</v>
      </c>
      <c r="AA2625" s="20"/>
      <c r="AB2625" s="5">
        <v>5.3400002000000002E-2</v>
      </c>
      <c r="AC2625" s="4">
        <v>603</v>
      </c>
      <c r="AE2625" s="5">
        <v>0.79432786062378913</v>
      </c>
      <c r="AF2625" s="20"/>
      <c r="AI2625" s="4">
        <v>603</v>
      </c>
      <c r="AJ2625" s="5">
        <v>15584.535</v>
      </c>
      <c r="AL2625" s="5">
        <v>26.75</v>
      </c>
      <c r="AM2625" s="5">
        <v>25.72</v>
      </c>
      <c r="AN2625" t="s">
        <v>47</v>
      </c>
      <c r="AO2625" t="str" cm="1">
        <f t="array" aca="1" ref="AO2625" ca="1">_FV(A2625,"Currency")</f>
        <v>USD</v>
      </c>
      <c r="AP2625" t="str" cm="1">
        <f t="array" aca="1" ref="AP2625" ca="1">_FV(A2625,"Exchange")</f>
        <v>NYSE Arca</v>
      </c>
      <c r="AQ2625" s="6" t="str" cm="1">
        <f t="array" aca="1" ref="AQ2625" ca="1">_FV(A2625,"Exchange abbreviation",TRUE)</f>
        <v>ARCX</v>
      </c>
      <c r="AR2625" t="str" cm="1">
        <f t="array" aca="1" ref="AR2625" ca="1">_FV(A2625,"Instrument type",TRUE)</f>
        <v>ETF</v>
      </c>
    </row>
    <row r="2626" spans="1:44" ht="18.75" customHeight="1" x14ac:dyDescent="0.25">
      <c r="A2626" t="e" vm="2638">
        <v>#VALUE!</v>
      </c>
      <c r="B2626" t="s">
        <v>7140</v>
      </c>
      <c r="C2626" t="s">
        <v>7141</v>
      </c>
      <c r="D2626" s="31" cm="1">
        <f t="array" aca="1" ref="D2626" ca="1">_FV(A2626,"Last trade time",TRUE)</f>
        <v>45824.840277789066</v>
      </c>
      <c r="E2626" s="23" cm="1">
        <f t="array" aca="1" ref="E2626" ca="1">_FV(A2626,"Price")</f>
        <v>48.767899999999997</v>
      </c>
      <c r="F2626" s="27" cm="1">
        <f t="array" aca="1" ref="F2626" ca="1">_FV(A2626,"Change (%)",TRUE)</f>
        <v>-4.4679999999999996E-4</v>
      </c>
      <c r="G2626" s="26" cm="1">
        <f t="array" aca="1" ref="G2626" ca="1">_FV(A2626,"Change")</f>
        <v>-2.18E-2</v>
      </c>
      <c r="H2626" s="23" cm="1">
        <f t="array" aca="1" ref="H2626" ca="1">_FV(A2626,"Open")</f>
        <v>48.767899999999997</v>
      </c>
      <c r="I2626" s="23" cm="1">
        <f t="array" aca="1" ref="I2626" ca="1">_FV(A2626,"Low")</f>
        <v>48.767899999999997</v>
      </c>
      <c r="J2626" s="23" cm="1">
        <f t="array" aca="1" ref="J2626" ca="1">_FV(A2626,"High")</f>
        <v>48.767899999999997</v>
      </c>
      <c r="K2626" s="23" cm="1">
        <f t="array" aca="1" ref="K2626" ca="1">_FV(A2626,"Previous close",TRUE)</f>
        <v>48.789700000000003</v>
      </c>
      <c r="L2626" s="26"/>
      <c r="M2626" s="23" cm="1">
        <f t="array" aca="1" ref="M2626" ca="1">_FV(A2626,"52 week low",TRUE)</f>
        <v>45.48</v>
      </c>
      <c r="N2626" s="23" cm="1">
        <f t="array" aca="1" ref="N2626" ca="1">_FV(A2626,"52 week high",TRUE)</f>
        <v>51.74</v>
      </c>
      <c r="O2626" s="8" cm="1">
        <f t="array" aca="1" ref="O2626" ca="1">_FV(A2626,"Volume")</f>
        <v>0</v>
      </c>
      <c r="P2626" s="7" cm="1">
        <f t="array" aca="1" ref="P2626" ca="1">_FV(A2626,"Volume average",TRUE)</f>
        <v>325</v>
      </c>
      <c r="Q2626" t="s">
        <v>7142</v>
      </c>
      <c r="S2626" t="s">
        <v>3157</v>
      </c>
      <c r="T2626" s="25" cm="1">
        <f t="array" aca="1" ref="T2626" ca="1">_FV(A2626,"Expense ratio",TRUE)</f>
        <v>3.4999999999999996E-3</v>
      </c>
      <c r="U2626" s="24" cm="1">
        <f t="array" aca="1" ref="U2626" ca="1">_FV(A2626,"Market cap",TRUE)</f>
        <v>6095999.6600000001</v>
      </c>
      <c r="V2626" s="4">
        <v>6095999</v>
      </c>
      <c r="W2626" s="4">
        <v>6095999</v>
      </c>
      <c r="Y2626" t="s">
        <v>1274</v>
      </c>
      <c r="Z2626" s="5">
        <v>48.58</v>
      </c>
      <c r="AA2626" s="20"/>
      <c r="AB2626" s="20"/>
      <c r="AC2626" s="4">
        <v>674</v>
      </c>
      <c r="AE2626" s="5">
        <v>-0.89892926022426822</v>
      </c>
      <c r="AF2626" s="20"/>
      <c r="AI2626" s="4">
        <v>674</v>
      </c>
      <c r="AJ2626" s="5">
        <v>32726.07</v>
      </c>
      <c r="AL2626" s="5">
        <v>50.99</v>
      </c>
      <c r="AM2626" s="5">
        <v>47.36</v>
      </c>
      <c r="AN2626" t="s">
        <v>47</v>
      </c>
      <c r="AO2626" t="str" cm="1">
        <f t="array" aca="1" ref="AO2626" ca="1">_FV(A2626,"Currency")</f>
        <v>USD</v>
      </c>
      <c r="AP2626" t="str" cm="1">
        <f t="array" aca="1" ref="AP2626" ca="1">_FV(A2626,"Exchange")</f>
        <v>NYSE Arca</v>
      </c>
      <c r="AQ2626" s="6" t="str" cm="1">
        <f t="array" aca="1" ref="AQ2626" ca="1">_FV(A2626,"Exchange abbreviation",TRUE)</f>
        <v>ARCX</v>
      </c>
      <c r="AR2626" t="str" cm="1">
        <f t="array" aca="1" ref="AR2626" ca="1">_FV(A2626,"Instrument type",TRUE)</f>
        <v>ETF</v>
      </c>
    </row>
    <row r="2627" spans="1:44" ht="18.75" customHeight="1" x14ac:dyDescent="0.25">
      <c r="A2627" t="e" vm="2639">
        <v>#VALUE!</v>
      </c>
      <c r="B2627" t="s">
        <v>7143</v>
      </c>
      <c r="C2627" t="s">
        <v>7144</v>
      </c>
      <c r="D2627" s="31" cm="1">
        <f t="array" aca="1" ref="D2627" ca="1">_FV(A2627,"Last trade time",TRUE)</f>
        <v>45824.938623078124</v>
      </c>
      <c r="E2627" s="23" cm="1">
        <f t="array" aca="1" ref="E2627" ca="1">_FV(A2627,"Price")</f>
        <v>196.55</v>
      </c>
      <c r="F2627" s="27" cm="1">
        <f t="array" aca="1" ref="F2627" ca="1">_FV(A2627,"Change (%)",TRUE)</f>
        <v>-6.4700000000000001E-3</v>
      </c>
      <c r="G2627" s="26" cm="1">
        <f t="array" aca="1" ref="G2627" ca="1">_FV(A2627,"Change")</f>
        <v>-1.28</v>
      </c>
      <c r="H2627" s="23" cm="1">
        <f t="array" aca="1" ref="H2627" ca="1">_FV(A2627,"Open")</f>
        <v>199.44</v>
      </c>
      <c r="I2627" s="23" cm="1">
        <f t="array" aca="1" ref="I2627" ca="1">_FV(A2627,"Low")</f>
        <v>196.197</v>
      </c>
      <c r="J2627" s="23" cm="1">
        <f t="array" aca="1" ref="J2627" ca="1">_FV(A2627,"High")</f>
        <v>199.48990000000001</v>
      </c>
      <c r="K2627" s="23" cm="1">
        <f t="array" aca="1" ref="K2627" ca="1">_FV(A2627,"Previous close",TRUE)</f>
        <v>197.83</v>
      </c>
      <c r="L2627" s="26"/>
      <c r="M2627" s="23" cm="1">
        <f t="array" aca="1" ref="M2627" ca="1">_FV(A2627,"52 week low",TRUE)</f>
        <v>137.0942</v>
      </c>
      <c r="N2627" s="23" cm="1">
        <f t="array" aca="1" ref="N2627" ca="1">_FV(A2627,"52 week high",TRUE)</f>
        <v>201.67</v>
      </c>
      <c r="O2627" s="8" cm="1">
        <f t="array" aca="1" ref="O2627" ca="1">_FV(A2627,"Volume")</f>
        <v>159620</v>
      </c>
      <c r="P2627" s="7" cm="1">
        <f t="array" aca="1" ref="P2627" ca="1">_FV(A2627,"Volume average",TRUE)</f>
        <v>122046</v>
      </c>
      <c r="Q2627" t="s">
        <v>1848</v>
      </c>
      <c r="S2627" t="s">
        <v>2310</v>
      </c>
      <c r="T2627" s="25" cm="1">
        <f t="array" aca="1" ref="T2627" ca="1">_FV(A2627,"Expense ratio",TRUE)</f>
        <v>3.4999999999999996E-3</v>
      </c>
      <c r="U2627" s="24" cm="1">
        <f t="array" aca="1" ref="U2627" ca="1">_FV(A2627,"Market cap",TRUE)</f>
        <v>3151054200.6700001</v>
      </c>
      <c r="V2627" s="4">
        <v>3151054080</v>
      </c>
      <c r="W2627" s="4">
        <v>3151054080</v>
      </c>
      <c r="Y2627" t="s">
        <v>7145</v>
      </c>
      <c r="Z2627" s="5">
        <v>198.26846</v>
      </c>
      <c r="AA2627" s="5">
        <v>33.158180000000002</v>
      </c>
      <c r="AB2627" s="5">
        <v>5.8999997999999998E-3</v>
      </c>
      <c r="AC2627" s="4">
        <v>118119</v>
      </c>
      <c r="AE2627" s="5">
        <v>21.528858272157201</v>
      </c>
      <c r="AF2627" s="5">
        <v>41.890852402288161</v>
      </c>
      <c r="AI2627" s="4">
        <v>118119</v>
      </c>
      <c r="AJ2627" s="5">
        <v>23426541.27</v>
      </c>
      <c r="AL2627" s="5">
        <v>201.67</v>
      </c>
      <c r="AM2627" s="5">
        <v>137.09</v>
      </c>
      <c r="AN2627" t="s">
        <v>82</v>
      </c>
      <c r="AO2627" t="str" cm="1">
        <f t="array" aca="1" ref="AO2627" ca="1">_FV(A2627,"Currency")</f>
        <v>USD</v>
      </c>
      <c r="AP2627" t="str" cm="1">
        <f t="array" aca="1" ref="AP2627" ca="1">_FV(A2627,"Exchange")</f>
        <v>NYSE Arca</v>
      </c>
      <c r="AQ2627" s="6" t="str" cm="1">
        <f t="array" aca="1" ref="AQ2627" ca="1">_FV(A2627,"Exchange abbreviation",TRUE)</f>
        <v>ARCX</v>
      </c>
      <c r="AR2627" t="str" cm="1">
        <f t="array" aca="1" ref="AR2627" ca="1">_FV(A2627,"Instrument type",TRUE)</f>
        <v>ETF</v>
      </c>
    </row>
    <row r="2628" spans="1:44" ht="18.75" customHeight="1" x14ac:dyDescent="0.25">
      <c r="A2628" t="e" vm="2640">
        <v>#VALUE!</v>
      </c>
      <c r="B2628" t="s">
        <v>7146</v>
      </c>
      <c r="C2628" t="s">
        <v>7147</v>
      </c>
      <c r="D2628" s="31" cm="1">
        <f t="array" aca="1" ref="D2628" ca="1">_FV(A2628,"Last trade time",TRUE)</f>
        <v>45824.840277789066</v>
      </c>
      <c r="E2628" s="23" cm="1">
        <f t="array" aca="1" ref="E2628" ca="1">_FV(A2628,"Price")</f>
        <v>24.98</v>
      </c>
      <c r="F2628" s="27" cm="1">
        <f t="array" aca="1" ref="F2628" ca="1">_FV(A2628,"Change (%)",TRUE)</f>
        <v>-9.9979999999999991E-4</v>
      </c>
      <c r="G2628" s="26" cm="1">
        <f t="array" aca="1" ref="G2628" ca="1">_FV(A2628,"Change")</f>
        <v>-2.5000000000000001E-2</v>
      </c>
      <c r="H2628" s="23" cm="1">
        <f t="array" aca="1" ref="H2628" ca="1">_FV(A2628,"Open")</f>
        <v>25.03</v>
      </c>
      <c r="I2628" s="23" cm="1">
        <f t="array" aca="1" ref="I2628" ca="1">_FV(A2628,"Low")</f>
        <v>24.97</v>
      </c>
      <c r="J2628" s="23" cm="1">
        <f t="array" aca="1" ref="J2628" ca="1">_FV(A2628,"High")</f>
        <v>25.03</v>
      </c>
      <c r="K2628" s="23" cm="1">
        <f t="array" aca="1" ref="K2628" ca="1">_FV(A2628,"Previous close",TRUE)</f>
        <v>25.004999999999999</v>
      </c>
      <c r="L2628" s="26"/>
      <c r="M2628" s="23" cm="1">
        <f t="array" aca="1" ref="M2628" ca="1">_FV(A2628,"52 week low",TRUE)</f>
        <v>24.25</v>
      </c>
      <c r="N2628" s="23" cm="1">
        <f t="array" aca="1" ref="N2628" ca="1">_FV(A2628,"52 week high",TRUE)</f>
        <v>25.15</v>
      </c>
      <c r="O2628" s="8" cm="1">
        <f t="array" aca="1" ref="O2628" ca="1">_FV(A2628,"Volume")</f>
        <v>5289</v>
      </c>
      <c r="P2628" s="7" cm="1">
        <f t="array" aca="1" ref="P2628" ca="1">_FV(A2628,"Volume average",TRUE)</f>
        <v>9020</v>
      </c>
      <c r="Q2628" t="s">
        <v>290</v>
      </c>
      <c r="S2628" t="s">
        <v>7148</v>
      </c>
      <c r="T2628" s="25" cm="1">
        <f t="array" aca="1" ref="T2628" ca="1">_FV(A2628,"Expense ratio",TRUE)</f>
        <v>3.4999999999999996E-3</v>
      </c>
      <c r="U2628" s="24" cm="1">
        <f t="array" aca="1" ref="U2628" ca="1">_FV(A2628,"Market cap",TRUE)</f>
        <v>210964489.31</v>
      </c>
      <c r="V2628" s="4">
        <v>210964496</v>
      </c>
      <c r="W2628" s="4">
        <v>210964496</v>
      </c>
      <c r="X2628" t="s">
        <v>7149</v>
      </c>
      <c r="Y2628" t="s">
        <v>7150</v>
      </c>
      <c r="Z2628" s="5">
        <v>24.838000000000001</v>
      </c>
      <c r="AA2628" s="5">
        <v>5.6000985999999999</v>
      </c>
      <c r="AB2628" s="20"/>
      <c r="AC2628" s="4">
        <v>31071</v>
      </c>
      <c r="AE2628" s="5">
        <v>2.3625060251831531</v>
      </c>
      <c r="AF2628" s="20"/>
      <c r="AI2628" s="4">
        <v>31071</v>
      </c>
      <c r="AJ2628" s="5">
        <v>773512.54500000004</v>
      </c>
      <c r="AL2628" s="5">
        <v>25.15</v>
      </c>
      <c r="AM2628" s="5">
        <v>24.25</v>
      </c>
      <c r="AN2628" t="s">
        <v>47</v>
      </c>
      <c r="AO2628" t="str" cm="1">
        <f t="array" aca="1" ref="AO2628" ca="1">_FV(A2628,"Currency")</f>
        <v>USD</v>
      </c>
      <c r="AP2628" t="str" cm="1">
        <f t="array" aca="1" ref="AP2628" ca="1">_FV(A2628,"Exchange")</f>
        <v>NYSE Arca</v>
      </c>
      <c r="AQ2628" s="6" t="str" cm="1">
        <f t="array" aca="1" ref="AQ2628" ca="1">_FV(A2628,"Exchange abbreviation",TRUE)</f>
        <v>ARCX</v>
      </c>
      <c r="AR2628" t="str" cm="1">
        <f t="array" aca="1" ref="AR2628" ca="1">_FV(A2628,"Instrument type",TRUE)</f>
        <v>ETF</v>
      </c>
    </row>
    <row r="2629" spans="1:44" ht="18.75" customHeight="1" x14ac:dyDescent="0.25">
      <c r="A2629" t="e" vm="2641">
        <v>#VALUE!</v>
      </c>
      <c r="B2629" t="s">
        <v>7151</v>
      </c>
      <c r="C2629" t="s">
        <v>7152</v>
      </c>
      <c r="D2629" s="31" cm="1">
        <f t="array" aca="1" ref="D2629" ca="1">_FV(A2629,"Last trade time",TRUE)</f>
        <v>45824.871319200778</v>
      </c>
      <c r="E2629" s="23" cm="1">
        <f t="array" aca="1" ref="E2629" ca="1">_FV(A2629,"Price")</f>
        <v>23.9772</v>
      </c>
      <c r="F2629" s="27" cm="1">
        <f t="array" aca="1" ref="F2629" ca="1">_FV(A2629,"Change (%)",TRUE)</f>
        <v>5.3800000000000002E-3</v>
      </c>
      <c r="G2629" s="26" cm="1">
        <f t="array" aca="1" ref="G2629" ca="1">_FV(A2629,"Change")</f>
        <v>0.1283</v>
      </c>
      <c r="H2629" s="23" cm="1">
        <f t="array" aca="1" ref="H2629" ca="1">_FV(A2629,"Open")</f>
        <v>23.9772</v>
      </c>
      <c r="I2629" s="23" cm="1">
        <f t="array" aca="1" ref="I2629" ca="1">_FV(A2629,"Low")</f>
        <v>23.9772</v>
      </c>
      <c r="J2629" s="23" cm="1">
        <f t="array" aca="1" ref="J2629" ca="1">_FV(A2629,"High")</f>
        <v>23.9772</v>
      </c>
      <c r="K2629" s="23" cm="1">
        <f t="array" aca="1" ref="K2629" ca="1">_FV(A2629,"Previous close",TRUE)</f>
        <v>23.8489</v>
      </c>
      <c r="L2629" s="26"/>
      <c r="M2629" s="23" cm="1">
        <f t="array" aca="1" ref="M2629" ca="1">_FV(A2629,"52 week low",TRUE)</f>
        <v>22.310500000000001</v>
      </c>
      <c r="N2629" s="23" cm="1">
        <f t="array" aca="1" ref="N2629" ca="1">_FV(A2629,"52 week high",TRUE)</f>
        <v>26.66</v>
      </c>
      <c r="O2629" s="8" cm="1">
        <f t="array" aca="1" ref="O2629" ca="1">_FV(A2629,"Volume")</f>
        <v>316</v>
      </c>
      <c r="P2629" s="7" cm="1">
        <f t="array" aca="1" ref="P2629" ca="1">_FV(A2629,"Volume average",TRUE)</f>
        <v>412</v>
      </c>
      <c r="Q2629" t="s">
        <v>424</v>
      </c>
      <c r="R2629" t="s">
        <v>4938</v>
      </c>
      <c r="S2629" t="s">
        <v>1795</v>
      </c>
      <c r="T2629" s="25" cm="1">
        <f t="array" aca="1" ref="T2629" ca="1">_FV(A2629,"Expense ratio",TRUE)</f>
        <v>3.4999999999999996E-3</v>
      </c>
      <c r="U2629" s="24" cm="1">
        <f t="array" aca="1" ref="U2629" ca="1">_FV(A2629,"Market cap",TRUE)</f>
        <v>1159893.8600000001</v>
      </c>
      <c r="V2629" s="4">
        <v>1159893</v>
      </c>
      <c r="W2629" s="4">
        <v>1159893</v>
      </c>
      <c r="Y2629" t="s">
        <v>4281</v>
      </c>
      <c r="Z2629" s="5">
        <v>23.56</v>
      </c>
      <c r="AA2629" s="5">
        <v>17.644245000000002</v>
      </c>
      <c r="AB2629" s="5">
        <v>0.1065</v>
      </c>
      <c r="AC2629" s="4">
        <v>614</v>
      </c>
      <c r="AE2629" s="5">
        <v>-1.1219207811032359</v>
      </c>
      <c r="AF2629" s="5">
        <v>5.290443529595712</v>
      </c>
      <c r="AI2629" s="4">
        <v>614</v>
      </c>
      <c r="AJ2629" s="5">
        <v>14606.6302</v>
      </c>
      <c r="AL2629" s="5">
        <v>26.66</v>
      </c>
      <c r="AM2629" s="5">
        <v>22.311</v>
      </c>
      <c r="AN2629" t="s">
        <v>47</v>
      </c>
      <c r="AO2629" t="str" cm="1">
        <f t="array" aca="1" ref="AO2629" ca="1">_FV(A2629,"Currency")</f>
        <v>USD</v>
      </c>
      <c r="AP2629" t="str" cm="1">
        <f t="array" aca="1" ref="AP2629" ca="1">_FV(A2629,"Exchange")</f>
        <v>NYSE Arca</v>
      </c>
      <c r="AQ2629" s="6" t="str" cm="1">
        <f t="array" aca="1" ref="AQ2629" ca="1">_FV(A2629,"Exchange abbreviation",TRUE)</f>
        <v>ARCX</v>
      </c>
      <c r="AR2629" t="str" cm="1">
        <f t="array" aca="1" ref="AR2629" ca="1">_FV(A2629,"Instrument type",TRUE)</f>
        <v>ETF</v>
      </c>
    </row>
    <row r="2630" spans="1:44" ht="18.75" customHeight="1" x14ac:dyDescent="0.25">
      <c r="A2630" t="e" vm="2642">
        <v>#VALUE!</v>
      </c>
      <c r="B2630" t="s">
        <v>7153</v>
      </c>
      <c r="C2630" t="s">
        <v>7154</v>
      </c>
      <c r="D2630" s="31" cm="1">
        <f t="array" aca="1" ref="D2630" ca="1">_FV(A2630,"Last trade time",TRUE)</f>
        <v>45824.84030928203</v>
      </c>
      <c r="E2630" s="23" cm="1">
        <f t="array" aca="1" ref="E2630" ca="1">_FV(A2630,"Price")</f>
        <v>23.18</v>
      </c>
      <c r="F2630" s="27" cm="1">
        <f t="array" aca="1" ref="F2630" ca="1">_FV(A2630,"Change (%)",TRUE)</f>
        <v>-8.6209999999999998E-4</v>
      </c>
      <c r="G2630" s="26" cm="1">
        <f t="array" aca="1" ref="G2630" ca="1">_FV(A2630,"Change")</f>
        <v>-0.02</v>
      </c>
      <c r="H2630" s="23" cm="1">
        <f t="array" aca="1" ref="H2630" ca="1">_FV(A2630,"Open")</f>
        <v>23.19</v>
      </c>
      <c r="I2630" s="23" cm="1">
        <f t="array" aca="1" ref="I2630" ca="1">_FV(A2630,"Low")</f>
        <v>23.18</v>
      </c>
      <c r="J2630" s="23" cm="1">
        <f t="array" aca="1" ref="J2630" ca="1">_FV(A2630,"High")</f>
        <v>23.212199999999999</v>
      </c>
      <c r="K2630" s="23" cm="1">
        <f t="array" aca="1" ref="K2630" ca="1">_FV(A2630,"Previous close",TRUE)</f>
        <v>23.2</v>
      </c>
      <c r="L2630" s="26"/>
      <c r="M2630" s="23" cm="1">
        <f t="array" aca="1" ref="M2630" ca="1">_FV(A2630,"52 week low",TRUE)</f>
        <v>22.94</v>
      </c>
      <c r="N2630" s="23" cm="1">
        <f t="array" aca="1" ref="N2630" ca="1">_FV(A2630,"52 week high",TRUE)</f>
        <v>23.32</v>
      </c>
      <c r="O2630" s="8" cm="1">
        <f t="array" aca="1" ref="O2630" ca="1">_FV(A2630,"Volume")</f>
        <v>92188</v>
      </c>
      <c r="P2630" s="7" cm="1">
        <f t="array" aca="1" ref="P2630" ca="1">_FV(A2630,"Volume average",TRUE)</f>
        <v>141955</v>
      </c>
      <c r="Q2630" t="s">
        <v>6358</v>
      </c>
      <c r="S2630" t="s">
        <v>2067</v>
      </c>
      <c r="T2630" s="25" cm="1">
        <f t="array" aca="1" ref="T2630" ca="1">_FV(A2630,"Expense ratio",TRUE)</f>
        <v>3.4999999999999996E-3</v>
      </c>
      <c r="U2630" s="24" cm="1">
        <f t="array" aca="1" ref="U2630" ca="1">_FV(A2630,"Market cap",TRUE)</f>
        <v>567275079.41999996</v>
      </c>
      <c r="V2630" s="4">
        <v>567275072</v>
      </c>
      <c r="W2630" s="4">
        <v>567275072</v>
      </c>
      <c r="Y2630" t="s">
        <v>7155</v>
      </c>
      <c r="Z2630" s="5">
        <v>23.16751</v>
      </c>
      <c r="AA2630" s="20"/>
      <c r="AB2630" s="5">
        <v>6.3100000000000003E-2</v>
      </c>
      <c r="AC2630" s="4">
        <v>161703</v>
      </c>
      <c r="AE2630" s="5">
        <v>2.1290918464218929</v>
      </c>
      <c r="AF2630" s="5">
        <v>6.0853702435489376</v>
      </c>
      <c r="AI2630" s="4">
        <v>161703</v>
      </c>
      <c r="AJ2630" s="5">
        <v>3747531.7061999999</v>
      </c>
      <c r="AL2630" s="5">
        <v>23.32</v>
      </c>
      <c r="AM2630" s="5">
        <v>22.94</v>
      </c>
      <c r="AN2630" t="s">
        <v>90</v>
      </c>
      <c r="AO2630" t="str" cm="1">
        <f t="array" aca="1" ref="AO2630" ca="1">_FV(A2630,"Currency")</f>
        <v>USD</v>
      </c>
      <c r="AP2630" t="str" cm="1">
        <f t="array" aca="1" ref="AP2630" ca="1">_FV(A2630,"Exchange")</f>
        <v>CBOE BZX Exchange</v>
      </c>
      <c r="AQ2630" s="6" t="str" cm="1">
        <f t="array" aca="1" ref="AQ2630" ca="1">_FV(A2630,"Exchange abbreviation",TRUE)</f>
        <v>BATS</v>
      </c>
      <c r="AR2630" t="str" cm="1">
        <f t="array" aca="1" ref="AR2630" ca="1">_FV(A2630,"Instrument type",TRUE)</f>
        <v>ETF</v>
      </c>
    </row>
    <row r="2631" spans="1:44" ht="18.75" customHeight="1" x14ac:dyDescent="0.25">
      <c r="A2631" t="e" vm="2643">
        <v>#VALUE!</v>
      </c>
      <c r="B2631" t="s">
        <v>7156</v>
      </c>
      <c r="C2631" t="s">
        <v>7157</v>
      </c>
      <c r="D2631" s="31" cm="1">
        <f t="array" aca="1" ref="D2631" ca="1">_FV(A2631,"Last trade time",TRUE)</f>
        <v>45824.843750265623</v>
      </c>
      <c r="E2631" s="23" cm="1">
        <f t="array" aca="1" ref="E2631" ca="1">_FV(A2631,"Price")</f>
        <v>59.27</v>
      </c>
      <c r="F2631" s="27" cm="1">
        <f t="array" aca="1" ref="F2631" ca="1">_FV(A2631,"Change (%)",TRUE)</f>
        <v>4.6820000000000004E-3</v>
      </c>
      <c r="G2631" s="26" cm="1">
        <f t="array" aca="1" ref="G2631" ca="1">_FV(A2631,"Change")</f>
        <v>0.2762</v>
      </c>
      <c r="H2631" s="23" cm="1">
        <f t="array" aca="1" ref="H2631" ca="1">_FV(A2631,"Open")</f>
        <v>59.36</v>
      </c>
      <c r="I2631" s="23" cm="1">
        <f t="array" aca="1" ref="I2631" ca="1">_FV(A2631,"Low")</f>
        <v>59.27</v>
      </c>
      <c r="J2631" s="23" cm="1">
        <f t="array" aca="1" ref="J2631" ca="1">_FV(A2631,"High")</f>
        <v>59.36</v>
      </c>
      <c r="K2631" s="23" cm="1">
        <f t="array" aca="1" ref="K2631" ca="1">_FV(A2631,"Previous close",TRUE)</f>
        <v>58.9938</v>
      </c>
      <c r="L2631" s="26"/>
      <c r="M2631" s="23" cm="1">
        <f t="array" aca="1" ref="M2631" ca="1">_FV(A2631,"52 week low",TRUE)</f>
        <v>50.65</v>
      </c>
      <c r="N2631" s="23" cm="1">
        <f t="array" aca="1" ref="N2631" ca="1">_FV(A2631,"52 week high",TRUE)</f>
        <v>62.73</v>
      </c>
      <c r="O2631" s="8" cm="1">
        <f t="array" aca="1" ref="O2631" ca="1">_FV(A2631,"Volume")</f>
        <v>1393</v>
      </c>
      <c r="P2631" s="7" cm="1">
        <f t="array" aca="1" ref="P2631" ca="1">_FV(A2631,"Volume average",TRUE)</f>
        <v>559</v>
      </c>
      <c r="Q2631" t="s">
        <v>60</v>
      </c>
      <c r="S2631" t="s">
        <v>61</v>
      </c>
      <c r="T2631" s="25" cm="1">
        <f t="array" aca="1" ref="T2631" ca="1">_FV(A2631,"Expense ratio",TRUE)</f>
        <v>3.4999999999999996E-3</v>
      </c>
      <c r="U2631" s="24" cm="1">
        <f t="array" aca="1" ref="U2631" ca="1">_FV(A2631,"Market cap",TRUE)</f>
        <v>9795321.6190000009</v>
      </c>
      <c r="V2631" s="4">
        <v>9795316</v>
      </c>
      <c r="W2631" s="4">
        <v>9795316</v>
      </c>
      <c r="Y2631" t="s">
        <v>7158</v>
      </c>
      <c r="Z2631" s="5">
        <v>58.540799999999997</v>
      </c>
      <c r="AA2631" s="5">
        <v>16.490386999999998</v>
      </c>
      <c r="AB2631" s="5">
        <v>2.2599999999999999E-2</v>
      </c>
      <c r="AC2631" s="4">
        <v>828</v>
      </c>
      <c r="AE2631" s="5">
        <v>2.8879918494121748</v>
      </c>
      <c r="AF2631" s="5">
        <v>1.7083377531031729</v>
      </c>
      <c r="AI2631" s="4">
        <v>828</v>
      </c>
      <c r="AJ2631" s="5">
        <v>48450.42</v>
      </c>
      <c r="AL2631" s="5">
        <v>62.73</v>
      </c>
      <c r="AM2631" s="5">
        <v>50.65</v>
      </c>
      <c r="AN2631" t="s">
        <v>47</v>
      </c>
      <c r="AO2631" t="str" cm="1">
        <f t="array" aca="1" ref="AO2631" ca="1">_FV(A2631,"Currency")</f>
        <v>USD</v>
      </c>
      <c r="AP2631" t="str" cm="1">
        <f t="array" aca="1" ref="AP2631" ca="1">_FV(A2631,"Exchange")</f>
        <v>Nasdaq Stock Market</v>
      </c>
      <c r="AQ2631" s="6" t="str" cm="1">
        <f t="array" aca="1" ref="AQ2631" ca="1">_FV(A2631,"Exchange abbreviation",TRUE)</f>
        <v>XNAS</v>
      </c>
      <c r="AR2631" t="str" cm="1">
        <f t="array" aca="1" ref="AR2631" ca="1">_FV(A2631,"Instrument type",TRUE)</f>
        <v>ETF</v>
      </c>
    </row>
    <row r="2632" spans="1:44" ht="18.75" customHeight="1" x14ac:dyDescent="0.25">
      <c r="A2632" t="e" vm="2644">
        <v>#VALUE!</v>
      </c>
      <c r="B2632" t="s">
        <v>7159</v>
      </c>
      <c r="C2632" t="s">
        <v>7160</v>
      </c>
      <c r="D2632" s="31" cm="1">
        <f t="array" aca="1" ref="D2632" ca="1">_FV(A2632,"Last trade time",TRUE)</f>
        <v>45824.84027780078</v>
      </c>
      <c r="E2632" s="23" cm="1">
        <f t="array" aca="1" ref="E2632" ca="1">_FV(A2632,"Price")</f>
        <v>37.625</v>
      </c>
      <c r="F2632" s="27" cm="1">
        <f t="array" aca="1" ref="F2632" ca="1">_FV(A2632,"Change (%)",TRUE)</f>
        <v>-2.8959999999999999E-4</v>
      </c>
      <c r="G2632" s="26" cm="1">
        <f t="array" aca="1" ref="G2632" ca="1">_FV(A2632,"Change")</f>
        <v>-1.09E-2</v>
      </c>
      <c r="H2632" s="23" cm="1">
        <f t="array" aca="1" ref="H2632" ca="1">_FV(A2632,"Open")</f>
        <v>37.49</v>
      </c>
      <c r="I2632" s="23" cm="1">
        <f t="array" aca="1" ref="I2632" ca="1">_FV(A2632,"Low")</f>
        <v>37.49</v>
      </c>
      <c r="J2632" s="23" cm="1">
        <f t="array" aca="1" ref="J2632" ca="1">_FV(A2632,"High")</f>
        <v>37.625</v>
      </c>
      <c r="K2632" s="23" cm="1">
        <f t="array" aca="1" ref="K2632" ca="1">_FV(A2632,"Previous close",TRUE)</f>
        <v>37.635899999999999</v>
      </c>
      <c r="L2632" s="26"/>
      <c r="M2632" s="23" cm="1">
        <f t="array" aca="1" ref="M2632" ca="1">_FV(A2632,"52 week low",TRUE)</f>
        <v>35.974200000000003</v>
      </c>
      <c r="N2632" s="23" cm="1">
        <f t="array" aca="1" ref="N2632" ca="1">_FV(A2632,"52 week high",TRUE)</f>
        <v>38.18</v>
      </c>
      <c r="O2632" s="8" cm="1">
        <f t="array" aca="1" ref="O2632" ca="1">_FV(A2632,"Volume")</f>
        <v>343</v>
      </c>
      <c r="P2632" s="7" cm="1">
        <f t="array" aca="1" ref="P2632" ca="1">_FV(A2632,"Volume average",TRUE)</f>
        <v>3532</v>
      </c>
      <c r="Q2632" t="s">
        <v>827</v>
      </c>
      <c r="S2632" t="s">
        <v>3850</v>
      </c>
      <c r="T2632" s="25" cm="1">
        <f t="array" aca="1" ref="T2632" ca="1">_FV(A2632,"Expense ratio",TRUE)</f>
        <v>3.4999999999999996E-3</v>
      </c>
      <c r="U2632" s="24" cm="1">
        <f t="array" aca="1" ref="U2632" ca="1">_FV(A2632,"Market cap",TRUE)</f>
        <v>40393564.630000003</v>
      </c>
      <c r="V2632" s="4">
        <v>40393564</v>
      </c>
      <c r="W2632" s="4">
        <v>40393564</v>
      </c>
      <c r="Y2632" t="s">
        <v>3674</v>
      </c>
      <c r="Z2632" s="5">
        <v>37.494500000000002</v>
      </c>
      <c r="AA2632" s="19">
        <v>60.641889999999997</v>
      </c>
      <c r="AB2632" s="5">
        <v>7.0199996000000001E-2</v>
      </c>
      <c r="AC2632" s="4">
        <v>13115</v>
      </c>
      <c r="AE2632" s="5">
        <v>3.8331178569254831</v>
      </c>
      <c r="AF2632" s="5">
        <v>9.6740112937168341</v>
      </c>
      <c r="AI2632" s="4">
        <v>13115</v>
      </c>
      <c r="AJ2632" s="5">
        <v>492541.69400000002</v>
      </c>
      <c r="AL2632" s="5">
        <v>38.18</v>
      </c>
      <c r="AM2632" s="5">
        <v>35.973999999999997</v>
      </c>
      <c r="AN2632" t="s">
        <v>47</v>
      </c>
      <c r="AO2632" t="str" cm="1">
        <f t="array" aca="1" ref="AO2632" ca="1">_FV(A2632,"Currency")</f>
        <v>USD</v>
      </c>
      <c r="AP2632" t="str" cm="1">
        <f t="array" aca="1" ref="AP2632" ca="1">_FV(A2632,"Exchange")</f>
        <v>NYSE Arca</v>
      </c>
      <c r="AQ2632" s="6" t="str" cm="1">
        <f t="array" aca="1" ref="AQ2632" ca="1">_FV(A2632,"Exchange abbreviation",TRUE)</f>
        <v>ARCX</v>
      </c>
      <c r="AR2632" t="str" cm="1">
        <f t="array" aca="1" ref="AR2632" ca="1">_FV(A2632,"Instrument type",TRUE)</f>
        <v>ETF</v>
      </c>
    </row>
    <row r="2633" spans="1:44" ht="18.75" customHeight="1" x14ac:dyDescent="0.25">
      <c r="A2633" t="e" vm="2645">
        <v>#VALUE!</v>
      </c>
      <c r="B2633" t="s">
        <v>7161</v>
      </c>
      <c r="C2633" t="s">
        <v>7162</v>
      </c>
      <c r="D2633" s="31" cm="1">
        <f t="array" aca="1" ref="D2633" ca="1">_FV(A2633,"Last trade time",TRUE)</f>
        <v>45824.909190937498</v>
      </c>
      <c r="E2633" s="23" cm="1">
        <f t="array" aca="1" ref="E2633" ca="1">_FV(A2633,"Price")</f>
        <v>100.34</v>
      </c>
      <c r="F2633" s="27" cm="1">
        <f t="array" aca="1" ref="F2633" ca="1">_FV(A2633,"Change (%)",TRUE)</f>
        <v>1.994E-4</v>
      </c>
      <c r="G2633" s="26" cm="1">
        <f t="array" aca="1" ref="G2633" ca="1">_FV(A2633,"Change")</f>
        <v>0.02</v>
      </c>
      <c r="H2633" s="23" cm="1">
        <f t="array" aca="1" ref="H2633" ca="1">_FV(A2633,"Open")</f>
        <v>100.34</v>
      </c>
      <c r="I2633" s="23" cm="1">
        <f t="array" aca="1" ref="I2633" ca="1">_FV(A2633,"Low")</f>
        <v>100.33</v>
      </c>
      <c r="J2633" s="23" cm="1">
        <f t="array" aca="1" ref="J2633" ca="1">_FV(A2633,"High")</f>
        <v>100.34</v>
      </c>
      <c r="K2633" s="23" cm="1">
        <f t="array" aca="1" ref="K2633" ca="1">_FV(A2633,"Previous close",TRUE)</f>
        <v>100.32</v>
      </c>
      <c r="L2633" s="26"/>
      <c r="M2633" s="23" cm="1">
        <f t="array" aca="1" ref="M2633" ca="1">_FV(A2633,"52 week low",TRUE)</f>
        <v>100.04</v>
      </c>
      <c r="N2633" s="23" cm="1">
        <f t="array" aca="1" ref="N2633" ca="1">_FV(A2633,"52 week high",TRUE)</f>
        <v>100.76</v>
      </c>
      <c r="O2633" s="8" cm="1">
        <f t="array" aca="1" ref="O2633" ca="1">_FV(A2633,"Volume")</f>
        <v>1096848</v>
      </c>
      <c r="P2633" s="7" cm="1">
        <f t="array" aca="1" ref="P2633" ca="1">_FV(A2633,"Volume average",TRUE)</f>
        <v>1297695</v>
      </c>
      <c r="Q2633" t="s">
        <v>799</v>
      </c>
      <c r="S2633" t="s">
        <v>3657</v>
      </c>
      <c r="T2633" s="25" cm="1">
        <f t="array" aca="1" ref="T2633" ca="1">_FV(A2633,"Expense ratio",TRUE)</f>
        <v>3.4999999999999996E-3</v>
      </c>
      <c r="U2633" s="24" cm="1">
        <f t="array" aca="1" ref="U2633" ca="1">_FV(A2633,"Market cap",TRUE)</f>
        <v>13316969380.23</v>
      </c>
      <c r="V2633" s="4">
        <v>13316969472</v>
      </c>
      <c r="W2633" s="4">
        <v>13316969472</v>
      </c>
      <c r="Y2633" t="s">
        <v>5053</v>
      </c>
      <c r="Z2633" s="5">
        <v>100.25</v>
      </c>
      <c r="AA2633" s="20"/>
      <c r="AB2633" s="5">
        <v>5.0900000000000001E-2</v>
      </c>
      <c r="AC2633" s="4">
        <v>1760542</v>
      </c>
      <c r="AE2633" s="5">
        <v>1.9914240885960279</v>
      </c>
      <c r="AF2633" s="5">
        <v>5.1457997117267951</v>
      </c>
      <c r="AI2633" s="4">
        <v>1760542</v>
      </c>
      <c r="AJ2633" s="5">
        <v>176511940.91999999</v>
      </c>
      <c r="AL2633" s="5">
        <v>100.76</v>
      </c>
      <c r="AM2633" s="5">
        <v>100.04</v>
      </c>
      <c r="AN2633" t="s">
        <v>82</v>
      </c>
      <c r="AO2633" t="str" cm="1">
        <f t="array" aca="1" ref="AO2633" ca="1">_FV(A2633,"Currency")</f>
        <v>USD</v>
      </c>
      <c r="AP2633" t="str" cm="1">
        <f t="array" aca="1" ref="AP2633" ca="1">_FV(A2633,"Exchange")</f>
        <v>NYSE Arca</v>
      </c>
      <c r="AQ2633" s="6" t="str" cm="1">
        <f t="array" aca="1" ref="AQ2633" ca="1">_FV(A2633,"Exchange abbreviation",TRUE)</f>
        <v>ARCX</v>
      </c>
      <c r="AR2633" t="str" cm="1">
        <f t="array" aca="1" ref="AR2633" ca="1">_FV(A2633,"Instrument type",TRUE)</f>
        <v>ETF</v>
      </c>
    </row>
    <row r="2634" spans="1:44" ht="18.75" customHeight="1" x14ac:dyDescent="0.25">
      <c r="A2634" t="e" vm="2646">
        <v>#VALUE!</v>
      </c>
      <c r="B2634" t="s">
        <v>7163</v>
      </c>
      <c r="C2634" t="s">
        <v>7164</v>
      </c>
      <c r="D2634" s="31" cm="1">
        <f t="array" aca="1" ref="D2634" ca="1">_FV(A2634,"Last trade time",TRUE)</f>
        <v>45824.840341573436</v>
      </c>
      <c r="E2634" s="23" cm="1">
        <f t="array" aca="1" ref="E2634" ca="1">_FV(A2634,"Price")</f>
        <v>22.47</v>
      </c>
      <c r="F2634" s="27" cm="1">
        <f t="array" aca="1" ref="F2634" ca="1">_FV(A2634,"Change (%)",TRUE)</f>
        <v>-4.4479999999999997E-4</v>
      </c>
      <c r="G2634" s="26" cm="1">
        <f t="array" aca="1" ref="G2634" ca="1">_FV(A2634,"Change")</f>
        <v>-0.01</v>
      </c>
      <c r="H2634" s="23" cm="1">
        <f t="array" aca="1" ref="H2634" ca="1">_FV(A2634,"Open")</f>
        <v>22.48</v>
      </c>
      <c r="I2634" s="23" cm="1">
        <f t="array" aca="1" ref="I2634" ca="1">_FV(A2634,"Low")</f>
        <v>22.453199999999999</v>
      </c>
      <c r="J2634" s="23" cm="1">
        <f t="array" aca="1" ref="J2634" ca="1">_FV(A2634,"High")</f>
        <v>22.539899999999999</v>
      </c>
      <c r="K2634" s="23" cm="1">
        <f t="array" aca="1" ref="K2634" ca="1">_FV(A2634,"Previous close",TRUE)</f>
        <v>22.48</v>
      </c>
      <c r="L2634" s="26"/>
      <c r="M2634" s="23" cm="1">
        <f t="array" aca="1" ref="M2634" ca="1">_FV(A2634,"52 week low",TRUE)</f>
        <v>21.680299999999999</v>
      </c>
      <c r="N2634" s="23" cm="1">
        <f t="array" aca="1" ref="N2634" ca="1">_FV(A2634,"52 week high",TRUE)</f>
        <v>23.84</v>
      </c>
      <c r="O2634" s="8" cm="1">
        <f t="array" aca="1" ref="O2634" ca="1">_FV(A2634,"Volume")</f>
        <v>53027</v>
      </c>
      <c r="P2634" s="7" cm="1">
        <f t="array" aca="1" ref="P2634" ca="1">_FV(A2634,"Volume average",TRUE)</f>
        <v>84320</v>
      </c>
      <c r="Q2634" t="s">
        <v>375</v>
      </c>
      <c r="S2634" t="s">
        <v>376</v>
      </c>
      <c r="T2634" s="25" cm="1">
        <f t="array" aca="1" ref="T2634" ca="1">_FV(A2634,"Expense ratio",TRUE)</f>
        <v>3.4999999999999996E-3</v>
      </c>
      <c r="U2634" s="24" cm="1">
        <f t="array" aca="1" ref="U2634" ca="1">_FV(A2634,"Market cap",TRUE)</f>
        <v>321777692.44999999</v>
      </c>
      <c r="V2634" s="4">
        <v>321777696</v>
      </c>
      <c r="W2634" s="4">
        <v>321777696</v>
      </c>
      <c r="Y2634" t="s">
        <v>7165</v>
      </c>
      <c r="Z2634" s="5">
        <v>22.39</v>
      </c>
      <c r="AA2634" s="20"/>
      <c r="AB2634" s="5">
        <v>3.3299996999999998E-2</v>
      </c>
      <c r="AC2634" s="4">
        <v>88644</v>
      </c>
      <c r="AE2634" s="5">
        <v>1.13336851280943</v>
      </c>
      <c r="AF2634" s="5">
        <v>4.4130429957159656</v>
      </c>
      <c r="AI2634" s="4">
        <v>88644</v>
      </c>
      <c r="AJ2634" s="5">
        <v>1989614.58</v>
      </c>
      <c r="AL2634" s="5">
        <v>23.84</v>
      </c>
      <c r="AM2634" s="5">
        <v>21.68</v>
      </c>
      <c r="AN2634" t="s">
        <v>90</v>
      </c>
      <c r="AO2634" t="str" cm="1">
        <f t="array" aca="1" ref="AO2634" ca="1">_FV(A2634,"Currency")</f>
        <v>USD</v>
      </c>
      <c r="AP2634" t="str" cm="1">
        <f t="array" aca="1" ref="AP2634" ca="1">_FV(A2634,"Exchange")</f>
        <v>CBOE BZX Exchange</v>
      </c>
      <c r="AQ2634" s="6" t="str" cm="1">
        <f t="array" aca="1" ref="AQ2634" ca="1">_FV(A2634,"Exchange abbreviation",TRUE)</f>
        <v>BATS</v>
      </c>
      <c r="AR2634" t="str" cm="1">
        <f t="array" aca="1" ref="AR2634" ca="1">_FV(A2634,"Instrument type",TRUE)</f>
        <v>ETF</v>
      </c>
    </row>
    <row r="2635" spans="1:44" ht="18.75" customHeight="1" x14ac:dyDescent="0.25">
      <c r="A2635" t="e" vm="2647">
        <v>#VALUE!</v>
      </c>
      <c r="B2635" t="s">
        <v>7166</v>
      </c>
      <c r="C2635" t="s">
        <v>7167</v>
      </c>
      <c r="D2635" s="31" cm="1">
        <f t="array" aca="1" ref="D2635" ca="1">_FV(A2635,"Last trade time",TRUE)</f>
        <v>45824.840277823438</v>
      </c>
      <c r="E2635" s="23" cm="1">
        <f t="array" aca="1" ref="E2635" ca="1">_FV(A2635,"Price")</f>
        <v>19.7883</v>
      </c>
      <c r="F2635" s="27" cm="1">
        <f t="array" aca="1" ref="F2635" ca="1">_FV(A2635,"Change (%)",TRUE)</f>
        <v>1.8529999999999998E-3</v>
      </c>
      <c r="G2635" s="26" cm="1">
        <f t="array" aca="1" ref="G2635" ca="1">_FV(A2635,"Change")</f>
        <v>3.6600000000000001E-2</v>
      </c>
      <c r="H2635" s="23" cm="1">
        <f t="array" aca="1" ref="H2635" ca="1">_FV(A2635,"Open")</f>
        <v>19.785599999999999</v>
      </c>
      <c r="I2635" s="23" cm="1">
        <f t="array" aca="1" ref="I2635" ca="1">_FV(A2635,"Low")</f>
        <v>19.760000000000002</v>
      </c>
      <c r="J2635" s="23" cm="1">
        <f t="array" aca="1" ref="J2635" ca="1">_FV(A2635,"High")</f>
        <v>19.8445</v>
      </c>
      <c r="K2635" s="23" cm="1">
        <f t="array" aca="1" ref="K2635" ca="1">_FV(A2635,"Previous close",TRUE)</f>
        <v>19.7517</v>
      </c>
      <c r="L2635" s="26"/>
      <c r="M2635" s="23" cm="1">
        <f t="array" aca="1" ref="M2635" ca="1">_FV(A2635,"52 week low",TRUE)</f>
        <v>18.753900000000002</v>
      </c>
      <c r="N2635" s="23" cm="1">
        <f t="array" aca="1" ref="N2635" ca="1">_FV(A2635,"52 week high",TRUE)</f>
        <v>20.34</v>
      </c>
      <c r="O2635" s="8" cm="1">
        <f t="array" aca="1" ref="O2635" ca="1">_FV(A2635,"Volume")</f>
        <v>43632</v>
      </c>
      <c r="P2635" s="7" cm="1">
        <f t="array" aca="1" ref="P2635" ca="1">_FV(A2635,"Volume average",TRUE)</f>
        <v>61123</v>
      </c>
      <c r="Q2635" t="s">
        <v>464</v>
      </c>
      <c r="T2635" s="25" cm="1">
        <f t="array" aca="1" ref="T2635" ca="1">_FV(A2635,"Expense ratio",TRUE)</f>
        <v>3.4999999999999996E-3</v>
      </c>
      <c r="U2635" s="24" cm="1">
        <f t="array" aca="1" ref="U2635" ca="1">_FV(A2635,"Market cap",TRUE)</f>
        <v>168731905.27000001</v>
      </c>
      <c r="V2635" s="16"/>
      <c r="W2635" s="16"/>
      <c r="Z2635" s="18"/>
      <c r="AA2635" s="20"/>
      <c r="AB2635" s="20"/>
      <c r="AC2635" s="21">
        <v>61762</v>
      </c>
      <c r="AE2635" s="18"/>
      <c r="AF2635" s="20"/>
      <c r="AI2635" s="21"/>
      <c r="AJ2635" s="18"/>
      <c r="AL2635" s="18"/>
      <c r="AM2635" s="18"/>
      <c r="AN2635" t="s">
        <v>73</v>
      </c>
      <c r="AO2635" t="str" cm="1">
        <f t="array" aca="1" ref="AO2635" ca="1">_FV(A2635,"Currency")</f>
        <v>USD</v>
      </c>
      <c r="AP2635" t="str" cm="1">
        <f t="array" aca="1" ref="AP2635" ca="1">_FV(A2635,"Exchange")</f>
        <v>NYSE Arca</v>
      </c>
      <c r="AQ2635" s="6" t="str" cm="1">
        <f t="array" aca="1" ref="AQ2635" ca="1">_FV(A2635,"Exchange abbreviation",TRUE)</f>
        <v>ARCX</v>
      </c>
      <c r="AR2635" t="str" cm="1">
        <f t="array" aca="1" ref="AR2635" ca="1">_FV(A2635,"Instrument type",TRUE)</f>
        <v>ETF</v>
      </c>
    </row>
    <row r="2636" spans="1:44" ht="18.75" customHeight="1" x14ac:dyDescent="0.25">
      <c r="A2636" t="e" vm="2648">
        <v>#VALUE!</v>
      </c>
      <c r="B2636" t="s">
        <v>7168</v>
      </c>
      <c r="C2636" t="s">
        <v>7169</v>
      </c>
      <c r="D2636" s="31" cm="1">
        <f t="array" aca="1" ref="D2636" ca="1">_FV(A2636,"Last trade time",TRUE)</f>
        <v>45824.840277789066</v>
      </c>
      <c r="E2636" s="23" cm="1">
        <f t="array" aca="1" ref="E2636" ca="1">_FV(A2636,"Price")</f>
        <v>20.48</v>
      </c>
      <c r="F2636" s="27" cm="1">
        <f t="array" aca="1" ref="F2636" ca="1">_FV(A2636,"Change (%)",TRUE)</f>
        <v>1.5368999999999999E-2</v>
      </c>
      <c r="G2636" s="26" cm="1">
        <f t="array" aca="1" ref="G2636" ca="1">_FV(A2636,"Change")</f>
        <v>0.31</v>
      </c>
      <c r="H2636" s="23" cm="1">
        <f t="array" aca="1" ref="H2636" ca="1">_FV(A2636,"Open")</f>
        <v>20.46</v>
      </c>
      <c r="I2636" s="23" cm="1">
        <f t="array" aca="1" ref="I2636" ca="1">_FV(A2636,"Low")</f>
        <v>20.37</v>
      </c>
      <c r="J2636" s="23" cm="1">
        <f t="array" aca="1" ref="J2636" ca="1">_FV(A2636,"High")</f>
        <v>20.51</v>
      </c>
      <c r="K2636" s="23" cm="1">
        <f t="array" aca="1" ref="K2636" ca="1">_FV(A2636,"Previous close",TRUE)</f>
        <v>20.170000000000002</v>
      </c>
      <c r="L2636" s="26"/>
      <c r="M2636" s="23" cm="1">
        <f t="array" aca="1" ref="M2636" ca="1">_FV(A2636,"52 week low",TRUE)</f>
        <v>16.670000000000002</v>
      </c>
      <c r="N2636" s="23" cm="1">
        <f t="array" aca="1" ref="N2636" ca="1">_FV(A2636,"52 week high",TRUE)</f>
        <v>20.61</v>
      </c>
      <c r="O2636" s="8" cm="1">
        <f t="array" aca="1" ref="O2636" ca="1">_FV(A2636,"Volume")</f>
        <v>14251</v>
      </c>
      <c r="P2636" s="7" cm="1">
        <f t="array" aca="1" ref="P2636" ca="1">_FV(A2636,"Volume average",TRUE)</f>
        <v>12910</v>
      </c>
      <c r="Q2636" t="s">
        <v>490</v>
      </c>
      <c r="T2636" s="25" cm="1">
        <f t="array" aca="1" ref="T2636" ca="1">_FV(A2636,"Expense ratio",TRUE)</f>
        <v>3.4999999999999996E-3</v>
      </c>
      <c r="U2636" s="24" cm="1">
        <f t="array" aca="1" ref="U2636" ca="1">_FV(A2636,"Market cap",TRUE)</f>
        <v>65239687.189999998</v>
      </c>
      <c r="V2636" s="16"/>
      <c r="W2636" s="16"/>
      <c r="Z2636" s="18"/>
      <c r="AA2636" s="20"/>
      <c r="AB2636" s="20"/>
      <c r="AC2636" s="21">
        <v>13144</v>
      </c>
      <c r="AE2636" s="18"/>
      <c r="AF2636" s="20"/>
      <c r="AI2636" s="21"/>
      <c r="AJ2636" s="18"/>
      <c r="AL2636" s="18"/>
      <c r="AM2636" s="18"/>
      <c r="AN2636" t="s">
        <v>73</v>
      </c>
      <c r="AO2636" t="str" cm="1">
        <f t="array" aca="1" ref="AO2636" ca="1">_FV(A2636,"Currency")</f>
        <v>USD</v>
      </c>
      <c r="AP2636" t="str" cm="1">
        <f t="array" aca="1" ref="AP2636" ca="1">_FV(A2636,"Exchange")</f>
        <v>NYSE Arca</v>
      </c>
      <c r="AQ2636" s="6" t="str" cm="1">
        <f t="array" aca="1" ref="AQ2636" ca="1">_FV(A2636,"Exchange abbreviation",TRUE)</f>
        <v>ARCX</v>
      </c>
      <c r="AR2636" t="str" cm="1">
        <f t="array" aca="1" ref="AR2636" ca="1">_FV(A2636,"Instrument type",TRUE)</f>
        <v>ETF</v>
      </c>
    </row>
    <row r="2637" spans="1:44" ht="18.75" customHeight="1" x14ac:dyDescent="0.25">
      <c r="A2637" t="e" vm="2649">
        <v>#VALUE!</v>
      </c>
      <c r="B2637" t="s">
        <v>7170</v>
      </c>
      <c r="C2637" t="s">
        <v>7171</v>
      </c>
      <c r="D2637" s="31" cm="1">
        <f t="array" aca="1" ref="D2637" ca="1">_FV(A2637,"Last trade time",TRUE)</f>
        <v>45824.84030609922</v>
      </c>
      <c r="E2637" s="23" cm="1">
        <f t="array" aca="1" ref="E2637" ca="1">_FV(A2637,"Price")</f>
        <v>22.33</v>
      </c>
      <c r="F2637" s="27" cm="1">
        <f t="array" aca="1" ref="F2637" ca="1">_FV(A2637,"Change (%)",TRUE)</f>
        <v>8.9649999999999994E-4</v>
      </c>
      <c r="G2637" s="26" cm="1">
        <f t="array" aca="1" ref="G2637" ca="1">_FV(A2637,"Change")</f>
        <v>0.02</v>
      </c>
      <c r="H2637" s="23" cm="1">
        <f t="array" aca="1" ref="H2637" ca="1">_FV(A2637,"Open")</f>
        <v>22.33</v>
      </c>
      <c r="I2637" s="23" cm="1">
        <f t="array" aca="1" ref="I2637" ca="1">_FV(A2637,"Low")</f>
        <v>22.33</v>
      </c>
      <c r="J2637" s="23" cm="1">
        <f t="array" aca="1" ref="J2637" ca="1">_FV(A2637,"High")</f>
        <v>22.37</v>
      </c>
      <c r="K2637" s="23" cm="1">
        <f t="array" aca="1" ref="K2637" ca="1">_FV(A2637,"Previous close",TRUE)</f>
        <v>22.31</v>
      </c>
      <c r="L2637" s="26"/>
      <c r="M2637" s="23" cm="1">
        <f t="array" aca="1" ref="M2637" ca="1">_FV(A2637,"52 week low",TRUE)</f>
        <v>21.1904</v>
      </c>
      <c r="N2637" s="23" cm="1">
        <f t="array" aca="1" ref="N2637" ca="1">_FV(A2637,"52 week high",TRUE)</f>
        <v>22.73</v>
      </c>
      <c r="O2637" s="8" cm="1">
        <f t="array" aca="1" ref="O2637" ca="1">_FV(A2637,"Volume")</f>
        <v>105611</v>
      </c>
      <c r="P2637" s="7" cm="1">
        <f t="array" aca="1" ref="P2637" ca="1">_FV(A2637,"Volume average",TRUE)</f>
        <v>110521</v>
      </c>
      <c r="Q2637" t="s">
        <v>827</v>
      </c>
      <c r="S2637" t="s">
        <v>2067</v>
      </c>
      <c r="T2637" s="25" cm="1">
        <f t="array" aca="1" ref="T2637" ca="1">_FV(A2637,"Expense ratio",TRUE)</f>
        <v>3.4999999999999996E-3</v>
      </c>
      <c r="U2637" s="24" cm="1">
        <f t="array" aca="1" ref="U2637" ca="1">_FV(A2637,"Market cap",TRUE)</f>
        <v>284748984.63</v>
      </c>
      <c r="V2637" s="4">
        <v>284748992</v>
      </c>
      <c r="W2637" s="4">
        <v>284748992</v>
      </c>
      <c r="Y2637" t="s">
        <v>7172</v>
      </c>
      <c r="Z2637" s="5">
        <v>22.234749999999998</v>
      </c>
      <c r="AA2637" s="20"/>
      <c r="AB2637" s="5">
        <v>6.7500000000000004E-2</v>
      </c>
      <c r="AC2637" s="4">
        <v>93520</v>
      </c>
      <c r="AE2637" s="5">
        <v>3.3583038520017978</v>
      </c>
      <c r="AF2637" s="5">
        <v>8.4530775333509602</v>
      </c>
      <c r="AI2637" s="4">
        <v>93520</v>
      </c>
      <c r="AJ2637" s="4">
        <v>2085496</v>
      </c>
      <c r="AL2637" s="5">
        <v>22.73</v>
      </c>
      <c r="AM2637" s="5">
        <v>21.19</v>
      </c>
      <c r="AN2637" t="s">
        <v>90</v>
      </c>
      <c r="AO2637" t="str" cm="1">
        <f t="array" aca="1" ref="AO2637" ca="1">_FV(A2637,"Currency")</f>
        <v>USD</v>
      </c>
      <c r="AP2637" t="str" cm="1">
        <f t="array" aca="1" ref="AP2637" ca="1">_FV(A2637,"Exchange")</f>
        <v>CBOE BZX Exchange</v>
      </c>
      <c r="AQ2637" s="6" t="str" cm="1">
        <f t="array" aca="1" ref="AQ2637" ca="1">_FV(A2637,"Exchange abbreviation",TRUE)</f>
        <v>BATS</v>
      </c>
      <c r="AR2637" t="str" cm="1">
        <f t="array" aca="1" ref="AR2637" ca="1">_FV(A2637,"Instrument type",TRUE)</f>
        <v>ETF</v>
      </c>
    </row>
    <row r="2638" spans="1:44" ht="18.75" customHeight="1" x14ac:dyDescent="0.25">
      <c r="A2638" t="e" vm="2650">
        <v>#VALUE!</v>
      </c>
      <c r="B2638" t="s">
        <v>7173</v>
      </c>
      <c r="C2638" t="s">
        <v>7174</v>
      </c>
      <c r="D2638" s="31" cm="1">
        <f t="array" aca="1" ref="D2638" ca="1">_FV(A2638,"Last trade time",TRUE)</f>
        <v>45824.843750265623</v>
      </c>
      <c r="E2638" s="23" cm="1">
        <f t="array" aca="1" ref="E2638" ca="1">_FV(A2638,"Price")</f>
        <v>25.24</v>
      </c>
      <c r="F2638" s="27" cm="1">
        <f t="array" aca="1" ref="F2638" ca="1">_FV(A2638,"Change (%)",TRUE)</f>
        <v>0</v>
      </c>
      <c r="G2638" s="26" cm="1">
        <f t="array" aca="1" ref="G2638" ca="1">_FV(A2638,"Change")</f>
        <v>0</v>
      </c>
      <c r="H2638" s="23" cm="1">
        <f t="array" aca="1" ref="H2638" ca="1">_FV(A2638,"Open")</f>
        <v>25.24</v>
      </c>
      <c r="I2638" s="23" cm="1">
        <f t="array" aca="1" ref="I2638" ca="1">_FV(A2638,"Low")</f>
        <v>25.24</v>
      </c>
      <c r="J2638" s="23" cm="1">
        <f t="array" aca="1" ref="J2638" ca="1">_FV(A2638,"High")</f>
        <v>25.24</v>
      </c>
      <c r="K2638" s="23" cm="1">
        <f t="array" aca="1" ref="K2638" ca="1">_FV(A2638,"Previous close",TRUE)</f>
        <v>25.24</v>
      </c>
      <c r="L2638" s="26"/>
      <c r="M2638" s="23" cm="1">
        <f t="array" aca="1" ref="M2638" ca="1">_FV(A2638,"52 week low",TRUE)</f>
        <v>24.878599999999999</v>
      </c>
      <c r="N2638" s="23" cm="1">
        <f t="array" aca="1" ref="N2638" ca="1">_FV(A2638,"52 week high",TRUE)</f>
        <v>25.3</v>
      </c>
      <c r="O2638" s="8" cm="1">
        <f t="array" aca="1" ref="O2638" ca="1">_FV(A2638,"Volume")</f>
        <v>0</v>
      </c>
      <c r="P2638" s="7" cm="1">
        <f t="array" aca="1" ref="P2638" ca="1">_FV(A2638,"Volume average",TRUE)</f>
        <v>26</v>
      </c>
      <c r="Q2638" t="s">
        <v>2519</v>
      </c>
      <c r="S2638" t="s">
        <v>7175</v>
      </c>
      <c r="T2638" s="25" cm="1">
        <f t="array" aca="1" ref="T2638" ca="1">_FV(A2638,"Expense ratio",TRUE)</f>
        <v>3.4999999999999996E-3</v>
      </c>
      <c r="U2638" s="24" cm="1">
        <f t="array" aca="1" ref="U2638" ca="1">_FV(A2638,"Market cap",TRUE)</f>
        <v>504187.36</v>
      </c>
      <c r="V2638" s="4">
        <v>504187</v>
      </c>
      <c r="W2638" s="4">
        <v>504187</v>
      </c>
      <c r="Y2638" t="s">
        <v>4073</v>
      </c>
      <c r="Z2638" s="5">
        <v>25.197900000000001</v>
      </c>
      <c r="AA2638" s="20"/>
      <c r="AB2638" s="20"/>
      <c r="AC2638" s="4">
        <v>25</v>
      </c>
      <c r="AE2638" s="5">
        <v>0.17874906716064401</v>
      </c>
      <c r="AF2638" s="20"/>
      <c r="AH2638" s="16"/>
      <c r="AI2638" s="4">
        <v>25</v>
      </c>
      <c r="AJ2638" s="5">
        <v>629.875</v>
      </c>
      <c r="AL2638" s="5">
        <v>25.3</v>
      </c>
      <c r="AM2638" s="5">
        <v>25.114999999999998</v>
      </c>
      <c r="AN2638" t="s">
        <v>47</v>
      </c>
      <c r="AO2638" t="str" cm="1">
        <f t="array" aca="1" ref="AO2638" ca="1">_FV(A2638,"Currency")</f>
        <v>USD</v>
      </c>
      <c r="AP2638" t="str" cm="1">
        <f t="array" aca="1" ref="AP2638" ca="1">_FV(A2638,"Exchange")</f>
        <v>Nasdaq Stock Market</v>
      </c>
      <c r="AQ2638" s="6" t="str" cm="1">
        <f t="array" aca="1" ref="AQ2638" ca="1">_FV(A2638,"Exchange abbreviation",TRUE)</f>
        <v>XNAS</v>
      </c>
      <c r="AR2638" t="str" cm="1">
        <f t="array" aca="1" ref="AR2638" ca="1">_FV(A2638,"Instrument type",TRUE)</f>
        <v>ETF</v>
      </c>
    </row>
    <row r="2639" spans="1:44" ht="18.75" customHeight="1" x14ac:dyDescent="0.25">
      <c r="A2639" t="e" vm="2651">
        <v>#VALUE!</v>
      </c>
      <c r="B2639" t="s">
        <v>7176</v>
      </c>
      <c r="C2639" t="s">
        <v>7177</v>
      </c>
      <c r="D2639" s="31" cm="1">
        <f t="array" aca="1" ref="D2639" ca="1">_FV(A2639,"Last trade time",TRUE)</f>
        <v>45824.840277789066</v>
      </c>
      <c r="E2639" s="23" cm="1">
        <f t="array" aca="1" ref="E2639" ca="1">_FV(A2639,"Price")</f>
        <v>50.545000000000002</v>
      </c>
      <c r="F2639" s="27" cm="1">
        <f t="array" aca="1" ref="F2639" ca="1">_FV(A2639,"Change (%)",TRUE)</f>
        <v>4.9489999999999994E-4</v>
      </c>
      <c r="G2639" s="26" cm="1">
        <f t="array" aca="1" ref="G2639" ca="1">_FV(A2639,"Change")</f>
        <v>2.5000000000000001E-2</v>
      </c>
      <c r="H2639" s="23" cm="1">
        <f t="array" aca="1" ref="H2639" ca="1">_FV(A2639,"Open")</f>
        <v>50.56</v>
      </c>
      <c r="I2639" s="23" cm="1">
        <f t="array" aca="1" ref="I2639" ca="1">_FV(A2639,"Low")</f>
        <v>50.51</v>
      </c>
      <c r="J2639" s="23" cm="1">
        <f t="array" aca="1" ref="J2639" ca="1">_FV(A2639,"High")</f>
        <v>50.67</v>
      </c>
      <c r="K2639" s="23" cm="1">
        <f t="array" aca="1" ref="K2639" ca="1">_FV(A2639,"Previous close",TRUE)</f>
        <v>50.52</v>
      </c>
      <c r="L2639" s="26"/>
      <c r="M2639" s="23" cm="1">
        <f t="array" aca="1" ref="M2639" ca="1">_FV(A2639,"52 week low",TRUE)</f>
        <v>49.8</v>
      </c>
      <c r="N2639" s="23" cm="1">
        <f t="array" aca="1" ref="N2639" ca="1">_FV(A2639,"52 week high",TRUE)</f>
        <v>51.05</v>
      </c>
      <c r="O2639" s="8" cm="1">
        <f t="array" aca="1" ref="O2639" ca="1">_FV(A2639,"Volume")</f>
        <v>5439</v>
      </c>
      <c r="P2639" s="7" cm="1">
        <f t="array" aca="1" ref="P2639" ca="1">_FV(A2639,"Volume average",TRUE)</f>
        <v>10061</v>
      </c>
      <c r="Q2639" t="s">
        <v>2519</v>
      </c>
      <c r="S2639" t="s">
        <v>3850</v>
      </c>
      <c r="T2639" s="25" cm="1">
        <f t="array" aca="1" ref="T2639" ca="1">_FV(A2639,"Expense ratio",TRUE)</f>
        <v>3.4999999999999996E-3</v>
      </c>
      <c r="U2639" s="24" cm="1">
        <f t="array" aca="1" ref="U2639" ca="1">_FV(A2639,"Market cap",TRUE)</f>
        <v>169649885.78</v>
      </c>
      <c r="V2639" s="4">
        <v>169649888</v>
      </c>
      <c r="W2639" s="4">
        <v>169649888</v>
      </c>
      <c r="Y2639" t="s">
        <v>1224</v>
      </c>
      <c r="Z2639" s="5">
        <v>50.381</v>
      </c>
      <c r="AA2639" s="20"/>
      <c r="AB2639" s="5">
        <v>3.5999999999999997E-2</v>
      </c>
      <c r="AC2639" s="4">
        <v>12814</v>
      </c>
      <c r="AE2639" s="5">
        <v>1.5260016382492081</v>
      </c>
      <c r="AF2639" s="5">
        <v>4.5797829790573452</v>
      </c>
      <c r="AI2639" s="4">
        <v>12814</v>
      </c>
      <c r="AJ2639" s="5">
        <v>646530.37</v>
      </c>
      <c r="AL2639" s="5">
        <v>51.05</v>
      </c>
      <c r="AM2639" s="5">
        <v>49.8</v>
      </c>
      <c r="AN2639" t="s">
        <v>47</v>
      </c>
      <c r="AO2639" t="str" cm="1">
        <f t="array" aca="1" ref="AO2639" ca="1">_FV(A2639,"Currency")</f>
        <v>USD</v>
      </c>
      <c r="AP2639" t="str" cm="1">
        <f t="array" aca="1" ref="AP2639" ca="1">_FV(A2639,"Exchange")</f>
        <v>NYSE Arca</v>
      </c>
      <c r="AQ2639" s="6" t="str" cm="1">
        <f t="array" aca="1" ref="AQ2639" ca="1">_FV(A2639,"Exchange abbreviation",TRUE)</f>
        <v>ARCX</v>
      </c>
      <c r="AR2639" t="str" cm="1">
        <f t="array" aca="1" ref="AR2639" ca="1">_FV(A2639,"Instrument type",TRUE)</f>
        <v>ETF</v>
      </c>
    </row>
    <row r="2640" spans="1:44" ht="18.75" customHeight="1" x14ac:dyDescent="0.25">
      <c r="A2640" t="e" vm="2652">
        <v>#VALUE!</v>
      </c>
      <c r="B2640" t="s">
        <v>7178</v>
      </c>
      <c r="C2640" t="s">
        <v>7179</v>
      </c>
      <c r="D2640" s="31" cm="1">
        <f t="array" aca="1" ref="D2640" ca="1">_FV(A2640,"Last trade time",TRUE)</f>
        <v>45824.840277789066</v>
      </c>
      <c r="E2640" s="23" cm="1">
        <f t="array" aca="1" ref="E2640" ca="1">_FV(A2640,"Price")</f>
        <v>36.914999999999999</v>
      </c>
      <c r="F2640" s="27" cm="1">
        <f t="array" aca="1" ref="F2640" ca="1">_FV(A2640,"Change (%)",TRUE)</f>
        <v>1.354E-3</v>
      </c>
      <c r="G2640" s="26" cm="1">
        <f t="array" aca="1" ref="G2640" ca="1">_FV(A2640,"Change")</f>
        <v>4.99E-2</v>
      </c>
      <c r="H2640" s="23" cm="1">
        <f t="array" aca="1" ref="H2640" ca="1">_FV(A2640,"Open")</f>
        <v>36.914999999999999</v>
      </c>
      <c r="I2640" s="23" cm="1">
        <f t="array" aca="1" ref="I2640" ca="1">_FV(A2640,"Low")</f>
        <v>36.914999999999999</v>
      </c>
      <c r="J2640" s="23" cm="1">
        <f t="array" aca="1" ref="J2640" ca="1">_FV(A2640,"High")</f>
        <v>36.914999999999999</v>
      </c>
      <c r="K2640" s="23" cm="1">
        <f t="array" aca="1" ref="K2640" ca="1">_FV(A2640,"Previous close",TRUE)</f>
        <v>36.865099999999998</v>
      </c>
      <c r="L2640" s="26"/>
      <c r="M2640" s="23" cm="1">
        <f t="array" aca="1" ref="M2640" ca="1">_FV(A2640,"52 week low",TRUE)</f>
        <v>35.22</v>
      </c>
      <c r="N2640" s="23" cm="1">
        <f t="array" aca="1" ref="N2640" ca="1">_FV(A2640,"52 week high",TRUE)</f>
        <v>38.234299999999998</v>
      </c>
      <c r="O2640" s="8" cm="1">
        <f t="array" aca="1" ref="O2640" ca="1">_FV(A2640,"Volume")</f>
        <v>14</v>
      </c>
      <c r="P2640" s="7" cm="1">
        <f t="array" aca="1" ref="P2640" ca="1">_FV(A2640,"Volume average",TRUE)</f>
        <v>6974</v>
      </c>
      <c r="Q2640" t="s">
        <v>827</v>
      </c>
      <c r="S2640" t="s">
        <v>3850</v>
      </c>
      <c r="T2640" s="25" cm="1">
        <f t="array" aca="1" ref="T2640" ca="1">_FV(A2640,"Expense ratio",TRUE)</f>
        <v>3.4999999999999996E-3</v>
      </c>
      <c r="U2640" s="24" cm="1">
        <f t="array" aca="1" ref="U2640" ca="1">_FV(A2640,"Market cap",TRUE)</f>
        <v>42468456.280000001</v>
      </c>
      <c r="V2640" s="4">
        <v>42468456</v>
      </c>
      <c r="W2640" s="4">
        <v>42468456</v>
      </c>
      <c r="Y2640" t="s">
        <v>3674</v>
      </c>
      <c r="Z2640" s="5">
        <v>36.792900000000003</v>
      </c>
      <c r="AA2640" s="20"/>
      <c r="AB2640" s="5">
        <v>6.7699999999999996E-2</v>
      </c>
      <c r="AC2640" s="4">
        <v>16877</v>
      </c>
      <c r="AE2640" s="5">
        <v>1.558943303637061</v>
      </c>
      <c r="AF2640" s="5">
        <v>6.1728696426657006</v>
      </c>
      <c r="AI2640" s="4">
        <v>16877</v>
      </c>
      <c r="AJ2640" s="5">
        <v>622087.9077000001</v>
      </c>
      <c r="AL2640" s="5">
        <v>38.234000000000002</v>
      </c>
      <c r="AM2640" s="5">
        <v>35.22</v>
      </c>
      <c r="AN2640" t="s">
        <v>47</v>
      </c>
      <c r="AO2640" t="str" cm="1">
        <f t="array" aca="1" ref="AO2640" ca="1">_FV(A2640,"Currency")</f>
        <v>USD</v>
      </c>
      <c r="AP2640" t="str" cm="1">
        <f t="array" aca="1" ref="AP2640" ca="1">_FV(A2640,"Exchange")</f>
        <v>NYSE Arca</v>
      </c>
      <c r="AQ2640" s="6" t="str" cm="1">
        <f t="array" aca="1" ref="AQ2640" ca="1">_FV(A2640,"Exchange abbreviation",TRUE)</f>
        <v>ARCX</v>
      </c>
      <c r="AR2640" t="str" cm="1">
        <f t="array" aca="1" ref="AR2640" ca="1">_FV(A2640,"Instrument type",TRUE)</f>
        <v>ETF</v>
      </c>
    </row>
    <row r="2641" spans="1:44" ht="18.75" customHeight="1" x14ac:dyDescent="0.25">
      <c r="A2641" t="e" vm="2653">
        <v>#VALUE!</v>
      </c>
      <c r="B2641" t="s">
        <v>7180</v>
      </c>
      <c r="C2641" t="s">
        <v>7181</v>
      </c>
      <c r="D2641" s="31" cm="1">
        <f t="array" aca="1" ref="D2641" ca="1">_FV(A2641,"Last trade time",TRUE)</f>
        <v>45824.840277789066</v>
      </c>
      <c r="E2641" s="23" cm="1">
        <f t="array" aca="1" ref="E2641" ca="1">_FV(A2641,"Price")</f>
        <v>50.88</v>
      </c>
      <c r="F2641" s="27" cm="1">
        <f t="array" aca="1" ref="F2641" ca="1">_FV(A2641,"Change (%)",TRUE)</f>
        <v>9.8280000000000001E-5</v>
      </c>
      <c r="G2641" s="26" cm="1">
        <f t="array" aca="1" ref="G2641" ca="1">_FV(A2641,"Change")</f>
        <v>5.0000000000000001E-3</v>
      </c>
      <c r="H2641" s="23" cm="1">
        <f t="array" aca="1" ref="H2641" ca="1">_FV(A2641,"Open")</f>
        <v>50.87</v>
      </c>
      <c r="I2641" s="23" cm="1">
        <f t="array" aca="1" ref="I2641" ca="1">_FV(A2641,"Low")</f>
        <v>50.87</v>
      </c>
      <c r="J2641" s="23" cm="1">
        <f t="array" aca="1" ref="J2641" ca="1">_FV(A2641,"High")</f>
        <v>50.899900000000002</v>
      </c>
      <c r="K2641" s="23" cm="1">
        <f t="array" aca="1" ref="K2641" ca="1">_FV(A2641,"Previous close",TRUE)</f>
        <v>50.875</v>
      </c>
      <c r="L2641" s="26"/>
      <c r="M2641" s="23" cm="1">
        <f t="array" aca="1" ref="M2641" ca="1">_FV(A2641,"52 week low",TRUE)</f>
        <v>49.63</v>
      </c>
      <c r="N2641" s="23" cm="1">
        <f t="array" aca="1" ref="N2641" ca="1">_FV(A2641,"52 week high",TRUE)</f>
        <v>51.68</v>
      </c>
      <c r="O2641" s="8" cm="1">
        <f t="array" aca="1" ref="O2641" ca="1">_FV(A2641,"Volume")</f>
        <v>15032</v>
      </c>
      <c r="P2641" s="7" cm="1">
        <f t="array" aca="1" ref="P2641" ca="1">_FV(A2641,"Volume average",TRUE)</f>
        <v>48772</v>
      </c>
      <c r="Q2641" t="s">
        <v>2519</v>
      </c>
      <c r="S2641" t="s">
        <v>3086</v>
      </c>
      <c r="T2641" s="25" cm="1">
        <f t="array" aca="1" ref="T2641" ca="1">_FV(A2641,"Expense ratio",TRUE)</f>
        <v>3.4999999999999996E-3</v>
      </c>
      <c r="U2641" s="24" cm="1">
        <f t="array" aca="1" ref="U2641" ca="1">_FV(A2641,"Market cap",TRUE)</f>
        <v>295236989.88</v>
      </c>
      <c r="V2641" s="4">
        <v>295236992</v>
      </c>
      <c r="W2641" s="4">
        <v>295236992</v>
      </c>
      <c r="Y2641" t="s">
        <v>7182</v>
      </c>
      <c r="Z2641" s="5">
        <v>50.65</v>
      </c>
      <c r="AA2641" s="20"/>
      <c r="AB2641" s="5">
        <v>5.4800000000000001E-2</v>
      </c>
      <c r="AC2641" s="4">
        <v>45298</v>
      </c>
      <c r="AE2641" s="5">
        <v>2.3708728908021781</v>
      </c>
      <c r="AF2641" s="20"/>
      <c r="AI2641" s="4">
        <v>45298</v>
      </c>
      <c r="AJ2641" s="5">
        <v>2299552.9700000002</v>
      </c>
      <c r="AL2641" s="5">
        <v>51.68</v>
      </c>
      <c r="AM2641" s="5">
        <v>49.63</v>
      </c>
      <c r="AN2641" t="s">
        <v>90</v>
      </c>
      <c r="AO2641" t="str" cm="1">
        <f t="array" aca="1" ref="AO2641" ca="1">_FV(A2641,"Currency")</f>
        <v>USD</v>
      </c>
      <c r="AP2641" t="str" cm="1">
        <f t="array" aca="1" ref="AP2641" ca="1">_FV(A2641,"Exchange")</f>
        <v>NYSE Arca</v>
      </c>
      <c r="AQ2641" s="6" t="str" cm="1">
        <f t="array" aca="1" ref="AQ2641" ca="1">_FV(A2641,"Exchange abbreviation",TRUE)</f>
        <v>ARCX</v>
      </c>
      <c r="AR2641" t="str" cm="1">
        <f t="array" aca="1" ref="AR2641" ca="1">_FV(A2641,"Instrument type",TRUE)</f>
        <v>ETF</v>
      </c>
    </row>
    <row r="2642" spans="1:44" ht="18.75" customHeight="1" x14ac:dyDescent="0.25">
      <c r="A2642" t="e" vm="2654">
        <v>#VALUE!</v>
      </c>
      <c r="B2642" t="s">
        <v>7183</v>
      </c>
      <c r="C2642" t="s">
        <v>7184</v>
      </c>
      <c r="D2642" s="31" cm="1">
        <f t="array" aca="1" ref="D2642" ca="1">_FV(A2642,"Last trade time",TRUE)</f>
        <v>45824.840277812502</v>
      </c>
      <c r="E2642" s="23" cm="1">
        <f t="array" aca="1" ref="E2642" ca="1">_FV(A2642,"Price")</f>
        <v>24.838999999999999</v>
      </c>
      <c r="F2642" s="27" cm="1">
        <f t="array" aca="1" ref="F2642" ca="1">_FV(A2642,"Change (%)",TRUE)</f>
        <v>2.7860000000000003E-3</v>
      </c>
      <c r="G2642" s="26" cm="1">
        <f t="array" aca="1" ref="G2642" ca="1">_FV(A2642,"Change")</f>
        <v>6.9000000000000006E-2</v>
      </c>
      <c r="H2642" s="23" cm="1">
        <f t="array" aca="1" ref="H2642" ca="1">_FV(A2642,"Open")</f>
        <v>24.8384</v>
      </c>
      <c r="I2642" s="23" cm="1">
        <f t="array" aca="1" ref="I2642" ca="1">_FV(A2642,"Low")</f>
        <v>24.8384</v>
      </c>
      <c r="J2642" s="23" cm="1">
        <f t="array" aca="1" ref="J2642" ca="1">_FV(A2642,"High")</f>
        <v>24.838999999999999</v>
      </c>
      <c r="K2642" s="23" cm="1">
        <f t="array" aca="1" ref="K2642" ca="1">_FV(A2642,"Previous close",TRUE)</f>
        <v>24.77</v>
      </c>
      <c r="L2642" s="26"/>
      <c r="M2642" s="23" cm="1">
        <f t="array" aca="1" ref="M2642" ca="1">_FV(A2642,"52 week low",TRUE)</f>
        <v>23.83</v>
      </c>
      <c r="N2642" s="23" cm="1">
        <f t="array" aca="1" ref="N2642" ca="1">_FV(A2642,"52 week high",TRUE)</f>
        <v>25.17</v>
      </c>
      <c r="O2642" s="8" cm="1">
        <f t="array" aca="1" ref="O2642" ca="1">_FV(A2642,"Volume")</f>
        <v>281</v>
      </c>
      <c r="P2642" s="7" cm="1">
        <f t="array" aca="1" ref="P2642" ca="1">_FV(A2642,"Volume average",TRUE)</f>
        <v>1204</v>
      </c>
      <c r="Q2642" t="s">
        <v>827</v>
      </c>
      <c r="S2642" t="s">
        <v>2067</v>
      </c>
      <c r="T2642" s="25" cm="1">
        <f t="array" aca="1" ref="T2642" ca="1">_FV(A2642,"Expense ratio",TRUE)</f>
        <v>3.4999999999999996E-3</v>
      </c>
      <c r="U2642" s="24" cm="1">
        <f t="array" aca="1" ref="U2642" ca="1">_FV(A2642,"Market cap",TRUE)</f>
        <v>3981528.25</v>
      </c>
      <c r="V2642" s="4">
        <v>3981528</v>
      </c>
      <c r="W2642" s="4">
        <v>3981528</v>
      </c>
      <c r="Y2642" t="s">
        <v>7185</v>
      </c>
      <c r="Z2642" s="5">
        <v>24.76013</v>
      </c>
      <c r="AA2642" s="19">
        <v>10.858385</v>
      </c>
      <c r="AB2642" s="20"/>
      <c r="AC2642" s="4">
        <v>1398</v>
      </c>
      <c r="AE2642" s="5">
        <v>2.5139713514799489</v>
      </c>
      <c r="AF2642" s="20"/>
      <c r="AI2642" s="4">
        <v>1398</v>
      </c>
      <c r="AJ2642" s="5">
        <v>34607.49</v>
      </c>
      <c r="AL2642" s="5">
        <v>25.17</v>
      </c>
      <c r="AM2642" s="5">
        <v>23.83</v>
      </c>
      <c r="AN2642" t="s">
        <v>47</v>
      </c>
      <c r="AO2642" t="str" cm="1">
        <f t="array" aca="1" ref="AO2642" ca="1">_FV(A2642,"Currency")</f>
        <v>USD</v>
      </c>
      <c r="AP2642" t="str" cm="1">
        <f t="array" aca="1" ref="AP2642" ca="1">_FV(A2642,"Exchange")</f>
        <v>NYSE Arca</v>
      </c>
      <c r="AQ2642" s="6" t="str" cm="1">
        <f t="array" aca="1" ref="AQ2642" ca="1">_FV(A2642,"Exchange abbreviation",TRUE)</f>
        <v>ARCX</v>
      </c>
      <c r="AR2642" t="str" cm="1">
        <f t="array" aca="1" ref="AR2642" ca="1">_FV(A2642,"Instrument type",TRUE)</f>
        <v>ETF</v>
      </c>
    </row>
    <row r="2643" spans="1:44" ht="18.75" customHeight="1" x14ac:dyDescent="0.25">
      <c r="A2643" t="e" vm="2655">
        <v>#VALUE!</v>
      </c>
      <c r="B2643" t="s">
        <v>7186</v>
      </c>
      <c r="C2643" t="s">
        <v>7187</v>
      </c>
      <c r="D2643" s="31" cm="1">
        <f t="array" aca="1" ref="D2643" ca="1">_FV(A2643,"Last trade time",TRUE)</f>
        <v>45824.840277812502</v>
      </c>
      <c r="E2643" s="23" cm="1">
        <f t="array" aca="1" ref="E2643" ca="1">_FV(A2643,"Price")</f>
        <v>50.03</v>
      </c>
      <c r="F2643" s="27" cm="1">
        <f t="array" aca="1" ref="F2643" ca="1">_FV(A2643,"Change (%)",TRUE)</f>
        <v>1.9990000000000001E-4</v>
      </c>
      <c r="G2643" s="26" cm="1">
        <f t="array" aca="1" ref="G2643" ca="1">_FV(A2643,"Change")</f>
        <v>0.01</v>
      </c>
      <c r="H2643" s="23" cm="1">
        <f t="array" aca="1" ref="H2643" ca="1">_FV(A2643,"Open")</f>
        <v>49.99</v>
      </c>
      <c r="I2643" s="23" cm="1">
        <f t="array" aca="1" ref="I2643" ca="1">_FV(A2643,"Low")</f>
        <v>49.975000000000001</v>
      </c>
      <c r="J2643" s="23" cm="1">
        <f t="array" aca="1" ref="J2643" ca="1">_FV(A2643,"High")</f>
        <v>50.03</v>
      </c>
      <c r="K2643" s="23" cm="1">
        <f t="array" aca="1" ref="K2643" ca="1">_FV(A2643,"Previous close",TRUE)</f>
        <v>50.02</v>
      </c>
      <c r="L2643" s="26"/>
      <c r="M2643" s="23" cm="1">
        <f t="array" aca="1" ref="M2643" ca="1">_FV(A2643,"52 week low",TRUE)</f>
        <v>45.5</v>
      </c>
      <c r="N2643" s="23" cm="1">
        <f t="array" aca="1" ref="N2643" ca="1">_FV(A2643,"52 week high",TRUE)</f>
        <v>52.049900000000001</v>
      </c>
      <c r="O2643" s="8" cm="1">
        <f t="array" aca="1" ref="O2643" ca="1">_FV(A2643,"Volume")</f>
        <v>59655</v>
      </c>
      <c r="P2643" s="7" cm="1">
        <f t="array" aca="1" ref="P2643" ca="1">_FV(A2643,"Volume average",TRUE)</f>
        <v>107287</v>
      </c>
      <c r="Q2643" t="s">
        <v>45</v>
      </c>
      <c r="R2643" t="s">
        <v>2128</v>
      </c>
      <c r="T2643" s="25" cm="1">
        <f t="array" aca="1" ref="T2643" ca="1">_FV(A2643,"Expense ratio",TRUE)</f>
        <v>3.4999999999999996E-3</v>
      </c>
      <c r="U2643" s="24" cm="1">
        <f t="array" aca="1" ref="U2643" ca="1">_FV(A2643,"Market cap",TRUE)</f>
        <v>840589117</v>
      </c>
      <c r="V2643" s="16"/>
      <c r="W2643" s="16"/>
      <c r="Z2643" s="18"/>
      <c r="AA2643" s="20"/>
      <c r="AB2643" s="20"/>
      <c r="AC2643" s="21">
        <v>111640</v>
      </c>
      <c r="AE2643" s="18"/>
      <c r="AF2643" s="20"/>
      <c r="AI2643" s="21"/>
      <c r="AJ2643" s="18"/>
      <c r="AL2643" s="18"/>
      <c r="AM2643" s="18"/>
      <c r="AN2643" t="s">
        <v>73</v>
      </c>
      <c r="AO2643" t="str" cm="1">
        <f t="array" aca="1" ref="AO2643" ca="1">_FV(A2643,"Currency")</f>
        <v>USD</v>
      </c>
      <c r="AP2643" t="str" cm="1">
        <f t="array" aca="1" ref="AP2643" ca="1">_FV(A2643,"Exchange")</f>
        <v>NYSE Arca</v>
      </c>
      <c r="AQ2643" s="6" t="str" cm="1">
        <f t="array" aca="1" ref="AQ2643" ca="1">_FV(A2643,"Exchange abbreviation",TRUE)</f>
        <v>ARCX</v>
      </c>
      <c r="AR2643" t="str" cm="1">
        <f t="array" aca="1" ref="AR2643" ca="1">_FV(A2643,"Instrument type",TRUE)</f>
        <v>ETF</v>
      </c>
    </row>
    <row r="2644" spans="1:44" ht="18.75" customHeight="1" x14ac:dyDescent="0.25">
      <c r="A2644" t="e" vm="2656">
        <v>#VALUE!</v>
      </c>
      <c r="B2644" t="s">
        <v>7188</v>
      </c>
      <c r="C2644" t="s">
        <v>7189</v>
      </c>
      <c r="D2644" s="31" cm="1">
        <f t="array" aca="1" ref="D2644" ca="1">_FV(A2644,"Last trade time",TRUE)</f>
        <v>45824.840277789066</v>
      </c>
      <c r="E2644" s="23" cm="1">
        <f t="array" aca="1" ref="E2644" ca="1">_FV(A2644,"Price")</f>
        <v>37.835000000000001</v>
      </c>
      <c r="F2644" s="27" cm="1">
        <f t="array" aca="1" ref="F2644" ca="1">_FV(A2644,"Change (%)",TRUE)</f>
        <v>1.191E-3</v>
      </c>
      <c r="G2644" s="26" cm="1">
        <f t="array" aca="1" ref="G2644" ca="1">_FV(A2644,"Change")</f>
        <v>4.4999999999999998E-2</v>
      </c>
      <c r="H2644" s="23" cm="1">
        <f t="array" aca="1" ref="H2644" ca="1">_FV(A2644,"Open")</f>
        <v>37.829799999999999</v>
      </c>
      <c r="I2644" s="23" cm="1">
        <f t="array" aca="1" ref="I2644" ca="1">_FV(A2644,"Low")</f>
        <v>37.829799999999999</v>
      </c>
      <c r="J2644" s="23" cm="1">
        <f t="array" aca="1" ref="J2644" ca="1">_FV(A2644,"High")</f>
        <v>37.835000000000001</v>
      </c>
      <c r="K2644" s="23" cm="1">
        <f t="array" aca="1" ref="K2644" ca="1">_FV(A2644,"Previous close",TRUE)</f>
        <v>37.79</v>
      </c>
      <c r="L2644" s="26"/>
      <c r="M2644" s="23" cm="1">
        <f t="array" aca="1" ref="M2644" ca="1">_FV(A2644,"52 week low",TRUE)</f>
        <v>35.58</v>
      </c>
      <c r="N2644" s="23" cm="1">
        <f t="array" aca="1" ref="N2644" ca="1">_FV(A2644,"52 week high",TRUE)</f>
        <v>38.729999999999997</v>
      </c>
      <c r="O2644" s="8" cm="1">
        <f t="array" aca="1" ref="O2644" ca="1">_FV(A2644,"Volume")</f>
        <v>654</v>
      </c>
      <c r="P2644" s="7" cm="1">
        <f t="array" aca="1" ref="P2644" ca="1">_FV(A2644,"Volume average",TRUE)</f>
        <v>8343</v>
      </c>
      <c r="Q2644" t="s">
        <v>827</v>
      </c>
      <c r="S2644" t="s">
        <v>3850</v>
      </c>
      <c r="T2644" s="25" cm="1">
        <f t="array" aca="1" ref="T2644" ca="1">_FV(A2644,"Expense ratio",TRUE)</f>
        <v>3.4999999999999996E-3</v>
      </c>
      <c r="U2644" s="24" cm="1">
        <f t="array" aca="1" ref="U2644" ca="1">_FV(A2644,"Market cap",TRUE)</f>
        <v>54760464.270000003</v>
      </c>
      <c r="V2644" s="4">
        <v>54760464</v>
      </c>
      <c r="W2644" s="4">
        <v>54760464</v>
      </c>
      <c r="Y2644" t="s">
        <v>3674</v>
      </c>
      <c r="Z2644" s="5">
        <v>37.713000000000001</v>
      </c>
      <c r="AA2644" s="20"/>
      <c r="AB2644" s="19">
        <v>6.7500000000000004E-2</v>
      </c>
      <c r="AC2644" s="4">
        <v>19160</v>
      </c>
      <c r="AE2644" s="5">
        <v>2.624834147829302</v>
      </c>
      <c r="AF2644" s="19">
        <v>7.4345309261656611</v>
      </c>
      <c r="AI2644" s="4">
        <v>19160</v>
      </c>
      <c r="AJ2644" s="5">
        <v>722941.28799999994</v>
      </c>
      <c r="AL2644" s="5">
        <v>38.613999999999997</v>
      </c>
      <c r="AM2644" s="5">
        <v>35.58</v>
      </c>
      <c r="AN2644" t="s">
        <v>47</v>
      </c>
      <c r="AO2644" t="str" cm="1">
        <f t="array" aca="1" ref="AO2644" ca="1">_FV(A2644,"Currency")</f>
        <v>USD</v>
      </c>
      <c r="AP2644" t="str" cm="1">
        <f t="array" aca="1" ref="AP2644" ca="1">_FV(A2644,"Exchange")</f>
        <v>NYSE Arca</v>
      </c>
      <c r="AQ2644" s="6" t="str" cm="1">
        <f t="array" aca="1" ref="AQ2644" ca="1">_FV(A2644,"Exchange abbreviation",TRUE)</f>
        <v>ARCX</v>
      </c>
      <c r="AR2644" t="str" cm="1">
        <f t="array" aca="1" ref="AR2644" ca="1">_FV(A2644,"Instrument type",TRUE)</f>
        <v>ETF</v>
      </c>
    </row>
    <row r="2645" spans="1:44" ht="18.75" customHeight="1" x14ac:dyDescent="0.25">
      <c r="A2645" t="e" vm="2657">
        <v>#VALUE!</v>
      </c>
      <c r="B2645" t="s">
        <v>7190</v>
      </c>
      <c r="C2645" t="s">
        <v>7191</v>
      </c>
      <c r="D2645" s="31" cm="1">
        <f t="array" aca="1" ref="D2645" ca="1">_FV(A2645,"Last trade time",TRUE)</f>
        <v>45824.840277823438</v>
      </c>
      <c r="E2645" s="23" cm="1">
        <f t="array" aca="1" ref="E2645" ca="1">_FV(A2645,"Price")</f>
        <v>27.8</v>
      </c>
      <c r="F2645" s="27" cm="1">
        <f t="array" aca="1" ref="F2645" ca="1">_FV(A2645,"Change (%)",TRUE)</f>
        <v>0</v>
      </c>
      <c r="G2645" s="26" cm="1">
        <f t="array" aca="1" ref="G2645" ca="1">_FV(A2645,"Change")</f>
        <v>0</v>
      </c>
      <c r="H2645" s="23" cm="1">
        <f t="array" aca="1" ref="H2645" ca="1">_FV(A2645,"Open")</f>
        <v>27.87</v>
      </c>
      <c r="I2645" s="23" cm="1">
        <f t="array" aca="1" ref="I2645" ca="1">_FV(A2645,"Low")</f>
        <v>27.8</v>
      </c>
      <c r="J2645" s="23" cm="1">
        <f t="array" aca="1" ref="J2645" ca="1">_FV(A2645,"High")</f>
        <v>27.9999</v>
      </c>
      <c r="K2645" s="23" cm="1">
        <f t="array" aca="1" ref="K2645" ca="1">_FV(A2645,"Previous close",TRUE)</f>
        <v>27.8</v>
      </c>
      <c r="L2645" s="26"/>
      <c r="M2645" s="23" cm="1">
        <f t="array" aca="1" ref="M2645" ca="1">_FV(A2645,"52 week low",TRUE)</f>
        <v>24.92</v>
      </c>
      <c r="N2645" s="23" cm="1">
        <f t="array" aca="1" ref="N2645" ca="1">_FV(A2645,"52 week high",TRUE)</f>
        <v>29.015000000000001</v>
      </c>
      <c r="O2645" s="8" cm="1">
        <f t="array" aca="1" ref="O2645" ca="1">_FV(A2645,"Volume")</f>
        <v>185106</v>
      </c>
      <c r="P2645" s="7" cm="1">
        <f t="array" aca="1" ref="P2645" ca="1">_FV(A2645,"Volume average",TRUE)</f>
        <v>583851</v>
      </c>
      <c r="Q2645" t="s">
        <v>5553</v>
      </c>
      <c r="S2645" t="s">
        <v>2310</v>
      </c>
      <c r="T2645" s="25" cm="1">
        <f t="array" aca="1" ref="T2645" ca="1">_FV(A2645,"Expense ratio",TRUE)</f>
        <v>3.4999999999999996E-3</v>
      </c>
      <c r="U2645" s="24" cm="1">
        <f t="array" aca="1" ref="U2645" ca="1">_FV(A2645,"Market cap",TRUE)</f>
        <v>332383994.74000001</v>
      </c>
      <c r="V2645" s="4">
        <v>332384000</v>
      </c>
      <c r="W2645" s="4">
        <v>332384000</v>
      </c>
      <c r="X2645" t="s">
        <v>7192</v>
      </c>
      <c r="Y2645" t="s">
        <v>5006</v>
      </c>
      <c r="Z2645" s="5">
        <v>27.487100000000002</v>
      </c>
      <c r="AA2645" s="20"/>
      <c r="AB2645" s="5">
        <v>1.26E-2</v>
      </c>
      <c r="AC2645" s="4">
        <v>335085</v>
      </c>
      <c r="AE2645" s="5">
        <v>10.54724974781214</v>
      </c>
      <c r="AF2645" s="5">
        <v>8.2584974576605177</v>
      </c>
      <c r="AI2645" s="4">
        <v>335085</v>
      </c>
      <c r="AJ2645" s="4">
        <v>9181329</v>
      </c>
      <c r="AL2645" s="5">
        <v>29.02</v>
      </c>
      <c r="AM2645" s="5">
        <v>24.92</v>
      </c>
      <c r="AN2645" t="s">
        <v>90</v>
      </c>
      <c r="AO2645" t="str" cm="1">
        <f t="array" aca="1" ref="AO2645" ca="1">_FV(A2645,"Currency")</f>
        <v>USD</v>
      </c>
      <c r="AP2645" t="str" cm="1">
        <f t="array" aca="1" ref="AP2645" ca="1">_FV(A2645,"Exchange")</f>
        <v>NYSE Arca</v>
      </c>
      <c r="AQ2645" s="6" t="str" cm="1">
        <f t="array" aca="1" ref="AQ2645" ca="1">_FV(A2645,"Exchange abbreviation",TRUE)</f>
        <v>ARCX</v>
      </c>
      <c r="AR2645" t="str" cm="1">
        <f t="array" aca="1" ref="AR2645" ca="1">_FV(A2645,"Instrument type",TRUE)</f>
        <v>ETF</v>
      </c>
    </row>
    <row r="2646" spans="1:44" ht="18.75" customHeight="1" x14ac:dyDescent="0.25">
      <c r="A2646" t="e" vm="2658">
        <v>#VALUE!</v>
      </c>
      <c r="B2646" t="s">
        <v>7193</v>
      </c>
      <c r="C2646" t="s">
        <v>7194</v>
      </c>
      <c r="D2646" s="31" cm="1">
        <f t="array" aca="1" ref="D2646" ca="1">_FV(A2646,"Last trade time",TRUE)</f>
        <v>45824.843750034372</v>
      </c>
      <c r="E2646" s="23" cm="1">
        <f t="array" aca="1" ref="E2646" ca="1">_FV(A2646,"Price")</f>
        <v>122.37</v>
      </c>
      <c r="F2646" s="27" cm="1">
        <f t="array" aca="1" ref="F2646" ca="1">_FV(A2646,"Change (%)",TRUE)</f>
        <v>4.3499999999999997E-3</v>
      </c>
      <c r="G2646" s="26" cm="1">
        <f t="array" aca="1" ref="G2646" ca="1">_FV(A2646,"Change")</f>
        <v>0.53</v>
      </c>
      <c r="H2646" s="23" cm="1">
        <f t="array" aca="1" ref="H2646" ca="1">_FV(A2646,"Open")</f>
        <v>122.8</v>
      </c>
      <c r="I2646" s="23" cm="1">
        <f t="array" aca="1" ref="I2646" ca="1">_FV(A2646,"Low")</f>
        <v>122.3605</v>
      </c>
      <c r="J2646" s="23" cm="1">
        <f t="array" aca="1" ref="J2646" ca="1">_FV(A2646,"High")</f>
        <v>123.2235</v>
      </c>
      <c r="K2646" s="23" cm="1">
        <f t="array" aca="1" ref="K2646" ca="1">_FV(A2646,"Previous close",TRUE)</f>
        <v>121.84</v>
      </c>
      <c r="L2646" s="26"/>
      <c r="M2646" s="23" cm="1">
        <f t="array" aca="1" ref="M2646" ca="1">_FV(A2646,"52 week low",TRUE)</f>
        <v>100.43</v>
      </c>
      <c r="N2646" s="23" cm="1">
        <f t="array" aca="1" ref="N2646" ca="1">_FV(A2646,"52 week high",TRUE)</f>
        <v>127.17</v>
      </c>
      <c r="O2646" s="8" cm="1">
        <f t="array" aca="1" ref="O2646" ca="1">_FV(A2646,"Volume")</f>
        <v>16085</v>
      </c>
      <c r="P2646" s="7" cm="1">
        <f t="array" aca="1" ref="P2646" ca="1">_FV(A2646,"Volume average",TRUE)</f>
        <v>22448</v>
      </c>
      <c r="Q2646" t="s">
        <v>72</v>
      </c>
      <c r="S2646" t="s">
        <v>277</v>
      </c>
      <c r="T2646" s="25" cm="1">
        <f t="array" aca="1" ref="T2646" ca="1">_FV(A2646,"Expense ratio",TRUE)</f>
        <v>3.4999999999999996E-3</v>
      </c>
      <c r="U2646" s="24" cm="1">
        <f t="array" aca="1" ref="U2646" ca="1">_FV(A2646,"Market cap",TRUE)</f>
        <v>506679885.30000001</v>
      </c>
      <c r="V2646" s="4">
        <v>505430560</v>
      </c>
      <c r="W2646" s="4">
        <v>505430560</v>
      </c>
      <c r="Y2646" t="s">
        <v>278</v>
      </c>
      <c r="Z2646" s="5">
        <v>125.36</v>
      </c>
      <c r="AA2646" s="5">
        <v>12.841764</v>
      </c>
      <c r="AB2646" s="5">
        <v>1.66E-2</v>
      </c>
      <c r="AC2646" s="4">
        <v>31300</v>
      </c>
      <c r="AE2646" s="5">
        <v>7.5773258587159553</v>
      </c>
      <c r="AF2646" s="5">
        <v>20.19085503152218</v>
      </c>
      <c r="AI2646" s="4">
        <v>31300</v>
      </c>
      <c r="AJ2646" s="4">
        <v>3922829</v>
      </c>
      <c r="AL2646" s="5">
        <v>127.17</v>
      </c>
      <c r="AM2646" s="5">
        <v>100.43</v>
      </c>
      <c r="AN2646" t="s">
        <v>90</v>
      </c>
      <c r="AO2646" t="str" cm="1">
        <f t="array" aca="1" ref="AO2646" ca="1">_FV(A2646,"Currency")</f>
        <v>USD</v>
      </c>
      <c r="AP2646" t="str" cm="1">
        <f t="array" aca="1" ref="AP2646" ca="1">_FV(A2646,"Exchange")</f>
        <v>Nasdaq Stock Market</v>
      </c>
      <c r="AQ2646" s="6" t="str" cm="1">
        <f t="array" aca="1" ref="AQ2646" ca="1">_FV(A2646,"Exchange abbreviation",TRUE)</f>
        <v>XNAS</v>
      </c>
      <c r="AR2646" t="str" cm="1">
        <f t="array" aca="1" ref="AR2646" ca="1">_FV(A2646,"Instrument type",TRUE)</f>
        <v>ETF</v>
      </c>
    </row>
    <row r="2647" spans="1:44" ht="18.75" customHeight="1" x14ac:dyDescent="0.25">
      <c r="A2647" t="e" vm="2659">
        <v>#VALUE!</v>
      </c>
      <c r="B2647" t="s">
        <v>7195</v>
      </c>
      <c r="C2647" t="s">
        <v>7196</v>
      </c>
      <c r="D2647" s="31" cm="1">
        <f t="array" aca="1" ref="D2647" ca="1">_FV(A2647,"Last trade time",TRUE)</f>
        <v>45824.917297279688</v>
      </c>
      <c r="E2647" s="23" cm="1">
        <f t="array" aca="1" ref="E2647" ca="1">_FV(A2647,"Price")</f>
        <v>154.79</v>
      </c>
      <c r="F2647" s="27" cm="1">
        <f t="array" aca="1" ref="F2647" ca="1">_FV(A2647,"Change (%)",TRUE)</f>
        <v>-3.4120000000000001E-3</v>
      </c>
      <c r="G2647" s="26" cm="1">
        <f t="array" aca="1" ref="G2647" ca="1">_FV(A2647,"Change")</f>
        <v>-0.53</v>
      </c>
      <c r="H2647" s="23" cm="1">
        <f t="array" aca="1" ref="H2647" ca="1">_FV(A2647,"Open")</f>
        <v>153.75</v>
      </c>
      <c r="I2647" s="23" cm="1">
        <f t="array" aca="1" ref="I2647" ca="1">_FV(A2647,"Low")</f>
        <v>153.75</v>
      </c>
      <c r="J2647" s="23" cm="1">
        <f t="array" aca="1" ref="J2647" ca="1">_FV(A2647,"High")</f>
        <v>155.25</v>
      </c>
      <c r="K2647" s="23" cm="1">
        <f t="array" aca="1" ref="K2647" ca="1">_FV(A2647,"Previous close",TRUE)</f>
        <v>155.32</v>
      </c>
      <c r="L2647" s="26"/>
      <c r="M2647" s="23" cm="1">
        <f t="array" aca="1" ref="M2647" ca="1">_FV(A2647,"52 week low",TRUE)</f>
        <v>135.34</v>
      </c>
      <c r="N2647" s="23" cm="1">
        <f t="array" aca="1" ref="N2647" ca="1">_FV(A2647,"52 week high",TRUE)</f>
        <v>183.64490000000001</v>
      </c>
      <c r="O2647" s="8" cm="1">
        <f t="array" aca="1" ref="O2647" ca="1">_FV(A2647,"Volume")</f>
        <v>13177</v>
      </c>
      <c r="P2647" s="7" cm="1">
        <f t="array" aca="1" ref="P2647" ca="1">_FV(A2647,"Volume average",TRUE)</f>
        <v>13299</v>
      </c>
      <c r="Q2647" t="s">
        <v>351</v>
      </c>
      <c r="S2647" t="s">
        <v>376</v>
      </c>
      <c r="T2647" s="25" cm="1">
        <f t="array" aca="1" ref="T2647" ca="1">_FV(A2647,"Expense ratio",TRUE)</f>
        <v>3.4999999999999996E-3</v>
      </c>
      <c r="U2647" s="24" cm="1">
        <f t="array" aca="1" ref="U2647" ca="1">_FV(A2647,"Market cap",TRUE)</f>
        <v>329181957.01999998</v>
      </c>
      <c r="V2647" s="4">
        <v>329181952</v>
      </c>
      <c r="W2647" s="4">
        <v>329181952</v>
      </c>
      <c r="X2647" t="s">
        <v>7197</v>
      </c>
      <c r="Y2647" t="s">
        <v>7099</v>
      </c>
      <c r="Z2647" s="5">
        <v>152.43</v>
      </c>
      <c r="AA2647" s="5">
        <v>23.477105999999999</v>
      </c>
      <c r="AB2647" s="5">
        <v>8.3999999999999995E-3</v>
      </c>
      <c r="AC2647" s="4">
        <v>13593</v>
      </c>
      <c r="AE2647" s="5">
        <v>-2.5343835313895831</v>
      </c>
      <c r="AF2647" s="5">
        <v>-8.7003257536523275</v>
      </c>
      <c r="AI2647" s="4">
        <v>13593</v>
      </c>
      <c r="AJ2647" s="5">
        <v>2073612.15</v>
      </c>
      <c r="AL2647" s="5">
        <v>183.64</v>
      </c>
      <c r="AM2647" s="5">
        <v>135.34</v>
      </c>
      <c r="AN2647" t="s">
        <v>90</v>
      </c>
      <c r="AO2647" t="str" cm="1">
        <f t="array" aca="1" ref="AO2647" ca="1">_FV(A2647,"Currency")</f>
        <v>USD</v>
      </c>
      <c r="AP2647" t="str" cm="1">
        <f t="array" aca="1" ref="AP2647" ca="1">_FV(A2647,"Exchange")</f>
        <v>Nasdaq Stock Market</v>
      </c>
      <c r="AQ2647" s="6" t="str" cm="1">
        <f t="array" aca="1" ref="AQ2647" ca="1">_FV(A2647,"Exchange abbreviation",TRUE)</f>
        <v>XNAS</v>
      </c>
      <c r="AR2647" t="str" cm="1">
        <f t="array" aca="1" ref="AR2647" ca="1">_FV(A2647,"Instrument type",TRUE)</f>
        <v>ETF</v>
      </c>
    </row>
    <row r="2648" spans="1:44" ht="18.75" customHeight="1" x14ac:dyDescent="0.25">
      <c r="A2648" t="e" vm="2660">
        <v>#VALUE!</v>
      </c>
      <c r="B2648" t="s">
        <v>7198</v>
      </c>
      <c r="C2648" t="s">
        <v>7199</v>
      </c>
      <c r="D2648" s="31" cm="1">
        <f t="array" aca="1" ref="D2648" ca="1">_FV(A2648,"Last trade time",TRUE)</f>
        <v>45824.843750196094</v>
      </c>
      <c r="E2648" s="23" cm="1">
        <f t="array" aca="1" ref="E2648" ca="1">_FV(A2648,"Price")</f>
        <v>65.94</v>
      </c>
      <c r="F2648" s="27" cm="1">
        <f t="array" aca="1" ref="F2648" ca="1">_FV(A2648,"Change (%)",TRUE)</f>
        <v>1.0639999999999998E-3</v>
      </c>
      <c r="G2648" s="26" cm="1">
        <f t="array" aca="1" ref="G2648" ca="1">_FV(A2648,"Change")</f>
        <v>7.0099999999999996E-2</v>
      </c>
      <c r="H2648" s="23" cm="1">
        <f t="array" aca="1" ref="H2648" ca="1">_FV(A2648,"Open")</f>
        <v>66.209999999999994</v>
      </c>
      <c r="I2648" s="23" cm="1">
        <f t="array" aca="1" ref="I2648" ca="1">_FV(A2648,"Low")</f>
        <v>65.819999999999993</v>
      </c>
      <c r="J2648" s="23" cm="1">
        <f t="array" aca="1" ref="J2648" ca="1">_FV(A2648,"High")</f>
        <v>66.253900000000002</v>
      </c>
      <c r="K2648" s="23" cm="1">
        <f t="array" aca="1" ref="K2648" ca="1">_FV(A2648,"Previous close",TRUE)</f>
        <v>65.869900000000001</v>
      </c>
      <c r="L2648" s="26"/>
      <c r="M2648" s="23" cm="1">
        <f t="array" aca="1" ref="M2648" ca="1">_FV(A2648,"52 week low",TRUE)</f>
        <v>59.65</v>
      </c>
      <c r="N2648" s="23" cm="1">
        <f t="array" aca="1" ref="N2648" ca="1">_FV(A2648,"52 week high",TRUE)</f>
        <v>70.754999999999995</v>
      </c>
      <c r="O2648" s="8" cm="1">
        <f t="array" aca="1" ref="O2648" ca="1">_FV(A2648,"Volume")</f>
        <v>9089</v>
      </c>
      <c r="P2648" s="7" cm="1">
        <f t="array" aca="1" ref="P2648" ca="1">_FV(A2648,"Volume average",TRUE)</f>
        <v>11506</v>
      </c>
      <c r="Q2648" t="s">
        <v>1641</v>
      </c>
      <c r="S2648" t="s">
        <v>3604</v>
      </c>
      <c r="T2648" s="25" cm="1">
        <f t="array" aca="1" ref="T2648" ca="1">_FV(A2648,"Expense ratio",TRUE)</f>
        <v>3.4999999999999996E-3</v>
      </c>
      <c r="U2648" s="24" cm="1">
        <f t="array" aca="1" ref="U2648" ca="1">_FV(A2648,"Market cap",TRUE)</f>
        <v>344548127.60000002</v>
      </c>
      <c r="V2648" s="4">
        <v>344548128</v>
      </c>
      <c r="W2648" s="4">
        <v>344548128</v>
      </c>
      <c r="X2648" t="s">
        <v>7200</v>
      </c>
      <c r="Y2648" t="s">
        <v>3057</v>
      </c>
      <c r="Z2648" s="5">
        <v>65.86</v>
      </c>
      <c r="AA2648" s="5">
        <v>16.763995999999999</v>
      </c>
      <c r="AB2648" s="5">
        <v>3.2899998E-2</v>
      </c>
      <c r="AC2648" s="4">
        <v>11595</v>
      </c>
      <c r="AE2648" s="5">
        <v>2.0377248202876559</v>
      </c>
      <c r="AF2648" s="5">
        <v>10.71303524156113</v>
      </c>
      <c r="AI2648" s="4">
        <v>11595</v>
      </c>
      <c r="AJ2648" s="5">
        <v>764110.50000000012</v>
      </c>
      <c r="AL2648" s="5">
        <v>70.754999999999995</v>
      </c>
      <c r="AM2648" s="5">
        <v>59.65</v>
      </c>
      <c r="AN2648" t="s">
        <v>47</v>
      </c>
      <c r="AO2648" t="str" cm="1">
        <f t="array" aca="1" ref="AO2648" ca="1">_FV(A2648,"Currency")</f>
        <v>USD</v>
      </c>
      <c r="AP2648" t="str" cm="1">
        <f t="array" aca="1" ref="AP2648" ca="1">_FV(A2648,"Exchange")</f>
        <v>Nasdaq Stock Market</v>
      </c>
      <c r="AQ2648" s="6" t="str" cm="1">
        <f t="array" aca="1" ref="AQ2648" ca="1">_FV(A2648,"Exchange abbreviation",TRUE)</f>
        <v>XNAS</v>
      </c>
      <c r="AR2648" t="str" cm="1">
        <f t="array" aca="1" ref="AR2648" ca="1">_FV(A2648,"Instrument type",TRUE)</f>
        <v>ETF</v>
      </c>
    </row>
    <row r="2649" spans="1:44" ht="18.75" customHeight="1" x14ac:dyDescent="0.25">
      <c r="A2649" t="e" vm="2661">
        <v>#VALUE!</v>
      </c>
      <c r="B2649" t="s">
        <v>7201</v>
      </c>
      <c r="C2649" t="s">
        <v>7202</v>
      </c>
      <c r="D2649" s="31" cm="1">
        <f t="array" aca="1" ref="D2649" ca="1">_FV(A2649,"Last trade time",TRUE)</f>
        <v>45824.840306758597</v>
      </c>
      <c r="E2649" s="23" cm="1">
        <f t="array" aca="1" ref="E2649" ca="1">_FV(A2649,"Price")</f>
        <v>23.135000000000002</v>
      </c>
      <c r="F2649" s="27" cm="1">
        <f t="array" aca="1" ref="F2649" ca="1">_FV(A2649,"Change (%)",TRUE)</f>
        <v>5.8699999999999994E-3</v>
      </c>
      <c r="G2649" s="26" cm="1">
        <f t="array" aca="1" ref="G2649" ca="1">_FV(A2649,"Change")</f>
        <v>0.13500000000000001</v>
      </c>
      <c r="H2649" s="23" cm="1">
        <f t="array" aca="1" ref="H2649" ca="1">_FV(A2649,"Open")</f>
        <v>23.02</v>
      </c>
      <c r="I2649" s="23" cm="1">
        <f t="array" aca="1" ref="I2649" ca="1">_FV(A2649,"Low")</f>
        <v>23.02</v>
      </c>
      <c r="J2649" s="23" cm="1">
        <f t="array" aca="1" ref="J2649" ca="1">_FV(A2649,"High")</f>
        <v>23.16</v>
      </c>
      <c r="K2649" s="23" cm="1">
        <f t="array" aca="1" ref="K2649" ca="1">_FV(A2649,"Previous close",TRUE)</f>
        <v>23</v>
      </c>
      <c r="L2649" s="26"/>
      <c r="M2649" s="23" cm="1">
        <f t="array" aca="1" ref="M2649" ca="1">_FV(A2649,"52 week low",TRUE)</f>
        <v>22.25</v>
      </c>
      <c r="N2649" s="23" cm="1">
        <f t="array" aca="1" ref="N2649" ca="1">_FV(A2649,"52 week high",TRUE)</f>
        <v>23.45</v>
      </c>
      <c r="O2649" s="8" cm="1">
        <f t="array" aca="1" ref="O2649" ca="1">_FV(A2649,"Volume")</f>
        <v>192957</v>
      </c>
      <c r="P2649" s="7" cm="1">
        <f t="array" aca="1" ref="P2649" ca="1">_FV(A2649,"Volume average",TRUE)</f>
        <v>232176</v>
      </c>
      <c r="Q2649" t="s">
        <v>6358</v>
      </c>
      <c r="S2649" t="s">
        <v>2067</v>
      </c>
      <c r="T2649" s="25" cm="1">
        <f t="array" aca="1" ref="T2649" ca="1">_FV(A2649,"Expense ratio",TRUE)</f>
        <v>3.4999999999999996E-3</v>
      </c>
      <c r="U2649" s="24" cm="1">
        <f t="array" aca="1" ref="U2649" ca="1">_FV(A2649,"Market cap",TRUE)</f>
        <v>832453576.01999998</v>
      </c>
      <c r="V2649" s="4">
        <v>832453568</v>
      </c>
      <c r="W2649" s="4">
        <v>832453568</v>
      </c>
      <c r="Y2649" t="s">
        <v>7203</v>
      </c>
      <c r="Z2649" s="5">
        <v>22.951979999999999</v>
      </c>
      <c r="AA2649" s="5">
        <v>10.801245</v>
      </c>
      <c r="AB2649" s="5">
        <v>6.8900000000000003E-2</v>
      </c>
      <c r="AC2649" s="4">
        <v>302504</v>
      </c>
      <c r="AE2649" s="5">
        <v>2.0702708767056381</v>
      </c>
      <c r="AF2649" s="5">
        <v>7.8408607483276382</v>
      </c>
      <c r="AI2649" s="4">
        <v>302504</v>
      </c>
      <c r="AJ2649" s="5">
        <v>6954566.96</v>
      </c>
      <c r="AL2649" s="5">
        <v>23.45</v>
      </c>
      <c r="AM2649" s="5">
        <v>22.25</v>
      </c>
      <c r="AN2649" t="s">
        <v>90</v>
      </c>
      <c r="AO2649" t="str" cm="1">
        <f t="array" aca="1" ref="AO2649" ca="1">_FV(A2649,"Currency")</f>
        <v>USD</v>
      </c>
      <c r="AP2649" t="str" cm="1">
        <f t="array" aca="1" ref="AP2649" ca="1">_FV(A2649,"Exchange")</f>
        <v>CBOE BZX Exchange</v>
      </c>
      <c r="AQ2649" s="6" t="str" cm="1">
        <f t="array" aca="1" ref="AQ2649" ca="1">_FV(A2649,"Exchange abbreviation",TRUE)</f>
        <v>BATS</v>
      </c>
      <c r="AR2649" t="str" cm="1">
        <f t="array" aca="1" ref="AR2649" ca="1">_FV(A2649,"Instrument type",TRUE)</f>
        <v>ETF</v>
      </c>
    </row>
    <row r="2650" spans="1:44" ht="18.75" customHeight="1" x14ac:dyDescent="0.25">
      <c r="A2650" t="e" vm="2662">
        <v>#VALUE!</v>
      </c>
      <c r="B2650" t="s">
        <v>7204</v>
      </c>
      <c r="C2650" t="s">
        <v>7205</v>
      </c>
      <c r="D2650" s="31" cm="1">
        <f t="array" aca="1" ref="D2650" ca="1">_FV(A2650,"Last trade time",TRUE)</f>
        <v>45824.843750115622</v>
      </c>
      <c r="E2650" s="23" cm="1">
        <f t="array" aca="1" ref="E2650" ca="1">_FV(A2650,"Price")</f>
        <v>46.844999999999999</v>
      </c>
      <c r="F2650" s="27" cm="1">
        <f t="array" aca="1" ref="F2650" ca="1">_FV(A2650,"Change (%)",TRUE)</f>
        <v>2.032E-3</v>
      </c>
      <c r="G2650" s="26" cm="1">
        <f t="array" aca="1" ref="G2650" ca="1">_FV(A2650,"Change")</f>
        <v>9.5000000000000001E-2</v>
      </c>
      <c r="H2650" s="23" cm="1">
        <f t="array" aca="1" ref="H2650" ca="1">_FV(A2650,"Open")</f>
        <v>46.68</v>
      </c>
      <c r="I2650" s="23" cm="1">
        <f t="array" aca="1" ref="I2650" ca="1">_FV(A2650,"Low")</f>
        <v>46.68</v>
      </c>
      <c r="J2650" s="23" cm="1">
        <f t="array" aca="1" ref="J2650" ca="1">_FV(A2650,"High")</f>
        <v>46.889899999999997</v>
      </c>
      <c r="K2650" s="23" cm="1">
        <f t="array" aca="1" ref="K2650" ca="1">_FV(A2650,"Previous close",TRUE)</f>
        <v>46.75</v>
      </c>
      <c r="L2650" s="26"/>
      <c r="M2650" s="23" cm="1">
        <f t="array" aca="1" ref="M2650" ca="1">_FV(A2650,"52 week low",TRUE)</f>
        <v>43.09</v>
      </c>
      <c r="N2650" s="23" cm="1">
        <f t="array" aca="1" ref="N2650" ca="1">_FV(A2650,"52 week high",TRUE)</f>
        <v>49.11</v>
      </c>
      <c r="O2650" s="8" cm="1">
        <f t="array" aca="1" ref="O2650" ca="1">_FV(A2650,"Volume")</f>
        <v>3404</v>
      </c>
      <c r="P2650" s="7" cm="1">
        <f t="array" aca="1" ref="P2650" ca="1">_FV(A2650,"Volume average",TRUE)</f>
        <v>16908</v>
      </c>
      <c r="Q2650" t="s">
        <v>827</v>
      </c>
      <c r="S2650" t="s">
        <v>2067</v>
      </c>
      <c r="T2650" s="25" cm="1">
        <f t="array" aca="1" ref="T2650" ca="1">_FV(A2650,"Expense ratio",TRUE)</f>
        <v>3.4999999999999996E-3</v>
      </c>
      <c r="U2650" s="24" cm="1">
        <f t="array" aca="1" ref="U2650" ca="1">_FV(A2650,"Market cap",TRUE)</f>
        <v>170421782.58000001</v>
      </c>
      <c r="V2650" s="4">
        <v>170421776</v>
      </c>
      <c r="W2650" s="4">
        <v>170421776</v>
      </c>
      <c r="Y2650" t="s">
        <v>7206</v>
      </c>
      <c r="Z2650" s="5">
        <v>46.572679999999998</v>
      </c>
      <c r="AA2650" s="20"/>
      <c r="AB2650" s="5">
        <v>6.3200004000000004E-2</v>
      </c>
      <c r="AC2650" s="4">
        <v>34417</v>
      </c>
      <c r="AE2650" s="5">
        <v>3.8665766759047089</v>
      </c>
      <c r="AF2650" s="5">
        <v>10.07356115264777</v>
      </c>
      <c r="AI2650" s="4">
        <v>34417</v>
      </c>
      <c r="AJ2650" s="5">
        <v>1607273.9</v>
      </c>
      <c r="AL2650" s="5">
        <v>49.11</v>
      </c>
      <c r="AM2650" s="5">
        <v>43.09</v>
      </c>
      <c r="AN2650" t="s">
        <v>90</v>
      </c>
      <c r="AO2650" t="str" cm="1">
        <f t="array" aca="1" ref="AO2650" ca="1">_FV(A2650,"Currency")</f>
        <v>USD</v>
      </c>
      <c r="AP2650" t="str" cm="1">
        <f t="array" aca="1" ref="AP2650" ca="1">_FV(A2650,"Exchange")</f>
        <v>Nasdaq Stock Market</v>
      </c>
      <c r="AQ2650" s="6" t="str" cm="1">
        <f t="array" aca="1" ref="AQ2650" ca="1">_FV(A2650,"Exchange abbreviation",TRUE)</f>
        <v>XNAS</v>
      </c>
      <c r="AR2650" t="str" cm="1">
        <f t="array" aca="1" ref="AR2650" ca="1">_FV(A2650,"Instrument type",TRUE)</f>
        <v>ETF</v>
      </c>
    </row>
    <row r="2651" spans="1:44" ht="18.75" customHeight="1" x14ac:dyDescent="0.25">
      <c r="A2651" t="e" vm="2663">
        <v>#VALUE!</v>
      </c>
      <c r="B2651" t="s">
        <v>7207</v>
      </c>
      <c r="C2651" t="s">
        <v>7208</v>
      </c>
      <c r="D2651" s="31" cm="1">
        <f t="array" aca="1" ref="D2651" ca="1">_FV(A2651,"Last trade time",TRUE)</f>
        <v>45824.843750253909</v>
      </c>
      <c r="E2651" s="23" cm="1">
        <f t="array" aca="1" ref="E2651" ca="1">_FV(A2651,"Price")</f>
        <v>33.81</v>
      </c>
      <c r="F2651" s="27" cm="1">
        <f t="array" aca="1" ref="F2651" ca="1">_FV(A2651,"Change (%)",TRUE)</f>
        <v>-6.757E-3</v>
      </c>
      <c r="G2651" s="26" cm="1">
        <f t="array" aca="1" ref="G2651" ca="1">_FV(A2651,"Change")</f>
        <v>-0.23</v>
      </c>
      <c r="H2651" s="23" cm="1">
        <f t="array" aca="1" ref="H2651" ca="1">_FV(A2651,"Open")</f>
        <v>34.31</v>
      </c>
      <c r="I2651" s="23" cm="1">
        <f t="array" aca="1" ref="I2651" ca="1">_FV(A2651,"Low")</f>
        <v>33.700000000000003</v>
      </c>
      <c r="J2651" s="23" cm="1">
        <f t="array" aca="1" ref="J2651" ca="1">_FV(A2651,"High")</f>
        <v>34.36</v>
      </c>
      <c r="K2651" s="23" cm="1">
        <f t="array" aca="1" ref="K2651" ca="1">_FV(A2651,"Previous close",TRUE)</f>
        <v>34.04</v>
      </c>
      <c r="L2651" s="26"/>
      <c r="M2651" s="23" cm="1">
        <f t="array" aca="1" ref="M2651" ca="1">_FV(A2651,"52 week low",TRUE)</f>
        <v>24.877800000000001</v>
      </c>
      <c r="N2651" s="23" cm="1">
        <f t="array" aca="1" ref="N2651" ca="1">_FV(A2651,"52 week high",TRUE)</f>
        <v>34.909999999999997</v>
      </c>
      <c r="O2651" s="8" cm="1">
        <f t="array" aca="1" ref="O2651" ca="1">_FV(A2651,"Volume")</f>
        <v>20386</v>
      </c>
      <c r="P2651" s="7" cm="1">
        <f t="array" aca="1" ref="P2651" ca="1">_FV(A2651,"Volume average",TRUE)</f>
        <v>26478</v>
      </c>
      <c r="Q2651" t="s">
        <v>1848</v>
      </c>
      <c r="S2651" t="s">
        <v>3143</v>
      </c>
      <c r="T2651" s="25" cm="1">
        <f t="array" aca="1" ref="T2651" ca="1">_FV(A2651,"Expense ratio",TRUE)</f>
        <v>3.4999999999999996E-3</v>
      </c>
      <c r="U2651" s="24" cm="1">
        <f t="array" aca="1" ref="U2651" ca="1">_FV(A2651,"Market cap",TRUE)</f>
        <v>24559007.609999999</v>
      </c>
      <c r="V2651" s="4">
        <v>24559008</v>
      </c>
      <c r="W2651" s="4">
        <v>24559008</v>
      </c>
      <c r="Y2651" t="s">
        <v>7209</v>
      </c>
      <c r="Z2651" s="5">
        <v>34.226700000000001</v>
      </c>
      <c r="AA2651" s="5">
        <v>30.099789999999999</v>
      </c>
      <c r="AB2651" s="20"/>
      <c r="AC2651" s="4">
        <v>24911</v>
      </c>
      <c r="AE2651" s="5">
        <v>36.21814188894821</v>
      </c>
      <c r="AF2651" s="20"/>
      <c r="AI2651" s="4">
        <v>24911</v>
      </c>
      <c r="AJ2651" s="5">
        <v>856938.39999999991</v>
      </c>
      <c r="AL2651" s="5">
        <v>34.909999999999997</v>
      </c>
      <c r="AM2651" s="5">
        <v>24.878</v>
      </c>
      <c r="AN2651" t="s">
        <v>47</v>
      </c>
      <c r="AO2651" t="str" cm="1">
        <f t="array" aca="1" ref="AO2651" ca="1">_FV(A2651,"Currency")</f>
        <v>USD</v>
      </c>
      <c r="AP2651" t="str" cm="1">
        <f t="array" aca="1" ref="AP2651" ca="1">_FV(A2651,"Exchange")</f>
        <v>Nasdaq Stock Market</v>
      </c>
      <c r="AQ2651" s="6" t="str" cm="1">
        <f t="array" aca="1" ref="AQ2651" ca="1">_FV(A2651,"Exchange abbreviation",TRUE)</f>
        <v>XNAS</v>
      </c>
      <c r="AR2651" t="str" cm="1">
        <f t="array" aca="1" ref="AR2651" ca="1">_FV(A2651,"Instrument type",TRUE)</f>
        <v>ETF</v>
      </c>
    </row>
    <row r="2652" spans="1:44" ht="18.75" customHeight="1" x14ac:dyDescent="0.25">
      <c r="A2652" t="e" vm="2664">
        <v>#VALUE!</v>
      </c>
      <c r="B2652" t="s">
        <v>7210</v>
      </c>
      <c r="C2652" t="s">
        <v>7211</v>
      </c>
      <c r="D2652" s="31" cm="1">
        <f t="array" aca="1" ref="D2652" ca="1">_FV(A2652,"Last trade time",TRUE)</f>
        <v>45824.843750185159</v>
      </c>
      <c r="E2652" s="23" cm="1">
        <f t="array" aca="1" ref="E2652" ca="1">_FV(A2652,"Price")</f>
        <v>50.5</v>
      </c>
      <c r="F2652" s="27" cm="1">
        <f t="array" aca="1" ref="F2652" ca="1">_FV(A2652,"Change (%)",TRUE)</f>
        <v>-1.9800000000000002E-4</v>
      </c>
      <c r="G2652" s="26" cm="1">
        <f t="array" aca="1" ref="G2652" ca="1">_FV(A2652,"Change")</f>
        <v>-0.01</v>
      </c>
      <c r="H2652" s="23" cm="1">
        <f t="array" aca="1" ref="H2652" ca="1">_FV(A2652,"Open")</f>
        <v>50.51</v>
      </c>
      <c r="I2652" s="23" cm="1">
        <f t="array" aca="1" ref="I2652" ca="1">_FV(A2652,"Low")</f>
        <v>50.49</v>
      </c>
      <c r="J2652" s="23" cm="1">
        <f t="array" aca="1" ref="J2652" ca="1">_FV(A2652,"High")</f>
        <v>50.53</v>
      </c>
      <c r="K2652" s="23" cm="1">
        <f t="array" aca="1" ref="K2652" ca="1">_FV(A2652,"Previous close",TRUE)</f>
        <v>50.51</v>
      </c>
      <c r="L2652" s="26"/>
      <c r="M2652" s="23" cm="1">
        <f t="array" aca="1" ref="M2652" ca="1">_FV(A2652,"52 week low",TRUE)</f>
        <v>49.7</v>
      </c>
      <c r="N2652" s="23" cm="1">
        <f t="array" aca="1" ref="N2652" ca="1">_FV(A2652,"52 week high",TRUE)</f>
        <v>50.92</v>
      </c>
      <c r="O2652" s="8" cm="1">
        <f t="array" aca="1" ref="O2652" ca="1">_FV(A2652,"Volume")</f>
        <v>104269</v>
      </c>
      <c r="P2652" s="7" cm="1">
        <f t="array" aca="1" ref="P2652" ca="1">_FV(A2652,"Volume average",TRUE)</f>
        <v>119848</v>
      </c>
      <c r="Q2652" t="s">
        <v>2519</v>
      </c>
      <c r="S2652" t="s">
        <v>3604</v>
      </c>
      <c r="T2652" s="25" cm="1">
        <f t="array" aca="1" ref="T2652" ca="1">_FV(A2652,"Expense ratio",TRUE)</f>
        <v>3.4999999999999996E-3</v>
      </c>
      <c r="U2652" s="24" cm="1">
        <f t="array" aca="1" ref="U2652" ca="1">_FV(A2652,"Market cap",TRUE)</f>
        <v>1225743660.4000001</v>
      </c>
      <c r="V2652" s="4">
        <v>1225743616</v>
      </c>
      <c r="W2652" s="4">
        <v>1225743616</v>
      </c>
      <c r="Y2652" t="s">
        <v>6309</v>
      </c>
      <c r="Z2652" s="5">
        <v>50.5</v>
      </c>
      <c r="AA2652" s="20"/>
      <c r="AB2652" s="5">
        <v>4.82E-2</v>
      </c>
      <c r="AC2652" s="4">
        <v>147263</v>
      </c>
      <c r="AE2652" s="5">
        <v>2.5213298786464171</v>
      </c>
      <c r="AF2652" s="5">
        <v>6.2903530485386883</v>
      </c>
      <c r="AI2652" s="4">
        <v>147263</v>
      </c>
      <c r="AJ2652" s="5">
        <v>7450035.1700000009</v>
      </c>
      <c r="AL2652" s="5">
        <v>50.92</v>
      </c>
      <c r="AM2652" s="5">
        <v>49.7</v>
      </c>
      <c r="AN2652" t="s">
        <v>90</v>
      </c>
      <c r="AO2652" t="str" cm="1">
        <f t="array" aca="1" ref="AO2652" ca="1">_FV(A2652,"Currency")</f>
        <v>USD</v>
      </c>
      <c r="AP2652" t="str" cm="1">
        <f t="array" aca="1" ref="AP2652" ca="1">_FV(A2652,"Exchange")</f>
        <v>Nasdaq Stock Market</v>
      </c>
      <c r="AQ2652" s="6" t="str" cm="1">
        <f t="array" aca="1" ref="AQ2652" ca="1">_FV(A2652,"Exchange abbreviation",TRUE)</f>
        <v>XNAS</v>
      </c>
      <c r="AR2652" t="str" cm="1">
        <f t="array" aca="1" ref="AR2652" ca="1">_FV(A2652,"Instrument type",TRUE)</f>
        <v>ETF</v>
      </c>
    </row>
    <row r="2653" spans="1:44" ht="18.75" customHeight="1" x14ac:dyDescent="0.25">
      <c r="A2653" t="e" vm="2665">
        <v>#VALUE!</v>
      </c>
      <c r="B2653" t="s">
        <v>7212</v>
      </c>
      <c r="C2653" t="s">
        <v>7213</v>
      </c>
      <c r="D2653" s="31" cm="1">
        <f t="array" aca="1" ref="D2653" ca="1">_FV(A2653,"Last trade time",TRUE)</f>
        <v>45824.840277789066</v>
      </c>
      <c r="E2653" s="23" cm="1">
        <f t="array" aca="1" ref="E2653" ca="1">_FV(A2653,"Price")</f>
        <v>49.454999999999998</v>
      </c>
      <c r="F2653" s="27" cm="1">
        <f t="array" aca="1" ref="F2653" ca="1">_FV(A2653,"Change (%)",TRUE)</f>
        <v>2.0219999999999998E-4</v>
      </c>
      <c r="G2653" s="26" cm="1">
        <f t="array" aca="1" ref="G2653" ca="1">_FV(A2653,"Change")</f>
        <v>0.01</v>
      </c>
      <c r="H2653" s="23" cm="1">
        <f t="array" aca="1" ref="H2653" ca="1">_FV(A2653,"Open")</f>
        <v>49.54</v>
      </c>
      <c r="I2653" s="23" cm="1">
        <f t="array" aca="1" ref="I2653" ca="1">_FV(A2653,"Low")</f>
        <v>49.38</v>
      </c>
      <c r="J2653" s="23" cm="1">
        <f t="array" aca="1" ref="J2653" ca="1">_FV(A2653,"High")</f>
        <v>49.6</v>
      </c>
      <c r="K2653" s="23" cm="1">
        <f t="array" aca="1" ref="K2653" ca="1">_FV(A2653,"Previous close",TRUE)</f>
        <v>49.445</v>
      </c>
      <c r="L2653" s="26"/>
      <c r="M2653" s="23" cm="1">
        <f t="array" aca="1" ref="M2653" ca="1">_FV(A2653,"52 week low",TRUE)</f>
        <v>47.72</v>
      </c>
      <c r="N2653" s="23" cm="1">
        <f t="array" aca="1" ref="N2653" ca="1">_FV(A2653,"52 week high",TRUE)</f>
        <v>51.11</v>
      </c>
      <c r="O2653" s="8" cm="1">
        <f t="array" aca="1" ref="O2653" ca="1">_FV(A2653,"Volume")</f>
        <v>23238</v>
      </c>
      <c r="P2653" s="7" cm="1">
        <f t="array" aca="1" ref="P2653" ca="1">_FV(A2653,"Volume average",TRUE)</f>
        <v>2903</v>
      </c>
      <c r="Q2653" t="s">
        <v>6999</v>
      </c>
      <c r="S2653" t="s">
        <v>3157</v>
      </c>
      <c r="T2653" s="25" cm="1">
        <f t="array" aca="1" ref="T2653" ca="1">_FV(A2653,"Expense ratio",TRUE)</f>
        <v>3.4999999999999996E-3</v>
      </c>
      <c r="U2653" s="24" cm="1">
        <f t="array" aca="1" ref="U2653" ca="1">_FV(A2653,"Market cap",TRUE)</f>
        <v>14794211.859999999</v>
      </c>
      <c r="V2653" s="4">
        <v>14794211</v>
      </c>
      <c r="W2653" s="4">
        <v>14794211</v>
      </c>
      <c r="Y2653" t="s">
        <v>1274</v>
      </c>
      <c r="Z2653" s="5">
        <v>49.21</v>
      </c>
      <c r="AA2653" s="20"/>
      <c r="AB2653" s="20"/>
      <c r="AC2653" s="4">
        <v>3750</v>
      </c>
      <c r="AE2653" s="5">
        <v>-0.51485085528811814</v>
      </c>
      <c r="AF2653" s="20"/>
      <c r="AI2653" s="4">
        <v>3750</v>
      </c>
      <c r="AJ2653" s="5">
        <v>184612.5</v>
      </c>
      <c r="AL2653" s="5">
        <v>51.11</v>
      </c>
      <c r="AM2653" s="5">
        <v>47.72</v>
      </c>
      <c r="AN2653" t="s">
        <v>47</v>
      </c>
      <c r="AO2653" t="str" cm="1">
        <f t="array" aca="1" ref="AO2653" ca="1">_FV(A2653,"Currency")</f>
        <v>USD</v>
      </c>
      <c r="AP2653" t="str" cm="1">
        <f t="array" aca="1" ref="AP2653" ca="1">_FV(A2653,"Exchange")</f>
        <v>NYSE Arca</v>
      </c>
      <c r="AQ2653" s="6" t="str" cm="1">
        <f t="array" aca="1" ref="AQ2653" ca="1">_FV(A2653,"Exchange abbreviation",TRUE)</f>
        <v>ARCX</v>
      </c>
      <c r="AR2653" t="str" cm="1">
        <f t="array" aca="1" ref="AR2653" ca="1">_FV(A2653,"Instrument type",TRUE)</f>
        <v>ETF</v>
      </c>
    </row>
    <row r="2654" spans="1:44" ht="18.75" customHeight="1" x14ac:dyDescent="0.25">
      <c r="A2654" t="e" vm="2666">
        <v>#VALUE!</v>
      </c>
      <c r="B2654" t="s">
        <v>7214</v>
      </c>
      <c r="C2654" t="s">
        <v>7215</v>
      </c>
      <c r="D2654" s="31" cm="1">
        <f t="array" aca="1" ref="D2654" ca="1">_FV(A2654,"Last trade time",TRUE)</f>
        <v>45824.840277812502</v>
      </c>
      <c r="E2654" s="23" cm="1">
        <f t="array" aca="1" ref="E2654" ca="1">_FV(A2654,"Price")</f>
        <v>24.744900000000001</v>
      </c>
      <c r="F2654" s="27" cm="1">
        <f t="array" aca="1" ref="F2654" ca="1">_FV(A2654,"Change (%)",TRUE)</f>
        <v>-1.013E-3</v>
      </c>
      <c r="G2654" s="26" cm="1">
        <f t="array" aca="1" ref="G2654" ca="1">_FV(A2654,"Change")</f>
        <v>-2.5100000000000001E-2</v>
      </c>
      <c r="H2654" s="23" cm="1">
        <f t="array" aca="1" ref="H2654" ca="1">_FV(A2654,"Open")</f>
        <v>24.760100000000001</v>
      </c>
      <c r="I2654" s="23" cm="1">
        <f t="array" aca="1" ref="I2654" ca="1">_FV(A2654,"Low")</f>
        <v>24.741499999999998</v>
      </c>
      <c r="J2654" s="23" cm="1">
        <f t="array" aca="1" ref="J2654" ca="1">_FV(A2654,"High")</f>
        <v>24.79</v>
      </c>
      <c r="K2654" s="23" cm="1">
        <f t="array" aca="1" ref="K2654" ca="1">_FV(A2654,"Previous close",TRUE)</f>
        <v>24.77</v>
      </c>
      <c r="L2654" s="26"/>
      <c r="M2654" s="23" cm="1">
        <f t="array" aca="1" ref="M2654" ca="1">_FV(A2654,"52 week low",TRUE)</f>
        <v>24.3</v>
      </c>
      <c r="N2654" s="23" cm="1">
        <f t="array" aca="1" ref="N2654" ca="1">_FV(A2654,"52 week high",TRUE)</f>
        <v>25.245000000000001</v>
      </c>
      <c r="O2654" s="8" cm="1">
        <f t="array" aca="1" ref="O2654" ca="1">_FV(A2654,"Volume")</f>
        <v>26205</v>
      </c>
      <c r="P2654" s="7" cm="1">
        <f t="array" aca="1" ref="P2654" ca="1">_FV(A2654,"Volume average",TRUE)</f>
        <v>30223</v>
      </c>
      <c r="Q2654" t="s">
        <v>1040</v>
      </c>
      <c r="S2654" t="s">
        <v>4165</v>
      </c>
      <c r="T2654" s="25" cm="1">
        <f t="array" aca="1" ref="T2654" ca="1">_FV(A2654,"Expense ratio",TRUE)</f>
        <v>3.4999999999999996E-3</v>
      </c>
      <c r="U2654" s="24" cm="1">
        <f t="array" aca="1" ref="U2654" ca="1">_FV(A2654,"Market cap",TRUE)</f>
        <v>336153823.45999998</v>
      </c>
      <c r="V2654" s="4">
        <v>336153824</v>
      </c>
      <c r="W2654" s="4">
        <v>336153824</v>
      </c>
      <c r="X2654" t="s">
        <v>7216</v>
      </c>
      <c r="Y2654" t="s">
        <v>4073</v>
      </c>
      <c r="Z2654" s="5">
        <v>24.624199999999998</v>
      </c>
      <c r="AA2654" s="20"/>
      <c r="AB2654" s="20"/>
      <c r="AC2654" s="4">
        <v>101136</v>
      </c>
      <c r="AE2654" s="5">
        <v>2.5499877097576951</v>
      </c>
      <c r="AF2654" s="20"/>
      <c r="AH2654" s="16"/>
      <c r="AI2654" s="4">
        <v>101136</v>
      </c>
      <c r="AJ2654" s="5">
        <v>2498059.2000000002</v>
      </c>
      <c r="AL2654" s="5">
        <v>25.245000000000001</v>
      </c>
      <c r="AM2654" s="5">
        <v>24.3</v>
      </c>
      <c r="AN2654" t="s">
        <v>90</v>
      </c>
      <c r="AO2654" t="str" cm="1">
        <f t="array" aca="1" ref="AO2654" ca="1">_FV(A2654,"Currency")</f>
        <v>USD</v>
      </c>
      <c r="AP2654" t="str" cm="1">
        <f t="array" aca="1" ref="AP2654" ca="1">_FV(A2654,"Exchange")</f>
        <v>NYSE Arca</v>
      </c>
      <c r="AQ2654" s="6" t="str" cm="1">
        <f t="array" aca="1" ref="AQ2654" ca="1">_FV(A2654,"Exchange abbreviation",TRUE)</f>
        <v>ARCX</v>
      </c>
      <c r="AR2654" t="str" cm="1">
        <f t="array" aca="1" ref="AR2654" ca="1">_FV(A2654,"Instrument type",TRUE)</f>
        <v>ETF</v>
      </c>
    </row>
    <row r="2655" spans="1:44" ht="18.75" customHeight="1" x14ac:dyDescent="0.25">
      <c r="A2655" t="e" vm="2667">
        <v>#VALUE!</v>
      </c>
      <c r="B2655" t="s">
        <v>7217</v>
      </c>
      <c r="C2655" t="s">
        <v>7218</v>
      </c>
      <c r="D2655" s="31" cm="1">
        <f t="array" aca="1" ref="D2655" ca="1">_FV(A2655,"Last trade time",TRUE)</f>
        <v>45824.84027780078</v>
      </c>
      <c r="E2655" s="23" cm="1">
        <f t="array" aca="1" ref="E2655" ca="1">_FV(A2655,"Price")</f>
        <v>39.130000000000003</v>
      </c>
      <c r="F2655" s="27" cm="1">
        <f t="array" aca="1" ref="F2655" ca="1">_FV(A2655,"Change (%)",TRUE)</f>
        <v>-5.109E-4</v>
      </c>
      <c r="G2655" s="26" cm="1">
        <f t="array" aca="1" ref="G2655" ca="1">_FV(A2655,"Change")</f>
        <v>-0.02</v>
      </c>
      <c r="H2655" s="23" cm="1">
        <f t="array" aca="1" ref="H2655" ca="1">_FV(A2655,"Open")</f>
        <v>39.17</v>
      </c>
      <c r="I2655" s="23" cm="1">
        <f t="array" aca="1" ref="I2655" ca="1">_FV(A2655,"Low")</f>
        <v>39.1235</v>
      </c>
      <c r="J2655" s="23" cm="1">
        <f t="array" aca="1" ref="J2655" ca="1">_FV(A2655,"High")</f>
        <v>39.18</v>
      </c>
      <c r="K2655" s="23" cm="1">
        <f t="array" aca="1" ref="K2655" ca="1">_FV(A2655,"Previous close",TRUE)</f>
        <v>39.15</v>
      </c>
      <c r="L2655" s="26"/>
      <c r="M2655" s="23" cm="1">
        <f t="array" aca="1" ref="M2655" ca="1">_FV(A2655,"52 week low",TRUE)</f>
        <v>37.92</v>
      </c>
      <c r="N2655" s="23" cm="1">
        <f t="array" aca="1" ref="N2655" ca="1">_FV(A2655,"52 week high",TRUE)</f>
        <v>40</v>
      </c>
      <c r="O2655" s="8" cm="1">
        <f t="array" aca="1" ref="O2655" ca="1">_FV(A2655,"Volume")</f>
        <v>248745</v>
      </c>
      <c r="P2655" s="7" cm="1">
        <f t="array" aca="1" ref="P2655" ca="1">_FV(A2655,"Volume average",TRUE)</f>
        <v>361577</v>
      </c>
      <c r="Q2655" t="s">
        <v>290</v>
      </c>
      <c r="S2655" t="s">
        <v>3134</v>
      </c>
      <c r="T2655" s="25" cm="1">
        <f t="array" aca="1" ref="T2655" ca="1">_FV(A2655,"Expense ratio",TRUE)</f>
        <v>3.4999999999999996E-3</v>
      </c>
      <c r="U2655" s="24" cm="1">
        <f t="array" aca="1" ref="U2655" ca="1">_FV(A2655,"Market cap",TRUE)</f>
        <v>1200322487.96</v>
      </c>
      <c r="V2655" s="4">
        <v>1200322432</v>
      </c>
      <c r="W2655" s="4">
        <v>1200322432</v>
      </c>
      <c r="Y2655" t="s">
        <v>7219</v>
      </c>
      <c r="Z2655" s="5">
        <v>38.874600000000001</v>
      </c>
      <c r="AA2655" s="20"/>
      <c r="AB2655" s="5">
        <v>5.7700000000000001E-2</v>
      </c>
      <c r="AC2655" s="4">
        <v>312780</v>
      </c>
      <c r="AE2655" s="5">
        <v>3.4143635620094148</v>
      </c>
      <c r="AF2655" s="20"/>
      <c r="AI2655" s="4">
        <v>312780</v>
      </c>
      <c r="AJ2655" s="4">
        <v>12198420</v>
      </c>
      <c r="AL2655" s="4">
        <v>40</v>
      </c>
      <c r="AM2655" s="5">
        <v>37.92</v>
      </c>
      <c r="AN2655" t="s">
        <v>82</v>
      </c>
      <c r="AO2655" t="str" cm="1">
        <f t="array" aca="1" ref="AO2655" ca="1">_FV(A2655,"Currency")</f>
        <v>USD</v>
      </c>
      <c r="AP2655" t="str" cm="1">
        <f t="array" aca="1" ref="AP2655" ca="1">_FV(A2655,"Exchange")</f>
        <v>New York Stock Exchange</v>
      </c>
      <c r="AQ2655" s="6" t="str" cm="1">
        <f t="array" aca="1" ref="AQ2655" ca="1">_FV(A2655,"Exchange abbreviation",TRUE)</f>
        <v>XNYS</v>
      </c>
      <c r="AR2655" t="str" cm="1">
        <f t="array" aca="1" ref="AR2655" ca="1">_FV(A2655,"Instrument type",TRUE)</f>
        <v>ETF</v>
      </c>
    </row>
    <row r="2656" spans="1:44" ht="18.75" customHeight="1" x14ac:dyDescent="0.25">
      <c r="A2656" t="e" vm="2668">
        <v>#VALUE!</v>
      </c>
      <c r="B2656" t="s">
        <v>7220</v>
      </c>
      <c r="C2656" t="s">
        <v>7221</v>
      </c>
      <c r="D2656" s="31" cm="1">
        <f t="array" aca="1" ref="D2656" ca="1">_FV(A2656,"Last trade time",TRUE)</f>
        <v>45824.840338610935</v>
      </c>
      <c r="E2656" s="23" cm="1">
        <f t="array" aca="1" ref="E2656" ca="1">_FV(A2656,"Price")</f>
        <v>22.2</v>
      </c>
      <c r="F2656" s="27" cm="1">
        <f t="array" aca="1" ref="F2656" ca="1">_FV(A2656,"Change (%)",TRUE)</f>
        <v>-9.0010000000000003E-4</v>
      </c>
      <c r="G2656" s="26" cm="1">
        <f t="array" aca="1" ref="G2656" ca="1">_FV(A2656,"Change")</f>
        <v>-0.02</v>
      </c>
      <c r="H2656" s="23" cm="1">
        <f t="array" aca="1" ref="H2656" ca="1">_FV(A2656,"Open")</f>
        <v>22.21</v>
      </c>
      <c r="I2656" s="23" cm="1">
        <f t="array" aca="1" ref="I2656" ca="1">_FV(A2656,"Low")</f>
        <v>22.180800000000001</v>
      </c>
      <c r="J2656" s="23" cm="1">
        <f t="array" aca="1" ref="J2656" ca="1">_FV(A2656,"High")</f>
        <v>22.215</v>
      </c>
      <c r="K2656" s="23" cm="1">
        <f t="array" aca="1" ref="K2656" ca="1">_FV(A2656,"Previous close",TRUE)</f>
        <v>22.22</v>
      </c>
      <c r="L2656" s="26"/>
      <c r="M2656" s="23" cm="1">
        <f t="array" aca="1" ref="M2656" ca="1">_FV(A2656,"52 week low",TRUE)</f>
        <v>20.75</v>
      </c>
      <c r="N2656" s="23" cm="1">
        <f t="array" aca="1" ref="N2656" ca="1">_FV(A2656,"52 week high",TRUE)</f>
        <v>23.64</v>
      </c>
      <c r="O2656" s="8" cm="1">
        <f t="array" aca="1" ref="O2656" ca="1">_FV(A2656,"Volume")</f>
        <v>151194</v>
      </c>
      <c r="P2656" s="7" cm="1">
        <f t="array" aca="1" ref="P2656" ca="1">_FV(A2656,"Volume average",TRUE)</f>
        <v>143291</v>
      </c>
      <c r="Q2656" t="s">
        <v>224</v>
      </c>
      <c r="T2656" s="25" cm="1">
        <f t="array" aca="1" ref="T2656" ca="1">_FV(A2656,"Expense ratio",TRUE)</f>
        <v>3.4999999999999996E-3</v>
      </c>
      <c r="U2656" s="24" cm="1">
        <f t="array" aca="1" ref="U2656" ca="1">_FV(A2656,"Market cap",TRUE)</f>
        <v>325671174.55000001</v>
      </c>
      <c r="V2656" s="16"/>
      <c r="W2656" s="16"/>
      <c r="Z2656" s="5">
        <v>22.17</v>
      </c>
      <c r="AA2656" s="20"/>
      <c r="AB2656" s="20"/>
      <c r="AC2656" s="4">
        <v>143679</v>
      </c>
      <c r="AE2656" s="5">
        <v>-0.50064415615543867</v>
      </c>
      <c r="AF2656" s="5">
        <v>2.8140721297264859</v>
      </c>
      <c r="AI2656" s="4">
        <v>169274</v>
      </c>
      <c r="AJ2656" s="5">
        <v>3744340.88</v>
      </c>
      <c r="AL2656" s="5">
        <v>23.64</v>
      </c>
      <c r="AM2656" s="5">
        <v>20.75</v>
      </c>
      <c r="AN2656" t="s">
        <v>90</v>
      </c>
      <c r="AO2656" t="str" cm="1">
        <f t="array" aca="1" ref="AO2656" ca="1">_FV(A2656,"Currency")</f>
        <v>USD</v>
      </c>
      <c r="AP2656" t="str" cm="1">
        <f t="array" aca="1" ref="AP2656" ca="1">_FV(A2656,"Exchange")</f>
        <v>CBOE BZX Exchange</v>
      </c>
      <c r="AQ2656" s="6" t="str" cm="1">
        <f t="array" aca="1" ref="AQ2656" ca="1">_FV(A2656,"Exchange abbreviation",TRUE)</f>
        <v>BATS</v>
      </c>
      <c r="AR2656" t="str" cm="1">
        <f t="array" aca="1" ref="AR2656" ca="1">_FV(A2656,"Instrument type",TRUE)</f>
        <v>ETF</v>
      </c>
    </row>
    <row r="2657" spans="1:44" ht="18.75" customHeight="1" x14ac:dyDescent="0.25">
      <c r="A2657" t="e" vm="2669">
        <v>#VALUE!</v>
      </c>
      <c r="B2657" t="s">
        <v>7222</v>
      </c>
      <c r="C2657" t="s">
        <v>7223</v>
      </c>
      <c r="D2657" s="31" cm="1">
        <f t="array" aca="1" ref="D2657" ca="1">_FV(A2657,"Last trade time",TRUE)</f>
        <v>45824.843750103908</v>
      </c>
      <c r="E2657" s="23" cm="1">
        <f t="array" aca="1" ref="E2657" ca="1">_FV(A2657,"Price")</f>
        <v>48.92</v>
      </c>
      <c r="F2657" s="27" cm="1">
        <f t="array" aca="1" ref="F2657" ca="1">_FV(A2657,"Change (%)",TRUE)</f>
        <v>1.843E-3</v>
      </c>
      <c r="G2657" s="26" cm="1">
        <f t="array" aca="1" ref="G2657" ca="1">_FV(A2657,"Change")</f>
        <v>0.09</v>
      </c>
      <c r="H2657" s="23" cm="1">
        <f t="array" aca="1" ref="H2657" ca="1">_FV(A2657,"Open")</f>
        <v>49.07</v>
      </c>
      <c r="I2657" s="23" cm="1">
        <f t="array" aca="1" ref="I2657" ca="1">_FV(A2657,"Low")</f>
        <v>48.820099999999996</v>
      </c>
      <c r="J2657" s="23" cm="1">
        <f t="array" aca="1" ref="J2657" ca="1">_FV(A2657,"High")</f>
        <v>49.07</v>
      </c>
      <c r="K2657" s="23" cm="1">
        <f t="array" aca="1" ref="K2657" ca="1">_FV(A2657,"Previous close",TRUE)</f>
        <v>48.83</v>
      </c>
      <c r="L2657" s="26"/>
      <c r="M2657" s="23" cm="1">
        <f t="array" aca="1" ref="M2657" ca="1">_FV(A2657,"52 week low",TRUE)</f>
        <v>43.3337</v>
      </c>
      <c r="N2657" s="23" cm="1">
        <f t="array" aca="1" ref="N2657" ca="1">_FV(A2657,"52 week high",TRUE)</f>
        <v>50.709899999999998</v>
      </c>
      <c r="O2657" s="8" cm="1">
        <f t="array" aca="1" ref="O2657" ca="1">_FV(A2657,"Volume")</f>
        <v>1491</v>
      </c>
      <c r="P2657" s="7" cm="1">
        <f t="array" aca="1" ref="P2657" ca="1">_FV(A2657,"Volume average",TRUE)</f>
        <v>7000</v>
      </c>
      <c r="Q2657" t="s">
        <v>1641</v>
      </c>
      <c r="S2657" t="s">
        <v>3604</v>
      </c>
      <c r="T2657" s="25" cm="1">
        <f t="array" aca="1" ref="T2657" ca="1">_FV(A2657,"Expense ratio",TRUE)</f>
        <v>3.4999999999999996E-3</v>
      </c>
      <c r="U2657" s="24" cm="1">
        <f t="array" aca="1" ref="U2657" ca="1">_FV(A2657,"Market cap",TRUE)</f>
        <v>112391855.59999999</v>
      </c>
      <c r="V2657" s="4">
        <v>112391856</v>
      </c>
      <c r="W2657" s="4">
        <v>112391856</v>
      </c>
      <c r="Y2657" t="s">
        <v>7224</v>
      </c>
      <c r="Z2657" s="5">
        <v>49.25</v>
      </c>
      <c r="AA2657" s="5">
        <v>19.316202000000001</v>
      </c>
      <c r="AB2657" s="5">
        <v>1.3200000999999999E-2</v>
      </c>
      <c r="AC2657" s="4">
        <v>6188</v>
      </c>
      <c r="AE2657" s="5">
        <v>3.1723209748082182</v>
      </c>
      <c r="AF2657" s="5">
        <v>10.96064508959318</v>
      </c>
      <c r="AI2657" s="4">
        <v>6188</v>
      </c>
      <c r="AJ2657" s="4">
        <v>304759</v>
      </c>
      <c r="AL2657" s="5">
        <v>50.71</v>
      </c>
      <c r="AM2657" s="5">
        <v>43.334000000000003</v>
      </c>
      <c r="AN2657" t="s">
        <v>47</v>
      </c>
      <c r="AO2657" t="str" cm="1">
        <f t="array" aca="1" ref="AO2657" ca="1">_FV(A2657,"Currency")</f>
        <v>USD</v>
      </c>
      <c r="AP2657" t="str" cm="1">
        <f t="array" aca="1" ref="AP2657" ca="1">_FV(A2657,"Exchange")</f>
        <v>Nasdaq Stock Market</v>
      </c>
      <c r="AQ2657" s="6" t="str" cm="1">
        <f t="array" aca="1" ref="AQ2657" ca="1">_FV(A2657,"Exchange abbreviation",TRUE)</f>
        <v>XNAS</v>
      </c>
      <c r="AR2657" t="str" cm="1">
        <f t="array" aca="1" ref="AR2657" ca="1">_FV(A2657,"Instrument type",TRUE)</f>
        <v>ETF</v>
      </c>
    </row>
    <row r="2658" spans="1:44" ht="18.75" customHeight="1" x14ac:dyDescent="0.25">
      <c r="A2658" t="e" vm="2670">
        <v>#VALUE!</v>
      </c>
      <c r="B2658" t="s">
        <v>7225</v>
      </c>
      <c r="C2658" t="s">
        <v>7226</v>
      </c>
      <c r="D2658" s="31" cm="1">
        <f t="array" aca="1" ref="D2658" ca="1">_FV(A2658,"Last trade time",TRUE)</f>
        <v>45824.843750092186</v>
      </c>
      <c r="E2658" s="23" cm="1">
        <f t="array" aca="1" ref="E2658" ca="1">_FV(A2658,"Price")</f>
        <v>75.28</v>
      </c>
      <c r="F2658" s="27" cm="1">
        <f t="array" aca="1" ref="F2658" ca="1">_FV(A2658,"Change (%)",TRUE)</f>
        <v>1.4630000000000001E-3</v>
      </c>
      <c r="G2658" s="26" cm="1">
        <f t="array" aca="1" ref="G2658" ca="1">_FV(A2658,"Change")</f>
        <v>0.11</v>
      </c>
      <c r="H2658" s="23" cm="1">
        <f t="array" aca="1" ref="H2658" ca="1">_FV(A2658,"Open")</f>
        <v>75.2</v>
      </c>
      <c r="I2658" s="23" cm="1">
        <f t="array" aca="1" ref="I2658" ca="1">_FV(A2658,"Low")</f>
        <v>75.2</v>
      </c>
      <c r="J2658" s="23" cm="1">
        <f t="array" aca="1" ref="J2658" ca="1">_FV(A2658,"High")</f>
        <v>75.75</v>
      </c>
      <c r="K2658" s="23" cm="1">
        <f t="array" aca="1" ref="K2658" ca="1">_FV(A2658,"Previous close",TRUE)</f>
        <v>75.17</v>
      </c>
      <c r="L2658" s="26"/>
      <c r="M2658" s="23" cm="1">
        <f t="array" aca="1" ref="M2658" ca="1">_FV(A2658,"52 week low",TRUE)</f>
        <v>66.409199999999998</v>
      </c>
      <c r="N2658" s="23" cm="1">
        <f t="array" aca="1" ref="N2658" ca="1">_FV(A2658,"52 week high",TRUE)</f>
        <v>75.75</v>
      </c>
      <c r="O2658" s="8" cm="1">
        <f t="array" aca="1" ref="O2658" ca="1">_FV(A2658,"Volume")</f>
        <v>41515</v>
      </c>
      <c r="P2658" s="7" cm="1">
        <f t="array" aca="1" ref="P2658" ca="1">_FV(A2658,"Volume average",TRUE)</f>
        <v>125485</v>
      </c>
      <c r="Q2658" t="s">
        <v>5553</v>
      </c>
      <c r="S2658" t="s">
        <v>2067</v>
      </c>
      <c r="T2658" s="25" cm="1">
        <f t="array" aca="1" ref="T2658" ca="1">_FV(A2658,"Expense ratio",TRUE)</f>
        <v>3.4999999999999996E-3</v>
      </c>
      <c r="U2658" s="24" cm="1">
        <f t="array" aca="1" ref="U2658" ca="1">_FV(A2658,"Market cap",TRUE)</f>
        <v>393199382.81</v>
      </c>
      <c r="V2658" s="4">
        <v>393199392</v>
      </c>
      <c r="W2658" s="4">
        <v>393199392</v>
      </c>
      <c r="Y2658" t="s">
        <v>7227</v>
      </c>
      <c r="Z2658" s="5">
        <v>74.346609999999998</v>
      </c>
      <c r="AA2658" s="20"/>
      <c r="AB2658" s="5">
        <v>2.3199999999999998E-2</v>
      </c>
      <c r="AC2658" s="4">
        <v>124415</v>
      </c>
      <c r="AE2658" s="5">
        <v>11.647729119978729</v>
      </c>
      <c r="AF2658" s="5">
        <v>8.648982764511981</v>
      </c>
      <c r="AI2658" s="4">
        <v>124415</v>
      </c>
      <c r="AJ2658" s="5">
        <v>9266429.2000000011</v>
      </c>
      <c r="AL2658" s="5">
        <v>75.569999999999993</v>
      </c>
      <c r="AM2658" s="5">
        <v>66.41</v>
      </c>
      <c r="AN2658" t="s">
        <v>90</v>
      </c>
      <c r="AO2658" t="str" cm="1">
        <f t="array" aca="1" ref="AO2658" ca="1">_FV(A2658,"Currency")</f>
        <v>USD</v>
      </c>
      <c r="AP2658" t="str" cm="1">
        <f t="array" aca="1" ref="AP2658" ca="1">_FV(A2658,"Exchange")</f>
        <v>Nasdaq Stock Market</v>
      </c>
      <c r="AQ2658" s="6" t="str" cm="1">
        <f t="array" aca="1" ref="AQ2658" ca="1">_FV(A2658,"Exchange abbreviation",TRUE)</f>
        <v>XNAS</v>
      </c>
      <c r="AR2658" t="str" cm="1">
        <f t="array" aca="1" ref="AR2658" ca="1">_FV(A2658,"Instrument type",TRUE)</f>
        <v>ETF</v>
      </c>
    </row>
    <row r="2659" spans="1:44" ht="18.75" customHeight="1" x14ac:dyDescent="0.25">
      <c r="A2659" t="e" vm="2671">
        <v>#VALUE!</v>
      </c>
      <c r="B2659" t="s">
        <v>7228</v>
      </c>
      <c r="C2659" t="s">
        <v>7229</v>
      </c>
      <c r="D2659" s="31" cm="1">
        <f t="array" aca="1" ref="D2659" ca="1">_FV(A2659,"Last trade time",TRUE)</f>
        <v>45824.928350914066</v>
      </c>
      <c r="E2659" s="23" cm="1">
        <f t="array" aca="1" ref="E2659" ca="1">_FV(A2659,"Price")</f>
        <v>58.33</v>
      </c>
      <c r="F2659" s="27" cm="1">
        <f t="array" aca="1" ref="F2659" ca="1">_FV(A2659,"Change (%)",TRUE)</f>
        <v>6.0369999999999998E-3</v>
      </c>
      <c r="G2659" s="26" cm="1">
        <f t="array" aca="1" ref="G2659" ca="1">_FV(A2659,"Change")</f>
        <v>0.35</v>
      </c>
      <c r="H2659" s="23" cm="1">
        <f t="array" aca="1" ref="H2659" ca="1">_FV(A2659,"Open")</f>
        <v>58.33</v>
      </c>
      <c r="I2659" s="23" cm="1">
        <f t="array" aca="1" ref="I2659" ca="1">_FV(A2659,"Low")</f>
        <v>58.220500000000001</v>
      </c>
      <c r="J2659" s="23" cm="1">
        <f t="array" aca="1" ref="J2659" ca="1">_FV(A2659,"High")</f>
        <v>58.825000000000003</v>
      </c>
      <c r="K2659" s="23" cm="1">
        <f t="array" aca="1" ref="K2659" ca="1">_FV(A2659,"Previous close",TRUE)</f>
        <v>57.98</v>
      </c>
      <c r="L2659" s="26"/>
      <c r="M2659" s="23" cm="1">
        <f t="array" aca="1" ref="M2659" ca="1">_FV(A2659,"52 week low",TRUE)</f>
        <v>48.95</v>
      </c>
      <c r="N2659" s="23" cm="1">
        <f t="array" aca="1" ref="N2659" ca="1">_FV(A2659,"52 week high",TRUE)</f>
        <v>62.47</v>
      </c>
      <c r="O2659" s="8" cm="1">
        <f t="array" aca="1" ref="O2659" ca="1">_FV(A2659,"Volume")</f>
        <v>816515</v>
      </c>
      <c r="P2659" s="7" cm="1">
        <f t="array" aca="1" ref="P2659" ca="1">_FV(A2659,"Volume average",TRUE)</f>
        <v>902639</v>
      </c>
      <c r="Q2659" t="s">
        <v>72</v>
      </c>
      <c r="S2659" t="s">
        <v>2310</v>
      </c>
      <c r="T2659" s="25" cm="1">
        <f t="array" aca="1" ref="T2659" ca="1">_FV(A2659,"Expense ratio",TRUE)</f>
        <v>3.4999999999999996E-3</v>
      </c>
      <c r="U2659" s="24" cm="1">
        <f t="array" aca="1" ref="U2659" ca="1">_FV(A2659,"Market cap",TRUE)</f>
        <v>952406482.86000001</v>
      </c>
      <c r="V2659" s="4">
        <v>952406464</v>
      </c>
      <c r="W2659" s="4">
        <v>952406464</v>
      </c>
      <c r="Y2659" t="s">
        <v>7230</v>
      </c>
      <c r="Z2659" s="5">
        <v>59.469970000000004</v>
      </c>
      <c r="AA2659" s="5">
        <v>12.5882635</v>
      </c>
      <c r="AB2659" s="5">
        <v>1.5900000000000001E-2</v>
      </c>
      <c r="AC2659" s="4">
        <v>1105520</v>
      </c>
      <c r="AE2659" s="5">
        <v>4.8523455176495922</v>
      </c>
      <c r="AF2659" s="5">
        <v>18.483084317575951</v>
      </c>
      <c r="AI2659" s="4">
        <v>1105520</v>
      </c>
      <c r="AJ2659" s="5">
        <v>65800550.400000013</v>
      </c>
      <c r="AL2659" s="5">
        <v>62.47</v>
      </c>
      <c r="AM2659" s="5">
        <v>48.82</v>
      </c>
      <c r="AN2659" t="s">
        <v>82</v>
      </c>
      <c r="AO2659" t="str" cm="1">
        <f t="array" aca="1" ref="AO2659" ca="1">_FV(A2659,"Currency")</f>
        <v>USD</v>
      </c>
      <c r="AP2659" t="str" cm="1">
        <f t="array" aca="1" ref="AP2659" ca="1">_FV(A2659,"Exchange")</f>
        <v>NYSE Arca</v>
      </c>
      <c r="AQ2659" s="6" t="str" cm="1">
        <f t="array" aca="1" ref="AQ2659" ca="1">_FV(A2659,"Exchange abbreviation",TRUE)</f>
        <v>ARCX</v>
      </c>
      <c r="AR2659" t="str" cm="1">
        <f t="array" aca="1" ref="AR2659" ca="1">_FV(A2659,"Instrument type",TRUE)</f>
        <v>ETF</v>
      </c>
    </row>
    <row r="2660" spans="1:44" ht="18.75" customHeight="1" x14ac:dyDescent="0.25">
      <c r="A2660" t="e" vm="2672">
        <v>#VALUE!</v>
      </c>
      <c r="B2660" t="s">
        <v>7231</v>
      </c>
      <c r="C2660" t="s">
        <v>7232</v>
      </c>
      <c r="D2660" s="31" cm="1">
        <f t="array" aca="1" ref="D2660" ca="1">_FV(A2660,"Last trade time",TRUE)</f>
        <v>45824.840277823438</v>
      </c>
      <c r="E2660" s="23" cm="1">
        <f t="array" aca="1" ref="E2660" ca="1">_FV(A2660,"Price")</f>
        <v>51.06</v>
      </c>
      <c r="F2660" s="27" cm="1">
        <f t="array" aca="1" ref="F2660" ca="1">_FV(A2660,"Change (%)",TRUE)</f>
        <v>1.9589999999999999E-4</v>
      </c>
      <c r="G2660" s="26" cm="1">
        <f t="array" aca="1" ref="G2660" ca="1">_FV(A2660,"Change")</f>
        <v>0.01</v>
      </c>
      <c r="H2660" s="23" cm="1">
        <f t="array" aca="1" ref="H2660" ca="1">_FV(A2660,"Open")</f>
        <v>51.06</v>
      </c>
      <c r="I2660" s="23" cm="1">
        <f t="array" aca="1" ref="I2660" ca="1">_FV(A2660,"Low")</f>
        <v>51.04</v>
      </c>
      <c r="J2660" s="23" cm="1">
        <f t="array" aca="1" ref="J2660" ca="1">_FV(A2660,"High")</f>
        <v>51.1051</v>
      </c>
      <c r="K2660" s="23" cm="1">
        <f t="array" aca="1" ref="K2660" ca="1">_FV(A2660,"Previous close",TRUE)</f>
        <v>51.05</v>
      </c>
      <c r="L2660" s="26"/>
      <c r="M2660" s="23" cm="1">
        <f t="array" aca="1" ref="M2660" ca="1">_FV(A2660,"52 week low",TRUE)</f>
        <v>49.583500000000001</v>
      </c>
      <c r="N2660" s="23" cm="1">
        <f t="array" aca="1" ref="N2660" ca="1">_FV(A2660,"52 week high",TRUE)</f>
        <v>53</v>
      </c>
      <c r="O2660" s="8" cm="1">
        <f t="array" aca="1" ref="O2660" ca="1">_FV(A2660,"Volume")</f>
        <v>193483</v>
      </c>
      <c r="P2660" s="7" cm="1">
        <f t="array" aca="1" ref="P2660" ca="1">_FV(A2660,"Volume average",TRUE)</f>
        <v>419019</v>
      </c>
      <c r="Q2660" t="s">
        <v>5345</v>
      </c>
      <c r="S2660" t="s">
        <v>3657</v>
      </c>
      <c r="T2660" s="25" cm="1">
        <f t="array" aca="1" ref="T2660" ca="1">_FV(A2660,"Expense ratio",TRUE)</f>
        <v>3.4999999999999996E-3</v>
      </c>
      <c r="U2660" s="24" cm="1">
        <f t="array" aca="1" ref="U2660" ca="1">_FV(A2660,"Market cap",TRUE)</f>
        <v>2036576164.9300001</v>
      </c>
      <c r="V2660" s="4">
        <v>2036576128</v>
      </c>
      <c r="W2660" s="4">
        <v>2036576128</v>
      </c>
      <c r="Y2660" t="s">
        <v>4229</v>
      </c>
      <c r="Z2660" s="5">
        <v>50.89</v>
      </c>
      <c r="AA2660" s="20"/>
      <c r="AB2660" s="5">
        <v>3.4500000000000003E-2</v>
      </c>
      <c r="AC2660" s="4">
        <v>405700</v>
      </c>
      <c r="AE2660" s="5">
        <v>-0.37571264311764269</v>
      </c>
      <c r="AF2660" s="5">
        <v>1.194973061846816</v>
      </c>
      <c r="AI2660" s="4">
        <v>405700</v>
      </c>
      <c r="AJ2660" s="4">
        <v>20601446</v>
      </c>
      <c r="AL2660" s="4">
        <v>53</v>
      </c>
      <c r="AM2660" s="5">
        <v>49.58</v>
      </c>
      <c r="AN2660" t="s">
        <v>82</v>
      </c>
      <c r="AO2660" t="str" cm="1">
        <f t="array" aca="1" ref="AO2660" ca="1">_FV(A2660,"Currency")</f>
        <v>USD</v>
      </c>
      <c r="AP2660" t="str" cm="1">
        <f t="array" aca="1" ref="AP2660" ca="1">_FV(A2660,"Exchange")</f>
        <v>NYSE Arca</v>
      </c>
      <c r="AQ2660" s="6" t="str" cm="1">
        <f t="array" aca="1" ref="AQ2660" ca="1">_FV(A2660,"Exchange abbreviation",TRUE)</f>
        <v>ARCX</v>
      </c>
      <c r="AR2660" t="str" cm="1">
        <f t="array" aca="1" ref="AR2660" ca="1">_FV(A2660,"Instrument type",TRUE)</f>
        <v>ETF</v>
      </c>
    </row>
    <row r="2661" spans="1:44" ht="18.75" customHeight="1" x14ac:dyDescent="0.25">
      <c r="A2661" t="e" vm="2673">
        <v>#VALUE!</v>
      </c>
      <c r="B2661" t="s">
        <v>7233</v>
      </c>
      <c r="C2661" t="s">
        <v>7234</v>
      </c>
      <c r="D2661" s="31" cm="1">
        <f t="array" aca="1" ref="D2661" ca="1">_FV(A2661,"Last trade time",TRUE)</f>
        <v>45824.840277789066</v>
      </c>
      <c r="E2661" s="23" cm="1">
        <f t="array" aca="1" ref="E2661" ca="1">_FV(A2661,"Price")</f>
        <v>24.200299999999999</v>
      </c>
      <c r="F2661" s="27" cm="1">
        <f t="array" aca="1" ref="F2661" ca="1">_FV(A2661,"Change (%)",TRUE)</f>
        <v>-6.0709999999999996E-4</v>
      </c>
      <c r="G2661" s="26" cm="1">
        <f t="array" aca="1" ref="G2661" ca="1">_FV(A2661,"Change")</f>
        <v>-1.47E-2</v>
      </c>
      <c r="H2661" s="23" cm="1">
        <f t="array" aca="1" ref="H2661" ca="1">_FV(A2661,"Open")</f>
        <v>24.249600000000001</v>
      </c>
      <c r="I2661" s="23" cm="1">
        <f t="array" aca="1" ref="I2661" ca="1">_FV(A2661,"Low")</f>
        <v>24.200299999999999</v>
      </c>
      <c r="J2661" s="23" cm="1">
        <f t="array" aca="1" ref="J2661" ca="1">_FV(A2661,"High")</f>
        <v>24.34</v>
      </c>
      <c r="K2661" s="23" cm="1">
        <f t="array" aca="1" ref="K2661" ca="1">_FV(A2661,"Previous close",TRUE)</f>
        <v>24.215</v>
      </c>
      <c r="L2661" s="26"/>
      <c r="M2661" s="23" cm="1">
        <f t="array" aca="1" ref="M2661" ca="1">_FV(A2661,"52 week low",TRUE)</f>
        <v>23.38</v>
      </c>
      <c r="N2661" s="23" cm="1">
        <f t="array" aca="1" ref="N2661" ca="1">_FV(A2661,"52 week high",TRUE)</f>
        <v>25.49</v>
      </c>
      <c r="O2661" s="8" cm="1">
        <f t="array" aca="1" ref="O2661" ca="1">_FV(A2661,"Volume")</f>
        <v>2367</v>
      </c>
      <c r="P2661" s="7" cm="1">
        <f t="array" aca="1" ref="P2661" ca="1">_FV(A2661,"Volume average",TRUE)</f>
        <v>20639</v>
      </c>
      <c r="Q2661" t="s">
        <v>375</v>
      </c>
      <c r="S2661" t="s">
        <v>2144</v>
      </c>
      <c r="T2661" s="25" cm="1">
        <f t="array" aca="1" ref="T2661" ca="1">_FV(A2661,"Expense ratio",TRUE)</f>
        <v>3.4999999999999996E-3</v>
      </c>
      <c r="U2661" s="24" cm="1">
        <f t="array" aca="1" ref="U2661" ca="1">_FV(A2661,"Market cap",TRUE)</f>
        <v>82554434</v>
      </c>
      <c r="V2661" s="4">
        <v>82554432</v>
      </c>
      <c r="W2661" s="4">
        <v>82554432</v>
      </c>
      <c r="Y2661" t="s">
        <v>149</v>
      </c>
      <c r="Z2661" s="5">
        <v>24.109500000000001</v>
      </c>
      <c r="AA2661" s="20"/>
      <c r="AB2661" s="20"/>
      <c r="AC2661" s="4">
        <v>23847</v>
      </c>
      <c r="AE2661" s="5">
        <v>-2.2001194494579601</v>
      </c>
      <c r="AF2661" s="20"/>
      <c r="AI2661" s="4">
        <v>23847</v>
      </c>
      <c r="AJ2661" s="5">
        <v>574238.14470000006</v>
      </c>
      <c r="AL2661" s="5">
        <v>25.49</v>
      </c>
      <c r="AM2661" s="5">
        <v>23.38</v>
      </c>
      <c r="AN2661" t="s">
        <v>47</v>
      </c>
      <c r="AO2661" t="str" cm="1">
        <f t="array" aca="1" ref="AO2661" ca="1">_FV(A2661,"Currency")</f>
        <v>USD</v>
      </c>
      <c r="AP2661" t="str" cm="1">
        <f t="array" aca="1" ref="AP2661" ca="1">_FV(A2661,"Exchange")</f>
        <v>NYSE Arca</v>
      </c>
      <c r="AQ2661" s="6" t="str" cm="1">
        <f t="array" aca="1" ref="AQ2661" ca="1">_FV(A2661,"Exchange abbreviation",TRUE)</f>
        <v>ARCX</v>
      </c>
      <c r="AR2661" t="str" cm="1">
        <f t="array" aca="1" ref="AR2661" ca="1">_FV(A2661,"Instrument type",TRUE)</f>
        <v>ETF</v>
      </c>
    </row>
    <row r="2662" spans="1:44" ht="18.75" customHeight="1" x14ac:dyDescent="0.25">
      <c r="A2662" t="e" vm="2674">
        <v>#VALUE!</v>
      </c>
      <c r="B2662" t="s">
        <v>7235</v>
      </c>
      <c r="C2662" t="s">
        <v>7236</v>
      </c>
      <c r="D2662" s="31" cm="1">
        <f t="array" aca="1" ref="D2662" ca="1">_FV(A2662,"Last trade time",TRUE)</f>
        <v>45824.843750265623</v>
      </c>
      <c r="E2662" s="23" cm="1">
        <f t="array" aca="1" ref="E2662" ca="1">_FV(A2662,"Price")</f>
        <v>22.0947</v>
      </c>
      <c r="F2662" s="27" cm="1">
        <f t="array" aca="1" ref="F2662" ca="1">_FV(A2662,"Change (%)",TRUE)</f>
        <v>1.3811E-2</v>
      </c>
      <c r="G2662" s="26" cm="1">
        <f t="array" aca="1" ref="G2662" ca="1">_FV(A2662,"Change")</f>
        <v>0.30099999999999999</v>
      </c>
      <c r="H2662" s="23" cm="1">
        <f t="array" aca="1" ref="H2662" ca="1">_FV(A2662,"Open")</f>
        <v>22.0947</v>
      </c>
      <c r="I2662" s="23" cm="1">
        <f t="array" aca="1" ref="I2662" ca="1">_FV(A2662,"Low")</f>
        <v>22.0947</v>
      </c>
      <c r="J2662" s="23" cm="1">
        <f t="array" aca="1" ref="J2662" ca="1">_FV(A2662,"High")</f>
        <v>22.0947</v>
      </c>
      <c r="K2662" s="23" cm="1">
        <f t="array" aca="1" ref="K2662" ca="1">_FV(A2662,"Previous close",TRUE)</f>
        <v>21.793700000000001</v>
      </c>
      <c r="L2662" s="26"/>
      <c r="M2662" s="23" cm="1">
        <f t="array" aca="1" ref="M2662" ca="1">_FV(A2662,"52 week low",TRUE)</f>
        <v>17.78</v>
      </c>
      <c r="N2662" s="23" cm="1">
        <f t="array" aca="1" ref="N2662" ca="1">_FV(A2662,"52 week high",TRUE)</f>
        <v>25.004999999999999</v>
      </c>
      <c r="O2662" s="8" cm="1">
        <f t="array" aca="1" ref="O2662" ca="1">_FV(A2662,"Volume")</f>
        <v>50</v>
      </c>
      <c r="P2662" s="7" cm="1">
        <f t="array" aca="1" ref="P2662" ca="1">_FV(A2662,"Volume average",TRUE)</f>
        <v>93</v>
      </c>
      <c r="Q2662" t="s">
        <v>1331</v>
      </c>
      <c r="S2662" t="s">
        <v>3143</v>
      </c>
      <c r="T2662" s="25" cm="1">
        <f t="array" aca="1" ref="T2662" ca="1">_FV(A2662,"Expense ratio",TRUE)</f>
        <v>3.4999999999999996E-3</v>
      </c>
      <c r="U2662" s="24" cm="1">
        <f t="array" aca="1" ref="U2662" ca="1">_FV(A2662,"Market cap",TRUE)</f>
        <v>671700.47</v>
      </c>
      <c r="V2662" s="4">
        <v>671700</v>
      </c>
      <c r="W2662" s="4">
        <v>671700</v>
      </c>
      <c r="Y2662" t="s">
        <v>6176</v>
      </c>
      <c r="Z2662" s="5">
        <v>22.157699999999998</v>
      </c>
      <c r="AA2662" s="5">
        <v>22.595372999999999</v>
      </c>
      <c r="AB2662" s="5">
        <v>9.5999994999999994E-3</v>
      </c>
      <c r="AC2662" s="4">
        <v>388</v>
      </c>
      <c r="AE2662" s="5">
        <v>1.255739879267503</v>
      </c>
      <c r="AF2662" s="5">
        <v>-9.198175501093619</v>
      </c>
      <c r="AI2662" s="4">
        <v>388</v>
      </c>
      <c r="AJ2662" s="5">
        <v>8625.24</v>
      </c>
      <c r="AL2662" s="5">
        <v>25.004999999999999</v>
      </c>
      <c r="AM2662" s="5">
        <v>17.78</v>
      </c>
      <c r="AN2662" t="s">
        <v>47</v>
      </c>
      <c r="AO2662" t="str" cm="1">
        <f t="array" aca="1" ref="AO2662" ca="1">_FV(A2662,"Currency")</f>
        <v>USD</v>
      </c>
      <c r="AP2662" t="str" cm="1">
        <f t="array" aca="1" ref="AP2662" ca="1">_FV(A2662,"Exchange")</f>
        <v>Nasdaq Stock Market</v>
      </c>
      <c r="AQ2662" s="6" t="str" cm="1">
        <f t="array" aca="1" ref="AQ2662" ca="1">_FV(A2662,"Exchange abbreviation",TRUE)</f>
        <v>XNAS</v>
      </c>
      <c r="AR2662" t="str" cm="1">
        <f t="array" aca="1" ref="AR2662" ca="1">_FV(A2662,"Instrument type",TRUE)</f>
        <v>ETF</v>
      </c>
    </row>
    <row r="2663" spans="1:44" ht="18.75" customHeight="1" x14ac:dyDescent="0.25">
      <c r="A2663" t="e" vm="2675">
        <v>#VALUE!</v>
      </c>
      <c r="B2663" t="s">
        <v>7237</v>
      </c>
      <c r="C2663" t="s">
        <v>7238</v>
      </c>
      <c r="D2663" s="31" cm="1">
        <f t="array" aca="1" ref="D2663" ca="1">_FV(A2663,"Last trade time",TRUE)</f>
        <v>45824.840277812502</v>
      </c>
      <c r="E2663" s="23" cm="1">
        <f t="array" aca="1" ref="E2663" ca="1">_FV(A2663,"Price")</f>
        <v>35.115900000000003</v>
      </c>
      <c r="F2663" s="27" cm="1">
        <f t="array" aca="1" ref="F2663" ca="1">_FV(A2663,"Change (%)",TRUE)</f>
        <v>2.0230000000000001E-3</v>
      </c>
      <c r="G2663" s="26" cm="1">
        <f t="array" aca="1" ref="G2663" ca="1">_FV(A2663,"Change")</f>
        <v>7.0900000000000005E-2</v>
      </c>
      <c r="H2663" s="23" cm="1">
        <f t="array" aca="1" ref="H2663" ca="1">_FV(A2663,"Open")</f>
        <v>35.130000000000003</v>
      </c>
      <c r="I2663" s="23" cm="1">
        <f t="array" aca="1" ref="I2663" ca="1">_FV(A2663,"Low")</f>
        <v>35.115900000000003</v>
      </c>
      <c r="J2663" s="23" cm="1">
        <f t="array" aca="1" ref="J2663" ca="1">_FV(A2663,"High")</f>
        <v>35.130000000000003</v>
      </c>
      <c r="K2663" s="23" cm="1">
        <f t="array" aca="1" ref="K2663" ca="1">_FV(A2663,"Previous close",TRUE)</f>
        <v>35.045000000000002</v>
      </c>
      <c r="L2663" s="26"/>
      <c r="M2663" s="23" cm="1">
        <f t="array" aca="1" ref="M2663" ca="1">_FV(A2663,"52 week low",TRUE)</f>
        <v>33.409999999999997</v>
      </c>
      <c r="N2663" s="23" cm="1">
        <f t="array" aca="1" ref="N2663" ca="1">_FV(A2663,"52 week high",TRUE)</f>
        <v>36.340000000000003</v>
      </c>
      <c r="O2663" s="8" cm="1">
        <f t="array" aca="1" ref="O2663" ca="1">_FV(A2663,"Volume")</f>
        <v>219</v>
      </c>
      <c r="P2663" s="7" cm="1">
        <f t="array" aca="1" ref="P2663" ca="1">_FV(A2663,"Volume average",TRUE)</f>
        <v>3386</v>
      </c>
      <c r="Q2663" t="s">
        <v>827</v>
      </c>
      <c r="S2663" t="s">
        <v>3850</v>
      </c>
      <c r="T2663" s="25" cm="1">
        <f t="array" aca="1" ref="T2663" ca="1">_FV(A2663,"Expense ratio",TRUE)</f>
        <v>3.4999999999999996E-3</v>
      </c>
      <c r="U2663" s="24" cm="1">
        <f t="array" aca="1" ref="U2663" ca="1">_FV(A2663,"Market cap",TRUE)</f>
        <v>30736158.210000001</v>
      </c>
      <c r="V2663" s="4">
        <v>30736158</v>
      </c>
      <c r="W2663" s="4">
        <v>30736158</v>
      </c>
      <c r="Y2663" t="s">
        <v>3674</v>
      </c>
      <c r="Z2663" s="5">
        <v>35.097900000000003</v>
      </c>
      <c r="AA2663" s="20"/>
      <c r="AB2663" s="5">
        <v>7.0099999999999996E-2</v>
      </c>
      <c r="AC2663" s="4">
        <v>9976</v>
      </c>
      <c r="AE2663" s="5">
        <v>3.9429653068769439</v>
      </c>
      <c r="AF2663" s="5">
        <v>9.2134579648925232</v>
      </c>
      <c r="AI2663" s="4">
        <v>9976</v>
      </c>
      <c r="AJ2663" s="5">
        <v>350257.36</v>
      </c>
      <c r="AL2663" s="5">
        <v>36.340000000000003</v>
      </c>
      <c r="AM2663" s="5">
        <v>33.409999999999997</v>
      </c>
      <c r="AN2663" t="s">
        <v>47</v>
      </c>
      <c r="AO2663" t="str" cm="1">
        <f t="array" aca="1" ref="AO2663" ca="1">_FV(A2663,"Currency")</f>
        <v>USD</v>
      </c>
      <c r="AP2663" t="str" cm="1">
        <f t="array" aca="1" ref="AP2663" ca="1">_FV(A2663,"Exchange")</f>
        <v>NYSE Arca</v>
      </c>
      <c r="AQ2663" s="6" t="str" cm="1">
        <f t="array" aca="1" ref="AQ2663" ca="1">_FV(A2663,"Exchange abbreviation",TRUE)</f>
        <v>ARCX</v>
      </c>
      <c r="AR2663" t="str" cm="1">
        <f t="array" aca="1" ref="AR2663" ca="1">_FV(A2663,"Instrument type",TRUE)</f>
        <v>ETF</v>
      </c>
    </row>
    <row r="2664" spans="1:44" ht="18.75" customHeight="1" x14ac:dyDescent="0.25">
      <c r="A2664" t="e" vm="2676">
        <v>#VALUE!</v>
      </c>
      <c r="B2664" t="s">
        <v>7239</v>
      </c>
      <c r="C2664" t="s">
        <v>7240</v>
      </c>
      <c r="D2664" s="31" cm="1">
        <f t="array" aca="1" ref="D2664" ca="1">_FV(A2664,"Last trade time",TRUE)</f>
        <v>45824.843750265623</v>
      </c>
      <c r="E2664" s="23" cm="1">
        <f t="array" aca="1" ref="E2664" ca="1">_FV(A2664,"Price")</f>
        <v>26.1</v>
      </c>
      <c r="F2664" s="27" cm="1">
        <f t="array" aca="1" ref="F2664" ca="1">_FV(A2664,"Change (%)",TRUE)</f>
        <v>3.0509999999999999E-3</v>
      </c>
      <c r="G2664" s="26" cm="1">
        <f t="array" aca="1" ref="G2664" ca="1">_FV(A2664,"Change")</f>
        <v>7.9399999999999998E-2</v>
      </c>
      <c r="H2664" s="23" cm="1">
        <f t="array" aca="1" ref="H2664" ca="1">_FV(A2664,"Open")</f>
        <v>26.2</v>
      </c>
      <c r="I2664" s="23" cm="1">
        <f t="array" aca="1" ref="I2664" ca="1">_FV(A2664,"Low")</f>
        <v>26.1</v>
      </c>
      <c r="J2664" s="23" cm="1">
        <f t="array" aca="1" ref="J2664" ca="1">_FV(A2664,"High")</f>
        <v>26.22</v>
      </c>
      <c r="K2664" s="23" cm="1">
        <f t="array" aca="1" ref="K2664" ca="1">_FV(A2664,"Previous close",TRUE)</f>
        <v>26.020600000000002</v>
      </c>
      <c r="L2664" s="26"/>
      <c r="M2664" s="23" cm="1">
        <f t="array" aca="1" ref="M2664" ca="1">_FV(A2664,"52 week low",TRUE)</f>
        <v>23.2928</v>
      </c>
      <c r="N2664" s="23" cm="1">
        <f t="array" aca="1" ref="N2664" ca="1">_FV(A2664,"52 week high",TRUE)</f>
        <v>30.12</v>
      </c>
      <c r="O2664" s="8" cm="1">
        <f t="array" aca="1" ref="O2664" ca="1">_FV(A2664,"Volume")</f>
        <v>6791</v>
      </c>
      <c r="P2664" s="7" cm="1">
        <f t="array" aca="1" ref="P2664" ca="1">_FV(A2664,"Volume average",TRUE)</f>
        <v>32297</v>
      </c>
      <c r="Q2664" t="s">
        <v>60</v>
      </c>
      <c r="S2664" t="s">
        <v>7241</v>
      </c>
      <c r="T2664" s="25" cm="1">
        <f t="array" aca="1" ref="T2664" ca="1">_FV(A2664,"Expense ratio",TRUE)</f>
        <v>3.4999999999999996E-3</v>
      </c>
      <c r="U2664" s="24" cm="1">
        <f t="array" aca="1" ref="U2664" ca="1">_FV(A2664,"Market cap",TRUE)</f>
        <v>80665779.659999996</v>
      </c>
      <c r="V2664" s="4">
        <v>80665776</v>
      </c>
      <c r="W2664" s="4">
        <v>80665776</v>
      </c>
      <c r="Y2664" t="s">
        <v>6837</v>
      </c>
      <c r="Z2664" s="5">
        <v>26.035699999999999</v>
      </c>
      <c r="AA2664" s="5">
        <v>13.765157</v>
      </c>
      <c r="AB2664" s="5">
        <v>2.9100000000000001E-2</v>
      </c>
      <c r="AC2664" s="4">
        <v>33269</v>
      </c>
      <c r="AE2664" s="5">
        <v>-2.0446902856255829</v>
      </c>
      <c r="AF2664" s="5">
        <v>-0.90478284735351355</v>
      </c>
      <c r="AI2664" s="4">
        <v>33269</v>
      </c>
      <c r="AJ2664" s="5">
        <v>866441.20150000008</v>
      </c>
      <c r="AL2664" s="5">
        <v>30.12</v>
      </c>
      <c r="AM2664" s="5">
        <v>23.292999999999999</v>
      </c>
      <c r="AN2664" t="s">
        <v>47</v>
      </c>
      <c r="AO2664" t="str" cm="1">
        <f t="array" aca="1" ref="AO2664" ca="1">_FV(A2664,"Currency")</f>
        <v>USD</v>
      </c>
      <c r="AP2664" t="str" cm="1">
        <f t="array" aca="1" ref="AP2664" ca="1">_FV(A2664,"Exchange")</f>
        <v>Nasdaq Stock Market</v>
      </c>
      <c r="AQ2664" s="6" t="str" cm="1">
        <f t="array" aca="1" ref="AQ2664" ca="1">_FV(A2664,"Exchange abbreviation",TRUE)</f>
        <v>XNAS</v>
      </c>
      <c r="AR2664" t="str" cm="1">
        <f t="array" aca="1" ref="AR2664" ca="1">_FV(A2664,"Instrument type",TRUE)</f>
        <v>ETF</v>
      </c>
    </row>
    <row r="2665" spans="1:44" ht="18.75" customHeight="1" x14ac:dyDescent="0.25">
      <c r="A2665" t="e" vm="2677">
        <v>#VALUE!</v>
      </c>
      <c r="B2665" t="s">
        <v>7242</v>
      </c>
      <c r="C2665" t="s">
        <v>7243</v>
      </c>
      <c r="D2665" s="31" cm="1">
        <f t="array" aca="1" ref="D2665" ca="1">_FV(A2665,"Last trade time",TRUE)</f>
        <v>45824.84027780078</v>
      </c>
      <c r="E2665" s="23" cm="1">
        <f t="array" aca="1" ref="E2665" ca="1">_FV(A2665,"Price")</f>
        <v>37.869999999999997</v>
      </c>
      <c r="F2665" s="27" cm="1">
        <f t="array" aca="1" ref="F2665" ca="1">_FV(A2665,"Change (%)",TRUE)</f>
        <v>7.9280000000000008E-4</v>
      </c>
      <c r="G2665" s="26" cm="1">
        <f t="array" aca="1" ref="G2665" ca="1">_FV(A2665,"Change")</f>
        <v>0.03</v>
      </c>
      <c r="H2665" s="23" cm="1">
        <f t="array" aca="1" ref="H2665" ca="1">_FV(A2665,"Open")</f>
        <v>37.854999999999997</v>
      </c>
      <c r="I2665" s="23" cm="1">
        <f t="array" aca="1" ref="I2665" ca="1">_FV(A2665,"Low")</f>
        <v>37.854999999999997</v>
      </c>
      <c r="J2665" s="23" cm="1">
        <f t="array" aca="1" ref="J2665" ca="1">_FV(A2665,"High")</f>
        <v>37.869999999999997</v>
      </c>
      <c r="K2665" s="23" cm="1">
        <f t="array" aca="1" ref="K2665" ca="1">_FV(A2665,"Previous close",TRUE)</f>
        <v>37.840000000000003</v>
      </c>
      <c r="L2665" s="26"/>
      <c r="M2665" s="23" cm="1">
        <f t="array" aca="1" ref="M2665" ca="1">_FV(A2665,"52 week low",TRUE)</f>
        <v>35.28</v>
      </c>
      <c r="N2665" s="23" cm="1">
        <f t="array" aca="1" ref="N2665" ca="1">_FV(A2665,"52 week high",TRUE)</f>
        <v>38.880000000000003</v>
      </c>
      <c r="O2665" s="8" cm="1">
        <f t="array" aca="1" ref="O2665" ca="1">_FV(A2665,"Volume")</f>
        <v>1129</v>
      </c>
      <c r="P2665" s="7" cm="1">
        <f t="array" aca="1" ref="P2665" ca="1">_FV(A2665,"Volume average",TRUE)</f>
        <v>2921</v>
      </c>
      <c r="Q2665" t="s">
        <v>827</v>
      </c>
      <c r="S2665" t="s">
        <v>3850</v>
      </c>
      <c r="T2665" s="25" cm="1">
        <f t="array" aca="1" ref="T2665" ca="1">_FV(A2665,"Expense ratio",TRUE)</f>
        <v>3.4999999999999996E-3</v>
      </c>
      <c r="U2665" s="24" cm="1">
        <f t="array" aca="1" ref="U2665" ca="1">_FV(A2665,"Market cap",TRUE)</f>
        <v>23689896.600000001</v>
      </c>
      <c r="V2665" s="4">
        <v>23689896</v>
      </c>
      <c r="W2665" s="4">
        <v>23689896</v>
      </c>
      <c r="Y2665" t="s">
        <v>3674</v>
      </c>
      <c r="Z2665" s="5">
        <v>37.802799999999998</v>
      </c>
      <c r="AA2665" s="20"/>
      <c r="AB2665" s="5">
        <v>6.1699999999999998E-2</v>
      </c>
      <c r="AC2665" s="4">
        <v>8209</v>
      </c>
      <c r="AE2665" s="5">
        <v>3.4029769322782899</v>
      </c>
      <c r="AF2665" s="5">
        <v>7.6679228583715684</v>
      </c>
      <c r="AI2665" s="4">
        <v>8209</v>
      </c>
      <c r="AJ2665" s="5">
        <v>310689.30660000001</v>
      </c>
      <c r="AL2665" s="5">
        <v>38.880000000000003</v>
      </c>
      <c r="AM2665" s="5">
        <v>35.28</v>
      </c>
      <c r="AN2665" t="s">
        <v>47</v>
      </c>
      <c r="AO2665" t="str" cm="1">
        <f t="array" aca="1" ref="AO2665" ca="1">_FV(A2665,"Currency")</f>
        <v>USD</v>
      </c>
      <c r="AP2665" t="str" cm="1">
        <f t="array" aca="1" ref="AP2665" ca="1">_FV(A2665,"Exchange")</f>
        <v>NYSE Arca</v>
      </c>
      <c r="AQ2665" s="6" t="str" cm="1">
        <f t="array" aca="1" ref="AQ2665" ca="1">_FV(A2665,"Exchange abbreviation",TRUE)</f>
        <v>ARCX</v>
      </c>
      <c r="AR2665" t="str" cm="1">
        <f t="array" aca="1" ref="AR2665" ca="1">_FV(A2665,"Instrument type",TRUE)</f>
        <v>ETF</v>
      </c>
    </row>
    <row r="2666" spans="1:44" ht="18.75" customHeight="1" x14ac:dyDescent="0.25">
      <c r="A2666" t="e" vm="2678">
        <v>#VALUE!</v>
      </c>
      <c r="B2666" t="s">
        <v>7244</v>
      </c>
      <c r="C2666" t="s">
        <v>7245</v>
      </c>
      <c r="D2666" s="31" cm="1">
        <f t="array" aca="1" ref="D2666" ca="1">_FV(A2666,"Last trade time",TRUE)</f>
        <v>45824.840306758597</v>
      </c>
      <c r="E2666" s="23" cm="1">
        <f t="array" aca="1" ref="E2666" ca="1">_FV(A2666,"Price")</f>
        <v>46.83</v>
      </c>
      <c r="F2666" s="27" cm="1">
        <f t="array" aca="1" ref="F2666" ca="1">_FV(A2666,"Change (%)",TRUE)</f>
        <v>2.9989999999999999E-3</v>
      </c>
      <c r="G2666" s="26" cm="1">
        <f t="array" aca="1" ref="G2666" ca="1">_FV(A2666,"Change")</f>
        <v>0.14000000000000001</v>
      </c>
      <c r="H2666" s="23" cm="1">
        <f t="array" aca="1" ref="H2666" ca="1">_FV(A2666,"Open")</f>
        <v>46.79</v>
      </c>
      <c r="I2666" s="23" cm="1">
        <f t="array" aca="1" ref="I2666" ca="1">_FV(A2666,"Low")</f>
        <v>46.77</v>
      </c>
      <c r="J2666" s="23" cm="1">
        <f t="array" aca="1" ref="J2666" ca="1">_FV(A2666,"High")</f>
        <v>46.851399999999998</v>
      </c>
      <c r="K2666" s="23" cm="1">
        <f t="array" aca="1" ref="K2666" ca="1">_FV(A2666,"Previous close",TRUE)</f>
        <v>46.69</v>
      </c>
      <c r="L2666" s="26"/>
      <c r="M2666" s="23" cm="1">
        <f t="array" aca="1" ref="M2666" ca="1">_FV(A2666,"52 week low",TRUE)</f>
        <v>44.040500000000002</v>
      </c>
      <c r="N2666" s="23" cm="1">
        <f t="array" aca="1" ref="N2666" ca="1">_FV(A2666,"52 week high",TRUE)</f>
        <v>48.1</v>
      </c>
      <c r="O2666" s="8" cm="1">
        <f t="array" aca="1" ref="O2666" ca="1">_FV(A2666,"Volume")</f>
        <v>161716</v>
      </c>
      <c r="P2666" s="7" cm="1">
        <f t="array" aca="1" ref="P2666" ca="1">_FV(A2666,"Volume average",TRUE)</f>
        <v>416924</v>
      </c>
      <c r="Q2666" t="s">
        <v>827</v>
      </c>
      <c r="S2666" t="s">
        <v>2067</v>
      </c>
      <c r="T2666" s="25" cm="1">
        <f t="array" aca="1" ref="T2666" ca="1">_FV(A2666,"Expense ratio",TRUE)</f>
        <v>3.4999999999999996E-3</v>
      </c>
      <c r="U2666" s="24" cm="1">
        <f t="array" aca="1" ref="U2666" ca="1">_FV(A2666,"Market cap",TRUE)</f>
        <v>1446997599.3599999</v>
      </c>
      <c r="V2666" s="4">
        <v>1446997632</v>
      </c>
      <c r="W2666" s="4">
        <v>1446997632</v>
      </c>
      <c r="Y2666" t="s">
        <v>7246</v>
      </c>
      <c r="Z2666" s="5">
        <v>46.561990000000002</v>
      </c>
      <c r="AB2666" s="5">
        <v>7.0199996000000001E-2</v>
      </c>
      <c r="AC2666" s="4">
        <v>393279</v>
      </c>
      <c r="AE2666" s="5">
        <v>2.01198559446838</v>
      </c>
      <c r="AF2666" s="5">
        <v>8.1359880240632556</v>
      </c>
      <c r="AI2666" s="4">
        <v>393279</v>
      </c>
      <c r="AJ2666" s="5">
        <v>18326801.399999999</v>
      </c>
      <c r="AL2666" s="5">
        <v>48.1</v>
      </c>
      <c r="AM2666" s="5">
        <v>44.040999999999997</v>
      </c>
      <c r="AN2666" t="s">
        <v>82</v>
      </c>
      <c r="AO2666" t="str" cm="1">
        <f t="array" aca="1" ref="AO2666" ca="1">_FV(A2666,"Currency")</f>
        <v>USD</v>
      </c>
      <c r="AP2666" t="str" cm="1">
        <f t="array" aca="1" ref="AP2666" ca="1">_FV(A2666,"Exchange")</f>
        <v>CBOE BZX Exchange</v>
      </c>
      <c r="AQ2666" s="6" t="str" cm="1">
        <f t="array" aca="1" ref="AQ2666" ca="1">_FV(A2666,"Exchange abbreviation",TRUE)</f>
        <v>BATS</v>
      </c>
      <c r="AR2666" t="str" cm="1">
        <f t="array" aca="1" ref="AR2666" ca="1">_FV(A2666,"Instrument type",TRUE)</f>
        <v>ETF</v>
      </c>
    </row>
    <row r="2667" spans="1:44" ht="18.75" customHeight="1" x14ac:dyDescent="0.25">
      <c r="A2667" t="e" vm="2679">
        <v>#VALUE!</v>
      </c>
      <c r="B2667" t="s">
        <v>7247</v>
      </c>
      <c r="C2667" t="s">
        <v>7248</v>
      </c>
      <c r="D2667" s="31" cm="1">
        <f t="array" aca="1" ref="D2667" ca="1">_FV(A2667,"Last trade time",TRUE)</f>
        <v>45824.84027780078</v>
      </c>
      <c r="E2667" s="23" cm="1">
        <f t="array" aca="1" ref="E2667" ca="1">_FV(A2667,"Price")</f>
        <v>80.760000000000005</v>
      </c>
      <c r="F2667" s="27" cm="1">
        <f t="array" aca="1" ref="F2667" ca="1">_FV(A2667,"Change (%)",TRUE)</f>
        <v>8.4790000000000004E-3</v>
      </c>
      <c r="G2667" s="26" cm="1">
        <f t="array" aca="1" ref="G2667" ca="1">_FV(A2667,"Change")</f>
        <v>0.67900000000000005</v>
      </c>
      <c r="H2667" s="23" cm="1">
        <f t="array" aca="1" ref="H2667" ca="1">_FV(A2667,"Open")</f>
        <v>80.56</v>
      </c>
      <c r="I2667" s="23" cm="1">
        <f t="array" aca="1" ref="I2667" ca="1">_FV(A2667,"Low")</f>
        <v>80.459999999999994</v>
      </c>
      <c r="J2667" s="23" cm="1">
        <f t="array" aca="1" ref="J2667" ca="1">_FV(A2667,"High")</f>
        <v>81.510000000000005</v>
      </c>
      <c r="K2667" s="23" cm="1">
        <f t="array" aca="1" ref="K2667" ca="1">_FV(A2667,"Previous close",TRUE)</f>
        <v>80.081000000000003</v>
      </c>
      <c r="L2667" s="26"/>
      <c r="M2667" s="23" cm="1">
        <f t="array" aca="1" ref="M2667" ca="1">_FV(A2667,"52 week low",TRUE)</f>
        <v>71.25</v>
      </c>
      <c r="N2667" s="23" cm="1">
        <f t="array" aca="1" ref="N2667" ca="1">_FV(A2667,"52 week high",TRUE)</f>
        <v>97.099900000000005</v>
      </c>
      <c r="O2667" s="8" cm="1">
        <f t="array" aca="1" ref="O2667" ca="1">_FV(A2667,"Volume")</f>
        <v>10317</v>
      </c>
      <c r="P2667" s="7" cm="1">
        <f t="array" aca="1" ref="P2667" ca="1">_FV(A2667,"Volume average",TRUE)</f>
        <v>13579</v>
      </c>
      <c r="Q2667" t="s">
        <v>351</v>
      </c>
      <c r="S2667" t="s">
        <v>2310</v>
      </c>
      <c r="T2667" s="25" cm="1">
        <f t="array" aca="1" ref="T2667" ca="1">_FV(A2667,"Expense ratio",TRUE)</f>
        <v>3.4999999999999996E-3</v>
      </c>
      <c r="U2667" s="24" cm="1">
        <f t="array" aca="1" ref="U2667" ca="1">_FV(A2667,"Market cap",TRUE)</f>
        <v>168604276.78999999</v>
      </c>
      <c r="V2667" s="4">
        <v>168604272</v>
      </c>
      <c r="W2667" s="4">
        <v>168604272</v>
      </c>
      <c r="Y2667" t="s">
        <v>7249</v>
      </c>
      <c r="Z2667" s="5">
        <v>82.322879999999998</v>
      </c>
      <c r="AA2667" s="5">
        <v>32.261479999999999</v>
      </c>
      <c r="AB2667" s="5">
        <v>4.0000000000000002E-4</v>
      </c>
      <c r="AC2667" s="4">
        <v>17211</v>
      </c>
      <c r="AE2667" s="5">
        <v>-7.5980690608976058</v>
      </c>
      <c r="AF2667" s="5">
        <v>-4.53932645984787</v>
      </c>
      <c r="AI2667" s="4">
        <v>17211</v>
      </c>
      <c r="AJ2667" s="5">
        <v>1414744.2</v>
      </c>
      <c r="AL2667" s="5">
        <v>97.1</v>
      </c>
      <c r="AM2667" s="5">
        <v>71.25</v>
      </c>
      <c r="AN2667" t="s">
        <v>90</v>
      </c>
      <c r="AO2667" t="str" cm="1">
        <f t="array" aca="1" ref="AO2667" ca="1">_FV(A2667,"Currency")</f>
        <v>USD</v>
      </c>
      <c r="AP2667" t="str" cm="1">
        <f t="array" aca="1" ref="AP2667" ca="1">_FV(A2667,"Exchange")</f>
        <v>NYSE Arca</v>
      </c>
      <c r="AQ2667" s="6" t="str" cm="1">
        <f t="array" aca="1" ref="AQ2667" ca="1">_FV(A2667,"Exchange abbreviation",TRUE)</f>
        <v>ARCX</v>
      </c>
      <c r="AR2667" t="str" cm="1">
        <f t="array" aca="1" ref="AR2667" ca="1">_FV(A2667,"Instrument type",TRUE)</f>
        <v>ETF</v>
      </c>
    </row>
    <row r="2668" spans="1:44" ht="18.75" customHeight="1" x14ac:dyDescent="0.25">
      <c r="A2668" t="e" vm="2680">
        <v>#VALUE!</v>
      </c>
      <c r="B2668" t="s">
        <v>7250</v>
      </c>
      <c r="C2668" t="s">
        <v>7251</v>
      </c>
      <c r="D2668" s="31" cm="1">
        <f t="array" aca="1" ref="D2668" ca="1">_FV(A2668,"Last trade time",TRUE)</f>
        <v>45824.840277812502</v>
      </c>
      <c r="E2668" s="23" cm="1">
        <f t="array" aca="1" ref="E2668" ca="1">_FV(A2668,"Price")</f>
        <v>24.64</v>
      </c>
      <c r="F2668" s="27" cm="1">
        <f t="array" aca="1" ref="F2668" ca="1">_FV(A2668,"Change (%)",TRUE)</f>
        <v>4.0599999999999995E-4</v>
      </c>
      <c r="G2668" s="26" cm="1">
        <f t="array" aca="1" ref="G2668" ca="1">_FV(A2668,"Change")</f>
        <v>0.01</v>
      </c>
      <c r="H2668" s="23" cm="1">
        <f t="array" aca="1" ref="H2668" ca="1">_FV(A2668,"Open")</f>
        <v>24.64</v>
      </c>
      <c r="I2668" s="23" cm="1">
        <f t="array" aca="1" ref="I2668" ca="1">_FV(A2668,"Low")</f>
        <v>24.62</v>
      </c>
      <c r="J2668" s="23" cm="1">
        <f t="array" aca="1" ref="J2668" ca="1">_FV(A2668,"High")</f>
        <v>24.6799</v>
      </c>
      <c r="K2668" s="23" cm="1">
        <f t="array" aca="1" ref="K2668" ca="1">_FV(A2668,"Previous close",TRUE)</f>
        <v>24.63</v>
      </c>
      <c r="L2668" s="26"/>
      <c r="M2668" s="23" cm="1">
        <f t="array" aca="1" ref="M2668" ca="1">_FV(A2668,"52 week low",TRUE)</f>
        <v>23.51</v>
      </c>
      <c r="N2668" s="23" cm="1">
        <f t="array" aca="1" ref="N2668" ca="1">_FV(A2668,"52 week high",TRUE)</f>
        <v>26.33</v>
      </c>
      <c r="O2668" s="8" cm="1">
        <f t="array" aca="1" ref="O2668" ca="1">_FV(A2668,"Volume")</f>
        <v>1428069</v>
      </c>
      <c r="P2668" s="7" cm="1">
        <f t="array" aca="1" ref="P2668" ca="1">_FV(A2668,"Volume average",TRUE)</f>
        <v>1374060</v>
      </c>
      <c r="Q2668" t="s">
        <v>375</v>
      </c>
      <c r="S2668" t="s">
        <v>2310</v>
      </c>
      <c r="T2668" s="25" cm="1">
        <f t="array" aca="1" ref="T2668" ca="1">_FV(A2668,"Expense ratio",TRUE)</f>
        <v>3.4999999999999996E-3</v>
      </c>
      <c r="U2668" s="24" cm="1">
        <f t="array" aca="1" ref="U2668" ca="1">_FV(A2668,"Market cap",TRUE)</f>
        <v>2519999851.29</v>
      </c>
      <c r="V2668" s="4">
        <v>2519999744</v>
      </c>
      <c r="W2668" s="4">
        <v>2519999744</v>
      </c>
      <c r="Y2668" t="s">
        <v>1654</v>
      </c>
      <c r="Z2668" s="5">
        <v>24.478729999999999</v>
      </c>
      <c r="AA2668" s="20"/>
      <c r="AB2668" s="5">
        <v>4.5100003E-2</v>
      </c>
      <c r="AC2668" s="4">
        <v>1579877</v>
      </c>
      <c r="AE2668" s="5">
        <v>-2.296322617858904</v>
      </c>
      <c r="AF2668" s="5">
        <v>0.35924960212359031</v>
      </c>
      <c r="AI2668" s="4">
        <v>1579877</v>
      </c>
      <c r="AJ2668" s="5">
        <v>38659590.189999998</v>
      </c>
      <c r="AL2668" s="5">
        <v>26.33</v>
      </c>
      <c r="AM2668" s="5">
        <v>23.51</v>
      </c>
      <c r="AN2668" t="s">
        <v>82</v>
      </c>
      <c r="AO2668" t="str" cm="1">
        <f t="array" aca="1" ref="AO2668" ca="1">_FV(A2668,"Currency")</f>
        <v>USD</v>
      </c>
      <c r="AP2668" t="str" cm="1">
        <f t="array" aca="1" ref="AP2668" ca="1">_FV(A2668,"Exchange")</f>
        <v>NYSE Arca</v>
      </c>
      <c r="AQ2668" s="6" t="str" cm="1">
        <f t="array" aca="1" ref="AQ2668" ca="1">_FV(A2668,"Exchange abbreviation",TRUE)</f>
        <v>ARCX</v>
      </c>
      <c r="AR2668" t="str" cm="1">
        <f t="array" aca="1" ref="AR2668" ca="1">_FV(A2668,"Instrument type",TRUE)</f>
        <v>ETF</v>
      </c>
    </row>
    <row r="2669" spans="1:44" ht="18.75" customHeight="1" x14ac:dyDescent="0.25">
      <c r="A2669" t="e" vm="2681">
        <v>#VALUE!</v>
      </c>
      <c r="B2669" t="s">
        <v>7252</v>
      </c>
      <c r="C2669" t="s">
        <v>7253</v>
      </c>
      <c r="D2669" s="31" cm="1">
        <f t="array" aca="1" ref="D2669" ca="1">_FV(A2669,"Last trade time",TRUE)</f>
        <v>45824.943065265623</v>
      </c>
      <c r="E2669" s="23" cm="1">
        <f t="array" aca="1" ref="E2669" ca="1">_FV(A2669,"Price")</f>
        <v>56.265000000000001</v>
      </c>
      <c r="F2669" s="27" cm="1">
        <f t="array" aca="1" ref="F2669" ca="1">_FV(A2669,"Change (%)",TRUE)</f>
        <v>4.0150000000000003E-3</v>
      </c>
      <c r="G2669" s="26" cm="1">
        <f t="array" aca="1" ref="G2669" ca="1">_FV(A2669,"Change")</f>
        <v>0.22500000000000001</v>
      </c>
      <c r="H2669" s="23" cm="1">
        <f t="array" aca="1" ref="H2669" ca="1">_FV(A2669,"Open")</f>
        <v>56.24</v>
      </c>
      <c r="I2669" s="23" cm="1">
        <f t="array" aca="1" ref="I2669" ca="1">_FV(A2669,"Low")</f>
        <v>56.182400000000001</v>
      </c>
      <c r="J2669" s="23" cm="1">
        <f t="array" aca="1" ref="J2669" ca="1">_FV(A2669,"High")</f>
        <v>56.459899999999998</v>
      </c>
      <c r="K2669" s="23" cm="1">
        <f t="array" aca="1" ref="K2669" ca="1">_FV(A2669,"Previous close",TRUE)</f>
        <v>56.04</v>
      </c>
      <c r="L2669" s="26"/>
      <c r="M2669" s="23" cm="1">
        <f t="array" aca="1" ref="M2669" ca="1">_FV(A2669,"52 week low",TRUE)</f>
        <v>49.94</v>
      </c>
      <c r="N2669" s="23" cm="1">
        <f t="array" aca="1" ref="N2669" ca="1">_FV(A2669,"52 week high",TRUE)</f>
        <v>60.88</v>
      </c>
      <c r="O2669" s="8" cm="1">
        <f t="array" aca="1" ref="O2669" ca="1">_FV(A2669,"Volume")</f>
        <v>3231106</v>
      </c>
      <c r="P2669" s="7" cm="1">
        <f t="array" aca="1" ref="P2669" ca="1">_FV(A2669,"Volume average",TRUE)</f>
        <v>5137704</v>
      </c>
      <c r="Q2669" t="s">
        <v>424</v>
      </c>
      <c r="S2669" t="s">
        <v>3504</v>
      </c>
      <c r="T2669" s="25" cm="1">
        <f t="array" aca="1" ref="T2669" ca="1">_FV(A2669,"Expense ratio",TRUE)</f>
        <v>3.4999999999999996E-3</v>
      </c>
      <c r="U2669" s="24" cm="1">
        <f t="array" aca="1" ref="U2669" ca="1">_FV(A2669,"Market cap",TRUE)</f>
        <v>39844872944.389999</v>
      </c>
      <c r="V2669" s="4">
        <v>39844872192</v>
      </c>
      <c r="W2669" s="4">
        <v>39844872192</v>
      </c>
      <c r="Y2669" t="s">
        <v>5216</v>
      </c>
      <c r="Z2669" s="5">
        <v>56.025799999999997</v>
      </c>
      <c r="AA2669" s="5">
        <v>24.341992999999999</v>
      </c>
      <c r="AB2669" s="5">
        <v>8.0100000000000005E-2</v>
      </c>
      <c r="AC2669" s="4">
        <v>5360777</v>
      </c>
      <c r="AE2669" s="5">
        <v>1.0893744243928969</v>
      </c>
      <c r="AF2669" s="5">
        <v>7.3560180105785022</v>
      </c>
      <c r="AI2669" s="4">
        <v>5360777</v>
      </c>
      <c r="AJ2669" s="5">
        <v>300364335.31</v>
      </c>
      <c r="AL2669" s="5">
        <v>60.88</v>
      </c>
      <c r="AM2669" s="5">
        <v>49.94</v>
      </c>
      <c r="AN2669" t="s">
        <v>82</v>
      </c>
      <c r="AO2669" t="str" cm="1">
        <f t="array" aca="1" ref="AO2669" ca="1">_FV(A2669,"Currency")</f>
        <v>USD</v>
      </c>
      <c r="AP2669" t="str" cm="1">
        <f t="array" aca="1" ref="AP2669" ca="1">_FV(A2669,"Exchange")</f>
        <v>NYSE Arca</v>
      </c>
      <c r="AQ2669" s="6" t="str" cm="1">
        <f t="array" aca="1" ref="AQ2669" ca="1">_FV(A2669,"Exchange abbreviation",TRUE)</f>
        <v>ARCX</v>
      </c>
      <c r="AR2669" t="str" cm="1">
        <f t="array" aca="1" ref="AR2669" ca="1">_FV(A2669,"Instrument type",TRUE)</f>
        <v>ETF</v>
      </c>
    </row>
    <row r="2670" spans="1:44" ht="18.75" customHeight="1" x14ac:dyDescent="0.25">
      <c r="A2670" t="e" vm="2682">
        <v>#VALUE!</v>
      </c>
      <c r="B2670" t="s">
        <v>7254</v>
      </c>
      <c r="C2670" t="s">
        <v>7255</v>
      </c>
      <c r="D2670" s="31" cm="1">
        <f t="array" aca="1" ref="D2670" ca="1">_FV(A2670,"Last trade time",TRUE)</f>
        <v>45824.843750185159</v>
      </c>
      <c r="E2670" s="23" cm="1">
        <f t="array" aca="1" ref="E2670" ca="1">_FV(A2670,"Price")</f>
        <v>86.12</v>
      </c>
      <c r="F2670" s="27" cm="1">
        <f t="array" aca="1" ref="F2670" ca="1">_FV(A2670,"Change (%)",TRUE)</f>
        <v>5.1349999999999998E-3</v>
      </c>
      <c r="G2670" s="26" cm="1">
        <f t="array" aca="1" ref="G2670" ca="1">_FV(A2670,"Change")</f>
        <v>0.44</v>
      </c>
      <c r="H2670" s="23" cm="1">
        <f t="array" aca="1" ref="H2670" ca="1">_FV(A2670,"Open")</f>
        <v>86</v>
      </c>
      <c r="I2670" s="23" cm="1">
        <f t="array" aca="1" ref="I2670" ca="1">_FV(A2670,"Low")</f>
        <v>86</v>
      </c>
      <c r="J2670" s="23" cm="1">
        <f t="array" aca="1" ref="J2670" ca="1">_FV(A2670,"High")</f>
        <v>86.290499999999994</v>
      </c>
      <c r="K2670" s="23" cm="1">
        <f t="array" aca="1" ref="K2670" ca="1">_FV(A2670,"Previous close",TRUE)</f>
        <v>85.68</v>
      </c>
      <c r="L2670" s="26"/>
      <c r="M2670" s="23" cm="1">
        <f t="array" aca="1" ref="M2670" ca="1">_FV(A2670,"52 week low",TRUE)</f>
        <v>73.98</v>
      </c>
      <c r="N2670" s="23" cm="1">
        <f t="array" aca="1" ref="N2670" ca="1">_FV(A2670,"52 week high",TRUE)</f>
        <v>91.344999999999999</v>
      </c>
      <c r="O2670" s="8" cm="1">
        <f t="array" aca="1" ref="O2670" ca="1">_FV(A2670,"Volume")</f>
        <v>5211</v>
      </c>
      <c r="P2670" s="7" cm="1">
        <f t="array" aca="1" ref="P2670" ca="1">_FV(A2670,"Volume average",TRUE)</f>
        <v>6772</v>
      </c>
      <c r="Q2670" t="s">
        <v>50</v>
      </c>
      <c r="S2670" t="s">
        <v>3604</v>
      </c>
      <c r="T2670" s="25" cm="1">
        <f t="array" aca="1" ref="T2670" ca="1">_FV(A2670,"Expense ratio",TRUE)</f>
        <v>3.4999999999999996E-3</v>
      </c>
      <c r="U2670" s="24" cm="1">
        <f t="array" aca="1" ref="U2670" ca="1">_FV(A2670,"Market cap",TRUE)</f>
        <v>523135753.60000002</v>
      </c>
      <c r="V2670" s="4">
        <v>523135744</v>
      </c>
      <c r="W2670" s="4">
        <v>523135744</v>
      </c>
      <c r="X2670" t="s">
        <v>7256</v>
      </c>
      <c r="Y2670" t="s">
        <v>6427</v>
      </c>
      <c r="Z2670" s="5">
        <v>86.64</v>
      </c>
      <c r="AA2670" s="5">
        <v>21.057037000000001</v>
      </c>
      <c r="AB2670" s="5">
        <v>1.3200000999999999E-2</v>
      </c>
      <c r="AC2670" s="4">
        <v>10615</v>
      </c>
      <c r="AE2670" s="5">
        <v>2.4733446465453608</v>
      </c>
      <c r="AF2670" s="5">
        <v>10.55802266482358</v>
      </c>
      <c r="AI2670" s="4">
        <v>10615</v>
      </c>
      <c r="AJ2670" s="5">
        <v>919046.7</v>
      </c>
      <c r="AL2670" s="5">
        <v>91.344999999999999</v>
      </c>
      <c r="AM2670" s="5">
        <v>73.98</v>
      </c>
      <c r="AN2670" t="s">
        <v>47</v>
      </c>
      <c r="AO2670" t="str" cm="1">
        <f t="array" aca="1" ref="AO2670" ca="1">_FV(A2670,"Currency")</f>
        <v>USD</v>
      </c>
      <c r="AP2670" t="str" cm="1">
        <f t="array" aca="1" ref="AP2670" ca="1">_FV(A2670,"Exchange")</f>
        <v>Nasdaq Stock Market</v>
      </c>
      <c r="AQ2670" s="6" t="str" cm="1">
        <f t="array" aca="1" ref="AQ2670" ca="1">_FV(A2670,"Exchange abbreviation",TRUE)</f>
        <v>XNAS</v>
      </c>
      <c r="AR2670" t="str" cm="1">
        <f t="array" aca="1" ref="AR2670" ca="1">_FV(A2670,"Instrument type",TRUE)</f>
        <v>ETF</v>
      </c>
    </row>
    <row r="2671" spans="1:44" ht="18.75" customHeight="1" x14ac:dyDescent="0.25">
      <c r="A2671" t="e" vm="2683">
        <v>#VALUE!</v>
      </c>
      <c r="B2671" t="s">
        <v>7257</v>
      </c>
      <c r="C2671" t="s">
        <v>7258</v>
      </c>
      <c r="D2671" s="31" cm="1">
        <f t="array" aca="1" ref="D2671" ca="1">_FV(A2671,"Last trade time",TRUE)</f>
        <v>45824.84027780078</v>
      </c>
      <c r="E2671" s="23" cm="1">
        <f t="array" aca="1" ref="E2671" ca="1">_FV(A2671,"Price")</f>
        <v>19.664999999999999</v>
      </c>
      <c r="F2671" s="27" cm="1">
        <f t="array" aca="1" ref="F2671" ca="1">_FV(A2671,"Change (%)",TRUE)</f>
        <v>-3.2940000000000001E-3</v>
      </c>
      <c r="G2671" s="26" cm="1">
        <f t="array" aca="1" ref="G2671" ca="1">_FV(A2671,"Change")</f>
        <v>-6.5000000000000002E-2</v>
      </c>
      <c r="H2671" s="23" cm="1">
        <f t="array" aca="1" ref="H2671" ca="1">_FV(A2671,"Open")</f>
        <v>19.670000000000002</v>
      </c>
      <c r="I2671" s="23" cm="1">
        <f t="array" aca="1" ref="I2671" ca="1">_FV(A2671,"Low")</f>
        <v>19.664999999999999</v>
      </c>
      <c r="J2671" s="23" cm="1">
        <f t="array" aca="1" ref="J2671" ca="1">_FV(A2671,"High")</f>
        <v>19.670000000000002</v>
      </c>
      <c r="K2671" s="23" cm="1">
        <f t="array" aca="1" ref="K2671" ca="1">_FV(A2671,"Previous close",TRUE)</f>
        <v>19.73</v>
      </c>
      <c r="L2671" s="26"/>
      <c r="M2671" s="23" cm="1">
        <f t="array" aca="1" ref="M2671" ca="1">_FV(A2671,"52 week low",TRUE)</f>
        <v>19.3</v>
      </c>
      <c r="N2671" s="23" cm="1">
        <f t="array" aca="1" ref="N2671" ca="1">_FV(A2671,"52 week high",TRUE)</f>
        <v>20.8</v>
      </c>
      <c r="O2671" s="8" cm="1">
        <f t="array" aca="1" ref="O2671" ca="1">_FV(A2671,"Volume")</f>
        <v>302</v>
      </c>
      <c r="P2671" s="7" cm="1">
        <f t="array" aca="1" ref="P2671" ca="1">_FV(A2671,"Volume average",TRUE)</f>
        <v>2682</v>
      </c>
      <c r="Q2671" t="s">
        <v>119</v>
      </c>
      <c r="T2671" s="25" cm="1">
        <f t="array" aca="1" ref="T2671" ca="1">_FV(A2671,"Expense ratio",TRUE)</f>
        <v>3.4999999999999996E-3</v>
      </c>
      <c r="U2671" s="24" cm="1">
        <f t="array" aca="1" ref="U2671" ca="1">_FV(A2671,"Market cap",TRUE)</f>
        <v>73748523.629999995</v>
      </c>
      <c r="V2671" s="16"/>
      <c r="W2671" s="16"/>
      <c r="Z2671" s="18"/>
      <c r="AA2671" s="20"/>
      <c r="AB2671" s="20"/>
      <c r="AC2671" s="21">
        <v>2727</v>
      </c>
      <c r="AE2671" s="18"/>
      <c r="AF2671" s="20"/>
      <c r="AI2671" s="21"/>
      <c r="AJ2671" s="18"/>
      <c r="AL2671" s="18"/>
      <c r="AM2671" s="18"/>
      <c r="AN2671" t="s">
        <v>73</v>
      </c>
      <c r="AO2671" t="str" cm="1">
        <f t="array" aca="1" ref="AO2671" ca="1">_FV(A2671,"Currency")</f>
        <v>USD</v>
      </c>
      <c r="AP2671" t="str" cm="1">
        <f t="array" aca="1" ref="AP2671" ca="1">_FV(A2671,"Exchange")</f>
        <v>NYSE Arca</v>
      </c>
      <c r="AQ2671" s="6" t="str" cm="1">
        <f t="array" aca="1" ref="AQ2671" ca="1">_FV(A2671,"Exchange abbreviation",TRUE)</f>
        <v>ARCX</v>
      </c>
      <c r="AR2671" t="str" cm="1">
        <f t="array" aca="1" ref="AR2671" ca="1">_FV(A2671,"Instrument type",TRUE)</f>
        <v>ETF</v>
      </c>
    </row>
    <row r="2672" spans="1:44" ht="18.75" customHeight="1" x14ac:dyDescent="0.25">
      <c r="A2672" t="e" vm="2684">
        <v>#VALUE!</v>
      </c>
      <c r="B2672" t="s">
        <v>7259</v>
      </c>
      <c r="C2672" t="s">
        <v>7260</v>
      </c>
      <c r="D2672" s="31" cm="1">
        <f t="array" aca="1" ref="D2672" ca="1">_FV(A2672,"Last trade time",TRUE)</f>
        <v>45824.916395462496</v>
      </c>
      <c r="E2672" s="23" cm="1">
        <f t="array" aca="1" ref="E2672" ca="1">_FV(A2672,"Price")</f>
        <v>135.19999999999999</v>
      </c>
      <c r="F2672" s="27" cm="1">
        <f t="array" aca="1" ref="F2672" ca="1">_FV(A2672,"Change (%)",TRUE)</f>
        <v>2.967E-3</v>
      </c>
      <c r="G2672" s="26" cm="1">
        <f t="array" aca="1" ref="G2672" ca="1">_FV(A2672,"Change")</f>
        <v>0.4</v>
      </c>
      <c r="H2672" s="23" cm="1">
        <f t="array" aca="1" ref="H2672" ca="1">_FV(A2672,"Open")</f>
        <v>135.62</v>
      </c>
      <c r="I2672" s="23" cm="1">
        <f t="array" aca="1" ref="I2672" ca="1">_FV(A2672,"Low")</f>
        <v>134.91</v>
      </c>
      <c r="J2672" s="23" cm="1">
        <f t="array" aca="1" ref="J2672" ca="1">_FV(A2672,"High")</f>
        <v>136.06</v>
      </c>
      <c r="K2672" s="23" cm="1">
        <f t="array" aca="1" ref="K2672" ca="1">_FV(A2672,"Previous close",TRUE)</f>
        <v>134.80000000000001</v>
      </c>
      <c r="L2672" s="26"/>
      <c r="M2672" s="23" cm="1">
        <f t="array" aca="1" ref="M2672" ca="1">_FV(A2672,"52 week low",TRUE)</f>
        <v>119.83</v>
      </c>
      <c r="N2672" s="23" cm="1">
        <f t="array" aca="1" ref="N2672" ca="1">_FV(A2672,"52 week high",TRUE)</f>
        <v>144.44999999999999</v>
      </c>
      <c r="O2672" s="8" cm="1">
        <f t="array" aca="1" ref="O2672" ca="1">_FV(A2672,"Volume")</f>
        <v>292403</v>
      </c>
      <c r="P2672" s="7" cm="1">
        <f t="array" aca="1" ref="P2672" ca="1">_FV(A2672,"Volume average",TRUE)</f>
        <v>242745</v>
      </c>
      <c r="Q2672" t="s">
        <v>60</v>
      </c>
      <c r="S2672" t="s">
        <v>2310</v>
      </c>
      <c r="T2672" s="25" cm="1">
        <f t="array" aca="1" ref="T2672" ca="1">_FV(A2672,"Expense ratio",TRUE)</f>
        <v>3.4999999999999996E-3</v>
      </c>
      <c r="U2672" s="24" cm="1">
        <f t="array" aca="1" ref="U2672" ca="1">_FV(A2672,"Market cap",TRUE)</f>
        <v>19846109388.959999</v>
      </c>
      <c r="V2672" s="4">
        <v>19846109184</v>
      </c>
      <c r="W2672" s="4">
        <v>19846109184</v>
      </c>
      <c r="Y2672" t="s">
        <v>7230</v>
      </c>
      <c r="Z2672" s="5">
        <v>135.31353999999999</v>
      </c>
      <c r="AA2672" s="19">
        <v>20.442506999999999</v>
      </c>
      <c r="AB2672" s="5">
        <v>2.5899999E-2</v>
      </c>
      <c r="AC2672" s="4">
        <v>284104</v>
      </c>
      <c r="AE2672" s="5">
        <v>3.9013865080914201</v>
      </c>
      <c r="AF2672" s="5">
        <v>7.5212246783265444</v>
      </c>
      <c r="AI2672" s="4">
        <v>284104</v>
      </c>
      <c r="AJ2672" s="5">
        <v>38419383.919999987</v>
      </c>
      <c r="AL2672" s="5">
        <v>144.44999999999999</v>
      </c>
      <c r="AM2672" s="5">
        <v>119.83</v>
      </c>
      <c r="AN2672" t="s">
        <v>82</v>
      </c>
      <c r="AO2672" t="str" cm="1">
        <f t="array" aca="1" ref="AO2672" ca="1">_FV(A2672,"Currency")</f>
        <v>USD</v>
      </c>
      <c r="AP2672" t="str" cm="1">
        <f t="array" aca="1" ref="AP2672" ca="1">_FV(A2672,"Exchange")</f>
        <v>NYSE Arca</v>
      </c>
      <c r="AQ2672" s="6" t="str" cm="1">
        <f t="array" aca="1" ref="AQ2672" ca="1">_FV(A2672,"Exchange abbreviation",TRUE)</f>
        <v>ARCX</v>
      </c>
      <c r="AR2672" t="str" cm="1">
        <f t="array" aca="1" ref="AR2672" ca="1">_FV(A2672,"Instrument type",TRUE)</f>
        <v>ETF</v>
      </c>
    </row>
    <row r="2673" spans="1:44" ht="18.75" customHeight="1" x14ac:dyDescent="0.25">
      <c r="A2673" t="e" vm="2685">
        <v>#VALUE!</v>
      </c>
      <c r="B2673" t="s">
        <v>7261</v>
      </c>
      <c r="C2673" t="s">
        <v>7262</v>
      </c>
      <c r="D2673" s="31" cm="1">
        <f t="array" aca="1" ref="D2673" ca="1">_FV(A2673,"Last trade time",TRUE)</f>
        <v>45824.843750265623</v>
      </c>
      <c r="E2673" s="23" cm="1">
        <f t="array" aca="1" ref="E2673" ca="1">_FV(A2673,"Price")</f>
        <v>233.65</v>
      </c>
      <c r="F2673" s="27" cm="1">
        <f t="array" aca="1" ref="F2673" ca="1">_FV(A2673,"Change (%)",TRUE)</f>
        <v>3.3500000000000001E-3</v>
      </c>
      <c r="G2673" s="26" cm="1">
        <f t="array" aca="1" ref="G2673" ca="1">_FV(A2673,"Change")</f>
        <v>0.78</v>
      </c>
      <c r="H2673" s="23" cm="1">
        <f t="array" aca="1" ref="H2673" ca="1">_FV(A2673,"Open")</f>
        <v>233.53</v>
      </c>
      <c r="I2673" s="23" cm="1">
        <f t="array" aca="1" ref="I2673" ca="1">_FV(A2673,"Low")</f>
        <v>233.53</v>
      </c>
      <c r="J2673" s="23" cm="1">
        <f t="array" aca="1" ref="J2673" ca="1">_FV(A2673,"High")</f>
        <v>234.06440000000001</v>
      </c>
      <c r="K2673" s="23" cm="1">
        <f t="array" aca="1" ref="K2673" ca="1">_FV(A2673,"Previous close",TRUE)</f>
        <v>232.87</v>
      </c>
      <c r="L2673" s="26"/>
      <c r="M2673" s="23" cm="1">
        <f t="array" aca="1" ref="M2673" ca="1">_FV(A2673,"52 week low",TRUE)</f>
        <v>195.37</v>
      </c>
      <c r="N2673" s="23" cm="1">
        <f t="array" aca="1" ref="N2673" ca="1">_FV(A2673,"52 week high",TRUE)</f>
        <v>242.93</v>
      </c>
      <c r="O2673" s="8" cm="1">
        <f t="array" aca="1" ref="O2673" ca="1">_FV(A2673,"Volume")</f>
        <v>2645</v>
      </c>
      <c r="P2673" s="7" cm="1">
        <f t="array" aca="1" ref="P2673" ca="1">_FV(A2673,"Volume average",TRUE)</f>
        <v>4170</v>
      </c>
      <c r="Q2673" t="s">
        <v>1331</v>
      </c>
      <c r="S2673" t="s">
        <v>376</v>
      </c>
      <c r="T2673" s="25" cm="1">
        <f t="array" aca="1" ref="T2673" ca="1">_FV(A2673,"Expense ratio",TRUE)</f>
        <v>3.4999999999999996E-3</v>
      </c>
      <c r="U2673" s="24" cm="1">
        <f t="array" aca="1" ref="U2673" ca="1">_FV(A2673,"Market cap",TRUE)</f>
        <v>242754585.88</v>
      </c>
      <c r="V2673" s="4">
        <v>242754592</v>
      </c>
      <c r="W2673" s="4">
        <v>242754592</v>
      </c>
      <c r="Y2673" t="s">
        <v>7099</v>
      </c>
      <c r="Z2673" s="5">
        <v>237.27</v>
      </c>
      <c r="AA2673" s="5">
        <v>25.398175999999999</v>
      </c>
      <c r="AB2673" s="5">
        <v>7.4000000000000003E-3</v>
      </c>
      <c r="AC2673" s="4">
        <v>5922</v>
      </c>
      <c r="AE2673" s="5">
        <v>6.0333671962576876</v>
      </c>
      <c r="AF2673" s="5">
        <v>17.309624579604549</v>
      </c>
      <c r="AI2673" s="4">
        <v>5922</v>
      </c>
      <c r="AJ2673" s="5">
        <v>1405053.72</v>
      </c>
      <c r="AL2673" s="5">
        <v>242.93</v>
      </c>
      <c r="AM2673" s="5">
        <v>195.37</v>
      </c>
      <c r="AN2673" t="s">
        <v>90</v>
      </c>
      <c r="AO2673" t="str" cm="1">
        <f t="array" aca="1" ref="AO2673" ca="1">_FV(A2673,"Currency")</f>
        <v>USD</v>
      </c>
      <c r="AP2673" t="str" cm="1">
        <f t="array" aca="1" ref="AP2673" ca="1">_FV(A2673,"Exchange")</f>
        <v>Nasdaq Stock Market</v>
      </c>
      <c r="AQ2673" s="6" t="str" cm="1">
        <f t="array" aca="1" ref="AQ2673" ca="1">_FV(A2673,"Exchange abbreviation",TRUE)</f>
        <v>XNAS</v>
      </c>
      <c r="AR2673" t="str" cm="1">
        <f t="array" aca="1" ref="AR2673" ca="1">_FV(A2673,"Instrument type",TRUE)</f>
        <v>ETF</v>
      </c>
    </row>
    <row r="2674" spans="1:44" ht="18.75" customHeight="1" x14ac:dyDescent="0.25">
      <c r="A2674" t="e" vm="2686">
        <v>#VALUE!</v>
      </c>
      <c r="B2674" t="s">
        <v>7263</v>
      </c>
      <c r="C2674" t="s">
        <v>7264</v>
      </c>
      <c r="D2674" s="31" cm="1">
        <f t="array" aca="1" ref="D2674" ca="1">_FV(A2674,"Last trade time",TRUE)</f>
        <v>45824.929290578126</v>
      </c>
      <c r="E2674" s="23" cm="1">
        <f t="array" aca="1" ref="E2674" ca="1">_FV(A2674,"Price")</f>
        <v>100.29</v>
      </c>
      <c r="F2674" s="27" cm="1">
        <f t="array" aca="1" ref="F2674" ca="1">_FV(A2674,"Change (%)",TRUE)</f>
        <v>5.0109999999999998E-3</v>
      </c>
      <c r="G2674" s="26" cm="1">
        <f t="array" aca="1" ref="G2674" ca="1">_FV(A2674,"Change")</f>
        <v>0.5</v>
      </c>
      <c r="H2674" s="23" cm="1">
        <f t="array" aca="1" ref="H2674" ca="1">_FV(A2674,"Open")</f>
        <v>100.24</v>
      </c>
      <c r="I2674" s="23" cm="1">
        <f t="array" aca="1" ref="I2674" ca="1">_FV(A2674,"Low")</f>
        <v>100.03</v>
      </c>
      <c r="J2674" s="23" cm="1">
        <f t="array" aca="1" ref="J2674" ca="1">_FV(A2674,"High")</f>
        <v>100.77</v>
      </c>
      <c r="K2674" s="23" cm="1">
        <f t="array" aca="1" ref="K2674" ca="1">_FV(A2674,"Previous close",TRUE)</f>
        <v>99.79</v>
      </c>
      <c r="L2674" s="26"/>
      <c r="M2674" s="23" cm="1">
        <f t="array" aca="1" ref="M2674" ca="1">_FV(A2674,"52 week low",TRUE)</f>
        <v>89.76</v>
      </c>
      <c r="N2674" s="23" cm="1">
        <f t="array" aca="1" ref="N2674" ca="1">_FV(A2674,"52 week high",TRUE)</f>
        <v>108.79</v>
      </c>
      <c r="O2674" s="8" cm="1">
        <f t="array" aca="1" ref="O2674" ca="1">_FV(A2674,"Volume")</f>
        <v>577586</v>
      </c>
      <c r="P2674" s="7" cm="1">
        <f t="array" aca="1" ref="P2674" ca="1">_FV(A2674,"Volume average",TRUE)</f>
        <v>604358</v>
      </c>
      <c r="Q2674" t="s">
        <v>1641</v>
      </c>
      <c r="S2674" t="s">
        <v>61</v>
      </c>
      <c r="T2674" s="25" cm="1">
        <f t="array" aca="1" ref="T2674" ca="1">_FV(A2674,"Expense ratio",TRUE)</f>
        <v>3.4999999999999996E-3</v>
      </c>
      <c r="U2674" s="24" cm="1">
        <f t="array" aca="1" ref="U2674" ca="1">_FV(A2674,"Market cap",TRUE)</f>
        <v>11476474850</v>
      </c>
      <c r="V2674" s="4">
        <v>11476478976</v>
      </c>
      <c r="W2674" s="4">
        <v>11476478976</v>
      </c>
      <c r="Y2674" t="s">
        <v>7265</v>
      </c>
      <c r="Z2674" s="5">
        <v>100.6091</v>
      </c>
      <c r="AA2674" s="5">
        <v>22.616343000000001</v>
      </c>
      <c r="AB2674" s="5">
        <v>2.12E-2</v>
      </c>
      <c r="AC2674" s="4">
        <v>863295</v>
      </c>
      <c r="AE2674" s="5">
        <v>2.363080482693003</v>
      </c>
      <c r="AF2674" s="5">
        <v>5.487990463742709</v>
      </c>
      <c r="AI2674" s="4">
        <v>863295</v>
      </c>
      <c r="AJ2674" s="5">
        <v>86890641.75</v>
      </c>
      <c r="AL2674" s="5">
        <v>108.79</v>
      </c>
      <c r="AM2674" s="5">
        <v>89.76</v>
      </c>
      <c r="AN2674" t="s">
        <v>82</v>
      </c>
      <c r="AO2674" t="str" cm="1">
        <f t="array" aca="1" ref="AO2674" ca="1">_FV(A2674,"Currency")</f>
        <v>USD</v>
      </c>
      <c r="AP2674" t="str" cm="1">
        <f t="array" aca="1" ref="AP2674" ca="1">_FV(A2674,"Exchange")</f>
        <v>CBOE BZX Exchange</v>
      </c>
      <c r="AQ2674" s="6" t="str" cm="1">
        <f t="array" aca="1" ref="AQ2674" ca="1">_FV(A2674,"Exchange abbreviation",TRUE)</f>
        <v>BATS</v>
      </c>
      <c r="AR2674" t="str" cm="1">
        <f t="array" aca="1" ref="AR2674" ca="1">_FV(A2674,"Instrument type",TRUE)</f>
        <v>ETF</v>
      </c>
    </row>
    <row r="2675" spans="1:44" ht="18.75" customHeight="1" x14ac:dyDescent="0.25">
      <c r="A2675" t="e" vm="2687">
        <v>#VALUE!</v>
      </c>
      <c r="B2675" t="s">
        <v>7266</v>
      </c>
      <c r="C2675" t="s">
        <v>7267</v>
      </c>
      <c r="D2675" s="31" cm="1">
        <f t="array" aca="1" ref="D2675" ca="1">_FV(A2675,"Last trade time",TRUE)</f>
        <v>45824.84027780078</v>
      </c>
      <c r="E2675" s="23" cm="1">
        <f t="array" aca="1" ref="E2675" ca="1">_FV(A2675,"Price")</f>
        <v>21.225899999999999</v>
      </c>
      <c r="F2675" s="27" cm="1">
        <f t="array" aca="1" ref="F2675" ca="1">_FV(A2675,"Change (%)",TRUE)</f>
        <v>-1.3880000000000001E-3</v>
      </c>
      <c r="G2675" s="26" cm="1">
        <f t="array" aca="1" ref="G2675" ca="1">_FV(A2675,"Change")</f>
        <v>-2.9499999999999998E-2</v>
      </c>
      <c r="H2675" s="23" cm="1">
        <f t="array" aca="1" ref="H2675" ca="1">_FV(A2675,"Open")</f>
        <v>21.27</v>
      </c>
      <c r="I2675" s="23" cm="1">
        <f t="array" aca="1" ref="I2675" ca="1">_FV(A2675,"Low")</f>
        <v>21.225899999999999</v>
      </c>
      <c r="J2675" s="23" cm="1">
        <f t="array" aca="1" ref="J2675" ca="1">_FV(A2675,"High")</f>
        <v>21.319900000000001</v>
      </c>
      <c r="K2675" s="23" cm="1">
        <f t="array" aca="1" ref="K2675" ca="1">_FV(A2675,"Previous close",TRUE)</f>
        <v>21.255400000000002</v>
      </c>
      <c r="L2675" s="26"/>
      <c r="M2675" s="23" cm="1">
        <f t="array" aca="1" ref="M2675" ca="1">_FV(A2675,"52 week low",TRUE)</f>
        <v>20.594999999999999</v>
      </c>
      <c r="N2675" s="23" cm="1">
        <f t="array" aca="1" ref="N2675" ca="1">_FV(A2675,"52 week high",TRUE)</f>
        <v>22.248899999999999</v>
      </c>
      <c r="O2675" s="8" cm="1">
        <f t="array" aca="1" ref="O2675" ca="1">_FV(A2675,"Volume")</f>
        <v>20537</v>
      </c>
      <c r="P2675" s="7" cm="1">
        <f t="array" aca="1" ref="P2675" ca="1">_FV(A2675,"Volume average",TRUE)</f>
        <v>41151</v>
      </c>
      <c r="Q2675" t="s">
        <v>4104</v>
      </c>
      <c r="R2675" t="s">
        <v>4105</v>
      </c>
      <c r="S2675" t="s">
        <v>263</v>
      </c>
      <c r="T2675" s="25" cm="1">
        <f t="array" aca="1" ref="T2675" ca="1">_FV(A2675,"Expense ratio",TRUE)</f>
        <v>3.4999999999999996E-3</v>
      </c>
      <c r="U2675" s="24" cm="1">
        <f t="array" aca="1" ref="U2675" ca="1">_FV(A2675,"Market cap",TRUE)</f>
        <v>584421125.91999996</v>
      </c>
      <c r="V2675" s="4">
        <v>584421120</v>
      </c>
      <c r="W2675" s="4">
        <v>584421120</v>
      </c>
      <c r="Y2675" t="s">
        <v>7268</v>
      </c>
      <c r="Z2675" s="5">
        <v>21.12</v>
      </c>
      <c r="AA2675" s="20"/>
      <c r="AB2675" s="5">
        <v>4.4600000000000001E-2</v>
      </c>
      <c r="AC2675" s="4">
        <v>74038</v>
      </c>
      <c r="AE2675" s="5">
        <v>2.3054343678239331</v>
      </c>
      <c r="AF2675" s="5">
        <v>4.4025146586543551</v>
      </c>
      <c r="AI2675" s="4">
        <v>74038</v>
      </c>
      <c r="AJ2675" s="5">
        <v>1564052.75</v>
      </c>
      <c r="AL2675" s="5">
        <v>22.248999999999999</v>
      </c>
      <c r="AM2675" s="5">
        <v>20.594999999999999</v>
      </c>
      <c r="AN2675" t="s">
        <v>90</v>
      </c>
      <c r="AO2675" t="str" cm="1">
        <f t="array" aca="1" ref="AO2675" ca="1">_FV(A2675,"Currency")</f>
        <v>USD</v>
      </c>
      <c r="AP2675" t="str" cm="1">
        <f t="array" aca="1" ref="AP2675" ca="1">_FV(A2675,"Exchange")</f>
        <v>NYSE Arca</v>
      </c>
      <c r="AQ2675" s="6" t="str" cm="1">
        <f t="array" aca="1" ref="AQ2675" ca="1">_FV(A2675,"Exchange abbreviation",TRUE)</f>
        <v>ARCX</v>
      </c>
      <c r="AR2675" t="str" cm="1">
        <f t="array" aca="1" ref="AR2675" ca="1">_FV(A2675,"Instrument type",TRUE)</f>
        <v>ETF</v>
      </c>
    </row>
    <row r="2676" spans="1:44" ht="18.75" customHeight="1" x14ac:dyDescent="0.25">
      <c r="A2676" t="e" vm="2688">
        <v>#VALUE!</v>
      </c>
      <c r="B2676" t="s">
        <v>7269</v>
      </c>
      <c r="C2676" t="s">
        <v>7270</v>
      </c>
      <c r="D2676" s="31" cm="1">
        <f t="array" aca="1" ref="D2676" ca="1">_FV(A2676,"Last trade time",TRUE)</f>
        <v>45824.840277812502</v>
      </c>
      <c r="E2676" s="23" cm="1">
        <f t="array" aca="1" ref="E2676" ca="1">_FV(A2676,"Price")</f>
        <v>107.98</v>
      </c>
      <c r="F2676" s="27" cm="1">
        <f t="array" aca="1" ref="F2676" ca="1">_FV(A2676,"Change (%)",TRUE)</f>
        <v>1.0859000000000001E-2</v>
      </c>
      <c r="G2676" s="26" cm="1">
        <f t="array" aca="1" ref="G2676" ca="1">_FV(A2676,"Change")</f>
        <v>1.1599999999999999</v>
      </c>
      <c r="H2676" s="23" cm="1">
        <f t="array" aca="1" ref="H2676" ca="1">_FV(A2676,"Open")</f>
        <v>107.91</v>
      </c>
      <c r="I2676" s="23" cm="1">
        <f t="array" aca="1" ref="I2676" ca="1">_FV(A2676,"Low")</f>
        <v>107.85</v>
      </c>
      <c r="J2676" s="23" cm="1">
        <f t="array" aca="1" ref="J2676" ca="1">_FV(A2676,"High")</f>
        <v>108.565</v>
      </c>
      <c r="K2676" s="23" cm="1">
        <f t="array" aca="1" ref="K2676" ca="1">_FV(A2676,"Previous close",TRUE)</f>
        <v>106.82</v>
      </c>
      <c r="L2676" s="26"/>
      <c r="M2676" s="23" cm="1">
        <f t="array" aca="1" ref="M2676" ca="1">_FV(A2676,"52 week low",TRUE)</f>
        <v>89.15</v>
      </c>
      <c r="N2676" s="23" cm="1">
        <f t="array" aca="1" ref="N2676" ca="1">_FV(A2676,"52 week high",TRUE)</f>
        <v>127.48</v>
      </c>
      <c r="O2676" s="8" cm="1">
        <f t="array" aca="1" ref="O2676" ca="1">_FV(A2676,"Volume")</f>
        <v>9674</v>
      </c>
      <c r="P2676" s="7" cm="1">
        <f t="array" aca="1" ref="P2676" ca="1">_FV(A2676,"Volume average",TRUE)</f>
        <v>20305</v>
      </c>
      <c r="Q2676" t="s">
        <v>916</v>
      </c>
      <c r="S2676" t="s">
        <v>277</v>
      </c>
      <c r="T2676" s="25" cm="1">
        <f t="array" aca="1" ref="T2676" ca="1">_FV(A2676,"Expense ratio",TRUE)</f>
        <v>3.4999999999999996E-3</v>
      </c>
      <c r="U2676" s="24" cm="1">
        <f t="array" aca="1" ref="U2676" ca="1">_FV(A2676,"Market cap",TRUE)</f>
        <v>439783668.95999998</v>
      </c>
      <c r="V2676" s="4">
        <v>441666720</v>
      </c>
      <c r="W2676" s="4">
        <v>441666720</v>
      </c>
      <c r="Y2676" t="s">
        <v>7271</v>
      </c>
      <c r="Z2676" s="5">
        <v>106.56</v>
      </c>
      <c r="AA2676" s="5">
        <v>11.585691000000001</v>
      </c>
      <c r="AB2676" s="5">
        <v>1.15E-2</v>
      </c>
      <c r="AC2676" s="4">
        <v>28387</v>
      </c>
      <c r="AE2676" s="5">
        <v>-4.6530047637478136</v>
      </c>
      <c r="AF2676" s="5">
        <v>-5.4678328749118714</v>
      </c>
      <c r="AI2676" s="4">
        <v>28387</v>
      </c>
      <c r="AJ2676" s="5">
        <v>3020944.54</v>
      </c>
      <c r="AL2676" s="5">
        <v>127.48</v>
      </c>
      <c r="AM2676" s="5">
        <v>89.15</v>
      </c>
      <c r="AN2676" t="s">
        <v>90</v>
      </c>
      <c r="AO2676" t="str" cm="1">
        <f t="array" aca="1" ref="AO2676" ca="1">_FV(A2676,"Currency")</f>
        <v>USD</v>
      </c>
      <c r="AP2676" t="str" cm="1">
        <f t="array" aca="1" ref="AP2676" ca="1">_FV(A2676,"Exchange")</f>
        <v>NYSE Arca</v>
      </c>
      <c r="AQ2676" s="6" t="str" cm="1">
        <f t="array" aca="1" ref="AQ2676" ca="1">_FV(A2676,"Exchange abbreviation",TRUE)</f>
        <v>ARCX</v>
      </c>
      <c r="AR2676" t="str" cm="1">
        <f t="array" aca="1" ref="AR2676" ca="1">_FV(A2676,"Instrument type",TRUE)</f>
        <v>ETF</v>
      </c>
    </row>
    <row r="2677" spans="1:44" ht="18.75" customHeight="1" x14ac:dyDescent="0.25">
      <c r="A2677" t="e" vm="2689">
        <v>#VALUE!</v>
      </c>
      <c r="B2677" t="s">
        <v>7272</v>
      </c>
      <c r="C2677" t="s">
        <v>7273</v>
      </c>
      <c r="D2677" s="31" cm="1">
        <f t="array" aca="1" ref="D2677" ca="1">_FV(A2677,"Last trade time",TRUE)</f>
        <v>45824.84027780078</v>
      </c>
      <c r="E2677" s="23" cm="1">
        <f t="array" aca="1" ref="E2677" ca="1">_FV(A2677,"Price")</f>
        <v>46.32</v>
      </c>
      <c r="F2677" s="27" cm="1">
        <f t="array" aca="1" ref="F2677" ca="1">_FV(A2677,"Change (%)",TRUE)</f>
        <v>-1.939E-3</v>
      </c>
      <c r="G2677" s="26" cm="1">
        <f t="array" aca="1" ref="G2677" ca="1">_FV(A2677,"Change")</f>
        <v>-0.09</v>
      </c>
      <c r="H2677" s="23" cm="1">
        <f t="array" aca="1" ref="H2677" ca="1">_FV(A2677,"Open")</f>
        <v>46.41</v>
      </c>
      <c r="I2677" s="23" cm="1">
        <f t="array" aca="1" ref="I2677" ca="1">_FV(A2677,"Low")</f>
        <v>46.32</v>
      </c>
      <c r="J2677" s="23" cm="1">
        <f t="array" aca="1" ref="J2677" ca="1">_FV(A2677,"High")</f>
        <v>46.4863</v>
      </c>
      <c r="K2677" s="23" cm="1">
        <f t="array" aca="1" ref="K2677" ca="1">_FV(A2677,"Previous close",TRUE)</f>
        <v>46.41</v>
      </c>
      <c r="L2677" s="26"/>
      <c r="M2677" s="23" cm="1">
        <f t="array" aca="1" ref="M2677" ca="1">_FV(A2677,"52 week low",TRUE)</f>
        <v>45.463500000000003</v>
      </c>
      <c r="N2677" s="23" cm="1">
        <f t="array" aca="1" ref="N2677" ca="1">_FV(A2677,"52 week high",TRUE)</f>
        <v>48.79</v>
      </c>
      <c r="O2677" s="8" cm="1">
        <f t="array" aca="1" ref="O2677" ca="1">_FV(A2677,"Volume")</f>
        <v>150281</v>
      </c>
      <c r="P2677" s="7" cm="1">
        <f t="array" aca="1" ref="P2677" ca="1">_FV(A2677,"Volume average",TRUE)</f>
        <v>212627</v>
      </c>
      <c r="Q2677" t="s">
        <v>45</v>
      </c>
      <c r="T2677" s="25" cm="1">
        <f t="array" aca="1" ref="T2677" ca="1">_FV(A2677,"Expense ratio",TRUE)</f>
        <v>3.4999999999999996E-3</v>
      </c>
      <c r="U2677" s="24" cm="1">
        <f t="array" aca="1" ref="U2677" ca="1">_FV(A2677,"Market cap",TRUE)</f>
        <v>1907882654.46</v>
      </c>
      <c r="V2677" s="16"/>
      <c r="W2677" s="16"/>
      <c r="Z2677" s="18"/>
      <c r="AA2677" s="20"/>
      <c r="AB2677" s="20"/>
      <c r="AC2677" s="21">
        <v>219049</v>
      </c>
      <c r="AE2677" s="18"/>
      <c r="AF2677" s="20"/>
      <c r="AI2677" s="21"/>
      <c r="AJ2677" s="18"/>
      <c r="AL2677" s="18"/>
      <c r="AM2677" s="18"/>
      <c r="AN2677" t="s">
        <v>73</v>
      </c>
      <c r="AO2677" t="str" cm="1">
        <f t="array" aca="1" ref="AO2677" ca="1">_FV(A2677,"Currency")</f>
        <v>USD</v>
      </c>
      <c r="AP2677" t="str" cm="1">
        <f t="array" aca="1" ref="AP2677" ca="1">_FV(A2677,"Exchange")</f>
        <v>NYSE Arca</v>
      </c>
      <c r="AQ2677" s="6" t="str" cm="1">
        <f t="array" aca="1" ref="AQ2677" ca="1">_FV(A2677,"Exchange abbreviation",TRUE)</f>
        <v>ARCX</v>
      </c>
      <c r="AR2677" t="str" cm="1">
        <f t="array" aca="1" ref="AR2677" ca="1">_FV(A2677,"Instrument type",TRUE)</f>
        <v>ETF</v>
      </c>
    </row>
    <row r="2678" spans="1:44" ht="18.75" customHeight="1" x14ac:dyDescent="0.25">
      <c r="A2678" t="e" vm="2690">
        <v>#VALUE!</v>
      </c>
      <c r="B2678" t="s">
        <v>7274</v>
      </c>
      <c r="C2678" t="s">
        <v>7275</v>
      </c>
      <c r="D2678" s="31" cm="1">
        <f t="array" aca="1" ref="D2678" ca="1">_FV(A2678,"Last trade time",TRUE)</f>
        <v>45824.84030609922</v>
      </c>
      <c r="E2678" s="23" cm="1">
        <f t="array" aca="1" ref="E2678" ca="1">_FV(A2678,"Price")</f>
        <v>25.541599999999999</v>
      </c>
      <c r="F2678" s="27" cm="1">
        <f t="array" aca="1" ref="F2678" ca="1">_FV(A2678,"Change (%)",TRUE)</f>
        <v>1.8709999999999998E-3</v>
      </c>
      <c r="G2678" s="26" cm="1">
        <f t="array" aca="1" ref="G2678" ca="1">_FV(A2678,"Change")</f>
        <v>4.7699999999999999E-2</v>
      </c>
      <c r="H2678" s="23" cm="1">
        <f t="array" aca="1" ref="H2678" ca="1">_FV(A2678,"Open")</f>
        <v>25.58</v>
      </c>
      <c r="I2678" s="23" cm="1">
        <f t="array" aca="1" ref="I2678" ca="1">_FV(A2678,"Low")</f>
        <v>25.527999999999999</v>
      </c>
      <c r="J2678" s="23" cm="1">
        <f t="array" aca="1" ref="J2678" ca="1">_FV(A2678,"High")</f>
        <v>25.59</v>
      </c>
      <c r="K2678" s="23" cm="1">
        <f t="array" aca="1" ref="K2678" ca="1">_FV(A2678,"Previous close",TRUE)</f>
        <v>25.4939</v>
      </c>
      <c r="L2678" s="26"/>
      <c r="M2678" s="23" cm="1">
        <f t="array" aca="1" ref="M2678" ca="1">_FV(A2678,"52 week low",TRUE)</f>
        <v>23.4</v>
      </c>
      <c r="N2678" s="23" cm="1">
        <f t="array" aca="1" ref="N2678" ca="1">_FV(A2678,"52 week high",TRUE)</f>
        <v>26.979299999999999</v>
      </c>
      <c r="O2678" s="8" cm="1">
        <f t="array" aca="1" ref="O2678" ca="1">_FV(A2678,"Volume")</f>
        <v>1431</v>
      </c>
      <c r="P2678" s="7" cm="1">
        <f t="array" aca="1" ref="P2678" ca="1">_FV(A2678,"Volume average",TRUE)</f>
        <v>18992</v>
      </c>
      <c r="Q2678" t="s">
        <v>6358</v>
      </c>
      <c r="S2678" t="s">
        <v>2067</v>
      </c>
      <c r="T2678" s="25" cm="1">
        <f t="array" aca="1" ref="T2678" ca="1">_FV(A2678,"Expense ratio",TRUE)</f>
        <v>3.4999999999999996E-3</v>
      </c>
      <c r="U2678" s="24" cm="1">
        <f t="array" aca="1" ref="U2678" ca="1">_FV(A2678,"Market cap",TRUE)</f>
        <v>20391559.68</v>
      </c>
      <c r="V2678" s="4">
        <v>20391560</v>
      </c>
      <c r="W2678" s="4">
        <v>20391560</v>
      </c>
      <c r="Y2678" t="s">
        <v>7276</v>
      </c>
      <c r="Z2678" s="5">
        <v>25.434290000000001</v>
      </c>
      <c r="AA2678" s="20"/>
      <c r="AB2678" s="5">
        <v>6.1199999999999997E-2</v>
      </c>
      <c r="AC2678" s="4">
        <v>12914</v>
      </c>
      <c r="AE2678" s="5">
        <v>3.2691023020165582</v>
      </c>
      <c r="AF2678" s="5">
        <v>8.5258317787610061</v>
      </c>
      <c r="AI2678" s="4">
        <v>12914</v>
      </c>
      <c r="AJ2678" s="5">
        <v>328080.17</v>
      </c>
      <c r="AL2678" s="5">
        <v>26.978999999999999</v>
      </c>
      <c r="AM2678" s="5">
        <v>23.4</v>
      </c>
      <c r="AN2678" t="s">
        <v>47</v>
      </c>
      <c r="AO2678" t="str" cm="1">
        <f t="array" aca="1" ref="AO2678" ca="1">_FV(A2678,"Currency")</f>
        <v>USD</v>
      </c>
      <c r="AP2678" t="str" cm="1">
        <f t="array" aca="1" ref="AP2678" ca="1">_FV(A2678,"Exchange")</f>
        <v>CBOE BZX Exchange</v>
      </c>
      <c r="AQ2678" s="6" t="str" cm="1">
        <f t="array" aca="1" ref="AQ2678" ca="1">_FV(A2678,"Exchange abbreviation",TRUE)</f>
        <v>BATS</v>
      </c>
      <c r="AR2678" t="str" cm="1">
        <f t="array" aca="1" ref="AR2678" ca="1">_FV(A2678,"Instrument type",TRUE)</f>
        <v>ETF</v>
      </c>
    </row>
    <row r="2679" spans="1:44" ht="18.75" customHeight="1" x14ac:dyDescent="0.25">
      <c r="A2679" t="e" vm="2691">
        <v>#VALUE!</v>
      </c>
      <c r="B2679" t="s">
        <v>7277</v>
      </c>
      <c r="C2679" t="s">
        <v>7278</v>
      </c>
      <c r="D2679" s="31" cm="1">
        <f t="array" aca="1" ref="D2679" ca="1">_FV(A2679,"Last trade time",TRUE)</f>
        <v>45824.940397858591</v>
      </c>
      <c r="E2679" s="23" cm="1">
        <f t="array" aca="1" ref="E2679" ca="1">_FV(A2679,"Price")</f>
        <v>53.15</v>
      </c>
      <c r="F2679" s="27" cm="1">
        <f t="array" aca="1" ref="F2679" ca="1">_FV(A2679,"Change (%)",TRUE)</f>
        <v>1.0647999999999999E-2</v>
      </c>
      <c r="G2679" s="26" cm="1">
        <f t="array" aca="1" ref="G2679" ca="1">_FV(A2679,"Change")</f>
        <v>0.56000000000000005</v>
      </c>
      <c r="H2679" s="23" cm="1">
        <f t="array" aca="1" ref="H2679" ca="1">_FV(A2679,"Open")</f>
        <v>52.84</v>
      </c>
      <c r="I2679" s="23" cm="1">
        <f t="array" aca="1" ref="I2679" ca="1">_FV(A2679,"Low")</f>
        <v>52.83</v>
      </c>
      <c r="J2679" s="23" cm="1">
        <f t="array" aca="1" ref="J2679" ca="1">_FV(A2679,"High")</f>
        <v>53.18</v>
      </c>
      <c r="K2679" s="23" cm="1">
        <f t="array" aca="1" ref="K2679" ca="1">_FV(A2679,"Previous close",TRUE)</f>
        <v>52.59</v>
      </c>
      <c r="L2679" s="26"/>
      <c r="M2679" s="23" cm="1">
        <f t="array" aca="1" ref="M2679" ca="1">_FV(A2679,"52 week low",TRUE)</f>
        <v>44.311</v>
      </c>
      <c r="N2679" s="23" cm="1">
        <f t="array" aca="1" ref="N2679" ca="1">_FV(A2679,"52 week high",TRUE)</f>
        <v>58.54</v>
      </c>
      <c r="O2679" s="8" cm="1">
        <f t="array" aca="1" ref="O2679" ca="1">_FV(A2679,"Volume")</f>
        <v>4197916</v>
      </c>
      <c r="P2679" s="7" cm="1">
        <f t="array" aca="1" ref="P2679" ca="1">_FV(A2679,"Volume average",TRUE)</f>
        <v>6463626</v>
      </c>
      <c r="Q2679" t="s">
        <v>424</v>
      </c>
      <c r="S2679" t="s">
        <v>3504</v>
      </c>
      <c r="T2679" s="25" cm="1">
        <f t="array" aca="1" ref="T2679" ca="1">_FV(A2679,"Expense ratio",TRUE)</f>
        <v>3.4999999999999996E-3</v>
      </c>
      <c r="U2679" s="24" cm="1">
        <f t="array" aca="1" ref="U2679" ca="1">_FV(A2679,"Market cap",TRUE)</f>
        <v>26269374022.860001</v>
      </c>
      <c r="V2679" s="4">
        <v>26269374464</v>
      </c>
      <c r="W2679" s="4">
        <v>26269374464</v>
      </c>
      <c r="Y2679" t="s">
        <v>7279</v>
      </c>
      <c r="Z2679" s="5">
        <v>52.700200000000002</v>
      </c>
      <c r="AA2679" s="5">
        <v>30.447042</v>
      </c>
      <c r="AB2679" s="5">
        <v>0.112799995</v>
      </c>
      <c r="AC2679" s="4">
        <v>7251195</v>
      </c>
      <c r="AE2679" s="5">
        <v>-1.314372604684122</v>
      </c>
      <c r="AF2679" s="5">
        <v>8.5131602322544353</v>
      </c>
      <c r="AI2679" s="4">
        <v>7251195</v>
      </c>
      <c r="AJ2679" s="5">
        <v>382137976.5</v>
      </c>
      <c r="AL2679" s="5">
        <v>58.54</v>
      </c>
      <c r="AM2679" s="5">
        <v>44.311</v>
      </c>
      <c r="AN2679" t="s">
        <v>82</v>
      </c>
      <c r="AO2679" t="str" cm="1">
        <f t="array" aca="1" ref="AO2679" ca="1">_FV(A2679,"Currency")</f>
        <v>USD</v>
      </c>
      <c r="AP2679" t="str" cm="1">
        <f t="array" aca="1" ref="AP2679" ca="1">_FV(A2679,"Exchange")</f>
        <v>Nasdaq Stock Market</v>
      </c>
      <c r="AQ2679" s="6" t="str" cm="1">
        <f t="array" aca="1" ref="AQ2679" ca="1">_FV(A2679,"Exchange abbreviation",TRUE)</f>
        <v>XNAS</v>
      </c>
      <c r="AR2679" t="str" cm="1">
        <f t="array" aca="1" ref="AR2679" ca="1">_FV(A2679,"Instrument type",TRUE)</f>
        <v>ETF</v>
      </c>
    </row>
    <row r="2680" spans="1:44" ht="18.75" customHeight="1" x14ac:dyDescent="0.25">
      <c r="A2680" t="e" vm="2692">
        <v>#VALUE!</v>
      </c>
      <c r="B2680" t="s">
        <v>7280</v>
      </c>
      <c r="C2680" t="s">
        <v>7281</v>
      </c>
      <c r="D2680" s="31" cm="1">
        <f t="array" aca="1" ref="D2680" ca="1">_FV(A2680,"Last trade time",TRUE)</f>
        <v>45824.843750185159</v>
      </c>
      <c r="E2680" s="23" cm="1">
        <f t="array" aca="1" ref="E2680" ca="1">_FV(A2680,"Price")</f>
        <v>18.260999999999999</v>
      </c>
      <c r="F2680" s="27" cm="1">
        <f t="array" aca="1" ref="F2680" ca="1">_FV(A2680,"Change (%)",TRUE)</f>
        <v>2.0663999999999998E-2</v>
      </c>
      <c r="G2680" s="26" cm="1">
        <f t="array" aca="1" ref="G2680" ca="1">_FV(A2680,"Change")</f>
        <v>0.36969999999999997</v>
      </c>
      <c r="H2680" s="23" cm="1">
        <f t="array" aca="1" ref="H2680" ca="1">_FV(A2680,"Open")</f>
        <v>18.260999999999999</v>
      </c>
      <c r="I2680" s="23" cm="1">
        <f t="array" aca="1" ref="I2680" ca="1">_FV(A2680,"Low")</f>
        <v>18.260999999999999</v>
      </c>
      <c r="J2680" s="23" cm="1">
        <f t="array" aca="1" ref="J2680" ca="1">_FV(A2680,"High")</f>
        <v>18.260999999999999</v>
      </c>
      <c r="K2680" s="23" cm="1">
        <f t="array" aca="1" ref="K2680" ca="1">_FV(A2680,"Previous close",TRUE)</f>
        <v>17.891300000000001</v>
      </c>
      <c r="L2680" s="26"/>
      <c r="M2680" s="23" cm="1">
        <f t="array" aca="1" ref="M2680" ca="1">_FV(A2680,"52 week low",TRUE)</f>
        <v>13.491099999999999</v>
      </c>
      <c r="N2680" s="23" cm="1">
        <f t="array" aca="1" ref="N2680" ca="1">_FV(A2680,"52 week high",TRUE)</f>
        <v>21.110399999999998</v>
      </c>
      <c r="O2680" s="8" cm="1">
        <f t="array" aca="1" ref="O2680" ca="1">_FV(A2680,"Volume")</f>
        <v>4</v>
      </c>
      <c r="P2680" s="7" cm="1">
        <f t="array" aca="1" ref="P2680" ca="1">_FV(A2680,"Volume average",TRUE)</f>
        <v>36</v>
      </c>
      <c r="Q2680" t="s">
        <v>2842</v>
      </c>
      <c r="S2680" t="s">
        <v>6145</v>
      </c>
      <c r="T2680" s="25" cm="1">
        <f t="array" aca="1" ref="T2680" ca="1">_FV(A2680,"Expense ratio",TRUE)</f>
        <v>3.4999999999999996E-3</v>
      </c>
      <c r="U2680" s="24" cm="1">
        <f t="array" aca="1" ref="U2680" ca="1">_FV(A2680,"Market cap",TRUE)</f>
        <v>3829029.5</v>
      </c>
      <c r="V2680" s="4">
        <v>3828992</v>
      </c>
      <c r="W2680" s="4">
        <v>3828992</v>
      </c>
      <c r="Y2680" t="s">
        <v>5807</v>
      </c>
      <c r="Z2680" s="5">
        <v>17.472999999999999</v>
      </c>
      <c r="AA2680" s="5">
        <v>24.316137000000001</v>
      </c>
      <c r="AB2680" s="5">
        <v>1.0699999999999999E-2</v>
      </c>
      <c r="AC2680" s="4">
        <v>515</v>
      </c>
      <c r="AE2680" s="5">
        <v>-4.0008172399178861</v>
      </c>
      <c r="AF2680" s="5">
        <v>-9.1141191588433035</v>
      </c>
      <c r="AI2680" s="4">
        <v>515</v>
      </c>
      <c r="AJ2680" s="5">
        <v>8995.1959999999999</v>
      </c>
      <c r="AL2680" s="5">
        <v>21.11</v>
      </c>
      <c r="AM2680" s="5">
        <v>13.491</v>
      </c>
      <c r="AN2680" t="s">
        <v>47</v>
      </c>
      <c r="AO2680" t="str" cm="1">
        <f t="array" aca="1" ref="AO2680" ca="1">_FV(A2680,"Currency")</f>
        <v>USD</v>
      </c>
      <c r="AP2680" t="str" cm="1">
        <f t="array" aca="1" ref="AP2680" ca="1">_FV(A2680,"Exchange")</f>
        <v>Nasdaq Stock Market</v>
      </c>
      <c r="AQ2680" s="6" t="str" cm="1">
        <f t="array" aca="1" ref="AQ2680" ca="1">_FV(A2680,"Exchange abbreviation",TRUE)</f>
        <v>XNAS</v>
      </c>
      <c r="AR2680" t="str" cm="1">
        <f t="array" aca="1" ref="AR2680" ca="1">_FV(A2680,"Instrument type",TRUE)</f>
        <v>ETF</v>
      </c>
    </row>
    <row r="2681" spans="1:44" ht="18.75" customHeight="1" x14ac:dyDescent="0.25">
      <c r="A2681" t="e" vm="2693">
        <v>#VALUE!</v>
      </c>
      <c r="B2681" t="s">
        <v>7282</v>
      </c>
      <c r="C2681" t="s">
        <v>7283</v>
      </c>
      <c r="D2681" s="31" cm="1">
        <f t="array" aca="1" ref="D2681" ca="1">_FV(A2681,"Last trade time",TRUE)</f>
        <v>45824.843750103908</v>
      </c>
      <c r="E2681" s="23" cm="1">
        <f t="array" aca="1" ref="E2681" ca="1">_FV(A2681,"Price")</f>
        <v>50.9039</v>
      </c>
      <c r="F2681" s="27" cm="1">
        <f t="array" aca="1" ref="F2681" ca="1">_FV(A2681,"Change (%)",TRUE)</f>
        <v>6.2050000000000004E-3</v>
      </c>
      <c r="G2681" s="26" cm="1">
        <f t="array" aca="1" ref="G2681" ca="1">_FV(A2681,"Change")</f>
        <v>0.31390000000000001</v>
      </c>
      <c r="H2681" s="23" cm="1">
        <f t="array" aca="1" ref="H2681" ca="1">_FV(A2681,"Open")</f>
        <v>51.064999999999998</v>
      </c>
      <c r="I2681" s="23" cm="1">
        <f t="array" aca="1" ref="I2681" ca="1">_FV(A2681,"Low")</f>
        <v>50.846299999999999</v>
      </c>
      <c r="J2681" s="23" cm="1">
        <f t="array" aca="1" ref="J2681" ca="1">_FV(A2681,"High")</f>
        <v>51.064999999999998</v>
      </c>
      <c r="K2681" s="23" cm="1">
        <f t="array" aca="1" ref="K2681" ca="1">_FV(A2681,"Previous close",TRUE)</f>
        <v>50.59</v>
      </c>
      <c r="L2681" s="26"/>
      <c r="M2681" s="23" cm="1">
        <f t="array" aca="1" ref="M2681" ca="1">_FV(A2681,"52 week low",TRUE)</f>
        <v>45.51</v>
      </c>
      <c r="N2681" s="23" cm="1">
        <f t="array" aca="1" ref="N2681" ca="1">_FV(A2681,"52 week high",TRUE)</f>
        <v>55.249099999999999</v>
      </c>
      <c r="O2681" s="8" cm="1">
        <f t="array" aca="1" ref="O2681" ca="1">_FV(A2681,"Volume")</f>
        <v>4289</v>
      </c>
      <c r="P2681" s="7" cm="1">
        <f t="array" aca="1" ref="P2681" ca="1">_FV(A2681,"Volume average",TRUE)</f>
        <v>9553</v>
      </c>
      <c r="Q2681" t="s">
        <v>1641</v>
      </c>
      <c r="S2681" t="s">
        <v>3604</v>
      </c>
      <c r="T2681" s="25" cm="1">
        <f t="array" aca="1" ref="T2681" ca="1">_FV(A2681,"Expense ratio",TRUE)</f>
        <v>3.4999999999999996E-3</v>
      </c>
      <c r="U2681" s="24" cm="1">
        <f t="array" aca="1" ref="U2681" ca="1">_FV(A2681,"Market cap",TRUE)</f>
        <v>234281612.5</v>
      </c>
      <c r="V2681" s="4">
        <v>234281616</v>
      </c>
      <c r="W2681" s="4">
        <v>234281616</v>
      </c>
      <c r="Y2681" t="s">
        <v>7284</v>
      </c>
      <c r="Z2681" s="5">
        <v>50.93</v>
      </c>
      <c r="AA2681" s="5">
        <v>18.375126000000002</v>
      </c>
      <c r="AB2681" s="19">
        <v>2.6400001999999999E-2</v>
      </c>
      <c r="AC2681" s="4">
        <v>14901</v>
      </c>
      <c r="AE2681" s="5">
        <v>1.530881342233315</v>
      </c>
      <c r="AF2681" s="19">
        <v>7.4664118743654084</v>
      </c>
      <c r="AI2681" s="4">
        <v>14901</v>
      </c>
      <c r="AJ2681" s="5">
        <v>759162.73710000003</v>
      </c>
      <c r="AL2681" s="5">
        <v>55.249000000000002</v>
      </c>
      <c r="AM2681" s="5">
        <v>45.51</v>
      </c>
      <c r="AN2681" t="s">
        <v>47</v>
      </c>
      <c r="AO2681" t="str" cm="1">
        <f t="array" aca="1" ref="AO2681" ca="1">_FV(A2681,"Currency")</f>
        <v>USD</v>
      </c>
      <c r="AP2681" t="str" cm="1">
        <f t="array" aca="1" ref="AP2681" ca="1">_FV(A2681,"Exchange")</f>
        <v>Nasdaq Stock Market</v>
      </c>
      <c r="AQ2681" s="6" t="str" cm="1">
        <f t="array" aca="1" ref="AQ2681" ca="1">_FV(A2681,"Exchange abbreviation",TRUE)</f>
        <v>XNAS</v>
      </c>
      <c r="AR2681" t="str" cm="1">
        <f t="array" aca="1" ref="AR2681" ca="1">_FV(A2681,"Instrument type",TRUE)</f>
        <v>ETF</v>
      </c>
    </row>
    <row r="2682" spans="1:44" ht="18.75" customHeight="1" x14ac:dyDescent="0.25">
      <c r="A2682" t="e" vm="2694">
        <v>#VALUE!</v>
      </c>
      <c r="B2682" t="s">
        <v>7285</v>
      </c>
      <c r="C2682" t="s">
        <v>7286</v>
      </c>
      <c r="D2682" s="31" cm="1">
        <f t="array" aca="1" ref="D2682" ca="1">_FV(A2682,"Last trade time",TRUE)</f>
        <v>45824.84027780078</v>
      </c>
      <c r="E2682" s="23" cm="1">
        <f t="array" aca="1" ref="E2682" ca="1">_FV(A2682,"Price")</f>
        <v>40.47</v>
      </c>
      <c r="F2682" s="27" cm="1">
        <f t="array" aca="1" ref="F2682" ca="1">_FV(A2682,"Change (%)",TRUE)</f>
        <v>8.9750000000000003E-3</v>
      </c>
      <c r="G2682" s="26" cm="1">
        <f t="array" aca="1" ref="G2682" ca="1">_FV(A2682,"Change")</f>
        <v>0.36</v>
      </c>
      <c r="H2682" s="23" cm="1">
        <f t="array" aca="1" ref="H2682" ca="1">_FV(A2682,"Open")</f>
        <v>40.44</v>
      </c>
      <c r="I2682" s="23" cm="1">
        <f t="array" aca="1" ref="I2682" ca="1">_FV(A2682,"Low")</f>
        <v>40.409999999999997</v>
      </c>
      <c r="J2682" s="23" cm="1">
        <f t="array" aca="1" ref="J2682" ca="1">_FV(A2682,"High")</f>
        <v>40.692599999999999</v>
      </c>
      <c r="K2682" s="23" cm="1">
        <f t="array" aca="1" ref="K2682" ca="1">_FV(A2682,"Previous close",TRUE)</f>
        <v>40.11</v>
      </c>
      <c r="L2682" s="26"/>
      <c r="M2682" s="23" cm="1">
        <f t="array" aca="1" ref="M2682" ca="1">_FV(A2682,"52 week low",TRUE)</f>
        <v>32.715000000000003</v>
      </c>
      <c r="N2682" s="23" cm="1">
        <f t="array" aca="1" ref="N2682" ca="1">_FV(A2682,"52 week high",TRUE)</f>
        <v>42.481999999999999</v>
      </c>
      <c r="O2682" s="8" cm="1">
        <f t="array" aca="1" ref="O2682" ca="1">_FV(A2682,"Volume")</f>
        <v>23580</v>
      </c>
      <c r="P2682" s="7" cm="1">
        <f t="array" aca="1" ref="P2682" ca="1">_FV(A2682,"Volume average",TRUE)</f>
        <v>57752</v>
      </c>
      <c r="Q2682" t="s">
        <v>50</v>
      </c>
      <c r="S2682" t="s">
        <v>2589</v>
      </c>
      <c r="T2682" s="25" cm="1">
        <f t="array" aca="1" ref="T2682" ca="1">_FV(A2682,"Expense ratio",TRUE)</f>
        <v>3.4999999999999996E-3</v>
      </c>
      <c r="U2682" s="24" cm="1">
        <f t="array" aca="1" ref="U2682" ca="1">_FV(A2682,"Market cap",TRUE)</f>
        <v>306692988.62</v>
      </c>
      <c r="V2682" s="4">
        <v>306692992</v>
      </c>
      <c r="W2682" s="4">
        <v>306692992</v>
      </c>
      <c r="X2682" t="s">
        <v>7287</v>
      </c>
      <c r="Y2682" t="s">
        <v>7288</v>
      </c>
      <c r="Z2682" s="5">
        <v>40.44</v>
      </c>
      <c r="AA2682" s="5">
        <v>24.425250999999999</v>
      </c>
      <c r="AB2682" s="5">
        <v>0.01</v>
      </c>
      <c r="AC2682" s="4">
        <v>64555</v>
      </c>
      <c r="AE2682" s="5">
        <v>4.56546255224759</v>
      </c>
      <c r="AF2682" s="5">
        <v>8.8386524649591394</v>
      </c>
      <c r="AI2682" s="4">
        <v>64555</v>
      </c>
      <c r="AJ2682" s="5">
        <v>2614477.5</v>
      </c>
      <c r="AL2682" s="5">
        <v>42.481999999999999</v>
      </c>
      <c r="AM2682" s="5">
        <v>32.715000000000003</v>
      </c>
      <c r="AN2682" t="s">
        <v>90</v>
      </c>
      <c r="AO2682" t="str" cm="1">
        <f t="array" aca="1" ref="AO2682" ca="1">_FV(A2682,"Currency")</f>
        <v>USD</v>
      </c>
      <c r="AP2682" t="str" cm="1">
        <f t="array" aca="1" ref="AP2682" ca="1">_FV(A2682,"Exchange")</f>
        <v>NYSE Arca</v>
      </c>
      <c r="AQ2682" s="6" t="str" cm="1">
        <f t="array" aca="1" ref="AQ2682" ca="1">_FV(A2682,"Exchange abbreviation",TRUE)</f>
        <v>ARCX</v>
      </c>
      <c r="AR2682" t="str" cm="1">
        <f t="array" aca="1" ref="AR2682" ca="1">_FV(A2682,"Instrument type",TRUE)</f>
        <v>ETF</v>
      </c>
    </row>
    <row r="2683" spans="1:44" ht="18.75" customHeight="1" x14ac:dyDescent="0.25">
      <c r="A2683" t="e" vm="2695">
        <v>#VALUE!</v>
      </c>
      <c r="B2683" t="s">
        <v>7289</v>
      </c>
      <c r="C2683" t="s">
        <v>7290</v>
      </c>
      <c r="D2683" s="31" cm="1">
        <f t="array" aca="1" ref="D2683" ca="1">_FV(A2683,"Last trade time",TRUE)</f>
        <v>45824.932934421093</v>
      </c>
      <c r="E2683" s="23" cm="1">
        <f t="array" aca="1" ref="E2683" ca="1">_FV(A2683,"Price")</f>
        <v>22.535</v>
      </c>
      <c r="F2683" s="27" cm="1">
        <f t="array" aca="1" ref="F2683" ca="1">_FV(A2683,"Change (%)",TRUE)</f>
        <v>-6.3929999999999994E-3</v>
      </c>
      <c r="G2683" s="26" cm="1">
        <f t="array" aca="1" ref="G2683" ca="1">_FV(A2683,"Change")</f>
        <v>-0.14499999999999999</v>
      </c>
      <c r="H2683" s="23" cm="1">
        <f t="array" aca="1" ref="H2683" ca="1">_FV(A2683,"Open")</f>
        <v>22.65</v>
      </c>
      <c r="I2683" s="23" cm="1">
        <f t="array" aca="1" ref="I2683" ca="1">_FV(A2683,"Low")</f>
        <v>22.53</v>
      </c>
      <c r="J2683" s="23" cm="1">
        <f t="array" aca="1" ref="J2683" ca="1">_FV(A2683,"High")</f>
        <v>22.719200000000001</v>
      </c>
      <c r="K2683" s="23" cm="1">
        <f t="array" aca="1" ref="K2683" ca="1">_FV(A2683,"Previous close",TRUE)</f>
        <v>22.68</v>
      </c>
      <c r="L2683" s="26"/>
      <c r="M2683" s="23" cm="1">
        <f t="array" aca="1" ref="M2683" ca="1">_FV(A2683,"52 week low",TRUE)</f>
        <v>22.22</v>
      </c>
      <c r="N2683" s="23" cm="1">
        <f t="array" aca="1" ref="N2683" ca="1">_FV(A2683,"52 week high",TRUE)</f>
        <v>27.39</v>
      </c>
      <c r="O2683" s="8" cm="1">
        <f t="array" aca="1" ref="O2683" ca="1">_FV(A2683,"Volume")</f>
        <v>539119</v>
      </c>
      <c r="P2683" s="7" cm="1">
        <f t="array" aca="1" ref="P2683" ca="1">_FV(A2683,"Volume average",TRUE)</f>
        <v>725145</v>
      </c>
      <c r="Q2683" t="s">
        <v>424</v>
      </c>
      <c r="S2683" t="s">
        <v>2067</v>
      </c>
      <c r="T2683" s="25" cm="1">
        <f t="array" aca="1" ref="T2683" ca="1">_FV(A2683,"Expense ratio",TRUE)</f>
        <v>3.4999999999999996E-3</v>
      </c>
      <c r="U2683" s="24" cm="1">
        <f t="array" aca="1" ref="U2683" ca="1">_FV(A2683,"Market cap",TRUE)</f>
        <v>1080641870.6400001</v>
      </c>
      <c r="V2683" s="4">
        <v>1080641920</v>
      </c>
      <c r="W2683" s="4">
        <v>1080641920</v>
      </c>
      <c r="Y2683" t="s">
        <v>3777</v>
      </c>
      <c r="Z2683" s="5">
        <v>22.422709999999999</v>
      </c>
      <c r="AA2683" s="20"/>
      <c r="AB2683" s="5">
        <v>0.16129999</v>
      </c>
      <c r="AC2683" s="4">
        <v>833623</v>
      </c>
      <c r="AE2683" s="5">
        <v>2.459445216508072</v>
      </c>
      <c r="AF2683" s="5">
        <v>2.3194563332007871</v>
      </c>
      <c r="AI2683" s="4">
        <v>833623</v>
      </c>
      <c r="AJ2683" s="5">
        <v>18706500.120000001</v>
      </c>
      <c r="AL2683" s="5">
        <v>27.39</v>
      </c>
      <c r="AM2683" s="5">
        <v>22.22</v>
      </c>
      <c r="AN2683" t="s">
        <v>82</v>
      </c>
      <c r="AO2683" t="str" cm="1">
        <f t="array" aca="1" ref="AO2683" ca="1">_FV(A2683,"Currency")</f>
        <v>USD</v>
      </c>
      <c r="AP2683" t="str" cm="1">
        <f t="array" aca="1" ref="AP2683" ca="1">_FV(A2683,"Exchange")</f>
        <v>CBOE BZX Exchange</v>
      </c>
      <c r="AQ2683" s="6" t="str" cm="1">
        <f t="array" aca="1" ref="AQ2683" ca="1">_FV(A2683,"Exchange abbreviation",TRUE)</f>
        <v>BATS</v>
      </c>
      <c r="AR2683" t="str" cm="1">
        <f t="array" aca="1" ref="AR2683" ca="1">_FV(A2683,"Instrument type",TRUE)</f>
        <v>ETF</v>
      </c>
    </row>
    <row r="2684" spans="1:44" ht="18.75" customHeight="1" x14ac:dyDescent="0.25">
      <c r="A2684" t="e" vm="2696">
        <v>#VALUE!</v>
      </c>
      <c r="B2684" t="s">
        <v>7291</v>
      </c>
      <c r="C2684" t="s">
        <v>6880</v>
      </c>
      <c r="D2684" s="31" cm="1">
        <f t="array" aca="1" ref="D2684" ca="1">_FV(A2684,"Last trade time",TRUE)</f>
        <v>45824.840277812502</v>
      </c>
      <c r="E2684" s="23" cm="1">
        <f t="array" aca="1" ref="E2684" ca="1">_FV(A2684,"Price")</f>
        <v>24.589700000000001</v>
      </c>
      <c r="F2684" s="27" cm="1">
        <f t="array" aca="1" ref="F2684" ca="1">_FV(A2684,"Change (%)",TRUE)</f>
        <v>1.2134000000000001E-2</v>
      </c>
      <c r="G2684" s="26" cm="1">
        <f t="array" aca="1" ref="G2684" ca="1">_FV(A2684,"Change")</f>
        <v>0.29480000000000001</v>
      </c>
      <c r="H2684" s="23" cm="1">
        <f t="array" aca="1" ref="H2684" ca="1">_FV(A2684,"Open")</f>
        <v>24.589700000000001</v>
      </c>
      <c r="I2684" s="23" cm="1">
        <f t="array" aca="1" ref="I2684" ca="1">_FV(A2684,"Low")</f>
        <v>24.589700000000001</v>
      </c>
      <c r="J2684" s="23" cm="1">
        <f t="array" aca="1" ref="J2684" ca="1">_FV(A2684,"High")</f>
        <v>24.589700000000001</v>
      </c>
      <c r="K2684" s="23" cm="1">
        <f t="array" aca="1" ref="K2684" ca="1">_FV(A2684,"Previous close",TRUE)</f>
        <v>24.294899999999998</v>
      </c>
      <c r="L2684" s="26"/>
      <c r="M2684" s="23" cm="1">
        <f t="array" aca="1" ref="M2684" ca="1">_FV(A2684,"52 week low",TRUE)</f>
        <v>20.551600000000001</v>
      </c>
      <c r="N2684" s="23" cm="1">
        <f t="array" aca="1" ref="N2684" ca="1">_FV(A2684,"52 week high",TRUE)</f>
        <v>28.696999999999999</v>
      </c>
      <c r="O2684" s="8" cm="1">
        <f t="array" aca="1" ref="O2684" ca="1">_FV(A2684,"Volume")</f>
        <v>4</v>
      </c>
      <c r="P2684" s="7" cm="1">
        <f t="array" aca="1" ref="P2684" ca="1">_FV(A2684,"Volume average",TRUE)</f>
        <v>231</v>
      </c>
      <c r="Q2684" t="s">
        <v>916</v>
      </c>
      <c r="S2684" t="s">
        <v>277</v>
      </c>
      <c r="T2684" s="25" cm="1">
        <f t="array" aca="1" ref="T2684" ca="1">_FV(A2684,"Expense ratio",TRUE)</f>
        <v>3.4999999999999996E-3</v>
      </c>
      <c r="U2684" s="24" cm="1">
        <f t="array" aca="1" ref="U2684" ca="1">_FV(A2684,"Market cap",TRUE)</f>
        <v>2395168.81</v>
      </c>
      <c r="V2684" s="4">
        <v>2404679</v>
      </c>
      <c r="W2684" s="4">
        <v>2404679</v>
      </c>
      <c r="Y2684" t="s">
        <v>7292</v>
      </c>
      <c r="Z2684" s="5">
        <v>24.47</v>
      </c>
      <c r="AA2684" s="5">
        <v>11.333170000000001</v>
      </c>
      <c r="AB2684" s="5">
        <v>1.0299999000000001E-2</v>
      </c>
      <c r="AC2684" s="4">
        <v>260</v>
      </c>
      <c r="AE2684" s="5">
        <v>-4.7594021847288337</v>
      </c>
      <c r="AF2684" s="5">
        <v>2.242929033338092</v>
      </c>
      <c r="AI2684" s="4">
        <v>260</v>
      </c>
      <c r="AJ2684" s="5">
        <v>6361.6019999999999</v>
      </c>
      <c r="AL2684" s="5">
        <v>28.696999999999999</v>
      </c>
      <c r="AM2684" s="5">
        <v>20.552</v>
      </c>
      <c r="AN2684" t="s">
        <v>47</v>
      </c>
      <c r="AO2684" t="str" cm="1">
        <f t="array" aca="1" ref="AO2684" ca="1">_FV(A2684,"Currency")</f>
        <v>USD</v>
      </c>
      <c r="AP2684" t="str" cm="1">
        <f t="array" aca="1" ref="AP2684" ca="1">_FV(A2684,"Exchange")</f>
        <v>NYSE Arca</v>
      </c>
      <c r="AQ2684" s="6" t="str" cm="1">
        <f t="array" aca="1" ref="AQ2684" ca="1">_FV(A2684,"Exchange abbreviation",TRUE)</f>
        <v>ARCX</v>
      </c>
      <c r="AR2684" t="str" cm="1">
        <f t="array" aca="1" ref="AR2684" ca="1">_FV(A2684,"Instrument type",TRUE)</f>
        <v>ETF</v>
      </c>
    </row>
    <row r="2685" spans="1:44" ht="18.75" customHeight="1" x14ac:dyDescent="0.25">
      <c r="A2685" t="e" vm="2697">
        <v>#VALUE!</v>
      </c>
      <c r="B2685" t="s">
        <v>7293</v>
      </c>
      <c r="C2685" t="s">
        <v>7294</v>
      </c>
      <c r="D2685" s="31" cm="1">
        <f t="array" aca="1" ref="D2685" ca="1">_FV(A2685,"Last trade time",TRUE)</f>
        <v>45824.878235450778</v>
      </c>
      <c r="E2685" s="23" cm="1">
        <f t="array" aca="1" ref="E2685" ca="1">_FV(A2685,"Price")</f>
        <v>42.35</v>
      </c>
      <c r="F2685" s="27" cm="1">
        <f t="array" aca="1" ref="F2685" ca="1">_FV(A2685,"Change (%)",TRUE)</f>
        <v>1.4189999999999999E-3</v>
      </c>
      <c r="G2685" s="26" cm="1">
        <f t="array" aca="1" ref="G2685" ca="1">_FV(A2685,"Change")</f>
        <v>0.06</v>
      </c>
      <c r="H2685" s="23" cm="1">
        <f t="array" aca="1" ref="H2685" ca="1">_FV(A2685,"Open")</f>
        <v>42.49</v>
      </c>
      <c r="I2685" s="23" cm="1">
        <f t="array" aca="1" ref="I2685" ca="1">_FV(A2685,"Low")</f>
        <v>42.3</v>
      </c>
      <c r="J2685" s="23" cm="1">
        <f t="array" aca="1" ref="J2685" ca="1">_FV(A2685,"High")</f>
        <v>42.62</v>
      </c>
      <c r="K2685" s="23" cm="1">
        <f t="array" aca="1" ref="K2685" ca="1">_FV(A2685,"Previous close",TRUE)</f>
        <v>42.29</v>
      </c>
      <c r="L2685" s="26"/>
      <c r="M2685" s="23" cm="1">
        <f t="array" aca="1" ref="M2685" ca="1">_FV(A2685,"52 week low",TRUE)</f>
        <v>37.299999999999997</v>
      </c>
      <c r="N2685" s="23" cm="1">
        <f t="array" aca="1" ref="N2685" ca="1">_FV(A2685,"52 week high",TRUE)</f>
        <v>43.07</v>
      </c>
      <c r="O2685" s="8" cm="1">
        <f t="array" aca="1" ref="O2685" ca="1">_FV(A2685,"Volume")</f>
        <v>235227</v>
      </c>
      <c r="P2685" s="7" cm="1">
        <f t="array" aca="1" ref="P2685" ca="1">_FV(A2685,"Volume average",TRUE)</f>
        <v>559763</v>
      </c>
      <c r="Q2685" t="s">
        <v>5553</v>
      </c>
      <c r="S2685" t="s">
        <v>2067</v>
      </c>
      <c r="T2685" s="25" cm="1">
        <f t="array" aca="1" ref="T2685" ca="1">_FV(A2685,"Expense ratio",TRUE)</f>
        <v>3.4999999999999996E-3</v>
      </c>
      <c r="U2685" s="24" cm="1">
        <f t="array" aca="1" ref="U2685" ca="1">_FV(A2685,"Market cap",TRUE)</f>
        <v>1016997509.89</v>
      </c>
      <c r="V2685" s="4">
        <v>1016997504</v>
      </c>
      <c r="W2685" s="4">
        <v>1016997504</v>
      </c>
      <c r="Y2685" t="s">
        <v>7227</v>
      </c>
      <c r="Z2685" s="5">
        <v>41.842750000000002</v>
      </c>
      <c r="AA2685" s="20"/>
      <c r="AB2685" s="5">
        <v>5.4000000000000003E-3</v>
      </c>
      <c r="AC2685" s="4">
        <v>542984</v>
      </c>
      <c r="AE2685" s="5">
        <v>9.7931443125298898</v>
      </c>
      <c r="AF2685" s="5">
        <v>7.2004770318228051</v>
      </c>
      <c r="AI2685" s="4">
        <v>542984</v>
      </c>
      <c r="AJ2685" s="5">
        <v>22761889.280000001</v>
      </c>
      <c r="AL2685" s="5">
        <v>43.07</v>
      </c>
      <c r="AM2685" s="5">
        <v>37.299999999999997</v>
      </c>
      <c r="AN2685" t="s">
        <v>82</v>
      </c>
      <c r="AO2685" t="str" cm="1">
        <f t="array" aca="1" ref="AO2685" ca="1">_FV(A2685,"Currency")</f>
        <v>USD</v>
      </c>
      <c r="AP2685" t="str" cm="1">
        <f t="array" aca="1" ref="AP2685" ca="1">_FV(A2685,"Exchange")</f>
        <v>Nasdaq Stock Market</v>
      </c>
      <c r="AQ2685" s="6" t="str" cm="1">
        <f t="array" aca="1" ref="AQ2685" ca="1">_FV(A2685,"Exchange abbreviation",TRUE)</f>
        <v>XNAS</v>
      </c>
      <c r="AR2685" t="str" cm="1">
        <f t="array" aca="1" ref="AR2685" ca="1">_FV(A2685,"Instrument type",TRUE)</f>
        <v>ETF</v>
      </c>
    </row>
    <row r="2686" spans="1:44" ht="18.75" customHeight="1" x14ac:dyDescent="0.25">
      <c r="A2686" t="e" vm="2698">
        <v>#VALUE!</v>
      </c>
      <c r="B2686" t="s">
        <v>7295</v>
      </c>
      <c r="C2686" t="s">
        <v>7296</v>
      </c>
      <c r="D2686" s="31" cm="1">
        <f t="array" aca="1" ref="D2686" ca="1">_FV(A2686,"Last trade time",TRUE)</f>
        <v>45824.840277812502</v>
      </c>
      <c r="E2686" s="23" cm="1">
        <f t="array" aca="1" ref="E2686" ca="1">_FV(A2686,"Price")</f>
        <v>44.73</v>
      </c>
      <c r="F2686" s="27" cm="1">
        <f t="array" aca="1" ref="F2686" ca="1">_FV(A2686,"Change (%)",TRUE)</f>
        <v>2.6900000000000001E-3</v>
      </c>
      <c r="G2686" s="26" cm="1">
        <f t="array" aca="1" ref="G2686" ca="1">_FV(A2686,"Change")</f>
        <v>0.12</v>
      </c>
      <c r="H2686" s="23" cm="1">
        <f t="array" aca="1" ref="H2686" ca="1">_FV(A2686,"Open")</f>
        <v>44.84</v>
      </c>
      <c r="I2686" s="23" cm="1">
        <f t="array" aca="1" ref="I2686" ca="1">_FV(A2686,"Low")</f>
        <v>44.5871</v>
      </c>
      <c r="J2686" s="23" cm="1">
        <f t="array" aca="1" ref="J2686" ca="1">_FV(A2686,"High")</f>
        <v>44.94</v>
      </c>
      <c r="K2686" s="23" cm="1">
        <f t="array" aca="1" ref="K2686" ca="1">_FV(A2686,"Previous close",TRUE)</f>
        <v>44.61</v>
      </c>
      <c r="L2686" s="26"/>
      <c r="M2686" s="23" cm="1">
        <f t="array" aca="1" ref="M2686" ca="1">_FV(A2686,"52 week low",TRUE)</f>
        <v>40.515000000000001</v>
      </c>
      <c r="N2686" s="23" cm="1">
        <f t="array" aca="1" ref="N2686" ca="1">_FV(A2686,"52 week high",TRUE)</f>
        <v>48.28</v>
      </c>
      <c r="O2686" s="8" cm="1">
        <f t="array" aca="1" ref="O2686" ca="1">_FV(A2686,"Volume")</f>
        <v>16318</v>
      </c>
      <c r="P2686" s="7" cm="1">
        <f t="array" aca="1" ref="P2686" ca="1">_FV(A2686,"Volume average",TRUE)</f>
        <v>31113</v>
      </c>
      <c r="Q2686" t="s">
        <v>1641</v>
      </c>
      <c r="S2686" t="s">
        <v>3356</v>
      </c>
      <c r="T2686" s="25" cm="1">
        <f t="array" aca="1" ref="T2686" ca="1">_FV(A2686,"Expense ratio",TRUE)</f>
        <v>3.4999999999999996E-3</v>
      </c>
      <c r="U2686" s="24" cm="1">
        <f t="array" aca="1" ref="U2686" ca="1">_FV(A2686,"Market cap",TRUE)</f>
        <v>209405860.81999999</v>
      </c>
      <c r="V2686" s="4">
        <v>209405856</v>
      </c>
      <c r="W2686" s="4">
        <v>209405856</v>
      </c>
      <c r="Y2686" t="s">
        <v>4587</v>
      </c>
      <c r="Z2686" s="5">
        <v>44.38</v>
      </c>
      <c r="AA2686" s="5">
        <v>18.515429000000001</v>
      </c>
      <c r="AB2686" s="5">
        <v>2.0599999000000001E-2</v>
      </c>
      <c r="AC2686" s="4">
        <v>40252</v>
      </c>
      <c r="AE2686" s="5">
        <v>0.86624833473709639</v>
      </c>
      <c r="AF2686" s="5">
        <v>5.7659084763667101</v>
      </c>
      <c r="AI2686" s="4">
        <v>40252</v>
      </c>
      <c r="AJ2686" s="5">
        <v>1787349.808</v>
      </c>
      <c r="AL2686" s="5">
        <v>48.28</v>
      </c>
      <c r="AM2686" s="5">
        <v>40.515000000000001</v>
      </c>
      <c r="AN2686" t="s">
        <v>90</v>
      </c>
      <c r="AO2686" t="str" cm="1">
        <f t="array" aca="1" ref="AO2686" ca="1">_FV(A2686,"Currency")</f>
        <v>USD</v>
      </c>
      <c r="AP2686" t="str" cm="1">
        <f t="array" aca="1" ref="AP2686" ca="1">_FV(A2686,"Exchange")</f>
        <v>NYSE Arca</v>
      </c>
      <c r="AQ2686" s="6" t="str" cm="1">
        <f t="array" aca="1" ref="AQ2686" ca="1">_FV(A2686,"Exchange abbreviation",TRUE)</f>
        <v>ARCX</v>
      </c>
      <c r="AR2686" t="str" cm="1">
        <f t="array" aca="1" ref="AR2686" ca="1">_FV(A2686,"Instrument type",TRUE)</f>
        <v>ETF</v>
      </c>
    </row>
    <row r="2687" spans="1:44" ht="18.75" customHeight="1" x14ac:dyDescent="0.25">
      <c r="A2687" t="e" vm="2699">
        <v>#VALUE!</v>
      </c>
      <c r="B2687" t="s">
        <v>7297</v>
      </c>
      <c r="C2687" t="s">
        <v>7298</v>
      </c>
      <c r="D2687" s="31" cm="1">
        <f t="array" aca="1" ref="D2687" ca="1">_FV(A2687,"Last trade time",TRUE)</f>
        <v>45824.840277823438</v>
      </c>
      <c r="E2687" s="23" cm="1">
        <f t="array" aca="1" ref="E2687" ca="1">_FV(A2687,"Price")</f>
        <v>46.58</v>
      </c>
      <c r="F2687" s="27" cm="1">
        <f t="array" aca="1" ref="F2687" ca="1">_FV(A2687,"Change (%)",TRUE)</f>
        <v>3.2390000000000001E-3</v>
      </c>
      <c r="G2687" s="26" cm="1">
        <f t="array" aca="1" ref="G2687" ca="1">_FV(A2687,"Change")</f>
        <v>0.15040000000000001</v>
      </c>
      <c r="H2687" s="23" cm="1">
        <f t="array" aca="1" ref="H2687" ca="1">_FV(A2687,"Open")</f>
        <v>46.53</v>
      </c>
      <c r="I2687" s="23" cm="1">
        <f t="array" aca="1" ref="I2687" ca="1">_FV(A2687,"Low")</f>
        <v>46.53</v>
      </c>
      <c r="J2687" s="23" cm="1">
        <f t="array" aca="1" ref="J2687" ca="1">_FV(A2687,"High")</f>
        <v>46.8</v>
      </c>
      <c r="K2687" s="23" cm="1">
        <f t="array" aca="1" ref="K2687" ca="1">_FV(A2687,"Previous close",TRUE)</f>
        <v>46.429600000000001</v>
      </c>
      <c r="L2687" s="26"/>
      <c r="M2687" s="23" cm="1">
        <f t="array" aca="1" ref="M2687" ca="1">_FV(A2687,"52 week low",TRUE)</f>
        <v>41</v>
      </c>
      <c r="N2687" s="23" cm="1">
        <f t="array" aca="1" ref="N2687" ca="1">_FV(A2687,"52 week high",TRUE)</f>
        <v>46.8</v>
      </c>
      <c r="O2687" s="8" cm="1">
        <f t="array" aca="1" ref="O2687" ca="1">_FV(A2687,"Volume")</f>
        <v>36986</v>
      </c>
      <c r="P2687" s="7" cm="1">
        <f t="array" aca="1" ref="P2687" ca="1">_FV(A2687,"Volume average",TRUE)</f>
        <v>11287</v>
      </c>
      <c r="Q2687" t="s">
        <v>337</v>
      </c>
      <c r="S2687" t="s">
        <v>2310</v>
      </c>
      <c r="T2687" s="25" cm="1">
        <f t="array" aca="1" ref="T2687" ca="1">_FV(A2687,"Expense ratio",TRUE)</f>
        <v>3.4999999999999996E-3</v>
      </c>
      <c r="U2687" s="24" cm="1">
        <f t="array" aca="1" ref="U2687" ca="1">_FV(A2687,"Market cap",TRUE)</f>
        <v>250826024.84</v>
      </c>
      <c r="V2687" s="4">
        <v>250826016</v>
      </c>
      <c r="W2687" s="4">
        <v>250826016</v>
      </c>
      <c r="Y2687" t="s">
        <v>5544</v>
      </c>
      <c r="Z2687" s="5">
        <v>46.365810000000003</v>
      </c>
      <c r="AA2687" s="19">
        <v>18.037195000000001</v>
      </c>
      <c r="AB2687" s="5">
        <v>2.9499999999999998E-2</v>
      </c>
      <c r="AC2687" s="4">
        <v>13688</v>
      </c>
      <c r="AE2687" s="5">
        <v>5.8138122567449324</v>
      </c>
      <c r="AF2687" s="5">
        <v>9.6299604811465258</v>
      </c>
      <c r="AI2687" s="4">
        <v>13688</v>
      </c>
      <c r="AJ2687" s="5">
        <v>634575.67999999993</v>
      </c>
      <c r="AL2687" s="5">
        <v>46.55</v>
      </c>
      <c r="AM2687" s="4">
        <v>41</v>
      </c>
      <c r="AN2687" t="s">
        <v>47</v>
      </c>
      <c r="AO2687" t="str" cm="1">
        <f t="array" aca="1" ref="AO2687" ca="1">_FV(A2687,"Currency")</f>
        <v>USD</v>
      </c>
      <c r="AP2687" t="str" cm="1">
        <f t="array" aca="1" ref="AP2687" ca="1">_FV(A2687,"Exchange")</f>
        <v>NYSE Arca</v>
      </c>
      <c r="AQ2687" s="6" t="str" cm="1">
        <f t="array" aca="1" ref="AQ2687" ca="1">_FV(A2687,"Exchange abbreviation",TRUE)</f>
        <v>ARCX</v>
      </c>
      <c r="AR2687" t="str" cm="1">
        <f t="array" aca="1" ref="AR2687" ca="1">_FV(A2687,"Instrument type",TRUE)</f>
        <v>ETF</v>
      </c>
    </row>
    <row r="2688" spans="1:44" ht="18.75" customHeight="1" x14ac:dyDescent="0.25">
      <c r="A2688" t="e" vm="2700">
        <v>#VALUE!</v>
      </c>
      <c r="B2688" t="s">
        <v>7299</v>
      </c>
      <c r="C2688" t="s">
        <v>7300</v>
      </c>
      <c r="D2688" s="31" cm="1">
        <f t="array" aca="1" ref="D2688" ca="1">_FV(A2688,"Last trade time",TRUE)</f>
        <v>45824.84027780078</v>
      </c>
      <c r="E2688" s="23" cm="1">
        <f t="array" aca="1" ref="E2688" ca="1">_FV(A2688,"Price")</f>
        <v>33.378</v>
      </c>
      <c r="F2688" s="27" cm="1">
        <f t="array" aca="1" ref="F2688" ca="1">_FV(A2688,"Change (%)",TRUE)</f>
        <v>1.1145E-2</v>
      </c>
      <c r="G2688" s="26" cm="1">
        <f t="array" aca="1" ref="G2688" ca="1">_FV(A2688,"Change")</f>
        <v>0.3679</v>
      </c>
      <c r="H2688" s="23" cm="1">
        <f t="array" aca="1" ref="H2688" ca="1">_FV(A2688,"Open")</f>
        <v>33.255600000000001</v>
      </c>
      <c r="I2688" s="23" cm="1">
        <f t="array" aca="1" ref="I2688" ca="1">_FV(A2688,"Low")</f>
        <v>33.255600000000001</v>
      </c>
      <c r="J2688" s="23" cm="1">
        <f t="array" aca="1" ref="J2688" ca="1">_FV(A2688,"High")</f>
        <v>33.448999999999998</v>
      </c>
      <c r="K2688" s="23" cm="1">
        <f t="array" aca="1" ref="K2688" ca="1">_FV(A2688,"Previous close",TRUE)</f>
        <v>33.010100000000001</v>
      </c>
      <c r="L2688" s="26"/>
      <c r="M2688" s="23" cm="1">
        <f t="array" aca="1" ref="M2688" ca="1">_FV(A2688,"52 week low",TRUE)</f>
        <v>25.78</v>
      </c>
      <c r="N2688" s="23" cm="1">
        <f t="array" aca="1" ref="N2688" ca="1">_FV(A2688,"52 week high",TRUE)</f>
        <v>35.01</v>
      </c>
      <c r="O2688" s="8" cm="1">
        <f t="array" aca="1" ref="O2688" ca="1">_FV(A2688,"Volume")</f>
        <v>7149</v>
      </c>
      <c r="P2688" s="7" cm="1">
        <f t="array" aca="1" ref="P2688" ca="1">_FV(A2688,"Volume average",TRUE)</f>
        <v>12565</v>
      </c>
      <c r="Q2688" t="s">
        <v>490</v>
      </c>
      <c r="T2688" s="25" cm="1">
        <f t="array" aca="1" ref="T2688" ca="1">_FV(A2688,"Expense ratio",TRUE)</f>
        <v>3.4999999999999996E-3</v>
      </c>
      <c r="U2688" s="24" cm="1">
        <f t="array" aca="1" ref="U2688" ca="1">_FV(A2688,"Market cap",TRUE)</f>
        <v>112125047.08</v>
      </c>
      <c r="V2688" s="16"/>
      <c r="W2688" s="16"/>
      <c r="Z2688" s="18"/>
      <c r="AB2688" s="20"/>
      <c r="AC2688" s="21">
        <v>12684</v>
      </c>
      <c r="AE2688" s="18"/>
      <c r="AF2688" s="20"/>
      <c r="AI2688" s="21"/>
      <c r="AJ2688" s="18"/>
      <c r="AL2688" s="18"/>
      <c r="AM2688" s="18"/>
      <c r="AN2688" t="s">
        <v>73</v>
      </c>
      <c r="AO2688" t="str" cm="1">
        <f t="array" aca="1" ref="AO2688" ca="1">_FV(A2688,"Currency")</f>
        <v>USD</v>
      </c>
      <c r="AP2688" t="str" cm="1">
        <f t="array" aca="1" ref="AP2688" ca="1">_FV(A2688,"Exchange")</f>
        <v>NYSE Arca</v>
      </c>
      <c r="AQ2688" s="6" t="str" cm="1">
        <f t="array" aca="1" ref="AQ2688" ca="1">_FV(A2688,"Exchange abbreviation",TRUE)</f>
        <v>ARCX</v>
      </c>
      <c r="AR2688" t="str" cm="1">
        <f t="array" aca="1" ref="AR2688" ca="1">_FV(A2688,"Instrument type",TRUE)</f>
        <v>ETF</v>
      </c>
    </row>
    <row r="2689" spans="1:44" ht="18.75" customHeight="1" x14ac:dyDescent="0.25">
      <c r="A2689" t="e" vm="2701">
        <v>#VALUE!</v>
      </c>
      <c r="B2689" t="s">
        <v>7301</v>
      </c>
      <c r="C2689" t="s">
        <v>7302</v>
      </c>
      <c r="D2689" s="31" cm="1">
        <f t="array" aca="1" ref="D2689" ca="1">_FV(A2689,"Last trade time",TRUE)</f>
        <v>45824.888913113282</v>
      </c>
      <c r="E2689" s="23" cm="1">
        <f t="array" aca="1" ref="E2689" ca="1">_FV(A2689,"Price")</f>
        <v>23.18</v>
      </c>
      <c r="F2689" s="27" cm="1">
        <f t="array" aca="1" ref="F2689" ca="1">_FV(A2689,"Change (%)",TRUE)</f>
        <v>8.6360000000000007E-4</v>
      </c>
      <c r="G2689" s="26" cm="1">
        <f t="array" aca="1" ref="G2689" ca="1">_FV(A2689,"Change")</f>
        <v>0.02</v>
      </c>
      <c r="H2689" s="23" cm="1">
        <f t="array" aca="1" ref="H2689" ca="1">_FV(A2689,"Open")</f>
        <v>23.25</v>
      </c>
      <c r="I2689" s="23" cm="1">
        <f t="array" aca="1" ref="I2689" ca="1">_FV(A2689,"Low")</f>
        <v>23.16</v>
      </c>
      <c r="J2689" s="23" cm="1">
        <f t="array" aca="1" ref="J2689" ca="1">_FV(A2689,"High")</f>
        <v>23.31</v>
      </c>
      <c r="K2689" s="23" cm="1">
        <f t="array" aca="1" ref="K2689" ca="1">_FV(A2689,"Previous close",TRUE)</f>
        <v>23.16</v>
      </c>
      <c r="L2689" s="26"/>
      <c r="M2689" s="23" cm="1">
        <f t="array" aca="1" ref="M2689" ca="1">_FV(A2689,"52 week low",TRUE)</f>
        <v>20.89</v>
      </c>
      <c r="N2689" s="23" cm="1">
        <f t="array" aca="1" ref="N2689" ca="1">_FV(A2689,"52 week high",TRUE)</f>
        <v>23.515000000000001</v>
      </c>
      <c r="O2689" s="8" cm="1">
        <f t="array" aca="1" ref="O2689" ca="1">_FV(A2689,"Volume")</f>
        <v>901519</v>
      </c>
      <c r="P2689" s="7" cm="1">
        <f t="array" aca="1" ref="P2689" ca="1">_FV(A2689,"Volume average",TRUE)</f>
        <v>1018130</v>
      </c>
      <c r="Q2689" t="s">
        <v>5553</v>
      </c>
      <c r="S2689" t="s">
        <v>2310</v>
      </c>
      <c r="T2689" s="25" cm="1">
        <f t="array" aca="1" ref="T2689" ca="1">_FV(A2689,"Expense ratio",TRUE)</f>
        <v>3.4999999999999996E-3</v>
      </c>
      <c r="U2689" s="24" cm="1">
        <f t="array" aca="1" ref="U2689" ca="1">_FV(A2689,"Market cap",TRUE)</f>
        <v>1423427862.6099999</v>
      </c>
      <c r="V2689" s="4">
        <v>1423427840</v>
      </c>
      <c r="W2689" s="4">
        <v>1423427840</v>
      </c>
      <c r="X2689" t="s">
        <v>7303</v>
      </c>
      <c r="Y2689" t="s">
        <v>7304</v>
      </c>
      <c r="Z2689" s="5">
        <v>22.927320000000002</v>
      </c>
      <c r="AA2689" s="20"/>
      <c r="AB2689" s="5">
        <v>1.7000000000000001E-2</v>
      </c>
      <c r="AC2689" s="4">
        <v>917257</v>
      </c>
      <c r="AE2689" s="5">
        <v>8.9127844538147585</v>
      </c>
      <c r="AF2689" s="5">
        <v>7.0573670876488581</v>
      </c>
      <c r="AI2689" s="4">
        <v>917257</v>
      </c>
      <c r="AJ2689" s="5">
        <v>21014357.870000001</v>
      </c>
      <c r="AL2689" s="5">
        <v>23.52</v>
      </c>
      <c r="AM2689" s="5">
        <v>20.89</v>
      </c>
      <c r="AN2689" t="s">
        <v>82</v>
      </c>
      <c r="AO2689" t="str" cm="1">
        <f t="array" aca="1" ref="AO2689" ca="1">_FV(A2689,"Currency")</f>
        <v>USD</v>
      </c>
      <c r="AP2689" t="str" cm="1">
        <f t="array" aca="1" ref="AP2689" ca="1">_FV(A2689,"Exchange")</f>
        <v>NYSE Arca</v>
      </c>
      <c r="AQ2689" s="6" t="str" cm="1">
        <f t="array" aca="1" ref="AQ2689" ca="1">_FV(A2689,"Exchange abbreviation",TRUE)</f>
        <v>ARCX</v>
      </c>
      <c r="AR2689" t="str" cm="1">
        <f t="array" aca="1" ref="AR2689" ca="1">_FV(A2689,"Instrument type",TRUE)</f>
        <v>ETF</v>
      </c>
    </row>
    <row r="2690" spans="1:44" ht="18.75" customHeight="1" x14ac:dyDescent="0.25">
      <c r="A2690" t="e" vm="2702">
        <v>#VALUE!</v>
      </c>
      <c r="B2690" t="s">
        <v>7305</v>
      </c>
      <c r="C2690" t="s">
        <v>7306</v>
      </c>
      <c r="D2690" s="31" cm="1">
        <f t="array" aca="1" ref="D2690" ca="1">_FV(A2690,"Last trade time",TRUE)</f>
        <v>45824.845669421091</v>
      </c>
      <c r="E2690" s="23" cm="1">
        <f t="array" aca="1" ref="E2690" ca="1">_FV(A2690,"Price")</f>
        <v>41.65</v>
      </c>
      <c r="F2690" s="27" cm="1">
        <f t="array" aca="1" ref="F2690" ca="1">_FV(A2690,"Change (%)",TRUE)</f>
        <v>5.3100000000000005E-3</v>
      </c>
      <c r="G2690" s="26" cm="1">
        <f t="array" aca="1" ref="G2690" ca="1">_FV(A2690,"Change")</f>
        <v>0.22</v>
      </c>
      <c r="H2690" s="23" cm="1">
        <f t="array" aca="1" ref="H2690" ca="1">_FV(A2690,"Open")</f>
        <v>41.74</v>
      </c>
      <c r="I2690" s="23" cm="1">
        <f t="array" aca="1" ref="I2690" ca="1">_FV(A2690,"Low")</f>
        <v>41.49</v>
      </c>
      <c r="J2690" s="23" cm="1">
        <f t="array" aca="1" ref="J2690" ca="1">_FV(A2690,"High")</f>
        <v>41.747999999999998</v>
      </c>
      <c r="K2690" s="23" cm="1">
        <f t="array" aca="1" ref="K2690" ca="1">_FV(A2690,"Previous close",TRUE)</f>
        <v>41.43</v>
      </c>
      <c r="L2690" s="26"/>
      <c r="M2690" s="23" cm="1">
        <f t="array" aca="1" ref="M2690" ca="1">_FV(A2690,"52 week low",TRUE)</f>
        <v>35.222700000000003</v>
      </c>
      <c r="N2690" s="23" cm="1">
        <f t="array" aca="1" ref="N2690" ca="1">_FV(A2690,"52 week high",TRUE)</f>
        <v>48.76</v>
      </c>
      <c r="O2690" s="8" cm="1">
        <f t="array" aca="1" ref="O2690" ca="1">_FV(A2690,"Volume")</f>
        <v>42290</v>
      </c>
      <c r="P2690" s="7" cm="1">
        <f t="array" aca="1" ref="P2690" ca="1">_FV(A2690,"Volume average",TRUE)</f>
        <v>45818</v>
      </c>
      <c r="Q2690" t="s">
        <v>351</v>
      </c>
      <c r="S2690" t="s">
        <v>2310</v>
      </c>
      <c r="T2690" s="25" cm="1">
        <f t="array" aca="1" ref="T2690" ca="1">_FV(A2690,"Expense ratio",TRUE)</f>
        <v>3.4999999999999996E-3</v>
      </c>
      <c r="U2690" s="24" cm="1">
        <f t="array" aca="1" ref="U2690" ca="1">_FV(A2690,"Market cap",TRUE)</f>
        <v>140221784.36000001</v>
      </c>
      <c r="V2690" s="4">
        <v>140221792</v>
      </c>
      <c r="W2690" s="4">
        <v>140221792</v>
      </c>
      <c r="Y2690" t="s">
        <v>1596</v>
      </c>
      <c r="Z2690" s="5">
        <v>41.919780000000003</v>
      </c>
      <c r="AA2690" s="5">
        <v>16.306065</v>
      </c>
      <c r="AB2690" s="5">
        <v>1.6199999999999999E-2</v>
      </c>
      <c r="AC2690" s="4">
        <v>61366</v>
      </c>
      <c r="AE2690" s="5">
        <v>-0.9927302127717641</v>
      </c>
      <c r="AF2690" s="5">
        <v>5.1912106510555436</v>
      </c>
      <c r="AH2690" s="17">
        <v>5500270</v>
      </c>
      <c r="AI2690" s="4">
        <v>61366</v>
      </c>
      <c r="AJ2690" s="5">
        <v>2573690.04</v>
      </c>
      <c r="AL2690" s="5">
        <v>48.76</v>
      </c>
      <c r="AM2690" s="5">
        <v>35.22</v>
      </c>
      <c r="AN2690" t="s">
        <v>90</v>
      </c>
      <c r="AO2690" t="str" cm="1">
        <f t="array" aca="1" ref="AO2690" ca="1">_FV(A2690,"Currency")</f>
        <v>USD</v>
      </c>
      <c r="AP2690" t="str" cm="1">
        <f t="array" aca="1" ref="AP2690" ca="1">_FV(A2690,"Exchange")</f>
        <v>NYSE Arca</v>
      </c>
      <c r="AQ2690" s="6" t="str" cm="1">
        <f t="array" aca="1" ref="AQ2690" ca="1">_FV(A2690,"Exchange abbreviation",TRUE)</f>
        <v>ARCX</v>
      </c>
      <c r="AR2690" t="str" cm="1">
        <f t="array" aca="1" ref="AR2690" ca="1">_FV(A2690,"Instrument type",TRUE)</f>
        <v>ETF</v>
      </c>
    </row>
    <row r="2691" spans="1:44" ht="18.75" customHeight="1" x14ac:dyDescent="0.25">
      <c r="A2691" t="e" vm="2703">
        <v>#VALUE!</v>
      </c>
      <c r="B2691" t="s">
        <v>7307</v>
      </c>
      <c r="C2691" t="s">
        <v>7308</v>
      </c>
      <c r="D2691" s="31" cm="1">
        <f t="array" aca="1" ref="D2691" ca="1">_FV(A2691,"Last trade time",TRUE)</f>
        <v>45824.925559825781</v>
      </c>
      <c r="E2691" s="23" cm="1">
        <f t="array" aca="1" ref="E2691" ca="1">_FV(A2691,"Price")</f>
        <v>36.081400000000002</v>
      </c>
      <c r="F2691" s="27" cm="1">
        <f t="array" aca="1" ref="F2691" ca="1">_FV(A2691,"Change (%)",TRUE)</f>
        <v>3.9319999999999997E-3</v>
      </c>
      <c r="G2691" s="26" cm="1">
        <f t="array" aca="1" ref="G2691" ca="1">_FV(A2691,"Change")</f>
        <v>0.14130000000000001</v>
      </c>
      <c r="H2691" s="23" cm="1">
        <f t="array" aca="1" ref="H2691" ca="1">_FV(A2691,"Open")</f>
        <v>36.002000000000002</v>
      </c>
      <c r="I2691" s="23" cm="1">
        <f t="array" aca="1" ref="I2691" ca="1">_FV(A2691,"Low")</f>
        <v>36</v>
      </c>
      <c r="J2691" s="23" cm="1">
        <f t="array" aca="1" ref="J2691" ca="1">_FV(A2691,"High")</f>
        <v>36.4</v>
      </c>
      <c r="K2691" s="23" cm="1">
        <f t="array" aca="1" ref="K2691" ca="1">_FV(A2691,"Previous close",TRUE)</f>
        <v>35.940100000000001</v>
      </c>
      <c r="L2691" s="26"/>
      <c r="M2691" s="23" cm="1">
        <f t="array" aca="1" ref="M2691" ca="1">_FV(A2691,"52 week low",TRUE)</f>
        <v>31.71</v>
      </c>
      <c r="N2691" s="23" cm="1">
        <f t="array" aca="1" ref="N2691" ca="1">_FV(A2691,"52 week high",TRUE)</f>
        <v>42.85</v>
      </c>
      <c r="O2691" s="8" cm="1">
        <f t="array" aca="1" ref="O2691" ca="1">_FV(A2691,"Volume")</f>
        <v>2203</v>
      </c>
      <c r="P2691" s="7" cm="1">
        <f t="array" aca="1" ref="P2691" ca="1">_FV(A2691,"Volume average",TRUE)</f>
        <v>2273</v>
      </c>
      <c r="Q2691" t="s">
        <v>1626</v>
      </c>
      <c r="S2691" t="s">
        <v>2249</v>
      </c>
      <c r="T2691" s="25" cm="1">
        <f t="array" aca="1" ref="T2691" ca="1">_FV(A2691,"Expense ratio",TRUE)</f>
        <v>3.4999999999999996E-3</v>
      </c>
      <c r="U2691" s="24" cm="1">
        <f t="array" aca="1" ref="U2691" ca="1">_FV(A2691,"Market cap",TRUE)</f>
        <v>11582559.119999999</v>
      </c>
      <c r="V2691" s="4">
        <v>11582559</v>
      </c>
      <c r="W2691" s="4">
        <v>11582559</v>
      </c>
      <c r="Y2691" t="s">
        <v>5681</v>
      </c>
      <c r="Z2691" s="5">
        <v>36.03</v>
      </c>
      <c r="AA2691" s="5">
        <v>22.035677</v>
      </c>
      <c r="AB2691" s="5">
        <v>6.59E-2</v>
      </c>
      <c r="AC2691" s="4">
        <v>1719</v>
      </c>
      <c r="AE2691" s="5">
        <v>-1.7027967994101001</v>
      </c>
      <c r="AF2691" s="5">
        <v>4.9126926706078766</v>
      </c>
      <c r="AI2691" s="4">
        <v>1719</v>
      </c>
      <c r="AJ2691" s="5">
        <v>61930.413</v>
      </c>
      <c r="AL2691" s="5">
        <v>42.85</v>
      </c>
      <c r="AM2691" s="5">
        <v>31.71</v>
      </c>
      <c r="AN2691" t="s">
        <v>47</v>
      </c>
      <c r="AO2691" t="str" cm="1">
        <f t="array" aca="1" ref="AO2691" ca="1">_FV(A2691,"Currency")</f>
        <v>USD</v>
      </c>
      <c r="AP2691" t="str" cm="1">
        <f t="array" aca="1" ref="AP2691" ca="1">_FV(A2691,"Exchange")</f>
        <v>NYSE Arca</v>
      </c>
      <c r="AQ2691" s="6" t="str" cm="1">
        <f t="array" aca="1" ref="AQ2691" ca="1">_FV(A2691,"Exchange abbreviation",TRUE)</f>
        <v>ARCX</v>
      </c>
      <c r="AR2691" t="str" cm="1">
        <f t="array" aca="1" ref="AR2691" ca="1">_FV(A2691,"Instrument type",TRUE)</f>
        <v>ETF</v>
      </c>
    </row>
    <row r="2692" spans="1:44" ht="18.75" customHeight="1" x14ac:dyDescent="0.25">
      <c r="A2692" t="e" vm="2704">
        <v>#VALUE!</v>
      </c>
      <c r="B2692" t="s">
        <v>7309</v>
      </c>
      <c r="C2692" t="s">
        <v>7310</v>
      </c>
      <c r="D2692" s="31" cm="1">
        <f t="array" aca="1" ref="D2692" ca="1">_FV(A2692,"Last trade time",TRUE)</f>
        <v>45824.840277812502</v>
      </c>
      <c r="E2692" s="23" cm="1">
        <f t="array" aca="1" ref="E2692" ca="1">_FV(A2692,"Price")</f>
        <v>120.6156</v>
      </c>
      <c r="F2692" s="27" cm="1">
        <f t="array" aca="1" ref="F2692" ca="1">_FV(A2692,"Change (%)",TRUE)</f>
        <v>2.0436999999999997E-2</v>
      </c>
      <c r="G2692" s="26" cm="1">
        <f t="array" aca="1" ref="G2692" ca="1">_FV(A2692,"Change")</f>
        <v>2.4156</v>
      </c>
      <c r="H2692" s="23" cm="1">
        <f t="array" aca="1" ref="H2692" ca="1">_FV(A2692,"Open")</f>
        <v>119.44</v>
      </c>
      <c r="I2692" s="23" cm="1">
        <f t="array" aca="1" ref="I2692" ca="1">_FV(A2692,"Low")</f>
        <v>119.44</v>
      </c>
      <c r="J2692" s="23" cm="1">
        <f t="array" aca="1" ref="J2692" ca="1">_FV(A2692,"High")</f>
        <v>120.66</v>
      </c>
      <c r="K2692" s="23" cm="1">
        <f t="array" aca="1" ref="K2692" ca="1">_FV(A2692,"Previous close",TRUE)</f>
        <v>118.2</v>
      </c>
      <c r="L2692" s="26"/>
      <c r="M2692" s="23" cm="1">
        <f t="array" aca="1" ref="M2692" ca="1">_FV(A2692,"52 week low",TRUE)</f>
        <v>96.78</v>
      </c>
      <c r="N2692" s="23" cm="1">
        <f t="array" aca="1" ref="N2692" ca="1">_FV(A2692,"52 week high",TRUE)</f>
        <v>131.74289999999999</v>
      </c>
      <c r="O2692" s="8" cm="1">
        <f t="array" aca="1" ref="O2692" ca="1">_FV(A2692,"Volume")</f>
        <v>2498</v>
      </c>
      <c r="P2692" s="7" cm="1">
        <f t="array" aca="1" ref="P2692" ca="1">_FV(A2692,"Volume average",TRUE)</f>
        <v>5772</v>
      </c>
      <c r="Q2692" t="s">
        <v>143</v>
      </c>
      <c r="R2692" t="s">
        <v>155</v>
      </c>
      <c r="T2692" s="25" cm="1">
        <f t="array" aca="1" ref="T2692" ca="1">_FV(A2692,"Expense ratio",TRUE)</f>
        <v>3.4999999999999996E-3</v>
      </c>
      <c r="U2692" s="24" cm="1">
        <f t="array" aca="1" ref="U2692" ca="1">_FV(A2692,"Market cap",TRUE)</f>
        <v>240557600.41</v>
      </c>
      <c r="V2692" s="16"/>
      <c r="W2692" s="16"/>
      <c r="Z2692" s="18"/>
      <c r="AA2692" s="20"/>
      <c r="AB2692" s="20"/>
      <c r="AC2692" s="21">
        <v>6225</v>
      </c>
      <c r="AE2692" s="18"/>
      <c r="AF2692" s="20"/>
      <c r="AI2692" s="21"/>
      <c r="AJ2692" s="18"/>
      <c r="AL2692" s="18"/>
      <c r="AM2692" s="18"/>
      <c r="AN2692" t="s">
        <v>73</v>
      </c>
      <c r="AO2692" t="str" cm="1">
        <f t="array" aca="1" ref="AO2692" ca="1">_FV(A2692,"Currency")</f>
        <v>USD</v>
      </c>
      <c r="AP2692" t="str" cm="1">
        <f t="array" aca="1" ref="AP2692" ca="1">_FV(A2692,"Exchange")</f>
        <v>NYSE Arca</v>
      </c>
      <c r="AQ2692" s="6" t="str" cm="1">
        <f t="array" aca="1" ref="AQ2692" ca="1">_FV(A2692,"Exchange abbreviation",TRUE)</f>
        <v>ARCX</v>
      </c>
      <c r="AR2692" t="str" cm="1">
        <f t="array" aca="1" ref="AR2692" ca="1">_FV(A2692,"Instrument type",TRUE)</f>
        <v>ETF</v>
      </c>
    </row>
    <row r="2693" spans="1:44" ht="18.75" customHeight="1" x14ac:dyDescent="0.25">
      <c r="A2693" t="e" vm="2705">
        <v>#VALUE!</v>
      </c>
      <c r="B2693" t="s">
        <v>7311</v>
      </c>
      <c r="C2693" t="s">
        <v>7312</v>
      </c>
      <c r="D2693" s="31" cm="1">
        <f t="array" aca="1" ref="D2693" ca="1">_FV(A2693,"Last trade time",TRUE)</f>
        <v>45824.840286064064</v>
      </c>
      <c r="E2693" s="23" cm="1">
        <f t="array" aca="1" ref="E2693" ca="1">_FV(A2693,"Price")</f>
        <v>29.44</v>
      </c>
      <c r="F2693" s="27" cm="1">
        <f t="array" aca="1" ref="F2693" ca="1">_FV(A2693,"Change (%)",TRUE)</f>
        <v>5.8079999999999998E-3</v>
      </c>
      <c r="G2693" s="26" cm="1">
        <f t="array" aca="1" ref="G2693" ca="1">_FV(A2693,"Change")</f>
        <v>0.17</v>
      </c>
      <c r="H2693" s="23" cm="1">
        <f t="array" aca="1" ref="H2693" ca="1">_FV(A2693,"Open")</f>
        <v>29.36</v>
      </c>
      <c r="I2693" s="23" cm="1">
        <f t="array" aca="1" ref="I2693" ca="1">_FV(A2693,"Low")</f>
        <v>29.36</v>
      </c>
      <c r="J2693" s="23" cm="1">
        <f t="array" aca="1" ref="J2693" ca="1">_FV(A2693,"High")</f>
        <v>29.529900000000001</v>
      </c>
      <c r="K2693" s="23" cm="1">
        <f t="array" aca="1" ref="K2693" ca="1">_FV(A2693,"Previous close",TRUE)</f>
        <v>29.27</v>
      </c>
      <c r="L2693" s="26"/>
      <c r="M2693" s="23" cm="1">
        <f t="array" aca="1" ref="M2693" ca="1">_FV(A2693,"52 week low",TRUE)</f>
        <v>25.052199999999999</v>
      </c>
      <c r="N2693" s="23" cm="1">
        <f t="array" aca="1" ref="N2693" ca="1">_FV(A2693,"52 week high",TRUE)</f>
        <v>31.66</v>
      </c>
      <c r="O2693" s="8" cm="1">
        <f t="array" aca="1" ref="O2693" ca="1">_FV(A2693,"Volume")</f>
        <v>60966</v>
      </c>
      <c r="P2693" s="7" cm="1">
        <f t="array" aca="1" ref="P2693" ca="1">_FV(A2693,"Volume average",TRUE)</f>
        <v>60771</v>
      </c>
      <c r="Q2693" t="s">
        <v>224</v>
      </c>
      <c r="T2693" s="25" cm="1">
        <f t="array" aca="1" ref="T2693" ca="1">_FV(A2693,"Expense ratio",TRUE)</f>
        <v>3.4999999999999996E-3</v>
      </c>
      <c r="U2693" s="24" cm="1">
        <f t="array" aca="1" ref="U2693" ca="1">_FV(A2693,"Market cap",TRUE)</f>
        <v>333718732.50999999</v>
      </c>
      <c r="V2693" s="16"/>
      <c r="W2693" s="16"/>
      <c r="X2693" t="s">
        <v>6205</v>
      </c>
      <c r="Z2693" s="18"/>
      <c r="AB2693" s="20"/>
      <c r="AC2693" s="21">
        <v>75196</v>
      </c>
      <c r="AE2693" s="18"/>
      <c r="AF2693" s="20"/>
      <c r="AI2693" s="21"/>
      <c r="AJ2693" s="18"/>
      <c r="AL2693" s="18"/>
      <c r="AM2693" s="18"/>
      <c r="AN2693" t="s">
        <v>73</v>
      </c>
      <c r="AO2693" t="str" cm="1">
        <f t="array" aca="1" ref="AO2693" ca="1">_FV(A2693,"Currency")</f>
        <v>USD</v>
      </c>
      <c r="AP2693" t="str" cm="1">
        <f t="array" aca="1" ref="AP2693" ca="1">_FV(A2693,"Exchange")</f>
        <v>CBOE BZX Exchange</v>
      </c>
      <c r="AQ2693" s="6" t="str" cm="1">
        <f t="array" aca="1" ref="AQ2693" ca="1">_FV(A2693,"Exchange abbreviation",TRUE)</f>
        <v>BATS</v>
      </c>
      <c r="AR2693" t="str" cm="1">
        <f t="array" aca="1" ref="AR2693" ca="1">_FV(A2693,"Instrument type",TRUE)</f>
        <v>ETF</v>
      </c>
    </row>
    <row r="2694" spans="1:44" ht="18.75" customHeight="1" x14ac:dyDescent="0.25">
      <c r="A2694" t="e" vm="2706">
        <v>#VALUE!</v>
      </c>
      <c r="B2694" t="s">
        <v>7313</v>
      </c>
      <c r="C2694" t="s">
        <v>7314</v>
      </c>
      <c r="D2694" s="31" cm="1">
        <f t="array" aca="1" ref="D2694" ca="1">_FV(A2694,"Last trade time",TRUE)</f>
        <v>45824.840277812502</v>
      </c>
      <c r="E2694" s="23" cm="1">
        <f t="array" aca="1" ref="E2694" ca="1">_FV(A2694,"Price")</f>
        <v>49.265999999999998</v>
      </c>
      <c r="F2694" s="27" cm="1">
        <f t="array" aca="1" ref="F2694" ca="1">_FV(A2694,"Change (%)",TRUE)</f>
        <v>8.2950000000000003E-3</v>
      </c>
      <c r="G2694" s="26" cm="1">
        <f t="array" aca="1" ref="G2694" ca="1">_FV(A2694,"Change")</f>
        <v>0.40529999999999999</v>
      </c>
      <c r="H2694" s="23" cm="1">
        <f t="array" aca="1" ref="H2694" ca="1">_FV(A2694,"Open")</f>
        <v>49.15</v>
      </c>
      <c r="I2694" s="23" cm="1">
        <f t="array" aca="1" ref="I2694" ca="1">_FV(A2694,"Low")</f>
        <v>49.100099999999998</v>
      </c>
      <c r="J2694" s="23" cm="1">
        <f t="array" aca="1" ref="J2694" ca="1">_FV(A2694,"High")</f>
        <v>49.61</v>
      </c>
      <c r="K2694" s="23" cm="1">
        <f t="array" aca="1" ref="K2694" ca="1">_FV(A2694,"Previous close",TRUE)</f>
        <v>48.860700000000001</v>
      </c>
      <c r="L2694" s="26"/>
      <c r="M2694" s="23" cm="1">
        <f t="array" aca="1" ref="M2694" ca="1">_FV(A2694,"52 week low",TRUE)</f>
        <v>40.479999999999997</v>
      </c>
      <c r="N2694" s="23" cm="1">
        <f t="array" aca="1" ref="N2694" ca="1">_FV(A2694,"52 week high",TRUE)</f>
        <v>56.155000000000001</v>
      </c>
      <c r="O2694" s="8" cm="1">
        <f t="array" aca="1" ref="O2694" ca="1">_FV(A2694,"Volume")</f>
        <v>7832</v>
      </c>
      <c r="P2694" s="7" cm="1">
        <f t="array" aca="1" ref="P2694" ca="1">_FV(A2694,"Volume average",TRUE)</f>
        <v>3884</v>
      </c>
      <c r="Q2694" t="s">
        <v>1734</v>
      </c>
      <c r="S2694" t="s">
        <v>277</v>
      </c>
      <c r="T2694" s="25" cm="1">
        <f t="array" aca="1" ref="T2694" ca="1">_FV(A2694,"Expense ratio",TRUE)</f>
        <v>3.4999999999999996E-3</v>
      </c>
      <c r="U2694" s="24" cm="1">
        <f t="array" aca="1" ref="U2694" ca="1">_FV(A2694,"Market cap",TRUE)</f>
        <v>96985234.329999998</v>
      </c>
      <c r="V2694" s="4">
        <v>96966304</v>
      </c>
      <c r="W2694" s="4">
        <v>96966304</v>
      </c>
      <c r="Y2694" t="s">
        <v>7315</v>
      </c>
      <c r="Z2694" s="5">
        <v>50.01</v>
      </c>
      <c r="AA2694" s="5">
        <v>17.724589999999999</v>
      </c>
      <c r="AB2694" s="5">
        <v>7.7000000000000002E-3</v>
      </c>
      <c r="AC2694" s="4">
        <v>9061</v>
      </c>
      <c r="AE2694" s="5">
        <v>1.233507486392549</v>
      </c>
      <c r="AF2694" s="5">
        <v>6.26598444828812</v>
      </c>
      <c r="AI2694" s="4">
        <v>9061</v>
      </c>
      <c r="AJ2694" s="5">
        <v>452891.4325</v>
      </c>
      <c r="AL2694" s="5">
        <v>56.16</v>
      </c>
      <c r="AM2694" s="5">
        <v>40.479999999999997</v>
      </c>
      <c r="AN2694" t="s">
        <v>47</v>
      </c>
      <c r="AO2694" t="str" cm="1">
        <f t="array" aca="1" ref="AO2694" ca="1">_FV(A2694,"Currency")</f>
        <v>USD</v>
      </c>
      <c r="AP2694" t="str" cm="1">
        <f t="array" aca="1" ref="AP2694" ca="1">_FV(A2694,"Exchange")</f>
        <v>NYSE Arca</v>
      </c>
      <c r="AQ2694" s="6" t="str" cm="1">
        <f t="array" aca="1" ref="AQ2694" ca="1">_FV(A2694,"Exchange abbreviation",TRUE)</f>
        <v>ARCX</v>
      </c>
      <c r="AR2694" t="str" cm="1">
        <f t="array" aca="1" ref="AR2694" ca="1">_FV(A2694,"Instrument type",TRUE)</f>
        <v>ETF</v>
      </c>
    </row>
    <row r="2695" spans="1:44" ht="18.75" customHeight="1" x14ac:dyDescent="0.25">
      <c r="A2695" t="e" vm="2707">
        <v>#VALUE!</v>
      </c>
      <c r="B2695" t="s">
        <v>7316</v>
      </c>
      <c r="C2695" t="s">
        <v>7317</v>
      </c>
      <c r="D2695" s="31" cm="1">
        <f t="array" aca="1" ref="D2695" ca="1">_FV(A2695,"Last trade time",TRUE)</f>
        <v>45824.843750103908</v>
      </c>
      <c r="E2695" s="23" cm="1">
        <f t="array" aca="1" ref="E2695" ca="1">_FV(A2695,"Price")</f>
        <v>54.86</v>
      </c>
      <c r="F2695" s="27" cm="1">
        <f t="array" aca="1" ref="F2695" ca="1">_FV(A2695,"Change (%)",TRUE)</f>
        <v>5.13E-3</v>
      </c>
      <c r="G2695" s="26" cm="1">
        <f t="array" aca="1" ref="G2695" ca="1">_FV(A2695,"Change")</f>
        <v>0.28000000000000003</v>
      </c>
      <c r="H2695" s="23" cm="1">
        <f t="array" aca="1" ref="H2695" ca="1">_FV(A2695,"Open")</f>
        <v>54.95</v>
      </c>
      <c r="I2695" s="23" cm="1">
        <f t="array" aca="1" ref="I2695" ca="1">_FV(A2695,"Low")</f>
        <v>54.68</v>
      </c>
      <c r="J2695" s="23" cm="1">
        <f t="array" aca="1" ref="J2695" ca="1">_FV(A2695,"High")</f>
        <v>55.180999999999997</v>
      </c>
      <c r="K2695" s="23" cm="1">
        <f t="array" aca="1" ref="K2695" ca="1">_FV(A2695,"Previous close",TRUE)</f>
        <v>54.58</v>
      </c>
      <c r="L2695" s="26"/>
      <c r="M2695" s="23" cm="1">
        <f t="array" aca="1" ref="M2695" ca="1">_FV(A2695,"52 week low",TRUE)</f>
        <v>49.12</v>
      </c>
      <c r="N2695" s="23" cm="1">
        <f t="array" aca="1" ref="N2695" ca="1">_FV(A2695,"52 week high",TRUE)</f>
        <v>65.36</v>
      </c>
      <c r="O2695" s="8" cm="1">
        <f t="array" aca="1" ref="O2695" ca="1">_FV(A2695,"Volume")</f>
        <v>13211</v>
      </c>
      <c r="P2695" s="7" cm="1">
        <f t="array" aca="1" ref="P2695" ca="1">_FV(A2695,"Volume average",TRUE)</f>
        <v>13357</v>
      </c>
      <c r="Q2695" t="s">
        <v>143</v>
      </c>
      <c r="T2695" s="25" cm="1">
        <f t="array" aca="1" ref="T2695" ca="1">_FV(A2695,"Expense ratio",TRUE)</f>
        <v>3.4999999999999996E-3</v>
      </c>
      <c r="U2695" s="24" cm="1">
        <f t="array" aca="1" ref="U2695" ca="1">_FV(A2695,"Market cap",TRUE)</f>
        <v>274289777.30000001</v>
      </c>
      <c r="V2695" s="16"/>
      <c r="W2695" s="16"/>
      <c r="Z2695" s="18"/>
      <c r="AA2695" s="20"/>
      <c r="AB2695" s="20"/>
      <c r="AC2695" s="21">
        <v>13189</v>
      </c>
      <c r="AE2695" s="18"/>
      <c r="AF2695" s="20"/>
      <c r="AI2695" s="21"/>
      <c r="AJ2695" s="18"/>
      <c r="AL2695" s="18"/>
      <c r="AM2695" s="18"/>
      <c r="AN2695" t="s">
        <v>73</v>
      </c>
      <c r="AO2695" t="str" cm="1">
        <f t="array" aca="1" ref="AO2695" ca="1">_FV(A2695,"Currency")</f>
        <v>USD</v>
      </c>
      <c r="AP2695" t="str" cm="1">
        <f t="array" aca="1" ref="AP2695" ca="1">_FV(A2695,"Exchange")</f>
        <v>Nasdaq Stock Market</v>
      </c>
      <c r="AQ2695" s="6" t="str" cm="1">
        <f t="array" aca="1" ref="AQ2695" ca="1">_FV(A2695,"Exchange abbreviation",TRUE)</f>
        <v>XNAS</v>
      </c>
      <c r="AR2695" t="str" cm="1">
        <f t="array" aca="1" ref="AR2695" ca="1">_FV(A2695,"Instrument type",TRUE)</f>
        <v>ETF</v>
      </c>
    </row>
    <row r="2696" spans="1:44" ht="18.75" customHeight="1" x14ac:dyDescent="0.25">
      <c r="A2696" t="e" vm="2708">
        <v>#VALUE!</v>
      </c>
      <c r="B2696" t="s">
        <v>7318</v>
      </c>
      <c r="C2696" t="s">
        <v>7319</v>
      </c>
      <c r="D2696" s="31" cm="1">
        <f t="array" aca="1" ref="D2696" ca="1">_FV(A2696,"Last trade time",TRUE)</f>
        <v>45824.903930057815</v>
      </c>
      <c r="E2696" s="23" cm="1">
        <f t="array" aca="1" ref="E2696" ca="1">_FV(A2696,"Price")</f>
        <v>48.650599999999997</v>
      </c>
      <c r="F2696" s="27" cm="1">
        <f t="array" aca="1" ref="F2696" ca="1">_FV(A2696,"Change (%)",TRUE)</f>
        <v>6.2709999999999997E-3</v>
      </c>
      <c r="G2696" s="26" cm="1">
        <f t="array" aca="1" ref="G2696" ca="1">_FV(A2696,"Change")</f>
        <v>0.30320000000000003</v>
      </c>
      <c r="H2696" s="23" cm="1">
        <f t="array" aca="1" ref="H2696" ca="1">_FV(A2696,"Open")</f>
        <v>48.59</v>
      </c>
      <c r="I2696" s="23" cm="1">
        <f t="array" aca="1" ref="I2696" ca="1">_FV(A2696,"Low")</f>
        <v>48.4</v>
      </c>
      <c r="J2696" s="23" cm="1">
        <f t="array" aca="1" ref="J2696" ca="1">_FV(A2696,"High")</f>
        <v>48.84</v>
      </c>
      <c r="K2696" s="23" cm="1">
        <f t="array" aca="1" ref="K2696" ca="1">_FV(A2696,"Previous close",TRUE)</f>
        <v>48.3474</v>
      </c>
      <c r="L2696" s="26"/>
      <c r="M2696" s="23" cm="1">
        <f t="array" aca="1" ref="M2696" ca="1">_FV(A2696,"52 week low",TRUE)</f>
        <v>42.542000000000002</v>
      </c>
      <c r="N2696" s="23" cm="1">
        <f t="array" aca="1" ref="N2696" ca="1">_FV(A2696,"52 week high",TRUE)</f>
        <v>50.35</v>
      </c>
      <c r="O2696" s="8" cm="1">
        <f t="array" aca="1" ref="O2696" ca="1">_FV(A2696,"Volume")</f>
        <v>6785</v>
      </c>
      <c r="P2696" s="7" cm="1">
        <f t="array" aca="1" ref="P2696" ca="1">_FV(A2696,"Volume average",TRUE)</f>
        <v>4320</v>
      </c>
      <c r="Q2696" t="s">
        <v>957</v>
      </c>
      <c r="S2696" t="s">
        <v>3504</v>
      </c>
      <c r="T2696" s="25" cm="1">
        <f t="array" aca="1" ref="T2696" ca="1">_FV(A2696,"Expense ratio",TRUE)</f>
        <v>3.4999999999999996E-3</v>
      </c>
      <c r="U2696" s="24" cm="1">
        <f t="array" aca="1" ref="U2696" ca="1">_FV(A2696,"Market cap",TRUE)</f>
        <v>28951851.140000001</v>
      </c>
      <c r="V2696" s="4">
        <v>28951852</v>
      </c>
      <c r="W2696" s="4">
        <v>28951852</v>
      </c>
      <c r="Y2696" t="s">
        <v>503</v>
      </c>
      <c r="Z2696" s="5">
        <v>48.266599999999997</v>
      </c>
      <c r="AA2696" s="5">
        <v>20.428452</v>
      </c>
      <c r="AC2696" s="4">
        <v>7814</v>
      </c>
      <c r="AE2696" s="5">
        <v>-9.4730922871932854E-3</v>
      </c>
      <c r="AI2696" s="4">
        <v>7814</v>
      </c>
      <c r="AJ2696" s="5">
        <v>377830.342</v>
      </c>
      <c r="AL2696" s="5">
        <v>50.35</v>
      </c>
      <c r="AM2696" s="5">
        <v>42.542000000000002</v>
      </c>
      <c r="AN2696" t="s">
        <v>47</v>
      </c>
      <c r="AO2696" t="str" cm="1">
        <f t="array" aca="1" ref="AO2696" ca="1">_FV(A2696,"Currency")</f>
        <v>USD</v>
      </c>
      <c r="AP2696" t="str" cm="1">
        <f t="array" aca="1" ref="AP2696" ca="1">_FV(A2696,"Exchange")</f>
        <v>NYSE Arca</v>
      </c>
      <c r="AQ2696" s="6" t="str" cm="1">
        <f t="array" aca="1" ref="AQ2696" ca="1">_FV(A2696,"Exchange abbreviation",TRUE)</f>
        <v>ARCX</v>
      </c>
      <c r="AR2696" t="str" cm="1">
        <f t="array" aca="1" ref="AR2696" ca="1">_FV(A2696,"Instrument type",TRUE)</f>
        <v>ETF</v>
      </c>
    </row>
    <row r="2697" spans="1:44" ht="18.75" customHeight="1" x14ac:dyDescent="0.25">
      <c r="A2697" t="e" vm="2709">
        <v>#VALUE!</v>
      </c>
      <c r="B2697" t="s">
        <v>7320</v>
      </c>
      <c r="C2697" t="s">
        <v>7321</v>
      </c>
      <c r="D2697" s="31" cm="1">
        <f t="array" aca="1" ref="D2697" ca="1">_FV(A2697,"Last trade time",TRUE)</f>
        <v>45824.938129941409</v>
      </c>
      <c r="E2697" s="23" cm="1">
        <f t="array" aca="1" ref="E2697" ca="1">_FV(A2697,"Price")</f>
        <v>83.36</v>
      </c>
      <c r="F2697" s="27" cm="1">
        <f t="array" aca="1" ref="F2697" ca="1">_FV(A2697,"Change (%)",TRUE)</f>
        <v>-2.8710000000000003E-3</v>
      </c>
      <c r="G2697" s="26" cm="1">
        <f t="array" aca="1" ref="G2697" ca="1">_FV(A2697,"Change")</f>
        <v>-0.24</v>
      </c>
      <c r="H2697" s="23" cm="1">
        <f t="array" aca="1" ref="H2697" ca="1">_FV(A2697,"Open")</f>
        <v>83.71</v>
      </c>
      <c r="I2697" s="23" cm="1">
        <f t="array" aca="1" ref="I2697" ca="1">_FV(A2697,"Low")</f>
        <v>82.39</v>
      </c>
      <c r="J2697" s="23" cm="1">
        <f t="array" aca="1" ref="J2697" ca="1">_FV(A2697,"High")</f>
        <v>83.92</v>
      </c>
      <c r="K2697" s="23" cm="1">
        <f t="array" aca="1" ref="K2697" ca="1">_FV(A2697,"Previous close",TRUE)</f>
        <v>83.6</v>
      </c>
      <c r="L2697" s="26"/>
      <c r="M2697" s="23" cm="1">
        <f t="array" aca="1" ref="M2697" ca="1">_FV(A2697,"52 week low",TRUE)</f>
        <v>66.66</v>
      </c>
      <c r="N2697" s="23" cm="1">
        <f t="array" aca="1" ref="N2697" ca="1">_FV(A2697,"52 week high",TRUE)</f>
        <v>105.47</v>
      </c>
      <c r="O2697" s="8" cm="1">
        <f t="array" aca="1" ref="O2697" ca="1">_FV(A2697,"Volume")</f>
        <v>9197720</v>
      </c>
      <c r="P2697" s="7" cm="1">
        <f t="array" aca="1" ref="P2697" ca="1">_FV(A2697,"Volume average",TRUE)</f>
        <v>11429012</v>
      </c>
      <c r="Q2697" t="s">
        <v>351</v>
      </c>
      <c r="S2697" t="s">
        <v>2310</v>
      </c>
      <c r="T2697" s="25" cm="1">
        <f t="array" aca="1" ref="T2697" ca="1">_FV(A2697,"Expense ratio",TRUE)</f>
        <v>3.4999999999999996E-3</v>
      </c>
      <c r="U2697" s="24" cm="1">
        <f t="array" aca="1" ref="U2697" ca="1">_FV(A2697,"Market cap",TRUE)</f>
        <v>4664529380.3000002</v>
      </c>
      <c r="V2697" s="4">
        <v>4664529408</v>
      </c>
      <c r="W2697" s="4">
        <v>4664529408</v>
      </c>
      <c r="Y2697" t="s">
        <v>7322</v>
      </c>
      <c r="Z2697" s="5">
        <v>84.269080000000002</v>
      </c>
      <c r="AA2697" s="20"/>
      <c r="AB2697" s="5">
        <v>1.6999999999999999E-3</v>
      </c>
      <c r="AC2697" s="4">
        <v>12042204</v>
      </c>
      <c r="AE2697" s="5">
        <v>-7.926540206334753</v>
      </c>
      <c r="AF2697" s="5">
        <v>-9.0765955541243226</v>
      </c>
      <c r="AI2697" s="4">
        <v>12042204</v>
      </c>
      <c r="AJ2697" s="5">
        <v>1014676109.04</v>
      </c>
      <c r="AL2697" s="5">
        <v>105.47</v>
      </c>
      <c r="AM2697" s="5">
        <v>66.66</v>
      </c>
      <c r="AN2697" t="s">
        <v>82</v>
      </c>
      <c r="AO2697" t="str" cm="1">
        <f t="array" aca="1" ref="AO2697" ca="1">_FV(A2697,"Currency")</f>
        <v>USD</v>
      </c>
      <c r="AP2697" t="str" cm="1">
        <f t="array" aca="1" ref="AP2697" ca="1">_FV(A2697,"Exchange")</f>
        <v>NYSE Arca</v>
      </c>
      <c r="AQ2697" s="6" t="str" cm="1">
        <f t="array" aca="1" ref="AQ2697" ca="1">_FV(A2697,"Exchange abbreviation",TRUE)</f>
        <v>ARCX</v>
      </c>
      <c r="AR2697" t="str" cm="1">
        <f t="array" aca="1" ref="AR2697" ca="1">_FV(A2697,"Instrument type",TRUE)</f>
        <v>ETF</v>
      </c>
    </row>
    <row r="2698" spans="1:44" ht="18.75" customHeight="1" x14ac:dyDescent="0.25">
      <c r="A2698" t="e" vm="2710">
        <v>#VALUE!</v>
      </c>
      <c r="B2698" t="s">
        <v>7323</v>
      </c>
      <c r="C2698" t="s">
        <v>7324</v>
      </c>
      <c r="D2698" s="31" cm="1">
        <f t="array" aca="1" ref="D2698" ca="1">_FV(A2698,"Last trade time",TRUE)</f>
        <v>45824.843750185159</v>
      </c>
      <c r="E2698" s="23" cm="1">
        <f t="array" aca="1" ref="E2698" ca="1">_FV(A2698,"Price")</f>
        <v>57.15</v>
      </c>
      <c r="F2698" s="27" cm="1">
        <f t="array" aca="1" ref="F2698" ca="1">_FV(A2698,"Change (%)",TRUE)</f>
        <v>5.2769999999999996E-3</v>
      </c>
      <c r="G2698" s="26" cm="1">
        <f t="array" aca="1" ref="G2698" ca="1">_FV(A2698,"Change")</f>
        <v>0.3</v>
      </c>
      <c r="H2698" s="23" cm="1">
        <f t="array" aca="1" ref="H2698" ca="1">_FV(A2698,"Open")</f>
        <v>57.2</v>
      </c>
      <c r="I2698" s="23" cm="1">
        <f t="array" aca="1" ref="I2698" ca="1">_FV(A2698,"Low")</f>
        <v>57.15</v>
      </c>
      <c r="J2698" s="23" cm="1">
        <f t="array" aca="1" ref="J2698" ca="1">_FV(A2698,"High")</f>
        <v>57.3</v>
      </c>
      <c r="K2698" s="23" cm="1">
        <f t="array" aca="1" ref="K2698" ca="1">_FV(A2698,"Previous close",TRUE)</f>
        <v>56.85</v>
      </c>
      <c r="L2698" s="26"/>
      <c r="M2698" s="23" cm="1">
        <f t="array" aca="1" ref="M2698" ca="1">_FV(A2698,"52 week low",TRUE)</f>
        <v>45.08</v>
      </c>
      <c r="N2698" s="23" cm="1">
        <f t="array" aca="1" ref="N2698" ca="1">_FV(A2698,"52 week high",TRUE)</f>
        <v>57.37</v>
      </c>
      <c r="O2698" s="8" cm="1">
        <f t="array" aca="1" ref="O2698" ca="1">_FV(A2698,"Volume")</f>
        <v>4359</v>
      </c>
      <c r="P2698" s="7" cm="1">
        <f t="array" aca="1" ref="P2698" ca="1">_FV(A2698,"Volume average",TRUE)</f>
        <v>5051</v>
      </c>
      <c r="Q2698" t="s">
        <v>2582</v>
      </c>
      <c r="R2698" t="s">
        <v>6308</v>
      </c>
      <c r="S2698" t="s">
        <v>3604</v>
      </c>
      <c r="T2698" s="25" cm="1">
        <f t="array" aca="1" ref="T2698" ca="1">_FV(A2698,"Expense ratio",TRUE)</f>
        <v>3.4999999999999996E-3</v>
      </c>
      <c r="U2698" s="24" cm="1">
        <f t="array" aca="1" ref="U2698" ca="1">_FV(A2698,"Market cap",TRUE)</f>
        <v>257319236.40000001</v>
      </c>
      <c r="V2698" s="4">
        <v>257319232</v>
      </c>
      <c r="W2698" s="4">
        <v>257319232</v>
      </c>
      <c r="Y2698" t="s">
        <v>6309</v>
      </c>
      <c r="Z2698" s="5">
        <v>57.09</v>
      </c>
      <c r="AA2698" s="5">
        <v>11.650211000000001</v>
      </c>
      <c r="AB2698" s="5">
        <v>4.1799999999999997E-2</v>
      </c>
      <c r="AC2698" s="4">
        <v>4431</v>
      </c>
      <c r="AE2698" s="5">
        <v>26.238989776205621</v>
      </c>
      <c r="AF2698" s="5">
        <v>21.07802558049951</v>
      </c>
      <c r="AI2698" s="4">
        <v>4431</v>
      </c>
      <c r="AJ2698" s="5">
        <v>253408.89</v>
      </c>
      <c r="AL2698" s="5">
        <v>57.37</v>
      </c>
      <c r="AM2698" s="5">
        <v>45.08</v>
      </c>
      <c r="AN2698" t="s">
        <v>47</v>
      </c>
      <c r="AO2698" t="str" cm="1">
        <f t="array" aca="1" ref="AO2698" ca="1">_FV(A2698,"Currency")</f>
        <v>USD</v>
      </c>
      <c r="AP2698" t="str" cm="1">
        <f t="array" aca="1" ref="AP2698" ca="1">_FV(A2698,"Exchange")</f>
        <v>Nasdaq Stock Market</v>
      </c>
      <c r="AQ2698" s="6" t="str" cm="1">
        <f t="array" aca="1" ref="AQ2698" ca="1">_FV(A2698,"Exchange abbreviation",TRUE)</f>
        <v>XNAS</v>
      </c>
      <c r="AR2698" t="str" cm="1">
        <f t="array" aca="1" ref="AR2698" ca="1">_FV(A2698,"Instrument type",TRUE)</f>
        <v>ETF</v>
      </c>
    </row>
    <row r="2699" spans="1:44" ht="18.75" customHeight="1" x14ac:dyDescent="0.25">
      <c r="A2699" t="e" vm="2711">
        <v>#VALUE!</v>
      </c>
      <c r="B2699" t="s">
        <v>7325</v>
      </c>
      <c r="C2699" t="s">
        <v>7326</v>
      </c>
      <c r="D2699" s="31" cm="1">
        <f t="array" aca="1" ref="D2699" ca="1">_FV(A2699,"Last trade time",TRUE)</f>
        <v>45824.85323865703</v>
      </c>
      <c r="E2699" s="23" cm="1">
        <f t="array" aca="1" ref="E2699" ca="1">_FV(A2699,"Price")</f>
        <v>36.83</v>
      </c>
      <c r="F2699" s="27" cm="1">
        <f t="array" aca="1" ref="F2699" ca="1">_FV(A2699,"Change (%)",TRUE)</f>
        <v>1.5720000000000001E-2</v>
      </c>
      <c r="G2699" s="26" cm="1">
        <f t="array" aca="1" ref="G2699" ca="1">_FV(A2699,"Change")</f>
        <v>0.56999999999999995</v>
      </c>
      <c r="H2699" s="23" cm="1">
        <f t="array" aca="1" ref="H2699" ca="1">_FV(A2699,"Open")</f>
        <v>36.61</v>
      </c>
      <c r="I2699" s="23" cm="1">
        <f t="array" aca="1" ref="I2699" ca="1">_FV(A2699,"Low")</f>
        <v>36.61</v>
      </c>
      <c r="J2699" s="23" cm="1">
        <f t="array" aca="1" ref="J2699" ca="1">_FV(A2699,"High")</f>
        <v>36.999000000000002</v>
      </c>
      <c r="K2699" s="23" cm="1">
        <f t="array" aca="1" ref="K2699" ca="1">_FV(A2699,"Previous close",TRUE)</f>
        <v>36.26</v>
      </c>
      <c r="L2699" s="26"/>
      <c r="M2699" s="23" cm="1">
        <f t="array" aca="1" ref="M2699" ca="1">_FV(A2699,"52 week low",TRUE)</f>
        <v>26.95</v>
      </c>
      <c r="N2699" s="23" cm="1">
        <f t="array" aca="1" ref="N2699" ca="1">_FV(A2699,"52 week high",TRUE)</f>
        <v>36.999000000000002</v>
      </c>
      <c r="O2699" s="8" cm="1">
        <f t="array" aca="1" ref="O2699" ca="1">_FV(A2699,"Volume")</f>
        <v>24864</v>
      </c>
      <c r="P2699" s="7" cm="1">
        <f t="array" aca="1" ref="P2699" ca="1">_FV(A2699,"Volume average",TRUE)</f>
        <v>21865</v>
      </c>
      <c r="Q2699" t="s">
        <v>490</v>
      </c>
      <c r="S2699" t="s">
        <v>6145</v>
      </c>
      <c r="T2699" s="25" cm="1">
        <f t="array" aca="1" ref="T2699" ca="1">_FV(A2699,"Expense ratio",TRUE)</f>
        <v>3.4999999999999996E-3</v>
      </c>
      <c r="U2699" s="24" cm="1">
        <f t="array" aca="1" ref="U2699" ca="1">_FV(A2699,"Market cap",TRUE)</f>
        <v>42484458.710000001</v>
      </c>
      <c r="V2699" s="4">
        <v>42484064</v>
      </c>
      <c r="W2699" s="4">
        <v>42484064</v>
      </c>
      <c r="Y2699" t="s">
        <v>3789</v>
      </c>
      <c r="Z2699" s="5">
        <v>36.279000000000003</v>
      </c>
      <c r="AA2699" s="19">
        <v>27.243153</v>
      </c>
      <c r="AB2699" s="20"/>
      <c r="AC2699" s="4">
        <v>21603</v>
      </c>
      <c r="AE2699" s="5">
        <v>9.1425080579350606</v>
      </c>
      <c r="AF2699" s="20"/>
      <c r="AI2699" s="4">
        <v>21603</v>
      </c>
      <c r="AJ2699" s="5">
        <v>784620.96</v>
      </c>
      <c r="AL2699" s="5">
        <v>36.64</v>
      </c>
      <c r="AM2699" s="5">
        <v>26.95</v>
      </c>
      <c r="AN2699" t="s">
        <v>47</v>
      </c>
      <c r="AO2699" t="str" cm="1">
        <f t="array" aca="1" ref="AO2699" ca="1">_FV(A2699,"Currency")</f>
        <v>USD</v>
      </c>
      <c r="AP2699" t="str" cm="1">
        <f t="array" aca="1" ref="AP2699" ca="1">_FV(A2699,"Exchange")</f>
        <v>Nasdaq Stock Market</v>
      </c>
      <c r="AQ2699" s="6" t="str" cm="1">
        <f t="array" aca="1" ref="AQ2699" ca="1">_FV(A2699,"Exchange abbreviation",TRUE)</f>
        <v>XNAS</v>
      </c>
      <c r="AR2699" t="str" cm="1">
        <f t="array" aca="1" ref="AR2699" ca="1">_FV(A2699,"Instrument type",TRUE)</f>
        <v>ETF</v>
      </c>
    </row>
    <row r="2700" spans="1:44" ht="18.75" customHeight="1" x14ac:dyDescent="0.25">
      <c r="A2700" t="e" vm="2712">
        <v>#VALUE!</v>
      </c>
      <c r="B2700" t="s">
        <v>7327</v>
      </c>
      <c r="C2700" t="s">
        <v>7328</v>
      </c>
      <c r="D2700" s="31" cm="1">
        <f t="array" aca="1" ref="D2700" ca="1">_FV(A2700,"Last trade time",TRUE)</f>
        <v>45824.937626353909</v>
      </c>
      <c r="E2700" s="23" cm="1">
        <f t="array" aca="1" ref="E2700" ca="1">_FV(A2700,"Price")</f>
        <v>96.28</v>
      </c>
      <c r="F2700" s="27" cm="1">
        <f t="array" aca="1" ref="F2700" ca="1">_FV(A2700,"Change (%)",TRUE)</f>
        <v>1.5183E-2</v>
      </c>
      <c r="G2700" s="26" cm="1">
        <f t="array" aca="1" ref="G2700" ca="1">_FV(A2700,"Change")</f>
        <v>1.44</v>
      </c>
      <c r="H2700" s="23" cm="1">
        <f t="array" aca="1" ref="H2700" ca="1">_FV(A2700,"Open")</f>
        <v>95.62</v>
      </c>
      <c r="I2700" s="23" cm="1">
        <f t="array" aca="1" ref="I2700" ca="1">_FV(A2700,"Low")</f>
        <v>95.62</v>
      </c>
      <c r="J2700" s="23" cm="1">
        <f t="array" aca="1" ref="J2700" ca="1">_FV(A2700,"High")</f>
        <v>96.54</v>
      </c>
      <c r="K2700" s="23" cm="1">
        <f t="array" aca="1" ref="K2700" ca="1">_FV(A2700,"Previous close",TRUE)</f>
        <v>94.84</v>
      </c>
      <c r="L2700" s="26"/>
      <c r="M2700" s="23" cm="1">
        <f t="array" aca="1" ref="M2700" ca="1">_FV(A2700,"52 week low",TRUE)</f>
        <v>75.069999999999993</v>
      </c>
      <c r="N2700" s="23" cm="1">
        <f t="array" aca="1" ref="N2700" ca="1">_FV(A2700,"52 week high",TRUE)</f>
        <v>97.98</v>
      </c>
      <c r="O2700" s="8" cm="1">
        <f t="array" aca="1" ref="O2700" ca="1">_FV(A2700,"Volume")</f>
        <v>211863</v>
      </c>
      <c r="P2700" s="7" cm="1">
        <f t="array" aca="1" ref="P2700" ca="1">_FV(A2700,"Volume average",TRUE)</f>
        <v>169515</v>
      </c>
      <c r="Q2700" t="s">
        <v>698</v>
      </c>
      <c r="S2700" t="s">
        <v>445</v>
      </c>
      <c r="T2700" s="25" cm="1">
        <f t="array" aca="1" ref="T2700" ca="1">_FV(A2700,"Expense ratio",TRUE)</f>
        <v>3.4999999999999996E-3</v>
      </c>
      <c r="U2700" s="24" cm="1">
        <f t="array" aca="1" ref="U2700" ca="1">_FV(A2700,"Market cap",TRUE)</f>
        <v>1147876780.3</v>
      </c>
      <c r="V2700" s="4">
        <v>1147876736</v>
      </c>
      <c r="W2700" s="4">
        <v>1147876736</v>
      </c>
      <c r="Y2700" t="s">
        <v>7329</v>
      </c>
      <c r="Z2700" s="5">
        <v>95.73</v>
      </c>
      <c r="AA2700" s="5">
        <v>27.351782</v>
      </c>
      <c r="AB2700" s="5">
        <v>6.7999999999999996E-3</v>
      </c>
      <c r="AC2700" s="4">
        <v>224465</v>
      </c>
      <c r="AE2700" s="5">
        <v>6.8596299500513602</v>
      </c>
      <c r="AF2700" s="5">
        <v>9.7778542770283305</v>
      </c>
      <c r="AI2700" s="4">
        <v>224465</v>
      </c>
      <c r="AJ2700" s="4">
        <v>21503747</v>
      </c>
      <c r="AL2700" s="5">
        <v>97.98</v>
      </c>
      <c r="AM2700" s="5">
        <v>75.069999999999993</v>
      </c>
      <c r="AN2700" t="s">
        <v>82</v>
      </c>
      <c r="AO2700" t="str" cm="1">
        <f t="array" aca="1" ref="AO2700" ca="1">_FV(A2700,"Currency")</f>
        <v>USD</v>
      </c>
      <c r="AP2700" t="str" cm="1">
        <f t="array" aca="1" ref="AP2700" ca="1">_FV(A2700,"Exchange")</f>
        <v>Nasdaq Stock Market</v>
      </c>
      <c r="AQ2700" s="6" t="str" cm="1">
        <f t="array" aca="1" ref="AQ2700" ca="1">_FV(A2700,"Exchange abbreviation",TRUE)</f>
        <v>XNAS</v>
      </c>
      <c r="AR2700" t="str" cm="1">
        <f t="array" aca="1" ref="AR2700" ca="1">_FV(A2700,"Instrument type",TRUE)</f>
        <v>ETF</v>
      </c>
    </row>
    <row r="2701" spans="1:44" ht="18.75" customHeight="1" x14ac:dyDescent="0.25">
      <c r="A2701" t="e" vm="2713">
        <v>#VALUE!</v>
      </c>
      <c r="B2701" t="s">
        <v>7330</v>
      </c>
      <c r="C2701" t="s">
        <v>7331</v>
      </c>
      <c r="D2701" s="31" cm="1">
        <f t="array" aca="1" ref="D2701" ca="1">_FV(A2701,"Last trade time",TRUE)</f>
        <v>45824.840277812502</v>
      </c>
      <c r="E2701" s="23" cm="1">
        <f t="array" aca="1" ref="E2701" ca="1">_FV(A2701,"Price")</f>
        <v>35.021299999999997</v>
      </c>
      <c r="F2701" s="27" cm="1">
        <f t="array" aca="1" ref="F2701" ca="1">_FV(A2701,"Change (%)",TRUE)</f>
        <v>6.9259999999999999E-3</v>
      </c>
      <c r="G2701" s="26" cm="1">
        <f t="array" aca="1" ref="G2701" ca="1">_FV(A2701,"Change")</f>
        <v>0.2409</v>
      </c>
      <c r="H2701" s="23" cm="1">
        <f t="array" aca="1" ref="H2701" ca="1">_FV(A2701,"Open")</f>
        <v>35.06</v>
      </c>
      <c r="I2701" s="23" cm="1">
        <f t="array" aca="1" ref="I2701" ca="1">_FV(A2701,"Low")</f>
        <v>34.9801</v>
      </c>
      <c r="J2701" s="23" cm="1">
        <f t="array" aca="1" ref="J2701" ca="1">_FV(A2701,"High")</f>
        <v>35.21</v>
      </c>
      <c r="K2701" s="23" cm="1">
        <f t="array" aca="1" ref="K2701" ca="1">_FV(A2701,"Previous close",TRUE)</f>
        <v>34.7804</v>
      </c>
      <c r="L2701" s="26"/>
      <c r="M2701" s="23" cm="1">
        <f t="array" aca="1" ref="M2701" ca="1">_FV(A2701,"52 week low",TRUE)</f>
        <v>29.237500000000001</v>
      </c>
      <c r="N2701" s="23" cm="1">
        <f t="array" aca="1" ref="N2701" ca="1">_FV(A2701,"52 week high",TRUE)</f>
        <v>35.369999999999997</v>
      </c>
      <c r="O2701" s="8" cm="1">
        <f t="array" aca="1" ref="O2701" ca="1">_FV(A2701,"Volume")</f>
        <v>13900</v>
      </c>
      <c r="P2701" s="7" cm="1">
        <f t="array" aca="1" ref="P2701" ca="1">_FV(A2701,"Volume average",TRUE)</f>
        <v>35041</v>
      </c>
      <c r="Q2701" t="s">
        <v>119</v>
      </c>
      <c r="T2701" s="25" cm="1">
        <f t="array" aca="1" ref="T2701" ca="1">_FV(A2701,"Expense ratio",TRUE)</f>
        <v>3.4999999999999996E-3</v>
      </c>
      <c r="U2701" s="24" cm="1">
        <f t="array" aca="1" ref="U2701" ca="1">_FV(A2701,"Market cap",TRUE)</f>
        <v>254686187.50999999</v>
      </c>
      <c r="V2701" s="16"/>
      <c r="W2701" s="16"/>
      <c r="Z2701" s="18"/>
      <c r="AA2701" s="20"/>
      <c r="AB2701" s="20"/>
      <c r="AC2701" s="21">
        <v>35746</v>
      </c>
      <c r="AE2701" s="18"/>
      <c r="AF2701" s="20"/>
      <c r="AI2701" s="21"/>
      <c r="AJ2701" s="18"/>
      <c r="AL2701" s="18"/>
      <c r="AM2701" s="18"/>
      <c r="AN2701" t="s">
        <v>73</v>
      </c>
      <c r="AO2701" t="str" cm="1">
        <f t="array" aca="1" ref="AO2701" ca="1">_FV(A2701,"Currency")</f>
        <v>USD</v>
      </c>
      <c r="AP2701" t="str" cm="1">
        <f t="array" aca="1" ref="AP2701" ca="1">_FV(A2701,"Exchange")</f>
        <v>NYSE Arca</v>
      </c>
      <c r="AQ2701" s="6" t="str" cm="1">
        <f t="array" aca="1" ref="AQ2701" ca="1">_FV(A2701,"Exchange abbreviation",TRUE)</f>
        <v>ARCX</v>
      </c>
      <c r="AR2701" t="str" cm="1">
        <f t="array" aca="1" ref="AR2701" ca="1">_FV(A2701,"Instrument type",TRUE)</f>
        <v>ETF</v>
      </c>
    </row>
    <row r="2702" spans="1:44" ht="18.75" customHeight="1" x14ac:dyDescent="0.25">
      <c r="A2702" t="e" vm="2714">
        <v>#VALUE!</v>
      </c>
      <c r="B2702" t="s">
        <v>7332</v>
      </c>
      <c r="C2702" t="s">
        <v>7333</v>
      </c>
      <c r="D2702" s="31" cm="1">
        <f t="array" aca="1" ref="D2702" ca="1">_FV(A2702,"Last trade time",TRUE)</f>
        <v>45824.840277812502</v>
      </c>
      <c r="E2702" s="23" cm="1">
        <f t="array" aca="1" ref="E2702" ca="1">_FV(A2702,"Price")</f>
        <v>103.2</v>
      </c>
      <c r="F2702" s="27" cm="1">
        <f t="array" aca="1" ref="F2702" ca="1">_FV(A2702,"Change (%)",TRUE)</f>
        <v>2.0872000000000002E-2</v>
      </c>
      <c r="G2702" s="26" cm="1">
        <f t="array" aca="1" ref="G2702" ca="1">_FV(A2702,"Change")</f>
        <v>2.11</v>
      </c>
      <c r="H2702" s="23" cm="1">
        <f t="array" aca="1" ref="H2702" ca="1">_FV(A2702,"Open")</f>
        <v>102</v>
      </c>
      <c r="I2702" s="23" cm="1">
        <f t="array" aca="1" ref="I2702" ca="1">_FV(A2702,"Low")</f>
        <v>102</v>
      </c>
      <c r="J2702" s="23" cm="1">
        <f t="array" aca="1" ref="J2702" ca="1">_FV(A2702,"High")</f>
        <v>103.28489999999999</v>
      </c>
      <c r="K2702" s="23" cm="1">
        <f t="array" aca="1" ref="K2702" ca="1">_FV(A2702,"Previous close",TRUE)</f>
        <v>101.09</v>
      </c>
      <c r="L2702" s="26"/>
      <c r="M2702" s="23" cm="1">
        <f t="array" aca="1" ref="M2702" ca="1">_FV(A2702,"52 week low",TRUE)</f>
        <v>81.430000000000007</v>
      </c>
      <c r="N2702" s="23" cm="1">
        <f t="array" aca="1" ref="N2702" ca="1">_FV(A2702,"52 week high",TRUE)</f>
        <v>120.255</v>
      </c>
      <c r="O2702" s="8" cm="1">
        <f t="array" aca="1" ref="O2702" ca="1">_FV(A2702,"Volume")</f>
        <v>4366</v>
      </c>
      <c r="P2702" s="7" cm="1">
        <f t="array" aca="1" ref="P2702" ca="1">_FV(A2702,"Volume average",TRUE)</f>
        <v>3573</v>
      </c>
      <c r="Q2702" t="s">
        <v>383</v>
      </c>
      <c r="R2702" t="s">
        <v>155</v>
      </c>
      <c r="S2702" t="s">
        <v>277</v>
      </c>
      <c r="T2702" s="25" cm="1">
        <f t="array" aca="1" ref="T2702" ca="1">_FV(A2702,"Expense ratio",TRUE)</f>
        <v>3.4999999999999996E-3</v>
      </c>
      <c r="U2702" s="24" cm="1">
        <f t="array" aca="1" ref="U2702" ca="1">_FV(A2702,"Market cap",TRUE)</f>
        <v>196011118.19</v>
      </c>
      <c r="V2702" s="4">
        <v>197583040</v>
      </c>
      <c r="W2702" s="4">
        <v>197583040</v>
      </c>
      <c r="Y2702" t="s">
        <v>7315</v>
      </c>
      <c r="Z2702" s="5">
        <v>100.14</v>
      </c>
      <c r="AA2702" s="5">
        <v>10.287735</v>
      </c>
      <c r="AB2702" s="5">
        <v>1.4800000000000001E-2</v>
      </c>
      <c r="AC2702" s="4">
        <v>5877</v>
      </c>
      <c r="AE2702" s="5">
        <v>-7.9045407354601416</v>
      </c>
      <c r="AF2702" s="5">
        <v>0.33208461923710519</v>
      </c>
      <c r="AI2702" s="4">
        <v>5877</v>
      </c>
      <c r="AJ2702" s="5">
        <v>588330.60210000002</v>
      </c>
      <c r="AL2702" s="5">
        <v>120.26</v>
      </c>
      <c r="AM2702" s="5">
        <v>81.430000000000007</v>
      </c>
      <c r="AN2702" t="s">
        <v>47</v>
      </c>
      <c r="AO2702" t="str" cm="1">
        <f t="array" aca="1" ref="AO2702" ca="1">_FV(A2702,"Currency")</f>
        <v>USD</v>
      </c>
      <c r="AP2702" t="str" cm="1">
        <f t="array" aca="1" ref="AP2702" ca="1">_FV(A2702,"Exchange")</f>
        <v>NYSE Arca</v>
      </c>
      <c r="AQ2702" s="6" t="str" cm="1">
        <f t="array" aca="1" ref="AQ2702" ca="1">_FV(A2702,"Exchange abbreviation",TRUE)</f>
        <v>ARCX</v>
      </c>
      <c r="AR2702" t="str" cm="1">
        <f t="array" aca="1" ref="AR2702" ca="1">_FV(A2702,"Instrument type",TRUE)</f>
        <v>ETF</v>
      </c>
    </row>
    <row r="2703" spans="1:44" ht="18.75" customHeight="1" x14ac:dyDescent="0.25">
      <c r="A2703" t="e" vm="2715">
        <v>#VALUE!</v>
      </c>
      <c r="B2703" t="s">
        <v>7334</v>
      </c>
      <c r="C2703" t="s">
        <v>7335</v>
      </c>
      <c r="D2703" s="31" cm="1">
        <f t="array" aca="1" ref="D2703" ca="1">_FV(A2703,"Last trade time",TRUE)</f>
        <v>45824.840277789066</v>
      </c>
      <c r="E2703" s="23" cm="1">
        <f t="array" aca="1" ref="E2703" ca="1">_FV(A2703,"Price")</f>
        <v>36.938699999999997</v>
      </c>
      <c r="F2703" s="27" cm="1">
        <f t="array" aca="1" ref="F2703" ca="1">_FV(A2703,"Change (%)",TRUE)</f>
        <v>1.1137999999999999E-2</v>
      </c>
      <c r="G2703" s="26" cm="1">
        <f t="array" aca="1" ref="G2703" ca="1">_FV(A2703,"Change")</f>
        <v>0.40689999999999998</v>
      </c>
      <c r="H2703" s="23" cm="1">
        <f t="array" aca="1" ref="H2703" ca="1">_FV(A2703,"Open")</f>
        <v>36.979999999999997</v>
      </c>
      <c r="I2703" s="23" cm="1">
        <f t="array" aca="1" ref="I2703" ca="1">_FV(A2703,"Low")</f>
        <v>36.89</v>
      </c>
      <c r="J2703" s="23" cm="1">
        <f t="array" aca="1" ref="J2703" ca="1">_FV(A2703,"High")</f>
        <v>36.9801</v>
      </c>
      <c r="K2703" s="23" cm="1">
        <f t="array" aca="1" ref="K2703" ca="1">_FV(A2703,"Previous close",TRUE)</f>
        <v>36.531799999999997</v>
      </c>
      <c r="L2703" s="26"/>
      <c r="M2703" s="23" cm="1">
        <f t="array" aca="1" ref="M2703" ca="1">_FV(A2703,"52 week low",TRUE)</f>
        <v>29.12</v>
      </c>
      <c r="N2703" s="23" cm="1">
        <f t="array" aca="1" ref="N2703" ca="1">_FV(A2703,"52 week high",TRUE)</f>
        <v>37.435099999999998</v>
      </c>
      <c r="O2703" s="8" cm="1">
        <f t="array" aca="1" ref="O2703" ca="1">_FV(A2703,"Volume")</f>
        <v>510</v>
      </c>
      <c r="P2703" s="7" cm="1">
        <f t="array" aca="1" ref="P2703" ca="1">_FV(A2703,"Volume average",TRUE)</f>
        <v>3396</v>
      </c>
      <c r="Q2703" t="s">
        <v>72</v>
      </c>
      <c r="T2703" s="25" cm="1">
        <f t="array" aca="1" ref="T2703" ca="1">_FV(A2703,"Expense ratio",TRUE)</f>
        <v>3.4999999999999996E-3</v>
      </c>
      <c r="U2703" s="24" cm="1">
        <f t="array" aca="1" ref="U2703" ca="1">_FV(A2703,"Market cap",TRUE)</f>
        <v>379685553.06999999</v>
      </c>
      <c r="V2703" s="16"/>
      <c r="W2703" s="16"/>
      <c r="Z2703" s="18"/>
      <c r="AA2703" s="20"/>
      <c r="AB2703" s="20"/>
      <c r="AC2703" s="21">
        <v>2820</v>
      </c>
      <c r="AE2703" s="18"/>
      <c r="AF2703" s="20"/>
      <c r="AI2703" s="21"/>
      <c r="AJ2703" s="18"/>
      <c r="AL2703" s="18"/>
      <c r="AM2703" s="18"/>
      <c r="AN2703" t="s">
        <v>73</v>
      </c>
      <c r="AO2703" t="str" cm="1">
        <f t="array" aca="1" ref="AO2703" ca="1">_FV(A2703,"Currency")</f>
        <v>USD</v>
      </c>
      <c r="AP2703" t="str" cm="1">
        <f t="array" aca="1" ref="AP2703" ca="1">_FV(A2703,"Exchange")</f>
        <v>NYSE Arca</v>
      </c>
      <c r="AQ2703" s="6" t="str" cm="1">
        <f t="array" aca="1" ref="AQ2703" ca="1">_FV(A2703,"Exchange abbreviation",TRUE)</f>
        <v>ARCX</v>
      </c>
      <c r="AR2703" t="str" cm="1">
        <f t="array" aca="1" ref="AR2703" ca="1">_FV(A2703,"Instrument type",TRUE)</f>
        <v>ETF</v>
      </c>
    </row>
    <row r="2704" spans="1:44" ht="18.75" customHeight="1" x14ac:dyDescent="0.25">
      <c r="A2704" t="e" vm="2716">
        <v>#VALUE!</v>
      </c>
      <c r="B2704" t="s">
        <v>7336</v>
      </c>
      <c r="C2704" t="s">
        <v>7337</v>
      </c>
      <c r="D2704" s="31" cm="1">
        <f t="array" aca="1" ref="D2704" ca="1">_FV(A2704,"Last trade time",TRUE)</f>
        <v>45824.892800508591</v>
      </c>
      <c r="E2704" s="23" cm="1">
        <f t="array" aca="1" ref="E2704" ca="1">_FV(A2704,"Price")</f>
        <v>37.854999999999997</v>
      </c>
      <c r="F2704" s="27" cm="1">
        <f t="array" aca="1" ref="F2704" ca="1">_FV(A2704,"Change (%)",TRUE)</f>
        <v>5.1780000000000003E-3</v>
      </c>
      <c r="G2704" s="26" cm="1">
        <f t="array" aca="1" ref="G2704" ca="1">_FV(A2704,"Change")</f>
        <v>0.19500000000000001</v>
      </c>
      <c r="H2704" s="23" cm="1">
        <f t="array" aca="1" ref="H2704" ca="1">_FV(A2704,"Open")</f>
        <v>37.83</v>
      </c>
      <c r="I2704" s="23" cm="1">
        <f t="array" aca="1" ref="I2704" ca="1">_FV(A2704,"Low")</f>
        <v>37.82</v>
      </c>
      <c r="J2704" s="23" cm="1">
        <f t="array" aca="1" ref="J2704" ca="1">_FV(A2704,"High")</f>
        <v>37.995100000000001</v>
      </c>
      <c r="K2704" s="23" cm="1">
        <f t="array" aca="1" ref="K2704" ca="1">_FV(A2704,"Previous close",TRUE)</f>
        <v>37.659999999999997</v>
      </c>
      <c r="L2704" s="26"/>
      <c r="M2704" s="23" cm="1">
        <f t="array" aca="1" ref="M2704" ca="1">_FV(A2704,"52 week low",TRUE)</f>
        <v>31.39</v>
      </c>
      <c r="N2704" s="23" cm="1">
        <f t="array" aca="1" ref="N2704" ca="1">_FV(A2704,"52 week high",TRUE)</f>
        <v>38.255000000000003</v>
      </c>
      <c r="O2704" s="8" cm="1">
        <f t="array" aca="1" ref="O2704" ca="1">_FV(A2704,"Volume")</f>
        <v>485996</v>
      </c>
      <c r="P2704" s="7" cm="1">
        <f t="array" aca="1" ref="P2704" ca="1">_FV(A2704,"Volume average",TRUE)</f>
        <v>2773476</v>
      </c>
      <c r="Q2704" t="s">
        <v>119</v>
      </c>
      <c r="T2704" s="25" cm="1">
        <f t="array" aca="1" ref="T2704" ca="1">_FV(A2704,"Expense ratio",TRUE)</f>
        <v>3.4999999999999996E-3</v>
      </c>
      <c r="U2704" s="24" cm="1">
        <f t="array" aca="1" ref="U2704" ca="1">_FV(A2704,"Market cap",TRUE)</f>
        <v>6481013160.4899998</v>
      </c>
      <c r="V2704" s="16"/>
      <c r="W2704" s="16"/>
      <c r="Z2704" s="18"/>
      <c r="AA2704" s="20"/>
      <c r="AB2704" s="20"/>
      <c r="AC2704" s="21">
        <v>2791068</v>
      </c>
      <c r="AE2704" s="18"/>
      <c r="AF2704" s="20"/>
      <c r="AI2704" s="21"/>
      <c r="AJ2704" s="18"/>
      <c r="AL2704" s="18"/>
      <c r="AM2704" s="18"/>
      <c r="AN2704" t="s">
        <v>73</v>
      </c>
      <c r="AO2704" t="str" cm="1">
        <f t="array" aca="1" ref="AO2704" ca="1">_FV(A2704,"Currency")</f>
        <v>USD</v>
      </c>
      <c r="AP2704" t="str" cm="1">
        <f t="array" aca="1" ref="AP2704" ca="1">_FV(A2704,"Exchange")</f>
        <v>CBOE BZX Exchange</v>
      </c>
      <c r="AQ2704" s="6" t="str" cm="1">
        <f t="array" aca="1" ref="AQ2704" ca="1">_FV(A2704,"Exchange abbreviation",TRUE)</f>
        <v>BATS</v>
      </c>
      <c r="AR2704" t="str" cm="1">
        <f t="array" aca="1" ref="AR2704" ca="1">_FV(A2704,"Instrument type",TRUE)</f>
        <v>ETF</v>
      </c>
    </row>
    <row r="2705" spans="1:44" ht="18.75" customHeight="1" x14ac:dyDescent="0.25">
      <c r="A2705" t="e" vm="2717">
        <v>#VALUE!</v>
      </c>
      <c r="B2705" t="s">
        <v>7338</v>
      </c>
      <c r="C2705" t="s">
        <v>7339</v>
      </c>
      <c r="D2705" s="31" cm="1">
        <f t="array" aca="1" ref="D2705" ca="1">_FV(A2705,"Last trade time",TRUE)</f>
        <v>45824.840299791409</v>
      </c>
      <c r="E2705" s="23" cm="1">
        <f t="array" aca="1" ref="E2705" ca="1">_FV(A2705,"Price")</f>
        <v>40.491</v>
      </c>
      <c r="F2705" s="27" cm="1">
        <f t="array" aca="1" ref="F2705" ca="1">_FV(A2705,"Change (%)",TRUE)</f>
        <v>1.1251000000000001E-2</v>
      </c>
      <c r="G2705" s="26" cm="1">
        <f t="array" aca="1" ref="G2705" ca="1">_FV(A2705,"Change")</f>
        <v>0.45050000000000001</v>
      </c>
      <c r="H2705" s="23" cm="1">
        <f t="array" aca="1" ref="H2705" ca="1">_FV(A2705,"Open")</f>
        <v>40.54</v>
      </c>
      <c r="I2705" s="23" cm="1">
        <f t="array" aca="1" ref="I2705" ca="1">_FV(A2705,"Low")</f>
        <v>40.491</v>
      </c>
      <c r="J2705" s="23" cm="1">
        <f t="array" aca="1" ref="J2705" ca="1">_FV(A2705,"High")</f>
        <v>40.57</v>
      </c>
      <c r="K2705" s="23" cm="1">
        <f t="array" aca="1" ref="K2705" ca="1">_FV(A2705,"Previous close",TRUE)</f>
        <v>40.040500000000002</v>
      </c>
      <c r="L2705" s="26"/>
      <c r="M2705" s="23" cm="1">
        <f t="array" aca="1" ref="M2705" ca="1">_FV(A2705,"52 week low",TRUE)</f>
        <v>34.72</v>
      </c>
      <c r="N2705" s="23" cm="1">
        <f t="array" aca="1" ref="N2705" ca="1">_FV(A2705,"52 week high",TRUE)</f>
        <v>46.24</v>
      </c>
      <c r="O2705" s="8" cm="1">
        <f t="array" aca="1" ref="O2705" ca="1">_FV(A2705,"Volume")</f>
        <v>844</v>
      </c>
      <c r="P2705" s="7" cm="1">
        <f t="array" aca="1" ref="P2705" ca="1">_FV(A2705,"Volume average",TRUE)</f>
        <v>3578</v>
      </c>
      <c r="Q2705" t="s">
        <v>916</v>
      </c>
      <c r="S2705" t="s">
        <v>263</v>
      </c>
      <c r="T2705" s="25" cm="1">
        <f t="array" aca="1" ref="T2705" ca="1">_FV(A2705,"Expense ratio",TRUE)</f>
        <v>3.4999999999999996E-3</v>
      </c>
      <c r="U2705" s="24" cm="1">
        <f t="array" aca="1" ref="U2705" ca="1">_FV(A2705,"Market cap",TRUE)</f>
        <v>46491823.450000003</v>
      </c>
      <c r="V2705" s="4">
        <v>46491824</v>
      </c>
      <c r="W2705" s="4">
        <v>46491824</v>
      </c>
      <c r="Y2705" t="s">
        <v>7340</v>
      </c>
      <c r="Z2705" s="5">
        <v>40.950000000000003</v>
      </c>
      <c r="AA2705" s="5">
        <v>17.543713</v>
      </c>
      <c r="AB2705" s="5">
        <v>1.47E-2</v>
      </c>
      <c r="AC2705" s="4">
        <v>3903</v>
      </c>
      <c r="AE2705" s="5">
        <v>-0.75249924745468544</v>
      </c>
      <c r="AF2705" s="5">
        <v>6.1462347959506447</v>
      </c>
      <c r="AI2705" s="4">
        <v>3903</v>
      </c>
      <c r="AJ2705" s="5">
        <v>159686.17110000001</v>
      </c>
      <c r="AL2705" s="5">
        <v>46.24</v>
      </c>
      <c r="AM2705" s="5">
        <v>34.72</v>
      </c>
      <c r="AN2705" t="s">
        <v>47</v>
      </c>
      <c r="AO2705" t="str" cm="1">
        <f t="array" aca="1" ref="AO2705" ca="1">_FV(A2705,"Currency")</f>
        <v>USD</v>
      </c>
      <c r="AP2705" t="str" cm="1">
        <f t="array" aca="1" ref="AP2705" ca="1">_FV(A2705,"Exchange")</f>
        <v>CBOE BZX Exchange</v>
      </c>
      <c r="AQ2705" s="6" t="str" cm="1">
        <f t="array" aca="1" ref="AQ2705" ca="1">_FV(A2705,"Exchange abbreviation",TRUE)</f>
        <v>BATS</v>
      </c>
      <c r="AR2705" t="str" cm="1">
        <f t="array" aca="1" ref="AR2705" ca="1">_FV(A2705,"Instrument type",TRUE)</f>
        <v>ETF</v>
      </c>
    </row>
    <row r="2706" spans="1:44" ht="18.75" customHeight="1" x14ac:dyDescent="0.25">
      <c r="A2706" t="e" vm="2718">
        <v>#VALUE!</v>
      </c>
      <c r="B2706" t="s">
        <v>7341</v>
      </c>
      <c r="C2706" t="s">
        <v>7342</v>
      </c>
      <c r="D2706" s="31" cm="1">
        <f t="array" aca="1" ref="D2706" ca="1">_FV(A2706,"Last trade time",TRUE)</f>
        <v>45824.840277789066</v>
      </c>
      <c r="E2706" s="23" cm="1">
        <f t="array" aca="1" ref="E2706" ca="1">_FV(A2706,"Price")</f>
        <v>45.1</v>
      </c>
      <c r="F2706" s="27" cm="1">
        <f t="array" aca="1" ref="F2706" ca="1">_FV(A2706,"Change (%)",TRUE)</f>
        <v>5.1259999999999995E-3</v>
      </c>
      <c r="G2706" s="26" cm="1">
        <f t="array" aca="1" ref="G2706" ca="1">_FV(A2706,"Change")</f>
        <v>0.23</v>
      </c>
      <c r="H2706" s="23" cm="1">
        <f t="array" aca="1" ref="H2706" ca="1">_FV(A2706,"Open")</f>
        <v>45.2</v>
      </c>
      <c r="I2706" s="23" cm="1">
        <f t="array" aca="1" ref="I2706" ca="1">_FV(A2706,"Low")</f>
        <v>45.075000000000003</v>
      </c>
      <c r="J2706" s="23" cm="1">
        <f t="array" aca="1" ref="J2706" ca="1">_FV(A2706,"High")</f>
        <v>45.2958</v>
      </c>
      <c r="K2706" s="23" cm="1">
        <f t="array" aca="1" ref="K2706" ca="1">_FV(A2706,"Previous close",TRUE)</f>
        <v>44.87</v>
      </c>
      <c r="L2706" s="26"/>
      <c r="M2706" s="23" cm="1">
        <f t="array" aca="1" ref="M2706" ca="1">_FV(A2706,"52 week low",TRUE)</f>
        <v>37.39</v>
      </c>
      <c r="N2706" s="23" cm="1">
        <f t="array" aca="1" ref="N2706" ca="1">_FV(A2706,"52 week high",TRUE)</f>
        <v>45.56</v>
      </c>
      <c r="O2706" s="8" cm="1">
        <f t="array" aca="1" ref="O2706" ca="1">_FV(A2706,"Volume")</f>
        <v>438373</v>
      </c>
      <c r="P2706" s="7" cm="1">
        <f t="array" aca="1" ref="P2706" ca="1">_FV(A2706,"Volume average",TRUE)</f>
        <v>599102</v>
      </c>
      <c r="Q2706" t="s">
        <v>119</v>
      </c>
      <c r="T2706" s="25" cm="1">
        <f t="array" aca="1" ref="T2706" ca="1">_FV(A2706,"Expense ratio",TRUE)</f>
        <v>3.4999999999999996E-3</v>
      </c>
      <c r="U2706" s="24" cm="1">
        <f t="array" aca="1" ref="U2706" ca="1">_FV(A2706,"Market cap",TRUE)</f>
        <v>8029603502.8400002</v>
      </c>
      <c r="V2706" s="16"/>
      <c r="W2706" s="16"/>
      <c r="Z2706" s="18"/>
      <c r="AA2706" s="20"/>
      <c r="AB2706" s="20"/>
      <c r="AC2706" s="21">
        <v>582967</v>
      </c>
      <c r="AE2706" s="18"/>
      <c r="AF2706" s="20"/>
      <c r="AI2706" s="21"/>
      <c r="AJ2706" s="18"/>
      <c r="AL2706" s="18"/>
      <c r="AM2706" s="18"/>
      <c r="AN2706" t="s">
        <v>73</v>
      </c>
      <c r="AO2706" t="str" cm="1">
        <f t="array" aca="1" ref="AO2706" ca="1">_FV(A2706,"Currency")</f>
        <v>USD</v>
      </c>
      <c r="AP2706" t="str" cm="1">
        <f t="array" aca="1" ref="AP2706" ca="1">_FV(A2706,"Exchange")</f>
        <v>NYSE Arca</v>
      </c>
      <c r="AQ2706" s="6" t="str" cm="1">
        <f t="array" aca="1" ref="AQ2706" ca="1">_FV(A2706,"Exchange abbreviation",TRUE)</f>
        <v>ARCX</v>
      </c>
      <c r="AR2706" t="str" cm="1">
        <f t="array" aca="1" ref="AR2706" ca="1">_FV(A2706,"Instrument type",TRUE)</f>
        <v>ETF</v>
      </c>
    </row>
    <row r="2707" spans="1:44" ht="18.75" customHeight="1" x14ac:dyDescent="0.25">
      <c r="A2707" t="e" vm="2719">
        <v>#VALUE!</v>
      </c>
      <c r="B2707" t="s">
        <v>7343</v>
      </c>
      <c r="C2707" t="s">
        <v>7344</v>
      </c>
      <c r="D2707" s="31" cm="1">
        <f t="array" aca="1" ref="D2707" ca="1">_FV(A2707,"Last trade time",TRUE)</f>
        <v>45824.840277789066</v>
      </c>
      <c r="E2707" s="23" cm="1">
        <f t="array" aca="1" ref="E2707" ca="1">_FV(A2707,"Price")</f>
        <v>228.03280000000001</v>
      </c>
      <c r="F2707" s="27" cm="1">
        <f t="array" aca="1" ref="F2707" ca="1">_FV(A2707,"Change (%)",TRUE)</f>
        <v>2.1194999999999999E-2</v>
      </c>
      <c r="G2707" s="26" cm="1">
        <f t="array" aca="1" ref="G2707" ca="1">_FV(A2707,"Change")</f>
        <v>4.7328000000000001</v>
      </c>
      <c r="H2707" s="23" cm="1">
        <f t="array" aca="1" ref="H2707" ca="1">_FV(A2707,"Open")</f>
        <v>226.31</v>
      </c>
      <c r="I2707" s="23" cm="1">
        <f t="array" aca="1" ref="I2707" ca="1">_FV(A2707,"Low")</f>
        <v>226.31</v>
      </c>
      <c r="J2707" s="23" cm="1">
        <f t="array" aca="1" ref="J2707" ca="1">_FV(A2707,"High")</f>
        <v>228.54849999999999</v>
      </c>
      <c r="K2707" s="23" cm="1">
        <f t="array" aca="1" ref="K2707" ca="1">_FV(A2707,"Previous close",TRUE)</f>
        <v>223.3</v>
      </c>
      <c r="L2707" s="26"/>
      <c r="M2707" s="23" cm="1">
        <f t="array" aca="1" ref="M2707" ca="1">_FV(A2707,"52 week low",TRUE)</f>
        <v>159.43</v>
      </c>
      <c r="N2707" s="23" cm="1">
        <f t="array" aca="1" ref="N2707" ca="1">_FV(A2707,"52 week high",TRUE)</f>
        <v>228.88</v>
      </c>
      <c r="O2707" s="8" cm="1">
        <f t="array" aca="1" ref="O2707" ca="1">_FV(A2707,"Volume")</f>
        <v>14574</v>
      </c>
      <c r="P2707" s="7" cm="1">
        <f t="array" aca="1" ref="P2707" ca="1">_FV(A2707,"Volume average",TRUE)</f>
        <v>24759</v>
      </c>
      <c r="Q2707" t="s">
        <v>490</v>
      </c>
      <c r="S2707" t="s">
        <v>2310</v>
      </c>
      <c r="T2707" s="25" cm="1">
        <f t="array" aca="1" ref="T2707" ca="1">_FV(A2707,"Expense ratio",TRUE)</f>
        <v>3.4999999999999996E-3</v>
      </c>
      <c r="U2707" s="24" cm="1">
        <f t="array" aca="1" ref="U2707" ca="1">_FV(A2707,"Market cap",TRUE)</f>
        <v>1018195007.21</v>
      </c>
      <c r="V2707" s="4">
        <v>1018195008</v>
      </c>
      <c r="W2707" s="4">
        <v>1018195008</v>
      </c>
      <c r="Y2707" t="s">
        <v>5644</v>
      </c>
      <c r="Z2707" s="5">
        <v>222.87447</v>
      </c>
      <c r="AA2707" s="5">
        <v>30.250753</v>
      </c>
      <c r="AB2707" s="5">
        <v>3.6000002E-3</v>
      </c>
      <c r="AC2707" s="4">
        <v>35752</v>
      </c>
      <c r="AE2707" s="5">
        <v>10.97824537793135</v>
      </c>
      <c r="AF2707" s="5">
        <v>20.299670987406241</v>
      </c>
      <c r="AH2707" s="17">
        <v>10550000</v>
      </c>
      <c r="AI2707" s="4">
        <v>35752</v>
      </c>
      <c r="AJ2707" s="5">
        <v>7968405.7599999998</v>
      </c>
      <c r="AL2707" s="5">
        <v>228.88</v>
      </c>
      <c r="AM2707" s="5">
        <v>159.43</v>
      </c>
      <c r="AN2707" t="s">
        <v>90</v>
      </c>
      <c r="AO2707" t="str" cm="1">
        <f t="array" aca="1" ref="AO2707" ca="1">_FV(A2707,"Currency")</f>
        <v>USD</v>
      </c>
      <c r="AP2707" t="str" cm="1">
        <f t="array" aca="1" ref="AP2707" ca="1">_FV(A2707,"Exchange")</f>
        <v>NYSE Arca</v>
      </c>
      <c r="AQ2707" s="6" t="str" cm="1">
        <f t="array" aca="1" ref="AQ2707" ca="1">_FV(A2707,"Exchange abbreviation",TRUE)</f>
        <v>ARCX</v>
      </c>
      <c r="AR2707" t="str" cm="1">
        <f t="array" aca="1" ref="AR2707" ca="1">_FV(A2707,"Instrument type",TRUE)</f>
        <v>ETF</v>
      </c>
    </row>
    <row r="2708" spans="1:44" ht="18.75" customHeight="1" x14ac:dyDescent="0.25">
      <c r="A2708" t="e" vm="2720">
        <v>#VALUE!</v>
      </c>
      <c r="B2708" t="s">
        <v>7345</v>
      </c>
      <c r="C2708" t="s">
        <v>7346</v>
      </c>
      <c r="D2708" s="31" cm="1">
        <f t="array" aca="1" ref="D2708" ca="1">_FV(A2708,"Last trade time",TRUE)</f>
        <v>45824.840277812502</v>
      </c>
      <c r="E2708" s="23" cm="1">
        <f t="array" aca="1" ref="E2708" ca="1">_FV(A2708,"Price")</f>
        <v>43.72</v>
      </c>
      <c r="F2708" s="27" cm="1">
        <f t="array" aca="1" ref="F2708" ca="1">_FV(A2708,"Change (%)",TRUE)</f>
        <v>1.7217E-2</v>
      </c>
      <c r="G2708" s="26" cm="1">
        <f t="array" aca="1" ref="G2708" ca="1">_FV(A2708,"Change")</f>
        <v>0.74</v>
      </c>
      <c r="H2708" s="23" cm="1">
        <f t="array" aca="1" ref="H2708" ca="1">_FV(A2708,"Open")</f>
        <v>43.37</v>
      </c>
      <c r="I2708" s="23" cm="1">
        <f t="array" aca="1" ref="I2708" ca="1">_FV(A2708,"Low")</f>
        <v>43.37</v>
      </c>
      <c r="J2708" s="23" cm="1">
        <f t="array" aca="1" ref="J2708" ca="1">_FV(A2708,"High")</f>
        <v>43.93</v>
      </c>
      <c r="K2708" s="23" cm="1">
        <f t="array" aca="1" ref="K2708" ca="1">_FV(A2708,"Previous close",TRUE)</f>
        <v>42.98</v>
      </c>
      <c r="L2708" s="26"/>
      <c r="M2708" s="23" cm="1">
        <f t="array" aca="1" ref="M2708" ca="1">_FV(A2708,"52 week low",TRUE)</f>
        <v>32.159999999999997</v>
      </c>
      <c r="N2708" s="23" cm="1">
        <f t="array" aca="1" ref="N2708" ca="1">_FV(A2708,"52 week high",TRUE)</f>
        <v>45.11</v>
      </c>
      <c r="O2708" s="8" cm="1">
        <f t="array" aca="1" ref="O2708" ca="1">_FV(A2708,"Volume")</f>
        <v>282884</v>
      </c>
      <c r="P2708" s="7" cm="1">
        <f t="array" aca="1" ref="P2708" ca="1">_FV(A2708,"Volume average",TRUE)</f>
        <v>326091</v>
      </c>
      <c r="Q2708" t="s">
        <v>449</v>
      </c>
      <c r="T2708" s="25" cm="1">
        <f t="array" aca="1" ref="T2708" ca="1">_FV(A2708,"Expense ratio",TRUE)</f>
        <v>3.4999999999999996E-3</v>
      </c>
      <c r="U2708" s="24" cm="1">
        <f t="array" aca="1" ref="U2708" ca="1">_FV(A2708,"Market cap",TRUE)</f>
        <v>1563566724.4300001</v>
      </c>
      <c r="V2708" s="16"/>
      <c r="W2708" s="16"/>
      <c r="Z2708" s="18"/>
      <c r="AA2708" s="20"/>
      <c r="AB2708" s="20"/>
      <c r="AC2708" s="21">
        <v>313598</v>
      </c>
      <c r="AE2708" s="18"/>
      <c r="AF2708" s="20"/>
      <c r="AI2708" s="21"/>
      <c r="AJ2708" s="18"/>
      <c r="AL2708" s="18"/>
      <c r="AM2708" s="18"/>
      <c r="AN2708" t="s">
        <v>73</v>
      </c>
      <c r="AO2708" t="str" cm="1">
        <f t="array" aca="1" ref="AO2708" ca="1">_FV(A2708,"Currency")</f>
        <v>USD</v>
      </c>
      <c r="AP2708" t="str" cm="1">
        <f t="array" aca="1" ref="AP2708" ca="1">_FV(A2708,"Exchange")</f>
        <v>NYSE Arca</v>
      </c>
      <c r="AQ2708" s="6" t="str" cm="1">
        <f t="array" aca="1" ref="AQ2708" ca="1">_FV(A2708,"Exchange abbreviation",TRUE)</f>
        <v>ARCX</v>
      </c>
      <c r="AR2708" t="str" cm="1">
        <f t="array" aca="1" ref="AR2708" ca="1">_FV(A2708,"Instrument type",TRUE)</f>
        <v>ETF</v>
      </c>
    </row>
    <row r="2709" spans="1:44" ht="18.75" customHeight="1" x14ac:dyDescent="0.25">
      <c r="A2709" t="e" vm="2721">
        <v>#VALUE!</v>
      </c>
      <c r="B2709" t="s">
        <v>7347</v>
      </c>
      <c r="C2709" t="s">
        <v>7348</v>
      </c>
      <c r="D2709" s="31" cm="1">
        <f t="array" aca="1" ref="D2709" ca="1">_FV(A2709,"Last trade time",TRUE)</f>
        <v>45824.843750196094</v>
      </c>
      <c r="E2709" s="23" cm="1">
        <f t="array" aca="1" ref="E2709" ca="1">_FV(A2709,"Price")</f>
        <v>26.163799999999998</v>
      </c>
      <c r="F2709" s="27" cm="1">
        <f t="array" aca="1" ref="F2709" ca="1">_FV(A2709,"Change (%)",TRUE)</f>
        <v>9.7949999999999999E-3</v>
      </c>
      <c r="G2709" s="26" cm="1">
        <f t="array" aca="1" ref="G2709" ca="1">_FV(A2709,"Change")</f>
        <v>0.25380000000000003</v>
      </c>
      <c r="H2709" s="23" cm="1">
        <f t="array" aca="1" ref="H2709" ca="1">_FV(A2709,"Open")</f>
        <v>26.24</v>
      </c>
      <c r="I2709" s="23" cm="1">
        <f t="array" aca="1" ref="I2709" ca="1">_FV(A2709,"Low")</f>
        <v>26.163799999999998</v>
      </c>
      <c r="J2709" s="23" cm="1">
        <f t="array" aca="1" ref="J2709" ca="1">_FV(A2709,"High")</f>
        <v>26.254899999999999</v>
      </c>
      <c r="K2709" s="23" cm="1">
        <f t="array" aca="1" ref="K2709" ca="1">_FV(A2709,"Previous close",TRUE)</f>
        <v>25.91</v>
      </c>
      <c r="L2709" s="26"/>
      <c r="M2709" s="23" cm="1">
        <f t="array" aca="1" ref="M2709" ca="1">_FV(A2709,"52 week low",TRUE)</f>
        <v>20.25</v>
      </c>
      <c r="N2709" s="23" cm="1">
        <f t="array" aca="1" ref="N2709" ca="1">_FV(A2709,"52 week high",TRUE)</f>
        <v>26.895199999999999</v>
      </c>
      <c r="O2709" s="8" cm="1">
        <f t="array" aca="1" ref="O2709" ca="1">_FV(A2709,"Volume")</f>
        <v>6770</v>
      </c>
      <c r="P2709" s="7" cm="1">
        <f t="array" aca="1" ref="P2709" ca="1">_FV(A2709,"Volume average",TRUE)</f>
        <v>11677</v>
      </c>
      <c r="Q2709" t="s">
        <v>698</v>
      </c>
      <c r="S2709" t="s">
        <v>7349</v>
      </c>
      <c r="T2709" s="25" cm="1">
        <f t="array" aca="1" ref="T2709" ca="1">_FV(A2709,"Expense ratio",TRUE)</f>
        <v>3.4999999999999996E-3</v>
      </c>
      <c r="U2709" s="24" cm="1">
        <f t="array" aca="1" ref="U2709" ca="1">_FV(A2709,"Market cap",TRUE)</f>
        <v>64769473.640000001</v>
      </c>
      <c r="V2709" s="4">
        <v>64769472</v>
      </c>
      <c r="W2709" s="4">
        <v>64769472</v>
      </c>
      <c r="Y2709" t="s">
        <v>609</v>
      </c>
      <c r="Z2709" s="5">
        <v>26.0533</v>
      </c>
      <c r="AA2709" s="5">
        <v>26.727654999999999</v>
      </c>
      <c r="AB2709" s="20"/>
      <c r="AC2709" s="4">
        <v>17217</v>
      </c>
      <c r="AE2709" s="5">
        <v>1.7938231849440101</v>
      </c>
      <c r="AF2709" s="20"/>
      <c r="AI2709" s="4">
        <v>17217</v>
      </c>
      <c r="AJ2709" s="5">
        <v>448702.56719999999</v>
      </c>
      <c r="AL2709" s="5">
        <v>26.895</v>
      </c>
      <c r="AM2709" s="5">
        <v>20.25</v>
      </c>
      <c r="AN2709" t="s">
        <v>47</v>
      </c>
      <c r="AO2709" t="str" cm="1">
        <f t="array" aca="1" ref="AO2709" ca="1">_FV(A2709,"Currency")</f>
        <v>USD</v>
      </c>
      <c r="AP2709" t="str" cm="1">
        <f t="array" aca="1" ref="AP2709" ca="1">_FV(A2709,"Exchange")</f>
        <v>Nasdaq Stock Market</v>
      </c>
      <c r="AQ2709" s="6" t="str" cm="1">
        <f t="array" aca="1" ref="AQ2709" ca="1">_FV(A2709,"Exchange abbreviation",TRUE)</f>
        <v>XNAS</v>
      </c>
      <c r="AR2709" t="str" cm="1">
        <f t="array" aca="1" ref="AR2709" ca="1">_FV(A2709,"Instrument type",TRUE)</f>
        <v>ETF</v>
      </c>
    </row>
    <row r="2710" spans="1:44" ht="18.75" customHeight="1" x14ac:dyDescent="0.25">
      <c r="A2710" t="e" vm="2722">
        <v>#VALUE!</v>
      </c>
      <c r="B2710" t="s">
        <v>7350</v>
      </c>
      <c r="C2710" t="s">
        <v>7351</v>
      </c>
      <c r="D2710" s="31" cm="1">
        <f t="array" aca="1" ref="D2710" ca="1">_FV(A2710,"Last trade time",TRUE)</f>
        <v>45824.912000428129</v>
      </c>
      <c r="E2710" s="23" cm="1">
        <f t="array" aca="1" ref="E2710" ca="1">_FV(A2710,"Price")</f>
        <v>77.06</v>
      </c>
      <c r="F2710" s="27" cm="1">
        <f t="array" aca="1" ref="F2710" ca="1">_FV(A2710,"Change (%)",TRUE)</f>
        <v>2.2694000000000002E-2</v>
      </c>
      <c r="G2710" s="26" cm="1">
        <f t="array" aca="1" ref="G2710" ca="1">_FV(A2710,"Change")</f>
        <v>1.71</v>
      </c>
      <c r="H2710" s="23" cm="1">
        <f t="array" aca="1" ref="H2710" ca="1">_FV(A2710,"Open")</f>
        <v>76.430000000000007</v>
      </c>
      <c r="I2710" s="23" cm="1">
        <f t="array" aca="1" ref="I2710" ca="1">_FV(A2710,"Low")</f>
        <v>75.88</v>
      </c>
      <c r="J2710" s="23" cm="1">
        <f t="array" aca="1" ref="J2710" ca="1">_FV(A2710,"High")</f>
        <v>77.22</v>
      </c>
      <c r="K2710" s="23" cm="1">
        <f t="array" aca="1" ref="K2710" ca="1">_FV(A2710,"Previous close",TRUE)</f>
        <v>75.349999999999994</v>
      </c>
      <c r="L2710" s="26"/>
      <c r="M2710" s="23" cm="1">
        <f t="array" aca="1" ref="M2710" ca="1">_FV(A2710,"52 week low",TRUE)</f>
        <v>61.33</v>
      </c>
      <c r="N2710" s="23" cm="1">
        <f t="array" aca="1" ref="N2710" ca="1">_FV(A2710,"52 week high",TRUE)</f>
        <v>84.84</v>
      </c>
      <c r="O2710" s="8" cm="1">
        <f t="array" aca="1" ref="O2710" ca="1">_FV(A2710,"Volume")</f>
        <v>4301701</v>
      </c>
      <c r="P2710" s="7" cm="1">
        <f t="array" aca="1" ref="P2710" ca="1">_FV(A2710,"Volume average",TRUE)</f>
        <v>5690999</v>
      </c>
      <c r="Q2710" t="s">
        <v>1331</v>
      </c>
      <c r="S2710" t="s">
        <v>2310</v>
      </c>
      <c r="T2710" s="25" cm="1">
        <f t="array" aca="1" ref="T2710" ca="1">_FV(A2710,"Expense ratio",TRUE)</f>
        <v>3.4999999999999996E-3</v>
      </c>
      <c r="U2710" s="24" cm="1">
        <f t="array" aca="1" ref="U2710" ca="1">_FV(A2710,"Market cap",TRUE)</f>
        <v>269460872.69999999</v>
      </c>
      <c r="V2710" s="4">
        <v>269460864</v>
      </c>
      <c r="W2710" s="4">
        <v>269460864</v>
      </c>
      <c r="Y2710" t="s">
        <v>1596</v>
      </c>
      <c r="Z2710" s="5">
        <v>78.320729999999998</v>
      </c>
      <c r="AA2710" s="5">
        <v>14.629441999999999</v>
      </c>
      <c r="AB2710" s="5">
        <v>1.6400000000000001E-2</v>
      </c>
      <c r="AC2710" s="4">
        <v>7134831</v>
      </c>
      <c r="AE2710" s="5">
        <v>-0.45728010437795508</v>
      </c>
      <c r="AF2710" s="5">
        <v>2.5931711001972779</v>
      </c>
      <c r="AH2710" s="17">
        <v>12100200</v>
      </c>
      <c r="AI2710" s="4">
        <v>7134831</v>
      </c>
      <c r="AJ2710" s="5">
        <v>558871312.23000002</v>
      </c>
      <c r="AL2710" s="5">
        <v>84.84</v>
      </c>
      <c r="AM2710" s="5">
        <v>61.33</v>
      </c>
      <c r="AN2710" t="s">
        <v>82</v>
      </c>
      <c r="AO2710" t="str" cm="1">
        <f t="array" aca="1" ref="AO2710" ca="1">_FV(A2710,"Currency")</f>
        <v>USD</v>
      </c>
      <c r="AP2710" t="str" cm="1">
        <f t="array" aca="1" ref="AP2710" ca="1">_FV(A2710,"Exchange")</f>
        <v>NYSE Arca</v>
      </c>
      <c r="AQ2710" s="6" t="str" cm="1">
        <f t="array" aca="1" ref="AQ2710" ca="1">_FV(A2710,"Exchange abbreviation",TRUE)</f>
        <v>ARCX</v>
      </c>
      <c r="AR2710" t="str" cm="1">
        <f t="array" aca="1" ref="AR2710" ca="1">_FV(A2710,"Instrument type",TRUE)</f>
        <v>ETF</v>
      </c>
    </row>
    <row r="2711" spans="1:44" ht="18.75" customHeight="1" x14ac:dyDescent="0.25">
      <c r="A2711" t="e" vm="2723">
        <v>#VALUE!</v>
      </c>
      <c r="B2711" t="s">
        <v>7352</v>
      </c>
      <c r="C2711" t="s">
        <v>7353</v>
      </c>
      <c r="D2711" s="31" cm="1">
        <f t="array" aca="1" ref="D2711" ca="1">_FV(A2711,"Last trade time",TRUE)</f>
        <v>45824.843750265623</v>
      </c>
      <c r="E2711" s="23" cm="1">
        <f t="array" aca="1" ref="E2711" ca="1">_FV(A2711,"Price")</f>
        <v>30.497599999999998</v>
      </c>
      <c r="F2711" s="27" cm="1">
        <f t="array" aca="1" ref="F2711" ca="1">_FV(A2711,"Change (%)",TRUE)</f>
        <v>2.5819000000000002E-2</v>
      </c>
      <c r="G2711" s="26" cm="1">
        <f t="array" aca="1" ref="G2711" ca="1">_FV(A2711,"Change")</f>
        <v>0.76759999999999995</v>
      </c>
      <c r="H2711" s="23" cm="1">
        <f t="array" aca="1" ref="H2711" ca="1">_FV(A2711,"Open")</f>
        <v>30.497599999999998</v>
      </c>
      <c r="I2711" s="23" cm="1">
        <f t="array" aca="1" ref="I2711" ca="1">_FV(A2711,"Low")</f>
        <v>30.497599999999998</v>
      </c>
      <c r="J2711" s="23" cm="1">
        <f t="array" aca="1" ref="J2711" ca="1">_FV(A2711,"High")</f>
        <v>30.497599999999998</v>
      </c>
      <c r="K2711" s="23" cm="1">
        <f t="array" aca="1" ref="K2711" ca="1">_FV(A2711,"Previous close",TRUE)</f>
        <v>29.73</v>
      </c>
      <c r="L2711" s="26"/>
      <c r="M2711" s="23" cm="1">
        <f t="array" aca="1" ref="M2711" ca="1">_FV(A2711,"52 week low",TRUE)</f>
        <v>21.56</v>
      </c>
      <c r="N2711" s="23" cm="1">
        <f t="array" aca="1" ref="N2711" ca="1">_FV(A2711,"52 week high",TRUE)</f>
        <v>31.988700000000001</v>
      </c>
      <c r="O2711" s="8" cm="1">
        <f t="array" aca="1" ref="O2711" ca="1">_FV(A2711,"Volume")</f>
        <v>5</v>
      </c>
      <c r="P2711" s="7" cm="1">
        <f t="array" aca="1" ref="P2711" ca="1">_FV(A2711,"Volume average",TRUE)</f>
        <v>166</v>
      </c>
      <c r="Q2711" t="s">
        <v>1293</v>
      </c>
      <c r="S2711" t="s">
        <v>3143</v>
      </c>
      <c r="T2711" s="25" cm="1">
        <f t="array" aca="1" ref="T2711" ca="1">_FV(A2711,"Expense ratio",TRUE)</f>
        <v>3.4999999999999996E-3</v>
      </c>
      <c r="U2711" s="24" cm="1">
        <f t="array" aca="1" ref="U2711" ca="1">_FV(A2711,"Market cap",TRUE)</f>
        <v>942644.53</v>
      </c>
      <c r="V2711" s="4">
        <v>942644</v>
      </c>
      <c r="W2711" s="4">
        <v>942644</v>
      </c>
      <c r="X2711" t="s">
        <v>7354</v>
      </c>
      <c r="Y2711" t="s">
        <v>7355</v>
      </c>
      <c r="Z2711" s="5">
        <v>31.433</v>
      </c>
      <c r="AA2711" s="5">
        <v>7.69794</v>
      </c>
      <c r="AB2711" s="5">
        <v>1.28999995E-2</v>
      </c>
      <c r="AC2711" s="4">
        <v>260</v>
      </c>
      <c r="AE2711" s="5">
        <v>7.2818342094306709</v>
      </c>
      <c r="AF2711" s="5">
        <v>27.109864337543431</v>
      </c>
      <c r="AI2711" s="4">
        <v>260</v>
      </c>
      <c r="AJ2711" s="4">
        <v>8203</v>
      </c>
      <c r="AL2711" s="5">
        <v>31.989000000000001</v>
      </c>
      <c r="AM2711" s="5">
        <v>21.56</v>
      </c>
      <c r="AN2711" t="s">
        <v>47</v>
      </c>
      <c r="AO2711" t="str" cm="1">
        <f t="array" aca="1" ref="AO2711" ca="1">_FV(A2711,"Currency")</f>
        <v>USD</v>
      </c>
      <c r="AP2711" t="str" cm="1">
        <f t="array" aca="1" ref="AP2711" ca="1">_FV(A2711,"Exchange")</f>
        <v>Nasdaq Stock Market</v>
      </c>
      <c r="AQ2711" s="6" t="str" cm="1">
        <f t="array" aca="1" ref="AQ2711" ca="1">_FV(A2711,"Exchange abbreviation",TRUE)</f>
        <v>XNAS</v>
      </c>
      <c r="AR2711" t="str" cm="1">
        <f t="array" aca="1" ref="AR2711" ca="1">_FV(A2711,"Instrument type",TRUE)</f>
        <v>ETF</v>
      </c>
    </row>
    <row r="2712" spans="1:44" ht="18.75" customHeight="1" x14ac:dyDescent="0.25">
      <c r="A2712" t="e" vm="2724">
        <v>#VALUE!</v>
      </c>
      <c r="B2712" t="s">
        <v>7356</v>
      </c>
      <c r="C2712" t="s">
        <v>7357</v>
      </c>
      <c r="D2712" s="31" cm="1">
        <f t="array" aca="1" ref="D2712" ca="1">_FV(A2712,"Last trade time",TRUE)</f>
        <v>45824.840277823438</v>
      </c>
      <c r="E2712" s="23" cm="1">
        <f t="array" aca="1" ref="E2712" ca="1">_FV(A2712,"Price")</f>
        <v>48.03</v>
      </c>
      <c r="F2712" s="27" cm="1">
        <f t="array" aca="1" ref="F2712" ca="1">_FV(A2712,"Change (%)",TRUE)</f>
        <v>1.1467E-2</v>
      </c>
      <c r="G2712" s="26" cm="1">
        <f t="array" aca="1" ref="G2712" ca="1">_FV(A2712,"Change")</f>
        <v>0.54449999999999998</v>
      </c>
      <c r="H2712" s="23" cm="1">
        <f t="array" aca="1" ref="H2712" ca="1">_FV(A2712,"Open")</f>
        <v>47.91</v>
      </c>
      <c r="I2712" s="23" cm="1">
        <f t="array" aca="1" ref="I2712" ca="1">_FV(A2712,"Low")</f>
        <v>47.91</v>
      </c>
      <c r="J2712" s="23" cm="1">
        <f t="array" aca="1" ref="J2712" ca="1">_FV(A2712,"High")</f>
        <v>48.17</v>
      </c>
      <c r="K2712" s="23" cm="1">
        <f t="array" aca="1" ref="K2712" ca="1">_FV(A2712,"Previous close",TRUE)</f>
        <v>47.485500000000002</v>
      </c>
      <c r="L2712" s="26"/>
      <c r="M2712" s="23" cm="1">
        <f t="array" aca="1" ref="M2712" ca="1">_FV(A2712,"52 week low",TRUE)</f>
        <v>37.885199999999998</v>
      </c>
      <c r="N2712" s="23" cm="1">
        <f t="array" aca="1" ref="N2712" ca="1">_FV(A2712,"52 week high",TRUE)</f>
        <v>53.774999999999999</v>
      </c>
      <c r="O2712" s="8" cm="1">
        <f t="array" aca="1" ref="O2712" ca="1">_FV(A2712,"Volume")</f>
        <v>3923</v>
      </c>
      <c r="P2712" s="7" cm="1">
        <f t="array" aca="1" ref="P2712" ca="1">_FV(A2712,"Volume average",TRUE)</f>
        <v>9429</v>
      </c>
      <c r="Q2712" t="s">
        <v>143</v>
      </c>
      <c r="T2712" s="25" cm="1">
        <f t="array" aca="1" ref="T2712" ca="1">_FV(A2712,"Expense ratio",TRUE)</f>
        <v>3.4999999999999996E-3</v>
      </c>
      <c r="U2712" s="24" cm="1">
        <f t="array" aca="1" ref="U2712" ca="1">_FV(A2712,"Market cap",TRUE)</f>
        <v>284158711.52999997</v>
      </c>
      <c r="V2712" s="16"/>
      <c r="W2712" s="16"/>
      <c r="Z2712" s="18"/>
      <c r="AA2712" s="20"/>
      <c r="AB2712" s="20"/>
      <c r="AC2712" s="21">
        <v>15601</v>
      </c>
      <c r="AE2712" s="18"/>
      <c r="AF2712" s="20"/>
      <c r="AI2712" s="21"/>
      <c r="AJ2712" s="18"/>
      <c r="AL2712" s="18"/>
      <c r="AM2712" s="18"/>
      <c r="AN2712" t="s">
        <v>73</v>
      </c>
      <c r="AO2712" t="str" cm="1">
        <f t="array" aca="1" ref="AO2712" ca="1">_FV(A2712,"Currency")</f>
        <v>USD</v>
      </c>
      <c r="AP2712" t="str" cm="1">
        <f t="array" aca="1" ref="AP2712" ca="1">_FV(A2712,"Exchange")</f>
        <v>NYSE Arca</v>
      </c>
      <c r="AQ2712" s="6" t="str" cm="1">
        <f t="array" aca="1" ref="AQ2712" ca="1">_FV(A2712,"Exchange abbreviation",TRUE)</f>
        <v>ARCX</v>
      </c>
      <c r="AR2712" t="str" cm="1">
        <f t="array" aca="1" ref="AR2712" ca="1">_FV(A2712,"Instrument type",TRUE)</f>
        <v>ETF</v>
      </c>
    </row>
    <row r="2713" spans="1:44" ht="18.75" customHeight="1" x14ac:dyDescent="0.25">
      <c r="A2713" t="e" vm="2725">
        <v>#VALUE!</v>
      </c>
      <c r="B2713" t="s">
        <v>7358</v>
      </c>
      <c r="C2713" t="s">
        <v>7359</v>
      </c>
      <c r="D2713" s="31" cm="1">
        <f t="array" aca="1" ref="D2713" ca="1">_FV(A2713,"Last trade time",TRUE)</f>
        <v>45824.882330068751</v>
      </c>
      <c r="E2713" s="23" cm="1">
        <f t="array" aca="1" ref="E2713" ca="1">_FV(A2713,"Price")</f>
        <v>66.53</v>
      </c>
      <c r="F2713" s="27" cm="1">
        <f t="array" aca="1" ref="F2713" ca="1">_FV(A2713,"Change (%)",TRUE)</f>
        <v>1.4486000000000001E-2</v>
      </c>
      <c r="G2713" s="26" cm="1">
        <f t="array" aca="1" ref="G2713" ca="1">_FV(A2713,"Change")</f>
        <v>0.95</v>
      </c>
      <c r="H2713" s="23" cm="1">
        <f t="array" aca="1" ref="H2713" ca="1">_FV(A2713,"Open")</f>
        <v>66.069999999999993</v>
      </c>
      <c r="I2713" s="23" cm="1">
        <f t="array" aca="1" ref="I2713" ca="1">_FV(A2713,"Low")</f>
        <v>66.069999999999993</v>
      </c>
      <c r="J2713" s="23" cm="1">
        <f t="array" aca="1" ref="J2713" ca="1">_FV(A2713,"High")</f>
        <v>66.989999999999995</v>
      </c>
      <c r="K2713" s="23" cm="1">
        <f t="array" aca="1" ref="K2713" ca="1">_FV(A2713,"Previous close",TRUE)</f>
        <v>65.58</v>
      </c>
      <c r="L2713" s="26"/>
      <c r="M2713" s="23" cm="1">
        <f t="array" aca="1" ref="M2713" ca="1">_FV(A2713,"52 week low",TRUE)</f>
        <v>51.125</v>
      </c>
      <c r="N2713" s="23" cm="1">
        <f t="array" aca="1" ref="N2713" ca="1">_FV(A2713,"52 week high",TRUE)</f>
        <v>72.39</v>
      </c>
      <c r="O2713" s="8" cm="1">
        <f t="array" aca="1" ref="O2713" ca="1">_FV(A2713,"Volume")</f>
        <v>812219</v>
      </c>
      <c r="P2713" s="7" cm="1">
        <f t="array" aca="1" ref="P2713" ca="1">_FV(A2713,"Volume average",TRUE)</f>
        <v>1148996</v>
      </c>
      <c r="Q2713" t="s">
        <v>72</v>
      </c>
      <c r="S2713" t="s">
        <v>277</v>
      </c>
      <c r="T2713" s="25" cm="1">
        <f t="array" aca="1" ref="T2713" ca="1">_FV(A2713,"Expense ratio",TRUE)</f>
        <v>3.4999999999999996E-3</v>
      </c>
      <c r="U2713" s="24" cm="1">
        <f t="array" aca="1" ref="U2713" ca="1">_FV(A2713,"Market cap",TRUE)</f>
        <v>3779938149.46</v>
      </c>
      <c r="V2713" s="4">
        <v>3779973888</v>
      </c>
      <c r="W2713" s="4">
        <v>3779973888</v>
      </c>
      <c r="Y2713" t="s">
        <v>7360</v>
      </c>
      <c r="Z2713" s="5">
        <v>67.319999999999993</v>
      </c>
      <c r="AA2713" s="5">
        <v>11.9130745</v>
      </c>
      <c r="AB2713" s="5">
        <v>2.4300002000000001E-2</v>
      </c>
      <c r="AC2713" s="4">
        <v>1967309</v>
      </c>
      <c r="AE2713" s="5">
        <v>3.8753508165388029</v>
      </c>
      <c r="AF2713" s="5">
        <v>31.037403066638621</v>
      </c>
      <c r="AI2713" s="4">
        <v>1967309</v>
      </c>
      <c r="AJ2713" s="5">
        <v>132439241.88</v>
      </c>
      <c r="AL2713" s="5">
        <v>72.39</v>
      </c>
      <c r="AM2713" s="5">
        <v>51.13</v>
      </c>
      <c r="AN2713" t="s">
        <v>82</v>
      </c>
      <c r="AO2713" t="str" cm="1">
        <f t="array" aca="1" ref="AO2713" ca="1">_FV(A2713,"Currency")</f>
        <v>USD</v>
      </c>
      <c r="AP2713" t="str" cm="1">
        <f t="array" aca="1" ref="AP2713" ca="1">_FV(A2713,"Exchange")</f>
        <v>Nasdaq Stock Market</v>
      </c>
      <c r="AQ2713" s="6" t="str" cm="1">
        <f t="array" aca="1" ref="AQ2713" ca="1">_FV(A2713,"Exchange abbreviation",TRUE)</f>
        <v>XNAS</v>
      </c>
      <c r="AR2713" t="str" cm="1">
        <f t="array" aca="1" ref="AR2713" ca="1">_FV(A2713,"Instrument type",TRUE)</f>
        <v>ETF</v>
      </c>
    </row>
    <row r="2714" spans="1:44" ht="18.75" customHeight="1" x14ac:dyDescent="0.25">
      <c r="A2714" t="e" vm="2726">
        <v>#VALUE!</v>
      </c>
      <c r="B2714" t="s">
        <v>7361</v>
      </c>
      <c r="C2714" t="s">
        <v>7362</v>
      </c>
      <c r="D2714" s="31" cm="1">
        <f t="array" aca="1" ref="D2714" ca="1">_FV(A2714,"Last trade time",TRUE)</f>
        <v>45824.840277812502</v>
      </c>
      <c r="E2714" s="23" cm="1">
        <f t="array" aca="1" ref="E2714" ca="1">_FV(A2714,"Price")</f>
        <v>34.06</v>
      </c>
      <c r="F2714" s="27" cm="1">
        <f t="array" aca="1" ref="F2714" ca="1">_FV(A2714,"Change (%)",TRUE)</f>
        <v>4.9449999999999997E-3</v>
      </c>
      <c r="G2714" s="26" cm="1">
        <f t="array" aca="1" ref="G2714" ca="1">_FV(A2714,"Change")</f>
        <v>0.1676</v>
      </c>
      <c r="H2714" s="23" cm="1">
        <f t="array" aca="1" ref="H2714" ca="1">_FV(A2714,"Open")</f>
        <v>34.08</v>
      </c>
      <c r="I2714" s="23" cm="1">
        <f t="array" aca="1" ref="I2714" ca="1">_FV(A2714,"Low")</f>
        <v>34.049999999999997</v>
      </c>
      <c r="J2714" s="23" cm="1">
        <f t="array" aca="1" ref="J2714" ca="1">_FV(A2714,"High")</f>
        <v>34.19</v>
      </c>
      <c r="K2714" s="23" cm="1">
        <f t="array" aca="1" ref="K2714" ca="1">_FV(A2714,"Previous close",TRUE)</f>
        <v>33.892400000000002</v>
      </c>
      <c r="L2714" s="26"/>
      <c r="M2714" s="23" cm="1">
        <f t="array" aca="1" ref="M2714" ca="1">_FV(A2714,"52 week low",TRUE)</f>
        <v>28.454999999999998</v>
      </c>
      <c r="N2714" s="23" cm="1">
        <f t="array" aca="1" ref="N2714" ca="1">_FV(A2714,"52 week high",TRUE)</f>
        <v>34.339799999999997</v>
      </c>
      <c r="O2714" s="8" cm="1">
        <f t="array" aca="1" ref="O2714" ca="1">_FV(A2714,"Volume")</f>
        <v>2331</v>
      </c>
      <c r="P2714" s="7" cm="1">
        <f t="array" aca="1" ref="P2714" ca="1">_FV(A2714,"Volume average",TRUE)</f>
        <v>5268</v>
      </c>
      <c r="Q2714" t="s">
        <v>50</v>
      </c>
      <c r="S2714" t="s">
        <v>5505</v>
      </c>
      <c r="T2714" s="25" cm="1">
        <f t="array" aca="1" ref="T2714" ca="1">_FV(A2714,"Expense ratio",TRUE)</f>
        <v>3.4999999999999996E-3</v>
      </c>
      <c r="U2714" s="24" cm="1">
        <f t="array" aca="1" ref="U2714" ca="1">_FV(A2714,"Market cap",TRUE)</f>
        <v>50234141.770000003</v>
      </c>
      <c r="V2714" s="4">
        <v>50234140</v>
      </c>
      <c r="W2714" s="4">
        <v>50234140</v>
      </c>
      <c r="Y2714" t="s">
        <v>7363</v>
      </c>
      <c r="Z2714" s="5">
        <v>33.931199999999997</v>
      </c>
      <c r="AA2714" s="5">
        <v>25.676442999999999</v>
      </c>
      <c r="AB2714" s="5">
        <v>1.11E-2</v>
      </c>
      <c r="AC2714" s="4">
        <v>8087</v>
      </c>
      <c r="AE2714" s="5">
        <v>4.2924365539226184</v>
      </c>
      <c r="AF2714" s="5">
        <v>10.62163490564407</v>
      </c>
      <c r="AI2714" s="4">
        <v>8087</v>
      </c>
      <c r="AJ2714" s="5">
        <v>274579.52840000001</v>
      </c>
      <c r="AL2714" s="5">
        <v>34.218000000000004</v>
      </c>
      <c r="AM2714" s="5">
        <v>28.454999999999998</v>
      </c>
      <c r="AN2714" t="s">
        <v>47</v>
      </c>
      <c r="AO2714" t="str" cm="1">
        <f t="array" aca="1" ref="AO2714" ca="1">_FV(A2714,"Currency")</f>
        <v>USD</v>
      </c>
      <c r="AP2714" t="str" cm="1">
        <f t="array" aca="1" ref="AP2714" ca="1">_FV(A2714,"Exchange")</f>
        <v>New York Stock Exchange</v>
      </c>
      <c r="AQ2714" s="6" t="str" cm="1">
        <f t="array" aca="1" ref="AQ2714" ca="1">_FV(A2714,"Exchange abbreviation",TRUE)</f>
        <v>XNYS</v>
      </c>
      <c r="AR2714" t="str" cm="1">
        <f t="array" aca="1" ref="AR2714" ca="1">_FV(A2714,"Instrument type",TRUE)</f>
        <v>ETF</v>
      </c>
    </row>
    <row r="2715" spans="1:44" ht="18.75" customHeight="1" x14ac:dyDescent="0.25">
      <c r="A2715" t="e" vm="2727">
        <v>#VALUE!</v>
      </c>
      <c r="B2715" t="s">
        <v>7364</v>
      </c>
      <c r="C2715" t="s">
        <v>7365</v>
      </c>
      <c r="D2715" s="31" cm="1">
        <f t="array" aca="1" ref="D2715" ca="1">_FV(A2715,"Last trade time",TRUE)</f>
        <v>45824.936344224217</v>
      </c>
      <c r="E2715" s="23" cm="1">
        <f t="array" aca="1" ref="E2715" ca="1">_FV(A2715,"Price")</f>
        <v>95.34</v>
      </c>
      <c r="F2715" s="27" cm="1">
        <f t="array" aca="1" ref="F2715" ca="1">_FV(A2715,"Change (%)",TRUE)</f>
        <v>1.1779999999999999E-2</v>
      </c>
      <c r="G2715" s="26" cm="1">
        <f t="array" aca="1" ref="G2715" ca="1">_FV(A2715,"Change")</f>
        <v>1.1100000000000001</v>
      </c>
      <c r="H2715" s="23" cm="1">
        <f t="array" aca="1" ref="H2715" ca="1">_FV(A2715,"Open")</f>
        <v>95.25</v>
      </c>
      <c r="I2715" s="23" cm="1">
        <f t="array" aca="1" ref="I2715" ca="1">_FV(A2715,"Low")</f>
        <v>94.2</v>
      </c>
      <c r="J2715" s="23" cm="1">
        <f t="array" aca="1" ref="J2715" ca="1">_FV(A2715,"High")</f>
        <v>95.79</v>
      </c>
      <c r="K2715" s="23" cm="1">
        <f t="array" aca="1" ref="K2715" ca="1">_FV(A2715,"Previous close",TRUE)</f>
        <v>94.23</v>
      </c>
      <c r="L2715" s="26"/>
      <c r="M2715" s="23" cm="1">
        <f t="array" aca="1" ref="M2715" ca="1">_FV(A2715,"52 week low",TRUE)</f>
        <v>84.48</v>
      </c>
      <c r="N2715" s="23" cm="1">
        <f t="array" aca="1" ref="N2715" ca="1">_FV(A2715,"52 week high",TRUE)</f>
        <v>126.09</v>
      </c>
      <c r="O2715" s="8" cm="1">
        <f t="array" aca="1" ref="O2715" ca="1">_FV(A2715,"Volume")</f>
        <v>1652708</v>
      </c>
      <c r="P2715" s="7" cm="1">
        <f t="array" aca="1" ref="P2715" ca="1">_FV(A2715,"Volume average",TRUE)</f>
        <v>2497979</v>
      </c>
      <c r="Q2715" t="s">
        <v>1331</v>
      </c>
      <c r="S2715" t="s">
        <v>2310</v>
      </c>
      <c r="T2715" s="25" cm="1">
        <f t="array" aca="1" ref="T2715" ca="1">_FV(A2715,"Expense ratio",TRUE)</f>
        <v>3.4999999999999996E-3</v>
      </c>
      <c r="U2715" s="24" cm="1">
        <f t="array" aca="1" ref="U2715" ca="1">_FV(A2715,"Market cap",TRUE)</f>
        <v>1197635335.04</v>
      </c>
      <c r="V2715" s="4">
        <v>1197635328</v>
      </c>
      <c r="W2715" s="4">
        <v>1197635328</v>
      </c>
      <c r="Y2715" t="s">
        <v>7322</v>
      </c>
      <c r="Z2715" s="5">
        <v>95.156310000000005</v>
      </c>
      <c r="AA2715" s="5">
        <v>12.911922000000001</v>
      </c>
      <c r="AB2715" s="5">
        <v>8.0999999999999996E-3</v>
      </c>
      <c r="AC2715" s="4">
        <v>2185382</v>
      </c>
      <c r="AE2715" s="5">
        <v>-6.7258398340679806</v>
      </c>
      <c r="AF2715" s="5">
        <v>-5.7182762339337838</v>
      </c>
      <c r="AI2715" s="4">
        <v>2185382</v>
      </c>
      <c r="AJ2715" s="5">
        <v>207895389.66</v>
      </c>
      <c r="AL2715" s="5">
        <v>126.09</v>
      </c>
      <c r="AM2715" s="5">
        <v>84.48</v>
      </c>
      <c r="AN2715" t="s">
        <v>82</v>
      </c>
      <c r="AO2715" t="str" cm="1">
        <f t="array" aca="1" ref="AO2715" ca="1">_FV(A2715,"Currency")</f>
        <v>USD</v>
      </c>
      <c r="AP2715" t="str" cm="1">
        <f t="array" aca="1" ref="AP2715" ca="1">_FV(A2715,"Exchange")</f>
        <v>NYSE Arca</v>
      </c>
      <c r="AQ2715" s="6" t="str" cm="1">
        <f t="array" aca="1" ref="AQ2715" ca="1">_FV(A2715,"Exchange abbreviation",TRUE)</f>
        <v>ARCX</v>
      </c>
      <c r="AR2715" t="str" cm="1">
        <f t="array" aca="1" ref="AR2715" ca="1">_FV(A2715,"Instrument type",TRUE)</f>
        <v>ETF</v>
      </c>
    </row>
    <row r="2716" spans="1:44" ht="18.75" customHeight="1" x14ac:dyDescent="0.25">
      <c r="A2716" t="e" vm="2728">
        <v>#VALUE!</v>
      </c>
      <c r="B2716" t="s">
        <v>7366</v>
      </c>
      <c r="C2716" t="s">
        <v>7367</v>
      </c>
      <c r="D2716" s="31" cm="1">
        <f t="array" aca="1" ref="D2716" ca="1">_FV(A2716,"Last trade time",TRUE)</f>
        <v>45824.840277812502</v>
      </c>
      <c r="E2716" s="23" cm="1">
        <f t="array" aca="1" ref="E2716" ca="1">_FV(A2716,"Price")</f>
        <v>21.270399999999999</v>
      </c>
      <c r="F2716" s="27" cm="1">
        <f t="array" aca="1" ref="F2716" ca="1">_FV(A2716,"Change (%)",TRUE)</f>
        <v>1.1297E-2</v>
      </c>
      <c r="G2716" s="26" cm="1">
        <f t="array" aca="1" ref="G2716" ca="1">_FV(A2716,"Change")</f>
        <v>0.23760000000000001</v>
      </c>
      <c r="H2716" s="23" cm="1">
        <f t="array" aca="1" ref="H2716" ca="1">_FV(A2716,"Open")</f>
        <v>21.270399999999999</v>
      </c>
      <c r="I2716" s="23" cm="1">
        <f t="array" aca="1" ref="I2716" ca="1">_FV(A2716,"Low")</f>
        <v>21.270399999999999</v>
      </c>
      <c r="J2716" s="23" cm="1">
        <f t="array" aca="1" ref="J2716" ca="1">_FV(A2716,"High")</f>
        <v>21.270399999999999</v>
      </c>
      <c r="K2716" s="23" cm="1">
        <f t="array" aca="1" ref="K2716" ca="1">_FV(A2716,"Previous close",TRUE)</f>
        <v>21.032800000000002</v>
      </c>
      <c r="L2716" s="26"/>
      <c r="M2716" s="23" cm="1">
        <f t="array" aca="1" ref="M2716" ca="1">_FV(A2716,"52 week low",TRUE)</f>
        <v>17.149999999999999</v>
      </c>
      <c r="N2716" s="23" cm="1">
        <f t="array" aca="1" ref="N2716" ca="1">_FV(A2716,"52 week high",TRUE)</f>
        <v>21.57</v>
      </c>
      <c r="O2716" s="8" cm="1">
        <f t="array" aca="1" ref="O2716" ca="1">_FV(A2716,"Volume")</f>
        <v>67</v>
      </c>
      <c r="P2716" s="7" cm="1">
        <f t="array" aca="1" ref="P2716" ca="1">_FV(A2716,"Volume average",TRUE)</f>
        <v>8515</v>
      </c>
      <c r="Q2716" t="s">
        <v>50</v>
      </c>
      <c r="S2716" t="s">
        <v>380</v>
      </c>
      <c r="T2716" s="25" cm="1">
        <f t="array" aca="1" ref="T2716" ca="1">_FV(A2716,"Expense ratio",TRUE)</f>
        <v>3.4999999999999996E-3</v>
      </c>
      <c r="U2716" s="24" cm="1">
        <f t="array" aca="1" ref="U2716" ca="1">_FV(A2716,"Market cap",TRUE)</f>
        <v>68899900.010000005</v>
      </c>
      <c r="V2716" s="4">
        <v>68899904</v>
      </c>
      <c r="W2716" s="4">
        <v>68899904</v>
      </c>
      <c r="Y2716" t="s">
        <v>986</v>
      </c>
      <c r="Z2716" s="5">
        <v>21.23216</v>
      </c>
      <c r="AA2716" s="5">
        <v>23.970375000000001</v>
      </c>
      <c r="AB2716" s="20"/>
      <c r="AC2716" s="4">
        <v>4268</v>
      </c>
      <c r="AE2716" s="5">
        <v>3.6163397627722249</v>
      </c>
      <c r="AF2716" s="20"/>
      <c r="AI2716" s="4">
        <v>4268</v>
      </c>
      <c r="AJ2716" s="5">
        <v>90656.161200000002</v>
      </c>
      <c r="AL2716" s="5">
        <v>21.57</v>
      </c>
      <c r="AM2716" s="5">
        <v>17.149999999999999</v>
      </c>
      <c r="AN2716" t="s">
        <v>47</v>
      </c>
      <c r="AO2716" t="str" cm="1">
        <f t="array" aca="1" ref="AO2716" ca="1">_FV(A2716,"Currency")</f>
        <v>USD</v>
      </c>
      <c r="AP2716" t="str" cm="1">
        <f t="array" aca="1" ref="AP2716" ca="1">_FV(A2716,"Exchange")</f>
        <v>NYSE Arca</v>
      </c>
      <c r="AQ2716" s="6" t="str" cm="1">
        <f t="array" aca="1" ref="AQ2716" ca="1">_FV(A2716,"Exchange abbreviation",TRUE)</f>
        <v>ARCX</v>
      </c>
      <c r="AR2716" t="str" cm="1">
        <f t="array" aca="1" ref="AR2716" ca="1">_FV(A2716,"Instrument type",TRUE)</f>
        <v>ETF</v>
      </c>
    </row>
    <row r="2717" spans="1:44" ht="18.75" customHeight="1" x14ac:dyDescent="0.25">
      <c r="A2717" t="e" vm="2729">
        <v>#VALUE!</v>
      </c>
      <c r="B2717" t="s">
        <v>7368</v>
      </c>
      <c r="C2717" t="s">
        <v>7369</v>
      </c>
      <c r="D2717" s="31" cm="1">
        <f t="array" aca="1" ref="D2717" ca="1">_FV(A2717,"Last trade time",TRUE)</f>
        <v>45824.840277777781</v>
      </c>
      <c r="E2717" s="23" cm="1">
        <f t="array" aca="1" ref="E2717" ca="1">_FV(A2717,"Price")</f>
        <v>97.08</v>
      </c>
      <c r="F2717" s="27" cm="1">
        <f t="array" aca="1" ref="F2717" ca="1">_FV(A2717,"Change (%)",TRUE)</f>
        <v>4.241E-3</v>
      </c>
      <c r="G2717" s="26" cm="1">
        <f t="array" aca="1" ref="G2717" ca="1">_FV(A2717,"Change")</f>
        <v>0.41</v>
      </c>
      <c r="H2717" s="23" cm="1">
        <f t="array" aca="1" ref="H2717" ca="1">_FV(A2717,"Open")</f>
        <v>96.91</v>
      </c>
      <c r="I2717" s="23" cm="1">
        <f t="array" aca="1" ref="I2717" ca="1">_FV(A2717,"Low")</f>
        <v>96.22</v>
      </c>
      <c r="J2717" s="23" cm="1">
        <f t="array" aca="1" ref="J2717" ca="1">_FV(A2717,"High")</f>
        <v>97.54</v>
      </c>
      <c r="K2717" s="23" cm="1">
        <f t="array" aca="1" ref="K2717" ca="1">_FV(A2717,"Previous close",TRUE)</f>
        <v>96.67</v>
      </c>
      <c r="L2717" s="26"/>
      <c r="M2717" s="23" cm="1">
        <f t="array" aca="1" ref="M2717" ca="1">_FV(A2717,"52 week low",TRUE)</f>
        <v>88.1</v>
      </c>
      <c r="N2717" s="23" cm="1">
        <f t="array" aca="1" ref="N2717" ca="1">_FV(A2717,"52 week high",TRUE)</f>
        <v>103.498</v>
      </c>
      <c r="O2717" s="8" cm="1">
        <f t="array" aca="1" ref="O2717" ca="1">_FV(A2717,"Volume")</f>
        <v>3992</v>
      </c>
      <c r="P2717" s="7" cm="1">
        <f t="array" aca="1" ref="P2717" ca="1">_FV(A2717,"Volume average",TRUE)</f>
        <v>9210</v>
      </c>
      <c r="Q2717" t="s">
        <v>351</v>
      </c>
      <c r="S2717" t="s">
        <v>2310</v>
      </c>
      <c r="T2717" s="25" cm="1">
        <f t="array" aca="1" ref="T2717" ca="1">_FV(A2717,"Expense ratio",TRUE)</f>
        <v>3.4999999999999996E-3</v>
      </c>
      <c r="U2717" s="24" cm="1">
        <f t="array" aca="1" ref="U2717" ca="1">_FV(A2717,"Market cap",TRUE)</f>
        <v>91467006.909999996</v>
      </c>
      <c r="V2717" s="4">
        <v>91467008</v>
      </c>
      <c r="W2717" s="4">
        <v>91467008</v>
      </c>
      <c r="Y2717" t="s">
        <v>7145</v>
      </c>
      <c r="Z2717" s="5">
        <v>98.447149999999993</v>
      </c>
      <c r="AA2717" s="5">
        <v>21.726786000000001</v>
      </c>
      <c r="AB2717" s="5">
        <v>3.3000002000000001E-3</v>
      </c>
      <c r="AC2717" s="4">
        <v>6587</v>
      </c>
      <c r="AE2717" s="5">
        <v>8.4416218132257406</v>
      </c>
      <c r="AF2717" s="5">
        <v>6.5080794441495282</v>
      </c>
      <c r="AI2717" s="4">
        <v>6587</v>
      </c>
      <c r="AJ2717" s="5">
        <v>648951.24</v>
      </c>
      <c r="AL2717" s="5">
        <v>103.5</v>
      </c>
      <c r="AM2717" s="5">
        <v>88.1</v>
      </c>
      <c r="AN2717" t="s">
        <v>47</v>
      </c>
      <c r="AO2717" t="str" cm="1">
        <f t="array" aca="1" ref="AO2717" ca="1">_FV(A2717,"Currency")</f>
        <v>USD</v>
      </c>
      <c r="AP2717" t="str" cm="1">
        <f t="array" aca="1" ref="AP2717" ca="1">_FV(A2717,"Exchange")</f>
        <v>NYSE Arca</v>
      </c>
      <c r="AQ2717" s="6" t="str" cm="1">
        <f t="array" aca="1" ref="AQ2717" ca="1">_FV(A2717,"Exchange abbreviation",TRUE)</f>
        <v>ARCX</v>
      </c>
      <c r="AR2717" t="str" cm="1">
        <f t="array" aca="1" ref="AR2717" ca="1">_FV(A2717,"Instrument type",TRUE)</f>
        <v>ETF</v>
      </c>
    </row>
    <row r="2718" spans="1:44" ht="18.75" customHeight="1" x14ac:dyDescent="0.25">
      <c r="A2718" t="e" vm="2730">
        <v>#VALUE!</v>
      </c>
      <c r="B2718" t="s">
        <v>7370</v>
      </c>
      <c r="C2718" t="s">
        <v>7371</v>
      </c>
      <c r="D2718" s="31" cm="1">
        <f t="array" aca="1" ref="D2718" ca="1">_FV(A2718,"Last trade time",TRUE)</f>
        <v>45824.840277812502</v>
      </c>
      <c r="E2718" s="23" cm="1">
        <f t="array" aca="1" ref="E2718" ca="1">_FV(A2718,"Price")</f>
        <v>108.40940000000001</v>
      </c>
      <c r="F2718" s="27" cm="1">
        <f t="array" aca="1" ref="F2718" ca="1">_FV(A2718,"Change (%)",TRUE)</f>
        <v>2.0790000000000003E-2</v>
      </c>
      <c r="G2718" s="26" cm="1">
        <f t="array" aca="1" ref="G2718" ca="1">_FV(A2718,"Change")</f>
        <v>2.2079</v>
      </c>
      <c r="H2718" s="23" cm="1">
        <f t="array" aca="1" ref="H2718" ca="1">_FV(A2718,"Open")</f>
        <v>109.43</v>
      </c>
      <c r="I2718" s="23" cm="1">
        <f t="array" aca="1" ref="I2718" ca="1">_FV(A2718,"Low")</f>
        <v>108.22</v>
      </c>
      <c r="J2718" s="23" cm="1">
        <f t="array" aca="1" ref="J2718" ca="1">_FV(A2718,"High")</f>
        <v>109.43</v>
      </c>
      <c r="K2718" s="23" cm="1">
        <f t="array" aca="1" ref="K2718" ca="1">_FV(A2718,"Previous close",TRUE)</f>
        <v>106.2015</v>
      </c>
      <c r="L2718" s="26"/>
      <c r="M2718" s="23" cm="1">
        <f t="array" aca="1" ref="M2718" ca="1">_FV(A2718,"52 week low",TRUE)</f>
        <v>75.034999999999997</v>
      </c>
      <c r="N2718" s="23" cm="1">
        <f t="array" aca="1" ref="N2718" ca="1">_FV(A2718,"52 week high",TRUE)</f>
        <v>113.4999</v>
      </c>
      <c r="O2718" s="8" cm="1">
        <f t="array" aca="1" ref="O2718" ca="1">_FV(A2718,"Volume")</f>
        <v>4558</v>
      </c>
      <c r="P2718" s="7" cm="1">
        <f t="array" aca="1" ref="P2718" ca="1">_FV(A2718,"Volume average",TRUE)</f>
        <v>4509</v>
      </c>
      <c r="Q2718" t="s">
        <v>4822</v>
      </c>
      <c r="S2718" t="s">
        <v>2310</v>
      </c>
      <c r="T2718" s="25" cm="1">
        <f t="array" aca="1" ref="T2718" ca="1">_FV(A2718,"Expense ratio",TRUE)</f>
        <v>3.4999999999999996E-3</v>
      </c>
      <c r="U2718" s="24" cm="1">
        <f t="array" aca="1" ref="U2718" ca="1">_FV(A2718,"Market cap",TRUE)</f>
        <v>102043251.87</v>
      </c>
      <c r="V2718" s="4">
        <v>102043248</v>
      </c>
      <c r="W2718" s="4">
        <v>102043248</v>
      </c>
      <c r="Y2718" t="s">
        <v>7249</v>
      </c>
      <c r="Z2718" s="5">
        <v>106.50157</v>
      </c>
      <c r="AA2718" s="19">
        <v>19.707571000000002</v>
      </c>
      <c r="AB2718" s="5">
        <v>7.3000000000000001E-3</v>
      </c>
      <c r="AC2718" s="4">
        <v>13168</v>
      </c>
      <c r="AE2718" s="5">
        <v>0.75710100026209481</v>
      </c>
      <c r="AF2718" s="5">
        <v>40.307515979914399</v>
      </c>
      <c r="AI2718" s="4">
        <v>13168</v>
      </c>
      <c r="AJ2718" s="5">
        <v>1402655.36</v>
      </c>
      <c r="AL2718" s="5">
        <v>113.5</v>
      </c>
      <c r="AM2718" s="5">
        <v>74.64</v>
      </c>
      <c r="AN2718" t="s">
        <v>90</v>
      </c>
      <c r="AO2718" t="str" cm="1">
        <f t="array" aca="1" ref="AO2718" ca="1">_FV(A2718,"Currency")</f>
        <v>USD</v>
      </c>
      <c r="AP2718" t="str" cm="1">
        <f t="array" aca="1" ref="AP2718" ca="1">_FV(A2718,"Exchange")</f>
        <v>NYSE Arca</v>
      </c>
      <c r="AQ2718" s="6" t="str" cm="1">
        <f t="array" aca="1" ref="AQ2718" ca="1">_FV(A2718,"Exchange abbreviation",TRUE)</f>
        <v>ARCX</v>
      </c>
      <c r="AR2718" t="str" cm="1">
        <f t="array" aca="1" ref="AR2718" ca="1">_FV(A2718,"Instrument type",TRUE)</f>
        <v>ETF</v>
      </c>
    </row>
    <row r="2719" spans="1:44" ht="18.75" customHeight="1" x14ac:dyDescent="0.25">
      <c r="A2719" t="e" vm="2731">
        <v>#VALUE!</v>
      </c>
      <c r="B2719" t="s">
        <v>7372</v>
      </c>
      <c r="C2719" t="s">
        <v>7373</v>
      </c>
      <c r="D2719" s="31" cm="1">
        <f t="array" aca="1" ref="D2719" ca="1">_FV(A2719,"Last trade time",TRUE)</f>
        <v>45824.881601353904</v>
      </c>
      <c r="E2719" s="23" cm="1">
        <f t="array" aca="1" ref="E2719" ca="1">_FV(A2719,"Price")</f>
        <v>183.41</v>
      </c>
      <c r="F2719" s="27" cm="1">
        <f t="array" aca="1" ref="F2719" ca="1">_FV(A2719,"Change (%)",TRUE)</f>
        <v>2.3037000000000002E-2</v>
      </c>
      <c r="G2719" s="26" cm="1">
        <f t="array" aca="1" ref="G2719" ca="1">_FV(A2719,"Change")</f>
        <v>4.13</v>
      </c>
      <c r="H2719" s="23" cm="1">
        <f t="array" aca="1" ref="H2719" ca="1">_FV(A2719,"Open")</f>
        <v>181.08</v>
      </c>
      <c r="I2719" s="23" cm="1">
        <f t="array" aca="1" ref="I2719" ca="1">_FV(A2719,"Low")</f>
        <v>181.07</v>
      </c>
      <c r="J2719" s="23" cm="1">
        <f t="array" aca="1" ref="J2719" ca="1">_FV(A2719,"High")</f>
        <v>183.97970000000001</v>
      </c>
      <c r="K2719" s="23" cm="1">
        <f t="array" aca="1" ref="K2719" ca="1">_FV(A2719,"Previous close",TRUE)</f>
        <v>179.28</v>
      </c>
      <c r="L2719" s="26"/>
      <c r="M2719" s="23" cm="1">
        <f t="array" aca="1" ref="M2719" ca="1">_FV(A2719,"52 week low",TRUE)</f>
        <v>136.83500000000001</v>
      </c>
      <c r="N2719" s="23" cm="1">
        <f t="array" aca="1" ref="N2719" ca="1">_FV(A2719,"52 week high",TRUE)</f>
        <v>206</v>
      </c>
      <c r="O2719" s="8" cm="1">
        <f t="array" aca="1" ref="O2719" ca="1">_FV(A2719,"Volume")</f>
        <v>190907</v>
      </c>
      <c r="P2719" s="7" cm="1">
        <f t="array" aca="1" ref="P2719" ca="1">_FV(A2719,"Volume average",TRUE)</f>
        <v>26753</v>
      </c>
      <c r="Q2719" t="s">
        <v>490</v>
      </c>
      <c r="S2719" t="s">
        <v>2310</v>
      </c>
      <c r="T2719" s="25" cm="1">
        <f t="array" aca="1" ref="T2719" ca="1">_FV(A2719,"Expense ratio",TRUE)</f>
        <v>3.4999999999999996E-3</v>
      </c>
      <c r="U2719" s="24" cm="1">
        <f t="array" aca="1" ref="U2719" ca="1">_FV(A2719,"Market cap",TRUE)</f>
        <v>509563434.11000001</v>
      </c>
      <c r="V2719" s="4">
        <v>509563424</v>
      </c>
      <c r="W2719" s="4">
        <v>509563424</v>
      </c>
      <c r="Y2719" t="s">
        <v>7145</v>
      </c>
      <c r="Z2719" s="5">
        <v>187.03574</v>
      </c>
      <c r="AA2719" s="5">
        <v>26.514766999999999</v>
      </c>
      <c r="AB2719" s="5">
        <v>1E-3</v>
      </c>
      <c r="AC2719" s="4">
        <v>35606</v>
      </c>
      <c r="AE2719" s="5">
        <v>-1.1943858716339071</v>
      </c>
      <c r="AF2719" s="5">
        <v>27.64289974478833</v>
      </c>
      <c r="AI2719" s="4">
        <v>35606</v>
      </c>
      <c r="AJ2719" s="5">
        <v>6659390.1799999997</v>
      </c>
      <c r="AL2719" s="4">
        <v>206</v>
      </c>
      <c r="AM2719" s="5">
        <v>136.84</v>
      </c>
      <c r="AN2719" t="s">
        <v>90</v>
      </c>
      <c r="AO2719" t="str" cm="1">
        <f t="array" aca="1" ref="AO2719" ca="1">_FV(A2719,"Currency")</f>
        <v>USD</v>
      </c>
      <c r="AP2719" t="str" cm="1">
        <f t="array" aca="1" ref="AP2719" ca="1">_FV(A2719,"Exchange")</f>
        <v>NYSE Arca</v>
      </c>
      <c r="AQ2719" s="6" t="str" cm="1">
        <f t="array" aca="1" ref="AQ2719" ca="1">_FV(A2719,"Exchange abbreviation",TRUE)</f>
        <v>ARCX</v>
      </c>
      <c r="AR2719" t="str" cm="1">
        <f t="array" aca="1" ref="AR2719" ca="1">_FV(A2719,"Instrument type",TRUE)</f>
        <v>ETF</v>
      </c>
    </row>
    <row r="2720" spans="1:44" ht="18.75" customHeight="1" x14ac:dyDescent="0.25">
      <c r="A2720" t="e" vm="2732">
        <v>#VALUE!</v>
      </c>
      <c r="B2720" t="s">
        <v>7374</v>
      </c>
      <c r="C2720" t="s">
        <v>7375</v>
      </c>
      <c r="D2720" s="31" cm="1">
        <f t="array" aca="1" ref="D2720" ca="1">_FV(A2720,"Last trade time",TRUE)</f>
        <v>45824.942318807814</v>
      </c>
      <c r="E2720" s="23" cm="1">
        <f t="array" aca="1" ref="E2720" ca="1">_FV(A2720,"Price")</f>
        <v>15.64</v>
      </c>
      <c r="F2720" s="27" cm="1">
        <f t="array" aca="1" ref="F2720" ca="1">_FV(A2720,"Change (%)",TRUE)</f>
        <v>1.9220000000000001E-3</v>
      </c>
      <c r="G2720" s="26" cm="1">
        <f t="array" aca="1" ref="G2720" ca="1">_FV(A2720,"Change")</f>
        <v>0.03</v>
      </c>
      <c r="H2720" s="23" cm="1">
        <f t="array" aca="1" ref="H2720" ca="1">_FV(A2720,"Open")</f>
        <v>15.74</v>
      </c>
      <c r="I2720" s="23" cm="1">
        <f t="array" aca="1" ref="I2720" ca="1">_FV(A2720,"Low")</f>
        <v>15.595000000000001</v>
      </c>
      <c r="J2720" s="23" cm="1">
        <f t="array" aca="1" ref="J2720" ca="1">_FV(A2720,"High")</f>
        <v>15.83</v>
      </c>
      <c r="K2720" s="23" cm="1">
        <f t="array" aca="1" ref="K2720" ca="1">_FV(A2720,"Previous close",TRUE)</f>
        <v>15.61</v>
      </c>
      <c r="L2720" s="26"/>
      <c r="M2720" s="23" cm="1">
        <f t="array" aca="1" ref="M2720" ca="1">_FV(A2720,"52 week low",TRUE)</f>
        <v>13.86</v>
      </c>
      <c r="N2720" s="23" cm="1">
        <f t="array" aca="1" ref="N2720" ca="1">_FV(A2720,"52 week high",TRUE)</f>
        <v>21.858000000000001</v>
      </c>
      <c r="O2720" s="8" cm="1">
        <f t="array" aca="1" ref="O2720" ca="1">_FV(A2720,"Volume")</f>
        <v>173468</v>
      </c>
      <c r="P2720" s="7" cm="1">
        <f t="array" aca="1" ref="P2720" ca="1">_FV(A2720,"Volume average",TRUE)</f>
        <v>176997</v>
      </c>
      <c r="Q2720" t="s">
        <v>1626</v>
      </c>
      <c r="S2720" t="s">
        <v>277</v>
      </c>
      <c r="T2720" s="25" cm="1">
        <f t="array" aca="1" ref="T2720" ca="1">_FV(A2720,"Expense ratio",TRUE)</f>
        <v>3.4999999999999996E-3</v>
      </c>
      <c r="U2720" s="24" cm="1">
        <f t="array" aca="1" ref="U2720" ca="1">_FV(A2720,"Market cap",TRUE)</f>
        <v>213656930.55000001</v>
      </c>
      <c r="V2720" s="4">
        <v>213658976</v>
      </c>
      <c r="W2720" s="4">
        <v>213658976</v>
      </c>
      <c r="Y2720" t="s">
        <v>278</v>
      </c>
      <c r="Z2720" s="5">
        <v>15.74</v>
      </c>
      <c r="AA2720" s="5">
        <v>8.6586440000000007</v>
      </c>
      <c r="AB2720" s="19">
        <v>9.9000000000000005E-2</v>
      </c>
      <c r="AC2720" s="4">
        <v>159166</v>
      </c>
      <c r="AE2720" s="5">
        <v>-7.0166603265594762</v>
      </c>
      <c r="AF2720" s="19">
        <v>-2.4063679681261441</v>
      </c>
      <c r="AI2720" s="4">
        <v>159166</v>
      </c>
      <c r="AJ2720" s="5">
        <v>2505272.84</v>
      </c>
      <c r="AL2720" s="5">
        <v>21.86</v>
      </c>
      <c r="AM2720" s="5">
        <v>13.86</v>
      </c>
      <c r="AN2720" t="s">
        <v>90</v>
      </c>
      <c r="AO2720" t="str" cm="1">
        <f t="array" aca="1" ref="AO2720" ca="1">_FV(A2720,"Currency")</f>
        <v>USD</v>
      </c>
      <c r="AP2720" t="str" cm="1">
        <f t="array" aca="1" ref="AP2720" ca="1">_FV(A2720,"Exchange")</f>
        <v>Nasdaq Stock Market</v>
      </c>
      <c r="AQ2720" s="6" t="str" cm="1">
        <f t="array" aca="1" ref="AQ2720" ca="1">_FV(A2720,"Exchange abbreviation",TRUE)</f>
        <v>XNAS</v>
      </c>
      <c r="AR2720" t="str" cm="1">
        <f t="array" aca="1" ref="AR2720" ca="1">_FV(A2720,"Instrument type",TRUE)</f>
        <v>ETF</v>
      </c>
    </row>
    <row r="2721" spans="1:44" ht="18.75" customHeight="1" x14ac:dyDescent="0.25">
      <c r="A2721" t="e" vm="2733">
        <v>#VALUE!</v>
      </c>
      <c r="B2721" t="s">
        <v>7376</v>
      </c>
      <c r="C2721" t="s">
        <v>7377</v>
      </c>
      <c r="D2721" s="31" cm="1">
        <f t="array" aca="1" ref="D2721" ca="1">_FV(A2721,"Last trade time",TRUE)</f>
        <v>45824.843750196094</v>
      </c>
      <c r="E2721" s="23" cm="1">
        <f t="array" aca="1" ref="E2721" ca="1">_FV(A2721,"Price")</f>
        <v>22.24</v>
      </c>
      <c r="F2721" s="27" cm="1">
        <f t="array" aca="1" ref="F2721" ca="1">_FV(A2721,"Change (%)",TRUE)</f>
        <v>1.7369000000000002E-2</v>
      </c>
      <c r="G2721" s="26" cm="1">
        <f t="array" aca="1" ref="G2721" ca="1">_FV(A2721,"Change")</f>
        <v>0.37969999999999998</v>
      </c>
      <c r="H2721" s="23" cm="1">
        <f t="array" aca="1" ref="H2721" ca="1">_FV(A2721,"Open")</f>
        <v>22.2</v>
      </c>
      <c r="I2721" s="23" cm="1">
        <f t="array" aca="1" ref="I2721" ca="1">_FV(A2721,"Low")</f>
        <v>22.2</v>
      </c>
      <c r="J2721" s="23" cm="1">
        <f t="array" aca="1" ref="J2721" ca="1">_FV(A2721,"High")</f>
        <v>22.24</v>
      </c>
      <c r="K2721" s="23" cm="1">
        <f t="array" aca="1" ref="K2721" ca="1">_FV(A2721,"Previous close",TRUE)</f>
        <v>21.860299999999999</v>
      </c>
      <c r="L2721" s="26"/>
      <c r="M2721" s="23" cm="1">
        <f t="array" aca="1" ref="M2721" ca="1">_FV(A2721,"52 week low",TRUE)</f>
        <v>16.8</v>
      </c>
      <c r="N2721" s="23" cm="1">
        <f t="array" aca="1" ref="N2721" ca="1">_FV(A2721,"52 week high",TRUE)</f>
        <v>22.53</v>
      </c>
      <c r="O2721" s="8" cm="1">
        <f t="array" aca="1" ref="O2721" ca="1">_FV(A2721,"Volume")</f>
        <v>291</v>
      </c>
      <c r="P2721" s="7" cm="1">
        <f t="array" aca="1" ref="P2721" ca="1">_FV(A2721,"Volume average",TRUE)</f>
        <v>820</v>
      </c>
      <c r="Q2721" t="s">
        <v>2186</v>
      </c>
      <c r="S2721" t="s">
        <v>5364</v>
      </c>
      <c r="T2721" s="25" cm="1">
        <f t="array" aca="1" ref="T2721" ca="1">_FV(A2721,"Expense ratio",TRUE)</f>
        <v>3.4999999999999996E-3</v>
      </c>
      <c r="U2721" s="24" cm="1">
        <f t="array" aca="1" ref="U2721" ca="1">_FV(A2721,"Market cap",TRUE)</f>
        <v>31239895.199999999</v>
      </c>
      <c r="V2721" s="4">
        <v>31239896</v>
      </c>
      <c r="W2721" s="4">
        <v>31239896</v>
      </c>
      <c r="X2721" t="s">
        <v>7378</v>
      </c>
      <c r="Y2721" t="s">
        <v>7379</v>
      </c>
      <c r="Z2721" s="5">
        <v>21.913</v>
      </c>
      <c r="AA2721" s="5">
        <v>28.853217999999998</v>
      </c>
      <c r="AB2721" s="5">
        <v>5.0000000000000001E-3</v>
      </c>
      <c r="AC2721" s="4">
        <v>2722</v>
      </c>
      <c r="AE2721" s="5">
        <v>9.1105926348641333</v>
      </c>
      <c r="AF2721" s="19">
        <v>16.10407675422001</v>
      </c>
      <c r="AI2721" s="4">
        <v>2722</v>
      </c>
      <c r="AJ2721" s="5">
        <v>59530.14</v>
      </c>
      <c r="AL2721" s="5">
        <v>22.53</v>
      </c>
      <c r="AM2721" s="5">
        <v>16.8</v>
      </c>
      <c r="AN2721" t="s">
        <v>47</v>
      </c>
      <c r="AO2721" t="str" cm="1">
        <f t="array" aca="1" ref="AO2721" ca="1">_FV(A2721,"Currency")</f>
        <v>USD</v>
      </c>
      <c r="AP2721" t="str" cm="1">
        <f t="array" aca="1" ref="AP2721" ca="1">_FV(A2721,"Exchange")</f>
        <v>Nasdaq Stock Market</v>
      </c>
      <c r="AQ2721" s="6" t="str" cm="1">
        <f t="array" aca="1" ref="AQ2721" ca="1">_FV(A2721,"Exchange abbreviation",TRUE)</f>
        <v>XNAS</v>
      </c>
      <c r="AR2721" t="str" cm="1">
        <f t="array" aca="1" ref="AR2721" ca="1">_FV(A2721,"Instrument type",TRUE)</f>
        <v>ETF</v>
      </c>
    </row>
    <row r="2722" spans="1:44" ht="18.75" customHeight="1" x14ac:dyDescent="0.25">
      <c r="A2722" t="e" vm="2734">
        <v>#VALUE!</v>
      </c>
      <c r="B2722" t="s">
        <v>7380</v>
      </c>
      <c r="C2722" t="s">
        <v>7381</v>
      </c>
      <c r="D2722" s="31" cm="1">
        <f t="array" aca="1" ref="D2722" ca="1">_FV(A2722,"Last trade time",TRUE)</f>
        <v>45824.843750034372</v>
      </c>
      <c r="E2722" s="23" cm="1">
        <f t="array" aca="1" ref="E2722" ca="1">_FV(A2722,"Price")</f>
        <v>55.35</v>
      </c>
      <c r="F2722" s="27" cm="1">
        <f t="array" aca="1" ref="F2722" ca="1">_FV(A2722,"Change (%)",TRUE)</f>
        <v>-2.7029999999999997E-3</v>
      </c>
      <c r="G2722" s="26" cm="1">
        <f t="array" aca="1" ref="G2722" ca="1">_FV(A2722,"Change")</f>
        <v>-0.15</v>
      </c>
      <c r="H2722" s="23" cm="1">
        <f t="array" aca="1" ref="H2722" ca="1">_FV(A2722,"Open")</f>
        <v>55.4024</v>
      </c>
      <c r="I2722" s="23" cm="1">
        <f t="array" aca="1" ref="I2722" ca="1">_FV(A2722,"Low")</f>
        <v>55.35</v>
      </c>
      <c r="J2722" s="23" cm="1">
        <f t="array" aca="1" ref="J2722" ca="1">_FV(A2722,"High")</f>
        <v>55.4998</v>
      </c>
      <c r="K2722" s="23" cm="1">
        <f t="array" aca="1" ref="K2722" ca="1">_FV(A2722,"Previous close",TRUE)</f>
        <v>55.5</v>
      </c>
      <c r="L2722" s="26"/>
      <c r="M2722" s="23" cm="1">
        <f t="array" aca="1" ref="M2722" ca="1">_FV(A2722,"52 week low",TRUE)</f>
        <v>46.04</v>
      </c>
      <c r="N2722" s="23" cm="1">
        <f t="array" aca="1" ref="N2722" ca="1">_FV(A2722,"52 week high",TRUE)</f>
        <v>69.749899999999997</v>
      </c>
      <c r="O2722" s="8" cm="1">
        <f t="array" aca="1" ref="O2722" ca="1">_FV(A2722,"Volume")</f>
        <v>2516</v>
      </c>
      <c r="P2722" s="7" cm="1">
        <f t="array" aca="1" ref="P2722" ca="1">_FV(A2722,"Volume average",TRUE)</f>
        <v>1931</v>
      </c>
      <c r="Q2722" t="s">
        <v>72</v>
      </c>
      <c r="S2722" t="s">
        <v>277</v>
      </c>
      <c r="T2722" s="25" cm="1">
        <f t="array" aca="1" ref="T2722" ca="1">_FV(A2722,"Expense ratio",TRUE)</f>
        <v>3.4999999999999996E-3</v>
      </c>
      <c r="U2722" s="24" cm="1">
        <f t="array" aca="1" ref="U2722" ca="1">_FV(A2722,"Market cap",TRUE)</f>
        <v>47651904.990000002</v>
      </c>
      <c r="V2722" s="4">
        <v>47652360</v>
      </c>
      <c r="W2722" s="4">
        <v>47652360</v>
      </c>
      <c r="Y2722" t="s">
        <v>7360</v>
      </c>
      <c r="Z2722" s="5">
        <v>57.11</v>
      </c>
      <c r="AA2722" s="5">
        <v>12.941404</v>
      </c>
      <c r="AB2722" s="5">
        <v>2.8299998E-2</v>
      </c>
      <c r="AC2722" s="4">
        <v>3257</v>
      </c>
      <c r="AE2722" s="5">
        <v>-1.9275117514068629</v>
      </c>
      <c r="AF2722" s="5">
        <v>23.748397728451739</v>
      </c>
      <c r="AI2722" s="4">
        <v>3257</v>
      </c>
      <c r="AJ2722" s="5">
        <v>185876.99</v>
      </c>
      <c r="AL2722" s="5">
        <v>69.75</v>
      </c>
      <c r="AM2722" s="5">
        <v>46.02</v>
      </c>
      <c r="AN2722" t="s">
        <v>47</v>
      </c>
      <c r="AO2722" t="str" cm="1">
        <f t="array" aca="1" ref="AO2722" ca="1">_FV(A2722,"Currency")</f>
        <v>USD</v>
      </c>
      <c r="AP2722" t="str" cm="1">
        <f t="array" aca="1" ref="AP2722" ca="1">_FV(A2722,"Exchange")</f>
        <v>Nasdaq Stock Market</v>
      </c>
      <c r="AQ2722" s="6" t="str" cm="1">
        <f t="array" aca="1" ref="AQ2722" ca="1">_FV(A2722,"Exchange abbreviation",TRUE)</f>
        <v>XNAS</v>
      </c>
      <c r="AR2722" t="str" cm="1">
        <f t="array" aca="1" ref="AR2722" ca="1">_FV(A2722,"Instrument type",TRUE)</f>
        <v>ETF</v>
      </c>
    </row>
    <row r="2723" spans="1:44" ht="18.75" customHeight="1" x14ac:dyDescent="0.25">
      <c r="A2723" t="e" vm="2735">
        <v>#VALUE!</v>
      </c>
      <c r="B2723" t="s">
        <v>7382</v>
      </c>
      <c r="C2723" t="s">
        <v>7383</v>
      </c>
      <c r="D2723" s="31" cm="1">
        <f t="array" aca="1" ref="D2723" ca="1">_FV(A2723,"Last trade time",TRUE)</f>
        <v>45824.840277823438</v>
      </c>
      <c r="E2723" s="23" cm="1">
        <f t="array" aca="1" ref="E2723" ca="1">_FV(A2723,"Price")</f>
        <v>137.0532</v>
      </c>
      <c r="F2723" s="27" cm="1">
        <f t="array" aca="1" ref="F2723" ca="1">_FV(A2723,"Change (%)",TRUE)</f>
        <v>1.6639999999999999E-2</v>
      </c>
      <c r="G2723" s="26" cm="1">
        <f t="array" aca="1" ref="G2723" ca="1">_FV(A2723,"Change")</f>
        <v>2.2431999999999999</v>
      </c>
      <c r="H2723" s="23" cm="1">
        <f t="array" aca="1" ref="H2723" ca="1">_FV(A2723,"Open")</f>
        <v>136.16999999999999</v>
      </c>
      <c r="I2723" s="23" cm="1">
        <f t="array" aca="1" ref="I2723" ca="1">_FV(A2723,"Low")</f>
        <v>136.16999999999999</v>
      </c>
      <c r="J2723" s="23" cm="1">
        <f t="array" aca="1" ref="J2723" ca="1">_FV(A2723,"High")</f>
        <v>138.1293</v>
      </c>
      <c r="K2723" s="23" cm="1">
        <f t="array" aca="1" ref="K2723" ca="1">_FV(A2723,"Previous close",TRUE)</f>
        <v>134.81</v>
      </c>
      <c r="L2723" s="26"/>
      <c r="M2723" s="23" cm="1">
        <f t="array" aca="1" ref="M2723" ca="1">_FV(A2723,"52 week low",TRUE)</f>
        <v>104.46</v>
      </c>
      <c r="N2723" s="23" cm="1">
        <f t="array" aca="1" ref="N2723" ca="1">_FV(A2723,"52 week high",TRUE)</f>
        <v>149.65989999999999</v>
      </c>
      <c r="O2723" s="8" cm="1">
        <f t="array" aca="1" ref="O2723" ca="1">_FV(A2723,"Volume")</f>
        <v>22955</v>
      </c>
      <c r="P2723" s="7" cm="1">
        <f t="array" aca="1" ref="P2723" ca="1">_FV(A2723,"Volume average",TRUE)</f>
        <v>19993</v>
      </c>
      <c r="Q2723" t="s">
        <v>72</v>
      </c>
      <c r="S2723" t="s">
        <v>2310</v>
      </c>
      <c r="T2723" s="25" cm="1">
        <f t="array" aca="1" ref="T2723" ca="1">_FV(A2723,"Expense ratio",TRUE)</f>
        <v>3.4999999999999996E-3</v>
      </c>
      <c r="U2723" s="24" cm="1">
        <f t="array" aca="1" ref="U2723" ca="1">_FV(A2723,"Market cap",TRUE)</f>
        <v>466000962.36000001</v>
      </c>
      <c r="V2723" s="4">
        <v>466000960</v>
      </c>
      <c r="W2723" s="4">
        <v>466000960</v>
      </c>
      <c r="Y2723" t="s">
        <v>7230</v>
      </c>
      <c r="Z2723" s="5">
        <v>137.58765</v>
      </c>
      <c r="AA2723" s="5">
        <v>19.596231</v>
      </c>
      <c r="AB2723" s="5">
        <v>1.61E-2</v>
      </c>
      <c r="AC2723" s="4">
        <v>31595</v>
      </c>
      <c r="AE2723" s="5">
        <v>-0.17376446275351179</v>
      </c>
      <c r="AF2723" s="5">
        <v>26.878179292620281</v>
      </c>
      <c r="AH2723" s="17">
        <v>700000</v>
      </c>
      <c r="AI2723" s="4">
        <v>31595</v>
      </c>
      <c r="AJ2723" s="5">
        <v>4345576.3</v>
      </c>
      <c r="AL2723" s="5">
        <v>149.66</v>
      </c>
      <c r="AM2723" s="5">
        <v>104.46</v>
      </c>
      <c r="AN2723" t="s">
        <v>90</v>
      </c>
      <c r="AO2723" t="str" cm="1">
        <f t="array" aca="1" ref="AO2723" ca="1">_FV(A2723,"Currency")</f>
        <v>USD</v>
      </c>
      <c r="AP2723" t="str" cm="1">
        <f t="array" aca="1" ref="AP2723" ca="1">_FV(A2723,"Exchange")</f>
        <v>NYSE Arca</v>
      </c>
      <c r="AQ2723" s="6" t="str" cm="1">
        <f t="array" aca="1" ref="AQ2723" ca="1">_FV(A2723,"Exchange abbreviation",TRUE)</f>
        <v>ARCX</v>
      </c>
      <c r="AR2723" t="str" cm="1">
        <f t="array" aca="1" ref="AR2723" ca="1">_FV(A2723,"Instrument type",TRUE)</f>
        <v>ETF</v>
      </c>
    </row>
    <row r="2724" spans="1:44" ht="18.75" customHeight="1" x14ac:dyDescent="0.25">
      <c r="A2724" t="e" vm="2736">
        <v>#VALUE!</v>
      </c>
      <c r="B2724" t="s">
        <v>7384</v>
      </c>
      <c r="C2724" t="s">
        <v>7385</v>
      </c>
      <c r="D2724" s="31" cm="1">
        <f t="array" aca="1" ref="D2724" ca="1">_FV(A2724,"Last trade time",TRUE)</f>
        <v>45824.840326990627</v>
      </c>
      <c r="E2724" s="23" cm="1">
        <f t="array" aca="1" ref="E2724" ca="1">_FV(A2724,"Price")</f>
        <v>30.034199999999998</v>
      </c>
      <c r="F2724" s="27" cm="1">
        <f t="array" aca="1" ref="F2724" ca="1">_FV(A2724,"Change (%)",TRUE)</f>
        <v>6.9230000000000003E-3</v>
      </c>
      <c r="G2724" s="26" cm="1">
        <f t="array" aca="1" ref="G2724" ca="1">_FV(A2724,"Change")</f>
        <v>0.20649999999999999</v>
      </c>
      <c r="H2724" s="23" cm="1">
        <f t="array" aca="1" ref="H2724" ca="1">_FV(A2724,"Open")</f>
        <v>30.01</v>
      </c>
      <c r="I2724" s="23" cm="1">
        <f t="array" aca="1" ref="I2724" ca="1">_FV(A2724,"Low")</f>
        <v>30.01</v>
      </c>
      <c r="J2724" s="23" cm="1">
        <f t="array" aca="1" ref="J2724" ca="1">_FV(A2724,"High")</f>
        <v>30.1889</v>
      </c>
      <c r="K2724" s="23" cm="1">
        <f t="array" aca="1" ref="K2724" ca="1">_FV(A2724,"Previous close",TRUE)</f>
        <v>29.8277</v>
      </c>
      <c r="L2724" s="26"/>
      <c r="M2724" s="23" cm="1">
        <f t="array" aca="1" ref="M2724" ca="1">_FV(A2724,"52 week low",TRUE)</f>
        <v>26.06</v>
      </c>
      <c r="N2724" s="23" cm="1">
        <f t="array" aca="1" ref="N2724" ca="1">_FV(A2724,"52 week high",TRUE)</f>
        <v>35.14</v>
      </c>
      <c r="O2724" s="8" cm="1">
        <f t="array" aca="1" ref="O2724" ca="1">_FV(A2724,"Volume")</f>
        <v>6056</v>
      </c>
      <c r="P2724" s="7" cm="1">
        <f t="array" aca="1" ref="P2724" ca="1">_FV(A2724,"Volume average",TRUE)</f>
        <v>4748</v>
      </c>
      <c r="Q2724" t="s">
        <v>1626</v>
      </c>
      <c r="S2724" t="s">
        <v>2144</v>
      </c>
      <c r="T2724" s="25" cm="1">
        <f t="array" aca="1" ref="T2724" ca="1">_FV(A2724,"Expense ratio",TRUE)</f>
        <v>3.4999999999999996E-3</v>
      </c>
      <c r="U2724" s="24" cm="1">
        <f t="array" aca="1" ref="U2724" ca="1">_FV(A2724,"Market cap",TRUE)</f>
        <v>44009512.799999997</v>
      </c>
      <c r="V2724" s="4">
        <v>44009512</v>
      </c>
      <c r="W2724" s="4">
        <v>44009512</v>
      </c>
      <c r="Y2724" t="s">
        <v>1313</v>
      </c>
      <c r="Z2724" s="5">
        <v>30.04</v>
      </c>
      <c r="AA2724" s="19">
        <v>29.086151000000001</v>
      </c>
      <c r="AB2724" s="19">
        <v>3.6700000000000003E-2</v>
      </c>
      <c r="AC2724" s="4">
        <v>7052</v>
      </c>
      <c r="AE2724" s="5">
        <v>-2.7565091358108811</v>
      </c>
      <c r="AF2724" s="5">
        <v>3.2314017810349371</v>
      </c>
      <c r="AI2724" s="4">
        <v>7052</v>
      </c>
      <c r="AJ2724" s="5">
        <v>211784.2536</v>
      </c>
      <c r="AL2724" s="5">
        <v>35.14</v>
      </c>
      <c r="AM2724" s="5">
        <v>26.06</v>
      </c>
      <c r="AN2724" t="s">
        <v>47</v>
      </c>
      <c r="AO2724" t="str" cm="1">
        <f t="array" aca="1" ref="AO2724" ca="1">_FV(A2724,"Currency")</f>
        <v>USD</v>
      </c>
      <c r="AP2724" t="str" cm="1">
        <f t="array" aca="1" ref="AP2724" ca="1">_FV(A2724,"Exchange")</f>
        <v>CBOE BZX Exchange</v>
      </c>
      <c r="AQ2724" s="6" t="str" cm="1">
        <f t="array" aca="1" ref="AQ2724" ca="1">_FV(A2724,"Exchange abbreviation",TRUE)</f>
        <v>BATS</v>
      </c>
      <c r="AR2724" t="str" cm="1">
        <f t="array" aca="1" ref="AR2724" ca="1">_FV(A2724,"Instrument type",TRUE)</f>
        <v>ETF</v>
      </c>
    </row>
    <row r="2725" spans="1:44" ht="18.75" customHeight="1" x14ac:dyDescent="0.25">
      <c r="A2725" t="e" vm="2737">
        <v>#VALUE!</v>
      </c>
      <c r="B2725" t="s">
        <v>7386</v>
      </c>
      <c r="C2725" t="s">
        <v>7387</v>
      </c>
      <c r="D2725" s="31" cm="1">
        <f t="array" aca="1" ref="D2725" ca="1">_FV(A2725,"Last trade time",TRUE)</f>
        <v>45824.840277823438</v>
      </c>
      <c r="E2725" s="23" cm="1">
        <f t="array" aca="1" ref="E2725" ca="1">_FV(A2725,"Price")</f>
        <v>28.56</v>
      </c>
      <c r="F2725" s="27" cm="1">
        <f t="array" aca="1" ref="F2725" ca="1">_FV(A2725,"Change (%)",TRUE)</f>
        <v>1.0973E-2</v>
      </c>
      <c r="G2725" s="26" cm="1">
        <f t="array" aca="1" ref="G2725" ca="1">_FV(A2725,"Change")</f>
        <v>0.31</v>
      </c>
      <c r="H2725" s="23" cm="1">
        <f t="array" aca="1" ref="H2725" ca="1">_FV(A2725,"Open")</f>
        <v>28.54</v>
      </c>
      <c r="I2725" s="23" cm="1">
        <f t="array" aca="1" ref="I2725" ca="1">_FV(A2725,"Low")</f>
        <v>28.4985</v>
      </c>
      <c r="J2725" s="23" cm="1">
        <f t="array" aca="1" ref="J2725" ca="1">_FV(A2725,"High")</f>
        <v>28.72</v>
      </c>
      <c r="K2725" s="23" cm="1">
        <f t="array" aca="1" ref="K2725" ca="1">_FV(A2725,"Previous close",TRUE)</f>
        <v>28.25</v>
      </c>
      <c r="L2725" s="26"/>
      <c r="M2725" s="23" cm="1">
        <f t="array" aca="1" ref="M2725" ca="1">_FV(A2725,"52 week low",TRUE)</f>
        <v>22.68</v>
      </c>
      <c r="N2725" s="23" cm="1">
        <f t="array" aca="1" ref="N2725" ca="1">_FV(A2725,"52 week high",TRUE)</f>
        <v>28.734999999999999</v>
      </c>
      <c r="O2725" s="8" cm="1">
        <f t="array" aca="1" ref="O2725" ca="1">_FV(A2725,"Volume")</f>
        <v>483611</v>
      </c>
      <c r="P2725" s="7" cm="1">
        <f t="array" aca="1" ref="P2725" ca="1">_FV(A2725,"Volume average",TRUE)</f>
        <v>641022</v>
      </c>
      <c r="Q2725" t="s">
        <v>464</v>
      </c>
      <c r="T2725" s="25" cm="1">
        <f t="array" aca="1" ref="T2725" ca="1">_FV(A2725,"Expense ratio",TRUE)</f>
        <v>3.4999999999999996E-3</v>
      </c>
      <c r="U2725" s="24" cm="1">
        <f t="array" aca="1" ref="U2725" ca="1">_FV(A2725,"Market cap",TRUE)</f>
        <v>5676872396.6999998</v>
      </c>
      <c r="V2725" s="16"/>
      <c r="W2725" s="16"/>
      <c r="Z2725" s="18"/>
      <c r="AA2725" s="20"/>
      <c r="AC2725" s="21">
        <v>641449</v>
      </c>
      <c r="AE2725" s="18"/>
      <c r="AI2725" s="21"/>
      <c r="AJ2725" s="18"/>
      <c r="AL2725" s="18"/>
      <c r="AM2725" s="18"/>
      <c r="AN2725" t="s">
        <v>73</v>
      </c>
      <c r="AO2725" t="str" cm="1">
        <f t="array" aca="1" ref="AO2725" ca="1">_FV(A2725,"Currency")</f>
        <v>USD</v>
      </c>
      <c r="AP2725" t="str" cm="1">
        <f t="array" aca="1" ref="AP2725" ca="1">_FV(A2725,"Exchange")</f>
        <v>NYSE Arca</v>
      </c>
      <c r="AQ2725" s="6" t="str" cm="1">
        <f t="array" aca="1" ref="AQ2725" ca="1">_FV(A2725,"Exchange abbreviation",TRUE)</f>
        <v>ARCX</v>
      </c>
      <c r="AR2725" t="str" cm="1">
        <f t="array" aca="1" ref="AR2725" ca="1">_FV(A2725,"Instrument type",TRUE)</f>
        <v>ETF</v>
      </c>
    </row>
    <row r="2726" spans="1:44" ht="18.75" customHeight="1" x14ac:dyDescent="0.25">
      <c r="A2726" t="e" vm="2738">
        <v>#VALUE!</v>
      </c>
      <c r="B2726" t="s">
        <v>7388</v>
      </c>
      <c r="C2726" t="s">
        <v>7389</v>
      </c>
      <c r="D2726" s="31" cm="1">
        <f t="array" aca="1" ref="D2726" ca="1">_FV(A2726,"Last trade time",TRUE)</f>
        <v>45824.840339258597</v>
      </c>
      <c r="E2726" s="23" cm="1">
        <f t="array" aca="1" ref="E2726" ca="1">_FV(A2726,"Price")</f>
        <v>25.28</v>
      </c>
      <c r="F2726" s="27" cm="1">
        <f t="array" aca="1" ref="F2726" ca="1">_FV(A2726,"Change (%)",TRUE)</f>
        <v>1.1200000000000002E-2</v>
      </c>
      <c r="G2726" s="26" cm="1">
        <f t="array" aca="1" ref="G2726" ca="1">_FV(A2726,"Change")</f>
        <v>0.28000000000000003</v>
      </c>
      <c r="H2726" s="23" cm="1">
        <f t="array" aca="1" ref="H2726" ca="1">_FV(A2726,"Open")</f>
        <v>25.449200000000001</v>
      </c>
      <c r="I2726" s="23" cm="1">
        <f t="array" aca="1" ref="I2726" ca="1">_FV(A2726,"Low")</f>
        <v>25.11</v>
      </c>
      <c r="J2726" s="23" cm="1">
        <f t="array" aca="1" ref="J2726" ca="1">_FV(A2726,"High")</f>
        <v>25.449200000000001</v>
      </c>
      <c r="K2726" s="23" cm="1">
        <f t="array" aca="1" ref="K2726" ca="1">_FV(A2726,"Previous close",TRUE)</f>
        <v>25</v>
      </c>
      <c r="L2726" s="26"/>
      <c r="M2726" s="23" cm="1">
        <f t="array" aca="1" ref="M2726" ca="1">_FV(A2726,"52 week low",TRUE)</f>
        <v>20.53</v>
      </c>
      <c r="N2726" s="23" cm="1">
        <f t="array" aca="1" ref="N2726" ca="1">_FV(A2726,"52 week high",TRUE)</f>
        <v>25.99</v>
      </c>
      <c r="O2726" s="8" cm="1">
        <f t="array" aca="1" ref="O2726" ca="1">_FV(A2726,"Volume")</f>
        <v>29337</v>
      </c>
      <c r="P2726" s="7" cm="1">
        <f t="array" aca="1" ref="P2726" ca="1">_FV(A2726,"Volume average",TRUE)</f>
        <v>30648</v>
      </c>
      <c r="Q2726" t="s">
        <v>1621</v>
      </c>
      <c r="S2726" t="s">
        <v>1622</v>
      </c>
      <c r="T2726" s="25" cm="1">
        <f t="array" aca="1" ref="T2726" ca="1">_FV(A2726,"Expense ratio",TRUE)</f>
        <v>3.4999999999999996E-3</v>
      </c>
      <c r="U2726" s="24" cm="1">
        <f t="array" aca="1" ref="U2726" ca="1">_FV(A2726,"Market cap",TRUE)</f>
        <v>272069343.57999998</v>
      </c>
      <c r="V2726" s="4">
        <v>272069344</v>
      </c>
      <c r="W2726" s="4">
        <v>272069344</v>
      </c>
      <c r="Y2726" t="s">
        <v>221</v>
      </c>
      <c r="Z2726" s="5">
        <v>24.955500000000001</v>
      </c>
      <c r="AA2726" s="19">
        <v>20.269434</v>
      </c>
      <c r="AB2726" s="5">
        <v>8.9999999999999993E-3</v>
      </c>
      <c r="AC2726" s="4">
        <v>45874</v>
      </c>
      <c r="AE2726" s="5">
        <v>8.0825414542869076</v>
      </c>
      <c r="AF2726" s="5">
        <v>12.28817115005201</v>
      </c>
      <c r="AI2726" s="4">
        <v>45874</v>
      </c>
      <c r="AJ2726" s="5">
        <v>1150061.18</v>
      </c>
      <c r="AL2726" s="5">
        <v>25.99</v>
      </c>
      <c r="AM2726" s="5">
        <v>20.53</v>
      </c>
      <c r="AN2726" t="s">
        <v>90</v>
      </c>
      <c r="AO2726" t="str" cm="1">
        <f t="array" aca="1" ref="AO2726" ca="1">_FV(A2726,"Currency")</f>
        <v>USD</v>
      </c>
      <c r="AP2726" t="str" cm="1">
        <f t="array" aca="1" ref="AP2726" ca="1">_FV(A2726,"Exchange")</f>
        <v>CBOE BZX Exchange</v>
      </c>
      <c r="AQ2726" s="6" t="str" cm="1">
        <f t="array" aca="1" ref="AQ2726" ca="1">_FV(A2726,"Exchange abbreviation",TRUE)</f>
        <v>BATS</v>
      </c>
      <c r="AR2726" t="str" cm="1">
        <f t="array" aca="1" ref="AR2726" ca="1">_FV(A2726,"Instrument type",TRUE)</f>
        <v>ETF</v>
      </c>
    </row>
    <row r="2727" spans="1:44" ht="18.75" customHeight="1" x14ac:dyDescent="0.25">
      <c r="A2727" t="e" vm="2739">
        <v>#VALUE!</v>
      </c>
      <c r="B2727" t="s">
        <v>7390</v>
      </c>
      <c r="C2727" t="s">
        <v>7391</v>
      </c>
      <c r="D2727" s="31" cm="1">
        <f t="array" aca="1" ref="D2727" ca="1">_FV(A2727,"Last trade time",TRUE)</f>
        <v>45824.843750092186</v>
      </c>
      <c r="E2727" s="23" cm="1">
        <f t="array" aca="1" ref="E2727" ca="1">_FV(A2727,"Price")</f>
        <v>31.16</v>
      </c>
      <c r="F2727" s="27" cm="1">
        <f t="array" aca="1" ref="F2727" ca="1">_FV(A2727,"Change (%)",TRUE)</f>
        <v>2.8479999999999998E-3</v>
      </c>
      <c r="G2727" s="26" cm="1">
        <f t="array" aca="1" ref="G2727" ca="1">_FV(A2727,"Change")</f>
        <v>8.8499999999999995E-2</v>
      </c>
      <c r="H2727" s="23" cm="1">
        <f t="array" aca="1" ref="H2727" ca="1">_FV(A2727,"Open")</f>
        <v>31.16</v>
      </c>
      <c r="I2727" s="23" cm="1">
        <f t="array" aca="1" ref="I2727" ca="1">_FV(A2727,"Low")</f>
        <v>31.16</v>
      </c>
      <c r="J2727" s="23" cm="1">
        <f t="array" aca="1" ref="J2727" ca="1">_FV(A2727,"High")</f>
        <v>31.16</v>
      </c>
      <c r="K2727" s="23" cm="1">
        <f t="array" aca="1" ref="K2727" ca="1">_FV(A2727,"Previous close",TRUE)</f>
        <v>31.0715</v>
      </c>
      <c r="L2727" s="26"/>
      <c r="M2727" s="23" cm="1">
        <f t="array" aca="1" ref="M2727" ca="1">_FV(A2727,"52 week low",TRUE)</f>
        <v>26.29</v>
      </c>
      <c r="N2727" s="23" cm="1">
        <f t="array" aca="1" ref="N2727" ca="1">_FV(A2727,"52 week high",TRUE)</f>
        <v>31.679600000000001</v>
      </c>
      <c r="O2727" s="8" cm="1">
        <f t="array" aca="1" ref="O2727" ca="1">_FV(A2727,"Volume")</f>
        <v>2</v>
      </c>
      <c r="P2727" s="7" cm="1">
        <f t="array" aca="1" ref="P2727" ca="1">_FV(A2727,"Volume average",TRUE)</f>
        <v>395</v>
      </c>
      <c r="Q2727" t="s">
        <v>119</v>
      </c>
      <c r="T2727" s="25" cm="1">
        <f t="array" aca="1" ref="T2727" ca="1">_FV(A2727,"Expense ratio",TRUE)</f>
        <v>3.4999999999999996E-3</v>
      </c>
      <c r="U2727" s="24" cm="1">
        <f t="array" aca="1" ref="U2727" ca="1">_FV(A2727,"Market cap",TRUE)</f>
        <v>1553219.38</v>
      </c>
      <c r="V2727" s="16"/>
      <c r="W2727" s="16"/>
      <c r="Z2727" s="18"/>
      <c r="AB2727" s="20"/>
      <c r="AC2727" s="21">
        <v>196</v>
      </c>
      <c r="AE2727" s="18"/>
      <c r="AF2727" s="20"/>
      <c r="AI2727" s="21"/>
      <c r="AJ2727" s="18"/>
      <c r="AL2727" s="18"/>
      <c r="AM2727" s="18"/>
      <c r="AN2727" t="s">
        <v>73</v>
      </c>
      <c r="AO2727" t="str" cm="1">
        <f t="array" aca="1" ref="AO2727" ca="1">_FV(A2727,"Currency")</f>
        <v>USD</v>
      </c>
      <c r="AP2727" t="str" cm="1">
        <f t="array" aca="1" ref="AP2727" ca="1">_FV(A2727,"Exchange")</f>
        <v>Nasdaq Stock Market</v>
      </c>
      <c r="AQ2727" s="6" t="str" cm="1">
        <f t="array" aca="1" ref="AQ2727" ca="1">_FV(A2727,"Exchange abbreviation",TRUE)</f>
        <v>XNAS</v>
      </c>
      <c r="AR2727" t="str" cm="1">
        <f t="array" aca="1" ref="AR2727" ca="1">_FV(A2727,"Instrument type",TRUE)</f>
        <v>ETF</v>
      </c>
    </row>
    <row r="2728" spans="1:44" ht="18.75" customHeight="1" x14ac:dyDescent="0.25">
      <c r="A2728" t="e" vm="2740">
        <v>#VALUE!</v>
      </c>
      <c r="B2728" t="s">
        <v>7392</v>
      </c>
      <c r="C2728" t="s">
        <v>7393</v>
      </c>
      <c r="D2728" s="31" cm="1">
        <f t="array" aca="1" ref="D2728" ca="1">_FV(A2728,"Last trade time",TRUE)</f>
        <v>45824.884599108591</v>
      </c>
      <c r="E2728" s="23" cm="1">
        <f t="array" aca="1" ref="E2728" ca="1">_FV(A2728,"Price")</f>
        <v>42.06</v>
      </c>
      <c r="F2728" s="27" cm="1">
        <f t="array" aca="1" ref="F2728" ca="1">_FV(A2728,"Change (%)",TRUE)</f>
        <v>1.8086000000000001E-2</v>
      </c>
      <c r="G2728" s="26" cm="1">
        <f t="array" aca="1" ref="G2728" ca="1">_FV(A2728,"Change")</f>
        <v>0.74719999999999998</v>
      </c>
      <c r="H2728" s="23" cm="1">
        <f t="array" aca="1" ref="H2728" ca="1">_FV(A2728,"Open")</f>
        <v>41.3</v>
      </c>
      <c r="I2728" s="23" cm="1">
        <f t="array" aca="1" ref="I2728" ca="1">_FV(A2728,"Low")</f>
        <v>41.3</v>
      </c>
      <c r="J2728" s="23" cm="1">
        <f t="array" aca="1" ref="J2728" ca="1">_FV(A2728,"High")</f>
        <v>42.24</v>
      </c>
      <c r="K2728" s="23" cm="1">
        <f t="array" aca="1" ref="K2728" ca="1">_FV(A2728,"Previous close",TRUE)</f>
        <v>41.312800000000003</v>
      </c>
      <c r="L2728" s="26"/>
      <c r="M2728" s="23" cm="1">
        <f t="array" aca="1" ref="M2728" ca="1">_FV(A2728,"52 week low",TRUE)</f>
        <v>27.86</v>
      </c>
      <c r="N2728" s="23" cm="1">
        <f t="array" aca="1" ref="N2728" ca="1">_FV(A2728,"52 week high",TRUE)</f>
        <v>45.379899999999999</v>
      </c>
      <c r="O2728" s="8" cm="1">
        <f t="array" aca="1" ref="O2728" ca="1">_FV(A2728,"Volume")</f>
        <v>13019</v>
      </c>
      <c r="P2728" s="7" cm="1">
        <f t="array" aca="1" ref="P2728" ca="1">_FV(A2728,"Volume average",TRUE)</f>
        <v>3536</v>
      </c>
      <c r="Q2728" t="s">
        <v>72</v>
      </c>
      <c r="T2728" s="25" cm="1">
        <f t="array" aca="1" ref="T2728" ca="1">_FV(A2728,"Expense ratio",TRUE)</f>
        <v>3.4999999999999996E-3</v>
      </c>
      <c r="U2728" s="24" cm="1">
        <f t="array" aca="1" ref="U2728" ca="1">_FV(A2728,"Market cap",TRUE)</f>
        <v>6134779.0199999996</v>
      </c>
      <c r="V2728" s="16"/>
      <c r="W2728" s="16"/>
      <c r="Z2728" s="18"/>
      <c r="AA2728" s="20"/>
      <c r="AC2728" s="21">
        <v>3167</v>
      </c>
      <c r="AE2728" s="18"/>
      <c r="AI2728" s="21"/>
      <c r="AJ2728" s="18"/>
      <c r="AL2728" s="18"/>
      <c r="AM2728" s="18"/>
      <c r="AN2728" t="s">
        <v>73</v>
      </c>
      <c r="AO2728" t="str" cm="1">
        <f t="array" aca="1" ref="AO2728" ca="1">_FV(A2728,"Currency")</f>
        <v>USD</v>
      </c>
      <c r="AP2728" t="str" cm="1">
        <f t="array" aca="1" ref="AP2728" ca="1">_FV(A2728,"Exchange")</f>
        <v>Nasdaq Stock Market</v>
      </c>
      <c r="AQ2728" s="6" t="str" cm="1">
        <f t="array" aca="1" ref="AQ2728" ca="1">_FV(A2728,"Exchange abbreviation",TRUE)</f>
        <v>XNAS</v>
      </c>
      <c r="AR2728" t="str" cm="1">
        <f t="array" aca="1" ref="AR2728" ca="1">_FV(A2728,"Instrument type",TRUE)</f>
        <v>ETF</v>
      </c>
    </row>
    <row r="2729" spans="1:44" ht="18.75" customHeight="1" x14ac:dyDescent="0.25">
      <c r="A2729" t="e" vm="2741">
        <v>#VALUE!</v>
      </c>
      <c r="B2729" t="s">
        <v>7394</v>
      </c>
      <c r="C2729" t="s">
        <v>7395</v>
      </c>
      <c r="D2729" s="31" cm="1">
        <f t="array" aca="1" ref="D2729" ca="1">_FV(A2729,"Last trade time",TRUE)</f>
        <v>45824.938588310157</v>
      </c>
      <c r="E2729" s="23" cm="1">
        <f t="array" aca="1" ref="E2729" ca="1">_FV(A2729,"Price")</f>
        <v>263.38</v>
      </c>
      <c r="F2729" s="27" cm="1">
        <f t="array" aca="1" ref="F2729" ca="1">_FV(A2729,"Change (%)",TRUE)</f>
        <v>2.4864999999999998E-2</v>
      </c>
      <c r="G2729" s="26" cm="1">
        <f t="array" aca="1" ref="G2729" ca="1">_FV(A2729,"Change")</f>
        <v>6.39</v>
      </c>
      <c r="H2729" s="23" cm="1">
        <f t="array" aca="1" ref="H2729" ca="1">_FV(A2729,"Open")</f>
        <v>259.96499999999997</v>
      </c>
      <c r="I2729" s="23" cm="1">
        <f t="array" aca="1" ref="I2729" ca="1">_FV(A2729,"Low")</f>
        <v>259.77999999999997</v>
      </c>
      <c r="J2729" s="23" cm="1">
        <f t="array" aca="1" ref="J2729" ca="1">_FV(A2729,"High")</f>
        <v>265.05</v>
      </c>
      <c r="K2729" s="23" cm="1">
        <f t="array" aca="1" ref="K2729" ca="1">_FV(A2729,"Previous close",TRUE)</f>
        <v>256.99</v>
      </c>
      <c r="L2729" s="26"/>
      <c r="M2729" s="23" cm="1">
        <f t="array" aca="1" ref="M2729" ca="1">_FV(A2729,"52 week low",TRUE)</f>
        <v>170.11</v>
      </c>
      <c r="N2729" s="23" cm="1">
        <f t="array" aca="1" ref="N2729" ca="1">_FV(A2729,"52 week high",TRUE)</f>
        <v>283.07</v>
      </c>
      <c r="O2729" s="8" cm="1">
        <f t="array" aca="1" ref="O2729" ca="1">_FV(A2729,"Volume")</f>
        <v>7450772</v>
      </c>
      <c r="P2729" s="7" cm="1">
        <f t="array" aca="1" ref="P2729" ca="1">_FV(A2729,"Volume average",TRUE)</f>
        <v>7565052</v>
      </c>
      <c r="Q2729" t="s">
        <v>490</v>
      </c>
      <c r="T2729" s="25" cm="1">
        <f t="array" aca="1" ref="T2729" ca="1">_FV(A2729,"Expense ratio",TRUE)</f>
        <v>3.4999999999999996E-3</v>
      </c>
      <c r="U2729" s="24" cm="1">
        <f t="array" aca="1" ref="U2729" ca="1">_FV(A2729,"Market cap",TRUE)</f>
        <v>22183996298.869999</v>
      </c>
      <c r="V2729" s="16"/>
      <c r="W2729" s="16"/>
      <c r="Z2729" s="18"/>
      <c r="AA2729" s="20"/>
      <c r="AC2729" s="21">
        <v>7415507</v>
      </c>
      <c r="AE2729" s="18"/>
      <c r="AI2729" s="21"/>
      <c r="AJ2729" s="18"/>
      <c r="AL2729" s="18"/>
      <c r="AM2729" s="18"/>
      <c r="AN2729" t="s">
        <v>73</v>
      </c>
      <c r="AO2729" t="str" cm="1">
        <f t="array" aca="1" ref="AO2729" ca="1">_FV(A2729,"Currency")</f>
        <v>USD</v>
      </c>
      <c r="AP2729" t="str" cm="1">
        <f t="array" aca="1" ref="AP2729" ca="1">_FV(A2729,"Exchange")</f>
        <v>Nasdaq Stock Market</v>
      </c>
      <c r="AQ2729" s="6" t="str" cm="1">
        <f t="array" aca="1" ref="AQ2729" ca="1">_FV(A2729,"Exchange abbreviation",TRUE)</f>
        <v>XNAS</v>
      </c>
      <c r="AR2729" t="str" cm="1">
        <f t="array" aca="1" ref="AR2729" ca="1">_FV(A2729,"Instrument type",TRUE)</f>
        <v>ETF</v>
      </c>
    </row>
    <row r="2730" spans="1:44" ht="18.75" customHeight="1" x14ac:dyDescent="0.25">
      <c r="A2730" t="e" vm="2742">
        <v>#VALUE!</v>
      </c>
      <c r="B2730" t="s">
        <v>7396</v>
      </c>
      <c r="C2730" t="s">
        <v>7397</v>
      </c>
      <c r="D2730" s="31" cm="1">
        <f t="array" aca="1" ref="D2730" ca="1">_FV(A2730,"Last trade time",TRUE)</f>
        <v>45824.843806376564</v>
      </c>
      <c r="E2730" s="23" cm="1">
        <f t="array" aca="1" ref="E2730" ca="1">_FV(A2730,"Price")</f>
        <v>53.08</v>
      </c>
      <c r="F2730" s="27" cm="1">
        <f t="array" aca="1" ref="F2730" ca="1">_FV(A2730,"Change (%)",TRUE)</f>
        <v>3.9719999999999998E-3</v>
      </c>
      <c r="G2730" s="26" cm="1">
        <f t="array" aca="1" ref="G2730" ca="1">_FV(A2730,"Change")</f>
        <v>0.21</v>
      </c>
      <c r="H2730" s="23" cm="1">
        <f t="array" aca="1" ref="H2730" ca="1">_FV(A2730,"Open")</f>
        <v>53.45</v>
      </c>
      <c r="I2730" s="23" cm="1">
        <f t="array" aca="1" ref="I2730" ca="1">_FV(A2730,"Low")</f>
        <v>52.994999999999997</v>
      </c>
      <c r="J2730" s="23" cm="1">
        <f t="array" aca="1" ref="J2730" ca="1">_FV(A2730,"High")</f>
        <v>53.77</v>
      </c>
      <c r="K2730" s="23" cm="1">
        <f t="array" aca="1" ref="K2730" ca="1">_FV(A2730,"Previous close",TRUE)</f>
        <v>52.87</v>
      </c>
      <c r="L2730" s="26"/>
      <c r="M2730" s="23" cm="1">
        <f t="array" aca="1" ref="M2730" ca="1">_FV(A2730,"52 week low",TRUE)</f>
        <v>43.64</v>
      </c>
      <c r="N2730" s="23" cm="1">
        <f t="array" aca="1" ref="N2730" ca="1">_FV(A2730,"52 week high",TRUE)</f>
        <v>63.74</v>
      </c>
      <c r="O2730" s="8" cm="1">
        <f t="array" aca="1" ref="O2730" ca="1">_FV(A2730,"Volume")</f>
        <v>1210418</v>
      </c>
      <c r="P2730" s="7" cm="1">
        <f t="array" aca="1" ref="P2730" ca="1">_FV(A2730,"Volume average",TRUE)</f>
        <v>1531877</v>
      </c>
      <c r="Q2730" t="s">
        <v>72</v>
      </c>
      <c r="S2730" t="s">
        <v>2310</v>
      </c>
      <c r="T2730" s="25" cm="1">
        <f t="array" aca="1" ref="T2730" ca="1">_FV(A2730,"Expense ratio",TRUE)</f>
        <v>3.4999999999999996E-3</v>
      </c>
      <c r="U2730" s="24" cm="1">
        <f t="array" aca="1" ref="U2730" ca="1">_FV(A2730,"Market cap",TRUE)</f>
        <v>1359689919.54</v>
      </c>
      <c r="V2730" s="4">
        <v>1359689856</v>
      </c>
      <c r="W2730" s="4">
        <v>1359689856</v>
      </c>
      <c r="Y2730" t="s">
        <v>7230</v>
      </c>
      <c r="Z2730" s="5">
        <v>54.154769999999999</v>
      </c>
      <c r="AA2730" s="19">
        <v>12.025475</v>
      </c>
      <c r="AB2730" s="19">
        <v>2.5799999000000001E-2</v>
      </c>
      <c r="AC2730" s="4">
        <v>2204298</v>
      </c>
      <c r="AE2730" s="5">
        <v>-0.29628836672673797</v>
      </c>
      <c r="AF2730" s="19">
        <v>23.70586990843864</v>
      </c>
      <c r="AI2730" s="4">
        <v>2204298</v>
      </c>
      <c r="AJ2730" s="5">
        <v>119274564.78</v>
      </c>
      <c r="AL2730" s="5">
        <v>63.74</v>
      </c>
      <c r="AM2730" s="5">
        <v>43.64</v>
      </c>
      <c r="AN2730" t="s">
        <v>82</v>
      </c>
      <c r="AO2730" t="str" cm="1">
        <f t="array" aca="1" ref="AO2730" ca="1">_FV(A2730,"Currency")</f>
        <v>USD</v>
      </c>
      <c r="AP2730" t="str" cm="1">
        <f t="array" aca="1" ref="AP2730" ca="1">_FV(A2730,"Exchange")</f>
        <v>NYSE Arca</v>
      </c>
      <c r="AQ2730" s="6" t="str" cm="1">
        <f t="array" aca="1" ref="AQ2730" ca="1">_FV(A2730,"Exchange abbreviation",TRUE)</f>
        <v>ARCX</v>
      </c>
      <c r="AR2730" t="str" cm="1">
        <f t="array" aca="1" ref="AR2730" ca="1">_FV(A2730,"Instrument type",TRUE)</f>
        <v>ETF</v>
      </c>
    </row>
    <row r="2731" spans="1:44" ht="18.75" customHeight="1" x14ac:dyDescent="0.25">
      <c r="A2731" t="e" vm="2743">
        <v>#VALUE!</v>
      </c>
      <c r="B2731" t="s">
        <v>7398</v>
      </c>
      <c r="C2731" t="s">
        <v>7399</v>
      </c>
      <c r="D2731" s="31" cm="1">
        <f t="array" aca="1" ref="D2731" ca="1">_FV(A2731,"Last trade time",TRUE)</f>
        <v>45824.941488703123</v>
      </c>
      <c r="E2731" s="23" cm="1">
        <f t="array" aca="1" ref="E2731" ca="1">_FV(A2731,"Price")</f>
        <v>227.44</v>
      </c>
      <c r="F2731" s="27" cm="1">
        <f t="array" aca="1" ref="F2731" ca="1">_FV(A2731,"Change (%)",TRUE)</f>
        <v>3.1583E-2</v>
      </c>
      <c r="G2731" s="26" cm="1">
        <f t="array" aca="1" ref="G2731" ca="1">_FV(A2731,"Change")</f>
        <v>6.9633000000000003</v>
      </c>
      <c r="H2731" s="23" cm="1">
        <f t="array" aca="1" ref="H2731" ca="1">_FV(A2731,"Open")</f>
        <v>223.58500000000001</v>
      </c>
      <c r="I2731" s="23" cm="1">
        <f t="array" aca="1" ref="I2731" ca="1">_FV(A2731,"Low")</f>
        <v>223.24</v>
      </c>
      <c r="J2731" s="23" cm="1">
        <f t="array" aca="1" ref="J2731" ca="1">_FV(A2731,"High")</f>
        <v>228.58</v>
      </c>
      <c r="K2731" s="23" cm="1">
        <f t="array" aca="1" ref="K2731" ca="1">_FV(A2731,"Previous close",TRUE)</f>
        <v>220.47669999999999</v>
      </c>
      <c r="L2731" s="26"/>
      <c r="M2731" s="23" cm="1">
        <f t="array" aca="1" ref="M2731" ca="1">_FV(A2731,"52 week low",TRUE)</f>
        <v>148.31</v>
      </c>
      <c r="N2731" s="23" cm="1">
        <f t="array" aca="1" ref="N2731" ca="1">_FV(A2731,"52 week high",TRUE)</f>
        <v>267.24</v>
      </c>
      <c r="O2731" s="8" cm="1">
        <f t="array" aca="1" ref="O2731" ca="1">_FV(A2731,"Volume")</f>
        <v>5705913</v>
      </c>
      <c r="P2731" s="7" cm="1">
        <f t="array" aca="1" ref="P2731" ca="1">_FV(A2731,"Volume average",TRUE)</f>
        <v>6910360</v>
      </c>
      <c r="Q2731" t="s">
        <v>490</v>
      </c>
      <c r="T2731" s="25" cm="1">
        <f t="array" aca="1" ref="T2731" ca="1">_FV(A2731,"Expense ratio",TRUE)</f>
        <v>3.4999999999999996E-3</v>
      </c>
      <c r="U2731" s="24" cm="1">
        <f t="array" aca="1" ref="U2731" ca="1">_FV(A2731,"Market cap",TRUE)</f>
        <v>11573552439.469999</v>
      </c>
      <c r="V2731" s="16"/>
      <c r="W2731" s="16"/>
      <c r="Z2731" s="18"/>
      <c r="AB2731" s="20"/>
      <c r="AC2731" s="21">
        <v>6543426</v>
      </c>
      <c r="AE2731" s="18"/>
      <c r="AF2731" s="20"/>
      <c r="AI2731" s="21"/>
      <c r="AJ2731" s="18"/>
      <c r="AL2731" s="18"/>
      <c r="AM2731" s="18"/>
      <c r="AN2731" t="s">
        <v>73</v>
      </c>
      <c r="AO2731" t="str" cm="1">
        <f t="array" aca="1" ref="AO2731" ca="1">_FV(A2731,"Currency")</f>
        <v>USD</v>
      </c>
      <c r="AP2731" t="str" cm="1">
        <f t="array" aca="1" ref="AP2731" ca="1">_FV(A2731,"Exchange")</f>
        <v>Nasdaq Stock Market</v>
      </c>
      <c r="AQ2731" s="6" t="str" cm="1">
        <f t="array" aca="1" ref="AQ2731" ca="1">_FV(A2731,"Exchange abbreviation",TRUE)</f>
        <v>XNAS</v>
      </c>
      <c r="AR2731" t="str" cm="1">
        <f t="array" aca="1" ref="AR2731" ca="1">_FV(A2731,"Instrument type",TRUE)</f>
        <v>ETF</v>
      </c>
    </row>
    <row r="2732" spans="1:44" ht="18.75" customHeight="1" x14ac:dyDescent="0.25">
      <c r="A2732" t="e" vm="2744">
        <v>#VALUE!</v>
      </c>
      <c r="B2732" t="s">
        <v>7400</v>
      </c>
      <c r="C2732" t="s">
        <v>7401</v>
      </c>
      <c r="D2732" s="31" cm="1">
        <f t="array" aca="1" ref="D2732" ca="1">_FV(A2732,"Last trade time",TRUE)</f>
        <v>45824.939698078124</v>
      </c>
      <c r="E2732" s="23" cm="1">
        <f t="array" aca="1" ref="E2732" ca="1">_FV(A2732,"Price")</f>
        <v>56.484999999999999</v>
      </c>
      <c r="F2732" s="27" cm="1">
        <f t="array" aca="1" ref="F2732" ca="1">_FV(A2732,"Change (%)",TRUE)</f>
        <v>4.535E-3</v>
      </c>
      <c r="G2732" s="26" cm="1">
        <f t="array" aca="1" ref="G2732" ca="1">_FV(A2732,"Change")</f>
        <v>0.255</v>
      </c>
      <c r="H2732" s="23" cm="1">
        <f t="array" aca="1" ref="H2732" ca="1">_FV(A2732,"Open")</f>
        <v>56.99</v>
      </c>
      <c r="I2732" s="23" cm="1">
        <f t="array" aca="1" ref="I2732" ca="1">_FV(A2732,"Low")</f>
        <v>56.344999999999999</v>
      </c>
      <c r="J2732" s="23" cm="1">
        <f t="array" aca="1" ref="J2732" ca="1">_FV(A2732,"High")</f>
        <v>57.2</v>
      </c>
      <c r="K2732" s="23" cm="1">
        <f t="array" aca="1" ref="K2732" ca="1">_FV(A2732,"Previous close",TRUE)</f>
        <v>56.23</v>
      </c>
      <c r="L2732" s="26"/>
      <c r="M2732" s="23" cm="1">
        <f t="array" aca="1" ref="M2732" ca="1">_FV(A2732,"52 week low",TRUE)</f>
        <v>45.79</v>
      </c>
      <c r="N2732" s="23" cm="1">
        <f t="array" aca="1" ref="N2732" ca="1">_FV(A2732,"52 week high",TRUE)</f>
        <v>70.25</v>
      </c>
      <c r="O2732" s="8" cm="1">
        <f t="array" aca="1" ref="O2732" ca="1">_FV(A2732,"Volume")</f>
        <v>11150481</v>
      </c>
      <c r="P2732" s="7" cm="1">
        <f t="array" aca="1" ref="P2732" ca="1">_FV(A2732,"Volume average",TRUE)</f>
        <v>10467734</v>
      </c>
      <c r="Q2732" t="s">
        <v>72</v>
      </c>
      <c r="S2732" t="s">
        <v>2310</v>
      </c>
      <c r="T2732" s="25" cm="1">
        <f t="array" aca="1" ref="T2732" ca="1">_FV(A2732,"Expense ratio",TRUE)</f>
        <v>3.4999999999999996E-3</v>
      </c>
      <c r="U2732" s="24" cm="1">
        <f t="array" aca="1" ref="U2732" ca="1">_FV(A2732,"Market cap",TRUE)</f>
        <v>3216325065.1500001</v>
      </c>
      <c r="V2732" s="4">
        <v>3216325120</v>
      </c>
      <c r="W2732" s="4">
        <v>3216325120</v>
      </c>
      <c r="Y2732" t="s">
        <v>1596</v>
      </c>
      <c r="Z2732" s="5">
        <v>58.045839999999998</v>
      </c>
      <c r="AA2732" s="19">
        <v>12.130407</v>
      </c>
      <c r="AB2732" s="19">
        <v>2.75E-2</v>
      </c>
      <c r="AC2732" s="4">
        <v>13995030</v>
      </c>
      <c r="AE2732" s="5">
        <v>-1.646297944931352</v>
      </c>
      <c r="AF2732" s="19">
        <v>26.512183744722041</v>
      </c>
      <c r="AI2732" s="4">
        <v>13995030</v>
      </c>
      <c r="AJ2732" s="5">
        <v>811991640.60000002</v>
      </c>
      <c r="AL2732" s="5">
        <v>70.25</v>
      </c>
      <c r="AM2732" s="5">
        <v>45.76</v>
      </c>
      <c r="AN2732" t="s">
        <v>82</v>
      </c>
      <c r="AO2732" t="str" cm="1">
        <f t="array" aca="1" ref="AO2732" ca="1">_FV(A2732,"Currency")</f>
        <v>USD</v>
      </c>
      <c r="AP2732" t="str" cm="1">
        <f t="array" aca="1" ref="AP2732" ca="1">_FV(A2732,"Exchange")</f>
        <v>NYSE Arca</v>
      </c>
      <c r="AQ2732" s="6" t="str" cm="1">
        <f t="array" aca="1" ref="AQ2732" ca="1">_FV(A2732,"Exchange abbreviation",TRUE)</f>
        <v>ARCX</v>
      </c>
      <c r="AR2732" t="str" cm="1">
        <f t="array" aca="1" ref="AR2732" ca="1">_FV(A2732,"Instrument type",TRUE)</f>
        <v>ETF</v>
      </c>
    </row>
    <row r="2733" spans="1:44" ht="18.75" customHeight="1" x14ac:dyDescent="0.25">
      <c r="A2733" t="e" vm="2745">
        <v>#VALUE!</v>
      </c>
      <c r="B2733" t="s">
        <v>7402</v>
      </c>
      <c r="C2733" t="s">
        <v>7403</v>
      </c>
      <c r="D2733" s="31" cm="1">
        <f t="array" aca="1" ref="D2733" ca="1">_FV(A2733,"Last trade time",TRUE)</f>
        <v>45824.87447106406</v>
      </c>
      <c r="E2733" s="23" cm="1">
        <f t="array" aca="1" ref="E2733" ca="1">_FV(A2733,"Price")</f>
        <v>29.32</v>
      </c>
      <c r="F2733" s="27" cm="1">
        <f t="array" aca="1" ref="F2733" ca="1">_FV(A2733,"Change (%)",TRUE)</f>
        <v>2.8410999999999999E-2</v>
      </c>
      <c r="G2733" s="26" cm="1">
        <f t="array" aca="1" ref="G2733" ca="1">_FV(A2733,"Change")</f>
        <v>0.81</v>
      </c>
      <c r="H2733" s="23" cm="1">
        <f t="array" aca="1" ref="H2733" ca="1">_FV(A2733,"Open")</f>
        <v>28.81</v>
      </c>
      <c r="I2733" s="23" cm="1">
        <f t="array" aca="1" ref="I2733" ca="1">_FV(A2733,"Low")</f>
        <v>28.81</v>
      </c>
      <c r="J2733" s="23" cm="1">
        <f t="array" aca="1" ref="J2733" ca="1">_FV(A2733,"High")</f>
        <v>29.524999999999999</v>
      </c>
      <c r="K2733" s="23" cm="1">
        <f t="array" aca="1" ref="K2733" ca="1">_FV(A2733,"Previous close",TRUE)</f>
        <v>28.51</v>
      </c>
      <c r="L2733" s="26"/>
      <c r="M2733" s="23" cm="1">
        <f t="array" aca="1" ref="M2733" ca="1">_FV(A2733,"52 week low",TRUE)</f>
        <v>18.46</v>
      </c>
      <c r="N2733" s="23" cm="1">
        <f t="array" aca="1" ref="N2733" ca="1">_FV(A2733,"52 week high",TRUE)</f>
        <v>32.19</v>
      </c>
      <c r="O2733" s="8" cm="1">
        <f t="array" aca="1" ref="O2733" ca="1">_FV(A2733,"Volume")</f>
        <v>25221</v>
      </c>
      <c r="P2733" s="7" cm="1">
        <f t="array" aca="1" ref="P2733" ca="1">_FV(A2733,"Volume average",TRUE)</f>
        <v>41721</v>
      </c>
      <c r="Q2733" t="s">
        <v>490</v>
      </c>
      <c r="T2733" s="25" cm="1">
        <f t="array" aca="1" ref="T2733" ca="1">_FV(A2733,"Expense ratio",TRUE)</f>
        <v>3.4999999999999996E-3</v>
      </c>
      <c r="U2733" s="24" cm="1">
        <f t="array" aca="1" ref="U2733" ca="1">_FV(A2733,"Market cap",TRUE)</f>
        <v>46223654.700000003</v>
      </c>
      <c r="V2733" s="16"/>
      <c r="W2733" s="16"/>
      <c r="Z2733" s="18"/>
      <c r="AC2733" s="21">
        <v>41601</v>
      </c>
      <c r="AE2733" s="18"/>
      <c r="AI2733" s="21"/>
      <c r="AJ2733" s="18"/>
      <c r="AL2733" s="18"/>
      <c r="AM2733" s="18"/>
      <c r="AN2733" t="s">
        <v>73</v>
      </c>
      <c r="AO2733" t="str" cm="1">
        <f t="array" aca="1" ref="AO2733" ca="1">_FV(A2733,"Currency")</f>
        <v>USD</v>
      </c>
      <c r="AP2733" t="str" cm="1">
        <f t="array" aca="1" ref="AP2733" ca="1">_FV(A2733,"Exchange")</f>
        <v>Nasdaq Stock Market</v>
      </c>
      <c r="AQ2733" s="6" t="str" cm="1">
        <f t="array" aca="1" ref="AQ2733" ca="1">_FV(A2733,"Exchange abbreviation",TRUE)</f>
        <v>XNAS</v>
      </c>
      <c r="AR2733" t="str" cm="1">
        <f t="array" aca="1" ref="AR2733" ca="1">_FV(A2733,"Instrument type",TRUE)</f>
        <v>ETF</v>
      </c>
    </row>
    <row r="2734" spans="1:44" ht="18.75" customHeight="1" x14ac:dyDescent="0.25">
      <c r="A2734" t="e" vm="2746">
        <v>#VALUE!</v>
      </c>
      <c r="B2734" t="s">
        <v>7404</v>
      </c>
      <c r="C2734" t="s">
        <v>7405</v>
      </c>
      <c r="D2734" s="31" cm="1">
        <f t="array" aca="1" ref="D2734" ca="1">_FV(A2734,"Last trade time",TRUE)</f>
        <v>45824.863888020314</v>
      </c>
      <c r="E2734" s="23" cm="1">
        <f t="array" aca="1" ref="E2734" ca="1">_FV(A2734,"Price")</f>
        <v>245.76</v>
      </c>
      <c r="F2734" s="27" cm="1">
        <f t="array" aca="1" ref="F2734" ca="1">_FV(A2734,"Change (%)",TRUE)</f>
        <v>3.5868999999999998E-2</v>
      </c>
      <c r="G2734" s="26" cm="1">
        <f t="array" aca="1" ref="G2734" ca="1">_FV(A2734,"Change")</f>
        <v>8.51</v>
      </c>
      <c r="H2734" s="23" cm="1">
        <f t="array" aca="1" ref="H2734" ca="1">_FV(A2734,"Open")</f>
        <v>241.51</v>
      </c>
      <c r="I2734" s="23" cm="1">
        <f t="array" aca="1" ref="I2734" ca="1">_FV(A2734,"Low")</f>
        <v>241.51</v>
      </c>
      <c r="J2734" s="23" cm="1">
        <f t="array" aca="1" ref="J2734" ca="1">_FV(A2734,"High")</f>
        <v>247.149</v>
      </c>
      <c r="K2734" s="23" cm="1">
        <f t="array" aca="1" ref="K2734" ca="1">_FV(A2734,"Previous close",TRUE)</f>
        <v>237.25</v>
      </c>
      <c r="L2734" s="26"/>
      <c r="M2734" s="23" cm="1">
        <f t="array" aca="1" ref="M2734" ca="1">_FV(A2734,"52 week low",TRUE)</f>
        <v>156.77500000000001</v>
      </c>
      <c r="N2734" s="23" cm="1">
        <f t="array" aca="1" ref="N2734" ca="1">_FV(A2734,"52 week high",TRUE)</f>
        <v>273.98</v>
      </c>
      <c r="O2734" s="8" cm="1">
        <f t="array" aca="1" ref="O2734" ca="1">_FV(A2734,"Volume")</f>
        <v>36749</v>
      </c>
      <c r="P2734" s="7" cm="1">
        <f t="array" aca="1" ref="P2734" ca="1">_FV(A2734,"Volume average",TRUE)</f>
        <v>45680</v>
      </c>
      <c r="Q2734" t="s">
        <v>490</v>
      </c>
      <c r="S2734" t="s">
        <v>2310</v>
      </c>
      <c r="T2734" s="25" cm="1">
        <f t="array" aca="1" ref="T2734" ca="1">_FV(A2734,"Expense ratio",TRUE)</f>
        <v>3.4999999999999996E-3</v>
      </c>
      <c r="U2734" s="24" cm="1">
        <f t="array" aca="1" ref="U2734" ca="1">_FV(A2734,"Market cap",TRUE)</f>
        <v>1135366045.26</v>
      </c>
      <c r="V2734" s="4">
        <v>1135366016</v>
      </c>
      <c r="W2734" s="4">
        <v>1135366016</v>
      </c>
      <c r="Y2734" t="s">
        <v>7322</v>
      </c>
      <c r="Z2734" s="5">
        <v>235.34784999999999</v>
      </c>
      <c r="AA2734" s="5">
        <v>26.937906000000002</v>
      </c>
      <c r="AB2734" s="5">
        <v>2.8E-3</v>
      </c>
      <c r="AC2734" s="4">
        <v>46890</v>
      </c>
      <c r="AE2734" s="5">
        <v>-4.2243700091069929</v>
      </c>
      <c r="AF2734" s="5">
        <v>-2.9628132618522369</v>
      </c>
      <c r="AH2734" s="17">
        <v>3450000</v>
      </c>
      <c r="AI2734" s="4">
        <v>46890</v>
      </c>
      <c r="AJ2734" s="4">
        <v>11033217</v>
      </c>
      <c r="AL2734" s="5">
        <v>273.98</v>
      </c>
      <c r="AM2734" s="5">
        <v>156.78</v>
      </c>
      <c r="AN2734" t="s">
        <v>82</v>
      </c>
      <c r="AO2734" t="str" cm="1">
        <f t="array" aca="1" ref="AO2734" ca="1">_FV(A2734,"Currency")</f>
        <v>USD</v>
      </c>
      <c r="AP2734" t="str" cm="1">
        <f t="array" aca="1" ref="AP2734" ca="1">_FV(A2734,"Exchange")</f>
        <v>NYSE Arca</v>
      </c>
      <c r="AQ2734" s="6" t="str" cm="1">
        <f t="array" aca="1" ref="AQ2734" ca="1">_FV(A2734,"Exchange abbreviation",TRUE)</f>
        <v>ARCX</v>
      </c>
      <c r="AR2734" t="str" cm="1">
        <f t="array" aca="1" ref="AR2734" ca="1">_FV(A2734,"Instrument type",TRUE)</f>
        <v>ETF</v>
      </c>
    </row>
    <row r="2735" spans="1:44" ht="18.75" customHeight="1" x14ac:dyDescent="0.25">
      <c r="A2735" t="e" vm="2747">
        <v>#VALUE!</v>
      </c>
      <c r="B2735" t="s">
        <v>7406</v>
      </c>
      <c r="C2735" t="s">
        <v>7407</v>
      </c>
      <c r="D2735" s="31" cm="1">
        <f t="array" aca="1" ref="D2735" ca="1">_FV(A2735,"Last trade time",TRUE)</f>
        <v>45824.843750092186</v>
      </c>
      <c r="E2735" s="23" cm="1">
        <f t="array" aca="1" ref="E2735" ca="1">_FV(A2735,"Price")</f>
        <v>34.084200000000003</v>
      </c>
      <c r="F2735" s="27" cm="1">
        <f t="array" aca="1" ref="F2735" ca="1">_FV(A2735,"Change (%)",TRUE)</f>
        <v>3.0668000000000001E-2</v>
      </c>
      <c r="G2735" s="26" cm="1">
        <f t="array" aca="1" ref="G2735" ca="1">_FV(A2735,"Change")</f>
        <v>1.0142</v>
      </c>
      <c r="H2735" s="23" cm="1">
        <f t="array" aca="1" ref="H2735" ca="1">_FV(A2735,"Open")</f>
        <v>33.51</v>
      </c>
      <c r="I2735" s="23" cm="1">
        <f t="array" aca="1" ref="I2735" ca="1">_FV(A2735,"Low")</f>
        <v>33.51</v>
      </c>
      <c r="J2735" s="23" cm="1">
        <f t="array" aca="1" ref="J2735" ca="1">_FV(A2735,"High")</f>
        <v>34.167400000000001</v>
      </c>
      <c r="K2735" s="23" cm="1">
        <f t="array" aca="1" ref="K2735" ca="1">_FV(A2735,"Previous close",TRUE)</f>
        <v>33.07</v>
      </c>
      <c r="L2735" s="26"/>
      <c r="M2735" s="23" cm="1">
        <f t="array" aca="1" ref="M2735" ca="1">_FV(A2735,"52 week low",TRUE)</f>
        <v>24.56</v>
      </c>
      <c r="N2735" s="23" cm="1">
        <f t="array" aca="1" ref="N2735" ca="1">_FV(A2735,"52 week high",TRUE)</f>
        <v>42.59</v>
      </c>
      <c r="O2735" s="8" cm="1">
        <f t="array" aca="1" ref="O2735" ca="1">_FV(A2735,"Volume")</f>
        <v>3653</v>
      </c>
      <c r="P2735" s="7" cm="1">
        <f t="array" aca="1" ref="P2735" ca="1">_FV(A2735,"Volume average",TRUE)</f>
        <v>6462</v>
      </c>
      <c r="Q2735" t="s">
        <v>490</v>
      </c>
      <c r="S2735" t="s">
        <v>3143</v>
      </c>
      <c r="T2735" s="25" cm="1">
        <f t="array" aca="1" ref="T2735" ca="1">_FV(A2735,"Expense ratio",TRUE)</f>
        <v>3.4999999999999996E-3</v>
      </c>
      <c r="U2735" s="24" cm="1">
        <f t="array" aca="1" ref="U2735" ca="1">_FV(A2735,"Market cap",TRUE)</f>
        <v>26683068.789999999</v>
      </c>
      <c r="V2735" s="4">
        <v>26683068</v>
      </c>
      <c r="W2735" s="4">
        <v>26683068</v>
      </c>
      <c r="Y2735" t="s">
        <v>7355</v>
      </c>
      <c r="Z2735" s="5">
        <v>33.5488</v>
      </c>
      <c r="AA2735" s="5">
        <v>26.649443000000002</v>
      </c>
      <c r="AB2735" s="4">
        <v>0</v>
      </c>
      <c r="AC2735" s="4">
        <v>7761</v>
      </c>
      <c r="AE2735" s="5">
        <v>-11.467771635223309</v>
      </c>
      <c r="AF2735" s="5">
        <v>21.95121951219512</v>
      </c>
      <c r="AI2735" s="4">
        <v>7761</v>
      </c>
      <c r="AJ2735" s="5">
        <v>260691.99</v>
      </c>
      <c r="AL2735" s="5">
        <v>42.59</v>
      </c>
      <c r="AM2735" s="5">
        <v>24.56</v>
      </c>
      <c r="AN2735" t="s">
        <v>47</v>
      </c>
      <c r="AO2735" t="str" cm="1">
        <f t="array" aca="1" ref="AO2735" ca="1">_FV(A2735,"Currency")</f>
        <v>USD</v>
      </c>
      <c r="AP2735" t="str" cm="1">
        <f t="array" aca="1" ref="AP2735" ca="1">_FV(A2735,"Exchange")</f>
        <v>Nasdaq Stock Market</v>
      </c>
      <c r="AQ2735" s="6" t="str" cm="1">
        <f t="array" aca="1" ref="AQ2735" ca="1">_FV(A2735,"Exchange abbreviation",TRUE)</f>
        <v>XNAS</v>
      </c>
      <c r="AR2735" t="str" cm="1">
        <f t="array" aca="1" ref="AR2735" ca="1">_FV(A2735,"Instrument type",TRUE)</f>
        <v>ETF</v>
      </c>
    </row>
    <row r="2736" spans="1:44" ht="18.75" customHeight="1" x14ac:dyDescent="0.25">
      <c r="A2736" t="e" vm="2748">
        <v>#VALUE!</v>
      </c>
      <c r="B2736" t="s">
        <v>7408</v>
      </c>
      <c r="C2736" t="s">
        <v>7409</v>
      </c>
      <c r="D2736" s="31" cm="1">
        <f t="array" aca="1" ref="D2736" ca="1">_FV(A2736,"Last trade time",TRUE)</f>
        <v>45824.840277777781</v>
      </c>
      <c r="E2736" s="23" cm="1">
        <f t="array" aca="1" ref="E2736" ca="1">_FV(A2736,"Price")</f>
        <v>78.05</v>
      </c>
      <c r="F2736" s="27" cm="1">
        <f t="array" aca="1" ref="F2736" ca="1">_FV(A2736,"Change (%)",TRUE)</f>
        <v>2.307E-2</v>
      </c>
      <c r="G2736" s="26" cm="1">
        <f t="array" aca="1" ref="G2736" ca="1">_FV(A2736,"Change")</f>
        <v>1.76</v>
      </c>
      <c r="H2736" s="23" cm="1">
        <f t="array" aca="1" ref="H2736" ca="1">_FV(A2736,"Open")</f>
        <v>77.25</v>
      </c>
      <c r="I2736" s="23" cm="1">
        <f t="array" aca="1" ref="I2736" ca="1">_FV(A2736,"Low")</f>
        <v>76.8</v>
      </c>
      <c r="J2736" s="23" cm="1">
        <f t="array" aca="1" ref="J2736" ca="1">_FV(A2736,"High")</f>
        <v>78.25</v>
      </c>
      <c r="K2736" s="23" cm="1">
        <f t="array" aca="1" ref="K2736" ca="1">_FV(A2736,"Previous close",TRUE)</f>
        <v>76.290000000000006</v>
      </c>
      <c r="L2736" s="26"/>
      <c r="M2736" s="23" cm="1">
        <f t="array" aca="1" ref="M2736" ca="1">_FV(A2736,"52 week low",TRUE)</f>
        <v>61.95</v>
      </c>
      <c r="N2736" s="23" cm="1">
        <f t="array" aca="1" ref="N2736" ca="1">_FV(A2736,"52 week high",TRUE)</f>
        <v>95.62</v>
      </c>
      <c r="O2736" s="8" cm="1">
        <f t="array" aca="1" ref="O2736" ca="1">_FV(A2736,"Volume")</f>
        <v>31192</v>
      </c>
      <c r="P2736" s="7" cm="1">
        <f t="array" aca="1" ref="P2736" ca="1">_FV(A2736,"Volume average",TRUE)</f>
        <v>34199</v>
      </c>
      <c r="Q2736" t="s">
        <v>1848</v>
      </c>
      <c r="S2736" t="s">
        <v>2310</v>
      </c>
      <c r="T2736" s="25" cm="1">
        <f t="array" aca="1" ref="T2736" ca="1">_FV(A2736,"Expense ratio",TRUE)</f>
        <v>3.4999999999999996E-3</v>
      </c>
      <c r="U2736" s="24" cm="1">
        <f t="array" aca="1" ref="U2736" ca="1">_FV(A2736,"Market cap",TRUE)</f>
        <v>181260204.75999999</v>
      </c>
      <c r="V2736" s="4">
        <v>181260208</v>
      </c>
      <c r="W2736" s="4">
        <v>181260208</v>
      </c>
      <c r="Y2736" t="s">
        <v>7249</v>
      </c>
      <c r="Z2736" s="5">
        <v>78.115520000000004</v>
      </c>
      <c r="AA2736" s="5">
        <v>16.039068</v>
      </c>
      <c r="AB2736" s="5">
        <v>1.0199999E-2</v>
      </c>
      <c r="AC2736" s="4">
        <v>37663</v>
      </c>
      <c r="AE2736" s="5">
        <v>-8.236456000440862</v>
      </c>
      <c r="AF2736" s="5">
        <v>3.4577656286537422</v>
      </c>
      <c r="AI2736" s="4">
        <v>37663</v>
      </c>
      <c r="AJ2736" s="5">
        <v>2940350.41</v>
      </c>
      <c r="AL2736" s="5">
        <v>95.62</v>
      </c>
      <c r="AM2736" s="5">
        <v>61.95</v>
      </c>
      <c r="AN2736" t="s">
        <v>90</v>
      </c>
      <c r="AO2736" t="str" cm="1">
        <f t="array" aca="1" ref="AO2736" ca="1">_FV(A2736,"Currency")</f>
        <v>USD</v>
      </c>
      <c r="AP2736" t="str" cm="1">
        <f t="array" aca="1" ref="AP2736" ca="1">_FV(A2736,"Exchange")</f>
        <v>NYSE Arca</v>
      </c>
      <c r="AQ2736" s="6" t="str" cm="1">
        <f t="array" aca="1" ref="AQ2736" ca="1">_FV(A2736,"Exchange abbreviation",TRUE)</f>
        <v>ARCX</v>
      </c>
      <c r="AR2736" t="str" cm="1">
        <f t="array" aca="1" ref="AR2736" ca="1">_FV(A2736,"Instrument type",TRUE)</f>
        <v>ETF</v>
      </c>
    </row>
    <row r="2737" spans="1:44" ht="18.75" customHeight="1" x14ac:dyDescent="0.25">
      <c r="A2737" t="e" vm="2749">
        <v>#VALUE!</v>
      </c>
      <c r="B2737" t="s">
        <v>7410</v>
      </c>
      <c r="C2737" t="s">
        <v>7411</v>
      </c>
      <c r="D2737" s="31" cm="1">
        <f t="array" aca="1" ref="D2737" ca="1">_FV(A2737,"Last trade time",TRUE)</f>
        <v>45824.840277789066</v>
      </c>
      <c r="E2737" s="23" cm="1">
        <f t="array" aca="1" ref="E2737" ca="1">_FV(A2737,"Price")</f>
        <v>36.5916</v>
      </c>
      <c r="F2737" s="27" cm="1">
        <f t="array" aca="1" ref="F2737" ca="1">_FV(A2737,"Change (%)",TRUE)</f>
        <v>8.8139999999999989E-3</v>
      </c>
      <c r="G2737" s="26" cm="1">
        <f t="array" aca="1" ref="G2737" ca="1">_FV(A2737,"Change")</f>
        <v>0.31969999999999998</v>
      </c>
      <c r="H2737" s="23" cm="1">
        <f t="array" aca="1" ref="H2737" ca="1">_FV(A2737,"Open")</f>
        <v>36.5916</v>
      </c>
      <c r="I2737" s="23" cm="1">
        <f t="array" aca="1" ref="I2737" ca="1">_FV(A2737,"Low")</f>
        <v>36.5916</v>
      </c>
      <c r="J2737" s="23" cm="1">
        <f t="array" aca="1" ref="J2737" ca="1">_FV(A2737,"High")</f>
        <v>36.5916</v>
      </c>
      <c r="K2737" s="23" cm="1">
        <f t="array" aca="1" ref="K2737" ca="1">_FV(A2737,"Previous close",TRUE)</f>
        <v>36.271900000000002</v>
      </c>
      <c r="L2737" s="26"/>
      <c r="M2737" s="23" cm="1">
        <f t="array" aca="1" ref="M2737" ca="1">_FV(A2737,"52 week low",TRUE)</f>
        <v>30.238399999999999</v>
      </c>
      <c r="N2737" s="23" cm="1">
        <f t="array" aca="1" ref="N2737" ca="1">_FV(A2737,"52 week high",TRUE)</f>
        <v>37.869799999999998</v>
      </c>
      <c r="O2737" s="8" cm="1">
        <f t="array" aca="1" ref="O2737" ca="1">_FV(A2737,"Volume")</f>
        <v>3</v>
      </c>
      <c r="P2737" s="7" cm="1">
        <f t="array" aca="1" ref="P2737" ca="1">_FV(A2737,"Volume average",TRUE)</f>
        <v>6</v>
      </c>
      <c r="Q2737" t="s">
        <v>1641</v>
      </c>
      <c r="S2737" t="s">
        <v>3562</v>
      </c>
      <c r="T2737" s="25" cm="1">
        <f t="array" aca="1" ref="T2737" ca="1">_FV(A2737,"Expense ratio",TRUE)</f>
        <v>3.4000000000000002E-3</v>
      </c>
      <c r="U2737" s="24" cm="1">
        <f t="array" aca="1" ref="U2737" ca="1">_FV(A2737,"Market cap",TRUE)</f>
        <v>7841042.4199999999</v>
      </c>
      <c r="V2737" s="4">
        <v>7841042</v>
      </c>
      <c r="W2737" s="4">
        <v>7841042</v>
      </c>
      <c r="Y2737" t="s">
        <v>1260</v>
      </c>
      <c r="Z2737" s="5">
        <v>36.272750000000002</v>
      </c>
      <c r="AA2737" s="19">
        <v>21.249320999999998</v>
      </c>
      <c r="AB2737" s="5">
        <v>2.7099999999999999E-2</v>
      </c>
      <c r="AC2737" s="4">
        <v>84</v>
      </c>
      <c r="AE2737" s="5">
        <v>2.7685081083983709</v>
      </c>
      <c r="AF2737" s="5">
        <v>11.59816085536993</v>
      </c>
      <c r="AI2737" s="4">
        <v>84</v>
      </c>
      <c r="AJ2737" s="5">
        <v>3048.2592</v>
      </c>
      <c r="AL2737" s="5">
        <v>37.869999999999997</v>
      </c>
      <c r="AM2737" s="5">
        <v>30.238</v>
      </c>
      <c r="AN2737" t="s">
        <v>47</v>
      </c>
      <c r="AO2737" t="str" cm="1">
        <f t="array" aca="1" ref="AO2737" ca="1">_FV(A2737,"Currency")</f>
        <v>USD</v>
      </c>
      <c r="AP2737" t="str" cm="1">
        <f t="array" aca="1" ref="AP2737" ca="1">_FV(A2737,"Exchange")</f>
        <v>NYSE Arca</v>
      </c>
      <c r="AQ2737" s="6" t="str" cm="1">
        <f t="array" aca="1" ref="AQ2737" ca="1">_FV(A2737,"Exchange abbreviation",TRUE)</f>
        <v>ARCX</v>
      </c>
      <c r="AR2737" t="str" cm="1">
        <f t="array" aca="1" ref="AR2737" ca="1">_FV(A2737,"Instrument type",TRUE)</f>
        <v>ETF</v>
      </c>
    </row>
    <row r="2738" spans="1:44" ht="18.75" customHeight="1" x14ac:dyDescent="0.25">
      <c r="A2738" t="e" vm="2750">
        <v>#VALUE!</v>
      </c>
      <c r="B2738" t="s">
        <v>7412</v>
      </c>
      <c r="C2738" t="s">
        <v>7413</v>
      </c>
      <c r="D2738" s="31" cm="1">
        <f t="array" aca="1" ref="D2738" ca="1">_FV(A2738,"Last trade time",TRUE)</f>
        <v>45824.84027780078</v>
      </c>
      <c r="E2738" s="23" cm="1">
        <f t="array" aca="1" ref="E2738" ca="1">_FV(A2738,"Price")</f>
        <v>23.520099999999999</v>
      </c>
      <c r="F2738" s="27" cm="1">
        <f t="array" aca="1" ref="F2738" ca="1">_FV(A2738,"Change (%)",TRUE)</f>
        <v>3.16E-3</v>
      </c>
      <c r="G2738" s="26" cm="1">
        <f t="array" aca="1" ref="G2738" ca="1">_FV(A2738,"Change")</f>
        <v>7.4099999999999999E-2</v>
      </c>
      <c r="H2738" s="23" cm="1">
        <f t="array" aca="1" ref="H2738" ca="1">_FV(A2738,"Open")</f>
        <v>23.520099999999999</v>
      </c>
      <c r="I2738" s="23" cm="1">
        <f t="array" aca="1" ref="I2738" ca="1">_FV(A2738,"Low")</f>
        <v>23.520099999999999</v>
      </c>
      <c r="J2738" s="23" cm="1">
        <f t="array" aca="1" ref="J2738" ca="1">_FV(A2738,"High")</f>
        <v>23.520099999999999</v>
      </c>
      <c r="K2738" s="23" cm="1">
        <f t="array" aca="1" ref="K2738" ca="1">_FV(A2738,"Previous close",TRUE)</f>
        <v>23.446000000000002</v>
      </c>
      <c r="L2738" s="26"/>
      <c r="M2738" s="23" cm="1">
        <f t="array" aca="1" ref="M2738" ca="1">_FV(A2738,"52 week low",TRUE)</f>
        <v>21.3749</v>
      </c>
      <c r="N2738" s="23" cm="1">
        <f t="array" aca="1" ref="N2738" ca="1">_FV(A2738,"52 week high",TRUE)</f>
        <v>25</v>
      </c>
      <c r="O2738" s="8" cm="1">
        <f t="array" aca="1" ref="O2738" ca="1">_FV(A2738,"Volume")</f>
        <v>6</v>
      </c>
      <c r="P2738" s="7" cm="1">
        <f t="array" aca="1" ref="P2738" ca="1">_FV(A2738,"Volume average",TRUE)</f>
        <v>124</v>
      </c>
      <c r="Q2738" t="s">
        <v>490</v>
      </c>
      <c r="T2738" s="25" cm="1">
        <f t="array" aca="1" ref="T2738" ca="1">_FV(A2738,"Expense ratio",TRUE)</f>
        <v>3.4000000000000002E-3</v>
      </c>
      <c r="U2738" s="24" cm="1">
        <f t="array" aca="1" ref="U2738" ca="1">_FV(A2738,"Market cap",TRUE)</f>
        <v>2279917.02</v>
      </c>
      <c r="V2738" s="16"/>
      <c r="W2738" s="16"/>
      <c r="Z2738" s="18"/>
      <c r="AA2738" s="20"/>
      <c r="AB2738" s="20"/>
      <c r="AC2738" s="21">
        <v>126</v>
      </c>
      <c r="AE2738" s="18"/>
      <c r="AF2738" s="20"/>
      <c r="AI2738" s="21"/>
      <c r="AJ2738" s="18"/>
      <c r="AL2738" s="18"/>
      <c r="AM2738" s="18"/>
      <c r="AN2738" t="s">
        <v>73</v>
      </c>
      <c r="AO2738" t="str" cm="1">
        <f t="array" aca="1" ref="AO2738" ca="1">_FV(A2738,"Currency")</f>
        <v>USD</v>
      </c>
      <c r="AP2738" t="str" cm="1">
        <f t="array" aca="1" ref="AP2738" ca="1">_FV(A2738,"Exchange")</f>
        <v>NYSE Arca</v>
      </c>
      <c r="AQ2738" s="6" t="str" cm="1">
        <f t="array" aca="1" ref="AQ2738" ca="1">_FV(A2738,"Exchange abbreviation",TRUE)</f>
        <v>ARCX</v>
      </c>
      <c r="AR2738" t="str" cm="1">
        <f t="array" aca="1" ref="AR2738" ca="1">_FV(A2738,"Instrument type",TRUE)</f>
        <v>ETF</v>
      </c>
    </row>
    <row r="2739" spans="1:44" ht="18.75" customHeight="1" x14ac:dyDescent="0.25">
      <c r="A2739" t="e" vm="2751">
        <v>#VALUE!</v>
      </c>
      <c r="B2739" t="s">
        <v>7414</v>
      </c>
      <c r="C2739" t="s">
        <v>7415</v>
      </c>
      <c r="D2739" s="31" cm="1">
        <f t="array" aca="1" ref="D2739" ca="1">_FV(A2739,"Last trade time",TRUE)</f>
        <v>45824.843750185159</v>
      </c>
      <c r="E2739" s="23" cm="1">
        <f t="array" aca="1" ref="E2739" ca="1">_FV(A2739,"Price")</f>
        <v>51.125</v>
      </c>
      <c r="F2739" s="27" cm="1">
        <f t="array" aca="1" ref="F2739" ca="1">_FV(A2739,"Change (%)",TRUE)</f>
        <v>1.9560000000000001E-4</v>
      </c>
      <c r="G2739" s="26" cm="1">
        <f t="array" aca="1" ref="G2739" ca="1">_FV(A2739,"Change")</f>
        <v>0.01</v>
      </c>
      <c r="H2739" s="23" cm="1">
        <f t="array" aca="1" ref="H2739" ca="1">_FV(A2739,"Open")</f>
        <v>51.11</v>
      </c>
      <c r="I2739" s="23" cm="1">
        <f t="array" aca="1" ref="I2739" ca="1">_FV(A2739,"Low")</f>
        <v>51.11</v>
      </c>
      <c r="J2739" s="23" cm="1">
        <f t="array" aca="1" ref="J2739" ca="1">_FV(A2739,"High")</f>
        <v>51.149900000000002</v>
      </c>
      <c r="K2739" s="23" cm="1">
        <f t="array" aca="1" ref="K2739" ca="1">_FV(A2739,"Previous close",TRUE)</f>
        <v>51.115000000000002</v>
      </c>
      <c r="L2739" s="26"/>
      <c r="M2739" s="23" cm="1">
        <f t="array" aca="1" ref="M2739" ca="1">_FV(A2739,"52 week low",TRUE)</f>
        <v>50.734999999999999</v>
      </c>
      <c r="N2739" s="23" cm="1">
        <f t="array" aca="1" ref="N2739" ca="1">_FV(A2739,"52 week high",TRUE)</f>
        <v>51.44</v>
      </c>
      <c r="O2739" s="8" cm="1">
        <f t="array" aca="1" ref="O2739" ca="1">_FV(A2739,"Volume")</f>
        <v>97591</v>
      </c>
      <c r="P2739" s="7" cm="1">
        <f t="array" aca="1" ref="P2739" ca="1">_FV(A2739,"Volume average",TRUE)</f>
        <v>93278</v>
      </c>
      <c r="Q2739" t="s">
        <v>224</v>
      </c>
      <c r="T2739" s="25" cm="1">
        <f t="array" aca="1" ref="T2739" ca="1">_FV(A2739,"Expense ratio",TRUE)</f>
        <v>3.4000000000000002E-3</v>
      </c>
      <c r="U2739" s="24" cm="1">
        <f t="array" aca="1" ref="U2739" ca="1">_FV(A2739,"Market cap",TRUE)</f>
        <v>888061650.44000006</v>
      </c>
      <c r="V2739" s="16"/>
      <c r="W2739" s="16"/>
      <c r="Z2739" s="18"/>
      <c r="AA2739" s="20"/>
      <c r="AB2739" s="20"/>
      <c r="AC2739" s="21">
        <v>91008</v>
      </c>
      <c r="AE2739" s="18"/>
      <c r="AF2739" s="20"/>
      <c r="AI2739" s="21"/>
      <c r="AJ2739" s="18"/>
      <c r="AL2739" s="18"/>
      <c r="AM2739" s="18"/>
      <c r="AN2739" t="s">
        <v>73</v>
      </c>
      <c r="AO2739" t="str" cm="1">
        <f t="array" aca="1" ref="AO2739" ca="1">_FV(A2739,"Currency")</f>
        <v>USD</v>
      </c>
      <c r="AP2739" t="str" cm="1">
        <f t="array" aca="1" ref="AP2739" ca="1">_FV(A2739,"Exchange")</f>
        <v>Nasdaq Stock Market</v>
      </c>
      <c r="AQ2739" s="6" t="str" cm="1">
        <f t="array" aca="1" ref="AQ2739" ca="1">_FV(A2739,"Exchange abbreviation",TRUE)</f>
        <v>XNAS</v>
      </c>
      <c r="AR2739" t="str" cm="1">
        <f t="array" aca="1" ref="AR2739" ca="1">_FV(A2739,"Instrument type",TRUE)</f>
        <v>ETF</v>
      </c>
    </row>
    <row r="2740" spans="1:44" ht="18.75" customHeight="1" x14ac:dyDescent="0.25">
      <c r="A2740" t="e" vm="2752">
        <v>#VALUE!</v>
      </c>
      <c r="B2740" t="s">
        <v>7416</v>
      </c>
      <c r="C2740" t="s">
        <v>7417</v>
      </c>
      <c r="D2740" s="31" cm="1">
        <f t="array" aca="1" ref="D2740" ca="1">_FV(A2740,"Last trade time",TRUE)</f>
        <v>45824.840277789066</v>
      </c>
      <c r="E2740" s="23" cm="1">
        <f t="array" aca="1" ref="E2740" ca="1">_FV(A2740,"Price")</f>
        <v>24.54</v>
      </c>
      <c r="F2740" s="27" cm="1">
        <f t="array" aca="1" ref="F2740" ca="1">_FV(A2740,"Change (%)",TRUE)</f>
        <v>4.0769999999999999E-4</v>
      </c>
      <c r="G2740" s="26" cm="1">
        <f t="array" aca="1" ref="G2740" ca="1">_FV(A2740,"Change")</f>
        <v>0.01</v>
      </c>
      <c r="H2740" s="23" cm="1">
        <f t="array" aca="1" ref="H2740" ca="1">_FV(A2740,"Open")</f>
        <v>24.58</v>
      </c>
      <c r="I2740" s="23" cm="1">
        <f t="array" aca="1" ref="I2740" ca="1">_FV(A2740,"Low")</f>
        <v>24.51</v>
      </c>
      <c r="J2740" s="23" cm="1">
        <f t="array" aca="1" ref="J2740" ca="1">_FV(A2740,"High")</f>
        <v>24.585000000000001</v>
      </c>
      <c r="K2740" s="23" cm="1">
        <f t="array" aca="1" ref="K2740" ca="1">_FV(A2740,"Previous close",TRUE)</f>
        <v>24.53</v>
      </c>
      <c r="L2740" s="26"/>
      <c r="M2740" s="23" cm="1">
        <f t="array" aca="1" ref="M2740" ca="1">_FV(A2740,"52 week low",TRUE)</f>
        <v>23.45</v>
      </c>
      <c r="N2740" s="23" cm="1">
        <f t="array" aca="1" ref="N2740" ca="1">_FV(A2740,"52 week high",TRUE)</f>
        <v>26.06</v>
      </c>
      <c r="O2740" s="8" cm="1">
        <f t="array" aca="1" ref="O2740" ca="1">_FV(A2740,"Volume")</f>
        <v>161481</v>
      </c>
      <c r="P2740" s="7" cm="1">
        <f t="array" aca="1" ref="P2740" ca="1">_FV(A2740,"Volume average",TRUE)</f>
        <v>137392</v>
      </c>
      <c r="Q2740" t="s">
        <v>375</v>
      </c>
      <c r="S2740" t="s">
        <v>4261</v>
      </c>
      <c r="T2740" s="25" cm="1">
        <f t="array" aca="1" ref="T2740" ca="1">_FV(A2740,"Expense ratio",TRUE)</f>
        <v>3.4000000000000002E-3</v>
      </c>
      <c r="U2740" s="24" cm="1">
        <f t="array" aca="1" ref="U2740" ca="1">_FV(A2740,"Market cap",TRUE)</f>
        <v>178487966.05000001</v>
      </c>
      <c r="V2740" s="4">
        <v>178487968</v>
      </c>
      <c r="W2740" s="4">
        <v>178487968</v>
      </c>
      <c r="X2740" t="s">
        <v>7418</v>
      </c>
      <c r="Y2740" t="s">
        <v>654</v>
      </c>
      <c r="Z2740" s="5">
        <v>24.42</v>
      </c>
      <c r="AA2740" s="20"/>
      <c r="AB2740" s="20"/>
      <c r="AC2740" s="4">
        <v>134231</v>
      </c>
      <c r="AE2740" s="5">
        <v>-2.0297149628843769</v>
      </c>
      <c r="AF2740" s="20"/>
      <c r="AI2740" s="4">
        <v>134231</v>
      </c>
      <c r="AJ2740" s="5">
        <v>3277921.02</v>
      </c>
      <c r="AL2740" s="5">
        <v>26.06</v>
      </c>
      <c r="AM2740" s="5">
        <v>23.45</v>
      </c>
      <c r="AN2740" t="s">
        <v>90</v>
      </c>
      <c r="AO2740" t="str" cm="1">
        <f t="array" aca="1" ref="AO2740" ca="1">_FV(A2740,"Currency")</f>
        <v>USD</v>
      </c>
      <c r="AP2740" t="str" cm="1">
        <f t="array" aca="1" ref="AP2740" ca="1">_FV(A2740,"Exchange")</f>
        <v>NYSE Arca</v>
      </c>
      <c r="AQ2740" s="6" t="str" cm="1">
        <f t="array" aca="1" ref="AQ2740" ca="1">_FV(A2740,"Exchange abbreviation",TRUE)</f>
        <v>ARCX</v>
      </c>
      <c r="AR2740" t="str" cm="1">
        <f t="array" aca="1" ref="AR2740" ca="1">_FV(A2740,"Instrument type",TRUE)</f>
        <v>ETF</v>
      </c>
    </row>
    <row r="2741" spans="1:44" ht="18.75" customHeight="1" x14ac:dyDescent="0.25">
      <c r="A2741" t="e" vm="2753">
        <v>#VALUE!</v>
      </c>
      <c r="B2741" t="s">
        <v>7419</v>
      </c>
      <c r="C2741" t="s">
        <v>7420</v>
      </c>
      <c r="D2741" s="31" cm="1">
        <f t="array" aca="1" ref="D2741" ca="1">_FV(A2741,"Last trade time",TRUE)</f>
        <v>45824.908558645315</v>
      </c>
      <c r="E2741" s="23" cm="1">
        <f t="array" aca="1" ref="E2741" ca="1">_FV(A2741,"Price")</f>
        <v>125.15</v>
      </c>
      <c r="F2741" s="27" cm="1">
        <f t="array" aca="1" ref="F2741" ca="1">_FV(A2741,"Change (%)",TRUE)</f>
        <v>9.5180000000000004E-3</v>
      </c>
      <c r="G2741" s="26" cm="1">
        <f t="array" aca="1" ref="G2741" ca="1">_FV(A2741,"Change")</f>
        <v>1.18</v>
      </c>
      <c r="H2741" s="23" cm="1">
        <f t="array" aca="1" ref="H2741" ca="1">_FV(A2741,"Open")</f>
        <v>124.78</v>
      </c>
      <c r="I2741" s="23" cm="1">
        <f t="array" aca="1" ref="I2741" ca="1">_FV(A2741,"Low")</f>
        <v>124.76</v>
      </c>
      <c r="J2741" s="23" cm="1">
        <f t="array" aca="1" ref="J2741" ca="1">_FV(A2741,"High")</f>
        <v>125.9299</v>
      </c>
      <c r="K2741" s="23" cm="1">
        <f t="array" aca="1" ref="K2741" ca="1">_FV(A2741,"Previous close",TRUE)</f>
        <v>123.97</v>
      </c>
      <c r="L2741" s="26"/>
      <c r="M2741" s="23" cm="1">
        <f t="array" aca="1" ref="M2741" ca="1">_FV(A2741,"52 week low",TRUE)</f>
        <v>97.5</v>
      </c>
      <c r="N2741" s="23" cm="1">
        <f t="array" aca="1" ref="N2741" ca="1">_FV(A2741,"52 week high",TRUE)</f>
        <v>137.13999999999999</v>
      </c>
      <c r="O2741" s="8" cm="1">
        <f t="array" aca="1" ref="O2741" ca="1">_FV(A2741,"Volume")</f>
        <v>189851</v>
      </c>
      <c r="P2741" s="7" cm="1">
        <f t="array" aca="1" ref="P2741" ca="1">_FV(A2741,"Volume average",TRUE)</f>
        <v>210135</v>
      </c>
      <c r="Q2741" t="s">
        <v>496</v>
      </c>
      <c r="R2741" t="s">
        <v>170</v>
      </c>
      <c r="S2741" t="s">
        <v>277</v>
      </c>
      <c r="T2741" s="25" cm="1">
        <f t="array" aca="1" ref="T2741" ca="1">_FV(A2741,"Expense ratio",TRUE)</f>
        <v>3.4000000000000002E-3</v>
      </c>
      <c r="U2741" s="24" cm="1">
        <f t="array" aca="1" ref="U2741" ca="1">_FV(A2741,"Market cap",TRUE)</f>
        <v>3778816326.6599998</v>
      </c>
      <c r="V2741" s="4">
        <v>3778850560</v>
      </c>
      <c r="W2741" s="4">
        <v>3778850560</v>
      </c>
      <c r="Y2741" t="s">
        <v>4191</v>
      </c>
      <c r="Z2741" s="5">
        <v>127.02</v>
      </c>
      <c r="AA2741" s="5">
        <v>20.705473000000001</v>
      </c>
      <c r="AB2741" s="5">
        <v>4.8999999999999998E-3</v>
      </c>
      <c r="AC2741" s="4">
        <v>263931</v>
      </c>
      <c r="AE2741" s="5">
        <v>2.2868570125926362</v>
      </c>
      <c r="AF2741" s="5">
        <v>12.77702530345792</v>
      </c>
      <c r="AI2741" s="4">
        <v>263931</v>
      </c>
      <c r="AJ2741" s="5">
        <v>33540351.48</v>
      </c>
      <c r="AL2741" s="5">
        <v>137.13999999999999</v>
      </c>
      <c r="AM2741" s="5">
        <v>97.5</v>
      </c>
      <c r="AN2741" t="s">
        <v>82</v>
      </c>
      <c r="AO2741" t="str" cm="1">
        <f t="array" aca="1" ref="AO2741" ca="1">_FV(A2741,"Currency")</f>
        <v>USD</v>
      </c>
      <c r="AP2741" t="str" cm="1">
        <f t="array" aca="1" ref="AP2741" ca="1">_FV(A2741,"Exchange")</f>
        <v>NYSE Arca</v>
      </c>
      <c r="AQ2741" s="6" t="str" cm="1">
        <f t="array" aca="1" ref="AQ2741" ca="1">_FV(A2741,"Exchange abbreviation",TRUE)</f>
        <v>ARCX</v>
      </c>
      <c r="AR2741" t="str" cm="1">
        <f t="array" aca="1" ref="AR2741" ca="1">_FV(A2741,"Instrument type",TRUE)</f>
        <v>ETF</v>
      </c>
    </row>
    <row r="2742" spans="1:44" ht="18.75" customHeight="1" x14ac:dyDescent="0.25">
      <c r="A2742" t="e" vm="2754">
        <v>#VALUE!</v>
      </c>
      <c r="B2742" t="s">
        <v>7421</v>
      </c>
      <c r="C2742" t="s">
        <v>7422</v>
      </c>
      <c r="D2742" s="31" cm="1">
        <f t="array" aca="1" ref="D2742" ca="1">_FV(A2742,"Last trade time",TRUE)</f>
        <v>45824.840277789066</v>
      </c>
      <c r="E2742" s="23" cm="1">
        <f t="array" aca="1" ref="E2742" ca="1">_FV(A2742,"Price")</f>
        <v>49.259</v>
      </c>
      <c r="F2742" s="27" cm="1">
        <f t="array" aca="1" ref="F2742" ca="1">_FV(A2742,"Change (%)",TRUE)</f>
        <v>1.8270000000000002E-4</v>
      </c>
      <c r="G2742" s="26" cm="1">
        <f t="array" aca="1" ref="G2742" ca="1">_FV(A2742,"Change")</f>
        <v>8.9999999999999993E-3</v>
      </c>
      <c r="H2742" s="23" cm="1">
        <f t="array" aca="1" ref="H2742" ca="1">_FV(A2742,"Open")</f>
        <v>49.2</v>
      </c>
      <c r="I2742" s="23" cm="1">
        <f t="array" aca="1" ref="I2742" ca="1">_FV(A2742,"Low")</f>
        <v>49.2</v>
      </c>
      <c r="J2742" s="23" cm="1">
        <f t="array" aca="1" ref="J2742" ca="1">_FV(A2742,"High")</f>
        <v>49.38</v>
      </c>
      <c r="K2742" s="23" cm="1">
        <f t="array" aca="1" ref="K2742" ca="1">_FV(A2742,"Previous close",TRUE)</f>
        <v>49.25</v>
      </c>
      <c r="L2742" s="26"/>
      <c r="M2742" s="23" cm="1">
        <f t="array" aca="1" ref="M2742" ca="1">_FV(A2742,"52 week low",TRUE)</f>
        <v>47.45</v>
      </c>
      <c r="N2742" s="23" cm="1">
        <f t="array" aca="1" ref="N2742" ca="1">_FV(A2742,"52 week high",TRUE)</f>
        <v>51.5</v>
      </c>
      <c r="O2742" s="8" cm="1">
        <f t="array" aca="1" ref="O2742" ca="1">_FV(A2742,"Volume")</f>
        <v>24572</v>
      </c>
      <c r="P2742" s="7" cm="1">
        <f t="array" aca="1" ref="P2742" ca="1">_FV(A2742,"Volume average",TRUE)</f>
        <v>32860</v>
      </c>
      <c r="Q2742" t="s">
        <v>375</v>
      </c>
      <c r="S2742" t="s">
        <v>3504</v>
      </c>
      <c r="T2742" s="25" cm="1">
        <f t="array" aca="1" ref="T2742" ca="1">_FV(A2742,"Expense ratio",TRUE)</f>
        <v>3.4000000000000002E-3</v>
      </c>
      <c r="U2742" s="24" cm="1">
        <f t="array" aca="1" ref="U2742" ca="1">_FV(A2742,"Market cap",TRUE)</f>
        <v>200833427.83000001</v>
      </c>
      <c r="V2742" s="4">
        <v>200833424</v>
      </c>
      <c r="W2742" s="4">
        <v>200833424</v>
      </c>
      <c r="Y2742" t="s">
        <v>7423</v>
      </c>
      <c r="Z2742" s="5">
        <v>49.3063</v>
      </c>
      <c r="AA2742" s="20"/>
      <c r="AB2742" s="5">
        <v>4.3099999999999999E-2</v>
      </c>
      <c r="AC2742" s="4">
        <v>37706</v>
      </c>
      <c r="AE2742" s="5">
        <v>-0.3995142067807711</v>
      </c>
      <c r="AF2742" s="5">
        <v>3.4725504063406021</v>
      </c>
      <c r="AI2742" s="4">
        <v>37706</v>
      </c>
      <c r="AJ2742" s="5">
        <v>1852495.78</v>
      </c>
      <c r="AL2742" s="5">
        <v>51.5</v>
      </c>
      <c r="AM2742" s="5">
        <v>47.45</v>
      </c>
      <c r="AN2742" t="s">
        <v>90</v>
      </c>
      <c r="AO2742" t="str" cm="1">
        <f t="array" aca="1" ref="AO2742" ca="1">_FV(A2742,"Currency")</f>
        <v>USD</v>
      </c>
      <c r="AP2742" t="str" cm="1">
        <f t="array" aca="1" ref="AP2742" ca="1">_FV(A2742,"Exchange")</f>
        <v>NYSE Arca</v>
      </c>
      <c r="AQ2742" s="6" t="str" cm="1">
        <f t="array" aca="1" ref="AQ2742" ca="1">_FV(A2742,"Exchange abbreviation",TRUE)</f>
        <v>ARCX</v>
      </c>
      <c r="AR2742" t="str" cm="1">
        <f t="array" aca="1" ref="AR2742" ca="1">_FV(A2742,"Instrument type",TRUE)</f>
        <v>ETF</v>
      </c>
    </row>
    <row r="2743" spans="1:44" ht="18.75" customHeight="1" x14ac:dyDescent="0.25">
      <c r="A2743" t="e" vm="2755">
        <v>#VALUE!</v>
      </c>
      <c r="B2743" t="s">
        <v>7424</v>
      </c>
      <c r="C2743" t="s">
        <v>7425</v>
      </c>
      <c r="D2743" s="31" cm="1">
        <f t="array" aca="1" ref="D2743" ca="1">_FV(A2743,"Last trade time",TRUE)</f>
        <v>45824.840277812502</v>
      </c>
      <c r="E2743" s="23" cm="1">
        <f t="array" aca="1" ref="E2743" ca="1">_FV(A2743,"Price")</f>
        <v>22.24</v>
      </c>
      <c r="F2743" s="27" cm="1">
        <f t="array" aca="1" ref="F2743" ca="1">_FV(A2743,"Change (%)",TRUE)</f>
        <v>-2.2430000000000002E-3</v>
      </c>
      <c r="G2743" s="26" cm="1">
        <f t="array" aca="1" ref="G2743" ca="1">_FV(A2743,"Change")</f>
        <v>-0.05</v>
      </c>
      <c r="H2743" s="23" cm="1">
        <f t="array" aca="1" ref="H2743" ca="1">_FV(A2743,"Open")</f>
        <v>22.26</v>
      </c>
      <c r="I2743" s="23" cm="1">
        <f t="array" aca="1" ref="I2743" ca="1">_FV(A2743,"Low")</f>
        <v>22.23</v>
      </c>
      <c r="J2743" s="23" cm="1">
        <f t="array" aca="1" ref="J2743" ca="1">_FV(A2743,"High")</f>
        <v>22.309699999999999</v>
      </c>
      <c r="K2743" s="23" cm="1">
        <f t="array" aca="1" ref="K2743" ca="1">_FV(A2743,"Previous close",TRUE)</f>
        <v>22.29</v>
      </c>
      <c r="L2743" s="26"/>
      <c r="M2743" s="23" cm="1">
        <f t="array" aca="1" ref="M2743" ca="1">_FV(A2743,"52 week low",TRUE)</f>
        <v>21.734999999999999</v>
      </c>
      <c r="N2743" s="23" cm="1">
        <f t="array" aca="1" ref="N2743" ca="1">_FV(A2743,"52 week high",TRUE)</f>
        <v>23.3367</v>
      </c>
      <c r="O2743" s="8" cm="1">
        <f t="array" aca="1" ref="O2743" ca="1">_FV(A2743,"Volume")</f>
        <v>702300</v>
      </c>
      <c r="P2743" s="7" cm="1">
        <f t="array" aca="1" ref="P2743" ca="1">_FV(A2743,"Volume average",TRUE)</f>
        <v>987100</v>
      </c>
      <c r="Q2743" t="s">
        <v>416</v>
      </c>
      <c r="S2743" t="s">
        <v>4261</v>
      </c>
      <c r="T2743" s="25" cm="1">
        <f t="array" aca="1" ref="T2743" ca="1">_FV(A2743,"Expense ratio",TRUE)</f>
        <v>3.4000000000000002E-3</v>
      </c>
      <c r="U2743" s="24" cm="1">
        <f t="array" aca="1" ref="U2743" ca="1">_FV(A2743,"Market cap",TRUE)</f>
        <v>4924594290.7600002</v>
      </c>
      <c r="V2743" s="4">
        <v>4924594176</v>
      </c>
      <c r="W2743" s="4">
        <v>4924594176</v>
      </c>
      <c r="X2743" t="s">
        <v>7426</v>
      </c>
      <c r="Y2743" t="s">
        <v>5257</v>
      </c>
      <c r="Z2743" s="5">
        <v>22.12</v>
      </c>
      <c r="AA2743" s="5">
        <v>10.779927000000001</v>
      </c>
      <c r="AB2743" s="5">
        <v>5.0999999999999997E-2</v>
      </c>
      <c r="AC2743" s="4">
        <v>1097890</v>
      </c>
      <c r="AE2743" s="5">
        <v>1.8984991985117721</v>
      </c>
      <c r="AF2743" s="5">
        <v>4.3043310454540684</v>
      </c>
      <c r="AI2743" s="4">
        <v>1097890</v>
      </c>
      <c r="AJ2743" s="5">
        <v>24285326.800000001</v>
      </c>
      <c r="AL2743" s="5">
        <v>23.337</v>
      </c>
      <c r="AM2743" s="5">
        <v>21.734999999999999</v>
      </c>
      <c r="AN2743" t="s">
        <v>82</v>
      </c>
      <c r="AO2743" t="str" cm="1">
        <f t="array" aca="1" ref="AO2743" ca="1">_FV(A2743,"Currency")</f>
        <v>USD</v>
      </c>
      <c r="AP2743" t="str" cm="1">
        <f t="array" aca="1" ref="AP2743" ca="1">_FV(A2743,"Exchange")</f>
        <v>NYSE Arca</v>
      </c>
      <c r="AQ2743" s="6" t="str" cm="1">
        <f t="array" aca="1" ref="AQ2743" ca="1">_FV(A2743,"Exchange abbreviation",TRUE)</f>
        <v>ARCX</v>
      </c>
      <c r="AR2743" t="str" cm="1">
        <f t="array" aca="1" ref="AR2743" ca="1">_FV(A2743,"Instrument type",TRUE)</f>
        <v>ETF</v>
      </c>
    </row>
    <row r="2744" spans="1:44" ht="18.75" customHeight="1" x14ac:dyDescent="0.25">
      <c r="A2744" t="e" vm="2756">
        <v>#VALUE!</v>
      </c>
      <c r="B2744" t="s">
        <v>7427</v>
      </c>
      <c r="C2744" t="s">
        <v>7428</v>
      </c>
      <c r="D2744" s="31" cm="1">
        <f t="array" aca="1" ref="D2744" ca="1">_FV(A2744,"Last trade time",TRUE)</f>
        <v>45824.84027780078</v>
      </c>
      <c r="E2744" s="23" cm="1">
        <f t="array" aca="1" ref="E2744" ca="1">_FV(A2744,"Price")</f>
        <v>40.946199999999997</v>
      </c>
      <c r="F2744" s="27" cm="1">
        <f t="array" aca="1" ref="F2744" ca="1">_FV(A2744,"Change (%)",TRUE)</f>
        <v>1.004E-2</v>
      </c>
      <c r="G2744" s="26" cm="1">
        <f t="array" aca="1" ref="G2744" ca="1">_FV(A2744,"Change")</f>
        <v>0.40699999999999997</v>
      </c>
      <c r="H2744" s="23" cm="1">
        <f t="array" aca="1" ref="H2744" ca="1">_FV(A2744,"Open")</f>
        <v>41.160400000000003</v>
      </c>
      <c r="I2744" s="23" cm="1">
        <f t="array" aca="1" ref="I2744" ca="1">_FV(A2744,"Low")</f>
        <v>40.945</v>
      </c>
      <c r="J2744" s="23" cm="1">
        <f t="array" aca="1" ref="J2744" ca="1">_FV(A2744,"High")</f>
        <v>41.160400000000003</v>
      </c>
      <c r="K2744" s="23" cm="1">
        <f t="array" aca="1" ref="K2744" ca="1">_FV(A2744,"Previous close",TRUE)</f>
        <v>40.539200000000001</v>
      </c>
      <c r="L2744" s="26"/>
      <c r="M2744" s="23" cm="1">
        <f t="array" aca="1" ref="M2744" ca="1">_FV(A2744,"52 week low",TRUE)</f>
        <v>35.520000000000003</v>
      </c>
      <c r="N2744" s="23" cm="1">
        <f t="array" aca="1" ref="N2744" ca="1">_FV(A2744,"52 week high",TRUE)</f>
        <v>48.19</v>
      </c>
      <c r="O2744" s="8" cm="1">
        <f t="array" aca="1" ref="O2744" ca="1">_FV(A2744,"Volume")</f>
        <v>2354</v>
      </c>
      <c r="P2744" s="7" cm="1">
        <f t="array" aca="1" ref="P2744" ca="1">_FV(A2744,"Volume average",TRUE)</f>
        <v>1820</v>
      </c>
      <c r="Q2744" t="s">
        <v>143</v>
      </c>
      <c r="T2744" s="25" cm="1">
        <f t="array" aca="1" ref="T2744" ca="1">_FV(A2744,"Expense ratio",TRUE)</f>
        <v>3.4000000000000002E-3</v>
      </c>
      <c r="U2744" s="24" cm="1">
        <f t="array" aca="1" ref="U2744" ca="1">_FV(A2744,"Market cap",TRUE)</f>
        <v>33603055.670000002</v>
      </c>
      <c r="V2744" s="16"/>
      <c r="W2744" s="16"/>
      <c r="Z2744" s="18"/>
      <c r="AA2744" s="20"/>
      <c r="AB2744" s="20"/>
      <c r="AC2744" s="21">
        <v>1710</v>
      </c>
      <c r="AE2744" s="18"/>
      <c r="AF2744" s="20"/>
      <c r="AI2744" s="21"/>
      <c r="AJ2744" s="18"/>
      <c r="AL2744" s="18"/>
      <c r="AM2744" s="18"/>
      <c r="AN2744" t="s">
        <v>73</v>
      </c>
      <c r="AO2744" t="str" cm="1">
        <f t="array" aca="1" ref="AO2744" ca="1">_FV(A2744,"Currency")</f>
        <v>USD</v>
      </c>
      <c r="AP2744" t="str" cm="1">
        <f t="array" aca="1" ref="AP2744" ca="1">_FV(A2744,"Exchange")</f>
        <v>NYSE Arca</v>
      </c>
      <c r="AQ2744" s="6" t="str" cm="1">
        <f t="array" aca="1" ref="AQ2744" ca="1">_FV(A2744,"Exchange abbreviation",TRUE)</f>
        <v>ARCX</v>
      </c>
      <c r="AR2744" t="str" cm="1">
        <f t="array" aca="1" ref="AR2744" ca="1">_FV(A2744,"Instrument type",TRUE)</f>
        <v>ETF</v>
      </c>
    </row>
    <row r="2745" spans="1:44" ht="18.75" customHeight="1" x14ac:dyDescent="0.25">
      <c r="A2745" t="e" vm="2757">
        <v>#VALUE!</v>
      </c>
      <c r="B2745" t="s">
        <v>7429</v>
      </c>
      <c r="C2745" t="s">
        <v>7430</v>
      </c>
      <c r="D2745" s="31" cm="1">
        <f t="array" aca="1" ref="D2745" ca="1">_FV(A2745,"Last trade time",TRUE)</f>
        <v>45824.84027780078</v>
      </c>
      <c r="E2745" s="23" cm="1">
        <f t="array" aca="1" ref="E2745" ca="1">_FV(A2745,"Price")</f>
        <v>37.85</v>
      </c>
      <c r="F2745" s="27" cm="1">
        <f t="array" aca="1" ref="F2745" ca="1">_FV(A2745,"Change (%)",TRUE)</f>
        <v>7.9890000000000013E-3</v>
      </c>
      <c r="G2745" s="26" cm="1">
        <f t="array" aca="1" ref="G2745" ca="1">_FV(A2745,"Change")</f>
        <v>0.3</v>
      </c>
      <c r="H2745" s="23" cm="1">
        <f t="array" aca="1" ref="H2745" ca="1">_FV(A2745,"Open")</f>
        <v>37.770000000000003</v>
      </c>
      <c r="I2745" s="23" cm="1">
        <f t="array" aca="1" ref="I2745" ca="1">_FV(A2745,"Low")</f>
        <v>37.76</v>
      </c>
      <c r="J2745" s="23" cm="1">
        <f t="array" aca="1" ref="J2745" ca="1">_FV(A2745,"High")</f>
        <v>37.94</v>
      </c>
      <c r="K2745" s="23" cm="1">
        <f t="array" aca="1" ref="K2745" ca="1">_FV(A2745,"Previous close",TRUE)</f>
        <v>37.549999999999997</v>
      </c>
      <c r="L2745" s="26"/>
      <c r="M2745" s="23" cm="1">
        <f t="array" aca="1" ref="M2745" ca="1">_FV(A2745,"52 week low",TRUE)</f>
        <v>30.28</v>
      </c>
      <c r="N2745" s="23" cm="1">
        <f t="array" aca="1" ref="N2745" ca="1">_FV(A2745,"52 week high",TRUE)</f>
        <v>38.71</v>
      </c>
      <c r="O2745" s="8" cm="1">
        <f t="array" aca="1" ref="O2745" ca="1">_FV(A2745,"Volume")</f>
        <v>90453</v>
      </c>
      <c r="P2745" s="7" cm="1">
        <f t="array" aca="1" ref="P2745" ca="1">_FV(A2745,"Volume average",TRUE)</f>
        <v>226240</v>
      </c>
      <c r="Q2745" t="s">
        <v>50</v>
      </c>
      <c r="S2745" t="s">
        <v>4292</v>
      </c>
      <c r="T2745" s="25" cm="1">
        <f t="array" aca="1" ref="T2745" ca="1">_FV(A2745,"Expense ratio",TRUE)</f>
        <v>3.4000000000000002E-3</v>
      </c>
      <c r="U2745" s="24" cm="1">
        <f t="array" aca="1" ref="U2745" ca="1">_FV(A2745,"Market cap",TRUE)</f>
        <v>1652799121.76</v>
      </c>
      <c r="V2745" s="4">
        <v>1652799104</v>
      </c>
      <c r="W2745" s="4">
        <v>1652799104</v>
      </c>
      <c r="Y2745" t="s">
        <v>3822</v>
      </c>
      <c r="Z2745" s="5">
        <v>37.67</v>
      </c>
      <c r="AA2745" s="5">
        <v>27.250033999999999</v>
      </c>
      <c r="AB2745" s="5">
        <v>5.0000000000000001E-3</v>
      </c>
      <c r="AC2745" s="4">
        <v>271385</v>
      </c>
      <c r="AE2745" s="5">
        <v>2.1380267908402968</v>
      </c>
      <c r="AF2745" s="5">
        <v>12.846207139938761</v>
      </c>
      <c r="AI2745" s="4">
        <v>271385</v>
      </c>
      <c r="AJ2745" s="5">
        <v>10239356.050000001</v>
      </c>
      <c r="AL2745" s="5">
        <v>38.71</v>
      </c>
      <c r="AM2745" s="5">
        <v>30.28</v>
      </c>
      <c r="AN2745" t="s">
        <v>82</v>
      </c>
      <c r="AO2745" t="str" cm="1">
        <f t="array" aca="1" ref="AO2745" ca="1">_FV(A2745,"Currency")</f>
        <v>USD</v>
      </c>
      <c r="AP2745" t="str" cm="1">
        <f t="array" aca="1" ref="AP2745" ca="1">_FV(A2745,"Exchange")</f>
        <v>NYSE Arca</v>
      </c>
      <c r="AQ2745" s="6" t="str" cm="1">
        <f t="array" aca="1" ref="AQ2745" ca="1">_FV(A2745,"Exchange abbreviation",TRUE)</f>
        <v>ARCX</v>
      </c>
      <c r="AR2745" t="str" cm="1">
        <f t="array" aca="1" ref="AR2745" ca="1">_FV(A2745,"Instrument type",TRUE)</f>
        <v>ETF</v>
      </c>
    </row>
    <row r="2746" spans="1:44" ht="18.75" customHeight="1" x14ac:dyDescent="0.25">
      <c r="A2746" t="e" vm="2758">
        <v>#VALUE!</v>
      </c>
      <c r="B2746" t="s">
        <v>7431</v>
      </c>
      <c r="C2746" t="s">
        <v>7432</v>
      </c>
      <c r="D2746" s="31" cm="1">
        <f t="array" aca="1" ref="D2746" ca="1">_FV(A2746,"Last trade time",TRUE)</f>
        <v>45824.84027780078</v>
      </c>
      <c r="E2746" s="23" cm="1">
        <f t="array" aca="1" ref="E2746" ca="1">_FV(A2746,"Price")</f>
        <v>52.706699999999998</v>
      </c>
      <c r="F2746" s="27" cm="1">
        <f t="array" aca="1" ref="F2746" ca="1">_FV(A2746,"Change (%)",TRUE)</f>
        <v>1.1853000000000001E-2</v>
      </c>
      <c r="G2746" s="26" cm="1">
        <f t="array" aca="1" ref="G2746" ca="1">_FV(A2746,"Change")</f>
        <v>0.61739999999999995</v>
      </c>
      <c r="H2746" s="23" cm="1">
        <f t="array" aca="1" ref="H2746" ca="1">_FV(A2746,"Open")</f>
        <v>52.682499999999997</v>
      </c>
      <c r="I2746" s="23" cm="1">
        <f t="array" aca="1" ref="I2746" ca="1">_FV(A2746,"Low")</f>
        <v>52.67</v>
      </c>
      <c r="J2746" s="23" cm="1">
        <f t="array" aca="1" ref="J2746" ca="1">_FV(A2746,"High")</f>
        <v>52.83</v>
      </c>
      <c r="K2746" s="23" cm="1">
        <f t="array" aca="1" ref="K2746" ca="1">_FV(A2746,"Previous close",TRUE)</f>
        <v>52.089300000000001</v>
      </c>
      <c r="L2746" s="26"/>
      <c r="M2746" s="23" cm="1">
        <f t="array" aca="1" ref="M2746" ca="1">_FV(A2746,"52 week low",TRUE)</f>
        <v>44.86</v>
      </c>
      <c r="N2746" s="23" cm="1">
        <f t="array" aca="1" ref="N2746" ca="1">_FV(A2746,"52 week high",TRUE)</f>
        <v>56.49</v>
      </c>
      <c r="O2746" s="8" cm="1">
        <f t="array" aca="1" ref="O2746" ca="1">_FV(A2746,"Volume")</f>
        <v>9662</v>
      </c>
      <c r="P2746" s="7" cm="1">
        <f t="array" aca="1" ref="P2746" ca="1">_FV(A2746,"Volume average",TRUE)</f>
        <v>16418</v>
      </c>
      <c r="Q2746" t="s">
        <v>424</v>
      </c>
      <c r="S2746" t="s">
        <v>4787</v>
      </c>
      <c r="T2746" s="25" cm="1">
        <f t="array" aca="1" ref="T2746" ca="1">_FV(A2746,"Expense ratio",TRUE)</f>
        <v>3.4000000000000002E-3</v>
      </c>
      <c r="U2746" s="24" cm="1">
        <f t="array" aca="1" ref="U2746" ca="1">_FV(A2746,"Market cap",TRUE)</f>
        <v>140407971.13999999</v>
      </c>
      <c r="V2746" s="4">
        <v>140407968</v>
      </c>
      <c r="W2746" s="4">
        <v>140407968</v>
      </c>
      <c r="Y2746" t="s">
        <v>3745</v>
      </c>
      <c r="Z2746" s="5">
        <v>52.462200000000003</v>
      </c>
      <c r="AA2746" s="19">
        <v>26.961565</v>
      </c>
      <c r="AB2746" s="5">
        <v>8.8800000000000004E-2</v>
      </c>
      <c r="AC2746" s="4">
        <v>22914</v>
      </c>
      <c r="AE2746" s="5">
        <v>2.1334041273024521E-2</v>
      </c>
      <c r="AF2746" s="5">
        <v>7.763682089863555</v>
      </c>
      <c r="AI2746" s="4">
        <v>22914</v>
      </c>
      <c r="AJ2746" s="5">
        <v>1205141.2074</v>
      </c>
      <c r="AL2746" s="5">
        <v>56.49</v>
      </c>
      <c r="AM2746" s="5">
        <v>44.86</v>
      </c>
      <c r="AN2746" t="s">
        <v>90</v>
      </c>
      <c r="AO2746" t="str" cm="1">
        <f t="array" aca="1" ref="AO2746" ca="1">_FV(A2746,"Currency")</f>
        <v>USD</v>
      </c>
      <c r="AP2746" t="str" cm="1">
        <f t="array" aca="1" ref="AP2746" ca="1">_FV(A2746,"Exchange")</f>
        <v>NYSE Arca</v>
      </c>
      <c r="AQ2746" s="6" t="str" cm="1">
        <f t="array" aca="1" ref="AQ2746" ca="1">_FV(A2746,"Exchange abbreviation",TRUE)</f>
        <v>ARCX</v>
      </c>
      <c r="AR2746" t="str" cm="1">
        <f t="array" aca="1" ref="AR2746" ca="1">_FV(A2746,"Instrument type",TRUE)</f>
        <v>ETF</v>
      </c>
    </row>
    <row r="2747" spans="1:44" ht="18.75" customHeight="1" x14ac:dyDescent="0.25">
      <c r="A2747" t="e" vm="2759">
        <v>#VALUE!</v>
      </c>
      <c r="B2747" t="s">
        <v>7433</v>
      </c>
      <c r="C2747" t="s">
        <v>7434</v>
      </c>
      <c r="D2747" s="31" cm="1">
        <f t="array" aca="1" ref="D2747" ca="1">_FV(A2747,"Last trade time",TRUE)</f>
        <v>45824.84027780078</v>
      </c>
      <c r="E2747" s="23" cm="1">
        <f t="array" aca="1" ref="E2747" ca="1">_FV(A2747,"Price")</f>
        <v>65.880799999999994</v>
      </c>
      <c r="F2747" s="27" cm="1">
        <f t="array" aca="1" ref="F2747" ca="1">_FV(A2747,"Change (%)",TRUE)</f>
        <v>5.8140000000000006E-3</v>
      </c>
      <c r="G2747" s="26" cm="1">
        <f t="array" aca="1" ref="G2747" ca="1">_FV(A2747,"Change")</f>
        <v>0.38080000000000003</v>
      </c>
      <c r="H2747" s="23" cm="1">
        <f t="array" aca="1" ref="H2747" ca="1">_FV(A2747,"Open")</f>
        <v>66.12</v>
      </c>
      <c r="I2747" s="23" cm="1">
        <f t="array" aca="1" ref="I2747" ca="1">_FV(A2747,"Low")</f>
        <v>65.880799999999994</v>
      </c>
      <c r="J2747" s="23" cm="1">
        <f t="array" aca="1" ref="J2747" ca="1">_FV(A2747,"High")</f>
        <v>66.14</v>
      </c>
      <c r="K2747" s="23" cm="1">
        <f t="array" aca="1" ref="K2747" ca="1">_FV(A2747,"Previous close",TRUE)</f>
        <v>65.5</v>
      </c>
      <c r="L2747" s="26"/>
      <c r="M2747" s="23" cm="1">
        <f t="array" aca="1" ref="M2747" ca="1">_FV(A2747,"52 week low",TRUE)</f>
        <v>51.67</v>
      </c>
      <c r="N2747" s="23" cm="1">
        <f t="array" aca="1" ref="N2747" ca="1">_FV(A2747,"52 week high",TRUE)</f>
        <v>66.180000000000007</v>
      </c>
      <c r="O2747" s="8" cm="1">
        <f t="array" aca="1" ref="O2747" ca="1">_FV(A2747,"Volume")</f>
        <v>6530</v>
      </c>
      <c r="P2747" s="7" cm="1">
        <f t="array" aca="1" ref="P2747" ca="1">_FV(A2747,"Volume average",TRUE)</f>
        <v>5587</v>
      </c>
      <c r="Q2747" t="s">
        <v>464</v>
      </c>
      <c r="T2747" s="25" cm="1">
        <f t="array" aca="1" ref="T2747" ca="1">_FV(A2747,"Expense ratio",TRUE)</f>
        <v>3.4000000000000002E-3</v>
      </c>
      <c r="U2747" s="24" cm="1">
        <f t="array" aca="1" ref="U2747" ca="1">_FV(A2747,"Market cap",TRUE)</f>
        <v>35464137.189999998</v>
      </c>
      <c r="V2747" s="16"/>
      <c r="W2747" s="16"/>
      <c r="X2747" t="s">
        <v>7435</v>
      </c>
      <c r="Z2747" s="18"/>
      <c r="AC2747" s="21">
        <v>6362</v>
      </c>
      <c r="AE2747" s="18"/>
      <c r="AI2747" s="21"/>
      <c r="AJ2747" s="18"/>
      <c r="AL2747" s="18"/>
      <c r="AM2747" s="18"/>
      <c r="AN2747" t="s">
        <v>73</v>
      </c>
      <c r="AO2747" t="str" cm="1">
        <f t="array" aca="1" ref="AO2747" ca="1">_FV(A2747,"Currency")</f>
        <v>USD</v>
      </c>
      <c r="AP2747" t="str" cm="1">
        <f t="array" aca="1" ref="AP2747" ca="1">_FV(A2747,"Exchange")</f>
        <v>NYSE Arca</v>
      </c>
      <c r="AQ2747" s="6" t="str" cm="1">
        <f t="array" aca="1" ref="AQ2747" ca="1">_FV(A2747,"Exchange abbreviation",TRUE)</f>
        <v>ARCX</v>
      </c>
      <c r="AR2747" t="str" cm="1">
        <f t="array" aca="1" ref="AR2747" ca="1">_FV(A2747,"Instrument type",TRUE)</f>
        <v>ETF</v>
      </c>
    </row>
    <row r="2748" spans="1:44" ht="18.75" customHeight="1" x14ac:dyDescent="0.25">
      <c r="A2748" t="e" vm="2760">
        <v>#VALUE!</v>
      </c>
      <c r="B2748" t="s">
        <v>7436</v>
      </c>
      <c r="C2748" t="s">
        <v>7437</v>
      </c>
      <c r="D2748" s="31" cm="1">
        <f t="array" aca="1" ref="D2748" ca="1">_FV(A2748,"Last trade time",TRUE)</f>
        <v>45824.843750092186</v>
      </c>
      <c r="E2748" s="23" cm="1">
        <f t="array" aca="1" ref="E2748" ca="1">_FV(A2748,"Price")</f>
        <v>39.880000000000003</v>
      </c>
      <c r="F2748" s="27" cm="1">
        <f t="array" aca="1" ref="F2748" ca="1">_FV(A2748,"Change (%)",TRUE)</f>
        <v>1.1926000000000001E-2</v>
      </c>
      <c r="G2748" s="26" cm="1">
        <f t="array" aca="1" ref="G2748" ca="1">_FV(A2748,"Change")</f>
        <v>0.47</v>
      </c>
      <c r="H2748" s="23" cm="1">
        <f t="array" aca="1" ref="H2748" ca="1">_FV(A2748,"Open")</f>
        <v>39.76</v>
      </c>
      <c r="I2748" s="23" cm="1">
        <f t="array" aca="1" ref="I2748" ca="1">_FV(A2748,"Low")</f>
        <v>39.729999999999997</v>
      </c>
      <c r="J2748" s="23" cm="1">
        <f t="array" aca="1" ref="J2748" ca="1">_FV(A2748,"High")</f>
        <v>40.11</v>
      </c>
      <c r="K2748" s="23" cm="1">
        <f t="array" aca="1" ref="K2748" ca="1">_FV(A2748,"Previous close",TRUE)</f>
        <v>39.409999999999997</v>
      </c>
      <c r="L2748" s="26"/>
      <c r="M2748" s="23" cm="1">
        <f t="array" aca="1" ref="M2748" ca="1">_FV(A2748,"52 week low",TRUE)</f>
        <v>32.53</v>
      </c>
      <c r="N2748" s="23" cm="1">
        <f t="array" aca="1" ref="N2748" ca="1">_FV(A2748,"52 week high",TRUE)</f>
        <v>45.8</v>
      </c>
      <c r="O2748" s="8" cm="1">
        <f t="array" aca="1" ref="O2748" ca="1">_FV(A2748,"Volume")</f>
        <v>96530</v>
      </c>
      <c r="P2748" s="7" cm="1">
        <f t="array" aca="1" ref="P2748" ca="1">_FV(A2748,"Volume average",TRUE)</f>
        <v>143748</v>
      </c>
      <c r="Q2748" t="s">
        <v>119</v>
      </c>
      <c r="T2748" s="25" cm="1">
        <f t="array" aca="1" ref="T2748" ca="1">_FV(A2748,"Expense ratio",TRUE)</f>
        <v>3.4000000000000002E-3</v>
      </c>
      <c r="U2748" s="24" cm="1">
        <f t="array" aca="1" ref="U2748" ca="1">_FV(A2748,"Market cap",TRUE)</f>
        <v>2293016683.9400001</v>
      </c>
      <c r="V2748" s="16"/>
      <c r="W2748" s="16"/>
      <c r="Z2748" s="18"/>
      <c r="AB2748" s="20"/>
      <c r="AC2748" s="21">
        <v>151381</v>
      </c>
      <c r="AE2748" s="18"/>
      <c r="AF2748" s="20"/>
      <c r="AI2748" s="21"/>
      <c r="AJ2748" s="18"/>
      <c r="AL2748" s="18"/>
      <c r="AM2748" s="18"/>
      <c r="AN2748" t="s">
        <v>73</v>
      </c>
      <c r="AO2748" t="str" cm="1">
        <f t="array" aca="1" ref="AO2748" ca="1">_FV(A2748,"Currency")</f>
        <v>USD</v>
      </c>
      <c r="AP2748" t="str" cm="1">
        <f t="array" aca="1" ref="AP2748" ca="1">_FV(A2748,"Exchange")</f>
        <v>Nasdaq Stock Market</v>
      </c>
      <c r="AQ2748" s="6" t="str" cm="1">
        <f t="array" aca="1" ref="AQ2748" ca="1">_FV(A2748,"Exchange abbreviation",TRUE)</f>
        <v>XNAS</v>
      </c>
      <c r="AR2748" t="str" cm="1">
        <f t="array" aca="1" ref="AR2748" ca="1">_FV(A2748,"Instrument type",TRUE)</f>
        <v>ETF</v>
      </c>
    </row>
    <row r="2749" spans="1:44" ht="18.75" customHeight="1" x14ac:dyDescent="0.25">
      <c r="A2749" t="e" vm="2761">
        <v>#VALUE!</v>
      </c>
      <c r="B2749" t="s">
        <v>7438</v>
      </c>
      <c r="C2749" t="s">
        <v>7439</v>
      </c>
      <c r="D2749" s="31" cm="1">
        <f t="array" aca="1" ref="D2749" ca="1">_FV(A2749,"Last trade time",TRUE)</f>
        <v>45824.841202314063</v>
      </c>
      <c r="E2749" s="23" cm="1">
        <f t="array" aca="1" ref="E2749" ca="1">_FV(A2749,"Price")</f>
        <v>42.23</v>
      </c>
      <c r="F2749" s="27" cm="1">
        <f t="array" aca="1" ref="F2749" ca="1">_FV(A2749,"Change (%)",TRUE)</f>
        <v>1.2223999999999999E-2</v>
      </c>
      <c r="G2749" s="26" cm="1">
        <f t="array" aca="1" ref="G2749" ca="1">_FV(A2749,"Change")</f>
        <v>0.51</v>
      </c>
      <c r="H2749" s="23" cm="1">
        <f t="array" aca="1" ref="H2749" ca="1">_FV(A2749,"Open")</f>
        <v>42.1</v>
      </c>
      <c r="I2749" s="23" cm="1">
        <f t="array" aca="1" ref="I2749" ca="1">_FV(A2749,"Low")</f>
        <v>42.09</v>
      </c>
      <c r="J2749" s="23" cm="1">
        <f t="array" aca="1" ref="J2749" ca="1">_FV(A2749,"High")</f>
        <v>42.34</v>
      </c>
      <c r="K2749" s="23" cm="1">
        <f t="array" aca="1" ref="K2749" ca="1">_FV(A2749,"Previous close",TRUE)</f>
        <v>41.72</v>
      </c>
      <c r="L2749" s="26"/>
      <c r="M2749" s="23" cm="1">
        <f t="array" aca="1" ref="M2749" ca="1">_FV(A2749,"52 week low",TRUE)</f>
        <v>33.441899999999997</v>
      </c>
      <c r="N2749" s="23" cm="1">
        <f t="array" aca="1" ref="N2749" ca="1">_FV(A2749,"52 week high",TRUE)</f>
        <v>42.44</v>
      </c>
      <c r="O2749" s="8" cm="1">
        <f t="array" aca="1" ref="O2749" ca="1">_FV(A2749,"Volume")</f>
        <v>55131</v>
      </c>
      <c r="P2749" s="7" cm="1">
        <f t="array" aca="1" ref="P2749" ca="1">_FV(A2749,"Volume average",TRUE)</f>
        <v>40954</v>
      </c>
      <c r="Q2749" t="s">
        <v>844</v>
      </c>
      <c r="S2749" t="s">
        <v>3504</v>
      </c>
      <c r="T2749" s="25" cm="1">
        <f t="array" aca="1" ref="T2749" ca="1">_FV(A2749,"Expense ratio",TRUE)</f>
        <v>3.4000000000000002E-3</v>
      </c>
      <c r="U2749" s="24" cm="1">
        <f t="array" aca="1" ref="U2749" ca="1">_FV(A2749,"Market cap",TRUE)</f>
        <v>1137615000.97</v>
      </c>
      <c r="V2749" s="4">
        <v>1137614976</v>
      </c>
      <c r="W2749" s="4">
        <v>1137614976</v>
      </c>
      <c r="Y2749" t="s">
        <v>7440</v>
      </c>
      <c r="Z2749" s="5">
        <v>41.673499999999997</v>
      </c>
      <c r="AA2749" s="5">
        <v>14.250264</v>
      </c>
      <c r="AB2749" s="19">
        <v>2.2499999999999999E-2</v>
      </c>
      <c r="AC2749" s="4">
        <v>76477</v>
      </c>
      <c r="AE2749" s="5">
        <v>12.02142399437529</v>
      </c>
      <c r="AF2749" s="19">
        <v>13.52466596815025</v>
      </c>
      <c r="AI2749" s="4">
        <v>76477</v>
      </c>
      <c r="AJ2749" s="5">
        <v>3176089.81</v>
      </c>
      <c r="AL2749" s="5">
        <v>42.21</v>
      </c>
      <c r="AM2749" s="5">
        <v>33.442</v>
      </c>
      <c r="AN2749" t="s">
        <v>90</v>
      </c>
      <c r="AO2749" t="str" cm="1">
        <f t="array" aca="1" ref="AO2749" ca="1">_FV(A2749,"Currency")</f>
        <v>USD</v>
      </c>
      <c r="AP2749" t="str" cm="1">
        <f t="array" aca="1" ref="AP2749" ca="1">_FV(A2749,"Exchange")</f>
        <v>CBOE BZX Exchange</v>
      </c>
      <c r="AQ2749" s="6" t="str" cm="1">
        <f t="array" aca="1" ref="AQ2749" ca="1">_FV(A2749,"Exchange abbreviation",TRUE)</f>
        <v>BATS</v>
      </c>
      <c r="AR2749" t="str" cm="1">
        <f t="array" aca="1" ref="AR2749" ca="1">_FV(A2749,"Instrument type",TRUE)</f>
        <v>ETF</v>
      </c>
    </row>
    <row r="2750" spans="1:44" ht="18.75" customHeight="1" x14ac:dyDescent="0.25">
      <c r="A2750" t="e" vm="2762">
        <v>#VALUE!</v>
      </c>
      <c r="B2750" t="s">
        <v>7441</v>
      </c>
      <c r="C2750" t="s">
        <v>7442</v>
      </c>
      <c r="D2750" s="31" cm="1">
        <f t="array" aca="1" ref="D2750" ca="1">_FV(A2750,"Last trade time",TRUE)</f>
        <v>45824.843750185159</v>
      </c>
      <c r="E2750" s="23" cm="1">
        <f t="array" aca="1" ref="E2750" ca="1">_FV(A2750,"Price")</f>
        <v>53.112200000000001</v>
      </c>
      <c r="F2750" s="27" cm="1">
        <f t="array" aca="1" ref="F2750" ca="1">_FV(A2750,"Change (%)",TRUE)</f>
        <v>1.0662E-2</v>
      </c>
      <c r="G2750" s="26" cm="1">
        <f t="array" aca="1" ref="G2750" ca="1">_FV(A2750,"Change")</f>
        <v>0.56030000000000002</v>
      </c>
      <c r="H2750" s="23" cm="1">
        <f t="array" aca="1" ref="H2750" ca="1">_FV(A2750,"Open")</f>
        <v>53.112200000000001</v>
      </c>
      <c r="I2750" s="23" cm="1">
        <f t="array" aca="1" ref="I2750" ca="1">_FV(A2750,"Low")</f>
        <v>53.112200000000001</v>
      </c>
      <c r="J2750" s="23" cm="1">
        <f t="array" aca="1" ref="J2750" ca="1">_FV(A2750,"High")</f>
        <v>53.112200000000001</v>
      </c>
      <c r="K2750" s="23" cm="1">
        <f t="array" aca="1" ref="K2750" ca="1">_FV(A2750,"Previous close",TRUE)</f>
        <v>52.551900000000003</v>
      </c>
      <c r="L2750" s="26"/>
      <c r="M2750" s="23" cm="1">
        <f t="array" aca="1" ref="M2750" ca="1">_FV(A2750,"52 week low",TRUE)</f>
        <v>43.15</v>
      </c>
      <c r="N2750" s="23" cm="1">
        <f t="array" aca="1" ref="N2750" ca="1">_FV(A2750,"52 week high",TRUE)</f>
        <v>55.11</v>
      </c>
      <c r="O2750" s="8" cm="1">
        <f t="array" aca="1" ref="O2750" ca="1">_FV(A2750,"Volume")</f>
        <v>36</v>
      </c>
      <c r="P2750" s="7" cm="1">
        <f t="array" aca="1" ref="P2750" ca="1">_FV(A2750,"Volume average",TRUE)</f>
        <v>4893</v>
      </c>
      <c r="Q2750" t="s">
        <v>698</v>
      </c>
      <c r="S2750" t="s">
        <v>6239</v>
      </c>
      <c r="T2750" s="25" cm="1">
        <f t="array" aca="1" ref="T2750" ca="1">_FV(A2750,"Expense ratio",TRUE)</f>
        <v>3.4000000000000002E-3</v>
      </c>
      <c r="U2750" s="24" cm="1">
        <f t="array" aca="1" ref="U2750" ca="1">_FV(A2750,"Market cap",TRUE)</f>
        <v>42999541.869999997</v>
      </c>
      <c r="V2750" s="4">
        <v>42999540</v>
      </c>
      <c r="W2750" s="4">
        <v>42999540</v>
      </c>
      <c r="Y2750" t="s">
        <v>7443</v>
      </c>
      <c r="Z2750" s="5">
        <v>52.951700000000002</v>
      </c>
      <c r="AA2750" s="5">
        <v>26.989229999999999</v>
      </c>
      <c r="AB2750" s="5">
        <v>5.0999996999999998E-3</v>
      </c>
      <c r="AC2750" s="4">
        <v>2569</v>
      </c>
      <c r="AE2750" s="5">
        <v>1.320252777279274</v>
      </c>
      <c r="AF2750" s="5">
        <v>13.347627765487641</v>
      </c>
      <c r="AI2750" s="4">
        <v>2569</v>
      </c>
      <c r="AJ2750" s="5">
        <v>136075.56270000001</v>
      </c>
      <c r="AL2750" s="5">
        <v>55.11</v>
      </c>
      <c r="AM2750" s="5">
        <v>43.15</v>
      </c>
      <c r="AN2750" t="s">
        <v>47</v>
      </c>
      <c r="AO2750" t="str" cm="1">
        <f t="array" aca="1" ref="AO2750" ca="1">_FV(A2750,"Currency")</f>
        <v>USD</v>
      </c>
      <c r="AP2750" t="str" cm="1">
        <f t="array" aca="1" ref="AP2750" ca="1">_FV(A2750,"Exchange")</f>
        <v>Nasdaq Stock Market</v>
      </c>
      <c r="AQ2750" s="6" t="str" cm="1">
        <f t="array" aca="1" ref="AQ2750" ca="1">_FV(A2750,"Exchange abbreviation",TRUE)</f>
        <v>XNAS</v>
      </c>
      <c r="AR2750" t="str" cm="1">
        <f t="array" aca="1" ref="AR2750" ca="1">_FV(A2750,"Instrument type",TRUE)</f>
        <v>ETF</v>
      </c>
    </row>
    <row r="2751" spans="1:44" ht="18.75" customHeight="1" x14ac:dyDescent="0.25">
      <c r="A2751" t="e" vm="2763">
        <v>#VALUE!</v>
      </c>
      <c r="B2751" t="s">
        <v>7444</v>
      </c>
      <c r="C2751" t="s">
        <v>7445</v>
      </c>
      <c r="D2751" s="31" cm="1">
        <f t="array" aca="1" ref="D2751" ca="1">_FV(A2751,"Last trade time",TRUE)</f>
        <v>45824.897350161722</v>
      </c>
      <c r="E2751" s="23" cm="1">
        <f t="array" aca="1" ref="E2751" ca="1">_FV(A2751,"Price")</f>
        <v>21.696000000000002</v>
      </c>
      <c r="F2751" s="27" cm="1">
        <f t="array" aca="1" ref="F2751" ca="1">_FV(A2751,"Change (%)",TRUE)</f>
        <v>2.9820000000000003E-3</v>
      </c>
      <c r="G2751" s="26" cm="1">
        <f t="array" aca="1" ref="G2751" ca="1">_FV(A2751,"Change")</f>
        <v>6.4500000000000002E-2</v>
      </c>
      <c r="H2751" s="23" cm="1">
        <f t="array" aca="1" ref="H2751" ca="1">_FV(A2751,"Open")</f>
        <v>21.696000000000002</v>
      </c>
      <c r="I2751" s="23" cm="1">
        <f t="array" aca="1" ref="I2751" ca="1">_FV(A2751,"Low")</f>
        <v>21.696000000000002</v>
      </c>
      <c r="J2751" s="23" cm="1">
        <f t="array" aca="1" ref="J2751" ca="1">_FV(A2751,"High")</f>
        <v>21.696000000000002</v>
      </c>
      <c r="K2751" s="23" cm="1">
        <f t="array" aca="1" ref="K2751" ca="1">_FV(A2751,"Previous close",TRUE)</f>
        <v>21.631499999999999</v>
      </c>
      <c r="L2751" s="26"/>
      <c r="M2751" s="23" cm="1">
        <f t="array" aca="1" ref="M2751" ca="1">_FV(A2751,"52 week low",TRUE)</f>
        <v>19.07</v>
      </c>
      <c r="N2751" s="23" cm="1">
        <f t="array" aca="1" ref="N2751" ca="1">_FV(A2751,"52 week high",TRUE)</f>
        <v>24.86</v>
      </c>
      <c r="O2751" s="8" cm="1">
        <f t="array" aca="1" ref="O2751" ca="1">_FV(A2751,"Volume")</f>
        <v>14</v>
      </c>
      <c r="P2751" s="7" cm="1">
        <f t="array" aca="1" ref="P2751" ca="1">_FV(A2751,"Volume average",TRUE)</f>
        <v>581</v>
      </c>
      <c r="Q2751" t="s">
        <v>1626</v>
      </c>
      <c r="T2751" s="25" cm="1">
        <f t="array" aca="1" ref="T2751" ca="1">_FV(A2751,"Expense ratio",TRUE)</f>
        <v>3.3E-3</v>
      </c>
      <c r="U2751" s="24" cm="1">
        <f t="array" aca="1" ref="U2751" ca="1">_FV(A2751,"Market cap",TRUE)</f>
        <v>3252629.38</v>
      </c>
      <c r="V2751" s="16"/>
      <c r="W2751" s="16"/>
      <c r="Z2751" s="18"/>
      <c r="AA2751" s="20"/>
      <c r="AB2751" s="20"/>
      <c r="AC2751" s="21">
        <v>577</v>
      </c>
      <c r="AE2751" s="18"/>
      <c r="AF2751" s="20"/>
      <c r="AI2751" s="21"/>
      <c r="AJ2751" s="18"/>
      <c r="AL2751" s="18"/>
      <c r="AM2751" s="18"/>
      <c r="AN2751" t="s">
        <v>73</v>
      </c>
      <c r="AO2751" t="str" cm="1">
        <f t="array" aca="1" ref="AO2751" ca="1">_FV(A2751,"Currency")</f>
        <v>USD</v>
      </c>
      <c r="AP2751" t="str" cm="1">
        <f t="array" aca="1" ref="AP2751" ca="1">_FV(A2751,"Exchange")</f>
        <v>NYSE Arca</v>
      </c>
      <c r="AQ2751" s="6" t="str" cm="1">
        <f t="array" aca="1" ref="AQ2751" ca="1">_FV(A2751,"Exchange abbreviation",TRUE)</f>
        <v>ARCX</v>
      </c>
      <c r="AR2751" t="str" cm="1">
        <f t="array" aca="1" ref="AR2751" ca="1">_FV(A2751,"Instrument type",TRUE)</f>
        <v>ETF</v>
      </c>
    </row>
    <row r="2752" spans="1:44" ht="18.75" customHeight="1" x14ac:dyDescent="0.25">
      <c r="A2752" t="e" vm="2764">
        <v>#VALUE!</v>
      </c>
      <c r="B2752" t="s">
        <v>7446</v>
      </c>
      <c r="C2752" t="s">
        <v>7447</v>
      </c>
      <c r="D2752" s="31" cm="1">
        <f t="array" aca="1" ref="D2752" ca="1">_FV(A2752,"Last trade time",TRUE)</f>
        <v>45824.840322349221</v>
      </c>
      <c r="E2752" s="23" cm="1">
        <f t="array" aca="1" ref="E2752" ca="1">_FV(A2752,"Price")</f>
        <v>29.273800000000001</v>
      </c>
      <c r="F2752" s="27" cm="1">
        <f t="array" aca="1" ref="F2752" ca="1">_FV(A2752,"Change (%)",TRUE)</f>
        <v>6.4949999999999999E-3</v>
      </c>
      <c r="G2752" s="26" cm="1">
        <f t="array" aca="1" ref="G2752" ca="1">_FV(A2752,"Change")</f>
        <v>0.18890000000000001</v>
      </c>
      <c r="H2752" s="23" cm="1">
        <f t="array" aca="1" ref="H2752" ca="1">_FV(A2752,"Open")</f>
        <v>29.273800000000001</v>
      </c>
      <c r="I2752" s="23" cm="1">
        <f t="array" aca="1" ref="I2752" ca="1">_FV(A2752,"Low")</f>
        <v>29.273800000000001</v>
      </c>
      <c r="J2752" s="23" cm="1">
        <f t="array" aca="1" ref="J2752" ca="1">_FV(A2752,"High")</f>
        <v>29.273800000000001</v>
      </c>
      <c r="K2752" s="23" cm="1">
        <f t="array" aca="1" ref="K2752" ca="1">_FV(A2752,"Previous close",TRUE)</f>
        <v>29.084900000000001</v>
      </c>
      <c r="L2752" s="26"/>
      <c r="M2752" s="23" cm="1">
        <f t="array" aca="1" ref="M2752" ca="1">_FV(A2752,"52 week low",TRUE)</f>
        <v>25.5623</v>
      </c>
      <c r="N2752" s="23" cm="1">
        <f t="array" aca="1" ref="N2752" ca="1">_FV(A2752,"52 week high",TRUE)</f>
        <v>29.3093</v>
      </c>
      <c r="O2752" s="8" cm="1">
        <f t="array" aca="1" ref="O2752" ca="1">_FV(A2752,"Volume")</f>
        <v>16</v>
      </c>
      <c r="P2752" s="7" cm="1">
        <f t="array" aca="1" ref="P2752" ca="1">_FV(A2752,"Volume average",TRUE)</f>
        <v>430</v>
      </c>
      <c r="Q2752" t="s">
        <v>923</v>
      </c>
      <c r="S2752" t="s">
        <v>5433</v>
      </c>
      <c r="T2752" s="25" cm="1">
        <f t="array" aca="1" ref="T2752" ca="1">_FV(A2752,"Expense ratio",TRUE)</f>
        <v>3.3E-3</v>
      </c>
      <c r="U2752" s="24" cm="1">
        <f t="array" aca="1" ref="U2752" ca="1">_FV(A2752,"Market cap",TRUE)</f>
        <v>8090607.9900000002</v>
      </c>
      <c r="V2752" s="4">
        <v>8090607</v>
      </c>
      <c r="W2752" s="4">
        <v>8090607</v>
      </c>
      <c r="Y2752" t="s">
        <v>2239</v>
      </c>
      <c r="Z2752" s="5">
        <v>29.184999999999999</v>
      </c>
      <c r="AA2752" s="5">
        <v>24.885973</v>
      </c>
      <c r="AB2752" s="4">
        <v>0</v>
      </c>
      <c r="AC2752" s="4">
        <v>1247</v>
      </c>
      <c r="AE2752" s="5">
        <v>4.1063608925961734</v>
      </c>
      <c r="AF2752" s="5">
        <v>12.30484808026384</v>
      </c>
      <c r="AI2752" s="4">
        <v>1247</v>
      </c>
      <c r="AJ2752" s="5">
        <v>36405.416799999999</v>
      </c>
      <c r="AL2752" s="5">
        <v>29.206099999999999</v>
      </c>
      <c r="AM2752" s="5">
        <v>25.562000000000001</v>
      </c>
      <c r="AN2752" t="s">
        <v>47</v>
      </c>
      <c r="AO2752" t="str" cm="1">
        <f t="array" aca="1" ref="AO2752" ca="1">_FV(A2752,"Currency")</f>
        <v>USD</v>
      </c>
      <c r="AP2752" t="str" cm="1">
        <f t="array" aca="1" ref="AP2752" ca="1">_FV(A2752,"Exchange")</f>
        <v>CBOE BZX Exchange</v>
      </c>
      <c r="AQ2752" s="6" t="str" cm="1">
        <f t="array" aca="1" ref="AQ2752" ca="1">_FV(A2752,"Exchange abbreviation",TRUE)</f>
        <v>BATS</v>
      </c>
      <c r="AR2752" t="str" cm="1">
        <f t="array" aca="1" ref="AR2752" ca="1">_FV(A2752,"Instrument type",TRUE)</f>
        <v>ETF</v>
      </c>
    </row>
    <row r="2753" spans="1:44" ht="18.75" customHeight="1" x14ac:dyDescent="0.25">
      <c r="A2753" t="e" vm="2765">
        <v>#VALUE!</v>
      </c>
      <c r="B2753" t="s">
        <v>7448</v>
      </c>
      <c r="C2753" t="s">
        <v>7449</v>
      </c>
      <c r="D2753" s="31" cm="1">
        <f t="array" aca="1" ref="D2753" ca="1">_FV(A2753,"Last trade time",TRUE)</f>
        <v>45824.840277812502</v>
      </c>
      <c r="E2753" s="23" cm="1">
        <f t="array" aca="1" ref="E2753" ca="1">_FV(A2753,"Price")</f>
        <v>47.04</v>
      </c>
      <c r="F2753" s="27" cm="1">
        <f t="array" aca="1" ref="F2753" ca="1">_FV(A2753,"Change (%)",TRUE)</f>
        <v>-4.2500000000000003E-4</v>
      </c>
      <c r="G2753" s="26" cm="1">
        <f t="array" aca="1" ref="G2753" ca="1">_FV(A2753,"Change")</f>
        <v>-0.02</v>
      </c>
      <c r="H2753" s="23" cm="1">
        <f t="array" aca="1" ref="H2753" ca="1">_FV(A2753,"Open")</f>
        <v>47.06</v>
      </c>
      <c r="I2753" s="23" cm="1">
        <f t="array" aca="1" ref="I2753" ca="1">_FV(A2753,"Low")</f>
        <v>47.01</v>
      </c>
      <c r="J2753" s="23" cm="1">
        <f t="array" aca="1" ref="J2753" ca="1">_FV(A2753,"High")</f>
        <v>47.097000000000001</v>
      </c>
      <c r="K2753" s="23" cm="1">
        <f t="array" aca="1" ref="K2753" ca="1">_FV(A2753,"Previous close",TRUE)</f>
        <v>47.06</v>
      </c>
      <c r="L2753" s="26"/>
      <c r="M2753" s="23" cm="1">
        <f t="array" aca="1" ref="M2753" ca="1">_FV(A2753,"52 week low",TRUE)</f>
        <v>46.12</v>
      </c>
      <c r="N2753" s="23" cm="1">
        <f t="array" aca="1" ref="N2753" ca="1">_FV(A2753,"52 week high",TRUE)</f>
        <v>47.64</v>
      </c>
      <c r="O2753" s="8" cm="1">
        <f t="array" aca="1" ref="O2753" ca="1">_FV(A2753,"Volume")</f>
        <v>44321</v>
      </c>
      <c r="P2753" s="7" cm="1">
        <f t="array" aca="1" ref="P2753" ca="1">_FV(A2753,"Volume average",TRUE)</f>
        <v>79615</v>
      </c>
      <c r="Q2753" t="s">
        <v>2519</v>
      </c>
      <c r="S2753" t="s">
        <v>3504</v>
      </c>
      <c r="T2753" s="25" cm="1">
        <f t="array" aca="1" ref="T2753" ca="1">_FV(A2753,"Expense ratio",TRUE)</f>
        <v>3.3E-3</v>
      </c>
      <c r="U2753" s="24" cm="1">
        <f t="array" aca="1" ref="U2753" ca="1">_FV(A2753,"Market cap",TRUE)</f>
        <v>613419449.75999999</v>
      </c>
      <c r="V2753" s="4">
        <v>613419456</v>
      </c>
      <c r="W2753" s="4">
        <v>613419456</v>
      </c>
      <c r="Y2753" t="s">
        <v>7450</v>
      </c>
      <c r="Z2753" s="5">
        <v>46.8142</v>
      </c>
      <c r="AA2753" s="5">
        <v>8.1092615000000006</v>
      </c>
      <c r="AB2753" s="5">
        <v>4.82E-2</v>
      </c>
      <c r="AC2753" s="4">
        <v>95922</v>
      </c>
      <c r="AE2753" s="5">
        <v>2.7402889861005919</v>
      </c>
      <c r="AF2753" s="5">
        <v>6.283314919875771</v>
      </c>
      <c r="AI2753" s="4">
        <v>95922</v>
      </c>
      <c r="AJ2753" s="5">
        <v>4496823.3600000003</v>
      </c>
      <c r="AL2753" s="5">
        <v>47.64</v>
      </c>
      <c r="AM2753" s="5">
        <v>46.12</v>
      </c>
      <c r="AN2753" t="s">
        <v>90</v>
      </c>
      <c r="AO2753" t="str" cm="1">
        <f t="array" aca="1" ref="AO2753" ca="1">_FV(A2753,"Currency")</f>
        <v>USD</v>
      </c>
      <c r="AP2753" t="str" cm="1">
        <f t="array" aca="1" ref="AP2753" ca="1">_FV(A2753,"Exchange")</f>
        <v>NYSE Arca</v>
      </c>
      <c r="AQ2753" s="6" t="str" cm="1">
        <f t="array" aca="1" ref="AQ2753" ca="1">_FV(A2753,"Exchange abbreviation",TRUE)</f>
        <v>ARCX</v>
      </c>
      <c r="AR2753" t="str" cm="1">
        <f t="array" aca="1" ref="AR2753" ca="1">_FV(A2753,"Instrument type",TRUE)</f>
        <v>ETF</v>
      </c>
    </row>
    <row r="2754" spans="1:44" ht="18.75" customHeight="1" x14ac:dyDescent="0.25">
      <c r="A2754" t="e" vm="2766">
        <v>#VALUE!</v>
      </c>
      <c r="B2754" t="s">
        <v>7451</v>
      </c>
      <c r="C2754" t="s">
        <v>7452</v>
      </c>
      <c r="D2754" s="31" cm="1">
        <f t="array" aca="1" ref="D2754" ca="1">_FV(A2754,"Last trade time",TRUE)</f>
        <v>45824.872139617968</v>
      </c>
      <c r="E2754" s="23" cm="1">
        <f t="array" aca="1" ref="E2754" ca="1">_FV(A2754,"Price")</f>
        <v>38.6</v>
      </c>
      <c r="F2754" s="27" cm="1">
        <f t="array" aca="1" ref="F2754" ca="1">_FV(A2754,"Change (%)",TRUE)</f>
        <v>6.5190000000000005E-3</v>
      </c>
      <c r="G2754" s="26" cm="1">
        <f t="array" aca="1" ref="G2754" ca="1">_FV(A2754,"Change")</f>
        <v>0.25</v>
      </c>
      <c r="H2754" s="23" cm="1">
        <f t="array" aca="1" ref="H2754" ca="1">_FV(A2754,"Open")</f>
        <v>38.57</v>
      </c>
      <c r="I2754" s="23" cm="1">
        <f t="array" aca="1" ref="I2754" ca="1">_FV(A2754,"Low")</f>
        <v>38.49</v>
      </c>
      <c r="J2754" s="23" cm="1">
        <f t="array" aca="1" ref="J2754" ca="1">_FV(A2754,"High")</f>
        <v>38.764499999999998</v>
      </c>
      <c r="K2754" s="23" cm="1">
        <f t="array" aca="1" ref="K2754" ca="1">_FV(A2754,"Previous close",TRUE)</f>
        <v>38.35</v>
      </c>
      <c r="L2754" s="26"/>
      <c r="M2754" s="23" cm="1">
        <f t="array" aca="1" ref="M2754" ca="1">_FV(A2754,"52 week low",TRUE)</f>
        <v>30.94</v>
      </c>
      <c r="N2754" s="23" cm="1">
        <f t="array" aca="1" ref="N2754" ca="1">_FV(A2754,"52 week high",TRUE)</f>
        <v>38.764499999999998</v>
      </c>
      <c r="O2754" s="8" cm="1">
        <f t="array" aca="1" ref="O2754" ca="1">_FV(A2754,"Volume")</f>
        <v>2507146</v>
      </c>
      <c r="P2754" s="7" cm="1">
        <f t="array" aca="1" ref="P2754" ca="1">_FV(A2754,"Volume average",TRUE)</f>
        <v>3464287</v>
      </c>
      <c r="Q2754" t="s">
        <v>1641</v>
      </c>
      <c r="S2754" t="s">
        <v>4261</v>
      </c>
      <c r="T2754" s="25" cm="1">
        <f t="array" aca="1" ref="T2754" ca="1">_FV(A2754,"Expense ratio",TRUE)</f>
        <v>3.3E-3</v>
      </c>
      <c r="U2754" s="24" cm="1">
        <f t="array" aca="1" ref="U2754" ca="1">_FV(A2754,"Market cap",TRUE)</f>
        <v>16677012134.49</v>
      </c>
      <c r="V2754" s="4">
        <v>16677012480</v>
      </c>
      <c r="W2754" s="4">
        <v>16677012480</v>
      </c>
      <c r="X2754" t="s">
        <v>7453</v>
      </c>
      <c r="Y2754" t="s">
        <v>5257</v>
      </c>
      <c r="Z2754" s="5">
        <v>38.08</v>
      </c>
      <c r="AA2754" s="5">
        <v>25.850905999999998</v>
      </c>
      <c r="AB2754" s="5">
        <v>1.54E-2</v>
      </c>
      <c r="AC2754" s="4">
        <v>3524480</v>
      </c>
      <c r="AE2754" s="5">
        <v>8.7251511500428656</v>
      </c>
      <c r="AF2754" s="5">
        <v>17.891254751419659</v>
      </c>
      <c r="AI2754" s="4">
        <v>3524480</v>
      </c>
      <c r="AJ2754" s="5">
        <v>134247443.19999999</v>
      </c>
      <c r="AL2754" s="5">
        <v>38.32</v>
      </c>
      <c r="AM2754" s="5">
        <v>30.94</v>
      </c>
      <c r="AN2754" t="s">
        <v>82</v>
      </c>
      <c r="AO2754" t="str" cm="1">
        <f t="array" aca="1" ref="AO2754" ca="1">_FV(A2754,"Currency")</f>
        <v>USD</v>
      </c>
      <c r="AP2754" t="str" cm="1">
        <f t="array" aca="1" ref="AP2754" ca="1">_FV(A2754,"Exchange")</f>
        <v>NYSE Arca</v>
      </c>
      <c r="AQ2754" s="6" t="str" cm="1">
        <f t="array" aca="1" ref="AQ2754" ca="1">_FV(A2754,"Exchange abbreviation",TRUE)</f>
        <v>ARCX</v>
      </c>
      <c r="AR2754" t="str" cm="1">
        <f t="array" aca="1" ref="AR2754" ca="1">_FV(A2754,"Instrument type",TRUE)</f>
        <v>ETF</v>
      </c>
    </row>
    <row r="2755" spans="1:44" ht="18.75" customHeight="1" x14ac:dyDescent="0.25">
      <c r="A2755" t="e" vm="2767">
        <v>#VALUE!</v>
      </c>
      <c r="B2755" t="s">
        <v>7454</v>
      </c>
      <c r="C2755" t="s">
        <v>7455</v>
      </c>
      <c r="D2755" s="31" cm="1">
        <f t="array" aca="1" ref="D2755" ca="1">_FV(A2755,"Last trade time",TRUE)</f>
        <v>45824.840277789066</v>
      </c>
      <c r="E2755" s="23" cm="1">
        <f t="array" aca="1" ref="E2755" ca="1">_FV(A2755,"Price")</f>
        <v>28.16</v>
      </c>
      <c r="F2755" s="27" cm="1">
        <f t="array" aca="1" ref="F2755" ca="1">_FV(A2755,"Change (%)",TRUE)</f>
        <v>3.9220000000000001E-3</v>
      </c>
      <c r="G2755" s="26" cm="1">
        <f t="array" aca="1" ref="G2755" ca="1">_FV(A2755,"Change")</f>
        <v>0.11</v>
      </c>
      <c r="H2755" s="23" cm="1">
        <f t="array" aca="1" ref="H2755" ca="1">_FV(A2755,"Open")</f>
        <v>28.23</v>
      </c>
      <c r="I2755" s="23" cm="1">
        <f t="array" aca="1" ref="I2755" ca="1">_FV(A2755,"Low")</f>
        <v>28.13</v>
      </c>
      <c r="J2755" s="23" cm="1">
        <f t="array" aca="1" ref="J2755" ca="1">_FV(A2755,"High")</f>
        <v>28.3186</v>
      </c>
      <c r="K2755" s="23" cm="1">
        <f t="array" aca="1" ref="K2755" ca="1">_FV(A2755,"Previous close",TRUE)</f>
        <v>28.05</v>
      </c>
      <c r="L2755" s="26"/>
      <c r="M2755" s="23" cm="1">
        <f t="array" aca="1" ref="M2755" ca="1">_FV(A2755,"52 week low",TRUE)</f>
        <v>23.928999999999998</v>
      </c>
      <c r="N2755" s="23" cm="1">
        <f t="array" aca="1" ref="N2755" ca="1">_FV(A2755,"52 week high",TRUE)</f>
        <v>28.3186</v>
      </c>
      <c r="O2755" s="8" cm="1">
        <f t="array" aca="1" ref="O2755" ca="1">_FV(A2755,"Volume")</f>
        <v>104275</v>
      </c>
      <c r="P2755" s="7" cm="1">
        <f t="array" aca="1" ref="P2755" ca="1">_FV(A2755,"Volume average",TRUE)</f>
        <v>137858</v>
      </c>
      <c r="Q2755" t="s">
        <v>1641</v>
      </c>
      <c r="S2755" t="s">
        <v>4261</v>
      </c>
      <c r="T2755" s="25" cm="1">
        <f t="array" aca="1" ref="T2755" ca="1">_FV(A2755,"Expense ratio",TRUE)</f>
        <v>3.3E-3</v>
      </c>
      <c r="U2755" s="24" cm="1">
        <f t="array" aca="1" ref="U2755" ca="1">_FV(A2755,"Market cap",TRUE)</f>
        <v>374310621.75999999</v>
      </c>
      <c r="V2755" s="4">
        <v>374310624</v>
      </c>
      <c r="W2755" s="4">
        <v>374310624</v>
      </c>
      <c r="X2755" t="s">
        <v>7456</v>
      </c>
      <c r="Y2755" t="s">
        <v>654</v>
      </c>
      <c r="Z2755" s="5">
        <v>28.03</v>
      </c>
      <c r="AA2755" s="19">
        <v>25.046143000000001</v>
      </c>
      <c r="AB2755" s="20"/>
      <c r="AC2755" s="4">
        <v>160119</v>
      </c>
      <c r="AE2755" s="5">
        <v>6.266528410548422</v>
      </c>
      <c r="AF2755" s="20"/>
      <c r="AI2755" s="4">
        <v>160119</v>
      </c>
      <c r="AJ2755" s="5">
        <v>4489736.76</v>
      </c>
      <c r="AL2755" s="5">
        <v>28.28</v>
      </c>
      <c r="AM2755" s="5">
        <v>23.928999999999998</v>
      </c>
      <c r="AN2755" t="s">
        <v>90</v>
      </c>
      <c r="AO2755" t="str" cm="1">
        <f t="array" aca="1" ref="AO2755" ca="1">_FV(A2755,"Currency")</f>
        <v>USD</v>
      </c>
      <c r="AP2755" t="str" cm="1">
        <f t="array" aca="1" ref="AP2755" ca="1">_FV(A2755,"Exchange")</f>
        <v>NYSE Arca</v>
      </c>
      <c r="AQ2755" s="6" t="str" cm="1">
        <f t="array" aca="1" ref="AQ2755" ca="1">_FV(A2755,"Exchange abbreviation",TRUE)</f>
        <v>ARCX</v>
      </c>
      <c r="AR2755" t="str" cm="1">
        <f t="array" aca="1" ref="AR2755" ca="1">_FV(A2755,"Instrument type",TRUE)</f>
        <v>ETF</v>
      </c>
    </row>
    <row r="2756" spans="1:44" ht="18.75" customHeight="1" x14ac:dyDescent="0.25">
      <c r="A2756" t="e" vm="2768">
        <v>#VALUE!</v>
      </c>
      <c r="B2756" t="s">
        <v>7457</v>
      </c>
      <c r="C2756" t="s">
        <v>7458</v>
      </c>
      <c r="D2756" s="31" cm="1">
        <f t="array" aca="1" ref="D2756" ca="1">_FV(A2756,"Last trade time",TRUE)</f>
        <v>45824.840277812502</v>
      </c>
      <c r="E2756" s="23" cm="1">
        <f t="array" aca="1" ref="E2756" ca="1">_FV(A2756,"Price")</f>
        <v>41.49</v>
      </c>
      <c r="F2756" s="27" cm="1">
        <f t="array" aca="1" ref="F2756" ca="1">_FV(A2756,"Change (%)",TRUE)</f>
        <v>7.2829999999999995E-3</v>
      </c>
      <c r="G2756" s="26" cm="1">
        <f t="array" aca="1" ref="G2756" ca="1">_FV(A2756,"Change")</f>
        <v>0.3</v>
      </c>
      <c r="H2756" s="23" cm="1">
        <f t="array" aca="1" ref="H2756" ca="1">_FV(A2756,"Open")</f>
        <v>41.35</v>
      </c>
      <c r="I2756" s="23" cm="1">
        <f t="array" aca="1" ref="I2756" ca="1">_FV(A2756,"Low")</f>
        <v>41.35</v>
      </c>
      <c r="J2756" s="23" cm="1">
        <f t="array" aca="1" ref="J2756" ca="1">_FV(A2756,"High")</f>
        <v>41.64</v>
      </c>
      <c r="K2756" s="23" cm="1">
        <f t="array" aca="1" ref="K2756" ca="1">_FV(A2756,"Previous close",TRUE)</f>
        <v>41.19</v>
      </c>
      <c r="L2756" s="26"/>
      <c r="M2756" s="23" cm="1">
        <f t="array" aca="1" ref="M2756" ca="1">_FV(A2756,"52 week low",TRUE)</f>
        <v>34.979999999999997</v>
      </c>
      <c r="N2756" s="23" cm="1">
        <f t="array" aca="1" ref="N2756" ca="1">_FV(A2756,"52 week high",TRUE)</f>
        <v>43.015000000000001</v>
      </c>
      <c r="O2756" s="8" cm="1">
        <f t="array" aca="1" ref="O2756" ca="1">_FV(A2756,"Volume")</f>
        <v>237325</v>
      </c>
      <c r="P2756" s="7" cm="1">
        <f t="array" aca="1" ref="P2756" ca="1">_FV(A2756,"Volume average",TRUE)</f>
        <v>259190</v>
      </c>
      <c r="Q2756" t="s">
        <v>119</v>
      </c>
      <c r="T2756" s="25" cm="1">
        <f t="array" aca="1" ref="T2756" ca="1">_FV(A2756,"Expense ratio",TRUE)</f>
        <v>3.3E-3</v>
      </c>
      <c r="U2756" s="24" cm="1">
        <f t="array" aca="1" ref="U2756" ca="1">_FV(A2756,"Market cap",TRUE)</f>
        <v>7696125189.2299995</v>
      </c>
      <c r="V2756" s="16"/>
      <c r="W2756" s="16"/>
      <c r="Z2756" s="18"/>
      <c r="AA2756" s="20"/>
      <c r="AB2756" s="20"/>
      <c r="AC2756" s="21">
        <v>268323</v>
      </c>
      <c r="AE2756" s="18"/>
      <c r="AF2756" s="20"/>
      <c r="AI2756" s="21"/>
      <c r="AJ2756" s="18"/>
      <c r="AL2756" s="18"/>
      <c r="AM2756" s="18"/>
      <c r="AN2756" t="s">
        <v>73</v>
      </c>
      <c r="AO2756" t="str" cm="1">
        <f t="array" aca="1" ref="AO2756" ca="1">_FV(A2756,"Currency")</f>
        <v>USD</v>
      </c>
      <c r="AP2756" t="str" cm="1">
        <f t="array" aca="1" ref="AP2756" ca="1">_FV(A2756,"Exchange")</f>
        <v>NYSE Arca</v>
      </c>
      <c r="AQ2756" s="6" t="str" cm="1">
        <f t="array" aca="1" ref="AQ2756" ca="1">_FV(A2756,"Exchange abbreviation",TRUE)</f>
        <v>ARCX</v>
      </c>
      <c r="AR2756" t="str" cm="1">
        <f t="array" aca="1" ref="AR2756" ca="1">_FV(A2756,"Instrument type",TRUE)</f>
        <v>ETF</v>
      </c>
    </row>
    <row r="2757" spans="1:44" ht="18.75" customHeight="1" x14ac:dyDescent="0.25">
      <c r="A2757" t="e" vm="2769">
        <v>#VALUE!</v>
      </c>
      <c r="B2757" t="s">
        <v>7459</v>
      </c>
      <c r="C2757" t="s">
        <v>7460</v>
      </c>
      <c r="D2757" s="31" cm="1">
        <f t="array" aca="1" ref="D2757" ca="1">_FV(A2757,"Last trade time",TRUE)</f>
        <v>45824.84027780078</v>
      </c>
      <c r="E2757" s="23" cm="1">
        <f t="array" aca="1" ref="E2757" ca="1">_FV(A2757,"Price")</f>
        <v>36.01</v>
      </c>
      <c r="F2757" s="27" cm="1">
        <f t="array" aca="1" ref="F2757" ca="1">_FV(A2757,"Change (%)",TRUE)</f>
        <v>8.1189999999999995E-3</v>
      </c>
      <c r="G2757" s="26" cm="1">
        <f t="array" aca="1" ref="G2757" ca="1">_FV(A2757,"Change")</f>
        <v>0.28999999999999998</v>
      </c>
      <c r="H2757" s="23" cm="1">
        <f t="array" aca="1" ref="H2757" ca="1">_FV(A2757,"Open")</f>
        <v>35.89</v>
      </c>
      <c r="I2757" s="23" cm="1">
        <f t="array" aca="1" ref="I2757" ca="1">_FV(A2757,"Low")</f>
        <v>35.89</v>
      </c>
      <c r="J2757" s="23" cm="1">
        <f t="array" aca="1" ref="J2757" ca="1">_FV(A2757,"High")</f>
        <v>36.130000000000003</v>
      </c>
      <c r="K2757" s="23" cm="1">
        <f t="array" aca="1" ref="K2757" ca="1">_FV(A2757,"Previous close",TRUE)</f>
        <v>35.72</v>
      </c>
      <c r="L2757" s="26"/>
      <c r="M2757" s="23" cm="1">
        <f t="array" aca="1" ref="M2757" ca="1">_FV(A2757,"52 week low",TRUE)</f>
        <v>28.95</v>
      </c>
      <c r="N2757" s="23" cm="1">
        <f t="array" aca="1" ref="N2757" ca="1">_FV(A2757,"52 week high",TRUE)</f>
        <v>36.749000000000002</v>
      </c>
      <c r="O2757" s="8" cm="1">
        <f t="array" aca="1" ref="O2757" ca="1">_FV(A2757,"Volume")</f>
        <v>782845</v>
      </c>
      <c r="P2757" s="7" cm="1">
        <f t="array" aca="1" ref="P2757" ca="1">_FV(A2757,"Volume average",TRUE)</f>
        <v>936998</v>
      </c>
      <c r="Q2757" t="s">
        <v>50</v>
      </c>
      <c r="S2757" t="s">
        <v>4261</v>
      </c>
      <c r="T2757" s="25" cm="1">
        <f t="array" aca="1" ref="T2757" ca="1">_FV(A2757,"Expense ratio",TRUE)</f>
        <v>3.3E-3</v>
      </c>
      <c r="U2757" s="24" cm="1">
        <f t="array" aca="1" ref="U2757" ca="1">_FV(A2757,"Market cap",TRUE)</f>
        <v>5471830169.9099998</v>
      </c>
      <c r="V2757" s="4">
        <v>5471830016</v>
      </c>
      <c r="W2757" s="4">
        <v>5471830016</v>
      </c>
      <c r="X2757" t="s">
        <v>7461</v>
      </c>
      <c r="Y2757" t="s">
        <v>5257</v>
      </c>
      <c r="Z2757" s="5">
        <v>35.82</v>
      </c>
      <c r="AA2757" s="5">
        <v>27.318860000000001</v>
      </c>
      <c r="AB2757" s="5">
        <v>1.04E-2</v>
      </c>
      <c r="AC2757" s="4">
        <v>1275926</v>
      </c>
      <c r="AE2757" s="5">
        <v>3.01366296300476</v>
      </c>
      <c r="AF2757" s="5">
        <v>14.343501697700709</v>
      </c>
      <c r="AI2757" s="4">
        <v>1275926</v>
      </c>
      <c r="AJ2757" s="5">
        <v>45703669.32</v>
      </c>
      <c r="AL2757" s="5">
        <v>36.749000000000002</v>
      </c>
      <c r="AM2757" s="5">
        <v>28.95</v>
      </c>
      <c r="AN2757" t="s">
        <v>82</v>
      </c>
      <c r="AO2757" t="str" cm="1">
        <f t="array" aca="1" ref="AO2757" ca="1">_FV(A2757,"Currency")</f>
        <v>USD</v>
      </c>
      <c r="AP2757" t="str" cm="1">
        <f t="array" aca="1" ref="AP2757" ca="1">_FV(A2757,"Exchange")</f>
        <v>NYSE Arca</v>
      </c>
      <c r="AQ2757" s="6" t="str" cm="1">
        <f t="array" aca="1" ref="AQ2757" ca="1">_FV(A2757,"Exchange abbreviation",TRUE)</f>
        <v>ARCX</v>
      </c>
      <c r="AR2757" t="str" cm="1">
        <f t="array" aca="1" ref="AR2757" ca="1">_FV(A2757,"Instrument type",TRUE)</f>
        <v>ETF</v>
      </c>
    </row>
    <row r="2758" spans="1:44" ht="18.75" customHeight="1" x14ac:dyDescent="0.25">
      <c r="A2758" t="e" vm="2770">
        <v>#VALUE!</v>
      </c>
      <c r="B2758" t="s">
        <v>7462</v>
      </c>
      <c r="C2758" t="s">
        <v>7463</v>
      </c>
      <c r="D2758" s="31" cm="1">
        <f t="array" aca="1" ref="D2758" ca="1">_FV(A2758,"Last trade time",TRUE)</f>
        <v>45824.84027780078</v>
      </c>
      <c r="E2758" s="23" cm="1">
        <f t="array" aca="1" ref="E2758" ca="1">_FV(A2758,"Price")</f>
        <v>32.15</v>
      </c>
      <c r="F2758" s="27" cm="1">
        <f t="array" aca="1" ref="F2758" ca="1">_FV(A2758,"Change (%)",TRUE)</f>
        <v>4.3740000000000003E-3</v>
      </c>
      <c r="G2758" s="26" cm="1">
        <f t="array" aca="1" ref="G2758" ca="1">_FV(A2758,"Change")</f>
        <v>0.14000000000000001</v>
      </c>
      <c r="H2758" s="23" cm="1">
        <f t="array" aca="1" ref="H2758" ca="1">_FV(A2758,"Open")</f>
        <v>32.25</v>
      </c>
      <c r="I2758" s="23" cm="1">
        <f t="array" aca="1" ref="I2758" ca="1">_FV(A2758,"Low")</f>
        <v>32.090000000000003</v>
      </c>
      <c r="J2758" s="23" cm="1">
        <f t="array" aca="1" ref="J2758" ca="1">_FV(A2758,"High")</f>
        <v>32.33</v>
      </c>
      <c r="K2758" s="23" cm="1">
        <f t="array" aca="1" ref="K2758" ca="1">_FV(A2758,"Previous close",TRUE)</f>
        <v>32.01</v>
      </c>
      <c r="L2758" s="26"/>
      <c r="M2758" s="23" cm="1">
        <f t="array" aca="1" ref="M2758" ca="1">_FV(A2758,"52 week low",TRUE)</f>
        <v>27.44</v>
      </c>
      <c r="N2758" s="23" cm="1">
        <f t="array" aca="1" ref="N2758" ca="1">_FV(A2758,"52 week high",TRUE)</f>
        <v>33.799999999999997</v>
      </c>
      <c r="O2758" s="8" cm="1">
        <f t="array" aca="1" ref="O2758" ca="1">_FV(A2758,"Volume")</f>
        <v>43832</v>
      </c>
      <c r="P2758" s="7" cm="1">
        <f t="array" aca="1" ref="P2758" ca="1">_FV(A2758,"Volume average",TRUE)</f>
        <v>44806</v>
      </c>
      <c r="Q2758" t="s">
        <v>1641</v>
      </c>
      <c r="R2758" t="s">
        <v>155</v>
      </c>
      <c r="S2758" t="s">
        <v>4292</v>
      </c>
      <c r="T2758" s="25" cm="1">
        <f t="array" aca="1" ref="T2758" ca="1">_FV(A2758,"Expense ratio",TRUE)</f>
        <v>3.3E-3</v>
      </c>
      <c r="U2758" s="24" cm="1">
        <f t="array" aca="1" ref="U2758" ca="1">_FV(A2758,"Market cap",TRUE)</f>
        <v>459045212.13999999</v>
      </c>
      <c r="V2758" s="4">
        <v>459045216</v>
      </c>
      <c r="W2758" s="4">
        <v>459045216</v>
      </c>
      <c r="Y2758" t="s">
        <v>5191</v>
      </c>
      <c r="Z2758" s="5">
        <v>32.14</v>
      </c>
      <c r="AA2758" s="19">
        <v>20.762022000000002</v>
      </c>
      <c r="AB2758" s="5">
        <v>1.12E-2</v>
      </c>
      <c r="AC2758" s="4">
        <v>53596</v>
      </c>
      <c r="AE2758" s="5">
        <v>4.2843285461007241</v>
      </c>
      <c r="AF2758" s="5">
        <v>8.3015524035113799</v>
      </c>
      <c r="AI2758" s="4">
        <v>53596</v>
      </c>
      <c r="AJ2758" s="5">
        <v>1723647.36</v>
      </c>
      <c r="AL2758" s="5">
        <v>33.799999999999997</v>
      </c>
      <c r="AM2758" s="5">
        <v>27.44</v>
      </c>
      <c r="AN2758" t="s">
        <v>90</v>
      </c>
      <c r="AO2758" t="str" cm="1">
        <f t="array" aca="1" ref="AO2758" ca="1">_FV(A2758,"Currency")</f>
        <v>USD</v>
      </c>
      <c r="AP2758" t="str" cm="1">
        <f t="array" aca="1" ref="AP2758" ca="1">_FV(A2758,"Exchange")</f>
        <v>NYSE Arca</v>
      </c>
      <c r="AQ2758" s="6" t="str" cm="1">
        <f t="array" aca="1" ref="AQ2758" ca="1">_FV(A2758,"Exchange abbreviation",TRUE)</f>
        <v>ARCX</v>
      </c>
      <c r="AR2758" t="str" cm="1">
        <f t="array" aca="1" ref="AR2758" ca="1">_FV(A2758,"Instrument type",TRUE)</f>
        <v>ETF</v>
      </c>
    </row>
    <row r="2759" spans="1:44" ht="18.75" customHeight="1" x14ac:dyDescent="0.25">
      <c r="A2759" t="e" vm="2771">
        <v>#VALUE!</v>
      </c>
      <c r="B2759" t="s">
        <v>7464</v>
      </c>
      <c r="C2759" t="s">
        <v>7465</v>
      </c>
      <c r="D2759" s="31" cm="1">
        <f t="array" aca="1" ref="D2759" ca="1">_FV(A2759,"Last trade time",TRUE)</f>
        <v>45824.84027780078</v>
      </c>
      <c r="E2759" s="23" cm="1">
        <f t="array" aca="1" ref="E2759" ca="1">_FV(A2759,"Price")</f>
        <v>36.56</v>
      </c>
      <c r="F2759" s="27" cm="1">
        <f t="array" aca="1" ref="F2759" ca="1">_FV(A2759,"Change (%)",TRUE)</f>
        <v>1.1342000000000001E-2</v>
      </c>
      <c r="G2759" s="26" cm="1">
        <f t="array" aca="1" ref="G2759" ca="1">_FV(A2759,"Change")</f>
        <v>0.41</v>
      </c>
      <c r="H2759" s="23" cm="1">
        <f t="array" aca="1" ref="H2759" ca="1">_FV(A2759,"Open")</f>
        <v>36.35</v>
      </c>
      <c r="I2759" s="23" cm="1">
        <f t="array" aca="1" ref="I2759" ca="1">_FV(A2759,"Low")</f>
        <v>36.35</v>
      </c>
      <c r="J2759" s="23" cm="1">
        <f t="array" aca="1" ref="J2759" ca="1">_FV(A2759,"High")</f>
        <v>36.64</v>
      </c>
      <c r="K2759" s="23" cm="1">
        <f t="array" aca="1" ref="K2759" ca="1">_FV(A2759,"Previous close",TRUE)</f>
        <v>36.15</v>
      </c>
      <c r="L2759" s="26"/>
      <c r="M2759" s="23" cm="1">
        <f t="array" aca="1" ref="M2759" ca="1">_FV(A2759,"52 week low",TRUE)</f>
        <v>29.72</v>
      </c>
      <c r="N2759" s="23" cm="1">
        <f t="array" aca="1" ref="N2759" ca="1">_FV(A2759,"52 week high",TRUE)</f>
        <v>37.51</v>
      </c>
      <c r="O2759" s="8" cm="1">
        <f t="array" aca="1" ref="O2759" ca="1">_FV(A2759,"Volume")</f>
        <v>98013</v>
      </c>
      <c r="P2759" s="7" cm="1">
        <f t="array" aca="1" ref="P2759" ca="1">_FV(A2759,"Volume average",TRUE)</f>
        <v>109854</v>
      </c>
      <c r="Q2759" t="s">
        <v>119</v>
      </c>
      <c r="T2759" s="25" cm="1">
        <f t="array" aca="1" ref="T2759" ca="1">_FV(A2759,"Expense ratio",TRUE)</f>
        <v>3.3E-3</v>
      </c>
      <c r="U2759" s="24" cm="1">
        <f t="array" aca="1" ref="U2759" ca="1">_FV(A2759,"Market cap",TRUE)</f>
        <v>1761126197.1099999</v>
      </c>
      <c r="V2759" s="16"/>
      <c r="W2759" s="16"/>
      <c r="X2759" t="s">
        <v>7466</v>
      </c>
      <c r="Z2759" s="18"/>
      <c r="AA2759" s="20"/>
      <c r="AB2759" s="20"/>
      <c r="AC2759" s="21">
        <v>109467</v>
      </c>
      <c r="AE2759" s="18"/>
      <c r="AF2759" s="20"/>
      <c r="AI2759" s="21"/>
      <c r="AJ2759" s="18"/>
      <c r="AL2759" s="18"/>
      <c r="AM2759" s="18"/>
      <c r="AN2759" t="s">
        <v>73</v>
      </c>
      <c r="AO2759" t="str" cm="1">
        <f t="array" aca="1" ref="AO2759" ca="1">_FV(A2759,"Currency")</f>
        <v>USD</v>
      </c>
      <c r="AP2759" t="str" cm="1">
        <f t="array" aca="1" ref="AP2759" ca="1">_FV(A2759,"Exchange")</f>
        <v>NYSE Arca</v>
      </c>
      <c r="AQ2759" s="6" t="str" cm="1">
        <f t="array" aca="1" ref="AQ2759" ca="1">_FV(A2759,"Exchange abbreviation",TRUE)</f>
        <v>ARCX</v>
      </c>
      <c r="AR2759" t="str" cm="1">
        <f t="array" aca="1" ref="AR2759" ca="1">_FV(A2759,"Instrument type",TRUE)</f>
        <v>ETF</v>
      </c>
    </row>
    <row r="2760" spans="1:44" ht="18.75" customHeight="1" x14ac:dyDescent="0.25">
      <c r="A2760" t="e" vm="2772">
        <v>#VALUE!</v>
      </c>
      <c r="B2760" t="s">
        <v>7467</v>
      </c>
      <c r="C2760" t="s">
        <v>7468</v>
      </c>
      <c r="D2760" s="31" cm="1">
        <f t="array" aca="1" ref="D2760" ca="1">_FV(A2760,"Last trade time",TRUE)</f>
        <v>45824.84027780078</v>
      </c>
      <c r="E2760" s="23" cm="1">
        <f t="array" aca="1" ref="E2760" ca="1">_FV(A2760,"Price")</f>
        <v>29.062799999999999</v>
      </c>
      <c r="F2760" s="27" cm="1">
        <f t="array" aca="1" ref="F2760" ca="1">_FV(A2760,"Change (%)",TRUE)</f>
        <v>6.5529999999999998E-3</v>
      </c>
      <c r="G2760" s="26" cm="1">
        <f t="array" aca="1" ref="G2760" ca="1">_FV(A2760,"Change")</f>
        <v>0.18920000000000001</v>
      </c>
      <c r="H2760" s="23" cm="1">
        <f t="array" aca="1" ref="H2760" ca="1">_FV(A2760,"Open")</f>
        <v>29.2</v>
      </c>
      <c r="I2760" s="23" cm="1">
        <f t="array" aca="1" ref="I2760" ca="1">_FV(A2760,"Low")</f>
        <v>29.03</v>
      </c>
      <c r="J2760" s="23" cm="1">
        <f t="array" aca="1" ref="J2760" ca="1">_FV(A2760,"High")</f>
        <v>29.2</v>
      </c>
      <c r="K2760" s="23" cm="1">
        <f t="array" aca="1" ref="K2760" ca="1">_FV(A2760,"Previous close",TRUE)</f>
        <v>28.8736</v>
      </c>
      <c r="L2760" s="26"/>
      <c r="M2760" s="23" cm="1">
        <f t="array" aca="1" ref="M2760" ca="1">_FV(A2760,"52 week low",TRUE)</f>
        <v>24.475000000000001</v>
      </c>
      <c r="N2760" s="23" cm="1">
        <f t="array" aca="1" ref="N2760" ca="1">_FV(A2760,"52 week high",TRUE)</f>
        <v>29.24</v>
      </c>
      <c r="O2760" s="8" cm="1">
        <f t="array" aca="1" ref="O2760" ca="1">_FV(A2760,"Volume")</f>
        <v>7895</v>
      </c>
      <c r="P2760" s="7" cm="1">
        <f t="array" aca="1" ref="P2760" ca="1">_FV(A2760,"Volume average",TRUE)</f>
        <v>28912</v>
      </c>
      <c r="Q2760" t="s">
        <v>1316</v>
      </c>
      <c r="S2760" t="s">
        <v>7469</v>
      </c>
      <c r="T2760" s="25" cm="1">
        <f t="array" aca="1" ref="T2760" ca="1">_FV(A2760,"Expense ratio",TRUE)</f>
        <v>3.3E-3</v>
      </c>
      <c r="U2760" s="24" cm="1">
        <f t="array" aca="1" ref="U2760" ca="1">_FV(A2760,"Market cap",TRUE)</f>
        <v>973580243.27999997</v>
      </c>
      <c r="V2760" s="4">
        <v>973580224</v>
      </c>
      <c r="W2760" s="4">
        <v>973580224</v>
      </c>
      <c r="X2760" t="s">
        <v>7470</v>
      </c>
      <c r="Y2760" t="s">
        <v>1487</v>
      </c>
      <c r="Z2760" s="5">
        <v>28.859100000000002</v>
      </c>
      <c r="AA2760" s="5">
        <v>15.324412000000001</v>
      </c>
      <c r="AB2760" s="5">
        <v>2.23E-2</v>
      </c>
      <c r="AC2760" s="4">
        <v>52393</v>
      </c>
      <c r="AE2760" s="5">
        <v>6.9364212650669499</v>
      </c>
      <c r="AF2760" s="5">
        <v>9.0258300609779454</v>
      </c>
      <c r="AI2760" s="4">
        <v>52393</v>
      </c>
      <c r="AJ2760" s="5">
        <v>1512601.6279</v>
      </c>
      <c r="AL2760" s="5">
        <v>29.24</v>
      </c>
      <c r="AM2760" s="5">
        <v>24.475000000000001</v>
      </c>
      <c r="AN2760" t="s">
        <v>90</v>
      </c>
      <c r="AO2760" t="str" cm="1">
        <f t="array" aca="1" ref="AO2760" ca="1">_FV(A2760,"Currency")</f>
        <v>USD</v>
      </c>
      <c r="AP2760" t="str" cm="1">
        <f t="array" aca="1" ref="AP2760" ca="1">_FV(A2760,"Exchange")</f>
        <v>NYSE Arca</v>
      </c>
      <c r="AQ2760" s="6" t="str" cm="1">
        <f t="array" aca="1" ref="AQ2760" ca="1">_FV(A2760,"Exchange abbreviation",TRUE)</f>
        <v>ARCX</v>
      </c>
      <c r="AR2760" t="str" cm="1">
        <f t="array" aca="1" ref="AR2760" ca="1">_FV(A2760,"Instrument type",TRUE)</f>
        <v>ETF</v>
      </c>
    </row>
    <row r="2761" spans="1:44" ht="18.75" customHeight="1" x14ac:dyDescent="0.25">
      <c r="A2761" t="e" vm="2773">
        <v>#VALUE!</v>
      </c>
      <c r="B2761" t="s">
        <v>7471</v>
      </c>
      <c r="C2761" t="s">
        <v>7472</v>
      </c>
      <c r="D2761" s="31" cm="1">
        <f t="array" aca="1" ref="D2761" ca="1">_FV(A2761,"Last trade time",TRUE)</f>
        <v>45824.893172325785</v>
      </c>
      <c r="E2761" s="23" cm="1">
        <f t="array" aca="1" ref="E2761" ca="1">_FV(A2761,"Price")</f>
        <v>61.39</v>
      </c>
      <c r="F2761" s="27" cm="1">
        <f t="array" aca="1" ref="F2761" ca="1">_FV(A2761,"Change (%)",TRUE)</f>
        <v>1.6969999999999999E-3</v>
      </c>
      <c r="G2761" s="26" cm="1">
        <f t="array" aca="1" ref="G2761" ca="1">_FV(A2761,"Change")</f>
        <v>0.104</v>
      </c>
      <c r="H2761" s="23" cm="1">
        <f t="array" aca="1" ref="H2761" ca="1">_FV(A2761,"Open")</f>
        <v>61.51</v>
      </c>
      <c r="I2761" s="23" cm="1">
        <f t="array" aca="1" ref="I2761" ca="1">_FV(A2761,"Low")</f>
        <v>61.158299999999997</v>
      </c>
      <c r="J2761" s="23" cm="1">
        <f t="array" aca="1" ref="J2761" ca="1">_FV(A2761,"High")</f>
        <v>62.055799999999998</v>
      </c>
      <c r="K2761" s="23" cm="1">
        <f t="array" aca="1" ref="K2761" ca="1">_FV(A2761,"Previous close",TRUE)</f>
        <v>61.286000000000001</v>
      </c>
      <c r="L2761" s="26"/>
      <c r="M2761" s="23" cm="1">
        <f t="array" aca="1" ref="M2761" ca="1">_FV(A2761,"52 week low",TRUE)</f>
        <v>52.76</v>
      </c>
      <c r="N2761" s="23" cm="1">
        <f t="array" aca="1" ref="N2761" ca="1">_FV(A2761,"52 week high",TRUE)</f>
        <v>67.569999999999993</v>
      </c>
      <c r="O2761" s="8" cm="1">
        <f t="array" aca="1" ref="O2761" ca="1">_FV(A2761,"Volume")</f>
        <v>67726</v>
      </c>
      <c r="P2761" s="7" cm="1">
        <f t="array" aca="1" ref="P2761" ca="1">_FV(A2761,"Volume average",TRUE)</f>
        <v>66055</v>
      </c>
      <c r="Q2761" t="s">
        <v>1626</v>
      </c>
      <c r="S2761" t="s">
        <v>2067</v>
      </c>
      <c r="T2761" s="25" cm="1">
        <f t="array" aca="1" ref="T2761" ca="1">_FV(A2761,"Expense ratio",TRUE)</f>
        <v>3.3E-3</v>
      </c>
      <c r="U2761" s="24" cm="1">
        <f t="array" aca="1" ref="U2761" ca="1">_FV(A2761,"Market cap",TRUE)</f>
        <v>1951431916.8499999</v>
      </c>
      <c r="V2761" s="4">
        <v>1951431936</v>
      </c>
      <c r="W2761" s="4">
        <v>1951431936</v>
      </c>
      <c r="Y2761" t="s">
        <v>7473</v>
      </c>
      <c r="Z2761" s="5">
        <v>61.831760000000003</v>
      </c>
      <c r="AA2761" s="5">
        <v>33.909264</v>
      </c>
      <c r="AB2761" s="5">
        <v>2.5899999E-2</v>
      </c>
      <c r="AC2761" s="4">
        <v>98233</v>
      </c>
      <c r="AE2761" s="5">
        <v>4.1445472222446877</v>
      </c>
      <c r="AF2761" s="5">
        <v>12.23870728925878</v>
      </c>
      <c r="AH2761" s="17">
        <v>19950000</v>
      </c>
      <c r="AI2761" s="4">
        <v>98233</v>
      </c>
      <c r="AJ2761" s="5">
        <v>6074728.7200000007</v>
      </c>
      <c r="AL2761" s="5">
        <v>67.569999999999993</v>
      </c>
      <c r="AM2761" s="5">
        <v>52.76</v>
      </c>
      <c r="AN2761" t="s">
        <v>90</v>
      </c>
      <c r="AO2761" t="str" cm="1">
        <f t="array" aca="1" ref="AO2761" ca="1">_FV(A2761,"Currency")</f>
        <v>USD</v>
      </c>
      <c r="AP2761" t="str" cm="1">
        <f t="array" aca="1" ref="AP2761" ca="1">_FV(A2761,"Exchange")</f>
        <v>CBOE BZX Exchange</v>
      </c>
      <c r="AQ2761" s="6" t="str" cm="1">
        <f t="array" aca="1" ref="AQ2761" ca="1">_FV(A2761,"Exchange abbreviation",TRUE)</f>
        <v>BATS</v>
      </c>
      <c r="AR2761" t="str" cm="1">
        <f t="array" aca="1" ref="AR2761" ca="1">_FV(A2761,"Instrument type",TRUE)</f>
        <v>ETF</v>
      </c>
    </row>
    <row r="2762" spans="1:44" ht="18.75" customHeight="1" x14ac:dyDescent="0.25">
      <c r="A2762" t="e" vm="2774">
        <v>#VALUE!</v>
      </c>
      <c r="B2762" t="s">
        <v>7474</v>
      </c>
      <c r="C2762" t="s">
        <v>7475</v>
      </c>
      <c r="D2762" s="31" cm="1">
        <f t="array" aca="1" ref="D2762" ca="1">_FV(A2762,"Last trade time",TRUE)</f>
        <v>45824.840277789066</v>
      </c>
      <c r="E2762" s="23" cm="1">
        <f t="array" aca="1" ref="E2762" ca="1">_FV(A2762,"Price")</f>
        <v>32.76</v>
      </c>
      <c r="F2762" s="27" cm="1">
        <f t="array" aca="1" ref="F2762" ca="1">_FV(A2762,"Change (%)",TRUE)</f>
        <v>3.9839999999999997E-3</v>
      </c>
      <c r="G2762" s="26" cm="1">
        <f t="array" aca="1" ref="G2762" ca="1">_FV(A2762,"Change")</f>
        <v>0.13</v>
      </c>
      <c r="H2762" s="23" cm="1">
        <f t="array" aca="1" ref="H2762" ca="1">_FV(A2762,"Open")</f>
        <v>32.76</v>
      </c>
      <c r="I2762" s="23" cm="1">
        <f t="array" aca="1" ref="I2762" ca="1">_FV(A2762,"Low")</f>
        <v>32.67</v>
      </c>
      <c r="J2762" s="23" cm="1">
        <f t="array" aca="1" ref="J2762" ca="1">_FV(A2762,"High")</f>
        <v>32.94</v>
      </c>
      <c r="K2762" s="23" cm="1">
        <f t="array" aca="1" ref="K2762" ca="1">_FV(A2762,"Previous close",TRUE)</f>
        <v>32.630000000000003</v>
      </c>
      <c r="L2762" s="26"/>
      <c r="M2762" s="23" cm="1">
        <f t="array" aca="1" ref="M2762" ca="1">_FV(A2762,"52 week low",TRUE)</f>
        <v>28.22</v>
      </c>
      <c r="N2762" s="23" cm="1">
        <f t="array" aca="1" ref="N2762" ca="1">_FV(A2762,"52 week high",TRUE)</f>
        <v>32.979999999999997</v>
      </c>
      <c r="O2762" s="8" cm="1">
        <f t="array" aca="1" ref="O2762" ca="1">_FV(A2762,"Volume")</f>
        <v>489350</v>
      </c>
      <c r="P2762" s="7" cm="1">
        <f t="array" aca="1" ref="P2762" ca="1">_FV(A2762,"Volume average",TRUE)</f>
        <v>554495</v>
      </c>
      <c r="Q2762" t="s">
        <v>554</v>
      </c>
      <c r="S2762" t="s">
        <v>4261</v>
      </c>
      <c r="T2762" s="25" cm="1">
        <f t="array" aca="1" ref="T2762" ca="1">_FV(A2762,"Expense ratio",TRUE)</f>
        <v>3.3E-3</v>
      </c>
      <c r="U2762" s="24" cm="1">
        <f t="array" aca="1" ref="U2762" ca="1">_FV(A2762,"Market cap",TRUE)</f>
        <v>2252337577.79</v>
      </c>
      <c r="V2762" s="4">
        <v>2252337664</v>
      </c>
      <c r="W2762" s="4">
        <v>2252337664</v>
      </c>
      <c r="X2762" t="s">
        <v>7476</v>
      </c>
      <c r="Y2762" t="s">
        <v>1048</v>
      </c>
      <c r="Z2762" s="5">
        <v>32.590000000000003</v>
      </c>
      <c r="AA2762" s="5">
        <v>26.547260000000001</v>
      </c>
      <c r="AB2762" s="5">
        <v>1.9199998999999999E-2</v>
      </c>
      <c r="AC2762" s="4">
        <v>645020</v>
      </c>
      <c r="AE2762" s="5">
        <v>4.6661108472366264</v>
      </c>
      <c r="AF2762" s="5">
        <v>13.150771086134069</v>
      </c>
      <c r="AI2762" s="4">
        <v>645020</v>
      </c>
      <c r="AJ2762" s="5">
        <v>21034102.199999999</v>
      </c>
      <c r="AL2762" s="5">
        <v>32.74</v>
      </c>
      <c r="AM2762" s="5">
        <v>28.22</v>
      </c>
      <c r="AN2762" t="s">
        <v>82</v>
      </c>
      <c r="AO2762" t="str" cm="1">
        <f t="array" aca="1" ref="AO2762" ca="1">_FV(A2762,"Currency")</f>
        <v>USD</v>
      </c>
      <c r="AP2762" t="str" cm="1">
        <f t="array" aca="1" ref="AP2762" ca="1">_FV(A2762,"Exchange")</f>
        <v>NYSE Arca</v>
      </c>
      <c r="AQ2762" s="6" t="str" cm="1">
        <f t="array" aca="1" ref="AQ2762" ca="1">_FV(A2762,"Exchange abbreviation",TRUE)</f>
        <v>ARCX</v>
      </c>
      <c r="AR2762" t="str" cm="1">
        <f t="array" aca="1" ref="AR2762" ca="1">_FV(A2762,"Instrument type",TRUE)</f>
        <v>ETF</v>
      </c>
    </row>
    <row r="2763" spans="1:44" ht="18.75" customHeight="1" x14ac:dyDescent="0.25">
      <c r="A2763" t="e" vm="2775">
        <v>#VALUE!</v>
      </c>
      <c r="B2763" t="s">
        <v>7477</v>
      </c>
      <c r="C2763" t="s">
        <v>7478</v>
      </c>
      <c r="D2763" s="31" cm="1">
        <f t="array" aca="1" ref="D2763" ca="1">_FV(A2763,"Last trade time",TRUE)</f>
        <v>45824.876137267966</v>
      </c>
      <c r="E2763" s="23" cm="1">
        <f t="array" aca="1" ref="E2763" ca="1">_FV(A2763,"Price")</f>
        <v>62.74</v>
      </c>
      <c r="F2763" s="27" cm="1">
        <f t="array" aca="1" ref="F2763" ca="1">_FV(A2763,"Change (%)",TRUE)</f>
        <v>3.888E-3</v>
      </c>
      <c r="G2763" s="26" cm="1">
        <f t="array" aca="1" ref="G2763" ca="1">_FV(A2763,"Change")</f>
        <v>0.24299999999999999</v>
      </c>
      <c r="H2763" s="23" cm="1">
        <f t="array" aca="1" ref="H2763" ca="1">_FV(A2763,"Open")</f>
        <v>63.13</v>
      </c>
      <c r="I2763" s="23" cm="1">
        <f t="array" aca="1" ref="I2763" ca="1">_FV(A2763,"Low")</f>
        <v>62.73</v>
      </c>
      <c r="J2763" s="23" cm="1">
        <f t="array" aca="1" ref="J2763" ca="1">_FV(A2763,"High")</f>
        <v>63.335000000000001</v>
      </c>
      <c r="K2763" s="23" cm="1">
        <f t="array" aca="1" ref="K2763" ca="1">_FV(A2763,"Previous close",TRUE)</f>
        <v>62.497</v>
      </c>
      <c r="L2763" s="26"/>
      <c r="M2763" s="23" cm="1">
        <f t="array" aca="1" ref="M2763" ca="1">_FV(A2763,"52 week low",TRUE)</f>
        <v>51.045000000000002</v>
      </c>
      <c r="N2763" s="23" cm="1">
        <f t="array" aca="1" ref="N2763" ca="1">_FV(A2763,"52 week high",TRUE)</f>
        <v>64.69</v>
      </c>
      <c r="O2763" s="8" cm="1">
        <f t="array" aca="1" ref="O2763" ca="1">_FV(A2763,"Volume")</f>
        <v>3058599</v>
      </c>
      <c r="P2763" s="7" cm="1">
        <f t="array" aca="1" ref="P2763" ca="1">_FV(A2763,"Volume average",TRUE)</f>
        <v>5300407</v>
      </c>
      <c r="Q2763" t="s">
        <v>2582</v>
      </c>
      <c r="R2763" t="s">
        <v>155</v>
      </c>
      <c r="S2763" t="s">
        <v>2067</v>
      </c>
      <c r="T2763" s="25" cm="1">
        <f t="array" aca="1" ref="T2763" ca="1">_FV(A2763,"Expense ratio",TRUE)</f>
        <v>3.3E-3</v>
      </c>
      <c r="U2763" s="24" cm="1">
        <f t="array" aca="1" ref="U2763" ca="1">_FV(A2763,"Market cap",TRUE)</f>
        <v>25287352618.919998</v>
      </c>
      <c r="V2763" s="4">
        <v>25287352320</v>
      </c>
      <c r="W2763" s="4">
        <v>25287352320</v>
      </c>
      <c r="Y2763" t="s">
        <v>7071</v>
      </c>
      <c r="Z2763" s="5">
        <v>63.998350000000002</v>
      </c>
      <c r="AA2763" s="5">
        <v>12.955767</v>
      </c>
      <c r="AB2763" s="19">
        <v>3.85E-2</v>
      </c>
      <c r="AC2763" s="4">
        <v>3672807</v>
      </c>
      <c r="AE2763" s="5">
        <v>22.689873142889422</v>
      </c>
      <c r="AF2763" s="19">
        <v>19.30502684014548</v>
      </c>
      <c r="AI2763" s="4">
        <v>3672807</v>
      </c>
      <c r="AJ2763" s="5">
        <v>235573840.97999999</v>
      </c>
      <c r="AL2763" s="5">
        <v>64.349999999999994</v>
      </c>
      <c r="AM2763" s="5">
        <v>51.05</v>
      </c>
      <c r="AN2763" t="s">
        <v>82</v>
      </c>
      <c r="AO2763" t="str" cm="1">
        <f t="array" aca="1" ref="AO2763" ca="1">_FV(A2763,"Currency")</f>
        <v>USD</v>
      </c>
      <c r="AP2763" t="str" cm="1">
        <f t="array" aca="1" ref="AP2763" ca="1">_FV(A2763,"Exchange")</f>
        <v>CBOE BZX Exchange</v>
      </c>
      <c r="AQ2763" s="6" t="str" cm="1">
        <f t="array" aca="1" ref="AQ2763" ca="1">_FV(A2763,"Exchange abbreviation",TRUE)</f>
        <v>BATS</v>
      </c>
      <c r="AR2763" t="str" cm="1">
        <f t="array" aca="1" ref="AR2763" ca="1">_FV(A2763,"Instrument type",TRUE)</f>
        <v>ETF</v>
      </c>
    </row>
    <row r="2764" spans="1:44" ht="18.75" customHeight="1" x14ac:dyDescent="0.25">
      <c r="A2764" t="e" vm="2776">
        <v>#VALUE!</v>
      </c>
      <c r="B2764" t="s">
        <v>7479</v>
      </c>
      <c r="C2764" t="s">
        <v>7480</v>
      </c>
      <c r="D2764" s="31" cm="1">
        <f t="array" aca="1" ref="D2764" ca="1">_FV(A2764,"Last trade time",TRUE)</f>
        <v>45824.895839258592</v>
      </c>
      <c r="E2764" s="23" cm="1">
        <f t="array" aca="1" ref="E2764" ca="1">_FV(A2764,"Price")</f>
        <v>68.03</v>
      </c>
      <c r="F2764" s="27" cm="1">
        <f t="array" aca="1" ref="F2764" ca="1">_FV(A2764,"Change (%)",TRUE)</f>
        <v>1.2501999999999999E-2</v>
      </c>
      <c r="G2764" s="26" cm="1">
        <f t="array" aca="1" ref="G2764" ca="1">_FV(A2764,"Change")</f>
        <v>0.84</v>
      </c>
      <c r="H2764" s="23" cm="1">
        <f t="array" aca="1" ref="H2764" ca="1">_FV(A2764,"Open")</f>
        <v>67.92</v>
      </c>
      <c r="I2764" s="23" cm="1">
        <f t="array" aca="1" ref="I2764" ca="1">_FV(A2764,"Low")</f>
        <v>67.92</v>
      </c>
      <c r="J2764" s="23" cm="1">
        <f t="array" aca="1" ref="J2764" ca="1">_FV(A2764,"High")</f>
        <v>68.376000000000005</v>
      </c>
      <c r="K2764" s="23" cm="1">
        <f t="array" aca="1" ref="K2764" ca="1">_FV(A2764,"Previous close",TRUE)</f>
        <v>67.19</v>
      </c>
      <c r="L2764" s="26"/>
      <c r="M2764" s="23" cm="1">
        <f t="array" aca="1" ref="M2764" ca="1">_FV(A2764,"52 week low",TRUE)</f>
        <v>52.52</v>
      </c>
      <c r="N2764" s="23" cm="1">
        <f t="array" aca="1" ref="N2764" ca="1">_FV(A2764,"52 week high",TRUE)</f>
        <v>68.376000000000005</v>
      </c>
      <c r="O2764" s="8" cm="1">
        <f t="array" aca="1" ref="O2764" ca="1">_FV(A2764,"Volume")</f>
        <v>1030789</v>
      </c>
      <c r="P2764" s="7" cm="1">
        <f t="array" aca="1" ref="P2764" ca="1">_FV(A2764,"Volume average",TRUE)</f>
        <v>1205643</v>
      </c>
      <c r="Q2764" t="s">
        <v>464</v>
      </c>
      <c r="T2764" s="25" cm="1">
        <f t="array" aca="1" ref="T2764" ca="1">_FV(A2764,"Expense ratio",TRUE)</f>
        <v>3.3E-3</v>
      </c>
      <c r="U2764" s="24" cm="1">
        <f t="array" aca="1" ref="U2764" ca="1">_FV(A2764,"Market cap",TRUE)</f>
        <v>9799669308.1800003</v>
      </c>
      <c r="V2764" s="16"/>
      <c r="W2764" s="16"/>
      <c r="X2764" t="s">
        <v>7009</v>
      </c>
      <c r="Z2764" s="18"/>
      <c r="AA2764" s="20"/>
      <c r="AC2764" s="21">
        <v>1214989</v>
      </c>
      <c r="AE2764" s="18"/>
      <c r="AI2764" s="21"/>
      <c r="AJ2764" s="18"/>
      <c r="AL2764" s="18"/>
      <c r="AM2764" s="18"/>
      <c r="AN2764" t="s">
        <v>73</v>
      </c>
      <c r="AO2764" t="str" cm="1">
        <f t="array" aca="1" ref="AO2764" ca="1">_FV(A2764,"Currency")</f>
        <v>USD</v>
      </c>
      <c r="AP2764" t="str" cm="1">
        <f t="array" aca="1" ref="AP2764" ca="1">_FV(A2764,"Exchange")</f>
        <v>NYSE Arca</v>
      </c>
      <c r="AQ2764" s="6" t="str" cm="1">
        <f t="array" aca="1" ref="AQ2764" ca="1">_FV(A2764,"Exchange abbreviation",TRUE)</f>
        <v>ARCX</v>
      </c>
      <c r="AR2764" t="str" cm="1">
        <f t="array" aca="1" ref="AR2764" ca="1">_FV(A2764,"Instrument type",TRUE)</f>
        <v>ETF</v>
      </c>
    </row>
    <row r="2765" spans="1:44" ht="18.75" customHeight="1" x14ac:dyDescent="0.25">
      <c r="A2765" t="e" vm="2777">
        <v>#VALUE!</v>
      </c>
      <c r="B2765" t="s">
        <v>7481</v>
      </c>
      <c r="C2765" t="s">
        <v>7482</v>
      </c>
      <c r="D2765" s="31" cm="1">
        <f t="array" aca="1" ref="D2765" ca="1">_FV(A2765,"Last trade time",TRUE)</f>
        <v>45824.843750265623</v>
      </c>
      <c r="E2765" s="23" cm="1">
        <f t="array" aca="1" ref="E2765" ca="1">_FV(A2765,"Price")</f>
        <v>55.78</v>
      </c>
      <c r="F2765" s="27" cm="1">
        <f t="array" aca="1" ref="F2765" ca="1">_FV(A2765,"Change (%)",TRUE)</f>
        <v>1.3077E-2</v>
      </c>
      <c r="G2765" s="26" cm="1">
        <f t="array" aca="1" ref="G2765" ca="1">_FV(A2765,"Change")</f>
        <v>0.72</v>
      </c>
      <c r="H2765" s="23" cm="1">
        <f t="array" aca="1" ref="H2765" ca="1">_FV(A2765,"Open")</f>
        <v>56.000999999999998</v>
      </c>
      <c r="I2765" s="23" cm="1">
        <f t="array" aca="1" ref="I2765" ca="1">_FV(A2765,"Low")</f>
        <v>55.74</v>
      </c>
      <c r="J2765" s="23" cm="1">
        <f t="array" aca="1" ref="J2765" ca="1">_FV(A2765,"High")</f>
        <v>56.000999999999998</v>
      </c>
      <c r="K2765" s="23" cm="1">
        <f t="array" aca="1" ref="K2765" ca="1">_FV(A2765,"Previous close",TRUE)</f>
        <v>55.06</v>
      </c>
      <c r="L2765" s="26"/>
      <c r="M2765" s="23" cm="1">
        <f t="array" aca="1" ref="M2765" ca="1">_FV(A2765,"52 week low",TRUE)</f>
        <v>43.209699999999998</v>
      </c>
      <c r="N2765" s="23" cm="1">
        <f t="array" aca="1" ref="N2765" ca="1">_FV(A2765,"52 week high",TRUE)</f>
        <v>56.000999999999998</v>
      </c>
      <c r="O2765" s="8" cm="1">
        <f t="array" aca="1" ref="O2765" ca="1">_FV(A2765,"Volume")</f>
        <v>15514</v>
      </c>
      <c r="P2765" s="7" cm="1">
        <f t="array" aca="1" ref="P2765" ca="1">_FV(A2765,"Volume average",TRUE)</f>
        <v>22973</v>
      </c>
      <c r="Q2765" t="s">
        <v>464</v>
      </c>
      <c r="T2765" s="25" cm="1">
        <f t="array" aca="1" ref="T2765" ca="1">_FV(A2765,"Expense ratio",TRUE)</f>
        <v>3.3E-3</v>
      </c>
      <c r="U2765" s="24" cm="1">
        <f t="array" aca="1" ref="U2765" ca="1">_FV(A2765,"Market cap",TRUE)</f>
        <v>108503745.23</v>
      </c>
      <c r="V2765" s="16"/>
      <c r="W2765" s="16"/>
      <c r="X2765" t="s">
        <v>7483</v>
      </c>
      <c r="Z2765" s="18"/>
      <c r="AA2765" s="20"/>
      <c r="AB2765" s="20"/>
      <c r="AC2765" s="21">
        <v>23685</v>
      </c>
      <c r="AE2765" s="18"/>
      <c r="AF2765" s="20"/>
      <c r="AI2765" s="21"/>
      <c r="AJ2765" s="18"/>
      <c r="AL2765" s="18"/>
      <c r="AM2765" s="18"/>
      <c r="AN2765" t="s">
        <v>73</v>
      </c>
      <c r="AO2765" t="str" cm="1">
        <f t="array" aca="1" ref="AO2765" ca="1">_FV(A2765,"Currency")</f>
        <v>USD</v>
      </c>
      <c r="AP2765" t="str" cm="1">
        <f t="array" aca="1" ref="AP2765" ca="1">_FV(A2765,"Exchange")</f>
        <v>Nasdaq Stock Market</v>
      </c>
      <c r="AQ2765" s="6" t="str" cm="1">
        <f t="array" aca="1" ref="AQ2765" ca="1">_FV(A2765,"Exchange abbreviation",TRUE)</f>
        <v>XNAS</v>
      </c>
      <c r="AR2765" t="str" cm="1">
        <f t="array" aca="1" ref="AR2765" ca="1">_FV(A2765,"Instrument type",TRUE)</f>
        <v>ETF</v>
      </c>
    </row>
    <row r="2766" spans="1:44" ht="18.75" customHeight="1" x14ac:dyDescent="0.25">
      <c r="A2766" t="e" vm="2778">
        <v>#VALUE!</v>
      </c>
      <c r="B2766" t="s">
        <v>7484</v>
      </c>
      <c r="C2766" t="s">
        <v>7485</v>
      </c>
      <c r="D2766" s="31" cm="1">
        <f t="array" aca="1" ref="D2766" ca="1">_FV(A2766,"Last trade time",TRUE)</f>
        <v>45824.840277777781</v>
      </c>
      <c r="E2766" s="23" cm="1">
        <f t="array" aca="1" ref="E2766" ca="1">_FV(A2766,"Price")</f>
        <v>58.175199999999997</v>
      </c>
      <c r="F2766" s="27" cm="1">
        <f t="array" aca="1" ref="F2766" ca="1">_FV(A2766,"Change (%)",TRUE)</f>
        <v>1.3915E-2</v>
      </c>
      <c r="G2766" s="26" cm="1">
        <f t="array" aca="1" ref="G2766" ca="1">_FV(A2766,"Change")</f>
        <v>0.7984</v>
      </c>
      <c r="H2766" s="23" cm="1">
        <f t="array" aca="1" ref="H2766" ca="1">_FV(A2766,"Open")</f>
        <v>58.01</v>
      </c>
      <c r="I2766" s="23" cm="1">
        <f t="array" aca="1" ref="I2766" ca="1">_FV(A2766,"Low")</f>
        <v>58.01</v>
      </c>
      <c r="J2766" s="23" cm="1">
        <f t="array" aca="1" ref="J2766" ca="1">_FV(A2766,"High")</f>
        <v>58.43</v>
      </c>
      <c r="K2766" s="23" cm="1">
        <f t="array" aca="1" ref="K2766" ca="1">_FV(A2766,"Previous close",TRUE)</f>
        <v>57.376800000000003</v>
      </c>
      <c r="L2766" s="26"/>
      <c r="M2766" s="23" cm="1">
        <f t="array" aca="1" ref="M2766" ca="1">_FV(A2766,"52 week low",TRUE)</f>
        <v>45.01</v>
      </c>
      <c r="N2766" s="23" cm="1">
        <f t="array" aca="1" ref="N2766" ca="1">_FV(A2766,"52 week high",TRUE)</f>
        <v>58.43</v>
      </c>
      <c r="O2766" s="8" cm="1">
        <f t="array" aca="1" ref="O2766" ca="1">_FV(A2766,"Volume")</f>
        <v>4312</v>
      </c>
      <c r="P2766" s="7" cm="1">
        <f t="array" aca="1" ref="P2766" ca="1">_FV(A2766,"Volume average",TRUE)</f>
        <v>17180</v>
      </c>
      <c r="Q2766" t="s">
        <v>3737</v>
      </c>
      <c r="T2766" s="25" cm="1">
        <f t="array" aca="1" ref="T2766" ca="1">_FV(A2766,"Expense ratio",TRUE)</f>
        <v>3.3E-3</v>
      </c>
      <c r="U2766" s="24" cm="1">
        <f t="array" aca="1" ref="U2766" ca="1">_FV(A2766,"Market cap",TRUE)</f>
        <v>121311187.8</v>
      </c>
      <c r="V2766" s="16"/>
      <c r="W2766" s="16"/>
      <c r="X2766" t="s">
        <v>7486</v>
      </c>
      <c r="Z2766" s="18"/>
      <c r="AA2766" s="20"/>
      <c r="AB2766" s="20"/>
      <c r="AC2766" s="21">
        <v>9930</v>
      </c>
      <c r="AE2766" s="18"/>
      <c r="AF2766" s="20"/>
      <c r="AI2766" s="21"/>
      <c r="AJ2766" s="18"/>
      <c r="AL2766" s="18"/>
      <c r="AM2766" s="18"/>
      <c r="AN2766" t="s">
        <v>73</v>
      </c>
      <c r="AO2766" t="str" cm="1">
        <f t="array" aca="1" ref="AO2766" ca="1">_FV(A2766,"Currency")</f>
        <v>USD</v>
      </c>
      <c r="AP2766" t="str" cm="1">
        <f t="array" aca="1" ref="AP2766" ca="1">_FV(A2766,"Exchange")</f>
        <v>NYSE Arca</v>
      </c>
      <c r="AQ2766" s="6" t="str" cm="1">
        <f t="array" aca="1" ref="AQ2766" ca="1">_FV(A2766,"Exchange abbreviation",TRUE)</f>
        <v>ARCX</v>
      </c>
      <c r="AR2766" t="str" cm="1">
        <f t="array" aca="1" ref="AR2766" ca="1">_FV(A2766,"Instrument type",TRUE)</f>
        <v>ETF</v>
      </c>
    </row>
    <row r="2767" spans="1:44" ht="18.75" customHeight="1" x14ac:dyDescent="0.25">
      <c r="A2767" t="e" vm="2779">
        <v>#VALUE!</v>
      </c>
      <c r="B2767" t="s">
        <v>7487</v>
      </c>
      <c r="C2767" t="s">
        <v>7488</v>
      </c>
      <c r="D2767" s="31" cm="1">
        <f t="array" aca="1" ref="D2767" ca="1">_FV(A2767,"Last trade time",TRUE)</f>
        <v>45824.840506573441</v>
      </c>
      <c r="E2767" s="23" cm="1">
        <f t="array" aca="1" ref="E2767" ca="1">_FV(A2767,"Price")</f>
        <v>143.59479999999999</v>
      </c>
      <c r="F2767" s="27" cm="1">
        <f t="array" aca="1" ref="F2767" ca="1">_FV(A2767,"Change (%)",TRUE)</f>
        <v>1.0366E-2</v>
      </c>
      <c r="G2767" s="26" cm="1">
        <f t="array" aca="1" ref="G2767" ca="1">_FV(A2767,"Change")</f>
        <v>1.4732000000000001</v>
      </c>
      <c r="H2767" s="23" cm="1">
        <f t="array" aca="1" ref="H2767" ca="1">_FV(A2767,"Open")</f>
        <v>143.30000000000001</v>
      </c>
      <c r="I2767" s="23" cm="1">
        <f t="array" aca="1" ref="I2767" ca="1">_FV(A2767,"Low")</f>
        <v>143.30000000000001</v>
      </c>
      <c r="J2767" s="23" cm="1">
        <f t="array" aca="1" ref="J2767" ca="1">_FV(A2767,"High")</f>
        <v>143.96</v>
      </c>
      <c r="K2767" s="23" cm="1">
        <f t="array" aca="1" ref="K2767" ca="1">_FV(A2767,"Previous close",TRUE)</f>
        <v>142.1216</v>
      </c>
      <c r="L2767" s="26"/>
      <c r="M2767" s="23" cm="1">
        <f t="array" aca="1" ref="M2767" ca="1">_FV(A2767,"52 week low",TRUE)</f>
        <v>115</v>
      </c>
      <c r="N2767" s="23" cm="1">
        <f t="array" aca="1" ref="N2767" ca="1">_FV(A2767,"52 week high",TRUE)</f>
        <v>146.19890000000001</v>
      </c>
      <c r="O2767" s="8" cm="1">
        <f t="array" aca="1" ref="O2767" ca="1">_FV(A2767,"Volume")</f>
        <v>3769</v>
      </c>
      <c r="P2767" s="7" cm="1">
        <f t="array" aca="1" ref="P2767" ca="1">_FV(A2767,"Volume average",TRUE)</f>
        <v>1181</v>
      </c>
      <c r="Q2767" t="s">
        <v>50</v>
      </c>
      <c r="S2767" t="s">
        <v>5011</v>
      </c>
      <c r="T2767" s="25" cm="1">
        <f t="array" aca="1" ref="T2767" ca="1">_FV(A2767,"Expense ratio",TRUE)</f>
        <v>3.2000000000000002E-3</v>
      </c>
      <c r="U2767" s="24" cm="1">
        <f t="array" aca="1" ref="U2767" ca="1">_FV(A2767,"Market cap",TRUE)</f>
        <v>119666381.3</v>
      </c>
      <c r="V2767" s="4">
        <v>119667448</v>
      </c>
      <c r="W2767" s="4">
        <v>119667448</v>
      </c>
      <c r="Y2767" t="s">
        <v>4289</v>
      </c>
      <c r="Z2767" s="5">
        <v>142.6848</v>
      </c>
      <c r="AA2767" s="5">
        <v>23.613303999999999</v>
      </c>
      <c r="AB2767" s="5">
        <v>1.1299999999999999E-2</v>
      </c>
      <c r="AC2767" s="4">
        <v>3193</v>
      </c>
      <c r="AE2767" s="5">
        <v>4.3246856328410743</v>
      </c>
      <c r="AF2767" s="5">
        <v>14.906025947558449</v>
      </c>
      <c r="AI2767" s="4">
        <v>3193</v>
      </c>
      <c r="AJ2767" s="5">
        <v>455731.14260000002</v>
      </c>
      <c r="AL2767" s="5">
        <v>146.19900000000001</v>
      </c>
      <c r="AM2767" s="4">
        <v>115</v>
      </c>
      <c r="AN2767" t="s">
        <v>47</v>
      </c>
      <c r="AO2767" t="str" cm="1">
        <f t="array" aca="1" ref="AO2767" ca="1">_FV(A2767,"Currency")</f>
        <v>USD</v>
      </c>
      <c r="AP2767" t="str" cm="1">
        <f t="array" aca="1" ref="AP2767" ca="1">_FV(A2767,"Exchange")</f>
        <v>CBOE BZX Exchange</v>
      </c>
      <c r="AQ2767" s="6" t="str" cm="1">
        <f t="array" aca="1" ref="AQ2767" ca="1">_FV(A2767,"Exchange abbreviation",TRUE)</f>
        <v>BATS</v>
      </c>
      <c r="AR2767" t="str" cm="1">
        <f t="array" aca="1" ref="AR2767" ca="1">_FV(A2767,"Instrument type",TRUE)</f>
        <v>ETF</v>
      </c>
    </row>
    <row r="2768" spans="1:44" ht="18.75" customHeight="1" x14ac:dyDescent="0.25">
      <c r="A2768" t="e" vm="2780">
        <v>#VALUE!</v>
      </c>
      <c r="B2768" t="s">
        <v>7489</v>
      </c>
      <c r="C2768" t="s">
        <v>7490</v>
      </c>
      <c r="D2768" s="31" cm="1">
        <f t="array" aca="1" ref="D2768" ca="1">_FV(A2768,"Last trade time",TRUE)</f>
        <v>45824.843750265623</v>
      </c>
      <c r="E2768" s="23" cm="1">
        <f t="array" aca="1" ref="E2768" ca="1">_FV(A2768,"Price")</f>
        <v>51.13</v>
      </c>
      <c r="F2768" s="27" cm="1">
        <f t="array" aca="1" ref="F2768" ca="1">_FV(A2768,"Change (%)",TRUE)</f>
        <v>7.829E-4</v>
      </c>
      <c r="G2768" s="26" cm="1">
        <f t="array" aca="1" ref="G2768" ca="1">_FV(A2768,"Change")</f>
        <v>0.04</v>
      </c>
      <c r="H2768" s="23" cm="1">
        <f t="array" aca="1" ref="H2768" ca="1">_FV(A2768,"Open")</f>
        <v>51.15</v>
      </c>
      <c r="I2768" s="23" cm="1">
        <f t="array" aca="1" ref="I2768" ca="1">_FV(A2768,"Low")</f>
        <v>51.104999999999997</v>
      </c>
      <c r="J2768" s="23" cm="1">
        <f t="array" aca="1" ref="J2768" ca="1">_FV(A2768,"High")</f>
        <v>51.19</v>
      </c>
      <c r="K2768" s="23" cm="1">
        <f t="array" aca="1" ref="K2768" ca="1">_FV(A2768,"Previous close",TRUE)</f>
        <v>51.09</v>
      </c>
      <c r="L2768" s="26"/>
      <c r="M2768" s="23" cm="1">
        <f t="array" aca="1" ref="M2768" ca="1">_FV(A2768,"52 week low",TRUE)</f>
        <v>46.99</v>
      </c>
      <c r="N2768" s="23" cm="1">
        <f t="array" aca="1" ref="N2768" ca="1">_FV(A2768,"52 week high",TRUE)</f>
        <v>52.01</v>
      </c>
      <c r="O2768" s="8" cm="1">
        <f t="array" aca="1" ref="O2768" ca="1">_FV(A2768,"Volume")</f>
        <v>6623</v>
      </c>
      <c r="P2768" s="7" cm="1">
        <f t="array" aca="1" ref="P2768" ca="1">_FV(A2768,"Volume average",TRUE)</f>
        <v>8092</v>
      </c>
      <c r="Q2768" t="s">
        <v>2519</v>
      </c>
      <c r="S2768" t="s">
        <v>6204</v>
      </c>
      <c r="T2768" s="25" cm="1">
        <f t="array" aca="1" ref="T2768" ca="1">_FV(A2768,"Expense ratio",TRUE)</f>
        <v>3.2000000000000002E-3</v>
      </c>
      <c r="U2768" s="24" cm="1">
        <f t="array" aca="1" ref="U2768" ca="1">_FV(A2768,"Market cap",TRUE)</f>
        <v>76830984.310000002</v>
      </c>
      <c r="V2768" s="4">
        <v>76830984</v>
      </c>
      <c r="W2768" s="4">
        <v>76830984</v>
      </c>
      <c r="Y2768" t="s">
        <v>6124</v>
      </c>
      <c r="Z2768" s="5">
        <v>50.932600000000001</v>
      </c>
      <c r="AA2768" s="20"/>
      <c r="AB2768" s="5">
        <v>5.3400002000000002E-2</v>
      </c>
      <c r="AC2768" s="4">
        <v>10998</v>
      </c>
      <c r="AE2768" s="5">
        <v>2.4000066157017659</v>
      </c>
      <c r="AF2768" s="5">
        <v>5.9556914216879697</v>
      </c>
      <c r="AI2768" s="4">
        <v>10998</v>
      </c>
      <c r="AJ2768" s="5">
        <v>560843.01</v>
      </c>
      <c r="AL2768" s="5">
        <v>52.01</v>
      </c>
      <c r="AM2768" s="5">
        <v>46.99</v>
      </c>
      <c r="AN2768" t="s">
        <v>47</v>
      </c>
      <c r="AO2768" t="str" cm="1">
        <f t="array" aca="1" ref="AO2768" ca="1">_FV(A2768,"Currency")</f>
        <v>USD</v>
      </c>
      <c r="AP2768" t="str" cm="1">
        <f t="array" aca="1" ref="AP2768" ca="1">_FV(A2768,"Exchange")</f>
        <v>Nasdaq Stock Market</v>
      </c>
      <c r="AQ2768" s="6" t="str" cm="1">
        <f t="array" aca="1" ref="AQ2768" ca="1">_FV(A2768,"Exchange abbreviation",TRUE)</f>
        <v>XNAS</v>
      </c>
      <c r="AR2768" t="str" cm="1">
        <f t="array" aca="1" ref="AR2768" ca="1">_FV(A2768,"Instrument type",TRUE)</f>
        <v>ETF</v>
      </c>
    </row>
    <row r="2769" spans="1:44" ht="18.75" customHeight="1" x14ac:dyDescent="0.25">
      <c r="A2769" t="e" vm="2781">
        <v>#VALUE!</v>
      </c>
      <c r="B2769" t="s">
        <v>7491</v>
      </c>
      <c r="C2769" t="s">
        <v>7492</v>
      </c>
      <c r="D2769" s="31" cm="1">
        <f t="array" aca="1" ref="D2769" ca="1">_FV(A2769,"Last trade time",TRUE)</f>
        <v>45824.84030928203</v>
      </c>
      <c r="E2769" s="23" cm="1">
        <f t="array" aca="1" ref="E2769" ca="1">_FV(A2769,"Price")</f>
        <v>49.77</v>
      </c>
      <c r="F2769" s="27" cm="1">
        <f t="array" aca="1" ref="F2769" ca="1">_FV(A2769,"Change (%)",TRUE)</f>
        <v>2.215E-3</v>
      </c>
      <c r="G2769" s="26" cm="1">
        <f t="array" aca="1" ref="G2769" ca="1">_FV(A2769,"Change")</f>
        <v>0.11</v>
      </c>
      <c r="H2769" s="23" cm="1">
        <f t="array" aca="1" ref="H2769" ca="1">_FV(A2769,"Open")</f>
        <v>49.61</v>
      </c>
      <c r="I2769" s="23" cm="1">
        <f t="array" aca="1" ref="I2769" ca="1">_FV(A2769,"Low")</f>
        <v>49.61</v>
      </c>
      <c r="J2769" s="23" cm="1">
        <f t="array" aca="1" ref="J2769" ca="1">_FV(A2769,"High")</f>
        <v>49.825000000000003</v>
      </c>
      <c r="K2769" s="23" cm="1">
        <f t="array" aca="1" ref="K2769" ca="1">_FV(A2769,"Previous close",TRUE)</f>
        <v>49.66</v>
      </c>
      <c r="L2769" s="26"/>
      <c r="M2769" s="23" cm="1">
        <f t="array" aca="1" ref="M2769" ca="1">_FV(A2769,"52 week low",TRUE)</f>
        <v>47.78</v>
      </c>
      <c r="N2769" s="23" cm="1">
        <f t="array" aca="1" ref="N2769" ca="1">_FV(A2769,"52 week high",TRUE)</f>
        <v>53.1</v>
      </c>
      <c r="O2769" s="8" cm="1">
        <f t="array" aca="1" ref="O2769" ca="1">_FV(A2769,"Volume")</f>
        <v>2278704</v>
      </c>
      <c r="P2769" s="7" cm="1">
        <f t="array" aca="1" ref="P2769" ca="1">_FV(A2769,"Volume average",TRUE)</f>
        <v>924950</v>
      </c>
      <c r="Q2769" t="s">
        <v>375</v>
      </c>
      <c r="S2769" t="s">
        <v>376</v>
      </c>
      <c r="T2769" s="25" cm="1">
        <f t="array" aca="1" ref="T2769" ca="1">_FV(A2769,"Expense ratio",TRUE)</f>
        <v>3.2000000000000002E-3</v>
      </c>
      <c r="U2769" s="24" cm="1">
        <f t="array" aca="1" ref="U2769" ca="1">_FV(A2769,"Market cap",TRUE)</f>
        <v>3296576398.3400002</v>
      </c>
      <c r="V2769" s="4">
        <v>3296576512</v>
      </c>
      <c r="W2769" s="4">
        <v>3296576512</v>
      </c>
      <c r="Y2769" t="s">
        <v>7493</v>
      </c>
      <c r="Z2769" s="5">
        <v>49.65</v>
      </c>
      <c r="AA2769" s="20"/>
      <c r="AB2769" s="5">
        <v>4.3700000000000003E-2</v>
      </c>
      <c r="AC2769" s="4">
        <v>1182347</v>
      </c>
      <c r="AE2769" s="5">
        <v>-2.680689930173497</v>
      </c>
      <c r="AF2769" s="5">
        <v>-0.49772625209404397</v>
      </c>
      <c r="AI2769" s="4">
        <v>1182347</v>
      </c>
      <c r="AJ2769" s="5">
        <v>58384294.859999999</v>
      </c>
      <c r="AL2769" s="5">
        <v>53.1</v>
      </c>
      <c r="AM2769" s="5">
        <v>47.78</v>
      </c>
      <c r="AN2769" t="s">
        <v>82</v>
      </c>
      <c r="AO2769" t="str" cm="1">
        <f t="array" aca="1" ref="AO2769" ca="1">_FV(A2769,"Currency")</f>
        <v>USD</v>
      </c>
      <c r="AP2769" t="str" cm="1">
        <f t="array" aca="1" ref="AP2769" ca="1">_FV(A2769,"Exchange")</f>
        <v>CBOE BZX Exchange</v>
      </c>
      <c r="AQ2769" s="6" t="str" cm="1">
        <f t="array" aca="1" ref="AQ2769" ca="1">_FV(A2769,"Exchange abbreviation",TRUE)</f>
        <v>BATS</v>
      </c>
      <c r="AR2769" t="str" cm="1">
        <f t="array" aca="1" ref="AR2769" ca="1">_FV(A2769,"Instrument type",TRUE)</f>
        <v>ETF</v>
      </c>
    </row>
    <row r="2770" spans="1:44" ht="18.75" customHeight="1" x14ac:dyDescent="0.25">
      <c r="A2770" t="e" vm="2782">
        <v>#VALUE!</v>
      </c>
      <c r="B2770" t="s">
        <v>7494</v>
      </c>
      <c r="C2770" t="s">
        <v>7495</v>
      </c>
      <c r="D2770" s="31" cm="1">
        <f t="array" aca="1" ref="D2770" ca="1">_FV(A2770,"Last trade time",TRUE)</f>
        <v>45824.84027780078</v>
      </c>
      <c r="E2770" s="23" cm="1">
        <f t="array" aca="1" ref="E2770" ca="1">_FV(A2770,"Price")</f>
        <v>50.3</v>
      </c>
      <c r="F2770" s="27" cm="1">
        <f t="array" aca="1" ref="F2770" ca="1">_FV(A2770,"Change (%)",TRUE)</f>
        <v>-1.786E-3</v>
      </c>
      <c r="G2770" s="26" cm="1">
        <f t="array" aca="1" ref="G2770" ca="1">_FV(A2770,"Change")</f>
        <v>-0.09</v>
      </c>
      <c r="H2770" s="23" cm="1">
        <f t="array" aca="1" ref="H2770" ca="1">_FV(A2770,"Open")</f>
        <v>50.39</v>
      </c>
      <c r="I2770" s="23" cm="1">
        <f t="array" aca="1" ref="I2770" ca="1">_FV(A2770,"Low")</f>
        <v>50.3</v>
      </c>
      <c r="J2770" s="23" cm="1">
        <f t="array" aca="1" ref="J2770" ca="1">_FV(A2770,"High")</f>
        <v>50.45</v>
      </c>
      <c r="K2770" s="23" cm="1">
        <f t="array" aca="1" ref="K2770" ca="1">_FV(A2770,"Previous close",TRUE)</f>
        <v>50.39</v>
      </c>
      <c r="L2770" s="26"/>
      <c r="M2770" s="23" cm="1">
        <f t="array" aca="1" ref="M2770" ca="1">_FV(A2770,"52 week low",TRUE)</f>
        <v>49.26</v>
      </c>
      <c r="N2770" s="23" cm="1">
        <f t="array" aca="1" ref="N2770" ca="1">_FV(A2770,"52 week high",TRUE)</f>
        <v>52.49</v>
      </c>
      <c r="O2770" s="8" cm="1">
        <f t="array" aca="1" ref="O2770" ca="1">_FV(A2770,"Volume")</f>
        <v>194517</v>
      </c>
      <c r="P2770" s="7" cm="1">
        <f t="array" aca="1" ref="P2770" ca="1">_FV(A2770,"Volume average",TRUE)</f>
        <v>277505</v>
      </c>
      <c r="Q2770" t="s">
        <v>416</v>
      </c>
      <c r="S2770" t="s">
        <v>4447</v>
      </c>
      <c r="T2770" s="25" cm="1">
        <f t="array" aca="1" ref="T2770" ca="1">_FV(A2770,"Expense ratio",TRUE)</f>
        <v>3.2000000000000002E-3</v>
      </c>
      <c r="U2770" s="24" cm="1">
        <f t="array" aca="1" ref="U2770" ca="1">_FV(A2770,"Market cap",TRUE)</f>
        <v>1889395253.4400001</v>
      </c>
      <c r="V2770" s="4">
        <v>1889395200</v>
      </c>
      <c r="W2770" s="4">
        <v>1889395200</v>
      </c>
      <c r="Y2770" t="s">
        <v>7496</v>
      </c>
      <c r="Z2770" s="5">
        <v>50.01</v>
      </c>
      <c r="AA2770" s="20"/>
      <c r="AB2770" s="5">
        <v>4.7800000000000002E-2</v>
      </c>
      <c r="AC2770" s="4">
        <v>265582</v>
      </c>
      <c r="AE2770" s="5">
        <v>2.4648736987025628</v>
      </c>
      <c r="AF2770" s="5">
        <v>5.5390974477507404</v>
      </c>
      <c r="AI2770" s="4">
        <v>265582</v>
      </c>
      <c r="AJ2770" s="5">
        <v>13300346.560000001</v>
      </c>
      <c r="AL2770" s="5">
        <v>52.49</v>
      </c>
      <c r="AM2770" s="5">
        <v>49.26</v>
      </c>
      <c r="AN2770" t="s">
        <v>82</v>
      </c>
      <c r="AO2770" t="str" cm="1">
        <f t="array" aca="1" ref="AO2770" ca="1">_FV(A2770,"Currency")</f>
        <v>USD</v>
      </c>
      <c r="AP2770" t="str" cm="1">
        <f t="array" aca="1" ref="AP2770" ca="1">_FV(A2770,"Exchange")</f>
        <v>New York Stock Exchange</v>
      </c>
      <c r="AQ2770" s="6" t="str" cm="1">
        <f t="array" aca="1" ref="AQ2770" ca="1">_FV(A2770,"Exchange abbreviation",TRUE)</f>
        <v>XNYS</v>
      </c>
      <c r="AR2770" t="str" cm="1">
        <f t="array" aca="1" ref="AR2770" ca="1">_FV(A2770,"Instrument type",TRUE)</f>
        <v>ETF</v>
      </c>
    </row>
    <row r="2771" spans="1:44" ht="18.75" customHeight="1" x14ac:dyDescent="0.25">
      <c r="A2771" t="e" vm="2783">
        <v>#VALUE!</v>
      </c>
      <c r="B2771" t="s">
        <v>7497</v>
      </c>
      <c r="C2771" t="s">
        <v>7498</v>
      </c>
      <c r="D2771" s="31" cm="1">
        <f t="array" aca="1" ref="D2771" ca="1">_FV(A2771,"Last trade time",TRUE)</f>
        <v>45824.840336932815</v>
      </c>
      <c r="E2771" s="23" cm="1">
        <f t="array" aca="1" ref="E2771" ca="1">_FV(A2771,"Price")</f>
        <v>34.871899999999997</v>
      </c>
      <c r="F2771" s="27" cm="1">
        <f t="array" aca="1" ref="F2771" ca="1">_FV(A2771,"Change (%)",TRUE)</f>
        <v>-2.235E-3</v>
      </c>
      <c r="G2771" s="26" cm="1">
        <f t="array" aca="1" ref="G2771" ca="1">_FV(A2771,"Change")</f>
        <v>-7.8100000000000003E-2</v>
      </c>
      <c r="H2771" s="23" cm="1">
        <f t="array" aca="1" ref="H2771" ca="1">_FV(A2771,"Open")</f>
        <v>35.01</v>
      </c>
      <c r="I2771" s="23" cm="1">
        <f t="array" aca="1" ref="I2771" ca="1">_FV(A2771,"Low")</f>
        <v>34.85</v>
      </c>
      <c r="J2771" s="23" cm="1">
        <f t="array" aca="1" ref="J2771" ca="1">_FV(A2771,"High")</f>
        <v>35.029899999999998</v>
      </c>
      <c r="K2771" s="23" cm="1">
        <f t="array" aca="1" ref="K2771" ca="1">_FV(A2771,"Previous close",TRUE)</f>
        <v>34.950000000000003</v>
      </c>
      <c r="L2771" s="26"/>
      <c r="M2771" s="23" cm="1">
        <f t="array" aca="1" ref="M2771" ca="1">_FV(A2771,"52 week low",TRUE)</f>
        <v>33.4</v>
      </c>
      <c r="N2771" s="23" cm="1">
        <f t="array" aca="1" ref="N2771" ca="1">_FV(A2771,"52 week high",TRUE)</f>
        <v>39.14</v>
      </c>
      <c r="O2771" s="8" cm="1">
        <f t="array" aca="1" ref="O2771" ca="1">_FV(A2771,"Volume")</f>
        <v>4098</v>
      </c>
      <c r="P2771" s="7" cm="1">
        <f t="array" aca="1" ref="P2771" ca="1">_FV(A2771,"Volume average",TRUE)</f>
        <v>8897</v>
      </c>
      <c r="Q2771" t="s">
        <v>1140</v>
      </c>
      <c r="S2771" t="s">
        <v>6204</v>
      </c>
      <c r="T2771" s="25" cm="1">
        <f t="array" aca="1" ref="T2771" ca="1">_FV(A2771,"Expense ratio",TRUE)</f>
        <v>3.2000000000000002E-3</v>
      </c>
      <c r="U2771" s="24" cm="1">
        <f t="array" aca="1" ref="U2771" ca="1">_FV(A2771,"Market cap",TRUE)</f>
        <v>67376954.310000002</v>
      </c>
      <c r="V2771" s="4">
        <v>67376952</v>
      </c>
      <c r="W2771" s="4">
        <v>67376952</v>
      </c>
      <c r="Y2771" t="s">
        <v>1950</v>
      </c>
      <c r="Z2771" s="5">
        <v>34.953600000000002</v>
      </c>
      <c r="AA2771" s="20"/>
      <c r="AB2771" s="5">
        <v>6.2E-2</v>
      </c>
      <c r="AC2771" s="4">
        <v>9422</v>
      </c>
      <c r="AE2771" s="5">
        <v>-1.889142675421762</v>
      </c>
      <c r="AF2771" s="5">
        <v>2.166896093416248</v>
      </c>
      <c r="AI2771" s="4">
        <v>9422</v>
      </c>
      <c r="AJ2771" s="5">
        <v>329206.56439999997</v>
      </c>
      <c r="AL2771" s="5">
        <v>39.14</v>
      </c>
      <c r="AM2771" s="5">
        <v>33.4</v>
      </c>
      <c r="AN2771" t="s">
        <v>47</v>
      </c>
      <c r="AO2771" t="str" cm="1">
        <f t="array" aca="1" ref="AO2771" ca="1">_FV(A2771,"Currency")</f>
        <v>USD</v>
      </c>
      <c r="AP2771" t="str" cm="1">
        <f t="array" aca="1" ref="AP2771" ca="1">_FV(A2771,"Exchange")</f>
        <v>CBOE BZX Exchange</v>
      </c>
      <c r="AQ2771" s="6" t="str" cm="1">
        <f t="array" aca="1" ref="AQ2771" ca="1">_FV(A2771,"Exchange abbreviation",TRUE)</f>
        <v>BATS</v>
      </c>
      <c r="AR2771" t="str" cm="1">
        <f t="array" aca="1" ref="AR2771" ca="1">_FV(A2771,"Instrument type",TRUE)</f>
        <v>ETF</v>
      </c>
    </row>
    <row r="2772" spans="1:44" ht="18.75" customHeight="1" x14ac:dyDescent="0.25">
      <c r="A2772" t="e" vm="2784">
        <v>#VALUE!</v>
      </c>
      <c r="B2772" t="s">
        <v>7499</v>
      </c>
      <c r="C2772" t="s">
        <v>7500</v>
      </c>
      <c r="D2772" s="31" cm="1">
        <f t="array" aca="1" ref="D2772" ca="1">_FV(A2772,"Last trade time",TRUE)</f>
        <v>45824.84027780078</v>
      </c>
      <c r="E2772" s="23" cm="1">
        <f t="array" aca="1" ref="E2772" ca="1">_FV(A2772,"Price")</f>
        <v>40.097000000000001</v>
      </c>
      <c r="F2772" s="27" cm="1">
        <f t="array" aca="1" ref="F2772" ca="1">_FV(A2772,"Change (%)",TRUE)</f>
        <v>-1.817E-3</v>
      </c>
      <c r="G2772" s="26" cm="1">
        <f t="array" aca="1" ref="G2772" ca="1">_FV(A2772,"Change")</f>
        <v>-7.2999999999999995E-2</v>
      </c>
      <c r="H2772" s="23" cm="1">
        <f t="array" aca="1" ref="H2772" ca="1">_FV(A2772,"Open")</f>
        <v>40.159999999999997</v>
      </c>
      <c r="I2772" s="23" cm="1">
        <f t="array" aca="1" ref="I2772" ca="1">_FV(A2772,"Low")</f>
        <v>40.097000000000001</v>
      </c>
      <c r="J2772" s="23" cm="1">
        <f t="array" aca="1" ref="J2772" ca="1">_FV(A2772,"High")</f>
        <v>40.159999999999997</v>
      </c>
      <c r="K2772" s="23" cm="1">
        <f t="array" aca="1" ref="K2772" ca="1">_FV(A2772,"Previous close",TRUE)</f>
        <v>40.17</v>
      </c>
      <c r="L2772" s="26"/>
      <c r="M2772" s="23" cm="1">
        <f t="array" aca="1" ref="M2772" ca="1">_FV(A2772,"52 week low",TRUE)</f>
        <v>39.24</v>
      </c>
      <c r="N2772" s="23" cm="1">
        <f t="array" aca="1" ref="N2772" ca="1">_FV(A2772,"52 week high",TRUE)</f>
        <v>42.049900000000001</v>
      </c>
      <c r="O2772" s="8" cm="1">
        <f t="array" aca="1" ref="O2772" ca="1">_FV(A2772,"Volume")</f>
        <v>3437</v>
      </c>
      <c r="P2772" s="7" cm="1">
        <f t="array" aca="1" ref="P2772" ca="1">_FV(A2772,"Volume average",TRUE)</f>
        <v>4003</v>
      </c>
      <c r="Q2772" t="s">
        <v>416</v>
      </c>
      <c r="S2772" t="s">
        <v>4292</v>
      </c>
      <c r="T2772" s="25" cm="1">
        <f t="array" aca="1" ref="T2772" ca="1">_FV(A2772,"Expense ratio",TRUE)</f>
        <v>3.2000000000000002E-3</v>
      </c>
      <c r="U2772" s="24" cm="1">
        <f t="array" aca="1" ref="U2772" ca="1">_FV(A2772,"Market cap",TRUE)</f>
        <v>550131251.37</v>
      </c>
      <c r="V2772" s="4">
        <v>550131264</v>
      </c>
      <c r="W2772" s="4">
        <v>550131264</v>
      </c>
      <c r="Y2772" t="s">
        <v>2530</v>
      </c>
      <c r="Z2772" s="5">
        <v>39.9</v>
      </c>
      <c r="AA2772" s="5">
        <v>1.8273512000000001</v>
      </c>
      <c r="AB2772" s="5">
        <v>5.1599998000000001E-2</v>
      </c>
      <c r="AC2772" s="4">
        <v>55544</v>
      </c>
      <c r="AE2772" s="5">
        <v>2.7178939359176808</v>
      </c>
      <c r="AF2772" s="5">
        <v>5.0115226076769659</v>
      </c>
      <c r="AI2772" s="4">
        <v>55544</v>
      </c>
      <c r="AJ2772" s="5">
        <v>2217871.92</v>
      </c>
      <c r="AL2772" s="5">
        <v>42.05</v>
      </c>
      <c r="AM2772" s="5">
        <v>39.24</v>
      </c>
      <c r="AN2772" t="s">
        <v>90</v>
      </c>
      <c r="AO2772" t="str" cm="1">
        <f t="array" aca="1" ref="AO2772" ca="1">_FV(A2772,"Currency")</f>
        <v>USD</v>
      </c>
      <c r="AP2772" t="str" cm="1">
        <f t="array" aca="1" ref="AP2772" ca="1">_FV(A2772,"Exchange")</f>
        <v>NYSE Arca</v>
      </c>
      <c r="AQ2772" s="6" t="str" cm="1">
        <f t="array" aca="1" ref="AQ2772" ca="1">_FV(A2772,"Exchange abbreviation",TRUE)</f>
        <v>ARCX</v>
      </c>
      <c r="AR2772" t="str" cm="1">
        <f t="array" aca="1" ref="AR2772" ca="1">_FV(A2772,"Instrument type",TRUE)</f>
        <v>ETF</v>
      </c>
    </row>
    <row r="2773" spans="1:44" ht="18.75" customHeight="1" x14ac:dyDescent="0.25">
      <c r="A2773" t="e" vm="2785">
        <v>#VALUE!</v>
      </c>
      <c r="B2773" t="s">
        <v>7501</v>
      </c>
      <c r="C2773" t="s">
        <v>7502</v>
      </c>
      <c r="D2773" s="31" cm="1">
        <f t="array" aca="1" ref="D2773" ca="1">_FV(A2773,"Last trade time",TRUE)</f>
        <v>45824.840333957814</v>
      </c>
      <c r="E2773" s="23" cm="1">
        <f t="array" aca="1" ref="E2773" ca="1">_FV(A2773,"Price")</f>
        <v>46.622999999999998</v>
      </c>
      <c r="F2773" s="27" cm="1">
        <f t="array" aca="1" ref="F2773" ca="1">_FV(A2773,"Change (%)",TRUE)</f>
        <v>6.0550000000000005E-3</v>
      </c>
      <c r="G2773" s="26" cm="1">
        <f t="array" aca="1" ref="G2773" ca="1">_FV(A2773,"Change")</f>
        <v>0.28060000000000002</v>
      </c>
      <c r="H2773" s="23" cm="1">
        <f t="array" aca="1" ref="H2773" ca="1">_FV(A2773,"Open")</f>
        <v>46.59</v>
      </c>
      <c r="I2773" s="23" cm="1">
        <f t="array" aca="1" ref="I2773" ca="1">_FV(A2773,"Low")</f>
        <v>46.59</v>
      </c>
      <c r="J2773" s="23" cm="1">
        <f t="array" aca="1" ref="J2773" ca="1">_FV(A2773,"High")</f>
        <v>46.75</v>
      </c>
      <c r="K2773" s="23" cm="1">
        <f t="array" aca="1" ref="K2773" ca="1">_FV(A2773,"Previous close",TRUE)</f>
        <v>46.342399999999998</v>
      </c>
      <c r="L2773" s="26"/>
      <c r="M2773" s="23" cm="1">
        <f t="array" aca="1" ref="M2773" ca="1">_FV(A2773,"52 week low",TRUE)</f>
        <v>41.75</v>
      </c>
      <c r="N2773" s="23" cm="1">
        <f t="array" aca="1" ref="N2773" ca="1">_FV(A2773,"52 week high",TRUE)</f>
        <v>47.5</v>
      </c>
      <c r="O2773" s="8" cm="1">
        <f t="array" aca="1" ref="O2773" ca="1">_FV(A2773,"Volume")</f>
        <v>2580</v>
      </c>
      <c r="P2773" s="7" cm="1">
        <f t="array" aca="1" ref="P2773" ca="1">_FV(A2773,"Volume average",TRUE)</f>
        <v>4799</v>
      </c>
      <c r="Q2773" t="s">
        <v>1765</v>
      </c>
      <c r="R2773" t="s">
        <v>1766</v>
      </c>
      <c r="S2773" t="s">
        <v>6204</v>
      </c>
      <c r="T2773" s="25" cm="1">
        <f t="array" aca="1" ref="T2773" ca="1">_FV(A2773,"Expense ratio",TRUE)</f>
        <v>3.2000000000000002E-3</v>
      </c>
      <c r="U2773" s="24" cm="1">
        <f t="array" aca="1" ref="U2773" ca="1">_FV(A2773,"Market cap",TRUE)</f>
        <v>48364717.039999999</v>
      </c>
      <c r="V2773" s="4">
        <v>48364716</v>
      </c>
      <c r="W2773" s="4">
        <v>48364716</v>
      </c>
      <c r="Y2773" t="s">
        <v>1950</v>
      </c>
      <c r="Z2773" s="5">
        <v>46.9054</v>
      </c>
      <c r="AA2773" s="19">
        <v>29.097989999999999</v>
      </c>
      <c r="AB2773" s="5">
        <v>2.6700001000000001E-2</v>
      </c>
      <c r="AC2773" s="4">
        <v>2214</v>
      </c>
      <c r="AE2773" s="5">
        <v>3.70196786538397</v>
      </c>
      <c r="AF2773" s="5">
        <v>14.455281396449539</v>
      </c>
      <c r="AI2773" s="4">
        <v>2214</v>
      </c>
      <c r="AJ2773" s="5">
        <v>103455.1278</v>
      </c>
      <c r="AL2773" s="5">
        <v>47.5</v>
      </c>
      <c r="AM2773" s="5">
        <v>41.75</v>
      </c>
      <c r="AN2773" t="s">
        <v>47</v>
      </c>
      <c r="AO2773" t="str" cm="1">
        <f t="array" aca="1" ref="AO2773" ca="1">_FV(A2773,"Currency")</f>
        <v>USD</v>
      </c>
      <c r="AP2773" t="str" cm="1">
        <f t="array" aca="1" ref="AP2773" ca="1">_FV(A2773,"Exchange")</f>
        <v>CBOE BZX Exchange</v>
      </c>
      <c r="AQ2773" s="6" t="str" cm="1">
        <f t="array" aca="1" ref="AQ2773" ca="1">_FV(A2773,"Exchange abbreviation",TRUE)</f>
        <v>BATS</v>
      </c>
      <c r="AR2773" t="str" cm="1">
        <f t="array" aca="1" ref="AR2773" ca="1">_FV(A2773,"Instrument type",TRUE)</f>
        <v>ETF</v>
      </c>
    </row>
    <row r="2774" spans="1:44" ht="18.75" customHeight="1" x14ac:dyDescent="0.25">
      <c r="A2774" t="e" vm="2786">
        <v>#VALUE!</v>
      </c>
      <c r="B2774" t="s">
        <v>7503</v>
      </c>
      <c r="C2774" t="s">
        <v>7504</v>
      </c>
      <c r="D2774" s="31" cm="1">
        <f t="array" aca="1" ref="D2774" ca="1">_FV(A2774,"Last trade time",TRUE)</f>
        <v>45824.941237626561</v>
      </c>
      <c r="E2774" s="23" cm="1">
        <f t="array" aca="1" ref="E2774" ca="1">_FV(A2774,"Price")</f>
        <v>125.52</v>
      </c>
      <c r="F2774" s="27" cm="1">
        <f t="array" aca="1" ref="F2774" ca="1">_FV(A2774,"Change (%)",TRUE)</f>
        <v>8.77E-3</v>
      </c>
      <c r="G2774" s="26" cm="1">
        <f t="array" aca="1" ref="G2774" ca="1">_FV(A2774,"Change")</f>
        <v>1.0911999999999999</v>
      </c>
      <c r="H2774" s="23" cm="1">
        <f t="array" aca="1" ref="H2774" ca="1">_FV(A2774,"Open")</f>
        <v>125.33</v>
      </c>
      <c r="I2774" s="23" cm="1">
        <f t="array" aca="1" ref="I2774" ca="1">_FV(A2774,"Low")</f>
        <v>125.28</v>
      </c>
      <c r="J2774" s="23" cm="1">
        <f t="array" aca="1" ref="J2774" ca="1">_FV(A2774,"High")</f>
        <v>126.04</v>
      </c>
      <c r="K2774" s="23" cm="1">
        <f t="array" aca="1" ref="K2774" ca="1">_FV(A2774,"Previous close",TRUE)</f>
        <v>124.4288</v>
      </c>
      <c r="L2774" s="26"/>
      <c r="M2774" s="23" cm="1">
        <f t="array" aca="1" ref="M2774" ca="1">_FV(A2774,"52 week low",TRUE)</f>
        <v>101.25</v>
      </c>
      <c r="N2774" s="23" cm="1">
        <f t="array" aca="1" ref="N2774" ca="1">_FV(A2774,"52 week high",TRUE)</f>
        <v>126.99</v>
      </c>
      <c r="O2774" s="8" cm="1">
        <f t="array" aca="1" ref="O2774" ca="1">_FV(A2774,"Volume")</f>
        <v>3243121</v>
      </c>
      <c r="P2774" s="7" cm="1">
        <f t="array" aca="1" ref="P2774" ca="1">_FV(A2774,"Volume average",TRUE)</f>
        <v>2833005</v>
      </c>
      <c r="Q2774" t="s">
        <v>1096</v>
      </c>
      <c r="S2774" t="s">
        <v>2067</v>
      </c>
      <c r="T2774" s="25" cm="1">
        <f t="array" aca="1" ref="T2774" ca="1">_FV(A2774,"Expense ratio",TRUE)</f>
        <v>3.2000000000000002E-3</v>
      </c>
      <c r="U2774" s="24" cm="1">
        <f t="array" aca="1" ref="U2774" ca="1">_FV(A2774,"Market cap",TRUE)</f>
        <v>21427123796.490002</v>
      </c>
      <c r="V2774" s="4">
        <v>21427124224</v>
      </c>
      <c r="W2774" s="4">
        <v>21427124224</v>
      </c>
      <c r="X2774" t="s">
        <v>7505</v>
      </c>
      <c r="Y2774" t="s">
        <v>4769</v>
      </c>
      <c r="Z2774" s="5">
        <v>125.82237000000001</v>
      </c>
      <c r="AA2774" s="5">
        <v>21.616606000000001</v>
      </c>
      <c r="AB2774" s="5">
        <v>1.6199999999999999E-2</v>
      </c>
      <c r="AC2774" s="4">
        <v>3539442</v>
      </c>
      <c r="AE2774" s="5">
        <v>7.3761420427143287</v>
      </c>
      <c r="AF2774" s="5">
        <v>13.82042940721964</v>
      </c>
      <c r="AI2774" s="4">
        <v>3539442</v>
      </c>
      <c r="AJ2774" s="5">
        <v>445120225.92000002</v>
      </c>
      <c r="AL2774" s="5">
        <v>126.26</v>
      </c>
      <c r="AM2774" s="5">
        <v>101.25</v>
      </c>
      <c r="AN2774" t="s">
        <v>82</v>
      </c>
      <c r="AO2774" t="str" cm="1">
        <f t="array" aca="1" ref="AO2774" ca="1">_FV(A2774,"Currency")</f>
        <v>USD</v>
      </c>
      <c r="AP2774" t="str" cm="1">
        <f t="array" aca="1" ref="AP2774" ca="1">_FV(A2774,"Exchange")</f>
        <v>Nasdaq Stock Market</v>
      </c>
      <c r="AQ2774" s="6" t="str" cm="1">
        <f t="array" aca="1" ref="AQ2774" ca="1">_FV(A2774,"Exchange abbreviation",TRUE)</f>
        <v>XNAS</v>
      </c>
      <c r="AR2774" t="str" cm="1">
        <f t="array" aca="1" ref="AR2774" ca="1">_FV(A2774,"Instrument type",TRUE)</f>
        <v>ETF</v>
      </c>
    </row>
    <row r="2775" spans="1:44" ht="18.75" customHeight="1" x14ac:dyDescent="0.25">
      <c r="A2775" t="e" vm="2787">
        <v>#VALUE!</v>
      </c>
      <c r="B2775" t="s">
        <v>7506</v>
      </c>
      <c r="C2775" t="s">
        <v>7507</v>
      </c>
      <c r="D2775" s="31" cm="1">
        <f t="array" aca="1" ref="D2775" ca="1">_FV(A2775,"Last trade time",TRUE)</f>
        <v>45824.840277789066</v>
      </c>
      <c r="E2775" s="23" cm="1">
        <f t="array" aca="1" ref="E2775" ca="1">_FV(A2775,"Price")</f>
        <v>28.791899999999998</v>
      </c>
      <c r="F2775" s="27" cm="1">
        <f t="array" aca="1" ref="F2775" ca="1">_FV(A2775,"Change (%)",TRUE)</f>
        <v>8.4730000000000014E-3</v>
      </c>
      <c r="G2775" s="26" cm="1">
        <f t="array" aca="1" ref="G2775" ca="1">_FV(A2775,"Change")</f>
        <v>0.2419</v>
      </c>
      <c r="H2775" s="23" cm="1">
        <f t="array" aca="1" ref="H2775" ca="1">_FV(A2775,"Open")</f>
        <v>28.86</v>
      </c>
      <c r="I2775" s="23" cm="1">
        <f t="array" aca="1" ref="I2775" ca="1">_FV(A2775,"Low")</f>
        <v>28.763500000000001</v>
      </c>
      <c r="J2775" s="23" cm="1">
        <f t="array" aca="1" ref="J2775" ca="1">_FV(A2775,"High")</f>
        <v>28.86</v>
      </c>
      <c r="K2775" s="23" cm="1">
        <f t="array" aca="1" ref="K2775" ca="1">_FV(A2775,"Previous close",TRUE)</f>
        <v>28.55</v>
      </c>
      <c r="L2775" s="26"/>
      <c r="M2775" s="23" cm="1">
        <f t="array" aca="1" ref="M2775" ca="1">_FV(A2775,"52 week low",TRUE)</f>
        <v>24.09</v>
      </c>
      <c r="N2775" s="23" cm="1">
        <f t="array" aca="1" ref="N2775" ca="1">_FV(A2775,"52 week high",TRUE)</f>
        <v>29.17</v>
      </c>
      <c r="O2775" s="8" cm="1">
        <f t="array" aca="1" ref="O2775" ca="1">_FV(A2775,"Volume")</f>
        <v>2046</v>
      </c>
      <c r="P2775" s="7" cm="1">
        <f t="array" aca="1" ref="P2775" ca="1">_FV(A2775,"Volume average",TRUE)</f>
        <v>3639</v>
      </c>
      <c r="Q2775" t="s">
        <v>1641</v>
      </c>
      <c r="S2775" t="s">
        <v>5533</v>
      </c>
      <c r="T2775" s="25" cm="1">
        <f t="array" aca="1" ref="T2775" ca="1">_FV(A2775,"Expense ratio",TRUE)</f>
        <v>3.2000000000000002E-3</v>
      </c>
      <c r="U2775" s="24" cm="1">
        <f t="array" aca="1" ref="U2775" ca="1">_FV(A2775,"Market cap",TRUE)</f>
        <v>31657066.190000001</v>
      </c>
      <c r="V2775" s="4">
        <v>31657066</v>
      </c>
      <c r="W2775" s="4">
        <v>31657066</v>
      </c>
      <c r="Y2775" t="s">
        <v>5169</v>
      </c>
      <c r="Z2775" s="5">
        <v>28.856999999999999</v>
      </c>
      <c r="AA2775" s="5">
        <v>17.167857999999999</v>
      </c>
      <c r="AB2775" s="20"/>
      <c r="AC2775" s="4">
        <v>5760</v>
      </c>
      <c r="AE2775" s="5">
        <v>5.6669576585145487</v>
      </c>
      <c r="AF2775" s="20"/>
      <c r="AI2775" s="4">
        <v>5760</v>
      </c>
      <c r="AJ2775" s="5">
        <v>166303.296</v>
      </c>
      <c r="AL2775" s="5">
        <v>29.17</v>
      </c>
      <c r="AM2775" s="5">
        <v>24.09</v>
      </c>
      <c r="AN2775" t="s">
        <v>47</v>
      </c>
      <c r="AO2775" t="str" cm="1">
        <f t="array" aca="1" ref="AO2775" ca="1">_FV(A2775,"Currency")</f>
        <v>USD</v>
      </c>
      <c r="AP2775" t="str" cm="1">
        <f t="array" aca="1" ref="AP2775" ca="1">_FV(A2775,"Exchange")</f>
        <v>NYSE Arca</v>
      </c>
      <c r="AQ2775" s="6" t="str" cm="1">
        <f t="array" aca="1" ref="AQ2775" ca="1">_FV(A2775,"Exchange abbreviation",TRUE)</f>
        <v>ARCX</v>
      </c>
      <c r="AR2775" t="str" cm="1">
        <f t="array" aca="1" ref="AR2775" ca="1">_FV(A2775,"Instrument type",TRUE)</f>
        <v>ETF</v>
      </c>
    </row>
    <row r="2776" spans="1:44" ht="18.75" customHeight="1" x14ac:dyDescent="0.25">
      <c r="A2776" t="e" vm="2788">
        <v>#VALUE!</v>
      </c>
      <c r="B2776" t="s">
        <v>7508</v>
      </c>
      <c r="C2776" t="s">
        <v>7509</v>
      </c>
      <c r="D2776" s="31" cm="1">
        <f t="array" aca="1" ref="D2776" ca="1">_FV(A2776,"Last trade time",TRUE)</f>
        <v>45824.930614999997</v>
      </c>
      <c r="E2776" s="23" cm="1">
        <f t="array" aca="1" ref="E2776" ca="1">_FV(A2776,"Price")</f>
        <v>88.04</v>
      </c>
      <c r="F2776" s="27" cm="1">
        <f t="array" aca="1" ref="F2776" ca="1">_FV(A2776,"Change (%)",TRUE)</f>
        <v>3.751E-3</v>
      </c>
      <c r="G2776" s="26" cm="1">
        <f t="array" aca="1" ref="G2776" ca="1">_FV(A2776,"Change")</f>
        <v>0.32900000000000001</v>
      </c>
      <c r="H2776" s="23" cm="1">
        <f t="array" aca="1" ref="H2776" ca="1">_FV(A2776,"Open")</f>
        <v>88.41</v>
      </c>
      <c r="I2776" s="23" cm="1">
        <f t="array" aca="1" ref="I2776" ca="1">_FV(A2776,"Low")</f>
        <v>88.04</v>
      </c>
      <c r="J2776" s="23" cm="1">
        <f t="array" aca="1" ref="J2776" ca="1">_FV(A2776,"High")</f>
        <v>88.86</v>
      </c>
      <c r="K2776" s="23" cm="1">
        <f t="array" aca="1" ref="K2776" ca="1">_FV(A2776,"Previous close",TRUE)</f>
        <v>87.710999999999999</v>
      </c>
      <c r="L2776" s="26"/>
      <c r="M2776" s="23" cm="1">
        <f t="array" aca="1" ref="M2776" ca="1">_FV(A2776,"52 week low",TRUE)</f>
        <v>72.144999999999996</v>
      </c>
      <c r="N2776" s="23" cm="1">
        <f t="array" aca="1" ref="N2776" ca="1">_FV(A2776,"52 week high",TRUE)</f>
        <v>90.504999999999995</v>
      </c>
      <c r="O2776" s="8" cm="1">
        <f t="array" aca="1" ref="O2776" ca="1">_FV(A2776,"Volume")</f>
        <v>17843403</v>
      </c>
      <c r="P2776" s="7" cm="1">
        <f t="array" aca="1" ref="P2776" ca="1">_FV(A2776,"Volume average",TRUE)</f>
        <v>13726646</v>
      </c>
      <c r="Q2776" t="s">
        <v>703</v>
      </c>
      <c r="S2776" t="s">
        <v>2067</v>
      </c>
      <c r="T2776" s="25" cm="1">
        <f t="array" aca="1" ref="T2776" ca="1">_FV(A2776,"Expense ratio",TRUE)</f>
        <v>3.2000000000000002E-3</v>
      </c>
      <c r="U2776" s="24" cm="1">
        <f t="array" aca="1" ref="U2776" ca="1">_FV(A2776,"Market cap",TRUE)</f>
        <v>63209720691.419998</v>
      </c>
      <c r="V2776" s="4">
        <v>63209721856</v>
      </c>
      <c r="W2776" s="4">
        <v>63209721856</v>
      </c>
      <c r="Y2776" t="s">
        <v>7510</v>
      </c>
      <c r="Z2776" s="5">
        <v>89.665769999999995</v>
      </c>
      <c r="AA2776" s="5">
        <v>17.335574999999999</v>
      </c>
      <c r="AB2776" s="5">
        <v>2.76E-2</v>
      </c>
      <c r="AC2776" s="4">
        <v>16818328</v>
      </c>
      <c r="AE2776" s="5">
        <v>19.084280257485741</v>
      </c>
      <c r="AF2776" s="5">
        <v>12.633877989560681</v>
      </c>
      <c r="AH2776" s="17">
        <v>938400000</v>
      </c>
      <c r="AI2776" s="4">
        <v>16818328</v>
      </c>
      <c r="AJ2776" s="5">
        <v>1509276754.72</v>
      </c>
      <c r="AL2776" s="4">
        <v>90</v>
      </c>
      <c r="AM2776" s="5">
        <v>72.150000000000006</v>
      </c>
      <c r="AN2776" t="s">
        <v>82</v>
      </c>
      <c r="AO2776" t="str" cm="1">
        <f t="array" aca="1" ref="AO2776" ca="1">_FV(A2776,"Currency")</f>
        <v>USD</v>
      </c>
      <c r="AP2776" t="str" cm="1">
        <f t="array" aca="1" ref="AP2776" ca="1">_FV(A2776,"Exchange")</f>
        <v>NYSE Arca</v>
      </c>
      <c r="AQ2776" s="6" t="str" cm="1">
        <f t="array" aca="1" ref="AQ2776" ca="1">_FV(A2776,"Exchange abbreviation",TRUE)</f>
        <v>ARCX</v>
      </c>
      <c r="AR2776" t="str" cm="1">
        <f t="array" aca="1" ref="AR2776" ca="1">_FV(A2776,"Instrument type",TRUE)</f>
        <v>ETF</v>
      </c>
    </row>
    <row r="2777" spans="1:44" ht="18.75" customHeight="1" x14ac:dyDescent="0.25">
      <c r="A2777" t="e" vm="2789">
        <v>#VALUE!</v>
      </c>
      <c r="B2777" t="s">
        <v>7511</v>
      </c>
      <c r="C2777" t="s">
        <v>7512</v>
      </c>
      <c r="D2777" s="31" cm="1">
        <f t="array" aca="1" ref="D2777" ca="1">_FV(A2777,"Last trade time",TRUE)</f>
        <v>45824.906593935157</v>
      </c>
      <c r="E2777" s="23" cm="1">
        <f t="array" aca="1" ref="E2777" ca="1">_FV(A2777,"Price")</f>
        <v>59.99</v>
      </c>
      <c r="F2777" s="27" cm="1">
        <f t="array" aca="1" ref="F2777" ca="1">_FV(A2777,"Change (%)",TRUE)</f>
        <v>6.8310000000000003E-3</v>
      </c>
      <c r="G2777" s="26" cm="1">
        <f t="array" aca="1" ref="G2777" ca="1">_FV(A2777,"Change")</f>
        <v>0.40699999999999997</v>
      </c>
      <c r="H2777" s="23" cm="1">
        <f t="array" aca="1" ref="H2777" ca="1">_FV(A2777,"Open")</f>
        <v>60.16</v>
      </c>
      <c r="I2777" s="23" cm="1">
        <f t="array" aca="1" ref="I2777" ca="1">_FV(A2777,"Low")</f>
        <v>59.954999999999998</v>
      </c>
      <c r="J2777" s="23" cm="1">
        <f t="array" aca="1" ref="J2777" ca="1">_FV(A2777,"High")</f>
        <v>60.44</v>
      </c>
      <c r="K2777" s="23" cm="1">
        <f t="array" aca="1" ref="K2777" ca="1">_FV(A2777,"Previous close",TRUE)</f>
        <v>59.582999999999998</v>
      </c>
      <c r="L2777" s="26"/>
      <c r="M2777" s="23" cm="1">
        <f t="array" aca="1" ref="M2777" ca="1">_FV(A2777,"52 week low",TRUE)</f>
        <v>48.99</v>
      </c>
      <c r="N2777" s="23" cm="1">
        <f t="array" aca="1" ref="N2777" ca="1">_FV(A2777,"52 week high",TRUE)</f>
        <v>61.28</v>
      </c>
      <c r="O2777" s="8" cm="1">
        <f t="array" aca="1" ref="O2777" ca="1">_FV(A2777,"Volume")</f>
        <v>1575465</v>
      </c>
      <c r="P2777" s="7" cm="1">
        <f t="array" aca="1" ref="P2777" ca="1">_FV(A2777,"Volume average",TRUE)</f>
        <v>1267289</v>
      </c>
      <c r="Q2777" t="s">
        <v>703</v>
      </c>
      <c r="S2777" t="s">
        <v>2067</v>
      </c>
      <c r="T2777" s="25" cm="1">
        <f t="array" aca="1" ref="T2777" ca="1">_FV(A2777,"Expense ratio",TRUE)</f>
        <v>3.2000000000000002E-3</v>
      </c>
      <c r="U2777" s="24" cm="1">
        <f t="array" aca="1" ref="U2777" ca="1">_FV(A2777,"Market cap",TRUE)</f>
        <v>6281431203.8500004</v>
      </c>
      <c r="V2777" s="4">
        <v>6281431040</v>
      </c>
      <c r="W2777" s="4">
        <v>6281431040</v>
      </c>
      <c r="X2777" t="s">
        <v>7513</v>
      </c>
      <c r="Y2777" t="s">
        <v>4769</v>
      </c>
      <c r="Z2777" s="5">
        <v>60.549190000000003</v>
      </c>
      <c r="AA2777" s="19">
        <v>16.483519000000001</v>
      </c>
      <c r="AB2777" s="5">
        <v>2.5999998999999999E-2</v>
      </c>
      <c r="AC2777" s="4">
        <v>1571871</v>
      </c>
      <c r="AE2777" s="5">
        <v>16.522579087177</v>
      </c>
      <c r="AF2777" s="5">
        <v>13.776998990114111</v>
      </c>
      <c r="AI2777" s="4">
        <v>1571871</v>
      </c>
      <c r="AJ2777" s="5">
        <v>95161070.340000004</v>
      </c>
      <c r="AL2777" s="5">
        <v>60.84</v>
      </c>
      <c r="AM2777" s="5">
        <v>48.99</v>
      </c>
      <c r="AN2777" t="s">
        <v>82</v>
      </c>
      <c r="AO2777" t="str" cm="1">
        <f t="array" aca="1" ref="AO2777" ca="1">_FV(A2777,"Currency")</f>
        <v>USD</v>
      </c>
      <c r="AP2777" t="str" cm="1">
        <f t="array" aca="1" ref="AP2777" ca="1">_FV(A2777,"Exchange")</f>
        <v>Nasdaq Stock Market</v>
      </c>
      <c r="AQ2777" s="6" t="str" cm="1">
        <f t="array" aca="1" ref="AQ2777" ca="1">_FV(A2777,"Exchange abbreviation",TRUE)</f>
        <v>XNAS</v>
      </c>
      <c r="AR2777" t="str" cm="1">
        <f t="array" aca="1" ref="AR2777" ca="1">_FV(A2777,"Instrument type",TRUE)</f>
        <v>ETF</v>
      </c>
    </row>
    <row r="2778" spans="1:44" ht="18.75" customHeight="1" x14ac:dyDescent="0.25">
      <c r="A2778" t="e" vm="2790">
        <v>#VALUE!</v>
      </c>
      <c r="B2778" t="s">
        <v>7514</v>
      </c>
      <c r="C2778" t="s">
        <v>7515</v>
      </c>
      <c r="D2778" s="31" cm="1">
        <f t="array" aca="1" ref="D2778" ca="1">_FV(A2778,"Last trade time",TRUE)</f>
        <v>45824.843750046093</v>
      </c>
      <c r="E2778" s="23" cm="1">
        <f t="array" aca="1" ref="E2778" ca="1">_FV(A2778,"Price")</f>
        <v>27.21</v>
      </c>
      <c r="F2778" s="27" cm="1">
        <f t="array" aca="1" ref="F2778" ca="1">_FV(A2778,"Change (%)",TRUE)</f>
        <v>1.2277E-2</v>
      </c>
      <c r="G2778" s="26" cm="1">
        <f t="array" aca="1" ref="G2778" ca="1">_FV(A2778,"Change")</f>
        <v>0.33</v>
      </c>
      <c r="H2778" s="23" cm="1">
        <f t="array" aca="1" ref="H2778" ca="1">_FV(A2778,"Open")</f>
        <v>27.05</v>
      </c>
      <c r="I2778" s="23" cm="1">
        <f t="array" aca="1" ref="I2778" ca="1">_FV(A2778,"Low")</f>
        <v>27.05</v>
      </c>
      <c r="J2778" s="23" cm="1">
        <f t="array" aca="1" ref="J2778" ca="1">_FV(A2778,"High")</f>
        <v>27.2682</v>
      </c>
      <c r="K2778" s="23" cm="1">
        <f t="array" aca="1" ref="K2778" ca="1">_FV(A2778,"Previous close",TRUE)</f>
        <v>26.88</v>
      </c>
      <c r="L2778" s="26"/>
      <c r="M2778" s="23" cm="1">
        <f t="array" aca="1" ref="M2778" ca="1">_FV(A2778,"52 week low",TRUE)</f>
        <v>21.86</v>
      </c>
      <c r="N2778" s="23" cm="1">
        <f t="array" aca="1" ref="N2778" ca="1">_FV(A2778,"52 week high",TRUE)</f>
        <v>29.57</v>
      </c>
      <c r="O2778" s="8" cm="1">
        <f t="array" aca="1" ref="O2778" ca="1">_FV(A2778,"Volume")</f>
        <v>9033</v>
      </c>
      <c r="P2778" s="7" cm="1">
        <f t="array" aca="1" ref="P2778" ca="1">_FV(A2778,"Volume average",TRUE)</f>
        <v>10351</v>
      </c>
      <c r="Q2778" t="s">
        <v>844</v>
      </c>
      <c r="R2778" t="s">
        <v>4938</v>
      </c>
      <c r="S2778" t="s">
        <v>56</v>
      </c>
      <c r="T2778" s="25" cm="1">
        <f t="array" aca="1" ref="T2778" ca="1">_FV(A2778,"Expense ratio",TRUE)</f>
        <v>3.2000000000000002E-3</v>
      </c>
      <c r="U2778" s="24" cm="1">
        <f t="array" aca="1" ref="U2778" ca="1">_FV(A2778,"Market cap",TRUE)</f>
        <v>140195569.65000001</v>
      </c>
      <c r="V2778" s="4">
        <v>140195568</v>
      </c>
      <c r="W2778" s="4">
        <v>140195568</v>
      </c>
      <c r="Y2778" t="s">
        <v>7516</v>
      </c>
      <c r="Z2778" s="5">
        <v>26.902000000000001</v>
      </c>
      <c r="AA2778" s="5">
        <v>15.463322</v>
      </c>
      <c r="AB2778" s="5">
        <v>1.8200000000000001E-2</v>
      </c>
      <c r="AC2778" s="4">
        <v>13171</v>
      </c>
      <c r="AE2778" s="5">
        <v>7.3012021432795624</v>
      </c>
      <c r="AF2778" s="5">
        <v>6.3686320559984688</v>
      </c>
      <c r="AI2778" s="4">
        <v>13171</v>
      </c>
      <c r="AJ2778" s="5">
        <v>354036.47999999998</v>
      </c>
      <c r="AL2778" s="5">
        <v>28.459</v>
      </c>
      <c r="AM2778" s="5">
        <v>21.86</v>
      </c>
      <c r="AN2778" t="s">
        <v>47</v>
      </c>
      <c r="AO2778" t="str" cm="1">
        <f t="array" aca="1" ref="AO2778" ca="1">_FV(A2778,"Currency")</f>
        <v>USD</v>
      </c>
      <c r="AP2778" t="str" cm="1">
        <f t="array" aca="1" ref="AP2778" ca="1">_FV(A2778,"Exchange")</f>
        <v>Nasdaq Stock Market</v>
      </c>
      <c r="AQ2778" s="6" t="str" cm="1">
        <f t="array" aca="1" ref="AQ2778" ca="1">_FV(A2778,"Exchange abbreviation",TRUE)</f>
        <v>XNAS</v>
      </c>
      <c r="AR2778" t="str" cm="1">
        <f t="array" aca="1" ref="AR2778" ca="1">_FV(A2778,"Instrument type",TRUE)</f>
        <v>ETF</v>
      </c>
    </row>
    <row r="2779" spans="1:44" ht="18.75" customHeight="1" x14ac:dyDescent="0.25">
      <c r="A2779" t="e" vm="2791">
        <v>#VALUE!</v>
      </c>
      <c r="B2779" t="s">
        <v>7517</v>
      </c>
      <c r="C2779" t="s">
        <v>7518</v>
      </c>
      <c r="D2779" s="31" cm="1">
        <f t="array" aca="1" ref="D2779" ca="1">_FV(A2779,"Last trade time",TRUE)</f>
        <v>45824.840277789066</v>
      </c>
      <c r="E2779" s="23" cm="1">
        <f t="array" aca="1" ref="E2779" ca="1">_FV(A2779,"Price")</f>
        <v>33.561999999999998</v>
      </c>
      <c r="F2779" s="27" cm="1">
        <f t="array" aca="1" ref="F2779" ca="1">_FV(A2779,"Change (%)",TRUE)</f>
        <v>1.2428E-2</v>
      </c>
      <c r="G2779" s="26" cm="1">
        <f t="array" aca="1" ref="G2779" ca="1">_FV(A2779,"Change")</f>
        <v>0.41199999999999998</v>
      </c>
      <c r="H2779" s="23" cm="1">
        <f t="array" aca="1" ref="H2779" ca="1">_FV(A2779,"Open")</f>
        <v>33.68</v>
      </c>
      <c r="I2779" s="23" cm="1">
        <f t="array" aca="1" ref="I2779" ca="1">_FV(A2779,"Low")</f>
        <v>33.561999999999998</v>
      </c>
      <c r="J2779" s="23" cm="1">
        <f t="array" aca="1" ref="J2779" ca="1">_FV(A2779,"High")</f>
        <v>33.7988</v>
      </c>
      <c r="K2779" s="23" cm="1">
        <f t="array" aca="1" ref="K2779" ca="1">_FV(A2779,"Previous close",TRUE)</f>
        <v>33.15</v>
      </c>
      <c r="L2779" s="26"/>
      <c r="M2779" s="23" cm="1">
        <f t="array" aca="1" ref="M2779" ca="1">_FV(A2779,"52 week low",TRUE)</f>
        <v>26.58</v>
      </c>
      <c r="N2779" s="23" cm="1">
        <f t="array" aca="1" ref="N2779" ca="1">_FV(A2779,"52 week high",TRUE)</f>
        <v>34.249699999999997</v>
      </c>
      <c r="O2779" s="8" cm="1">
        <f t="array" aca="1" ref="O2779" ca="1">_FV(A2779,"Volume")</f>
        <v>19353</v>
      </c>
      <c r="P2779" s="7" cm="1">
        <f t="array" aca="1" ref="P2779" ca="1">_FV(A2779,"Volume average",TRUE)</f>
        <v>8517</v>
      </c>
      <c r="Q2779" t="s">
        <v>844</v>
      </c>
      <c r="S2779" t="s">
        <v>56</v>
      </c>
      <c r="T2779" s="25" cm="1">
        <f t="array" aca="1" ref="T2779" ca="1">_FV(A2779,"Expense ratio",TRUE)</f>
        <v>3.2000000000000002E-3</v>
      </c>
      <c r="U2779" s="24" cm="1">
        <f t="array" aca="1" ref="U2779" ca="1">_FV(A2779,"Market cap",TRUE)</f>
        <v>83728222.109999999</v>
      </c>
      <c r="V2779" s="4">
        <v>83728224</v>
      </c>
      <c r="W2779" s="4">
        <v>83728224</v>
      </c>
      <c r="Y2779" t="s">
        <v>7519</v>
      </c>
      <c r="Z2779" s="5">
        <v>32.871000000000002</v>
      </c>
      <c r="AA2779" s="5">
        <v>17.242733000000001</v>
      </c>
      <c r="AB2779" s="5">
        <v>1.43E-2</v>
      </c>
      <c r="AC2779" s="4">
        <v>19887</v>
      </c>
      <c r="AE2779" s="5">
        <v>8.2637378507091732</v>
      </c>
      <c r="AF2779" s="5">
        <v>8.5109321338675983</v>
      </c>
      <c r="AI2779" s="4">
        <v>19887</v>
      </c>
      <c r="AJ2779" s="5">
        <v>657979.29330000002</v>
      </c>
      <c r="AL2779" s="5">
        <v>34.25</v>
      </c>
      <c r="AM2779" s="5">
        <v>26.58</v>
      </c>
      <c r="AN2779" t="s">
        <v>47</v>
      </c>
      <c r="AO2779" t="str" cm="1">
        <f t="array" aca="1" ref="AO2779" ca="1">_FV(A2779,"Currency")</f>
        <v>USD</v>
      </c>
      <c r="AP2779" t="str" cm="1">
        <f t="array" aca="1" ref="AP2779" ca="1">_FV(A2779,"Exchange")</f>
        <v>NYSE Arca</v>
      </c>
      <c r="AQ2779" s="6" t="str" cm="1">
        <f t="array" aca="1" ref="AQ2779" ca="1">_FV(A2779,"Exchange abbreviation",TRUE)</f>
        <v>ARCX</v>
      </c>
      <c r="AR2779" t="str" cm="1">
        <f t="array" aca="1" ref="AR2779" ca="1">_FV(A2779,"Instrument type",TRUE)</f>
        <v>ETF</v>
      </c>
    </row>
    <row r="2780" spans="1:44" ht="18.75" customHeight="1" x14ac:dyDescent="0.25">
      <c r="A2780" t="e" vm="2792">
        <v>#VALUE!</v>
      </c>
      <c r="B2780" t="s">
        <v>7520</v>
      </c>
      <c r="C2780" t="s">
        <v>7521</v>
      </c>
      <c r="D2780" s="31" cm="1">
        <f t="array" aca="1" ref="D2780" ca="1">_FV(A2780,"Last trade time",TRUE)</f>
        <v>45824.935148471872</v>
      </c>
      <c r="E2780" s="23" cm="1">
        <f t="array" aca="1" ref="E2780" ca="1">_FV(A2780,"Price")</f>
        <v>33.840000000000003</v>
      </c>
      <c r="F2780" s="27" cm="1">
        <f t="array" aca="1" ref="F2780" ca="1">_FV(A2780,"Change (%)",TRUE)</f>
        <v>1.0148999999999998E-2</v>
      </c>
      <c r="G2780" s="26" cm="1">
        <f t="array" aca="1" ref="G2780" ca="1">_FV(A2780,"Change")</f>
        <v>0.34</v>
      </c>
      <c r="H2780" s="23" cm="1">
        <f t="array" aca="1" ref="H2780" ca="1">_FV(A2780,"Open")</f>
        <v>33.83</v>
      </c>
      <c r="I2780" s="23" cm="1">
        <f t="array" aca="1" ref="I2780" ca="1">_FV(A2780,"Low")</f>
        <v>33.799999999999997</v>
      </c>
      <c r="J2780" s="23" cm="1">
        <f t="array" aca="1" ref="J2780" ca="1">_FV(A2780,"High")</f>
        <v>34.03</v>
      </c>
      <c r="K2780" s="23" cm="1">
        <f t="array" aca="1" ref="K2780" ca="1">_FV(A2780,"Previous close",TRUE)</f>
        <v>33.5</v>
      </c>
      <c r="L2780" s="26"/>
      <c r="M2780" s="23" cm="1">
        <f t="array" aca="1" ref="M2780" ca="1">_FV(A2780,"52 week low",TRUE)</f>
        <v>27.004999999999999</v>
      </c>
      <c r="N2780" s="23" cm="1">
        <f t="array" aca="1" ref="N2780" ca="1">_FV(A2780,"52 week high",TRUE)</f>
        <v>34.24</v>
      </c>
      <c r="O2780" s="8" cm="1">
        <f t="array" aca="1" ref="O2780" ca="1">_FV(A2780,"Volume")</f>
        <v>103822</v>
      </c>
      <c r="P2780" s="7" cm="1">
        <f t="array" aca="1" ref="P2780" ca="1">_FV(A2780,"Volume average",TRUE)</f>
        <v>197800</v>
      </c>
      <c r="Q2780" t="s">
        <v>844</v>
      </c>
      <c r="S2780" t="s">
        <v>56</v>
      </c>
      <c r="T2780" s="25" cm="1">
        <f t="array" aca="1" ref="T2780" ca="1">_FV(A2780,"Expense ratio",TRUE)</f>
        <v>3.2000000000000002E-3</v>
      </c>
      <c r="U2780" s="24" cm="1">
        <f t="array" aca="1" ref="U2780" ca="1">_FV(A2780,"Market cap",TRUE)</f>
        <v>1782137772.8900001</v>
      </c>
      <c r="V2780" s="4">
        <v>1782137728</v>
      </c>
      <c r="W2780" s="4">
        <v>1782137728</v>
      </c>
      <c r="Y2780" t="s">
        <v>7522</v>
      </c>
      <c r="Z2780" s="5">
        <v>33.332999999999998</v>
      </c>
      <c r="AA2780" s="19">
        <v>17.301100000000002</v>
      </c>
      <c r="AB2780" s="5">
        <v>1.35E-2</v>
      </c>
      <c r="AC2780" s="4">
        <v>253517</v>
      </c>
      <c r="AE2780" s="5">
        <v>10.66272981893079</v>
      </c>
      <c r="AF2780" s="5">
        <v>12.47724677864506</v>
      </c>
      <c r="AI2780" s="4">
        <v>253517</v>
      </c>
      <c r="AJ2780" s="5">
        <v>8480143.6500000004</v>
      </c>
      <c r="AL2780" s="5">
        <v>34.24</v>
      </c>
      <c r="AM2780" s="5">
        <v>27.004999999999999</v>
      </c>
      <c r="AN2780" t="s">
        <v>90</v>
      </c>
      <c r="AO2780" t="str" cm="1">
        <f t="array" aca="1" ref="AO2780" ca="1">_FV(A2780,"Currency")</f>
        <v>USD</v>
      </c>
      <c r="AP2780" t="str" cm="1">
        <f t="array" aca="1" ref="AP2780" ca="1">_FV(A2780,"Exchange")</f>
        <v>NYSE Arca</v>
      </c>
      <c r="AQ2780" s="6" t="str" cm="1">
        <f t="array" aca="1" ref="AQ2780" ca="1">_FV(A2780,"Exchange abbreviation",TRUE)</f>
        <v>ARCX</v>
      </c>
      <c r="AR2780" t="str" cm="1">
        <f t="array" aca="1" ref="AR2780" ca="1">_FV(A2780,"Instrument type",TRUE)</f>
        <v>ETF</v>
      </c>
    </row>
    <row r="2781" spans="1:44" ht="18.75" customHeight="1" x14ac:dyDescent="0.25">
      <c r="A2781" t="e" vm="2793">
        <v>#VALUE!</v>
      </c>
      <c r="B2781" t="s">
        <v>7523</v>
      </c>
      <c r="C2781" t="s">
        <v>7524</v>
      </c>
      <c r="D2781" s="31" cm="1">
        <f t="array" aca="1" ref="D2781" ca="1">_FV(A2781,"Last trade time",TRUE)</f>
        <v>45824.840277789066</v>
      </c>
      <c r="E2781" s="23" cm="1">
        <f t="array" aca="1" ref="E2781" ca="1">_FV(A2781,"Price")</f>
        <v>32.577100000000002</v>
      </c>
      <c r="F2781" s="27" cm="1">
        <f t="array" aca="1" ref="F2781" ca="1">_FV(A2781,"Change (%)",TRUE)</f>
        <v>1.0966999999999999E-2</v>
      </c>
      <c r="G2781" s="26" cm="1">
        <f t="array" aca="1" ref="G2781" ca="1">_FV(A2781,"Change")</f>
        <v>0.35339999999999999</v>
      </c>
      <c r="H2781" s="23" cm="1">
        <f t="array" aca="1" ref="H2781" ca="1">_FV(A2781,"Open")</f>
        <v>32.79</v>
      </c>
      <c r="I2781" s="23" cm="1">
        <f t="array" aca="1" ref="I2781" ca="1">_FV(A2781,"Low")</f>
        <v>32.519500000000001</v>
      </c>
      <c r="J2781" s="23" cm="1">
        <f t="array" aca="1" ref="J2781" ca="1">_FV(A2781,"High")</f>
        <v>32.89</v>
      </c>
      <c r="K2781" s="23" cm="1">
        <f t="array" aca="1" ref="K2781" ca="1">_FV(A2781,"Previous close",TRUE)</f>
        <v>32.223700000000001</v>
      </c>
      <c r="L2781" s="26"/>
      <c r="M2781" s="23" cm="1">
        <f t="array" aca="1" ref="M2781" ca="1">_FV(A2781,"52 week low",TRUE)</f>
        <v>26.120100000000001</v>
      </c>
      <c r="N2781" s="23" cm="1">
        <f t="array" aca="1" ref="N2781" ca="1">_FV(A2781,"52 week high",TRUE)</f>
        <v>32.89</v>
      </c>
      <c r="O2781" s="8" cm="1">
        <f t="array" aca="1" ref="O2781" ca="1">_FV(A2781,"Volume")</f>
        <v>3950</v>
      </c>
      <c r="P2781" s="7" cm="1">
        <f t="array" aca="1" ref="P2781" ca="1">_FV(A2781,"Volume average",TRUE)</f>
        <v>3907</v>
      </c>
      <c r="Q2781" t="s">
        <v>844</v>
      </c>
      <c r="S2781" t="s">
        <v>56</v>
      </c>
      <c r="T2781" s="25" cm="1">
        <f t="array" aca="1" ref="T2781" ca="1">_FV(A2781,"Expense ratio",TRUE)</f>
        <v>3.2000000000000002E-3</v>
      </c>
      <c r="U2781" s="24" cm="1">
        <f t="array" aca="1" ref="U2781" ca="1">_FV(A2781,"Market cap",TRUE)</f>
        <v>29695775.359999999</v>
      </c>
      <c r="V2781" s="4">
        <v>29695776</v>
      </c>
      <c r="W2781" s="4">
        <v>29695776</v>
      </c>
      <c r="Y2781" t="s">
        <v>4883</v>
      </c>
      <c r="Z2781" s="5">
        <v>31.831</v>
      </c>
      <c r="AA2781" s="5">
        <v>13.441013</v>
      </c>
      <c r="AB2781" s="5">
        <v>3.0599999999999999E-2</v>
      </c>
      <c r="AC2781" s="4">
        <v>3271</v>
      </c>
      <c r="AE2781" s="5">
        <v>12.92471031570572</v>
      </c>
      <c r="AF2781" s="5">
        <v>13.298557213626831</v>
      </c>
      <c r="AI2781" s="4">
        <v>3271</v>
      </c>
      <c r="AJ2781" s="5">
        <v>104573.5429</v>
      </c>
      <c r="AL2781" s="5">
        <v>32.89</v>
      </c>
      <c r="AM2781" s="5">
        <v>26.12</v>
      </c>
      <c r="AN2781" t="s">
        <v>47</v>
      </c>
      <c r="AO2781" t="str" cm="1">
        <f t="array" aca="1" ref="AO2781" ca="1">_FV(A2781,"Currency")</f>
        <v>USD</v>
      </c>
      <c r="AP2781" t="str" cm="1">
        <f t="array" aca="1" ref="AP2781" ca="1">_FV(A2781,"Exchange")</f>
        <v>NYSE Arca</v>
      </c>
      <c r="AQ2781" s="6" t="str" cm="1">
        <f t="array" aca="1" ref="AQ2781" ca="1">_FV(A2781,"Exchange abbreviation",TRUE)</f>
        <v>ARCX</v>
      </c>
      <c r="AR2781" t="str" cm="1">
        <f t="array" aca="1" ref="AR2781" ca="1">_FV(A2781,"Instrument type",TRUE)</f>
        <v>ETF</v>
      </c>
    </row>
    <row r="2782" spans="1:44" ht="18.75" customHeight="1" x14ac:dyDescent="0.25">
      <c r="A2782" t="e" vm="2794">
        <v>#VALUE!</v>
      </c>
      <c r="B2782" t="s">
        <v>7525</v>
      </c>
      <c r="C2782" t="s">
        <v>7526</v>
      </c>
      <c r="D2782" s="31" cm="1">
        <f t="array" aca="1" ref="D2782" ca="1">_FV(A2782,"Last trade time",TRUE)</f>
        <v>45824.843750092186</v>
      </c>
      <c r="E2782" s="23" cm="1">
        <f t="array" aca="1" ref="E2782" ca="1">_FV(A2782,"Price")</f>
        <v>34.49</v>
      </c>
      <c r="F2782" s="27" cm="1">
        <f t="array" aca="1" ref="F2782" ca="1">_FV(A2782,"Change (%)",TRUE)</f>
        <v>1.1436999999999999E-2</v>
      </c>
      <c r="G2782" s="26" cm="1">
        <f t="array" aca="1" ref="G2782" ca="1">_FV(A2782,"Change")</f>
        <v>0.39</v>
      </c>
      <c r="H2782" s="23" cm="1">
        <f t="array" aca="1" ref="H2782" ca="1">_FV(A2782,"Open")</f>
        <v>34.479999999999997</v>
      </c>
      <c r="I2782" s="23" cm="1">
        <f t="array" aca="1" ref="I2782" ca="1">_FV(A2782,"Low")</f>
        <v>34.47</v>
      </c>
      <c r="J2782" s="23" cm="1">
        <f t="array" aca="1" ref="J2782" ca="1">_FV(A2782,"High")</f>
        <v>34.658999999999999</v>
      </c>
      <c r="K2782" s="23" cm="1">
        <f t="array" aca="1" ref="K2782" ca="1">_FV(A2782,"Previous close",TRUE)</f>
        <v>34.1</v>
      </c>
      <c r="L2782" s="26"/>
      <c r="M2782" s="23" cm="1">
        <f t="array" aca="1" ref="M2782" ca="1">_FV(A2782,"52 week low",TRUE)</f>
        <v>25.29</v>
      </c>
      <c r="N2782" s="23" cm="1">
        <f t="array" aca="1" ref="N2782" ca="1">_FV(A2782,"52 week high",TRUE)</f>
        <v>39.71</v>
      </c>
      <c r="O2782" s="8" cm="1">
        <f t="array" aca="1" ref="O2782" ca="1">_FV(A2782,"Volume")</f>
        <v>17250</v>
      </c>
      <c r="P2782" s="7" cm="1">
        <f t="array" aca="1" ref="P2782" ca="1">_FV(A2782,"Volume average",TRUE)</f>
        <v>14314</v>
      </c>
      <c r="Q2782" t="s">
        <v>464</v>
      </c>
      <c r="T2782" s="25" cm="1">
        <f t="array" aca="1" ref="T2782" ca="1">_FV(A2782,"Expense ratio",TRUE)</f>
        <v>3.2000000000000002E-3</v>
      </c>
      <c r="U2782" s="24" cm="1">
        <f t="array" aca="1" ref="U2782" ca="1">_FV(A2782,"Market cap",TRUE)</f>
        <v>409662592.92000002</v>
      </c>
      <c r="V2782" s="16"/>
      <c r="W2782" s="16"/>
      <c r="Z2782" s="18"/>
      <c r="AA2782" s="20"/>
      <c r="AC2782" s="21">
        <v>14452</v>
      </c>
      <c r="AE2782" s="18"/>
      <c r="AI2782" s="21"/>
      <c r="AJ2782" s="18"/>
      <c r="AL2782" s="18"/>
      <c r="AM2782" s="18"/>
      <c r="AN2782" t="s">
        <v>73</v>
      </c>
      <c r="AO2782" t="str" cm="1">
        <f t="array" aca="1" ref="AO2782" ca="1">_FV(A2782,"Currency")</f>
        <v>USD</v>
      </c>
      <c r="AP2782" t="str" cm="1">
        <f t="array" aca="1" ref="AP2782" ca="1">_FV(A2782,"Exchange")</f>
        <v>Nasdaq Stock Market</v>
      </c>
      <c r="AQ2782" s="6" t="str" cm="1">
        <f t="array" aca="1" ref="AQ2782" ca="1">_FV(A2782,"Exchange abbreviation",TRUE)</f>
        <v>XNAS</v>
      </c>
      <c r="AR2782" t="str" cm="1">
        <f t="array" aca="1" ref="AR2782" ca="1">_FV(A2782,"Instrument type",TRUE)</f>
        <v>ETF</v>
      </c>
    </row>
    <row r="2783" spans="1:44" ht="18.75" customHeight="1" x14ac:dyDescent="0.25">
      <c r="A2783" t="e" vm="2795">
        <v>#VALUE!</v>
      </c>
      <c r="B2783" t="s">
        <v>7527</v>
      </c>
      <c r="C2783" t="s">
        <v>7528</v>
      </c>
      <c r="D2783" s="31" cm="1">
        <f t="array" aca="1" ref="D2783" ca="1">_FV(A2783,"Last trade time",TRUE)</f>
        <v>45824.84027780078</v>
      </c>
      <c r="E2783" s="23" cm="1">
        <f t="array" aca="1" ref="E2783" ca="1">_FV(A2783,"Price")</f>
        <v>30.21</v>
      </c>
      <c r="F2783" s="27" cm="1">
        <f t="array" aca="1" ref="F2783" ca="1">_FV(A2783,"Change (%)",TRUE)</f>
        <v>2.9880000000000002E-3</v>
      </c>
      <c r="G2783" s="26" cm="1">
        <f t="array" aca="1" ref="G2783" ca="1">_FV(A2783,"Change")</f>
        <v>0.09</v>
      </c>
      <c r="H2783" s="23" cm="1">
        <f t="array" aca="1" ref="H2783" ca="1">_FV(A2783,"Open")</f>
        <v>30.46</v>
      </c>
      <c r="I2783" s="23" cm="1">
        <f t="array" aca="1" ref="I2783" ca="1">_FV(A2783,"Low")</f>
        <v>29.33</v>
      </c>
      <c r="J2783" s="23" cm="1">
        <f t="array" aca="1" ref="J2783" ca="1">_FV(A2783,"High")</f>
        <v>30.998799999999999</v>
      </c>
      <c r="K2783" s="23" cm="1">
        <f t="array" aca="1" ref="K2783" ca="1">_FV(A2783,"Previous close",TRUE)</f>
        <v>30.12</v>
      </c>
      <c r="L2783" s="26"/>
      <c r="M2783" s="23" cm="1">
        <f t="array" aca="1" ref="M2783" ca="1">_FV(A2783,"52 week low",TRUE)</f>
        <v>24.7517</v>
      </c>
      <c r="N2783" s="23" cm="1">
        <f t="array" aca="1" ref="N2783" ca="1">_FV(A2783,"52 week high",TRUE)</f>
        <v>31.9</v>
      </c>
      <c r="O2783" s="8" cm="1">
        <f t="array" aca="1" ref="O2783" ca="1">_FV(A2783,"Volume")</f>
        <v>21777</v>
      </c>
      <c r="P2783" s="7" cm="1">
        <f t="array" aca="1" ref="P2783" ca="1">_FV(A2783,"Volume average",TRUE)</f>
        <v>10134</v>
      </c>
      <c r="Q2783" t="s">
        <v>844</v>
      </c>
      <c r="S2783" t="s">
        <v>5505</v>
      </c>
      <c r="T2783" s="25" cm="1">
        <f t="array" aca="1" ref="T2783" ca="1">_FV(A2783,"Expense ratio",TRUE)</f>
        <v>3.2000000000000002E-3</v>
      </c>
      <c r="U2783" s="24" cm="1">
        <f t="array" aca="1" ref="U2783" ca="1">_FV(A2783,"Market cap",TRUE)</f>
        <v>93982878.799999997</v>
      </c>
      <c r="V2783" s="4">
        <v>93982880</v>
      </c>
      <c r="W2783" s="4">
        <v>93982880</v>
      </c>
      <c r="Y2783" t="s">
        <v>7529</v>
      </c>
      <c r="Z2783" s="5">
        <v>29.980899999999998</v>
      </c>
      <c r="AA2783" s="5">
        <v>14.926599</v>
      </c>
      <c r="AB2783" s="5">
        <v>3.4700000000000002E-2</v>
      </c>
      <c r="AC2783" s="4">
        <v>13703</v>
      </c>
      <c r="AE2783" s="5">
        <v>9.6842682150330095</v>
      </c>
      <c r="AF2783" s="5">
        <v>8.3375981080538573</v>
      </c>
      <c r="AI2783" s="4">
        <v>13703</v>
      </c>
      <c r="AJ2783" s="5">
        <v>413830.6</v>
      </c>
      <c r="AL2783" s="5">
        <v>31.9</v>
      </c>
      <c r="AM2783" s="5">
        <v>24.751999999999999</v>
      </c>
      <c r="AN2783" t="s">
        <v>47</v>
      </c>
      <c r="AO2783" t="str" cm="1">
        <f t="array" aca="1" ref="AO2783" ca="1">_FV(A2783,"Currency")</f>
        <v>USD</v>
      </c>
      <c r="AP2783" t="str" cm="1">
        <f t="array" aca="1" ref="AP2783" ca="1">_FV(A2783,"Exchange")</f>
        <v>New York Stock Exchange</v>
      </c>
      <c r="AQ2783" s="6" t="str" cm="1">
        <f t="array" aca="1" ref="AQ2783" ca="1">_FV(A2783,"Exchange abbreviation",TRUE)</f>
        <v>XNYS</v>
      </c>
      <c r="AR2783" t="str" cm="1">
        <f t="array" aca="1" ref="AR2783" ca="1">_FV(A2783,"Instrument type",TRUE)</f>
        <v>ETF</v>
      </c>
    </row>
    <row r="2784" spans="1:44" ht="18.75" customHeight="1" x14ac:dyDescent="0.25">
      <c r="A2784" t="e" vm="2796">
        <v>#VALUE!</v>
      </c>
      <c r="B2784" t="s">
        <v>7530</v>
      </c>
      <c r="C2784" t="s">
        <v>7531</v>
      </c>
      <c r="D2784" s="31" cm="1">
        <f t="array" aca="1" ref="D2784" ca="1">_FV(A2784,"Last trade time",TRUE)</f>
        <v>45824.840296816408</v>
      </c>
      <c r="E2784" s="23" cm="1">
        <f t="array" aca="1" ref="E2784" ca="1">_FV(A2784,"Price")</f>
        <v>28.93</v>
      </c>
      <c r="F2784" s="27" cm="1">
        <f t="array" aca="1" ref="F2784" ca="1">_FV(A2784,"Change (%)",TRUE)</f>
        <v>7.6239999999999997E-3</v>
      </c>
      <c r="G2784" s="26" cm="1">
        <f t="array" aca="1" ref="G2784" ca="1">_FV(A2784,"Change")</f>
        <v>0.21890000000000001</v>
      </c>
      <c r="H2784" s="23" cm="1">
        <f t="array" aca="1" ref="H2784" ca="1">_FV(A2784,"Open")</f>
        <v>28.93</v>
      </c>
      <c r="I2784" s="23" cm="1">
        <f t="array" aca="1" ref="I2784" ca="1">_FV(A2784,"Low")</f>
        <v>28.93</v>
      </c>
      <c r="J2784" s="23" cm="1">
        <f t="array" aca="1" ref="J2784" ca="1">_FV(A2784,"High")</f>
        <v>28.93</v>
      </c>
      <c r="K2784" s="23" cm="1">
        <f t="array" aca="1" ref="K2784" ca="1">_FV(A2784,"Previous close",TRUE)</f>
        <v>28.711099999999998</v>
      </c>
      <c r="L2784" s="26"/>
      <c r="M2784" s="23" cm="1">
        <f t="array" aca="1" ref="M2784" ca="1">_FV(A2784,"52 week low",TRUE)</f>
        <v>25.43</v>
      </c>
      <c r="N2784" s="23" cm="1">
        <f t="array" aca="1" ref="N2784" ca="1">_FV(A2784,"52 week high",TRUE)</f>
        <v>28.95</v>
      </c>
      <c r="O2784" s="8" cm="1">
        <f t="array" aca="1" ref="O2784" ca="1">_FV(A2784,"Volume")</f>
        <v>196</v>
      </c>
      <c r="P2784" s="7" cm="1">
        <f t="array" aca="1" ref="P2784" ca="1">_FV(A2784,"Volume average",TRUE)</f>
        <v>486</v>
      </c>
      <c r="Q2784" t="s">
        <v>923</v>
      </c>
      <c r="S2784" t="s">
        <v>5433</v>
      </c>
      <c r="T2784" s="25" cm="1">
        <f t="array" aca="1" ref="T2784" ca="1">_FV(A2784,"Expense ratio",TRUE)</f>
        <v>3.0999999999999999E-3</v>
      </c>
      <c r="U2784" s="24" cm="1">
        <f t="array" aca="1" ref="U2784" ca="1">_FV(A2784,"Market cap",TRUE)</f>
        <v>7989053.1100000003</v>
      </c>
      <c r="V2784" s="4">
        <v>7989053</v>
      </c>
      <c r="W2784" s="4">
        <v>7989053</v>
      </c>
      <c r="Y2784" t="s">
        <v>2237</v>
      </c>
      <c r="Z2784" s="5">
        <v>28.795999999999999</v>
      </c>
      <c r="AA2784" s="5">
        <v>24.717908999999999</v>
      </c>
      <c r="AB2784" s="4">
        <v>0</v>
      </c>
      <c r="AC2784" s="4">
        <v>661</v>
      </c>
      <c r="AE2784" s="5">
        <v>1.471310347846422</v>
      </c>
      <c r="AF2784" s="5">
        <v>8.3637124404038801</v>
      </c>
      <c r="AI2784" s="4">
        <v>661</v>
      </c>
      <c r="AJ2784" s="5">
        <v>19047.9709</v>
      </c>
      <c r="AL2784" s="5">
        <v>28.943000000000001</v>
      </c>
      <c r="AM2784" s="5">
        <v>25.43</v>
      </c>
      <c r="AN2784" t="s">
        <v>47</v>
      </c>
      <c r="AO2784" t="str" cm="1">
        <f t="array" aca="1" ref="AO2784" ca="1">_FV(A2784,"Currency")</f>
        <v>USD</v>
      </c>
      <c r="AP2784" t="str" cm="1">
        <f t="array" aca="1" ref="AP2784" ca="1">_FV(A2784,"Exchange")</f>
        <v>CBOE BZX Exchange</v>
      </c>
      <c r="AQ2784" s="6" t="str" cm="1">
        <f t="array" aca="1" ref="AQ2784" ca="1">_FV(A2784,"Exchange abbreviation",TRUE)</f>
        <v>BATS</v>
      </c>
      <c r="AR2784" t="str" cm="1">
        <f t="array" aca="1" ref="AR2784" ca="1">_FV(A2784,"Instrument type",TRUE)</f>
        <v>ETF</v>
      </c>
    </row>
    <row r="2785" spans="1:44" ht="18.75" customHeight="1" x14ac:dyDescent="0.25">
      <c r="A2785" t="e" vm="2797">
        <v>#VALUE!</v>
      </c>
      <c r="B2785" t="s">
        <v>7532</v>
      </c>
      <c r="C2785" t="s">
        <v>7533</v>
      </c>
      <c r="D2785" s="31" cm="1">
        <f t="array" aca="1" ref="D2785" ca="1">_FV(A2785,"Last trade time",TRUE)</f>
        <v>45824.840277812502</v>
      </c>
      <c r="E2785" s="23" cm="1">
        <f t="array" aca="1" ref="E2785" ca="1">_FV(A2785,"Price")</f>
        <v>21.4</v>
      </c>
      <c r="F2785" s="27" cm="1">
        <f t="array" aca="1" ref="F2785" ca="1">_FV(A2785,"Change (%)",TRUE)</f>
        <v>2.5719999999999996E-3</v>
      </c>
      <c r="G2785" s="26" cm="1">
        <f t="array" aca="1" ref="G2785" ca="1">_FV(A2785,"Change")</f>
        <v>5.4899999999999997E-2</v>
      </c>
      <c r="H2785" s="23" cm="1">
        <f t="array" aca="1" ref="H2785" ca="1">_FV(A2785,"Open")</f>
        <v>21.38</v>
      </c>
      <c r="I2785" s="23" cm="1">
        <f t="array" aca="1" ref="I2785" ca="1">_FV(A2785,"Low")</f>
        <v>21.38</v>
      </c>
      <c r="J2785" s="23" cm="1">
        <f t="array" aca="1" ref="J2785" ca="1">_FV(A2785,"High")</f>
        <v>21.42</v>
      </c>
      <c r="K2785" s="23" cm="1">
        <f t="array" aca="1" ref="K2785" ca="1">_FV(A2785,"Previous close",TRUE)</f>
        <v>21.345099999999999</v>
      </c>
      <c r="L2785" s="26"/>
      <c r="M2785" s="23" cm="1">
        <f t="array" aca="1" ref="M2785" ca="1">_FV(A2785,"52 week low",TRUE)</f>
        <v>20.170000000000002</v>
      </c>
      <c r="N2785" s="23" cm="1">
        <f t="array" aca="1" ref="N2785" ca="1">_FV(A2785,"52 week high",TRUE)</f>
        <v>21.74</v>
      </c>
      <c r="O2785" s="8" cm="1">
        <f t="array" aca="1" ref="O2785" ca="1">_FV(A2785,"Volume")</f>
        <v>10569</v>
      </c>
      <c r="P2785" s="7" cm="1">
        <f t="array" aca="1" ref="P2785" ca="1">_FV(A2785,"Volume average",TRUE)</f>
        <v>14636</v>
      </c>
      <c r="Q2785" t="s">
        <v>827</v>
      </c>
      <c r="S2785" t="s">
        <v>2144</v>
      </c>
      <c r="T2785" s="25" cm="1">
        <f t="array" aca="1" ref="T2785" ca="1">_FV(A2785,"Expense ratio",TRUE)</f>
        <v>3.0999999999999999E-3</v>
      </c>
      <c r="U2785" s="24" cm="1">
        <f t="array" aca="1" ref="U2785" ca="1">_FV(A2785,"Market cap",TRUE)</f>
        <v>91879658.900000006</v>
      </c>
      <c r="V2785" s="4">
        <v>91879656</v>
      </c>
      <c r="W2785" s="4">
        <v>91879656</v>
      </c>
      <c r="Y2785" t="s">
        <v>7534</v>
      </c>
      <c r="Z2785" s="5">
        <v>21.320499999999999</v>
      </c>
      <c r="AA2785" s="20"/>
      <c r="AB2785" s="5">
        <v>6.5299999999999997E-2</v>
      </c>
      <c r="AC2785" s="4">
        <v>30326</v>
      </c>
      <c r="AE2785" s="5">
        <v>3.7647760780543882</v>
      </c>
      <c r="AF2785" s="5">
        <v>8.9378327617331887</v>
      </c>
      <c r="AI2785" s="4">
        <v>30326</v>
      </c>
      <c r="AJ2785" s="5">
        <v>646701.94999999995</v>
      </c>
      <c r="AL2785" s="5">
        <v>21.74</v>
      </c>
      <c r="AM2785" s="5">
        <v>20.170000000000002</v>
      </c>
      <c r="AN2785" t="s">
        <v>47</v>
      </c>
      <c r="AO2785" t="str" cm="1">
        <f t="array" aca="1" ref="AO2785" ca="1">_FV(A2785,"Currency")</f>
        <v>USD</v>
      </c>
      <c r="AP2785" t="str" cm="1">
        <f t="array" aca="1" ref="AP2785" ca="1">_FV(A2785,"Exchange")</f>
        <v>NYSE Arca</v>
      </c>
      <c r="AQ2785" s="6" t="str" cm="1">
        <f t="array" aca="1" ref="AQ2785" ca="1">_FV(A2785,"Exchange abbreviation",TRUE)</f>
        <v>ARCX</v>
      </c>
      <c r="AR2785" t="str" cm="1">
        <f t="array" aca="1" ref="AR2785" ca="1">_FV(A2785,"Instrument type",TRUE)</f>
        <v>ETF</v>
      </c>
    </row>
    <row r="2786" spans="1:44" ht="18.75" customHeight="1" x14ac:dyDescent="0.25">
      <c r="A2786" t="e" vm="2798">
        <v>#VALUE!</v>
      </c>
      <c r="B2786" t="s">
        <v>7535</v>
      </c>
      <c r="C2786" t="s">
        <v>7536</v>
      </c>
      <c r="D2786" s="31" cm="1">
        <f t="array" aca="1" ref="D2786" ca="1">_FV(A2786,"Last trade time",TRUE)</f>
        <v>45824.840325335157</v>
      </c>
      <c r="E2786" s="23" cm="1">
        <f t="array" aca="1" ref="E2786" ca="1">_FV(A2786,"Price")</f>
        <v>35.53</v>
      </c>
      <c r="F2786" s="27" cm="1">
        <f t="array" aca="1" ref="F2786" ca="1">_FV(A2786,"Change (%)",TRUE)</f>
        <v>9.6619999999999987E-3</v>
      </c>
      <c r="G2786" s="26" cm="1">
        <f t="array" aca="1" ref="G2786" ca="1">_FV(A2786,"Change")</f>
        <v>0.34</v>
      </c>
      <c r="H2786" s="23" cm="1">
        <f t="array" aca="1" ref="H2786" ca="1">_FV(A2786,"Open")</f>
        <v>35.44</v>
      </c>
      <c r="I2786" s="23" cm="1">
        <f t="array" aca="1" ref="I2786" ca="1">_FV(A2786,"Low")</f>
        <v>35.44</v>
      </c>
      <c r="J2786" s="23" cm="1">
        <f t="array" aca="1" ref="J2786" ca="1">_FV(A2786,"High")</f>
        <v>35.61</v>
      </c>
      <c r="K2786" s="23" cm="1">
        <f t="array" aca="1" ref="K2786" ca="1">_FV(A2786,"Previous close",TRUE)</f>
        <v>35.19</v>
      </c>
      <c r="L2786" s="26"/>
      <c r="M2786" s="23" cm="1">
        <f t="array" aca="1" ref="M2786" ca="1">_FV(A2786,"52 week low",TRUE)</f>
        <v>29.8</v>
      </c>
      <c r="N2786" s="23" cm="1">
        <f t="array" aca="1" ref="N2786" ca="1">_FV(A2786,"52 week high",TRUE)</f>
        <v>38.469499999999996</v>
      </c>
      <c r="O2786" s="8" cm="1">
        <f t="array" aca="1" ref="O2786" ca="1">_FV(A2786,"Volume")</f>
        <v>13382</v>
      </c>
      <c r="P2786" s="7" cm="1">
        <f t="array" aca="1" ref="P2786" ca="1">_FV(A2786,"Volume average",TRUE)</f>
        <v>31517</v>
      </c>
      <c r="Q2786" t="s">
        <v>60</v>
      </c>
      <c r="R2786" t="s">
        <v>155</v>
      </c>
      <c r="S2786" t="s">
        <v>2144</v>
      </c>
      <c r="T2786" s="25" cm="1">
        <f t="array" aca="1" ref="T2786" ca="1">_FV(A2786,"Expense ratio",TRUE)</f>
        <v>3.0999999999999999E-3</v>
      </c>
      <c r="U2786" s="24" cm="1">
        <f t="array" aca="1" ref="U2786" ca="1">_FV(A2786,"Market cap",TRUE)</f>
        <v>412115648.5</v>
      </c>
      <c r="V2786" s="4">
        <v>412115648</v>
      </c>
      <c r="W2786" s="4">
        <v>412115648</v>
      </c>
      <c r="Y2786" t="s">
        <v>5041</v>
      </c>
      <c r="Z2786" s="5">
        <v>35.4</v>
      </c>
      <c r="AA2786" s="5">
        <v>18.113797999999999</v>
      </c>
      <c r="AB2786" s="5">
        <v>1.7999999999999999E-2</v>
      </c>
      <c r="AC2786" s="4">
        <v>44617</v>
      </c>
      <c r="AE2786" s="5">
        <v>2.3369918547518238</v>
      </c>
      <c r="AF2786" s="5">
        <v>8.4246934909371305</v>
      </c>
      <c r="AI2786" s="4">
        <v>44617</v>
      </c>
      <c r="AJ2786" s="5">
        <v>1578103.29</v>
      </c>
      <c r="AL2786" s="5">
        <v>38.47</v>
      </c>
      <c r="AM2786" s="5">
        <v>29.8</v>
      </c>
      <c r="AN2786" t="s">
        <v>90</v>
      </c>
      <c r="AO2786" t="str" cm="1">
        <f t="array" aca="1" ref="AO2786" ca="1">_FV(A2786,"Currency")</f>
        <v>USD</v>
      </c>
      <c r="AP2786" t="str" cm="1">
        <f t="array" aca="1" ref="AP2786" ca="1">_FV(A2786,"Exchange")</f>
        <v>CBOE BZX Exchange</v>
      </c>
      <c r="AQ2786" s="6" t="str" cm="1">
        <f t="array" aca="1" ref="AQ2786" ca="1">_FV(A2786,"Exchange abbreviation",TRUE)</f>
        <v>BATS</v>
      </c>
      <c r="AR2786" t="str" cm="1">
        <f t="array" aca="1" ref="AR2786" ca="1">_FV(A2786,"Instrument type",TRUE)</f>
        <v>ETF</v>
      </c>
    </row>
    <row r="2787" spans="1:44" ht="18.75" customHeight="1" x14ac:dyDescent="0.25">
      <c r="A2787" t="e" vm="2799">
        <v>#VALUE!</v>
      </c>
      <c r="B2787" t="s">
        <v>7537</v>
      </c>
      <c r="C2787" t="s">
        <v>7538</v>
      </c>
      <c r="D2787" s="31" cm="1">
        <f t="array" aca="1" ref="D2787" ca="1">_FV(A2787,"Last trade time",TRUE)</f>
        <v>45824.840277789066</v>
      </c>
      <c r="E2787" s="23" cm="1">
        <f t="array" aca="1" ref="E2787" ca="1">_FV(A2787,"Price")</f>
        <v>34.409999999999997</v>
      </c>
      <c r="F2787" s="27" cm="1">
        <f t="array" aca="1" ref="F2787" ca="1">_FV(A2787,"Change (%)",TRUE)</f>
        <v>6.7290000000000006E-3</v>
      </c>
      <c r="G2787" s="26" cm="1">
        <f t="array" aca="1" ref="G2787" ca="1">_FV(A2787,"Change")</f>
        <v>0.23</v>
      </c>
      <c r="H2787" s="23" cm="1">
        <f t="array" aca="1" ref="H2787" ca="1">_FV(A2787,"Open")</f>
        <v>34.35</v>
      </c>
      <c r="I2787" s="23" cm="1">
        <f t="array" aca="1" ref="I2787" ca="1">_FV(A2787,"Low")</f>
        <v>34.33</v>
      </c>
      <c r="J2787" s="23" cm="1">
        <f t="array" aca="1" ref="J2787" ca="1">_FV(A2787,"High")</f>
        <v>34.56</v>
      </c>
      <c r="K2787" s="23" cm="1">
        <f t="array" aca="1" ref="K2787" ca="1">_FV(A2787,"Previous close",TRUE)</f>
        <v>34.18</v>
      </c>
      <c r="L2787" s="26"/>
      <c r="M2787" s="23" cm="1">
        <f t="array" aca="1" ref="M2787" ca="1">_FV(A2787,"52 week low",TRUE)</f>
        <v>28.28</v>
      </c>
      <c r="N2787" s="23" cm="1">
        <f t="array" aca="1" ref="N2787" ca="1">_FV(A2787,"52 week high",TRUE)</f>
        <v>34.844999999999999</v>
      </c>
      <c r="O2787" s="8" cm="1">
        <f t="array" aca="1" ref="O2787" ca="1">_FV(A2787,"Volume")</f>
        <v>556350</v>
      </c>
      <c r="P2787" s="7" cm="1">
        <f t="array" aca="1" ref="P2787" ca="1">_FV(A2787,"Volume average",TRUE)</f>
        <v>789147</v>
      </c>
      <c r="Q2787" t="s">
        <v>50</v>
      </c>
      <c r="S2787" t="s">
        <v>4292</v>
      </c>
      <c r="T2787" s="25" cm="1">
        <f t="array" aca="1" ref="T2787" ca="1">_FV(A2787,"Expense ratio",TRUE)</f>
        <v>3.0999999999999999E-3</v>
      </c>
      <c r="U2787" s="24" cm="1">
        <f t="array" aca="1" ref="U2787" ca="1">_FV(A2787,"Market cap",TRUE)</f>
        <v>4445092598.4499998</v>
      </c>
      <c r="V2787" s="4">
        <v>4445092352</v>
      </c>
      <c r="W2787" s="4">
        <v>4445092352</v>
      </c>
      <c r="Y2787" t="s">
        <v>5191</v>
      </c>
      <c r="Z2787" s="5">
        <v>34.22</v>
      </c>
      <c r="AA2787" s="5">
        <v>30.150107999999999</v>
      </c>
      <c r="AB2787" s="5">
        <v>4.3E-3</v>
      </c>
      <c r="AC2787" s="4">
        <v>1047226</v>
      </c>
      <c r="AE2787" s="5">
        <v>3.347408369901395</v>
      </c>
      <c r="AF2787" s="5">
        <v>11.38554860328145</v>
      </c>
      <c r="AI2787" s="4">
        <v>1047226</v>
      </c>
      <c r="AJ2787" s="5">
        <v>35815129.200000003</v>
      </c>
      <c r="AL2787" s="5">
        <v>34.844999999999999</v>
      </c>
      <c r="AM2787" s="5">
        <v>28.28</v>
      </c>
      <c r="AN2787" t="s">
        <v>82</v>
      </c>
      <c r="AO2787" t="str" cm="1">
        <f t="array" aca="1" ref="AO2787" ca="1">_FV(A2787,"Currency")</f>
        <v>USD</v>
      </c>
      <c r="AP2787" t="str" cm="1">
        <f t="array" aca="1" ref="AP2787" ca="1">_FV(A2787,"Exchange")</f>
        <v>NYSE Arca</v>
      </c>
      <c r="AQ2787" s="6" t="str" cm="1">
        <f t="array" aca="1" ref="AQ2787" ca="1">_FV(A2787,"Exchange abbreviation",TRUE)</f>
        <v>ARCX</v>
      </c>
      <c r="AR2787" t="str" cm="1">
        <f t="array" aca="1" ref="AR2787" ca="1">_FV(A2787,"Instrument type",TRUE)</f>
        <v>ETF</v>
      </c>
    </row>
    <row r="2788" spans="1:44" ht="18.75" customHeight="1" x14ac:dyDescent="0.25">
      <c r="A2788" t="e" vm="2800">
        <v>#VALUE!</v>
      </c>
      <c r="B2788" t="s">
        <v>7539</v>
      </c>
      <c r="C2788" t="s">
        <v>7540</v>
      </c>
      <c r="D2788" s="31" cm="1">
        <f t="array" aca="1" ref="D2788" ca="1">_FV(A2788,"Last trade time",TRUE)</f>
        <v>45824.840326990627</v>
      </c>
      <c r="E2788" s="23" cm="1">
        <f t="array" aca="1" ref="E2788" ca="1">_FV(A2788,"Price")</f>
        <v>47.31</v>
      </c>
      <c r="F2788" s="27" cm="1">
        <f t="array" aca="1" ref="F2788" ca="1">_FV(A2788,"Change (%)",TRUE)</f>
        <v>1.2845000000000001E-2</v>
      </c>
      <c r="G2788" s="26" cm="1">
        <f t="array" aca="1" ref="G2788" ca="1">_FV(A2788,"Change")</f>
        <v>0.6</v>
      </c>
      <c r="H2788" s="23" cm="1">
        <f t="array" aca="1" ref="H2788" ca="1">_FV(A2788,"Open")</f>
        <v>47.12</v>
      </c>
      <c r="I2788" s="23" cm="1">
        <f t="array" aca="1" ref="I2788" ca="1">_FV(A2788,"Low")</f>
        <v>47.12</v>
      </c>
      <c r="J2788" s="23" cm="1">
        <f t="array" aca="1" ref="J2788" ca="1">_FV(A2788,"High")</f>
        <v>47.42</v>
      </c>
      <c r="K2788" s="23" cm="1">
        <f t="array" aca="1" ref="K2788" ca="1">_FV(A2788,"Previous close",TRUE)</f>
        <v>46.71</v>
      </c>
      <c r="L2788" s="26"/>
      <c r="M2788" s="23" cm="1">
        <f t="array" aca="1" ref="M2788" ca="1">_FV(A2788,"52 week low",TRUE)</f>
        <v>36.7438</v>
      </c>
      <c r="N2788" s="23" cm="1">
        <f t="array" aca="1" ref="N2788" ca="1">_FV(A2788,"52 week high",TRUE)</f>
        <v>51.67</v>
      </c>
      <c r="O2788" s="8" cm="1">
        <f t="array" aca="1" ref="O2788" ca="1">_FV(A2788,"Volume")</f>
        <v>12772</v>
      </c>
      <c r="P2788" s="7" cm="1">
        <f t="array" aca="1" ref="P2788" ca="1">_FV(A2788,"Volume average",TRUE)</f>
        <v>22077</v>
      </c>
      <c r="Q2788" t="s">
        <v>2186</v>
      </c>
      <c r="S2788" t="s">
        <v>2144</v>
      </c>
      <c r="T2788" s="25" cm="1">
        <f t="array" aca="1" ref="T2788" ca="1">_FV(A2788,"Expense ratio",TRUE)</f>
        <v>3.0999999999999999E-3</v>
      </c>
      <c r="U2788" s="24" cm="1">
        <f t="array" aca="1" ref="U2788" ca="1">_FV(A2788,"Market cap",TRUE)</f>
        <v>480995321.10000002</v>
      </c>
      <c r="V2788" s="4">
        <v>480995328</v>
      </c>
      <c r="W2788" s="4">
        <v>480995328</v>
      </c>
      <c r="Y2788" t="s">
        <v>5041</v>
      </c>
      <c r="Z2788" s="5">
        <v>48.04</v>
      </c>
      <c r="AA2788" s="19">
        <v>32.61007</v>
      </c>
      <c r="AB2788" s="5">
        <v>5.9999996999999996E-4</v>
      </c>
      <c r="AC2788" s="4">
        <v>37203</v>
      </c>
      <c r="AE2788" s="5">
        <v>0.56938099575991608</v>
      </c>
      <c r="AF2788" s="5">
        <v>14.207140988960189</v>
      </c>
      <c r="AI2788" s="4">
        <v>37203</v>
      </c>
      <c r="AJ2788" s="5">
        <v>1787232.12</v>
      </c>
      <c r="AL2788" s="5">
        <v>51.67</v>
      </c>
      <c r="AM2788" s="5">
        <v>36.744</v>
      </c>
      <c r="AN2788" t="s">
        <v>90</v>
      </c>
      <c r="AO2788" t="str" cm="1">
        <f t="array" aca="1" ref="AO2788" ca="1">_FV(A2788,"Currency")</f>
        <v>USD</v>
      </c>
      <c r="AP2788" t="str" cm="1">
        <f t="array" aca="1" ref="AP2788" ca="1">_FV(A2788,"Exchange")</f>
        <v>CBOE BZX Exchange</v>
      </c>
      <c r="AQ2788" s="6" t="str" cm="1">
        <f t="array" aca="1" ref="AQ2788" ca="1">_FV(A2788,"Exchange abbreviation",TRUE)</f>
        <v>BATS</v>
      </c>
      <c r="AR2788" t="str" cm="1">
        <f t="array" aca="1" ref="AR2788" ca="1">_FV(A2788,"Instrument type",TRUE)</f>
        <v>ETF</v>
      </c>
    </row>
    <row r="2789" spans="1:44" ht="18.75" customHeight="1" x14ac:dyDescent="0.25">
      <c r="A2789" t="e" vm="2801">
        <v>#VALUE!</v>
      </c>
      <c r="B2789" t="s">
        <v>7541</v>
      </c>
      <c r="C2789" t="s">
        <v>7542</v>
      </c>
      <c r="D2789" s="31" cm="1">
        <f t="array" aca="1" ref="D2789" ca="1">_FV(A2789,"Last trade time",TRUE)</f>
        <v>45824.84032785859</v>
      </c>
      <c r="E2789" s="23" cm="1">
        <f t="array" aca="1" ref="E2789" ca="1">_FV(A2789,"Price")</f>
        <v>40.07</v>
      </c>
      <c r="F2789" s="27" cm="1">
        <f t="array" aca="1" ref="F2789" ca="1">_FV(A2789,"Change (%)",TRUE)</f>
        <v>1.1358E-2</v>
      </c>
      <c r="G2789" s="26" cm="1">
        <f t="array" aca="1" ref="G2789" ca="1">_FV(A2789,"Change")</f>
        <v>0.45</v>
      </c>
      <c r="H2789" s="23" cm="1">
        <f t="array" aca="1" ref="H2789" ca="1">_FV(A2789,"Open")</f>
        <v>40.04</v>
      </c>
      <c r="I2789" s="23" cm="1">
        <f t="array" aca="1" ref="I2789" ca="1">_FV(A2789,"Low")</f>
        <v>39.93</v>
      </c>
      <c r="J2789" s="23" cm="1">
        <f t="array" aca="1" ref="J2789" ca="1">_FV(A2789,"High")</f>
        <v>40.299999999999997</v>
      </c>
      <c r="K2789" s="23" cm="1">
        <f t="array" aca="1" ref="K2789" ca="1">_FV(A2789,"Previous close",TRUE)</f>
        <v>39.619999999999997</v>
      </c>
      <c r="L2789" s="26"/>
      <c r="M2789" s="23" cm="1">
        <f t="array" aca="1" ref="M2789" ca="1">_FV(A2789,"52 week low",TRUE)</f>
        <v>32.873100000000001</v>
      </c>
      <c r="N2789" s="23" cm="1">
        <f t="array" aca="1" ref="N2789" ca="1">_FV(A2789,"52 week high",TRUE)</f>
        <v>46.61</v>
      </c>
      <c r="O2789" s="8" cm="1">
        <f t="array" aca="1" ref="O2789" ca="1">_FV(A2789,"Volume")</f>
        <v>111181</v>
      </c>
      <c r="P2789" s="7" cm="1">
        <f t="array" aca="1" ref="P2789" ca="1">_FV(A2789,"Volume average",TRUE)</f>
        <v>79910</v>
      </c>
      <c r="Q2789" t="s">
        <v>916</v>
      </c>
      <c r="S2789" t="s">
        <v>2144</v>
      </c>
      <c r="T2789" s="25" cm="1">
        <f t="array" aca="1" ref="T2789" ca="1">_FV(A2789,"Expense ratio",TRUE)</f>
        <v>3.0999999999999999E-3</v>
      </c>
      <c r="U2789" s="24" cm="1">
        <f t="array" aca="1" ref="U2789" ca="1">_FV(A2789,"Market cap",TRUE)</f>
        <v>1237435885.5</v>
      </c>
      <c r="V2789" s="4">
        <v>1237435904</v>
      </c>
      <c r="W2789" s="4">
        <v>1237435904</v>
      </c>
      <c r="Y2789" t="s">
        <v>5041</v>
      </c>
      <c r="Z2789" s="5">
        <v>40.35</v>
      </c>
      <c r="AA2789" s="5">
        <v>18.554174</v>
      </c>
      <c r="AB2789" s="5">
        <v>1.2200001E-2</v>
      </c>
      <c r="AC2789" s="4">
        <v>124358</v>
      </c>
      <c r="AE2789" s="5">
        <v>-3.2242620218770668</v>
      </c>
      <c r="AF2789" s="5">
        <v>3.7626136818763589</v>
      </c>
      <c r="AI2789" s="4">
        <v>124358</v>
      </c>
      <c r="AJ2789" s="5">
        <v>5014114.5599999996</v>
      </c>
      <c r="AL2789" s="5">
        <v>46.61</v>
      </c>
      <c r="AM2789" s="5">
        <v>32.872999999999998</v>
      </c>
      <c r="AN2789" t="s">
        <v>90</v>
      </c>
      <c r="AO2789" t="str" cm="1">
        <f t="array" aca="1" ref="AO2789" ca="1">_FV(A2789,"Currency")</f>
        <v>USD</v>
      </c>
      <c r="AP2789" t="str" cm="1">
        <f t="array" aca="1" ref="AP2789" ca="1">_FV(A2789,"Exchange")</f>
        <v>CBOE BZX Exchange</v>
      </c>
      <c r="AQ2789" s="6" t="str" cm="1">
        <f t="array" aca="1" ref="AQ2789" ca="1">_FV(A2789,"Exchange abbreviation",TRUE)</f>
        <v>BATS</v>
      </c>
      <c r="AR2789" t="str" cm="1">
        <f t="array" aca="1" ref="AR2789" ca="1">_FV(A2789,"Instrument type",TRUE)</f>
        <v>ETF</v>
      </c>
    </row>
    <row r="2790" spans="1:44" ht="18.75" customHeight="1" x14ac:dyDescent="0.25">
      <c r="A2790" t="e" vm="2802">
        <v>#VALUE!</v>
      </c>
      <c r="B2790" t="s">
        <v>7543</v>
      </c>
      <c r="C2790" t="s">
        <v>7544</v>
      </c>
      <c r="D2790" s="31" cm="1">
        <f t="array" aca="1" ref="D2790" ca="1">_FV(A2790,"Last trade time",TRUE)</f>
        <v>45824.840277823438</v>
      </c>
      <c r="E2790" s="23" cm="1">
        <f t="array" aca="1" ref="E2790" ca="1">_FV(A2790,"Price")</f>
        <v>65.22</v>
      </c>
      <c r="F2790" s="27" cm="1">
        <f t="array" aca="1" ref="F2790" ca="1">_FV(A2790,"Change (%)",TRUE)</f>
        <v>5.5500000000000002E-3</v>
      </c>
      <c r="G2790" s="26" cm="1">
        <f t="array" aca="1" ref="G2790" ca="1">_FV(A2790,"Change")</f>
        <v>0.36</v>
      </c>
      <c r="H2790" s="23" cm="1">
        <f t="array" aca="1" ref="H2790" ca="1">_FV(A2790,"Open")</f>
        <v>65.38</v>
      </c>
      <c r="I2790" s="23" cm="1">
        <f t="array" aca="1" ref="I2790" ca="1">_FV(A2790,"Low")</f>
        <v>65.22</v>
      </c>
      <c r="J2790" s="23" cm="1">
        <f t="array" aca="1" ref="J2790" ca="1">_FV(A2790,"High")</f>
        <v>65.61</v>
      </c>
      <c r="K2790" s="23" cm="1">
        <f t="array" aca="1" ref="K2790" ca="1">_FV(A2790,"Previous close",TRUE)</f>
        <v>64.86</v>
      </c>
      <c r="L2790" s="26"/>
      <c r="M2790" s="23" cm="1">
        <f t="array" aca="1" ref="M2790" ca="1">_FV(A2790,"52 week low",TRUE)</f>
        <v>51.41</v>
      </c>
      <c r="N2790" s="23" cm="1">
        <f t="array" aca="1" ref="N2790" ca="1">_FV(A2790,"52 week high",TRUE)</f>
        <v>65.61</v>
      </c>
      <c r="O2790" s="8" cm="1">
        <f t="array" aca="1" ref="O2790" ca="1">_FV(A2790,"Volume")</f>
        <v>10375</v>
      </c>
      <c r="P2790" s="7" cm="1">
        <f t="array" aca="1" ref="P2790" ca="1">_FV(A2790,"Volume average",TRUE)</f>
        <v>20717</v>
      </c>
      <c r="Q2790" t="s">
        <v>464</v>
      </c>
      <c r="T2790" s="25" cm="1">
        <f t="array" aca="1" ref="T2790" ca="1">_FV(A2790,"Expense ratio",TRUE)</f>
        <v>3.0999999999999999E-3</v>
      </c>
      <c r="U2790" s="24" cm="1">
        <f t="array" aca="1" ref="U2790" ca="1">_FV(A2790,"Market cap",TRUE)</f>
        <v>296951303.61000001</v>
      </c>
      <c r="V2790" s="16"/>
      <c r="W2790" s="16"/>
      <c r="X2790" t="s">
        <v>7545</v>
      </c>
      <c r="Z2790" s="18"/>
      <c r="AA2790" s="20"/>
      <c r="AC2790" s="21">
        <v>21446</v>
      </c>
      <c r="AE2790" s="18"/>
      <c r="AI2790" s="21"/>
      <c r="AJ2790" s="18"/>
      <c r="AL2790" s="18"/>
      <c r="AM2790" s="18"/>
      <c r="AN2790" t="s">
        <v>73</v>
      </c>
      <c r="AO2790" t="str" cm="1">
        <f t="array" aca="1" ref="AO2790" ca="1">_FV(A2790,"Currency")</f>
        <v>USD</v>
      </c>
      <c r="AP2790" t="str" cm="1">
        <f t="array" aca="1" ref="AP2790" ca="1">_FV(A2790,"Exchange")</f>
        <v>NYSE Arca</v>
      </c>
      <c r="AQ2790" s="6" t="str" cm="1">
        <f t="array" aca="1" ref="AQ2790" ca="1">_FV(A2790,"Exchange abbreviation",TRUE)</f>
        <v>ARCX</v>
      </c>
      <c r="AR2790" t="str" cm="1">
        <f t="array" aca="1" ref="AR2790" ca="1">_FV(A2790,"Instrument type",TRUE)</f>
        <v>ETF</v>
      </c>
    </row>
    <row r="2791" spans="1:44" ht="18.75" customHeight="1" x14ac:dyDescent="0.25">
      <c r="A2791" t="e" vm="2803">
        <v>#VALUE!</v>
      </c>
      <c r="B2791" t="s">
        <v>7546</v>
      </c>
      <c r="C2791" t="s">
        <v>7547</v>
      </c>
      <c r="D2791" s="31" cm="1">
        <f t="array" aca="1" ref="D2791" ca="1">_FV(A2791,"Last trade time",TRUE)</f>
        <v>45824.84027780078</v>
      </c>
      <c r="E2791" s="23" cm="1">
        <f t="array" aca="1" ref="E2791" ca="1">_FV(A2791,"Price")</f>
        <v>11.25</v>
      </c>
      <c r="F2791" s="27" cm="1">
        <f t="array" aca="1" ref="F2791" ca="1">_FV(A2791,"Change (%)",TRUE)</f>
        <v>1.7639000000000002E-2</v>
      </c>
      <c r="G2791" s="26" cm="1">
        <f t="array" aca="1" ref="G2791" ca="1">_FV(A2791,"Change")</f>
        <v>0.19500000000000001</v>
      </c>
      <c r="H2791" s="23" cm="1">
        <f t="array" aca="1" ref="H2791" ca="1">_FV(A2791,"Open")</f>
        <v>12.92</v>
      </c>
      <c r="I2791" s="23" cm="1">
        <f t="array" aca="1" ref="I2791" ca="1">_FV(A2791,"Low")</f>
        <v>11.25</v>
      </c>
      <c r="J2791" s="23" cm="1">
        <f t="array" aca="1" ref="J2791" ca="1">_FV(A2791,"High")</f>
        <v>12.92</v>
      </c>
      <c r="K2791" s="23" cm="1">
        <f t="array" aca="1" ref="K2791" ca="1">_FV(A2791,"Previous close",TRUE)</f>
        <v>11.055</v>
      </c>
      <c r="L2791" s="26"/>
      <c r="M2791" s="23" cm="1">
        <f t="array" aca="1" ref="M2791" ca="1">_FV(A2791,"52 week low",TRUE)</f>
        <v>9.06</v>
      </c>
      <c r="N2791" s="23" cm="1">
        <f t="array" aca="1" ref="N2791" ca="1">_FV(A2791,"52 week high",TRUE)</f>
        <v>16.829999999999998</v>
      </c>
      <c r="O2791" s="8" cm="1">
        <f t="array" aca="1" ref="O2791" ca="1">_FV(A2791,"Volume")</f>
        <v>4880</v>
      </c>
      <c r="P2791" s="7" cm="1">
        <f t="array" aca="1" ref="P2791" ca="1">_FV(A2791,"Volume average",TRUE)</f>
        <v>3083</v>
      </c>
      <c r="Q2791" t="s">
        <v>129</v>
      </c>
      <c r="R2791" t="s">
        <v>7548</v>
      </c>
      <c r="S2791" t="s">
        <v>2648</v>
      </c>
      <c r="T2791" s="25" cm="1">
        <f t="array" aca="1" ref="T2791" ca="1">_FV(A2791,"Expense ratio",TRUE)</f>
        <v>3.0000000000000001E-3</v>
      </c>
      <c r="U2791" s="24" cm="1">
        <f t="array" aca="1" ref="U2791" ca="1">_FV(A2791,"Market cap",TRUE)</f>
        <v>1337411.23</v>
      </c>
      <c r="V2791" s="4">
        <v>1337411</v>
      </c>
      <c r="W2791" s="4">
        <v>1337411</v>
      </c>
      <c r="X2791" t="s">
        <v>7549</v>
      </c>
      <c r="Y2791" t="s">
        <v>4856</v>
      </c>
      <c r="Z2791" s="5">
        <v>10.129099999999999</v>
      </c>
      <c r="AA2791" s="5">
        <v>26.206533</v>
      </c>
      <c r="AB2791" s="4">
        <v>0</v>
      </c>
      <c r="AC2791" s="4">
        <v>1887</v>
      </c>
      <c r="AE2791" s="5">
        <v>2.8831546870317748</v>
      </c>
      <c r="AF2791" s="5">
        <v>-41.400170875582397</v>
      </c>
      <c r="AI2791" s="4">
        <v>1887</v>
      </c>
      <c r="AJ2791" s="5">
        <v>19105.875</v>
      </c>
      <c r="AL2791" s="5">
        <v>17.5</v>
      </c>
      <c r="AM2791" s="5">
        <v>9.06</v>
      </c>
      <c r="AN2791" t="s">
        <v>47</v>
      </c>
      <c r="AO2791" t="str" cm="1">
        <f t="array" aca="1" ref="AO2791" ca="1">_FV(A2791,"Currency")</f>
        <v>USD</v>
      </c>
      <c r="AP2791" t="str" cm="1">
        <f t="array" aca="1" ref="AP2791" ca="1">_FV(A2791,"Exchange")</f>
        <v>NYSE Arca</v>
      </c>
      <c r="AQ2791" s="6" t="str" cm="1">
        <f t="array" aca="1" ref="AQ2791" ca="1">_FV(A2791,"Exchange abbreviation",TRUE)</f>
        <v>ARCX</v>
      </c>
      <c r="AR2791" t="str" cm="1">
        <f t="array" aca="1" ref="AR2791" ca="1">_FV(A2791,"Instrument type",TRUE)</f>
        <v>ETF</v>
      </c>
    </row>
    <row r="2792" spans="1:44" ht="18.75" customHeight="1" x14ac:dyDescent="0.25">
      <c r="A2792" t="e" vm="2804">
        <v>#VALUE!</v>
      </c>
      <c r="B2792" t="s">
        <v>7550</v>
      </c>
      <c r="C2792" t="s">
        <v>7551</v>
      </c>
      <c r="D2792" s="31" cm="1">
        <f t="array" aca="1" ref="D2792" ca="1">_FV(A2792,"Last trade time",TRUE)</f>
        <v>45824.840277789066</v>
      </c>
      <c r="E2792" s="23" cm="1">
        <f t="array" aca="1" ref="E2792" ca="1">_FV(A2792,"Price")</f>
        <v>34.17</v>
      </c>
      <c r="F2792" s="27" cm="1">
        <f t="array" aca="1" ref="F2792" ca="1">_FV(A2792,"Change (%)",TRUE)</f>
        <v>2.6410000000000001E-3</v>
      </c>
      <c r="G2792" s="26" cm="1">
        <f t="array" aca="1" ref="G2792" ca="1">_FV(A2792,"Change")</f>
        <v>0.09</v>
      </c>
      <c r="H2792" s="23" cm="1">
        <f t="array" aca="1" ref="H2792" ca="1">_FV(A2792,"Open")</f>
        <v>34.08</v>
      </c>
      <c r="I2792" s="23" cm="1">
        <f t="array" aca="1" ref="I2792" ca="1">_FV(A2792,"Low")</f>
        <v>33.835000000000001</v>
      </c>
      <c r="J2792" s="23" cm="1">
        <f t="array" aca="1" ref="J2792" ca="1">_FV(A2792,"High")</f>
        <v>34.200000000000003</v>
      </c>
      <c r="K2792" s="23" cm="1">
        <f t="array" aca="1" ref="K2792" ca="1">_FV(A2792,"Previous close",TRUE)</f>
        <v>34.08</v>
      </c>
      <c r="L2792" s="26"/>
      <c r="M2792" s="23" cm="1">
        <f t="array" aca="1" ref="M2792" ca="1">_FV(A2792,"52 week low",TRUE)</f>
        <v>30.32</v>
      </c>
      <c r="N2792" s="23" cm="1">
        <f t="array" aca="1" ref="N2792" ca="1">_FV(A2792,"52 week high",TRUE)</f>
        <v>34.31</v>
      </c>
      <c r="O2792" s="8" cm="1">
        <f t="array" aca="1" ref="O2792" ca="1">_FV(A2792,"Volume")</f>
        <v>44713</v>
      </c>
      <c r="P2792" s="7" cm="1">
        <f t="array" aca="1" ref="P2792" ca="1">_FV(A2792,"Volume average",TRUE)</f>
        <v>67642</v>
      </c>
      <c r="Q2792" t="s">
        <v>114</v>
      </c>
      <c r="R2792" t="s">
        <v>115</v>
      </c>
      <c r="S2792" t="s">
        <v>4407</v>
      </c>
      <c r="T2792" s="25" cm="1">
        <f t="array" aca="1" ref="T2792" ca="1">_FV(A2792,"Expense ratio",TRUE)</f>
        <v>3.0000000000000001E-3</v>
      </c>
      <c r="U2792" s="24" cm="1">
        <f t="array" aca="1" ref="U2792" ca="1">_FV(A2792,"Market cap",TRUE)</f>
        <v>263926481.71000001</v>
      </c>
      <c r="V2792" s="4">
        <v>263926480</v>
      </c>
      <c r="W2792" s="4">
        <v>263926480</v>
      </c>
      <c r="X2792" t="s">
        <v>7552</v>
      </c>
      <c r="Y2792" t="s">
        <v>3565</v>
      </c>
      <c r="Z2792" s="5">
        <v>33.489899999999999</v>
      </c>
      <c r="AA2792" s="20"/>
      <c r="AB2792" s="5">
        <v>3.4799999999999998E-2</v>
      </c>
      <c r="AC2792" s="4">
        <v>73474</v>
      </c>
      <c r="AE2792" s="5">
        <v>5.6645537549688374</v>
      </c>
      <c r="AF2792" s="5">
        <v>4.4755099603683623</v>
      </c>
      <c r="AI2792" s="4">
        <v>73474</v>
      </c>
      <c r="AJ2792" s="5">
        <v>2457337.9300000002</v>
      </c>
      <c r="AL2792" s="5">
        <v>34.31</v>
      </c>
      <c r="AM2792" s="5">
        <v>30.32</v>
      </c>
      <c r="AN2792" t="s">
        <v>90</v>
      </c>
      <c r="AO2792" t="str" cm="1">
        <f t="array" aca="1" ref="AO2792" ca="1">_FV(A2792,"Currency")</f>
        <v>USD</v>
      </c>
      <c r="AP2792" t="str" cm="1">
        <f t="array" aca="1" ref="AP2792" ca="1">_FV(A2792,"Exchange")</f>
        <v>NYSE Arca</v>
      </c>
      <c r="AQ2792" s="6" t="str" cm="1">
        <f t="array" aca="1" ref="AQ2792" ca="1">_FV(A2792,"Exchange abbreviation",TRUE)</f>
        <v>ARCX</v>
      </c>
      <c r="AR2792" t="str" cm="1">
        <f t="array" aca="1" ref="AR2792" ca="1">_FV(A2792,"Instrument type",TRUE)</f>
        <v>ETF</v>
      </c>
    </row>
    <row r="2793" spans="1:44" ht="18.75" customHeight="1" x14ac:dyDescent="0.25">
      <c r="A2793" t="e" vm="2805">
        <v>#VALUE!</v>
      </c>
      <c r="B2793" t="s">
        <v>7553</v>
      </c>
      <c r="C2793" t="s">
        <v>7554</v>
      </c>
      <c r="D2793" s="31" cm="1">
        <f t="array" aca="1" ref="D2793" ca="1">_FV(A2793,"Last trade time",TRUE)</f>
        <v>45824.840277789066</v>
      </c>
      <c r="E2793" s="23" cm="1">
        <f t="array" aca="1" ref="E2793" ca="1">_FV(A2793,"Price")</f>
        <v>57.733899999999998</v>
      </c>
      <c r="F2793" s="27" cm="1">
        <f t="array" aca="1" ref="F2793" ca="1">_FV(A2793,"Change (%)",TRUE)</f>
        <v>2.3730000000000001E-3</v>
      </c>
      <c r="G2793" s="26" cm="1">
        <f t="array" aca="1" ref="G2793" ca="1">_FV(A2793,"Change")</f>
        <v>0.13669999999999999</v>
      </c>
      <c r="H2793" s="23" cm="1">
        <f t="array" aca="1" ref="H2793" ca="1">_FV(A2793,"Open")</f>
        <v>58.03</v>
      </c>
      <c r="I2793" s="23" cm="1">
        <f t="array" aca="1" ref="I2793" ca="1">_FV(A2793,"Low")</f>
        <v>57.600999999999999</v>
      </c>
      <c r="J2793" s="23" cm="1">
        <f t="array" aca="1" ref="J2793" ca="1">_FV(A2793,"High")</f>
        <v>58.249899999999997</v>
      </c>
      <c r="K2793" s="23" cm="1">
        <f t="array" aca="1" ref="K2793" ca="1">_FV(A2793,"Previous close",TRUE)</f>
        <v>57.597200000000001</v>
      </c>
      <c r="L2793" s="26"/>
      <c r="M2793" s="23" cm="1">
        <f t="array" aca="1" ref="M2793" ca="1">_FV(A2793,"52 week low",TRUE)</f>
        <v>45.940300000000001</v>
      </c>
      <c r="N2793" s="23" cm="1">
        <f t="array" aca="1" ref="N2793" ca="1">_FV(A2793,"52 week high",TRUE)</f>
        <v>63.89</v>
      </c>
      <c r="O2793" s="8" cm="1">
        <f t="array" aca="1" ref="O2793" ca="1">_FV(A2793,"Volume")</f>
        <v>8522</v>
      </c>
      <c r="P2793" s="7" cm="1">
        <f t="array" aca="1" ref="P2793" ca="1">_FV(A2793,"Volume average",TRUE)</f>
        <v>7054</v>
      </c>
      <c r="Q2793" t="s">
        <v>692</v>
      </c>
      <c r="S2793" t="s">
        <v>6388</v>
      </c>
      <c r="T2793" s="25" cm="1">
        <f t="array" aca="1" ref="T2793" ca="1">_FV(A2793,"Expense ratio",TRUE)</f>
        <v>3.0000000000000001E-3</v>
      </c>
      <c r="U2793" s="24" cm="1">
        <f t="array" aca="1" ref="U2793" ca="1">_FV(A2793,"Market cap",TRUE)</f>
        <v>87732594.700000003</v>
      </c>
      <c r="V2793" s="4">
        <v>87732592</v>
      </c>
      <c r="W2793" s="4">
        <v>87732592</v>
      </c>
      <c r="Y2793" t="s">
        <v>1252</v>
      </c>
      <c r="Z2793" s="5">
        <v>57.045999999999999</v>
      </c>
      <c r="AA2793" s="5">
        <v>13.745547999999999</v>
      </c>
      <c r="AB2793" s="20"/>
      <c r="AC2793" s="4">
        <v>7915</v>
      </c>
      <c r="AE2793" s="5">
        <v>19.767590019626979</v>
      </c>
      <c r="AF2793" s="20"/>
      <c r="AI2793" s="4">
        <v>7915</v>
      </c>
      <c r="AJ2793" s="5">
        <v>454914.625</v>
      </c>
      <c r="AL2793" s="5">
        <v>57.84</v>
      </c>
      <c r="AM2793" s="5">
        <v>45.94</v>
      </c>
      <c r="AN2793" t="s">
        <v>47</v>
      </c>
      <c r="AO2793" t="str" cm="1">
        <f t="array" aca="1" ref="AO2793" ca="1">_FV(A2793,"Currency")</f>
        <v>USD</v>
      </c>
      <c r="AP2793" t="str" cm="1">
        <f t="array" aca="1" ref="AP2793" ca="1">_FV(A2793,"Exchange")</f>
        <v>NYSE Arca</v>
      </c>
      <c r="AQ2793" s="6" t="str" cm="1">
        <f t="array" aca="1" ref="AQ2793" ca="1">_FV(A2793,"Exchange abbreviation",TRUE)</f>
        <v>ARCX</v>
      </c>
      <c r="AR2793" t="str" cm="1">
        <f t="array" aca="1" ref="AR2793" ca="1">_FV(A2793,"Instrument type",TRUE)</f>
        <v>ETF</v>
      </c>
    </row>
    <row r="2794" spans="1:44" ht="18.75" customHeight="1" x14ac:dyDescent="0.25">
      <c r="A2794" t="e" vm="2806">
        <v>#VALUE!</v>
      </c>
      <c r="B2794" t="s">
        <v>7555</v>
      </c>
      <c r="C2794" t="s">
        <v>7556</v>
      </c>
      <c r="D2794" s="31" cm="1">
        <f t="array" aca="1" ref="D2794" ca="1">_FV(A2794,"Last trade time",TRUE)</f>
        <v>45824.843750265623</v>
      </c>
      <c r="E2794" s="23" cm="1">
        <f t="array" aca="1" ref="E2794" ca="1">_FV(A2794,"Price")</f>
        <v>35.075000000000003</v>
      </c>
      <c r="F2794" s="27" cm="1">
        <f t="array" aca="1" ref="F2794" ca="1">_FV(A2794,"Change (%)",TRUE)</f>
        <v>-9.1719999999999996E-4</v>
      </c>
      <c r="G2794" s="26" cm="1">
        <f t="array" aca="1" ref="G2794" ca="1">_FV(A2794,"Change")</f>
        <v>-3.2199999999999999E-2</v>
      </c>
      <c r="H2794" s="23" cm="1">
        <f t="array" aca="1" ref="H2794" ca="1">_FV(A2794,"Open")</f>
        <v>35.075000000000003</v>
      </c>
      <c r="I2794" s="23" cm="1">
        <f t="array" aca="1" ref="I2794" ca="1">_FV(A2794,"Low")</f>
        <v>35.075000000000003</v>
      </c>
      <c r="J2794" s="23" cm="1">
        <f t="array" aca="1" ref="J2794" ca="1">_FV(A2794,"High")</f>
        <v>35.075000000000003</v>
      </c>
      <c r="K2794" s="23" cm="1">
        <f t="array" aca="1" ref="K2794" ca="1">_FV(A2794,"Previous close",TRUE)</f>
        <v>35.107199999999999</v>
      </c>
      <c r="L2794" s="26"/>
      <c r="M2794" s="23" cm="1">
        <f t="array" aca="1" ref="M2794" ca="1">_FV(A2794,"52 week low",TRUE)</f>
        <v>33.92</v>
      </c>
      <c r="N2794" s="23" cm="1">
        <f t="array" aca="1" ref="N2794" ca="1">_FV(A2794,"52 week high",TRUE)</f>
        <v>37.24</v>
      </c>
      <c r="O2794" s="8" cm="1">
        <f t="array" aca="1" ref="O2794" ca="1">_FV(A2794,"Volume")</f>
        <v>12</v>
      </c>
      <c r="P2794" s="7" cm="1">
        <f t="array" aca="1" ref="P2794" ca="1">_FV(A2794,"Volume average",TRUE)</f>
        <v>136</v>
      </c>
      <c r="Q2794" t="s">
        <v>4104</v>
      </c>
      <c r="R2794" t="s">
        <v>4105</v>
      </c>
      <c r="S2794" t="s">
        <v>3740</v>
      </c>
      <c r="T2794" s="25" cm="1">
        <f t="array" aca="1" ref="T2794" ca="1">_FV(A2794,"Expense ratio",TRUE)</f>
        <v>3.0000000000000001E-3</v>
      </c>
      <c r="U2794" s="24" cm="1">
        <f t="array" aca="1" ref="U2794" ca="1">_FV(A2794,"Market cap",TRUE)</f>
        <v>26302633.73</v>
      </c>
      <c r="V2794" s="4">
        <v>26302632</v>
      </c>
      <c r="W2794" s="4">
        <v>26302632</v>
      </c>
      <c r="Y2794" t="s">
        <v>3745</v>
      </c>
      <c r="Z2794" s="5">
        <v>34.861400000000003</v>
      </c>
      <c r="AA2794" s="20"/>
      <c r="AB2794" s="5">
        <v>5.1999996999999999E-2</v>
      </c>
      <c r="AC2794" s="4">
        <v>939</v>
      </c>
      <c r="AE2794" s="5">
        <v>2.101147137324566</v>
      </c>
      <c r="AF2794" s="20"/>
      <c r="AI2794" s="4">
        <v>939</v>
      </c>
      <c r="AJ2794" s="5">
        <v>32752.32</v>
      </c>
      <c r="AL2794" s="5">
        <v>37.24</v>
      </c>
      <c r="AM2794" s="5">
        <v>33.92</v>
      </c>
      <c r="AN2794" t="s">
        <v>47</v>
      </c>
      <c r="AO2794" t="str" cm="1">
        <f t="array" aca="1" ref="AO2794" ca="1">_FV(A2794,"Currency")</f>
        <v>USD</v>
      </c>
      <c r="AP2794" t="str" cm="1">
        <f t="array" aca="1" ref="AP2794" ca="1">_FV(A2794,"Exchange")</f>
        <v>Nasdaq Stock Market</v>
      </c>
      <c r="AQ2794" s="6" t="str" cm="1">
        <f t="array" aca="1" ref="AQ2794" ca="1">_FV(A2794,"Exchange abbreviation",TRUE)</f>
        <v>XNAS</v>
      </c>
      <c r="AR2794" t="str" cm="1">
        <f t="array" aca="1" ref="AR2794" ca="1">_FV(A2794,"Instrument type",TRUE)</f>
        <v>ETF</v>
      </c>
    </row>
    <row r="2795" spans="1:44" ht="18.75" customHeight="1" x14ac:dyDescent="0.25">
      <c r="A2795" t="e" vm="2807">
        <v>#VALUE!</v>
      </c>
      <c r="B2795" t="s">
        <v>7557</v>
      </c>
      <c r="C2795" t="s">
        <v>7558</v>
      </c>
      <c r="D2795" s="31" cm="1">
        <f t="array" aca="1" ref="D2795" ca="1">_FV(A2795,"Last trade time",TRUE)</f>
        <v>45824.840277812502</v>
      </c>
      <c r="E2795" s="23" cm="1">
        <f t="array" aca="1" ref="E2795" ca="1">_FV(A2795,"Price")</f>
        <v>22.885000000000002</v>
      </c>
      <c r="F2795" s="27" cm="1">
        <f t="array" aca="1" ref="F2795" ca="1">_FV(A2795,"Change (%)",TRUE)</f>
        <v>1.0939999999999999E-3</v>
      </c>
      <c r="G2795" s="26" cm="1">
        <f t="array" aca="1" ref="G2795" ca="1">_FV(A2795,"Change")</f>
        <v>2.5000000000000001E-2</v>
      </c>
      <c r="H2795" s="23" cm="1">
        <f t="array" aca="1" ref="H2795" ca="1">_FV(A2795,"Open")</f>
        <v>22.92</v>
      </c>
      <c r="I2795" s="23" cm="1">
        <f t="array" aca="1" ref="I2795" ca="1">_FV(A2795,"Low")</f>
        <v>22.88</v>
      </c>
      <c r="J2795" s="23" cm="1">
        <f t="array" aca="1" ref="J2795" ca="1">_FV(A2795,"High")</f>
        <v>23.04</v>
      </c>
      <c r="K2795" s="23" cm="1">
        <f t="array" aca="1" ref="K2795" ca="1">_FV(A2795,"Previous close",TRUE)</f>
        <v>22.86</v>
      </c>
      <c r="L2795" s="26"/>
      <c r="M2795" s="23" cm="1">
        <f t="array" aca="1" ref="M2795" ca="1">_FV(A2795,"52 week low",TRUE)</f>
        <v>22.06</v>
      </c>
      <c r="N2795" s="23" cm="1">
        <f t="array" aca="1" ref="N2795" ca="1">_FV(A2795,"52 week high",TRUE)</f>
        <v>24.47</v>
      </c>
      <c r="O2795" s="8" cm="1">
        <f t="array" aca="1" ref="O2795" ca="1">_FV(A2795,"Volume")</f>
        <v>21357</v>
      </c>
      <c r="P2795" s="7" cm="1">
        <f t="array" aca="1" ref="P2795" ca="1">_FV(A2795,"Volume average",TRUE)</f>
        <v>20601</v>
      </c>
      <c r="Q2795" t="s">
        <v>285</v>
      </c>
      <c r="S2795" t="s">
        <v>263</v>
      </c>
      <c r="T2795" s="25" cm="1">
        <f t="array" aca="1" ref="T2795" ca="1">_FV(A2795,"Expense ratio",TRUE)</f>
        <v>3.0000000000000001E-3</v>
      </c>
      <c r="U2795" s="24" cm="1">
        <f t="array" aca="1" ref="U2795" ca="1">_FV(A2795,"Market cap",TRUE)</f>
        <v>97555597.840000004</v>
      </c>
      <c r="V2795" s="4">
        <v>97555600</v>
      </c>
      <c r="W2795" s="4">
        <v>97555600</v>
      </c>
      <c r="Y2795" t="s">
        <v>3382</v>
      </c>
      <c r="Z2795" s="5">
        <v>22.81</v>
      </c>
      <c r="AA2795" s="20"/>
      <c r="AB2795" s="5">
        <v>3.9199999999999999E-2</v>
      </c>
      <c r="AC2795" s="4">
        <v>36690</v>
      </c>
      <c r="AE2795" s="5">
        <v>-2.3262150297459478</v>
      </c>
      <c r="AF2795" s="5">
        <v>-0.1025124861819493</v>
      </c>
      <c r="AI2795" s="4">
        <v>36690</v>
      </c>
      <c r="AJ2795" s="5">
        <v>836201.79</v>
      </c>
      <c r="AL2795" s="5">
        <v>24.47</v>
      </c>
      <c r="AM2795" s="5">
        <v>22.06</v>
      </c>
      <c r="AN2795" t="s">
        <v>47</v>
      </c>
      <c r="AO2795" t="str" cm="1">
        <f t="array" aca="1" ref="AO2795" ca="1">_FV(A2795,"Currency")</f>
        <v>USD</v>
      </c>
      <c r="AP2795" t="str" cm="1">
        <f t="array" aca="1" ref="AP2795" ca="1">_FV(A2795,"Exchange")</f>
        <v>NYSE Arca</v>
      </c>
      <c r="AQ2795" s="6" t="str" cm="1">
        <f t="array" aca="1" ref="AQ2795" ca="1">_FV(A2795,"Exchange abbreviation",TRUE)</f>
        <v>ARCX</v>
      </c>
      <c r="AR2795" t="str" cm="1">
        <f t="array" aca="1" ref="AR2795" ca="1">_FV(A2795,"Instrument type",TRUE)</f>
        <v>ETF</v>
      </c>
    </row>
    <row r="2796" spans="1:44" ht="18.75" customHeight="1" x14ac:dyDescent="0.25">
      <c r="A2796" t="e" vm="2808">
        <v>#VALUE!</v>
      </c>
      <c r="B2796" t="s">
        <v>7559</v>
      </c>
      <c r="C2796" t="s">
        <v>7560</v>
      </c>
      <c r="D2796" s="31" cm="1">
        <f t="array" aca="1" ref="D2796" ca="1">_FV(A2796,"Last trade time",TRUE)</f>
        <v>45824.84027780078</v>
      </c>
      <c r="E2796" s="23" cm="1">
        <f t="array" aca="1" ref="E2796" ca="1">_FV(A2796,"Price")</f>
        <v>42.76</v>
      </c>
      <c r="F2796" s="27" cm="1">
        <f t="array" aca="1" ref="F2796" ca="1">_FV(A2796,"Change (%)",TRUE)</f>
        <v>3.7559999999999998E-3</v>
      </c>
      <c r="G2796" s="26" cm="1">
        <f t="array" aca="1" ref="G2796" ca="1">_FV(A2796,"Change")</f>
        <v>0.16</v>
      </c>
      <c r="H2796" s="23" cm="1">
        <f t="array" aca="1" ref="H2796" ca="1">_FV(A2796,"Open")</f>
        <v>43.01</v>
      </c>
      <c r="I2796" s="23" cm="1">
        <f t="array" aca="1" ref="I2796" ca="1">_FV(A2796,"Low")</f>
        <v>42.7575</v>
      </c>
      <c r="J2796" s="23" cm="1">
        <f t="array" aca="1" ref="J2796" ca="1">_FV(A2796,"High")</f>
        <v>43.0899</v>
      </c>
      <c r="K2796" s="23" cm="1">
        <f t="array" aca="1" ref="K2796" ca="1">_FV(A2796,"Previous close",TRUE)</f>
        <v>42.6</v>
      </c>
      <c r="L2796" s="26"/>
      <c r="M2796" s="23" cm="1">
        <f t="array" aca="1" ref="M2796" ca="1">_FV(A2796,"52 week low",TRUE)</f>
        <v>39.28</v>
      </c>
      <c r="N2796" s="23" cm="1">
        <f t="array" aca="1" ref="N2796" ca="1">_FV(A2796,"52 week high",TRUE)</f>
        <v>51.999899999999997</v>
      </c>
      <c r="O2796" s="8" cm="1">
        <f t="array" aca="1" ref="O2796" ca="1">_FV(A2796,"Volume")</f>
        <v>1108</v>
      </c>
      <c r="P2796" s="7" cm="1">
        <f t="array" aca="1" ref="P2796" ca="1">_FV(A2796,"Volume average",TRUE)</f>
        <v>2061</v>
      </c>
      <c r="Q2796" t="s">
        <v>60</v>
      </c>
      <c r="S2796" t="s">
        <v>7561</v>
      </c>
      <c r="T2796" s="25" cm="1">
        <f t="array" aca="1" ref="T2796" ca="1">_FV(A2796,"Expense ratio",TRUE)</f>
        <v>3.0000000000000001E-3</v>
      </c>
      <c r="U2796" s="24" cm="1">
        <f t="array" aca="1" ref="U2796" ca="1">_FV(A2796,"Market cap",TRUE)</f>
        <v>32866841.82</v>
      </c>
      <c r="V2796" s="4">
        <v>32866840</v>
      </c>
      <c r="W2796" s="4">
        <v>32866840</v>
      </c>
      <c r="Y2796" t="s">
        <v>7562</v>
      </c>
      <c r="Z2796" s="5">
        <v>42.710099999999997</v>
      </c>
      <c r="AA2796" s="5">
        <v>16.491959000000001</v>
      </c>
      <c r="AB2796" s="5">
        <v>2.4600001E-2</v>
      </c>
      <c r="AC2796" s="4">
        <v>2953</v>
      </c>
      <c r="AE2796" s="5">
        <v>-3.1485441012973352</v>
      </c>
      <c r="AF2796" s="5">
        <v>2.4671206636621261</v>
      </c>
      <c r="AI2796" s="4">
        <v>2953</v>
      </c>
      <c r="AJ2796" s="5">
        <v>126155.113</v>
      </c>
      <c r="AL2796" s="4">
        <v>52</v>
      </c>
      <c r="AM2796" s="5">
        <v>39.28</v>
      </c>
      <c r="AN2796" t="s">
        <v>47</v>
      </c>
      <c r="AO2796" t="str" cm="1">
        <f t="array" aca="1" ref="AO2796" ca="1">_FV(A2796,"Currency")</f>
        <v>USD</v>
      </c>
      <c r="AP2796" t="str" cm="1">
        <f t="array" aca="1" ref="AP2796" ca="1">_FV(A2796,"Exchange")</f>
        <v>NYSE Arca</v>
      </c>
      <c r="AQ2796" s="6" t="str" cm="1">
        <f t="array" aca="1" ref="AQ2796" ca="1">_FV(A2796,"Exchange abbreviation",TRUE)</f>
        <v>ARCX</v>
      </c>
      <c r="AR2796" t="str" cm="1">
        <f t="array" aca="1" ref="AR2796" ca="1">_FV(A2796,"Instrument type",TRUE)</f>
        <v>ETF</v>
      </c>
    </row>
    <row r="2797" spans="1:44" ht="18.75" customHeight="1" x14ac:dyDescent="0.25">
      <c r="A2797" t="e" vm="2809">
        <v>#VALUE!</v>
      </c>
      <c r="B2797" t="s">
        <v>7563</v>
      </c>
      <c r="C2797" t="s">
        <v>7564</v>
      </c>
      <c r="D2797" s="31" cm="1">
        <f t="array" aca="1" ref="D2797" ca="1">_FV(A2797,"Last trade time",TRUE)</f>
        <v>45824.843750265623</v>
      </c>
      <c r="E2797" s="23" cm="1">
        <f t="array" aca="1" ref="E2797" ca="1">_FV(A2797,"Price")</f>
        <v>57.679299999999998</v>
      </c>
      <c r="F2797" s="27" cm="1">
        <f t="array" aca="1" ref="F2797" ca="1">_FV(A2797,"Change (%)",TRUE)</f>
        <v>8.737E-3</v>
      </c>
      <c r="G2797" s="26" cm="1">
        <f t="array" aca="1" ref="G2797" ca="1">_FV(A2797,"Change")</f>
        <v>0.49959999999999999</v>
      </c>
      <c r="H2797" s="23" cm="1">
        <f t="array" aca="1" ref="H2797" ca="1">_FV(A2797,"Open")</f>
        <v>57.679299999999998</v>
      </c>
      <c r="I2797" s="23" cm="1">
        <f t="array" aca="1" ref="I2797" ca="1">_FV(A2797,"Low")</f>
        <v>57.679299999999998</v>
      </c>
      <c r="J2797" s="23" cm="1">
        <f t="array" aca="1" ref="J2797" ca="1">_FV(A2797,"High")</f>
        <v>57.679299999999998</v>
      </c>
      <c r="K2797" s="23" cm="1">
        <f t="array" aca="1" ref="K2797" ca="1">_FV(A2797,"Previous close",TRUE)</f>
        <v>57.179699999999997</v>
      </c>
      <c r="L2797" s="26"/>
      <c r="M2797" s="23" cm="1">
        <f t="array" aca="1" ref="M2797" ca="1">_FV(A2797,"52 week low",TRUE)</f>
        <v>47.634900000000002</v>
      </c>
      <c r="N2797" s="23" cm="1">
        <f t="array" aca="1" ref="N2797" ca="1">_FV(A2797,"52 week high",TRUE)</f>
        <v>58.647100000000002</v>
      </c>
      <c r="O2797" s="8" cm="1">
        <f t="array" aca="1" ref="O2797" ca="1">_FV(A2797,"Volume")</f>
        <v>10</v>
      </c>
      <c r="P2797" s="7" cm="1">
        <f t="array" aca="1" ref="P2797" ca="1">_FV(A2797,"Volume average",TRUE)</f>
        <v>27</v>
      </c>
      <c r="Q2797" t="s">
        <v>50</v>
      </c>
      <c r="S2797" t="s">
        <v>3504</v>
      </c>
      <c r="T2797" s="25" cm="1">
        <f t="array" aca="1" ref="T2797" ca="1">_FV(A2797,"Expense ratio",TRUE)</f>
        <v>3.0000000000000001E-3</v>
      </c>
      <c r="U2797" s="24" cm="1">
        <f t="array" aca="1" ref="U2797" ca="1">_FV(A2797,"Market cap",TRUE)</f>
        <v>12662993.66</v>
      </c>
      <c r="V2797" s="4">
        <v>12662993</v>
      </c>
      <c r="W2797" s="4">
        <v>12662993</v>
      </c>
      <c r="Y2797" t="s">
        <v>6643</v>
      </c>
      <c r="Z2797" s="5">
        <v>57.3553</v>
      </c>
      <c r="AA2797" s="5">
        <v>24.889320000000001</v>
      </c>
      <c r="AB2797" s="20"/>
      <c r="AC2797" s="4">
        <v>88</v>
      </c>
      <c r="AE2797" s="5">
        <v>2.5605653439868759</v>
      </c>
      <c r="AF2797" s="20"/>
      <c r="AH2797" s="16"/>
      <c r="AI2797" s="4">
        <v>88</v>
      </c>
      <c r="AJ2797" s="5">
        <v>5048.6743999999999</v>
      </c>
      <c r="AL2797" s="5">
        <v>57.9</v>
      </c>
      <c r="AM2797" s="5">
        <v>47.634999999999998</v>
      </c>
      <c r="AN2797" t="s">
        <v>47</v>
      </c>
      <c r="AO2797" t="str" cm="1">
        <f t="array" aca="1" ref="AO2797" ca="1">_FV(A2797,"Currency")</f>
        <v>USD</v>
      </c>
      <c r="AP2797" t="str" cm="1">
        <f t="array" aca="1" ref="AP2797" ca="1">_FV(A2797,"Exchange")</f>
        <v>Nasdaq Stock Market</v>
      </c>
      <c r="AQ2797" s="6" t="str" cm="1">
        <f t="array" aca="1" ref="AQ2797" ca="1">_FV(A2797,"Exchange abbreviation",TRUE)</f>
        <v>XNAS</v>
      </c>
      <c r="AR2797" t="str" cm="1">
        <f t="array" aca="1" ref="AR2797" ca="1">_FV(A2797,"Instrument type",TRUE)</f>
        <v>ETF</v>
      </c>
    </row>
    <row r="2798" spans="1:44" ht="18.75" customHeight="1" x14ac:dyDescent="0.25">
      <c r="A2798" t="e" vm="2810">
        <v>#VALUE!</v>
      </c>
      <c r="B2798" t="s">
        <v>7565</v>
      </c>
      <c r="C2798" t="s">
        <v>7566</v>
      </c>
      <c r="D2798" s="31" cm="1">
        <f t="array" aca="1" ref="D2798" ca="1">_FV(A2798,"Last trade time",TRUE)</f>
        <v>45824.843750265623</v>
      </c>
      <c r="E2798" s="23" cm="1">
        <f t="array" aca="1" ref="E2798" ca="1">_FV(A2798,"Price")</f>
        <v>31.1997</v>
      </c>
      <c r="F2798" s="27" cm="1">
        <f t="array" aca="1" ref="F2798" ca="1">_FV(A2798,"Change (%)",TRUE)</f>
        <v>6.9030000000000003E-3</v>
      </c>
      <c r="G2798" s="26" cm="1">
        <f t="array" aca="1" ref="G2798" ca="1">_FV(A2798,"Change")</f>
        <v>0.21390000000000001</v>
      </c>
      <c r="H2798" s="23" cm="1">
        <f t="array" aca="1" ref="H2798" ca="1">_FV(A2798,"Open")</f>
        <v>31.1997</v>
      </c>
      <c r="I2798" s="23" cm="1">
        <f t="array" aca="1" ref="I2798" ca="1">_FV(A2798,"Low")</f>
        <v>31.1997</v>
      </c>
      <c r="J2798" s="23" cm="1">
        <f t="array" aca="1" ref="J2798" ca="1">_FV(A2798,"High")</f>
        <v>31.1997</v>
      </c>
      <c r="K2798" s="23" cm="1">
        <f t="array" aca="1" ref="K2798" ca="1">_FV(A2798,"Previous close",TRUE)</f>
        <v>30.985800000000001</v>
      </c>
      <c r="L2798" s="26"/>
      <c r="M2798" s="23" cm="1">
        <f t="array" aca="1" ref="M2798" ca="1">_FV(A2798,"52 week low",TRUE)</f>
        <v>26.45</v>
      </c>
      <c r="N2798" s="23" cm="1">
        <f t="array" aca="1" ref="N2798" ca="1">_FV(A2798,"52 week high",TRUE)</f>
        <v>32.2577</v>
      </c>
      <c r="O2798" s="8" cm="1">
        <f t="array" aca="1" ref="O2798" ca="1">_FV(A2798,"Volume")</f>
        <v>38</v>
      </c>
      <c r="P2798" s="7" cm="1">
        <f t="array" aca="1" ref="P2798" ca="1">_FV(A2798,"Volume average",TRUE)</f>
        <v>193</v>
      </c>
      <c r="Q2798" t="s">
        <v>1641</v>
      </c>
      <c r="S2798" t="s">
        <v>3143</v>
      </c>
      <c r="T2798" s="25" cm="1">
        <f t="array" aca="1" ref="T2798" ca="1">_FV(A2798,"Expense ratio",TRUE)</f>
        <v>3.0000000000000001E-3</v>
      </c>
      <c r="U2798" s="24" cm="1">
        <f t="array" aca="1" ref="U2798" ca="1">_FV(A2798,"Market cap",TRUE)</f>
        <v>2145583.59</v>
      </c>
      <c r="V2798" s="4">
        <v>2145583</v>
      </c>
      <c r="W2798" s="4">
        <v>2145583</v>
      </c>
      <c r="Y2798" t="s">
        <v>3745</v>
      </c>
      <c r="Z2798" s="5">
        <v>31.114100000000001</v>
      </c>
      <c r="AA2798" s="5">
        <v>15.690536</v>
      </c>
      <c r="AB2798" s="5">
        <v>1.1599999999999999E-2</v>
      </c>
      <c r="AC2798" s="4">
        <v>574</v>
      </c>
      <c r="AE2798" s="5">
        <v>3.1689104385603128</v>
      </c>
      <c r="AF2798" s="5">
        <v>13.23204666724383</v>
      </c>
      <c r="AI2798" s="4">
        <v>574</v>
      </c>
      <c r="AJ2798" s="5">
        <v>17865.290799999999</v>
      </c>
      <c r="AL2798" s="5">
        <v>32.258000000000003</v>
      </c>
      <c r="AM2798" s="5">
        <v>26.45</v>
      </c>
      <c r="AN2798" t="s">
        <v>47</v>
      </c>
      <c r="AO2798" t="str" cm="1">
        <f t="array" aca="1" ref="AO2798" ca="1">_FV(A2798,"Currency")</f>
        <v>USD</v>
      </c>
      <c r="AP2798" t="str" cm="1">
        <f t="array" aca="1" ref="AP2798" ca="1">_FV(A2798,"Exchange")</f>
        <v>Nasdaq Stock Market</v>
      </c>
      <c r="AQ2798" s="6" t="str" cm="1">
        <f t="array" aca="1" ref="AQ2798" ca="1">_FV(A2798,"Exchange abbreviation",TRUE)</f>
        <v>XNAS</v>
      </c>
      <c r="AR2798" t="str" cm="1">
        <f t="array" aca="1" ref="AR2798" ca="1">_FV(A2798,"Instrument type",TRUE)</f>
        <v>ETF</v>
      </c>
    </row>
    <row r="2799" spans="1:44" ht="18.75" customHeight="1" x14ac:dyDescent="0.25">
      <c r="A2799" t="e" vm="2811">
        <v>#VALUE!</v>
      </c>
      <c r="B2799" t="s">
        <v>7567</v>
      </c>
      <c r="C2799" t="s">
        <v>7568</v>
      </c>
      <c r="D2799" s="31" cm="1">
        <f t="array" aca="1" ref="D2799" ca="1">_FV(A2799,"Last trade time",TRUE)</f>
        <v>45824.840339258597</v>
      </c>
      <c r="E2799" s="23" cm="1">
        <f t="array" aca="1" ref="E2799" ca="1">_FV(A2799,"Price")</f>
        <v>31.473099999999999</v>
      </c>
      <c r="F2799" s="27" cm="1">
        <f t="array" aca="1" ref="F2799" ca="1">_FV(A2799,"Change (%)",TRUE)</f>
        <v>9.7050000000000001E-3</v>
      </c>
      <c r="G2799" s="26" cm="1">
        <f t="array" aca="1" ref="G2799" ca="1">_FV(A2799,"Change")</f>
        <v>0.30249999999999999</v>
      </c>
      <c r="H2799" s="23" cm="1">
        <f t="array" aca="1" ref="H2799" ca="1">_FV(A2799,"Open")</f>
        <v>31.473099999999999</v>
      </c>
      <c r="I2799" s="23" cm="1">
        <f t="array" aca="1" ref="I2799" ca="1">_FV(A2799,"Low")</f>
        <v>31.473099999999999</v>
      </c>
      <c r="J2799" s="23" cm="1">
        <f t="array" aca="1" ref="J2799" ca="1">_FV(A2799,"High")</f>
        <v>31.473099999999999</v>
      </c>
      <c r="K2799" s="23" cm="1">
        <f t="array" aca="1" ref="K2799" ca="1">_FV(A2799,"Previous close",TRUE)</f>
        <v>31.1706</v>
      </c>
      <c r="L2799" s="26"/>
      <c r="M2799" s="23" cm="1">
        <f t="array" aca="1" ref="M2799" ca="1">_FV(A2799,"52 week low",TRUE)</f>
        <v>25.738</v>
      </c>
      <c r="N2799" s="23" cm="1">
        <f t="array" aca="1" ref="N2799" ca="1">_FV(A2799,"52 week high",TRUE)</f>
        <v>32.119999999999997</v>
      </c>
      <c r="O2799" s="8" cm="1">
        <f t="array" aca="1" ref="O2799" ca="1">_FV(A2799,"Volume")</f>
        <v>14</v>
      </c>
      <c r="P2799" s="7" cm="1">
        <f t="array" aca="1" ref="P2799" ca="1">_FV(A2799,"Volume average",TRUE)</f>
        <v>36</v>
      </c>
      <c r="Q2799" t="s">
        <v>50</v>
      </c>
      <c r="S2799" t="s">
        <v>7569</v>
      </c>
      <c r="T2799" s="25" cm="1">
        <f t="array" aca="1" ref="T2799" ca="1">_FV(A2799,"Expense ratio",TRUE)</f>
        <v>3.0000000000000001E-3</v>
      </c>
      <c r="U2799" s="24" cm="1">
        <f t="array" aca="1" ref="U2799" ca="1">_FV(A2799,"Market cap",TRUE)</f>
        <v>4621523.54</v>
      </c>
      <c r="V2799" s="4">
        <v>4621523</v>
      </c>
      <c r="W2799" s="4">
        <v>4621523</v>
      </c>
      <c r="Y2799" t="s">
        <v>1244</v>
      </c>
      <c r="Z2799" s="5">
        <v>31.316600000000001</v>
      </c>
      <c r="AA2799" s="5">
        <v>26.392187</v>
      </c>
      <c r="AB2799" s="5">
        <v>1.9E-2</v>
      </c>
      <c r="AC2799" s="4">
        <v>176</v>
      </c>
      <c r="AE2799" s="5">
        <v>3.5277857571222042</v>
      </c>
      <c r="AF2799" s="5">
        <v>14.603930569022049</v>
      </c>
      <c r="AI2799" s="4">
        <v>176</v>
      </c>
      <c r="AJ2799" s="5">
        <v>5513.5871999999999</v>
      </c>
      <c r="AL2799" s="5">
        <v>32.119999999999997</v>
      </c>
      <c r="AM2799" s="5">
        <v>25.738</v>
      </c>
      <c r="AN2799" t="s">
        <v>47</v>
      </c>
      <c r="AO2799" t="str" cm="1">
        <f t="array" aca="1" ref="AO2799" ca="1">_FV(A2799,"Currency")</f>
        <v>USD</v>
      </c>
      <c r="AP2799" t="str" cm="1">
        <f t="array" aca="1" ref="AP2799" ca="1">_FV(A2799,"Exchange")</f>
        <v>CBOE BZX Exchange</v>
      </c>
      <c r="AQ2799" s="6" t="str" cm="1">
        <f t="array" aca="1" ref="AQ2799" ca="1">_FV(A2799,"Exchange abbreviation",TRUE)</f>
        <v>BATS</v>
      </c>
      <c r="AR2799" t="str" cm="1">
        <f t="array" aca="1" ref="AR2799" ca="1">_FV(A2799,"Instrument type",TRUE)</f>
        <v>ETF</v>
      </c>
    </row>
    <row r="2800" spans="1:44" ht="18.75" customHeight="1" x14ac:dyDescent="0.25">
      <c r="A2800" t="e" vm="2812">
        <v>#VALUE!</v>
      </c>
      <c r="B2800" t="s">
        <v>7570</v>
      </c>
      <c r="C2800" t="s">
        <v>7571</v>
      </c>
      <c r="D2800" s="31" cm="1">
        <f t="array" aca="1" ref="D2800" ca="1">_FV(A2800,"Last trade time",TRUE)</f>
        <v>45824.840277812502</v>
      </c>
      <c r="E2800" s="23" cm="1">
        <f t="array" aca="1" ref="E2800" ca="1">_FV(A2800,"Price")</f>
        <v>33.070399999999999</v>
      </c>
      <c r="F2800" s="27" cm="1">
        <f t="array" aca="1" ref="F2800" ca="1">_FV(A2800,"Change (%)",TRUE)</f>
        <v>4.7029999999999997E-3</v>
      </c>
      <c r="G2800" s="26" cm="1">
        <f t="array" aca="1" ref="G2800" ca="1">_FV(A2800,"Change")</f>
        <v>0.15479999999999999</v>
      </c>
      <c r="H2800" s="23" cm="1">
        <f t="array" aca="1" ref="H2800" ca="1">_FV(A2800,"Open")</f>
        <v>32.9</v>
      </c>
      <c r="I2800" s="23" cm="1">
        <f t="array" aca="1" ref="I2800" ca="1">_FV(A2800,"Low")</f>
        <v>32.9</v>
      </c>
      <c r="J2800" s="23" cm="1">
        <f t="array" aca="1" ref="J2800" ca="1">_FV(A2800,"High")</f>
        <v>33.070399999999999</v>
      </c>
      <c r="K2800" s="23" cm="1">
        <f t="array" aca="1" ref="K2800" ca="1">_FV(A2800,"Previous close",TRUE)</f>
        <v>32.915599999999998</v>
      </c>
      <c r="L2800" s="26"/>
      <c r="M2800" s="23" cm="1">
        <f t="array" aca="1" ref="M2800" ca="1">_FV(A2800,"52 week low",TRUE)</f>
        <v>30.91</v>
      </c>
      <c r="N2800" s="23" cm="1">
        <f t="array" aca="1" ref="N2800" ca="1">_FV(A2800,"52 week high",TRUE)</f>
        <v>33.67</v>
      </c>
      <c r="O2800" s="8" cm="1">
        <f t="array" aca="1" ref="O2800" ca="1">_FV(A2800,"Volume")</f>
        <v>864</v>
      </c>
      <c r="P2800" s="7" cm="1">
        <f t="array" aca="1" ref="P2800" ca="1">_FV(A2800,"Volume average",TRUE)</f>
        <v>11679</v>
      </c>
      <c r="Q2800" t="s">
        <v>119</v>
      </c>
      <c r="T2800" s="25" cm="1">
        <f t="array" aca="1" ref="T2800" ca="1">_FV(A2800,"Expense ratio",TRUE)</f>
        <v>3.0000000000000001E-3</v>
      </c>
      <c r="U2800" s="24" cm="1">
        <f t="array" aca="1" ref="U2800" ca="1">_FV(A2800,"Market cap",TRUE)</f>
        <v>26182845.140000001</v>
      </c>
      <c r="V2800" s="16"/>
      <c r="W2800" s="16"/>
      <c r="Z2800" s="18"/>
      <c r="AA2800" s="20"/>
      <c r="AB2800" s="20"/>
      <c r="AC2800" s="21">
        <v>12056</v>
      </c>
      <c r="AE2800" s="18"/>
      <c r="AF2800" s="20"/>
      <c r="AI2800" s="21"/>
      <c r="AJ2800" s="18"/>
      <c r="AL2800" s="18"/>
      <c r="AM2800" s="18"/>
      <c r="AN2800" t="s">
        <v>73</v>
      </c>
      <c r="AO2800" t="str" cm="1">
        <f t="array" aca="1" ref="AO2800" ca="1">_FV(A2800,"Currency")</f>
        <v>USD</v>
      </c>
      <c r="AP2800" t="str" cm="1">
        <f t="array" aca="1" ref="AP2800" ca="1">_FV(A2800,"Exchange")</f>
        <v>NYSE Arca</v>
      </c>
      <c r="AQ2800" s="6" t="str" cm="1">
        <f t="array" aca="1" ref="AQ2800" ca="1">_FV(A2800,"Exchange abbreviation",TRUE)</f>
        <v>ARCX</v>
      </c>
      <c r="AR2800" t="str" cm="1">
        <f t="array" aca="1" ref="AR2800" ca="1">_FV(A2800,"Instrument type",TRUE)</f>
        <v>ETF</v>
      </c>
    </row>
    <row r="2801" spans="1:44" ht="18.75" customHeight="1" x14ac:dyDescent="0.25">
      <c r="A2801" t="e" vm="2813">
        <v>#VALUE!</v>
      </c>
      <c r="B2801" t="s">
        <v>7572</v>
      </c>
      <c r="C2801" t="s">
        <v>7573</v>
      </c>
      <c r="D2801" s="31" cm="1">
        <f t="array" aca="1" ref="D2801" ca="1">_FV(A2801,"Last trade time",TRUE)</f>
        <v>45824.840292835157</v>
      </c>
      <c r="E2801" s="23" cm="1">
        <f t="array" aca="1" ref="E2801" ca="1">_FV(A2801,"Price")</f>
        <v>32.588999999999999</v>
      </c>
      <c r="F2801" s="27" cm="1">
        <f t="array" aca="1" ref="F2801" ca="1">_FV(A2801,"Change (%)",TRUE)</f>
        <v>2.029E-3</v>
      </c>
      <c r="G2801" s="26" cm="1">
        <f t="array" aca="1" ref="G2801" ca="1">_FV(A2801,"Change")</f>
        <v>6.6000000000000003E-2</v>
      </c>
      <c r="H2801" s="23" cm="1">
        <f t="array" aca="1" ref="H2801" ca="1">_FV(A2801,"Open")</f>
        <v>32.69</v>
      </c>
      <c r="I2801" s="23" cm="1">
        <f t="array" aca="1" ref="I2801" ca="1">_FV(A2801,"Low")</f>
        <v>32.588999999999999</v>
      </c>
      <c r="J2801" s="23" cm="1">
        <f t="array" aca="1" ref="J2801" ca="1">_FV(A2801,"High")</f>
        <v>32.69</v>
      </c>
      <c r="K2801" s="23" cm="1">
        <f t="array" aca="1" ref="K2801" ca="1">_FV(A2801,"Previous close",TRUE)</f>
        <v>32.523000000000003</v>
      </c>
      <c r="L2801" s="26"/>
      <c r="M2801" s="23" cm="1">
        <f t="array" aca="1" ref="M2801" ca="1">_FV(A2801,"52 week low",TRUE)</f>
        <v>29.12</v>
      </c>
      <c r="N2801" s="23" cm="1">
        <f t="array" aca="1" ref="N2801" ca="1">_FV(A2801,"52 week high",TRUE)</f>
        <v>35.11</v>
      </c>
      <c r="O2801" s="8" cm="1">
        <f t="array" aca="1" ref="O2801" ca="1">_FV(A2801,"Volume")</f>
        <v>370</v>
      </c>
      <c r="P2801" s="7" cm="1">
        <f t="array" aca="1" ref="P2801" ca="1">_FV(A2801,"Volume average",TRUE)</f>
        <v>5278</v>
      </c>
      <c r="Q2801" t="s">
        <v>1641</v>
      </c>
      <c r="S2801" t="s">
        <v>376</v>
      </c>
      <c r="T2801" s="25" cm="1">
        <f t="array" aca="1" ref="T2801" ca="1">_FV(A2801,"Expense ratio",TRUE)</f>
        <v>3.0000000000000001E-3</v>
      </c>
      <c r="U2801" s="24" cm="1">
        <f t="array" aca="1" ref="U2801" ca="1">_FV(A2801,"Market cap",TRUE)</f>
        <v>43288844.969999999</v>
      </c>
      <c r="V2801" s="4">
        <v>43288844</v>
      </c>
      <c r="W2801" s="4">
        <v>43288844</v>
      </c>
      <c r="Y2801" t="s">
        <v>5334</v>
      </c>
      <c r="Z2801" s="5">
        <v>32.229999999999997</v>
      </c>
      <c r="AA2801" s="5">
        <v>17.179946999999999</v>
      </c>
      <c r="AB2801" s="5">
        <v>3.5099998E-2</v>
      </c>
      <c r="AC2801" s="4">
        <v>9650</v>
      </c>
      <c r="AE2801" s="5">
        <v>0.2041057412897507</v>
      </c>
      <c r="AF2801" s="5">
        <v>5.0325831507249008</v>
      </c>
      <c r="AI2801" s="4">
        <v>9650</v>
      </c>
      <c r="AJ2801" s="5">
        <v>310935.54499999998</v>
      </c>
      <c r="AL2801" s="5">
        <v>35.11</v>
      </c>
      <c r="AM2801" s="5">
        <v>29.12</v>
      </c>
      <c r="AN2801" t="s">
        <v>47</v>
      </c>
      <c r="AO2801" t="str" cm="1">
        <f t="array" aca="1" ref="AO2801" ca="1">_FV(A2801,"Currency")</f>
        <v>USD</v>
      </c>
      <c r="AP2801" t="str" cm="1">
        <f t="array" aca="1" ref="AP2801" ca="1">_FV(A2801,"Exchange")</f>
        <v>CBOE BZX Exchange</v>
      </c>
      <c r="AQ2801" s="6" t="str" cm="1">
        <f t="array" aca="1" ref="AQ2801" ca="1">_FV(A2801,"Exchange abbreviation",TRUE)</f>
        <v>BATS</v>
      </c>
      <c r="AR2801" t="str" cm="1">
        <f t="array" aca="1" ref="AR2801" ca="1">_FV(A2801,"Instrument type",TRUE)</f>
        <v>ETF</v>
      </c>
    </row>
    <row r="2802" spans="1:44" ht="18.75" customHeight="1" x14ac:dyDescent="0.25">
      <c r="A2802" t="e" vm="2814">
        <v>#VALUE!</v>
      </c>
      <c r="B2802" t="s">
        <v>7574</v>
      </c>
      <c r="C2802" t="s">
        <v>7575</v>
      </c>
      <c r="D2802" s="31" cm="1">
        <f t="array" aca="1" ref="D2802" ca="1">_FV(A2802,"Last trade time",TRUE)</f>
        <v>45824.840277812502</v>
      </c>
      <c r="E2802" s="23" cm="1">
        <f t="array" aca="1" ref="E2802" ca="1">_FV(A2802,"Price")</f>
        <v>24.1814</v>
      </c>
      <c r="F2802" s="27" cm="1">
        <f t="array" aca="1" ref="F2802" ca="1">_FV(A2802,"Change (%)",TRUE)</f>
        <v>5.7899999999999998E-5</v>
      </c>
      <c r="G2802" s="26" cm="1">
        <f t="array" aca="1" ref="G2802" ca="1">_FV(A2802,"Change")</f>
        <v>1.4E-3</v>
      </c>
      <c r="H2802" s="23" cm="1">
        <f t="array" aca="1" ref="H2802" ca="1">_FV(A2802,"Open")</f>
        <v>24.180499999999999</v>
      </c>
      <c r="I2802" s="23" cm="1">
        <f t="array" aca="1" ref="I2802" ca="1">_FV(A2802,"Low")</f>
        <v>24.180499999999999</v>
      </c>
      <c r="J2802" s="23" cm="1">
        <f t="array" aca="1" ref="J2802" ca="1">_FV(A2802,"High")</f>
        <v>24.1814</v>
      </c>
      <c r="K2802" s="23" cm="1">
        <f t="array" aca="1" ref="K2802" ca="1">_FV(A2802,"Previous close",TRUE)</f>
        <v>24.18</v>
      </c>
      <c r="L2802" s="26"/>
      <c r="M2802" s="23" cm="1">
        <f t="array" aca="1" ref="M2802" ca="1">_FV(A2802,"52 week low",TRUE)</f>
        <v>23.790099999999999</v>
      </c>
      <c r="N2802" s="23" cm="1">
        <f t="array" aca="1" ref="N2802" ca="1">_FV(A2802,"52 week high",TRUE)</f>
        <v>24.6</v>
      </c>
      <c r="O2802" s="8" cm="1">
        <f t="array" aca="1" ref="O2802" ca="1">_FV(A2802,"Volume")</f>
        <v>209</v>
      </c>
      <c r="P2802" s="7" cm="1">
        <f t="array" aca="1" ref="P2802" ca="1">_FV(A2802,"Volume average",TRUE)</f>
        <v>589</v>
      </c>
      <c r="Q2802" t="s">
        <v>2519</v>
      </c>
      <c r="S2802" t="s">
        <v>5533</v>
      </c>
      <c r="T2802" s="25" cm="1">
        <f t="array" aca="1" ref="T2802" ca="1">_FV(A2802,"Expense ratio",TRUE)</f>
        <v>3.0000000000000001E-3</v>
      </c>
      <c r="U2802" s="24" cm="1">
        <f t="array" aca="1" ref="U2802" ca="1">_FV(A2802,"Market cap",TRUE)</f>
        <v>9406428.6300000008</v>
      </c>
      <c r="V2802" s="4">
        <v>9406428</v>
      </c>
      <c r="W2802" s="4">
        <v>9406428</v>
      </c>
      <c r="Y2802" t="s">
        <v>5534</v>
      </c>
      <c r="Z2802" s="5">
        <v>24.07</v>
      </c>
      <c r="AA2802" s="20"/>
      <c r="AB2802" s="5">
        <v>4.6399999999999997E-2</v>
      </c>
      <c r="AC2802" s="4">
        <v>596</v>
      </c>
      <c r="AE2802" s="5">
        <v>2.5912206665646309</v>
      </c>
      <c r="AF2802" s="5">
        <v>5.8345682214682171</v>
      </c>
      <c r="AI2802" s="4">
        <v>596</v>
      </c>
      <c r="AJ2802" s="5">
        <v>14375.52</v>
      </c>
      <c r="AL2802" s="5">
        <v>24.6</v>
      </c>
      <c r="AM2802" s="5">
        <v>23.77</v>
      </c>
      <c r="AN2802" t="s">
        <v>47</v>
      </c>
      <c r="AO2802" t="str" cm="1">
        <f t="array" aca="1" ref="AO2802" ca="1">_FV(A2802,"Currency")</f>
        <v>USD</v>
      </c>
      <c r="AP2802" t="str" cm="1">
        <f t="array" aca="1" ref="AP2802" ca="1">_FV(A2802,"Exchange")</f>
        <v>NYSE Arca</v>
      </c>
      <c r="AQ2802" s="6" t="str" cm="1">
        <f t="array" aca="1" ref="AQ2802" ca="1">_FV(A2802,"Exchange abbreviation",TRUE)</f>
        <v>ARCX</v>
      </c>
      <c r="AR2802" t="str" cm="1">
        <f t="array" aca="1" ref="AR2802" ca="1">_FV(A2802,"Instrument type",TRUE)</f>
        <v>ETF</v>
      </c>
    </row>
    <row r="2803" spans="1:44" ht="18.75" customHeight="1" x14ac:dyDescent="0.25">
      <c r="A2803" t="e" vm="2815">
        <v>#VALUE!</v>
      </c>
      <c r="B2803" t="s">
        <v>7576</v>
      </c>
      <c r="C2803" t="s">
        <v>7577</v>
      </c>
      <c r="D2803" s="31" cm="1">
        <f t="array" aca="1" ref="D2803" ca="1">_FV(A2803,"Last trade time",TRUE)</f>
        <v>45824.840277789066</v>
      </c>
      <c r="E2803" s="23" cm="1">
        <f t="array" aca="1" ref="E2803" ca="1">_FV(A2803,"Price")</f>
        <v>35.58</v>
      </c>
      <c r="F2803" s="27" cm="1">
        <f t="array" aca="1" ref="F2803" ca="1">_FV(A2803,"Change (%)",TRUE)</f>
        <v>2.811E-4</v>
      </c>
      <c r="G2803" s="26" cm="1">
        <f t="array" aca="1" ref="G2803" ca="1">_FV(A2803,"Change")</f>
        <v>0.01</v>
      </c>
      <c r="H2803" s="23" cm="1">
        <f t="array" aca="1" ref="H2803" ca="1">_FV(A2803,"Open")</f>
        <v>35.58</v>
      </c>
      <c r="I2803" s="23" cm="1">
        <f t="array" aca="1" ref="I2803" ca="1">_FV(A2803,"Low")</f>
        <v>35.559199999999997</v>
      </c>
      <c r="J2803" s="23" cm="1">
        <f t="array" aca="1" ref="J2803" ca="1">_FV(A2803,"High")</f>
        <v>35.6</v>
      </c>
      <c r="K2803" s="23" cm="1">
        <f t="array" aca="1" ref="K2803" ca="1">_FV(A2803,"Previous close",TRUE)</f>
        <v>35.57</v>
      </c>
      <c r="L2803" s="26"/>
      <c r="M2803" s="23" cm="1">
        <f t="array" aca="1" ref="M2803" ca="1">_FV(A2803,"52 week low",TRUE)</f>
        <v>34.99</v>
      </c>
      <c r="N2803" s="23" cm="1">
        <f t="array" aca="1" ref="N2803" ca="1">_FV(A2803,"52 week high",TRUE)</f>
        <v>36.06</v>
      </c>
      <c r="O2803" s="8" cm="1">
        <f t="array" aca="1" ref="O2803" ca="1">_FV(A2803,"Volume")</f>
        <v>39680</v>
      </c>
      <c r="P2803" s="7" cm="1">
        <f t="array" aca="1" ref="P2803" ca="1">_FV(A2803,"Volume average",TRUE)</f>
        <v>14261</v>
      </c>
      <c r="Q2803" t="s">
        <v>2519</v>
      </c>
      <c r="S2803" t="s">
        <v>3740</v>
      </c>
      <c r="T2803" s="25" cm="1">
        <f t="array" aca="1" ref="T2803" ca="1">_FV(A2803,"Expense ratio",TRUE)</f>
        <v>3.0000000000000001E-3</v>
      </c>
      <c r="U2803" s="24" cm="1">
        <f t="array" aca="1" ref="U2803" ca="1">_FV(A2803,"Market cap",TRUE)</f>
        <v>120777249.16</v>
      </c>
      <c r="V2803" s="4">
        <v>120777248</v>
      </c>
      <c r="W2803" s="4">
        <v>120777248</v>
      </c>
      <c r="Y2803" t="s">
        <v>7578</v>
      </c>
      <c r="Z2803" s="5">
        <v>35.444000000000003</v>
      </c>
      <c r="AA2803" s="5">
        <v>10.9768305</v>
      </c>
      <c r="AB2803" s="5">
        <v>4.6600000000000003E-2</v>
      </c>
      <c r="AC2803" s="4">
        <v>17104</v>
      </c>
      <c r="AE2803" s="5">
        <v>2.5052947868893671</v>
      </c>
      <c r="AF2803" s="20"/>
      <c r="AI2803" s="4">
        <v>17104</v>
      </c>
      <c r="AJ2803" s="5">
        <v>606507.84</v>
      </c>
      <c r="AL2803" s="5">
        <v>36.06</v>
      </c>
      <c r="AM2803" s="5">
        <v>34.99</v>
      </c>
      <c r="AN2803" t="s">
        <v>47</v>
      </c>
      <c r="AO2803" t="str" cm="1">
        <f t="array" aca="1" ref="AO2803" ca="1">_FV(A2803,"Currency")</f>
        <v>USD</v>
      </c>
      <c r="AP2803" t="str" cm="1">
        <f t="array" aca="1" ref="AP2803" ca="1">_FV(A2803,"Exchange")</f>
        <v>NYSE Arca</v>
      </c>
      <c r="AQ2803" s="6" t="str" cm="1">
        <f t="array" aca="1" ref="AQ2803" ca="1">_FV(A2803,"Exchange abbreviation",TRUE)</f>
        <v>ARCX</v>
      </c>
      <c r="AR2803" t="str" cm="1">
        <f t="array" aca="1" ref="AR2803" ca="1">_FV(A2803,"Instrument type",TRUE)</f>
        <v>ETF</v>
      </c>
    </row>
    <row r="2804" spans="1:44" ht="18.75" customHeight="1" x14ac:dyDescent="0.25">
      <c r="A2804" t="e" vm="2816">
        <v>#VALUE!</v>
      </c>
      <c r="B2804" t="s">
        <v>7579</v>
      </c>
      <c r="C2804" t="s">
        <v>7580</v>
      </c>
      <c r="D2804" s="31" cm="1">
        <f t="array" aca="1" ref="D2804" ca="1">_FV(A2804,"Last trade time",TRUE)</f>
        <v>45824.843750242966</v>
      </c>
      <c r="E2804" s="23" cm="1">
        <f t="array" aca="1" ref="E2804" ca="1">_FV(A2804,"Price")</f>
        <v>24.77</v>
      </c>
      <c r="F2804" s="27" cm="1">
        <f t="array" aca="1" ref="F2804" ca="1">_FV(A2804,"Change (%)",TRUE)</f>
        <v>-2.5330000000000001E-3</v>
      </c>
      <c r="G2804" s="26" cm="1">
        <f t="array" aca="1" ref="G2804" ca="1">_FV(A2804,"Change")</f>
        <v>-6.2899999999999998E-2</v>
      </c>
      <c r="H2804" s="23" cm="1">
        <f t="array" aca="1" ref="H2804" ca="1">_FV(A2804,"Open")</f>
        <v>24.78</v>
      </c>
      <c r="I2804" s="23" cm="1">
        <f t="array" aca="1" ref="I2804" ca="1">_FV(A2804,"Low")</f>
        <v>24.77</v>
      </c>
      <c r="J2804" s="23" cm="1">
        <f t="array" aca="1" ref="J2804" ca="1">_FV(A2804,"High")</f>
        <v>24.78</v>
      </c>
      <c r="K2804" s="23" cm="1">
        <f t="array" aca="1" ref="K2804" ca="1">_FV(A2804,"Previous close",TRUE)</f>
        <v>24.832899999999999</v>
      </c>
      <c r="L2804" s="26"/>
      <c r="M2804" s="23" cm="1">
        <f t="array" aca="1" ref="M2804" ca="1">_FV(A2804,"52 week low",TRUE)</f>
        <v>24.25</v>
      </c>
      <c r="N2804" s="23" cm="1">
        <f t="array" aca="1" ref="N2804" ca="1">_FV(A2804,"52 week high",TRUE)</f>
        <v>26.08</v>
      </c>
      <c r="O2804" s="8" cm="1">
        <f t="array" aca="1" ref="O2804" ca="1">_FV(A2804,"Volume")</f>
        <v>162</v>
      </c>
      <c r="P2804" s="7" cm="1">
        <f t="array" aca="1" ref="P2804" ca="1">_FV(A2804,"Volume average",TRUE)</f>
        <v>4717</v>
      </c>
      <c r="Q2804" t="s">
        <v>416</v>
      </c>
      <c r="S2804" t="s">
        <v>2144</v>
      </c>
      <c r="T2804" s="25" cm="1">
        <f t="array" aca="1" ref="T2804" ca="1">_FV(A2804,"Expense ratio",TRUE)</f>
        <v>3.0000000000000001E-3</v>
      </c>
      <c r="U2804" s="24" cm="1">
        <f t="array" aca="1" ref="U2804" ca="1">_FV(A2804,"Market cap",TRUE)</f>
        <v>53889710.5</v>
      </c>
      <c r="V2804" s="4">
        <v>53889712</v>
      </c>
      <c r="W2804" s="4">
        <v>53889712</v>
      </c>
      <c r="Y2804" t="s">
        <v>5088</v>
      </c>
      <c r="Z2804" s="5">
        <v>24.604600000000001</v>
      </c>
      <c r="AA2804" s="20"/>
      <c r="AB2804" s="5">
        <v>5.11E-2</v>
      </c>
      <c r="AC2804" s="4">
        <v>3104</v>
      </c>
      <c r="AE2804" s="5">
        <v>2.0134671009550238</v>
      </c>
      <c r="AF2804" s="5">
        <v>4.1583409487527589</v>
      </c>
      <c r="AI2804" s="4">
        <v>3104</v>
      </c>
      <c r="AJ2804" s="5">
        <v>76482.559999999998</v>
      </c>
      <c r="AL2804" s="5">
        <v>26.08</v>
      </c>
      <c r="AM2804" s="5">
        <v>24.25</v>
      </c>
      <c r="AN2804" t="s">
        <v>47</v>
      </c>
      <c r="AO2804" t="str" cm="1">
        <f t="array" aca="1" ref="AO2804" ca="1">_FV(A2804,"Currency")</f>
        <v>USD</v>
      </c>
      <c r="AP2804" t="str" cm="1">
        <f t="array" aca="1" ref="AP2804" ca="1">_FV(A2804,"Exchange")</f>
        <v>Nasdaq Stock Market</v>
      </c>
      <c r="AQ2804" s="6" t="str" cm="1">
        <f t="array" aca="1" ref="AQ2804" ca="1">_FV(A2804,"Exchange abbreviation",TRUE)</f>
        <v>XNAS</v>
      </c>
      <c r="AR2804" t="str" cm="1">
        <f t="array" aca="1" ref="AR2804" ca="1">_FV(A2804,"Instrument type",TRUE)</f>
        <v>ETF</v>
      </c>
    </row>
    <row r="2805" spans="1:44" ht="18.75" customHeight="1" x14ac:dyDescent="0.25">
      <c r="A2805" t="e" vm="2817">
        <v>#VALUE!</v>
      </c>
      <c r="B2805" t="s">
        <v>7581</v>
      </c>
      <c r="C2805" t="s">
        <v>7582</v>
      </c>
      <c r="D2805" s="31" cm="1">
        <f t="array" aca="1" ref="D2805" ca="1">_FV(A2805,"Last trade time",TRUE)</f>
        <v>45824.853242892968</v>
      </c>
      <c r="E2805" s="23" cm="1">
        <f t="array" aca="1" ref="E2805" ca="1">_FV(A2805,"Price")</f>
        <v>25.114999999999998</v>
      </c>
      <c r="F2805" s="27" cm="1">
        <f t="array" aca="1" ref="F2805" ca="1">_FV(A2805,"Change (%)",TRUE)</f>
        <v>-1.9900000000000001E-4</v>
      </c>
      <c r="G2805" s="26" cm="1">
        <f t="array" aca="1" ref="G2805" ca="1">_FV(A2805,"Change")</f>
        <v>-5.0000000000000001E-3</v>
      </c>
      <c r="H2805" s="23" cm="1">
        <f t="array" aca="1" ref="H2805" ca="1">_FV(A2805,"Open")</f>
        <v>25.12</v>
      </c>
      <c r="I2805" s="23" cm="1">
        <f t="array" aca="1" ref="I2805" ca="1">_FV(A2805,"Low")</f>
        <v>25.11</v>
      </c>
      <c r="J2805" s="23" cm="1">
        <f t="array" aca="1" ref="J2805" ca="1">_FV(A2805,"High")</f>
        <v>25.12</v>
      </c>
      <c r="K2805" s="23" cm="1">
        <f t="array" aca="1" ref="K2805" ca="1">_FV(A2805,"Previous close",TRUE)</f>
        <v>25.12</v>
      </c>
      <c r="L2805" s="26"/>
      <c r="M2805" s="23" cm="1">
        <f t="array" aca="1" ref="M2805" ca="1">_FV(A2805,"52 week low",TRUE)</f>
        <v>24.79</v>
      </c>
      <c r="N2805" s="23" cm="1">
        <f t="array" aca="1" ref="N2805" ca="1">_FV(A2805,"52 week high",TRUE)</f>
        <v>25.24</v>
      </c>
      <c r="O2805" s="8" cm="1">
        <f t="array" aca="1" ref="O2805" ca="1">_FV(A2805,"Volume")</f>
        <v>489388</v>
      </c>
      <c r="P2805" s="7" cm="1">
        <f t="array" aca="1" ref="P2805" ca="1">_FV(A2805,"Volume average",TRUE)</f>
        <v>269376</v>
      </c>
      <c r="Q2805" t="s">
        <v>799</v>
      </c>
      <c r="S2805" t="s">
        <v>277</v>
      </c>
      <c r="T2805" s="25" cm="1">
        <f t="array" aca="1" ref="T2805" ca="1">_FV(A2805,"Expense ratio",TRUE)</f>
        <v>3.0000000000000001E-3</v>
      </c>
      <c r="U2805" s="24" cm="1">
        <f t="array" aca="1" ref="U2805" ca="1">_FV(A2805,"Market cap",TRUE)</f>
        <v>1180925761.26</v>
      </c>
      <c r="V2805" s="4">
        <v>1180498432</v>
      </c>
      <c r="W2805" s="4">
        <v>1180498432</v>
      </c>
      <c r="Y2805" t="s">
        <v>4466</v>
      </c>
      <c r="Z2805" s="5">
        <v>25.07</v>
      </c>
      <c r="AA2805" s="20"/>
      <c r="AB2805" s="5">
        <v>5.5800000000000002E-2</v>
      </c>
      <c r="AC2805" s="4">
        <v>665600</v>
      </c>
      <c r="AE2805" s="5">
        <v>1.973146515700597</v>
      </c>
      <c r="AF2805" s="5">
        <v>5.3435581549609923</v>
      </c>
      <c r="AI2805" s="4">
        <v>665600</v>
      </c>
      <c r="AJ2805" s="4">
        <v>16693248</v>
      </c>
      <c r="AL2805" s="5">
        <v>25.24</v>
      </c>
      <c r="AM2805" s="5">
        <v>24.79</v>
      </c>
      <c r="AN2805" t="s">
        <v>82</v>
      </c>
      <c r="AO2805" t="str" cm="1">
        <f t="array" aca="1" ref="AO2805" ca="1">_FV(A2805,"Currency")</f>
        <v>USD</v>
      </c>
      <c r="AP2805" t="str" cm="1">
        <f t="array" aca="1" ref="AP2805" ca="1">_FV(A2805,"Exchange")</f>
        <v>Nasdaq Stock Market</v>
      </c>
      <c r="AQ2805" s="6" t="str" cm="1">
        <f t="array" aca="1" ref="AQ2805" ca="1">_FV(A2805,"Exchange abbreviation",TRUE)</f>
        <v>XNAS</v>
      </c>
      <c r="AR2805" t="str" cm="1">
        <f t="array" aca="1" ref="AR2805" ca="1">_FV(A2805,"Instrument type",TRUE)</f>
        <v>ETF</v>
      </c>
    </row>
    <row r="2806" spans="1:44" ht="18.75" customHeight="1" x14ac:dyDescent="0.25">
      <c r="A2806" t="e" vm="2818">
        <v>#VALUE!</v>
      </c>
      <c r="B2806" t="s">
        <v>7583</v>
      </c>
      <c r="C2806" t="s">
        <v>7584</v>
      </c>
      <c r="D2806" s="31" cm="1">
        <f t="array" aca="1" ref="D2806" ca="1">_FV(A2806,"Last trade time",TRUE)</f>
        <v>45824.840277789066</v>
      </c>
      <c r="E2806" s="23" cm="1">
        <f t="array" aca="1" ref="E2806" ca="1">_FV(A2806,"Price")</f>
        <v>39.22</v>
      </c>
      <c r="F2806" s="27" cm="1">
        <f t="array" aca="1" ref="F2806" ca="1">_FV(A2806,"Change (%)",TRUE)</f>
        <v>2.6840000000000002E-3</v>
      </c>
      <c r="G2806" s="26" cm="1">
        <f t="array" aca="1" ref="G2806" ca="1">_FV(A2806,"Change")</f>
        <v>0.105</v>
      </c>
      <c r="H2806" s="23" cm="1">
        <f t="array" aca="1" ref="H2806" ca="1">_FV(A2806,"Open")</f>
        <v>39.206000000000003</v>
      </c>
      <c r="I2806" s="23" cm="1">
        <f t="array" aca="1" ref="I2806" ca="1">_FV(A2806,"Low")</f>
        <v>39.206000000000003</v>
      </c>
      <c r="J2806" s="23" cm="1">
        <f t="array" aca="1" ref="J2806" ca="1">_FV(A2806,"High")</f>
        <v>39.24</v>
      </c>
      <c r="K2806" s="23" cm="1">
        <f t="array" aca="1" ref="K2806" ca="1">_FV(A2806,"Previous close",TRUE)</f>
        <v>39.115000000000002</v>
      </c>
      <c r="L2806" s="26"/>
      <c r="M2806" s="23" cm="1">
        <f t="array" aca="1" ref="M2806" ca="1">_FV(A2806,"52 week low",TRUE)</f>
        <v>36.93</v>
      </c>
      <c r="N2806" s="23" cm="1">
        <f t="array" aca="1" ref="N2806" ca="1">_FV(A2806,"52 week high",TRUE)</f>
        <v>40.865000000000002</v>
      </c>
      <c r="O2806" s="8" cm="1">
        <f t="array" aca="1" ref="O2806" ca="1">_FV(A2806,"Volume")</f>
        <v>1247</v>
      </c>
      <c r="P2806" s="7" cm="1">
        <f t="array" aca="1" ref="P2806" ca="1">_FV(A2806,"Volume average",TRUE)</f>
        <v>1478</v>
      </c>
      <c r="Q2806" t="s">
        <v>827</v>
      </c>
      <c r="S2806" t="s">
        <v>3850</v>
      </c>
      <c r="T2806" s="25" cm="1">
        <f t="array" aca="1" ref="T2806" ca="1">_FV(A2806,"Expense ratio",TRUE)</f>
        <v>3.0000000000000001E-3</v>
      </c>
      <c r="U2806" s="24" cm="1">
        <f t="array" aca="1" ref="U2806" ca="1">_FV(A2806,"Market cap",TRUE)</f>
        <v>29323584.82</v>
      </c>
      <c r="V2806" s="4">
        <v>29323584</v>
      </c>
      <c r="W2806" s="4">
        <v>29323584</v>
      </c>
      <c r="Y2806" t="s">
        <v>6632</v>
      </c>
      <c r="Z2806" s="5">
        <v>39.0212</v>
      </c>
      <c r="AA2806" s="20"/>
      <c r="AB2806" s="5">
        <v>7.3099999999999998E-2</v>
      </c>
      <c r="AC2806" s="4">
        <v>2401</v>
      </c>
      <c r="AE2806" s="5">
        <v>2.3831697044616851</v>
      </c>
      <c r="AF2806" s="5">
        <v>7.6489294754946924</v>
      </c>
      <c r="AI2806" s="4">
        <v>2401</v>
      </c>
      <c r="AJ2806" s="5">
        <v>93782.339699999997</v>
      </c>
      <c r="AL2806" s="5">
        <v>40.865000000000002</v>
      </c>
      <c r="AM2806" s="5">
        <v>36.93</v>
      </c>
      <c r="AN2806" t="s">
        <v>47</v>
      </c>
      <c r="AO2806" t="str" cm="1">
        <f t="array" aca="1" ref="AO2806" ca="1">_FV(A2806,"Currency")</f>
        <v>USD</v>
      </c>
      <c r="AP2806" t="str" cm="1">
        <f t="array" aca="1" ref="AP2806" ca="1">_FV(A2806,"Exchange")</f>
        <v>NYSE Arca</v>
      </c>
      <c r="AQ2806" s="6" t="str" cm="1">
        <f t="array" aca="1" ref="AQ2806" ca="1">_FV(A2806,"Exchange abbreviation",TRUE)</f>
        <v>ARCX</v>
      </c>
      <c r="AR2806" t="str" cm="1">
        <f t="array" aca="1" ref="AR2806" ca="1">_FV(A2806,"Instrument type",TRUE)</f>
        <v>ETF</v>
      </c>
    </row>
    <row r="2807" spans="1:44" ht="18.75" customHeight="1" x14ac:dyDescent="0.25">
      <c r="A2807" t="e" vm="2819">
        <v>#VALUE!</v>
      </c>
      <c r="B2807" t="s">
        <v>7585</v>
      </c>
      <c r="C2807" t="s">
        <v>7586</v>
      </c>
      <c r="D2807" s="31" cm="1">
        <f t="array" aca="1" ref="D2807" ca="1">_FV(A2807,"Last trade time",TRUE)</f>
        <v>45824.84027780078</v>
      </c>
      <c r="E2807" s="23" cm="1">
        <f t="array" aca="1" ref="E2807" ca="1">_FV(A2807,"Price")</f>
        <v>23.200099999999999</v>
      </c>
      <c r="F2807" s="27" cm="1">
        <f t="array" aca="1" ref="F2807" ca="1">_FV(A2807,"Change (%)",TRUE)</f>
        <v>2.8139999999999997E-3</v>
      </c>
      <c r="G2807" s="26" cm="1">
        <f t="array" aca="1" ref="G2807" ca="1">_FV(A2807,"Change")</f>
        <v>6.5100000000000005E-2</v>
      </c>
      <c r="H2807" s="23" cm="1">
        <f t="array" aca="1" ref="H2807" ca="1">_FV(A2807,"Open")</f>
        <v>23.21</v>
      </c>
      <c r="I2807" s="23" cm="1">
        <f t="array" aca="1" ref="I2807" ca="1">_FV(A2807,"Low")</f>
        <v>23.153500000000001</v>
      </c>
      <c r="J2807" s="23" cm="1">
        <f t="array" aca="1" ref="J2807" ca="1">_FV(A2807,"High")</f>
        <v>23.23</v>
      </c>
      <c r="K2807" s="23" cm="1">
        <f t="array" aca="1" ref="K2807" ca="1">_FV(A2807,"Previous close",TRUE)</f>
        <v>23.135000000000002</v>
      </c>
      <c r="L2807" s="26"/>
      <c r="M2807" s="23" cm="1">
        <f t="array" aca="1" ref="M2807" ca="1">_FV(A2807,"52 week low",TRUE)</f>
        <v>22.42</v>
      </c>
      <c r="N2807" s="23" cm="1">
        <f t="array" aca="1" ref="N2807" ca="1">_FV(A2807,"52 week high",TRUE)</f>
        <v>24.05</v>
      </c>
      <c r="O2807" s="8" cm="1">
        <f t="array" aca="1" ref="O2807" ca="1">_FV(A2807,"Volume")</f>
        <v>9263</v>
      </c>
      <c r="P2807" s="7" cm="1">
        <f t="array" aca="1" ref="P2807" ca="1">_FV(A2807,"Volume average",TRUE)</f>
        <v>2257</v>
      </c>
      <c r="Q2807" t="s">
        <v>827</v>
      </c>
      <c r="S2807" t="s">
        <v>6145</v>
      </c>
      <c r="T2807" s="25" cm="1">
        <f t="array" aca="1" ref="T2807" ca="1">_FV(A2807,"Expense ratio",TRUE)</f>
        <v>3.0000000000000001E-3</v>
      </c>
      <c r="U2807" s="24" cm="1">
        <f t="array" aca="1" ref="U2807" ca="1">_FV(A2807,"Market cap",TRUE)</f>
        <v>46434976.859999999</v>
      </c>
      <c r="V2807" s="4">
        <v>46434700</v>
      </c>
      <c r="W2807" s="4">
        <v>46434700</v>
      </c>
      <c r="Y2807" t="s">
        <v>6173</v>
      </c>
      <c r="Z2807" s="5">
        <v>23.123000000000001</v>
      </c>
      <c r="AA2807" s="20"/>
      <c r="AB2807" s="5">
        <v>5.9400000000000001E-2</v>
      </c>
      <c r="AC2807" s="4">
        <v>2247</v>
      </c>
      <c r="AE2807" s="5">
        <v>0.6833231930994943</v>
      </c>
      <c r="AF2807" s="5">
        <v>6.5191385460419582</v>
      </c>
      <c r="AI2807" s="4">
        <v>2247</v>
      </c>
      <c r="AJ2807" s="5">
        <v>51982.097999999998</v>
      </c>
      <c r="AL2807" s="5">
        <v>24.05</v>
      </c>
      <c r="AM2807" s="5">
        <v>22.42</v>
      </c>
      <c r="AN2807" t="s">
        <v>47</v>
      </c>
      <c r="AO2807" t="str" cm="1">
        <f t="array" aca="1" ref="AO2807" ca="1">_FV(A2807,"Currency")</f>
        <v>USD</v>
      </c>
      <c r="AP2807" t="str" cm="1">
        <f t="array" aca="1" ref="AP2807" ca="1">_FV(A2807,"Exchange")</f>
        <v>NYSE Arca</v>
      </c>
      <c r="AQ2807" s="6" t="str" cm="1">
        <f t="array" aca="1" ref="AQ2807" ca="1">_FV(A2807,"Exchange abbreviation",TRUE)</f>
        <v>ARCX</v>
      </c>
      <c r="AR2807" t="str" cm="1">
        <f t="array" aca="1" ref="AR2807" ca="1">_FV(A2807,"Instrument type",TRUE)</f>
        <v>ETF</v>
      </c>
    </row>
    <row r="2808" spans="1:44" ht="18.75" customHeight="1" x14ac:dyDescent="0.25">
      <c r="A2808" t="e" vm="2820">
        <v>#VALUE!</v>
      </c>
      <c r="B2808" t="s">
        <v>7587</v>
      </c>
      <c r="C2808" t="s">
        <v>7588</v>
      </c>
      <c r="D2808" s="31" cm="1">
        <f t="array" aca="1" ref="D2808" ca="1">_FV(A2808,"Last trade time",TRUE)</f>
        <v>45824.843750046093</v>
      </c>
      <c r="E2808" s="23" cm="1">
        <f t="array" aca="1" ref="E2808" ca="1">_FV(A2808,"Price")</f>
        <v>25.495000000000001</v>
      </c>
      <c r="F2808" s="27" cm="1">
        <f t="array" aca="1" ref="F2808" ca="1">_FV(A2808,"Change (%)",TRUE)</f>
        <v>2.9499999999999999E-3</v>
      </c>
      <c r="G2808" s="26" cm="1">
        <f t="array" aca="1" ref="G2808" ca="1">_FV(A2808,"Change")</f>
        <v>7.4999999999999997E-2</v>
      </c>
      <c r="H2808" s="23" cm="1">
        <f t="array" aca="1" ref="H2808" ca="1">_FV(A2808,"Open")</f>
        <v>25.58</v>
      </c>
      <c r="I2808" s="23" cm="1">
        <f t="array" aca="1" ref="I2808" ca="1">_FV(A2808,"Low")</f>
        <v>25.47</v>
      </c>
      <c r="J2808" s="23" cm="1">
        <f t="array" aca="1" ref="J2808" ca="1">_FV(A2808,"High")</f>
        <v>25.58</v>
      </c>
      <c r="K2808" s="23" cm="1">
        <f t="array" aca="1" ref="K2808" ca="1">_FV(A2808,"Previous close",TRUE)</f>
        <v>25.42</v>
      </c>
      <c r="L2808" s="26"/>
      <c r="M2808" s="23" cm="1">
        <f t="array" aca="1" ref="M2808" ca="1">_FV(A2808,"52 week low",TRUE)</f>
        <v>21.07</v>
      </c>
      <c r="N2808" s="23" cm="1">
        <f t="array" aca="1" ref="N2808" ca="1">_FV(A2808,"52 week high",TRUE)</f>
        <v>25.584099999999999</v>
      </c>
      <c r="O2808" s="8" cm="1">
        <f t="array" aca="1" ref="O2808" ca="1">_FV(A2808,"Volume")</f>
        <v>6911</v>
      </c>
      <c r="P2808" s="7" cm="1">
        <f t="array" aca="1" ref="P2808" ca="1">_FV(A2808,"Volume average",TRUE)</f>
        <v>7521</v>
      </c>
      <c r="Q2808" t="s">
        <v>119</v>
      </c>
      <c r="T2808" s="25" cm="1">
        <f t="array" aca="1" ref="T2808" ca="1">_FV(A2808,"Expense ratio",TRUE)</f>
        <v>3.0000000000000001E-3</v>
      </c>
      <c r="U2808" s="24" cm="1">
        <f t="array" aca="1" ref="U2808" ca="1">_FV(A2808,"Market cap",TRUE)</f>
        <v>198269386.69999999</v>
      </c>
      <c r="V2808" s="16"/>
      <c r="W2808" s="16"/>
      <c r="Z2808" s="18"/>
      <c r="AB2808" s="20"/>
      <c r="AC2808" s="21">
        <v>7190</v>
      </c>
      <c r="AE2808" s="18"/>
      <c r="AF2808" s="20"/>
      <c r="AI2808" s="21"/>
      <c r="AJ2808" s="18"/>
      <c r="AL2808" s="18"/>
      <c r="AM2808" s="18"/>
      <c r="AN2808" t="s">
        <v>73</v>
      </c>
      <c r="AO2808" t="str" cm="1">
        <f t="array" aca="1" ref="AO2808" ca="1">_FV(A2808,"Currency")</f>
        <v>USD</v>
      </c>
      <c r="AP2808" t="str" cm="1">
        <f t="array" aca="1" ref="AP2808" ca="1">_FV(A2808,"Exchange")</f>
        <v>Nasdaq Stock Market</v>
      </c>
      <c r="AQ2808" s="6" t="str" cm="1">
        <f t="array" aca="1" ref="AQ2808" ca="1">_FV(A2808,"Exchange abbreviation",TRUE)</f>
        <v>XNAS</v>
      </c>
      <c r="AR2808" t="str" cm="1">
        <f t="array" aca="1" ref="AR2808" ca="1">_FV(A2808,"Instrument type",TRUE)</f>
        <v>ETF</v>
      </c>
    </row>
    <row r="2809" spans="1:44" ht="18.75" customHeight="1" x14ac:dyDescent="0.25">
      <c r="A2809" t="e" vm="2821">
        <v>#VALUE!</v>
      </c>
      <c r="B2809" t="s">
        <v>7589</v>
      </c>
      <c r="C2809" t="s">
        <v>7590</v>
      </c>
      <c r="D2809" s="31" cm="1">
        <f t="array" aca="1" ref="D2809" ca="1">_FV(A2809,"Last trade time",TRUE)</f>
        <v>45824.840306758597</v>
      </c>
      <c r="E2809" s="23" cm="1">
        <f t="array" aca="1" ref="E2809" ca="1">_FV(A2809,"Price")</f>
        <v>24.96</v>
      </c>
      <c r="F2809" s="27" cm="1">
        <f t="array" aca="1" ref="F2809" ca="1">_FV(A2809,"Change (%)",TRUE)</f>
        <v>1.4039999999999999E-3</v>
      </c>
      <c r="G2809" s="26" cm="1">
        <f t="array" aca="1" ref="G2809" ca="1">_FV(A2809,"Change")</f>
        <v>3.5000000000000003E-2</v>
      </c>
      <c r="H2809" s="23" cm="1">
        <f t="array" aca="1" ref="H2809" ca="1">_FV(A2809,"Open")</f>
        <v>24.96</v>
      </c>
      <c r="I2809" s="23" cm="1">
        <f t="array" aca="1" ref="I2809" ca="1">_FV(A2809,"Low")</f>
        <v>24.96</v>
      </c>
      <c r="J2809" s="23" cm="1">
        <f t="array" aca="1" ref="J2809" ca="1">_FV(A2809,"High")</f>
        <v>24.96</v>
      </c>
      <c r="K2809" s="23" cm="1">
        <f t="array" aca="1" ref="K2809" ca="1">_FV(A2809,"Previous close",TRUE)</f>
        <v>24.925000000000001</v>
      </c>
      <c r="L2809" s="26"/>
      <c r="M2809" s="23" cm="1">
        <f t="array" aca="1" ref="M2809" ca="1">_FV(A2809,"52 week low",TRUE)</f>
        <v>24.65</v>
      </c>
      <c r="N2809" s="23" cm="1">
        <f t="array" aca="1" ref="N2809" ca="1">_FV(A2809,"52 week high",TRUE)</f>
        <v>25.309899999999999</v>
      </c>
      <c r="O2809" s="8" cm="1">
        <f t="array" aca="1" ref="O2809" ca="1">_FV(A2809,"Volume")</f>
        <v>216</v>
      </c>
      <c r="P2809" s="7" cm="1">
        <f t="array" aca="1" ref="P2809" ca="1">_FV(A2809,"Volume average",TRUE)</f>
        <v>3443</v>
      </c>
      <c r="Q2809" t="s">
        <v>45</v>
      </c>
      <c r="R2809" t="s">
        <v>7591</v>
      </c>
      <c r="T2809" s="25" cm="1">
        <f t="array" aca="1" ref="T2809" ca="1">_FV(A2809,"Expense ratio",TRUE)</f>
        <v>3.0000000000000001E-3</v>
      </c>
      <c r="U2809" s="24" cm="1">
        <f t="array" aca="1" ref="U2809" ca="1">_FV(A2809,"Market cap",TRUE)</f>
        <v>9951248.3000000007</v>
      </c>
      <c r="V2809" s="16"/>
      <c r="W2809" s="16"/>
      <c r="Z2809" s="18"/>
      <c r="AB2809" s="20"/>
      <c r="AC2809" s="21">
        <v>3735</v>
      </c>
      <c r="AE2809" s="18"/>
      <c r="AF2809" s="20"/>
      <c r="AI2809" s="21"/>
      <c r="AJ2809" s="18"/>
      <c r="AL2809" s="18"/>
      <c r="AM2809" s="18"/>
      <c r="AN2809" t="s">
        <v>73</v>
      </c>
      <c r="AO2809" t="str" cm="1">
        <f t="array" aca="1" ref="AO2809" ca="1">_FV(A2809,"Currency")</f>
        <v>USD</v>
      </c>
      <c r="AP2809" t="str" cm="1">
        <f t="array" aca="1" ref="AP2809" ca="1">_FV(A2809,"Exchange")</f>
        <v>CBOE BZX Exchange</v>
      </c>
      <c r="AQ2809" s="6" t="str" cm="1">
        <f t="array" aca="1" ref="AQ2809" ca="1">_FV(A2809,"Exchange abbreviation",TRUE)</f>
        <v>BATS</v>
      </c>
      <c r="AR2809" t="str" cm="1">
        <f t="array" aca="1" ref="AR2809" ca="1">_FV(A2809,"Instrument type",TRUE)</f>
        <v>ETF</v>
      </c>
    </row>
    <row r="2810" spans="1:44" ht="18.75" customHeight="1" x14ac:dyDescent="0.25">
      <c r="A2810" t="e" vm="2822">
        <v>#VALUE!</v>
      </c>
      <c r="B2810" t="s">
        <v>7592</v>
      </c>
      <c r="C2810" t="s">
        <v>7593</v>
      </c>
      <c r="D2810" s="31" cm="1">
        <f t="array" aca="1" ref="D2810" ca="1">_FV(A2810,"Last trade time",TRUE)</f>
        <v>45824.84030609922</v>
      </c>
      <c r="E2810" s="23" cm="1">
        <f t="array" aca="1" ref="E2810" ca="1">_FV(A2810,"Price")</f>
        <v>78.033900000000003</v>
      </c>
      <c r="F2810" s="27" cm="1">
        <f t="array" aca="1" ref="F2810" ca="1">_FV(A2810,"Change (%)",TRUE)</f>
        <v>2.1050000000000001E-3</v>
      </c>
      <c r="G2810" s="26" cm="1">
        <f t="array" aca="1" ref="G2810" ca="1">_FV(A2810,"Change")</f>
        <v>0.16389999999999999</v>
      </c>
      <c r="H2810" s="23" cm="1">
        <f t="array" aca="1" ref="H2810" ca="1">_FV(A2810,"Open")</f>
        <v>77.938000000000002</v>
      </c>
      <c r="I2810" s="23" cm="1">
        <f t="array" aca="1" ref="I2810" ca="1">_FV(A2810,"Low")</f>
        <v>77.938000000000002</v>
      </c>
      <c r="J2810" s="23" cm="1">
        <f t="array" aca="1" ref="J2810" ca="1">_FV(A2810,"High")</f>
        <v>78.099500000000006</v>
      </c>
      <c r="K2810" s="23" cm="1">
        <f t="array" aca="1" ref="K2810" ca="1">_FV(A2810,"Previous close",TRUE)</f>
        <v>77.87</v>
      </c>
      <c r="L2810" s="26"/>
      <c r="M2810" s="23" cm="1">
        <f t="array" aca="1" ref="M2810" ca="1">_FV(A2810,"52 week low",TRUE)</f>
        <v>70.680000000000007</v>
      </c>
      <c r="N2810" s="23" cm="1">
        <f t="array" aca="1" ref="N2810" ca="1">_FV(A2810,"52 week high",TRUE)</f>
        <v>79.14</v>
      </c>
      <c r="O2810" s="8" cm="1">
        <f t="array" aca="1" ref="O2810" ca="1">_FV(A2810,"Volume")</f>
        <v>2595</v>
      </c>
      <c r="P2810" s="7" cm="1">
        <f t="array" aca="1" ref="P2810" ca="1">_FV(A2810,"Volume average",TRUE)</f>
        <v>16586</v>
      </c>
      <c r="Q2810" t="s">
        <v>270</v>
      </c>
      <c r="S2810" t="s">
        <v>61</v>
      </c>
      <c r="T2810" s="25" cm="1">
        <f t="array" aca="1" ref="T2810" ca="1">_FV(A2810,"Expense ratio",TRUE)</f>
        <v>3.0000000000000001E-3</v>
      </c>
      <c r="U2810" s="24" cm="1">
        <f t="array" aca="1" ref="U2810" ca="1">_FV(A2810,"Market cap",TRUE)</f>
        <v>264517697.80000001</v>
      </c>
      <c r="V2810" s="4">
        <v>264517536</v>
      </c>
      <c r="W2810" s="4">
        <v>264517536</v>
      </c>
      <c r="Y2810" t="s">
        <v>6264</v>
      </c>
      <c r="Z2810" s="5">
        <v>77.8095</v>
      </c>
      <c r="AB2810" s="5">
        <v>5.1599998000000001E-2</v>
      </c>
      <c r="AC2810" s="4">
        <v>22430</v>
      </c>
      <c r="AE2810" s="5">
        <v>1.8017064308893269</v>
      </c>
      <c r="AF2810" s="5">
        <v>7.1949836780458076</v>
      </c>
      <c r="AI2810" s="4">
        <v>22430</v>
      </c>
      <c r="AJ2810" s="5">
        <v>1745390.45</v>
      </c>
      <c r="AL2810" s="5">
        <v>79.14</v>
      </c>
      <c r="AM2810" s="5">
        <v>70.680000000000007</v>
      </c>
      <c r="AN2810" t="s">
        <v>90</v>
      </c>
      <c r="AO2810" t="str" cm="1">
        <f t="array" aca="1" ref="AO2810" ca="1">_FV(A2810,"Currency")</f>
        <v>USD</v>
      </c>
      <c r="AP2810" t="str" cm="1">
        <f t="array" aca="1" ref="AP2810" ca="1">_FV(A2810,"Exchange")</f>
        <v>CBOE BZX Exchange</v>
      </c>
      <c r="AQ2810" s="6" t="str" cm="1">
        <f t="array" aca="1" ref="AQ2810" ca="1">_FV(A2810,"Exchange abbreviation",TRUE)</f>
        <v>BATS</v>
      </c>
      <c r="AR2810" t="str" cm="1">
        <f t="array" aca="1" ref="AR2810" ca="1">_FV(A2810,"Instrument type",TRUE)</f>
        <v>ETF</v>
      </c>
    </row>
    <row r="2811" spans="1:44" ht="18.75" customHeight="1" x14ac:dyDescent="0.25">
      <c r="A2811" t="e" vm="2823">
        <v>#VALUE!</v>
      </c>
      <c r="B2811" t="s">
        <v>7594</v>
      </c>
      <c r="C2811" t="s">
        <v>7595</v>
      </c>
      <c r="D2811" s="31" cm="1">
        <f t="array" aca="1" ref="D2811" ca="1">_FV(A2811,"Last trade time",TRUE)</f>
        <v>45824.84027780078</v>
      </c>
      <c r="E2811" s="23" cm="1">
        <f t="array" aca="1" ref="E2811" ca="1">_FV(A2811,"Price")</f>
        <v>24.07</v>
      </c>
      <c r="F2811" s="27" cm="1">
        <f t="array" aca="1" ref="F2811" ca="1">_FV(A2811,"Change (%)",TRUE)</f>
        <v>-2.8999999999999998E-3</v>
      </c>
      <c r="G2811" s="26" cm="1">
        <f t="array" aca="1" ref="G2811" ca="1">_FV(A2811,"Change")</f>
        <v>-7.0000000000000007E-2</v>
      </c>
      <c r="H2811" s="23" cm="1">
        <f t="array" aca="1" ref="H2811" ca="1">_FV(A2811,"Open")</f>
        <v>24.09</v>
      </c>
      <c r="I2811" s="23" cm="1">
        <f t="array" aca="1" ref="I2811" ca="1">_FV(A2811,"Low")</f>
        <v>24.060099999999998</v>
      </c>
      <c r="J2811" s="23" cm="1">
        <f t="array" aca="1" ref="J2811" ca="1">_FV(A2811,"High")</f>
        <v>24.145</v>
      </c>
      <c r="K2811" s="23" cm="1">
        <f t="array" aca="1" ref="K2811" ca="1">_FV(A2811,"Previous close",TRUE)</f>
        <v>24.14</v>
      </c>
      <c r="L2811" s="26"/>
      <c r="M2811" s="23" cm="1">
        <f t="array" aca="1" ref="M2811" ca="1">_FV(A2811,"52 week low",TRUE)</f>
        <v>23.045000000000002</v>
      </c>
      <c r="N2811" s="23" cm="1">
        <f t="array" aca="1" ref="N2811" ca="1">_FV(A2811,"52 week high",TRUE)</f>
        <v>25.38</v>
      </c>
      <c r="O2811" s="8" cm="1">
        <f t="array" aca="1" ref="O2811" ca="1">_FV(A2811,"Volume")</f>
        <v>116756</v>
      </c>
      <c r="P2811" s="7" cm="1">
        <f t="array" aca="1" ref="P2811" ca="1">_FV(A2811,"Volume average",TRUE)</f>
        <v>259294</v>
      </c>
      <c r="Q2811" t="s">
        <v>375</v>
      </c>
      <c r="S2811" t="s">
        <v>263</v>
      </c>
      <c r="T2811" s="25" cm="1">
        <f t="array" aca="1" ref="T2811" ca="1">_FV(A2811,"Expense ratio",TRUE)</f>
        <v>3.0000000000000001E-3</v>
      </c>
      <c r="U2811" s="24" cm="1">
        <f t="array" aca="1" ref="U2811" ca="1">_FV(A2811,"Market cap",TRUE)</f>
        <v>684400014.22000003</v>
      </c>
      <c r="V2811" s="4">
        <v>684400000</v>
      </c>
      <c r="W2811" s="4">
        <v>684400000</v>
      </c>
      <c r="Y2811" t="s">
        <v>3382</v>
      </c>
      <c r="Z2811" s="5">
        <v>24.01</v>
      </c>
      <c r="AA2811" s="20"/>
      <c r="AB2811" s="5">
        <v>4.1300002000000002E-2</v>
      </c>
      <c r="AC2811" s="4">
        <v>286309</v>
      </c>
      <c r="AE2811" s="5">
        <v>0.15386103125176739</v>
      </c>
      <c r="AF2811" s="5">
        <v>2.959842426393644</v>
      </c>
      <c r="AI2811" s="4">
        <v>286309</v>
      </c>
      <c r="AJ2811" s="5">
        <v>6854237.46</v>
      </c>
      <c r="AL2811" s="5">
        <v>25.38</v>
      </c>
      <c r="AM2811" s="5">
        <v>23.045000000000002</v>
      </c>
      <c r="AN2811" t="s">
        <v>90</v>
      </c>
      <c r="AO2811" t="str" cm="1">
        <f t="array" aca="1" ref="AO2811" ca="1">_FV(A2811,"Currency")</f>
        <v>USD</v>
      </c>
      <c r="AP2811" t="str" cm="1">
        <f t="array" aca="1" ref="AP2811" ca="1">_FV(A2811,"Exchange")</f>
        <v>NYSE Arca</v>
      </c>
      <c r="AQ2811" s="6" t="str" cm="1">
        <f t="array" aca="1" ref="AQ2811" ca="1">_FV(A2811,"Exchange abbreviation",TRUE)</f>
        <v>ARCX</v>
      </c>
      <c r="AR2811" t="str" cm="1">
        <f t="array" aca="1" ref="AR2811" ca="1">_FV(A2811,"Instrument type",TRUE)</f>
        <v>ETF</v>
      </c>
    </row>
    <row r="2812" spans="1:44" ht="18.75" customHeight="1" x14ac:dyDescent="0.25">
      <c r="A2812" t="e" vm="2824">
        <v>#VALUE!</v>
      </c>
      <c r="B2812" t="s">
        <v>7596</v>
      </c>
      <c r="C2812" t="s">
        <v>7597</v>
      </c>
      <c r="D2812" s="31" cm="1">
        <f t="array" aca="1" ref="D2812" ca="1">_FV(A2812,"Last trade time",TRUE)</f>
        <v>45824.843750103908</v>
      </c>
      <c r="E2812" s="23" cm="1">
        <f t="array" aca="1" ref="E2812" ca="1">_FV(A2812,"Price")</f>
        <v>34.93</v>
      </c>
      <c r="F2812" s="27" cm="1">
        <f t="array" aca="1" ref="F2812" ca="1">_FV(A2812,"Change (%)",TRUE)</f>
        <v>-2.5700000000000002E-3</v>
      </c>
      <c r="G2812" s="26" cm="1">
        <f t="array" aca="1" ref="G2812" ca="1">_FV(A2812,"Change")</f>
        <v>-0.09</v>
      </c>
      <c r="H2812" s="23" cm="1">
        <f t="array" aca="1" ref="H2812" ca="1">_FV(A2812,"Open")</f>
        <v>34.93</v>
      </c>
      <c r="I2812" s="23" cm="1">
        <f t="array" aca="1" ref="I2812" ca="1">_FV(A2812,"Low")</f>
        <v>34.89</v>
      </c>
      <c r="J2812" s="23" cm="1">
        <f t="array" aca="1" ref="J2812" ca="1">_FV(A2812,"High")</f>
        <v>35.04</v>
      </c>
      <c r="K2812" s="23" cm="1">
        <f t="array" aca="1" ref="K2812" ca="1">_FV(A2812,"Previous close",TRUE)</f>
        <v>35.020000000000003</v>
      </c>
      <c r="L2812" s="26"/>
      <c r="M2812" s="23" cm="1">
        <f t="array" aca="1" ref="M2812" ca="1">_FV(A2812,"52 week low",TRUE)</f>
        <v>34.22</v>
      </c>
      <c r="N2812" s="23" cm="1">
        <f t="array" aca="1" ref="N2812" ca="1">_FV(A2812,"52 week high",TRUE)</f>
        <v>36.69</v>
      </c>
      <c r="O2812" s="8" cm="1">
        <f t="array" aca="1" ref="O2812" ca="1">_FV(A2812,"Volume")</f>
        <v>9471</v>
      </c>
      <c r="P2812" s="7" cm="1">
        <f t="array" aca="1" ref="P2812" ca="1">_FV(A2812,"Volume average",TRUE)</f>
        <v>6113</v>
      </c>
      <c r="Q2812" t="s">
        <v>416</v>
      </c>
      <c r="S2812" t="s">
        <v>3740</v>
      </c>
      <c r="T2812" s="25" cm="1">
        <f t="array" aca="1" ref="T2812" ca="1">_FV(A2812,"Expense ratio",TRUE)</f>
        <v>3.0000000000000001E-3</v>
      </c>
      <c r="U2812" s="24" cm="1">
        <f t="array" aca="1" ref="U2812" ca="1">_FV(A2812,"Market cap",TRUE)</f>
        <v>146952062.81999999</v>
      </c>
      <c r="V2812" s="4">
        <v>146952064</v>
      </c>
      <c r="W2812" s="4">
        <v>146952064</v>
      </c>
      <c r="Y2812" t="s">
        <v>3745</v>
      </c>
      <c r="Z2812" s="5">
        <v>34.8399</v>
      </c>
      <c r="AA2812" s="20"/>
      <c r="AB2812" s="5">
        <v>4.7100000000000003E-2</v>
      </c>
      <c r="AC2812" s="4">
        <v>13953</v>
      </c>
      <c r="AE2812" s="5">
        <v>1.9996411418384601</v>
      </c>
      <c r="AF2812" s="20"/>
      <c r="AI2812" s="4">
        <v>13953</v>
      </c>
      <c r="AJ2812" s="5">
        <v>486262.05</v>
      </c>
      <c r="AL2812" s="5">
        <v>36.69</v>
      </c>
      <c r="AM2812" s="5">
        <v>34.22</v>
      </c>
      <c r="AN2812" t="s">
        <v>47</v>
      </c>
      <c r="AO2812" t="str" cm="1">
        <f t="array" aca="1" ref="AO2812" ca="1">_FV(A2812,"Currency")</f>
        <v>USD</v>
      </c>
      <c r="AP2812" t="str" cm="1">
        <f t="array" aca="1" ref="AP2812" ca="1">_FV(A2812,"Exchange")</f>
        <v>Nasdaq Stock Market</v>
      </c>
      <c r="AQ2812" s="6" t="str" cm="1">
        <f t="array" aca="1" ref="AQ2812" ca="1">_FV(A2812,"Exchange abbreviation",TRUE)</f>
        <v>XNAS</v>
      </c>
      <c r="AR2812" t="str" cm="1">
        <f t="array" aca="1" ref="AR2812" ca="1">_FV(A2812,"Instrument type",TRUE)</f>
        <v>ETF</v>
      </c>
    </row>
    <row r="2813" spans="1:44" ht="18.75" customHeight="1" x14ac:dyDescent="0.25">
      <c r="A2813" t="e" vm="2825">
        <v>#VALUE!</v>
      </c>
      <c r="B2813" t="s">
        <v>7598</v>
      </c>
      <c r="C2813" t="s">
        <v>7599</v>
      </c>
      <c r="D2813" s="31" cm="1">
        <f t="array" aca="1" ref="D2813" ca="1">_FV(A2813,"Last trade time",TRUE)</f>
        <v>45824.840277812502</v>
      </c>
      <c r="E2813" s="23" cm="1">
        <f t="array" aca="1" ref="E2813" ca="1">_FV(A2813,"Price")</f>
        <v>23.16</v>
      </c>
      <c r="F2813" s="27" cm="1">
        <f t="array" aca="1" ref="F2813" ca="1">_FV(A2813,"Change (%)",TRUE)</f>
        <v>2.5969999999999999E-3</v>
      </c>
      <c r="G2813" s="26" cm="1">
        <f t="array" aca="1" ref="G2813" ca="1">_FV(A2813,"Change")</f>
        <v>0.06</v>
      </c>
      <c r="H2813" s="23" cm="1">
        <f t="array" aca="1" ref="H2813" ca="1">_FV(A2813,"Open")</f>
        <v>23.12</v>
      </c>
      <c r="I2813" s="23" cm="1">
        <f t="array" aca="1" ref="I2813" ca="1">_FV(A2813,"Low")</f>
        <v>23.08</v>
      </c>
      <c r="J2813" s="23" cm="1">
        <f t="array" aca="1" ref="J2813" ca="1">_FV(A2813,"High")</f>
        <v>23.18</v>
      </c>
      <c r="K2813" s="23" cm="1">
        <f t="array" aca="1" ref="K2813" ca="1">_FV(A2813,"Previous close",TRUE)</f>
        <v>23.1</v>
      </c>
      <c r="L2813" s="26"/>
      <c r="M2813" s="23" cm="1">
        <f t="array" aca="1" ref="M2813" ca="1">_FV(A2813,"52 week low",TRUE)</f>
        <v>22.300999999999998</v>
      </c>
      <c r="N2813" s="23" cm="1">
        <f t="array" aca="1" ref="N2813" ca="1">_FV(A2813,"52 week high",TRUE)</f>
        <v>24.65</v>
      </c>
      <c r="O2813" s="8" cm="1">
        <f t="array" aca="1" ref="O2813" ca="1">_FV(A2813,"Volume")</f>
        <v>196844</v>
      </c>
      <c r="P2813" s="7" cm="1">
        <f t="array" aca="1" ref="P2813" ca="1">_FV(A2813,"Volume average",TRUE)</f>
        <v>120430</v>
      </c>
      <c r="Q2813" t="s">
        <v>285</v>
      </c>
      <c r="S2813" t="s">
        <v>1894</v>
      </c>
      <c r="T2813" s="25" cm="1">
        <f t="array" aca="1" ref="T2813" ca="1">_FV(A2813,"Expense ratio",TRUE)</f>
        <v>3.0000000000000001E-3</v>
      </c>
      <c r="U2813" s="24" cm="1">
        <f t="array" aca="1" ref="U2813" ca="1">_FV(A2813,"Market cap",TRUE)</f>
        <v>485582242.58999997</v>
      </c>
      <c r="V2813" s="4">
        <v>485636928</v>
      </c>
      <c r="W2813" s="4">
        <v>485636928</v>
      </c>
      <c r="Y2813" t="s">
        <v>7600</v>
      </c>
      <c r="Z2813" s="5">
        <v>23.02478</v>
      </c>
      <c r="AA2813" s="20"/>
      <c r="AB2813" s="5">
        <v>4.0099999999999997E-2</v>
      </c>
      <c r="AC2813" s="4">
        <v>131171</v>
      </c>
      <c r="AE2813" s="5">
        <v>-2.107968902003754</v>
      </c>
      <c r="AF2813" s="5">
        <v>-0.37613898239443611</v>
      </c>
      <c r="AI2813" s="4">
        <v>131171</v>
      </c>
      <c r="AJ2813" s="5">
        <v>3006439.32</v>
      </c>
      <c r="AL2813" s="5">
        <v>24.65</v>
      </c>
      <c r="AM2813" s="5">
        <v>22.300999999999998</v>
      </c>
      <c r="AN2813" t="s">
        <v>90</v>
      </c>
      <c r="AO2813" t="str" cm="1">
        <f t="array" aca="1" ref="AO2813" ca="1">_FV(A2813,"Currency")</f>
        <v>USD</v>
      </c>
      <c r="AP2813" t="str" cm="1">
        <f t="array" aca="1" ref="AP2813" ca="1">_FV(A2813,"Exchange")</f>
        <v>NYSE Arca</v>
      </c>
      <c r="AQ2813" s="6" t="str" cm="1">
        <f t="array" aca="1" ref="AQ2813" ca="1">_FV(A2813,"Exchange abbreviation",TRUE)</f>
        <v>ARCX</v>
      </c>
      <c r="AR2813" t="str" cm="1">
        <f t="array" aca="1" ref="AR2813" ca="1">_FV(A2813,"Instrument type",TRUE)</f>
        <v>ETF</v>
      </c>
    </row>
    <row r="2814" spans="1:44" ht="18.75" customHeight="1" x14ac:dyDescent="0.25">
      <c r="A2814" t="e" vm="2826">
        <v>#VALUE!</v>
      </c>
      <c r="B2814" t="s">
        <v>7601</v>
      </c>
      <c r="C2814" t="s">
        <v>7602</v>
      </c>
      <c r="D2814" s="31" cm="1">
        <f t="array" aca="1" ref="D2814" ca="1">_FV(A2814,"Last trade time",TRUE)</f>
        <v>45824.840277812502</v>
      </c>
      <c r="E2814" s="23" cm="1">
        <f t="array" aca="1" ref="E2814" ca="1">_FV(A2814,"Price")</f>
        <v>23.34</v>
      </c>
      <c r="F2814" s="27" cm="1">
        <f t="array" aca="1" ref="F2814" ca="1">_FV(A2814,"Change (%)",TRUE)</f>
        <v>-4.283E-4</v>
      </c>
      <c r="G2814" s="26" cm="1">
        <f t="array" aca="1" ref="G2814" ca="1">_FV(A2814,"Change")</f>
        <v>-0.01</v>
      </c>
      <c r="H2814" s="23" cm="1">
        <f t="array" aca="1" ref="H2814" ca="1">_FV(A2814,"Open")</f>
        <v>23.37</v>
      </c>
      <c r="I2814" s="23" cm="1">
        <f t="array" aca="1" ref="I2814" ca="1">_FV(A2814,"Low")</f>
        <v>23.315000000000001</v>
      </c>
      <c r="J2814" s="23" cm="1">
        <f t="array" aca="1" ref="J2814" ca="1">_FV(A2814,"High")</f>
        <v>23.37</v>
      </c>
      <c r="K2814" s="23" cm="1">
        <f t="array" aca="1" ref="K2814" ca="1">_FV(A2814,"Previous close",TRUE)</f>
        <v>23.35</v>
      </c>
      <c r="L2814" s="26"/>
      <c r="M2814" s="23" cm="1">
        <f t="array" aca="1" ref="M2814" ca="1">_FV(A2814,"52 week low",TRUE)</f>
        <v>22.710100000000001</v>
      </c>
      <c r="N2814" s="23" cm="1">
        <f t="array" aca="1" ref="N2814" ca="1">_FV(A2814,"52 week high",TRUE)</f>
        <v>24.19</v>
      </c>
      <c r="O2814" s="8" cm="1">
        <f t="array" aca="1" ref="O2814" ca="1">_FV(A2814,"Volume")</f>
        <v>23677</v>
      </c>
      <c r="P2814" s="7" cm="1">
        <f t="array" aca="1" ref="P2814" ca="1">_FV(A2814,"Volume average",TRUE)</f>
        <v>34652</v>
      </c>
      <c r="Q2814" t="s">
        <v>5345</v>
      </c>
      <c r="S2814" t="s">
        <v>2067</v>
      </c>
      <c r="T2814" s="25" cm="1">
        <f t="array" aca="1" ref="T2814" ca="1">_FV(A2814,"Expense ratio",TRUE)</f>
        <v>3.0000000000000001E-3</v>
      </c>
      <c r="U2814" s="24" cm="1">
        <f t="array" aca="1" ref="U2814" ca="1">_FV(A2814,"Market cap",TRUE)</f>
        <v>83916702.480000004</v>
      </c>
      <c r="V2814" s="4">
        <v>83916704</v>
      </c>
      <c r="W2814" s="4">
        <v>83916704</v>
      </c>
      <c r="Y2814" t="s">
        <v>6323</v>
      </c>
      <c r="Z2814" s="5">
        <v>23.23818</v>
      </c>
      <c r="AA2814" s="20"/>
      <c r="AB2814" s="5">
        <v>3.5000000000000003E-2</v>
      </c>
      <c r="AC2814" s="4">
        <v>54480</v>
      </c>
      <c r="AE2814" s="5">
        <v>7.501642647653739E-2</v>
      </c>
      <c r="AF2814" s="5">
        <v>2.4067162412538372</v>
      </c>
      <c r="AI2814" s="4">
        <v>54480</v>
      </c>
      <c r="AJ2814" s="4">
        <v>1266660</v>
      </c>
      <c r="AL2814" s="5">
        <v>24.19</v>
      </c>
      <c r="AM2814" s="5">
        <v>22.71</v>
      </c>
      <c r="AN2814" t="s">
        <v>90</v>
      </c>
      <c r="AO2814" t="str" cm="1">
        <f t="array" aca="1" ref="AO2814" ca="1">_FV(A2814,"Currency")</f>
        <v>USD</v>
      </c>
      <c r="AP2814" t="str" cm="1">
        <f t="array" aca="1" ref="AP2814" ca="1">_FV(A2814,"Exchange")</f>
        <v>NYSE Arca</v>
      </c>
      <c r="AQ2814" s="6" t="str" cm="1">
        <f t="array" aca="1" ref="AQ2814" ca="1">_FV(A2814,"Exchange abbreviation",TRUE)</f>
        <v>ARCX</v>
      </c>
      <c r="AR2814" t="str" cm="1">
        <f t="array" aca="1" ref="AR2814" ca="1">_FV(A2814,"Instrument type",TRUE)</f>
        <v>ETF</v>
      </c>
    </row>
    <row r="2815" spans="1:44" ht="18.75" customHeight="1" x14ac:dyDescent="0.25">
      <c r="A2815" t="e" vm="2827">
        <v>#VALUE!</v>
      </c>
      <c r="B2815" t="s">
        <v>7603</v>
      </c>
      <c r="C2815" t="s">
        <v>7604</v>
      </c>
      <c r="D2815" s="31" cm="1">
        <f t="array" aca="1" ref="D2815" ca="1">_FV(A2815,"Last trade time",TRUE)</f>
        <v>45824.840277789066</v>
      </c>
      <c r="E2815" s="23" cm="1">
        <f t="array" aca="1" ref="E2815" ca="1">_FV(A2815,"Price")</f>
        <v>23.74</v>
      </c>
      <c r="F2815" s="27" cm="1">
        <f t="array" aca="1" ref="F2815" ca="1">_FV(A2815,"Change (%)",TRUE)</f>
        <v>-1.2620000000000001E-3</v>
      </c>
      <c r="G2815" s="26" cm="1">
        <f t="array" aca="1" ref="G2815" ca="1">_FV(A2815,"Change")</f>
        <v>-0.03</v>
      </c>
      <c r="H2815" s="23" cm="1">
        <f t="array" aca="1" ref="H2815" ca="1">_FV(A2815,"Open")</f>
        <v>23.74</v>
      </c>
      <c r="I2815" s="23" cm="1">
        <f t="array" aca="1" ref="I2815" ca="1">_FV(A2815,"Low")</f>
        <v>23.73</v>
      </c>
      <c r="J2815" s="23" cm="1">
        <f t="array" aca="1" ref="J2815" ca="1">_FV(A2815,"High")</f>
        <v>23.78</v>
      </c>
      <c r="K2815" s="23" cm="1">
        <f t="array" aca="1" ref="K2815" ca="1">_FV(A2815,"Previous close",TRUE)</f>
        <v>23.77</v>
      </c>
      <c r="L2815" s="26"/>
      <c r="M2815" s="23" cm="1">
        <f t="array" aca="1" ref="M2815" ca="1">_FV(A2815,"52 week low",TRUE)</f>
        <v>22.99</v>
      </c>
      <c r="N2815" s="23" cm="1">
        <f t="array" aca="1" ref="N2815" ca="1">_FV(A2815,"52 week high",TRUE)</f>
        <v>24.65</v>
      </c>
      <c r="O2815" s="8" cm="1">
        <f t="array" aca="1" ref="O2815" ca="1">_FV(A2815,"Volume")</f>
        <v>307537</v>
      </c>
      <c r="P2815" s="7" cm="1">
        <f t="array" aca="1" ref="P2815" ca="1">_FV(A2815,"Volume average",TRUE)</f>
        <v>215406</v>
      </c>
      <c r="Q2815" t="s">
        <v>5345</v>
      </c>
      <c r="S2815" t="s">
        <v>1894</v>
      </c>
      <c r="T2815" s="25" cm="1">
        <f t="array" aca="1" ref="T2815" ca="1">_FV(A2815,"Expense ratio",TRUE)</f>
        <v>3.0000000000000001E-3</v>
      </c>
      <c r="U2815" s="24" cm="1">
        <f t="array" aca="1" ref="U2815" ca="1">_FV(A2815,"Market cap",TRUE)</f>
        <v>834306306.75</v>
      </c>
      <c r="V2815" s="4">
        <v>834401344</v>
      </c>
      <c r="W2815" s="4">
        <v>834401344</v>
      </c>
      <c r="Y2815" t="s">
        <v>7600</v>
      </c>
      <c r="Z2815" s="5">
        <v>23.65371</v>
      </c>
      <c r="AA2815" s="20"/>
      <c r="AB2815" s="5">
        <v>3.7199999999999997E-2</v>
      </c>
      <c r="AC2815" s="4">
        <v>253861</v>
      </c>
      <c r="AE2815" s="5">
        <v>4.930484673242308E-2</v>
      </c>
      <c r="AF2815" s="5">
        <v>1.824346999696669</v>
      </c>
      <c r="AI2815" s="4">
        <v>253861</v>
      </c>
      <c r="AJ2815" s="5">
        <v>6003812.6499999994</v>
      </c>
      <c r="AL2815" s="5">
        <v>24.65</v>
      </c>
      <c r="AM2815" s="5">
        <v>22.99</v>
      </c>
      <c r="AN2815" t="s">
        <v>90</v>
      </c>
      <c r="AO2815" t="str" cm="1">
        <f t="array" aca="1" ref="AO2815" ca="1">_FV(A2815,"Currency")</f>
        <v>USD</v>
      </c>
      <c r="AP2815" t="str" cm="1">
        <f t="array" aca="1" ref="AP2815" ca="1">_FV(A2815,"Exchange")</f>
        <v>NYSE Arca</v>
      </c>
      <c r="AQ2815" s="6" t="str" cm="1">
        <f t="array" aca="1" ref="AQ2815" ca="1">_FV(A2815,"Exchange abbreviation",TRUE)</f>
        <v>ARCX</v>
      </c>
      <c r="AR2815" t="str" cm="1">
        <f t="array" aca="1" ref="AR2815" ca="1">_FV(A2815,"Instrument type",TRUE)</f>
        <v>ETF</v>
      </c>
    </row>
    <row r="2816" spans="1:44" ht="18.75" customHeight="1" x14ac:dyDescent="0.25">
      <c r="A2816" t="e" vm="2828">
        <v>#VALUE!</v>
      </c>
      <c r="B2816" t="s">
        <v>7605</v>
      </c>
      <c r="C2816" t="s">
        <v>7606</v>
      </c>
      <c r="D2816" s="31" cm="1">
        <f t="array" aca="1" ref="D2816" ca="1">_FV(A2816,"Last trade time",TRUE)</f>
        <v>45824.941232464844</v>
      </c>
      <c r="E2816" s="23" cm="1">
        <f t="array" aca="1" ref="E2816" ca="1">_FV(A2816,"Price")</f>
        <v>47.47</v>
      </c>
      <c r="F2816" s="27" cm="1">
        <f t="array" aca="1" ref="F2816" ca="1">_FV(A2816,"Change (%)",TRUE)</f>
        <v>1.266E-3</v>
      </c>
      <c r="G2816" s="26" cm="1">
        <f t="array" aca="1" ref="G2816" ca="1">_FV(A2816,"Change")</f>
        <v>0.06</v>
      </c>
      <c r="H2816" s="23" cm="1">
        <f t="array" aca="1" ref="H2816" ca="1">_FV(A2816,"Open")</f>
        <v>47.61</v>
      </c>
      <c r="I2816" s="23" cm="1">
        <f t="array" aca="1" ref="I2816" ca="1">_FV(A2816,"Low")</f>
        <v>47.3</v>
      </c>
      <c r="J2816" s="23" cm="1">
        <f t="array" aca="1" ref="J2816" ca="1">_FV(A2816,"High")</f>
        <v>47.79</v>
      </c>
      <c r="K2816" s="23" cm="1">
        <f t="array" aca="1" ref="K2816" ca="1">_FV(A2816,"Previous close",TRUE)</f>
        <v>47.41</v>
      </c>
      <c r="L2816" s="26"/>
      <c r="M2816" s="23" cm="1">
        <f t="array" aca="1" ref="M2816" ca="1">_FV(A2816,"52 week low",TRUE)</f>
        <v>43.39</v>
      </c>
      <c r="N2816" s="23" cm="1">
        <f t="array" aca="1" ref="N2816" ca="1">_FV(A2816,"52 week high",TRUE)</f>
        <v>51.89</v>
      </c>
      <c r="O2816" s="8" cm="1">
        <f t="array" aca="1" ref="O2816" ca="1">_FV(A2816,"Volume")</f>
        <v>484139</v>
      </c>
      <c r="P2816" s="7" cm="1">
        <f t="array" aca="1" ref="P2816" ca="1">_FV(A2816,"Volume average",TRUE)</f>
        <v>511513</v>
      </c>
      <c r="Q2816" t="s">
        <v>449</v>
      </c>
      <c r="T2816" s="25" cm="1">
        <f t="array" aca="1" ref="T2816" ca="1">_FV(A2816,"Expense ratio",TRUE)</f>
        <v>3.0000000000000001E-3</v>
      </c>
      <c r="U2816" s="24" cm="1">
        <f t="array" aca="1" ref="U2816" ca="1">_FV(A2816,"Market cap",TRUE)</f>
        <v>3204611448.3099999</v>
      </c>
      <c r="V2816" s="16"/>
      <c r="W2816" s="16"/>
      <c r="Z2816" s="18"/>
      <c r="AA2816" s="20"/>
      <c r="AB2816" s="20"/>
      <c r="AC2816" s="21">
        <v>526038</v>
      </c>
      <c r="AE2816" s="18"/>
      <c r="AF2816" s="20"/>
      <c r="AI2816" s="21"/>
      <c r="AJ2816" s="18"/>
      <c r="AL2816" s="18"/>
      <c r="AM2816" s="18"/>
      <c r="AN2816" t="s">
        <v>73</v>
      </c>
      <c r="AO2816" t="str" cm="1">
        <f t="array" aca="1" ref="AO2816" ca="1">_FV(A2816,"Currency")</f>
        <v>USD</v>
      </c>
      <c r="AP2816" t="str" cm="1">
        <f t="array" aca="1" ref="AP2816" ca="1">_FV(A2816,"Exchange")</f>
        <v>NYSE Arca</v>
      </c>
      <c r="AQ2816" s="6" t="str" cm="1">
        <f t="array" aca="1" ref="AQ2816" ca="1">_FV(A2816,"Exchange abbreviation",TRUE)</f>
        <v>ARCX</v>
      </c>
      <c r="AR2816" t="str" cm="1">
        <f t="array" aca="1" ref="AR2816" ca="1">_FV(A2816,"Instrument type",TRUE)</f>
        <v>ETF</v>
      </c>
    </row>
    <row r="2817" spans="1:44" ht="18.75" customHeight="1" x14ac:dyDescent="0.25">
      <c r="A2817" t="e" vm="2829">
        <v>#VALUE!</v>
      </c>
      <c r="B2817" t="s">
        <v>7607</v>
      </c>
      <c r="C2817" t="s">
        <v>7608</v>
      </c>
      <c r="D2817" s="31" cm="1">
        <f t="array" aca="1" ref="D2817" ca="1">_FV(A2817,"Last trade time",TRUE)</f>
        <v>45824.8962779625</v>
      </c>
      <c r="E2817" s="23" cm="1">
        <f t="array" aca="1" ref="E2817" ca="1">_FV(A2817,"Price")</f>
        <v>42.63</v>
      </c>
      <c r="F2817" s="27" cm="1">
        <f t="array" aca="1" ref="F2817" ca="1">_FV(A2817,"Change (%)",TRUE)</f>
        <v>1.8799999999999999E-3</v>
      </c>
      <c r="G2817" s="26" cm="1">
        <f t="array" aca="1" ref="G2817" ca="1">_FV(A2817,"Change")</f>
        <v>0.08</v>
      </c>
      <c r="H2817" s="23" cm="1">
        <f t="array" aca="1" ref="H2817" ca="1">_FV(A2817,"Open")</f>
        <v>42.62</v>
      </c>
      <c r="I2817" s="23" cm="1">
        <f t="array" aca="1" ref="I2817" ca="1">_FV(A2817,"Low")</f>
        <v>42.61</v>
      </c>
      <c r="J2817" s="23" cm="1">
        <f t="array" aca="1" ref="J2817" ca="1">_FV(A2817,"High")</f>
        <v>42.65</v>
      </c>
      <c r="K2817" s="23" cm="1">
        <f t="array" aca="1" ref="K2817" ca="1">_FV(A2817,"Previous close",TRUE)</f>
        <v>42.55</v>
      </c>
      <c r="L2817" s="26"/>
      <c r="M2817" s="23" cm="1">
        <f t="array" aca="1" ref="M2817" ca="1">_FV(A2817,"52 week low",TRUE)</f>
        <v>40.380000000000003</v>
      </c>
      <c r="N2817" s="23" cm="1">
        <f t="array" aca="1" ref="N2817" ca="1">_FV(A2817,"52 week high",TRUE)</f>
        <v>43.4499</v>
      </c>
      <c r="O2817" s="8" cm="1">
        <f t="array" aca="1" ref="O2817" ca="1">_FV(A2817,"Volume")</f>
        <v>1252964</v>
      </c>
      <c r="P2817" s="7" cm="1">
        <f t="array" aca="1" ref="P2817" ca="1">_FV(A2817,"Volume average",TRUE)</f>
        <v>1159888</v>
      </c>
      <c r="Q2817" t="s">
        <v>827</v>
      </c>
      <c r="S2817" t="s">
        <v>2067</v>
      </c>
      <c r="T2817" s="25" cm="1">
        <f t="array" aca="1" ref="T2817" ca="1">_FV(A2817,"Expense ratio",TRUE)</f>
        <v>3.0000000000000001E-3</v>
      </c>
      <c r="U2817" s="24" cm="1">
        <f t="array" aca="1" ref="U2817" ca="1">_FV(A2817,"Market cap",TRUE)</f>
        <v>6336146982.3900003</v>
      </c>
      <c r="V2817" s="4">
        <v>6336146944</v>
      </c>
      <c r="W2817" s="4">
        <v>6336146944</v>
      </c>
      <c r="Y2817" t="s">
        <v>7609</v>
      </c>
      <c r="Z2817" s="5">
        <v>42.427340000000001</v>
      </c>
      <c r="AA2817" s="5">
        <v>10.829438</v>
      </c>
      <c r="AB2817" s="5">
        <v>7.1199999999999999E-2</v>
      </c>
      <c r="AC2817" s="4">
        <v>2176150</v>
      </c>
      <c r="AE2817" s="5">
        <v>2.6425641804648241</v>
      </c>
      <c r="AF2817" s="5">
        <v>8.4601045923080154</v>
      </c>
      <c r="AH2817" s="4">
        <v>64800000</v>
      </c>
      <c r="AI2817" s="4">
        <v>2176150</v>
      </c>
      <c r="AJ2817" s="4">
        <v>92486375</v>
      </c>
      <c r="AL2817" s="5">
        <v>43.45</v>
      </c>
      <c r="AM2817" s="5">
        <v>40.380000000000003</v>
      </c>
      <c r="AN2817" t="s">
        <v>82</v>
      </c>
      <c r="AO2817" t="str" cm="1">
        <f t="array" aca="1" ref="AO2817" ca="1">_FV(A2817,"Currency")</f>
        <v>USD</v>
      </c>
      <c r="AP2817" t="str" cm="1">
        <f t="array" aca="1" ref="AP2817" ca="1">_FV(A2817,"Exchange")</f>
        <v>NYSE Arca</v>
      </c>
      <c r="AQ2817" s="6" t="str" cm="1">
        <f t="array" aca="1" ref="AQ2817" ca="1">_FV(A2817,"Exchange abbreviation",TRUE)</f>
        <v>ARCX</v>
      </c>
      <c r="AR2817" t="str" cm="1">
        <f t="array" aca="1" ref="AR2817" ca="1">_FV(A2817,"Instrument type",TRUE)</f>
        <v>ETF</v>
      </c>
    </row>
    <row r="2818" spans="1:44" ht="18.75" customHeight="1" x14ac:dyDescent="0.25">
      <c r="A2818" t="e" vm="2830">
        <v>#VALUE!</v>
      </c>
      <c r="B2818" t="s">
        <v>7610</v>
      </c>
      <c r="C2818" t="s">
        <v>7611</v>
      </c>
      <c r="D2818" s="31" cm="1">
        <f t="array" aca="1" ref="D2818" ca="1">_FV(A2818,"Last trade time",TRUE)</f>
        <v>45824.840277812502</v>
      </c>
      <c r="E2818" s="23" cm="1">
        <f t="array" aca="1" ref="E2818" ca="1">_FV(A2818,"Price")</f>
        <v>132.24440000000001</v>
      </c>
      <c r="F2818" s="27" cm="1">
        <f t="array" aca="1" ref="F2818" ca="1">_FV(A2818,"Change (%)",TRUE)</f>
        <v>4.8679999999999999E-3</v>
      </c>
      <c r="G2818" s="26" cm="1">
        <f t="array" aca="1" ref="G2818" ca="1">_FV(A2818,"Change")</f>
        <v>0.64059999999999995</v>
      </c>
      <c r="H2818" s="23" cm="1">
        <f t="array" aca="1" ref="H2818" ca="1">_FV(A2818,"Open")</f>
        <v>132.79</v>
      </c>
      <c r="I2818" s="23" cm="1">
        <f t="array" aca="1" ref="I2818" ca="1">_FV(A2818,"Low")</f>
        <v>132.24440000000001</v>
      </c>
      <c r="J2818" s="23" cm="1">
        <f t="array" aca="1" ref="J2818" ca="1">_FV(A2818,"High")</f>
        <v>132.86000000000001</v>
      </c>
      <c r="K2818" s="23" cm="1">
        <f t="array" aca="1" ref="K2818" ca="1">_FV(A2818,"Previous close",TRUE)</f>
        <v>131.60380000000001</v>
      </c>
      <c r="L2818" s="26"/>
      <c r="M2818" s="23" cm="1">
        <f t="array" aca="1" ref="M2818" ca="1">_FV(A2818,"52 week low",TRUE)</f>
        <v>113.041</v>
      </c>
      <c r="N2818" s="23" cm="1">
        <f t="array" aca="1" ref="N2818" ca="1">_FV(A2818,"52 week high",TRUE)</f>
        <v>133.15</v>
      </c>
      <c r="O2818" s="8" cm="1">
        <f t="array" aca="1" ref="O2818" ca="1">_FV(A2818,"Volume")</f>
        <v>1372</v>
      </c>
      <c r="P2818" s="7" cm="1">
        <f t="array" aca="1" ref="P2818" ca="1">_FV(A2818,"Volume average",TRUE)</f>
        <v>6251</v>
      </c>
      <c r="Q2818" t="s">
        <v>1096</v>
      </c>
      <c r="S2818" t="s">
        <v>2310</v>
      </c>
      <c r="T2818" s="25" cm="1">
        <f t="array" aca="1" ref="T2818" ca="1">_FV(A2818,"Expense ratio",TRUE)</f>
        <v>3.0000000000000001E-3</v>
      </c>
      <c r="U2818" s="24" cm="1">
        <f t="array" aca="1" ref="U2818" ca="1">_FV(A2818,"Market cap",TRUE)</f>
        <v>172299979.75</v>
      </c>
      <c r="V2818" s="4">
        <v>172299984</v>
      </c>
      <c r="W2818" s="4">
        <v>172299984</v>
      </c>
      <c r="Y2818" t="s">
        <v>7612</v>
      </c>
      <c r="Z2818" s="5">
        <v>132.43288999999999</v>
      </c>
      <c r="AA2818" s="5">
        <v>19.359103999999999</v>
      </c>
      <c r="AB2818" s="5">
        <v>1.6299999999999999E-2</v>
      </c>
      <c r="AC2818" s="4">
        <v>6690</v>
      </c>
      <c r="AE2818" s="5">
        <v>8.0061406013735912</v>
      </c>
      <c r="AF2818" s="5">
        <v>11.99865420239907</v>
      </c>
      <c r="AH2818" s="16"/>
      <c r="AI2818" s="4">
        <v>6690</v>
      </c>
      <c r="AJ2818" s="5">
        <v>886952.17200000002</v>
      </c>
      <c r="AL2818" s="5">
        <v>133.15</v>
      </c>
      <c r="AM2818" s="5">
        <v>113.041</v>
      </c>
      <c r="AN2818" t="s">
        <v>47</v>
      </c>
      <c r="AO2818" t="str" cm="1">
        <f t="array" aca="1" ref="AO2818" ca="1">_FV(A2818,"Currency")</f>
        <v>USD</v>
      </c>
      <c r="AP2818" t="str" cm="1">
        <f t="array" aca="1" ref="AP2818" ca="1">_FV(A2818,"Exchange")</f>
        <v>NYSE Arca</v>
      </c>
      <c r="AQ2818" s="6" t="str" cm="1">
        <f t="array" aca="1" ref="AQ2818" ca="1">_FV(A2818,"Exchange abbreviation",TRUE)</f>
        <v>ARCX</v>
      </c>
      <c r="AR2818" t="str" cm="1">
        <f t="array" aca="1" ref="AR2818" ca="1">_FV(A2818,"Instrument type",TRUE)</f>
        <v>ETF</v>
      </c>
    </row>
    <row r="2819" spans="1:44" ht="18.75" customHeight="1" x14ac:dyDescent="0.25">
      <c r="A2819" t="e" vm="2831">
        <v>#VALUE!</v>
      </c>
      <c r="B2819" t="s">
        <v>7613</v>
      </c>
      <c r="C2819" t="s">
        <v>7614</v>
      </c>
      <c r="D2819" s="31" cm="1">
        <f t="array" aca="1" ref="D2819" ca="1">_FV(A2819,"Last trade time",TRUE)</f>
        <v>45824.84027780078</v>
      </c>
      <c r="E2819" s="23" cm="1">
        <f t="array" aca="1" ref="E2819" ca="1">_FV(A2819,"Price")</f>
        <v>39.65</v>
      </c>
      <c r="F2819" s="27" cm="1">
        <f t="array" aca="1" ref="F2819" ca="1">_FV(A2819,"Change (%)",TRUE)</f>
        <v>2.2750000000000001E-3</v>
      </c>
      <c r="G2819" s="26" cm="1">
        <f t="array" aca="1" ref="G2819" ca="1">_FV(A2819,"Change")</f>
        <v>0.09</v>
      </c>
      <c r="H2819" s="23" cm="1">
        <f t="array" aca="1" ref="H2819" ca="1">_FV(A2819,"Open")</f>
        <v>39.68</v>
      </c>
      <c r="I2819" s="23" cm="1">
        <f t="array" aca="1" ref="I2819" ca="1">_FV(A2819,"Low")</f>
        <v>39.619999999999997</v>
      </c>
      <c r="J2819" s="23" cm="1">
        <f t="array" aca="1" ref="J2819" ca="1">_FV(A2819,"High")</f>
        <v>39.729999999999997</v>
      </c>
      <c r="K2819" s="23" cm="1">
        <f t="array" aca="1" ref="K2819" ca="1">_FV(A2819,"Previous close",TRUE)</f>
        <v>39.56</v>
      </c>
      <c r="L2819" s="26"/>
      <c r="M2819" s="23" cm="1">
        <f t="array" aca="1" ref="M2819" ca="1">_FV(A2819,"52 week low",TRUE)</f>
        <v>35.520000000000003</v>
      </c>
      <c r="N2819" s="23" cm="1">
        <f t="array" aca="1" ref="N2819" ca="1">_FV(A2819,"52 week high",TRUE)</f>
        <v>39.729999999999997</v>
      </c>
      <c r="O2819" s="8" cm="1">
        <f t="array" aca="1" ref="O2819" ca="1">_FV(A2819,"Volume")</f>
        <v>50479</v>
      </c>
      <c r="P2819" s="7" cm="1">
        <f t="array" aca="1" ref="P2819" ca="1">_FV(A2819,"Volume average",TRUE)</f>
        <v>75047</v>
      </c>
      <c r="Q2819" t="s">
        <v>2314</v>
      </c>
      <c r="R2819" t="s">
        <v>2315</v>
      </c>
      <c r="S2819" t="s">
        <v>2067</v>
      </c>
      <c r="T2819" s="25" cm="1">
        <f t="array" aca="1" ref="T2819" ca="1">_FV(A2819,"Expense ratio",TRUE)</f>
        <v>3.0000000000000001E-3</v>
      </c>
      <c r="U2819" s="24" cm="1">
        <f t="array" aca="1" ref="U2819" ca="1">_FV(A2819,"Market cap",TRUE)</f>
        <v>304191635.80000001</v>
      </c>
      <c r="V2819" s="4">
        <v>304191648</v>
      </c>
      <c r="W2819" s="4">
        <v>304191648</v>
      </c>
      <c r="Y2819" t="s">
        <v>7615</v>
      </c>
      <c r="Z2819" s="5">
        <v>39.248060000000002</v>
      </c>
      <c r="AA2819" s="20"/>
      <c r="AB2819" s="4">
        <v>0</v>
      </c>
      <c r="AC2819" s="4">
        <v>91995</v>
      </c>
      <c r="AE2819" s="5">
        <v>9.1639021903988205</v>
      </c>
      <c r="AF2819" s="5">
        <v>9.1941280495921198</v>
      </c>
      <c r="AI2819" s="4">
        <v>91995</v>
      </c>
      <c r="AJ2819" s="5">
        <v>3620831.2050000001</v>
      </c>
      <c r="AL2819" s="5">
        <v>39.56</v>
      </c>
      <c r="AM2819" s="5">
        <v>35.520000000000003</v>
      </c>
      <c r="AN2819" t="s">
        <v>90</v>
      </c>
      <c r="AO2819" t="str" cm="1">
        <f t="array" aca="1" ref="AO2819" ca="1">_FV(A2819,"Currency")</f>
        <v>USD</v>
      </c>
      <c r="AP2819" t="str" cm="1">
        <f t="array" aca="1" ref="AP2819" ca="1">_FV(A2819,"Exchange")</f>
        <v>NYSE Arca</v>
      </c>
      <c r="AQ2819" s="6" t="str" cm="1">
        <f t="array" aca="1" ref="AQ2819" ca="1">_FV(A2819,"Exchange abbreviation",TRUE)</f>
        <v>ARCX</v>
      </c>
      <c r="AR2819" t="str" cm="1">
        <f t="array" aca="1" ref="AR2819" ca="1">_FV(A2819,"Instrument type",TRUE)</f>
        <v>ETF</v>
      </c>
    </row>
    <row r="2820" spans="1:44" ht="18.75" customHeight="1" x14ac:dyDescent="0.25">
      <c r="A2820" t="e" vm="2832">
        <v>#VALUE!</v>
      </c>
      <c r="B2820" t="s">
        <v>7616</v>
      </c>
      <c r="C2820" t="s">
        <v>7617</v>
      </c>
      <c r="D2820" s="31" cm="1">
        <f t="array" aca="1" ref="D2820" ca="1">_FV(A2820,"Last trade time",TRUE)</f>
        <v>45824.843750046093</v>
      </c>
      <c r="E2820" s="23" cm="1">
        <f t="array" aca="1" ref="E2820" ca="1">_FV(A2820,"Price")</f>
        <v>28.24</v>
      </c>
      <c r="F2820" s="27" cm="1">
        <f t="array" aca="1" ref="F2820" ca="1">_FV(A2820,"Change (%)",TRUE)</f>
        <v>1.9494999999999998E-2</v>
      </c>
      <c r="G2820" s="26" cm="1">
        <f t="array" aca="1" ref="G2820" ca="1">_FV(A2820,"Change")</f>
        <v>0.54</v>
      </c>
      <c r="H2820" s="23" cm="1">
        <f t="array" aca="1" ref="H2820" ca="1">_FV(A2820,"Open")</f>
        <v>28.273800000000001</v>
      </c>
      <c r="I2820" s="23" cm="1">
        <f t="array" aca="1" ref="I2820" ca="1">_FV(A2820,"Low")</f>
        <v>28.24</v>
      </c>
      <c r="J2820" s="23" cm="1">
        <f t="array" aca="1" ref="J2820" ca="1">_FV(A2820,"High")</f>
        <v>28.273800000000001</v>
      </c>
      <c r="K2820" s="23" cm="1">
        <f t="array" aca="1" ref="K2820" ca="1">_FV(A2820,"Previous close",TRUE)</f>
        <v>27.7</v>
      </c>
      <c r="L2820" s="26"/>
      <c r="M2820" s="23" cm="1">
        <f t="array" aca="1" ref="M2820" ca="1">_FV(A2820,"52 week low",TRUE)</f>
        <v>22.17</v>
      </c>
      <c r="N2820" s="23" cm="1">
        <f t="array" aca="1" ref="N2820" ca="1">_FV(A2820,"52 week high",TRUE)</f>
        <v>30.290099999999999</v>
      </c>
      <c r="O2820" s="8" cm="1">
        <f t="array" aca="1" ref="O2820" ca="1">_FV(A2820,"Volume")</f>
        <v>783</v>
      </c>
      <c r="P2820" s="7" cm="1">
        <f t="array" aca="1" ref="P2820" ca="1">_FV(A2820,"Volume average",TRUE)</f>
        <v>4915</v>
      </c>
      <c r="Q2820" t="s">
        <v>2186</v>
      </c>
      <c r="S2820" t="s">
        <v>4145</v>
      </c>
      <c r="T2820" s="25" cm="1">
        <f t="array" aca="1" ref="T2820" ca="1">_FV(A2820,"Expense ratio",TRUE)</f>
        <v>3.0000000000000001E-3</v>
      </c>
      <c r="U2820" s="24" cm="1">
        <f t="array" aca="1" ref="U2820" ca="1">_FV(A2820,"Market cap",TRUE)</f>
        <v>19611249.280000001</v>
      </c>
      <c r="V2820" s="4">
        <v>19611248</v>
      </c>
      <c r="W2820" s="4">
        <v>19611248</v>
      </c>
      <c r="Y2820" t="s">
        <v>1032</v>
      </c>
      <c r="Z2820" s="5">
        <v>28.36</v>
      </c>
      <c r="AA2820" s="5">
        <v>20.197977000000002</v>
      </c>
      <c r="AB2820" s="20"/>
      <c r="AC2820" s="4">
        <v>4503</v>
      </c>
      <c r="AE2820" s="5">
        <v>0.89269563521441331</v>
      </c>
      <c r="AF2820" s="20"/>
      <c r="AI2820" s="4">
        <v>4503</v>
      </c>
      <c r="AJ2820" s="5">
        <v>127479.93</v>
      </c>
      <c r="AL2820" s="5">
        <v>30.29</v>
      </c>
      <c r="AM2820" s="5">
        <v>22.17</v>
      </c>
      <c r="AN2820" t="s">
        <v>47</v>
      </c>
      <c r="AO2820" t="str" cm="1">
        <f t="array" aca="1" ref="AO2820" ca="1">_FV(A2820,"Currency")</f>
        <v>USD</v>
      </c>
      <c r="AP2820" t="str" cm="1">
        <f t="array" aca="1" ref="AP2820" ca="1">_FV(A2820,"Exchange")</f>
        <v>Nasdaq Stock Market</v>
      </c>
      <c r="AQ2820" s="6" t="str" cm="1">
        <f t="array" aca="1" ref="AQ2820" ca="1">_FV(A2820,"Exchange abbreviation",TRUE)</f>
        <v>XNAS</v>
      </c>
      <c r="AR2820" t="str" cm="1">
        <f t="array" aca="1" ref="AR2820" ca="1">_FV(A2820,"Instrument type",TRUE)</f>
        <v>ETF</v>
      </c>
    </row>
    <row r="2821" spans="1:44" ht="18.75" customHeight="1" x14ac:dyDescent="0.25">
      <c r="A2821" t="e" vm="2833">
        <v>#VALUE!</v>
      </c>
      <c r="B2821" t="s">
        <v>7618</v>
      </c>
      <c r="C2821" t="s">
        <v>7619</v>
      </c>
      <c r="D2821" s="31" cm="1">
        <f t="array" aca="1" ref="D2821" ca="1">_FV(A2821,"Last trade time",TRUE)</f>
        <v>45824.853962267967</v>
      </c>
      <c r="E2821" s="23" cm="1">
        <f t="array" aca="1" ref="E2821" ca="1">_FV(A2821,"Price")</f>
        <v>24.89</v>
      </c>
      <c r="F2821" s="27" cm="1">
        <f t="array" aca="1" ref="F2821" ca="1">_FV(A2821,"Change (%)",TRUE)</f>
        <v>1.6100000000000001E-3</v>
      </c>
      <c r="G2821" s="26" cm="1">
        <f t="array" aca="1" ref="G2821" ca="1">_FV(A2821,"Change")</f>
        <v>0.04</v>
      </c>
      <c r="H2821" s="23" cm="1">
        <f t="array" aca="1" ref="H2821" ca="1">_FV(A2821,"Open")</f>
        <v>24.95</v>
      </c>
      <c r="I2821" s="23" cm="1">
        <f t="array" aca="1" ref="I2821" ca="1">_FV(A2821,"Low")</f>
        <v>24.88</v>
      </c>
      <c r="J2821" s="23" cm="1">
        <f t="array" aca="1" ref="J2821" ca="1">_FV(A2821,"High")</f>
        <v>24.99</v>
      </c>
      <c r="K2821" s="23" cm="1">
        <f t="array" aca="1" ref="K2821" ca="1">_FV(A2821,"Previous close",TRUE)</f>
        <v>24.85</v>
      </c>
      <c r="L2821" s="26"/>
      <c r="M2821" s="23" cm="1">
        <f t="array" aca="1" ref="M2821" ca="1">_FV(A2821,"52 week low",TRUE)</f>
        <v>22.942499999999999</v>
      </c>
      <c r="N2821" s="23" cm="1">
        <f t="array" aca="1" ref="N2821" ca="1">_FV(A2821,"52 week high",TRUE)</f>
        <v>25.55</v>
      </c>
      <c r="O2821" s="8" cm="1">
        <f t="array" aca="1" ref="O2821" ca="1">_FV(A2821,"Volume")</f>
        <v>3395818</v>
      </c>
      <c r="P2821" s="7" cm="1">
        <f t="array" aca="1" ref="P2821" ca="1">_FV(A2821,"Volume average",TRUE)</f>
        <v>2667984</v>
      </c>
      <c r="Q2821" t="s">
        <v>2314</v>
      </c>
      <c r="R2821" t="s">
        <v>2315</v>
      </c>
      <c r="S2821" t="s">
        <v>376</v>
      </c>
      <c r="T2821" s="25" cm="1">
        <f t="array" aca="1" ref="T2821" ca="1">_FV(A2821,"Expense ratio",TRUE)</f>
        <v>3.0000000000000001E-3</v>
      </c>
      <c r="U2821" s="24" cm="1">
        <f t="array" aca="1" ref="U2821" ca="1">_FV(A2821,"Market cap",TRUE)</f>
        <v>2940375877.7399998</v>
      </c>
      <c r="V2821" s="4">
        <v>2940375808</v>
      </c>
      <c r="W2821" s="4">
        <v>2940375808</v>
      </c>
      <c r="Y2821" t="s">
        <v>3374</v>
      </c>
      <c r="Z2821" s="5">
        <v>24.71</v>
      </c>
      <c r="AB2821" s="5">
        <v>6.1199999999999997E-2</v>
      </c>
      <c r="AC2821" s="4">
        <v>2482136</v>
      </c>
      <c r="AE2821" s="5">
        <v>9.7632805515187613</v>
      </c>
      <c r="AF2821" s="5">
        <v>9.4189174729182987</v>
      </c>
      <c r="AI2821" s="4">
        <v>2482136</v>
      </c>
      <c r="AJ2821" s="4">
        <v>61432866</v>
      </c>
      <c r="AL2821" s="5">
        <v>25.55</v>
      </c>
      <c r="AM2821" s="5">
        <v>22.94</v>
      </c>
      <c r="AN2821" t="s">
        <v>82</v>
      </c>
      <c r="AO2821" t="str" cm="1">
        <f t="array" aca="1" ref="AO2821" ca="1">_FV(A2821,"Currency")</f>
        <v>USD</v>
      </c>
      <c r="AP2821" t="str" cm="1">
        <f t="array" aca="1" ref="AP2821" ca="1">_FV(A2821,"Exchange")</f>
        <v>NYSE Arca</v>
      </c>
      <c r="AQ2821" s="6" t="str" cm="1">
        <f t="array" aca="1" ref="AQ2821" ca="1">_FV(A2821,"Exchange abbreviation",TRUE)</f>
        <v>ARCX</v>
      </c>
      <c r="AR2821" t="str" cm="1">
        <f t="array" aca="1" ref="AR2821" ca="1">_FV(A2821,"Instrument type",TRUE)</f>
        <v>ETF</v>
      </c>
    </row>
    <row r="2822" spans="1:44" ht="18.75" customHeight="1" x14ac:dyDescent="0.25">
      <c r="A2822" t="e" vm="2834">
        <v>#VALUE!</v>
      </c>
      <c r="B2822" t="s">
        <v>7620</v>
      </c>
      <c r="C2822" t="s">
        <v>7621</v>
      </c>
      <c r="D2822" s="31" cm="1">
        <f t="array" aca="1" ref="D2822" ca="1">_FV(A2822,"Last trade time",TRUE)</f>
        <v>45824.840304640624</v>
      </c>
      <c r="E2822" s="23" cm="1">
        <f t="array" aca="1" ref="E2822" ca="1">_FV(A2822,"Price")</f>
        <v>40.3932</v>
      </c>
      <c r="F2822" s="27" cm="1">
        <f t="array" aca="1" ref="F2822" ca="1">_FV(A2822,"Change (%)",TRUE)</f>
        <v>8.3250000000000002E-4</v>
      </c>
      <c r="G2822" s="26" cm="1">
        <f t="array" aca="1" ref="G2822" ca="1">_FV(A2822,"Change")</f>
        <v>3.3599999999999998E-2</v>
      </c>
      <c r="H2822" s="23" cm="1">
        <f t="array" aca="1" ref="H2822" ca="1">_FV(A2822,"Open")</f>
        <v>40.528599999999997</v>
      </c>
      <c r="I2822" s="23" cm="1">
        <f t="array" aca="1" ref="I2822" ca="1">_FV(A2822,"Low")</f>
        <v>40.3932</v>
      </c>
      <c r="J2822" s="23" cm="1">
        <f t="array" aca="1" ref="J2822" ca="1">_FV(A2822,"High")</f>
        <v>40.528599999999997</v>
      </c>
      <c r="K2822" s="23" cm="1">
        <f t="array" aca="1" ref="K2822" ca="1">_FV(A2822,"Previous close",TRUE)</f>
        <v>40.3596</v>
      </c>
      <c r="L2822" s="26"/>
      <c r="M2822" s="23" cm="1">
        <f t="array" aca="1" ref="M2822" ca="1">_FV(A2822,"52 week low",TRUE)</f>
        <v>38.371600000000001</v>
      </c>
      <c r="N2822" s="23" cm="1">
        <f t="array" aca="1" ref="N2822" ca="1">_FV(A2822,"52 week high",TRUE)</f>
        <v>42.69</v>
      </c>
      <c r="O2822" s="8" cm="1">
        <f t="array" aca="1" ref="O2822" ca="1">_FV(A2822,"Volume")</f>
        <v>4405</v>
      </c>
      <c r="P2822" s="7" cm="1">
        <f t="array" aca="1" ref="P2822" ca="1">_FV(A2822,"Volume average",TRUE)</f>
        <v>6196</v>
      </c>
      <c r="Q2822" t="s">
        <v>3097</v>
      </c>
      <c r="R2822" t="s">
        <v>2315</v>
      </c>
      <c r="S2822" t="s">
        <v>3157</v>
      </c>
      <c r="T2822" s="25" cm="1">
        <f t="array" aca="1" ref="T2822" ca="1">_FV(A2822,"Expense ratio",TRUE)</f>
        <v>3.0000000000000001E-3</v>
      </c>
      <c r="U2822" s="24" cm="1">
        <f t="array" aca="1" ref="U2822" ca="1">_FV(A2822,"Market cap",TRUE)</f>
        <v>26161549.59</v>
      </c>
      <c r="V2822" s="4">
        <v>26161548</v>
      </c>
      <c r="W2822" s="4">
        <v>26161548</v>
      </c>
      <c r="Y2822" t="s">
        <v>3674</v>
      </c>
      <c r="Z2822" s="5">
        <v>40.159999999999997</v>
      </c>
      <c r="AA2822" s="20"/>
      <c r="AB2822" s="5">
        <v>6.5000000000000002E-2</v>
      </c>
      <c r="AC2822" s="4">
        <v>28611</v>
      </c>
      <c r="AE2822" s="5">
        <v>3.7549240341114181</v>
      </c>
      <c r="AF2822" s="5">
        <v>5.1188599105626453</v>
      </c>
      <c r="AI2822" s="4">
        <v>28611</v>
      </c>
      <c r="AJ2822" s="5">
        <v>1149318.1754999999</v>
      </c>
      <c r="AL2822" s="5">
        <v>42.69</v>
      </c>
      <c r="AM2822" s="5">
        <v>38.372</v>
      </c>
      <c r="AN2822" t="s">
        <v>90</v>
      </c>
      <c r="AO2822" t="str" cm="1">
        <f t="array" aca="1" ref="AO2822" ca="1">_FV(A2822,"Currency")</f>
        <v>USD</v>
      </c>
      <c r="AP2822" t="str" cm="1">
        <f t="array" aca="1" ref="AP2822" ca="1">_FV(A2822,"Exchange")</f>
        <v>CBOE BZX Exchange</v>
      </c>
      <c r="AQ2822" s="6" t="str" cm="1">
        <f t="array" aca="1" ref="AQ2822" ca="1">_FV(A2822,"Exchange abbreviation",TRUE)</f>
        <v>BATS</v>
      </c>
      <c r="AR2822" t="str" cm="1">
        <f t="array" aca="1" ref="AR2822" ca="1">_FV(A2822,"Instrument type",TRUE)</f>
        <v>ETF</v>
      </c>
    </row>
    <row r="2823" spans="1:44" ht="18.75" customHeight="1" x14ac:dyDescent="0.25">
      <c r="A2823" t="e" vm="2835">
        <v>#VALUE!</v>
      </c>
      <c r="B2823" t="s">
        <v>7622</v>
      </c>
      <c r="C2823" t="s">
        <v>7623</v>
      </c>
      <c r="D2823" s="31" cm="1">
        <f t="array" aca="1" ref="D2823" ca="1">_FV(A2823,"Last trade time",TRUE)</f>
        <v>45824.840277812502</v>
      </c>
      <c r="E2823" s="23" cm="1">
        <f t="array" aca="1" ref="E2823" ca="1">_FV(A2823,"Price")</f>
        <v>17.03</v>
      </c>
      <c r="F2823" s="27" cm="1">
        <f t="array" aca="1" ref="F2823" ca="1">_FV(A2823,"Change (%)",TRUE)</f>
        <v>-2.343E-3</v>
      </c>
      <c r="G2823" s="26" cm="1">
        <f t="array" aca="1" ref="G2823" ca="1">_FV(A2823,"Change")</f>
        <v>-0.04</v>
      </c>
      <c r="H2823" s="23" cm="1">
        <f t="array" aca="1" ref="H2823" ca="1">_FV(A2823,"Open")</f>
        <v>17.059999999999999</v>
      </c>
      <c r="I2823" s="23" cm="1">
        <f t="array" aca="1" ref="I2823" ca="1">_FV(A2823,"Low")</f>
        <v>17.02</v>
      </c>
      <c r="J2823" s="23" cm="1">
        <f t="array" aca="1" ref="J2823" ca="1">_FV(A2823,"High")</f>
        <v>17.079999999999998</v>
      </c>
      <c r="K2823" s="23" cm="1">
        <f t="array" aca="1" ref="K2823" ca="1">_FV(A2823,"Previous close",TRUE)</f>
        <v>17.07</v>
      </c>
      <c r="L2823" s="26"/>
      <c r="M2823" s="23" cm="1">
        <f t="array" aca="1" ref="M2823" ca="1">_FV(A2823,"52 week low",TRUE)</f>
        <v>16.569800000000001</v>
      </c>
      <c r="N2823" s="23" cm="1">
        <f t="array" aca="1" ref="N2823" ca="1">_FV(A2823,"52 week high",TRUE)</f>
        <v>17.89</v>
      </c>
      <c r="O2823" s="8" cm="1">
        <f t="array" aca="1" ref="O2823" ca="1">_FV(A2823,"Volume")</f>
        <v>10800</v>
      </c>
      <c r="P2823" s="7" cm="1">
        <f t="array" aca="1" ref="P2823" ca="1">_FV(A2823,"Volume average",TRUE)</f>
        <v>43566</v>
      </c>
      <c r="Q2823" t="s">
        <v>3918</v>
      </c>
      <c r="S2823" t="s">
        <v>7624</v>
      </c>
      <c r="T2823" s="25" cm="1">
        <f t="array" aca="1" ref="T2823" ca="1">_FV(A2823,"Expense ratio",TRUE)</f>
        <v>3.0000000000000001E-3</v>
      </c>
      <c r="U2823" s="24" cm="1">
        <f t="array" aca="1" ref="U2823" ca="1">_FV(A2823,"Market cap",TRUE)</f>
        <v>130976748.18000001</v>
      </c>
      <c r="V2823" s="4">
        <v>130976752</v>
      </c>
      <c r="W2823" s="4">
        <v>130976752</v>
      </c>
      <c r="Y2823" t="s">
        <v>7625</v>
      </c>
      <c r="Z2823" s="5">
        <v>16.91</v>
      </c>
      <c r="AB2823" s="5">
        <v>3.6700000000000003E-2</v>
      </c>
      <c r="AC2823" s="4">
        <v>22707</v>
      </c>
      <c r="AE2823" s="5">
        <v>1.320991425105267</v>
      </c>
      <c r="AF2823" s="5">
        <v>3.2809798633685721</v>
      </c>
      <c r="AI2823" s="4">
        <v>22707</v>
      </c>
      <c r="AJ2823" s="5">
        <v>383750.57069999998</v>
      </c>
      <c r="AL2823" s="5">
        <v>17.89</v>
      </c>
      <c r="AM2823" s="5">
        <v>16.57</v>
      </c>
      <c r="AN2823" t="s">
        <v>47</v>
      </c>
      <c r="AO2823" t="str" cm="1">
        <f t="array" aca="1" ref="AO2823" ca="1">_FV(A2823,"Currency")</f>
        <v>USD</v>
      </c>
      <c r="AP2823" t="str" cm="1">
        <f t="array" aca="1" ref="AP2823" ca="1">_FV(A2823,"Exchange")</f>
        <v>NYSE Arca</v>
      </c>
      <c r="AQ2823" s="6" t="str" cm="1">
        <f t="array" aca="1" ref="AQ2823" ca="1">_FV(A2823,"Exchange abbreviation",TRUE)</f>
        <v>ARCX</v>
      </c>
      <c r="AR2823" t="str" cm="1">
        <f t="array" aca="1" ref="AR2823" ca="1">_FV(A2823,"Instrument type",TRUE)</f>
        <v>ETF</v>
      </c>
    </row>
    <row r="2824" spans="1:44" ht="18.75" customHeight="1" x14ac:dyDescent="0.25">
      <c r="A2824" t="e" vm="2836">
        <v>#VALUE!</v>
      </c>
      <c r="B2824" t="s">
        <v>7626</v>
      </c>
      <c r="C2824" t="s">
        <v>7627</v>
      </c>
      <c r="D2824" s="31" cm="1">
        <f t="array" aca="1" ref="D2824" ca="1">_FV(A2824,"Last trade time",TRUE)</f>
        <v>45824.924810682809</v>
      </c>
      <c r="E2824" s="23" cm="1">
        <f t="array" aca="1" ref="E2824" ca="1">_FV(A2824,"Price")</f>
        <v>21.02</v>
      </c>
      <c r="F2824" s="27" cm="1">
        <f t="array" aca="1" ref="F2824" ca="1">_FV(A2824,"Change (%)",TRUE)</f>
        <v>4.7799999999999995E-3</v>
      </c>
      <c r="G2824" s="26" cm="1">
        <f t="array" aca="1" ref="G2824" ca="1">_FV(A2824,"Change")</f>
        <v>0.1</v>
      </c>
      <c r="H2824" s="23" cm="1">
        <f t="array" aca="1" ref="H2824" ca="1">_FV(A2824,"Open")</f>
        <v>21.05</v>
      </c>
      <c r="I2824" s="23" cm="1">
        <f t="array" aca="1" ref="I2824" ca="1">_FV(A2824,"Low")</f>
        <v>21.01</v>
      </c>
      <c r="J2824" s="23" cm="1">
        <f t="array" aca="1" ref="J2824" ca="1">_FV(A2824,"High")</f>
        <v>21.1</v>
      </c>
      <c r="K2824" s="23" cm="1">
        <f t="array" aca="1" ref="K2824" ca="1">_FV(A2824,"Previous close",TRUE)</f>
        <v>20.92</v>
      </c>
      <c r="L2824" s="26"/>
      <c r="M2824" s="23" cm="1">
        <f t="array" aca="1" ref="M2824" ca="1">_FV(A2824,"52 week low",TRUE)</f>
        <v>19.440000000000001</v>
      </c>
      <c r="N2824" s="23" cm="1">
        <f t="array" aca="1" ref="N2824" ca="1">_FV(A2824,"52 week high",TRUE)</f>
        <v>21.425000000000001</v>
      </c>
      <c r="O2824" s="8" cm="1">
        <f t="array" aca="1" ref="O2824" ca="1">_FV(A2824,"Volume")</f>
        <v>268340</v>
      </c>
      <c r="P2824" s="7" cm="1">
        <f t="array" aca="1" ref="P2824" ca="1">_FV(A2824,"Volume average",TRUE)</f>
        <v>397622</v>
      </c>
      <c r="Q2824" t="s">
        <v>2314</v>
      </c>
      <c r="R2824" t="s">
        <v>2315</v>
      </c>
      <c r="S2824" t="s">
        <v>2310</v>
      </c>
      <c r="T2824" s="25" cm="1">
        <f t="array" aca="1" ref="T2824" ca="1">_FV(A2824,"Expense ratio",TRUE)</f>
        <v>3.0000000000000001E-3</v>
      </c>
      <c r="U2824" s="24" cm="1">
        <f t="array" aca="1" ref="U2824" ca="1">_FV(A2824,"Market cap",TRUE)</f>
        <v>1911598969.74</v>
      </c>
      <c r="V2824" s="4">
        <v>1911598976</v>
      </c>
      <c r="W2824" s="4">
        <v>1911598976</v>
      </c>
      <c r="Y2824" t="s">
        <v>5921</v>
      </c>
      <c r="Z2824" s="5">
        <v>20.878530000000001</v>
      </c>
      <c r="AA2824" s="20"/>
      <c r="AB2824" s="5">
        <v>4.8600003000000003E-2</v>
      </c>
      <c r="AC2824" s="4">
        <v>329073</v>
      </c>
      <c r="AE2824" s="5">
        <v>9.4765402449218819</v>
      </c>
      <c r="AF2824" s="5">
        <v>10.236368874130349</v>
      </c>
      <c r="AI2824" s="4">
        <v>329073</v>
      </c>
      <c r="AJ2824" s="5">
        <v>6871044.2399999993</v>
      </c>
      <c r="AL2824" s="5">
        <v>21.43</v>
      </c>
      <c r="AM2824" s="5">
        <v>19.440000000000001</v>
      </c>
      <c r="AN2824" t="s">
        <v>90</v>
      </c>
      <c r="AO2824" t="str" cm="1">
        <f t="array" aca="1" ref="AO2824" ca="1">_FV(A2824,"Currency")</f>
        <v>USD</v>
      </c>
      <c r="AP2824" t="str" cm="1">
        <f t="array" aca="1" ref="AP2824" ca="1">_FV(A2824,"Exchange")</f>
        <v>NYSE Arca</v>
      </c>
      <c r="AQ2824" s="6" t="str" cm="1">
        <f t="array" aca="1" ref="AQ2824" ca="1">_FV(A2824,"Exchange abbreviation",TRUE)</f>
        <v>ARCX</v>
      </c>
      <c r="AR2824" t="str" cm="1">
        <f t="array" aca="1" ref="AR2824" ca="1">_FV(A2824,"Instrument type",TRUE)</f>
        <v>ETF</v>
      </c>
    </row>
    <row r="2825" spans="1:44" ht="18.75" customHeight="1" x14ac:dyDescent="0.25">
      <c r="A2825" t="e" vm="2837">
        <v>#VALUE!</v>
      </c>
      <c r="B2825" t="s">
        <v>7628</v>
      </c>
      <c r="C2825" t="s">
        <v>7629</v>
      </c>
      <c r="D2825" s="31" cm="1">
        <f t="array" aca="1" ref="D2825" ca="1">_FV(A2825,"Last trade time",TRUE)</f>
        <v>45824.932650219533</v>
      </c>
      <c r="E2825" s="23" cm="1">
        <f t="array" aca="1" ref="E2825" ca="1">_FV(A2825,"Price")</f>
        <v>34.74</v>
      </c>
      <c r="F2825" s="27" cm="1">
        <f t="array" aca="1" ref="F2825" ca="1">_FV(A2825,"Change (%)",TRUE)</f>
        <v>4.627E-3</v>
      </c>
      <c r="G2825" s="26" cm="1">
        <f t="array" aca="1" ref="G2825" ca="1">_FV(A2825,"Change")</f>
        <v>0.16</v>
      </c>
      <c r="H2825" s="23" cm="1">
        <f t="array" aca="1" ref="H2825" ca="1">_FV(A2825,"Open")</f>
        <v>34.729999999999997</v>
      </c>
      <c r="I2825" s="23" cm="1">
        <f t="array" aca="1" ref="I2825" ca="1">_FV(A2825,"Low")</f>
        <v>34.520000000000003</v>
      </c>
      <c r="J2825" s="23" cm="1">
        <f t="array" aca="1" ref="J2825" ca="1">_FV(A2825,"High")</f>
        <v>34.763800000000003</v>
      </c>
      <c r="K2825" s="23" cm="1">
        <f t="array" aca="1" ref="K2825" ca="1">_FV(A2825,"Previous close",TRUE)</f>
        <v>34.58</v>
      </c>
      <c r="L2825" s="26"/>
      <c r="M2825" s="23" cm="1">
        <f t="array" aca="1" ref="M2825" ca="1">_FV(A2825,"52 week low",TRUE)</f>
        <v>25.405000000000001</v>
      </c>
      <c r="N2825" s="23" cm="1">
        <f t="array" aca="1" ref="N2825" ca="1">_FV(A2825,"52 week high",TRUE)</f>
        <v>35.169899999999998</v>
      </c>
      <c r="O2825" s="8" cm="1">
        <f t="array" aca="1" ref="O2825" ca="1">_FV(A2825,"Volume")</f>
        <v>759729</v>
      </c>
      <c r="P2825" s="7" cm="1">
        <f t="array" aca="1" ref="P2825" ca="1">_FV(A2825,"Volume average",TRUE)</f>
        <v>810806</v>
      </c>
      <c r="Q2825" t="s">
        <v>129</v>
      </c>
      <c r="R2825" t="s">
        <v>173</v>
      </c>
      <c r="S2825" t="s">
        <v>4407</v>
      </c>
      <c r="T2825" s="25" cm="1">
        <f t="array" aca="1" ref="T2825" ca="1">_FV(A2825,"Expense ratio",TRUE)</f>
        <v>3.0000000000000001E-3</v>
      </c>
      <c r="U2825" s="24" cm="1">
        <f t="array" aca="1" ref="U2825" ca="1">_FV(A2825,"Market cap",TRUE)</f>
        <v>1687465339.04</v>
      </c>
      <c r="V2825" s="4">
        <v>1687465344</v>
      </c>
      <c r="W2825" s="4">
        <v>1687465344</v>
      </c>
      <c r="Y2825" t="s">
        <v>7630</v>
      </c>
      <c r="Z2825" s="5">
        <v>34.5</v>
      </c>
      <c r="AA2825" s="20"/>
      <c r="AB2825" s="4">
        <v>0</v>
      </c>
      <c r="AC2825" s="4">
        <v>821125</v>
      </c>
      <c r="AE2825" s="5">
        <v>24.09639018379151</v>
      </c>
      <c r="AF2825" s="5">
        <v>17.202146724776529</v>
      </c>
      <c r="AI2825" s="4">
        <v>821125</v>
      </c>
      <c r="AJ2825" s="5">
        <v>28156376.25</v>
      </c>
      <c r="AL2825" s="5">
        <v>35.17</v>
      </c>
      <c r="AM2825" s="5">
        <v>25.41</v>
      </c>
      <c r="AN2825" t="s">
        <v>82</v>
      </c>
      <c r="AO2825" t="str" cm="1">
        <f t="array" aca="1" ref="AO2825" ca="1">_FV(A2825,"Currency")</f>
        <v>USD</v>
      </c>
      <c r="AP2825" t="str" cm="1">
        <f t="array" aca="1" ref="AP2825" ca="1">_FV(A2825,"Exchange")</f>
        <v>NYSE Arca</v>
      </c>
      <c r="AQ2825" s="6" t="str" cm="1">
        <f t="array" aca="1" ref="AQ2825" ca="1">_FV(A2825,"Exchange abbreviation",TRUE)</f>
        <v>ARCX</v>
      </c>
      <c r="AR2825" t="str" cm="1">
        <f t="array" aca="1" ref="AR2825" ca="1">_FV(A2825,"Instrument type",TRUE)</f>
        <v>ETF</v>
      </c>
    </row>
    <row r="2826" spans="1:44" ht="18.75" customHeight="1" x14ac:dyDescent="0.25">
      <c r="A2826" t="e" vm="2838">
        <v>#VALUE!</v>
      </c>
      <c r="B2826" t="s">
        <v>7631</v>
      </c>
      <c r="C2826" t="s">
        <v>7632</v>
      </c>
      <c r="D2826" s="31" cm="1">
        <f t="array" aca="1" ref="D2826" ca="1">_FV(A2826,"Last trade time",TRUE)</f>
        <v>45824.840277789066</v>
      </c>
      <c r="E2826" s="23" cm="1">
        <f t="array" aca="1" ref="E2826" ca="1">_FV(A2826,"Price")</f>
        <v>24.68</v>
      </c>
      <c r="F2826" s="27" cm="1">
        <f t="array" aca="1" ref="F2826" ca="1">_FV(A2826,"Change (%)",TRUE)</f>
        <v>-1.214E-3</v>
      </c>
      <c r="G2826" s="26" cm="1">
        <f t="array" aca="1" ref="G2826" ca="1">_FV(A2826,"Change")</f>
        <v>-0.03</v>
      </c>
      <c r="H2826" s="23" cm="1">
        <f t="array" aca="1" ref="H2826" ca="1">_FV(A2826,"Open")</f>
        <v>24.7</v>
      </c>
      <c r="I2826" s="23" cm="1">
        <f t="array" aca="1" ref="I2826" ca="1">_FV(A2826,"Low")</f>
        <v>24.67</v>
      </c>
      <c r="J2826" s="23" cm="1">
        <f t="array" aca="1" ref="J2826" ca="1">_FV(A2826,"High")</f>
        <v>24.77</v>
      </c>
      <c r="K2826" s="23" cm="1">
        <f t="array" aca="1" ref="K2826" ca="1">_FV(A2826,"Previous close",TRUE)</f>
        <v>24.71</v>
      </c>
      <c r="L2826" s="26"/>
      <c r="M2826" s="23" cm="1">
        <f t="array" aca="1" ref="M2826" ca="1">_FV(A2826,"52 week low",TRUE)</f>
        <v>24.1629</v>
      </c>
      <c r="N2826" s="23" cm="1">
        <f t="array" aca="1" ref="N2826" ca="1">_FV(A2826,"52 week high",TRUE)</f>
        <v>25.22</v>
      </c>
      <c r="O2826" s="8" cm="1">
        <f t="array" aca="1" ref="O2826" ca="1">_FV(A2826,"Volume")</f>
        <v>7956</v>
      </c>
      <c r="P2826" s="7" cm="1">
        <f t="array" aca="1" ref="P2826" ca="1">_FV(A2826,"Volume average",TRUE)</f>
        <v>20977</v>
      </c>
      <c r="Q2826" t="s">
        <v>416</v>
      </c>
      <c r="S2826" t="s">
        <v>7148</v>
      </c>
      <c r="T2826" s="25" cm="1">
        <f t="array" aca="1" ref="T2826" ca="1">_FV(A2826,"Expense ratio",TRUE)</f>
        <v>3.0000000000000001E-3</v>
      </c>
      <c r="U2826" s="24" cm="1">
        <f t="array" aca="1" ref="U2826" ca="1">_FV(A2826,"Market cap",TRUE)</f>
        <v>216126435.59</v>
      </c>
      <c r="V2826" s="4">
        <v>216126432</v>
      </c>
      <c r="W2826" s="4">
        <v>216126432</v>
      </c>
      <c r="X2826" t="s">
        <v>7633</v>
      </c>
      <c r="Y2826" t="s">
        <v>7150</v>
      </c>
      <c r="Z2826" s="5">
        <v>24.481200000000001</v>
      </c>
      <c r="AA2826" s="5">
        <v>5.5787209999999998</v>
      </c>
      <c r="AB2826" s="20"/>
      <c r="AC2826" s="4">
        <v>25787</v>
      </c>
      <c r="AE2826" s="5">
        <v>2.0196358721238821</v>
      </c>
      <c r="AF2826" s="20"/>
      <c r="AI2826" s="4">
        <v>25787</v>
      </c>
      <c r="AJ2826" s="5">
        <v>632160.56890000007</v>
      </c>
      <c r="AL2826" s="5">
        <v>25.22</v>
      </c>
      <c r="AM2826" s="5">
        <v>24.163</v>
      </c>
      <c r="AN2826" t="s">
        <v>47</v>
      </c>
      <c r="AO2826" t="str" cm="1">
        <f t="array" aca="1" ref="AO2826" ca="1">_FV(A2826,"Currency")</f>
        <v>USD</v>
      </c>
      <c r="AP2826" t="str" cm="1">
        <f t="array" aca="1" ref="AP2826" ca="1">_FV(A2826,"Exchange")</f>
        <v>NYSE Arca</v>
      </c>
      <c r="AQ2826" s="6" t="str" cm="1">
        <f t="array" aca="1" ref="AQ2826" ca="1">_FV(A2826,"Exchange abbreviation",TRUE)</f>
        <v>ARCX</v>
      </c>
      <c r="AR2826" t="str" cm="1">
        <f t="array" aca="1" ref="AR2826" ca="1">_FV(A2826,"Instrument type",TRUE)</f>
        <v>ETF</v>
      </c>
    </row>
    <row r="2827" spans="1:44" ht="18.75" customHeight="1" x14ac:dyDescent="0.25">
      <c r="A2827" t="e" vm="2839">
        <v>#VALUE!</v>
      </c>
      <c r="B2827" t="s">
        <v>7634</v>
      </c>
      <c r="C2827" t="s">
        <v>7635</v>
      </c>
      <c r="D2827" s="31" cm="1">
        <f t="array" aca="1" ref="D2827" ca="1">_FV(A2827,"Last trade time",TRUE)</f>
        <v>45824.840317685157</v>
      </c>
      <c r="E2827" s="23" cm="1">
        <f t="array" aca="1" ref="E2827" ca="1">_FV(A2827,"Price")</f>
        <v>48.1</v>
      </c>
      <c r="F2827" s="27" cm="1">
        <f t="array" aca="1" ref="F2827" ca="1">_FV(A2827,"Change (%)",TRUE)</f>
        <v>1.3320000000000001E-3</v>
      </c>
      <c r="G2827" s="26" cm="1">
        <f t="array" aca="1" ref="G2827" ca="1">_FV(A2827,"Change")</f>
        <v>6.4000000000000001E-2</v>
      </c>
      <c r="H2827" s="23" cm="1">
        <f t="array" aca="1" ref="H2827" ca="1">_FV(A2827,"Open")</f>
        <v>48.33</v>
      </c>
      <c r="I2827" s="23" cm="1">
        <f t="array" aca="1" ref="I2827" ca="1">_FV(A2827,"Low")</f>
        <v>48</v>
      </c>
      <c r="J2827" s="23" cm="1">
        <f t="array" aca="1" ref="J2827" ca="1">_FV(A2827,"High")</f>
        <v>48.57</v>
      </c>
      <c r="K2827" s="23" cm="1">
        <f t="array" aca="1" ref="K2827" ca="1">_FV(A2827,"Previous close",TRUE)</f>
        <v>48.036000000000001</v>
      </c>
      <c r="L2827" s="26"/>
      <c r="M2827" s="23" cm="1">
        <f t="array" aca="1" ref="M2827" ca="1">_FV(A2827,"52 week low",TRUE)</f>
        <v>39.940100000000001</v>
      </c>
      <c r="N2827" s="23" cm="1">
        <f t="array" aca="1" ref="N2827" ca="1">_FV(A2827,"52 week high",TRUE)</f>
        <v>51.99</v>
      </c>
      <c r="O2827" s="8" cm="1">
        <f t="array" aca="1" ref="O2827" ca="1">_FV(A2827,"Volume")</f>
        <v>76744</v>
      </c>
      <c r="P2827" s="7" cm="1">
        <f t="array" aca="1" ref="P2827" ca="1">_FV(A2827,"Volume average",TRUE)</f>
        <v>147502</v>
      </c>
      <c r="Q2827" t="s">
        <v>2842</v>
      </c>
      <c r="S2827" t="s">
        <v>2067</v>
      </c>
      <c r="T2827" s="25" cm="1">
        <f t="array" aca="1" ref="T2827" ca="1">_FV(A2827,"Expense ratio",TRUE)</f>
        <v>3.0000000000000001E-3</v>
      </c>
      <c r="U2827" s="24" cm="1">
        <f t="array" aca="1" ref="U2827" ca="1">_FV(A2827,"Market cap",TRUE)</f>
        <v>2463230334.4299998</v>
      </c>
      <c r="V2827" s="4">
        <v>2463230208</v>
      </c>
      <c r="W2827" s="4">
        <v>2463230208</v>
      </c>
      <c r="Y2827" t="s">
        <v>7636</v>
      </c>
      <c r="Z2827" s="5">
        <v>48.590499999999999</v>
      </c>
      <c r="AA2827" s="5">
        <v>20.626472</v>
      </c>
      <c r="AB2827" s="5">
        <v>1.9199998999999999E-2</v>
      </c>
      <c r="AC2827" s="4">
        <v>295384</v>
      </c>
      <c r="AE2827" s="5">
        <v>5.7607587693524032</v>
      </c>
      <c r="AF2827" s="5">
        <v>15.126896966281709</v>
      </c>
      <c r="AI2827" s="4">
        <v>295384</v>
      </c>
      <c r="AJ2827" s="5">
        <v>14343847.039999999</v>
      </c>
      <c r="AL2827" s="5">
        <v>51.99</v>
      </c>
      <c r="AM2827" s="5">
        <v>39.94</v>
      </c>
      <c r="AN2827" t="s">
        <v>82</v>
      </c>
      <c r="AO2827" t="str" cm="1">
        <f t="array" aca="1" ref="AO2827" ca="1">_FV(A2827,"Currency")</f>
        <v>USD</v>
      </c>
      <c r="AP2827" t="str" cm="1">
        <f t="array" aca="1" ref="AP2827" ca="1">_FV(A2827,"Exchange")</f>
        <v>CBOE BZX Exchange</v>
      </c>
      <c r="AQ2827" s="6" t="str" cm="1">
        <f t="array" aca="1" ref="AQ2827" ca="1">_FV(A2827,"Exchange abbreviation",TRUE)</f>
        <v>BATS</v>
      </c>
      <c r="AR2827" t="str" cm="1">
        <f t="array" aca="1" ref="AR2827" ca="1">_FV(A2827,"Instrument type",TRUE)</f>
        <v>ETF</v>
      </c>
    </row>
    <row r="2828" spans="1:44" ht="18.75" customHeight="1" x14ac:dyDescent="0.25">
      <c r="A2828" t="e" vm="2840">
        <v>#VALUE!</v>
      </c>
      <c r="B2828" t="s">
        <v>7637</v>
      </c>
      <c r="C2828" t="s">
        <v>7638</v>
      </c>
      <c r="D2828" s="31" cm="1">
        <f t="array" aca="1" ref="D2828" ca="1">_FV(A2828,"Last trade time",TRUE)</f>
        <v>45824.840299142968</v>
      </c>
      <c r="E2828" s="23" cm="1">
        <f t="array" aca="1" ref="E2828" ca="1">_FV(A2828,"Price")</f>
        <v>53.83</v>
      </c>
      <c r="F2828" s="27" cm="1">
        <f t="array" aca="1" ref="F2828" ca="1">_FV(A2828,"Change (%)",TRUE)</f>
        <v>7.8639999999999995E-3</v>
      </c>
      <c r="G2828" s="26" cm="1">
        <f t="array" aca="1" ref="G2828" ca="1">_FV(A2828,"Change")</f>
        <v>0.42</v>
      </c>
      <c r="H2828" s="23" cm="1">
        <f t="array" aca="1" ref="H2828" ca="1">_FV(A2828,"Open")</f>
        <v>53.83</v>
      </c>
      <c r="I2828" s="23" cm="1">
        <f t="array" aca="1" ref="I2828" ca="1">_FV(A2828,"Low")</f>
        <v>53.7288</v>
      </c>
      <c r="J2828" s="23" cm="1">
        <f t="array" aca="1" ref="J2828" ca="1">_FV(A2828,"High")</f>
        <v>54.007300000000001</v>
      </c>
      <c r="K2828" s="23" cm="1">
        <f t="array" aca="1" ref="K2828" ca="1">_FV(A2828,"Previous close",TRUE)</f>
        <v>53.41</v>
      </c>
      <c r="L2828" s="26"/>
      <c r="M2828" s="23" cm="1">
        <f t="array" aca="1" ref="M2828" ca="1">_FV(A2828,"52 week low",TRUE)</f>
        <v>46.2316</v>
      </c>
      <c r="N2828" s="23" cm="1">
        <f t="array" aca="1" ref="N2828" ca="1">_FV(A2828,"52 week high",TRUE)</f>
        <v>59.069499999999998</v>
      </c>
      <c r="O2828" s="8" cm="1">
        <f t="array" aca="1" ref="O2828" ca="1">_FV(A2828,"Volume")</f>
        <v>101711</v>
      </c>
      <c r="P2828" s="7" cm="1">
        <f t="array" aca="1" ref="P2828" ca="1">_FV(A2828,"Volume average",TRUE)</f>
        <v>141138</v>
      </c>
      <c r="Q2828" t="s">
        <v>496</v>
      </c>
      <c r="S2828" t="s">
        <v>263</v>
      </c>
      <c r="T2828" s="25" cm="1">
        <f t="array" aca="1" ref="T2828" ca="1">_FV(A2828,"Expense ratio",TRUE)</f>
        <v>3.0000000000000001E-3</v>
      </c>
      <c r="U2828" s="24" cm="1">
        <f t="array" aca="1" ref="U2828" ca="1">_FV(A2828,"Market cap",TRUE)</f>
        <v>1610104146.6900001</v>
      </c>
      <c r="V2828" s="4">
        <v>1610104192</v>
      </c>
      <c r="W2828" s="4">
        <v>1610104192</v>
      </c>
      <c r="Y2828" t="s">
        <v>7340</v>
      </c>
      <c r="Z2828" s="5">
        <v>54.19</v>
      </c>
      <c r="AA2828" s="5">
        <v>18.240887000000001</v>
      </c>
      <c r="AB2828" s="5">
        <v>1.35E-2</v>
      </c>
      <c r="AC2828" s="4">
        <v>216980</v>
      </c>
      <c r="AE2828" s="5">
        <v>0.1311821615427089</v>
      </c>
      <c r="AF2828" s="5">
        <v>6.6580417846343387</v>
      </c>
      <c r="AI2828" s="4">
        <v>216980</v>
      </c>
      <c r="AJ2828" s="5">
        <v>11773334.800000001</v>
      </c>
      <c r="AL2828" s="5">
        <v>59.07</v>
      </c>
      <c r="AM2828" s="5">
        <v>46.231999999999999</v>
      </c>
      <c r="AN2828" t="s">
        <v>82</v>
      </c>
      <c r="AO2828" t="str" cm="1">
        <f t="array" aca="1" ref="AO2828" ca="1">_FV(A2828,"Currency")</f>
        <v>USD</v>
      </c>
      <c r="AP2828" t="str" cm="1">
        <f t="array" aca="1" ref="AP2828" ca="1">_FV(A2828,"Exchange")</f>
        <v>CBOE BZX Exchange</v>
      </c>
      <c r="AQ2828" s="6" t="str" cm="1">
        <f t="array" aca="1" ref="AQ2828" ca="1">_FV(A2828,"Exchange abbreviation",TRUE)</f>
        <v>BATS</v>
      </c>
      <c r="AR2828" t="str" cm="1">
        <f t="array" aca="1" ref="AR2828" ca="1">_FV(A2828,"Instrument type",TRUE)</f>
        <v>ETF</v>
      </c>
    </row>
    <row r="2829" spans="1:44" ht="18.75" customHeight="1" x14ac:dyDescent="0.25">
      <c r="A2829" t="e" vm="2841">
        <v>#VALUE!</v>
      </c>
      <c r="B2829" t="s">
        <v>7639</v>
      </c>
      <c r="C2829" t="s">
        <v>7640</v>
      </c>
      <c r="D2829" s="31" cm="1">
        <f t="array" aca="1" ref="D2829" ca="1">_FV(A2829,"Last trade time",TRUE)</f>
        <v>45824.843750265623</v>
      </c>
      <c r="E2829" s="23" cm="1">
        <f t="array" aca="1" ref="E2829" ca="1">_FV(A2829,"Price")</f>
        <v>49.64</v>
      </c>
      <c r="F2829" s="27" cm="1">
        <f t="array" aca="1" ref="F2829" ca="1">_FV(A2829,"Change (%)",TRUE)</f>
        <v>1.9092999999999999E-2</v>
      </c>
      <c r="G2829" s="26" cm="1">
        <f t="array" aca="1" ref="G2829" ca="1">_FV(A2829,"Change")</f>
        <v>0.93</v>
      </c>
      <c r="H2829" s="23" cm="1">
        <f t="array" aca="1" ref="H2829" ca="1">_FV(A2829,"Open")</f>
        <v>49.1</v>
      </c>
      <c r="I2829" s="23" cm="1">
        <f t="array" aca="1" ref="I2829" ca="1">_FV(A2829,"Low")</f>
        <v>48.98</v>
      </c>
      <c r="J2829" s="23" cm="1">
        <f t="array" aca="1" ref="J2829" ca="1">_FV(A2829,"High")</f>
        <v>49.815100000000001</v>
      </c>
      <c r="K2829" s="23" cm="1">
        <f t="array" aca="1" ref="K2829" ca="1">_FV(A2829,"Previous close",TRUE)</f>
        <v>48.71</v>
      </c>
      <c r="L2829" s="26"/>
      <c r="M2829" s="23" cm="1">
        <f t="array" aca="1" ref="M2829" ca="1">_FV(A2829,"52 week low",TRUE)</f>
        <v>35.479999999999997</v>
      </c>
      <c r="N2829" s="23" cm="1">
        <f t="array" aca="1" ref="N2829" ca="1">_FV(A2829,"52 week high",TRUE)</f>
        <v>51.44</v>
      </c>
      <c r="O2829" s="8" cm="1">
        <f t="array" aca="1" ref="O2829" ca="1">_FV(A2829,"Volume")</f>
        <v>17035</v>
      </c>
      <c r="P2829" s="7" cm="1">
        <f t="array" aca="1" ref="P2829" ca="1">_FV(A2829,"Volume average",TRUE)</f>
        <v>17040</v>
      </c>
      <c r="Q2829" t="s">
        <v>490</v>
      </c>
      <c r="S2829" t="s">
        <v>617</v>
      </c>
      <c r="T2829" s="25" cm="1">
        <f t="array" aca="1" ref="T2829" ca="1">_FV(A2829,"Expense ratio",TRUE)</f>
        <v>3.0000000000000001E-3</v>
      </c>
      <c r="U2829" s="24" cm="1">
        <f t="array" aca="1" ref="U2829" ca="1">_FV(A2829,"Market cap",TRUE)</f>
        <v>555819291.11000001</v>
      </c>
      <c r="V2829" s="4">
        <v>555819264</v>
      </c>
      <c r="W2829" s="4">
        <v>555819264</v>
      </c>
      <c r="Y2829" t="s">
        <v>7641</v>
      </c>
      <c r="Z2829" s="5">
        <v>48.084800000000001</v>
      </c>
      <c r="AA2829" s="5">
        <v>31.400307000000002</v>
      </c>
      <c r="AB2829" s="5">
        <v>8.0999999999999996E-3</v>
      </c>
      <c r="AC2829" s="4">
        <v>22869</v>
      </c>
      <c r="AE2829" s="5">
        <v>1.603353228112137</v>
      </c>
      <c r="AF2829" s="5">
        <v>21.594052010218999</v>
      </c>
      <c r="AI2829" s="4">
        <v>22869</v>
      </c>
      <c r="AJ2829" s="5">
        <v>1098398.07</v>
      </c>
      <c r="AL2829" s="5">
        <v>51.44</v>
      </c>
      <c r="AM2829" s="5">
        <v>35.479999999999997</v>
      </c>
      <c r="AN2829" t="s">
        <v>90</v>
      </c>
      <c r="AO2829" t="str" cm="1">
        <f t="array" aca="1" ref="AO2829" ca="1">_FV(A2829,"Currency")</f>
        <v>USD</v>
      </c>
      <c r="AP2829" t="str" cm="1">
        <f t="array" aca="1" ref="AP2829" ca="1">_FV(A2829,"Exchange")</f>
        <v>Nasdaq Stock Market</v>
      </c>
      <c r="AQ2829" s="6" t="str" cm="1">
        <f t="array" aca="1" ref="AQ2829" ca="1">_FV(A2829,"Exchange abbreviation",TRUE)</f>
        <v>XNAS</v>
      </c>
      <c r="AR2829" t="str" cm="1">
        <f t="array" aca="1" ref="AR2829" ca="1">_FV(A2829,"Instrument type",TRUE)</f>
        <v>ETF</v>
      </c>
    </row>
    <row r="2830" spans="1:44" ht="18.75" customHeight="1" x14ac:dyDescent="0.25">
      <c r="A2830" t="e" vm="2842">
        <v>#VALUE!</v>
      </c>
      <c r="B2830" t="s">
        <v>7642</v>
      </c>
      <c r="C2830" t="s">
        <v>7643</v>
      </c>
      <c r="D2830" s="31" cm="1">
        <f t="array" aca="1" ref="D2830" ca="1">_FV(A2830,"Last trade time",TRUE)</f>
        <v>45824.940987603906</v>
      </c>
      <c r="E2830" s="23" cm="1">
        <f t="array" aca="1" ref="E2830" ca="1">_FV(A2830,"Price")</f>
        <v>55.7</v>
      </c>
      <c r="F2830" s="27" cm="1">
        <f t="array" aca="1" ref="F2830" ca="1">_FV(A2830,"Change (%)",TRUE)</f>
        <v>1.5556E-2</v>
      </c>
      <c r="G2830" s="26" cm="1">
        <f t="array" aca="1" ref="G2830" ca="1">_FV(A2830,"Change")</f>
        <v>0.85319999999999996</v>
      </c>
      <c r="H2830" s="23" cm="1">
        <f t="array" aca="1" ref="H2830" ca="1">_FV(A2830,"Open")</f>
        <v>55.29</v>
      </c>
      <c r="I2830" s="23" cm="1">
        <f t="array" aca="1" ref="I2830" ca="1">_FV(A2830,"Low")</f>
        <v>55.29</v>
      </c>
      <c r="J2830" s="23" cm="1">
        <f t="array" aca="1" ref="J2830" ca="1">_FV(A2830,"High")</f>
        <v>55.8</v>
      </c>
      <c r="K2830" s="23" cm="1">
        <f t="array" aca="1" ref="K2830" ca="1">_FV(A2830,"Previous close",TRUE)</f>
        <v>54.846800000000002</v>
      </c>
      <c r="L2830" s="26"/>
      <c r="M2830" s="23" cm="1">
        <f t="array" aca="1" ref="M2830" ca="1">_FV(A2830,"52 week low",TRUE)</f>
        <v>41.69</v>
      </c>
      <c r="N2830" s="23" cm="1">
        <f t="array" aca="1" ref="N2830" ca="1">_FV(A2830,"52 week high",TRUE)</f>
        <v>56.8855</v>
      </c>
      <c r="O2830" s="8" cm="1">
        <f t="array" aca="1" ref="O2830" ca="1">_FV(A2830,"Volume")</f>
        <v>13038</v>
      </c>
      <c r="P2830" s="7" cm="1">
        <f t="array" aca="1" ref="P2830" ca="1">_FV(A2830,"Volume average",TRUE)</f>
        <v>19545</v>
      </c>
      <c r="Q2830" t="s">
        <v>490</v>
      </c>
      <c r="S2830" t="s">
        <v>2067</v>
      </c>
      <c r="T2830" s="25" cm="1">
        <f t="array" aca="1" ref="T2830" ca="1">_FV(A2830,"Expense ratio",TRUE)</f>
        <v>3.0000000000000001E-3</v>
      </c>
      <c r="U2830" s="24" cm="1">
        <f t="array" aca="1" ref="U2830" ca="1">_FV(A2830,"Market cap",TRUE)</f>
        <v>416124926.36000001</v>
      </c>
      <c r="V2830" s="4">
        <v>416124928</v>
      </c>
      <c r="W2830" s="4">
        <v>416124928</v>
      </c>
      <c r="Y2830" t="s">
        <v>7644</v>
      </c>
      <c r="Z2830" s="5">
        <v>55.161189999999998</v>
      </c>
      <c r="AA2830" s="5">
        <v>31.782084000000001</v>
      </c>
      <c r="AB2830" s="5">
        <v>3.0999999999999999E-3</v>
      </c>
      <c r="AC2830" s="4">
        <v>33280</v>
      </c>
      <c r="AE2830" s="5">
        <v>3.8747028837183621</v>
      </c>
      <c r="AF2830" s="5">
        <v>14.020045844502629</v>
      </c>
      <c r="AI2830" s="4">
        <v>33280</v>
      </c>
      <c r="AJ2830" s="5">
        <v>1834726.3999999999</v>
      </c>
      <c r="AL2830" s="5">
        <v>56.886000000000003</v>
      </c>
      <c r="AM2830" s="5">
        <v>41.69</v>
      </c>
      <c r="AN2830" t="s">
        <v>90</v>
      </c>
      <c r="AO2830" t="str" cm="1">
        <f t="array" aca="1" ref="AO2830" ca="1">_FV(A2830,"Currency")</f>
        <v>USD</v>
      </c>
      <c r="AP2830" t="str" cm="1">
        <f t="array" aca="1" ref="AP2830" ca="1">_FV(A2830,"Exchange")</f>
        <v>NYSE Arca</v>
      </c>
      <c r="AQ2830" s="6" t="str" cm="1">
        <f t="array" aca="1" ref="AQ2830" ca="1">_FV(A2830,"Exchange abbreviation",TRUE)</f>
        <v>ARCX</v>
      </c>
      <c r="AR2830" t="str" cm="1">
        <f t="array" aca="1" ref="AR2830" ca="1">_FV(A2830,"Instrument type",TRUE)</f>
        <v>ETF</v>
      </c>
    </row>
    <row r="2831" spans="1:44" ht="18.75" customHeight="1" x14ac:dyDescent="0.25">
      <c r="A2831" t="e" vm="2843">
        <v>#VALUE!</v>
      </c>
      <c r="B2831" t="s">
        <v>7645</v>
      </c>
      <c r="C2831" t="s">
        <v>7646</v>
      </c>
      <c r="D2831" s="31" cm="1">
        <f t="array" aca="1" ref="D2831" ca="1">_FV(A2831,"Last trade time",TRUE)</f>
        <v>45824.86472146953</v>
      </c>
      <c r="E2831" s="23" cm="1">
        <f t="array" aca="1" ref="E2831" ca="1">_FV(A2831,"Price")</f>
        <v>44.6</v>
      </c>
      <c r="F2831" s="27" cm="1">
        <f t="array" aca="1" ref="F2831" ca="1">_FV(A2831,"Change (%)",TRUE)</f>
        <v>6.1809999999999999E-3</v>
      </c>
      <c r="G2831" s="26" cm="1">
        <f t="array" aca="1" ref="G2831" ca="1">_FV(A2831,"Change")</f>
        <v>0.27400000000000002</v>
      </c>
      <c r="H2831" s="23" cm="1">
        <f t="array" aca="1" ref="H2831" ca="1">_FV(A2831,"Open")</f>
        <v>44.75</v>
      </c>
      <c r="I2831" s="23" cm="1">
        <f t="array" aca="1" ref="I2831" ca="1">_FV(A2831,"Low")</f>
        <v>44.59</v>
      </c>
      <c r="J2831" s="23" cm="1">
        <f t="array" aca="1" ref="J2831" ca="1">_FV(A2831,"High")</f>
        <v>44.94</v>
      </c>
      <c r="K2831" s="23" cm="1">
        <f t="array" aca="1" ref="K2831" ca="1">_FV(A2831,"Previous close",TRUE)</f>
        <v>44.326000000000001</v>
      </c>
      <c r="L2831" s="26"/>
      <c r="M2831" s="23" cm="1">
        <f t="array" aca="1" ref="M2831" ca="1">_FV(A2831,"52 week low",TRUE)</f>
        <v>34.65</v>
      </c>
      <c r="N2831" s="23" cm="1">
        <f t="array" aca="1" ref="N2831" ca="1">_FV(A2831,"52 week high",TRUE)</f>
        <v>45.58</v>
      </c>
      <c r="O2831" s="8" cm="1">
        <f t="array" aca="1" ref="O2831" ca="1">_FV(A2831,"Volume")</f>
        <v>439650</v>
      </c>
      <c r="P2831" s="7" cm="1">
        <f t="array" aca="1" ref="P2831" ca="1">_FV(A2831,"Volume average",TRUE)</f>
        <v>421832</v>
      </c>
      <c r="Q2831" t="s">
        <v>703</v>
      </c>
      <c r="R2831" t="s">
        <v>170</v>
      </c>
      <c r="S2831" t="s">
        <v>2067</v>
      </c>
      <c r="T2831" s="25" cm="1">
        <f t="array" aca="1" ref="T2831" ca="1">_FV(A2831,"Expense ratio",TRUE)</f>
        <v>3.0000000000000001E-3</v>
      </c>
      <c r="U2831" s="24" cm="1">
        <f t="array" aca="1" ref="U2831" ca="1">_FV(A2831,"Market cap",TRUE)</f>
        <v>2942110421.6399999</v>
      </c>
      <c r="V2831" s="4">
        <v>2942110464</v>
      </c>
      <c r="W2831" s="4">
        <v>2942110464</v>
      </c>
      <c r="Y2831" t="s">
        <v>7647</v>
      </c>
      <c r="Z2831" s="5">
        <v>45.346829999999997</v>
      </c>
      <c r="AA2831" s="5">
        <v>18.902273000000001</v>
      </c>
      <c r="AB2831" s="5">
        <v>2.4500001E-2</v>
      </c>
      <c r="AC2831" s="4">
        <v>447157</v>
      </c>
      <c r="AE2831" s="5">
        <v>21.17962918891865</v>
      </c>
      <c r="AF2831" s="5">
        <v>16.443034507753911</v>
      </c>
      <c r="AI2831" s="4">
        <v>447157</v>
      </c>
      <c r="AJ2831" s="5">
        <v>20296456.23</v>
      </c>
      <c r="AL2831" s="5">
        <v>45.58</v>
      </c>
      <c r="AM2831" s="5">
        <v>34.65</v>
      </c>
      <c r="AN2831" t="s">
        <v>82</v>
      </c>
      <c r="AO2831" t="str" cm="1">
        <f t="array" aca="1" ref="AO2831" ca="1">_FV(A2831,"Currency")</f>
        <v>USD</v>
      </c>
      <c r="AP2831" t="str" cm="1">
        <f t="array" aca="1" ref="AP2831" ca="1">_FV(A2831,"Exchange")</f>
        <v>NYSE Arca</v>
      </c>
      <c r="AQ2831" s="6" t="str" cm="1">
        <f t="array" aca="1" ref="AQ2831" ca="1">_FV(A2831,"Exchange abbreviation",TRUE)</f>
        <v>ARCX</v>
      </c>
      <c r="AR2831" t="str" cm="1">
        <f t="array" aca="1" ref="AR2831" ca="1">_FV(A2831,"Instrument type",TRUE)</f>
        <v>ETF</v>
      </c>
    </row>
    <row r="2832" spans="1:44" ht="18.75" customHeight="1" x14ac:dyDescent="0.25">
      <c r="A2832" t="e" vm="2844">
        <v>#VALUE!</v>
      </c>
      <c r="B2832" t="s">
        <v>7648</v>
      </c>
      <c r="C2832" t="s">
        <v>7649</v>
      </c>
      <c r="D2832" s="31" cm="1">
        <f t="array" aca="1" ref="D2832" ca="1">_FV(A2832,"Last trade time",TRUE)</f>
        <v>45824.840277789066</v>
      </c>
      <c r="E2832" s="23" cm="1">
        <f t="array" aca="1" ref="E2832" ca="1">_FV(A2832,"Price")</f>
        <v>29</v>
      </c>
      <c r="F2832" s="27" cm="1">
        <f t="array" aca="1" ref="F2832" ca="1">_FV(A2832,"Change (%)",TRUE)</f>
        <v>1.1509999999999999E-2</v>
      </c>
      <c r="G2832" s="26" cm="1">
        <f t="array" aca="1" ref="G2832" ca="1">_FV(A2832,"Change")</f>
        <v>0.33</v>
      </c>
      <c r="H2832" s="23" cm="1">
        <f t="array" aca="1" ref="H2832" ca="1">_FV(A2832,"Open")</f>
        <v>28.97</v>
      </c>
      <c r="I2832" s="23" cm="1">
        <f t="array" aca="1" ref="I2832" ca="1">_FV(A2832,"Low")</f>
        <v>28.81</v>
      </c>
      <c r="J2832" s="23" cm="1">
        <f t="array" aca="1" ref="J2832" ca="1">_FV(A2832,"High")</f>
        <v>29.125</v>
      </c>
      <c r="K2832" s="23" cm="1">
        <f t="array" aca="1" ref="K2832" ca="1">_FV(A2832,"Previous close",TRUE)</f>
        <v>28.67</v>
      </c>
      <c r="L2832" s="26"/>
      <c r="M2832" s="23" cm="1">
        <f t="array" aca="1" ref="M2832" ca="1">_FV(A2832,"52 week low",TRUE)</f>
        <v>23.8</v>
      </c>
      <c r="N2832" s="23" cm="1">
        <f t="array" aca="1" ref="N2832" ca="1">_FV(A2832,"52 week high",TRUE)</f>
        <v>34.229999999999997</v>
      </c>
      <c r="O2832" s="8" cm="1">
        <f t="array" aca="1" ref="O2832" ca="1">_FV(A2832,"Volume")</f>
        <v>1167861</v>
      </c>
      <c r="P2832" s="7" cm="1">
        <f t="array" aca="1" ref="P2832" ca="1">_FV(A2832,"Volume average",TRUE)</f>
        <v>1809259</v>
      </c>
      <c r="Q2832" t="s">
        <v>383</v>
      </c>
      <c r="R2832" t="s">
        <v>155</v>
      </c>
      <c r="S2832" t="s">
        <v>6388</v>
      </c>
      <c r="T2832" s="25" cm="1">
        <f t="array" aca="1" ref="T2832" ca="1">_FV(A2832,"Expense ratio",TRUE)</f>
        <v>3.0000000000000001E-3</v>
      </c>
      <c r="U2832" s="24" cm="1">
        <f t="array" aca="1" ref="U2832" ca="1">_FV(A2832,"Market cap",TRUE)</f>
        <v>4510378694.8000002</v>
      </c>
      <c r="V2832" s="4">
        <v>4510378496</v>
      </c>
      <c r="W2832" s="4">
        <v>4510378496</v>
      </c>
      <c r="Y2832" t="s">
        <v>4511</v>
      </c>
      <c r="Z2832" s="5">
        <v>28.754799999999999</v>
      </c>
      <c r="AA2832" s="5">
        <v>11.735526999999999</v>
      </c>
      <c r="AB2832" s="5">
        <v>1.52E-2</v>
      </c>
      <c r="AC2832" s="4">
        <v>1962168</v>
      </c>
      <c r="AE2832" s="5">
        <v>-5.1484379165651966</v>
      </c>
      <c r="AF2832" s="5">
        <v>1.1997176712187141</v>
      </c>
      <c r="AI2832" s="4">
        <v>1962168</v>
      </c>
      <c r="AJ2832" s="5">
        <v>56431951.68</v>
      </c>
      <c r="AL2832" s="5">
        <v>34.229999999999997</v>
      </c>
      <c r="AM2832" s="5">
        <v>23.8</v>
      </c>
      <c r="AN2832" t="s">
        <v>82</v>
      </c>
      <c r="AO2832" t="str" cm="1">
        <f t="array" aca="1" ref="AO2832" ca="1">_FV(A2832,"Currency")</f>
        <v>USD</v>
      </c>
      <c r="AP2832" t="str" cm="1">
        <f t="array" aca="1" ref="AP2832" ca="1">_FV(A2832,"Exchange")</f>
        <v>NYSE Arca</v>
      </c>
      <c r="AQ2832" s="6" t="str" cm="1">
        <f t="array" aca="1" ref="AQ2832" ca="1">_FV(A2832,"Exchange abbreviation",TRUE)</f>
        <v>ARCX</v>
      </c>
      <c r="AR2832" t="str" cm="1">
        <f t="array" aca="1" ref="AR2832" ca="1">_FV(A2832,"Instrument type",TRUE)</f>
        <v>ETF</v>
      </c>
    </row>
    <row r="2833" spans="1:44" ht="18.75" customHeight="1" x14ac:dyDescent="0.25">
      <c r="A2833" t="e" vm="2845">
        <v>#VALUE!</v>
      </c>
      <c r="B2833" t="s">
        <v>7650</v>
      </c>
      <c r="C2833" t="s">
        <v>7651</v>
      </c>
      <c r="D2833" s="31" cm="1">
        <f t="array" aca="1" ref="D2833" ca="1">_FV(A2833,"Last trade time",TRUE)</f>
        <v>45824.843750092186</v>
      </c>
      <c r="E2833" s="23" cm="1">
        <f t="array" aca="1" ref="E2833" ca="1">_FV(A2833,"Price")</f>
        <v>25.607399999999998</v>
      </c>
      <c r="F2833" s="27" cm="1">
        <f t="array" aca="1" ref="F2833" ca="1">_FV(A2833,"Change (%)",TRUE)</f>
        <v>1.0078E-2</v>
      </c>
      <c r="G2833" s="26" cm="1">
        <f t="array" aca="1" ref="G2833" ca="1">_FV(A2833,"Change")</f>
        <v>0.2555</v>
      </c>
      <c r="H2833" s="23" cm="1">
        <f t="array" aca="1" ref="H2833" ca="1">_FV(A2833,"Open")</f>
        <v>25.66</v>
      </c>
      <c r="I2833" s="23" cm="1">
        <f t="array" aca="1" ref="I2833" ca="1">_FV(A2833,"Low")</f>
        <v>25.57</v>
      </c>
      <c r="J2833" s="23" cm="1">
        <f t="array" aca="1" ref="J2833" ca="1">_FV(A2833,"High")</f>
        <v>25.73</v>
      </c>
      <c r="K2833" s="23" cm="1">
        <f t="array" aca="1" ref="K2833" ca="1">_FV(A2833,"Previous close",TRUE)</f>
        <v>25.351900000000001</v>
      </c>
      <c r="L2833" s="26"/>
      <c r="M2833" s="23" cm="1">
        <f t="array" aca="1" ref="M2833" ca="1">_FV(A2833,"52 week low",TRUE)</f>
        <v>20.823899999999998</v>
      </c>
      <c r="N2833" s="23" cm="1">
        <f t="array" aca="1" ref="N2833" ca="1">_FV(A2833,"52 week high",TRUE)</f>
        <v>27.648499999999999</v>
      </c>
      <c r="O2833" s="8" cm="1">
        <f t="array" aca="1" ref="O2833" ca="1">_FV(A2833,"Volume")</f>
        <v>21525</v>
      </c>
      <c r="P2833" s="7" cm="1">
        <f t="array" aca="1" ref="P2833" ca="1">_FV(A2833,"Volume average",TRUE)</f>
        <v>9778</v>
      </c>
      <c r="Q2833" t="s">
        <v>119</v>
      </c>
      <c r="T2833" s="25" cm="1">
        <f t="array" aca="1" ref="T2833" ca="1">_FV(A2833,"Expense ratio",TRUE)</f>
        <v>3.0000000000000001E-3</v>
      </c>
      <c r="U2833" s="24" cm="1">
        <f t="array" aca="1" ref="U2833" ca="1">_FV(A2833,"Market cap",TRUE)</f>
        <v>109149730.66</v>
      </c>
      <c r="V2833" s="16"/>
      <c r="W2833" s="16"/>
      <c r="Z2833" s="18"/>
      <c r="AA2833" s="20"/>
      <c r="AB2833" s="20"/>
      <c r="AC2833" s="21">
        <v>9007</v>
      </c>
      <c r="AE2833" s="18"/>
      <c r="AF2833" s="20"/>
      <c r="AI2833" s="21"/>
      <c r="AJ2833" s="18"/>
      <c r="AL2833" s="18"/>
      <c r="AM2833" s="18"/>
      <c r="AN2833" t="s">
        <v>73</v>
      </c>
      <c r="AO2833" t="str" cm="1">
        <f t="array" aca="1" ref="AO2833" ca="1">_FV(A2833,"Currency")</f>
        <v>USD</v>
      </c>
      <c r="AP2833" t="str" cm="1">
        <f t="array" aca="1" ref="AP2833" ca="1">_FV(A2833,"Exchange")</f>
        <v>Nasdaq Stock Market</v>
      </c>
      <c r="AQ2833" s="6" t="str" cm="1">
        <f t="array" aca="1" ref="AQ2833" ca="1">_FV(A2833,"Exchange abbreviation",TRUE)</f>
        <v>XNAS</v>
      </c>
      <c r="AR2833" t="str" cm="1">
        <f t="array" aca="1" ref="AR2833" ca="1">_FV(A2833,"Instrument type",TRUE)</f>
        <v>ETF</v>
      </c>
    </row>
    <row r="2834" spans="1:44" ht="18.75" customHeight="1" x14ac:dyDescent="0.25">
      <c r="A2834" t="e" vm="2846">
        <v>#VALUE!</v>
      </c>
      <c r="B2834" t="s">
        <v>7652</v>
      </c>
      <c r="C2834" t="s">
        <v>7653</v>
      </c>
      <c r="D2834" s="31" cm="1">
        <f t="array" aca="1" ref="D2834" ca="1">_FV(A2834,"Last trade time",TRUE)</f>
        <v>45824.843750265623</v>
      </c>
      <c r="E2834" s="23" cm="1">
        <f t="array" aca="1" ref="E2834" ca="1">_FV(A2834,"Price")</f>
        <v>26.3902</v>
      </c>
      <c r="F2834" s="27" cm="1">
        <f t="array" aca="1" ref="F2834" ca="1">_FV(A2834,"Change (%)",TRUE)</f>
        <v>1.5640000000000001E-3</v>
      </c>
      <c r="G2834" s="26" cm="1">
        <f t="array" aca="1" ref="G2834" ca="1">_FV(A2834,"Change")</f>
        <v>4.1200000000000001E-2</v>
      </c>
      <c r="H2834" s="23" cm="1">
        <f t="array" aca="1" ref="H2834" ca="1">_FV(A2834,"Open")</f>
        <v>26.48</v>
      </c>
      <c r="I2834" s="23" cm="1">
        <f t="array" aca="1" ref="I2834" ca="1">_FV(A2834,"Low")</f>
        <v>26.385000000000002</v>
      </c>
      <c r="J2834" s="23" cm="1">
        <f t="array" aca="1" ref="J2834" ca="1">_FV(A2834,"High")</f>
        <v>26.48</v>
      </c>
      <c r="K2834" s="23" cm="1">
        <f t="array" aca="1" ref="K2834" ca="1">_FV(A2834,"Previous close",TRUE)</f>
        <v>26.349</v>
      </c>
      <c r="L2834" s="26"/>
      <c r="M2834" s="23" cm="1">
        <f t="array" aca="1" ref="M2834" ca="1">_FV(A2834,"52 week low",TRUE)</f>
        <v>23.02</v>
      </c>
      <c r="N2834" s="23" cm="1">
        <f t="array" aca="1" ref="N2834" ca="1">_FV(A2834,"52 week high",TRUE)</f>
        <v>28.9681</v>
      </c>
      <c r="O2834" s="8" cm="1">
        <f t="array" aca="1" ref="O2834" ca="1">_FV(A2834,"Volume")</f>
        <v>2108</v>
      </c>
      <c r="P2834" s="7" cm="1">
        <f t="array" aca="1" ref="P2834" ca="1">_FV(A2834,"Volume average",TRUE)</f>
        <v>899</v>
      </c>
      <c r="Q2834" t="s">
        <v>3963</v>
      </c>
      <c r="S2834" t="s">
        <v>2067</v>
      </c>
      <c r="T2834" s="25" cm="1">
        <f t="array" aca="1" ref="T2834" ca="1">_FV(A2834,"Expense ratio",TRUE)</f>
        <v>3.0000000000000001E-3</v>
      </c>
      <c r="U2834" s="24" cm="1">
        <f t="array" aca="1" ref="U2834" ca="1">_FV(A2834,"Market cap",TRUE)</f>
        <v>9543321.5099999998</v>
      </c>
      <c r="V2834" s="4">
        <v>9543321</v>
      </c>
      <c r="W2834" s="4">
        <v>9543321</v>
      </c>
      <c r="Y2834" t="s">
        <v>5605</v>
      </c>
      <c r="Z2834" s="5">
        <v>26.627800000000001</v>
      </c>
      <c r="AA2834" s="5">
        <v>25.082998</v>
      </c>
      <c r="AB2834" s="5">
        <v>4.0500000000000001E-2</v>
      </c>
      <c r="AC2834" s="4">
        <v>906</v>
      </c>
      <c r="AE2834" s="5">
        <v>7.0126935812970581</v>
      </c>
      <c r="AF2834" s="5">
        <v>10.875734664847039</v>
      </c>
      <c r="AI2834" s="4">
        <v>906</v>
      </c>
      <c r="AJ2834" s="5">
        <v>24205.783200000002</v>
      </c>
      <c r="AL2834" s="5">
        <v>28.968</v>
      </c>
      <c r="AM2834" s="5">
        <v>23.02</v>
      </c>
      <c r="AN2834" t="s">
        <v>47</v>
      </c>
      <c r="AO2834" t="str" cm="1">
        <f t="array" aca="1" ref="AO2834" ca="1">_FV(A2834,"Currency")</f>
        <v>USD</v>
      </c>
      <c r="AP2834" t="str" cm="1">
        <f t="array" aca="1" ref="AP2834" ca="1">_FV(A2834,"Exchange")</f>
        <v>Nasdaq Stock Market</v>
      </c>
      <c r="AQ2834" s="6" t="str" cm="1">
        <f t="array" aca="1" ref="AQ2834" ca="1">_FV(A2834,"Exchange abbreviation",TRUE)</f>
        <v>XNAS</v>
      </c>
      <c r="AR2834" t="str" cm="1">
        <f t="array" aca="1" ref="AR2834" ca="1">_FV(A2834,"Instrument type",TRUE)</f>
        <v>ETF</v>
      </c>
    </row>
    <row r="2835" spans="1:44" ht="18.75" customHeight="1" x14ac:dyDescent="0.25">
      <c r="A2835" t="e" vm="2847">
        <v>#VALUE!</v>
      </c>
      <c r="B2835" t="s">
        <v>7654</v>
      </c>
      <c r="C2835" t="s">
        <v>7655</v>
      </c>
      <c r="D2835" s="31" cm="1">
        <f t="array" aca="1" ref="D2835" ca="1">_FV(A2835,"Last trade time",TRUE)</f>
        <v>45824.854002673441</v>
      </c>
      <c r="E2835" s="23" cm="1">
        <f t="array" aca="1" ref="E2835" ca="1">_FV(A2835,"Price")</f>
        <v>32.49</v>
      </c>
      <c r="F2835" s="27" cm="1">
        <f t="array" aca="1" ref="F2835" ca="1">_FV(A2835,"Change (%)",TRUE)</f>
        <v>4.5140000000000007E-3</v>
      </c>
      <c r="G2835" s="26" cm="1">
        <f t="array" aca="1" ref="G2835" ca="1">_FV(A2835,"Change")</f>
        <v>0.14599999999999999</v>
      </c>
      <c r="H2835" s="23" cm="1">
        <f t="array" aca="1" ref="H2835" ca="1">_FV(A2835,"Open")</f>
        <v>32.619999999999997</v>
      </c>
      <c r="I2835" s="23" cm="1">
        <f t="array" aca="1" ref="I2835" ca="1">_FV(A2835,"Low")</f>
        <v>32.49</v>
      </c>
      <c r="J2835" s="23" cm="1">
        <f t="array" aca="1" ref="J2835" ca="1">_FV(A2835,"High")</f>
        <v>32.774999999999999</v>
      </c>
      <c r="K2835" s="23" cm="1">
        <f t="array" aca="1" ref="K2835" ca="1">_FV(A2835,"Previous close",TRUE)</f>
        <v>32.344000000000001</v>
      </c>
      <c r="L2835" s="26"/>
      <c r="M2835" s="23" cm="1">
        <f t="array" aca="1" ref="M2835" ca="1">_FV(A2835,"52 week low",TRUE)</f>
        <v>25.97</v>
      </c>
      <c r="N2835" s="23" cm="1">
        <f t="array" aca="1" ref="N2835" ca="1">_FV(A2835,"52 week high",TRUE)</f>
        <v>33.4465</v>
      </c>
      <c r="O2835" s="8" cm="1">
        <f t="array" aca="1" ref="O2835" ca="1">_FV(A2835,"Volume")</f>
        <v>366746</v>
      </c>
      <c r="P2835" s="7" cm="1">
        <f t="array" aca="1" ref="P2835" ca="1">_FV(A2835,"Volume average",TRUE)</f>
        <v>470193</v>
      </c>
      <c r="Q2835" t="s">
        <v>143</v>
      </c>
      <c r="R2835" t="s">
        <v>155</v>
      </c>
      <c r="T2835" s="25" cm="1">
        <f t="array" aca="1" ref="T2835" ca="1">_FV(A2835,"Expense ratio",TRUE)</f>
        <v>3.0000000000000001E-3</v>
      </c>
      <c r="U2835" s="24" cm="1">
        <f t="array" aca="1" ref="U2835" ca="1">_FV(A2835,"Market cap",TRUE)</f>
        <v>2183764266.1399999</v>
      </c>
      <c r="V2835" s="16"/>
      <c r="W2835" s="16"/>
      <c r="Z2835" s="18"/>
      <c r="AA2835" s="20"/>
      <c r="AC2835" s="21">
        <v>473966</v>
      </c>
      <c r="AE2835" s="18"/>
      <c r="AI2835" s="21"/>
      <c r="AJ2835" s="18"/>
      <c r="AL2835" s="18"/>
      <c r="AM2835" s="18"/>
      <c r="AN2835" t="s">
        <v>73</v>
      </c>
      <c r="AO2835" t="str" cm="1">
        <f t="array" aca="1" ref="AO2835" ca="1">_FV(A2835,"Currency")</f>
        <v>USD</v>
      </c>
      <c r="AP2835" t="str" cm="1">
        <f t="array" aca="1" ref="AP2835" ca="1">_FV(A2835,"Exchange")</f>
        <v>NYSE Arca</v>
      </c>
      <c r="AQ2835" s="6" t="str" cm="1">
        <f t="array" aca="1" ref="AQ2835" ca="1">_FV(A2835,"Exchange abbreviation",TRUE)</f>
        <v>ARCX</v>
      </c>
      <c r="AR2835" t="str" cm="1">
        <f t="array" aca="1" ref="AR2835" ca="1">_FV(A2835,"Instrument type",TRUE)</f>
        <v>ETF</v>
      </c>
    </row>
    <row r="2836" spans="1:44" ht="18.75" customHeight="1" x14ac:dyDescent="0.25">
      <c r="A2836" t="e" vm="2848">
        <v>#VALUE!</v>
      </c>
      <c r="B2836" t="s">
        <v>7656</v>
      </c>
      <c r="C2836" t="s">
        <v>7657</v>
      </c>
      <c r="D2836" s="31" cm="1">
        <f t="array" aca="1" ref="D2836" ca="1">_FV(A2836,"Last trade time",TRUE)</f>
        <v>45824.840277789066</v>
      </c>
      <c r="E2836" s="23" cm="1">
        <f t="array" aca="1" ref="E2836" ca="1">_FV(A2836,"Price")</f>
        <v>27.888200000000001</v>
      </c>
      <c r="F2836" s="27" cm="1">
        <f t="array" aca="1" ref="F2836" ca="1">_FV(A2836,"Change (%)",TRUE)</f>
        <v>9.868E-3</v>
      </c>
      <c r="G2836" s="26" cm="1">
        <f t="array" aca="1" ref="G2836" ca="1">_FV(A2836,"Change")</f>
        <v>0.27250000000000002</v>
      </c>
      <c r="H2836" s="23" cm="1">
        <f t="array" aca="1" ref="H2836" ca="1">_FV(A2836,"Open")</f>
        <v>27.86</v>
      </c>
      <c r="I2836" s="23" cm="1">
        <f t="array" aca="1" ref="I2836" ca="1">_FV(A2836,"Low")</f>
        <v>27.86</v>
      </c>
      <c r="J2836" s="23" cm="1">
        <f t="array" aca="1" ref="J2836" ca="1">_FV(A2836,"High")</f>
        <v>27.95</v>
      </c>
      <c r="K2836" s="23" cm="1">
        <f t="array" aca="1" ref="K2836" ca="1">_FV(A2836,"Previous close",TRUE)</f>
        <v>27.6157</v>
      </c>
      <c r="L2836" s="26"/>
      <c r="M2836" s="23" cm="1">
        <f t="array" aca="1" ref="M2836" ca="1">_FV(A2836,"52 week low",TRUE)</f>
        <v>22.47</v>
      </c>
      <c r="N2836" s="23" cm="1">
        <f t="array" aca="1" ref="N2836" ca="1">_FV(A2836,"52 week high",TRUE)</f>
        <v>28.05</v>
      </c>
      <c r="O2836" s="8" cm="1">
        <f t="array" aca="1" ref="O2836" ca="1">_FV(A2836,"Volume")</f>
        <v>3470</v>
      </c>
      <c r="P2836" s="7" cm="1">
        <f t="array" aca="1" ref="P2836" ca="1">_FV(A2836,"Volume average",TRUE)</f>
        <v>17195</v>
      </c>
      <c r="Q2836" t="s">
        <v>50</v>
      </c>
      <c r="S2836" t="s">
        <v>3086</v>
      </c>
      <c r="T2836" s="25" cm="1">
        <f t="array" aca="1" ref="T2836" ca="1">_FV(A2836,"Expense ratio",TRUE)</f>
        <v>3.0000000000000001E-3</v>
      </c>
      <c r="U2836" s="24" cm="1">
        <f t="array" aca="1" ref="U2836" ca="1">_FV(A2836,"Market cap",TRUE)</f>
        <v>278359990.60000002</v>
      </c>
      <c r="V2836" s="4">
        <v>278360000</v>
      </c>
      <c r="W2836" s="4">
        <v>278360000</v>
      </c>
      <c r="Y2836" t="s">
        <v>2183</v>
      </c>
      <c r="Z2836" s="5">
        <v>27.78</v>
      </c>
      <c r="AA2836" s="5">
        <v>26.277505999999999</v>
      </c>
      <c r="AB2836" s="20"/>
      <c r="AC2836" s="4">
        <v>20658</v>
      </c>
      <c r="AE2836" s="5">
        <v>3.8187963037281669</v>
      </c>
      <c r="AF2836" s="20"/>
      <c r="AI2836" s="4">
        <v>20658</v>
      </c>
      <c r="AJ2836" s="5">
        <v>574406.01899999997</v>
      </c>
      <c r="AL2836" s="5">
        <v>28.05</v>
      </c>
      <c r="AM2836" s="5">
        <v>22.47</v>
      </c>
      <c r="AN2836" t="s">
        <v>47</v>
      </c>
      <c r="AO2836" t="str" cm="1">
        <f t="array" aca="1" ref="AO2836" ca="1">_FV(A2836,"Currency")</f>
        <v>USD</v>
      </c>
      <c r="AP2836" t="str" cm="1">
        <f t="array" aca="1" ref="AP2836" ca="1">_FV(A2836,"Exchange")</f>
        <v>NYSE Arca</v>
      </c>
      <c r="AQ2836" s="6" t="str" cm="1">
        <f t="array" aca="1" ref="AQ2836" ca="1">_FV(A2836,"Exchange abbreviation",TRUE)</f>
        <v>ARCX</v>
      </c>
      <c r="AR2836" t="str" cm="1">
        <f t="array" aca="1" ref="AR2836" ca="1">_FV(A2836,"Instrument type",TRUE)</f>
        <v>ETF</v>
      </c>
    </row>
    <row r="2837" spans="1:44" ht="18.75" customHeight="1" x14ac:dyDescent="0.25">
      <c r="A2837" t="e" vm="2849">
        <v>#VALUE!</v>
      </c>
      <c r="B2837" t="s">
        <v>7658</v>
      </c>
      <c r="C2837" t="s">
        <v>7659</v>
      </c>
      <c r="D2837" s="31" cm="1">
        <f t="array" aca="1" ref="D2837" ca="1">_FV(A2837,"Last trade time",TRUE)</f>
        <v>45824.886278286722</v>
      </c>
      <c r="E2837" s="23" cm="1">
        <f t="array" aca="1" ref="E2837" ca="1">_FV(A2837,"Price")</f>
        <v>13.366</v>
      </c>
      <c r="F2837" s="27" cm="1">
        <f t="array" aca="1" ref="F2837" ca="1">_FV(A2837,"Change (%)",TRUE)</f>
        <v>1.949E-3</v>
      </c>
      <c r="G2837" s="26" cm="1">
        <f t="array" aca="1" ref="G2837" ca="1">_FV(A2837,"Change")</f>
        <v>2.5999999999999999E-2</v>
      </c>
      <c r="H2837" s="23" cm="1">
        <f t="array" aca="1" ref="H2837" ca="1">_FV(A2837,"Open")</f>
        <v>13.425000000000001</v>
      </c>
      <c r="I2837" s="23" cm="1">
        <f t="array" aca="1" ref="I2837" ca="1">_FV(A2837,"Low")</f>
        <v>13.3409</v>
      </c>
      <c r="J2837" s="23" cm="1">
        <f t="array" aca="1" ref="J2837" ca="1">_FV(A2837,"High")</f>
        <v>13.48</v>
      </c>
      <c r="K2837" s="23" cm="1">
        <f t="array" aca="1" ref="K2837" ca="1">_FV(A2837,"Previous close",TRUE)</f>
        <v>13.34</v>
      </c>
      <c r="L2837" s="26"/>
      <c r="M2837" s="23" cm="1">
        <f t="array" aca="1" ref="M2837" ca="1">_FV(A2837,"52 week low",TRUE)</f>
        <v>11.83</v>
      </c>
      <c r="N2837" s="23" cm="1">
        <f t="array" aca="1" ref="N2837" ca="1">_FV(A2837,"52 week high",TRUE)</f>
        <v>16.13</v>
      </c>
      <c r="O2837" s="8" cm="1">
        <f t="array" aca="1" ref="O2837" ca="1">_FV(A2837,"Volume")</f>
        <v>36405</v>
      </c>
      <c r="P2837" s="7" cm="1">
        <f t="array" aca="1" ref="P2837" ca="1">_FV(A2837,"Volume average",TRUE)</f>
        <v>47257</v>
      </c>
      <c r="Q2837" t="s">
        <v>383</v>
      </c>
      <c r="S2837" t="s">
        <v>277</v>
      </c>
      <c r="T2837" s="25" cm="1">
        <f t="array" aca="1" ref="T2837" ca="1">_FV(A2837,"Expense ratio",TRUE)</f>
        <v>3.0000000000000001E-3</v>
      </c>
      <c r="U2837" s="24" cm="1">
        <f t="array" aca="1" ref="U2837" ca="1">_FV(A2837,"Market cap",TRUE)</f>
        <v>71328527.159999996</v>
      </c>
      <c r="V2837" s="4">
        <v>71619984</v>
      </c>
      <c r="W2837" s="4">
        <v>71619984</v>
      </c>
      <c r="Y2837" t="s">
        <v>7660</v>
      </c>
      <c r="Z2837" s="5">
        <v>13.31</v>
      </c>
      <c r="AA2837" s="5">
        <v>14.879951</v>
      </c>
      <c r="AB2837" s="5">
        <v>7.5100004999999997E-2</v>
      </c>
      <c r="AC2837" s="4">
        <v>54123</v>
      </c>
      <c r="AE2837" s="5">
        <v>-5.0326859176964778</v>
      </c>
      <c r="AF2837" s="5">
        <v>-1.108714910514808</v>
      </c>
      <c r="AI2837" s="4">
        <v>54123</v>
      </c>
      <c r="AJ2837" s="5">
        <v>720907.53540000005</v>
      </c>
      <c r="AL2837" s="5">
        <v>16.13</v>
      </c>
      <c r="AM2837" s="5">
        <v>11.83</v>
      </c>
      <c r="AN2837" t="s">
        <v>47</v>
      </c>
      <c r="AO2837" t="str" cm="1">
        <f t="array" aca="1" ref="AO2837" ca="1">_FV(A2837,"Currency")</f>
        <v>USD</v>
      </c>
      <c r="AP2837" t="str" cm="1">
        <f t="array" aca="1" ref="AP2837" ca="1">_FV(A2837,"Exchange")</f>
        <v>CBOE BZX Exchange</v>
      </c>
      <c r="AQ2837" s="6" t="str" cm="1">
        <f t="array" aca="1" ref="AQ2837" ca="1">_FV(A2837,"Exchange abbreviation",TRUE)</f>
        <v>BATS</v>
      </c>
      <c r="AR2837" t="str" cm="1">
        <f t="array" aca="1" ref="AR2837" ca="1">_FV(A2837,"Instrument type",TRUE)</f>
        <v>ETF</v>
      </c>
    </row>
    <row r="2838" spans="1:44" ht="18.75" customHeight="1" x14ac:dyDescent="0.25">
      <c r="A2838" t="e" vm="2850">
        <v>#VALUE!</v>
      </c>
      <c r="B2838" t="s">
        <v>7661</v>
      </c>
      <c r="C2838" t="s">
        <v>7662</v>
      </c>
      <c r="D2838" s="31" cm="1">
        <f t="array" aca="1" ref="D2838" ca="1">_FV(A2838,"Last trade time",TRUE)</f>
        <v>45824.881388344533</v>
      </c>
      <c r="E2838" s="23" cm="1">
        <f t="array" aca="1" ref="E2838" ca="1">_FV(A2838,"Price")</f>
        <v>42.72</v>
      </c>
      <c r="F2838" s="27" cm="1">
        <f t="array" aca="1" ref="F2838" ca="1">_FV(A2838,"Change (%)",TRUE)</f>
        <v>2.5340000000000002E-3</v>
      </c>
      <c r="G2838" s="26" cm="1">
        <f t="array" aca="1" ref="G2838" ca="1">_FV(A2838,"Change")</f>
        <v>0.108</v>
      </c>
      <c r="H2838" s="23" cm="1">
        <f t="array" aca="1" ref="H2838" ca="1">_FV(A2838,"Open")</f>
        <v>42.91</v>
      </c>
      <c r="I2838" s="23" cm="1">
        <f t="array" aca="1" ref="I2838" ca="1">_FV(A2838,"Low")</f>
        <v>42.69</v>
      </c>
      <c r="J2838" s="23" cm="1">
        <f t="array" aca="1" ref="J2838" ca="1">_FV(A2838,"High")</f>
        <v>43.104500000000002</v>
      </c>
      <c r="K2838" s="23" cm="1">
        <f t="array" aca="1" ref="K2838" ca="1">_FV(A2838,"Previous close",TRUE)</f>
        <v>42.612000000000002</v>
      </c>
      <c r="L2838" s="26"/>
      <c r="M2838" s="23" cm="1">
        <f t="array" aca="1" ref="M2838" ca="1">_FV(A2838,"52 week low",TRUE)</f>
        <v>35.51</v>
      </c>
      <c r="N2838" s="23" cm="1">
        <f t="array" aca="1" ref="N2838" ca="1">_FV(A2838,"52 week high",TRUE)</f>
        <v>43.784599999999998</v>
      </c>
      <c r="O2838" s="8" cm="1">
        <f t="array" aca="1" ref="O2838" ca="1">_FV(A2838,"Volume")</f>
        <v>1090742</v>
      </c>
      <c r="P2838" s="7" cm="1">
        <f t="array" aca="1" ref="P2838" ca="1">_FV(A2838,"Volume average",TRUE)</f>
        <v>1178503</v>
      </c>
      <c r="Q2838" t="s">
        <v>703</v>
      </c>
      <c r="R2838" t="s">
        <v>158</v>
      </c>
      <c r="S2838" t="s">
        <v>2067</v>
      </c>
      <c r="T2838" s="25" cm="1">
        <f t="array" aca="1" ref="T2838" ca="1">_FV(A2838,"Expense ratio",TRUE)</f>
        <v>3.0000000000000001E-3</v>
      </c>
      <c r="U2838" s="24" cm="1">
        <f t="array" aca="1" ref="U2838" ca="1">_FV(A2838,"Market cap",TRUE)</f>
        <v>11605280164.73</v>
      </c>
      <c r="V2838" s="4">
        <v>11605279744</v>
      </c>
      <c r="W2838" s="4">
        <v>11605279744</v>
      </c>
      <c r="Y2838" t="s">
        <v>7647</v>
      </c>
      <c r="Z2838" s="5">
        <v>43.245539999999998</v>
      </c>
      <c r="AA2838" s="5">
        <v>19.692356</v>
      </c>
      <c r="AB2838" s="5">
        <v>2.4899999999999999E-2</v>
      </c>
      <c r="AC2838" s="4">
        <v>1928347</v>
      </c>
      <c r="AE2838" s="5">
        <v>16.977060850342891</v>
      </c>
      <c r="AF2838" s="5">
        <v>9.433380158182203</v>
      </c>
      <c r="AI2838" s="4">
        <v>1928347</v>
      </c>
      <c r="AJ2838" s="5">
        <v>83497425.099999994</v>
      </c>
      <c r="AL2838" s="5">
        <v>43.48</v>
      </c>
      <c r="AM2838" s="5">
        <v>35.51</v>
      </c>
      <c r="AN2838" t="s">
        <v>82</v>
      </c>
      <c r="AO2838" t="str" cm="1">
        <f t="array" aca="1" ref="AO2838" ca="1">_FV(A2838,"Currency")</f>
        <v>USD</v>
      </c>
      <c r="AP2838" t="str" cm="1">
        <f t="array" aca="1" ref="AP2838" ca="1">_FV(A2838,"Exchange")</f>
        <v>NYSE Arca</v>
      </c>
      <c r="AQ2838" s="6" t="str" cm="1">
        <f t="array" aca="1" ref="AQ2838" ca="1">_FV(A2838,"Exchange abbreviation",TRUE)</f>
        <v>ARCX</v>
      </c>
      <c r="AR2838" t="str" cm="1">
        <f t="array" aca="1" ref="AR2838" ca="1">_FV(A2838,"Instrument type",TRUE)</f>
        <v>ETF</v>
      </c>
    </row>
    <row r="2839" spans="1:44" ht="18.75" customHeight="1" x14ac:dyDescent="0.25">
      <c r="A2839" t="e" vm="2851">
        <v>#VALUE!</v>
      </c>
      <c r="B2839" t="s">
        <v>7663</v>
      </c>
      <c r="C2839" t="s">
        <v>7664</v>
      </c>
      <c r="D2839" s="31" cm="1">
        <f t="array" aca="1" ref="D2839" ca="1">_FV(A2839,"Last trade time",TRUE)</f>
        <v>45824.840308425781</v>
      </c>
      <c r="E2839" s="23" cm="1">
        <f t="array" aca="1" ref="E2839" ca="1">_FV(A2839,"Price")</f>
        <v>41.24</v>
      </c>
      <c r="F2839" s="27" cm="1">
        <f t="array" aca="1" ref="F2839" ca="1">_FV(A2839,"Change (%)",TRUE)</f>
        <v>3.6509999999999997E-3</v>
      </c>
      <c r="G2839" s="26" cm="1">
        <f t="array" aca="1" ref="G2839" ca="1">_FV(A2839,"Change")</f>
        <v>0.15</v>
      </c>
      <c r="H2839" s="23" cm="1">
        <f t="array" aca="1" ref="H2839" ca="1">_FV(A2839,"Open")</f>
        <v>41.47</v>
      </c>
      <c r="I2839" s="23" cm="1">
        <f t="array" aca="1" ref="I2839" ca="1">_FV(A2839,"Low")</f>
        <v>41.23</v>
      </c>
      <c r="J2839" s="23" cm="1">
        <f t="array" aca="1" ref="J2839" ca="1">_FV(A2839,"High")</f>
        <v>41.47</v>
      </c>
      <c r="K2839" s="23" cm="1">
        <f t="array" aca="1" ref="K2839" ca="1">_FV(A2839,"Previous close",TRUE)</f>
        <v>41.09</v>
      </c>
      <c r="L2839" s="26"/>
      <c r="M2839" s="23" cm="1">
        <f t="array" aca="1" ref="M2839" ca="1">_FV(A2839,"52 week low",TRUE)</f>
        <v>32.880000000000003</v>
      </c>
      <c r="N2839" s="23" cm="1">
        <f t="array" aca="1" ref="N2839" ca="1">_FV(A2839,"52 week high",TRUE)</f>
        <v>42.84</v>
      </c>
      <c r="O2839" s="8" cm="1">
        <f t="array" aca="1" ref="O2839" ca="1">_FV(A2839,"Volume")</f>
        <v>4282</v>
      </c>
      <c r="P2839" s="7" cm="1">
        <f t="array" aca="1" ref="P2839" ca="1">_FV(A2839,"Volume average",TRUE)</f>
        <v>13170</v>
      </c>
      <c r="Q2839" t="s">
        <v>464</v>
      </c>
      <c r="R2839" t="s">
        <v>155</v>
      </c>
      <c r="T2839" s="25" cm="1">
        <f t="array" aca="1" ref="T2839" ca="1">_FV(A2839,"Expense ratio",TRUE)</f>
        <v>3.0000000000000001E-3</v>
      </c>
      <c r="U2839" s="24" cm="1">
        <f t="array" aca="1" ref="U2839" ca="1">_FV(A2839,"Market cap",TRUE)</f>
        <v>32803654.059999999</v>
      </c>
      <c r="V2839" s="16"/>
      <c r="W2839" s="16"/>
      <c r="Z2839" s="18"/>
      <c r="AB2839" s="20"/>
      <c r="AC2839" s="21">
        <v>13094</v>
      </c>
      <c r="AE2839" s="18"/>
      <c r="AF2839" s="20"/>
      <c r="AI2839" s="21"/>
      <c r="AJ2839" s="18"/>
      <c r="AL2839" s="18"/>
      <c r="AM2839" s="18"/>
      <c r="AN2839" t="s">
        <v>73</v>
      </c>
      <c r="AO2839" t="str" cm="1">
        <f t="array" aca="1" ref="AO2839" ca="1">_FV(A2839,"Currency")</f>
        <v>USD</v>
      </c>
      <c r="AP2839" t="str" cm="1">
        <f t="array" aca="1" ref="AP2839" ca="1">_FV(A2839,"Exchange")</f>
        <v>CBOE BZX Exchange</v>
      </c>
      <c r="AQ2839" s="6" t="str" cm="1">
        <f t="array" aca="1" ref="AQ2839" ca="1">_FV(A2839,"Exchange abbreviation",TRUE)</f>
        <v>BATS</v>
      </c>
      <c r="AR2839" t="str" cm="1">
        <f t="array" aca="1" ref="AR2839" ca="1">_FV(A2839,"Instrument type",TRUE)</f>
        <v>ETF</v>
      </c>
    </row>
    <row r="2840" spans="1:44" ht="18.75" customHeight="1" x14ac:dyDescent="0.25">
      <c r="A2840" t="e" vm="2852">
        <v>#VALUE!</v>
      </c>
      <c r="B2840" t="s">
        <v>7665</v>
      </c>
      <c r="C2840" t="s">
        <v>7666</v>
      </c>
      <c r="D2840" s="31" cm="1">
        <f t="array" aca="1" ref="D2840" ca="1">_FV(A2840,"Last trade time",TRUE)</f>
        <v>45824.840277812502</v>
      </c>
      <c r="E2840" s="23" cm="1">
        <f t="array" aca="1" ref="E2840" ca="1">_FV(A2840,"Price")</f>
        <v>61.244799999999998</v>
      </c>
      <c r="F2840" s="27" cm="1">
        <f t="array" aca="1" ref="F2840" ca="1">_FV(A2840,"Change (%)",TRUE)</f>
        <v>5.4539999999999996E-3</v>
      </c>
      <c r="G2840" s="26" cm="1">
        <f t="array" aca="1" ref="G2840" ca="1">_FV(A2840,"Change")</f>
        <v>0.3322</v>
      </c>
      <c r="H2840" s="23" cm="1">
        <f t="array" aca="1" ref="H2840" ca="1">_FV(A2840,"Open")</f>
        <v>61.74</v>
      </c>
      <c r="I2840" s="23" cm="1">
        <f t="array" aca="1" ref="I2840" ca="1">_FV(A2840,"Low")</f>
        <v>61.244799999999998</v>
      </c>
      <c r="J2840" s="23" cm="1">
        <f t="array" aca="1" ref="J2840" ca="1">_FV(A2840,"High")</f>
        <v>61.74</v>
      </c>
      <c r="K2840" s="23" cm="1">
        <f t="array" aca="1" ref="K2840" ca="1">_FV(A2840,"Previous close",TRUE)</f>
        <v>60.912599999999998</v>
      </c>
      <c r="L2840" s="26"/>
      <c r="M2840" s="23" cm="1">
        <f t="array" aca="1" ref="M2840" ca="1">_FV(A2840,"52 week low",TRUE)</f>
        <v>48</v>
      </c>
      <c r="N2840" s="23" cm="1">
        <f t="array" aca="1" ref="N2840" ca="1">_FV(A2840,"52 week high",TRUE)</f>
        <v>63.53</v>
      </c>
      <c r="O2840" s="8" cm="1">
        <f t="array" aca="1" ref="O2840" ca="1">_FV(A2840,"Volume")</f>
        <v>3266</v>
      </c>
      <c r="P2840" s="7" cm="1">
        <f t="array" aca="1" ref="P2840" ca="1">_FV(A2840,"Volume average",TRUE)</f>
        <v>9086</v>
      </c>
      <c r="Q2840" t="s">
        <v>464</v>
      </c>
      <c r="T2840" s="25" cm="1">
        <f t="array" aca="1" ref="T2840" ca="1">_FV(A2840,"Expense ratio",TRUE)</f>
        <v>3.0000000000000001E-3</v>
      </c>
      <c r="U2840" s="24" cm="1">
        <f t="array" aca="1" ref="U2840" ca="1">_FV(A2840,"Market cap",TRUE)</f>
        <v>96018418.829999998</v>
      </c>
      <c r="V2840" s="16"/>
      <c r="W2840" s="16"/>
      <c r="X2840" t="s">
        <v>6086</v>
      </c>
      <c r="Z2840" s="18"/>
      <c r="AB2840" s="20"/>
      <c r="AC2840" s="21">
        <v>9097</v>
      </c>
      <c r="AE2840" s="18"/>
      <c r="AF2840" s="20"/>
      <c r="AI2840" s="21"/>
      <c r="AJ2840" s="18"/>
      <c r="AL2840" s="18"/>
      <c r="AM2840" s="18"/>
      <c r="AN2840" t="s">
        <v>73</v>
      </c>
      <c r="AO2840" t="str" cm="1">
        <f t="array" aca="1" ref="AO2840" ca="1">_FV(A2840,"Currency")</f>
        <v>USD</v>
      </c>
      <c r="AP2840" t="str" cm="1">
        <f t="array" aca="1" ref="AP2840" ca="1">_FV(A2840,"Exchange")</f>
        <v>NYSE Arca</v>
      </c>
      <c r="AQ2840" s="6" t="str" cm="1">
        <f t="array" aca="1" ref="AQ2840" ca="1">_FV(A2840,"Exchange abbreviation",TRUE)</f>
        <v>ARCX</v>
      </c>
      <c r="AR2840" t="str" cm="1">
        <f t="array" aca="1" ref="AR2840" ca="1">_FV(A2840,"Instrument type",TRUE)</f>
        <v>ETF</v>
      </c>
    </row>
    <row r="2841" spans="1:44" ht="18.75" customHeight="1" x14ac:dyDescent="0.25">
      <c r="A2841" t="e" vm="2853">
        <v>#VALUE!</v>
      </c>
      <c r="B2841" t="s">
        <v>7667</v>
      </c>
      <c r="C2841" t="s">
        <v>7668</v>
      </c>
      <c r="D2841" s="31" cm="1">
        <f t="array" aca="1" ref="D2841" ca="1">_FV(A2841,"Last trade time",TRUE)</f>
        <v>45824.840277823438</v>
      </c>
      <c r="E2841" s="23" cm="1">
        <f t="array" aca="1" ref="E2841" ca="1">_FV(A2841,"Price")</f>
        <v>84.21</v>
      </c>
      <c r="F2841" s="27" cm="1">
        <f t="array" aca="1" ref="F2841" ca="1">_FV(A2841,"Change (%)",TRUE)</f>
        <v>-1.187E-4</v>
      </c>
      <c r="G2841" s="26" cm="1">
        <f t="array" aca="1" ref="G2841" ca="1">_FV(A2841,"Change")</f>
        <v>-0.01</v>
      </c>
      <c r="H2841" s="23" cm="1">
        <f t="array" aca="1" ref="H2841" ca="1">_FV(A2841,"Open")</f>
        <v>84.8</v>
      </c>
      <c r="I2841" s="23" cm="1">
        <f t="array" aca="1" ref="I2841" ca="1">_FV(A2841,"Low")</f>
        <v>84.21</v>
      </c>
      <c r="J2841" s="23" cm="1">
        <f t="array" aca="1" ref="J2841" ca="1">_FV(A2841,"High")</f>
        <v>85.28</v>
      </c>
      <c r="K2841" s="23" cm="1">
        <f t="array" aca="1" ref="K2841" ca="1">_FV(A2841,"Previous close",TRUE)</f>
        <v>84.22</v>
      </c>
      <c r="L2841" s="26"/>
      <c r="M2841" s="23" cm="1">
        <f t="array" aca="1" ref="M2841" ca="1">_FV(A2841,"52 week low",TRUE)</f>
        <v>70.967799999999997</v>
      </c>
      <c r="N2841" s="23" cm="1">
        <f t="array" aca="1" ref="N2841" ca="1">_FV(A2841,"52 week high",TRUE)</f>
        <v>85.88</v>
      </c>
      <c r="O2841" s="8" cm="1">
        <f t="array" aca="1" ref="O2841" ca="1">_FV(A2841,"Volume")</f>
        <v>33729</v>
      </c>
      <c r="P2841" s="7" cm="1">
        <f t="array" aca="1" ref="P2841" ca="1">_FV(A2841,"Volume average",TRUE)</f>
        <v>33944</v>
      </c>
      <c r="Q2841" t="s">
        <v>703</v>
      </c>
      <c r="S2841" t="s">
        <v>2310</v>
      </c>
      <c r="T2841" s="25" cm="1">
        <f t="array" aca="1" ref="T2841" ca="1">_FV(A2841,"Expense ratio",TRUE)</f>
        <v>3.0000000000000001E-3</v>
      </c>
      <c r="U2841" s="24" cm="1">
        <f t="array" aca="1" ref="U2841" ca="1">_FV(A2841,"Market cap",TRUE)</f>
        <v>873997854.61000001</v>
      </c>
      <c r="V2841" s="4">
        <v>873997824</v>
      </c>
      <c r="W2841" s="4">
        <v>873997824</v>
      </c>
      <c r="Y2841" t="s">
        <v>7612</v>
      </c>
      <c r="Z2841" s="5">
        <v>84.036850000000001</v>
      </c>
      <c r="AA2841" s="5">
        <v>15.842836999999999</v>
      </c>
      <c r="AB2841" s="5">
        <v>2.69E-2</v>
      </c>
      <c r="AC2841" s="4">
        <v>51949</v>
      </c>
      <c r="AE2841" s="5">
        <v>18.780593382900211</v>
      </c>
      <c r="AF2841" s="5">
        <v>12.88227568722089</v>
      </c>
      <c r="AI2841" s="4">
        <v>51949</v>
      </c>
      <c r="AJ2841" s="5">
        <v>4382937.13</v>
      </c>
      <c r="AL2841" s="5">
        <v>85.88</v>
      </c>
      <c r="AM2841" s="5">
        <v>70.968000000000004</v>
      </c>
      <c r="AN2841" t="s">
        <v>90</v>
      </c>
      <c r="AO2841" t="str" cm="1">
        <f t="array" aca="1" ref="AO2841" ca="1">_FV(A2841,"Currency")</f>
        <v>USD</v>
      </c>
      <c r="AP2841" t="str" cm="1">
        <f t="array" aca="1" ref="AP2841" ca="1">_FV(A2841,"Exchange")</f>
        <v>NYSE Arca</v>
      </c>
      <c r="AQ2841" s="6" t="str" cm="1">
        <f t="array" aca="1" ref="AQ2841" ca="1">_FV(A2841,"Exchange abbreviation",TRUE)</f>
        <v>ARCX</v>
      </c>
      <c r="AR2841" t="str" cm="1">
        <f t="array" aca="1" ref="AR2841" ca="1">_FV(A2841,"Instrument type",TRUE)</f>
        <v>ETF</v>
      </c>
    </row>
    <row r="2842" spans="1:44" ht="18.75" customHeight="1" x14ac:dyDescent="0.25">
      <c r="A2842" t="e" vm="2854">
        <v>#VALUE!</v>
      </c>
      <c r="B2842" t="s">
        <v>7669</v>
      </c>
      <c r="C2842" t="s">
        <v>7670</v>
      </c>
      <c r="D2842" s="31" cm="1">
        <f t="array" aca="1" ref="D2842" ca="1">_FV(A2842,"Last trade time",TRUE)</f>
        <v>45824.840277823438</v>
      </c>
      <c r="E2842" s="23" cm="1">
        <f t="array" aca="1" ref="E2842" ca="1">_FV(A2842,"Price")</f>
        <v>32.090000000000003</v>
      </c>
      <c r="F2842" s="27" cm="1">
        <f t="array" aca="1" ref="F2842" ca="1">_FV(A2842,"Change (%)",TRUE)</f>
        <v>6.5869999999999991E-3</v>
      </c>
      <c r="G2842" s="26" cm="1">
        <f t="array" aca="1" ref="G2842" ca="1">_FV(A2842,"Change")</f>
        <v>0.21</v>
      </c>
      <c r="H2842" s="23" cm="1">
        <f t="array" aca="1" ref="H2842" ca="1">_FV(A2842,"Open")</f>
        <v>32.14</v>
      </c>
      <c r="I2842" s="23" cm="1">
        <f t="array" aca="1" ref="I2842" ca="1">_FV(A2842,"Low")</f>
        <v>32.090000000000003</v>
      </c>
      <c r="J2842" s="23" cm="1">
        <f t="array" aca="1" ref="J2842" ca="1">_FV(A2842,"High")</f>
        <v>32.36</v>
      </c>
      <c r="K2842" s="23" cm="1">
        <f t="array" aca="1" ref="K2842" ca="1">_FV(A2842,"Previous close",TRUE)</f>
        <v>31.88</v>
      </c>
      <c r="L2842" s="26"/>
      <c r="M2842" s="23" cm="1">
        <f t="array" aca="1" ref="M2842" ca="1">_FV(A2842,"52 week low",TRUE)</f>
        <v>26.066400000000002</v>
      </c>
      <c r="N2842" s="23" cm="1">
        <f t="array" aca="1" ref="N2842" ca="1">_FV(A2842,"52 week high",TRUE)</f>
        <v>32.36</v>
      </c>
      <c r="O2842" s="8" cm="1">
        <f t="array" aca="1" ref="O2842" ca="1">_FV(A2842,"Volume")</f>
        <v>287423</v>
      </c>
      <c r="P2842" s="7" cm="1">
        <f t="array" aca="1" ref="P2842" ca="1">_FV(A2842,"Volume average",TRUE)</f>
        <v>240585</v>
      </c>
      <c r="Q2842" t="s">
        <v>119</v>
      </c>
      <c r="T2842" s="25" cm="1">
        <f t="array" aca="1" ref="T2842" ca="1">_FV(A2842,"Expense ratio",TRUE)</f>
        <v>3.0000000000000001E-3</v>
      </c>
      <c r="U2842" s="24" cm="1">
        <f t="array" aca="1" ref="U2842" ca="1">_FV(A2842,"Market cap",TRUE)</f>
        <v>1843717378.0799999</v>
      </c>
      <c r="V2842" s="16"/>
      <c r="W2842" s="16"/>
      <c r="Z2842" s="18"/>
      <c r="AA2842" s="20"/>
      <c r="AC2842" s="21">
        <v>234429</v>
      </c>
      <c r="AE2842" s="18"/>
      <c r="AI2842" s="21"/>
      <c r="AJ2842" s="18"/>
      <c r="AL2842" s="18"/>
      <c r="AM2842" s="18"/>
      <c r="AN2842" t="s">
        <v>73</v>
      </c>
      <c r="AO2842" t="str" cm="1">
        <f t="array" aca="1" ref="AO2842" ca="1">_FV(A2842,"Currency")</f>
        <v>USD</v>
      </c>
      <c r="AP2842" t="str" cm="1">
        <f t="array" aca="1" ref="AP2842" ca="1">_FV(A2842,"Exchange")</f>
        <v>NYSE Arca</v>
      </c>
      <c r="AQ2842" s="6" t="str" cm="1">
        <f t="array" aca="1" ref="AQ2842" ca="1">_FV(A2842,"Exchange abbreviation",TRUE)</f>
        <v>ARCX</v>
      </c>
      <c r="AR2842" t="str" cm="1">
        <f t="array" aca="1" ref="AR2842" ca="1">_FV(A2842,"Instrument type",TRUE)</f>
        <v>ETF</v>
      </c>
    </row>
    <row r="2843" spans="1:44" ht="18.75" customHeight="1" x14ac:dyDescent="0.25">
      <c r="A2843" t="e" vm="2855">
        <v>#VALUE!</v>
      </c>
      <c r="B2843" t="s">
        <v>7671</v>
      </c>
      <c r="C2843" t="s">
        <v>7672</v>
      </c>
      <c r="D2843" s="31" cm="1">
        <f t="array" aca="1" ref="D2843" ca="1">_FV(A2843,"Last trade time",TRUE)</f>
        <v>45824.843750185159</v>
      </c>
      <c r="E2843" s="23" cm="1">
        <f t="array" aca="1" ref="E2843" ca="1">_FV(A2843,"Price")</f>
        <v>82.79</v>
      </c>
      <c r="F2843" s="27" cm="1">
        <f t="array" aca="1" ref="F2843" ca="1">_FV(A2843,"Change (%)",TRUE)</f>
        <v>1.6452000000000001E-2</v>
      </c>
      <c r="G2843" s="26" cm="1">
        <f t="array" aca="1" ref="G2843" ca="1">_FV(A2843,"Change")</f>
        <v>1.34</v>
      </c>
      <c r="H2843" s="23" cm="1">
        <f t="array" aca="1" ref="H2843" ca="1">_FV(A2843,"Open")</f>
        <v>82.229200000000006</v>
      </c>
      <c r="I2843" s="23" cm="1">
        <f t="array" aca="1" ref="I2843" ca="1">_FV(A2843,"Low")</f>
        <v>82.229200000000006</v>
      </c>
      <c r="J2843" s="23" cm="1">
        <f t="array" aca="1" ref="J2843" ca="1">_FV(A2843,"High")</f>
        <v>82.84</v>
      </c>
      <c r="K2843" s="23" cm="1">
        <f t="array" aca="1" ref="K2843" ca="1">_FV(A2843,"Previous close",TRUE)</f>
        <v>81.45</v>
      </c>
      <c r="L2843" s="26"/>
      <c r="M2843" s="23" cm="1">
        <f t="array" aca="1" ref="M2843" ca="1">_FV(A2843,"52 week low",TRUE)</f>
        <v>68.069999999999993</v>
      </c>
      <c r="N2843" s="23" cm="1">
        <f t="array" aca="1" ref="N2843" ca="1">_FV(A2843,"52 week high",TRUE)</f>
        <v>93.41</v>
      </c>
      <c r="O2843" s="8" cm="1">
        <f t="array" aca="1" ref="O2843" ca="1">_FV(A2843,"Volume")</f>
        <v>30226</v>
      </c>
      <c r="P2843" s="7" cm="1">
        <f t="array" aca="1" ref="P2843" ca="1">_FV(A2843,"Volume average",TRUE)</f>
        <v>36966</v>
      </c>
      <c r="Q2843" t="s">
        <v>383</v>
      </c>
      <c r="R2843" t="s">
        <v>6308</v>
      </c>
      <c r="S2843" t="s">
        <v>3604</v>
      </c>
      <c r="T2843" s="25" cm="1">
        <f t="array" aca="1" ref="T2843" ca="1">_FV(A2843,"Expense ratio",TRUE)</f>
        <v>3.0000000000000001E-3</v>
      </c>
      <c r="U2843" s="24" cm="1">
        <f t="array" aca="1" ref="U2843" ca="1">_FV(A2843,"Market cap",TRUE)</f>
        <v>894485909.20000005</v>
      </c>
      <c r="V2843" s="4">
        <v>894485888</v>
      </c>
      <c r="W2843" s="4">
        <v>894485888</v>
      </c>
      <c r="Y2843" t="s">
        <v>6309</v>
      </c>
      <c r="Z2843" s="5">
        <v>82.59</v>
      </c>
      <c r="AA2843" s="5">
        <v>15.155708000000001</v>
      </c>
      <c r="AB2843" s="19">
        <v>1.9099999999999999E-2</v>
      </c>
      <c r="AC2843" s="4">
        <v>58915</v>
      </c>
      <c r="AE2843" s="5">
        <v>-1.252688063789575</v>
      </c>
      <c r="AF2843" s="19">
        <v>8.0185533268618556</v>
      </c>
      <c r="AI2843" s="4">
        <v>58915</v>
      </c>
      <c r="AJ2843" s="5">
        <v>4869913.8999999994</v>
      </c>
      <c r="AL2843" s="5">
        <v>93.41</v>
      </c>
      <c r="AM2843" s="5">
        <v>68.069999999999993</v>
      </c>
      <c r="AN2843" t="s">
        <v>90</v>
      </c>
      <c r="AO2843" t="str" cm="1">
        <f t="array" aca="1" ref="AO2843" ca="1">_FV(A2843,"Currency")</f>
        <v>USD</v>
      </c>
      <c r="AP2843" t="str" cm="1">
        <f t="array" aca="1" ref="AP2843" ca="1">_FV(A2843,"Exchange")</f>
        <v>Nasdaq Stock Market</v>
      </c>
      <c r="AQ2843" s="6" t="str" cm="1">
        <f t="array" aca="1" ref="AQ2843" ca="1">_FV(A2843,"Exchange abbreviation",TRUE)</f>
        <v>XNAS</v>
      </c>
      <c r="AR2843" t="str" cm="1">
        <f t="array" aca="1" ref="AR2843" ca="1">_FV(A2843,"Instrument type",TRUE)</f>
        <v>ETF</v>
      </c>
    </row>
    <row r="2844" spans="1:44" ht="18.75" customHeight="1" x14ac:dyDescent="0.25">
      <c r="A2844" t="e" vm="2856">
        <v>#VALUE!</v>
      </c>
      <c r="B2844" t="s">
        <v>7673</v>
      </c>
      <c r="C2844" t="s">
        <v>7674</v>
      </c>
      <c r="D2844" s="31" cm="1">
        <f t="array" aca="1" ref="D2844" ca="1">_FV(A2844,"Last trade time",TRUE)</f>
        <v>45824.840277812502</v>
      </c>
      <c r="E2844" s="23" cm="1">
        <f t="array" aca="1" ref="E2844" ca="1">_FV(A2844,"Price")</f>
        <v>61.933</v>
      </c>
      <c r="F2844" s="27" cm="1">
        <f t="array" aca="1" ref="F2844" ca="1">_FV(A2844,"Change (%)",TRUE)</f>
        <v>9.9970000000000007E-3</v>
      </c>
      <c r="G2844" s="26" cm="1">
        <f t="array" aca="1" ref="G2844" ca="1">_FV(A2844,"Change")</f>
        <v>0.61299999999999999</v>
      </c>
      <c r="H2844" s="23" cm="1">
        <f t="array" aca="1" ref="H2844" ca="1">_FV(A2844,"Open")</f>
        <v>62.03</v>
      </c>
      <c r="I2844" s="23" cm="1">
        <f t="array" aca="1" ref="I2844" ca="1">_FV(A2844,"Low")</f>
        <v>61.933</v>
      </c>
      <c r="J2844" s="23" cm="1">
        <f t="array" aca="1" ref="J2844" ca="1">_FV(A2844,"High")</f>
        <v>62.03</v>
      </c>
      <c r="K2844" s="23" cm="1">
        <f t="array" aca="1" ref="K2844" ca="1">_FV(A2844,"Previous close",TRUE)</f>
        <v>61.32</v>
      </c>
      <c r="L2844" s="26"/>
      <c r="M2844" s="23" cm="1">
        <f t="array" aca="1" ref="M2844" ca="1">_FV(A2844,"52 week low",TRUE)</f>
        <v>51.72</v>
      </c>
      <c r="N2844" s="23" cm="1">
        <f t="array" aca="1" ref="N2844" ca="1">_FV(A2844,"52 week high",TRUE)</f>
        <v>64.52</v>
      </c>
      <c r="O2844" s="8" cm="1">
        <f t="array" aca="1" ref="O2844" ca="1">_FV(A2844,"Volume")</f>
        <v>250</v>
      </c>
      <c r="P2844" s="7" cm="1">
        <f t="array" aca="1" ref="P2844" ca="1">_FV(A2844,"Volume average",TRUE)</f>
        <v>1931</v>
      </c>
      <c r="Q2844" t="s">
        <v>844</v>
      </c>
      <c r="S2844" t="s">
        <v>2310</v>
      </c>
      <c r="T2844" s="25" cm="1">
        <f t="array" aca="1" ref="T2844" ca="1">_FV(A2844,"Expense ratio",TRUE)</f>
        <v>3.0000000000000001E-3</v>
      </c>
      <c r="U2844" s="24" cm="1">
        <f t="array" aca="1" ref="U2844" ca="1">_FV(A2844,"Market cap",TRUE)</f>
        <v>38002737.969999999</v>
      </c>
      <c r="V2844" s="4">
        <v>38002736</v>
      </c>
      <c r="W2844" s="4">
        <v>38002736</v>
      </c>
      <c r="Y2844" t="s">
        <v>7612</v>
      </c>
      <c r="Z2844" s="5">
        <v>61.0319</v>
      </c>
      <c r="AA2844" s="5">
        <v>12.880387000000001</v>
      </c>
      <c r="AB2844" s="5">
        <v>4.8499998000000002E-2</v>
      </c>
      <c r="AC2844" s="4">
        <v>2009</v>
      </c>
      <c r="AE2844" s="5">
        <v>9.6585474948797323</v>
      </c>
      <c r="AF2844" s="5">
        <v>10.287579381497469</v>
      </c>
      <c r="AI2844" s="4">
        <v>2009</v>
      </c>
      <c r="AJ2844" s="5">
        <v>122320.37579999999</v>
      </c>
      <c r="AL2844" s="5">
        <v>64.52</v>
      </c>
      <c r="AM2844" s="5">
        <v>51.72</v>
      </c>
      <c r="AN2844" t="s">
        <v>47</v>
      </c>
      <c r="AO2844" t="str" cm="1">
        <f t="array" aca="1" ref="AO2844" ca="1">_FV(A2844,"Currency")</f>
        <v>USD</v>
      </c>
      <c r="AP2844" t="str" cm="1">
        <f t="array" aca="1" ref="AP2844" ca="1">_FV(A2844,"Exchange")</f>
        <v>NYSE Arca</v>
      </c>
      <c r="AQ2844" s="6" t="str" cm="1">
        <f t="array" aca="1" ref="AQ2844" ca="1">_FV(A2844,"Exchange abbreviation",TRUE)</f>
        <v>ARCX</v>
      </c>
      <c r="AR2844" t="str" cm="1">
        <f t="array" aca="1" ref="AR2844" ca="1">_FV(A2844,"Instrument type",TRUE)</f>
        <v>ETF</v>
      </c>
    </row>
    <row r="2845" spans="1:44" ht="18.75" customHeight="1" x14ac:dyDescent="0.25">
      <c r="A2845" t="e" vm="2857">
        <v>#VALUE!</v>
      </c>
      <c r="B2845" t="s">
        <v>7675</v>
      </c>
      <c r="C2845" t="s">
        <v>7676</v>
      </c>
      <c r="D2845" s="31" cm="1">
        <f t="array" aca="1" ref="D2845" ca="1">_FV(A2845,"Last trade time",TRUE)</f>
        <v>45824.840277823438</v>
      </c>
      <c r="E2845" s="23" cm="1">
        <f t="array" aca="1" ref="E2845" ca="1">_FV(A2845,"Price")</f>
        <v>36.765900000000002</v>
      </c>
      <c r="F2845" s="27" cm="1">
        <f t="array" aca="1" ref="F2845" ca="1">_FV(A2845,"Change (%)",TRUE)</f>
        <v>1.4232E-2</v>
      </c>
      <c r="G2845" s="26" cm="1">
        <f t="array" aca="1" ref="G2845" ca="1">_FV(A2845,"Change")</f>
        <v>0.51590000000000003</v>
      </c>
      <c r="H2845" s="23" cm="1">
        <f t="array" aca="1" ref="H2845" ca="1">_FV(A2845,"Open")</f>
        <v>36.831800000000001</v>
      </c>
      <c r="I2845" s="23" cm="1">
        <f t="array" aca="1" ref="I2845" ca="1">_FV(A2845,"Low")</f>
        <v>36.765900000000002</v>
      </c>
      <c r="J2845" s="23" cm="1">
        <f t="array" aca="1" ref="J2845" ca="1">_FV(A2845,"High")</f>
        <v>37</v>
      </c>
      <c r="K2845" s="23" cm="1">
        <f t="array" aca="1" ref="K2845" ca="1">_FV(A2845,"Previous close",TRUE)</f>
        <v>36.25</v>
      </c>
      <c r="L2845" s="26"/>
      <c r="M2845" s="23" cm="1">
        <f t="array" aca="1" ref="M2845" ca="1">_FV(A2845,"52 week low",TRUE)</f>
        <v>29.35</v>
      </c>
      <c r="N2845" s="23" cm="1">
        <f t="array" aca="1" ref="N2845" ca="1">_FV(A2845,"52 week high",TRUE)</f>
        <v>37</v>
      </c>
      <c r="O2845" s="8" cm="1">
        <f t="array" aca="1" ref="O2845" ca="1">_FV(A2845,"Volume")</f>
        <v>2191</v>
      </c>
      <c r="P2845" s="7" cm="1">
        <f t="array" aca="1" ref="P2845" ca="1">_FV(A2845,"Volume average",TRUE)</f>
        <v>3974</v>
      </c>
      <c r="Q2845" t="s">
        <v>844</v>
      </c>
      <c r="S2845" t="s">
        <v>2310</v>
      </c>
      <c r="T2845" s="25" cm="1">
        <f t="array" aca="1" ref="T2845" ca="1">_FV(A2845,"Expense ratio",TRUE)</f>
        <v>3.0000000000000001E-3</v>
      </c>
      <c r="U2845" s="24" cm="1">
        <f t="array" aca="1" ref="U2845" ca="1">_FV(A2845,"Market cap",TRUE)</f>
        <v>81486993.040000007</v>
      </c>
      <c r="V2845" s="4">
        <v>81486992</v>
      </c>
      <c r="W2845" s="4">
        <v>81486992</v>
      </c>
      <c r="Y2845" t="s">
        <v>7677</v>
      </c>
      <c r="Z2845" s="5">
        <v>36.126710000000003</v>
      </c>
      <c r="AA2845" s="5">
        <v>14.142265999999999</v>
      </c>
      <c r="AB2845" s="5">
        <v>2.0599999000000001E-2</v>
      </c>
      <c r="AC2845" s="4">
        <v>8015</v>
      </c>
      <c r="AE2845" s="5">
        <v>13.563231949334019</v>
      </c>
      <c r="AF2845" s="5">
        <v>15.8038225945538</v>
      </c>
      <c r="AI2845" s="4">
        <v>8015</v>
      </c>
      <c r="AJ2845" s="5">
        <v>290124.56550000003</v>
      </c>
      <c r="AL2845" s="5">
        <v>36.56</v>
      </c>
      <c r="AM2845" s="5">
        <v>29.35</v>
      </c>
      <c r="AN2845" t="s">
        <v>47</v>
      </c>
      <c r="AO2845" t="str" cm="1">
        <f t="array" aca="1" ref="AO2845" ca="1">_FV(A2845,"Currency")</f>
        <v>USD</v>
      </c>
      <c r="AP2845" t="str" cm="1">
        <f t="array" aca="1" ref="AP2845" ca="1">_FV(A2845,"Exchange")</f>
        <v>NYSE Arca</v>
      </c>
      <c r="AQ2845" s="6" t="str" cm="1">
        <f t="array" aca="1" ref="AQ2845" ca="1">_FV(A2845,"Exchange abbreviation",TRUE)</f>
        <v>ARCX</v>
      </c>
      <c r="AR2845" t="str" cm="1">
        <f t="array" aca="1" ref="AR2845" ca="1">_FV(A2845,"Instrument type",TRUE)</f>
        <v>ETF</v>
      </c>
    </row>
    <row r="2846" spans="1:44" ht="18.75" customHeight="1" x14ac:dyDescent="0.25">
      <c r="A2846" t="e" vm="2858">
        <v>#VALUE!</v>
      </c>
      <c r="B2846" t="s">
        <v>7678</v>
      </c>
      <c r="C2846" t="s">
        <v>7679</v>
      </c>
      <c r="D2846" s="31" cm="1">
        <f t="array" aca="1" ref="D2846" ca="1">_FV(A2846,"Last trade time",TRUE)</f>
        <v>45824.890796700784</v>
      </c>
      <c r="E2846" s="23" cm="1">
        <f t="array" aca="1" ref="E2846" ca="1">_FV(A2846,"Price")</f>
        <v>45.37</v>
      </c>
      <c r="F2846" s="27" cm="1">
        <f t="array" aca="1" ref="F2846" ca="1">_FV(A2846,"Change (%)",TRUE)</f>
        <v>3.8453000000000001E-2</v>
      </c>
      <c r="G2846" s="26" cm="1">
        <f t="array" aca="1" ref="G2846" ca="1">_FV(A2846,"Change")</f>
        <v>1.68</v>
      </c>
      <c r="H2846" s="23" cm="1">
        <f t="array" aca="1" ref="H2846" ca="1">_FV(A2846,"Open")</f>
        <v>44.7</v>
      </c>
      <c r="I2846" s="23" cm="1">
        <f t="array" aca="1" ref="I2846" ca="1">_FV(A2846,"Low")</f>
        <v>44.27</v>
      </c>
      <c r="J2846" s="23" cm="1">
        <f t="array" aca="1" ref="J2846" ca="1">_FV(A2846,"High")</f>
        <v>45.469700000000003</v>
      </c>
      <c r="K2846" s="23" cm="1">
        <f t="array" aca="1" ref="K2846" ca="1">_FV(A2846,"Previous close",TRUE)</f>
        <v>43.69</v>
      </c>
      <c r="L2846" s="26"/>
      <c r="M2846" s="23" cm="1">
        <f t="array" aca="1" ref="M2846" ca="1">_FV(A2846,"52 week low",TRUE)</f>
        <v>28.07</v>
      </c>
      <c r="N2846" s="23" cm="1">
        <f t="array" aca="1" ref="N2846" ca="1">_FV(A2846,"52 week high",TRUE)</f>
        <v>58.94</v>
      </c>
      <c r="O2846" s="8" cm="1">
        <f t="array" aca="1" ref="O2846" ca="1">_FV(A2846,"Volume")</f>
        <v>25789</v>
      </c>
      <c r="P2846" s="7" cm="1">
        <f t="array" aca="1" ref="P2846" ca="1">_FV(A2846,"Volume average",TRUE)</f>
        <v>23632</v>
      </c>
      <c r="Q2846" t="s">
        <v>204</v>
      </c>
      <c r="S2846" t="s">
        <v>4838</v>
      </c>
      <c r="T2846" s="25" cm="1">
        <f t="array" aca="1" ref="T2846" ca="1">_FV(A2846,"Expense ratio",TRUE)</f>
        <v>3.0000000000000001E-3</v>
      </c>
      <c r="U2846" s="24" cm="1">
        <f t="array" aca="1" ref="U2846" ca="1">_FV(A2846,"Market cap",TRUE)</f>
        <v>107617633.08</v>
      </c>
      <c r="V2846" s="4">
        <v>107617632</v>
      </c>
      <c r="W2846" s="4">
        <v>107617632</v>
      </c>
      <c r="Y2846" t="s">
        <v>7680</v>
      </c>
      <c r="Z2846" s="5">
        <v>45.67</v>
      </c>
      <c r="AA2846" s="5">
        <v>15.368588000000001</v>
      </c>
      <c r="AB2846" s="5">
        <v>6.9999998000000001E-3</v>
      </c>
      <c r="AC2846" s="4">
        <v>31057</v>
      </c>
      <c r="AE2846" s="5">
        <v>-0.19384051689927961</v>
      </c>
      <c r="AF2846" s="5">
        <v>18.7344901873449</v>
      </c>
      <c r="AI2846" s="4">
        <v>31057</v>
      </c>
      <c r="AJ2846" s="5">
        <v>1416602.9410000001</v>
      </c>
      <c r="AL2846" s="5">
        <v>58.94</v>
      </c>
      <c r="AM2846" s="5">
        <v>28.07</v>
      </c>
      <c r="AN2846" t="s">
        <v>90</v>
      </c>
      <c r="AO2846" t="str" cm="1">
        <f t="array" aca="1" ref="AO2846" ca="1">_FV(A2846,"Currency")</f>
        <v>USD</v>
      </c>
      <c r="AP2846" t="str" cm="1">
        <f t="array" aca="1" ref="AP2846" ca="1">_FV(A2846,"Exchange")</f>
        <v>NYSE Arca</v>
      </c>
      <c r="AQ2846" s="6" t="str" cm="1">
        <f t="array" aca="1" ref="AQ2846" ca="1">_FV(A2846,"Exchange abbreviation",TRUE)</f>
        <v>ARCX</v>
      </c>
      <c r="AR2846" t="str" cm="1">
        <f t="array" aca="1" ref="AR2846" ca="1">_FV(A2846,"Instrument type",TRUE)</f>
        <v>ETF</v>
      </c>
    </row>
    <row r="2847" spans="1:44" ht="18.75" customHeight="1" x14ac:dyDescent="0.25">
      <c r="A2847" t="e" vm="2859">
        <v>#VALUE!</v>
      </c>
      <c r="B2847" t="s">
        <v>7681</v>
      </c>
      <c r="C2847" t="s">
        <v>7682</v>
      </c>
      <c r="D2847" s="31" cm="1">
        <f t="array" aca="1" ref="D2847" ca="1">_FV(A2847,"Last trade time",TRUE)</f>
        <v>45824.893810068752</v>
      </c>
      <c r="E2847" s="23" cm="1">
        <f t="array" aca="1" ref="E2847" ca="1">_FV(A2847,"Price")</f>
        <v>66.319999999999993</v>
      </c>
      <c r="F2847" s="27" cm="1">
        <f t="array" aca="1" ref="F2847" ca="1">_FV(A2847,"Change (%)",TRUE)</f>
        <v>1.9174E-2</v>
      </c>
      <c r="G2847" s="26" cm="1">
        <f t="array" aca="1" ref="G2847" ca="1">_FV(A2847,"Change")</f>
        <v>1.2477</v>
      </c>
      <c r="H2847" s="23" cm="1">
        <f t="array" aca="1" ref="H2847" ca="1">_FV(A2847,"Open")</f>
        <v>65.819999999999993</v>
      </c>
      <c r="I2847" s="23" cm="1">
        <f t="array" aca="1" ref="I2847" ca="1">_FV(A2847,"Low")</f>
        <v>65.819999999999993</v>
      </c>
      <c r="J2847" s="23" cm="1">
        <f t="array" aca="1" ref="J2847" ca="1">_FV(A2847,"High")</f>
        <v>66.564999999999998</v>
      </c>
      <c r="K2847" s="23" cm="1">
        <f t="array" aca="1" ref="K2847" ca="1">_FV(A2847,"Previous close",TRUE)</f>
        <v>65.072299999999998</v>
      </c>
      <c r="L2847" s="26"/>
      <c r="M2847" s="23" cm="1">
        <f t="array" aca="1" ref="M2847" ca="1">_FV(A2847,"52 week low",TRUE)</f>
        <v>52.84</v>
      </c>
      <c r="N2847" s="23" cm="1">
        <f t="array" aca="1" ref="N2847" ca="1">_FV(A2847,"52 week high",TRUE)</f>
        <v>74.37</v>
      </c>
      <c r="O2847" s="8" cm="1">
        <f t="array" aca="1" ref="O2847" ca="1">_FV(A2847,"Volume")</f>
        <v>4470</v>
      </c>
      <c r="P2847" s="7" cm="1">
        <f t="array" aca="1" ref="P2847" ca="1">_FV(A2847,"Volume average",TRUE)</f>
        <v>11047</v>
      </c>
      <c r="Q2847" t="s">
        <v>1734</v>
      </c>
      <c r="S2847" t="s">
        <v>4145</v>
      </c>
      <c r="T2847" s="25" cm="1">
        <f t="array" aca="1" ref="T2847" ca="1">_FV(A2847,"Expense ratio",TRUE)</f>
        <v>3.0000000000000001E-3</v>
      </c>
      <c r="U2847" s="24" cm="1">
        <f t="array" aca="1" ref="U2847" ca="1">_FV(A2847,"Market cap",TRUE)</f>
        <v>176723734.02000001</v>
      </c>
      <c r="V2847" s="4">
        <v>176723728</v>
      </c>
      <c r="W2847" s="4">
        <v>176723728</v>
      </c>
      <c r="Y2847" t="s">
        <v>7683</v>
      </c>
      <c r="Z2847" s="5">
        <v>67.010000000000005</v>
      </c>
      <c r="AA2847" s="5">
        <v>16.575900000000001</v>
      </c>
      <c r="AB2847" s="5">
        <v>1.54E-2</v>
      </c>
      <c r="AC2847" s="4">
        <v>39096</v>
      </c>
      <c r="AE2847" s="5">
        <v>2.4655124663317318</v>
      </c>
      <c r="AF2847" s="5">
        <v>14.54385646442862</v>
      </c>
      <c r="AI2847" s="4">
        <v>39096</v>
      </c>
      <c r="AJ2847" s="5">
        <v>2620604.88</v>
      </c>
      <c r="AL2847" s="5">
        <v>74.37</v>
      </c>
      <c r="AM2847" s="5">
        <v>52.84</v>
      </c>
      <c r="AN2847" t="s">
        <v>90</v>
      </c>
      <c r="AO2847" t="str" cm="1">
        <f t="array" aca="1" ref="AO2847" ca="1">_FV(A2847,"Currency")</f>
        <v>USD</v>
      </c>
      <c r="AP2847" t="str" cm="1">
        <f t="array" aca="1" ref="AP2847" ca="1">_FV(A2847,"Exchange")</f>
        <v>Nasdaq Stock Market</v>
      </c>
      <c r="AQ2847" s="6" t="str" cm="1">
        <f t="array" aca="1" ref="AQ2847" ca="1">_FV(A2847,"Exchange abbreviation",TRUE)</f>
        <v>XNAS</v>
      </c>
      <c r="AR2847" t="str" cm="1">
        <f t="array" aca="1" ref="AR2847" ca="1">_FV(A2847,"Instrument type",TRUE)</f>
        <v>ETF</v>
      </c>
    </row>
    <row r="2848" spans="1:44" ht="18.75" customHeight="1" x14ac:dyDescent="0.25">
      <c r="A2848" t="e" vm="2860">
        <v>#VALUE!</v>
      </c>
      <c r="B2848" t="s">
        <v>7684</v>
      </c>
      <c r="C2848" t="s">
        <v>7685</v>
      </c>
      <c r="D2848" s="31" cm="1">
        <f t="array" aca="1" ref="D2848" ca="1">_FV(A2848,"Last trade time",TRUE)</f>
        <v>45824.843750034372</v>
      </c>
      <c r="E2848" s="23" cm="1">
        <f t="array" aca="1" ref="E2848" ca="1">_FV(A2848,"Price")</f>
        <v>75.73</v>
      </c>
      <c r="F2848" s="27" cm="1">
        <f t="array" aca="1" ref="F2848" ca="1">_FV(A2848,"Change (%)",TRUE)</f>
        <v>2.0207000000000003E-2</v>
      </c>
      <c r="G2848" s="26" cm="1">
        <f t="array" aca="1" ref="G2848" ca="1">_FV(A2848,"Change")</f>
        <v>1.5</v>
      </c>
      <c r="H2848" s="23" cm="1">
        <f t="array" aca="1" ref="H2848" ca="1">_FV(A2848,"Open")</f>
        <v>74.930000000000007</v>
      </c>
      <c r="I2848" s="23" cm="1">
        <f t="array" aca="1" ref="I2848" ca="1">_FV(A2848,"Low")</f>
        <v>74.930000000000007</v>
      </c>
      <c r="J2848" s="23" cm="1">
        <f t="array" aca="1" ref="J2848" ca="1">_FV(A2848,"High")</f>
        <v>76.03</v>
      </c>
      <c r="K2848" s="23" cm="1">
        <f t="array" aca="1" ref="K2848" ca="1">_FV(A2848,"Previous close",TRUE)</f>
        <v>74.23</v>
      </c>
      <c r="L2848" s="26"/>
      <c r="M2848" s="23" cm="1">
        <f t="array" aca="1" ref="M2848" ca="1">_FV(A2848,"52 week low",TRUE)</f>
        <v>60.988399999999999</v>
      </c>
      <c r="N2848" s="23" cm="1">
        <f t="array" aca="1" ref="N2848" ca="1">_FV(A2848,"52 week high",TRUE)</f>
        <v>83.23</v>
      </c>
      <c r="O2848" s="8" cm="1">
        <f t="array" aca="1" ref="O2848" ca="1">_FV(A2848,"Volume")</f>
        <v>17579</v>
      </c>
      <c r="P2848" s="7" cm="1">
        <f t="array" aca="1" ref="P2848" ca="1">_FV(A2848,"Volume average",TRUE)</f>
        <v>23690</v>
      </c>
      <c r="Q2848" t="s">
        <v>1734</v>
      </c>
      <c r="S2848" t="s">
        <v>4145</v>
      </c>
      <c r="T2848" s="25" cm="1">
        <f t="array" aca="1" ref="T2848" ca="1">_FV(A2848,"Expense ratio",TRUE)</f>
        <v>3.0000000000000001E-3</v>
      </c>
      <c r="U2848" s="24" cm="1">
        <f t="array" aca="1" ref="U2848" ca="1">_FV(A2848,"Market cap",TRUE)</f>
        <v>486965874.51999998</v>
      </c>
      <c r="V2848" s="4">
        <v>486965888</v>
      </c>
      <c r="W2848" s="4">
        <v>486965888</v>
      </c>
      <c r="Y2848" t="s">
        <v>7683</v>
      </c>
      <c r="Z2848" s="5">
        <v>76.28</v>
      </c>
      <c r="AA2848" s="19">
        <v>17.918576999999999</v>
      </c>
      <c r="AB2848" s="5">
        <v>7.7000000000000002E-3</v>
      </c>
      <c r="AC2848" s="4">
        <v>37322</v>
      </c>
      <c r="AE2848" s="5">
        <v>1.497543362699161</v>
      </c>
      <c r="AF2848" s="5">
        <v>15.15099790629149</v>
      </c>
      <c r="AI2848" s="4">
        <v>37322</v>
      </c>
      <c r="AJ2848" s="5">
        <v>2852520.46</v>
      </c>
      <c r="AL2848" s="5">
        <v>83.23</v>
      </c>
      <c r="AM2848" s="5">
        <v>60.988</v>
      </c>
      <c r="AN2848" t="s">
        <v>90</v>
      </c>
      <c r="AO2848" t="str" cm="1">
        <f t="array" aca="1" ref="AO2848" ca="1">_FV(A2848,"Currency")</f>
        <v>USD</v>
      </c>
      <c r="AP2848" t="str" cm="1">
        <f t="array" aca="1" ref="AP2848" ca="1">_FV(A2848,"Exchange")</f>
        <v>Nasdaq Stock Market</v>
      </c>
      <c r="AQ2848" s="6" t="str" cm="1">
        <f t="array" aca="1" ref="AQ2848" ca="1">_FV(A2848,"Exchange abbreviation",TRUE)</f>
        <v>XNAS</v>
      </c>
      <c r="AR2848" t="str" cm="1">
        <f t="array" aca="1" ref="AR2848" ca="1">_FV(A2848,"Instrument type",TRUE)</f>
        <v>ETF</v>
      </c>
    </row>
    <row r="2849" spans="1:44" ht="18.75" customHeight="1" x14ac:dyDescent="0.25">
      <c r="A2849" t="e" vm="2861">
        <v>#VALUE!</v>
      </c>
      <c r="B2849" t="s">
        <v>7686</v>
      </c>
      <c r="C2849" t="s">
        <v>7687</v>
      </c>
      <c r="D2849" s="31" cm="1">
        <f t="array" aca="1" ref="D2849" ca="1">_FV(A2849,"Last trade time",TRUE)</f>
        <v>45824.843750092186</v>
      </c>
      <c r="E2849" s="23" cm="1">
        <f t="array" aca="1" ref="E2849" ca="1">_FV(A2849,"Price")</f>
        <v>41.29</v>
      </c>
      <c r="F2849" s="27" cm="1">
        <f t="array" aca="1" ref="F2849" ca="1">_FV(A2849,"Change (%)",TRUE)</f>
        <v>-3.7399999999999998E-3</v>
      </c>
      <c r="G2849" s="26" cm="1">
        <f t="array" aca="1" ref="G2849" ca="1">_FV(A2849,"Change")</f>
        <v>-0.155</v>
      </c>
      <c r="H2849" s="23" cm="1">
        <f t="array" aca="1" ref="H2849" ca="1">_FV(A2849,"Open")</f>
        <v>41.41</v>
      </c>
      <c r="I2849" s="23" cm="1">
        <f t="array" aca="1" ref="I2849" ca="1">_FV(A2849,"Low")</f>
        <v>40.804400000000001</v>
      </c>
      <c r="J2849" s="23" cm="1">
        <f t="array" aca="1" ref="J2849" ca="1">_FV(A2849,"High")</f>
        <v>41.62</v>
      </c>
      <c r="K2849" s="23" cm="1">
        <f t="array" aca="1" ref="K2849" ca="1">_FV(A2849,"Previous close",TRUE)</f>
        <v>41.445</v>
      </c>
      <c r="L2849" s="26"/>
      <c r="M2849" s="23" cm="1">
        <f t="array" aca="1" ref="M2849" ca="1">_FV(A2849,"52 week low",TRUE)</f>
        <v>30.94</v>
      </c>
      <c r="N2849" s="23" cm="1">
        <f t="array" aca="1" ref="N2849" ca="1">_FV(A2849,"52 week high",TRUE)</f>
        <v>57.38</v>
      </c>
      <c r="O2849" s="8" cm="1">
        <f t="array" aca="1" ref="O2849" ca="1">_FV(A2849,"Volume")</f>
        <v>13030</v>
      </c>
      <c r="P2849" s="7" cm="1">
        <f t="array" aca="1" ref="P2849" ca="1">_FV(A2849,"Volume average",TRUE)</f>
        <v>14286</v>
      </c>
      <c r="Q2849" t="s">
        <v>1617</v>
      </c>
      <c r="S2849" t="s">
        <v>277</v>
      </c>
      <c r="T2849" s="25" cm="1">
        <f t="array" aca="1" ref="T2849" ca="1">_FV(A2849,"Expense ratio",TRUE)</f>
        <v>2.8999999999999998E-3</v>
      </c>
      <c r="U2849" s="24" cm="1">
        <f t="array" aca="1" ref="U2849" ca="1">_FV(A2849,"Market cap",TRUE)</f>
        <v>55698047.700000003</v>
      </c>
      <c r="V2849" s="4">
        <v>55698480</v>
      </c>
      <c r="W2849" s="4">
        <v>55698480</v>
      </c>
      <c r="Y2849" t="s">
        <v>7688</v>
      </c>
      <c r="Z2849" s="5">
        <v>38.64</v>
      </c>
      <c r="AA2849" s="5">
        <v>8.1715020000000003</v>
      </c>
      <c r="AB2849" s="5">
        <v>2.41E-2</v>
      </c>
      <c r="AC2849" s="4">
        <v>18144</v>
      </c>
      <c r="AE2849" s="5">
        <v>-20.433581707959981</v>
      </c>
      <c r="AF2849" s="5">
        <v>-23.97885117574868</v>
      </c>
      <c r="AH2849" s="16"/>
      <c r="AI2849" s="4">
        <v>18144</v>
      </c>
      <c r="AJ2849" s="5">
        <v>701628.48</v>
      </c>
      <c r="AL2849" s="5">
        <v>57.38</v>
      </c>
      <c r="AM2849" s="5">
        <v>30.94</v>
      </c>
      <c r="AN2849" t="s">
        <v>47</v>
      </c>
      <c r="AO2849" t="str" cm="1">
        <f t="array" aca="1" ref="AO2849" ca="1">_FV(A2849,"Currency")</f>
        <v>USD</v>
      </c>
      <c r="AP2849" t="str" cm="1">
        <f t="array" aca="1" ref="AP2849" ca="1">_FV(A2849,"Exchange")</f>
        <v>Nasdaq Stock Market</v>
      </c>
      <c r="AQ2849" s="6" t="str" cm="1">
        <f t="array" aca="1" ref="AQ2849" ca="1">_FV(A2849,"Exchange abbreviation",TRUE)</f>
        <v>XNAS</v>
      </c>
      <c r="AR2849" t="str" cm="1">
        <f t="array" aca="1" ref="AR2849" ca="1">_FV(A2849,"Instrument type",TRUE)</f>
        <v>ETF</v>
      </c>
    </row>
    <row r="2850" spans="1:44" ht="18.75" customHeight="1" x14ac:dyDescent="0.25">
      <c r="A2850" t="e" vm="2862">
        <v>#VALUE!</v>
      </c>
      <c r="B2850" t="s">
        <v>7689</v>
      </c>
      <c r="C2850" t="s">
        <v>7690</v>
      </c>
      <c r="D2850" s="31" cm="1">
        <f t="array" aca="1" ref="D2850" ca="1">_FV(A2850,"Last trade time",TRUE)</f>
        <v>45824.840277777781</v>
      </c>
      <c r="E2850" s="23" cm="1">
        <f t="array" aca="1" ref="E2850" ca="1">_FV(A2850,"Price")</f>
        <v>47.873399999999997</v>
      </c>
      <c r="F2850" s="27" cm="1">
        <f t="array" aca="1" ref="F2850" ca="1">_FV(A2850,"Change (%)",TRUE)</f>
        <v>5.3949999999999996E-3</v>
      </c>
      <c r="G2850" s="26" cm="1">
        <f t="array" aca="1" ref="G2850" ca="1">_FV(A2850,"Change")</f>
        <v>0.25690000000000002</v>
      </c>
      <c r="H2850" s="23" cm="1">
        <f t="array" aca="1" ref="H2850" ca="1">_FV(A2850,"Open")</f>
        <v>47.75</v>
      </c>
      <c r="I2850" s="23" cm="1">
        <f t="array" aca="1" ref="I2850" ca="1">_FV(A2850,"Low")</f>
        <v>47.75</v>
      </c>
      <c r="J2850" s="23" cm="1">
        <f t="array" aca="1" ref="J2850" ca="1">_FV(A2850,"High")</f>
        <v>47.873399999999997</v>
      </c>
      <c r="K2850" s="23" cm="1">
        <f t="array" aca="1" ref="K2850" ca="1">_FV(A2850,"Previous close",TRUE)</f>
        <v>47.616500000000002</v>
      </c>
      <c r="L2850" s="26"/>
      <c r="M2850" s="23" cm="1">
        <f t="array" aca="1" ref="M2850" ca="1">_FV(A2850,"52 week low",TRUE)</f>
        <v>42.01</v>
      </c>
      <c r="N2850" s="23" cm="1">
        <f t="array" aca="1" ref="N2850" ca="1">_FV(A2850,"52 week high",TRUE)</f>
        <v>50.9</v>
      </c>
      <c r="O2850" s="8" cm="1">
        <f t="array" aca="1" ref="O2850" ca="1">_FV(A2850,"Volume")</f>
        <v>439</v>
      </c>
      <c r="P2850" s="7" cm="1">
        <f t="array" aca="1" ref="P2850" ca="1">_FV(A2850,"Volume average",TRUE)</f>
        <v>858</v>
      </c>
      <c r="Q2850" t="s">
        <v>119</v>
      </c>
      <c r="T2850" s="25" cm="1">
        <f t="array" aca="1" ref="T2850" ca="1">_FV(A2850,"Expense ratio",TRUE)</f>
        <v>2.8999999999999998E-3</v>
      </c>
      <c r="U2850" s="24" cm="1">
        <f t="array" aca="1" ref="U2850" ca="1">_FV(A2850,"Market cap",TRUE)</f>
        <v>112014226.2</v>
      </c>
      <c r="V2850" s="16"/>
      <c r="W2850" s="16"/>
      <c r="X2850" t="s">
        <v>7691</v>
      </c>
      <c r="Z2850" s="18"/>
      <c r="AA2850" s="20"/>
      <c r="AB2850" s="20"/>
      <c r="AC2850" s="21">
        <v>873</v>
      </c>
      <c r="AE2850" s="18"/>
      <c r="AF2850" s="20"/>
      <c r="AI2850" s="21"/>
      <c r="AJ2850" s="18"/>
      <c r="AL2850" s="18"/>
      <c r="AM2850" s="18"/>
      <c r="AN2850" t="s">
        <v>73</v>
      </c>
      <c r="AO2850" t="str" cm="1">
        <f t="array" aca="1" ref="AO2850" ca="1">_FV(A2850,"Currency")</f>
        <v>USD</v>
      </c>
      <c r="AP2850" t="str" cm="1">
        <f t="array" aca="1" ref="AP2850" ca="1">_FV(A2850,"Exchange")</f>
        <v>NYSE Arca</v>
      </c>
      <c r="AQ2850" s="6" t="str" cm="1">
        <f t="array" aca="1" ref="AQ2850" ca="1">_FV(A2850,"Exchange abbreviation",TRUE)</f>
        <v>ARCX</v>
      </c>
      <c r="AR2850" t="str" cm="1">
        <f t="array" aca="1" ref="AR2850" ca="1">_FV(A2850,"Instrument type",TRUE)</f>
        <v>ETF</v>
      </c>
    </row>
    <row r="2851" spans="1:44" ht="18.75" customHeight="1" x14ac:dyDescent="0.25">
      <c r="A2851" t="e" vm="2863">
        <v>#VALUE!</v>
      </c>
      <c r="B2851" t="s">
        <v>7692</v>
      </c>
      <c r="C2851" t="s">
        <v>7693</v>
      </c>
      <c r="D2851" s="31" cm="1">
        <f t="array" aca="1" ref="D2851" ca="1">_FV(A2851,"Last trade time",TRUE)</f>
        <v>45824.840277789066</v>
      </c>
      <c r="E2851" s="23" cm="1">
        <f t="array" aca="1" ref="E2851" ca="1">_FV(A2851,"Price")</f>
        <v>24.31</v>
      </c>
      <c r="F2851" s="27" cm="1">
        <f t="array" aca="1" ref="F2851" ca="1">_FV(A2851,"Change (%)",TRUE)</f>
        <v>2.4689999999999998E-4</v>
      </c>
      <c r="G2851" s="26" cm="1">
        <f t="array" aca="1" ref="G2851" ca="1">_FV(A2851,"Change")</f>
        <v>6.0000000000000001E-3</v>
      </c>
      <c r="H2851" s="23" cm="1">
        <f t="array" aca="1" ref="H2851" ca="1">_FV(A2851,"Open")</f>
        <v>24.3308</v>
      </c>
      <c r="I2851" s="23" cm="1">
        <f t="array" aca="1" ref="I2851" ca="1">_FV(A2851,"Low")</f>
        <v>24.31</v>
      </c>
      <c r="J2851" s="23" cm="1">
        <f t="array" aca="1" ref="J2851" ca="1">_FV(A2851,"High")</f>
        <v>24.34</v>
      </c>
      <c r="K2851" s="23" cm="1">
        <f t="array" aca="1" ref="K2851" ca="1">_FV(A2851,"Previous close",TRUE)</f>
        <v>24.303999999999998</v>
      </c>
      <c r="L2851" s="26"/>
      <c r="M2851" s="23" cm="1">
        <f t="array" aca="1" ref="M2851" ca="1">_FV(A2851,"52 week low",TRUE)</f>
        <v>23.588200000000001</v>
      </c>
      <c r="N2851" s="23" cm="1">
        <f t="array" aca="1" ref="N2851" ca="1">_FV(A2851,"52 week high",TRUE)</f>
        <v>25.361899999999999</v>
      </c>
      <c r="O2851" s="8" cm="1">
        <f t="array" aca="1" ref="O2851" ca="1">_FV(A2851,"Volume")</f>
        <v>1618</v>
      </c>
      <c r="P2851" s="7" cm="1">
        <f t="array" aca="1" ref="P2851" ca="1">_FV(A2851,"Volume average",TRUE)</f>
        <v>4034</v>
      </c>
      <c r="Q2851" t="s">
        <v>5345</v>
      </c>
      <c r="S2851" t="s">
        <v>2144</v>
      </c>
      <c r="T2851" s="25" cm="1">
        <f t="array" aca="1" ref="T2851" ca="1">_FV(A2851,"Expense ratio",TRUE)</f>
        <v>2.8999999999999998E-3</v>
      </c>
      <c r="U2851" s="24" cm="1">
        <f t="array" aca="1" ref="U2851" ca="1">_FV(A2851,"Market cap",TRUE)</f>
        <v>60283268.899999999</v>
      </c>
      <c r="V2851" s="4">
        <v>60283268</v>
      </c>
      <c r="W2851" s="4">
        <v>60283268</v>
      </c>
      <c r="Y2851" t="s">
        <v>149</v>
      </c>
      <c r="Z2851" s="5">
        <v>24.215399999999999</v>
      </c>
      <c r="AA2851" s="20"/>
      <c r="AB2851" s="20"/>
      <c r="AC2851" s="4">
        <v>7792</v>
      </c>
      <c r="AE2851" s="5">
        <v>-1.9475546154126719</v>
      </c>
      <c r="AF2851" s="20"/>
      <c r="AI2851" s="4">
        <v>7792</v>
      </c>
      <c r="AJ2851" s="5">
        <v>188371.6</v>
      </c>
      <c r="AL2851" s="5">
        <v>25.361999999999998</v>
      </c>
      <c r="AM2851" s="5">
        <v>23.588000000000001</v>
      </c>
      <c r="AN2851" t="s">
        <v>47</v>
      </c>
      <c r="AO2851" t="str" cm="1">
        <f t="array" aca="1" ref="AO2851" ca="1">_FV(A2851,"Currency")</f>
        <v>USD</v>
      </c>
      <c r="AP2851" t="str" cm="1">
        <f t="array" aca="1" ref="AP2851" ca="1">_FV(A2851,"Exchange")</f>
        <v>NYSE Arca</v>
      </c>
      <c r="AQ2851" s="6" t="str" cm="1">
        <f t="array" aca="1" ref="AQ2851" ca="1">_FV(A2851,"Exchange abbreviation",TRUE)</f>
        <v>ARCX</v>
      </c>
      <c r="AR2851" t="str" cm="1">
        <f t="array" aca="1" ref="AR2851" ca="1">_FV(A2851,"Instrument type",TRUE)</f>
        <v>ETF</v>
      </c>
    </row>
    <row r="2852" spans="1:44" ht="18.75" customHeight="1" x14ac:dyDescent="0.25">
      <c r="A2852" t="e" vm="2864">
        <v>#VALUE!</v>
      </c>
      <c r="B2852" t="s">
        <v>7694</v>
      </c>
      <c r="C2852" t="s">
        <v>7695</v>
      </c>
      <c r="D2852" s="31" cm="1">
        <f t="array" aca="1" ref="D2852" ca="1">_FV(A2852,"Last trade time",TRUE)</f>
        <v>45824.840277789066</v>
      </c>
      <c r="E2852" s="23" cm="1">
        <f t="array" aca="1" ref="E2852" ca="1">_FV(A2852,"Price")</f>
        <v>24.934999999999999</v>
      </c>
      <c r="F2852" s="27" cm="1">
        <f t="array" aca="1" ref="F2852" ca="1">_FV(A2852,"Change (%)",TRUE)</f>
        <v>-4.0089999999999999E-4</v>
      </c>
      <c r="G2852" s="26" cm="1">
        <f t="array" aca="1" ref="G2852" ca="1">_FV(A2852,"Change")</f>
        <v>-0.01</v>
      </c>
      <c r="H2852" s="23" cm="1">
        <f t="array" aca="1" ref="H2852" ca="1">_FV(A2852,"Open")</f>
        <v>24.934999999999999</v>
      </c>
      <c r="I2852" s="23" cm="1">
        <f t="array" aca="1" ref="I2852" ca="1">_FV(A2852,"Low")</f>
        <v>24.934999999999999</v>
      </c>
      <c r="J2852" s="23" cm="1">
        <f t="array" aca="1" ref="J2852" ca="1">_FV(A2852,"High")</f>
        <v>24.934999999999999</v>
      </c>
      <c r="K2852" s="23" cm="1">
        <f t="array" aca="1" ref="K2852" ca="1">_FV(A2852,"Previous close",TRUE)</f>
        <v>24.945</v>
      </c>
      <c r="L2852" s="26"/>
      <c r="M2852" s="23" cm="1">
        <f t="array" aca="1" ref="M2852" ca="1">_FV(A2852,"52 week low",TRUE)</f>
        <v>24.425000000000001</v>
      </c>
      <c r="N2852" s="23" cm="1">
        <f t="array" aca="1" ref="N2852" ca="1">_FV(A2852,"52 week high",TRUE)</f>
        <v>25.4</v>
      </c>
      <c r="O2852" s="8" cm="1">
        <f t="array" aca="1" ref="O2852" ca="1">_FV(A2852,"Volume")</f>
        <v>48</v>
      </c>
      <c r="P2852" s="7" cm="1">
        <f t="array" aca="1" ref="P2852" ca="1">_FV(A2852,"Volume average",TRUE)</f>
        <v>7258</v>
      </c>
      <c r="Q2852" t="s">
        <v>1040</v>
      </c>
      <c r="S2852" t="s">
        <v>3562</v>
      </c>
      <c r="T2852" s="25" cm="1">
        <f t="array" aca="1" ref="T2852" ca="1">_FV(A2852,"Expense ratio",TRUE)</f>
        <v>2.8999999999999998E-3</v>
      </c>
      <c r="U2852" s="24" cm="1">
        <f t="array" aca="1" ref="U2852" ca="1">_FV(A2852,"Market cap",TRUE)</f>
        <v>14293163.199999999</v>
      </c>
      <c r="V2852" s="4">
        <v>14293163</v>
      </c>
      <c r="W2852" s="4">
        <v>14293163</v>
      </c>
      <c r="Y2852" t="s">
        <v>3044</v>
      </c>
      <c r="Z2852" s="5">
        <v>24.745360000000002</v>
      </c>
      <c r="AA2852" s="20"/>
      <c r="AB2852" s="20"/>
      <c r="AC2852" s="4">
        <v>3514</v>
      </c>
      <c r="AE2852" s="5">
        <v>2.1041672204856749</v>
      </c>
      <c r="AF2852" s="20"/>
      <c r="AI2852" s="4">
        <v>3514</v>
      </c>
      <c r="AJ2852" s="5">
        <v>87093.435800000007</v>
      </c>
      <c r="AL2852" s="5">
        <v>25.4</v>
      </c>
      <c r="AM2852" s="5">
        <v>24.425000000000001</v>
      </c>
      <c r="AN2852" t="s">
        <v>47</v>
      </c>
      <c r="AO2852" t="str" cm="1">
        <f t="array" aca="1" ref="AO2852" ca="1">_FV(A2852,"Currency")</f>
        <v>USD</v>
      </c>
      <c r="AP2852" t="str" cm="1">
        <f t="array" aca="1" ref="AP2852" ca="1">_FV(A2852,"Exchange")</f>
        <v>NYSE Arca</v>
      </c>
      <c r="AQ2852" s="6" t="str" cm="1">
        <f t="array" aca="1" ref="AQ2852" ca="1">_FV(A2852,"Exchange abbreviation",TRUE)</f>
        <v>ARCX</v>
      </c>
      <c r="AR2852" t="str" cm="1">
        <f t="array" aca="1" ref="AR2852" ca="1">_FV(A2852,"Instrument type",TRUE)</f>
        <v>ETF</v>
      </c>
    </row>
    <row r="2853" spans="1:44" ht="18.75" customHeight="1" x14ac:dyDescent="0.25">
      <c r="A2853" t="e" vm="2865">
        <v>#VALUE!</v>
      </c>
      <c r="B2853" t="s">
        <v>7696</v>
      </c>
      <c r="C2853" t="s">
        <v>7697</v>
      </c>
      <c r="D2853" s="31" cm="1">
        <f t="array" aca="1" ref="D2853" ca="1">_FV(A2853,"Last trade time",TRUE)</f>
        <v>45824.843750115622</v>
      </c>
      <c r="E2853" s="23" cm="1">
        <f t="array" aca="1" ref="E2853" ca="1">_FV(A2853,"Price")</f>
        <v>25.290600000000001</v>
      </c>
      <c r="F2853" s="27" cm="1">
        <f t="array" aca="1" ref="F2853" ca="1">_FV(A2853,"Change (%)",TRUE)</f>
        <v>1.2256E-2</v>
      </c>
      <c r="G2853" s="26" cm="1">
        <f t="array" aca="1" ref="G2853" ca="1">_FV(A2853,"Change")</f>
        <v>0.30620000000000003</v>
      </c>
      <c r="H2853" s="23" cm="1">
        <f t="array" aca="1" ref="H2853" ca="1">_FV(A2853,"Open")</f>
        <v>25.290600000000001</v>
      </c>
      <c r="I2853" s="23" cm="1">
        <f t="array" aca="1" ref="I2853" ca="1">_FV(A2853,"Low")</f>
        <v>25.290600000000001</v>
      </c>
      <c r="J2853" s="23" cm="1">
        <f t="array" aca="1" ref="J2853" ca="1">_FV(A2853,"High")</f>
        <v>25.290600000000001</v>
      </c>
      <c r="K2853" s="23" cm="1">
        <f t="array" aca="1" ref="K2853" ca="1">_FV(A2853,"Previous close",TRUE)</f>
        <v>24.984400000000001</v>
      </c>
      <c r="L2853" s="26"/>
      <c r="M2853" s="23" cm="1">
        <f t="array" aca="1" ref="M2853" ca="1">_FV(A2853,"52 week low",TRUE)</f>
        <v>20.420000000000002</v>
      </c>
      <c r="N2853" s="23" cm="1">
        <f t="array" aca="1" ref="N2853" ca="1">_FV(A2853,"52 week high",TRUE)</f>
        <v>26.085000000000001</v>
      </c>
      <c r="O2853" s="8" cm="1">
        <f t="array" aca="1" ref="O2853" ca="1">_FV(A2853,"Volume")</f>
        <v>59</v>
      </c>
      <c r="P2853" s="7" cm="1">
        <f t="array" aca="1" ref="P2853" ca="1">_FV(A2853,"Volume average",TRUE)</f>
        <v>991</v>
      </c>
      <c r="Q2853" t="s">
        <v>119</v>
      </c>
      <c r="T2853" s="25" cm="1">
        <f t="array" aca="1" ref="T2853" ca="1">_FV(A2853,"Expense ratio",TRUE)</f>
        <v>2.8999999999999998E-3</v>
      </c>
      <c r="U2853" s="24" cm="1">
        <f t="array" aca="1" ref="U2853" ca="1">_FV(A2853,"Market cap",TRUE)</f>
        <v>20948061.190000001</v>
      </c>
      <c r="V2853" s="16"/>
      <c r="W2853" s="16"/>
      <c r="Z2853" s="18"/>
      <c r="AA2853" s="20"/>
      <c r="AB2853" s="20"/>
      <c r="AC2853" s="21">
        <v>841</v>
      </c>
      <c r="AE2853" s="18"/>
      <c r="AF2853" s="20"/>
      <c r="AI2853" s="21"/>
      <c r="AJ2853" s="18"/>
      <c r="AL2853" s="18"/>
      <c r="AM2853" s="18"/>
      <c r="AN2853" t="s">
        <v>73</v>
      </c>
      <c r="AO2853" t="str" cm="1">
        <f t="array" aca="1" ref="AO2853" ca="1">_FV(A2853,"Currency")</f>
        <v>USD</v>
      </c>
      <c r="AP2853" t="str" cm="1">
        <f t="array" aca="1" ref="AP2853" ca="1">_FV(A2853,"Exchange")</f>
        <v>Nasdaq Stock Market</v>
      </c>
      <c r="AQ2853" s="6" t="str" cm="1">
        <f t="array" aca="1" ref="AQ2853" ca="1">_FV(A2853,"Exchange abbreviation",TRUE)</f>
        <v>XNAS</v>
      </c>
      <c r="AR2853" t="str" cm="1">
        <f t="array" aca="1" ref="AR2853" ca="1">_FV(A2853,"Instrument type",TRUE)</f>
        <v>ETF</v>
      </c>
    </row>
    <row r="2854" spans="1:44" ht="18.75" customHeight="1" x14ac:dyDescent="0.25">
      <c r="A2854" t="e" vm="2866">
        <v>#VALUE!</v>
      </c>
      <c r="B2854" t="s">
        <v>7698</v>
      </c>
      <c r="C2854" t="s">
        <v>7699</v>
      </c>
      <c r="D2854" s="31" cm="1">
        <f t="array" aca="1" ref="D2854" ca="1">_FV(A2854,"Last trade time",TRUE)</f>
        <v>45824.843750265623</v>
      </c>
      <c r="E2854" s="23" cm="1">
        <f t="array" aca="1" ref="E2854" ca="1">_FV(A2854,"Price")</f>
        <v>29.6249</v>
      </c>
      <c r="F2854" s="27" cm="1">
        <f t="array" aca="1" ref="F2854" ca="1">_FV(A2854,"Change (%)",TRUE)</f>
        <v>4.8909999999999995E-3</v>
      </c>
      <c r="G2854" s="26" cm="1">
        <f t="array" aca="1" ref="G2854" ca="1">_FV(A2854,"Change")</f>
        <v>0.14419999999999999</v>
      </c>
      <c r="H2854" s="23" cm="1">
        <f t="array" aca="1" ref="H2854" ca="1">_FV(A2854,"Open")</f>
        <v>29.6249</v>
      </c>
      <c r="I2854" s="23" cm="1">
        <f t="array" aca="1" ref="I2854" ca="1">_FV(A2854,"Low")</f>
        <v>29.6249</v>
      </c>
      <c r="J2854" s="23" cm="1">
        <f t="array" aca="1" ref="J2854" ca="1">_FV(A2854,"High")</f>
        <v>29.6249</v>
      </c>
      <c r="K2854" s="23" cm="1">
        <f t="array" aca="1" ref="K2854" ca="1">_FV(A2854,"Previous close",TRUE)</f>
        <v>29.480699999999999</v>
      </c>
      <c r="L2854" s="26"/>
      <c r="M2854" s="23" cm="1">
        <f t="array" aca="1" ref="M2854" ca="1">_FV(A2854,"52 week low",TRUE)</f>
        <v>24.03</v>
      </c>
      <c r="N2854" s="23" cm="1">
        <f t="array" aca="1" ref="N2854" ca="1">_FV(A2854,"52 week high",TRUE)</f>
        <v>34.89</v>
      </c>
      <c r="O2854" s="8" cm="1">
        <f t="array" aca="1" ref="O2854" ca="1">_FV(A2854,"Volume")</f>
        <v>42</v>
      </c>
      <c r="P2854" s="7" cm="1">
        <f t="array" aca="1" ref="P2854" ca="1">_FV(A2854,"Volume average",TRUE)</f>
        <v>282</v>
      </c>
      <c r="Q2854" t="s">
        <v>383</v>
      </c>
      <c r="S2854" t="s">
        <v>3143</v>
      </c>
      <c r="T2854" s="25" cm="1">
        <f t="array" aca="1" ref="T2854" ca="1">_FV(A2854,"Expense ratio",TRUE)</f>
        <v>2.8999999999999998E-3</v>
      </c>
      <c r="U2854" s="24" cm="1">
        <f t="array" aca="1" ref="U2854" ca="1">_FV(A2854,"Market cap",TRUE)</f>
        <v>4006931.99</v>
      </c>
      <c r="V2854" s="4">
        <v>4006931</v>
      </c>
      <c r="W2854" s="4">
        <v>4006931</v>
      </c>
      <c r="Y2854" t="s">
        <v>3745</v>
      </c>
      <c r="Z2854" s="5">
        <v>29.355499999999999</v>
      </c>
      <c r="AA2854" s="5">
        <v>10.168385499999999</v>
      </c>
      <c r="AB2854" s="5">
        <v>6.7000002999999999E-3</v>
      </c>
      <c r="AC2854" s="4">
        <v>1476</v>
      </c>
      <c r="AE2854" s="5">
        <v>-5.4251827459979918</v>
      </c>
      <c r="AF2854" s="5">
        <v>3.483800642567636</v>
      </c>
      <c r="AI2854" s="4">
        <v>1476</v>
      </c>
      <c r="AJ2854" s="5">
        <v>43319.714399999997</v>
      </c>
      <c r="AL2854" s="5">
        <v>34.89</v>
      </c>
      <c r="AM2854" s="5">
        <v>24.03</v>
      </c>
      <c r="AN2854" t="s">
        <v>47</v>
      </c>
      <c r="AO2854" t="str" cm="1">
        <f t="array" aca="1" ref="AO2854" ca="1">_FV(A2854,"Currency")</f>
        <v>USD</v>
      </c>
      <c r="AP2854" t="str" cm="1">
        <f t="array" aca="1" ref="AP2854" ca="1">_FV(A2854,"Exchange")</f>
        <v>Nasdaq Stock Market</v>
      </c>
      <c r="AQ2854" s="6" t="str" cm="1">
        <f t="array" aca="1" ref="AQ2854" ca="1">_FV(A2854,"Exchange abbreviation",TRUE)</f>
        <v>XNAS</v>
      </c>
      <c r="AR2854" t="str" cm="1">
        <f t="array" aca="1" ref="AR2854" ca="1">_FV(A2854,"Instrument type",TRUE)</f>
        <v>ETF</v>
      </c>
    </row>
    <row r="2855" spans="1:44" ht="18.75" customHeight="1" x14ac:dyDescent="0.25">
      <c r="A2855" t="e" vm="2867">
        <v>#VALUE!</v>
      </c>
      <c r="B2855" t="s">
        <v>7700</v>
      </c>
      <c r="C2855" t="s">
        <v>7701</v>
      </c>
      <c r="D2855" s="31" cm="1">
        <f t="array" aca="1" ref="D2855" ca="1">_FV(A2855,"Last trade time",TRUE)</f>
        <v>45824.843750185159</v>
      </c>
      <c r="E2855" s="23" cm="1">
        <f t="array" aca="1" ref="E2855" ca="1">_FV(A2855,"Price")</f>
        <v>31.158100000000001</v>
      </c>
      <c r="F2855" s="27" cm="1">
        <f t="array" aca="1" ref="F2855" ca="1">_FV(A2855,"Change (%)",TRUE)</f>
        <v>1.8690999999999999E-2</v>
      </c>
      <c r="G2855" s="26" cm="1">
        <f t="array" aca="1" ref="G2855" ca="1">_FV(A2855,"Change")</f>
        <v>0.57169999999999999</v>
      </c>
      <c r="H2855" s="23" cm="1">
        <f t="array" aca="1" ref="H2855" ca="1">_FV(A2855,"Open")</f>
        <v>31.158100000000001</v>
      </c>
      <c r="I2855" s="23" cm="1">
        <f t="array" aca="1" ref="I2855" ca="1">_FV(A2855,"Low")</f>
        <v>31.158100000000001</v>
      </c>
      <c r="J2855" s="23" cm="1">
        <f t="array" aca="1" ref="J2855" ca="1">_FV(A2855,"High")</f>
        <v>31.158100000000001</v>
      </c>
      <c r="K2855" s="23" cm="1">
        <f t="array" aca="1" ref="K2855" ca="1">_FV(A2855,"Previous close",TRUE)</f>
        <v>30.586400000000001</v>
      </c>
      <c r="L2855" s="26"/>
      <c r="M2855" s="23" cm="1">
        <f t="array" aca="1" ref="M2855" ca="1">_FV(A2855,"52 week low",TRUE)</f>
        <v>23.68</v>
      </c>
      <c r="N2855" s="23" cm="1">
        <f t="array" aca="1" ref="N2855" ca="1">_FV(A2855,"52 week high",TRUE)</f>
        <v>32.56</v>
      </c>
      <c r="O2855" s="8" cm="1">
        <f t="array" aca="1" ref="O2855" ca="1">_FV(A2855,"Volume")</f>
        <v>0</v>
      </c>
      <c r="P2855" s="7" cm="1">
        <f t="array" aca="1" ref="P2855" ca="1">_FV(A2855,"Volume average",TRUE)</f>
        <v>112</v>
      </c>
      <c r="Q2855" t="s">
        <v>50</v>
      </c>
      <c r="S2855" t="s">
        <v>3143</v>
      </c>
      <c r="T2855" s="25" cm="1">
        <f t="array" aca="1" ref="T2855" ca="1">_FV(A2855,"Expense ratio",TRUE)</f>
        <v>2.8999999999999998E-3</v>
      </c>
      <c r="U2855" s="24" cm="1">
        <f t="array" aca="1" ref="U2855" ca="1">_FV(A2855,"Market cap",TRUE)</f>
        <v>900365.62</v>
      </c>
      <c r="V2855" s="4">
        <v>900365</v>
      </c>
      <c r="W2855" s="4">
        <v>900365</v>
      </c>
      <c r="Y2855" t="s">
        <v>3745</v>
      </c>
      <c r="Z2855" s="5">
        <v>30.723099999999999</v>
      </c>
      <c r="AA2855" s="5">
        <v>33.783279999999998</v>
      </c>
      <c r="AB2855" s="5">
        <v>2.41E-2</v>
      </c>
      <c r="AC2855" s="4">
        <v>182</v>
      </c>
      <c r="AE2855" s="5">
        <v>3.6998350590373259</v>
      </c>
      <c r="AF2855" s="5">
        <v>10.22503467217053</v>
      </c>
      <c r="AI2855" s="4">
        <v>182</v>
      </c>
      <c r="AJ2855" s="5">
        <v>5592.4596000000001</v>
      </c>
      <c r="AL2855" s="5">
        <v>32.56</v>
      </c>
      <c r="AM2855" s="5">
        <v>23.68</v>
      </c>
      <c r="AN2855" t="s">
        <v>47</v>
      </c>
      <c r="AO2855" t="str" cm="1">
        <f t="array" aca="1" ref="AO2855" ca="1">_FV(A2855,"Currency")</f>
        <v>USD</v>
      </c>
      <c r="AP2855" t="str" cm="1">
        <f t="array" aca="1" ref="AP2855" ca="1">_FV(A2855,"Exchange")</f>
        <v>Nasdaq Stock Market</v>
      </c>
      <c r="AQ2855" s="6" t="str" cm="1">
        <f t="array" aca="1" ref="AQ2855" ca="1">_FV(A2855,"Exchange abbreviation",TRUE)</f>
        <v>XNAS</v>
      </c>
      <c r="AR2855" t="str" cm="1">
        <f t="array" aca="1" ref="AR2855" ca="1">_FV(A2855,"Instrument type",TRUE)</f>
        <v>ETF</v>
      </c>
    </row>
    <row r="2856" spans="1:44" ht="18.75" customHeight="1" x14ac:dyDescent="0.25">
      <c r="A2856" t="e" vm="2868">
        <v>#VALUE!</v>
      </c>
      <c r="B2856" t="s">
        <v>7702</v>
      </c>
      <c r="C2856" t="s">
        <v>7703</v>
      </c>
      <c r="D2856" s="31" cm="1">
        <f t="array" aca="1" ref="D2856" ca="1">_FV(A2856,"Last trade time",TRUE)</f>
        <v>45824.840277789066</v>
      </c>
      <c r="E2856" s="23" cm="1">
        <f t="array" aca="1" ref="E2856" ca="1">_FV(A2856,"Price")</f>
        <v>69.159800000000004</v>
      </c>
      <c r="F2856" s="27" cm="1">
        <f t="array" aca="1" ref="F2856" ca="1">_FV(A2856,"Change (%)",TRUE)</f>
        <v>1.2092E-2</v>
      </c>
      <c r="G2856" s="26" cm="1">
        <f t="array" aca="1" ref="G2856" ca="1">_FV(A2856,"Change")</f>
        <v>0.82630000000000003</v>
      </c>
      <c r="H2856" s="23" cm="1">
        <f t="array" aca="1" ref="H2856" ca="1">_FV(A2856,"Open")</f>
        <v>69.159800000000004</v>
      </c>
      <c r="I2856" s="23" cm="1">
        <f t="array" aca="1" ref="I2856" ca="1">_FV(A2856,"Low")</f>
        <v>69.159800000000004</v>
      </c>
      <c r="J2856" s="23" cm="1">
        <f t="array" aca="1" ref="J2856" ca="1">_FV(A2856,"High")</f>
        <v>69.159800000000004</v>
      </c>
      <c r="K2856" s="23" cm="1">
        <f t="array" aca="1" ref="K2856" ca="1">_FV(A2856,"Previous close",TRUE)</f>
        <v>68.333500000000001</v>
      </c>
      <c r="L2856" s="26"/>
      <c r="M2856" s="23" cm="1">
        <f t="array" aca="1" ref="M2856" ca="1">_FV(A2856,"52 week low",TRUE)</f>
        <v>56.887500000000003</v>
      </c>
      <c r="N2856" s="23" cm="1">
        <f t="array" aca="1" ref="N2856" ca="1">_FV(A2856,"52 week high",TRUE)</f>
        <v>71.767899999999997</v>
      </c>
      <c r="O2856" s="8" cm="1">
        <f t="array" aca="1" ref="O2856" ca="1">_FV(A2856,"Volume")</f>
        <v>81</v>
      </c>
      <c r="P2856" s="7" cm="1">
        <f t="array" aca="1" ref="P2856" ca="1">_FV(A2856,"Volume average",TRUE)</f>
        <v>397</v>
      </c>
      <c r="Q2856" t="s">
        <v>119</v>
      </c>
      <c r="T2856" s="25" cm="1">
        <f t="array" aca="1" ref="T2856" ca="1">_FV(A2856,"Expense ratio",TRUE)</f>
        <v>2.8999999999999998E-3</v>
      </c>
      <c r="U2856" s="24" cm="1">
        <f t="array" aca="1" ref="U2856" ca="1">_FV(A2856,"Market cap",TRUE)</f>
        <v>12930979.74</v>
      </c>
      <c r="V2856" s="16"/>
      <c r="W2856" s="16"/>
      <c r="Z2856" s="18"/>
      <c r="AA2856" s="20"/>
      <c r="AB2856" s="20"/>
      <c r="AC2856" s="21">
        <v>405</v>
      </c>
      <c r="AE2856" s="18"/>
      <c r="AF2856" s="20"/>
      <c r="AI2856" s="21"/>
      <c r="AJ2856" s="18"/>
      <c r="AL2856" s="18"/>
      <c r="AM2856" s="18"/>
      <c r="AN2856" t="s">
        <v>73</v>
      </c>
      <c r="AO2856" t="str" cm="1">
        <f t="array" aca="1" ref="AO2856" ca="1">_FV(A2856,"Currency")</f>
        <v>USD</v>
      </c>
      <c r="AP2856" t="str" cm="1">
        <f t="array" aca="1" ref="AP2856" ca="1">_FV(A2856,"Exchange")</f>
        <v>NYSE Arca</v>
      </c>
      <c r="AQ2856" s="6" t="str" cm="1">
        <f t="array" aca="1" ref="AQ2856" ca="1">_FV(A2856,"Exchange abbreviation",TRUE)</f>
        <v>ARCX</v>
      </c>
      <c r="AR2856" t="str" cm="1">
        <f t="array" aca="1" ref="AR2856" ca="1">_FV(A2856,"Instrument type",TRUE)</f>
        <v>ETF</v>
      </c>
    </row>
    <row r="2857" spans="1:44" ht="18.75" customHeight="1" x14ac:dyDescent="0.25">
      <c r="A2857" t="e" vm="2869">
        <v>#VALUE!</v>
      </c>
      <c r="B2857" t="s">
        <v>7704</v>
      </c>
      <c r="C2857" t="s">
        <v>7705</v>
      </c>
      <c r="D2857" s="31" cm="1">
        <f t="array" aca="1" ref="D2857" ca="1">_FV(A2857,"Last trade time",TRUE)</f>
        <v>45824.840277812502</v>
      </c>
      <c r="E2857" s="23" cm="1">
        <f t="array" aca="1" ref="E2857" ca="1">_FV(A2857,"Price")</f>
        <v>56.827599999999997</v>
      </c>
      <c r="F2857" s="27" cm="1">
        <f t="array" aca="1" ref="F2857" ca="1">_FV(A2857,"Change (%)",TRUE)</f>
        <v>3.6099999999999999E-3</v>
      </c>
      <c r="G2857" s="26" cm="1">
        <f t="array" aca="1" ref="G2857" ca="1">_FV(A2857,"Change")</f>
        <v>0.2044</v>
      </c>
      <c r="H2857" s="23" cm="1">
        <f t="array" aca="1" ref="H2857" ca="1">_FV(A2857,"Open")</f>
        <v>56.802999999999997</v>
      </c>
      <c r="I2857" s="23" cm="1">
        <f t="array" aca="1" ref="I2857" ca="1">_FV(A2857,"Low")</f>
        <v>56.76</v>
      </c>
      <c r="J2857" s="23" cm="1">
        <f t="array" aca="1" ref="J2857" ca="1">_FV(A2857,"High")</f>
        <v>56.827599999999997</v>
      </c>
      <c r="K2857" s="23" cm="1">
        <f t="array" aca="1" ref="K2857" ca="1">_FV(A2857,"Previous close",TRUE)</f>
        <v>56.623199999999997</v>
      </c>
      <c r="L2857" s="26"/>
      <c r="M2857" s="23" cm="1">
        <f t="array" aca="1" ref="M2857" ca="1">_FV(A2857,"52 week low",TRUE)</f>
        <v>49.68</v>
      </c>
      <c r="N2857" s="23" cm="1">
        <f t="array" aca="1" ref="N2857" ca="1">_FV(A2857,"52 week high",TRUE)</f>
        <v>59.38</v>
      </c>
      <c r="O2857" s="8" cm="1">
        <f t="array" aca="1" ref="O2857" ca="1">_FV(A2857,"Volume")</f>
        <v>520</v>
      </c>
      <c r="P2857" s="7" cm="1">
        <f t="array" aca="1" ref="P2857" ca="1">_FV(A2857,"Volume average",TRUE)</f>
        <v>4789</v>
      </c>
      <c r="Q2857" t="s">
        <v>50</v>
      </c>
      <c r="S2857" t="s">
        <v>263</v>
      </c>
      <c r="T2857" s="25" cm="1">
        <f t="array" aca="1" ref="T2857" ca="1">_FV(A2857,"Expense ratio",TRUE)</f>
        <v>2.8999999999999998E-3</v>
      </c>
      <c r="U2857" s="24" cm="1">
        <f t="array" aca="1" ref="U2857" ca="1">_FV(A2857,"Market cap",TRUE)</f>
        <v>88896980.430000007</v>
      </c>
      <c r="V2857" s="4">
        <v>88896976</v>
      </c>
      <c r="W2857" s="4">
        <v>88896976</v>
      </c>
      <c r="Y2857" t="s">
        <v>4466</v>
      </c>
      <c r="Z2857" s="5">
        <v>56.5</v>
      </c>
      <c r="AA2857" s="5">
        <v>17.937168</v>
      </c>
      <c r="AB2857" s="5">
        <v>5.1499999999999997E-2</v>
      </c>
      <c r="AC2857" s="4">
        <v>9644</v>
      </c>
      <c r="AE2857" s="5">
        <v>5.1586113570558636</v>
      </c>
      <c r="AF2857" s="5">
        <v>11.78110792551035</v>
      </c>
      <c r="AI2857" s="4">
        <v>9644</v>
      </c>
      <c r="AJ2857" s="5">
        <v>543816.4804</v>
      </c>
      <c r="AL2857" s="5">
        <v>59.38</v>
      </c>
      <c r="AM2857" s="5">
        <v>49.68</v>
      </c>
      <c r="AN2857" t="s">
        <v>47</v>
      </c>
      <c r="AO2857" t="str" cm="1">
        <f t="array" aca="1" ref="AO2857" ca="1">_FV(A2857,"Currency")</f>
        <v>USD</v>
      </c>
      <c r="AP2857" t="str" cm="1">
        <f t="array" aca="1" ref="AP2857" ca="1">_FV(A2857,"Exchange")</f>
        <v>NYSE Arca</v>
      </c>
      <c r="AQ2857" s="6" t="str" cm="1">
        <f t="array" aca="1" ref="AQ2857" ca="1">_FV(A2857,"Exchange abbreviation",TRUE)</f>
        <v>ARCX</v>
      </c>
      <c r="AR2857" t="str" cm="1">
        <f t="array" aca="1" ref="AR2857" ca="1">_FV(A2857,"Instrument type",TRUE)</f>
        <v>ETF</v>
      </c>
    </row>
    <row r="2858" spans="1:44" ht="18.75" customHeight="1" x14ac:dyDescent="0.25">
      <c r="A2858" t="e" vm="2870">
        <v>#VALUE!</v>
      </c>
      <c r="B2858" t="s">
        <v>7706</v>
      </c>
      <c r="C2858" t="s">
        <v>7707</v>
      </c>
      <c r="D2858" s="31" cm="1">
        <f t="array" aca="1" ref="D2858" ca="1">_FV(A2858,"Last trade time",TRUE)</f>
        <v>45824.840348760939</v>
      </c>
      <c r="E2858" s="23" cm="1">
        <f t="array" aca="1" ref="E2858" ca="1">_FV(A2858,"Price")</f>
        <v>49.0199</v>
      </c>
      <c r="F2858" s="27" cm="1">
        <f t="array" aca="1" ref="F2858" ca="1">_FV(A2858,"Change (%)",TRUE)</f>
        <v>8.4720000000000004E-3</v>
      </c>
      <c r="G2858" s="26" cm="1">
        <f t="array" aca="1" ref="G2858" ca="1">_FV(A2858,"Change")</f>
        <v>0.4118</v>
      </c>
      <c r="H2858" s="23" cm="1">
        <f t="array" aca="1" ref="H2858" ca="1">_FV(A2858,"Open")</f>
        <v>49.0199</v>
      </c>
      <c r="I2858" s="23" cm="1">
        <f t="array" aca="1" ref="I2858" ca="1">_FV(A2858,"Low")</f>
        <v>49.0199</v>
      </c>
      <c r="J2858" s="23" cm="1">
        <f t="array" aca="1" ref="J2858" ca="1">_FV(A2858,"High")</f>
        <v>49.0199</v>
      </c>
      <c r="K2858" s="23" cm="1">
        <f t="array" aca="1" ref="K2858" ca="1">_FV(A2858,"Previous close",TRUE)</f>
        <v>48.6081</v>
      </c>
      <c r="L2858" s="26"/>
      <c r="M2858" s="23" cm="1">
        <f t="array" aca="1" ref="M2858" ca="1">_FV(A2858,"52 week low",TRUE)</f>
        <v>42.031100000000002</v>
      </c>
      <c r="N2858" s="23" cm="1">
        <f t="array" aca="1" ref="N2858" ca="1">_FV(A2858,"52 week high",TRUE)</f>
        <v>52.446899999999999</v>
      </c>
      <c r="O2858" s="8" cm="1">
        <f t="array" aca="1" ref="O2858" ca="1">_FV(A2858,"Volume")</f>
        <v>7</v>
      </c>
      <c r="P2858" s="7" cm="1">
        <f t="array" aca="1" ref="P2858" ca="1">_FV(A2858,"Volume average",TRUE)</f>
        <v>4657</v>
      </c>
      <c r="Q2858" t="s">
        <v>143</v>
      </c>
      <c r="R2858" t="s">
        <v>155</v>
      </c>
      <c r="T2858" s="25" cm="1">
        <f t="array" aca="1" ref="T2858" ca="1">_FV(A2858,"Expense ratio",TRUE)</f>
        <v>2.8999999999999998E-3</v>
      </c>
      <c r="U2858" s="24" cm="1">
        <f t="array" aca="1" ref="U2858" ca="1">_FV(A2858,"Market cap",TRUE)</f>
        <v>42175794.43</v>
      </c>
      <c r="V2858" s="16"/>
      <c r="W2858" s="16"/>
      <c r="Z2858" s="18"/>
      <c r="AA2858" s="20"/>
      <c r="AB2858" s="20"/>
      <c r="AC2858" s="21">
        <v>4657</v>
      </c>
      <c r="AE2858" s="18"/>
      <c r="AF2858" s="20"/>
      <c r="AI2858" s="21"/>
      <c r="AJ2858" s="18"/>
      <c r="AL2858" s="18"/>
      <c r="AM2858" s="18"/>
      <c r="AN2858" t="s">
        <v>73</v>
      </c>
      <c r="AO2858" t="str" cm="1">
        <f t="array" aca="1" ref="AO2858" ca="1">_FV(A2858,"Currency")</f>
        <v>USD</v>
      </c>
      <c r="AP2858" t="str" cm="1">
        <f t="array" aca="1" ref="AP2858" ca="1">_FV(A2858,"Exchange")</f>
        <v>CBOE BZX Exchange</v>
      </c>
      <c r="AQ2858" s="6" t="str" cm="1">
        <f t="array" aca="1" ref="AQ2858" ca="1">_FV(A2858,"Exchange abbreviation",TRUE)</f>
        <v>BATS</v>
      </c>
      <c r="AR2858" t="str" cm="1">
        <f t="array" aca="1" ref="AR2858" ca="1">_FV(A2858,"Instrument type",TRUE)</f>
        <v>ETF</v>
      </c>
    </row>
    <row r="2859" spans="1:44" ht="18.75" customHeight="1" x14ac:dyDescent="0.25">
      <c r="A2859" t="e" vm="2871">
        <v>#VALUE!</v>
      </c>
      <c r="B2859" t="s">
        <v>7708</v>
      </c>
      <c r="C2859" t="s">
        <v>7709</v>
      </c>
      <c r="D2859" s="31" cm="1">
        <f t="array" aca="1" ref="D2859" ca="1">_FV(A2859,"Last trade time",TRUE)</f>
        <v>45824.840330173436</v>
      </c>
      <c r="E2859" s="23" cm="1">
        <f t="array" aca="1" ref="E2859" ca="1">_FV(A2859,"Price")</f>
        <v>21.94</v>
      </c>
      <c r="F2859" s="27" cm="1">
        <f t="array" aca="1" ref="F2859" ca="1">_FV(A2859,"Change (%)",TRUE)</f>
        <v>4.1190000000000003E-3</v>
      </c>
      <c r="G2859" s="26" cm="1">
        <f t="array" aca="1" ref="G2859" ca="1">_FV(A2859,"Change")</f>
        <v>0.09</v>
      </c>
      <c r="H2859" s="23" cm="1">
        <f t="array" aca="1" ref="H2859" ca="1">_FV(A2859,"Open")</f>
        <v>21.94</v>
      </c>
      <c r="I2859" s="23" cm="1">
        <f t="array" aca="1" ref="I2859" ca="1">_FV(A2859,"Low")</f>
        <v>21.880099999999999</v>
      </c>
      <c r="J2859" s="23" cm="1">
        <f t="array" aca="1" ref="J2859" ca="1">_FV(A2859,"High")</f>
        <v>21.94</v>
      </c>
      <c r="K2859" s="23" cm="1">
        <f t="array" aca="1" ref="K2859" ca="1">_FV(A2859,"Previous close",TRUE)</f>
        <v>21.85</v>
      </c>
      <c r="L2859" s="26"/>
      <c r="M2859" s="23" cm="1">
        <f t="array" aca="1" ref="M2859" ca="1">_FV(A2859,"52 week low",TRUE)</f>
        <v>19.4101</v>
      </c>
      <c r="N2859" s="23" cm="1">
        <f t="array" aca="1" ref="N2859" ca="1">_FV(A2859,"52 week high",TRUE)</f>
        <v>24.27</v>
      </c>
      <c r="O2859" s="8" cm="1">
        <f t="array" aca="1" ref="O2859" ca="1">_FV(A2859,"Volume")</f>
        <v>60897</v>
      </c>
      <c r="P2859" s="7" cm="1">
        <f t="array" aca="1" ref="P2859" ca="1">_FV(A2859,"Volume average",TRUE)</f>
        <v>55768</v>
      </c>
      <c r="Q2859" t="s">
        <v>424</v>
      </c>
      <c r="S2859" t="s">
        <v>277</v>
      </c>
      <c r="T2859" s="25" cm="1">
        <f t="array" aca="1" ref="T2859" ca="1">_FV(A2859,"Expense ratio",TRUE)</f>
        <v>2.8999999999999998E-3</v>
      </c>
      <c r="U2859" s="24" cm="1">
        <f t="array" aca="1" ref="U2859" ca="1">_FV(A2859,"Market cap",TRUE)</f>
        <v>142472892.71000001</v>
      </c>
      <c r="V2859" s="4">
        <v>142474016</v>
      </c>
      <c r="W2859" s="4">
        <v>142474016</v>
      </c>
      <c r="Y2859" t="s">
        <v>5564</v>
      </c>
      <c r="Z2859" s="5">
        <v>21.8</v>
      </c>
      <c r="AA2859" s="5">
        <v>24.727715</v>
      </c>
      <c r="AB2859" s="5">
        <v>9.2200000000000004E-2</v>
      </c>
      <c r="AC2859" s="4">
        <v>72492</v>
      </c>
      <c r="AE2859" s="5">
        <v>-2.6509011326994352</v>
      </c>
      <c r="AF2859" s="5">
        <v>9.1061626183403845</v>
      </c>
      <c r="AI2859" s="4">
        <v>72492</v>
      </c>
      <c r="AJ2859" s="5">
        <v>1578150.84</v>
      </c>
      <c r="AL2859" s="5">
        <v>24.27</v>
      </c>
      <c r="AM2859" s="5">
        <v>19.41</v>
      </c>
      <c r="AN2859" t="s">
        <v>90</v>
      </c>
      <c r="AO2859" t="str" cm="1">
        <f t="array" aca="1" ref="AO2859" ca="1">_FV(A2859,"Currency")</f>
        <v>USD</v>
      </c>
      <c r="AP2859" t="str" cm="1">
        <f t="array" aca="1" ref="AP2859" ca="1">_FV(A2859,"Exchange")</f>
        <v>CBOE BZX Exchange</v>
      </c>
      <c r="AQ2859" s="6" t="str" cm="1">
        <f t="array" aca="1" ref="AQ2859" ca="1">_FV(A2859,"Exchange abbreviation",TRUE)</f>
        <v>BATS</v>
      </c>
      <c r="AR2859" t="str" cm="1">
        <f t="array" aca="1" ref="AR2859" ca="1">_FV(A2859,"Instrument type",TRUE)</f>
        <v>ETF</v>
      </c>
    </row>
    <row r="2860" spans="1:44" ht="18.75" customHeight="1" x14ac:dyDescent="0.25">
      <c r="A2860" t="e" vm="2872">
        <v>#VALUE!</v>
      </c>
      <c r="B2860" t="s">
        <v>7710</v>
      </c>
      <c r="C2860" t="s">
        <v>7711</v>
      </c>
      <c r="D2860" s="31" cm="1">
        <f t="array" aca="1" ref="D2860" ca="1">_FV(A2860,"Last trade time",TRUE)</f>
        <v>45824.843750185159</v>
      </c>
      <c r="E2860" s="23" cm="1">
        <f t="array" aca="1" ref="E2860" ca="1">_FV(A2860,"Price")</f>
        <v>27.206900000000001</v>
      </c>
      <c r="F2860" s="27" cm="1">
        <f t="array" aca="1" ref="F2860" ca="1">_FV(A2860,"Change (%)",TRUE)</f>
        <v>1.0829999999999999E-2</v>
      </c>
      <c r="G2860" s="26" cm="1">
        <f t="array" aca="1" ref="G2860" ca="1">_FV(A2860,"Change")</f>
        <v>0.29149999999999998</v>
      </c>
      <c r="H2860" s="23" cm="1">
        <f t="array" aca="1" ref="H2860" ca="1">_FV(A2860,"Open")</f>
        <v>27.54</v>
      </c>
      <c r="I2860" s="23" cm="1">
        <f t="array" aca="1" ref="I2860" ca="1">_FV(A2860,"Low")</f>
        <v>27.206900000000001</v>
      </c>
      <c r="J2860" s="23" cm="1">
        <f t="array" aca="1" ref="J2860" ca="1">_FV(A2860,"High")</f>
        <v>27.54</v>
      </c>
      <c r="K2860" s="23" cm="1">
        <f t="array" aca="1" ref="K2860" ca="1">_FV(A2860,"Previous close",TRUE)</f>
        <v>26.915400000000002</v>
      </c>
      <c r="L2860" s="26"/>
      <c r="M2860" s="23" cm="1">
        <f t="array" aca="1" ref="M2860" ca="1">_FV(A2860,"52 week low",TRUE)</f>
        <v>22</v>
      </c>
      <c r="N2860" s="23" cm="1">
        <f t="array" aca="1" ref="N2860" ca="1">_FV(A2860,"52 week high",TRUE)</f>
        <v>29.87</v>
      </c>
      <c r="O2860" s="8" cm="1">
        <f t="array" aca="1" ref="O2860" ca="1">_FV(A2860,"Volume")</f>
        <v>308</v>
      </c>
      <c r="P2860" s="7" cm="1">
        <f t="array" aca="1" ref="P2860" ca="1">_FV(A2860,"Volume average",TRUE)</f>
        <v>366</v>
      </c>
      <c r="Q2860" t="s">
        <v>2842</v>
      </c>
      <c r="S2860" t="s">
        <v>3143</v>
      </c>
      <c r="T2860" s="25" cm="1">
        <f t="array" aca="1" ref="T2860" ca="1">_FV(A2860,"Expense ratio",TRUE)</f>
        <v>2.8999999999999998E-3</v>
      </c>
      <c r="U2860" s="24" cm="1">
        <f t="array" aca="1" ref="U2860" ca="1">_FV(A2860,"Market cap",TRUE)</f>
        <v>1064287.78</v>
      </c>
      <c r="V2860" s="4">
        <v>1064287</v>
      </c>
      <c r="W2860" s="4">
        <v>1064287</v>
      </c>
      <c r="Y2860" t="s">
        <v>1365</v>
      </c>
      <c r="Z2860" s="5">
        <v>27.264199999999999</v>
      </c>
      <c r="AA2860" s="5">
        <v>20.617599999999999</v>
      </c>
      <c r="AB2860" s="20"/>
      <c r="AC2860" s="4">
        <v>1300</v>
      </c>
      <c r="AE2860" s="5">
        <v>5.2905406766060592</v>
      </c>
      <c r="AF2860" s="20"/>
      <c r="AI2860" s="4">
        <v>1300</v>
      </c>
      <c r="AJ2860" s="5">
        <v>35455.68</v>
      </c>
      <c r="AL2860" s="5">
        <v>28.35</v>
      </c>
      <c r="AM2860" s="4">
        <v>22</v>
      </c>
      <c r="AN2860" t="s">
        <v>47</v>
      </c>
      <c r="AO2860" t="str" cm="1">
        <f t="array" aca="1" ref="AO2860" ca="1">_FV(A2860,"Currency")</f>
        <v>USD</v>
      </c>
      <c r="AP2860" t="str" cm="1">
        <f t="array" aca="1" ref="AP2860" ca="1">_FV(A2860,"Exchange")</f>
        <v>Nasdaq Stock Market</v>
      </c>
      <c r="AQ2860" s="6" t="str" cm="1">
        <f t="array" aca="1" ref="AQ2860" ca="1">_FV(A2860,"Exchange abbreviation",TRUE)</f>
        <v>XNAS</v>
      </c>
      <c r="AR2860" t="str" cm="1">
        <f t="array" aca="1" ref="AR2860" ca="1">_FV(A2860,"Instrument type",TRUE)</f>
        <v>ETF</v>
      </c>
    </row>
    <row r="2861" spans="1:44" ht="18.75" customHeight="1" x14ac:dyDescent="0.25">
      <c r="A2861" t="e" vm="2873">
        <v>#VALUE!</v>
      </c>
      <c r="B2861" t="s">
        <v>7712</v>
      </c>
      <c r="C2861" t="s">
        <v>7713</v>
      </c>
      <c r="D2861" s="31" cm="1">
        <f t="array" aca="1" ref="D2861" ca="1">_FV(A2861,"Last trade time",TRUE)</f>
        <v>45824.840277789066</v>
      </c>
      <c r="E2861" s="23" cm="1">
        <f t="array" aca="1" ref="E2861" ca="1">_FV(A2861,"Price")</f>
        <v>25.29</v>
      </c>
      <c r="F2861" s="27" cm="1">
        <f t="array" aca="1" ref="F2861" ca="1">_FV(A2861,"Change (%)",TRUE)</f>
        <v>1.2470000000000001E-3</v>
      </c>
      <c r="G2861" s="26" cm="1">
        <f t="array" aca="1" ref="G2861" ca="1">_FV(A2861,"Change")</f>
        <v>3.15E-2</v>
      </c>
      <c r="H2861" s="23" cm="1">
        <f t="array" aca="1" ref="H2861" ca="1">_FV(A2861,"Open")</f>
        <v>25.27</v>
      </c>
      <c r="I2861" s="23" cm="1">
        <f t="array" aca="1" ref="I2861" ca="1">_FV(A2861,"Low")</f>
        <v>25.27</v>
      </c>
      <c r="J2861" s="23" cm="1">
        <f t="array" aca="1" ref="J2861" ca="1">_FV(A2861,"High")</f>
        <v>25.29</v>
      </c>
      <c r="K2861" s="23" cm="1">
        <f t="array" aca="1" ref="K2861" ca="1">_FV(A2861,"Previous close",TRUE)</f>
        <v>25.258500000000002</v>
      </c>
      <c r="L2861" s="26"/>
      <c r="M2861" s="23" cm="1">
        <f t="array" aca="1" ref="M2861" ca="1">_FV(A2861,"52 week low",TRUE)</f>
        <v>25.01</v>
      </c>
      <c r="N2861" s="23" cm="1">
        <f t="array" aca="1" ref="N2861" ca="1">_FV(A2861,"52 week high",TRUE)</f>
        <v>25.515000000000001</v>
      </c>
      <c r="O2861" s="8" cm="1">
        <f t="array" aca="1" ref="O2861" ca="1">_FV(A2861,"Volume")</f>
        <v>217</v>
      </c>
      <c r="P2861" s="7" cm="1">
        <f t="array" aca="1" ref="P2861" ca="1">_FV(A2861,"Volume average",TRUE)</f>
        <v>178</v>
      </c>
      <c r="Q2861" t="s">
        <v>6200</v>
      </c>
      <c r="S2861" t="s">
        <v>2473</v>
      </c>
      <c r="T2861" s="25" cm="1">
        <f t="array" aca="1" ref="T2861" ca="1">_FV(A2861,"Expense ratio",TRUE)</f>
        <v>2.8999999999999998E-3</v>
      </c>
      <c r="U2861" s="24" cm="1">
        <f t="array" aca="1" ref="U2861" ca="1">_FV(A2861,"Market cap",TRUE)</f>
        <v>5029789.26</v>
      </c>
      <c r="V2861" s="4">
        <v>5029789</v>
      </c>
      <c r="W2861" s="4">
        <v>5029789</v>
      </c>
      <c r="Y2861" t="s">
        <v>2656</v>
      </c>
      <c r="Z2861" s="5">
        <v>25.18</v>
      </c>
      <c r="AB2861" s="5">
        <v>3.2000000000000001E-2</v>
      </c>
      <c r="AC2861" s="4">
        <v>117</v>
      </c>
      <c r="AE2861" s="5">
        <v>1.273581772845533</v>
      </c>
      <c r="AF2861" s="5">
        <v>4.0163422187028841</v>
      </c>
      <c r="AI2861" s="4">
        <v>117</v>
      </c>
      <c r="AJ2861" s="5">
        <v>2951.91</v>
      </c>
      <c r="AL2861" s="5">
        <v>25.515000000000001</v>
      </c>
      <c r="AM2861" s="5">
        <v>25.01</v>
      </c>
      <c r="AN2861" t="s">
        <v>47</v>
      </c>
      <c r="AO2861" t="str" cm="1">
        <f t="array" aca="1" ref="AO2861" ca="1">_FV(A2861,"Currency")</f>
        <v>USD</v>
      </c>
      <c r="AP2861" t="str" cm="1">
        <f t="array" aca="1" ref="AP2861" ca="1">_FV(A2861,"Exchange")</f>
        <v>NYSE Arca</v>
      </c>
      <c r="AQ2861" s="6" t="str" cm="1">
        <f t="array" aca="1" ref="AQ2861" ca="1">_FV(A2861,"Exchange abbreviation",TRUE)</f>
        <v>ARCX</v>
      </c>
      <c r="AR2861" t="str" cm="1">
        <f t="array" aca="1" ref="AR2861" ca="1">_FV(A2861,"Instrument type",TRUE)</f>
        <v>ETF</v>
      </c>
    </row>
    <row r="2862" spans="1:44" ht="18.75" customHeight="1" x14ac:dyDescent="0.25">
      <c r="A2862" t="e" vm="2874">
        <v>#VALUE!</v>
      </c>
      <c r="B2862" t="s">
        <v>7714</v>
      </c>
      <c r="C2862" t="s">
        <v>7715</v>
      </c>
      <c r="D2862" s="31" cm="1">
        <f t="array" aca="1" ref="D2862" ca="1">_FV(A2862,"Last trade time",TRUE)</f>
        <v>45824.840337140624</v>
      </c>
      <c r="E2862" s="23" cm="1">
        <f t="array" aca="1" ref="E2862" ca="1">_FV(A2862,"Price")</f>
        <v>31.574999999999999</v>
      </c>
      <c r="F2862" s="27" cm="1">
        <f t="array" aca="1" ref="F2862" ca="1">_FV(A2862,"Change (%)",TRUE)</f>
        <v>-2.0539999999999998E-3</v>
      </c>
      <c r="G2862" s="26" cm="1">
        <f t="array" aca="1" ref="G2862" ca="1">_FV(A2862,"Change")</f>
        <v>-6.5000000000000002E-2</v>
      </c>
      <c r="H2862" s="23" cm="1">
        <f t="array" aca="1" ref="H2862" ca="1">_FV(A2862,"Open")</f>
        <v>31.66</v>
      </c>
      <c r="I2862" s="23" cm="1">
        <f t="array" aca="1" ref="I2862" ca="1">_FV(A2862,"Low")</f>
        <v>31.1</v>
      </c>
      <c r="J2862" s="23" cm="1">
        <f t="array" aca="1" ref="J2862" ca="1">_FV(A2862,"High")</f>
        <v>31.66</v>
      </c>
      <c r="K2862" s="23" cm="1">
        <f t="array" aca="1" ref="K2862" ca="1">_FV(A2862,"Previous close",TRUE)</f>
        <v>31.64</v>
      </c>
      <c r="L2862" s="26"/>
      <c r="M2862" s="23" cm="1">
        <f t="array" aca="1" ref="M2862" ca="1">_FV(A2862,"52 week low",TRUE)</f>
        <v>26.005700000000001</v>
      </c>
      <c r="N2862" s="23" cm="1">
        <f t="array" aca="1" ref="N2862" ca="1">_FV(A2862,"52 week high",TRUE)</f>
        <v>31.67</v>
      </c>
      <c r="O2862" s="8" cm="1">
        <f t="array" aca="1" ref="O2862" ca="1">_FV(A2862,"Volume")</f>
        <v>1555</v>
      </c>
      <c r="P2862" s="7" cm="1">
        <f t="array" aca="1" ref="P2862" ca="1">_FV(A2862,"Volume average",TRUE)</f>
        <v>23236</v>
      </c>
      <c r="Q2862" t="s">
        <v>464</v>
      </c>
      <c r="T2862" s="25" cm="1">
        <f t="array" aca="1" ref="T2862" ca="1">_FV(A2862,"Expense ratio",TRUE)</f>
        <v>2.8999999999999998E-3</v>
      </c>
      <c r="U2862" s="24" cm="1">
        <f t="array" aca="1" ref="U2862" ca="1">_FV(A2862,"Market cap",TRUE)</f>
        <v>20314135.329999998</v>
      </c>
      <c r="V2862" s="16"/>
      <c r="W2862" s="16"/>
      <c r="Z2862" s="18"/>
      <c r="AA2862" s="20"/>
      <c r="AB2862" s="20"/>
      <c r="AC2862" s="21">
        <v>23274</v>
      </c>
      <c r="AE2862" s="18"/>
      <c r="AF2862" s="20"/>
      <c r="AI2862" s="21"/>
      <c r="AJ2862" s="18"/>
      <c r="AL2862" s="18"/>
      <c r="AM2862" s="18"/>
      <c r="AN2862" t="s">
        <v>73</v>
      </c>
      <c r="AO2862" t="str" cm="1">
        <f t="array" aca="1" ref="AO2862" ca="1">_FV(A2862,"Currency")</f>
        <v>USD</v>
      </c>
      <c r="AP2862" t="str" cm="1">
        <f t="array" aca="1" ref="AP2862" ca="1">_FV(A2862,"Exchange")</f>
        <v>CBOE BZX Exchange</v>
      </c>
      <c r="AQ2862" s="6" t="str" cm="1">
        <f t="array" aca="1" ref="AQ2862" ca="1">_FV(A2862,"Exchange abbreviation",TRUE)</f>
        <v>BATS</v>
      </c>
      <c r="AR2862" t="str" cm="1">
        <f t="array" aca="1" ref="AR2862" ca="1">_FV(A2862,"Instrument type",TRUE)</f>
        <v>ETF</v>
      </c>
    </row>
    <row r="2863" spans="1:44" ht="18.75" customHeight="1" x14ac:dyDescent="0.25">
      <c r="A2863" t="e" vm="2875">
        <v>#VALUE!</v>
      </c>
      <c r="B2863" t="s">
        <v>7716</v>
      </c>
      <c r="C2863" t="s">
        <v>7717</v>
      </c>
      <c r="D2863" s="31" cm="1">
        <f t="array" aca="1" ref="D2863" ca="1">_FV(A2863,"Last trade time",TRUE)</f>
        <v>45824.840277789066</v>
      </c>
      <c r="E2863" s="23" cm="1">
        <f t="array" aca="1" ref="E2863" ca="1">_FV(A2863,"Price")</f>
        <v>25.63</v>
      </c>
      <c r="F2863" s="27" cm="1">
        <f t="array" aca="1" ref="F2863" ca="1">_FV(A2863,"Change (%)",TRUE)</f>
        <v>5.8869999999999999E-3</v>
      </c>
      <c r="G2863" s="26" cm="1">
        <f t="array" aca="1" ref="G2863" ca="1">_FV(A2863,"Change")</f>
        <v>0.15</v>
      </c>
      <c r="H2863" s="23" cm="1">
        <f t="array" aca="1" ref="H2863" ca="1">_FV(A2863,"Open")</f>
        <v>25.62</v>
      </c>
      <c r="I2863" s="23" cm="1">
        <f t="array" aca="1" ref="I2863" ca="1">_FV(A2863,"Low")</f>
        <v>25.530100000000001</v>
      </c>
      <c r="J2863" s="23" cm="1">
        <f t="array" aca="1" ref="J2863" ca="1">_FV(A2863,"High")</f>
        <v>25.649000000000001</v>
      </c>
      <c r="K2863" s="23" cm="1">
        <f t="array" aca="1" ref="K2863" ca="1">_FV(A2863,"Previous close",TRUE)</f>
        <v>25.48</v>
      </c>
      <c r="L2863" s="26"/>
      <c r="M2863" s="23" cm="1">
        <f t="array" aca="1" ref="M2863" ca="1">_FV(A2863,"52 week low",TRUE)</f>
        <v>23.321999999999999</v>
      </c>
      <c r="N2863" s="23" cm="1">
        <f t="array" aca="1" ref="N2863" ca="1">_FV(A2863,"52 week high",TRUE)</f>
        <v>28.459900000000001</v>
      </c>
      <c r="O2863" s="8" cm="1">
        <f t="array" aca="1" ref="O2863" ca="1">_FV(A2863,"Volume")</f>
        <v>32324</v>
      </c>
      <c r="P2863" s="7" cm="1">
        <f t="array" aca="1" ref="P2863" ca="1">_FV(A2863,"Volume average",TRUE)</f>
        <v>72721</v>
      </c>
      <c r="Q2863" t="s">
        <v>424</v>
      </c>
      <c r="S2863" t="s">
        <v>4447</v>
      </c>
      <c r="T2863" s="25" cm="1">
        <f t="array" aca="1" ref="T2863" ca="1">_FV(A2863,"Expense ratio",TRUE)</f>
        <v>2.8999999999999998E-3</v>
      </c>
      <c r="U2863" s="24" cm="1">
        <f t="array" aca="1" ref="U2863" ca="1">_FV(A2863,"Market cap",TRUE)</f>
        <v>209105785.44</v>
      </c>
      <c r="V2863" s="4">
        <v>209105792</v>
      </c>
      <c r="W2863" s="4">
        <v>209105792</v>
      </c>
      <c r="Y2863" t="s">
        <v>5948</v>
      </c>
      <c r="Z2863" s="5">
        <v>25.34</v>
      </c>
      <c r="AA2863" s="19">
        <v>16.863168999999999</v>
      </c>
      <c r="AB2863" s="5">
        <v>7.4300000000000005E-2</v>
      </c>
      <c r="AC2863" s="4">
        <v>96012</v>
      </c>
      <c r="AE2863" s="5">
        <v>0.72800978675429118</v>
      </c>
      <c r="AF2863" s="5">
        <v>4.1495357163107593</v>
      </c>
      <c r="AI2863" s="4">
        <v>96012</v>
      </c>
      <c r="AJ2863" s="5">
        <v>2438704.7999999998</v>
      </c>
      <c r="AL2863" s="5">
        <v>28.46</v>
      </c>
      <c r="AM2863" s="5">
        <v>23.321999999999999</v>
      </c>
      <c r="AN2863" t="s">
        <v>90</v>
      </c>
      <c r="AO2863" t="str" cm="1">
        <f t="array" aca="1" ref="AO2863" ca="1">_FV(A2863,"Currency")</f>
        <v>USD</v>
      </c>
      <c r="AP2863" t="str" cm="1">
        <f t="array" aca="1" ref="AP2863" ca="1">_FV(A2863,"Exchange")</f>
        <v>NYSE Arca</v>
      </c>
      <c r="AQ2863" s="6" t="str" cm="1">
        <f t="array" aca="1" ref="AQ2863" ca="1">_FV(A2863,"Exchange abbreviation",TRUE)</f>
        <v>ARCX</v>
      </c>
      <c r="AR2863" t="str" cm="1">
        <f t="array" aca="1" ref="AR2863" ca="1">_FV(A2863,"Instrument type",TRUE)</f>
        <v>ETF</v>
      </c>
    </row>
    <row r="2864" spans="1:44" ht="18.75" customHeight="1" x14ac:dyDescent="0.25">
      <c r="A2864" t="e" vm="2876">
        <v>#VALUE!</v>
      </c>
      <c r="B2864" t="s">
        <v>7718</v>
      </c>
      <c r="C2864" s="13" t="s">
        <v>7719</v>
      </c>
      <c r="D2864" s="31" cm="1">
        <f t="array" aca="1" ref="D2864" ca="1">_FV(A2864,"Last trade time",TRUE)</f>
        <v>45824.840277789066</v>
      </c>
      <c r="E2864" s="23" cm="1">
        <f t="array" aca="1" ref="E2864" ca="1">_FV(A2864,"Price")</f>
        <v>25.015000000000001</v>
      </c>
      <c r="F2864" s="27" cm="1">
        <f t="array" aca="1" ref="F2864" ca="1">_FV(A2864,"Change (%)",TRUE)</f>
        <v>3.9989999999999996E-4</v>
      </c>
      <c r="G2864" s="26" cm="1">
        <f t="array" aca="1" ref="G2864" ca="1">_FV(A2864,"Change")</f>
        <v>0.01</v>
      </c>
      <c r="H2864" s="23" cm="1">
        <f t="array" aca="1" ref="H2864" ca="1">_FV(A2864,"Open")</f>
        <v>25.0121</v>
      </c>
      <c r="I2864" s="23" cm="1">
        <f t="array" aca="1" ref="I2864" ca="1">_FV(A2864,"Low")</f>
        <v>25.0121</v>
      </c>
      <c r="J2864" s="23" cm="1">
        <f t="array" aca="1" ref="J2864" ca="1">_FV(A2864,"High")</f>
        <v>25.015000000000001</v>
      </c>
      <c r="K2864" s="23" cm="1">
        <f t="array" aca="1" ref="K2864" ca="1">_FV(A2864,"Previous close",TRUE)</f>
        <v>25.004999999999999</v>
      </c>
      <c r="L2864" s="26"/>
      <c r="M2864" s="23" cm="1">
        <f t="array" aca="1" ref="M2864" ca="1">_FV(A2864,"52 week low",TRUE)</f>
        <v>24.704999999999998</v>
      </c>
      <c r="N2864" s="23" cm="1">
        <f t="array" aca="1" ref="N2864" ca="1">_FV(A2864,"52 week high",TRUE)</f>
        <v>25.14</v>
      </c>
      <c r="O2864" s="8" cm="1">
        <f t="array" aca="1" ref="O2864" ca="1">_FV(A2864,"Volume")</f>
        <v>233</v>
      </c>
      <c r="P2864" s="7" cm="1">
        <f t="array" aca="1" ref="P2864" ca="1">_FV(A2864,"Volume average",TRUE)</f>
        <v>2289</v>
      </c>
      <c r="Q2864" t="s">
        <v>799</v>
      </c>
      <c r="R2864" t="s">
        <v>3849</v>
      </c>
      <c r="S2864" t="s">
        <v>271</v>
      </c>
      <c r="T2864" s="25" cm="1">
        <f t="array" aca="1" ref="T2864" ca="1">_FV(A2864,"Expense ratio",TRUE)</f>
        <v>2.8999999999999998E-3</v>
      </c>
      <c r="U2864" s="24" cm="1">
        <f t="array" aca="1" ref="U2864" ca="1">_FV(A2864,"Market cap",TRUE)</f>
        <v>19970673.57</v>
      </c>
      <c r="V2864" s="4">
        <v>19970672</v>
      </c>
      <c r="W2864" s="4">
        <v>19970672</v>
      </c>
      <c r="Y2864" t="s">
        <v>634</v>
      </c>
      <c r="Z2864" s="5">
        <v>24.989370000000001</v>
      </c>
      <c r="AA2864" s="20"/>
      <c r="AB2864" s="20"/>
      <c r="AC2864" s="4">
        <v>2541</v>
      </c>
      <c r="AE2864" s="5">
        <v>2.1149101987202101</v>
      </c>
      <c r="AF2864" s="20"/>
      <c r="AH2864" s="16"/>
      <c r="AI2864" s="4">
        <v>2541</v>
      </c>
      <c r="AJ2864" s="5">
        <v>63512.295000000013</v>
      </c>
      <c r="AL2864" s="5">
        <v>25.14</v>
      </c>
      <c r="AM2864" s="5">
        <v>24.704999999999998</v>
      </c>
      <c r="AN2864" t="s">
        <v>47</v>
      </c>
      <c r="AO2864" t="str" cm="1">
        <f t="array" aca="1" ref="AO2864" ca="1">_FV(A2864,"Currency")</f>
        <v>USD</v>
      </c>
      <c r="AP2864" t="str" cm="1">
        <f t="array" aca="1" ref="AP2864" ca="1">_FV(A2864,"Exchange")</f>
        <v>NYSE Arca</v>
      </c>
      <c r="AQ2864" s="6" t="str" cm="1">
        <f t="array" aca="1" ref="AQ2864" ca="1">_FV(A2864,"Exchange abbreviation",TRUE)</f>
        <v>ARCX</v>
      </c>
      <c r="AR2864" t="str" cm="1">
        <f t="array" aca="1" ref="AR2864" ca="1">_FV(A2864,"Instrument type",TRUE)</f>
        <v>ETF</v>
      </c>
    </row>
    <row r="2865" spans="1:44" ht="18.75" customHeight="1" x14ac:dyDescent="0.25">
      <c r="A2865" t="e" vm="2877">
        <v>#VALUE!</v>
      </c>
      <c r="B2865" t="s">
        <v>7720</v>
      </c>
      <c r="C2865" t="s">
        <v>7721</v>
      </c>
      <c r="D2865" s="31" cm="1">
        <f t="array" aca="1" ref="D2865" ca="1">_FV(A2865,"Last trade time",TRUE)</f>
        <v>45824.843750092186</v>
      </c>
      <c r="E2865" s="23" cm="1">
        <f t="array" aca="1" ref="E2865" ca="1">_FV(A2865,"Price")</f>
        <v>24.114999999999998</v>
      </c>
      <c r="F2865" s="27" cm="1">
        <f t="array" aca="1" ref="F2865" ca="1">_FV(A2865,"Change (%)",TRUE)</f>
        <v>0</v>
      </c>
      <c r="G2865" s="26" cm="1">
        <f t="array" aca="1" ref="G2865" ca="1">_FV(A2865,"Change")</f>
        <v>0</v>
      </c>
      <c r="H2865" s="23" cm="1">
        <f t="array" aca="1" ref="H2865" ca="1">_FV(A2865,"Open")</f>
        <v>24.12</v>
      </c>
      <c r="I2865" s="23" cm="1">
        <f t="array" aca="1" ref="I2865" ca="1">_FV(A2865,"Low")</f>
        <v>24.1</v>
      </c>
      <c r="J2865" s="23" cm="1">
        <f t="array" aca="1" ref="J2865" ca="1">_FV(A2865,"High")</f>
        <v>24.135000000000002</v>
      </c>
      <c r="K2865" s="23" cm="1">
        <f t="array" aca="1" ref="K2865" ca="1">_FV(A2865,"Previous close",TRUE)</f>
        <v>24.114999999999998</v>
      </c>
      <c r="L2865" s="26"/>
      <c r="M2865" s="23" cm="1">
        <f t="array" aca="1" ref="M2865" ca="1">_FV(A2865,"52 week low",TRUE)</f>
        <v>23.74</v>
      </c>
      <c r="N2865" s="23" cm="1">
        <f t="array" aca="1" ref="N2865" ca="1">_FV(A2865,"52 week high",TRUE)</f>
        <v>24.37</v>
      </c>
      <c r="O2865" s="8" cm="1">
        <f t="array" aca="1" ref="O2865" ca="1">_FV(A2865,"Volume")</f>
        <v>2830</v>
      </c>
      <c r="P2865" s="7" cm="1">
        <f t="array" aca="1" ref="P2865" ca="1">_FV(A2865,"Volume average",TRUE)</f>
        <v>1111</v>
      </c>
      <c r="Q2865" t="s">
        <v>2519</v>
      </c>
      <c r="S2865" t="s">
        <v>263</v>
      </c>
      <c r="T2865" s="25" cm="1">
        <f t="array" aca="1" ref="T2865" ca="1">_FV(A2865,"Expense ratio",TRUE)</f>
        <v>2.8999999999999998E-3</v>
      </c>
      <c r="U2865" s="24" cm="1">
        <f t="array" aca="1" ref="U2865" ca="1">_FV(A2865,"Market cap",TRUE)</f>
        <v>12089740.9</v>
      </c>
      <c r="V2865" s="4">
        <v>12089740</v>
      </c>
      <c r="W2865" s="4">
        <v>12089740</v>
      </c>
      <c r="Y2865" t="s">
        <v>272</v>
      </c>
      <c r="Z2865" s="5">
        <v>24.06</v>
      </c>
      <c r="AA2865" s="20"/>
      <c r="AB2865" s="5">
        <v>4.8000000000000001E-2</v>
      </c>
      <c r="AC2865" s="4">
        <v>5055</v>
      </c>
      <c r="AE2865" s="5">
        <v>2.3821954627906821</v>
      </c>
      <c r="AF2865" s="5">
        <v>6.0888381748073428</v>
      </c>
      <c r="AI2865" s="4">
        <v>5055</v>
      </c>
      <c r="AJ2865" s="5">
        <v>121648.575</v>
      </c>
      <c r="AL2865" s="5">
        <v>24.37</v>
      </c>
      <c r="AM2865" s="5">
        <v>23.74</v>
      </c>
      <c r="AN2865" t="s">
        <v>47</v>
      </c>
      <c r="AO2865" t="str" cm="1">
        <f t="array" aca="1" ref="AO2865" ca="1">_FV(A2865,"Currency")</f>
        <v>USD</v>
      </c>
      <c r="AP2865" t="str" cm="1">
        <f t="array" aca="1" ref="AP2865" ca="1">_FV(A2865,"Exchange")</f>
        <v>Nasdaq Stock Market</v>
      </c>
      <c r="AQ2865" s="6" t="str" cm="1">
        <f t="array" aca="1" ref="AQ2865" ca="1">_FV(A2865,"Exchange abbreviation",TRUE)</f>
        <v>XNAS</v>
      </c>
      <c r="AR2865" t="str" cm="1">
        <f t="array" aca="1" ref="AR2865" ca="1">_FV(A2865,"Instrument type",TRUE)</f>
        <v>ETF</v>
      </c>
    </row>
    <row r="2866" spans="1:44" ht="18.75" customHeight="1" x14ac:dyDescent="0.25">
      <c r="A2866" t="e" vm="2878">
        <v>#VALUE!</v>
      </c>
      <c r="B2866" t="s">
        <v>7722</v>
      </c>
      <c r="C2866" t="s">
        <v>7723</v>
      </c>
      <c r="D2866" s="31" cm="1">
        <f t="array" aca="1" ref="D2866" ca="1">_FV(A2866,"Last trade time",TRUE)</f>
        <v>45824.843750185159</v>
      </c>
      <c r="E2866" s="23" cm="1">
        <f t="array" aca="1" ref="E2866" ca="1">_FV(A2866,"Price")</f>
        <v>22.62</v>
      </c>
      <c r="F2866" s="27" cm="1">
        <f t="array" aca="1" ref="F2866" ca="1">_FV(A2866,"Change (%)",TRUE)</f>
        <v>-1.5910000000000002E-4</v>
      </c>
      <c r="G2866" s="26" cm="1">
        <f t="array" aca="1" ref="G2866" ca="1">_FV(A2866,"Change")</f>
        <v>-3.5999999999999999E-3</v>
      </c>
      <c r="H2866" s="23" cm="1">
        <f t="array" aca="1" ref="H2866" ca="1">_FV(A2866,"Open")</f>
        <v>22.66</v>
      </c>
      <c r="I2866" s="23" cm="1">
        <f t="array" aca="1" ref="I2866" ca="1">_FV(A2866,"Low")</f>
        <v>22.62</v>
      </c>
      <c r="J2866" s="23" cm="1">
        <f t="array" aca="1" ref="J2866" ca="1">_FV(A2866,"High")</f>
        <v>22.66</v>
      </c>
      <c r="K2866" s="23" cm="1">
        <f t="array" aca="1" ref="K2866" ca="1">_FV(A2866,"Previous close",TRUE)</f>
        <v>22.6236</v>
      </c>
      <c r="L2866" s="26"/>
      <c r="M2866" s="23" cm="1">
        <f t="array" aca="1" ref="M2866" ca="1">_FV(A2866,"52 week low",TRUE)</f>
        <v>21.79</v>
      </c>
      <c r="N2866" s="23" cm="1">
        <f t="array" aca="1" ref="N2866" ca="1">_FV(A2866,"52 week high",TRUE)</f>
        <v>23.8</v>
      </c>
      <c r="O2866" s="8" cm="1">
        <f t="array" aca="1" ref="O2866" ca="1">_FV(A2866,"Volume")</f>
        <v>793</v>
      </c>
      <c r="P2866" s="7" cm="1">
        <f t="array" aca="1" ref="P2866" ca="1">_FV(A2866,"Volume average",TRUE)</f>
        <v>23548</v>
      </c>
      <c r="Q2866" t="s">
        <v>119</v>
      </c>
      <c r="T2866" s="25" cm="1">
        <f t="array" aca="1" ref="T2866" ca="1">_FV(A2866,"Expense ratio",TRUE)</f>
        <v>2.8999999999999998E-3</v>
      </c>
      <c r="U2866" s="24" cm="1">
        <f t="array" aca="1" ref="U2866" ca="1">_FV(A2866,"Market cap",TRUE)</f>
        <v>48773948.240000002</v>
      </c>
      <c r="V2866" s="16"/>
      <c r="W2866" s="16"/>
      <c r="Z2866" s="18"/>
      <c r="AA2866" s="20"/>
      <c r="AB2866" s="20"/>
      <c r="AC2866" s="21">
        <v>24577</v>
      </c>
      <c r="AE2866" s="18"/>
      <c r="AF2866" s="20"/>
      <c r="AI2866" s="21"/>
      <c r="AJ2866" s="18"/>
      <c r="AL2866" s="18"/>
      <c r="AM2866" s="18"/>
      <c r="AN2866" t="s">
        <v>73</v>
      </c>
      <c r="AO2866" t="str" cm="1">
        <f t="array" aca="1" ref="AO2866" ca="1">_FV(A2866,"Currency")</f>
        <v>USD</v>
      </c>
      <c r="AP2866" t="str" cm="1">
        <f t="array" aca="1" ref="AP2866" ca="1">_FV(A2866,"Exchange")</f>
        <v>Nasdaq Stock Market</v>
      </c>
      <c r="AQ2866" s="6" t="str" cm="1">
        <f t="array" aca="1" ref="AQ2866" ca="1">_FV(A2866,"Exchange abbreviation",TRUE)</f>
        <v>XNAS</v>
      </c>
      <c r="AR2866" t="str" cm="1">
        <f t="array" aca="1" ref="AR2866" ca="1">_FV(A2866,"Instrument type",TRUE)</f>
        <v>ETF</v>
      </c>
    </row>
    <row r="2867" spans="1:44" ht="18.75" customHeight="1" x14ac:dyDescent="0.25">
      <c r="A2867" t="e" vm="2879">
        <v>#VALUE!</v>
      </c>
      <c r="B2867" t="s">
        <v>7724</v>
      </c>
      <c r="C2867" t="s">
        <v>7725</v>
      </c>
      <c r="D2867" s="31" cm="1">
        <f t="array" aca="1" ref="D2867" ca="1">_FV(A2867,"Last trade time",TRUE)</f>
        <v>45824.843750046093</v>
      </c>
      <c r="E2867" s="23" cm="1">
        <f t="array" aca="1" ref="E2867" ca="1">_FV(A2867,"Price")</f>
        <v>62.77</v>
      </c>
      <c r="F2867" s="27" cm="1">
        <f t="array" aca="1" ref="F2867" ca="1">_FV(A2867,"Change (%)",TRUE)</f>
        <v>3.6780000000000003E-3</v>
      </c>
      <c r="G2867" s="26" cm="1">
        <f t="array" aca="1" ref="G2867" ca="1">_FV(A2867,"Change")</f>
        <v>0.23</v>
      </c>
      <c r="H2867" s="23" cm="1">
        <f t="array" aca="1" ref="H2867" ca="1">_FV(A2867,"Open")</f>
        <v>62.59</v>
      </c>
      <c r="I2867" s="23" cm="1">
        <f t="array" aca="1" ref="I2867" ca="1">_FV(A2867,"Low")</f>
        <v>62.59</v>
      </c>
      <c r="J2867" s="23" cm="1">
        <f t="array" aca="1" ref="J2867" ca="1">_FV(A2867,"High")</f>
        <v>63.13</v>
      </c>
      <c r="K2867" s="23" cm="1">
        <f t="array" aca="1" ref="K2867" ca="1">_FV(A2867,"Previous close",TRUE)</f>
        <v>62.54</v>
      </c>
      <c r="L2867" s="26"/>
      <c r="M2867" s="23" cm="1">
        <f t="array" aca="1" ref="M2867" ca="1">_FV(A2867,"52 week low",TRUE)</f>
        <v>49.784999999999997</v>
      </c>
      <c r="N2867" s="23" cm="1">
        <f t="array" aca="1" ref="N2867" ca="1">_FV(A2867,"52 week high",TRUE)</f>
        <v>72.19</v>
      </c>
      <c r="O2867" s="8" cm="1">
        <f t="array" aca="1" ref="O2867" ca="1">_FV(A2867,"Volume")</f>
        <v>9607</v>
      </c>
      <c r="P2867" s="7" cm="1">
        <f t="array" aca="1" ref="P2867" ca="1">_FV(A2867,"Volume average",TRUE)</f>
        <v>27467</v>
      </c>
      <c r="Q2867" t="s">
        <v>2186</v>
      </c>
      <c r="R2867" t="s">
        <v>170</v>
      </c>
      <c r="S2867" t="s">
        <v>4274</v>
      </c>
      <c r="T2867" s="25" cm="1">
        <f t="array" aca="1" ref="T2867" ca="1">_FV(A2867,"Expense ratio",TRUE)</f>
        <v>2.8999999999999998E-3</v>
      </c>
      <c r="U2867" s="24" cm="1">
        <f t="array" aca="1" ref="U2867" ca="1">_FV(A2867,"Market cap",TRUE)</f>
        <v>330320349.64999998</v>
      </c>
      <c r="V2867" s="4">
        <v>330320352</v>
      </c>
      <c r="W2867" s="4">
        <v>330320352</v>
      </c>
      <c r="Y2867" t="s">
        <v>7726</v>
      </c>
      <c r="Z2867" s="5">
        <v>63.415300000000002</v>
      </c>
      <c r="AA2867" s="5">
        <v>26.183734999999999</v>
      </c>
      <c r="AB2867" s="5">
        <v>1.46E-2</v>
      </c>
      <c r="AC2867" s="4">
        <v>40314</v>
      </c>
      <c r="AE2867" s="5">
        <v>-3.043883163699546</v>
      </c>
      <c r="AF2867" s="5">
        <v>10.889643154478</v>
      </c>
      <c r="AI2867" s="4">
        <v>40314</v>
      </c>
      <c r="AJ2867" s="5">
        <v>2563970.4</v>
      </c>
      <c r="AL2867" s="5">
        <v>72.19</v>
      </c>
      <c r="AM2867" s="5">
        <v>49.784999999999997</v>
      </c>
      <c r="AN2867" t="s">
        <v>90</v>
      </c>
      <c r="AO2867" t="str" cm="1">
        <f t="array" aca="1" ref="AO2867" ca="1">_FV(A2867,"Currency")</f>
        <v>USD</v>
      </c>
      <c r="AP2867" t="str" cm="1">
        <f t="array" aca="1" ref="AP2867" ca="1">_FV(A2867,"Exchange")</f>
        <v>Nasdaq Stock Market</v>
      </c>
      <c r="AQ2867" s="6" t="str" cm="1">
        <f t="array" aca="1" ref="AQ2867" ca="1">_FV(A2867,"Exchange abbreviation",TRUE)</f>
        <v>XNAS</v>
      </c>
      <c r="AR2867" t="str" cm="1">
        <f t="array" aca="1" ref="AR2867" ca="1">_FV(A2867,"Instrument type",TRUE)</f>
        <v>ETF</v>
      </c>
    </row>
    <row r="2868" spans="1:44" ht="18.75" customHeight="1" x14ac:dyDescent="0.25">
      <c r="A2868" t="e" vm="2880">
        <v>#VALUE!</v>
      </c>
      <c r="B2868" t="s">
        <v>7727</v>
      </c>
      <c r="C2868" t="s">
        <v>7728</v>
      </c>
      <c r="D2868" s="31" cm="1">
        <f t="array" aca="1" ref="D2868" ca="1">_FV(A2868,"Last trade time",TRUE)</f>
        <v>45824.843750092186</v>
      </c>
      <c r="E2868" s="23" cm="1">
        <f t="array" aca="1" ref="E2868" ca="1">_FV(A2868,"Price")</f>
        <v>52.616599999999998</v>
      </c>
      <c r="F2868" s="27" cm="1">
        <f t="array" aca="1" ref="F2868" ca="1">_FV(A2868,"Change (%)",TRUE)</f>
        <v>4.1339999999999997E-3</v>
      </c>
      <c r="G2868" s="26" cm="1">
        <f t="array" aca="1" ref="G2868" ca="1">_FV(A2868,"Change")</f>
        <v>0.21659999999999999</v>
      </c>
      <c r="H2868" s="23" cm="1">
        <f t="array" aca="1" ref="H2868" ca="1">_FV(A2868,"Open")</f>
        <v>52.656599999999997</v>
      </c>
      <c r="I2868" s="23" cm="1">
        <f t="array" aca="1" ref="I2868" ca="1">_FV(A2868,"Low")</f>
        <v>52.616599999999998</v>
      </c>
      <c r="J2868" s="23" cm="1">
        <f t="array" aca="1" ref="J2868" ca="1">_FV(A2868,"High")</f>
        <v>52.656599999999997</v>
      </c>
      <c r="K2868" s="23" cm="1">
        <f t="array" aca="1" ref="K2868" ca="1">_FV(A2868,"Previous close",TRUE)</f>
        <v>52.4</v>
      </c>
      <c r="L2868" s="26"/>
      <c r="M2868" s="23" cm="1">
        <f t="array" aca="1" ref="M2868" ca="1">_FV(A2868,"52 week low",TRUE)</f>
        <v>45.14</v>
      </c>
      <c r="N2868" s="23" cm="1">
        <f t="array" aca="1" ref="N2868" ca="1">_FV(A2868,"52 week high",TRUE)</f>
        <v>62.243200000000002</v>
      </c>
      <c r="O2868" s="8" cm="1">
        <f t="array" aca="1" ref="O2868" ca="1">_FV(A2868,"Volume")</f>
        <v>260</v>
      </c>
      <c r="P2868" s="7" cm="1">
        <f t="array" aca="1" ref="P2868" ca="1">_FV(A2868,"Volume average",TRUE)</f>
        <v>1120</v>
      </c>
      <c r="Q2868" t="s">
        <v>72</v>
      </c>
      <c r="S2868" t="s">
        <v>277</v>
      </c>
      <c r="T2868" s="25" cm="1">
        <f t="array" aca="1" ref="T2868" ca="1">_FV(A2868,"Expense ratio",TRUE)</f>
        <v>2.8999999999999998E-3</v>
      </c>
      <c r="U2868" s="24" cm="1">
        <f t="array" aca="1" ref="U2868" ca="1">_FV(A2868,"Market cap",TRUE)</f>
        <v>19381414.34</v>
      </c>
      <c r="V2868" s="4">
        <v>19381568</v>
      </c>
      <c r="W2868" s="4">
        <v>19381568</v>
      </c>
      <c r="Y2868" t="s">
        <v>7688</v>
      </c>
      <c r="Z2868" s="5">
        <v>53.12</v>
      </c>
      <c r="AA2868" s="5">
        <v>12.857581</v>
      </c>
      <c r="AB2868" s="5">
        <v>2.3900000000000001E-2</v>
      </c>
      <c r="AC2868" s="4">
        <v>1841</v>
      </c>
      <c r="AE2868" s="5">
        <v>-2.3943228544122559</v>
      </c>
      <c r="AF2868" s="5">
        <v>15.901573722285731</v>
      </c>
      <c r="AI2868" s="4">
        <v>1841</v>
      </c>
      <c r="AJ2868" s="5">
        <v>97701.87</v>
      </c>
      <c r="AL2868" s="5">
        <v>62.24</v>
      </c>
      <c r="AM2868" s="5">
        <v>45.14</v>
      </c>
      <c r="AN2868" t="s">
        <v>47</v>
      </c>
      <c r="AO2868" t="str" cm="1">
        <f t="array" aca="1" ref="AO2868" ca="1">_FV(A2868,"Currency")</f>
        <v>USD</v>
      </c>
      <c r="AP2868" t="str" cm="1">
        <f t="array" aca="1" ref="AP2868" ca="1">_FV(A2868,"Exchange")</f>
        <v>Nasdaq Stock Market</v>
      </c>
      <c r="AQ2868" s="6" t="str" cm="1">
        <f t="array" aca="1" ref="AQ2868" ca="1">_FV(A2868,"Exchange abbreviation",TRUE)</f>
        <v>XNAS</v>
      </c>
      <c r="AR2868" t="str" cm="1">
        <f t="array" aca="1" ref="AR2868" ca="1">_FV(A2868,"Instrument type",TRUE)</f>
        <v>ETF</v>
      </c>
    </row>
    <row r="2869" spans="1:44" ht="18.75" customHeight="1" x14ac:dyDescent="0.25">
      <c r="A2869" t="e" vm="2881">
        <v>#VALUE!</v>
      </c>
      <c r="B2869" t="s">
        <v>7729</v>
      </c>
      <c r="C2869" t="s">
        <v>7730</v>
      </c>
      <c r="D2869" s="31" cm="1">
        <f t="array" aca="1" ref="D2869" ca="1">_FV(A2869,"Last trade time",TRUE)</f>
        <v>45824.840277812502</v>
      </c>
      <c r="E2869" s="23" cm="1">
        <f t="array" aca="1" ref="E2869" ca="1">_FV(A2869,"Price")</f>
        <v>38.094999999999999</v>
      </c>
      <c r="F2869" s="27" cm="1">
        <f t="array" aca="1" ref="F2869" ca="1">_FV(A2869,"Change (%)",TRUE)</f>
        <v>-9.1789999999999992E-4</v>
      </c>
      <c r="G2869" s="26" cm="1">
        <f t="array" aca="1" ref="G2869" ca="1">_FV(A2869,"Change")</f>
        <v>-3.5000000000000003E-2</v>
      </c>
      <c r="H2869" s="23" cm="1">
        <f t="array" aca="1" ref="H2869" ca="1">_FV(A2869,"Open")</f>
        <v>38.1</v>
      </c>
      <c r="I2869" s="23" cm="1">
        <f t="array" aca="1" ref="I2869" ca="1">_FV(A2869,"Low")</f>
        <v>38.020099999999999</v>
      </c>
      <c r="J2869" s="23" cm="1">
        <f t="array" aca="1" ref="J2869" ca="1">_FV(A2869,"High")</f>
        <v>38.249200000000002</v>
      </c>
      <c r="K2869" s="23" cm="1">
        <f t="array" aca="1" ref="K2869" ca="1">_FV(A2869,"Previous close",TRUE)</f>
        <v>38.130000000000003</v>
      </c>
      <c r="L2869" s="26"/>
      <c r="M2869" s="23" cm="1">
        <f t="array" aca="1" ref="M2869" ca="1">_FV(A2869,"52 week low",TRUE)</f>
        <v>36.75</v>
      </c>
      <c r="N2869" s="23" cm="1">
        <f t="array" aca="1" ref="N2869" ca="1">_FV(A2869,"52 week high",TRUE)</f>
        <v>39.840000000000003</v>
      </c>
      <c r="O2869" s="8" cm="1">
        <f t="array" aca="1" ref="O2869" ca="1">_FV(A2869,"Volume")</f>
        <v>37976</v>
      </c>
      <c r="P2869" s="7" cm="1">
        <f t="array" aca="1" ref="P2869" ca="1">_FV(A2869,"Volume average",TRUE)</f>
        <v>113106</v>
      </c>
      <c r="Q2869" t="s">
        <v>5345</v>
      </c>
      <c r="S2869" t="s">
        <v>6239</v>
      </c>
      <c r="T2869" s="25" cm="1">
        <f t="array" aca="1" ref="T2869" ca="1">_FV(A2869,"Expense ratio",TRUE)</f>
        <v>2.8999999999999998E-3</v>
      </c>
      <c r="U2869" s="24" cm="1">
        <f t="array" aca="1" ref="U2869" ca="1">_FV(A2869,"Market cap",TRUE)</f>
        <v>554618283.28999996</v>
      </c>
      <c r="V2869" s="4">
        <v>554618304</v>
      </c>
      <c r="W2869" s="4">
        <v>554618304</v>
      </c>
      <c r="Y2869" t="s">
        <v>7731</v>
      </c>
      <c r="Z2869" s="5">
        <v>37.988799999999998</v>
      </c>
      <c r="AA2869" s="20"/>
      <c r="AB2869" s="5">
        <v>3.3800002000000003E-2</v>
      </c>
      <c r="AC2869" s="4">
        <v>106079</v>
      </c>
      <c r="AE2869" s="5">
        <v>-0.2038467272043043</v>
      </c>
      <c r="AF2869" s="5">
        <v>1.592463831984769</v>
      </c>
      <c r="AI2869" s="4">
        <v>106079</v>
      </c>
      <c r="AJ2869" s="5">
        <v>4036305.95</v>
      </c>
      <c r="AL2869" s="5">
        <v>39.840000000000003</v>
      </c>
      <c r="AM2869" s="5">
        <v>36.75</v>
      </c>
      <c r="AN2869" t="s">
        <v>90</v>
      </c>
      <c r="AO2869" t="str" cm="1">
        <f t="array" aca="1" ref="AO2869" ca="1">_FV(A2869,"Currency")</f>
        <v>USD</v>
      </c>
      <c r="AP2869" t="str" cm="1">
        <f t="array" aca="1" ref="AP2869" ca="1">_FV(A2869,"Exchange")</f>
        <v>NYSE Arca</v>
      </c>
      <c r="AQ2869" s="6" t="str" cm="1">
        <f t="array" aca="1" ref="AQ2869" ca="1">_FV(A2869,"Exchange abbreviation",TRUE)</f>
        <v>ARCX</v>
      </c>
      <c r="AR2869" t="str" cm="1">
        <f t="array" aca="1" ref="AR2869" ca="1">_FV(A2869,"Instrument type",TRUE)</f>
        <v>ETF</v>
      </c>
    </row>
    <row r="2870" spans="1:44" ht="18.75" customHeight="1" x14ac:dyDescent="0.25">
      <c r="A2870" t="e" vm="2882">
        <v>#VALUE!</v>
      </c>
      <c r="B2870" t="s">
        <v>7732</v>
      </c>
      <c r="C2870" t="s">
        <v>7733</v>
      </c>
      <c r="D2870" s="31" cm="1">
        <f t="array" aca="1" ref="D2870" ca="1">_FV(A2870,"Last trade time",TRUE)</f>
        <v>45824.840277812502</v>
      </c>
      <c r="E2870" s="23" cm="1">
        <f t="array" aca="1" ref="E2870" ca="1">_FV(A2870,"Price")</f>
        <v>32.272799999999997</v>
      </c>
      <c r="F2870" s="27" cm="1">
        <f t="array" aca="1" ref="F2870" ca="1">_FV(A2870,"Change (%)",TRUE)</f>
        <v>7.7880000000000007E-3</v>
      </c>
      <c r="G2870" s="26" cm="1">
        <f t="array" aca="1" ref="G2870" ca="1">_FV(A2870,"Change")</f>
        <v>0.24940000000000001</v>
      </c>
      <c r="H2870" s="23" cm="1">
        <f t="array" aca="1" ref="H2870" ca="1">_FV(A2870,"Open")</f>
        <v>32.241</v>
      </c>
      <c r="I2870" s="23" cm="1">
        <f t="array" aca="1" ref="I2870" ca="1">_FV(A2870,"Low")</f>
        <v>32.18</v>
      </c>
      <c r="J2870" s="23" cm="1">
        <f t="array" aca="1" ref="J2870" ca="1">_FV(A2870,"High")</f>
        <v>32.28</v>
      </c>
      <c r="K2870" s="23" cm="1">
        <f t="array" aca="1" ref="K2870" ca="1">_FV(A2870,"Previous close",TRUE)</f>
        <v>32.023400000000002</v>
      </c>
      <c r="L2870" s="26"/>
      <c r="M2870" s="23" cm="1">
        <f t="array" aca="1" ref="M2870" ca="1">_FV(A2870,"52 week low",TRUE)</f>
        <v>27.78</v>
      </c>
      <c r="N2870" s="23" cm="1">
        <f t="array" aca="1" ref="N2870" ca="1">_FV(A2870,"52 week high",TRUE)</f>
        <v>35.29</v>
      </c>
      <c r="O2870" s="8" cm="1">
        <f t="array" aca="1" ref="O2870" ca="1">_FV(A2870,"Volume")</f>
        <v>3082</v>
      </c>
      <c r="P2870" s="7" cm="1">
        <f t="array" aca="1" ref="P2870" ca="1">_FV(A2870,"Volume average",TRUE)</f>
        <v>4427</v>
      </c>
      <c r="Q2870" t="s">
        <v>449</v>
      </c>
      <c r="R2870" t="s">
        <v>155</v>
      </c>
      <c r="T2870" s="25" cm="1">
        <f t="array" aca="1" ref="T2870" ca="1">_FV(A2870,"Expense ratio",TRUE)</f>
        <v>2.8999999999999998E-3</v>
      </c>
      <c r="U2870" s="24" cm="1">
        <f t="array" aca="1" ref="U2870" ca="1">_FV(A2870,"Market cap",TRUE)</f>
        <v>66202609.119999997</v>
      </c>
      <c r="V2870" s="16"/>
      <c r="W2870" s="16"/>
      <c r="Z2870" s="18"/>
      <c r="AA2870" s="20"/>
      <c r="AB2870" s="20"/>
      <c r="AC2870" s="21">
        <v>4384</v>
      </c>
      <c r="AE2870" s="18"/>
      <c r="AF2870" s="20"/>
      <c r="AI2870" s="21"/>
      <c r="AJ2870" s="18"/>
      <c r="AL2870" s="18"/>
      <c r="AM2870" s="18"/>
      <c r="AN2870" t="s">
        <v>73</v>
      </c>
      <c r="AO2870" t="str" cm="1">
        <f t="array" aca="1" ref="AO2870" ca="1">_FV(A2870,"Currency")</f>
        <v>USD</v>
      </c>
      <c r="AP2870" t="str" cm="1">
        <f t="array" aca="1" ref="AP2870" ca="1">_FV(A2870,"Exchange")</f>
        <v>NYSE Arca</v>
      </c>
      <c r="AQ2870" s="6" t="str" cm="1">
        <f t="array" aca="1" ref="AQ2870" ca="1">_FV(A2870,"Exchange abbreviation",TRUE)</f>
        <v>ARCX</v>
      </c>
      <c r="AR2870" t="str" cm="1">
        <f t="array" aca="1" ref="AR2870" ca="1">_FV(A2870,"Instrument type",TRUE)</f>
        <v>ETF</v>
      </c>
    </row>
    <row r="2871" spans="1:44" ht="18.75" customHeight="1" x14ac:dyDescent="0.25">
      <c r="A2871" t="e" vm="2883">
        <v>#VALUE!</v>
      </c>
      <c r="B2871" t="s">
        <v>7734</v>
      </c>
      <c r="C2871" t="s">
        <v>7735</v>
      </c>
      <c r="D2871" s="31" cm="1">
        <f t="array" aca="1" ref="D2871" ca="1">_FV(A2871,"Last trade time",TRUE)</f>
        <v>45824.840277812502</v>
      </c>
      <c r="E2871" s="23" cm="1">
        <f t="array" aca="1" ref="E2871" ca="1">_FV(A2871,"Price")</f>
        <v>48.859900000000003</v>
      </c>
      <c r="F2871" s="27" cm="1">
        <f t="array" aca="1" ref="F2871" ca="1">_FV(A2871,"Change (%)",TRUE)</f>
        <v>3.0769999999999999E-3</v>
      </c>
      <c r="G2871" s="26" cm="1">
        <f t="array" aca="1" ref="G2871" ca="1">_FV(A2871,"Change")</f>
        <v>0.14990000000000001</v>
      </c>
      <c r="H2871" s="23" cm="1">
        <f t="array" aca="1" ref="H2871" ca="1">_FV(A2871,"Open")</f>
        <v>48.69</v>
      </c>
      <c r="I2871" s="23" cm="1">
        <f t="array" aca="1" ref="I2871" ca="1">_FV(A2871,"Low")</f>
        <v>48.6511</v>
      </c>
      <c r="J2871" s="23" cm="1">
        <f t="array" aca="1" ref="J2871" ca="1">_FV(A2871,"High")</f>
        <v>48.87</v>
      </c>
      <c r="K2871" s="23" cm="1">
        <f t="array" aca="1" ref="K2871" ca="1">_FV(A2871,"Previous close",TRUE)</f>
        <v>48.71</v>
      </c>
      <c r="L2871" s="26"/>
      <c r="M2871" s="23" cm="1">
        <f t="array" aca="1" ref="M2871" ca="1">_FV(A2871,"52 week low",TRUE)</f>
        <v>46.58</v>
      </c>
      <c r="N2871" s="23" cm="1">
        <f t="array" aca="1" ref="N2871" ca="1">_FV(A2871,"52 week high",TRUE)</f>
        <v>51.63</v>
      </c>
      <c r="O2871" s="8" cm="1">
        <f t="array" aca="1" ref="O2871" ca="1">_FV(A2871,"Volume")</f>
        <v>150639</v>
      </c>
      <c r="P2871" s="7" cm="1">
        <f t="array" aca="1" ref="P2871" ca="1">_FV(A2871,"Volume average",TRUE)</f>
        <v>53356</v>
      </c>
      <c r="Q2871" t="s">
        <v>5345</v>
      </c>
      <c r="S2871" t="s">
        <v>6204</v>
      </c>
      <c r="T2871" s="25" cm="1">
        <f t="array" aca="1" ref="T2871" ca="1">_FV(A2871,"Expense ratio",TRUE)</f>
        <v>2.8999999999999998E-3</v>
      </c>
      <c r="U2871" s="24" cm="1">
        <f t="array" aca="1" ref="U2871" ca="1">_FV(A2871,"Market cap",TRUE)</f>
        <v>494930271.17000002</v>
      </c>
      <c r="V2871" s="4">
        <v>494930272</v>
      </c>
      <c r="W2871" s="4">
        <v>494930272</v>
      </c>
      <c r="Y2871" t="s">
        <v>6165</v>
      </c>
      <c r="Z2871" s="5">
        <v>48.787300000000002</v>
      </c>
      <c r="AA2871" s="20"/>
      <c r="AB2871" s="5">
        <v>3.5799999999999998E-2</v>
      </c>
      <c r="AC2871" s="4">
        <v>60480</v>
      </c>
      <c r="AE2871" s="5">
        <v>-1.9285897273256909</v>
      </c>
      <c r="AF2871" s="5">
        <v>0.28536804905878732</v>
      </c>
      <c r="AI2871" s="4">
        <v>60480</v>
      </c>
      <c r="AJ2871" s="5">
        <v>2929651.2</v>
      </c>
      <c r="AL2871" s="5">
        <v>51.63</v>
      </c>
      <c r="AM2871" s="5">
        <v>46.58</v>
      </c>
      <c r="AN2871" t="s">
        <v>90</v>
      </c>
      <c r="AO2871" t="str" cm="1">
        <f t="array" aca="1" ref="AO2871" ca="1">_FV(A2871,"Currency")</f>
        <v>USD</v>
      </c>
      <c r="AP2871" t="str" cm="1">
        <f t="array" aca="1" ref="AP2871" ca="1">_FV(A2871,"Exchange")</f>
        <v>NYSE Arca</v>
      </c>
      <c r="AQ2871" s="6" t="str" cm="1">
        <f t="array" aca="1" ref="AQ2871" ca="1">_FV(A2871,"Exchange abbreviation",TRUE)</f>
        <v>ARCX</v>
      </c>
      <c r="AR2871" t="str" cm="1">
        <f t="array" aca="1" ref="AR2871" ca="1">_FV(A2871,"Instrument type",TRUE)</f>
        <v>ETF</v>
      </c>
    </row>
    <row r="2872" spans="1:44" ht="18.75" customHeight="1" x14ac:dyDescent="0.25">
      <c r="A2872" t="e" vm="2884">
        <v>#VALUE!</v>
      </c>
      <c r="B2872" t="s">
        <v>7736</v>
      </c>
      <c r="C2872" t="s">
        <v>7737</v>
      </c>
      <c r="D2872" s="31" cm="1">
        <f t="array" aca="1" ref="D2872" ca="1">_FV(A2872,"Last trade time",TRUE)</f>
        <v>45824.843750046093</v>
      </c>
      <c r="E2872" s="23" cm="1">
        <f t="array" aca="1" ref="E2872" ca="1">_FV(A2872,"Price")</f>
        <v>43.83</v>
      </c>
      <c r="F2872" s="27" cm="1">
        <f t="array" aca="1" ref="F2872" ca="1">_FV(A2872,"Change (%)",TRUE)</f>
        <v>4.8139999999999997E-3</v>
      </c>
      <c r="G2872" s="26" cm="1">
        <f t="array" aca="1" ref="G2872" ca="1">_FV(A2872,"Change")</f>
        <v>0.21</v>
      </c>
      <c r="H2872" s="23" cm="1">
        <f t="array" aca="1" ref="H2872" ca="1">_FV(A2872,"Open")</f>
        <v>43.82</v>
      </c>
      <c r="I2872" s="23" cm="1">
        <f t="array" aca="1" ref="I2872" ca="1">_FV(A2872,"Low")</f>
        <v>43.750100000000003</v>
      </c>
      <c r="J2872" s="23" cm="1">
        <f t="array" aca="1" ref="J2872" ca="1">_FV(A2872,"High")</f>
        <v>44.06</v>
      </c>
      <c r="K2872" s="23" cm="1">
        <f t="array" aca="1" ref="K2872" ca="1">_FV(A2872,"Previous close",TRUE)</f>
        <v>43.62</v>
      </c>
      <c r="L2872" s="26"/>
      <c r="M2872" s="23" cm="1">
        <f t="array" aca="1" ref="M2872" ca="1">_FV(A2872,"52 week low",TRUE)</f>
        <v>36.770000000000003</v>
      </c>
      <c r="N2872" s="23" cm="1">
        <f t="array" aca="1" ref="N2872" ca="1">_FV(A2872,"52 week high",TRUE)</f>
        <v>47.88</v>
      </c>
      <c r="O2872" s="8" cm="1">
        <f t="array" aca="1" ref="O2872" ca="1">_FV(A2872,"Volume")</f>
        <v>52182</v>
      </c>
      <c r="P2872" s="7" cm="1">
        <f t="array" aca="1" ref="P2872" ca="1">_FV(A2872,"Volume average",TRUE)</f>
        <v>23932</v>
      </c>
      <c r="Q2872" t="s">
        <v>60</v>
      </c>
      <c r="R2872" t="s">
        <v>6894</v>
      </c>
      <c r="S2872" t="s">
        <v>4274</v>
      </c>
      <c r="T2872" s="25" cm="1">
        <f t="array" aca="1" ref="T2872" ca="1">_FV(A2872,"Expense ratio",TRUE)</f>
        <v>2.8999999999999998E-3</v>
      </c>
      <c r="U2872" s="24" cm="1">
        <f t="array" aca="1" ref="U2872" ca="1">_FV(A2872,"Market cap",TRUE)</f>
        <v>406633054.82999998</v>
      </c>
      <c r="V2872" s="4">
        <v>406633056</v>
      </c>
      <c r="W2872" s="4">
        <v>406633056</v>
      </c>
      <c r="Y2872" t="s">
        <v>2628</v>
      </c>
      <c r="Z2872" s="5">
        <v>43.818600000000004</v>
      </c>
      <c r="AA2872" s="19">
        <v>10.623383</v>
      </c>
      <c r="AB2872" s="5">
        <v>1.6799999999999999E-2</v>
      </c>
      <c r="AC2872" s="4">
        <v>28539</v>
      </c>
      <c r="AE2872" s="5">
        <v>-1.2494923049313209</v>
      </c>
      <c r="AF2872" s="5">
        <v>1.2758356588827851</v>
      </c>
      <c r="AI2872" s="4">
        <v>28539</v>
      </c>
      <c r="AJ2872" s="5">
        <v>1251435.1499999999</v>
      </c>
      <c r="AL2872" s="5">
        <v>47.88</v>
      </c>
      <c r="AM2872" s="5">
        <v>36.770000000000003</v>
      </c>
      <c r="AN2872" t="s">
        <v>90</v>
      </c>
      <c r="AO2872" t="str" cm="1">
        <f t="array" aca="1" ref="AO2872" ca="1">_FV(A2872,"Currency")</f>
        <v>USD</v>
      </c>
      <c r="AP2872" t="str" cm="1">
        <f t="array" aca="1" ref="AP2872" ca="1">_FV(A2872,"Exchange")</f>
        <v>Nasdaq Stock Market</v>
      </c>
      <c r="AQ2872" s="6" t="str" cm="1">
        <f t="array" aca="1" ref="AQ2872" ca="1">_FV(A2872,"Exchange abbreviation",TRUE)</f>
        <v>XNAS</v>
      </c>
      <c r="AR2872" t="str" cm="1">
        <f t="array" aca="1" ref="AR2872" ca="1">_FV(A2872,"Instrument type",TRUE)</f>
        <v>ETF</v>
      </c>
    </row>
    <row r="2873" spans="1:44" ht="18.75" customHeight="1" x14ac:dyDescent="0.25">
      <c r="A2873" t="e" vm="2885">
        <v>#VALUE!</v>
      </c>
      <c r="B2873" t="s">
        <v>7738</v>
      </c>
      <c r="C2873" t="s">
        <v>7739</v>
      </c>
      <c r="D2873" s="31" cm="1">
        <f t="array" aca="1" ref="D2873" ca="1">_FV(A2873,"Last trade time",TRUE)</f>
        <v>45824.84027780078</v>
      </c>
      <c r="E2873" s="23" cm="1">
        <f t="array" aca="1" ref="E2873" ca="1">_FV(A2873,"Price")</f>
        <v>17.95</v>
      </c>
      <c r="F2873" s="27" cm="1">
        <f t="array" aca="1" ref="F2873" ca="1">_FV(A2873,"Change (%)",TRUE)</f>
        <v>-5.5679999999999998E-4</v>
      </c>
      <c r="G2873" s="26" cm="1">
        <f t="array" aca="1" ref="G2873" ca="1">_FV(A2873,"Change")</f>
        <v>-0.01</v>
      </c>
      <c r="H2873" s="23" cm="1">
        <f t="array" aca="1" ref="H2873" ca="1">_FV(A2873,"Open")</f>
        <v>17.96</v>
      </c>
      <c r="I2873" s="23" cm="1">
        <f t="array" aca="1" ref="I2873" ca="1">_FV(A2873,"Low")</f>
        <v>17.95</v>
      </c>
      <c r="J2873" s="23" cm="1">
        <f t="array" aca="1" ref="J2873" ca="1">_FV(A2873,"High")</f>
        <v>18.010000000000002</v>
      </c>
      <c r="K2873" s="23" cm="1">
        <f t="array" aca="1" ref="K2873" ca="1">_FV(A2873,"Previous close",TRUE)</f>
        <v>17.96</v>
      </c>
      <c r="L2873" s="26"/>
      <c r="M2873" s="23" cm="1">
        <f t="array" aca="1" ref="M2873" ca="1">_FV(A2873,"52 week low",TRUE)</f>
        <v>17.27</v>
      </c>
      <c r="N2873" s="23" cm="1">
        <f t="array" aca="1" ref="N2873" ca="1">_FV(A2873,"52 week high",TRUE)</f>
        <v>18.59</v>
      </c>
      <c r="O2873" s="8" cm="1">
        <f t="array" aca="1" ref="O2873" ca="1">_FV(A2873,"Volume")</f>
        <v>24532</v>
      </c>
      <c r="P2873" s="7" cm="1">
        <f t="array" aca="1" ref="P2873" ca="1">_FV(A2873,"Volume average",TRUE)</f>
        <v>71946</v>
      </c>
      <c r="Q2873" t="s">
        <v>290</v>
      </c>
      <c r="S2873" t="s">
        <v>3356</v>
      </c>
      <c r="T2873" s="25" cm="1">
        <f t="array" aca="1" ref="T2873" ca="1">_FV(A2873,"Expense ratio",TRUE)</f>
        <v>2.8999999999999998E-3</v>
      </c>
      <c r="U2873" s="24" cm="1">
        <f t="array" aca="1" ref="U2873" ca="1">_FV(A2873,"Market cap",TRUE)</f>
        <v>354733581.81999999</v>
      </c>
      <c r="V2873" s="4">
        <v>354733568</v>
      </c>
      <c r="W2873" s="4">
        <v>354733568</v>
      </c>
      <c r="Y2873" t="s">
        <v>3019</v>
      </c>
      <c r="Z2873" s="5">
        <v>17.850000000000001</v>
      </c>
      <c r="AA2873" s="20"/>
      <c r="AB2873" s="5">
        <v>4.6899999999999997E-2</v>
      </c>
      <c r="AC2873" s="4">
        <v>91050</v>
      </c>
      <c r="AE2873" s="5">
        <v>4.0670651743131669</v>
      </c>
      <c r="AF2873" s="5">
        <v>5.8552507098755813</v>
      </c>
      <c r="AI2873" s="4">
        <v>91050</v>
      </c>
      <c r="AJ2873" s="5">
        <v>1627518.75</v>
      </c>
      <c r="AL2873" s="5">
        <v>18.59</v>
      </c>
      <c r="AM2873" s="5">
        <v>17.27</v>
      </c>
      <c r="AN2873" t="s">
        <v>90</v>
      </c>
      <c r="AO2873" t="str" cm="1">
        <f t="array" aca="1" ref="AO2873" ca="1">_FV(A2873,"Currency")</f>
        <v>USD</v>
      </c>
      <c r="AP2873" t="str" cm="1">
        <f t="array" aca="1" ref="AP2873" ca="1">_FV(A2873,"Exchange")</f>
        <v>NYSE Arca</v>
      </c>
      <c r="AQ2873" s="6" t="str" cm="1">
        <f t="array" aca="1" ref="AQ2873" ca="1">_FV(A2873,"Exchange abbreviation",TRUE)</f>
        <v>ARCX</v>
      </c>
      <c r="AR2873" t="str" cm="1">
        <f t="array" aca="1" ref="AR2873" ca="1">_FV(A2873,"Instrument type",TRUE)</f>
        <v>ETF</v>
      </c>
    </row>
    <row r="2874" spans="1:44" ht="18.75" customHeight="1" x14ac:dyDescent="0.25">
      <c r="A2874" t="e" vm="2886">
        <v>#VALUE!</v>
      </c>
      <c r="B2874" t="s">
        <v>7740</v>
      </c>
      <c r="C2874" t="s">
        <v>7741</v>
      </c>
      <c r="D2874" s="31" cm="1">
        <f t="array" aca="1" ref="D2874" ca="1">_FV(A2874,"Last trade time",TRUE)</f>
        <v>45824.871932800779</v>
      </c>
      <c r="E2874" s="23" cm="1">
        <f t="array" aca="1" ref="E2874" ca="1">_FV(A2874,"Price")</f>
        <v>49.35</v>
      </c>
      <c r="F2874" s="27" cm="1">
        <f t="array" aca="1" ref="F2874" ca="1">_FV(A2874,"Change (%)",TRUE)</f>
        <v>1.21E-2</v>
      </c>
      <c r="G2874" s="26" cm="1">
        <f t="array" aca="1" ref="G2874" ca="1">_FV(A2874,"Change")</f>
        <v>0.59</v>
      </c>
      <c r="H2874" s="23" cm="1">
        <f t="array" aca="1" ref="H2874" ca="1">_FV(A2874,"Open")</f>
        <v>49.23</v>
      </c>
      <c r="I2874" s="23" cm="1">
        <f t="array" aca="1" ref="I2874" ca="1">_FV(A2874,"Low")</f>
        <v>49.09</v>
      </c>
      <c r="J2874" s="23" cm="1">
        <f t="array" aca="1" ref="J2874" ca="1">_FV(A2874,"High")</f>
        <v>49.417999999999999</v>
      </c>
      <c r="K2874" s="23" cm="1">
        <f t="array" aca="1" ref="K2874" ca="1">_FV(A2874,"Previous close",TRUE)</f>
        <v>48.76</v>
      </c>
      <c r="L2874" s="26"/>
      <c r="M2874" s="23" cm="1">
        <f t="array" aca="1" ref="M2874" ca="1">_FV(A2874,"52 week low",TRUE)</f>
        <v>39.8645</v>
      </c>
      <c r="N2874" s="23" cm="1">
        <f t="array" aca="1" ref="N2874" ca="1">_FV(A2874,"52 week high",TRUE)</f>
        <v>52.58</v>
      </c>
      <c r="O2874" s="8" cm="1">
        <f t="array" aca="1" ref="O2874" ca="1">_FV(A2874,"Volume")</f>
        <v>30126</v>
      </c>
      <c r="P2874" s="7" cm="1">
        <f t="array" aca="1" ref="P2874" ca="1">_FV(A2874,"Volume average",TRUE)</f>
        <v>60147</v>
      </c>
      <c r="Q2874" t="s">
        <v>424</v>
      </c>
      <c r="S2874" t="s">
        <v>277</v>
      </c>
      <c r="T2874" s="25" cm="1">
        <f t="array" aca="1" ref="T2874" ca="1">_FV(A2874,"Expense ratio",TRUE)</f>
        <v>2.8999999999999998E-3</v>
      </c>
      <c r="U2874" s="24" cm="1">
        <f t="array" aca="1" ref="U2874" ca="1">_FV(A2874,"Market cap",TRUE)</f>
        <v>239953015.81999999</v>
      </c>
      <c r="V2874" s="4">
        <v>239954112</v>
      </c>
      <c r="W2874" s="4">
        <v>239954112</v>
      </c>
      <c r="Y2874" t="s">
        <v>1257</v>
      </c>
      <c r="Z2874" s="5">
        <v>48.93</v>
      </c>
      <c r="AA2874" s="5">
        <v>31.023458000000002</v>
      </c>
      <c r="AB2874" s="20"/>
      <c r="AC2874" s="4">
        <v>56728</v>
      </c>
      <c r="AE2874" s="5">
        <v>2.8138930734528111</v>
      </c>
      <c r="AF2874" s="20"/>
      <c r="AI2874" s="4">
        <v>56728</v>
      </c>
      <c r="AJ2874" s="5">
        <v>2773999.2</v>
      </c>
      <c r="AL2874" s="5">
        <v>52.58</v>
      </c>
      <c r="AM2874" s="5">
        <v>39.865000000000002</v>
      </c>
      <c r="AN2874" t="s">
        <v>90</v>
      </c>
      <c r="AO2874" t="str" cm="1">
        <f t="array" aca="1" ref="AO2874" ca="1">_FV(A2874,"Currency")</f>
        <v>USD</v>
      </c>
      <c r="AP2874" t="str" cm="1">
        <f t="array" aca="1" ref="AP2874" ca="1">_FV(A2874,"Exchange")</f>
        <v>Nasdaq Stock Market</v>
      </c>
      <c r="AQ2874" s="6" t="str" cm="1">
        <f t="array" aca="1" ref="AQ2874" ca="1">_FV(A2874,"Exchange abbreviation",TRUE)</f>
        <v>XNAS</v>
      </c>
      <c r="AR2874" t="str" cm="1">
        <f t="array" aca="1" ref="AR2874" ca="1">_FV(A2874,"Instrument type",TRUE)</f>
        <v>ETF</v>
      </c>
    </row>
    <row r="2875" spans="1:44" ht="18.75" customHeight="1" x14ac:dyDescent="0.25">
      <c r="A2875" t="e" vm="2887">
        <v>#VALUE!</v>
      </c>
      <c r="B2875" t="s">
        <v>7742</v>
      </c>
      <c r="C2875" t="s">
        <v>7743</v>
      </c>
      <c r="D2875" s="31" cm="1">
        <f t="array" aca="1" ref="D2875" ca="1">_FV(A2875,"Last trade time",TRUE)</f>
        <v>45824.84027780078</v>
      </c>
      <c r="E2875" s="23" cm="1">
        <f t="array" aca="1" ref="E2875" ca="1">_FV(A2875,"Price")</f>
        <v>34.17</v>
      </c>
      <c r="F2875" s="27" cm="1">
        <f t="array" aca="1" ref="F2875" ca="1">_FV(A2875,"Change (%)",TRUE)</f>
        <v>5.2959999999999995E-3</v>
      </c>
      <c r="G2875" s="26" cm="1">
        <f t="array" aca="1" ref="G2875" ca="1">_FV(A2875,"Change")</f>
        <v>0.18</v>
      </c>
      <c r="H2875" s="23" cm="1">
        <f t="array" aca="1" ref="H2875" ca="1">_FV(A2875,"Open")</f>
        <v>34.28</v>
      </c>
      <c r="I2875" s="23" cm="1">
        <f t="array" aca="1" ref="I2875" ca="1">_FV(A2875,"Low")</f>
        <v>34.07</v>
      </c>
      <c r="J2875" s="23" cm="1">
        <f t="array" aca="1" ref="J2875" ca="1">_FV(A2875,"High")</f>
        <v>34.369900000000001</v>
      </c>
      <c r="K2875" s="23" cm="1">
        <f t="array" aca="1" ref="K2875" ca="1">_FV(A2875,"Previous close",TRUE)</f>
        <v>33.99</v>
      </c>
      <c r="L2875" s="26"/>
      <c r="M2875" s="23" cm="1">
        <f t="array" aca="1" ref="M2875" ca="1">_FV(A2875,"52 week low",TRUE)</f>
        <v>27.007000000000001</v>
      </c>
      <c r="N2875" s="23" cm="1">
        <f t="array" aca="1" ref="N2875" ca="1">_FV(A2875,"52 week high",TRUE)</f>
        <v>34.369900000000001</v>
      </c>
      <c r="O2875" s="8" cm="1">
        <f t="array" aca="1" ref="O2875" ca="1">_FV(A2875,"Volume")</f>
        <v>45100</v>
      </c>
      <c r="P2875" s="7" cm="1">
        <f t="array" aca="1" ref="P2875" ca="1">_FV(A2875,"Volume average",TRUE)</f>
        <v>80919</v>
      </c>
      <c r="Q2875" t="s">
        <v>464</v>
      </c>
      <c r="T2875" s="25" cm="1">
        <f t="array" aca="1" ref="T2875" ca="1">_FV(A2875,"Expense ratio",TRUE)</f>
        <v>2.8999999999999998E-3</v>
      </c>
      <c r="U2875" s="24" cm="1">
        <f t="array" aca="1" ref="U2875" ca="1">_FV(A2875,"Market cap",TRUE)</f>
        <v>1145857469.0599999</v>
      </c>
      <c r="V2875" s="16"/>
      <c r="W2875" s="16"/>
      <c r="Z2875" s="18"/>
      <c r="AA2875" s="20"/>
      <c r="AB2875" s="20"/>
      <c r="AC2875" s="21">
        <v>80826</v>
      </c>
      <c r="AE2875" s="18"/>
      <c r="AF2875" s="20"/>
      <c r="AI2875" s="21"/>
      <c r="AJ2875" s="18"/>
      <c r="AL2875" s="18"/>
      <c r="AM2875" s="18"/>
      <c r="AN2875" t="s">
        <v>73</v>
      </c>
      <c r="AO2875" t="str" cm="1">
        <f t="array" aca="1" ref="AO2875" ca="1">_FV(A2875,"Currency")</f>
        <v>USD</v>
      </c>
      <c r="AP2875" t="str" cm="1">
        <f t="array" aca="1" ref="AP2875" ca="1">_FV(A2875,"Exchange")</f>
        <v>NYSE Arca</v>
      </c>
      <c r="AQ2875" s="6" t="str" cm="1">
        <f t="array" aca="1" ref="AQ2875" ca="1">_FV(A2875,"Exchange abbreviation",TRUE)</f>
        <v>ARCX</v>
      </c>
      <c r="AR2875" t="str" cm="1">
        <f t="array" aca="1" ref="AR2875" ca="1">_FV(A2875,"Instrument type",TRUE)</f>
        <v>ETF</v>
      </c>
    </row>
    <row r="2876" spans="1:44" ht="18.75" customHeight="1" x14ac:dyDescent="0.25">
      <c r="A2876" t="e" vm="2888">
        <v>#VALUE!</v>
      </c>
      <c r="B2876" t="s">
        <v>7744</v>
      </c>
      <c r="C2876" t="s">
        <v>7745</v>
      </c>
      <c r="D2876" s="31" cm="1">
        <f t="array" aca="1" ref="D2876" ca="1">_FV(A2876,"Last trade time",TRUE)</f>
        <v>45824.84027780078</v>
      </c>
      <c r="E2876" s="23" cm="1">
        <f t="array" aca="1" ref="E2876" ca="1">_FV(A2876,"Price")</f>
        <v>21.2</v>
      </c>
      <c r="F2876" s="27" cm="1">
        <f t="array" aca="1" ref="F2876" ca="1">_FV(A2876,"Change (%)",TRUE)</f>
        <v>1.4169999999999999E-3</v>
      </c>
      <c r="G2876" s="26" cm="1">
        <f t="array" aca="1" ref="G2876" ca="1">_FV(A2876,"Change")</f>
        <v>0.03</v>
      </c>
      <c r="H2876" s="23" cm="1">
        <f t="array" aca="1" ref="H2876" ca="1">_FV(A2876,"Open")</f>
        <v>21.200199999999999</v>
      </c>
      <c r="I2876" s="23" cm="1">
        <f t="array" aca="1" ref="I2876" ca="1">_FV(A2876,"Low")</f>
        <v>21.17</v>
      </c>
      <c r="J2876" s="23" cm="1">
        <f t="array" aca="1" ref="J2876" ca="1">_FV(A2876,"High")</f>
        <v>21.23</v>
      </c>
      <c r="K2876" s="23" cm="1">
        <f t="array" aca="1" ref="K2876" ca="1">_FV(A2876,"Previous close",TRUE)</f>
        <v>21.17</v>
      </c>
      <c r="L2876" s="26"/>
      <c r="M2876" s="23" cm="1">
        <f t="array" aca="1" ref="M2876" ca="1">_FV(A2876,"52 week low",TRUE)</f>
        <v>20.38</v>
      </c>
      <c r="N2876" s="23" cm="1">
        <f t="array" aca="1" ref="N2876" ca="1">_FV(A2876,"52 week high",TRUE)</f>
        <v>22.2</v>
      </c>
      <c r="O2876" s="8" cm="1">
        <f t="array" aca="1" ref="O2876" ca="1">_FV(A2876,"Volume")</f>
        <v>30062</v>
      </c>
      <c r="P2876" s="7" cm="1">
        <f t="array" aca="1" ref="P2876" ca="1">_FV(A2876,"Volume average",TRUE)</f>
        <v>10164</v>
      </c>
      <c r="Q2876" t="s">
        <v>4104</v>
      </c>
      <c r="R2876" t="s">
        <v>4105</v>
      </c>
      <c r="S2876" t="s">
        <v>3562</v>
      </c>
      <c r="T2876" s="25" cm="1">
        <f t="array" aca="1" ref="T2876" ca="1">_FV(A2876,"Expense ratio",TRUE)</f>
        <v>2.8999999999999998E-3</v>
      </c>
      <c r="U2876" s="24" cm="1">
        <f t="array" aca="1" ref="U2876" ca="1">_FV(A2876,"Market cap",TRUE)</f>
        <v>55698623.469999999</v>
      </c>
      <c r="V2876" s="4">
        <v>55698624</v>
      </c>
      <c r="W2876" s="4">
        <v>55698624</v>
      </c>
      <c r="Y2876" t="s">
        <v>7746</v>
      </c>
      <c r="Z2876" s="5">
        <v>20.991399999999999</v>
      </c>
      <c r="AA2876" s="20"/>
      <c r="AB2876" s="5">
        <v>5.2600003999999999E-2</v>
      </c>
      <c r="AC2876" s="4">
        <v>9960</v>
      </c>
      <c r="AE2876" s="5">
        <v>2.7713340727001161</v>
      </c>
      <c r="AF2876" s="5">
        <v>4.9375832328697236</v>
      </c>
      <c r="AI2876" s="4">
        <v>9960</v>
      </c>
      <c r="AJ2876" s="5">
        <v>209558.39999999999</v>
      </c>
      <c r="AL2876" s="5">
        <v>22.2</v>
      </c>
      <c r="AM2876" s="5">
        <v>20.38</v>
      </c>
      <c r="AN2876" t="s">
        <v>47</v>
      </c>
      <c r="AO2876" t="str" cm="1">
        <f t="array" aca="1" ref="AO2876" ca="1">_FV(A2876,"Currency")</f>
        <v>USD</v>
      </c>
      <c r="AP2876" t="str" cm="1">
        <f t="array" aca="1" ref="AP2876" ca="1">_FV(A2876,"Exchange")</f>
        <v>NYSE Arca</v>
      </c>
      <c r="AQ2876" s="6" t="str" cm="1">
        <f t="array" aca="1" ref="AQ2876" ca="1">_FV(A2876,"Exchange abbreviation",TRUE)</f>
        <v>ARCX</v>
      </c>
      <c r="AR2876" t="str" cm="1">
        <f t="array" aca="1" ref="AR2876" ca="1">_FV(A2876,"Instrument type",TRUE)</f>
        <v>ETF</v>
      </c>
    </row>
    <row r="2877" spans="1:44" ht="18.75" customHeight="1" x14ac:dyDescent="0.25">
      <c r="A2877" t="e" vm="2889">
        <v>#VALUE!</v>
      </c>
      <c r="B2877" t="s">
        <v>7747</v>
      </c>
      <c r="C2877" t="s">
        <v>7748</v>
      </c>
      <c r="D2877" s="31" cm="1">
        <f t="array" aca="1" ref="D2877" ca="1">_FV(A2877,"Last trade time",TRUE)</f>
        <v>45824.840277812502</v>
      </c>
      <c r="E2877" s="23" cm="1">
        <f t="array" aca="1" ref="E2877" ca="1">_FV(A2877,"Price")</f>
        <v>16.635100000000001</v>
      </c>
      <c r="F2877" s="27" cm="1">
        <f t="array" aca="1" ref="F2877" ca="1">_FV(A2877,"Change (%)",TRUE)</f>
        <v>1.806E-2</v>
      </c>
      <c r="G2877" s="26" cm="1">
        <f t="array" aca="1" ref="G2877" ca="1">_FV(A2877,"Change")</f>
        <v>0.29509999999999997</v>
      </c>
      <c r="H2877" s="23" cm="1">
        <f t="array" aca="1" ref="H2877" ca="1">_FV(A2877,"Open")</f>
        <v>16.635100000000001</v>
      </c>
      <c r="I2877" s="23" cm="1">
        <f t="array" aca="1" ref="I2877" ca="1">_FV(A2877,"Low")</f>
        <v>16.635100000000001</v>
      </c>
      <c r="J2877" s="23" cm="1">
        <f t="array" aca="1" ref="J2877" ca="1">_FV(A2877,"High")</f>
        <v>16.635100000000001</v>
      </c>
      <c r="K2877" s="23" cm="1">
        <f t="array" aca="1" ref="K2877" ca="1">_FV(A2877,"Previous close",TRUE)</f>
        <v>16.34</v>
      </c>
      <c r="L2877" s="26"/>
      <c r="M2877" s="23" cm="1">
        <f t="array" aca="1" ref="M2877" ca="1">_FV(A2877,"52 week low",TRUE)</f>
        <v>12.85</v>
      </c>
      <c r="N2877" s="23" cm="1">
        <f t="array" aca="1" ref="N2877" ca="1">_FV(A2877,"52 week high",TRUE)</f>
        <v>17.73</v>
      </c>
      <c r="O2877" s="8" cm="1">
        <f t="array" aca="1" ref="O2877" ca="1">_FV(A2877,"Volume")</f>
        <v>143</v>
      </c>
      <c r="P2877" s="7" cm="1">
        <f t="array" aca="1" ref="P2877" ca="1">_FV(A2877,"Volume average",TRUE)</f>
        <v>1677</v>
      </c>
      <c r="Q2877" t="s">
        <v>844</v>
      </c>
      <c r="S2877" t="s">
        <v>277</v>
      </c>
      <c r="T2877" s="25" cm="1">
        <f t="array" aca="1" ref="T2877" ca="1">_FV(A2877,"Expense ratio",TRUE)</f>
        <v>2.8999999999999998E-3</v>
      </c>
      <c r="U2877" s="24" cm="1">
        <f t="array" aca="1" ref="U2877" ca="1">_FV(A2877,"Market cap",TRUE)</f>
        <v>12642881.029999999</v>
      </c>
      <c r="V2877" s="4">
        <v>12642978</v>
      </c>
      <c r="W2877" s="4">
        <v>12642978</v>
      </c>
      <c r="Y2877" t="s">
        <v>7749</v>
      </c>
      <c r="Z2877" s="5">
        <v>16.39</v>
      </c>
      <c r="AA2877" s="5">
        <v>13.892322999999999</v>
      </c>
      <c r="AB2877" s="5">
        <v>2.4899999999999999E-2</v>
      </c>
      <c r="AC2877" s="4">
        <v>7800</v>
      </c>
      <c r="AE2877" s="5">
        <v>1.1555099748194351</v>
      </c>
      <c r="AF2877" s="5">
        <v>1.1969453195108231</v>
      </c>
      <c r="AI2877" s="4">
        <v>7800</v>
      </c>
      <c r="AJ2877" s="4">
        <v>127218</v>
      </c>
      <c r="AL2877" s="5">
        <v>17.73</v>
      </c>
      <c r="AM2877" s="5">
        <v>12.85</v>
      </c>
      <c r="AN2877" t="s">
        <v>47</v>
      </c>
      <c r="AO2877" t="str" cm="1">
        <f t="array" aca="1" ref="AO2877" ca="1">_FV(A2877,"Currency")</f>
        <v>USD</v>
      </c>
      <c r="AP2877" t="str" cm="1">
        <f t="array" aca="1" ref="AP2877" ca="1">_FV(A2877,"Exchange")</f>
        <v>NYSE Arca</v>
      </c>
      <c r="AQ2877" s="6" t="str" cm="1">
        <f t="array" aca="1" ref="AQ2877" ca="1">_FV(A2877,"Exchange abbreviation",TRUE)</f>
        <v>ARCX</v>
      </c>
      <c r="AR2877" t="str" cm="1">
        <f t="array" aca="1" ref="AR2877" ca="1">_FV(A2877,"Instrument type",TRUE)</f>
        <v>ETF</v>
      </c>
    </row>
    <row r="2878" spans="1:44" ht="18.75" customHeight="1" x14ac:dyDescent="0.25">
      <c r="A2878" t="e" vm="2890">
        <v>#VALUE!</v>
      </c>
      <c r="B2878" t="s">
        <v>7750</v>
      </c>
      <c r="C2878" t="s">
        <v>7751</v>
      </c>
      <c r="D2878" s="31" cm="1">
        <f t="array" aca="1" ref="D2878" ca="1">_FV(A2878,"Last trade time",TRUE)</f>
        <v>45824.840351075778</v>
      </c>
      <c r="E2878" s="23" cm="1">
        <f t="array" aca="1" ref="E2878" ca="1">_FV(A2878,"Price")</f>
        <v>42.645000000000003</v>
      </c>
      <c r="F2878" s="27" cm="1">
        <f t="array" aca="1" ref="F2878" ca="1">_FV(A2878,"Change (%)",TRUE)</f>
        <v>1.7619999999999999E-3</v>
      </c>
      <c r="G2878" s="26" cm="1">
        <f t="array" aca="1" ref="G2878" ca="1">_FV(A2878,"Change")</f>
        <v>7.4999999999999997E-2</v>
      </c>
      <c r="H2878" s="23" cm="1">
        <f t="array" aca="1" ref="H2878" ca="1">_FV(A2878,"Open")</f>
        <v>42.68</v>
      </c>
      <c r="I2878" s="23" cm="1">
        <f t="array" aca="1" ref="I2878" ca="1">_FV(A2878,"Low")</f>
        <v>42.61</v>
      </c>
      <c r="J2878" s="23" cm="1">
        <f t="array" aca="1" ref="J2878" ca="1">_FV(A2878,"High")</f>
        <v>42.74</v>
      </c>
      <c r="K2878" s="23" cm="1">
        <f t="array" aca="1" ref="K2878" ca="1">_FV(A2878,"Previous close",TRUE)</f>
        <v>42.57</v>
      </c>
      <c r="L2878" s="26"/>
      <c r="M2878" s="23" cm="1">
        <f t="array" aca="1" ref="M2878" ca="1">_FV(A2878,"52 week low",TRUE)</f>
        <v>40.5</v>
      </c>
      <c r="N2878" s="23" cm="1">
        <f t="array" aca="1" ref="N2878" ca="1">_FV(A2878,"52 week high",TRUE)</f>
        <v>42.95</v>
      </c>
      <c r="O2878" s="8" cm="1">
        <f t="array" aca="1" ref="O2878" ca="1">_FV(A2878,"Volume")</f>
        <v>8419</v>
      </c>
      <c r="P2878" s="7" cm="1">
        <f t="array" aca="1" ref="P2878" ca="1">_FV(A2878,"Volume average",TRUE)</f>
        <v>42823</v>
      </c>
      <c r="Q2878" t="s">
        <v>3097</v>
      </c>
      <c r="R2878" t="s">
        <v>2315</v>
      </c>
      <c r="S2878" t="s">
        <v>3850</v>
      </c>
      <c r="T2878" s="25" cm="1">
        <f t="array" aca="1" ref="T2878" ca="1">_FV(A2878,"Expense ratio",TRUE)</f>
        <v>2.8999999999999998E-3</v>
      </c>
      <c r="U2878" s="24" cm="1">
        <f t="array" aca="1" ref="U2878" ca="1">_FV(A2878,"Market cap",TRUE)</f>
        <v>356764936.97000003</v>
      </c>
      <c r="V2878" s="4">
        <v>356764928</v>
      </c>
      <c r="W2878" s="4">
        <v>356764928</v>
      </c>
      <c r="Y2878" t="s">
        <v>3206</v>
      </c>
      <c r="Z2878" s="5">
        <v>42.3797</v>
      </c>
      <c r="AA2878" s="20"/>
      <c r="AB2878" s="5">
        <v>6.4000000000000001E-2</v>
      </c>
      <c r="AC2878" s="4">
        <v>28720</v>
      </c>
      <c r="AE2878" s="5">
        <v>3.7216301260186269</v>
      </c>
      <c r="AF2878" s="5">
        <v>9.4855392331666621</v>
      </c>
      <c r="AI2878" s="4">
        <v>28720</v>
      </c>
      <c r="AJ2878" s="5">
        <v>1220404.7039999999</v>
      </c>
      <c r="AL2878" s="5">
        <v>42.95</v>
      </c>
      <c r="AM2878" s="5">
        <v>40.5</v>
      </c>
      <c r="AN2878" t="s">
        <v>90</v>
      </c>
      <c r="AO2878" t="str" cm="1">
        <f t="array" aca="1" ref="AO2878" ca="1">_FV(A2878,"Currency")</f>
        <v>USD</v>
      </c>
      <c r="AP2878" t="str" cm="1">
        <f t="array" aca="1" ref="AP2878" ca="1">_FV(A2878,"Exchange")</f>
        <v>CBOE BZX Exchange</v>
      </c>
      <c r="AQ2878" s="6" t="str" cm="1">
        <f t="array" aca="1" ref="AQ2878" ca="1">_FV(A2878,"Exchange abbreviation",TRUE)</f>
        <v>BATS</v>
      </c>
      <c r="AR2878" t="str" cm="1">
        <f t="array" aca="1" ref="AR2878" ca="1">_FV(A2878,"Instrument type",TRUE)</f>
        <v>ETF</v>
      </c>
    </row>
    <row r="2879" spans="1:44" ht="18.75" customHeight="1" x14ac:dyDescent="0.25">
      <c r="A2879" t="e" vm="2891">
        <v>#VALUE!</v>
      </c>
      <c r="B2879" t="s">
        <v>7752</v>
      </c>
      <c r="C2879" t="s">
        <v>7753</v>
      </c>
      <c r="D2879" s="31" cm="1">
        <f t="array" aca="1" ref="D2879" ca="1">_FV(A2879,"Last trade time",TRUE)</f>
        <v>45824.84027780078</v>
      </c>
      <c r="E2879" s="23" cm="1">
        <f t="array" aca="1" ref="E2879" ca="1">_FV(A2879,"Price")</f>
        <v>39.54</v>
      </c>
      <c r="F2879" s="27" cm="1">
        <f t="array" aca="1" ref="F2879" ca="1">_FV(A2879,"Change (%)",TRUE)</f>
        <v>9.7040000000000008E-3</v>
      </c>
      <c r="G2879" s="26" cm="1">
        <f t="array" aca="1" ref="G2879" ca="1">_FV(A2879,"Change")</f>
        <v>0.38</v>
      </c>
      <c r="H2879" s="23" cm="1">
        <f t="array" aca="1" ref="H2879" ca="1">_FV(A2879,"Open")</f>
        <v>39.51</v>
      </c>
      <c r="I2879" s="23" cm="1">
        <f t="array" aca="1" ref="I2879" ca="1">_FV(A2879,"Low")</f>
        <v>39.47</v>
      </c>
      <c r="J2879" s="23" cm="1">
        <f t="array" aca="1" ref="J2879" ca="1">_FV(A2879,"High")</f>
        <v>39.786900000000003</v>
      </c>
      <c r="K2879" s="23" cm="1">
        <f t="array" aca="1" ref="K2879" ca="1">_FV(A2879,"Previous close",TRUE)</f>
        <v>39.159999999999997</v>
      </c>
      <c r="L2879" s="26"/>
      <c r="M2879" s="23" cm="1">
        <f t="array" aca="1" ref="M2879" ca="1">_FV(A2879,"52 week low",TRUE)</f>
        <v>31.56</v>
      </c>
      <c r="N2879" s="23" cm="1">
        <f t="array" aca="1" ref="N2879" ca="1">_FV(A2879,"52 week high",TRUE)</f>
        <v>41.13</v>
      </c>
      <c r="O2879" s="8" cm="1">
        <f t="array" aca="1" ref="O2879" ca="1">_FV(A2879,"Volume")</f>
        <v>103430</v>
      </c>
      <c r="P2879" s="7" cm="1">
        <f t="array" aca="1" ref="P2879" ca="1">_FV(A2879,"Volume average",TRUE)</f>
        <v>37815</v>
      </c>
      <c r="Q2879" t="s">
        <v>50</v>
      </c>
      <c r="S2879" t="s">
        <v>271</v>
      </c>
      <c r="T2879" s="25" cm="1">
        <f t="array" aca="1" ref="T2879" ca="1">_FV(A2879,"Expense ratio",TRUE)</f>
        <v>2.8999999999999998E-3</v>
      </c>
      <c r="U2879" s="24" cm="1">
        <f t="array" aca="1" ref="U2879" ca="1">_FV(A2879,"Market cap",TRUE)</f>
        <v>191334186.47</v>
      </c>
      <c r="V2879" s="4">
        <v>191334192</v>
      </c>
      <c r="W2879" s="4">
        <v>191334192</v>
      </c>
      <c r="Y2879" t="s">
        <v>7754</v>
      </c>
      <c r="Z2879" s="5">
        <v>39.914749999999998</v>
      </c>
      <c r="AA2879" s="5">
        <v>21.497385000000001</v>
      </c>
      <c r="AB2879" s="5">
        <v>6.7999999999999996E-3</v>
      </c>
      <c r="AC2879" s="4">
        <v>42090</v>
      </c>
      <c r="AE2879" s="5">
        <v>4.8122678728452994</v>
      </c>
      <c r="AF2879" s="5">
        <v>18.930224179279321</v>
      </c>
      <c r="AI2879" s="4">
        <v>42090</v>
      </c>
      <c r="AJ2879" s="5">
        <v>1680721.044</v>
      </c>
      <c r="AL2879" s="5">
        <v>41.13</v>
      </c>
      <c r="AM2879" s="5">
        <v>31.56</v>
      </c>
      <c r="AN2879" t="s">
        <v>90</v>
      </c>
      <c r="AO2879" t="str" cm="1">
        <f t="array" aca="1" ref="AO2879" ca="1">_FV(A2879,"Currency")</f>
        <v>USD</v>
      </c>
      <c r="AP2879" t="str" cm="1">
        <f t="array" aca="1" ref="AP2879" ca="1">_FV(A2879,"Exchange")</f>
        <v>NYSE Arca</v>
      </c>
      <c r="AQ2879" s="6" t="str" cm="1">
        <f t="array" aca="1" ref="AQ2879" ca="1">_FV(A2879,"Exchange abbreviation",TRUE)</f>
        <v>ARCX</v>
      </c>
      <c r="AR2879" t="str" cm="1">
        <f t="array" aca="1" ref="AR2879" ca="1">_FV(A2879,"Instrument type",TRUE)</f>
        <v>ETF</v>
      </c>
    </row>
    <row r="2880" spans="1:44" ht="18.75" customHeight="1" x14ac:dyDescent="0.25">
      <c r="A2880" t="e" vm="2892">
        <v>#VALUE!</v>
      </c>
      <c r="B2880" t="s">
        <v>7755</v>
      </c>
      <c r="C2880" t="s">
        <v>7756</v>
      </c>
      <c r="D2880" s="31" cm="1">
        <f t="array" aca="1" ref="D2880" ca="1">_FV(A2880,"Last trade time",TRUE)</f>
        <v>45824.940067372656</v>
      </c>
      <c r="E2880" s="23" cm="1">
        <f t="array" aca="1" ref="E2880" ca="1">_FV(A2880,"Price")</f>
        <v>53.98</v>
      </c>
      <c r="F2880" s="27" cm="1">
        <f t="array" aca="1" ref="F2880" ca="1">_FV(A2880,"Change (%)",TRUE)</f>
        <v>1.5616000000000001E-2</v>
      </c>
      <c r="G2880" s="26" cm="1">
        <f t="array" aca="1" ref="G2880" ca="1">_FV(A2880,"Change")</f>
        <v>0.83</v>
      </c>
      <c r="H2880" s="23" cm="1">
        <f t="array" aca="1" ref="H2880" ca="1">_FV(A2880,"Open")</f>
        <v>53.64</v>
      </c>
      <c r="I2880" s="23" cm="1">
        <f t="array" aca="1" ref="I2880" ca="1">_FV(A2880,"Low")</f>
        <v>53.5</v>
      </c>
      <c r="J2880" s="23" cm="1">
        <f t="array" aca="1" ref="J2880" ca="1">_FV(A2880,"High")</f>
        <v>54.08</v>
      </c>
      <c r="K2880" s="23" cm="1">
        <f t="array" aca="1" ref="K2880" ca="1">_FV(A2880,"Previous close",TRUE)</f>
        <v>53.15</v>
      </c>
      <c r="L2880" s="26"/>
      <c r="M2880" s="23" cm="1">
        <f t="array" aca="1" ref="M2880" ca="1">_FV(A2880,"52 week low",TRUE)</f>
        <v>38.51</v>
      </c>
      <c r="N2880" s="23" cm="1">
        <f t="array" aca="1" ref="N2880" ca="1">_FV(A2880,"52 week high",TRUE)</f>
        <v>58.69</v>
      </c>
      <c r="O2880" s="8" cm="1">
        <f t="array" aca="1" ref="O2880" ca="1">_FV(A2880,"Volume")</f>
        <v>1400922</v>
      </c>
      <c r="P2880" s="7" cm="1">
        <f t="array" aca="1" ref="P2880" ca="1">_FV(A2880,"Volume average",TRUE)</f>
        <v>2447931</v>
      </c>
      <c r="Q2880" t="s">
        <v>490</v>
      </c>
      <c r="S2880" t="s">
        <v>1441</v>
      </c>
      <c r="T2880" s="25" cm="1">
        <f t="array" aca="1" ref="T2880" ca="1">_FV(A2880,"Expense ratio",TRUE)</f>
        <v>2.8999999999999998E-3</v>
      </c>
      <c r="U2880" s="24" cm="1">
        <f t="array" aca="1" ref="U2880" ca="1">_FV(A2880,"Market cap",TRUE)</f>
        <v>2338167451.0999999</v>
      </c>
      <c r="V2880" s="4">
        <v>2338167552</v>
      </c>
      <c r="W2880" s="4">
        <v>2338167552</v>
      </c>
      <c r="Y2880" t="s">
        <v>7757</v>
      </c>
      <c r="Z2880" s="5">
        <v>52.7087</v>
      </c>
      <c r="AB2880" s="5">
        <v>8.3999999999999995E-3</v>
      </c>
      <c r="AC2880" s="4">
        <v>3035923</v>
      </c>
      <c r="AE2880" s="5">
        <v>-1.643278050509378</v>
      </c>
      <c r="AF2880" s="5">
        <v>23.941370463290461</v>
      </c>
      <c r="AI2880" s="4">
        <v>3035923</v>
      </c>
      <c r="AJ2880" s="5">
        <v>159993142.09999999</v>
      </c>
      <c r="AL2880" s="5">
        <v>58.69</v>
      </c>
      <c r="AM2880" s="5">
        <v>38.51</v>
      </c>
      <c r="AN2880" t="s">
        <v>82</v>
      </c>
      <c r="AO2880" t="str" cm="1">
        <f t="array" aca="1" ref="AO2880" ca="1">_FV(A2880,"Currency")</f>
        <v>USD</v>
      </c>
      <c r="AP2880" t="str" cm="1">
        <f t="array" aca="1" ref="AP2880" ca="1">_FV(A2880,"Exchange")</f>
        <v>CBOE BZX Exchange</v>
      </c>
      <c r="AQ2880" s="6" t="str" cm="1">
        <f t="array" aca="1" ref="AQ2880" ca="1">_FV(A2880,"Exchange abbreviation",TRUE)</f>
        <v>BATS</v>
      </c>
      <c r="AR2880" t="str" cm="1">
        <f t="array" aca="1" ref="AR2880" ca="1">_FV(A2880,"Instrument type",TRUE)</f>
        <v>ETF</v>
      </c>
    </row>
    <row r="2881" spans="1:44" ht="18.75" customHeight="1" x14ac:dyDescent="0.25">
      <c r="A2881" t="e" vm="2893">
        <v>#VALUE!</v>
      </c>
      <c r="B2881" t="s">
        <v>7758</v>
      </c>
      <c r="C2881" t="s">
        <v>7759</v>
      </c>
      <c r="D2881" s="31" cm="1">
        <f t="array" aca="1" ref="D2881" ca="1">_FV(A2881,"Last trade time",TRUE)</f>
        <v>45824.84027780078</v>
      </c>
      <c r="E2881" s="23" cm="1">
        <f t="array" aca="1" ref="E2881" ca="1">_FV(A2881,"Price")</f>
        <v>33.450000000000003</v>
      </c>
      <c r="F2881" s="27" cm="1">
        <f t="array" aca="1" ref="F2881" ca="1">_FV(A2881,"Change (%)",TRUE)</f>
        <v>-8.9609999999999993E-4</v>
      </c>
      <c r="G2881" s="26" cm="1">
        <f t="array" aca="1" ref="G2881" ca="1">_FV(A2881,"Change")</f>
        <v>-0.03</v>
      </c>
      <c r="H2881" s="23" cm="1">
        <f t="array" aca="1" ref="H2881" ca="1">_FV(A2881,"Open")</f>
        <v>33.5</v>
      </c>
      <c r="I2881" s="23" cm="1">
        <f t="array" aca="1" ref="I2881" ca="1">_FV(A2881,"Low")</f>
        <v>33.445</v>
      </c>
      <c r="J2881" s="23" cm="1">
        <f t="array" aca="1" ref="J2881" ca="1">_FV(A2881,"High")</f>
        <v>33.56</v>
      </c>
      <c r="K2881" s="23" cm="1">
        <f t="array" aca="1" ref="K2881" ca="1">_FV(A2881,"Previous close",TRUE)</f>
        <v>33.479999999999997</v>
      </c>
      <c r="L2881" s="26"/>
      <c r="M2881" s="23" cm="1">
        <f t="array" aca="1" ref="M2881" ca="1">_FV(A2881,"52 week low",TRUE)</f>
        <v>32.880000000000003</v>
      </c>
      <c r="N2881" s="23" cm="1">
        <f t="array" aca="1" ref="N2881" ca="1">_FV(A2881,"52 week high",TRUE)</f>
        <v>35.340000000000003</v>
      </c>
      <c r="O2881" s="8" cm="1">
        <f t="array" aca="1" ref="O2881" ca="1">_FV(A2881,"Volume")</f>
        <v>312992</v>
      </c>
      <c r="P2881" s="7" cm="1">
        <f t="array" aca="1" ref="P2881" ca="1">_FV(A2881,"Volume average",TRUE)</f>
        <v>236546</v>
      </c>
      <c r="Q2881" t="s">
        <v>416</v>
      </c>
      <c r="S2881" t="s">
        <v>6239</v>
      </c>
      <c r="T2881" s="25" cm="1">
        <f t="array" aca="1" ref="T2881" ca="1">_FV(A2881,"Expense ratio",TRUE)</f>
        <v>2.8999999999999998E-3</v>
      </c>
      <c r="U2881" s="24" cm="1">
        <f t="array" aca="1" ref="U2881" ca="1">_FV(A2881,"Market cap",TRUE)</f>
        <v>1988934345.8299999</v>
      </c>
      <c r="V2881" s="4">
        <v>1988934400</v>
      </c>
      <c r="W2881" s="4">
        <v>1988934400</v>
      </c>
      <c r="Y2881" t="s">
        <v>6360</v>
      </c>
      <c r="Z2881" s="5">
        <v>33.284100000000002</v>
      </c>
      <c r="AA2881" s="20"/>
      <c r="AB2881" s="5">
        <v>4.5199999999999997E-2</v>
      </c>
      <c r="AC2881" s="4">
        <v>294041</v>
      </c>
      <c r="AE2881" s="5">
        <v>1.838813744283518</v>
      </c>
      <c r="AF2881" s="5">
        <v>3.4863335483499069</v>
      </c>
      <c r="AH2881" s="17">
        <v>14450000</v>
      </c>
      <c r="AI2881" s="4">
        <v>294041</v>
      </c>
      <c r="AJ2881" s="5">
        <v>9791565.2999999989</v>
      </c>
      <c r="AL2881" s="5">
        <v>35.340000000000003</v>
      </c>
      <c r="AM2881" s="5">
        <v>32.880000000000003</v>
      </c>
      <c r="AN2881" t="s">
        <v>90</v>
      </c>
      <c r="AO2881" t="str" cm="1">
        <f t="array" aca="1" ref="AO2881" ca="1">_FV(A2881,"Currency")</f>
        <v>USD</v>
      </c>
      <c r="AP2881" t="str" cm="1">
        <f t="array" aca="1" ref="AP2881" ca="1">_FV(A2881,"Exchange")</f>
        <v>NYSE Arca</v>
      </c>
      <c r="AQ2881" s="6" t="str" cm="1">
        <f t="array" aca="1" ref="AQ2881" ca="1">_FV(A2881,"Exchange abbreviation",TRUE)</f>
        <v>ARCX</v>
      </c>
      <c r="AR2881" t="str" cm="1">
        <f t="array" aca="1" ref="AR2881" ca="1">_FV(A2881,"Instrument type",TRUE)</f>
        <v>ETF</v>
      </c>
    </row>
    <row r="2882" spans="1:44" ht="18.75" customHeight="1" x14ac:dyDescent="0.25">
      <c r="A2882" t="e" vm="2894">
        <v>#VALUE!</v>
      </c>
      <c r="B2882" t="s">
        <v>7760</v>
      </c>
      <c r="C2882" t="s">
        <v>7761</v>
      </c>
      <c r="D2882" s="31" cm="1">
        <f t="array" aca="1" ref="D2882" ca="1">_FV(A2882,"Last trade time",TRUE)</f>
        <v>45824.840330173436</v>
      </c>
      <c r="E2882" s="23" cm="1">
        <f t="array" aca="1" ref="E2882" ca="1">_FV(A2882,"Price")</f>
        <v>28.168199999999999</v>
      </c>
      <c r="F2882" s="27" cm="1">
        <f t="array" aca="1" ref="F2882" ca="1">_FV(A2882,"Change (%)",TRUE)</f>
        <v>4.9090000000000002E-3</v>
      </c>
      <c r="G2882" s="26" cm="1">
        <f t="array" aca="1" ref="G2882" ca="1">_FV(A2882,"Change")</f>
        <v>0.1376</v>
      </c>
      <c r="H2882" s="23" cm="1">
        <f t="array" aca="1" ref="H2882" ca="1">_FV(A2882,"Open")</f>
        <v>28.168199999999999</v>
      </c>
      <c r="I2882" s="23" cm="1">
        <f t="array" aca="1" ref="I2882" ca="1">_FV(A2882,"Low")</f>
        <v>28.168199999999999</v>
      </c>
      <c r="J2882" s="23" cm="1">
        <f t="array" aca="1" ref="J2882" ca="1">_FV(A2882,"High")</f>
        <v>28.168199999999999</v>
      </c>
      <c r="K2882" s="23" cm="1">
        <f t="array" aca="1" ref="K2882" ca="1">_FV(A2882,"Previous close",TRUE)</f>
        <v>28.0306</v>
      </c>
      <c r="L2882" s="26"/>
      <c r="M2882" s="23" cm="1">
        <f t="array" aca="1" ref="M2882" ca="1">_FV(A2882,"52 week low",TRUE)</f>
        <v>25.668700000000001</v>
      </c>
      <c r="N2882" s="23" cm="1">
        <f t="array" aca="1" ref="N2882" ca="1">_FV(A2882,"52 week high",TRUE)</f>
        <v>28.2</v>
      </c>
      <c r="O2882" s="8" cm="1">
        <f t="array" aca="1" ref="O2882" ca="1">_FV(A2882,"Volume")</f>
        <v>4</v>
      </c>
      <c r="P2882" s="7" cm="1">
        <f t="array" aca="1" ref="P2882" ca="1">_FV(A2882,"Volume average",TRUE)</f>
        <v>900</v>
      </c>
      <c r="Q2882" t="s">
        <v>923</v>
      </c>
      <c r="S2882" t="s">
        <v>5433</v>
      </c>
      <c r="T2882" s="25" cm="1">
        <f t="array" aca="1" ref="T2882" ca="1">_FV(A2882,"Expense ratio",TRUE)</f>
        <v>2.8999999999999998E-3</v>
      </c>
      <c r="U2882" s="24" cm="1">
        <f t="array" aca="1" ref="U2882" ca="1">_FV(A2882,"Market cap",TRUE)</f>
        <v>14513435.890000001</v>
      </c>
      <c r="V2882" s="4">
        <v>14513435</v>
      </c>
      <c r="W2882" s="4">
        <v>14513435</v>
      </c>
      <c r="Y2882" t="s">
        <v>2237</v>
      </c>
      <c r="Z2882" s="5">
        <v>28.114000000000001</v>
      </c>
      <c r="AA2882" s="5">
        <v>24.632328000000001</v>
      </c>
      <c r="AB2882" s="4">
        <v>0</v>
      </c>
      <c r="AC2882" s="4">
        <v>649</v>
      </c>
      <c r="AE2882" s="5">
        <v>1.472123530398717</v>
      </c>
      <c r="AF2882" s="5">
        <v>7.212833007055619</v>
      </c>
      <c r="AI2882" s="4">
        <v>649</v>
      </c>
      <c r="AJ2882" s="5">
        <v>18243.909199999998</v>
      </c>
      <c r="AL2882" s="5">
        <v>28.14</v>
      </c>
      <c r="AM2882" s="5">
        <v>25.669</v>
      </c>
      <c r="AN2882" t="s">
        <v>47</v>
      </c>
      <c r="AO2882" t="str" cm="1">
        <f t="array" aca="1" ref="AO2882" ca="1">_FV(A2882,"Currency")</f>
        <v>USD</v>
      </c>
      <c r="AP2882" t="str" cm="1">
        <f t="array" aca="1" ref="AP2882" ca="1">_FV(A2882,"Exchange")</f>
        <v>CBOE BZX Exchange</v>
      </c>
      <c r="AQ2882" s="6" t="str" cm="1">
        <f t="array" aca="1" ref="AQ2882" ca="1">_FV(A2882,"Exchange abbreviation",TRUE)</f>
        <v>BATS</v>
      </c>
      <c r="AR2882" t="str" cm="1">
        <f t="array" aca="1" ref="AR2882" ca="1">_FV(A2882,"Instrument type",TRUE)</f>
        <v>ETF</v>
      </c>
    </row>
    <row r="2883" spans="1:44" ht="18.75" customHeight="1" x14ac:dyDescent="0.25">
      <c r="A2883" t="e" vm="2895">
        <v>#VALUE!</v>
      </c>
      <c r="B2883" t="s">
        <v>7762</v>
      </c>
      <c r="C2883" t="s">
        <v>7763</v>
      </c>
      <c r="D2883" s="31" cm="1">
        <f t="array" aca="1" ref="D2883" ca="1">_FV(A2883,"Last trade time",TRUE)</f>
        <v>45824.840303784375</v>
      </c>
      <c r="E2883" s="23" cm="1">
        <f t="array" aca="1" ref="E2883" ca="1">_FV(A2883,"Price")</f>
        <v>34.700000000000003</v>
      </c>
      <c r="F2883" s="27" cm="1">
        <f t="array" aca="1" ref="F2883" ca="1">_FV(A2883,"Change (%)",TRUE)</f>
        <v>-2.3E-3</v>
      </c>
      <c r="G2883" s="26" cm="1">
        <f t="array" aca="1" ref="G2883" ca="1">_FV(A2883,"Change")</f>
        <v>-0.08</v>
      </c>
      <c r="H2883" s="23" cm="1">
        <f t="array" aca="1" ref="H2883" ca="1">_FV(A2883,"Open")</f>
        <v>34.76</v>
      </c>
      <c r="I2883" s="23" cm="1">
        <f t="array" aca="1" ref="I2883" ca="1">_FV(A2883,"Low")</f>
        <v>34.700000000000003</v>
      </c>
      <c r="J2883" s="23" cm="1">
        <f t="array" aca="1" ref="J2883" ca="1">_FV(A2883,"High")</f>
        <v>34.8279</v>
      </c>
      <c r="K2883" s="23" cm="1">
        <f t="array" aca="1" ref="K2883" ca="1">_FV(A2883,"Previous close",TRUE)</f>
        <v>34.78</v>
      </c>
      <c r="L2883" s="26"/>
      <c r="M2883" s="23" cm="1">
        <f t="array" aca="1" ref="M2883" ca="1">_FV(A2883,"52 week low",TRUE)</f>
        <v>34.090499999999999</v>
      </c>
      <c r="N2883" s="23" cm="1">
        <f t="array" aca="1" ref="N2883" ca="1">_FV(A2883,"52 week high",TRUE)</f>
        <v>36.43</v>
      </c>
      <c r="O2883" s="8" cm="1">
        <f t="array" aca="1" ref="O2883" ca="1">_FV(A2883,"Volume")</f>
        <v>10756</v>
      </c>
      <c r="P2883" s="7" cm="1">
        <f t="array" aca="1" ref="P2883" ca="1">_FV(A2883,"Volume average",TRUE)</f>
        <v>49654</v>
      </c>
      <c r="Q2883" t="s">
        <v>45</v>
      </c>
      <c r="R2883" t="s">
        <v>4019</v>
      </c>
      <c r="T2883" s="25" cm="1">
        <f t="array" aca="1" ref="T2883" ca="1">_FV(A2883,"Expense ratio",TRUE)</f>
        <v>2.8999999999999998E-3</v>
      </c>
      <c r="U2883" s="24" cm="1">
        <f t="array" aca="1" ref="U2883" ca="1">_FV(A2883,"Market cap",TRUE)</f>
        <v>294575306.06999999</v>
      </c>
      <c r="V2883" s="16"/>
      <c r="W2883" s="16"/>
      <c r="Z2883" s="18"/>
      <c r="AA2883" s="20"/>
      <c r="AB2883" s="20"/>
      <c r="AC2883" s="21">
        <v>44463</v>
      </c>
      <c r="AE2883" s="18"/>
      <c r="AF2883" s="20"/>
      <c r="AI2883" s="21"/>
      <c r="AJ2883" s="18"/>
      <c r="AL2883" s="18"/>
      <c r="AM2883" s="18"/>
      <c r="AN2883" t="s">
        <v>73</v>
      </c>
      <c r="AO2883" t="str" cm="1">
        <f t="array" aca="1" ref="AO2883" ca="1">_FV(A2883,"Currency")</f>
        <v>USD</v>
      </c>
      <c r="AP2883" t="str" cm="1">
        <f t="array" aca="1" ref="AP2883" ca="1">_FV(A2883,"Exchange")</f>
        <v>CBOE BZX Exchange</v>
      </c>
      <c r="AQ2883" s="6" t="str" cm="1">
        <f t="array" aca="1" ref="AQ2883" ca="1">_FV(A2883,"Exchange abbreviation",TRUE)</f>
        <v>BATS</v>
      </c>
      <c r="AR2883" t="str" cm="1">
        <f t="array" aca="1" ref="AR2883" ca="1">_FV(A2883,"Instrument type",TRUE)</f>
        <v>ETF</v>
      </c>
    </row>
    <row r="2884" spans="1:44" ht="18.75" customHeight="1" x14ac:dyDescent="0.25">
      <c r="A2884" t="e" vm="2896">
        <v>#VALUE!</v>
      </c>
      <c r="B2884" t="s">
        <v>7764</v>
      </c>
      <c r="C2884" t="s">
        <v>7765</v>
      </c>
      <c r="D2884" s="31" cm="1">
        <f t="array" aca="1" ref="D2884" ca="1">_FV(A2884,"Last trade time",TRUE)</f>
        <v>45824.89606912031</v>
      </c>
      <c r="E2884" s="23" cm="1">
        <f t="array" aca="1" ref="E2884" ca="1">_FV(A2884,"Price")</f>
        <v>48.69</v>
      </c>
      <c r="F2884" s="27" cm="1">
        <f t="array" aca="1" ref="F2884" ca="1">_FV(A2884,"Change (%)",TRUE)</f>
        <v>7.4489999999999999E-3</v>
      </c>
      <c r="G2884" s="26" cm="1">
        <f t="array" aca="1" ref="G2884" ca="1">_FV(A2884,"Change")</f>
        <v>0.36</v>
      </c>
      <c r="H2884" s="23" cm="1">
        <f t="array" aca="1" ref="H2884" ca="1">_FV(A2884,"Open")</f>
        <v>48.52</v>
      </c>
      <c r="I2884" s="23" cm="1">
        <f t="array" aca="1" ref="I2884" ca="1">_FV(A2884,"Low")</f>
        <v>48.52</v>
      </c>
      <c r="J2884" s="23" cm="1">
        <f t="array" aca="1" ref="J2884" ca="1">_FV(A2884,"High")</f>
        <v>48.83</v>
      </c>
      <c r="K2884" s="23" cm="1">
        <f t="array" aca="1" ref="K2884" ca="1">_FV(A2884,"Previous close",TRUE)</f>
        <v>48.33</v>
      </c>
      <c r="L2884" s="26"/>
      <c r="M2884" s="23" cm="1">
        <f t="array" aca="1" ref="M2884" ca="1">_FV(A2884,"52 week low",TRUE)</f>
        <v>40.009300000000003</v>
      </c>
      <c r="N2884" s="23" cm="1">
        <f t="array" aca="1" ref="N2884" ca="1">_FV(A2884,"52 week high",TRUE)</f>
        <v>50.84</v>
      </c>
      <c r="O2884" s="8" cm="1">
        <f t="array" aca="1" ref="O2884" ca="1">_FV(A2884,"Volume")</f>
        <v>205326</v>
      </c>
      <c r="P2884" s="7" cm="1">
        <f t="array" aca="1" ref="P2884" ca="1">_FV(A2884,"Volume average",TRUE)</f>
        <v>283921</v>
      </c>
      <c r="Q2884" t="s">
        <v>424</v>
      </c>
      <c r="S2884" t="s">
        <v>3157</v>
      </c>
      <c r="T2884" s="25" cm="1">
        <f t="array" aca="1" ref="T2884" ca="1">_FV(A2884,"Expense ratio",TRUE)</f>
        <v>2.8999999999999998E-3</v>
      </c>
      <c r="U2884" s="24" cm="1">
        <f t="array" aca="1" ref="U2884" ca="1">_FV(A2884,"Market cap",TRUE)</f>
        <v>891347937.30999994</v>
      </c>
      <c r="V2884" s="4">
        <v>891347968</v>
      </c>
      <c r="W2884" s="4">
        <v>891347968</v>
      </c>
      <c r="Y2884" t="s">
        <v>7766</v>
      </c>
      <c r="Z2884" s="5">
        <v>48.41</v>
      </c>
      <c r="AA2884" s="5">
        <v>24.679161000000001</v>
      </c>
      <c r="AB2884" s="5">
        <v>8.5099999999999995E-2</v>
      </c>
      <c r="AC2884" s="4">
        <v>281822</v>
      </c>
      <c r="AE2884" s="5">
        <v>2.5560477492008631</v>
      </c>
      <c r="AF2884" s="5">
        <v>12.89610029349115</v>
      </c>
      <c r="AI2884" s="4">
        <v>281822</v>
      </c>
      <c r="AJ2884" s="5">
        <v>13657094.119999999</v>
      </c>
      <c r="AL2884" s="5">
        <v>50.84</v>
      </c>
      <c r="AM2884" s="5">
        <v>40.009</v>
      </c>
      <c r="AN2884" t="s">
        <v>82</v>
      </c>
      <c r="AO2884" t="str" cm="1">
        <f t="array" aca="1" ref="AO2884" ca="1">_FV(A2884,"Currency")</f>
        <v>USD</v>
      </c>
      <c r="AP2884" t="str" cm="1">
        <f t="array" aca="1" ref="AP2884" ca="1">_FV(A2884,"Exchange")</f>
        <v>Nasdaq Stock Market</v>
      </c>
      <c r="AQ2884" s="6" t="str" cm="1">
        <f t="array" aca="1" ref="AQ2884" ca="1">_FV(A2884,"Exchange abbreviation",TRUE)</f>
        <v>XNAS</v>
      </c>
      <c r="AR2884" t="str" cm="1">
        <f t="array" aca="1" ref="AR2884" ca="1">_FV(A2884,"Instrument type",TRUE)</f>
        <v>ETF</v>
      </c>
    </row>
    <row r="2885" spans="1:44" ht="18.75" customHeight="1" x14ac:dyDescent="0.25">
      <c r="A2885" t="e" vm="2897">
        <v>#VALUE!</v>
      </c>
      <c r="B2885" t="s">
        <v>7767</v>
      </c>
      <c r="C2885" t="s">
        <v>7768</v>
      </c>
      <c r="D2885" s="31" cm="1">
        <f t="array" aca="1" ref="D2885" ca="1">_FV(A2885,"Last trade time",TRUE)</f>
        <v>45824.84027780078</v>
      </c>
      <c r="E2885" s="23" cm="1">
        <f t="array" aca="1" ref="E2885" ca="1">_FV(A2885,"Price")</f>
        <v>30.685199999999998</v>
      </c>
      <c r="F2885" s="27" cm="1">
        <f t="array" aca="1" ref="F2885" ca="1">_FV(A2885,"Change (%)",TRUE)</f>
        <v>1.1064000000000001E-2</v>
      </c>
      <c r="G2885" s="26" cm="1">
        <f t="array" aca="1" ref="G2885" ca="1">_FV(A2885,"Change")</f>
        <v>0.33579999999999999</v>
      </c>
      <c r="H2885" s="23" cm="1">
        <f t="array" aca="1" ref="H2885" ca="1">_FV(A2885,"Open")</f>
        <v>30.685199999999998</v>
      </c>
      <c r="I2885" s="23" cm="1">
        <f t="array" aca="1" ref="I2885" ca="1">_FV(A2885,"Low")</f>
        <v>30.685199999999998</v>
      </c>
      <c r="J2885" s="23" cm="1">
        <f t="array" aca="1" ref="J2885" ca="1">_FV(A2885,"High")</f>
        <v>30.685199999999998</v>
      </c>
      <c r="K2885" s="23" cm="1">
        <f t="array" aca="1" ref="K2885" ca="1">_FV(A2885,"Previous close",TRUE)</f>
        <v>30.349399999999999</v>
      </c>
      <c r="L2885" s="26"/>
      <c r="M2885" s="23" cm="1">
        <f t="array" aca="1" ref="M2885" ca="1">_FV(A2885,"52 week low",TRUE)</f>
        <v>26.026499999999999</v>
      </c>
      <c r="N2885" s="23" cm="1">
        <f t="array" aca="1" ref="N2885" ca="1">_FV(A2885,"52 week high",TRUE)</f>
        <v>36.89</v>
      </c>
      <c r="O2885" s="8" cm="1">
        <f t="array" aca="1" ref="O2885" ca="1">_FV(A2885,"Volume")</f>
        <v>27</v>
      </c>
      <c r="P2885" s="7" cm="1">
        <f t="array" aca="1" ref="P2885" ca="1">_FV(A2885,"Volume average",TRUE)</f>
        <v>1111</v>
      </c>
      <c r="Q2885" t="s">
        <v>383</v>
      </c>
      <c r="S2885" t="s">
        <v>380</v>
      </c>
      <c r="T2885" s="25" cm="1">
        <f t="array" aca="1" ref="T2885" ca="1">_FV(A2885,"Expense ratio",TRUE)</f>
        <v>2.8999999999999998E-3</v>
      </c>
      <c r="U2885" s="24" cm="1">
        <f t="array" aca="1" ref="U2885" ca="1">_FV(A2885,"Market cap",TRUE)</f>
        <v>8994129.0399999991</v>
      </c>
      <c r="V2885" s="4">
        <v>8994129</v>
      </c>
      <c r="W2885" s="4">
        <v>8994129</v>
      </c>
      <c r="Y2885" t="s">
        <v>487</v>
      </c>
      <c r="Z2885" s="5">
        <v>30.4495</v>
      </c>
      <c r="AA2885" s="5">
        <v>12.721484</v>
      </c>
      <c r="AB2885" s="20"/>
      <c r="AC2885" s="4">
        <v>1217</v>
      </c>
      <c r="AE2885" s="5">
        <v>-3.7173988891176619</v>
      </c>
      <c r="AF2885" s="20"/>
      <c r="AI2885" s="4">
        <v>1217</v>
      </c>
      <c r="AJ2885" s="5">
        <v>37067.264300000003</v>
      </c>
      <c r="AL2885" s="5">
        <v>36.89</v>
      </c>
      <c r="AM2885" s="5">
        <v>26.027000000000001</v>
      </c>
      <c r="AN2885" t="s">
        <v>47</v>
      </c>
      <c r="AO2885" t="str" cm="1">
        <f t="array" aca="1" ref="AO2885" ca="1">_FV(A2885,"Currency")</f>
        <v>USD</v>
      </c>
      <c r="AP2885" t="str" cm="1">
        <f t="array" aca="1" ref="AP2885" ca="1">_FV(A2885,"Exchange")</f>
        <v>NYSE Arca</v>
      </c>
      <c r="AQ2885" s="6" t="str" cm="1">
        <f t="array" aca="1" ref="AQ2885" ca="1">_FV(A2885,"Exchange abbreviation",TRUE)</f>
        <v>ARCX</v>
      </c>
      <c r="AR2885" t="str" cm="1">
        <f t="array" aca="1" ref="AR2885" ca="1">_FV(A2885,"Instrument type",TRUE)</f>
        <v>ETF</v>
      </c>
    </row>
    <row r="2886" spans="1:44" ht="18.75" customHeight="1" x14ac:dyDescent="0.25">
      <c r="A2886" t="e" vm="2898">
        <v>#VALUE!</v>
      </c>
      <c r="B2886" t="s">
        <v>7769</v>
      </c>
      <c r="C2886" t="s">
        <v>7770</v>
      </c>
      <c r="D2886" s="31" cm="1">
        <f t="array" aca="1" ref="D2886" ca="1">_FV(A2886,"Last trade time",TRUE)</f>
        <v>45824.843750092186</v>
      </c>
      <c r="E2886" s="23" cm="1">
        <f t="array" aca="1" ref="E2886" ca="1">_FV(A2886,"Price")</f>
        <v>68.52</v>
      </c>
      <c r="F2886" s="27" cm="1">
        <f t="array" aca="1" ref="F2886" ca="1">_FV(A2886,"Change (%)",TRUE)</f>
        <v>2.0430999999999998E-2</v>
      </c>
      <c r="G2886" s="26" cm="1">
        <f t="array" aca="1" ref="G2886" ca="1">_FV(A2886,"Change")</f>
        <v>1.3718999999999999</v>
      </c>
      <c r="H2886" s="23" cm="1">
        <f t="array" aca="1" ref="H2886" ca="1">_FV(A2886,"Open")</f>
        <v>68.52</v>
      </c>
      <c r="I2886" s="23" cm="1">
        <f t="array" aca="1" ref="I2886" ca="1">_FV(A2886,"Low")</f>
        <v>68.52</v>
      </c>
      <c r="J2886" s="23" cm="1">
        <f t="array" aca="1" ref="J2886" ca="1">_FV(A2886,"High")</f>
        <v>68.52</v>
      </c>
      <c r="K2886" s="23" cm="1">
        <f t="array" aca="1" ref="K2886" ca="1">_FV(A2886,"Previous close",TRUE)</f>
        <v>67.148099999999999</v>
      </c>
      <c r="L2886" s="26"/>
      <c r="M2886" s="23" cm="1">
        <f t="array" aca="1" ref="M2886" ca="1">_FV(A2886,"52 week low",TRUE)</f>
        <v>55.33</v>
      </c>
      <c r="N2886" s="23" cm="1">
        <f t="array" aca="1" ref="N2886" ca="1">_FV(A2886,"52 week high",TRUE)</f>
        <v>86.48</v>
      </c>
      <c r="O2886" s="8" cm="1">
        <f t="array" aca="1" ref="O2886" ca="1">_FV(A2886,"Volume")</f>
        <v>117</v>
      </c>
      <c r="P2886" s="7" cm="1">
        <f t="array" aca="1" ref="P2886" ca="1">_FV(A2886,"Volume average",TRUE)</f>
        <v>484</v>
      </c>
      <c r="Q2886" t="s">
        <v>2547</v>
      </c>
      <c r="S2886" t="s">
        <v>277</v>
      </c>
      <c r="T2886" s="25" cm="1">
        <f t="array" aca="1" ref="T2886" ca="1">_FV(A2886,"Expense ratio",TRUE)</f>
        <v>2.8999999999999998E-3</v>
      </c>
      <c r="U2886" s="24" cm="1">
        <f t="array" aca="1" ref="U2886" ca="1">_FV(A2886,"Market cap",TRUE)</f>
        <v>11165169</v>
      </c>
      <c r="V2886" s="4">
        <v>11165255</v>
      </c>
      <c r="W2886" s="4">
        <v>11165255</v>
      </c>
      <c r="Y2886" t="s">
        <v>7688</v>
      </c>
      <c r="Z2886" s="5">
        <v>67.97</v>
      </c>
      <c r="AA2886" s="5">
        <v>18.021574000000001</v>
      </c>
      <c r="AB2886" s="5">
        <v>8.6999999999999994E-3</v>
      </c>
      <c r="AC2886" s="4">
        <v>715</v>
      </c>
      <c r="AE2886" s="5">
        <v>-4.1972758018680061</v>
      </c>
      <c r="AF2886" s="5">
        <v>-11.215701114010731</v>
      </c>
      <c r="AI2886" s="4">
        <v>715</v>
      </c>
      <c r="AJ2886" s="5">
        <v>48594.26</v>
      </c>
      <c r="AL2886" s="5">
        <v>86.48</v>
      </c>
      <c r="AM2886" s="5">
        <v>55.33</v>
      </c>
      <c r="AN2886" t="s">
        <v>47</v>
      </c>
      <c r="AO2886" t="str" cm="1">
        <f t="array" aca="1" ref="AO2886" ca="1">_FV(A2886,"Currency")</f>
        <v>USD</v>
      </c>
      <c r="AP2886" t="str" cm="1">
        <f t="array" aca="1" ref="AP2886" ca="1">_FV(A2886,"Exchange")</f>
        <v>Nasdaq Stock Market</v>
      </c>
      <c r="AQ2886" s="6" t="str" cm="1">
        <f t="array" aca="1" ref="AQ2886" ca="1">_FV(A2886,"Exchange abbreviation",TRUE)</f>
        <v>XNAS</v>
      </c>
      <c r="AR2886" t="str" cm="1">
        <f t="array" aca="1" ref="AR2886" ca="1">_FV(A2886,"Instrument type",TRUE)</f>
        <v>ETF</v>
      </c>
    </row>
    <row r="2887" spans="1:44" ht="18.75" customHeight="1" x14ac:dyDescent="0.25">
      <c r="A2887" t="e" vm="2899">
        <v>#VALUE!</v>
      </c>
      <c r="B2887" t="s">
        <v>7771</v>
      </c>
      <c r="C2887" t="s">
        <v>7772</v>
      </c>
      <c r="D2887" s="31" cm="1">
        <f t="array" aca="1" ref="D2887" ca="1">_FV(A2887,"Last trade time",TRUE)</f>
        <v>45824.84027780078</v>
      </c>
      <c r="E2887" s="23" cm="1">
        <f t="array" aca="1" ref="E2887" ca="1">_FV(A2887,"Price")</f>
        <v>46.25</v>
      </c>
      <c r="F2887" s="27" cm="1">
        <f t="array" aca="1" ref="F2887" ca="1">_FV(A2887,"Change (%)",TRUE)</f>
        <v>-1.08E-3</v>
      </c>
      <c r="G2887" s="26" cm="1">
        <f t="array" aca="1" ref="G2887" ca="1">_FV(A2887,"Change")</f>
        <v>-0.05</v>
      </c>
      <c r="H2887" s="23" cm="1">
        <f t="array" aca="1" ref="H2887" ca="1">_FV(A2887,"Open")</f>
        <v>46.32</v>
      </c>
      <c r="I2887" s="23" cm="1">
        <f t="array" aca="1" ref="I2887" ca="1">_FV(A2887,"Low")</f>
        <v>46.24</v>
      </c>
      <c r="J2887" s="23" cm="1">
        <f t="array" aca="1" ref="J2887" ca="1">_FV(A2887,"High")</f>
        <v>46.418300000000002</v>
      </c>
      <c r="K2887" s="23" cm="1">
        <f t="array" aca="1" ref="K2887" ca="1">_FV(A2887,"Previous close",TRUE)</f>
        <v>46.3</v>
      </c>
      <c r="L2887" s="26"/>
      <c r="M2887" s="23" cm="1">
        <f t="array" aca="1" ref="M2887" ca="1">_FV(A2887,"52 week low",TRUE)</f>
        <v>44.810600000000001</v>
      </c>
      <c r="N2887" s="23" cm="1">
        <f t="array" aca="1" ref="N2887" ca="1">_FV(A2887,"52 week high",TRUE)</f>
        <v>48.57</v>
      </c>
      <c r="O2887" s="8" cm="1">
        <f t="array" aca="1" ref="O2887" ca="1">_FV(A2887,"Volume")</f>
        <v>43391</v>
      </c>
      <c r="P2887" s="7" cm="1">
        <f t="array" aca="1" ref="P2887" ca="1">_FV(A2887,"Volume average",TRUE)</f>
        <v>39856</v>
      </c>
      <c r="Q2887" t="s">
        <v>4104</v>
      </c>
      <c r="R2887" t="s">
        <v>4105</v>
      </c>
      <c r="S2887" t="s">
        <v>6204</v>
      </c>
      <c r="T2887" s="25" cm="1">
        <f t="array" aca="1" ref="T2887" ca="1">_FV(A2887,"Expense ratio",TRUE)</f>
        <v>2.8999999999999998E-3</v>
      </c>
      <c r="U2887" s="24" cm="1">
        <f t="array" aca="1" ref="U2887" ca="1">_FV(A2887,"Market cap",TRUE)</f>
        <v>506774936.25</v>
      </c>
      <c r="V2887" s="4">
        <v>506774944</v>
      </c>
      <c r="W2887" s="4">
        <v>506774944</v>
      </c>
      <c r="Y2887" t="s">
        <v>7773</v>
      </c>
      <c r="Z2887" s="5">
        <v>46.013199999999998</v>
      </c>
      <c r="AA2887" s="20"/>
      <c r="AB2887" s="5">
        <v>5.04E-2</v>
      </c>
      <c r="AC2887" s="4">
        <v>68488</v>
      </c>
      <c r="AE2887" s="5">
        <v>2.3404203753885522</v>
      </c>
      <c r="AF2887" s="5">
        <v>4.96449129745411</v>
      </c>
      <c r="AI2887" s="4">
        <v>68488</v>
      </c>
      <c r="AJ2887" s="5">
        <v>3149078.24</v>
      </c>
      <c r="AL2887" s="5">
        <v>48.57</v>
      </c>
      <c r="AM2887" s="5">
        <v>44.811</v>
      </c>
      <c r="AN2887" t="s">
        <v>90</v>
      </c>
      <c r="AO2887" t="str" cm="1">
        <f t="array" aca="1" ref="AO2887" ca="1">_FV(A2887,"Currency")</f>
        <v>USD</v>
      </c>
      <c r="AP2887" t="str" cm="1">
        <f t="array" aca="1" ref="AP2887" ca="1">_FV(A2887,"Exchange")</f>
        <v>NYSE Arca</v>
      </c>
      <c r="AQ2887" s="6" t="str" cm="1">
        <f t="array" aca="1" ref="AQ2887" ca="1">_FV(A2887,"Exchange abbreviation",TRUE)</f>
        <v>ARCX</v>
      </c>
      <c r="AR2887" t="str" cm="1">
        <f t="array" aca="1" ref="AR2887" ca="1">_FV(A2887,"Instrument type",TRUE)</f>
        <v>ETF</v>
      </c>
    </row>
    <row r="2888" spans="1:44" ht="18.75" customHeight="1" x14ac:dyDescent="0.25">
      <c r="A2888" t="e" vm="2900">
        <v>#VALUE!</v>
      </c>
      <c r="B2888" t="s">
        <v>7774</v>
      </c>
      <c r="C2888" t="s">
        <v>7775</v>
      </c>
      <c r="D2888" s="31" cm="1">
        <f t="array" aca="1" ref="D2888" ca="1">_FV(A2888,"Last trade time",TRUE)</f>
        <v>45824.942314536718</v>
      </c>
      <c r="E2888" s="23" cm="1">
        <f t="array" aca="1" ref="E2888" ca="1">_FV(A2888,"Price")</f>
        <v>48.51</v>
      </c>
      <c r="F2888" s="27" cm="1">
        <f t="array" aca="1" ref="F2888" ca="1">_FV(A2888,"Change (%)",TRUE)</f>
        <v>1.1046E-2</v>
      </c>
      <c r="G2888" s="26" cm="1">
        <f t="array" aca="1" ref="G2888" ca="1">_FV(A2888,"Change")</f>
        <v>0.53</v>
      </c>
      <c r="H2888" s="23" cm="1">
        <f t="array" aca="1" ref="H2888" ca="1">_FV(A2888,"Open")</f>
        <v>48.32</v>
      </c>
      <c r="I2888" s="23" cm="1">
        <f t="array" aca="1" ref="I2888" ca="1">_FV(A2888,"Low")</f>
        <v>48.31</v>
      </c>
      <c r="J2888" s="23" cm="1">
        <f t="array" aca="1" ref="J2888" ca="1">_FV(A2888,"High")</f>
        <v>48.59</v>
      </c>
      <c r="K2888" s="23" cm="1">
        <f t="array" aca="1" ref="K2888" ca="1">_FV(A2888,"Previous close",TRUE)</f>
        <v>47.98</v>
      </c>
      <c r="L2888" s="26"/>
      <c r="M2888" s="23" cm="1">
        <f t="array" aca="1" ref="M2888" ca="1">_FV(A2888,"52 week low",TRUE)</f>
        <v>38.130000000000003</v>
      </c>
      <c r="N2888" s="23" cm="1">
        <f t="array" aca="1" ref="N2888" ca="1">_FV(A2888,"52 week high",TRUE)</f>
        <v>50.85</v>
      </c>
      <c r="O2888" s="8" cm="1">
        <f t="array" aca="1" ref="O2888" ca="1">_FV(A2888,"Volume")</f>
        <v>297543</v>
      </c>
      <c r="P2888" s="7" cm="1">
        <f t="array" aca="1" ref="P2888" ca="1">_FV(A2888,"Volume average",TRUE)</f>
        <v>321839</v>
      </c>
      <c r="Q2888" t="s">
        <v>424</v>
      </c>
      <c r="S2888" t="s">
        <v>3157</v>
      </c>
      <c r="T2888" s="25" cm="1">
        <f t="array" aca="1" ref="T2888" ca="1">_FV(A2888,"Expense ratio",TRUE)</f>
        <v>2.8999999999999998E-3</v>
      </c>
      <c r="U2888" s="24" cm="1">
        <f t="array" aca="1" ref="U2888" ca="1">_FV(A2888,"Market cap",TRUE)</f>
        <v>833451768.35000002</v>
      </c>
      <c r="V2888" s="4">
        <v>833451776</v>
      </c>
      <c r="W2888" s="4">
        <v>833451776</v>
      </c>
      <c r="Y2888" t="s">
        <v>7766</v>
      </c>
      <c r="Z2888" s="5">
        <v>48.12</v>
      </c>
      <c r="AA2888" s="5">
        <v>30.697217999999999</v>
      </c>
      <c r="AB2888" s="5">
        <v>0.10390000000000001</v>
      </c>
      <c r="AC2888" s="4">
        <v>304987</v>
      </c>
      <c r="AE2888" s="5">
        <v>3.8086231908754491</v>
      </c>
      <c r="AF2888" s="5">
        <v>14.027710159643149</v>
      </c>
      <c r="AI2888" s="4">
        <v>304987</v>
      </c>
      <c r="AJ2888" s="5">
        <v>14675974.439999999</v>
      </c>
      <c r="AL2888" s="5">
        <v>50.85</v>
      </c>
      <c r="AM2888" s="5">
        <v>38.130000000000003</v>
      </c>
      <c r="AN2888" t="s">
        <v>82</v>
      </c>
      <c r="AO2888" t="str" cm="1">
        <f t="array" aca="1" ref="AO2888" ca="1">_FV(A2888,"Currency")</f>
        <v>USD</v>
      </c>
      <c r="AP2888" t="str" cm="1">
        <f t="array" aca="1" ref="AP2888" ca="1">_FV(A2888,"Exchange")</f>
        <v>Nasdaq Stock Market</v>
      </c>
      <c r="AQ2888" s="6" t="str" cm="1">
        <f t="array" aca="1" ref="AQ2888" ca="1">_FV(A2888,"Exchange abbreviation",TRUE)</f>
        <v>XNAS</v>
      </c>
      <c r="AR2888" t="str" cm="1">
        <f t="array" aca="1" ref="AR2888" ca="1">_FV(A2888,"Instrument type",TRUE)</f>
        <v>ETF</v>
      </c>
    </row>
    <row r="2889" spans="1:44" ht="18.75" customHeight="1" x14ac:dyDescent="0.25">
      <c r="A2889" t="e" vm="2901">
        <v>#VALUE!</v>
      </c>
      <c r="B2889" t="s">
        <v>7776</v>
      </c>
      <c r="C2889" t="s">
        <v>7777</v>
      </c>
      <c r="D2889" s="31" cm="1">
        <f t="array" aca="1" ref="D2889" ca="1">_FV(A2889,"Last trade time",TRUE)</f>
        <v>45824.843750092186</v>
      </c>
      <c r="E2889" s="23" cm="1">
        <f t="array" aca="1" ref="E2889" ca="1">_FV(A2889,"Price")</f>
        <v>33.880000000000003</v>
      </c>
      <c r="F2889" s="27" cm="1">
        <f t="array" aca="1" ref="F2889" ca="1">_FV(A2889,"Change (%)",TRUE)</f>
        <v>9.9780000000000008E-3</v>
      </c>
      <c r="G2889" s="26" cm="1">
        <f t="array" aca="1" ref="G2889" ca="1">_FV(A2889,"Change")</f>
        <v>0.3347</v>
      </c>
      <c r="H2889" s="23" cm="1">
        <f t="array" aca="1" ref="H2889" ca="1">_FV(A2889,"Open")</f>
        <v>33.75</v>
      </c>
      <c r="I2889" s="23" cm="1">
        <f t="array" aca="1" ref="I2889" ca="1">_FV(A2889,"Low")</f>
        <v>33.65</v>
      </c>
      <c r="J2889" s="23" cm="1">
        <f t="array" aca="1" ref="J2889" ca="1">_FV(A2889,"High")</f>
        <v>33.880000000000003</v>
      </c>
      <c r="K2889" s="23" cm="1">
        <f t="array" aca="1" ref="K2889" ca="1">_FV(A2889,"Previous close",TRUE)</f>
        <v>33.545299999999997</v>
      </c>
      <c r="L2889" s="26"/>
      <c r="M2889" s="23" cm="1">
        <f t="array" aca="1" ref="M2889" ca="1">_FV(A2889,"52 week low",TRUE)</f>
        <v>31.91</v>
      </c>
      <c r="N2889" s="23" cm="1">
        <f t="array" aca="1" ref="N2889" ca="1">_FV(A2889,"52 week high",TRUE)</f>
        <v>41.03</v>
      </c>
      <c r="O2889" s="8" cm="1">
        <f t="array" aca="1" ref="O2889" ca="1">_FV(A2889,"Volume")</f>
        <v>4675</v>
      </c>
      <c r="P2889" s="7" cm="1">
        <f t="array" aca="1" ref="P2889" ca="1">_FV(A2889,"Volume average",TRUE)</f>
        <v>4226</v>
      </c>
      <c r="Q2889" t="s">
        <v>4529</v>
      </c>
      <c r="T2889" s="25" cm="1">
        <f t="array" aca="1" ref="T2889" ca="1">_FV(A2889,"Expense ratio",TRUE)</f>
        <v>2.8999999999999998E-3</v>
      </c>
      <c r="U2889" s="24" cm="1">
        <f t="array" aca="1" ref="U2889" ca="1">_FV(A2889,"Market cap",TRUE)</f>
        <v>43873707.100000001</v>
      </c>
      <c r="V2889" s="16"/>
      <c r="W2889" s="16"/>
      <c r="Z2889" s="18"/>
      <c r="AA2889" s="20"/>
      <c r="AB2889" s="20"/>
      <c r="AC2889" s="21">
        <v>4217</v>
      </c>
      <c r="AE2889" s="18"/>
      <c r="AF2889" s="20"/>
      <c r="AH2889" s="16"/>
      <c r="AI2889" s="21"/>
      <c r="AJ2889" s="18"/>
      <c r="AL2889" s="18"/>
      <c r="AM2889" s="18"/>
      <c r="AN2889" t="s">
        <v>73</v>
      </c>
      <c r="AO2889" t="str" cm="1">
        <f t="array" aca="1" ref="AO2889" ca="1">_FV(A2889,"Currency")</f>
        <v>USD</v>
      </c>
      <c r="AP2889" t="str" cm="1">
        <f t="array" aca="1" ref="AP2889" ca="1">_FV(A2889,"Exchange")</f>
        <v>Nasdaq Stock Market</v>
      </c>
      <c r="AQ2889" s="6" t="str" cm="1">
        <f t="array" aca="1" ref="AQ2889" ca="1">_FV(A2889,"Exchange abbreviation",TRUE)</f>
        <v>XNAS</v>
      </c>
      <c r="AR2889" t="str" cm="1">
        <f t="array" aca="1" ref="AR2889" ca="1">_FV(A2889,"Instrument type",TRUE)</f>
        <v>ETF</v>
      </c>
    </row>
    <row r="2890" spans="1:44" ht="18.75" customHeight="1" x14ac:dyDescent="0.25">
      <c r="A2890" t="e" vm="2902">
        <v>#VALUE!</v>
      </c>
      <c r="B2890" t="s">
        <v>7778</v>
      </c>
      <c r="C2890" t="s">
        <v>7779</v>
      </c>
      <c r="D2890" s="31" cm="1">
        <f t="array" aca="1" ref="D2890" ca="1">_FV(A2890,"Last trade time",TRUE)</f>
        <v>45824.84027780078</v>
      </c>
      <c r="E2890" s="23" cm="1">
        <f t="array" aca="1" ref="E2890" ca="1">_FV(A2890,"Price")</f>
        <v>49.36</v>
      </c>
      <c r="F2890" s="27" cm="1">
        <f t="array" aca="1" ref="F2890" ca="1">_FV(A2890,"Change (%)",TRUE)</f>
        <v>8.3759999999999998E-3</v>
      </c>
      <c r="G2890" s="26" cm="1">
        <f t="array" aca="1" ref="G2890" ca="1">_FV(A2890,"Change")</f>
        <v>0.41</v>
      </c>
      <c r="H2890" s="23" cm="1">
        <f t="array" aca="1" ref="H2890" ca="1">_FV(A2890,"Open")</f>
        <v>49.31</v>
      </c>
      <c r="I2890" s="23" cm="1">
        <f t="array" aca="1" ref="I2890" ca="1">_FV(A2890,"Low")</f>
        <v>49.21</v>
      </c>
      <c r="J2890" s="23" cm="1">
        <f t="array" aca="1" ref="J2890" ca="1">_FV(A2890,"High")</f>
        <v>49.53</v>
      </c>
      <c r="K2890" s="23" cm="1">
        <f t="array" aca="1" ref="K2890" ca="1">_FV(A2890,"Previous close",TRUE)</f>
        <v>48.95</v>
      </c>
      <c r="L2890" s="26"/>
      <c r="M2890" s="23" cm="1">
        <f t="array" aca="1" ref="M2890" ca="1">_FV(A2890,"52 week low",TRUE)</f>
        <v>43.04</v>
      </c>
      <c r="N2890" s="23" cm="1">
        <f t="array" aca="1" ref="N2890" ca="1">_FV(A2890,"52 week high",TRUE)</f>
        <v>57.99</v>
      </c>
      <c r="O2890" s="8" cm="1">
        <f t="array" aca="1" ref="O2890" ca="1">_FV(A2890,"Volume")</f>
        <v>21253</v>
      </c>
      <c r="P2890" s="7" cm="1">
        <f t="array" aca="1" ref="P2890" ca="1">_FV(A2890,"Volume average",TRUE)</f>
        <v>43835</v>
      </c>
      <c r="Q2890" t="s">
        <v>119</v>
      </c>
      <c r="T2890" s="25" cm="1">
        <f t="array" aca="1" ref="T2890" ca="1">_FV(A2890,"Expense ratio",TRUE)</f>
        <v>2.8999999999999998E-3</v>
      </c>
      <c r="U2890" s="24" cm="1">
        <f t="array" aca="1" ref="U2890" ca="1">_FV(A2890,"Market cap",TRUE)</f>
        <v>321740500.45999998</v>
      </c>
      <c r="V2890" s="16"/>
      <c r="W2890" s="16"/>
      <c r="Z2890" s="18"/>
      <c r="AA2890" s="20"/>
      <c r="AC2890" s="21">
        <v>42844</v>
      </c>
      <c r="AE2890" s="18"/>
      <c r="AI2890" s="21"/>
      <c r="AJ2890" s="18"/>
      <c r="AL2890" s="18"/>
      <c r="AM2890" s="18"/>
      <c r="AN2890" t="s">
        <v>73</v>
      </c>
      <c r="AO2890" t="str" cm="1">
        <f t="array" aca="1" ref="AO2890" ca="1">_FV(A2890,"Currency")</f>
        <v>USD</v>
      </c>
      <c r="AP2890" t="str" cm="1">
        <f t="array" aca="1" ref="AP2890" ca="1">_FV(A2890,"Exchange")</f>
        <v>NYSE Arca</v>
      </c>
      <c r="AQ2890" s="6" t="str" cm="1">
        <f t="array" aca="1" ref="AQ2890" ca="1">_FV(A2890,"Exchange abbreviation",TRUE)</f>
        <v>ARCX</v>
      </c>
      <c r="AR2890" t="str" cm="1">
        <f t="array" aca="1" ref="AR2890" ca="1">_FV(A2890,"Instrument type",TRUE)</f>
        <v>ETF</v>
      </c>
    </row>
    <row r="2891" spans="1:44" ht="18.75" customHeight="1" x14ac:dyDescent="0.25">
      <c r="A2891" t="e" vm="2903">
        <v>#VALUE!</v>
      </c>
      <c r="B2891" t="s">
        <v>7780</v>
      </c>
      <c r="C2891" t="s">
        <v>7781</v>
      </c>
      <c r="D2891" s="31" cm="1">
        <f t="array" aca="1" ref="D2891" ca="1">_FV(A2891,"Last trade time",TRUE)</f>
        <v>45824.840277789066</v>
      </c>
      <c r="E2891" s="23" cm="1">
        <f t="array" aca="1" ref="E2891" ca="1">_FV(A2891,"Price")</f>
        <v>30.1768</v>
      </c>
      <c r="F2891" s="27" cm="1">
        <f t="array" aca="1" ref="F2891" ca="1">_FV(A2891,"Change (%)",TRUE)</f>
        <v>7.2199999999999999E-3</v>
      </c>
      <c r="G2891" s="26" cm="1">
        <f t="array" aca="1" ref="G2891" ca="1">_FV(A2891,"Change")</f>
        <v>0.21629999999999999</v>
      </c>
      <c r="H2891" s="23" cm="1">
        <f t="array" aca="1" ref="H2891" ca="1">_FV(A2891,"Open")</f>
        <v>30.23</v>
      </c>
      <c r="I2891" s="23" cm="1">
        <f t="array" aca="1" ref="I2891" ca="1">_FV(A2891,"Low")</f>
        <v>30.1768</v>
      </c>
      <c r="J2891" s="23" cm="1">
        <f t="array" aca="1" ref="J2891" ca="1">_FV(A2891,"High")</f>
        <v>30.26</v>
      </c>
      <c r="K2891" s="23" cm="1">
        <f t="array" aca="1" ref="K2891" ca="1">_FV(A2891,"Previous close",TRUE)</f>
        <v>29.9605</v>
      </c>
      <c r="L2891" s="26"/>
      <c r="M2891" s="23" cm="1">
        <f t="array" aca="1" ref="M2891" ca="1">_FV(A2891,"52 week low",TRUE)</f>
        <v>26.19</v>
      </c>
      <c r="N2891" s="23" cm="1">
        <f t="array" aca="1" ref="N2891" ca="1">_FV(A2891,"52 week high",TRUE)</f>
        <v>31.47</v>
      </c>
      <c r="O2891" s="8" cm="1">
        <f t="array" aca="1" ref="O2891" ca="1">_FV(A2891,"Volume")</f>
        <v>1239</v>
      </c>
      <c r="P2891" s="7" cm="1">
        <f t="array" aca="1" ref="P2891" ca="1">_FV(A2891,"Volume average",TRUE)</f>
        <v>10096</v>
      </c>
      <c r="Q2891" t="s">
        <v>119</v>
      </c>
      <c r="T2891" s="25" cm="1">
        <f t="array" aca="1" ref="T2891" ca="1">_FV(A2891,"Expense ratio",TRUE)</f>
        <v>2.8999999999999998E-3</v>
      </c>
      <c r="U2891" s="24" cm="1">
        <f t="array" aca="1" ref="U2891" ca="1">_FV(A2891,"Market cap",TRUE)</f>
        <v>96631911.140000001</v>
      </c>
      <c r="V2891" s="16"/>
      <c r="W2891" s="16"/>
      <c r="Z2891" s="18"/>
      <c r="AA2891" s="20"/>
      <c r="AB2891" s="20"/>
      <c r="AC2891" s="21">
        <v>10081</v>
      </c>
      <c r="AE2891" s="18"/>
      <c r="AF2891" s="20"/>
      <c r="AI2891" s="21"/>
      <c r="AJ2891" s="18"/>
      <c r="AL2891" s="18"/>
      <c r="AM2891" s="18"/>
      <c r="AN2891" t="s">
        <v>73</v>
      </c>
      <c r="AO2891" t="str" cm="1">
        <f t="array" aca="1" ref="AO2891" ca="1">_FV(A2891,"Currency")</f>
        <v>USD</v>
      </c>
      <c r="AP2891" t="str" cm="1">
        <f t="array" aca="1" ref="AP2891" ca="1">_FV(A2891,"Exchange")</f>
        <v>NYSE Arca</v>
      </c>
      <c r="AQ2891" s="6" t="str" cm="1">
        <f t="array" aca="1" ref="AQ2891" ca="1">_FV(A2891,"Exchange abbreviation",TRUE)</f>
        <v>ARCX</v>
      </c>
      <c r="AR2891" t="str" cm="1">
        <f t="array" aca="1" ref="AR2891" ca="1">_FV(A2891,"Instrument type",TRUE)</f>
        <v>ETF</v>
      </c>
    </row>
    <row r="2892" spans="1:44" ht="18.75" customHeight="1" x14ac:dyDescent="0.25">
      <c r="A2892" t="e" vm="2904">
        <v>#VALUE!</v>
      </c>
      <c r="B2892" t="s">
        <v>7782</v>
      </c>
      <c r="C2892" t="s">
        <v>7783</v>
      </c>
      <c r="D2892" s="31" cm="1">
        <f t="array" aca="1" ref="D2892" ca="1">_FV(A2892,"Last trade time",TRUE)</f>
        <v>45824.843750092186</v>
      </c>
      <c r="E2892" s="23" cm="1">
        <f t="array" aca="1" ref="E2892" ca="1">_FV(A2892,"Price")</f>
        <v>54.57</v>
      </c>
      <c r="F2892" s="27" cm="1">
        <f t="array" aca="1" ref="F2892" ca="1">_FV(A2892,"Change (%)",TRUE)</f>
        <v>7.7790000000000003E-3</v>
      </c>
      <c r="G2892" s="26" cm="1">
        <f t="array" aca="1" ref="G2892" ca="1">_FV(A2892,"Change")</f>
        <v>0.42120000000000002</v>
      </c>
      <c r="H2892" s="23" cm="1">
        <f t="array" aca="1" ref="H2892" ca="1">_FV(A2892,"Open")</f>
        <v>54.360300000000002</v>
      </c>
      <c r="I2892" s="23" cm="1">
        <f t="array" aca="1" ref="I2892" ca="1">_FV(A2892,"Low")</f>
        <v>54.22</v>
      </c>
      <c r="J2892" s="23" cm="1">
        <f t="array" aca="1" ref="J2892" ca="1">_FV(A2892,"High")</f>
        <v>54.57</v>
      </c>
      <c r="K2892" s="23" cm="1">
        <f t="array" aca="1" ref="K2892" ca="1">_FV(A2892,"Previous close",TRUE)</f>
        <v>54.148800000000001</v>
      </c>
      <c r="L2892" s="26"/>
      <c r="M2892" s="23" cm="1">
        <f t="array" aca="1" ref="M2892" ca="1">_FV(A2892,"52 week low",TRUE)</f>
        <v>49.06</v>
      </c>
      <c r="N2892" s="23" cm="1">
        <f t="array" aca="1" ref="N2892" ca="1">_FV(A2892,"52 week high",TRUE)</f>
        <v>67.23</v>
      </c>
      <c r="O2892" s="8" cm="1">
        <f t="array" aca="1" ref="O2892" ca="1">_FV(A2892,"Volume")</f>
        <v>968</v>
      </c>
      <c r="P2892" s="7" cm="1">
        <f t="array" aca="1" ref="P2892" ca="1">_FV(A2892,"Volume average",TRUE)</f>
        <v>1382</v>
      </c>
      <c r="Q2892" t="s">
        <v>1475</v>
      </c>
      <c r="S2892" t="s">
        <v>277</v>
      </c>
      <c r="T2892" s="25" cm="1">
        <f t="array" aca="1" ref="T2892" ca="1">_FV(A2892,"Expense ratio",TRUE)</f>
        <v>2.8999999999999998E-3</v>
      </c>
      <c r="U2892" s="24" cm="1">
        <f t="array" aca="1" ref="U2892" ca="1">_FV(A2892,"Market cap",TRUE)</f>
        <v>13731068.189999999</v>
      </c>
      <c r="V2892" s="4">
        <v>13731456</v>
      </c>
      <c r="W2892" s="4">
        <v>13731456</v>
      </c>
      <c r="Y2892" t="s">
        <v>7688</v>
      </c>
      <c r="Z2892" s="5">
        <v>54.58</v>
      </c>
      <c r="AA2892" s="5">
        <v>18.778454</v>
      </c>
      <c r="AB2892" s="5">
        <v>1.0299999000000001E-2</v>
      </c>
      <c r="AC2892" s="4">
        <v>1346</v>
      </c>
      <c r="AE2892" s="5">
        <v>-6.9363165401841069</v>
      </c>
      <c r="AF2892" s="5">
        <v>8.3667911700104902</v>
      </c>
      <c r="AI2892" s="4">
        <v>1346</v>
      </c>
      <c r="AJ2892" s="5">
        <v>73446.778200000001</v>
      </c>
      <c r="AL2892" s="5">
        <v>67.23</v>
      </c>
      <c r="AM2892" s="5">
        <v>49.06</v>
      </c>
      <c r="AN2892" t="s">
        <v>47</v>
      </c>
      <c r="AO2892" t="str" cm="1">
        <f t="array" aca="1" ref="AO2892" ca="1">_FV(A2892,"Currency")</f>
        <v>USD</v>
      </c>
      <c r="AP2892" t="str" cm="1">
        <f t="array" aca="1" ref="AP2892" ca="1">_FV(A2892,"Exchange")</f>
        <v>Nasdaq Stock Market</v>
      </c>
      <c r="AQ2892" s="6" t="str" cm="1">
        <f t="array" aca="1" ref="AQ2892" ca="1">_FV(A2892,"Exchange abbreviation",TRUE)</f>
        <v>XNAS</v>
      </c>
      <c r="AR2892" t="str" cm="1">
        <f t="array" aca="1" ref="AR2892" ca="1">_FV(A2892,"Instrument type",TRUE)</f>
        <v>ETF</v>
      </c>
    </row>
    <row r="2893" spans="1:44" ht="18.75" customHeight="1" x14ac:dyDescent="0.25">
      <c r="A2893" t="e" vm="2905">
        <v>#VALUE!</v>
      </c>
      <c r="B2893" t="s">
        <v>7784</v>
      </c>
      <c r="C2893" t="s">
        <v>7785</v>
      </c>
      <c r="D2893" s="31" cm="1">
        <f t="array" aca="1" ref="D2893" ca="1">_FV(A2893,"Last trade time",TRUE)</f>
        <v>45824.84027780078</v>
      </c>
      <c r="E2893" s="23" cm="1">
        <f t="array" aca="1" ref="E2893" ca="1">_FV(A2893,"Price")</f>
        <v>44.822699999999998</v>
      </c>
      <c r="F2893" s="27" cm="1">
        <f t="array" aca="1" ref="F2893" ca="1">_FV(A2893,"Change (%)",TRUE)</f>
        <v>1.1113999999999999E-2</v>
      </c>
      <c r="G2893" s="26" cm="1">
        <f t="array" aca="1" ref="G2893" ca="1">_FV(A2893,"Change")</f>
        <v>0.49270000000000003</v>
      </c>
      <c r="H2893" s="23" cm="1">
        <f t="array" aca="1" ref="H2893" ca="1">_FV(A2893,"Open")</f>
        <v>44.84</v>
      </c>
      <c r="I2893" s="23" cm="1">
        <f t="array" aca="1" ref="I2893" ca="1">_FV(A2893,"Low")</f>
        <v>44.73</v>
      </c>
      <c r="J2893" s="23" cm="1">
        <f t="array" aca="1" ref="J2893" ca="1">_FV(A2893,"High")</f>
        <v>45.148099999999999</v>
      </c>
      <c r="K2893" s="23" cm="1">
        <f t="array" aca="1" ref="K2893" ca="1">_FV(A2893,"Previous close",TRUE)</f>
        <v>44.33</v>
      </c>
      <c r="L2893" s="26"/>
      <c r="M2893" s="23" cm="1">
        <f t="array" aca="1" ref="M2893" ca="1">_FV(A2893,"52 week low",TRUE)</f>
        <v>37.659999999999997</v>
      </c>
      <c r="N2893" s="23" cm="1">
        <f t="array" aca="1" ref="N2893" ca="1">_FV(A2893,"52 week high",TRUE)</f>
        <v>52.045000000000002</v>
      </c>
      <c r="O2893" s="8" cm="1">
        <f t="array" aca="1" ref="O2893" ca="1">_FV(A2893,"Volume")</f>
        <v>23102</v>
      </c>
      <c r="P2893" s="7" cm="1">
        <f t="array" aca="1" ref="P2893" ca="1">_FV(A2893,"Volume average",TRUE)</f>
        <v>29099</v>
      </c>
      <c r="Q2893" t="s">
        <v>916</v>
      </c>
      <c r="S2893" t="s">
        <v>3504</v>
      </c>
      <c r="T2893" s="25" cm="1">
        <f t="array" aca="1" ref="T2893" ca="1">_FV(A2893,"Expense ratio",TRUE)</f>
        <v>2.8999999999999998E-3</v>
      </c>
      <c r="U2893" s="24" cm="1">
        <f t="array" aca="1" ref="U2893" ca="1">_FV(A2893,"Market cap",TRUE)</f>
        <v>449700397.45999998</v>
      </c>
      <c r="V2893" s="4">
        <v>449700384</v>
      </c>
      <c r="W2893" s="4">
        <v>449700384</v>
      </c>
      <c r="Y2893" t="s">
        <v>7786</v>
      </c>
      <c r="Z2893" s="5">
        <v>44.941499999999998</v>
      </c>
      <c r="AA2893" s="5">
        <v>15.456502</v>
      </c>
      <c r="AB2893" s="5">
        <v>1.7899999999999999E-2</v>
      </c>
      <c r="AC2893" s="4">
        <v>48168</v>
      </c>
      <c r="AE2893" s="5">
        <v>-2.8456435750360609</v>
      </c>
      <c r="AF2893" s="5">
        <v>4.2358092318847129</v>
      </c>
      <c r="AI2893" s="4">
        <v>48168</v>
      </c>
      <c r="AJ2893" s="5">
        <v>2164164.156</v>
      </c>
      <c r="AL2893" s="5">
        <v>52.045000000000002</v>
      </c>
      <c r="AM2893" s="5">
        <v>37.659999999999997</v>
      </c>
      <c r="AN2893" t="s">
        <v>90</v>
      </c>
      <c r="AO2893" t="str" cm="1">
        <f t="array" aca="1" ref="AO2893" ca="1">_FV(A2893,"Currency")</f>
        <v>USD</v>
      </c>
      <c r="AP2893" t="str" cm="1">
        <f t="array" aca="1" ref="AP2893" ca="1">_FV(A2893,"Exchange")</f>
        <v>NYSE Arca</v>
      </c>
      <c r="AQ2893" s="6" t="str" cm="1">
        <f t="array" aca="1" ref="AQ2893" ca="1">_FV(A2893,"Exchange abbreviation",TRUE)</f>
        <v>ARCX</v>
      </c>
      <c r="AR2893" t="str" cm="1">
        <f t="array" aca="1" ref="AR2893" ca="1">_FV(A2893,"Instrument type",TRUE)</f>
        <v>ETF</v>
      </c>
    </row>
    <row r="2894" spans="1:44" ht="18.75" customHeight="1" x14ac:dyDescent="0.25">
      <c r="A2894" t="e" vm="2906">
        <v>#VALUE!</v>
      </c>
      <c r="B2894" t="s">
        <v>7787</v>
      </c>
      <c r="C2894" t="s">
        <v>7788</v>
      </c>
      <c r="D2894" s="31" cm="1">
        <f t="array" aca="1" ref="D2894" ca="1">_FV(A2894,"Last trade time",TRUE)</f>
        <v>45824.840277812502</v>
      </c>
      <c r="E2894" s="23" cm="1">
        <f t="array" aca="1" ref="E2894" ca="1">_FV(A2894,"Price")</f>
        <v>71.73</v>
      </c>
      <c r="F2894" s="27" cm="1">
        <f t="array" aca="1" ref="F2894" ca="1">_FV(A2894,"Change (%)",TRUE)</f>
        <v>9.7130000000000011E-3</v>
      </c>
      <c r="G2894" s="26" cm="1">
        <f t="array" aca="1" ref="G2894" ca="1">_FV(A2894,"Change")</f>
        <v>0.69</v>
      </c>
      <c r="H2894" s="23" cm="1">
        <f t="array" aca="1" ref="H2894" ca="1">_FV(A2894,"Open")</f>
        <v>71.56</v>
      </c>
      <c r="I2894" s="23" cm="1">
        <f t="array" aca="1" ref="I2894" ca="1">_FV(A2894,"Low")</f>
        <v>71.55</v>
      </c>
      <c r="J2894" s="23" cm="1">
        <f t="array" aca="1" ref="J2894" ca="1">_FV(A2894,"High")</f>
        <v>71.946899999999999</v>
      </c>
      <c r="K2894" s="23" cm="1">
        <f t="array" aca="1" ref="K2894" ca="1">_FV(A2894,"Previous close",TRUE)</f>
        <v>71.040000000000006</v>
      </c>
      <c r="L2894" s="26"/>
      <c r="M2894" s="23" cm="1">
        <f t="array" aca="1" ref="M2894" ca="1">_FV(A2894,"52 week low",TRUE)</f>
        <v>58.38</v>
      </c>
      <c r="N2894" s="23" cm="1">
        <f t="array" aca="1" ref="N2894" ca="1">_FV(A2894,"52 week high",TRUE)</f>
        <v>73.5</v>
      </c>
      <c r="O2894" s="8" cm="1">
        <f t="array" aca="1" ref="O2894" ca="1">_FV(A2894,"Volume")</f>
        <v>23459</v>
      </c>
      <c r="P2894" s="7" cm="1">
        <f t="array" aca="1" ref="P2894" ca="1">_FV(A2894,"Volume average",TRUE)</f>
        <v>15395</v>
      </c>
      <c r="Q2894" t="s">
        <v>50</v>
      </c>
      <c r="S2894" t="s">
        <v>3562</v>
      </c>
      <c r="T2894" s="25" cm="1">
        <f t="array" aca="1" ref="T2894" ca="1">_FV(A2894,"Expense ratio",TRUE)</f>
        <v>2.8999999999999998E-3</v>
      </c>
      <c r="U2894" s="24" cm="1">
        <f t="array" aca="1" ref="U2894" ca="1">_FV(A2894,"Market cap",TRUE)</f>
        <v>943519256.07000005</v>
      </c>
      <c r="V2894" s="4">
        <v>943519232</v>
      </c>
      <c r="W2894" s="4">
        <v>943519232</v>
      </c>
      <c r="Y2894" t="s">
        <v>6444</v>
      </c>
      <c r="Z2894" s="5">
        <v>71.547479999999993</v>
      </c>
      <c r="AA2894" s="5">
        <v>23.657146000000001</v>
      </c>
      <c r="AB2894" s="5">
        <v>1.15E-2</v>
      </c>
      <c r="AC2894" s="4">
        <v>31717</v>
      </c>
      <c r="AE2894" s="5">
        <v>3.0129521870784659</v>
      </c>
      <c r="AF2894" s="5">
        <v>12.314753801691619</v>
      </c>
      <c r="AI2894" s="4">
        <v>31717</v>
      </c>
      <c r="AJ2894" s="5">
        <v>2270620.0299999998</v>
      </c>
      <c r="AL2894" s="5">
        <v>73.5</v>
      </c>
      <c r="AM2894" s="5">
        <v>58.38</v>
      </c>
      <c r="AN2894" t="s">
        <v>90</v>
      </c>
      <c r="AO2894" t="str" cm="1">
        <f t="array" aca="1" ref="AO2894" ca="1">_FV(A2894,"Currency")</f>
        <v>USD</v>
      </c>
      <c r="AP2894" t="str" cm="1">
        <f t="array" aca="1" ref="AP2894" ca="1">_FV(A2894,"Exchange")</f>
        <v>NYSE Arca</v>
      </c>
      <c r="AQ2894" s="6" t="str" cm="1">
        <f t="array" aca="1" ref="AQ2894" ca="1">_FV(A2894,"Exchange abbreviation",TRUE)</f>
        <v>ARCX</v>
      </c>
      <c r="AR2894" t="str" cm="1">
        <f t="array" aca="1" ref="AR2894" ca="1">_FV(A2894,"Instrument type",TRUE)</f>
        <v>ETF</v>
      </c>
    </row>
    <row r="2895" spans="1:44" ht="18.75" customHeight="1" x14ac:dyDescent="0.25">
      <c r="A2895" t="e" vm="2907">
        <v>#VALUE!</v>
      </c>
      <c r="B2895" t="s">
        <v>7789</v>
      </c>
      <c r="C2895" t="s">
        <v>7790</v>
      </c>
      <c r="D2895" s="31" cm="1">
        <f t="array" aca="1" ref="D2895" ca="1">_FV(A2895,"Last trade time",TRUE)</f>
        <v>45824.840277812502</v>
      </c>
      <c r="E2895" s="23" cm="1">
        <f t="array" aca="1" ref="E2895" ca="1">_FV(A2895,"Price")</f>
        <v>105.85</v>
      </c>
      <c r="F2895" s="27" cm="1">
        <f t="array" aca="1" ref="F2895" ca="1">_FV(A2895,"Change (%)",TRUE)</f>
        <v>1.321E-2</v>
      </c>
      <c r="G2895" s="26" cm="1">
        <f t="array" aca="1" ref="G2895" ca="1">_FV(A2895,"Change")</f>
        <v>1.38</v>
      </c>
      <c r="H2895" s="23" cm="1">
        <f t="array" aca="1" ref="H2895" ca="1">_FV(A2895,"Open")</f>
        <v>105.28</v>
      </c>
      <c r="I2895" s="23" cm="1">
        <f t="array" aca="1" ref="I2895" ca="1">_FV(A2895,"Low")</f>
        <v>105.28</v>
      </c>
      <c r="J2895" s="23" cm="1">
        <f t="array" aca="1" ref="J2895" ca="1">_FV(A2895,"High")</f>
        <v>106.23</v>
      </c>
      <c r="K2895" s="23" cm="1">
        <f t="array" aca="1" ref="K2895" ca="1">_FV(A2895,"Previous close",TRUE)</f>
        <v>104.47</v>
      </c>
      <c r="L2895" s="26"/>
      <c r="M2895" s="23" cm="1">
        <f t="array" aca="1" ref="M2895" ca="1">_FV(A2895,"52 week low",TRUE)</f>
        <v>78.11</v>
      </c>
      <c r="N2895" s="23" cm="1">
        <f t="array" aca="1" ref="N2895" ca="1">_FV(A2895,"52 week high",TRUE)</f>
        <v>109.93</v>
      </c>
      <c r="O2895" s="8" cm="1">
        <f t="array" aca="1" ref="O2895" ca="1">_FV(A2895,"Volume")</f>
        <v>126157</v>
      </c>
      <c r="P2895" s="7" cm="1">
        <f t="array" aca="1" ref="P2895" ca="1">_FV(A2895,"Volume average",TRUE)</f>
        <v>156483</v>
      </c>
      <c r="Q2895" t="s">
        <v>698</v>
      </c>
      <c r="S2895" t="s">
        <v>6204</v>
      </c>
      <c r="T2895" s="25" cm="1">
        <f t="array" aca="1" ref="T2895" ca="1">_FV(A2895,"Expense ratio",TRUE)</f>
        <v>2.8999999999999998E-3</v>
      </c>
      <c r="U2895" s="24" cm="1">
        <f t="array" aca="1" ref="U2895" ca="1">_FV(A2895,"Market cap",TRUE)</f>
        <v>1676504526.8299999</v>
      </c>
      <c r="V2895" s="4">
        <v>1676504576</v>
      </c>
      <c r="W2895" s="4">
        <v>1676504576</v>
      </c>
      <c r="Y2895" t="s">
        <v>6165</v>
      </c>
      <c r="Z2895" s="5">
        <v>107.10209999999999</v>
      </c>
      <c r="AA2895" s="5">
        <v>31.242298000000002</v>
      </c>
      <c r="AB2895" s="5">
        <v>2.7000000000000001E-3</v>
      </c>
      <c r="AC2895" s="4">
        <v>144696</v>
      </c>
      <c r="AE2895" s="5">
        <v>6.2028366604599086</v>
      </c>
      <c r="AF2895" s="5">
        <v>27.084202334800551</v>
      </c>
      <c r="AI2895" s="4">
        <v>144696</v>
      </c>
      <c r="AJ2895" s="5">
        <v>15504176.4</v>
      </c>
      <c r="AL2895" s="5">
        <v>109.93</v>
      </c>
      <c r="AM2895" s="5">
        <v>78.11</v>
      </c>
      <c r="AN2895" t="s">
        <v>82</v>
      </c>
      <c r="AO2895" t="str" cm="1">
        <f t="array" aca="1" ref="AO2895" ca="1">_FV(A2895,"Currency")</f>
        <v>USD</v>
      </c>
      <c r="AP2895" t="str" cm="1">
        <f t="array" aca="1" ref="AP2895" ca="1">_FV(A2895,"Exchange")</f>
        <v>NYSE Arca</v>
      </c>
      <c r="AQ2895" s="6" t="str" cm="1">
        <f t="array" aca="1" ref="AQ2895" ca="1">_FV(A2895,"Exchange abbreviation",TRUE)</f>
        <v>ARCX</v>
      </c>
      <c r="AR2895" t="str" cm="1">
        <f t="array" aca="1" ref="AR2895" ca="1">_FV(A2895,"Instrument type",TRUE)</f>
        <v>ETF</v>
      </c>
    </row>
    <row r="2896" spans="1:44" ht="18.75" customHeight="1" x14ac:dyDescent="0.25">
      <c r="A2896" t="e" vm="2908">
        <v>#VALUE!</v>
      </c>
      <c r="B2896" t="s">
        <v>7791</v>
      </c>
      <c r="C2896" t="s">
        <v>6889</v>
      </c>
      <c r="D2896" s="31" cm="1">
        <f t="array" aca="1" ref="D2896" ca="1">_FV(A2896,"Last trade time",TRUE)</f>
        <v>45824.84032785859</v>
      </c>
      <c r="E2896" s="23" cm="1">
        <f t="array" aca="1" ref="E2896" ca="1">_FV(A2896,"Price")</f>
        <v>56.51</v>
      </c>
      <c r="F2896" s="27" cm="1">
        <f t="array" aca="1" ref="F2896" ca="1">_FV(A2896,"Change (%)",TRUE)</f>
        <v>6.7700000000000008E-3</v>
      </c>
      <c r="G2896" s="26" cm="1">
        <f t="array" aca="1" ref="G2896" ca="1">_FV(A2896,"Change")</f>
        <v>0.38</v>
      </c>
      <c r="H2896" s="23" cm="1">
        <f t="array" aca="1" ref="H2896" ca="1">_FV(A2896,"Open")</f>
        <v>56.37</v>
      </c>
      <c r="I2896" s="23" cm="1">
        <f t="array" aca="1" ref="I2896" ca="1">_FV(A2896,"Low")</f>
        <v>56.37</v>
      </c>
      <c r="J2896" s="23" cm="1">
        <f t="array" aca="1" ref="J2896" ca="1">_FV(A2896,"High")</f>
        <v>56.77</v>
      </c>
      <c r="K2896" s="23" cm="1">
        <f t="array" aca="1" ref="K2896" ca="1">_FV(A2896,"Previous close",TRUE)</f>
        <v>56.13</v>
      </c>
      <c r="L2896" s="26"/>
      <c r="M2896" s="23" cm="1">
        <f t="array" aca="1" ref="M2896" ca="1">_FV(A2896,"52 week low",TRUE)</f>
        <v>46.79</v>
      </c>
      <c r="N2896" s="23" cm="1">
        <f t="array" aca="1" ref="N2896" ca="1">_FV(A2896,"52 week high",TRUE)</f>
        <v>57.485999999999997</v>
      </c>
      <c r="O2896" s="8" cm="1">
        <f t="array" aca="1" ref="O2896" ca="1">_FV(A2896,"Volume")</f>
        <v>148656</v>
      </c>
      <c r="P2896" s="7" cm="1">
        <f t="array" aca="1" ref="P2896" ca="1">_FV(A2896,"Volume average",TRUE)</f>
        <v>248366</v>
      </c>
      <c r="Q2896" t="s">
        <v>50</v>
      </c>
      <c r="S2896" t="s">
        <v>277</v>
      </c>
      <c r="T2896" s="25" cm="1">
        <f t="array" aca="1" ref="T2896" ca="1">_FV(A2896,"Expense ratio",TRUE)</f>
        <v>2.8999999999999998E-3</v>
      </c>
      <c r="U2896" s="24" cm="1">
        <f t="array" aca="1" ref="U2896" ca="1">_FV(A2896,"Market cap",TRUE)</f>
        <v>4804810999.6800003</v>
      </c>
      <c r="V2896" s="4">
        <v>4814988288</v>
      </c>
      <c r="W2896" s="4">
        <v>4814988288</v>
      </c>
      <c r="Y2896" t="s">
        <v>6451</v>
      </c>
      <c r="Z2896" s="4">
        <v>57</v>
      </c>
      <c r="AA2896" s="5">
        <v>26.723032</v>
      </c>
      <c r="AB2896" s="5">
        <v>9.4999999999999998E-3</v>
      </c>
      <c r="AC2896" s="4">
        <v>310146</v>
      </c>
      <c r="AE2896" s="5">
        <v>5.1077858885246519</v>
      </c>
      <c r="AF2896" s="5">
        <v>7.9293104668676451</v>
      </c>
      <c r="AI2896" s="4">
        <v>310146</v>
      </c>
      <c r="AJ2896" s="5">
        <v>17681423.460000001</v>
      </c>
      <c r="AL2896" s="5">
        <v>57.485999999999997</v>
      </c>
      <c r="AM2896" s="5">
        <v>46.79</v>
      </c>
      <c r="AN2896" t="s">
        <v>82</v>
      </c>
      <c r="AO2896" t="str" cm="1">
        <f t="array" aca="1" ref="AO2896" ca="1">_FV(A2896,"Currency")</f>
        <v>USD</v>
      </c>
      <c r="AP2896" t="str" cm="1">
        <f t="array" aca="1" ref="AP2896" ca="1">_FV(A2896,"Exchange")</f>
        <v>CBOE BZX Exchange</v>
      </c>
      <c r="AQ2896" s="6" t="str" cm="1">
        <f t="array" aca="1" ref="AQ2896" ca="1">_FV(A2896,"Exchange abbreviation",TRUE)</f>
        <v>BATS</v>
      </c>
      <c r="AR2896" t="str" cm="1">
        <f t="array" aca="1" ref="AR2896" ca="1">_FV(A2896,"Instrument type",TRUE)</f>
        <v>ETF</v>
      </c>
    </row>
    <row r="2897" spans="1:44" ht="18.75" customHeight="1" x14ac:dyDescent="0.25">
      <c r="A2897" t="e" vm="2909">
        <v>#VALUE!</v>
      </c>
      <c r="B2897" t="s">
        <v>7792</v>
      </c>
      <c r="C2897" t="s">
        <v>7793</v>
      </c>
      <c r="D2897" s="31" cm="1">
        <f t="array" aca="1" ref="D2897" ca="1">_FV(A2897,"Last trade time",TRUE)</f>
        <v>45824.84027780078</v>
      </c>
      <c r="E2897" s="23" cm="1">
        <f t="array" aca="1" ref="E2897" ca="1">_FV(A2897,"Price")</f>
        <v>52.33</v>
      </c>
      <c r="F2897" s="27" cm="1">
        <f t="array" aca="1" ref="F2897" ca="1">_FV(A2897,"Change (%)",TRUE)</f>
        <v>5.7660000000000003E-3</v>
      </c>
      <c r="G2897" s="26" cm="1">
        <f t="array" aca="1" ref="G2897" ca="1">_FV(A2897,"Change")</f>
        <v>0.3</v>
      </c>
      <c r="H2897" s="23" cm="1">
        <f t="array" aca="1" ref="H2897" ca="1">_FV(A2897,"Open")</f>
        <v>52.37</v>
      </c>
      <c r="I2897" s="23" cm="1">
        <f t="array" aca="1" ref="I2897" ca="1">_FV(A2897,"Low")</f>
        <v>52.26</v>
      </c>
      <c r="J2897" s="23" cm="1">
        <f t="array" aca="1" ref="J2897" ca="1">_FV(A2897,"High")</f>
        <v>52.484999999999999</v>
      </c>
      <c r="K2897" s="23" cm="1">
        <f t="array" aca="1" ref="K2897" ca="1">_FV(A2897,"Previous close",TRUE)</f>
        <v>52.03</v>
      </c>
      <c r="L2897" s="26"/>
      <c r="M2897" s="23" cm="1">
        <f t="array" aca="1" ref="M2897" ca="1">_FV(A2897,"52 week low",TRUE)</f>
        <v>43.62</v>
      </c>
      <c r="N2897" s="23" cm="1">
        <f t="array" aca="1" ref="N2897" ca="1">_FV(A2897,"52 week high",TRUE)</f>
        <v>52.944299999999998</v>
      </c>
      <c r="O2897" s="8" cm="1">
        <f t="array" aca="1" ref="O2897" ca="1">_FV(A2897,"Volume")</f>
        <v>6612</v>
      </c>
      <c r="P2897" s="7" cm="1">
        <f t="array" aca="1" ref="P2897" ca="1">_FV(A2897,"Volume average",TRUE)</f>
        <v>11681</v>
      </c>
      <c r="Q2897" t="s">
        <v>1641</v>
      </c>
      <c r="S2897" t="s">
        <v>3657</v>
      </c>
      <c r="T2897" s="25" cm="1">
        <f t="array" aca="1" ref="T2897" ca="1">_FV(A2897,"Expense ratio",TRUE)</f>
        <v>2.8999999999999998E-3</v>
      </c>
      <c r="U2897" s="24" cm="1">
        <f t="array" aca="1" ref="U2897" ca="1">_FV(A2897,"Market cap",TRUE)</f>
        <v>176362365.33000001</v>
      </c>
      <c r="V2897" s="4">
        <v>176362368</v>
      </c>
      <c r="W2897" s="4">
        <v>176362368</v>
      </c>
      <c r="Y2897" t="s">
        <v>3382</v>
      </c>
      <c r="Z2897" s="5">
        <v>52.11</v>
      </c>
      <c r="AA2897" s="5">
        <v>20.824839000000001</v>
      </c>
      <c r="AB2897" s="5">
        <v>1.5299999999999999E-2</v>
      </c>
      <c r="AC2897" s="4">
        <v>11406</v>
      </c>
      <c r="AE2897" s="5">
        <v>5.4800611460299908</v>
      </c>
      <c r="AF2897" s="5">
        <v>13.57724831659319</v>
      </c>
      <c r="AI2897" s="4">
        <v>11406</v>
      </c>
      <c r="AJ2897" s="5">
        <v>594552.57779999997</v>
      </c>
      <c r="AL2897" s="5">
        <v>52.944000000000003</v>
      </c>
      <c r="AM2897" s="5">
        <v>43.62</v>
      </c>
      <c r="AN2897" t="s">
        <v>47</v>
      </c>
      <c r="AO2897" t="str" cm="1">
        <f t="array" aca="1" ref="AO2897" ca="1">_FV(A2897,"Currency")</f>
        <v>USD</v>
      </c>
      <c r="AP2897" t="str" cm="1">
        <f t="array" aca="1" ref="AP2897" ca="1">_FV(A2897,"Exchange")</f>
        <v>NYSE Arca</v>
      </c>
      <c r="AQ2897" s="6" t="str" cm="1">
        <f t="array" aca="1" ref="AQ2897" ca="1">_FV(A2897,"Exchange abbreviation",TRUE)</f>
        <v>ARCX</v>
      </c>
      <c r="AR2897" t="str" cm="1">
        <f t="array" aca="1" ref="AR2897" ca="1">_FV(A2897,"Instrument type",TRUE)</f>
        <v>ETF</v>
      </c>
    </row>
    <row r="2898" spans="1:44" ht="18.75" customHeight="1" x14ac:dyDescent="0.25">
      <c r="A2898" t="e" vm="2910">
        <v>#VALUE!</v>
      </c>
      <c r="B2898" t="s">
        <v>7794</v>
      </c>
      <c r="C2898" t="s">
        <v>7795</v>
      </c>
      <c r="D2898" s="31" cm="1">
        <f t="array" aca="1" ref="D2898" ca="1">_FV(A2898,"Last trade time",TRUE)</f>
        <v>45824.840277812502</v>
      </c>
      <c r="E2898" s="23" cm="1">
        <f t="array" aca="1" ref="E2898" ca="1">_FV(A2898,"Price")</f>
        <v>19.96</v>
      </c>
      <c r="F2898" s="27" cm="1">
        <f t="array" aca="1" ref="F2898" ca="1">_FV(A2898,"Change (%)",TRUE)</f>
        <v>-3.4949999999999998E-3</v>
      </c>
      <c r="G2898" s="26" cm="1">
        <f t="array" aca="1" ref="G2898" ca="1">_FV(A2898,"Change")</f>
        <v>-7.0000000000000007E-2</v>
      </c>
      <c r="H2898" s="23" cm="1">
        <f t="array" aca="1" ref="H2898" ca="1">_FV(A2898,"Open")</f>
        <v>20.07</v>
      </c>
      <c r="I2898" s="23" cm="1">
        <f t="array" aca="1" ref="I2898" ca="1">_FV(A2898,"Low")</f>
        <v>19.96</v>
      </c>
      <c r="J2898" s="23" cm="1">
        <f t="array" aca="1" ref="J2898" ca="1">_FV(A2898,"High")</f>
        <v>20.100000000000001</v>
      </c>
      <c r="K2898" s="23" cm="1">
        <f t="array" aca="1" ref="K2898" ca="1">_FV(A2898,"Previous close",TRUE)</f>
        <v>20.03</v>
      </c>
      <c r="L2898" s="26"/>
      <c r="M2898" s="23" cm="1">
        <f t="array" aca="1" ref="M2898" ca="1">_FV(A2898,"52 week low",TRUE)</f>
        <v>19.409199999999998</v>
      </c>
      <c r="N2898" s="23" cm="1">
        <f t="array" aca="1" ref="N2898" ca="1">_FV(A2898,"52 week high",TRUE)</f>
        <v>22.43</v>
      </c>
      <c r="O2898" s="8" cm="1">
        <f t="array" aca="1" ref="O2898" ca="1">_FV(A2898,"Volume")</f>
        <v>45984</v>
      </c>
      <c r="P2898" s="7" cm="1">
        <f t="array" aca="1" ref="P2898" ca="1">_FV(A2898,"Volume average",TRUE)</f>
        <v>100705</v>
      </c>
      <c r="Q2898" t="s">
        <v>1040</v>
      </c>
      <c r="S2898" t="s">
        <v>51</v>
      </c>
      <c r="T2898" s="25" cm="1">
        <f t="array" aca="1" ref="T2898" ca="1">_FV(A2898,"Expense ratio",TRUE)</f>
        <v>2.8999999999999998E-3</v>
      </c>
      <c r="U2898" s="24" cm="1">
        <f t="array" aca="1" ref="U2898" ca="1">_FV(A2898,"Market cap",TRUE)</f>
        <v>314217727.75</v>
      </c>
      <c r="V2898" s="4">
        <v>314215584</v>
      </c>
      <c r="W2898" s="4">
        <v>314215584</v>
      </c>
      <c r="X2898" t="s">
        <v>7796</v>
      </c>
      <c r="Y2898" t="s">
        <v>7797</v>
      </c>
      <c r="Z2898" s="5">
        <v>19.908799999999999</v>
      </c>
      <c r="AB2898" s="5">
        <v>8.0799999999999997E-2</v>
      </c>
      <c r="AC2898" s="4">
        <v>160338</v>
      </c>
      <c r="AE2898" s="5">
        <v>0.29620806522443482</v>
      </c>
      <c r="AF2898" s="5">
        <v>2.7177618951099269</v>
      </c>
      <c r="AI2898" s="4">
        <v>160338</v>
      </c>
      <c r="AJ2898" s="5">
        <v>3187519.44</v>
      </c>
      <c r="AL2898" s="5">
        <v>22.43</v>
      </c>
      <c r="AM2898" s="5">
        <v>19.408999999999999</v>
      </c>
      <c r="AN2898" t="s">
        <v>90</v>
      </c>
      <c r="AO2898" t="str" cm="1">
        <f t="array" aca="1" ref="AO2898" ca="1">_FV(A2898,"Currency")</f>
        <v>USD</v>
      </c>
      <c r="AP2898" t="str" cm="1">
        <f t="array" aca="1" ref="AP2898" ca="1">_FV(A2898,"Exchange")</f>
        <v>NYSE Arca</v>
      </c>
      <c r="AQ2898" s="6" t="str" cm="1">
        <f t="array" aca="1" ref="AQ2898" ca="1">_FV(A2898,"Exchange abbreviation",TRUE)</f>
        <v>ARCX</v>
      </c>
      <c r="AR2898" t="str" cm="1">
        <f t="array" aca="1" ref="AR2898" ca="1">_FV(A2898,"Instrument type",TRUE)</f>
        <v>ETF</v>
      </c>
    </row>
    <row r="2899" spans="1:44" ht="18.75" customHeight="1" x14ac:dyDescent="0.25">
      <c r="A2899" t="e" vm="2911">
        <v>#VALUE!</v>
      </c>
      <c r="B2899" t="s">
        <v>7798</v>
      </c>
      <c r="C2899" t="s">
        <v>7799</v>
      </c>
      <c r="D2899" s="31" cm="1">
        <f t="array" aca="1" ref="D2899" ca="1">_FV(A2899,"Last trade time",TRUE)</f>
        <v>45824.843750092186</v>
      </c>
      <c r="E2899" s="23" cm="1">
        <f t="array" aca="1" ref="E2899" ca="1">_FV(A2899,"Price")</f>
        <v>40.53</v>
      </c>
      <c r="F2899" s="27" cm="1">
        <f t="array" aca="1" ref="F2899" ca="1">_FV(A2899,"Change (%)",TRUE)</f>
        <v>2.4729999999999999E-3</v>
      </c>
      <c r="G2899" s="26" cm="1">
        <f t="array" aca="1" ref="G2899" ca="1">_FV(A2899,"Change")</f>
        <v>0.1</v>
      </c>
      <c r="H2899" s="23" cm="1">
        <f t="array" aca="1" ref="H2899" ca="1">_FV(A2899,"Open")</f>
        <v>40.68</v>
      </c>
      <c r="I2899" s="23" cm="1">
        <f t="array" aca="1" ref="I2899" ca="1">_FV(A2899,"Low")</f>
        <v>40.36</v>
      </c>
      <c r="J2899" s="23" cm="1">
        <f t="array" aca="1" ref="J2899" ca="1">_FV(A2899,"High")</f>
        <v>40.783799999999999</v>
      </c>
      <c r="K2899" s="23" cm="1">
        <f t="array" aca="1" ref="K2899" ca="1">_FV(A2899,"Previous close",TRUE)</f>
        <v>40.43</v>
      </c>
      <c r="L2899" s="26"/>
      <c r="M2899" s="23" cm="1">
        <f t="array" aca="1" ref="M2899" ca="1">_FV(A2899,"52 week low",TRUE)</f>
        <v>36.69</v>
      </c>
      <c r="N2899" s="23" cm="1">
        <f t="array" aca="1" ref="N2899" ca="1">_FV(A2899,"52 week high",TRUE)</f>
        <v>49.05</v>
      </c>
      <c r="O2899" s="8" cm="1">
        <f t="array" aca="1" ref="O2899" ca="1">_FV(A2899,"Volume")</f>
        <v>8252</v>
      </c>
      <c r="P2899" s="7" cm="1">
        <f t="array" aca="1" ref="P2899" ca="1">_FV(A2899,"Volume average",TRUE)</f>
        <v>8464</v>
      </c>
      <c r="Q2899" t="s">
        <v>351</v>
      </c>
      <c r="S2899" t="s">
        <v>277</v>
      </c>
      <c r="T2899" s="25" cm="1">
        <f t="array" aca="1" ref="T2899" ca="1">_FV(A2899,"Expense ratio",TRUE)</f>
        <v>2.8999999999999998E-3</v>
      </c>
      <c r="U2899" s="24" cm="1">
        <f t="array" aca="1" ref="U2899" ca="1">_FV(A2899,"Market cap",TRUE)</f>
        <v>146739590.43000001</v>
      </c>
      <c r="V2899" s="4">
        <v>146740736</v>
      </c>
      <c r="W2899" s="4">
        <v>146740736</v>
      </c>
      <c r="Y2899" t="s">
        <v>7688</v>
      </c>
      <c r="Z2899" s="5">
        <v>41.38</v>
      </c>
      <c r="AA2899" s="5">
        <v>25.324639999999999</v>
      </c>
      <c r="AB2899" s="5">
        <v>2.3999999000000002E-3</v>
      </c>
      <c r="AC2899" s="4">
        <v>8336</v>
      </c>
      <c r="AE2899" s="5">
        <v>-6.5491974982529122</v>
      </c>
      <c r="AF2899" s="19">
        <v>-3.527334816771921</v>
      </c>
      <c r="AI2899" s="4">
        <v>8336</v>
      </c>
      <c r="AJ2899" s="5">
        <v>344360.16</v>
      </c>
      <c r="AL2899" s="5">
        <v>49.05</v>
      </c>
      <c r="AM2899" s="5">
        <v>36.69</v>
      </c>
      <c r="AN2899" t="s">
        <v>47</v>
      </c>
      <c r="AO2899" t="str" cm="1">
        <f t="array" aca="1" ref="AO2899" ca="1">_FV(A2899,"Currency")</f>
        <v>USD</v>
      </c>
      <c r="AP2899" t="str" cm="1">
        <f t="array" aca="1" ref="AP2899" ca="1">_FV(A2899,"Exchange")</f>
        <v>Nasdaq Stock Market</v>
      </c>
      <c r="AQ2899" s="6" t="str" cm="1">
        <f t="array" aca="1" ref="AQ2899" ca="1">_FV(A2899,"Exchange abbreviation",TRUE)</f>
        <v>XNAS</v>
      </c>
      <c r="AR2899" t="str" cm="1">
        <f t="array" aca="1" ref="AR2899" ca="1">_FV(A2899,"Instrument type",TRUE)</f>
        <v>ETF</v>
      </c>
    </row>
    <row r="2900" spans="1:44" ht="18.75" customHeight="1" x14ac:dyDescent="0.25">
      <c r="A2900" t="e" vm="2912">
        <v>#VALUE!</v>
      </c>
      <c r="B2900" t="s">
        <v>7800</v>
      </c>
      <c r="C2900" t="s">
        <v>7801</v>
      </c>
      <c r="D2900" s="31" cm="1">
        <f t="array" aca="1" ref="D2900" ca="1">_FV(A2900,"Last trade time",TRUE)</f>
        <v>45824.843750196094</v>
      </c>
      <c r="E2900" s="23" cm="1">
        <f t="array" aca="1" ref="E2900" ca="1">_FV(A2900,"Price")</f>
        <v>73.34</v>
      </c>
      <c r="F2900" s="27" cm="1">
        <f t="array" aca="1" ref="F2900" ca="1">_FV(A2900,"Change (%)",TRUE)</f>
        <v>1.1307000000000001E-2</v>
      </c>
      <c r="G2900" s="26" cm="1">
        <f t="array" aca="1" ref="G2900" ca="1">_FV(A2900,"Change")</f>
        <v>0.82</v>
      </c>
      <c r="H2900" s="23" cm="1">
        <f t="array" aca="1" ref="H2900" ca="1">_FV(A2900,"Open")</f>
        <v>73.16</v>
      </c>
      <c r="I2900" s="23" cm="1">
        <f t="array" aca="1" ref="I2900" ca="1">_FV(A2900,"Low")</f>
        <v>73.16</v>
      </c>
      <c r="J2900" s="23" cm="1">
        <f t="array" aca="1" ref="J2900" ca="1">_FV(A2900,"High")</f>
        <v>73.5</v>
      </c>
      <c r="K2900" s="23" cm="1">
        <f t="array" aca="1" ref="K2900" ca="1">_FV(A2900,"Previous close",TRUE)</f>
        <v>72.52</v>
      </c>
      <c r="L2900" s="26"/>
      <c r="M2900" s="23" cm="1">
        <f t="array" aca="1" ref="M2900" ca="1">_FV(A2900,"52 week low",TRUE)</f>
        <v>58.39</v>
      </c>
      <c r="N2900" s="23" cm="1">
        <f t="array" aca="1" ref="N2900" ca="1">_FV(A2900,"52 week high",TRUE)</f>
        <v>74.204499999999996</v>
      </c>
      <c r="O2900" s="8" cm="1">
        <f t="array" aca="1" ref="O2900" ca="1">_FV(A2900,"Volume")</f>
        <v>9643</v>
      </c>
      <c r="P2900" s="7" cm="1">
        <f t="array" aca="1" ref="P2900" ca="1">_FV(A2900,"Volume average",TRUE)</f>
        <v>30190</v>
      </c>
      <c r="Q2900" t="s">
        <v>50</v>
      </c>
      <c r="S2900" t="s">
        <v>1795</v>
      </c>
      <c r="T2900" s="25" cm="1">
        <f t="array" aca="1" ref="T2900" ca="1">_FV(A2900,"Expense ratio",TRUE)</f>
        <v>2.8999999999999998E-3</v>
      </c>
      <c r="U2900" s="24" cm="1">
        <f t="array" aca="1" ref="U2900" ca="1">_FV(A2900,"Market cap",TRUE)</f>
        <v>913758358.55999994</v>
      </c>
      <c r="V2900" s="4">
        <v>913758336</v>
      </c>
      <c r="W2900" s="4">
        <v>913758336</v>
      </c>
      <c r="X2900" t="s">
        <v>7802</v>
      </c>
      <c r="Y2900" t="s">
        <v>7803</v>
      </c>
      <c r="Z2900" s="5">
        <v>73.06</v>
      </c>
      <c r="AA2900" s="5">
        <v>25.333708000000001</v>
      </c>
      <c r="AB2900" s="5">
        <v>9.2999999999999992E-3</v>
      </c>
      <c r="AC2900" s="4">
        <v>35388</v>
      </c>
      <c r="AE2900" s="5">
        <v>3.4712338972541672</v>
      </c>
      <c r="AF2900" s="5">
        <v>14.48141071049915</v>
      </c>
      <c r="AI2900" s="4">
        <v>35388</v>
      </c>
      <c r="AJ2900" s="4">
        <v>2583324</v>
      </c>
      <c r="AL2900" s="5">
        <v>74.204999999999998</v>
      </c>
      <c r="AM2900" s="5">
        <v>58.39</v>
      </c>
      <c r="AN2900" t="s">
        <v>90</v>
      </c>
      <c r="AO2900" t="str" cm="1">
        <f t="array" aca="1" ref="AO2900" ca="1">_FV(A2900,"Currency")</f>
        <v>USD</v>
      </c>
      <c r="AP2900" t="str" cm="1">
        <f t="array" aca="1" ref="AP2900" ca="1">_FV(A2900,"Exchange")</f>
        <v>Nasdaq Stock Market</v>
      </c>
      <c r="AQ2900" s="6" t="str" cm="1">
        <f t="array" aca="1" ref="AQ2900" ca="1">_FV(A2900,"Exchange abbreviation",TRUE)</f>
        <v>XNAS</v>
      </c>
      <c r="AR2900" t="str" cm="1">
        <f t="array" aca="1" ref="AR2900" ca="1">_FV(A2900,"Instrument type",TRUE)</f>
        <v>ETF</v>
      </c>
    </row>
    <row r="2901" spans="1:44" ht="18.75" customHeight="1" x14ac:dyDescent="0.25">
      <c r="A2901" t="e" vm="2913">
        <v>#VALUE!</v>
      </c>
      <c r="B2901" t="s">
        <v>7804</v>
      </c>
      <c r="C2901" t="s">
        <v>7805</v>
      </c>
      <c r="D2901" s="31" cm="1">
        <f t="array" aca="1" ref="D2901" ca="1">_FV(A2901,"Last trade time",TRUE)</f>
        <v>45824.840277789066</v>
      </c>
      <c r="E2901" s="23" cm="1">
        <f t="array" aca="1" ref="E2901" ca="1">_FV(A2901,"Price")</f>
        <v>28.6967</v>
      </c>
      <c r="F2901" s="27" cm="1">
        <f t="array" aca="1" ref="F2901" ca="1">_FV(A2901,"Change (%)",TRUE)</f>
        <v>7.4919999999999995E-3</v>
      </c>
      <c r="G2901" s="26" cm="1">
        <f t="array" aca="1" ref="G2901" ca="1">_FV(A2901,"Change")</f>
        <v>0.21340000000000001</v>
      </c>
      <c r="H2901" s="23" cm="1">
        <f t="array" aca="1" ref="H2901" ca="1">_FV(A2901,"Open")</f>
        <v>28.76</v>
      </c>
      <c r="I2901" s="23" cm="1">
        <f t="array" aca="1" ref="I2901" ca="1">_FV(A2901,"Low")</f>
        <v>28.69</v>
      </c>
      <c r="J2901" s="23" cm="1">
        <f t="array" aca="1" ref="J2901" ca="1">_FV(A2901,"High")</f>
        <v>28.76</v>
      </c>
      <c r="K2901" s="23" cm="1">
        <f t="array" aca="1" ref="K2901" ca="1">_FV(A2901,"Previous close",TRUE)</f>
        <v>28.4833</v>
      </c>
      <c r="L2901" s="26"/>
      <c r="M2901" s="23" cm="1">
        <f t="array" aca="1" ref="M2901" ca="1">_FV(A2901,"52 week low",TRUE)</f>
        <v>23.1</v>
      </c>
      <c r="N2901" s="23" cm="1">
        <f t="array" aca="1" ref="N2901" ca="1">_FV(A2901,"52 week high",TRUE)</f>
        <v>28.824999999999999</v>
      </c>
      <c r="O2901" s="8" cm="1">
        <f t="array" aca="1" ref="O2901" ca="1">_FV(A2901,"Volume")</f>
        <v>2318</v>
      </c>
      <c r="P2901" s="7" cm="1">
        <f t="array" aca="1" ref="P2901" ca="1">_FV(A2901,"Volume average",TRUE)</f>
        <v>3262</v>
      </c>
      <c r="Q2901" t="s">
        <v>703</v>
      </c>
      <c r="S2901" t="s">
        <v>5505</v>
      </c>
      <c r="T2901" s="25" cm="1">
        <f t="array" aca="1" ref="T2901" ca="1">_FV(A2901,"Expense ratio",TRUE)</f>
        <v>2.8999999999999998E-3</v>
      </c>
      <c r="U2901" s="24" cm="1">
        <f t="array" aca="1" ref="U2901" ca="1">_FV(A2901,"Market cap",TRUE)</f>
        <v>18412526.989999998</v>
      </c>
      <c r="V2901" s="4">
        <v>18412526</v>
      </c>
      <c r="W2901" s="4">
        <v>18412526</v>
      </c>
      <c r="Y2901" t="s">
        <v>654</v>
      </c>
      <c r="Z2901" s="5">
        <v>28.5518</v>
      </c>
      <c r="AA2901" s="19">
        <v>16.783494999999998</v>
      </c>
      <c r="AB2901" s="20"/>
      <c r="AC2901" s="4">
        <v>3047</v>
      </c>
      <c r="AE2901" s="5">
        <v>16.871933928413309</v>
      </c>
      <c r="AF2901" s="20"/>
      <c r="AI2901" s="4">
        <v>3047</v>
      </c>
      <c r="AJ2901" s="5">
        <v>87128.964999999997</v>
      </c>
      <c r="AL2901" s="5">
        <v>28.75</v>
      </c>
      <c r="AM2901" s="5">
        <v>23.1</v>
      </c>
      <c r="AN2901" t="s">
        <v>47</v>
      </c>
      <c r="AO2901" t="str" cm="1">
        <f t="array" aca="1" ref="AO2901" ca="1">_FV(A2901,"Currency")</f>
        <v>USD</v>
      </c>
      <c r="AP2901" t="str" cm="1">
        <f t="array" aca="1" ref="AP2901" ca="1">_FV(A2901,"Exchange")</f>
        <v>New York Stock Exchange</v>
      </c>
      <c r="AQ2901" s="6" t="str" cm="1">
        <f t="array" aca="1" ref="AQ2901" ca="1">_FV(A2901,"Exchange abbreviation",TRUE)</f>
        <v>XNYS</v>
      </c>
      <c r="AR2901" t="str" cm="1">
        <f t="array" aca="1" ref="AR2901" ca="1">_FV(A2901,"Instrument type",TRUE)</f>
        <v>ETF</v>
      </c>
    </row>
    <row r="2902" spans="1:44" ht="18.75" customHeight="1" x14ac:dyDescent="0.25">
      <c r="A2902" t="e" vm="2914">
        <v>#VALUE!</v>
      </c>
      <c r="B2902" t="s">
        <v>7806</v>
      </c>
      <c r="C2902" t="s">
        <v>7807</v>
      </c>
      <c r="D2902" s="31" cm="1">
        <f t="array" aca="1" ref="D2902" ca="1">_FV(A2902,"Last trade time",TRUE)</f>
        <v>45824.84027780078</v>
      </c>
      <c r="E2902" s="23" cm="1">
        <f t="array" aca="1" ref="E2902" ca="1">_FV(A2902,"Price")</f>
        <v>29.431699999999999</v>
      </c>
      <c r="F2902" s="27" cm="1">
        <f t="array" aca="1" ref="F2902" ca="1">_FV(A2902,"Change (%)",TRUE)</f>
        <v>1.3139000000000001E-2</v>
      </c>
      <c r="G2902" s="26" cm="1">
        <f t="array" aca="1" ref="G2902" ca="1">_FV(A2902,"Change")</f>
        <v>0.38169999999999998</v>
      </c>
      <c r="H2902" s="23" cm="1">
        <f t="array" aca="1" ref="H2902" ca="1">_FV(A2902,"Open")</f>
        <v>29.29</v>
      </c>
      <c r="I2902" s="23" cm="1">
        <f t="array" aca="1" ref="I2902" ca="1">_FV(A2902,"Low")</f>
        <v>29.29</v>
      </c>
      <c r="J2902" s="23" cm="1">
        <f t="array" aca="1" ref="J2902" ca="1">_FV(A2902,"High")</f>
        <v>31.069900000000001</v>
      </c>
      <c r="K2902" s="23" cm="1">
        <f t="array" aca="1" ref="K2902" ca="1">_FV(A2902,"Previous close",TRUE)</f>
        <v>29.05</v>
      </c>
      <c r="L2902" s="26"/>
      <c r="M2902" s="23" cm="1">
        <f t="array" aca="1" ref="M2902" ca="1">_FV(A2902,"52 week low",TRUE)</f>
        <v>23.28</v>
      </c>
      <c r="N2902" s="23" cm="1">
        <f t="array" aca="1" ref="N2902" ca="1">_FV(A2902,"52 week high",TRUE)</f>
        <v>31.069900000000001</v>
      </c>
      <c r="O2902" s="8" cm="1">
        <f t="array" aca="1" ref="O2902" ca="1">_FV(A2902,"Volume")</f>
        <v>2860</v>
      </c>
      <c r="P2902" s="7" cm="1">
        <f t="array" aca="1" ref="P2902" ca="1">_FV(A2902,"Volume average",TRUE)</f>
        <v>8383</v>
      </c>
      <c r="Q2902" t="s">
        <v>50</v>
      </c>
      <c r="S2902" t="s">
        <v>5533</v>
      </c>
      <c r="T2902" s="25" cm="1">
        <f t="array" aca="1" ref="T2902" ca="1">_FV(A2902,"Expense ratio",TRUE)</f>
        <v>2.8999999999999998E-3</v>
      </c>
      <c r="U2902" s="24" cm="1">
        <f t="array" aca="1" ref="U2902" ca="1">_FV(A2902,"Market cap",TRUE)</f>
        <v>23377127.82</v>
      </c>
      <c r="V2902" s="4">
        <v>23377128</v>
      </c>
      <c r="W2902" s="4">
        <v>23377128</v>
      </c>
      <c r="Y2902" t="s">
        <v>5169</v>
      </c>
      <c r="Z2902" s="5">
        <v>29.488</v>
      </c>
      <c r="AA2902" s="5">
        <v>22.101766999999999</v>
      </c>
      <c r="AC2902" s="4">
        <v>9242</v>
      </c>
      <c r="AE2902" s="5">
        <v>4.8624955351722399</v>
      </c>
      <c r="AI2902" s="4">
        <v>9242</v>
      </c>
      <c r="AJ2902" s="5">
        <v>272628.83380000002</v>
      </c>
      <c r="AL2902" s="5">
        <v>29.84</v>
      </c>
      <c r="AM2902" s="5">
        <v>23.28</v>
      </c>
      <c r="AN2902" t="s">
        <v>47</v>
      </c>
      <c r="AO2902" t="str" cm="1">
        <f t="array" aca="1" ref="AO2902" ca="1">_FV(A2902,"Currency")</f>
        <v>USD</v>
      </c>
      <c r="AP2902" t="str" cm="1">
        <f t="array" aca="1" ref="AP2902" ca="1">_FV(A2902,"Exchange")</f>
        <v>NYSE Arca</v>
      </c>
      <c r="AQ2902" s="6" t="str" cm="1">
        <f t="array" aca="1" ref="AQ2902" ca="1">_FV(A2902,"Exchange abbreviation",TRUE)</f>
        <v>ARCX</v>
      </c>
      <c r="AR2902" t="str" cm="1">
        <f t="array" aca="1" ref="AR2902" ca="1">_FV(A2902,"Instrument type",TRUE)</f>
        <v>ETF</v>
      </c>
    </row>
    <row r="2903" spans="1:44" ht="18.75" customHeight="1" x14ac:dyDescent="0.25">
      <c r="A2903" t="e" vm="2915">
        <v>#VALUE!</v>
      </c>
      <c r="B2903" t="s">
        <v>7808</v>
      </c>
      <c r="C2903" t="s">
        <v>7809</v>
      </c>
      <c r="D2903" s="31" cm="1">
        <f t="array" aca="1" ref="D2903" ca="1">_FV(A2903,"Last trade time",TRUE)</f>
        <v>45824.840277812502</v>
      </c>
      <c r="E2903" s="23" cm="1">
        <f t="array" aca="1" ref="E2903" ca="1">_FV(A2903,"Price")</f>
        <v>37.24</v>
      </c>
      <c r="F2903" s="27" cm="1">
        <f t="array" aca="1" ref="F2903" ca="1">_FV(A2903,"Change (%)",TRUE)</f>
        <v>1.0603E-2</v>
      </c>
      <c r="G2903" s="26" cm="1">
        <f t="array" aca="1" ref="G2903" ca="1">_FV(A2903,"Change")</f>
        <v>0.39069999999999999</v>
      </c>
      <c r="H2903" s="23" cm="1">
        <f t="array" aca="1" ref="H2903" ca="1">_FV(A2903,"Open")</f>
        <v>37.200000000000003</v>
      </c>
      <c r="I2903" s="23" cm="1">
        <f t="array" aca="1" ref="I2903" ca="1">_FV(A2903,"Low")</f>
        <v>37.127200000000002</v>
      </c>
      <c r="J2903" s="23" cm="1">
        <f t="array" aca="1" ref="J2903" ca="1">_FV(A2903,"High")</f>
        <v>37.340000000000003</v>
      </c>
      <c r="K2903" s="23" cm="1">
        <f t="array" aca="1" ref="K2903" ca="1">_FV(A2903,"Previous close",TRUE)</f>
        <v>36.849299999999999</v>
      </c>
      <c r="L2903" s="26"/>
      <c r="M2903" s="23" cm="1">
        <f t="array" aca="1" ref="M2903" ca="1">_FV(A2903,"52 week low",TRUE)</f>
        <v>31.58</v>
      </c>
      <c r="N2903" s="23" cm="1">
        <f t="array" aca="1" ref="N2903" ca="1">_FV(A2903,"52 week high",TRUE)</f>
        <v>38.5</v>
      </c>
      <c r="O2903" s="8" cm="1">
        <f t="array" aca="1" ref="O2903" ca="1">_FV(A2903,"Volume")</f>
        <v>2157</v>
      </c>
      <c r="P2903" s="7" cm="1">
        <f t="array" aca="1" ref="P2903" ca="1">_FV(A2903,"Volume average",TRUE)</f>
        <v>7000</v>
      </c>
      <c r="Q2903" t="s">
        <v>1641</v>
      </c>
      <c r="S2903" t="s">
        <v>3657</v>
      </c>
      <c r="T2903" s="25" cm="1">
        <f t="array" aca="1" ref="T2903" ca="1">_FV(A2903,"Expense ratio",TRUE)</f>
        <v>2.8999999999999998E-3</v>
      </c>
      <c r="U2903" s="24" cm="1">
        <f t="array" aca="1" ref="U2903" ca="1">_FV(A2903,"Market cap",TRUE)</f>
        <v>85574924.069999993</v>
      </c>
      <c r="V2903" s="4">
        <v>85574928</v>
      </c>
      <c r="W2903" s="4">
        <v>85574928</v>
      </c>
      <c r="Y2903" t="s">
        <v>4086</v>
      </c>
      <c r="Z2903" s="5">
        <v>36.92</v>
      </c>
      <c r="AA2903" s="19">
        <v>19.422142000000001</v>
      </c>
      <c r="AB2903" s="19">
        <v>1.8099998999999999E-2</v>
      </c>
      <c r="AC2903" s="4">
        <v>9712</v>
      </c>
      <c r="AE2903" s="5">
        <v>2.91309670041715</v>
      </c>
      <c r="AF2903" s="5">
        <v>8.6120693976490248</v>
      </c>
      <c r="AI2903" s="4">
        <v>9712</v>
      </c>
      <c r="AJ2903" s="5">
        <v>358745.74080000003</v>
      </c>
      <c r="AL2903" s="5">
        <v>38.5</v>
      </c>
      <c r="AM2903" s="5">
        <v>31.58</v>
      </c>
      <c r="AN2903" t="s">
        <v>47</v>
      </c>
      <c r="AO2903" t="str" cm="1">
        <f t="array" aca="1" ref="AO2903" ca="1">_FV(A2903,"Currency")</f>
        <v>USD</v>
      </c>
      <c r="AP2903" t="str" cm="1">
        <f t="array" aca="1" ref="AP2903" ca="1">_FV(A2903,"Exchange")</f>
        <v>NYSE Arca</v>
      </c>
      <c r="AQ2903" s="6" t="str" cm="1">
        <f t="array" aca="1" ref="AQ2903" ca="1">_FV(A2903,"Exchange abbreviation",TRUE)</f>
        <v>ARCX</v>
      </c>
      <c r="AR2903" t="str" cm="1">
        <f t="array" aca="1" ref="AR2903" ca="1">_FV(A2903,"Instrument type",TRUE)</f>
        <v>ETF</v>
      </c>
    </row>
    <row r="2904" spans="1:44" ht="18.75" customHeight="1" x14ac:dyDescent="0.25">
      <c r="A2904" t="e" vm="2916">
        <v>#VALUE!</v>
      </c>
      <c r="B2904" t="s">
        <v>7810</v>
      </c>
      <c r="C2904" t="s">
        <v>7811</v>
      </c>
      <c r="D2904" s="31" cm="1">
        <f t="array" aca="1" ref="D2904" ca="1">_FV(A2904,"Last trade time",TRUE)</f>
        <v>45824.84027780078</v>
      </c>
      <c r="E2904" s="23" cm="1">
        <f t="array" aca="1" ref="E2904" ca="1">_FV(A2904,"Price")</f>
        <v>29.23</v>
      </c>
      <c r="F2904" s="27" cm="1">
        <f t="array" aca="1" ref="F2904" ca="1">_FV(A2904,"Change (%)",TRUE)</f>
        <v>6.5430000000000002E-3</v>
      </c>
      <c r="G2904" s="26" cm="1">
        <f t="array" aca="1" ref="G2904" ca="1">_FV(A2904,"Change")</f>
        <v>0.19</v>
      </c>
      <c r="H2904" s="23" cm="1">
        <f t="array" aca="1" ref="H2904" ca="1">_FV(A2904,"Open")</f>
        <v>29.23</v>
      </c>
      <c r="I2904" s="23" cm="1">
        <f t="array" aca="1" ref="I2904" ca="1">_FV(A2904,"Low")</f>
        <v>29.22</v>
      </c>
      <c r="J2904" s="23" cm="1">
        <f t="array" aca="1" ref="J2904" ca="1">_FV(A2904,"High")</f>
        <v>29.43</v>
      </c>
      <c r="K2904" s="23" cm="1">
        <f t="array" aca="1" ref="K2904" ca="1">_FV(A2904,"Previous close",TRUE)</f>
        <v>29.04</v>
      </c>
      <c r="L2904" s="26"/>
      <c r="M2904" s="23" cm="1">
        <f t="array" aca="1" ref="M2904" ca="1">_FV(A2904,"52 week low",TRUE)</f>
        <v>23.160799999999998</v>
      </c>
      <c r="N2904" s="23" cm="1">
        <f t="array" aca="1" ref="N2904" ca="1">_FV(A2904,"52 week high",TRUE)</f>
        <v>29.43</v>
      </c>
      <c r="O2904" s="8" cm="1">
        <f t="array" aca="1" ref="O2904" ca="1">_FV(A2904,"Volume")</f>
        <v>414526</v>
      </c>
      <c r="P2904" s="7" cm="1">
        <f t="array" aca="1" ref="P2904" ca="1">_FV(A2904,"Volume average",TRUE)</f>
        <v>556657</v>
      </c>
      <c r="Q2904" t="s">
        <v>464</v>
      </c>
      <c r="T2904" s="25" cm="1">
        <f t="array" aca="1" ref="T2904" ca="1">_FV(A2904,"Expense ratio",TRUE)</f>
        <v>2.8999999999999998E-3</v>
      </c>
      <c r="U2904" s="24" cm="1">
        <f t="array" aca="1" ref="U2904" ca="1">_FV(A2904,"Market cap",TRUE)</f>
        <v>8317399509.8000002</v>
      </c>
      <c r="Z2904" s="18"/>
      <c r="AC2904" s="21">
        <v>504346</v>
      </c>
      <c r="AE2904" s="18"/>
      <c r="AI2904" s="21"/>
      <c r="AJ2904" s="18"/>
      <c r="AL2904" s="18"/>
      <c r="AM2904" s="18"/>
      <c r="AN2904" t="s">
        <v>73</v>
      </c>
      <c r="AO2904" t="str" cm="1">
        <f t="array" aca="1" ref="AO2904" ca="1">_FV(A2904,"Currency")</f>
        <v>USD</v>
      </c>
      <c r="AP2904" t="str" cm="1">
        <f t="array" aca="1" ref="AP2904" ca="1">_FV(A2904,"Exchange")</f>
        <v>NYSE Arca</v>
      </c>
      <c r="AQ2904" s="6" t="str" cm="1">
        <f t="array" aca="1" ref="AQ2904" ca="1">_FV(A2904,"Exchange abbreviation",TRUE)</f>
        <v>ARCX</v>
      </c>
      <c r="AR2904" t="str" cm="1">
        <f t="array" aca="1" ref="AR2904" ca="1">_FV(A2904,"Instrument type",TRUE)</f>
        <v>ETF</v>
      </c>
    </row>
    <row r="2905" spans="1:44" ht="18.75" customHeight="1" x14ac:dyDescent="0.25">
      <c r="A2905" t="e" vm="2917">
        <v>#VALUE!</v>
      </c>
      <c r="B2905" t="s">
        <v>7812</v>
      </c>
      <c r="C2905" t="s">
        <v>7813</v>
      </c>
      <c r="D2905" s="31" cm="1">
        <f t="array" aca="1" ref="D2905" ca="1">_FV(A2905,"Last trade time",TRUE)</f>
        <v>45824.84027780078</v>
      </c>
      <c r="E2905" s="23" cm="1">
        <f t="array" aca="1" ref="E2905" ca="1">_FV(A2905,"Price")</f>
        <v>61.536099999999998</v>
      </c>
      <c r="F2905" s="27" cm="1">
        <f t="array" aca="1" ref="F2905" ca="1">_FV(A2905,"Change (%)",TRUE)</f>
        <v>7.711E-3</v>
      </c>
      <c r="G2905" s="26" cm="1">
        <f t="array" aca="1" ref="G2905" ca="1">_FV(A2905,"Change")</f>
        <v>0.47089999999999999</v>
      </c>
      <c r="H2905" s="23" cm="1">
        <f t="array" aca="1" ref="H2905" ca="1">_FV(A2905,"Open")</f>
        <v>61.7</v>
      </c>
      <c r="I2905" s="23" cm="1">
        <f t="array" aca="1" ref="I2905" ca="1">_FV(A2905,"Low")</f>
        <v>61.447400000000002</v>
      </c>
      <c r="J2905" s="23" cm="1">
        <f t="array" aca="1" ref="J2905" ca="1">_FV(A2905,"High")</f>
        <v>61.7</v>
      </c>
      <c r="K2905" s="23" cm="1">
        <f t="array" aca="1" ref="K2905" ca="1">_FV(A2905,"Previous close",TRUE)</f>
        <v>61.065199999999997</v>
      </c>
      <c r="L2905" s="26"/>
      <c r="M2905" s="23" cm="1">
        <f t="array" aca="1" ref="M2905" ca="1">_FV(A2905,"52 week low",TRUE)</f>
        <v>52.93</v>
      </c>
      <c r="N2905" s="23" cm="1">
        <f t="array" aca="1" ref="N2905" ca="1">_FV(A2905,"52 week high",TRUE)</f>
        <v>64.72</v>
      </c>
      <c r="O2905" s="8" cm="1">
        <f t="array" aca="1" ref="O2905" ca="1">_FV(A2905,"Volume")</f>
        <v>1743</v>
      </c>
      <c r="P2905" s="7" cm="1">
        <f t="array" aca="1" ref="P2905" ca="1">_FV(A2905,"Volume average",TRUE)</f>
        <v>4616</v>
      </c>
      <c r="Q2905" t="s">
        <v>143</v>
      </c>
      <c r="R2905" t="s">
        <v>4479</v>
      </c>
      <c r="T2905" s="25" cm="1">
        <f t="array" aca="1" ref="T2905" ca="1">_FV(A2905,"Expense ratio",TRUE)</f>
        <v>2.8999999999999998E-3</v>
      </c>
      <c r="U2905" s="24" cm="1">
        <f t="array" aca="1" ref="U2905" ca="1">_FV(A2905,"Market cap",TRUE)</f>
        <v>265251056.65000001</v>
      </c>
      <c r="Z2905" s="18"/>
      <c r="AC2905" s="21">
        <v>4463</v>
      </c>
      <c r="AE2905" s="18"/>
      <c r="AF2905" s="20"/>
      <c r="AI2905" s="21"/>
      <c r="AJ2905" s="18"/>
      <c r="AL2905" s="18"/>
      <c r="AM2905" s="18"/>
      <c r="AN2905" t="s">
        <v>73</v>
      </c>
      <c r="AO2905" t="str" cm="1">
        <f t="array" aca="1" ref="AO2905" ca="1">_FV(A2905,"Currency")</f>
        <v>USD</v>
      </c>
      <c r="AP2905" t="str" cm="1">
        <f t="array" aca="1" ref="AP2905" ca="1">_FV(A2905,"Exchange")</f>
        <v>NYSE Arca</v>
      </c>
      <c r="AQ2905" s="6" t="str" cm="1">
        <f t="array" aca="1" ref="AQ2905" ca="1">_FV(A2905,"Exchange abbreviation",TRUE)</f>
        <v>ARCX</v>
      </c>
      <c r="AR2905" t="str" cm="1">
        <f t="array" aca="1" ref="AR2905" ca="1">_FV(A2905,"Instrument type",TRUE)</f>
        <v>ETF</v>
      </c>
    </row>
    <row r="2906" spans="1:44" ht="18.75" customHeight="1" x14ac:dyDescent="0.25">
      <c r="A2906" t="e" vm="2918">
        <v>#VALUE!</v>
      </c>
      <c r="B2906" t="s">
        <v>7814</v>
      </c>
      <c r="C2906" t="s">
        <v>7815</v>
      </c>
      <c r="D2906" s="31" cm="1">
        <f t="array" aca="1" ref="D2906" ca="1">_FV(A2906,"Last trade time",TRUE)</f>
        <v>45824.912505925779</v>
      </c>
      <c r="E2906" s="23" cm="1">
        <f t="array" aca="1" ref="E2906" ca="1">_FV(A2906,"Price")</f>
        <v>33.049999999999997</v>
      </c>
      <c r="F2906" s="27" cm="1">
        <f t="array" aca="1" ref="F2906" ca="1">_FV(A2906,"Change (%)",TRUE)</f>
        <v>3.9489999999999994E-3</v>
      </c>
      <c r="G2906" s="26" cm="1">
        <f t="array" aca="1" ref="G2906" ca="1">_FV(A2906,"Change")</f>
        <v>0.13</v>
      </c>
      <c r="H2906" s="23" cm="1">
        <f t="array" aca="1" ref="H2906" ca="1">_FV(A2906,"Open")</f>
        <v>33.18</v>
      </c>
      <c r="I2906" s="23" cm="1">
        <f t="array" aca="1" ref="I2906" ca="1">_FV(A2906,"Low")</f>
        <v>33.024999999999999</v>
      </c>
      <c r="J2906" s="23" cm="1">
        <f t="array" aca="1" ref="J2906" ca="1">_FV(A2906,"High")</f>
        <v>33.299999999999997</v>
      </c>
      <c r="K2906" s="23" cm="1">
        <f t="array" aca="1" ref="K2906" ca="1">_FV(A2906,"Previous close",TRUE)</f>
        <v>32.92</v>
      </c>
      <c r="L2906" s="26"/>
      <c r="M2906" s="23" cm="1">
        <f t="array" aca="1" ref="M2906" ca="1">_FV(A2906,"52 week low",TRUE)</f>
        <v>26.214400000000001</v>
      </c>
      <c r="N2906" s="23" cm="1">
        <f t="array" aca="1" ref="N2906" ca="1">_FV(A2906,"52 week high",TRUE)</f>
        <v>33.299999999999997</v>
      </c>
      <c r="O2906" s="8" cm="1">
        <f t="array" aca="1" ref="O2906" ca="1">_FV(A2906,"Volume")</f>
        <v>337158</v>
      </c>
      <c r="P2906" s="7" cm="1">
        <f t="array" aca="1" ref="P2906" ca="1">_FV(A2906,"Volume average",TRUE)</f>
        <v>638946</v>
      </c>
      <c r="Q2906" t="s">
        <v>703</v>
      </c>
      <c r="S2906" t="s">
        <v>4555</v>
      </c>
      <c r="T2906" s="25" cm="1">
        <f t="array" aca="1" ref="T2906" ca="1">_FV(A2906,"Expense ratio",TRUE)</f>
        <v>2.8999999999999998E-3</v>
      </c>
      <c r="U2906" s="24" cm="1">
        <f t="array" aca="1" ref="U2906" ca="1">_FV(A2906,"Market cap",TRUE)</f>
        <v>2904857884.7199998</v>
      </c>
      <c r="V2906" s="17">
        <v>2904857856</v>
      </c>
      <c r="W2906" s="17">
        <v>2904857856</v>
      </c>
      <c r="Y2906" t="s">
        <v>5564</v>
      </c>
      <c r="Z2906" s="5">
        <v>32.759819999999998</v>
      </c>
      <c r="AA2906" s="19">
        <v>14.766517</v>
      </c>
      <c r="AB2906" s="19">
        <v>2.52E-2</v>
      </c>
      <c r="AC2906" s="4">
        <v>568649</v>
      </c>
      <c r="AE2906" s="5">
        <v>20.717110645992911</v>
      </c>
      <c r="AF2906" s="5">
        <v>14.65123154647738</v>
      </c>
      <c r="AI2906" s="4">
        <v>568649</v>
      </c>
      <c r="AJ2906" s="5">
        <v>18685806.140000001</v>
      </c>
      <c r="AL2906" s="5">
        <v>33.04</v>
      </c>
      <c r="AM2906" s="5">
        <v>26.213999999999999</v>
      </c>
      <c r="AN2906" t="s">
        <v>82</v>
      </c>
      <c r="AO2906" t="str" cm="1">
        <f t="array" aca="1" ref="AO2906" ca="1">_FV(A2906,"Currency")</f>
        <v>USD</v>
      </c>
      <c r="AP2906" t="str" cm="1">
        <f t="array" aca="1" ref="AP2906" ca="1">_FV(A2906,"Exchange")</f>
        <v>NYSE Arca</v>
      </c>
      <c r="AQ2906" s="6" t="str" cm="1">
        <f t="array" aca="1" ref="AQ2906" ca="1">_FV(A2906,"Exchange abbreviation",TRUE)</f>
        <v>ARCX</v>
      </c>
      <c r="AR2906" t="str" cm="1">
        <f t="array" aca="1" ref="AR2906" ca="1">_FV(A2906,"Instrument type",TRUE)</f>
        <v>ETF</v>
      </c>
    </row>
    <row r="2907" spans="1:44" ht="18.75" customHeight="1" x14ac:dyDescent="0.25">
      <c r="A2907" t="e" vm="2919">
        <v>#VALUE!</v>
      </c>
      <c r="B2907" t="s">
        <v>7816</v>
      </c>
      <c r="C2907" t="s">
        <v>7817</v>
      </c>
      <c r="D2907" s="31" cm="1">
        <f t="array" aca="1" ref="D2907" ca="1">_FV(A2907,"Last trade time",TRUE)</f>
        <v>45824.840277812502</v>
      </c>
      <c r="E2907" s="23" cm="1">
        <f t="array" aca="1" ref="E2907" ca="1">_FV(A2907,"Price")</f>
        <v>32.67</v>
      </c>
      <c r="F2907" s="27" cm="1">
        <f t="array" aca="1" ref="F2907" ca="1">_FV(A2907,"Change (%)",TRUE)</f>
        <v>-2.4429999999999999E-3</v>
      </c>
      <c r="G2907" s="26" cm="1">
        <f t="array" aca="1" ref="G2907" ca="1">_FV(A2907,"Change")</f>
        <v>-0.08</v>
      </c>
      <c r="H2907" s="23" cm="1">
        <f t="array" aca="1" ref="H2907" ca="1">_FV(A2907,"Open")</f>
        <v>32.93</v>
      </c>
      <c r="I2907" s="23" cm="1">
        <f t="array" aca="1" ref="I2907" ca="1">_FV(A2907,"Low")</f>
        <v>32.67</v>
      </c>
      <c r="J2907" s="23" cm="1">
        <f t="array" aca="1" ref="J2907" ca="1">_FV(A2907,"High")</f>
        <v>33.08</v>
      </c>
      <c r="K2907" s="23" cm="1">
        <f t="array" aca="1" ref="K2907" ca="1">_FV(A2907,"Previous close",TRUE)</f>
        <v>32.75</v>
      </c>
      <c r="L2907" s="26"/>
      <c r="M2907" s="23" cm="1">
        <f t="array" aca="1" ref="M2907" ca="1">_FV(A2907,"52 week low",TRUE)</f>
        <v>26.61</v>
      </c>
      <c r="N2907" s="23" cm="1">
        <f t="array" aca="1" ref="N2907" ca="1">_FV(A2907,"52 week high",TRUE)</f>
        <v>33.270000000000003</v>
      </c>
      <c r="O2907" s="8" cm="1">
        <f t="array" aca="1" ref="O2907" ca="1">_FV(A2907,"Volume")</f>
        <v>77565</v>
      </c>
      <c r="P2907" s="7" cm="1">
        <f t="array" aca="1" ref="P2907" ca="1">_FV(A2907,"Volume average",TRUE)</f>
        <v>82727</v>
      </c>
      <c r="Q2907" t="s">
        <v>147</v>
      </c>
      <c r="S2907" t="s">
        <v>277</v>
      </c>
      <c r="T2907" s="25" cm="1">
        <f t="array" aca="1" ref="T2907" ca="1">_FV(A2907,"Expense ratio",TRUE)</f>
        <v>2.8999999999999998E-3</v>
      </c>
      <c r="U2907" s="24" cm="1">
        <f t="array" aca="1" ref="U2907" ca="1">_FV(A2907,"Market cap",TRUE)</f>
        <v>448140128.82999998</v>
      </c>
      <c r="V2907" s="17">
        <v>448143616</v>
      </c>
      <c r="W2907" s="17">
        <v>448143616</v>
      </c>
      <c r="Y2907" t="s">
        <v>3371</v>
      </c>
      <c r="Z2907" s="5">
        <v>32.659999999999997</v>
      </c>
      <c r="AA2907" s="19">
        <v>18.940270999999999</v>
      </c>
      <c r="AB2907" s="19">
        <v>2.24E-2</v>
      </c>
      <c r="AC2907" s="4">
        <v>92526</v>
      </c>
      <c r="AE2907" s="5">
        <v>16.669340914054121</v>
      </c>
      <c r="AF2907" s="5">
        <v>6.750078803081494</v>
      </c>
      <c r="AI2907" s="4">
        <v>92526</v>
      </c>
      <c r="AJ2907" s="5">
        <v>3020973.9</v>
      </c>
      <c r="AL2907" s="5">
        <v>33.270000000000003</v>
      </c>
      <c r="AM2907" s="5">
        <v>26.61</v>
      </c>
      <c r="AN2907" t="s">
        <v>90</v>
      </c>
      <c r="AO2907" t="str" cm="1">
        <f t="array" aca="1" ref="AO2907" ca="1">_FV(A2907,"Currency")</f>
        <v>USD</v>
      </c>
      <c r="AP2907" t="str" cm="1">
        <f t="array" aca="1" ref="AP2907" ca="1">_FV(A2907,"Exchange")</f>
        <v>NYSE Arca</v>
      </c>
      <c r="AQ2907" s="6" t="str" cm="1">
        <f t="array" aca="1" ref="AQ2907" ca="1">_FV(A2907,"Exchange abbreviation",TRUE)</f>
        <v>ARCX</v>
      </c>
      <c r="AR2907" t="str" cm="1">
        <f t="array" aca="1" ref="AR2907" ca="1">_FV(A2907,"Instrument type",TRUE)</f>
        <v>ETF</v>
      </c>
    </row>
    <row r="2908" spans="1:44" ht="18.75" customHeight="1" x14ac:dyDescent="0.25">
      <c r="A2908" t="e" vm="2920">
        <v>#VALUE!</v>
      </c>
      <c r="B2908" t="s">
        <v>7818</v>
      </c>
      <c r="C2908" t="s">
        <v>7819</v>
      </c>
      <c r="D2908" s="31" cm="1">
        <f t="array" aca="1" ref="D2908" ca="1">_FV(A2908,"Last trade time",TRUE)</f>
        <v>45824.843750057815</v>
      </c>
      <c r="E2908" s="23" cm="1">
        <f t="array" aca="1" ref="E2908" ca="1">_FV(A2908,"Price")</f>
        <v>31.34</v>
      </c>
      <c r="F2908" s="27" cm="1">
        <f t="array" aca="1" ref="F2908" ca="1">_FV(A2908,"Change (%)",TRUE)</f>
        <v>1.4896E-2</v>
      </c>
      <c r="G2908" s="26" cm="1">
        <f t="array" aca="1" ref="G2908" ca="1">_FV(A2908,"Change")</f>
        <v>0.46</v>
      </c>
      <c r="H2908" s="23" cm="1">
        <f t="array" aca="1" ref="H2908" ca="1">_FV(A2908,"Open")</f>
        <v>30.88</v>
      </c>
      <c r="I2908" s="23" cm="1">
        <f t="array" aca="1" ref="I2908" ca="1">_FV(A2908,"Low")</f>
        <v>30.88</v>
      </c>
      <c r="J2908" s="23" cm="1">
        <f t="array" aca="1" ref="J2908" ca="1">_FV(A2908,"High")</f>
        <v>31.35</v>
      </c>
      <c r="K2908" s="23" cm="1">
        <f t="array" aca="1" ref="K2908" ca="1">_FV(A2908,"Previous close",TRUE)</f>
        <v>30.88</v>
      </c>
      <c r="L2908" s="26"/>
      <c r="M2908" s="23" cm="1">
        <f t="array" aca="1" ref="M2908" ca="1">_FV(A2908,"52 week low",TRUE)</f>
        <v>22.39</v>
      </c>
      <c r="N2908" s="23" cm="1">
        <f t="array" aca="1" ref="N2908" ca="1">_FV(A2908,"52 week high",TRUE)</f>
        <v>33.6</v>
      </c>
      <c r="O2908" s="8" cm="1">
        <f t="array" aca="1" ref="O2908" ca="1">_FV(A2908,"Volume")</f>
        <v>4697</v>
      </c>
      <c r="P2908" s="7" cm="1">
        <f t="array" aca="1" ref="P2908" ca="1">_FV(A2908,"Volume average",TRUE)</f>
        <v>8833</v>
      </c>
      <c r="Q2908" t="s">
        <v>698</v>
      </c>
      <c r="S2908" t="s">
        <v>277</v>
      </c>
      <c r="T2908" s="25" cm="1">
        <f t="array" aca="1" ref="T2908" ca="1">_FV(A2908,"Expense ratio",TRUE)</f>
        <v>2.8999999999999998E-3</v>
      </c>
      <c r="U2908" s="24" cm="1">
        <f t="array" aca="1" ref="U2908" ca="1">_FV(A2908,"Market cap",TRUE)</f>
        <v>25724518.559999999</v>
      </c>
      <c r="V2908" s="17">
        <v>25889884</v>
      </c>
      <c r="W2908" s="17">
        <v>25889884</v>
      </c>
      <c r="Y2908" t="s">
        <v>7150</v>
      </c>
      <c r="Z2908" s="5">
        <v>30.84</v>
      </c>
      <c r="AA2908" s="19">
        <v>32.866805999999997</v>
      </c>
      <c r="AC2908" s="4">
        <v>12934</v>
      </c>
      <c r="AE2908" s="5">
        <v>-1.648701466928848</v>
      </c>
      <c r="AF2908" s="20"/>
      <c r="AI2908" s="4">
        <v>12934</v>
      </c>
      <c r="AJ2908" s="5">
        <v>399086.33039999998</v>
      </c>
      <c r="AL2908" s="5">
        <v>33.6</v>
      </c>
      <c r="AM2908" s="5">
        <v>22.39</v>
      </c>
      <c r="AN2908" t="s">
        <v>47</v>
      </c>
      <c r="AO2908" t="str" cm="1">
        <f t="array" aca="1" ref="AO2908" ca="1">_FV(A2908,"Currency")</f>
        <v>USD</v>
      </c>
      <c r="AP2908" t="str" cm="1">
        <f t="array" aca="1" ref="AP2908" ca="1">_FV(A2908,"Exchange")</f>
        <v>Nasdaq Stock Market</v>
      </c>
      <c r="AQ2908" s="6" t="str" cm="1">
        <f t="array" aca="1" ref="AQ2908" ca="1">_FV(A2908,"Exchange abbreviation",TRUE)</f>
        <v>XNAS</v>
      </c>
      <c r="AR2908" t="str" cm="1">
        <f t="array" aca="1" ref="AR2908" ca="1">_FV(A2908,"Instrument type",TRUE)</f>
        <v>ETF</v>
      </c>
    </row>
    <row r="2909" spans="1:44" ht="18.75" customHeight="1" x14ac:dyDescent="0.25">
      <c r="A2909" t="e" vm="2921">
        <v>#VALUE!</v>
      </c>
      <c r="B2909" t="s">
        <v>7820</v>
      </c>
      <c r="C2909" t="s">
        <v>7821</v>
      </c>
      <c r="D2909" s="31" cm="1">
        <f t="array" aca="1" ref="D2909" ca="1">_FV(A2909,"Last trade time",TRUE)</f>
        <v>45824.840352534375</v>
      </c>
      <c r="E2909" s="23" cm="1">
        <f t="array" aca="1" ref="E2909" ca="1">_FV(A2909,"Price")</f>
        <v>40.090000000000003</v>
      </c>
      <c r="F2909" s="27" cm="1">
        <f t="array" aca="1" ref="F2909" ca="1">_FV(A2909,"Change (%)",TRUE)</f>
        <v>8.0459999999999993E-3</v>
      </c>
      <c r="G2909" s="26" cm="1">
        <f t="array" aca="1" ref="G2909" ca="1">_FV(A2909,"Change")</f>
        <v>0.32</v>
      </c>
      <c r="H2909" s="23" cm="1">
        <f t="array" aca="1" ref="H2909" ca="1">_FV(A2909,"Open")</f>
        <v>40.15</v>
      </c>
      <c r="I2909" s="23" cm="1">
        <f t="array" aca="1" ref="I2909" ca="1">_FV(A2909,"Low")</f>
        <v>39.96</v>
      </c>
      <c r="J2909" s="23" cm="1">
        <f t="array" aca="1" ref="J2909" ca="1">_FV(A2909,"High")</f>
        <v>40.299900000000001</v>
      </c>
      <c r="K2909" s="23" cm="1">
        <f t="array" aca="1" ref="K2909" ca="1">_FV(A2909,"Previous close",TRUE)</f>
        <v>39.770000000000003</v>
      </c>
      <c r="L2909" s="26"/>
      <c r="M2909" s="23" cm="1">
        <f t="array" aca="1" ref="M2909" ca="1">_FV(A2909,"52 week low",TRUE)</f>
        <v>33.942999999999998</v>
      </c>
      <c r="N2909" s="23" cm="1">
        <f t="array" aca="1" ref="N2909" ca="1">_FV(A2909,"52 week high",TRUE)</f>
        <v>48.02</v>
      </c>
      <c r="O2909" s="8" cm="1">
        <f t="array" aca="1" ref="O2909" ca="1">_FV(A2909,"Volume")</f>
        <v>17538</v>
      </c>
      <c r="P2909" s="7" cm="1">
        <f t="array" aca="1" ref="P2909" ca="1">_FV(A2909,"Volume average",TRUE)</f>
        <v>47942</v>
      </c>
      <c r="Q2909" t="s">
        <v>916</v>
      </c>
      <c r="S2909" t="s">
        <v>277</v>
      </c>
      <c r="T2909" s="25" cm="1">
        <f t="array" aca="1" ref="T2909" ca="1">_FV(A2909,"Expense ratio",TRUE)</f>
        <v>2.8999999999999998E-3</v>
      </c>
      <c r="U2909" s="24" cm="1">
        <f t="array" aca="1" ref="U2909" ca="1">_FV(A2909,"Market cap",TRUE)</f>
        <v>320667082.80000001</v>
      </c>
      <c r="V2909" s="17">
        <v>322342688</v>
      </c>
      <c r="W2909" s="17">
        <v>322342688</v>
      </c>
      <c r="Y2909" t="s">
        <v>7822</v>
      </c>
      <c r="Z2909" s="5">
        <v>40.56</v>
      </c>
      <c r="AA2909" s="5">
        <v>13.941452999999999</v>
      </c>
      <c r="AB2909" s="19">
        <v>1.3300001000000001E-2</v>
      </c>
      <c r="AC2909" s="4">
        <v>118514</v>
      </c>
      <c r="AE2909" s="5">
        <v>-3.0622190800048581</v>
      </c>
      <c r="AF2909" s="19">
        <v>3.8332512150317299</v>
      </c>
      <c r="AI2909" s="4">
        <v>118514</v>
      </c>
      <c r="AJ2909" s="4">
        <v>4799817</v>
      </c>
      <c r="AL2909" s="5">
        <v>48.02</v>
      </c>
      <c r="AM2909" s="5">
        <v>33.942999999999998</v>
      </c>
      <c r="AN2909" t="s">
        <v>90</v>
      </c>
      <c r="AO2909" t="str" cm="1">
        <f t="array" aca="1" ref="AO2909" ca="1">_FV(A2909,"Currency")</f>
        <v>USD</v>
      </c>
      <c r="AP2909" t="str" cm="1">
        <f t="array" aca="1" ref="AP2909" ca="1">_FV(A2909,"Exchange")</f>
        <v>CBOE BZX Exchange</v>
      </c>
      <c r="AQ2909" s="6" t="str" cm="1">
        <f t="array" aca="1" ref="AQ2909" ca="1">_FV(A2909,"Exchange abbreviation",TRUE)</f>
        <v>BATS</v>
      </c>
      <c r="AR2909" t="str" cm="1">
        <f t="array" aca="1" ref="AR2909" ca="1">_FV(A2909,"Instrument type",TRUE)</f>
        <v>ETF</v>
      </c>
    </row>
    <row r="2910" spans="1:44" ht="18.75" customHeight="1" x14ac:dyDescent="0.25">
      <c r="A2910" t="e" vm="2922">
        <v>#VALUE!</v>
      </c>
      <c r="B2910" t="s">
        <v>7823</v>
      </c>
      <c r="C2910" t="s">
        <v>7824</v>
      </c>
      <c r="D2910" s="31" cm="1">
        <f t="array" aca="1" ref="D2910" ca="1">_FV(A2910,"Last trade time",TRUE)</f>
        <v>45824.840277812502</v>
      </c>
      <c r="E2910" s="23" cm="1">
        <f t="array" aca="1" ref="E2910" ca="1">_FV(A2910,"Price")</f>
        <v>25.97</v>
      </c>
      <c r="F2910" s="27" cm="1">
        <f t="array" aca="1" ref="F2910" ca="1">_FV(A2910,"Change (%)",TRUE)</f>
        <v>4.6420000000000003E-3</v>
      </c>
      <c r="G2910" s="26" cm="1">
        <f t="array" aca="1" ref="G2910" ca="1">_FV(A2910,"Change")</f>
        <v>0.12</v>
      </c>
      <c r="H2910" s="23" cm="1">
        <f t="array" aca="1" ref="H2910" ca="1">_FV(A2910,"Open")</f>
        <v>25.96</v>
      </c>
      <c r="I2910" s="23" cm="1">
        <f t="array" aca="1" ref="I2910" ca="1">_FV(A2910,"Low")</f>
        <v>25.96</v>
      </c>
      <c r="J2910" s="23" cm="1">
        <f t="array" aca="1" ref="J2910" ca="1">_FV(A2910,"High")</f>
        <v>26.1</v>
      </c>
      <c r="K2910" s="23" cm="1">
        <f t="array" aca="1" ref="K2910" ca="1">_FV(A2910,"Previous close",TRUE)</f>
        <v>25.85</v>
      </c>
      <c r="L2910" s="26"/>
      <c r="M2910" s="23" cm="1">
        <f t="array" aca="1" ref="M2910" ca="1">_FV(A2910,"52 week low",TRUE)</f>
        <v>22.35</v>
      </c>
      <c r="N2910" s="23" cm="1">
        <f t="array" aca="1" ref="N2910" ca="1">_FV(A2910,"52 week high",TRUE)</f>
        <v>26.48</v>
      </c>
      <c r="O2910" s="8" cm="1">
        <f t="array" aca="1" ref="O2910" ca="1">_FV(A2910,"Volume")</f>
        <v>19022</v>
      </c>
      <c r="P2910" s="7" cm="1">
        <f t="array" aca="1" ref="P2910" ca="1">_FV(A2910,"Volume average",TRUE)</f>
        <v>43567</v>
      </c>
      <c r="Q2910" t="s">
        <v>844</v>
      </c>
      <c r="S2910" t="s">
        <v>277</v>
      </c>
      <c r="T2910" s="25" cm="1">
        <f t="array" aca="1" ref="T2910" ca="1">_FV(A2910,"Expense ratio",TRUE)</f>
        <v>2.8999999999999998E-3</v>
      </c>
      <c r="U2910" s="24" cm="1">
        <f t="array" aca="1" ref="U2910" ca="1">_FV(A2910,"Market cap",TRUE)</f>
        <v>379813417.64999998</v>
      </c>
      <c r="V2910" s="17">
        <v>379816384</v>
      </c>
      <c r="W2910" s="17">
        <v>379816384</v>
      </c>
      <c r="Y2910" t="s">
        <v>7825</v>
      </c>
      <c r="Z2910" s="5">
        <v>25.78</v>
      </c>
      <c r="AA2910" s="5">
        <v>12.418055000000001</v>
      </c>
      <c r="AB2910" s="19">
        <v>4.7800000000000002E-2</v>
      </c>
      <c r="AC2910" s="4">
        <v>62331</v>
      </c>
      <c r="AE2910" s="5">
        <v>12.170896320705269</v>
      </c>
      <c r="AF2910" s="19">
        <v>14.46740022931319</v>
      </c>
      <c r="AI2910" s="4">
        <v>62331</v>
      </c>
      <c r="AJ2910" s="5">
        <v>1612502.97</v>
      </c>
      <c r="AL2910" s="5">
        <v>26.48</v>
      </c>
      <c r="AM2910" s="5">
        <v>22.35</v>
      </c>
      <c r="AN2910" t="s">
        <v>90</v>
      </c>
      <c r="AO2910" t="str" cm="1">
        <f t="array" aca="1" ref="AO2910" ca="1">_FV(A2910,"Currency")</f>
        <v>USD</v>
      </c>
      <c r="AP2910" t="str" cm="1">
        <f t="array" aca="1" ref="AP2910" ca="1">_FV(A2910,"Exchange")</f>
        <v>NYSE Arca</v>
      </c>
      <c r="AQ2910" s="6" t="str" cm="1">
        <f t="array" aca="1" ref="AQ2910" ca="1">_FV(A2910,"Exchange abbreviation",TRUE)</f>
        <v>ARCX</v>
      </c>
      <c r="AR2910" t="str" cm="1">
        <f t="array" aca="1" ref="AR2910" ca="1">_FV(A2910,"Instrument type",TRUE)</f>
        <v>ETF</v>
      </c>
    </row>
    <row r="2911" spans="1:44" ht="18.75" customHeight="1" x14ac:dyDescent="0.25">
      <c r="A2911" t="e" vm="2923">
        <v>#VALUE!</v>
      </c>
      <c r="B2911" t="s">
        <v>7826</v>
      </c>
      <c r="C2911" t="s">
        <v>7827</v>
      </c>
      <c r="D2911" s="31" cm="1">
        <f t="array" aca="1" ref="D2911" ca="1">_FV(A2911,"Last trade time",TRUE)</f>
        <v>45824.843750092186</v>
      </c>
      <c r="E2911" s="23" cm="1">
        <f t="array" aca="1" ref="E2911" ca="1">_FV(A2911,"Price")</f>
        <v>127.71</v>
      </c>
      <c r="F2911" s="27" cm="1">
        <f t="array" aca="1" ref="F2911" ca="1">_FV(A2911,"Change (%)",TRUE)</f>
        <v>5.8279999999999998E-3</v>
      </c>
      <c r="G2911" s="26" cm="1">
        <f t="array" aca="1" ref="G2911" ca="1">_FV(A2911,"Change")</f>
        <v>0.74</v>
      </c>
      <c r="H2911" s="23" cm="1">
        <f t="array" aca="1" ref="H2911" ca="1">_FV(A2911,"Open")</f>
        <v>128.46</v>
      </c>
      <c r="I2911" s="23" cm="1">
        <f t="array" aca="1" ref="I2911" ca="1">_FV(A2911,"Low")</f>
        <v>127.66</v>
      </c>
      <c r="J2911" s="23" cm="1">
        <f t="array" aca="1" ref="J2911" ca="1">_FV(A2911,"High")</f>
        <v>128.54</v>
      </c>
      <c r="K2911" s="23" cm="1">
        <f t="array" aca="1" ref="K2911" ca="1">_FV(A2911,"Previous close",TRUE)</f>
        <v>126.97</v>
      </c>
      <c r="L2911" s="26"/>
      <c r="M2911" s="23" cm="1">
        <f t="array" aca="1" ref="M2911" ca="1">_FV(A2911,"52 week low",TRUE)</f>
        <v>103.54</v>
      </c>
      <c r="N2911" s="23" cm="1">
        <f t="array" aca="1" ref="N2911" ca="1">_FV(A2911,"52 week high",TRUE)</f>
        <v>150.72470000000001</v>
      </c>
      <c r="O2911" s="8" cm="1">
        <f t="array" aca="1" ref="O2911" ca="1">_FV(A2911,"Volume")</f>
        <v>12258</v>
      </c>
      <c r="P2911" s="7" cm="1">
        <f t="array" aca="1" ref="P2911" ca="1">_FV(A2911,"Volume average",TRUE)</f>
        <v>3871</v>
      </c>
      <c r="Q2911" t="s">
        <v>1848</v>
      </c>
      <c r="S2911" t="s">
        <v>277</v>
      </c>
      <c r="T2911" s="25" cm="1">
        <f t="array" aca="1" ref="T2911" ca="1">_FV(A2911,"Expense ratio",TRUE)</f>
        <v>2.8999999999999998E-3</v>
      </c>
      <c r="U2911" s="24" cm="1">
        <f t="array" aca="1" ref="U2911" ca="1">_FV(A2911,"Market cap",TRUE)</f>
        <v>126333341.73</v>
      </c>
      <c r="V2911" s="17">
        <v>126334496</v>
      </c>
      <c r="W2911" s="17">
        <v>126334496</v>
      </c>
      <c r="Y2911" t="s">
        <v>7688</v>
      </c>
      <c r="Z2911" s="5">
        <v>129.72</v>
      </c>
      <c r="AA2911" s="5">
        <v>23.06146</v>
      </c>
      <c r="AB2911" s="19">
        <v>6.9999998000000001E-3</v>
      </c>
      <c r="AC2911" s="4">
        <v>12787</v>
      </c>
      <c r="AE2911" s="5">
        <v>-2.63681910443192</v>
      </c>
      <c r="AF2911" s="19">
        <v>7.7844854141633224</v>
      </c>
      <c r="AI2911" s="4">
        <v>12787</v>
      </c>
      <c r="AJ2911" s="5">
        <v>1655788.63</v>
      </c>
      <c r="AL2911" s="5">
        <v>150.72</v>
      </c>
      <c r="AM2911" s="5">
        <v>103.54</v>
      </c>
      <c r="AN2911" t="s">
        <v>90</v>
      </c>
      <c r="AO2911" t="str" cm="1">
        <f t="array" aca="1" ref="AO2911" ca="1">_FV(A2911,"Currency")</f>
        <v>USD</v>
      </c>
      <c r="AP2911" t="str" cm="1">
        <f t="array" aca="1" ref="AP2911" ca="1">_FV(A2911,"Exchange")</f>
        <v>Nasdaq Stock Market</v>
      </c>
      <c r="AQ2911" s="6" t="str" cm="1">
        <f t="array" aca="1" ref="AQ2911" ca="1">_FV(A2911,"Exchange abbreviation",TRUE)</f>
        <v>XNAS</v>
      </c>
      <c r="AR2911" t="str" cm="1">
        <f t="array" aca="1" ref="AR2911" ca="1">_FV(A2911,"Instrument type",TRUE)</f>
        <v>ETF</v>
      </c>
    </row>
    <row r="2912" spans="1:44" ht="18.75" customHeight="1" x14ac:dyDescent="0.25">
      <c r="A2912" t="e" vm="2924">
        <v>#VALUE!</v>
      </c>
      <c r="B2912" t="s">
        <v>7828</v>
      </c>
      <c r="C2912" t="s">
        <v>7829</v>
      </c>
      <c r="D2912" s="31" cm="1">
        <f t="array" aca="1" ref="D2912" ca="1">_FV(A2912,"Last trade time",TRUE)</f>
        <v>45824.84027780078</v>
      </c>
      <c r="E2912" s="23" cm="1">
        <f t="array" aca="1" ref="E2912" ca="1">_FV(A2912,"Price")</f>
        <v>45.080500000000001</v>
      </c>
      <c r="F2912" s="27" cm="1">
        <f t="array" aca="1" ref="F2912" ca="1">_FV(A2912,"Change (%)",TRUE)</f>
        <v>2.1057000000000003E-2</v>
      </c>
      <c r="G2912" s="26" cm="1">
        <f t="array" aca="1" ref="G2912" ca="1">_FV(A2912,"Change")</f>
        <v>0.92969999999999997</v>
      </c>
      <c r="H2912" s="23" cm="1">
        <f t="array" aca="1" ref="H2912" ca="1">_FV(A2912,"Open")</f>
        <v>44.65</v>
      </c>
      <c r="I2912" s="23" cm="1">
        <f t="array" aca="1" ref="I2912" ca="1">_FV(A2912,"Low")</f>
        <v>44.65</v>
      </c>
      <c r="J2912" s="23" cm="1">
        <f t="array" aca="1" ref="J2912" ca="1">_FV(A2912,"High")</f>
        <v>45.185000000000002</v>
      </c>
      <c r="K2912" s="23" cm="1">
        <f t="array" aca="1" ref="K2912" ca="1">_FV(A2912,"Previous close",TRUE)</f>
        <v>44.150799999999997</v>
      </c>
      <c r="L2912" s="26"/>
      <c r="M2912" s="23" cm="1">
        <f t="array" aca="1" ref="M2912" ca="1">_FV(A2912,"52 week low",TRUE)</f>
        <v>30.05</v>
      </c>
      <c r="N2912" s="23" cm="1">
        <f t="array" aca="1" ref="N2912" ca="1">_FV(A2912,"52 week high",TRUE)</f>
        <v>47.38</v>
      </c>
      <c r="O2912" s="8" cm="1">
        <f t="array" aca="1" ref="O2912" ca="1">_FV(A2912,"Volume")</f>
        <v>2616</v>
      </c>
      <c r="P2912" s="7" cm="1">
        <f t="array" aca="1" ref="P2912" ca="1">_FV(A2912,"Volume average",TRUE)</f>
        <v>5739</v>
      </c>
      <c r="Q2912" t="s">
        <v>698</v>
      </c>
      <c r="S2912" t="s">
        <v>5820</v>
      </c>
      <c r="T2912" s="25" cm="1">
        <f t="array" aca="1" ref="T2912" ca="1">_FV(A2912,"Expense ratio",TRUE)</f>
        <v>2.8999999999999998E-3</v>
      </c>
      <c r="U2912" s="24" cm="1">
        <f t="array" aca="1" ref="U2912" ca="1">_FV(A2912,"Market cap",TRUE)</f>
        <v>24721666.940000001</v>
      </c>
      <c r="V2912" s="17">
        <v>24721666</v>
      </c>
      <c r="W2912" s="17">
        <v>24721666</v>
      </c>
      <c r="Y2912" t="s">
        <v>7155</v>
      </c>
      <c r="Z2912" s="5">
        <v>44.21</v>
      </c>
      <c r="AA2912" s="19">
        <v>28.542473000000001</v>
      </c>
      <c r="AB2912" s="19">
        <v>3.0999999999999999E-3</v>
      </c>
      <c r="AC2912" s="4">
        <v>5826</v>
      </c>
      <c r="AE2912" s="5">
        <v>4.0258597729511347</v>
      </c>
      <c r="AF2912" s="19">
        <v>29.258159759791798</v>
      </c>
      <c r="AI2912" s="4">
        <v>5826</v>
      </c>
      <c r="AJ2912" s="5">
        <v>257750.3964</v>
      </c>
      <c r="AL2912" s="5">
        <v>47.38</v>
      </c>
      <c r="AM2912" s="5">
        <v>30.05</v>
      </c>
      <c r="AN2912" t="s">
        <v>47</v>
      </c>
      <c r="AO2912" t="str" cm="1">
        <f t="array" aca="1" ref="AO2912" ca="1">_FV(A2912,"Currency")</f>
        <v>USD</v>
      </c>
      <c r="AP2912" t="str" cm="1">
        <f t="array" aca="1" ref="AP2912" ca="1">_FV(A2912,"Exchange")</f>
        <v>NYSE Arca</v>
      </c>
      <c r="AQ2912" s="6" t="str" cm="1">
        <f t="array" aca="1" ref="AQ2912" ca="1">_FV(A2912,"Exchange abbreviation",TRUE)</f>
        <v>ARCX</v>
      </c>
      <c r="AR2912" t="str" cm="1">
        <f t="array" aca="1" ref="AR2912" ca="1">_FV(A2912,"Instrument type",TRUE)</f>
        <v>ETF</v>
      </c>
    </row>
    <row r="2913" spans="1:44" ht="18.75" customHeight="1" x14ac:dyDescent="0.25">
      <c r="A2913" t="e" vm="2925">
        <v>#VALUE!</v>
      </c>
      <c r="B2913" t="s">
        <v>7830</v>
      </c>
      <c r="C2913" t="s">
        <v>7831</v>
      </c>
      <c r="D2913" s="31" cm="1">
        <f t="array" aca="1" ref="D2913" ca="1">_FV(A2913,"Last trade time",TRUE)</f>
        <v>45824.914740914064</v>
      </c>
      <c r="E2913" s="23" cm="1">
        <f t="array" aca="1" ref="E2913" ca="1">_FV(A2913,"Price")</f>
        <v>59.78</v>
      </c>
      <c r="F2913" s="27" cm="1">
        <f t="array" aca="1" ref="F2913" ca="1">_FV(A2913,"Change (%)",TRUE)</f>
        <v>9.7970000000000002E-3</v>
      </c>
      <c r="G2913" s="26" cm="1">
        <f t="array" aca="1" ref="G2913" ca="1">_FV(A2913,"Change")</f>
        <v>0.57999999999999996</v>
      </c>
      <c r="H2913" s="23" cm="1">
        <f t="array" aca="1" ref="H2913" ca="1">_FV(A2913,"Open")</f>
        <v>59.98</v>
      </c>
      <c r="I2913" s="23" cm="1">
        <f t="array" aca="1" ref="I2913" ca="1">_FV(A2913,"Low")</f>
        <v>59.734999999999999</v>
      </c>
      <c r="J2913" s="23" cm="1">
        <f t="array" aca="1" ref="J2913" ca="1">_FV(A2913,"High")</f>
        <v>60.305</v>
      </c>
      <c r="K2913" s="23" cm="1">
        <f t="array" aca="1" ref="K2913" ca="1">_FV(A2913,"Previous close",TRUE)</f>
        <v>59.2</v>
      </c>
      <c r="L2913" s="26"/>
      <c r="M2913" s="23" cm="1">
        <f t="array" aca="1" ref="M2913" ca="1">_FV(A2913,"52 week low",TRUE)</f>
        <v>47.11</v>
      </c>
      <c r="N2913" s="23" cm="1">
        <f t="array" aca="1" ref="N2913" ca="1">_FV(A2913,"52 week high",TRUE)</f>
        <v>60.61</v>
      </c>
      <c r="O2913" s="8" cm="1">
        <f t="array" aca="1" ref="O2913" ca="1">_FV(A2913,"Volume")</f>
        <v>1341880</v>
      </c>
      <c r="P2913" s="7" cm="1">
        <f t="array" aca="1" ref="P2913" ca="1">_FV(A2913,"Volume average",TRUE)</f>
        <v>1289563</v>
      </c>
      <c r="Q2913" t="s">
        <v>55</v>
      </c>
      <c r="S2913" t="s">
        <v>2310</v>
      </c>
      <c r="T2913" s="25" cm="1">
        <f t="array" aca="1" ref="T2913" ca="1">_FV(A2913,"Expense ratio",TRUE)</f>
        <v>2.8999999999999998E-3</v>
      </c>
      <c r="U2913" s="24" cm="1">
        <f t="array" aca="1" ref="U2913" ca="1">_FV(A2913,"Market cap",TRUE)</f>
        <v>4601764993.9399996</v>
      </c>
      <c r="V2913" s="17">
        <v>4601764864</v>
      </c>
      <c r="W2913" s="17">
        <v>4601764864</v>
      </c>
      <c r="Y2913" t="s">
        <v>7832</v>
      </c>
      <c r="Z2913" s="19">
        <v>60.000929999999997</v>
      </c>
      <c r="AA2913" s="19">
        <v>16.588173000000001</v>
      </c>
      <c r="AB2913" s="19">
        <v>2.47E-2</v>
      </c>
      <c r="AC2913" s="17">
        <v>2393011</v>
      </c>
      <c r="AE2913" s="19">
        <v>26.346971274713479</v>
      </c>
      <c r="AF2913" s="19">
        <v>14.849811349162589</v>
      </c>
      <c r="AH2913" s="17">
        <v>60651000</v>
      </c>
      <c r="AI2913" s="17">
        <v>2393011</v>
      </c>
      <c r="AJ2913" s="19">
        <v>143915681.53999999</v>
      </c>
      <c r="AL2913" s="19">
        <v>60.32</v>
      </c>
      <c r="AM2913" s="19">
        <v>47.11</v>
      </c>
      <c r="AN2913" t="s">
        <v>82</v>
      </c>
      <c r="AO2913" t="str" cm="1">
        <f t="array" aca="1" ref="AO2913" ca="1">_FV(A2913,"Currency")</f>
        <v>USD</v>
      </c>
      <c r="AP2913" t="str" cm="1">
        <f t="array" aca="1" ref="AP2913" ca="1">_FV(A2913,"Exchange")</f>
        <v>NYSE Arca</v>
      </c>
      <c r="AQ2913" s="6" t="str" cm="1">
        <f t="array" aca="1" ref="AQ2913" ca="1">_FV(A2913,"Exchange abbreviation",TRUE)</f>
        <v>ARCX</v>
      </c>
      <c r="AR2913" t="str" cm="1">
        <f t="array" aca="1" ref="AR2913" ca="1">_FV(A2913,"Instrument type",TRUE)</f>
        <v>ETF</v>
      </c>
    </row>
    <row r="2914" spans="1:44" ht="18.75" customHeight="1" x14ac:dyDescent="0.25">
      <c r="A2914" t="e" vm="2926">
        <v>#VALUE!</v>
      </c>
      <c r="B2914" t="s">
        <v>7833</v>
      </c>
      <c r="C2914" t="s">
        <v>7834</v>
      </c>
      <c r="D2914" s="31" cm="1">
        <f t="array" aca="1" ref="D2914" ca="1">_FV(A2914,"Last trade time",TRUE)</f>
        <v>45824.843750092186</v>
      </c>
      <c r="E2914" s="23" cm="1">
        <f t="array" aca="1" ref="E2914" ca="1">_FV(A2914,"Price")</f>
        <v>99.76</v>
      </c>
      <c r="F2914" s="27" cm="1">
        <f t="array" aca="1" ref="F2914" ca="1">_FV(A2914,"Change (%)",TRUE)</f>
        <v>2.4538999999999998E-2</v>
      </c>
      <c r="G2914" s="26" cm="1">
        <f t="array" aca="1" ref="G2914" ca="1">_FV(A2914,"Change")</f>
        <v>2.3894000000000002</v>
      </c>
      <c r="H2914" s="23" cm="1">
        <f t="array" aca="1" ref="H2914" ca="1">_FV(A2914,"Open")</f>
        <v>99.76</v>
      </c>
      <c r="I2914" s="23" cm="1">
        <f t="array" aca="1" ref="I2914" ca="1">_FV(A2914,"Low")</f>
        <v>99.76</v>
      </c>
      <c r="J2914" s="23" cm="1">
        <f t="array" aca="1" ref="J2914" ca="1">_FV(A2914,"High")</f>
        <v>99.76</v>
      </c>
      <c r="K2914" s="23" cm="1">
        <f t="array" aca="1" ref="K2914" ca="1">_FV(A2914,"Previous close",TRUE)</f>
        <v>97.370599999999996</v>
      </c>
      <c r="L2914" s="26"/>
      <c r="M2914" s="23" cm="1">
        <f t="array" aca="1" ref="M2914" ca="1">_FV(A2914,"52 week low",TRUE)</f>
        <v>79.290000000000006</v>
      </c>
      <c r="N2914" s="23" cm="1">
        <f t="array" aca="1" ref="N2914" ca="1">_FV(A2914,"52 week high",TRUE)</f>
        <v>119.15</v>
      </c>
      <c r="O2914" s="8" cm="1">
        <f t="array" aca="1" ref="O2914" ca="1">_FV(A2914,"Volume")</f>
        <v>48</v>
      </c>
      <c r="P2914" s="7" cm="1">
        <f t="array" aca="1" ref="P2914" ca="1">_FV(A2914,"Volume average",TRUE)</f>
        <v>666</v>
      </c>
      <c r="Q2914" t="s">
        <v>1331</v>
      </c>
      <c r="S2914" t="s">
        <v>277</v>
      </c>
      <c r="T2914" s="25" cm="1">
        <f t="array" aca="1" ref="T2914" ca="1">_FV(A2914,"Expense ratio",TRUE)</f>
        <v>2.8999999999999998E-3</v>
      </c>
      <c r="U2914" s="24" cm="1">
        <f t="array" aca="1" ref="U2914" ca="1">_FV(A2914,"Market cap",TRUE)</f>
        <v>21625066.359999999</v>
      </c>
      <c r="V2914" s="17">
        <v>21625264</v>
      </c>
      <c r="W2914" s="17">
        <v>21625264</v>
      </c>
      <c r="Y2914" t="s">
        <v>7688</v>
      </c>
      <c r="Z2914" s="19">
        <v>99.95</v>
      </c>
      <c r="AA2914" s="19">
        <v>13.240081999999999</v>
      </c>
      <c r="AB2914" s="19">
        <v>1.4199999E-2</v>
      </c>
      <c r="AC2914" s="17">
        <v>1355</v>
      </c>
      <c r="AE2914" s="19">
        <v>-6.8277002140856968</v>
      </c>
      <c r="AF2914" s="19">
        <v>-2.4564441955671308</v>
      </c>
      <c r="AI2914" s="17">
        <v>1355</v>
      </c>
      <c r="AJ2914" s="19">
        <v>135365.31299999999</v>
      </c>
      <c r="AL2914" s="19">
        <v>119.15</v>
      </c>
      <c r="AM2914" s="19">
        <v>79.290000000000006</v>
      </c>
      <c r="AN2914" t="s">
        <v>47</v>
      </c>
      <c r="AO2914" t="str" cm="1">
        <f t="array" aca="1" ref="AO2914" ca="1">_FV(A2914,"Currency")</f>
        <v>USD</v>
      </c>
      <c r="AP2914" t="str" cm="1">
        <f t="array" aca="1" ref="AP2914" ca="1">_FV(A2914,"Exchange")</f>
        <v>Nasdaq Stock Market</v>
      </c>
      <c r="AQ2914" s="6" t="str" cm="1">
        <f t="array" aca="1" ref="AQ2914" ca="1">_FV(A2914,"Exchange abbreviation",TRUE)</f>
        <v>XNAS</v>
      </c>
      <c r="AR2914" t="str" cm="1">
        <f t="array" aca="1" ref="AR2914" ca="1">_FV(A2914,"Instrument type",TRUE)</f>
        <v>ETF</v>
      </c>
    </row>
    <row r="2915" spans="1:44" ht="18.75" customHeight="1" x14ac:dyDescent="0.25">
      <c r="A2915" t="e" vm="2927">
        <v>#VALUE!</v>
      </c>
      <c r="B2915" t="s">
        <v>7835</v>
      </c>
      <c r="C2915" t="s">
        <v>7836</v>
      </c>
      <c r="D2915" s="31" cm="1">
        <f t="array" aca="1" ref="D2915" ca="1">_FV(A2915,"Last trade time",TRUE)</f>
        <v>45824.883632407029</v>
      </c>
      <c r="E2915" s="23" cm="1">
        <f t="array" aca="1" ref="E2915" ca="1">_FV(A2915,"Price")</f>
        <v>44.87</v>
      </c>
      <c r="F2915" s="27" cm="1">
        <f t="array" aca="1" ref="F2915" ca="1">_FV(A2915,"Change (%)",TRUE)</f>
        <v>2.0933E-2</v>
      </c>
      <c r="G2915" s="26" cm="1">
        <f t="array" aca="1" ref="G2915" ca="1">_FV(A2915,"Change")</f>
        <v>0.92</v>
      </c>
      <c r="H2915" s="23" cm="1">
        <f t="array" aca="1" ref="H2915" ca="1">_FV(A2915,"Open")</f>
        <v>44.44</v>
      </c>
      <c r="I2915" s="23" cm="1">
        <f t="array" aca="1" ref="I2915" ca="1">_FV(A2915,"Low")</f>
        <v>44.44</v>
      </c>
      <c r="J2915" s="23" cm="1">
        <f t="array" aca="1" ref="J2915" ca="1">_FV(A2915,"High")</f>
        <v>44.87</v>
      </c>
      <c r="K2915" s="23" cm="1">
        <f t="array" aca="1" ref="K2915" ca="1">_FV(A2915,"Previous close",TRUE)</f>
        <v>43.95</v>
      </c>
      <c r="L2915" s="26"/>
      <c r="M2915" s="23" cm="1">
        <f t="array" aca="1" ref="M2915" ca="1">_FV(A2915,"52 week low",TRUE)</f>
        <v>33.159999999999997</v>
      </c>
      <c r="N2915" s="23" cm="1">
        <f t="array" aca="1" ref="N2915" ca="1">_FV(A2915,"52 week high",TRUE)</f>
        <v>51.74</v>
      </c>
      <c r="O2915" s="8" cm="1">
        <f t="array" aca="1" ref="O2915" ca="1">_FV(A2915,"Volume")</f>
        <v>3472</v>
      </c>
      <c r="P2915" s="7" cm="1">
        <f t="array" aca="1" ref="P2915" ca="1">_FV(A2915,"Volume average",TRUE)</f>
        <v>22454</v>
      </c>
      <c r="Q2915" t="s">
        <v>490</v>
      </c>
      <c r="S2915" t="s">
        <v>277</v>
      </c>
      <c r="T2915" s="25" cm="1">
        <f t="array" aca="1" ref="T2915" ca="1">_FV(A2915,"Expense ratio",TRUE)</f>
        <v>2.8999999999999998E-3</v>
      </c>
      <c r="U2915" s="24" cm="1">
        <f t="array" aca="1" ref="U2915" ca="1">_FV(A2915,"Market cap",TRUE)</f>
        <v>244211532.59</v>
      </c>
      <c r="V2915" s="17">
        <v>248903824</v>
      </c>
      <c r="W2915" s="17">
        <v>248903824</v>
      </c>
      <c r="Y2915" t="s">
        <v>7688</v>
      </c>
      <c r="Z2915" s="19">
        <v>44.41</v>
      </c>
      <c r="AA2915" s="19">
        <v>25.357379999999999</v>
      </c>
      <c r="AB2915" s="17">
        <v>0</v>
      </c>
      <c r="AC2915" s="17">
        <v>20447</v>
      </c>
      <c r="AE2915" s="19">
        <v>-4.9442809795251179</v>
      </c>
      <c r="AF2915" s="19">
        <v>-3.0317252555625012</v>
      </c>
      <c r="AI2915" s="17">
        <v>20447</v>
      </c>
      <c r="AJ2915" s="19">
        <v>906415.51</v>
      </c>
      <c r="AL2915" s="19">
        <v>51.74</v>
      </c>
      <c r="AM2915" s="19">
        <v>33.159999999999997</v>
      </c>
      <c r="AN2915" t="s">
        <v>47</v>
      </c>
      <c r="AO2915" t="str" cm="1">
        <f t="array" aca="1" ref="AO2915" ca="1">_FV(A2915,"Currency")</f>
        <v>USD</v>
      </c>
      <c r="AP2915" t="str" cm="1">
        <f t="array" aca="1" ref="AP2915" ca="1">_FV(A2915,"Exchange")</f>
        <v>Nasdaq Stock Market</v>
      </c>
      <c r="AQ2915" s="6" t="str" cm="1">
        <f t="array" aca="1" ref="AQ2915" ca="1">_FV(A2915,"Exchange abbreviation",TRUE)</f>
        <v>XNAS</v>
      </c>
      <c r="AR2915" t="str" cm="1">
        <f t="array" aca="1" ref="AR2915" ca="1">_FV(A2915,"Instrument type",TRUE)</f>
        <v>ETF</v>
      </c>
    </row>
    <row r="2916" spans="1:44" ht="18.75" customHeight="1" x14ac:dyDescent="0.25">
      <c r="A2916" t="e" vm="2928">
        <v>#VALUE!</v>
      </c>
      <c r="B2916" t="s">
        <v>7837</v>
      </c>
      <c r="C2916" t="s">
        <v>7838</v>
      </c>
      <c r="D2916" s="31" cm="1">
        <f t="array" aca="1" ref="D2916" ca="1">_FV(A2916,"Last trade time",TRUE)</f>
        <v>45824.840277789066</v>
      </c>
      <c r="E2916" s="23" cm="1">
        <f t="array" aca="1" ref="E2916" ca="1">_FV(A2916,"Price")</f>
        <v>27.94</v>
      </c>
      <c r="F2916" s="27" cm="1">
        <f t="array" aca="1" ref="F2916" ca="1">_FV(A2916,"Change (%)",TRUE)</f>
        <v>-3.5779999999999997E-4</v>
      </c>
      <c r="G2916" s="26" cm="1">
        <f t="array" aca="1" ref="G2916" ca="1">_FV(A2916,"Change")</f>
        <v>-0.01</v>
      </c>
      <c r="H2916" s="23" cm="1">
        <f t="array" aca="1" ref="H2916" ca="1">_FV(A2916,"Open")</f>
        <v>27.99</v>
      </c>
      <c r="I2916" s="23" cm="1">
        <f t="array" aca="1" ref="I2916" ca="1">_FV(A2916,"Low")</f>
        <v>27.67</v>
      </c>
      <c r="J2916" s="23" cm="1">
        <f t="array" aca="1" ref="J2916" ca="1">_FV(A2916,"High")</f>
        <v>28.07</v>
      </c>
      <c r="K2916" s="23" cm="1">
        <f t="array" aca="1" ref="K2916" ca="1">_FV(A2916,"Previous close",TRUE)</f>
        <v>27.95</v>
      </c>
      <c r="L2916" s="26"/>
      <c r="M2916" s="23" cm="1">
        <f t="array" aca="1" ref="M2916" ca="1">_FV(A2916,"52 week low",TRUE)</f>
        <v>24.01</v>
      </c>
      <c r="N2916" s="23" cm="1">
        <f t="array" aca="1" ref="N2916" ca="1">_FV(A2916,"52 week high",TRUE)</f>
        <v>28.69</v>
      </c>
      <c r="O2916" s="8" cm="1">
        <f t="array" aca="1" ref="O2916" ca="1">_FV(A2916,"Volume")</f>
        <v>46247</v>
      </c>
      <c r="P2916" s="7" cm="1">
        <f t="array" aca="1" ref="P2916" ca="1">_FV(A2916,"Volume average",TRUE)</f>
        <v>102550</v>
      </c>
      <c r="Q2916" t="s">
        <v>114</v>
      </c>
      <c r="R2916" t="s">
        <v>5938</v>
      </c>
      <c r="S2916" t="s">
        <v>2310</v>
      </c>
      <c r="T2916" s="25" cm="1">
        <f t="array" aca="1" ref="T2916" ca="1">_FV(A2916,"Expense ratio",TRUE)</f>
        <v>2.8000000000000004E-3</v>
      </c>
      <c r="U2916" s="24" cm="1">
        <f t="array" aca="1" ref="U2916" ca="1">_FV(A2916,"Market cap",TRUE)</f>
        <v>434925211.69</v>
      </c>
      <c r="V2916" s="4">
        <v>434925216</v>
      </c>
      <c r="W2916" s="4">
        <v>434925216</v>
      </c>
      <c r="X2916" t="s">
        <v>7839</v>
      </c>
      <c r="Y2916" t="s">
        <v>807</v>
      </c>
      <c r="Z2916" s="5">
        <v>27.171589999999998</v>
      </c>
      <c r="AA2916" s="20"/>
      <c r="AB2916" s="20"/>
      <c r="AC2916" s="4">
        <v>270631</v>
      </c>
      <c r="AE2916" s="5">
        <v>4.6850970447816831</v>
      </c>
      <c r="AF2916" s="20"/>
      <c r="AI2916" s="4">
        <v>270631</v>
      </c>
      <c r="AJ2916" s="5">
        <v>7369552.7610000009</v>
      </c>
      <c r="AL2916" s="5">
        <v>28.69</v>
      </c>
      <c r="AM2916" s="5">
        <v>24.01</v>
      </c>
      <c r="AN2916" t="s">
        <v>90</v>
      </c>
      <c r="AO2916" t="str" cm="1">
        <f t="array" aca="1" ref="AO2916" ca="1">_FV(A2916,"Currency")</f>
        <v>USD</v>
      </c>
      <c r="AP2916" t="str" cm="1">
        <f t="array" aca="1" ref="AP2916" ca="1">_FV(A2916,"Exchange")</f>
        <v>NYSE Arca</v>
      </c>
      <c r="AQ2916" s="6" t="str" cm="1">
        <f t="array" aca="1" ref="AQ2916" ca="1">_FV(A2916,"Exchange abbreviation",TRUE)</f>
        <v>ARCX</v>
      </c>
      <c r="AR2916" t="str" cm="1">
        <f t="array" aca="1" ref="AR2916" ca="1">_FV(A2916,"Instrument type",TRUE)</f>
        <v>ETF</v>
      </c>
    </row>
    <row r="2917" spans="1:44" ht="18.75" customHeight="1" x14ac:dyDescent="0.25">
      <c r="A2917" t="e" vm="2929">
        <v>#VALUE!</v>
      </c>
      <c r="B2917" t="s">
        <v>7840</v>
      </c>
      <c r="C2917" t="s">
        <v>7841</v>
      </c>
      <c r="D2917" s="31" cm="1">
        <f t="array" aca="1" ref="D2917" ca="1">_FV(A2917,"Last trade time",TRUE)</f>
        <v>45824.840277812502</v>
      </c>
      <c r="E2917" s="23" cm="1">
        <f t="array" aca="1" ref="E2917" ca="1">_FV(A2917,"Price")</f>
        <v>51.96</v>
      </c>
      <c r="F2917" s="27" cm="1">
        <f t="array" aca="1" ref="F2917" ca="1">_FV(A2917,"Change (%)",TRUE)</f>
        <v>1.696E-3</v>
      </c>
      <c r="G2917" s="26" cm="1">
        <f t="array" aca="1" ref="G2917" ca="1">_FV(A2917,"Change")</f>
        <v>8.7999999999999995E-2</v>
      </c>
      <c r="H2917" s="23" cm="1">
        <f t="array" aca="1" ref="H2917" ca="1">_FV(A2917,"Open")</f>
        <v>51.9</v>
      </c>
      <c r="I2917" s="23" cm="1">
        <f t="array" aca="1" ref="I2917" ca="1">_FV(A2917,"Low")</f>
        <v>51.5</v>
      </c>
      <c r="J2917" s="23" cm="1">
        <f t="array" aca="1" ref="J2917" ca="1">_FV(A2917,"High")</f>
        <v>52.01</v>
      </c>
      <c r="K2917" s="23" cm="1">
        <f t="array" aca="1" ref="K2917" ca="1">_FV(A2917,"Previous close",TRUE)</f>
        <v>51.872</v>
      </c>
      <c r="L2917" s="26"/>
      <c r="M2917" s="23" cm="1">
        <f t="array" aca="1" ref="M2917" ca="1">_FV(A2917,"52 week low",TRUE)</f>
        <v>46.21</v>
      </c>
      <c r="N2917" s="23" cm="1">
        <f t="array" aca="1" ref="N2917" ca="1">_FV(A2917,"52 week high",TRUE)</f>
        <v>52.32</v>
      </c>
      <c r="O2917" s="8" cm="1">
        <f t="array" aca="1" ref="O2917" ca="1">_FV(A2917,"Volume")</f>
        <v>38670</v>
      </c>
      <c r="P2917" s="7" cm="1">
        <f t="array" aca="1" ref="P2917" ca="1">_FV(A2917,"Volume average",TRUE)</f>
        <v>28951</v>
      </c>
      <c r="Q2917" t="s">
        <v>114</v>
      </c>
      <c r="R2917" t="s">
        <v>5938</v>
      </c>
      <c r="S2917" t="s">
        <v>2067</v>
      </c>
      <c r="T2917" s="25" cm="1">
        <f t="array" aca="1" ref="T2917" ca="1">_FV(A2917,"Expense ratio",TRUE)</f>
        <v>2.8000000000000004E-3</v>
      </c>
      <c r="U2917" s="24" cm="1">
        <f t="array" aca="1" ref="U2917" ca="1">_FV(A2917,"Market cap",TRUE)</f>
        <v>250864139.72999999</v>
      </c>
      <c r="V2917" s="4">
        <v>250864144</v>
      </c>
      <c r="W2917" s="4">
        <v>250864144</v>
      </c>
      <c r="Y2917" t="s">
        <v>7636</v>
      </c>
      <c r="Z2917" s="5">
        <v>50.965539999999997</v>
      </c>
      <c r="AB2917" s="5">
        <v>4.0900002999999997E-2</v>
      </c>
      <c r="AC2917" s="4">
        <v>56000</v>
      </c>
      <c r="AE2917" s="5">
        <v>6.1358084046334804</v>
      </c>
      <c r="AF2917" s="5">
        <v>5.3886548456276939</v>
      </c>
      <c r="AI2917" s="4">
        <v>56000</v>
      </c>
      <c r="AJ2917" s="4">
        <v>2853760</v>
      </c>
      <c r="AL2917" s="5">
        <v>52.32</v>
      </c>
      <c r="AM2917" s="5">
        <v>46.21</v>
      </c>
      <c r="AN2917" t="s">
        <v>90</v>
      </c>
      <c r="AO2917" t="str" cm="1">
        <f t="array" aca="1" ref="AO2917" ca="1">_FV(A2917,"Currency")</f>
        <v>USD</v>
      </c>
      <c r="AP2917" t="str" cm="1">
        <f t="array" aca="1" ref="AP2917" ca="1">_FV(A2917,"Exchange")</f>
        <v>NYSE Arca</v>
      </c>
      <c r="AQ2917" s="6" t="str" cm="1">
        <f t="array" aca="1" ref="AQ2917" ca="1">_FV(A2917,"Exchange abbreviation",TRUE)</f>
        <v>ARCX</v>
      </c>
      <c r="AR2917" t="str" cm="1">
        <f t="array" aca="1" ref="AR2917" ca="1">_FV(A2917,"Instrument type",TRUE)</f>
        <v>ETF</v>
      </c>
    </row>
    <row r="2918" spans="1:44" ht="18.75" customHeight="1" x14ac:dyDescent="0.25">
      <c r="A2918" t="e" vm="2930">
        <v>#VALUE!</v>
      </c>
      <c r="B2918" t="s">
        <v>7842</v>
      </c>
      <c r="C2918" t="s">
        <v>7843</v>
      </c>
      <c r="D2918" s="31" cm="1">
        <f t="array" aca="1" ref="D2918" ca="1">_FV(A2918,"Last trade time",TRUE)</f>
        <v>45824.84027780078</v>
      </c>
      <c r="E2918" s="23" cm="1">
        <f t="array" aca="1" ref="E2918" ca="1">_FV(A2918,"Price")</f>
        <v>48.344999999999999</v>
      </c>
      <c r="F2918" s="27" cm="1">
        <f t="array" aca="1" ref="F2918" ca="1">_FV(A2918,"Change (%)",TRUE)</f>
        <v>3.1040000000000001E-4</v>
      </c>
      <c r="G2918" s="26" cm="1">
        <f t="array" aca="1" ref="G2918" ca="1">_FV(A2918,"Change")</f>
        <v>1.4999999999999999E-2</v>
      </c>
      <c r="H2918" s="23" cm="1">
        <f t="array" aca="1" ref="H2918" ca="1">_FV(A2918,"Open")</f>
        <v>48.334000000000003</v>
      </c>
      <c r="I2918" s="23" cm="1">
        <f t="array" aca="1" ref="I2918" ca="1">_FV(A2918,"Low")</f>
        <v>48.334000000000003</v>
      </c>
      <c r="J2918" s="23" cm="1">
        <f t="array" aca="1" ref="J2918" ca="1">_FV(A2918,"High")</f>
        <v>48.344999999999999</v>
      </c>
      <c r="K2918" s="23" cm="1">
        <f t="array" aca="1" ref="K2918" ca="1">_FV(A2918,"Previous close",TRUE)</f>
        <v>48.33</v>
      </c>
      <c r="L2918" s="26"/>
      <c r="M2918" s="23" cm="1">
        <f t="array" aca="1" ref="M2918" ca="1">_FV(A2918,"52 week low",TRUE)</f>
        <v>46.96</v>
      </c>
      <c r="N2918" s="23" cm="1">
        <f t="array" aca="1" ref="N2918" ca="1">_FV(A2918,"52 week high",TRUE)</f>
        <v>51.0473</v>
      </c>
      <c r="O2918" s="8" cm="1">
        <f t="array" aca="1" ref="O2918" ca="1">_FV(A2918,"Volume")</f>
        <v>628</v>
      </c>
      <c r="P2918" s="7" cm="1">
        <f t="array" aca="1" ref="P2918" ca="1">_FV(A2918,"Volume average",TRUE)</f>
        <v>1229</v>
      </c>
      <c r="Q2918" t="s">
        <v>6999</v>
      </c>
      <c r="S2918" t="s">
        <v>6204</v>
      </c>
      <c r="T2918" s="25" cm="1">
        <f t="array" aca="1" ref="T2918" ca="1">_FV(A2918,"Expense ratio",TRUE)</f>
        <v>2.8000000000000004E-3</v>
      </c>
      <c r="U2918" s="24" cm="1">
        <f t="array" aca="1" ref="U2918" ca="1">_FV(A2918,"Market cap",TRUE)</f>
        <v>31514893.809999999</v>
      </c>
      <c r="V2918" s="4">
        <v>31514892</v>
      </c>
      <c r="W2918" s="4">
        <v>31514892</v>
      </c>
      <c r="X2918" t="s">
        <v>7844</v>
      </c>
      <c r="Y2918" t="s">
        <v>1263</v>
      </c>
      <c r="Z2918" s="5">
        <v>48.296700000000001</v>
      </c>
      <c r="AB2918" s="20"/>
      <c r="AC2918" s="4">
        <v>1907</v>
      </c>
      <c r="AE2918" s="5">
        <v>-2.1037050980120209</v>
      </c>
      <c r="AF2918" s="20"/>
      <c r="AI2918" s="4">
        <v>1907</v>
      </c>
      <c r="AJ2918" s="5">
        <v>91860.19</v>
      </c>
      <c r="AL2918" s="5">
        <v>51.046999999999997</v>
      </c>
      <c r="AM2918" s="5">
        <v>46.96</v>
      </c>
      <c r="AN2918" t="s">
        <v>47</v>
      </c>
      <c r="AO2918" t="str" cm="1">
        <f t="array" aca="1" ref="AO2918" ca="1">_FV(A2918,"Currency")</f>
        <v>USD</v>
      </c>
      <c r="AP2918" t="str" cm="1">
        <f t="array" aca="1" ref="AP2918" ca="1">_FV(A2918,"Exchange")</f>
        <v>NYSE Arca</v>
      </c>
      <c r="AQ2918" s="6" t="str" cm="1">
        <f t="array" aca="1" ref="AQ2918" ca="1">_FV(A2918,"Exchange abbreviation",TRUE)</f>
        <v>ARCX</v>
      </c>
      <c r="AR2918" t="str" cm="1">
        <f t="array" aca="1" ref="AR2918" ca="1">_FV(A2918,"Instrument type",TRUE)</f>
        <v>ETF</v>
      </c>
    </row>
    <row r="2919" spans="1:44" ht="18.75" customHeight="1" x14ac:dyDescent="0.25">
      <c r="A2919" t="e" vm="2931">
        <v>#VALUE!</v>
      </c>
      <c r="B2919" t="s">
        <v>7845</v>
      </c>
      <c r="C2919" t="s">
        <v>7846</v>
      </c>
      <c r="D2919" s="31" cm="1">
        <f t="array" aca="1" ref="D2919" ca="1">_FV(A2919,"Last trade time",TRUE)</f>
        <v>45824.84027780078</v>
      </c>
      <c r="E2919" s="23" cm="1">
        <f t="array" aca="1" ref="E2919" ca="1">_FV(A2919,"Price")</f>
        <v>50.505000000000003</v>
      </c>
      <c r="F2919" s="27" cm="1">
        <f t="array" aca="1" ref="F2919" ca="1">_FV(A2919,"Change (%)",TRUE)</f>
        <v>0</v>
      </c>
      <c r="G2919" s="26" cm="1">
        <f t="array" aca="1" ref="G2919" ca="1">_FV(A2919,"Change")</f>
        <v>0</v>
      </c>
      <c r="H2919" s="23" cm="1">
        <f t="array" aca="1" ref="H2919" ca="1">_FV(A2919,"Open")</f>
        <v>50.526200000000003</v>
      </c>
      <c r="I2919" s="23" cm="1">
        <f t="array" aca="1" ref="I2919" ca="1">_FV(A2919,"Low")</f>
        <v>50.505000000000003</v>
      </c>
      <c r="J2919" s="23" cm="1">
        <f t="array" aca="1" ref="J2919" ca="1">_FV(A2919,"High")</f>
        <v>50.55</v>
      </c>
      <c r="K2919" s="23" cm="1">
        <f t="array" aca="1" ref="K2919" ca="1">_FV(A2919,"Previous close",TRUE)</f>
        <v>50.505000000000003</v>
      </c>
      <c r="L2919" s="26"/>
      <c r="M2919" s="23" cm="1">
        <f t="array" aca="1" ref="M2919" ca="1">_FV(A2919,"52 week low",TRUE)</f>
        <v>50.19</v>
      </c>
      <c r="N2919" s="23" cm="1">
        <f t="array" aca="1" ref="N2919" ca="1">_FV(A2919,"52 week high",TRUE)</f>
        <v>51.16</v>
      </c>
      <c r="O2919" s="8" cm="1">
        <f t="array" aca="1" ref="O2919" ca="1">_FV(A2919,"Volume")</f>
        <v>1200</v>
      </c>
      <c r="P2919" s="7" cm="1">
        <f t="array" aca="1" ref="P2919" ca="1">_FV(A2919,"Volume average",TRUE)</f>
        <v>948</v>
      </c>
      <c r="Q2919" t="s">
        <v>799</v>
      </c>
      <c r="S2919" t="s">
        <v>6204</v>
      </c>
      <c r="T2919" s="25" cm="1">
        <f t="array" aca="1" ref="T2919" ca="1">_FV(A2919,"Expense ratio",TRUE)</f>
        <v>2.8000000000000004E-3</v>
      </c>
      <c r="U2919" s="24" cm="1">
        <f t="array" aca="1" ref="U2919" ca="1">_FV(A2919,"Market cap",TRUE)</f>
        <v>50703306.850000001</v>
      </c>
      <c r="V2919" s="4">
        <v>50703304</v>
      </c>
      <c r="W2919" s="4">
        <v>50703304</v>
      </c>
      <c r="Y2919" t="s">
        <v>7847</v>
      </c>
      <c r="Z2919" s="5">
        <v>50.517600000000002</v>
      </c>
      <c r="AA2919" s="20"/>
      <c r="AB2919" s="5">
        <v>5.7800002000000003E-2</v>
      </c>
      <c r="AC2919" s="4">
        <v>6071</v>
      </c>
      <c r="AE2919" s="5">
        <v>1.8873046485623051</v>
      </c>
      <c r="AF2919" s="5">
        <v>5.2013121613701196</v>
      </c>
      <c r="AI2919" s="4">
        <v>6071</v>
      </c>
      <c r="AJ2919" s="5">
        <v>306160.53000000003</v>
      </c>
      <c r="AL2919" s="5">
        <v>51.16</v>
      </c>
      <c r="AM2919" s="5">
        <v>50.19</v>
      </c>
      <c r="AN2919" t="s">
        <v>47</v>
      </c>
      <c r="AO2919" t="str" cm="1">
        <f t="array" aca="1" ref="AO2919" ca="1">_FV(A2919,"Currency")</f>
        <v>USD</v>
      </c>
      <c r="AP2919" t="str" cm="1">
        <f t="array" aca="1" ref="AP2919" ca="1">_FV(A2919,"Exchange")</f>
        <v>NYSE Arca</v>
      </c>
      <c r="AQ2919" s="6" t="str" cm="1">
        <f t="array" aca="1" ref="AQ2919" ca="1">_FV(A2919,"Exchange abbreviation",TRUE)</f>
        <v>ARCX</v>
      </c>
      <c r="AR2919" t="str" cm="1">
        <f t="array" aca="1" ref="AR2919" ca="1">_FV(A2919,"Instrument type",TRUE)</f>
        <v>ETF</v>
      </c>
    </row>
    <row r="2920" spans="1:44" ht="18.75" customHeight="1" x14ac:dyDescent="0.25">
      <c r="A2920" t="e" vm="2932">
        <v>#VALUE!</v>
      </c>
      <c r="B2920" t="s">
        <v>7848</v>
      </c>
      <c r="C2920" t="s">
        <v>7849</v>
      </c>
      <c r="D2920" s="31" cm="1">
        <f t="array" aca="1" ref="D2920" ca="1">_FV(A2920,"Last trade time",TRUE)</f>
        <v>45824.840277812502</v>
      </c>
      <c r="E2920" s="23" cm="1">
        <f t="array" aca="1" ref="E2920" ca="1">_FV(A2920,"Price")</f>
        <v>24.28</v>
      </c>
      <c r="F2920" s="27" cm="1">
        <f t="array" aca="1" ref="F2920" ca="1">_FV(A2920,"Change (%)",TRUE)</f>
        <v>3.5130000000000001E-3</v>
      </c>
      <c r="G2920" s="26" cm="1">
        <f t="array" aca="1" ref="G2920" ca="1">_FV(A2920,"Change")</f>
        <v>8.5000000000000006E-2</v>
      </c>
      <c r="H2920" s="23" cm="1">
        <f t="array" aca="1" ref="H2920" ca="1">_FV(A2920,"Open")</f>
        <v>24.19</v>
      </c>
      <c r="I2920" s="23" cm="1">
        <f t="array" aca="1" ref="I2920" ca="1">_FV(A2920,"Low")</f>
        <v>24.07</v>
      </c>
      <c r="J2920" s="23" cm="1">
        <f t="array" aca="1" ref="J2920" ca="1">_FV(A2920,"High")</f>
        <v>24.28</v>
      </c>
      <c r="K2920" s="23" cm="1">
        <f t="array" aca="1" ref="K2920" ca="1">_FV(A2920,"Previous close",TRUE)</f>
        <v>24.195</v>
      </c>
      <c r="L2920" s="26"/>
      <c r="M2920" s="23" cm="1">
        <f t="array" aca="1" ref="M2920" ca="1">_FV(A2920,"52 week low",TRUE)</f>
        <v>23.4</v>
      </c>
      <c r="N2920" s="23" cm="1">
        <f t="array" aca="1" ref="N2920" ca="1">_FV(A2920,"52 week high",TRUE)</f>
        <v>25.95</v>
      </c>
      <c r="O2920" s="8" cm="1">
        <f t="array" aca="1" ref="O2920" ca="1">_FV(A2920,"Volume")</f>
        <v>45434</v>
      </c>
      <c r="P2920" s="7" cm="1">
        <f t="array" aca="1" ref="P2920" ca="1">_FV(A2920,"Volume average",TRUE)</f>
        <v>12105</v>
      </c>
      <c r="Q2920" t="s">
        <v>285</v>
      </c>
      <c r="S2920" t="s">
        <v>3740</v>
      </c>
      <c r="T2920" s="25" cm="1">
        <f t="array" aca="1" ref="T2920" ca="1">_FV(A2920,"Expense ratio",TRUE)</f>
        <v>2.8000000000000004E-3</v>
      </c>
      <c r="U2920" s="24" cm="1">
        <f t="array" aca="1" ref="U2920" ca="1">_FV(A2920,"Market cap",TRUE)</f>
        <v>30301227.66</v>
      </c>
      <c r="V2920" s="4">
        <v>30301228</v>
      </c>
      <c r="W2920" s="4">
        <v>30301228</v>
      </c>
      <c r="Y2920" t="s">
        <v>3745</v>
      </c>
      <c r="Z2920" s="5">
        <v>24.061599999999999</v>
      </c>
      <c r="AA2920" s="20"/>
      <c r="AB2920" s="5">
        <v>4.1399999999999999E-2</v>
      </c>
      <c r="AC2920" s="4">
        <v>6266</v>
      </c>
      <c r="AE2920" s="5">
        <v>-2.5785124832649391</v>
      </c>
      <c r="AF2920" s="20"/>
      <c r="AI2920" s="4">
        <v>6266</v>
      </c>
      <c r="AJ2920" s="5">
        <v>150916.60999999999</v>
      </c>
      <c r="AL2920" s="5">
        <v>25.95</v>
      </c>
      <c r="AM2920" s="5">
        <v>23.4</v>
      </c>
      <c r="AN2920" t="s">
        <v>47</v>
      </c>
      <c r="AO2920" t="str" cm="1">
        <f t="array" aca="1" ref="AO2920" ca="1">_FV(A2920,"Currency")</f>
        <v>USD</v>
      </c>
      <c r="AP2920" t="str" cm="1">
        <f t="array" aca="1" ref="AP2920" ca="1">_FV(A2920,"Exchange")</f>
        <v>NYSE Arca</v>
      </c>
      <c r="AQ2920" s="6" t="str" cm="1">
        <f t="array" aca="1" ref="AQ2920" ca="1">_FV(A2920,"Exchange abbreviation",TRUE)</f>
        <v>ARCX</v>
      </c>
      <c r="AR2920" t="str" cm="1">
        <f t="array" aca="1" ref="AR2920" ca="1">_FV(A2920,"Instrument type",TRUE)</f>
        <v>ETF</v>
      </c>
    </row>
    <row r="2921" spans="1:44" ht="18.75" customHeight="1" x14ac:dyDescent="0.25">
      <c r="A2921" t="e" vm="2933">
        <v>#VALUE!</v>
      </c>
      <c r="B2921" t="s">
        <v>7850</v>
      </c>
      <c r="C2921" t="s">
        <v>7851</v>
      </c>
      <c r="D2921" s="31" cm="1">
        <f t="array" aca="1" ref="D2921" ca="1">_FV(A2921,"Last trade time",TRUE)</f>
        <v>45824.840277789066</v>
      </c>
      <c r="E2921" s="23" cm="1">
        <f t="array" aca="1" ref="E2921" ca="1">_FV(A2921,"Price")</f>
        <v>24.76</v>
      </c>
      <c r="F2921" s="27" cm="1">
        <f t="array" aca="1" ref="F2921" ca="1">_FV(A2921,"Change (%)",TRUE)</f>
        <v>-1.2109999999999999E-4</v>
      </c>
      <c r="G2921" s="26" cm="1">
        <f t="array" aca="1" ref="G2921" ca="1">_FV(A2921,"Change")</f>
        <v>-3.0000000000000001E-3</v>
      </c>
      <c r="H2921" s="23" cm="1">
        <f t="array" aca="1" ref="H2921" ca="1">_FV(A2921,"Open")</f>
        <v>24.754999999999999</v>
      </c>
      <c r="I2921" s="23" cm="1">
        <f t="array" aca="1" ref="I2921" ca="1">_FV(A2921,"Low")</f>
        <v>24.744</v>
      </c>
      <c r="J2921" s="23" cm="1">
        <f t="array" aca="1" ref="J2921" ca="1">_FV(A2921,"High")</f>
        <v>24.84</v>
      </c>
      <c r="K2921" s="23" cm="1">
        <f t="array" aca="1" ref="K2921" ca="1">_FV(A2921,"Previous close",TRUE)</f>
        <v>24.763000000000002</v>
      </c>
      <c r="L2921" s="26"/>
      <c r="M2921" s="23" cm="1">
        <f t="array" aca="1" ref="M2921" ca="1">_FV(A2921,"52 week low",TRUE)</f>
        <v>24.04</v>
      </c>
      <c r="N2921" s="23" cm="1">
        <f t="array" aca="1" ref="N2921" ca="1">_FV(A2921,"52 week high",TRUE)</f>
        <v>25.94</v>
      </c>
      <c r="O2921" s="8" cm="1">
        <f t="array" aca="1" ref="O2921" ca="1">_FV(A2921,"Volume")</f>
        <v>57555</v>
      </c>
      <c r="P2921" s="7" cm="1">
        <f t="array" aca="1" ref="P2921" ca="1">_FV(A2921,"Volume average",TRUE)</f>
        <v>83874</v>
      </c>
      <c r="Q2921" t="s">
        <v>5345</v>
      </c>
      <c r="S2921" t="s">
        <v>3740</v>
      </c>
      <c r="T2921" s="25" cm="1">
        <f t="array" aca="1" ref="T2921" ca="1">_FV(A2921,"Expense ratio",TRUE)</f>
        <v>2.8000000000000004E-3</v>
      </c>
      <c r="U2921" s="24" cm="1">
        <f t="array" aca="1" ref="U2921" ca="1">_FV(A2921,"Market cap",TRUE)</f>
        <v>286064674.72000003</v>
      </c>
      <c r="V2921" s="4">
        <v>286064672</v>
      </c>
      <c r="W2921" s="4">
        <v>286064672</v>
      </c>
      <c r="Y2921" t="s">
        <v>3745</v>
      </c>
      <c r="Z2921" s="5">
        <v>24.644100000000002</v>
      </c>
      <c r="AA2921" s="20"/>
      <c r="AB2921" s="5">
        <v>3.3299996999999998E-2</v>
      </c>
      <c r="AC2921" s="4">
        <v>120430</v>
      </c>
      <c r="AE2921" s="5">
        <v>-0.85740160299717649</v>
      </c>
      <c r="AF2921" s="20"/>
      <c r="AI2921" s="4">
        <v>120430</v>
      </c>
      <c r="AJ2921" s="5">
        <v>2961373.7</v>
      </c>
      <c r="AL2921" s="5">
        <v>25.94</v>
      </c>
      <c r="AM2921" s="5">
        <v>24.04</v>
      </c>
      <c r="AN2921" t="s">
        <v>90</v>
      </c>
      <c r="AO2921" t="str" cm="1">
        <f t="array" aca="1" ref="AO2921" ca="1">_FV(A2921,"Currency")</f>
        <v>USD</v>
      </c>
      <c r="AP2921" t="str" cm="1">
        <f t="array" aca="1" ref="AP2921" ca="1">_FV(A2921,"Exchange")</f>
        <v>NYSE Arca</v>
      </c>
      <c r="AQ2921" s="6" t="str" cm="1">
        <f t="array" aca="1" ref="AQ2921" ca="1">_FV(A2921,"Exchange abbreviation",TRUE)</f>
        <v>ARCX</v>
      </c>
      <c r="AR2921" t="str" cm="1">
        <f t="array" aca="1" ref="AR2921" ca="1">_FV(A2921,"Instrument type",TRUE)</f>
        <v>ETF</v>
      </c>
    </row>
    <row r="2922" spans="1:44" ht="18.75" customHeight="1" x14ac:dyDescent="0.25">
      <c r="A2922" t="e" vm="2934">
        <v>#VALUE!</v>
      </c>
      <c r="B2922" t="s">
        <v>7852</v>
      </c>
      <c r="C2922" t="s">
        <v>7853</v>
      </c>
      <c r="D2922" s="31" cm="1">
        <f t="array" aca="1" ref="D2922" ca="1">_FV(A2922,"Last trade time",TRUE)</f>
        <v>45824.840277823438</v>
      </c>
      <c r="E2922" s="23" cm="1">
        <f t="array" aca="1" ref="E2922" ca="1">_FV(A2922,"Price")</f>
        <v>78.06</v>
      </c>
      <c r="F2922" s="27" cm="1">
        <f t="array" aca="1" ref="F2922" ca="1">_FV(A2922,"Change (%)",TRUE)</f>
        <v>5.1419999999999999E-3</v>
      </c>
      <c r="G2922" s="26" cm="1">
        <f t="array" aca="1" ref="G2922" ca="1">_FV(A2922,"Change")</f>
        <v>0.39929999999999999</v>
      </c>
      <c r="H2922" s="23" cm="1">
        <f t="array" aca="1" ref="H2922" ca="1">_FV(A2922,"Open")</f>
        <v>78.06</v>
      </c>
      <c r="I2922" s="23" cm="1">
        <f t="array" aca="1" ref="I2922" ca="1">_FV(A2922,"Low")</f>
        <v>77.941500000000005</v>
      </c>
      <c r="J2922" s="23" cm="1">
        <f t="array" aca="1" ref="J2922" ca="1">_FV(A2922,"High")</f>
        <v>78.41</v>
      </c>
      <c r="K2922" s="23" cm="1">
        <f t="array" aca="1" ref="K2922" ca="1">_FV(A2922,"Previous close",TRUE)</f>
        <v>77.660700000000006</v>
      </c>
      <c r="L2922" s="26"/>
      <c r="M2922" s="23" cm="1">
        <f t="array" aca="1" ref="M2922" ca="1">_FV(A2922,"52 week low",TRUE)</f>
        <v>67.09</v>
      </c>
      <c r="N2922" s="23" cm="1">
        <f t="array" aca="1" ref="N2922" ca="1">_FV(A2922,"52 week high",TRUE)</f>
        <v>80.66</v>
      </c>
      <c r="O2922" s="8" cm="1">
        <f t="array" aca="1" ref="O2922" ca="1">_FV(A2922,"Volume")</f>
        <v>51303</v>
      </c>
      <c r="P2922" s="7" cm="1">
        <f t="array" aca="1" ref="P2922" ca="1">_FV(A2922,"Volume average",TRUE)</f>
        <v>36589</v>
      </c>
      <c r="Q2922" t="s">
        <v>1641</v>
      </c>
      <c r="S2922" t="s">
        <v>56</v>
      </c>
      <c r="T2922" s="25" cm="1">
        <f t="array" aca="1" ref="T2922" ca="1">_FV(A2922,"Expense ratio",TRUE)</f>
        <v>2.8000000000000004E-3</v>
      </c>
      <c r="U2922" s="24" cm="1">
        <f t="array" aca="1" ref="U2922" ca="1">_FV(A2922,"Market cap",TRUE)</f>
        <v>1334100180.6199999</v>
      </c>
      <c r="V2922" s="4">
        <v>1334100224</v>
      </c>
      <c r="W2922" s="4">
        <v>1334100224</v>
      </c>
      <c r="Y2922" t="s">
        <v>4918</v>
      </c>
      <c r="Z2922" s="5">
        <v>77.912000000000006</v>
      </c>
      <c r="AA2922" s="5">
        <v>19.880144000000001</v>
      </c>
      <c r="AB2922" s="5">
        <v>2.0799999999999999E-2</v>
      </c>
      <c r="AC2922" s="4">
        <v>41546</v>
      </c>
      <c r="AE2922" s="5">
        <v>3.6527650368157532</v>
      </c>
      <c r="AF2922" s="5">
        <v>13.27418799642648</v>
      </c>
      <c r="AI2922" s="4">
        <v>41546</v>
      </c>
      <c r="AJ2922" s="5">
        <v>3239341.62</v>
      </c>
      <c r="AL2922" s="5">
        <v>80.66</v>
      </c>
      <c r="AM2922" s="5">
        <v>67.09</v>
      </c>
      <c r="AN2922" t="s">
        <v>90</v>
      </c>
      <c r="AO2922" t="str" cm="1">
        <f t="array" aca="1" ref="AO2922" ca="1">_FV(A2922,"Currency")</f>
        <v>USD</v>
      </c>
      <c r="AP2922" t="str" cm="1">
        <f t="array" aca="1" ref="AP2922" ca="1">_FV(A2922,"Exchange")</f>
        <v>NYSE Arca</v>
      </c>
      <c r="AQ2922" s="6" t="str" cm="1">
        <f t="array" aca="1" ref="AQ2922" ca="1">_FV(A2922,"Exchange abbreviation",TRUE)</f>
        <v>ARCX</v>
      </c>
      <c r="AR2922" t="str" cm="1">
        <f t="array" aca="1" ref="AR2922" ca="1">_FV(A2922,"Instrument type",TRUE)</f>
        <v>ETF</v>
      </c>
    </row>
    <row r="2923" spans="1:44" ht="18.75" customHeight="1" x14ac:dyDescent="0.25">
      <c r="A2923" t="e" vm="2935">
        <v>#VALUE!</v>
      </c>
      <c r="B2923" t="s">
        <v>7854</v>
      </c>
      <c r="C2923" t="s">
        <v>7855</v>
      </c>
      <c r="D2923" s="31" cm="1">
        <f t="array" aca="1" ref="D2923" ca="1">_FV(A2923,"Last trade time",TRUE)</f>
        <v>45824.840277823438</v>
      </c>
      <c r="E2923" s="23" cm="1">
        <f t="array" aca="1" ref="E2923" ca="1">_FV(A2923,"Price")</f>
        <v>23.28</v>
      </c>
      <c r="F2923" s="27" cm="1">
        <f t="array" aca="1" ref="F2923" ca="1">_FV(A2923,"Change (%)",TRUE)</f>
        <v>8.5979999999999997E-4</v>
      </c>
      <c r="G2923" s="26" cm="1">
        <f t="array" aca="1" ref="G2923" ca="1">_FV(A2923,"Change")</f>
        <v>0.02</v>
      </c>
      <c r="H2923" s="23" cm="1">
        <f t="array" aca="1" ref="H2923" ca="1">_FV(A2923,"Open")</f>
        <v>23.23</v>
      </c>
      <c r="I2923" s="23" cm="1">
        <f t="array" aca="1" ref="I2923" ca="1">_FV(A2923,"Low")</f>
        <v>23.23</v>
      </c>
      <c r="J2923" s="23" cm="1">
        <f t="array" aca="1" ref="J2923" ca="1">_FV(A2923,"High")</f>
        <v>23.29</v>
      </c>
      <c r="K2923" s="23" cm="1">
        <f t="array" aca="1" ref="K2923" ca="1">_FV(A2923,"Previous close",TRUE)</f>
        <v>23.26</v>
      </c>
      <c r="L2923" s="26"/>
      <c r="M2923" s="23" cm="1">
        <f t="array" aca="1" ref="M2923" ca="1">_FV(A2923,"52 week low",TRUE)</f>
        <v>22.2333</v>
      </c>
      <c r="N2923" s="23" cm="1">
        <f t="array" aca="1" ref="N2923" ca="1">_FV(A2923,"52 week high",TRUE)</f>
        <v>25.49</v>
      </c>
      <c r="O2923" s="8" cm="1">
        <f t="array" aca="1" ref="O2923" ca="1">_FV(A2923,"Volume")</f>
        <v>546221</v>
      </c>
      <c r="P2923" s="7" cm="1">
        <f t="array" aca="1" ref="P2923" ca="1">_FV(A2923,"Volume average",TRUE)</f>
        <v>521206</v>
      </c>
      <c r="Q2923" t="s">
        <v>4032</v>
      </c>
      <c r="S2923" t="s">
        <v>277</v>
      </c>
      <c r="T2923" s="25" cm="1">
        <f t="array" aca="1" ref="T2923" ca="1">_FV(A2923,"Expense ratio",TRUE)</f>
        <v>2.8000000000000004E-3</v>
      </c>
      <c r="U2923" s="24" cm="1">
        <f t="array" aca="1" ref="U2923" ca="1">_FV(A2923,"Market cap",TRUE)</f>
        <v>692945673.28999996</v>
      </c>
      <c r="V2923" s="4">
        <v>687127872</v>
      </c>
      <c r="W2923" s="4">
        <v>687127872</v>
      </c>
      <c r="Y2923" t="s">
        <v>5637</v>
      </c>
      <c r="Z2923" s="5">
        <v>23.17</v>
      </c>
      <c r="AB2923" s="19">
        <v>3.5200000000000002E-2</v>
      </c>
      <c r="AC2923" s="4">
        <v>388965</v>
      </c>
      <c r="AE2923" s="5">
        <v>-4.58796092048257</v>
      </c>
      <c r="AF2923" s="19">
        <v>-3.7439819946557318</v>
      </c>
      <c r="AI2923" s="4">
        <v>388965</v>
      </c>
      <c r="AJ2923" s="5">
        <v>8996760.4499999993</v>
      </c>
      <c r="AL2923" s="5">
        <v>25.49</v>
      </c>
      <c r="AM2923" s="5">
        <v>22.23</v>
      </c>
      <c r="AN2923" t="s">
        <v>90</v>
      </c>
      <c r="AO2923" t="str" cm="1">
        <f t="array" aca="1" ref="AO2923" ca="1">_FV(A2923,"Currency")</f>
        <v>USD</v>
      </c>
      <c r="AP2923" t="str" cm="1">
        <f t="array" aca="1" ref="AP2923" ca="1">_FV(A2923,"Exchange")</f>
        <v>NYSE Arca</v>
      </c>
      <c r="AQ2923" s="6" t="str" cm="1">
        <f t="array" aca="1" ref="AQ2923" ca="1">_FV(A2923,"Exchange abbreviation",TRUE)</f>
        <v>ARCX</v>
      </c>
      <c r="AR2923" t="str" cm="1">
        <f t="array" aca="1" ref="AR2923" ca="1">_FV(A2923,"Instrument type",TRUE)</f>
        <v>ETF</v>
      </c>
    </row>
    <row r="2924" spans="1:44" ht="18.75" customHeight="1" x14ac:dyDescent="0.25">
      <c r="A2924" t="e" vm="2936">
        <v>#VALUE!</v>
      </c>
      <c r="B2924" t="s">
        <v>7856</v>
      </c>
      <c r="C2924" t="s">
        <v>7857</v>
      </c>
      <c r="D2924" s="31" cm="1">
        <f t="array" aca="1" ref="D2924" ca="1">_FV(A2924,"Last trade time",TRUE)</f>
        <v>45824.840277823438</v>
      </c>
      <c r="E2924" s="23" cm="1">
        <f t="array" aca="1" ref="E2924" ca="1">_FV(A2924,"Price")</f>
        <v>21.47</v>
      </c>
      <c r="F2924" s="27" cm="1">
        <f t="array" aca="1" ref="F2924" ca="1">_FV(A2924,"Change (%)",TRUE)</f>
        <v>-2.787E-3</v>
      </c>
      <c r="G2924" s="26" cm="1">
        <f t="array" aca="1" ref="G2924" ca="1">_FV(A2924,"Change")</f>
        <v>-0.06</v>
      </c>
      <c r="H2924" s="23" cm="1">
        <f t="array" aca="1" ref="H2924" ca="1">_FV(A2924,"Open")</f>
        <v>21.53</v>
      </c>
      <c r="I2924" s="23" cm="1">
        <f t="array" aca="1" ref="I2924" ca="1">_FV(A2924,"Low")</f>
        <v>21.47</v>
      </c>
      <c r="J2924" s="23" cm="1">
        <f t="array" aca="1" ref="J2924" ca="1">_FV(A2924,"High")</f>
        <v>21.568100000000001</v>
      </c>
      <c r="K2924" s="23" cm="1">
        <f t="array" aca="1" ref="K2924" ca="1">_FV(A2924,"Previous close",TRUE)</f>
        <v>21.53</v>
      </c>
      <c r="L2924" s="26"/>
      <c r="M2924" s="23" cm="1">
        <f t="array" aca="1" ref="M2924" ca="1">_FV(A2924,"52 week low",TRUE)</f>
        <v>20.190000000000001</v>
      </c>
      <c r="N2924" s="23" cm="1">
        <f t="array" aca="1" ref="N2924" ca="1">_FV(A2924,"52 week high",TRUE)</f>
        <v>23.8</v>
      </c>
      <c r="O2924" s="8" cm="1">
        <f t="array" aca="1" ref="O2924" ca="1">_FV(A2924,"Volume")</f>
        <v>19352</v>
      </c>
      <c r="P2924" s="7" cm="1">
        <f t="array" aca="1" ref="P2924" ca="1">_FV(A2924,"Volume average",TRUE)</f>
        <v>18949</v>
      </c>
      <c r="Q2924" t="s">
        <v>7858</v>
      </c>
      <c r="S2924" t="s">
        <v>277</v>
      </c>
      <c r="T2924" s="25" cm="1">
        <f t="array" aca="1" ref="T2924" ca="1">_FV(A2924,"Expense ratio",TRUE)</f>
        <v>2.8000000000000004E-3</v>
      </c>
      <c r="U2924" s="24" cm="1">
        <f t="array" aca="1" ref="U2924" ca="1">_FV(A2924,"Market cap",TRUE)</f>
        <v>133425806.56999999</v>
      </c>
      <c r="V2924" s="4">
        <v>133426832</v>
      </c>
      <c r="W2924" s="4">
        <v>133426832</v>
      </c>
      <c r="Y2924" t="s">
        <v>5637</v>
      </c>
      <c r="Z2924" s="5">
        <v>21.42</v>
      </c>
      <c r="AB2924" s="19">
        <v>3.3599999999999998E-2</v>
      </c>
      <c r="AC2924" s="4">
        <v>24528</v>
      </c>
      <c r="AE2924" s="5">
        <v>-5.3172387968276844</v>
      </c>
      <c r="AF2924" s="19">
        <v>-4.3033446341626416</v>
      </c>
      <c r="AI2924" s="4">
        <v>24528</v>
      </c>
      <c r="AJ2924" s="5">
        <v>523795.44</v>
      </c>
      <c r="AL2924" s="5">
        <v>23.89</v>
      </c>
      <c r="AM2924" s="5">
        <v>20.190000000000001</v>
      </c>
      <c r="AN2924" t="s">
        <v>47</v>
      </c>
      <c r="AO2924" t="str" cm="1">
        <f t="array" aca="1" ref="AO2924" ca="1">_FV(A2924,"Currency")</f>
        <v>USD</v>
      </c>
      <c r="AP2924" t="str" cm="1">
        <f t="array" aca="1" ref="AP2924" ca="1">_FV(A2924,"Exchange")</f>
        <v>NYSE Arca</v>
      </c>
      <c r="AQ2924" s="6" t="str" cm="1">
        <f t="array" aca="1" ref="AQ2924" ca="1">_FV(A2924,"Exchange abbreviation",TRUE)</f>
        <v>ARCX</v>
      </c>
      <c r="AR2924" t="str" cm="1">
        <f t="array" aca="1" ref="AR2924" ca="1">_FV(A2924,"Instrument type",TRUE)</f>
        <v>ETF</v>
      </c>
    </row>
    <row r="2925" spans="1:44" ht="18.75" customHeight="1" x14ac:dyDescent="0.25">
      <c r="A2925" t="e" vm="2937">
        <v>#VALUE!</v>
      </c>
      <c r="B2925" t="s">
        <v>7859</v>
      </c>
      <c r="C2925" t="s">
        <v>7860</v>
      </c>
      <c r="D2925" s="31" cm="1">
        <f t="array" aca="1" ref="D2925" ca="1">_FV(A2925,"Last trade time",TRUE)</f>
        <v>45824.911113367969</v>
      </c>
      <c r="E2925" s="23" cm="1">
        <f t="array" aca="1" ref="E2925" ca="1">_FV(A2925,"Price")</f>
        <v>80.72</v>
      </c>
      <c r="F2925" s="27" cm="1">
        <f t="array" aca="1" ref="F2925" ca="1">_FV(A2925,"Change (%)",TRUE)</f>
        <v>3.98E-3</v>
      </c>
      <c r="G2925" s="26" cm="1">
        <f t="array" aca="1" ref="G2925" ca="1">_FV(A2925,"Change")</f>
        <v>0.32</v>
      </c>
      <c r="H2925" s="23" cm="1">
        <f t="array" aca="1" ref="H2925" ca="1">_FV(A2925,"Open")</f>
        <v>80.680000000000007</v>
      </c>
      <c r="I2925" s="23" cm="1">
        <f t="array" aca="1" ref="I2925" ca="1">_FV(A2925,"Low")</f>
        <v>80.55</v>
      </c>
      <c r="J2925" s="23" cm="1">
        <f t="array" aca="1" ref="J2925" ca="1">_FV(A2925,"High")</f>
        <v>81.099999999999994</v>
      </c>
      <c r="K2925" s="23" cm="1">
        <f t="array" aca="1" ref="K2925" ca="1">_FV(A2925,"Previous close",TRUE)</f>
        <v>80.400000000000006</v>
      </c>
      <c r="L2925" s="26"/>
      <c r="M2925" s="23" cm="1">
        <f t="array" aca="1" ref="M2925" ca="1">_FV(A2925,"52 week low",TRUE)</f>
        <v>69.319999999999993</v>
      </c>
      <c r="N2925" s="23" cm="1">
        <f t="array" aca="1" ref="N2925" ca="1">_FV(A2925,"52 week high",TRUE)</f>
        <v>82.325000000000003</v>
      </c>
      <c r="O2925" s="8" cm="1">
        <f t="array" aca="1" ref="O2925" ca="1">_FV(A2925,"Volume")</f>
        <v>112452</v>
      </c>
      <c r="P2925" s="7" cm="1">
        <f t="array" aca="1" ref="P2925" ca="1">_FV(A2925,"Volume average",TRUE)</f>
        <v>211149</v>
      </c>
      <c r="Q2925" t="s">
        <v>1641</v>
      </c>
      <c r="S2925" t="s">
        <v>56</v>
      </c>
      <c r="T2925" s="25" cm="1">
        <f t="array" aca="1" ref="T2925" ca="1">_FV(A2925,"Expense ratio",TRUE)</f>
        <v>2.8000000000000004E-3</v>
      </c>
      <c r="U2925" s="24" cm="1">
        <f t="array" aca="1" ref="U2925" ca="1">_FV(A2925,"Market cap",TRUE)</f>
        <v>4824646981.5299997</v>
      </c>
      <c r="V2925" s="4">
        <v>4824647168</v>
      </c>
      <c r="W2925" s="4">
        <v>4824647168</v>
      </c>
      <c r="Y2925" t="s">
        <v>4918</v>
      </c>
      <c r="Z2925" s="5">
        <v>80.44</v>
      </c>
      <c r="AA2925" s="5">
        <v>20.819835999999999</v>
      </c>
      <c r="AB2925" s="5">
        <v>1.9599999999999999E-2</v>
      </c>
      <c r="AC2925" s="4">
        <v>233493</v>
      </c>
      <c r="AE2925" s="5">
        <v>4.2723974497745898</v>
      </c>
      <c r="AF2925" s="5">
        <v>14.01008303561826</v>
      </c>
      <c r="AH2925" s="16"/>
      <c r="AI2925" s="4">
        <v>233493</v>
      </c>
      <c r="AJ2925" s="5">
        <v>18786846.780000001</v>
      </c>
      <c r="AL2925" s="5">
        <v>82.33</v>
      </c>
      <c r="AM2925" s="5">
        <v>69.319999999999993</v>
      </c>
      <c r="AN2925" t="s">
        <v>82</v>
      </c>
      <c r="AO2925" t="str" cm="1">
        <f t="array" aca="1" ref="AO2925" ca="1">_FV(A2925,"Currency")</f>
        <v>USD</v>
      </c>
      <c r="AP2925" t="str" cm="1">
        <f t="array" aca="1" ref="AP2925" ca="1">_FV(A2925,"Exchange")</f>
        <v>NYSE Arca</v>
      </c>
      <c r="AQ2925" s="6" t="str" cm="1">
        <f t="array" aca="1" ref="AQ2925" ca="1">_FV(A2925,"Exchange abbreviation",TRUE)</f>
        <v>ARCX</v>
      </c>
      <c r="AR2925" t="str" cm="1">
        <f t="array" aca="1" ref="AR2925" ca="1">_FV(A2925,"Instrument type",TRUE)</f>
        <v>ETF</v>
      </c>
    </row>
    <row r="2926" spans="1:44" ht="18.75" customHeight="1" x14ac:dyDescent="0.25">
      <c r="A2926" t="e" vm="2938">
        <v>#VALUE!</v>
      </c>
      <c r="B2926" t="s">
        <v>7861</v>
      </c>
      <c r="C2926" t="s">
        <v>7862</v>
      </c>
      <c r="D2926" s="31" cm="1">
        <f t="array" aca="1" ref="D2926" ca="1">_FV(A2926,"Last trade time",TRUE)</f>
        <v>45824.865161053123</v>
      </c>
      <c r="E2926" s="23" cm="1">
        <f t="array" aca="1" ref="E2926" ca="1">_FV(A2926,"Price")</f>
        <v>22.35</v>
      </c>
      <c r="F2926" s="27" cm="1">
        <f t="array" aca="1" ref="F2926" ca="1">_FV(A2926,"Change (%)",TRUE)</f>
        <v>4.4760000000000004E-4</v>
      </c>
      <c r="G2926" s="26" cm="1">
        <f t="array" aca="1" ref="G2926" ca="1">_FV(A2926,"Change")</f>
        <v>0.01</v>
      </c>
      <c r="H2926" s="23" cm="1">
        <f t="array" aca="1" ref="H2926" ca="1">_FV(A2926,"Open")</f>
        <v>22.34</v>
      </c>
      <c r="I2926" s="23" cm="1">
        <f t="array" aca="1" ref="I2926" ca="1">_FV(A2926,"Low")</f>
        <v>22.324999999999999</v>
      </c>
      <c r="J2926" s="23" cm="1">
        <f t="array" aca="1" ref="J2926" ca="1">_FV(A2926,"High")</f>
        <v>22.395</v>
      </c>
      <c r="K2926" s="23" cm="1">
        <f t="array" aca="1" ref="K2926" ca="1">_FV(A2926,"Previous close",TRUE)</f>
        <v>22.34</v>
      </c>
      <c r="L2926" s="26"/>
      <c r="M2926" s="23" cm="1">
        <f t="array" aca="1" ref="M2926" ca="1">_FV(A2926,"52 week low",TRUE)</f>
        <v>21.486699999999999</v>
      </c>
      <c r="N2926" s="23" cm="1">
        <f t="array" aca="1" ref="N2926" ca="1">_FV(A2926,"52 week high",TRUE)</f>
        <v>24.34</v>
      </c>
      <c r="O2926" s="8" cm="1">
        <f t="array" aca="1" ref="O2926" ca="1">_FV(A2926,"Volume")</f>
        <v>1966175</v>
      </c>
      <c r="P2926" s="7" cm="1">
        <f t="array" aca="1" ref="P2926" ca="1">_FV(A2926,"Volume average",TRUE)</f>
        <v>1409375</v>
      </c>
      <c r="Q2926" t="s">
        <v>285</v>
      </c>
      <c r="S2926" t="s">
        <v>277</v>
      </c>
      <c r="T2926" s="25" cm="1">
        <f t="array" aca="1" ref="T2926" ca="1">_FV(A2926,"Expense ratio",TRUE)</f>
        <v>2.8000000000000004E-3</v>
      </c>
      <c r="U2926" s="24" cm="1">
        <f t="array" aca="1" ref="U2926" ca="1">_FV(A2926,"Market cap",TRUE)</f>
        <v>2830933291.8000002</v>
      </c>
      <c r="V2926" s="4">
        <v>2830955008</v>
      </c>
      <c r="W2926" s="4">
        <v>2830955008</v>
      </c>
      <c r="Y2926" t="s">
        <v>5637</v>
      </c>
      <c r="Z2926" s="5">
        <v>22.3</v>
      </c>
      <c r="AA2926" s="20"/>
      <c r="AB2926" s="5">
        <v>3.4799999999999998E-2</v>
      </c>
      <c r="AC2926" s="4">
        <v>1930738</v>
      </c>
      <c r="AE2926" s="5">
        <v>-4.7676202511008006</v>
      </c>
      <c r="AF2926" s="5">
        <v>-3.1976985064329329</v>
      </c>
      <c r="AI2926" s="4">
        <v>1930738</v>
      </c>
      <c r="AJ2926" s="5">
        <v>42823768.840000004</v>
      </c>
      <c r="AL2926" s="5">
        <v>24.34</v>
      </c>
      <c r="AM2926" s="5">
        <v>21.49</v>
      </c>
      <c r="AN2926" t="s">
        <v>82</v>
      </c>
      <c r="AO2926" t="str" cm="1">
        <f t="array" aca="1" ref="AO2926" ca="1">_FV(A2926,"Currency")</f>
        <v>USD</v>
      </c>
      <c r="AP2926" t="str" cm="1">
        <f t="array" aca="1" ref="AP2926" ca="1">_FV(A2926,"Exchange")</f>
        <v>NYSE Arca</v>
      </c>
      <c r="AQ2926" s="6" t="str" cm="1">
        <f t="array" aca="1" ref="AQ2926" ca="1">_FV(A2926,"Exchange abbreviation",TRUE)</f>
        <v>ARCX</v>
      </c>
      <c r="AR2926" t="str" cm="1">
        <f t="array" aca="1" ref="AR2926" ca="1">_FV(A2926,"Instrument type",TRUE)</f>
        <v>ETF</v>
      </c>
    </row>
    <row r="2927" spans="1:44" ht="18.75" customHeight="1" x14ac:dyDescent="0.25">
      <c r="A2927" t="e" vm="2939">
        <v>#VALUE!</v>
      </c>
      <c r="B2927" t="s">
        <v>7863</v>
      </c>
      <c r="C2927" t="s">
        <v>7864</v>
      </c>
      <c r="D2927" s="31" cm="1">
        <f t="array" aca="1" ref="D2927" ca="1">_FV(A2927,"Last trade time",TRUE)</f>
        <v>45824.932263750001</v>
      </c>
      <c r="E2927" s="23" cm="1">
        <f t="array" aca="1" ref="E2927" ca="1">_FV(A2927,"Price")</f>
        <v>82.41</v>
      </c>
      <c r="F2927" s="27" cm="1">
        <f t="array" aca="1" ref="F2927" ca="1">_FV(A2927,"Change (%)",TRUE)</f>
        <v>5.6129999999999999E-3</v>
      </c>
      <c r="G2927" s="26" cm="1">
        <f t="array" aca="1" ref="G2927" ca="1">_FV(A2927,"Change")</f>
        <v>0.46</v>
      </c>
      <c r="H2927" s="23" cm="1">
        <f t="array" aca="1" ref="H2927" ca="1">_FV(A2927,"Open")</f>
        <v>82.28</v>
      </c>
      <c r="I2927" s="23" cm="1">
        <f t="array" aca="1" ref="I2927" ca="1">_FV(A2927,"Low")</f>
        <v>82.24</v>
      </c>
      <c r="J2927" s="23" cm="1">
        <f t="array" aca="1" ref="J2927" ca="1">_FV(A2927,"High")</f>
        <v>82.73</v>
      </c>
      <c r="K2927" s="23" cm="1">
        <f t="array" aca="1" ref="K2927" ca="1">_FV(A2927,"Previous close",TRUE)</f>
        <v>81.95</v>
      </c>
      <c r="L2927" s="26"/>
      <c r="M2927" s="23" cm="1">
        <f t="array" aca="1" ref="M2927" ca="1">_FV(A2927,"52 week low",TRUE)</f>
        <v>69.84</v>
      </c>
      <c r="N2927" s="23" cm="1">
        <f t="array" aca="1" ref="N2927" ca="1">_FV(A2927,"52 week high",TRUE)</f>
        <v>85.885000000000005</v>
      </c>
      <c r="O2927" s="8" cm="1">
        <f t="array" aca="1" ref="O2927" ca="1">_FV(A2927,"Volume")</f>
        <v>424649</v>
      </c>
      <c r="P2927" s="7" cm="1">
        <f t="array" aca="1" ref="P2927" ca="1">_FV(A2927,"Volume average",TRUE)</f>
        <v>563200</v>
      </c>
      <c r="Q2927" t="s">
        <v>50</v>
      </c>
      <c r="R2927" t="s">
        <v>4938</v>
      </c>
      <c r="S2927" t="s">
        <v>56</v>
      </c>
      <c r="T2927" s="25" cm="1">
        <f t="array" aca="1" ref="T2927" ca="1">_FV(A2927,"Expense ratio",TRUE)</f>
        <v>2.8000000000000004E-3</v>
      </c>
      <c r="U2927" s="24" cm="1">
        <f t="array" aca="1" ref="U2927" ca="1">_FV(A2927,"Market cap",TRUE)</f>
        <v>15162551911.25</v>
      </c>
      <c r="V2927" s="4">
        <v>15162552320</v>
      </c>
      <c r="W2927" s="4">
        <v>15162552320</v>
      </c>
      <c r="Y2927" t="s">
        <v>7865</v>
      </c>
      <c r="Z2927" s="5">
        <v>82.073999999999998</v>
      </c>
      <c r="AA2927" s="19">
        <v>22.410665999999999</v>
      </c>
      <c r="AB2927" s="5">
        <v>1.5900000000000001E-2</v>
      </c>
      <c r="AC2927" s="4">
        <v>679787</v>
      </c>
      <c r="AE2927" s="5">
        <v>2.1724883099008658</v>
      </c>
      <c r="AF2927" s="5">
        <v>8.6301266174059634</v>
      </c>
      <c r="AI2927" s="4">
        <v>679787</v>
      </c>
      <c r="AJ2927" s="5">
        <v>55776523.350000001</v>
      </c>
      <c r="AL2927" s="5">
        <v>85.89</v>
      </c>
      <c r="AM2927" s="5">
        <v>69.84</v>
      </c>
      <c r="AN2927" t="s">
        <v>82</v>
      </c>
      <c r="AO2927" t="str" cm="1">
        <f t="array" aca="1" ref="AO2927" ca="1">_FV(A2927,"Currency")</f>
        <v>USD</v>
      </c>
      <c r="AP2927" t="str" cm="1">
        <f t="array" aca="1" ref="AP2927" ca="1">_FV(A2927,"Exchange")</f>
        <v>Nasdaq Stock Market</v>
      </c>
      <c r="AQ2927" s="6" t="str" cm="1">
        <f t="array" aca="1" ref="AQ2927" ca="1">_FV(A2927,"Exchange abbreviation",TRUE)</f>
        <v>XNAS</v>
      </c>
      <c r="AR2927" t="str" cm="1">
        <f t="array" aca="1" ref="AR2927" ca="1">_FV(A2927,"Instrument type",TRUE)</f>
        <v>ETF</v>
      </c>
    </row>
    <row r="2928" spans="1:44" ht="18.75" customHeight="1" x14ac:dyDescent="0.25">
      <c r="A2928" t="e" vm="2940">
        <v>#VALUE!</v>
      </c>
      <c r="B2928" t="s">
        <v>7866</v>
      </c>
      <c r="C2928" t="s">
        <v>7867</v>
      </c>
      <c r="D2928" s="31" cm="1">
        <f t="array" aca="1" ref="D2928" ca="1">_FV(A2928,"Last trade time",TRUE)</f>
        <v>45824.840348541409</v>
      </c>
      <c r="E2928" s="23" cm="1">
        <f t="array" aca="1" ref="E2928" ca="1">_FV(A2928,"Price")</f>
        <v>50.7</v>
      </c>
      <c r="F2928" s="27" cm="1">
        <f t="array" aca="1" ref="F2928" ca="1">_FV(A2928,"Change (%)",TRUE)</f>
        <v>6.9510000000000006E-3</v>
      </c>
      <c r="G2928" s="26" cm="1">
        <f t="array" aca="1" ref="G2928" ca="1">_FV(A2928,"Change")</f>
        <v>0.35</v>
      </c>
      <c r="H2928" s="23" cm="1">
        <f t="array" aca="1" ref="H2928" ca="1">_FV(A2928,"Open")</f>
        <v>50.65</v>
      </c>
      <c r="I2928" s="23" cm="1">
        <f t="array" aca="1" ref="I2928" ca="1">_FV(A2928,"Low")</f>
        <v>50.600099999999998</v>
      </c>
      <c r="J2928" s="23" cm="1">
        <f t="array" aca="1" ref="J2928" ca="1">_FV(A2928,"High")</f>
        <v>50.879100000000001</v>
      </c>
      <c r="K2928" s="23" cm="1">
        <f t="array" aca="1" ref="K2928" ca="1">_FV(A2928,"Previous close",TRUE)</f>
        <v>50.35</v>
      </c>
      <c r="L2928" s="26"/>
      <c r="M2928" s="23" cm="1">
        <f t="array" aca="1" ref="M2928" ca="1">_FV(A2928,"52 week low",TRUE)</f>
        <v>43.920099999999998</v>
      </c>
      <c r="N2928" s="23" cm="1">
        <f t="array" aca="1" ref="N2928" ca="1">_FV(A2928,"52 week high",TRUE)</f>
        <v>52.905000000000001</v>
      </c>
      <c r="O2928" s="8" cm="1">
        <f t="array" aca="1" ref="O2928" ca="1">_FV(A2928,"Volume")</f>
        <v>14890</v>
      </c>
      <c r="P2928" s="7" cm="1">
        <f t="array" aca="1" ref="P2928" ca="1">_FV(A2928,"Volume average",TRUE)</f>
        <v>32634</v>
      </c>
      <c r="Q2928" t="s">
        <v>496</v>
      </c>
      <c r="S2928" t="s">
        <v>56</v>
      </c>
      <c r="T2928" s="25" cm="1">
        <f t="array" aca="1" ref="T2928" ca="1">_FV(A2928,"Expense ratio",TRUE)</f>
        <v>2.8000000000000004E-3</v>
      </c>
      <c r="U2928" s="24" cm="1">
        <f t="array" aca="1" ref="U2928" ca="1">_FV(A2928,"Market cap",TRUE)</f>
        <v>389786078.36000001</v>
      </c>
      <c r="V2928" s="4">
        <v>389786080</v>
      </c>
      <c r="W2928" s="4">
        <v>389786080</v>
      </c>
      <c r="Y2928" t="s">
        <v>7868</v>
      </c>
      <c r="Z2928" s="5">
        <v>50.941000000000003</v>
      </c>
      <c r="AA2928" s="19">
        <v>18.357199000000001</v>
      </c>
      <c r="AB2928" s="5">
        <v>1.2800000000000001E-2</v>
      </c>
      <c r="AC2928" s="4">
        <v>34579</v>
      </c>
      <c r="AE2928" s="5">
        <v>2.4395129726444642</v>
      </c>
      <c r="AF2928" s="5">
        <v>13.119270207478101</v>
      </c>
      <c r="AI2928" s="4">
        <v>34579</v>
      </c>
      <c r="AJ2928" s="5">
        <v>1760071.1</v>
      </c>
      <c r="AL2928" s="5">
        <v>52.905000000000001</v>
      </c>
      <c r="AM2928" s="5">
        <v>43.92</v>
      </c>
      <c r="AN2928" t="s">
        <v>90</v>
      </c>
      <c r="AO2928" t="str" cm="1">
        <f t="array" aca="1" ref="AO2928" ca="1">_FV(A2928,"Currency")</f>
        <v>USD</v>
      </c>
      <c r="AP2928" t="str" cm="1">
        <f t="array" aca="1" ref="AP2928" ca="1">_FV(A2928,"Exchange")</f>
        <v>CBOE BZX Exchange</v>
      </c>
      <c r="AQ2928" s="6" t="str" cm="1">
        <f t="array" aca="1" ref="AQ2928" ca="1">_FV(A2928,"Exchange abbreviation",TRUE)</f>
        <v>BATS</v>
      </c>
      <c r="AR2928" t="str" cm="1">
        <f t="array" aca="1" ref="AR2928" ca="1">_FV(A2928,"Instrument type",TRUE)</f>
        <v>ETF</v>
      </c>
    </row>
    <row r="2929" spans="1:44" ht="18.75" customHeight="1" x14ac:dyDescent="0.25">
      <c r="A2929" t="e" vm="2941">
        <v>#VALUE!</v>
      </c>
      <c r="B2929" t="s">
        <v>7869</v>
      </c>
      <c r="C2929" t="s">
        <v>7870</v>
      </c>
      <c r="D2929" s="31" cm="1">
        <f t="array" aca="1" ref="D2929" ca="1">_FV(A2929,"Last trade time",TRUE)</f>
        <v>45824.840277823438</v>
      </c>
      <c r="E2929" s="23" cm="1">
        <f t="array" aca="1" ref="E2929" ca="1">_FV(A2929,"Price")</f>
        <v>26.26</v>
      </c>
      <c r="F2929" s="27" cm="1">
        <f t="array" aca="1" ref="F2929" ca="1">_FV(A2929,"Change (%)",TRUE)</f>
        <v>-1.1409999999999999E-3</v>
      </c>
      <c r="G2929" s="26" cm="1">
        <f t="array" aca="1" ref="G2929" ca="1">_FV(A2929,"Change")</f>
        <v>-0.03</v>
      </c>
      <c r="H2929" s="23" cm="1">
        <f t="array" aca="1" ref="H2929" ca="1">_FV(A2929,"Open")</f>
        <v>26.18</v>
      </c>
      <c r="I2929" s="23" cm="1">
        <f t="array" aca="1" ref="I2929" ca="1">_FV(A2929,"Low")</f>
        <v>26.02</v>
      </c>
      <c r="J2929" s="23" cm="1">
        <f t="array" aca="1" ref="J2929" ca="1">_FV(A2929,"High")</f>
        <v>26.419499999999999</v>
      </c>
      <c r="K2929" s="23" cm="1">
        <f t="array" aca="1" ref="K2929" ca="1">_FV(A2929,"Previous close",TRUE)</f>
        <v>26.29</v>
      </c>
      <c r="L2929" s="26"/>
      <c r="M2929" s="23" cm="1">
        <f t="array" aca="1" ref="M2929" ca="1">_FV(A2929,"52 week low",TRUE)</f>
        <v>25.594999999999999</v>
      </c>
      <c r="N2929" s="23" cm="1">
        <f t="array" aca="1" ref="N2929" ca="1">_FV(A2929,"52 week high",TRUE)</f>
        <v>28.119900000000001</v>
      </c>
      <c r="O2929" s="8" cm="1">
        <f t="array" aca="1" ref="O2929" ca="1">_FV(A2929,"Volume")</f>
        <v>108062</v>
      </c>
      <c r="P2929" s="7" cm="1">
        <f t="array" aca="1" ref="P2929" ca="1">_FV(A2929,"Volume average",TRUE)</f>
        <v>202822</v>
      </c>
      <c r="Q2929" t="s">
        <v>45</v>
      </c>
      <c r="R2929" t="s">
        <v>2128</v>
      </c>
      <c r="T2929" s="25" cm="1">
        <f t="array" aca="1" ref="T2929" ca="1">_FV(A2929,"Expense ratio",TRUE)</f>
        <v>2.8000000000000004E-3</v>
      </c>
      <c r="U2929" s="24" cm="1">
        <f t="array" aca="1" ref="U2929" ca="1">_FV(A2929,"Market cap",TRUE)</f>
        <v>921025847.83000004</v>
      </c>
      <c r="V2929" s="16"/>
      <c r="W2929" s="16"/>
      <c r="X2929" t="s">
        <v>7871</v>
      </c>
      <c r="Z2929" s="18"/>
      <c r="AB2929" s="20"/>
      <c r="AC2929" s="21">
        <v>206164</v>
      </c>
      <c r="AE2929" s="18"/>
      <c r="AF2929" s="20"/>
      <c r="AI2929" s="21"/>
      <c r="AJ2929" s="18"/>
      <c r="AL2929" s="18"/>
      <c r="AM2929" s="18"/>
      <c r="AN2929" t="s">
        <v>73</v>
      </c>
      <c r="AO2929" t="str" cm="1">
        <f t="array" aca="1" ref="AO2929" ca="1">_FV(A2929,"Currency")</f>
        <v>USD</v>
      </c>
      <c r="AP2929" t="str" cm="1">
        <f t="array" aca="1" ref="AP2929" ca="1">_FV(A2929,"Exchange")</f>
        <v>NYSE Arca</v>
      </c>
      <c r="AQ2929" s="6" t="str" cm="1">
        <f t="array" aca="1" ref="AQ2929" ca="1">_FV(A2929,"Exchange abbreviation",TRUE)</f>
        <v>ARCX</v>
      </c>
      <c r="AR2929" t="str" cm="1">
        <f t="array" aca="1" ref="AR2929" ca="1">_FV(A2929,"Instrument type",TRUE)</f>
        <v>ETF</v>
      </c>
    </row>
    <row r="2930" spans="1:44" ht="18.75" customHeight="1" x14ac:dyDescent="0.25">
      <c r="A2930" t="e" vm="2942">
        <v>#VALUE!</v>
      </c>
      <c r="B2930" t="s">
        <v>7872</v>
      </c>
      <c r="C2930" t="s">
        <v>7873</v>
      </c>
      <c r="D2930" s="31" cm="1">
        <f t="array" aca="1" ref="D2930" ca="1">_FV(A2930,"Last trade time",TRUE)</f>
        <v>45824.841371596878</v>
      </c>
      <c r="E2930" s="23" cm="1">
        <f t="array" aca="1" ref="E2930" ca="1">_FV(A2930,"Price")</f>
        <v>53.1</v>
      </c>
      <c r="F2930" s="27" cm="1">
        <f t="array" aca="1" ref="F2930" ca="1">_FV(A2930,"Change (%)",TRUE)</f>
        <v>1.0659E-2</v>
      </c>
      <c r="G2930" s="26" cm="1">
        <f t="array" aca="1" ref="G2930" ca="1">_FV(A2930,"Change")</f>
        <v>0.56000000000000005</v>
      </c>
      <c r="H2930" s="23" cm="1">
        <f t="array" aca="1" ref="H2930" ca="1">_FV(A2930,"Open")</f>
        <v>52.93</v>
      </c>
      <c r="I2930" s="23" cm="1">
        <f t="array" aca="1" ref="I2930" ca="1">_FV(A2930,"Low")</f>
        <v>52.770099999999999</v>
      </c>
      <c r="J2930" s="23" cm="1">
        <f t="array" aca="1" ref="J2930" ca="1">_FV(A2930,"High")</f>
        <v>53.33</v>
      </c>
      <c r="K2930" s="23" cm="1">
        <f t="array" aca="1" ref="K2930" ca="1">_FV(A2930,"Previous close",TRUE)</f>
        <v>52.54</v>
      </c>
      <c r="L2930" s="26"/>
      <c r="M2930" s="23" cm="1">
        <f t="array" aca="1" ref="M2930" ca="1">_FV(A2930,"52 week low",TRUE)</f>
        <v>44.01</v>
      </c>
      <c r="N2930" s="23" cm="1">
        <f t="array" aca="1" ref="N2930" ca="1">_FV(A2930,"52 week high",TRUE)</f>
        <v>61.75</v>
      </c>
      <c r="O2930" s="8" cm="1">
        <f t="array" aca="1" ref="O2930" ca="1">_FV(A2930,"Volume")</f>
        <v>160168</v>
      </c>
      <c r="P2930" s="7" cm="1">
        <f t="array" aca="1" ref="P2930" ca="1">_FV(A2930,"Volume average",TRUE)</f>
        <v>276363</v>
      </c>
      <c r="Q2930" t="s">
        <v>143</v>
      </c>
      <c r="R2930" t="s">
        <v>155</v>
      </c>
      <c r="T2930" s="25" cm="1">
        <f t="array" aca="1" ref="T2930" ca="1">_FV(A2930,"Expense ratio",TRUE)</f>
        <v>2.8000000000000004E-3</v>
      </c>
      <c r="U2930" s="24" cm="1">
        <f t="array" aca="1" ref="U2930" ca="1">_FV(A2930,"Market cap",TRUE)</f>
        <v>10230684885.9</v>
      </c>
      <c r="V2930" s="16"/>
      <c r="W2930" s="16"/>
      <c r="Z2930" s="18"/>
      <c r="AA2930" s="20"/>
      <c r="AC2930" s="21">
        <v>289371</v>
      </c>
      <c r="AE2930" s="18"/>
      <c r="AI2930" s="21"/>
      <c r="AJ2930" s="18"/>
      <c r="AL2930" s="18"/>
      <c r="AM2930" s="18"/>
      <c r="AN2930" t="s">
        <v>73</v>
      </c>
      <c r="AO2930" t="str" cm="1">
        <f t="array" aca="1" ref="AO2930" ca="1">_FV(A2930,"Currency")</f>
        <v>USD</v>
      </c>
      <c r="AP2930" t="str" cm="1">
        <f t="array" aca="1" ref="AP2930" ca="1">_FV(A2930,"Exchange")</f>
        <v>NYSE Arca</v>
      </c>
      <c r="AQ2930" s="6" t="str" cm="1">
        <f t="array" aca="1" ref="AQ2930" ca="1">_FV(A2930,"Exchange abbreviation",TRUE)</f>
        <v>ARCX</v>
      </c>
      <c r="AR2930" t="str" cm="1">
        <f t="array" aca="1" ref="AR2930" ca="1">_FV(A2930,"Instrument type",TRUE)</f>
        <v>ETF</v>
      </c>
    </row>
    <row r="2931" spans="1:44" ht="18.75" customHeight="1" x14ac:dyDescent="0.25">
      <c r="A2931" t="e" vm="2943">
        <v>#VALUE!</v>
      </c>
      <c r="B2931" t="s">
        <v>7874</v>
      </c>
      <c r="C2931" t="s">
        <v>7875</v>
      </c>
      <c r="D2931" s="31" cm="1">
        <f t="array" aca="1" ref="D2931" ca="1">_FV(A2931,"Last trade time",TRUE)</f>
        <v>45824.840292175781</v>
      </c>
      <c r="E2931" s="23" cm="1">
        <f t="array" aca="1" ref="E2931" ca="1">_FV(A2931,"Price")</f>
        <v>29.43</v>
      </c>
      <c r="F2931" s="27" cm="1">
        <f t="array" aca="1" ref="F2931" ca="1">_FV(A2931,"Change (%)",TRUE)</f>
        <v>6.8000000000000005E-4</v>
      </c>
      <c r="G2931" s="26" cm="1">
        <f t="array" aca="1" ref="G2931" ca="1">_FV(A2931,"Change")</f>
        <v>0.02</v>
      </c>
      <c r="H2931" s="23" cm="1">
        <f t="array" aca="1" ref="H2931" ca="1">_FV(A2931,"Open")</f>
        <v>29.57</v>
      </c>
      <c r="I2931" s="23" cm="1">
        <f t="array" aca="1" ref="I2931" ca="1">_FV(A2931,"Low")</f>
        <v>29.43</v>
      </c>
      <c r="J2931" s="23" cm="1">
        <f t="array" aca="1" ref="J2931" ca="1">_FV(A2931,"High")</f>
        <v>29.6981</v>
      </c>
      <c r="K2931" s="23" cm="1">
        <f t="array" aca="1" ref="K2931" ca="1">_FV(A2931,"Previous close",TRUE)</f>
        <v>29.41</v>
      </c>
      <c r="L2931" s="26"/>
      <c r="M2931" s="23" cm="1">
        <f t="array" aca="1" ref="M2931" ca="1">_FV(A2931,"52 week low",TRUE)</f>
        <v>24.001200000000001</v>
      </c>
      <c r="N2931" s="23" cm="1">
        <f t="array" aca="1" ref="N2931" ca="1">_FV(A2931,"52 week high",TRUE)</f>
        <v>29.745000000000001</v>
      </c>
      <c r="O2931" s="8" cm="1">
        <f t="array" aca="1" ref="O2931" ca="1">_FV(A2931,"Volume")</f>
        <v>306829</v>
      </c>
      <c r="P2931" s="7" cm="1">
        <f t="array" aca="1" ref="P2931" ca="1">_FV(A2931,"Volume average",TRUE)</f>
        <v>466585</v>
      </c>
      <c r="Q2931" t="s">
        <v>703</v>
      </c>
      <c r="S2931" t="s">
        <v>6388</v>
      </c>
      <c r="T2931" s="25" cm="1">
        <f t="array" aca="1" ref="T2931" ca="1">_FV(A2931,"Expense ratio",TRUE)</f>
        <v>2.8000000000000004E-3</v>
      </c>
      <c r="U2931" s="24" cm="1">
        <f t="array" aca="1" ref="U2931" ca="1">_FV(A2931,"Market cap",TRUE)</f>
        <v>3921962512.8000002</v>
      </c>
      <c r="V2931" s="4">
        <v>3921962496</v>
      </c>
      <c r="W2931" s="4">
        <v>3921962496</v>
      </c>
      <c r="Y2931" t="s">
        <v>6454</v>
      </c>
      <c r="Z2931" s="5">
        <v>29.26</v>
      </c>
      <c r="AA2931" s="19">
        <v>17.53126</v>
      </c>
      <c r="AB2931" s="19">
        <v>2.0899999999999998E-2</v>
      </c>
      <c r="AC2931" s="4">
        <v>508452</v>
      </c>
      <c r="AE2931" s="5">
        <v>16.958426018057899</v>
      </c>
      <c r="AF2931" s="19">
        <v>10.06924536232248</v>
      </c>
      <c r="AI2931" s="4">
        <v>508452</v>
      </c>
      <c r="AJ2931" s="5">
        <v>14928150.720000001</v>
      </c>
      <c r="AL2931" s="5">
        <v>29.515000000000001</v>
      </c>
      <c r="AM2931" s="5">
        <v>24.001000000000001</v>
      </c>
      <c r="AN2931" t="s">
        <v>82</v>
      </c>
      <c r="AO2931" t="str" cm="1">
        <f t="array" aca="1" ref="AO2931" ca="1">_FV(A2931,"Currency")</f>
        <v>USD</v>
      </c>
      <c r="AP2931" t="str" cm="1">
        <f t="array" aca="1" ref="AP2931" ca="1">_FV(A2931,"Exchange")</f>
        <v>CBOE BZX Exchange</v>
      </c>
      <c r="AQ2931" s="6" t="str" cm="1">
        <f t="array" aca="1" ref="AQ2931" ca="1">_FV(A2931,"Exchange abbreviation",TRUE)</f>
        <v>BATS</v>
      </c>
      <c r="AR2931" t="str" cm="1">
        <f t="array" aca="1" ref="AR2931" ca="1">_FV(A2931,"Instrument type",TRUE)</f>
        <v>ETF</v>
      </c>
    </row>
    <row r="2932" spans="1:44" ht="18.75" customHeight="1" x14ac:dyDescent="0.25">
      <c r="A2932" t="e" vm="2944">
        <v>#VALUE!</v>
      </c>
      <c r="B2932" t="s">
        <v>7876</v>
      </c>
      <c r="C2932" t="s">
        <v>7877</v>
      </c>
      <c r="D2932" s="31" cm="1">
        <f t="array" aca="1" ref="D2932" ca="1">_FV(A2932,"Last trade time",TRUE)</f>
        <v>45824.840304640624</v>
      </c>
      <c r="E2932" s="23" cm="1">
        <f t="array" aca="1" ref="E2932" ca="1">_FV(A2932,"Price")</f>
        <v>26.18</v>
      </c>
      <c r="F2932" s="27" cm="1">
        <f t="array" aca="1" ref="F2932" ca="1">_FV(A2932,"Change (%)",TRUE)</f>
        <v>8.0859999999999994E-3</v>
      </c>
      <c r="G2932" s="26" cm="1">
        <f t="array" aca="1" ref="G2932" ca="1">_FV(A2932,"Change")</f>
        <v>0.21</v>
      </c>
      <c r="H2932" s="23" cm="1">
        <f t="array" aca="1" ref="H2932" ca="1">_FV(A2932,"Open")</f>
        <v>26.159199999999998</v>
      </c>
      <c r="I2932" s="23" cm="1">
        <f t="array" aca="1" ref="I2932" ca="1">_FV(A2932,"Low")</f>
        <v>26.159199999999998</v>
      </c>
      <c r="J2932" s="23" cm="1">
        <f t="array" aca="1" ref="J2932" ca="1">_FV(A2932,"High")</f>
        <v>26.23</v>
      </c>
      <c r="K2932" s="23" cm="1">
        <f t="array" aca="1" ref="K2932" ca="1">_FV(A2932,"Previous close",TRUE)</f>
        <v>25.97</v>
      </c>
      <c r="L2932" s="26"/>
      <c r="M2932" s="23" cm="1">
        <f t="array" aca="1" ref="M2932" ca="1">_FV(A2932,"52 week low",TRUE)</f>
        <v>21.84</v>
      </c>
      <c r="N2932" s="23" cm="1">
        <f t="array" aca="1" ref="N2932" ca="1">_FV(A2932,"52 week high",TRUE)</f>
        <v>28.310400000000001</v>
      </c>
      <c r="O2932" s="8" cm="1">
        <f t="array" aca="1" ref="O2932" ca="1">_FV(A2932,"Volume")</f>
        <v>4947</v>
      </c>
      <c r="P2932" s="7" cm="1">
        <f t="array" aca="1" ref="P2932" ca="1">_FV(A2932,"Volume average",TRUE)</f>
        <v>4279</v>
      </c>
      <c r="Q2932" t="s">
        <v>424</v>
      </c>
      <c r="S2932" t="s">
        <v>4555</v>
      </c>
      <c r="T2932" s="25" cm="1">
        <f t="array" aca="1" ref="T2932" ca="1">_FV(A2932,"Expense ratio",TRUE)</f>
        <v>2.8000000000000004E-3</v>
      </c>
      <c r="U2932" s="24" cm="1">
        <f t="array" aca="1" ref="U2932" ca="1">_FV(A2932,"Market cap",TRUE)</f>
        <v>12232312.41</v>
      </c>
      <c r="V2932" s="4">
        <v>12232312</v>
      </c>
      <c r="W2932" s="4">
        <v>12232312</v>
      </c>
      <c r="Y2932" t="s">
        <v>1918</v>
      </c>
      <c r="Z2932" s="5">
        <v>26.118169999999999</v>
      </c>
      <c r="AA2932" s="5">
        <v>23.454521</v>
      </c>
      <c r="AB2932" s="5">
        <v>3.4500000000000003E-2</v>
      </c>
      <c r="AC2932" s="4">
        <v>7811</v>
      </c>
      <c r="AE2932" s="5">
        <v>0.26966276023052682</v>
      </c>
      <c r="AF2932" s="5">
        <v>11.028225675789541</v>
      </c>
      <c r="AI2932" s="4">
        <v>7811</v>
      </c>
      <c r="AJ2932" s="5">
        <v>204074.8726</v>
      </c>
      <c r="AL2932" s="5">
        <v>28.31</v>
      </c>
      <c r="AM2932" s="5">
        <v>21.84</v>
      </c>
      <c r="AN2932" t="s">
        <v>47</v>
      </c>
      <c r="AO2932" t="str" cm="1">
        <f t="array" aca="1" ref="AO2932" ca="1">_FV(A2932,"Currency")</f>
        <v>USD</v>
      </c>
      <c r="AP2932" t="str" cm="1">
        <f t="array" aca="1" ref="AP2932" ca="1">_FV(A2932,"Exchange")</f>
        <v>CBOE BZX Exchange</v>
      </c>
      <c r="AQ2932" s="6" t="str" cm="1">
        <f t="array" aca="1" ref="AQ2932" ca="1">_FV(A2932,"Exchange abbreviation",TRUE)</f>
        <v>BATS</v>
      </c>
      <c r="AR2932" t="str" cm="1">
        <f t="array" aca="1" ref="AR2932" ca="1">_FV(A2932,"Instrument type",TRUE)</f>
        <v>ETF</v>
      </c>
    </row>
    <row r="2933" spans="1:44" ht="18.75" customHeight="1" x14ac:dyDescent="0.25">
      <c r="A2933" t="e" vm="2945">
        <v>#VALUE!</v>
      </c>
      <c r="B2933" t="s">
        <v>7878</v>
      </c>
      <c r="C2933" t="s">
        <v>7879</v>
      </c>
      <c r="D2933" s="31" cm="1">
        <f t="array" aca="1" ref="D2933" ca="1">_FV(A2933,"Last trade time",TRUE)</f>
        <v>45824.84027780078</v>
      </c>
      <c r="E2933" s="23" cm="1">
        <f t="array" aca="1" ref="E2933" ca="1">_FV(A2933,"Price")</f>
        <v>50.73</v>
      </c>
      <c r="F2933" s="27" cm="1">
        <f t="array" aca="1" ref="F2933" ca="1">_FV(A2933,"Change (%)",TRUE)</f>
        <v>1.4803E-2</v>
      </c>
      <c r="G2933" s="26" cm="1">
        <f t="array" aca="1" ref="G2933" ca="1">_FV(A2933,"Change")</f>
        <v>0.74</v>
      </c>
      <c r="H2933" s="23" cm="1">
        <f t="array" aca="1" ref="H2933" ca="1">_FV(A2933,"Open")</f>
        <v>50.32</v>
      </c>
      <c r="I2933" s="23" cm="1">
        <f t="array" aca="1" ref="I2933" ca="1">_FV(A2933,"Low")</f>
        <v>50.32</v>
      </c>
      <c r="J2933" s="23" cm="1">
        <f t="array" aca="1" ref="J2933" ca="1">_FV(A2933,"High")</f>
        <v>50.86</v>
      </c>
      <c r="K2933" s="23" cm="1">
        <f t="array" aca="1" ref="K2933" ca="1">_FV(A2933,"Previous close",TRUE)</f>
        <v>49.99</v>
      </c>
      <c r="L2933" s="26"/>
      <c r="M2933" s="23" cm="1">
        <f t="array" aca="1" ref="M2933" ca="1">_FV(A2933,"52 week low",TRUE)</f>
        <v>37.29</v>
      </c>
      <c r="N2933" s="23" cm="1">
        <f t="array" aca="1" ref="N2933" ca="1">_FV(A2933,"52 week high",TRUE)</f>
        <v>51.58</v>
      </c>
      <c r="O2933" s="8" cm="1">
        <f t="array" aca="1" ref="O2933" ca="1">_FV(A2933,"Volume")</f>
        <v>96723</v>
      </c>
      <c r="P2933" s="7" cm="1">
        <f t="array" aca="1" ref="P2933" ca="1">_FV(A2933,"Volume average",TRUE)</f>
        <v>240437</v>
      </c>
      <c r="Q2933" t="s">
        <v>698</v>
      </c>
      <c r="S2933" t="s">
        <v>56</v>
      </c>
      <c r="T2933" s="25" cm="1">
        <f t="array" aca="1" ref="T2933" ca="1">_FV(A2933,"Expense ratio",TRUE)</f>
        <v>2.8000000000000004E-3</v>
      </c>
      <c r="U2933" s="24" cm="1">
        <f t="array" aca="1" ref="U2933" ca="1">_FV(A2933,"Market cap",TRUE)</f>
        <v>1377289827.53</v>
      </c>
      <c r="V2933" s="4">
        <v>1377289856</v>
      </c>
      <c r="W2933" s="4">
        <v>1377289856</v>
      </c>
      <c r="Y2933" t="s">
        <v>7880</v>
      </c>
      <c r="Z2933" s="5">
        <v>50.392000000000003</v>
      </c>
      <c r="AA2933" s="5">
        <v>33.733463</v>
      </c>
      <c r="AB2933" s="5">
        <v>1.4E-3</v>
      </c>
      <c r="AC2933" s="4">
        <v>353422</v>
      </c>
      <c r="AE2933" s="5">
        <v>2.417713525387799</v>
      </c>
      <c r="AF2933" s="5">
        <v>17.229573015837961</v>
      </c>
      <c r="AI2933" s="4">
        <v>353422</v>
      </c>
      <c r="AJ2933" s="5">
        <v>17801866.140000001</v>
      </c>
      <c r="AL2933" s="5">
        <v>51.58</v>
      </c>
      <c r="AM2933" s="5">
        <v>37.29</v>
      </c>
      <c r="AN2933" t="s">
        <v>82</v>
      </c>
      <c r="AO2933" t="str" cm="1">
        <f t="array" aca="1" ref="AO2933" ca="1">_FV(A2933,"Currency")</f>
        <v>USD</v>
      </c>
      <c r="AP2933" t="str" cm="1">
        <f t="array" aca="1" ref="AP2933" ca="1">_FV(A2933,"Exchange")</f>
        <v>NYSE Arca</v>
      </c>
      <c r="AQ2933" s="6" t="str" cm="1">
        <f t="array" aca="1" ref="AQ2933" ca="1">_FV(A2933,"Exchange abbreviation",TRUE)</f>
        <v>ARCX</v>
      </c>
      <c r="AR2933" t="str" cm="1">
        <f t="array" aca="1" ref="AR2933" ca="1">_FV(A2933,"Instrument type",TRUE)</f>
        <v>ETF</v>
      </c>
    </row>
    <row r="2934" spans="1:44" ht="18.75" customHeight="1" x14ac:dyDescent="0.25">
      <c r="A2934" t="e" vm="2946">
        <v>#VALUE!</v>
      </c>
      <c r="B2934" t="s">
        <v>7881</v>
      </c>
      <c r="C2934" t="s">
        <v>7882</v>
      </c>
      <c r="D2934" s="31" cm="1">
        <f t="array" aca="1" ref="D2934" ca="1">_FV(A2934,"Last trade time",TRUE)</f>
        <v>45824.840325335157</v>
      </c>
      <c r="E2934" s="23" cm="1">
        <f t="array" aca="1" ref="E2934" ca="1">_FV(A2934,"Price")</f>
        <v>34.94</v>
      </c>
      <c r="F2934" s="27" cm="1">
        <f t="array" aca="1" ref="F2934" ca="1">_FV(A2934,"Change (%)",TRUE)</f>
        <v>7.7880000000000007E-3</v>
      </c>
      <c r="G2934" s="26" cm="1">
        <f t="array" aca="1" ref="G2934" ca="1">_FV(A2934,"Change")</f>
        <v>0.27</v>
      </c>
      <c r="H2934" s="23" cm="1">
        <f t="array" aca="1" ref="H2934" ca="1">_FV(A2934,"Open")</f>
        <v>35.090000000000003</v>
      </c>
      <c r="I2934" s="23" cm="1">
        <f t="array" aca="1" ref="I2934" ca="1">_FV(A2934,"Low")</f>
        <v>34.94</v>
      </c>
      <c r="J2934" s="23" cm="1">
        <f t="array" aca="1" ref="J2934" ca="1">_FV(A2934,"High")</f>
        <v>35.249200000000002</v>
      </c>
      <c r="K2934" s="23" cm="1">
        <f t="array" aca="1" ref="K2934" ca="1">_FV(A2934,"Previous close",TRUE)</f>
        <v>34.67</v>
      </c>
      <c r="L2934" s="26"/>
      <c r="M2934" s="23" cm="1">
        <f t="array" aca="1" ref="M2934" ca="1">_FV(A2934,"52 week low",TRUE)</f>
        <v>28.09</v>
      </c>
      <c r="N2934" s="23" cm="1">
        <f t="array" aca="1" ref="N2934" ca="1">_FV(A2934,"52 week high",TRUE)</f>
        <v>35.249200000000002</v>
      </c>
      <c r="O2934" s="8" cm="1">
        <f t="array" aca="1" ref="O2934" ca="1">_FV(A2934,"Volume")</f>
        <v>28547</v>
      </c>
      <c r="P2934" s="7" cm="1">
        <f t="array" aca="1" ref="P2934" ca="1">_FV(A2934,"Volume average",TRUE)</f>
        <v>33357</v>
      </c>
      <c r="Q2934" t="s">
        <v>703</v>
      </c>
      <c r="S2934" t="s">
        <v>2144</v>
      </c>
      <c r="T2934" s="25" cm="1">
        <f t="array" aca="1" ref="T2934" ca="1">_FV(A2934,"Expense ratio",TRUE)</f>
        <v>2.8000000000000004E-3</v>
      </c>
      <c r="U2934" s="24" cm="1">
        <f t="array" aca="1" ref="U2934" ca="1">_FV(A2934,"Market cap",TRUE)</f>
        <v>548847662.79999995</v>
      </c>
      <c r="V2934" s="17">
        <v>548847680</v>
      </c>
      <c r="W2934" s="17">
        <v>548847680</v>
      </c>
      <c r="Y2934" t="s">
        <v>7081</v>
      </c>
      <c r="Z2934" s="5">
        <v>34.79</v>
      </c>
      <c r="AA2934" s="19">
        <v>16.999737</v>
      </c>
      <c r="AB2934" s="19">
        <v>2.9000001000000001E-2</v>
      </c>
      <c r="AC2934" s="4">
        <v>62980</v>
      </c>
      <c r="AE2934" s="5">
        <v>16.09041973908003</v>
      </c>
      <c r="AF2934" s="5">
        <v>12.82257770806838</v>
      </c>
      <c r="AI2934" s="4">
        <v>62980</v>
      </c>
      <c r="AJ2934" s="5">
        <v>2198631.7999999998</v>
      </c>
      <c r="AL2934" s="5">
        <v>35.049999999999997</v>
      </c>
      <c r="AM2934" s="5">
        <v>28.09</v>
      </c>
      <c r="AN2934" t="s">
        <v>90</v>
      </c>
      <c r="AO2934" t="str" cm="1">
        <f t="array" aca="1" ref="AO2934" ca="1">_FV(A2934,"Currency")</f>
        <v>USD</v>
      </c>
      <c r="AP2934" t="str" cm="1">
        <f t="array" aca="1" ref="AP2934" ca="1">_FV(A2934,"Exchange")</f>
        <v>CBOE BZX Exchange</v>
      </c>
      <c r="AQ2934" s="6" t="str" cm="1">
        <f t="array" aca="1" ref="AQ2934" ca="1">_FV(A2934,"Exchange abbreviation",TRUE)</f>
        <v>BATS</v>
      </c>
      <c r="AR2934" t="str" cm="1">
        <f t="array" aca="1" ref="AR2934" ca="1">_FV(A2934,"Instrument type",TRUE)</f>
        <v>ETF</v>
      </c>
    </row>
    <row r="2935" spans="1:44" ht="18.75" customHeight="1" x14ac:dyDescent="0.25">
      <c r="A2935" t="e" vm="2947">
        <v>#VALUE!</v>
      </c>
      <c r="B2935" t="s">
        <v>7883</v>
      </c>
      <c r="C2935" t="s">
        <v>7884</v>
      </c>
      <c r="D2935" s="31" cm="1">
        <f t="array" aca="1" ref="D2935" ca="1">_FV(A2935,"Last trade time",TRUE)</f>
        <v>45824.840277812502</v>
      </c>
      <c r="E2935" s="23" cm="1">
        <f t="array" aca="1" ref="E2935" ca="1">_FV(A2935,"Price")</f>
        <v>30.97</v>
      </c>
      <c r="F2935" s="27" cm="1">
        <f t="array" aca="1" ref="F2935" ca="1">_FV(A2935,"Change (%)",TRUE)</f>
        <v>9.4520000000000003E-3</v>
      </c>
      <c r="G2935" s="26" cm="1">
        <f t="array" aca="1" ref="G2935" ca="1">_FV(A2935,"Change")</f>
        <v>0.28999999999999998</v>
      </c>
      <c r="H2935" s="23" cm="1">
        <f t="array" aca="1" ref="H2935" ca="1">_FV(A2935,"Open")</f>
        <v>31</v>
      </c>
      <c r="I2935" s="23" cm="1">
        <f t="array" aca="1" ref="I2935" ca="1">_FV(A2935,"Low")</f>
        <v>30.78</v>
      </c>
      <c r="J2935" s="23" cm="1">
        <f t="array" aca="1" ref="J2935" ca="1">_FV(A2935,"High")</f>
        <v>31.1585</v>
      </c>
      <c r="K2935" s="23" cm="1">
        <f t="array" aca="1" ref="K2935" ca="1">_FV(A2935,"Previous close",TRUE)</f>
        <v>30.68</v>
      </c>
      <c r="L2935" s="26"/>
      <c r="M2935" s="23" cm="1">
        <f t="array" aca="1" ref="M2935" ca="1">_FV(A2935,"52 week low",TRUE)</f>
        <v>25.1934</v>
      </c>
      <c r="N2935" s="23" cm="1">
        <f t="array" aca="1" ref="N2935" ca="1">_FV(A2935,"52 week high",TRUE)</f>
        <v>36.130000000000003</v>
      </c>
      <c r="O2935" s="8" cm="1">
        <f t="array" aca="1" ref="O2935" ca="1">_FV(A2935,"Volume")</f>
        <v>255040</v>
      </c>
      <c r="P2935" s="7" cm="1">
        <f t="array" aca="1" ref="P2935" ca="1">_FV(A2935,"Volume average",TRUE)</f>
        <v>120116</v>
      </c>
      <c r="Q2935" t="s">
        <v>916</v>
      </c>
      <c r="S2935" t="s">
        <v>4555</v>
      </c>
      <c r="T2935" s="25" cm="1">
        <f t="array" aca="1" ref="T2935" ca="1">_FV(A2935,"Expense ratio",TRUE)</f>
        <v>2.8000000000000004E-3</v>
      </c>
      <c r="U2935" s="24" cm="1">
        <f t="array" aca="1" ref="U2935" ca="1">_FV(A2935,"Market cap",TRUE)</f>
        <v>1780679942.1400001</v>
      </c>
      <c r="V2935" s="17">
        <v>1780679936</v>
      </c>
      <c r="W2935" s="17">
        <v>1780679936</v>
      </c>
      <c r="Y2935" t="s">
        <v>5564</v>
      </c>
      <c r="Z2935" s="19">
        <v>31.30658</v>
      </c>
      <c r="AA2935" s="19">
        <v>16.797314</v>
      </c>
      <c r="AB2935" s="19">
        <v>1.45000005E-2</v>
      </c>
      <c r="AC2935" s="17">
        <v>197400</v>
      </c>
      <c r="AE2935" s="19">
        <v>-2.5995087081051138</v>
      </c>
      <c r="AF2935" s="19">
        <v>9.5807044108460424</v>
      </c>
      <c r="AI2935" s="17">
        <v>197400</v>
      </c>
      <c r="AJ2935" s="17">
        <v>6186516</v>
      </c>
      <c r="AL2935" s="19">
        <v>36.130000000000003</v>
      </c>
      <c r="AM2935" s="19">
        <v>25.193000000000001</v>
      </c>
      <c r="AN2935" t="s">
        <v>90</v>
      </c>
      <c r="AO2935" t="str" cm="1">
        <f t="array" aca="1" ref="AO2935" ca="1">_FV(A2935,"Currency")</f>
        <v>USD</v>
      </c>
      <c r="AP2935" t="str" cm="1">
        <f t="array" aca="1" ref="AP2935" ca="1">_FV(A2935,"Exchange")</f>
        <v>NYSE Arca</v>
      </c>
      <c r="AQ2935" s="6" t="str" cm="1">
        <f t="array" aca="1" ref="AQ2935" ca="1">_FV(A2935,"Exchange abbreviation",TRUE)</f>
        <v>ARCX</v>
      </c>
      <c r="AR2935" t="str" cm="1">
        <f t="array" aca="1" ref="AR2935" ca="1">_FV(A2935,"Instrument type",TRUE)</f>
        <v>ETF</v>
      </c>
    </row>
    <row r="2936" spans="1:44" ht="18.75" customHeight="1" x14ac:dyDescent="0.25">
      <c r="A2936" t="e" vm="2948">
        <v>#VALUE!</v>
      </c>
      <c r="B2936" t="s">
        <v>7885</v>
      </c>
      <c r="C2936" t="s">
        <v>7886</v>
      </c>
      <c r="D2936" s="31" cm="1">
        <f t="array" aca="1" ref="D2936" ca="1">_FV(A2936,"Last trade time",TRUE)</f>
        <v>45824.840277812502</v>
      </c>
      <c r="E2936" s="23" cm="1">
        <f t="array" aca="1" ref="E2936" ca="1">_FV(A2936,"Price")</f>
        <v>25.03</v>
      </c>
      <c r="F2936" s="27" cm="1">
        <f t="array" aca="1" ref="F2936" ca="1">_FV(A2936,"Change (%)",TRUE)</f>
        <v>3.9970000000000001E-4</v>
      </c>
      <c r="G2936" s="26" cm="1">
        <f t="array" aca="1" ref="G2936" ca="1">_FV(A2936,"Change")</f>
        <v>0.01</v>
      </c>
      <c r="H2936" s="23" cm="1">
        <f t="array" aca="1" ref="H2936" ca="1">_FV(A2936,"Open")</f>
        <v>25.03</v>
      </c>
      <c r="I2936" s="23" cm="1">
        <f t="array" aca="1" ref="I2936" ca="1">_FV(A2936,"Low")</f>
        <v>25.024799999999999</v>
      </c>
      <c r="J2936" s="23" cm="1">
        <f t="array" aca="1" ref="J2936" ca="1">_FV(A2936,"High")</f>
        <v>25.06</v>
      </c>
      <c r="K2936" s="23" cm="1">
        <f t="array" aca="1" ref="K2936" ca="1">_FV(A2936,"Previous close",TRUE)</f>
        <v>25.02</v>
      </c>
      <c r="L2936" s="26"/>
      <c r="M2936" s="23" cm="1">
        <f t="array" aca="1" ref="M2936" ca="1">_FV(A2936,"52 week low",TRUE)</f>
        <v>24.55</v>
      </c>
      <c r="N2936" s="23" cm="1">
        <f t="array" aca="1" ref="N2936" ca="1">_FV(A2936,"52 week high",TRUE)</f>
        <v>25.34</v>
      </c>
      <c r="O2936" s="8" cm="1">
        <f t="array" aca="1" ref="O2936" ca="1">_FV(A2936,"Volume")</f>
        <v>149077</v>
      </c>
      <c r="P2936" s="7" cm="1">
        <f t="array" aca="1" ref="P2936" ca="1">_FV(A2936,"Volume average",TRUE)</f>
        <v>171660</v>
      </c>
      <c r="Q2936" t="s">
        <v>6200</v>
      </c>
      <c r="S2936" t="s">
        <v>3740</v>
      </c>
      <c r="T2936" s="25" cm="1">
        <f t="array" aca="1" ref="T2936" ca="1">_FV(A2936,"Expense ratio",TRUE)</f>
        <v>2.7000000000000001E-3</v>
      </c>
      <c r="U2936" s="24" cm="1">
        <f t="array" aca="1" ref="U2936" ca="1">_FV(A2936,"Market cap",TRUE)</f>
        <v>780548325.66999996</v>
      </c>
      <c r="V2936" s="4">
        <v>780548352</v>
      </c>
      <c r="W2936" s="4">
        <v>780548352</v>
      </c>
      <c r="Y2936" t="s">
        <v>7887</v>
      </c>
      <c r="Z2936" s="5">
        <v>24.979399999999998</v>
      </c>
      <c r="AB2936" s="5">
        <v>3.3700000000000001E-2</v>
      </c>
      <c r="AC2936" s="4">
        <v>220280</v>
      </c>
      <c r="AE2936" s="5">
        <v>1.3986512433719509</v>
      </c>
      <c r="AF2936" s="5">
        <v>3.6245539273376042</v>
      </c>
      <c r="AI2936" s="4">
        <v>220280</v>
      </c>
      <c r="AJ2936" s="5">
        <v>5504797.1999999993</v>
      </c>
      <c r="AL2936" s="5">
        <v>25.34</v>
      </c>
      <c r="AM2936" s="5">
        <v>24.55</v>
      </c>
      <c r="AN2936" t="s">
        <v>90</v>
      </c>
      <c r="AO2936" t="str" cm="1">
        <f t="array" aca="1" ref="AO2936" ca="1">_FV(A2936,"Currency")</f>
        <v>USD</v>
      </c>
      <c r="AP2936" t="str" cm="1">
        <f t="array" aca="1" ref="AP2936" ca="1">_FV(A2936,"Exchange")</f>
        <v>NYSE Arca</v>
      </c>
      <c r="AQ2936" s="6" t="str" cm="1">
        <f t="array" aca="1" ref="AQ2936" ca="1">_FV(A2936,"Exchange abbreviation",TRUE)</f>
        <v>ARCX</v>
      </c>
      <c r="AR2936" t="str" cm="1">
        <f t="array" aca="1" ref="AR2936" ca="1">_FV(A2936,"Instrument type",TRUE)</f>
        <v>ETF</v>
      </c>
    </row>
    <row r="2937" spans="1:44" ht="18.75" customHeight="1" x14ac:dyDescent="0.25">
      <c r="A2937" t="e" vm="2949">
        <v>#VALUE!</v>
      </c>
      <c r="B2937" t="s">
        <v>7888</v>
      </c>
      <c r="C2937" t="s">
        <v>7889</v>
      </c>
      <c r="D2937" s="31" cm="1">
        <f t="array" aca="1" ref="D2937" ca="1">_FV(A2937,"Last trade time",TRUE)</f>
        <v>45824.840277812502</v>
      </c>
      <c r="E2937" s="23" cm="1">
        <f t="array" aca="1" ref="E2937" ca="1">_FV(A2937,"Price")</f>
        <v>26.63</v>
      </c>
      <c r="F2937" s="27" cm="1">
        <f t="array" aca="1" ref="F2937" ca="1">_FV(A2937,"Change (%)",TRUE)</f>
        <v>3.7569999999999997E-4</v>
      </c>
      <c r="G2937" s="26" cm="1">
        <f t="array" aca="1" ref="G2937" ca="1">_FV(A2937,"Change")</f>
        <v>0.01</v>
      </c>
      <c r="H2937" s="23" cm="1">
        <f t="array" aca="1" ref="H2937" ca="1">_FV(A2937,"Open")</f>
        <v>26.62</v>
      </c>
      <c r="I2937" s="23" cm="1">
        <f t="array" aca="1" ref="I2937" ca="1">_FV(A2937,"Low")</f>
        <v>26.59</v>
      </c>
      <c r="J2937" s="23" cm="1">
        <f t="array" aca="1" ref="J2937" ca="1">_FV(A2937,"High")</f>
        <v>26.64</v>
      </c>
      <c r="K2937" s="23" cm="1">
        <f t="array" aca="1" ref="K2937" ca="1">_FV(A2937,"Previous close",TRUE)</f>
        <v>26.62</v>
      </c>
      <c r="L2937" s="26"/>
      <c r="M2937" s="23" cm="1">
        <f t="array" aca="1" ref="M2937" ca="1">_FV(A2937,"52 week low",TRUE)</f>
        <v>25.824999999999999</v>
      </c>
      <c r="N2937" s="23" cm="1">
        <f t="array" aca="1" ref="N2937" ca="1">_FV(A2937,"52 week high",TRUE)</f>
        <v>27.54</v>
      </c>
      <c r="O2937" s="8" cm="1">
        <f t="array" aca="1" ref="O2937" ca="1">_FV(A2937,"Volume")</f>
        <v>490739</v>
      </c>
      <c r="P2937" s="7" cm="1">
        <f t="array" aca="1" ref="P2937" ca="1">_FV(A2937,"Volume average",TRUE)</f>
        <v>651731</v>
      </c>
      <c r="Q2937" t="s">
        <v>5345</v>
      </c>
      <c r="S2937" t="s">
        <v>4261</v>
      </c>
      <c r="T2937" s="25" cm="1">
        <f t="array" aca="1" ref="T2937" ca="1">_FV(A2937,"Expense ratio",TRUE)</f>
        <v>2.7000000000000001E-3</v>
      </c>
      <c r="U2937" s="24" cm="1">
        <f t="array" aca="1" ref="U2937" ca="1">_FV(A2937,"Market cap",TRUE)</f>
        <v>3210238981.3899999</v>
      </c>
      <c r="V2937" s="4">
        <v>3210238976</v>
      </c>
      <c r="W2937" s="4">
        <v>3210238976</v>
      </c>
      <c r="X2937" t="s">
        <v>7890</v>
      </c>
      <c r="Y2937" t="s">
        <v>4392</v>
      </c>
      <c r="Z2937" s="5">
        <v>26.5</v>
      </c>
      <c r="AA2937" s="20"/>
      <c r="AB2937" s="5">
        <v>3.2800000000000003E-2</v>
      </c>
      <c r="AC2937" s="4">
        <v>685798</v>
      </c>
      <c r="AE2937" s="5">
        <v>1.8330273620792429E-2</v>
      </c>
      <c r="AF2937" s="5">
        <v>1.856292166896734</v>
      </c>
      <c r="AI2937" s="4">
        <v>685798</v>
      </c>
      <c r="AJ2937" s="5">
        <v>18180504.98</v>
      </c>
      <c r="AL2937" s="5">
        <v>27.54</v>
      </c>
      <c r="AM2937" s="5">
        <v>25.824999999999999</v>
      </c>
      <c r="AN2937" t="s">
        <v>82</v>
      </c>
      <c r="AO2937" t="str" cm="1">
        <f t="array" aca="1" ref="AO2937" ca="1">_FV(A2937,"Currency")</f>
        <v>USD</v>
      </c>
      <c r="AP2937" t="str" cm="1">
        <f t="array" aca="1" ref="AP2937" ca="1">_FV(A2937,"Exchange")</f>
        <v>NYSE Arca</v>
      </c>
      <c r="AQ2937" s="6" t="str" cm="1">
        <f t="array" aca="1" ref="AQ2937" ca="1">_FV(A2937,"Exchange abbreviation",TRUE)</f>
        <v>ARCX</v>
      </c>
      <c r="AR2937" t="str" cm="1">
        <f t="array" aca="1" ref="AR2937" ca="1">_FV(A2937,"Instrument type",TRUE)</f>
        <v>ETF</v>
      </c>
    </row>
    <row r="2938" spans="1:44" ht="18.75" customHeight="1" x14ac:dyDescent="0.25">
      <c r="A2938" t="e" vm="2950">
        <v>#VALUE!</v>
      </c>
      <c r="B2938" t="s">
        <v>7891</v>
      </c>
      <c r="C2938" t="s">
        <v>7892</v>
      </c>
      <c r="D2938" s="31" cm="1">
        <f t="array" aca="1" ref="D2938" ca="1">_FV(A2938,"Last trade time",TRUE)</f>
        <v>45824.886687267972</v>
      </c>
      <c r="E2938" s="23" cm="1">
        <f t="array" aca="1" ref="E2938" ca="1">_FV(A2938,"Price")</f>
        <v>39.630000000000003</v>
      </c>
      <c r="F2938" s="27" cm="1">
        <f t="array" aca="1" ref="F2938" ca="1">_FV(A2938,"Change (%)",TRUE)</f>
        <v>-2.0150000000000003E-3</v>
      </c>
      <c r="G2938" s="26" cm="1">
        <f t="array" aca="1" ref="G2938" ca="1">_FV(A2938,"Change")</f>
        <v>-0.08</v>
      </c>
      <c r="H2938" s="23" cm="1">
        <f t="array" aca="1" ref="H2938" ca="1">_FV(A2938,"Open")</f>
        <v>39.92</v>
      </c>
      <c r="I2938" s="23" cm="1">
        <f t="array" aca="1" ref="I2938" ca="1">_FV(A2938,"Low")</f>
        <v>39.5199</v>
      </c>
      <c r="J2938" s="23" cm="1">
        <f t="array" aca="1" ref="J2938" ca="1">_FV(A2938,"High")</f>
        <v>39.979999999999997</v>
      </c>
      <c r="K2938" s="23" cm="1">
        <f t="array" aca="1" ref="K2938" ca="1">_FV(A2938,"Previous close",TRUE)</f>
        <v>39.71</v>
      </c>
      <c r="L2938" s="26"/>
      <c r="M2938" s="23" cm="1">
        <f t="array" aca="1" ref="M2938" ca="1">_FV(A2938,"52 week low",TRUE)</f>
        <v>35.29</v>
      </c>
      <c r="N2938" s="23" cm="1">
        <f t="array" aca="1" ref="N2938" ca="1">_FV(A2938,"52 week high",TRUE)</f>
        <v>41.467500000000001</v>
      </c>
      <c r="O2938" s="8" cm="1">
        <f t="array" aca="1" ref="O2938" ca="1">_FV(A2938,"Volume")</f>
        <v>75148</v>
      </c>
      <c r="P2938" s="7" cm="1">
        <f t="array" aca="1" ref="P2938" ca="1">_FV(A2938,"Volume average",TRUE)</f>
        <v>80927</v>
      </c>
      <c r="Q2938" t="s">
        <v>1641</v>
      </c>
      <c r="S2938" t="s">
        <v>263</v>
      </c>
      <c r="T2938" s="25" cm="1">
        <f t="array" aca="1" ref="T2938" ca="1">_FV(A2938,"Expense ratio",TRUE)</f>
        <v>2.7000000000000001E-3</v>
      </c>
      <c r="U2938" s="24" cm="1">
        <f t="array" aca="1" ref="U2938" ca="1">_FV(A2938,"Market cap",TRUE)</f>
        <v>565620169.21000004</v>
      </c>
      <c r="V2938" s="4">
        <v>565620160</v>
      </c>
      <c r="W2938" s="4">
        <v>565620160</v>
      </c>
      <c r="Y2938" t="s">
        <v>7893</v>
      </c>
      <c r="Z2938" s="5">
        <v>39.76</v>
      </c>
      <c r="AA2938" s="5">
        <v>17.478128000000002</v>
      </c>
      <c r="AB2938" s="5">
        <v>3.5200000000000002E-2</v>
      </c>
      <c r="AC2938" s="4">
        <v>100573</v>
      </c>
      <c r="AE2938" s="5">
        <v>5.1174626575592796</v>
      </c>
      <c r="AF2938" s="5">
        <v>14.73074763338256</v>
      </c>
      <c r="AI2938" s="4">
        <v>100573</v>
      </c>
      <c r="AJ2938" s="5">
        <v>3997776.75</v>
      </c>
      <c r="AL2938" s="5">
        <v>41.468000000000004</v>
      </c>
      <c r="AM2938" s="5">
        <v>35.29</v>
      </c>
      <c r="AN2938" t="s">
        <v>90</v>
      </c>
      <c r="AO2938" t="str" cm="1">
        <f t="array" aca="1" ref="AO2938" ca="1">_FV(A2938,"Currency")</f>
        <v>USD</v>
      </c>
      <c r="AP2938" t="str" cm="1">
        <f t="array" aca="1" ref="AP2938" ca="1">_FV(A2938,"Exchange")</f>
        <v>Nasdaq Stock Market</v>
      </c>
      <c r="AQ2938" s="6" t="str" cm="1">
        <f t="array" aca="1" ref="AQ2938" ca="1">_FV(A2938,"Exchange abbreviation",TRUE)</f>
        <v>XNAS</v>
      </c>
      <c r="AR2938" t="str" cm="1">
        <f t="array" aca="1" ref="AR2938" ca="1">_FV(A2938,"Instrument type",TRUE)</f>
        <v>ETF</v>
      </c>
    </row>
    <row r="2939" spans="1:44" ht="18.75" customHeight="1" x14ac:dyDescent="0.25">
      <c r="A2939" t="e" vm="2951">
        <v>#VALUE!</v>
      </c>
      <c r="B2939" t="s">
        <v>7894</v>
      </c>
      <c r="C2939" t="s">
        <v>7895</v>
      </c>
      <c r="D2939" s="31" cm="1">
        <f t="array" aca="1" ref="D2939" ca="1">_FV(A2939,"Last trade time",TRUE)</f>
        <v>45824.84027780078</v>
      </c>
      <c r="E2939" s="23" cm="1">
        <f t="array" aca="1" ref="E2939" ca="1">_FV(A2939,"Price")</f>
        <v>25.99</v>
      </c>
      <c r="F2939" s="27" cm="1">
        <f t="array" aca="1" ref="F2939" ca="1">_FV(A2939,"Change (%)",TRUE)</f>
        <v>-2.686E-3</v>
      </c>
      <c r="G2939" s="26" cm="1">
        <f t="array" aca="1" ref="G2939" ca="1">_FV(A2939,"Change")</f>
        <v>-7.0000000000000007E-2</v>
      </c>
      <c r="H2939" s="23" cm="1">
        <f t="array" aca="1" ref="H2939" ca="1">_FV(A2939,"Open")</f>
        <v>26.02</v>
      </c>
      <c r="I2939" s="23" cm="1">
        <f t="array" aca="1" ref="I2939" ca="1">_FV(A2939,"Low")</f>
        <v>25.98</v>
      </c>
      <c r="J2939" s="23" cm="1">
        <f t="array" aca="1" ref="J2939" ca="1">_FV(A2939,"High")</f>
        <v>26.065899999999999</v>
      </c>
      <c r="K2939" s="23" cm="1">
        <f t="array" aca="1" ref="K2939" ca="1">_FV(A2939,"Previous close",TRUE)</f>
        <v>26.06</v>
      </c>
      <c r="L2939" s="26"/>
      <c r="M2939" s="23" cm="1">
        <f t="array" aca="1" ref="M2939" ca="1">_FV(A2939,"52 week low",TRUE)</f>
        <v>25.445</v>
      </c>
      <c r="N2939" s="23" cm="1">
        <f t="array" aca="1" ref="N2939" ca="1">_FV(A2939,"52 week high",TRUE)</f>
        <v>27.24</v>
      </c>
      <c r="O2939" s="8" cm="1">
        <f t="array" aca="1" ref="O2939" ca="1">_FV(A2939,"Volume")</f>
        <v>352666</v>
      </c>
      <c r="P2939" s="7" cm="1">
        <f t="array" aca="1" ref="P2939" ca="1">_FV(A2939,"Volume average",TRUE)</f>
        <v>543872</v>
      </c>
      <c r="Q2939" t="s">
        <v>1040</v>
      </c>
      <c r="S2939" t="s">
        <v>4261</v>
      </c>
      <c r="T2939" s="25" cm="1">
        <f t="array" aca="1" ref="T2939" ca="1">_FV(A2939,"Expense ratio",TRUE)</f>
        <v>2.7000000000000001E-3</v>
      </c>
      <c r="U2939" s="24" cm="1">
        <f t="array" aca="1" ref="U2939" ca="1">_FV(A2939,"Market cap",TRUE)</f>
        <v>2275312448.4099998</v>
      </c>
      <c r="V2939" s="4">
        <v>2275312384</v>
      </c>
      <c r="W2939" s="4">
        <v>2275312384</v>
      </c>
      <c r="X2939" t="s">
        <v>7896</v>
      </c>
      <c r="Y2939" t="s">
        <v>1048</v>
      </c>
      <c r="Z2939" s="5">
        <v>25.83</v>
      </c>
      <c r="AA2939" s="20"/>
      <c r="AB2939" s="19">
        <v>4.2600001999999998E-2</v>
      </c>
      <c r="AC2939" s="4">
        <v>631838</v>
      </c>
      <c r="AE2939" s="5">
        <v>2.162742593516231</v>
      </c>
      <c r="AF2939" s="19">
        <v>4.0191990179041737</v>
      </c>
      <c r="AI2939" s="4">
        <v>631838</v>
      </c>
      <c r="AJ2939" s="5">
        <v>16339330.68</v>
      </c>
      <c r="AL2939" s="5">
        <v>27.24</v>
      </c>
      <c r="AM2939" s="5">
        <v>25.445</v>
      </c>
      <c r="AN2939" t="s">
        <v>82</v>
      </c>
      <c r="AO2939" t="str" cm="1">
        <f t="array" aca="1" ref="AO2939" ca="1">_FV(A2939,"Currency")</f>
        <v>USD</v>
      </c>
      <c r="AP2939" t="str" cm="1">
        <f t="array" aca="1" ref="AP2939" ca="1">_FV(A2939,"Exchange")</f>
        <v>NYSE Arca</v>
      </c>
      <c r="AQ2939" s="6" t="str" cm="1">
        <f t="array" aca="1" ref="AQ2939" ca="1">_FV(A2939,"Exchange abbreviation",TRUE)</f>
        <v>ARCX</v>
      </c>
      <c r="AR2939" t="str" cm="1">
        <f t="array" aca="1" ref="AR2939" ca="1">_FV(A2939,"Instrument type",TRUE)</f>
        <v>ETF</v>
      </c>
    </row>
    <row r="2940" spans="1:44" ht="18.75" customHeight="1" x14ac:dyDescent="0.25">
      <c r="A2940" t="e" vm="2952">
        <v>#VALUE!</v>
      </c>
      <c r="B2940" t="s">
        <v>7897</v>
      </c>
      <c r="C2940" t="s">
        <v>7898</v>
      </c>
      <c r="D2940" s="31" cm="1">
        <f t="array" aca="1" ref="D2940" ca="1">_FV(A2940,"Last trade time",TRUE)</f>
        <v>45824.84027780078</v>
      </c>
      <c r="E2940" s="23" cm="1">
        <f t="array" aca="1" ref="E2940" ca="1">_FV(A2940,"Price")</f>
        <v>43.94</v>
      </c>
      <c r="F2940" s="27" cm="1">
        <f t="array" aca="1" ref="F2940" ca="1">_FV(A2940,"Change (%)",TRUE)</f>
        <v>5.032E-3</v>
      </c>
      <c r="G2940" s="26" cm="1">
        <f t="array" aca="1" ref="G2940" ca="1">_FV(A2940,"Change")</f>
        <v>0.22</v>
      </c>
      <c r="H2940" s="23" cm="1">
        <f t="array" aca="1" ref="H2940" ca="1">_FV(A2940,"Open")</f>
        <v>43.92</v>
      </c>
      <c r="I2940" s="23" cm="1">
        <f t="array" aca="1" ref="I2940" ca="1">_FV(A2940,"Low")</f>
        <v>43.720100000000002</v>
      </c>
      <c r="J2940" s="23" cm="1">
        <f t="array" aca="1" ref="J2940" ca="1">_FV(A2940,"High")</f>
        <v>43.99</v>
      </c>
      <c r="K2940" s="23" cm="1">
        <f t="array" aca="1" ref="K2940" ca="1">_FV(A2940,"Previous close",TRUE)</f>
        <v>43.72</v>
      </c>
      <c r="L2940" s="26"/>
      <c r="M2940" s="23" cm="1">
        <f t="array" aca="1" ref="M2940" ca="1">_FV(A2940,"52 week low",TRUE)</f>
        <v>38.548400000000001</v>
      </c>
      <c r="N2940" s="23" cm="1">
        <f t="array" aca="1" ref="N2940" ca="1">_FV(A2940,"52 week high",TRUE)</f>
        <v>45.31</v>
      </c>
      <c r="O2940" s="8" cm="1">
        <f t="array" aca="1" ref="O2940" ca="1">_FV(A2940,"Volume")</f>
        <v>71152</v>
      </c>
      <c r="P2940" s="7" cm="1">
        <f t="array" aca="1" ref="P2940" ca="1">_FV(A2940,"Volume average",TRUE)</f>
        <v>70157</v>
      </c>
      <c r="Q2940" t="s">
        <v>464</v>
      </c>
      <c r="T2940" s="25" cm="1">
        <f t="array" aca="1" ref="T2940" ca="1">_FV(A2940,"Expense ratio",TRUE)</f>
        <v>2.7000000000000001E-3</v>
      </c>
      <c r="U2940" s="24" cm="1">
        <f t="array" aca="1" ref="U2940" ca="1">_FV(A2940,"Market cap",TRUE)</f>
        <v>544930632.76999998</v>
      </c>
      <c r="V2940" s="16"/>
      <c r="W2940" s="16"/>
      <c r="X2940" t="s">
        <v>7899</v>
      </c>
      <c r="Z2940" s="18"/>
      <c r="AA2940" s="20"/>
      <c r="AC2940" s="21">
        <v>76237</v>
      </c>
      <c r="AE2940" s="18"/>
      <c r="AI2940" s="21"/>
      <c r="AJ2940" s="18"/>
      <c r="AL2940" s="18"/>
      <c r="AM2940" s="18"/>
      <c r="AN2940" t="s">
        <v>73</v>
      </c>
      <c r="AO2940" t="str" cm="1">
        <f t="array" aca="1" ref="AO2940" ca="1">_FV(A2940,"Currency")</f>
        <v>USD</v>
      </c>
      <c r="AP2940" t="str" cm="1">
        <f t="array" aca="1" ref="AP2940" ca="1">_FV(A2940,"Exchange")</f>
        <v>NYSE Arca</v>
      </c>
      <c r="AQ2940" s="6" t="str" cm="1">
        <f t="array" aca="1" ref="AQ2940" ca="1">_FV(A2940,"Exchange abbreviation",TRUE)</f>
        <v>ARCX</v>
      </c>
      <c r="AR2940" t="str" cm="1">
        <f t="array" aca="1" ref="AR2940" ca="1">_FV(A2940,"Instrument type",TRUE)</f>
        <v>ETF</v>
      </c>
    </row>
    <row r="2941" spans="1:44" ht="18.75" customHeight="1" x14ac:dyDescent="0.25">
      <c r="A2941" t="e" vm="2953">
        <v>#VALUE!</v>
      </c>
      <c r="B2941" t="s">
        <v>7900</v>
      </c>
      <c r="C2941" t="s">
        <v>7901</v>
      </c>
      <c r="D2941" s="31" cm="1">
        <f t="array" aca="1" ref="D2941" ca="1">_FV(A2941,"Last trade time",TRUE)</f>
        <v>45824.86639805547</v>
      </c>
      <c r="E2941" s="23" cm="1">
        <f t="array" aca="1" ref="E2941" ca="1">_FV(A2941,"Price")</f>
        <v>43.09</v>
      </c>
      <c r="F2941" s="27" cm="1">
        <f t="array" aca="1" ref="F2941" ca="1">_FV(A2941,"Change (%)",TRUE)</f>
        <v>4.1949999999999999E-3</v>
      </c>
      <c r="G2941" s="26" cm="1">
        <f t="array" aca="1" ref="G2941" ca="1">_FV(A2941,"Change")</f>
        <v>0.18</v>
      </c>
      <c r="H2941" s="23" cm="1">
        <f t="array" aca="1" ref="H2941" ca="1">_FV(A2941,"Open")</f>
        <v>43.24</v>
      </c>
      <c r="I2941" s="23" cm="1">
        <f t="array" aca="1" ref="I2941" ca="1">_FV(A2941,"Low")</f>
        <v>43.06</v>
      </c>
      <c r="J2941" s="23" cm="1">
        <f t="array" aca="1" ref="J2941" ca="1">_FV(A2941,"High")</f>
        <v>43.424999999999997</v>
      </c>
      <c r="K2941" s="23" cm="1">
        <f t="array" aca="1" ref="K2941" ca="1">_FV(A2941,"Previous close",TRUE)</f>
        <v>42.91</v>
      </c>
      <c r="L2941" s="26"/>
      <c r="M2941" s="23" cm="1">
        <f t="array" aca="1" ref="M2941" ca="1">_FV(A2941,"52 week low",TRUE)</f>
        <v>34.03</v>
      </c>
      <c r="N2941" s="23" cm="1">
        <f t="array" aca="1" ref="N2941" ca="1">_FV(A2941,"52 week high",TRUE)</f>
        <v>43.424999999999997</v>
      </c>
      <c r="O2941" s="8" cm="1">
        <f t="array" aca="1" ref="O2941" ca="1">_FV(A2941,"Volume")</f>
        <v>811045</v>
      </c>
      <c r="P2941" s="7" cm="1">
        <f t="array" aca="1" ref="P2941" ca="1">_FV(A2941,"Volume average",TRUE)</f>
        <v>886080</v>
      </c>
      <c r="Q2941" t="s">
        <v>2582</v>
      </c>
      <c r="R2941" t="s">
        <v>155</v>
      </c>
      <c r="S2941" t="s">
        <v>6388</v>
      </c>
      <c r="T2941" s="25" cm="1">
        <f t="array" aca="1" ref="T2941" ca="1">_FV(A2941,"Expense ratio",TRUE)</f>
        <v>2.7000000000000001E-3</v>
      </c>
      <c r="U2941" s="24" cm="1">
        <f t="array" aca="1" ref="U2941" ca="1">_FV(A2941,"Market cap",TRUE)</f>
        <v>11634389994.6</v>
      </c>
      <c r="V2941" s="4">
        <v>11634390016</v>
      </c>
      <c r="W2941" s="4">
        <v>11634390016</v>
      </c>
      <c r="Y2941" t="s">
        <v>7902</v>
      </c>
      <c r="Z2941" s="5">
        <v>42.514899999999997</v>
      </c>
      <c r="AA2941" s="5">
        <v>11.839544</v>
      </c>
      <c r="AB2941" s="5">
        <v>3.39E-2</v>
      </c>
      <c r="AC2941" s="4">
        <v>1328517</v>
      </c>
      <c r="AE2941" s="5">
        <v>21.185244641878519</v>
      </c>
      <c r="AF2941" s="5">
        <v>17.752040440839998</v>
      </c>
      <c r="AI2941" s="4">
        <v>1328517</v>
      </c>
      <c r="AJ2941" s="5">
        <v>56740961.07</v>
      </c>
      <c r="AL2941" s="5">
        <v>42.83</v>
      </c>
      <c r="AM2941" s="5">
        <v>34.03</v>
      </c>
      <c r="AN2941" t="s">
        <v>82</v>
      </c>
      <c r="AO2941" t="str" cm="1">
        <f t="array" aca="1" ref="AO2941" ca="1">_FV(A2941,"Currency")</f>
        <v>USD</v>
      </c>
      <c r="AP2941" t="str" cm="1">
        <f t="array" aca="1" ref="AP2941" ca="1">_FV(A2941,"Exchange")</f>
        <v>NYSE Arca</v>
      </c>
      <c r="AQ2941" s="6" t="str" cm="1">
        <f t="array" aca="1" ref="AQ2941" ca="1">_FV(A2941,"Exchange abbreviation",TRUE)</f>
        <v>ARCX</v>
      </c>
      <c r="AR2941" t="str" cm="1">
        <f t="array" aca="1" ref="AR2941" ca="1">_FV(A2941,"Instrument type",TRUE)</f>
        <v>ETF</v>
      </c>
    </row>
    <row r="2942" spans="1:44" ht="18.75" customHeight="1" x14ac:dyDescent="0.25">
      <c r="A2942" t="e" vm="2954">
        <v>#VALUE!</v>
      </c>
      <c r="B2942" t="s">
        <v>7903</v>
      </c>
      <c r="C2942" t="s">
        <v>7904</v>
      </c>
      <c r="D2942" s="31" cm="1">
        <f t="array" aca="1" ref="D2942" ca="1">_FV(A2942,"Last trade time",TRUE)</f>
        <v>45824.840277823438</v>
      </c>
      <c r="E2942" s="23" cm="1">
        <f t="array" aca="1" ref="E2942" ca="1">_FV(A2942,"Price")</f>
        <v>52.72</v>
      </c>
      <c r="F2942" s="27" cm="1">
        <f t="array" aca="1" ref="F2942" ca="1">_FV(A2942,"Change (%)",TRUE)</f>
        <v>1.1027E-2</v>
      </c>
      <c r="G2942" s="26" cm="1">
        <f t="array" aca="1" ref="G2942" ca="1">_FV(A2942,"Change")</f>
        <v>0.57499999999999996</v>
      </c>
      <c r="H2942" s="23" cm="1">
        <f t="array" aca="1" ref="H2942" ca="1">_FV(A2942,"Open")</f>
        <v>52.49</v>
      </c>
      <c r="I2942" s="23" cm="1">
        <f t="array" aca="1" ref="I2942" ca="1">_FV(A2942,"Low")</f>
        <v>52.49</v>
      </c>
      <c r="J2942" s="23" cm="1">
        <f t="array" aca="1" ref="J2942" ca="1">_FV(A2942,"High")</f>
        <v>52.835000000000001</v>
      </c>
      <c r="K2942" s="23" cm="1">
        <f t="array" aca="1" ref="K2942" ca="1">_FV(A2942,"Previous close",TRUE)</f>
        <v>52.145000000000003</v>
      </c>
      <c r="L2942" s="26"/>
      <c r="M2942" s="23" cm="1">
        <f t="array" aca="1" ref="M2942" ca="1">_FV(A2942,"52 week low",TRUE)</f>
        <v>42.1</v>
      </c>
      <c r="N2942" s="23" cm="1">
        <f t="array" aca="1" ref="N2942" ca="1">_FV(A2942,"52 week high",TRUE)</f>
        <v>53.83</v>
      </c>
      <c r="O2942" s="8" cm="1">
        <f t="array" aca="1" ref="O2942" ca="1">_FV(A2942,"Volume")</f>
        <v>1484641</v>
      </c>
      <c r="P2942" s="7" cm="1">
        <f t="array" aca="1" ref="P2942" ca="1">_FV(A2942,"Volume average",TRUE)</f>
        <v>1913040</v>
      </c>
      <c r="Q2942" t="s">
        <v>50</v>
      </c>
      <c r="S2942" t="s">
        <v>2067</v>
      </c>
      <c r="T2942" s="25" cm="1">
        <f t="array" aca="1" ref="T2942" ca="1">_FV(A2942,"Expense ratio",TRUE)</f>
        <v>2.7000000000000001E-3</v>
      </c>
      <c r="U2942" s="24" cm="1">
        <f t="array" aca="1" ref="U2942" ca="1">_FV(A2942,"Market cap",TRUE)</f>
        <v>17480283128.900002</v>
      </c>
      <c r="V2942" s="4">
        <v>17480282112</v>
      </c>
      <c r="W2942" s="4">
        <v>17480282112</v>
      </c>
      <c r="Y2942" t="s">
        <v>7562</v>
      </c>
      <c r="Z2942" s="5">
        <v>52.766390000000001</v>
      </c>
      <c r="AA2942" s="19">
        <v>24.730988</v>
      </c>
      <c r="AB2942" s="5">
        <v>8.8999999999999999E-3</v>
      </c>
      <c r="AC2942" s="4">
        <v>1997173</v>
      </c>
      <c r="AE2942" s="5">
        <v>3.4502019809827371</v>
      </c>
      <c r="AF2942" s="5">
        <v>16.23323598100885</v>
      </c>
      <c r="AI2942" s="4">
        <v>1997173</v>
      </c>
      <c r="AJ2942" s="5">
        <v>105450734.40000001</v>
      </c>
      <c r="AL2942" s="5">
        <v>53.83</v>
      </c>
      <c r="AM2942" s="5">
        <v>42.1</v>
      </c>
      <c r="AN2942" t="s">
        <v>82</v>
      </c>
      <c r="AO2942" t="str" cm="1">
        <f t="array" aca="1" ref="AO2942" ca="1">_FV(A2942,"Currency")</f>
        <v>USD</v>
      </c>
      <c r="AP2942" t="str" cm="1">
        <f t="array" aca="1" ref="AP2942" ca="1">_FV(A2942,"Exchange")</f>
        <v>NYSE Arca</v>
      </c>
      <c r="AQ2942" s="6" t="str" cm="1">
        <f t="array" aca="1" ref="AQ2942" ca="1">_FV(A2942,"Exchange abbreviation",TRUE)</f>
        <v>ARCX</v>
      </c>
      <c r="AR2942" t="str" cm="1">
        <f t="array" aca="1" ref="AR2942" ca="1">_FV(A2942,"Instrument type",TRUE)</f>
        <v>ETF</v>
      </c>
    </row>
    <row r="2943" spans="1:44" ht="18.75" customHeight="1" x14ac:dyDescent="0.25">
      <c r="A2943" t="e" vm="2955">
        <v>#VALUE!</v>
      </c>
      <c r="B2943" t="s">
        <v>7905</v>
      </c>
      <c r="C2943" t="s">
        <v>7906</v>
      </c>
      <c r="D2943" s="31" cm="1">
        <f t="array" aca="1" ref="D2943" ca="1">_FV(A2943,"Last trade time",TRUE)</f>
        <v>45824.840277812502</v>
      </c>
      <c r="E2943" s="23" cm="1">
        <f t="array" aca="1" ref="E2943" ca="1">_FV(A2943,"Price")</f>
        <v>62.43</v>
      </c>
      <c r="F2943" s="27" cm="1">
        <f t="array" aca="1" ref="F2943" ca="1">_FV(A2943,"Change (%)",TRUE)</f>
        <v>1.2487999999999999E-2</v>
      </c>
      <c r="G2943" s="26" cm="1">
        <f t="array" aca="1" ref="G2943" ca="1">_FV(A2943,"Change")</f>
        <v>0.77</v>
      </c>
      <c r="H2943" s="23" cm="1">
        <f t="array" aca="1" ref="H2943" ca="1">_FV(A2943,"Open")</f>
        <v>62.31</v>
      </c>
      <c r="I2943" s="23" cm="1">
        <f t="array" aca="1" ref="I2943" ca="1">_FV(A2943,"Low")</f>
        <v>62.09</v>
      </c>
      <c r="J2943" s="23" cm="1">
        <f t="array" aca="1" ref="J2943" ca="1">_FV(A2943,"High")</f>
        <v>62.75</v>
      </c>
      <c r="K2943" s="23" cm="1">
        <f t="array" aca="1" ref="K2943" ca="1">_FV(A2943,"Previous close",TRUE)</f>
        <v>61.66</v>
      </c>
      <c r="L2943" s="26"/>
      <c r="M2943" s="23" cm="1">
        <f t="array" aca="1" ref="M2943" ca="1">_FV(A2943,"52 week low",TRUE)</f>
        <v>51.450099999999999</v>
      </c>
      <c r="N2943" s="23" cm="1">
        <f t="array" aca="1" ref="N2943" ca="1">_FV(A2943,"52 week high",TRUE)</f>
        <v>71.78</v>
      </c>
      <c r="O2943" s="8" cm="1">
        <f t="array" aca="1" ref="O2943" ca="1">_FV(A2943,"Volume")</f>
        <v>415374</v>
      </c>
      <c r="P2943" s="7" cm="1">
        <f t="array" aca="1" ref="P2943" ca="1">_FV(A2943,"Volume average",TRUE)</f>
        <v>610433</v>
      </c>
      <c r="Q2943" t="s">
        <v>143</v>
      </c>
      <c r="T2943" s="25" cm="1">
        <f t="array" aca="1" ref="T2943" ca="1">_FV(A2943,"Expense ratio",TRUE)</f>
        <v>2.7000000000000001E-3</v>
      </c>
      <c r="U2943" s="24" cm="1">
        <f t="array" aca="1" ref="U2943" ca="1">_FV(A2943,"Market cap",TRUE)</f>
        <v>9773486699.6000004</v>
      </c>
      <c r="V2943" s="16"/>
      <c r="W2943" s="16"/>
      <c r="Z2943" s="18"/>
      <c r="AA2943" s="20"/>
      <c r="AB2943" s="20"/>
      <c r="AC2943" s="21">
        <v>603848</v>
      </c>
      <c r="AE2943" s="18"/>
      <c r="AF2943" s="20"/>
      <c r="AI2943" s="21"/>
      <c r="AJ2943" s="18"/>
      <c r="AL2943" s="18"/>
      <c r="AM2943" s="18"/>
      <c r="AN2943" t="s">
        <v>73</v>
      </c>
      <c r="AO2943" t="str" cm="1">
        <f t="array" aca="1" ref="AO2943" ca="1">_FV(A2943,"Currency")</f>
        <v>USD</v>
      </c>
      <c r="AP2943" t="str" cm="1">
        <f t="array" aca="1" ref="AP2943" ca="1">_FV(A2943,"Exchange")</f>
        <v>NYSE Arca</v>
      </c>
      <c r="AQ2943" s="6" t="str" cm="1">
        <f t="array" aca="1" ref="AQ2943" ca="1">_FV(A2943,"Exchange abbreviation",TRUE)</f>
        <v>ARCX</v>
      </c>
      <c r="AR2943" t="str" cm="1">
        <f t="array" aca="1" ref="AR2943" ca="1">_FV(A2943,"Instrument type",TRUE)</f>
        <v>ETF</v>
      </c>
    </row>
    <row r="2944" spans="1:44" ht="18.75" customHeight="1" x14ac:dyDescent="0.25">
      <c r="A2944" t="e" vm="2956">
        <v>#VALUE!</v>
      </c>
      <c r="B2944" t="s">
        <v>7907</v>
      </c>
      <c r="C2944" t="s">
        <v>7908</v>
      </c>
      <c r="D2944" s="31" cm="1">
        <f t="array" aca="1" ref="D2944" ca="1">_FV(A2944,"Last trade time",TRUE)</f>
        <v>45824.840300000003</v>
      </c>
      <c r="E2944" s="23" cm="1">
        <f t="array" aca="1" ref="E2944" ca="1">_FV(A2944,"Price")</f>
        <v>27.84</v>
      </c>
      <c r="F2944" s="27" cm="1">
        <f t="array" aca="1" ref="F2944" ca="1">_FV(A2944,"Change (%)",TRUE)</f>
        <v>9.7929999999999996E-3</v>
      </c>
      <c r="G2944" s="26" cm="1">
        <f t="array" aca="1" ref="G2944" ca="1">_FV(A2944,"Change")</f>
        <v>0.27</v>
      </c>
      <c r="H2944" s="23" cm="1">
        <f t="array" aca="1" ref="H2944" ca="1">_FV(A2944,"Open")</f>
        <v>28.02</v>
      </c>
      <c r="I2944" s="23" cm="1">
        <f t="array" aca="1" ref="I2944" ca="1">_FV(A2944,"Low")</f>
        <v>27.78</v>
      </c>
      <c r="J2944" s="23" cm="1">
        <f t="array" aca="1" ref="J2944" ca="1">_FV(A2944,"High")</f>
        <v>28.037400000000002</v>
      </c>
      <c r="K2944" s="23" cm="1">
        <f t="array" aca="1" ref="K2944" ca="1">_FV(A2944,"Previous close",TRUE)</f>
        <v>27.57</v>
      </c>
      <c r="L2944" s="26"/>
      <c r="M2944" s="23" cm="1">
        <f t="array" aca="1" ref="M2944" ca="1">_FV(A2944,"52 week low",TRUE)</f>
        <v>22.625499999999999</v>
      </c>
      <c r="N2944" s="23" cm="1">
        <f t="array" aca="1" ref="N2944" ca="1">_FV(A2944,"52 week high",TRUE)</f>
        <v>28.1</v>
      </c>
      <c r="O2944" s="8" cm="1">
        <f t="array" aca="1" ref="O2944" ca="1">_FV(A2944,"Volume")</f>
        <v>107385</v>
      </c>
      <c r="P2944" s="7" cm="1">
        <f t="array" aca="1" ref="P2944" ca="1">_FV(A2944,"Volume average",TRUE)</f>
        <v>51241</v>
      </c>
      <c r="Q2944" t="s">
        <v>844</v>
      </c>
      <c r="S2944" t="s">
        <v>4555</v>
      </c>
      <c r="T2944" s="25" cm="1">
        <f t="array" aca="1" ref="T2944" ca="1">_FV(A2944,"Expense ratio",TRUE)</f>
        <v>2.7000000000000001E-3</v>
      </c>
      <c r="U2944" s="24" cm="1">
        <f t="array" aca="1" ref="U2944" ca="1">_FV(A2944,"Market cap",TRUE)</f>
        <v>175533206.84999999</v>
      </c>
      <c r="V2944" s="17">
        <v>175533200</v>
      </c>
      <c r="W2944" s="17">
        <v>175533200</v>
      </c>
      <c r="Y2944" t="s">
        <v>7909</v>
      </c>
      <c r="Z2944" s="19">
        <v>27.191579999999998</v>
      </c>
      <c r="AA2944" s="19">
        <v>11.616073999999999</v>
      </c>
      <c r="AB2944" s="19">
        <v>3.9699999999999999E-2</v>
      </c>
      <c r="AC2944" s="17">
        <v>71444</v>
      </c>
      <c r="AE2944" s="19">
        <v>9.0414858202525927</v>
      </c>
      <c r="AF2944" s="19">
        <v>11.51179076297986</v>
      </c>
      <c r="AI2944" s="17">
        <v>71444</v>
      </c>
      <c r="AJ2944" s="19">
        <v>1958280.04</v>
      </c>
      <c r="AL2944" s="19">
        <v>27.73</v>
      </c>
      <c r="AM2944" s="19">
        <v>22.626000000000001</v>
      </c>
      <c r="AN2944" t="s">
        <v>90</v>
      </c>
      <c r="AO2944" t="str" cm="1">
        <f t="array" aca="1" ref="AO2944" ca="1">_FV(A2944,"Currency")</f>
        <v>USD</v>
      </c>
      <c r="AP2944" t="str" cm="1">
        <f t="array" aca="1" ref="AP2944" ca="1">_FV(A2944,"Exchange")</f>
        <v>CBOE BZX Exchange</v>
      </c>
      <c r="AQ2944" s="6" t="str" cm="1">
        <f t="array" aca="1" ref="AQ2944" ca="1">_FV(A2944,"Exchange abbreviation",TRUE)</f>
        <v>BATS</v>
      </c>
      <c r="AR2944" t="str" cm="1">
        <f t="array" aca="1" ref="AR2944" ca="1">_FV(A2944,"Instrument type",TRUE)</f>
        <v>ETF</v>
      </c>
    </row>
    <row r="2945" spans="1:44" ht="18.75" customHeight="1" x14ac:dyDescent="0.25">
      <c r="A2945" t="e" vm="2957">
        <v>#VALUE!</v>
      </c>
      <c r="B2945" t="s">
        <v>7910</v>
      </c>
      <c r="C2945" t="s">
        <v>7911</v>
      </c>
      <c r="D2945" s="31" cm="1">
        <f t="array" aca="1" ref="D2945" ca="1">_FV(A2945,"Last trade time",TRUE)</f>
        <v>45824.840277789066</v>
      </c>
      <c r="E2945" s="23" cm="1">
        <f t="array" aca="1" ref="E2945" ca="1">_FV(A2945,"Price")</f>
        <v>21.46</v>
      </c>
      <c r="F2945" s="27" cm="1">
        <f t="array" aca="1" ref="F2945" ca="1">_FV(A2945,"Change (%)",TRUE)</f>
        <v>3.2729999999999999E-3</v>
      </c>
      <c r="G2945" s="26" cm="1">
        <f t="array" aca="1" ref="G2945" ca="1">_FV(A2945,"Change")</f>
        <v>7.0000000000000007E-2</v>
      </c>
      <c r="H2945" s="23" cm="1">
        <f t="array" aca="1" ref="H2945" ca="1">_FV(A2945,"Open")</f>
        <v>21.44</v>
      </c>
      <c r="I2945" s="23" cm="1">
        <f t="array" aca="1" ref="I2945" ca="1">_FV(A2945,"Low")</f>
        <v>21.2346</v>
      </c>
      <c r="J2945" s="23" cm="1">
        <f t="array" aca="1" ref="J2945" ca="1">_FV(A2945,"High")</f>
        <v>21.484999999999999</v>
      </c>
      <c r="K2945" s="23" cm="1">
        <f t="array" aca="1" ref="K2945" ca="1">_FV(A2945,"Previous close",TRUE)</f>
        <v>21.39</v>
      </c>
      <c r="L2945" s="26"/>
      <c r="M2945" s="23" cm="1">
        <f t="array" aca="1" ref="M2945" ca="1">_FV(A2945,"52 week low",TRUE)</f>
        <v>18.8</v>
      </c>
      <c r="N2945" s="23" cm="1">
        <f t="array" aca="1" ref="N2945" ca="1">_FV(A2945,"52 week high",TRUE)</f>
        <v>21.67</v>
      </c>
      <c r="O2945" s="8" cm="1">
        <f t="array" aca="1" ref="O2945" ca="1">_FV(A2945,"Volume")</f>
        <v>241666</v>
      </c>
      <c r="P2945" s="7" cm="1">
        <f t="array" aca="1" ref="P2945" ca="1">_FV(A2945,"Volume average",TRUE)</f>
        <v>580562</v>
      </c>
      <c r="Q2945" t="s">
        <v>114</v>
      </c>
      <c r="R2945" t="s">
        <v>115</v>
      </c>
      <c r="S2945" t="s">
        <v>4407</v>
      </c>
      <c r="T2945" s="25" cm="1">
        <f t="array" aca="1" ref="T2945" ca="1">_FV(A2945,"Expense ratio",TRUE)</f>
        <v>2.5999999999999999E-3</v>
      </c>
      <c r="U2945" s="24" cm="1">
        <f t="array" aca="1" ref="U2945" ca="1">_FV(A2945,"Market cap",TRUE)</f>
        <v>1419800563.4000001</v>
      </c>
      <c r="V2945" s="4">
        <v>1419800576</v>
      </c>
      <c r="W2945" s="4">
        <v>1419800576</v>
      </c>
      <c r="X2945" t="s">
        <v>694</v>
      </c>
      <c r="Y2945" t="s">
        <v>3565</v>
      </c>
      <c r="Z2945" s="5">
        <v>20.961300000000001</v>
      </c>
      <c r="AA2945" s="20"/>
      <c r="AB2945" s="5">
        <v>3.2099999999999997E-2</v>
      </c>
      <c r="AC2945" s="4">
        <v>616039</v>
      </c>
      <c r="AE2945" s="5">
        <v>5.2763877614924626</v>
      </c>
      <c r="AF2945" s="5">
        <v>4.335279992096841</v>
      </c>
      <c r="AH2945" s="16"/>
      <c r="AI2945" s="4">
        <v>616039</v>
      </c>
      <c r="AJ2945" s="5">
        <v>12918337.83</v>
      </c>
      <c r="AL2945" s="5">
        <v>21.67</v>
      </c>
      <c r="AM2945" s="5">
        <v>18.8</v>
      </c>
      <c r="AN2945" t="s">
        <v>82</v>
      </c>
      <c r="AO2945" t="str" cm="1">
        <f t="array" aca="1" ref="AO2945" ca="1">_FV(A2945,"Currency")</f>
        <v>USD</v>
      </c>
      <c r="AP2945" t="str" cm="1">
        <f t="array" aca="1" ref="AP2945" ca="1">_FV(A2945,"Exchange")</f>
        <v>NYSE Arca</v>
      </c>
      <c r="AQ2945" s="6" t="str" cm="1">
        <f t="array" aca="1" ref="AQ2945" ca="1">_FV(A2945,"Exchange abbreviation",TRUE)</f>
        <v>ARCX</v>
      </c>
      <c r="AR2945" t="str" cm="1">
        <f t="array" aca="1" ref="AR2945" ca="1">_FV(A2945,"Instrument type",TRUE)</f>
        <v>ETF</v>
      </c>
    </row>
    <row r="2946" spans="1:44" ht="18.75" customHeight="1" x14ac:dyDescent="0.25">
      <c r="A2946" t="e" vm="2958">
        <v>#VALUE!</v>
      </c>
      <c r="B2946" t="s">
        <v>7912</v>
      </c>
      <c r="C2946" t="s">
        <v>7913</v>
      </c>
      <c r="D2946" s="31" cm="1">
        <f t="array" aca="1" ref="D2946" ca="1">_FV(A2946,"Last trade time",TRUE)</f>
        <v>45824.840313714842</v>
      </c>
      <c r="E2946" s="23" cm="1">
        <f t="array" aca="1" ref="E2946" ca="1">_FV(A2946,"Price")</f>
        <v>29.6389</v>
      </c>
      <c r="F2946" s="27" cm="1">
        <f t="array" aca="1" ref="F2946" ca="1">_FV(A2946,"Change (%)",TRUE)</f>
        <v>6.6429999999999996E-3</v>
      </c>
      <c r="G2946" s="26" cm="1">
        <f t="array" aca="1" ref="G2946" ca="1">_FV(A2946,"Change")</f>
        <v>0.1956</v>
      </c>
      <c r="H2946" s="23" cm="1">
        <f t="array" aca="1" ref="H2946" ca="1">_FV(A2946,"Open")</f>
        <v>29.6389</v>
      </c>
      <c r="I2946" s="23" cm="1">
        <f t="array" aca="1" ref="I2946" ca="1">_FV(A2946,"Low")</f>
        <v>29.6389</v>
      </c>
      <c r="J2946" s="23" cm="1">
        <f t="array" aca="1" ref="J2946" ca="1">_FV(A2946,"High")</f>
        <v>29.6389</v>
      </c>
      <c r="K2946" s="23" cm="1">
        <f t="array" aca="1" ref="K2946" ca="1">_FV(A2946,"Previous close",TRUE)</f>
        <v>29.443300000000001</v>
      </c>
      <c r="L2946" s="26"/>
      <c r="M2946" s="23" cm="1">
        <f t="array" aca="1" ref="M2946" ca="1">_FV(A2946,"52 week low",TRUE)</f>
        <v>25.78</v>
      </c>
      <c r="N2946" s="23" cm="1">
        <f t="array" aca="1" ref="N2946" ca="1">_FV(A2946,"52 week high",TRUE)</f>
        <v>29.69</v>
      </c>
      <c r="O2946" s="8" cm="1">
        <f t="array" aca="1" ref="O2946" ca="1">_FV(A2946,"Volume")</f>
        <v>12</v>
      </c>
      <c r="P2946" s="7" cm="1">
        <f t="array" aca="1" ref="P2946" ca="1">_FV(A2946,"Volume average",TRUE)</f>
        <v>425</v>
      </c>
      <c r="Q2946" t="s">
        <v>449</v>
      </c>
      <c r="T2946" s="25" cm="1">
        <f t="array" aca="1" ref="T2946" ca="1">_FV(A2946,"Expense ratio",TRUE)</f>
        <v>2.5999999999999999E-3</v>
      </c>
      <c r="U2946" s="24" cm="1">
        <f t="array" aca="1" ref="U2946" ca="1">_FV(A2946,"Market cap",TRUE)</f>
        <v>8185870.3799999999</v>
      </c>
      <c r="V2946" s="16"/>
      <c r="W2946" s="16"/>
      <c r="Z2946" s="18"/>
      <c r="AA2946" s="20"/>
      <c r="AB2946" s="20"/>
      <c r="AC2946" s="21">
        <v>525</v>
      </c>
      <c r="AE2946" s="18"/>
      <c r="AF2946" s="20"/>
      <c r="AI2946" s="21"/>
      <c r="AJ2946" s="18"/>
      <c r="AL2946" s="18"/>
      <c r="AM2946" s="18"/>
      <c r="AN2946" t="s">
        <v>73</v>
      </c>
      <c r="AO2946" t="str" cm="1">
        <f t="array" aca="1" ref="AO2946" ca="1">_FV(A2946,"Currency")</f>
        <v>USD</v>
      </c>
      <c r="AP2946" t="str" cm="1">
        <f t="array" aca="1" ref="AP2946" ca="1">_FV(A2946,"Exchange")</f>
        <v>CBOE BZX Exchange</v>
      </c>
      <c r="AQ2946" s="6" t="str" cm="1">
        <f t="array" aca="1" ref="AQ2946" ca="1">_FV(A2946,"Exchange abbreviation",TRUE)</f>
        <v>BATS</v>
      </c>
      <c r="AR2946" t="str" cm="1">
        <f t="array" aca="1" ref="AR2946" ca="1">_FV(A2946,"Instrument type",TRUE)</f>
        <v>ETF</v>
      </c>
    </row>
    <row r="2947" spans="1:44" ht="18.75" customHeight="1" x14ac:dyDescent="0.25">
      <c r="A2947" t="e" vm="2959">
        <v>#VALUE!</v>
      </c>
      <c r="B2947" t="s">
        <v>7914</v>
      </c>
      <c r="C2947" t="s">
        <v>7915</v>
      </c>
      <c r="D2947" s="31" cm="1">
        <f t="array" aca="1" ref="D2947" ca="1">_FV(A2947,"Last trade time",TRUE)</f>
        <v>45824.840277823438</v>
      </c>
      <c r="E2947" s="23" cm="1">
        <f t="array" aca="1" ref="E2947" ca="1">_FV(A2947,"Price")</f>
        <v>20.350000000000001</v>
      </c>
      <c r="F2947" s="27" cm="1">
        <f t="array" aca="1" ref="F2947" ca="1">_FV(A2947,"Change (%)",TRUE)</f>
        <v>9.8379999999999995E-4</v>
      </c>
      <c r="G2947" s="26" cm="1">
        <f t="array" aca="1" ref="G2947" ca="1">_FV(A2947,"Change")</f>
        <v>0.02</v>
      </c>
      <c r="H2947" s="23" cm="1">
        <f t="array" aca="1" ref="H2947" ca="1">_FV(A2947,"Open")</f>
        <v>20.34</v>
      </c>
      <c r="I2947" s="23" cm="1">
        <f t="array" aca="1" ref="I2947" ca="1">_FV(A2947,"Low")</f>
        <v>20.329999999999998</v>
      </c>
      <c r="J2947" s="23" cm="1">
        <f t="array" aca="1" ref="J2947" ca="1">_FV(A2947,"High")</f>
        <v>20.3599</v>
      </c>
      <c r="K2947" s="23" cm="1">
        <f t="array" aca="1" ref="K2947" ca="1">_FV(A2947,"Previous close",TRUE)</f>
        <v>20.329999999999998</v>
      </c>
      <c r="L2947" s="26"/>
      <c r="M2947" s="23" cm="1">
        <f t="array" aca="1" ref="M2947" ca="1">_FV(A2947,"52 week low",TRUE)</f>
        <v>20.16</v>
      </c>
      <c r="N2947" s="23" cm="1">
        <f t="array" aca="1" ref="N2947" ca="1">_FV(A2947,"52 week high",TRUE)</f>
        <v>20.49</v>
      </c>
      <c r="O2947" s="8" cm="1">
        <f t="array" aca="1" ref="O2947" ca="1">_FV(A2947,"Volume")</f>
        <v>409830</v>
      </c>
      <c r="P2947" s="7" cm="1">
        <f t="array" aca="1" ref="P2947" ca="1">_FV(A2947,"Volume average",TRUE)</f>
        <v>291447</v>
      </c>
      <c r="Q2947" t="s">
        <v>799</v>
      </c>
      <c r="S2947" t="s">
        <v>5505</v>
      </c>
      <c r="T2947" s="25" cm="1">
        <f t="array" aca="1" ref="T2947" ca="1">_FV(A2947,"Expense ratio",TRUE)</f>
        <v>2.5999999999999999E-3</v>
      </c>
      <c r="U2947" s="24" cm="1">
        <f t="array" aca="1" ref="U2947" ca="1">_FV(A2947,"Market cap",TRUE)</f>
        <v>295611646.47000003</v>
      </c>
      <c r="V2947" s="4">
        <v>295611648</v>
      </c>
      <c r="W2947" s="4">
        <v>295611648</v>
      </c>
      <c r="X2947" t="s">
        <v>7916</v>
      </c>
      <c r="Y2947" t="s">
        <v>2380</v>
      </c>
      <c r="Z2947" s="5">
        <v>20.302600000000002</v>
      </c>
      <c r="AB2947" s="5">
        <v>5.1999996999999999E-2</v>
      </c>
      <c r="AC2947" s="4">
        <v>275374</v>
      </c>
      <c r="AE2947" s="5">
        <v>2.2284065629796901</v>
      </c>
      <c r="AF2947" s="5">
        <v>5.624572126836358</v>
      </c>
      <c r="AI2947" s="4">
        <v>275374</v>
      </c>
      <c r="AJ2947" s="5">
        <v>5590092.2000000002</v>
      </c>
      <c r="AL2947" s="5">
        <v>20.49</v>
      </c>
      <c r="AM2947" s="5">
        <v>20.16</v>
      </c>
      <c r="AN2947" t="s">
        <v>90</v>
      </c>
      <c r="AO2947" t="str" cm="1">
        <f t="array" aca="1" ref="AO2947" ca="1">_FV(A2947,"Currency")</f>
        <v>USD</v>
      </c>
      <c r="AP2947" t="str" cm="1">
        <f t="array" aca="1" ref="AP2947" ca="1">_FV(A2947,"Exchange")</f>
        <v>New York Stock Exchange</v>
      </c>
      <c r="AQ2947" s="6" t="str" cm="1">
        <f t="array" aca="1" ref="AQ2947" ca="1">_FV(A2947,"Exchange abbreviation",TRUE)</f>
        <v>XNYS</v>
      </c>
      <c r="AR2947" t="str" cm="1">
        <f t="array" aca="1" ref="AR2947" ca="1">_FV(A2947,"Instrument type",TRUE)</f>
        <v>ETF</v>
      </c>
    </row>
    <row r="2948" spans="1:44" ht="18.75" customHeight="1" x14ac:dyDescent="0.25">
      <c r="A2948" t="e" vm="2960">
        <v>#VALUE!</v>
      </c>
      <c r="B2948" t="s">
        <v>7917</v>
      </c>
      <c r="C2948" t="s">
        <v>7918</v>
      </c>
      <c r="D2948" s="31" cm="1">
        <f t="array" aca="1" ref="D2948" ca="1">_FV(A2948,"Last trade time",TRUE)</f>
        <v>45824.840325335157</v>
      </c>
      <c r="E2948" s="23" cm="1">
        <f t="array" aca="1" ref="E2948" ca="1">_FV(A2948,"Price")</f>
        <v>41.01</v>
      </c>
      <c r="F2948" s="27" cm="1">
        <f t="array" aca="1" ref="F2948" ca="1">_FV(A2948,"Change (%)",TRUE)</f>
        <v>7.3689999999999997E-3</v>
      </c>
      <c r="G2948" s="26" cm="1">
        <f t="array" aca="1" ref="G2948" ca="1">_FV(A2948,"Change")</f>
        <v>0.3</v>
      </c>
      <c r="H2948" s="23" cm="1">
        <f t="array" aca="1" ref="H2948" ca="1">_FV(A2948,"Open")</f>
        <v>40.869999999999997</v>
      </c>
      <c r="I2948" s="23" cm="1">
        <f t="array" aca="1" ref="I2948" ca="1">_FV(A2948,"Low")</f>
        <v>40.869999999999997</v>
      </c>
      <c r="J2948" s="23" cm="1">
        <f t="array" aca="1" ref="J2948" ca="1">_FV(A2948,"High")</f>
        <v>41.17</v>
      </c>
      <c r="K2948" s="23" cm="1">
        <f t="array" aca="1" ref="K2948" ca="1">_FV(A2948,"Previous close",TRUE)</f>
        <v>40.71</v>
      </c>
      <c r="L2948" s="26"/>
      <c r="M2948" s="23" cm="1">
        <f t="array" aca="1" ref="M2948" ca="1">_FV(A2948,"52 week low",TRUE)</f>
        <v>35.409999999999997</v>
      </c>
      <c r="N2948" s="23" cm="1">
        <f t="array" aca="1" ref="N2948" ca="1">_FV(A2948,"52 week high",TRUE)</f>
        <v>43.39</v>
      </c>
      <c r="O2948" s="8" cm="1">
        <f t="array" aca="1" ref="O2948" ca="1">_FV(A2948,"Volume")</f>
        <v>88901</v>
      </c>
      <c r="P2948" s="7" cm="1">
        <f t="array" aca="1" ref="P2948" ca="1">_FV(A2948,"Volume average",TRUE)</f>
        <v>113429</v>
      </c>
      <c r="Q2948" t="s">
        <v>1641</v>
      </c>
      <c r="R2948" t="s">
        <v>155</v>
      </c>
      <c r="S2948" t="s">
        <v>2144</v>
      </c>
      <c r="T2948" s="25" cm="1">
        <f t="array" aca="1" ref="T2948" ca="1">_FV(A2948,"Expense ratio",TRUE)</f>
        <v>2.5999999999999999E-3</v>
      </c>
      <c r="U2948" s="24" cm="1">
        <f t="array" aca="1" ref="U2948" ca="1">_FV(A2948,"Market cap",TRUE)</f>
        <v>1883301563.4000001</v>
      </c>
      <c r="V2948" s="4">
        <v>1883301504</v>
      </c>
      <c r="W2948" s="4">
        <v>1883301504</v>
      </c>
      <c r="Y2948" t="s">
        <v>5041</v>
      </c>
      <c r="Z2948" s="5">
        <v>41.02</v>
      </c>
      <c r="AA2948" s="19">
        <v>20.262969999999999</v>
      </c>
      <c r="AB2948" s="19">
        <v>2.0299998999999999E-2</v>
      </c>
      <c r="AC2948" s="4">
        <v>142585</v>
      </c>
      <c r="AE2948" s="5">
        <v>4.1496973492126221</v>
      </c>
      <c r="AF2948" s="19">
        <v>10.127322552177009</v>
      </c>
      <c r="AI2948" s="4">
        <v>142585</v>
      </c>
      <c r="AJ2948" s="5">
        <v>5847410.8499999996</v>
      </c>
      <c r="AL2948" s="5">
        <v>43.39</v>
      </c>
      <c r="AM2948" s="5">
        <v>35.409999999999997</v>
      </c>
      <c r="AN2948" t="s">
        <v>90</v>
      </c>
      <c r="AO2948" t="str" cm="1">
        <f t="array" aca="1" ref="AO2948" ca="1">_FV(A2948,"Currency")</f>
        <v>USD</v>
      </c>
      <c r="AP2948" t="str" cm="1">
        <f t="array" aca="1" ref="AP2948" ca="1">_FV(A2948,"Exchange")</f>
        <v>CBOE BZX Exchange</v>
      </c>
      <c r="AQ2948" s="6" t="str" cm="1">
        <f t="array" aca="1" ref="AQ2948" ca="1">_FV(A2948,"Exchange abbreviation",TRUE)</f>
        <v>BATS</v>
      </c>
      <c r="AR2948" t="str" cm="1">
        <f t="array" aca="1" ref="AR2948" ca="1">_FV(A2948,"Instrument type",TRUE)</f>
        <v>ETF</v>
      </c>
    </row>
    <row r="2949" spans="1:44" ht="18.75" customHeight="1" x14ac:dyDescent="0.25">
      <c r="A2949" t="e" vm="2961">
        <v>#VALUE!</v>
      </c>
      <c r="B2949" t="s">
        <v>7919</v>
      </c>
      <c r="C2949" t="s">
        <v>7920</v>
      </c>
      <c r="D2949" s="31" cm="1">
        <f t="array" aca="1" ref="D2949" ca="1">_FV(A2949,"Last trade time",TRUE)</f>
        <v>45824.840325335157</v>
      </c>
      <c r="E2949" s="23" cm="1">
        <f t="array" aca="1" ref="E2949" ca="1">_FV(A2949,"Price")</f>
        <v>28.13</v>
      </c>
      <c r="F2949" s="27" cm="1">
        <f t="array" aca="1" ref="F2949" ca="1">_FV(A2949,"Change (%)",TRUE)</f>
        <v>6.1660000000000005E-3</v>
      </c>
      <c r="G2949" s="26" cm="1">
        <f t="array" aca="1" ref="G2949" ca="1">_FV(A2949,"Change")</f>
        <v>0.1724</v>
      </c>
      <c r="H2949" s="23" cm="1">
        <f t="array" aca="1" ref="H2949" ca="1">_FV(A2949,"Open")</f>
        <v>28.2</v>
      </c>
      <c r="I2949" s="23" cm="1">
        <f t="array" aca="1" ref="I2949" ca="1">_FV(A2949,"Low")</f>
        <v>28.092700000000001</v>
      </c>
      <c r="J2949" s="23" cm="1">
        <f t="array" aca="1" ref="J2949" ca="1">_FV(A2949,"High")</f>
        <v>28.26</v>
      </c>
      <c r="K2949" s="23" cm="1">
        <f t="array" aca="1" ref="K2949" ca="1">_FV(A2949,"Previous close",TRUE)</f>
        <v>27.957599999999999</v>
      </c>
      <c r="L2949" s="26"/>
      <c r="M2949" s="23" cm="1">
        <f t="array" aca="1" ref="M2949" ca="1">_FV(A2949,"52 week low",TRUE)</f>
        <v>24.26</v>
      </c>
      <c r="N2949" s="23" cm="1">
        <f t="array" aca="1" ref="N2949" ca="1">_FV(A2949,"52 week high",TRUE)</f>
        <v>30.97</v>
      </c>
      <c r="O2949" s="8" cm="1">
        <f t="array" aca="1" ref="O2949" ca="1">_FV(A2949,"Volume")</f>
        <v>25250</v>
      </c>
      <c r="P2949" s="7" cm="1">
        <f t="array" aca="1" ref="P2949" ca="1">_FV(A2949,"Volume average",TRUE)</f>
        <v>3794</v>
      </c>
      <c r="Q2949" t="s">
        <v>1641</v>
      </c>
      <c r="S2949" t="s">
        <v>2144</v>
      </c>
      <c r="T2949" s="25" cm="1">
        <f t="array" aca="1" ref="T2949" ca="1">_FV(A2949,"Expense ratio",TRUE)</f>
        <v>2.5999999999999999E-3</v>
      </c>
      <c r="U2949" s="24" cm="1">
        <f t="array" aca="1" ref="U2949" ca="1">_FV(A2949,"Market cap",TRUE)</f>
        <v>29319948</v>
      </c>
      <c r="V2949" s="4">
        <v>29319948</v>
      </c>
      <c r="W2949" s="4">
        <v>29319948</v>
      </c>
      <c r="Y2949" t="s">
        <v>5058</v>
      </c>
      <c r="Z2949" s="5">
        <v>28.21</v>
      </c>
      <c r="AA2949" s="5">
        <v>18.000375999999999</v>
      </c>
      <c r="AB2949" s="5">
        <v>1.9900000000000001E-2</v>
      </c>
      <c r="AC2949" s="4">
        <v>12446</v>
      </c>
      <c r="AE2949" s="5">
        <v>2.932840398353509</v>
      </c>
      <c r="AF2949" s="5">
        <v>15.47494306753898</v>
      </c>
      <c r="AI2949" s="4">
        <v>12446</v>
      </c>
      <c r="AJ2949" s="5">
        <v>351119.08439999999</v>
      </c>
      <c r="AL2949" s="5">
        <v>30.97</v>
      </c>
      <c r="AM2949" s="5">
        <v>24.26</v>
      </c>
      <c r="AN2949" t="s">
        <v>47</v>
      </c>
      <c r="AO2949" t="str" cm="1">
        <f t="array" aca="1" ref="AO2949" ca="1">_FV(A2949,"Currency")</f>
        <v>USD</v>
      </c>
      <c r="AP2949" t="str" cm="1">
        <f t="array" aca="1" ref="AP2949" ca="1">_FV(A2949,"Exchange")</f>
        <v>CBOE BZX Exchange</v>
      </c>
      <c r="AQ2949" s="6" t="str" cm="1">
        <f t="array" aca="1" ref="AQ2949" ca="1">_FV(A2949,"Exchange abbreviation",TRUE)</f>
        <v>BATS</v>
      </c>
      <c r="AR2949" t="str" cm="1">
        <f t="array" aca="1" ref="AR2949" ca="1">_FV(A2949,"Instrument type",TRUE)</f>
        <v>ETF</v>
      </c>
    </row>
    <row r="2950" spans="1:44" ht="18.75" customHeight="1" x14ac:dyDescent="0.25">
      <c r="A2950" t="e" vm="2962">
        <v>#VALUE!</v>
      </c>
      <c r="B2950" t="s">
        <v>7921</v>
      </c>
      <c r="C2950" t="s">
        <v>7922</v>
      </c>
      <c r="D2950" s="31" cm="1">
        <f t="array" aca="1" ref="D2950" ca="1">_FV(A2950,"Last trade time",TRUE)</f>
        <v>45824.84027780078</v>
      </c>
      <c r="E2950" s="23" cm="1">
        <f t="array" aca="1" ref="E2950" ca="1">_FV(A2950,"Price")</f>
        <v>64.823700000000002</v>
      </c>
      <c r="F2950" s="27" cm="1">
        <f t="array" aca="1" ref="F2950" ca="1">_FV(A2950,"Change (%)",TRUE)</f>
        <v>9.4959999999999992E-3</v>
      </c>
      <c r="G2950" s="26" cm="1">
        <f t="array" aca="1" ref="G2950" ca="1">_FV(A2950,"Change")</f>
        <v>0.60980000000000001</v>
      </c>
      <c r="H2950" s="23" cm="1">
        <f t="array" aca="1" ref="H2950" ca="1">_FV(A2950,"Open")</f>
        <v>64.92</v>
      </c>
      <c r="I2950" s="23" cm="1">
        <f t="array" aca="1" ref="I2950" ca="1">_FV(A2950,"Low")</f>
        <v>64.760099999999994</v>
      </c>
      <c r="J2950" s="23" cm="1">
        <f t="array" aca="1" ref="J2950" ca="1">_FV(A2950,"High")</f>
        <v>65.12</v>
      </c>
      <c r="K2950" s="23" cm="1">
        <f t="array" aca="1" ref="K2950" ca="1">_FV(A2950,"Previous close",TRUE)</f>
        <v>64.213899999999995</v>
      </c>
      <c r="L2950" s="26"/>
      <c r="M2950" s="23" cm="1">
        <f t="array" aca="1" ref="M2950" ca="1">_FV(A2950,"52 week low",TRUE)</f>
        <v>52.635100000000001</v>
      </c>
      <c r="N2950" s="23" cm="1">
        <f t="array" aca="1" ref="N2950" ca="1">_FV(A2950,"52 week high",TRUE)</f>
        <v>65.33</v>
      </c>
      <c r="O2950" s="8" cm="1">
        <f t="array" aca="1" ref="O2950" ca="1">_FV(A2950,"Volume")</f>
        <v>4692</v>
      </c>
      <c r="P2950" s="7" cm="1">
        <f t="array" aca="1" ref="P2950" ca="1">_FV(A2950,"Volume average",TRUE)</f>
        <v>22325</v>
      </c>
      <c r="Q2950" t="s">
        <v>143</v>
      </c>
      <c r="R2950" t="s">
        <v>155</v>
      </c>
      <c r="T2950" s="25" cm="1">
        <f t="array" aca="1" ref="T2950" ca="1">_FV(A2950,"Expense ratio",TRUE)</f>
        <v>2.5999999999999999E-3</v>
      </c>
      <c r="U2950" s="24" cm="1">
        <f t="array" aca="1" ref="U2950" ca="1">_FV(A2950,"Market cap",TRUE)</f>
        <v>151076833.33000001</v>
      </c>
      <c r="V2950" s="16"/>
      <c r="W2950" s="16"/>
      <c r="X2950" t="s">
        <v>7923</v>
      </c>
      <c r="Z2950" s="18"/>
      <c r="AA2950" s="20"/>
      <c r="AC2950" s="21">
        <v>17456</v>
      </c>
      <c r="AE2950" s="18"/>
      <c r="AI2950" s="21"/>
      <c r="AJ2950" s="18"/>
      <c r="AL2950" s="18"/>
      <c r="AM2950" s="18"/>
      <c r="AN2950" t="s">
        <v>73</v>
      </c>
      <c r="AO2950" t="str" cm="1">
        <f t="array" aca="1" ref="AO2950" ca="1">_FV(A2950,"Currency")</f>
        <v>USD</v>
      </c>
      <c r="AP2950" t="str" cm="1">
        <f t="array" aca="1" ref="AP2950" ca="1">_FV(A2950,"Exchange")</f>
        <v>NYSE Arca</v>
      </c>
      <c r="AQ2950" s="6" t="str" cm="1">
        <f t="array" aca="1" ref="AQ2950" ca="1">_FV(A2950,"Exchange abbreviation",TRUE)</f>
        <v>ARCX</v>
      </c>
      <c r="AR2950" t="str" cm="1">
        <f t="array" aca="1" ref="AR2950" ca="1">_FV(A2950,"Instrument type",TRUE)</f>
        <v>ETF</v>
      </c>
    </row>
    <row r="2951" spans="1:44" ht="18.75" customHeight="1" x14ac:dyDescent="0.25">
      <c r="A2951" t="e" vm="2963">
        <v>#VALUE!</v>
      </c>
      <c r="B2951" t="s">
        <v>7924</v>
      </c>
      <c r="C2951" t="s">
        <v>7925</v>
      </c>
      <c r="D2951" s="31" cm="1">
        <f t="array" aca="1" ref="D2951" ca="1">_FV(A2951,"Last trade time",TRUE)</f>
        <v>45824.842715289065</v>
      </c>
      <c r="E2951" s="23" cm="1">
        <f t="array" aca="1" ref="E2951" ca="1">_FV(A2951,"Price")</f>
        <v>61.58</v>
      </c>
      <c r="F2951" s="27" cm="1">
        <f t="array" aca="1" ref="F2951" ca="1">_FV(A2951,"Change (%)",TRUE)</f>
        <v>7.7080000000000004E-3</v>
      </c>
      <c r="G2951" s="26" cm="1">
        <f t="array" aca="1" ref="G2951" ca="1">_FV(A2951,"Change")</f>
        <v>0.47099999999999997</v>
      </c>
      <c r="H2951" s="23" cm="1">
        <f t="array" aca="1" ref="H2951" ca="1">_FV(A2951,"Open")</f>
        <v>61.59</v>
      </c>
      <c r="I2951" s="23" cm="1">
        <f t="array" aca="1" ref="I2951" ca="1">_FV(A2951,"Low")</f>
        <v>61.510800000000003</v>
      </c>
      <c r="J2951" s="23" cm="1">
        <f t="array" aca="1" ref="J2951" ca="1">_FV(A2951,"High")</f>
        <v>61.805</v>
      </c>
      <c r="K2951" s="23" cm="1">
        <f t="array" aca="1" ref="K2951" ca="1">_FV(A2951,"Previous close",TRUE)</f>
        <v>61.109000000000002</v>
      </c>
      <c r="L2951" s="26"/>
      <c r="M2951" s="23" cm="1">
        <f t="array" aca="1" ref="M2951" ca="1">_FV(A2951,"52 week low",TRUE)</f>
        <v>53.87</v>
      </c>
      <c r="N2951" s="23" cm="1">
        <f t="array" aca="1" ref="N2951" ca="1">_FV(A2951,"52 week high",TRUE)</f>
        <v>63.73</v>
      </c>
      <c r="O2951" s="8" cm="1">
        <f t="array" aca="1" ref="O2951" ca="1">_FV(A2951,"Volume")</f>
        <v>346009</v>
      </c>
      <c r="P2951" s="7" cm="1">
        <f t="array" aca="1" ref="P2951" ca="1">_FV(A2951,"Volume average",TRUE)</f>
        <v>275270</v>
      </c>
      <c r="Q2951" t="s">
        <v>844</v>
      </c>
      <c r="S2951" t="s">
        <v>2067</v>
      </c>
      <c r="T2951" s="25" cm="1">
        <f t="array" aca="1" ref="T2951" ca="1">_FV(A2951,"Expense ratio",TRUE)</f>
        <v>2.5999999999999999E-3</v>
      </c>
      <c r="U2951" s="24" cm="1">
        <f t="array" aca="1" ref="U2951" ca="1">_FV(A2951,"Market cap",TRUE)</f>
        <v>4320837144.9300003</v>
      </c>
      <c r="V2951" s="17">
        <v>4320837120</v>
      </c>
      <c r="W2951" s="17">
        <v>4320837120</v>
      </c>
      <c r="Y2951" t="s">
        <v>7615</v>
      </c>
      <c r="Z2951" s="19">
        <v>61.747340000000001</v>
      </c>
      <c r="AA2951" s="19">
        <v>15.278321999999999</v>
      </c>
      <c r="AB2951" s="19">
        <v>3.3399999999999999E-2</v>
      </c>
      <c r="AC2951" s="17">
        <v>313326</v>
      </c>
      <c r="AE2951" s="19">
        <v>7.4394451450155774</v>
      </c>
      <c r="AF2951" s="19">
        <v>12.535023014556</v>
      </c>
      <c r="AH2951" s="17">
        <v>94900000</v>
      </c>
      <c r="AI2951" s="17">
        <v>313326</v>
      </c>
      <c r="AJ2951" s="19">
        <v>19383912.989999998</v>
      </c>
      <c r="AL2951" s="19">
        <v>63.73</v>
      </c>
      <c r="AM2951" s="19">
        <v>53.87</v>
      </c>
      <c r="AN2951" t="s">
        <v>82</v>
      </c>
      <c r="AO2951" t="str" cm="1">
        <f t="array" aca="1" ref="AO2951" ca="1">_FV(A2951,"Currency")</f>
        <v>USD</v>
      </c>
      <c r="AP2951" t="str" cm="1">
        <f t="array" aca="1" ref="AP2951" ca="1">_FV(A2951,"Exchange")</f>
        <v>CBOE BZX Exchange</v>
      </c>
      <c r="AQ2951" s="6" t="str" cm="1">
        <f t="array" aca="1" ref="AQ2951" ca="1">_FV(A2951,"Exchange abbreviation",TRUE)</f>
        <v>BATS</v>
      </c>
      <c r="AR2951" t="str" cm="1">
        <f t="array" aca="1" ref="AR2951" ca="1">_FV(A2951,"Instrument type",TRUE)</f>
        <v>ETF</v>
      </c>
    </row>
    <row r="2952" spans="1:44" ht="18.75" customHeight="1" x14ac:dyDescent="0.25">
      <c r="A2952" t="e" vm="2964">
        <v>#VALUE!</v>
      </c>
      <c r="B2952" t="s">
        <v>7926</v>
      </c>
      <c r="C2952" t="s">
        <v>7927</v>
      </c>
      <c r="D2952" s="31" cm="1">
        <f t="array" aca="1" ref="D2952" ca="1">_FV(A2952,"Last trade time",TRUE)</f>
        <v>45824.84032785859</v>
      </c>
      <c r="E2952" s="23" cm="1">
        <f t="array" aca="1" ref="E2952" ca="1">_FV(A2952,"Price")</f>
        <v>90.36</v>
      </c>
      <c r="F2952" s="27" cm="1">
        <f t="array" aca="1" ref="F2952" ca="1">_FV(A2952,"Change (%)",TRUE)</f>
        <v>1.2891E-2</v>
      </c>
      <c r="G2952" s="26" cm="1">
        <f t="array" aca="1" ref="G2952" ca="1">_FV(A2952,"Change")</f>
        <v>1.1499999999999999</v>
      </c>
      <c r="H2952" s="23" cm="1">
        <f t="array" aca="1" ref="H2952" ca="1">_FV(A2952,"Open")</f>
        <v>89.85</v>
      </c>
      <c r="I2952" s="23" cm="1">
        <f t="array" aca="1" ref="I2952" ca="1">_FV(A2952,"Low")</f>
        <v>89.85</v>
      </c>
      <c r="J2952" s="23" cm="1">
        <f t="array" aca="1" ref="J2952" ca="1">_FV(A2952,"High")</f>
        <v>90.65</v>
      </c>
      <c r="K2952" s="23" cm="1">
        <f t="array" aca="1" ref="K2952" ca="1">_FV(A2952,"Previous close",TRUE)</f>
        <v>89.21</v>
      </c>
      <c r="L2952" s="26"/>
      <c r="M2952" s="23" cm="1">
        <f t="array" aca="1" ref="M2952" ca="1">_FV(A2952,"52 week low",TRUE)</f>
        <v>67.66</v>
      </c>
      <c r="N2952" s="23" cm="1">
        <f t="array" aca="1" ref="N2952" ca="1">_FV(A2952,"52 week high",TRUE)</f>
        <v>91.41</v>
      </c>
      <c r="O2952" s="8" cm="1">
        <f t="array" aca="1" ref="O2952" ca="1">_FV(A2952,"Volume")</f>
        <v>30139</v>
      </c>
      <c r="P2952" s="7" cm="1">
        <f t="array" aca="1" ref="P2952" ca="1">_FV(A2952,"Volume average",TRUE)</f>
        <v>47617</v>
      </c>
      <c r="Q2952" t="s">
        <v>698</v>
      </c>
      <c r="S2952" t="s">
        <v>2144</v>
      </c>
      <c r="T2952" s="25" cm="1">
        <f t="array" aca="1" ref="T2952" ca="1">_FV(A2952,"Expense ratio",TRUE)</f>
        <v>2.5999999999999999E-3</v>
      </c>
      <c r="U2952" s="24" cm="1">
        <f t="array" aca="1" ref="U2952" ca="1">_FV(A2952,"Market cap",TRUE)</f>
        <v>1841289594.4000001</v>
      </c>
      <c r="V2952" s="17">
        <v>1841289600</v>
      </c>
      <c r="W2952" s="17">
        <v>1841289600</v>
      </c>
      <c r="Y2952" t="s">
        <v>5041</v>
      </c>
      <c r="Z2952" s="19">
        <v>90.7</v>
      </c>
      <c r="AA2952" s="19">
        <v>34.683342000000003</v>
      </c>
      <c r="AB2952" s="19">
        <v>1.5E-3</v>
      </c>
      <c r="AC2952" s="17">
        <v>66387</v>
      </c>
      <c r="AE2952" s="19">
        <v>5.4120130644504494</v>
      </c>
      <c r="AF2952" s="19">
        <v>14.9662742936312</v>
      </c>
      <c r="AI2952" s="17">
        <v>66387</v>
      </c>
      <c r="AJ2952" s="19">
        <v>6021752.3316000002</v>
      </c>
      <c r="AL2952" s="19">
        <v>91.24</v>
      </c>
      <c r="AM2952" s="19">
        <v>67.66</v>
      </c>
      <c r="AN2952" t="s">
        <v>90</v>
      </c>
      <c r="AO2952" t="str" cm="1">
        <f t="array" aca="1" ref="AO2952" ca="1">_FV(A2952,"Currency")</f>
        <v>USD</v>
      </c>
      <c r="AP2952" t="str" cm="1">
        <f t="array" aca="1" ref="AP2952" ca="1">_FV(A2952,"Exchange")</f>
        <v>CBOE BZX Exchange</v>
      </c>
      <c r="AQ2952" s="6" t="str" cm="1">
        <f t="array" aca="1" ref="AQ2952" ca="1">_FV(A2952,"Exchange abbreviation",TRUE)</f>
        <v>BATS</v>
      </c>
      <c r="AR2952" t="str" cm="1">
        <f t="array" aca="1" ref="AR2952" ca="1">_FV(A2952,"Instrument type",TRUE)</f>
        <v>ETF</v>
      </c>
    </row>
    <row r="2953" spans="1:44" ht="18.75" customHeight="1" x14ac:dyDescent="0.25">
      <c r="A2953" t="e" vm="2965">
        <v>#VALUE!</v>
      </c>
      <c r="B2953" t="s">
        <v>7928</v>
      </c>
      <c r="C2953" t="s">
        <v>7929</v>
      </c>
      <c r="D2953" s="31" cm="1">
        <f t="array" aca="1" ref="D2953" ca="1">_FV(A2953,"Last trade time",TRUE)</f>
        <v>45824.896880867971</v>
      </c>
      <c r="E2953" s="23" cm="1">
        <f t="array" aca="1" ref="E2953" ca="1">_FV(A2953,"Price")</f>
        <v>51.01</v>
      </c>
      <c r="F2953" s="27" cm="1">
        <f t="array" aca="1" ref="F2953" ca="1">_FV(A2953,"Change (%)",TRUE)</f>
        <v>1.2645999999999999E-2</v>
      </c>
      <c r="G2953" s="26" cm="1">
        <f t="array" aca="1" ref="G2953" ca="1">_FV(A2953,"Change")</f>
        <v>0.63700000000000001</v>
      </c>
      <c r="H2953" s="23" cm="1">
        <f t="array" aca="1" ref="H2953" ca="1">_FV(A2953,"Open")</f>
        <v>50.93</v>
      </c>
      <c r="I2953" s="23" cm="1">
        <f t="array" aca="1" ref="I2953" ca="1">_FV(A2953,"Low")</f>
        <v>50.93</v>
      </c>
      <c r="J2953" s="23" cm="1">
        <f t="array" aca="1" ref="J2953" ca="1">_FV(A2953,"High")</f>
        <v>51.295000000000002</v>
      </c>
      <c r="K2953" s="23" cm="1">
        <f t="array" aca="1" ref="K2953" ca="1">_FV(A2953,"Previous close",TRUE)</f>
        <v>50.372999999999998</v>
      </c>
      <c r="L2953" s="26"/>
      <c r="M2953" s="23" cm="1">
        <f t="array" aca="1" ref="M2953" ca="1">_FV(A2953,"52 week low",TRUE)</f>
        <v>41.01</v>
      </c>
      <c r="N2953" s="23" cm="1">
        <f t="array" aca="1" ref="N2953" ca="1">_FV(A2953,"52 week high",TRUE)</f>
        <v>52.05</v>
      </c>
      <c r="O2953" s="8" cm="1">
        <f t="array" aca="1" ref="O2953" ca="1">_FV(A2953,"Volume")</f>
        <v>22247</v>
      </c>
      <c r="P2953" s="7" cm="1">
        <f t="array" aca="1" ref="P2953" ca="1">_FV(A2953,"Volume average",TRUE)</f>
        <v>93212</v>
      </c>
      <c r="Q2953" t="s">
        <v>844</v>
      </c>
      <c r="S2953" t="s">
        <v>2067</v>
      </c>
      <c r="T2953" s="25" cm="1">
        <f t="array" aca="1" ref="T2953" ca="1">_FV(A2953,"Expense ratio",TRUE)</f>
        <v>2.5999999999999999E-3</v>
      </c>
      <c r="U2953" s="24" cm="1">
        <f t="array" aca="1" ref="U2953" ca="1">_FV(A2953,"Market cap",TRUE)</f>
        <v>856144302.11000001</v>
      </c>
      <c r="V2953" s="17">
        <v>856144320</v>
      </c>
      <c r="W2953" s="17">
        <v>856144320</v>
      </c>
      <c r="Y2953" t="s">
        <v>7930</v>
      </c>
      <c r="Z2953" s="19">
        <v>50.735100000000003</v>
      </c>
      <c r="AA2953" s="19">
        <v>13.27092</v>
      </c>
      <c r="AB2953" s="19">
        <v>3.1400003000000003E-2</v>
      </c>
      <c r="AC2953" s="17">
        <v>120115</v>
      </c>
      <c r="AE2953" s="19">
        <v>13.872895063810439</v>
      </c>
      <c r="AF2953" s="19">
        <v>13.91163402748783</v>
      </c>
      <c r="AI2953" s="17">
        <v>120115</v>
      </c>
      <c r="AJ2953" s="19">
        <v>6115054.6499999994</v>
      </c>
      <c r="AL2953" s="19">
        <v>51.66</v>
      </c>
      <c r="AM2953" s="19">
        <v>41.01</v>
      </c>
      <c r="AN2953" t="s">
        <v>90</v>
      </c>
      <c r="AO2953" t="str" cm="1">
        <f t="array" aca="1" ref="AO2953" ca="1">_FV(A2953,"Currency")</f>
        <v>USD</v>
      </c>
      <c r="AP2953" t="str" cm="1">
        <f t="array" aca="1" ref="AP2953" ca="1">_FV(A2953,"Exchange")</f>
        <v>CBOE BZX Exchange</v>
      </c>
      <c r="AQ2953" s="6" t="str" cm="1">
        <f t="array" aca="1" ref="AQ2953" ca="1">_FV(A2953,"Exchange abbreviation",TRUE)</f>
        <v>BATS</v>
      </c>
      <c r="AR2953" t="str" cm="1">
        <f t="array" aca="1" ref="AR2953" ca="1">_FV(A2953,"Instrument type",TRUE)</f>
        <v>ETF</v>
      </c>
    </row>
    <row r="2954" spans="1:44" ht="18.75" customHeight="1" x14ac:dyDescent="0.25">
      <c r="A2954" t="e" vm="2966">
        <v>#VALUE!</v>
      </c>
      <c r="B2954" t="s">
        <v>7931</v>
      </c>
      <c r="C2954" t="s">
        <v>7932</v>
      </c>
      <c r="D2954" s="31" cm="1">
        <f t="array" aca="1" ref="D2954" ca="1">_FV(A2954,"Last trade time",TRUE)</f>
        <v>45824.840277789066</v>
      </c>
      <c r="E2954" s="23" cm="1">
        <f t="array" aca="1" ref="E2954" ca="1">_FV(A2954,"Price")</f>
        <v>40.752099999999999</v>
      </c>
      <c r="F2954" s="27" cm="1">
        <f t="array" aca="1" ref="F2954" ca="1">_FV(A2954,"Change (%)",TRUE)</f>
        <v>2.66E-3</v>
      </c>
      <c r="G2954" s="26" cm="1">
        <f t="array" aca="1" ref="G2954" ca="1">_FV(A2954,"Change")</f>
        <v>0.1081</v>
      </c>
      <c r="H2954" s="23" cm="1">
        <f t="array" aca="1" ref="H2954" ca="1">_FV(A2954,"Open")</f>
        <v>41.0501</v>
      </c>
      <c r="I2954" s="23" cm="1">
        <f t="array" aca="1" ref="I2954" ca="1">_FV(A2954,"Low")</f>
        <v>40.752099999999999</v>
      </c>
      <c r="J2954" s="23" cm="1">
        <f t="array" aca="1" ref="J2954" ca="1">_FV(A2954,"High")</f>
        <v>41.0501</v>
      </c>
      <c r="K2954" s="23" cm="1">
        <f t="array" aca="1" ref="K2954" ca="1">_FV(A2954,"Previous close",TRUE)</f>
        <v>40.643999999999998</v>
      </c>
      <c r="L2954" s="26"/>
      <c r="M2954" s="23" cm="1">
        <f t="array" aca="1" ref="M2954" ca="1">_FV(A2954,"52 week low",TRUE)</f>
        <v>33.71</v>
      </c>
      <c r="N2954" s="23" cm="1">
        <f t="array" aca="1" ref="N2954" ca="1">_FV(A2954,"52 week high",TRUE)</f>
        <v>41.79</v>
      </c>
      <c r="O2954" s="8" cm="1">
        <f t="array" aca="1" ref="O2954" ca="1">_FV(A2954,"Volume")</f>
        <v>10273</v>
      </c>
      <c r="P2954" s="7" cm="1">
        <f t="array" aca="1" ref="P2954" ca="1">_FV(A2954,"Volume average",TRUE)</f>
        <v>14098</v>
      </c>
      <c r="Q2954" t="s">
        <v>957</v>
      </c>
      <c r="S2954" t="s">
        <v>56</v>
      </c>
      <c r="T2954" s="25" cm="1">
        <f t="array" aca="1" ref="T2954" ca="1">_FV(A2954,"Expense ratio",TRUE)</f>
        <v>2.5999999999999999E-3</v>
      </c>
      <c r="U2954" s="24" cm="1">
        <f t="array" aca="1" ref="U2954" ca="1">_FV(A2954,"Market cap",TRUE)</f>
        <v>392767238.93000001</v>
      </c>
      <c r="V2954" s="17">
        <v>392767232</v>
      </c>
      <c r="W2954" s="17">
        <v>392767232</v>
      </c>
      <c r="Y2954" t="s">
        <v>4883</v>
      </c>
      <c r="Z2954" s="19">
        <v>40.390999999999998</v>
      </c>
      <c r="AA2954" s="19">
        <v>15.9631405</v>
      </c>
      <c r="AB2954" s="19">
        <v>2.3199999999999998E-2</v>
      </c>
      <c r="AC2954" s="17">
        <v>16422</v>
      </c>
      <c r="AE2954" s="19">
        <v>16.52507758208839</v>
      </c>
      <c r="AF2954" s="19">
        <v>10.359244596148899</v>
      </c>
      <c r="AI2954" s="17">
        <v>16422</v>
      </c>
      <c r="AJ2954" s="19">
        <v>667964.85</v>
      </c>
      <c r="AL2954" s="19">
        <v>40.9</v>
      </c>
      <c r="AM2954" s="19">
        <v>33.71</v>
      </c>
      <c r="AN2954" t="s">
        <v>47</v>
      </c>
      <c r="AO2954" t="str" cm="1">
        <f t="array" aca="1" ref="AO2954" ca="1">_FV(A2954,"Currency")</f>
        <v>USD</v>
      </c>
      <c r="AP2954" t="str" cm="1">
        <f t="array" aca="1" ref="AP2954" ca="1">_FV(A2954,"Exchange")</f>
        <v>NYSE Arca</v>
      </c>
      <c r="AQ2954" s="6" t="str" cm="1">
        <f t="array" aca="1" ref="AQ2954" ca="1">_FV(A2954,"Exchange abbreviation",TRUE)</f>
        <v>ARCX</v>
      </c>
      <c r="AR2954" t="str" cm="1">
        <f t="array" aca="1" ref="AR2954" ca="1">_FV(A2954,"Instrument type",TRUE)</f>
        <v>ETF</v>
      </c>
    </row>
    <row r="2955" spans="1:44" ht="18.75" customHeight="1" x14ac:dyDescent="0.25">
      <c r="A2955" t="e" vm="2967">
        <v>#VALUE!</v>
      </c>
      <c r="B2955" t="s">
        <v>7933</v>
      </c>
      <c r="C2955" t="s">
        <v>7934</v>
      </c>
      <c r="D2955" s="31" cm="1">
        <f t="array" aca="1" ref="D2955" ca="1">_FV(A2955,"Last trade time",TRUE)</f>
        <v>45824.843750265623</v>
      </c>
      <c r="E2955" s="23" cm="1">
        <f t="array" aca="1" ref="E2955" ca="1">_FV(A2955,"Price")</f>
        <v>38.25</v>
      </c>
      <c r="F2955" s="27" cm="1">
        <f t="array" aca="1" ref="F2955" ca="1">_FV(A2955,"Change (%)",TRUE)</f>
        <v>1.3325999999999999E-2</v>
      </c>
      <c r="G2955" s="26" cm="1">
        <f t="array" aca="1" ref="G2955" ca="1">_FV(A2955,"Change")</f>
        <v>0.503</v>
      </c>
      <c r="H2955" s="23" cm="1">
        <f t="array" aca="1" ref="H2955" ca="1">_FV(A2955,"Open")</f>
        <v>38.24</v>
      </c>
      <c r="I2955" s="23" cm="1">
        <f t="array" aca="1" ref="I2955" ca="1">_FV(A2955,"Low")</f>
        <v>38.22</v>
      </c>
      <c r="J2955" s="23" cm="1">
        <f t="array" aca="1" ref="J2955" ca="1">_FV(A2955,"High")</f>
        <v>38.49</v>
      </c>
      <c r="K2955" s="23" cm="1">
        <f t="array" aca="1" ref="K2955" ca="1">_FV(A2955,"Previous close",TRUE)</f>
        <v>37.747</v>
      </c>
      <c r="L2955" s="26"/>
      <c r="M2955" s="23" cm="1">
        <f t="array" aca="1" ref="M2955" ca="1">_FV(A2955,"52 week low",TRUE)</f>
        <v>30.565000000000001</v>
      </c>
      <c r="N2955" s="23" cm="1">
        <f t="array" aca="1" ref="N2955" ca="1">_FV(A2955,"52 week high",TRUE)</f>
        <v>38.805</v>
      </c>
      <c r="O2955" s="8" cm="1">
        <f t="array" aca="1" ref="O2955" ca="1">_FV(A2955,"Volume")</f>
        <v>387667</v>
      </c>
      <c r="P2955" s="7" cm="1">
        <f t="array" aca="1" ref="P2955" ca="1">_FV(A2955,"Volume average",TRUE)</f>
        <v>539993</v>
      </c>
      <c r="Q2955" t="s">
        <v>844</v>
      </c>
      <c r="S2955" t="s">
        <v>2067</v>
      </c>
      <c r="T2955" s="25" cm="1">
        <f t="array" aca="1" ref="T2955" ca="1">_FV(A2955,"Expense ratio",TRUE)</f>
        <v>2.5999999999999999E-3</v>
      </c>
      <c r="U2955" s="24" cm="1">
        <f t="array" aca="1" ref="U2955" ca="1">_FV(A2955,"Market cap",TRUE)</f>
        <v>4694362865.8400002</v>
      </c>
      <c r="V2955" s="17">
        <v>4694362624</v>
      </c>
      <c r="W2955" s="17">
        <v>4694362624</v>
      </c>
      <c r="Y2955" t="s">
        <v>7935</v>
      </c>
      <c r="Z2955" s="19">
        <v>38.028289999999998</v>
      </c>
      <c r="AA2955" s="19">
        <v>14.374928000000001</v>
      </c>
      <c r="AB2955" s="19">
        <v>2.18E-2</v>
      </c>
      <c r="AC2955" s="17">
        <v>702804</v>
      </c>
      <c r="AE2955" s="19">
        <v>14.75263031109402</v>
      </c>
      <c r="AF2955" s="19">
        <v>16.955036623310921</v>
      </c>
      <c r="AI2955" s="17">
        <v>702804</v>
      </c>
      <c r="AJ2955" s="19">
        <v>26678439.84</v>
      </c>
      <c r="AL2955" s="19">
        <v>38.354999999999997</v>
      </c>
      <c r="AM2955" s="19">
        <v>30.565000000000001</v>
      </c>
      <c r="AN2955" t="s">
        <v>82</v>
      </c>
      <c r="AO2955" t="str" cm="1">
        <f t="array" aca="1" ref="AO2955" ca="1">_FV(A2955,"Currency")</f>
        <v>USD</v>
      </c>
      <c r="AP2955" t="str" cm="1">
        <f t="array" aca="1" ref="AP2955" ca="1">_FV(A2955,"Exchange")</f>
        <v>Nasdaq Stock Market</v>
      </c>
      <c r="AQ2955" s="6" t="str" cm="1">
        <f t="array" aca="1" ref="AQ2955" ca="1">_FV(A2955,"Exchange abbreviation",TRUE)</f>
        <v>XNAS</v>
      </c>
      <c r="AR2955" t="str" cm="1">
        <f t="array" aca="1" ref="AR2955" ca="1">_FV(A2955,"Instrument type",TRUE)</f>
        <v>ETF</v>
      </c>
    </row>
    <row r="2956" spans="1:44" ht="18.75" customHeight="1" x14ac:dyDescent="0.25">
      <c r="A2956" t="e" vm="2968">
        <v>#VALUE!</v>
      </c>
      <c r="B2956" t="s">
        <v>7936</v>
      </c>
      <c r="C2956" t="s">
        <v>7937</v>
      </c>
      <c r="D2956" s="31" cm="1">
        <f t="array" aca="1" ref="D2956" ca="1">_FV(A2956,"Last trade time",TRUE)</f>
        <v>45824.84027780078</v>
      </c>
      <c r="E2956" s="23" cm="1">
        <f t="array" aca="1" ref="E2956" ca="1">_FV(A2956,"Price")</f>
        <v>21.678100000000001</v>
      </c>
      <c r="F2956" s="27" cm="1">
        <f t="array" aca="1" ref="F2956" ca="1">_FV(A2956,"Change (%)",TRUE)</f>
        <v>4.0810000000000004E-3</v>
      </c>
      <c r="G2956" s="26" cm="1">
        <f t="array" aca="1" ref="G2956" ca="1">_FV(A2956,"Change")</f>
        <v>8.8099999999999998E-2</v>
      </c>
      <c r="H2956" s="23" cm="1">
        <f t="array" aca="1" ref="H2956" ca="1">_FV(A2956,"Open")</f>
        <v>21.63</v>
      </c>
      <c r="I2956" s="23" cm="1">
        <f t="array" aca="1" ref="I2956" ca="1">_FV(A2956,"Low")</f>
        <v>21.47</v>
      </c>
      <c r="J2956" s="23" cm="1">
        <f t="array" aca="1" ref="J2956" ca="1">_FV(A2956,"High")</f>
        <v>21.71</v>
      </c>
      <c r="K2956" s="23" cm="1">
        <f t="array" aca="1" ref="K2956" ca="1">_FV(A2956,"Previous close",TRUE)</f>
        <v>21.59</v>
      </c>
      <c r="L2956" s="26"/>
      <c r="M2956" s="23" cm="1">
        <f t="array" aca="1" ref="M2956" ca="1">_FV(A2956,"52 week low",TRUE)</f>
        <v>18.86</v>
      </c>
      <c r="N2956" s="23" cm="1">
        <f t="array" aca="1" ref="N2956" ca="1">_FV(A2956,"52 week high",TRUE)</f>
        <v>21.92</v>
      </c>
      <c r="O2956" s="8" cm="1">
        <f t="array" aca="1" ref="O2956" ca="1">_FV(A2956,"Volume")</f>
        <v>32977</v>
      </c>
      <c r="P2956" s="7" cm="1">
        <f t="array" aca="1" ref="P2956" ca="1">_FV(A2956,"Volume average",TRUE)</f>
        <v>18800</v>
      </c>
      <c r="Q2956" t="s">
        <v>114</v>
      </c>
      <c r="R2956" t="s">
        <v>115</v>
      </c>
      <c r="S2956" t="s">
        <v>453</v>
      </c>
      <c r="T2956" s="25" cm="1">
        <f t="array" aca="1" ref="T2956" ca="1">_FV(A2956,"Expense ratio",TRUE)</f>
        <v>2.5000000000000001E-3</v>
      </c>
      <c r="U2956" s="24" cm="1">
        <f t="array" aca="1" ref="U2956" ca="1">_FV(A2956,"Market cap",TRUE)</f>
        <v>77871118.040000007</v>
      </c>
      <c r="V2956" s="4">
        <v>77871120</v>
      </c>
      <c r="W2956" s="4">
        <v>77871120</v>
      </c>
      <c r="Y2956" t="s">
        <v>7938</v>
      </c>
      <c r="Z2956" s="5">
        <v>21.2</v>
      </c>
      <c r="AB2956" s="5">
        <v>2.41E-2</v>
      </c>
      <c r="AC2956" s="4">
        <v>50982</v>
      </c>
      <c r="AE2956" s="5">
        <v>5.3409653861322459</v>
      </c>
      <c r="AF2956" s="5">
        <v>3.9906497979889992</v>
      </c>
      <c r="AI2956" s="4">
        <v>50982</v>
      </c>
      <c r="AJ2956" s="5">
        <v>1079299.1364</v>
      </c>
      <c r="AL2956" s="5">
        <v>21.92</v>
      </c>
      <c r="AM2956" s="5">
        <v>18.86</v>
      </c>
      <c r="AN2956" t="s">
        <v>90</v>
      </c>
      <c r="AO2956" t="str" cm="1">
        <f t="array" aca="1" ref="AO2956" ca="1">_FV(A2956,"Currency")</f>
        <v>USD</v>
      </c>
      <c r="AP2956" t="str" cm="1">
        <f t="array" aca="1" ref="AP2956" ca="1">_FV(A2956,"Exchange")</f>
        <v>NYSE Arca</v>
      </c>
      <c r="AQ2956" s="6" t="str" cm="1">
        <f t="array" aca="1" ref="AQ2956" ca="1">_FV(A2956,"Exchange abbreviation",TRUE)</f>
        <v>ARCX</v>
      </c>
      <c r="AR2956" t="str" cm="1">
        <f t="array" aca="1" ref="AR2956" ca="1">_FV(A2956,"Instrument type",TRUE)</f>
        <v>ETF</v>
      </c>
    </row>
    <row r="2957" spans="1:44" ht="18.75" customHeight="1" x14ac:dyDescent="0.25">
      <c r="A2957" t="e" vm="2969">
        <v>#VALUE!</v>
      </c>
      <c r="B2957" t="s">
        <v>7939</v>
      </c>
      <c r="C2957" t="s">
        <v>7940</v>
      </c>
      <c r="D2957" s="31" cm="1">
        <f t="array" aca="1" ref="D2957" ca="1">_FV(A2957,"Last trade time",TRUE)</f>
        <v>45824.942818668751</v>
      </c>
      <c r="E2957" s="23" cm="1">
        <f t="array" aca="1" ref="E2957" ca="1">_FV(A2957,"Price")</f>
        <v>63.805</v>
      </c>
      <c r="F2957" s="27" cm="1">
        <f t="array" aca="1" ref="F2957" ca="1">_FV(A2957,"Change (%)",TRUE)</f>
        <v>-1.4442E-2</v>
      </c>
      <c r="G2957" s="26" cm="1">
        <f t="array" aca="1" ref="G2957" ca="1">_FV(A2957,"Change")</f>
        <v>-0.93500000000000005</v>
      </c>
      <c r="H2957" s="23" cm="1">
        <f t="array" aca="1" ref="H2957" ca="1">_FV(A2957,"Open")</f>
        <v>64.42</v>
      </c>
      <c r="I2957" s="23" cm="1">
        <f t="array" aca="1" ref="I2957" ca="1">_FV(A2957,"Low")</f>
        <v>63.78</v>
      </c>
      <c r="J2957" s="23" cm="1">
        <f t="array" aca="1" ref="J2957" ca="1">_FV(A2957,"High")</f>
        <v>64.430000000000007</v>
      </c>
      <c r="K2957" s="23" cm="1">
        <f t="array" aca="1" ref="K2957" ca="1">_FV(A2957,"Previous close",TRUE)</f>
        <v>64.739999999999995</v>
      </c>
      <c r="L2957" s="26"/>
      <c r="M2957" s="23" cm="1">
        <f t="array" aca="1" ref="M2957" ca="1">_FV(A2957,"52 week low",TRUE)</f>
        <v>43.35</v>
      </c>
      <c r="N2957" s="23" cm="1">
        <f t="array" aca="1" ref="N2957" ca="1">_FV(A2957,"52 week high",TRUE)</f>
        <v>65</v>
      </c>
      <c r="O2957" s="8" cm="1">
        <f t="array" aca="1" ref="O2957" ca="1">_FV(A2957,"Volume")</f>
        <v>8930906</v>
      </c>
      <c r="P2957" s="7" cm="1">
        <f t="array" aca="1" ref="P2957" ca="1">_FV(A2957,"Volume average",TRUE)</f>
        <v>8850628</v>
      </c>
      <c r="Q2957" t="s">
        <v>129</v>
      </c>
      <c r="R2957" t="s">
        <v>79</v>
      </c>
      <c r="S2957" t="s">
        <v>2067</v>
      </c>
      <c r="T2957" s="25" cm="1">
        <f t="array" aca="1" ref="T2957" ca="1">_FV(A2957,"Expense ratio",TRUE)</f>
        <v>2.5000000000000001E-3</v>
      </c>
      <c r="U2957" s="24" cm="1">
        <f t="array" aca="1" ref="U2957" ca="1">_FV(A2957,"Market cap",TRUE)</f>
        <v>45492320231.629997</v>
      </c>
      <c r="V2957" s="4">
        <v>45492318208</v>
      </c>
      <c r="W2957" s="4">
        <v>45492318208</v>
      </c>
      <c r="Y2957" t="s">
        <v>7941</v>
      </c>
      <c r="Z2957" s="5">
        <v>62.983420000000002</v>
      </c>
      <c r="AA2957" s="20"/>
      <c r="AB2957" s="4">
        <v>0</v>
      </c>
      <c r="AC2957" s="4">
        <v>9136942</v>
      </c>
      <c r="AE2957" s="5">
        <v>25.004987836519341</v>
      </c>
      <c r="AF2957" s="5">
        <v>39.919717807685657</v>
      </c>
      <c r="AH2957" s="4">
        <v>970150016</v>
      </c>
      <c r="AI2957" s="4">
        <v>9136942</v>
      </c>
      <c r="AJ2957" s="5">
        <v>570784766.74000001</v>
      </c>
      <c r="AL2957" s="5">
        <v>64.98</v>
      </c>
      <c r="AM2957" s="5">
        <v>43.35</v>
      </c>
      <c r="AN2957" t="s">
        <v>82</v>
      </c>
      <c r="AO2957" t="str" cm="1">
        <f t="array" aca="1" ref="AO2957" ca="1">_FV(A2957,"Currency")</f>
        <v>USD</v>
      </c>
      <c r="AP2957" t="str" cm="1">
        <f t="array" aca="1" ref="AP2957" ca="1">_FV(A2957,"Exchange")</f>
        <v>NYSE Arca</v>
      </c>
      <c r="AQ2957" s="6" t="str" cm="1">
        <f t="array" aca="1" ref="AQ2957" ca="1">_FV(A2957,"Exchange abbreviation",TRUE)</f>
        <v>ARCX</v>
      </c>
      <c r="AR2957" t="str" cm="1">
        <f t="array" aca="1" ref="AR2957" ca="1">_FV(A2957,"Instrument type",TRUE)</f>
        <v>ETF</v>
      </c>
    </row>
    <row r="2958" spans="1:44" ht="18.75" customHeight="1" x14ac:dyDescent="0.25">
      <c r="A2958" t="e" vm="2970">
        <v>#VALUE!</v>
      </c>
      <c r="B2958" t="s">
        <v>7942</v>
      </c>
      <c r="C2958" t="s">
        <v>7943</v>
      </c>
      <c r="D2958" s="31" cm="1">
        <f t="array" aca="1" ref="D2958" ca="1">_FV(A2958,"Last trade time",TRUE)</f>
        <v>45824.895865948434</v>
      </c>
      <c r="E2958" s="23" cm="1">
        <f t="array" aca="1" ref="E2958" ca="1">_FV(A2958,"Price")</f>
        <v>32.619999999999997</v>
      </c>
      <c r="F2958" s="27" cm="1">
        <f t="array" aca="1" ref="F2958" ca="1">_FV(A2958,"Change (%)",TRUE)</f>
        <v>-1.4204000000000001E-2</v>
      </c>
      <c r="G2958" s="26" cm="1">
        <f t="array" aca="1" ref="G2958" ca="1">_FV(A2958,"Change")</f>
        <v>-0.47</v>
      </c>
      <c r="H2958" s="23" cm="1">
        <f t="array" aca="1" ref="H2958" ca="1">_FV(A2958,"Open")</f>
        <v>32.92</v>
      </c>
      <c r="I2958" s="23" cm="1">
        <f t="array" aca="1" ref="I2958" ca="1">_FV(A2958,"Low")</f>
        <v>32.6</v>
      </c>
      <c r="J2958" s="23" cm="1">
        <f t="array" aca="1" ref="J2958" ca="1">_FV(A2958,"High")</f>
        <v>32.93</v>
      </c>
      <c r="K2958" s="23" cm="1">
        <f t="array" aca="1" ref="K2958" ca="1">_FV(A2958,"Previous close",TRUE)</f>
        <v>33.090000000000003</v>
      </c>
      <c r="L2958" s="26"/>
      <c r="M2958" s="23" cm="1">
        <f t="array" aca="1" ref="M2958" ca="1">_FV(A2958,"52 week low",TRUE)</f>
        <v>22.169899999999998</v>
      </c>
      <c r="N2958" s="23" cm="1">
        <f t="array" aca="1" ref="N2958" ca="1">_FV(A2958,"52 week high",TRUE)</f>
        <v>33.228400000000001</v>
      </c>
      <c r="O2958" s="8" cm="1">
        <f t="array" aca="1" ref="O2958" ca="1">_FV(A2958,"Volume")</f>
        <v>1340034</v>
      </c>
      <c r="P2958" s="7" cm="1">
        <f t="array" aca="1" ref="P2958" ca="1">_FV(A2958,"Volume average",TRUE)</f>
        <v>999896</v>
      </c>
      <c r="Q2958" t="s">
        <v>129</v>
      </c>
      <c r="R2958" t="s">
        <v>79</v>
      </c>
      <c r="S2958" t="s">
        <v>7944</v>
      </c>
      <c r="T2958" s="25" cm="1">
        <f t="array" aca="1" ref="T2958" ca="1">_FV(A2958,"Expense ratio",TRUE)</f>
        <v>2.5000000000000001E-3</v>
      </c>
      <c r="U2958" s="24" cm="1">
        <f t="array" aca="1" ref="U2958" ca="1">_FV(A2958,"Market cap",TRUE)</f>
        <v>1677130990.27</v>
      </c>
      <c r="V2958" s="4">
        <v>1677131008</v>
      </c>
      <c r="W2958" s="4">
        <v>1677131008</v>
      </c>
      <c r="Y2958" t="s">
        <v>7945</v>
      </c>
      <c r="Z2958" s="5">
        <v>31.93</v>
      </c>
      <c r="AB2958" s="4">
        <v>0</v>
      </c>
      <c r="AC2958" s="4">
        <v>1038387</v>
      </c>
      <c r="AE2958" s="5">
        <v>24.931825475297241</v>
      </c>
      <c r="AF2958" s="5">
        <v>39.982539975646539</v>
      </c>
      <c r="AI2958" s="4">
        <v>1038387</v>
      </c>
      <c r="AJ2958" s="5">
        <v>33145313.039999999</v>
      </c>
      <c r="AL2958" s="5">
        <v>33.228000000000002</v>
      </c>
      <c r="AM2958" s="5">
        <v>22.17</v>
      </c>
      <c r="AN2958" t="s">
        <v>82</v>
      </c>
      <c r="AO2958" t="str" cm="1">
        <f t="array" aca="1" ref="AO2958" ca="1">_FV(A2958,"Currency")</f>
        <v>USD</v>
      </c>
      <c r="AP2958" t="str" cm="1">
        <f t="array" aca="1" ref="AP2958" ca="1">_FV(A2958,"Exchange")</f>
        <v>NYSE Arca</v>
      </c>
      <c r="AQ2958" s="6" t="str" cm="1">
        <f t="array" aca="1" ref="AQ2958" ca="1">_FV(A2958,"Exchange abbreviation",TRUE)</f>
        <v>ARCX</v>
      </c>
      <c r="AR2958" t="str" cm="1">
        <f t="array" aca="1" ref="AR2958" ca="1">_FV(A2958,"Instrument type",TRUE)</f>
        <v>ETF</v>
      </c>
    </row>
    <row r="2959" spans="1:44" ht="18.75" customHeight="1" x14ac:dyDescent="0.25">
      <c r="A2959" t="e" vm="2971">
        <v>#VALUE!</v>
      </c>
      <c r="B2959" t="s">
        <v>7946</v>
      </c>
      <c r="C2959" t="s">
        <v>7947</v>
      </c>
      <c r="D2959" s="31" cm="1">
        <f t="array" aca="1" ref="D2959" ca="1">_FV(A2959,"Last trade time",TRUE)</f>
        <v>45824.84027780078</v>
      </c>
      <c r="E2959" s="23" cm="1">
        <f t="array" aca="1" ref="E2959" ca="1">_FV(A2959,"Price")</f>
        <v>61.889099999999999</v>
      </c>
      <c r="F2959" s="27" cm="1">
        <f t="array" aca="1" ref="F2959" ca="1">_FV(A2959,"Change (%)",TRUE)</f>
        <v>4.4290000000000003E-4</v>
      </c>
      <c r="G2959" s="26" cm="1">
        <f t="array" aca="1" ref="G2959" ca="1">_FV(A2959,"Change")</f>
        <v>2.7400000000000001E-2</v>
      </c>
      <c r="H2959" s="23" cm="1">
        <f t="array" aca="1" ref="H2959" ca="1">_FV(A2959,"Open")</f>
        <v>61.889099999999999</v>
      </c>
      <c r="I2959" s="23" cm="1">
        <f t="array" aca="1" ref="I2959" ca="1">_FV(A2959,"Low")</f>
        <v>61.889099999999999</v>
      </c>
      <c r="J2959" s="23" cm="1">
        <f t="array" aca="1" ref="J2959" ca="1">_FV(A2959,"High")</f>
        <v>61.889099999999999</v>
      </c>
      <c r="K2959" s="23" cm="1">
        <f t="array" aca="1" ref="K2959" ca="1">_FV(A2959,"Previous close",TRUE)</f>
        <v>61.861699999999999</v>
      </c>
      <c r="L2959" s="26"/>
      <c r="M2959" s="23" cm="1">
        <f t="array" aca="1" ref="M2959" ca="1">_FV(A2959,"52 week low",TRUE)</f>
        <v>56.29</v>
      </c>
      <c r="N2959" s="23" cm="1">
        <f t="array" aca="1" ref="N2959" ca="1">_FV(A2959,"52 week high",TRUE)</f>
        <v>65.854299999999995</v>
      </c>
      <c r="O2959" s="8" cm="1">
        <f t="array" aca="1" ref="O2959" ca="1">_FV(A2959,"Volume")</f>
        <v>9</v>
      </c>
      <c r="P2959" s="7" cm="1">
        <f t="array" aca="1" ref="P2959" ca="1">_FV(A2959,"Volume average",TRUE)</f>
        <v>462</v>
      </c>
      <c r="Q2959" t="s">
        <v>119</v>
      </c>
      <c r="T2959" s="25" cm="1">
        <f t="array" aca="1" ref="T2959" ca="1">_FV(A2959,"Expense ratio",TRUE)</f>
        <v>2.5000000000000001E-3</v>
      </c>
      <c r="U2959" s="24" cm="1">
        <f t="array" aca="1" ref="U2959" ca="1">_FV(A2959,"Market cap",TRUE)</f>
        <v>4825689.71</v>
      </c>
      <c r="V2959" s="16"/>
      <c r="W2959" s="16"/>
      <c r="X2959" t="s">
        <v>7948</v>
      </c>
      <c r="Z2959" s="18"/>
      <c r="AA2959" s="20"/>
      <c r="AB2959" s="20"/>
      <c r="AC2959" s="21">
        <v>600</v>
      </c>
      <c r="AE2959" s="18"/>
      <c r="AF2959" s="20"/>
      <c r="AI2959" s="21"/>
      <c r="AJ2959" s="18"/>
      <c r="AL2959" s="18"/>
      <c r="AM2959" s="18"/>
      <c r="AN2959" t="s">
        <v>73</v>
      </c>
      <c r="AO2959" t="str" cm="1">
        <f t="array" aca="1" ref="AO2959" ca="1">_FV(A2959,"Currency")</f>
        <v>USD</v>
      </c>
      <c r="AP2959" t="str" cm="1">
        <f t="array" aca="1" ref="AP2959" ca="1">_FV(A2959,"Exchange")</f>
        <v>NYSE Arca</v>
      </c>
      <c r="AQ2959" s="6" t="str" cm="1">
        <f t="array" aca="1" ref="AQ2959" ca="1">_FV(A2959,"Exchange abbreviation",TRUE)</f>
        <v>ARCX</v>
      </c>
      <c r="AR2959" t="str" cm="1">
        <f t="array" aca="1" ref="AR2959" ca="1">_FV(A2959,"Instrument type",TRUE)</f>
        <v>ETF</v>
      </c>
    </row>
    <row r="2960" spans="1:44" ht="18.75" customHeight="1" x14ac:dyDescent="0.25">
      <c r="A2960" t="e" vm="2972">
        <v>#VALUE!</v>
      </c>
      <c r="B2960" t="s">
        <v>7949</v>
      </c>
      <c r="C2960" t="s">
        <v>7950</v>
      </c>
      <c r="D2960" s="31" cm="1">
        <f t="array" aca="1" ref="D2960" ca="1">_FV(A2960,"Last trade time",TRUE)</f>
        <v>45824.84027780078</v>
      </c>
      <c r="E2960" s="23" cm="1">
        <f t="array" aca="1" ref="E2960" ca="1">_FV(A2960,"Price")</f>
        <v>21.231400000000001</v>
      </c>
      <c r="F2960" s="27" cm="1">
        <f t="array" aca="1" ref="F2960" ca="1">_FV(A2960,"Change (%)",TRUE)</f>
        <v>8.6460000000000009E-3</v>
      </c>
      <c r="G2960" s="26" cm="1">
        <f t="array" aca="1" ref="G2960" ca="1">_FV(A2960,"Change")</f>
        <v>0.182</v>
      </c>
      <c r="H2960" s="23" cm="1">
        <f t="array" aca="1" ref="H2960" ca="1">_FV(A2960,"Open")</f>
        <v>21.231400000000001</v>
      </c>
      <c r="I2960" s="23" cm="1">
        <f t="array" aca="1" ref="I2960" ca="1">_FV(A2960,"Low")</f>
        <v>21.231400000000001</v>
      </c>
      <c r="J2960" s="23" cm="1">
        <f t="array" aca="1" ref="J2960" ca="1">_FV(A2960,"High")</f>
        <v>21.231400000000001</v>
      </c>
      <c r="K2960" s="23" cm="1">
        <f t="array" aca="1" ref="K2960" ca="1">_FV(A2960,"Previous close",TRUE)</f>
        <v>21.049399999999999</v>
      </c>
      <c r="L2960" s="26"/>
      <c r="M2960" s="23" cm="1">
        <f t="array" aca="1" ref="M2960" ca="1">_FV(A2960,"52 week low",TRUE)</f>
        <v>18.170000000000002</v>
      </c>
      <c r="N2960" s="23" cm="1">
        <f t="array" aca="1" ref="N2960" ca="1">_FV(A2960,"52 week high",TRUE)</f>
        <v>22.1112</v>
      </c>
      <c r="O2960" s="8" cm="1">
        <f t="array" aca="1" ref="O2960" ca="1">_FV(A2960,"Volume")</f>
        <v>28</v>
      </c>
      <c r="P2960" s="7" cm="1">
        <f t="array" aca="1" ref="P2960" ca="1">_FV(A2960,"Volume average",TRUE)</f>
        <v>675</v>
      </c>
      <c r="Q2960" t="s">
        <v>143</v>
      </c>
      <c r="R2960" t="s">
        <v>155</v>
      </c>
      <c r="T2960" s="25" cm="1">
        <f t="array" aca="1" ref="T2960" ca="1">_FV(A2960,"Expense ratio",TRUE)</f>
        <v>2.5000000000000001E-3</v>
      </c>
      <c r="U2960" s="24" cm="1">
        <f t="array" aca="1" ref="U2960" ca="1">_FV(A2960,"Market cap",TRUE)</f>
        <v>2622602.2599999998</v>
      </c>
      <c r="V2960" s="16"/>
      <c r="W2960" s="16"/>
      <c r="Z2960" s="18"/>
      <c r="AA2960" s="20"/>
      <c r="AB2960" s="20"/>
      <c r="AC2960" s="21">
        <v>681</v>
      </c>
      <c r="AE2960" s="18"/>
      <c r="AF2960" s="20"/>
      <c r="AI2960" s="21"/>
      <c r="AJ2960" s="18"/>
      <c r="AL2960" s="18"/>
      <c r="AM2960" s="18"/>
      <c r="AN2960" t="s">
        <v>73</v>
      </c>
      <c r="AO2960" t="str" cm="1">
        <f t="array" aca="1" ref="AO2960" ca="1">_FV(A2960,"Currency")</f>
        <v>USD</v>
      </c>
      <c r="AP2960" t="str" cm="1">
        <f t="array" aca="1" ref="AP2960" ca="1">_FV(A2960,"Exchange")</f>
        <v>NYSE Arca</v>
      </c>
      <c r="AQ2960" s="6" t="str" cm="1">
        <f t="array" aca="1" ref="AQ2960" ca="1">_FV(A2960,"Exchange abbreviation",TRUE)</f>
        <v>ARCX</v>
      </c>
      <c r="AR2960" t="str" cm="1">
        <f t="array" aca="1" ref="AR2960" ca="1">_FV(A2960,"Instrument type",TRUE)</f>
        <v>ETF</v>
      </c>
    </row>
    <row r="2961" spans="1:44" ht="18.75" customHeight="1" x14ac:dyDescent="0.25">
      <c r="A2961" t="e" vm="2973">
        <v>#VALUE!</v>
      </c>
      <c r="B2961" t="s">
        <v>7951</v>
      </c>
      <c r="C2961" t="s">
        <v>7952</v>
      </c>
      <c r="D2961" s="31" cm="1">
        <f t="array" aca="1" ref="D2961" ca="1">_FV(A2961,"Last trade time",TRUE)</f>
        <v>45824.843750046093</v>
      </c>
      <c r="E2961" s="23" cm="1">
        <f t="array" aca="1" ref="E2961" ca="1">_FV(A2961,"Price")</f>
        <v>24.997199999999999</v>
      </c>
      <c r="F2961" s="27" cm="1">
        <f t="array" aca="1" ref="F2961" ca="1">_FV(A2961,"Change (%)",TRUE)</f>
        <v>5.8839999999999999E-4</v>
      </c>
      <c r="G2961" s="26" cm="1">
        <f t="array" aca="1" ref="G2961" ca="1">_FV(A2961,"Change")</f>
        <v>1.47E-2</v>
      </c>
      <c r="H2961" s="23" cm="1">
        <f t="array" aca="1" ref="H2961" ca="1">_FV(A2961,"Open")</f>
        <v>25.190899999999999</v>
      </c>
      <c r="I2961" s="23" cm="1">
        <f t="array" aca="1" ref="I2961" ca="1">_FV(A2961,"Low")</f>
        <v>24.997199999999999</v>
      </c>
      <c r="J2961" s="23" cm="1">
        <f t="array" aca="1" ref="J2961" ca="1">_FV(A2961,"High")</f>
        <v>25.190899999999999</v>
      </c>
      <c r="K2961" s="23" cm="1">
        <f t="array" aca="1" ref="K2961" ca="1">_FV(A2961,"Previous close",TRUE)</f>
        <v>24.982500000000002</v>
      </c>
      <c r="L2961" s="26"/>
      <c r="M2961" s="23" cm="1">
        <f t="array" aca="1" ref="M2961" ca="1">_FV(A2961,"52 week low",TRUE)</f>
        <v>22.71</v>
      </c>
      <c r="N2961" s="23" cm="1">
        <f t="array" aca="1" ref="N2961" ca="1">_FV(A2961,"52 week high",TRUE)</f>
        <v>25.7</v>
      </c>
      <c r="O2961" s="8" cm="1">
        <f t="array" aca="1" ref="O2961" ca="1">_FV(A2961,"Volume")</f>
        <v>2987</v>
      </c>
      <c r="P2961" s="7" cm="1">
        <f t="array" aca="1" ref="P2961" ca="1">_FV(A2961,"Volume average",TRUE)</f>
        <v>3435</v>
      </c>
      <c r="Q2961" t="s">
        <v>50</v>
      </c>
      <c r="S2961" t="s">
        <v>277</v>
      </c>
      <c r="T2961" s="25" cm="1">
        <f t="array" aca="1" ref="T2961" ca="1">_FV(A2961,"Expense ratio",TRUE)</f>
        <v>2.5000000000000001E-3</v>
      </c>
      <c r="U2961" s="24" cm="1">
        <f t="array" aca="1" ref="U2961" ca="1">_FV(A2961,"Market cap",TRUE)</f>
        <v>2785316.66</v>
      </c>
      <c r="V2961" s="4">
        <v>2765037</v>
      </c>
      <c r="W2961" s="4">
        <v>2765037</v>
      </c>
      <c r="Y2961" t="s">
        <v>7150</v>
      </c>
      <c r="Z2961" s="5">
        <v>25.42</v>
      </c>
      <c r="AA2961" s="19">
        <v>25.624828000000001</v>
      </c>
      <c r="AB2961" s="20"/>
      <c r="AC2961" s="4">
        <v>2749</v>
      </c>
      <c r="AE2961" s="5">
        <v>8.3288453107487115</v>
      </c>
      <c r="AF2961" s="20"/>
      <c r="AI2961" s="4">
        <v>2749</v>
      </c>
      <c r="AJ2961" s="5">
        <v>69909.819000000003</v>
      </c>
      <c r="AL2961" s="5">
        <v>25.7</v>
      </c>
      <c r="AM2961" s="5">
        <v>22.71</v>
      </c>
      <c r="AN2961" t="s">
        <v>47</v>
      </c>
      <c r="AO2961" t="str" cm="1">
        <f t="array" aca="1" ref="AO2961" ca="1">_FV(A2961,"Currency")</f>
        <v>USD</v>
      </c>
      <c r="AP2961" t="str" cm="1">
        <f t="array" aca="1" ref="AP2961" ca="1">_FV(A2961,"Exchange")</f>
        <v>Nasdaq Stock Market</v>
      </c>
      <c r="AQ2961" s="6" t="str" cm="1">
        <f t="array" aca="1" ref="AQ2961" ca="1">_FV(A2961,"Exchange abbreviation",TRUE)</f>
        <v>XNAS</v>
      </c>
      <c r="AR2961" t="str" cm="1">
        <f t="array" aca="1" ref="AR2961" ca="1">_FV(A2961,"Instrument type",TRUE)</f>
        <v>ETF</v>
      </c>
    </row>
    <row r="2962" spans="1:44" ht="18.75" customHeight="1" x14ac:dyDescent="0.25">
      <c r="A2962" t="e" vm="2974">
        <v>#VALUE!</v>
      </c>
      <c r="B2962" t="s">
        <v>7953</v>
      </c>
      <c r="C2962" t="s">
        <v>7954</v>
      </c>
      <c r="D2962" s="31" cm="1">
        <f t="array" aca="1" ref="D2962" ca="1">_FV(A2962,"Last trade time",TRUE)</f>
        <v>45824.840277789066</v>
      </c>
      <c r="E2962" s="23" cm="1">
        <f t="array" aca="1" ref="E2962" ca="1">_FV(A2962,"Price")</f>
        <v>27.818000000000001</v>
      </c>
      <c r="F2962" s="27" cm="1">
        <f t="array" aca="1" ref="F2962" ca="1">_FV(A2962,"Change (%)",TRUE)</f>
        <v>1.0212000000000001E-2</v>
      </c>
      <c r="G2962" s="26" cm="1">
        <f t="array" aca="1" ref="G2962" ca="1">_FV(A2962,"Change")</f>
        <v>0.28120000000000001</v>
      </c>
      <c r="H2962" s="23" cm="1">
        <f t="array" aca="1" ref="H2962" ca="1">_FV(A2962,"Open")</f>
        <v>27.84</v>
      </c>
      <c r="I2962" s="23" cm="1">
        <f t="array" aca="1" ref="I2962" ca="1">_FV(A2962,"Low")</f>
        <v>27.818000000000001</v>
      </c>
      <c r="J2962" s="23" cm="1">
        <f t="array" aca="1" ref="J2962" ca="1">_FV(A2962,"High")</f>
        <v>27.84</v>
      </c>
      <c r="K2962" s="23" cm="1">
        <f t="array" aca="1" ref="K2962" ca="1">_FV(A2962,"Previous close",TRUE)</f>
        <v>27.536799999999999</v>
      </c>
      <c r="L2962" s="26"/>
      <c r="M2962" s="23" cm="1">
        <f t="array" aca="1" ref="M2962" ca="1">_FV(A2962,"52 week low",TRUE)</f>
        <v>24.22</v>
      </c>
      <c r="N2962" s="23" cm="1">
        <f t="array" aca="1" ref="N2962" ca="1">_FV(A2962,"52 week high",TRUE)</f>
        <v>34.107900000000001</v>
      </c>
      <c r="O2962" s="8" cm="1">
        <f t="array" aca="1" ref="O2962" ca="1">_FV(A2962,"Volume")</f>
        <v>221</v>
      </c>
      <c r="P2962" s="7" cm="1">
        <f t="array" aca="1" ref="P2962" ca="1">_FV(A2962,"Volume average",TRUE)</f>
        <v>669</v>
      </c>
      <c r="Q2962" t="s">
        <v>345</v>
      </c>
      <c r="S2962" t="s">
        <v>1795</v>
      </c>
      <c r="T2962" s="25" cm="1">
        <f t="array" aca="1" ref="T2962" ca="1">_FV(A2962,"Expense ratio",TRUE)</f>
        <v>2.5000000000000001E-3</v>
      </c>
      <c r="U2962" s="24" cm="1">
        <f t="array" aca="1" ref="U2962" ca="1">_FV(A2962,"Market cap",TRUE)</f>
        <v>1909991.85</v>
      </c>
      <c r="V2962" s="4">
        <v>1909991</v>
      </c>
      <c r="W2962" s="4">
        <v>1909991</v>
      </c>
      <c r="Y2962" t="s">
        <v>4444</v>
      </c>
      <c r="Z2962" s="5">
        <v>27.69</v>
      </c>
      <c r="AA2962" s="19">
        <v>24.837706000000001</v>
      </c>
      <c r="AB2962" s="5">
        <v>1.17999995E-2</v>
      </c>
      <c r="AC2962" s="4">
        <v>950</v>
      </c>
      <c r="AE2962" s="5">
        <v>1.38269174215977</v>
      </c>
      <c r="AF2962" s="5">
        <v>10.32162360356217</v>
      </c>
      <c r="AI2962" s="4">
        <v>950</v>
      </c>
      <c r="AJ2962" s="5">
        <v>26303.22</v>
      </c>
      <c r="AL2962" s="5">
        <v>34.107999999999997</v>
      </c>
      <c r="AM2962" s="5">
        <v>24.22</v>
      </c>
      <c r="AN2962" t="s">
        <v>47</v>
      </c>
      <c r="AO2962" t="str" cm="1">
        <f t="array" aca="1" ref="AO2962" ca="1">_FV(A2962,"Currency")</f>
        <v>USD</v>
      </c>
      <c r="AP2962" t="str" cm="1">
        <f t="array" aca="1" ref="AP2962" ca="1">_FV(A2962,"Exchange")</f>
        <v>NYSE Arca</v>
      </c>
      <c r="AQ2962" s="6" t="str" cm="1">
        <f t="array" aca="1" ref="AQ2962" ca="1">_FV(A2962,"Exchange abbreviation",TRUE)</f>
        <v>ARCX</v>
      </c>
      <c r="AR2962" t="str" cm="1">
        <f t="array" aca="1" ref="AR2962" ca="1">_FV(A2962,"Instrument type",TRUE)</f>
        <v>ETF</v>
      </c>
    </row>
    <row r="2963" spans="1:44" ht="18.75" customHeight="1" x14ac:dyDescent="0.25">
      <c r="A2963" t="e" vm="2975">
        <v>#VALUE!</v>
      </c>
      <c r="B2963" t="s">
        <v>7955</v>
      </c>
      <c r="C2963" t="s">
        <v>7956</v>
      </c>
      <c r="D2963" s="31" cm="1">
        <f t="array" aca="1" ref="D2963" ca="1">_FV(A2963,"Last trade time",TRUE)</f>
        <v>45824.840277812502</v>
      </c>
      <c r="E2963" s="23" cm="1">
        <f t="array" aca="1" ref="E2963" ca="1">_FV(A2963,"Price")</f>
        <v>27.819099999999999</v>
      </c>
      <c r="F2963" s="27" cm="1">
        <f t="array" aca="1" ref="F2963" ca="1">_FV(A2963,"Change (%)",TRUE)</f>
        <v>1.0024E-2</v>
      </c>
      <c r="G2963" s="26" cm="1">
        <f t="array" aca="1" ref="G2963" ca="1">_FV(A2963,"Change")</f>
        <v>0.27610000000000001</v>
      </c>
      <c r="H2963" s="23" cm="1">
        <f t="array" aca="1" ref="H2963" ca="1">_FV(A2963,"Open")</f>
        <v>27.819099999999999</v>
      </c>
      <c r="I2963" s="23" cm="1">
        <f t="array" aca="1" ref="I2963" ca="1">_FV(A2963,"Low")</f>
        <v>27.819099999999999</v>
      </c>
      <c r="J2963" s="23" cm="1">
        <f t="array" aca="1" ref="J2963" ca="1">_FV(A2963,"High")</f>
        <v>27.819099999999999</v>
      </c>
      <c r="K2963" s="23" cm="1">
        <f t="array" aca="1" ref="K2963" ca="1">_FV(A2963,"Previous close",TRUE)</f>
        <v>27.542999999999999</v>
      </c>
      <c r="L2963" s="26"/>
      <c r="M2963" s="23" cm="1">
        <f t="array" aca="1" ref="M2963" ca="1">_FV(A2963,"52 week low",TRUE)</f>
        <v>25.04</v>
      </c>
      <c r="N2963" s="23" cm="1">
        <f t="array" aca="1" ref="N2963" ca="1">_FV(A2963,"52 week high",TRUE)</f>
        <v>33.840000000000003</v>
      </c>
      <c r="O2963" s="8" cm="1">
        <f t="array" aca="1" ref="O2963" ca="1">_FV(A2963,"Volume")</f>
        <v>27</v>
      </c>
      <c r="P2963" s="7" cm="1">
        <f t="array" aca="1" ref="P2963" ca="1">_FV(A2963,"Volume average",TRUE)</f>
        <v>1935</v>
      </c>
      <c r="Q2963" t="s">
        <v>345</v>
      </c>
      <c r="S2963" t="s">
        <v>1795</v>
      </c>
      <c r="T2963" s="25" cm="1">
        <f t="array" aca="1" ref="T2963" ca="1">_FV(A2963,"Expense ratio",TRUE)</f>
        <v>2.5000000000000001E-3</v>
      </c>
      <c r="U2963" s="24" cm="1">
        <f t="array" aca="1" ref="U2963" ca="1">_FV(A2963,"Market cap",TRUE)</f>
        <v>3002456.59</v>
      </c>
      <c r="V2963" s="4">
        <v>3002456</v>
      </c>
      <c r="W2963" s="4">
        <v>3002456</v>
      </c>
      <c r="Y2963" t="s">
        <v>4444</v>
      </c>
      <c r="Z2963" s="5">
        <v>27.69</v>
      </c>
      <c r="AA2963" s="5">
        <v>24.85127</v>
      </c>
      <c r="AB2963" s="5">
        <v>1.21E-2</v>
      </c>
      <c r="AC2963" s="4">
        <v>4853</v>
      </c>
      <c r="AE2963" s="5">
        <v>0.463543794658694</v>
      </c>
      <c r="AF2963" s="5">
        <v>-7.7593047576888008</v>
      </c>
      <c r="AI2963" s="4">
        <v>4853</v>
      </c>
      <c r="AJ2963" s="5">
        <v>134410.6292</v>
      </c>
      <c r="AL2963" s="5">
        <v>33.840000000000003</v>
      </c>
      <c r="AM2963" s="5">
        <v>25.04</v>
      </c>
      <c r="AN2963" t="s">
        <v>47</v>
      </c>
      <c r="AO2963" t="str" cm="1">
        <f t="array" aca="1" ref="AO2963" ca="1">_FV(A2963,"Currency")</f>
        <v>USD</v>
      </c>
      <c r="AP2963" t="str" cm="1">
        <f t="array" aca="1" ref="AP2963" ca="1">_FV(A2963,"Exchange")</f>
        <v>NYSE Arca</v>
      </c>
      <c r="AQ2963" s="6" t="str" cm="1">
        <f t="array" aca="1" ref="AQ2963" ca="1">_FV(A2963,"Exchange abbreviation",TRUE)</f>
        <v>ARCX</v>
      </c>
      <c r="AR2963" t="str" cm="1">
        <f t="array" aca="1" ref="AR2963" ca="1">_FV(A2963,"Instrument type",TRUE)</f>
        <v>ETF</v>
      </c>
    </row>
    <row r="2964" spans="1:44" ht="18.75" customHeight="1" x14ac:dyDescent="0.25">
      <c r="A2964" t="e" vm="2976">
        <v>#VALUE!</v>
      </c>
      <c r="B2964" t="s">
        <v>7957</v>
      </c>
      <c r="C2964" t="s">
        <v>7958</v>
      </c>
      <c r="D2964" s="31" cm="1">
        <f t="array" aca="1" ref="D2964" ca="1">_FV(A2964,"Last trade time",TRUE)</f>
        <v>45824.843750265623</v>
      </c>
      <c r="E2964" s="23" cm="1">
        <f t="array" aca="1" ref="E2964" ca="1">_FV(A2964,"Price")</f>
        <v>49.747300000000003</v>
      </c>
      <c r="F2964" s="27" cm="1">
        <f t="array" aca="1" ref="F2964" ca="1">_FV(A2964,"Change (%)",TRUE)</f>
        <v>1.0337000000000001E-2</v>
      </c>
      <c r="G2964" s="26" cm="1">
        <f t="array" aca="1" ref="G2964" ca="1">_FV(A2964,"Change")</f>
        <v>0.50900000000000001</v>
      </c>
      <c r="H2964" s="23" cm="1">
        <f t="array" aca="1" ref="H2964" ca="1">_FV(A2964,"Open")</f>
        <v>49.78</v>
      </c>
      <c r="I2964" s="23" cm="1">
        <f t="array" aca="1" ref="I2964" ca="1">_FV(A2964,"Low")</f>
        <v>49.747300000000003</v>
      </c>
      <c r="J2964" s="23" cm="1">
        <f t="array" aca="1" ref="J2964" ca="1">_FV(A2964,"High")</f>
        <v>49.78</v>
      </c>
      <c r="K2964" s="23" cm="1">
        <f t="array" aca="1" ref="K2964" ca="1">_FV(A2964,"Previous close",TRUE)</f>
        <v>49.238300000000002</v>
      </c>
      <c r="L2964" s="26"/>
      <c r="M2964" s="23" cm="1">
        <f t="array" aca="1" ref="M2964" ca="1">_FV(A2964,"52 week low",TRUE)</f>
        <v>41.14</v>
      </c>
      <c r="N2964" s="23" cm="1">
        <f t="array" aca="1" ref="N2964" ca="1">_FV(A2964,"52 week high",TRUE)</f>
        <v>50.01</v>
      </c>
      <c r="O2964" s="8" cm="1">
        <f t="array" aca="1" ref="O2964" ca="1">_FV(A2964,"Volume")</f>
        <v>7456</v>
      </c>
      <c r="P2964" s="7" cm="1">
        <f t="array" aca="1" ref="P2964" ca="1">_FV(A2964,"Volume average",TRUE)</f>
        <v>5303</v>
      </c>
      <c r="Q2964" t="s">
        <v>50</v>
      </c>
      <c r="S2964" t="s">
        <v>7959</v>
      </c>
      <c r="T2964" s="25" cm="1">
        <f t="array" aca="1" ref="T2964" ca="1">_FV(A2964,"Expense ratio",TRUE)</f>
        <v>2.5000000000000001E-3</v>
      </c>
      <c r="U2964" s="24" cm="1">
        <f t="array" aca="1" ref="U2964" ca="1">_FV(A2964,"Market cap",TRUE)</f>
        <v>484375550.00999999</v>
      </c>
      <c r="V2964" s="4">
        <v>484375552</v>
      </c>
      <c r="W2964" s="4">
        <v>484375552</v>
      </c>
      <c r="Y2964" t="s">
        <v>975</v>
      </c>
      <c r="Z2964" s="5">
        <v>49.534500000000001</v>
      </c>
      <c r="AA2964" s="5">
        <v>17.090723000000001</v>
      </c>
      <c r="AB2964" s="20"/>
      <c r="AC2964" s="4">
        <v>24641</v>
      </c>
      <c r="AE2964" s="5">
        <v>-0.81383262212352259</v>
      </c>
      <c r="AF2964" s="20"/>
      <c r="AI2964" s="4">
        <v>24641</v>
      </c>
      <c r="AJ2964" s="5">
        <v>1220222.32</v>
      </c>
      <c r="AL2964" s="5">
        <v>50.01</v>
      </c>
      <c r="AM2964" s="5">
        <v>41.14</v>
      </c>
      <c r="AN2964" t="s">
        <v>90</v>
      </c>
      <c r="AO2964" t="str" cm="1">
        <f t="array" aca="1" ref="AO2964" ca="1">_FV(A2964,"Currency")</f>
        <v>USD</v>
      </c>
      <c r="AP2964" t="str" cm="1">
        <f t="array" aca="1" ref="AP2964" ca="1">_FV(A2964,"Exchange")</f>
        <v>Nasdaq Stock Market</v>
      </c>
      <c r="AQ2964" s="6" t="str" cm="1">
        <f t="array" aca="1" ref="AQ2964" ca="1">_FV(A2964,"Exchange abbreviation",TRUE)</f>
        <v>XNAS</v>
      </c>
      <c r="AR2964" t="str" cm="1">
        <f t="array" aca="1" ref="AR2964" ca="1">_FV(A2964,"Instrument type",TRUE)</f>
        <v>ETF</v>
      </c>
    </row>
    <row r="2965" spans="1:44" ht="18.75" customHeight="1" x14ac:dyDescent="0.25">
      <c r="A2965" t="e" vm="2977">
        <v>#VALUE!</v>
      </c>
      <c r="B2965" t="s">
        <v>7960</v>
      </c>
      <c r="C2965" t="s">
        <v>7961</v>
      </c>
      <c r="D2965" s="31" cm="1">
        <f t="array" aca="1" ref="D2965" ca="1">_FV(A2965,"Last trade time",TRUE)</f>
        <v>45824.840320034375</v>
      </c>
      <c r="E2965" s="23" cm="1">
        <f t="array" aca="1" ref="E2965" ca="1">_FV(A2965,"Price")</f>
        <v>21.331</v>
      </c>
      <c r="F2965" s="27" cm="1">
        <f t="array" aca="1" ref="F2965" ca="1">_FV(A2965,"Change (%)",TRUE)</f>
        <v>-8.899E-4</v>
      </c>
      <c r="G2965" s="26" cm="1">
        <f t="array" aca="1" ref="G2965" ca="1">_FV(A2965,"Change")</f>
        <v>-1.9E-2</v>
      </c>
      <c r="H2965" s="23" cm="1">
        <f t="array" aca="1" ref="H2965" ca="1">_FV(A2965,"Open")</f>
        <v>21.4</v>
      </c>
      <c r="I2965" s="23" cm="1">
        <f t="array" aca="1" ref="I2965" ca="1">_FV(A2965,"Low")</f>
        <v>21.331</v>
      </c>
      <c r="J2965" s="23" cm="1">
        <f t="array" aca="1" ref="J2965" ca="1">_FV(A2965,"High")</f>
        <v>21.4</v>
      </c>
      <c r="K2965" s="23" cm="1">
        <f t="array" aca="1" ref="K2965" ca="1">_FV(A2965,"Previous close",TRUE)</f>
        <v>21.35</v>
      </c>
      <c r="L2965" s="26"/>
      <c r="M2965" s="23" cm="1">
        <f t="array" aca="1" ref="M2965" ca="1">_FV(A2965,"52 week low",TRUE)</f>
        <v>20.854800000000001</v>
      </c>
      <c r="N2965" s="23" cm="1">
        <f t="array" aca="1" ref="N2965" ca="1">_FV(A2965,"52 week high",TRUE)</f>
        <v>22.225000000000001</v>
      </c>
      <c r="O2965" s="8" cm="1">
        <f t="array" aca="1" ref="O2965" ca="1">_FV(A2965,"Volume")</f>
        <v>414</v>
      </c>
      <c r="P2965" s="7" cm="1">
        <f t="array" aca="1" ref="P2965" ca="1">_FV(A2965,"Volume average",TRUE)</f>
        <v>584</v>
      </c>
      <c r="Q2965" t="s">
        <v>4104</v>
      </c>
      <c r="R2965" t="s">
        <v>7962</v>
      </c>
      <c r="S2965" t="s">
        <v>376</v>
      </c>
      <c r="T2965" s="25" cm="1">
        <f t="array" aca="1" ref="T2965" ca="1">_FV(A2965,"Expense ratio",TRUE)</f>
        <v>2.5000000000000001E-3</v>
      </c>
      <c r="U2965" s="24" cm="1">
        <f t="array" aca="1" ref="U2965" ca="1">_FV(A2965,"Market cap",TRUE)</f>
        <v>8543730.8000000007</v>
      </c>
      <c r="V2965" s="4">
        <v>8543730</v>
      </c>
      <c r="W2965" s="4">
        <v>8543730</v>
      </c>
      <c r="Y2965" t="s">
        <v>1969</v>
      </c>
      <c r="Z2965" s="5">
        <v>21.23</v>
      </c>
      <c r="AA2965" s="20"/>
      <c r="AB2965" s="5">
        <v>5.0300002000000003E-2</v>
      </c>
      <c r="AC2965" s="4">
        <v>271</v>
      </c>
      <c r="AE2965" s="5">
        <v>2.5711104036921122</v>
      </c>
      <c r="AF2965" s="5">
        <v>5.4297382684236561</v>
      </c>
      <c r="AI2965" s="4">
        <v>271</v>
      </c>
      <c r="AJ2965" s="5">
        <v>5751.9750000000004</v>
      </c>
      <c r="AL2965" s="5">
        <v>22.225000000000001</v>
      </c>
      <c r="AM2965" s="5">
        <v>20.855</v>
      </c>
      <c r="AN2965" t="s">
        <v>47</v>
      </c>
      <c r="AO2965" t="str" cm="1">
        <f t="array" aca="1" ref="AO2965" ca="1">_FV(A2965,"Currency")</f>
        <v>USD</v>
      </c>
      <c r="AP2965" t="str" cm="1">
        <f t="array" aca="1" ref="AP2965" ca="1">_FV(A2965,"Exchange")</f>
        <v>CBOE BZX Exchange</v>
      </c>
      <c r="AQ2965" s="6" t="str" cm="1">
        <f t="array" aca="1" ref="AQ2965" ca="1">_FV(A2965,"Exchange abbreviation",TRUE)</f>
        <v>BATS</v>
      </c>
      <c r="AR2965" t="str" cm="1">
        <f t="array" aca="1" ref="AR2965" ca="1">_FV(A2965,"Instrument type",TRUE)</f>
        <v>ETF</v>
      </c>
    </row>
    <row r="2966" spans="1:44" ht="18.75" customHeight="1" x14ac:dyDescent="0.25">
      <c r="A2966" t="e" vm="2978">
        <v>#VALUE!</v>
      </c>
      <c r="B2966" t="s">
        <v>7963</v>
      </c>
      <c r="C2966" t="s">
        <v>7964</v>
      </c>
      <c r="D2966" s="31" cm="1">
        <f t="array" aca="1" ref="D2966" ca="1">_FV(A2966,"Last trade time",TRUE)</f>
        <v>45824.843750046093</v>
      </c>
      <c r="E2966" s="23" cm="1">
        <f t="array" aca="1" ref="E2966" ca="1">_FV(A2966,"Price")</f>
        <v>32.081499999999998</v>
      </c>
      <c r="F2966" s="27" cm="1">
        <f t="array" aca="1" ref="F2966" ca="1">_FV(A2966,"Change (%)",TRUE)</f>
        <v>1.3871E-2</v>
      </c>
      <c r="G2966" s="26" cm="1">
        <f t="array" aca="1" ref="G2966" ca="1">_FV(A2966,"Change")</f>
        <v>0.43890000000000001</v>
      </c>
      <c r="H2966" s="23" cm="1">
        <f t="array" aca="1" ref="H2966" ca="1">_FV(A2966,"Open")</f>
        <v>32.021000000000001</v>
      </c>
      <c r="I2966" s="23" cm="1">
        <f t="array" aca="1" ref="I2966" ca="1">_FV(A2966,"Low")</f>
        <v>32.021000000000001</v>
      </c>
      <c r="J2966" s="23" cm="1">
        <f t="array" aca="1" ref="J2966" ca="1">_FV(A2966,"High")</f>
        <v>32.081499999999998</v>
      </c>
      <c r="K2966" s="23" cm="1">
        <f t="array" aca="1" ref="K2966" ca="1">_FV(A2966,"Previous close",TRUE)</f>
        <v>31.642600000000002</v>
      </c>
      <c r="L2966" s="26"/>
      <c r="M2966" s="23" cm="1">
        <f t="array" aca="1" ref="M2966" ca="1">_FV(A2966,"52 week low",TRUE)</f>
        <v>26.74</v>
      </c>
      <c r="N2966" s="23" cm="1">
        <f t="array" aca="1" ref="N2966" ca="1">_FV(A2966,"52 week high",TRUE)</f>
        <v>33.249000000000002</v>
      </c>
      <c r="O2966" s="8" cm="1">
        <f t="array" aca="1" ref="O2966" ca="1">_FV(A2966,"Volume")</f>
        <v>309</v>
      </c>
      <c r="P2966" s="7" cm="1">
        <f t="array" aca="1" ref="P2966" ca="1">_FV(A2966,"Volume average",TRUE)</f>
        <v>235</v>
      </c>
      <c r="Q2966" t="s">
        <v>345</v>
      </c>
      <c r="S2966" t="s">
        <v>1795</v>
      </c>
      <c r="T2966" s="25" cm="1">
        <f t="array" aca="1" ref="T2966" ca="1">_FV(A2966,"Expense ratio",TRUE)</f>
        <v>2.5000000000000001E-3</v>
      </c>
      <c r="U2966" s="24" cm="1">
        <f t="array" aca="1" ref="U2966" ca="1">_FV(A2966,"Market cap",TRUE)</f>
        <v>2499822.35</v>
      </c>
      <c r="V2966" s="4">
        <v>2499822</v>
      </c>
      <c r="W2966" s="4">
        <v>2499822</v>
      </c>
      <c r="Y2966" t="s">
        <v>4444</v>
      </c>
      <c r="Z2966" s="5">
        <v>31.86</v>
      </c>
      <c r="AA2966" s="5">
        <v>31.054497000000001</v>
      </c>
      <c r="AB2966" s="5">
        <v>5.0000000000000001E-3</v>
      </c>
      <c r="AC2966" s="4">
        <v>623</v>
      </c>
      <c r="AE2966" s="5">
        <v>1.5494241847269441</v>
      </c>
      <c r="AF2966" s="5">
        <v>10.330324596515791</v>
      </c>
      <c r="AI2966" s="4">
        <v>623</v>
      </c>
      <c r="AJ2966" s="5">
        <v>19853.826300000001</v>
      </c>
      <c r="AL2966" s="5">
        <v>33.249000000000002</v>
      </c>
      <c r="AM2966" s="5">
        <v>26.74</v>
      </c>
      <c r="AN2966" t="s">
        <v>47</v>
      </c>
      <c r="AO2966" t="str" cm="1">
        <f t="array" aca="1" ref="AO2966" ca="1">_FV(A2966,"Currency")</f>
        <v>USD</v>
      </c>
      <c r="AP2966" t="str" cm="1">
        <f t="array" aca="1" ref="AP2966" ca="1">_FV(A2966,"Exchange")</f>
        <v>Nasdaq Stock Market</v>
      </c>
      <c r="AQ2966" s="6" t="str" cm="1">
        <f t="array" aca="1" ref="AQ2966" ca="1">_FV(A2966,"Exchange abbreviation",TRUE)</f>
        <v>XNAS</v>
      </c>
      <c r="AR2966" t="str" cm="1">
        <f t="array" aca="1" ref="AR2966" ca="1">_FV(A2966,"Instrument type",TRUE)</f>
        <v>ETF</v>
      </c>
    </row>
    <row r="2967" spans="1:44" ht="18.75" customHeight="1" x14ac:dyDescent="0.25">
      <c r="A2967" t="e" vm="2979">
        <v>#VALUE!</v>
      </c>
      <c r="B2967" t="s">
        <v>7965</v>
      </c>
      <c r="C2967" t="s">
        <v>7966</v>
      </c>
      <c r="D2967" s="31" cm="1">
        <f t="array" aca="1" ref="D2967" ca="1">_FV(A2967,"Last trade time",TRUE)</f>
        <v>45824.843750057815</v>
      </c>
      <c r="E2967" s="23" cm="1">
        <f t="array" aca="1" ref="E2967" ca="1">_FV(A2967,"Price")</f>
        <v>30.018699999999999</v>
      </c>
      <c r="F2967" s="27" cm="1">
        <f t="array" aca="1" ref="F2967" ca="1">_FV(A2967,"Change (%)",TRUE)</f>
        <v>7.9240000000000005E-3</v>
      </c>
      <c r="G2967" s="26" cm="1">
        <f t="array" aca="1" ref="G2967" ca="1">_FV(A2967,"Change")</f>
        <v>0.23599999999999999</v>
      </c>
      <c r="H2967" s="23" cm="1">
        <f t="array" aca="1" ref="H2967" ca="1">_FV(A2967,"Open")</f>
        <v>30.018699999999999</v>
      </c>
      <c r="I2967" s="23" cm="1">
        <f t="array" aca="1" ref="I2967" ca="1">_FV(A2967,"Low")</f>
        <v>30.018699999999999</v>
      </c>
      <c r="J2967" s="23" cm="1">
        <f t="array" aca="1" ref="J2967" ca="1">_FV(A2967,"High")</f>
        <v>30.018699999999999</v>
      </c>
      <c r="K2967" s="23" cm="1">
        <f t="array" aca="1" ref="K2967" ca="1">_FV(A2967,"Previous close",TRUE)</f>
        <v>29.782699999999998</v>
      </c>
      <c r="L2967" s="26"/>
      <c r="M2967" s="23" cm="1">
        <f t="array" aca="1" ref="M2967" ca="1">_FV(A2967,"52 week low",TRUE)</f>
        <v>26.29</v>
      </c>
      <c r="N2967" s="23" cm="1">
        <f t="array" aca="1" ref="N2967" ca="1">_FV(A2967,"52 week high",TRUE)</f>
        <v>32.58</v>
      </c>
      <c r="O2967" s="8" cm="1">
        <f t="array" aca="1" ref="O2967" ca="1">_FV(A2967,"Volume")</f>
        <v>64</v>
      </c>
      <c r="P2967" s="7" cm="1">
        <f t="array" aca="1" ref="P2967" ca="1">_FV(A2967,"Volume average",TRUE)</f>
        <v>1699</v>
      </c>
      <c r="Q2967" t="s">
        <v>345</v>
      </c>
      <c r="S2967" t="s">
        <v>1795</v>
      </c>
      <c r="T2967" s="25" cm="1">
        <f t="array" aca="1" ref="T2967" ca="1">_FV(A2967,"Expense ratio",TRUE)</f>
        <v>2.5000000000000001E-3</v>
      </c>
      <c r="U2967" s="24" cm="1">
        <f t="array" aca="1" ref="U2967" ca="1">_FV(A2967,"Market cap",TRUE)</f>
        <v>2352716.31</v>
      </c>
      <c r="V2967" s="4">
        <v>2352716</v>
      </c>
      <c r="W2967" s="4">
        <v>2352716</v>
      </c>
      <c r="Y2967" t="s">
        <v>4444</v>
      </c>
      <c r="Z2967" s="5">
        <v>29.82</v>
      </c>
      <c r="AA2967" s="5">
        <v>30.768179</v>
      </c>
      <c r="AB2967" s="5">
        <v>6.1000003000000001E-3</v>
      </c>
      <c r="AC2967" s="4">
        <v>1412</v>
      </c>
      <c r="AE2967" s="5">
        <v>1.8990600442478689</v>
      </c>
      <c r="AF2967" s="5">
        <v>10.042705314581671</v>
      </c>
      <c r="AI2967" s="4">
        <v>1412</v>
      </c>
      <c r="AJ2967" s="5">
        <v>42289.4</v>
      </c>
      <c r="AL2967" s="5">
        <v>32.58</v>
      </c>
      <c r="AM2967" s="5">
        <v>26.29</v>
      </c>
      <c r="AN2967" t="s">
        <v>47</v>
      </c>
      <c r="AO2967" t="str" cm="1">
        <f t="array" aca="1" ref="AO2967" ca="1">_FV(A2967,"Currency")</f>
        <v>USD</v>
      </c>
      <c r="AP2967" t="str" cm="1">
        <f t="array" aca="1" ref="AP2967" ca="1">_FV(A2967,"Exchange")</f>
        <v>Nasdaq Stock Market</v>
      </c>
      <c r="AQ2967" s="6" t="str" cm="1">
        <f t="array" aca="1" ref="AQ2967" ca="1">_FV(A2967,"Exchange abbreviation",TRUE)</f>
        <v>XNAS</v>
      </c>
      <c r="AR2967" t="str" cm="1">
        <f t="array" aca="1" ref="AR2967" ca="1">_FV(A2967,"Instrument type",TRUE)</f>
        <v>ETF</v>
      </c>
    </row>
    <row r="2968" spans="1:44" ht="18.75" customHeight="1" x14ac:dyDescent="0.25">
      <c r="A2968" t="e" vm="2980">
        <v>#VALUE!</v>
      </c>
      <c r="B2968" t="s">
        <v>7967</v>
      </c>
      <c r="C2968" t="s">
        <v>7968</v>
      </c>
      <c r="D2968" s="31" cm="1">
        <f t="array" aca="1" ref="D2968" ca="1">_FV(A2968,"Last trade time",TRUE)</f>
        <v>45824.843750046093</v>
      </c>
      <c r="E2968" s="23" cm="1">
        <f t="array" aca="1" ref="E2968" ca="1">_FV(A2968,"Price")</f>
        <v>50.15</v>
      </c>
      <c r="F2968" s="27" cm="1">
        <f t="array" aca="1" ref="F2968" ca="1">_FV(A2968,"Change (%)",TRUE)</f>
        <v>-2.99E-4</v>
      </c>
      <c r="G2968" s="26" cm="1">
        <f t="array" aca="1" ref="G2968" ca="1">_FV(A2968,"Change")</f>
        <v>-1.4999999999999999E-2</v>
      </c>
      <c r="H2968" s="23" cm="1">
        <f t="array" aca="1" ref="H2968" ca="1">_FV(A2968,"Open")</f>
        <v>50.16</v>
      </c>
      <c r="I2968" s="23" cm="1">
        <f t="array" aca="1" ref="I2968" ca="1">_FV(A2968,"Low")</f>
        <v>50.142400000000002</v>
      </c>
      <c r="J2968" s="23" cm="1">
        <f t="array" aca="1" ref="J2968" ca="1">_FV(A2968,"High")</f>
        <v>50.17</v>
      </c>
      <c r="K2968" s="23" cm="1">
        <f t="array" aca="1" ref="K2968" ca="1">_FV(A2968,"Previous close",TRUE)</f>
        <v>50.164999999999999</v>
      </c>
      <c r="L2968" s="26"/>
      <c r="M2968" s="23" cm="1">
        <f t="array" aca="1" ref="M2968" ca="1">_FV(A2968,"52 week low",TRUE)</f>
        <v>50.015000000000001</v>
      </c>
      <c r="N2968" s="23" cm="1">
        <f t="array" aca="1" ref="N2968" ca="1">_FV(A2968,"52 week high",TRUE)</f>
        <v>50.98</v>
      </c>
      <c r="O2968" s="8" cm="1">
        <f t="array" aca="1" ref="O2968" ca="1">_FV(A2968,"Volume")</f>
        <v>5639</v>
      </c>
      <c r="P2968" s="7" cm="1">
        <f t="array" aca="1" ref="P2968" ca="1">_FV(A2968,"Volume average",TRUE)</f>
        <v>22801</v>
      </c>
      <c r="Q2968" t="s">
        <v>7969</v>
      </c>
      <c r="S2968" t="s">
        <v>6581</v>
      </c>
      <c r="T2968" s="25" cm="1">
        <f t="array" aca="1" ref="T2968" ca="1">_FV(A2968,"Expense ratio",TRUE)</f>
        <v>2.5000000000000001E-3</v>
      </c>
      <c r="U2968" s="24" cm="1">
        <f t="array" aca="1" ref="U2968" ca="1">_FV(A2968,"Market cap",TRUE)</f>
        <v>72643257.299999997</v>
      </c>
      <c r="V2968" s="4">
        <v>72643256</v>
      </c>
      <c r="W2968" s="4">
        <v>72643256</v>
      </c>
      <c r="Y2968" t="s">
        <v>7970</v>
      </c>
      <c r="Z2968" s="5">
        <v>50.127099999999999</v>
      </c>
      <c r="AB2968" s="20"/>
      <c r="AC2968" s="4">
        <v>24980</v>
      </c>
      <c r="AE2968" s="5">
        <v>1.0832740670711829</v>
      </c>
      <c r="AF2968" s="20"/>
      <c r="AI2968" s="4">
        <v>24980</v>
      </c>
      <c r="AJ2968" s="5">
        <v>1252871.8999999999</v>
      </c>
      <c r="AL2968" s="5">
        <v>50.98</v>
      </c>
      <c r="AM2968" s="5">
        <v>50.015000000000001</v>
      </c>
      <c r="AN2968" t="s">
        <v>90</v>
      </c>
      <c r="AO2968" t="str" cm="1">
        <f t="array" aca="1" ref="AO2968" ca="1">_FV(A2968,"Currency")</f>
        <v>USD</v>
      </c>
      <c r="AP2968" t="str" cm="1">
        <f t="array" aca="1" ref="AP2968" ca="1">_FV(A2968,"Exchange")</f>
        <v>Nasdaq Stock Market</v>
      </c>
      <c r="AQ2968" s="6" t="str" cm="1">
        <f t="array" aca="1" ref="AQ2968" ca="1">_FV(A2968,"Exchange abbreviation",TRUE)</f>
        <v>XNAS</v>
      </c>
      <c r="AR2968" t="str" cm="1">
        <f t="array" aca="1" ref="AR2968" ca="1">_FV(A2968,"Instrument type",TRUE)</f>
        <v>ETF</v>
      </c>
    </row>
    <row r="2969" spans="1:44" ht="18.75" customHeight="1" x14ac:dyDescent="0.25">
      <c r="A2969" t="e" vm="2981">
        <v>#VALUE!</v>
      </c>
      <c r="B2969" t="s">
        <v>7971</v>
      </c>
      <c r="C2969" t="s">
        <v>7972</v>
      </c>
      <c r="D2969" s="31" cm="1">
        <f t="array" aca="1" ref="D2969" ca="1">_FV(A2969,"Last trade time",TRUE)</f>
        <v>45824.840277823438</v>
      </c>
      <c r="E2969" s="23" cm="1">
        <f t="array" aca="1" ref="E2969" ca="1">_FV(A2969,"Price")</f>
        <v>48.27</v>
      </c>
      <c r="F2969" s="27" cm="1">
        <f t="array" aca="1" ref="F2969" ca="1">_FV(A2969,"Change (%)",TRUE)</f>
        <v>8.0449999999999999E-4</v>
      </c>
      <c r="G2969" s="26" cm="1">
        <f t="array" aca="1" ref="G2969" ca="1">_FV(A2969,"Change")</f>
        <v>3.8800000000000001E-2</v>
      </c>
      <c r="H2969" s="23" cm="1">
        <f t="array" aca="1" ref="H2969" ca="1">_FV(A2969,"Open")</f>
        <v>48.27</v>
      </c>
      <c r="I2969" s="23" cm="1">
        <f t="array" aca="1" ref="I2969" ca="1">_FV(A2969,"Low")</f>
        <v>48.0869</v>
      </c>
      <c r="J2969" s="23" cm="1">
        <f t="array" aca="1" ref="J2969" ca="1">_FV(A2969,"High")</f>
        <v>48.319899999999997</v>
      </c>
      <c r="K2969" s="23" cm="1">
        <f t="array" aca="1" ref="K2969" ca="1">_FV(A2969,"Previous close",TRUE)</f>
        <v>48.231200000000001</v>
      </c>
      <c r="L2969" s="26"/>
      <c r="M2969" s="23" cm="1">
        <f t="array" aca="1" ref="M2969" ca="1">_FV(A2969,"52 week low",TRUE)</f>
        <v>46.5</v>
      </c>
      <c r="N2969" s="23" cm="1">
        <f t="array" aca="1" ref="N2969" ca="1">_FV(A2969,"52 week high",TRUE)</f>
        <v>49.174999999999997</v>
      </c>
      <c r="O2969" s="8" cm="1">
        <f t="array" aca="1" ref="O2969" ca="1">_FV(A2969,"Volume")</f>
        <v>13023</v>
      </c>
      <c r="P2969" s="7" cm="1">
        <f t="array" aca="1" ref="P2969" ca="1">_FV(A2969,"Volume average",TRUE)</f>
        <v>36545</v>
      </c>
      <c r="Q2969" t="s">
        <v>1040</v>
      </c>
      <c r="S2969" t="s">
        <v>2067</v>
      </c>
      <c r="T2969" s="25" cm="1">
        <f t="array" aca="1" ref="T2969" ca="1">_FV(A2969,"Expense ratio",TRUE)</f>
        <v>2.5000000000000001E-3</v>
      </c>
      <c r="U2969" s="24" cm="1">
        <f t="array" aca="1" ref="U2969" ca="1">_FV(A2969,"Market cap",TRUE)</f>
        <v>433605123.68000001</v>
      </c>
      <c r="V2969" s="4">
        <v>433605120</v>
      </c>
      <c r="W2969" s="4">
        <v>433605120</v>
      </c>
      <c r="Y2969" t="s">
        <v>2533</v>
      </c>
      <c r="Z2969" s="5">
        <v>47.838459999999998</v>
      </c>
      <c r="AA2969" s="20"/>
      <c r="AB2969" s="5">
        <v>3.3500000000000002E-2</v>
      </c>
      <c r="AC2969" s="4">
        <v>40392</v>
      </c>
      <c r="AE2969" s="5">
        <v>2.4348784231148501</v>
      </c>
      <c r="AF2969" s="5">
        <v>5.5506337935232297</v>
      </c>
      <c r="AI2969" s="4">
        <v>40392</v>
      </c>
      <c r="AJ2969" s="5">
        <v>1943663.04</v>
      </c>
      <c r="AL2969" s="5">
        <v>49.18</v>
      </c>
      <c r="AM2969" s="5">
        <v>46.49</v>
      </c>
      <c r="AN2969" t="s">
        <v>90</v>
      </c>
      <c r="AO2969" t="str" cm="1">
        <f t="array" aca="1" ref="AO2969" ca="1">_FV(A2969,"Currency")</f>
        <v>USD</v>
      </c>
      <c r="AP2969" t="str" cm="1">
        <f t="array" aca="1" ref="AP2969" ca="1">_FV(A2969,"Exchange")</f>
        <v>NYSE Arca</v>
      </c>
      <c r="AQ2969" s="6" t="str" cm="1">
        <f t="array" aca="1" ref="AQ2969" ca="1">_FV(A2969,"Exchange abbreviation",TRUE)</f>
        <v>ARCX</v>
      </c>
      <c r="AR2969" t="str" cm="1">
        <f t="array" aca="1" ref="AR2969" ca="1">_FV(A2969,"Instrument type",TRUE)</f>
        <v>ETF</v>
      </c>
    </row>
    <row r="2970" spans="1:44" ht="18.75" customHeight="1" x14ac:dyDescent="0.25">
      <c r="A2970" t="e" vm="2982">
        <v>#VALUE!</v>
      </c>
      <c r="B2970" t="s">
        <v>7973</v>
      </c>
      <c r="C2970" s="13" t="s">
        <v>7974</v>
      </c>
      <c r="D2970" s="31" cm="1">
        <f t="array" aca="1" ref="D2970" ca="1">_FV(A2970,"Last trade time",TRUE)</f>
        <v>45824.840277812502</v>
      </c>
      <c r="E2970" s="23" cm="1">
        <f t="array" aca="1" ref="E2970" ca="1">_FV(A2970,"Price")</f>
        <v>24.9465</v>
      </c>
      <c r="F2970" s="27" cm="1">
        <f t="array" aca="1" ref="F2970" ca="1">_FV(A2970,"Change (%)",TRUE)</f>
        <v>-1.1409999999999999E-3</v>
      </c>
      <c r="G2970" s="26" cm="1">
        <f t="array" aca="1" ref="G2970" ca="1">_FV(A2970,"Change")</f>
        <v>-2.8500000000000001E-2</v>
      </c>
      <c r="H2970" s="23" cm="1">
        <f t="array" aca="1" ref="H2970" ca="1">_FV(A2970,"Open")</f>
        <v>25.03</v>
      </c>
      <c r="I2970" s="23" cm="1">
        <f t="array" aca="1" ref="I2970" ca="1">_FV(A2970,"Low")</f>
        <v>24.91</v>
      </c>
      <c r="J2970" s="23" cm="1">
        <f t="array" aca="1" ref="J2970" ca="1">_FV(A2970,"High")</f>
        <v>25.08</v>
      </c>
      <c r="K2970" s="23" cm="1">
        <f t="array" aca="1" ref="K2970" ca="1">_FV(A2970,"Previous close",TRUE)</f>
        <v>24.975000000000001</v>
      </c>
      <c r="L2970" s="26"/>
      <c r="M2970" s="23" cm="1">
        <f t="array" aca="1" ref="M2970" ca="1">_FV(A2970,"52 week low",TRUE)</f>
        <v>24.33</v>
      </c>
      <c r="N2970" s="23" cm="1">
        <f t="array" aca="1" ref="N2970" ca="1">_FV(A2970,"52 week high",TRUE)</f>
        <v>25.4</v>
      </c>
      <c r="O2970" s="8" cm="1">
        <f t="array" aca="1" ref="O2970" ca="1">_FV(A2970,"Volume")</f>
        <v>15568</v>
      </c>
      <c r="P2970" s="7" cm="1">
        <f t="array" aca="1" ref="P2970" ca="1">_FV(A2970,"Volume average",TRUE)</f>
        <v>10513</v>
      </c>
      <c r="Q2970" t="s">
        <v>799</v>
      </c>
      <c r="R2970" t="s">
        <v>3849</v>
      </c>
      <c r="S2970" t="s">
        <v>7975</v>
      </c>
      <c r="T2970" s="25" cm="1">
        <f t="array" aca="1" ref="T2970" ca="1">_FV(A2970,"Expense ratio",TRUE)</f>
        <v>2.5000000000000001E-3</v>
      </c>
      <c r="U2970" s="24" cm="1">
        <f t="array" aca="1" ref="U2970" ca="1">_FV(A2970,"Market cap",TRUE)</f>
        <v>42357309.189999998</v>
      </c>
      <c r="V2970" s="4">
        <v>42357308</v>
      </c>
      <c r="W2970" s="4">
        <v>42357308</v>
      </c>
      <c r="X2970" t="s">
        <v>7976</v>
      </c>
      <c r="Y2970" t="s">
        <v>7977</v>
      </c>
      <c r="Z2970" s="5">
        <v>24.9574</v>
      </c>
      <c r="AB2970" s="5">
        <v>5.7800002000000003E-2</v>
      </c>
      <c r="AC2970" s="4">
        <v>16392</v>
      </c>
      <c r="AE2970" s="5">
        <v>1.6243567858236441</v>
      </c>
      <c r="AF2970" s="5">
        <v>5.4151299992258428</v>
      </c>
      <c r="AI2970" s="4">
        <v>16392</v>
      </c>
      <c r="AJ2970" s="5">
        <v>408734.52</v>
      </c>
      <c r="AL2970" s="5">
        <v>25.4</v>
      </c>
      <c r="AM2970" s="5">
        <v>24.33</v>
      </c>
      <c r="AN2970" t="s">
        <v>47</v>
      </c>
      <c r="AO2970" t="str" cm="1">
        <f t="array" aca="1" ref="AO2970" ca="1">_FV(A2970,"Currency")</f>
        <v>USD</v>
      </c>
      <c r="AP2970" t="str" cm="1">
        <f t="array" aca="1" ref="AP2970" ca="1">_FV(A2970,"Exchange")</f>
        <v>NYSE Arca</v>
      </c>
      <c r="AQ2970" s="6" t="str" cm="1">
        <f t="array" aca="1" ref="AQ2970" ca="1">_FV(A2970,"Exchange abbreviation",TRUE)</f>
        <v>ARCX</v>
      </c>
      <c r="AR2970" t="str" cm="1">
        <f t="array" aca="1" ref="AR2970" ca="1">_FV(A2970,"Instrument type",TRUE)</f>
        <v>ETF</v>
      </c>
    </row>
    <row r="2971" spans="1:44" ht="18.75" customHeight="1" x14ac:dyDescent="0.25">
      <c r="A2971" t="e" vm="2983">
        <v>#VALUE!</v>
      </c>
      <c r="B2971" t="s">
        <v>7978</v>
      </c>
      <c r="C2971" t="s">
        <v>7979</v>
      </c>
      <c r="D2971" s="31" cm="1">
        <f t="array" aca="1" ref="D2971" ca="1">_FV(A2971,"Last trade time",TRUE)</f>
        <v>45824.840277812502</v>
      </c>
      <c r="E2971" s="23" cm="1">
        <f t="array" aca="1" ref="E2971" ca="1">_FV(A2971,"Price")</f>
        <v>90.48</v>
      </c>
      <c r="F2971" s="27" cm="1">
        <f t="array" aca="1" ref="F2971" ca="1">_FV(A2971,"Change (%)",TRUE)</f>
        <v>5.5289999999999994E-4</v>
      </c>
      <c r="G2971" s="26" cm="1">
        <f t="array" aca="1" ref="G2971" ca="1">_FV(A2971,"Change")</f>
        <v>0.05</v>
      </c>
      <c r="H2971" s="23" cm="1">
        <f t="array" aca="1" ref="H2971" ca="1">_FV(A2971,"Open")</f>
        <v>90.61</v>
      </c>
      <c r="I2971" s="23" cm="1">
        <f t="array" aca="1" ref="I2971" ca="1">_FV(A2971,"Low")</f>
        <v>90.48</v>
      </c>
      <c r="J2971" s="23" cm="1">
        <f t="array" aca="1" ref="J2971" ca="1">_FV(A2971,"High")</f>
        <v>90.61</v>
      </c>
      <c r="K2971" s="23" cm="1">
        <f t="array" aca="1" ref="K2971" ca="1">_FV(A2971,"Previous close",TRUE)</f>
        <v>90.43</v>
      </c>
      <c r="L2971" s="26"/>
      <c r="M2971" s="23" cm="1">
        <f t="array" aca="1" ref="M2971" ca="1">_FV(A2971,"52 week low",TRUE)</f>
        <v>89.41</v>
      </c>
      <c r="N2971" s="23" cm="1">
        <f t="array" aca="1" ref="N2971" ca="1">_FV(A2971,"52 week high",TRUE)</f>
        <v>93.47</v>
      </c>
      <c r="O2971" s="8" cm="1">
        <f t="array" aca="1" ref="O2971" ca="1">_FV(A2971,"Volume")</f>
        <v>14531</v>
      </c>
      <c r="P2971" s="7" cm="1">
        <f t="array" aca="1" ref="P2971" ca="1">_FV(A2971,"Volume average",TRUE)</f>
        <v>29271</v>
      </c>
      <c r="Q2971" t="s">
        <v>45</v>
      </c>
      <c r="R2971" t="s">
        <v>7980</v>
      </c>
      <c r="T2971" s="25" cm="1">
        <f t="array" aca="1" ref="T2971" ca="1">_FV(A2971,"Expense ratio",TRUE)</f>
        <v>2.5000000000000001E-3</v>
      </c>
      <c r="U2971" s="24" cm="1">
        <f t="array" aca="1" ref="U2971" ca="1">_FV(A2971,"Market cap",TRUE)</f>
        <v>215419152.81999999</v>
      </c>
      <c r="V2971" s="16"/>
      <c r="W2971" s="16"/>
      <c r="Z2971" s="18"/>
      <c r="AB2971" s="20"/>
      <c r="AC2971" s="21">
        <v>28888</v>
      </c>
      <c r="AE2971" s="18"/>
      <c r="AF2971" s="20"/>
      <c r="AI2971" s="21"/>
      <c r="AJ2971" s="18"/>
      <c r="AL2971" s="18"/>
      <c r="AM2971" s="18"/>
      <c r="AN2971" t="s">
        <v>73</v>
      </c>
      <c r="AO2971" t="str" cm="1">
        <f t="array" aca="1" ref="AO2971" ca="1">_FV(A2971,"Currency")</f>
        <v>USD</v>
      </c>
      <c r="AP2971" t="str" cm="1">
        <f t="array" aca="1" ref="AP2971" ca="1">_FV(A2971,"Exchange")</f>
        <v>NYSE Arca</v>
      </c>
      <c r="AQ2971" s="6" t="str" cm="1">
        <f t="array" aca="1" ref="AQ2971" ca="1">_FV(A2971,"Exchange abbreviation",TRUE)</f>
        <v>ARCX</v>
      </c>
      <c r="AR2971" t="str" cm="1">
        <f t="array" aca="1" ref="AR2971" ca="1">_FV(A2971,"Instrument type",TRUE)</f>
        <v>ETF</v>
      </c>
    </row>
    <row r="2972" spans="1:44" ht="18.75" customHeight="1" x14ac:dyDescent="0.25">
      <c r="A2972" t="e" vm="2984">
        <v>#VALUE!</v>
      </c>
      <c r="B2972" t="s">
        <v>7981</v>
      </c>
      <c r="C2972" s="13" t="s">
        <v>7982</v>
      </c>
      <c r="D2972" s="31" cm="1">
        <f t="array" aca="1" ref="D2972" ca="1">_FV(A2972,"Last trade time",TRUE)</f>
        <v>45824.840277789066</v>
      </c>
      <c r="E2972" s="23" cm="1">
        <f t="array" aca="1" ref="E2972" ca="1">_FV(A2972,"Price")</f>
        <v>24.995000000000001</v>
      </c>
      <c r="F2972" s="27" cm="1">
        <f t="array" aca="1" ref="F2972" ca="1">_FV(A2972,"Change (%)",TRUE)</f>
        <v>-7.7160000000000011E-4</v>
      </c>
      <c r="G2972" s="26" cm="1">
        <f t="array" aca="1" ref="G2972" ca="1">_FV(A2972,"Change")</f>
        <v>-1.9300000000000001E-2</v>
      </c>
      <c r="H2972" s="23" cm="1">
        <f t="array" aca="1" ref="H2972" ca="1">_FV(A2972,"Open")</f>
        <v>25.060099999999998</v>
      </c>
      <c r="I2972" s="23" cm="1">
        <f t="array" aca="1" ref="I2972" ca="1">_FV(A2972,"Low")</f>
        <v>24.995000000000001</v>
      </c>
      <c r="J2972" s="23" cm="1">
        <f t="array" aca="1" ref="J2972" ca="1">_FV(A2972,"High")</f>
        <v>25.09</v>
      </c>
      <c r="K2972" s="23" cm="1">
        <f t="array" aca="1" ref="K2972" ca="1">_FV(A2972,"Previous close",TRUE)</f>
        <v>25.014299999999999</v>
      </c>
      <c r="L2972" s="26"/>
      <c r="M2972" s="23" cm="1">
        <f t="array" aca="1" ref="M2972" ca="1">_FV(A2972,"52 week low",TRUE)</f>
        <v>23.98</v>
      </c>
      <c r="N2972" s="23" cm="1">
        <f t="array" aca="1" ref="N2972" ca="1">_FV(A2972,"52 week high",TRUE)</f>
        <v>25.239899999999999</v>
      </c>
      <c r="O2972" s="8" cm="1">
        <f t="array" aca="1" ref="O2972" ca="1">_FV(A2972,"Volume")</f>
        <v>24319</v>
      </c>
      <c r="P2972" s="7" cm="1">
        <f t="array" aca="1" ref="P2972" ca="1">_FV(A2972,"Volume average",TRUE)</f>
        <v>27832</v>
      </c>
      <c r="Q2972" t="s">
        <v>3639</v>
      </c>
      <c r="R2972" t="s">
        <v>3849</v>
      </c>
      <c r="S2972" t="s">
        <v>2144</v>
      </c>
      <c r="T2972" s="25" cm="1">
        <f t="array" aca="1" ref="T2972" ca="1">_FV(A2972,"Expense ratio",TRUE)</f>
        <v>2.5000000000000001E-3</v>
      </c>
      <c r="U2972" s="24" cm="1">
        <f t="array" aca="1" ref="U2972" ca="1">_FV(A2972,"Market cap",TRUE)</f>
        <v>89796289.5</v>
      </c>
      <c r="V2972" s="4">
        <v>89796288</v>
      </c>
      <c r="W2972" s="4">
        <v>89796288</v>
      </c>
      <c r="Y2972" t="s">
        <v>513</v>
      </c>
      <c r="Z2972" s="5">
        <v>25.017199999999999</v>
      </c>
      <c r="AB2972" s="20"/>
      <c r="AC2972" s="4">
        <v>22780</v>
      </c>
      <c r="AE2972" s="5">
        <v>2.3666964650483009</v>
      </c>
      <c r="AF2972" s="20"/>
      <c r="AI2972" s="4">
        <v>22780</v>
      </c>
      <c r="AJ2972" s="5">
        <v>571436.30000000005</v>
      </c>
      <c r="AL2972" s="5">
        <v>25.24</v>
      </c>
      <c r="AM2972" s="5">
        <v>23.98</v>
      </c>
      <c r="AN2972" t="s">
        <v>47</v>
      </c>
      <c r="AO2972" t="str" cm="1">
        <f t="array" aca="1" ref="AO2972" ca="1">_FV(A2972,"Currency")</f>
        <v>USD</v>
      </c>
      <c r="AP2972" t="str" cm="1">
        <f t="array" aca="1" ref="AP2972" ca="1">_FV(A2972,"Exchange")</f>
        <v>NYSE Arca</v>
      </c>
      <c r="AQ2972" s="6" t="str" cm="1">
        <f t="array" aca="1" ref="AQ2972" ca="1">_FV(A2972,"Exchange abbreviation",TRUE)</f>
        <v>ARCX</v>
      </c>
      <c r="AR2972" t="str" cm="1">
        <f t="array" aca="1" ref="AR2972" ca="1">_FV(A2972,"Instrument type",TRUE)</f>
        <v>ETF</v>
      </c>
    </row>
    <row r="2973" spans="1:44" ht="18.75" customHeight="1" x14ac:dyDescent="0.25">
      <c r="A2973" t="e" vm="2985">
        <v>#VALUE!</v>
      </c>
      <c r="B2973" t="s">
        <v>7983</v>
      </c>
      <c r="C2973" t="s">
        <v>7984</v>
      </c>
      <c r="D2973" s="31" cm="1">
        <f t="array" aca="1" ref="D2973" ca="1">_FV(A2973,"Last trade time",TRUE)</f>
        <v>45824.840277789066</v>
      </c>
      <c r="E2973" s="23" cm="1">
        <f t="array" aca="1" ref="E2973" ca="1">_FV(A2973,"Price")</f>
        <v>27.78</v>
      </c>
      <c r="F2973" s="27" cm="1">
        <f t="array" aca="1" ref="F2973" ca="1">_FV(A2973,"Change (%)",TRUE)</f>
        <v>-1.7999999999999998E-4</v>
      </c>
      <c r="G2973" s="26" cm="1">
        <f t="array" aca="1" ref="G2973" ca="1">_FV(A2973,"Change")</f>
        <v>-5.0000000000000001E-3</v>
      </c>
      <c r="H2973" s="23" cm="1">
        <f t="array" aca="1" ref="H2973" ca="1">_FV(A2973,"Open")</f>
        <v>27.78</v>
      </c>
      <c r="I2973" s="23" cm="1">
        <f t="array" aca="1" ref="I2973" ca="1">_FV(A2973,"Low")</f>
        <v>27.77</v>
      </c>
      <c r="J2973" s="23" cm="1">
        <f t="array" aca="1" ref="J2973" ca="1">_FV(A2973,"High")</f>
        <v>27.79</v>
      </c>
      <c r="K2973" s="23" cm="1">
        <f t="array" aca="1" ref="K2973" ca="1">_FV(A2973,"Previous close",TRUE)</f>
        <v>27.785</v>
      </c>
      <c r="L2973" s="26"/>
      <c r="M2973" s="23" cm="1">
        <f t="array" aca="1" ref="M2973" ca="1">_FV(A2973,"52 week low",TRUE)</f>
        <v>26.82</v>
      </c>
      <c r="N2973" s="23" cm="1">
        <f t="array" aca="1" ref="N2973" ca="1">_FV(A2973,"52 week high",TRUE)</f>
        <v>27.8</v>
      </c>
      <c r="O2973" s="8" cm="1">
        <f t="array" aca="1" ref="O2973" ca="1">_FV(A2973,"Volume")</f>
        <v>8135</v>
      </c>
      <c r="P2973" s="7" cm="1">
        <f t="array" aca="1" ref="P2973" ca="1">_FV(A2973,"Volume average",TRUE)</f>
        <v>1499</v>
      </c>
      <c r="Q2973" t="s">
        <v>345</v>
      </c>
      <c r="S2973" t="s">
        <v>7985</v>
      </c>
      <c r="T2973" s="25" cm="1">
        <f t="array" aca="1" ref="T2973" ca="1">_FV(A2973,"Expense ratio",TRUE)</f>
        <v>2.5000000000000001E-3</v>
      </c>
      <c r="U2973" s="24" cm="1">
        <f t="array" aca="1" ref="U2973" ca="1">_FV(A2973,"Market cap",TRUE)</f>
        <v>37408131.310000002</v>
      </c>
      <c r="V2973" s="4">
        <v>37408132</v>
      </c>
      <c r="W2973" s="4">
        <v>37408132</v>
      </c>
      <c r="Y2973" t="s">
        <v>2729</v>
      </c>
      <c r="Z2973" s="5">
        <v>27.731400000000001</v>
      </c>
      <c r="AA2973" s="5">
        <v>24.474381999999999</v>
      </c>
      <c r="AB2973" s="20"/>
      <c r="AC2973" s="4">
        <v>1853</v>
      </c>
      <c r="AE2973" s="5">
        <v>1.8953125182809449</v>
      </c>
      <c r="AF2973" s="20"/>
      <c r="AI2973" s="4">
        <v>1853</v>
      </c>
      <c r="AJ2973" s="5">
        <v>51430.014999999999</v>
      </c>
      <c r="AL2973" s="5">
        <v>27.79</v>
      </c>
      <c r="AM2973" s="5">
        <v>26.82</v>
      </c>
      <c r="AN2973" t="s">
        <v>47</v>
      </c>
      <c r="AO2973" t="str" cm="1">
        <f t="array" aca="1" ref="AO2973" ca="1">_FV(A2973,"Currency")</f>
        <v>USD</v>
      </c>
      <c r="AP2973" t="str" cm="1">
        <f t="array" aca="1" ref="AP2973" ca="1">_FV(A2973,"Exchange")</f>
        <v>NYSE Arca</v>
      </c>
      <c r="AQ2973" s="6" t="str" cm="1">
        <f t="array" aca="1" ref="AQ2973" ca="1">_FV(A2973,"Exchange abbreviation",TRUE)</f>
        <v>ARCX</v>
      </c>
      <c r="AR2973" t="str" cm="1">
        <f t="array" aca="1" ref="AR2973" ca="1">_FV(A2973,"Instrument type",TRUE)</f>
        <v>ETF</v>
      </c>
    </row>
    <row r="2974" spans="1:44" ht="18.75" customHeight="1" x14ac:dyDescent="0.25">
      <c r="A2974" t="e" vm="2986">
        <v>#VALUE!</v>
      </c>
      <c r="B2974" t="s">
        <v>7986</v>
      </c>
      <c r="C2974" t="s">
        <v>7987</v>
      </c>
      <c r="D2974" s="31" cm="1">
        <f t="array" aca="1" ref="D2974" ca="1">_FV(A2974,"Last trade time",TRUE)</f>
        <v>45824.840343251562</v>
      </c>
      <c r="E2974" s="23" cm="1">
        <f t="array" aca="1" ref="E2974" ca="1">_FV(A2974,"Price")</f>
        <v>25.33</v>
      </c>
      <c r="F2974" s="27" cm="1">
        <f t="array" aca="1" ref="F2974" ca="1">_FV(A2974,"Change (%)",TRUE)</f>
        <v>-7.8899999999999999E-4</v>
      </c>
      <c r="G2974" s="26" cm="1">
        <f t="array" aca="1" ref="G2974" ca="1">_FV(A2974,"Change")</f>
        <v>-0.02</v>
      </c>
      <c r="H2974" s="23" cm="1">
        <f t="array" aca="1" ref="H2974" ca="1">_FV(A2974,"Open")</f>
        <v>25.38</v>
      </c>
      <c r="I2974" s="23" cm="1">
        <f t="array" aca="1" ref="I2974" ca="1">_FV(A2974,"Low")</f>
        <v>25.31</v>
      </c>
      <c r="J2974" s="23" cm="1">
        <f t="array" aca="1" ref="J2974" ca="1">_FV(A2974,"High")</f>
        <v>25.38</v>
      </c>
      <c r="K2974" s="23" cm="1">
        <f t="array" aca="1" ref="K2974" ca="1">_FV(A2974,"Previous close",TRUE)</f>
        <v>25.35</v>
      </c>
      <c r="L2974" s="26"/>
      <c r="M2974" s="23" cm="1">
        <f t="array" aca="1" ref="M2974" ca="1">_FV(A2974,"52 week low",TRUE)</f>
        <v>25.02</v>
      </c>
      <c r="N2974" s="23" cm="1">
        <f t="array" aca="1" ref="N2974" ca="1">_FV(A2974,"52 week high",TRUE)</f>
        <v>25.57</v>
      </c>
      <c r="O2974" s="8" cm="1">
        <f t="array" aca="1" ref="O2974" ca="1">_FV(A2974,"Volume")</f>
        <v>180811</v>
      </c>
      <c r="P2974" s="7" cm="1">
        <f t="array" aca="1" ref="P2974" ca="1">_FV(A2974,"Volume average",TRUE)</f>
        <v>76026</v>
      </c>
      <c r="Q2974" t="s">
        <v>799</v>
      </c>
      <c r="S2974" t="s">
        <v>3898</v>
      </c>
      <c r="T2974" s="25" cm="1">
        <f t="array" aca="1" ref="T2974" ca="1">_FV(A2974,"Expense ratio",TRUE)</f>
        <v>2.5000000000000001E-3</v>
      </c>
      <c r="U2974" s="24" cm="1">
        <f t="array" aca="1" ref="U2974" ca="1">_FV(A2974,"Market cap",TRUE)</f>
        <v>158152888.88</v>
      </c>
      <c r="V2974" s="4">
        <v>158152896</v>
      </c>
      <c r="W2974" s="4">
        <v>158152896</v>
      </c>
      <c r="Y2974" t="s">
        <v>7988</v>
      </c>
      <c r="Z2974" s="5">
        <v>25.3</v>
      </c>
      <c r="AA2974" s="20"/>
      <c r="AB2974" s="5">
        <v>5.1400000000000001E-2</v>
      </c>
      <c r="AC2974" s="4">
        <v>60749</v>
      </c>
      <c r="AE2974" s="5">
        <v>2.0414882602323159</v>
      </c>
      <c r="AF2974" s="5">
        <v>5.7851849928301391</v>
      </c>
      <c r="AI2974" s="4">
        <v>60749</v>
      </c>
      <c r="AJ2974" s="5">
        <v>1538468.425</v>
      </c>
      <c r="AL2974" s="5">
        <v>25.57</v>
      </c>
      <c r="AM2974" s="5">
        <v>25.02</v>
      </c>
      <c r="AN2974" t="s">
        <v>90</v>
      </c>
      <c r="AO2974" t="str" cm="1">
        <f t="array" aca="1" ref="AO2974" ca="1">_FV(A2974,"Currency")</f>
        <v>USD</v>
      </c>
      <c r="AP2974" t="str" cm="1">
        <f t="array" aca="1" ref="AP2974" ca="1">_FV(A2974,"Exchange")</f>
        <v>CBOE BZX Exchange</v>
      </c>
      <c r="AQ2974" s="6" t="str" cm="1">
        <f t="array" aca="1" ref="AQ2974" ca="1">_FV(A2974,"Exchange abbreviation",TRUE)</f>
        <v>BATS</v>
      </c>
      <c r="AR2974" t="str" cm="1">
        <f t="array" aca="1" ref="AR2974" ca="1">_FV(A2974,"Instrument type",TRUE)</f>
        <v>ETF</v>
      </c>
    </row>
    <row r="2975" spans="1:44" ht="18.75" customHeight="1" x14ac:dyDescent="0.25">
      <c r="A2975" t="e" vm="2987">
        <v>#VALUE!</v>
      </c>
      <c r="B2975" t="s">
        <v>7989</v>
      </c>
      <c r="C2975" t="s">
        <v>7990</v>
      </c>
      <c r="D2975" s="31" cm="1">
        <f t="array" aca="1" ref="D2975" ca="1">_FV(A2975,"Last trade time",TRUE)</f>
        <v>45824.840277789066</v>
      </c>
      <c r="E2975" s="23" cm="1">
        <f t="array" aca="1" ref="E2975" ca="1">_FV(A2975,"Price")</f>
        <v>20.760400000000001</v>
      </c>
      <c r="F2975" s="27" cm="1">
        <f t="array" aca="1" ref="F2975" ca="1">_FV(A2975,"Change (%)",TRUE)</f>
        <v>1.1242E-2</v>
      </c>
      <c r="G2975" s="26" cm="1">
        <f t="array" aca="1" ref="G2975" ca="1">_FV(A2975,"Change")</f>
        <v>0.23080000000000001</v>
      </c>
      <c r="H2975" s="23" cm="1">
        <f t="array" aca="1" ref="H2975" ca="1">_FV(A2975,"Open")</f>
        <v>20.78</v>
      </c>
      <c r="I2975" s="23" cm="1">
        <f t="array" aca="1" ref="I2975" ca="1">_FV(A2975,"Low")</f>
        <v>20.760400000000001</v>
      </c>
      <c r="J2975" s="23" cm="1">
        <f t="array" aca="1" ref="J2975" ca="1">_FV(A2975,"High")</f>
        <v>20.82</v>
      </c>
      <c r="K2975" s="23" cm="1">
        <f t="array" aca="1" ref="K2975" ca="1">_FV(A2975,"Previous close",TRUE)</f>
        <v>20.529599999999999</v>
      </c>
      <c r="L2975" s="26"/>
      <c r="M2975" s="23" cm="1">
        <f t="array" aca="1" ref="M2975" ca="1">_FV(A2975,"52 week low",TRUE)</f>
        <v>16.940000000000001</v>
      </c>
      <c r="N2975" s="23" cm="1">
        <f t="array" aca="1" ref="N2975" ca="1">_FV(A2975,"52 week high",TRUE)</f>
        <v>20.82</v>
      </c>
      <c r="O2975" s="8" cm="1">
        <f t="array" aca="1" ref="O2975" ca="1">_FV(A2975,"Volume")</f>
        <v>12626</v>
      </c>
      <c r="P2975" s="7" cm="1">
        <f t="array" aca="1" ref="P2975" ca="1">_FV(A2975,"Volume average",TRUE)</f>
        <v>16482</v>
      </c>
      <c r="Q2975" t="s">
        <v>50</v>
      </c>
      <c r="S2975" t="s">
        <v>7991</v>
      </c>
      <c r="T2975" s="25" cm="1">
        <f t="array" aca="1" ref="T2975" ca="1">_FV(A2975,"Expense ratio",TRUE)</f>
        <v>2.5000000000000001E-3</v>
      </c>
      <c r="U2975" s="24" cm="1">
        <f t="array" aca="1" ref="U2975" ca="1">_FV(A2975,"Market cap",TRUE)</f>
        <v>80779899.480000004</v>
      </c>
      <c r="V2975" s="4">
        <v>80779896</v>
      </c>
      <c r="W2975" s="4">
        <v>80779896</v>
      </c>
      <c r="Y2975" t="s">
        <v>7992</v>
      </c>
      <c r="Z2975" s="5">
        <v>20.664000000000001</v>
      </c>
      <c r="AA2975" s="5">
        <v>22.631256</v>
      </c>
      <c r="AB2975" s="20"/>
      <c r="AC2975" s="4">
        <v>13685</v>
      </c>
      <c r="AE2975" s="5">
        <v>1.7907398322255741</v>
      </c>
      <c r="AF2975" s="20"/>
      <c r="AI2975" s="4">
        <v>13685</v>
      </c>
      <c r="AJ2975" s="5">
        <v>282912.74200000003</v>
      </c>
      <c r="AL2975" s="5">
        <v>20.71</v>
      </c>
      <c r="AM2975" s="5">
        <v>16.940000000000001</v>
      </c>
      <c r="AN2975" t="s">
        <v>47</v>
      </c>
      <c r="AO2975" t="str" cm="1">
        <f t="array" aca="1" ref="AO2975" ca="1">_FV(A2975,"Currency")</f>
        <v>USD</v>
      </c>
      <c r="AP2975" t="str" cm="1">
        <f t="array" aca="1" ref="AP2975" ca="1">_FV(A2975,"Exchange")</f>
        <v>NYSE Arca</v>
      </c>
      <c r="AQ2975" s="6" t="str" cm="1">
        <f t="array" aca="1" ref="AQ2975" ca="1">_FV(A2975,"Exchange abbreviation",TRUE)</f>
        <v>ARCX</v>
      </c>
      <c r="AR2975" t="str" cm="1">
        <f t="array" aca="1" ref="AR2975" ca="1">_FV(A2975,"Instrument type",TRUE)</f>
        <v>ETF</v>
      </c>
    </row>
    <row r="2976" spans="1:44" ht="18.75" customHeight="1" x14ac:dyDescent="0.25">
      <c r="A2976" t="e" vm="2988">
        <v>#VALUE!</v>
      </c>
      <c r="B2976" t="s">
        <v>7993</v>
      </c>
      <c r="C2976" t="s">
        <v>7994</v>
      </c>
      <c r="D2976" s="31" cm="1">
        <f t="array" aca="1" ref="D2976" ca="1">_FV(A2976,"Last trade time",TRUE)</f>
        <v>45824.840277789066</v>
      </c>
      <c r="E2976" s="23" cm="1">
        <f t="array" aca="1" ref="E2976" ca="1">_FV(A2976,"Price")</f>
        <v>50.56</v>
      </c>
      <c r="F2976" s="27" cm="1">
        <f t="array" aca="1" ref="F2976" ca="1">_FV(A2976,"Change (%)",TRUE)</f>
        <v>0</v>
      </c>
      <c r="G2976" s="26" cm="1">
        <f t="array" aca="1" ref="G2976" ca="1">_FV(A2976,"Change")</f>
        <v>0</v>
      </c>
      <c r="H2976" s="23" cm="1">
        <f t="array" aca="1" ref="H2976" ca="1">_FV(A2976,"Open")</f>
        <v>50.56</v>
      </c>
      <c r="I2976" s="23" cm="1">
        <f t="array" aca="1" ref="I2976" ca="1">_FV(A2976,"Low")</f>
        <v>50.55</v>
      </c>
      <c r="J2976" s="23" cm="1">
        <f t="array" aca="1" ref="J2976" ca="1">_FV(A2976,"High")</f>
        <v>50.56</v>
      </c>
      <c r="K2976" s="23" cm="1">
        <f t="array" aca="1" ref="K2976" ca="1">_FV(A2976,"Previous close",TRUE)</f>
        <v>50.56</v>
      </c>
      <c r="L2976" s="26"/>
      <c r="M2976" s="23" cm="1">
        <f t="array" aca="1" ref="M2976" ca="1">_FV(A2976,"52 week low",TRUE)</f>
        <v>50.3384</v>
      </c>
      <c r="N2976" s="23" cm="1">
        <f t="array" aca="1" ref="N2976" ca="1">_FV(A2976,"52 week high",TRUE)</f>
        <v>50.77</v>
      </c>
      <c r="O2976" s="8" cm="1">
        <f t="array" aca="1" ref="O2976" ca="1">_FV(A2976,"Volume")</f>
        <v>3526</v>
      </c>
      <c r="P2976" s="7" cm="1">
        <f t="array" aca="1" ref="P2976" ca="1">_FV(A2976,"Volume average",TRUE)</f>
        <v>9199</v>
      </c>
      <c r="Q2976" t="s">
        <v>799</v>
      </c>
      <c r="S2976" t="s">
        <v>263</v>
      </c>
      <c r="T2976" s="25" cm="1">
        <f t="array" aca="1" ref="T2976" ca="1">_FV(A2976,"Expense ratio",TRUE)</f>
        <v>2.5000000000000001E-3</v>
      </c>
      <c r="U2976" s="24" cm="1">
        <f t="array" aca="1" ref="U2976" ca="1">_FV(A2976,"Market cap",TRUE)</f>
        <v>161954375.63999999</v>
      </c>
      <c r="V2976" s="4">
        <v>161954368</v>
      </c>
      <c r="W2976" s="4">
        <v>161954368</v>
      </c>
      <c r="Y2976" t="s">
        <v>7028</v>
      </c>
      <c r="Z2976" s="5">
        <v>50.429430000000004</v>
      </c>
      <c r="AA2976" s="20"/>
      <c r="AB2976" s="5">
        <v>4.9700000000000001E-2</v>
      </c>
      <c r="AC2976" s="4">
        <v>23065</v>
      </c>
      <c r="AE2976" s="5">
        <v>2.0771530967687908</v>
      </c>
      <c r="AF2976" s="5">
        <v>5.4558239586322443</v>
      </c>
      <c r="AI2976" s="4">
        <v>23065</v>
      </c>
      <c r="AJ2976" s="5">
        <v>1164551.8500000001</v>
      </c>
      <c r="AL2976" s="5">
        <v>50.77</v>
      </c>
      <c r="AM2976" s="5">
        <v>50.338000000000001</v>
      </c>
      <c r="AN2976" t="s">
        <v>90</v>
      </c>
      <c r="AO2976" t="str" cm="1">
        <f t="array" aca="1" ref="AO2976" ca="1">_FV(A2976,"Currency")</f>
        <v>USD</v>
      </c>
      <c r="AP2976" t="str" cm="1">
        <f t="array" aca="1" ref="AP2976" ca="1">_FV(A2976,"Exchange")</f>
        <v>NYSE Arca</v>
      </c>
      <c r="AQ2976" s="6" t="str" cm="1">
        <f t="array" aca="1" ref="AQ2976" ca="1">_FV(A2976,"Exchange abbreviation",TRUE)</f>
        <v>ARCX</v>
      </c>
      <c r="AR2976" t="str" cm="1">
        <f t="array" aca="1" ref="AR2976" ca="1">_FV(A2976,"Instrument type",TRUE)</f>
        <v>ETF</v>
      </c>
    </row>
    <row r="2977" spans="1:44" ht="18.75" customHeight="1" x14ac:dyDescent="0.25">
      <c r="A2977" t="e" vm="2989">
        <v>#VALUE!</v>
      </c>
      <c r="B2977" t="s">
        <v>7995</v>
      </c>
      <c r="C2977" t="s">
        <v>7996</v>
      </c>
      <c r="D2977" s="31" cm="1">
        <f t="array" aca="1" ref="D2977" ca="1">_FV(A2977,"Last trade time",TRUE)</f>
        <v>45824.840320034375</v>
      </c>
      <c r="E2977" s="23" cm="1">
        <f t="array" aca="1" ref="E2977" ca="1">_FV(A2977,"Price")</f>
        <v>50.17</v>
      </c>
      <c r="F2977" s="27" cm="1">
        <f t="array" aca="1" ref="F2977" ca="1">_FV(A2977,"Change (%)",TRUE)</f>
        <v>5.9829999999999996E-4</v>
      </c>
      <c r="G2977" s="26" cm="1">
        <f t="array" aca="1" ref="G2977" ca="1">_FV(A2977,"Change")</f>
        <v>0.03</v>
      </c>
      <c r="H2977" s="23" cm="1">
        <f t="array" aca="1" ref="H2977" ca="1">_FV(A2977,"Open")</f>
        <v>50.12</v>
      </c>
      <c r="I2977" s="23" cm="1">
        <f t="array" aca="1" ref="I2977" ca="1">_FV(A2977,"Low")</f>
        <v>50.12</v>
      </c>
      <c r="J2977" s="23" cm="1">
        <f t="array" aca="1" ref="J2977" ca="1">_FV(A2977,"High")</f>
        <v>50.17</v>
      </c>
      <c r="K2977" s="23" cm="1">
        <f t="array" aca="1" ref="K2977" ca="1">_FV(A2977,"Previous close",TRUE)</f>
        <v>50.14</v>
      </c>
      <c r="L2977" s="26"/>
      <c r="M2977" s="23" cm="1">
        <f t="array" aca="1" ref="M2977" ca="1">_FV(A2977,"52 week low",TRUE)</f>
        <v>49.44</v>
      </c>
      <c r="N2977" s="23" cm="1">
        <f t="array" aca="1" ref="N2977" ca="1">_FV(A2977,"52 week high",TRUE)</f>
        <v>51.1</v>
      </c>
      <c r="O2977" s="8" cm="1">
        <f t="array" aca="1" ref="O2977" ca="1">_FV(A2977,"Volume")</f>
        <v>169229</v>
      </c>
      <c r="P2977" s="7" cm="1">
        <f t="array" aca="1" ref="P2977" ca="1">_FV(A2977,"Volume average",TRUE)</f>
        <v>171313</v>
      </c>
      <c r="Q2977" t="s">
        <v>6200</v>
      </c>
      <c r="S2977" t="s">
        <v>2067</v>
      </c>
      <c r="T2977" s="25" cm="1">
        <f t="array" aca="1" ref="T2977" ca="1">_FV(A2977,"Expense ratio",TRUE)</f>
        <v>2.5000000000000001E-3</v>
      </c>
      <c r="U2977" s="24" cm="1">
        <f t="array" aca="1" ref="U2977" ca="1">_FV(A2977,"Market cap",TRUE)</f>
        <v>1057967292.0700001</v>
      </c>
      <c r="V2977" s="4">
        <v>1057967296</v>
      </c>
      <c r="W2977" s="4">
        <v>1057967296</v>
      </c>
      <c r="Y2977" t="s">
        <v>7997</v>
      </c>
      <c r="Z2977" s="5">
        <v>50.059660000000001</v>
      </c>
      <c r="AB2977" s="5">
        <v>3.2399999999999998E-2</v>
      </c>
      <c r="AC2977" s="4">
        <v>226958</v>
      </c>
      <c r="AE2977" s="5">
        <v>1.4787269657400071</v>
      </c>
      <c r="AF2977" s="5">
        <v>3.3137319448279801</v>
      </c>
      <c r="AI2977" s="4">
        <v>226958</v>
      </c>
      <c r="AJ2977" s="5">
        <v>11368326.220000001</v>
      </c>
      <c r="AL2977" s="5">
        <v>51.1</v>
      </c>
      <c r="AM2977" s="5">
        <v>49.44</v>
      </c>
      <c r="AN2977" t="s">
        <v>82</v>
      </c>
      <c r="AO2977" t="str" cm="1">
        <f t="array" aca="1" ref="AO2977" ca="1">_FV(A2977,"Currency")</f>
        <v>USD</v>
      </c>
      <c r="AP2977" t="str" cm="1">
        <f t="array" aca="1" ref="AP2977" ca="1">_FV(A2977,"Exchange")</f>
        <v>CBOE BZX Exchange</v>
      </c>
      <c r="AQ2977" s="6" t="str" cm="1">
        <f t="array" aca="1" ref="AQ2977" ca="1">_FV(A2977,"Exchange abbreviation",TRUE)</f>
        <v>BATS</v>
      </c>
      <c r="AR2977" t="str" cm="1">
        <f t="array" aca="1" ref="AR2977" ca="1">_FV(A2977,"Instrument type",TRUE)</f>
        <v>ETF</v>
      </c>
    </row>
    <row r="2978" spans="1:44" ht="18.75" customHeight="1" x14ac:dyDescent="0.25">
      <c r="A2978" t="e" vm="2990">
        <v>#VALUE!</v>
      </c>
      <c r="B2978" t="s">
        <v>7998</v>
      </c>
      <c r="C2978" t="s">
        <v>7999</v>
      </c>
      <c r="D2978" s="31" cm="1">
        <f t="array" aca="1" ref="D2978" ca="1">_FV(A2978,"Last trade time",TRUE)</f>
        <v>45824.840277789066</v>
      </c>
      <c r="E2978" s="23" cm="1">
        <f t="array" aca="1" ref="E2978" ca="1">_FV(A2978,"Price")</f>
        <v>50.47</v>
      </c>
      <c r="F2978" s="27" cm="1">
        <f t="array" aca="1" ref="F2978" ca="1">_FV(A2978,"Change (%)",TRUE)</f>
        <v>0</v>
      </c>
      <c r="G2978" s="26" cm="1">
        <f t="array" aca="1" ref="G2978" ca="1">_FV(A2978,"Change")</f>
        <v>0</v>
      </c>
      <c r="H2978" s="23" cm="1">
        <f t="array" aca="1" ref="H2978" ca="1">_FV(A2978,"Open")</f>
        <v>50.47</v>
      </c>
      <c r="I2978" s="23" cm="1">
        <f t="array" aca="1" ref="I2978" ca="1">_FV(A2978,"Low")</f>
        <v>50.47</v>
      </c>
      <c r="J2978" s="23" cm="1">
        <f t="array" aca="1" ref="J2978" ca="1">_FV(A2978,"High")</f>
        <v>50.495100000000001</v>
      </c>
      <c r="K2978" s="23" cm="1">
        <f t="array" aca="1" ref="K2978" ca="1">_FV(A2978,"Previous close",TRUE)</f>
        <v>50.47</v>
      </c>
      <c r="L2978" s="26"/>
      <c r="M2978" s="23" cm="1">
        <f t="array" aca="1" ref="M2978" ca="1">_FV(A2978,"52 week low",TRUE)</f>
        <v>50.1</v>
      </c>
      <c r="N2978" s="23" cm="1">
        <f t="array" aca="1" ref="N2978" ca="1">_FV(A2978,"52 week high",TRUE)</f>
        <v>50.92</v>
      </c>
      <c r="O2978" s="8" cm="1">
        <f t="array" aca="1" ref="O2978" ca="1">_FV(A2978,"Volume")</f>
        <v>144827</v>
      </c>
      <c r="P2978" s="7" cm="1">
        <f t="array" aca="1" ref="P2978" ca="1">_FV(A2978,"Volume average",TRUE)</f>
        <v>182875</v>
      </c>
      <c r="Q2978" t="s">
        <v>799</v>
      </c>
      <c r="S2978" t="s">
        <v>3740</v>
      </c>
      <c r="T2978" s="25" cm="1">
        <f t="array" aca="1" ref="T2978" ca="1">_FV(A2978,"Expense ratio",TRUE)</f>
        <v>2.5000000000000001E-3</v>
      </c>
      <c r="U2978" s="24" cm="1">
        <f t="array" aca="1" ref="U2978" ca="1">_FV(A2978,"Market cap",TRUE)</f>
        <v>1421620345.9100001</v>
      </c>
      <c r="V2978" s="4">
        <v>1421620352</v>
      </c>
      <c r="W2978" s="4">
        <v>1421620352</v>
      </c>
      <c r="Y2978" t="s">
        <v>7887</v>
      </c>
      <c r="Z2978" s="5">
        <v>50.387900000000002</v>
      </c>
      <c r="AA2978" s="20"/>
      <c r="AB2978" s="5">
        <v>4.9099996999999999E-2</v>
      </c>
      <c r="AC2978" s="4">
        <v>236642</v>
      </c>
      <c r="AE2978" s="5">
        <v>1.9442942479263701</v>
      </c>
      <c r="AF2978" s="5">
        <v>5.0474227302389041</v>
      </c>
      <c r="AI2978" s="4">
        <v>236642</v>
      </c>
      <c r="AJ2978" s="5">
        <v>11924390.380000001</v>
      </c>
      <c r="AL2978" s="5">
        <v>50.92</v>
      </c>
      <c r="AM2978" s="5">
        <v>50.1</v>
      </c>
      <c r="AN2978" t="s">
        <v>82</v>
      </c>
      <c r="AO2978" t="str" cm="1">
        <f t="array" aca="1" ref="AO2978" ca="1">_FV(A2978,"Currency")</f>
        <v>USD</v>
      </c>
      <c r="AP2978" t="str" cm="1">
        <f t="array" aca="1" ref="AP2978" ca="1">_FV(A2978,"Exchange")</f>
        <v>NYSE Arca</v>
      </c>
      <c r="AQ2978" s="6" t="str" cm="1">
        <f t="array" aca="1" ref="AQ2978" ca="1">_FV(A2978,"Exchange abbreviation",TRUE)</f>
        <v>ARCX</v>
      </c>
      <c r="AR2978" t="str" cm="1">
        <f t="array" aca="1" ref="AR2978" ca="1">_FV(A2978,"Instrument type",TRUE)</f>
        <v>ETF</v>
      </c>
    </row>
    <row r="2979" spans="1:44" ht="18.75" customHeight="1" x14ac:dyDescent="0.25">
      <c r="A2979" t="e" vm="2991">
        <v>#VALUE!</v>
      </c>
      <c r="B2979" t="s">
        <v>8000</v>
      </c>
      <c r="C2979" t="s">
        <v>8001</v>
      </c>
      <c r="D2979" s="31" cm="1">
        <f t="array" aca="1" ref="D2979" ca="1">_FV(A2979,"Last trade time",TRUE)</f>
        <v>45824.840277812502</v>
      </c>
      <c r="E2979" s="23" cm="1">
        <f t="array" aca="1" ref="E2979" ca="1">_FV(A2979,"Price")</f>
        <v>22.85</v>
      </c>
      <c r="F2979" s="27" cm="1">
        <f t="array" aca="1" ref="F2979" ca="1">_FV(A2979,"Change (%)",TRUE)</f>
        <v>4.3780000000000002E-4</v>
      </c>
      <c r="G2979" s="26" cm="1">
        <f t="array" aca="1" ref="G2979" ca="1">_FV(A2979,"Change")</f>
        <v>0.01</v>
      </c>
      <c r="H2979" s="23" cm="1">
        <f t="array" aca="1" ref="H2979" ca="1">_FV(A2979,"Open")</f>
        <v>22.85</v>
      </c>
      <c r="I2979" s="23" cm="1">
        <f t="array" aca="1" ref="I2979" ca="1">_FV(A2979,"Low")</f>
        <v>22.84</v>
      </c>
      <c r="J2979" s="23" cm="1">
        <f t="array" aca="1" ref="J2979" ca="1">_FV(A2979,"High")</f>
        <v>22.946000000000002</v>
      </c>
      <c r="K2979" s="23" cm="1">
        <f t="array" aca="1" ref="K2979" ca="1">_FV(A2979,"Previous close",TRUE)</f>
        <v>22.84</v>
      </c>
      <c r="L2979" s="26"/>
      <c r="M2979" s="23" cm="1">
        <f t="array" aca="1" ref="M2979" ca="1">_FV(A2979,"52 week low",TRUE)</f>
        <v>22.251000000000001</v>
      </c>
      <c r="N2979" s="23" cm="1">
        <f t="array" aca="1" ref="N2979" ca="1">_FV(A2979,"52 week high",TRUE)</f>
        <v>24.48</v>
      </c>
      <c r="O2979" s="8" cm="1">
        <f t="array" aca="1" ref="O2979" ca="1">_FV(A2979,"Volume")</f>
        <v>88285</v>
      </c>
      <c r="P2979" s="7" cm="1">
        <f t="array" aca="1" ref="P2979" ca="1">_FV(A2979,"Volume average",TRUE)</f>
        <v>70360</v>
      </c>
      <c r="Q2979" t="s">
        <v>464</v>
      </c>
      <c r="T2979" s="25" cm="1">
        <f t="array" aca="1" ref="T2979" ca="1">_FV(A2979,"Expense ratio",TRUE)</f>
        <v>2.5000000000000001E-3</v>
      </c>
      <c r="U2979" s="24" cm="1">
        <f t="array" aca="1" ref="U2979" ca="1">_FV(A2979,"Market cap",TRUE)</f>
        <v>304343848.51999998</v>
      </c>
      <c r="V2979" s="16"/>
      <c r="W2979" s="16"/>
      <c r="Z2979" s="18"/>
      <c r="AA2979" s="20"/>
      <c r="AB2979" s="20"/>
      <c r="AC2979" s="21">
        <v>70362</v>
      </c>
      <c r="AE2979" s="18"/>
      <c r="AF2979" s="20"/>
      <c r="AI2979" s="21"/>
      <c r="AJ2979" s="18"/>
      <c r="AL2979" s="18"/>
      <c r="AM2979" s="18"/>
      <c r="AN2979" t="s">
        <v>73</v>
      </c>
      <c r="AO2979" t="str" cm="1">
        <f t="array" aca="1" ref="AO2979" ca="1">_FV(A2979,"Currency")</f>
        <v>USD</v>
      </c>
      <c r="AP2979" t="str" cm="1">
        <f t="array" aca="1" ref="AP2979" ca="1">_FV(A2979,"Exchange")</f>
        <v>NYSE Arca</v>
      </c>
      <c r="AQ2979" s="6" t="str" cm="1">
        <f t="array" aca="1" ref="AQ2979" ca="1">_FV(A2979,"Exchange abbreviation",TRUE)</f>
        <v>ARCX</v>
      </c>
      <c r="AR2979" t="str" cm="1">
        <f t="array" aca="1" ref="AR2979" ca="1">_FV(A2979,"Instrument type",TRUE)</f>
        <v>ETF</v>
      </c>
    </row>
    <row r="2980" spans="1:44" ht="18.75" customHeight="1" x14ac:dyDescent="0.25">
      <c r="A2980" t="e" vm="2992">
        <v>#VALUE!</v>
      </c>
      <c r="B2980" t="s">
        <v>8002</v>
      </c>
      <c r="C2980" t="s">
        <v>8003</v>
      </c>
      <c r="D2980" s="31" cm="1">
        <f t="array" aca="1" ref="D2980" ca="1">_FV(A2980,"Last trade time",TRUE)</f>
        <v>45824.840277823438</v>
      </c>
      <c r="E2980" s="23" cm="1">
        <f t="array" aca="1" ref="E2980" ca="1">_FV(A2980,"Price")</f>
        <v>75.290000000000006</v>
      </c>
      <c r="F2980" s="27" cm="1">
        <f t="array" aca="1" ref="F2980" ca="1">_FV(A2980,"Change (%)",TRUE)</f>
        <v>-9.2969999999999999E-5</v>
      </c>
      <c r="G2980" s="26" cm="1">
        <f t="array" aca="1" ref="G2980" ca="1">_FV(A2980,"Change")</f>
        <v>-7.0000000000000001E-3</v>
      </c>
      <c r="H2980" s="23" cm="1">
        <f t="array" aca="1" ref="H2980" ca="1">_FV(A2980,"Open")</f>
        <v>75.319999999999993</v>
      </c>
      <c r="I2980" s="23" cm="1">
        <f t="array" aca="1" ref="I2980" ca="1">_FV(A2980,"Low")</f>
        <v>75.239999999999995</v>
      </c>
      <c r="J2980" s="23" cm="1">
        <f t="array" aca="1" ref="J2980" ca="1">_FV(A2980,"High")</f>
        <v>76.655000000000001</v>
      </c>
      <c r="K2980" s="23" cm="1">
        <f t="array" aca="1" ref="K2980" ca="1">_FV(A2980,"Previous close",TRUE)</f>
        <v>75.296999999999997</v>
      </c>
      <c r="L2980" s="26"/>
      <c r="M2980" s="23" cm="1">
        <f t="array" aca="1" ref="M2980" ca="1">_FV(A2980,"52 week low",TRUE)</f>
        <v>74.489999999999995</v>
      </c>
      <c r="N2980" s="23" cm="1">
        <f t="array" aca="1" ref="N2980" ca="1">_FV(A2980,"52 week high",TRUE)</f>
        <v>76.655000000000001</v>
      </c>
      <c r="O2980" s="8" cm="1">
        <f t="array" aca="1" ref="O2980" ca="1">_FV(A2980,"Volume")</f>
        <v>123720</v>
      </c>
      <c r="P2980" s="7" cm="1">
        <f t="array" aca="1" ref="P2980" ca="1">_FV(A2980,"Volume average",TRUE)</f>
        <v>57703</v>
      </c>
      <c r="Q2980" t="s">
        <v>799</v>
      </c>
      <c r="S2980" t="s">
        <v>5011</v>
      </c>
      <c r="T2980" s="25" cm="1">
        <f t="array" aca="1" ref="T2980" ca="1">_FV(A2980,"Expense ratio",TRUE)</f>
        <v>2.5000000000000001E-3</v>
      </c>
      <c r="U2980" s="24" cm="1">
        <f t="array" aca="1" ref="U2980" ca="1">_FV(A2980,"Market cap",TRUE)</f>
        <v>1267849283.6099999</v>
      </c>
      <c r="V2980" s="4">
        <v>1267849344</v>
      </c>
      <c r="W2980" s="4">
        <v>1267849344</v>
      </c>
      <c r="Y2980" t="s">
        <v>8004</v>
      </c>
      <c r="Z2980" s="5">
        <v>75.184600000000003</v>
      </c>
      <c r="AA2980" s="20"/>
      <c r="AB2980" s="5">
        <v>5.11E-2</v>
      </c>
      <c r="AC2980" s="4">
        <v>69774</v>
      </c>
      <c r="AE2980" s="5">
        <v>2.0011104236469008</v>
      </c>
      <c r="AF2980" s="5">
        <v>5.158301686929101</v>
      </c>
      <c r="AI2980" s="4">
        <v>69774</v>
      </c>
      <c r="AJ2980" s="5">
        <v>5247702.5399999991</v>
      </c>
      <c r="AL2980" s="5">
        <v>76.430000000000007</v>
      </c>
      <c r="AM2980" s="5">
        <v>74.489999999999995</v>
      </c>
      <c r="AN2980" t="s">
        <v>90</v>
      </c>
      <c r="AO2980" t="str" cm="1">
        <f t="array" aca="1" ref="AO2980" ca="1">_FV(A2980,"Currency")</f>
        <v>USD</v>
      </c>
      <c r="AP2980" t="str" cm="1">
        <f t="array" aca="1" ref="AP2980" ca="1">_FV(A2980,"Exchange")</f>
        <v>NYSE Arca</v>
      </c>
      <c r="AQ2980" s="6" t="str" cm="1">
        <f t="array" aca="1" ref="AQ2980" ca="1">_FV(A2980,"Exchange abbreviation",TRUE)</f>
        <v>ARCX</v>
      </c>
      <c r="AR2980" t="str" cm="1">
        <f t="array" aca="1" ref="AR2980" ca="1">_FV(A2980,"Instrument type",TRUE)</f>
        <v>ETF</v>
      </c>
    </row>
    <row r="2981" spans="1:44" ht="18.75" customHeight="1" x14ac:dyDescent="0.25">
      <c r="A2981" t="e" vm="2993">
        <v>#VALUE!</v>
      </c>
      <c r="B2981" t="s">
        <v>8005</v>
      </c>
      <c r="C2981" t="s">
        <v>8006</v>
      </c>
      <c r="D2981" s="31" cm="1">
        <f t="array" aca="1" ref="D2981" ca="1">_FV(A2981,"Last trade time",TRUE)</f>
        <v>45824.840277812502</v>
      </c>
      <c r="E2981" s="23" cm="1">
        <f t="array" aca="1" ref="E2981" ca="1">_FV(A2981,"Price")</f>
        <v>54.688400000000001</v>
      </c>
      <c r="F2981" s="27" cm="1">
        <f t="array" aca="1" ref="F2981" ca="1">_FV(A2981,"Change (%)",TRUE)</f>
        <v>-1.9759999999999999E-3</v>
      </c>
      <c r="G2981" s="26" cm="1">
        <f t="array" aca="1" ref="G2981" ca="1">_FV(A2981,"Change")</f>
        <v>-0.10829999999999999</v>
      </c>
      <c r="H2981" s="23" cm="1">
        <f t="array" aca="1" ref="H2981" ca="1">_FV(A2981,"Open")</f>
        <v>55.153100000000002</v>
      </c>
      <c r="I2981" s="23" cm="1">
        <f t="array" aca="1" ref="I2981" ca="1">_FV(A2981,"Low")</f>
        <v>54.688400000000001</v>
      </c>
      <c r="J2981" s="23" cm="1">
        <f t="array" aca="1" ref="J2981" ca="1">_FV(A2981,"High")</f>
        <v>55.153100000000002</v>
      </c>
      <c r="K2981" s="23" cm="1">
        <f t="array" aca="1" ref="K2981" ca="1">_FV(A2981,"Previous close",TRUE)</f>
        <v>54.796700000000001</v>
      </c>
      <c r="L2981" s="26"/>
      <c r="M2981" s="23" cm="1">
        <f t="array" aca="1" ref="M2981" ca="1">_FV(A2981,"52 week low",TRUE)</f>
        <v>48.802799999999998</v>
      </c>
      <c r="N2981" s="23" cm="1">
        <f t="array" aca="1" ref="N2981" ca="1">_FV(A2981,"52 week high",TRUE)</f>
        <v>56.89</v>
      </c>
      <c r="O2981" s="8" cm="1">
        <f t="array" aca="1" ref="O2981" ca="1">_FV(A2981,"Volume")</f>
        <v>1074</v>
      </c>
      <c r="P2981" s="7" cm="1">
        <f t="array" aca="1" ref="P2981" ca="1">_FV(A2981,"Volume average",TRUE)</f>
        <v>1085</v>
      </c>
      <c r="Q2981" t="s">
        <v>1641</v>
      </c>
      <c r="S2981" t="s">
        <v>277</v>
      </c>
      <c r="T2981" s="25" cm="1">
        <f t="array" aca="1" ref="T2981" ca="1">_FV(A2981,"Expense ratio",TRUE)</f>
        <v>2.5000000000000001E-3</v>
      </c>
      <c r="U2981" s="24" cm="1">
        <f t="array" aca="1" ref="U2981" ca="1">_FV(A2981,"Market cap",TRUE)</f>
        <v>45641280.259999998</v>
      </c>
      <c r="V2981" s="4">
        <v>45641592</v>
      </c>
      <c r="W2981" s="4">
        <v>45641592</v>
      </c>
      <c r="Y2981" t="s">
        <v>8007</v>
      </c>
      <c r="Z2981" s="5">
        <v>55.21</v>
      </c>
      <c r="AA2981" s="5">
        <v>24.662600999999999</v>
      </c>
      <c r="AB2981" s="5">
        <v>1.9099999999999999E-2</v>
      </c>
      <c r="AC2981" s="4">
        <v>1547</v>
      </c>
      <c r="AE2981" s="5">
        <v>4.9978430713614408</v>
      </c>
      <c r="AF2981" s="5">
        <v>13.4614283541737</v>
      </c>
      <c r="AI2981" s="4">
        <v>1547</v>
      </c>
      <c r="AJ2981" s="5">
        <v>85435.859599999996</v>
      </c>
      <c r="AL2981" s="5">
        <v>56.89</v>
      </c>
      <c r="AM2981" s="5">
        <v>48.802999999999997</v>
      </c>
      <c r="AN2981" t="s">
        <v>47</v>
      </c>
      <c r="AO2981" t="str" cm="1">
        <f t="array" aca="1" ref="AO2981" ca="1">_FV(A2981,"Currency")</f>
        <v>USD</v>
      </c>
      <c r="AP2981" t="str" cm="1">
        <f t="array" aca="1" ref="AP2981" ca="1">_FV(A2981,"Exchange")</f>
        <v>NYSE Arca</v>
      </c>
      <c r="AQ2981" s="6" t="str" cm="1">
        <f t="array" aca="1" ref="AQ2981" ca="1">_FV(A2981,"Exchange abbreviation",TRUE)</f>
        <v>ARCX</v>
      </c>
      <c r="AR2981" t="str" cm="1">
        <f t="array" aca="1" ref="AR2981" ca="1">_FV(A2981,"Instrument type",TRUE)</f>
        <v>ETF</v>
      </c>
    </row>
    <row r="2982" spans="1:44" ht="18.75" customHeight="1" x14ac:dyDescent="0.25">
      <c r="A2982" t="e" vm="2994">
        <v>#VALUE!</v>
      </c>
      <c r="B2982" t="s">
        <v>8008</v>
      </c>
      <c r="C2982" t="s">
        <v>8009</v>
      </c>
      <c r="D2982" s="31" cm="1">
        <f t="array" aca="1" ref="D2982" ca="1">_FV(A2982,"Last trade time",TRUE)</f>
        <v>45824.84027780078</v>
      </c>
      <c r="E2982" s="23" cm="1">
        <f t="array" aca="1" ref="E2982" ca="1">_FV(A2982,"Price")</f>
        <v>26.045000000000002</v>
      </c>
      <c r="F2982" s="27" cm="1">
        <f t="array" aca="1" ref="F2982" ca="1">_FV(A2982,"Change (%)",TRUE)</f>
        <v>1.9199999999999998E-4</v>
      </c>
      <c r="G2982" s="26" cm="1">
        <f t="array" aca="1" ref="G2982" ca="1">_FV(A2982,"Change")</f>
        <v>5.0000000000000001E-3</v>
      </c>
      <c r="H2982" s="23" cm="1">
        <f t="array" aca="1" ref="H2982" ca="1">_FV(A2982,"Open")</f>
        <v>26.07</v>
      </c>
      <c r="I2982" s="23" cm="1">
        <f t="array" aca="1" ref="I2982" ca="1">_FV(A2982,"Low")</f>
        <v>26.03</v>
      </c>
      <c r="J2982" s="23" cm="1">
        <f t="array" aca="1" ref="J2982" ca="1">_FV(A2982,"High")</f>
        <v>26.07</v>
      </c>
      <c r="K2982" s="23" cm="1">
        <f t="array" aca="1" ref="K2982" ca="1">_FV(A2982,"Previous close",TRUE)</f>
        <v>26.04</v>
      </c>
      <c r="L2982" s="26"/>
      <c r="M2982" s="23" cm="1">
        <f t="array" aca="1" ref="M2982" ca="1">_FV(A2982,"52 week low",TRUE)</f>
        <v>25.55</v>
      </c>
      <c r="N2982" s="23" cm="1">
        <f t="array" aca="1" ref="N2982" ca="1">_FV(A2982,"52 week high",TRUE)</f>
        <v>26.34</v>
      </c>
      <c r="O2982" s="8" cm="1">
        <f t="array" aca="1" ref="O2982" ca="1">_FV(A2982,"Volume")</f>
        <v>248288</v>
      </c>
      <c r="P2982" s="7" cm="1">
        <f t="array" aca="1" ref="P2982" ca="1">_FV(A2982,"Volume average",TRUE)</f>
        <v>169899</v>
      </c>
      <c r="Q2982" t="s">
        <v>6200</v>
      </c>
      <c r="S2982" t="s">
        <v>4261</v>
      </c>
      <c r="T2982" s="25" cm="1">
        <f t="array" aca="1" ref="T2982" ca="1">_FV(A2982,"Expense ratio",TRUE)</f>
        <v>2.5000000000000001E-3</v>
      </c>
      <c r="U2982" s="24" cm="1">
        <f t="array" aca="1" ref="U2982" ca="1">_FV(A2982,"Market cap",TRUE)</f>
        <v>671661269.55999994</v>
      </c>
      <c r="V2982" s="4">
        <v>671661248</v>
      </c>
      <c r="W2982" s="4">
        <v>671661248</v>
      </c>
      <c r="X2982" t="s">
        <v>8010</v>
      </c>
      <c r="Y2982" t="s">
        <v>1048</v>
      </c>
      <c r="Z2982" s="5">
        <v>25.94</v>
      </c>
      <c r="AA2982" s="20"/>
      <c r="AB2982" s="5">
        <v>3.0099999999999998E-2</v>
      </c>
      <c r="AC2982" s="4">
        <v>174706</v>
      </c>
      <c r="AE2982" s="5">
        <v>1.206099232487712</v>
      </c>
      <c r="AF2982" s="5">
        <v>4.1467385353733288</v>
      </c>
      <c r="AI2982" s="4">
        <v>174706</v>
      </c>
      <c r="AJ2982" s="5">
        <v>4537988.3500000006</v>
      </c>
      <c r="AL2982" s="5">
        <v>26.34</v>
      </c>
      <c r="AM2982" s="5">
        <v>25.55</v>
      </c>
      <c r="AN2982" t="s">
        <v>90</v>
      </c>
      <c r="AO2982" t="str" cm="1">
        <f t="array" aca="1" ref="AO2982" ca="1">_FV(A2982,"Currency")</f>
        <v>USD</v>
      </c>
      <c r="AP2982" t="str" cm="1">
        <f t="array" aca="1" ref="AP2982" ca="1">_FV(A2982,"Exchange")</f>
        <v>NYSE Arca</v>
      </c>
      <c r="AQ2982" s="6" t="str" cm="1">
        <f t="array" aca="1" ref="AQ2982" ca="1">_FV(A2982,"Exchange abbreviation",TRUE)</f>
        <v>ARCX</v>
      </c>
      <c r="AR2982" t="str" cm="1">
        <f t="array" aca="1" ref="AR2982" ca="1">_FV(A2982,"Instrument type",TRUE)</f>
        <v>ETF</v>
      </c>
    </row>
    <row r="2983" spans="1:44" ht="18.75" customHeight="1" x14ac:dyDescent="0.25">
      <c r="A2983" t="e" vm="2995">
        <v>#VALUE!</v>
      </c>
      <c r="B2983" t="s">
        <v>8011</v>
      </c>
      <c r="C2983" t="s">
        <v>8012</v>
      </c>
      <c r="D2983" s="31" cm="1">
        <f t="array" aca="1" ref="D2983" ca="1">_FV(A2983,"Last trade time",TRUE)</f>
        <v>45824.840324675781</v>
      </c>
      <c r="E2983" s="23" cm="1">
        <f t="array" aca="1" ref="E2983" ca="1">_FV(A2983,"Price")</f>
        <v>50.8</v>
      </c>
      <c r="F2983" s="27" cm="1">
        <f t="array" aca="1" ref="F2983" ca="1">_FV(A2983,"Change (%)",TRUE)</f>
        <v>1.9689999999999999E-4</v>
      </c>
      <c r="G2983" s="26" cm="1">
        <f t="array" aca="1" ref="G2983" ca="1">_FV(A2983,"Change")</f>
        <v>0.01</v>
      </c>
      <c r="H2983" s="23" cm="1">
        <f t="array" aca="1" ref="H2983" ca="1">_FV(A2983,"Open")</f>
        <v>50.79</v>
      </c>
      <c r="I2983" s="23" cm="1">
        <f t="array" aca="1" ref="I2983" ca="1">_FV(A2983,"Low")</f>
        <v>50.782499999999999</v>
      </c>
      <c r="J2983" s="23" cm="1">
        <f t="array" aca="1" ref="J2983" ca="1">_FV(A2983,"High")</f>
        <v>50.8399</v>
      </c>
      <c r="K2983" s="23" cm="1">
        <f t="array" aca="1" ref="K2983" ca="1">_FV(A2983,"Previous close",TRUE)</f>
        <v>50.79</v>
      </c>
      <c r="L2983" s="26"/>
      <c r="M2983" s="23" cm="1">
        <f t="array" aca="1" ref="M2983" ca="1">_FV(A2983,"52 week low",TRUE)</f>
        <v>50.06</v>
      </c>
      <c r="N2983" s="23" cm="1">
        <f t="array" aca="1" ref="N2983" ca="1">_FV(A2983,"52 week high",TRUE)</f>
        <v>51.404800000000002</v>
      </c>
      <c r="O2983" s="8" cm="1">
        <f t="array" aca="1" ref="O2983" ca="1">_FV(A2983,"Volume")</f>
        <v>779109</v>
      </c>
      <c r="P2983" s="7" cm="1">
        <f t="array" aca="1" ref="P2983" ca="1">_FV(A2983,"Volume average",TRUE)</f>
        <v>390043</v>
      </c>
      <c r="Q2983" t="s">
        <v>2519</v>
      </c>
      <c r="S2983" t="s">
        <v>2067</v>
      </c>
      <c r="T2983" s="25" cm="1">
        <f t="array" aca="1" ref="T2983" ca="1">_FV(A2983,"Expense ratio",TRUE)</f>
        <v>2.5000000000000001E-3</v>
      </c>
      <c r="U2983" s="24" cm="1">
        <f t="array" aca="1" ref="U2983" ca="1">_FV(A2983,"Market cap",TRUE)</f>
        <v>3286435681.0700002</v>
      </c>
      <c r="V2983" s="4">
        <v>3286435584</v>
      </c>
      <c r="W2983" s="4">
        <v>3286435584</v>
      </c>
      <c r="Y2983" t="s">
        <v>206</v>
      </c>
      <c r="Z2983" s="5">
        <v>50.621670000000002</v>
      </c>
      <c r="AA2983" s="20"/>
      <c r="AB2983" s="5">
        <v>4.8899997000000001E-2</v>
      </c>
      <c r="AC2983" s="4">
        <v>485419</v>
      </c>
      <c r="AE2983" s="5">
        <v>2.4016940972742429</v>
      </c>
      <c r="AF2983" s="5">
        <v>6.0816688565314747</v>
      </c>
      <c r="AI2983" s="4">
        <v>485419</v>
      </c>
      <c r="AJ2983" s="5">
        <v>24591326.539999999</v>
      </c>
      <c r="AL2983" s="5">
        <v>51.4</v>
      </c>
      <c r="AM2983" s="5">
        <v>50.06</v>
      </c>
      <c r="AN2983" t="s">
        <v>82</v>
      </c>
      <c r="AO2983" t="str" cm="1">
        <f t="array" aca="1" ref="AO2983" ca="1">_FV(A2983,"Currency")</f>
        <v>USD</v>
      </c>
      <c r="AP2983" t="str" cm="1">
        <f t="array" aca="1" ref="AP2983" ca="1">_FV(A2983,"Exchange")</f>
        <v>CBOE BZX Exchange</v>
      </c>
      <c r="AQ2983" s="6" t="str" cm="1">
        <f t="array" aca="1" ref="AQ2983" ca="1">_FV(A2983,"Exchange abbreviation",TRUE)</f>
        <v>BATS</v>
      </c>
      <c r="AR2983" t="str" cm="1">
        <f t="array" aca="1" ref="AR2983" ca="1">_FV(A2983,"Instrument type",TRUE)</f>
        <v>ETF</v>
      </c>
    </row>
    <row r="2984" spans="1:44" ht="18.75" customHeight="1" x14ac:dyDescent="0.25">
      <c r="A2984" t="e" vm="2996">
        <v>#VALUE!</v>
      </c>
      <c r="B2984" t="s">
        <v>8013</v>
      </c>
      <c r="C2984" t="s">
        <v>8014</v>
      </c>
      <c r="D2984" s="31" cm="1">
        <f t="array" aca="1" ref="D2984" ca="1">_FV(A2984,"Last trade time",TRUE)</f>
        <v>45824.840308425781</v>
      </c>
      <c r="E2984" s="23" cm="1">
        <f t="array" aca="1" ref="E2984" ca="1">_FV(A2984,"Price")</f>
        <v>45.06</v>
      </c>
      <c r="F2984" s="27" cm="1">
        <f t="array" aca="1" ref="F2984" ca="1">_FV(A2984,"Change (%)",TRUE)</f>
        <v>6.0209999999999994E-3</v>
      </c>
      <c r="G2984" s="26" cm="1">
        <f t="array" aca="1" ref="G2984" ca="1">_FV(A2984,"Change")</f>
        <v>0.2697</v>
      </c>
      <c r="H2984" s="23" cm="1">
        <f t="array" aca="1" ref="H2984" ca="1">_FV(A2984,"Open")</f>
        <v>45.09</v>
      </c>
      <c r="I2984" s="23" cm="1">
        <f t="array" aca="1" ref="I2984" ca="1">_FV(A2984,"Low")</f>
        <v>45.04</v>
      </c>
      <c r="J2984" s="23" cm="1">
        <f t="array" aca="1" ref="J2984" ca="1">_FV(A2984,"High")</f>
        <v>45.09</v>
      </c>
      <c r="K2984" s="23" cm="1">
        <f t="array" aca="1" ref="K2984" ca="1">_FV(A2984,"Previous close",TRUE)</f>
        <v>44.790300000000002</v>
      </c>
      <c r="L2984" s="26"/>
      <c r="M2984" s="23" cm="1">
        <f t="array" aca="1" ref="M2984" ca="1">_FV(A2984,"52 week low",TRUE)</f>
        <v>38.569899999999997</v>
      </c>
      <c r="N2984" s="23" cm="1">
        <f t="array" aca="1" ref="N2984" ca="1">_FV(A2984,"52 week high",TRUE)</f>
        <v>51.195</v>
      </c>
      <c r="O2984" s="8" cm="1">
        <f t="array" aca="1" ref="O2984" ca="1">_FV(A2984,"Volume")</f>
        <v>3388</v>
      </c>
      <c r="P2984" s="7" cm="1">
        <f t="array" aca="1" ref="P2984" ca="1">_FV(A2984,"Volume average",TRUE)</f>
        <v>7092</v>
      </c>
      <c r="Q2984" t="s">
        <v>449</v>
      </c>
      <c r="T2984" s="25" cm="1">
        <f t="array" aca="1" ref="T2984" ca="1">_FV(A2984,"Expense ratio",TRUE)</f>
        <v>2.5000000000000001E-3</v>
      </c>
      <c r="U2984" s="24" cm="1">
        <f t="array" aca="1" ref="U2984" ca="1">_FV(A2984,"Market cap",TRUE)</f>
        <v>41445089.149999999</v>
      </c>
      <c r="V2984" s="16"/>
      <c r="W2984" s="16"/>
      <c r="Z2984" s="18"/>
      <c r="AA2984" s="20"/>
      <c r="AB2984" s="20"/>
      <c r="AC2984" s="21">
        <v>7319</v>
      </c>
      <c r="AE2984" s="18"/>
      <c r="AF2984" s="20"/>
      <c r="AI2984" s="21"/>
      <c r="AJ2984" s="18"/>
      <c r="AL2984" s="18"/>
      <c r="AM2984" s="18"/>
      <c r="AN2984" t="s">
        <v>73</v>
      </c>
      <c r="AO2984" t="str" cm="1">
        <f t="array" aca="1" ref="AO2984" ca="1">_FV(A2984,"Currency")</f>
        <v>USD</v>
      </c>
      <c r="AP2984" t="str" cm="1">
        <f t="array" aca="1" ref="AP2984" ca="1">_FV(A2984,"Exchange")</f>
        <v>CBOE BZX Exchange</v>
      </c>
      <c r="AQ2984" s="6" t="str" cm="1">
        <f t="array" aca="1" ref="AQ2984" ca="1">_FV(A2984,"Exchange abbreviation",TRUE)</f>
        <v>BATS</v>
      </c>
      <c r="AR2984" t="str" cm="1">
        <f t="array" aca="1" ref="AR2984" ca="1">_FV(A2984,"Instrument type",TRUE)</f>
        <v>ETF</v>
      </c>
    </row>
    <row r="2985" spans="1:44" ht="18.75" customHeight="1" x14ac:dyDescent="0.25">
      <c r="A2985" t="e" vm="2997">
        <v>#VALUE!</v>
      </c>
      <c r="B2985" t="s">
        <v>8015</v>
      </c>
      <c r="C2985" t="s">
        <v>8016</v>
      </c>
      <c r="D2985" s="31" cm="1">
        <f t="array" aca="1" ref="D2985" ca="1">_FV(A2985,"Last trade time",TRUE)</f>
        <v>45824.84027780078</v>
      </c>
      <c r="E2985" s="23" cm="1">
        <f t="array" aca="1" ref="E2985" ca="1">_FV(A2985,"Price")</f>
        <v>18.66</v>
      </c>
      <c r="F2985" s="27" cm="1">
        <f t="array" aca="1" ref="F2985" ca="1">_FV(A2985,"Change (%)",TRUE)</f>
        <v>5.3620000000000002E-4</v>
      </c>
      <c r="G2985" s="26" cm="1">
        <f t="array" aca="1" ref="G2985" ca="1">_FV(A2985,"Change")</f>
        <v>0.01</v>
      </c>
      <c r="H2985" s="23" cm="1">
        <f t="array" aca="1" ref="H2985" ca="1">_FV(A2985,"Open")</f>
        <v>18.66</v>
      </c>
      <c r="I2985" s="23" cm="1">
        <f t="array" aca="1" ref="I2985" ca="1">_FV(A2985,"Low")</f>
        <v>18.6465</v>
      </c>
      <c r="J2985" s="23" cm="1">
        <f t="array" aca="1" ref="J2985" ca="1">_FV(A2985,"High")</f>
        <v>18.68</v>
      </c>
      <c r="K2985" s="23" cm="1">
        <f t="array" aca="1" ref="K2985" ca="1">_FV(A2985,"Previous close",TRUE)</f>
        <v>18.649999999999999</v>
      </c>
      <c r="L2985" s="26"/>
      <c r="M2985" s="23" cm="1">
        <f t="array" aca="1" ref="M2985" ca="1">_FV(A2985,"52 week low",TRUE)</f>
        <v>18.22</v>
      </c>
      <c r="N2985" s="23" cm="1">
        <f t="array" aca="1" ref="N2985" ca="1">_FV(A2985,"52 week high",TRUE)</f>
        <v>18.87</v>
      </c>
      <c r="O2985" s="8" cm="1">
        <f t="array" aca="1" ref="O2985" ca="1">_FV(A2985,"Volume")</f>
        <v>7426</v>
      </c>
      <c r="P2985" s="7" cm="1">
        <f t="array" aca="1" ref="P2985" ca="1">_FV(A2985,"Volume average",TRUE)</f>
        <v>21752</v>
      </c>
      <c r="Q2985" t="s">
        <v>2519</v>
      </c>
      <c r="S2985" t="s">
        <v>3356</v>
      </c>
      <c r="T2985" s="25" cm="1">
        <f t="array" aca="1" ref="T2985" ca="1">_FV(A2985,"Expense ratio",TRUE)</f>
        <v>2.5000000000000001E-3</v>
      </c>
      <c r="U2985" s="24" cm="1">
        <f t="array" aca="1" ref="U2985" ca="1">_FV(A2985,"Market cap",TRUE)</f>
        <v>61485343.710000001</v>
      </c>
      <c r="V2985" s="4">
        <v>61485344</v>
      </c>
      <c r="W2985" s="4">
        <v>61485344</v>
      </c>
      <c r="Y2985" t="s">
        <v>8017</v>
      </c>
      <c r="Z2985" s="5">
        <v>18.55</v>
      </c>
      <c r="AA2985" s="20"/>
      <c r="AB2985" s="5">
        <v>4.7199998E-2</v>
      </c>
      <c r="AC2985" s="4">
        <v>23833</v>
      </c>
      <c r="AE2985" s="5">
        <v>3.0673329029993872</v>
      </c>
      <c r="AF2985" s="5">
        <v>6.4463885346943028</v>
      </c>
      <c r="AI2985" s="4">
        <v>23833</v>
      </c>
      <c r="AJ2985" s="5">
        <v>442087.85019999999</v>
      </c>
      <c r="AL2985" s="5">
        <v>18.87</v>
      </c>
      <c r="AM2985" s="5">
        <v>18.22</v>
      </c>
      <c r="AN2985" t="s">
        <v>47</v>
      </c>
      <c r="AO2985" t="str" cm="1">
        <f t="array" aca="1" ref="AO2985" ca="1">_FV(A2985,"Currency")</f>
        <v>USD</v>
      </c>
      <c r="AP2985" t="str" cm="1">
        <f t="array" aca="1" ref="AP2985" ca="1">_FV(A2985,"Exchange")</f>
        <v>NYSE Arca</v>
      </c>
      <c r="AQ2985" s="6" t="str" cm="1">
        <f t="array" aca="1" ref="AQ2985" ca="1">_FV(A2985,"Exchange abbreviation",TRUE)</f>
        <v>ARCX</v>
      </c>
      <c r="AR2985" t="str" cm="1">
        <f t="array" aca="1" ref="AR2985" ca="1">_FV(A2985,"Instrument type",TRUE)</f>
        <v>ETF</v>
      </c>
    </row>
    <row r="2986" spans="1:44" ht="18.75" customHeight="1" x14ac:dyDescent="0.25">
      <c r="A2986" t="e" vm="2998">
        <v>#VALUE!</v>
      </c>
      <c r="B2986" t="s">
        <v>8018</v>
      </c>
      <c r="C2986" t="s">
        <v>8019</v>
      </c>
      <c r="D2986" s="31" cm="1">
        <f t="array" aca="1" ref="D2986" ca="1">_FV(A2986,"Last trade time",TRUE)</f>
        <v>45824.840277789066</v>
      </c>
      <c r="E2986" s="23" cm="1">
        <f t="array" aca="1" ref="E2986" ca="1">_FV(A2986,"Price")</f>
        <v>25.85</v>
      </c>
      <c r="F2986" s="27" cm="1">
        <f t="array" aca="1" ref="F2986" ca="1">_FV(A2986,"Change (%)",TRUE)</f>
        <v>3.8699999999999997E-4</v>
      </c>
      <c r="G2986" s="26" cm="1">
        <f t="array" aca="1" ref="G2986" ca="1">_FV(A2986,"Change")</f>
        <v>0.01</v>
      </c>
      <c r="H2986" s="23" cm="1">
        <f t="array" aca="1" ref="H2986" ca="1">_FV(A2986,"Open")</f>
        <v>25.83</v>
      </c>
      <c r="I2986" s="23" cm="1">
        <f t="array" aca="1" ref="I2986" ca="1">_FV(A2986,"Low")</f>
        <v>25.83</v>
      </c>
      <c r="J2986" s="23" cm="1">
        <f t="array" aca="1" ref="J2986" ca="1">_FV(A2986,"High")</f>
        <v>25.86</v>
      </c>
      <c r="K2986" s="23" cm="1">
        <f t="array" aca="1" ref="K2986" ca="1">_FV(A2986,"Previous close",TRUE)</f>
        <v>25.84</v>
      </c>
      <c r="L2986" s="26"/>
      <c r="M2986" s="23" cm="1">
        <f t="array" aca="1" ref="M2986" ca="1">_FV(A2986,"52 week low",TRUE)</f>
        <v>25.38</v>
      </c>
      <c r="N2986" s="23" cm="1">
        <f t="array" aca="1" ref="N2986" ca="1">_FV(A2986,"52 week high",TRUE)</f>
        <v>26.015000000000001</v>
      </c>
      <c r="O2986" s="8" cm="1">
        <f t="array" aca="1" ref="O2986" ca="1">_FV(A2986,"Volume")</f>
        <v>283394</v>
      </c>
      <c r="P2986" s="7" cm="1">
        <f t="array" aca="1" ref="P2986" ca="1">_FV(A2986,"Volume average",TRUE)</f>
        <v>297701</v>
      </c>
      <c r="Q2986" t="s">
        <v>2519</v>
      </c>
      <c r="S2986" t="s">
        <v>4261</v>
      </c>
      <c r="T2986" s="25" cm="1">
        <f t="array" aca="1" ref="T2986" ca="1">_FV(A2986,"Expense ratio",TRUE)</f>
        <v>2.5000000000000001E-3</v>
      </c>
      <c r="U2986" s="24" cm="1">
        <f t="array" aca="1" ref="U2986" ca="1">_FV(A2986,"Market cap",TRUE)</f>
        <v>1251555089.23</v>
      </c>
      <c r="V2986" s="4">
        <v>1251555072</v>
      </c>
      <c r="W2986" s="4">
        <v>1251555072</v>
      </c>
      <c r="X2986" t="s">
        <v>8020</v>
      </c>
      <c r="Y2986" t="s">
        <v>4392</v>
      </c>
      <c r="Z2986" s="5">
        <v>25.75</v>
      </c>
      <c r="AA2986" s="20"/>
      <c r="AB2986" s="5">
        <v>4.5700002000000003E-2</v>
      </c>
      <c r="AC2986" s="4">
        <v>314579</v>
      </c>
      <c r="AE2986" s="5">
        <v>2.508669015378961</v>
      </c>
      <c r="AF2986" s="5">
        <v>5.8073705125379682</v>
      </c>
      <c r="AI2986" s="4">
        <v>314579</v>
      </c>
      <c r="AJ2986" s="5">
        <v>8103555.04</v>
      </c>
      <c r="AL2986" s="5">
        <v>26.015000000000001</v>
      </c>
      <c r="AM2986" s="5">
        <v>25.38</v>
      </c>
      <c r="AN2986" t="s">
        <v>90</v>
      </c>
      <c r="AO2986" t="str" cm="1">
        <f t="array" aca="1" ref="AO2986" ca="1">_FV(A2986,"Currency")</f>
        <v>USD</v>
      </c>
      <c r="AP2986" t="str" cm="1">
        <f t="array" aca="1" ref="AP2986" ca="1">_FV(A2986,"Exchange")</f>
        <v>NYSE Arca</v>
      </c>
      <c r="AQ2986" s="6" t="str" cm="1">
        <f t="array" aca="1" ref="AQ2986" ca="1">_FV(A2986,"Exchange abbreviation",TRUE)</f>
        <v>ARCX</v>
      </c>
      <c r="AR2986" t="str" cm="1">
        <f t="array" aca="1" ref="AR2986" ca="1">_FV(A2986,"Instrument type",TRUE)</f>
        <v>ETF</v>
      </c>
    </row>
    <row r="2987" spans="1:44" ht="18.75" customHeight="1" x14ac:dyDescent="0.25">
      <c r="A2987" t="e" vm="2999">
        <v>#VALUE!</v>
      </c>
      <c r="B2987" t="s">
        <v>8021</v>
      </c>
      <c r="C2987" t="s">
        <v>8022</v>
      </c>
      <c r="D2987" s="31" cm="1">
        <f t="array" aca="1" ref="D2987" ca="1">_FV(A2987,"Last trade time",TRUE)</f>
        <v>45824.840299791409</v>
      </c>
      <c r="E2987" s="23" cm="1">
        <f t="array" aca="1" ref="E2987" ca="1">_FV(A2987,"Price")</f>
        <v>87.784999999999997</v>
      </c>
      <c r="F2987" s="27" cm="1">
        <f t="array" aca="1" ref="F2987" ca="1">_FV(A2987,"Change (%)",TRUE)</f>
        <v>1.426E-3</v>
      </c>
      <c r="G2987" s="26" cm="1">
        <f t="array" aca="1" ref="G2987" ca="1">_FV(A2987,"Change")</f>
        <v>0.125</v>
      </c>
      <c r="H2987" s="23" cm="1">
        <f t="array" aca="1" ref="H2987" ca="1">_FV(A2987,"Open")</f>
        <v>87.77</v>
      </c>
      <c r="I2987" s="23" cm="1">
        <f t="array" aca="1" ref="I2987" ca="1">_FV(A2987,"Low")</f>
        <v>87.76</v>
      </c>
      <c r="J2987" s="23" cm="1">
        <f t="array" aca="1" ref="J2987" ca="1">_FV(A2987,"High")</f>
        <v>87.82</v>
      </c>
      <c r="K2987" s="23" cm="1">
        <f t="array" aca="1" ref="K2987" ca="1">_FV(A2987,"Previous close",TRUE)</f>
        <v>87.66</v>
      </c>
      <c r="L2987" s="26"/>
      <c r="M2987" s="23" cm="1">
        <f t="array" aca="1" ref="M2987" ca="1">_FV(A2987,"52 week low",TRUE)</f>
        <v>85.36</v>
      </c>
      <c r="N2987" s="23" cm="1">
        <f t="array" aca="1" ref="N2987" ca="1">_FV(A2987,"52 week high",TRUE)</f>
        <v>88.92</v>
      </c>
      <c r="O2987" s="8" cm="1">
        <f t="array" aca="1" ref="O2987" ca="1">_FV(A2987,"Volume")</f>
        <v>1720</v>
      </c>
      <c r="P2987" s="7" cm="1">
        <f t="array" aca="1" ref="P2987" ca="1">_FV(A2987,"Volume average",TRUE)</f>
        <v>5520</v>
      </c>
      <c r="Q2987" t="s">
        <v>4104</v>
      </c>
      <c r="R2987" t="s">
        <v>4105</v>
      </c>
      <c r="S2987" t="s">
        <v>2067</v>
      </c>
      <c r="T2987" s="25" cm="1">
        <f t="array" aca="1" ref="T2987" ca="1">_FV(A2987,"Expense ratio",TRUE)</f>
        <v>2.5000000000000001E-3</v>
      </c>
      <c r="U2987" s="24" cm="1">
        <f t="array" aca="1" ref="U2987" ca="1">_FV(A2987,"Market cap",TRUE)</f>
        <v>74592411.739999995</v>
      </c>
      <c r="V2987" s="4">
        <v>74592408</v>
      </c>
      <c r="W2987" s="4">
        <v>74592408</v>
      </c>
      <c r="Y2987" t="s">
        <v>8023</v>
      </c>
      <c r="Z2987" s="5">
        <v>87.230360000000005</v>
      </c>
      <c r="AA2987" s="19">
        <v>10.920422</v>
      </c>
      <c r="AB2987" s="5">
        <v>5.1599998000000001E-2</v>
      </c>
      <c r="AC2987" s="4">
        <v>4901</v>
      </c>
      <c r="AE2987" s="5">
        <v>2.658411789095938</v>
      </c>
      <c r="AF2987" s="5">
        <v>7.4127387289799618</v>
      </c>
      <c r="AI2987" s="4">
        <v>4901</v>
      </c>
      <c r="AJ2987" s="5">
        <v>427881.80500000011</v>
      </c>
      <c r="AL2987" s="5">
        <v>88.92</v>
      </c>
      <c r="AM2987" s="5">
        <v>85.36</v>
      </c>
      <c r="AN2987" t="s">
        <v>47</v>
      </c>
      <c r="AO2987" t="str" cm="1">
        <f t="array" aca="1" ref="AO2987" ca="1">_FV(A2987,"Currency")</f>
        <v>USD</v>
      </c>
      <c r="AP2987" t="str" cm="1">
        <f t="array" aca="1" ref="AP2987" ca="1">_FV(A2987,"Exchange")</f>
        <v>CBOE BZX Exchange</v>
      </c>
      <c r="AQ2987" s="6" t="str" cm="1">
        <f t="array" aca="1" ref="AQ2987" ca="1">_FV(A2987,"Exchange abbreviation",TRUE)</f>
        <v>BATS</v>
      </c>
      <c r="AR2987" t="str" cm="1">
        <f t="array" aca="1" ref="AR2987" ca="1">_FV(A2987,"Instrument type",TRUE)</f>
        <v>ETF</v>
      </c>
    </row>
    <row r="2988" spans="1:44" ht="18.75" customHeight="1" x14ac:dyDescent="0.25">
      <c r="A2988" t="e" vm="3000">
        <v>#VALUE!</v>
      </c>
      <c r="B2988" t="s">
        <v>8024</v>
      </c>
      <c r="C2988" t="s">
        <v>8025</v>
      </c>
      <c r="D2988" s="31" cm="1">
        <f t="array" aca="1" ref="D2988" ca="1">_FV(A2988,"Last trade time",TRUE)</f>
        <v>45824.840277823438</v>
      </c>
      <c r="E2988" s="23" cm="1">
        <f t="array" aca="1" ref="E2988" ca="1">_FV(A2988,"Price")</f>
        <v>50.15</v>
      </c>
      <c r="F2988" s="27" cm="1">
        <f t="array" aca="1" ref="F2988" ca="1">_FV(A2988,"Change (%)",TRUE)</f>
        <v>-1.1949999999999999E-3</v>
      </c>
      <c r="G2988" s="26" cm="1">
        <f t="array" aca="1" ref="G2988" ca="1">_FV(A2988,"Change")</f>
        <v>-0.06</v>
      </c>
      <c r="H2988" s="23" cm="1">
        <f t="array" aca="1" ref="H2988" ca="1">_FV(A2988,"Open")</f>
        <v>50.11</v>
      </c>
      <c r="I2988" s="23" cm="1">
        <f t="array" aca="1" ref="I2988" ca="1">_FV(A2988,"Low")</f>
        <v>50.061399999999999</v>
      </c>
      <c r="J2988" s="23" cm="1">
        <f t="array" aca="1" ref="J2988" ca="1">_FV(A2988,"High")</f>
        <v>50.218600000000002</v>
      </c>
      <c r="K2988" s="23" cm="1">
        <f t="array" aca="1" ref="K2988" ca="1">_FV(A2988,"Previous close",TRUE)</f>
        <v>50.21</v>
      </c>
      <c r="L2988" s="26"/>
      <c r="M2988" s="23" cm="1">
        <f t="array" aca="1" ref="M2988" ca="1">_FV(A2988,"52 week low",TRUE)</f>
        <v>48.920099999999998</v>
      </c>
      <c r="N2988" s="23" cm="1">
        <f t="array" aca="1" ref="N2988" ca="1">_FV(A2988,"52 week high",TRUE)</f>
        <v>51</v>
      </c>
      <c r="O2988" s="8" cm="1">
        <f t="array" aca="1" ref="O2988" ca="1">_FV(A2988,"Volume")</f>
        <v>58168</v>
      </c>
      <c r="P2988" s="7" cm="1">
        <f t="array" aca="1" ref="P2988" ca="1">_FV(A2988,"Volume average",TRUE)</f>
        <v>19128</v>
      </c>
      <c r="Q2988" t="s">
        <v>2519</v>
      </c>
      <c r="S2988" t="s">
        <v>4555</v>
      </c>
      <c r="T2988" s="25" cm="1">
        <f t="array" aca="1" ref="T2988" ca="1">_FV(A2988,"Expense ratio",TRUE)</f>
        <v>2.5000000000000001E-3</v>
      </c>
      <c r="U2988" s="24" cm="1">
        <f t="array" aca="1" ref="U2988" ca="1">_FV(A2988,"Market cap",TRUE)</f>
        <v>230076579.84</v>
      </c>
      <c r="V2988" s="4">
        <v>230076576</v>
      </c>
      <c r="W2988" s="4">
        <v>230076576</v>
      </c>
      <c r="Y2988" t="s">
        <v>2574</v>
      </c>
      <c r="Z2988" s="5">
        <v>49.914360000000002</v>
      </c>
      <c r="AB2988" s="19">
        <v>4.2600001999999998E-2</v>
      </c>
      <c r="AC2988" s="4">
        <v>23698</v>
      </c>
      <c r="AE2988" s="5">
        <v>2.6199227769759799</v>
      </c>
      <c r="AF2988" s="19">
        <v>6.3693221531057054</v>
      </c>
      <c r="AI2988" s="4">
        <v>23698</v>
      </c>
      <c r="AJ2988" s="5">
        <v>1185383.4391999999</v>
      </c>
      <c r="AL2988" s="4">
        <v>51</v>
      </c>
      <c r="AM2988" s="5">
        <v>48.92</v>
      </c>
      <c r="AN2988" t="s">
        <v>90</v>
      </c>
      <c r="AO2988" t="str" cm="1">
        <f t="array" aca="1" ref="AO2988" ca="1">_FV(A2988,"Currency")</f>
        <v>USD</v>
      </c>
      <c r="AP2988" t="str" cm="1">
        <f t="array" aca="1" ref="AP2988" ca="1">_FV(A2988,"Exchange")</f>
        <v>NYSE Arca</v>
      </c>
      <c r="AQ2988" s="6" t="str" cm="1">
        <f t="array" aca="1" ref="AQ2988" ca="1">_FV(A2988,"Exchange abbreviation",TRUE)</f>
        <v>ARCX</v>
      </c>
      <c r="AR2988" t="str" cm="1">
        <f t="array" aca="1" ref="AR2988" ca="1">_FV(A2988,"Instrument type",TRUE)</f>
        <v>ETF</v>
      </c>
    </row>
    <row r="2989" spans="1:44" ht="18.75" customHeight="1" x14ac:dyDescent="0.25">
      <c r="A2989" t="e" vm="3001">
        <v>#VALUE!</v>
      </c>
      <c r="B2989" t="s">
        <v>8026</v>
      </c>
      <c r="C2989" t="s">
        <v>8027</v>
      </c>
      <c r="D2989" s="31" cm="1">
        <f t="array" aca="1" ref="D2989" ca="1">_FV(A2989,"Last trade time",TRUE)</f>
        <v>45824.907041353908</v>
      </c>
      <c r="E2989" s="23" cm="1">
        <f t="array" aca="1" ref="E2989" ca="1">_FV(A2989,"Price")</f>
        <v>72.27</v>
      </c>
      <c r="F2989" s="27" cm="1">
        <f t="array" aca="1" ref="F2989" ca="1">_FV(A2989,"Change (%)",TRUE)</f>
        <v>-2.209E-3</v>
      </c>
      <c r="G2989" s="26" cm="1">
        <f t="array" aca="1" ref="G2989" ca="1">_FV(A2989,"Change")</f>
        <v>-0.16</v>
      </c>
      <c r="H2989" s="23" cm="1">
        <f t="array" aca="1" ref="H2989" ca="1">_FV(A2989,"Open")</f>
        <v>72.73</v>
      </c>
      <c r="I2989" s="23" cm="1">
        <f t="array" aca="1" ref="I2989" ca="1">_FV(A2989,"Low")</f>
        <v>72.099999999999994</v>
      </c>
      <c r="J2989" s="23" cm="1">
        <f t="array" aca="1" ref="J2989" ca="1">_FV(A2989,"High")</f>
        <v>72.95</v>
      </c>
      <c r="K2989" s="23" cm="1">
        <f t="array" aca="1" ref="K2989" ca="1">_FV(A2989,"Previous close",TRUE)</f>
        <v>72.430000000000007</v>
      </c>
      <c r="L2989" s="26"/>
      <c r="M2989" s="23" cm="1">
        <f t="array" aca="1" ref="M2989" ca="1">_FV(A2989,"52 week low",TRUE)</f>
        <v>64.48</v>
      </c>
      <c r="N2989" s="23" cm="1">
        <f t="array" aca="1" ref="N2989" ca="1">_FV(A2989,"52 week high",TRUE)</f>
        <v>75.430000000000007</v>
      </c>
      <c r="O2989" s="8" cm="1">
        <f t="array" aca="1" ref="O2989" ca="1">_FV(A2989,"Volume")</f>
        <v>1498373</v>
      </c>
      <c r="P2989" s="7" cm="1">
        <f t="array" aca="1" ref="P2989" ca="1">_FV(A2989,"Volume average",TRUE)</f>
        <v>2095047</v>
      </c>
      <c r="Q2989" t="s">
        <v>449</v>
      </c>
      <c r="T2989" s="25" cm="1">
        <f t="array" aca="1" ref="T2989" ca="1">_FV(A2989,"Expense ratio",TRUE)</f>
        <v>2.5000000000000001E-3</v>
      </c>
      <c r="U2989" s="24" cm="1">
        <f t="array" aca="1" ref="U2989" ca="1">_FV(A2989,"Market cap",TRUE)</f>
        <v>8042252826.3999996</v>
      </c>
      <c r="V2989" s="16"/>
      <c r="W2989" s="16"/>
      <c r="Z2989" s="18"/>
      <c r="AA2989" s="20"/>
      <c r="AB2989" s="20"/>
      <c r="AC2989" s="21">
        <v>2199070</v>
      </c>
      <c r="AE2989" s="18"/>
      <c r="AI2989" s="21"/>
      <c r="AJ2989" s="18"/>
      <c r="AL2989" s="18"/>
      <c r="AM2989" s="18"/>
      <c r="AN2989" t="s">
        <v>73</v>
      </c>
      <c r="AO2989" t="str" cm="1">
        <f t="array" aca="1" ref="AO2989" ca="1">_FV(A2989,"Currency")</f>
        <v>USD</v>
      </c>
      <c r="AP2989" t="str" cm="1">
        <f t="array" aca="1" ref="AP2989" ca="1">_FV(A2989,"Exchange")</f>
        <v>NYSE Arca</v>
      </c>
      <c r="AQ2989" s="6" t="str" cm="1">
        <f t="array" aca="1" ref="AQ2989" ca="1">_FV(A2989,"Exchange abbreviation",TRUE)</f>
        <v>ARCX</v>
      </c>
      <c r="AR2989" t="str" cm="1">
        <f t="array" aca="1" ref="AR2989" ca="1">_FV(A2989,"Instrument type",TRUE)</f>
        <v>ETF</v>
      </c>
    </row>
    <row r="2990" spans="1:44" ht="18.75" customHeight="1" x14ac:dyDescent="0.25">
      <c r="A2990" t="e" vm="3002">
        <v>#VALUE!</v>
      </c>
      <c r="B2990" t="s">
        <v>8028</v>
      </c>
      <c r="C2990" t="s">
        <v>8029</v>
      </c>
      <c r="D2990" s="31" cm="1">
        <f t="array" aca="1" ref="D2990" ca="1">_FV(A2990,"Last trade time",TRUE)</f>
        <v>45824.84027780078</v>
      </c>
      <c r="E2990" s="23" cm="1">
        <f t="array" aca="1" ref="E2990" ca="1">_FV(A2990,"Price")</f>
        <v>46.417000000000002</v>
      </c>
      <c r="F2990" s="27" cm="1">
        <f t="array" aca="1" ref="F2990" ca="1">_FV(A2990,"Change (%)",TRUE)</f>
        <v>1.467E-3</v>
      </c>
      <c r="G2990" s="26" cm="1">
        <f t="array" aca="1" ref="G2990" ca="1">_FV(A2990,"Change")</f>
        <v>6.8000000000000005E-2</v>
      </c>
      <c r="H2990" s="23" cm="1">
        <f t="array" aca="1" ref="H2990" ca="1">_FV(A2990,"Open")</f>
        <v>46.4</v>
      </c>
      <c r="I2990" s="23" cm="1">
        <f t="array" aca="1" ref="I2990" ca="1">_FV(A2990,"Low")</f>
        <v>46.330100000000002</v>
      </c>
      <c r="J2990" s="23" cm="1">
        <f t="array" aca="1" ref="J2990" ca="1">_FV(A2990,"High")</f>
        <v>46.459299999999999</v>
      </c>
      <c r="K2990" s="23" cm="1">
        <f t="array" aca="1" ref="K2990" ca="1">_FV(A2990,"Previous close",TRUE)</f>
        <v>46.348999999999997</v>
      </c>
      <c r="L2990" s="26"/>
      <c r="M2990" s="23" cm="1">
        <f t="array" aca="1" ref="M2990" ca="1">_FV(A2990,"52 week low",TRUE)</f>
        <v>42.72</v>
      </c>
      <c r="N2990" s="23" cm="1">
        <f t="array" aca="1" ref="N2990" ca="1">_FV(A2990,"52 week high",TRUE)</f>
        <v>47.42</v>
      </c>
      <c r="O2990" s="8" cm="1">
        <f t="array" aca="1" ref="O2990" ca="1">_FV(A2990,"Volume")</f>
        <v>13915</v>
      </c>
      <c r="P2990" s="7" cm="1">
        <f t="array" aca="1" ref="P2990" ca="1">_FV(A2990,"Volume average",TRUE)</f>
        <v>28031</v>
      </c>
      <c r="Q2990" t="s">
        <v>827</v>
      </c>
      <c r="S2990" t="s">
        <v>2067</v>
      </c>
      <c r="T2990" s="25" cm="1">
        <f t="array" aca="1" ref="T2990" ca="1">_FV(A2990,"Expense ratio",TRUE)</f>
        <v>2.5000000000000001E-3</v>
      </c>
      <c r="U2990" s="24" cm="1">
        <f t="array" aca="1" ref="U2990" ca="1">_FV(A2990,"Market cap",TRUE)</f>
        <v>203551223.84</v>
      </c>
      <c r="V2990" s="4">
        <v>203551216</v>
      </c>
      <c r="W2990" s="4">
        <v>203551216</v>
      </c>
      <c r="Y2990" t="s">
        <v>8030</v>
      </c>
      <c r="Z2990" s="5">
        <v>46.185180000000003</v>
      </c>
      <c r="AB2990" s="5">
        <v>6.59E-2</v>
      </c>
      <c r="AC2990" s="4">
        <v>130471</v>
      </c>
      <c r="AE2990" s="5">
        <v>3.3902342517093231</v>
      </c>
      <c r="AF2990" s="5">
        <v>7.5880011872010211</v>
      </c>
      <c r="AI2990" s="4">
        <v>130471</v>
      </c>
      <c r="AJ2990" s="5">
        <v>6037806.4670000002</v>
      </c>
      <c r="AL2990" s="5">
        <v>47.42</v>
      </c>
      <c r="AM2990" s="5">
        <v>42.72</v>
      </c>
      <c r="AN2990" t="s">
        <v>90</v>
      </c>
      <c r="AO2990" t="str" cm="1">
        <f t="array" aca="1" ref="AO2990" ca="1">_FV(A2990,"Currency")</f>
        <v>USD</v>
      </c>
      <c r="AP2990" t="str" cm="1">
        <f t="array" aca="1" ref="AP2990" ca="1">_FV(A2990,"Exchange")</f>
        <v>NYSE Arca</v>
      </c>
      <c r="AQ2990" s="6" t="str" cm="1">
        <f t="array" aca="1" ref="AQ2990" ca="1">_FV(A2990,"Exchange abbreviation",TRUE)</f>
        <v>ARCX</v>
      </c>
      <c r="AR2990" t="str" cm="1">
        <f t="array" aca="1" ref="AR2990" ca="1">_FV(A2990,"Instrument type",TRUE)</f>
        <v>ETF</v>
      </c>
    </row>
    <row r="2991" spans="1:44" ht="18.75" customHeight="1" x14ac:dyDescent="0.25">
      <c r="A2991" t="e" vm="3003">
        <v>#VALUE!</v>
      </c>
      <c r="B2991" t="s">
        <v>8031</v>
      </c>
      <c r="C2991" t="s">
        <v>8032</v>
      </c>
      <c r="D2991" s="31" cm="1">
        <f t="array" aca="1" ref="D2991" ca="1">_FV(A2991,"Last trade time",TRUE)</f>
        <v>45824.840277789066</v>
      </c>
      <c r="E2991" s="23" cm="1">
        <f t="array" aca="1" ref="E2991" ca="1">_FV(A2991,"Price")</f>
        <v>49.734999999999999</v>
      </c>
      <c r="F2991" s="27" cm="1">
        <f t="array" aca="1" ref="F2991" ca="1">_FV(A2991,"Change (%)",TRUE)</f>
        <v>-3.0150000000000001E-4</v>
      </c>
      <c r="G2991" s="26" cm="1">
        <f t="array" aca="1" ref="G2991" ca="1">_FV(A2991,"Change")</f>
        <v>-1.4999999999999999E-2</v>
      </c>
      <c r="H2991" s="23" cm="1">
        <f t="array" aca="1" ref="H2991" ca="1">_FV(A2991,"Open")</f>
        <v>49.76</v>
      </c>
      <c r="I2991" s="23" cm="1">
        <f t="array" aca="1" ref="I2991" ca="1">_FV(A2991,"Low")</f>
        <v>49.734999999999999</v>
      </c>
      <c r="J2991" s="23" cm="1">
        <f t="array" aca="1" ref="J2991" ca="1">_FV(A2991,"High")</f>
        <v>49.76</v>
      </c>
      <c r="K2991" s="23" cm="1">
        <f t="array" aca="1" ref="K2991" ca="1">_FV(A2991,"Previous close",TRUE)</f>
        <v>49.75</v>
      </c>
      <c r="L2991" s="26"/>
      <c r="M2991" s="23" cm="1">
        <f t="array" aca="1" ref="M2991" ca="1">_FV(A2991,"52 week low",TRUE)</f>
        <v>48.8</v>
      </c>
      <c r="N2991" s="23" cm="1">
        <f t="array" aca="1" ref="N2991" ca="1">_FV(A2991,"52 week high",TRUE)</f>
        <v>51.475000000000001</v>
      </c>
      <c r="O2991" s="8" cm="1">
        <f t="array" aca="1" ref="O2991" ca="1">_FV(A2991,"Volume")</f>
        <v>140</v>
      </c>
      <c r="P2991" s="7" cm="1">
        <f t="array" aca="1" ref="P2991" ca="1">_FV(A2991,"Volume average",TRUE)</f>
        <v>1560</v>
      </c>
      <c r="Q2991" t="s">
        <v>45</v>
      </c>
      <c r="R2991" t="s">
        <v>2128</v>
      </c>
      <c r="T2991" s="25" cm="1">
        <f t="array" aca="1" ref="T2991" ca="1">_FV(A2991,"Expense ratio",TRUE)</f>
        <v>2.5000000000000001E-3</v>
      </c>
      <c r="U2991" s="24" cm="1">
        <f t="array" aca="1" ref="U2991" ca="1">_FV(A2991,"Market cap",TRUE)</f>
        <v>24937855.829999998</v>
      </c>
      <c r="V2991" s="16"/>
      <c r="W2991" s="16"/>
      <c r="Z2991" s="18"/>
      <c r="AA2991" s="20"/>
      <c r="AB2991" s="20"/>
      <c r="AC2991" s="21">
        <v>1247</v>
      </c>
      <c r="AE2991" s="18"/>
      <c r="AF2991" s="20"/>
      <c r="AI2991" s="21"/>
      <c r="AJ2991" s="18"/>
      <c r="AL2991" s="18"/>
      <c r="AM2991" s="18"/>
      <c r="AN2991" t="s">
        <v>73</v>
      </c>
      <c r="AO2991" t="str" cm="1">
        <f t="array" aca="1" ref="AO2991" ca="1">_FV(A2991,"Currency")</f>
        <v>USD</v>
      </c>
      <c r="AP2991" t="str" cm="1">
        <f t="array" aca="1" ref="AP2991" ca="1">_FV(A2991,"Exchange")</f>
        <v>NYSE Arca</v>
      </c>
      <c r="AQ2991" s="6" t="str" cm="1">
        <f t="array" aca="1" ref="AQ2991" ca="1">_FV(A2991,"Exchange abbreviation",TRUE)</f>
        <v>ARCX</v>
      </c>
      <c r="AR2991" t="str" cm="1">
        <f t="array" aca="1" ref="AR2991" ca="1">_FV(A2991,"Instrument type",TRUE)</f>
        <v>ETF</v>
      </c>
    </row>
    <row r="2992" spans="1:44" ht="18.75" customHeight="1" x14ac:dyDescent="0.25">
      <c r="A2992" t="e" vm="3004">
        <v>#VALUE!</v>
      </c>
      <c r="B2992" t="s">
        <v>8033</v>
      </c>
      <c r="C2992" t="s">
        <v>8034</v>
      </c>
      <c r="D2992" s="31" cm="1">
        <f t="array" aca="1" ref="D2992" ca="1">_FV(A2992,"Last trade time",TRUE)</f>
        <v>45824.840277823438</v>
      </c>
      <c r="E2992" s="23" cm="1">
        <f t="array" aca="1" ref="E2992" ca="1">_FV(A2992,"Price")</f>
        <v>24.864999999999998</v>
      </c>
      <c r="F2992" s="27" cm="1">
        <f t="array" aca="1" ref="F2992" ca="1">_FV(A2992,"Change (%)",TRUE)</f>
        <v>1.8129999999999999E-3</v>
      </c>
      <c r="G2992" s="26" cm="1">
        <f t="array" aca="1" ref="G2992" ca="1">_FV(A2992,"Change")</f>
        <v>4.4999999999999998E-2</v>
      </c>
      <c r="H2992" s="23" cm="1">
        <f t="array" aca="1" ref="H2992" ca="1">_FV(A2992,"Open")</f>
        <v>24.79</v>
      </c>
      <c r="I2992" s="23" cm="1">
        <f t="array" aca="1" ref="I2992" ca="1">_FV(A2992,"Low")</f>
        <v>24.79</v>
      </c>
      <c r="J2992" s="23" cm="1">
        <f t="array" aca="1" ref="J2992" ca="1">_FV(A2992,"High")</f>
        <v>24.864999999999998</v>
      </c>
      <c r="K2992" s="23" cm="1">
        <f t="array" aca="1" ref="K2992" ca="1">_FV(A2992,"Previous close",TRUE)</f>
        <v>24.82</v>
      </c>
      <c r="L2992" s="26"/>
      <c r="M2992" s="23" cm="1">
        <f t="array" aca="1" ref="M2992" ca="1">_FV(A2992,"52 week low",TRUE)</f>
        <v>24.34</v>
      </c>
      <c r="N2992" s="23" cm="1">
        <f t="array" aca="1" ref="N2992" ca="1">_FV(A2992,"52 week high",TRUE)</f>
        <v>25.37</v>
      </c>
      <c r="O2992" s="8" cm="1">
        <f t="array" aca="1" ref="O2992" ca="1">_FV(A2992,"Volume")</f>
        <v>582</v>
      </c>
      <c r="P2992" s="7" cm="1">
        <f t="array" aca="1" ref="P2992" ca="1">_FV(A2992,"Volume average",TRUE)</f>
        <v>3969</v>
      </c>
      <c r="Q2992" t="s">
        <v>6200</v>
      </c>
      <c r="S2992" t="s">
        <v>277</v>
      </c>
      <c r="T2992" s="25" cm="1">
        <f t="array" aca="1" ref="T2992" ca="1">_FV(A2992,"Expense ratio",TRUE)</f>
        <v>2.5000000000000001E-3</v>
      </c>
      <c r="U2992" s="24" cm="1">
        <f t="array" aca="1" ref="U2992" ca="1">_FV(A2992,"Market cap",TRUE)</f>
        <v>31031472.57</v>
      </c>
      <c r="V2992" s="4">
        <v>31029764</v>
      </c>
      <c r="W2992" s="4">
        <v>31029764</v>
      </c>
      <c r="Y2992" t="s">
        <v>8035</v>
      </c>
      <c r="Z2992" s="5">
        <v>24.83</v>
      </c>
      <c r="AB2992" s="5">
        <v>2.5100000000000001E-2</v>
      </c>
      <c r="AC2992" s="4">
        <v>7539</v>
      </c>
      <c r="AE2992" s="5">
        <v>0.87600045538342997</v>
      </c>
      <c r="AF2992" s="5">
        <v>2.416598632149936</v>
      </c>
      <c r="AI2992" s="4">
        <v>7539</v>
      </c>
      <c r="AJ2992" s="5">
        <v>187042.59</v>
      </c>
      <c r="AL2992" s="5">
        <v>25.37</v>
      </c>
      <c r="AM2992" s="5">
        <v>24.34</v>
      </c>
      <c r="AN2992" t="s">
        <v>47</v>
      </c>
      <c r="AO2992" t="str" cm="1">
        <f t="array" aca="1" ref="AO2992" ca="1">_FV(A2992,"Currency")</f>
        <v>USD</v>
      </c>
      <c r="AP2992" t="str" cm="1">
        <f t="array" aca="1" ref="AP2992" ca="1">_FV(A2992,"Exchange")</f>
        <v>NYSE Arca</v>
      </c>
      <c r="AQ2992" s="6" t="str" cm="1">
        <f t="array" aca="1" ref="AQ2992" ca="1">_FV(A2992,"Exchange abbreviation",TRUE)</f>
        <v>ARCX</v>
      </c>
      <c r="AR2992" t="str" cm="1">
        <f t="array" aca="1" ref="AR2992" ca="1">_FV(A2992,"Instrument type",TRUE)</f>
        <v>ETF</v>
      </c>
    </row>
    <row r="2993" spans="1:44" ht="18.75" customHeight="1" x14ac:dyDescent="0.25">
      <c r="A2993" t="e" vm="3005">
        <v>#VALUE!</v>
      </c>
      <c r="B2993" t="s">
        <v>8036</v>
      </c>
      <c r="C2993" t="s">
        <v>8037</v>
      </c>
      <c r="D2993" s="31" cm="1">
        <f t="array" aca="1" ref="D2993" ca="1">_FV(A2993,"Last trade time",TRUE)</f>
        <v>45824.843750265623</v>
      </c>
      <c r="E2993" s="23" cm="1">
        <f t="array" aca="1" ref="E2993" ca="1">_FV(A2993,"Price")</f>
        <v>28.86</v>
      </c>
      <c r="F2993" s="27" cm="1">
        <f t="array" aca="1" ref="F2993" ca="1">_FV(A2993,"Change (%)",TRUE)</f>
        <v>3.1280000000000001E-3</v>
      </c>
      <c r="G2993" s="26" cm="1">
        <f t="array" aca="1" ref="G2993" ca="1">_FV(A2993,"Change")</f>
        <v>0.09</v>
      </c>
      <c r="H2993" s="23" cm="1">
        <f t="array" aca="1" ref="H2993" ca="1">_FV(A2993,"Open")</f>
        <v>28.84</v>
      </c>
      <c r="I2993" s="23" cm="1">
        <f t="array" aca="1" ref="I2993" ca="1">_FV(A2993,"Low")</f>
        <v>28.8201</v>
      </c>
      <c r="J2993" s="23" cm="1">
        <f t="array" aca="1" ref="J2993" ca="1">_FV(A2993,"High")</f>
        <v>28.864999999999998</v>
      </c>
      <c r="K2993" s="23" cm="1">
        <f t="array" aca="1" ref="K2993" ca="1">_FV(A2993,"Previous close",TRUE)</f>
        <v>28.77</v>
      </c>
      <c r="L2993" s="26"/>
      <c r="M2993" s="23" cm="1">
        <f t="array" aca="1" ref="M2993" ca="1">_FV(A2993,"52 week low",TRUE)</f>
        <v>26.92</v>
      </c>
      <c r="N2993" s="23" cm="1">
        <f t="array" aca="1" ref="N2993" ca="1">_FV(A2993,"52 week high",TRUE)</f>
        <v>29.470099999999999</v>
      </c>
      <c r="O2993" s="8" cm="1">
        <f t="array" aca="1" ref="O2993" ca="1">_FV(A2993,"Volume")</f>
        <v>348754</v>
      </c>
      <c r="P2993" s="7" cm="1">
        <f t="array" aca="1" ref="P2993" ca="1">_FV(A2993,"Volume average",TRUE)</f>
        <v>763421</v>
      </c>
      <c r="Q2993" t="s">
        <v>827</v>
      </c>
      <c r="S2993" t="s">
        <v>376</v>
      </c>
      <c r="T2993" s="25" cm="1">
        <f t="array" aca="1" ref="T2993" ca="1">_FV(A2993,"Expense ratio",TRUE)</f>
        <v>2.5000000000000001E-3</v>
      </c>
      <c r="U2993" s="24" cm="1">
        <f t="array" aca="1" ref="U2993" ca="1">_FV(A2993,"Market cap",TRUE)</f>
        <v>2813904021.29</v>
      </c>
      <c r="V2993" s="4">
        <v>2813904128</v>
      </c>
      <c r="W2993" s="4">
        <v>2813904128</v>
      </c>
      <c r="X2993" t="s">
        <v>2801</v>
      </c>
      <c r="Y2993" t="s">
        <v>8038</v>
      </c>
      <c r="Z2993" s="5">
        <v>28.64</v>
      </c>
      <c r="AA2993" s="5">
        <v>60.008923000000003</v>
      </c>
      <c r="AB2993" s="5">
        <v>6.3399999999999998E-2</v>
      </c>
      <c r="AC2993" s="4">
        <v>1410331</v>
      </c>
      <c r="AE2993" s="5">
        <v>2.7040459533979488</v>
      </c>
      <c r="AF2993" s="5">
        <v>6.8791185928795517</v>
      </c>
      <c r="AI2993" s="4">
        <v>1410331</v>
      </c>
      <c r="AJ2993" s="5">
        <v>40349569.909999996</v>
      </c>
      <c r="AL2993" s="5">
        <v>29.47</v>
      </c>
      <c r="AM2993" s="5">
        <v>26.92</v>
      </c>
      <c r="AN2993" t="s">
        <v>82</v>
      </c>
      <c r="AO2993" t="str" cm="1">
        <f t="array" aca="1" ref="AO2993" ca="1">_FV(A2993,"Currency")</f>
        <v>USD</v>
      </c>
      <c r="AP2993" t="str" cm="1">
        <f t="array" aca="1" ref="AP2993" ca="1">_FV(A2993,"Exchange")</f>
        <v>Nasdaq Stock Market</v>
      </c>
      <c r="AQ2993" s="6" t="str" cm="1">
        <f t="array" aca="1" ref="AQ2993" ca="1">_FV(A2993,"Exchange abbreviation",TRUE)</f>
        <v>XNAS</v>
      </c>
      <c r="AR2993" t="str" cm="1">
        <f t="array" aca="1" ref="AR2993" ca="1">_FV(A2993,"Instrument type",TRUE)</f>
        <v>ETF</v>
      </c>
    </row>
    <row r="2994" spans="1:44" ht="18.75" customHeight="1" x14ac:dyDescent="0.25">
      <c r="A2994" t="e" vm="3006">
        <v>#VALUE!</v>
      </c>
      <c r="B2994" t="s">
        <v>8039</v>
      </c>
      <c r="C2994" t="s">
        <v>8040</v>
      </c>
      <c r="D2994" s="31" cm="1">
        <f t="array" aca="1" ref="D2994" ca="1">_FV(A2994,"Last trade time",TRUE)</f>
        <v>45824.84027780078</v>
      </c>
      <c r="E2994" s="23" cm="1">
        <f t="array" aca="1" ref="E2994" ca="1">_FV(A2994,"Price")</f>
        <v>23.12</v>
      </c>
      <c r="F2994" s="27" cm="1">
        <f t="array" aca="1" ref="F2994" ca="1">_FV(A2994,"Change (%)",TRUE)</f>
        <v>1.7330000000000002E-3</v>
      </c>
      <c r="G2994" s="26" cm="1">
        <f t="array" aca="1" ref="G2994" ca="1">_FV(A2994,"Change")</f>
        <v>0.04</v>
      </c>
      <c r="H2994" s="23" cm="1">
        <f t="array" aca="1" ref="H2994" ca="1">_FV(A2994,"Open")</f>
        <v>23.11</v>
      </c>
      <c r="I2994" s="23" cm="1">
        <f t="array" aca="1" ref="I2994" ca="1">_FV(A2994,"Low")</f>
        <v>23.05</v>
      </c>
      <c r="J2994" s="23" cm="1">
        <f t="array" aca="1" ref="J2994" ca="1">_FV(A2994,"High")</f>
        <v>23.15</v>
      </c>
      <c r="K2994" s="23" cm="1">
        <f t="array" aca="1" ref="K2994" ca="1">_FV(A2994,"Previous close",TRUE)</f>
        <v>23.08</v>
      </c>
      <c r="L2994" s="26"/>
      <c r="M2994" s="23" cm="1">
        <f t="array" aca="1" ref="M2994" ca="1">_FV(A2994,"52 week low",TRUE)</f>
        <v>21.34</v>
      </c>
      <c r="N2994" s="23" cm="1">
        <f t="array" aca="1" ref="N2994" ca="1">_FV(A2994,"52 week high",TRUE)</f>
        <v>25.59</v>
      </c>
      <c r="O2994" s="8" cm="1">
        <f t="array" aca="1" ref="O2994" ca="1">_FV(A2994,"Volume")</f>
        <v>184226</v>
      </c>
      <c r="P2994" s="7" cm="1">
        <f t="array" aca="1" ref="P2994" ca="1">_FV(A2994,"Volume average",TRUE)</f>
        <v>237631</v>
      </c>
      <c r="Q2994" t="s">
        <v>827</v>
      </c>
      <c r="S2994" t="s">
        <v>51</v>
      </c>
      <c r="T2994" s="25" cm="1">
        <f t="array" aca="1" ref="T2994" ca="1">_FV(A2994,"Expense ratio",TRUE)</f>
        <v>2.5000000000000001E-3</v>
      </c>
      <c r="U2994" s="24" cm="1">
        <f t="array" aca="1" ref="U2994" ca="1">_FV(A2994,"Market cap",TRUE)</f>
        <v>180930545.44</v>
      </c>
      <c r="V2994" s="4">
        <v>180926928</v>
      </c>
      <c r="W2994" s="4">
        <v>180926928</v>
      </c>
      <c r="X2994" t="s">
        <v>8041</v>
      </c>
      <c r="Y2994" t="s">
        <v>7797</v>
      </c>
      <c r="Z2994" s="5">
        <v>23.045400000000001</v>
      </c>
      <c r="AA2994" s="19">
        <v>11.046519</v>
      </c>
      <c r="AB2994" s="5">
        <v>0.1166</v>
      </c>
      <c r="AC2994" s="4">
        <v>170485</v>
      </c>
      <c r="AE2994" s="5">
        <v>7.558064555462396</v>
      </c>
      <c r="AF2994" s="5">
        <v>13.46986581175187</v>
      </c>
      <c r="AI2994" s="4">
        <v>170485</v>
      </c>
      <c r="AJ2994" s="5">
        <v>3939908.35</v>
      </c>
      <c r="AL2994" s="5">
        <v>25.59</v>
      </c>
      <c r="AM2994" s="5">
        <v>21.34</v>
      </c>
      <c r="AN2994" t="s">
        <v>90</v>
      </c>
      <c r="AO2994" t="str" cm="1">
        <f t="array" aca="1" ref="AO2994" ca="1">_FV(A2994,"Currency")</f>
        <v>USD</v>
      </c>
      <c r="AP2994" t="str" cm="1">
        <f t="array" aca="1" ref="AP2994" ca="1">_FV(A2994,"Exchange")</f>
        <v>NYSE Arca</v>
      </c>
      <c r="AQ2994" s="6" t="str" cm="1">
        <f t="array" aca="1" ref="AQ2994" ca="1">_FV(A2994,"Exchange abbreviation",TRUE)</f>
        <v>ARCX</v>
      </c>
      <c r="AR2994" t="str" cm="1">
        <f t="array" aca="1" ref="AR2994" ca="1">_FV(A2994,"Instrument type",TRUE)</f>
        <v>ETF</v>
      </c>
    </row>
    <row r="2995" spans="1:44" ht="18.75" customHeight="1" x14ac:dyDescent="0.25">
      <c r="A2995" t="e" vm="3007">
        <v>#VALUE!</v>
      </c>
      <c r="B2995" t="s">
        <v>8042</v>
      </c>
      <c r="C2995" t="s">
        <v>8043</v>
      </c>
      <c r="D2995" s="31" cm="1">
        <f t="array" aca="1" ref="D2995" ca="1">_FV(A2995,"Last trade time",TRUE)</f>
        <v>45824.840277823438</v>
      </c>
      <c r="E2995" s="23" cm="1">
        <f t="array" aca="1" ref="E2995" ca="1">_FV(A2995,"Price")</f>
        <v>51.9</v>
      </c>
      <c r="F2995" s="27" cm="1">
        <f t="array" aca="1" ref="F2995" ca="1">_FV(A2995,"Change (%)",TRUE)</f>
        <v>1.9269999999999999E-4</v>
      </c>
      <c r="G2995" s="26" cm="1">
        <f t="array" aca="1" ref="G2995" ca="1">_FV(A2995,"Change")</f>
        <v>0.01</v>
      </c>
      <c r="H2995" s="23" cm="1">
        <f t="array" aca="1" ref="H2995" ca="1">_FV(A2995,"Open")</f>
        <v>51.9</v>
      </c>
      <c r="I2995" s="23" cm="1">
        <f t="array" aca="1" ref="I2995" ca="1">_FV(A2995,"Low")</f>
        <v>51.87</v>
      </c>
      <c r="J2995" s="23" cm="1">
        <f t="array" aca="1" ref="J2995" ca="1">_FV(A2995,"High")</f>
        <v>51.97</v>
      </c>
      <c r="K2995" s="23" cm="1">
        <f t="array" aca="1" ref="K2995" ca="1">_FV(A2995,"Previous close",TRUE)</f>
        <v>51.89</v>
      </c>
      <c r="L2995" s="26"/>
      <c r="M2995" s="23" cm="1">
        <f t="array" aca="1" ref="M2995" ca="1">_FV(A2995,"52 week low",TRUE)</f>
        <v>50.0364</v>
      </c>
      <c r="N2995" s="23" cm="1">
        <f t="array" aca="1" ref="N2995" ca="1">_FV(A2995,"52 week high",TRUE)</f>
        <v>54.4</v>
      </c>
      <c r="O2995" s="8" cm="1">
        <f t="array" aca="1" ref="O2995" ca="1">_FV(A2995,"Volume")</f>
        <v>60858</v>
      </c>
      <c r="P2995" s="7" cm="1">
        <f t="array" aca="1" ref="P2995" ca="1">_FV(A2995,"Volume average",TRUE)</f>
        <v>94145</v>
      </c>
      <c r="Q2995" t="s">
        <v>7858</v>
      </c>
      <c r="S2995" t="s">
        <v>2067</v>
      </c>
      <c r="T2995" s="25" cm="1">
        <f t="array" aca="1" ref="T2995" ca="1">_FV(A2995,"Expense ratio",TRUE)</f>
        <v>2.5000000000000001E-3</v>
      </c>
      <c r="U2995" s="24" cm="1">
        <f t="array" aca="1" ref="U2995" ca="1">_FV(A2995,"Market cap",TRUE)</f>
        <v>879864085.25</v>
      </c>
      <c r="V2995" s="4">
        <v>879864064</v>
      </c>
      <c r="W2995" s="4">
        <v>879864064</v>
      </c>
      <c r="Y2995" t="s">
        <v>8044</v>
      </c>
      <c r="Z2995" s="5">
        <v>51.713389999999997</v>
      </c>
      <c r="AB2995" s="5">
        <v>2.92E-2</v>
      </c>
      <c r="AC2995" s="4">
        <v>119923</v>
      </c>
      <c r="AE2995" s="5">
        <v>-1.363285203650177</v>
      </c>
      <c r="AF2995" s="5">
        <v>5.0199226571501221E-2</v>
      </c>
      <c r="AI2995" s="4">
        <v>119923</v>
      </c>
      <c r="AJ2995" s="5">
        <v>6203616.79</v>
      </c>
      <c r="AL2995" s="5">
        <v>54.4</v>
      </c>
      <c r="AM2995" s="5">
        <v>50.04</v>
      </c>
      <c r="AN2995" t="s">
        <v>90</v>
      </c>
      <c r="AO2995" t="str" cm="1">
        <f t="array" aca="1" ref="AO2995" ca="1">_FV(A2995,"Currency")</f>
        <v>USD</v>
      </c>
      <c r="AP2995" t="str" cm="1">
        <f t="array" aca="1" ref="AP2995" ca="1">_FV(A2995,"Exchange")</f>
        <v>NYSE Arca</v>
      </c>
      <c r="AQ2995" s="6" t="str" cm="1">
        <f t="array" aca="1" ref="AQ2995" ca="1">_FV(A2995,"Exchange abbreviation",TRUE)</f>
        <v>ARCX</v>
      </c>
      <c r="AR2995" t="str" cm="1">
        <f t="array" aca="1" ref="AR2995" ca="1">_FV(A2995,"Instrument type",TRUE)</f>
        <v>ETF</v>
      </c>
    </row>
    <row r="2996" spans="1:44" ht="18.75" customHeight="1" x14ac:dyDescent="0.25">
      <c r="A2996" t="e" vm="3008">
        <v>#VALUE!</v>
      </c>
      <c r="B2996" t="s">
        <v>8045</v>
      </c>
      <c r="C2996" t="s">
        <v>8046</v>
      </c>
      <c r="D2996" s="31" cm="1">
        <f t="array" aca="1" ref="D2996" ca="1">_FV(A2996,"Last trade time",TRUE)</f>
        <v>45824.843750265623</v>
      </c>
      <c r="E2996" s="23" cm="1">
        <f t="array" aca="1" ref="E2996" ca="1">_FV(A2996,"Price")</f>
        <v>26.76</v>
      </c>
      <c r="F2996" s="27" cm="1">
        <f t="array" aca="1" ref="F2996" ca="1">_FV(A2996,"Change (%)",TRUE)</f>
        <v>2.6229999999999999E-3</v>
      </c>
      <c r="G2996" s="26" cm="1">
        <f t="array" aca="1" ref="G2996" ca="1">_FV(A2996,"Change")</f>
        <v>7.0000000000000007E-2</v>
      </c>
      <c r="H2996" s="23" cm="1">
        <f t="array" aca="1" ref="H2996" ca="1">_FV(A2996,"Open")</f>
        <v>26.75</v>
      </c>
      <c r="I2996" s="23" cm="1">
        <f t="array" aca="1" ref="I2996" ca="1">_FV(A2996,"Low")</f>
        <v>26.7346</v>
      </c>
      <c r="J2996" s="23" cm="1">
        <f t="array" aca="1" ref="J2996" ca="1">_FV(A2996,"High")</f>
        <v>26.779800000000002</v>
      </c>
      <c r="K2996" s="23" cm="1">
        <f t="array" aca="1" ref="K2996" ca="1">_FV(A2996,"Previous close",TRUE)</f>
        <v>26.69</v>
      </c>
      <c r="L2996" s="26"/>
      <c r="M2996" s="23" cm="1">
        <f t="array" aca="1" ref="M2996" ca="1">_FV(A2996,"52 week low",TRUE)</f>
        <v>24.82</v>
      </c>
      <c r="N2996" s="23" cm="1">
        <f t="array" aca="1" ref="N2996" ca="1">_FV(A2996,"52 week high",TRUE)</f>
        <v>27.43</v>
      </c>
      <c r="O2996" s="8" cm="1">
        <f t="array" aca="1" ref="O2996" ca="1">_FV(A2996,"Volume")</f>
        <v>286058</v>
      </c>
      <c r="P2996" s="7" cm="1">
        <f t="array" aca="1" ref="P2996" ca="1">_FV(A2996,"Volume average",TRUE)</f>
        <v>851291</v>
      </c>
      <c r="Q2996" t="s">
        <v>827</v>
      </c>
      <c r="S2996" t="s">
        <v>2067</v>
      </c>
      <c r="T2996" s="25" cm="1">
        <f t="array" aca="1" ref="T2996" ca="1">_FV(A2996,"Expense ratio",TRUE)</f>
        <v>2.5000000000000001E-3</v>
      </c>
      <c r="U2996" s="24" cm="1">
        <f t="array" aca="1" ref="U2996" ca="1">_FV(A2996,"Market cap",TRUE)</f>
        <v>1660843578.22</v>
      </c>
      <c r="V2996" s="4">
        <v>1660843520</v>
      </c>
      <c r="W2996" s="4">
        <v>1660843520</v>
      </c>
      <c r="Y2996" t="s">
        <v>7206</v>
      </c>
      <c r="Z2996" s="5">
        <v>26.466660000000001</v>
      </c>
      <c r="AA2996" s="20"/>
      <c r="AB2996" s="5">
        <v>6.3399999999999998E-2</v>
      </c>
      <c r="AC2996" s="4">
        <v>1411006</v>
      </c>
      <c r="AE2996" s="5">
        <v>1.9602201480150241</v>
      </c>
      <c r="AF2996" s="5">
        <v>7.0890397726404153</v>
      </c>
      <c r="AI2996" s="4">
        <v>1411006</v>
      </c>
      <c r="AJ2996" s="5">
        <v>37405769.060000002</v>
      </c>
      <c r="AL2996" s="5">
        <v>27.43</v>
      </c>
      <c r="AM2996" s="5">
        <v>24.82</v>
      </c>
      <c r="AN2996" t="s">
        <v>82</v>
      </c>
      <c r="AO2996" t="str" cm="1">
        <f t="array" aca="1" ref="AO2996" ca="1">_FV(A2996,"Currency")</f>
        <v>USD</v>
      </c>
      <c r="AP2996" t="str" cm="1">
        <f t="array" aca="1" ref="AP2996" ca="1">_FV(A2996,"Exchange")</f>
        <v>Nasdaq Stock Market</v>
      </c>
      <c r="AQ2996" s="6" t="str" cm="1">
        <f t="array" aca="1" ref="AQ2996" ca="1">_FV(A2996,"Exchange abbreviation",TRUE)</f>
        <v>XNAS</v>
      </c>
      <c r="AR2996" t="str" cm="1">
        <f t="array" aca="1" ref="AR2996" ca="1">_FV(A2996,"Instrument type",TRUE)</f>
        <v>ETF</v>
      </c>
    </row>
    <row r="2997" spans="1:44" ht="18.75" customHeight="1" x14ac:dyDescent="0.25">
      <c r="A2997" t="e" vm="3009">
        <v>#VALUE!</v>
      </c>
      <c r="B2997" t="s">
        <v>8047</v>
      </c>
      <c r="C2997" t="s">
        <v>8048</v>
      </c>
      <c r="D2997" s="31" cm="1">
        <f t="array" aca="1" ref="D2997" ca="1">_FV(A2997,"Last trade time",TRUE)</f>
        <v>45824.840299142968</v>
      </c>
      <c r="E2997" s="23" cm="1">
        <f t="array" aca="1" ref="E2997" ca="1">_FV(A2997,"Price")</f>
        <v>20.49</v>
      </c>
      <c r="F2997" s="27" cm="1">
        <f t="array" aca="1" ref="F2997" ca="1">_FV(A2997,"Change (%)",TRUE)</f>
        <v>4.883E-4</v>
      </c>
      <c r="G2997" s="26" cm="1">
        <f t="array" aca="1" ref="G2997" ca="1">_FV(A2997,"Change")</f>
        <v>0.01</v>
      </c>
      <c r="H2997" s="23" cm="1">
        <f t="array" aca="1" ref="H2997" ca="1">_FV(A2997,"Open")</f>
        <v>20.49</v>
      </c>
      <c r="I2997" s="23" cm="1">
        <f t="array" aca="1" ref="I2997" ca="1">_FV(A2997,"Low")</f>
        <v>20.49</v>
      </c>
      <c r="J2997" s="23" cm="1">
        <f t="array" aca="1" ref="J2997" ca="1">_FV(A2997,"High")</f>
        <v>20.52</v>
      </c>
      <c r="K2997" s="23" cm="1">
        <f t="array" aca="1" ref="K2997" ca="1">_FV(A2997,"Previous close",TRUE)</f>
        <v>20.48</v>
      </c>
      <c r="L2997" s="26"/>
      <c r="M2997" s="23" cm="1">
        <f t="array" aca="1" ref="M2997" ca="1">_FV(A2997,"52 week low",TRUE)</f>
        <v>19.989999999999998</v>
      </c>
      <c r="N2997" s="23" cm="1">
        <f t="array" aca="1" ref="N2997" ca="1">_FV(A2997,"52 week high",TRUE)</f>
        <v>21.114999999999998</v>
      </c>
      <c r="O2997" s="8" cm="1">
        <f t="array" aca="1" ref="O2997" ca="1">_FV(A2997,"Volume")</f>
        <v>55168</v>
      </c>
      <c r="P2997" s="7" cm="1">
        <f t="array" aca="1" ref="P2997" ca="1">_FV(A2997,"Volume average",TRUE)</f>
        <v>82793</v>
      </c>
      <c r="Q2997" t="s">
        <v>6216</v>
      </c>
      <c r="S2997" t="s">
        <v>263</v>
      </c>
      <c r="T2997" s="25" cm="1">
        <f t="array" aca="1" ref="T2997" ca="1">_FV(A2997,"Expense ratio",TRUE)</f>
        <v>2.5000000000000001E-3</v>
      </c>
      <c r="U2997" s="24" cm="1">
        <f t="array" aca="1" ref="U2997" ca="1">_FV(A2997,"Market cap",TRUE)</f>
        <v>669375514.76999998</v>
      </c>
      <c r="V2997" s="4">
        <v>669375488</v>
      </c>
      <c r="W2997" s="4">
        <v>669375488</v>
      </c>
      <c r="Y2997" t="s">
        <v>6197</v>
      </c>
      <c r="Z2997" s="5">
        <v>20.420000000000002</v>
      </c>
      <c r="AA2997" s="19">
        <v>33.866419999999998</v>
      </c>
      <c r="AB2997" s="5">
        <v>2.9399999999999999E-2</v>
      </c>
      <c r="AC2997" s="4">
        <v>127007</v>
      </c>
      <c r="AE2997" s="5">
        <v>0.98570156020922894</v>
      </c>
      <c r="AF2997" s="5">
        <v>4.5808907559082179</v>
      </c>
      <c r="AI2997" s="4">
        <v>127007</v>
      </c>
      <c r="AJ2997" s="5">
        <v>2597293.15</v>
      </c>
      <c r="AL2997" s="5">
        <v>21.114999999999998</v>
      </c>
      <c r="AM2997" s="5">
        <v>19.989999999999998</v>
      </c>
      <c r="AN2997" t="s">
        <v>90</v>
      </c>
      <c r="AO2997" t="str" cm="1">
        <f t="array" aca="1" ref="AO2997" ca="1">_FV(A2997,"Currency")</f>
        <v>USD</v>
      </c>
      <c r="AP2997" t="str" cm="1">
        <f t="array" aca="1" ref="AP2997" ca="1">_FV(A2997,"Exchange")</f>
        <v>CBOE BZX Exchange</v>
      </c>
      <c r="AQ2997" s="6" t="str" cm="1">
        <f t="array" aca="1" ref="AQ2997" ca="1">_FV(A2997,"Exchange abbreviation",TRUE)</f>
        <v>BATS</v>
      </c>
      <c r="AR2997" t="str" cm="1">
        <f t="array" aca="1" ref="AR2997" ca="1">_FV(A2997,"Instrument type",TRUE)</f>
        <v>ETF</v>
      </c>
    </row>
    <row r="2998" spans="1:44" ht="18.75" customHeight="1" x14ac:dyDescent="0.25">
      <c r="A2998" t="e" vm="3010">
        <v>#VALUE!</v>
      </c>
      <c r="B2998" t="s">
        <v>8049</v>
      </c>
      <c r="C2998" t="s">
        <v>8050</v>
      </c>
      <c r="D2998" s="31" cm="1">
        <f t="array" aca="1" ref="D2998" ca="1">_FV(A2998,"Last trade time",TRUE)</f>
        <v>45824.92085778906</v>
      </c>
      <c r="E2998" s="23" cm="1">
        <f t="array" aca="1" ref="E2998" ca="1">_FV(A2998,"Price")</f>
        <v>24.16</v>
      </c>
      <c r="F2998" s="27" cm="1">
        <f t="array" aca="1" ref="F2998" ca="1">_FV(A2998,"Change (%)",TRUE)</f>
        <v>7.927E-3</v>
      </c>
      <c r="G2998" s="26" cm="1">
        <f t="array" aca="1" ref="G2998" ca="1">_FV(A2998,"Change")</f>
        <v>0.19</v>
      </c>
      <c r="H2998" s="23" cm="1">
        <f t="array" aca="1" ref="H2998" ca="1">_FV(A2998,"Open")</f>
        <v>24.08</v>
      </c>
      <c r="I2998" s="23" cm="1">
        <f t="array" aca="1" ref="I2998" ca="1">_FV(A2998,"Low")</f>
        <v>24.0762</v>
      </c>
      <c r="J2998" s="23" cm="1">
        <f t="array" aca="1" ref="J2998" ca="1">_FV(A2998,"High")</f>
        <v>24.236000000000001</v>
      </c>
      <c r="K2998" s="23" cm="1">
        <f t="array" aca="1" ref="K2998" ca="1">_FV(A2998,"Previous close",TRUE)</f>
        <v>23.97</v>
      </c>
      <c r="L2998" s="26"/>
      <c r="M2998" s="23" cm="1">
        <f t="array" aca="1" ref="M2998" ca="1">_FV(A2998,"52 week low",TRUE)</f>
        <v>20.411300000000001</v>
      </c>
      <c r="N2998" s="23" cm="1">
        <f t="array" aca="1" ref="N2998" ca="1">_FV(A2998,"52 week high",TRUE)</f>
        <v>25.17</v>
      </c>
      <c r="O2998" s="8" cm="1">
        <f t="array" aca="1" ref="O2998" ca="1">_FV(A2998,"Volume")</f>
        <v>2640230</v>
      </c>
      <c r="P2998" s="7" cm="1">
        <f t="array" aca="1" ref="P2998" ca="1">_FV(A2998,"Volume average",TRUE)</f>
        <v>2499464</v>
      </c>
      <c r="Q2998" t="s">
        <v>119</v>
      </c>
      <c r="T2998" s="25" cm="1">
        <f t="array" aca="1" ref="T2998" ca="1">_FV(A2998,"Expense ratio",TRUE)</f>
        <v>2.5000000000000001E-3</v>
      </c>
      <c r="U2998" s="24" cm="1">
        <f t="array" aca="1" ref="U2998" ca="1">_FV(A2998,"Market cap",TRUE)</f>
        <v>17817490307.869999</v>
      </c>
      <c r="V2998" s="16"/>
      <c r="W2998" s="16"/>
      <c r="Z2998" s="18"/>
      <c r="AB2998" s="20"/>
      <c r="AC2998" s="21">
        <v>2381915</v>
      </c>
      <c r="AE2998" s="18"/>
      <c r="AF2998" s="20"/>
      <c r="AI2998" s="21"/>
      <c r="AJ2998" s="18"/>
      <c r="AL2998" s="18"/>
      <c r="AM2998" s="18"/>
      <c r="AN2998" t="s">
        <v>73</v>
      </c>
      <c r="AO2998" t="str" cm="1">
        <f t="array" aca="1" ref="AO2998" ca="1">_FV(A2998,"Currency")</f>
        <v>USD</v>
      </c>
      <c r="AP2998" t="str" cm="1">
        <f t="array" aca="1" ref="AP2998" ca="1">_FV(A2998,"Exchange")</f>
        <v>NYSE Arca</v>
      </c>
      <c r="AQ2998" s="6" t="str" cm="1">
        <f t="array" aca="1" ref="AQ2998" ca="1">_FV(A2998,"Exchange abbreviation",TRUE)</f>
        <v>ARCX</v>
      </c>
      <c r="AR2998" t="str" cm="1">
        <f t="array" aca="1" ref="AR2998" ca="1">_FV(A2998,"Instrument type",TRUE)</f>
        <v>ETF</v>
      </c>
    </row>
    <row r="2999" spans="1:44" ht="18.75" customHeight="1" x14ac:dyDescent="0.25">
      <c r="A2999" t="e" vm="3011">
        <v>#VALUE!</v>
      </c>
      <c r="B2999" t="s">
        <v>8051</v>
      </c>
      <c r="C2999" t="s">
        <v>8052</v>
      </c>
      <c r="D2999" s="31" cm="1">
        <f t="array" aca="1" ref="D2999" ca="1">_FV(A2999,"Last trade time",TRUE)</f>
        <v>45824.840277823438</v>
      </c>
      <c r="E2999" s="23" cm="1">
        <f t="array" aca="1" ref="E2999" ca="1">_FV(A2999,"Price")</f>
        <v>43.38</v>
      </c>
      <c r="F2999" s="27" cm="1">
        <f t="array" aca="1" ref="F2999" ca="1">_FV(A2999,"Change (%)",TRUE)</f>
        <v>6.0299999999999998E-3</v>
      </c>
      <c r="G2999" s="26" cm="1">
        <f t="array" aca="1" ref="G2999" ca="1">_FV(A2999,"Change")</f>
        <v>0.26</v>
      </c>
      <c r="H2999" s="23" cm="1">
        <f t="array" aca="1" ref="H2999" ca="1">_FV(A2999,"Open")</f>
        <v>43.37</v>
      </c>
      <c r="I2999" s="23" cm="1">
        <f t="array" aca="1" ref="I2999" ca="1">_FV(A2999,"Low")</f>
        <v>43.3</v>
      </c>
      <c r="J2999" s="23" cm="1">
        <f t="array" aca="1" ref="J2999" ca="1">_FV(A2999,"High")</f>
        <v>43.466799999999999</v>
      </c>
      <c r="K2999" s="23" cm="1">
        <f t="array" aca="1" ref="K2999" ca="1">_FV(A2999,"Previous close",TRUE)</f>
        <v>43.12</v>
      </c>
      <c r="L2999" s="26"/>
      <c r="M2999" s="23" cm="1">
        <f t="array" aca="1" ref="M2999" ca="1">_FV(A2999,"52 week low",TRUE)</f>
        <v>36.659999999999997</v>
      </c>
      <c r="N2999" s="23" cm="1">
        <f t="array" aca="1" ref="N2999" ca="1">_FV(A2999,"52 week high",TRUE)</f>
        <v>44.492600000000003</v>
      </c>
      <c r="O2999" s="8" cm="1">
        <f t="array" aca="1" ref="O2999" ca="1">_FV(A2999,"Volume")</f>
        <v>30405</v>
      </c>
      <c r="P2999" s="7" cm="1">
        <f t="array" aca="1" ref="P2999" ca="1">_FV(A2999,"Volume average",TRUE)</f>
        <v>65216</v>
      </c>
      <c r="Q2999" t="s">
        <v>1641</v>
      </c>
      <c r="S2999" t="s">
        <v>2249</v>
      </c>
      <c r="T2999" s="25" cm="1">
        <f t="array" aca="1" ref="T2999" ca="1">_FV(A2999,"Expense ratio",TRUE)</f>
        <v>2.5000000000000001E-3</v>
      </c>
      <c r="U2999" s="24" cm="1">
        <f t="array" aca="1" ref="U2999" ca="1">_FV(A2999,"Market cap",TRUE)</f>
        <v>511801103.30000001</v>
      </c>
      <c r="V2999" s="4">
        <v>511801088</v>
      </c>
      <c r="W2999" s="4">
        <v>511801088</v>
      </c>
      <c r="Y2999" t="s">
        <v>8053</v>
      </c>
      <c r="Z2999" s="5">
        <v>43.13</v>
      </c>
      <c r="AA2999" s="5">
        <v>23.523132</v>
      </c>
      <c r="AB2999" s="19">
        <v>1.7600000000000001E-2</v>
      </c>
      <c r="AC2999" s="4">
        <v>72309</v>
      </c>
      <c r="AE2999" s="5">
        <v>3.98853878728973</v>
      </c>
      <c r="AF2999" s="5">
        <v>10.95708216757378</v>
      </c>
      <c r="AI2999" s="4">
        <v>72309</v>
      </c>
      <c r="AJ2999" s="5">
        <v>3119554.878</v>
      </c>
      <c r="AL2999" s="5">
        <v>123.95</v>
      </c>
      <c r="AM2999" s="5">
        <v>36.659999999999997</v>
      </c>
      <c r="AN2999" t="s">
        <v>90</v>
      </c>
      <c r="AO2999" t="str" cm="1">
        <f t="array" aca="1" ref="AO2999" ca="1">_FV(A2999,"Currency")</f>
        <v>USD</v>
      </c>
      <c r="AP2999" t="str" cm="1">
        <f t="array" aca="1" ref="AP2999" ca="1">_FV(A2999,"Exchange")</f>
        <v>NYSE Arca</v>
      </c>
      <c r="AQ2999" s="6" t="str" cm="1">
        <f t="array" aca="1" ref="AQ2999" ca="1">_FV(A2999,"Exchange abbreviation",TRUE)</f>
        <v>ARCX</v>
      </c>
      <c r="AR2999" t="str" cm="1">
        <f t="array" aca="1" ref="AR2999" ca="1">_FV(A2999,"Instrument type",TRUE)</f>
        <v>ETF</v>
      </c>
    </row>
    <row r="3000" spans="1:44" ht="18.75" customHeight="1" x14ac:dyDescent="0.25">
      <c r="A3000" t="e" vm="3012">
        <v>#VALUE!</v>
      </c>
      <c r="B3000" t="s">
        <v>8054</v>
      </c>
      <c r="C3000" t="s">
        <v>8055</v>
      </c>
      <c r="D3000" s="31" cm="1">
        <f t="array" aca="1" ref="D3000" ca="1">_FV(A3000,"Last trade time",TRUE)</f>
        <v>45824.840277812502</v>
      </c>
      <c r="E3000" s="23" cm="1">
        <f t="array" aca="1" ref="E3000" ca="1">_FV(A3000,"Price")</f>
        <v>23.59</v>
      </c>
      <c r="F3000" s="27" cm="1">
        <f t="array" aca="1" ref="F3000" ca="1">_FV(A3000,"Change (%)",TRUE)</f>
        <v>8.1200000000000005E-3</v>
      </c>
      <c r="G3000" s="26" cm="1">
        <f t="array" aca="1" ref="G3000" ca="1">_FV(A3000,"Change")</f>
        <v>0.19</v>
      </c>
      <c r="H3000" s="23" cm="1">
        <f t="array" aca="1" ref="H3000" ca="1">_FV(A3000,"Open")</f>
        <v>23.52</v>
      </c>
      <c r="I3000" s="23" cm="1">
        <f t="array" aca="1" ref="I3000" ca="1">_FV(A3000,"Low")</f>
        <v>23.52</v>
      </c>
      <c r="J3000" s="23" cm="1">
        <f t="array" aca="1" ref="J3000" ca="1">_FV(A3000,"High")</f>
        <v>23.669899999999998</v>
      </c>
      <c r="K3000" s="23" cm="1">
        <f t="array" aca="1" ref="K3000" ca="1">_FV(A3000,"Previous close",TRUE)</f>
        <v>23.4</v>
      </c>
      <c r="L3000" s="26"/>
      <c r="M3000" s="23" cm="1">
        <f t="array" aca="1" ref="M3000" ca="1">_FV(A3000,"52 week low",TRUE)</f>
        <v>19.945</v>
      </c>
      <c r="N3000" s="23" cm="1">
        <f t="array" aca="1" ref="N3000" ca="1">_FV(A3000,"52 week high",TRUE)</f>
        <v>24.73</v>
      </c>
      <c r="O3000" s="8" cm="1">
        <f t="array" aca="1" ref="O3000" ca="1">_FV(A3000,"Volume")</f>
        <v>59230</v>
      </c>
      <c r="P3000" s="7" cm="1">
        <f t="array" aca="1" ref="P3000" ca="1">_FV(A3000,"Volume average",TRUE)</f>
        <v>115232</v>
      </c>
      <c r="Q3000" t="s">
        <v>449</v>
      </c>
      <c r="T3000" s="25" cm="1">
        <f t="array" aca="1" ref="T3000" ca="1">_FV(A3000,"Expense ratio",TRUE)</f>
        <v>2.5000000000000001E-3</v>
      </c>
      <c r="U3000" s="24" cm="1">
        <f t="array" aca="1" ref="U3000" ca="1">_FV(A3000,"Market cap",TRUE)</f>
        <v>902021970.29999995</v>
      </c>
      <c r="V3000" s="16"/>
      <c r="W3000" s="16"/>
      <c r="Z3000" s="18"/>
      <c r="AB3000" s="20"/>
      <c r="AC3000" s="21">
        <v>106055</v>
      </c>
      <c r="AE3000" s="18"/>
      <c r="AF3000" s="20"/>
      <c r="AI3000" s="21"/>
      <c r="AJ3000" s="18"/>
      <c r="AL3000" s="18"/>
      <c r="AM3000" s="18"/>
      <c r="AN3000" t="s">
        <v>73</v>
      </c>
      <c r="AO3000" t="str" cm="1">
        <f t="array" aca="1" ref="AO3000" ca="1">_FV(A3000,"Currency")</f>
        <v>USD</v>
      </c>
      <c r="AP3000" t="str" cm="1">
        <f t="array" aca="1" ref="AP3000" ca="1">_FV(A3000,"Exchange")</f>
        <v>NYSE Arca</v>
      </c>
      <c r="AQ3000" s="6" t="str" cm="1">
        <f t="array" aca="1" ref="AQ3000" ca="1">_FV(A3000,"Exchange abbreviation",TRUE)</f>
        <v>ARCX</v>
      </c>
      <c r="AR3000" t="str" cm="1">
        <f t="array" aca="1" ref="AR3000" ca="1">_FV(A3000,"Instrument type",TRUE)</f>
        <v>ETF</v>
      </c>
    </row>
    <row r="3001" spans="1:44" ht="18.75" customHeight="1" x14ac:dyDescent="0.25">
      <c r="A3001" t="e" vm="3013">
        <v>#VALUE!</v>
      </c>
      <c r="B3001" t="s">
        <v>8056</v>
      </c>
      <c r="C3001" t="s">
        <v>8057</v>
      </c>
      <c r="D3001" s="31" cm="1">
        <f t="array" aca="1" ref="D3001" ca="1">_FV(A3001,"Last trade time",TRUE)</f>
        <v>45824.840277789066</v>
      </c>
      <c r="E3001" s="23" cm="1">
        <f t="array" aca="1" ref="E3001" ca="1">_FV(A3001,"Price")</f>
        <v>52.805</v>
      </c>
      <c r="F3001" s="27" cm="1">
        <f t="array" aca="1" ref="F3001" ca="1">_FV(A3001,"Change (%)",TRUE)</f>
        <v>-1.7960000000000001E-3</v>
      </c>
      <c r="G3001" s="26" cm="1">
        <f t="array" aca="1" ref="G3001" ca="1">_FV(A3001,"Change")</f>
        <v>-9.5000000000000001E-2</v>
      </c>
      <c r="H3001" s="23" cm="1">
        <f t="array" aca="1" ref="H3001" ca="1">_FV(A3001,"Open")</f>
        <v>52.89</v>
      </c>
      <c r="I3001" s="23" cm="1">
        <f t="array" aca="1" ref="I3001" ca="1">_FV(A3001,"Low")</f>
        <v>52.798999999999999</v>
      </c>
      <c r="J3001" s="23" cm="1">
        <f t="array" aca="1" ref="J3001" ca="1">_FV(A3001,"High")</f>
        <v>52.96</v>
      </c>
      <c r="K3001" s="23" cm="1">
        <f t="array" aca="1" ref="K3001" ca="1">_FV(A3001,"Previous close",TRUE)</f>
        <v>52.9</v>
      </c>
      <c r="L3001" s="26"/>
      <c r="M3001" s="23" cm="1">
        <f t="array" aca="1" ref="M3001" ca="1">_FV(A3001,"52 week low",TRUE)</f>
        <v>51.645000000000003</v>
      </c>
      <c r="N3001" s="23" cm="1">
        <f t="array" aca="1" ref="N3001" ca="1">_FV(A3001,"52 week high",TRUE)</f>
        <v>55.06</v>
      </c>
      <c r="O3001" s="8" cm="1">
        <f t="array" aca="1" ref="O3001" ca="1">_FV(A3001,"Volume")</f>
        <v>230875</v>
      </c>
      <c r="P3001" s="7" cm="1">
        <f t="array" aca="1" ref="P3001" ca="1">_FV(A3001,"Volume average",TRUE)</f>
        <v>344421</v>
      </c>
      <c r="Q3001" t="s">
        <v>1040</v>
      </c>
      <c r="S3001" t="s">
        <v>3504</v>
      </c>
      <c r="T3001" s="25" cm="1">
        <f t="array" aca="1" ref="T3001" ca="1">_FV(A3001,"Expense ratio",TRUE)</f>
        <v>2.5000000000000001E-3</v>
      </c>
      <c r="U3001" s="24" cm="1">
        <f t="array" aca="1" ref="U3001" ca="1">_FV(A3001,"Market cap",TRUE)</f>
        <v>2070964217.9300001</v>
      </c>
      <c r="V3001" s="4">
        <v>2070964224</v>
      </c>
      <c r="W3001" s="4">
        <v>2070964224</v>
      </c>
      <c r="Y3001" t="s">
        <v>4081</v>
      </c>
      <c r="Z3001" s="5">
        <v>52.377699999999997</v>
      </c>
      <c r="AA3001" s="20"/>
      <c r="AB3001" s="5">
        <v>4.4099998000000001E-2</v>
      </c>
      <c r="AC3001" s="4">
        <v>342815</v>
      </c>
      <c r="AE3001" s="5">
        <v>2.4839898193653731</v>
      </c>
      <c r="AF3001" s="5">
        <v>5.0966018157643012</v>
      </c>
      <c r="AI3001" s="4">
        <v>342815</v>
      </c>
      <c r="AJ3001" s="5">
        <v>18008071.949999999</v>
      </c>
      <c r="AL3001" s="5">
        <v>55.06</v>
      </c>
      <c r="AM3001" s="5">
        <v>51.645000000000003</v>
      </c>
      <c r="AN3001" t="s">
        <v>82</v>
      </c>
      <c r="AO3001" t="str" cm="1">
        <f t="array" aca="1" ref="AO3001" ca="1">_FV(A3001,"Currency")</f>
        <v>USD</v>
      </c>
      <c r="AP3001" t="str" cm="1">
        <f t="array" aca="1" ref="AP3001" ca="1">_FV(A3001,"Exchange")</f>
        <v>New York Stock Exchange</v>
      </c>
      <c r="AQ3001" s="6" t="str" cm="1">
        <f t="array" aca="1" ref="AQ3001" ca="1">_FV(A3001,"Exchange abbreviation",TRUE)</f>
        <v>XNYS</v>
      </c>
      <c r="AR3001" t="str" cm="1">
        <f t="array" aca="1" ref="AR3001" ca="1">_FV(A3001,"Instrument type",TRUE)</f>
        <v>ETF</v>
      </c>
    </row>
    <row r="3002" spans="1:44" ht="18.75" customHeight="1" x14ac:dyDescent="0.25">
      <c r="A3002" t="e" vm="3014">
        <v>#VALUE!</v>
      </c>
      <c r="B3002" t="s">
        <v>8058</v>
      </c>
      <c r="C3002" t="s">
        <v>8059</v>
      </c>
      <c r="D3002" s="31" cm="1">
        <f t="array" aca="1" ref="D3002" ca="1">_FV(A3002,"Last trade time",TRUE)</f>
        <v>45824.840302117969</v>
      </c>
      <c r="E3002" s="23" cm="1">
        <f t="array" aca="1" ref="E3002" ca="1">_FV(A3002,"Price")</f>
        <v>54.12</v>
      </c>
      <c r="F3002" s="27" cm="1">
        <f t="array" aca="1" ref="F3002" ca="1">_FV(A3002,"Change (%)",TRUE)</f>
        <v>4.6410000000000002E-3</v>
      </c>
      <c r="G3002" s="26" cm="1">
        <f t="array" aca="1" ref="G3002" ca="1">_FV(A3002,"Change")</f>
        <v>0.25</v>
      </c>
      <c r="H3002" s="23" cm="1">
        <f t="array" aca="1" ref="H3002" ca="1">_FV(A3002,"Open")</f>
        <v>54.13</v>
      </c>
      <c r="I3002" s="23" cm="1">
        <f t="array" aca="1" ref="I3002" ca="1">_FV(A3002,"Low")</f>
        <v>53.95</v>
      </c>
      <c r="J3002" s="23" cm="1">
        <f t="array" aca="1" ref="J3002" ca="1">_FV(A3002,"High")</f>
        <v>54.32</v>
      </c>
      <c r="K3002" s="23" cm="1">
        <f t="array" aca="1" ref="K3002" ca="1">_FV(A3002,"Previous close",TRUE)</f>
        <v>53.87</v>
      </c>
      <c r="L3002" s="26"/>
      <c r="M3002" s="23" cm="1">
        <f t="array" aca="1" ref="M3002" ca="1">_FV(A3002,"52 week low",TRUE)</f>
        <v>46.01</v>
      </c>
      <c r="N3002" s="23" cm="1">
        <f t="array" aca="1" ref="N3002" ca="1">_FV(A3002,"52 week high",TRUE)</f>
        <v>54.49</v>
      </c>
      <c r="O3002" s="8" cm="1">
        <f t="array" aca="1" ref="O3002" ca="1">_FV(A3002,"Volume")</f>
        <v>67598</v>
      </c>
      <c r="P3002" s="7" cm="1">
        <f t="array" aca="1" ref="P3002" ca="1">_FV(A3002,"Volume average",TRUE)</f>
        <v>53413</v>
      </c>
      <c r="Q3002" t="s">
        <v>1096</v>
      </c>
      <c r="S3002" t="s">
        <v>3157</v>
      </c>
      <c r="T3002" s="25" cm="1">
        <f t="array" aca="1" ref="T3002" ca="1">_FV(A3002,"Expense ratio",TRUE)</f>
        <v>2.5000000000000001E-3</v>
      </c>
      <c r="U3002" s="24" cm="1">
        <f t="array" aca="1" ref="U3002" ca="1">_FV(A3002,"Market cap",TRUE)</f>
        <v>1275589950.6199999</v>
      </c>
      <c r="V3002" s="4">
        <v>1275589888</v>
      </c>
      <c r="W3002" s="4">
        <v>1275589888</v>
      </c>
      <c r="Y3002" t="s">
        <v>8060</v>
      </c>
      <c r="Z3002" s="5">
        <v>54.23</v>
      </c>
      <c r="AA3002" s="5">
        <v>19.597221000000001</v>
      </c>
      <c r="AB3002" s="5">
        <v>1.6400000000000001E-2</v>
      </c>
      <c r="AC3002" s="4">
        <v>61890</v>
      </c>
      <c r="AE3002" s="5">
        <v>9.9154304871398313</v>
      </c>
      <c r="AF3002" s="5">
        <v>17.623541544433131</v>
      </c>
      <c r="AI3002" s="4">
        <v>61890</v>
      </c>
      <c r="AJ3002" s="5">
        <v>3362483.7</v>
      </c>
      <c r="AL3002" s="5">
        <v>54.41</v>
      </c>
      <c r="AM3002" s="5">
        <v>46.01</v>
      </c>
      <c r="AN3002" t="s">
        <v>90</v>
      </c>
      <c r="AO3002" t="str" cm="1">
        <f t="array" aca="1" ref="AO3002" ca="1">_FV(A3002,"Currency")</f>
        <v>USD</v>
      </c>
      <c r="AP3002" t="str" cm="1">
        <f t="array" aca="1" ref="AP3002" ca="1">_FV(A3002,"Exchange")</f>
        <v>CBOE BZX Exchange</v>
      </c>
      <c r="AQ3002" s="6" t="str" cm="1">
        <f t="array" aca="1" ref="AQ3002" ca="1">_FV(A3002,"Exchange abbreviation",TRUE)</f>
        <v>BATS</v>
      </c>
      <c r="AR3002" t="str" cm="1">
        <f t="array" aca="1" ref="AR3002" ca="1">_FV(A3002,"Instrument type",TRUE)</f>
        <v>ETF</v>
      </c>
    </row>
    <row r="3003" spans="1:44" ht="18.75" customHeight="1" x14ac:dyDescent="0.25">
      <c r="A3003" t="e" vm="3015">
        <v>#VALUE!</v>
      </c>
      <c r="B3003" t="s">
        <v>8061</v>
      </c>
      <c r="C3003" t="s">
        <v>8062</v>
      </c>
      <c r="D3003" s="31" cm="1">
        <f t="array" aca="1" ref="D3003" ca="1">_FV(A3003,"Last trade time",TRUE)</f>
        <v>45824.840277812502</v>
      </c>
      <c r="E3003" s="23" cm="1">
        <f t="array" aca="1" ref="E3003" ca="1">_FV(A3003,"Price")</f>
        <v>61.46</v>
      </c>
      <c r="F3003" s="27" cm="1">
        <f t="array" aca="1" ref="F3003" ca="1">_FV(A3003,"Change (%)",TRUE)</f>
        <v>0</v>
      </c>
      <c r="G3003" s="26" cm="1">
        <f t="array" aca="1" ref="G3003" ca="1">_FV(A3003,"Change")</f>
        <v>0</v>
      </c>
      <c r="H3003" s="23" cm="1">
        <f t="array" aca="1" ref="H3003" ca="1">_FV(A3003,"Open")</f>
        <v>61.65</v>
      </c>
      <c r="I3003" s="23" cm="1">
        <f t="array" aca="1" ref="I3003" ca="1">_FV(A3003,"Low")</f>
        <v>61.256100000000004</v>
      </c>
      <c r="J3003" s="23" cm="1">
        <f t="array" aca="1" ref="J3003" ca="1">_FV(A3003,"High")</f>
        <v>61.951500000000003</v>
      </c>
      <c r="K3003" s="23" cm="1">
        <f t="array" aca="1" ref="K3003" ca="1">_FV(A3003,"Previous close",TRUE)</f>
        <v>61.46</v>
      </c>
      <c r="L3003" s="26"/>
      <c r="M3003" s="23" cm="1">
        <f t="array" aca="1" ref="M3003" ca="1">_FV(A3003,"52 week low",TRUE)</f>
        <v>54.3</v>
      </c>
      <c r="N3003" s="23" cm="1">
        <f t="array" aca="1" ref="N3003" ca="1">_FV(A3003,"52 week high",TRUE)</f>
        <v>65.991</v>
      </c>
      <c r="O3003" s="8" cm="1">
        <f t="array" aca="1" ref="O3003" ca="1">_FV(A3003,"Volume")</f>
        <v>17196</v>
      </c>
      <c r="P3003" s="7" cm="1">
        <f t="array" aca="1" ref="P3003" ca="1">_FV(A3003,"Volume average",TRUE)</f>
        <v>31603</v>
      </c>
      <c r="Q3003" t="s">
        <v>916</v>
      </c>
      <c r="S3003" t="s">
        <v>277</v>
      </c>
      <c r="T3003" s="25" cm="1">
        <f t="array" aca="1" ref="T3003" ca="1">_FV(A3003,"Expense ratio",TRUE)</f>
        <v>2.5000000000000001E-3</v>
      </c>
      <c r="U3003" s="24" cm="1">
        <f t="array" aca="1" ref="U3003" ca="1">_FV(A3003,"Market cap",TRUE)</f>
        <v>824812011.09000003</v>
      </c>
      <c r="V3003" s="4">
        <v>824817600</v>
      </c>
      <c r="W3003" s="4">
        <v>824817600</v>
      </c>
      <c r="Y3003" t="s">
        <v>8063</v>
      </c>
      <c r="Z3003" s="5">
        <v>61.77</v>
      </c>
      <c r="AA3003" s="5">
        <v>19.308890000000002</v>
      </c>
      <c r="AB3003" s="5">
        <v>2.4899999999999999E-2</v>
      </c>
      <c r="AC3003" s="4">
        <v>42004</v>
      </c>
      <c r="AE3003" s="5">
        <v>2.77421259031787</v>
      </c>
      <c r="AF3003" s="5">
        <v>13.922534604434089</v>
      </c>
      <c r="AI3003" s="4">
        <v>42004</v>
      </c>
      <c r="AJ3003" s="5">
        <v>2595427.16</v>
      </c>
      <c r="AL3003" s="5">
        <v>65.989999999999995</v>
      </c>
      <c r="AM3003" s="5">
        <v>54.3</v>
      </c>
      <c r="AN3003" t="s">
        <v>90</v>
      </c>
      <c r="AO3003" t="str" cm="1">
        <f t="array" aca="1" ref="AO3003" ca="1">_FV(A3003,"Currency")</f>
        <v>USD</v>
      </c>
      <c r="AP3003" t="str" cm="1">
        <f t="array" aca="1" ref="AP3003" ca="1">_FV(A3003,"Exchange")</f>
        <v>NYSE Arca</v>
      </c>
      <c r="AQ3003" s="6" t="str" cm="1">
        <f t="array" aca="1" ref="AQ3003" ca="1">_FV(A3003,"Exchange abbreviation",TRUE)</f>
        <v>ARCX</v>
      </c>
      <c r="AR3003" t="str" cm="1">
        <f t="array" aca="1" ref="AR3003" ca="1">_FV(A3003,"Instrument type",TRUE)</f>
        <v>ETF</v>
      </c>
    </row>
    <row r="3004" spans="1:44" ht="18.75" customHeight="1" x14ac:dyDescent="0.25">
      <c r="A3004" t="e" vm="3016">
        <v>#VALUE!</v>
      </c>
      <c r="B3004" t="s">
        <v>8064</v>
      </c>
      <c r="C3004" t="s">
        <v>8065</v>
      </c>
      <c r="D3004" s="31" cm="1">
        <f t="array" aca="1" ref="D3004" ca="1">_FV(A3004,"Last trade time",TRUE)</f>
        <v>45824.840277812502</v>
      </c>
      <c r="E3004" s="23" cm="1">
        <f t="array" aca="1" ref="E3004" ca="1">_FV(A3004,"Price")</f>
        <v>41.225099999999998</v>
      </c>
      <c r="F3004" s="27" cm="1">
        <f t="array" aca="1" ref="F3004" ca="1">_FV(A3004,"Change (%)",TRUE)</f>
        <v>2.1199999999999999E-3</v>
      </c>
      <c r="G3004" s="26" cm="1">
        <f t="array" aca="1" ref="G3004" ca="1">_FV(A3004,"Change")</f>
        <v>8.72E-2</v>
      </c>
      <c r="H3004" s="23" cm="1">
        <f t="array" aca="1" ref="H3004" ca="1">_FV(A3004,"Open")</f>
        <v>41.34</v>
      </c>
      <c r="I3004" s="23" cm="1">
        <f t="array" aca="1" ref="I3004" ca="1">_FV(A3004,"Low")</f>
        <v>41.225099999999998</v>
      </c>
      <c r="J3004" s="23" cm="1">
        <f t="array" aca="1" ref="J3004" ca="1">_FV(A3004,"High")</f>
        <v>41.56</v>
      </c>
      <c r="K3004" s="23" cm="1">
        <f t="array" aca="1" ref="K3004" ca="1">_FV(A3004,"Previous close",TRUE)</f>
        <v>41.137900000000002</v>
      </c>
      <c r="L3004" s="26"/>
      <c r="M3004" s="23" cm="1">
        <f t="array" aca="1" ref="M3004" ca="1">_FV(A3004,"52 week low",TRUE)</f>
        <v>33.56</v>
      </c>
      <c r="N3004" s="23" cm="1">
        <f t="array" aca="1" ref="N3004" ca="1">_FV(A3004,"52 week high",TRUE)</f>
        <v>41.99</v>
      </c>
      <c r="O3004" s="8" cm="1">
        <f t="array" aca="1" ref="O3004" ca="1">_FV(A3004,"Volume")</f>
        <v>15912</v>
      </c>
      <c r="P3004" s="7" cm="1">
        <f t="array" aca="1" ref="P3004" ca="1">_FV(A3004,"Volume average",TRUE)</f>
        <v>17431</v>
      </c>
      <c r="Q3004" t="s">
        <v>464</v>
      </c>
      <c r="R3004" t="s">
        <v>2543</v>
      </c>
      <c r="T3004" s="25" cm="1">
        <f t="array" aca="1" ref="T3004" ca="1">_FV(A3004,"Expense ratio",TRUE)</f>
        <v>2.5000000000000001E-3</v>
      </c>
      <c r="U3004" s="24" cm="1">
        <f t="array" aca="1" ref="U3004" ca="1">_FV(A3004,"Market cap",TRUE)</f>
        <v>49804693.549999997</v>
      </c>
      <c r="V3004" s="16"/>
      <c r="W3004" s="16"/>
      <c r="Z3004" s="18"/>
      <c r="AC3004" s="21">
        <v>16944</v>
      </c>
      <c r="AE3004" s="18"/>
      <c r="AF3004" s="20"/>
      <c r="AI3004" s="21"/>
      <c r="AJ3004" s="18"/>
      <c r="AL3004" s="18"/>
      <c r="AM3004" s="18"/>
      <c r="AN3004" t="s">
        <v>73</v>
      </c>
      <c r="AO3004" t="str" cm="1">
        <f t="array" aca="1" ref="AO3004" ca="1">_FV(A3004,"Currency")</f>
        <v>USD</v>
      </c>
      <c r="AP3004" t="str" cm="1">
        <f t="array" aca="1" ref="AP3004" ca="1">_FV(A3004,"Exchange")</f>
        <v>NYSE Arca</v>
      </c>
      <c r="AQ3004" s="6" t="str" cm="1">
        <f t="array" aca="1" ref="AQ3004" ca="1">_FV(A3004,"Exchange abbreviation",TRUE)</f>
        <v>ARCX</v>
      </c>
      <c r="AR3004" t="str" cm="1">
        <f t="array" aca="1" ref="AR3004" ca="1">_FV(A3004,"Instrument type",TRUE)</f>
        <v>ETF</v>
      </c>
    </row>
    <row r="3005" spans="1:44" ht="18.75" customHeight="1" x14ac:dyDescent="0.25">
      <c r="A3005" t="e" vm="3017">
        <v>#VALUE!</v>
      </c>
      <c r="B3005" t="s">
        <v>8066</v>
      </c>
      <c r="C3005" t="s">
        <v>8067</v>
      </c>
      <c r="D3005" s="31" cm="1">
        <f t="array" aca="1" ref="D3005" ca="1">_FV(A3005,"Last trade time",TRUE)</f>
        <v>45824.84027780078</v>
      </c>
      <c r="E3005" s="23" cm="1">
        <f t="array" aca="1" ref="E3005" ca="1">_FV(A3005,"Price")</f>
        <v>31.473700000000001</v>
      </c>
      <c r="F3005" s="27" cm="1">
        <f t="array" aca="1" ref="F3005" ca="1">_FV(A3005,"Change (%)",TRUE)</f>
        <v>1.2038999999999999E-2</v>
      </c>
      <c r="G3005" s="26" cm="1">
        <f t="array" aca="1" ref="G3005" ca="1">_FV(A3005,"Change")</f>
        <v>0.37440000000000001</v>
      </c>
      <c r="H3005" s="23" cm="1">
        <f t="array" aca="1" ref="H3005" ca="1">_FV(A3005,"Open")</f>
        <v>31.400099999999998</v>
      </c>
      <c r="I3005" s="23" cm="1">
        <f t="array" aca="1" ref="I3005" ca="1">_FV(A3005,"Low")</f>
        <v>31.400099999999998</v>
      </c>
      <c r="J3005" s="23" cm="1">
        <f t="array" aca="1" ref="J3005" ca="1">_FV(A3005,"High")</f>
        <v>31.5</v>
      </c>
      <c r="K3005" s="23" cm="1">
        <f t="array" aca="1" ref="K3005" ca="1">_FV(A3005,"Previous close",TRUE)</f>
        <v>31.099299999999999</v>
      </c>
      <c r="L3005" s="26"/>
      <c r="M3005" s="23" cm="1">
        <f t="array" aca="1" ref="M3005" ca="1">_FV(A3005,"52 week low",TRUE)</f>
        <v>26.06</v>
      </c>
      <c r="N3005" s="23" cm="1">
        <f t="array" aca="1" ref="N3005" ca="1">_FV(A3005,"52 week high",TRUE)</f>
        <v>34.055199999999999</v>
      </c>
      <c r="O3005" s="8" cm="1">
        <f t="array" aca="1" ref="O3005" ca="1">_FV(A3005,"Volume")</f>
        <v>2260</v>
      </c>
      <c r="P3005" s="7" cm="1">
        <f t="array" aca="1" ref="P3005" ca="1">_FV(A3005,"Volume average",TRUE)</f>
        <v>1690</v>
      </c>
      <c r="Q3005" t="s">
        <v>60</v>
      </c>
      <c r="S3005" t="s">
        <v>1795</v>
      </c>
      <c r="T3005" s="25" cm="1">
        <f t="array" aca="1" ref="T3005" ca="1">_FV(A3005,"Expense ratio",TRUE)</f>
        <v>2.5000000000000001E-3</v>
      </c>
      <c r="U3005" s="24" cm="1">
        <f t="array" aca="1" ref="U3005" ca="1">_FV(A3005,"Market cap",TRUE)</f>
        <v>11031280.050000001</v>
      </c>
      <c r="V3005" s="4">
        <v>11031280</v>
      </c>
      <c r="W3005" s="4">
        <v>11031280</v>
      </c>
      <c r="Y3005" t="s">
        <v>1202</v>
      </c>
      <c r="Z3005" s="5">
        <v>31.13</v>
      </c>
      <c r="AA3005" s="5">
        <v>12.615170000000001</v>
      </c>
      <c r="AB3005" s="5">
        <v>2.18E-2</v>
      </c>
      <c r="AC3005" s="4">
        <v>4517</v>
      </c>
      <c r="AE3005" s="5">
        <v>0.65214953522276797</v>
      </c>
      <c r="AF3005" s="5">
        <v>6.7565681406508649</v>
      </c>
      <c r="AI3005" s="4">
        <v>4517</v>
      </c>
      <c r="AJ3005" s="5">
        <v>140735.26560000001</v>
      </c>
      <c r="AL3005" s="5">
        <v>34.055</v>
      </c>
      <c r="AM3005" s="5">
        <v>26.06</v>
      </c>
      <c r="AN3005" t="s">
        <v>47</v>
      </c>
      <c r="AO3005" t="str" cm="1">
        <f t="array" aca="1" ref="AO3005" ca="1">_FV(A3005,"Currency")</f>
        <v>USD</v>
      </c>
      <c r="AP3005" t="str" cm="1">
        <f t="array" aca="1" ref="AP3005" ca="1">_FV(A3005,"Exchange")</f>
        <v>NYSE Arca</v>
      </c>
      <c r="AQ3005" s="6" t="str" cm="1">
        <f t="array" aca="1" ref="AQ3005" ca="1">_FV(A3005,"Exchange abbreviation",TRUE)</f>
        <v>ARCX</v>
      </c>
      <c r="AR3005" t="str" cm="1">
        <f t="array" aca="1" ref="AR3005" ca="1">_FV(A3005,"Instrument type",TRUE)</f>
        <v>ETF</v>
      </c>
    </row>
    <row r="3006" spans="1:44" ht="18.75" customHeight="1" x14ac:dyDescent="0.25">
      <c r="A3006" t="e" vm="3018">
        <v>#VALUE!</v>
      </c>
      <c r="B3006" t="s">
        <v>8068</v>
      </c>
      <c r="C3006" t="s">
        <v>8069</v>
      </c>
      <c r="D3006" s="31" cm="1">
        <f t="array" aca="1" ref="D3006" ca="1">_FV(A3006,"Last trade time",TRUE)</f>
        <v>45824.840277777781</v>
      </c>
      <c r="E3006" s="23" cm="1">
        <f t="array" aca="1" ref="E3006" ca="1">_FV(A3006,"Price")</f>
        <v>107.91</v>
      </c>
      <c r="F3006" s="27" cm="1">
        <f t="array" aca="1" ref="F3006" ca="1">_FV(A3006,"Change (%)",TRUE)</f>
        <v>9.0710000000000009E-3</v>
      </c>
      <c r="G3006" s="26" cm="1">
        <f t="array" aca="1" ref="G3006" ca="1">_FV(A3006,"Change")</f>
        <v>0.97</v>
      </c>
      <c r="H3006" s="23" cm="1">
        <f t="array" aca="1" ref="H3006" ca="1">_FV(A3006,"Open")</f>
        <v>107.71</v>
      </c>
      <c r="I3006" s="23" cm="1">
        <f t="array" aca="1" ref="I3006" ca="1">_FV(A3006,"Low")</f>
        <v>107.69</v>
      </c>
      <c r="J3006" s="23" cm="1">
        <f t="array" aca="1" ref="J3006" ca="1">_FV(A3006,"High")</f>
        <v>108.3909</v>
      </c>
      <c r="K3006" s="23" cm="1">
        <f t="array" aca="1" ref="K3006" ca="1">_FV(A3006,"Previous close",TRUE)</f>
        <v>106.94</v>
      </c>
      <c r="L3006" s="26"/>
      <c r="M3006" s="23" cm="1">
        <f t="array" aca="1" ref="M3006" ca="1">_FV(A3006,"52 week low",TRUE)</f>
        <v>89.161600000000007</v>
      </c>
      <c r="N3006" s="23" cm="1">
        <f t="array" aca="1" ref="N3006" ca="1">_FV(A3006,"52 week high",TRUE)</f>
        <v>108.44</v>
      </c>
      <c r="O3006" s="8" cm="1">
        <f t="array" aca="1" ref="O3006" ca="1">_FV(A3006,"Volume")</f>
        <v>37337</v>
      </c>
      <c r="P3006" s="7" cm="1">
        <f t="array" aca="1" ref="P3006" ca="1">_FV(A3006,"Volume average",TRUE)</f>
        <v>91648</v>
      </c>
      <c r="Q3006" t="s">
        <v>1641</v>
      </c>
      <c r="S3006" t="s">
        <v>277</v>
      </c>
      <c r="T3006" s="25" cm="1">
        <f t="array" aca="1" ref="T3006" ca="1">_FV(A3006,"Expense ratio",TRUE)</f>
        <v>2.5000000000000001E-3</v>
      </c>
      <c r="U3006" s="24" cm="1">
        <f t="array" aca="1" ref="U3006" ca="1">_FV(A3006,"Market cap",TRUE)</f>
        <v>1390995238.1800001</v>
      </c>
      <c r="V3006" s="4">
        <v>1391004800</v>
      </c>
      <c r="W3006" s="4">
        <v>1391004800</v>
      </c>
      <c r="Y3006" t="s">
        <v>8070</v>
      </c>
      <c r="Z3006" s="5">
        <v>107.12</v>
      </c>
      <c r="AA3006" s="5">
        <v>20.750086</v>
      </c>
      <c r="AB3006" s="5">
        <v>1.8599999999999998E-2</v>
      </c>
      <c r="AC3006" s="4">
        <v>91379</v>
      </c>
      <c r="AE3006" s="5">
        <v>5.8479538761323502</v>
      </c>
      <c r="AF3006" s="5">
        <v>16.320760682111121</v>
      </c>
      <c r="AI3006" s="4">
        <v>91379</v>
      </c>
      <c r="AJ3006" s="5">
        <v>9797656.3800000008</v>
      </c>
      <c r="AL3006" s="5">
        <v>108.44</v>
      </c>
      <c r="AM3006" s="5">
        <v>89.16</v>
      </c>
      <c r="AN3006" t="s">
        <v>90</v>
      </c>
      <c r="AO3006" t="str" cm="1">
        <f t="array" aca="1" ref="AO3006" ca="1">_FV(A3006,"Currency")</f>
        <v>USD</v>
      </c>
      <c r="AP3006" t="str" cm="1">
        <f t="array" aca="1" ref="AP3006" ca="1">_FV(A3006,"Exchange")</f>
        <v>NYSE Arca</v>
      </c>
      <c r="AQ3006" s="6" t="str" cm="1">
        <f t="array" aca="1" ref="AQ3006" ca="1">_FV(A3006,"Exchange abbreviation",TRUE)</f>
        <v>ARCX</v>
      </c>
      <c r="AR3006" t="str" cm="1">
        <f t="array" aca="1" ref="AR3006" ca="1">_FV(A3006,"Instrument type",TRUE)</f>
        <v>ETF</v>
      </c>
    </row>
    <row r="3007" spans="1:44" ht="18.75" customHeight="1" x14ac:dyDescent="0.25">
      <c r="A3007" t="e" vm="3019">
        <v>#VALUE!</v>
      </c>
      <c r="B3007" t="s">
        <v>8071</v>
      </c>
      <c r="C3007" t="s">
        <v>8072</v>
      </c>
      <c r="D3007" s="31" cm="1">
        <f t="array" aca="1" ref="D3007" ca="1">_FV(A3007,"Last trade time",TRUE)</f>
        <v>45824.840277789066</v>
      </c>
      <c r="E3007" s="23" cm="1">
        <f t="array" aca="1" ref="E3007" ca="1">_FV(A3007,"Price")</f>
        <v>62.55</v>
      </c>
      <c r="F3007" s="27" cm="1">
        <f t="array" aca="1" ref="F3007" ca="1">_FV(A3007,"Change (%)",TRUE)</f>
        <v>2.8699999999999997E-3</v>
      </c>
      <c r="G3007" s="26" cm="1">
        <f t="array" aca="1" ref="G3007" ca="1">_FV(A3007,"Change")</f>
        <v>0.17899999999999999</v>
      </c>
      <c r="H3007" s="23" cm="1">
        <f t="array" aca="1" ref="H3007" ca="1">_FV(A3007,"Open")</f>
        <v>62.88</v>
      </c>
      <c r="I3007" s="23" cm="1">
        <f t="array" aca="1" ref="I3007" ca="1">_FV(A3007,"Low")</f>
        <v>62.55</v>
      </c>
      <c r="J3007" s="23" cm="1">
        <f t="array" aca="1" ref="J3007" ca="1">_FV(A3007,"High")</f>
        <v>63</v>
      </c>
      <c r="K3007" s="23" cm="1">
        <f t="array" aca="1" ref="K3007" ca="1">_FV(A3007,"Previous close",TRUE)</f>
        <v>62.371000000000002</v>
      </c>
      <c r="L3007" s="26"/>
      <c r="M3007" s="23" cm="1">
        <f t="array" aca="1" ref="M3007" ca="1">_FV(A3007,"52 week low",TRUE)</f>
        <v>49.48</v>
      </c>
      <c r="N3007" s="23" cm="1">
        <f t="array" aca="1" ref="N3007" ca="1">_FV(A3007,"52 week high",TRUE)</f>
        <v>63</v>
      </c>
      <c r="O3007" s="8" cm="1">
        <f t="array" aca="1" ref="O3007" ca="1">_FV(A3007,"Volume")</f>
        <v>37662</v>
      </c>
      <c r="P3007" s="7" cm="1">
        <f t="array" aca="1" ref="P3007" ca="1">_FV(A3007,"Volume average",TRUE)</f>
        <v>33255</v>
      </c>
      <c r="Q3007" t="s">
        <v>464</v>
      </c>
      <c r="R3007" t="s">
        <v>155</v>
      </c>
      <c r="T3007" s="25" cm="1">
        <f t="array" aca="1" ref="T3007" ca="1">_FV(A3007,"Expense ratio",TRUE)</f>
        <v>2.5000000000000001E-3</v>
      </c>
      <c r="U3007" s="24" cm="1">
        <f t="array" aca="1" ref="U3007" ca="1">_FV(A3007,"Market cap",TRUE)</f>
        <v>735781465.86000001</v>
      </c>
      <c r="V3007" s="16"/>
      <c r="W3007" s="16"/>
      <c r="X3007" t="s">
        <v>8073</v>
      </c>
      <c r="Z3007" s="18"/>
      <c r="AA3007" s="20"/>
      <c r="AB3007" s="20"/>
      <c r="AC3007" s="21">
        <v>35044</v>
      </c>
      <c r="AE3007" s="18"/>
      <c r="AI3007" s="21"/>
      <c r="AJ3007" s="18"/>
      <c r="AL3007" s="18"/>
      <c r="AM3007" s="18"/>
      <c r="AN3007" t="s">
        <v>73</v>
      </c>
      <c r="AO3007" t="str" cm="1">
        <f t="array" aca="1" ref="AO3007" ca="1">_FV(A3007,"Currency")</f>
        <v>USD</v>
      </c>
      <c r="AP3007" t="str" cm="1">
        <f t="array" aca="1" ref="AP3007" ca="1">_FV(A3007,"Exchange")</f>
        <v>NYSE Arca</v>
      </c>
      <c r="AQ3007" s="6" t="str" cm="1">
        <f t="array" aca="1" ref="AQ3007" ca="1">_FV(A3007,"Exchange abbreviation",TRUE)</f>
        <v>ARCX</v>
      </c>
      <c r="AR3007" t="str" cm="1">
        <f t="array" aca="1" ref="AR3007" ca="1">_FV(A3007,"Instrument type",TRUE)</f>
        <v>ETF</v>
      </c>
    </row>
    <row r="3008" spans="1:44" ht="18.75" customHeight="1" x14ac:dyDescent="0.25">
      <c r="A3008" t="e" vm="3020">
        <v>#VALUE!</v>
      </c>
      <c r="B3008" t="s">
        <v>8074</v>
      </c>
      <c r="C3008" t="s">
        <v>8075</v>
      </c>
      <c r="D3008" s="31" cm="1">
        <f t="array" aca="1" ref="D3008" ca="1">_FV(A3008,"Last trade time",TRUE)</f>
        <v>45824.840343900003</v>
      </c>
      <c r="E3008" s="23" cm="1">
        <f t="array" aca="1" ref="E3008" ca="1">_FV(A3008,"Price")</f>
        <v>218.56469999999999</v>
      </c>
      <c r="F3008" s="27" cm="1">
        <f t="array" aca="1" ref="F3008" ca="1">_FV(A3008,"Change (%)",TRUE)</f>
        <v>9.9570000000000006E-3</v>
      </c>
      <c r="G3008" s="26" cm="1">
        <f t="array" aca="1" ref="G3008" ca="1">_FV(A3008,"Change")</f>
        <v>2.1547000000000001</v>
      </c>
      <c r="H3008" s="23" cm="1">
        <f t="array" aca="1" ref="H3008" ca="1">_FV(A3008,"Open")</f>
        <v>218.27</v>
      </c>
      <c r="I3008" s="23" cm="1">
        <f t="array" aca="1" ref="I3008" ca="1">_FV(A3008,"Low")</f>
        <v>218.27</v>
      </c>
      <c r="J3008" s="23" cm="1">
        <f t="array" aca="1" ref="J3008" ca="1">_FV(A3008,"High")</f>
        <v>218.7</v>
      </c>
      <c r="K3008" s="23" cm="1">
        <f t="array" aca="1" ref="K3008" ca="1">_FV(A3008,"Previous close",TRUE)</f>
        <v>216.41</v>
      </c>
      <c r="L3008" s="26"/>
      <c r="M3008" s="23" cm="1">
        <f t="array" aca="1" ref="M3008" ca="1">_FV(A3008,"52 week low",TRUE)</f>
        <v>179.13</v>
      </c>
      <c r="N3008" s="23" cm="1">
        <f t="array" aca="1" ref="N3008" ca="1">_FV(A3008,"52 week high",TRUE)</f>
        <v>227.3938</v>
      </c>
      <c r="O3008" s="8" cm="1">
        <f t="array" aca="1" ref="O3008" ca="1">_FV(A3008,"Volume")</f>
        <v>6296</v>
      </c>
      <c r="P3008" s="7" cm="1">
        <f t="array" aca="1" ref="P3008" ca="1">_FV(A3008,"Volume average",TRUE)</f>
        <v>12128</v>
      </c>
      <c r="Q3008" t="s">
        <v>50</v>
      </c>
      <c r="S3008" t="s">
        <v>5011</v>
      </c>
      <c r="T3008" s="25" cm="1">
        <f t="array" aca="1" ref="T3008" ca="1">_FV(A3008,"Expense ratio",TRUE)</f>
        <v>2.5000000000000001E-3</v>
      </c>
      <c r="U3008" s="24" cm="1">
        <f t="array" aca="1" ref="U3008" ca="1">_FV(A3008,"Market cap",TRUE)</f>
        <v>1649756835.74</v>
      </c>
      <c r="V3008" s="4">
        <v>1649756800</v>
      </c>
      <c r="W3008" s="4">
        <v>1649756800</v>
      </c>
      <c r="Y3008" t="s">
        <v>296</v>
      </c>
      <c r="Z3008" s="5">
        <v>217.8021</v>
      </c>
      <c r="AA3008" s="5">
        <v>20.319842999999999</v>
      </c>
      <c r="AB3008" s="5">
        <v>1.2500000000000001E-2</v>
      </c>
      <c r="AC3008" s="4">
        <v>11077</v>
      </c>
      <c r="AE3008" s="5">
        <v>1.4631093833346931</v>
      </c>
      <c r="AF3008" s="5">
        <v>11.67171052359395</v>
      </c>
      <c r="AI3008" s="4">
        <v>11077</v>
      </c>
      <c r="AJ3008" s="5">
        <v>2412305.8596999999</v>
      </c>
      <c r="AL3008" s="5">
        <v>227.39</v>
      </c>
      <c r="AM3008" s="5">
        <v>179.13</v>
      </c>
      <c r="AN3008" t="s">
        <v>90</v>
      </c>
      <c r="AO3008" t="str" cm="1">
        <f t="array" aca="1" ref="AO3008" ca="1">_FV(A3008,"Currency")</f>
        <v>USD</v>
      </c>
      <c r="AP3008" t="str" cm="1">
        <f t="array" aca="1" ref="AP3008" ca="1">_FV(A3008,"Exchange")</f>
        <v>CBOE BZX Exchange</v>
      </c>
      <c r="AQ3008" s="6" t="str" cm="1">
        <f t="array" aca="1" ref="AQ3008" ca="1">_FV(A3008,"Exchange abbreviation",TRUE)</f>
        <v>BATS</v>
      </c>
      <c r="AR3008" t="str" cm="1">
        <f t="array" aca="1" ref="AR3008" ca="1">_FV(A3008,"Instrument type",TRUE)</f>
        <v>ETF</v>
      </c>
    </row>
    <row r="3009" spans="1:44" ht="18.75" customHeight="1" x14ac:dyDescent="0.25">
      <c r="A3009" t="e" vm="3021">
        <v>#VALUE!</v>
      </c>
      <c r="B3009" t="s">
        <v>8076</v>
      </c>
      <c r="C3009" t="s">
        <v>8077</v>
      </c>
      <c r="D3009" s="31" cm="1">
        <f t="array" aca="1" ref="D3009" ca="1">_FV(A3009,"Last trade time",TRUE)</f>
        <v>45824.840334825778</v>
      </c>
      <c r="E3009" s="23" cm="1">
        <f t="array" aca="1" ref="E3009" ca="1">_FV(A3009,"Price")</f>
        <v>69.056700000000006</v>
      </c>
      <c r="F3009" s="27" cm="1">
        <f t="array" aca="1" ref="F3009" ca="1">_FV(A3009,"Change (%)",TRUE)</f>
        <v>1.0339000000000001E-2</v>
      </c>
      <c r="G3009" s="26" cm="1">
        <f t="array" aca="1" ref="G3009" ca="1">_FV(A3009,"Change")</f>
        <v>0.70669999999999999</v>
      </c>
      <c r="H3009" s="23" cm="1">
        <f t="array" aca="1" ref="H3009" ca="1">_FV(A3009,"Open")</f>
        <v>68.97</v>
      </c>
      <c r="I3009" s="23" cm="1">
        <f t="array" aca="1" ref="I3009" ca="1">_FV(A3009,"Low")</f>
        <v>68.97</v>
      </c>
      <c r="J3009" s="23" cm="1">
        <f t="array" aca="1" ref="J3009" ca="1">_FV(A3009,"High")</f>
        <v>69.204999999999998</v>
      </c>
      <c r="K3009" s="23" cm="1">
        <f t="array" aca="1" ref="K3009" ca="1">_FV(A3009,"Previous close",TRUE)</f>
        <v>68.349999999999994</v>
      </c>
      <c r="L3009" s="26"/>
      <c r="M3009" s="23" cm="1">
        <f t="array" aca="1" ref="M3009" ca="1">_FV(A3009,"52 week low",TRUE)</f>
        <v>55.334899999999998</v>
      </c>
      <c r="N3009" s="23" cm="1">
        <f t="array" aca="1" ref="N3009" ca="1">_FV(A3009,"52 week high",TRUE)</f>
        <v>69.860799999999998</v>
      </c>
      <c r="O3009" s="8" cm="1">
        <f t="array" aca="1" ref="O3009" ca="1">_FV(A3009,"Volume")</f>
        <v>3192</v>
      </c>
      <c r="P3009" s="7" cm="1">
        <f t="array" aca="1" ref="P3009" ca="1">_FV(A3009,"Volume average",TRUE)</f>
        <v>60467</v>
      </c>
      <c r="Q3009" t="s">
        <v>50</v>
      </c>
      <c r="S3009" t="s">
        <v>5011</v>
      </c>
      <c r="T3009" s="25" cm="1">
        <f t="array" aca="1" ref="T3009" ca="1">_FV(A3009,"Expense ratio",TRUE)</f>
        <v>2.5000000000000001E-3</v>
      </c>
      <c r="U3009" s="24" cm="1">
        <f t="array" aca="1" ref="U3009" ca="1">_FV(A3009,"Market cap",TRUE)</f>
        <v>495997193.25999999</v>
      </c>
      <c r="V3009" s="4">
        <v>495997184</v>
      </c>
      <c r="W3009" s="4">
        <v>495997184</v>
      </c>
      <c r="Y3009" t="s">
        <v>8078</v>
      </c>
      <c r="Z3009" s="5">
        <v>68.809700000000007</v>
      </c>
      <c r="AA3009" s="5">
        <v>21.373685999999999</v>
      </c>
      <c r="AB3009" s="19">
        <v>0.01</v>
      </c>
      <c r="AC3009" s="4">
        <v>47680</v>
      </c>
      <c r="AE3009" s="5">
        <v>3.947449308596052</v>
      </c>
      <c r="AF3009" s="19">
        <v>15.74931778623359</v>
      </c>
      <c r="AI3009" s="4">
        <v>47680</v>
      </c>
      <c r="AJ3009" s="5">
        <v>3282291.2</v>
      </c>
      <c r="AL3009" s="5">
        <v>69.861000000000004</v>
      </c>
      <c r="AM3009" s="5">
        <v>55.335000000000001</v>
      </c>
      <c r="AN3009" t="s">
        <v>90</v>
      </c>
      <c r="AO3009" t="str" cm="1">
        <f t="array" aca="1" ref="AO3009" ca="1">_FV(A3009,"Currency")</f>
        <v>USD</v>
      </c>
      <c r="AP3009" t="str" cm="1">
        <f t="array" aca="1" ref="AP3009" ca="1">_FV(A3009,"Exchange")</f>
        <v>CBOE BZX Exchange</v>
      </c>
      <c r="AQ3009" s="6" t="str" cm="1">
        <f t="array" aca="1" ref="AQ3009" ca="1">_FV(A3009,"Exchange abbreviation",TRUE)</f>
        <v>BATS</v>
      </c>
      <c r="AR3009" t="str" cm="1">
        <f t="array" aca="1" ref="AR3009" ca="1">_FV(A3009,"Instrument type",TRUE)</f>
        <v>ETF</v>
      </c>
    </row>
    <row r="3010" spans="1:44" ht="18.75" customHeight="1" x14ac:dyDescent="0.25">
      <c r="A3010" t="e" vm="3022">
        <v>#VALUE!</v>
      </c>
      <c r="B3010" t="s">
        <v>8079</v>
      </c>
      <c r="C3010" t="s">
        <v>8080</v>
      </c>
      <c r="D3010" s="31" cm="1">
        <f t="array" aca="1" ref="D3010" ca="1">_FV(A3010,"Last trade time",TRUE)</f>
        <v>45824.840277789066</v>
      </c>
      <c r="E3010" s="23" cm="1">
        <f t="array" aca="1" ref="E3010" ca="1">_FV(A3010,"Price")</f>
        <v>52.997100000000003</v>
      </c>
      <c r="F3010" s="27" cm="1">
        <f t="array" aca="1" ref="F3010" ca="1">_FV(A3010,"Change (%)",TRUE)</f>
        <v>1.0430999999999999E-2</v>
      </c>
      <c r="G3010" s="26" cm="1">
        <f t="array" aca="1" ref="G3010" ca="1">_FV(A3010,"Change")</f>
        <v>0.54710000000000003</v>
      </c>
      <c r="H3010" s="23" cm="1">
        <f t="array" aca="1" ref="H3010" ca="1">_FV(A3010,"Open")</f>
        <v>53.1</v>
      </c>
      <c r="I3010" s="23" cm="1">
        <f t="array" aca="1" ref="I3010" ca="1">_FV(A3010,"Low")</f>
        <v>52.93</v>
      </c>
      <c r="J3010" s="23" cm="1">
        <f t="array" aca="1" ref="J3010" ca="1">_FV(A3010,"High")</f>
        <v>53.1</v>
      </c>
      <c r="K3010" s="23" cm="1">
        <f t="array" aca="1" ref="K3010" ca="1">_FV(A3010,"Previous close",TRUE)</f>
        <v>52.45</v>
      </c>
      <c r="L3010" s="26"/>
      <c r="M3010" s="23" cm="1">
        <f t="array" aca="1" ref="M3010" ca="1">_FV(A3010,"52 week low",TRUE)</f>
        <v>43.63</v>
      </c>
      <c r="N3010" s="23" cm="1">
        <f t="array" aca="1" ref="N3010" ca="1">_FV(A3010,"52 week high",TRUE)</f>
        <v>56.31</v>
      </c>
      <c r="O3010" s="8" cm="1">
        <f t="array" aca="1" ref="O3010" ca="1">_FV(A3010,"Volume")</f>
        <v>10289</v>
      </c>
      <c r="P3010" s="7" cm="1">
        <f t="array" aca="1" ref="P3010" ca="1">_FV(A3010,"Volume average",TRUE)</f>
        <v>19337</v>
      </c>
      <c r="Q3010" t="s">
        <v>60</v>
      </c>
      <c r="S3010" t="s">
        <v>6388</v>
      </c>
      <c r="T3010" s="25" cm="1">
        <f t="array" aca="1" ref="T3010" ca="1">_FV(A3010,"Expense ratio",TRUE)</f>
        <v>2.5000000000000001E-3</v>
      </c>
      <c r="U3010" s="24" cm="1">
        <f t="array" aca="1" ref="U3010" ca="1">_FV(A3010,"Market cap",TRUE)</f>
        <v>213866682.90000001</v>
      </c>
      <c r="V3010" s="4">
        <v>213866688</v>
      </c>
      <c r="W3010" s="4">
        <v>213866688</v>
      </c>
      <c r="Y3010" t="s">
        <v>1252</v>
      </c>
      <c r="Z3010" s="5">
        <v>52.920900000000003</v>
      </c>
      <c r="AA3010" s="5">
        <v>18.355882999999999</v>
      </c>
      <c r="AB3010" s="20"/>
      <c r="AC3010" s="4">
        <v>40698</v>
      </c>
      <c r="AE3010" s="5">
        <v>0.66526272156159916</v>
      </c>
      <c r="AF3010" s="20"/>
      <c r="AI3010" s="4">
        <v>40698</v>
      </c>
      <c r="AJ3010" s="5">
        <v>2154959.1</v>
      </c>
      <c r="AL3010" s="5">
        <v>56.31</v>
      </c>
      <c r="AM3010" s="5">
        <v>43.63</v>
      </c>
      <c r="AN3010" t="s">
        <v>90</v>
      </c>
      <c r="AO3010" t="str" cm="1">
        <f t="array" aca="1" ref="AO3010" ca="1">_FV(A3010,"Currency")</f>
        <v>USD</v>
      </c>
      <c r="AP3010" t="str" cm="1">
        <f t="array" aca="1" ref="AP3010" ca="1">_FV(A3010,"Exchange")</f>
        <v>NYSE Arca</v>
      </c>
      <c r="AQ3010" s="6" t="str" cm="1">
        <f t="array" aca="1" ref="AQ3010" ca="1">_FV(A3010,"Exchange abbreviation",TRUE)</f>
        <v>ARCX</v>
      </c>
      <c r="AR3010" t="str" cm="1">
        <f t="array" aca="1" ref="AR3010" ca="1">_FV(A3010,"Instrument type",TRUE)</f>
        <v>ETF</v>
      </c>
    </row>
    <row r="3011" spans="1:44" ht="18.75" customHeight="1" x14ac:dyDescent="0.25">
      <c r="A3011" t="e" vm="3023">
        <v>#VALUE!</v>
      </c>
      <c r="B3011" t="s">
        <v>8081</v>
      </c>
      <c r="C3011" t="s">
        <v>8082</v>
      </c>
      <c r="D3011" s="31" cm="1">
        <f t="array" aca="1" ref="D3011" ca="1">_FV(A3011,"Last trade time",TRUE)</f>
        <v>45824.84027780078</v>
      </c>
      <c r="E3011" s="23" cm="1">
        <f t="array" aca="1" ref="E3011" ca="1">_FV(A3011,"Price")</f>
        <v>33.18</v>
      </c>
      <c r="F3011" s="27" cm="1">
        <f t="array" aca="1" ref="F3011" ca="1">_FV(A3011,"Change (%)",TRUE)</f>
        <v>6.0310000000000008E-4</v>
      </c>
      <c r="G3011" s="26" cm="1">
        <f t="array" aca="1" ref="G3011" ca="1">_FV(A3011,"Change")</f>
        <v>0.02</v>
      </c>
      <c r="H3011" s="23" cm="1">
        <f t="array" aca="1" ref="H3011" ca="1">_FV(A3011,"Open")</f>
        <v>33.369999999999997</v>
      </c>
      <c r="I3011" s="23" cm="1">
        <f t="array" aca="1" ref="I3011" ca="1">_FV(A3011,"Low")</f>
        <v>33.135899999999999</v>
      </c>
      <c r="J3011" s="23" cm="1">
        <f t="array" aca="1" ref="J3011" ca="1">_FV(A3011,"High")</f>
        <v>33.43</v>
      </c>
      <c r="K3011" s="23" cm="1">
        <f t="array" aca="1" ref="K3011" ca="1">_FV(A3011,"Previous close",TRUE)</f>
        <v>33.159999999999997</v>
      </c>
      <c r="L3011" s="26"/>
      <c r="M3011" s="23" cm="1">
        <f t="array" aca="1" ref="M3011" ca="1">_FV(A3011,"52 week low",TRUE)</f>
        <v>27.110099999999999</v>
      </c>
      <c r="N3011" s="23" cm="1">
        <f t="array" aca="1" ref="N3011" ca="1">_FV(A3011,"52 week high",TRUE)</f>
        <v>33.43</v>
      </c>
      <c r="O3011" s="8" cm="1">
        <f t="array" aca="1" ref="O3011" ca="1">_FV(A3011,"Volume")</f>
        <v>7582</v>
      </c>
      <c r="P3011" s="7" cm="1">
        <f t="array" aca="1" ref="P3011" ca="1">_FV(A3011,"Volume average",TRUE)</f>
        <v>86422</v>
      </c>
      <c r="Q3011" t="s">
        <v>703</v>
      </c>
      <c r="S3011" t="s">
        <v>277</v>
      </c>
      <c r="T3011" s="25" cm="1">
        <f t="array" aca="1" ref="T3011" ca="1">_FV(A3011,"Expense ratio",TRUE)</f>
        <v>2.5000000000000001E-3</v>
      </c>
      <c r="U3011" s="24" cm="1">
        <f t="array" aca="1" ref="U3011" ca="1">_FV(A3011,"Market cap",TRUE)</f>
        <v>398526511.31999999</v>
      </c>
      <c r="V3011" s="4">
        <v>398529088</v>
      </c>
      <c r="W3011" s="4">
        <v>398529088</v>
      </c>
      <c r="Y3011" t="s">
        <v>7825</v>
      </c>
      <c r="Z3011" s="5">
        <v>33.119999999999997</v>
      </c>
      <c r="AA3011" s="5">
        <v>16.808626</v>
      </c>
      <c r="AB3011" s="5">
        <v>2.9499999999999998E-2</v>
      </c>
      <c r="AC3011" s="4">
        <v>118431</v>
      </c>
      <c r="AE3011" s="5">
        <v>19.998247064976152</v>
      </c>
      <c r="AF3011" s="5">
        <v>20.45644426363236</v>
      </c>
      <c r="AI3011" s="4">
        <v>118431</v>
      </c>
      <c r="AJ3011" s="5">
        <v>3923026.875</v>
      </c>
      <c r="AL3011" s="5">
        <v>33.299999999999997</v>
      </c>
      <c r="AM3011" s="5">
        <v>27.11</v>
      </c>
      <c r="AN3011" t="s">
        <v>90</v>
      </c>
      <c r="AO3011" t="str" cm="1">
        <f t="array" aca="1" ref="AO3011" ca="1">_FV(A3011,"Currency")</f>
        <v>USD</v>
      </c>
      <c r="AP3011" t="str" cm="1">
        <f t="array" aca="1" ref="AP3011" ca="1">_FV(A3011,"Exchange")</f>
        <v>NYSE Arca</v>
      </c>
      <c r="AQ3011" s="6" t="str" cm="1">
        <f t="array" aca="1" ref="AQ3011" ca="1">_FV(A3011,"Exchange abbreviation",TRUE)</f>
        <v>ARCX</v>
      </c>
      <c r="AR3011" t="str" cm="1">
        <f t="array" aca="1" ref="AR3011" ca="1">_FV(A3011,"Instrument type",TRUE)</f>
        <v>ETF</v>
      </c>
    </row>
    <row r="3012" spans="1:44" ht="18.75" customHeight="1" x14ac:dyDescent="0.25">
      <c r="A3012" t="e" vm="3024">
        <v>#VALUE!</v>
      </c>
      <c r="B3012" t="s">
        <v>8083</v>
      </c>
      <c r="C3012" t="s">
        <v>8084</v>
      </c>
      <c r="D3012" s="31" cm="1">
        <f t="array" aca="1" ref="D3012" ca="1">_FV(A3012,"Last trade time",TRUE)</f>
        <v>45824.84027780078</v>
      </c>
      <c r="E3012" s="23" cm="1">
        <f t="array" aca="1" ref="E3012" ca="1">_FV(A3012,"Price")</f>
        <v>45.337800000000001</v>
      </c>
      <c r="F3012" s="27" cm="1">
        <f t="array" aca="1" ref="F3012" ca="1">_FV(A3012,"Change (%)",TRUE)</f>
        <v>2.2389999999999997E-3</v>
      </c>
      <c r="G3012" s="26" cm="1">
        <f t="array" aca="1" ref="G3012" ca="1">_FV(A3012,"Change")</f>
        <v>0.1013</v>
      </c>
      <c r="H3012" s="23" cm="1">
        <f t="array" aca="1" ref="H3012" ca="1">_FV(A3012,"Open")</f>
        <v>45.36</v>
      </c>
      <c r="I3012" s="23" cm="1">
        <f t="array" aca="1" ref="I3012" ca="1">_FV(A3012,"Low")</f>
        <v>45.284500000000001</v>
      </c>
      <c r="J3012" s="23" cm="1">
        <f t="array" aca="1" ref="J3012" ca="1">_FV(A3012,"High")</f>
        <v>45.634999999999998</v>
      </c>
      <c r="K3012" s="23" cm="1">
        <f t="array" aca="1" ref="K3012" ca="1">_FV(A3012,"Previous close",TRUE)</f>
        <v>45.236499999999999</v>
      </c>
      <c r="L3012" s="26"/>
      <c r="M3012" s="23" cm="1">
        <f t="array" aca="1" ref="M3012" ca="1">_FV(A3012,"52 week low",TRUE)</f>
        <v>40.935000000000002</v>
      </c>
      <c r="N3012" s="23" cm="1">
        <f t="array" aca="1" ref="N3012" ca="1">_FV(A3012,"52 week high",TRUE)</f>
        <v>51.77</v>
      </c>
      <c r="O3012" s="8" cm="1">
        <f t="array" aca="1" ref="O3012" ca="1">_FV(A3012,"Volume")</f>
        <v>5706</v>
      </c>
      <c r="P3012" s="7" cm="1">
        <f t="array" aca="1" ref="P3012" ca="1">_FV(A3012,"Volume average",TRUE)</f>
        <v>17630</v>
      </c>
      <c r="Q3012" t="s">
        <v>916</v>
      </c>
      <c r="S3012" t="s">
        <v>277</v>
      </c>
      <c r="T3012" s="25" cm="1">
        <f t="array" aca="1" ref="T3012" ca="1">_FV(A3012,"Expense ratio",TRUE)</f>
        <v>2.5000000000000001E-3</v>
      </c>
      <c r="U3012" s="24" cm="1">
        <f t="array" aca="1" ref="U3012" ca="1">_FV(A3012,"Market cap",TRUE)</f>
        <v>285852461.87</v>
      </c>
      <c r="V3012" s="4">
        <v>285854368</v>
      </c>
      <c r="W3012" s="4">
        <v>285854368</v>
      </c>
      <c r="Y3012" t="s">
        <v>8063</v>
      </c>
      <c r="Z3012" s="5">
        <v>45.77</v>
      </c>
      <c r="AA3012" s="5">
        <v>19.908380000000001</v>
      </c>
      <c r="AB3012" s="5">
        <v>2.0899999999999998E-2</v>
      </c>
      <c r="AC3012" s="4">
        <v>24038</v>
      </c>
      <c r="AE3012" s="5">
        <v>-1.8544502011979549</v>
      </c>
      <c r="AF3012" s="5">
        <v>7.67642022679349</v>
      </c>
      <c r="AI3012" s="4">
        <v>24038</v>
      </c>
      <c r="AJ3012" s="5">
        <v>1098654.3862000001</v>
      </c>
      <c r="AL3012" s="5">
        <v>51.77</v>
      </c>
      <c r="AM3012" s="5">
        <v>40.94</v>
      </c>
      <c r="AN3012" t="s">
        <v>90</v>
      </c>
      <c r="AO3012" t="str" cm="1">
        <f t="array" aca="1" ref="AO3012" ca="1">_FV(A3012,"Currency")</f>
        <v>USD</v>
      </c>
      <c r="AP3012" t="str" cm="1">
        <f t="array" aca="1" ref="AP3012" ca="1">_FV(A3012,"Exchange")</f>
        <v>NYSE Arca</v>
      </c>
      <c r="AQ3012" s="6" t="str" cm="1">
        <f t="array" aca="1" ref="AQ3012" ca="1">_FV(A3012,"Exchange abbreviation",TRUE)</f>
        <v>ARCX</v>
      </c>
      <c r="AR3012" t="str" cm="1">
        <f t="array" aca="1" ref="AR3012" ca="1">_FV(A3012,"Instrument type",TRUE)</f>
        <v>ETF</v>
      </c>
    </row>
    <row r="3013" spans="1:44" ht="18.75" customHeight="1" x14ac:dyDescent="0.25">
      <c r="A3013" t="e" vm="3025">
        <v>#VALUE!</v>
      </c>
      <c r="B3013" t="s">
        <v>8085</v>
      </c>
      <c r="C3013" t="s">
        <v>8086</v>
      </c>
      <c r="D3013" s="31" cm="1">
        <f t="array" aca="1" ref="D3013" ca="1">_FV(A3013,"Last trade time",TRUE)</f>
        <v>45824.90767048594</v>
      </c>
      <c r="E3013" s="23" cm="1">
        <f t="array" aca="1" ref="E3013" ca="1">_FV(A3013,"Price")</f>
        <v>96.89</v>
      </c>
      <c r="F3013" s="27" cm="1">
        <f t="array" aca="1" ref="F3013" ca="1">_FV(A3013,"Change (%)",TRUE)</f>
        <v>6.1270000000000005E-3</v>
      </c>
      <c r="G3013" s="26" cm="1">
        <f t="array" aca="1" ref="G3013" ca="1">_FV(A3013,"Change")</f>
        <v>0.59</v>
      </c>
      <c r="H3013" s="23" cm="1">
        <f t="array" aca="1" ref="H3013" ca="1">_FV(A3013,"Open")</f>
        <v>97.19</v>
      </c>
      <c r="I3013" s="23" cm="1">
        <f t="array" aca="1" ref="I3013" ca="1">_FV(A3013,"Low")</f>
        <v>96.66</v>
      </c>
      <c r="J3013" s="23" cm="1">
        <f t="array" aca="1" ref="J3013" ca="1">_FV(A3013,"High")</f>
        <v>97.5</v>
      </c>
      <c r="K3013" s="23" cm="1">
        <f t="array" aca="1" ref="K3013" ca="1">_FV(A3013,"Previous close",TRUE)</f>
        <v>96.3</v>
      </c>
      <c r="L3013" s="26"/>
      <c r="M3013" s="23" cm="1">
        <f t="array" aca="1" ref="M3013" ca="1">_FV(A3013,"52 week low",TRUE)</f>
        <v>80.599999999999994</v>
      </c>
      <c r="N3013" s="23" cm="1">
        <f t="array" aca="1" ref="N3013" ca="1">_FV(A3013,"52 week high",TRUE)</f>
        <v>109.79</v>
      </c>
      <c r="O3013" s="8" cm="1">
        <f t="array" aca="1" ref="O3013" ca="1">_FV(A3013,"Volume")</f>
        <v>180147</v>
      </c>
      <c r="P3013" s="7" cm="1">
        <f t="array" aca="1" ref="P3013" ca="1">_FV(A3013,"Volume average",TRUE)</f>
        <v>210628</v>
      </c>
      <c r="Q3013" t="s">
        <v>496</v>
      </c>
      <c r="R3013" t="s">
        <v>158</v>
      </c>
      <c r="S3013" t="s">
        <v>277</v>
      </c>
      <c r="T3013" s="25" cm="1">
        <f t="array" aca="1" ref="T3013" ca="1">_FV(A3013,"Expense ratio",TRUE)</f>
        <v>2.5000000000000001E-3</v>
      </c>
      <c r="U3013" s="24" cm="1">
        <f t="array" aca="1" ref="U3013" ca="1">_FV(A3013,"Market cap",TRUE)</f>
        <v>4944326502.3500004</v>
      </c>
      <c r="V3013" s="4">
        <v>4944359936</v>
      </c>
      <c r="W3013" s="4">
        <v>4944359936</v>
      </c>
      <c r="Y3013" t="s">
        <v>8070</v>
      </c>
      <c r="Z3013" s="5">
        <v>98.43</v>
      </c>
      <c r="AA3013" s="19">
        <v>17.129642</v>
      </c>
      <c r="AB3013" s="5">
        <v>7.2000003000000003E-3</v>
      </c>
      <c r="AC3013" s="4">
        <v>434071</v>
      </c>
      <c r="AE3013" s="5">
        <v>0.15426030788054931</v>
      </c>
      <c r="AF3013" s="19">
        <v>5.7629019585281327E-3</v>
      </c>
      <c r="AI3013" s="4">
        <v>434071</v>
      </c>
      <c r="AJ3013" s="5">
        <v>42682201.43</v>
      </c>
      <c r="AL3013" s="5">
        <v>109.79</v>
      </c>
      <c r="AM3013" s="5">
        <v>80.599999999999994</v>
      </c>
      <c r="AN3013" t="s">
        <v>82</v>
      </c>
      <c r="AO3013" t="str" cm="1">
        <f t="array" aca="1" ref="AO3013" ca="1">_FV(A3013,"Currency")</f>
        <v>USD</v>
      </c>
      <c r="AP3013" t="str" cm="1">
        <f t="array" aca="1" ref="AP3013" ca="1">_FV(A3013,"Exchange")</f>
        <v>NYSE Arca</v>
      </c>
      <c r="AQ3013" s="6" t="str" cm="1">
        <f t="array" aca="1" ref="AQ3013" ca="1">_FV(A3013,"Exchange abbreviation",TRUE)</f>
        <v>ARCX</v>
      </c>
      <c r="AR3013" t="str" cm="1">
        <f t="array" aca="1" ref="AR3013" ca="1">_FV(A3013,"Instrument type",TRUE)</f>
        <v>ETF</v>
      </c>
    </row>
    <row r="3014" spans="1:44" ht="18.75" customHeight="1" x14ac:dyDescent="0.25">
      <c r="A3014" t="e" vm="3026">
        <v>#VALUE!</v>
      </c>
      <c r="B3014" t="s">
        <v>8087</v>
      </c>
      <c r="C3014" t="s">
        <v>8088</v>
      </c>
      <c r="D3014" s="31" cm="1">
        <f t="array" aca="1" ref="D3014" ca="1">_FV(A3014,"Last trade time",TRUE)</f>
        <v>45824.880376133595</v>
      </c>
      <c r="E3014" s="23" cm="1">
        <f t="array" aca="1" ref="E3014" ca="1">_FV(A3014,"Price")</f>
        <v>39.71</v>
      </c>
      <c r="F3014" s="27" cm="1">
        <f t="array" aca="1" ref="F3014" ca="1">_FV(A3014,"Change (%)",TRUE)</f>
        <v>3.5379999999999999E-3</v>
      </c>
      <c r="G3014" s="26" cm="1">
        <f t="array" aca="1" ref="G3014" ca="1">_FV(A3014,"Change")</f>
        <v>0.14000000000000001</v>
      </c>
      <c r="H3014" s="23" cm="1">
        <f t="array" aca="1" ref="H3014" ca="1">_FV(A3014,"Open")</f>
        <v>39.909999999999997</v>
      </c>
      <c r="I3014" s="23" cm="1">
        <f t="array" aca="1" ref="I3014" ca="1">_FV(A3014,"Low")</f>
        <v>39.700000000000003</v>
      </c>
      <c r="J3014" s="23" cm="1">
        <f t="array" aca="1" ref="J3014" ca="1">_FV(A3014,"High")</f>
        <v>40.045699999999997</v>
      </c>
      <c r="K3014" s="23" cm="1">
        <f t="array" aca="1" ref="K3014" ca="1">_FV(A3014,"Previous close",TRUE)</f>
        <v>39.57</v>
      </c>
      <c r="L3014" s="26"/>
      <c r="M3014" s="23" cm="1">
        <f t="array" aca="1" ref="M3014" ca="1">_FV(A3014,"52 week low",TRUE)</f>
        <v>31.914999999999999</v>
      </c>
      <c r="N3014" s="23" cm="1">
        <f t="array" aca="1" ref="N3014" ca="1">_FV(A3014,"52 week high",TRUE)</f>
        <v>40.045699999999997</v>
      </c>
      <c r="O3014" s="8" cm="1">
        <f t="array" aca="1" ref="O3014" ca="1">_FV(A3014,"Volume")</f>
        <v>1219038</v>
      </c>
      <c r="P3014" s="7" cm="1">
        <f t="array" aca="1" ref="P3014" ca="1">_FV(A3014,"Volume average",TRUE)</f>
        <v>1063448</v>
      </c>
      <c r="Q3014" t="s">
        <v>464</v>
      </c>
      <c r="T3014" s="25" cm="1">
        <f t="array" aca="1" ref="T3014" ca="1">_FV(A3014,"Expense ratio",TRUE)</f>
        <v>2.5000000000000001E-3</v>
      </c>
      <c r="U3014" s="24" cm="1">
        <f t="array" aca="1" ref="U3014" ca="1">_FV(A3014,"Market cap",TRUE)</f>
        <v>15918442888.26</v>
      </c>
      <c r="V3014" s="16"/>
      <c r="W3014" s="16"/>
      <c r="Z3014" s="18"/>
      <c r="AA3014" s="20"/>
      <c r="AB3014" s="20"/>
      <c r="AC3014" s="21">
        <v>1020959</v>
      </c>
      <c r="AE3014" s="18"/>
      <c r="AF3014" s="20"/>
      <c r="AI3014" s="21"/>
      <c r="AJ3014" s="18"/>
      <c r="AL3014" s="18"/>
      <c r="AM3014" s="18"/>
      <c r="AN3014" t="s">
        <v>73</v>
      </c>
      <c r="AO3014" t="str" cm="1">
        <f t="array" aca="1" ref="AO3014" ca="1">_FV(A3014,"Currency")</f>
        <v>USD</v>
      </c>
      <c r="AP3014" t="str" cm="1">
        <f t="array" aca="1" ref="AP3014" ca="1">_FV(A3014,"Exchange")</f>
        <v>NYSE Arca</v>
      </c>
      <c r="AQ3014" s="6" t="str" cm="1">
        <f t="array" aca="1" ref="AQ3014" ca="1">_FV(A3014,"Exchange abbreviation",TRUE)</f>
        <v>ARCX</v>
      </c>
      <c r="AR3014" t="str" cm="1">
        <f t="array" aca="1" ref="AR3014" ca="1">_FV(A3014,"Instrument type",TRUE)</f>
        <v>ETF</v>
      </c>
    </row>
    <row r="3015" spans="1:44" ht="18.75" customHeight="1" x14ac:dyDescent="0.25">
      <c r="A3015" t="e" vm="3027">
        <v>#VALUE!</v>
      </c>
      <c r="B3015" t="s">
        <v>8089</v>
      </c>
      <c r="C3015" t="s">
        <v>8090</v>
      </c>
      <c r="D3015" s="31" cm="1">
        <f t="array" aca="1" ref="D3015" ca="1">_FV(A3015,"Last trade time",TRUE)</f>
        <v>45824.912832128903</v>
      </c>
      <c r="E3015" s="23" cm="1">
        <f t="array" aca="1" ref="E3015" ca="1">_FV(A3015,"Price")</f>
        <v>90.18</v>
      </c>
      <c r="F3015" s="27" cm="1">
        <f t="array" aca="1" ref="F3015" ca="1">_FV(A3015,"Change (%)",TRUE)</f>
        <v>1.076E-2</v>
      </c>
      <c r="G3015" s="26" cm="1">
        <f t="array" aca="1" ref="G3015" ca="1">_FV(A3015,"Change")</f>
        <v>0.96</v>
      </c>
      <c r="H3015" s="23" cm="1">
        <f t="array" aca="1" ref="H3015" ca="1">_FV(A3015,"Open")</f>
        <v>89.99</v>
      </c>
      <c r="I3015" s="23" cm="1">
        <f t="array" aca="1" ref="I3015" ca="1">_FV(A3015,"Low")</f>
        <v>89.685000000000002</v>
      </c>
      <c r="J3015" s="23" cm="1">
        <f t="array" aca="1" ref="J3015" ca="1">_FV(A3015,"High")</f>
        <v>90.586500000000001</v>
      </c>
      <c r="K3015" s="23" cm="1">
        <f t="array" aca="1" ref="K3015" ca="1">_FV(A3015,"Previous close",TRUE)</f>
        <v>89.22</v>
      </c>
      <c r="L3015" s="26"/>
      <c r="M3015" s="23" cm="1">
        <f t="array" aca="1" ref="M3015" ca="1">_FV(A3015,"52 week low",TRUE)</f>
        <v>74</v>
      </c>
      <c r="N3015" s="23" cm="1">
        <f t="array" aca="1" ref="N3015" ca="1">_FV(A3015,"52 week high",TRUE)</f>
        <v>107.64</v>
      </c>
      <c r="O3015" s="8" cm="1">
        <f t="array" aca="1" ref="O3015" ca="1">_FV(A3015,"Volume")</f>
        <v>631833</v>
      </c>
      <c r="P3015" s="7" cm="1">
        <f t="array" aca="1" ref="P3015" ca="1">_FV(A3015,"Volume average",TRUE)</f>
        <v>797518</v>
      </c>
      <c r="Q3015" t="s">
        <v>143</v>
      </c>
      <c r="R3015" t="s">
        <v>155</v>
      </c>
      <c r="T3015" s="25" cm="1">
        <f t="array" aca="1" ref="T3015" ca="1">_FV(A3015,"Expense ratio",TRUE)</f>
        <v>2.5000000000000001E-3</v>
      </c>
      <c r="U3015" s="24" cm="1">
        <f t="array" aca="1" ref="U3015" ca="1">_FV(A3015,"Market cap",TRUE)</f>
        <v>15291645983.68</v>
      </c>
      <c r="V3015" s="16"/>
      <c r="W3015" s="16"/>
      <c r="X3015" t="s">
        <v>8091</v>
      </c>
      <c r="Z3015" s="18"/>
      <c r="AB3015" s="20"/>
      <c r="AC3015" s="21">
        <v>826398</v>
      </c>
      <c r="AE3015" s="18"/>
      <c r="AF3015" s="20"/>
      <c r="AI3015" s="21"/>
      <c r="AJ3015" s="18"/>
      <c r="AL3015" s="18"/>
      <c r="AM3015" s="18"/>
      <c r="AN3015" t="s">
        <v>73</v>
      </c>
      <c r="AO3015" t="str" cm="1">
        <f t="array" aca="1" ref="AO3015" ca="1">_FV(A3015,"Currency")</f>
        <v>USD</v>
      </c>
      <c r="AP3015" t="str" cm="1">
        <f t="array" aca="1" ref="AP3015" ca="1">_FV(A3015,"Exchange")</f>
        <v>NYSE Arca</v>
      </c>
      <c r="AQ3015" s="6" t="str" cm="1">
        <f t="array" aca="1" ref="AQ3015" ca="1">_FV(A3015,"Exchange abbreviation",TRUE)</f>
        <v>ARCX</v>
      </c>
      <c r="AR3015" t="str" cm="1">
        <f t="array" aca="1" ref="AR3015" ca="1">_FV(A3015,"Instrument type",TRUE)</f>
        <v>ETF</v>
      </c>
    </row>
    <row r="3016" spans="1:44" ht="18.75" customHeight="1" x14ac:dyDescent="0.25">
      <c r="A3016" t="e" vm="3028">
        <v>#VALUE!</v>
      </c>
      <c r="B3016" t="s">
        <v>8092</v>
      </c>
      <c r="C3016" t="s">
        <v>8093</v>
      </c>
      <c r="D3016" s="31" cm="1">
        <f t="array" aca="1" ref="D3016" ca="1">_FV(A3016,"Last trade time",TRUE)</f>
        <v>45824.840277789066</v>
      </c>
      <c r="E3016" s="23" cm="1">
        <f t="array" aca="1" ref="E3016" ca="1">_FV(A3016,"Price")</f>
        <v>65.73</v>
      </c>
      <c r="F3016" s="27" cm="1">
        <f t="array" aca="1" ref="F3016" ca="1">_FV(A3016,"Change (%)",TRUE)</f>
        <v>8.7480000000000006E-3</v>
      </c>
      <c r="G3016" s="26" cm="1">
        <f t="array" aca="1" ref="G3016" ca="1">_FV(A3016,"Change")</f>
        <v>0.56999999999999995</v>
      </c>
      <c r="H3016" s="23" cm="1">
        <f t="array" aca="1" ref="H3016" ca="1">_FV(A3016,"Open")</f>
        <v>65.8</v>
      </c>
      <c r="I3016" s="23" cm="1">
        <f t="array" aca="1" ref="I3016" ca="1">_FV(A3016,"Low")</f>
        <v>65.690100000000001</v>
      </c>
      <c r="J3016" s="23" cm="1">
        <f t="array" aca="1" ref="J3016" ca="1">_FV(A3016,"High")</f>
        <v>66.032499999999999</v>
      </c>
      <c r="K3016" s="23" cm="1">
        <f t="array" aca="1" ref="K3016" ca="1">_FV(A3016,"Previous close",TRUE)</f>
        <v>65.16</v>
      </c>
      <c r="L3016" s="26"/>
      <c r="M3016" s="23" cm="1">
        <f t="array" aca="1" ref="M3016" ca="1">_FV(A3016,"52 week low",TRUE)</f>
        <v>53.310299999999998</v>
      </c>
      <c r="N3016" s="23" cm="1">
        <f t="array" aca="1" ref="N3016" ca="1">_FV(A3016,"52 week high",TRUE)</f>
        <v>66.178299999999993</v>
      </c>
      <c r="O3016" s="8" cm="1">
        <f t="array" aca="1" ref="O3016" ca="1">_FV(A3016,"Volume")</f>
        <v>54225</v>
      </c>
      <c r="P3016" s="7" cm="1">
        <f t="array" aca="1" ref="P3016" ca="1">_FV(A3016,"Volume average",TRUE)</f>
        <v>57824</v>
      </c>
      <c r="Q3016" t="s">
        <v>464</v>
      </c>
      <c r="T3016" s="25" cm="1">
        <f t="array" aca="1" ref="T3016" ca="1">_FV(A3016,"Expense ratio",TRUE)</f>
        <v>2.5000000000000001E-3</v>
      </c>
      <c r="U3016" s="24" cm="1">
        <f t="array" aca="1" ref="U3016" ca="1">_FV(A3016,"Market cap",TRUE)</f>
        <v>727490997.39999998</v>
      </c>
      <c r="V3016" s="16"/>
      <c r="W3016" s="16"/>
      <c r="Z3016" s="18"/>
      <c r="AA3016" s="20"/>
      <c r="AB3016" s="20"/>
      <c r="AC3016" s="21">
        <v>56592</v>
      </c>
      <c r="AE3016" s="18"/>
      <c r="AF3016" s="20"/>
      <c r="AI3016" s="21"/>
      <c r="AJ3016" s="18"/>
      <c r="AL3016" s="18"/>
      <c r="AM3016" s="18"/>
      <c r="AN3016" t="s">
        <v>73</v>
      </c>
      <c r="AO3016" t="str" cm="1">
        <f t="array" aca="1" ref="AO3016" ca="1">_FV(A3016,"Currency")</f>
        <v>USD</v>
      </c>
      <c r="AP3016" t="str" cm="1">
        <f t="array" aca="1" ref="AP3016" ca="1">_FV(A3016,"Exchange")</f>
        <v>NYSE Arca</v>
      </c>
      <c r="AQ3016" s="6" t="str" cm="1">
        <f t="array" aca="1" ref="AQ3016" ca="1">_FV(A3016,"Exchange abbreviation",TRUE)</f>
        <v>ARCX</v>
      </c>
      <c r="AR3016" t="str" cm="1">
        <f t="array" aca="1" ref="AR3016" ca="1">_FV(A3016,"Instrument type",TRUE)</f>
        <v>ETF</v>
      </c>
    </row>
    <row r="3017" spans="1:44" ht="18.75" customHeight="1" x14ac:dyDescent="0.25">
      <c r="A3017" t="e" vm="3029">
        <v>#VALUE!</v>
      </c>
      <c r="B3017" t="s">
        <v>8094</v>
      </c>
      <c r="C3017" t="s">
        <v>8095</v>
      </c>
      <c r="D3017" s="31" cm="1">
        <f t="array" aca="1" ref="D3017" ca="1">_FV(A3017,"Last trade time",TRUE)</f>
        <v>45824.869074409376</v>
      </c>
      <c r="E3017" s="23" cm="1">
        <f t="array" aca="1" ref="E3017" ca="1">_FV(A3017,"Price")</f>
        <v>123.61</v>
      </c>
      <c r="F3017" s="27" cm="1">
        <f t="array" aca="1" ref="F3017" ca="1">_FV(A3017,"Change (%)",TRUE)</f>
        <v>1.0373E-2</v>
      </c>
      <c r="G3017" s="26" cm="1">
        <f t="array" aca="1" ref="G3017" ca="1">_FV(A3017,"Change")</f>
        <v>1.2689999999999999</v>
      </c>
      <c r="H3017" s="23" cm="1">
        <f t="array" aca="1" ref="H3017" ca="1">_FV(A3017,"Open")</f>
        <v>123.1</v>
      </c>
      <c r="I3017" s="23" cm="1">
        <f t="array" aca="1" ref="I3017" ca="1">_FV(A3017,"Low")</f>
        <v>123.04</v>
      </c>
      <c r="J3017" s="23" cm="1">
        <f t="array" aca="1" ref="J3017" ca="1">_FV(A3017,"High")</f>
        <v>123.96</v>
      </c>
      <c r="K3017" s="23" cm="1">
        <f t="array" aca="1" ref="K3017" ca="1">_FV(A3017,"Previous close",TRUE)</f>
        <v>122.34099999999999</v>
      </c>
      <c r="L3017" s="26"/>
      <c r="M3017" s="23" cm="1">
        <f t="array" aca="1" ref="M3017" ca="1">_FV(A3017,"52 week low",TRUE)</f>
        <v>99.480099999999993</v>
      </c>
      <c r="N3017" s="23" cm="1">
        <f t="array" aca="1" ref="N3017" ca="1">_FV(A3017,"52 week high",TRUE)</f>
        <v>127.15</v>
      </c>
      <c r="O3017" s="8" cm="1">
        <f t="array" aca="1" ref="O3017" ca="1">_FV(A3017,"Volume")</f>
        <v>50142</v>
      </c>
      <c r="P3017" s="7" cm="1">
        <f t="array" aca="1" ref="P3017" ca="1">_FV(A3017,"Volume average",TRUE)</f>
        <v>70824</v>
      </c>
      <c r="Q3017" t="s">
        <v>50</v>
      </c>
      <c r="S3017" t="s">
        <v>2067</v>
      </c>
      <c r="T3017" s="25" cm="1">
        <f t="array" aca="1" ref="T3017" ca="1">_FV(A3017,"Expense ratio",TRUE)</f>
        <v>2.5000000000000001E-3</v>
      </c>
      <c r="U3017" s="24" cm="1">
        <f t="array" aca="1" ref="U3017" ca="1">_FV(A3017,"Market cap",TRUE)</f>
        <v>3456145694.6799998</v>
      </c>
      <c r="V3017" s="4">
        <v>3456145664</v>
      </c>
      <c r="W3017" s="4">
        <v>3456145664</v>
      </c>
      <c r="Y3017" t="s">
        <v>8096</v>
      </c>
      <c r="Z3017" s="5">
        <v>123.98893</v>
      </c>
      <c r="AA3017" s="5">
        <v>27.179790000000001</v>
      </c>
      <c r="AB3017" s="19">
        <v>1.11E-2</v>
      </c>
      <c r="AC3017" s="4">
        <v>108339</v>
      </c>
      <c r="AE3017" s="5">
        <v>2.3286513687692079</v>
      </c>
      <c r="AF3017" s="19">
        <v>13.645897271867961</v>
      </c>
      <c r="AI3017" s="4">
        <v>108339</v>
      </c>
      <c r="AJ3017" s="5">
        <v>13428619.050000001</v>
      </c>
      <c r="AL3017" s="5">
        <v>127.15</v>
      </c>
      <c r="AM3017" s="5">
        <v>99.48</v>
      </c>
      <c r="AN3017" t="s">
        <v>82</v>
      </c>
      <c r="AO3017" t="str" cm="1">
        <f t="array" aca="1" ref="AO3017" ca="1">_FV(A3017,"Currency")</f>
        <v>USD</v>
      </c>
      <c r="AP3017" t="str" cm="1">
        <f t="array" aca="1" ref="AP3017" ca="1">_FV(A3017,"Exchange")</f>
        <v>NYSE Arca</v>
      </c>
      <c r="AQ3017" s="6" t="str" cm="1">
        <f t="array" aca="1" ref="AQ3017" ca="1">_FV(A3017,"Exchange abbreviation",TRUE)</f>
        <v>ARCX</v>
      </c>
      <c r="AR3017" t="str" cm="1">
        <f t="array" aca="1" ref="AR3017" ca="1">_FV(A3017,"Instrument type",TRUE)</f>
        <v>ETF</v>
      </c>
    </row>
    <row r="3018" spans="1:44" ht="18.75" customHeight="1" x14ac:dyDescent="0.25">
      <c r="A3018" t="e" vm="3030">
        <v>#VALUE!</v>
      </c>
      <c r="B3018" t="s">
        <v>8097</v>
      </c>
      <c r="C3018" t="s">
        <v>8098</v>
      </c>
      <c r="D3018" s="31" cm="1">
        <f t="array" aca="1" ref="D3018" ca="1">_FV(A3018,"Last trade time",TRUE)</f>
        <v>45824.840277812502</v>
      </c>
      <c r="E3018" s="23" cm="1">
        <f t="array" aca="1" ref="E3018" ca="1">_FV(A3018,"Price")</f>
        <v>122.6926</v>
      </c>
      <c r="F3018" s="27" cm="1">
        <f t="array" aca="1" ref="F3018" ca="1">_FV(A3018,"Change (%)",TRUE)</f>
        <v>8.9270000000000009E-3</v>
      </c>
      <c r="G3018" s="26" cm="1">
        <f t="array" aca="1" ref="G3018" ca="1">_FV(A3018,"Change")</f>
        <v>1.0855999999999999</v>
      </c>
      <c r="H3018" s="23" cm="1">
        <f t="array" aca="1" ref="H3018" ca="1">_FV(A3018,"Open")</f>
        <v>122.38</v>
      </c>
      <c r="I3018" s="23" cm="1">
        <f t="array" aca="1" ref="I3018" ca="1">_FV(A3018,"Low")</f>
        <v>122.38</v>
      </c>
      <c r="J3018" s="23" cm="1">
        <f t="array" aca="1" ref="J3018" ca="1">_FV(A3018,"High")</f>
        <v>122.6926</v>
      </c>
      <c r="K3018" s="23" cm="1">
        <f t="array" aca="1" ref="K3018" ca="1">_FV(A3018,"Previous close",TRUE)</f>
        <v>121.607</v>
      </c>
      <c r="L3018" s="26"/>
      <c r="M3018" s="23" cm="1">
        <f t="array" aca="1" ref="M3018" ca="1">_FV(A3018,"52 week low",TRUE)</f>
        <v>99.96</v>
      </c>
      <c r="N3018" s="23" cm="1">
        <f t="array" aca="1" ref="N3018" ca="1">_FV(A3018,"52 week high",TRUE)</f>
        <v>124.17</v>
      </c>
      <c r="O3018" s="8" cm="1">
        <f t="array" aca="1" ref="O3018" ca="1">_FV(A3018,"Volume")</f>
        <v>501</v>
      </c>
      <c r="P3018" s="7" cm="1">
        <f t="array" aca="1" ref="P3018" ca="1">_FV(A3018,"Volume average",TRUE)</f>
        <v>1617</v>
      </c>
      <c r="Q3018" t="s">
        <v>1096</v>
      </c>
      <c r="S3018" t="s">
        <v>2067</v>
      </c>
      <c r="T3018" s="25" cm="1">
        <f t="array" aca="1" ref="T3018" ca="1">_FV(A3018,"Expense ratio",TRUE)</f>
        <v>2.5000000000000001E-3</v>
      </c>
      <c r="U3018" s="24" cm="1">
        <f t="array" aca="1" ref="U3018" ca="1">_FV(A3018,"Market cap",TRUE)</f>
        <v>212990616.31</v>
      </c>
      <c r="V3018" s="4">
        <v>212990624</v>
      </c>
      <c r="W3018" s="4">
        <v>212990624</v>
      </c>
      <c r="Y3018" t="s">
        <v>6441</v>
      </c>
      <c r="Z3018" s="5">
        <v>123.58601</v>
      </c>
      <c r="AA3018" s="5">
        <v>23.782209999999999</v>
      </c>
      <c r="AB3018" s="5">
        <v>1.5800001000000001E-2</v>
      </c>
      <c r="AC3018" s="4">
        <v>3593</v>
      </c>
      <c r="AE3018" s="5">
        <v>6.5854315157492396</v>
      </c>
      <c r="AF3018" s="5">
        <v>14.13863375467019</v>
      </c>
      <c r="AI3018" s="4">
        <v>3593</v>
      </c>
      <c r="AJ3018" s="5">
        <v>442683.46960000001</v>
      </c>
      <c r="AL3018" s="5">
        <v>123.3348</v>
      </c>
      <c r="AM3018" s="5">
        <v>99.96</v>
      </c>
      <c r="AN3018" t="s">
        <v>47</v>
      </c>
      <c r="AO3018" t="str" cm="1">
        <f t="array" aca="1" ref="AO3018" ca="1">_FV(A3018,"Currency")</f>
        <v>USD</v>
      </c>
      <c r="AP3018" t="str" cm="1">
        <f t="array" aca="1" ref="AP3018" ca="1">_FV(A3018,"Exchange")</f>
        <v>NYSE Arca</v>
      </c>
      <c r="AQ3018" s="6" t="str" cm="1">
        <f t="array" aca="1" ref="AQ3018" ca="1">_FV(A3018,"Exchange abbreviation",TRUE)</f>
        <v>ARCX</v>
      </c>
      <c r="AR3018" t="str" cm="1">
        <f t="array" aca="1" ref="AR3018" ca="1">_FV(A3018,"Instrument type",TRUE)</f>
        <v>ETF</v>
      </c>
    </row>
    <row r="3019" spans="1:44" ht="18.75" customHeight="1" x14ac:dyDescent="0.25">
      <c r="A3019" t="e" vm="3031">
        <v>#VALUE!</v>
      </c>
      <c r="B3019" t="s">
        <v>8099</v>
      </c>
      <c r="C3019" t="s">
        <v>8100</v>
      </c>
      <c r="D3019" s="31" cm="1">
        <f t="array" aca="1" ref="D3019" ca="1">_FV(A3019,"Last trade time",TRUE)</f>
        <v>45824.840277812502</v>
      </c>
      <c r="E3019" s="23" cm="1">
        <f t="array" aca="1" ref="E3019" ca="1">_FV(A3019,"Price")</f>
        <v>39.56</v>
      </c>
      <c r="F3019" s="27" cm="1">
        <f t="array" aca="1" ref="F3019" ca="1">_FV(A3019,"Change (%)",TRUE)</f>
        <v>4.0610000000000004E-3</v>
      </c>
      <c r="G3019" s="26" cm="1">
        <f t="array" aca="1" ref="G3019" ca="1">_FV(A3019,"Change")</f>
        <v>0.16</v>
      </c>
      <c r="H3019" s="23" cm="1">
        <f t="array" aca="1" ref="H3019" ca="1">_FV(A3019,"Open")</f>
        <v>39.74</v>
      </c>
      <c r="I3019" s="23" cm="1">
        <f t="array" aca="1" ref="I3019" ca="1">_FV(A3019,"Low")</f>
        <v>39.549999999999997</v>
      </c>
      <c r="J3019" s="23" cm="1">
        <f t="array" aca="1" ref="J3019" ca="1">_FV(A3019,"High")</f>
        <v>39.918399999999998</v>
      </c>
      <c r="K3019" s="23" cm="1">
        <f t="array" aca="1" ref="K3019" ca="1">_FV(A3019,"Previous close",TRUE)</f>
        <v>39.4</v>
      </c>
      <c r="L3019" s="26"/>
      <c r="M3019" s="23" cm="1">
        <f t="array" aca="1" ref="M3019" ca="1">_FV(A3019,"52 week low",TRUE)</f>
        <v>31.73</v>
      </c>
      <c r="N3019" s="23" cm="1">
        <f t="array" aca="1" ref="N3019" ca="1">_FV(A3019,"52 week high",TRUE)</f>
        <v>39.93</v>
      </c>
      <c r="O3019" s="8" cm="1">
        <f t="array" aca="1" ref="O3019" ca="1">_FV(A3019,"Volume")</f>
        <v>720375</v>
      </c>
      <c r="P3019" s="7" cm="1">
        <f t="array" aca="1" ref="P3019" ca="1">_FV(A3019,"Volume average",TRUE)</f>
        <v>422974</v>
      </c>
      <c r="Q3019" t="s">
        <v>464</v>
      </c>
      <c r="T3019" s="25" cm="1">
        <f t="array" aca="1" ref="T3019" ca="1">_FV(A3019,"Expense ratio",TRUE)</f>
        <v>2.5000000000000001E-3</v>
      </c>
      <c r="U3019" s="24" cm="1">
        <f t="array" aca="1" ref="U3019" ca="1">_FV(A3019,"Market cap",TRUE)</f>
        <v>3996894655.3800001</v>
      </c>
      <c r="V3019" s="16"/>
      <c r="W3019" s="16"/>
      <c r="Z3019" s="18"/>
      <c r="AA3019" s="20"/>
      <c r="AB3019" s="20"/>
      <c r="AC3019" s="21">
        <v>420681</v>
      </c>
      <c r="AE3019" s="18"/>
      <c r="AF3019" s="20"/>
      <c r="AI3019" s="21"/>
      <c r="AJ3019" s="18"/>
      <c r="AL3019" s="18"/>
      <c r="AM3019" s="18"/>
      <c r="AN3019" t="s">
        <v>73</v>
      </c>
      <c r="AO3019" t="str" cm="1">
        <f t="array" aca="1" ref="AO3019" ca="1">_FV(A3019,"Currency")</f>
        <v>USD</v>
      </c>
      <c r="AP3019" t="str" cm="1">
        <f t="array" aca="1" ref="AP3019" ca="1">_FV(A3019,"Exchange")</f>
        <v>NYSE Arca</v>
      </c>
      <c r="AQ3019" s="6" t="str" cm="1">
        <f t="array" aca="1" ref="AQ3019" ca="1">_FV(A3019,"Exchange abbreviation",TRUE)</f>
        <v>ARCX</v>
      </c>
      <c r="AR3019" t="str" cm="1">
        <f t="array" aca="1" ref="AR3019" ca="1">_FV(A3019,"Instrument type",TRUE)</f>
        <v>ETF</v>
      </c>
    </row>
    <row r="3020" spans="1:44" ht="18.75" customHeight="1" x14ac:dyDescent="0.25">
      <c r="A3020" t="e" vm="3032">
        <v>#VALUE!</v>
      </c>
      <c r="B3020" t="s">
        <v>8101</v>
      </c>
      <c r="C3020" t="s">
        <v>8102</v>
      </c>
      <c r="D3020" s="31" cm="1">
        <f t="array" aca="1" ref="D3020" ca="1">_FV(A3020,"Last trade time",TRUE)</f>
        <v>45824.840277823438</v>
      </c>
      <c r="E3020" s="23" cm="1">
        <f t="array" aca="1" ref="E3020" ca="1">_FV(A3020,"Price")</f>
        <v>113.07</v>
      </c>
      <c r="F3020" s="27" cm="1">
        <f t="array" aca="1" ref="F3020" ca="1">_FV(A3020,"Change (%)",TRUE)</f>
        <v>1.0121999999999999E-2</v>
      </c>
      <c r="G3020" s="26" cm="1">
        <f t="array" aca="1" ref="G3020" ca="1">_FV(A3020,"Change")</f>
        <v>1.133</v>
      </c>
      <c r="H3020" s="23" cm="1">
        <f t="array" aca="1" ref="H3020" ca="1">_FV(A3020,"Open")</f>
        <v>112.47</v>
      </c>
      <c r="I3020" s="23" cm="1">
        <f t="array" aca="1" ref="I3020" ca="1">_FV(A3020,"Low")</f>
        <v>112.47</v>
      </c>
      <c r="J3020" s="23" cm="1">
        <f t="array" aca="1" ref="J3020" ca="1">_FV(A3020,"High")</f>
        <v>113.37</v>
      </c>
      <c r="K3020" s="23" cm="1">
        <f t="array" aca="1" ref="K3020" ca="1">_FV(A3020,"Previous close",TRUE)</f>
        <v>111.937</v>
      </c>
      <c r="L3020" s="26"/>
      <c r="M3020" s="23" cm="1">
        <f t="array" aca="1" ref="M3020" ca="1">_FV(A3020,"52 week low",TRUE)</f>
        <v>89.1584</v>
      </c>
      <c r="N3020" s="23" cm="1">
        <f t="array" aca="1" ref="N3020" ca="1">_FV(A3020,"52 week high",TRUE)</f>
        <v>115.7764</v>
      </c>
      <c r="O3020" s="8" cm="1">
        <f t="array" aca="1" ref="O3020" ca="1">_FV(A3020,"Volume")</f>
        <v>147418</v>
      </c>
      <c r="P3020" s="7" cm="1">
        <f t="array" aca="1" ref="P3020" ca="1">_FV(A3020,"Volume average",TRUE)</f>
        <v>131701</v>
      </c>
      <c r="Q3020" t="s">
        <v>50</v>
      </c>
      <c r="S3020" t="s">
        <v>2067</v>
      </c>
      <c r="T3020" s="25" cm="1">
        <f t="array" aca="1" ref="T3020" ca="1">_FV(A3020,"Expense ratio",TRUE)</f>
        <v>2.5000000000000001E-3</v>
      </c>
      <c r="U3020" s="24" cm="1">
        <f t="array" aca="1" ref="U3020" ca="1">_FV(A3020,"Market cap",TRUE)</f>
        <v>4499809979.7299995</v>
      </c>
      <c r="V3020" s="4">
        <v>4499809792</v>
      </c>
      <c r="W3020" s="4">
        <v>4499809792</v>
      </c>
      <c r="Y3020" t="s">
        <v>8103</v>
      </c>
      <c r="Z3020" s="5">
        <v>112.37089</v>
      </c>
      <c r="AA3020" s="5">
        <v>27.798680999999998</v>
      </c>
      <c r="AB3020" s="19">
        <v>1.0500000000000001E-2</v>
      </c>
      <c r="AC3020" s="4">
        <v>152482</v>
      </c>
      <c r="AE3020" s="5">
        <v>2.6778626181337861</v>
      </c>
      <c r="AF3020" s="19">
        <v>11.154274909400931</v>
      </c>
      <c r="AI3020" s="4">
        <v>152482</v>
      </c>
      <c r="AJ3020" s="5">
        <v>17126778.239999998</v>
      </c>
      <c r="AL3020" s="5">
        <v>115.78</v>
      </c>
      <c r="AM3020" s="5">
        <v>89.16</v>
      </c>
      <c r="AN3020" t="s">
        <v>82</v>
      </c>
      <c r="AO3020" t="str" cm="1">
        <f t="array" aca="1" ref="AO3020" ca="1">_FV(A3020,"Currency")</f>
        <v>USD</v>
      </c>
      <c r="AP3020" t="str" cm="1">
        <f t="array" aca="1" ref="AP3020" ca="1">_FV(A3020,"Exchange")</f>
        <v>NYSE Arca</v>
      </c>
      <c r="AQ3020" s="6" t="str" cm="1">
        <f t="array" aca="1" ref="AQ3020" ca="1">_FV(A3020,"Exchange abbreviation",TRUE)</f>
        <v>ARCX</v>
      </c>
      <c r="AR3020" t="str" cm="1">
        <f t="array" aca="1" ref="AR3020" ca="1">_FV(A3020,"Instrument type",TRUE)</f>
        <v>ETF</v>
      </c>
    </row>
    <row r="3021" spans="1:44" ht="18.75" customHeight="1" x14ac:dyDescent="0.25">
      <c r="A3021" t="e" vm="3033">
        <v>#VALUE!</v>
      </c>
      <c r="B3021" t="s">
        <v>8104</v>
      </c>
      <c r="C3021" t="s">
        <v>8105</v>
      </c>
      <c r="D3021" s="31" cm="1">
        <f t="array" aca="1" ref="D3021" ca="1">_FV(A3021,"Last trade time",TRUE)</f>
        <v>45824.840277812502</v>
      </c>
      <c r="E3021" s="23" cm="1">
        <f t="array" aca="1" ref="E3021" ca="1">_FV(A3021,"Price")</f>
        <v>50.33</v>
      </c>
      <c r="F3021" s="27" cm="1">
        <f t="array" aca="1" ref="F3021" ca="1">_FV(A3021,"Change (%)",TRUE)</f>
        <v>9.4260000000000004E-3</v>
      </c>
      <c r="G3021" s="26" cm="1">
        <f t="array" aca="1" ref="G3021" ca="1">_FV(A3021,"Change")</f>
        <v>0.47</v>
      </c>
      <c r="H3021" s="23" cm="1">
        <f t="array" aca="1" ref="H3021" ca="1">_FV(A3021,"Open")</f>
        <v>50.45</v>
      </c>
      <c r="I3021" s="23" cm="1">
        <f t="array" aca="1" ref="I3021" ca="1">_FV(A3021,"Low")</f>
        <v>50.3</v>
      </c>
      <c r="J3021" s="23" cm="1">
        <f t="array" aca="1" ref="J3021" ca="1">_FV(A3021,"High")</f>
        <v>50.69</v>
      </c>
      <c r="K3021" s="23" cm="1">
        <f t="array" aca="1" ref="K3021" ca="1">_FV(A3021,"Previous close",TRUE)</f>
        <v>49.86</v>
      </c>
      <c r="L3021" s="26"/>
      <c r="M3021" s="23" cm="1">
        <f t="array" aca="1" ref="M3021" ca="1">_FV(A3021,"52 week low",TRUE)</f>
        <v>36.64</v>
      </c>
      <c r="N3021" s="23" cm="1">
        <f t="array" aca="1" ref="N3021" ca="1">_FV(A3021,"52 week high",TRUE)</f>
        <v>50.928800000000003</v>
      </c>
      <c r="O3021" s="8" cm="1">
        <f t="array" aca="1" ref="O3021" ca="1">_FV(A3021,"Volume")</f>
        <v>405425</v>
      </c>
      <c r="P3021" s="7" cm="1">
        <f t="array" aca="1" ref="P3021" ca="1">_FV(A3021,"Volume average",TRUE)</f>
        <v>275838</v>
      </c>
      <c r="Q3021" t="s">
        <v>703</v>
      </c>
      <c r="R3021" t="s">
        <v>170</v>
      </c>
      <c r="S3021" t="s">
        <v>277</v>
      </c>
      <c r="T3021" s="25" cm="1">
        <f t="array" aca="1" ref="T3021" ca="1">_FV(A3021,"Expense ratio",TRUE)</f>
        <v>2.5000000000000001E-3</v>
      </c>
      <c r="U3021" s="24" cm="1">
        <f t="array" aca="1" ref="U3021" ca="1">_FV(A3021,"Market cap",TRUE)</f>
        <v>906003958.64999998</v>
      </c>
      <c r="V3021" s="17">
        <v>906010048</v>
      </c>
      <c r="W3021" s="17">
        <v>906010048</v>
      </c>
      <c r="Y3021" t="s">
        <v>7749</v>
      </c>
      <c r="Z3021" s="19">
        <v>50.58</v>
      </c>
      <c r="AA3021" s="19">
        <v>18.010027000000001</v>
      </c>
      <c r="AB3021" s="19">
        <v>1.67E-2</v>
      </c>
      <c r="AC3021" s="17">
        <v>261928</v>
      </c>
      <c r="AE3021" s="19">
        <v>24.956152601599712</v>
      </c>
      <c r="AF3021" s="19">
        <v>23.132478550961029</v>
      </c>
      <c r="AI3021" s="17">
        <v>261928</v>
      </c>
      <c r="AJ3021" s="19">
        <v>13298084.560000001</v>
      </c>
      <c r="AL3021" s="19">
        <v>50.93</v>
      </c>
      <c r="AM3021" s="19">
        <v>36.64</v>
      </c>
      <c r="AN3021" t="s">
        <v>82</v>
      </c>
      <c r="AO3021" t="str" cm="1">
        <f t="array" aca="1" ref="AO3021" ca="1">_FV(A3021,"Currency")</f>
        <v>USD</v>
      </c>
      <c r="AP3021" t="str" cm="1">
        <f t="array" aca="1" ref="AP3021" ca="1">_FV(A3021,"Exchange")</f>
        <v>NYSE Arca</v>
      </c>
      <c r="AQ3021" s="6" t="str" cm="1">
        <f t="array" aca="1" ref="AQ3021" ca="1">_FV(A3021,"Exchange abbreviation",TRUE)</f>
        <v>ARCX</v>
      </c>
      <c r="AR3021" t="str" cm="1">
        <f t="array" aca="1" ref="AR3021" ca="1">_FV(A3021,"Instrument type",TRUE)</f>
        <v>ETF</v>
      </c>
    </row>
    <row r="3022" spans="1:44" ht="18.75" customHeight="1" x14ac:dyDescent="0.25">
      <c r="A3022" t="e" vm="3034">
        <v>#VALUE!</v>
      </c>
      <c r="B3022" t="s">
        <v>8106</v>
      </c>
      <c r="C3022" t="s">
        <v>8107</v>
      </c>
      <c r="D3022" s="31" cm="1">
        <f t="array" aca="1" ref="D3022" ca="1">_FV(A3022,"Last trade time",TRUE)</f>
        <v>45824.923304282034</v>
      </c>
      <c r="E3022" s="23" cm="1">
        <f t="array" aca="1" ref="E3022" ca="1">_FV(A3022,"Price")</f>
        <v>28.16</v>
      </c>
      <c r="F3022" s="27" cm="1">
        <f t="array" aca="1" ref="F3022" ca="1">_FV(A3022,"Change (%)",TRUE)</f>
        <v>1.1858E-2</v>
      </c>
      <c r="G3022" s="26" cm="1">
        <f t="array" aca="1" ref="G3022" ca="1">_FV(A3022,"Change")</f>
        <v>0.33</v>
      </c>
      <c r="H3022" s="23" cm="1">
        <f t="array" aca="1" ref="H3022" ca="1">_FV(A3022,"Open")</f>
        <v>28.12</v>
      </c>
      <c r="I3022" s="23" cm="1">
        <f t="array" aca="1" ref="I3022" ca="1">_FV(A3022,"Low")</f>
        <v>28.0136</v>
      </c>
      <c r="J3022" s="23" cm="1">
        <f t="array" aca="1" ref="J3022" ca="1">_FV(A3022,"High")</f>
        <v>28.336500000000001</v>
      </c>
      <c r="K3022" s="23" cm="1">
        <f t="array" aca="1" ref="K3022" ca="1">_FV(A3022,"Previous close",TRUE)</f>
        <v>27.83</v>
      </c>
      <c r="L3022" s="26"/>
      <c r="M3022" s="23" cm="1">
        <f t="array" aca="1" ref="M3022" ca="1">_FV(A3022,"52 week low",TRUE)</f>
        <v>23.49</v>
      </c>
      <c r="N3022" s="23" cm="1">
        <f t="array" aca="1" ref="N3022" ca="1">_FV(A3022,"52 week high",TRUE)</f>
        <v>32.704999999999998</v>
      </c>
      <c r="O3022" s="8" cm="1">
        <f t="array" aca="1" ref="O3022" ca="1">_FV(A3022,"Volume")</f>
        <v>549567</v>
      </c>
      <c r="P3022" s="7" cm="1">
        <f t="array" aca="1" ref="P3022" ca="1">_FV(A3022,"Volume average",TRUE)</f>
        <v>827935</v>
      </c>
      <c r="Q3022" t="s">
        <v>119</v>
      </c>
      <c r="T3022" s="25" cm="1">
        <f t="array" aca="1" ref="T3022" ca="1">_FV(A3022,"Expense ratio",TRUE)</f>
        <v>2.5000000000000001E-3</v>
      </c>
      <c r="U3022" s="24" cm="1">
        <f t="array" aca="1" ref="U3022" ca="1">_FV(A3022,"Market cap",TRUE)</f>
        <v>8057134924.9799995</v>
      </c>
      <c r="AC3022" s="9">
        <v>840202</v>
      </c>
      <c r="AN3022" t="s">
        <v>73</v>
      </c>
      <c r="AO3022" t="str" cm="1">
        <f t="array" aca="1" ref="AO3022" ca="1">_FV(A3022,"Currency")</f>
        <v>USD</v>
      </c>
      <c r="AP3022" t="str" cm="1">
        <f t="array" aca="1" ref="AP3022" ca="1">_FV(A3022,"Exchange")</f>
        <v>NYSE Arca</v>
      </c>
      <c r="AQ3022" s="6" t="str" cm="1">
        <f t="array" aca="1" ref="AQ3022" ca="1">_FV(A3022,"Exchange abbreviation",TRUE)</f>
        <v>ARCX</v>
      </c>
      <c r="AR3022" t="str" cm="1">
        <f t="array" aca="1" ref="AR3022" ca="1">_FV(A3022,"Instrument type",TRUE)</f>
        <v>ETF</v>
      </c>
    </row>
    <row r="3023" spans="1:44" ht="18.75" customHeight="1" x14ac:dyDescent="0.25">
      <c r="A3023" t="e" vm="3035">
        <v>#VALUE!</v>
      </c>
      <c r="B3023" t="s">
        <v>8108</v>
      </c>
      <c r="C3023" t="s">
        <v>8109</v>
      </c>
      <c r="D3023" s="31" cm="1">
        <f t="array" aca="1" ref="D3023" ca="1">_FV(A3023,"Last trade time",TRUE)</f>
        <v>45824.840277777781</v>
      </c>
      <c r="E3023" s="23" cm="1">
        <f t="array" aca="1" ref="E3023" ca="1">_FV(A3023,"Price")</f>
        <v>97.62</v>
      </c>
      <c r="F3023" s="27" cm="1">
        <f t="array" aca="1" ref="F3023" ca="1">_FV(A3023,"Change (%)",TRUE)</f>
        <v>-1.4319999999999999E-3</v>
      </c>
      <c r="G3023" s="26" cm="1">
        <f t="array" aca="1" ref="G3023" ca="1">_FV(A3023,"Change")</f>
        <v>-0.14000000000000001</v>
      </c>
      <c r="H3023" s="23" cm="1">
        <f t="array" aca="1" ref="H3023" ca="1">_FV(A3023,"Open")</f>
        <v>98.18</v>
      </c>
      <c r="I3023" s="23" cm="1">
        <f t="array" aca="1" ref="I3023" ca="1">_FV(A3023,"Low")</f>
        <v>97.31</v>
      </c>
      <c r="J3023" s="23" cm="1">
        <f t="array" aca="1" ref="J3023" ca="1">_FV(A3023,"High")</f>
        <v>98.88</v>
      </c>
      <c r="K3023" s="23" cm="1">
        <f t="array" aca="1" ref="K3023" ca="1">_FV(A3023,"Previous close",TRUE)</f>
        <v>97.76</v>
      </c>
      <c r="L3023" s="26"/>
      <c r="M3023" s="23" cm="1">
        <f t="array" aca="1" ref="M3023" ca="1">_FV(A3023,"52 week low",TRUE)</f>
        <v>83.14</v>
      </c>
      <c r="N3023" s="23" cm="1">
        <f t="array" aca="1" ref="N3023" ca="1">_FV(A3023,"52 week high",TRUE)</f>
        <v>109.48</v>
      </c>
      <c r="O3023" s="8" cm="1">
        <f t="array" aca="1" ref="O3023" ca="1">_FV(A3023,"Volume")</f>
        <v>187890</v>
      </c>
      <c r="P3023" s="7" cm="1">
        <f t="array" aca="1" ref="P3023" ca="1">_FV(A3023,"Volume average",TRUE)</f>
        <v>261317</v>
      </c>
      <c r="Q3023" t="s">
        <v>1626</v>
      </c>
      <c r="S3023" t="s">
        <v>2310</v>
      </c>
      <c r="T3023" s="25" cm="1">
        <f t="array" aca="1" ref="T3023" ca="1">_FV(A3023,"Expense ratio",TRUE)</f>
        <v>2.5000000000000001E-3</v>
      </c>
      <c r="U3023" s="24" cm="1">
        <f t="array" aca="1" ref="U3023" ca="1">_FV(A3023,"Market cap",TRUE)</f>
        <v>1933920395.03</v>
      </c>
      <c r="V3023" s="17">
        <v>1933920384</v>
      </c>
      <c r="W3023" s="17">
        <v>1933920384</v>
      </c>
      <c r="Y3023" t="s">
        <v>8110</v>
      </c>
      <c r="Z3023" s="19">
        <v>98.186109999999999</v>
      </c>
      <c r="AA3023" s="19">
        <v>33.436123000000002</v>
      </c>
      <c r="AB3023" s="19">
        <v>3.8599998000000003E-2</v>
      </c>
      <c r="AC3023" s="17">
        <v>241315</v>
      </c>
      <c r="AE3023" s="19">
        <v>0.99426103025597179</v>
      </c>
      <c r="AF3023" s="19">
        <v>10.67766910594989</v>
      </c>
      <c r="AH3023" s="17">
        <v>25981600</v>
      </c>
      <c r="AI3023" s="17">
        <v>241315</v>
      </c>
      <c r="AJ3023" s="19">
        <v>23689893.550000001</v>
      </c>
      <c r="AL3023" s="19">
        <v>109.48</v>
      </c>
      <c r="AM3023" s="19">
        <v>83.14</v>
      </c>
      <c r="AN3023" t="s">
        <v>82</v>
      </c>
      <c r="AO3023" t="str" cm="1">
        <f t="array" aca="1" ref="AO3023" ca="1">_FV(A3023,"Currency")</f>
        <v>USD</v>
      </c>
      <c r="AP3023" t="str" cm="1">
        <f t="array" aca="1" ref="AP3023" ca="1">_FV(A3023,"Exchange")</f>
        <v>NYSE Arca</v>
      </c>
      <c r="AQ3023" s="6" t="str" cm="1">
        <f t="array" aca="1" ref="AQ3023" ca="1">_FV(A3023,"Exchange abbreviation",TRUE)</f>
        <v>ARCX</v>
      </c>
      <c r="AR3023" t="str" cm="1">
        <f t="array" aca="1" ref="AR3023" ca="1">_FV(A3023,"Instrument type",TRUE)</f>
        <v>ETF</v>
      </c>
    </row>
    <row r="3024" spans="1:44" ht="18.75" customHeight="1" x14ac:dyDescent="0.25">
      <c r="A3024" t="e" vm="3036">
        <v>#VALUE!</v>
      </c>
      <c r="B3024" t="s">
        <v>8111</v>
      </c>
      <c r="C3024" t="s">
        <v>8112</v>
      </c>
      <c r="D3024" s="31" cm="1">
        <f t="array" aca="1" ref="D3024" ca="1">_FV(A3024,"Last trade time",TRUE)</f>
        <v>45824.865161064059</v>
      </c>
      <c r="E3024" s="23" cm="1">
        <f t="array" aca="1" ref="E3024" ca="1">_FV(A3024,"Price")</f>
        <v>93.22</v>
      </c>
      <c r="F3024" s="27" cm="1">
        <f t="array" aca="1" ref="F3024" ca="1">_FV(A3024,"Change (%)",TRUE)</f>
        <v>2.5184000000000002E-2</v>
      </c>
      <c r="G3024" s="26" cm="1">
        <f t="array" aca="1" ref="G3024" ca="1">_FV(A3024,"Change")</f>
        <v>2.29</v>
      </c>
      <c r="H3024" s="23" cm="1">
        <f t="array" aca="1" ref="H3024" ca="1">_FV(A3024,"Open")</f>
        <v>92</v>
      </c>
      <c r="I3024" s="23" cm="1">
        <f t="array" aca="1" ref="I3024" ca="1">_FV(A3024,"Low")</f>
        <v>92</v>
      </c>
      <c r="J3024" s="23" cm="1">
        <f t="array" aca="1" ref="J3024" ca="1">_FV(A3024,"High")</f>
        <v>93.39</v>
      </c>
      <c r="K3024" s="23" cm="1">
        <f t="array" aca="1" ref="K3024" ca="1">_FV(A3024,"Previous close",TRUE)</f>
        <v>90.93</v>
      </c>
      <c r="L3024" s="26"/>
      <c r="M3024" s="23" cm="1">
        <f t="array" aca="1" ref="M3024" ca="1">_FV(A3024,"52 week low",TRUE)</f>
        <v>64.400000000000006</v>
      </c>
      <c r="N3024" s="23" cm="1">
        <f t="array" aca="1" ref="N3024" ca="1">_FV(A3024,"52 week high",TRUE)</f>
        <v>96.15</v>
      </c>
      <c r="O3024" s="8" cm="1">
        <f t="array" aca="1" ref="O3024" ca="1">_FV(A3024,"Volume")</f>
        <v>1027090</v>
      </c>
      <c r="P3024" s="7" cm="1">
        <f t="array" aca="1" ref="P3024" ca="1">_FV(A3024,"Volume average",TRUE)</f>
        <v>375180</v>
      </c>
      <c r="Q3024" t="s">
        <v>449</v>
      </c>
      <c r="T3024" s="25" cm="1">
        <f t="array" aca="1" ref="T3024" ca="1">_FV(A3024,"Expense ratio",TRUE)</f>
        <v>2.5000000000000001E-3</v>
      </c>
      <c r="U3024" s="24" cm="1">
        <f t="array" aca="1" ref="U3024" ca="1">_FV(A3024,"Market cap",TRUE)</f>
        <v>344944159.13</v>
      </c>
      <c r="AC3024" s="9">
        <v>390676</v>
      </c>
      <c r="AN3024" t="s">
        <v>73</v>
      </c>
      <c r="AO3024" t="str" cm="1">
        <f t="array" aca="1" ref="AO3024" ca="1">_FV(A3024,"Currency")</f>
        <v>USD</v>
      </c>
      <c r="AP3024" t="str" cm="1">
        <f t="array" aca="1" ref="AP3024" ca="1">_FV(A3024,"Exchange")</f>
        <v>NYSE Arca</v>
      </c>
      <c r="AQ3024" s="6" t="str" cm="1">
        <f t="array" aca="1" ref="AQ3024" ca="1">_FV(A3024,"Exchange abbreviation",TRUE)</f>
        <v>ARCX</v>
      </c>
      <c r="AR3024" t="str" cm="1">
        <f t="array" aca="1" ref="AR3024" ca="1">_FV(A3024,"Instrument type",TRUE)</f>
        <v>ETF</v>
      </c>
    </row>
    <row r="3025" spans="1:44" ht="18.75" customHeight="1" x14ac:dyDescent="0.25">
      <c r="A3025" t="e" vm="3037">
        <v>#VALUE!</v>
      </c>
      <c r="B3025" t="s">
        <v>8113</v>
      </c>
      <c r="C3025" t="s">
        <v>8114</v>
      </c>
      <c r="D3025" s="31" cm="1">
        <f t="array" aca="1" ref="D3025" ca="1">_FV(A3025,"Last trade time",TRUE)</f>
        <v>45824.876253113282</v>
      </c>
      <c r="E3025" s="23" cm="1">
        <f t="array" aca="1" ref="E3025" ca="1">_FV(A3025,"Price")</f>
        <v>108.5</v>
      </c>
      <c r="F3025" s="27" cm="1">
        <f t="array" aca="1" ref="F3025" ca="1">_FV(A3025,"Change (%)",TRUE)</f>
        <v>3.3530000000000004E-2</v>
      </c>
      <c r="G3025" s="26" cm="1">
        <f t="array" aca="1" ref="G3025" ca="1">_FV(A3025,"Change")</f>
        <v>3.52</v>
      </c>
      <c r="H3025" s="23" cm="1">
        <f t="array" aca="1" ref="H3025" ca="1">_FV(A3025,"Open")</f>
        <v>106.41</v>
      </c>
      <c r="I3025" s="23" cm="1">
        <f t="array" aca="1" ref="I3025" ca="1">_FV(A3025,"Low")</f>
        <v>106.35</v>
      </c>
      <c r="J3025" s="23" cm="1">
        <f t="array" aca="1" ref="J3025" ca="1">_FV(A3025,"High")</f>
        <v>108.6948</v>
      </c>
      <c r="K3025" s="23" cm="1">
        <f t="array" aca="1" ref="K3025" ca="1">_FV(A3025,"Previous close",TRUE)</f>
        <v>104.98</v>
      </c>
      <c r="L3025" s="26"/>
      <c r="M3025" s="23" cm="1">
        <f t="array" aca="1" ref="M3025" ca="1">_FV(A3025,"52 week low",TRUE)</f>
        <v>49.51</v>
      </c>
      <c r="N3025" s="23" cm="1">
        <f t="array" aca="1" ref="N3025" ca="1">_FV(A3025,"52 week high",TRUE)</f>
        <v>111.765</v>
      </c>
      <c r="O3025" s="8" cm="1">
        <f t="array" aca="1" ref="O3025" ca="1">_FV(A3025,"Volume")</f>
        <v>34975</v>
      </c>
      <c r="P3025" s="7" cm="1">
        <f t="array" aca="1" ref="P3025" ca="1">_FV(A3025,"Volume average",TRUE)</f>
        <v>129221</v>
      </c>
      <c r="Q3025" t="s">
        <v>204</v>
      </c>
      <c r="S3025" t="s">
        <v>277</v>
      </c>
      <c r="T3025" s="25" cm="1">
        <f t="array" aca="1" ref="T3025" ca="1">_FV(A3025,"Expense ratio",TRUE)</f>
        <v>2.5000000000000001E-3</v>
      </c>
      <c r="U3025" s="24" cm="1">
        <f t="array" aca="1" ref="U3025" ca="1">_FV(A3025,"Market cap",TRUE)</f>
        <v>538342470.78999996</v>
      </c>
      <c r="V3025" s="17">
        <v>564034048</v>
      </c>
      <c r="W3025" s="17">
        <v>564034048</v>
      </c>
      <c r="X3025" t="s">
        <v>8115</v>
      </c>
      <c r="Y3025" t="s">
        <v>2392</v>
      </c>
      <c r="Z3025" s="19">
        <v>104.06</v>
      </c>
      <c r="AB3025" s="17">
        <v>0</v>
      </c>
      <c r="AC3025" s="17">
        <v>160633</v>
      </c>
      <c r="AE3025" s="19">
        <v>11.472043382143269</v>
      </c>
      <c r="AF3025" s="19">
        <v>53.990351123336843</v>
      </c>
      <c r="AI3025" s="17">
        <v>160633</v>
      </c>
      <c r="AJ3025" s="19">
        <v>16717076.310000001</v>
      </c>
      <c r="AL3025" s="19">
        <v>111.765</v>
      </c>
      <c r="AM3025" s="19">
        <v>49.51</v>
      </c>
      <c r="AN3025" t="s">
        <v>82</v>
      </c>
      <c r="AO3025" t="str" cm="1">
        <f t="array" aca="1" ref="AO3025" ca="1">_FV(A3025,"Currency")</f>
        <v>USD</v>
      </c>
      <c r="AP3025" t="str" cm="1">
        <f t="array" aca="1" ref="AP3025" ca="1">_FV(A3025,"Exchange")</f>
        <v>CBOE BZX Exchange</v>
      </c>
      <c r="AQ3025" s="6" t="str" cm="1">
        <f t="array" aca="1" ref="AQ3025" ca="1">_FV(A3025,"Exchange abbreviation",TRUE)</f>
        <v>BATS</v>
      </c>
      <c r="AR3025" t="str" cm="1">
        <f t="array" aca="1" ref="AR3025" ca="1">_FV(A3025,"Instrument type",TRUE)</f>
        <v>ETF</v>
      </c>
    </row>
    <row r="3026" spans="1:44" ht="18.75" customHeight="1" x14ac:dyDescent="0.25">
      <c r="A3026" t="e" vm="3038">
        <v>#VALUE!</v>
      </c>
      <c r="B3026" t="s">
        <v>8116</v>
      </c>
      <c r="C3026" t="s">
        <v>8117</v>
      </c>
      <c r="D3026" s="31" cm="1">
        <f t="array" aca="1" ref="D3026" ca="1">_FV(A3026,"Last trade time",TRUE)</f>
        <v>45824.840277789066</v>
      </c>
      <c r="E3026" s="23" cm="1">
        <f t="array" aca="1" ref="E3026" ca="1">_FV(A3026,"Price")</f>
        <v>50.59</v>
      </c>
      <c r="F3026" s="27" cm="1">
        <f t="array" aca="1" ref="F3026" ca="1">_FV(A3026,"Change (%)",TRUE)</f>
        <v>9.7800000000000005E-3</v>
      </c>
      <c r="G3026" s="26" cm="1">
        <f t="array" aca="1" ref="G3026" ca="1">_FV(A3026,"Change")</f>
        <v>0.49</v>
      </c>
      <c r="H3026" s="23" cm="1">
        <f t="array" aca="1" ref="H3026" ca="1">_FV(A3026,"Open")</f>
        <v>50.48</v>
      </c>
      <c r="I3026" s="23" cm="1">
        <f t="array" aca="1" ref="I3026" ca="1">_FV(A3026,"Low")</f>
        <v>50.2789</v>
      </c>
      <c r="J3026" s="23" cm="1">
        <f t="array" aca="1" ref="J3026" ca="1">_FV(A3026,"High")</f>
        <v>50.825000000000003</v>
      </c>
      <c r="K3026" s="23" cm="1">
        <f t="array" aca="1" ref="K3026" ca="1">_FV(A3026,"Previous close",TRUE)</f>
        <v>50.1</v>
      </c>
      <c r="L3026" s="26"/>
      <c r="M3026" s="23" cm="1">
        <f t="array" aca="1" ref="M3026" ca="1">_FV(A3026,"52 week low",TRUE)</f>
        <v>41.576900000000002</v>
      </c>
      <c r="N3026" s="23" cm="1">
        <f t="array" aca="1" ref="N3026" ca="1">_FV(A3026,"52 week high",TRUE)</f>
        <v>60.28</v>
      </c>
      <c r="O3026" s="8" cm="1">
        <f t="array" aca="1" ref="O3026" ca="1">_FV(A3026,"Volume")</f>
        <v>86716</v>
      </c>
      <c r="P3026" s="7" cm="1">
        <f t="array" aca="1" ref="P3026" ca="1">_FV(A3026,"Volume average",TRUE)</f>
        <v>93473</v>
      </c>
      <c r="Q3026" t="s">
        <v>143</v>
      </c>
      <c r="T3026" s="25" cm="1">
        <f t="array" aca="1" ref="T3026" ca="1">_FV(A3026,"Expense ratio",TRUE)</f>
        <v>2.5000000000000001E-3</v>
      </c>
      <c r="U3026" s="24" cm="1">
        <f t="array" aca="1" ref="U3026" ca="1">_FV(A3026,"Market cap",TRUE)</f>
        <v>1511785553</v>
      </c>
      <c r="X3026" t="s">
        <v>8118</v>
      </c>
      <c r="AC3026" s="9">
        <v>97619</v>
      </c>
      <c r="AN3026" t="s">
        <v>73</v>
      </c>
      <c r="AO3026" t="str" cm="1">
        <f t="array" aca="1" ref="AO3026" ca="1">_FV(A3026,"Currency")</f>
        <v>USD</v>
      </c>
      <c r="AP3026" t="str" cm="1">
        <f t="array" aca="1" ref="AP3026" ca="1">_FV(A3026,"Exchange")</f>
        <v>NYSE Arca</v>
      </c>
      <c r="AQ3026" s="6" t="str" cm="1">
        <f t="array" aca="1" ref="AQ3026" ca="1">_FV(A3026,"Exchange abbreviation",TRUE)</f>
        <v>ARCX</v>
      </c>
      <c r="AR3026" t="str" cm="1">
        <f t="array" aca="1" ref="AR3026" ca="1">_FV(A3026,"Instrument type",TRUE)</f>
        <v>ETF</v>
      </c>
    </row>
    <row r="3027" spans="1:44" ht="18.75" customHeight="1" x14ac:dyDescent="0.25">
      <c r="A3027" t="e" vm="3039">
        <v>#VALUE!</v>
      </c>
      <c r="B3027" t="s">
        <v>8119</v>
      </c>
      <c r="C3027" t="s">
        <v>8120</v>
      </c>
      <c r="D3027" s="31" cm="1">
        <f t="array" aca="1" ref="D3027" ca="1">_FV(A3027,"Last trade time",TRUE)</f>
        <v>45824.840277812502</v>
      </c>
      <c r="E3027" s="23" cm="1">
        <f t="array" aca="1" ref="E3027" ca="1">_FV(A3027,"Price")</f>
        <v>70.072900000000004</v>
      </c>
      <c r="F3027" s="27" cm="1">
        <f t="array" aca="1" ref="F3027" ca="1">_FV(A3027,"Change (%)",TRUE)</f>
        <v>6.0280000000000004E-3</v>
      </c>
      <c r="G3027" s="26" cm="1">
        <f t="array" aca="1" ref="G3027" ca="1">_FV(A3027,"Change")</f>
        <v>0.4199</v>
      </c>
      <c r="H3027" s="23" cm="1">
        <f t="array" aca="1" ref="H3027" ca="1">_FV(A3027,"Open")</f>
        <v>70.224999999999994</v>
      </c>
      <c r="I3027" s="23" cm="1">
        <f t="array" aca="1" ref="I3027" ca="1">_FV(A3027,"Low")</f>
        <v>70.069999999999993</v>
      </c>
      <c r="J3027" s="23" cm="1">
        <f t="array" aca="1" ref="J3027" ca="1">_FV(A3027,"High")</f>
        <v>70.62</v>
      </c>
      <c r="K3027" s="23" cm="1">
        <f t="array" aca="1" ref="K3027" ca="1">_FV(A3027,"Previous close",TRUE)</f>
        <v>69.653000000000006</v>
      </c>
      <c r="L3027" s="26"/>
      <c r="M3027" s="23" cm="1">
        <f t="array" aca="1" ref="M3027" ca="1">_FV(A3027,"52 week low",TRUE)</f>
        <v>58.45</v>
      </c>
      <c r="N3027" s="23" cm="1">
        <f t="array" aca="1" ref="N3027" ca="1">_FV(A3027,"52 week high",TRUE)</f>
        <v>76.260000000000005</v>
      </c>
      <c r="O3027" s="8" cm="1">
        <f t="array" aca="1" ref="O3027" ca="1">_FV(A3027,"Volume")</f>
        <v>3393</v>
      </c>
      <c r="P3027" s="7" cm="1">
        <f t="array" aca="1" ref="P3027" ca="1">_FV(A3027,"Volume average",TRUE)</f>
        <v>3749</v>
      </c>
      <c r="Q3027" t="s">
        <v>143</v>
      </c>
      <c r="R3027" t="s">
        <v>155</v>
      </c>
      <c r="T3027" s="25" cm="1">
        <f t="array" aca="1" ref="T3027" ca="1">_FV(A3027,"Expense ratio",TRUE)</f>
        <v>2.5000000000000001E-3</v>
      </c>
      <c r="U3027" s="24" cm="1">
        <f t="array" aca="1" ref="U3027" ca="1">_FV(A3027,"Market cap",TRUE)</f>
        <v>24606369.059999999</v>
      </c>
      <c r="AC3027" s="9">
        <v>3226</v>
      </c>
      <c r="AN3027" t="s">
        <v>73</v>
      </c>
      <c r="AO3027" t="str" cm="1">
        <f t="array" aca="1" ref="AO3027" ca="1">_FV(A3027,"Currency")</f>
        <v>USD</v>
      </c>
      <c r="AP3027" t="str" cm="1">
        <f t="array" aca="1" ref="AP3027" ca="1">_FV(A3027,"Exchange")</f>
        <v>NYSE Arca</v>
      </c>
      <c r="AQ3027" s="6" t="str" cm="1">
        <f t="array" aca="1" ref="AQ3027" ca="1">_FV(A3027,"Exchange abbreviation",TRUE)</f>
        <v>ARCX</v>
      </c>
      <c r="AR3027" t="str" cm="1">
        <f t="array" aca="1" ref="AR3027" ca="1">_FV(A3027,"Instrument type",TRUE)</f>
        <v>ETF</v>
      </c>
    </row>
    <row r="3028" spans="1:44" ht="18.75" customHeight="1" x14ac:dyDescent="0.25">
      <c r="A3028" t="e" vm="3040">
        <v>#VALUE!</v>
      </c>
      <c r="B3028" t="s">
        <v>8121</v>
      </c>
      <c r="C3028" t="s">
        <v>8122</v>
      </c>
      <c r="D3028" s="31" cm="1">
        <f t="array" aca="1" ref="D3028" ca="1">_FV(A3028,"Last trade time",TRUE)</f>
        <v>45824.892873460158</v>
      </c>
      <c r="E3028" s="23" cm="1">
        <f t="array" aca="1" ref="E3028" ca="1">_FV(A3028,"Price")</f>
        <v>61.33</v>
      </c>
      <c r="F3028" s="27" cm="1">
        <f t="array" aca="1" ref="F3028" ca="1">_FV(A3028,"Change (%)",TRUE)</f>
        <v>1.2397E-2</v>
      </c>
      <c r="G3028" s="26" cm="1">
        <f t="array" aca="1" ref="G3028" ca="1">_FV(A3028,"Change")</f>
        <v>0.751</v>
      </c>
      <c r="H3028" s="23" cm="1">
        <f t="array" aca="1" ref="H3028" ca="1">_FV(A3028,"Open")</f>
        <v>61.35</v>
      </c>
      <c r="I3028" s="23" cm="1">
        <f t="array" aca="1" ref="I3028" ca="1">_FV(A3028,"Low")</f>
        <v>61.293100000000003</v>
      </c>
      <c r="J3028" s="23" cm="1">
        <f t="array" aca="1" ref="J3028" ca="1">_FV(A3028,"High")</f>
        <v>61.69</v>
      </c>
      <c r="K3028" s="23" cm="1">
        <f t="array" aca="1" ref="K3028" ca="1">_FV(A3028,"Previous close",TRUE)</f>
        <v>60.579000000000001</v>
      </c>
      <c r="L3028" s="26"/>
      <c r="M3028" s="23" cm="1">
        <f t="array" aca="1" ref="M3028" ca="1">_FV(A3028,"52 week low",TRUE)</f>
        <v>49.6</v>
      </c>
      <c r="N3028" s="23" cm="1">
        <f t="array" aca="1" ref="N3028" ca="1">_FV(A3028,"52 week high",TRUE)</f>
        <v>63.25</v>
      </c>
      <c r="O3028" s="8" cm="1">
        <f t="array" aca="1" ref="O3028" ca="1">_FV(A3028,"Volume")</f>
        <v>1981204</v>
      </c>
      <c r="P3028" s="7" cm="1">
        <f t="array" aca="1" ref="P3028" ca="1">_FV(A3028,"Volume average",TRUE)</f>
        <v>4644212</v>
      </c>
      <c r="Q3028" t="s">
        <v>844</v>
      </c>
      <c r="S3028" t="s">
        <v>2067</v>
      </c>
      <c r="T3028" s="25" cm="1">
        <f t="array" aca="1" ref="T3028" ca="1">_FV(A3028,"Expense ratio",TRUE)</f>
        <v>2.5000000000000001E-3</v>
      </c>
      <c r="U3028" s="24" cm="1">
        <f t="array" aca="1" ref="U3028" ca="1">_FV(A3028,"Market cap",TRUE)</f>
        <v>13914348819.870001</v>
      </c>
      <c r="V3028" s="17">
        <v>13914348544</v>
      </c>
      <c r="W3028" s="17">
        <v>13914348544</v>
      </c>
      <c r="Y3028" t="s">
        <v>8123</v>
      </c>
      <c r="Z3028" s="19">
        <v>61.125100000000003</v>
      </c>
      <c r="AA3028" s="19">
        <v>15.057919</v>
      </c>
      <c r="AB3028" s="19">
        <v>2.5100000000000001E-2</v>
      </c>
      <c r="AC3028" s="17">
        <v>3047114</v>
      </c>
      <c r="AE3028" s="19">
        <v>10.417410777404809</v>
      </c>
      <c r="AF3028" s="19">
        <v>8.6616739330553028</v>
      </c>
      <c r="AI3028" s="17">
        <v>3047114</v>
      </c>
      <c r="AJ3028" s="19">
        <v>185691127.16</v>
      </c>
      <c r="AL3028" s="19">
        <v>63.25</v>
      </c>
      <c r="AM3028" s="19">
        <v>49.6</v>
      </c>
      <c r="AN3028" t="s">
        <v>82</v>
      </c>
      <c r="AO3028" t="str" cm="1">
        <f t="array" aca="1" ref="AO3028" ca="1">_FV(A3028,"Currency")</f>
        <v>USD</v>
      </c>
      <c r="AP3028" t="str" cm="1">
        <f t="array" aca="1" ref="AP3028" ca="1">_FV(A3028,"Exchange")</f>
        <v>Nasdaq Stock Market</v>
      </c>
      <c r="AQ3028" s="6" t="str" cm="1">
        <f t="array" aca="1" ref="AQ3028" ca="1">_FV(A3028,"Exchange abbreviation",TRUE)</f>
        <v>XNAS</v>
      </c>
      <c r="AR3028" t="str" cm="1">
        <f t="array" aca="1" ref="AR3028" ca="1">_FV(A3028,"Instrument type",TRUE)</f>
        <v>ETF</v>
      </c>
    </row>
    <row r="3029" spans="1:44" ht="18.75" customHeight="1" x14ac:dyDescent="0.25">
      <c r="A3029" t="e" vm="3041">
        <v>#VALUE!</v>
      </c>
      <c r="B3029" t="s">
        <v>8124</v>
      </c>
      <c r="C3029" t="s">
        <v>8125</v>
      </c>
      <c r="D3029" s="31" cm="1">
        <f t="array" aca="1" ref="D3029" ca="1">_FV(A3029,"Last trade time",TRUE)</f>
        <v>45824.84027780078</v>
      </c>
      <c r="E3029" s="23" cm="1">
        <f t="array" aca="1" ref="E3029" ca="1">_FV(A3029,"Price")</f>
        <v>42.534999999999997</v>
      </c>
      <c r="F3029" s="27" cm="1">
        <f t="array" aca="1" ref="F3029" ca="1">_FV(A3029,"Change (%)",TRUE)</f>
        <v>3.421E-3</v>
      </c>
      <c r="G3029" s="26" cm="1">
        <f t="array" aca="1" ref="G3029" ca="1">_FV(A3029,"Change")</f>
        <v>0.14499999999999999</v>
      </c>
      <c r="H3029" s="23" cm="1">
        <f t="array" aca="1" ref="H3029" ca="1">_FV(A3029,"Open")</f>
        <v>42.8</v>
      </c>
      <c r="I3029" s="23" cm="1">
        <f t="array" aca="1" ref="I3029" ca="1">_FV(A3029,"Low")</f>
        <v>42.534999999999997</v>
      </c>
      <c r="J3029" s="23" cm="1">
        <f t="array" aca="1" ref="J3029" ca="1">_FV(A3029,"High")</f>
        <v>42.98</v>
      </c>
      <c r="K3029" s="23" cm="1">
        <f t="array" aca="1" ref="K3029" ca="1">_FV(A3029,"Previous close",TRUE)</f>
        <v>42.39</v>
      </c>
      <c r="L3029" s="26"/>
      <c r="M3029" s="23" cm="1">
        <f t="array" aca="1" ref="M3029" ca="1">_FV(A3029,"52 week low",TRUE)</f>
        <v>34.090000000000003</v>
      </c>
      <c r="N3029" s="23" cm="1">
        <f t="array" aca="1" ref="N3029" ca="1">_FV(A3029,"52 week high",TRUE)</f>
        <v>43.41</v>
      </c>
      <c r="O3029" s="8" cm="1">
        <f t="array" aca="1" ref="O3029" ca="1">_FV(A3029,"Volume")</f>
        <v>33320</v>
      </c>
      <c r="P3029" s="7" cm="1">
        <f t="array" aca="1" ref="P3029" ca="1">_FV(A3029,"Volume average",TRUE)</f>
        <v>27140</v>
      </c>
      <c r="Q3029" t="s">
        <v>464</v>
      </c>
      <c r="T3029" s="25" cm="1">
        <f t="array" aca="1" ref="T3029" ca="1">_FV(A3029,"Expense ratio",TRUE)</f>
        <v>2.5000000000000001E-3</v>
      </c>
      <c r="U3029" s="24" cm="1">
        <f t="array" aca="1" ref="U3029" ca="1">_FV(A3029,"Market cap",TRUE)</f>
        <v>107594702.39</v>
      </c>
      <c r="AC3029" s="9">
        <v>26029</v>
      </c>
      <c r="AN3029" t="s">
        <v>73</v>
      </c>
      <c r="AO3029" t="str" cm="1">
        <f t="array" aca="1" ref="AO3029" ca="1">_FV(A3029,"Currency")</f>
        <v>USD</v>
      </c>
      <c r="AP3029" t="str" cm="1">
        <f t="array" aca="1" ref="AP3029" ca="1">_FV(A3029,"Exchange")</f>
        <v>NYSE Arca</v>
      </c>
      <c r="AQ3029" s="6" t="str" cm="1">
        <f t="array" aca="1" ref="AQ3029" ca="1">_FV(A3029,"Exchange abbreviation",TRUE)</f>
        <v>ARCX</v>
      </c>
      <c r="AR3029" t="str" cm="1">
        <f t="array" aca="1" ref="AR3029" ca="1">_FV(A3029,"Instrument type",TRUE)</f>
        <v>ETF</v>
      </c>
    </row>
    <row r="3030" spans="1:44" ht="18.75" customHeight="1" x14ac:dyDescent="0.25">
      <c r="A3030" t="e" vm="3042">
        <v>#VALUE!</v>
      </c>
      <c r="B3030" t="s">
        <v>8126</v>
      </c>
      <c r="C3030" t="s">
        <v>8127</v>
      </c>
      <c r="D3030" s="31" cm="1">
        <f t="array" aca="1" ref="D3030" ca="1">_FV(A3030,"Last trade time",TRUE)</f>
        <v>45824.843750242966</v>
      </c>
      <c r="E3030" s="23" cm="1">
        <f t="array" aca="1" ref="E3030" ca="1">_FV(A3030,"Price")</f>
        <v>27.83</v>
      </c>
      <c r="F3030" s="27" cm="1">
        <f t="array" aca="1" ref="F3030" ca="1">_FV(A3030,"Change (%)",TRUE)</f>
        <v>3.5920000000000001E-2</v>
      </c>
      <c r="G3030" s="26" cm="1">
        <f t="array" aca="1" ref="G3030" ca="1">_FV(A3030,"Change")</f>
        <v>0.96499999999999997</v>
      </c>
      <c r="H3030" s="23" cm="1">
        <f t="array" aca="1" ref="H3030" ca="1">_FV(A3030,"Open")</f>
        <v>27.27</v>
      </c>
      <c r="I3030" s="23" cm="1">
        <f t="array" aca="1" ref="I3030" ca="1">_FV(A3030,"Low")</f>
        <v>27.27</v>
      </c>
      <c r="J3030" s="23" cm="1">
        <f t="array" aca="1" ref="J3030" ca="1">_FV(A3030,"High")</f>
        <v>27.83</v>
      </c>
      <c r="K3030" s="23" cm="1">
        <f t="array" aca="1" ref="K3030" ca="1">_FV(A3030,"Previous close",TRUE)</f>
        <v>26.864999999999998</v>
      </c>
      <c r="L3030" s="26"/>
      <c r="M3030" s="23" cm="1">
        <f t="array" aca="1" ref="M3030" ca="1">_FV(A3030,"52 week low",TRUE)</f>
        <v>18.97</v>
      </c>
      <c r="N3030" s="23" cm="1">
        <f t="array" aca="1" ref="N3030" ca="1">_FV(A3030,"52 week high",TRUE)</f>
        <v>28.55</v>
      </c>
      <c r="O3030" s="8" cm="1">
        <f t="array" aca="1" ref="O3030" ca="1">_FV(A3030,"Volume")</f>
        <v>243471</v>
      </c>
      <c r="P3030" s="7" cm="1">
        <f t="array" aca="1" ref="P3030" ca="1">_FV(A3030,"Volume average",TRUE)</f>
        <v>10396</v>
      </c>
      <c r="Q3030" t="s">
        <v>204</v>
      </c>
      <c r="S3030" t="s">
        <v>8128</v>
      </c>
      <c r="T3030" s="25" cm="1">
        <f t="array" aca="1" ref="T3030" ca="1">_FV(A3030,"Expense ratio",TRUE)</f>
        <v>2.5000000000000001E-3</v>
      </c>
      <c r="U3030" s="24" cm="1">
        <f t="array" aca="1" ref="U3030" ca="1">_FV(A3030,"Market cap",TRUE)</f>
        <v>115260354.06999999</v>
      </c>
      <c r="V3030" s="17">
        <v>115260352</v>
      </c>
      <c r="W3030" s="17">
        <v>115260352</v>
      </c>
      <c r="Y3030" t="s">
        <v>3830</v>
      </c>
      <c r="Z3030" s="19">
        <v>26.590499999999999</v>
      </c>
      <c r="AC3030" s="17">
        <v>15266</v>
      </c>
      <c r="AE3030" s="19">
        <v>9.3537684940150569</v>
      </c>
      <c r="AI3030" s="17">
        <v>15266</v>
      </c>
      <c r="AJ3030" s="19">
        <v>406228.26</v>
      </c>
      <c r="AL3030" s="19">
        <v>28.55</v>
      </c>
      <c r="AM3030" s="19">
        <v>18.97</v>
      </c>
      <c r="AN3030" t="s">
        <v>47</v>
      </c>
      <c r="AO3030" t="str" cm="1">
        <f t="array" aca="1" ref="AO3030" ca="1">_FV(A3030,"Currency")</f>
        <v>USD</v>
      </c>
      <c r="AP3030" t="str" cm="1">
        <f t="array" aca="1" ref="AP3030" ca="1">_FV(A3030,"Exchange")</f>
        <v>Nasdaq Stock Market</v>
      </c>
      <c r="AQ3030" s="6" t="str" cm="1">
        <f t="array" aca="1" ref="AQ3030" ca="1">_FV(A3030,"Exchange abbreviation",TRUE)</f>
        <v>XNAS</v>
      </c>
      <c r="AR3030" t="str" cm="1">
        <f t="array" aca="1" ref="AR3030" ca="1">_FV(A3030,"Instrument type",TRUE)</f>
        <v>ETF</v>
      </c>
    </row>
    <row r="3031" spans="1:44" ht="18.75" customHeight="1" x14ac:dyDescent="0.25">
      <c r="A3031" t="e" vm="3043">
        <v>#VALUE!</v>
      </c>
      <c r="B3031" t="s">
        <v>8129</v>
      </c>
      <c r="C3031" t="s">
        <v>8130</v>
      </c>
      <c r="D3031" s="31" cm="1">
        <f t="array" aca="1" ref="D3031" ca="1">_FV(A3031,"Last trade time",TRUE)</f>
        <v>45824.844578957811</v>
      </c>
      <c r="E3031" s="23" cm="1">
        <f t="array" aca="1" ref="E3031" ca="1">_FV(A3031,"Price")</f>
        <v>26.59</v>
      </c>
      <c r="F3031" s="27" cm="1">
        <f t="array" aca="1" ref="F3031" ca="1">_FV(A3031,"Change (%)",TRUE)</f>
        <v>5.4740000000000004E-2</v>
      </c>
      <c r="G3031" s="26" cm="1">
        <f t="array" aca="1" ref="G3031" ca="1">_FV(A3031,"Change")</f>
        <v>1.38</v>
      </c>
      <c r="H3031" s="23" cm="1">
        <f t="array" aca="1" ref="H3031" ca="1">_FV(A3031,"Open")</f>
        <v>26.0794</v>
      </c>
      <c r="I3031" s="23" cm="1">
        <f t="array" aca="1" ref="I3031" ca="1">_FV(A3031,"Low")</f>
        <v>26.07</v>
      </c>
      <c r="J3031" s="23" cm="1">
        <f t="array" aca="1" ref="J3031" ca="1">_FV(A3031,"High")</f>
        <v>26.62</v>
      </c>
      <c r="K3031" s="23" cm="1">
        <f t="array" aca="1" ref="K3031" ca="1">_FV(A3031,"Previous close",TRUE)</f>
        <v>25.21</v>
      </c>
      <c r="L3031" s="26"/>
      <c r="M3031" s="23" cm="1">
        <f t="array" aca="1" ref="M3031" ca="1">_FV(A3031,"52 week low",TRUE)</f>
        <v>14.54</v>
      </c>
      <c r="N3031" s="23" cm="1">
        <f t="array" aca="1" ref="N3031" ca="1">_FV(A3031,"52 week high",TRUE)</f>
        <v>41.01</v>
      </c>
      <c r="O3031" s="8" cm="1">
        <f t="array" aca="1" ref="O3031" ca="1">_FV(A3031,"Volume")</f>
        <v>32029</v>
      </c>
      <c r="P3031" s="7" cm="1">
        <f t="array" aca="1" ref="P3031" ca="1">_FV(A3031,"Volume average",TRUE)</f>
        <v>57655</v>
      </c>
      <c r="Q3031" t="s">
        <v>204</v>
      </c>
      <c r="S3031" t="s">
        <v>277</v>
      </c>
      <c r="T3031" s="25" cm="1">
        <f t="array" aca="1" ref="T3031" ca="1">_FV(A3031,"Expense ratio",TRUE)</f>
        <v>2.5000000000000001E-3</v>
      </c>
      <c r="U3031" s="24" cm="1">
        <f t="array" aca="1" ref="U3031" ca="1">_FV(A3031,"Market cap",TRUE)</f>
        <v>23456383.98</v>
      </c>
      <c r="V3031" s="17">
        <v>24146092</v>
      </c>
      <c r="W3031" s="17">
        <v>24146092</v>
      </c>
      <c r="Y3031" t="s">
        <v>1274</v>
      </c>
      <c r="Z3031" s="19">
        <v>24.8</v>
      </c>
      <c r="AC3031" s="17">
        <v>51666</v>
      </c>
      <c r="AE3031" s="19">
        <v>-25.38611220787076</v>
      </c>
      <c r="AI3031" s="17">
        <v>51666</v>
      </c>
      <c r="AJ3031" s="19">
        <v>1281833.46</v>
      </c>
      <c r="AL3031" s="19">
        <v>41.01</v>
      </c>
      <c r="AM3031" s="19">
        <v>14.54</v>
      </c>
      <c r="AN3031" t="s">
        <v>90</v>
      </c>
      <c r="AO3031" t="str" cm="1">
        <f t="array" aca="1" ref="AO3031" ca="1">_FV(A3031,"Currency")</f>
        <v>USD</v>
      </c>
      <c r="AP3031" t="str" cm="1">
        <f t="array" aca="1" ref="AP3031" ca="1">_FV(A3031,"Exchange")</f>
        <v>CBOE BZX Exchange</v>
      </c>
      <c r="AQ3031" s="6" t="str" cm="1">
        <f t="array" aca="1" ref="AQ3031" ca="1">_FV(A3031,"Exchange abbreviation",TRUE)</f>
        <v>BATS</v>
      </c>
      <c r="AR3031" t="str" cm="1">
        <f t="array" aca="1" ref="AR3031" ca="1">_FV(A3031,"Instrument type",TRUE)</f>
        <v>ETF</v>
      </c>
    </row>
    <row r="3032" spans="1:44" ht="18.75" customHeight="1" x14ac:dyDescent="0.25">
      <c r="A3032" t="e" vm="3044">
        <v>#VALUE!</v>
      </c>
      <c r="B3032" t="s">
        <v>8131</v>
      </c>
      <c r="C3032" t="s">
        <v>8132</v>
      </c>
      <c r="D3032" s="31" cm="1">
        <f t="array" aca="1" ref="D3032" ca="1">_FV(A3032,"Last trade time",TRUE)</f>
        <v>45824.840341573436</v>
      </c>
      <c r="E3032" s="23" cm="1">
        <f t="array" aca="1" ref="E3032" ca="1">_FV(A3032,"Price")</f>
        <v>44.290100000000002</v>
      </c>
      <c r="F3032" s="27" cm="1">
        <f t="array" aca="1" ref="F3032" ca="1">_FV(A3032,"Change (%)",TRUE)</f>
        <v>3.411E-4</v>
      </c>
      <c r="G3032" s="26" cm="1">
        <f t="array" aca="1" ref="G3032" ca="1">_FV(A3032,"Change")</f>
        <v>1.5100000000000001E-2</v>
      </c>
      <c r="H3032" s="23" cm="1">
        <f t="array" aca="1" ref="H3032" ca="1">_FV(A3032,"Open")</f>
        <v>44.18</v>
      </c>
      <c r="I3032" s="23" cm="1">
        <f t="array" aca="1" ref="I3032" ca="1">_FV(A3032,"Low")</f>
        <v>44.18</v>
      </c>
      <c r="J3032" s="23" cm="1">
        <f t="array" aca="1" ref="J3032" ca="1">_FV(A3032,"High")</f>
        <v>44.290100000000002</v>
      </c>
      <c r="K3032" s="23" cm="1">
        <f t="array" aca="1" ref="K3032" ca="1">_FV(A3032,"Previous close",TRUE)</f>
        <v>44.274999999999999</v>
      </c>
      <c r="L3032" s="26"/>
      <c r="M3032" s="23" cm="1">
        <f t="array" aca="1" ref="M3032" ca="1">_FV(A3032,"52 week low",TRUE)</f>
        <v>43.280099999999997</v>
      </c>
      <c r="N3032" s="23" cm="1">
        <f t="array" aca="1" ref="N3032" ca="1">_FV(A3032,"52 week high",TRUE)</f>
        <v>47.05</v>
      </c>
      <c r="O3032" s="8" cm="1">
        <f t="array" aca="1" ref="O3032" ca="1">_FV(A3032,"Volume")</f>
        <v>3214</v>
      </c>
      <c r="P3032" s="7" cm="1">
        <f t="array" aca="1" ref="P3032" ca="1">_FV(A3032,"Volume average",TRUE)</f>
        <v>422</v>
      </c>
      <c r="Q3032" t="s">
        <v>490</v>
      </c>
      <c r="T3032" s="25" cm="1">
        <f t="array" aca="1" ref="T3032" ca="1">_FV(A3032,"Expense ratio",TRUE)</f>
        <v>2.3999999999999998E-3</v>
      </c>
      <c r="U3032" s="24" cm="1">
        <f t="array" aca="1" ref="U3032" ca="1">_FV(A3032,"Market cap",TRUE)</f>
        <v>11168753.800000001</v>
      </c>
      <c r="V3032" s="16"/>
      <c r="W3032" s="16"/>
      <c r="Z3032" s="18"/>
      <c r="AB3032" s="20"/>
      <c r="AC3032" s="21">
        <v>428</v>
      </c>
      <c r="AE3032" s="18"/>
      <c r="AF3032" s="20"/>
      <c r="AI3032" s="21"/>
      <c r="AJ3032" s="18"/>
      <c r="AL3032" s="18"/>
      <c r="AM3032" s="18"/>
      <c r="AN3032" t="s">
        <v>73</v>
      </c>
      <c r="AO3032" t="str" cm="1">
        <f t="array" aca="1" ref="AO3032" ca="1">_FV(A3032,"Currency")</f>
        <v>USD</v>
      </c>
      <c r="AP3032" t="str" cm="1">
        <f t="array" aca="1" ref="AP3032" ca="1">_FV(A3032,"Exchange")</f>
        <v>CBOE BZX Exchange</v>
      </c>
      <c r="AQ3032" s="6" t="str" cm="1">
        <f t="array" aca="1" ref="AQ3032" ca="1">_FV(A3032,"Exchange abbreviation",TRUE)</f>
        <v>BATS</v>
      </c>
      <c r="AR3032" t="str" cm="1">
        <f t="array" aca="1" ref="AR3032" ca="1">_FV(A3032,"Instrument type",TRUE)</f>
        <v>ETF</v>
      </c>
    </row>
    <row r="3033" spans="1:44" ht="18.75" customHeight="1" x14ac:dyDescent="0.25">
      <c r="A3033" t="e" vm="3045">
        <v>#VALUE!</v>
      </c>
      <c r="B3033" t="s">
        <v>8133</v>
      </c>
      <c r="C3033" t="s">
        <v>8134</v>
      </c>
      <c r="D3033" s="31" cm="1">
        <f t="array" aca="1" ref="D3033" ca="1">_FV(A3033,"Last trade time",TRUE)</f>
        <v>45824.843750242966</v>
      </c>
      <c r="E3033" s="23" cm="1">
        <f t="array" aca="1" ref="E3033" ca="1">_FV(A3033,"Price")</f>
        <v>49.6</v>
      </c>
      <c r="F3033" s="27" cm="1">
        <f t="array" aca="1" ref="F3033" ca="1">_FV(A3033,"Change (%)",TRUE)</f>
        <v>2.017E-4</v>
      </c>
      <c r="G3033" s="26" cm="1">
        <f t="array" aca="1" ref="G3033" ca="1">_FV(A3033,"Change")</f>
        <v>0.01</v>
      </c>
      <c r="H3033" s="23" cm="1">
        <f t="array" aca="1" ref="H3033" ca="1">_FV(A3033,"Open")</f>
        <v>49.6</v>
      </c>
      <c r="I3033" s="23" cm="1">
        <f t="array" aca="1" ref="I3033" ca="1">_FV(A3033,"Low")</f>
        <v>49.6</v>
      </c>
      <c r="J3033" s="23" cm="1">
        <f t="array" aca="1" ref="J3033" ca="1">_FV(A3033,"High")</f>
        <v>49.6</v>
      </c>
      <c r="K3033" s="23" cm="1">
        <f t="array" aca="1" ref="K3033" ca="1">_FV(A3033,"Previous close",TRUE)</f>
        <v>49.59</v>
      </c>
      <c r="L3033" s="26"/>
      <c r="M3033" s="23" cm="1">
        <f t="array" aca="1" ref="M3033" ca="1">_FV(A3033,"52 week low",TRUE)</f>
        <v>48.64</v>
      </c>
      <c r="N3033" s="23" cm="1">
        <f t="array" aca="1" ref="N3033" ca="1">_FV(A3033,"52 week high",TRUE)</f>
        <v>51.35</v>
      </c>
      <c r="O3033" s="8" cm="1">
        <f t="array" aca="1" ref="O3033" ca="1">_FV(A3033,"Volume")</f>
        <v>33</v>
      </c>
      <c r="P3033" s="7" cm="1">
        <f t="array" aca="1" ref="P3033" ca="1">_FV(A3033,"Volume average",TRUE)</f>
        <v>2718</v>
      </c>
      <c r="Q3033" t="s">
        <v>5345</v>
      </c>
      <c r="S3033" t="s">
        <v>4292</v>
      </c>
      <c r="T3033" s="25" cm="1">
        <f t="array" aca="1" ref="T3033" ca="1">_FV(A3033,"Expense ratio",TRUE)</f>
        <v>2.3999999999999998E-3</v>
      </c>
      <c r="U3033" s="24" cm="1">
        <f t="array" aca="1" ref="U3033" ca="1">_FV(A3033,"Market cap",TRUE)</f>
        <v>51816733.75</v>
      </c>
      <c r="V3033" s="4">
        <v>51816732</v>
      </c>
      <c r="W3033" s="4">
        <v>51816732</v>
      </c>
      <c r="Y3033" t="s">
        <v>487</v>
      </c>
      <c r="Z3033" s="5">
        <v>49.4</v>
      </c>
      <c r="AA3033" s="20"/>
      <c r="AB3033" s="20"/>
      <c r="AC3033" s="4">
        <v>2258</v>
      </c>
      <c r="AE3033" s="5">
        <v>0.24075344794545209</v>
      </c>
      <c r="AF3033" s="20"/>
      <c r="AI3033" s="4">
        <v>2258</v>
      </c>
      <c r="AJ3033" s="5">
        <v>111545.2</v>
      </c>
      <c r="AL3033" s="5">
        <v>51.35</v>
      </c>
      <c r="AM3033" s="5">
        <v>48.64</v>
      </c>
      <c r="AN3033" t="s">
        <v>47</v>
      </c>
      <c r="AO3033" t="str" cm="1">
        <f t="array" aca="1" ref="AO3033" ca="1">_FV(A3033,"Currency")</f>
        <v>USD</v>
      </c>
      <c r="AP3033" t="str" cm="1">
        <f t="array" aca="1" ref="AP3033" ca="1">_FV(A3033,"Exchange")</f>
        <v>Nasdaq Stock Market</v>
      </c>
      <c r="AQ3033" s="6" t="str" cm="1">
        <f t="array" aca="1" ref="AQ3033" ca="1">_FV(A3033,"Exchange abbreviation",TRUE)</f>
        <v>XNAS</v>
      </c>
      <c r="AR3033" t="str" cm="1">
        <f t="array" aca="1" ref="AR3033" ca="1">_FV(A3033,"Instrument type",TRUE)</f>
        <v>ETF</v>
      </c>
    </row>
    <row r="3034" spans="1:44" ht="18.75" customHeight="1" x14ac:dyDescent="0.25">
      <c r="A3034" t="e" vm="3046">
        <v>#VALUE!</v>
      </c>
      <c r="B3034" t="s">
        <v>8135</v>
      </c>
      <c r="C3034" t="s">
        <v>8136</v>
      </c>
      <c r="D3034" s="31" cm="1">
        <f t="array" aca="1" ref="D3034" ca="1">_FV(A3034,"Last trade time",TRUE)</f>
        <v>45824.840329316408</v>
      </c>
      <c r="E3034" s="23" cm="1">
        <f t="array" aca="1" ref="E3034" ca="1">_FV(A3034,"Price")</f>
        <v>28.689900000000002</v>
      </c>
      <c r="F3034" s="27" cm="1">
        <f t="array" aca="1" ref="F3034" ca="1">_FV(A3034,"Change (%)",TRUE)</f>
        <v>4.8539999999999998E-3</v>
      </c>
      <c r="G3034" s="26" cm="1">
        <f t="array" aca="1" ref="G3034" ca="1">_FV(A3034,"Change")</f>
        <v>0.1386</v>
      </c>
      <c r="H3034" s="23" cm="1">
        <f t="array" aca="1" ref="H3034" ca="1">_FV(A3034,"Open")</f>
        <v>28.689900000000002</v>
      </c>
      <c r="I3034" s="23" cm="1">
        <f t="array" aca="1" ref="I3034" ca="1">_FV(A3034,"Low")</f>
        <v>28.689900000000002</v>
      </c>
      <c r="J3034" s="23" cm="1">
        <f t="array" aca="1" ref="J3034" ca="1">_FV(A3034,"High")</f>
        <v>28.689900000000002</v>
      </c>
      <c r="K3034" s="23" cm="1">
        <f t="array" aca="1" ref="K3034" ca="1">_FV(A3034,"Previous close",TRUE)</f>
        <v>28.551300000000001</v>
      </c>
      <c r="L3034" s="26"/>
      <c r="M3034" s="23" cm="1">
        <f t="array" aca="1" ref="M3034" ca="1">_FV(A3034,"52 week low",TRUE)</f>
        <v>26.0989</v>
      </c>
      <c r="N3034" s="23" cm="1">
        <f t="array" aca="1" ref="N3034" ca="1">_FV(A3034,"52 week high",TRUE)</f>
        <v>28.95</v>
      </c>
      <c r="O3034" s="8" cm="1">
        <f t="array" aca="1" ref="O3034" ca="1">_FV(A3034,"Volume")</f>
        <v>105</v>
      </c>
      <c r="P3034" s="7" cm="1">
        <f t="array" aca="1" ref="P3034" ca="1">_FV(A3034,"Volume average",TRUE)</f>
        <v>6183</v>
      </c>
      <c r="Q3034" t="s">
        <v>923</v>
      </c>
      <c r="S3034" t="s">
        <v>5433</v>
      </c>
      <c r="T3034" s="25" cm="1">
        <f t="array" aca="1" ref="T3034" ca="1">_FV(A3034,"Expense ratio",TRUE)</f>
        <v>2.3999999999999998E-3</v>
      </c>
      <c r="U3034" s="24" cm="1">
        <f t="array" aca="1" ref="U3034" ca="1">_FV(A3034,"Market cap",TRUE)</f>
        <v>44851154.990000002</v>
      </c>
      <c r="V3034" s="4">
        <v>44851152</v>
      </c>
      <c r="W3034" s="4">
        <v>44851152</v>
      </c>
      <c r="Y3034" t="s">
        <v>2811</v>
      </c>
      <c r="Z3034" s="5">
        <v>28.603999999999999</v>
      </c>
      <c r="AA3034" s="5">
        <v>24.656331999999999</v>
      </c>
      <c r="AB3034" s="4">
        <v>0</v>
      </c>
      <c r="AC3034" s="4">
        <v>10633</v>
      </c>
      <c r="AE3034" s="5">
        <v>2.2027867718393601</v>
      </c>
      <c r="AF3034" s="5">
        <v>8.0468009131948737</v>
      </c>
      <c r="AI3034" s="4">
        <v>10633</v>
      </c>
      <c r="AJ3034" s="5">
        <v>304103.8</v>
      </c>
      <c r="AL3034" s="5">
        <v>28.95</v>
      </c>
      <c r="AM3034" s="5">
        <v>26.099</v>
      </c>
      <c r="AN3034" t="s">
        <v>47</v>
      </c>
      <c r="AO3034" t="str" cm="1">
        <f t="array" aca="1" ref="AO3034" ca="1">_FV(A3034,"Currency")</f>
        <v>USD</v>
      </c>
      <c r="AP3034" t="str" cm="1">
        <f t="array" aca="1" ref="AP3034" ca="1">_FV(A3034,"Exchange")</f>
        <v>CBOE BZX Exchange</v>
      </c>
      <c r="AQ3034" s="6" t="str" cm="1">
        <f t="array" aca="1" ref="AQ3034" ca="1">_FV(A3034,"Exchange abbreviation",TRUE)</f>
        <v>BATS</v>
      </c>
      <c r="AR3034" t="str" cm="1">
        <f t="array" aca="1" ref="AR3034" ca="1">_FV(A3034,"Instrument type",TRUE)</f>
        <v>ETF</v>
      </c>
    </row>
    <row r="3035" spans="1:44" ht="18.75" customHeight="1" x14ac:dyDescent="0.25">
      <c r="A3035" t="e" vm="3047">
        <v>#VALUE!</v>
      </c>
      <c r="B3035" t="s">
        <v>8137</v>
      </c>
      <c r="C3035" t="s">
        <v>8138</v>
      </c>
      <c r="D3035" s="31" cm="1">
        <f t="array" aca="1" ref="D3035" ca="1">_FV(A3035,"Last trade time",TRUE)</f>
        <v>45824.840277812502</v>
      </c>
      <c r="E3035" s="23" cm="1">
        <f t="array" aca="1" ref="E3035" ca="1">_FV(A3035,"Price")</f>
        <v>98.545000000000002</v>
      </c>
      <c r="F3035" s="27" cm="1">
        <f t="array" aca="1" ref="F3035" ca="1">_FV(A3035,"Change (%)",TRUE)</f>
        <v>2.0299999999999997E-4</v>
      </c>
      <c r="G3035" s="26" cm="1">
        <f t="array" aca="1" ref="G3035" ca="1">_FV(A3035,"Change")</f>
        <v>0.02</v>
      </c>
      <c r="H3035" s="23" cm="1">
        <f t="array" aca="1" ref="H3035" ca="1">_FV(A3035,"Open")</f>
        <v>98.53</v>
      </c>
      <c r="I3035" s="23" cm="1">
        <f t="array" aca="1" ref="I3035" ca="1">_FV(A3035,"Low")</f>
        <v>98.53</v>
      </c>
      <c r="J3035" s="23" cm="1">
        <f t="array" aca="1" ref="J3035" ca="1">_FV(A3035,"High")</f>
        <v>98.555000000000007</v>
      </c>
      <c r="K3035" s="23" cm="1">
        <f t="array" aca="1" ref="K3035" ca="1">_FV(A3035,"Previous close",TRUE)</f>
        <v>98.525000000000006</v>
      </c>
      <c r="L3035" s="26"/>
      <c r="M3035" s="23" cm="1">
        <f t="array" aca="1" ref="M3035" ca="1">_FV(A3035,"52 week low",TRUE)</f>
        <v>98.03</v>
      </c>
      <c r="N3035" s="23" cm="1">
        <f t="array" aca="1" ref="N3035" ca="1">_FV(A3035,"52 week high",TRUE)</f>
        <v>99.26</v>
      </c>
      <c r="O3035" s="8" cm="1">
        <f t="array" aca="1" ref="O3035" ca="1">_FV(A3035,"Volume")</f>
        <v>5779</v>
      </c>
      <c r="P3035" s="7" cm="1">
        <f t="array" aca="1" ref="P3035" ca="1">_FV(A3035,"Volume average",TRUE)</f>
        <v>17190</v>
      </c>
      <c r="Q3035" t="s">
        <v>799</v>
      </c>
      <c r="S3035" t="s">
        <v>3657</v>
      </c>
      <c r="T3035" s="25" cm="1">
        <f t="array" aca="1" ref="T3035" ca="1">_FV(A3035,"Expense ratio",TRUE)</f>
        <v>2.3999999999999998E-3</v>
      </c>
      <c r="U3035" s="24" cm="1">
        <f t="array" aca="1" ref="U3035" ca="1">_FV(A3035,"Market cap",TRUE)</f>
        <v>186588938.55000001</v>
      </c>
      <c r="V3035" s="4">
        <v>186588944</v>
      </c>
      <c r="W3035" s="4">
        <v>186588944</v>
      </c>
      <c r="Y3035" t="s">
        <v>8139</v>
      </c>
      <c r="Z3035" s="5">
        <v>98.42</v>
      </c>
      <c r="AB3035" s="5">
        <v>5.0500000000000003E-2</v>
      </c>
      <c r="AC3035" s="4">
        <v>15388</v>
      </c>
      <c r="AE3035" s="5">
        <v>2.021102437195244</v>
      </c>
      <c r="AF3035" s="5">
        <v>5.1922971557384123</v>
      </c>
      <c r="AI3035" s="4">
        <v>15388</v>
      </c>
      <c r="AJ3035" s="5">
        <v>1514763.9439999999</v>
      </c>
      <c r="AL3035" s="5">
        <v>99.26</v>
      </c>
      <c r="AM3035" s="5">
        <v>98.03</v>
      </c>
      <c r="AN3035" t="s">
        <v>90</v>
      </c>
      <c r="AO3035" t="str" cm="1">
        <f t="array" aca="1" ref="AO3035" ca="1">_FV(A3035,"Currency")</f>
        <v>USD</v>
      </c>
      <c r="AP3035" t="str" cm="1">
        <f t="array" aca="1" ref="AP3035" ca="1">_FV(A3035,"Exchange")</f>
        <v>NYSE Arca</v>
      </c>
      <c r="AQ3035" s="6" t="str" cm="1">
        <f t="array" aca="1" ref="AQ3035" ca="1">_FV(A3035,"Exchange abbreviation",TRUE)</f>
        <v>ARCX</v>
      </c>
      <c r="AR3035" t="str" cm="1">
        <f t="array" aca="1" ref="AR3035" ca="1">_FV(A3035,"Instrument type",TRUE)</f>
        <v>ETF</v>
      </c>
    </row>
    <row r="3036" spans="1:44" ht="18.75" customHeight="1" x14ac:dyDescent="0.25">
      <c r="A3036" t="e" vm="3048">
        <v>#VALUE!</v>
      </c>
      <c r="B3036" t="s">
        <v>8140</v>
      </c>
      <c r="C3036" t="s">
        <v>8141</v>
      </c>
      <c r="D3036" s="31" cm="1">
        <f t="array" aca="1" ref="D3036" ca="1">_FV(A3036,"Last trade time",TRUE)</f>
        <v>45824.84027780078</v>
      </c>
      <c r="E3036" s="23" cm="1">
        <f t="array" aca="1" ref="E3036" ca="1">_FV(A3036,"Price")</f>
        <v>50.744</v>
      </c>
      <c r="F3036" s="27" cm="1">
        <f t="array" aca="1" ref="F3036" ca="1">_FV(A3036,"Change (%)",TRUE)</f>
        <v>1.5590000000000001E-3</v>
      </c>
      <c r="G3036" s="26" cm="1">
        <f t="array" aca="1" ref="G3036" ca="1">_FV(A3036,"Change")</f>
        <v>7.9000000000000001E-2</v>
      </c>
      <c r="H3036" s="23" cm="1">
        <f t="array" aca="1" ref="H3036" ca="1">_FV(A3036,"Open")</f>
        <v>50.71</v>
      </c>
      <c r="I3036" s="23" cm="1">
        <f t="array" aca="1" ref="I3036" ca="1">_FV(A3036,"Low")</f>
        <v>50.69</v>
      </c>
      <c r="J3036" s="23" cm="1">
        <f t="array" aca="1" ref="J3036" ca="1">_FV(A3036,"High")</f>
        <v>50.75</v>
      </c>
      <c r="K3036" s="23" cm="1">
        <f t="array" aca="1" ref="K3036" ca="1">_FV(A3036,"Previous close",TRUE)</f>
        <v>50.664999999999999</v>
      </c>
      <c r="L3036" s="26"/>
      <c r="M3036" s="23" cm="1">
        <f t="array" aca="1" ref="M3036" ca="1">_FV(A3036,"52 week low",TRUE)</f>
        <v>50.26</v>
      </c>
      <c r="N3036" s="23" cm="1">
        <f t="array" aca="1" ref="N3036" ca="1">_FV(A3036,"52 week high",TRUE)</f>
        <v>51.1</v>
      </c>
      <c r="O3036" s="8" cm="1">
        <f t="array" aca="1" ref="O3036" ca="1">_FV(A3036,"Volume")</f>
        <v>4712</v>
      </c>
      <c r="P3036" s="7" cm="1">
        <f t="array" aca="1" ref="P3036" ca="1">_FV(A3036,"Volume average",TRUE)</f>
        <v>9318</v>
      </c>
      <c r="Q3036" t="s">
        <v>72</v>
      </c>
      <c r="T3036" s="25" cm="1">
        <f t="array" aca="1" ref="T3036" ca="1">_FV(A3036,"Expense ratio",TRUE)</f>
        <v>2.3999999999999998E-3</v>
      </c>
      <c r="U3036" s="24" cm="1">
        <f t="array" aca="1" ref="U3036" ca="1">_FV(A3036,"Market cap",TRUE)</f>
        <v>174403972.65000001</v>
      </c>
      <c r="V3036" s="16"/>
      <c r="W3036" s="16"/>
      <c r="Z3036" s="18"/>
      <c r="AA3036" s="20"/>
      <c r="AB3036" s="20"/>
      <c r="AC3036" s="21">
        <v>9062</v>
      </c>
      <c r="AE3036" s="18"/>
      <c r="AF3036" s="20"/>
      <c r="AI3036" s="21"/>
      <c r="AJ3036" s="18"/>
      <c r="AL3036" s="18"/>
      <c r="AM3036" s="18"/>
      <c r="AN3036" t="s">
        <v>73</v>
      </c>
      <c r="AO3036" t="str" cm="1">
        <f t="array" aca="1" ref="AO3036" ca="1">_FV(A3036,"Currency")</f>
        <v>USD</v>
      </c>
      <c r="AP3036" t="str" cm="1">
        <f t="array" aca="1" ref="AP3036" ca="1">_FV(A3036,"Exchange")</f>
        <v>NYSE Arca</v>
      </c>
      <c r="AQ3036" s="6" t="str" cm="1">
        <f t="array" aca="1" ref="AQ3036" ca="1">_FV(A3036,"Exchange abbreviation",TRUE)</f>
        <v>ARCX</v>
      </c>
      <c r="AR3036" t="str" cm="1">
        <f t="array" aca="1" ref="AR3036" ca="1">_FV(A3036,"Instrument type",TRUE)</f>
        <v>ETF</v>
      </c>
    </row>
    <row r="3037" spans="1:44" ht="18.75" customHeight="1" x14ac:dyDescent="0.25">
      <c r="A3037" t="e" vm="3049">
        <v>#VALUE!</v>
      </c>
      <c r="B3037" t="s">
        <v>8142</v>
      </c>
      <c r="C3037" t="s">
        <v>8143</v>
      </c>
      <c r="D3037" s="31" cm="1">
        <f t="array" aca="1" ref="D3037" ca="1">_FV(A3037,"Last trade time",TRUE)</f>
        <v>45824.843750265623</v>
      </c>
      <c r="E3037" s="23" cm="1">
        <f t="array" aca="1" ref="E3037" ca="1">_FV(A3037,"Price")</f>
        <v>50.9</v>
      </c>
      <c r="F3037" s="27" cm="1">
        <f t="array" aca="1" ref="F3037" ca="1">_FV(A3037,"Change (%)",TRUE)</f>
        <v>-4.9090000000000006E-4</v>
      </c>
      <c r="G3037" s="26" cm="1">
        <f t="array" aca="1" ref="G3037" ca="1">_FV(A3037,"Change")</f>
        <v>-2.5000000000000001E-2</v>
      </c>
      <c r="H3037" s="23" cm="1">
        <f t="array" aca="1" ref="H3037" ca="1">_FV(A3037,"Open")</f>
        <v>50.92</v>
      </c>
      <c r="I3037" s="23" cm="1">
        <f t="array" aca="1" ref="I3037" ca="1">_FV(A3037,"Low")</f>
        <v>50.88</v>
      </c>
      <c r="J3037" s="23" cm="1">
        <f t="array" aca="1" ref="J3037" ca="1">_FV(A3037,"High")</f>
        <v>50.95</v>
      </c>
      <c r="K3037" s="23" cm="1">
        <f t="array" aca="1" ref="K3037" ca="1">_FV(A3037,"Previous close",TRUE)</f>
        <v>50.924999999999997</v>
      </c>
      <c r="L3037" s="26"/>
      <c r="M3037" s="23" cm="1">
        <f t="array" aca="1" ref="M3037" ca="1">_FV(A3037,"52 week low",TRUE)</f>
        <v>49.68</v>
      </c>
      <c r="N3037" s="23" cm="1">
        <f t="array" aca="1" ref="N3037" ca="1">_FV(A3037,"52 week high",TRUE)</f>
        <v>51.273400000000002</v>
      </c>
      <c r="O3037" s="8" cm="1">
        <f t="array" aca="1" ref="O3037" ca="1">_FV(A3037,"Volume")</f>
        <v>41620</v>
      </c>
      <c r="P3037" s="7" cm="1">
        <f t="array" aca="1" ref="P3037" ca="1">_FV(A3037,"Volume average",TRUE)</f>
        <v>80574</v>
      </c>
      <c r="Q3037" t="s">
        <v>2519</v>
      </c>
      <c r="S3037" t="s">
        <v>4447</v>
      </c>
      <c r="T3037" s="25" cm="1">
        <f t="array" aca="1" ref="T3037" ca="1">_FV(A3037,"Expense ratio",TRUE)</f>
        <v>2.3999999999999998E-3</v>
      </c>
      <c r="U3037" s="24" cm="1">
        <f t="array" aca="1" ref="U3037" ca="1">_FV(A3037,"Market cap",TRUE)</f>
        <v>381002068.30000001</v>
      </c>
      <c r="V3037" s="4">
        <v>381002080</v>
      </c>
      <c r="W3037" s="4">
        <v>381002080</v>
      </c>
      <c r="Y3037" t="s">
        <v>8144</v>
      </c>
      <c r="Z3037" s="5">
        <v>50.7</v>
      </c>
      <c r="AA3037" s="20"/>
      <c r="AB3037" s="5">
        <v>5.1900000000000002E-2</v>
      </c>
      <c r="AC3037" s="4">
        <v>66380</v>
      </c>
      <c r="AE3037" s="5">
        <v>2.6530334794622861</v>
      </c>
      <c r="AF3037" s="20"/>
      <c r="AI3037" s="4">
        <v>66380</v>
      </c>
      <c r="AJ3037" s="5">
        <v>3370125.8760000002</v>
      </c>
      <c r="AL3037" s="5">
        <v>51.273000000000003</v>
      </c>
      <c r="AM3037" s="5">
        <v>49.68</v>
      </c>
      <c r="AN3037" t="s">
        <v>90</v>
      </c>
      <c r="AO3037" t="str" cm="1">
        <f t="array" aca="1" ref="AO3037" ca="1">_FV(A3037,"Currency")</f>
        <v>USD</v>
      </c>
      <c r="AP3037" t="str" cm="1">
        <f t="array" aca="1" ref="AP3037" ca="1">_FV(A3037,"Exchange")</f>
        <v>Nasdaq Stock Market</v>
      </c>
      <c r="AQ3037" s="6" t="str" cm="1">
        <f t="array" aca="1" ref="AQ3037" ca="1">_FV(A3037,"Exchange abbreviation",TRUE)</f>
        <v>XNAS</v>
      </c>
      <c r="AR3037" t="str" cm="1">
        <f t="array" aca="1" ref="AR3037" ca="1">_FV(A3037,"Instrument type",TRUE)</f>
        <v>ETF</v>
      </c>
    </row>
    <row r="3038" spans="1:44" ht="18.75" customHeight="1" x14ac:dyDescent="0.25">
      <c r="A3038" t="e" vm="3050">
        <v>#VALUE!</v>
      </c>
      <c r="B3038" t="s">
        <v>8145</v>
      </c>
      <c r="C3038" s="13" t="s">
        <v>8146</v>
      </c>
      <c r="D3038" s="31" cm="1">
        <f t="array" aca="1" ref="D3038" ca="1">_FV(A3038,"Last trade time",TRUE)</f>
        <v>45824.84034410859</v>
      </c>
      <c r="E3038" s="23" cm="1">
        <f t="array" aca="1" ref="E3038" ca="1">_FV(A3038,"Price")</f>
        <v>38.93</v>
      </c>
      <c r="F3038" s="27" cm="1">
        <f t="array" aca="1" ref="F3038" ca="1">_FV(A3038,"Change (%)",TRUE)</f>
        <v>2.5690000000000001E-4</v>
      </c>
      <c r="G3038" s="26" cm="1">
        <f t="array" aca="1" ref="G3038" ca="1">_FV(A3038,"Change")</f>
        <v>0.01</v>
      </c>
      <c r="H3038" s="23" cm="1">
        <f t="array" aca="1" ref="H3038" ca="1">_FV(A3038,"Open")</f>
        <v>38.97</v>
      </c>
      <c r="I3038" s="23" cm="1">
        <f t="array" aca="1" ref="I3038" ca="1">_FV(A3038,"Low")</f>
        <v>38.790100000000002</v>
      </c>
      <c r="J3038" s="23" cm="1">
        <f t="array" aca="1" ref="J3038" ca="1">_FV(A3038,"High")</f>
        <v>39</v>
      </c>
      <c r="K3038" s="23" cm="1">
        <f t="array" aca="1" ref="K3038" ca="1">_FV(A3038,"Previous close",TRUE)</f>
        <v>38.92</v>
      </c>
      <c r="L3038" s="26"/>
      <c r="M3038" s="23" cm="1">
        <f t="array" aca="1" ref="M3038" ca="1">_FV(A3038,"52 week low",TRUE)</f>
        <v>37.43</v>
      </c>
      <c r="N3038" s="23" cm="1">
        <f t="array" aca="1" ref="N3038" ca="1">_FV(A3038,"52 week high",TRUE)</f>
        <v>39.380000000000003</v>
      </c>
      <c r="O3038" s="8" cm="1">
        <f t="array" aca="1" ref="O3038" ca="1">_FV(A3038,"Volume")</f>
        <v>18689</v>
      </c>
      <c r="P3038" s="7" cm="1">
        <f t="array" aca="1" ref="P3038" ca="1">_FV(A3038,"Volume average",TRUE)</f>
        <v>19686</v>
      </c>
      <c r="Q3038" t="s">
        <v>119</v>
      </c>
      <c r="R3038" t="s">
        <v>3849</v>
      </c>
      <c r="T3038" s="25" cm="1">
        <f t="array" aca="1" ref="T3038" ca="1">_FV(A3038,"Expense ratio",TRUE)</f>
        <v>2.3999999999999998E-3</v>
      </c>
      <c r="U3038" s="24" cm="1">
        <f t="array" aca="1" ref="U3038" ca="1">_FV(A3038,"Market cap",TRUE)</f>
        <v>104885510.06</v>
      </c>
      <c r="V3038" s="16"/>
      <c r="W3038" s="16"/>
      <c r="Z3038" s="5">
        <v>38.93</v>
      </c>
      <c r="AB3038" s="20"/>
      <c r="AC3038" s="4">
        <v>23226</v>
      </c>
      <c r="AE3038" s="5">
        <v>2.1580973722979508</v>
      </c>
      <c r="AF3038" s="5">
        <v>6.2176892754050472</v>
      </c>
      <c r="AI3038" s="4">
        <v>23226</v>
      </c>
      <c r="AJ3038" s="5">
        <v>904188.18</v>
      </c>
      <c r="AL3038" s="5">
        <v>39.380000000000003</v>
      </c>
      <c r="AM3038" s="5">
        <v>37.43</v>
      </c>
      <c r="AN3038" t="s">
        <v>47</v>
      </c>
      <c r="AO3038" t="str" cm="1">
        <f t="array" aca="1" ref="AO3038" ca="1">_FV(A3038,"Currency")</f>
        <v>USD</v>
      </c>
      <c r="AP3038" t="str" cm="1">
        <f t="array" aca="1" ref="AP3038" ca="1">_FV(A3038,"Exchange")</f>
        <v>CBOE BZX Exchange</v>
      </c>
      <c r="AQ3038" s="6" t="str" cm="1">
        <f t="array" aca="1" ref="AQ3038" ca="1">_FV(A3038,"Exchange abbreviation",TRUE)</f>
        <v>BATS</v>
      </c>
      <c r="AR3038" t="str" cm="1">
        <f t="array" aca="1" ref="AR3038" ca="1">_FV(A3038,"Instrument type",TRUE)</f>
        <v>ETF</v>
      </c>
    </row>
    <row r="3039" spans="1:44" ht="18.75" customHeight="1" x14ac:dyDescent="0.25">
      <c r="A3039" t="e" vm="3051">
        <v>#VALUE!</v>
      </c>
      <c r="B3039" t="s">
        <v>8147</v>
      </c>
      <c r="C3039" t="s">
        <v>8148</v>
      </c>
      <c r="D3039" s="31" cm="1">
        <f t="array" aca="1" ref="D3039" ca="1">_FV(A3039,"Last trade time",TRUE)</f>
        <v>45824.840277812502</v>
      </c>
      <c r="E3039" s="23" cm="1">
        <f t="array" aca="1" ref="E3039" ca="1">_FV(A3039,"Price")</f>
        <v>92.25</v>
      </c>
      <c r="F3039" s="27" cm="1">
        <f t="array" aca="1" ref="F3039" ca="1">_FV(A3039,"Change (%)",TRUE)</f>
        <v>2.3909999999999999E-3</v>
      </c>
      <c r="G3039" s="26" cm="1">
        <f t="array" aca="1" ref="G3039" ca="1">_FV(A3039,"Change")</f>
        <v>0.22</v>
      </c>
      <c r="H3039" s="23" cm="1">
        <f t="array" aca="1" ref="H3039" ca="1">_FV(A3039,"Open")</f>
        <v>92.302000000000007</v>
      </c>
      <c r="I3039" s="23" cm="1">
        <f t="array" aca="1" ref="I3039" ca="1">_FV(A3039,"Low")</f>
        <v>92.25</v>
      </c>
      <c r="J3039" s="23" cm="1">
        <f t="array" aca="1" ref="J3039" ca="1">_FV(A3039,"High")</f>
        <v>92.409899999999993</v>
      </c>
      <c r="K3039" s="23" cm="1">
        <f t="array" aca="1" ref="K3039" ca="1">_FV(A3039,"Previous close",TRUE)</f>
        <v>92.03</v>
      </c>
      <c r="L3039" s="26"/>
      <c r="M3039" s="23" cm="1">
        <f t="array" aca="1" ref="M3039" ca="1">_FV(A3039,"52 week low",TRUE)</f>
        <v>88.08</v>
      </c>
      <c r="N3039" s="23" cm="1">
        <f t="array" aca="1" ref="N3039" ca="1">_FV(A3039,"52 week high",TRUE)</f>
        <v>94.44</v>
      </c>
      <c r="O3039" s="8" cm="1">
        <f t="array" aca="1" ref="O3039" ca="1">_FV(A3039,"Volume")</f>
        <v>38203</v>
      </c>
      <c r="P3039" s="7" cm="1">
        <f t="array" aca="1" ref="P3039" ca="1">_FV(A3039,"Volume average",TRUE)</f>
        <v>43418</v>
      </c>
      <c r="Q3039" t="s">
        <v>799</v>
      </c>
      <c r="S3039" t="s">
        <v>2067</v>
      </c>
      <c r="T3039" s="25" cm="1">
        <f t="array" aca="1" ref="T3039" ca="1">_FV(A3039,"Expense ratio",TRUE)</f>
        <v>2.3999999999999998E-3</v>
      </c>
      <c r="U3039" s="24" cm="1">
        <f t="array" aca="1" ref="U3039" ca="1">_FV(A3039,"Market cap",TRUE)</f>
        <v>478948795.98000002</v>
      </c>
      <c r="V3039" s="4">
        <v>478948800</v>
      </c>
      <c r="W3039" s="4">
        <v>478948800</v>
      </c>
      <c r="Y3039" t="s">
        <v>5313</v>
      </c>
      <c r="Z3039" s="5">
        <v>91.99579</v>
      </c>
      <c r="AB3039" s="19">
        <v>6.9500000000000006E-2</v>
      </c>
      <c r="AC3039" s="4">
        <v>66015</v>
      </c>
      <c r="AE3039" s="5">
        <v>2.081365995232054</v>
      </c>
      <c r="AF3039" s="19">
        <v>5.8572823002000618</v>
      </c>
      <c r="AI3039" s="4">
        <v>66015</v>
      </c>
      <c r="AJ3039" s="5">
        <v>6081961.9499999993</v>
      </c>
      <c r="AL3039" s="5">
        <v>94.44</v>
      </c>
      <c r="AM3039" s="5">
        <v>88.08</v>
      </c>
      <c r="AN3039" t="s">
        <v>90</v>
      </c>
      <c r="AO3039" t="str" cm="1">
        <f t="array" aca="1" ref="AO3039" ca="1">_FV(A3039,"Currency")</f>
        <v>USD</v>
      </c>
      <c r="AP3039" t="str" cm="1">
        <f t="array" aca="1" ref="AP3039" ca="1">_FV(A3039,"Exchange")</f>
        <v>NYSE Arca</v>
      </c>
      <c r="AQ3039" s="6" t="str" cm="1">
        <f t="array" aca="1" ref="AQ3039" ca="1">_FV(A3039,"Exchange abbreviation",TRUE)</f>
        <v>ARCX</v>
      </c>
      <c r="AR3039" t="str" cm="1">
        <f t="array" aca="1" ref="AR3039" ca="1">_FV(A3039,"Instrument type",TRUE)</f>
        <v>ETF</v>
      </c>
    </row>
    <row r="3040" spans="1:44" ht="18.75" customHeight="1" x14ac:dyDescent="0.25">
      <c r="A3040" t="e" vm="3052">
        <v>#VALUE!</v>
      </c>
      <c r="B3040" t="s">
        <v>8149</v>
      </c>
      <c r="C3040" t="s">
        <v>8150</v>
      </c>
      <c r="D3040" s="31" cm="1">
        <f t="array" aca="1" ref="D3040" ca="1">_FV(A3040,"Last trade time",TRUE)</f>
        <v>45824.840277823438</v>
      </c>
      <c r="E3040" s="23" cm="1">
        <f t="array" aca="1" ref="E3040" ca="1">_FV(A3040,"Price")</f>
        <v>102.69</v>
      </c>
      <c r="F3040" s="27" cm="1">
        <f t="array" aca="1" ref="F3040" ca="1">_FV(A3040,"Change (%)",TRUE)</f>
        <v>8.3459999999999993E-3</v>
      </c>
      <c r="G3040" s="26" cm="1">
        <f t="array" aca="1" ref="G3040" ca="1">_FV(A3040,"Change")</f>
        <v>0.85</v>
      </c>
      <c r="H3040" s="23" cm="1">
        <f t="array" aca="1" ref="H3040" ca="1">_FV(A3040,"Open")</f>
        <v>102.67</v>
      </c>
      <c r="I3040" s="23" cm="1">
        <f t="array" aca="1" ref="I3040" ca="1">_FV(A3040,"Low")</f>
        <v>102.54</v>
      </c>
      <c r="J3040" s="23" cm="1">
        <f t="array" aca="1" ref="J3040" ca="1">_FV(A3040,"High")</f>
        <v>103.2638</v>
      </c>
      <c r="K3040" s="23" cm="1">
        <f t="array" aca="1" ref="K3040" ca="1">_FV(A3040,"Previous close",TRUE)</f>
        <v>101.84</v>
      </c>
      <c r="L3040" s="26"/>
      <c r="M3040" s="23" cm="1">
        <f t="array" aca="1" ref="M3040" ca="1">_FV(A3040,"52 week low",TRUE)</f>
        <v>87.85</v>
      </c>
      <c r="N3040" s="23" cm="1">
        <f t="array" aca="1" ref="N3040" ca="1">_FV(A3040,"52 week high",TRUE)</f>
        <v>111.55</v>
      </c>
      <c r="O3040" s="8" cm="1">
        <f t="array" aca="1" ref="O3040" ca="1">_FV(A3040,"Volume")</f>
        <v>8697</v>
      </c>
      <c r="P3040" s="7" cm="1">
        <f t="array" aca="1" ref="P3040" ca="1">_FV(A3040,"Volume average",TRUE)</f>
        <v>12834</v>
      </c>
      <c r="Q3040" t="s">
        <v>496</v>
      </c>
      <c r="S3040" t="s">
        <v>3504</v>
      </c>
      <c r="T3040" s="25" cm="1">
        <f t="array" aca="1" ref="T3040" ca="1">_FV(A3040,"Expense ratio",TRUE)</f>
        <v>2.3999999999999998E-3</v>
      </c>
      <c r="U3040" s="24" cm="1">
        <f t="array" aca="1" ref="U3040" ca="1">_FV(A3040,"Market cap",TRUE)</f>
        <v>345090092.10000002</v>
      </c>
      <c r="V3040" s="4">
        <v>345090080</v>
      </c>
      <c r="W3040" s="4">
        <v>345090080</v>
      </c>
      <c r="Y3040" t="s">
        <v>8151</v>
      </c>
      <c r="Z3040" s="5">
        <v>102.67100000000001</v>
      </c>
      <c r="AA3040" s="5">
        <v>17.707981</v>
      </c>
      <c r="AB3040" s="5">
        <v>1.9E-2</v>
      </c>
      <c r="AC3040" s="4">
        <v>24817</v>
      </c>
      <c r="AE3040" s="5">
        <v>0.67820822431183814</v>
      </c>
      <c r="AF3040" s="5">
        <v>9.1268940229449527</v>
      </c>
      <c r="AI3040" s="4">
        <v>24817</v>
      </c>
      <c r="AJ3040" s="5">
        <v>2548574.3698999998</v>
      </c>
      <c r="AL3040" s="5">
        <v>111.55</v>
      </c>
      <c r="AM3040" s="5">
        <v>87.85</v>
      </c>
      <c r="AN3040" t="s">
        <v>90</v>
      </c>
      <c r="AO3040" t="str" cm="1">
        <f t="array" aca="1" ref="AO3040" ca="1">_FV(A3040,"Currency")</f>
        <v>USD</v>
      </c>
      <c r="AP3040" t="str" cm="1">
        <f t="array" aca="1" ref="AP3040" ca="1">_FV(A3040,"Exchange")</f>
        <v>NYSE Arca</v>
      </c>
      <c r="AQ3040" s="6" t="str" cm="1">
        <f t="array" aca="1" ref="AQ3040" ca="1">_FV(A3040,"Exchange abbreviation",TRUE)</f>
        <v>ARCX</v>
      </c>
      <c r="AR3040" t="str" cm="1">
        <f t="array" aca="1" ref="AR3040" ca="1">_FV(A3040,"Instrument type",TRUE)</f>
        <v>ETF</v>
      </c>
    </row>
    <row r="3041" spans="1:44" ht="18.75" customHeight="1" x14ac:dyDescent="0.25">
      <c r="A3041" t="e" vm="3053">
        <v>#VALUE!</v>
      </c>
      <c r="B3041" t="s">
        <v>8152</v>
      </c>
      <c r="C3041" t="s">
        <v>8153</v>
      </c>
      <c r="D3041" s="31" cm="1">
        <f t="array" aca="1" ref="D3041" ca="1">_FV(A3041,"Last trade time",TRUE)</f>
        <v>45824.840320034375</v>
      </c>
      <c r="E3041" s="23" cm="1">
        <f t="array" aca="1" ref="E3041" ca="1">_FV(A3041,"Price")</f>
        <v>16.809999999999999</v>
      </c>
      <c r="F3041" s="27" cm="1">
        <f t="array" aca="1" ref="F3041" ca="1">_FV(A3041,"Change (%)",TRUE)</f>
        <v>0</v>
      </c>
      <c r="G3041" s="26" cm="1">
        <f t="array" aca="1" ref="G3041" ca="1">_FV(A3041,"Change")</f>
        <v>0</v>
      </c>
      <c r="H3041" s="23" cm="1">
        <f t="array" aca="1" ref="H3041" ca="1">_FV(A3041,"Open")</f>
        <v>16.79</v>
      </c>
      <c r="I3041" s="23" cm="1">
        <f t="array" aca="1" ref="I3041" ca="1">_FV(A3041,"Low")</f>
        <v>16.780100000000001</v>
      </c>
      <c r="J3041" s="23" cm="1">
        <f t="array" aca="1" ref="J3041" ca="1">_FV(A3041,"High")</f>
        <v>16.8201</v>
      </c>
      <c r="K3041" s="23" cm="1">
        <f t="array" aca="1" ref="K3041" ca="1">_FV(A3041,"Previous close",TRUE)</f>
        <v>16.809999999999999</v>
      </c>
      <c r="L3041" s="26"/>
      <c r="M3041" s="23" cm="1">
        <f t="array" aca="1" ref="M3041" ca="1">_FV(A3041,"52 week low",TRUE)</f>
        <v>16.079999999999998</v>
      </c>
      <c r="N3041" s="23" cm="1">
        <f t="array" aca="1" ref="N3041" ca="1">_FV(A3041,"52 week high",TRUE)</f>
        <v>18.34</v>
      </c>
      <c r="O3041" s="8" cm="1">
        <f t="array" aca="1" ref="O3041" ca="1">_FV(A3041,"Volume")</f>
        <v>594392</v>
      </c>
      <c r="P3041" s="7" cm="1">
        <f t="array" aca="1" ref="P3041" ca="1">_FV(A3041,"Volume average",TRUE)</f>
        <v>350195</v>
      </c>
      <c r="Q3041" t="s">
        <v>285</v>
      </c>
      <c r="S3041" t="s">
        <v>376</v>
      </c>
      <c r="T3041" s="25" cm="1">
        <f t="array" aca="1" ref="T3041" ca="1">_FV(A3041,"Expense ratio",TRUE)</f>
        <v>2.3999999999999998E-3</v>
      </c>
      <c r="U3041" s="24" cm="1">
        <f t="array" aca="1" ref="U3041" ca="1">_FV(A3041,"Market cap",TRUE)</f>
        <v>527256453.26999998</v>
      </c>
      <c r="V3041" s="4">
        <v>527256448</v>
      </c>
      <c r="W3041" s="4">
        <v>527256448</v>
      </c>
      <c r="Y3041" t="s">
        <v>8154</v>
      </c>
      <c r="Z3041" s="5">
        <v>16.79</v>
      </c>
      <c r="AA3041" s="20"/>
      <c r="AB3041" s="5">
        <v>3.8100000000000002E-2</v>
      </c>
      <c r="AC3041" s="4">
        <v>424974</v>
      </c>
      <c r="AE3041" s="5">
        <v>-4.7402068594015736</v>
      </c>
      <c r="AF3041" s="5">
        <v>-3.0510604082477628</v>
      </c>
      <c r="AI3041" s="4">
        <v>424974</v>
      </c>
      <c r="AJ3041" s="5">
        <v>7084316.580000001</v>
      </c>
      <c r="AL3041" s="5">
        <v>18.34</v>
      </c>
      <c r="AM3041" s="5">
        <v>16.079999999999998</v>
      </c>
      <c r="AN3041" t="s">
        <v>90</v>
      </c>
      <c r="AO3041" t="str" cm="1">
        <f t="array" aca="1" ref="AO3041" ca="1">_FV(A3041,"Currency")</f>
        <v>USD</v>
      </c>
      <c r="AP3041" t="str" cm="1">
        <f t="array" aca="1" ref="AP3041" ca="1">_FV(A3041,"Exchange")</f>
        <v>CBOE BZX Exchange</v>
      </c>
      <c r="AQ3041" s="6" t="str" cm="1">
        <f t="array" aca="1" ref="AQ3041" ca="1">_FV(A3041,"Exchange abbreviation",TRUE)</f>
        <v>BATS</v>
      </c>
      <c r="AR3041" t="str" cm="1">
        <f t="array" aca="1" ref="AR3041" ca="1">_FV(A3041,"Instrument type",TRUE)</f>
        <v>ETF</v>
      </c>
    </row>
    <row r="3042" spans="1:44" ht="18.75" customHeight="1" x14ac:dyDescent="0.25">
      <c r="A3042" t="e" vm="3054">
        <v>#VALUE!</v>
      </c>
      <c r="B3042" t="s">
        <v>8155</v>
      </c>
      <c r="C3042" t="s">
        <v>8156</v>
      </c>
      <c r="D3042" s="31" cm="1">
        <f t="array" aca="1" ref="D3042" ca="1">_FV(A3042,"Last trade time",TRUE)</f>
        <v>45824.840277789066</v>
      </c>
      <c r="E3042" s="23" cm="1">
        <f t="array" aca="1" ref="E3042" ca="1">_FV(A3042,"Price")</f>
        <v>51.86</v>
      </c>
      <c r="F3042" s="27" cm="1">
        <f t="array" aca="1" ref="F3042" ca="1">_FV(A3042,"Change (%)",TRUE)</f>
        <v>-7.7070000000000003E-4</v>
      </c>
      <c r="G3042" s="26" cm="1">
        <f t="array" aca="1" ref="G3042" ca="1">_FV(A3042,"Change")</f>
        <v>-0.04</v>
      </c>
      <c r="H3042" s="23" cm="1">
        <f t="array" aca="1" ref="H3042" ca="1">_FV(A3042,"Open")</f>
        <v>51.87</v>
      </c>
      <c r="I3042" s="23" cm="1">
        <f t="array" aca="1" ref="I3042" ca="1">_FV(A3042,"Low")</f>
        <v>51.82</v>
      </c>
      <c r="J3042" s="23" cm="1">
        <f t="array" aca="1" ref="J3042" ca="1">_FV(A3042,"High")</f>
        <v>52.079900000000002</v>
      </c>
      <c r="K3042" s="23" cm="1">
        <f t="array" aca="1" ref="K3042" ca="1">_FV(A3042,"Previous close",TRUE)</f>
        <v>51.9</v>
      </c>
      <c r="L3042" s="26"/>
      <c r="M3042" s="23" cm="1">
        <f t="array" aca="1" ref="M3042" ca="1">_FV(A3042,"52 week low",TRUE)</f>
        <v>50.14</v>
      </c>
      <c r="N3042" s="23" cm="1">
        <f t="array" aca="1" ref="N3042" ca="1">_FV(A3042,"52 week high",TRUE)</f>
        <v>53.47</v>
      </c>
      <c r="O3042" s="8" cm="1">
        <f t="array" aca="1" ref="O3042" ca="1">_FV(A3042,"Volume")</f>
        <v>31026</v>
      </c>
      <c r="P3042" s="7" cm="1">
        <f t="array" aca="1" ref="P3042" ca="1">_FV(A3042,"Volume average",TRUE)</f>
        <v>29315</v>
      </c>
      <c r="Q3042" t="s">
        <v>6216</v>
      </c>
      <c r="S3042" t="s">
        <v>6388</v>
      </c>
      <c r="T3042" s="25" cm="1">
        <f t="array" aca="1" ref="T3042" ca="1">_FV(A3042,"Expense ratio",TRUE)</f>
        <v>2.3999999999999998E-3</v>
      </c>
      <c r="U3042" s="24" cm="1">
        <f t="array" aca="1" ref="U3042" ca="1">_FV(A3042,"Market cap",TRUE)</f>
        <v>469994287.5</v>
      </c>
      <c r="V3042" s="4">
        <v>469994272</v>
      </c>
      <c r="W3042" s="4">
        <v>469994272</v>
      </c>
      <c r="Y3042" t="s">
        <v>5605</v>
      </c>
      <c r="Z3042" s="5">
        <v>51.571800000000003</v>
      </c>
      <c r="AA3042" s="20"/>
      <c r="AB3042" s="5">
        <v>3.32E-2</v>
      </c>
      <c r="AC3042" s="4">
        <v>34485</v>
      </c>
      <c r="AE3042" s="5">
        <v>1.6443503529506081</v>
      </c>
      <c r="AF3042" s="5">
        <v>3.912874732375093</v>
      </c>
      <c r="AI3042" s="4">
        <v>34485</v>
      </c>
      <c r="AJ3042" s="5">
        <v>1780115.7</v>
      </c>
      <c r="AL3042" s="5">
        <v>53.47</v>
      </c>
      <c r="AM3042" s="5">
        <v>50.14</v>
      </c>
      <c r="AN3042" t="s">
        <v>90</v>
      </c>
      <c r="AO3042" t="str" cm="1">
        <f t="array" aca="1" ref="AO3042" ca="1">_FV(A3042,"Currency")</f>
        <v>USD</v>
      </c>
      <c r="AP3042" t="str" cm="1">
        <f t="array" aca="1" ref="AP3042" ca="1">_FV(A3042,"Exchange")</f>
        <v>NYSE Arca</v>
      </c>
      <c r="AQ3042" s="6" t="str" cm="1">
        <f t="array" aca="1" ref="AQ3042" ca="1">_FV(A3042,"Exchange abbreviation",TRUE)</f>
        <v>ARCX</v>
      </c>
      <c r="AR3042" t="str" cm="1">
        <f t="array" aca="1" ref="AR3042" ca="1">_FV(A3042,"Instrument type",TRUE)</f>
        <v>ETF</v>
      </c>
    </row>
    <row r="3043" spans="1:44" ht="18.75" customHeight="1" x14ac:dyDescent="0.25">
      <c r="A3043" t="e" vm="3055">
        <v>#VALUE!</v>
      </c>
      <c r="B3043" t="s">
        <v>8157</v>
      </c>
      <c r="C3043" t="s">
        <v>8158</v>
      </c>
      <c r="D3043" s="31" cm="1">
        <f t="array" aca="1" ref="D3043" ca="1">_FV(A3043,"Last trade time",TRUE)</f>
        <v>45824.84027780078</v>
      </c>
      <c r="E3043" s="23" cm="1">
        <f t="array" aca="1" ref="E3043" ca="1">_FV(A3043,"Price")</f>
        <v>33.67</v>
      </c>
      <c r="F3043" s="27" cm="1">
        <f t="array" aca="1" ref="F3043" ca="1">_FV(A3043,"Change (%)",TRUE)</f>
        <v>1.3241000000000001E-2</v>
      </c>
      <c r="G3043" s="26" cm="1">
        <f t="array" aca="1" ref="G3043" ca="1">_FV(A3043,"Change")</f>
        <v>0.44</v>
      </c>
      <c r="H3043" s="23" cm="1">
        <f t="array" aca="1" ref="H3043" ca="1">_FV(A3043,"Open")</f>
        <v>33.56</v>
      </c>
      <c r="I3043" s="23" cm="1">
        <f t="array" aca="1" ref="I3043" ca="1">_FV(A3043,"Low")</f>
        <v>33.520000000000003</v>
      </c>
      <c r="J3043" s="23" cm="1">
        <f t="array" aca="1" ref="J3043" ca="1">_FV(A3043,"High")</f>
        <v>33.738999999999997</v>
      </c>
      <c r="K3043" s="23" cm="1">
        <f t="array" aca="1" ref="K3043" ca="1">_FV(A3043,"Previous close",TRUE)</f>
        <v>33.229999999999997</v>
      </c>
      <c r="L3043" s="26"/>
      <c r="M3043" s="23" cm="1">
        <f t="array" aca="1" ref="M3043" ca="1">_FV(A3043,"52 week low",TRUE)</f>
        <v>26.927499999999998</v>
      </c>
      <c r="N3043" s="23" cm="1">
        <f t="array" aca="1" ref="N3043" ca="1">_FV(A3043,"52 week high",TRUE)</f>
        <v>35.437600000000003</v>
      </c>
      <c r="O3043" s="8" cm="1">
        <f t="array" aca="1" ref="O3043" ca="1">_FV(A3043,"Volume")</f>
        <v>237273</v>
      </c>
      <c r="P3043" s="7" cm="1">
        <f t="array" aca="1" ref="P3043" ca="1">_FV(A3043,"Volume average",TRUE)</f>
        <v>263113</v>
      </c>
      <c r="Q3043" t="s">
        <v>143</v>
      </c>
      <c r="T3043" s="25" cm="1">
        <f t="array" aca="1" ref="T3043" ca="1">_FV(A3043,"Expense ratio",TRUE)</f>
        <v>2.3999999999999998E-3</v>
      </c>
      <c r="U3043" s="24" cm="1">
        <f t="array" aca="1" ref="U3043" ca="1">_FV(A3043,"Market cap",TRUE)</f>
        <v>2642535824.8200002</v>
      </c>
      <c r="V3043" s="16"/>
      <c r="W3043" s="16"/>
      <c r="Z3043" s="18"/>
      <c r="AA3043" s="20"/>
      <c r="AB3043" s="20"/>
      <c r="AC3043" s="21">
        <v>258044</v>
      </c>
      <c r="AE3043" s="18"/>
      <c r="AF3043" s="20"/>
      <c r="AI3043" s="21"/>
      <c r="AJ3043" s="18"/>
      <c r="AL3043" s="18"/>
      <c r="AM3043" s="18"/>
      <c r="AN3043" t="s">
        <v>73</v>
      </c>
      <c r="AO3043" t="str" cm="1">
        <f t="array" aca="1" ref="AO3043" ca="1">_FV(A3043,"Currency")</f>
        <v>USD</v>
      </c>
      <c r="AP3043" t="str" cm="1">
        <f t="array" aca="1" ref="AP3043" ca="1">_FV(A3043,"Exchange")</f>
        <v>NYSE Arca</v>
      </c>
      <c r="AQ3043" s="6" t="str" cm="1">
        <f t="array" aca="1" ref="AQ3043" ca="1">_FV(A3043,"Exchange abbreviation",TRUE)</f>
        <v>ARCX</v>
      </c>
      <c r="AR3043" t="str" cm="1">
        <f t="array" aca="1" ref="AR3043" ca="1">_FV(A3043,"Instrument type",TRUE)</f>
        <v>ETF</v>
      </c>
    </row>
    <row r="3044" spans="1:44" ht="18.75" customHeight="1" x14ac:dyDescent="0.25">
      <c r="A3044" t="e" vm="3056">
        <v>#VALUE!</v>
      </c>
      <c r="B3044" t="s">
        <v>8159</v>
      </c>
      <c r="C3044" t="s">
        <v>8160</v>
      </c>
      <c r="D3044" s="31" cm="1">
        <f t="array" aca="1" ref="D3044" ca="1">_FV(A3044,"Last trade time",TRUE)</f>
        <v>45824.916264212501</v>
      </c>
      <c r="E3044" s="23" cm="1">
        <f t="array" aca="1" ref="E3044" ca="1">_FV(A3044,"Price")</f>
        <v>165.16</v>
      </c>
      <c r="F3044" s="27" cm="1">
        <f t="array" aca="1" ref="F3044" ca="1">_FV(A3044,"Change (%)",TRUE)</f>
        <v>8.6779999999999999E-3</v>
      </c>
      <c r="G3044" s="26" cm="1">
        <f t="array" aca="1" ref="G3044" ca="1">_FV(A3044,"Change")</f>
        <v>1.421</v>
      </c>
      <c r="H3044" s="23" cm="1">
        <f t="array" aca="1" ref="H3044" ca="1">_FV(A3044,"Open")</f>
        <v>164.89</v>
      </c>
      <c r="I3044" s="23" cm="1">
        <f t="array" aca="1" ref="I3044" ca="1">_FV(A3044,"Low")</f>
        <v>164.79</v>
      </c>
      <c r="J3044" s="23" cm="1">
        <f t="array" aca="1" ref="J3044" ca="1">_FV(A3044,"High")</f>
        <v>165.95</v>
      </c>
      <c r="K3044" s="23" cm="1">
        <f t="array" aca="1" ref="K3044" ca="1">_FV(A3044,"Previous close",TRUE)</f>
        <v>163.739</v>
      </c>
      <c r="L3044" s="26"/>
      <c r="M3044" s="23" cm="1">
        <f t="array" aca="1" ref="M3044" ca="1">_FV(A3044,"52 week low",TRUE)</f>
        <v>132.93</v>
      </c>
      <c r="N3044" s="23" cm="1">
        <f t="array" aca="1" ref="N3044" ca="1">_FV(A3044,"52 week high",TRUE)</f>
        <v>167.13</v>
      </c>
      <c r="O3044" s="8" cm="1">
        <f t="array" aca="1" ref="O3044" ca="1">_FV(A3044,"Volume")</f>
        <v>349128</v>
      </c>
      <c r="P3044" s="7" cm="1">
        <f t="array" aca="1" ref="P3044" ca="1">_FV(A3044,"Volume average",TRUE)</f>
        <v>346441</v>
      </c>
      <c r="Q3044" t="s">
        <v>1096</v>
      </c>
      <c r="S3044" t="s">
        <v>2067</v>
      </c>
      <c r="T3044" s="25" cm="1">
        <f t="array" aca="1" ref="T3044" ca="1">_FV(A3044,"Expense ratio",TRUE)</f>
        <v>2.3999999999999998E-3</v>
      </c>
      <c r="U3044" s="24" cm="1">
        <f t="array" aca="1" ref="U3044" ca="1">_FV(A3044,"Market cap",TRUE)</f>
        <v>4787218939.0799999</v>
      </c>
      <c r="V3044" s="4">
        <v>4787218944</v>
      </c>
      <c r="W3044" s="4">
        <v>4787218944</v>
      </c>
      <c r="Y3044" t="s">
        <v>8161</v>
      </c>
      <c r="Z3044" s="5">
        <v>165.71442999999999</v>
      </c>
      <c r="AA3044" s="19">
        <v>22.935151999999999</v>
      </c>
      <c r="AB3044" s="19">
        <v>1.3999999500000001E-2</v>
      </c>
      <c r="AC3044" s="4">
        <v>423420</v>
      </c>
      <c r="AE3044" s="5">
        <v>6.9136571768860344</v>
      </c>
      <c r="AF3044" s="19">
        <v>14.072886134061591</v>
      </c>
      <c r="AH3044" s="17">
        <v>6900000</v>
      </c>
      <c r="AI3044" s="4">
        <v>423420</v>
      </c>
      <c r="AJ3044" s="4">
        <v>70224207</v>
      </c>
      <c r="AL3044" s="5">
        <v>166.37</v>
      </c>
      <c r="AM3044" s="5">
        <v>132.93</v>
      </c>
      <c r="AN3044" t="s">
        <v>82</v>
      </c>
      <c r="AO3044" t="str" cm="1">
        <f t="array" aca="1" ref="AO3044" ca="1">_FV(A3044,"Currency")</f>
        <v>USD</v>
      </c>
      <c r="AP3044" t="str" cm="1">
        <f t="array" aca="1" ref="AP3044" ca="1">_FV(A3044,"Exchange")</f>
        <v>NYSE Arca</v>
      </c>
      <c r="AQ3044" s="6" t="str" cm="1">
        <f t="array" aca="1" ref="AQ3044" ca="1">_FV(A3044,"Exchange abbreviation",TRUE)</f>
        <v>ARCX</v>
      </c>
      <c r="AR3044" t="str" cm="1">
        <f t="array" aca="1" ref="AR3044" ca="1">_FV(A3044,"Instrument type",TRUE)</f>
        <v>ETF</v>
      </c>
    </row>
    <row r="3045" spans="1:44" ht="18.75" customHeight="1" x14ac:dyDescent="0.25">
      <c r="A3045" t="e" vm="3057">
        <v>#VALUE!</v>
      </c>
      <c r="B3045" t="s">
        <v>8162</v>
      </c>
      <c r="C3045" t="s">
        <v>8163</v>
      </c>
      <c r="D3045" s="31" cm="1">
        <f t="array" aca="1" ref="D3045" ca="1">_FV(A3045,"Last trade time",TRUE)</f>
        <v>45824.840277789066</v>
      </c>
      <c r="E3045" s="23" cm="1">
        <f t="array" aca="1" ref="E3045" ca="1">_FV(A3045,"Price")</f>
        <v>25.4071</v>
      </c>
      <c r="F3045" s="27" cm="1">
        <f t="array" aca="1" ref="F3045" ca="1">_FV(A3045,"Change (%)",TRUE)</f>
        <v>6.6080000000000002E-3</v>
      </c>
      <c r="G3045" s="26" cm="1">
        <f t="array" aca="1" ref="G3045" ca="1">_FV(A3045,"Change")</f>
        <v>0.1668</v>
      </c>
      <c r="H3045" s="23" cm="1">
        <f t="array" aca="1" ref="H3045" ca="1">_FV(A3045,"Open")</f>
        <v>25.43</v>
      </c>
      <c r="I3045" s="23" cm="1">
        <f t="array" aca="1" ref="I3045" ca="1">_FV(A3045,"Low")</f>
        <v>25.4</v>
      </c>
      <c r="J3045" s="23" cm="1">
        <f t="array" aca="1" ref="J3045" ca="1">_FV(A3045,"High")</f>
        <v>25.48</v>
      </c>
      <c r="K3045" s="23" cm="1">
        <f t="array" aca="1" ref="K3045" ca="1">_FV(A3045,"Previous close",TRUE)</f>
        <v>25.240300000000001</v>
      </c>
      <c r="L3045" s="26"/>
      <c r="M3045" s="23" cm="1">
        <f t="array" aca="1" ref="M3045" ca="1">_FV(A3045,"52 week low",TRUE)</f>
        <v>22.8</v>
      </c>
      <c r="N3045" s="23" cm="1">
        <f t="array" aca="1" ref="N3045" ca="1">_FV(A3045,"52 week high",TRUE)</f>
        <v>25.5</v>
      </c>
      <c r="O3045" s="8" cm="1">
        <f t="array" aca="1" ref="O3045" ca="1">_FV(A3045,"Volume")</f>
        <v>13387</v>
      </c>
      <c r="P3045" s="7" cm="1">
        <f t="array" aca="1" ref="P3045" ca="1">_FV(A3045,"Volume average",TRUE)</f>
        <v>26172</v>
      </c>
      <c r="Q3045" t="s">
        <v>957</v>
      </c>
      <c r="S3045" t="s">
        <v>8164</v>
      </c>
      <c r="T3045" s="25" cm="1">
        <f t="array" aca="1" ref="T3045" ca="1">_FV(A3045,"Expense ratio",TRUE)</f>
        <v>2.3999999999999998E-3</v>
      </c>
      <c r="U3045" s="24" cm="1">
        <f t="array" aca="1" ref="U3045" ca="1">_FV(A3045,"Market cap",TRUE)</f>
        <v>405489058.94999999</v>
      </c>
      <c r="V3045" s="4">
        <v>405489056</v>
      </c>
      <c r="W3045" s="4">
        <v>405489056</v>
      </c>
      <c r="Y3045" t="s">
        <v>8165</v>
      </c>
      <c r="Z3045" s="5">
        <v>25.2561</v>
      </c>
      <c r="AA3045" s="19">
        <v>16.292126</v>
      </c>
      <c r="AC3045" s="4">
        <v>39268</v>
      </c>
      <c r="AE3045" s="5">
        <v>1.417928771841948</v>
      </c>
      <c r="AI3045" s="4">
        <v>39268</v>
      </c>
      <c r="AJ3045" s="5">
        <v>992357.33519999997</v>
      </c>
      <c r="AL3045" s="5">
        <v>25.47</v>
      </c>
      <c r="AM3045" s="5">
        <v>22.8</v>
      </c>
      <c r="AN3045" t="s">
        <v>47</v>
      </c>
      <c r="AO3045" t="str" cm="1">
        <f t="array" aca="1" ref="AO3045" ca="1">_FV(A3045,"Currency")</f>
        <v>USD</v>
      </c>
      <c r="AP3045" t="str" cm="1">
        <f t="array" aca="1" ref="AP3045" ca="1">_FV(A3045,"Exchange")</f>
        <v>NYSE Arca</v>
      </c>
      <c r="AQ3045" s="6" t="str" cm="1">
        <f t="array" aca="1" ref="AQ3045" ca="1">_FV(A3045,"Exchange abbreviation",TRUE)</f>
        <v>ARCX</v>
      </c>
      <c r="AR3045" t="str" cm="1">
        <f t="array" aca="1" ref="AR3045" ca="1">_FV(A3045,"Instrument type",TRUE)</f>
        <v>ETF</v>
      </c>
    </row>
    <row r="3046" spans="1:44" ht="18.75" customHeight="1" x14ac:dyDescent="0.25">
      <c r="A3046" t="e" vm="3058">
        <v>#VALUE!</v>
      </c>
      <c r="B3046" t="s">
        <v>8166</v>
      </c>
      <c r="C3046" t="s">
        <v>8167</v>
      </c>
      <c r="D3046" s="31" cm="1">
        <f t="array" aca="1" ref="D3046" ca="1">_FV(A3046,"Last trade time",TRUE)</f>
        <v>45824.840277789066</v>
      </c>
      <c r="E3046" s="23" cm="1">
        <f t="array" aca="1" ref="E3046" ca="1">_FV(A3046,"Price")</f>
        <v>57.86</v>
      </c>
      <c r="F3046" s="27" cm="1">
        <f t="array" aca="1" ref="F3046" ca="1">_FV(A3046,"Change (%)",TRUE)</f>
        <v>9.2449999999999997E-3</v>
      </c>
      <c r="G3046" s="26" cm="1">
        <f t="array" aca="1" ref="G3046" ca="1">_FV(A3046,"Change")</f>
        <v>0.53</v>
      </c>
      <c r="H3046" s="23" cm="1">
        <f t="array" aca="1" ref="H3046" ca="1">_FV(A3046,"Open")</f>
        <v>57.81</v>
      </c>
      <c r="I3046" s="23" cm="1">
        <f t="array" aca="1" ref="I3046" ca="1">_FV(A3046,"Low")</f>
        <v>57.704999999999998</v>
      </c>
      <c r="J3046" s="23" cm="1">
        <f t="array" aca="1" ref="J3046" ca="1">_FV(A3046,"High")</f>
        <v>58.269100000000002</v>
      </c>
      <c r="K3046" s="23" cm="1">
        <f t="array" aca="1" ref="K3046" ca="1">_FV(A3046,"Previous close",TRUE)</f>
        <v>57.33</v>
      </c>
      <c r="L3046" s="26"/>
      <c r="M3046" s="23" cm="1">
        <f t="array" aca="1" ref="M3046" ca="1">_FV(A3046,"52 week low",TRUE)</f>
        <v>48.176000000000002</v>
      </c>
      <c r="N3046" s="23" cm="1">
        <f t="array" aca="1" ref="N3046" ca="1">_FV(A3046,"52 week high",TRUE)</f>
        <v>66.89</v>
      </c>
      <c r="O3046" s="8" cm="1">
        <f t="array" aca="1" ref="O3046" ca="1">_FV(A3046,"Volume")</f>
        <v>95992</v>
      </c>
      <c r="P3046" s="7" cm="1">
        <f t="array" aca="1" ref="P3046" ca="1">_FV(A3046,"Volume average",TRUE)</f>
        <v>88335</v>
      </c>
      <c r="Q3046" t="s">
        <v>916</v>
      </c>
      <c r="S3046" t="s">
        <v>3504</v>
      </c>
      <c r="T3046" s="25" cm="1">
        <f t="array" aca="1" ref="T3046" ca="1">_FV(A3046,"Expense ratio",TRUE)</f>
        <v>2.3999999999999998E-3</v>
      </c>
      <c r="U3046" s="24" cm="1">
        <f t="array" aca="1" ref="U3046" ca="1">_FV(A3046,"Market cap",TRUE)</f>
        <v>1775417924.48</v>
      </c>
      <c r="V3046" s="4">
        <v>1775417984</v>
      </c>
      <c r="W3046" s="4">
        <v>1775417984</v>
      </c>
      <c r="Y3046" t="s">
        <v>8168</v>
      </c>
      <c r="Z3046" s="5">
        <v>58.111699999999999</v>
      </c>
      <c r="AA3046" s="19">
        <v>17.461642999999999</v>
      </c>
      <c r="AB3046" s="5">
        <v>1.01E-2</v>
      </c>
      <c r="AC3046" s="4">
        <v>175223</v>
      </c>
      <c r="AE3046" s="5">
        <v>-3.2648346299658288</v>
      </c>
      <c r="AF3046" s="5">
        <v>3.5559545530836618</v>
      </c>
      <c r="AI3046" s="4">
        <v>175223</v>
      </c>
      <c r="AJ3046" s="5">
        <v>10187465.220000001</v>
      </c>
      <c r="AL3046" s="5">
        <v>66.89</v>
      </c>
      <c r="AM3046" s="5">
        <v>48.176000000000002</v>
      </c>
      <c r="AN3046" t="s">
        <v>82</v>
      </c>
      <c r="AO3046" t="str" cm="1">
        <f t="array" aca="1" ref="AO3046" ca="1">_FV(A3046,"Currency")</f>
        <v>USD</v>
      </c>
      <c r="AP3046" t="str" cm="1">
        <f t="array" aca="1" ref="AP3046" ca="1">_FV(A3046,"Exchange")</f>
        <v>NYSE Arca</v>
      </c>
      <c r="AQ3046" s="6" t="str" cm="1">
        <f t="array" aca="1" ref="AQ3046" ca="1">_FV(A3046,"Exchange abbreviation",TRUE)</f>
        <v>ARCX</v>
      </c>
      <c r="AR3046" t="str" cm="1">
        <f t="array" aca="1" ref="AR3046" ca="1">_FV(A3046,"Instrument type",TRUE)</f>
        <v>ETF</v>
      </c>
    </row>
    <row r="3047" spans="1:44" ht="18.75" customHeight="1" x14ac:dyDescent="0.25">
      <c r="A3047" t="e" vm="3059">
        <v>#VALUE!</v>
      </c>
      <c r="B3047" t="s">
        <v>8169</v>
      </c>
      <c r="C3047" t="s">
        <v>8170</v>
      </c>
      <c r="D3047" s="31" cm="1">
        <f t="array" aca="1" ref="D3047" ca="1">_FV(A3047,"Last trade time",TRUE)</f>
        <v>45824.840277812502</v>
      </c>
      <c r="E3047" s="23" cm="1">
        <f t="array" aca="1" ref="E3047" ca="1">_FV(A3047,"Price")</f>
        <v>39.11</v>
      </c>
      <c r="F3047" s="27" cm="1">
        <f t="array" aca="1" ref="F3047" ca="1">_FV(A3047,"Change (%)",TRUE)</f>
        <v>3.7209999999999999E-3</v>
      </c>
      <c r="G3047" s="26" cm="1">
        <f t="array" aca="1" ref="G3047" ca="1">_FV(A3047,"Change")</f>
        <v>0.14499999999999999</v>
      </c>
      <c r="H3047" s="23" cm="1">
        <f t="array" aca="1" ref="H3047" ca="1">_FV(A3047,"Open")</f>
        <v>39.29</v>
      </c>
      <c r="I3047" s="23" cm="1">
        <f t="array" aca="1" ref="I3047" ca="1">_FV(A3047,"Low")</f>
        <v>39.11</v>
      </c>
      <c r="J3047" s="23" cm="1">
        <f t="array" aca="1" ref="J3047" ca="1">_FV(A3047,"High")</f>
        <v>39.46</v>
      </c>
      <c r="K3047" s="23" cm="1">
        <f t="array" aca="1" ref="K3047" ca="1">_FV(A3047,"Previous close",TRUE)</f>
        <v>38.965000000000003</v>
      </c>
      <c r="L3047" s="26"/>
      <c r="M3047" s="23" cm="1">
        <f t="array" aca="1" ref="M3047" ca="1">_FV(A3047,"52 week low",TRUE)</f>
        <v>31.3</v>
      </c>
      <c r="N3047" s="23" cm="1">
        <f t="array" aca="1" ref="N3047" ca="1">_FV(A3047,"52 week high",TRUE)</f>
        <v>39.488999999999997</v>
      </c>
      <c r="O3047" s="8" cm="1">
        <f t="array" aca="1" ref="O3047" ca="1">_FV(A3047,"Volume")</f>
        <v>30878</v>
      </c>
      <c r="P3047" s="7" cm="1">
        <f t="array" aca="1" ref="P3047" ca="1">_FV(A3047,"Volume average",TRUE)</f>
        <v>55186</v>
      </c>
      <c r="Q3047" t="s">
        <v>703</v>
      </c>
      <c r="S3047" t="s">
        <v>6388</v>
      </c>
      <c r="T3047" s="25" cm="1">
        <f t="array" aca="1" ref="T3047" ca="1">_FV(A3047,"Expense ratio",TRUE)</f>
        <v>2.3999999999999998E-3</v>
      </c>
      <c r="U3047" s="24" cm="1">
        <f t="array" aca="1" ref="U3047" ca="1">_FV(A3047,"Market cap",TRUE)</f>
        <v>715009257.89999998</v>
      </c>
      <c r="V3047" s="4">
        <v>715009280</v>
      </c>
      <c r="W3047" s="4">
        <v>715009280</v>
      </c>
      <c r="Y3047" t="s">
        <v>6028</v>
      </c>
      <c r="Z3047" s="5">
        <v>38.944299999999998</v>
      </c>
      <c r="AA3047" s="5">
        <v>16.496717</v>
      </c>
      <c r="AB3047" s="5">
        <v>2.1600000000000001E-2</v>
      </c>
      <c r="AC3047" s="4">
        <v>69290</v>
      </c>
      <c r="AE3047" s="5">
        <v>19.702066258195639</v>
      </c>
      <c r="AF3047" s="5">
        <v>16.611506275984151</v>
      </c>
      <c r="AI3047" s="4">
        <v>69290</v>
      </c>
      <c r="AJ3047" s="4">
        <v>2709239</v>
      </c>
      <c r="AL3047" s="5">
        <v>39.24</v>
      </c>
      <c r="AM3047" s="5">
        <v>31.3</v>
      </c>
      <c r="AN3047" t="s">
        <v>90</v>
      </c>
      <c r="AO3047" t="str" cm="1">
        <f t="array" aca="1" ref="AO3047" ca="1">_FV(A3047,"Currency")</f>
        <v>USD</v>
      </c>
      <c r="AP3047" t="str" cm="1">
        <f t="array" aca="1" ref="AP3047" ca="1">_FV(A3047,"Exchange")</f>
        <v>NYSE Arca</v>
      </c>
      <c r="AQ3047" s="6" t="str" cm="1">
        <f t="array" aca="1" ref="AQ3047" ca="1">_FV(A3047,"Exchange abbreviation",TRUE)</f>
        <v>ARCX</v>
      </c>
      <c r="AR3047" t="str" cm="1">
        <f t="array" aca="1" ref="AR3047" ca="1">_FV(A3047,"Instrument type",TRUE)</f>
        <v>ETF</v>
      </c>
    </row>
    <row r="3048" spans="1:44" ht="18.75" customHeight="1" x14ac:dyDescent="0.25">
      <c r="A3048" t="e" vm="3060">
        <v>#VALUE!</v>
      </c>
      <c r="B3048" t="s">
        <v>8171</v>
      </c>
      <c r="C3048" t="s">
        <v>5552</v>
      </c>
      <c r="D3048" s="31" cm="1">
        <f t="array" aca="1" ref="D3048" ca="1">_FV(A3048,"Last trade time",TRUE)</f>
        <v>45824.840277789066</v>
      </c>
      <c r="E3048" s="23" cm="1">
        <f t="array" aca="1" ref="E3048" ca="1">_FV(A3048,"Price")</f>
        <v>69.87</v>
      </c>
      <c r="F3048" s="27" cm="1">
        <f t="array" aca="1" ref="F3048" ca="1">_FV(A3048,"Change (%)",TRUE)</f>
        <v>2.7269999999999998E-3</v>
      </c>
      <c r="G3048" s="26" cm="1">
        <f t="array" aca="1" ref="G3048" ca="1">_FV(A3048,"Change")</f>
        <v>0.19</v>
      </c>
      <c r="H3048" s="23" cm="1">
        <f t="array" aca="1" ref="H3048" ca="1">_FV(A3048,"Open")</f>
        <v>70.12</v>
      </c>
      <c r="I3048" s="23" cm="1">
        <f t="array" aca="1" ref="I3048" ca="1">_FV(A3048,"Low")</f>
        <v>69.8</v>
      </c>
      <c r="J3048" s="23" cm="1">
        <f t="array" aca="1" ref="J3048" ca="1">_FV(A3048,"High")</f>
        <v>70.44</v>
      </c>
      <c r="K3048" s="23" cm="1">
        <f t="array" aca="1" ref="K3048" ca="1">_FV(A3048,"Previous close",TRUE)</f>
        <v>69.680000000000007</v>
      </c>
      <c r="L3048" s="26"/>
      <c r="M3048" s="23" cm="1">
        <f t="array" aca="1" ref="M3048" ca="1">_FV(A3048,"52 week low",TRUE)</f>
        <v>56.3</v>
      </c>
      <c r="N3048" s="23" cm="1">
        <f t="array" aca="1" ref="N3048" ca="1">_FV(A3048,"52 week high",TRUE)</f>
        <v>70.62</v>
      </c>
      <c r="O3048" s="8" cm="1">
        <f t="array" aca="1" ref="O3048" ca="1">_FV(A3048,"Volume")</f>
        <v>175796</v>
      </c>
      <c r="P3048" s="7" cm="1">
        <f t="array" aca="1" ref="P3048" ca="1">_FV(A3048,"Volume average",TRUE)</f>
        <v>390107</v>
      </c>
      <c r="Q3048" t="s">
        <v>703</v>
      </c>
      <c r="S3048" t="s">
        <v>3504</v>
      </c>
      <c r="T3048" s="25" cm="1">
        <f t="array" aca="1" ref="T3048" ca="1">_FV(A3048,"Expense ratio",TRUE)</f>
        <v>2.3999999999999998E-3</v>
      </c>
      <c r="U3048" s="24" cm="1">
        <f t="array" aca="1" ref="U3048" ca="1">_FV(A3048,"Market cap",TRUE)</f>
        <v>7255761763.3800001</v>
      </c>
      <c r="V3048" s="17">
        <v>7255761920</v>
      </c>
      <c r="W3048" s="17">
        <v>7255761920</v>
      </c>
      <c r="Y3048" t="s">
        <v>8172</v>
      </c>
      <c r="Z3048" s="19">
        <v>69.793599999999998</v>
      </c>
      <c r="AA3048" s="19">
        <v>16.144193999999999</v>
      </c>
      <c r="AB3048" s="19">
        <v>2.5600000000000001E-2</v>
      </c>
      <c r="AC3048" s="17">
        <v>447792</v>
      </c>
      <c r="AE3048" s="19">
        <v>20.0102964747078</v>
      </c>
      <c r="AF3048" s="19">
        <v>11.61603178583044</v>
      </c>
      <c r="AI3048" s="17">
        <v>447792</v>
      </c>
      <c r="AJ3048" s="19">
        <v>31309616.640000001</v>
      </c>
      <c r="AL3048" s="19">
        <v>70.17</v>
      </c>
      <c r="AM3048" s="19">
        <v>56.3</v>
      </c>
      <c r="AN3048" t="s">
        <v>82</v>
      </c>
      <c r="AO3048" t="str" cm="1">
        <f t="array" aca="1" ref="AO3048" ca="1">_FV(A3048,"Currency")</f>
        <v>USD</v>
      </c>
      <c r="AP3048" t="str" cm="1">
        <f t="array" aca="1" ref="AP3048" ca="1">_FV(A3048,"Exchange")</f>
        <v>NYSE Arca</v>
      </c>
      <c r="AQ3048" s="6" t="str" cm="1">
        <f t="array" aca="1" ref="AQ3048" ca="1">_FV(A3048,"Exchange abbreviation",TRUE)</f>
        <v>ARCX</v>
      </c>
      <c r="AR3048" t="str" cm="1">
        <f t="array" aca="1" ref="AR3048" ca="1">_FV(A3048,"Instrument type",TRUE)</f>
        <v>ETF</v>
      </c>
    </row>
    <row r="3049" spans="1:44" ht="18.75" customHeight="1" x14ac:dyDescent="0.25">
      <c r="A3049" t="e" vm="3061">
        <v>#VALUE!</v>
      </c>
      <c r="B3049" t="s">
        <v>8173</v>
      </c>
      <c r="C3049" t="s">
        <v>8174</v>
      </c>
      <c r="D3049" s="31" cm="1">
        <f t="array" aca="1" ref="D3049" ca="1">_FV(A3049,"Last trade time",TRUE)</f>
        <v>45824.840277823438</v>
      </c>
      <c r="E3049" s="23" cm="1">
        <f t="array" aca="1" ref="E3049" ca="1">_FV(A3049,"Price")</f>
        <v>33.412199999999999</v>
      </c>
      <c r="F3049" s="27" cm="1">
        <f t="array" aca="1" ref="F3049" ca="1">_FV(A3049,"Change (%)",TRUE)</f>
        <v>5.2259999999999997E-3</v>
      </c>
      <c r="G3049" s="26" cm="1">
        <f t="array" aca="1" ref="G3049" ca="1">_FV(A3049,"Change")</f>
        <v>0.17369999999999999</v>
      </c>
      <c r="H3049" s="23" cm="1">
        <f t="array" aca="1" ref="H3049" ca="1">_FV(A3049,"Open")</f>
        <v>34.28</v>
      </c>
      <c r="I3049" s="23" cm="1">
        <f t="array" aca="1" ref="I3049" ca="1">_FV(A3049,"Low")</f>
        <v>33.412199999999999</v>
      </c>
      <c r="J3049" s="23" cm="1">
        <f t="array" aca="1" ref="J3049" ca="1">_FV(A3049,"High")</f>
        <v>34.28</v>
      </c>
      <c r="K3049" s="23" cm="1">
        <f t="array" aca="1" ref="K3049" ca="1">_FV(A3049,"Previous close",TRUE)</f>
        <v>33.238500000000002</v>
      </c>
      <c r="L3049" s="26"/>
      <c r="M3049" s="23" cm="1">
        <f t="array" aca="1" ref="M3049" ca="1">_FV(A3049,"52 week low",TRUE)</f>
        <v>27.53</v>
      </c>
      <c r="N3049" s="23" cm="1">
        <f t="array" aca="1" ref="N3049" ca="1">_FV(A3049,"52 week high",TRUE)</f>
        <v>34.28</v>
      </c>
      <c r="O3049" s="8" cm="1">
        <f t="array" aca="1" ref="O3049" ca="1">_FV(A3049,"Volume")</f>
        <v>987</v>
      </c>
      <c r="P3049" s="7" cm="1">
        <f t="array" aca="1" ref="P3049" ca="1">_FV(A3049,"Volume average",TRUE)</f>
        <v>1253</v>
      </c>
      <c r="Q3049" t="s">
        <v>464</v>
      </c>
      <c r="T3049" s="25" cm="1">
        <f t="array" aca="1" ref="T3049" ca="1">_FV(A3049,"Expense ratio",TRUE)</f>
        <v>2.3999999999999998E-3</v>
      </c>
      <c r="U3049" s="24" cm="1">
        <f t="array" aca="1" ref="U3049" ca="1">_FV(A3049,"Market cap",TRUE)</f>
        <v>51343142.909999996</v>
      </c>
      <c r="AC3049" s="9">
        <v>1221</v>
      </c>
      <c r="AN3049" t="s">
        <v>73</v>
      </c>
      <c r="AO3049" t="str" cm="1">
        <f t="array" aca="1" ref="AO3049" ca="1">_FV(A3049,"Currency")</f>
        <v>USD</v>
      </c>
      <c r="AP3049" t="str" cm="1">
        <f t="array" aca="1" ref="AP3049" ca="1">_FV(A3049,"Exchange")</f>
        <v>NYSE Arca</v>
      </c>
      <c r="AQ3049" s="6" t="str" cm="1">
        <f t="array" aca="1" ref="AQ3049" ca="1">_FV(A3049,"Exchange abbreviation",TRUE)</f>
        <v>ARCX</v>
      </c>
      <c r="AR3049" t="str" cm="1">
        <f t="array" aca="1" ref="AR3049" ca="1">_FV(A3049,"Instrument type",TRUE)</f>
        <v>ETF</v>
      </c>
    </row>
    <row r="3050" spans="1:44" ht="18.75" customHeight="1" x14ac:dyDescent="0.25">
      <c r="A3050" t="e" vm="3062">
        <v>#VALUE!</v>
      </c>
      <c r="B3050" t="s">
        <v>8175</v>
      </c>
      <c r="C3050" t="s">
        <v>8176</v>
      </c>
      <c r="D3050" s="31" cm="1">
        <f t="array" aca="1" ref="D3050" ca="1">_FV(A3050,"Last trade time",TRUE)</f>
        <v>45824.939392753906</v>
      </c>
      <c r="E3050" s="23" cm="1">
        <f t="array" aca="1" ref="E3050" ca="1">_FV(A3050,"Price")</f>
        <v>154.19999999999999</v>
      </c>
      <c r="F3050" s="27" cm="1">
        <f t="array" aca="1" ref="F3050" ca="1">_FV(A3050,"Change (%)",TRUE)</f>
        <v>9.300000000000001E-3</v>
      </c>
      <c r="G3050" s="26" cm="1">
        <f t="array" aca="1" ref="G3050" ca="1">_FV(A3050,"Change")</f>
        <v>1.4208000000000001</v>
      </c>
      <c r="H3050" s="23" cm="1">
        <f t="array" aca="1" ref="H3050" ca="1">_FV(A3050,"Open")</f>
        <v>154.21</v>
      </c>
      <c r="I3050" s="23" cm="1">
        <f t="array" aca="1" ref="I3050" ca="1">_FV(A3050,"Low")</f>
        <v>153.59</v>
      </c>
      <c r="J3050" s="23" cm="1">
        <f t="array" aca="1" ref="J3050" ca="1">_FV(A3050,"High")</f>
        <v>155.25</v>
      </c>
      <c r="K3050" s="23" cm="1">
        <f t="array" aca="1" ref="K3050" ca="1">_FV(A3050,"Previous close",TRUE)</f>
        <v>152.7792</v>
      </c>
      <c r="L3050" s="26"/>
      <c r="M3050" s="23" cm="1">
        <f t="array" aca="1" ref="M3050" ca="1">_FV(A3050,"52 week low",TRUE)</f>
        <v>129.38</v>
      </c>
      <c r="N3050" s="23" cm="1">
        <f t="array" aca="1" ref="N3050" ca="1">_FV(A3050,"52 week high",TRUE)</f>
        <v>183.5052</v>
      </c>
      <c r="O3050" s="8" cm="1">
        <f t="array" aca="1" ref="O3050" ca="1">_FV(A3050,"Volume")</f>
        <v>1459093</v>
      </c>
      <c r="P3050" s="7" cm="1">
        <f t="array" aca="1" ref="P3050" ca="1">_FV(A3050,"Volume average",TRUE)</f>
        <v>1126692</v>
      </c>
      <c r="Q3050" t="s">
        <v>449</v>
      </c>
      <c r="R3050" t="s">
        <v>155</v>
      </c>
      <c r="T3050" s="25" cm="1">
        <f t="array" aca="1" ref="T3050" ca="1">_FV(A3050,"Expense ratio",TRUE)</f>
        <v>2.3999999999999998E-3</v>
      </c>
      <c r="U3050" s="24" cm="1">
        <f t="array" aca="1" ref="U3050" ca="1">_FV(A3050,"Market cap",TRUE)</f>
        <v>10736589714.83</v>
      </c>
      <c r="AC3050" s="9">
        <v>1069865</v>
      </c>
      <c r="AN3050" t="s">
        <v>73</v>
      </c>
      <c r="AO3050" t="str" cm="1">
        <f t="array" aca="1" ref="AO3050" ca="1">_FV(A3050,"Currency")</f>
        <v>USD</v>
      </c>
      <c r="AP3050" t="str" cm="1">
        <f t="array" aca="1" ref="AP3050" ca="1">_FV(A3050,"Exchange")</f>
        <v>NYSE Arca</v>
      </c>
      <c r="AQ3050" s="6" t="str" cm="1">
        <f t="array" aca="1" ref="AQ3050" ca="1">_FV(A3050,"Exchange abbreviation",TRUE)</f>
        <v>ARCX</v>
      </c>
      <c r="AR3050" t="str" cm="1">
        <f t="array" aca="1" ref="AR3050" ca="1">_FV(A3050,"Instrument type",TRUE)</f>
        <v>ETF</v>
      </c>
    </row>
    <row r="3051" spans="1:44" ht="18.75" customHeight="1" x14ac:dyDescent="0.25">
      <c r="A3051" t="e" vm="3063">
        <v>#VALUE!</v>
      </c>
      <c r="B3051" t="s">
        <v>8177</v>
      </c>
      <c r="C3051" t="s">
        <v>8178</v>
      </c>
      <c r="D3051" s="31" cm="1">
        <f t="array" aca="1" ref="D3051" ca="1">_FV(A3051,"Last trade time",TRUE)</f>
        <v>45824.882781353903</v>
      </c>
      <c r="E3051" s="23" cm="1">
        <f t="array" aca="1" ref="E3051" ca="1">_FV(A3051,"Price")</f>
        <v>278.33</v>
      </c>
      <c r="F3051" s="27" cm="1">
        <f t="array" aca="1" ref="F3051" ca="1">_FV(A3051,"Change (%)",TRUE)</f>
        <v>1.3403E-2</v>
      </c>
      <c r="G3051" s="26" cm="1">
        <f t="array" aca="1" ref="G3051" ca="1">_FV(A3051,"Change")</f>
        <v>3.681</v>
      </c>
      <c r="H3051" s="23" cm="1">
        <f t="array" aca="1" ref="H3051" ca="1">_FV(A3051,"Open")</f>
        <v>277.52</v>
      </c>
      <c r="I3051" s="23" cm="1">
        <f t="array" aca="1" ref="I3051" ca="1">_FV(A3051,"Low")</f>
        <v>276.70499999999998</v>
      </c>
      <c r="J3051" s="23" cm="1">
        <f t="array" aca="1" ref="J3051" ca="1">_FV(A3051,"High")</f>
        <v>279.86</v>
      </c>
      <c r="K3051" s="23" cm="1">
        <f t="array" aca="1" ref="K3051" ca="1">_FV(A3051,"Previous close",TRUE)</f>
        <v>274.649</v>
      </c>
      <c r="L3051" s="26"/>
      <c r="M3051" s="23" cm="1">
        <f t="array" aca="1" ref="M3051" ca="1">_FV(A3051,"52 week low",TRUE)</f>
        <v>219.19</v>
      </c>
      <c r="N3051" s="23" cm="1">
        <f t="array" aca="1" ref="N3051" ca="1">_FV(A3051,"52 week high",TRUE)</f>
        <v>317.62</v>
      </c>
      <c r="O3051" s="8" cm="1">
        <f t="array" aca="1" ref="O3051" ca="1">_FV(A3051,"Volume")</f>
        <v>464471</v>
      </c>
      <c r="P3051" s="7" cm="1">
        <f t="array" aca="1" ref="P3051" ca="1">_FV(A3051,"Volume average",TRUE)</f>
        <v>390514</v>
      </c>
      <c r="Q3051" t="s">
        <v>449</v>
      </c>
      <c r="T3051" s="25" cm="1">
        <f t="array" aca="1" ref="T3051" ca="1">_FV(A3051,"Expense ratio",TRUE)</f>
        <v>2.3999999999999998E-3</v>
      </c>
      <c r="U3051" s="24" cm="1">
        <f t="array" aca="1" ref="U3051" ca="1">_FV(A3051,"Market cap",TRUE)</f>
        <v>11063248414.969999</v>
      </c>
      <c r="AC3051" s="9">
        <v>394243</v>
      </c>
      <c r="AN3051" t="s">
        <v>73</v>
      </c>
      <c r="AO3051" t="str" cm="1">
        <f t="array" aca="1" ref="AO3051" ca="1">_FV(A3051,"Currency")</f>
        <v>USD</v>
      </c>
      <c r="AP3051" t="str" cm="1">
        <f t="array" aca="1" ref="AP3051" ca="1">_FV(A3051,"Exchange")</f>
        <v>NYSE Arca</v>
      </c>
      <c r="AQ3051" s="6" t="str" cm="1">
        <f t="array" aca="1" ref="AQ3051" ca="1">_FV(A3051,"Exchange abbreviation",TRUE)</f>
        <v>ARCX</v>
      </c>
      <c r="AR3051" t="str" cm="1">
        <f t="array" aca="1" ref="AR3051" ca="1">_FV(A3051,"Instrument type",TRUE)</f>
        <v>ETF</v>
      </c>
    </row>
    <row r="3052" spans="1:44" ht="18.75" customHeight="1" x14ac:dyDescent="0.25">
      <c r="A3052" t="e" vm="3064">
        <v>#VALUE!</v>
      </c>
      <c r="B3052" t="s">
        <v>8179</v>
      </c>
      <c r="C3052" t="s">
        <v>8180</v>
      </c>
      <c r="D3052" s="31" cm="1">
        <f t="array" aca="1" ref="D3052" ca="1">_FV(A3052,"Last trade time",TRUE)</f>
        <v>45824.84027780078</v>
      </c>
      <c r="E3052" s="23" cm="1">
        <f t="array" aca="1" ref="E3052" ca="1">_FV(A3052,"Price")</f>
        <v>31.477499999999999</v>
      </c>
      <c r="F3052" s="27" cm="1">
        <f t="array" aca="1" ref="F3052" ca="1">_FV(A3052,"Change (%)",TRUE)</f>
        <v>1.2633E-2</v>
      </c>
      <c r="G3052" s="26" cm="1">
        <f t="array" aca="1" ref="G3052" ca="1">_FV(A3052,"Change")</f>
        <v>0.39269999999999999</v>
      </c>
      <c r="H3052" s="23" cm="1">
        <f t="array" aca="1" ref="H3052" ca="1">_FV(A3052,"Open")</f>
        <v>31.23</v>
      </c>
      <c r="I3052" s="23" cm="1">
        <f t="array" aca="1" ref="I3052" ca="1">_FV(A3052,"Low")</f>
        <v>31.23</v>
      </c>
      <c r="J3052" s="23" cm="1">
        <f t="array" aca="1" ref="J3052" ca="1">_FV(A3052,"High")</f>
        <v>31.67</v>
      </c>
      <c r="K3052" s="23" cm="1">
        <f t="array" aca="1" ref="K3052" ca="1">_FV(A3052,"Previous close",TRUE)</f>
        <v>31.084800000000001</v>
      </c>
      <c r="L3052" s="26"/>
      <c r="M3052" s="23" cm="1">
        <f t="array" aca="1" ref="M3052" ca="1">_FV(A3052,"52 week low",TRUE)</f>
        <v>23.79</v>
      </c>
      <c r="N3052" s="23" cm="1">
        <f t="array" aca="1" ref="N3052" ca="1">_FV(A3052,"52 week high",TRUE)</f>
        <v>32.236499999999999</v>
      </c>
      <c r="O3052" s="8" cm="1">
        <f t="array" aca="1" ref="O3052" ca="1">_FV(A3052,"Volume")</f>
        <v>3023</v>
      </c>
      <c r="P3052" s="7" cm="1">
        <f t="array" aca="1" ref="P3052" ca="1">_FV(A3052,"Volume average",TRUE)</f>
        <v>16677</v>
      </c>
      <c r="Q3052" t="s">
        <v>844</v>
      </c>
      <c r="S3052" t="s">
        <v>1255</v>
      </c>
      <c r="T3052" s="25" cm="1">
        <f t="array" aca="1" ref="T3052" ca="1">_FV(A3052,"Expense ratio",TRUE)</f>
        <v>2.3999999999999998E-3</v>
      </c>
      <c r="U3052" s="24" cm="1">
        <f t="array" aca="1" ref="U3052" ca="1">_FV(A3052,"Market cap",TRUE)</f>
        <v>57445468.310000002</v>
      </c>
      <c r="V3052" s="17">
        <v>57445468</v>
      </c>
      <c r="W3052" s="17">
        <v>57445468</v>
      </c>
      <c r="Y3052" t="s">
        <v>3876</v>
      </c>
      <c r="Z3052" s="19">
        <v>30.94</v>
      </c>
      <c r="AA3052" s="19">
        <v>13.736193999999999</v>
      </c>
      <c r="AB3052" s="19">
        <v>3.1099999999999999E-2</v>
      </c>
      <c r="AC3052" s="17">
        <v>15465</v>
      </c>
      <c r="AE3052" s="19">
        <v>12.041394858582111</v>
      </c>
      <c r="AF3052" s="19">
        <v>10.21097730269938</v>
      </c>
      <c r="AI3052" s="17">
        <v>15465</v>
      </c>
      <c r="AJ3052" s="19">
        <v>478830.42300000001</v>
      </c>
      <c r="AL3052" s="19">
        <v>32.237000000000002</v>
      </c>
      <c r="AM3052" s="19">
        <v>23.79</v>
      </c>
      <c r="AN3052" t="s">
        <v>47</v>
      </c>
      <c r="AO3052" t="str" cm="1">
        <f t="array" aca="1" ref="AO3052" ca="1">_FV(A3052,"Currency")</f>
        <v>USD</v>
      </c>
      <c r="AP3052" t="str" cm="1">
        <f t="array" aca="1" ref="AP3052" ca="1">_FV(A3052,"Exchange")</f>
        <v>NYSE Arca</v>
      </c>
      <c r="AQ3052" s="6" t="str" cm="1">
        <f t="array" aca="1" ref="AQ3052" ca="1">_FV(A3052,"Exchange abbreviation",TRUE)</f>
        <v>ARCX</v>
      </c>
      <c r="AR3052" t="str" cm="1">
        <f t="array" aca="1" ref="AR3052" ca="1">_FV(A3052,"Instrument type",TRUE)</f>
        <v>ETF</v>
      </c>
    </row>
    <row r="3053" spans="1:44" ht="18.75" customHeight="1" x14ac:dyDescent="0.25">
      <c r="A3053" t="e" vm="3065">
        <v>#VALUE!</v>
      </c>
      <c r="B3053" t="s">
        <v>8181</v>
      </c>
      <c r="C3053" t="s">
        <v>8182</v>
      </c>
      <c r="D3053" s="31" cm="1">
        <f t="array" aca="1" ref="D3053" ca="1">_FV(A3053,"Last trade time",TRUE)</f>
        <v>45824.840277823438</v>
      </c>
      <c r="E3053" s="23" cm="1">
        <f t="array" aca="1" ref="E3053" ca="1">_FV(A3053,"Price")</f>
        <v>20.03</v>
      </c>
      <c r="F3053" s="27" cm="1">
        <f t="array" aca="1" ref="F3053" ca="1">_FV(A3053,"Change (%)",TRUE)</f>
        <v>-4.9899999999999999E-4</v>
      </c>
      <c r="G3053" s="26" cm="1">
        <f t="array" aca="1" ref="G3053" ca="1">_FV(A3053,"Change")</f>
        <v>-0.01</v>
      </c>
      <c r="H3053" s="23" cm="1">
        <f t="array" aca="1" ref="H3053" ca="1">_FV(A3053,"Open")</f>
        <v>19.989999999999998</v>
      </c>
      <c r="I3053" s="23" cm="1">
        <f t="array" aca="1" ref="I3053" ca="1">_FV(A3053,"Low")</f>
        <v>19.920000000000002</v>
      </c>
      <c r="J3053" s="23" cm="1">
        <f t="array" aca="1" ref="J3053" ca="1">_FV(A3053,"High")</f>
        <v>20.07</v>
      </c>
      <c r="K3053" s="23" cm="1">
        <f t="array" aca="1" ref="K3053" ca="1">_FV(A3053,"Previous close",TRUE)</f>
        <v>20.04</v>
      </c>
      <c r="L3053" s="26"/>
      <c r="M3053" s="23" cm="1">
        <f t="array" aca="1" ref="M3053" ca="1">_FV(A3053,"52 week low",TRUE)</f>
        <v>19.004999999999999</v>
      </c>
      <c r="N3053" s="23" cm="1">
        <f t="array" aca="1" ref="N3053" ca="1">_FV(A3053,"52 week high",TRUE)</f>
        <v>20.94</v>
      </c>
      <c r="O3053" s="8" cm="1">
        <f t="array" aca="1" ref="O3053" ca="1">_FV(A3053,"Volume")</f>
        <v>79817</v>
      </c>
      <c r="P3053" s="7" cm="1">
        <f t="array" aca="1" ref="P3053" ca="1">_FV(A3053,"Volume average",TRUE)</f>
        <v>149385</v>
      </c>
      <c r="Q3053" t="s">
        <v>5345</v>
      </c>
      <c r="S3053" t="s">
        <v>3356</v>
      </c>
      <c r="T3053" s="25" cm="1">
        <f t="array" aca="1" ref="T3053" ca="1">_FV(A3053,"Expense ratio",TRUE)</f>
        <v>2.3E-3</v>
      </c>
      <c r="U3053" s="24" cm="1">
        <f t="array" aca="1" ref="U3053" ca="1">_FV(A3053,"Market cap",TRUE)</f>
        <v>424084326.56999999</v>
      </c>
      <c r="V3053" s="4">
        <v>424084320</v>
      </c>
      <c r="W3053" s="4">
        <v>424084320</v>
      </c>
      <c r="Y3053" t="s">
        <v>8183</v>
      </c>
      <c r="Z3053" s="5">
        <v>19.89</v>
      </c>
      <c r="AA3053" s="20"/>
      <c r="AB3053" s="5">
        <v>3.27E-2</v>
      </c>
      <c r="AC3053" s="4">
        <v>147720</v>
      </c>
      <c r="AE3053" s="5">
        <v>-0.3458003233368756</v>
      </c>
      <c r="AF3053" s="5">
        <v>1.1510090578914061</v>
      </c>
      <c r="AI3053" s="4">
        <v>147720</v>
      </c>
      <c r="AJ3053" s="5">
        <v>2935196.4</v>
      </c>
      <c r="AL3053" s="5">
        <v>20.94</v>
      </c>
      <c r="AM3053" s="5">
        <v>19.010000000000002</v>
      </c>
      <c r="AN3053" t="s">
        <v>90</v>
      </c>
      <c r="AO3053" t="str" cm="1">
        <f t="array" aca="1" ref="AO3053" ca="1">_FV(A3053,"Currency")</f>
        <v>USD</v>
      </c>
      <c r="AP3053" t="str" cm="1">
        <f t="array" aca="1" ref="AP3053" ca="1">_FV(A3053,"Exchange")</f>
        <v>NYSE Arca</v>
      </c>
      <c r="AQ3053" s="6" t="str" cm="1">
        <f t="array" aca="1" ref="AQ3053" ca="1">_FV(A3053,"Exchange abbreviation",TRUE)</f>
        <v>ARCX</v>
      </c>
      <c r="AR3053" t="str" cm="1">
        <f t="array" aca="1" ref="AR3053" ca="1">_FV(A3053,"Instrument type",TRUE)</f>
        <v>ETF</v>
      </c>
    </row>
    <row r="3054" spans="1:44" ht="18.75" customHeight="1" x14ac:dyDescent="0.25">
      <c r="A3054" t="e" vm="3066">
        <v>#VALUE!</v>
      </c>
      <c r="B3054" t="s">
        <v>8184</v>
      </c>
      <c r="C3054" t="s">
        <v>8185</v>
      </c>
      <c r="D3054" s="31" cm="1">
        <f t="array" aca="1" ref="D3054" ca="1">_FV(A3054,"Last trade time",TRUE)</f>
        <v>45824.843750265623</v>
      </c>
      <c r="E3054" s="23" cm="1">
        <f t="array" aca="1" ref="E3054" ca="1">_FV(A3054,"Price")</f>
        <v>22.35</v>
      </c>
      <c r="F3054" s="27" cm="1">
        <f t="array" aca="1" ref="F3054" ca="1">_FV(A3054,"Change (%)",TRUE)</f>
        <v>8.9569999999999993E-4</v>
      </c>
      <c r="G3054" s="26" cm="1">
        <f t="array" aca="1" ref="G3054" ca="1">_FV(A3054,"Change")</f>
        <v>0.02</v>
      </c>
      <c r="H3054" s="23" cm="1">
        <f t="array" aca="1" ref="H3054" ca="1">_FV(A3054,"Open")</f>
        <v>22.33</v>
      </c>
      <c r="I3054" s="23" cm="1">
        <f t="array" aca="1" ref="I3054" ca="1">_FV(A3054,"Low")</f>
        <v>22.3201</v>
      </c>
      <c r="J3054" s="23" cm="1">
        <f t="array" aca="1" ref="J3054" ca="1">_FV(A3054,"High")</f>
        <v>22.44</v>
      </c>
      <c r="K3054" s="23" cm="1">
        <f t="array" aca="1" ref="K3054" ca="1">_FV(A3054,"Previous close",TRUE)</f>
        <v>22.33</v>
      </c>
      <c r="L3054" s="26"/>
      <c r="M3054" s="23" cm="1">
        <f t="array" aca="1" ref="M3054" ca="1">_FV(A3054,"52 week low",TRUE)</f>
        <v>21.84</v>
      </c>
      <c r="N3054" s="23" cm="1">
        <f t="array" aca="1" ref="N3054" ca="1">_FV(A3054,"52 week high",TRUE)</f>
        <v>22.87</v>
      </c>
      <c r="O3054" s="8" cm="1">
        <f t="array" aca="1" ref="O3054" ca="1">_FV(A3054,"Volume")</f>
        <v>13304</v>
      </c>
      <c r="P3054" s="7" cm="1">
        <f t="array" aca="1" ref="P3054" ca="1">_FV(A3054,"Volume average",TRUE)</f>
        <v>59510</v>
      </c>
      <c r="Q3054" t="s">
        <v>270</v>
      </c>
      <c r="S3054" t="s">
        <v>56</v>
      </c>
      <c r="T3054" s="25" cm="1">
        <f t="array" aca="1" ref="T3054" ca="1">_FV(A3054,"Expense ratio",TRUE)</f>
        <v>2.3E-3</v>
      </c>
      <c r="U3054" s="24" cm="1">
        <f t="array" aca="1" ref="U3054" ca="1">_FV(A3054,"Market cap",TRUE)</f>
        <v>107053678.05</v>
      </c>
      <c r="V3054" s="4">
        <v>107050152</v>
      </c>
      <c r="W3054" s="4">
        <v>107050152</v>
      </c>
      <c r="X3054" t="s">
        <v>8186</v>
      </c>
      <c r="Y3054" t="s">
        <v>5477</v>
      </c>
      <c r="Z3054" s="5">
        <v>22.359000000000002</v>
      </c>
      <c r="AA3054" s="20"/>
      <c r="AB3054" s="5">
        <v>4.19E-2</v>
      </c>
      <c r="AC3054" s="4">
        <v>56676</v>
      </c>
      <c r="AE3054" s="5">
        <v>1.375452920885234</v>
      </c>
      <c r="AF3054" s="5">
        <v>4.3653634690422827</v>
      </c>
      <c r="AI3054" s="4">
        <v>56676</v>
      </c>
      <c r="AJ3054" s="5">
        <v>1265575.08</v>
      </c>
      <c r="AL3054" s="5">
        <v>22.87</v>
      </c>
      <c r="AM3054" s="5">
        <v>21.84</v>
      </c>
      <c r="AN3054" t="s">
        <v>90</v>
      </c>
      <c r="AO3054" t="str" cm="1">
        <f t="array" aca="1" ref="AO3054" ca="1">_FV(A3054,"Currency")</f>
        <v>USD</v>
      </c>
      <c r="AP3054" t="str" cm="1">
        <f t="array" aca="1" ref="AP3054" ca="1">_FV(A3054,"Exchange")</f>
        <v>Nasdaq Stock Market</v>
      </c>
      <c r="AQ3054" s="6" t="str" cm="1">
        <f t="array" aca="1" ref="AQ3054" ca="1">_FV(A3054,"Exchange abbreviation",TRUE)</f>
        <v>XNAS</v>
      </c>
      <c r="AR3054" t="str" cm="1">
        <f t="array" aca="1" ref="AR3054" ca="1">_FV(A3054,"Instrument type",TRUE)</f>
        <v>ETF</v>
      </c>
    </row>
    <row r="3055" spans="1:44" ht="18.75" customHeight="1" x14ac:dyDescent="0.25">
      <c r="A3055" t="e" vm="3067">
        <v>#VALUE!</v>
      </c>
      <c r="B3055" t="s">
        <v>8187</v>
      </c>
      <c r="C3055" t="s">
        <v>8188</v>
      </c>
      <c r="D3055" s="31" cm="1">
        <f t="array" aca="1" ref="D3055" ca="1">_FV(A3055,"Last trade time",TRUE)</f>
        <v>45824.840277812502</v>
      </c>
      <c r="E3055" s="23" cm="1">
        <f t="array" aca="1" ref="E3055" ca="1">_FV(A3055,"Price")</f>
        <v>49.05</v>
      </c>
      <c r="F3055" s="27" cm="1">
        <f t="array" aca="1" ref="F3055" ca="1">_FV(A3055,"Change (%)",TRUE)</f>
        <v>6.1200000000000002E-4</v>
      </c>
      <c r="G3055" s="26" cm="1">
        <f t="array" aca="1" ref="G3055" ca="1">_FV(A3055,"Change")</f>
        <v>0.03</v>
      </c>
      <c r="H3055" s="23" cm="1">
        <f t="array" aca="1" ref="H3055" ca="1">_FV(A3055,"Open")</f>
        <v>49.04</v>
      </c>
      <c r="I3055" s="23" cm="1">
        <f t="array" aca="1" ref="I3055" ca="1">_FV(A3055,"Low")</f>
        <v>49.021700000000003</v>
      </c>
      <c r="J3055" s="23" cm="1">
        <f t="array" aca="1" ref="J3055" ca="1">_FV(A3055,"High")</f>
        <v>49.05</v>
      </c>
      <c r="K3055" s="23" cm="1">
        <f t="array" aca="1" ref="K3055" ca="1">_FV(A3055,"Previous close",TRUE)</f>
        <v>49.02</v>
      </c>
      <c r="L3055" s="26"/>
      <c r="M3055" s="23" cm="1">
        <f t="array" aca="1" ref="M3055" ca="1">_FV(A3055,"52 week low",TRUE)</f>
        <v>48.22</v>
      </c>
      <c r="N3055" s="23" cm="1">
        <f t="array" aca="1" ref="N3055" ca="1">_FV(A3055,"52 week high",TRUE)</f>
        <v>49.21</v>
      </c>
      <c r="O3055" s="8" cm="1">
        <f t="array" aca="1" ref="O3055" ca="1">_FV(A3055,"Volume")</f>
        <v>318529</v>
      </c>
      <c r="P3055" s="7" cm="1">
        <f t="array" aca="1" ref="P3055" ca="1">_FV(A3055,"Volume average",TRUE)</f>
        <v>432608</v>
      </c>
      <c r="Q3055" t="s">
        <v>224</v>
      </c>
      <c r="T3055" s="25" cm="1">
        <f t="array" aca="1" ref="T3055" ca="1">_FV(A3055,"Expense ratio",TRUE)</f>
        <v>2.3E-3</v>
      </c>
      <c r="U3055" s="24" cm="1">
        <f t="array" aca="1" ref="U3055" ca="1">_FV(A3055,"Market cap",TRUE)</f>
        <v>2535858842.7399998</v>
      </c>
      <c r="V3055" s="16"/>
      <c r="W3055" s="16"/>
      <c r="Z3055" s="18"/>
      <c r="AA3055" s="20"/>
      <c r="AB3055" s="20"/>
      <c r="AC3055" s="21">
        <v>423646</v>
      </c>
      <c r="AE3055" s="18"/>
      <c r="AF3055" s="20"/>
      <c r="AI3055" s="21"/>
      <c r="AJ3055" s="18"/>
      <c r="AL3055" s="18"/>
      <c r="AM3055" s="18"/>
      <c r="AN3055" t="s">
        <v>73</v>
      </c>
      <c r="AO3055" t="str" cm="1">
        <f t="array" aca="1" ref="AO3055" ca="1">_FV(A3055,"Currency")</f>
        <v>USD</v>
      </c>
      <c r="AP3055" t="str" cm="1">
        <f t="array" aca="1" ref="AP3055" ca="1">_FV(A3055,"Exchange")</f>
        <v>NYSE Arca</v>
      </c>
      <c r="AQ3055" s="6" t="str" cm="1">
        <f t="array" aca="1" ref="AQ3055" ca="1">_FV(A3055,"Exchange abbreviation",TRUE)</f>
        <v>ARCX</v>
      </c>
      <c r="AR3055" t="str" cm="1">
        <f t="array" aca="1" ref="AR3055" ca="1">_FV(A3055,"Instrument type",TRUE)</f>
        <v>ETF</v>
      </c>
    </row>
    <row r="3056" spans="1:44" ht="18.75" customHeight="1" x14ac:dyDescent="0.25">
      <c r="A3056" t="e" vm="3068">
        <v>#VALUE!</v>
      </c>
      <c r="B3056" t="s">
        <v>8189</v>
      </c>
      <c r="C3056" t="s">
        <v>8190</v>
      </c>
      <c r="D3056" s="31" cm="1">
        <f t="array" aca="1" ref="D3056" ca="1">_FV(A3056,"Last trade time",TRUE)</f>
        <v>45824.896499548435</v>
      </c>
      <c r="E3056" s="23" cm="1">
        <f t="array" aca="1" ref="E3056" ca="1">_FV(A3056,"Price")</f>
        <v>51.86</v>
      </c>
      <c r="F3056" s="27" cm="1">
        <f t="array" aca="1" ref="F3056" ca="1">_FV(A3056,"Change (%)",TRUE)</f>
        <v>-7.7070000000000003E-4</v>
      </c>
      <c r="G3056" s="26" cm="1">
        <f t="array" aca="1" ref="G3056" ca="1">_FV(A3056,"Change")</f>
        <v>-0.04</v>
      </c>
      <c r="H3056" s="23" cm="1">
        <f t="array" aca="1" ref="H3056" ca="1">_FV(A3056,"Open")</f>
        <v>51.89</v>
      </c>
      <c r="I3056" s="23" cm="1">
        <f t="array" aca="1" ref="I3056" ca="1">_FV(A3056,"Low")</f>
        <v>51.86</v>
      </c>
      <c r="J3056" s="23" cm="1">
        <f t="array" aca="1" ref="J3056" ca="1">_FV(A3056,"High")</f>
        <v>51.93</v>
      </c>
      <c r="K3056" s="23" cm="1">
        <f t="array" aca="1" ref="K3056" ca="1">_FV(A3056,"Previous close",TRUE)</f>
        <v>51.9</v>
      </c>
      <c r="L3056" s="26"/>
      <c r="M3056" s="23" cm="1">
        <f t="array" aca="1" ref="M3056" ca="1">_FV(A3056,"52 week low",TRUE)</f>
        <v>50.94</v>
      </c>
      <c r="N3056" s="23" cm="1">
        <f t="array" aca="1" ref="N3056" ca="1">_FV(A3056,"52 week high",TRUE)</f>
        <v>52.23</v>
      </c>
      <c r="O3056" s="8" cm="1">
        <f t="array" aca="1" ref="O3056" ca="1">_FV(A3056,"Volume")</f>
        <v>35062</v>
      </c>
      <c r="P3056" s="7" cm="1">
        <f t="array" aca="1" ref="P3056" ca="1">_FV(A3056,"Volume average",TRUE)</f>
        <v>88483</v>
      </c>
      <c r="Q3056" t="s">
        <v>2519</v>
      </c>
      <c r="S3056" t="s">
        <v>3504</v>
      </c>
      <c r="T3056" s="25" cm="1">
        <f t="array" aca="1" ref="T3056" ca="1">_FV(A3056,"Expense ratio",TRUE)</f>
        <v>2.3E-3</v>
      </c>
      <c r="U3056" s="24" cm="1">
        <f t="array" aca="1" ref="U3056" ca="1">_FV(A3056,"Market cap",TRUE)</f>
        <v>1204414255.4400001</v>
      </c>
      <c r="V3056" s="4">
        <v>1204414208</v>
      </c>
      <c r="W3056" s="4">
        <v>1204414208</v>
      </c>
      <c r="Y3056" t="s">
        <v>8191</v>
      </c>
      <c r="Z3056" s="5">
        <v>51.646099999999997</v>
      </c>
      <c r="AA3056" s="20"/>
      <c r="AB3056" s="19">
        <v>4.3899998000000003E-2</v>
      </c>
      <c r="AC3056" s="4">
        <v>98201</v>
      </c>
      <c r="AE3056" s="5">
        <v>2.3523082580781058</v>
      </c>
      <c r="AF3056" s="19">
        <v>6.0601879960864524</v>
      </c>
      <c r="AI3056" s="4">
        <v>98201</v>
      </c>
      <c r="AJ3056" s="5">
        <v>5081508.9460000005</v>
      </c>
      <c r="AL3056" s="5">
        <v>52.23</v>
      </c>
      <c r="AM3056" s="5">
        <v>50.94</v>
      </c>
      <c r="AN3056" t="s">
        <v>90</v>
      </c>
      <c r="AO3056" t="str" cm="1">
        <f t="array" aca="1" ref="AO3056" ca="1">_FV(A3056,"Currency")</f>
        <v>USD</v>
      </c>
      <c r="AP3056" t="str" cm="1">
        <f t="array" aca="1" ref="AP3056" ca="1">_FV(A3056,"Exchange")</f>
        <v>CBOE BZX Exchange</v>
      </c>
      <c r="AQ3056" s="6" t="str" cm="1">
        <f t="array" aca="1" ref="AQ3056" ca="1">_FV(A3056,"Exchange abbreviation",TRUE)</f>
        <v>BATS</v>
      </c>
      <c r="AR3056" t="str" cm="1">
        <f t="array" aca="1" ref="AR3056" ca="1">_FV(A3056,"Instrument type",TRUE)</f>
        <v>ETF</v>
      </c>
    </row>
    <row r="3057" spans="1:44" ht="18.75" customHeight="1" x14ac:dyDescent="0.25">
      <c r="A3057" t="e" vm="3069">
        <v>#VALUE!</v>
      </c>
      <c r="B3057" t="s">
        <v>8192</v>
      </c>
      <c r="C3057" t="s">
        <v>8193</v>
      </c>
      <c r="D3057" s="31" cm="1">
        <f t="array" aca="1" ref="D3057" ca="1">_FV(A3057,"Last trade time",TRUE)</f>
        <v>45824.86516114531</v>
      </c>
      <c r="E3057" s="23" cm="1">
        <f t="array" aca="1" ref="E3057" ca="1">_FV(A3057,"Price")</f>
        <v>44.46</v>
      </c>
      <c r="F3057" s="27" cm="1">
        <f t="array" aca="1" ref="F3057" ca="1">_FV(A3057,"Change (%)",TRUE)</f>
        <v>6.7519999999999993E-4</v>
      </c>
      <c r="G3057" s="26" cm="1">
        <f t="array" aca="1" ref="G3057" ca="1">_FV(A3057,"Change")</f>
        <v>0.03</v>
      </c>
      <c r="H3057" s="23" cm="1">
        <f t="array" aca="1" ref="H3057" ca="1">_FV(A3057,"Open")</f>
        <v>44.41</v>
      </c>
      <c r="I3057" s="23" cm="1">
        <f t="array" aca="1" ref="I3057" ca="1">_FV(A3057,"Low")</f>
        <v>44.41</v>
      </c>
      <c r="J3057" s="23" cm="1">
        <f t="array" aca="1" ref="J3057" ca="1">_FV(A3057,"High")</f>
        <v>44.499899999999997</v>
      </c>
      <c r="K3057" s="23" cm="1">
        <f t="array" aca="1" ref="K3057" ca="1">_FV(A3057,"Previous close",TRUE)</f>
        <v>44.43</v>
      </c>
      <c r="L3057" s="26"/>
      <c r="M3057" s="23" cm="1">
        <f t="array" aca="1" ref="M3057" ca="1">_FV(A3057,"52 week low",TRUE)</f>
        <v>42.84</v>
      </c>
      <c r="N3057" s="23" cm="1">
        <f t="array" aca="1" ref="N3057" ca="1">_FV(A3057,"52 week high",TRUE)</f>
        <v>46.9</v>
      </c>
      <c r="O3057" s="8" cm="1">
        <f t="array" aca="1" ref="O3057" ca="1">_FV(A3057,"Volume")</f>
        <v>828994</v>
      </c>
      <c r="P3057" s="7" cm="1">
        <f t="array" aca="1" ref="P3057" ca="1">_FV(A3057,"Volume average",TRUE)</f>
        <v>851865</v>
      </c>
      <c r="Q3057" t="s">
        <v>285</v>
      </c>
      <c r="S3057" t="s">
        <v>2310</v>
      </c>
      <c r="T3057" s="25" cm="1">
        <f t="array" aca="1" ref="T3057" ca="1">_FV(A3057,"Expense ratio",TRUE)</f>
        <v>2.3E-3</v>
      </c>
      <c r="U3057" s="24" cm="1">
        <f t="array" aca="1" ref="U3057" ca="1">_FV(A3057,"Market cap",TRUE)</f>
        <v>3171849541.4299998</v>
      </c>
      <c r="V3057" s="4">
        <v>3171849472</v>
      </c>
      <c r="W3057" s="4">
        <v>3171849472</v>
      </c>
      <c r="Y3057" t="s">
        <v>8194</v>
      </c>
      <c r="Z3057" s="5">
        <v>44.28434</v>
      </c>
      <c r="AA3057" s="20"/>
      <c r="AB3057" s="5">
        <v>3.1600002000000002E-2</v>
      </c>
      <c r="AC3057" s="4">
        <v>1706519</v>
      </c>
      <c r="AE3057" s="5">
        <v>-1.6357350132624631</v>
      </c>
      <c r="AF3057" s="5">
        <v>5.3628852718556892E-2</v>
      </c>
      <c r="AI3057" s="4">
        <v>1706519</v>
      </c>
      <c r="AJ3057" s="5">
        <v>75513465.75</v>
      </c>
      <c r="AL3057" s="5">
        <v>46.9</v>
      </c>
      <c r="AM3057" s="5">
        <v>42.84</v>
      </c>
      <c r="AN3057" t="s">
        <v>82</v>
      </c>
      <c r="AO3057" t="str" cm="1">
        <f t="array" aca="1" ref="AO3057" ca="1">_FV(A3057,"Currency")</f>
        <v>USD</v>
      </c>
      <c r="AP3057" t="str" cm="1">
        <f t="array" aca="1" ref="AP3057" ca="1">_FV(A3057,"Exchange")</f>
        <v>NYSE Arca</v>
      </c>
      <c r="AQ3057" s="6" t="str" cm="1">
        <f t="array" aca="1" ref="AQ3057" ca="1">_FV(A3057,"Exchange abbreviation",TRUE)</f>
        <v>ARCX</v>
      </c>
      <c r="AR3057" t="str" cm="1">
        <f t="array" aca="1" ref="AR3057" ca="1">_FV(A3057,"Instrument type",TRUE)</f>
        <v>ETF</v>
      </c>
    </row>
    <row r="3058" spans="1:44" ht="18.75" customHeight="1" x14ac:dyDescent="0.25">
      <c r="A3058" t="e" vm="3070">
        <v>#VALUE!</v>
      </c>
      <c r="B3058" t="s">
        <v>8195</v>
      </c>
      <c r="C3058" t="s">
        <v>8196</v>
      </c>
      <c r="D3058" s="31" cm="1">
        <f t="array" aca="1" ref="D3058" ca="1">_FV(A3058,"Last trade time",TRUE)</f>
        <v>45824.840277789066</v>
      </c>
      <c r="E3058" s="23" cm="1">
        <f t="array" aca="1" ref="E3058" ca="1">_FV(A3058,"Price")</f>
        <v>24.19</v>
      </c>
      <c r="F3058" s="27" cm="1">
        <f t="array" aca="1" ref="F3058" ca="1">_FV(A3058,"Change (%)",TRUE)</f>
        <v>-4.1320000000000001E-4</v>
      </c>
      <c r="G3058" s="26" cm="1">
        <f t="array" aca="1" ref="G3058" ca="1">_FV(A3058,"Change")</f>
        <v>-0.01</v>
      </c>
      <c r="H3058" s="23" cm="1">
        <f t="array" aca="1" ref="H3058" ca="1">_FV(A3058,"Open")</f>
        <v>24.23</v>
      </c>
      <c r="I3058" s="23" cm="1">
        <f t="array" aca="1" ref="I3058" ca="1">_FV(A3058,"Low")</f>
        <v>24.19</v>
      </c>
      <c r="J3058" s="23" cm="1">
        <f t="array" aca="1" ref="J3058" ca="1">_FV(A3058,"High")</f>
        <v>24.289899999999999</v>
      </c>
      <c r="K3058" s="23" cm="1">
        <f t="array" aca="1" ref="K3058" ca="1">_FV(A3058,"Previous close",TRUE)</f>
        <v>24.2</v>
      </c>
      <c r="L3058" s="26"/>
      <c r="M3058" s="23" cm="1">
        <f t="array" aca="1" ref="M3058" ca="1">_FV(A3058,"52 week low",TRUE)</f>
        <v>22.84</v>
      </c>
      <c r="N3058" s="23" cm="1">
        <f t="array" aca="1" ref="N3058" ca="1">_FV(A3058,"52 week high",TRUE)</f>
        <v>25.22</v>
      </c>
      <c r="O3058" s="8" cm="1">
        <f t="array" aca="1" ref="O3058" ca="1">_FV(A3058,"Volume")</f>
        <v>31953</v>
      </c>
      <c r="P3058" s="7" cm="1">
        <f t="array" aca="1" ref="P3058" ca="1">_FV(A3058,"Volume average",TRUE)</f>
        <v>60096</v>
      </c>
      <c r="Q3058" t="s">
        <v>3097</v>
      </c>
      <c r="R3058" t="s">
        <v>2315</v>
      </c>
      <c r="S3058" t="s">
        <v>2310</v>
      </c>
      <c r="T3058" s="25" cm="1">
        <f t="array" aca="1" ref="T3058" ca="1">_FV(A3058,"Expense ratio",TRUE)</f>
        <v>2.3E-3</v>
      </c>
      <c r="U3058" s="24" cm="1">
        <f t="array" aca="1" ref="U3058" ca="1">_FV(A3058,"Market cap",TRUE)</f>
        <v>185410842.22999999</v>
      </c>
      <c r="V3058" s="4">
        <v>185410848</v>
      </c>
      <c r="W3058" s="4">
        <v>185410848</v>
      </c>
      <c r="Y3058" t="s">
        <v>8197</v>
      </c>
      <c r="Z3058" s="5">
        <v>24.050930000000001</v>
      </c>
      <c r="AA3058" s="20"/>
      <c r="AB3058" s="5">
        <v>6.1400000000000003E-2</v>
      </c>
      <c r="AC3058" s="4">
        <v>161463</v>
      </c>
      <c r="AE3058" s="5">
        <v>3.83013917595536</v>
      </c>
      <c r="AF3058" s="5">
        <v>6.7324249757422461</v>
      </c>
      <c r="AI3058" s="4">
        <v>161463</v>
      </c>
      <c r="AJ3058" s="5">
        <v>3881570.52</v>
      </c>
      <c r="AL3058" s="5">
        <v>25.22</v>
      </c>
      <c r="AM3058" s="5">
        <v>22.84</v>
      </c>
      <c r="AN3058" t="s">
        <v>90</v>
      </c>
      <c r="AO3058" t="str" cm="1">
        <f t="array" aca="1" ref="AO3058" ca="1">_FV(A3058,"Currency")</f>
        <v>USD</v>
      </c>
      <c r="AP3058" t="str" cm="1">
        <f t="array" aca="1" ref="AP3058" ca="1">_FV(A3058,"Exchange")</f>
        <v>NYSE Arca</v>
      </c>
      <c r="AQ3058" s="6" t="str" cm="1">
        <f t="array" aca="1" ref="AQ3058" ca="1">_FV(A3058,"Exchange abbreviation",TRUE)</f>
        <v>ARCX</v>
      </c>
      <c r="AR3058" t="str" cm="1">
        <f t="array" aca="1" ref="AR3058" ca="1">_FV(A3058,"Instrument type",TRUE)</f>
        <v>ETF</v>
      </c>
    </row>
    <row r="3059" spans="1:44" ht="18.75" customHeight="1" x14ac:dyDescent="0.25">
      <c r="A3059" t="e" vm="3071">
        <v>#VALUE!</v>
      </c>
      <c r="B3059" t="s">
        <v>8198</v>
      </c>
      <c r="C3059" t="s">
        <v>8199</v>
      </c>
      <c r="D3059" s="31" cm="1">
        <f t="array" aca="1" ref="D3059" ca="1">_FV(A3059,"Last trade time",TRUE)</f>
        <v>45824.840277789066</v>
      </c>
      <c r="E3059" s="23" cm="1">
        <f t="array" aca="1" ref="E3059" ca="1">_FV(A3059,"Price")</f>
        <v>135.30000000000001</v>
      </c>
      <c r="F3059" s="27" cm="1">
        <f t="array" aca="1" ref="F3059" ca="1">_FV(A3059,"Change (%)",TRUE)</f>
        <v>1.5406999999999999E-2</v>
      </c>
      <c r="G3059" s="26" cm="1">
        <f t="array" aca="1" ref="G3059" ca="1">_FV(A3059,"Change")</f>
        <v>2.0529999999999999</v>
      </c>
      <c r="H3059" s="23" cm="1">
        <f t="array" aca="1" ref="H3059" ca="1">_FV(A3059,"Open")</f>
        <v>134.32</v>
      </c>
      <c r="I3059" s="23" cm="1">
        <f t="array" aca="1" ref="I3059" ca="1">_FV(A3059,"Low")</f>
        <v>134.32</v>
      </c>
      <c r="J3059" s="23" cm="1">
        <f t="array" aca="1" ref="J3059" ca="1">_FV(A3059,"High")</f>
        <v>135.79</v>
      </c>
      <c r="K3059" s="23" cm="1">
        <f t="array" aca="1" ref="K3059" ca="1">_FV(A3059,"Previous close",TRUE)</f>
        <v>133.24700000000001</v>
      </c>
      <c r="L3059" s="26"/>
      <c r="M3059" s="23" cm="1">
        <f t="array" aca="1" ref="M3059" ca="1">_FV(A3059,"52 week low",TRUE)</f>
        <v>99.85</v>
      </c>
      <c r="N3059" s="23" cm="1">
        <f t="array" aca="1" ref="N3059" ca="1">_FV(A3059,"52 week high",TRUE)</f>
        <v>139.68</v>
      </c>
      <c r="O3059" s="8" cm="1">
        <f t="array" aca="1" ref="O3059" ca="1">_FV(A3059,"Volume")</f>
        <v>1159358</v>
      </c>
      <c r="P3059" s="7" cm="1">
        <f t="array" aca="1" ref="P3059" ca="1">_FV(A3059,"Volume average",TRUE)</f>
        <v>863240</v>
      </c>
      <c r="Q3059" t="s">
        <v>449</v>
      </c>
      <c r="T3059" s="25" cm="1">
        <f t="array" aca="1" ref="T3059" ca="1">_FV(A3059,"Expense ratio",TRUE)</f>
        <v>2.3E-3</v>
      </c>
      <c r="U3059" s="24" cm="1">
        <f t="array" aca="1" ref="U3059" ca="1">_FV(A3059,"Market cap",TRUE)</f>
        <v>18481606322.290001</v>
      </c>
      <c r="V3059" s="16"/>
      <c r="W3059" s="16"/>
      <c r="Z3059" s="18"/>
      <c r="AA3059" s="20"/>
      <c r="AB3059" s="20"/>
      <c r="AC3059" s="21">
        <v>834845</v>
      </c>
      <c r="AE3059" s="18"/>
      <c r="AF3059" s="20"/>
      <c r="AI3059" s="21"/>
      <c r="AJ3059" s="18"/>
      <c r="AL3059" s="18"/>
      <c r="AM3059" s="18"/>
      <c r="AN3059" t="s">
        <v>73</v>
      </c>
      <c r="AO3059" t="str" cm="1">
        <f t="array" aca="1" ref="AO3059" ca="1">_FV(A3059,"Currency")</f>
        <v>USD</v>
      </c>
      <c r="AP3059" t="str" cm="1">
        <f t="array" aca="1" ref="AP3059" ca="1">_FV(A3059,"Exchange")</f>
        <v>NYSE Arca</v>
      </c>
      <c r="AQ3059" s="6" t="str" cm="1">
        <f t="array" aca="1" ref="AQ3059" ca="1">_FV(A3059,"Exchange abbreviation",TRUE)</f>
        <v>ARCX</v>
      </c>
      <c r="AR3059" t="str" cm="1">
        <f t="array" aca="1" ref="AR3059" ca="1">_FV(A3059,"Instrument type",TRUE)</f>
        <v>ETF</v>
      </c>
    </row>
    <row r="3060" spans="1:44" ht="18.75" customHeight="1" x14ac:dyDescent="0.25">
      <c r="A3060" t="e" vm="3072">
        <v>#VALUE!</v>
      </c>
      <c r="B3060" t="s">
        <v>8200</v>
      </c>
      <c r="C3060" t="s">
        <v>8201</v>
      </c>
      <c r="D3060" s="31" cm="1">
        <f t="array" aca="1" ref="D3060" ca="1">_FV(A3060,"Last trade time",TRUE)</f>
        <v>45824.840277812502</v>
      </c>
      <c r="E3060" s="23" cm="1">
        <f t="array" aca="1" ref="E3060" ca="1">_FV(A3060,"Price")</f>
        <v>129.46</v>
      </c>
      <c r="F3060" s="27" cm="1">
        <f t="array" aca="1" ref="F3060" ca="1">_FV(A3060,"Change (%)",TRUE)</f>
        <v>1.0081E-2</v>
      </c>
      <c r="G3060" s="26" cm="1">
        <f t="array" aca="1" ref="G3060" ca="1">_FV(A3060,"Change")</f>
        <v>1.292</v>
      </c>
      <c r="H3060" s="23" cm="1">
        <f t="array" aca="1" ref="H3060" ca="1">_FV(A3060,"Open")</f>
        <v>129.16</v>
      </c>
      <c r="I3060" s="23" cm="1">
        <f t="array" aca="1" ref="I3060" ca="1">_FV(A3060,"Low")</f>
        <v>129.05969999999999</v>
      </c>
      <c r="J3060" s="23" cm="1">
        <f t="array" aca="1" ref="J3060" ca="1">_FV(A3060,"High")</f>
        <v>130.06</v>
      </c>
      <c r="K3060" s="23" cm="1">
        <f t="array" aca="1" ref="K3060" ca="1">_FV(A3060,"Previous close",TRUE)</f>
        <v>128.16800000000001</v>
      </c>
      <c r="L3060" s="26"/>
      <c r="M3060" s="23" cm="1">
        <f t="array" aca="1" ref="M3060" ca="1">_FV(A3060,"52 week low",TRUE)</f>
        <v>108.85</v>
      </c>
      <c r="N3060" s="23" cm="1">
        <f t="array" aca="1" ref="N3060" ca="1">_FV(A3060,"52 week high",TRUE)</f>
        <v>140.94999999999999</v>
      </c>
      <c r="O3060" s="8" cm="1">
        <f t="array" aca="1" ref="O3060" ca="1">_FV(A3060,"Volume")</f>
        <v>1132840</v>
      </c>
      <c r="P3060" s="7" cm="1">
        <f t="array" aca="1" ref="P3060" ca="1">_FV(A3060,"Volume average",TRUE)</f>
        <v>463131</v>
      </c>
      <c r="Q3060" t="s">
        <v>449</v>
      </c>
      <c r="R3060" t="s">
        <v>155</v>
      </c>
      <c r="T3060" s="25" cm="1">
        <f t="array" aca="1" ref="T3060" ca="1">_FV(A3060,"Expense ratio",TRUE)</f>
        <v>2.3E-3</v>
      </c>
      <c r="U3060" s="24" cm="1">
        <f t="array" aca="1" ref="U3060" ca="1">_FV(A3060,"Market cap",TRUE)</f>
        <v>13019741129.66</v>
      </c>
      <c r="V3060" s="16"/>
      <c r="W3060" s="16"/>
      <c r="Z3060" s="18"/>
      <c r="AA3060" s="20"/>
      <c r="AB3060" s="20"/>
      <c r="AC3060" s="21">
        <v>461603</v>
      </c>
      <c r="AE3060" s="18"/>
      <c r="AF3060" s="20"/>
      <c r="AI3060" s="21"/>
      <c r="AJ3060" s="18"/>
      <c r="AL3060" s="18"/>
      <c r="AM3060" s="18"/>
      <c r="AN3060" t="s">
        <v>73</v>
      </c>
      <c r="AO3060" t="str" cm="1">
        <f t="array" aca="1" ref="AO3060" ca="1">_FV(A3060,"Currency")</f>
        <v>USD</v>
      </c>
      <c r="AP3060" t="str" cm="1">
        <f t="array" aca="1" ref="AP3060" ca="1">_FV(A3060,"Exchange")</f>
        <v>NYSE Arca</v>
      </c>
      <c r="AQ3060" s="6" t="str" cm="1">
        <f t="array" aca="1" ref="AQ3060" ca="1">_FV(A3060,"Exchange abbreviation",TRUE)</f>
        <v>ARCX</v>
      </c>
      <c r="AR3060" t="str" cm="1">
        <f t="array" aca="1" ref="AR3060" ca="1">_FV(A3060,"Instrument type",TRUE)</f>
        <v>ETF</v>
      </c>
    </row>
    <row r="3061" spans="1:44" ht="18.75" customHeight="1" x14ac:dyDescent="0.25">
      <c r="A3061" t="e" vm="3073">
        <v>#VALUE!</v>
      </c>
      <c r="B3061" t="s">
        <v>8202</v>
      </c>
      <c r="C3061" t="s">
        <v>8203</v>
      </c>
      <c r="D3061" s="31" cm="1">
        <f t="array" aca="1" ref="D3061" ca="1">_FV(A3061,"Last trade time",TRUE)</f>
        <v>45824.84027780078</v>
      </c>
      <c r="E3061" s="23" cm="1">
        <f t="array" aca="1" ref="E3061" ca="1">_FV(A3061,"Price")</f>
        <v>76.495000000000005</v>
      </c>
      <c r="F3061" s="27" cm="1">
        <f t="array" aca="1" ref="F3061" ca="1">_FV(A3061,"Change (%)",TRUE)</f>
        <v>8.77E-3</v>
      </c>
      <c r="G3061" s="26" cm="1">
        <f t="array" aca="1" ref="G3061" ca="1">_FV(A3061,"Change")</f>
        <v>0.66500000000000004</v>
      </c>
      <c r="H3061" s="23" cm="1">
        <f t="array" aca="1" ref="H3061" ca="1">_FV(A3061,"Open")</f>
        <v>76.510000000000005</v>
      </c>
      <c r="I3061" s="23" cm="1">
        <f t="array" aca="1" ref="I3061" ca="1">_FV(A3061,"Low")</f>
        <v>76.38</v>
      </c>
      <c r="J3061" s="23" cm="1">
        <f t="array" aca="1" ref="J3061" ca="1">_FV(A3061,"High")</f>
        <v>76.799700000000001</v>
      </c>
      <c r="K3061" s="23" cm="1">
        <f t="array" aca="1" ref="K3061" ca="1">_FV(A3061,"Previous close",TRUE)</f>
        <v>75.83</v>
      </c>
      <c r="L3061" s="26"/>
      <c r="M3061" s="23" cm="1">
        <f t="array" aca="1" ref="M3061" ca="1">_FV(A3061,"52 week low",TRUE)</f>
        <v>61.767499999999998</v>
      </c>
      <c r="N3061" s="23" cm="1">
        <f t="array" aca="1" ref="N3061" ca="1">_FV(A3061,"52 week high",TRUE)</f>
        <v>77.02</v>
      </c>
      <c r="O3061" s="8" cm="1">
        <f t="array" aca="1" ref="O3061" ca="1">_FV(A3061,"Volume")</f>
        <v>11979</v>
      </c>
      <c r="P3061" s="7" cm="1">
        <f t="array" aca="1" ref="P3061" ca="1">_FV(A3061,"Volume average",TRUE)</f>
        <v>18557</v>
      </c>
      <c r="Q3061" t="s">
        <v>119</v>
      </c>
      <c r="T3061" s="25" cm="1">
        <f t="array" aca="1" ref="T3061" ca="1">_FV(A3061,"Expense ratio",TRUE)</f>
        <v>2.3E-3</v>
      </c>
      <c r="U3061" s="24" cm="1">
        <f t="array" aca="1" ref="U3061" ca="1">_FV(A3061,"Market cap",TRUE)</f>
        <v>533347752.54000002</v>
      </c>
      <c r="V3061" s="16"/>
      <c r="W3061" s="16"/>
      <c r="X3061" t="s">
        <v>8204</v>
      </c>
      <c r="Z3061" s="18"/>
      <c r="AA3061" s="20"/>
      <c r="AB3061" s="20"/>
      <c r="AC3061" s="21">
        <v>25902</v>
      </c>
      <c r="AE3061" s="18"/>
      <c r="AF3061" s="20"/>
      <c r="AI3061" s="21"/>
      <c r="AJ3061" s="18"/>
      <c r="AL3061" s="18"/>
      <c r="AM3061" s="18"/>
      <c r="AN3061" t="s">
        <v>73</v>
      </c>
      <c r="AO3061" t="str" cm="1">
        <f t="array" aca="1" ref="AO3061" ca="1">_FV(A3061,"Currency")</f>
        <v>USD</v>
      </c>
      <c r="AP3061" t="str" cm="1">
        <f t="array" aca="1" ref="AP3061" ca="1">_FV(A3061,"Exchange")</f>
        <v>NYSE Arca</v>
      </c>
      <c r="AQ3061" s="6" t="str" cm="1">
        <f t="array" aca="1" ref="AQ3061" ca="1">_FV(A3061,"Exchange abbreviation",TRUE)</f>
        <v>ARCX</v>
      </c>
      <c r="AR3061" t="str" cm="1">
        <f t="array" aca="1" ref="AR3061" ca="1">_FV(A3061,"Instrument type",TRUE)</f>
        <v>ETF</v>
      </c>
    </row>
    <row r="3062" spans="1:44" ht="18.75" customHeight="1" x14ac:dyDescent="0.25">
      <c r="A3062" t="e" vm="3074">
        <v>#VALUE!</v>
      </c>
      <c r="B3062" t="s">
        <v>8205</v>
      </c>
      <c r="C3062" t="s">
        <v>8206</v>
      </c>
      <c r="D3062" s="31" cm="1">
        <f t="array" aca="1" ref="D3062" ca="1">_FV(A3062,"Last trade time",TRUE)</f>
        <v>45824.84027780078</v>
      </c>
      <c r="E3062" s="23" cm="1">
        <f t="array" aca="1" ref="E3062" ca="1">_FV(A3062,"Price")</f>
        <v>73.94</v>
      </c>
      <c r="F3062" s="27" cm="1">
        <f t="array" aca="1" ref="F3062" ca="1">_FV(A3062,"Change (%)",TRUE)</f>
        <v>3.6649999999999999E-3</v>
      </c>
      <c r="G3062" s="26" cm="1">
        <f t="array" aca="1" ref="G3062" ca="1">_FV(A3062,"Change")</f>
        <v>0.27</v>
      </c>
      <c r="H3062" s="23" cm="1">
        <f t="array" aca="1" ref="H3062" ca="1">_FV(A3062,"Open")</f>
        <v>74.31</v>
      </c>
      <c r="I3062" s="23" cm="1">
        <f t="array" aca="1" ref="I3062" ca="1">_FV(A3062,"Low")</f>
        <v>73.89</v>
      </c>
      <c r="J3062" s="23" cm="1">
        <f t="array" aca="1" ref="J3062" ca="1">_FV(A3062,"High")</f>
        <v>74.527000000000001</v>
      </c>
      <c r="K3062" s="23" cm="1">
        <f t="array" aca="1" ref="K3062" ca="1">_FV(A3062,"Previous close",TRUE)</f>
        <v>73.67</v>
      </c>
      <c r="L3062" s="26"/>
      <c r="M3062" s="23" cm="1">
        <f t="array" aca="1" ref="M3062" ca="1">_FV(A3062,"52 week low",TRUE)</f>
        <v>58.555</v>
      </c>
      <c r="N3062" s="23" cm="1">
        <f t="array" aca="1" ref="N3062" ca="1">_FV(A3062,"52 week high",TRUE)</f>
        <v>74.527000000000001</v>
      </c>
      <c r="O3062" s="8" cm="1">
        <f t="array" aca="1" ref="O3062" ca="1">_FV(A3062,"Volume")</f>
        <v>484386</v>
      </c>
      <c r="P3062" s="7" cm="1">
        <f t="array" aca="1" ref="P3062" ca="1">_FV(A3062,"Volume average",TRUE)</f>
        <v>434543</v>
      </c>
      <c r="Q3062" t="s">
        <v>464</v>
      </c>
      <c r="T3062" s="25" cm="1">
        <f t="array" aca="1" ref="T3062" ca="1">_FV(A3062,"Expense ratio",TRUE)</f>
        <v>2.3E-3</v>
      </c>
      <c r="U3062" s="24" cm="1">
        <f t="array" aca="1" ref="U3062" ca="1">_FV(A3062,"Market cap",TRUE)</f>
        <v>7067396660.8699999</v>
      </c>
      <c r="V3062" s="16"/>
      <c r="W3062" s="16"/>
      <c r="X3062" t="s">
        <v>8207</v>
      </c>
      <c r="Z3062" s="18"/>
      <c r="AA3062" s="20"/>
      <c r="AB3062" s="20"/>
      <c r="AC3062" s="21">
        <v>443561</v>
      </c>
      <c r="AE3062" s="18"/>
      <c r="AF3062" s="20"/>
      <c r="AI3062" s="21"/>
      <c r="AJ3062" s="18"/>
      <c r="AL3062" s="18"/>
      <c r="AM3062" s="18"/>
      <c r="AN3062" t="s">
        <v>73</v>
      </c>
      <c r="AO3062" t="str" cm="1">
        <f t="array" aca="1" ref="AO3062" ca="1">_FV(A3062,"Currency")</f>
        <v>USD</v>
      </c>
      <c r="AP3062" t="str" cm="1">
        <f t="array" aca="1" ref="AP3062" ca="1">_FV(A3062,"Exchange")</f>
        <v>NYSE Arca</v>
      </c>
      <c r="AQ3062" s="6" t="str" cm="1">
        <f t="array" aca="1" ref="AQ3062" ca="1">_FV(A3062,"Exchange abbreviation",TRUE)</f>
        <v>ARCX</v>
      </c>
      <c r="AR3062" t="str" cm="1">
        <f t="array" aca="1" ref="AR3062" ca="1">_FV(A3062,"Instrument type",TRUE)</f>
        <v>ETF</v>
      </c>
    </row>
    <row r="3063" spans="1:44" ht="18.75" customHeight="1" x14ac:dyDescent="0.25">
      <c r="A3063" t="e" vm="3075">
        <v>#VALUE!</v>
      </c>
      <c r="B3063" t="s">
        <v>8208</v>
      </c>
      <c r="C3063" t="s">
        <v>8209</v>
      </c>
      <c r="D3063" s="31" cm="1">
        <f t="array" aca="1" ref="D3063" ca="1">_FV(A3063,"Last trade time",TRUE)</f>
        <v>45824.878406515621</v>
      </c>
      <c r="E3063" s="23" cm="1">
        <f t="array" aca="1" ref="E3063" ca="1">_FV(A3063,"Price")</f>
        <v>556.83000000000004</v>
      </c>
      <c r="F3063" s="27" cm="1">
        <f t="array" aca="1" ref="F3063" ca="1">_FV(A3063,"Change (%)",TRUE)</f>
        <v>1.137E-2</v>
      </c>
      <c r="G3063" s="26" cm="1">
        <f t="array" aca="1" ref="G3063" ca="1">_FV(A3063,"Change")</f>
        <v>6.26</v>
      </c>
      <c r="H3063" s="23" cm="1">
        <f t="array" aca="1" ref="H3063" ca="1">_FV(A3063,"Open")</f>
        <v>555.66</v>
      </c>
      <c r="I3063" s="23" cm="1">
        <f t="array" aca="1" ref="I3063" ca="1">_FV(A3063,"Low")</f>
        <v>553.97</v>
      </c>
      <c r="J3063" s="23" cm="1">
        <f t="array" aca="1" ref="J3063" ca="1">_FV(A3063,"High")</f>
        <v>559.77</v>
      </c>
      <c r="K3063" s="23" cm="1">
        <f t="array" aca="1" ref="K3063" ca="1">_FV(A3063,"Previous close",TRUE)</f>
        <v>550.57000000000005</v>
      </c>
      <c r="L3063" s="26"/>
      <c r="M3063" s="23" cm="1">
        <f t="array" aca="1" ref="M3063" ca="1">_FV(A3063,"52 week low",TRUE)</f>
        <v>458.82</v>
      </c>
      <c r="N3063" s="23" cm="1">
        <f t="array" aca="1" ref="N3063" ca="1">_FV(A3063,"52 week high",TRUE)</f>
        <v>624.125</v>
      </c>
      <c r="O3063" s="8" cm="1">
        <f t="array" aca="1" ref="O3063" ca="1">_FV(A3063,"Volume")</f>
        <v>1426187</v>
      </c>
      <c r="P3063" s="7" cm="1">
        <f t="array" aca="1" ref="P3063" ca="1">_FV(A3063,"Volume average",TRUE)</f>
        <v>724579</v>
      </c>
      <c r="Q3063" t="s">
        <v>496</v>
      </c>
      <c r="S3063" t="s">
        <v>2310</v>
      </c>
      <c r="T3063" s="25" cm="1">
        <f t="array" aca="1" ref="T3063" ca="1">_FV(A3063,"Expense ratio",TRUE)</f>
        <v>2.3E-3</v>
      </c>
      <c r="U3063" s="24" cm="1">
        <f t="array" aca="1" ref="U3063" ca="1">_FV(A3063,"Market cap",TRUE)</f>
        <v>21974340645.470001</v>
      </c>
      <c r="V3063" s="4">
        <v>21974198272</v>
      </c>
      <c r="W3063" s="4">
        <v>21974198272</v>
      </c>
      <c r="Y3063" t="s">
        <v>8210</v>
      </c>
      <c r="Z3063" s="5">
        <v>558.35</v>
      </c>
      <c r="AA3063" s="5">
        <v>19.231885999999999</v>
      </c>
      <c r="AB3063" s="19">
        <v>1.2800000000000001E-2</v>
      </c>
      <c r="AC3063" s="4">
        <v>1146123</v>
      </c>
      <c r="AE3063" s="5">
        <v>-1.245166466485137</v>
      </c>
      <c r="AF3063" s="19">
        <v>5.2731355803720126</v>
      </c>
      <c r="AH3063" s="17">
        <v>55415100</v>
      </c>
      <c r="AI3063" s="4">
        <v>1146123</v>
      </c>
      <c r="AJ3063" s="5">
        <v>639949238.27999997</v>
      </c>
      <c r="AL3063" s="5">
        <v>624.13</v>
      </c>
      <c r="AM3063" s="5">
        <v>458.82</v>
      </c>
      <c r="AN3063" t="s">
        <v>82</v>
      </c>
      <c r="AO3063" t="str" cm="1">
        <f t="array" aca="1" ref="AO3063" ca="1">_FV(A3063,"Currency")</f>
        <v>USD</v>
      </c>
      <c r="AP3063" t="str" cm="1">
        <f t="array" aca="1" ref="AP3063" ca="1">_FV(A3063,"Exchange")</f>
        <v>NYSE Arca</v>
      </c>
      <c r="AQ3063" s="6" t="str" cm="1">
        <f t="array" aca="1" ref="AQ3063" ca="1">_FV(A3063,"Exchange abbreviation",TRUE)</f>
        <v>ARCX</v>
      </c>
      <c r="AR3063" t="str" cm="1">
        <f t="array" aca="1" ref="AR3063" ca="1">_FV(A3063,"Instrument type",TRUE)</f>
        <v>ETF</v>
      </c>
    </row>
    <row r="3064" spans="1:44" ht="18.75" customHeight="1" x14ac:dyDescent="0.25">
      <c r="A3064" t="e" vm="3076">
        <v>#VALUE!</v>
      </c>
      <c r="B3064" t="s">
        <v>8211</v>
      </c>
      <c r="C3064" t="s">
        <v>8212</v>
      </c>
      <c r="D3064" s="31" cm="1">
        <f t="array" aca="1" ref="D3064" ca="1">_FV(A3064,"Last trade time",TRUE)</f>
        <v>45824.860335022655</v>
      </c>
      <c r="E3064" s="23" cm="1">
        <f t="array" aca="1" ref="E3064" ca="1">_FV(A3064,"Price")</f>
        <v>18.559999999999999</v>
      </c>
      <c r="F3064" s="27" cm="1">
        <f t="array" aca="1" ref="F3064" ca="1">_FV(A3064,"Change (%)",TRUE)</f>
        <v>-1.614E-3</v>
      </c>
      <c r="G3064" s="26" cm="1">
        <f t="array" aca="1" ref="G3064" ca="1">_FV(A3064,"Change")</f>
        <v>-0.03</v>
      </c>
      <c r="H3064" s="23" cm="1">
        <f t="array" aca="1" ref="H3064" ca="1">_FV(A3064,"Open")</f>
        <v>18.61</v>
      </c>
      <c r="I3064" s="23" cm="1">
        <f t="array" aca="1" ref="I3064" ca="1">_FV(A3064,"Low")</f>
        <v>18.55</v>
      </c>
      <c r="J3064" s="23" cm="1">
        <f t="array" aca="1" ref="J3064" ca="1">_FV(A3064,"High")</f>
        <v>18.684999999999999</v>
      </c>
      <c r="K3064" s="23" cm="1">
        <f t="array" aca="1" ref="K3064" ca="1">_FV(A3064,"Previous close",TRUE)</f>
        <v>18.59</v>
      </c>
      <c r="L3064" s="26"/>
      <c r="M3064" s="23" cm="1">
        <f t="array" aca="1" ref="M3064" ca="1">_FV(A3064,"52 week low",TRUE)</f>
        <v>17.809999999999999</v>
      </c>
      <c r="N3064" s="23" cm="1">
        <f t="array" aca="1" ref="N3064" ca="1">_FV(A3064,"52 week high",TRUE)</f>
        <v>21.08</v>
      </c>
      <c r="O3064" s="8" cm="1">
        <f t="array" aca="1" ref="O3064" ca="1">_FV(A3064,"Volume")</f>
        <v>545055</v>
      </c>
      <c r="P3064" s="7" cm="1">
        <f t="array" aca="1" ref="P3064" ca="1">_FV(A3064,"Volume average",TRUE)</f>
        <v>562663</v>
      </c>
      <c r="Q3064" t="s">
        <v>464</v>
      </c>
      <c r="T3064" s="25" cm="1">
        <f t="array" aca="1" ref="T3064" ca="1">_FV(A3064,"Expense ratio",TRUE)</f>
        <v>2.3E-3</v>
      </c>
      <c r="U3064" s="24" cm="1">
        <f t="array" aca="1" ref="U3064" ca="1">_FV(A3064,"Market cap",TRUE)</f>
        <v>2286599258.6199999</v>
      </c>
      <c r="V3064" s="16"/>
      <c r="W3064" s="16"/>
      <c r="Z3064" s="18"/>
      <c r="AA3064" s="20"/>
      <c r="AC3064" s="21">
        <v>567938</v>
      </c>
      <c r="AE3064" s="18"/>
      <c r="AI3064" s="21"/>
      <c r="AJ3064" s="18"/>
      <c r="AL3064" s="18"/>
      <c r="AM3064" s="18"/>
      <c r="AN3064" t="s">
        <v>73</v>
      </c>
      <c r="AO3064" t="str" cm="1">
        <f t="array" aca="1" ref="AO3064" ca="1">_FV(A3064,"Currency")</f>
        <v>USD</v>
      </c>
      <c r="AP3064" t="str" cm="1">
        <f t="array" aca="1" ref="AP3064" ca="1">_FV(A3064,"Exchange")</f>
        <v>NYSE Arca</v>
      </c>
      <c r="AQ3064" s="6" t="str" cm="1">
        <f t="array" aca="1" ref="AQ3064" ca="1">_FV(A3064,"Exchange abbreviation",TRUE)</f>
        <v>ARCX</v>
      </c>
      <c r="AR3064" t="str" cm="1">
        <f t="array" aca="1" ref="AR3064" ca="1">_FV(A3064,"Instrument type",TRUE)</f>
        <v>ETF</v>
      </c>
    </row>
    <row r="3065" spans="1:44" ht="18.75" customHeight="1" x14ac:dyDescent="0.25">
      <c r="A3065" t="e" vm="3077">
        <v>#VALUE!</v>
      </c>
      <c r="B3065" t="s">
        <v>8213</v>
      </c>
      <c r="C3065" t="s">
        <v>8214</v>
      </c>
      <c r="D3065" s="31" cm="1">
        <f t="array" aca="1" ref="D3065" ca="1">_FV(A3065,"Last trade time",TRUE)</f>
        <v>45824.840289860935</v>
      </c>
      <c r="E3065" s="23" cm="1">
        <f t="array" aca="1" ref="E3065" ca="1">_FV(A3065,"Price")</f>
        <v>30.95</v>
      </c>
      <c r="F3065" s="27" cm="1">
        <f t="array" aca="1" ref="F3065" ca="1">_FV(A3065,"Change (%)",TRUE)</f>
        <v>3.5670000000000003E-3</v>
      </c>
      <c r="G3065" s="26" cm="1">
        <f t="array" aca="1" ref="G3065" ca="1">_FV(A3065,"Change")</f>
        <v>0.11</v>
      </c>
      <c r="H3065" s="23" cm="1">
        <f t="array" aca="1" ref="H3065" ca="1">_FV(A3065,"Open")</f>
        <v>31.09</v>
      </c>
      <c r="I3065" s="23" cm="1">
        <f t="array" aca="1" ref="I3065" ca="1">_FV(A3065,"Low")</f>
        <v>30.934999999999999</v>
      </c>
      <c r="J3065" s="23" cm="1">
        <f t="array" aca="1" ref="J3065" ca="1">_FV(A3065,"High")</f>
        <v>31.19</v>
      </c>
      <c r="K3065" s="23" cm="1">
        <f t="array" aca="1" ref="K3065" ca="1">_FV(A3065,"Previous close",TRUE)</f>
        <v>30.84</v>
      </c>
      <c r="L3065" s="26"/>
      <c r="M3065" s="23" cm="1">
        <f t="array" aca="1" ref="M3065" ca="1">_FV(A3065,"52 week low",TRUE)</f>
        <v>24.590299999999999</v>
      </c>
      <c r="N3065" s="23" cm="1">
        <f t="array" aca="1" ref="N3065" ca="1">_FV(A3065,"52 week high",TRUE)</f>
        <v>31.19</v>
      </c>
      <c r="O3065" s="8" cm="1">
        <f t="array" aca="1" ref="O3065" ca="1">_FV(A3065,"Volume")</f>
        <v>741187</v>
      </c>
      <c r="P3065" s="7" cm="1">
        <f t="array" aca="1" ref="P3065" ca="1">_FV(A3065,"Volume average",TRUE)</f>
        <v>928081</v>
      </c>
      <c r="Q3065" t="s">
        <v>703</v>
      </c>
      <c r="S3065" t="s">
        <v>6388</v>
      </c>
      <c r="T3065" s="25" cm="1">
        <f t="array" aca="1" ref="T3065" ca="1">_FV(A3065,"Expense ratio",TRUE)</f>
        <v>2.3E-3</v>
      </c>
      <c r="U3065" s="24" cm="1">
        <f t="array" aca="1" ref="U3065" ca="1">_FV(A3065,"Market cap",TRUE)</f>
        <v>9233304145.1000004</v>
      </c>
      <c r="V3065" s="4">
        <v>9233304576</v>
      </c>
      <c r="W3065" s="4">
        <v>9233304576</v>
      </c>
      <c r="Y3065" t="s">
        <v>6454</v>
      </c>
      <c r="Z3065" s="5">
        <v>30.69</v>
      </c>
      <c r="AA3065" s="5">
        <v>14.502203</v>
      </c>
      <c r="AB3065" s="5">
        <v>2.5999998999999999E-2</v>
      </c>
      <c r="AC3065" s="4">
        <v>1151663</v>
      </c>
      <c r="AE3065" s="5">
        <v>19.769358155280319</v>
      </c>
      <c r="AF3065" s="5">
        <v>15.97997300497158</v>
      </c>
      <c r="AI3065" s="4">
        <v>1151663</v>
      </c>
      <c r="AJ3065" s="5">
        <v>35482737.030000001</v>
      </c>
      <c r="AL3065" s="5">
        <v>30.91</v>
      </c>
      <c r="AM3065" s="5">
        <v>24.59</v>
      </c>
      <c r="AN3065" t="s">
        <v>82</v>
      </c>
      <c r="AO3065" t="str" cm="1">
        <f t="array" aca="1" ref="AO3065" ca="1">_FV(A3065,"Currency")</f>
        <v>USD</v>
      </c>
      <c r="AP3065" t="str" cm="1">
        <f t="array" aca="1" ref="AP3065" ca="1">_FV(A3065,"Exchange")</f>
        <v>CBOE BZX Exchange</v>
      </c>
      <c r="AQ3065" s="6" t="str" cm="1">
        <f t="array" aca="1" ref="AQ3065" ca="1">_FV(A3065,"Exchange abbreviation",TRUE)</f>
        <v>BATS</v>
      </c>
      <c r="AR3065" t="str" cm="1">
        <f t="array" aca="1" ref="AR3065" ca="1">_FV(A3065,"Instrument type",TRUE)</f>
        <v>ETF</v>
      </c>
    </row>
    <row r="3066" spans="1:44" ht="18.75" customHeight="1" x14ac:dyDescent="0.25">
      <c r="A3066" t="e" vm="3078">
        <v>#VALUE!</v>
      </c>
      <c r="B3066" t="s">
        <v>8215</v>
      </c>
      <c r="C3066" t="s">
        <v>8216</v>
      </c>
      <c r="D3066" s="31" cm="1">
        <f t="array" aca="1" ref="D3066" ca="1">_FV(A3066,"Last trade time",TRUE)</f>
        <v>45824.840277823438</v>
      </c>
      <c r="E3066" s="23" cm="1">
        <f t="array" aca="1" ref="E3066" ca="1">_FV(A3066,"Price")</f>
        <v>37.75</v>
      </c>
      <c r="F3066" s="27" cm="1">
        <f t="array" aca="1" ref="F3066" ca="1">_FV(A3066,"Change (%)",TRUE)</f>
        <v>4.4169999999999999E-3</v>
      </c>
      <c r="G3066" s="26" cm="1">
        <f t="array" aca="1" ref="G3066" ca="1">_FV(A3066,"Change")</f>
        <v>0.16600000000000001</v>
      </c>
      <c r="H3066" s="23" cm="1">
        <f t="array" aca="1" ref="H3066" ca="1">_FV(A3066,"Open")</f>
        <v>37.92</v>
      </c>
      <c r="I3066" s="23" cm="1">
        <f t="array" aca="1" ref="I3066" ca="1">_FV(A3066,"Low")</f>
        <v>37.739100000000001</v>
      </c>
      <c r="J3066" s="23" cm="1">
        <f t="array" aca="1" ref="J3066" ca="1">_FV(A3066,"High")</f>
        <v>38</v>
      </c>
      <c r="K3066" s="23" cm="1">
        <f t="array" aca="1" ref="K3066" ca="1">_FV(A3066,"Previous close",TRUE)</f>
        <v>37.584000000000003</v>
      </c>
      <c r="L3066" s="26"/>
      <c r="M3066" s="23" cm="1">
        <f t="array" aca="1" ref="M3066" ca="1">_FV(A3066,"52 week low",TRUE)</f>
        <v>29.88</v>
      </c>
      <c r="N3066" s="23" cm="1">
        <f t="array" aca="1" ref="N3066" ca="1">_FV(A3066,"52 week high",TRUE)</f>
        <v>38.89</v>
      </c>
      <c r="O3066" s="8" cm="1">
        <f t="array" aca="1" ref="O3066" ca="1">_FV(A3066,"Volume")</f>
        <v>36051</v>
      </c>
      <c r="P3066" s="7" cm="1">
        <f t="array" aca="1" ref="P3066" ca="1">_FV(A3066,"Volume average",TRUE)</f>
        <v>40446</v>
      </c>
      <c r="Q3066" t="s">
        <v>6372</v>
      </c>
      <c r="S3066" t="s">
        <v>2067</v>
      </c>
      <c r="T3066" s="25" cm="1">
        <f t="array" aca="1" ref="T3066" ca="1">_FV(A3066,"Expense ratio",TRUE)</f>
        <v>2.3E-3</v>
      </c>
      <c r="U3066" s="24" cm="1">
        <f t="array" aca="1" ref="U3066" ca="1">_FV(A3066,"Market cap",TRUE)</f>
        <v>346369704.51999998</v>
      </c>
      <c r="V3066" s="17">
        <v>346369696</v>
      </c>
      <c r="W3066" s="17">
        <v>346369696</v>
      </c>
      <c r="Y3066" t="s">
        <v>8217</v>
      </c>
      <c r="Z3066" s="19">
        <v>38.066200000000002</v>
      </c>
      <c r="AA3066" s="19">
        <v>13.090861</v>
      </c>
      <c r="AB3066" s="19">
        <v>3.6799999999999999E-2</v>
      </c>
      <c r="AC3066" s="17">
        <v>47334</v>
      </c>
      <c r="AE3066" s="19">
        <v>19.320662927573881</v>
      </c>
      <c r="AF3066" s="19">
        <v>18.3630733876257</v>
      </c>
      <c r="AI3066" s="17">
        <v>47334</v>
      </c>
      <c r="AJ3066" s="19">
        <v>1807685.46</v>
      </c>
      <c r="AL3066" s="19">
        <v>38.36</v>
      </c>
      <c r="AM3066" s="19">
        <v>29.88</v>
      </c>
      <c r="AN3066" t="s">
        <v>90</v>
      </c>
      <c r="AO3066" t="str" cm="1">
        <f t="array" aca="1" ref="AO3066" ca="1">_FV(A3066,"Currency")</f>
        <v>USD</v>
      </c>
      <c r="AP3066" t="str" cm="1">
        <f t="array" aca="1" ref="AP3066" ca="1">_FV(A3066,"Exchange")</f>
        <v>NYSE Arca</v>
      </c>
      <c r="AQ3066" s="6" t="str" cm="1">
        <f t="array" aca="1" ref="AQ3066" ca="1">_FV(A3066,"Exchange abbreviation",TRUE)</f>
        <v>ARCX</v>
      </c>
      <c r="AR3066" t="str" cm="1">
        <f t="array" aca="1" ref="AR3066" ca="1">_FV(A3066,"Instrument type",TRUE)</f>
        <v>ETF</v>
      </c>
    </row>
    <row r="3067" spans="1:44" ht="18.75" customHeight="1" x14ac:dyDescent="0.25">
      <c r="A3067" t="e" vm="3079">
        <v>#VALUE!</v>
      </c>
      <c r="B3067" t="s">
        <v>8218</v>
      </c>
      <c r="C3067" t="s">
        <v>8219</v>
      </c>
      <c r="D3067" s="31" cm="1">
        <f t="array" aca="1" ref="D3067" ca="1">_FV(A3067,"Last trade time",TRUE)</f>
        <v>45824.840277812502</v>
      </c>
      <c r="E3067" s="23" cm="1">
        <f t="array" aca="1" ref="E3067" ca="1">_FV(A3067,"Price")</f>
        <v>67.249300000000005</v>
      </c>
      <c r="F3067" s="27" cm="1">
        <f t="array" aca="1" ref="F3067" ca="1">_FV(A3067,"Change (%)",TRUE)</f>
        <v>5.4949999999999999E-3</v>
      </c>
      <c r="G3067" s="26" cm="1">
        <f t="array" aca="1" ref="G3067" ca="1">_FV(A3067,"Change")</f>
        <v>0.36749999999999999</v>
      </c>
      <c r="H3067" s="23" cm="1">
        <f t="array" aca="1" ref="H3067" ca="1">_FV(A3067,"Open")</f>
        <v>67.569999999999993</v>
      </c>
      <c r="I3067" s="23" cm="1">
        <f t="array" aca="1" ref="I3067" ca="1">_FV(A3067,"Low")</f>
        <v>67.249300000000005</v>
      </c>
      <c r="J3067" s="23" cm="1">
        <f t="array" aca="1" ref="J3067" ca="1">_FV(A3067,"High")</f>
        <v>67.819999999999993</v>
      </c>
      <c r="K3067" s="23" cm="1">
        <f t="array" aca="1" ref="K3067" ca="1">_FV(A3067,"Previous close",TRUE)</f>
        <v>66.881799999999998</v>
      </c>
      <c r="L3067" s="26"/>
      <c r="M3067" s="23" cm="1">
        <f t="array" aca="1" ref="M3067" ca="1">_FV(A3067,"52 week low",TRUE)</f>
        <v>53.36</v>
      </c>
      <c r="N3067" s="23" cm="1">
        <f t="array" aca="1" ref="N3067" ca="1">_FV(A3067,"52 week high",TRUE)</f>
        <v>67.819999999999993</v>
      </c>
      <c r="O3067" s="8" cm="1">
        <f t="array" aca="1" ref="O3067" ca="1">_FV(A3067,"Volume")</f>
        <v>9728</v>
      </c>
      <c r="P3067" s="7" cm="1">
        <f t="array" aca="1" ref="P3067" ca="1">_FV(A3067,"Volume average",TRUE)</f>
        <v>5730</v>
      </c>
      <c r="Q3067" t="s">
        <v>3737</v>
      </c>
      <c r="T3067" s="25" cm="1">
        <f t="array" aca="1" ref="T3067" ca="1">_FV(A3067,"Expense ratio",TRUE)</f>
        <v>2.3E-3</v>
      </c>
      <c r="U3067" s="24" cm="1">
        <f t="array" aca="1" ref="U3067" ca="1">_FV(A3067,"Market cap",TRUE)</f>
        <v>182665314.21000001</v>
      </c>
      <c r="X3067" t="s">
        <v>8220</v>
      </c>
      <c r="AC3067" s="9">
        <v>5755</v>
      </c>
      <c r="AN3067" t="s">
        <v>73</v>
      </c>
      <c r="AO3067" t="str" cm="1">
        <f t="array" aca="1" ref="AO3067" ca="1">_FV(A3067,"Currency")</f>
        <v>USD</v>
      </c>
      <c r="AP3067" t="str" cm="1">
        <f t="array" aca="1" ref="AP3067" ca="1">_FV(A3067,"Exchange")</f>
        <v>NYSE Arca</v>
      </c>
      <c r="AQ3067" s="6" t="str" cm="1">
        <f t="array" aca="1" ref="AQ3067" ca="1">_FV(A3067,"Exchange abbreviation",TRUE)</f>
        <v>ARCX</v>
      </c>
      <c r="AR3067" t="str" cm="1">
        <f t="array" aca="1" ref="AR3067" ca="1">_FV(A3067,"Instrument type",TRUE)</f>
        <v>ETF</v>
      </c>
    </row>
    <row r="3068" spans="1:44" ht="18.75" customHeight="1" x14ac:dyDescent="0.25">
      <c r="A3068" t="e" vm="3080">
        <v>#VALUE!</v>
      </c>
      <c r="B3068" t="s">
        <v>8221</v>
      </c>
      <c r="C3068" t="s">
        <v>8222</v>
      </c>
      <c r="D3068" s="31" cm="1">
        <f t="array" aca="1" ref="D3068" ca="1">_FV(A3068,"Last trade time",TRUE)</f>
        <v>45824.9274696875</v>
      </c>
      <c r="E3068" s="23" cm="1">
        <f t="array" aca="1" ref="E3068" ca="1">_FV(A3068,"Price")</f>
        <v>50.21</v>
      </c>
      <c r="F3068" s="27" cm="1">
        <f t="array" aca="1" ref="F3068" ca="1">_FV(A3068,"Change (%)",TRUE)</f>
        <v>1.9919999999999999E-4</v>
      </c>
      <c r="G3068" s="26" cm="1">
        <f t="array" aca="1" ref="G3068" ca="1">_FV(A3068,"Change")</f>
        <v>0.01</v>
      </c>
      <c r="H3068" s="23" cm="1">
        <f t="array" aca="1" ref="H3068" ca="1">_FV(A3068,"Open")</f>
        <v>50.19</v>
      </c>
      <c r="I3068" s="23" cm="1">
        <f t="array" aca="1" ref="I3068" ca="1">_FV(A3068,"Low")</f>
        <v>50.19</v>
      </c>
      <c r="J3068" s="23" cm="1">
        <f t="array" aca="1" ref="J3068" ca="1">_FV(A3068,"High")</f>
        <v>50.22</v>
      </c>
      <c r="K3068" s="23" cm="1">
        <f t="array" aca="1" ref="K3068" ca="1">_FV(A3068,"Previous close",TRUE)</f>
        <v>50.2</v>
      </c>
      <c r="L3068" s="26"/>
      <c r="M3068" s="23" cm="1">
        <f t="array" aca="1" ref="M3068" ca="1">_FV(A3068,"52 week low",TRUE)</f>
        <v>49.86</v>
      </c>
      <c r="N3068" s="23" cm="1">
        <f t="array" aca="1" ref="N3068" ca="1">_FV(A3068,"52 week high",TRUE)</f>
        <v>50.37</v>
      </c>
      <c r="O3068" s="8" cm="1">
        <f t="array" aca="1" ref="O3068" ca="1">_FV(A3068,"Volume")</f>
        <v>537386</v>
      </c>
      <c r="P3068" s="7" cm="1">
        <f t="array" aca="1" ref="P3068" ca="1">_FV(A3068,"Volume average",TRUE)</f>
        <v>565084</v>
      </c>
      <c r="Q3068" t="s">
        <v>190</v>
      </c>
      <c r="T3068" s="25" cm="1">
        <f t="array" aca="1" ref="T3068" ca="1">_FV(A3068,"Expense ratio",TRUE)</f>
        <v>2.2000000000000001E-3</v>
      </c>
      <c r="U3068" s="24" cm="1">
        <f t="array" aca="1" ref="U3068" ca="1">_FV(A3068,"Market cap",TRUE)</f>
        <v>2755733865.7199998</v>
      </c>
      <c r="V3068" s="16"/>
      <c r="W3068" s="16"/>
      <c r="Z3068" s="18"/>
      <c r="AA3068" s="20"/>
      <c r="AB3068" s="20"/>
      <c r="AC3068" s="21">
        <v>554622</v>
      </c>
      <c r="AE3068" s="18"/>
      <c r="AF3068" s="20"/>
      <c r="AI3068" s="21"/>
      <c r="AJ3068" s="18"/>
      <c r="AL3068" s="18"/>
      <c r="AM3068" s="18"/>
      <c r="AN3068" t="s">
        <v>73</v>
      </c>
      <c r="AO3068" t="str" cm="1">
        <f t="array" aca="1" ref="AO3068" ca="1">_FV(A3068,"Currency")</f>
        <v>USD</v>
      </c>
      <c r="AP3068" t="str" cm="1">
        <f t="array" aca="1" ref="AP3068" ca="1">_FV(A3068,"Exchange")</f>
        <v>NYSE Arca</v>
      </c>
      <c r="AQ3068" s="6" t="str" cm="1">
        <f t="array" aca="1" ref="AQ3068" ca="1">_FV(A3068,"Exchange abbreviation",TRUE)</f>
        <v>ARCX</v>
      </c>
      <c r="AR3068" t="str" cm="1">
        <f t="array" aca="1" ref="AR3068" ca="1">_FV(A3068,"Instrument type",TRUE)</f>
        <v>ETF</v>
      </c>
    </row>
    <row r="3069" spans="1:44" ht="18.75" customHeight="1" x14ac:dyDescent="0.25">
      <c r="A3069" t="e" vm="3081">
        <v>#VALUE!</v>
      </c>
      <c r="B3069" t="s">
        <v>8223</v>
      </c>
      <c r="C3069" t="s">
        <v>8224</v>
      </c>
      <c r="D3069" s="31" cm="1">
        <f t="array" aca="1" ref="D3069" ca="1">_FV(A3069,"Last trade time",TRUE)</f>
        <v>45824.840277812502</v>
      </c>
      <c r="E3069" s="23" cm="1">
        <f t="array" aca="1" ref="E3069" ca="1">_FV(A3069,"Price")</f>
        <v>47.73</v>
      </c>
      <c r="F3069" s="27" cm="1">
        <f t="array" aca="1" ref="F3069" ca="1">_FV(A3069,"Change (%)",TRUE)</f>
        <v>2.4069999999999999E-3</v>
      </c>
      <c r="G3069" s="26" cm="1">
        <f t="array" aca="1" ref="G3069" ca="1">_FV(A3069,"Change")</f>
        <v>0.11459999999999999</v>
      </c>
      <c r="H3069" s="23" cm="1">
        <f t="array" aca="1" ref="H3069" ca="1">_FV(A3069,"Open")</f>
        <v>47.73</v>
      </c>
      <c r="I3069" s="23" cm="1">
        <f t="array" aca="1" ref="I3069" ca="1">_FV(A3069,"Low")</f>
        <v>47.67</v>
      </c>
      <c r="J3069" s="23" cm="1">
        <f t="array" aca="1" ref="J3069" ca="1">_FV(A3069,"High")</f>
        <v>47.754199999999997</v>
      </c>
      <c r="K3069" s="23" cm="1">
        <f t="array" aca="1" ref="K3069" ca="1">_FV(A3069,"Previous close",TRUE)</f>
        <v>47.615400000000001</v>
      </c>
      <c r="L3069" s="26"/>
      <c r="M3069" s="23" cm="1">
        <f t="array" aca="1" ref="M3069" ca="1">_FV(A3069,"52 week low",TRUE)</f>
        <v>42.33</v>
      </c>
      <c r="N3069" s="23" cm="1">
        <f t="array" aca="1" ref="N3069" ca="1">_FV(A3069,"52 week high",TRUE)</f>
        <v>48.99</v>
      </c>
      <c r="O3069" s="8" cm="1">
        <f t="array" aca="1" ref="O3069" ca="1">_FV(A3069,"Volume")</f>
        <v>14807</v>
      </c>
      <c r="P3069" s="7" cm="1">
        <f t="array" aca="1" ref="P3069" ca="1">_FV(A3069,"Volume average",TRUE)</f>
        <v>138497</v>
      </c>
      <c r="Q3069" t="s">
        <v>224</v>
      </c>
      <c r="T3069" s="25" cm="1">
        <f t="array" aca="1" ref="T3069" ca="1">_FV(A3069,"Expense ratio",TRUE)</f>
        <v>2.2000000000000001E-3</v>
      </c>
      <c r="U3069" s="24" cm="1">
        <f t="array" aca="1" ref="U3069" ca="1">_FV(A3069,"Market cap",TRUE)</f>
        <v>361892104.01999998</v>
      </c>
      <c r="V3069" s="16"/>
      <c r="W3069" s="16"/>
      <c r="X3069" t="s">
        <v>8225</v>
      </c>
      <c r="Z3069" s="18"/>
      <c r="AB3069" s="20"/>
      <c r="AC3069" s="21">
        <v>140510</v>
      </c>
      <c r="AE3069" s="18"/>
      <c r="AF3069" s="20"/>
      <c r="AI3069" s="21"/>
      <c r="AJ3069" s="18"/>
      <c r="AL3069" s="18"/>
      <c r="AM3069" s="18"/>
      <c r="AN3069" t="s">
        <v>73</v>
      </c>
      <c r="AO3069" t="str" cm="1">
        <f t="array" aca="1" ref="AO3069" ca="1">_FV(A3069,"Currency")</f>
        <v>USD</v>
      </c>
      <c r="AP3069" t="str" cm="1">
        <f t="array" aca="1" ref="AP3069" ca="1">_FV(A3069,"Exchange")</f>
        <v>NYSE Arca</v>
      </c>
      <c r="AQ3069" s="6" t="str" cm="1">
        <f t="array" aca="1" ref="AQ3069" ca="1">_FV(A3069,"Exchange abbreviation",TRUE)</f>
        <v>ARCX</v>
      </c>
      <c r="AR3069" t="str" cm="1">
        <f t="array" aca="1" ref="AR3069" ca="1">_FV(A3069,"Instrument type",TRUE)</f>
        <v>ETF</v>
      </c>
    </row>
    <row r="3070" spans="1:44" ht="18.75" customHeight="1" x14ac:dyDescent="0.25">
      <c r="A3070" t="e" vm="3082">
        <v>#VALUE!</v>
      </c>
      <c r="B3070" t="s">
        <v>8226</v>
      </c>
      <c r="C3070" t="s">
        <v>8227</v>
      </c>
      <c r="D3070" s="31" cm="1">
        <f t="array" aca="1" ref="D3070" ca="1">_FV(A3070,"Last trade time",TRUE)</f>
        <v>45824.840277789066</v>
      </c>
      <c r="E3070" s="23" cm="1">
        <f t="array" aca="1" ref="E3070" ca="1">_FV(A3070,"Price")</f>
        <v>30.65</v>
      </c>
      <c r="F3070" s="27" cm="1">
        <f t="array" aca="1" ref="F3070" ca="1">_FV(A3070,"Change (%)",TRUE)</f>
        <v>8.2240000000000004E-3</v>
      </c>
      <c r="G3070" s="26" cm="1">
        <f t="array" aca="1" ref="G3070" ca="1">_FV(A3070,"Change")</f>
        <v>0.25</v>
      </c>
      <c r="H3070" s="23" cm="1">
        <f t="array" aca="1" ref="H3070" ca="1">_FV(A3070,"Open")</f>
        <v>30.53</v>
      </c>
      <c r="I3070" s="23" cm="1">
        <f t="array" aca="1" ref="I3070" ca="1">_FV(A3070,"Low")</f>
        <v>30.5</v>
      </c>
      <c r="J3070" s="23" cm="1">
        <f t="array" aca="1" ref="J3070" ca="1">_FV(A3070,"High")</f>
        <v>30.72</v>
      </c>
      <c r="K3070" s="23" cm="1">
        <f t="array" aca="1" ref="K3070" ca="1">_FV(A3070,"Previous close",TRUE)</f>
        <v>30.4</v>
      </c>
      <c r="L3070" s="26"/>
      <c r="M3070" s="23" cm="1">
        <f t="array" aca="1" ref="M3070" ca="1">_FV(A3070,"52 week low",TRUE)</f>
        <v>26.26</v>
      </c>
      <c r="N3070" s="23" cm="1">
        <f t="array" aca="1" ref="N3070" ca="1">_FV(A3070,"52 week high",TRUE)</f>
        <v>32.780099999999997</v>
      </c>
      <c r="O3070" s="8" cm="1">
        <f t="array" aca="1" ref="O3070" ca="1">_FV(A3070,"Volume")</f>
        <v>778353</v>
      </c>
      <c r="P3070" s="7" cm="1">
        <f t="array" aca="1" ref="P3070" ca="1">_FV(A3070,"Volume average",TRUE)</f>
        <v>671128</v>
      </c>
      <c r="Q3070" t="s">
        <v>1641</v>
      </c>
      <c r="R3070" t="s">
        <v>155</v>
      </c>
      <c r="S3070" t="s">
        <v>6388</v>
      </c>
      <c r="T3070" s="25" cm="1">
        <f t="array" aca="1" ref="T3070" ca="1">_FV(A3070,"Expense ratio",TRUE)</f>
        <v>2.2000000000000001E-3</v>
      </c>
      <c r="U3070" s="24" cm="1">
        <f t="array" aca="1" ref="U3070" ca="1">_FV(A3070,"Market cap",TRUE)</f>
        <v>3391363363.5999999</v>
      </c>
      <c r="V3070" s="4">
        <v>3391363328</v>
      </c>
      <c r="W3070" s="4">
        <v>3391363328</v>
      </c>
      <c r="Y3070" t="s">
        <v>804</v>
      </c>
      <c r="Z3070" s="5">
        <v>30.317</v>
      </c>
      <c r="AA3070" s="5">
        <v>15.860207000000001</v>
      </c>
      <c r="AB3070" s="5">
        <v>1.77E-2</v>
      </c>
      <c r="AC3070" s="4">
        <v>749447</v>
      </c>
      <c r="AE3070" s="5">
        <v>1.7855108867823819</v>
      </c>
      <c r="AF3070" s="5">
        <v>6.6806469356060596</v>
      </c>
      <c r="AI3070" s="4">
        <v>749447</v>
      </c>
      <c r="AJ3070" s="5">
        <v>22730727.510000002</v>
      </c>
      <c r="AL3070" s="5">
        <v>32.78</v>
      </c>
      <c r="AM3070" s="5">
        <v>26.26</v>
      </c>
      <c r="AN3070" t="s">
        <v>82</v>
      </c>
      <c r="AO3070" t="str" cm="1">
        <f t="array" aca="1" ref="AO3070" ca="1">_FV(A3070,"Currency")</f>
        <v>USD</v>
      </c>
      <c r="AP3070" t="str" cm="1">
        <f t="array" aca="1" ref="AP3070" ca="1">_FV(A3070,"Exchange")</f>
        <v>NYSE Arca</v>
      </c>
      <c r="AQ3070" s="6" t="str" cm="1">
        <f t="array" aca="1" ref="AQ3070" ca="1">_FV(A3070,"Exchange abbreviation",TRUE)</f>
        <v>ARCX</v>
      </c>
      <c r="AR3070" t="str" cm="1">
        <f t="array" aca="1" ref="AR3070" ca="1">_FV(A3070,"Instrument type",TRUE)</f>
        <v>ETF</v>
      </c>
    </row>
    <row r="3071" spans="1:44" ht="18.75" customHeight="1" x14ac:dyDescent="0.25">
      <c r="A3071" t="e" vm="3083">
        <v>#VALUE!</v>
      </c>
      <c r="B3071" t="s">
        <v>8228</v>
      </c>
      <c r="C3071" t="s">
        <v>8229</v>
      </c>
      <c r="D3071" s="31" cm="1">
        <f t="array" aca="1" ref="D3071" ca="1">_FV(A3071,"Last trade time",TRUE)</f>
        <v>45824.843750057815</v>
      </c>
      <c r="E3071" s="23" cm="1">
        <f t="array" aca="1" ref="E3071" ca="1">_FV(A3071,"Price")</f>
        <v>53.9</v>
      </c>
      <c r="F3071" s="27" cm="1">
        <f t="array" aca="1" ref="F3071" ca="1">_FV(A3071,"Change (%)",TRUE)</f>
        <v>-7.4160000000000003E-4</v>
      </c>
      <c r="G3071" s="26" cm="1">
        <f t="array" aca="1" ref="G3071" ca="1">_FV(A3071,"Change")</f>
        <v>-0.04</v>
      </c>
      <c r="H3071" s="23" cm="1">
        <f t="array" aca="1" ref="H3071" ca="1">_FV(A3071,"Open")</f>
        <v>53.95</v>
      </c>
      <c r="I3071" s="23" cm="1">
        <f t="array" aca="1" ref="I3071" ca="1">_FV(A3071,"Low")</f>
        <v>53.9</v>
      </c>
      <c r="J3071" s="23" cm="1">
        <f t="array" aca="1" ref="J3071" ca="1">_FV(A3071,"High")</f>
        <v>54.055</v>
      </c>
      <c r="K3071" s="23" cm="1">
        <f t="array" aca="1" ref="K3071" ca="1">_FV(A3071,"Previous close",TRUE)</f>
        <v>53.94</v>
      </c>
      <c r="L3071" s="26"/>
      <c r="M3071" s="23" cm="1">
        <f t="array" aca="1" ref="M3071" ca="1">_FV(A3071,"52 week low",TRUE)</f>
        <v>51.92</v>
      </c>
      <c r="N3071" s="23" cm="1">
        <f t="array" aca="1" ref="N3071" ca="1">_FV(A3071,"52 week high",TRUE)</f>
        <v>55.46</v>
      </c>
      <c r="O3071" s="8" cm="1">
        <f t="array" aca="1" ref="O3071" ca="1">_FV(A3071,"Volume")</f>
        <v>76609</v>
      </c>
      <c r="P3071" s="7" cm="1">
        <f t="array" aca="1" ref="P3071" ca="1">_FV(A3071,"Volume average",TRUE)</f>
        <v>120396</v>
      </c>
      <c r="Q3071" t="s">
        <v>6216</v>
      </c>
      <c r="S3071" t="s">
        <v>6388</v>
      </c>
      <c r="T3071" s="25" cm="1">
        <f t="array" aca="1" ref="T3071" ca="1">_FV(A3071,"Expense ratio",TRUE)</f>
        <v>2.2000000000000001E-3</v>
      </c>
      <c r="U3071" s="24" cm="1">
        <f t="array" aca="1" ref="U3071" ca="1">_FV(A3071,"Market cap",TRUE)</f>
        <v>1527576534</v>
      </c>
      <c r="V3071" s="4">
        <v>1527576576</v>
      </c>
      <c r="W3071" s="4">
        <v>1527576576</v>
      </c>
      <c r="Y3071" t="s">
        <v>3214</v>
      </c>
      <c r="Z3071" s="5">
        <v>53.542499999999997</v>
      </c>
      <c r="AA3071" s="20"/>
      <c r="AB3071" s="5">
        <v>3.6499999999999998E-2</v>
      </c>
      <c r="AC3071" s="4">
        <v>142128</v>
      </c>
      <c r="AE3071" s="5">
        <v>1.832742569868784</v>
      </c>
      <c r="AF3071" s="5">
        <v>4.7484419102950426</v>
      </c>
      <c r="AI3071" s="4">
        <v>142128</v>
      </c>
      <c r="AJ3071" s="5">
        <v>7618771.4399999985</v>
      </c>
      <c r="AL3071" s="5">
        <v>55.46</v>
      </c>
      <c r="AM3071" s="5">
        <v>51.92</v>
      </c>
      <c r="AN3071" t="s">
        <v>90</v>
      </c>
      <c r="AO3071" t="str" cm="1">
        <f t="array" aca="1" ref="AO3071" ca="1">_FV(A3071,"Currency")</f>
        <v>USD</v>
      </c>
      <c r="AP3071" t="str" cm="1">
        <f t="array" aca="1" ref="AP3071" ca="1">_FV(A3071,"Exchange")</f>
        <v>Nasdaq Stock Market</v>
      </c>
      <c r="AQ3071" s="6" t="str" cm="1">
        <f t="array" aca="1" ref="AQ3071" ca="1">_FV(A3071,"Exchange abbreviation",TRUE)</f>
        <v>XNAS</v>
      </c>
      <c r="AR3071" t="str" cm="1">
        <f t="array" aca="1" ref="AR3071" ca="1">_FV(A3071,"Instrument type",TRUE)</f>
        <v>ETF</v>
      </c>
    </row>
    <row r="3072" spans="1:44" ht="18.75" customHeight="1" x14ac:dyDescent="0.25">
      <c r="A3072" t="e" vm="3084">
        <v>#VALUE!</v>
      </c>
      <c r="B3072" t="s">
        <v>8230</v>
      </c>
      <c r="C3072" t="s">
        <v>8231</v>
      </c>
      <c r="D3072" s="31" cm="1">
        <f t="array" aca="1" ref="D3072" ca="1">_FV(A3072,"Last trade time",TRUE)</f>
        <v>45824.840277823438</v>
      </c>
      <c r="E3072" s="23" cm="1">
        <f t="array" aca="1" ref="E3072" ca="1">_FV(A3072,"Price")</f>
        <v>23.84</v>
      </c>
      <c r="F3072" s="27" cm="1">
        <f t="array" aca="1" ref="F3072" ca="1">_FV(A3072,"Change (%)",TRUE)</f>
        <v>-1.6750000000000001E-3</v>
      </c>
      <c r="G3072" s="26" cm="1">
        <f t="array" aca="1" ref="G3072" ca="1">_FV(A3072,"Change")</f>
        <v>-0.04</v>
      </c>
      <c r="H3072" s="23" cm="1">
        <f t="array" aca="1" ref="H3072" ca="1">_FV(A3072,"Open")</f>
        <v>23.915299999999998</v>
      </c>
      <c r="I3072" s="23" cm="1">
        <f t="array" aca="1" ref="I3072" ca="1">_FV(A3072,"Low")</f>
        <v>23.83</v>
      </c>
      <c r="J3072" s="23" cm="1">
        <f t="array" aca="1" ref="J3072" ca="1">_FV(A3072,"High")</f>
        <v>23.915700000000001</v>
      </c>
      <c r="K3072" s="23" cm="1">
        <f t="array" aca="1" ref="K3072" ca="1">_FV(A3072,"Previous close",TRUE)</f>
        <v>23.88</v>
      </c>
      <c r="L3072" s="26"/>
      <c r="M3072" s="23" cm="1">
        <f t="array" aca="1" ref="M3072" ca="1">_FV(A3072,"52 week low",TRUE)</f>
        <v>22.642800000000001</v>
      </c>
      <c r="N3072" s="23" cm="1">
        <f t="array" aca="1" ref="N3072" ca="1">_FV(A3072,"52 week high",TRUE)</f>
        <v>25.2</v>
      </c>
      <c r="O3072" s="8" cm="1">
        <f t="array" aca="1" ref="O3072" ca="1">_FV(A3072,"Volume")</f>
        <v>115847</v>
      </c>
      <c r="P3072" s="7" cm="1">
        <f t="array" aca="1" ref="P3072" ca="1">_FV(A3072,"Volume average",TRUE)</f>
        <v>14703</v>
      </c>
      <c r="Q3072" t="s">
        <v>72</v>
      </c>
      <c r="T3072" s="25" cm="1">
        <f t="array" aca="1" ref="T3072" ca="1">_FV(A3072,"Expense ratio",TRUE)</f>
        <v>2.2000000000000001E-3</v>
      </c>
      <c r="U3072" s="24" cm="1">
        <f t="array" aca="1" ref="U3072" ca="1">_FV(A3072,"Market cap",TRUE)</f>
        <v>85788663.370000005</v>
      </c>
      <c r="V3072" s="16"/>
      <c r="W3072" s="16"/>
      <c r="Z3072" s="18"/>
      <c r="AA3072" s="20"/>
      <c r="AB3072" s="20"/>
      <c r="AC3072" s="21">
        <v>14817</v>
      </c>
      <c r="AE3072" s="18"/>
      <c r="AF3072" s="20"/>
      <c r="AI3072" s="21"/>
      <c r="AJ3072" s="18"/>
      <c r="AL3072" s="18"/>
      <c r="AM3072" s="18"/>
      <c r="AN3072" t="s">
        <v>73</v>
      </c>
      <c r="AO3072" t="str" cm="1">
        <f t="array" aca="1" ref="AO3072" ca="1">_FV(A3072,"Currency")</f>
        <v>USD</v>
      </c>
      <c r="AP3072" t="str" cm="1">
        <f t="array" aca="1" ref="AP3072" ca="1">_FV(A3072,"Exchange")</f>
        <v>NYSE Arca</v>
      </c>
      <c r="AQ3072" s="6" t="str" cm="1">
        <f t="array" aca="1" ref="AQ3072" ca="1">_FV(A3072,"Exchange abbreviation",TRUE)</f>
        <v>ARCX</v>
      </c>
      <c r="AR3072" t="str" cm="1">
        <f t="array" aca="1" ref="AR3072" ca="1">_FV(A3072,"Instrument type",TRUE)</f>
        <v>ETF</v>
      </c>
    </row>
    <row r="3073" spans="1:44" ht="18.75" customHeight="1" x14ac:dyDescent="0.25">
      <c r="A3073" t="e" vm="3085">
        <v>#VALUE!</v>
      </c>
      <c r="B3073" t="s">
        <v>8232</v>
      </c>
      <c r="C3073" t="s">
        <v>8233</v>
      </c>
      <c r="D3073" s="31" cm="1">
        <f t="array" aca="1" ref="D3073" ca="1">_FV(A3073,"Last trade time",TRUE)</f>
        <v>45824.84027780078</v>
      </c>
      <c r="E3073" s="23" cm="1">
        <f t="array" aca="1" ref="E3073" ca="1">_FV(A3073,"Price")</f>
        <v>44.36</v>
      </c>
      <c r="F3073" s="27" cm="1">
        <f t="array" aca="1" ref="F3073" ca="1">_FV(A3073,"Change (%)",TRUE)</f>
        <v>-1.351E-3</v>
      </c>
      <c r="G3073" s="26" cm="1">
        <f t="array" aca="1" ref="G3073" ca="1">_FV(A3073,"Change")</f>
        <v>-0.06</v>
      </c>
      <c r="H3073" s="23" cm="1">
        <f t="array" aca="1" ref="H3073" ca="1">_FV(A3073,"Open")</f>
        <v>44.42</v>
      </c>
      <c r="I3073" s="23" cm="1">
        <f t="array" aca="1" ref="I3073" ca="1">_FV(A3073,"Low")</f>
        <v>44.33</v>
      </c>
      <c r="J3073" s="23" cm="1">
        <f t="array" aca="1" ref="J3073" ca="1">_FV(A3073,"High")</f>
        <v>44.500100000000003</v>
      </c>
      <c r="K3073" s="23" cm="1">
        <f t="array" aca="1" ref="K3073" ca="1">_FV(A3073,"Previous close",TRUE)</f>
        <v>44.42</v>
      </c>
      <c r="L3073" s="26"/>
      <c r="M3073" s="23" cm="1">
        <f t="array" aca="1" ref="M3073" ca="1">_FV(A3073,"52 week low",TRUE)</f>
        <v>43.451799999999999</v>
      </c>
      <c r="N3073" s="23" cm="1">
        <f t="array" aca="1" ref="N3073" ca="1">_FV(A3073,"52 week high",TRUE)</f>
        <v>47.06</v>
      </c>
      <c r="O3073" s="8" cm="1">
        <f t="array" aca="1" ref="O3073" ca="1">_FV(A3073,"Volume")</f>
        <v>1933408</v>
      </c>
      <c r="P3073" s="7" cm="1">
        <f t="array" aca="1" ref="P3073" ca="1">_FV(A3073,"Volume average",TRUE)</f>
        <v>502882</v>
      </c>
      <c r="Q3073" t="s">
        <v>3918</v>
      </c>
      <c r="S3073" t="s">
        <v>4145</v>
      </c>
      <c r="T3073" s="25" cm="1">
        <f t="array" aca="1" ref="T3073" ca="1">_FV(A3073,"Expense ratio",TRUE)</f>
        <v>2.2000000000000001E-3</v>
      </c>
      <c r="U3073" s="24" cm="1">
        <f t="array" aca="1" ref="U3073" ca="1">_FV(A3073,"Market cap",TRUE)</f>
        <v>5459070135.7700005</v>
      </c>
      <c r="V3073" s="4">
        <v>5459069952</v>
      </c>
      <c r="W3073" s="4">
        <v>5459069952</v>
      </c>
      <c r="Y3073" t="s">
        <v>2563</v>
      </c>
      <c r="Z3073" s="5">
        <v>44.02</v>
      </c>
      <c r="AA3073" s="20"/>
      <c r="AB3073" s="5">
        <v>5.4899997999999998E-2</v>
      </c>
      <c r="AC3073" s="4">
        <v>725063</v>
      </c>
      <c r="AE3073" s="5">
        <v>1.816331020498096</v>
      </c>
      <c r="AF3073" s="5">
        <v>4.1202455968057938</v>
      </c>
      <c r="AI3073" s="4">
        <v>725063</v>
      </c>
      <c r="AJ3073" s="5">
        <v>31917273.260000002</v>
      </c>
      <c r="AL3073" s="5">
        <v>47.06</v>
      </c>
      <c r="AM3073" s="5">
        <v>43.45</v>
      </c>
      <c r="AN3073" t="s">
        <v>82</v>
      </c>
      <c r="AO3073" t="str" cm="1">
        <f t="array" aca="1" ref="AO3073" ca="1">_FV(A3073,"Currency")</f>
        <v>USD</v>
      </c>
      <c r="AP3073" t="str" cm="1">
        <f t="array" aca="1" ref="AP3073" ca="1">_FV(A3073,"Exchange")</f>
        <v>NYSE Arca</v>
      </c>
      <c r="AQ3073" s="6" t="str" cm="1">
        <f t="array" aca="1" ref="AQ3073" ca="1">_FV(A3073,"Exchange abbreviation",TRUE)</f>
        <v>ARCX</v>
      </c>
      <c r="AR3073" t="str" cm="1">
        <f t="array" aca="1" ref="AR3073" ca="1">_FV(A3073,"Instrument type",TRUE)</f>
        <v>ETF</v>
      </c>
    </row>
    <row r="3074" spans="1:44" ht="18.75" customHeight="1" x14ac:dyDescent="0.25">
      <c r="A3074" t="e" vm="3086">
        <v>#VALUE!</v>
      </c>
      <c r="B3074" t="s">
        <v>8234</v>
      </c>
      <c r="C3074" t="s">
        <v>8235</v>
      </c>
      <c r="D3074" s="31" cm="1">
        <f t="array" aca="1" ref="D3074" ca="1">_FV(A3074,"Last trade time",TRUE)</f>
        <v>45824.84027780078</v>
      </c>
      <c r="E3074" s="23" cm="1">
        <f t="array" aca="1" ref="E3074" ca="1">_FV(A3074,"Price")</f>
        <v>26.92</v>
      </c>
      <c r="F3074" s="27" cm="1">
        <f t="array" aca="1" ref="F3074" ca="1">_FV(A3074,"Change (%)",TRUE)</f>
        <v>1.116E-3</v>
      </c>
      <c r="G3074" s="26" cm="1">
        <f t="array" aca="1" ref="G3074" ca="1">_FV(A3074,"Change")</f>
        <v>0.03</v>
      </c>
      <c r="H3074" s="23" cm="1">
        <f t="array" aca="1" ref="H3074" ca="1">_FV(A3074,"Open")</f>
        <v>27.03</v>
      </c>
      <c r="I3074" s="23" cm="1">
        <f t="array" aca="1" ref="I3074" ca="1">_FV(A3074,"Low")</f>
        <v>26.840199999999999</v>
      </c>
      <c r="J3074" s="23" cm="1">
        <f t="array" aca="1" ref="J3074" ca="1">_FV(A3074,"High")</f>
        <v>27.2</v>
      </c>
      <c r="K3074" s="23" cm="1">
        <f t="array" aca="1" ref="K3074" ca="1">_FV(A3074,"Previous close",TRUE)</f>
        <v>26.89</v>
      </c>
      <c r="L3074" s="26"/>
      <c r="M3074" s="23" cm="1">
        <f t="array" aca="1" ref="M3074" ca="1">_FV(A3074,"52 week low",TRUE)</f>
        <v>22.9</v>
      </c>
      <c r="N3074" s="23" cm="1">
        <f t="array" aca="1" ref="N3074" ca="1">_FV(A3074,"52 week high",TRUE)</f>
        <v>29.389900000000001</v>
      </c>
      <c r="O3074" s="8" cm="1">
        <f t="array" aca="1" ref="O3074" ca="1">_FV(A3074,"Volume")</f>
        <v>207481</v>
      </c>
      <c r="P3074" s="7" cm="1">
        <f t="array" aca="1" ref="P3074" ca="1">_FV(A3074,"Volume average",TRUE)</f>
        <v>281920</v>
      </c>
      <c r="Q3074" t="s">
        <v>3963</v>
      </c>
      <c r="S3074" t="s">
        <v>6388</v>
      </c>
      <c r="T3074" s="25" cm="1">
        <f t="array" aca="1" ref="T3074" ca="1">_FV(A3074,"Expense ratio",TRUE)</f>
        <v>2.2000000000000001E-3</v>
      </c>
      <c r="U3074" s="24" cm="1">
        <f t="array" aca="1" ref="U3074" ca="1">_FV(A3074,"Market cap",TRUE)</f>
        <v>2457089543.8000002</v>
      </c>
      <c r="V3074" s="4">
        <v>2457089536</v>
      </c>
      <c r="W3074" s="4">
        <v>2457089536</v>
      </c>
      <c r="Y3074" t="s">
        <v>804</v>
      </c>
      <c r="Z3074" s="5">
        <v>26.8628</v>
      </c>
      <c r="AA3074" s="5">
        <v>26.482316999999998</v>
      </c>
      <c r="AB3074" s="5">
        <v>3.56E-2</v>
      </c>
      <c r="AC3074" s="4">
        <v>316985</v>
      </c>
      <c r="AE3074" s="5">
        <v>6.3069517561437971</v>
      </c>
      <c r="AF3074" s="5">
        <v>10.95997219621465</v>
      </c>
      <c r="AI3074" s="4">
        <v>316985</v>
      </c>
      <c r="AJ3074" s="5">
        <v>8514217.0999999996</v>
      </c>
      <c r="AL3074" s="5">
        <v>29.39</v>
      </c>
      <c r="AM3074" s="5">
        <v>22.9</v>
      </c>
      <c r="AN3074" t="s">
        <v>90</v>
      </c>
      <c r="AO3074" t="str" cm="1">
        <f t="array" aca="1" ref="AO3074" ca="1">_FV(A3074,"Currency")</f>
        <v>USD</v>
      </c>
      <c r="AP3074" t="str" cm="1">
        <f t="array" aca="1" ref="AP3074" ca="1">_FV(A3074,"Exchange")</f>
        <v>NYSE Arca</v>
      </c>
      <c r="AQ3074" s="6" t="str" cm="1">
        <f t="array" aca="1" ref="AQ3074" ca="1">_FV(A3074,"Exchange abbreviation",TRUE)</f>
        <v>ARCX</v>
      </c>
      <c r="AR3074" t="str" cm="1">
        <f t="array" aca="1" ref="AR3074" ca="1">_FV(A3074,"Instrument type",TRUE)</f>
        <v>ETF</v>
      </c>
    </row>
    <row r="3075" spans="1:44" ht="18.75" customHeight="1" x14ac:dyDescent="0.25">
      <c r="A3075" t="e" vm="3087">
        <v>#VALUE!</v>
      </c>
      <c r="B3075" t="s">
        <v>8236</v>
      </c>
      <c r="C3075" t="s">
        <v>8237</v>
      </c>
      <c r="D3075" s="31" cm="1">
        <f t="array" aca="1" ref="D3075" ca="1">_FV(A3075,"Last trade time",TRUE)</f>
        <v>45824.878131435158</v>
      </c>
      <c r="E3075" s="23" cm="1">
        <f t="array" aca="1" ref="E3075" ca="1">_FV(A3075,"Price")</f>
        <v>30.74</v>
      </c>
      <c r="F3075" s="27" cm="1">
        <f t="array" aca="1" ref="F3075" ca="1">_FV(A3075,"Change (%)",TRUE)</f>
        <v>3.3624999999999995E-2</v>
      </c>
      <c r="G3075" s="26" cm="1">
        <f t="array" aca="1" ref="G3075" ca="1">_FV(A3075,"Change")</f>
        <v>1</v>
      </c>
      <c r="H3075" s="23" cm="1">
        <f t="array" aca="1" ref="H3075" ca="1">_FV(A3075,"Open")</f>
        <v>30.17</v>
      </c>
      <c r="I3075" s="23" cm="1">
        <f t="array" aca="1" ref="I3075" ca="1">_FV(A3075,"Low")</f>
        <v>30.12</v>
      </c>
      <c r="J3075" s="23" cm="1">
        <f t="array" aca="1" ref="J3075" ca="1">_FV(A3075,"High")</f>
        <v>30.81</v>
      </c>
      <c r="K3075" s="23" cm="1">
        <f t="array" aca="1" ref="K3075" ca="1">_FV(A3075,"Previous close",TRUE)</f>
        <v>29.74</v>
      </c>
      <c r="L3075" s="26"/>
      <c r="M3075" s="23" cm="1">
        <f t="array" aca="1" ref="M3075" ca="1">_FV(A3075,"52 week low",TRUE)</f>
        <v>14.02</v>
      </c>
      <c r="N3075" s="23" cm="1">
        <f t="array" aca="1" ref="N3075" ca="1">_FV(A3075,"52 week high",TRUE)</f>
        <v>31.67</v>
      </c>
      <c r="O3075" s="8" cm="1">
        <f t="array" aca="1" ref="O3075" ca="1">_FV(A3075,"Volume")</f>
        <v>115121</v>
      </c>
      <c r="P3075" s="7" cm="1">
        <f t="array" aca="1" ref="P3075" ca="1">_FV(A3075,"Volume average",TRUE)</f>
        <v>132409</v>
      </c>
      <c r="Q3075" t="s">
        <v>204</v>
      </c>
      <c r="S3075" t="s">
        <v>8238</v>
      </c>
      <c r="T3075" s="25" cm="1">
        <f t="array" aca="1" ref="T3075" ca="1">_FV(A3075,"Expense ratio",TRUE)</f>
        <v>2.2000000000000001E-3</v>
      </c>
      <c r="U3075" s="24" cm="1">
        <f t="array" aca="1" ref="U3075" ca="1">_FV(A3075,"Market cap",TRUE)</f>
        <v>628890112.16999996</v>
      </c>
      <c r="V3075" s="17">
        <v>628890112</v>
      </c>
      <c r="W3075" s="17">
        <v>628890112</v>
      </c>
      <c r="X3075" t="s">
        <v>8239</v>
      </c>
      <c r="Y3075" t="s">
        <v>1037</v>
      </c>
      <c r="Z3075" s="19">
        <v>29.520700000000001</v>
      </c>
      <c r="AB3075" s="17">
        <v>0</v>
      </c>
      <c r="AC3075" s="17">
        <v>256338</v>
      </c>
      <c r="AE3075" s="19">
        <v>11.578949627578931</v>
      </c>
      <c r="AF3075" s="19">
        <v>53.776889059957632</v>
      </c>
      <c r="AI3075" s="17">
        <v>256338</v>
      </c>
      <c r="AJ3075" s="19">
        <v>7556844.2400000002</v>
      </c>
      <c r="AL3075" s="19">
        <v>31.67</v>
      </c>
      <c r="AM3075" s="19">
        <v>14.02</v>
      </c>
      <c r="AN3075" t="s">
        <v>90</v>
      </c>
      <c r="AO3075" t="str" cm="1">
        <f t="array" aca="1" ref="AO3075" ca="1">_FV(A3075,"Currency")</f>
        <v>USD</v>
      </c>
      <c r="AP3075" t="str" cm="1">
        <f t="array" aca="1" ref="AP3075" ca="1">_FV(A3075,"Exchange")</f>
        <v>Nasdaq Stock Market</v>
      </c>
      <c r="AQ3075" s="6" t="str" cm="1">
        <f t="array" aca="1" ref="AQ3075" ca="1">_FV(A3075,"Exchange abbreviation",TRUE)</f>
        <v>XNAS</v>
      </c>
      <c r="AR3075" t="str" cm="1">
        <f t="array" aca="1" ref="AR3075" ca="1">_FV(A3075,"Instrument type",TRUE)</f>
        <v>ETF</v>
      </c>
    </row>
    <row r="3076" spans="1:44" ht="18.75" customHeight="1" x14ac:dyDescent="0.25">
      <c r="A3076" t="e" vm="3088">
        <v>#VALUE!</v>
      </c>
      <c r="B3076" t="s">
        <v>8240</v>
      </c>
      <c r="C3076" t="s">
        <v>8241</v>
      </c>
      <c r="D3076" s="31" cm="1">
        <f t="array" aca="1" ref="D3076" ca="1">_FV(A3076,"Last trade time",TRUE)</f>
        <v>45824.94242997656</v>
      </c>
      <c r="E3076" s="23" cm="1">
        <f t="array" aca="1" ref="E3076" ca="1">_FV(A3076,"Price")</f>
        <v>61.8</v>
      </c>
      <c r="F3076" s="27" cm="1">
        <f t="array" aca="1" ref="F3076" ca="1">_FV(A3076,"Change (%)",TRUE)</f>
        <v>3.4483E-2</v>
      </c>
      <c r="G3076" s="26" cm="1">
        <f t="array" aca="1" ref="G3076" ca="1">_FV(A3076,"Change")</f>
        <v>2.06</v>
      </c>
      <c r="H3076" s="23" cm="1">
        <f t="array" aca="1" ref="H3076" ca="1">_FV(A3076,"Open")</f>
        <v>60.6</v>
      </c>
      <c r="I3076" s="23" cm="1">
        <f t="array" aca="1" ref="I3076" ca="1">_FV(A3076,"Low")</f>
        <v>60.51</v>
      </c>
      <c r="J3076" s="23" cm="1">
        <f t="array" aca="1" ref="J3076" ca="1">_FV(A3076,"High")</f>
        <v>61.95</v>
      </c>
      <c r="K3076" s="23" cm="1">
        <f t="array" aca="1" ref="K3076" ca="1">_FV(A3076,"Previous close",TRUE)</f>
        <v>59.74</v>
      </c>
      <c r="L3076" s="26"/>
      <c r="M3076" s="23" cm="1">
        <f t="array" aca="1" ref="M3076" ca="1">_FV(A3076,"52 week low",TRUE)</f>
        <v>28.23</v>
      </c>
      <c r="N3076" s="23" cm="1">
        <f t="array" aca="1" ref="N3076" ca="1">_FV(A3076,"52 week high",TRUE)</f>
        <v>63.7</v>
      </c>
      <c r="O3076" s="8" cm="1">
        <f t="array" aca="1" ref="O3076" ca="1">_FV(A3076,"Volume")</f>
        <v>41567652</v>
      </c>
      <c r="P3076" s="7" cm="1">
        <f t="array" aca="1" ref="P3076" ca="1">_FV(A3076,"Volume average",TRUE)</f>
        <v>45827223</v>
      </c>
      <c r="Q3076" t="s">
        <v>204</v>
      </c>
      <c r="S3076" t="s">
        <v>2067</v>
      </c>
      <c r="T3076" s="25" cm="1">
        <f t="array" aca="1" ref="T3076" ca="1">_FV(A3076,"Expense ratio",TRUE)</f>
        <v>2.2000000000000001E-3</v>
      </c>
      <c r="U3076" s="24" cm="1">
        <f t="array" aca="1" ref="U3076" ca="1">_FV(A3076,"Market cap",TRUE)</f>
        <v>69644295718.279999</v>
      </c>
      <c r="V3076" s="17">
        <v>69644296192</v>
      </c>
      <c r="W3076" s="17">
        <v>69644296192</v>
      </c>
      <c r="Y3076" t="s">
        <v>8242</v>
      </c>
      <c r="Z3076" s="19">
        <v>59.313389999999998</v>
      </c>
      <c r="AB3076" s="17">
        <v>0</v>
      </c>
      <c r="AC3076" s="17">
        <v>43357107</v>
      </c>
      <c r="AE3076" s="19">
        <v>11.55860872193999</v>
      </c>
      <c r="AF3076" s="19">
        <v>53.809762680425173</v>
      </c>
      <c r="AI3076" s="17">
        <v>43357107</v>
      </c>
      <c r="AJ3076" s="19">
        <v>2569342160.8200002</v>
      </c>
      <c r="AL3076" s="19">
        <v>63.7</v>
      </c>
      <c r="AM3076" s="19">
        <v>28.23</v>
      </c>
      <c r="AN3076" t="s">
        <v>82</v>
      </c>
      <c r="AO3076" t="str" cm="1">
        <f t="array" aca="1" ref="AO3076" ca="1">_FV(A3076,"Currency")</f>
        <v>USD</v>
      </c>
      <c r="AP3076" t="str" cm="1">
        <f t="array" aca="1" ref="AP3076" ca="1">_FV(A3076,"Exchange")</f>
        <v>Nasdaq Stock Market</v>
      </c>
      <c r="AQ3076" s="6" t="str" cm="1">
        <f t="array" aca="1" ref="AQ3076" ca="1">_FV(A3076,"Exchange abbreviation",TRUE)</f>
        <v>XNAS</v>
      </c>
      <c r="AR3076" t="str" cm="1">
        <f t="array" aca="1" ref="AR3076" ca="1">_FV(A3076,"Instrument type",TRUE)</f>
        <v>ETF</v>
      </c>
    </row>
    <row r="3077" spans="1:44" ht="18.75" customHeight="1" x14ac:dyDescent="0.25">
      <c r="A3077" t="e" vm="3089">
        <v>#VALUE!</v>
      </c>
      <c r="B3077" t="s">
        <v>8243</v>
      </c>
      <c r="C3077" t="s">
        <v>8244</v>
      </c>
      <c r="D3077" s="31" cm="1">
        <f t="array" aca="1" ref="D3077" ca="1">_FV(A3077,"Last trade time",TRUE)</f>
        <v>45824.840348760939</v>
      </c>
      <c r="E3077" s="23" cm="1">
        <f t="array" aca="1" ref="E3077" ca="1">_FV(A3077,"Price")</f>
        <v>9.5259999999999998</v>
      </c>
      <c r="F3077" s="27" cm="1">
        <f t="array" aca="1" ref="F3077" ca="1">_FV(A3077,"Change (%)",TRUE)</f>
        <v>1.3404000000000001E-2</v>
      </c>
      <c r="G3077" s="26" cm="1">
        <f t="array" aca="1" ref="G3077" ca="1">_FV(A3077,"Change")</f>
        <v>0.126</v>
      </c>
      <c r="H3077" s="23" cm="1">
        <f t="array" aca="1" ref="H3077" ca="1">_FV(A3077,"Open")</f>
        <v>9.67</v>
      </c>
      <c r="I3077" s="23" cm="1">
        <f t="array" aca="1" ref="I3077" ca="1">_FV(A3077,"Low")</f>
        <v>9.5259999999999998</v>
      </c>
      <c r="J3077" s="23" cm="1">
        <f t="array" aca="1" ref="J3077" ca="1">_FV(A3077,"High")</f>
        <v>9.7799999999999994</v>
      </c>
      <c r="K3077" s="23" cm="1">
        <f t="array" aca="1" ref="K3077" ca="1">_FV(A3077,"Previous close",TRUE)</f>
        <v>9.4</v>
      </c>
      <c r="L3077" s="26"/>
      <c r="M3077" s="23" cm="1">
        <f t="array" aca="1" ref="M3077" ca="1">_FV(A3077,"52 week low",TRUE)</f>
        <v>8.7899999999999991</v>
      </c>
      <c r="N3077" s="23" cm="1">
        <f t="array" aca="1" ref="N3077" ca="1">_FV(A3077,"52 week high",TRUE)</f>
        <v>35.369999999999997</v>
      </c>
      <c r="O3077" s="8" cm="1">
        <f t="array" aca="1" ref="O3077" ca="1">_FV(A3077,"Volume")</f>
        <v>5264</v>
      </c>
      <c r="P3077" s="7" cm="1">
        <f t="array" aca="1" ref="P3077" ca="1">_FV(A3077,"Volume average",TRUE)</f>
        <v>14007</v>
      </c>
      <c r="Q3077" t="s">
        <v>1293</v>
      </c>
      <c r="S3077" t="s">
        <v>1441</v>
      </c>
      <c r="T3077" s="25" cm="1">
        <f t="array" aca="1" ref="T3077" ca="1">_FV(A3077,"Expense ratio",TRUE)</f>
        <v>2.2000000000000001E-3</v>
      </c>
      <c r="U3077" s="24" cm="1">
        <f t="array" aca="1" ref="U3077" ca="1">_FV(A3077,"Market cap",TRUE)</f>
        <v>3843261.67</v>
      </c>
      <c r="V3077" s="17">
        <v>3843261</v>
      </c>
      <c r="W3077" s="17">
        <v>3843261</v>
      </c>
      <c r="Y3077" t="s">
        <v>6725</v>
      </c>
      <c r="Z3077" s="19">
        <v>10.0608</v>
      </c>
      <c r="AB3077" s="17">
        <v>0</v>
      </c>
      <c r="AC3077" s="17">
        <v>10449</v>
      </c>
      <c r="AE3077" s="19">
        <v>-43.125763573129838</v>
      </c>
      <c r="AF3077" s="19">
        <v>-70.683260203470283</v>
      </c>
      <c r="AI3077" s="17">
        <v>10449</v>
      </c>
      <c r="AJ3077" s="19">
        <v>105471.1611</v>
      </c>
      <c r="AL3077" s="19">
        <v>35.369999999999997</v>
      </c>
      <c r="AM3077" s="19">
        <v>8.7899999999999991</v>
      </c>
      <c r="AN3077" t="s">
        <v>47</v>
      </c>
      <c r="AO3077" t="str" cm="1">
        <f t="array" aca="1" ref="AO3077" ca="1">_FV(A3077,"Currency")</f>
        <v>USD</v>
      </c>
      <c r="AP3077" t="str" cm="1">
        <f t="array" aca="1" ref="AP3077" ca="1">_FV(A3077,"Exchange")</f>
        <v>CBOE BZX Exchange</v>
      </c>
      <c r="AQ3077" s="6" t="str" cm="1">
        <f t="array" aca="1" ref="AQ3077" ca="1">_FV(A3077,"Exchange abbreviation",TRUE)</f>
        <v>BATS</v>
      </c>
      <c r="AR3077" t="str" cm="1">
        <f t="array" aca="1" ref="AR3077" ca="1">_FV(A3077,"Instrument type",TRUE)</f>
        <v>ETF</v>
      </c>
    </row>
    <row r="3078" spans="1:44" ht="18.75" customHeight="1" x14ac:dyDescent="0.25">
      <c r="A3078" t="e" vm="3090">
        <v>#VALUE!</v>
      </c>
      <c r="B3078" t="s">
        <v>8245</v>
      </c>
      <c r="C3078" t="s">
        <v>8246</v>
      </c>
      <c r="D3078" s="31" cm="1">
        <f t="array" aca="1" ref="D3078" ca="1">_FV(A3078,"Last trade time",TRUE)</f>
        <v>45824.840277789066</v>
      </c>
      <c r="E3078" s="23" cm="1">
        <f t="array" aca="1" ref="E3078" ca="1">_FV(A3078,"Price")</f>
        <v>61.011099999999999</v>
      </c>
      <c r="F3078" s="27" cm="1">
        <f t="array" aca="1" ref="F3078" ca="1">_FV(A3078,"Change (%)",TRUE)</f>
        <v>6.4090000000000006E-3</v>
      </c>
      <c r="G3078" s="26" cm="1">
        <f t="array" aca="1" ref="G3078" ca="1">_FV(A3078,"Change")</f>
        <v>0.38850000000000001</v>
      </c>
      <c r="H3078" s="23" cm="1">
        <f t="array" aca="1" ref="H3078" ca="1">_FV(A3078,"Open")</f>
        <v>61.16</v>
      </c>
      <c r="I3078" s="23" cm="1">
        <f t="array" aca="1" ref="I3078" ca="1">_FV(A3078,"Low")</f>
        <v>61.011099999999999</v>
      </c>
      <c r="J3078" s="23" cm="1">
        <f t="array" aca="1" ref="J3078" ca="1">_FV(A3078,"High")</f>
        <v>61.23</v>
      </c>
      <c r="K3078" s="23" cm="1">
        <f t="array" aca="1" ref="K3078" ca="1">_FV(A3078,"Previous close",TRUE)</f>
        <v>60.622599999999998</v>
      </c>
      <c r="L3078" s="26"/>
      <c r="M3078" s="23" cm="1">
        <f t="array" aca="1" ref="M3078" ca="1">_FV(A3078,"52 week low",TRUE)</f>
        <v>52.83</v>
      </c>
      <c r="N3078" s="23" cm="1">
        <f t="array" aca="1" ref="N3078" ca="1">_FV(A3078,"52 week high",TRUE)</f>
        <v>62.37</v>
      </c>
      <c r="O3078" s="8" cm="1">
        <f t="array" aca="1" ref="O3078" ca="1">_FV(A3078,"Volume")</f>
        <v>1398</v>
      </c>
      <c r="P3078" s="7" cm="1">
        <f t="array" aca="1" ref="P3078" ca="1">_FV(A3078,"Volume average",TRUE)</f>
        <v>3416</v>
      </c>
      <c r="Q3078" t="s">
        <v>119</v>
      </c>
      <c r="T3078" s="25" cm="1">
        <f t="array" aca="1" ref="T3078" ca="1">_FV(A3078,"Expense ratio",TRUE)</f>
        <v>2.0999999999999999E-3</v>
      </c>
      <c r="U3078" s="24" cm="1">
        <f t="array" aca="1" ref="U3078" ca="1">_FV(A3078,"Market cap",TRUE)</f>
        <v>28364046.109999999</v>
      </c>
      <c r="V3078" s="16"/>
      <c r="W3078" s="16"/>
      <c r="X3078" t="s">
        <v>8247</v>
      </c>
      <c r="Z3078" s="18"/>
      <c r="AB3078" s="20"/>
      <c r="AC3078" s="21">
        <v>3562</v>
      </c>
      <c r="AE3078" s="18"/>
      <c r="AF3078" s="20"/>
      <c r="AI3078" s="21"/>
      <c r="AJ3078" s="18"/>
      <c r="AL3078" s="18"/>
      <c r="AM3078" s="18"/>
      <c r="AN3078" t="s">
        <v>73</v>
      </c>
      <c r="AO3078" t="str" cm="1">
        <f t="array" aca="1" ref="AO3078" ca="1">_FV(A3078,"Currency")</f>
        <v>USD</v>
      </c>
      <c r="AP3078" t="str" cm="1">
        <f t="array" aca="1" ref="AP3078" ca="1">_FV(A3078,"Exchange")</f>
        <v>NYSE Arca</v>
      </c>
      <c r="AQ3078" s="6" t="str" cm="1">
        <f t="array" aca="1" ref="AQ3078" ca="1">_FV(A3078,"Exchange abbreviation",TRUE)</f>
        <v>ARCX</v>
      </c>
      <c r="AR3078" t="str" cm="1">
        <f t="array" aca="1" ref="AR3078" ca="1">_FV(A3078,"Instrument type",TRUE)</f>
        <v>ETF</v>
      </c>
    </row>
    <row r="3079" spans="1:44" ht="18.75" customHeight="1" x14ac:dyDescent="0.25">
      <c r="A3079" t="e" vm="3091">
        <v>#VALUE!</v>
      </c>
      <c r="B3079" t="s">
        <v>8248</v>
      </c>
      <c r="C3079" t="s">
        <v>8249</v>
      </c>
      <c r="D3079" s="31" cm="1">
        <f t="array" aca="1" ref="D3079" ca="1">_FV(A3079,"Last trade time",TRUE)</f>
        <v>45824.840325335157</v>
      </c>
      <c r="E3079" s="23" cm="1">
        <f t="array" aca="1" ref="E3079" ca="1">_FV(A3079,"Price")</f>
        <v>47.456099999999999</v>
      </c>
      <c r="F3079" s="27" cm="1">
        <f t="array" aca="1" ref="F3079" ca="1">_FV(A3079,"Change (%)",TRUE)</f>
        <v>8.9210000000000001E-3</v>
      </c>
      <c r="G3079" s="26" cm="1">
        <f t="array" aca="1" ref="G3079" ca="1">_FV(A3079,"Change")</f>
        <v>0.41959999999999997</v>
      </c>
      <c r="H3079" s="23" cm="1">
        <f t="array" aca="1" ref="H3079" ca="1">_FV(A3079,"Open")</f>
        <v>47.456099999999999</v>
      </c>
      <c r="I3079" s="23" cm="1">
        <f t="array" aca="1" ref="I3079" ca="1">_FV(A3079,"Low")</f>
        <v>47.456099999999999</v>
      </c>
      <c r="J3079" s="23" cm="1">
        <f t="array" aca="1" ref="J3079" ca="1">_FV(A3079,"High")</f>
        <v>47.456099999999999</v>
      </c>
      <c r="K3079" s="23" cm="1">
        <f t="array" aca="1" ref="K3079" ca="1">_FV(A3079,"Previous close",TRUE)</f>
        <v>47.036499999999997</v>
      </c>
      <c r="L3079" s="26"/>
      <c r="M3079" s="23" cm="1">
        <f t="array" aca="1" ref="M3079" ca="1">_FV(A3079,"52 week low",TRUE)</f>
        <v>38.79</v>
      </c>
      <c r="N3079" s="23" cm="1">
        <f t="array" aca="1" ref="N3079" ca="1">_FV(A3079,"52 week high",TRUE)</f>
        <v>49.064500000000002</v>
      </c>
      <c r="O3079" s="8" cm="1">
        <f t="array" aca="1" ref="O3079" ca="1">_FV(A3079,"Volume")</f>
        <v>59</v>
      </c>
      <c r="P3079" s="7" cm="1">
        <f t="array" aca="1" ref="P3079" ca="1">_FV(A3079,"Volume average",TRUE)</f>
        <v>3052</v>
      </c>
      <c r="Q3079" t="s">
        <v>50</v>
      </c>
      <c r="S3079" t="s">
        <v>2144</v>
      </c>
      <c r="T3079" s="25" cm="1">
        <f t="array" aca="1" ref="T3079" ca="1">_FV(A3079,"Expense ratio",TRUE)</f>
        <v>2.0999999999999999E-3</v>
      </c>
      <c r="U3079" s="24" cm="1">
        <f t="array" aca="1" ref="U3079" ca="1">_FV(A3079,"Market cap",TRUE)</f>
        <v>44539497.100000001</v>
      </c>
      <c r="V3079" s="4">
        <v>44539496</v>
      </c>
      <c r="W3079" s="4">
        <v>44539496</v>
      </c>
      <c r="Y3079" t="s">
        <v>5600</v>
      </c>
      <c r="Z3079" s="5">
        <v>47.78</v>
      </c>
      <c r="AA3079" s="5">
        <v>24.23451</v>
      </c>
      <c r="AB3079" s="5">
        <v>0.01</v>
      </c>
      <c r="AC3079" s="4">
        <v>4785</v>
      </c>
      <c r="AE3079" s="5">
        <v>4.864799636995798</v>
      </c>
      <c r="AF3079" s="5">
        <v>13.277813408120821</v>
      </c>
      <c r="AI3079" s="4">
        <v>4785</v>
      </c>
      <c r="AJ3079" s="5">
        <v>228849.32399999999</v>
      </c>
      <c r="AL3079" s="5">
        <v>49.064999999999998</v>
      </c>
      <c r="AM3079" s="5">
        <v>38.79</v>
      </c>
      <c r="AN3079" t="s">
        <v>47</v>
      </c>
      <c r="AO3079" t="str" cm="1">
        <f t="array" aca="1" ref="AO3079" ca="1">_FV(A3079,"Currency")</f>
        <v>USD</v>
      </c>
      <c r="AP3079" t="str" cm="1">
        <f t="array" aca="1" ref="AP3079" ca="1">_FV(A3079,"Exchange")</f>
        <v>CBOE BZX Exchange</v>
      </c>
      <c r="AQ3079" s="6" t="str" cm="1">
        <f t="array" aca="1" ref="AQ3079" ca="1">_FV(A3079,"Exchange abbreviation",TRUE)</f>
        <v>BATS</v>
      </c>
      <c r="AR3079" t="str" cm="1">
        <f t="array" aca="1" ref="AR3079" ca="1">_FV(A3079,"Instrument type",TRUE)</f>
        <v>ETF</v>
      </c>
    </row>
    <row r="3080" spans="1:44" ht="18.75" customHeight="1" x14ac:dyDescent="0.25">
      <c r="A3080" t="e" vm="3092">
        <v>#VALUE!</v>
      </c>
      <c r="B3080" t="s">
        <v>8250</v>
      </c>
      <c r="C3080" t="s">
        <v>8251</v>
      </c>
      <c r="D3080" s="31" cm="1">
        <f t="array" aca="1" ref="D3080" ca="1">_FV(A3080,"Last trade time",TRUE)</f>
        <v>45824.840277812502</v>
      </c>
      <c r="E3080" s="23" cm="1">
        <f t="array" aca="1" ref="E3080" ca="1">_FV(A3080,"Price")</f>
        <v>41.61</v>
      </c>
      <c r="F3080" s="27" cm="1">
        <f t="array" aca="1" ref="F3080" ca="1">_FV(A3080,"Change (%)",TRUE)</f>
        <v>9.4610000000000007E-3</v>
      </c>
      <c r="G3080" s="26" cm="1">
        <f t="array" aca="1" ref="G3080" ca="1">_FV(A3080,"Change")</f>
        <v>0.39</v>
      </c>
      <c r="H3080" s="23" cm="1">
        <f t="array" aca="1" ref="H3080" ca="1">_FV(A3080,"Open")</f>
        <v>41.42</v>
      </c>
      <c r="I3080" s="23" cm="1">
        <f t="array" aca="1" ref="I3080" ca="1">_FV(A3080,"Low")</f>
        <v>41.42</v>
      </c>
      <c r="J3080" s="23" cm="1">
        <f t="array" aca="1" ref="J3080" ca="1">_FV(A3080,"High")</f>
        <v>41.72</v>
      </c>
      <c r="K3080" s="23" cm="1">
        <f t="array" aca="1" ref="K3080" ca="1">_FV(A3080,"Previous close",TRUE)</f>
        <v>41.22</v>
      </c>
      <c r="L3080" s="26"/>
      <c r="M3080" s="23" cm="1">
        <f t="array" aca="1" ref="M3080" ca="1">_FV(A3080,"52 week low",TRUE)</f>
        <v>35.380000000000003</v>
      </c>
      <c r="N3080" s="23" cm="1">
        <f t="array" aca="1" ref="N3080" ca="1">_FV(A3080,"52 week high",TRUE)</f>
        <v>44.610700000000001</v>
      </c>
      <c r="O3080" s="8" cm="1">
        <f t="array" aca="1" ref="O3080" ca="1">_FV(A3080,"Volume")</f>
        <v>302355</v>
      </c>
      <c r="P3080" s="7" cm="1">
        <f t="array" aca="1" ref="P3080" ca="1">_FV(A3080,"Volume average",TRUE)</f>
        <v>290293</v>
      </c>
      <c r="Q3080" t="s">
        <v>1641</v>
      </c>
      <c r="R3080" t="s">
        <v>155</v>
      </c>
      <c r="S3080" t="s">
        <v>6388</v>
      </c>
      <c r="T3080" s="25" cm="1">
        <f t="array" aca="1" ref="T3080" ca="1">_FV(A3080,"Expense ratio",TRUE)</f>
        <v>2.0999999999999999E-3</v>
      </c>
      <c r="U3080" s="24" cm="1">
        <f t="array" aca="1" ref="U3080" ca="1">_FV(A3080,"Market cap",TRUE)</f>
        <v>11071450794.200001</v>
      </c>
      <c r="V3080" s="4">
        <v>11071451136</v>
      </c>
      <c r="W3080" s="4">
        <v>11071451136</v>
      </c>
      <c r="Y3080" t="s">
        <v>8252</v>
      </c>
      <c r="Z3080" s="5">
        <v>41.212699999999998</v>
      </c>
      <c r="AA3080" s="5">
        <v>15.980053</v>
      </c>
      <c r="AB3080" s="5">
        <v>1.7100000000000001E-2</v>
      </c>
      <c r="AC3080" s="4">
        <v>403739</v>
      </c>
      <c r="AE3080" s="5">
        <v>1.629356418141126</v>
      </c>
      <c r="AF3080" s="5">
        <v>6.3445096293644587</v>
      </c>
      <c r="AI3080" s="4">
        <v>403739</v>
      </c>
      <c r="AJ3080" s="5">
        <v>16630009.41</v>
      </c>
      <c r="AL3080" s="5">
        <v>44.610999999999997</v>
      </c>
      <c r="AM3080" s="5">
        <v>35.380000000000003</v>
      </c>
      <c r="AN3080" t="s">
        <v>82</v>
      </c>
      <c r="AO3080" t="str" cm="1">
        <f t="array" aca="1" ref="AO3080" ca="1">_FV(A3080,"Currency")</f>
        <v>USD</v>
      </c>
      <c r="AP3080" t="str" cm="1">
        <f t="array" aca="1" ref="AP3080" ca="1">_FV(A3080,"Exchange")</f>
        <v>NYSE Arca</v>
      </c>
      <c r="AQ3080" s="6" t="str" cm="1">
        <f t="array" aca="1" ref="AQ3080" ca="1">_FV(A3080,"Exchange abbreviation",TRUE)</f>
        <v>ARCX</v>
      </c>
      <c r="AR3080" t="str" cm="1">
        <f t="array" aca="1" ref="AR3080" ca="1">_FV(A3080,"Instrument type",TRUE)</f>
        <v>ETF</v>
      </c>
    </row>
    <row r="3081" spans="1:44" ht="18.75" customHeight="1" x14ac:dyDescent="0.25">
      <c r="A3081" t="e" vm="3093">
        <v>#VALUE!</v>
      </c>
      <c r="B3081" t="s">
        <v>8253</v>
      </c>
      <c r="C3081" t="s">
        <v>8254</v>
      </c>
      <c r="D3081" s="31" cm="1">
        <f t="array" aca="1" ref="D3081" ca="1">_FV(A3081,"Last trade time",TRUE)</f>
        <v>45824.901818923434</v>
      </c>
      <c r="E3081" s="23" cm="1">
        <f t="array" aca="1" ref="E3081" ca="1">_FV(A3081,"Price")</f>
        <v>77.47</v>
      </c>
      <c r="F3081" s="27" cm="1">
        <f t="array" aca="1" ref="F3081" ca="1">_FV(A3081,"Change (%)",TRUE)</f>
        <v>1.2811999999999999E-2</v>
      </c>
      <c r="G3081" s="26" cm="1">
        <f t="array" aca="1" ref="G3081" ca="1">_FV(A3081,"Change")</f>
        <v>0.98</v>
      </c>
      <c r="H3081" s="23" cm="1">
        <f t="array" aca="1" ref="H3081" ca="1">_FV(A3081,"Open")</f>
        <v>77.040000000000006</v>
      </c>
      <c r="I3081" s="23" cm="1">
        <f t="array" aca="1" ref="I3081" ca="1">_FV(A3081,"Low")</f>
        <v>77.027299999999997</v>
      </c>
      <c r="J3081" s="23" cm="1">
        <f t="array" aca="1" ref="J3081" ca="1">_FV(A3081,"High")</f>
        <v>77.698700000000002</v>
      </c>
      <c r="K3081" s="23" cm="1">
        <f t="array" aca="1" ref="K3081" ca="1">_FV(A3081,"Previous close",TRUE)</f>
        <v>76.489999999999995</v>
      </c>
      <c r="L3081" s="26"/>
      <c r="M3081" s="23" cm="1">
        <f t="array" aca="1" ref="M3081" ca="1">_FV(A3081,"52 week low",TRUE)</f>
        <v>58.12</v>
      </c>
      <c r="N3081" s="23" cm="1">
        <f t="array" aca="1" ref="N3081" ca="1">_FV(A3081,"52 week high",TRUE)</f>
        <v>79.749899999999997</v>
      </c>
      <c r="O3081" s="8" cm="1">
        <f t="array" aca="1" ref="O3081" ca="1">_FV(A3081,"Volume")</f>
        <v>195568</v>
      </c>
      <c r="P3081" s="7" cm="1">
        <f t="array" aca="1" ref="P3081" ca="1">_FV(A3081,"Volume average",TRUE)</f>
        <v>278747</v>
      </c>
      <c r="Q3081" t="s">
        <v>698</v>
      </c>
      <c r="S3081" t="s">
        <v>4555</v>
      </c>
      <c r="T3081" s="25" cm="1">
        <f t="array" aca="1" ref="T3081" ca="1">_FV(A3081,"Expense ratio",TRUE)</f>
        <v>2.0999999999999999E-3</v>
      </c>
      <c r="U3081" s="24" cm="1">
        <f t="array" aca="1" ref="U3081" ca="1">_FV(A3081,"Market cap",TRUE)</f>
        <v>7565433963.7799997</v>
      </c>
      <c r="V3081" s="4">
        <v>7565433856</v>
      </c>
      <c r="W3081" s="4">
        <v>7565433856</v>
      </c>
      <c r="Y3081" t="s">
        <v>8255</v>
      </c>
      <c r="Z3081" s="5">
        <v>76.895480000000006</v>
      </c>
      <c r="AA3081" s="5">
        <v>28.844228999999999</v>
      </c>
      <c r="AB3081" s="19">
        <v>6.3E-3</v>
      </c>
      <c r="AC3081" s="4">
        <v>432590</v>
      </c>
      <c r="AE3081" s="5">
        <v>1.844723228642398</v>
      </c>
      <c r="AF3081" s="19">
        <v>14.91482864252955</v>
      </c>
      <c r="AH3081" s="17">
        <v>6600000</v>
      </c>
      <c r="AI3081" s="4">
        <v>432590</v>
      </c>
      <c r="AJ3081" s="5">
        <v>33274822.800000001</v>
      </c>
      <c r="AL3081" s="5">
        <v>79.75</v>
      </c>
      <c r="AM3081" s="5">
        <v>58.12</v>
      </c>
      <c r="AN3081" t="s">
        <v>82</v>
      </c>
      <c r="AO3081" t="str" cm="1">
        <f t="array" aca="1" ref="AO3081" ca="1">_FV(A3081,"Currency")</f>
        <v>USD</v>
      </c>
      <c r="AP3081" t="str" cm="1">
        <f t="array" aca="1" ref="AP3081" ca="1">_FV(A3081,"Exchange")</f>
        <v>Nasdaq Stock Market</v>
      </c>
      <c r="AQ3081" s="6" t="str" cm="1">
        <f t="array" aca="1" ref="AQ3081" ca="1">_FV(A3081,"Exchange abbreviation",TRUE)</f>
        <v>XNAS</v>
      </c>
      <c r="AR3081" t="str" cm="1">
        <f t="array" aca="1" ref="AR3081" ca="1">_FV(A3081,"Instrument type",TRUE)</f>
        <v>ETF</v>
      </c>
    </row>
    <row r="3082" spans="1:44" ht="18.75" customHeight="1" x14ac:dyDescent="0.25">
      <c r="A3082" t="e" vm="3094">
        <v>#VALUE!</v>
      </c>
      <c r="B3082" t="s">
        <v>8256</v>
      </c>
      <c r="C3082" t="s">
        <v>8257</v>
      </c>
      <c r="D3082" s="31" cm="1">
        <f t="array" aca="1" ref="D3082" ca="1">_FV(A3082,"Last trade time",TRUE)</f>
        <v>45824.840277789066</v>
      </c>
      <c r="E3082" s="23" cm="1">
        <f t="array" aca="1" ref="E3082" ca="1">_FV(A3082,"Price")</f>
        <v>34.979999999999997</v>
      </c>
      <c r="F3082" s="27" cm="1">
        <f t="array" aca="1" ref="F3082" ca="1">_FV(A3082,"Change (%)",TRUE)</f>
        <v>6.3290000000000004E-3</v>
      </c>
      <c r="G3082" s="26" cm="1">
        <f t="array" aca="1" ref="G3082" ca="1">_FV(A3082,"Change")</f>
        <v>0.22</v>
      </c>
      <c r="H3082" s="23" cm="1">
        <f t="array" aca="1" ref="H3082" ca="1">_FV(A3082,"Open")</f>
        <v>34.96</v>
      </c>
      <c r="I3082" s="23" cm="1">
        <f t="array" aca="1" ref="I3082" ca="1">_FV(A3082,"Low")</f>
        <v>34.93</v>
      </c>
      <c r="J3082" s="23" cm="1">
        <f t="array" aca="1" ref="J3082" ca="1">_FV(A3082,"High")</f>
        <v>35.158299999999997</v>
      </c>
      <c r="K3082" s="23" cm="1">
        <f t="array" aca="1" ref="K3082" ca="1">_FV(A3082,"Previous close",TRUE)</f>
        <v>34.76</v>
      </c>
      <c r="L3082" s="26"/>
      <c r="M3082" s="23" cm="1">
        <f t="array" aca="1" ref="M3082" ca="1">_FV(A3082,"52 week low",TRUE)</f>
        <v>28.679099999999998</v>
      </c>
      <c r="N3082" s="23" cm="1">
        <f t="array" aca="1" ref="N3082" ca="1">_FV(A3082,"52 week high",TRUE)</f>
        <v>35.83</v>
      </c>
      <c r="O3082" s="8" cm="1">
        <f t="array" aca="1" ref="O3082" ca="1">_FV(A3082,"Volume")</f>
        <v>987056</v>
      </c>
      <c r="P3082" s="7" cm="1">
        <f t="array" aca="1" ref="P3082" ca="1">_FV(A3082,"Volume average",TRUE)</f>
        <v>1114962</v>
      </c>
      <c r="Q3082" t="s">
        <v>50</v>
      </c>
      <c r="S3082" t="s">
        <v>6388</v>
      </c>
      <c r="T3082" s="25" cm="1">
        <f t="array" aca="1" ref="T3082" ca="1">_FV(A3082,"Expense ratio",TRUE)</f>
        <v>2.0999999999999999E-3</v>
      </c>
      <c r="U3082" s="24" cm="1">
        <f t="array" aca="1" ref="U3082" ca="1">_FV(A3082,"Market cap",TRUE)</f>
        <v>8147374748.8999996</v>
      </c>
      <c r="V3082" s="4">
        <v>8147374592</v>
      </c>
      <c r="W3082" s="4">
        <v>8147374592</v>
      </c>
      <c r="Y3082" t="s">
        <v>4511</v>
      </c>
      <c r="Z3082" s="5">
        <v>34.985900000000001</v>
      </c>
      <c r="AA3082" s="5">
        <v>25.480072</v>
      </c>
      <c r="AB3082" s="5">
        <v>1.1299999999999999E-2</v>
      </c>
      <c r="AC3082" s="4">
        <v>1182874</v>
      </c>
      <c r="AE3082" s="5">
        <v>3.626891271348232</v>
      </c>
      <c r="AF3082" s="5">
        <v>12.229635940356999</v>
      </c>
      <c r="AI3082" s="4">
        <v>1182874</v>
      </c>
      <c r="AJ3082" s="5">
        <v>41388761.260000013</v>
      </c>
      <c r="AL3082" s="5">
        <v>35.83</v>
      </c>
      <c r="AM3082" s="5">
        <v>28.678999999999998</v>
      </c>
      <c r="AN3082" t="s">
        <v>82</v>
      </c>
      <c r="AO3082" t="str" cm="1">
        <f t="array" aca="1" ref="AO3082" ca="1">_FV(A3082,"Currency")</f>
        <v>USD</v>
      </c>
      <c r="AP3082" t="str" cm="1">
        <f t="array" aca="1" ref="AP3082" ca="1">_FV(A3082,"Exchange")</f>
        <v>NYSE Arca</v>
      </c>
      <c r="AQ3082" s="6" t="str" cm="1">
        <f t="array" aca="1" ref="AQ3082" ca="1">_FV(A3082,"Exchange abbreviation",TRUE)</f>
        <v>ARCX</v>
      </c>
      <c r="AR3082" t="str" cm="1">
        <f t="array" aca="1" ref="AR3082" ca="1">_FV(A3082,"Instrument type",TRUE)</f>
        <v>ETF</v>
      </c>
    </row>
    <row r="3083" spans="1:44" ht="18.75" customHeight="1" x14ac:dyDescent="0.25">
      <c r="A3083" t="e" vm="3095">
        <v>#VALUE!</v>
      </c>
      <c r="B3083" t="s">
        <v>8258</v>
      </c>
      <c r="C3083" t="s">
        <v>8259</v>
      </c>
      <c r="D3083" s="31" cm="1">
        <f t="array" aca="1" ref="D3083" ca="1">_FV(A3083,"Last trade time",TRUE)</f>
        <v>45824.843750265623</v>
      </c>
      <c r="E3083" s="23" cm="1">
        <f t="array" aca="1" ref="E3083" ca="1">_FV(A3083,"Price")</f>
        <v>87.84</v>
      </c>
      <c r="F3083" s="27" cm="1">
        <f t="array" aca="1" ref="F3083" ca="1">_FV(A3083,"Change (%)",TRUE)</f>
        <v>4.4710000000000001E-3</v>
      </c>
      <c r="G3083" s="26" cm="1">
        <f t="array" aca="1" ref="G3083" ca="1">_FV(A3083,"Change")</f>
        <v>0.39100000000000001</v>
      </c>
      <c r="H3083" s="23" cm="1">
        <f t="array" aca="1" ref="H3083" ca="1">_FV(A3083,"Open")</f>
        <v>88.13</v>
      </c>
      <c r="I3083" s="23" cm="1">
        <f t="array" aca="1" ref="I3083" ca="1">_FV(A3083,"Low")</f>
        <v>87.78</v>
      </c>
      <c r="J3083" s="23" cm="1">
        <f t="array" aca="1" ref="J3083" ca="1">_FV(A3083,"High")</f>
        <v>88.629900000000006</v>
      </c>
      <c r="K3083" s="23" cm="1">
        <f t="array" aca="1" ref="K3083" ca="1">_FV(A3083,"Previous close",TRUE)</f>
        <v>87.448999999999998</v>
      </c>
      <c r="L3083" s="26"/>
      <c r="M3083" s="23" cm="1">
        <f t="array" aca="1" ref="M3083" ca="1">_FV(A3083,"52 week low",TRUE)</f>
        <v>72.33</v>
      </c>
      <c r="N3083" s="23" cm="1">
        <f t="array" aca="1" ref="N3083" ca="1">_FV(A3083,"52 week high",TRUE)</f>
        <v>90.37</v>
      </c>
      <c r="O3083" s="8" cm="1">
        <f t="array" aca="1" ref="O3083" ca="1">_FV(A3083,"Volume")</f>
        <v>323185</v>
      </c>
      <c r="P3083" s="7" cm="1">
        <f t="array" aca="1" ref="P3083" ca="1">_FV(A3083,"Volume average",TRUE)</f>
        <v>387968</v>
      </c>
      <c r="Q3083" t="s">
        <v>703</v>
      </c>
      <c r="S3083" t="s">
        <v>2067</v>
      </c>
      <c r="T3083" s="25" cm="1">
        <f t="array" aca="1" ref="T3083" ca="1">_FV(A3083,"Expense ratio",TRUE)</f>
        <v>2.0999999999999999E-3</v>
      </c>
      <c r="U3083" s="24" cm="1">
        <f t="array" aca="1" ref="U3083" ca="1">_FV(A3083,"Market cap",TRUE)</f>
        <v>9625293748.7199993</v>
      </c>
      <c r="V3083" s="17">
        <v>9625293824</v>
      </c>
      <c r="W3083" s="17">
        <v>9625293824</v>
      </c>
      <c r="Y3083" t="s">
        <v>7935</v>
      </c>
      <c r="Z3083" s="19">
        <v>89.52919</v>
      </c>
      <c r="AA3083" s="19">
        <v>17.812075</v>
      </c>
      <c r="AB3083" s="19">
        <v>2.7799999999999998E-2</v>
      </c>
      <c r="AC3083" s="17">
        <v>497204</v>
      </c>
      <c r="AE3083" s="19">
        <v>18.090719782707112</v>
      </c>
      <c r="AF3083" s="19">
        <v>12.150162725009769</v>
      </c>
      <c r="AI3083" s="17">
        <v>497204</v>
      </c>
      <c r="AJ3083" s="19">
        <v>44519646.159999996</v>
      </c>
      <c r="AL3083" s="19">
        <v>89.838300000000004</v>
      </c>
      <c r="AM3083" s="19">
        <v>72.33</v>
      </c>
      <c r="AN3083" t="s">
        <v>82</v>
      </c>
      <c r="AO3083" t="str" cm="1">
        <f t="array" aca="1" ref="AO3083" ca="1">_FV(A3083,"Currency")</f>
        <v>USD</v>
      </c>
      <c r="AP3083" t="str" cm="1">
        <f t="array" aca="1" ref="AP3083" ca="1">_FV(A3083,"Exchange")</f>
        <v>Nasdaq Stock Market</v>
      </c>
      <c r="AQ3083" s="6" t="str" cm="1">
        <f t="array" aca="1" ref="AQ3083" ca="1">_FV(A3083,"Exchange abbreviation",TRUE)</f>
        <v>XNAS</v>
      </c>
      <c r="AR3083" t="str" cm="1">
        <f t="array" aca="1" ref="AR3083" ca="1">_FV(A3083,"Instrument type",TRUE)</f>
        <v>ETF</v>
      </c>
    </row>
    <row r="3084" spans="1:44" ht="18.75" customHeight="1" x14ac:dyDescent="0.25">
      <c r="A3084" t="e" vm="3096">
        <v>#VALUE!</v>
      </c>
      <c r="B3084" t="s">
        <v>8260</v>
      </c>
      <c r="C3084" t="s">
        <v>8261</v>
      </c>
      <c r="D3084" s="31" cm="1">
        <f t="array" aca="1" ref="D3084" ca="1">_FV(A3084,"Last trade time",TRUE)</f>
        <v>45824.93939043906</v>
      </c>
      <c r="E3084" s="23" cm="1">
        <f t="array" aca="1" ref="E3084" ca="1">_FV(A3084,"Price")</f>
        <v>36.159999999999997</v>
      </c>
      <c r="F3084" s="27" cm="1">
        <f t="array" aca="1" ref="F3084" ca="1">_FV(A3084,"Change (%)",TRUE)</f>
        <v>-0.65525800000000001</v>
      </c>
      <c r="G3084" s="26" cm="1">
        <f t="array" aca="1" ref="G3084" ca="1">_FV(A3084,"Change")</f>
        <v>-68.73</v>
      </c>
      <c r="H3084" s="23" cm="1">
        <f t="array" aca="1" ref="H3084" ca="1">_FV(A3084,"Open")</f>
        <v>35.47</v>
      </c>
      <c r="I3084" s="23" cm="1">
        <f t="array" aca="1" ref="I3084" ca="1">_FV(A3084,"Low")</f>
        <v>35.39</v>
      </c>
      <c r="J3084" s="23" cm="1">
        <f t="array" aca="1" ref="J3084" ca="1">_FV(A3084,"High")</f>
        <v>36.229999999999997</v>
      </c>
      <c r="K3084" s="23" cm="1">
        <f t="array" aca="1" ref="K3084" ca="1">_FV(A3084,"Previous close",TRUE)</f>
        <v>104.89</v>
      </c>
      <c r="L3084" s="26"/>
      <c r="M3084" s="23" cm="1">
        <f t="array" aca="1" ref="M3084" ca="1">_FV(A3084,"52 week low",TRUE)</f>
        <v>35.39</v>
      </c>
      <c r="N3084" s="23" cm="1">
        <f t="array" aca="1" ref="N3084" ca="1">_FV(A3084,"52 week high",TRUE)</f>
        <v>111.79</v>
      </c>
      <c r="O3084" s="8" cm="1">
        <f t="array" aca="1" ref="O3084" ca="1">_FV(A3084,"Volume")</f>
        <v>1396669</v>
      </c>
      <c r="P3084" s="7" cm="1">
        <f t="array" aca="1" ref="P3084" ca="1">_FV(A3084,"Volume average",TRUE)</f>
        <v>900975</v>
      </c>
      <c r="Q3084" t="s">
        <v>119</v>
      </c>
      <c r="T3084" s="25" cm="1">
        <f t="array" aca="1" ref="T3084" ca="1">_FV(A3084,"Expense ratio",TRUE)</f>
        <v>2.0999999999999999E-3</v>
      </c>
      <c r="U3084" s="24" cm="1">
        <f t="array" aca="1" ref="U3084" ca="1">_FV(A3084,"Market cap",TRUE)</f>
        <v>4818620822</v>
      </c>
      <c r="X3084" t="s">
        <v>8262</v>
      </c>
      <c r="AC3084" s="9">
        <v>905124</v>
      </c>
      <c r="AN3084" t="s">
        <v>73</v>
      </c>
      <c r="AO3084" t="str" cm="1">
        <f t="array" aca="1" ref="AO3084" ca="1">_FV(A3084,"Currency")</f>
        <v>USD</v>
      </c>
      <c r="AP3084" t="str" cm="1">
        <f t="array" aca="1" ref="AP3084" ca="1">_FV(A3084,"Exchange")</f>
        <v>CBOE BZX Exchange</v>
      </c>
      <c r="AQ3084" s="6" t="str" cm="1">
        <f t="array" aca="1" ref="AQ3084" ca="1">_FV(A3084,"Exchange abbreviation",TRUE)</f>
        <v>BATS</v>
      </c>
      <c r="AR3084" t="str" cm="1">
        <f t="array" aca="1" ref="AR3084" ca="1">_FV(A3084,"Instrument type",TRUE)</f>
        <v>ETF</v>
      </c>
    </row>
    <row r="3085" spans="1:44" ht="18.75" customHeight="1" x14ac:dyDescent="0.25">
      <c r="A3085" t="e" vm="3097">
        <v>#VALUE!</v>
      </c>
      <c r="B3085" t="s">
        <v>8263</v>
      </c>
      <c r="C3085" t="s">
        <v>8264</v>
      </c>
      <c r="D3085" s="31" cm="1">
        <f t="array" aca="1" ref="D3085" ca="1">_FV(A3085,"Last trade time",TRUE)</f>
        <v>45824.86384443281</v>
      </c>
      <c r="E3085" s="23" cm="1">
        <f t="array" aca="1" ref="E3085" ca="1">_FV(A3085,"Price")</f>
        <v>13.31</v>
      </c>
      <c r="F3085" s="27" cm="1">
        <f t="array" aca="1" ref="F3085" ca="1">_FV(A3085,"Change (%)",TRUE)</f>
        <v>5.3422999999999998E-2</v>
      </c>
      <c r="G3085" s="26" cm="1">
        <f t="array" aca="1" ref="G3085" ca="1">_FV(A3085,"Change")</f>
        <v>0.67500000000000004</v>
      </c>
      <c r="H3085" s="23" cm="1">
        <f t="array" aca="1" ref="H3085" ca="1">_FV(A3085,"Open")</f>
        <v>13.06</v>
      </c>
      <c r="I3085" s="23" cm="1">
        <f t="array" aca="1" ref="I3085" ca="1">_FV(A3085,"Low")</f>
        <v>13.04</v>
      </c>
      <c r="J3085" s="23" cm="1">
        <f t="array" aca="1" ref="J3085" ca="1">_FV(A3085,"High")</f>
        <v>13.35</v>
      </c>
      <c r="K3085" s="23" cm="1">
        <f t="array" aca="1" ref="K3085" ca="1">_FV(A3085,"Previous close",TRUE)</f>
        <v>12.635</v>
      </c>
      <c r="L3085" s="26"/>
      <c r="M3085" s="23" cm="1">
        <f t="array" aca="1" ref="M3085" ca="1">_FV(A3085,"52 week low",TRUE)</f>
        <v>7.27</v>
      </c>
      <c r="N3085" s="23" cm="1">
        <f t="array" aca="1" ref="N3085" ca="1">_FV(A3085,"52 week high",TRUE)</f>
        <v>20.58</v>
      </c>
      <c r="O3085" s="8" cm="1">
        <f t="array" aca="1" ref="O3085" ca="1">_FV(A3085,"Volume")</f>
        <v>397187</v>
      </c>
      <c r="P3085" s="7" cm="1">
        <f t="array" aca="1" ref="P3085" ca="1">_FV(A3085,"Volume average",TRUE)</f>
        <v>583672</v>
      </c>
      <c r="Q3085" t="s">
        <v>204</v>
      </c>
      <c r="S3085" t="s">
        <v>8265</v>
      </c>
      <c r="T3085" s="25" cm="1">
        <f t="array" aca="1" ref="T3085" ca="1">_FV(A3085,"Expense ratio",TRUE)</f>
        <v>2.0999999999999999E-3</v>
      </c>
      <c r="U3085" s="24" cm="1">
        <f t="array" aca="1" ref="U3085" ca="1">_FV(A3085,"Market cap",TRUE)</f>
        <v>23059118.350000001</v>
      </c>
      <c r="V3085" s="17">
        <v>23059252</v>
      </c>
      <c r="W3085" s="17">
        <v>23059252</v>
      </c>
      <c r="X3085" t="s">
        <v>8266</v>
      </c>
      <c r="Y3085" t="s">
        <v>1274</v>
      </c>
      <c r="Z3085" s="19">
        <v>12.462999999999999</v>
      </c>
      <c r="AC3085" s="17">
        <v>525666</v>
      </c>
      <c r="AE3085" s="19">
        <v>-25.303999556461392</v>
      </c>
      <c r="AI3085" s="17">
        <v>525666</v>
      </c>
      <c r="AJ3085" s="19">
        <v>6523515.0600000015</v>
      </c>
      <c r="AL3085" s="19">
        <v>20.58</v>
      </c>
      <c r="AM3085" s="19">
        <v>7.27</v>
      </c>
      <c r="AN3085" t="s">
        <v>90</v>
      </c>
      <c r="AO3085" t="str" cm="1">
        <f t="array" aca="1" ref="AO3085" ca="1">_FV(A3085,"Currency")</f>
        <v>USD</v>
      </c>
      <c r="AP3085" t="str" cm="1">
        <f t="array" aca="1" ref="AP3085" ca="1">_FV(A3085,"Exchange")</f>
        <v>CBOE BZX Exchange</v>
      </c>
      <c r="AQ3085" s="6" t="str" cm="1">
        <f t="array" aca="1" ref="AQ3085" ca="1">_FV(A3085,"Exchange abbreviation",TRUE)</f>
        <v>BATS</v>
      </c>
      <c r="AR3085" t="str" cm="1">
        <f t="array" aca="1" ref="AR3085" ca="1">_FV(A3085,"Instrument type",TRUE)</f>
        <v>ETF</v>
      </c>
    </row>
    <row r="3086" spans="1:44" ht="18.75" customHeight="1" x14ac:dyDescent="0.25">
      <c r="A3086" t="e" vm="3098">
        <v>#VALUE!</v>
      </c>
      <c r="B3086" t="s">
        <v>8267</v>
      </c>
      <c r="C3086" t="s">
        <v>8268</v>
      </c>
      <c r="D3086" s="31" cm="1">
        <f t="array" aca="1" ref="D3086" ca="1">_FV(A3086,"Last trade time",TRUE)</f>
        <v>45824.840306967184</v>
      </c>
      <c r="E3086" s="23" cm="1">
        <f t="array" aca="1" ref="E3086" ca="1">_FV(A3086,"Price")</f>
        <v>63.742400000000004</v>
      </c>
      <c r="F3086" s="27" cm="1">
        <f t="array" aca="1" ref="F3086" ca="1">_FV(A3086,"Change (%)",TRUE)</f>
        <v>4.3930000000000002E-3</v>
      </c>
      <c r="G3086" s="26" cm="1">
        <f t="array" aca="1" ref="G3086" ca="1">_FV(A3086,"Change")</f>
        <v>0.27879999999999999</v>
      </c>
      <c r="H3086" s="23" cm="1">
        <f t="array" aca="1" ref="H3086" ca="1">_FV(A3086,"Open")</f>
        <v>63.895000000000003</v>
      </c>
      <c r="I3086" s="23" cm="1">
        <f t="array" aca="1" ref="I3086" ca="1">_FV(A3086,"Low")</f>
        <v>63.742400000000004</v>
      </c>
      <c r="J3086" s="23" cm="1">
        <f t="array" aca="1" ref="J3086" ca="1">_FV(A3086,"High")</f>
        <v>63.895000000000003</v>
      </c>
      <c r="K3086" s="23" cm="1">
        <f t="array" aca="1" ref="K3086" ca="1">_FV(A3086,"Previous close",TRUE)</f>
        <v>63.4636</v>
      </c>
      <c r="L3086" s="26"/>
      <c r="M3086" s="23" cm="1">
        <f t="array" aca="1" ref="M3086" ca="1">_FV(A3086,"52 week low",TRUE)</f>
        <v>51.484999999999999</v>
      </c>
      <c r="N3086" s="23" cm="1">
        <f t="array" aca="1" ref="N3086" ca="1">_FV(A3086,"52 week high",TRUE)</f>
        <v>64.47</v>
      </c>
      <c r="O3086" s="8" cm="1">
        <f t="array" aca="1" ref="O3086" ca="1">_FV(A3086,"Volume")</f>
        <v>316</v>
      </c>
      <c r="P3086" s="7" cm="1">
        <f t="array" aca="1" ref="P3086" ca="1">_FV(A3086,"Volume average",TRUE)</f>
        <v>34930</v>
      </c>
      <c r="Q3086" t="s">
        <v>464</v>
      </c>
      <c r="T3086" s="25" cm="1">
        <f t="array" aca="1" ref="T3086" ca="1">_FV(A3086,"Expense ratio",TRUE)</f>
        <v>2E-3</v>
      </c>
      <c r="U3086" s="24" cm="1">
        <f t="array" aca="1" ref="U3086" ca="1">_FV(A3086,"Market cap",TRUE)</f>
        <v>865000015.17999995</v>
      </c>
      <c r="V3086" s="16"/>
      <c r="W3086" s="16"/>
      <c r="Z3086" s="18"/>
      <c r="AA3086" s="20"/>
      <c r="AB3086" s="20"/>
      <c r="AC3086" s="21">
        <v>37052</v>
      </c>
      <c r="AE3086" s="18"/>
      <c r="AF3086" s="20"/>
      <c r="AI3086" s="21"/>
      <c r="AJ3086" s="18"/>
      <c r="AL3086" s="18"/>
      <c r="AM3086" s="18"/>
      <c r="AN3086" t="s">
        <v>73</v>
      </c>
      <c r="AO3086" t="str" cm="1">
        <f t="array" aca="1" ref="AO3086" ca="1">_FV(A3086,"Currency")</f>
        <v>USD</v>
      </c>
      <c r="AP3086" t="str" cm="1">
        <f t="array" aca="1" ref="AP3086" ca="1">_FV(A3086,"Exchange")</f>
        <v>CBOE BZX Exchange</v>
      </c>
      <c r="AQ3086" s="6" t="str" cm="1">
        <f t="array" aca="1" ref="AQ3086" ca="1">_FV(A3086,"Exchange abbreviation",TRUE)</f>
        <v>BATS</v>
      </c>
      <c r="AR3086" t="str" cm="1">
        <f t="array" aca="1" ref="AR3086" ca="1">_FV(A3086,"Instrument type",TRUE)</f>
        <v>ETF</v>
      </c>
    </row>
    <row r="3087" spans="1:44" ht="18.75" customHeight="1" x14ac:dyDescent="0.25">
      <c r="A3087" t="e" vm="3099">
        <v>#VALUE!</v>
      </c>
      <c r="B3087" t="s">
        <v>8269</v>
      </c>
      <c r="C3087" t="s">
        <v>8270</v>
      </c>
      <c r="D3087" s="31" cm="1">
        <f t="array" aca="1" ref="D3087" ca="1">_FV(A3087,"Last trade time",TRUE)</f>
        <v>45824.843750092186</v>
      </c>
      <c r="E3087" s="23" cm="1">
        <f t="array" aca="1" ref="E3087" ca="1">_FV(A3087,"Price")</f>
        <v>36.04</v>
      </c>
      <c r="F3087" s="27" cm="1">
        <f t="array" aca="1" ref="F3087" ca="1">_FV(A3087,"Change (%)",TRUE)</f>
        <v>2.1831999999999997E-2</v>
      </c>
      <c r="G3087" s="26" cm="1">
        <f t="array" aca="1" ref="G3087" ca="1">_FV(A3087,"Change")</f>
        <v>0.77</v>
      </c>
      <c r="H3087" s="23" cm="1">
        <f t="array" aca="1" ref="H3087" ca="1">_FV(A3087,"Open")</f>
        <v>36.01</v>
      </c>
      <c r="I3087" s="23" cm="1">
        <f t="array" aca="1" ref="I3087" ca="1">_FV(A3087,"Low")</f>
        <v>36.01</v>
      </c>
      <c r="J3087" s="23" cm="1">
        <f t="array" aca="1" ref="J3087" ca="1">_FV(A3087,"High")</f>
        <v>36.04</v>
      </c>
      <c r="K3087" s="23" cm="1">
        <f t="array" aca="1" ref="K3087" ca="1">_FV(A3087,"Previous close",TRUE)</f>
        <v>35.270000000000003</v>
      </c>
      <c r="L3087" s="26"/>
      <c r="M3087" s="23" cm="1">
        <f t="array" aca="1" ref="M3087" ca="1">_FV(A3087,"52 week low",TRUE)</f>
        <v>27.66</v>
      </c>
      <c r="N3087" s="23" cm="1">
        <f t="array" aca="1" ref="N3087" ca="1">_FV(A3087,"52 week high",TRUE)</f>
        <v>37.15</v>
      </c>
      <c r="O3087" s="8" cm="1">
        <f t="array" aca="1" ref="O3087" ca="1">_FV(A3087,"Volume")</f>
        <v>573</v>
      </c>
      <c r="P3087" s="7" cm="1">
        <f t="array" aca="1" ref="P3087" ca="1">_FV(A3087,"Volume average",TRUE)</f>
        <v>395</v>
      </c>
      <c r="Q3087" t="s">
        <v>490</v>
      </c>
      <c r="S3087" t="s">
        <v>6145</v>
      </c>
      <c r="T3087" s="25" cm="1">
        <f t="array" aca="1" ref="T3087" ca="1">_FV(A3087,"Expense ratio",TRUE)</f>
        <v>2E-3</v>
      </c>
      <c r="U3087" s="24" cm="1">
        <f t="array" aca="1" ref="U3087" ca="1">_FV(A3087,"Market cap",TRUE)</f>
        <v>7815375.0300000003</v>
      </c>
      <c r="V3087" s="4">
        <v>7815333</v>
      </c>
      <c r="W3087" s="4">
        <v>7815333</v>
      </c>
      <c r="Y3087" t="s">
        <v>5807</v>
      </c>
      <c r="Z3087" s="5">
        <v>35.851999999999997</v>
      </c>
      <c r="AA3087" s="5">
        <v>28.970787000000001</v>
      </c>
      <c r="AB3087" s="5">
        <v>2.0999999999999999E-3</v>
      </c>
      <c r="AC3087" s="4">
        <v>587</v>
      </c>
      <c r="AE3087" s="5">
        <v>9.706961135848303</v>
      </c>
      <c r="AF3087" s="5">
        <v>27.38310399690651</v>
      </c>
      <c r="AI3087" s="4">
        <v>587</v>
      </c>
      <c r="AJ3087" s="5">
        <v>21079.17</v>
      </c>
      <c r="AL3087" s="5">
        <v>37.15</v>
      </c>
      <c r="AM3087" s="5">
        <v>27.66</v>
      </c>
      <c r="AN3087" t="s">
        <v>47</v>
      </c>
      <c r="AO3087" t="str" cm="1">
        <f t="array" aca="1" ref="AO3087" ca="1">_FV(A3087,"Currency")</f>
        <v>USD</v>
      </c>
      <c r="AP3087" t="str" cm="1">
        <f t="array" aca="1" ref="AP3087" ca="1">_FV(A3087,"Exchange")</f>
        <v>Nasdaq Stock Market</v>
      </c>
      <c r="AQ3087" s="6" t="str" cm="1">
        <f t="array" aca="1" ref="AQ3087" ca="1">_FV(A3087,"Exchange abbreviation",TRUE)</f>
        <v>XNAS</v>
      </c>
      <c r="AR3087" t="str" cm="1">
        <f t="array" aca="1" ref="AR3087" ca="1">_FV(A3087,"Instrument type",TRUE)</f>
        <v>ETF</v>
      </c>
    </row>
    <row r="3088" spans="1:44" ht="18.75" customHeight="1" x14ac:dyDescent="0.25">
      <c r="A3088" t="e" vm="3100">
        <v>#VALUE!</v>
      </c>
      <c r="B3088" t="s">
        <v>8271</v>
      </c>
      <c r="C3088" t="s">
        <v>8272</v>
      </c>
      <c r="D3088" s="31" cm="1">
        <f t="array" aca="1" ref="D3088" ca="1">_FV(A3088,"Last trade time",TRUE)</f>
        <v>45824.84027780078</v>
      </c>
      <c r="E3088" s="23" cm="1">
        <f t="array" aca="1" ref="E3088" ca="1">_FV(A3088,"Price")</f>
        <v>41.104999999999997</v>
      </c>
      <c r="F3088" s="27" cm="1">
        <f t="array" aca="1" ref="F3088" ca="1">_FV(A3088,"Change (%)",TRUE)</f>
        <v>-1.103E-3</v>
      </c>
      <c r="G3088" s="26" cm="1">
        <f t="array" aca="1" ref="G3088" ca="1">_FV(A3088,"Change")</f>
        <v>-4.5400000000000003E-2</v>
      </c>
      <c r="H3088" s="23" cm="1">
        <f t="array" aca="1" ref="H3088" ca="1">_FV(A3088,"Open")</f>
        <v>41.104999999999997</v>
      </c>
      <c r="I3088" s="23" cm="1">
        <f t="array" aca="1" ref="I3088" ca="1">_FV(A3088,"Low")</f>
        <v>41.104999999999997</v>
      </c>
      <c r="J3088" s="23" cm="1">
        <f t="array" aca="1" ref="J3088" ca="1">_FV(A3088,"High")</f>
        <v>41.104999999999997</v>
      </c>
      <c r="K3088" s="23" cm="1">
        <f t="array" aca="1" ref="K3088" ca="1">_FV(A3088,"Previous close",TRUE)</f>
        <v>41.150399999999998</v>
      </c>
      <c r="L3088" s="26"/>
      <c r="M3088" s="23" cm="1">
        <f t="array" aca="1" ref="M3088" ca="1">_FV(A3088,"52 week low",TRUE)</f>
        <v>40.205399999999997</v>
      </c>
      <c r="N3088" s="23" cm="1">
        <f t="array" aca="1" ref="N3088" ca="1">_FV(A3088,"52 week high",TRUE)</f>
        <v>43.2194</v>
      </c>
      <c r="O3088" s="8" cm="1">
        <f t="array" aca="1" ref="O3088" ca="1">_FV(A3088,"Volume")</f>
        <v>5</v>
      </c>
      <c r="P3088" s="7" cm="1">
        <f t="array" aca="1" ref="P3088" ca="1">_FV(A3088,"Volume average",TRUE)</f>
        <v>383</v>
      </c>
      <c r="Q3088" t="s">
        <v>4104</v>
      </c>
      <c r="R3088" t="s">
        <v>4105</v>
      </c>
      <c r="S3088" t="s">
        <v>4145</v>
      </c>
      <c r="T3088" s="25" cm="1">
        <f t="array" aca="1" ref="T3088" ca="1">_FV(A3088,"Expense ratio",TRUE)</f>
        <v>2E-3</v>
      </c>
      <c r="U3088" s="24" cm="1">
        <f t="array" aca="1" ref="U3088" ca="1">_FV(A3088,"Market cap",TRUE)</f>
        <v>24642941.289999999</v>
      </c>
      <c r="V3088" s="4">
        <v>24642940</v>
      </c>
      <c r="W3088" s="4">
        <v>24642940</v>
      </c>
      <c r="Y3088" t="s">
        <v>5082</v>
      </c>
      <c r="Z3088" s="5">
        <v>40.869999999999997</v>
      </c>
      <c r="AA3088" s="20"/>
      <c r="AB3088" s="5">
        <v>5.5800000000000002E-2</v>
      </c>
      <c r="AC3088" s="4">
        <v>285</v>
      </c>
      <c r="AE3088" s="5">
        <v>1.956071501721701</v>
      </c>
      <c r="AF3088" s="5">
        <v>4.438387013060785</v>
      </c>
      <c r="AI3088" s="4">
        <v>285</v>
      </c>
      <c r="AJ3088" s="5">
        <v>11641.5375</v>
      </c>
      <c r="AL3088" s="5">
        <v>43.219000000000001</v>
      </c>
      <c r="AM3088" s="5">
        <v>40.204999999999998</v>
      </c>
      <c r="AN3088" t="s">
        <v>47</v>
      </c>
      <c r="AO3088" t="str" cm="1">
        <f t="array" aca="1" ref="AO3088" ca="1">_FV(A3088,"Currency")</f>
        <v>USD</v>
      </c>
      <c r="AP3088" t="str" cm="1">
        <f t="array" aca="1" ref="AP3088" ca="1">_FV(A3088,"Exchange")</f>
        <v>NYSE Arca</v>
      </c>
      <c r="AQ3088" s="6" t="str" cm="1">
        <f t="array" aca="1" ref="AQ3088" ca="1">_FV(A3088,"Exchange abbreviation",TRUE)</f>
        <v>ARCX</v>
      </c>
      <c r="AR3088" t="str" cm="1">
        <f t="array" aca="1" ref="AR3088" ca="1">_FV(A3088,"Instrument type",TRUE)</f>
        <v>ETF</v>
      </c>
    </row>
    <row r="3089" spans="1:44" ht="18.75" customHeight="1" x14ac:dyDescent="0.25">
      <c r="A3089" t="e" vm="3101">
        <v>#VALUE!</v>
      </c>
      <c r="B3089" t="s">
        <v>8273</v>
      </c>
      <c r="C3089" t="s">
        <v>8274</v>
      </c>
      <c r="D3089" s="31" cm="1">
        <f t="array" aca="1" ref="D3089" ca="1">_FV(A3089,"Last trade time",TRUE)</f>
        <v>45824.840323008597</v>
      </c>
      <c r="E3089" s="23" cm="1">
        <f t="array" aca="1" ref="E3089" ca="1">_FV(A3089,"Price")</f>
        <v>21.195499999999999</v>
      </c>
      <c r="F3089" s="27" cm="1">
        <f t="array" aca="1" ref="F3089" ca="1">_FV(A3089,"Change (%)",TRUE)</f>
        <v>-2.1229999999999998E-4</v>
      </c>
      <c r="G3089" s="26" cm="1">
        <f t="array" aca="1" ref="G3089" ca="1">_FV(A3089,"Change")</f>
        <v>-4.4999999999999997E-3</v>
      </c>
      <c r="H3089" s="23" cm="1">
        <f t="array" aca="1" ref="H3089" ca="1">_FV(A3089,"Open")</f>
        <v>21.220199999999998</v>
      </c>
      <c r="I3089" s="23" cm="1">
        <f t="array" aca="1" ref="I3089" ca="1">_FV(A3089,"Low")</f>
        <v>21.195499999999999</v>
      </c>
      <c r="J3089" s="23" cm="1">
        <f t="array" aca="1" ref="J3089" ca="1">_FV(A3089,"High")</f>
        <v>21.220199999999998</v>
      </c>
      <c r="K3089" s="23" cm="1">
        <f t="array" aca="1" ref="K3089" ca="1">_FV(A3089,"Previous close",TRUE)</f>
        <v>21.2</v>
      </c>
      <c r="L3089" s="26"/>
      <c r="M3089" s="23" cm="1">
        <f t="array" aca="1" ref="M3089" ca="1">_FV(A3089,"52 week low",TRUE)</f>
        <v>20.649899999999999</v>
      </c>
      <c r="N3089" s="23" cm="1">
        <f t="array" aca="1" ref="N3089" ca="1">_FV(A3089,"52 week high",TRUE)</f>
        <v>22.22</v>
      </c>
      <c r="O3089" s="8" cm="1">
        <f t="array" aca="1" ref="O3089" ca="1">_FV(A3089,"Volume")</f>
        <v>968</v>
      </c>
      <c r="P3089" s="7" cm="1">
        <f t="array" aca="1" ref="P3089" ca="1">_FV(A3089,"Volume average",TRUE)</f>
        <v>617</v>
      </c>
      <c r="Q3089" t="s">
        <v>4104</v>
      </c>
      <c r="R3089" t="s">
        <v>4105</v>
      </c>
      <c r="S3089" t="s">
        <v>376</v>
      </c>
      <c r="T3089" s="25" cm="1">
        <f t="array" aca="1" ref="T3089" ca="1">_FV(A3089,"Expense ratio",TRUE)</f>
        <v>2E-3</v>
      </c>
      <c r="U3089" s="24" cm="1">
        <f t="array" aca="1" ref="U3089" ca="1">_FV(A3089,"Market cap",TRUE)</f>
        <v>13816721.529999999</v>
      </c>
      <c r="V3089" s="4">
        <v>13816721</v>
      </c>
      <c r="W3089" s="4">
        <v>13816721</v>
      </c>
      <c r="Y3089" t="s">
        <v>1969</v>
      </c>
      <c r="Z3089" s="5">
        <v>21.11</v>
      </c>
      <c r="AA3089" s="20"/>
      <c r="AB3089" s="5">
        <v>4.7500000000000001E-2</v>
      </c>
      <c r="AC3089" s="4">
        <v>13088</v>
      </c>
      <c r="AE3089" s="5">
        <v>2.3231106371574222</v>
      </c>
      <c r="AF3089" s="5">
        <v>5.05021553711682</v>
      </c>
      <c r="AI3089" s="4">
        <v>13088</v>
      </c>
      <c r="AJ3089" s="5">
        <v>276091.36</v>
      </c>
      <c r="AL3089" s="5">
        <v>22.22</v>
      </c>
      <c r="AM3089" s="5">
        <v>20.65</v>
      </c>
      <c r="AN3089" t="s">
        <v>47</v>
      </c>
      <c r="AO3089" t="str" cm="1">
        <f t="array" aca="1" ref="AO3089" ca="1">_FV(A3089,"Currency")</f>
        <v>USD</v>
      </c>
      <c r="AP3089" t="str" cm="1">
        <f t="array" aca="1" ref="AP3089" ca="1">_FV(A3089,"Exchange")</f>
        <v>CBOE BZX Exchange</v>
      </c>
      <c r="AQ3089" s="6" t="str" cm="1">
        <f t="array" aca="1" ref="AQ3089" ca="1">_FV(A3089,"Exchange abbreviation",TRUE)</f>
        <v>BATS</v>
      </c>
      <c r="AR3089" t="str" cm="1">
        <f t="array" aca="1" ref="AR3089" ca="1">_FV(A3089,"Instrument type",TRUE)</f>
        <v>ETF</v>
      </c>
    </row>
    <row r="3090" spans="1:44" ht="18.75" customHeight="1" x14ac:dyDescent="0.25">
      <c r="A3090" t="e" vm="3102">
        <v>#VALUE!</v>
      </c>
      <c r="B3090" t="s">
        <v>8275</v>
      </c>
      <c r="C3090" t="s">
        <v>8276</v>
      </c>
      <c r="D3090" s="31" cm="1">
        <f t="array" aca="1" ref="D3090" ca="1">_FV(A3090,"Last trade time",TRUE)</f>
        <v>45824.84027780078</v>
      </c>
      <c r="E3090" s="23" cm="1">
        <f t="array" aca="1" ref="E3090" ca="1">_FV(A3090,"Price")</f>
        <v>120.77500000000001</v>
      </c>
      <c r="F3090" s="27" cm="1">
        <f t="array" aca="1" ref="F3090" ca="1">_FV(A3090,"Change (%)",TRUE)</f>
        <v>9.8619999999999992E-3</v>
      </c>
      <c r="G3090" s="26" cm="1">
        <f t="array" aca="1" ref="G3090" ca="1">_FV(A3090,"Change")</f>
        <v>1.1794</v>
      </c>
      <c r="H3090" s="23" cm="1">
        <f t="array" aca="1" ref="H3090" ca="1">_FV(A3090,"Open")</f>
        <v>120.77500000000001</v>
      </c>
      <c r="I3090" s="23" cm="1">
        <f t="array" aca="1" ref="I3090" ca="1">_FV(A3090,"Low")</f>
        <v>120.77500000000001</v>
      </c>
      <c r="J3090" s="23" cm="1">
        <f t="array" aca="1" ref="J3090" ca="1">_FV(A3090,"High")</f>
        <v>120.77500000000001</v>
      </c>
      <c r="K3090" s="23" cm="1">
        <f t="array" aca="1" ref="K3090" ca="1">_FV(A3090,"Previous close",TRUE)</f>
        <v>119.5956</v>
      </c>
      <c r="L3090" s="26"/>
      <c r="M3090" s="23" cm="1">
        <f t="array" aca="1" ref="M3090" ca="1">_FV(A3090,"52 week low",TRUE)</f>
        <v>101.96</v>
      </c>
      <c r="N3090" s="23" cm="1">
        <f t="array" aca="1" ref="N3090" ca="1">_FV(A3090,"52 week high",TRUE)</f>
        <v>128.9</v>
      </c>
      <c r="O3090" s="8" cm="1">
        <f t="array" aca="1" ref="O3090" ca="1">_FV(A3090,"Volume")</f>
        <v>37</v>
      </c>
      <c r="P3090" s="7" cm="1">
        <f t="array" aca="1" ref="P3090" ca="1">_FV(A3090,"Volume average",TRUE)</f>
        <v>205</v>
      </c>
      <c r="Q3090" t="s">
        <v>496</v>
      </c>
      <c r="R3090" t="s">
        <v>170</v>
      </c>
      <c r="S3090" t="s">
        <v>2310</v>
      </c>
      <c r="T3090" s="25" cm="1">
        <f t="array" aca="1" ref="T3090" ca="1">_FV(A3090,"Expense ratio",TRUE)</f>
        <v>2E-3</v>
      </c>
      <c r="U3090" s="24" cm="1">
        <f t="array" aca="1" ref="U3090" ca="1">_FV(A3090,"Market cap",TRUE)</f>
        <v>89834586.760000005</v>
      </c>
      <c r="V3090" s="4">
        <v>89834584</v>
      </c>
      <c r="W3090" s="4">
        <v>89834584</v>
      </c>
      <c r="Y3090" t="s">
        <v>7726</v>
      </c>
      <c r="Z3090" s="5">
        <v>121.34627999999999</v>
      </c>
      <c r="AA3090" s="19">
        <v>17.812830000000002</v>
      </c>
      <c r="AB3090" s="5">
        <v>1.3599999999999999E-2</v>
      </c>
      <c r="AC3090" s="4">
        <v>604</v>
      </c>
      <c r="AE3090" s="5">
        <v>2.6258520090598259</v>
      </c>
      <c r="AF3090" s="5">
        <v>11.304187744012721</v>
      </c>
      <c r="AI3090" s="4">
        <v>604</v>
      </c>
      <c r="AJ3090" s="5">
        <v>73312.915999999997</v>
      </c>
      <c r="AL3090" s="5">
        <v>128.9</v>
      </c>
      <c r="AM3090" s="5">
        <v>101.96</v>
      </c>
      <c r="AN3090" t="s">
        <v>47</v>
      </c>
      <c r="AO3090" t="str" cm="1">
        <f t="array" aca="1" ref="AO3090" ca="1">_FV(A3090,"Currency")</f>
        <v>USD</v>
      </c>
      <c r="AP3090" t="str" cm="1">
        <f t="array" aca="1" ref="AP3090" ca="1">_FV(A3090,"Exchange")</f>
        <v>NYSE Arca</v>
      </c>
      <c r="AQ3090" s="6" t="str" cm="1">
        <f t="array" aca="1" ref="AQ3090" ca="1">_FV(A3090,"Exchange abbreviation",TRUE)</f>
        <v>ARCX</v>
      </c>
      <c r="AR3090" t="str" cm="1">
        <f t="array" aca="1" ref="AR3090" ca="1">_FV(A3090,"Instrument type",TRUE)</f>
        <v>ETF</v>
      </c>
    </row>
    <row r="3091" spans="1:44" ht="18.75" customHeight="1" x14ac:dyDescent="0.25">
      <c r="A3091" t="e" vm="3103">
        <v>#VALUE!</v>
      </c>
      <c r="B3091" t="s">
        <v>8277</v>
      </c>
      <c r="C3091" t="s">
        <v>8278</v>
      </c>
      <c r="D3091" s="31" cm="1">
        <f t="array" aca="1" ref="D3091" ca="1">_FV(A3091,"Last trade time",TRUE)</f>
        <v>45824.843750253909</v>
      </c>
      <c r="E3091" s="23" cm="1">
        <f t="array" aca="1" ref="E3091" ca="1">_FV(A3091,"Price")</f>
        <v>24.35</v>
      </c>
      <c r="F3091" s="27" cm="1">
        <f t="array" aca="1" ref="F3091" ca="1">_FV(A3091,"Change (%)",TRUE)</f>
        <v>2.0540000000000001E-4</v>
      </c>
      <c r="G3091" s="26" cm="1">
        <f t="array" aca="1" ref="G3091" ca="1">_FV(A3091,"Change")</f>
        <v>5.0000000000000001E-3</v>
      </c>
      <c r="H3091" s="23" cm="1">
        <f t="array" aca="1" ref="H3091" ca="1">_FV(A3091,"Open")</f>
        <v>24.34</v>
      </c>
      <c r="I3091" s="23" cm="1">
        <f t="array" aca="1" ref="I3091" ca="1">_FV(A3091,"Low")</f>
        <v>24.34</v>
      </c>
      <c r="J3091" s="23" cm="1">
        <f t="array" aca="1" ref="J3091" ca="1">_FV(A3091,"High")</f>
        <v>24.35</v>
      </c>
      <c r="K3091" s="23" cm="1">
        <f t="array" aca="1" ref="K3091" ca="1">_FV(A3091,"Previous close",TRUE)</f>
        <v>24.344999999999999</v>
      </c>
      <c r="L3091" s="26"/>
      <c r="M3091" s="23" cm="1">
        <f t="array" aca="1" ref="M3091" ca="1">_FV(A3091,"52 week low",TRUE)</f>
        <v>23.97</v>
      </c>
      <c r="N3091" s="23" cm="1">
        <f t="array" aca="1" ref="N3091" ca="1">_FV(A3091,"52 week high",TRUE)</f>
        <v>25.08</v>
      </c>
      <c r="O3091" s="8" cm="1">
        <f t="array" aca="1" ref="O3091" ca="1">_FV(A3091,"Volume")</f>
        <v>385</v>
      </c>
      <c r="P3091" s="7" cm="1">
        <f t="array" aca="1" ref="P3091" ca="1">_FV(A3091,"Volume average",TRUE)</f>
        <v>1015</v>
      </c>
      <c r="Q3091" t="s">
        <v>8279</v>
      </c>
      <c r="S3091" t="s">
        <v>2310</v>
      </c>
      <c r="T3091" s="25" cm="1">
        <f t="array" aca="1" ref="T3091" ca="1">_FV(A3091,"Expense ratio",TRUE)</f>
        <v>2E-3</v>
      </c>
      <c r="U3091" s="24" cm="1">
        <f t="array" aca="1" ref="U3091" ca="1">_FV(A3091,"Market cap",TRUE)</f>
        <v>8508922.2599999998</v>
      </c>
      <c r="V3091" s="4">
        <v>8508922</v>
      </c>
      <c r="W3091" s="4">
        <v>8508922</v>
      </c>
      <c r="Y3091" t="s">
        <v>4541</v>
      </c>
      <c r="Z3091" s="5">
        <v>24.26268</v>
      </c>
      <c r="AA3091" s="20"/>
      <c r="AB3091" s="20"/>
      <c r="AC3091" s="4">
        <v>774</v>
      </c>
      <c r="AE3091" s="5">
        <v>-0.35725197887581661</v>
      </c>
      <c r="AF3091" s="20"/>
      <c r="AI3091" s="4">
        <v>774</v>
      </c>
      <c r="AJ3091" s="5">
        <v>18777.240000000002</v>
      </c>
      <c r="AL3091" s="5">
        <v>25.06</v>
      </c>
      <c r="AM3091" s="5">
        <v>23.97</v>
      </c>
      <c r="AN3091" t="s">
        <v>47</v>
      </c>
      <c r="AO3091" t="str" cm="1">
        <f t="array" aca="1" ref="AO3091" ca="1">_FV(A3091,"Currency")</f>
        <v>USD</v>
      </c>
      <c r="AP3091" t="str" cm="1">
        <f t="array" aca="1" ref="AP3091" ca="1">_FV(A3091,"Exchange")</f>
        <v>Nasdaq Stock Market</v>
      </c>
      <c r="AQ3091" s="6" t="str" cm="1">
        <f t="array" aca="1" ref="AQ3091" ca="1">_FV(A3091,"Exchange abbreviation",TRUE)</f>
        <v>XNAS</v>
      </c>
      <c r="AR3091" t="str" cm="1">
        <f t="array" aca="1" ref="AR3091" ca="1">_FV(A3091,"Instrument type",TRUE)</f>
        <v>ETF</v>
      </c>
    </row>
    <row r="3092" spans="1:44" ht="18.75" customHeight="1" x14ac:dyDescent="0.25">
      <c r="A3092" t="e" vm="3104">
        <v>#VALUE!</v>
      </c>
      <c r="B3092" t="s">
        <v>8280</v>
      </c>
      <c r="C3092" t="s">
        <v>8281</v>
      </c>
      <c r="D3092" s="31" cm="1">
        <f t="array" aca="1" ref="D3092" ca="1">_FV(A3092,"Last trade time",TRUE)</f>
        <v>45824.843750265623</v>
      </c>
      <c r="E3092" s="23" cm="1">
        <f t="array" aca="1" ref="E3092" ca="1">_FV(A3092,"Price")</f>
        <v>24.3</v>
      </c>
      <c r="F3092" s="27" cm="1">
        <f t="array" aca="1" ref="F3092" ca="1">_FV(A3092,"Change (%)",TRUE)</f>
        <v>2.0580000000000002E-4</v>
      </c>
      <c r="G3092" s="26" cm="1">
        <f t="array" aca="1" ref="G3092" ca="1">_FV(A3092,"Change")</f>
        <v>5.0000000000000001E-3</v>
      </c>
      <c r="H3092" s="23" cm="1">
        <f t="array" aca="1" ref="H3092" ca="1">_FV(A3092,"Open")</f>
        <v>24.3</v>
      </c>
      <c r="I3092" s="23" cm="1">
        <f t="array" aca="1" ref="I3092" ca="1">_FV(A3092,"Low")</f>
        <v>24.3</v>
      </c>
      <c r="J3092" s="23" cm="1">
        <f t="array" aca="1" ref="J3092" ca="1">_FV(A3092,"High")</f>
        <v>24.3</v>
      </c>
      <c r="K3092" s="23" cm="1">
        <f t="array" aca="1" ref="K3092" ca="1">_FV(A3092,"Previous close",TRUE)</f>
        <v>24.295000000000002</v>
      </c>
      <c r="L3092" s="26"/>
      <c r="M3092" s="23" cm="1">
        <f t="array" aca="1" ref="M3092" ca="1">_FV(A3092,"52 week low",TRUE)</f>
        <v>23.94</v>
      </c>
      <c r="N3092" s="23" cm="1">
        <f t="array" aca="1" ref="N3092" ca="1">_FV(A3092,"52 week high",TRUE)</f>
        <v>25.08</v>
      </c>
      <c r="O3092" s="8" cm="1">
        <f t="array" aca="1" ref="O3092" ca="1">_FV(A3092,"Volume")</f>
        <v>385</v>
      </c>
      <c r="P3092" s="7" cm="1">
        <f t="array" aca="1" ref="P3092" ca="1">_FV(A3092,"Volume average",TRUE)</f>
        <v>1482</v>
      </c>
      <c r="Q3092" t="s">
        <v>8279</v>
      </c>
      <c r="S3092" t="s">
        <v>2310</v>
      </c>
      <c r="T3092" s="25" cm="1">
        <f t="array" aca="1" ref="T3092" ca="1">_FV(A3092,"Expense ratio",TRUE)</f>
        <v>2E-3</v>
      </c>
      <c r="U3092" s="24" cm="1">
        <f t="array" aca="1" ref="U3092" ca="1">_FV(A3092,"Market cap",TRUE)</f>
        <v>8498732.3699999992</v>
      </c>
      <c r="V3092" s="4">
        <v>8498732</v>
      </c>
      <c r="W3092" s="4">
        <v>8498732</v>
      </c>
      <c r="Y3092" t="s">
        <v>4541</v>
      </c>
      <c r="Z3092" s="5">
        <v>24.229620000000001</v>
      </c>
      <c r="AA3092" s="20"/>
      <c r="AB3092" s="20"/>
      <c r="AC3092" s="4">
        <v>1114</v>
      </c>
      <c r="AE3092" s="5">
        <v>-0.38145717046809141</v>
      </c>
      <c r="AF3092" s="20"/>
      <c r="AI3092" s="4">
        <v>1114</v>
      </c>
      <c r="AJ3092" s="5">
        <v>26953.23</v>
      </c>
      <c r="AL3092" s="5">
        <v>25.065000000000001</v>
      </c>
      <c r="AM3092" s="5">
        <v>23.94</v>
      </c>
      <c r="AN3092" t="s">
        <v>47</v>
      </c>
      <c r="AO3092" t="str" cm="1">
        <f t="array" aca="1" ref="AO3092" ca="1">_FV(A3092,"Currency")</f>
        <v>USD</v>
      </c>
      <c r="AP3092" t="str" cm="1">
        <f t="array" aca="1" ref="AP3092" ca="1">_FV(A3092,"Exchange")</f>
        <v>Nasdaq Stock Market</v>
      </c>
      <c r="AQ3092" s="6" t="str" cm="1">
        <f t="array" aca="1" ref="AQ3092" ca="1">_FV(A3092,"Exchange abbreviation",TRUE)</f>
        <v>XNAS</v>
      </c>
      <c r="AR3092" t="str" cm="1">
        <f t="array" aca="1" ref="AR3092" ca="1">_FV(A3092,"Instrument type",TRUE)</f>
        <v>ETF</v>
      </c>
    </row>
    <row r="3093" spans="1:44" ht="18.75" customHeight="1" x14ac:dyDescent="0.25">
      <c r="A3093" t="e" vm="3105">
        <v>#VALUE!</v>
      </c>
      <c r="B3093" t="s">
        <v>8282</v>
      </c>
      <c r="C3093" t="s">
        <v>8283</v>
      </c>
      <c r="D3093" s="31" cm="1">
        <f t="array" aca="1" ref="D3093" ca="1">_FV(A3093,"Last trade time",TRUE)</f>
        <v>45824.843750265623</v>
      </c>
      <c r="E3093" s="23" cm="1">
        <f t="array" aca="1" ref="E3093" ca="1">_FV(A3093,"Price")</f>
        <v>24.795000000000002</v>
      </c>
      <c r="F3093" s="27" cm="1">
        <f t="array" aca="1" ref="F3093" ca="1">_FV(A3093,"Change (%)",TRUE)</f>
        <v>4.035E-4</v>
      </c>
      <c r="G3093" s="26" cm="1">
        <f t="array" aca="1" ref="G3093" ca="1">_FV(A3093,"Change")</f>
        <v>0.01</v>
      </c>
      <c r="H3093" s="23" cm="1">
        <f t="array" aca="1" ref="H3093" ca="1">_FV(A3093,"Open")</f>
        <v>24.795000000000002</v>
      </c>
      <c r="I3093" s="23" cm="1">
        <f t="array" aca="1" ref="I3093" ca="1">_FV(A3093,"Low")</f>
        <v>24.795000000000002</v>
      </c>
      <c r="J3093" s="23" cm="1">
        <f t="array" aca="1" ref="J3093" ca="1">_FV(A3093,"High")</f>
        <v>24.795000000000002</v>
      </c>
      <c r="K3093" s="23" cm="1">
        <f t="array" aca="1" ref="K3093" ca="1">_FV(A3093,"Previous close",TRUE)</f>
        <v>24.785</v>
      </c>
      <c r="L3093" s="26"/>
      <c r="M3093" s="23" cm="1">
        <f t="array" aca="1" ref="M3093" ca="1">_FV(A3093,"52 week low",TRUE)</f>
        <v>24.44</v>
      </c>
      <c r="N3093" s="23" cm="1">
        <f t="array" aca="1" ref="N3093" ca="1">_FV(A3093,"52 week high",TRUE)</f>
        <v>25.149899999999999</v>
      </c>
      <c r="O3093" s="8" cm="1">
        <f t="array" aca="1" ref="O3093" ca="1">_FV(A3093,"Volume")</f>
        <v>0</v>
      </c>
      <c r="P3093" s="7" cm="1">
        <f t="array" aca="1" ref="P3093" ca="1">_FV(A3093,"Volume average",TRUE)</f>
        <v>1371</v>
      </c>
      <c r="Q3093" t="s">
        <v>8279</v>
      </c>
      <c r="S3093" t="s">
        <v>2310</v>
      </c>
      <c r="T3093" s="25" cm="1">
        <f t="array" aca="1" ref="T3093" ca="1">_FV(A3093,"Expense ratio",TRUE)</f>
        <v>2E-3</v>
      </c>
      <c r="U3093" s="24" cm="1">
        <f t="array" aca="1" ref="U3093" ca="1">_FV(A3093,"Market cap",TRUE)</f>
        <v>4956696.6900000004</v>
      </c>
      <c r="V3093" s="4">
        <v>4956696</v>
      </c>
      <c r="W3093" s="4">
        <v>4956696</v>
      </c>
      <c r="Y3093" t="s">
        <v>4541</v>
      </c>
      <c r="Z3093" s="5">
        <v>24.719629999999999</v>
      </c>
      <c r="AB3093" s="20"/>
      <c r="AC3093" s="4">
        <v>2214</v>
      </c>
      <c r="AE3093" s="5">
        <v>0.5707660191040631</v>
      </c>
      <c r="AF3093" s="20"/>
      <c r="AI3093" s="4">
        <v>2214</v>
      </c>
      <c r="AJ3093" s="5">
        <v>54763.29</v>
      </c>
      <c r="AL3093" s="5">
        <v>25.15</v>
      </c>
      <c r="AM3093" s="5">
        <v>24.44</v>
      </c>
      <c r="AN3093" t="s">
        <v>47</v>
      </c>
      <c r="AO3093" t="str" cm="1">
        <f t="array" aca="1" ref="AO3093" ca="1">_FV(A3093,"Currency")</f>
        <v>USD</v>
      </c>
      <c r="AP3093" t="str" cm="1">
        <f t="array" aca="1" ref="AP3093" ca="1">_FV(A3093,"Exchange")</f>
        <v>Nasdaq Stock Market</v>
      </c>
      <c r="AQ3093" s="6" t="str" cm="1">
        <f t="array" aca="1" ref="AQ3093" ca="1">_FV(A3093,"Exchange abbreviation",TRUE)</f>
        <v>XNAS</v>
      </c>
      <c r="AR3093" t="str" cm="1">
        <f t="array" aca="1" ref="AR3093" ca="1">_FV(A3093,"Instrument type",TRUE)</f>
        <v>ETF</v>
      </c>
    </row>
    <row r="3094" spans="1:44" ht="18.75" customHeight="1" x14ac:dyDescent="0.25">
      <c r="A3094" t="e" vm="3106">
        <v>#VALUE!</v>
      </c>
      <c r="B3094" t="s">
        <v>8284</v>
      </c>
      <c r="C3094" t="s">
        <v>8285</v>
      </c>
      <c r="D3094" s="31" cm="1">
        <f t="array" aca="1" ref="D3094" ca="1">_FV(A3094,"Last trade time",TRUE)</f>
        <v>45824.843750185159</v>
      </c>
      <c r="E3094" s="23" cm="1">
        <f t="array" aca="1" ref="E3094" ca="1">_FV(A3094,"Price")</f>
        <v>82.97</v>
      </c>
      <c r="F3094" s="27" cm="1">
        <f t="array" aca="1" ref="F3094" ca="1">_FV(A3094,"Change (%)",TRUE)</f>
        <v>1.0227999999999999E-2</v>
      </c>
      <c r="G3094" s="26" cm="1">
        <f t="array" aca="1" ref="G3094" ca="1">_FV(A3094,"Change")</f>
        <v>0.84</v>
      </c>
      <c r="H3094" s="23" cm="1">
        <f t="array" aca="1" ref="H3094" ca="1">_FV(A3094,"Open")</f>
        <v>83.03</v>
      </c>
      <c r="I3094" s="23" cm="1">
        <f t="array" aca="1" ref="I3094" ca="1">_FV(A3094,"Low")</f>
        <v>82.97</v>
      </c>
      <c r="J3094" s="23" cm="1">
        <f t="array" aca="1" ref="J3094" ca="1">_FV(A3094,"High")</f>
        <v>83.14</v>
      </c>
      <c r="K3094" s="23" cm="1">
        <f t="array" aca="1" ref="K3094" ca="1">_FV(A3094,"Previous close",TRUE)</f>
        <v>82.13</v>
      </c>
      <c r="L3094" s="26"/>
      <c r="M3094" s="23" cm="1">
        <f t="array" aca="1" ref="M3094" ca="1">_FV(A3094,"52 week low",TRUE)</f>
        <v>69.72</v>
      </c>
      <c r="N3094" s="23" cm="1">
        <f t="array" aca="1" ref="N3094" ca="1">_FV(A3094,"52 week high",TRUE)</f>
        <v>87.224800000000002</v>
      </c>
      <c r="O3094" s="8" cm="1">
        <f t="array" aca="1" ref="O3094" ca="1">_FV(A3094,"Volume")</f>
        <v>663</v>
      </c>
      <c r="P3094" s="7" cm="1">
        <f t="array" aca="1" ref="P3094" ca="1">_FV(A3094,"Volume average",TRUE)</f>
        <v>2037</v>
      </c>
      <c r="Q3094" t="s">
        <v>1641</v>
      </c>
      <c r="R3094" t="s">
        <v>6308</v>
      </c>
      <c r="S3094" t="s">
        <v>3604</v>
      </c>
      <c r="T3094" s="25" cm="1">
        <f t="array" aca="1" ref="T3094" ca="1">_FV(A3094,"Expense ratio",TRUE)</f>
        <v>2E-3</v>
      </c>
      <c r="U3094" s="24" cm="1">
        <f t="array" aca="1" ref="U3094" ca="1">_FV(A3094,"Market cap",TRUE)</f>
        <v>155587272.90000001</v>
      </c>
      <c r="V3094" s="4">
        <v>155587264</v>
      </c>
      <c r="W3094" s="4">
        <v>155587264</v>
      </c>
      <c r="Y3094" t="s">
        <v>6309</v>
      </c>
      <c r="Z3094" s="5">
        <v>83.03</v>
      </c>
      <c r="AA3094" s="5">
        <v>17.341507</v>
      </c>
      <c r="AB3094" s="5">
        <v>1.7999999999999999E-2</v>
      </c>
      <c r="AC3094" s="4">
        <v>3182</v>
      </c>
      <c r="AE3094" s="5">
        <v>4.0275197944783958</v>
      </c>
      <c r="AF3094" s="5">
        <v>13.285694144426801</v>
      </c>
      <c r="AI3094" s="4">
        <v>3182</v>
      </c>
      <c r="AJ3094" s="5">
        <v>263946.90000000002</v>
      </c>
      <c r="AL3094" s="5">
        <v>87.224999999999994</v>
      </c>
      <c r="AM3094" s="5">
        <v>69.72</v>
      </c>
      <c r="AN3094" t="s">
        <v>47</v>
      </c>
      <c r="AO3094" t="str" cm="1">
        <f t="array" aca="1" ref="AO3094" ca="1">_FV(A3094,"Currency")</f>
        <v>USD</v>
      </c>
      <c r="AP3094" t="str" cm="1">
        <f t="array" aca="1" ref="AP3094" ca="1">_FV(A3094,"Exchange")</f>
        <v>Nasdaq Stock Market</v>
      </c>
      <c r="AQ3094" s="6" t="str" cm="1">
        <f t="array" aca="1" ref="AQ3094" ca="1">_FV(A3094,"Exchange abbreviation",TRUE)</f>
        <v>XNAS</v>
      </c>
      <c r="AR3094" t="str" cm="1">
        <f t="array" aca="1" ref="AR3094" ca="1">_FV(A3094,"Instrument type",TRUE)</f>
        <v>ETF</v>
      </c>
    </row>
    <row r="3095" spans="1:44" ht="18.75" customHeight="1" x14ac:dyDescent="0.25">
      <c r="A3095" t="e" vm="3107">
        <v>#VALUE!</v>
      </c>
      <c r="B3095" t="s">
        <v>8286</v>
      </c>
      <c r="C3095" t="s">
        <v>8287</v>
      </c>
      <c r="D3095" s="31" cm="1">
        <f t="array" aca="1" ref="D3095" ca="1">_FV(A3095,"Last trade time",TRUE)</f>
        <v>45824.843750265623</v>
      </c>
      <c r="E3095" s="23" cm="1">
        <f t="array" aca="1" ref="E3095" ca="1">_FV(A3095,"Price")</f>
        <v>24.524999999999999</v>
      </c>
      <c r="F3095" s="27" cm="1">
        <f t="array" aca="1" ref="F3095" ca="1">_FV(A3095,"Change (%)",TRUE)</f>
        <v>6.1200000000000002E-4</v>
      </c>
      <c r="G3095" s="26" cm="1">
        <f t="array" aca="1" ref="G3095" ca="1">_FV(A3095,"Change")</f>
        <v>1.4999999999999999E-2</v>
      </c>
      <c r="H3095" s="23" cm="1">
        <f t="array" aca="1" ref="H3095" ca="1">_FV(A3095,"Open")</f>
        <v>24.524999999999999</v>
      </c>
      <c r="I3095" s="23" cm="1">
        <f t="array" aca="1" ref="I3095" ca="1">_FV(A3095,"Low")</f>
        <v>24.524999999999999</v>
      </c>
      <c r="J3095" s="23" cm="1">
        <f t="array" aca="1" ref="J3095" ca="1">_FV(A3095,"High")</f>
        <v>24.524999999999999</v>
      </c>
      <c r="K3095" s="23" cm="1">
        <f t="array" aca="1" ref="K3095" ca="1">_FV(A3095,"Previous close",TRUE)</f>
        <v>24.51</v>
      </c>
      <c r="L3095" s="26"/>
      <c r="M3095" s="23" cm="1">
        <f t="array" aca="1" ref="M3095" ca="1">_FV(A3095,"52 week low",TRUE)</f>
        <v>24.26</v>
      </c>
      <c r="N3095" s="23" cm="1">
        <f t="array" aca="1" ref="N3095" ca="1">_FV(A3095,"52 week high",TRUE)</f>
        <v>25.08</v>
      </c>
      <c r="O3095" s="8" cm="1">
        <f t="array" aca="1" ref="O3095" ca="1">_FV(A3095,"Volume")</f>
        <v>40</v>
      </c>
      <c r="P3095" s="7" cm="1">
        <f t="array" aca="1" ref="P3095" ca="1">_FV(A3095,"Volume average",TRUE)</f>
        <v>811</v>
      </c>
      <c r="Q3095" t="s">
        <v>8279</v>
      </c>
      <c r="S3095" t="s">
        <v>2310</v>
      </c>
      <c r="T3095" s="25" cm="1">
        <f t="array" aca="1" ref="T3095" ca="1">_FV(A3095,"Expense ratio",TRUE)</f>
        <v>2E-3</v>
      </c>
      <c r="U3095" s="24" cm="1">
        <f t="array" aca="1" ref="U3095" ca="1">_FV(A3095,"Market cap",TRUE)</f>
        <v>4900841.67</v>
      </c>
      <c r="V3095" s="4">
        <v>4900841</v>
      </c>
      <c r="W3095" s="4">
        <v>4900841</v>
      </c>
      <c r="Y3095" t="s">
        <v>4541</v>
      </c>
      <c r="Z3095" s="5">
        <v>24.445900000000002</v>
      </c>
      <c r="AA3095" s="20"/>
      <c r="AB3095" s="20"/>
      <c r="AC3095" s="4">
        <v>1812</v>
      </c>
      <c r="AE3095" s="5">
        <v>-8.3193088104538404E-2</v>
      </c>
      <c r="AF3095" s="20"/>
      <c r="AI3095" s="4">
        <v>1812</v>
      </c>
      <c r="AJ3095" s="5">
        <v>44330.58</v>
      </c>
      <c r="AL3095" s="5">
        <v>25.065000000000001</v>
      </c>
      <c r="AM3095" s="5">
        <v>24.26</v>
      </c>
      <c r="AN3095" t="s">
        <v>47</v>
      </c>
      <c r="AO3095" t="str" cm="1">
        <f t="array" aca="1" ref="AO3095" ca="1">_FV(A3095,"Currency")</f>
        <v>USD</v>
      </c>
      <c r="AP3095" t="str" cm="1">
        <f t="array" aca="1" ref="AP3095" ca="1">_FV(A3095,"Exchange")</f>
        <v>Nasdaq Stock Market</v>
      </c>
      <c r="AQ3095" s="6" t="str" cm="1">
        <f t="array" aca="1" ref="AQ3095" ca="1">_FV(A3095,"Exchange abbreviation",TRUE)</f>
        <v>XNAS</v>
      </c>
      <c r="AR3095" t="str" cm="1">
        <f t="array" aca="1" ref="AR3095" ca="1">_FV(A3095,"Instrument type",TRUE)</f>
        <v>ETF</v>
      </c>
    </row>
    <row r="3096" spans="1:44" ht="18.75" customHeight="1" x14ac:dyDescent="0.25">
      <c r="A3096" t="e" vm="3108">
        <v>#VALUE!</v>
      </c>
      <c r="B3096" t="s">
        <v>8288</v>
      </c>
      <c r="C3096" t="s">
        <v>8289</v>
      </c>
      <c r="D3096" s="31" cm="1">
        <f t="array" aca="1" ref="D3096" ca="1">_FV(A3096,"Last trade time",TRUE)</f>
        <v>45824.840277789066</v>
      </c>
      <c r="E3096" s="23" cm="1">
        <f t="array" aca="1" ref="E3096" ca="1">_FV(A3096,"Price")</f>
        <v>99.56</v>
      </c>
      <c r="F3096" s="27" cm="1">
        <f t="array" aca="1" ref="F3096" ca="1">_FV(A3096,"Change (%)",TRUE)</f>
        <v>-1.004E-4</v>
      </c>
      <c r="G3096" s="26" cm="1">
        <f t="array" aca="1" ref="G3096" ca="1">_FV(A3096,"Change")</f>
        <v>-0.01</v>
      </c>
      <c r="H3096" s="23" cm="1">
        <f t="array" aca="1" ref="H3096" ca="1">_FV(A3096,"Open")</f>
        <v>99.56</v>
      </c>
      <c r="I3096" s="23" cm="1">
        <f t="array" aca="1" ref="I3096" ca="1">_FV(A3096,"Low")</f>
        <v>99.56</v>
      </c>
      <c r="J3096" s="23" cm="1">
        <f t="array" aca="1" ref="J3096" ca="1">_FV(A3096,"High")</f>
        <v>99.56</v>
      </c>
      <c r="K3096" s="23" cm="1">
        <f t="array" aca="1" ref="K3096" ca="1">_FV(A3096,"Previous close",TRUE)</f>
        <v>99.57</v>
      </c>
      <c r="L3096" s="26"/>
      <c r="M3096" s="23" cm="1">
        <f t="array" aca="1" ref="M3096" ca="1">_FV(A3096,"52 week low",TRUE)</f>
        <v>99.39</v>
      </c>
      <c r="N3096" s="23" cm="1">
        <f t="array" aca="1" ref="N3096" ca="1">_FV(A3096,"52 week high",TRUE)</f>
        <v>100.72</v>
      </c>
      <c r="O3096" s="8" cm="1">
        <f t="array" aca="1" ref="O3096" ca="1">_FV(A3096,"Volume")</f>
        <v>4</v>
      </c>
      <c r="P3096" s="7" cm="1">
        <f t="array" aca="1" ref="P3096" ca="1">_FV(A3096,"Volume average",TRUE)</f>
        <v>31238</v>
      </c>
      <c r="Q3096" t="s">
        <v>45</v>
      </c>
      <c r="R3096" t="s">
        <v>8290</v>
      </c>
      <c r="T3096" s="25" cm="1">
        <f t="array" aca="1" ref="T3096" ca="1">_FV(A3096,"Expense ratio",TRUE)</f>
        <v>2E-3</v>
      </c>
      <c r="U3096" s="24" cm="1">
        <f t="array" aca="1" ref="U3096" ca="1">_FV(A3096,"Market cap",TRUE)</f>
        <v>18882008.59</v>
      </c>
      <c r="V3096" s="16"/>
      <c r="W3096" s="16"/>
      <c r="Z3096" s="18"/>
      <c r="AA3096" s="20"/>
      <c r="AB3096" s="20"/>
      <c r="AC3096" s="21">
        <v>31181</v>
      </c>
      <c r="AE3096" s="18"/>
      <c r="AF3096" s="20"/>
      <c r="AI3096" s="21"/>
      <c r="AJ3096" s="18"/>
      <c r="AL3096" s="18"/>
      <c r="AM3096" s="18"/>
      <c r="AN3096" t="s">
        <v>73</v>
      </c>
      <c r="AO3096" t="str" cm="1">
        <f t="array" aca="1" ref="AO3096" ca="1">_FV(A3096,"Currency")</f>
        <v>USD</v>
      </c>
      <c r="AP3096" t="str" cm="1">
        <f t="array" aca="1" ref="AP3096" ca="1">_FV(A3096,"Exchange")</f>
        <v>NYSE Arca</v>
      </c>
      <c r="AQ3096" s="6" t="str" cm="1">
        <f t="array" aca="1" ref="AQ3096" ca="1">_FV(A3096,"Exchange abbreviation",TRUE)</f>
        <v>ARCX</v>
      </c>
      <c r="AR3096" t="str" cm="1">
        <f t="array" aca="1" ref="AR3096" ca="1">_FV(A3096,"Instrument type",TRUE)</f>
        <v>ETF</v>
      </c>
    </row>
    <row r="3097" spans="1:44" ht="18.75" customHeight="1" x14ac:dyDescent="0.25">
      <c r="A3097" t="e" vm="3109">
        <v>#VALUE!</v>
      </c>
      <c r="B3097" t="s">
        <v>8291</v>
      </c>
      <c r="C3097" t="s">
        <v>8292</v>
      </c>
      <c r="D3097" s="31" cm="1">
        <f t="array" aca="1" ref="D3097" ca="1">_FV(A3097,"Last trade time",TRUE)</f>
        <v>45824.840277812502</v>
      </c>
      <c r="E3097" s="23" cm="1">
        <f t="array" aca="1" ref="E3097" ca="1">_FV(A3097,"Price")</f>
        <v>41.784300000000002</v>
      </c>
      <c r="F3097" s="27" cm="1">
        <f t="array" aca="1" ref="F3097" ca="1">_FV(A3097,"Change (%)",TRUE)</f>
        <v>3.7040000000000003E-3</v>
      </c>
      <c r="G3097" s="26" cm="1">
        <f t="array" aca="1" ref="G3097" ca="1">_FV(A3097,"Change")</f>
        <v>0.1542</v>
      </c>
      <c r="H3097" s="23" cm="1">
        <f t="array" aca="1" ref="H3097" ca="1">_FV(A3097,"Open")</f>
        <v>41.81</v>
      </c>
      <c r="I3097" s="23" cm="1">
        <f t="array" aca="1" ref="I3097" ca="1">_FV(A3097,"Low")</f>
        <v>41.77</v>
      </c>
      <c r="J3097" s="23" cm="1">
        <f t="array" aca="1" ref="J3097" ca="1">_FV(A3097,"High")</f>
        <v>41.81</v>
      </c>
      <c r="K3097" s="23" cm="1">
        <f t="array" aca="1" ref="K3097" ca="1">_FV(A3097,"Previous close",TRUE)</f>
        <v>41.630099999999999</v>
      </c>
      <c r="L3097" s="26"/>
      <c r="M3097" s="23" cm="1">
        <f t="array" aca="1" ref="M3097" ca="1">_FV(A3097,"52 week low",TRUE)</f>
        <v>39.479999999999997</v>
      </c>
      <c r="N3097" s="23" cm="1">
        <f t="array" aca="1" ref="N3097" ca="1">_FV(A3097,"52 week high",TRUE)</f>
        <v>42.705300000000001</v>
      </c>
      <c r="O3097" s="8" cm="1">
        <f t="array" aca="1" ref="O3097" ca="1">_FV(A3097,"Volume")</f>
        <v>4053</v>
      </c>
      <c r="P3097" s="7" cm="1">
        <f t="array" aca="1" ref="P3097" ca="1">_FV(A3097,"Volume average",TRUE)</f>
        <v>2389</v>
      </c>
      <c r="Q3097" t="s">
        <v>827</v>
      </c>
      <c r="S3097" t="s">
        <v>6145</v>
      </c>
      <c r="T3097" s="25" cm="1">
        <f t="array" aca="1" ref="T3097" ca="1">_FV(A3097,"Expense ratio",TRUE)</f>
        <v>2E-3</v>
      </c>
      <c r="U3097" s="24" cm="1">
        <f t="array" aca="1" ref="U3097" ca="1">_FV(A3097,"Market cap",TRUE)</f>
        <v>12488404.949999999</v>
      </c>
      <c r="V3097" s="4">
        <v>12490883</v>
      </c>
      <c r="W3097" s="4">
        <v>12490883</v>
      </c>
      <c r="Y3097" t="s">
        <v>7773</v>
      </c>
      <c r="Z3097" s="5">
        <v>41.523000000000003</v>
      </c>
      <c r="AA3097" s="20"/>
      <c r="AB3097" s="19">
        <v>7.8099996000000005E-2</v>
      </c>
      <c r="AC3097" s="4">
        <v>2369</v>
      </c>
      <c r="AE3097" s="5">
        <v>2.7181868264550602</v>
      </c>
      <c r="AF3097" s="5">
        <v>10.933892897049271</v>
      </c>
      <c r="AI3097" s="4">
        <v>2369</v>
      </c>
      <c r="AJ3097" s="5">
        <v>98565.561600000001</v>
      </c>
      <c r="AL3097" s="5">
        <v>42.704999999999998</v>
      </c>
      <c r="AM3097" s="5">
        <v>39.479999999999997</v>
      </c>
      <c r="AN3097" t="s">
        <v>47</v>
      </c>
      <c r="AO3097" t="str" cm="1">
        <f t="array" aca="1" ref="AO3097" ca="1">_FV(A3097,"Currency")</f>
        <v>USD</v>
      </c>
      <c r="AP3097" t="str" cm="1">
        <f t="array" aca="1" ref="AP3097" ca="1">_FV(A3097,"Exchange")</f>
        <v>NYSE Arca</v>
      </c>
      <c r="AQ3097" s="6" t="str" cm="1">
        <f t="array" aca="1" ref="AQ3097" ca="1">_FV(A3097,"Exchange abbreviation",TRUE)</f>
        <v>ARCX</v>
      </c>
      <c r="AR3097" t="str" cm="1">
        <f t="array" aca="1" ref="AR3097" ca="1">_FV(A3097,"Instrument type",TRUE)</f>
        <v>ETF</v>
      </c>
    </row>
    <row r="3098" spans="1:44" ht="18.75" customHeight="1" x14ac:dyDescent="0.25">
      <c r="A3098" t="e" vm="3110">
        <v>#VALUE!</v>
      </c>
      <c r="B3098" t="s">
        <v>8293</v>
      </c>
      <c r="C3098" t="s">
        <v>8294</v>
      </c>
      <c r="D3098" s="31" cm="1">
        <f t="array" aca="1" ref="D3098" ca="1">_FV(A3098,"Last trade time",TRUE)</f>
        <v>45824.843750265623</v>
      </c>
      <c r="E3098" s="23" cm="1">
        <f t="array" aca="1" ref="E3098" ca="1">_FV(A3098,"Price")</f>
        <v>24.36</v>
      </c>
      <c r="F3098" s="27" cm="1">
        <f t="array" aca="1" ref="F3098" ca="1">_FV(A3098,"Change (%)",TRUE)</f>
        <v>6.1609999999999996E-4</v>
      </c>
      <c r="G3098" s="26" cm="1">
        <f t="array" aca="1" ref="G3098" ca="1">_FV(A3098,"Change")</f>
        <v>1.4999999999999999E-2</v>
      </c>
      <c r="H3098" s="23" cm="1">
        <f t="array" aca="1" ref="H3098" ca="1">_FV(A3098,"Open")</f>
        <v>24.36</v>
      </c>
      <c r="I3098" s="23" cm="1">
        <f t="array" aca="1" ref="I3098" ca="1">_FV(A3098,"Low")</f>
        <v>24.36</v>
      </c>
      <c r="J3098" s="23" cm="1">
        <f t="array" aca="1" ref="J3098" ca="1">_FV(A3098,"High")</f>
        <v>24.36</v>
      </c>
      <c r="K3098" s="23" cm="1">
        <f t="array" aca="1" ref="K3098" ca="1">_FV(A3098,"Previous close",TRUE)</f>
        <v>24.344999999999999</v>
      </c>
      <c r="L3098" s="26"/>
      <c r="M3098" s="23" cm="1">
        <f t="array" aca="1" ref="M3098" ca="1">_FV(A3098,"52 week low",TRUE)</f>
        <v>24</v>
      </c>
      <c r="N3098" s="23" cm="1">
        <f t="array" aca="1" ref="N3098" ca="1">_FV(A3098,"52 week high",TRUE)</f>
        <v>25.08</v>
      </c>
      <c r="O3098" s="8" cm="1">
        <f t="array" aca="1" ref="O3098" ca="1">_FV(A3098,"Volume")</f>
        <v>0</v>
      </c>
      <c r="P3098" s="7" cm="1">
        <f t="array" aca="1" ref="P3098" ca="1">_FV(A3098,"Volume average",TRUE)</f>
        <v>1196</v>
      </c>
      <c r="Q3098" t="s">
        <v>8279</v>
      </c>
      <c r="S3098" t="s">
        <v>2310</v>
      </c>
      <c r="T3098" s="25" cm="1">
        <f t="array" aca="1" ref="T3098" ca="1">_FV(A3098,"Expense ratio",TRUE)</f>
        <v>2E-3</v>
      </c>
      <c r="U3098" s="24" cm="1">
        <f t="array" aca="1" ref="U3098" ca="1">_FV(A3098,"Market cap",TRUE)</f>
        <v>4867218.29</v>
      </c>
      <c r="V3098" s="4">
        <v>4867218</v>
      </c>
      <c r="W3098" s="4">
        <v>4867218</v>
      </c>
      <c r="Y3098" t="s">
        <v>4541</v>
      </c>
      <c r="Z3098" s="5">
        <v>24.273610000000001</v>
      </c>
      <c r="AA3098" s="20"/>
      <c r="AB3098" s="20"/>
      <c r="AC3098" s="4">
        <v>2688</v>
      </c>
      <c r="AE3098" s="5">
        <v>-4.8182245579664329E-2</v>
      </c>
      <c r="AF3098" s="20"/>
      <c r="AI3098" s="4">
        <v>2688</v>
      </c>
      <c r="AJ3098" s="5">
        <v>65264.639999999999</v>
      </c>
      <c r="AL3098" s="5">
        <v>25.06</v>
      </c>
      <c r="AM3098" s="4">
        <v>24</v>
      </c>
      <c r="AN3098" t="s">
        <v>47</v>
      </c>
      <c r="AO3098" t="str" cm="1">
        <f t="array" aca="1" ref="AO3098" ca="1">_FV(A3098,"Currency")</f>
        <v>USD</v>
      </c>
      <c r="AP3098" t="str" cm="1">
        <f t="array" aca="1" ref="AP3098" ca="1">_FV(A3098,"Exchange")</f>
        <v>Nasdaq Stock Market</v>
      </c>
      <c r="AQ3098" s="6" t="str" cm="1">
        <f t="array" aca="1" ref="AQ3098" ca="1">_FV(A3098,"Exchange abbreviation",TRUE)</f>
        <v>XNAS</v>
      </c>
      <c r="AR3098" t="str" cm="1">
        <f t="array" aca="1" ref="AR3098" ca="1">_FV(A3098,"Instrument type",TRUE)</f>
        <v>ETF</v>
      </c>
    </row>
    <row r="3099" spans="1:44" ht="18.75" customHeight="1" x14ac:dyDescent="0.25">
      <c r="A3099" t="e" vm="3111">
        <v>#VALUE!</v>
      </c>
      <c r="B3099" t="s">
        <v>8295</v>
      </c>
      <c r="C3099" t="s">
        <v>8296</v>
      </c>
      <c r="D3099" s="31" cm="1">
        <f t="array" aca="1" ref="D3099" ca="1">_FV(A3099,"Last trade time",TRUE)</f>
        <v>45824.840285878905</v>
      </c>
      <c r="E3099" s="23" cm="1">
        <f t="array" aca="1" ref="E3099" ca="1">_FV(A3099,"Price")</f>
        <v>53.905299999999997</v>
      </c>
      <c r="F3099" s="27" cm="1">
        <f t="array" aca="1" ref="F3099" ca="1">_FV(A3099,"Change (%)",TRUE)</f>
        <v>2.6490000000000003E-3</v>
      </c>
      <c r="G3099" s="26" cm="1">
        <f t="array" aca="1" ref="G3099" ca="1">_FV(A3099,"Change")</f>
        <v>0.1424</v>
      </c>
      <c r="H3099" s="23" cm="1">
        <f t="array" aca="1" ref="H3099" ca="1">_FV(A3099,"Open")</f>
        <v>53.905299999999997</v>
      </c>
      <c r="I3099" s="23" cm="1">
        <f t="array" aca="1" ref="I3099" ca="1">_FV(A3099,"Low")</f>
        <v>53.905299999999997</v>
      </c>
      <c r="J3099" s="23" cm="1">
        <f t="array" aca="1" ref="J3099" ca="1">_FV(A3099,"High")</f>
        <v>53.905299999999997</v>
      </c>
      <c r="K3099" s="23" cm="1">
        <f t="array" aca="1" ref="K3099" ca="1">_FV(A3099,"Previous close",TRUE)</f>
        <v>53.762900000000002</v>
      </c>
      <c r="L3099" s="26"/>
      <c r="M3099" s="23" cm="1">
        <f t="array" aca="1" ref="M3099" ca="1">_FV(A3099,"52 week low",TRUE)</f>
        <v>51.459899999999998</v>
      </c>
      <c r="N3099" s="23" cm="1">
        <f t="array" aca="1" ref="N3099" ca="1">_FV(A3099,"52 week high",TRUE)</f>
        <v>55.16</v>
      </c>
      <c r="O3099" s="8" cm="1">
        <f t="array" aca="1" ref="O3099" ca="1">_FV(A3099,"Volume")</f>
        <v>31</v>
      </c>
      <c r="P3099" s="7" cm="1">
        <f t="array" aca="1" ref="P3099" ca="1">_FV(A3099,"Volume average",TRUE)</f>
        <v>13611</v>
      </c>
      <c r="Q3099" t="s">
        <v>827</v>
      </c>
      <c r="S3099" t="s">
        <v>6145</v>
      </c>
      <c r="T3099" s="25" cm="1">
        <f t="array" aca="1" ref="T3099" ca="1">_FV(A3099,"Expense ratio",TRUE)</f>
        <v>2E-3</v>
      </c>
      <c r="U3099" s="24" cm="1">
        <f t="array" aca="1" ref="U3099" ca="1">_FV(A3099,"Market cap",TRUE)</f>
        <v>816444892.23000002</v>
      </c>
      <c r="V3099" s="4">
        <v>816581824</v>
      </c>
      <c r="W3099" s="4">
        <v>816581824</v>
      </c>
      <c r="X3099" t="s">
        <v>8297</v>
      </c>
      <c r="Y3099" t="s">
        <v>1277</v>
      </c>
      <c r="Z3099" s="5">
        <v>53.634</v>
      </c>
      <c r="AA3099" s="20"/>
      <c r="AB3099" s="5">
        <v>6.9599999999999995E-2</v>
      </c>
      <c r="AC3099" s="4">
        <v>5717</v>
      </c>
      <c r="AE3099" s="5">
        <v>3.2145160904111241</v>
      </c>
      <c r="AF3099" s="5">
        <v>7.8254416470787458</v>
      </c>
      <c r="AI3099" s="4">
        <v>5717</v>
      </c>
      <c r="AJ3099" s="5">
        <v>306869.12219999998</v>
      </c>
      <c r="AL3099" s="5">
        <v>55.16</v>
      </c>
      <c r="AM3099" s="5">
        <v>51.46</v>
      </c>
      <c r="AN3099" t="s">
        <v>47</v>
      </c>
      <c r="AO3099" t="str" cm="1">
        <f t="array" aca="1" ref="AO3099" ca="1">_FV(A3099,"Currency")</f>
        <v>USD</v>
      </c>
      <c r="AP3099" t="str" cm="1">
        <f t="array" aca="1" ref="AP3099" ca="1">_FV(A3099,"Exchange")</f>
        <v>CBOE BZX Exchange</v>
      </c>
      <c r="AQ3099" s="6" t="str" cm="1">
        <f t="array" aca="1" ref="AQ3099" ca="1">_FV(A3099,"Exchange abbreviation",TRUE)</f>
        <v>BATS</v>
      </c>
      <c r="AR3099" t="str" cm="1">
        <f t="array" aca="1" ref="AR3099" ca="1">_FV(A3099,"Instrument type",TRUE)</f>
        <v>ETF</v>
      </c>
    </row>
    <row r="3100" spans="1:44" ht="18.75" customHeight="1" x14ac:dyDescent="0.25">
      <c r="A3100" t="e" vm="3112">
        <v>#VALUE!</v>
      </c>
      <c r="B3100" t="s">
        <v>8298</v>
      </c>
      <c r="C3100" t="s">
        <v>8299</v>
      </c>
      <c r="D3100" s="31" cm="1">
        <f t="array" aca="1" ref="D3100" ca="1">_FV(A3100,"Last trade time",TRUE)</f>
        <v>45824.84027780078</v>
      </c>
      <c r="E3100" s="23" cm="1">
        <f t="array" aca="1" ref="E3100" ca="1">_FV(A3100,"Price")</f>
        <v>100.315</v>
      </c>
      <c r="F3100" s="27" cm="1">
        <f t="array" aca="1" ref="F3100" ca="1">_FV(A3100,"Change (%)",TRUE)</f>
        <v>3.2910000000000003E-4</v>
      </c>
      <c r="G3100" s="26" cm="1">
        <f t="array" aca="1" ref="G3100" ca="1">_FV(A3100,"Change")</f>
        <v>3.3000000000000002E-2</v>
      </c>
      <c r="H3100" s="23" cm="1">
        <f t="array" aca="1" ref="H3100" ca="1">_FV(A3100,"Open")</f>
        <v>100.29</v>
      </c>
      <c r="I3100" s="23" cm="1">
        <f t="array" aca="1" ref="I3100" ca="1">_FV(A3100,"Low")</f>
        <v>100.29</v>
      </c>
      <c r="J3100" s="23" cm="1">
        <f t="array" aca="1" ref="J3100" ca="1">_FV(A3100,"High")</f>
        <v>100.315</v>
      </c>
      <c r="K3100" s="23" cm="1">
        <f t="array" aca="1" ref="K3100" ca="1">_FV(A3100,"Previous close",TRUE)</f>
        <v>100.282</v>
      </c>
      <c r="L3100" s="26"/>
      <c r="M3100" s="23" cm="1">
        <f t="array" aca="1" ref="M3100" ca="1">_FV(A3100,"52 week low",TRUE)</f>
        <v>99.42</v>
      </c>
      <c r="N3100" s="23" cm="1">
        <f t="array" aca="1" ref="N3100" ca="1">_FV(A3100,"52 week high",TRUE)</f>
        <v>100.6</v>
      </c>
      <c r="O3100" s="8" cm="1">
        <f t="array" aca="1" ref="O3100" ca="1">_FV(A3100,"Volume")</f>
        <v>1587</v>
      </c>
      <c r="P3100" s="7" cm="1">
        <f t="array" aca="1" ref="P3100" ca="1">_FV(A3100,"Volume average",TRUE)</f>
        <v>12794</v>
      </c>
      <c r="Q3100" t="s">
        <v>799</v>
      </c>
      <c r="S3100" t="s">
        <v>4238</v>
      </c>
      <c r="T3100" s="25" cm="1">
        <f t="array" aca="1" ref="T3100" ca="1">_FV(A3100,"Expense ratio",TRUE)</f>
        <v>2E-3</v>
      </c>
      <c r="U3100" s="24" cm="1">
        <f t="array" aca="1" ref="U3100" ca="1">_FV(A3100,"Market cap",TRUE)</f>
        <v>150184852.69</v>
      </c>
      <c r="V3100" s="4">
        <v>150184848</v>
      </c>
      <c r="W3100" s="4">
        <v>150184848</v>
      </c>
      <c r="Y3100" t="s">
        <v>306</v>
      </c>
      <c r="Z3100" s="5">
        <v>100.2187</v>
      </c>
      <c r="AA3100" s="20"/>
      <c r="AB3100" s="5">
        <v>4.7399997999999999E-2</v>
      </c>
      <c r="AC3100" s="4">
        <v>10231</v>
      </c>
      <c r="AE3100" s="5">
        <v>1.898376254217826</v>
      </c>
      <c r="AF3100" s="5">
        <v>4.9018123571182848</v>
      </c>
      <c r="AI3100" s="4">
        <v>10231</v>
      </c>
      <c r="AJ3100" s="5">
        <v>1025299.665</v>
      </c>
      <c r="AL3100" s="5">
        <v>100.6</v>
      </c>
      <c r="AM3100" s="5">
        <v>99.42</v>
      </c>
      <c r="AN3100" t="s">
        <v>90</v>
      </c>
      <c r="AO3100" t="str" cm="1">
        <f t="array" aca="1" ref="AO3100" ca="1">_FV(A3100,"Currency")</f>
        <v>USD</v>
      </c>
      <c r="AP3100" t="str" cm="1">
        <f t="array" aca="1" ref="AP3100" ca="1">_FV(A3100,"Exchange")</f>
        <v>NYSE Arca</v>
      </c>
      <c r="AQ3100" s="6" t="str" cm="1">
        <f t="array" aca="1" ref="AQ3100" ca="1">_FV(A3100,"Exchange abbreviation",TRUE)</f>
        <v>ARCX</v>
      </c>
      <c r="AR3100" t="str" cm="1">
        <f t="array" aca="1" ref="AR3100" ca="1">_FV(A3100,"Instrument type",TRUE)</f>
        <v>ETF</v>
      </c>
    </row>
    <row r="3101" spans="1:44" ht="18.75" customHeight="1" x14ac:dyDescent="0.25">
      <c r="A3101" t="e" vm="3113">
        <v>#VALUE!</v>
      </c>
      <c r="B3101" t="s">
        <v>8300</v>
      </c>
      <c r="C3101" t="s">
        <v>8301</v>
      </c>
      <c r="D3101" s="31" cm="1">
        <f t="array" aca="1" ref="D3101" ca="1">_FV(A3101,"Last trade time",TRUE)</f>
        <v>45824.840277789066</v>
      </c>
      <c r="E3101" s="23" cm="1">
        <f t="array" aca="1" ref="E3101" ca="1">_FV(A3101,"Price")</f>
        <v>100.32</v>
      </c>
      <c r="F3101" s="27" cm="1">
        <f t="array" aca="1" ref="F3101" ca="1">_FV(A3101,"Change (%)",TRUE)</f>
        <v>9.9690000000000003E-5</v>
      </c>
      <c r="G3101" s="26" cm="1">
        <f t="array" aca="1" ref="G3101" ca="1">_FV(A3101,"Change")</f>
        <v>0.01</v>
      </c>
      <c r="H3101" s="23" cm="1">
        <f t="array" aca="1" ref="H3101" ca="1">_FV(A3101,"Open")</f>
        <v>100.31</v>
      </c>
      <c r="I3101" s="23" cm="1">
        <f t="array" aca="1" ref="I3101" ca="1">_FV(A3101,"Low")</f>
        <v>100.31</v>
      </c>
      <c r="J3101" s="23" cm="1">
        <f t="array" aca="1" ref="J3101" ca="1">_FV(A3101,"High")</f>
        <v>100.33</v>
      </c>
      <c r="K3101" s="23" cm="1">
        <f t="array" aca="1" ref="K3101" ca="1">_FV(A3101,"Previous close",TRUE)</f>
        <v>100.31</v>
      </c>
      <c r="L3101" s="26"/>
      <c r="M3101" s="23" cm="1">
        <f t="array" aca="1" ref="M3101" ca="1">_FV(A3101,"52 week low",TRUE)</f>
        <v>99.81</v>
      </c>
      <c r="N3101" s="23" cm="1">
        <f t="array" aca="1" ref="N3101" ca="1">_FV(A3101,"52 week high",TRUE)</f>
        <v>101.4</v>
      </c>
      <c r="O3101" s="8" cm="1">
        <f t="array" aca="1" ref="O3101" ca="1">_FV(A3101,"Volume")</f>
        <v>42831</v>
      </c>
      <c r="P3101" s="7" cm="1">
        <f t="array" aca="1" ref="P3101" ca="1">_FV(A3101,"Volume average",TRUE)</f>
        <v>54757</v>
      </c>
      <c r="Q3101" t="s">
        <v>119</v>
      </c>
      <c r="T3101" s="25" cm="1">
        <f t="array" aca="1" ref="T3101" ca="1">_FV(A3101,"Expense ratio",TRUE)</f>
        <v>2E-3</v>
      </c>
      <c r="U3101" s="24" cm="1">
        <f t="array" aca="1" ref="U3101" ca="1">_FV(A3101,"Market cap",TRUE)</f>
        <v>235048958.75</v>
      </c>
      <c r="V3101" s="16"/>
      <c r="W3101" s="16"/>
      <c r="Z3101" s="18"/>
      <c r="AA3101" s="20"/>
      <c r="AC3101" s="21">
        <v>55333</v>
      </c>
      <c r="AE3101" s="18"/>
      <c r="AI3101" s="21"/>
      <c r="AJ3101" s="18"/>
      <c r="AL3101" s="18"/>
      <c r="AM3101" s="18"/>
      <c r="AN3101" t="s">
        <v>73</v>
      </c>
      <c r="AO3101" t="str" cm="1">
        <f t="array" aca="1" ref="AO3101" ca="1">_FV(A3101,"Currency")</f>
        <v>USD</v>
      </c>
      <c r="AP3101" t="str" cm="1">
        <f t="array" aca="1" ref="AP3101" ca="1">_FV(A3101,"Exchange")</f>
        <v>NYSE Arca</v>
      </c>
      <c r="AQ3101" s="6" t="str" cm="1">
        <f t="array" aca="1" ref="AQ3101" ca="1">_FV(A3101,"Exchange abbreviation",TRUE)</f>
        <v>ARCX</v>
      </c>
      <c r="AR3101" t="str" cm="1">
        <f t="array" aca="1" ref="AR3101" ca="1">_FV(A3101,"Instrument type",TRUE)</f>
        <v>ETF</v>
      </c>
    </row>
    <row r="3102" spans="1:44" ht="18.75" customHeight="1" x14ac:dyDescent="0.25">
      <c r="A3102" t="e" vm="3114">
        <v>#VALUE!</v>
      </c>
      <c r="B3102" t="s">
        <v>8302</v>
      </c>
      <c r="C3102" t="s">
        <v>8303</v>
      </c>
      <c r="D3102" s="31" cm="1">
        <f t="array" aca="1" ref="D3102" ca="1">_FV(A3102,"Last trade time",TRUE)</f>
        <v>45824.880074073437</v>
      </c>
      <c r="E3102" s="23" cm="1">
        <f t="array" aca="1" ref="E3102" ca="1">_FV(A3102,"Price")</f>
        <v>100.31</v>
      </c>
      <c r="F3102" s="27" cm="1">
        <f t="array" aca="1" ref="F3102" ca="1">_FV(A3102,"Change (%)",TRUE)</f>
        <v>3.9889999999999999E-4</v>
      </c>
      <c r="G3102" s="26" cm="1">
        <f t="array" aca="1" ref="G3102" ca="1">_FV(A3102,"Change")</f>
        <v>0.04</v>
      </c>
      <c r="H3102" s="23" cm="1">
        <f t="array" aca="1" ref="H3102" ca="1">_FV(A3102,"Open")</f>
        <v>100.3</v>
      </c>
      <c r="I3102" s="23" cm="1">
        <f t="array" aca="1" ref="I3102" ca="1">_FV(A3102,"Low")</f>
        <v>100.295</v>
      </c>
      <c r="J3102" s="23" cm="1">
        <f t="array" aca="1" ref="J3102" ca="1">_FV(A3102,"High")</f>
        <v>100.31</v>
      </c>
      <c r="K3102" s="23" cm="1">
        <f t="array" aca="1" ref="K3102" ca="1">_FV(A3102,"Previous close",TRUE)</f>
        <v>100.27</v>
      </c>
      <c r="L3102" s="26"/>
      <c r="M3102" s="23" cm="1">
        <f t="array" aca="1" ref="M3102" ca="1">_FV(A3102,"52 week low",TRUE)</f>
        <v>99.59</v>
      </c>
      <c r="N3102" s="23" cm="1">
        <f t="array" aca="1" ref="N3102" ca="1">_FV(A3102,"52 week high",TRUE)</f>
        <v>100.58</v>
      </c>
      <c r="O3102" s="8" cm="1">
        <f t="array" aca="1" ref="O3102" ca="1">_FV(A3102,"Volume")</f>
        <v>23071</v>
      </c>
      <c r="P3102" s="7" cm="1">
        <f t="array" aca="1" ref="P3102" ca="1">_FV(A3102,"Volume average",TRUE)</f>
        <v>7211</v>
      </c>
      <c r="Q3102" t="s">
        <v>45</v>
      </c>
      <c r="R3102" t="s">
        <v>8304</v>
      </c>
      <c r="S3102" t="s">
        <v>2067</v>
      </c>
      <c r="T3102" s="25" cm="1">
        <f t="array" aca="1" ref="T3102" ca="1">_FV(A3102,"Expense ratio",TRUE)</f>
        <v>2E-3</v>
      </c>
      <c r="U3102" s="24" cm="1">
        <f t="array" aca="1" ref="U3102" ca="1">_FV(A3102,"Market cap",TRUE)</f>
        <v>52221265.460000001</v>
      </c>
      <c r="V3102" s="4">
        <v>52221264</v>
      </c>
      <c r="W3102" s="4">
        <v>52221264</v>
      </c>
      <c r="Y3102" t="s">
        <v>3941</v>
      </c>
      <c r="Z3102" s="5">
        <v>100.18162</v>
      </c>
      <c r="AA3102" s="20"/>
      <c r="AB3102" s="20"/>
      <c r="AC3102" s="4">
        <v>6419</v>
      </c>
      <c r="AE3102" s="5">
        <v>1.2174016769007421</v>
      </c>
      <c r="AF3102" s="20"/>
      <c r="AI3102" s="4">
        <v>6419</v>
      </c>
      <c r="AJ3102" s="5">
        <v>643119.61</v>
      </c>
      <c r="AL3102" s="5">
        <v>100.58</v>
      </c>
      <c r="AM3102" s="5">
        <v>99.59</v>
      </c>
      <c r="AN3102" t="s">
        <v>47</v>
      </c>
      <c r="AO3102" t="str" cm="1">
        <f t="array" aca="1" ref="AO3102" ca="1">_FV(A3102,"Currency")</f>
        <v>USD</v>
      </c>
      <c r="AP3102" t="str" cm="1">
        <f t="array" aca="1" ref="AP3102" ca="1">_FV(A3102,"Exchange")</f>
        <v>NYSE Arca</v>
      </c>
      <c r="AQ3102" s="6" t="str" cm="1">
        <f t="array" aca="1" ref="AQ3102" ca="1">_FV(A3102,"Exchange abbreviation",TRUE)</f>
        <v>ARCX</v>
      </c>
      <c r="AR3102" t="str" cm="1">
        <f t="array" aca="1" ref="AR3102" ca="1">_FV(A3102,"Instrument type",TRUE)</f>
        <v>ETF</v>
      </c>
    </row>
    <row r="3103" spans="1:44" ht="18.75" customHeight="1" x14ac:dyDescent="0.25">
      <c r="A3103" t="e" vm="3115">
        <v>#VALUE!</v>
      </c>
      <c r="B3103" t="s">
        <v>8305</v>
      </c>
      <c r="C3103" t="s">
        <v>8306</v>
      </c>
      <c r="D3103" s="31" cm="1">
        <f t="array" aca="1" ref="D3103" ca="1">_FV(A3103,"Last trade time",TRUE)</f>
        <v>45824.843750265623</v>
      </c>
      <c r="E3103" s="23" cm="1">
        <f t="array" aca="1" ref="E3103" ca="1">_FV(A3103,"Price")</f>
        <v>50.524999999999999</v>
      </c>
      <c r="F3103" s="27" cm="1">
        <f t="array" aca="1" ref="F3103" ca="1">_FV(A3103,"Change (%)",TRUE)</f>
        <v>0</v>
      </c>
      <c r="G3103" s="26" cm="1">
        <f t="array" aca="1" ref="G3103" ca="1">_FV(A3103,"Change")</f>
        <v>0</v>
      </c>
      <c r="H3103" s="23" cm="1">
        <f t="array" aca="1" ref="H3103" ca="1">_FV(A3103,"Open")</f>
        <v>50.53</v>
      </c>
      <c r="I3103" s="23" cm="1">
        <f t="array" aca="1" ref="I3103" ca="1">_FV(A3103,"Low")</f>
        <v>50.5</v>
      </c>
      <c r="J3103" s="23" cm="1">
        <f t="array" aca="1" ref="J3103" ca="1">_FV(A3103,"High")</f>
        <v>50.57</v>
      </c>
      <c r="K3103" s="23" cm="1">
        <f t="array" aca="1" ref="K3103" ca="1">_FV(A3103,"Previous close",TRUE)</f>
        <v>50.524999999999999</v>
      </c>
      <c r="L3103" s="26"/>
      <c r="M3103" s="23" cm="1">
        <f t="array" aca="1" ref="M3103" ca="1">_FV(A3103,"52 week low",TRUE)</f>
        <v>50.12</v>
      </c>
      <c r="N3103" s="23" cm="1">
        <f t="array" aca="1" ref="N3103" ca="1">_FV(A3103,"52 week high",TRUE)</f>
        <v>50.66</v>
      </c>
      <c r="O3103" s="8" cm="1">
        <f t="array" aca="1" ref="O3103" ca="1">_FV(A3103,"Volume")</f>
        <v>3459</v>
      </c>
      <c r="P3103" s="7" cm="1">
        <f t="array" aca="1" ref="P3103" ca="1">_FV(A3103,"Volume average",TRUE)</f>
        <v>5284</v>
      </c>
      <c r="Q3103" t="s">
        <v>799</v>
      </c>
      <c r="S3103" t="s">
        <v>4555</v>
      </c>
      <c r="T3103" s="25" cm="1">
        <f t="array" aca="1" ref="T3103" ca="1">_FV(A3103,"Expense ratio",TRUE)</f>
        <v>2E-3</v>
      </c>
      <c r="U3103" s="24" cm="1">
        <f t="array" aca="1" ref="U3103" ca="1">_FV(A3103,"Market cap",TRUE)</f>
        <v>375041749.58999997</v>
      </c>
      <c r="V3103" s="4">
        <v>375041760</v>
      </c>
      <c r="W3103" s="4">
        <v>375041760</v>
      </c>
      <c r="Y3103" t="s">
        <v>6954</v>
      </c>
      <c r="Z3103" s="5">
        <v>50.363630000000001</v>
      </c>
      <c r="AA3103" s="20"/>
      <c r="AB3103" s="5">
        <v>4.82E-2</v>
      </c>
      <c r="AC3103" s="4">
        <v>3238</v>
      </c>
      <c r="AE3103" s="5">
        <v>2.303828833440269</v>
      </c>
      <c r="AF3103" s="20"/>
      <c r="AI3103" s="4">
        <v>3238</v>
      </c>
      <c r="AJ3103" s="5">
        <v>163616.14000000001</v>
      </c>
      <c r="AL3103" s="5">
        <v>50.65</v>
      </c>
      <c r="AM3103" s="5">
        <v>50.19</v>
      </c>
      <c r="AN3103" t="s">
        <v>47</v>
      </c>
      <c r="AO3103" t="str" cm="1">
        <f t="array" aca="1" ref="AO3103" ca="1">_FV(A3103,"Currency")</f>
        <v>USD</v>
      </c>
      <c r="AP3103" t="str" cm="1">
        <f t="array" aca="1" ref="AP3103" ca="1">_FV(A3103,"Exchange")</f>
        <v>Nasdaq Stock Market</v>
      </c>
      <c r="AQ3103" s="6" t="str" cm="1">
        <f t="array" aca="1" ref="AQ3103" ca="1">_FV(A3103,"Exchange abbreviation",TRUE)</f>
        <v>XNAS</v>
      </c>
      <c r="AR3103" t="str" cm="1">
        <f t="array" aca="1" ref="AR3103" ca="1">_FV(A3103,"Instrument type",TRUE)</f>
        <v>ETF</v>
      </c>
    </row>
    <row r="3104" spans="1:44" ht="18.75" customHeight="1" x14ac:dyDescent="0.25">
      <c r="A3104" t="e" vm="3116">
        <v>#VALUE!</v>
      </c>
      <c r="B3104" t="s">
        <v>8307</v>
      </c>
      <c r="C3104" s="13" t="s">
        <v>8308</v>
      </c>
      <c r="D3104" s="31" cm="1">
        <f t="array" aca="1" ref="D3104" ca="1">_FV(A3104,"Last trade time",TRUE)</f>
        <v>45824.843750173437</v>
      </c>
      <c r="E3104" s="23" cm="1">
        <f t="array" aca="1" ref="E3104" ca="1">_FV(A3104,"Price")</f>
        <v>51.88</v>
      </c>
      <c r="F3104" s="27" cm="1">
        <f t="array" aca="1" ref="F3104" ca="1">_FV(A3104,"Change (%)",TRUE)</f>
        <v>7.7160000000000011E-4</v>
      </c>
      <c r="G3104" s="26" cm="1">
        <f t="array" aca="1" ref="G3104" ca="1">_FV(A3104,"Change")</f>
        <v>0.04</v>
      </c>
      <c r="H3104" s="23" cm="1">
        <f t="array" aca="1" ref="H3104" ca="1">_FV(A3104,"Open")</f>
        <v>51.86</v>
      </c>
      <c r="I3104" s="23" cm="1">
        <f t="array" aca="1" ref="I3104" ca="1">_FV(A3104,"Low")</f>
        <v>51.81</v>
      </c>
      <c r="J3104" s="23" cm="1">
        <f t="array" aca="1" ref="J3104" ca="1">_FV(A3104,"High")</f>
        <v>51.88</v>
      </c>
      <c r="K3104" s="23" cm="1">
        <f t="array" aca="1" ref="K3104" ca="1">_FV(A3104,"Previous close",TRUE)</f>
        <v>51.84</v>
      </c>
      <c r="L3104" s="26"/>
      <c r="M3104" s="23" cm="1">
        <f t="array" aca="1" ref="M3104" ca="1">_FV(A3104,"52 week low",TRUE)</f>
        <v>50.61</v>
      </c>
      <c r="N3104" s="23" cm="1">
        <f t="array" aca="1" ref="N3104" ca="1">_FV(A3104,"52 week high",TRUE)</f>
        <v>52.12</v>
      </c>
      <c r="O3104" s="8" cm="1">
        <f t="array" aca="1" ref="O3104" ca="1">_FV(A3104,"Volume")</f>
        <v>437936</v>
      </c>
      <c r="P3104" s="7" cm="1">
        <f t="array" aca="1" ref="P3104" ca="1">_FV(A3104,"Volume average",TRUE)</f>
        <v>249359</v>
      </c>
      <c r="Q3104" t="s">
        <v>799</v>
      </c>
      <c r="R3104" t="s">
        <v>3849</v>
      </c>
      <c r="S3104" t="s">
        <v>2067</v>
      </c>
      <c r="T3104" s="25" cm="1">
        <f t="array" aca="1" ref="T3104" ca="1">_FV(A3104,"Expense ratio",TRUE)</f>
        <v>2E-3</v>
      </c>
      <c r="U3104" s="24" cm="1">
        <f t="array" aca="1" ref="U3104" ca="1">_FV(A3104,"Market cap",TRUE)</f>
        <v>835315807.07000005</v>
      </c>
      <c r="V3104" s="4">
        <v>835315776</v>
      </c>
      <c r="W3104" s="4">
        <v>835315776</v>
      </c>
      <c r="X3104" t="s">
        <v>6617</v>
      </c>
      <c r="Y3104" t="s">
        <v>3028</v>
      </c>
      <c r="Z3104" s="5">
        <v>51.72063</v>
      </c>
      <c r="AB3104" s="5">
        <v>5.8599999999999999E-2</v>
      </c>
      <c r="AC3104" s="4">
        <v>315266</v>
      </c>
      <c r="AE3104" s="5">
        <v>2.2706571649823588</v>
      </c>
      <c r="AF3104" s="5">
        <v>5.9509866277958512</v>
      </c>
      <c r="AI3104" s="4">
        <v>315266</v>
      </c>
      <c r="AJ3104" s="5">
        <v>16311862.84</v>
      </c>
      <c r="AL3104" s="5">
        <v>52.12</v>
      </c>
      <c r="AM3104" s="5">
        <v>50.61</v>
      </c>
      <c r="AN3104" t="s">
        <v>82</v>
      </c>
      <c r="AO3104" t="str" cm="1">
        <f t="array" aca="1" ref="AO3104" ca="1">_FV(A3104,"Currency")</f>
        <v>USD</v>
      </c>
      <c r="AP3104" t="str" cm="1">
        <f t="array" aca="1" ref="AP3104" ca="1">_FV(A3104,"Exchange")</f>
        <v>Nasdaq Stock Market</v>
      </c>
      <c r="AQ3104" s="6" t="str" cm="1">
        <f t="array" aca="1" ref="AQ3104" ca="1">_FV(A3104,"Exchange abbreviation",TRUE)</f>
        <v>XNAS</v>
      </c>
      <c r="AR3104" t="str" cm="1">
        <f t="array" aca="1" ref="AR3104" ca="1">_FV(A3104,"Instrument type",TRUE)</f>
        <v>ETF</v>
      </c>
    </row>
    <row r="3105" spans="1:44" ht="18.75" customHeight="1" x14ac:dyDescent="0.25">
      <c r="A3105" t="e" vm="3117">
        <v>#VALUE!</v>
      </c>
      <c r="B3105" t="s">
        <v>8309</v>
      </c>
      <c r="C3105" s="13" t="s">
        <v>8310</v>
      </c>
      <c r="D3105" s="31" cm="1">
        <f t="array" aca="1" ref="D3105" ca="1">_FV(A3105,"Last trade time",TRUE)</f>
        <v>45824.923065717187</v>
      </c>
      <c r="E3105" s="23" cm="1">
        <f t="array" aca="1" ref="E3105" ca="1">_FV(A3105,"Price")</f>
        <v>50.65</v>
      </c>
      <c r="F3105" s="27" cm="1">
        <f t="array" aca="1" ref="F3105" ca="1">_FV(A3105,"Change (%)",TRUE)</f>
        <v>0</v>
      </c>
      <c r="G3105" s="26" cm="1">
        <f t="array" aca="1" ref="G3105" ca="1">_FV(A3105,"Change")</f>
        <v>0</v>
      </c>
      <c r="H3105" s="23" cm="1">
        <f t="array" aca="1" ref="H3105" ca="1">_FV(A3105,"Open")</f>
        <v>50.68</v>
      </c>
      <c r="I3105" s="23" cm="1">
        <f t="array" aca="1" ref="I3105" ca="1">_FV(A3105,"Low")</f>
        <v>50.63</v>
      </c>
      <c r="J3105" s="23" cm="1">
        <f t="array" aca="1" ref="J3105" ca="1">_FV(A3105,"High")</f>
        <v>50.69</v>
      </c>
      <c r="K3105" s="23" cm="1">
        <f t="array" aca="1" ref="K3105" ca="1">_FV(A3105,"Previous close",TRUE)</f>
        <v>50.65</v>
      </c>
      <c r="L3105" s="26"/>
      <c r="M3105" s="23" cm="1">
        <f t="array" aca="1" ref="M3105" ca="1">_FV(A3105,"52 week low",TRUE)</f>
        <v>49.65</v>
      </c>
      <c r="N3105" s="23" cm="1">
        <f t="array" aca="1" ref="N3105" ca="1">_FV(A3105,"52 week high",TRUE)</f>
        <v>51.05</v>
      </c>
      <c r="O3105" s="8" cm="1">
        <f t="array" aca="1" ref="O3105" ca="1">_FV(A3105,"Volume")</f>
        <v>3337927</v>
      </c>
      <c r="P3105" s="7" cm="1">
        <f t="array" aca="1" ref="P3105" ca="1">_FV(A3105,"Volume average",TRUE)</f>
        <v>4769517</v>
      </c>
      <c r="Q3105" t="s">
        <v>119</v>
      </c>
      <c r="R3105" t="s">
        <v>3849</v>
      </c>
      <c r="T3105" s="25" cm="1">
        <f t="array" aca="1" ref="T3105" ca="1">_FV(A3105,"Expense ratio",TRUE)</f>
        <v>2E-3</v>
      </c>
      <c r="U3105" s="24" cm="1">
        <f t="array" aca="1" ref="U3105" ca="1">_FV(A3105,"Market cap",TRUE)</f>
        <v>20905819140.619999</v>
      </c>
      <c r="V3105" s="16"/>
      <c r="W3105" s="16"/>
      <c r="Z3105" s="18"/>
      <c r="AA3105" s="20"/>
      <c r="AB3105" s="20"/>
      <c r="AC3105" s="21">
        <v>4850741</v>
      </c>
      <c r="AE3105" s="18"/>
      <c r="AF3105" s="20"/>
      <c r="AI3105" s="21"/>
      <c r="AJ3105" s="18"/>
      <c r="AL3105" s="18"/>
      <c r="AM3105" s="18"/>
      <c r="AN3105" t="s">
        <v>73</v>
      </c>
      <c r="AO3105" t="str" cm="1">
        <f t="array" aca="1" ref="AO3105" ca="1">_FV(A3105,"Currency")</f>
        <v>USD</v>
      </c>
      <c r="AP3105" t="str" cm="1">
        <f t="array" aca="1" ref="AP3105" ca="1">_FV(A3105,"Exchange")</f>
        <v>NYSE Arca</v>
      </c>
      <c r="AQ3105" s="6" t="str" cm="1">
        <f t="array" aca="1" ref="AQ3105" ca="1">_FV(A3105,"Exchange abbreviation",TRUE)</f>
        <v>ARCX</v>
      </c>
      <c r="AR3105" t="str" cm="1">
        <f t="array" aca="1" ref="AR3105" ca="1">_FV(A3105,"Instrument type",TRUE)</f>
        <v>ETF</v>
      </c>
    </row>
    <row r="3106" spans="1:44" ht="18.75" customHeight="1" x14ac:dyDescent="0.25">
      <c r="A3106" t="e" vm="3118">
        <v>#VALUE!</v>
      </c>
      <c r="B3106" t="s">
        <v>8311</v>
      </c>
      <c r="C3106" t="s">
        <v>8312</v>
      </c>
      <c r="D3106" s="31" cm="1">
        <f t="array" aca="1" ref="D3106" ca="1">_FV(A3106,"Last trade time",TRUE)</f>
        <v>45824.840277789066</v>
      </c>
      <c r="E3106" s="23" cm="1">
        <f t="array" aca="1" ref="E3106" ca="1">_FV(A3106,"Price")</f>
        <v>25.09</v>
      </c>
      <c r="F3106" s="27" cm="1">
        <f t="array" aca="1" ref="F3106" ca="1">_FV(A3106,"Change (%)",TRUE)</f>
        <v>1.9929999999999999E-4</v>
      </c>
      <c r="G3106" s="26" cm="1">
        <f t="array" aca="1" ref="G3106" ca="1">_FV(A3106,"Change")</f>
        <v>5.0000000000000001E-3</v>
      </c>
      <c r="H3106" s="23" cm="1">
        <f t="array" aca="1" ref="H3106" ca="1">_FV(A3106,"Open")</f>
        <v>25.09</v>
      </c>
      <c r="I3106" s="23" cm="1">
        <f t="array" aca="1" ref="I3106" ca="1">_FV(A3106,"Low")</f>
        <v>25.09</v>
      </c>
      <c r="J3106" s="23" cm="1">
        <f t="array" aca="1" ref="J3106" ca="1">_FV(A3106,"High")</f>
        <v>25.09</v>
      </c>
      <c r="K3106" s="23" cm="1">
        <f t="array" aca="1" ref="K3106" ca="1">_FV(A3106,"Previous close",TRUE)</f>
        <v>25.085000000000001</v>
      </c>
      <c r="L3106" s="26"/>
      <c r="M3106" s="23" cm="1">
        <f t="array" aca="1" ref="M3106" ca="1">_FV(A3106,"52 week low",TRUE)</f>
        <v>24.54</v>
      </c>
      <c r="N3106" s="23" cm="1">
        <f t="array" aca="1" ref="N3106" ca="1">_FV(A3106,"52 week high",TRUE)</f>
        <v>25.34</v>
      </c>
      <c r="O3106" s="8" cm="1">
        <f t="array" aca="1" ref="O3106" ca="1">_FV(A3106,"Volume")</f>
        <v>0</v>
      </c>
      <c r="P3106" s="7" cm="1">
        <f t="array" aca="1" ref="P3106" ca="1">_FV(A3106,"Volume average",TRUE)</f>
        <v>1410</v>
      </c>
      <c r="Q3106" t="s">
        <v>799</v>
      </c>
      <c r="S3106" t="s">
        <v>1255</v>
      </c>
      <c r="T3106" s="25" cm="1">
        <f t="array" aca="1" ref="T3106" ca="1">_FV(A3106,"Expense ratio",TRUE)</f>
        <v>2E-3</v>
      </c>
      <c r="U3106" s="24" cm="1">
        <f t="array" aca="1" ref="U3106" ca="1">_FV(A3106,"Market cap",TRUE)</f>
        <v>181568131.03999999</v>
      </c>
      <c r="V3106" s="4">
        <v>181568128</v>
      </c>
      <c r="W3106" s="4">
        <v>181568128</v>
      </c>
      <c r="Y3106" t="s">
        <v>245</v>
      </c>
      <c r="Z3106" s="5">
        <v>25.06</v>
      </c>
      <c r="AA3106" s="20"/>
      <c r="AB3106" s="20"/>
      <c r="AC3106" s="4">
        <v>20480</v>
      </c>
      <c r="AE3106" s="5">
        <v>1.8917271901283119</v>
      </c>
      <c r="AF3106" s="20"/>
      <c r="AI3106" s="4">
        <v>20480</v>
      </c>
      <c r="AJ3106" s="5">
        <v>513331.20000000001</v>
      </c>
      <c r="AL3106" s="5">
        <v>25.34</v>
      </c>
      <c r="AM3106" s="5">
        <v>24.54</v>
      </c>
      <c r="AN3106" t="s">
        <v>47</v>
      </c>
      <c r="AO3106" t="str" cm="1">
        <f t="array" aca="1" ref="AO3106" ca="1">_FV(A3106,"Currency")</f>
        <v>USD</v>
      </c>
      <c r="AP3106" t="str" cm="1">
        <f t="array" aca="1" ref="AP3106" ca="1">_FV(A3106,"Exchange")</f>
        <v>NYSE Arca</v>
      </c>
      <c r="AQ3106" s="6" t="str" cm="1">
        <f t="array" aca="1" ref="AQ3106" ca="1">_FV(A3106,"Exchange abbreviation",TRUE)</f>
        <v>ARCX</v>
      </c>
      <c r="AR3106" t="str" cm="1">
        <f t="array" aca="1" ref="AR3106" ca="1">_FV(A3106,"Instrument type",TRUE)</f>
        <v>ETF</v>
      </c>
    </row>
    <row r="3107" spans="1:44" ht="18.75" customHeight="1" x14ac:dyDescent="0.25">
      <c r="A3107" t="e" vm="3119">
        <v>#VALUE!</v>
      </c>
      <c r="B3107" t="s">
        <v>8313</v>
      </c>
      <c r="C3107" t="s">
        <v>8314</v>
      </c>
      <c r="D3107" s="31" cm="1">
        <f t="array" aca="1" ref="D3107" ca="1">_FV(A3107,"Last trade time",TRUE)</f>
        <v>45824.874566631253</v>
      </c>
      <c r="E3107" s="23" cm="1">
        <f t="array" aca="1" ref="E3107" ca="1">_FV(A3107,"Price")</f>
        <v>100.375</v>
      </c>
      <c r="F3107" s="27" cm="1">
        <f t="array" aca="1" ref="F3107" ca="1">_FV(A3107,"Change (%)",TRUE)</f>
        <v>9.9640000000000001E-5</v>
      </c>
      <c r="G3107" s="26" cm="1">
        <f t="array" aca="1" ref="G3107" ca="1">_FV(A3107,"Change")</f>
        <v>0.01</v>
      </c>
      <c r="H3107" s="23" cm="1">
        <f t="array" aca="1" ref="H3107" ca="1">_FV(A3107,"Open")</f>
        <v>100.37</v>
      </c>
      <c r="I3107" s="23" cm="1">
        <f t="array" aca="1" ref="I3107" ca="1">_FV(A3107,"Low")</f>
        <v>100.37</v>
      </c>
      <c r="J3107" s="23" cm="1">
        <f t="array" aca="1" ref="J3107" ca="1">_FV(A3107,"High")</f>
        <v>100.375</v>
      </c>
      <c r="K3107" s="23" cm="1">
        <f t="array" aca="1" ref="K3107" ca="1">_FV(A3107,"Previous close",TRUE)</f>
        <v>100.36499999999999</v>
      </c>
      <c r="L3107" s="26"/>
      <c r="M3107" s="23" cm="1">
        <f t="array" aca="1" ref="M3107" ca="1">_FV(A3107,"52 week low",TRUE)</f>
        <v>100.03</v>
      </c>
      <c r="N3107" s="23" cm="1">
        <f t="array" aca="1" ref="N3107" ca="1">_FV(A3107,"52 week high",TRUE)</f>
        <v>100.65</v>
      </c>
      <c r="O3107" s="8" cm="1">
        <f t="array" aca="1" ref="O3107" ca="1">_FV(A3107,"Volume")</f>
        <v>1251</v>
      </c>
      <c r="P3107" s="7" cm="1">
        <f t="array" aca="1" ref="P3107" ca="1">_FV(A3107,"Volume average",TRUE)</f>
        <v>3769</v>
      </c>
      <c r="Q3107" t="s">
        <v>119</v>
      </c>
      <c r="T3107" s="25" cm="1">
        <f t="array" aca="1" ref="T3107" ca="1">_FV(A3107,"Expense ratio",TRUE)</f>
        <v>2E-3</v>
      </c>
      <c r="U3107" s="24" cm="1">
        <f t="array" aca="1" ref="U3107" ca="1">_FV(A3107,"Market cap",TRUE)</f>
        <v>248385244.52000001</v>
      </c>
      <c r="V3107" s="16"/>
      <c r="W3107" s="16"/>
      <c r="Z3107" s="18"/>
      <c r="AA3107" s="20"/>
      <c r="AB3107" s="20"/>
      <c r="AC3107" s="21">
        <v>3787</v>
      </c>
      <c r="AE3107" s="18"/>
      <c r="AF3107" s="20"/>
      <c r="AI3107" s="21"/>
      <c r="AJ3107" s="18"/>
      <c r="AL3107" s="18"/>
      <c r="AM3107" s="18"/>
      <c r="AN3107" t="s">
        <v>73</v>
      </c>
      <c r="AO3107" t="str" cm="1">
        <f t="array" aca="1" ref="AO3107" ca="1">_FV(A3107,"Currency")</f>
        <v>USD</v>
      </c>
      <c r="AP3107" t="str" cm="1">
        <f t="array" aca="1" ref="AP3107" ca="1">_FV(A3107,"Exchange")</f>
        <v>NYSE Arca</v>
      </c>
      <c r="AQ3107" s="6" t="str" cm="1">
        <f t="array" aca="1" ref="AQ3107" ca="1">_FV(A3107,"Exchange abbreviation",TRUE)</f>
        <v>ARCX</v>
      </c>
      <c r="AR3107" t="str" cm="1">
        <f t="array" aca="1" ref="AR3107" ca="1">_FV(A3107,"Instrument type",TRUE)</f>
        <v>ETF</v>
      </c>
    </row>
    <row r="3108" spans="1:44" ht="18.75" customHeight="1" x14ac:dyDescent="0.25">
      <c r="A3108" t="e" vm="3120">
        <v>#VALUE!</v>
      </c>
      <c r="B3108" t="s">
        <v>8315</v>
      </c>
      <c r="C3108" t="s">
        <v>8316</v>
      </c>
      <c r="D3108" s="31" cm="1">
        <f t="array" aca="1" ref="D3108" ca="1">_FV(A3108,"Last trade time",TRUE)</f>
        <v>45824.840277812502</v>
      </c>
      <c r="E3108" s="23" cm="1">
        <f t="array" aca="1" ref="E3108" ca="1">_FV(A3108,"Price")</f>
        <v>40.549999999999997</v>
      </c>
      <c r="F3108" s="27" cm="1">
        <f t="array" aca="1" ref="F3108" ca="1">_FV(A3108,"Change (%)",TRUE)</f>
        <v>0</v>
      </c>
      <c r="G3108" s="26" cm="1">
        <f t="array" aca="1" ref="G3108" ca="1">_FV(A3108,"Change")</f>
        <v>0</v>
      </c>
      <c r="H3108" s="23" cm="1">
        <f t="array" aca="1" ref="H3108" ca="1">_FV(A3108,"Open")</f>
        <v>40.57</v>
      </c>
      <c r="I3108" s="23" cm="1">
        <f t="array" aca="1" ref="I3108" ca="1">_FV(A3108,"Low")</f>
        <v>40.54</v>
      </c>
      <c r="J3108" s="23" cm="1">
        <f t="array" aca="1" ref="J3108" ca="1">_FV(A3108,"High")</f>
        <v>40.57</v>
      </c>
      <c r="K3108" s="23" cm="1">
        <f t="array" aca="1" ref="K3108" ca="1">_FV(A3108,"Previous close",TRUE)</f>
        <v>40.549999999999997</v>
      </c>
      <c r="L3108" s="26"/>
      <c r="M3108" s="23" cm="1">
        <f t="array" aca="1" ref="M3108" ca="1">_FV(A3108,"52 week low",TRUE)</f>
        <v>40.24</v>
      </c>
      <c r="N3108" s="23" cm="1">
        <f t="array" aca="1" ref="N3108" ca="1">_FV(A3108,"52 week high",TRUE)</f>
        <v>40.840000000000003</v>
      </c>
      <c r="O3108" s="8" cm="1">
        <f t="array" aca="1" ref="O3108" ca="1">_FV(A3108,"Volume")</f>
        <v>55938</v>
      </c>
      <c r="P3108" s="7" cm="1">
        <f t="array" aca="1" ref="P3108" ca="1">_FV(A3108,"Volume average",TRUE)</f>
        <v>191914</v>
      </c>
      <c r="Q3108" t="s">
        <v>799</v>
      </c>
      <c r="S3108" t="s">
        <v>2310</v>
      </c>
      <c r="T3108" s="25" cm="1">
        <f t="array" aca="1" ref="T3108" ca="1">_FV(A3108,"Expense ratio",TRUE)</f>
        <v>2E-3</v>
      </c>
      <c r="U3108" s="24" cm="1">
        <f t="array" aca="1" ref="U3108" ca="1">_FV(A3108,"Market cap",TRUE)</f>
        <v>666033677.09000003</v>
      </c>
      <c r="V3108" s="4">
        <v>666033664</v>
      </c>
      <c r="W3108" s="4">
        <v>666033664</v>
      </c>
      <c r="Y3108" t="s">
        <v>7265</v>
      </c>
      <c r="Z3108" s="5">
        <v>40.469610000000003</v>
      </c>
      <c r="AB3108" s="5">
        <v>4.8000000000000001E-2</v>
      </c>
      <c r="AC3108" s="4">
        <v>211519</v>
      </c>
      <c r="AE3108" s="5">
        <v>2.0602805226913161</v>
      </c>
      <c r="AF3108" s="5">
        <v>5.2190860891911717</v>
      </c>
      <c r="AI3108" s="4">
        <v>211519</v>
      </c>
      <c r="AJ3108" s="5">
        <v>8566519.5</v>
      </c>
      <c r="AL3108" s="5">
        <v>40.840000000000003</v>
      </c>
      <c r="AM3108" s="5">
        <v>40.24</v>
      </c>
      <c r="AN3108" t="s">
        <v>90</v>
      </c>
      <c r="AO3108" t="str" cm="1">
        <f t="array" aca="1" ref="AO3108" ca="1">_FV(A3108,"Currency")</f>
        <v>USD</v>
      </c>
      <c r="AP3108" t="str" cm="1">
        <f t="array" aca="1" ref="AP3108" ca="1">_FV(A3108,"Exchange")</f>
        <v>NYSE Arca</v>
      </c>
      <c r="AQ3108" s="6" t="str" cm="1">
        <f t="array" aca="1" ref="AQ3108" ca="1">_FV(A3108,"Exchange abbreviation",TRUE)</f>
        <v>ARCX</v>
      </c>
      <c r="AR3108" t="str" cm="1">
        <f t="array" aca="1" ref="AR3108" ca="1">_FV(A3108,"Instrument type",TRUE)</f>
        <v>ETF</v>
      </c>
    </row>
    <row r="3109" spans="1:44" ht="18.75" customHeight="1" x14ac:dyDescent="0.25">
      <c r="A3109" t="e" vm="3121">
        <v>#VALUE!</v>
      </c>
      <c r="B3109" t="s">
        <v>8317</v>
      </c>
      <c r="C3109" t="s">
        <v>8318</v>
      </c>
      <c r="D3109" s="31" cm="1">
        <f t="array" aca="1" ref="D3109" ca="1">_FV(A3109,"Last trade time",TRUE)</f>
        <v>45824.840277812502</v>
      </c>
      <c r="E3109" s="23" cm="1">
        <f t="array" aca="1" ref="E3109" ca="1">_FV(A3109,"Price")</f>
        <v>47.63</v>
      </c>
      <c r="F3109" s="27" cm="1">
        <f t="array" aca="1" ref="F3109" ca="1">_FV(A3109,"Change (%)",TRUE)</f>
        <v>4.2009999999999997E-4</v>
      </c>
      <c r="G3109" s="26" cm="1">
        <f t="array" aca="1" ref="G3109" ca="1">_FV(A3109,"Change")</f>
        <v>0.02</v>
      </c>
      <c r="H3109" s="23" cm="1">
        <f t="array" aca="1" ref="H3109" ca="1">_FV(A3109,"Open")</f>
        <v>47.6</v>
      </c>
      <c r="I3109" s="23" cm="1">
        <f t="array" aca="1" ref="I3109" ca="1">_FV(A3109,"Low")</f>
        <v>47.6</v>
      </c>
      <c r="J3109" s="23" cm="1">
        <f t="array" aca="1" ref="J3109" ca="1">_FV(A3109,"High")</f>
        <v>47.66</v>
      </c>
      <c r="K3109" s="23" cm="1">
        <f t="array" aca="1" ref="K3109" ca="1">_FV(A3109,"Previous close",TRUE)</f>
        <v>47.61</v>
      </c>
      <c r="L3109" s="26"/>
      <c r="M3109" s="23" cm="1">
        <f t="array" aca="1" ref="M3109" ca="1">_FV(A3109,"52 week low",TRUE)</f>
        <v>46.56</v>
      </c>
      <c r="N3109" s="23" cm="1">
        <f t="array" aca="1" ref="N3109" ca="1">_FV(A3109,"52 week high",TRUE)</f>
        <v>48.195</v>
      </c>
      <c r="O3109" s="8" cm="1">
        <f t="array" aca="1" ref="O3109" ca="1">_FV(A3109,"Volume")</f>
        <v>174481</v>
      </c>
      <c r="P3109" s="7" cm="1">
        <f t="array" aca="1" ref="P3109" ca="1">_FV(A3109,"Volume average",TRUE)</f>
        <v>260489</v>
      </c>
      <c r="Q3109" t="s">
        <v>6200</v>
      </c>
      <c r="S3109" t="s">
        <v>2310</v>
      </c>
      <c r="T3109" s="25" cm="1">
        <f t="array" aca="1" ref="T3109" ca="1">_FV(A3109,"Expense ratio",TRUE)</f>
        <v>2E-3</v>
      </c>
      <c r="U3109" s="24" cm="1">
        <f t="array" aca="1" ref="U3109" ca="1">_FV(A3109,"Market cap",TRUE)</f>
        <v>3390892676.0999999</v>
      </c>
      <c r="V3109" s="4">
        <v>3390892800</v>
      </c>
      <c r="W3109" s="4">
        <v>3390892800</v>
      </c>
      <c r="Y3109" t="s">
        <v>8319</v>
      </c>
      <c r="Z3109" s="5">
        <v>47.5578</v>
      </c>
      <c r="AB3109" s="5">
        <v>2.35E-2</v>
      </c>
      <c r="AC3109" s="4">
        <v>491609</v>
      </c>
      <c r="AE3109" s="5">
        <v>1.345936495487887</v>
      </c>
      <c r="AF3109" s="5">
        <v>3.470772687319656</v>
      </c>
      <c r="AI3109" s="4">
        <v>491609</v>
      </c>
      <c r="AJ3109" s="5">
        <v>23371091.859999999</v>
      </c>
      <c r="AL3109" s="5">
        <v>48.2</v>
      </c>
      <c r="AM3109" s="5">
        <v>46.56</v>
      </c>
      <c r="AN3109" t="s">
        <v>82</v>
      </c>
      <c r="AO3109" t="str" cm="1">
        <f t="array" aca="1" ref="AO3109" ca="1">_FV(A3109,"Currency")</f>
        <v>USD</v>
      </c>
      <c r="AP3109" t="str" cm="1">
        <f t="array" aca="1" ref="AP3109" ca="1">_FV(A3109,"Exchange")</f>
        <v>NYSE Arca</v>
      </c>
      <c r="AQ3109" s="6" t="str" cm="1">
        <f t="array" aca="1" ref="AQ3109" ca="1">_FV(A3109,"Exchange abbreviation",TRUE)</f>
        <v>ARCX</v>
      </c>
      <c r="AR3109" t="str" cm="1">
        <f t="array" aca="1" ref="AR3109" ca="1">_FV(A3109,"Instrument type",TRUE)</f>
        <v>ETF</v>
      </c>
    </row>
    <row r="3110" spans="1:44" ht="18.75" customHeight="1" x14ac:dyDescent="0.25">
      <c r="A3110" t="e" vm="3122">
        <v>#VALUE!</v>
      </c>
      <c r="B3110" t="s">
        <v>8320</v>
      </c>
      <c r="C3110" s="13" t="s">
        <v>8321</v>
      </c>
      <c r="D3110" s="31" cm="1">
        <f t="array" aca="1" ref="D3110" ca="1">_FV(A3110,"Last trade time",TRUE)</f>
        <v>45824.84027780078</v>
      </c>
      <c r="E3110" s="23" cm="1">
        <f t="array" aca="1" ref="E3110" ca="1">_FV(A3110,"Price")</f>
        <v>20.454999999999998</v>
      </c>
      <c r="F3110" s="27" cm="1">
        <f t="array" aca="1" ref="F3110" ca="1">_FV(A3110,"Change (%)",TRUE)</f>
        <v>0</v>
      </c>
      <c r="G3110" s="26" cm="1">
        <f t="array" aca="1" ref="G3110" ca="1">_FV(A3110,"Change")</f>
        <v>0</v>
      </c>
      <c r="H3110" s="23" cm="1">
        <f t="array" aca="1" ref="H3110" ca="1">_FV(A3110,"Open")</f>
        <v>20.46</v>
      </c>
      <c r="I3110" s="23" cm="1">
        <f t="array" aca="1" ref="I3110" ca="1">_FV(A3110,"Low")</f>
        <v>20.454999999999998</v>
      </c>
      <c r="J3110" s="23" cm="1">
        <f t="array" aca="1" ref="J3110" ca="1">_FV(A3110,"High")</f>
        <v>20.46</v>
      </c>
      <c r="K3110" s="23" cm="1">
        <f t="array" aca="1" ref="K3110" ca="1">_FV(A3110,"Previous close",TRUE)</f>
        <v>20.454999999999998</v>
      </c>
      <c r="L3110" s="26"/>
      <c r="M3110" s="23" cm="1">
        <f t="array" aca="1" ref="M3110" ca="1">_FV(A3110,"52 week low",TRUE)</f>
        <v>20</v>
      </c>
      <c r="N3110" s="23" cm="1">
        <f t="array" aca="1" ref="N3110" ca="1">_FV(A3110,"52 week high",TRUE)</f>
        <v>21.13</v>
      </c>
      <c r="O3110" s="8" cm="1">
        <f t="array" aca="1" ref="O3110" ca="1">_FV(A3110,"Volume")</f>
        <v>1562</v>
      </c>
      <c r="P3110" s="7" cm="1">
        <f t="array" aca="1" ref="P3110" ca="1">_FV(A3110,"Volume average",TRUE)</f>
        <v>7697</v>
      </c>
      <c r="Q3110" t="s">
        <v>799</v>
      </c>
      <c r="R3110" t="s">
        <v>3849</v>
      </c>
      <c r="S3110" t="s">
        <v>5517</v>
      </c>
      <c r="T3110" s="25" cm="1">
        <f t="array" aca="1" ref="T3110" ca="1">_FV(A3110,"Expense ratio",TRUE)</f>
        <v>2E-3</v>
      </c>
      <c r="U3110" s="24" cm="1">
        <f t="array" aca="1" ref="U3110" ca="1">_FV(A3110,"Market cap",TRUE)</f>
        <v>34662154.68</v>
      </c>
      <c r="V3110" s="4">
        <v>34662152</v>
      </c>
      <c r="W3110" s="4">
        <v>34662152</v>
      </c>
      <c r="Y3110" t="s">
        <v>1365</v>
      </c>
      <c r="Z3110" s="5">
        <v>20.413900000000002</v>
      </c>
      <c r="AA3110" s="20"/>
      <c r="AB3110" s="20"/>
      <c r="AC3110" s="4">
        <v>12763</v>
      </c>
      <c r="AE3110" s="5">
        <v>2.518788212908829</v>
      </c>
      <c r="AF3110" s="20"/>
      <c r="AI3110" s="4">
        <v>12763</v>
      </c>
      <c r="AJ3110" s="5">
        <v>260556.64499999999</v>
      </c>
      <c r="AL3110" s="5">
        <v>21.13</v>
      </c>
      <c r="AM3110" s="4">
        <v>20</v>
      </c>
      <c r="AN3110" t="s">
        <v>47</v>
      </c>
      <c r="AO3110" t="str" cm="1">
        <f t="array" aca="1" ref="AO3110" ca="1">_FV(A3110,"Currency")</f>
        <v>USD</v>
      </c>
      <c r="AP3110" t="str" cm="1">
        <f t="array" aca="1" ref="AP3110" ca="1">_FV(A3110,"Exchange")</f>
        <v>NYSE Arca</v>
      </c>
      <c r="AQ3110" s="6" t="str" cm="1">
        <f t="array" aca="1" ref="AQ3110" ca="1">_FV(A3110,"Exchange abbreviation",TRUE)</f>
        <v>ARCX</v>
      </c>
      <c r="AR3110" t="str" cm="1">
        <f t="array" aca="1" ref="AR3110" ca="1">_FV(A3110,"Instrument type",TRUE)</f>
        <v>ETF</v>
      </c>
    </row>
    <row r="3111" spans="1:44" ht="18.75" customHeight="1" x14ac:dyDescent="0.25">
      <c r="A3111" t="e" vm="3123">
        <v>#VALUE!</v>
      </c>
      <c r="B3111" t="s">
        <v>8322</v>
      </c>
      <c r="C3111" t="s">
        <v>8323</v>
      </c>
      <c r="D3111" s="31" cm="1">
        <f t="array" aca="1" ref="D3111" ca="1">_FV(A3111,"Last trade time",TRUE)</f>
        <v>45824.840277777781</v>
      </c>
      <c r="E3111" s="23" cm="1">
        <f t="array" aca="1" ref="E3111" ca="1">_FV(A3111,"Price")</f>
        <v>50.351999999999997</v>
      </c>
      <c r="F3111" s="27" cm="1">
        <f t="array" aca="1" ref="F3111" ca="1">_FV(A3111,"Change (%)",TRUE)</f>
        <v>7.3539999999999999E-4</v>
      </c>
      <c r="G3111" s="26" cm="1">
        <f t="array" aca="1" ref="G3111" ca="1">_FV(A3111,"Change")</f>
        <v>3.6999999999999998E-2</v>
      </c>
      <c r="H3111" s="23" cm="1">
        <f t="array" aca="1" ref="H3111" ca="1">_FV(A3111,"Open")</f>
        <v>50.29</v>
      </c>
      <c r="I3111" s="23" cm="1">
        <f t="array" aca="1" ref="I3111" ca="1">_FV(A3111,"Low")</f>
        <v>50.29</v>
      </c>
      <c r="J3111" s="23" cm="1">
        <f t="array" aca="1" ref="J3111" ca="1">_FV(A3111,"High")</f>
        <v>50.36</v>
      </c>
      <c r="K3111" s="23" cm="1">
        <f t="array" aca="1" ref="K3111" ca="1">_FV(A3111,"Previous close",TRUE)</f>
        <v>50.314999999999998</v>
      </c>
      <c r="L3111" s="26"/>
      <c r="M3111" s="23" cm="1">
        <f t="array" aca="1" ref="M3111" ca="1">_FV(A3111,"52 week low",TRUE)</f>
        <v>49.99</v>
      </c>
      <c r="N3111" s="23" cm="1">
        <f t="array" aca="1" ref="N3111" ca="1">_FV(A3111,"52 week high",TRUE)</f>
        <v>50.6</v>
      </c>
      <c r="O3111" s="8" cm="1">
        <f t="array" aca="1" ref="O3111" ca="1">_FV(A3111,"Volume")</f>
        <v>13458</v>
      </c>
      <c r="P3111" s="7" cm="1">
        <f t="array" aca="1" ref="P3111" ca="1">_FV(A3111,"Volume average",TRUE)</f>
        <v>47400</v>
      </c>
      <c r="Q3111" t="s">
        <v>799</v>
      </c>
      <c r="S3111" t="s">
        <v>4187</v>
      </c>
      <c r="T3111" s="25" cm="1">
        <f t="array" aca="1" ref="T3111" ca="1">_FV(A3111,"Expense ratio",TRUE)</f>
        <v>2E-3</v>
      </c>
      <c r="U3111" s="24" cm="1">
        <f t="array" aca="1" ref="U3111" ca="1">_FV(A3111,"Market cap",TRUE)</f>
        <v>132894279.83</v>
      </c>
      <c r="V3111" s="4">
        <v>132894280</v>
      </c>
      <c r="W3111" s="4">
        <v>132894280</v>
      </c>
      <c r="Y3111" t="s">
        <v>3394</v>
      </c>
      <c r="Z3111" s="5">
        <v>50.198129999999999</v>
      </c>
      <c r="AA3111" s="20"/>
      <c r="AB3111" s="20"/>
      <c r="AC3111" s="4">
        <v>48234</v>
      </c>
      <c r="AE3111" s="5">
        <v>1.3749282502060871</v>
      </c>
      <c r="AF3111" s="20"/>
      <c r="AI3111" s="4">
        <v>48234</v>
      </c>
      <c r="AJ3111" s="5">
        <v>2423276.16</v>
      </c>
      <c r="AL3111" s="5">
        <v>50.6</v>
      </c>
      <c r="AM3111" s="5">
        <v>49.99</v>
      </c>
      <c r="AN3111" t="s">
        <v>90</v>
      </c>
      <c r="AO3111" t="str" cm="1">
        <f t="array" aca="1" ref="AO3111" ca="1">_FV(A3111,"Currency")</f>
        <v>USD</v>
      </c>
      <c r="AP3111" t="str" cm="1">
        <f t="array" aca="1" ref="AP3111" ca="1">_FV(A3111,"Exchange")</f>
        <v>NYSE Arca</v>
      </c>
      <c r="AQ3111" s="6" t="str" cm="1">
        <f t="array" aca="1" ref="AQ3111" ca="1">_FV(A3111,"Exchange abbreviation",TRUE)</f>
        <v>ARCX</v>
      </c>
      <c r="AR3111" t="str" cm="1">
        <f t="array" aca="1" ref="AR3111" ca="1">_FV(A3111,"Instrument type",TRUE)</f>
        <v>ETF</v>
      </c>
    </row>
    <row r="3112" spans="1:44" ht="18.75" customHeight="1" x14ac:dyDescent="0.25">
      <c r="A3112" t="e" vm="3124">
        <v>#VALUE!</v>
      </c>
      <c r="B3112" t="s">
        <v>8324</v>
      </c>
      <c r="C3112" t="s">
        <v>8325</v>
      </c>
      <c r="D3112" s="31" cm="1">
        <f t="array" aca="1" ref="D3112" ca="1">_FV(A3112,"Last trade time",TRUE)</f>
        <v>45824.843750196094</v>
      </c>
      <c r="E3112" s="23" cm="1">
        <f t="array" aca="1" ref="E3112" ca="1">_FV(A3112,"Price")</f>
        <v>50.3</v>
      </c>
      <c r="F3112" s="27" cm="1">
        <f t="array" aca="1" ref="F3112" ca="1">_FV(A3112,"Change (%)",TRUE)</f>
        <v>7.9589999999999999E-4</v>
      </c>
      <c r="G3112" s="26" cm="1">
        <f t="array" aca="1" ref="G3112" ca="1">_FV(A3112,"Change")</f>
        <v>0.04</v>
      </c>
      <c r="H3112" s="23" cm="1">
        <f t="array" aca="1" ref="H3112" ca="1">_FV(A3112,"Open")</f>
        <v>50.29</v>
      </c>
      <c r="I3112" s="23" cm="1">
        <f t="array" aca="1" ref="I3112" ca="1">_FV(A3112,"Low")</f>
        <v>50.26</v>
      </c>
      <c r="J3112" s="23" cm="1">
        <f t="array" aca="1" ref="J3112" ca="1">_FV(A3112,"High")</f>
        <v>50.3</v>
      </c>
      <c r="K3112" s="23" cm="1">
        <f t="array" aca="1" ref="K3112" ca="1">_FV(A3112,"Previous close",TRUE)</f>
        <v>50.26</v>
      </c>
      <c r="L3112" s="26"/>
      <c r="M3112" s="23" cm="1">
        <f t="array" aca="1" ref="M3112" ca="1">_FV(A3112,"52 week low",TRUE)</f>
        <v>49.57</v>
      </c>
      <c r="N3112" s="23" cm="1">
        <f t="array" aca="1" ref="N3112" ca="1">_FV(A3112,"52 week high",TRUE)</f>
        <v>50.65</v>
      </c>
      <c r="O3112" s="8" cm="1">
        <f t="array" aca="1" ref="O3112" ca="1">_FV(A3112,"Volume")</f>
        <v>39197</v>
      </c>
      <c r="P3112" s="7" cm="1">
        <f t="array" aca="1" ref="P3112" ca="1">_FV(A3112,"Volume average",TRUE)</f>
        <v>41535</v>
      </c>
      <c r="Q3112" t="s">
        <v>190</v>
      </c>
      <c r="T3112" s="25" cm="1">
        <f t="array" aca="1" ref="T3112" ca="1">_FV(A3112,"Expense ratio",TRUE)</f>
        <v>2E-3</v>
      </c>
      <c r="U3112" s="24" cm="1">
        <f t="array" aca="1" ref="U3112" ca="1">_FV(A3112,"Market cap",TRUE)</f>
        <v>95433823.739999995</v>
      </c>
      <c r="V3112" s="16"/>
      <c r="W3112" s="16"/>
      <c r="X3112" t="s">
        <v>5365</v>
      </c>
      <c r="Z3112" s="5">
        <v>50.23</v>
      </c>
      <c r="AA3112" s="20"/>
      <c r="AB3112" s="20"/>
      <c r="AC3112" s="4">
        <v>33519</v>
      </c>
      <c r="AE3112" s="5">
        <v>1.226402627375256</v>
      </c>
      <c r="AF3112" s="5">
        <v>3.1417862514099499</v>
      </c>
      <c r="AI3112" s="4">
        <v>33519</v>
      </c>
      <c r="AJ3112" s="5">
        <v>1683491.7749999999</v>
      </c>
      <c r="AL3112" s="5">
        <v>50.65</v>
      </c>
      <c r="AM3112" s="5">
        <v>49.57</v>
      </c>
      <c r="AN3112" t="s">
        <v>90</v>
      </c>
      <c r="AO3112" t="str" cm="1">
        <f t="array" aca="1" ref="AO3112" ca="1">_FV(A3112,"Currency")</f>
        <v>USD</v>
      </c>
      <c r="AP3112" t="str" cm="1">
        <f t="array" aca="1" ref="AP3112" ca="1">_FV(A3112,"Exchange")</f>
        <v>Nasdaq Stock Market</v>
      </c>
      <c r="AQ3112" s="6" t="str" cm="1">
        <f t="array" aca="1" ref="AQ3112" ca="1">_FV(A3112,"Exchange abbreviation",TRUE)</f>
        <v>XNAS</v>
      </c>
      <c r="AR3112" t="str" cm="1">
        <f t="array" aca="1" ref="AR3112" ca="1">_FV(A3112,"Instrument type",TRUE)</f>
        <v>ETF</v>
      </c>
    </row>
    <row r="3113" spans="1:44" ht="18.75" customHeight="1" x14ac:dyDescent="0.25">
      <c r="A3113" t="e" vm="3125">
        <v>#VALUE!</v>
      </c>
      <c r="B3113" t="s">
        <v>8326</v>
      </c>
      <c r="C3113" t="s">
        <v>8327</v>
      </c>
      <c r="D3113" s="31" cm="1">
        <f t="array" aca="1" ref="D3113" ca="1">_FV(A3113,"Last trade time",TRUE)</f>
        <v>45824.840277812502</v>
      </c>
      <c r="E3113" s="23" cm="1">
        <f t="array" aca="1" ref="E3113" ca="1">_FV(A3113,"Price")</f>
        <v>53.38</v>
      </c>
      <c r="F3113" s="27" cm="1">
        <f t="array" aca="1" ref="F3113" ca="1">_FV(A3113,"Change (%)",TRUE)</f>
        <v>0</v>
      </c>
      <c r="G3113" s="26" cm="1">
        <f t="array" aca="1" ref="G3113" ca="1">_FV(A3113,"Change")</f>
        <v>0</v>
      </c>
      <c r="H3113" s="23" cm="1">
        <f t="array" aca="1" ref="H3113" ca="1">_FV(A3113,"Open")</f>
        <v>53.38</v>
      </c>
      <c r="I3113" s="23" cm="1">
        <f t="array" aca="1" ref="I3113" ca="1">_FV(A3113,"Low")</f>
        <v>53.36</v>
      </c>
      <c r="J3113" s="23" cm="1">
        <f t="array" aca="1" ref="J3113" ca="1">_FV(A3113,"High")</f>
        <v>53.42</v>
      </c>
      <c r="K3113" s="23" cm="1">
        <f t="array" aca="1" ref="K3113" ca="1">_FV(A3113,"Previous close",TRUE)</f>
        <v>53.38</v>
      </c>
      <c r="L3113" s="26"/>
      <c r="M3113" s="23" cm="1">
        <f t="array" aca="1" ref="M3113" ca="1">_FV(A3113,"52 week low",TRUE)</f>
        <v>51.41</v>
      </c>
      <c r="N3113" s="23" cm="1">
        <f t="array" aca="1" ref="N3113" ca="1">_FV(A3113,"52 week high",TRUE)</f>
        <v>54.27</v>
      </c>
      <c r="O3113" s="8" cm="1">
        <f t="array" aca="1" ref="O3113" ca="1">_FV(A3113,"Volume")</f>
        <v>31645</v>
      </c>
      <c r="P3113" s="7" cm="1">
        <f t="array" aca="1" ref="P3113" ca="1">_FV(A3113,"Volume average",TRUE)</f>
        <v>56974</v>
      </c>
      <c r="Q3113" t="s">
        <v>7969</v>
      </c>
      <c r="S3113" t="s">
        <v>3657</v>
      </c>
      <c r="T3113" s="25" cm="1">
        <f t="array" aca="1" ref="T3113" ca="1">_FV(A3113,"Expense ratio",TRUE)</f>
        <v>2E-3</v>
      </c>
      <c r="U3113" s="24" cm="1">
        <f t="array" aca="1" ref="U3113" ca="1">_FV(A3113,"Market cap",TRUE)</f>
        <v>454613751.56999999</v>
      </c>
      <c r="V3113" s="4">
        <v>454613760</v>
      </c>
      <c r="W3113" s="4">
        <v>454613760</v>
      </c>
      <c r="Y3113" t="s">
        <v>8328</v>
      </c>
      <c r="Z3113" s="5">
        <v>53.26</v>
      </c>
      <c r="AB3113" s="5">
        <v>2.6300001999999999E-2</v>
      </c>
      <c r="AC3113" s="4">
        <v>79209</v>
      </c>
      <c r="AE3113" s="5">
        <v>3.318671954551577</v>
      </c>
      <c r="AF3113" s="5">
        <v>5.975066139166052</v>
      </c>
      <c r="AI3113" s="4">
        <v>79209</v>
      </c>
      <c r="AJ3113" s="5">
        <v>4219463.4300000006</v>
      </c>
      <c r="AL3113" s="5">
        <v>54.27</v>
      </c>
      <c r="AM3113" s="5">
        <v>51.31</v>
      </c>
      <c r="AN3113" t="s">
        <v>90</v>
      </c>
      <c r="AO3113" t="str" cm="1">
        <f t="array" aca="1" ref="AO3113" ca="1">_FV(A3113,"Currency")</f>
        <v>USD</v>
      </c>
      <c r="AP3113" t="str" cm="1">
        <f t="array" aca="1" ref="AP3113" ca="1">_FV(A3113,"Exchange")</f>
        <v>NYSE Arca</v>
      </c>
      <c r="AQ3113" s="6" t="str" cm="1">
        <f t="array" aca="1" ref="AQ3113" ca="1">_FV(A3113,"Exchange abbreviation",TRUE)</f>
        <v>ARCX</v>
      </c>
      <c r="AR3113" t="str" cm="1">
        <f t="array" aca="1" ref="AR3113" ca="1">_FV(A3113,"Instrument type",TRUE)</f>
        <v>ETF</v>
      </c>
    </row>
    <row r="3114" spans="1:44" ht="18.75" customHeight="1" x14ac:dyDescent="0.25">
      <c r="A3114" t="e" vm="3126">
        <v>#VALUE!</v>
      </c>
      <c r="B3114" t="s">
        <v>8329</v>
      </c>
      <c r="C3114" t="s">
        <v>8330</v>
      </c>
      <c r="D3114" s="31" cm="1">
        <f t="array" aca="1" ref="D3114" ca="1">_FV(A3114,"Last trade time",TRUE)</f>
        <v>45824.840277823438</v>
      </c>
      <c r="E3114" s="23" cm="1">
        <f t="array" aca="1" ref="E3114" ca="1">_FV(A3114,"Price")</f>
        <v>33.7896</v>
      </c>
      <c r="F3114" s="27" cm="1">
        <f t="array" aca="1" ref="F3114" ca="1">_FV(A3114,"Change (%)",TRUE)</f>
        <v>3.9129999999999998E-3</v>
      </c>
      <c r="G3114" s="26" cm="1">
        <f t="array" aca="1" ref="G3114" ca="1">_FV(A3114,"Change")</f>
        <v>0.13170000000000001</v>
      </c>
      <c r="H3114" s="23" cm="1">
        <f t="array" aca="1" ref="H3114" ca="1">_FV(A3114,"Open")</f>
        <v>33.79</v>
      </c>
      <c r="I3114" s="23" cm="1">
        <f t="array" aca="1" ref="I3114" ca="1">_FV(A3114,"Low")</f>
        <v>33.76</v>
      </c>
      <c r="J3114" s="23" cm="1">
        <f t="array" aca="1" ref="J3114" ca="1">_FV(A3114,"High")</f>
        <v>33.85</v>
      </c>
      <c r="K3114" s="23" cm="1">
        <f t="array" aca="1" ref="K3114" ca="1">_FV(A3114,"Previous close",TRUE)</f>
        <v>33.657899999999998</v>
      </c>
      <c r="L3114" s="26"/>
      <c r="M3114" s="23" cm="1">
        <f t="array" aca="1" ref="M3114" ca="1">_FV(A3114,"52 week low",TRUE)</f>
        <v>30.150099999999998</v>
      </c>
      <c r="N3114" s="23" cm="1">
        <f t="array" aca="1" ref="N3114" ca="1">_FV(A3114,"52 week high",TRUE)</f>
        <v>37.325000000000003</v>
      </c>
      <c r="O3114" s="8" cm="1">
        <f t="array" aca="1" ref="O3114" ca="1">_FV(A3114,"Volume")</f>
        <v>3060</v>
      </c>
      <c r="P3114" s="7" cm="1">
        <f t="array" aca="1" ref="P3114" ca="1">_FV(A3114,"Volume average",TRUE)</f>
        <v>4075</v>
      </c>
      <c r="Q3114" t="s">
        <v>1641</v>
      </c>
      <c r="R3114" t="s">
        <v>4938</v>
      </c>
      <c r="S3114" t="s">
        <v>1795</v>
      </c>
      <c r="T3114" s="25" cm="1">
        <f t="array" aca="1" ref="T3114" ca="1">_FV(A3114,"Expense ratio",TRUE)</f>
        <v>2E-3</v>
      </c>
      <c r="U3114" s="24" cm="1">
        <f t="array" aca="1" ref="U3114" ca="1">_FV(A3114,"Market cap",TRUE)</f>
        <v>28451024.800000001</v>
      </c>
      <c r="V3114" s="4">
        <v>28451024</v>
      </c>
      <c r="W3114" s="4">
        <v>28451024</v>
      </c>
      <c r="Y3114" t="s">
        <v>4946</v>
      </c>
      <c r="Z3114" s="5">
        <v>33.56</v>
      </c>
      <c r="AA3114" s="5">
        <v>17.277514</v>
      </c>
      <c r="AB3114" s="5">
        <v>0.03</v>
      </c>
      <c r="AC3114" s="4">
        <v>3749</v>
      </c>
      <c r="AE3114" s="5">
        <v>-1.2777991062018821</v>
      </c>
      <c r="AF3114" s="5">
        <v>4.2664469857859322</v>
      </c>
      <c r="AI3114" s="4">
        <v>3749</v>
      </c>
      <c r="AJ3114" s="5">
        <v>125919.1626</v>
      </c>
      <c r="AL3114" s="5">
        <v>37.325000000000003</v>
      </c>
      <c r="AM3114" s="5">
        <v>30.15</v>
      </c>
      <c r="AN3114" t="s">
        <v>47</v>
      </c>
      <c r="AO3114" t="str" cm="1">
        <f t="array" aca="1" ref="AO3114" ca="1">_FV(A3114,"Currency")</f>
        <v>USD</v>
      </c>
      <c r="AP3114" t="str" cm="1">
        <f t="array" aca="1" ref="AP3114" ca="1">_FV(A3114,"Exchange")</f>
        <v>NYSE Arca</v>
      </c>
      <c r="AQ3114" s="6" t="str" cm="1">
        <f t="array" aca="1" ref="AQ3114" ca="1">_FV(A3114,"Exchange abbreviation",TRUE)</f>
        <v>ARCX</v>
      </c>
      <c r="AR3114" t="str" cm="1">
        <f t="array" aca="1" ref="AR3114" ca="1">_FV(A3114,"Instrument type",TRUE)</f>
        <v>ETF</v>
      </c>
    </row>
    <row r="3115" spans="1:44" ht="18.75" customHeight="1" x14ac:dyDescent="0.25">
      <c r="A3115" t="e" vm="3127">
        <v>#VALUE!</v>
      </c>
      <c r="B3115" t="s">
        <v>8331</v>
      </c>
      <c r="C3115" s="13" t="s">
        <v>8332</v>
      </c>
      <c r="D3115" s="31" cm="1">
        <f t="array" aca="1" ref="D3115" ca="1">_FV(A3115,"Last trade time",TRUE)</f>
        <v>45824.84027780078</v>
      </c>
      <c r="E3115" s="23" cm="1">
        <f t="array" aca="1" ref="E3115" ca="1">_FV(A3115,"Price")</f>
        <v>25.47</v>
      </c>
      <c r="F3115" s="27" cm="1">
        <f t="array" aca="1" ref="F3115" ca="1">_FV(A3115,"Change (%)",TRUE)</f>
        <v>1.9630000000000003E-4</v>
      </c>
      <c r="G3115" s="26" cm="1">
        <f t="array" aca="1" ref="G3115" ca="1">_FV(A3115,"Change")</f>
        <v>5.0000000000000001E-3</v>
      </c>
      <c r="H3115" s="23" cm="1">
        <f t="array" aca="1" ref="H3115" ca="1">_FV(A3115,"Open")</f>
        <v>25.53</v>
      </c>
      <c r="I3115" s="23" cm="1">
        <f t="array" aca="1" ref="I3115" ca="1">_FV(A3115,"Low")</f>
        <v>25.47</v>
      </c>
      <c r="J3115" s="23" cm="1">
        <f t="array" aca="1" ref="J3115" ca="1">_FV(A3115,"High")</f>
        <v>25.53</v>
      </c>
      <c r="K3115" s="23" cm="1">
        <f t="array" aca="1" ref="K3115" ca="1">_FV(A3115,"Previous close",TRUE)</f>
        <v>25.465</v>
      </c>
      <c r="L3115" s="26"/>
      <c r="M3115" s="23" cm="1">
        <f t="array" aca="1" ref="M3115" ca="1">_FV(A3115,"52 week low",TRUE)</f>
        <v>24.1</v>
      </c>
      <c r="N3115" s="23" cm="1">
        <f t="array" aca="1" ref="N3115" ca="1">_FV(A3115,"52 week high",TRUE)</f>
        <v>25.74</v>
      </c>
      <c r="O3115" s="8" cm="1">
        <f t="array" aca="1" ref="O3115" ca="1">_FV(A3115,"Volume")</f>
        <v>75690</v>
      </c>
      <c r="P3115" s="7" cm="1">
        <f t="array" aca="1" ref="P3115" ca="1">_FV(A3115,"Volume average",TRUE)</f>
        <v>165975</v>
      </c>
      <c r="Q3115" t="s">
        <v>799</v>
      </c>
      <c r="R3115" t="s">
        <v>3849</v>
      </c>
      <c r="S3115" t="s">
        <v>5497</v>
      </c>
      <c r="T3115" s="25" cm="1">
        <f t="array" aca="1" ref="T3115" ca="1">_FV(A3115,"Expense ratio",TRUE)</f>
        <v>2E-3</v>
      </c>
      <c r="U3115" s="24" cm="1">
        <f t="array" aca="1" ref="U3115" ca="1">_FV(A3115,"Market cap",TRUE)</f>
        <v>151668235.61000001</v>
      </c>
      <c r="V3115" s="4">
        <v>151668240</v>
      </c>
      <c r="W3115" s="4">
        <v>151668240</v>
      </c>
      <c r="X3115" t="s">
        <v>6617</v>
      </c>
      <c r="Y3115" t="s">
        <v>8333</v>
      </c>
      <c r="Z3115" s="5">
        <v>25.426100000000002</v>
      </c>
      <c r="AB3115" s="5">
        <v>5.8000002000000002E-2</v>
      </c>
      <c r="AC3115" s="4">
        <v>146090</v>
      </c>
      <c r="AE3115" s="5">
        <v>2.5127157963230169</v>
      </c>
      <c r="AF3115" s="5">
        <v>5.8234438168335512</v>
      </c>
      <c r="AI3115" s="4">
        <v>146090</v>
      </c>
      <c r="AJ3115" s="5">
        <v>3729677.7</v>
      </c>
      <c r="AL3115" s="5">
        <v>25.74</v>
      </c>
      <c r="AM3115" s="5">
        <v>24.1</v>
      </c>
      <c r="AN3115" t="s">
        <v>90</v>
      </c>
      <c r="AO3115" t="str" cm="1">
        <f t="array" aca="1" ref="AO3115" ca="1">_FV(A3115,"Currency")</f>
        <v>USD</v>
      </c>
      <c r="AP3115" t="str" cm="1">
        <f t="array" aca="1" ref="AP3115" ca="1">_FV(A3115,"Exchange")</f>
        <v>NYSE Arca</v>
      </c>
      <c r="AQ3115" s="6" t="str" cm="1">
        <f t="array" aca="1" ref="AQ3115" ca="1">_FV(A3115,"Exchange abbreviation",TRUE)</f>
        <v>ARCX</v>
      </c>
      <c r="AR3115" t="str" cm="1">
        <f t="array" aca="1" ref="AR3115" ca="1">_FV(A3115,"Instrument type",TRUE)</f>
        <v>ETF</v>
      </c>
    </row>
    <row r="3116" spans="1:44" ht="18.75" customHeight="1" x14ac:dyDescent="0.25">
      <c r="A3116" t="e" vm="3128">
        <v>#VALUE!</v>
      </c>
      <c r="B3116" t="s">
        <v>8334</v>
      </c>
      <c r="C3116" t="s">
        <v>8335</v>
      </c>
      <c r="D3116" s="31" cm="1">
        <f t="array" aca="1" ref="D3116" ca="1">_FV(A3116,"Last trade time",TRUE)</f>
        <v>45824.84027780078</v>
      </c>
      <c r="E3116" s="23" cm="1">
        <f t="array" aca="1" ref="E3116" ca="1">_FV(A3116,"Price")</f>
        <v>50.174999999999997</v>
      </c>
      <c r="F3116" s="27" cm="1">
        <f t="array" aca="1" ref="F3116" ca="1">_FV(A3116,"Change (%)",TRUE)</f>
        <v>-1.5920000000000001E-3</v>
      </c>
      <c r="G3116" s="26" cm="1">
        <f t="array" aca="1" ref="G3116" ca="1">_FV(A3116,"Change")</f>
        <v>-0.08</v>
      </c>
      <c r="H3116" s="23" cm="1">
        <f t="array" aca="1" ref="H3116" ca="1">_FV(A3116,"Open")</f>
        <v>50.18</v>
      </c>
      <c r="I3116" s="23" cm="1">
        <f t="array" aca="1" ref="I3116" ca="1">_FV(A3116,"Low")</f>
        <v>50.174999999999997</v>
      </c>
      <c r="J3116" s="23" cm="1">
        <f t="array" aca="1" ref="J3116" ca="1">_FV(A3116,"High")</f>
        <v>50.18</v>
      </c>
      <c r="K3116" s="23" cm="1">
        <f t="array" aca="1" ref="K3116" ca="1">_FV(A3116,"Previous close",TRUE)</f>
        <v>50.255000000000003</v>
      </c>
      <c r="L3116" s="26"/>
      <c r="M3116" s="23" cm="1">
        <f t="array" aca="1" ref="M3116" ca="1">_FV(A3116,"52 week low",TRUE)</f>
        <v>49.92</v>
      </c>
      <c r="N3116" s="23" cm="1">
        <f t="array" aca="1" ref="N3116" ca="1">_FV(A3116,"52 week high",TRUE)</f>
        <v>51.3</v>
      </c>
      <c r="O3116" s="8" cm="1">
        <f t="array" aca="1" ref="O3116" ca="1">_FV(A3116,"Volume")</f>
        <v>224</v>
      </c>
      <c r="P3116" s="7" cm="1">
        <f t="array" aca="1" ref="P3116" ca="1">_FV(A3116,"Volume average",TRUE)</f>
        <v>323</v>
      </c>
      <c r="Q3116" t="s">
        <v>490</v>
      </c>
      <c r="T3116" s="25" cm="1">
        <f t="array" aca="1" ref="T3116" ca="1">_FV(A3116,"Expense ratio",TRUE)</f>
        <v>2E-3</v>
      </c>
      <c r="U3116" s="24" cm="1">
        <f t="array" aca="1" ref="U3116" ca="1">_FV(A3116,"Market cap",TRUE)</f>
        <v>5016037.8899999997</v>
      </c>
      <c r="V3116" s="16"/>
      <c r="W3116" s="16"/>
      <c r="Z3116" s="18"/>
      <c r="AA3116" s="20"/>
      <c r="AB3116" s="20"/>
      <c r="AC3116" s="21">
        <v>314</v>
      </c>
      <c r="AE3116" s="18"/>
      <c r="AF3116" s="20"/>
      <c r="AI3116" s="21"/>
      <c r="AJ3116" s="18"/>
      <c r="AL3116" s="18"/>
      <c r="AM3116" s="18"/>
      <c r="AN3116" t="s">
        <v>73</v>
      </c>
      <c r="AO3116" t="str" cm="1">
        <f t="array" aca="1" ref="AO3116" ca="1">_FV(A3116,"Currency")</f>
        <v>USD</v>
      </c>
      <c r="AP3116" t="str" cm="1">
        <f t="array" aca="1" ref="AP3116" ca="1">_FV(A3116,"Exchange")</f>
        <v>NYSE Arca</v>
      </c>
      <c r="AQ3116" s="6" t="str" cm="1">
        <f t="array" aca="1" ref="AQ3116" ca="1">_FV(A3116,"Exchange abbreviation",TRUE)</f>
        <v>ARCX</v>
      </c>
      <c r="AR3116" t="str" cm="1">
        <f t="array" aca="1" ref="AR3116" ca="1">_FV(A3116,"Instrument type",TRUE)</f>
        <v>ETF</v>
      </c>
    </row>
    <row r="3117" spans="1:44" ht="18.75" customHeight="1" x14ac:dyDescent="0.25">
      <c r="A3117" t="e" vm="3129">
        <v>#VALUE!</v>
      </c>
      <c r="B3117" t="s">
        <v>8336</v>
      </c>
      <c r="C3117" t="s">
        <v>8337</v>
      </c>
      <c r="D3117" s="31" cm="1">
        <f t="array" aca="1" ref="D3117" ca="1">_FV(A3117,"Last trade time",TRUE)</f>
        <v>45824.840277812502</v>
      </c>
      <c r="E3117" s="23" cm="1">
        <f t="array" aca="1" ref="E3117" ca="1">_FV(A3117,"Price")</f>
        <v>20.46</v>
      </c>
      <c r="F3117" s="27" cm="1">
        <f t="array" aca="1" ref="F3117" ca="1">_FV(A3117,"Change (%)",TRUE)</f>
        <v>4.8899999999999996E-4</v>
      </c>
      <c r="G3117" s="26" cm="1">
        <f t="array" aca="1" ref="G3117" ca="1">_FV(A3117,"Change")</f>
        <v>0.01</v>
      </c>
      <c r="H3117" s="23" cm="1">
        <f t="array" aca="1" ref="H3117" ca="1">_FV(A3117,"Open")</f>
        <v>20.49</v>
      </c>
      <c r="I3117" s="23" cm="1">
        <f t="array" aca="1" ref="I3117" ca="1">_FV(A3117,"Low")</f>
        <v>20.41</v>
      </c>
      <c r="J3117" s="23" cm="1">
        <f t="array" aca="1" ref="J3117" ca="1">_FV(A3117,"High")</f>
        <v>20.49</v>
      </c>
      <c r="K3117" s="23" cm="1">
        <f t="array" aca="1" ref="K3117" ca="1">_FV(A3117,"Previous close",TRUE)</f>
        <v>20.45</v>
      </c>
      <c r="L3117" s="26"/>
      <c r="M3117" s="23" cm="1">
        <f t="array" aca="1" ref="M3117" ca="1">_FV(A3117,"52 week low",TRUE)</f>
        <v>19.989999999999998</v>
      </c>
      <c r="N3117" s="23" cm="1">
        <f t="array" aca="1" ref="N3117" ca="1">_FV(A3117,"52 week high",TRUE)</f>
        <v>21.24</v>
      </c>
      <c r="O3117" s="8" cm="1">
        <f t="array" aca="1" ref="O3117" ca="1">_FV(A3117,"Volume")</f>
        <v>93293</v>
      </c>
      <c r="P3117" s="7" cm="1">
        <f t="array" aca="1" ref="P3117" ca="1">_FV(A3117,"Volume average",TRUE)</f>
        <v>8428</v>
      </c>
      <c r="Q3117" t="s">
        <v>3918</v>
      </c>
      <c r="S3117" t="s">
        <v>5011</v>
      </c>
      <c r="T3117" s="25" cm="1">
        <f t="array" aca="1" ref="T3117" ca="1">_FV(A3117,"Expense ratio",TRUE)</f>
        <v>2E-3</v>
      </c>
      <c r="U3117" s="24" cm="1">
        <f t="array" aca="1" ref="U3117" ca="1">_FV(A3117,"Market cap",TRUE)</f>
        <v>83847908.780000001</v>
      </c>
      <c r="V3117" s="4">
        <v>83847904</v>
      </c>
      <c r="W3117" s="4">
        <v>83847904</v>
      </c>
      <c r="Y3117" t="s">
        <v>8338</v>
      </c>
      <c r="Z3117" s="5">
        <v>20.317599999999999</v>
      </c>
      <c r="AA3117" s="20"/>
      <c r="AB3117" s="5">
        <v>3.9800000000000002E-2</v>
      </c>
      <c r="AC3117" s="4">
        <v>19057</v>
      </c>
      <c r="AE3117" s="5">
        <v>2.2025506976915081</v>
      </c>
      <c r="AF3117" s="5">
        <v>4.1837425695428374</v>
      </c>
      <c r="AI3117" s="4">
        <v>19057</v>
      </c>
      <c r="AJ3117" s="5">
        <v>387232.52289999998</v>
      </c>
      <c r="AL3117" s="5">
        <v>21.24</v>
      </c>
      <c r="AM3117" s="5">
        <v>19.989999999999998</v>
      </c>
      <c r="AN3117" t="s">
        <v>47</v>
      </c>
      <c r="AO3117" t="str" cm="1">
        <f t="array" aca="1" ref="AO3117" ca="1">_FV(A3117,"Currency")</f>
        <v>USD</v>
      </c>
      <c r="AP3117" t="str" cm="1">
        <f t="array" aca="1" ref="AP3117" ca="1">_FV(A3117,"Exchange")</f>
        <v>NYSE Arca</v>
      </c>
      <c r="AQ3117" s="6" t="str" cm="1">
        <f t="array" aca="1" ref="AQ3117" ca="1">_FV(A3117,"Exchange abbreviation",TRUE)</f>
        <v>ARCX</v>
      </c>
      <c r="AR3117" t="str" cm="1">
        <f t="array" aca="1" ref="AR3117" ca="1">_FV(A3117,"Instrument type",TRUE)</f>
        <v>ETF</v>
      </c>
    </row>
    <row r="3118" spans="1:44" ht="18.75" customHeight="1" x14ac:dyDescent="0.25">
      <c r="A3118" t="e" vm="3130">
        <v>#VALUE!</v>
      </c>
      <c r="B3118" t="s">
        <v>8339</v>
      </c>
      <c r="C3118" t="s">
        <v>8340</v>
      </c>
      <c r="D3118" s="31" cm="1">
        <f t="array" aca="1" ref="D3118" ca="1">_FV(A3118,"Last trade time",TRUE)</f>
        <v>45824.840277812502</v>
      </c>
      <c r="E3118" s="23" cm="1">
        <f t="array" aca="1" ref="E3118" ca="1">_FV(A3118,"Price")</f>
        <v>46.880099999999999</v>
      </c>
      <c r="F3118" s="27" cm="1">
        <f t="array" aca="1" ref="F3118" ca="1">_FV(A3118,"Change (%)",TRUE)</f>
        <v>2.7829999999999999E-3</v>
      </c>
      <c r="G3118" s="26" cm="1">
        <f t="array" aca="1" ref="G3118" ca="1">_FV(A3118,"Change")</f>
        <v>0.13009999999999999</v>
      </c>
      <c r="H3118" s="23" cm="1">
        <f t="array" aca="1" ref="H3118" ca="1">_FV(A3118,"Open")</f>
        <v>46.81</v>
      </c>
      <c r="I3118" s="23" cm="1">
        <f t="array" aca="1" ref="I3118" ca="1">_FV(A3118,"Low")</f>
        <v>46.81</v>
      </c>
      <c r="J3118" s="23" cm="1">
        <f t="array" aca="1" ref="J3118" ca="1">_FV(A3118,"High")</f>
        <v>46.92</v>
      </c>
      <c r="K3118" s="23" cm="1">
        <f t="array" aca="1" ref="K3118" ca="1">_FV(A3118,"Previous close",TRUE)</f>
        <v>46.75</v>
      </c>
      <c r="L3118" s="26"/>
      <c r="M3118" s="23" cm="1">
        <f t="array" aca="1" ref="M3118" ca="1">_FV(A3118,"52 week low",TRUE)</f>
        <v>44.790100000000002</v>
      </c>
      <c r="N3118" s="23" cm="1">
        <f t="array" aca="1" ref="N3118" ca="1">_FV(A3118,"52 week high",TRUE)</f>
        <v>47.35</v>
      </c>
      <c r="O3118" s="8" cm="1">
        <f t="array" aca="1" ref="O3118" ca="1">_FV(A3118,"Volume")</f>
        <v>5998</v>
      </c>
      <c r="P3118" s="7" cm="1">
        <f t="array" aca="1" ref="P3118" ca="1">_FV(A3118,"Volume average",TRUE)</f>
        <v>209531</v>
      </c>
      <c r="Q3118" t="s">
        <v>827</v>
      </c>
      <c r="S3118" t="s">
        <v>6145</v>
      </c>
      <c r="T3118" s="25" cm="1">
        <f t="array" aca="1" ref="T3118" ca="1">_FV(A3118,"Expense ratio",TRUE)</f>
        <v>2E-3</v>
      </c>
      <c r="U3118" s="24" cm="1">
        <f t="array" aca="1" ref="U3118" ca="1">_FV(A3118,"Market cap",TRUE)</f>
        <v>259319925.06999999</v>
      </c>
      <c r="V3118" s="4">
        <v>259357472</v>
      </c>
      <c r="W3118" s="4">
        <v>259357472</v>
      </c>
      <c r="Y3118" t="s">
        <v>7773</v>
      </c>
      <c r="Z3118" s="5">
        <v>46.701999999999998</v>
      </c>
      <c r="AA3118" s="20"/>
      <c r="AB3118" s="5">
        <v>5.5500000000000001E-2</v>
      </c>
      <c r="AC3118" s="4">
        <v>99868</v>
      </c>
      <c r="AE3118" s="5">
        <v>3.593695733186641</v>
      </c>
      <c r="AF3118" s="5">
        <v>7.5447148081099424</v>
      </c>
      <c r="AI3118" s="4">
        <v>99868</v>
      </c>
      <c r="AJ3118" s="5">
        <v>4664474.7551999995</v>
      </c>
      <c r="AL3118" s="5">
        <v>47.35</v>
      </c>
      <c r="AM3118" s="5">
        <v>44.79</v>
      </c>
      <c r="AN3118" t="s">
        <v>90</v>
      </c>
      <c r="AO3118" t="str" cm="1">
        <f t="array" aca="1" ref="AO3118" ca="1">_FV(A3118,"Currency")</f>
        <v>USD</v>
      </c>
      <c r="AP3118" t="str" cm="1">
        <f t="array" aca="1" ref="AP3118" ca="1">_FV(A3118,"Exchange")</f>
        <v>NYSE Arca</v>
      </c>
      <c r="AQ3118" s="6" t="str" cm="1">
        <f t="array" aca="1" ref="AQ3118" ca="1">_FV(A3118,"Exchange abbreviation",TRUE)</f>
        <v>ARCX</v>
      </c>
      <c r="AR3118" t="str" cm="1">
        <f t="array" aca="1" ref="AR3118" ca="1">_FV(A3118,"Instrument type",TRUE)</f>
        <v>ETF</v>
      </c>
    </row>
    <row r="3119" spans="1:44" ht="18.75" customHeight="1" x14ac:dyDescent="0.25">
      <c r="A3119" t="e" vm="3131">
        <v>#VALUE!</v>
      </c>
      <c r="B3119" t="s">
        <v>8341</v>
      </c>
      <c r="C3119" t="s">
        <v>8342</v>
      </c>
      <c r="D3119" s="31" cm="1">
        <f t="array" aca="1" ref="D3119" ca="1">_FV(A3119,"Last trade time",TRUE)</f>
        <v>45824.84027780078</v>
      </c>
      <c r="E3119" s="23" cm="1">
        <f t="array" aca="1" ref="E3119" ca="1">_FV(A3119,"Price")</f>
        <v>40.659999999999997</v>
      </c>
      <c r="F3119" s="27" cm="1">
        <f t="array" aca="1" ref="F3119" ca="1">_FV(A3119,"Change (%)",TRUE)</f>
        <v>2.0899999999999998E-3</v>
      </c>
      <c r="G3119" s="26" cm="1">
        <f t="array" aca="1" ref="G3119" ca="1">_FV(A3119,"Change")</f>
        <v>8.48E-2</v>
      </c>
      <c r="H3119" s="23" cm="1">
        <f t="array" aca="1" ref="H3119" ca="1">_FV(A3119,"Open")</f>
        <v>40.68</v>
      </c>
      <c r="I3119" s="23" cm="1">
        <f t="array" aca="1" ref="I3119" ca="1">_FV(A3119,"Low")</f>
        <v>40.64</v>
      </c>
      <c r="J3119" s="23" cm="1">
        <f t="array" aca="1" ref="J3119" ca="1">_FV(A3119,"High")</f>
        <v>40.68</v>
      </c>
      <c r="K3119" s="23" cm="1">
        <f t="array" aca="1" ref="K3119" ca="1">_FV(A3119,"Previous close",TRUE)</f>
        <v>40.575200000000002</v>
      </c>
      <c r="L3119" s="26"/>
      <c r="M3119" s="23" cm="1">
        <f t="array" aca="1" ref="M3119" ca="1">_FV(A3119,"52 week low",TRUE)</f>
        <v>38.229999999999997</v>
      </c>
      <c r="N3119" s="23" cm="1">
        <f t="array" aca="1" ref="N3119" ca="1">_FV(A3119,"52 week high",TRUE)</f>
        <v>41.25</v>
      </c>
      <c r="O3119" s="8" cm="1">
        <f t="array" aca="1" ref="O3119" ca="1">_FV(A3119,"Volume")</f>
        <v>986</v>
      </c>
      <c r="P3119" s="7" cm="1">
        <f t="array" aca="1" ref="P3119" ca="1">_FV(A3119,"Volume average",TRUE)</f>
        <v>26204</v>
      </c>
      <c r="Q3119" t="s">
        <v>827</v>
      </c>
      <c r="S3119" t="s">
        <v>3850</v>
      </c>
      <c r="T3119" s="25" cm="1">
        <f t="array" aca="1" ref="T3119" ca="1">_FV(A3119,"Expense ratio",TRUE)</f>
        <v>2E-3</v>
      </c>
      <c r="U3119" s="24" cm="1">
        <f t="array" aca="1" ref="U3119" ca="1">_FV(A3119,"Market cap",TRUE)</f>
        <v>283436679.97000003</v>
      </c>
      <c r="V3119" s="4">
        <v>283436672</v>
      </c>
      <c r="W3119" s="4">
        <v>283436672</v>
      </c>
      <c r="Y3119" t="s">
        <v>6632</v>
      </c>
      <c r="Z3119" s="5">
        <v>40.423499999999997</v>
      </c>
      <c r="AA3119" s="5">
        <v>60.829192999999997</v>
      </c>
      <c r="AB3119" s="5">
        <v>5.8799999999999998E-2</v>
      </c>
      <c r="AC3119" s="4">
        <v>94895</v>
      </c>
      <c r="AE3119" s="5">
        <v>3.4225582186785841</v>
      </c>
      <c r="AF3119" s="5">
        <v>7.7717610139235616</v>
      </c>
      <c r="AI3119" s="4">
        <v>94895</v>
      </c>
      <c r="AJ3119" s="5">
        <v>3847043.3</v>
      </c>
      <c r="AL3119" s="5">
        <v>41.25</v>
      </c>
      <c r="AM3119" s="5">
        <v>38.229999999999997</v>
      </c>
      <c r="AN3119" t="s">
        <v>90</v>
      </c>
      <c r="AO3119" t="str" cm="1">
        <f t="array" aca="1" ref="AO3119" ca="1">_FV(A3119,"Currency")</f>
        <v>USD</v>
      </c>
      <c r="AP3119" t="str" cm="1">
        <f t="array" aca="1" ref="AP3119" ca="1">_FV(A3119,"Exchange")</f>
        <v>NYSE Arca</v>
      </c>
      <c r="AQ3119" s="6" t="str" cm="1">
        <f t="array" aca="1" ref="AQ3119" ca="1">_FV(A3119,"Exchange abbreviation",TRUE)</f>
        <v>ARCX</v>
      </c>
      <c r="AR3119" t="str" cm="1">
        <f t="array" aca="1" ref="AR3119" ca="1">_FV(A3119,"Instrument type",TRUE)</f>
        <v>ETF</v>
      </c>
    </row>
    <row r="3120" spans="1:44" ht="18.75" customHeight="1" x14ac:dyDescent="0.25">
      <c r="A3120" t="e" vm="3132">
        <v>#VALUE!</v>
      </c>
      <c r="B3120" t="s">
        <v>8343</v>
      </c>
      <c r="C3120" t="s">
        <v>8344</v>
      </c>
      <c r="D3120" s="31" cm="1">
        <f t="array" aca="1" ref="D3120" ca="1">_FV(A3120,"Last trade time",TRUE)</f>
        <v>45824.840277812502</v>
      </c>
      <c r="E3120" s="23" cm="1">
        <f t="array" aca="1" ref="E3120" ca="1">_FV(A3120,"Price")</f>
        <v>44.8</v>
      </c>
      <c r="F3120" s="27" cm="1">
        <f t="array" aca="1" ref="F3120" ca="1">_FV(A3120,"Change (%)",TRUE)</f>
        <v>3.2309999999999999E-3</v>
      </c>
      <c r="G3120" s="26" cm="1">
        <f t="array" aca="1" ref="G3120" ca="1">_FV(A3120,"Change")</f>
        <v>0.14430000000000001</v>
      </c>
      <c r="H3120" s="23" cm="1">
        <f t="array" aca="1" ref="H3120" ca="1">_FV(A3120,"Open")</f>
        <v>44.74</v>
      </c>
      <c r="I3120" s="23" cm="1">
        <f t="array" aca="1" ref="I3120" ca="1">_FV(A3120,"Low")</f>
        <v>44.74</v>
      </c>
      <c r="J3120" s="23" cm="1">
        <f t="array" aca="1" ref="J3120" ca="1">_FV(A3120,"High")</f>
        <v>44.83</v>
      </c>
      <c r="K3120" s="23" cm="1">
        <f t="array" aca="1" ref="K3120" ca="1">_FV(A3120,"Previous close",TRUE)</f>
        <v>44.655700000000003</v>
      </c>
      <c r="L3120" s="26"/>
      <c r="M3120" s="23" cm="1">
        <f t="array" aca="1" ref="M3120" ca="1">_FV(A3120,"52 week low",TRUE)</f>
        <v>42.03</v>
      </c>
      <c r="N3120" s="23" cm="1">
        <f t="array" aca="1" ref="N3120" ca="1">_FV(A3120,"52 week high",TRUE)</f>
        <v>45.64</v>
      </c>
      <c r="O3120" s="8" cm="1">
        <f t="array" aca="1" ref="O3120" ca="1">_FV(A3120,"Volume")</f>
        <v>8589</v>
      </c>
      <c r="P3120" s="7" cm="1">
        <f t="array" aca="1" ref="P3120" ca="1">_FV(A3120,"Volume average",TRUE)</f>
        <v>27603</v>
      </c>
      <c r="Q3120" t="s">
        <v>827</v>
      </c>
      <c r="S3120" t="s">
        <v>6145</v>
      </c>
      <c r="T3120" s="25" cm="1">
        <f t="array" aca="1" ref="T3120" ca="1">_FV(A3120,"Expense ratio",TRUE)</f>
        <v>2E-3</v>
      </c>
      <c r="U3120" s="24" cm="1">
        <f t="array" aca="1" ref="U3120" ca="1">_FV(A3120,"Market cap",TRUE)</f>
        <v>156718248.25999999</v>
      </c>
      <c r="V3120" s="4">
        <v>156744736</v>
      </c>
      <c r="W3120" s="4">
        <v>156744736</v>
      </c>
      <c r="Y3120" t="s">
        <v>8345</v>
      </c>
      <c r="Z3120" s="5">
        <v>44.62</v>
      </c>
      <c r="AB3120" s="5">
        <v>7.3400000000000007E-2</v>
      </c>
      <c r="AC3120" s="4">
        <v>29125</v>
      </c>
      <c r="AE3120" s="5">
        <v>2.716214420391005</v>
      </c>
      <c r="AF3120" s="5">
        <v>9.1454404220126406</v>
      </c>
      <c r="AI3120" s="4">
        <v>29125</v>
      </c>
      <c r="AJ3120" s="5">
        <v>1300122.5249999999</v>
      </c>
      <c r="AL3120" s="5">
        <v>45.64</v>
      </c>
      <c r="AM3120" s="5">
        <v>42.03</v>
      </c>
      <c r="AN3120" t="s">
        <v>90</v>
      </c>
      <c r="AO3120" t="str" cm="1">
        <f t="array" aca="1" ref="AO3120" ca="1">_FV(A3120,"Currency")</f>
        <v>USD</v>
      </c>
      <c r="AP3120" t="str" cm="1">
        <f t="array" aca="1" ref="AP3120" ca="1">_FV(A3120,"Exchange")</f>
        <v>NYSE Arca</v>
      </c>
      <c r="AQ3120" s="6" t="str" cm="1">
        <f t="array" aca="1" ref="AQ3120" ca="1">_FV(A3120,"Exchange abbreviation",TRUE)</f>
        <v>ARCX</v>
      </c>
      <c r="AR3120" t="str" cm="1">
        <f t="array" aca="1" ref="AR3120" ca="1">_FV(A3120,"Instrument type",TRUE)</f>
        <v>ETF</v>
      </c>
    </row>
    <row r="3121" spans="1:44" ht="18.75" customHeight="1" x14ac:dyDescent="0.25">
      <c r="A3121" t="e" vm="3133">
        <v>#VALUE!</v>
      </c>
      <c r="B3121" t="s">
        <v>8346</v>
      </c>
      <c r="C3121" t="s">
        <v>8347</v>
      </c>
      <c r="D3121" s="31" cm="1">
        <f t="array" aca="1" ref="D3121" ca="1">_FV(A3121,"Last trade time",TRUE)</f>
        <v>45824.84027780078</v>
      </c>
      <c r="E3121" s="23" cm="1">
        <f t="array" aca="1" ref="E3121" ca="1">_FV(A3121,"Price")</f>
        <v>23.956</v>
      </c>
      <c r="F3121" s="27" cm="1">
        <f t="array" aca="1" ref="F3121" ca="1">_FV(A3121,"Change (%)",TRUE)</f>
        <v>-1.0009999999999999E-3</v>
      </c>
      <c r="G3121" s="26" cm="1">
        <f t="array" aca="1" ref="G3121" ca="1">_FV(A3121,"Change")</f>
        <v>-2.4E-2</v>
      </c>
      <c r="H3121" s="23" cm="1">
        <f t="array" aca="1" ref="H3121" ca="1">_FV(A3121,"Open")</f>
        <v>23.96</v>
      </c>
      <c r="I3121" s="23" cm="1">
        <f t="array" aca="1" ref="I3121" ca="1">_FV(A3121,"Low")</f>
        <v>23.956</v>
      </c>
      <c r="J3121" s="23" cm="1">
        <f t="array" aca="1" ref="J3121" ca="1">_FV(A3121,"High")</f>
        <v>24</v>
      </c>
      <c r="K3121" s="23" cm="1">
        <f t="array" aca="1" ref="K3121" ca="1">_FV(A3121,"Previous close",TRUE)</f>
        <v>23.98</v>
      </c>
      <c r="L3121" s="26"/>
      <c r="M3121" s="23" cm="1">
        <f t="array" aca="1" ref="M3121" ca="1">_FV(A3121,"52 week low",TRUE)</f>
        <v>23.4634</v>
      </c>
      <c r="N3121" s="23" cm="1">
        <f t="array" aca="1" ref="N3121" ca="1">_FV(A3121,"52 week high",TRUE)</f>
        <v>24.603999999999999</v>
      </c>
      <c r="O3121" s="8" cm="1">
        <f t="array" aca="1" ref="O3121" ca="1">_FV(A3121,"Volume")</f>
        <v>11126</v>
      </c>
      <c r="P3121" s="7" cm="1">
        <f t="array" aca="1" ref="P3121" ca="1">_FV(A3121,"Volume average",TRUE)</f>
        <v>19963</v>
      </c>
      <c r="Q3121" t="s">
        <v>5553</v>
      </c>
      <c r="S3121" t="s">
        <v>376</v>
      </c>
      <c r="T3121" s="25" cm="1">
        <f t="array" aca="1" ref="T3121" ca="1">_FV(A3121,"Expense ratio",TRUE)</f>
        <v>2E-3</v>
      </c>
      <c r="U3121" s="24" cm="1">
        <f t="array" aca="1" ref="U3121" ca="1">_FV(A3121,"Market cap",TRUE)</f>
        <v>129226193.52</v>
      </c>
      <c r="V3121" s="4">
        <v>129226192</v>
      </c>
      <c r="W3121" s="4">
        <v>129226192</v>
      </c>
      <c r="Y3121" t="s">
        <v>8348</v>
      </c>
      <c r="Z3121" s="5">
        <v>23.83</v>
      </c>
      <c r="AA3121" s="20"/>
      <c r="AB3121" s="5">
        <v>3.9699999999999999E-2</v>
      </c>
      <c r="AC3121" s="4">
        <v>21015</v>
      </c>
      <c r="AE3121" s="5">
        <v>2.453369681974471</v>
      </c>
      <c r="AF3121" s="5">
        <v>5.0298304159218876</v>
      </c>
      <c r="AI3121" s="4">
        <v>21015</v>
      </c>
      <c r="AJ3121" s="5">
        <v>501838.2</v>
      </c>
      <c r="AL3121" s="5">
        <v>24.603999999999999</v>
      </c>
      <c r="AM3121" s="5">
        <v>23.463000000000001</v>
      </c>
      <c r="AN3121" t="s">
        <v>47</v>
      </c>
      <c r="AO3121" t="str" cm="1">
        <f t="array" aca="1" ref="AO3121" ca="1">_FV(A3121,"Currency")</f>
        <v>USD</v>
      </c>
      <c r="AP3121" t="str" cm="1">
        <f t="array" aca="1" ref="AP3121" ca="1">_FV(A3121,"Exchange")</f>
        <v>NYSE Arca</v>
      </c>
      <c r="AQ3121" s="6" t="str" cm="1">
        <f t="array" aca="1" ref="AQ3121" ca="1">_FV(A3121,"Exchange abbreviation",TRUE)</f>
        <v>ARCX</v>
      </c>
      <c r="AR3121" t="str" cm="1">
        <f t="array" aca="1" ref="AR3121" ca="1">_FV(A3121,"Instrument type",TRUE)</f>
        <v>ETF</v>
      </c>
    </row>
    <row r="3122" spans="1:44" ht="18.75" customHeight="1" x14ac:dyDescent="0.25">
      <c r="A3122" t="e" vm="3134">
        <v>#VALUE!</v>
      </c>
      <c r="B3122" t="s">
        <v>8349</v>
      </c>
      <c r="C3122" t="s">
        <v>8350</v>
      </c>
      <c r="D3122" s="31" cm="1">
        <f t="array" aca="1" ref="D3122" ca="1">_FV(A3122,"Last trade time",TRUE)</f>
        <v>45824.843750046093</v>
      </c>
      <c r="E3122" s="23" cm="1">
        <f t="array" aca="1" ref="E3122" ca="1">_FV(A3122,"Price")</f>
        <v>23.96</v>
      </c>
      <c r="F3122" s="27" cm="1">
        <f t="array" aca="1" ref="F3122" ca="1">_FV(A3122,"Change (%)",TRUE)</f>
        <v>1.8275E-2</v>
      </c>
      <c r="G3122" s="26" cm="1">
        <f t="array" aca="1" ref="G3122" ca="1">_FV(A3122,"Change")</f>
        <v>0.43</v>
      </c>
      <c r="H3122" s="23" cm="1">
        <f t="array" aca="1" ref="H3122" ca="1">_FV(A3122,"Open")</f>
        <v>23.96</v>
      </c>
      <c r="I3122" s="23" cm="1">
        <f t="array" aca="1" ref="I3122" ca="1">_FV(A3122,"Low")</f>
        <v>23.96</v>
      </c>
      <c r="J3122" s="23" cm="1">
        <f t="array" aca="1" ref="J3122" ca="1">_FV(A3122,"High")</f>
        <v>23.96</v>
      </c>
      <c r="K3122" s="23" cm="1">
        <f t="array" aca="1" ref="K3122" ca="1">_FV(A3122,"Previous close",TRUE)</f>
        <v>23.53</v>
      </c>
      <c r="L3122" s="26"/>
      <c r="M3122" s="23" cm="1">
        <f t="array" aca="1" ref="M3122" ca="1">_FV(A3122,"52 week low",TRUE)</f>
        <v>19.21</v>
      </c>
      <c r="N3122" s="23" cm="1">
        <f t="array" aca="1" ref="N3122" ca="1">_FV(A3122,"52 week high",TRUE)</f>
        <v>25.22</v>
      </c>
      <c r="O3122" s="8" cm="1">
        <f t="array" aca="1" ref="O3122" ca="1">_FV(A3122,"Volume")</f>
        <v>149</v>
      </c>
      <c r="P3122" s="7" cm="1">
        <f t="array" aca="1" ref="P3122" ca="1">_FV(A3122,"Volume average",TRUE)</f>
        <v>439</v>
      </c>
      <c r="Q3122" t="s">
        <v>2186</v>
      </c>
      <c r="S3122" t="s">
        <v>277</v>
      </c>
      <c r="T3122" s="25" cm="1">
        <f t="array" aca="1" ref="T3122" ca="1">_FV(A3122,"Expense ratio",TRUE)</f>
        <v>2E-3</v>
      </c>
      <c r="U3122" s="24" cm="1">
        <f t="array" aca="1" ref="U3122" ca="1">_FV(A3122,"Market cap",TRUE)</f>
        <v>5851424.6600000001</v>
      </c>
      <c r="V3122" s="4">
        <v>5881916</v>
      </c>
      <c r="W3122" s="4">
        <v>5881916</v>
      </c>
      <c r="Y3122" t="s">
        <v>8351</v>
      </c>
      <c r="Z3122" s="5">
        <v>24.01</v>
      </c>
      <c r="AA3122" s="5">
        <v>20.168558000000001</v>
      </c>
      <c r="AB3122" s="5">
        <v>5.7999999999999996E-3</v>
      </c>
      <c r="AC3122" s="4">
        <v>736</v>
      </c>
      <c r="AE3122" s="5">
        <v>1.840587142755123</v>
      </c>
      <c r="AF3122" s="5">
        <v>11.17657594338031</v>
      </c>
      <c r="AI3122" s="4">
        <v>736</v>
      </c>
      <c r="AJ3122" s="5">
        <v>17641.919999999998</v>
      </c>
      <c r="AL3122" s="5">
        <v>25.22</v>
      </c>
      <c r="AM3122" s="5">
        <v>19.21</v>
      </c>
      <c r="AN3122" t="s">
        <v>47</v>
      </c>
      <c r="AO3122" t="str" cm="1">
        <f t="array" aca="1" ref="AO3122" ca="1">_FV(A3122,"Currency")</f>
        <v>USD</v>
      </c>
      <c r="AP3122" t="str" cm="1">
        <f t="array" aca="1" ref="AP3122" ca="1">_FV(A3122,"Exchange")</f>
        <v>Nasdaq Stock Market</v>
      </c>
      <c r="AQ3122" s="6" t="str" cm="1">
        <f t="array" aca="1" ref="AQ3122" ca="1">_FV(A3122,"Exchange abbreviation",TRUE)</f>
        <v>XNAS</v>
      </c>
      <c r="AR3122" t="str" cm="1">
        <f t="array" aca="1" ref="AR3122" ca="1">_FV(A3122,"Instrument type",TRUE)</f>
        <v>ETF</v>
      </c>
    </row>
    <row r="3123" spans="1:44" ht="18.75" customHeight="1" x14ac:dyDescent="0.25">
      <c r="A3123" t="e" vm="3135">
        <v>#VALUE!</v>
      </c>
      <c r="B3123" t="s">
        <v>8352</v>
      </c>
      <c r="C3123" t="s">
        <v>8353</v>
      </c>
      <c r="D3123" s="31" cm="1">
        <f t="array" aca="1" ref="D3123" ca="1">_FV(A3123,"Last trade time",TRUE)</f>
        <v>45824.840277823438</v>
      </c>
      <c r="E3123" s="23" cm="1">
        <f t="array" aca="1" ref="E3123" ca="1">_FV(A3123,"Price")</f>
        <v>82.5</v>
      </c>
      <c r="F3123" s="27" cm="1">
        <f t="array" aca="1" ref="F3123" ca="1">_FV(A3123,"Change (%)",TRUE)</f>
        <v>5.705E-3</v>
      </c>
      <c r="G3123" s="26" cm="1">
        <f t="array" aca="1" ref="G3123" ca="1">_FV(A3123,"Change")</f>
        <v>0.46800000000000003</v>
      </c>
      <c r="H3123" s="23" cm="1">
        <f t="array" aca="1" ref="H3123" ca="1">_FV(A3123,"Open")</f>
        <v>82.4</v>
      </c>
      <c r="I3123" s="23" cm="1">
        <f t="array" aca="1" ref="I3123" ca="1">_FV(A3123,"Low")</f>
        <v>82.34</v>
      </c>
      <c r="J3123" s="23" cm="1">
        <f t="array" aca="1" ref="J3123" ca="1">_FV(A3123,"High")</f>
        <v>82.92</v>
      </c>
      <c r="K3123" s="23" cm="1">
        <f t="array" aca="1" ref="K3123" ca="1">_FV(A3123,"Previous close",TRUE)</f>
        <v>82.031999999999996</v>
      </c>
      <c r="L3123" s="26"/>
      <c r="M3123" s="23" cm="1">
        <f t="array" aca="1" ref="M3123" ca="1">_FV(A3123,"52 week low",TRUE)</f>
        <v>71.482900000000001</v>
      </c>
      <c r="N3123" s="23" cm="1">
        <f t="array" aca="1" ref="N3123" ca="1">_FV(A3123,"52 week high",TRUE)</f>
        <v>85.39</v>
      </c>
      <c r="O3123" s="8" cm="1">
        <f t="array" aca="1" ref="O3123" ca="1">_FV(A3123,"Volume")</f>
        <v>79856</v>
      </c>
      <c r="P3123" s="7" cm="1">
        <f t="array" aca="1" ref="P3123" ca="1">_FV(A3123,"Volume average",TRUE)</f>
        <v>152101</v>
      </c>
      <c r="Q3123" t="s">
        <v>449</v>
      </c>
      <c r="R3123" t="s">
        <v>155</v>
      </c>
      <c r="T3123" s="25" cm="1">
        <f t="array" aca="1" ref="T3123" ca="1">_FV(A3123,"Expense ratio",TRUE)</f>
        <v>2E-3</v>
      </c>
      <c r="U3123" s="24" cm="1">
        <f t="array" aca="1" ref="U3123" ca="1">_FV(A3123,"Market cap",TRUE)</f>
        <v>2664436490.7199998</v>
      </c>
      <c r="V3123" s="16"/>
      <c r="W3123" s="16"/>
      <c r="Z3123" s="18"/>
      <c r="AA3123" s="20"/>
      <c r="AB3123" s="20"/>
      <c r="AC3123" s="21">
        <v>167811</v>
      </c>
      <c r="AE3123" s="18"/>
      <c r="AF3123" s="20"/>
      <c r="AI3123" s="21"/>
      <c r="AJ3123" s="18"/>
      <c r="AL3123" s="18"/>
      <c r="AM3123" s="18"/>
      <c r="AN3123" t="s">
        <v>73</v>
      </c>
      <c r="AO3123" t="str" cm="1">
        <f t="array" aca="1" ref="AO3123" ca="1">_FV(A3123,"Currency")</f>
        <v>USD</v>
      </c>
      <c r="AP3123" t="str" cm="1">
        <f t="array" aca="1" ref="AP3123" ca="1">_FV(A3123,"Exchange")</f>
        <v>NYSE Arca</v>
      </c>
      <c r="AQ3123" s="6" t="str" cm="1">
        <f t="array" aca="1" ref="AQ3123" ca="1">_FV(A3123,"Exchange abbreviation",TRUE)</f>
        <v>ARCX</v>
      </c>
      <c r="AR3123" t="str" cm="1">
        <f t="array" aca="1" ref="AR3123" ca="1">_FV(A3123,"Instrument type",TRUE)</f>
        <v>ETF</v>
      </c>
    </row>
    <row r="3124" spans="1:44" ht="18.75" customHeight="1" x14ac:dyDescent="0.25">
      <c r="A3124" t="e" vm="3136">
        <v>#VALUE!</v>
      </c>
      <c r="B3124" t="s">
        <v>8354</v>
      </c>
      <c r="C3124" t="s">
        <v>8355</v>
      </c>
      <c r="D3124" s="31" cm="1">
        <f t="array" aca="1" ref="D3124" ca="1">_FV(A3124,"Last trade time",TRUE)</f>
        <v>45824.840277812502</v>
      </c>
      <c r="E3124" s="23" cm="1">
        <f t="array" aca="1" ref="E3124" ca="1">_FV(A3124,"Price")</f>
        <v>52.44</v>
      </c>
      <c r="F3124" s="27" cm="1">
        <f t="array" aca="1" ref="F3124" ca="1">_FV(A3124,"Change (%)",TRUE)</f>
        <v>-2.0930000000000002E-3</v>
      </c>
      <c r="G3124" s="26" cm="1">
        <f t="array" aca="1" ref="G3124" ca="1">_FV(A3124,"Change")</f>
        <v>-0.11</v>
      </c>
      <c r="H3124" s="23" cm="1">
        <f t="array" aca="1" ref="H3124" ca="1">_FV(A3124,"Open")</f>
        <v>52.48</v>
      </c>
      <c r="I3124" s="23" cm="1">
        <f t="array" aca="1" ref="I3124" ca="1">_FV(A3124,"Low")</f>
        <v>52.44</v>
      </c>
      <c r="J3124" s="23" cm="1">
        <f t="array" aca="1" ref="J3124" ca="1">_FV(A3124,"High")</f>
        <v>52.6</v>
      </c>
      <c r="K3124" s="23" cm="1">
        <f t="array" aca="1" ref="K3124" ca="1">_FV(A3124,"Previous close",TRUE)</f>
        <v>52.55</v>
      </c>
      <c r="L3124" s="26"/>
      <c r="M3124" s="23" cm="1">
        <f t="array" aca="1" ref="M3124" ca="1">_FV(A3124,"52 week low",TRUE)</f>
        <v>51.54</v>
      </c>
      <c r="N3124" s="23" cm="1">
        <f t="array" aca="1" ref="N3124" ca="1">_FV(A3124,"52 week high",TRUE)</f>
        <v>54.34</v>
      </c>
      <c r="O3124" s="8" cm="1">
        <f t="array" aca="1" ref="O3124" ca="1">_FV(A3124,"Volume")</f>
        <v>19525</v>
      </c>
      <c r="P3124" s="7" cm="1">
        <f t="array" aca="1" ref="P3124" ca="1">_FV(A3124,"Volume average",TRUE)</f>
        <v>13312</v>
      </c>
      <c r="Q3124" t="s">
        <v>3204</v>
      </c>
      <c r="S3124" t="s">
        <v>3657</v>
      </c>
      <c r="T3124" s="25" cm="1">
        <f t="array" aca="1" ref="T3124" ca="1">_FV(A3124,"Expense ratio",TRUE)</f>
        <v>2E-3</v>
      </c>
      <c r="U3124" s="24" cm="1">
        <f t="array" aca="1" ref="U3124" ca="1">_FV(A3124,"Market cap",TRUE)</f>
        <v>96872237.239999995</v>
      </c>
      <c r="V3124" s="4">
        <v>96872240</v>
      </c>
      <c r="W3124" s="4">
        <v>96872240</v>
      </c>
      <c r="Y3124" t="s">
        <v>8356</v>
      </c>
      <c r="Z3124" s="5">
        <v>52.31</v>
      </c>
      <c r="AA3124" s="20"/>
      <c r="AB3124" s="5">
        <v>4.5700002000000003E-2</v>
      </c>
      <c r="AC3124" s="4">
        <v>40063</v>
      </c>
      <c r="AE3124" s="5">
        <v>2.9281705384378349</v>
      </c>
      <c r="AF3124" s="5">
        <v>3.575250269179286</v>
      </c>
      <c r="AI3124" s="4">
        <v>40063</v>
      </c>
      <c r="AJ3124" s="5">
        <v>2093692.38</v>
      </c>
      <c r="AL3124" s="5">
        <v>54.34</v>
      </c>
      <c r="AM3124" s="5">
        <v>51.54</v>
      </c>
      <c r="AN3124" t="s">
        <v>90</v>
      </c>
      <c r="AO3124" t="str" cm="1">
        <f t="array" aca="1" ref="AO3124" ca="1">_FV(A3124,"Currency")</f>
        <v>USD</v>
      </c>
      <c r="AP3124" t="str" cm="1">
        <f t="array" aca="1" ref="AP3124" ca="1">_FV(A3124,"Exchange")</f>
        <v>NYSE Arca</v>
      </c>
      <c r="AQ3124" s="6" t="str" cm="1">
        <f t="array" aca="1" ref="AQ3124" ca="1">_FV(A3124,"Exchange abbreviation",TRUE)</f>
        <v>ARCX</v>
      </c>
      <c r="AR3124" t="str" cm="1">
        <f t="array" aca="1" ref="AR3124" ca="1">_FV(A3124,"Instrument type",TRUE)</f>
        <v>ETF</v>
      </c>
    </row>
    <row r="3125" spans="1:44" ht="18.75" customHeight="1" x14ac:dyDescent="0.25">
      <c r="A3125" t="e" vm="3137">
        <v>#VALUE!</v>
      </c>
      <c r="B3125" t="s">
        <v>8357</v>
      </c>
      <c r="C3125" t="s">
        <v>8358</v>
      </c>
      <c r="D3125" s="31" cm="1">
        <f t="array" aca="1" ref="D3125" ca="1">_FV(A3125,"Last trade time",TRUE)</f>
        <v>45824.84027780078</v>
      </c>
      <c r="E3125" s="23" cm="1">
        <f t="array" aca="1" ref="E3125" ca="1">_FV(A3125,"Price")</f>
        <v>102.9491</v>
      </c>
      <c r="F3125" s="27" cm="1">
        <f t="array" aca="1" ref="F3125" ca="1">_FV(A3125,"Change (%)",TRUE)</f>
        <v>-1.7060000000000001E-3</v>
      </c>
      <c r="G3125" s="26" cm="1">
        <f t="array" aca="1" ref="G3125" ca="1">_FV(A3125,"Change")</f>
        <v>-0.1759</v>
      </c>
      <c r="H3125" s="23" cm="1">
        <f t="array" aca="1" ref="H3125" ca="1">_FV(A3125,"Open")</f>
        <v>103.13</v>
      </c>
      <c r="I3125" s="23" cm="1">
        <f t="array" aca="1" ref="I3125" ca="1">_FV(A3125,"Low")</f>
        <v>102.94</v>
      </c>
      <c r="J3125" s="23" cm="1">
        <f t="array" aca="1" ref="J3125" ca="1">_FV(A3125,"High")</f>
        <v>103.28</v>
      </c>
      <c r="K3125" s="23" cm="1">
        <f t="array" aca="1" ref="K3125" ca="1">_FV(A3125,"Previous close",TRUE)</f>
        <v>103.125</v>
      </c>
      <c r="L3125" s="26"/>
      <c r="M3125" s="23" cm="1">
        <f t="array" aca="1" ref="M3125" ca="1">_FV(A3125,"52 week low",TRUE)</f>
        <v>100.4636</v>
      </c>
      <c r="N3125" s="23" cm="1">
        <f t="array" aca="1" ref="N3125" ca="1">_FV(A3125,"52 week high",TRUE)</f>
        <v>107.84</v>
      </c>
      <c r="O3125" s="8" cm="1">
        <f t="array" aca="1" ref="O3125" ca="1">_FV(A3125,"Volume")</f>
        <v>1856</v>
      </c>
      <c r="P3125" s="7" cm="1">
        <f t="array" aca="1" ref="P3125" ca="1">_FV(A3125,"Volume average",TRUE)</f>
        <v>4289</v>
      </c>
      <c r="Q3125" t="s">
        <v>1040</v>
      </c>
      <c r="S3125" t="s">
        <v>2067</v>
      </c>
      <c r="T3125" s="25" cm="1">
        <f t="array" aca="1" ref="T3125" ca="1">_FV(A3125,"Expense ratio",TRUE)</f>
        <v>2E-3</v>
      </c>
      <c r="U3125" s="24" cm="1">
        <f t="array" aca="1" ref="U3125" ca="1">_FV(A3125,"Market cap",TRUE)</f>
        <v>154854059.93000001</v>
      </c>
      <c r="V3125" s="4">
        <v>154854064</v>
      </c>
      <c r="W3125" s="4">
        <v>154854064</v>
      </c>
      <c r="Y3125" t="s">
        <v>8359</v>
      </c>
      <c r="Z3125" s="5">
        <v>102.49199</v>
      </c>
      <c r="AA3125" s="20"/>
      <c r="AB3125" s="5">
        <v>3.8699999999999998E-2</v>
      </c>
      <c r="AC3125" s="4">
        <v>5507</v>
      </c>
      <c r="AE3125" s="5">
        <v>2.0055167226935571</v>
      </c>
      <c r="AF3125" s="5">
        <v>3.5750032415802662</v>
      </c>
      <c r="AI3125" s="4">
        <v>5507</v>
      </c>
      <c r="AJ3125" s="5">
        <v>564550.10499999998</v>
      </c>
      <c r="AL3125" s="5">
        <v>107.84</v>
      </c>
      <c r="AM3125" s="5">
        <v>100.46</v>
      </c>
      <c r="AN3125" t="s">
        <v>47</v>
      </c>
      <c r="AO3125" t="str" cm="1">
        <f t="array" aca="1" ref="AO3125" ca="1">_FV(A3125,"Currency")</f>
        <v>USD</v>
      </c>
      <c r="AP3125" t="str" cm="1">
        <f t="array" aca="1" ref="AP3125" ca="1">_FV(A3125,"Exchange")</f>
        <v>NYSE Arca</v>
      </c>
      <c r="AQ3125" s="6" t="str" cm="1">
        <f t="array" aca="1" ref="AQ3125" ca="1">_FV(A3125,"Exchange abbreviation",TRUE)</f>
        <v>ARCX</v>
      </c>
      <c r="AR3125" t="str" cm="1">
        <f t="array" aca="1" ref="AR3125" ca="1">_FV(A3125,"Instrument type",TRUE)</f>
        <v>ETF</v>
      </c>
    </row>
    <row r="3126" spans="1:44" ht="18.75" customHeight="1" x14ac:dyDescent="0.25">
      <c r="A3126" t="e" vm="3138">
        <v>#VALUE!</v>
      </c>
      <c r="B3126" t="s">
        <v>8360</v>
      </c>
      <c r="C3126" t="s">
        <v>8361</v>
      </c>
      <c r="D3126" s="31" cm="1">
        <f t="array" aca="1" ref="D3126" ca="1">_FV(A3126,"Last trade time",TRUE)</f>
        <v>45824.840277823438</v>
      </c>
      <c r="E3126" s="23" cm="1">
        <f t="array" aca="1" ref="E3126" ca="1">_FV(A3126,"Price")</f>
        <v>108.795</v>
      </c>
      <c r="F3126" s="27" cm="1">
        <f t="array" aca="1" ref="F3126" ca="1">_FV(A3126,"Change (%)",TRUE)</f>
        <v>-5.4569999999999998E-4</v>
      </c>
      <c r="G3126" s="26" cm="1">
        <f t="array" aca="1" ref="G3126" ca="1">_FV(A3126,"Change")</f>
        <v>-5.9400000000000001E-2</v>
      </c>
      <c r="H3126" s="23" cm="1">
        <f t="array" aca="1" ref="H3126" ca="1">_FV(A3126,"Open")</f>
        <v>108.8</v>
      </c>
      <c r="I3126" s="23" cm="1">
        <f t="array" aca="1" ref="I3126" ca="1">_FV(A3126,"Low")</f>
        <v>108.76</v>
      </c>
      <c r="J3126" s="23" cm="1">
        <f t="array" aca="1" ref="J3126" ca="1">_FV(A3126,"High")</f>
        <v>108.94</v>
      </c>
      <c r="K3126" s="23" cm="1">
        <f t="array" aca="1" ref="K3126" ca="1">_FV(A3126,"Previous close",TRUE)</f>
        <v>108.8544</v>
      </c>
      <c r="L3126" s="26"/>
      <c r="M3126" s="23" cm="1">
        <f t="array" aca="1" ref="M3126" ca="1">_FV(A3126,"52 week low",TRUE)</f>
        <v>107.22</v>
      </c>
      <c r="N3126" s="23" cm="1">
        <f t="array" aca="1" ref="N3126" ca="1">_FV(A3126,"52 week high",TRUE)</f>
        <v>110.89</v>
      </c>
      <c r="O3126" s="8" cm="1">
        <f t="array" aca="1" ref="O3126" ca="1">_FV(A3126,"Volume")</f>
        <v>10189</v>
      </c>
      <c r="P3126" s="7" cm="1">
        <f t="array" aca="1" ref="P3126" ca="1">_FV(A3126,"Volume average",TRUE)</f>
        <v>17760</v>
      </c>
      <c r="Q3126" t="s">
        <v>4053</v>
      </c>
      <c r="S3126" t="s">
        <v>2067</v>
      </c>
      <c r="T3126" s="25" cm="1">
        <f t="array" aca="1" ref="T3126" ca="1">_FV(A3126,"Expense ratio",TRUE)</f>
        <v>2E-3</v>
      </c>
      <c r="U3126" s="24" cm="1">
        <f t="array" aca="1" ref="U3126" ca="1">_FV(A3126,"Market cap",TRUE)</f>
        <v>611210699.74000001</v>
      </c>
      <c r="V3126" s="4">
        <v>611210688</v>
      </c>
      <c r="W3126" s="4">
        <v>611210688</v>
      </c>
      <c r="X3126" t="s">
        <v>8362</v>
      </c>
      <c r="Y3126" t="s">
        <v>1116</v>
      </c>
      <c r="Z3126" s="5">
        <v>108.41039000000001</v>
      </c>
      <c r="AA3126" s="20"/>
      <c r="AB3126" s="5">
        <v>3.5900000000000001E-2</v>
      </c>
      <c r="AC3126" s="4">
        <v>38273</v>
      </c>
      <c r="AE3126" s="5">
        <v>2.2624010361115938</v>
      </c>
      <c r="AF3126" s="5">
        <v>4.4051260880686449</v>
      </c>
      <c r="AI3126" s="4">
        <v>38273</v>
      </c>
      <c r="AJ3126" s="5">
        <v>4150017.9360000002</v>
      </c>
      <c r="AL3126" s="5">
        <v>110.89</v>
      </c>
      <c r="AM3126" s="5">
        <v>107.22</v>
      </c>
      <c r="AN3126" t="s">
        <v>90</v>
      </c>
      <c r="AO3126" t="str" cm="1">
        <f t="array" aca="1" ref="AO3126" ca="1">_FV(A3126,"Currency")</f>
        <v>USD</v>
      </c>
      <c r="AP3126" t="str" cm="1">
        <f t="array" aca="1" ref="AP3126" ca="1">_FV(A3126,"Exchange")</f>
        <v>NYSE Arca</v>
      </c>
      <c r="AQ3126" s="6" t="str" cm="1">
        <f t="array" aca="1" ref="AQ3126" ca="1">_FV(A3126,"Exchange abbreviation",TRUE)</f>
        <v>ARCX</v>
      </c>
      <c r="AR3126" t="str" cm="1">
        <f t="array" aca="1" ref="AR3126" ca="1">_FV(A3126,"Instrument type",TRUE)</f>
        <v>ETF</v>
      </c>
    </row>
    <row r="3127" spans="1:44" ht="18.75" customHeight="1" x14ac:dyDescent="0.25">
      <c r="A3127" t="e" vm="3139">
        <v>#VALUE!</v>
      </c>
      <c r="B3127" t="s">
        <v>8363</v>
      </c>
      <c r="C3127" t="s">
        <v>8364</v>
      </c>
      <c r="D3127" s="31" cm="1">
        <f t="array" aca="1" ref="D3127" ca="1">_FV(A3127,"Last trade time",TRUE)</f>
        <v>45824.843750265623</v>
      </c>
      <c r="E3127" s="23" cm="1">
        <f t="array" aca="1" ref="E3127" ca="1">_FV(A3127,"Price")</f>
        <v>47.03</v>
      </c>
      <c r="F3127" s="27" cm="1">
        <f t="array" aca="1" ref="F3127" ca="1">_FV(A3127,"Change (%)",TRUE)</f>
        <v>-2.545E-3</v>
      </c>
      <c r="G3127" s="26" cm="1">
        <f t="array" aca="1" ref="G3127" ca="1">_FV(A3127,"Change")</f>
        <v>-0.12</v>
      </c>
      <c r="H3127" s="23" cm="1">
        <f t="array" aca="1" ref="H3127" ca="1">_FV(A3127,"Open")</f>
        <v>47.08</v>
      </c>
      <c r="I3127" s="23" cm="1">
        <f t="array" aca="1" ref="I3127" ca="1">_FV(A3127,"Low")</f>
        <v>47.03</v>
      </c>
      <c r="J3127" s="23" cm="1">
        <f t="array" aca="1" ref="J3127" ca="1">_FV(A3127,"High")</f>
        <v>47.174999999999997</v>
      </c>
      <c r="K3127" s="23" cm="1">
        <f t="array" aca="1" ref="K3127" ca="1">_FV(A3127,"Previous close",TRUE)</f>
        <v>47.15</v>
      </c>
      <c r="L3127" s="26"/>
      <c r="M3127" s="23" cm="1">
        <f t="array" aca="1" ref="M3127" ca="1">_FV(A3127,"52 week low",TRUE)</f>
        <v>46.15</v>
      </c>
      <c r="N3127" s="23" cm="1">
        <f t="array" aca="1" ref="N3127" ca="1">_FV(A3127,"52 week high",TRUE)</f>
        <v>48.54</v>
      </c>
      <c r="O3127" s="8" cm="1">
        <f t="array" aca="1" ref="O3127" ca="1">_FV(A3127,"Volume")</f>
        <v>14060</v>
      </c>
      <c r="P3127" s="7" cm="1">
        <f t="array" aca="1" ref="P3127" ca="1">_FV(A3127,"Volume average",TRUE)</f>
        <v>18542</v>
      </c>
      <c r="Q3127" t="s">
        <v>6216</v>
      </c>
      <c r="S3127" t="s">
        <v>2067</v>
      </c>
      <c r="T3127" s="25" cm="1">
        <f t="array" aca="1" ref="T3127" ca="1">_FV(A3127,"Expense ratio",TRUE)</f>
        <v>2E-3</v>
      </c>
      <c r="U3127" s="24" cm="1">
        <f t="array" aca="1" ref="U3127" ca="1">_FV(A3127,"Market cap",TRUE)</f>
        <v>395209581.55000001</v>
      </c>
      <c r="V3127" s="4">
        <v>395209568</v>
      </c>
      <c r="W3127" s="4">
        <v>395209568</v>
      </c>
      <c r="X3127" t="s">
        <v>8362</v>
      </c>
      <c r="Y3127" t="s">
        <v>8365</v>
      </c>
      <c r="Z3127" s="5">
        <v>46.802619999999997</v>
      </c>
      <c r="AA3127" s="20"/>
      <c r="AB3127" s="5">
        <v>4.1799999999999997E-2</v>
      </c>
      <c r="AC3127" s="4">
        <v>23780</v>
      </c>
      <c r="AE3127" s="5">
        <v>2.6229353627419632</v>
      </c>
      <c r="AF3127" s="5">
        <v>4.8980861975238987</v>
      </c>
      <c r="AI3127" s="4">
        <v>23780</v>
      </c>
      <c r="AJ3127" s="5">
        <v>1116233.2</v>
      </c>
      <c r="AL3127" s="5">
        <v>48.54</v>
      </c>
      <c r="AM3127" s="5">
        <v>46.15</v>
      </c>
      <c r="AN3127" t="s">
        <v>90</v>
      </c>
      <c r="AO3127" t="str" cm="1">
        <f t="array" aca="1" ref="AO3127" ca="1">_FV(A3127,"Currency")</f>
        <v>USD</v>
      </c>
      <c r="AP3127" t="str" cm="1">
        <f t="array" aca="1" ref="AP3127" ca="1">_FV(A3127,"Exchange")</f>
        <v>Nasdaq Stock Market</v>
      </c>
      <c r="AQ3127" s="6" t="str" cm="1">
        <f t="array" aca="1" ref="AQ3127" ca="1">_FV(A3127,"Exchange abbreviation",TRUE)</f>
        <v>XNAS</v>
      </c>
      <c r="AR3127" t="str" cm="1">
        <f t="array" aca="1" ref="AR3127" ca="1">_FV(A3127,"Instrument type",TRUE)</f>
        <v>ETF</v>
      </c>
    </row>
    <row r="3128" spans="1:44" ht="18.75" customHeight="1" x14ac:dyDescent="0.25">
      <c r="A3128" t="e" vm="3140">
        <v>#VALUE!</v>
      </c>
      <c r="B3128" t="s">
        <v>8366</v>
      </c>
      <c r="C3128" t="s">
        <v>8367</v>
      </c>
      <c r="D3128" s="31" cm="1">
        <f t="array" aca="1" ref="D3128" ca="1">_FV(A3128,"Last trade time",TRUE)</f>
        <v>45824.892366955472</v>
      </c>
      <c r="E3128" s="23" cm="1">
        <f t="array" aca="1" ref="E3128" ca="1">_FV(A3128,"Price")</f>
        <v>117.13</v>
      </c>
      <c r="F3128" s="27" cm="1">
        <f t="array" aca="1" ref="F3128" ca="1">_FV(A3128,"Change (%)",TRUE)</f>
        <v>1.1200000000000001E-3</v>
      </c>
      <c r="G3128" s="26" cm="1">
        <f t="array" aca="1" ref="G3128" ca="1">_FV(A3128,"Change")</f>
        <v>0.13100000000000001</v>
      </c>
      <c r="H3128" s="23" cm="1">
        <f t="array" aca="1" ref="H3128" ca="1">_FV(A3128,"Open")</f>
        <v>117.48</v>
      </c>
      <c r="I3128" s="23" cm="1">
        <f t="array" aca="1" ref="I3128" ca="1">_FV(A3128,"Low")</f>
        <v>116.98</v>
      </c>
      <c r="J3128" s="23" cm="1">
        <f t="array" aca="1" ref="J3128" ca="1">_FV(A3128,"High")</f>
        <v>117.84220000000001</v>
      </c>
      <c r="K3128" s="23" cm="1">
        <f t="array" aca="1" ref="K3128" ca="1">_FV(A3128,"Previous close",TRUE)</f>
        <v>116.999</v>
      </c>
      <c r="L3128" s="26"/>
      <c r="M3128" s="23" cm="1">
        <f t="array" aca="1" ref="M3128" ca="1">_FV(A3128,"52 week low",TRUE)</f>
        <v>103.13</v>
      </c>
      <c r="N3128" s="23" cm="1">
        <f t="array" aca="1" ref="N3128" ca="1">_FV(A3128,"52 week high",TRUE)</f>
        <v>119.11</v>
      </c>
      <c r="O3128" s="8" cm="1">
        <f t="array" aca="1" ref="O3128" ca="1">_FV(A3128,"Volume")</f>
        <v>191297</v>
      </c>
      <c r="P3128" s="7" cm="1">
        <f t="array" aca="1" ref="P3128" ca="1">_FV(A3128,"Volume average",TRUE)</f>
        <v>185072</v>
      </c>
      <c r="Q3128" t="s">
        <v>1096</v>
      </c>
      <c r="S3128" t="s">
        <v>2067</v>
      </c>
      <c r="T3128" s="25" cm="1">
        <f t="array" aca="1" ref="T3128" ca="1">_FV(A3128,"Expense ratio",TRUE)</f>
        <v>2E-3</v>
      </c>
      <c r="U3128" s="24" cm="1">
        <f t="array" aca="1" ref="U3128" ca="1">_FV(A3128,"Market cap",TRUE)</f>
        <v>3390132829.8000002</v>
      </c>
      <c r="V3128" s="4">
        <v>3390132736</v>
      </c>
      <c r="W3128" s="4">
        <v>3390132736</v>
      </c>
      <c r="X3128" t="s">
        <v>8368</v>
      </c>
      <c r="Y3128" t="s">
        <v>7615</v>
      </c>
      <c r="Z3128" s="5">
        <v>118.68291000000001</v>
      </c>
      <c r="AA3128" s="5">
        <v>18.842908999999999</v>
      </c>
      <c r="AB3128" s="19">
        <v>2.1499999999999998E-2</v>
      </c>
      <c r="AC3128" s="4">
        <v>224053</v>
      </c>
      <c r="AE3128" s="5">
        <v>8.5559530604181866</v>
      </c>
      <c r="AF3128" s="19">
        <v>14.99999888704393</v>
      </c>
      <c r="AH3128" s="17">
        <v>51600000</v>
      </c>
      <c r="AI3128" s="4">
        <v>224053</v>
      </c>
      <c r="AJ3128" s="5">
        <v>26577166.859999999</v>
      </c>
      <c r="AL3128" s="5">
        <v>119.11</v>
      </c>
      <c r="AM3128" s="5">
        <v>103.13</v>
      </c>
      <c r="AN3128" t="s">
        <v>82</v>
      </c>
      <c r="AO3128" t="str" cm="1">
        <f t="array" aca="1" ref="AO3128" ca="1">_FV(A3128,"Currency")</f>
        <v>USD</v>
      </c>
      <c r="AP3128" t="str" cm="1">
        <f t="array" aca="1" ref="AP3128" ca="1">_FV(A3128,"Exchange")</f>
        <v>CBOE BZX Exchange</v>
      </c>
      <c r="AQ3128" s="6" t="str" cm="1">
        <f t="array" aca="1" ref="AQ3128" ca="1">_FV(A3128,"Exchange abbreviation",TRUE)</f>
        <v>BATS</v>
      </c>
      <c r="AR3128" t="str" cm="1">
        <f t="array" aca="1" ref="AR3128" ca="1">_FV(A3128,"Instrument type",TRUE)</f>
        <v>ETF</v>
      </c>
    </row>
    <row r="3129" spans="1:44" ht="18.75" customHeight="1" x14ac:dyDescent="0.25">
      <c r="A3129" t="e" vm="3141">
        <v>#VALUE!</v>
      </c>
      <c r="B3129" t="s">
        <v>8369</v>
      </c>
      <c r="C3129" t="s">
        <v>8370</v>
      </c>
      <c r="D3129" s="31" cm="1">
        <f t="array" aca="1" ref="D3129" ca="1">_FV(A3129,"Last trade time",TRUE)</f>
        <v>45824.880985878903</v>
      </c>
      <c r="E3129" s="23" cm="1">
        <f t="array" aca="1" ref="E3129" ca="1">_FV(A3129,"Price")</f>
        <v>105.7</v>
      </c>
      <c r="F3129" s="27" cm="1">
        <f t="array" aca="1" ref="F3129" ca="1">_FV(A3129,"Change (%)",TRUE)</f>
        <v>-7.5630000000000001E-4</v>
      </c>
      <c r="G3129" s="26" cm="1">
        <f t="array" aca="1" ref="G3129" ca="1">_FV(A3129,"Change")</f>
        <v>-0.08</v>
      </c>
      <c r="H3129" s="23" cm="1">
        <f t="array" aca="1" ref="H3129" ca="1">_FV(A3129,"Open")</f>
        <v>105.69</v>
      </c>
      <c r="I3129" s="23" cm="1">
        <f t="array" aca="1" ref="I3129" ca="1">_FV(A3129,"Low")</f>
        <v>105.67</v>
      </c>
      <c r="J3129" s="23" cm="1">
        <f t="array" aca="1" ref="J3129" ca="1">_FV(A3129,"High")</f>
        <v>105.8623</v>
      </c>
      <c r="K3129" s="23" cm="1">
        <f t="array" aca="1" ref="K3129" ca="1">_FV(A3129,"Previous close",TRUE)</f>
        <v>105.78</v>
      </c>
      <c r="L3129" s="26"/>
      <c r="M3129" s="23" cm="1">
        <f t="array" aca="1" ref="M3129" ca="1">_FV(A3129,"52 week low",TRUE)</f>
        <v>103.11</v>
      </c>
      <c r="N3129" s="23" cm="1">
        <f t="array" aca="1" ref="N3129" ca="1">_FV(A3129,"52 week high",TRUE)</f>
        <v>107.4999</v>
      </c>
      <c r="O3129" s="8" cm="1">
        <f t="array" aca="1" ref="O3129" ca="1">_FV(A3129,"Volume")</f>
        <v>100452</v>
      </c>
      <c r="P3129" s="7" cm="1">
        <f t="array" aca="1" ref="P3129" ca="1">_FV(A3129,"Volume average",TRUE)</f>
        <v>110075</v>
      </c>
      <c r="Q3129" t="s">
        <v>45</v>
      </c>
      <c r="R3129" t="s">
        <v>8371</v>
      </c>
      <c r="T3129" s="25" cm="1">
        <f t="array" aca="1" ref="T3129" ca="1">_FV(A3129,"Expense ratio",TRUE)</f>
        <v>2E-3</v>
      </c>
      <c r="U3129" s="24" cm="1">
        <f t="array" aca="1" ref="U3129" ca="1">_FV(A3129,"Market cap",TRUE)</f>
        <v>3380600715.9200001</v>
      </c>
      <c r="V3129" s="16"/>
      <c r="W3129" s="16"/>
      <c r="Z3129" s="18"/>
      <c r="AA3129" s="20"/>
      <c r="AB3129" s="20"/>
      <c r="AC3129" s="21">
        <v>115245</v>
      </c>
      <c r="AE3129" s="18"/>
      <c r="AF3129" s="20"/>
      <c r="AI3129" s="21"/>
      <c r="AJ3129" s="18"/>
      <c r="AL3129" s="18"/>
      <c r="AM3129" s="18"/>
      <c r="AN3129" t="s">
        <v>73</v>
      </c>
      <c r="AO3129" t="str" cm="1">
        <f t="array" aca="1" ref="AO3129" ca="1">_FV(A3129,"Currency")</f>
        <v>USD</v>
      </c>
      <c r="AP3129" t="str" cm="1">
        <f t="array" aca="1" ref="AP3129" ca="1">_FV(A3129,"Exchange")</f>
        <v>CBOE BZX Exchange</v>
      </c>
      <c r="AQ3129" s="6" t="str" cm="1">
        <f t="array" aca="1" ref="AQ3129" ca="1">_FV(A3129,"Exchange abbreviation",TRUE)</f>
        <v>BATS</v>
      </c>
      <c r="AR3129" t="str" cm="1">
        <f t="array" aca="1" ref="AR3129" ca="1">_FV(A3129,"Instrument type",TRUE)</f>
        <v>ETF</v>
      </c>
    </row>
    <row r="3130" spans="1:44" ht="18.75" customHeight="1" x14ac:dyDescent="0.25">
      <c r="A3130" t="e" vm="3142">
        <v>#VALUE!</v>
      </c>
      <c r="B3130" t="s">
        <v>8372</v>
      </c>
      <c r="C3130" t="s">
        <v>8373</v>
      </c>
      <c r="D3130" s="31" cm="1">
        <f t="array" aca="1" ref="D3130" ca="1">_FV(A3130,"Last trade time",TRUE)</f>
        <v>45824.840338610935</v>
      </c>
      <c r="E3130" s="23" cm="1">
        <f t="array" aca="1" ref="E3130" ca="1">_FV(A3130,"Price")</f>
        <v>41.75</v>
      </c>
      <c r="F3130" s="27" cm="1">
        <f t="array" aca="1" ref="F3130" ca="1">_FV(A3130,"Change (%)",TRUE)</f>
        <v>1.8240000000000001E-3</v>
      </c>
      <c r="G3130" s="26" cm="1">
        <f t="array" aca="1" ref="G3130" ca="1">_FV(A3130,"Change")</f>
        <v>7.5999999999999998E-2</v>
      </c>
      <c r="H3130" s="23" cm="1">
        <f t="array" aca="1" ref="H3130" ca="1">_FV(A3130,"Open")</f>
        <v>41.88</v>
      </c>
      <c r="I3130" s="23" cm="1">
        <f t="array" aca="1" ref="I3130" ca="1">_FV(A3130,"Low")</f>
        <v>41.680100000000003</v>
      </c>
      <c r="J3130" s="23" cm="1">
        <f t="array" aca="1" ref="J3130" ca="1">_FV(A3130,"High")</f>
        <v>41.9499</v>
      </c>
      <c r="K3130" s="23" cm="1">
        <f t="array" aca="1" ref="K3130" ca="1">_FV(A3130,"Previous close",TRUE)</f>
        <v>41.673999999999999</v>
      </c>
      <c r="L3130" s="26"/>
      <c r="M3130" s="23" cm="1">
        <f t="array" aca="1" ref="M3130" ca="1">_FV(A3130,"52 week low",TRUE)</f>
        <v>36.32</v>
      </c>
      <c r="N3130" s="23" cm="1">
        <f t="array" aca="1" ref="N3130" ca="1">_FV(A3130,"52 week high",TRUE)</f>
        <v>44.563200000000002</v>
      </c>
      <c r="O3130" s="8" cm="1">
        <f t="array" aca="1" ref="O3130" ca="1">_FV(A3130,"Volume")</f>
        <v>45249</v>
      </c>
      <c r="P3130" s="7" cm="1">
        <f t="array" aca="1" ref="P3130" ca="1">_FV(A3130,"Volume average",TRUE)</f>
        <v>18465</v>
      </c>
      <c r="Q3130" t="s">
        <v>119</v>
      </c>
      <c r="T3130" s="25" cm="1">
        <f t="array" aca="1" ref="T3130" ca="1">_FV(A3130,"Expense ratio",TRUE)</f>
        <v>2E-3</v>
      </c>
      <c r="U3130" s="24" cm="1">
        <f t="array" aca="1" ref="U3130" ca="1">_FV(A3130,"Market cap",TRUE)</f>
        <v>310630535.00999999</v>
      </c>
      <c r="V3130" s="16"/>
      <c r="W3130" s="16"/>
      <c r="Z3130" s="18"/>
      <c r="AA3130" s="20"/>
      <c r="AB3130" s="20"/>
      <c r="AC3130" s="21">
        <v>18397</v>
      </c>
      <c r="AE3130" s="18"/>
      <c r="AF3130" s="20"/>
      <c r="AI3130" s="21"/>
      <c r="AJ3130" s="18"/>
      <c r="AL3130" s="18"/>
      <c r="AM3130" s="18"/>
      <c r="AN3130" t="s">
        <v>73</v>
      </c>
      <c r="AO3130" t="str" cm="1">
        <f t="array" aca="1" ref="AO3130" ca="1">_FV(A3130,"Currency")</f>
        <v>USD</v>
      </c>
      <c r="AP3130" t="str" cm="1">
        <f t="array" aca="1" ref="AP3130" ca="1">_FV(A3130,"Exchange")</f>
        <v>CBOE BZX Exchange</v>
      </c>
      <c r="AQ3130" s="6" t="str" cm="1">
        <f t="array" aca="1" ref="AQ3130" ca="1">_FV(A3130,"Exchange abbreviation",TRUE)</f>
        <v>BATS</v>
      </c>
      <c r="AR3130" t="str" cm="1">
        <f t="array" aca="1" ref="AR3130" ca="1">_FV(A3130,"Instrument type",TRUE)</f>
        <v>ETF</v>
      </c>
    </row>
    <row r="3131" spans="1:44" ht="18.75" customHeight="1" x14ac:dyDescent="0.25">
      <c r="A3131" t="e" vm="3143">
        <v>#VALUE!</v>
      </c>
      <c r="B3131" t="s">
        <v>8374</v>
      </c>
      <c r="C3131" t="s">
        <v>8375</v>
      </c>
      <c r="D3131" s="31" cm="1">
        <f t="array" aca="1" ref="D3131" ca="1">_FV(A3131,"Last trade time",TRUE)</f>
        <v>45824.840277812502</v>
      </c>
      <c r="E3131" s="23" cm="1">
        <f t="array" aca="1" ref="E3131" ca="1">_FV(A3131,"Price")</f>
        <v>108.5365</v>
      </c>
      <c r="F3131" s="27" cm="1">
        <f t="array" aca="1" ref="F3131" ca="1">_FV(A3131,"Change (%)",TRUE)</f>
        <v>7.1650000000000004E-3</v>
      </c>
      <c r="G3131" s="26" cm="1">
        <f t="array" aca="1" ref="G3131" ca="1">_FV(A3131,"Change")</f>
        <v>0.77210000000000001</v>
      </c>
      <c r="H3131" s="23" cm="1">
        <f t="array" aca="1" ref="H3131" ca="1">_FV(A3131,"Open")</f>
        <v>108.52</v>
      </c>
      <c r="I3131" s="23" cm="1">
        <f t="array" aca="1" ref="I3131" ca="1">_FV(A3131,"Low")</f>
        <v>108.31</v>
      </c>
      <c r="J3131" s="23" cm="1">
        <f t="array" aca="1" ref="J3131" ca="1">_FV(A3131,"High")</f>
        <v>108.9599</v>
      </c>
      <c r="K3131" s="23" cm="1">
        <f t="array" aca="1" ref="K3131" ca="1">_FV(A3131,"Previous close",TRUE)</f>
        <v>107.76439999999999</v>
      </c>
      <c r="L3131" s="26"/>
      <c r="M3131" s="23" cm="1">
        <f t="array" aca="1" ref="M3131" ca="1">_FV(A3131,"52 week low",TRUE)</f>
        <v>94.39</v>
      </c>
      <c r="N3131" s="23" cm="1">
        <f t="array" aca="1" ref="N3131" ca="1">_FV(A3131,"52 week high",TRUE)</f>
        <v>118.17</v>
      </c>
      <c r="O3131" s="8" cm="1">
        <f t="array" aca="1" ref="O3131" ca="1">_FV(A3131,"Volume")</f>
        <v>13615</v>
      </c>
      <c r="P3131" s="7" cm="1">
        <f t="array" aca="1" ref="P3131" ca="1">_FV(A3131,"Volume average",TRUE)</f>
        <v>22463</v>
      </c>
      <c r="Q3131" t="s">
        <v>60</v>
      </c>
      <c r="S3131" t="s">
        <v>2310</v>
      </c>
      <c r="T3131" s="25" cm="1">
        <f t="array" aca="1" ref="T3131" ca="1">_FV(A3131,"Expense ratio",TRUE)</f>
        <v>2E-3</v>
      </c>
      <c r="U3131" s="24" cm="1">
        <f t="array" aca="1" ref="U3131" ca="1">_FV(A3131,"Market cap",TRUE)</f>
        <v>827405546.55999994</v>
      </c>
      <c r="V3131" s="4">
        <v>827405568</v>
      </c>
      <c r="W3131" s="4">
        <v>827405568</v>
      </c>
      <c r="Y3131" t="s">
        <v>8376</v>
      </c>
      <c r="Z3131" s="5">
        <v>107.93074</v>
      </c>
      <c r="AA3131" s="19">
        <v>15.589823000000001</v>
      </c>
      <c r="AB3131" s="5">
        <v>3.2300000000000002E-2</v>
      </c>
      <c r="AC3131" s="4">
        <v>37620</v>
      </c>
      <c r="AE3131" s="5">
        <v>0.43519232125754931</v>
      </c>
      <c r="AF3131" s="5">
        <v>6.5596113032003744</v>
      </c>
      <c r="AI3131" s="4">
        <v>37620</v>
      </c>
      <c r="AJ3131" s="5">
        <v>4062335.5079999999</v>
      </c>
      <c r="AL3131" s="5">
        <v>118.17</v>
      </c>
      <c r="AM3131" s="5">
        <v>94.39</v>
      </c>
      <c r="AN3131" t="s">
        <v>90</v>
      </c>
      <c r="AO3131" t="str" cm="1">
        <f t="array" aca="1" ref="AO3131" ca="1">_FV(A3131,"Currency")</f>
        <v>USD</v>
      </c>
      <c r="AP3131" t="str" cm="1">
        <f t="array" aca="1" ref="AP3131" ca="1">_FV(A3131,"Exchange")</f>
        <v>NYSE Arca</v>
      </c>
      <c r="AQ3131" s="6" t="str" cm="1">
        <f t="array" aca="1" ref="AQ3131" ca="1">_FV(A3131,"Exchange abbreviation",TRUE)</f>
        <v>ARCX</v>
      </c>
      <c r="AR3131" t="str" cm="1">
        <f t="array" aca="1" ref="AR3131" ca="1">_FV(A3131,"Instrument type",TRUE)</f>
        <v>ETF</v>
      </c>
    </row>
    <row r="3132" spans="1:44" ht="18.75" customHeight="1" x14ac:dyDescent="0.25">
      <c r="A3132" t="e" vm="3144">
        <v>#VALUE!</v>
      </c>
      <c r="B3132" t="s">
        <v>8377</v>
      </c>
      <c r="C3132" t="s">
        <v>8378</v>
      </c>
      <c r="D3132" s="31" cm="1">
        <f t="array" aca="1" ref="D3132" ca="1">_FV(A3132,"Last trade time",TRUE)</f>
        <v>45824.84031160859</v>
      </c>
      <c r="E3132" s="23" cm="1">
        <f t="array" aca="1" ref="E3132" ca="1">_FV(A3132,"Price")</f>
        <v>88.21</v>
      </c>
      <c r="F3132" s="27" cm="1">
        <f t="array" aca="1" ref="F3132" ca="1">_FV(A3132,"Change (%)",TRUE)</f>
        <v>6.8489999999999992E-3</v>
      </c>
      <c r="G3132" s="26" cm="1">
        <f t="array" aca="1" ref="G3132" ca="1">_FV(A3132,"Change")</f>
        <v>0.6</v>
      </c>
      <c r="H3132" s="23" cm="1">
        <f t="array" aca="1" ref="H3132" ca="1">_FV(A3132,"Open")</f>
        <v>87.99</v>
      </c>
      <c r="I3132" s="23" cm="1">
        <f t="array" aca="1" ref="I3132" ca="1">_FV(A3132,"Low")</f>
        <v>87.96</v>
      </c>
      <c r="J3132" s="23" cm="1">
        <f t="array" aca="1" ref="J3132" ca="1">_FV(A3132,"High")</f>
        <v>88.329499999999996</v>
      </c>
      <c r="K3132" s="23" cm="1">
        <f t="array" aca="1" ref="K3132" ca="1">_FV(A3132,"Previous close",TRUE)</f>
        <v>87.61</v>
      </c>
      <c r="L3132" s="26"/>
      <c r="M3132" s="23" cm="1">
        <f t="array" aca="1" ref="M3132" ca="1">_FV(A3132,"52 week low",TRUE)</f>
        <v>75.97</v>
      </c>
      <c r="N3132" s="23" cm="1">
        <f t="array" aca="1" ref="N3132" ca="1">_FV(A3132,"52 week high",TRUE)</f>
        <v>89.71</v>
      </c>
      <c r="O3132" s="8" cm="1">
        <f t="array" aca="1" ref="O3132" ca="1">_FV(A3132,"Volume")</f>
        <v>267548</v>
      </c>
      <c r="P3132" s="7" cm="1">
        <f t="array" aca="1" ref="P3132" ca="1">_FV(A3132,"Volume average",TRUE)</f>
        <v>419850</v>
      </c>
      <c r="Q3132" t="s">
        <v>1765</v>
      </c>
      <c r="R3132" t="s">
        <v>1766</v>
      </c>
      <c r="S3132" t="s">
        <v>2067</v>
      </c>
      <c r="T3132" s="25" cm="1">
        <f t="array" aca="1" ref="T3132" ca="1">_FV(A3132,"Expense ratio",TRUE)</f>
        <v>2E-3</v>
      </c>
      <c r="U3132" s="24" cm="1">
        <f t="array" aca="1" ref="U3132" ca="1">_FV(A3132,"Market cap",TRUE)</f>
        <v>2316914303.4899998</v>
      </c>
      <c r="V3132" s="4">
        <v>2316914176</v>
      </c>
      <c r="W3132" s="4">
        <v>2316914176</v>
      </c>
      <c r="Y3132" t="s">
        <v>8379</v>
      </c>
      <c r="Z3132" s="5">
        <v>88.204300000000003</v>
      </c>
      <c r="AB3132" s="5">
        <v>2.2100000000000002E-2</v>
      </c>
      <c r="AC3132" s="4">
        <v>385526</v>
      </c>
      <c r="AE3132" s="5">
        <v>5.0864624027437078</v>
      </c>
      <c r="AF3132" s="5">
        <v>15.648526179190119</v>
      </c>
      <c r="AI3132" s="4">
        <v>385526</v>
      </c>
      <c r="AJ3132" s="5">
        <v>34011103.719999999</v>
      </c>
      <c r="AL3132" s="5">
        <v>89.71</v>
      </c>
      <c r="AM3132" s="5">
        <v>75.97</v>
      </c>
      <c r="AN3132" t="s">
        <v>82</v>
      </c>
      <c r="AO3132" t="str" cm="1">
        <f t="array" aca="1" ref="AO3132" ca="1">_FV(A3132,"Currency")</f>
        <v>USD</v>
      </c>
      <c r="AP3132" t="str" cm="1">
        <f t="array" aca="1" ref="AP3132" ca="1">_FV(A3132,"Exchange")</f>
        <v>CBOE BZX Exchange</v>
      </c>
      <c r="AQ3132" s="6" t="str" cm="1">
        <f t="array" aca="1" ref="AQ3132" ca="1">_FV(A3132,"Exchange abbreviation",TRUE)</f>
        <v>BATS</v>
      </c>
      <c r="AR3132" t="str" cm="1">
        <f t="array" aca="1" ref="AR3132" ca="1">_FV(A3132,"Instrument type",TRUE)</f>
        <v>ETF</v>
      </c>
    </row>
    <row r="3133" spans="1:44" ht="18.75" customHeight="1" x14ac:dyDescent="0.25">
      <c r="A3133" t="e" vm="3145">
        <v>#VALUE!</v>
      </c>
      <c r="B3133" t="s">
        <v>8380</v>
      </c>
      <c r="C3133" t="s">
        <v>8381</v>
      </c>
      <c r="D3133" s="31" cm="1">
        <f t="array" aca="1" ref="D3133" ca="1">_FV(A3133,"Last trade time",TRUE)</f>
        <v>45824.840277823438</v>
      </c>
      <c r="E3133" s="23" cm="1">
        <f t="array" aca="1" ref="E3133" ca="1">_FV(A3133,"Price")</f>
        <v>127.8989</v>
      </c>
      <c r="F3133" s="27" cm="1">
        <f t="array" aca="1" ref="F3133" ca="1">_FV(A3133,"Change (%)",TRUE)</f>
        <v>6.221E-3</v>
      </c>
      <c r="G3133" s="26" cm="1">
        <f t="array" aca="1" ref="G3133" ca="1">_FV(A3133,"Change")</f>
        <v>0.79079999999999995</v>
      </c>
      <c r="H3133" s="23" cm="1">
        <f t="array" aca="1" ref="H3133" ca="1">_FV(A3133,"Open")</f>
        <v>128.27000000000001</v>
      </c>
      <c r="I3133" s="23" cm="1">
        <f t="array" aca="1" ref="I3133" ca="1">_FV(A3133,"Low")</f>
        <v>127.7</v>
      </c>
      <c r="J3133" s="23" cm="1">
        <f t="array" aca="1" ref="J3133" ca="1">_FV(A3133,"High")</f>
        <v>128.27000000000001</v>
      </c>
      <c r="K3133" s="23" cm="1">
        <f t="array" aca="1" ref="K3133" ca="1">_FV(A3133,"Previous close",TRUE)</f>
        <v>127.10809999999999</v>
      </c>
      <c r="L3133" s="26"/>
      <c r="M3133" s="23" cm="1">
        <f t="array" aca="1" ref="M3133" ca="1">_FV(A3133,"52 week low",TRUE)</f>
        <v>113.16</v>
      </c>
      <c r="N3133" s="23" cm="1">
        <f t="array" aca="1" ref="N3133" ca="1">_FV(A3133,"52 week high",TRUE)</f>
        <v>135.79900000000001</v>
      </c>
      <c r="O3133" s="8" cm="1">
        <f t="array" aca="1" ref="O3133" ca="1">_FV(A3133,"Volume")</f>
        <v>6574</v>
      </c>
      <c r="P3133" s="7" cm="1">
        <f t="array" aca="1" ref="P3133" ca="1">_FV(A3133,"Volume average",TRUE)</f>
        <v>7111</v>
      </c>
      <c r="Q3133" t="s">
        <v>60</v>
      </c>
      <c r="S3133" t="s">
        <v>2310</v>
      </c>
      <c r="T3133" s="25" cm="1">
        <f t="array" aca="1" ref="T3133" ca="1">_FV(A3133,"Expense ratio",TRUE)</f>
        <v>2E-3</v>
      </c>
      <c r="U3133" s="24" cm="1">
        <f t="array" aca="1" ref="U3133" ca="1">_FV(A3133,"Market cap",TRUE)</f>
        <v>582585973.15999997</v>
      </c>
      <c r="V3133" s="4">
        <v>582585984</v>
      </c>
      <c r="W3133" s="4">
        <v>582585984</v>
      </c>
      <c r="Y3133" t="s">
        <v>7726</v>
      </c>
      <c r="Z3133" s="5">
        <v>128.36308</v>
      </c>
      <c r="AA3133" s="5">
        <v>18.924723</v>
      </c>
      <c r="AB3133" s="5">
        <v>1.89E-2</v>
      </c>
      <c r="AC3133" s="4">
        <v>6965</v>
      </c>
      <c r="AE3133" s="5">
        <v>2.8878680856338161</v>
      </c>
      <c r="AF3133" s="5">
        <v>9.8063018164519011</v>
      </c>
      <c r="AI3133" s="4">
        <v>6965</v>
      </c>
      <c r="AJ3133" s="5">
        <v>894565.09799999988</v>
      </c>
      <c r="AL3133" s="5">
        <v>135.79900000000001</v>
      </c>
      <c r="AM3133" s="5">
        <v>113.16</v>
      </c>
      <c r="AN3133" t="s">
        <v>47</v>
      </c>
      <c r="AO3133" t="str" cm="1">
        <f t="array" aca="1" ref="AO3133" ca="1">_FV(A3133,"Currency")</f>
        <v>USD</v>
      </c>
      <c r="AP3133" t="str" cm="1">
        <f t="array" aca="1" ref="AP3133" ca="1">_FV(A3133,"Exchange")</f>
        <v>NYSE Arca</v>
      </c>
      <c r="AQ3133" s="6" t="str" cm="1">
        <f t="array" aca="1" ref="AQ3133" ca="1">_FV(A3133,"Exchange abbreviation",TRUE)</f>
        <v>ARCX</v>
      </c>
      <c r="AR3133" t="str" cm="1">
        <f t="array" aca="1" ref="AR3133" ca="1">_FV(A3133,"Instrument type",TRUE)</f>
        <v>ETF</v>
      </c>
    </row>
    <row r="3134" spans="1:44" ht="18.75" customHeight="1" x14ac:dyDescent="0.25">
      <c r="A3134" t="e" vm="3146">
        <v>#VALUE!</v>
      </c>
      <c r="B3134" t="s">
        <v>8382</v>
      </c>
      <c r="C3134" t="s">
        <v>8383</v>
      </c>
      <c r="D3134" s="31" cm="1">
        <f t="array" aca="1" ref="D3134" ca="1">_FV(A3134,"Last trade time",TRUE)</f>
        <v>45824.840277812502</v>
      </c>
      <c r="E3134" s="23" cm="1">
        <f t="array" aca="1" ref="E3134" ca="1">_FV(A3134,"Price")</f>
        <v>48.6023</v>
      </c>
      <c r="F3134" s="27" cm="1">
        <f t="array" aca="1" ref="F3134" ca="1">_FV(A3134,"Change (%)",TRUE)</f>
        <v>8.7460000000000003E-3</v>
      </c>
      <c r="G3134" s="26" cm="1">
        <f t="array" aca="1" ref="G3134" ca="1">_FV(A3134,"Change")</f>
        <v>0.4214</v>
      </c>
      <c r="H3134" s="23" cm="1">
        <f t="array" aca="1" ref="H3134" ca="1">_FV(A3134,"Open")</f>
        <v>48.56</v>
      </c>
      <c r="I3134" s="23" cm="1">
        <f t="array" aca="1" ref="I3134" ca="1">_FV(A3134,"Low")</f>
        <v>48.56</v>
      </c>
      <c r="J3134" s="23" cm="1">
        <f t="array" aca="1" ref="J3134" ca="1">_FV(A3134,"High")</f>
        <v>48.78</v>
      </c>
      <c r="K3134" s="23" cm="1">
        <f t="array" aca="1" ref="K3134" ca="1">_FV(A3134,"Previous close",TRUE)</f>
        <v>48.180900000000001</v>
      </c>
      <c r="L3134" s="26"/>
      <c r="M3134" s="23" cm="1">
        <f t="array" aca="1" ref="M3134" ca="1">_FV(A3134,"52 week low",TRUE)</f>
        <v>40.85</v>
      </c>
      <c r="N3134" s="23" cm="1">
        <f t="array" aca="1" ref="N3134" ca="1">_FV(A3134,"52 week high",TRUE)</f>
        <v>52.18</v>
      </c>
      <c r="O3134" s="8" cm="1">
        <f t="array" aca="1" ref="O3134" ca="1">_FV(A3134,"Volume")</f>
        <v>8663</v>
      </c>
      <c r="P3134" s="7" cm="1">
        <f t="array" aca="1" ref="P3134" ca="1">_FV(A3134,"Volume average",TRUE)</f>
        <v>71921</v>
      </c>
      <c r="Q3134" t="s">
        <v>496</v>
      </c>
      <c r="S3134" t="s">
        <v>277</v>
      </c>
      <c r="T3134" s="25" cm="1">
        <f t="array" aca="1" ref="T3134" ca="1">_FV(A3134,"Expense ratio",TRUE)</f>
        <v>2E-3</v>
      </c>
      <c r="U3134" s="24" cm="1">
        <f t="array" aca="1" ref="U3134" ca="1">_FV(A3134,"Market cap",TRUE)</f>
        <v>629405601.73000002</v>
      </c>
      <c r="V3134" s="4">
        <v>629409024</v>
      </c>
      <c r="W3134" s="4">
        <v>629409024</v>
      </c>
      <c r="Y3134" t="s">
        <v>8384</v>
      </c>
      <c r="Z3134" s="5">
        <v>48.47</v>
      </c>
      <c r="AA3134" s="19">
        <v>18.59581</v>
      </c>
      <c r="AB3134" s="5">
        <v>1.72E-2</v>
      </c>
      <c r="AC3134" s="4">
        <v>69465</v>
      </c>
      <c r="AE3134" s="5">
        <v>0.82760554921645912</v>
      </c>
      <c r="AF3134" s="5">
        <v>9.3476893566595045</v>
      </c>
      <c r="AI3134" s="4">
        <v>69465</v>
      </c>
      <c r="AJ3134" s="5">
        <v>3365579.25</v>
      </c>
      <c r="AL3134" s="5">
        <v>52.18</v>
      </c>
      <c r="AM3134" s="5">
        <v>40.85</v>
      </c>
      <c r="AN3134" t="s">
        <v>90</v>
      </c>
      <c r="AO3134" t="str" cm="1">
        <f t="array" aca="1" ref="AO3134" ca="1">_FV(A3134,"Currency")</f>
        <v>USD</v>
      </c>
      <c r="AP3134" t="str" cm="1">
        <f t="array" aca="1" ref="AP3134" ca="1">_FV(A3134,"Exchange")</f>
        <v>NYSE Arca</v>
      </c>
      <c r="AQ3134" s="6" t="str" cm="1">
        <f t="array" aca="1" ref="AQ3134" ca="1">_FV(A3134,"Exchange abbreviation",TRUE)</f>
        <v>ARCX</v>
      </c>
      <c r="AR3134" t="str" cm="1">
        <f t="array" aca="1" ref="AR3134" ca="1">_FV(A3134,"Instrument type",TRUE)</f>
        <v>ETF</v>
      </c>
    </row>
    <row r="3135" spans="1:44" ht="18.75" customHeight="1" x14ac:dyDescent="0.25">
      <c r="A3135" t="e" vm="3147">
        <v>#VALUE!</v>
      </c>
      <c r="B3135" t="s">
        <v>8385</v>
      </c>
      <c r="C3135" t="s">
        <v>8386</v>
      </c>
      <c r="D3135" s="31" cm="1">
        <f t="array" aca="1" ref="D3135" ca="1">_FV(A3135,"Last trade time",TRUE)</f>
        <v>45824.843750103908</v>
      </c>
      <c r="E3135" s="23" cm="1">
        <f t="array" aca="1" ref="E3135" ca="1">_FV(A3135,"Price")</f>
        <v>76.709999999999994</v>
      </c>
      <c r="F3135" s="27" cm="1">
        <f t="array" aca="1" ref="F3135" ca="1">_FV(A3135,"Change (%)",TRUE)</f>
        <v>-1.042E-3</v>
      </c>
      <c r="G3135" s="26" cm="1">
        <f t="array" aca="1" ref="G3135" ca="1">_FV(A3135,"Change")</f>
        <v>-0.08</v>
      </c>
      <c r="H3135" s="23" cm="1">
        <f t="array" aca="1" ref="H3135" ca="1">_FV(A3135,"Open")</f>
        <v>76.739999999999995</v>
      </c>
      <c r="I3135" s="23" cm="1">
        <f t="array" aca="1" ref="I3135" ca="1">_FV(A3135,"Low")</f>
        <v>76.709999999999994</v>
      </c>
      <c r="J3135" s="23" cm="1">
        <f t="array" aca="1" ref="J3135" ca="1">_FV(A3135,"High")</f>
        <v>76.89</v>
      </c>
      <c r="K3135" s="23" cm="1">
        <f t="array" aca="1" ref="K3135" ca="1">_FV(A3135,"Previous close",TRUE)</f>
        <v>76.790000000000006</v>
      </c>
      <c r="L3135" s="26"/>
      <c r="M3135" s="23" cm="1">
        <f t="array" aca="1" ref="M3135" ca="1">_FV(A3135,"52 week low",TRUE)</f>
        <v>74.95</v>
      </c>
      <c r="N3135" s="23" cm="1">
        <f t="array" aca="1" ref="N3135" ca="1">_FV(A3135,"52 week high",TRUE)</f>
        <v>79.75</v>
      </c>
      <c r="O3135" s="8" cm="1">
        <f t="array" aca="1" ref="O3135" ca="1">_FV(A3135,"Volume")</f>
        <v>43254</v>
      </c>
      <c r="P3135" s="7" cm="1">
        <f t="array" aca="1" ref="P3135" ca="1">_FV(A3135,"Volume average",TRUE)</f>
        <v>62535</v>
      </c>
      <c r="Q3135" t="s">
        <v>416</v>
      </c>
      <c r="S3135" t="s">
        <v>8387</v>
      </c>
      <c r="T3135" s="25" cm="1">
        <f t="array" aca="1" ref="T3135" ca="1">_FV(A3135,"Expense ratio",TRUE)</f>
        <v>2E-3</v>
      </c>
      <c r="U3135" s="24" cm="1">
        <f t="array" aca="1" ref="U3135" ca="1">_FV(A3135,"Market cap",TRUE)</f>
        <v>556944704.60000002</v>
      </c>
      <c r="V3135" s="4">
        <v>557013568</v>
      </c>
      <c r="W3135" s="4">
        <v>557013568</v>
      </c>
      <c r="Y3135" t="s">
        <v>7355</v>
      </c>
      <c r="Z3135" s="5">
        <v>76.11</v>
      </c>
      <c r="AA3135" s="20"/>
      <c r="AB3135" s="5">
        <v>4.5100003E-2</v>
      </c>
      <c r="AC3135" s="4">
        <v>70953</v>
      </c>
      <c r="AE3135" s="5">
        <v>2.5548930386600111</v>
      </c>
      <c r="AF3135" s="5">
        <v>4.9983334103495869</v>
      </c>
      <c r="AI3135" s="4">
        <v>70953</v>
      </c>
      <c r="AJ3135" s="5">
        <v>5415487.7250000006</v>
      </c>
      <c r="AL3135" s="5">
        <v>79.75</v>
      </c>
      <c r="AM3135" s="5">
        <v>74.95</v>
      </c>
      <c r="AN3135" t="s">
        <v>90</v>
      </c>
      <c r="AO3135" t="str" cm="1">
        <f t="array" aca="1" ref="AO3135" ca="1">_FV(A3135,"Currency")</f>
        <v>USD</v>
      </c>
      <c r="AP3135" t="str" cm="1">
        <f t="array" aca="1" ref="AP3135" ca="1">_FV(A3135,"Exchange")</f>
        <v>Nasdaq Stock Market</v>
      </c>
      <c r="AQ3135" s="6" t="str" cm="1">
        <f t="array" aca="1" ref="AQ3135" ca="1">_FV(A3135,"Exchange abbreviation",TRUE)</f>
        <v>XNAS</v>
      </c>
      <c r="AR3135" t="str" cm="1">
        <f t="array" aca="1" ref="AR3135" ca="1">_FV(A3135,"Instrument type",TRUE)</f>
        <v>ETF</v>
      </c>
    </row>
    <row r="3136" spans="1:44" ht="18.75" customHeight="1" x14ac:dyDescent="0.25">
      <c r="A3136" t="e" vm="3148">
        <v>#VALUE!</v>
      </c>
      <c r="B3136" t="s">
        <v>8388</v>
      </c>
      <c r="C3136" t="s">
        <v>8389</v>
      </c>
      <c r="D3136" s="31" cm="1">
        <f t="array" aca="1" ref="D3136" ca="1">_FV(A3136,"Last trade time",TRUE)</f>
        <v>45824.843750057815</v>
      </c>
      <c r="E3136" s="23" cm="1">
        <f t="array" aca="1" ref="E3136" ca="1">_FV(A3136,"Price")</f>
        <v>53.08</v>
      </c>
      <c r="F3136" s="27" cm="1">
        <f t="array" aca="1" ref="F3136" ca="1">_FV(A3136,"Change (%)",TRUE)</f>
        <v>1.884E-4</v>
      </c>
      <c r="G3136" s="26" cm="1">
        <f t="array" aca="1" ref="G3136" ca="1">_FV(A3136,"Change")</f>
        <v>0.01</v>
      </c>
      <c r="H3136" s="23" cm="1">
        <f t="array" aca="1" ref="H3136" ca="1">_FV(A3136,"Open")</f>
        <v>53.0899</v>
      </c>
      <c r="I3136" s="23" cm="1">
        <f t="array" aca="1" ref="I3136" ca="1">_FV(A3136,"Low")</f>
        <v>53.07</v>
      </c>
      <c r="J3136" s="23" cm="1">
        <f t="array" aca="1" ref="J3136" ca="1">_FV(A3136,"High")</f>
        <v>53.2</v>
      </c>
      <c r="K3136" s="23" cm="1">
        <f t="array" aca="1" ref="K3136" ca="1">_FV(A3136,"Previous close",TRUE)</f>
        <v>53.07</v>
      </c>
      <c r="L3136" s="26"/>
      <c r="M3136" s="23" cm="1">
        <f t="array" aca="1" ref="M3136" ca="1">_FV(A3136,"52 week low",TRUE)</f>
        <v>50.988399999999999</v>
      </c>
      <c r="N3136" s="23" cm="1">
        <f t="array" aca="1" ref="N3136" ca="1">_FV(A3136,"52 week high",TRUE)</f>
        <v>54.48</v>
      </c>
      <c r="O3136" s="8" cm="1">
        <f t="array" aca="1" ref="O3136" ca="1">_FV(A3136,"Volume")</f>
        <v>82959</v>
      </c>
      <c r="P3136" s="7" cm="1">
        <f t="array" aca="1" ref="P3136" ca="1">_FV(A3136,"Volume average",TRUE)</f>
        <v>101694</v>
      </c>
      <c r="Q3136" t="s">
        <v>6216</v>
      </c>
      <c r="S3136" t="s">
        <v>6388</v>
      </c>
      <c r="T3136" s="25" cm="1">
        <f t="array" aca="1" ref="T3136" ca="1">_FV(A3136,"Expense ratio",TRUE)</f>
        <v>2E-3</v>
      </c>
      <c r="U3136" s="24" cm="1">
        <f t="array" aca="1" ref="U3136" ca="1">_FV(A3136,"Market cap",TRUE)</f>
        <v>863762101.60000002</v>
      </c>
      <c r="V3136" s="4">
        <v>863762112</v>
      </c>
      <c r="W3136" s="4">
        <v>863762112</v>
      </c>
      <c r="Y3136" t="s">
        <v>3214</v>
      </c>
      <c r="Z3136" s="5">
        <v>52.834899999999998</v>
      </c>
      <c r="AB3136" s="5">
        <v>0.04</v>
      </c>
      <c r="AC3136" s="4">
        <v>94701</v>
      </c>
      <c r="AE3136" s="5">
        <v>1.2709785717019531</v>
      </c>
      <c r="AF3136" s="5">
        <v>4.8518729755776979</v>
      </c>
      <c r="AI3136" s="4">
        <v>94701</v>
      </c>
      <c r="AJ3136" s="5">
        <v>5015364.96</v>
      </c>
      <c r="AL3136" s="5">
        <v>54.48</v>
      </c>
      <c r="AM3136" s="5">
        <v>50.988</v>
      </c>
      <c r="AN3136" t="s">
        <v>90</v>
      </c>
      <c r="AO3136" t="str" cm="1">
        <f t="array" aca="1" ref="AO3136" ca="1">_FV(A3136,"Currency")</f>
        <v>USD</v>
      </c>
      <c r="AP3136" t="str" cm="1">
        <f t="array" aca="1" ref="AP3136" ca="1">_FV(A3136,"Exchange")</f>
        <v>Nasdaq Stock Market</v>
      </c>
      <c r="AQ3136" s="6" t="str" cm="1">
        <f t="array" aca="1" ref="AQ3136" ca="1">_FV(A3136,"Exchange abbreviation",TRUE)</f>
        <v>XNAS</v>
      </c>
      <c r="AR3136" t="str" cm="1">
        <f t="array" aca="1" ref="AR3136" ca="1">_FV(A3136,"Instrument type",TRUE)</f>
        <v>ETF</v>
      </c>
    </row>
    <row r="3137" spans="1:44" ht="18.75" customHeight="1" x14ac:dyDescent="0.25">
      <c r="A3137" t="e" vm="3149">
        <v>#VALUE!</v>
      </c>
      <c r="B3137" t="s">
        <v>8390</v>
      </c>
      <c r="C3137" t="s">
        <v>8391</v>
      </c>
      <c r="D3137" s="31" cm="1">
        <f t="array" aca="1" ref="D3137" ca="1">_FV(A3137,"Last trade time",TRUE)</f>
        <v>45824.840277789066</v>
      </c>
      <c r="E3137" s="23" cm="1">
        <f t="array" aca="1" ref="E3137" ca="1">_FV(A3137,"Price")</f>
        <v>146.59</v>
      </c>
      <c r="F3137" s="27" cm="1">
        <f t="array" aca="1" ref="F3137" ca="1">_FV(A3137,"Change (%)",TRUE)</f>
        <v>9.9209999999999993E-3</v>
      </c>
      <c r="G3137" s="26" cm="1">
        <f t="array" aca="1" ref="G3137" ca="1">_FV(A3137,"Change")</f>
        <v>1.44</v>
      </c>
      <c r="H3137" s="23" cm="1">
        <f t="array" aca="1" ref="H3137" ca="1">_FV(A3137,"Open")</f>
        <v>146.12</v>
      </c>
      <c r="I3137" s="23" cm="1">
        <f t="array" aca="1" ref="I3137" ca="1">_FV(A3137,"Low")</f>
        <v>146.12</v>
      </c>
      <c r="J3137" s="23" cm="1">
        <f t="array" aca="1" ref="J3137" ca="1">_FV(A3137,"High")</f>
        <v>146.94</v>
      </c>
      <c r="K3137" s="23" cm="1">
        <f t="array" aca="1" ref="K3137" ca="1">_FV(A3137,"Previous close",TRUE)</f>
        <v>145.15</v>
      </c>
      <c r="L3137" s="26"/>
      <c r="M3137" s="23" cm="1">
        <f t="array" aca="1" ref="M3137" ca="1">_FV(A3137,"52 week low",TRUE)</f>
        <v>116.9901</v>
      </c>
      <c r="N3137" s="23" cm="1">
        <f t="array" aca="1" ref="N3137" ca="1">_FV(A3137,"52 week high",TRUE)</f>
        <v>149.87</v>
      </c>
      <c r="O3137" s="8" cm="1">
        <f t="array" aca="1" ref="O3137" ca="1">_FV(A3137,"Volume")</f>
        <v>18767</v>
      </c>
      <c r="P3137" s="7" cm="1">
        <f t="array" aca="1" ref="P3137" ca="1">_FV(A3137,"Volume average",TRUE)</f>
        <v>25180</v>
      </c>
      <c r="Q3137" t="s">
        <v>449</v>
      </c>
      <c r="T3137" s="25" cm="1">
        <f t="array" aca="1" ref="T3137" ca="1">_FV(A3137,"Expense ratio",TRUE)</f>
        <v>2E-3</v>
      </c>
      <c r="U3137" s="24" cm="1">
        <f t="array" aca="1" ref="U3137" ca="1">_FV(A3137,"Market cap",TRUE)</f>
        <v>2366347386.2800002</v>
      </c>
      <c r="V3137" s="16"/>
      <c r="W3137" s="16"/>
      <c r="Z3137" s="18"/>
      <c r="AA3137" s="20"/>
      <c r="AC3137" s="21">
        <v>29943</v>
      </c>
      <c r="AE3137" s="18"/>
      <c r="AI3137" s="21"/>
      <c r="AJ3137" s="18"/>
      <c r="AL3137" s="18"/>
      <c r="AM3137" s="18"/>
      <c r="AN3137" t="s">
        <v>73</v>
      </c>
      <c r="AO3137" t="str" cm="1">
        <f t="array" aca="1" ref="AO3137" ca="1">_FV(A3137,"Currency")</f>
        <v>USD</v>
      </c>
      <c r="AP3137" t="str" cm="1">
        <f t="array" aca="1" ref="AP3137" ca="1">_FV(A3137,"Exchange")</f>
        <v>NYSE Arca</v>
      </c>
      <c r="AQ3137" s="6" t="str" cm="1">
        <f t="array" aca="1" ref="AQ3137" ca="1">_FV(A3137,"Exchange abbreviation",TRUE)</f>
        <v>ARCX</v>
      </c>
      <c r="AR3137" t="str" cm="1">
        <f t="array" aca="1" ref="AR3137" ca="1">_FV(A3137,"Instrument type",TRUE)</f>
        <v>ETF</v>
      </c>
    </row>
    <row r="3138" spans="1:44" ht="18.75" customHeight="1" x14ac:dyDescent="0.25">
      <c r="A3138" t="e" vm="3150">
        <v>#VALUE!</v>
      </c>
      <c r="B3138" t="s">
        <v>8392</v>
      </c>
      <c r="C3138" t="s">
        <v>8393</v>
      </c>
      <c r="D3138" s="31" cm="1">
        <f t="array" aca="1" ref="D3138" ca="1">_FV(A3138,"Last trade time",TRUE)</f>
        <v>45824.941843760935</v>
      </c>
      <c r="E3138" s="23" cm="1">
        <f t="array" aca="1" ref="E3138" ca="1">_FV(A3138,"Price")</f>
        <v>179.08</v>
      </c>
      <c r="F3138" s="27" cm="1">
        <f t="array" aca="1" ref="F3138" ca="1">_FV(A3138,"Change (%)",TRUE)</f>
        <v>9.7549999999999998E-3</v>
      </c>
      <c r="G3138" s="26" cm="1">
        <f t="array" aca="1" ref="G3138" ca="1">_FV(A3138,"Change")</f>
        <v>1.73</v>
      </c>
      <c r="H3138" s="23" cm="1">
        <f t="array" aca="1" ref="H3138" ca="1">_FV(A3138,"Open")</f>
        <v>178.36</v>
      </c>
      <c r="I3138" s="23" cm="1">
        <f t="array" aca="1" ref="I3138" ca="1">_FV(A3138,"Low")</f>
        <v>178.32</v>
      </c>
      <c r="J3138" s="23" cm="1">
        <f t="array" aca="1" ref="J3138" ca="1">_FV(A3138,"High")</f>
        <v>179.76</v>
      </c>
      <c r="K3138" s="23" cm="1">
        <f t="array" aca="1" ref="K3138" ca="1">_FV(A3138,"Previous close",TRUE)</f>
        <v>177.35</v>
      </c>
      <c r="L3138" s="26"/>
      <c r="M3138" s="23" cm="1">
        <f t="array" aca="1" ref="M3138" ca="1">_FV(A3138,"52 week low",TRUE)</f>
        <v>150.35</v>
      </c>
      <c r="N3138" s="23" cm="1">
        <f t="array" aca="1" ref="N3138" ca="1">_FV(A3138,"52 week high",TRUE)</f>
        <v>188.16</v>
      </c>
      <c r="O3138" s="8" cm="1">
        <f t="array" aca="1" ref="O3138" ca="1">_FV(A3138,"Volume")</f>
        <v>10887999</v>
      </c>
      <c r="P3138" s="7" cm="1">
        <f t="array" aca="1" ref="P3138" ca="1">_FV(A3138,"Volume average",TRUE)</f>
        <v>9427800</v>
      </c>
      <c r="Q3138" t="s">
        <v>449</v>
      </c>
      <c r="T3138" s="25" cm="1">
        <f t="array" aca="1" ref="T3138" ca="1">_FV(A3138,"Expense ratio",TRUE)</f>
        <v>2E-3</v>
      </c>
      <c r="U3138" s="24" cm="1">
        <f t="array" aca="1" ref="U3138" ca="1">_FV(A3138,"Market cap",TRUE)</f>
        <v>71423959388.449997</v>
      </c>
      <c r="V3138" s="16"/>
      <c r="W3138" s="16"/>
      <c r="Z3138" s="18"/>
      <c r="AB3138" s="20"/>
      <c r="AC3138" s="21">
        <v>8912004</v>
      </c>
      <c r="AE3138" s="18"/>
      <c r="AF3138" s="20"/>
      <c r="AI3138" s="21"/>
      <c r="AJ3138" s="18"/>
      <c r="AL3138" s="18"/>
      <c r="AM3138" s="18"/>
      <c r="AN3138" t="s">
        <v>73</v>
      </c>
      <c r="AO3138" t="str" cm="1">
        <f t="array" aca="1" ref="AO3138" ca="1">_FV(A3138,"Currency")</f>
        <v>USD</v>
      </c>
      <c r="AP3138" t="str" cm="1">
        <f t="array" aca="1" ref="AP3138" ca="1">_FV(A3138,"Exchange")</f>
        <v>NYSE Arca</v>
      </c>
      <c r="AQ3138" s="6" t="str" cm="1">
        <f t="array" aca="1" ref="AQ3138" ca="1">_FV(A3138,"Exchange abbreviation",TRUE)</f>
        <v>ARCX</v>
      </c>
      <c r="AR3138" t="str" cm="1">
        <f t="array" aca="1" ref="AR3138" ca="1">_FV(A3138,"Instrument type",TRUE)</f>
        <v>ETF</v>
      </c>
    </row>
    <row r="3139" spans="1:44" ht="18.75" customHeight="1" x14ac:dyDescent="0.25">
      <c r="A3139" t="e" vm="3151">
        <v>#VALUE!</v>
      </c>
      <c r="B3139" t="s">
        <v>8394</v>
      </c>
      <c r="C3139" t="s">
        <v>8395</v>
      </c>
      <c r="D3139" s="31" cm="1">
        <f t="array" aca="1" ref="D3139" ca="1">_FV(A3139,"Last trade time",TRUE)</f>
        <v>45824.843750046093</v>
      </c>
      <c r="E3139" s="23" cm="1">
        <f t="array" aca="1" ref="E3139" ca="1">_FV(A3139,"Price")</f>
        <v>53.57</v>
      </c>
      <c r="F3139" s="27" cm="1">
        <f t="array" aca="1" ref="F3139" ca="1">_FV(A3139,"Change (%)",TRUE)</f>
        <v>-1.8659999999999998E-4</v>
      </c>
      <c r="G3139" s="26" cm="1">
        <f t="array" aca="1" ref="G3139" ca="1">_FV(A3139,"Change")</f>
        <v>-0.01</v>
      </c>
      <c r="H3139" s="23" cm="1">
        <f t="array" aca="1" ref="H3139" ca="1">_FV(A3139,"Open")</f>
        <v>53.543100000000003</v>
      </c>
      <c r="I3139" s="23" cm="1">
        <f t="array" aca="1" ref="I3139" ca="1">_FV(A3139,"Low")</f>
        <v>53.543100000000003</v>
      </c>
      <c r="J3139" s="23" cm="1">
        <f t="array" aca="1" ref="J3139" ca="1">_FV(A3139,"High")</f>
        <v>53.7</v>
      </c>
      <c r="K3139" s="23" cm="1">
        <f t="array" aca="1" ref="K3139" ca="1">_FV(A3139,"Previous close",TRUE)</f>
        <v>53.58</v>
      </c>
      <c r="L3139" s="26"/>
      <c r="M3139" s="23" cm="1">
        <f t="array" aca="1" ref="M3139" ca="1">_FV(A3139,"52 week low",TRUE)</f>
        <v>51.293100000000003</v>
      </c>
      <c r="N3139" s="23" cm="1">
        <f t="array" aca="1" ref="N3139" ca="1">_FV(A3139,"52 week high",TRUE)</f>
        <v>55.16</v>
      </c>
      <c r="O3139" s="8" cm="1">
        <f t="array" aca="1" ref="O3139" ca="1">_FV(A3139,"Volume")</f>
        <v>21052</v>
      </c>
      <c r="P3139" s="7" cm="1">
        <f t="array" aca="1" ref="P3139" ca="1">_FV(A3139,"Volume average",TRUE)</f>
        <v>53844</v>
      </c>
      <c r="Q3139" t="s">
        <v>6216</v>
      </c>
      <c r="S3139" t="s">
        <v>6388</v>
      </c>
      <c r="T3139" s="25" cm="1">
        <f t="array" aca="1" ref="T3139" ca="1">_FV(A3139,"Expense ratio",TRUE)</f>
        <v>2E-3</v>
      </c>
      <c r="U3139" s="24" cm="1">
        <f t="array" aca="1" ref="U3139" ca="1">_FV(A3139,"Market cap",TRUE)</f>
        <v>588242676.60000002</v>
      </c>
      <c r="V3139" s="4">
        <v>588242688</v>
      </c>
      <c r="W3139" s="4">
        <v>588242688</v>
      </c>
      <c r="Y3139" t="s">
        <v>3214</v>
      </c>
      <c r="Z3139" s="5">
        <v>53.161299999999997</v>
      </c>
      <c r="AB3139" s="5">
        <v>3.8599998000000003E-2</v>
      </c>
      <c r="AC3139" s="4">
        <v>55592</v>
      </c>
      <c r="AE3139" s="5">
        <v>2.1002234466518388</v>
      </c>
      <c r="AF3139" s="5">
        <v>4.7778349817382049</v>
      </c>
      <c r="AI3139" s="4">
        <v>55592</v>
      </c>
      <c r="AJ3139" s="5">
        <v>2961107.88</v>
      </c>
      <c r="AL3139" s="5">
        <v>55.16</v>
      </c>
      <c r="AM3139" s="5">
        <v>51.292999999999999</v>
      </c>
      <c r="AN3139" t="s">
        <v>90</v>
      </c>
      <c r="AO3139" t="str" cm="1">
        <f t="array" aca="1" ref="AO3139" ca="1">_FV(A3139,"Currency")</f>
        <v>USD</v>
      </c>
      <c r="AP3139" t="str" cm="1">
        <f t="array" aca="1" ref="AP3139" ca="1">_FV(A3139,"Exchange")</f>
        <v>Nasdaq Stock Market</v>
      </c>
      <c r="AQ3139" s="6" t="str" cm="1">
        <f t="array" aca="1" ref="AQ3139" ca="1">_FV(A3139,"Exchange abbreviation",TRUE)</f>
        <v>XNAS</v>
      </c>
      <c r="AR3139" t="str" cm="1">
        <f t="array" aca="1" ref="AR3139" ca="1">_FV(A3139,"Instrument type",TRUE)</f>
        <v>ETF</v>
      </c>
    </row>
    <row r="3140" spans="1:44" ht="18.75" customHeight="1" x14ac:dyDescent="0.25">
      <c r="A3140" t="e" vm="3152">
        <v>#VALUE!</v>
      </c>
      <c r="B3140" t="s">
        <v>8396</v>
      </c>
      <c r="C3140" t="s">
        <v>8397</v>
      </c>
      <c r="D3140" s="31" cm="1">
        <f t="array" aca="1" ref="D3140" ca="1">_FV(A3140,"Last trade time",TRUE)</f>
        <v>45824.840277789066</v>
      </c>
      <c r="E3140" s="23" cm="1">
        <f t="array" aca="1" ref="E3140" ca="1">_FV(A3140,"Price")</f>
        <v>341.82</v>
      </c>
      <c r="F3140" s="27" cm="1">
        <f t="array" aca="1" ref="F3140" ca="1">_FV(A3140,"Change (%)",TRUE)</f>
        <v>1.0787E-2</v>
      </c>
      <c r="G3140" s="26" cm="1">
        <f t="array" aca="1" ref="G3140" ca="1">_FV(A3140,"Change")</f>
        <v>3.6480000000000001</v>
      </c>
      <c r="H3140" s="23" cm="1">
        <f t="array" aca="1" ref="H3140" ca="1">_FV(A3140,"Open")</f>
        <v>340.25</v>
      </c>
      <c r="I3140" s="23" cm="1">
        <f t="array" aca="1" ref="I3140" ca="1">_FV(A3140,"Low")</f>
        <v>340.25</v>
      </c>
      <c r="J3140" s="23" cm="1">
        <f t="array" aca="1" ref="J3140" ca="1">_FV(A3140,"High")</f>
        <v>342.59</v>
      </c>
      <c r="K3140" s="23" cm="1">
        <f t="array" aca="1" ref="K3140" ca="1">_FV(A3140,"Previous close",TRUE)</f>
        <v>338.17200000000003</v>
      </c>
      <c r="L3140" s="26"/>
      <c r="M3140" s="23" cm="1">
        <f t="array" aca="1" ref="M3140" ca="1">_FV(A3140,"52 week low",TRUE)</f>
        <v>273.60000000000002</v>
      </c>
      <c r="N3140" s="23" cm="1">
        <f t="array" aca="1" ref="N3140" ca="1">_FV(A3140,"52 week high",TRUE)</f>
        <v>350.23</v>
      </c>
      <c r="O3140" s="8" cm="1">
        <f t="array" aca="1" ref="O3140" ca="1">_FV(A3140,"Volume")</f>
        <v>287002</v>
      </c>
      <c r="P3140" s="7" cm="1">
        <f t="array" aca="1" ref="P3140" ca="1">_FV(A3140,"Volume average",TRUE)</f>
        <v>218479</v>
      </c>
      <c r="Q3140" t="s">
        <v>449</v>
      </c>
      <c r="T3140" s="25" cm="1">
        <f t="array" aca="1" ref="T3140" ca="1">_FV(A3140,"Expense ratio",TRUE)</f>
        <v>2E-3</v>
      </c>
      <c r="U3140" s="24" cm="1">
        <f t="array" aca="1" ref="U3140" ca="1">_FV(A3140,"Market cap",TRUE)</f>
        <v>15104693698.32</v>
      </c>
      <c r="V3140" s="16"/>
      <c r="W3140" s="16"/>
      <c r="Z3140" s="18"/>
      <c r="AA3140" s="20"/>
      <c r="AB3140" s="20"/>
      <c r="AC3140" s="21">
        <v>214943</v>
      </c>
      <c r="AE3140" s="18"/>
      <c r="AF3140" s="20"/>
      <c r="AI3140" s="21"/>
      <c r="AJ3140" s="18"/>
      <c r="AL3140" s="18"/>
      <c r="AM3140" s="18"/>
      <c r="AN3140" t="s">
        <v>73</v>
      </c>
      <c r="AO3140" t="str" cm="1">
        <f t="array" aca="1" ref="AO3140" ca="1">_FV(A3140,"Currency")</f>
        <v>USD</v>
      </c>
      <c r="AP3140" t="str" cm="1">
        <f t="array" aca="1" ref="AP3140" ca="1">_FV(A3140,"Exchange")</f>
        <v>NYSE Arca</v>
      </c>
      <c r="AQ3140" s="6" t="str" cm="1">
        <f t="array" aca="1" ref="AQ3140" ca="1">_FV(A3140,"Exchange abbreviation",TRUE)</f>
        <v>ARCX</v>
      </c>
      <c r="AR3140" t="str" cm="1">
        <f t="array" aca="1" ref="AR3140" ca="1">_FV(A3140,"Instrument type",TRUE)</f>
        <v>ETF</v>
      </c>
    </row>
    <row r="3141" spans="1:44" ht="18.75" customHeight="1" x14ac:dyDescent="0.25">
      <c r="A3141" t="e" vm="3153">
        <v>#VALUE!</v>
      </c>
      <c r="B3141" t="s">
        <v>8398</v>
      </c>
      <c r="C3141" t="s">
        <v>8399</v>
      </c>
      <c r="D3141" s="31" cm="1">
        <f t="array" aca="1" ref="D3141" ca="1">_FV(A3141,"Last trade time",TRUE)</f>
        <v>45824.840277812502</v>
      </c>
      <c r="E3141" s="23" cm="1">
        <f t="array" aca="1" ref="E3141" ca="1">_FV(A3141,"Price")</f>
        <v>85.29</v>
      </c>
      <c r="F3141" s="27" cm="1">
        <f t="array" aca="1" ref="F3141" ca="1">_FV(A3141,"Change (%)",TRUE)</f>
        <v>8.7150000000000005E-3</v>
      </c>
      <c r="G3141" s="26" cm="1">
        <f t="array" aca="1" ref="G3141" ca="1">_FV(A3141,"Change")</f>
        <v>0.7369</v>
      </c>
      <c r="H3141" s="23" cm="1">
        <f t="array" aca="1" ref="H3141" ca="1">_FV(A3141,"Open")</f>
        <v>85.425399999999996</v>
      </c>
      <c r="I3141" s="23" cm="1">
        <f t="array" aca="1" ref="I3141" ca="1">_FV(A3141,"Low")</f>
        <v>85.29</v>
      </c>
      <c r="J3141" s="23" cm="1">
        <f t="array" aca="1" ref="J3141" ca="1">_FV(A3141,"High")</f>
        <v>85.73</v>
      </c>
      <c r="K3141" s="23" cm="1">
        <f t="array" aca="1" ref="K3141" ca="1">_FV(A3141,"Previous close",TRUE)</f>
        <v>84.553100000000001</v>
      </c>
      <c r="L3141" s="26"/>
      <c r="M3141" s="23" cm="1">
        <f t="array" aca="1" ref="M3141" ca="1">_FV(A3141,"52 week low",TRUE)</f>
        <v>68.412499999999994</v>
      </c>
      <c r="N3141" s="23" cm="1">
        <f t="array" aca="1" ref="N3141" ca="1">_FV(A3141,"52 week high",TRUE)</f>
        <v>87.459900000000005</v>
      </c>
      <c r="O3141" s="8" cm="1">
        <f t="array" aca="1" ref="O3141" ca="1">_FV(A3141,"Volume")</f>
        <v>5247</v>
      </c>
      <c r="P3141" s="7" cm="1">
        <f t="array" aca="1" ref="P3141" ca="1">_FV(A3141,"Volume average",TRUE)</f>
        <v>4924</v>
      </c>
      <c r="Q3141" t="s">
        <v>50</v>
      </c>
      <c r="S3141" t="s">
        <v>3157</v>
      </c>
      <c r="T3141" s="25" cm="1">
        <f t="array" aca="1" ref="T3141" ca="1">_FV(A3141,"Expense ratio",TRUE)</f>
        <v>2E-3</v>
      </c>
      <c r="U3141" s="24" cm="1">
        <f t="array" aca="1" ref="U3141" ca="1">_FV(A3141,"Market cap",TRUE)</f>
        <v>440060043.14999998</v>
      </c>
      <c r="V3141" s="4">
        <v>440060032</v>
      </c>
      <c r="W3141" s="4">
        <v>440060032</v>
      </c>
      <c r="Y3141" t="s">
        <v>8400</v>
      </c>
      <c r="Z3141" s="5">
        <v>85.13</v>
      </c>
      <c r="AA3141" s="19">
        <v>24.368649000000001</v>
      </c>
      <c r="AB3141" s="19">
        <v>1.12E-2</v>
      </c>
      <c r="AC3141" s="4">
        <v>10073</v>
      </c>
      <c r="AE3141" s="5">
        <v>2.941442812904338</v>
      </c>
      <c r="AF3141" s="19">
        <v>12.416200253213839</v>
      </c>
      <c r="AI3141" s="4">
        <v>10073</v>
      </c>
      <c r="AJ3141" s="5">
        <v>857991.95020000008</v>
      </c>
      <c r="AL3141" s="5">
        <v>87.46</v>
      </c>
      <c r="AM3141" s="5">
        <v>68.412999999999997</v>
      </c>
      <c r="AN3141" t="s">
        <v>47</v>
      </c>
      <c r="AO3141" t="str" cm="1">
        <f t="array" aca="1" ref="AO3141" ca="1">_FV(A3141,"Currency")</f>
        <v>USD</v>
      </c>
      <c r="AP3141" t="str" cm="1">
        <f t="array" aca="1" ref="AP3141" ca="1">_FV(A3141,"Exchange")</f>
        <v>NYSE Arca</v>
      </c>
      <c r="AQ3141" s="6" t="str" cm="1">
        <f t="array" aca="1" ref="AQ3141" ca="1">_FV(A3141,"Exchange abbreviation",TRUE)</f>
        <v>ARCX</v>
      </c>
      <c r="AR3141" t="str" cm="1">
        <f t="array" aca="1" ref="AR3141" ca="1">_FV(A3141,"Instrument type",TRUE)</f>
        <v>ETF</v>
      </c>
    </row>
    <row r="3142" spans="1:44" ht="18.75" customHeight="1" x14ac:dyDescent="0.25">
      <c r="A3142" t="e" vm="3154">
        <v>#VALUE!</v>
      </c>
      <c r="B3142" t="s">
        <v>8401</v>
      </c>
      <c r="C3142" t="s">
        <v>8402</v>
      </c>
      <c r="D3142" s="31" cm="1">
        <f t="array" aca="1" ref="D3142" ca="1">_FV(A3142,"Last trade time",TRUE)</f>
        <v>45824.840277812502</v>
      </c>
      <c r="E3142" s="23" cm="1">
        <f t="array" aca="1" ref="E3142" ca="1">_FV(A3142,"Price")</f>
        <v>49.49</v>
      </c>
      <c r="F3142" s="27" cm="1">
        <f t="array" aca="1" ref="F3142" ca="1">_FV(A3142,"Change (%)",TRUE)</f>
        <v>8.7650000000000002E-3</v>
      </c>
      <c r="G3142" s="26" cm="1">
        <f t="array" aca="1" ref="G3142" ca="1">_FV(A3142,"Change")</f>
        <v>0.43</v>
      </c>
      <c r="H3142" s="23" cm="1">
        <f t="array" aca="1" ref="H3142" ca="1">_FV(A3142,"Open")</f>
        <v>49.33</v>
      </c>
      <c r="I3142" s="23" cm="1">
        <f t="array" aca="1" ref="I3142" ca="1">_FV(A3142,"Low")</f>
        <v>49.33</v>
      </c>
      <c r="J3142" s="23" cm="1">
        <f t="array" aca="1" ref="J3142" ca="1">_FV(A3142,"High")</f>
        <v>49.645000000000003</v>
      </c>
      <c r="K3142" s="23" cm="1">
        <f t="array" aca="1" ref="K3142" ca="1">_FV(A3142,"Previous close",TRUE)</f>
        <v>49.06</v>
      </c>
      <c r="L3142" s="26"/>
      <c r="M3142" s="23" cm="1">
        <f t="array" aca="1" ref="M3142" ca="1">_FV(A3142,"52 week low",TRUE)</f>
        <v>39.590000000000003</v>
      </c>
      <c r="N3142" s="23" cm="1">
        <f t="array" aca="1" ref="N3142" ca="1">_FV(A3142,"52 week high",TRUE)</f>
        <v>50.35</v>
      </c>
      <c r="O3142" s="8" cm="1">
        <f t="array" aca="1" ref="O3142" ca="1">_FV(A3142,"Volume")</f>
        <v>187123</v>
      </c>
      <c r="P3142" s="7" cm="1">
        <f t="array" aca="1" ref="P3142" ca="1">_FV(A3142,"Volume average",TRUE)</f>
        <v>85035</v>
      </c>
      <c r="Q3142" t="s">
        <v>50</v>
      </c>
      <c r="S3142" t="s">
        <v>2310</v>
      </c>
      <c r="T3142" s="25" cm="1">
        <f t="array" aca="1" ref="T3142" ca="1">_FV(A3142,"Expense ratio",TRUE)</f>
        <v>2E-3</v>
      </c>
      <c r="U3142" s="24" cm="1">
        <f t="array" aca="1" ref="U3142" ca="1">_FV(A3142,"Market cap",TRUE)</f>
        <v>2110406711.2</v>
      </c>
      <c r="V3142" s="4">
        <v>2110406656</v>
      </c>
      <c r="W3142" s="4">
        <v>2110406656</v>
      </c>
      <c r="Y3142" t="s">
        <v>4326</v>
      </c>
      <c r="Z3142" s="5">
        <v>49.280250000000002</v>
      </c>
      <c r="AA3142" s="5">
        <v>25.293491</v>
      </c>
      <c r="AB3142" s="5">
        <v>1.0500000000000001E-2</v>
      </c>
      <c r="AC3142" s="4">
        <v>119303</v>
      </c>
      <c r="AE3142" s="5">
        <v>3.0130668091636452</v>
      </c>
      <c r="AF3142" s="5">
        <v>13.958408224985421</v>
      </c>
      <c r="AI3142" s="4">
        <v>119303</v>
      </c>
      <c r="AJ3142" s="5">
        <v>5876865.7799999993</v>
      </c>
      <c r="AL3142" s="5">
        <v>50.35</v>
      </c>
      <c r="AM3142" s="5">
        <v>39.590000000000003</v>
      </c>
      <c r="AN3142" t="s">
        <v>90</v>
      </c>
      <c r="AO3142" t="str" cm="1">
        <f t="array" aca="1" ref="AO3142" ca="1">_FV(A3142,"Currency")</f>
        <v>USD</v>
      </c>
      <c r="AP3142" t="str" cm="1">
        <f t="array" aca="1" ref="AP3142" ca="1">_FV(A3142,"Exchange")</f>
        <v>NYSE Arca</v>
      </c>
      <c r="AQ3142" s="6" t="str" cm="1">
        <f t="array" aca="1" ref="AQ3142" ca="1">_FV(A3142,"Exchange abbreviation",TRUE)</f>
        <v>ARCX</v>
      </c>
      <c r="AR3142" t="str" cm="1">
        <f t="array" aca="1" ref="AR3142" ca="1">_FV(A3142,"Instrument type",TRUE)</f>
        <v>ETF</v>
      </c>
    </row>
    <row r="3143" spans="1:44" ht="18.75" customHeight="1" x14ac:dyDescent="0.25">
      <c r="A3143" t="e" vm="3155">
        <v>#VALUE!</v>
      </c>
      <c r="B3143" t="s">
        <v>8403</v>
      </c>
      <c r="C3143" t="s">
        <v>8404</v>
      </c>
      <c r="D3143" s="31" cm="1">
        <f t="array" aca="1" ref="D3143" ca="1">_FV(A3143,"Last trade time",TRUE)</f>
        <v>45824.907611099217</v>
      </c>
      <c r="E3143" s="23" cm="1">
        <f t="array" aca="1" ref="E3143" ca="1">_FV(A3143,"Price")</f>
        <v>27.2</v>
      </c>
      <c r="F3143" s="27" cm="1">
        <f t="array" aca="1" ref="F3143" ca="1">_FV(A3143,"Change (%)",TRUE)</f>
        <v>1.4659999999999999E-2</v>
      </c>
      <c r="G3143" s="26" cm="1">
        <f t="array" aca="1" ref="G3143" ca="1">_FV(A3143,"Change")</f>
        <v>0.39300000000000002</v>
      </c>
      <c r="H3143" s="23" cm="1">
        <f t="array" aca="1" ref="H3143" ca="1">_FV(A3143,"Open")</f>
        <v>27.01</v>
      </c>
      <c r="I3143" s="23" cm="1">
        <f t="array" aca="1" ref="I3143" ca="1">_FV(A3143,"Low")</f>
        <v>27.01</v>
      </c>
      <c r="J3143" s="23" cm="1">
        <f t="array" aca="1" ref="J3143" ca="1">_FV(A3143,"High")</f>
        <v>27.264600000000002</v>
      </c>
      <c r="K3143" s="23" cm="1">
        <f t="array" aca="1" ref="K3143" ca="1">_FV(A3143,"Previous close",TRUE)</f>
        <v>26.806999999999999</v>
      </c>
      <c r="L3143" s="26"/>
      <c r="M3143" s="23" cm="1">
        <f t="array" aca="1" ref="M3143" ca="1">_FV(A3143,"52 week low",TRUE)</f>
        <v>20.329999999999998</v>
      </c>
      <c r="N3143" s="23" cm="1">
        <f t="array" aca="1" ref="N3143" ca="1">_FV(A3143,"52 week high",TRUE)</f>
        <v>27.57</v>
      </c>
      <c r="O3143" s="8" cm="1">
        <f t="array" aca="1" ref="O3143" ca="1">_FV(A3143,"Volume")</f>
        <v>109589</v>
      </c>
      <c r="P3143" s="7" cm="1">
        <f t="array" aca="1" ref="P3143" ca="1">_FV(A3143,"Volume average",TRUE)</f>
        <v>39510</v>
      </c>
      <c r="Q3143" t="s">
        <v>698</v>
      </c>
      <c r="S3143" t="s">
        <v>2067</v>
      </c>
      <c r="T3143" s="25" cm="1">
        <f t="array" aca="1" ref="T3143" ca="1">_FV(A3143,"Expense ratio",TRUE)</f>
        <v>2E-3</v>
      </c>
      <c r="U3143" s="24" cm="1">
        <f t="array" aca="1" ref="U3143" ca="1">_FV(A3143,"Market cap",TRUE)</f>
        <v>119985510.26000001</v>
      </c>
      <c r="V3143" s="4">
        <v>119985512</v>
      </c>
      <c r="W3143" s="4">
        <v>119985512</v>
      </c>
      <c r="Y3143" t="s">
        <v>4293</v>
      </c>
      <c r="Z3143" s="5">
        <v>27.00226</v>
      </c>
      <c r="AA3143" s="19">
        <v>33.968020000000003</v>
      </c>
      <c r="AC3143" s="4">
        <v>76041</v>
      </c>
      <c r="AE3143" s="5">
        <v>3.5584774203829772</v>
      </c>
      <c r="AI3143" s="4">
        <v>76041</v>
      </c>
      <c r="AJ3143" s="5">
        <v>2052346.59</v>
      </c>
      <c r="AL3143" s="5">
        <v>27.57</v>
      </c>
      <c r="AM3143" s="5">
        <v>20.329999999999998</v>
      </c>
      <c r="AN3143" t="s">
        <v>90</v>
      </c>
      <c r="AO3143" t="str" cm="1">
        <f t="array" aca="1" ref="AO3143" ca="1">_FV(A3143,"Currency")</f>
        <v>USD</v>
      </c>
      <c r="AP3143" t="str" cm="1">
        <f t="array" aca="1" ref="AP3143" ca="1">_FV(A3143,"Exchange")</f>
        <v>Nasdaq Stock Market</v>
      </c>
      <c r="AQ3143" s="6" t="str" cm="1">
        <f t="array" aca="1" ref="AQ3143" ca="1">_FV(A3143,"Exchange abbreviation",TRUE)</f>
        <v>XNAS</v>
      </c>
      <c r="AR3143" t="str" cm="1">
        <f t="array" aca="1" ref="AR3143" ca="1">_FV(A3143,"Instrument type",TRUE)</f>
        <v>ETF</v>
      </c>
    </row>
    <row r="3144" spans="1:44" ht="18.75" customHeight="1" x14ac:dyDescent="0.25">
      <c r="A3144" t="e" vm="3156">
        <v>#VALUE!</v>
      </c>
      <c r="B3144" t="s">
        <v>8405</v>
      </c>
      <c r="C3144" t="s">
        <v>8406</v>
      </c>
      <c r="D3144" s="31" cm="1">
        <f t="array" aca="1" ref="D3144" ca="1">_FV(A3144,"Last trade time",TRUE)</f>
        <v>45824.84027780078</v>
      </c>
      <c r="E3144" s="23" cm="1">
        <f t="array" aca="1" ref="E3144" ca="1">_FV(A3144,"Price")</f>
        <v>29.019300000000001</v>
      </c>
      <c r="F3144" s="27" cm="1">
        <f t="array" aca="1" ref="F3144" ca="1">_FV(A3144,"Change (%)",TRUE)</f>
        <v>1.2586E-2</v>
      </c>
      <c r="G3144" s="26" cm="1">
        <f t="array" aca="1" ref="G3144" ca="1">_FV(A3144,"Change")</f>
        <v>0.36070000000000002</v>
      </c>
      <c r="H3144" s="23" cm="1">
        <f t="array" aca="1" ref="H3144" ca="1">_FV(A3144,"Open")</f>
        <v>29.03</v>
      </c>
      <c r="I3144" s="23" cm="1">
        <f t="array" aca="1" ref="I3144" ca="1">_FV(A3144,"Low")</f>
        <v>28.98</v>
      </c>
      <c r="J3144" s="23" cm="1">
        <f t="array" aca="1" ref="J3144" ca="1">_FV(A3144,"High")</f>
        <v>29.03</v>
      </c>
      <c r="K3144" s="23" cm="1">
        <f t="array" aca="1" ref="K3144" ca="1">_FV(A3144,"Previous close",TRUE)</f>
        <v>28.6586</v>
      </c>
      <c r="L3144" s="26"/>
      <c r="M3144" s="23" cm="1">
        <f t="array" aca="1" ref="M3144" ca="1">_FV(A3144,"52 week low",TRUE)</f>
        <v>24.25</v>
      </c>
      <c r="N3144" s="23" cm="1">
        <f t="array" aca="1" ref="N3144" ca="1">_FV(A3144,"52 week high",TRUE)</f>
        <v>30.57</v>
      </c>
      <c r="O3144" s="8" cm="1">
        <f t="array" aca="1" ref="O3144" ca="1">_FV(A3144,"Volume")</f>
        <v>4373</v>
      </c>
      <c r="P3144" s="7" cm="1">
        <f t="array" aca="1" ref="P3144" ca="1">_FV(A3144,"Volume average",TRUE)</f>
        <v>2201</v>
      </c>
      <c r="Q3144" t="s">
        <v>60</v>
      </c>
      <c r="S3144" t="s">
        <v>4089</v>
      </c>
      <c r="T3144" s="25" cm="1">
        <f t="array" aca="1" ref="T3144" ca="1">_FV(A3144,"Expense ratio",TRUE)</f>
        <v>2E-3</v>
      </c>
      <c r="U3144" s="24" cm="1">
        <f t="array" aca="1" ref="U3144" ca="1">_FV(A3144,"Market cap",TRUE)</f>
        <v>17079679.510000002</v>
      </c>
      <c r="V3144" s="4">
        <v>17079680</v>
      </c>
      <c r="W3144" s="4">
        <v>17079680</v>
      </c>
      <c r="Y3144" t="s">
        <v>2237</v>
      </c>
      <c r="Z3144" s="5">
        <v>28.877300000000002</v>
      </c>
      <c r="AA3144" s="5">
        <v>17.134499999999999</v>
      </c>
      <c r="AB3144" s="5">
        <v>1.6500000000000001E-2</v>
      </c>
      <c r="AC3144" s="4">
        <v>3247</v>
      </c>
      <c r="AE3144" s="5">
        <v>2.78179030683483</v>
      </c>
      <c r="AF3144" s="5">
        <v>9.5775190503454297</v>
      </c>
      <c r="AI3144" s="4">
        <v>3247</v>
      </c>
      <c r="AJ3144" s="5">
        <v>93868.497100000008</v>
      </c>
      <c r="AL3144" s="5">
        <v>30.57</v>
      </c>
      <c r="AM3144" s="5">
        <v>24.25</v>
      </c>
      <c r="AN3144" t="s">
        <v>47</v>
      </c>
      <c r="AO3144" t="str" cm="1">
        <f t="array" aca="1" ref="AO3144" ca="1">_FV(A3144,"Currency")</f>
        <v>USD</v>
      </c>
      <c r="AP3144" t="str" cm="1">
        <f t="array" aca="1" ref="AP3144" ca="1">_FV(A3144,"Exchange")</f>
        <v>NYSE Arca</v>
      </c>
      <c r="AQ3144" s="6" t="str" cm="1">
        <f t="array" aca="1" ref="AQ3144" ca="1">_FV(A3144,"Exchange abbreviation",TRUE)</f>
        <v>ARCX</v>
      </c>
      <c r="AR3144" t="str" cm="1">
        <f t="array" aca="1" ref="AR3144" ca="1">_FV(A3144,"Instrument type",TRUE)</f>
        <v>ETF</v>
      </c>
    </row>
    <row r="3145" spans="1:44" ht="18.75" customHeight="1" x14ac:dyDescent="0.25">
      <c r="A3145" t="e" vm="3157">
        <v>#VALUE!</v>
      </c>
      <c r="B3145" t="s">
        <v>8407</v>
      </c>
      <c r="C3145" t="s">
        <v>8408</v>
      </c>
      <c r="D3145" s="31" cm="1">
        <f t="array" aca="1" ref="D3145" ca="1">_FV(A3145,"Last trade time",TRUE)</f>
        <v>45824.840297673436</v>
      </c>
      <c r="E3145" s="23" cm="1">
        <f t="array" aca="1" ref="E3145" ca="1">_FV(A3145,"Price")</f>
        <v>83.17</v>
      </c>
      <c r="F3145" s="27" cm="1">
        <f t="array" aca="1" ref="F3145" ca="1">_FV(A3145,"Change (%)",TRUE)</f>
        <v>-7.6889999999999999E-4</v>
      </c>
      <c r="G3145" s="26" cm="1">
        <f t="array" aca="1" ref="G3145" ca="1">_FV(A3145,"Change")</f>
        <v>-6.4000000000000001E-2</v>
      </c>
      <c r="H3145" s="23" cm="1">
        <f t="array" aca="1" ref="H3145" ca="1">_FV(A3145,"Open")</f>
        <v>83.66</v>
      </c>
      <c r="I3145" s="23" cm="1">
        <f t="array" aca="1" ref="I3145" ca="1">_FV(A3145,"Low")</f>
        <v>83.12</v>
      </c>
      <c r="J3145" s="23" cm="1">
        <f t="array" aca="1" ref="J3145" ca="1">_FV(A3145,"High")</f>
        <v>83.86</v>
      </c>
      <c r="K3145" s="23" cm="1">
        <f t="array" aca="1" ref="K3145" ca="1">_FV(A3145,"Previous close",TRUE)</f>
        <v>83.233999999999995</v>
      </c>
      <c r="L3145" s="26"/>
      <c r="M3145" s="23" cm="1">
        <f t="array" aca="1" ref="M3145" ca="1">_FV(A3145,"52 week low",TRUE)</f>
        <v>68.56</v>
      </c>
      <c r="N3145" s="23" cm="1">
        <f t="array" aca="1" ref="N3145" ca="1">_FV(A3145,"52 week high",TRUE)</f>
        <v>85.52</v>
      </c>
      <c r="O3145" s="8" cm="1">
        <f t="array" aca="1" ref="O3145" ca="1">_FV(A3145,"Volume")</f>
        <v>317532</v>
      </c>
      <c r="P3145" s="7" cm="1">
        <f t="array" aca="1" ref="P3145" ca="1">_FV(A3145,"Volume average",TRUE)</f>
        <v>433052</v>
      </c>
      <c r="Q3145" t="s">
        <v>703</v>
      </c>
      <c r="S3145" t="s">
        <v>2067</v>
      </c>
      <c r="T3145" s="25" cm="1">
        <f t="array" aca="1" ref="T3145" ca="1">_FV(A3145,"Expense ratio",TRUE)</f>
        <v>2E-3</v>
      </c>
      <c r="U3145" s="24" cm="1">
        <f t="array" aca="1" ref="U3145" ca="1">_FV(A3145,"Market cap",TRUE)</f>
        <v>5489034544.6899996</v>
      </c>
      <c r="V3145" s="4">
        <v>5489034752</v>
      </c>
      <c r="W3145" s="4">
        <v>5489034752</v>
      </c>
      <c r="Y3145" t="s">
        <v>7615</v>
      </c>
      <c r="Z3145" s="5">
        <v>84.779849999999996</v>
      </c>
      <c r="AA3145" s="19">
        <v>17.121213999999998</v>
      </c>
      <c r="AB3145" s="5">
        <v>2.7099999999999999E-2</v>
      </c>
      <c r="AC3145" s="4">
        <v>755750</v>
      </c>
      <c r="AE3145" s="5">
        <v>20.14470848059884</v>
      </c>
      <c r="AF3145" s="5">
        <v>20.854168419973071</v>
      </c>
      <c r="AI3145" s="4">
        <v>755750</v>
      </c>
      <c r="AJ3145" s="5">
        <v>64125387.499999993</v>
      </c>
      <c r="AL3145" s="5">
        <v>85.39</v>
      </c>
      <c r="AM3145" s="5">
        <v>68.56</v>
      </c>
      <c r="AN3145" t="s">
        <v>82</v>
      </c>
      <c r="AO3145" t="str" cm="1">
        <f t="array" aca="1" ref="AO3145" ca="1">_FV(A3145,"Currency")</f>
        <v>USD</v>
      </c>
      <c r="AP3145" t="str" cm="1">
        <f t="array" aca="1" ref="AP3145" ca="1">_FV(A3145,"Exchange")</f>
        <v>CBOE BZX Exchange</v>
      </c>
      <c r="AQ3145" s="6" t="str" cm="1">
        <f t="array" aca="1" ref="AQ3145" ca="1">_FV(A3145,"Exchange abbreviation",TRUE)</f>
        <v>BATS</v>
      </c>
      <c r="AR3145" t="str" cm="1">
        <f t="array" aca="1" ref="AR3145" ca="1">_FV(A3145,"Instrument type",TRUE)</f>
        <v>ETF</v>
      </c>
    </row>
    <row r="3146" spans="1:44" ht="18.75" customHeight="1" x14ac:dyDescent="0.25">
      <c r="A3146" t="e" vm="3158">
        <v>#VALUE!</v>
      </c>
      <c r="B3146" t="s">
        <v>8409</v>
      </c>
      <c r="C3146" t="s">
        <v>8410</v>
      </c>
      <c r="D3146" s="31" cm="1">
        <f t="array" aca="1" ref="D3146" ca="1">_FV(A3146,"Last trade time",TRUE)</f>
        <v>45824.924711642969</v>
      </c>
      <c r="E3146" s="23" cm="1">
        <f t="array" aca="1" ref="E3146" ca="1">_FV(A3146,"Price")</f>
        <v>50.64</v>
      </c>
      <c r="F3146" s="27" cm="1">
        <f t="array" aca="1" ref="F3146" ca="1">_FV(A3146,"Change (%)",TRUE)</f>
        <v>1.0375000000000001E-2</v>
      </c>
      <c r="G3146" s="26" cm="1">
        <f t="array" aca="1" ref="G3146" ca="1">_FV(A3146,"Change")</f>
        <v>0.52</v>
      </c>
      <c r="H3146" s="23" cm="1">
        <f t="array" aca="1" ref="H3146" ca="1">_FV(A3146,"Open")</f>
        <v>50.42</v>
      </c>
      <c r="I3146" s="23" cm="1">
        <f t="array" aca="1" ref="I3146" ca="1">_FV(A3146,"Low")</f>
        <v>50.405000000000001</v>
      </c>
      <c r="J3146" s="23" cm="1">
        <f t="array" aca="1" ref="J3146" ca="1">_FV(A3146,"High")</f>
        <v>50.76</v>
      </c>
      <c r="K3146" s="23" cm="1">
        <f t="array" aca="1" ref="K3146" ca="1">_FV(A3146,"Previous close",TRUE)</f>
        <v>50.12</v>
      </c>
      <c r="L3146" s="26"/>
      <c r="M3146" s="23" cm="1">
        <f t="array" aca="1" ref="M3146" ca="1">_FV(A3146,"52 week low",TRUE)</f>
        <v>39.5</v>
      </c>
      <c r="N3146" s="23" cm="1">
        <f t="array" aca="1" ref="N3146" ca="1">_FV(A3146,"52 week high",TRUE)</f>
        <v>51.8</v>
      </c>
      <c r="O3146" s="8" cm="1">
        <f t="array" aca="1" ref="O3146" ca="1">_FV(A3146,"Volume")</f>
        <v>1471865</v>
      </c>
      <c r="P3146" s="7" cm="1">
        <f t="array" aca="1" ref="P3146" ca="1">_FV(A3146,"Volume average",TRUE)</f>
        <v>1954016</v>
      </c>
      <c r="Q3146" t="s">
        <v>50</v>
      </c>
      <c r="S3146" t="s">
        <v>277</v>
      </c>
      <c r="T3146" s="25" cm="1">
        <f t="array" aca="1" ref="T3146" ca="1">_FV(A3146,"Expense ratio",TRUE)</f>
        <v>2E-3</v>
      </c>
      <c r="U3146" s="24" cm="1">
        <f t="array" aca="1" ref="U3146" ca="1">_FV(A3146,"Market cap",TRUE)</f>
        <v>8874800951.9099998</v>
      </c>
      <c r="V3146" s="4">
        <v>8866919424</v>
      </c>
      <c r="W3146" s="4">
        <v>8866919424</v>
      </c>
      <c r="Y3146" t="s">
        <v>8411</v>
      </c>
      <c r="Z3146" s="5">
        <v>50.14</v>
      </c>
      <c r="AA3146" s="5">
        <v>26.726369999999999</v>
      </c>
      <c r="AB3146" s="5">
        <v>7.3000000000000001E-3</v>
      </c>
      <c r="AC3146" s="4">
        <v>2662306</v>
      </c>
      <c r="AE3146" s="5">
        <v>1.139781168952303</v>
      </c>
      <c r="AF3146" s="5">
        <v>14.10789908438206</v>
      </c>
      <c r="AI3146" s="4">
        <v>2662306</v>
      </c>
      <c r="AJ3146" s="5">
        <v>133488022.84</v>
      </c>
      <c r="AL3146" s="5">
        <v>51.8</v>
      </c>
      <c r="AM3146" s="5">
        <v>39.5</v>
      </c>
      <c r="AN3146" t="s">
        <v>82</v>
      </c>
      <c r="AO3146" t="str" cm="1">
        <f t="array" aca="1" ref="AO3146" ca="1">_FV(A3146,"Currency")</f>
        <v>USD</v>
      </c>
      <c r="AP3146" t="str" cm="1">
        <f t="array" aca="1" ref="AP3146" ca="1">_FV(A3146,"Exchange")</f>
        <v>NYSE Arca</v>
      </c>
      <c r="AQ3146" s="6" t="str" cm="1">
        <f t="array" aca="1" ref="AQ3146" ca="1">_FV(A3146,"Exchange abbreviation",TRUE)</f>
        <v>ARCX</v>
      </c>
      <c r="AR3146" t="str" cm="1">
        <f t="array" aca="1" ref="AR3146" ca="1">_FV(A3146,"Instrument type",TRUE)</f>
        <v>ETF</v>
      </c>
    </row>
    <row r="3147" spans="1:44" ht="18.75" customHeight="1" x14ac:dyDescent="0.25">
      <c r="A3147" t="e" vm="3159">
        <v>#VALUE!</v>
      </c>
      <c r="B3147" t="s">
        <v>8412</v>
      </c>
      <c r="C3147" t="s">
        <v>8413</v>
      </c>
      <c r="D3147" s="31" cm="1">
        <f t="array" aca="1" ref="D3147" ca="1">_FV(A3147,"Last trade time",TRUE)</f>
        <v>45824.940842476564</v>
      </c>
      <c r="E3147" s="23" cm="1">
        <f t="array" aca="1" ref="E3147" ca="1">_FV(A3147,"Price")</f>
        <v>534.29</v>
      </c>
      <c r="F3147" s="27" cm="1">
        <f t="array" aca="1" ref="F3147" ca="1">_FV(A3147,"Change (%)",TRUE)</f>
        <v>1.391E-2</v>
      </c>
      <c r="G3147" s="26" cm="1">
        <f t="array" aca="1" ref="G3147" ca="1">_FV(A3147,"Change")</f>
        <v>7.33</v>
      </c>
      <c r="H3147" s="23" cm="1">
        <f t="array" aca="1" ref="H3147" ca="1">_FV(A3147,"Open")</f>
        <v>530.5</v>
      </c>
      <c r="I3147" s="23" cm="1">
        <f t="array" aca="1" ref="I3147" ca="1">_FV(A3147,"Low")</f>
        <v>530.45000000000005</v>
      </c>
      <c r="J3147" s="23" cm="1">
        <f t="array" aca="1" ref="J3147" ca="1">_FV(A3147,"High")</f>
        <v>535.37</v>
      </c>
      <c r="K3147" s="23" cm="1">
        <f t="array" aca="1" ref="K3147" ca="1">_FV(A3147,"Previous close",TRUE)</f>
        <v>526.96</v>
      </c>
      <c r="L3147" s="26"/>
      <c r="M3147" s="23" cm="1">
        <f t="array" aca="1" ref="M3147" ca="1">_FV(A3147,"52 week low",TRUE)</f>
        <v>402.39</v>
      </c>
      <c r="N3147" s="23" cm="1">
        <f t="array" aca="1" ref="N3147" ca="1">_FV(A3147,"52 week high",TRUE)</f>
        <v>540.80999999999995</v>
      </c>
      <c r="O3147" s="8" cm="1">
        <f t="array" aca="1" ref="O3147" ca="1">_FV(A3147,"Volume")</f>
        <v>37219340</v>
      </c>
      <c r="P3147" s="7" cm="1">
        <f t="array" aca="1" ref="P3147" ca="1">_FV(A3147,"Volume average",TRUE)</f>
        <v>48967285</v>
      </c>
      <c r="Q3147" t="s">
        <v>698</v>
      </c>
      <c r="S3147" t="s">
        <v>277</v>
      </c>
      <c r="T3147" s="25" cm="1">
        <f t="array" aca="1" ref="T3147" ca="1">_FV(A3147,"Expense ratio",TRUE)</f>
        <v>2E-3</v>
      </c>
      <c r="U3147" s="24" cm="1">
        <f t="array" aca="1" ref="U3147" ca="1">_FV(A3147,"Market cap",TRUE)</f>
        <v>333551600804.32001</v>
      </c>
      <c r="V3147" s="4">
        <v>333553434624</v>
      </c>
      <c r="W3147" s="4">
        <v>333553434624</v>
      </c>
      <c r="Y3147" t="s">
        <v>8414</v>
      </c>
      <c r="Z3147" s="5">
        <v>529.91999999999996</v>
      </c>
      <c r="AA3147" s="5">
        <v>31.083206000000001</v>
      </c>
      <c r="AB3147" s="5">
        <v>5.7999999999999996E-3</v>
      </c>
      <c r="AC3147" s="4">
        <v>51758507</v>
      </c>
      <c r="AE3147" s="5">
        <v>4.167027817423663</v>
      </c>
      <c r="AF3147" s="5">
        <v>15.23057209434049</v>
      </c>
      <c r="AH3147" s="17">
        <v>393100000</v>
      </c>
      <c r="AI3147" s="4">
        <v>51758507</v>
      </c>
      <c r="AJ3147" s="5">
        <v>27427868029.439999</v>
      </c>
      <c r="AL3147" s="5">
        <v>540.80999999999995</v>
      </c>
      <c r="AM3147" s="5">
        <v>402.39</v>
      </c>
      <c r="AN3147" t="s">
        <v>82</v>
      </c>
      <c r="AO3147" t="str" cm="1">
        <f t="array" aca="1" ref="AO3147" ca="1">_FV(A3147,"Currency")</f>
        <v>USD</v>
      </c>
      <c r="AP3147" t="str" cm="1">
        <f t="array" aca="1" ref="AP3147" ca="1">_FV(A3147,"Exchange")</f>
        <v>Nasdaq Stock Market</v>
      </c>
      <c r="AQ3147" s="6" t="str" cm="1">
        <f t="array" aca="1" ref="AQ3147" ca="1">_FV(A3147,"Exchange abbreviation",TRUE)</f>
        <v>XNAS</v>
      </c>
      <c r="AR3147" t="str" cm="1">
        <f t="array" aca="1" ref="AR3147" ca="1">_FV(A3147,"Instrument type",TRUE)</f>
        <v>ETF</v>
      </c>
    </row>
    <row r="3148" spans="1:44" ht="18.75" customHeight="1" x14ac:dyDescent="0.25">
      <c r="A3148" t="e" vm="3160">
        <v>#VALUE!</v>
      </c>
      <c r="B3148" t="s">
        <v>8415</v>
      </c>
      <c r="C3148" t="s">
        <v>8416</v>
      </c>
      <c r="D3148" s="31" cm="1">
        <f t="array" aca="1" ref="D3148" ca="1">_FV(A3148,"Last trade time",TRUE)</f>
        <v>45824.840277812502</v>
      </c>
      <c r="E3148" s="23" cm="1">
        <f t="array" aca="1" ref="E3148" ca="1">_FV(A3148,"Price")</f>
        <v>48.41</v>
      </c>
      <c r="F3148" s="27" cm="1">
        <f t="array" aca="1" ref="F3148" ca="1">_FV(A3148,"Change (%)",TRUE)</f>
        <v>6.0270000000000002E-3</v>
      </c>
      <c r="G3148" s="26" cm="1">
        <f t="array" aca="1" ref="G3148" ca="1">_FV(A3148,"Change")</f>
        <v>0.28999999999999998</v>
      </c>
      <c r="H3148" s="23" cm="1">
        <f t="array" aca="1" ref="H3148" ca="1">_FV(A3148,"Open")</f>
        <v>48.32</v>
      </c>
      <c r="I3148" s="23" cm="1">
        <f t="array" aca="1" ref="I3148" ca="1">_FV(A3148,"Low")</f>
        <v>48.3005</v>
      </c>
      <c r="J3148" s="23" cm="1">
        <f t="array" aca="1" ref="J3148" ca="1">_FV(A3148,"High")</f>
        <v>48.72</v>
      </c>
      <c r="K3148" s="23" cm="1">
        <f t="array" aca="1" ref="K3148" ca="1">_FV(A3148,"Previous close",TRUE)</f>
        <v>48.12</v>
      </c>
      <c r="L3148" s="26"/>
      <c r="M3148" s="23" cm="1">
        <f t="array" aca="1" ref="M3148" ca="1">_FV(A3148,"52 week low",TRUE)</f>
        <v>39.914999999999999</v>
      </c>
      <c r="N3148" s="23" cm="1">
        <f t="array" aca="1" ref="N3148" ca="1">_FV(A3148,"52 week high",TRUE)</f>
        <v>49.36</v>
      </c>
      <c r="O3148" s="8" cm="1">
        <f t="array" aca="1" ref="O3148" ca="1">_FV(A3148,"Volume")</f>
        <v>35490</v>
      </c>
      <c r="P3148" s="7" cm="1">
        <f t="array" aca="1" ref="P3148" ca="1">_FV(A3148,"Volume average",TRUE)</f>
        <v>75403</v>
      </c>
      <c r="Q3148" t="s">
        <v>452</v>
      </c>
      <c r="S3148" t="s">
        <v>56</v>
      </c>
      <c r="T3148" s="25" cm="1">
        <f t="array" aca="1" ref="T3148" ca="1">_FV(A3148,"Expense ratio",TRUE)</f>
        <v>2E-3</v>
      </c>
      <c r="U3148" s="24" cm="1">
        <f t="array" aca="1" ref="U3148" ca="1">_FV(A3148,"Market cap",TRUE)</f>
        <v>1160985290.24</v>
      </c>
      <c r="V3148" s="4">
        <v>1160985344</v>
      </c>
      <c r="W3148" s="4">
        <v>1160985344</v>
      </c>
      <c r="Y3148" t="s">
        <v>8417</v>
      </c>
      <c r="Z3148" s="5">
        <v>48.104999999999997</v>
      </c>
      <c r="AA3148" s="5">
        <v>24.900645999999998</v>
      </c>
      <c r="AB3148" s="5">
        <v>1.17E-2</v>
      </c>
      <c r="AC3148" s="4">
        <v>73985</v>
      </c>
      <c r="AE3148" s="5">
        <v>3.3667970603644899</v>
      </c>
      <c r="AF3148" s="5">
        <v>12.840262616435909</v>
      </c>
      <c r="AI3148" s="4">
        <v>73985</v>
      </c>
      <c r="AJ3148" s="5">
        <v>3562377.75</v>
      </c>
      <c r="AL3148" s="5">
        <v>49.36</v>
      </c>
      <c r="AM3148" s="5">
        <v>39.92</v>
      </c>
      <c r="AN3148" t="s">
        <v>90</v>
      </c>
      <c r="AO3148" t="str" cm="1">
        <f t="array" aca="1" ref="AO3148" ca="1">_FV(A3148,"Currency")</f>
        <v>USD</v>
      </c>
      <c r="AP3148" t="str" cm="1">
        <f t="array" aca="1" ref="AP3148" ca="1">_FV(A3148,"Exchange")</f>
        <v>NYSE Arca</v>
      </c>
      <c r="AQ3148" s="6" t="str" cm="1">
        <f t="array" aca="1" ref="AQ3148" ca="1">_FV(A3148,"Exchange abbreviation",TRUE)</f>
        <v>ARCX</v>
      </c>
      <c r="AR3148" t="str" cm="1">
        <f t="array" aca="1" ref="AR3148" ca="1">_FV(A3148,"Instrument type",TRUE)</f>
        <v>ETF</v>
      </c>
    </row>
    <row r="3149" spans="1:44" ht="18.75" customHeight="1" x14ac:dyDescent="0.25">
      <c r="A3149" t="e" vm="3161">
        <v>#VALUE!</v>
      </c>
      <c r="B3149" t="s">
        <v>8418</v>
      </c>
      <c r="C3149" t="s">
        <v>8419</v>
      </c>
      <c r="D3149" s="31" cm="1">
        <f t="array" aca="1" ref="D3149" ca="1">_FV(A3149,"Last trade time",TRUE)</f>
        <v>45824.862458969532</v>
      </c>
      <c r="E3149" s="23" cm="1">
        <f t="array" aca="1" ref="E3149" ca="1">_FV(A3149,"Price")</f>
        <v>295.45999999999998</v>
      </c>
      <c r="F3149" s="27" cm="1">
        <f t="array" aca="1" ref="F3149" ca="1">_FV(A3149,"Change (%)",TRUE)</f>
        <v>1.1531E-2</v>
      </c>
      <c r="G3149" s="26" cm="1">
        <f t="array" aca="1" ref="G3149" ca="1">_FV(A3149,"Change")</f>
        <v>3.3679999999999999</v>
      </c>
      <c r="H3149" s="23" cm="1">
        <f t="array" aca="1" ref="H3149" ca="1">_FV(A3149,"Open")</f>
        <v>293.85000000000002</v>
      </c>
      <c r="I3149" s="23" cm="1">
        <f t="array" aca="1" ref="I3149" ca="1">_FV(A3149,"Low")</f>
        <v>293.85000000000002</v>
      </c>
      <c r="J3149" s="23" cm="1">
        <f t="array" aca="1" ref="J3149" ca="1">_FV(A3149,"High")</f>
        <v>296.02</v>
      </c>
      <c r="K3149" s="23" cm="1">
        <f t="array" aca="1" ref="K3149" ca="1">_FV(A3149,"Previous close",TRUE)</f>
        <v>292.09199999999998</v>
      </c>
      <c r="L3149" s="26"/>
      <c r="M3149" s="23" cm="1">
        <f t="array" aca="1" ref="M3149" ca="1">_FV(A3149,"52 week low",TRUE)</f>
        <v>232.57</v>
      </c>
      <c r="N3149" s="23" cm="1">
        <f t="array" aca="1" ref="N3149" ca="1">_FV(A3149,"52 week high",TRUE)</f>
        <v>300.35000000000002</v>
      </c>
      <c r="O3149" s="8" cm="1">
        <f t="array" aca="1" ref="O3149" ca="1">_FV(A3149,"Volume")</f>
        <v>301252</v>
      </c>
      <c r="P3149" s="7" cm="1">
        <f t="array" aca="1" ref="P3149" ca="1">_FV(A3149,"Volume average",TRUE)</f>
        <v>504077</v>
      </c>
      <c r="Q3149" t="s">
        <v>50</v>
      </c>
      <c r="S3149" t="s">
        <v>2067</v>
      </c>
      <c r="T3149" s="25" cm="1">
        <f t="array" aca="1" ref="T3149" ca="1">_FV(A3149,"Expense ratio",TRUE)</f>
        <v>2E-3</v>
      </c>
      <c r="U3149" s="24" cm="1">
        <f t="array" aca="1" ref="U3149" ca="1">_FV(A3149,"Market cap",TRUE)</f>
        <v>19177423349.849998</v>
      </c>
      <c r="V3149" s="4">
        <v>19177525248</v>
      </c>
      <c r="W3149" s="4">
        <v>19177525248</v>
      </c>
      <c r="Y3149" t="s">
        <v>8420</v>
      </c>
      <c r="Z3149" s="5">
        <v>293.3057</v>
      </c>
      <c r="AA3149" s="5">
        <v>26.669277000000001</v>
      </c>
      <c r="AB3149" s="5">
        <v>9.7000000000000003E-3</v>
      </c>
      <c r="AC3149" s="4">
        <v>472203</v>
      </c>
      <c r="AE3149" s="5">
        <v>2.3845006818713039</v>
      </c>
      <c r="AF3149" s="5">
        <v>15.421869192757759</v>
      </c>
      <c r="AH3149" s="17">
        <v>39000000</v>
      </c>
      <c r="AI3149" s="4">
        <v>472203</v>
      </c>
      <c r="AJ3149" s="5">
        <v>138520750.05000001</v>
      </c>
      <c r="AL3149" s="5">
        <v>300.35000000000002</v>
      </c>
      <c r="AM3149" s="5">
        <v>232.57</v>
      </c>
      <c r="AN3149" t="s">
        <v>82</v>
      </c>
      <c r="AO3149" t="str" cm="1">
        <f t="array" aca="1" ref="AO3149" ca="1">_FV(A3149,"Currency")</f>
        <v>USD</v>
      </c>
      <c r="AP3149" t="str" cm="1">
        <f t="array" aca="1" ref="AP3149" ca="1">_FV(A3149,"Exchange")</f>
        <v>NYSE Arca</v>
      </c>
      <c r="AQ3149" s="6" t="str" cm="1">
        <f t="array" aca="1" ref="AQ3149" ca="1">_FV(A3149,"Exchange abbreviation",TRUE)</f>
        <v>ARCX</v>
      </c>
      <c r="AR3149" t="str" cm="1">
        <f t="array" aca="1" ref="AR3149" ca="1">_FV(A3149,"Instrument type",TRUE)</f>
        <v>ETF</v>
      </c>
    </row>
    <row r="3150" spans="1:44" ht="18.75" customHeight="1" x14ac:dyDescent="0.25">
      <c r="A3150" t="e" vm="3162">
        <v>#VALUE!</v>
      </c>
      <c r="B3150" t="s">
        <v>8421</v>
      </c>
      <c r="C3150" t="s">
        <v>8422</v>
      </c>
      <c r="D3150" s="31" cm="1">
        <f t="array" aca="1" ref="D3150" ca="1">_FV(A3150,"Last trade time",TRUE)</f>
        <v>45824.84027780078</v>
      </c>
      <c r="E3150" s="23" cm="1">
        <f t="array" aca="1" ref="E3150" ca="1">_FV(A3150,"Price")</f>
        <v>27.0244</v>
      </c>
      <c r="F3150" s="27" cm="1">
        <f t="array" aca="1" ref="F3150" ca="1">_FV(A3150,"Change (%)",TRUE)</f>
        <v>1.3455999999999999E-2</v>
      </c>
      <c r="G3150" s="26" cm="1">
        <f t="array" aca="1" ref="G3150" ca="1">_FV(A3150,"Change")</f>
        <v>0.35880000000000001</v>
      </c>
      <c r="H3150" s="23" cm="1">
        <f t="array" aca="1" ref="H3150" ca="1">_FV(A3150,"Open")</f>
        <v>27.01</v>
      </c>
      <c r="I3150" s="23" cm="1">
        <f t="array" aca="1" ref="I3150" ca="1">_FV(A3150,"Low")</f>
        <v>27.01</v>
      </c>
      <c r="J3150" s="23" cm="1">
        <f t="array" aca="1" ref="J3150" ca="1">_FV(A3150,"High")</f>
        <v>27.0244</v>
      </c>
      <c r="K3150" s="23" cm="1">
        <f t="array" aca="1" ref="K3150" ca="1">_FV(A3150,"Previous close",TRUE)</f>
        <v>26.665600000000001</v>
      </c>
      <c r="L3150" s="26"/>
      <c r="M3150" s="23" cm="1">
        <f t="array" aca="1" ref="M3150" ca="1">_FV(A3150,"52 week low",TRUE)</f>
        <v>22.591200000000001</v>
      </c>
      <c r="N3150" s="23" cm="1">
        <f t="array" aca="1" ref="N3150" ca="1">_FV(A3150,"52 week high",TRUE)</f>
        <v>28.38</v>
      </c>
      <c r="O3150" s="8" cm="1">
        <f t="array" aca="1" ref="O3150" ca="1">_FV(A3150,"Volume")</f>
        <v>720</v>
      </c>
      <c r="P3150" s="7" cm="1">
        <f t="array" aca="1" ref="P3150" ca="1">_FV(A3150,"Volume average",TRUE)</f>
        <v>10393</v>
      </c>
      <c r="Q3150" t="s">
        <v>3737</v>
      </c>
      <c r="T3150" s="25" cm="1">
        <f t="array" aca="1" ref="T3150" ca="1">_FV(A3150,"Expense ratio",TRUE)</f>
        <v>2E-3</v>
      </c>
      <c r="U3150" s="24" cm="1">
        <f t="array" aca="1" ref="U3150" ca="1">_FV(A3150,"Market cap",TRUE)</f>
        <v>23864431.25</v>
      </c>
      <c r="V3150" s="16"/>
      <c r="W3150" s="16"/>
      <c r="Z3150" s="18"/>
      <c r="AC3150" s="21">
        <v>10396</v>
      </c>
      <c r="AE3150" s="18"/>
      <c r="AI3150" s="21"/>
      <c r="AJ3150" s="18"/>
      <c r="AL3150" s="18"/>
      <c r="AM3150" s="18"/>
      <c r="AN3150" t="s">
        <v>73</v>
      </c>
      <c r="AO3150" t="str" cm="1">
        <f t="array" aca="1" ref="AO3150" ca="1">_FV(A3150,"Currency")</f>
        <v>USD</v>
      </c>
      <c r="AP3150" t="str" cm="1">
        <f t="array" aca="1" ref="AP3150" ca="1">_FV(A3150,"Exchange")</f>
        <v>NYSE Arca</v>
      </c>
      <c r="AQ3150" s="6" t="str" cm="1">
        <f t="array" aca="1" ref="AQ3150" ca="1">_FV(A3150,"Exchange abbreviation",TRUE)</f>
        <v>ARCX</v>
      </c>
      <c r="AR3150" t="str" cm="1">
        <f t="array" aca="1" ref="AR3150" ca="1">_FV(A3150,"Instrument type",TRUE)</f>
        <v>ETF</v>
      </c>
    </row>
    <row r="3151" spans="1:44" ht="18.75" customHeight="1" x14ac:dyDescent="0.25">
      <c r="A3151" t="e" vm="3163">
        <v>#VALUE!</v>
      </c>
      <c r="B3151" t="s">
        <v>8423</v>
      </c>
      <c r="C3151" t="s">
        <v>8424</v>
      </c>
      <c r="D3151" s="31" cm="1">
        <f t="array" aca="1" ref="D3151" ca="1">_FV(A3151,"Last trade time",TRUE)</f>
        <v>45824.863778286715</v>
      </c>
      <c r="E3151" s="23" cm="1">
        <f t="array" aca="1" ref="E3151" ca="1">_FV(A3151,"Price")</f>
        <v>238.4</v>
      </c>
      <c r="F3151" s="27" cm="1">
        <f t="array" aca="1" ref="F3151" ca="1">_FV(A3151,"Change (%)",TRUE)</f>
        <v>1.2666999999999999E-2</v>
      </c>
      <c r="G3151" s="26" cm="1">
        <f t="array" aca="1" ref="G3151" ca="1">_FV(A3151,"Change")</f>
        <v>2.9820000000000002</v>
      </c>
      <c r="H3151" s="23" cm="1">
        <f t="array" aca="1" ref="H3151" ca="1">_FV(A3151,"Open")</f>
        <v>236.98</v>
      </c>
      <c r="I3151" s="23" cm="1">
        <f t="array" aca="1" ref="I3151" ca="1">_FV(A3151,"Low")</f>
        <v>236.87</v>
      </c>
      <c r="J3151" s="23" cm="1">
        <f t="array" aca="1" ref="J3151" ca="1">_FV(A3151,"High")</f>
        <v>238.89</v>
      </c>
      <c r="K3151" s="23" cm="1">
        <f t="array" aca="1" ref="K3151" ca="1">_FV(A3151,"Previous close",TRUE)</f>
        <v>235.41800000000001</v>
      </c>
      <c r="L3151" s="26"/>
      <c r="M3151" s="23" cm="1">
        <f t="array" aca="1" ref="M3151" ca="1">_FV(A3151,"52 week low",TRUE)</f>
        <v>180.6525</v>
      </c>
      <c r="N3151" s="23" cm="1">
        <f t="array" aca="1" ref="N3151" ca="1">_FV(A3151,"52 week high",TRUE)</f>
        <v>245.04</v>
      </c>
      <c r="O3151" s="8" cm="1">
        <f t="array" aca="1" ref="O3151" ca="1">_FV(A3151,"Volume")</f>
        <v>199905</v>
      </c>
      <c r="P3151" s="7" cm="1">
        <f t="array" aca="1" ref="P3151" ca="1">_FV(A3151,"Volume average",TRUE)</f>
        <v>271173</v>
      </c>
      <c r="Q3151" t="s">
        <v>449</v>
      </c>
      <c r="T3151" s="25" cm="1">
        <f t="array" aca="1" ref="T3151" ca="1">_FV(A3151,"Expense ratio",TRUE)</f>
        <v>2E-3</v>
      </c>
      <c r="U3151" s="24" cm="1">
        <f t="array" aca="1" ref="U3151" ca="1">_FV(A3151,"Market cap",TRUE)</f>
        <v>13121251177.280001</v>
      </c>
      <c r="V3151" s="16"/>
      <c r="W3151" s="16"/>
      <c r="Z3151" s="18"/>
      <c r="AA3151" s="20"/>
      <c r="AB3151" s="20"/>
      <c r="AC3151" s="21">
        <v>278559</v>
      </c>
      <c r="AE3151" s="18"/>
      <c r="AF3151" s="20"/>
      <c r="AI3151" s="21"/>
      <c r="AJ3151" s="18"/>
      <c r="AL3151" s="18"/>
      <c r="AM3151" s="18"/>
      <c r="AN3151" t="s">
        <v>73</v>
      </c>
      <c r="AO3151" t="str" cm="1">
        <f t="array" aca="1" ref="AO3151" ca="1">_FV(A3151,"Currency")</f>
        <v>USD</v>
      </c>
      <c r="AP3151" t="str" cm="1">
        <f t="array" aca="1" ref="AP3151" ca="1">_FV(A3151,"Exchange")</f>
        <v>NYSE Arca</v>
      </c>
      <c r="AQ3151" s="6" t="str" cm="1">
        <f t="array" aca="1" ref="AQ3151" ca="1">_FV(A3151,"Exchange abbreviation",TRUE)</f>
        <v>ARCX</v>
      </c>
      <c r="AR3151" t="str" cm="1">
        <f t="array" aca="1" ref="AR3151" ca="1">_FV(A3151,"Instrument type",TRUE)</f>
        <v>ETF</v>
      </c>
    </row>
    <row r="3152" spans="1:44" ht="18.75" customHeight="1" x14ac:dyDescent="0.25">
      <c r="A3152" t="e" vm="3164">
        <v>#VALUE!</v>
      </c>
      <c r="B3152" t="s">
        <v>8425</v>
      </c>
      <c r="C3152" t="s">
        <v>8426</v>
      </c>
      <c r="D3152" s="31" cm="1">
        <f t="array" aca="1" ref="D3152" ca="1">_FV(A3152,"Last trade time",TRUE)</f>
        <v>45824.917822858595</v>
      </c>
      <c r="E3152" s="23" cm="1">
        <f t="array" aca="1" ref="E3152" ca="1">_FV(A3152,"Price")</f>
        <v>26.43</v>
      </c>
      <c r="F3152" s="27" cm="1">
        <f t="array" aca="1" ref="F3152" ca="1">_FV(A3152,"Change (%)",TRUE)</f>
        <v>1.0707E-2</v>
      </c>
      <c r="G3152" s="26" cm="1">
        <f t="array" aca="1" ref="G3152" ca="1">_FV(A3152,"Change")</f>
        <v>0.28000000000000003</v>
      </c>
      <c r="H3152" s="23" cm="1">
        <f t="array" aca="1" ref="H3152" ca="1">_FV(A3152,"Open")</f>
        <v>26.33</v>
      </c>
      <c r="I3152" s="23" cm="1">
        <f t="array" aca="1" ref="I3152" ca="1">_FV(A3152,"Low")</f>
        <v>26.33</v>
      </c>
      <c r="J3152" s="23" cm="1">
        <f t="array" aca="1" ref="J3152" ca="1">_FV(A3152,"High")</f>
        <v>26.52</v>
      </c>
      <c r="K3152" s="23" cm="1">
        <f t="array" aca="1" ref="K3152" ca="1">_FV(A3152,"Previous close",TRUE)</f>
        <v>26.15</v>
      </c>
      <c r="L3152" s="26"/>
      <c r="M3152" s="23" cm="1">
        <f t="array" aca="1" ref="M3152" ca="1">_FV(A3152,"52 week low",TRUE)</f>
        <v>20.39</v>
      </c>
      <c r="N3152" s="23" cm="1">
        <f t="array" aca="1" ref="N3152" ca="1">_FV(A3152,"52 week high",TRUE)</f>
        <v>27.039899999999999</v>
      </c>
      <c r="O3152" s="8" cm="1">
        <f t="array" aca="1" ref="O3152" ca="1">_FV(A3152,"Volume")</f>
        <v>121177</v>
      </c>
      <c r="P3152" s="7" cm="1">
        <f t="array" aca="1" ref="P3152" ca="1">_FV(A3152,"Volume average",TRUE)</f>
        <v>195165</v>
      </c>
      <c r="Q3152" t="s">
        <v>50</v>
      </c>
      <c r="S3152" t="s">
        <v>2067</v>
      </c>
      <c r="T3152" s="25" cm="1">
        <f t="array" aca="1" ref="T3152" ca="1">_FV(A3152,"Expense ratio",TRUE)</f>
        <v>2E-3</v>
      </c>
      <c r="U3152" s="24" cm="1">
        <f t="array" aca="1" ref="U3152" ca="1">_FV(A3152,"Market cap",TRUE)</f>
        <v>218844454.97</v>
      </c>
      <c r="V3152" s="4">
        <v>218844448</v>
      </c>
      <c r="W3152" s="4">
        <v>218844448</v>
      </c>
      <c r="Y3152" t="s">
        <v>4293</v>
      </c>
      <c r="Z3152" s="5">
        <v>26.203510000000001</v>
      </c>
      <c r="AA3152" s="5">
        <v>30.109459999999999</v>
      </c>
      <c r="AB3152" s="20"/>
      <c r="AC3152" s="4">
        <v>311220</v>
      </c>
      <c r="AE3152" s="5">
        <v>1.1828768954751161</v>
      </c>
      <c r="AF3152" s="20"/>
      <c r="AI3152" s="4">
        <v>311220</v>
      </c>
      <c r="AJ3152" s="5">
        <v>8147739.5999999996</v>
      </c>
      <c r="AL3152" s="5">
        <v>27.04</v>
      </c>
      <c r="AM3152" s="5">
        <v>20.39</v>
      </c>
      <c r="AN3152" t="s">
        <v>90</v>
      </c>
      <c r="AO3152" t="str" cm="1">
        <f t="array" aca="1" ref="AO3152" ca="1">_FV(A3152,"Currency")</f>
        <v>USD</v>
      </c>
      <c r="AP3152" t="str" cm="1">
        <f t="array" aca="1" ref="AP3152" ca="1">_FV(A3152,"Exchange")</f>
        <v>NYSE Arca</v>
      </c>
      <c r="AQ3152" s="6" t="str" cm="1">
        <f t="array" aca="1" ref="AQ3152" ca="1">_FV(A3152,"Exchange abbreviation",TRUE)</f>
        <v>ARCX</v>
      </c>
      <c r="AR3152" t="str" cm="1">
        <f t="array" aca="1" ref="AR3152" ca="1">_FV(A3152,"Instrument type",TRUE)</f>
        <v>ETF</v>
      </c>
    </row>
    <row r="3153" spans="1:44" ht="18.75" customHeight="1" x14ac:dyDescent="0.25">
      <c r="A3153" t="e" vm="3165">
        <v>#VALUE!</v>
      </c>
      <c r="B3153" t="s">
        <v>8427</v>
      </c>
      <c r="C3153" t="s">
        <v>8428</v>
      </c>
      <c r="D3153" s="31" cm="1">
        <f t="array" aca="1" ref="D3153" ca="1">_FV(A3153,"Last trade time",TRUE)</f>
        <v>45824.84027780078</v>
      </c>
      <c r="E3153" s="23" cm="1">
        <f t="array" aca="1" ref="E3153" ca="1">_FV(A3153,"Price")</f>
        <v>46.95</v>
      </c>
      <c r="F3153" s="27" cm="1">
        <f t="array" aca="1" ref="F3153" ca="1">_FV(A3153,"Change (%)",TRUE)</f>
        <v>8.4200000000000004E-3</v>
      </c>
      <c r="G3153" s="26" cm="1">
        <f t="array" aca="1" ref="G3153" ca="1">_FV(A3153,"Change")</f>
        <v>0.39200000000000002</v>
      </c>
      <c r="H3153" s="23" cm="1">
        <f t="array" aca="1" ref="H3153" ca="1">_FV(A3153,"Open")</f>
        <v>47.2</v>
      </c>
      <c r="I3153" s="23" cm="1">
        <f t="array" aca="1" ref="I3153" ca="1">_FV(A3153,"Low")</f>
        <v>46.92</v>
      </c>
      <c r="J3153" s="23" cm="1">
        <f t="array" aca="1" ref="J3153" ca="1">_FV(A3153,"High")</f>
        <v>47.2</v>
      </c>
      <c r="K3153" s="23" cm="1">
        <f t="array" aca="1" ref="K3153" ca="1">_FV(A3153,"Previous close",TRUE)</f>
        <v>46.558</v>
      </c>
      <c r="L3153" s="26"/>
      <c r="M3153" s="23" cm="1">
        <f t="array" aca="1" ref="M3153" ca="1">_FV(A3153,"52 week low",TRUE)</f>
        <v>37.655000000000001</v>
      </c>
      <c r="N3153" s="23" cm="1">
        <f t="array" aca="1" ref="N3153" ca="1">_FV(A3153,"52 week high",TRUE)</f>
        <v>47.58</v>
      </c>
      <c r="O3153" s="8" cm="1">
        <f t="array" aca="1" ref="O3153" ca="1">_FV(A3153,"Volume")</f>
        <v>17469</v>
      </c>
      <c r="P3153" s="7" cm="1">
        <f t="array" aca="1" ref="P3153" ca="1">_FV(A3153,"Volume average",TRUE)</f>
        <v>14788</v>
      </c>
      <c r="Q3153" t="s">
        <v>1096</v>
      </c>
      <c r="S3153" t="s">
        <v>2067</v>
      </c>
      <c r="T3153" s="25" cm="1">
        <f t="array" aca="1" ref="T3153" ca="1">_FV(A3153,"Expense ratio",TRUE)</f>
        <v>2E-3</v>
      </c>
      <c r="U3153" s="24" cm="1">
        <f t="array" aca="1" ref="U3153" ca="1">_FV(A3153,"Market cap",TRUE)</f>
        <v>127013952.05</v>
      </c>
      <c r="V3153" s="4">
        <v>127013952</v>
      </c>
      <c r="W3153" s="4">
        <v>127013952</v>
      </c>
      <c r="Y3153" t="s">
        <v>8217</v>
      </c>
      <c r="Z3153" s="5">
        <v>46.988050000000001</v>
      </c>
      <c r="AA3153" s="19">
        <v>18.503900000000002</v>
      </c>
      <c r="AB3153" s="5">
        <v>2.4300002000000001E-2</v>
      </c>
      <c r="AC3153" s="4">
        <v>18036</v>
      </c>
      <c r="AE3153" s="5">
        <v>9.0099891355505122</v>
      </c>
      <c r="AF3153" s="5">
        <v>14.381772166293841</v>
      </c>
      <c r="AI3153" s="4">
        <v>18036</v>
      </c>
      <c r="AJ3153" s="5">
        <v>847673.96400000004</v>
      </c>
      <c r="AL3153" s="5">
        <v>47.39</v>
      </c>
      <c r="AM3153" s="5">
        <v>37.655000000000001</v>
      </c>
      <c r="AN3153" t="s">
        <v>47</v>
      </c>
      <c r="AO3153" t="str" cm="1">
        <f t="array" aca="1" ref="AO3153" ca="1">_FV(A3153,"Currency")</f>
        <v>USD</v>
      </c>
      <c r="AP3153" t="str" cm="1">
        <f t="array" aca="1" ref="AP3153" ca="1">_FV(A3153,"Exchange")</f>
        <v>NYSE Arca</v>
      </c>
      <c r="AQ3153" s="6" t="str" cm="1">
        <f t="array" aca="1" ref="AQ3153" ca="1">_FV(A3153,"Exchange abbreviation",TRUE)</f>
        <v>ARCX</v>
      </c>
      <c r="AR3153" t="str" cm="1">
        <f t="array" aca="1" ref="AR3153" ca="1">_FV(A3153,"Instrument type",TRUE)</f>
        <v>ETF</v>
      </c>
    </row>
    <row r="3154" spans="1:44" ht="18.75" customHeight="1" x14ac:dyDescent="0.25">
      <c r="A3154" t="e" vm="3166">
        <v>#VALUE!</v>
      </c>
      <c r="B3154" t="s">
        <v>8429</v>
      </c>
      <c r="C3154" t="s">
        <v>8430</v>
      </c>
      <c r="D3154" s="31" cm="1">
        <f t="array" aca="1" ref="D3154" ca="1">_FV(A3154,"Last trade time",TRUE)</f>
        <v>45824.840277812502</v>
      </c>
      <c r="E3154" s="23" cm="1">
        <f t="array" aca="1" ref="E3154" ca="1">_FV(A3154,"Price")</f>
        <v>52.62</v>
      </c>
      <c r="F3154" s="27" cm="1">
        <f t="array" aca="1" ref="F3154" ca="1">_FV(A3154,"Change (%)",TRUE)</f>
        <v>1.8779999999999998E-2</v>
      </c>
      <c r="G3154" s="26" cm="1">
        <f t="array" aca="1" ref="G3154" ca="1">_FV(A3154,"Change")</f>
        <v>0.97</v>
      </c>
      <c r="H3154" s="23" cm="1">
        <f t="array" aca="1" ref="H3154" ca="1">_FV(A3154,"Open")</f>
        <v>52.18</v>
      </c>
      <c r="I3154" s="23" cm="1">
        <f t="array" aca="1" ref="I3154" ca="1">_FV(A3154,"Low")</f>
        <v>52.14</v>
      </c>
      <c r="J3154" s="23" cm="1">
        <f t="array" aca="1" ref="J3154" ca="1">_FV(A3154,"High")</f>
        <v>52.74</v>
      </c>
      <c r="K3154" s="23" cm="1">
        <f t="array" aca="1" ref="K3154" ca="1">_FV(A3154,"Previous close",TRUE)</f>
        <v>51.65</v>
      </c>
      <c r="L3154" s="26"/>
      <c r="M3154" s="23" cm="1">
        <f t="array" aca="1" ref="M3154" ca="1">_FV(A3154,"52 week low",TRUE)</f>
        <v>39.630099999999999</v>
      </c>
      <c r="N3154" s="23" cm="1">
        <f t="array" aca="1" ref="N3154" ca="1">_FV(A3154,"52 week high",TRUE)</f>
        <v>55.31</v>
      </c>
      <c r="O3154" s="8" cm="1">
        <f t="array" aca="1" ref="O3154" ca="1">_FV(A3154,"Volume")</f>
        <v>62545</v>
      </c>
      <c r="P3154" s="7" cm="1">
        <f t="array" aca="1" ref="P3154" ca="1">_FV(A3154,"Volume average",TRUE)</f>
        <v>106831</v>
      </c>
      <c r="Q3154" t="s">
        <v>2186</v>
      </c>
      <c r="S3154" t="s">
        <v>2310</v>
      </c>
      <c r="T3154" s="25" cm="1">
        <f t="array" aca="1" ref="T3154" ca="1">_FV(A3154,"Expense ratio",TRUE)</f>
        <v>2E-3</v>
      </c>
      <c r="U3154" s="24" cm="1">
        <f t="array" aca="1" ref="U3154" ca="1">_FV(A3154,"Market cap",TRUE)</f>
        <v>2150566862.1100001</v>
      </c>
      <c r="V3154" s="4">
        <v>2150566912</v>
      </c>
      <c r="W3154" s="4">
        <v>2150566912</v>
      </c>
      <c r="Y3154" t="s">
        <v>6279</v>
      </c>
      <c r="Z3154" s="5">
        <v>52.230580000000003</v>
      </c>
      <c r="AA3154" s="19">
        <v>22.33165</v>
      </c>
      <c r="AB3154" s="19">
        <v>1.12E-2</v>
      </c>
      <c r="AC3154" s="4">
        <v>131595</v>
      </c>
      <c r="AE3154" s="5">
        <v>3.443370487420983</v>
      </c>
      <c r="AF3154" s="19">
        <v>13.01814269755439</v>
      </c>
      <c r="AI3154" s="4">
        <v>131595</v>
      </c>
      <c r="AJ3154" s="5">
        <v>6867943.0499999998</v>
      </c>
      <c r="AL3154" s="5">
        <v>55.31</v>
      </c>
      <c r="AM3154" s="5">
        <v>39.630000000000003</v>
      </c>
      <c r="AN3154" t="s">
        <v>90</v>
      </c>
      <c r="AO3154" t="str" cm="1">
        <f t="array" aca="1" ref="AO3154" ca="1">_FV(A3154,"Currency")</f>
        <v>USD</v>
      </c>
      <c r="AP3154" t="str" cm="1">
        <f t="array" aca="1" ref="AP3154" ca="1">_FV(A3154,"Exchange")</f>
        <v>NYSE Arca</v>
      </c>
      <c r="AQ3154" s="6" t="str" cm="1">
        <f t="array" aca="1" ref="AQ3154" ca="1">_FV(A3154,"Exchange abbreviation",TRUE)</f>
        <v>ARCX</v>
      </c>
      <c r="AR3154" t="str" cm="1">
        <f t="array" aca="1" ref="AR3154" ca="1">_FV(A3154,"Instrument type",TRUE)</f>
        <v>ETF</v>
      </c>
    </row>
    <row r="3155" spans="1:44" ht="18.75" customHeight="1" x14ac:dyDescent="0.25">
      <c r="A3155" t="e" vm="3167">
        <v>#VALUE!</v>
      </c>
      <c r="B3155" t="s">
        <v>8431</v>
      </c>
      <c r="C3155" t="s">
        <v>8432</v>
      </c>
      <c r="D3155" s="31" cm="1">
        <f t="array" aca="1" ref="D3155" ca="1">_FV(A3155,"Last trade time",TRUE)</f>
        <v>45824.84027780078</v>
      </c>
      <c r="E3155" s="23" cm="1">
        <f t="array" aca="1" ref="E3155" ca="1">_FV(A3155,"Price")</f>
        <v>64.430000000000007</v>
      </c>
      <c r="F3155" s="27" cm="1">
        <f t="array" aca="1" ref="F3155" ca="1">_FV(A3155,"Change (%)",TRUE)</f>
        <v>1.2891E-2</v>
      </c>
      <c r="G3155" s="26" cm="1">
        <f t="array" aca="1" ref="G3155" ca="1">_FV(A3155,"Change")</f>
        <v>0.82</v>
      </c>
      <c r="H3155" s="23" cm="1">
        <f t="array" aca="1" ref="H3155" ca="1">_FV(A3155,"Open")</f>
        <v>64.16</v>
      </c>
      <c r="I3155" s="23" cm="1">
        <f t="array" aca="1" ref="I3155" ca="1">_FV(A3155,"Low")</f>
        <v>64.16</v>
      </c>
      <c r="J3155" s="23" cm="1">
        <f t="array" aca="1" ref="J3155" ca="1">_FV(A3155,"High")</f>
        <v>64.55</v>
      </c>
      <c r="K3155" s="23" cm="1">
        <f t="array" aca="1" ref="K3155" ca="1">_FV(A3155,"Previous close",TRUE)</f>
        <v>63.61</v>
      </c>
      <c r="L3155" s="26"/>
      <c r="M3155" s="23" cm="1">
        <f t="array" aca="1" ref="M3155" ca="1">_FV(A3155,"52 week low",TRUE)</f>
        <v>52.42</v>
      </c>
      <c r="N3155" s="23" cm="1">
        <f t="array" aca="1" ref="N3155" ca="1">_FV(A3155,"52 week high",TRUE)</f>
        <v>71.739999999999995</v>
      </c>
      <c r="O3155" s="8" cm="1">
        <f t="array" aca="1" ref="O3155" ca="1">_FV(A3155,"Volume")</f>
        <v>10128</v>
      </c>
      <c r="P3155" s="7" cm="1">
        <f t="array" aca="1" ref="P3155" ca="1">_FV(A3155,"Volume average",TRUE)</f>
        <v>23053</v>
      </c>
      <c r="Q3155" t="s">
        <v>143</v>
      </c>
      <c r="R3155" t="s">
        <v>155</v>
      </c>
      <c r="T3155" s="25" cm="1">
        <f t="array" aca="1" ref="T3155" ca="1">_FV(A3155,"Expense ratio",TRUE)</f>
        <v>2E-3</v>
      </c>
      <c r="U3155" s="24" cm="1">
        <f t="array" aca="1" ref="U3155" ca="1">_FV(A3155,"Market cap",TRUE)</f>
        <v>186631334.31</v>
      </c>
      <c r="V3155" s="16"/>
      <c r="W3155" s="16"/>
      <c r="X3155" t="s">
        <v>8433</v>
      </c>
      <c r="Z3155" s="18"/>
      <c r="AA3155" s="20"/>
      <c r="AB3155" s="20"/>
      <c r="AC3155" s="21">
        <v>22269</v>
      </c>
      <c r="AE3155" s="18"/>
      <c r="AI3155" s="21"/>
      <c r="AJ3155" s="18"/>
      <c r="AL3155" s="18"/>
      <c r="AM3155" s="18"/>
      <c r="AN3155" t="s">
        <v>73</v>
      </c>
      <c r="AO3155" t="str" cm="1">
        <f t="array" aca="1" ref="AO3155" ca="1">_FV(A3155,"Currency")</f>
        <v>USD</v>
      </c>
      <c r="AP3155" t="str" cm="1">
        <f t="array" aca="1" ref="AP3155" ca="1">_FV(A3155,"Exchange")</f>
        <v>NYSE Arca</v>
      </c>
      <c r="AQ3155" s="6" t="str" cm="1">
        <f t="array" aca="1" ref="AQ3155" ca="1">_FV(A3155,"Exchange abbreviation",TRUE)</f>
        <v>ARCX</v>
      </c>
      <c r="AR3155" t="str" cm="1">
        <f t="array" aca="1" ref="AR3155" ca="1">_FV(A3155,"Instrument type",TRUE)</f>
        <v>ETF</v>
      </c>
    </row>
    <row r="3156" spans="1:44" ht="18.75" customHeight="1" x14ac:dyDescent="0.25">
      <c r="A3156" t="e" vm="3168">
        <v>#VALUE!</v>
      </c>
      <c r="B3156" t="s">
        <v>8434</v>
      </c>
      <c r="C3156" t="s">
        <v>8435</v>
      </c>
      <c r="D3156" s="31" cm="1">
        <f t="array" aca="1" ref="D3156" ca="1">_FV(A3156,"Last trade time",TRUE)</f>
        <v>45824.840277812502</v>
      </c>
      <c r="E3156" s="23" cm="1">
        <f t="array" aca="1" ref="E3156" ca="1">_FV(A3156,"Price")</f>
        <v>121.4783</v>
      </c>
      <c r="F3156" s="27" cm="1">
        <f t="array" aca="1" ref="F3156" ca="1">_FV(A3156,"Change (%)",TRUE)</f>
        <v>1.0767000000000001E-2</v>
      </c>
      <c r="G3156" s="26" cm="1">
        <f t="array" aca="1" ref="G3156" ca="1">_FV(A3156,"Change")</f>
        <v>1.294</v>
      </c>
      <c r="H3156" s="23" cm="1">
        <f t="array" aca="1" ref="H3156" ca="1">_FV(A3156,"Open")</f>
        <v>120.88</v>
      </c>
      <c r="I3156" s="23" cm="1">
        <f t="array" aca="1" ref="I3156" ca="1">_FV(A3156,"Low")</f>
        <v>120.88</v>
      </c>
      <c r="J3156" s="23" cm="1">
        <f t="array" aca="1" ref="J3156" ca="1">_FV(A3156,"High")</f>
        <v>121.82</v>
      </c>
      <c r="K3156" s="23" cm="1">
        <f t="array" aca="1" ref="K3156" ca="1">_FV(A3156,"Previous close",TRUE)</f>
        <v>120.18429999999999</v>
      </c>
      <c r="L3156" s="26"/>
      <c r="M3156" s="23" cm="1">
        <f t="array" aca="1" ref="M3156" ca="1">_FV(A3156,"52 week low",TRUE)</f>
        <v>98.95</v>
      </c>
      <c r="N3156" s="23" cm="1">
        <f t="array" aca="1" ref="N3156" ca="1">_FV(A3156,"52 week high",TRUE)</f>
        <v>123.455</v>
      </c>
      <c r="O3156" s="8" cm="1">
        <f t="array" aca="1" ref="O3156" ca="1">_FV(A3156,"Volume")</f>
        <v>4166</v>
      </c>
      <c r="P3156" s="7" cm="1">
        <f t="array" aca="1" ref="P3156" ca="1">_FV(A3156,"Volume average",TRUE)</f>
        <v>4694</v>
      </c>
      <c r="Q3156" t="s">
        <v>50</v>
      </c>
      <c r="S3156" t="s">
        <v>2310</v>
      </c>
      <c r="T3156" s="25" cm="1">
        <f t="array" aca="1" ref="T3156" ca="1">_FV(A3156,"Expense ratio",TRUE)</f>
        <v>2E-3</v>
      </c>
      <c r="U3156" s="24" cm="1">
        <f t="array" aca="1" ref="U3156" ca="1">_FV(A3156,"Market cap",TRUE)</f>
        <v>252743737.53</v>
      </c>
      <c r="V3156" s="4">
        <v>252743744</v>
      </c>
      <c r="W3156" s="4">
        <v>252743744</v>
      </c>
      <c r="Y3156" t="s">
        <v>8436</v>
      </c>
      <c r="Z3156" s="5">
        <v>121.85569</v>
      </c>
      <c r="AA3156" s="5">
        <v>24.206351999999999</v>
      </c>
      <c r="AB3156" s="5">
        <v>1.15E-2</v>
      </c>
      <c r="AC3156" s="4">
        <v>4328</v>
      </c>
      <c r="AE3156" s="5">
        <v>5.8334721209422957</v>
      </c>
      <c r="AF3156" s="5">
        <v>15.77943204886412</v>
      </c>
      <c r="AI3156" s="4">
        <v>4328</v>
      </c>
      <c r="AJ3156" s="5">
        <v>527620.85360000003</v>
      </c>
      <c r="AL3156" s="5">
        <v>123.455</v>
      </c>
      <c r="AM3156" s="5">
        <v>98.95</v>
      </c>
      <c r="AN3156" t="s">
        <v>47</v>
      </c>
      <c r="AO3156" t="str" cm="1">
        <f t="array" aca="1" ref="AO3156" ca="1">_FV(A3156,"Currency")</f>
        <v>USD</v>
      </c>
      <c r="AP3156" t="str" cm="1">
        <f t="array" aca="1" ref="AP3156" ca="1">_FV(A3156,"Exchange")</f>
        <v>NYSE Arca</v>
      </c>
      <c r="AQ3156" s="6" t="str" cm="1">
        <f t="array" aca="1" ref="AQ3156" ca="1">_FV(A3156,"Exchange abbreviation",TRUE)</f>
        <v>ARCX</v>
      </c>
      <c r="AR3156" t="str" cm="1">
        <f t="array" aca="1" ref="AR3156" ca="1">_FV(A3156,"Instrument type",TRUE)</f>
        <v>ETF</v>
      </c>
    </row>
    <row r="3157" spans="1:44" ht="18.75" customHeight="1" x14ac:dyDescent="0.25">
      <c r="A3157" t="e" vm="3169">
        <v>#VALUE!</v>
      </c>
      <c r="B3157" t="s">
        <v>8437</v>
      </c>
      <c r="C3157" t="s">
        <v>8438</v>
      </c>
      <c r="D3157" s="31" cm="1">
        <f t="array" aca="1" ref="D3157" ca="1">_FV(A3157,"Last trade time",TRUE)</f>
        <v>45824.840277823438</v>
      </c>
      <c r="E3157" s="23" cm="1">
        <f t="array" aca="1" ref="E3157" ca="1">_FV(A3157,"Price")</f>
        <v>206.0883</v>
      </c>
      <c r="F3157" s="27" cm="1">
        <f t="array" aca="1" ref="F3157" ca="1">_FV(A3157,"Change (%)",TRUE)</f>
        <v>9.2280000000000001E-3</v>
      </c>
      <c r="G3157" s="26" cm="1">
        <f t="array" aca="1" ref="G3157" ca="1">_FV(A3157,"Change")</f>
        <v>1.8843000000000001</v>
      </c>
      <c r="H3157" s="23" cm="1">
        <f t="array" aca="1" ref="H3157" ca="1">_FV(A3157,"Open")</f>
        <v>205.74</v>
      </c>
      <c r="I3157" s="23" cm="1">
        <f t="array" aca="1" ref="I3157" ca="1">_FV(A3157,"Low")</f>
        <v>205.74</v>
      </c>
      <c r="J3157" s="23" cm="1">
        <f t="array" aca="1" ref="J3157" ca="1">_FV(A3157,"High")</f>
        <v>207</v>
      </c>
      <c r="K3157" s="23" cm="1">
        <f t="array" aca="1" ref="K3157" ca="1">_FV(A3157,"Previous close",TRUE)</f>
        <v>204.20400000000001</v>
      </c>
      <c r="L3157" s="26"/>
      <c r="M3157" s="23" cm="1">
        <f t="array" aca="1" ref="M3157" ca="1">_FV(A3157,"52 week low",TRUE)</f>
        <v>166.7542</v>
      </c>
      <c r="N3157" s="23" cm="1">
        <f t="array" aca="1" ref="N3157" ca="1">_FV(A3157,"52 week high",TRUE)</f>
        <v>208.74529999999999</v>
      </c>
      <c r="O3157" s="8" cm="1">
        <f t="array" aca="1" ref="O3157" ca="1">_FV(A3157,"Volume")</f>
        <v>7318</v>
      </c>
      <c r="P3157" s="7" cm="1">
        <f t="array" aca="1" ref="P3157" ca="1">_FV(A3157,"Volume average",TRUE)</f>
        <v>10168</v>
      </c>
      <c r="Q3157" t="s">
        <v>1096</v>
      </c>
      <c r="S3157" t="s">
        <v>2067</v>
      </c>
      <c r="T3157" s="25" cm="1">
        <f t="array" aca="1" ref="T3157" ca="1">_FV(A3157,"Expense ratio",TRUE)</f>
        <v>2E-3</v>
      </c>
      <c r="U3157" s="24" cm="1">
        <f t="array" aca="1" ref="U3157" ca="1">_FV(A3157,"Market cap",TRUE)</f>
        <v>987547379.12</v>
      </c>
      <c r="V3157" s="4">
        <v>987547392</v>
      </c>
      <c r="W3157" s="4">
        <v>987547392</v>
      </c>
      <c r="Y3157" t="s">
        <v>8439</v>
      </c>
      <c r="Z3157" s="5">
        <v>206.93373</v>
      </c>
      <c r="AA3157" s="5">
        <v>20.980634999999999</v>
      </c>
      <c r="AB3157" s="19">
        <v>1.84E-2</v>
      </c>
      <c r="AC3157" s="4">
        <v>10539</v>
      </c>
      <c r="AE3157" s="5">
        <v>7.2093656673956508</v>
      </c>
      <c r="AF3157" s="19">
        <v>15.353858891489351</v>
      </c>
      <c r="AI3157" s="4">
        <v>10539</v>
      </c>
      <c r="AJ3157" s="5">
        <v>2180435.8418999999</v>
      </c>
      <c r="AL3157" s="5">
        <v>207.61</v>
      </c>
      <c r="AM3157" s="5">
        <v>166.75399999999999</v>
      </c>
      <c r="AN3157" t="s">
        <v>90</v>
      </c>
      <c r="AO3157" t="str" cm="1">
        <f t="array" aca="1" ref="AO3157" ca="1">_FV(A3157,"Currency")</f>
        <v>USD</v>
      </c>
      <c r="AP3157" t="str" cm="1">
        <f t="array" aca="1" ref="AP3157" ca="1">_FV(A3157,"Exchange")</f>
        <v>NYSE Arca</v>
      </c>
      <c r="AQ3157" s="6" t="str" cm="1">
        <f t="array" aca="1" ref="AQ3157" ca="1">_FV(A3157,"Exchange abbreviation",TRUE)</f>
        <v>ARCX</v>
      </c>
      <c r="AR3157" t="str" cm="1">
        <f t="array" aca="1" ref="AR3157" ca="1">_FV(A3157,"Instrument type",TRUE)</f>
        <v>ETF</v>
      </c>
    </row>
    <row r="3158" spans="1:44" ht="18.75" customHeight="1" x14ac:dyDescent="0.25">
      <c r="A3158" t="e" vm="3170">
        <v>#VALUE!</v>
      </c>
      <c r="B3158" t="s">
        <v>8440</v>
      </c>
      <c r="C3158" t="s">
        <v>8441</v>
      </c>
      <c r="D3158" s="31" cm="1">
        <f t="array" aca="1" ref="D3158" ca="1">_FV(A3158,"Last trade time",TRUE)</f>
        <v>45824.840277812502</v>
      </c>
      <c r="E3158" s="23" cm="1">
        <f t="array" aca="1" ref="E3158" ca="1">_FV(A3158,"Price")</f>
        <v>29.55</v>
      </c>
      <c r="F3158" s="27" cm="1">
        <f t="array" aca="1" ref="F3158" ca="1">_FV(A3158,"Change (%)",TRUE)</f>
        <v>5.1019999999999998E-3</v>
      </c>
      <c r="G3158" s="26" cm="1">
        <f t="array" aca="1" ref="G3158" ca="1">_FV(A3158,"Change")</f>
        <v>0.15</v>
      </c>
      <c r="H3158" s="23" cm="1">
        <f t="array" aca="1" ref="H3158" ca="1">_FV(A3158,"Open")</f>
        <v>29.54</v>
      </c>
      <c r="I3158" s="23" cm="1">
        <f t="array" aca="1" ref="I3158" ca="1">_FV(A3158,"Low")</f>
        <v>29.48</v>
      </c>
      <c r="J3158" s="23" cm="1">
        <f t="array" aca="1" ref="J3158" ca="1">_FV(A3158,"High")</f>
        <v>29.72</v>
      </c>
      <c r="K3158" s="23" cm="1">
        <f t="array" aca="1" ref="K3158" ca="1">_FV(A3158,"Previous close",TRUE)</f>
        <v>29.4</v>
      </c>
      <c r="L3158" s="26"/>
      <c r="M3158" s="23" cm="1">
        <f t="array" aca="1" ref="M3158" ca="1">_FV(A3158,"52 week low",TRUE)</f>
        <v>24.28</v>
      </c>
      <c r="N3158" s="23" cm="1">
        <f t="array" aca="1" ref="N3158" ca="1">_FV(A3158,"52 week high",TRUE)</f>
        <v>30.08</v>
      </c>
      <c r="O3158" s="8" cm="1">
        <f t="array" aca="1" ref="O3158" ca="1">_FV(A3158,"Volume")</f>
        <v>102369</v>
      </c>
      <c r="P3158" s="7" cm="1">
        <f t="array" aca="1" ref="P3158" ca="1">_FV(A3158,"Volume average",TRUE)</f>
        <v>255645</v>
      </c>
      <c r="Q3158" t="s">
        <v>464</v>
      </c>
      <c r="T3158" s="25" cm="1">
        <f t="array" aca="1" ref="T3158" ca="1">_FV(A3158,"Expense ratio",TRUE)</f>
        <v>2E-3</v>
      </c>
      <c r="U3158" s="24" cm="1">
        <f t="array" aca="1" ref="U3158" ca="1">_FV(A3158,"Market cap",TRUE)</f>
        <v>1018353921.7</v>
      </c>
      <c r="V3158" s="16"/>
      <c r="W3158" s="16"/>
      <c r="Z3158" s="18"/>
      <c r="AC3158" s="21">
        <v>261953</v>
      </c>
      <c r="AE3158" s="18"/>
      <c r="AI3158" s="21"/>
      <c r="AJ3158" s="18"/>
      <c r="AL3158" s="18"/>
      <c r="AM3158" s="18"/>
      <c r="AN3158" t="s">
        <v>73</v>
      </c>
      <c r="AO3158" t="str" cm="1">
        <f t="array" aca="1" ref="AO3158" ca="1">_FV(A3158,"Currency")</f>
        <v>USD</v>
      </c>
      <c r="AP3158" t="str" cm="1">
        <f t="array" aca="1" ref="AP3158" ca="1">_FV(A3158,"Exchange")</f>
        <v>NYSE Arca</v>
      </c>
      <c r="AQ3158" s="6" t="str" cm="1">
        <f t="array" aca="1" ref="AQ3158" ca="1">_FV(A3158,"Exchange abbreviation",TRUE)</f>
        <v>ARCX</v>
      </c>
      <c r="AR3158" t="str" cm="1">
        <f t="array" aca="1" ref="AR3158" ca="1">_FV(A3158,"Instrument type",TRUE)</f>
        <v>ETF</v>
      </c>
    </row>
    <row r="3159" spans="1:44" ht="18.75" customHeight="1" x14ac:dyDescent="0.25">
      <c r="A3159" t="e" vm="3171">
        <v>#VALUE!</v>
      </c>
      <c r="B3159" t="s">
        <v>8442</v>
      </c>
      <c r="C3159" t="s">
        <v>8443</v>
      </c>
      <c r="D3159" s="31" cm="1">
        <f t="array" aca="1" ref="D3159" ca="1">_FV(A3159,"Last trade time",TRUE)</f>
        <v>45824.843750046093</v>
      </c>
      <c r="E3159" s="23" cm="1">
        <f t="array" aca="1" ref="E3159" ca="1">_FV(A3159,"Price")</f>
        <v>25.89</v>
      </c>
      <c r="F3159" s="27" cm="1">
        <f t="array" aca="1" ref="F3159" ca="1">_FV(A3159,"Change (%)",TRUE)</f>
        <v>1.3068999999999999E-2</v>
      </c>
      <c r="G3159" s="26" cm="1">
        <f t="array" aca="1" ref="G3159" ca="1">_FV(A3159,"Change")</f>
        <v>0.33400000000000002</v>
      </c>
      <c r="H3159" s="23" cm="1">
        <f t="array" aca="1" ref="H3159" ca="1">_FV(A3159,"Open")</f>
        <v>25.8599</v>
      </c>
      <c r="I3159" s="23" cm="1">
        <f t="array" aca="1" ref="I3159" ca="1">_FV(A3159,"Low")</f>
        <v>25.8599</v>
      </c>
      <c r="J3159" s="23" cm="1">
        <f t="array" aca="1" ref="J3159" ca="1">_FV(A3159,"High")</f>
        <v>25.89</v>
      </c>
      <c r="K3159" s="23" cm="1">
        <f t="array" aca="1" ref="K3159" ca="1">_FV(A3159,"Previous close",TRUE)</f>
        <v>25.556000000000001</v>
      </c>
      <c r="L3159" s="26"/>
      <c r="M3159" s="23" cm="1">
        <f t="array" aca="1" ref="M3159" ca="1">_FV(A3159,"52 week low",TRUE)</f>
        <v>20.51</v>
      </c>
      <c r="N3159" s="23" cm="1">
        <f t="array" aca="1" ref="N3159" ca="1">_FV(A3159,"52 week high",TRUE)</f>
        <v>26.795000000000002</v>
      </c>
      <c r="O3159" s="8" cm="1">
        <f t="array" aca="1" ref="O3159" ca="1">_FV(A3159,"Volume")</f>
        <v>263</v>
      </c>
      <c r="P3159" s="7" cm="1">
        <f t="array" aca="1" ref="P3159" ca="1">_FV(A3159,"Volume average",TRUE)</f>
        <v>2239</v>
      </c>
      <c r="Q3159" t="s">
        <v>698</v>
      </c>
      <c r="S3159" t="s">
        <v>2067</v>
      </c>
      <c r="T3159" s="25" cm="1">
        <f t="array" aca="1" ref="T3159" ca="1">_FV(A3159,"Expense ratio",TRUE)</f>
        <v>2E-3</v>
      </c>
      <c r="U3159" s="24" cm="1">
        <f t="array" aca="1" ref="U3159" ca="1">_FV(A3159,"Market cap",TRUE)</f>
        <v>15082328.939999999</v>
      </c>
      <c r="V3159" s="17">
        <v>15082328</v>
      </c>
      <c r="W3159" s="17">
        <v>15082328</v>
      </c>
      <c r="Y3159" t="s">
        <v>4293</v>
      </c>
      <c r="Z3159" s="19">
        <v>25.762810000000002</v>
      </c>
      <c r="AA3159" s="19">
        <v>27.925250999999999</v>
      </c>
      <c r="AC3159" s="17">
        <v>4257</v>
      </c>
      <c r="AE3159" s="19">
        <v>6.4741887290284961</v>
      </c>
      <c r="AI3159" s="17">
        <v>4257</v>
      </c>
      <c r="AJ3159" s="19">
        <v>109617.75</v>
      </c>
      <c r="AL3159" s="19">
        <v>26.795000000000002</v>
      </c>
      <c r="AM3159" s="19">
        <v>20.51</v>
      </c>
      <c r="AN3159" t="s">
        <v>47</v>
      </c>
      <c r="AO3159" t="str" cm="1">
        <f t="array" aca="1" ref="AO3159" ca="1">_FV(A3159,"Currency")</f>
        <v>USD</v>
      </c>
      <c r="AP3159" t="str" cm="1">
        <f t="array" aca="1" ref="AP3159" ca="1">_FV(A3159,"Exchange")</f>
        <v>Nasdaq Stock Market</v>
      </c>
      <c r="AQ3159" s="6" t="str" cm="1">
        <f t="array" aca="1" ref="AQ3159" ca="1">_FV(A3159,"Exchange abbreviation",TRUE)</f>
        <v>XNAS</v>
      </c>
      <c r="AR3159" t="str" cm="1">
        <f t="array" aca="1" ref="AR3159" ca="1">_FV(A3159,"Instrument type",TRUE)</f>
        <v>ETF</v>
      </c>
    </row>
    <row r="3160" spans="1:44" ht="18.75" customHeight="1" x14ac:dyDescent="0.25">
      <c r="A3160" t="e" vm="3172">
        <v>#VALUE!</v>
      </c>
      <c r="B3160" t="s">
        <v>8444</v>
      </c>
      <c r="C3160" t="s">
        <v>8445</v>
      </c>
      <c r="D3160" s="31" cm="1">
        <f t="array" aca="1" ref="D3160" ca="1">_FV(A3160,"Last trade time",TRUE)</f>
        <v>45824.840277823438</v>
      </c>
      <c r="E3160" s="23" cm="1">
        <f t="array" aca="1" ref="E3160" ca="1">_FV(A3160,"Price")</f>
        <v>50.93</v>
      </c>
      <c r="F3160" s="27" cm="1">
        <f t="array" aca="1" ref="F3160" ca="1">_FV(A3160,"Change (%)",TRUE)</f>
        <v>-5.8560000000000001E-3</v>
      </c>
      <c r="G3160" s="26" cm="1">
        <f t="array" aca="1" ref="G3160" ca="1">_FV(A3160,"Change")</f>
        <v>-0.3</v>
      </c>
      <c r="H3160" s="23" cm="1">
        <f t="array" aca="1" ref="H3160" ca="1">_FV(A3160,"Open")</f>
        <v>51.16</v>
      </c>
      <c r="I3160" s="23" cm="1">
        <f t="array" aca="1" ref="I3160" ca="1">_FV(A3160,"Low")</f>
        <v>50.9</v>
      </c>
      <c r="J3160" s="23" cm="1">
        <f t="array" aca="1" ref="J3160" ca="1">_FV(A3160,"High")</f>
        <v>51.4099</v>
      </c>
      <c r="K3160" s="23" cm="1">
        <f t="array" aca="1" ref="K3160" ca="1">_FV(A3160,"Previous close",TRUE)</f>
        <v>51.23</v>
      </c>
      <c r="L3160" s="26"/>
      <c r="M3160" s="23" cm="1">
        <f t="array" aca="1" ref="M3160" ca="1">_FV(A3160,"52 week low",TRUE)</f>
        <v>49.04</v>
      </c>
      <c r="N3160" s="23" cm="1">
        <f t="array" aca="1" ref="N3160" ca="1">_FV(A3160,"52 week high",TRUE)</f>
        <v>58.93</v>
      </c>
      <c r="O3160" s="8" cm="1">
        <f t="array" aca="1" ref="O3160" ca="1">_FV(A3160,"Volume")</f>
        <v>69358</v>
      </c>
      <c r="P3160" s="7" cm="1">
        <f t="array" aca="1" ref="P3160" ca="1">_FV(A3160,"Volume average",TRUE)</f>
        <v>110515</v>
      </c>
      <c r="Q3160" t="s">
        <v>3204</v>
      </c>
      <c r="S3160" t="s">
        <v>3657</v>
      </c>
      <c r="T3160" s="25" cm="1">
        <f t="array" aca="1" ref="T3160" ca="1">_FV(A3160,"Expense ratio",TRUE)</f>
        <v>2E-3</v>
      </c>
      <c r="U3160" s="24" cm="1">
        <f t="array" aca="1" ref="U3160" ca="1">_FV(A3160,"Market cap",TRUE)</f>
        <v>673465108.53999996</v>
      </c>
      <c r="V3160" s="17">
        <v>673465088</v>
      </c>
      <c r="W3160" s="17">
        <v>673465088</v>
      </c>
      <c r="Y3160" t="s">
        <v>8356</v>
      </c>
      <c r="Z3160" s="19">
        <v>50.85</v>
      </c>
      <c r="AB3160" s="19">
        <v>4.0599997999999998E-2</v>
      </c>
      <c r="AC3160" s="17">
        <v>147111</v>
      </c>
      <c r="AE3160" s="19">
        <v>-0.51825689224563876</v>
      </c>
      <c r="AF3160" s="19">
        <v>-4.4670951838800761</v>
      </c>
      <c r="AI3160" s="17">
        <v>147111</v>
      </c>
      <c r="AJ3160" s="19">
        <v>7467354.3599999994</v>
      </c>
      <c r="AL3160" s="19">
        <v>58.93</v>
      </c>
      <c r="AM3160" s="19">
        <v>49.04</v>
      </c>
      <c r="AN3160" t="s">
        <v>90</v>
      </c>
      <c r="AO3160" t="str" cm="1">
        <f t="array" aca="1" ref="AO3160" ca="1">_FV(A3160,"Currency")</f>
        <v>USD</v>
      </c>
      <c r="AP3160" t="str" cm="1">
        <f t="array" aca="1" ref="AP3160" ca="1">_FV(A3160,"Exchange")</f>
        <v>NYSE Arca</v>
      </c>
      <c r="AQ3160" s="6" t="str" cm="1">
        <f t="array" aca="1" ref="AQ3160" ca="1">_FV(A3160,"Exchange abbreviation",TRUE)</f>
        <v>ARCX</v>
      </c>
      <c r="AR3160" t="str" cm="1">
        <f t="array" aca="1" ref="AR3160" ca="1">_FV(A3160,"Instrument type",TRUE)</f>
        <v>ETF</v>
      </c>
    </row>
    <row r="3161" spans="1:44" ht="18.75" customHeight="1" x14ac:dyDescent="0.25">
      <c r="A3161" t="e" vm="3173">
        <v>#VALUE!</v>
      </c>
      <c r="B3161" t="s">
        <v>8446</v>
      </c>
      <c r="C3161" t="s">
        <v>8447</v>
      </c>
      <c r="D3161" s="31" cm="1">
        <f t="array" aca="1" ref="D3161" ca="1">_FV(A3161,"Last trade time",TRUE)</f>
        <v>45824.840277812502</v>
      </c>
      <c r="E3161" s="23" cm="1">
        <f t="array" aca="1" ref="E3161" ca="1">_FV(A3161,"Price")</f>
        <v>50.036900000000003</v>
      </c>
      <c r="F3161" s="27" cm="1">
        <f t="array" aca="1" ref="F3161" ca="1">_FV(A3161,"Change (%)",TRUE)</f>
        <v>5.2620000000000002E-3</v>
      </c>
      <c r="G3161" s="26" cm="1">
        <f t="array" aca="1" ref="G3161" ca="1">_FV(A3161,"Change")</f>
        <v>0.26190000000000002</v>
      </c>
      <c r="H3161" s="23" cm="1">
        <f t="array" aca="1" ref="H3161" ca="1">_FV(A3161,"Open")</f>
        <v>50.35</v>
      </c>
      <c r="I3161" s="23" cm="1">
        <f t="array" aca="1" ref="I3161" ca="1">_FV(A3161,"Low")</f>
        <v>50.036900000000003</v>
      </c>
      <c r="J3161" s="23" cm="1">
        <f t="array" aca="1" ref="J3161" ca="1">_FV(A3161,"High")</f>
        <v>50.46</v>
      </c>
      <c r="K3161" s="23" cm="1">
        <f t="array" aca="1" ref="K3161" ca="1">_FV(A3161,"Previous close",TRUE)</f>
        <v>49.774999999999999</v>
      </c>
      <c r="L3161" s="26"/>
      <c r="M3161" s="23" cm="1">
        <f t="array" aca="1" ref="M3161" ca="1">_FV(A3161,"52 week low",TRUE)</f>
        <v>41.26</v>
      </c>
      <c r="N3161" s="23" cm="1">
        <f t="array" aca="1" ref="N3161" ca="1">_FV(A3161,"52 week high",TRUE)</f>
        <v>51.48</v>
      </c>
      <c r="O3161" s="8" cm="1">
        <f t="array" aca="1" ref="O3161" ca="1">_FV(A3161,"Volume")</f>
        <v>5019</v>
      </c>
      <c r="P3161" s="7" cm="1">
        <f t="array" aca="1" ref="P3161" ca="1">_FV(A3161,"Volume average",TRUE)</f>
        <v>8951</v>
      </c>
      <c r="Q3161" t="s">
        <v>703</v>
      </c>
      <c r="S3161" t="s">
        <v>3149</v>
      </c>
      <c r="T3161" s="25" cm="1">
        <f t="array" aca="1" ref="T3161" ca="1">_FV(A3161,"Expense ratio",TRUE)</f>
        <v>2E-3</v>
      </c>
      <c r="U3161" s="24" cm="1">
        <f t="array" aca="1" ref="U3161" ca="1">_FV(A3161,"Market cap",TRUE)</f>
        <v>234397240.02000001</v>
      </c>
      <c r="V3161" s="17">
        <v>234397248</v>
      </c>
      <c r="W3161" s="17">
        <v>234397248</v>
      </c>
      <c r="Y3161" t="s">
        <v>8197</v>
      </c>
      <c r="Z3161" s="19">
        <v>50.997309999999999</v>
      </c>
      <c r="AA3161" s="19">
        <v>18.262530000000002</v>
      </c>
      <c r="AB3161" s="19">
        <v>3.2300000000000002E-2</v>
      </c>
      <c r="AC3161" s="17">
        <v>8385</v>
      </c>
      <c r="AE3161" s="19">
        <v>17.33998715679375</v>
      </c>
      <c r="AF3161" s="19">
        <v>12.48560395979128</v>
      </c>
      <c r="AI3161" s="17">
        <v>8385</v>
      </c>
      <c r="AJ3161" s="19">
        <v>427084.10550000001</v>
      </c>
      <c r="AL3161" s="19">
        <v>51.079000000000001</v>
      </c>
      <c r="AM3161" s="19">
        <v>41.26</v>
      </c>
      <c r="AN3161" t="s">
        <v>47</v>
      </c>
      <c r="AO3161" t="str" cm="1">
        <f t="array" aca="1" ref="AO3161" ca="1">_FV(A3161,"Currency")</f>
        <v>USD</v>
      </c>
      <c r="AP3161" t="str" cm="1">
        <f t="array" aca="1" ref="AP3161" ca="1">_FV(A3161,"Exchange")</f>
        <v>NYSE Arca</v>
      </c>
      <c r="AQ3161" s="6" t="str" cm="1">
        <f t="array" aca="1" ref="AQ3161" ca="1">_FV(A3161,"Exchange abbreviation",TRUE)</f>
        <v>ARCX</v>
      </c>
      <c r="AR3161" t="str" cm="1">
        <f t="array" aca="1" ref="AR3161" ca="1">_FV(A3161,"Instrument type",TRUE)</f>
        <v>ETF</v>
      </c>
    </row>
    <row r="3162" spans="1:44" ht="18.75" customHeight="1" x14ac:dyDescent="0.25">
      <c r="A3162" t="e" vm="3174">
        <v>#VALUE!</v>
      </c>
      <c r="B3162" t="s">
        <v>8448</v>
      </c>
      <c r="C3162" t="s">
        <v>8449</v>
      </c>
      <c r="D3162" s="31" cm="1">
        <f t="array" aca="1" ref="D3162" ca="1">_FV(A3162,"Last trade time",TRUE)</f>
        <v>45824.840343900003</v>
      </c>
      <c r="E3162" s="23" cm="1">
        <f t="array" aca="1" ref="E3162" ca="1">_FV(A3162,"Price")</f>
        <v>30.103000000000002</v>
      </c>
      <c r="F3162" s="27" cm="1">
        <f t="array" aca="1" ref="F3162" ca="1">_FV(A3162,"Change (%)",TRUE)</f>
        <v>5.3769999999999998E-3</v>
      </c>
      <c r="G3162" s="26" cm="1">
        <f t="array" aca="1" ref="G3162" ca="1">_FV(A3162,"Change")</f>
        <v>0.161</v>
      </c>
      <c r="H3162" s="23" cm="1">
        <f t="array" aca="1" ref="H3162" ca="1">_FV(A3162,"Open")</f>
        <v>30.28</v>
      </c>
      <c r="I3162" s="23" cm="1">
        <f t="array" aca="1" ref="I3162" ca="1">_FV(A3162,"Low")</f>
        <v>30.09</v>
      </c>
      <c r="J3162" s="23" cm="1">
        <f t="array" aca="1" ref="J3162" ca="1">_FV(A3162,"High")</f>
        <v>30.33</v>
      </c>
      <c r="K3162" s="23" cm="1">
        <f t="array" aca="1" ref="K3162" ca="1">_FV(A3162,"Previous close",TRUE)</f>
        <v>29.942</v>
      </c>
      <c r="L3162" s="26"/>
      <c r="M3162" s="23" cm="1">
        <f t="array" aca="1" ref="M3162" ca="1">_FV(A3162,"52 week low",TRUE)</f>
        <v>25.809899999999999</v>
      </c>
      <c r="N3162" s="23" cm="1">
        <f t="array" aca="1" ref="N3162" ca="1">_FV(A3162,"52 week high",TRUE)</f>
        <v>36.79</v>
      </c>
      <c r="O3162" s="8" cm="1">
        <f t="array" aca="1" ref="O3162" ca="1">_FV(A3162,"Volume")</f>
        <v>7492</v>
      </c>
      <c r="P3162" s="7" cm="1">
        <f t="array" aca="1" ref="P3162" ca="1">_FV(A3162,"Volume average",TRUE)</f>
        <v>9954</v>
      </c>
      <c r="Q3162" t="s">
        <v>383</v>
      </c>
      <c r="R3162" t="s">
        <v>155</v>
      </c>
      <c r="S3162" t="s">
        <v>2067</v>
      </c>
      <c r="T3162" s="25" cm="1">
        <f t="array" aca="1" ref="T3162" ca="1">_FV(A3162,"Expense ratio",TRUE)</f>
        <v>2E-3</v>
      </c>
      <c r="U3162" s="24" cm="1">
        <f t="array" aca="1" ref="U3162" ca="1">_FV(A3162,"Market cap",TRUE)</f>
        <v>128698558.64</v>
      </c>
      <c r="V3162" s="17">
        <v>128698560</v>
      </c>
      <c r="W3162" s="17">
        <v>128698560</v>
      </c>
      <c r="Y3162" t="s">
        <v>5736</v>
      </c>
      <c r="Z3162" s="19">
        <v>30.433160000000001</v>
      </c>
      <c r="AA3162" s="19">
        <v>12.237988</v>
      </c>
      <c r="AB3162" s="19">
        <v>1.47E-2</v>
      </c>
      <c r="AC3162" s="17">
        <v>20503</v>
      </c>
      <c r="AE3162" s="19">
        <v>-4.6353749933441328</v>
      </c>
      <c r="AF3162" s="19">
        <v>6.9597111253785648</v>
      </c>
      <c r="AI3162" s="17">
        <v>20503</v>
      </c>
      <c r="AJ3162" s="19">
        <v>623373.21199999994</v>
      </c>
      <c r="AL3162" s="19">
        <v>36.79</v>
      </c>
      <c r="AM3162" s="19">
        <v>25.81</v>
      </c>
      <c r="AN3162" t="s">
        <v>47</v>
      </c>
      <c r="AO3162" t="str" cm="1">
        <f t="array" aca="1" ref="AO3162" ca="1">_FV(A3162,"Currency")</f>
        <v>USD</v>
      </c>
      <c r="AP3162" t="str" cm="1">
        <f t="array" aca="1" ref="AP3162" ca="1">_FV(A3162,"Exchange")</f>
        <v>CBOE BZX Exchange</v>
      </c>
      <c r="AQ3162" s="6" t="str" cm="1">
        <f t="array" aca="1" ref="AQ3162" ca="1">_FV(A3162,"Exchange abbreviation",TRUE)</f>
        <v>BATS</v>
      </c>
      <c r="AR3162" t="str" cm="1">
        <f t="array" aca="1" ref="AR3162" ca="1">_FV(A3162,"Instrument type",TRUE)</f>
        <v>ETF</v>
      </c>
    </row>
    <row r="3163" spans="1:44" ht="18.75" customHeight="1" x14ac:dyDescent="0.25">
      <c r="A3163" t="e" vm="3175">
        <v>#VALUE!</v>
      </c>
      <c r="B3163" t="s">
        <v>8450</v>
      </c>
      <c r="C3163" t="s">
        <v>8451</v>
      </c>
      <c r="D3163" s="31" cm="1">
        <f t="array" aca="1" ref="D3163" ca="1">_FV(A3163,"Last trade time",TRUE)</f>
        <v>45824.927518113283</v>
      </c>
      <c r="E3163" s="23" cm="1">
        <f t="array" aca="1" ref="E3163" ca="1">_FV(A3163,"Price")</f>
        <v>30.74</v>
      </c>
      <c r="F3163" s="27" cm="1">
        <f t="array" aca="1" ref="F3163" ca="1">_FV(A3163,"Change (%)",TRUE)</f>
        <v>3.2930000000000001E-2</v>
      </c>
      <c r="G3163" s="26" cm="1">
        <f t="array" aca="1" ref="G3163" ca="1">_FV(A3163,"Change")</f>
        <v>0.98</v>
      </c>
      <c r="H3163" s="23" cm="1">
        <f t="array" aca="1" ref="H3163" ca="1">_FV(A3163,"Open")</f>
        <v>30.18</v>
      </c>
      <c r="I3163" s="23" cm="1">
        <f t="array" aca="1" ref="I3163" ca="1">_FV(A3163,"Low")</f>
        <v>30.135000000000002</v>
      </c>
      <c r="J3163" s="23" cm="1">
        <f t="array" aca="1" ref="J3163" ca="1">_FV(A3163,"High")</f>
        <v>30.824999999999999</v>
      </c>
      <c r="K3163" s="23" cm="1">
        <f t="array" aca="1" ref="K3163" ca="1">_FV(A3163,"Previous close",TRUE)</f>
        <v>29.76</v>
      </c>
      <c r="L3163" s="26"/>
      <c r="M3163" s="23" cm="1">
        <f t="array" aca="1" ref="M3163" ca="1">_FV(A3163,"52 week low",TRUE)</f>
        <v>14.012499999999999</v>
      </c>
      <c r="N3163" s="23" cm="1">
        <f t="array" aca="1" ref="N3163" ca="1">_FV(A3163,"52 week high",TRUE)</f>
        <v>31.7</v>
      </c>
      <c r="O3163" s="8" cm="1">
        <f t="array" aca="1" ref="O3163" ca="1">_FV(A3163,"Volume")</f>
        <v>879559</v>
      </c>
      <c r="P3163" s="7" cm="1">
        <f t="array" aca="1" ref="P3163" ca="1">_FV(A3163,"Volume average",TRUE)</f>
        <v>694063</v>
      </c>
      <c r="Q3163" t="s">
        <v>204</v>
      </c>
      <c r="S3163" t="s">
        <v>376</v>
      </c>
      <c r="T3163" s="25" cm="1">
        <f t="array" aca="1" ref="T3163" ca="1">_FV(A3163,"Expense ratio",TRUE)</f>
        <v>2E-3</v>
      </c>
      <c r="U3163" s="24" cm="1">
        <f t="array" aca="1" ref="U3163" ca="1">_FV(A3163,"Market cap",TRUE)</f>
        <v>1572542838.6199999</v>
      </c>
      <c r="V3163" s="17">
        <v>1572542848</v>
      </c>
      <c r="W3163" s="17">
        <v>1572542848</v>
      </c>
      <c r="Y3163" t="s">
        <v>3131</v>
      </c>
      <c r="Z3163" s="19">
        <v>29.54</v>
      </c>
      <c r="AB3163" s="17">
        <v>0</v>
      </c>
      <c r="AC3163" s="17">
        <v>755244</v>
      </c>
      <c r="AE3163" s="19">
        <v>11.66757436756045</v>
      </c>
      <c r="AF3163" s="19">
        <v>54.274258854707178</v>
      </c>
      <c r="AI3163" s="17">
        <v>755244</v>
      </c>
      <c r="AJ3163" s="19">
        <v>22294802.879999999</v>
      </c>
      <c r="AL3163" s="19">
        <v>67.03</v>
      </c>
      <c r="AM3163" s="19">
        <v>14.012499999999999</v>
      </c>
      <c r="AN3163" t="s">
        <v>82</v>
      </c>
      <c r="AO3163" t="str" cm="1">
        <f t="array" aca="1" ref="AO3163" ca="1">_FV(A3163,"Currency")</f>
        <v>USD</v>
      </c>
      <c r="AP3163" t="str" cm="1">
        <f t="array" aca="1" ref="AP3163" ca="1">_FV(A3163,"Exchange")</f>
        <v>CBOE BZX Exchange</v>
      </c>
      <c r="AQ3163" s="6" t="str" cm="1">
        <f t="array" aca="1" ref="AQ3163" ca="1">_FV(A3163,"Exchange abbreviation",TRUE)</f>
        <v>BATS</v>
      </c>
      <c r="AR3163" t="str" cm="1">
        <f t="array" aca="1" ref="AR3163" ca="1">_FV(A3163,"Instrument type",TRUE)</f>
        <v>ETF</v>
      </c>
    </row>
    <row r="3164" spans="1:44" ht="18.75" customHeight="1" x14ac:dyDescent="0.25">
      <c r="A3164" t="e" vm="3176">
        <v>#VALUE!</v>
      </c>
      <c r="B3164" t="s">
        <v>8452</v>
      </c>
      <c r="C3164" t="s">
        <v>8453</v>
      </c>
      <c r="D3164" s="31" cm="1">
        <f t="array" aca="1" ref="D3164" ca="1">_FV(A3164,"Last trade time",TRUE)</f>
        <v>45824.843750046093</v>
      </c>
      <c r="E3164" s="23" cm="1">
        <f t="array" aca="1" ref="E3164" ca="1">_FV(A3164,"Price")</f>
        <v>36.369999999999997</v>
      </c>
      <c r="F3164" s="27" cm="1">
        <f t="array" aca="1" ref="F3164" ca="1">_FV(A3164,"Change (%)",TRUE)</f>
        <v>1.2246E-2</v>
      </c>
      <c r="G3164" s="26" cm="1">
        <f t="array" aca="1" ref="G3164" ca="1">_FV(A3164,"Change")</f>
        <v>0.44</v>
      </c>
      <c r="H3164" s="23" cm="1">
        <f t="array" aca="1" ref="H3164" ca="1">_FV(A3164,"Open")</f>
        <v>36.159999999999997</v>
      </c>
      <c r="I3164" s="23" cm="1">
        <f t="array" aca="1" ref="I3164" ca="1">_FV(A3164,"Low")</f>
        <v>36.14</v>
      </c>
      <c r="J3164" s="23" cm="1">
        <f t="array" aca="1" ref="J3164" ca="1">_FV(A3164,"High")</f>
        <v>36.46</v>
      </c>
      <c r="K3164" s="23" cm="1">
        <f t="array" aca="1" ref="K3164" ca="1">_FV(A3164,"Previous close",TRUE)</f>
        <v>35.93</v>
      </c>
      <c r="L3164" s="26"/>
      <c r="M3164" s="23" cm="1">
        <f t="array" aca="1" ref="M3164" ca="1">_FV(A3164,"52 week low",TRUE)</f>
        <v>27.34</v>
      </c>
      <c r="N3164" s="23" cm="1">
        <f t="array" aca="1" ref="N3164" ca="1">_FV(A3164,"52 week high",TRUE)</f>
        <v>36.69</v>
      </c>
      <c r="O3164" s="8" cm="1">
        <f t="array" aca="1" ref="O3164" ca="1">_FV(A3164,"Volume")</f>
        <v>15043</v>
      </c>
      <c r="P3164" s="7" cm="1">
        <f t="array" aca="1" ref="P3164" ca="1">_FV(A3164,"Volume average",TRUE)</f>
        <v>9581</v>
      </c>
      <c r="Q3164" t="s">
        <v>698</v>
      </c>
      <c r="S3164" t="s">
        <v>277</v>
      </c>
      <c r="T3164" s="25" cm="1">
        <f t="array" aca="1" ref="T3164" ca="1">_FV(A3164,"Expense ratio",TRUE)</f>
        <v>2E-3</v>
      </c>
      <c r="U3164" s="24" cm="1">
        <f t="array" aca="1" ref="U3164" ca="1">_FV(A3164,"Market cap",TRUE)</f>
        <v>81330690.180000007</v>
      </c>
      <c r="V3164" s="17">
        <v>79738088</v>
      </c>
      <c r="W3164" s="17">
        <v>79738088</v>
      </c>
      <c r="Y3164" t="s">
        <v>8351</v>
      </c>
      <c r="Z3164" s="19">
        <v>36.130000000000003</v>
      </c>
      <c r="AA3164" s="19">
        <v>32.177208</v>
      </c>
      <c r="AB3164" s="19">
        <v>5.0000000000000001E-3</v>
      </c>
      <c r="AC3164" s="17">
        <v>19436</v>
      </c>
      <c r="AE3164" s="19">
        <v>4.350984084234244</v>
      </c>
      <c r="AF3164" s="19">
        <v>14.238394164803809</v>
      </c>
      <c r="AI3164" s="17">
        <v>19436</v>
      </c>
      <c r="AJ3164" s="19">
        <v>702611.4</v>
      </c>
      <c r="AL3164" s="19">
        <v>36.69</v>
      </c>
      <c r="AM3164" s="19">
        <v>27.34</v>
      </c>
      <c r="AN3164" t="s">
        <v>47</v>
      </c>
      <c r="AO3164" t="str" cm="1">
        <f t="array" aca="1" ref="AO3164" ca="1">_FV(A3164,"Currency")</f>
        <v>USD</v>
      </c>
      <c r="AP3164" t="str" cm="1">
        <f t="array" aca="1" ref="AP3164" ca="1">_FV(A3164,"Exchange")</f>
        <v>Nasdaq Stock Market</v>
      </c>
      <c r="AQ3164" s="6" t="str" cm="1">
        <f t="array" aca="1" ref="AQ3164" ca="1">_FV(A3164,"Exchange abbreviation",TRUE)</f>
        <v>XNAS</v>
      </c>
      <c r="AR3164" t="str" cm="1">
        <f t="array" aca="1" ref="AR3164" ca="1">_FV(A3164,"Instrument type",TRUE)</f>
        <v>ETF</v>
      </c>
    </row>
    <row r="3165" spans="1:44" ht="18.75" customHeight="1" x14ac:dyDescent="0.25">
      <c r="A3165" t="e" vm="3177">
        <v>#VALUE!</v>
      </c>
      <c r="B3165" t="s">
        <v>8454</v>
      </c>
      <c r="C3165" t="s">
        <v>8455</v>
      </c>
      <c r="D3165" s="31" cm="1">
        <f t="array" aca="1" ref="D3165" ca="1">_FV(A3165,"Last trade time",TRUE)</f>
        <v>45824.891584003904</v>
      </c>
      <c r="E3165" s="23" cm="1">
        <f t="array" aca="1" ref="E3165" ca="1">_FV(A3165,"Price")</f>
        <v>43.94</v>
      </c>
      <c r="F3165" s="27" cm="1">
        <f t="array" aca="1" ref="F3165" ca="1">_FV(A3165,"Change (%)",TRUE)</f>
        <v>6.1829999999999993E-3</v>
      </c>
      <c r="G3165" s="26" cm="1">
        <f t="array" aca="1" ref="G3165" ca="1">_FV(A3165,"Change")</f>
        <v>0.27</v>
      </c>
      <c r="H3165" s="23" cm="1">
        <f t="array" aca="1" ref="H3165" ca="1">_FV(A3165,"Open")</f>
        <v>44.09</v>
      </c>
      <c r="I3165" s="23" cm="1">
        <f t="array" aca="1" ref="I3165" ca="1">_FV(A3165,"Low")</f>
        <v>43.94</v>
      </c>
      <c r="J3165" s="23" cm="1">
        <f t="array" aca="1" ref="J3165" ca="1">_FV(A3165,"High")</f>
        <v>44.45</v>
      </c>
      <c r="K3165" s="23" cm="1">
        <f t="array" aca="1" ref="K3165" ca="1">_FV(A3165,"Previous close",TRUE)</f>
        <v>43.67</v>
      </c>
      <c r="L3165" s="26"/>
      <c r="M3165" s="23" cm="1">
        <f t="array" aca="1" ref="M3165" ca="1">_FV(A3165,"52 week low",TRUE)</f>
        <v>30.520099999999999</v>
      </c>
      <c r="N3165" s="23" cm="1">
        <f t="array" aca="1" ref="N3165" ca="1">_FV(A3165,"52 week high",TRUE)</f>
        <v>45.215699999999998</v>
      </c>
      <c r="O3165" s="8" cm="1">
        <f t="array" aca="1" ref="O3165" ca="1">_FV(A3165,"Volume")</f>
        <v>95503</v>
      </c>
      <c r="P3165" s="7" cm="1">
        <f t="array" aca="1" ref="P3165" ca="1">_FV(A3165,"Volume average",TRUE)</f>
        <v>183051</v>
      </c>
      <c r="Q3165" t="s">
        <v>464</v>
      </c>
      <c r="T3165" s="25" cm="1">
        <f t="array" aca="1" ref="T3165" ca="1">_FV(A3165,"Expense ratio",TRUE)</f>
        <v>2E-3</v>
      </c>
      <c r="U3165" s="24" cm="1">
        <f t="array" aca="1" ref="U3165" ca="1">_FV(A3165,"Market cap",TRUE)</f>
        <v>284944389.11000001</v>
      </c>
      <c r="AC3165" s="9">
        <v>179785</v>
      </c>
      <c r="AN3165" t="s">
        <v>73</v>
      </c>
      <c r="AO3165" t="str" cm="1">
        <f t="array" aca="1" ref="AO3165" ca="1">_FV(A3165,"Currency")</f>
        <v>USD</v>
      </c>
      <c r="AP3165" t="str" cm="1">
        <f t="array" aca="1" ref="AP3165" ca="1">_FV(A3165,"Exchange")</f>
        <v>Nasdaq Stock Market</v>
      </c>
      <c r="AQ3165" s="6" t="str" cm="1">
        <f t="array" aca="1" ref="AQ3165" ca="1">_FV(A3165,"Exchange abbreviation",TRUE)</f>
        <v>XNAS</v>
      </c>
      <c r="AR3165" t="str" cm="1">
        <f t="array" aca="1" ref="AR3165" ca="1">_FV(A3165,"Instrument type",TRUE)</f>
        <v>ETF</v>
      </c>
    </row>
    <row r="3166" spans="1:44" ht="18.75" customHeight="1" x14ac:dyDescent="0.25">
      <c r="A3166" t="e" vm="3178">
        <v>#VALUE!</v>
      </c>
      <c r="B3166" t="s">
        <v>8456</v>
      </c>
      <c r="C3166" t="s">
        <v>8457</v>
      </c>
      <c r="D3166" s="31" cm="1">
        <f t="array" aca="1" ref="D3166" ca="1">_FV(A3166,"Last trade time",TRUE)</f>
        <v>45824.84027780078</v>
      </c>
      <c r="E3166" s="23" cm="1">
        <f t="array" aca="1" ref="E3166" ca="1">_FV(A3166,"Price")</f>
        <v>66.86</v>
      </c>
      <c r="F3166" s="27" cm="1">
        <f t="array" aca="1" ref="F3166" ca="1">_FV(A3166,"Change (%)",TRUE)</f>
        <v>1.303E-2</v>
      </c>
      <c r="G3166" s="26" cm="1">
        <f t="array" aca="1" ref="G3166" ca="1">_FV(A3166,"Change")</f>
        <v>0.86</v>
      </c>
      <c r="H3166" s="23" cm="1">
        <f t="array" aca="1" ref="H3166" ca="1">_FV(A3166,"Open")</f>
        <v>66.52</v>
      </c>
      <c r="I3166" s="23" cm="1">
        <f t="array" aca="1" ref="I3166" ca="1">_FV(A3166,"Low")</f>
        <v>66.52</v>
      </c>
      <c r="J3166" s="23" cm="1">
        <f t="array" aca="1" ref="J3166" ca="1">_FV(A3166,"High")</f>
        <v>67.19</v>
      </c>
      <c r="K3166" s="23" cm="1">
        <f t="array" aca="1" ref="K3166" ca="1">_FV(A3166,"Previous close",TRUE)</f>
        <v>66</v>
      </c>
      <c r="L3166" s="26"/>
      <c r="M3166" s="23" cm="1">
        <f t="array" aca="1" ref="M3166" ca="1">_FV(A3166,"52 week low",TRUE)</f>
        <v>54.91</v>
      </c>
      <c r="N3166" s="23" cm="1">
        <f t="array" aca="1" ref="N3166" ca="1">_FV(A3166,"52 week high",TRUE)</f>
        <v>77</v>
      </c>
      <c r="O3166" s="8" cm="1">
        <f t="array" aca="1" ref="O3166" ca="1">_FV(A3166,"Volume")</f>
        <v>24506</v>
      </c>
      <c r="P3166" s="7" cm="1">
        <f t="array" aca="1" ref="P3166" ca="1">_FV(A3166,"Volume average",TRUE)</f>
        <v>32849</v>
      </c>
      <c r="Q3166" t="s">
        <v>143</v>
      </c>
      <c r="T3166" s="25" cm="1">
        <f t="array" aca="1" ref="T3166" ca="1">_FV(A3166,"Expense ratio",TRUE)</f>
        <v>2E-3</v>
      </c>
      <c r="U3166" s="24" cm="1">
        <f t="array" aca="1" ref="U3166" ca="1">_FV(A3166,"Market cap",TRUE)</f>
        <v>527724186.56999999</v>
      </c>
      <c r="AC3166" s="9">
        <v>32483</v>
      </c>
      <c r="AN3166" t="s">
        <v>73</v>
      </c>
      <c r="AO3166" t="str" cm="1">
        <f t="array" aca="1" ref="AO3166" ca="1">_FV(A3166,"Currency")</f>
        <v>USD</v>
      </c>
      <c r="AP3166" t="str" cm="1">
        <f t="array" aca="1" ref="AP3166" ca="1">_FV(A3166,"Exchange")</f>
        <v>NYSE Arca</v>
      </c>
      <c r="AQ3166" s="6" t="str" cm="1">
        <f t="array" aca="1" ref="AQ3166" ca="1">_FV(A3166,"Exchange abbreviation",TRUE)</f>
        <v>ARCX</v>
      </c>
      <c r="AR3166" t="str" cm="1">
        <f t="array" aca="1" ref="AR3166" ca="1">_FV(A3166,"Instrument type",TRUE)</f>
        <v>ETF</v>
      </c>
    </row>
    <row r="3167" spans="1:44" ht="18.75" customHeight="1" x14ac:dyDescent="0.25">
      <c r="A3167" t="e" vm="3179">
        <v>#VALUE!</v>
      </c>
      <c r="B3167" t="s">
        <v>8458</v>
      </c>
      <c r="C3167" t="s">
        <v>8459</v>
      </c>
      <c r="D3167" s="31" cm="1">
        <f t="array" aca="1" ref="D3167" ca="1">_FV(A3167,"Last trade time",TRUE)</f>
        <v>45824.842554930467</v>
      </c>
      <c r="E3167" s="23" cm="1">
        <f t="array" aca="1" ref="E3167" ca="1">_FV(A3167,"Price")</f>
        <v>115.3</v>
      </c>
      <c r="F3167" s="27" cm="1">
        <f t="array" aca="1" ref="F3167" ca="1">_FV(A3167,"Change (%)",TRUE)</f>
        <v>3.4544999999999999E-2</v>
      </c>
      <c r="G3167" s="26" cm="1">
        <f t="array" aca="1" ref="G3167" ca="1">_FV(A3167,"Change")</f>
        <v>3.85</v>
      </c>
      <c r="H3167" s="23" cm="1">
        <f t="array" aca="1" ref="H3167" ca="1">_FV(A3167,"Open")</f>
        <v>113.15</v>
      </c>
      <c r="I3167" s="23" cm="1">
        <f t="array" aca="1" ref="I3167" ca="1">_FV(A3167,"Low")</f>
        <v>113.1</v>
      </c>
      <c r="J3167" s="23" cm="1">
        <f t="array" aca="1" ref="J3167" ca="1">_FV(A3167,"High")</f>
        <v>115.505</v>
      </c>
      <c r="K3167" s="23" cm="1">
        <f t="array" aca="1" ref="K3167" ca="1">_FV(A3167,"Previous close",TRUE)</f>
        <v>111.45</v>
      </c>
      <c r="L3167" s="26"/>
      <c r="M3167" s="23" cm="1">
        <f t="array" aca="1" ref="M3167" ca="1">_FV(A3167,"52 week low",TRUE)</f>
        <v>52.61</v>
      </c>
      <c r="N3167" s="23" cm="1">
        <f t="array" aca="1" ref="N3167" ca="1">_FV(A3167,"52 week high",TRUE)</f>
        <v>118.71</v>
      </c>
      <c r="O3167" s="8" cm="1">
        <f t="array" aca="1" ref="O3167" ca="1">_FV(A3167,"Volume")</f>
        <v>65929</v>
      </c>
      <c r="P3167" s="7" cm="1">
        <f t="array" aca="1" ref="P3167" ca="1">_FV(A3167,"Volume average",TRUE)</f>
        <v>58926</v>
      </c>
      <c r="Q3167" t="s">
        <v>204</v>
      </c>
      <c r="S3167" t="s">
        <v>56</v>
      </c>
      <c r="T3167" s="25" cm="1">
        <f t="array" aca="1" ref="T3167" ca="1">_FV(A3167,"Expense ratio",TRUE)</f>
        <v>2E-3</v>
      </c>
      <c r="U3167" s="24" cm="1">
        <f t="array" aca="1" ref="U3167" ca="1">_FV(A3167,"Market cap",TRUE)</f>
        <v>162090436.68000001</v>
      </c>
      <c r="V3167" s="17">
        <v>162090432</v>
      </c>
      <c r="W3167" s="17">
        <v>162090432</v>
      </c>
      <c r="X3167" t="s">
        <v>8460</v>
      </c>
      <c r="Y3167" t="s">
        <v>8461</v>
      </c>
      <c r="Z3167" s="19">
        <v>110.66500000000001</v>
      </c>
      <c r="AB3167" s="17">
        <v>0</v>
      </c>
      <c r="AC3167" s="17">
        <v>117036</v>
      </c>
      <c r="AE3167" s="19">
        <v>11.395709472122739</v>
      </c>
      <c r="AF3167" s="19">
        <v>53.974619037363048</v>
      </c>
      <c r="AI3167" s="17">
        <v>117036</v>
      </c>
      <c r="AJ3167" s="19">
        <v>12933648.359999999</v>
      </c>
      <c r="AL3167" s="19">
        <v>118.71</v>
      </c>
      <c r="AM3167" s="19">
        <v>52.61</v>
      </c>
      <c r="AN3167" t="s">
        <v>82</v>
      </c>
      <c r="AO3167" t="str" cm="1">
        <f t="array" aca="1" ref="AO3167" ca="1">_FV(A3167,"Currency")</f>
        <v>USD</v>
      </c>
      <c r="AP3167" t="str" cm="1">
        <f t="array" aca="1" ref="AP3167" ca="1">_FV(A3167,"Exchange")</f>
        <v>CBOE BZX Exchange</v>
      </c>
      <c r="AQ3167" s="6" t="str" cm="1">
        <f t="array" aca="1" ref="AQ3167" ca="1">_FV(A3167,"Exchange abbreviation",TRUE)</f>
        <v>BATS</v>
      </c>
      <c r="AR3167" t="str" cm="1">
        <f t="array" aca="1" ref="AR3167" ca="1">_FV(A3167,"Instrument type",TRUE)</f>
        <v>ETF</v>
      </c>
    </row>
    <row r="3168" spans="1:44" ht="18.75" customHeight="1" x14ac:dyDescent="0.25">
      <c r="A3168" t="e" vm="3180">
        <v>#VALUE!</v>
      </c>
      <c r="B3168" t="s">
        <v>8462</v>
      </c>
      <c r="C3168" t="s">
        <v>8463</v>
      </c>
      <c r="D3168" s="31" cm="1">
        <f t="array" aca="1" ref="D3168" ca="1">_FV(A3168,"Last trade time",TRUE)</f>
        <v>45824.84027780078</v>
      </c>
      <c r="E3168" s="23" cm="1">
        <f t="array" aca="1" ref="E3168" ca="1">_FV(A3168,"Price")</f>
        <v>46.468899999999998</v>
      </c>
      <c r="F3168" s="27" cm="1">
        <f t="array" aca="1" ref="F3168" ca="1">_FV(A3168,"Change (%)",TRUE)</f>
        <v>5.1289999999999999E-3</v>
      </c>
      <c r="G3168" s="26" cm="1">
        <f t="array" aca="1" ref="G3168" ca="1">_FV(A3168,"Change")</f>
        <v>0.23710000000000001</v>
      </c>
      <c r="H3168" s="23" cm="1">
        <f t="array" aca="1" ref="H3168" ca="1">_FV(A3168,"Open")</f>
        <v>46.631999999999998</v>
      </c>
      <c r="I3168" s="23" cm="1">
        <f t="array" aca="1" ref="I3168" ca="1">_FV(A3168,"Low")</f>
        <v>46.468899999999998</v>
      </c>
      <c r="J3168" s="23" cm="1">
        <f t="array" aca="1" ref="J3168" ca="1">_FV(A3168,"High")</f>
        <v>46.848999999999997</v>
      </c>
      <c r="K3168" s="23" cm="1">
        <f t="array" aca="1" ref="K3168" ca="1">_FV(A3168,"Previous close",TRUE)</f>
        <v>46.2318</v>
      </c>
      <c r="L3168" s="26"/>
      <c r="M3168" s="23" cm="1">
        <f t="array" aca="1" ref="M3168" ca="1">_FV(A3168,"52 week low",TRUE)</f>
        <v>38.08</v>
      </c>
      <c r="N3168" s="23" cm="1">
        <f t="array" aca="1" ref="N3168" ca="1">_FV(A3168,"52 week high",TRUE)</f>
        <v>47.4071</v>
      </c>
      <c r="O3168" s="8" cm="1">
        <f t="array" aca="1" ref="O3168" ca="1">_FV(A3168,"Volume")</f>
        <v>11303</v>
      </c>
      <c r="P3168" s="7" cm="1">
        <f t="array" aca="1" ref="P3168" ca="1">_FV(A3168,"Volume average",TRUE)</f>
        <v>14295</v>
      </c>
      <c r="Q3168" t="s">
        <v>703</v>
      </c>
      <c r="S3168" t="s">
        <v>2310</v>
      </c>
      <c r="T3168" s="25" cm="1">
        <f t="array" aca="1" ref="T3168" ca="1">_FV(A3168,"Expense ratio",TRUE)</f>
        <v>2E-3</v>
      </c>
      <c r="U3168" s="24" cm="1">
        <f t="array" aca="1" ref="U3168" ca="1">_FV(A3168,"Market cap",TRUE)</f>
        <v>370490128.52999997</v>
      </c>
      <c r="V3168" s="17">
        <v>370490112</v>
      </c>
      <c r="W3168" s="17">
        <v>370490112</v>
      </c>
      <c r="Y3168" t="s">
        <v>7677</v>
      </c>
      <c r="Z3168" s="19">
        <v>46.463970000000003</v>
      </c>
      <c r="AA3168" s="19">
        <v>16.734124999999999</v>
      </c>
      <c r="AB3168" s="19">
        <v>2.3300000000000001E-2</v>
      </c>
      <c r="AC3168" s="17">
        <v>18326</v>
      </c>
      <c r="AE3168" s="19">
        <v>19.40433489743803</v>
      </c>
      <c r="AF3168" s="19">
        <v>14.335366316072751</v>
      </c>
      <c r="AI3168" s="17">
        <v>18326</v>
      </c>
      <c r="AJ3168" s="19">
        <v>855091.15999999992</v>
      </c>
      <c r="AL3168" s="19">
        <v>47.406999999999996</v>
      </c>
      <c r="AM3168" s="19">
        <v>38.08</v>
      </c>
      <c r="AN3168" t="s">
        <v>47</v>
      </c>
      <c r="AO3168" t="str" cm="1">
        <f t="array" aca="1" ref="AO3168" ca="1">_FV(A3168,"Currency")</f>
        <v>USD</v>
      </c>
      <c r="AP3168" t="str" cm="1">
        <f t="array" aca="1" ref="AP3168" ca="1">_FV(A3168,"Exchange")</f>
        <v>NYSE Arca</v>
      </c>
      <c r="AQ3168" s="6" t="str" cm="1">
        <f t="array" aca="1" ref="AQ3168" ca="1">_FV(A3168,"Exchange abbreviation",TRUE)</f>
        <v>ARCX</v>
      </c>
      <c r="AR3168" t="str" cm="1">
        <f t="array" aca="1" ref="AR3168" ca="1">_FV(A3168,"Instrument type",TRUE)</f>
        <v>ETF</v>
      </c>
    </row>
    <row r="3169" spans="1:44" ht="18.75" customHeight="1" x14ac:dyDescent="0.25">
      <c r="A3169" t="e" vm="3181">
        <v>#VALUE!</v>
      </c>
      <c r="B3169" t="s">
        <v>8464</v>
      </c>
      <c r="C3169" t="s">
        <v>8465</v>
      </c>
      <c r="D3169" s="31" cm="1">
        <f t="array" aca="1" ref="D3169" ca="1">_FV(A3169,"Last trade time",TRUE)</f>
        <v>45824.843750046093</v>
      </c>
      <c r="E3169" s="23" cm="1">
        <f t="array" aca="1" ref="E3169" ca="1">_FV(A3169,"Price")</f>
        <v>26.4</v>
      </c>
      <c r="F3169" s="27" cm="1">
        <f t="array" aca="1" ref="F3169" ca="1">_FV(A3169,"Change (%)",TRUE)</f>
        <v>2.9641000000000001E-2</v>
      </c>
      <c r="G3169" s="26" cm="1">
        <f t="array" aca="1" ref="G3169" ca="1">_FV(A3169,"Change")</f>
        <v>0.76</v>
      </c>
      <c r="H3169" s="23" cm="1">
        <f t="array" aca="1" ref="H3169" ca="1">_FV(A3169,"Open")</f>
        <v>26.02</v>
      </c>
      <c r="I3169" s="23" cm="1">
        <f t="array" aca="1" ref="I3169" ca="1">_FV(A3169,"Low")</f>
        <v>26.02</v>
      </c>
      <c r="J3169" s="23" cm="1">
        <f t="array" aca="1" ref="J3169" ca="1">_FV(A3169,"High")</f>
        <v>26.4</v>
      </c>
      <c r="K3169" s="23" cm="1">
        <f t="array" aca="1" ref="K3169" ca="1">_FV(A3169,"Previous close",TRUE)</f>
        <v>25.64</v>
      </c>
      <c r="L3169" s="26"/>
      <c r="M3169" s="23" cm="1">
        <f t="array" aca="1" ref="M3169" ca="1">_FV(A3169,"52 week low",TRUE)</f>
        <v>19.55</v>
      </c>
      <c r="N3169" s="23" cm="1">
        <f t="array" aca="1" ref="N3169" ca="1">_FV(A3169,"52 week high",TRUE)</f>
        <v>30.71</v>
      </c>
      <c r="O3169" s="8" cm="1">
        <f t="array" aca="1" ref="O3169" ca="1">_FV(A3169,"Volume")</f>
        <v>2671</v>
      </c>
      <c r="P3169" s="7" cm="1">
        <f t="array" aca="1" ref="P3169" ca="1">_FV(A3169,"Volume average",TRUE)</f>
        <v>3632</v>
      </c>
      <c r="Q3169" t="s">
        <v>916</v>
      </c>
      <c r="S3169" t="s">
        <v>277</v>
      </c>
      <c r="T3169" s="25" cm="1">
        <f t="array" aca="1" ref="T3169" ca="1">_FV(A3169,"Expense ratio",TRUE)</f>
        <v>2E-3</v>
      </c>
      <c r="U3169" s="24" cm="1">
        <f t="array" aca="1" ref="U3169" ca="1">_FV(A3169,"Market cap",TRUE)</f>
        <v>7697330.5999999996</v>
      </c>
      <c r="V3169" s="17">
        <v>7562162</v>
      </c>
      <c r="W3169" s="17">
        <v>7562162</v>
      </c>
      <c r="Y3169" t="s">
        <v>2980</v>
      </c>
      <c r="Z3169" s="19">
        <v>25.79</v>
      </c>
      <c r="AB3169" s="19">
        <v>9.2999999999999992E-3</v>
      </c>
      <c r="AC3169" s="17">
        <v>3684</v>
      </c>
      <c r="AE3169" s="19">
        <v>-10.08722337234588</v>
      </c>
      <c r="AF3169" s="19">
        <v>0.64186098146172821</v>
      </c>
      <c r="AI3169" s="17">
        <v>3684</v>
      </c>
      <c r="AJ3169" s="19">
        <v>94826.159999999989</v>
      </c>
      <c r="AL3169" s="19">
        <v>30.71</v>
      </c>
      <c r="AM3169" s="19">
        <v>19.55</v>
      </c>
      <c r="AN3169" t="s">
        <v>47</v>
      </c>
      <c r="AO3169" t="str" cm="1">
        <f t="array" aca="1" ref="AO3169" ca="1">_FV(A3169,"Currency")</f>
        <v>USD</v>
      </c>
      <c r="AP3169" t="str" cm="1">
        <f t="array" aca="1" ref="AP3169" ca="1">_FV(A3169,"Exchange")</f>
        <v>Nasdaq Stock Market</v>
      </c>
      <c r="AQ3169" s="6" t="str" cm="1">
        <f t="array" aca="1" ref="AQ3169" ca="1">_FV(A3169,"Exchange abbreviation",TRUE)</f>
        <v>XNAS</v>
      </c>
      <c r="AR3169" t="str" cm="1">
        <f t="array" aca="1" ref="AR3169" ca="1">_FV(A3169,"Instrument type",TRUE)</f>
        <v>ETF</v>
      </c>
    </row>
    <row r="3170" spans="1:44" ht="18.75" customHeight="1" x14ac:dyDescent="0.25">
      <c r="A3170" t="e" vm="3182">
        <v>#VALUE!</v>
      </c>
      <c r="B3170" t="s">
        <v>8466</v>
      </c>
      <c r="C3170" t="s">
        <v>8467</v>
      </c>
      <c r="D3170" s="31" cm="1">
        <f t="array" aca="1" ref="D3170" ca="1">_FV(A3170,"Last trade time",TRUE)</f>
        <v>45824.840277812502</v>
      </c>
      <c r="E3170" s="23" cm="1">
        <f t="array" aca="1" ref="E3170" ca="1">_FV(A3170,"Price")</f>
        <v>47.2941</v>
      </c>
      <c r="F3170" s="27" cm="1">
        <f t="array" aca="1" ref="F3170" ca="1">_FV(A3170,"Change (%)",TRUE)</f>
        <v>-2.8649999999999999E-3</v>
      </c>
      <c r="G3170" s="26" cm="1">
        <f t="array" aca="1" ref="G3170" ca="1">_FV(A3170,"Change")</f>
        <v>-0.13589999999999999</v>
      </c>
      <c r="H3170" s="23" cm="1">
        <f t="array" aca="1" ref="H3170" ca="1">_FV(A3170,"Open")</f>
        <v>47.2941</v>
      </c>
      <c r="I3170" s="23" cm="1">
        <f t="array" aca="1" ref="I3170" ca="1">_FV(A3170,"Low")</f>
        <v>47.2941</v>
      </c>
      <c r="J3170" s="23" cm="1">
        <f t="array" aca="1" ref="J3170" ca="1">_FV(A3170,"High")</f>
        <v>47.2941</v>
      </c>
      <c r="K3170" s="23" cm="1">
        <f t="array" aca="1" ref="K3170" ca="1">_FV(A3170,"Previous close",TRUE)</f>
        <v>47.43</v>
      </c>
      <c r="L3170" s="26"/>
      <c r="M3170" s="23" cm="1">
        <f t="array" aca="1" ref="M3170" ca="1">_FV(A3170,"52 week low",TRUE)</f>
        <v>45.2</v>
      </c>
      <c r="N3170" s="23" cm="1">
        <f t="array" aca="1" ref="N3170" ca="1">_FV(A3170,"52 week high",TRUE)</f>
        <v>52.299100000000003</v>
      </c>
      <c r="O3170" s="8" cm="1">
        <f t="array" aca="1" ref="O3170" ca="1">_FV(A3170,"Volume")</f>
        <v>25</v>
      </c>
      <c r="P3170" s="7" cm="1">
        <f t="array" aca="1" ref="P3170" ca="1">_FV(A3170,"Volume average",TRUE)</f>
        <v>368</v>
      </c>
      <c r="Q3170" t="s">
        <v>723</v>
      </c>
      <c r="S3170" t="s">
        <v>3850</v>
      </c>
      <c r="T3170" s="25" cm="1">
        <f t="array" aca="1" ref="T3170" ca="1">_FV(A3170,"Expense ratio",TRUE)</f>
        <v>1.9E-3</v>
      </c>
      <c r="U3170" s="24" cm="1">
        <f t="array" aca="1" ref="U3170" ca="1">_FV(A3170,"Market cap",TRUE)</f>
        <v>7077437.4500000002</v>
      </c>
      <c r="V3170" s="4">
        <v>7077437</v>
      </c>
      <c r="W3170" s="4">
        <v>7077437</v>
      </c>
      <c r="X3170" t="s">
        <v>8468</v>
      </c>
      <c r="Y3170" t="s">
        <v>6933</v>
      </c>
      <c r="Z3170" s="5">
        <v>46.988999999999997</v>
      </c>
      <c r="AA3170" s="20"/>
      <c r="AB3170" s="5">
        <v>5.8900000000000001E-2</v>
      </c>
      <c r="AC3170" s="4">
        <v>780</v>
      </c>
      <c r="AE3170" s="5">
        <v>0.98950326832880631</v>
      </c>
      <c r="AF3170" s="5">
        <v>1.491138451877716</v>
      </c>
      <c r="AI3170" s="4">
        <v>780</v>
      </c>
      <c r="AJ3170" s="5">
        <v>36591.593999999997</v>
      </c>
      <c r="AL3170" s="5">
        <v>52.298999999999999</v>
      </c>
      <c r="AM3170" s="5">
        <v>45.2</v>
      </c>
      <c r="AN3170" t="s">
        <v>47</v>
      </c>
      <c r="AO3170" t="str" cm="1">
        <f t="array" aca="1" ref="AO3170" ca="1">_FV(A3170,"Currency")</f>
        <v>USD</v>
      </c>
      <c r="AP3170" t="str" cm="1">
        <f t="array" aca="1" ref="AP3170" ca="1">_FV(A3170,"Exchange")</f>
        <v>NYSE Arca</v>
      </c>
      <c r="AQ3170" s="6" t="str" cm="1">
        <f t="array" aca="1" ref="AQ3170" ca="1">_FV(A3170,"Exchange abbreviation",TRUE)</f>
        <v>ARCX</v>
      </c>
      <c r="AR3170" t="str" cm="1">
        <f t="array" aca="1" ref="AR3170" ca="1">_FV(A3170,"Instrument type",TRUE)</f>
        <v>ETF</v>
      </c>
    </row>
    <row r="3171" spans="1:44" ht="18.75" customHeight="1" x14ac:dyDescent="0.25">
      <c r="A3171" t="e" vm="3183">
        <v>#VALUE!</v>
      </c>
      <c r="B3171" t="s">
        <v>8469</v>
      </c>
      <c r="C3171" t="s">
        <v>8470</v>
      </c>
      <c r="D3171" s="31" cm="1">
        <f t="array" aca="1" ref="D3171" ca="1">_FV(A3171,"Last trade time",TRUE)</f>
        <v>45824.840277777781</v>
      </c>
      <c r="E3171" s="23" cm="1">
        <f t="array" aca="1" ref="E3171" ca="1">_FV(A3171,"Price")</f>
        <v>31.2742</v>
      </c>
      <c r="F3171" s="27" cm="1">
        <f t="array" aca="1" ref="F3171" ca="1">_FV(A3171,"Change (%)",TRUE)</f>
        <v>6.1250000000000002E-3</v>
      </c>
      <c r="G3171" s="26" cm="1">
        <f t="array" aca="1" ref="G3171" ca="1">_FV(A3171,"Change")</f>
        <v>0.19040000000000001</v>
      </c>
      <c r="H3171" s="23" cm="1">
        <f t="array" aca="1" ref="H3171" ca="1">_FV(A3171,"Open")</f>
        <v>31.53</v>
      </c>
      <c r="I3171" s="23" cm="1">
        <f t="array" aca="1" ref="I3171" ca="1">_FV(A3171,"Low")</f>
        <v>31.221</v>
      </c>
      <c r="J3171" s="23" cm="1">
        <f t="array" aca="1" ref="J3171" ca="1">_FV(A3171,"High")</f>
        <v>31.53</v>
      </c>
      <c r="K3171" s="23" cm="1">
        <f t="array" aca="1" ref="K3171" ca="1">_FV(A3171,"Previous close",TRUE)</f>
        <v>31.0838</v>
      </c>
      <c r="L3171" s="26"/>
      <c r="M3171" s="23" cm="1">
        <f t="array" aca="1" ref="M3171" ca="1">_FV(A3171,"52 week low",TRUE)</f>
        <v>25.164999999999999</v>
      </c>
      <c r="N3171" s="23" cm="1">
        <f t="array" aca="1" ref="N3171" ca="1">_FV(A3171,"52 week high",TRUE)</f>
        <v>31.53</v>
      </c>
      <c r="O3171" s="8" cm="1">
        <f t="array" aca="1" ref="O3171" ca="1">_FV(A3171,"Volume")</f>
        <v>2098</v>
      </c>
      <c r="P3171" s="7" cm="1">
        <f t="array" aca="1" ref="P3171" ca="1">_FV(A3171,"Volume average",TRUE)</f>
        <v>41458</v>
      </c>
      <c r="Q3171" t="s">
        <v>2582</v>
      </c>
      <c r="S3171" t="s">
        <v>263</v>
      </c>
      <c r="T3171" s="25" cm="1">
        <f t="array" aca="1" ref="T3171" ca="1">_FV(A3171,"Expense ratio",TRUE)</f>
        <v>1.9E-3</v>
      </c>
      <c r="U3171" s="24" cm="1">
        <f t="array" aca="1" ref="U3171" ca="1">_FV(A3171,"Market cap",TRUE)</f>
        <v>24623181.399999999</v>
      </c>
      <c r="V3171" s="4">
        <v>24623180</v>
      </c>
      <c r="W3171" s="4">
        <v>24623180</v>
      </c>
      <c r="Y3171" t="s">
        <v>764</v>
      </c>
      <c r="Z3171" s="5">
        <v>30.89</v>
      </c>
      <c r="AA3171" s="5">
        <v>11.830916</v>
      </c>
      <c r="AB3171" s="20"/>
      <c r="AC3171" s="4">
        <v>19185</v>
      </c>
      <c r="AE3171" s="5">
        <v>21.692038970698071</v>
      </c>
      <c r="AF3171" s="20"/>
      <c r="AI3171" s="4">
        <v>19185</v>
      </c>
      <c r="AJ3171" s="5">
        <v>594483.67649999994</v>
      </c>
      <c r="AL3171" s="5">
        <v>31.43</v>
      </c>
      <c r="AM3171" s="5">
        <v>25.164999999999999</v>
      </c>
      <c r="AN3171" t="s">
        <v>47</v>
      </c>
      <c r="AO3171" t="str" cm="1">
        <f t="array" aca="1" ref="AO3171" ca="1">_FV(A3171,"Currency")</f>
        <v>USD</v>
      </c>
      <c r="AP3171" t="str" cm="1">
        <f t="array" aca="1" ref="AP3171" ca="1">_FV(A3171,"Exchange")</f>
        <v>NYSE Arca</v>
      </c>
      <c r="AQ3171" s="6" t="str" cm="1">
        <f t="array" aca="1" ref="AQ3171" ca="1">_FV(A3171,"Exchange abbreviation",TRUE)</f>
        <v>ARCX</v>
      </c>
      <c r="AR3171" t="str" cm="1">
        <f t="array" aca="1" ref="AR3171" ca="1">_FV(A3171,"Instrument type",TRUE)</f>
        <v>ETF</v>
      </c>
    </row>
    <row r="3172" spans="1:44" ht="18.75" customHeight="1" x14ac:dyDescent="0.25">
      <c r="A3172" t="e" vm="3184">
        <v>#VALUE!</v>
      </c>
      <c r="B3172" t="s">
        <v>8471</v>
      </c>
      <c r="C3172" t="s">
        <v>8472</v>
      </c>
      <c r="D3172" s="31" cm="1">
        <f t="array" aca="1" ref="D3172" ca="1">_FV(A3172,"Last trade time",TRUE)</f>
        <v>45824.840277812502</v>
      </c>
      <c r="E3172" s="23" cm="1">
        <f t="array" aca="1" ref="E3172" ca="1">_FV(A3172,"Price")</f>
        <v>41.85</v>
      </c>
      <c r="F3172" s="27" cm="1">
        <f t="array" aca="1" ref="F3172" ca="1">_FV(A3172,"Change (%)",TRUE)</f>
        <v>-1.887E-3</v>
      </c>
      <c r="G3172" s="26" cm="1">
        <f t="array" aca="1" ref="G3172" ca="1">_FV(A3172,"Change")</f>
        <v>-7.9100000000000004E-2</v>
      </c>
      <c r="H3172" s="23" cm="1">
        <f t="array" aca="1" ref="H3172" ca="1">_FV(A3172,"Open")</f>
        <v>41.91</v>
      </c>
      <c r="I3172" s="23" cm="1">
        <f t="array" aca="1" ref="I3172" ca="1">_FV(A3172,"Low")</f>
        <v>41.84</v>
      </c>
      <c r="J3172" s="23" cm="1">
        <f t="array" aca="1" ref="J3172" ca="1">_FV(A3172,"High")</f>
        <v>41.91</v>
      </c>
      <c r="K3172" s="23" cm="1">
        <f t="array" aca="1" ref="K3172" ca="1">_FV(A3172,"Previous close",TRUE)</f>
        <v>41.929099999999998</v>
      </c>
      <c r="L3172" s="26"/>
      <c r="M3172" s="23" cm="1">
        <f t="array" aca="1" ref="M3172" ca="1">_FV(A3172,"52 week low",TRUE)</f>
        <v>40.730499999999999</v>
      </c>
      <c r="N3172" s="23" cm="1">
        <f t="array" aca="1" ref="N3172" ca="1">_FV(A3172,"52 week high",TRUE)</f>
        <v>43.6768</v>
      </c>
      <c r="O3172" s="8" cm="1">
        <f t="array" aca="1" ref="O3172" ca="1">_FV(A3172,"Volume")</f>
        <v>8257</v>
      </c>
      <c r="P3172" s="7" cm="1">
        <f t="array" aca="1" ref="P3172" ca="1">_FV(A3172,"Volume average",TRUE)</f>
        <v>16355</v>
      </c>
      <c r="Q3172" t="s">
        <v>1040</v>
      </c>
      <c r="S3172" t="s">
        <v>5433</v>
      </c>
      <c r="T3172" s="25" cm="1">
        <f t="array" aca="1" ref="T3172" ca="1">_FV(A3172,"Expense ratio",TRUE)</f>
        <v>1.9E-3</v>
      </c>
      <c r="U3172" s="24" cm="1">
        <f t="array" aca="1" ref="U3172" ca="1">_FV(A3172,"Market cap",TRUE)</f>
        <v>66020308.07</v>
      </c>
      <c r="V3172" s="4">
        <v>66020308</v>
      </c>
      <c r="W3172" s="4">
        <v>66020308</v>
      </c>
      <c r="Y3172" t="s">
        <v>8473</v>
      </c>
      <c r="Z3172" s="5">
        <v>41.584000000000003</v>
      </c>
      <c r="AA3172" s="20"/>
      <c r="AB3172" s="5">
        <v>4.1700000000000001E-2</v>
      </c>
      <c r="AC3172" s="4">
        <v>17052</v>
      </c>
      <c r="AE3172" s="5">
        <v>2.2622306802514869</v>
      </c>
      <c r="AF3172" s="5">
        <v>4.0220863576546204</v>
      </c>
      <c r="AI3172" s="4">
        <v>17052</v>
      </c>
      <c r="AJ3172" s="5">
        <v>709618.98</v>
      </c>
      <c r="AL3172" s="5">
        <v>43.677</v>
      </c>
      <c r="AM3172" s="5">
        <v>40.731000000000002</v>
      </c>
      <c r="AN3172" t="s">
        <v>47</v>
      </c>
      <c r="AO3172" t="str" cm="1">
        <f t="array" aca="1" ref="AO3172" ca="1">_FV(A3172,"Currency")</f>
        <v>USD</v>
      </c>
      <c r="AP3172" t="str" cm="1">
        <f t="array" aca="1" ref="AP3172" ca="1">_FV(A3172,"Exchange")</f>
        <v>NYSE Arca</v>
      </c>
      <c r="AQ3172" s="6" t="str" cm="1">
        <f t="array" aca="1" ref="AQ3172" ca="1">_FV(A3172,"Exchange abbreviation",TRUE)</f>
        <v>ARCX</v>
      </c>
      <c r="AR3172" t="str" cm="1">
        <f t="array" aca="1" ref="AR3172" ca="1">_FV(A3172,"Instrument type",TRUE)</f>
        <v>ETF</v>
      </c>
    </row>
    <row r="3173" spans="1:44" ht="18.75" customHeight="1" x14ac:dyDescent="0.25">
      <c r="A3173" t="e" vm="3185">
        <v>#VALUE!</v>
      </c>
      <c r="B3173" t="s">
        <v>8474</v>
      </c>
      <c r="C3173" t="s">
        <v>8475</v>
      </c>
      <c r="D3173" s="31" cm="1">
        <f t="array" aca="1" ref="D3173" ca="1">_FV(A3173,"Last trade time",TRUE)</f>
        <v>45824.840277789066</v>
      </c>
      <c r="E3173" s="23" cm="1">
        <f t="array" aca="1" ref="E3173" ca="1">_FV(A3173,"Price")</f>
        <v>24.7</v>
      </c>
      <c r="F3173" s="27" cm="1">
        <f t="array" aca="1" ref="F3173" ca="1">_FV(A3173,"Change (%)",TRUE)</f>
        <v>-8.0909999999999999E-4</v>
      </c>
      <c r="G3173" s="26" cm="1">
        <f t="array" aca="1" ref="G3173" ca="1">_FV(A3173,"Change")</f>
        <v>-0.02</v>
      </c>
      <c r="H3173" s="23" cm="1">
        <f t="array" aca="1" ref="H3173" ca="1">_FV(A3173,"Open")</f>
        <v>24.7</v>
      </c>
      <c r="I3173" s="23" cm="1">
        <f t="array" aca="1" ref="I3173" ca="1">_FV(A3173,"Low")</f>
        <v>24.69</v>
      </c>
      <c r="J3173" s="23" cm="1">
        <f t="array" aca="1" ref="J3173" ca="1">_FV(A3173,"High")</f>
        <v>24.7</v>
      </c>
      <c r="K3173" s="23" cm="1">
        <f t="array" aca="1" ref="K3173" ca="1">_FV(A3173,"Previous close",TRUE)</f>
        <v>24.72</v>
      </c>
      <c r="L3173" s="26"/>
      <c r="M3173" s="23" cm="1">
        <f t="array" aca="1" ref="M3173" ca="1">_FV(A3173,"52 week low",TRUE)</f>
        <v>24.23</v>
      </c>
      <c r="N3173" s="23" cm="1">
        <f t="array" aca="1" ref="N3173" ca="1">_FV(A3173,"52 week high",TRUE)</f>
        <v>25.344999999999999</v>
      </c>
      <c r="O3173" s="8" cm="1">
        <f t="array" aca="1" ref="O3173" ca="1">_FV(A3173,"Volume")</f>
        <v>2064</v>
      </c>
      <c r="P3173" s="7" cm="1">
        <f t="array" aca="1" ref="P3173" ca="1">_FV(A3173,"Volume average",TRUE)</f>
        <v>8505</v>
      </c>
      <c r="Q3173" t="s">
        <v>1040</v>
      </c>
      <c r="S3173" t="s">
        <v>7148</v>
      </c>
      <c r="T3173" s="25" cm="1">
        <f t="array" aca="1" ref="T3173" ca="1">_FV(A3173,"Expense ratio",TRUE)</f>
        <v>1.9E-3</v>
      </c>
      <c r="U3173" s="24" cm="1">
        <f t="array" aca="1" ref="U3173" ca="1">_FV(A3173,"Market cap",TRUE)</f>
        <v>155499173.31</v>
      </c>
      <c r="V3173" s="4">
        <v>155499168</v>
      </c>
      <c r="W3173" s="4">
        <v>155499168</v>
      </c>
      <c r="X3173" t="s">
        <v>8476</v>
      </c>
      <c r="Y3173" t="s">
        <v>7150</v>
      </c>
      <c r="Z3173" s="5">
        <v>24.564</v>
      </c>
      <c r="AA3173" s="20"/>
      <c r="AB3173" s="20"/>
      <c r="AC3173" s="4">
        <v>10893</v>
      </c>
      <c r="AE3173" s="5">
        <v>0.44201490166508872</v>
      </c>
      <c r="AF3173" s="20"/>
      <c r="AI3173" s="4">
        <v>10893</v>
      </c>
      <c r="AJ3173" s="5">
        <v>267625.7598</v>
      </c>
      <c r="AL3173" s="5">
        <v>24.966000000000001</v>
      </c>
      <c r="AM3173" s="5">
        <v>24.335000000000001</v>
      </c>
      <c r="AN3173" t="s">
        <v>47</v>
      </c>
      <c r="AO3173" t="str" cm="1">
        <f t="array" aca="1" ref="AO3173" ca="1">_FV(A3173,"Currency")</f>
        <v>USD</v>
      </c>
      <c r="AP3173" t="str" cm="1">
        <f t="array" aca="1" ref="AP3173" ca="1">_FV(A3173,"Exchange")</f>
        <v>NYSE Arca</v>
      </c>
      <c r="AQ3173" s="6" t="str" cm="1">
        <f t="array" aca="1" ref="AQ3173" ca="1">_FV(A3173,"Exchange abbreviation",TRUE)</f>
        <v>ARCX</v>
      </c>
      <c r="AR3173" t="str" cm="1">
        <f t="array" aca="1" ref="AR3173" ca="1">_FV(A3173,"Instrument type",TRUE)</f>
        <v>ETF</v>
      </c>
    </row>
    <row r="3174" spans="1:44" ht="18.75" customHeight="1" x14ac:dyDescent="0.25">
      <c r="A3174" t="e" vm="3186">
        <v>#VALUE!</v>
      </c>
      <c r="B3174" t="s">
        <v>8477</v>
      </c>
      <c r="C3174" t="s">
        <v>8478</v>
      </c>
      <c r="D3174" s="31" cm="1">
        <f t="array" aca="1" ref="D3174" ca="1">_FV(A3174,"Last trade time",TRUE)</f>
        <v>45824.84027780078</v>
      </c>
      <c r="E3174" s="23" cm="1">
        <f t="array" aca="1" ref="E3174" ca="1">_FV(A3174,"Price")</f>
        <v>50.76</v>
      </c>
      <c r="F3174" s="27" cm="1">
        <f t="array" aca="1" ref="F3174" ca="1">_FV(A3174,"Change (%)",TRUE)</f>
        <v>5.9139999999999996E-4</v>
      </c>
      <c r="G3174" s="26" cm="1">
        <f t="array" aca="1" ref="G3174" ca="1">_FV(A3174,"Change")</f>
        <v>0.03</v>
      </c>
      <c r="H3174" s="23" cm="1">
        <f t="array" aca="1" ref="H3174" ca="1">_FV(A3174,"Open")</f>
        <v>50.74</v>
      </c>
      <c r="I3174" s="23" cm="1">
        <f t="array" aca="1" ref="I3174" ca="1">_FV(A3174,"Low")</f>
        <v>50.74</v>
      </c>
      <c r="J3174" s="23" cm="1">
        <f t="array" aca="1" ref="J3174" ca="1">_FV(A3174,"High")</f>
        <v>50.86</v>
      </c>
      <c r="K3174" s="23" cm="1">
        <f t="array" aca="1" ref="K3174" ca="1">_FV(A3174,"Previous close",TRUE)</f>
        <v>50.73</v>
      </c>
      <c r="L3174" s="26"/>
      <c r="M3174" s="23" cm="1">
        <f t="array" aca="1" ref="M3174" ca="1">_FV(A3174,"52 week low",TRUE)</f>
        <v>48.91</v>
      </c>
      <c r="N3174" s="23" cm="1">
        <f t="array" aca="1" ref="N3174" ca="1">_FV(A3174,"52 week high",TRUE)</f>
        <v>52.332799999999999</v>
      </c>
      <c r="O3174" s="8" cm="1">
        <f t="array" aca="1" ref="O3174" ca="1">_FV(A3174,"Volume")</f>
        <v>45106</v>
      </c>
      <c r="P3174" s="7" cm="1">
        <f t="array" aca="1" ref="P3174" ca="1">_FV(A3174,"Volume average",TRUE)</f>
        <v>30305</v>
      </c>
      <c r="Q3174" t="s">
        <v>4104</v>
      </c>
      <c r="R3174" t="s">
        <v>7962</v>
      </c>
      <c r="S3174" t="s">
        <v>3850</v>
      </c>
      <c r="T3174" s="25" cm="1">
        <f t="array" aca="1" ref="T3174" ca="1">_FV(A3174,"Expense ratio",TRUE)</f>
        <v>1.9E-3</v>
      </c>
      <c r="U3174" s="24" cm="1">
        <f t="array" aca="1" ref="U3174" ca="1">_FV(A3174,"Market cap",TRUE)</f>
        <v>10151631.91</v>
      </c>
      <c r="V3174" s="4">
        <v>10151631</v>
      </c>
      <c r="W3174" s="4">
        <v>10151631</v>
      </c>
      <c r="X3174" t="s">
        <v>8479</v>
      </c>
      <c r="Y3174" t="s">
        <v>6933</v>
      </c>
      <c r="Z3174" s="5">
        <v>50.378999999999998</v>
      </c>
      <c r="AB3174" s="5">
        <v>4.9500000000000002E-2</v>
      </c>
      <c r="AC3174" s="4">
        <v>13082</v>
      </c>
      <c r="AE3174" s="5">
        <v>2.959104530532719</v>
      </c>
      <c r="AF3174" s="5">
        <v>6.0847650375653428</v>
      </c>
      <c r="AI3174" s="4">
        <v>13082</v>
      </c>
      <c r="AJ3174" s="5">
        <v>658588.43420000002</v>
      </c>
      <c r="AL3174" s="5">
        <v>52.332999999999998</v>
      </c>
      <c r="AM3174" s="5">
        <v>48.91</v>
      </c>
      <c r="AN3174" t="s">
        <v>47</v>
      </c>
      <c r="AO3174" t="str" cm="1">
        <f t="array" aca="1" ref="AO3174" ca="1">_FV(A3174,"Currency")</f>
        <v>USD</v>
      </c>
      <c r="AP3174" t="str" cm="1">
        <f t="array" aca="1" ref="AP3174" ca="1">_FV(A3174,"Exchange")</f>
        <v>NYSE Arca</v>
      </c>
      <c r="AQ3174" s="6" t="str" cm="1">
        <f t="array" aca="1" ref="AQ3174" ca="1">_FV(A3174,"Exchange abbreviation",TRUE)</f>
        <v>ARCX</v>
      </c>
      <c r="AR3174" t="str" cm="1">
        <f t="array" aca="1" ref="AR3174" ca="1">_FV(A3174,"Instrument type",TRUE)</f>
        <v>ETF</v>
      </c>
    </row>
    <row r="3175" spans="1:44" ht="18.75" customHeight="1" x14ac:dyDescent="0.25">
      <c r="A3175" t="e" vm="3187">
        <v>#VALUE!</v>
      </c>
      <c r="B3175" t="s">
        <v>8480</v>
      </c>
      <c r="C3175" t="s">
        <v>8481</v>
      </c>
      <c r="D3175" s="31" cm="1">
        <f t="array" aca="1" ref="D3175" ca="1">_FV(A3175,"Last trade time",TRUE)</f>
        <v>45824.840297673436</v>
      </c>
      <c r="E3175" s="23" cm="1">
        <f t="array" aca="1" ref="E3175" ca="1">_FV(A3175,"Price")</f>
        <v>32.733199999999997</v>
      </c>
      <c r="F3175" s="27" cm="1">
        <f t="array" aca="1" ref="F3175" ca="1">_FV(A3175,"Change (%)",TRUE)</f>
        <v>5.2209999999999999E-3</v>
      </c>
      <c r="G3175" s="26" cm="1">
        <f t="array" aca="1" ref="G3175" ca="1">_FV(A3175,"Change")</f>
        <v>0.17</v>
      </c>
      <c r="H3175" s="23" cm="1">
        <f t="array" aca="1" ref="H3175" ca="1">_FV(A3175,"Open")</f>
        <v>32.818399999999997</v>
      </c>
      <c r="I3175" s="23" cm="1">
        <f t="array" aca="1" ref="I3175" ca="1">_FV(A3175,"Low")</f>
        <v>32.733199999999997</v>
      </c>
      <c r="J3175" s="23" cm="1">
        <f t="array" aca="1" ref="J3175" ca="1">_FV(A3175,"High")</f>
        <v>32.85</v>
      </c>
      <c r="K3175" s="23" cm="1">
        <f t="array" aca="1" ref="K3175" ca="1">_FV(A3175,"Previous close",TRUE)</f>
        <v>32.563200000000002</v>
      </c>
      <c r="L3175" s="26"/>
      <c r="M3175" s="23" cm="1">
        <f t="array" aca="1" ref="M3175" ca="1">_FV(A3175,"52 week low",TRUE)</f>
        <v>28.944900000000001</v>
      </c>
      <c r="N3175" s="23" cm="1">
        <f t="array" aca="1" ref="N3175" ca="1">_FV(A3175,"52 week high",TRUE)</f>
        <v>32.880000000000003</v>
      </c>
      <c r="O3175" s="8" cm="1">
        <f t="array" aca="1" ref="O3175" ca="1">_FV(A3175,"Volume")</f>
        <v>667</v>
      </c>
      <c r="P3175" s="7" cm="1">
        <f t="array" aca="1" ref="P3175" ca="1">_FV(A3175,"Volume average",TRUE)</f>
        <v>2400</v>
      </c>
      <c r="Q3175" t="s">
        <v>337</v>
      </c>
      <c r="S3175" t="s">
        <v>2067</v>
      </c>
      <c r="T3175" s="25" cm="1">
        <f t="array" aca="1" ref="T3175" ca="1">_FV(A3175,"Expense ratio",TRUE)</f>
        <v>1.9E-3</v>
      </c>
      <c r="U3175" s="24" cm="1">
        <f t="array" aca="1" ref="U3175" ca="1">_FV(A3175,"Market cap",TRUE)</f>
        <v>21796583.34</v>
      </c>
      <c r="V3175" s="4">
        <v>21796584</v>
      </c>
      <c r="W3175" s="4">
        <v>21796584</v>
      </c>
      <c r="Y3175" t="s">
        <v>8482</v>
      </c>
      <c r="Z3175" s="5">
        <v>32.600650000000002</v>
      </c>
      <c r="AA3175" s="5">
        <v>21.584634999999999</v>
      </c>
      <c r="AB3175" s="5">
        <v>2.4600001E-2</v>
      </c>
      <c r="AC3175" s="4">
        <v>3701</v>
      </c>
      <c r="AE3175" s="5">
        <v>4.7871068842993969</v>
      </c>
      <c r="AF3175" s="5">
        <v>9.414526199694162</v>
      </c>
      <c r="AI3175" s="4">
        <v>3701</v>
      </c>
      <c r="AJ3175" s="5">
        <v>120678.1369</v>
      </c>
      <c r="AL3175" s="5">
        <v>32.71</v>
      </c>
      <c r="AM3175" s="5">
        <v>28.945</v>
      </c>
      <c r="AN3175" t="s">
        <v>47</v>
      </c>
      <c r="AO3175" t="str" cm="1">
        <f t="array" aca="1" ref="AO3175" ca="1">_FV(A3175,"Currency")</f>
        <v>USD</v>
      </c>
      <c r="AP3175" t="str" cm="1">
        <f t="array" aca="1" ref="AP3175" ca="1">_FV(A3175,"Exchange")</f>
        <v>CBOE BZX Exchange</v>
      </c>
      <c r="AQ3175" s="6" t="str" cm="1">
        <f t="array" aca="1" ref="AQ3175" ca="1">_FV(A3175,"Exchange abbreviation",TRUE)</f>
        <v>BATS</v>
      </c>
      <c r="AR3175" t="str" cm="1">
        <f t="array" aca="1" ref="AR3175" ca="1">_FV(A3175,"Instrument type",TRUE)</f>
        <v>ETF</v>
      </c>
    </row>
    <row r="3176" spans="1:44" ht="18.75" customHeight="1" x14ac:dyDescent="0.25">
      <c r="A3176" t="e" vm="3188">
        <v>#VALUE!</v>
      </c>
      <c r="B3176" t="s">
        <v>8483</v>
      </c>
      <c r="C3176" t="s">
        <v>8484</v>
      </c>
      <c r="D3176" s="31" cm="1">
        <f t="array" aca="1" ref="D3176" ca="1">_FV(A3176,"Last trade time",TRUE)</f>
        <v>45824.864215242967</v>
      </c>
      <c r="E3176" s="23" cm="1">
        <f t="array" aca="1" ref="E3176" ca="1">_FV(A3176,"Price")</f>
        <v>80.44</v>
      </c>
      <c r="F3176" s="27" cm="1">
        <f t="array" aca="1" ref="F3176" ca="1">_FV(A3176,"Change (%)",TRUE)</f>
        <v>3.9940000000000002E-3</v>
      </c>
      <c r="G3176" s="26" cm="1">
        <f t="array" aca="1" ref="G3176" ca="1">_FV(A3176,"Change")</f>
        <v>0.32</v>
      </c>
      <c r="H3176" s="23" cm="1">
        <f t="array" aca="1" ref="H3176" ca="1">_FV(A3176,"Open")</f>
        <v>80.709999999999994</v>
      </c>
      <c r="I3176" s="23" cm="1">
        <f t="array" aca="1" ref="I3176" ca="1">_FV(A3176,"Low")</f>
        <v>80.215000000000003</v>
      </c>
      <c r="J3176" s="23" cm="1">
        <f t="array" aca="1" ref="J3176" ca="1">_FV(A3176,"High")</f>
        <v>81.05</v>
      </c>
      <c r="K3176" s="23" cm="1">
        <f t="array" aca="1" ref="K3176" ca="1">_FV(A3176,"Previous close",TRUE)</f>
        <v>80.12</v>
      </c>
      <c r="L3176" s="26"/>
      <c r="M3176" s="23" cm="1">
        <f t="array" aca="1" ref="M3176" ca="1">_FV(A3176,"52 week low",TRUE)</f>
        <v>62.71</v>
      </c>
      <c r="N3176" s="23" cm="1">
        <f t="array" aca="1" ref="N3176" ca="1">_FV(A3176,"52 week high",TRUE)</f>
        <v>81.05</v>
      </c>
      <c r="O3176" s="8" cm="1">
        <f t="array" aca="1" ref="O3176" ca="1">_FV(A3176,"Volume")</f>
        <v>616377</v>
      </c>
      <c r="P3176" s="7" cm="1">
        <f t="array" aca="1" ref="P3176" ca="1">_FV(A3176,"Volume average",TRUE)</f>
        <v>260685</v>
      </c>
      <c r="Q3176" t="s">
        <v>2613</v>
      </c>
      <c r="S3176" t="s">
        <v>3504</v>
      </c>
      <c r="T3176" s="25" cm="1">
        <f t="array" aca="1" ref="T3176" ca="1">_FV(A3176,"Expense ratio",TRUE)</f>
        <v>1.9E-3</v>
      </c>
      <c r="U3176" s="24" cm="1">
        <f t="array" aca="1" ref="U3176" ca="1">_FV(A3176,"Market cap",TRUE)</f>
        <v>8161001566.8599997</v>
      </c>
      <c r="V3176" s="4">
        <v>8161001472</v>
      </c>
      <c r="W3176" s="4">
        <v>8161001472</v>
      </c>
      <c r="X3176" t="s">
        <v>8485</v>
      </c>
      <c r="Y3176" t="s">
        <v>2933</v>
      </c>
      <c r="Z3176" s="5">
        <v>79.431799999999996</v>
      </c>
      <c r="AA3176" s="5">
        <v>19.999051999999999</v>
      </c>
      <c r="AB3176" s="5">
        <v>2.0899999999999998E-2</v>
      </c>
      <c r="AC3176" s="4">
        <v>309387</v>
      </c>
      <c r="AE3176" s="5">
        <v>12.14138779350924</v>
      </c>
      <c r="AF3176" s="5">
        <v>22.138409286394278</v>
      </c>
      <c r="AI3176" s="4">
        <v>309387</v>
      </c>
      <c r="AJ3176" s="5">
        <v>24556046.190000001</v>
      </c>
      <c r="AL3176" s="5">
        <v>79.739999999999995</v>
      </c>
      <c r="AM3176" s="5">
        <v>62.71</v>
      </c>
      <c r="AN3176" t="s">
        <v>82</v>
      </c>
      <c r="AO3176" t="str" cm="1">
        <f t="array" aca="1" ref="AO3176" ca="1">_FV(A3176,"Currency")</f>
        <v>USD</v>
      </c>
      <c r="AP3176" t="str" cm="1">
        <f t="array" aca="1" ref="AP3176" ca="1">_FV(A3176,"Exchange")</f>
        <v>CBOE BZX Exchange</v>
      </c>
      <c r="AQ3176" s="6" t="str" cm="1">
        <f t="array" aca="1" ref="AQ3176" ca="1">_FV(A3176,"Exchange abbreviation",TRUE)</f>
        <v>BATS</v>
      </c>
      <c r="AR3176" t="str" cm="1">
        <f t="array" aca="1" ref="AR3176" ca="1">_FV(A3176,"Instrument type",TRUE)</f>
        <v>ETF</v>
      </c>
    </row>
    <row r="3177" spans="1:44" ht="18.75" customHeight="1" x14ac:dyDescent="0.25">
      <c r="A3177" t="e" vm="3189">
        <v>#VALUE!</v>
      </c>
      <c r="B3177" t="s">
        <v>8486</v>
      </c>
      <c r="C3177" s="13" t="s">
        <v>8487</v>
      </c>
      <c r="D3177" s="31" cm="1">
        <f t="array" aca="1" ref="D3177" ca="1">_FV(A3177,"Last trade time",TRUE)</f>
        <v>45824.840277812502</v>
      </c>
      <c r="E3177" s="23" cm="1">
        <f t="array" aca="1" ref="E3177" ca="1">_FV(A3177,"Price")</f>
        <v>51.33</v>
      </c>
      <c r="F3177" s="27" cm="1">
        <f t="array" aca="1" ref="F3177" ca="1">_FV(A3177,"Change (%)",TRUE)</f>
        <v>0</v>
      </c>
      <c r="G3177" s="26" cm="1">
        <f t="array" aca="1" ref="G3177" ca="1">_FV(A3177,"Change")</f>
        <v>0</v>
      </c>
      <c r="H3177" s="23" cm="1">
        <f t="array" aca="1" ref="H3177" ca="1">_FV(A3177,"Open")</f>
        <v>51.35</v>
      </c>
      <c r="I3177" s="23" cm="1">
        <f t="array" aca="1" ref="I3177" ca="1">_FV(A3177,"Low")</f>
        <v>51.33</v>
      </c>
      <c r="J3177" s="23" cm="1">
        <f t="array" aca="1" ref="J3177" ca="1">_FV(A3177,"High")</f>
        <v>51.36</v>
      </c>
      <c r="K3177" s="23" cm="1">
        <f t="array" aca="1" ref="K3177" ca="1">_FV(A3177,"Previous close",TRUE)</f>
        <v>51.33</v>
      </c>
      <c r="L3177" s="26"/>
      <c r="M3177" s="23" cm="1">
        <f t="array" aca="1" ref="M3177" ca="1">_FV(A3177,"52 week low",TRUE)</f>
        <v>50.44</v>
      </c>
      <c r="N3177" s="23" cm="1">
        <f t="array" aca="1" ref="N3177" ca="1">_FV(A3177,"52 week high",TRUE)</f>
        <v>52.06</v>
      </c>
      <c r="O3177" s="8" cm="1">
        <f t="array" aca="1" ref="O3177" ca="1">_FV(A3177,"Volume")</f>
        <v>454895</v>
      </c>
      <c r="P3177" s="7" cm="1">
        <f t="array" aca="1" ref="P3177" ca="1">_FV(A3177,"Volume average",TRUE)</f>
        <v>745681</v>
      </c>
      <c r="Q3177" t="s">
        <v>799</v>
      </c>
      <c r="R3177" t="s">
        <v>3849</v>
      </c>
      <c r="S3177" t="s">
        <v>5433</v>
      </c>
      <c r="T3177" s="25" cm="1">
        <f t="array" aca="1" ref="T3177" ca="1">_FV(A3177,"Expense ratio",TRUE)</f>
        <v>1.9E-3</v>
      </c>
      <c r="U3177" s="24" cm="1">
        <f t="array" aca="1" ref="U3177" ca="1">_FV(A3177,"Market cap",TRUE)</f>
        <v>3326930550.6199999</v>
      </c>
      <c r="V3177" s="4">
        <v>3326930432</v>
      </c>
      <c r="W3177" s="4">
        <v>3326930432</v>
      </c>
      <c r="Y3177" t="s">
        <v>6614</v>
      </c>
      <c r="Z3177" s="5">
        <v>51.265999999999998</v>
      </c>
      <c r="AB3177" s="5">
        <v>5.3000002999999997E-2</v>
      </c>
      <c r="AC3177" s="4">
        <v>1074542</v>
      </c>
      <c r="AE3177" s="5">
        <v>2.2648800506328342</v>
      </c>
      <c r="AF3177" s="19">
        <v>6.156633469063566</v>
      </c>
      <c r="AI3177" s="4">
        <v>1074542</v>
      </c>
      <c r="AJ3177" s="5">
        <v>55102513.759999998</v>
      </c>
      <c r="AL3177" s="5">
        <v>52.06</v>
      </c>
      <c r="AM3177" s="5">
        <v>50.44</v>
      </c>
      <c r="AN3177" t="s">
        <v>82</v>
      </c>
      <c r="AO3177" t="str" cm="1">
        <f t="array" aca="1" ref="AO3177" ca="1">_FV(A3177,"Currency")</f>
        <v>USD</v>
      </c>
      <c r="AP3177" t="str" cm="1">
        <f t="array" aca="1" ref="AP3177" ca="1">_FV(A3177,"Exchange")</f>
        <v>NYSE Arca</v>
      </c>
      <c r="AQ3177" s="6" t="str" cm="1">
        <f t="array" aca="1" ref="AQ3177" ca="1">_FV(A3177,"Exchange abbreviation",TRUE)</f>
        <v>ARCX</v>
      </c>
      <c r="AR3177" t="str" cm="1">
        <f t="array" aca="1" ref="AR3177" ca="1">_FV(A3177,"Instrument type",TRUE)</f>
        <v>ETF</v>
      </c>
    </row>
    <row r="3178" spans="1:44" ht="18.75" customHeight="1" x14ac:dyDescent="0.25">
      <c r="A3178" t="e" vm="3190">
        <v>#VALUE!</v>
      </c>
      <c r="B3178" t="s">
        <v>8488</v>
      </c>
      <c r="C3178" t="s">
        <v>8489</v>
      </c>
      <c r="D3178" s="31" cm="1">
        <f t="array" aca="1" ref="D3178" ca="1">_FV(A3178,"Last trade time",TRUE)</f>
        <v>45824.937585751562</v>
      </c>
      <c r="E3178" s="23" cm="1">
        <f t="array" aca="1" ref="E3178" ca="1">_FV(A3178,"Price")</f>
        <v>112.465</v>
      </c>
      <c r="F3178" s="27" cm="1">
        <f t="array" aca="1" ref="F3178" ca="1">_FV(A3178,"Change (%)",TRUE)</f>
        <v>1.3339999999999999E-4</v>
      </c>
      <c r="G3178" s="26" cm="1">
        <f t="array" aca="1" ref="G3178" ca="1">_FV(A3178,"Change")</f>
        <v>1.4999999999999999E-2</v>
      </c>
      <c r="H3178" s="23" cm="1">
        <f t="array" aca="1" ref="H3178" ca="1">_FV(A3178,"Open")</f>
        <v>112.47</v>
      </c>
      <c r="I3178" s="23" cm="1">
        <f t="array" aca="1" ref="I3178" ca="1">_FV(A3178,"Low")</f>
        <v>112.46</v>
      </c>
      <c r="J3178" s="23" cm="1">
        <f t="array" aca="1" ref="J3178" ca="1">_FV(A3178,"High")</f>
        <v>112.47</v>
      </c>
      <c r="K3178" s="23" cm="1">
        <f t="array" aca="1" ref="K3178" ca="1">_FV(A3178,"Previous close",TRUE)</f>
        <v>112.45</v>
      </c>
      <c r="L3178" s="26"/>
      <c r="M3178" s="23" cm="1">
        <f t="array" aca="1" ref="M3178" ca="1">_FV(A3178,"52 week low",TRUE)</f>
        <v>107.23</v>
      </c>
      <c r="N3178" s="23" cm="1">
        <f t="array" aca="1" ref="N3178" ca="1">_FV(A3178,"52 week high",TRUE)</f>
        <v>112.47</v>
      </c>
      <c r="O3178" s="8" cm="1">
        <f t="array" aca="1" ref="O3178" ca="1">_FV(A3178,"Volume")</f>
        <v>580030</v>
      </c>
      <c r="P3178" s="7" cm="1">
        <f t="array" aca="1" ref="P3178" ca="1">_FV(A3178,"Volume average",TRUE)</f>
        <v>851200</v>
      </c>
      <c r="Q3178" t="s">
        <v>799</v>
      </c>
      <c r="S3178" t="s">
        <v>4274</v>
      </c>
      <c r="T3178" s="25" cm="1">
        <f t="array" aca="1" ref="T3178" ca="1">_FV(A3178,"Expense ratio",TRUE)</f>
        <v>1.9E-3</v>
      </c>
      <c r="U3178" s="24" cm="1">
        <f t="array" aca="1" ref="U3178" ca="1">_FV(A3178,"Market cap",TRUE)</f>
        <v>6445433351.8900003</v>
      </c>
      <c r="V3178" s="4">
        <v>6445433344</v>
      </c>
      <c r="W3178" s="4">
        <v>6445433344</v>
      </c>
      <c r="X3178" t="s">
        <v>8490</v>
      </c>
      <c r="Y3178" t="s">
        <v>8491</v>
      </c>
      <c r="Z3178" s="5">
        <v>112.38939999999999</v>
      </c>
      <c r="AA3178" s="5">
        <v>29.06241</v>
      </c>
      <c r="AB3178" s="4">
        <v>0</v>
      </c>
      <c r="AC3178" s="4">
        <v>924141</v>
      </c>
      <c r="AE3178" s="5">
        <v>1.8671236512332929</v>
      </c>
      <c r="AF3178" s="5">
        <v>4.8740747100549866</v>
      </c>
      <c r="AI3178" s="4">
        <v>924141</v>
      </c>
      <c r="AJ3178" s="5">
        <v>103873448.40000001</v>
      </c>
      <c r="AL3178" s="5">
        <v>112.42</v>
      </c>
      <c r="AM3178" s="5">
        <v>107.23</v>
      </c>
      <c r="AN3178" t="s">
        <v>82</v>
      </c>
      <c r="AO3178" t="str" cm="1">
        <f t="array" aca="1" ref="AO3178" ca="1">_FV(A3178,"Currency")</f>
        <v>USD</v>
      </c>
      <c r="AP3178" t="str" cm="1">
        <f t="array" aca="1" ref="AP3178" ca="1">_FV(A3178,"Exchange")</f>
        <v>CBOE BZX Exchange</v>
      </c>
      <c r="AQ3178" s="6" t="str" cm="1">
        <f t="array" aca="1" ref="AQ3178" ca="1">_FV(A3178,"Exchange abbreviation",TRUE)</f>
        <v>BATS</v>
      </c>
      <c r="AR3178" t="str" cm="1">
        <f t="array" aca="1" ref="AR3178" ca="1">_FV(A3178,"Instrument type",TRUE)</f>
        <v>ETF</v>
      </c>
    </row>
    <row r="3179" spans="1:44" ht="18.75" customHeight="1" x14ac:dyDescent="0.25">
      <c r="A3179" t="e" vm="3191">
        <v>#VALUE!</v>
      </c>
      <c r="B3179" t="s">
        <v>8492</v>
      </c>
      <c r="C3179" t="s">
        <v>8493</v>
      </c>
      <c r="D3179" s="31" cm="1">
        <f t="array" aca="1" ref="D3179" ca="1">_FV(A3179,"Last trade time",TRUE)</f>
        <v>45824.840277789066</v>
      </c>
      <c r="E3179" s="23" cm="1">
        <f t="array" aca="1" ref="E3179" ca="1">_FV(A3179,"Price")</f>
        <v>49.96</v>
      </c>
      <c r="F3179" s="27" cm="1">
        <f t="array" aca="1" ref="F3179" ca="1">_FV(A3179,"Change (%)",TRUE)</f>
        <v>1.2019999999999999E-3</v>
      </c>
      <c r="G3179" s="26" cm="1">
        <f t="array" aca="1" ref="G3179" ca="1">_FV(A3179,"Change")</f>
        <v>0.06</v>
      </c>
      <c r="H3179" s="23" cm="1">
        <f t="array" aca="1" ref="H3179" ca="1">_FV(A3179,"Open")</f>
        <v>49.98</v>
      </c>
      <c r="I3179" s="23" cm="1">
        <f t="array" aca="1" ref="I3179" ca="1">_FV(A3179,"Low")</f>
        <v>49.9</v>
      </c>
      <c r="J3179" s="23" cm="1">
        <f t="array" aca="1" ref="J3179" ca="1">_FV(A3179,"High")</f>
        <v>49.98</v>
      </c>
      <c r="K3179" s="23" cm="1">
        <f t="array" aca="1" ref="K3179" ca="1">_FV(A3179,"Previous close",TRUE)</f>
        <v>49.9</v>
      </c>
      <c r="L3179" s="26"/>
      <c r="M3179" s="23" cm="1">
        <f t="array" aca="1" ref="M3179" ca="1">_FV(A3179,"52 week low",TRUE)</f>
        <v>48.63</v>
      </c>
      <c r="N3179" s="23" cm="1">
        <f t="array" aca="1" ref="N3179" ca="1">_FV(A3179,"52 week high",TRUE)</f>
        <v>50.66</v>
      </c>
      <c r="O3179" s="8" cm="1">
        <f t="array" aca="1" ref="O3179" ca="1">_FV(A3179,"Volume")</f>
        <v>41839</v>
      </c>
      <c r="P3179" s="7" cm="1">
        <f t="array" aca="1" ref="P3179" ca="1">_FV(A3179,"Volume average",TRUE)</f>
        <v>56590</v>
      </c>
      <c r="Q3179" t="s">
        <v>6200</v>
      </c>
      <c r="S3179" t="s">
        <v>4447</v>
      </c>
      <c r="T3179" s="25" cm="1">
        <f t="array" aca="1" ref="T3179" ca="1">_FV(A3179,"Expense ratio",TRUE)</f>
        <v>1.9E-3</v>
      </c>
      <c r="U3179" s="24" cm="1">
        <f t="array" aca="1" ref="U3179" ca="1">_FV(A3179,"Market cap",TRUE)</f>
        <v>315849988.89999998</v>
      </c>
      <c r="V3179" s="4">
        <v>315849984</v>
      </c>
      <c r="W3179" s="4">
        <v>315849984</v>
      </c>
      <c r="Y3179" t="s">
        <v>8494</v>
      </c>
      <c r="Z3179" s="5">
        <v>49.78</v>
      </c>
      <c r="AB3179" s="5">
        <v>3.4200000000000001E-2</v>
      </c>
      <c r="AC3179" s="4">
        <v>54163</v>
      </c>
      <c r="AE3179" s="5">
        <v>1.5140840069963519</v>
      </c>
      <c r="AF3179" s="5">
        <v>3.83728693657075</v>
      </c>
      <c r="AI3179" s="4">
        <v>54163</v>
      </c>
      <c r="AJ3179" s="5">
        <v>2698942.29</v>
      </c>
      <c r="AL3179" s="5">
        <v>50.66</v>
      </c>
      <c r="AM3179" s="5">
        <v>48.63</v>
      </c>
      <c r="AN3179" t="s">
        <v>90</v>
      </c>
      <c r="AO3179" t="str" cm="1">
        <f t="array" aca="1" ref="AO3179" ca="1">_FV(A3179,"Currency")</f>
        <v>USD</v>
      </c>
      <c r="AP3179" t="str" cm="1">
        <f t="array" aca="1" ref="AP3179" ca="1">_FV(A3179,"Exchange")</f>
        <v>NYSE Arca</v>
      </c>
      <c r="AQ3179" s="6" t="str" cm="1">
        <f t="array" aca="1" ref="AQ3179" ca="1">_FV(A3179,"Exchange abbreviation",TRUE)</f>
        <v>ARCX</v>
      </c>
      <c r="AR3179" t="str" cm="1">
        <f t="array" aca="1" ref="AR3179" ca="1">_FV(A3179,"Instrument type",TRUE)</f>
        <v>ETF</v>
      </c>
    </row>
    <row r="3180" spans="1:44" ht="18.75" customHeight="1" x14ac:dyDescent="0.25">
      <c r="A3180" t="e" vm="3192">
        <v>#VALUE!</v>
      </c>
      <c r="B3180" t="s">
        <v>8495</v>
      </c>
      <c r="C3180" t="s">
        <v>8496</v>
      </c>
      <c r="D3180" s="31" cm="1">
        <f t="array" aca="1" ref="D3180" ca="1">_FV(A3180,"Last trade time",TRUE)</f>
        <v>45824.84027780078</v>
      </c>
      <c r="E3180" s="23" cm="1">
        <f t="array" aca="1" ref="E3180" ca="1">_FV(A3180,"Price")</f>
        <v>49.19</v>
      </c>
      <c r="F3180" s="27" cm="1">
        <f t="array" aca="1" ref="F3180" ca="1">_FV(A3180,"Change (%)",TRUE)</f>
        <v>8.1379999999999994E-4</v>
      </c>
      <c r="G3180" s="26" cm="1">
        <f t="array" aca="1" ref="G3180" ca="1">_FV(A3180,"Change")</f>
        <v>0.04</v>
      </c>
      <c r="H3180" s="23" cm="1">
        <f t="array" aca="1" ref="H3180" ca="1">_FV(A3180,"Open")</f>
        <v>49.24</v>
      </c>
      <c r="I3180" s="23" cm="1">
        <f t="array" aca="1" ref="I3180" ca="1">_FV(A3180,"Low")</f>
        <v>49.100099999999998</v>
      </c>
      <c r="J3180" s="23" cm="1">
        <f t="array" aca="1" ref="J3180" ca="1">_FV(A3180,"High")</f>
        <v>49.259900000000002</v>
      </c>
      <c r="K3180" s="23" cm="1">
        <f t="array" aca="1" ref="K3180" ca="1">_FV(A3180,"Previous close",TRUE)</f>
        <v>49.15</v>
      </c>
      <c r="L3180" s="26"/>
      <c r="M3180" s="23" cm="1">
        <f t="array" aca="1" ref="M3180" ca="1">_FV(A3180,"52 week low",TRUE)</f>
        <v>47.871299999999998</v>
      </c>
      <c r="N3180" s="23" cm="1">
        <f t="array" aca="1" ref="N3180" ca="1">_FV(A3180,"52 week high",TRUE)</f>
        <v>51.02</v>
      </c>
      <c r="O3180" s="8" cm="1">
        <f t="array" aca="1" ref="O3180" ca="1">_FV(A3180,"Volume")</f>
        <v>115653</v>
      </c>
      <c r="P3180" s="7" cm="1">
        <f t="array" aca="1" ref="P3180" ca="1">_FV(A3180,"Volume average",TRUE)</f>
        <v>49683</v>
      </c>
      <c r="Q3180" t="s">
        <v>6999</v>
      </c>
      <c r="S3180" t="s">
        <v>6388</v>
      </c>
      <c r="T3180" s="25" cm="1">
        <f t="array" aca="1" ref="T3180" ca="1">_FV(A3180,"Expense ratio",TRUE)</f>
        <v>1.9E-3</v>
      </c>
      <c r="U3180" s="24" cm="1">
        <f t="array" aca="1" ref="U3180" ca="1">_FV(A3180,"Market cap",TRUE)</f>
        <v>421866072.39999998</v>
      </c>
      <c r="V3180" s="4">
        <v>421866080</v>
      </c>
      <c r="W3180" s="4">
        <v>421866080</v>
      </c>
      <c r="Y3180" t="s">
        <v>8497</v>
      </c>
      <c r="Z3180" s="5">
        <v>49.0032</v>
      </c>
      <c r="AA3180" s="20"/>
      <c r="AB3180" s="5">
        <v>3.0299999000000001E-2</v>
      </c>
      <c r="AC3180" s="4">
        <v>51571</v>
      </c>
      <c r="AE3180" s="5">
        <v>-0.72442594532317051</v>
      </c>
      <c r="AF3180" s="5">
        <v>1.0669318494183291</v>
      </c>
      <c r="AH3180" s="16"/>
      <c r="AI3180" s="4">
        <v>51571</v>
      </c>
      <c r="AJ3180" s="5">
        <v>2527236.855</v>
      </c>
      <c r="AL3180" s="5">
        <v>51.02</v>
      </c>
      <c r="AM3180" s="5">
        <v>47.871000000000002</v>
      </c>
      <c r="AN3180" t="s">
        <v>90</v>
      </c>
      <c r="AO3180" t="str" cm="1">
        <f t="array" aca="1" ref="AO3180" ca="1">_FV(A3180,"Currency")</f>
        <v>USD</v>
      </c>
      <c r="AP3180" t="str" cm="1">
        <f t="array" aca="1" ref="AP3180" ca="1">_FV(A3180,"Exchange")</f>
        <v>NYSE Arca</v>
      </c>
      <c r="AQ3180" s="6" t="str" cm="1">
        <f t="array" aca="1" ref="AQ3180" ca="1">_FV(A3180,"Exchange abbreviation",TRUE)</f>
        <v>ARCX</v>
      </c>
      <c r="AR3180" t="str" cm="1">
        <f t="array" aca="1" ref="AR3180" ca="1">_FV(A3180,"Instrument type",TRUE)</f>
        <v>ETF</v>
      </c>
    </row>
    <row r="3181" spans="1:44" ht="18.75" customHeight="1" x14ac:dyDescent="0.25">
      <c r="A3181" t="e" vm="3193">
        <v>#VALUE!</v>
      </c>
      <c r="B3181" t="s">
        <v>8498</v>
      </c>
      <c r="C3181" t="s">
        <v>8499</v>
      </c>
      <c r="D3181" s="31" cm="1">
        <f t="array" aca="1" ref="D3181" ca="1">_FV(A3181,"Last trade time",TRUE)</f>
        <v>45824.902198772659</v>
      </c>
      <c r="E3181" s="23" cm="1">
        <f t="array" aca="1" ref="E3181" ca="1">_FV(A3181,"Price")</f>
        <v>25.6</v>
      </c>
      <c r="F3181" s="27" cm="1">
        <f t="array" aca="1" ref="F3181" ca="1">_FV(A3181,"Change (%)",TRUE)</f>
        <v>-7.806E-4</v>
      </c>
      <c r="G3181" s="26" cm="1">
        <f t="array" aca="1" ref="G3181" ca="1">_FV(A3181,"Change")</f>
        <v>-0.02</v>
      </c>
      <c r="H3181" s="23" cm="1">
        <f t="array" aca="1" ref="H3181" ca="1">_FV(A3181,"Open")</f>
        <v>25.63</v>
      </c>
      <c r="I3181" s="23" cm="1">
        <f t="array" aca="1" ref="I3181" ca="1">_FV(A3181,"Low")</f>
        <v>25.56</v>
      </c>
      <c r="J3181" s="23" cm="1">
        <f t="array" aca="1" ref="J3181" ca="1">_FV(A3181,"High")</f>
        <v>25.63</v>
      </c>
      <c r="K3181" s="23" cm="1">
        <f t="array" aca="1" ref="K3181" ca="1">_FV(A3181,"Previous close",TRUE)</f>
        <v>25.62</v>
      </c>
      <c r="L3181" s="26"/>
      <c r="M3181" s="23" cm="1">
        <f t="array" aca="1" ref="M3181" ca="1">_FV(A3181,"52 week low",TRUE)</f>
        <v>23.8</v>
      </c>
      <c r="N3181" s="23" cm="1">
        <f t="array" aca="1" ref="N3181" ca="1">_FV(A3181,"52 week high",TRUE)</f>
        <v>25.84</v>
      </c>
      <c r="O3181" s="8" cm="1">
        <f t="array" aca="1" ref="O3181" ca="1">_FV(A3181,"Volume")</f>
        <v>99231</v>
      </c>
      <c r="P3181" s="7" cm="1">
        <f t="array" aca="1" ref="P3181" ca="1">_FV(A3181,"Volume average",TRUE)</f>
        <v>105847</v>
      </c>
      <c r="Q3181" t="s">
        <v>799</v>
      </c>
      <c r="S3181" t="s">
        <v>277</v>
      </c>
      <c r="T3181" s="25" cm="1">
        <f t="array" aca="1" ref="T3181" ca="1">_FV(A3181,"Expense ratio",TRUE)</f>
        <v>1.9E-3</v>
      </c>
      <c r="U3181" s="24" cm="1">
        <f t="array" aca="1" ref="U3181" ca="1">_FV(A3181,"Market cap",TRUE)</f>
        <v>305149415.99000001</v>
      </c>
      <c r="V3181" s="4">
        <v>305102720</v>
      </c>
      <c r="W3181" s="4">
        <v>305102720</v>
      </c>
      <c r="Y3181" t="s">
        <v>5956</v>
      </c>
      <c r="Z3181" s="5">
        <v>25.56</v>
      </c>
      <c r="AA3181" s="20"/>
      <c r="AB3181" s="5">
        <v>6.1300001999999999E-2</v>
      </c>
      <c r="AC3181" s="4">
        <v>152001</v>
      </c>
      <c r="AE3181" s="5">
        <v>2.170451795723261</v>
      </c>
      <c r="AF3181" s="5">
        <v>6.0550430309511016</v>
      </c>
      <c r="AI3181" s="4">
        <v>152001</v>
      </c>
      <c r="AJ3181" s="5">
        <v>3883625.55</v>
      </c>
      <c r="AL3181" s="5">
        <v>25.84</v>
      </c>
      <c r="AM3181" s="5">
        <v>23.8</v>
      </c>
      <c r="AN3181" t="s">
        <v>90</v>
      </c>
      <c r="AO3181" t="str" cm="1">
        <f t="array" aca="1" ref="AO3181" ca="1">_FV(A3181,"Currency")</f>
        <v>USD</v>
      </c>
      <c r="AP3181" t="str" cm="1">
        <f t="array" aca="1" ref="AP3181" ca="1">_FV(A3181,"Exchange")</f>
        <v>CBOE BZX Exchange</v>
      </c>
      <c r="AQ3181" s="6" t="str" cm="1">
        <f t="array" aca="1" ref="AQ3181" ca="1">_FV(A3181,"Exchange abbreviation",TRUE)</f>
        <v>BATS</v>
      </c>
      <c r="AR3181" t="str" cm="1">
        <f t="array" aca="1" ref="AR3181" ca="1">_FV(A3181,"Instrument type",TRUE)</f>
        <v>ETF</v>
      </c>
    </row>
    <row r="3182" spans="1:44" ht="18.75" customHeight="1" x14ac:dyDescent="0.25">
      <c r="A3182" t="e" vm="3194">
        <v>#VALUE!</v>
      </c>
      <c r="B3182" t="s">
        <v>8500</v>
      </c>
      <c r="C3182" t="s">
        <v>7908</v>
      </c>
      <c r="D3182" s="31" cm="1">
        <f t="array" aca="1" ref="D3182" ca="1">_FV(A3182,"Last trade time",TRUE)</f>
        <v>45824.840297476563</v>
      </c>
      <c r="E3182" s="23" cm="1">
        <f t="array" aca="1" ref="E3182" ca="1">_FV(A3182,"Price")</f>
        <v>32.409999999999997</v>
      </c>
      <c r="F3182" s="27" cm="1">
        <f t="array" aca="1" ref="F3182" ca="1">_FV(A3182,"Change (%)",TRUE)</f>
        <v>4.9610000000000001E-3</v>
      </c>
      <c r="G3182" s="26" cm="1">
        <f t="array" aca="1" ref="G3182" ca="1">_FV(A3182,"Change")</f>
        <v>0.16</v>
      </c>
      <c r="H3182" s="23" cm="1">
        <f t="array" aca="1" ref="H3182" ca="1">_FV(A3182,"Open")</f>
        <v>32.74</v>
      </c>
      <c r="I3182" s="23" cm="1">
        <f t="array" aca="1" ref="I3182" ca="1">_FV(A3182,"Low")</f>
        <v>32.299999999999997</v>
      </c>
      <c r="J3182" s="23" cm="1">
        <f t="array" aca="1" ref="J3182" ca="1">_FV(A3182,"High")</f>
        <v>32.74</v>
      </c>
      <c r="K3182" s="23" cm="1">
        <f t="array" aca="1" ref="K3182" ca="1">_FV(A3182,"Previous close",TRUE)</f>
        <v>32.25</v>
      </c>
      <c r="L3182" s="26"/>
      <c r="M3182" s="23" cm="1">
        <f t="array" aca="1" ref="M3182" ca="1">_FV(A3182,"52 week low",TRUE)</f>
        <v>26.53</v>
      </c>
      <c r="N3182" s="23" cm="1">
        <f t="array" aca="1" ref="N3182" ca="1">_FV(A3182,"52 week high",TRUE)</f>
        <v>32.74</v>
      </c>
      <c r="O3182" s="8" cm="1">
        <f t="array" aca="1" ref="O3182" ca="1">_FV(A3182,"Volume")</f>
        <v>66097</v>
      </c>
      <c r="P3182" s="7" cm="1">
        <f t="array" aca="1" ref="P3182" ca="1">_FV(A3182,"Volume average",TRUE)</f>
        <v>40540</v>
      </c>
      <c r="Q3182" t="s">
        <v>703</v>
      </c>
      <c r="S3182" t="s">
        <v>4555</v>
      </c>
      <c r="T3182" s="25" cm="1">
        <f t="array" aca="1" ref="T3182" ca="1">_FV(A3182,"Expense ratio",TRUE)</f>
        <v>1.9E-3</v>
      </c>
      <c r="U3182" s="24" cm="1">
        <f t="array" aca="1" ref="U3182" ca="1">_FV(A3182,"Market cap",TRUE)</f>
        <v>155712735.33000001</v>
      </c>
      <c r="V3182" s="4">
        <v>155712736</v>
      </c>
      <c r="W3182" s="4">
        <v>155712736</v>
      </c>
      <c r="Y3182" t="s">
        <v>7909</v>
      </c>
      <c r="Z3182" s="5">
        <v>31.96829</v>
      </c>
      <c r="AA3182" s="5">
        <v>15.222424</v>
      </c>
      <c r="AB3182" s="5">
        <v>2.6300001999999999E-2</v>
      </c>
      <c r="AC3182" s="4">
        <v>40049</v>
      </c>
      <c r="AE3182" s="5">
        <v>18.488626540159679</v>
      </c>
      <c r="AF3182" s="5">
        <v>17.53863582573436</v>
      </c>
      <c r="AI3182" s="4">
        <v>40049</v>
      </c>
      <c r="AJ3182" s="5">
        <v>1285172.4099999999</v>
      </c>
      <c r="AL3182" s="5">
        <v>32.44</v>
      </c>
      <c r="AM3182" s="5">
        <v>26.53</v>
      </c>
      <c r="AN3182" t="s">
        <v>90</v>
      </c>
      <c r="AO3182" t="str" cm="1">
        <f t="array" aca="1" ref="AO3182" ca="1">_FV(A3182,"Currency")</f>
        <v>USD</v>
      </c>
      <c r="AP3182" t="str" cm="1">
        <f t="array" aca="1" ref="AP3182" ca="1">_FV(A3182,"Exchange")</f>
        <v>CBOE BZX Exchange</v>
      </c>
      <c r="AQ3182" s="6" t="str" cm="1">
        <f t="array" aca="1" ref="AQ3182" ca="1">_FV(A3182,"Exchange abbreviation",TRUE)</f>
        <v>BATS</v>
      </c>
      <c r="AR3182" t="str" cm="1">
        <f t="array" aca="1" ref="AR3182" ca="1">_FV(A3182,"Instrument type",TRUE)</f>
        <v>ETF</v>
      </c>
    </row>
    <row r="3183" spans="1:44" ht="18.75" customHeight="1" x14ac:dyDescent="0.25">
      <c r="A3183" t="e" vm="3195">
        <v>#VALUE!</v>
      </c>
      <c r="B3183" t="s">
        <v>8501</v>
      </c>
      <c r="C3183" t="s">
        <v>8502</v>
      </c>
      <c r="D3183" s="31" cm="1">
        <f t="array" aca="1" ref="D3183" ca="1">_FV(A3183,"Last trade time",TRUE)</f>
        <v>45824.840277812502</v>
      </c>
      <c r="E3183" s="23" cm="1">
        <f t="array" aca="1" ref="E3183" ca="1">_FV(A3183,"Price")</f>
        <v>20.76</v>
      </c>
      <c r="F3183" s="27" cm="1">
        <f t="array" aca="1" ref="F3183" ca="1">_FV(A3183,"Change (%)",TRUE)</f>
        <v>-2.408E-4</v>
      </c>
      <c r="G3183" s="26" cm="1">
        <f t="array" aca="1" ref="G3183" ca="1">_FV(A3183,"Change")</f>
        <v>-5.0000000000000001E-3</v>
      </c>
      <c r="H3183" s="23" cm="1">
        <f t="array" aca="1" ref="H3183" ca="1">_FV(A3183,"Open")</f>
        <v>20.78</v>
      </c>
      <c r="I3183" s="23" cm="1">
        <f t="array" aca="1" ref="I3183" ca="1">_FV(A3183,"Low")</f>
        <v>20.73</v>
      </c>
      <c r="J3183" s="23" cm="1">
        <f t="array" aca="1" ref="J3183" ca="1">_FV(A3183,"High")</f>
        <v>20.8</v>
      </c>
      <c r="K3183" s="23" cm="1">
        <f t="array" aca="1" ref="K3183" ca="1">_FV(A3183,"Previous close",TRUE)</f>
        <v>20.765000000000001</v>
      </c>
      <c r="L3183" s="26"/>
      <c r="M3183" s="23" cm="1">
        <f t="array" aca="1" ref="M3183" ca="1">_FV(A3183,"52 week low",TRUE)</f>
        <v>20.332000000000001</v>
      </c>
      <c r="N3183" s="23" cm="1">
        <f t="array" aca="1" ref="N3183" ca="1">_FV(A3183,"52 week high",TRUE)</f>
        <v>21.69</v>
      </c>
      <c r="O3183" s="8" cm="1">
        <f t="array" aca="1" ref="O3183" ca="1">_FV(A3183,"Volume")</f>
        <v>25916</v>
      </c>
      <c r="P3183" s="7" cm="1">
        <f t="array" aca="1" ref="P3183" ca="1">_FV(A3183,"Volume average",TRUE)</f>
        <v>4711</v>
      </c>
      <c r="Q3183" t="s">
        <v>1040</v>
      </c>
      <c r="S3183" t="s">
        <v>2144</v>
      </c>
      <c r="T3183" s="25" cm="1">
        <f t="array" aca="1" ref="T3183" ca="1">_FV(A3183,"Expense ratio",TRUE)</f>
        <v>1.9E-3</v>
      </c>
      <c r="U3183" s="24" cm="1">
        <f t="array" aca="1" ref="U3183" ca="1">_FV(A3183,"Market cap",TRUE)</f>
        <v>58078341.899999999</v>
      </c>
      <c r="V3183" s="4">
        <v>58078340</v>
      </c>
      <c r="W3183" s="4">
        <v>58078340</v>
      </c>
      <c r="Y3183" t="s">
        <v>8503</v>
      </c>
      <c r="Z3183" s="5">
        <v>20.609300000000001</v>
      </c>
      <c r="AB3183" s="5">
        <v>4.3999999999999997E-2</v>
      </c>
      <c r="AC3183" s="4">
        <v>33107</v>
      </c>
      <c r="AE3183" s="5">
        <v>1.929454780002948</v>
      </c>
      <c r="AF3183" s="5">
        <v>4.0620998710366729</v>
      </c>
      <c r="AI3183" s="4">
        <v>33107</v>
      </c>
      <c r="AJ3183" s="5">
        <v>683328.48</v>
      </c>
      <c r="AL3183" s="5">
        <v>21.69</v>
      </c>
      <c r="AM3183" s="5">
        <v>20.332000000000001</v>
      </c>
      <c r="AN3183" t="s">
        <v>47</v>
      </c>
      <c r="AO3183" t="str" cm="1">
        <f t="array" aca="1" ref="AO3183" ca="1">_FV(A3183,"Currency")</f>
        <v>USD</v>
      </c>
      <c r="AP3183" t="str" cm="1">
        <f t="array" aca="1" ref="AP3183" ca="1">_FV(A3183,"Exchange")</f>
        <v>NYSE Arca</v>
      </c>
      <c r="AQ3183" s="6" t="str" cm="1">
        <f t="array" aca="1" ref="AQ3183" ca="1">_FV(A3183,"Exchange abbreviation",TRUE)</f>
        <v>ARCX</v>
      </c>
      <c r="AR3183" t="str" cm="1">
        <f t="array" aca="1" ref="AR3183" ca="1">_FV(A3183,"Instrument type",TRUE)</f>
        <v>ETF</v>
      </c>
    </row>
    <row r="3184" spans="1:44" ht="18.75" customHeight="1" x14ac:dyDescent="0.25">
      <c r="A3184" t="e" vm="3196">
        <v>#VALUE!</v>
      </c>
      <c r="B3184" t="s">
        <v>8504</v>
      </c>
      <c r="C3184" t="s">
        <v>8505</v>
      </c>
      <c r="D3184" s="31" cm="1">
        <f t="array" aca="1" ref="D3184" ca="1">_FV(A3184,"Last trade time",TRUE)</f>
        <v>45824.866785092185</v>
      </c>
      <c r="E3184" s="23" cm="1">
        <f t="array" aca="1" ref="E3184" ca="1">_FV(A3184,"Price")</f>
        <v>50.9925</v>
      </c>
      <c r="F3184" s="27" cm="1">
        <f t="array" aca="1" ref="F3184" ca="1">_FV(A3184,"Change (%)",TRUE)</f>
        <v>3.413E-4</v>
      </c>
      <c r="G3184" s="26" cm="1">
        <f t="array" aca="1" ref="G3184" ca="1">_FV(A3184,"Change")</f>
        <v>1.7399999999999999E-2</v>
      </c>
      <c r="H3184" s="23" cm="1">
        <f t="array" aca="1" ref="H3184" ca="1">_FV(A3184,"Open")</f>
        <v>50.957599999999999</v>
      </c>
      <c r="I3184" s="23" cm="1">
        <f t="array" aca="1" ref="I3184" ca="1">_FV(A3184,"Low")</f>
        <v>50.95</v>
      </c>
      <c r="J3184" s="23" cm="1">
        <f t="array" aca="1" ref="J3184" ca="1">_FV(A3184,"High")</f>
        <v>51.03</v>
      </c>
      <c r="K3184" s="23" cm="1">
        <f t="array" aca="1" ref="K3184" ca="1">_FV(A3184,"Previous close",TRUE)</f>
        <v>50.975099999999998</v>
      </c>
      <c r="L3184" s="26"/>
      <c r="M3184" s="23" cm="1">
        <f t="array" aca="1" ref="M3184" ca="1">_FV(A3184,"52 week low",TRUE)</f>
        <v>49.99</v>
      </c>
      <c r="N3184" s="23" cm="1">
        <f t="array" aca="1" ref="N3184" ca="1">_FV(A3184,"52 week high",TRUE)</f>
        <v>51.87</v>
      </c>
      <c r="O3184" s="8" cm="1">
        <f t="array" aca="1" ref="O3184" ca="1">_FV(A3184,"Volume")</f>
        <v>8043</v>
      </c>
      <c r="P3184" s="7" cm="1">
        <f t="array" aca="1" ref="P3184" ca="1">_FV(A3184,"Volume average",TRUE)</f>
        <v>25332</v>
      </c>
      <c r="Q3184" t="s">
        <v>2519</v>
      </c>
      <c r="S3184" t="s">
        <v>3850</v>
      </c>
      <c r="T3184" s="25" cm="1">
        <f t="array" aca="1" ref="T3184" ca="1">_FV(A3184,"Expense ratio",TRUE)</f>
        <v>1.9E-3</v>
      </c>
      <c r="U3184" s="24" cm="1">
        <f t="array" aca="1" ref="U3184" ca="1">_FV(A3184,"Market cap",TRUE)</f>
        <v>125110948.45999999</v>
      </c>
      <c r="V3184" s="4">
        <v>125110944</v>
      </c>
      <c r="W3184" s="4">
        <v>125110944</v>
      </c>
      <c r="X3184" t="s">
        <v>8506</v>
      </c>
      <c r="Y3184" t="s">
        <v>6933</v>
      </c>
      <c r="Z3184" s="5">
        <v>50.767600000000002</v>
      </c>
      <c r="AB3184" s="5">
        <v>4.4400000000000002E-2</v>
      </c>
      <c r="AC3184" s="4">
        <v>28026</v>
      </c>
      <c r="AE3184" s="5">
        <v>2.629698630238186</v>
      </c>
      <c r="AF3184" s="5">
        <v>6.2726407939170503</v>
      </c>
      <c r="AI3184" s="4">
        <v>28026</v>
      </c>
      <c r="AJ3184" s="5">
        <v>1424281.32</v>
      </c>
      <c r="AL3184" s="5">
        <v>51.87</v>
      </c>
      <c r="AM3184" s="5">
        <v>49.99</v>
      </c>
      <c r="AN3184" t="s">
        <v>90</v>
      </c>
      <c r="AO3184" t="str" cm="1">
        <f t="array" aca="1" ref="AO3184" ca="1">_FV(A3184,"Currency")</f>
        <v>USD</v>
      </c>
      <c r="AP3184" t="str" cm="1">
        <f t="array" aca="1" ref="AP3184" ca="1">_FV(A3184,"Exchange")</f>
        <v>NYSE Arca</v>
      </c>
      <c r="AQ3184" s="6" t="str" cm="1">
        <f t="array" aca="1" ref="AQ3184" ca="1">_FV(A3184,"Exchange abbreviation",TRUE)</f>
        <v>ARCX</v>
      </c>
      <c r="AR3184" t="str" cm="1">
        <f t="array" aca="1" ref="AR3184" ca="1">_FV(A3184,"Instrument type",TRUE)</f>
        <v>ETF</v>
      </c>
    </row>
    <row r="3185" spans="1:44" ht="18.75" customHeight="1" x14ac:dyDescent="0.25">
      <c r="A3185" t="e" vm="3197">
        <v>#VALUE!</v>
      </c>
      <c r="B3185" t="s">
        <v>8507</v>
      </c>
      <c r="C3185" t="s">
        <v>8508</v>
      </c>
      <c r="D3185" s="31" cm="1">
        <f t="array" aca="1" ref="D3185" ca="1">_FV(A3185,"Last trade time",TRUE)</f>
        <v>45824.840277812502</v>
      </c>
      <c r="E3185" s="23" cm="1">
        <f t="array" aca="1" ref="E3185" ca="1">_FV(A3185,"Price")</f>
        <v>25.84</v>
      </c>
      <c r="F3185" s="27" cm="1">
        <f t="array" aca="1" ref="F3185" ca="1">_FV(A3185,"Change (%)",TRUE)</f>
        <v>1.4710000000000001E-2</v>
      </c>
      <c r="G3185" s="26" cm="1">
        <f t="array" aca="1" ref="G3185" ca="1">_FV(A3185,"Change")</f>
        <v>0.37459999999999999</v>
      </c>
      <c r="H3185" s="23" cm="1">
        <f t="array" aca="1" ref="H3185" ca="1">_FV(A3185,"Open")</f>
        <v>25.61</v>
      </c>
      <c r="I3185" s="23" cm="1">
        <f t="array" aca="1" ref="I3185" ca="1">_FV(A3185,"Low")</f>
        <v>25.61</v>
      </c>
      <c r="J3185" s="23" cm="1">
        <f t="array" aca="1" ref="J3185" ca="1">_FV(A3185,"High")</f>
        <v>25.84</v>
      </c>
      <c r="K3185" s="23" cm="1">
        <f t="array" aca="1" ref="K3185" ca="1">_FV(A3185,"Previous close",TRUE)</f>
        <v>25.465399999999999</v>
      </c>
      <c r="L3185" s="26"/>
      <c r="M3185" s="23" cm="1">
        <f t="array" aca="1" ref="M3185" ca="1">_FV(A3185,"52 week low",TRUE)</f>
        <v>21.79</v>
      </c>
      <c r="N3185" s="23" cm="1">
        <f t="array" aca="1" ref="N3185" ca="1">_FV(A3185,"52 week high",TRUE)</f>
        <v>27.028600000000001</v>
      </c>
      <c r="O3185" s="8" cm="1">
        <f t="array" aca="1" ref="O3185" ca="1">_FV(A3185,"Volume")</f>
        <v>4972</v>
      </c>
      <c r="P3185" s="7" cm="1">
        <f t="array" aca="1" ref="P3185" ca="1">_FV(A3185,"Volume average",TRUE)</f>
        <v>16384</v>
      </c>
      <c r="Q3185" t="s">
        <v>143</v>
      </c>
      <c r="R3185" t="s">
        <v>155</v>
      </c>
      <c r="T3185" s="25" cm="1">
        <f t="array" aca="1" ref="T3185" ca="1">_FV(A3185,"Expense ratio",TRUE)</f>
        <v>1.9E-3</v>
      </c>
      <c r="U3185" s="24" cm="1">
        <f t="array" aca="1" ref="U3185" ca="1">_FV(A3185,"Market cap",TRUE)</f>
        <v>78418574.540000007</v>
      </c>
      <c r="V3185" s="16"/>
      <c r="W3185" s="16"/>
      <c r="Z3185" s="18"/>
      <c r="AA3185" s="20"/>
      <c r="AB3185" s="20"/>
      <c r="AC3185" s="21">
        <v>16745</v>
      </c>
      <c r="AE3185" s="18"/>
      <c r="AF3185" s="20"/>
      <c r="AI3185" s="21"/>
      <c r="AJ3185" s="18"/>
      <c r="AL3185" s="18"/>
      <c r="AM3185" s="18"/>
      <c r="AN3185" t="s">
        <v>73</v>
      </c>
      <c r="AO3185" t="str" cm="1">
        <f t="array" aca="1" ref="AO3185" ca="1">_FV(A3185,"Currency")</f>
        <v>USD</v>
      </c>
      <c r="AP3185" t="str" cm="1">
        <f t="array" aca="1" ref="AP3185" ca="1">_FV(A3185,"Exchange")</f>
        <v>NYSE Arca</v>
      </c>
      <c r="AQ3185" s="6" t="str" cm="1">
        <f t="array" aca="1" ref="AQ3185" ca="1">_FV(A3185,"Exchange abbreviation",TRUE)</f>
        <v>ARCX</v>
      </c>
      <c r="AR3185" t="str" cm="1">
        <f t="array" aca="1" ref="AR3185" ca="1">_FV(A3185,"Instrument type",TRUE)</f>
        <v>ETF</v>
      </c>
    </row>
    <row r="3186" spans="1:44" ht="18.75" customHeight="1" x14ac:dyDescent="0.25">
      <c r="A3186" t="e" vm="3198">
        <v>#VALUE!</v>
      </c>
      <c r="B3186" t="s">
        <v>8509</v>
      </c>
      <c r="C3186" t="s">
        <v>8510</v>
      </c>
      <c r="D3186" s="31" cm="1">
        <f t="array" aca="1" ref="D3186" ca="1">_FV(A3186,"Last trade time",TRUE)</f>
        <v>45824.840277789066</v>
      </c>
      <c r="E3186" s="23" cm="1">
        <f t="array" aca="1" ref="E3186" ca="1">_FV(A3186,"Price")</f>
        <v>31.22</v>
      </c>
      <c r="F3186" s="27" cm="1">
        <f t="array" aca="1" ref="F3186" ca="1">_FV(A3186,"Change (%)",TRUE)</f>
        <v>8.072000000000001E-3</v>
      </c>
      <c r="G3186" s="26" cm="1">
        <f t="array" aca="1" ref="G3186" ca="1">_FV(A3186,"Change")</f>
        <v>0.25</v>
      </c>
      <c r="H3186" s="23" cm="1">
        <f t="array" aca="1" ref="H3186" ca="1">_FV(A3186,"Open")</f>
        <v>31.1</v>
      </c>
      <c r="I3186" s="23" cm="1">
        <f t="array" aca="1" ref="I3186" ca="1">_FV(A3186,"Low")</f>
        <v>31.1</v>
      </c>
      <c r="J3186" s="23" cm="1">
        <f t="array" aca="1" ref="J3186" ca="1">_FV(A3186,"High")</f>
        <v>31.3216</v>
      </c>
      <c r="K3186" s="23" cm="1">
        <f t="array" aca="1" ref="K3186" ca="1">_FV(A3186,"Previous close",TRUE)</f>
        <v>30.97</v>
      </c>
      <c r="L3186" s="26"/>
      <c r="M3186" s="23" cm="1">
        <f t="array" aca="1" ref="M3186" ca="1">_FV(A3186,"52 week low",TRUE)</f>
        <v>26.48</v>
      </c>
      <c r="N3186" s="23" cm="1">
        <f t="array" aca="1" ref="N3186" ca="1">_FV(A3186,"52 week high",TRUE)</f>
        <v>32.93</v>
      </c>
      <c r="O3186" s="8" cm="1">
        <f t="array" aca="1" ref="O3186" ca="1">_FV(A3186,"Volume")</f>
        <v>90356</v>
      </c>
      <c r="P3186" s="7" cm="1">
        <f t="array" aca="1" ref="P3186" ca="1">_FV(A3186,"Volume average",TRUE)</f>
        <v>163270</v>
      </c>
      <c r="Q3186" t="s">
        <v>1641</v>
      </c>
      <c r="R3186" t="s">
        <v>155</v>
      </c>
      <c r="S3186" t="s">
        <v>4555</v>
      </c>
      <c r="T3186" s="25" cm="1">
        <f t="array" aca="1" ref="T3186" ca="1">_FV(A3186,"Expense ratio",TRUE)</f>
        <v>1.9E-3</v>
      </c>
      <c r="U3186" s="24" cm="1">
        <f t="array" aca="1" ref="U3186" ca="1">_FV(A3186,"Market cap",TRUE)</f>
        <v>2251692482.54</v>
      </c>
      <c r="V3186" s="4">
        <v>2251692544</v>
      </c>
      <c r="W3186" s="4">
        <v>2251692544</v>
      </c>
      <c r="Y3186" t="s">
        <v>8511</v>
      </c>
      <c r="Z3186" s="5">
        <v>31.18674</v>
      </c>
      <c r="AA3186" s="5">
        <v>18.552505</v>
      </c>
      <c r="AB3186" s="5">
        <v>1.61E-2</v>
      </c>
      <c r="AC3186" s="4">
        <v>256866</v>
      </c>
      <c r="AE3186" s="5">
        <v>3.107296793514625</v>
      </c>
      <c r="AF3186" s="5">
        <v>10.90308542637271</v>
      </c>
      <c r="AI3186" s="4">
        <v>256866</v>
      </c>
      <c r="AJ3186" s="5">
        <v>8013782.5278000003</v>
      </c>
      <c r="AL3186" s="5">
        <v>32.93</v>
      </c>
      <c r="AM3186" s="5">
        <v>26.48</v>
      </c>
      <c r="AN3186" t="s">
        <v>90</v>
      </c>
      <c r="AO3186" t="str" cm="1">
        <f t="array" aca="1" ref="AO3186" ca="1">_FV(A3186,"Currency")</f>
        <v>USD</v>
      </c>
      <c r="AP3186" t="str" cm="1">
        <f t="array" aca="1" ref="AP3186" ca="1">_FV(A3186,"Exchange")</f>
        <v>NYSE Arca</v>
      </c>
      <c r="AQ3186" s="6" t="str" cm="1">
        <f t="array" aca="1" ref="AQ3186" ca="1">_FV(A3186,"Exchange abbreviation",TRUE)</f>
        <v>ARCX</v>
      </c>
      <c r="AR3186" t="str" cm="1">
        <f t="array" aca="1" ref="AR3186" ca="1">_FV(A3186,"Instrument type",TRUE)</f>
        <v>ETF</v>
      </c>
    </row>
    <row r="3187" spans="1:44" ht="18.75" customHeight="1" x14ac:dyDescent="0.25">
      <c r="A3187" t="e" vm="3199">
        <v>#VALUE!</v>
      </c>
      <c r="B3187" t="s">
        <v>8512</v>
      </c>
      <c r="C3187" t="s">
        <v>8513</v>
      </c>
      <c r="D3187" s="31" cm="1">
        <f t="array" aca="1" ref="D3187" ca="1">_FV(A3187,"Last trade time",TRUE)</f>
        <v>45824.840277812502</v>
      </c>
      <c r="E3187" s="23" cm="1">
        <f t="array" aca="1" ref="E3187" ca="1">_FV(A3187,"Price")</f>
        <v>18.21</v>
      </c>
      <c r="F3187" s="27" cm="1">
        <f t="array" aca="1" ref="F3187" ca="1">_FV(A3187,"Change (%)",TRUE)</f>
        <v>1.7887E-2</v>
      </c>
      <c r="G3187" s="26" cm="1">
        <f t="array" aca="1" ref="G3187" ca="1">_FV(A3187,"Change")</f>
        <v>0.32</v>
      </c>
      <c r="H3187" s="23" cm="1">
        <f t="array" aca="1" ref="H3187" ca="1">_FV(A3187,"Open")</f>
        <v>18.059999999999999</v>
      </c>
      <c r="I3187" s="23" cm="1">
        <f t="array" aca="1" ref="I3187" ca="1">_FV(A3187,"Low")</f>
        <v>18.059999999999999</v>
      </c>
      <c r="J3187" s="23" cm="1">
        <f t="array" aca="1" ref="J3187" ca="1">_FV(A3187,"High")</f>
        <v>18.28</v>
      </c>
      <c r="K3187" s="23" cm="1">
        <f t="array" aca="1" ref="K3187" ca="1">_FV(A3187,"Previous close",TRUE)</f>
        <v>17.89</v>
      </c>
      <c r="L3187" s="26"/>
      <c r="M3187" s="23" cm="1">
        <f t="array" aca="1" ref="M3187" ca="1">_FV(A3187,"52 week low",TRUE)</f>
        <v>13.98</v>
      </c>
      <c r="N3187" s="23" cm="1">
        <f t="array" aca="1" ref="N3187" ca="1">_FV(A3187,"52 week high",TRUE)</f>
        <v>18.822199999999999</v>
      </c>
      <c r="O3187" s="8" cm="1">
        <f t="array" aca="1" ref="O3187" ca="1">_FV(A3187,"Volume")</f>
        <v>226069</v>
      </c>
      <c r="P3187" s="7" cm="1">
        <f t="array" aca="1" ref="P3187" ca="1">_FV(A3187,"Volume average",TRUE)</f>
        <v>53886</v>
      </c>
      <c r="Q3187" t="s">
        <v>2556</v>
      </c>
      <c r="S3187" t="s">
        <v>263</v>
      </c>
      <c r="T3187" s="25" cm="1">
        <f t="array" aca="1" ref="T3187" ca="1">_FV(A3187,"Expense ratio",TRUE)</f>
        <v>1.9E-3</v>
      </c>
      <c r="U3187" s="24" cm="1">
        <f t="array" aca="1" ref="U3187" ca="1">_FV(A3187,"Market cap",TRUE)</f>
        <v>195180759.49000001</v>
      </c>
      <c r="V3187" s="4">
        <v>195180752</v>
      </c>
      <c r="W3187" s="4">
        <v>195180752</v>
      </c>
      <c r="Y3187" t="s">
        <v>8514</v>
      </c>
      <c r="Z3187" s="5">
        <v>17.36</v>
      </c>
      <c r="AA3187" s="5">
        <v>9.562265</v>
      </c>
      <c r="AB3187" s="5">
        <v>6.3399999999999998E-2</v>
      </c>
      <c r="AC3187" s="4">
        <v>73334</v>
      </c>
      <c r="AE3187" s="5">
        <v>22.72408925937637</v>
      </c>
      <c r="AF3187" s="5">
        <v>3.7782681979250832</v>
      </c>
      <c r="AI3187" s="4">
        <v>73334</v>
      </c>
      <c r="AJ3187" s="5">
        <v>1287378.3700000001</v>
      </c>
      <c r="AL3187" s="5">
        <v>18.821999999999999</v>
      </c>
      <c r="AM3187" s="5">
        <v>13.98</v>
      </c>
      <c r="AN3187" t="s">
        <v>90</v>
      </c>
      <c r="AO3187" t="str" cm="1">
        <f t="array" aca="1" ref="AO3187" ca="1">_FV(A3187,"Currency")</f>
        <v>USD</v>
      </c>
      <c r="AP3187" t="str" cm="1">
        <f t="array" aca="1" ref="AP3187" ca="1">_FV(A3187,"Exchange")</f>
        <v>NYSE Arca</v>
      </c>
      <c r="AQ3187" s="6" t="str" cm="1">
        <f t="array" aca="1" ref="AQ3187" ca="1">_FV(A3187,"Exchange abbreviation",TRUE)</f>
        <v>ARCX</v>
      </c>
      <c r="AR3187" t="str" cm="1">
        <f t="array" aca="1" ref="AR3187" ca="1">_FV(A3187,"Instrument type",TRUE)</f>
        <v>ETF</v>
      </c>
    </row>
    <row r="3188" spans="1:44" ht="18.75" customHeight="1" x14ac:dyDescent="0.25">
      <c r="A3188" t="e" vm="3200">
        <v>#VALUE!</v>
      </c>
      <c r="B3188" t="s">
        <v>8515</v>
      </c>
      <c r="C3188" t="s">
        <v>8516</v>
      </c>
      <c r="D3188" s="31" cm="1">
        <f t="array" aca="1" ref="D3188" ca="1">_FV(A3188,"Last trade time",TRUE)</f>
        <v>45824.843750057815</v>
      </c>
      <c r="E3188" s="23" cm="1">
        <f t="array" aca="1" ref="E3188" ca="1">_FV(A3188,"Price")</f>
        <v>50.83</v>
      </c>
      <c r="F3188" s="27" cm="1">
        <f t="array" aca="1" ref="F3188" ca="1">_FV(A3188,"Change (%)",TRUE)</f>
        <v>9.0359999999999989E-3</v>
      </c>
      <c r="G3188" s="26" cm="1">
        <f t="array" aca="1" ref="G3188" ca="1">_FV(A3188,"Change")</f>
        <v>0.45519999999999999</v>
      </c>
      <c r="H3188" s="23" cm="1">
        <f t="array" aca="1" ref="H3188" ca="1">_FV(A3188,"Open")</f>
        <v>50.64</v>
      </c>
      <c r="I3188" s="23" cm="1">
        <f t="array" aca="1" ref="I3188" ca="1">_FV(A3188,"Low")</f>
        <v>50.64</v>
      </c>
      <c r="J3188" s="23" cm="1">
        <f t="array" aca="1" ref="J3188" ca="1">_FV(A3188,"High")</f>
        <v>50.93</v>
      </c>
      <c r="K3188" s="23" cm="1">
        <f t="array" aca="1" ref="K3188" ca="1">_FV(A3188,"Previous close",TRUE)</f>
        <v>50.3748</v>
      </c>
      <c r="L3188" s="26"/>
      <c r="M3188" s="23" cm="1">
        <f t="array" aca="1" ref="M3188" ca="1">_FV(A3188,"52 week low",TRUE)</f>
        <v>42.97</v>
      </c>
      <c r="N3188" s="23" cm="1">
        <f t="array" aca="1" ref="N3188" ca="1">_FV(A3188,"52 week high",TRUE)</f>
        <v>52.38</v>
      </c>
      <c r="O3188" s="8" cm="1">
        <f t="array" aca="1" ref="O3188" ca="1">_FV(A3188,"Volume")</f>
        <v>25264</v>
      </c>
      <c r="P3188" s="7" cm="1">
        <f t="array" aca="1" ref="P3188" ca="1">_FV(A3188,"Volume average",TRUE)</f>
        <v>61768</v>
      </c>
      <c r="Q3188" t="s">
        <v>119</v>
      </c>
      <c r="T3188" s="25" cm="1">
        <f t="array" aca="1" ref="T3188" ca="1">_FV(A3188,"Expense ratio",TRUE)</f>
        <v>1.9E-3</v>
      </c>
      <c r="U3188" s="24" cm="1">
        <f t="array" aca="1" ref="U3188" ca="1">_FV(A3188,"Market cap",TRUE)</f>
        <v>617939934.51999998</v>
      </c>
      <c r="V3188" s="16"/>
      <c r="W3188" s="16"/>
      <c r="Z3188" s="18"/>
      <c r="AA3188" s="20"/>
      <c r="AB3188" s="20"/>
      <c r="AC3188" s="21">
        <v>59472</v>
      </c>
      <c r="AE3188" s="18"/>
      <c r="AF3188" s="20"/>
      <c r="AI3188" s="21"/>
      <c r="AJ3188" s="18"/>
      <c r="AL3188" s="18"/>
      <c r="AM3188" s="18"/>
      <c r="AN3188" t="s">
        <v>73</v>
      </c>
      <c r="AO3188" t="str" cm="1">
        <f t="array" aca="1" ref="AO3188" ca="1">_FV(A3188,"Currency")</f>
        <v>USD</v>
      </c>
      <c r="AP3188" t="str" cm="1">
        <f t="array" aca="1" ref="AP3188" ca="1">_FV(A3188,"Exchange")</f>
        <v>Nasdaq Stock Market</v>
      </c>
      <c r="AQ3188" s="6" t="str" cm="1">
        <f t="array" aca="1" ref="AQ3188" ca="1">_FV(A3188,"Exchange abbreviation",TRUE)</f>
        <v>XNAS</v>
      </c>
      <c r="AR3188" t="str" cm="1">
        <f t="array" aca="1" ref="AR3188" ca="1">_FV(A3188,"Instrument type",TRUE)</f>
        <v>ETF</v>
      </c>
    </row>
    <row r="3189" spans="1:44" ht="18.75" customHeight="1" x14ac:dyDescent="0.25">
      <c r="A3189" t="e" vm="3201">
        <v>#VALUE!</v>
      </c>
      <c r="B3189" t="s">
        <v>8517</v>
      </c>
      <c r="C3189" t="s">
        <v>8518</v>
      </c>
      <c r="D3189" s="31" cm="1">
        <f t="array" aca="1" ref="D3189" ca="1">_FV(A3189,"Last trade time",TRUE)</f>
        <v>45824.926094397655</v>
      </c>
      <c r="E3189" s="23" cm="1">
        <f t="array" aca="1" ref="E3189" ca="1">_FV(A3189,"Price")</f>
        <v>190.34</v>
      </c>
      <c r="F3189" s="27" cm="1">
        <f t="array" aca="1" ref="F3189" ca="1">_FV(A3189,"Change (%)",TRUE)</f>
        <v>7.1269999999999997E-3</v>
      </c>
      <c r="G3189" s="26" cm="1">
        <f t="array" aca="1" ref="G3189" ca="1">_FV(A3189,"Change")</f>
        <v>1.347</v>
      </c>
      <c r="H3189" s="23" cm="1">
        <f t="array" aca="1" ref="H3189" ca="1">_FV(A3189,"Open")</f>
        <v>190.15</v>
      </c>
      <c r="I3189" s="23" cm="1">
        <f t="array" aca="1" ref="I3189" ca="1">_FV(A3189,"Low")</f>
        <v>189.84</v>
      </c>
      <c r="J3189" s="23" cm="1">
        <f t="array" aca="1" ref="J3189" ca="1">_FV(A3189,"High")</f>
        <v>191.24</v>
      </c>
      <c r="K3189" s="23" cm="1">
        <f t="array" aca="1" ref="K3189" ca="1">_FV(A3189,"Previous close",TRUE)</f>
        <v>188.99299999999999</v>
      </c>
      <c r="L3189" s="26"/>
      <c r="M3189" s="23" cm="1">
        <f t="array" aca="1" ref="M3189" ca="1">_FV(A3189,"52 week low",TRUE)</f>
        <v>163.19</v>
      </c>
      <c r="N3189" s="23" cm="1">
        <f t="array" aca="1" ref="N3189" ca="1">_FV(A3189,"52 week high",TRUE)</f>
        <v>200.42</v>
      </c>
      <c r="O3189" s="8" cm="1">
        <f t="array" aca="1" ref="O3189" ca="1">_FV(A3189,"Volume")</f>
        <v>5832495</v>
      </c>
      <c r="P3189" s="7" cm="1">
        <f t="array" aca="1" ref="P3189" ca="1">_FV(A3189,"Volume average",TRUE)</f>
        <v>2415954</v>
      </c>
      <c r="Q3189" t="s">
        <v>449</v>
      </c>
      <c r="R3189" t="s">
        <v>155</v>
      </c>
      <c r="T3189" s="25" cm="1">
        <f t="array" aca="1" ref="T3189" ca="1">_FV(A3189,"Expense ratio",TRUE)</f>
        <v>1.9E-3</v>
      </c>
      <c r="U3189" s="24" cm="1">
        <f t="array" aca="1" ref="U3189" ca="1">_FV(A3189,"Market cap",TRUE)</f>
        <v>60719041130.260002</v>
      </c>
      <c r="V3189" s="16"/>
      <c r="W3189" s="16"/>
      <c r="Z3189" s="18"/>
      <c r="AB3189" s="20"/>
      <c r="AC3189" s="21">
        <v>2432219</v>
      </c>
      <c r="AE3189" s="18"/>
      <c r="AF3189" s="20"/>
      <c r="AI3189" s="21"/>
      <c r="AJ3189" s="18"/>
      <c r="AL3189" s="18"/>
      <c r="AM3189" s="18"/>
      <c r="AN3189" t="s">
        <v>73</v>
      </c>
      <c r="AO3189" t="str" cm="1">
        <f t="array" aca="1" ref="AO3189" ca="1">_FV(A3189,"Currency")</f>
        <v>USD</v>
      </c>
      <c r="AP3189" t="str" cm="1">
        <f t="array" aca="1" ref="AP3189" ca="1">_FV(A3189,"Exchange")</f>
        <v>NYSE Arca</v>
      </c>
      <c r="AQ3189" s="6" t="str" cm="1">
        <f t="array" aca="1" ref="AQ3189" ca="1">_FV(A3189,"Exchange abbreviation",TRUE)</f>
        <v>ARCX</v>
      </c>
      <c r="AR3189" t="str" cm="1">
        <f t="array" aca="1" ref="AR3189" ca="1">_FV(A3189,"Instrument type",TRUE)</f>
        <v>ETF</v>
      </c>
    </row>
    <row r="3190" spans="1:44" ht="18.75" customHeight="1" x14ac:dyDescent="0.25">
      <c r="A3190" t="e" vm="3202">
        <v>#VALUE!</v>
      </c>
      <c r="B3190" t="s">
        <v>8519</v>
      </c>
      <c r="C3190" t="s">
        <v>8520</v>
      </c>
      <c r="D3190" s="31" cm="1">
        <f t="array" aca="1" ref="D3190" ca="1">_FV(A3190,"Last trade time",TRUE)</f>
        <v>45824.84027780078</v>
      </c>
      <c r="E3190" s="23" cm="1">
        <f t="array" aca="1" ref="E3190" ca="1">_FV(A3190,"Price")</f>
        <v>58.320799999999998</v>
      </c>
      <c r="F3190" s="27" cm="1">
        <f t="array" aca="1" ref="F3190" ca="1">_FV(A3190,"Change (%)",TRUE)</f>
        <v>1.0360000000000001E-2</v>
      </c>
      <c r="G3190" s="26" cm="1">
        <f t="array" aca="1" ref="G3190" ca="1">_FV(A3190,"Change")</f>
        <v>0.59799999999999998</v>
      </c>
      <c r="H3190" s="23" cm="1">
        <f t="array" aca="1" ref="H3190" ca="1">_FV(A3190,"Open")</f>
        <v>58.33</v>
      </c>
      <c r="I3190" s="23" cm="1">
        <f t="array" aca="1" ref="I3190" ca="1">_FV(A3190,"Low")</f>
        <v>58.320799999999998</v>
      </c>
      <c r="J3190" s="23" cm="1">
        <f t="array" aca="1" ref="J3190" ca="1">_FV(A3190,"High")</f>
        <v>58.424599999999998</v>
      </c>
      <c r="K3190" s="23" cm="1">
        <f t="array" aca="1" ref="K3190" ca="1">_FV(A3190,"Previous close",TRUE)</f>
        <v>57.722799999999999</v>
      </c>
      <c r="L3190" s="26"/>
      <c r="M3190" s="23" cm="1">
        <f t="array" aca="1" ref="M3190" ca="1">_FV(A3190,"52 week low",TRUE)</f>
        <v>47.41</v>
      </c>
      <c r="N3190" s="23" cm="1">
        <f t="array" aca="1" ref="N3190" ca="1">_FV(A3190,"52 week high",TRUE)</f>
        <v>59.23</v>
      </c>
      <c r="O3190" s="8" cm="1">
        <f t="array" aca="1" ref="O3190" ca="1">_FV(A3190,"Volume")</f>
        <v>4408</v>
      </c>
      <c r="P3190" s="7" cm="1">
        <f t="array" aca="1" ref="P3190" ca="1">_FV(A3190,"Volume average",TRUE)</f>
        <v>8874</v>
      </c>
      <c r="Q3190" t="s">
        <v>119</v>
      </c>
      <c r="T3190" s="25" cm="1">
        <f t="array" aca="1" ref="T3190" ca="1">_FV(A3190,"Expense ratio",TRUE)</f>
        <v>1.9E-3</v>
      </c>
      <c r="U3190" s="24" cm="1">
        <f t="array" aca="1" ref="U3190" ca="1">_FV(A3190,"Market cap",TRUE)</f>
        <v>128837735.58</v>
      </c>
      <c r="V3190" s="16"/>
      <c r="W3190" s="16"/>
      <c r="Z3190" s="18"/>
      <c r="AA3190" s="20"/>
      <c r="AB3190" s="20"/>
      <c r="AC3190" s="21">
        <v>8979</v>
      </c>
      <c r="AE3190" s="18"/>
      <c r="AF3190" s="20"/>
      <c r="AI3190" s="21"/>
      <c r="AJ3190" s="18"/>
      <c r="AL3190" s="18"/>
      <c r="AM3190" s="18"/>
      <c r="AN3190" t="s">
        <v>73</v>
      </c>
      <c r="AO3190" t="str" cm="1">
        <f t="array" aca="1" ref="AO3190" ca="1">_FV(A3190,"Currency")</f>
        <v>USD</v>
      </c>
      <c r="AP3190" t="str" cm="1">
        <f t="array" aca="1" ref="AP3190" ca="1">_FV(A3190,"Exchange")</f>
        <v>NYSE Arca</v>
      </c>
      <c r="AQ3190" s="6" t="str" cm="1">
        <f t="array" aca="1" ref="AQ3190" ca="1">_FV(A3190,"Exchange abbreviation",TRUE)</f>
        <v>ARCX</v>
      </c>
      <c r="AR3190" t="str" cm="1">
        <f t="array" aca="1" ref="AR3190" ca="1">_FV(A3190,"Instrument type",TRUE)</f>
        <v>ETF</v>
      </c>
    </row>
    <row r="3191" spans="1:44" ht="18.75" customHeight="1" x14ac:dyDescent="0.25">
      <c r="A3191" t="e" vm="3203">
        <v>#VALUE!</v>
      </c>
      <c r="B3191" t="s">
        <v>8521</v>
      </c>
      <c r="C3191" t="s">
        <v>8522</v>
      </c>
      <c r="D3191" s="31" cm="1">
        <f t="array" aca="1" ref="D3191" ca="1">_FV(A3191,"Last trade time",TRUE)</f>
        <v>45824.840277812502</v>
      </c>
      <c r="E3191" s="23" cm="1">
        <f t="array" aca="1" ref="E3191" ca="1">_FV(A3191,"Price")</f>
        <v>52.63</v>
      </c>
      <c r="F3191" s="27" cm="1">
        <f t="array" aca="1" ref="F3191" ca="1">_FV(A3191,"Change (%)",TRUE)</f>
        <v>9.5840000000000005E-3</v>
      </c>
      <c r="G3191" s="26" cm="1">
        <f t="array" aca="1" ref="G3191" ca="1">_FV(A3191,"Change")</f>
        <v>0.49959999999999999</v>
      </c>
      <c r="H3191" s="23" cm="1">
        <f t="array" aca="1" ref="H3191" ca="1">_FV(A3191,"Open")</f>
        <v>52.47</v>
      </c>
      <c r="I3191" s="23" cm="1">
        <f t="array" aca="1" ref="I3191" ca="1">_FV(A3191,"Low")</f>
        <v>52.47</v>
      </c>
      <c r="J3191" s="23" cm="1">
        <f t="array" aca="1" ref="J3191" ca="1">_FV(A3191,"High")</f>
        <v>52.73</v>
      </c>
      <c r="K3191" s="23" cm="1">
        <f t="array" aca="1" ref="K3191" ca="1">_FV(A3191,"Previous close",TRUE)</f>
        <v>52.130400000000002</v>
      </c>
      <c r="L3191" s="26"/>
      <c r="M3191" s="23" cm="1">
        <f t="array" aca="1" ref="M3191" ca="1">_FV(A3191,"52 week low",TRUE)</f>
        <v>44.356000000000002</v>
      </c>
      <c r="N3191" s="23" cm="1">
        <f t="array" aca="1" ref="N3191" ca="1">_FV(A3191,"52 week high",TRUE)</f>
        <v>54.49</v>
      </c>
      <c r="O3191" s="8" cm="1">
        <f t="array" aca="1" ref="O3191" ca="1">_FV(A3191,"Volume")</f>
        <v>14116</v>
      </c>
      <c r="P3191" s="7" cm="1">
        <f t="array" aca="1" ref="P3191" ca="1">_FV(A3191,"Volume average",TRUE)</f>
        <v>28439</v>
      </c>
      <c r="Q3191" t="s">
        <v>119</v>
      </c>
      <c r="T3191" s="25" cm="1">
        <f t="array" aca="1" ref="T3191" ca="1">_FV(A3191,"Expense ratio",TRUE)</f>
        <v>1.9E-3</v>
      </c>
      <c r="U3191" s="24" cm="1">
        <f t="array" aca="1" ref="U3191" ca="1">_FV(A3191,"Market cap",TRUE)</f>
        <v>457414462.97000003</v>
      </c>
      <c r="V3191" s="16"/>
      <c r="W3191" s="16"/>
      <c r="Z3191" s="18"/>
      <c r="AC3191" s="21">
        <v>32603</v>
      </c>
      <c r="AE3191" s="18"/>
      <c r="AF3191" s="20"/>
      <c r="AI3191" s="21"/>
      <c r="AJ3191" s="18"/>
      <c r="AL3191" s="18"/>
      <c r="AM3191" s="18"/>
      <c r="AN3191" t="s">
        <v>73</v>
      </c>
      <c r="AO3191" t="str" cm="1">
        <f t="array" aca="1" ref="AO3191" ca="1">_FV(A3191,"Currency")</f>
        <v>USD</v>
      </c>
      <c r="AP3191" t="str" cm="1">
        <f t="array" aca="1" ref="AP3191" ca="1">_FV(A3191,"Exchange")</f>
        <v>NYSE Arca</v>
      </c>
      <c r="AQ3191" s="6" t="str" cm="1">
        <f t="array" aca="1" ref="AQ3191" ca="1">_FV(A3191,"Exchange abbreviation",TRUE)</f>
        <v>ARCX</v>
      </c>
      <c r="AR3191" t="str" cm="1">
        <f t="array" aca="1" ref="AR3191" ca="1">_FV(A3191,"Instrument type",TRUE)</f>
        <v>ETF</v>
      </c>
    </row>
    <row r="3192" spans="1:44" ht="18.75" customHeight="1" x14ac:dyDescent="0.25">
      <c r="A3192" t="e" vm="3204">
        <v>#VALUE!</v>
      </c>
      <c r="B3192" t="s">
        <v>8523</v>
      </c>
      <c r="C3192" t="s">
        <v>8524</v>
      </c>
      <c r="D3192" s="31" cm="1">
        <f t="array" aca="1" ref="D3192" ca="1">_FV(A3192,"Last trade time",TRUE)</f>
        <v>45824.840377939065</v>
      </c>
      <c r="E3192" s="23" cm="1">
        <f t="array" aca="1" ref="E3192" ca="1">_FV(A3192,"Price")</f>
        <v>60.3</v>
      </c>
      <c r="F3192" s="27" cm="1">
        <f t="array" aca="1" ref="F3192" ca="1">_FV(A3192,"Change (%)",TRUE)</f>
        <v>1.1620000000000001E-3</v>
      </c>
      <c r="G3192" s="26" cm="1">
        <f t="array" aca="1" ref="G3192" ca="1">_FV(A3192,"Change")</f>
        <v>7.0000000000000007E-2</v>
      </c>
      <c r="H3192" s="23" cm="1">
        <f t="array" aca="1" ref="H3192" ca="1">_FV(A3192,"Open")</f>
        <v>60.5</v>
      </c>
      <c r="I3192" s="23" cm="1">
        <f t="array" aca="1" ref="I3192" ca="1">_FV(A3192,"Low")</f>
        <v>60.28</v>
      </c>
      <c r="J3192" s="23" cm="1">
        <f t="array" aca="1" ref="J3192" ca="1">_FV(A3192,"High")</f>
        <v>60.8</v>
      </c>
      <c r="K3192" s="23" cm="1">
        <f t="array" aca="1" ref="K3192" ca="1">_FV(A3192,"Previous close",TRUE)</f>
        <v>60.23</v>
      </c>
      <c r="L3192" s="26"/>
      <c r="M3192" s="23" cm="1">
        <f t="array" aca="1" ref="M3192" ca="1">_FV(A3192,"52 week low",TRUE)</f>
        <v>49.03</v>
      </c>
      <c r="N3192" s="23" cm="1">
        <f t="array" aca="1" ref="N3192" ca="1">_FV(A3192,"52 week high",TRUE)</f>
        <v>61.45</v>
      </c>
      <c r="O3192" s="8" cm="1">
        <f t="array" aca="1" ref="O3192" ca="1">_FV(A3192,"Volume")</f>
        <v>1050061</v>
      </c>
      <c r="P3192" s="7" cm="1">
        <f t="array" aca="1" ref="P3192" ca="1">_FV(A3192,"Volume average",TRUE)</f>
        <v>1231248</v>
      </c>
      <c r="Q3192" t="s">
        <v>2542</v>
      </c>
      <c r="R3192" t="s">
        <v>2543</v>
      </c>
      <c r="S3192" t="s">
        <v>3504</v>
      </c>
      <c r="T3192" s="25" cm="1">
        <f t="array" aca="1" ref="T3192" ca="1">_FV(A3192,"Expense ratio",TRUE)</f>
        <v>1.9E-3</v>
      </c>
      <c r="U3192" s="24" cm="1">
        <f t="array" aca="1" ref="U3192" ca="1">_FV(A3192,"Market cap",TRUE)</f>
        <v>13039788830.76</v>
      </c>
      <c r="V3192" s="4">
        <v>13039789056</v>
      </c>
      <c r="W3192" s="4">
        <v>13039789056</v>
      </c>
      <c r="X3192" t="s">
        <v>8525</v>
      </c>
      <c r="Y3192" t="s">
        <v>8526</v>
      </c>
      <c r="Z3192" s="5">
        <v>60.335599999999999</v>
      </c>
      <c r="AA3192" s="5">
        <v>13.641056000000001</v>
      </c>
      <c r="AB3192" s="5">
        <v>2.53E-2</v>
      </c>
      <c r="AC3192" s="4">
        <v>1406074</v>
      </c>
      <c r="AE3192" s="5">
        <v>10.25360115138292</v>
      </c>
      <c r="AF3192" s="5">
        <v>9.2239485185741543</v>
      </c>
      <c r="AI3192" s="4">
        <v>1406074</v>
      </c>
      <c r="AJ3192" s="5">
        <v>84926869.599999994</v>
      </c>
      <c r="AL3192" s="5">
        <v>61.45</v>
      </c>
      <c r="AM3192" s="5">
        <v>49.03</v>
      </c>
      <c r="AN3192" t="s">
        <v>82</v>
      </c>
      <c r="AO3192" t="str" cm="1">
        <f t="array" aca="1" ref="AO3192" ca="1">_FV(A3192,"Currency")</f>
        <v>USD</v>
      </c>
      <c r="AP3192" t="str" cm="1">
        <f t="array" aca="1" ref="AP3192" ca="1">_FV(A3192,"Exchange")</f>
        <v>CBOE BZX Exchange</v>
      </c>
      <c r="AQ3192" s="6" t="str" cm="1">
        <f t="array" aca="1" ref="AQ3192" ca="1">_FV(A3192,"Exchange abbreviation",TRUE)</f>
        <v>BATS</v>
      </c>
      <c r="AR3192" t="str" cm="1">
        <f t="array" aca="1" ref="AR3192" ca="1">_FV(A3192,"Instrument type",TRUE)</f>
        <v>ETF</v>
      </c>
    </row>
    <row r="3193" spans="1:44" ht="18.75" customHeight="1" x14ac:dyDescent="0.25">
      <c r="A3193" t="e" vm="3205">
        <v>#VALUE!</v>
      </c>
      <c r="B3193" t="s">
        <v>8527</v>
      </c>
      <c r="C3193" t="s">
        <v>8528</v>
      </c>
      <c r="D3193" s="31" cm="1">
        <f t="array" aca="1" ref="D3193" ca="1">_FV(A3193,"Last trade time",TRUE)</f>
        <v>45824.840277812502</v>
      </c>
      <c r="E3193" s="23" cm="1">
        <f t="array" aca="1" ref="E3193" ca="1">_FV(A3193,"Price")</f>
        <v>90.05</v>
      </c>
      <c r="F3193" s="27" cm="1">
        <f t="array" aca="1" ref="F3193" ca="1">_FV(A3193,"Change (%)",TRUE)</f>
        <v>1.1616E-2</v>
      </c>
      <c r="G3193" s="26" cm="1">
        <f t="array" aca="1" ref="G3193" ca="1">_FV(A3193,"Change")</f>
        <v>1.034</v>
      </c>
      <c r="H3193" s="23" cm="1">
        <f t="array" aca="1" ref="H3193" ca="1">_FV(A3193,"Open")</f>
        <v>89.71</v>
      </c>
      <c r="I3193" s="23" cm="1">
        <f t="array" aca="1" ref="I3193" ca="1">_FV(A3193,"Low")</f>
        <v>89.64</v>
      </c>
      <c r="J3193" s="23" cm="1">
        <f t="array" aca="1" ref="J3193" ca="1">_FV(A3193,"High")</f>
        <v>90.37</v>
      </c>
      <c r="K3193" s="23" cm="1">
        <f t="array" aca="1" ref="K3193" ca="1">_FV(A3193,"Previous close",TRUE)</f>
        <v>89.016000000000005</v>
      </c>
      <c r="L3193" s="26"/>
      <c r="M3193" s="23" cm="1">
        <f t="array" aca="1" ref="M3193" ca="1">_FV(A3193,"52 week low",TRUE)</f>
        <v>73.168000000000006</v>
      </c>
      <c r="N3193" s="23" cm="1">
        <f t="array" aca="1" ref="N3193" ca="1">_FV(A3193,"52 week high",TRUE)</f>
        <v>96.004999999999995</v>
      </c>
      <c r="O3193" s="8" cm="1">
        <f t="array" aca="1" ref="O3193" ca="1">_FV(A3193,"Volume")</f>
        <v>1694683</v>
      </c>
      <c r="P3193" s="7" cm="1">
        <f t="array" aca="1" ref="P3193" ca="1">_FV(A3193,"Volume average",TRUE)</f>
        <v>1649781</v>
      </c>
      <c r="Q3193" t="s">
        <v>449</v>
      </c>
      <c r="T3193" s="25" cm="1">
        <f t="array" aca="1" ref="T3193" ca="1">_FV(A3193,"Expense ratio",TRUE)</f>
        <v>1.9E-3</v>
      </c>
      <c r="U3193" s="24" cm="1">
        <f t="array" aca="1" ref="U3193" ca="1">_FV(A3193,"Market cap",TRUE)</f>
        <v>40437110074.809998</v>
      </c>
      <c r="V3193" s="16"/>
      <c r="W3193" s="16"/>
      <c r="Z3193" s="18"/>
      <c r="AB3193" s="20"/>
      <c r="AC3193" s="21">
        <v>1649257</v>
      </c>
      <c r="AE3193" s="18"/>
      <c r="AI3193" s="21"/>
      <c r="AJ3193" s="18"/>
      <c r="AL3193" s="18"/>
      <c r="AM3193" s="18"/>
      <c r="AN3193" t="s">
        <v>73</v>
      </c>
      <c r="AO3193" t="str" cm="1">
        <f t="array" aca="1" ref="AO3193" ca="1">_FV(A3193,"Currency")</f>
        <v>USD</v>
      </c>
      <c r="AP3193" t="str" cm="1">
        <f t="array" aca="1" ref="AP3193" ca="1">_FV(A3193,"Exchange")</f>
        <v>NYSE Arca</v>
      </c>
      <c r="AQ3193" s="6" t="str" cm="1">
        <f t="array" aca="1" ref="AQ3193" ca="1">_FV(A3193,"Exchange abbreviation",TRUE)</f>
        <v>ARCX</v>
      </c>
      <c r="AR3193" t="str" cm="1">
        <f t="array" aca="1" ref="AR3193" ca="1">_FV(A3193,"Instrument type",TRUE)</f>
        <v>ETF</v>
      </c>
    </row>
    <row r="3194" spans="1:44" ht="18.75" customHeight="1" x14ac:dyDescent="0.25">
      <c r="A3194" t="e" vm="3206">
        <v>#VALUE!</v>
      </c>
      <c r="B3194" t="s">
        <v>8529</v>
      </c>
      <c r="C3194" t="s">
        <v>8530</v>
      </c>
      <c r="D3194" s="31" cm="1">
        <f t="array" aca="1" ref="D3194" ca="1">_FV(A3194,"Last trade time",TRUE)</f>
        <v>45824.929290068751</v>
      </c>
      <c r="E3194" s="23" cm="1">
        <f t="array" aca="1" ref="E3194" ca="1">_FV(A3194,"Price")</f>
        <v>33.56</v>
      </c>
      <c r="F3194" s="27" cm="1">
        <f t="array" aca="1" ref="F3194" ca="1">_FV(A3194,"Change (%)",TRUE)</f>
        <v>9.3229999999999997E-3</v>
      </c>
      <c r="G3194" s="26" cm="1">
        <f t="array" aca="1" ref="G3194" ca="1">_FV(A3194,"Change")</f>
        <v>0.31</v>
      </c>
      <c r="H3194" s="23" cm="1">
        <f t="array" aca="1" ref="H3194" ca="1">_FV(A3194,"Open")</f>
        <v>33.42</v>
      </c>
      <c r="I3194" s="23" cm="1">
        <f t="array" aca="1" ref="I3194" ca="1">_FV(A3194,"Low")</f>
        <v>33.42</v>
      </c>
      <c r="J3194" s="23" cm="1">
        <f t="array" aca="1" ref="J3194" ca="1">_FV(A3194,"High")</f>
        <v>33.630800000000001</v>
      </c>
      <c r="K3194" s="23" cm="1">
        <f t="array" aca="1" ref="K3194" ca="1">_FV(A3194,"Previous close",TRUE)</f>
        <v>33.25</v>
      </c>
      <c r="L3194" s="26"/>
      <c r="M3194" s="23" cm="1">
        <f t="array" aca="1" ref="M3194" ca="1">_FV(A3194,"52 week low",TRUE)</f>
        <v>26.9</v>
      </c>
      <c r="N3194" s="23" cm="1">
        <f t="array" aca="1" ref="N3194" ca="1">_FV(A3194,"52 week high",TRUE)</f>
        <v>34.288800000000002</v>
      </c>
      <c r="O3194" s="8" cm="1">
        <f t="array" aca="1" ref="O3194" ca="1">_FV(A3194,"Volume")</f>
        <v>738571</v>
      </c>
      <c r="P3194" s="7" cm="1">
        <f t="array" aca="1" ref="P3194" ca="1">_FV(A3194,"Volume average",TRUE)</f>
        <v>810492</v>
      </c>
      <c r="Q3194" t="s">
        <v>50</v>
      </c>
      <c r="S3194" t="s">
        <v>4555</v>
      </c>
      <c r="T3194" s="25" cm="1">
        <f t="array" aca="1" ref="T3194" ca="1">_FV(A3194,"Expense ratio",TRUE)</f>
        <v>1.9E-3</v>
      </c>
      <c r="U3194" s="24" cm="1">
        <f t="array" aca="1" ref="U3194" ca="1">_FV(A3194,"Market cap",TRUE)</f>
        <v>4342503274.8000002</v>
      </c>
      <c r="V3194" s="4">
        <v>4342503424</v>
      </c>
      <c r="W3194" s="4">
        <v>4342503424</v>
      </c>
      <c r="Y3194" t="s">
        <v>8511</v>
      </c>
      <c r="Z3194" s="5">
        <v>33.470480000000002</v>
      </c>
      <c r="AA3194" s="5">
        <v>23.518557000000001</v>
      </c>
      <c r="AB3194" s="5">
        <v>1.04E-2</v>
      </c>
      <c r="AC3194" s="4">
        <v>1440215</v>
      </c>
      <c r="AE3194" s="5">
        <v>2.1258427981165169</v>
      </c>
      <c r="AF3194" s="5">
        <v>13.004859140938921</v>
      </c>
      <c r="AI3194" s="4">
        <v>1440215</v>
      </c>
      <c r="AJ3194" s="5">
        <v>48189593.899999999</v>
      </c>
      <c r="AL3194" s="5">
        <v>34.289000000000001</v>
      </c>
      <c r="AM3194" s="5">
        <v>26.9</v>
      </c>
      <c r="AN3194" t="s">
        <v>82</v>
      </c>
      <c r="AO3194" t="str" cm="1">
        <f t="array" aca="1" ref="AO3194" ca="1">_FV(A3194,"Currency")</f>
        <v>USD</v>
      </c>
      <c r="AP3194" t="str" cm="1">
        <f t="array" aca="1" ref="AP3194" ca="1">_FV(A3194,"Exchange")</f>
        <v>NYSE Arca</v>
      </c>
      <c r="AQ3194" s="6" t="str" cm="1">
        <f t="array" aca="1" ref="AQ3194" ca="1">_FV(A3194,"Exchange abbreviation",TRUE)</f>
        <v>ARCX</v>
      </c>
      <c r="AR3194" t="str" cm="1">
        <f t="array" aca="1" ref="AR3194" ca="1">_FV(A3194,"Instrument type",TRUE)</f>
        <v>ETF</v>
      </c>
    </row>
    <row r="3195" spans="1:44" ht="18.75" customHeight="1" x14ac:dyDescent="0.25">
      <c r="A3195" t="e" vm="3207">
        <v>#VALUE!</v>
      </c>
      <c r="B3195" t="s">
        <v>8531</v>
      </c>
      <c r="C3195" t="s">
        <v>8532</v>
      </c>
      <c r="D3195" s="31" cm="1">
        <f t="array" aca="1" ref="D3195" ca="1">_FV(A3195,"Last trade time",TRUE)</f>
        <v>45824.840277812502</v>
      </c>
      <c r="E3195" s="23" cm="1">
        <f t="array" aca="1" ref="E3195" ca="1">_FV(A3195,"Price")</f>
        <v>29.38</v>
      </c>
      <c r="F3195" s="27" cm="1">
        <f t="array" aca="1" ref="F3195" ca="1">_FV(A3195,"Change (%)",TRUE)</f>
        <v>3.4150000000000001E-3</v>
      </c>
      <c r="G3195" s="26" cm="1">
        <f t="array" aca="1" ref="G3195" ca="1">_FV(A3195,"Change")</f>
        <v>0.1</v>
      </c>
      <c r="H3195" s="23" cm="1">
        <f t="array" aca="1" ref="H3195" ca="1">_FV(A3195,"Open")</f>
        <v>29.3</v>
      </c>
      <c r="I3195" s="23" cm="1">
        <f t="array" aca="1" ref="I3195" ca="1">_FV(A3195,"Low")</f>
        <v>29.3</v>
      </c>
      <c r="J3195" s="23" cm="1">
        <f t="array" aca="1" ref="J3195" ca="1">_FV(A3195,"High")</f>
        <v>29.6495</v>
      </c>
      <c r="K3195" s="23" cm="1">
        <f t="array" aca="1" ref="K3195" ca="1">_FV(A3195,"Previous close",TRUE)</f>
        <v>29.28</v>
      </c>
      <c r="L3195" s="26"/>
      <c r="M3195" s="23" cm="1">
        <f t="array" aca="1" ref="M3195" ca="1">_FV(A3195,"52 week low",TRUE)</f>
        <v>23.445</v>
      </c>
      <c r="N3195" s="23" cm="1">
        <f t="array" aca="1" ref="N3195" ca="1">_FV(A3195,"52 week high",TRUE)</f>
        <v>29.6495</v>
      </c>
      <c r="O3195" s="8" cm="1">
        <f t="array" aca="1" ref="O3195" ca="1">_FV(A3195,"Volume")</f>
        <v>35681</v>
      </c>
      <c r="P3195" s="7" cm="1">
        <f t="array" aca="1" ref="P3195" ca="1">_FV(A3195,"Volume average",TRUE)</f>
        <v>59445</v>
      </c>
      <c r="Q3195" t="s">
        <v>2582</v>
      </c>
      <c r="R3195" t="s">
        <v>155</v>
      </c>
      <c r="S3195" t="s">
        <v>4555</v>
      </c>
      <c r="T3195" s="25" cm="1">
        <f t="array" aca="1" ref="T3195" ca="1">_FV(A3195,"Expense ratio",TRUE)</f>
        <v>1.9E-3</v>
      </c>
      <c r="U3195" s="24" cm="1">
        <f t="array" aca="1" ref="U3195" ca="1">_FV(A3195,"Market cap",TRUE)</f>
        <v>216526492.40000001</v>
      </c>
      <c r="V3195" s="4">
        <v>216526496</v>
      </c>
      <c r="W3195" s="4">
        <v>216526496</v>
      </c>
      <c r="Y3195" t="s">
        <v>1430</v>
      </c>
      <c r="Z3195" s="5">
        <v>29.088699999999999</v>
      </c>
      <c r="AA3195" s="19">
        <v>11.63988</v>
      </c>
      <c r="AB3195" s="5">
        <v>3.0199999000000002E-2</v>
      </c>
      <c r="AC3195" s="4">
        <v>83163</v>
      </c>
      <c r="AE3195" s="5">
        <v>22.548080377553401</v>
      </c>
      <c r="AF3195" s="5">
        <v>14.82091139085013</v>
      </c>
      <c r="AI3195" s="4">
        <v>83163</v>
      </c>
      <c r="AJ3195" s="5">
        <v>2430022.86</v>
      </c>
      <c r="AL3195" s="5">
        <v>29.39</v>
      </c>
      <c r="AM3195" s="5">
        <v>23.445</v>
      </c>
      <c r="AN3195" t="s">
        <v>90</v>
      </c>
      <c r="AO3195" t="str" cm="1">
        <f t="array" aca="1" ref="AO3195" ca="1">_FV(A3195,"Currency")</f>
        <v>USD</v>
      </c>
      <c r="AP3195" t="str" cm="1">
        <f t="array" aca="1" ref="AP3195" ca="1">_FV(A3195,"Exchange")</f>
        <v>NYSE Arca</v>
      </c>
      <c r="AQ3195" s="6" t="str" cm="1">
        <f t="array" aca="1" ref="AQ3195" ca="1">_FV(A3195,"Exchange abbreviation",TRUE)</f>
        <v>ARCX</v>
      </c>
      <c r="AR3195" t="str" cm="1">
        <f t="array" aca="1" ref="AR3195" ca="1">_FV(A3195,"Instrument type",TRUE)</f>
        <v>ETF</v>
      </c>
    </row>
    <row r="3196" spans="1:44" ht="18.75" customHeight="1" x14ac:dyDescent="0.25">
      <c r="A3196" t="e" vm="3208">
        <v>#VALUE!</v>
      </c>
      <c r="B3196" t="s">
        <v>8533</v>
      </c>
      <c r="C3196" t="s">
        <v>8534</v>
      </c>
      <c r="D3196" s="31" cm="1">
        <f t="array" aca="1" ref="D3196" ca="1">_FV(A3196,"Last trade time",TRUE)</f>
        <v>45824.840277812502</v>
      </c>
      <c r="E3196" s="23" cm="1">
        <f t="array" aca="1" ref="E3196" ca="1">_FV(A3196,"Price")</f>
        <v>23.61</v>
      </c>
      <c r="F3196" s="27" cm="1">
        <f t="array" aca="1" ref="F3196" ca="1">_FV(A3196,"Change (%)",TRUE)</f>
        <v>1.2720000000000001E-3</v>
      </c>
      <c r="G3196" s="26" cm="1">
        <f t="array" aca="1" ref="G3196" ca="1">_FV(A3196,"Change")</f>
        <v>0.03</v>
      </c>
      <c r="H3196" s="23" cm="1">
        <f t="array" aca="1" ref="H3196" ca="1">_FV(A3196,"Open")</f>
        <v>23.69</v>
      </c>
      <c r="I3196" s="23" cm="1">
        <f t="array" aca="1" ref="I3196" ca="1">_FV(A3196,"Low")</f>
        <v>23.524999999999999</v>
      </c>
      <c r="J3196" s="23" cm="1">
        <f t="array" aca="1" ref="J3196" ca="1">_FV(A3196,"High")</f>
        <v>23.87</v>
      </c>
      <c r="K3196" s="23" cm="1">
        <f t="array" aca="1" ref="K3196" ca="1">_FV(A3196,"Previous close",TRUE)</f>
        <v>23.58</v>
      </c>
      <c r="L3196" s="26"/>
      <c r="M3196" s="23" cm="1">
        <f t="array" aca="1" ref="M3196" ca="1">_FV(A3196,"52 week low",TRUE)</f>
        <v>20.32</v>
      </c>
      <c r="N3196" s="23" cm="1">
        <f t="array" aca="1" ref="N3196" ca="1">_FV(A3196,"52 week high",TRUE)</f>
        <v>26.119800000000001</v>
      </c>
      <c r="O3196" s="8" cm="1">
        <f t="array" aca="1" ref="O3196" ca="1">_FV(A3196,"Volume")</f>
        <v>262947</v>
      </c>
      <c r="P3196" s="7" cm="1">
        <f t="array" aca="1" ref="P3196" ca="1">_FV(A3196,"Volume average",TRUE)</f>
        <v>242057</v>
      </c>
      <c r="Q3196" t="s">
        <v>1626</v>
      </c>
      <c r="T3196" s="25" cm="1">
        <f t="array" aca="1" ref="T3196" ca="1">_FV(A3196,"Expense ratio",TRUE)</f>
        <v>1.9E-3</v>
      </c>
      <c r="U3196" s="24" cm="1">
        <f t="array" aca="1" ref="U3196" ca="1">_FV(A3196,"Market cap",TRUE)</f>
        <v>1332098088.0999999</v>
      </c>
      <c r="V3196" s="16"/>
      <c r="W3196" s="16"/>
      <c r="Z3196" s="18"/>
      <c r="AB3196" s="20"/>
      <c r="AC3196" s="21">
        <v>220402</v>
      </c>
      <c r="AE3196" s="18"/>
      <c r="AF3196" s="20"/>
      <c r="AI3196" s="21"/>
      <c r="AJ3196" s="18"/>
      <c r="AL3196" s="18"/>
      <c r="AM3196" s="18"/>
      <c r="AN3196" t="s">
        <v>73</v>
      </c>
      <c r="AO3196" t="str" cm="1">
        <f t="array" aca="1" ref="AO3196" ca="1">_FV(A3196,"Currency")</f>
        <v>USD</v>
      </c>
      <c r="AP3196" t="str" cm="1">
        <f t="array" aca="1" ref="AP3196" ca="1">_FV(A3196,"Exchange")</f>
        <v>NYSE Arca</v>
      </c>
      <c r="AQ3196" s="6" t="str" cm="1">
        <f t="array" aca="1" ref="AQ3196" ca="1">_FV(A3196,"Exchange abbreviation",TRUE)</f>
        <v>ARCX</v>
      </c>
      <c r="AR3196" t="str" cm="1">
        <f t="array" aca="1" ref="AR3196" ca="1">_FV(A3196,"Instrument type",TRUE)</f>
        <v>ETF</v>
      </c>
    </row>
    <row r="3197" spans="1:44" ht="18.75" customHeight="1" x14ac:dyDescent="0.25">
      <c r="A3197" t="e" vm="3209">
        <v>#VALUE!</v>
      </c>
      <c r="B3197" t="s">
        <v>8535</v>
      </c>
      <c r="C3197" t="s">
        <v>8536</v>
      </c>
      <c r="D3197" s="31" cm="1">
        <f t="array" aca="1" ref="D3197" ca="1">_FV(A3197,"Last trade time",TRUE)</f>
        <v>45824.840277812502</v>
      </c>
      <c r="E3197" s="23" cm="1">
        <f t="array" aca="1" ref="E3197" ca="1">_FV(A3197,"Price")</f>
        <v>20.465</v>
      </c>
      <c r="F3197" s="27" cm="1">
        <f t="array" aca="1" ref="F3197" ca="1">_FV(A3197,"Change (%)",TRUE)</f>
        <v>-1.24E-3</v>
      </c>
      <c r="G3197" s="26" cm="1">
        <f t="array" aca="1" ref="G3197" ca="1">_FV(A3197,"Change")</f>
        <v>-2.5399999999999999E-2</v>
      </c>
      <c r="H3197" s="23" cm="1">
        <f t="array" aca="1" ref="H3197" ca="1">_FV(A3197,"Open")</f>
        <v>20.48</v>
      </c>
      <c r="I3197" s="23" cm="1">
        <f t="array" aca="1" ref="I3197" ca="1">_FV(A3197,"Low")</f>
        <v>20.440000000000001</v>
      </c>
      <c r="J3197" s="23" cm="1">
        <f t="array" aca="1" ref="J3197" ca="1">_FV(A3197,"High")</f>
        <v>20.53</v>
      </c>
      <c r="K3197" s="23" cm="1">
        <f t="array" aca="1" ref="K3197" ca="1">_FV(A3197,"Previous close",TRUE)</f>
        <v>20.490400000000001</v>
      </c>
      <c r="L3197" s="26"/>
      <c r="M3197" s="23" cm="1">
        <f t="array" aca="1" ref="M3197" ca="1">_FV(A3197,"52 week low",TRUE)</f>
        <v>19.75</v>
      </c>
      <c r="N3197" s="23" cm="1">
        <f t="array" aca="1" ref="N3197" ca="1">_FV(A3197,"52 week high",TRUE)</f>
        <v>21.55</v>
      </c>
      <c r="O3197" s="8" cm="1">
        <f t="array" aca="1" ref="O3197" ca="1">_FV(A3197,"Volume")</f>
        <v>14829</v>
      </c>
      <c r="P3197" s="7" cm="1">
        <f t="array" aca="1" ref="P3197" ca="1">_FV(A3197,"Volume average",TRUE)</f>
        <v>22683</v>
      </c>
      <c r="Q3197" t="s">
        <v>4104</v>
      </c>
      <c r="R3197" t="s">
        <v>4105</v>
      </c>
      <c r="S3197" t="s">
        <v>4500</v>
      </c>
      <c r="T3197" s="25" cm="1">
        <f t="array" aca="1" ref="T3197" ca="1">_FV(A3197,"Expense ratio",TRUE)</f>
        <v>1.9E-3</v>
      </c>
      <c r="U3197" s="24" cm="1">
        <f t="array" aca="1" ref="U3197" ca="1">_FV(A3197,"Market cap",TRUE)</f>
        <v>102055320.06</v>
      </c>
      <c r="V3197" s="4">
        <v>102055320</v>
      </c>
      <c r="W3197" s="4">
        <v>102055320</v>
      </c>
      <c r="Y3197" t="s">
        <v>6840</v>
      </c>
      <c r="Z3197" s="5">
        <v>20.298549999999999</v>
      </c>
      <c r="AA3197" s="20"/>
      <c r="AB3197" s="5">
        <v>5.2199996999999998E-2</v>
      </c>
      <c r="AC3197" s="4">
        <v>19285</v>
      </c>
      <c r="AE3197" s="5">
        <v>2.2581642204575698</v>
      </c>
      <c r="AF3197" s="5">
        <v>4.3242417900734909</v>
      </c>
      <c r="AI3197" s="4">
        <v>19285</v>
      </c>
      <c r="AJ3197" s="5">
        <v>392546.17499999999</v>
      </c>
      <c r="AL3197" s="5">
        <v>21.55</v>
      </c>
      <c r="AM3197" s="5">
        <v>19.75</v>
      </c>
      <c r="AN3197" t="s">
        <v>47</v>
      </c>
      <c r="AO3197" t="str" cm="1">
        <f t="array" aca="1" ref="AO3197" ca="1">_FV(A3197,"Currency")</f>
        <v>USD</v>
      </c>
      <c r="AP3197" t="str" cm="1">
        <f t="array" aca="1" ref="AP3197" ca="1">_FV(A3197,"Exchange")</f>
        <v>NYSE Arca</v>
      </c>
      <c r="AQ3197" s="6" t="str" cm="1">
        <f t="array" aca="1" ref="AQ3197" ca="1">_FV(A3197,"Exchange abbreviation",TRUE)</f>
        <v>ARCX</v>
      </c>
      <c r="AR3197" t="str" cm="1">
        <f t="array" aca="1" ref="AR3197" ca="1">_FV(A3197,"Instrument type",TRUE)</f>
        <v>ETF</v>
      </c>
    </row>
    <row r="3198" spans="1:44" ht="18.75" customHeight="1" x14ac:dyDescent="0.25">
      <c r="A3198" t="e" vm="3210">
        <v>#VALUE!</v>
      </c>
      <c r="B3198" t="s">
        <v>8537</v>
      </c>
      <c r="C3198" t="s">
        <v>8538</v>
      </c>
      <c r="D3198" s="31" cm="1">
        <f t="array" aca="1" ref="D3198" ca="1">_FV(A3198,"Last trade time",TRUE)</f>
        <v>45824.840286064064</v>
      </c>
      <c r="E3198" s="23" cm="1">
        <f t="array" aca="1" ref="E3198" ca="1">_FV(A3198,"Price")</f>
        <v>54.33</v>
      </c>
      <c r="F3198" s="27" cm="1">
        <f t="array" aca="1" ref="F3198" ca="1">_FV(A3198,"Change (%)",TRUE)</f>
        <v>6.8569999999999994E-3</v>
      </c>
      <c r="G3198" s="26" cm="1">
        <f t="array" aca="1" ref="G3198" ca="1">_FV(A3198,"Change")</f>
        <v>0.37</v>
      </c>
      <c r="H3198" s="23" cm="1">
        <f t="array" aca="1" ref="H3198" ca="1">_FV(A3198,"Open")</f>
        <v>54.45</v>
      </c>
      <c r="I3198" s="23" cm="1">
        <f t="array" aca="1" ref="I3198" ca="1">_FV(A3198,"Low")</f>
        <v>54.29</v>
      </c>
      <c r="J3198" s="23" cm="1">
        <f t="array" aca="1" ref="J3198" ca="1">_FV(A3198,"High")</f>
        <v>54.752400000000002</v>
      </c>
      <c r="K3198" s="23" cm="1">
        <f t="array" aca="1" ref="K3198" ca="1">_FV(A3198,"Previous close",TRUE)</f>
        <v>53.96</v>
      </c>
      <c r="L3198" s="26"/>
      <c r="M3198" s="23" cm="1">
        <f t="array" aca="1" ref="M3198" ca="1">_FV(A3198,"52 week low",TRUE)</f>
        <v>42.36</v>
      </c>
      <c r="N3198" s="23" cm="1">
        <f t="array" aca="1" ref="N3198" ca="1">_FV(A3198,"52 week high",TRUE)</f>
        <v>54.81</v>
      </c>
      <c r="O3198" s="8" cm="1">
        <f t="array" aca="1" ref="O3198" ca="1">_FV(A3198,"Volume")</f>
        <v>191127</v>
      </c>
      <c r="P3198" s="7" cm="1">
        <f t="array" aca="1" ref="P3198" ca="1">_FV(A3198,"Volume average",TRUE)</f>
        <v>221996</v>
      </c>
      <c r="Q3198" t="s">
        <v>3037</v>
      </c>
      <c r="R3198" t="s">
        <v>2539</v>
      </c>
      <c r="S3198" t="s">
        <v>3504</v>
      </c>
      <c r="T3198" s="25" cm="1">
        <f t="array" aca="1" ref="T3198" ca="1">_FV(A3198,"Expense ratio",TRUE)</f>
        <v>1.9E-3</v>
      </c>
      <c r="U3198" s="24" cm="1">
        <f t="array" aca="1" ref="U3198" ca="1">_FV(A3198,"Market cap",TRUE)</f>
        <v>5063069685.2399998</v>
      </c>
      <c r="V3198" s="4">
        <v>5063069696</v>
      </c>
      <c r="W3198" s="4">
        <v>5063069696</v>
      </c>
      <c r="X3198" t="s">
        <v>8539</v>
      </c>
      <c r="Y3198" t="s">
        <v>2933</v>
      </c>
      <c r="Z3198" s="5">
        <v>53.930500000000002</v>
      </c>
      <c r="AA3198" s="5">
        <v>17.254356000000001</v>
      </c>
      <c r="AB3198" s="19">
        <v>3.9E-2</v>
      </c>
      <c r="AC3198" s="4">
        <v>245187</v>
      </c>
      <c r="AE3198" s="5">
        <v>12.46305879433716</v>
      </c>
      <c r="AF3198" s="19">
        <v>13.302414565513731</v>
      </c>
      <c r="AI3198" s="4">
        <v>245187</v>
      </c>
      <c r="AJ3198" s="5">
        <v>13237646.130000001</v>
      </c>
      <c r="AL3198" s="5">
        <v>54.52</v>
      </c>
      <c r="AM3198" s="5">
        <v>42.36</v>
      </c>
      <c r="AN3198" t="s">
        <v>82</v>
      </c>
      <c r="AO3198" t="str" cm="1">
        <f t="array" aca="1" ref="AO3198" ca="1">_FV(A3198,"Currency")</f>
        <v>USD</v>
      </c>
      <c r="AP3198" t="str" cm="1">
        <f t="array" aca="1" ref="AP3198" ca="1">_FV(A3198,"Exchange")</f>
        <v>CBOE BZX Exchange</v>
      </c>
      <c r="AQ3198" s="6" t="str" cm="1">
        <f t="array" aca="1" ref="AQ3198" ca="1">_FV(A3198,"Exchange abbreviation",TRUE)</f>
        <v>BATS</v>
      </c>
      <c r="AR3198" t="str" cm="1">
        <f t="array" aca="1" ref="AR3198" ca="1">_FV(A3198,"Instrument type",TRUE)</f>
        <v>ETF</v>
      </c>
    </row>
    <row r="3199" spans="1:44" ht="18.75" customHeight="1" x14ac:dyDescent="0.25">
      <c r="A3199" t="e" vm="3211">
        <v>#VALUE!</v>
      </c>
      <c r="B3199" t="s">
        <v>8540</v>
      </c>
      <c r="C3199" t="s">
        <v>8541</v>
      </c>
      <c r="D3199" s="31" cm="1">
        <f t="array" aca="1" ref="D3199" ca="1">_FV(A3199,"Last trade time",TRUE)</f>
        <v>45824.914782106251</v>
      </c>
      <c r="E3199" s="23" cm="1">
        <f t="array" aca="1" ref="E3199" ca="1">_FV(A3199,"Price")</f>
        <v>410.17</v>
      </c>
      <c r="F3199" s="27" cm="1">
        <f t="array" aca="1" ref="F3199" ca="1">_FV(A3199,"Change (%)",TRUE)</f>
        <v>1.2325999999999998E-2</v>
      </c>
      <c r="G3199" s="26" cm="1">
        <f t="array" aca="1" ref="G3199" ca="1">_FV(A3199,"Change")</f>
        <v>4.9939999999999998</v>
      </c>
      <c r="H3199" s="23" cm="1">
        <f t="array" aca="1" ref="H3199" ca="1">_FV(A3199,"Open")</f>
        <v>407.56</v>
      </c>
      <c r="I3199" s="23" cm="1">
        <f t="array" aca="1" ref="I3199" ca="1">_FV(A3199,"Low")</f>
        <v>407.56</v>
      </c>
      <c r="J3199" s="23" cm="1">
        <f t="array" aca="1" ref="J3199" ca="1">_FV(A3199,"High")</f>
        <v>411.29</v>
      </c>
      <c r="K3199" s="23" cm="1">
        <f t="array" aca="1" ref="K3199" ca="1">_FV(A3199,"Previous close",TRUE)</f>
        <v>405.17599999999999</v>
      </c>
      <c r="L3199" s="26"/>
      <c r="M3199" s="23" cm="1">
        <f t="array" aca="1" ref="M3199" ca="1">_FV(A3199,"52 week low",TRUE)</f>
        <v>308.67</v>
      </c>
      <c r="N3199" s="23" cm="1">
        <f t="array" aca="1" ref="N3199" ca="1">_FV(A3199,"52 week high",TRUE)</f>
        <v>419.52629999999999</v>
      </c>
      <c r="O3199" s="8" cm="1">
        <f t="array" aca="1" ref="O3199" ca="1">_FV(A3199,"Volume")</f>
        <v>2010244</v>
      </c>
      <c r="P3199" s="7" cm="1">
        <f t="array" aca="1" ref="P3199" ca="1">_FV(A3199,"Volume average",TRUE)</f>
        <v>1278613</v>
      </c>
      <c r="Q3199" t="s">
        <v>449</v>
      </c>
      <c r="T3199" s="25" cm="1">
        <f t="array" aca="1" ref="T3199" ca="1">_FV(A3199,"Expense ratio",TRUE)</f>
        <v>1.9E-3</v>
      </c>
      <c r="U3199" s="24" cm="1">
        <f t="array" aca="1" ref="U3199" ca="1">_FV(A3199,"Market cap",TRUE)</f>
        <v>105326948670.96001</v>
      </c>
      <c r="V3199" s="16"/>
      <c r="W3199" s="16"/>
      <c r="Z3199" s="18"/>
      <c r="AA3199" s="20"/>
      <c r="AB3199" s="20"/>
      <c r="AC3199" s="21">
        <v>1348745</v>
      </c>
      <c r="AE3199" s="18"/>
      <c r="AF3199" s="20"/>
      <c r="AI3199" s="21"/>
      <c r="AJ3199" s="18"/>
      <c r="AL3199" s="18"/>
      <c r="AM3199" s="18"/>
      <c r="AN3199" t="s">
        <v>73</v>
      </c>
      <c r="AO3199" t="str" cm="1">
        <f t="array" aca="1" ref="AO3199" ca="1">_FV(A3199,"Currency")</f>
        <v>USD</v>
      </c>
      <c r="AP3199" t="str" cm="1">
        <f t="array" aca="1" ref="AP3199" ca="1">_FV(A3199,"Exchange")</f>
        <v>NYSE Arca</v>
      </c>
      <c r="AQ3199" s="6" t="str" cm="1">
        <f t="array" aca="1" ref="AQ3199" ca="1">_FV(A3199,"Exchange abbreviation",TRUE)</f>
        <v>ARCX</v>
      </c>
      <c r="AR3199" t="str" cm="1">
        <f t="array" aca="1" ref="AR3199" ca="1">_FV(A3199,"Instrument type",TRUE)</f>
        <v>ETF</v>
      </c>
    </row>
    <row r="3200" spans="1:44" ht="18.75" customHeight="1" x14ac:dyDescent="0.25">
      <c r="A3200" t="e" vm="3212">
        <v>#VALUE!</v>
      </c>
      <c r="B3200" t="s">
        <v>8542</v>
      </c>
      <c r="C3200" t="s">
        <v>8543</v>
      </c>
      <c r="D3200" s="31" cm="1">
        <f t="array" aca="1" ref="D3200" ca="1">_FV(A3200,"Last trade time",TRUE)</f>
        <v>45824.843750115622</v>
      </c>
      <c r="E3200" s="23" cm="1">
        <f t="array" aca="1" ref="E3200" ca="1">_FV(A3200,"Price")</f>
        <v>21.35</v>
      </c>
      <c r="F3200" s="27" cm="1">
        <f t="array" aca="1" ref="F3200" ca="1">_FV(A3200,"Change (%)",TRUE)</f>
        <v>-1.8699999999999999E-3</v>
      </c>
      <c r="G3200" s="26" cm="1">
        <f t="array" aca="1" ref="G3200" ca="1">_FV(A3200,"Change")</f>
        <v>-0.04</v>
      </c>
      <c r="H3200" s="23" cm="1">
        <f t="array" aca="1" ref="H3200" ca="1">_FV(A3200,"Open")</f>
        <v>21.34</v>
      </c>
      <c r="I3200" s="23" cm="1">
        <f t="array" aca="1" ref="I3200" ca="1">_FV(A3200,"Low")</f>
        <v>21.3095</v>
      </c>
      <c r="J3200" s="23" cm="1">
        <f t="array" aca="1" ref="J3200" ca="1">_FV(A3200,"High")</f>
        <v>21.47</v>
      </c>
      <c r="K3200" s="23" cm="1">
        <f t="array" aca="1" ref="K3200" ca="1">_FV(A3200,"Previous close",TRUE)</f>
        <v>21.39</v>
      </c>
      <c r="L3200" s="26"/>
      <c r="M3200" s="23" cm="1">
        <f t="array" aca="1" ref="M3200" ca="1">_FV(A3200,"52 week low",TRUE)</f>
        <v>17.84</v>
      </c>
      <c r="N3200" s="23" cm="1">
        <f t="array" aca="1" ref="N3200" ca="1">_FV(A3200,"52 week high",TRUE)</f>
        <v>24.84</v>
      </c>
      <c r="O3200" s="8" cm="1">
        <f t="array" aca="1" ref="O3200" ca="1">_FV(A3200,"Volume")</f>
        <v>5282</v>
      </c>
      <c r="P3200" s="7" cm="1">
        <f t="array" aca="1" ref="P3200" ca="1">_FV(A3200,"Volume average",TRUE)</f>
        <v>13831</v>
      </c>
      <c r="Q3200" t="s">
        <v>351</v>
      </c>
      <c r="S3200" t="s">
        <v>277</v>
      </c>
      <c r="T3200" s="25" cm="1">
        <f t="array" aca="1" ref="T3200" ca="1">_FV(A3200,"Expense ratio",TRUE)</f>
        <v>1.9E-3</v>
      </c>
      <c r="U3200" s="24" cm="1">
        <f t="array" aca="1" ref="U3200" ca="1">_FV(A3200,"Market cap",TRUE)</f>
        <v>35673608.039999999</v>
      </c>
      <c r="V3200" s="4">
        <v>36474968</v>
      </c>
      <c r="W3200" s="4">
        <v>36474968</v>
      </c>
      <c r="Y3200" t="s">
        <v>8544</v>
      </c>
      <c r="Z3200" s="5">
        <v>21.26</v>
      </c>
      <c r="AA3200" s="19">
        <v>24.855114</v>
      </c>
      <c r="AB3200" s="5">
        <v>1.1900000000000001E-2</v>
      </c>
      <c r="AC3200" s="4">
        <v>13420</v>
      </c>
      <c r="AE3200" s="5">
        <v>-1.163736604985999</v>
      </c>
      <c r="AF3200" s="5">
        <v>-4.9975832553036836</v>
      </c>
      <c r="AI3200" s="4">
        <v>13420</v>
      </c>
      <c r="AJ3200" s="5">
        <v>285183.05200000003</v>
      </c>
      <c r="AL3200" s="5">
        <v>24.84</v>
      </c>
      <c r="AM3200" s="5">
        <v>17.84</v>
      </c>
      <c r="AN3200" t="s">
        <v>47</v>
      </c>
      <c r="AO3200" t="str" cm="1">
        <f t="array" aca="1" ref="AO3200" ca="1">_FV(A3200,"Currency")</f>
        <v>USD</v>
      </c>
      <c r="AP3200" t="str" cm="1">
        <f t="array" aca="1" ref="AP3200" ca="1">_FV(A3200,"Exchange")</f>
        <v>Nasdaq Stock Market</v>
      </c>
      <c r="AQ3200" s="6" t="str" cm="1">
        <f t="array" aca="1" ref="AQ3200" ca="1">_FV(A3200,"Exchange abbreviation",TRUE)</f>
        <v>XNAS</v>
      </c>
      <c r="AR3200" t="str" cm="1">
        <f t="array" aca="1" ref="AR3200" ca="1">_FV(A3200,"Instrument type",TRUE)</f>
        <v>ETF</v>
      </c>
    </row>
    <row r="3201" spans="1:44" ht="18.75" customHeight="1" x14ac:dyDescent="0.25">
      <c r="A3201" t="e" vm="3213">
        <v>#VALUE!</v>
      </c>
      <c r="B3201" t="s">
        <v>8545</v>
      </c>
      <c r="C3201" t="s">
        <v>8546</v>
      </c>
      <c r="D3201" s="31" cm="1">
        <f t="array" aca="1" ref="D3201" ca="1">_FV(A3201,"Last trade time",TRUE)</f>
        <v>45824.893963402341</v>
      </c>
      <c r="E3201" s="23" cm="1">
        <f t="array" aca="1" ref="E3201" ca="1">_FV(A3201,"Price")</f>
        <v>23.585999999999999</v>
      </c>
      <c r="F3201" s="27" cm="1">
        <f t="array" aca="1" ref="F3201" ca="1">_FV(A3201,"Change (%)",TRUE)</f>
        <v>1.954E-3</v>
      </c>
      <c r="G3201" s="26" cm="1">
        <f t="array" aca="1" ref="G3201" ca="1">_FV(A3201,"Change")</f>
        <v>4.5999999999999999E-2</v>
      </c>
      <c r="H3201" s="23" cm="1">
        <f t="array" aca="1" ref="H3201" ca="1">_FV(A3201,"Open")</f>
        <v>23.76</v>
      </c>
      <c r="I3201" s="23" cm="1">
        <f t="array" aca="1" ref="I3201" ca="1">_FV(A3201,"Low")</f>
        <v>23.58</v>
      </c>
      <c r="J3201" s="23" cm="1">
        <f t="array" aca="1" ref="J3201" ca="1">_FV(A3201,"High")</f>
        <v>23.81</v>
      </c>
      <c r="K3201" s="23" cm="1">
        <f t="array" aca="1" ref="K3201" ca="1">_FV(A3201,"Previous close",TRUE)</f>
        <v>23.54</v>
      </c>
      <c r="L3201" s="26"/>
      <c r="M3201" s="23" cm="1">
        <f t="array" aca="1" ref="M3201" ca="1">_FV(A3201,"52 week low",TRUE)</f>
        <v>19.07</v>
      </c>
      <c r="N3201" s="23" cm="1">
        <f t="array" aca="1" ref="N3201" ca="1">_FV(A3201,"52 week high",TRUE)</f>
        <v>23.81</v>
      </c>
      <c r="O3201" s="8" cm="1">
        <f t="array" aca="1" ref="O3201" ca="1">_FV(A3201,"Volume")</f>
        <v>29687</v>
      </c>
      <c r="P3201" s="7" cm="1">
        <f t="array" aca="1" ref="P3201" ca="1">_FV(A3201,"Volume average",TRUE)</f>
        <v>45642</v>
      </c>
      <c r="Q3201" t="s">
        <v>2582</v>
      </c>
      <c r="S3201" t="s">
        <v>4555</v>
      </c>
      <c r="T3201" s="25" cm="1">
        <f t="array" aca="1" ref="T3201" ca="1">_FV(A3201,"Expense ratio",TRUE)</f>
        <v>1.9E-3</v>
      </c>
      <c r="U3201" s="24" cm="1">
        <f t="array" aca="1" ref="U3201" ca="1">_FV(A3201,"Market cap",TRUE)</f>
        <v>130141513.79000001</v>
      </c>
      <c r="V3201" s="4">
        <v>130141512</v>
      </c>
      <c r="W3201" s="4">
        <v>130141512</v>
      </c>
      <c r="Y3201" t="s">
        <v>1430</v>
      </c>
      <c r="Z3201" s="5">
        <v>23.364979999999999</v>
      </c>
      <c r="AA3201" s="5">
        <v>13.402506000000001</v>
      </c>
      <c r="AB3201" s="5">
        <v>4.8099999999999997E-2</v>
      </c>
      <c r="AC3201" s="4">
        <v>50165</v>
      </c>
      <c r="AE3201" s="5">
        <v>22.06153955613177</v>
      </c>
      <c r="AF3201" s="19">
        <v>15.13169392341851</v>
      </c>
      <c r="AI3201" s="4">
        <v>50165</v>
      </c>
      <c r="AJ3201" s="5">
        <v>1178375.8500000001</v>
      </c>
      <c r="AL3201" s="5">
        <v>23.62</v>
      </c>
      <c r="AM3201" s="5">
        <v>19.07</v>
      </c>
      <c r="AN3201" t="s">
        <v>90</v>
      </c>
      <c r="AO3201" t="str" cm="1">
        <f t="array" aca="1" ref="AO3201" ca="1">_FV(A3201,"Currency")</f>
        <v>USD</v>
      </c>
      <c r="AP3201" t="str" cm="1">
        <f t="array" aca="1" ref="AP3201" ca="1">_FV(A3201,"Exchange")</f>
        <v>NYSE Arca</v>
      </c>
      <c r="AQ3201" s="6" t="str" cm="1">
        <f t="array" aca="1" ref="AQ3201" ca="1">_FV(A3201,"Exchange abbreviation",TRUE)</f>
        <v>ARCX</v>
      </c>
      <c r="AR3201" t="str" cm="1">
        <f t="array" aca="1" ref="AR3201" ca="1">_FV(A3201,"Instrument type",TRUE)</f>
        <v>ETF</v>
      </c>
    </row>
    <row r="3202" spans="1:44" ht="18.75" customHeight="1" x14ac:dyDescent="0.25">
      <c r="A3202" t="e" vm="3214">
        <v>#VALUE!</v>
      </c>
      <c r="B3202" t="s">
        <v>8547</v>
      </c>
      <c r="C3202" t="s">
        <v>8548</v>
      </c>
      <c r="D3202" s="31" cm="1">
        <f t="array" aca="1" ref="D3202" ca="1">_FV(A3202,"Last trade time",TRUE)</f>
        <v>45824.93985516172</v>
      </c>
      <c r="E3202" s="23" cm="1">
        <f t="array" aca="1" ref="E3202" ca="1">_FV(A3202,"Price")</f>
        <v>35.81</v>
      </c>
      <c r="F3202" s="27" cm="1">
        <f t="array" aca="1" ref="F3202" ca="1">_FV(A3202,"Change (%)",TRUE)</f>
        <v>1.2725999999999999E-2</v>
      </c>
      <c r="G3202" s="26" cm="1">
        <f t="array" aca="1" ref="G3202" ca="1">_FV(A3202,"Change")</f>
        <v>0.45</v>
      </c>
      <c r="H3202" s="23" cm="1">
        <f t="array" aca="1" ref="H3202" ca="1">_FV(A3202,"Open")</f>
        <v>35.619999999999997</v>
      </c>
      <c r="I3202" s="23" cm="1">
        <f t="array" aca="1" ref="I3202" ca="1">_FV(A3202,"Low")</f>
        <v>35.619999999999997</v>
      </c>
      <c r="J3202" s="23" cm="1">
        <f t="array" aca="1" ref="J3202" ca="1">_FV(A3202,"High")</f>
        <v>35.89</v>
      </c>
      <c r="K3202" s="23" cm="1">
        <f t="array" aca="1" ref="K3202" ca="1">_FV(A3202,"Previous close",TRUE)</f>
        <v>35.36</v>
      </c>
      <c r="L3202" s="26"/>
      <c r="M3202" s="23" cm="1">
        <f t="array" aca="1" ref="M3202" ca="1">_FV(A3202,"52 week low",TRUE)</f>
        <v>26.9101</v>
      </c>
      <c r="N3202" s="23" cm="1">
        <f t="array" aca="1" ref="N3202" ca="1">_FV(A3202,"52 week high",TRUE)</f>
        <v>36.909999999999997</v>
      </c>
      <c r="O3202" s="8" cm="1">
        <f t="array" aca="1" ref="O3202" ca="1">_FV(A3202,"Volume")</f>
        <v>340439</v>
      </c>
      <c r="P3202" s="7" cm="1">
        <f t="array" aca="1" ref="P3202" ca="1">_FV(A3202,"Volume average",TRUE)</f>
        <v>391173</v>
      </c>
      <c r="Q3202" t="s">
        <v>698</v>
      </c>
      <c r="S3202" t="s">
        <v>4555</v>
      </c>
      <c r="T3202" s="25" cm="1">
        <f t="array" aca="1" ref="T3202" ca="1">_FV(A3202,"Expense ratio",TRUE)</f>
        <v>1.9E-3</v>
      </c>
      <c r="U3202" s="24" cm="1">
        <f t="array" aca="1" ref="U3202" ca="1">_FV(A3202,"Market cap",TRUE)</f>
        <v>3397363114.8899999</v>
      </c>
      <c r="V3202" s="4">
        <v>3397363200</v>
      </c>
      <c r="W3202" s="4">
        <v>3397363200</v>
      </c>
      <c r="Y3202" t="s">
        <v>8511</v>
      </c>
      <c r="Z3202" s="5">
        <v>35.638280000000002</v>
      </c>
      <c r="AA3202" s="5">
        <v>30.561478000000001</v>
      </c>
      <c r="AB3202" s="5">
        <v>4.8999999999999998E-3</v>
      </c>
      <c r="AC3202" s="4">
        <v>468839</v>
      </c>
      <c r="AE3202" s="5">
        <v>1.173551992366284</v>
      </c>
      <c r="AF3202" s="5">
        <v>15.570812780765181</v>
      </c>
      <c r="AI3202" s="4">
        <v>468839</v>
      </c>
      <c r="AJ3202" s="5">
        <v>16718798.74</v>
      </c>
      <c r="AL3202" s="5">
        <v>36.909999999999997</v>
      </c>
      <c r="AM3202" s="5">
        <v>26.91</v>
      </c>
      <c r="AN3202" t="s">
        <v>82</v>
      </c>
      <c r="AO3202" t="str" cm="1">
        <f t="array" aca="1" ref="AO3202" ca="1">_FV(A3202,"Currency")</f>
        <v>USD</v>
      </c>
      <c r="AP3202" t="str" cm="1">
        <f t="array" aca="1" ref="AP3202" ca="1">_FV(A3202,"Exchange")</f>
        <v>NYSE Arca</v>
      </c>
      <c r="AQ3202" s="6" t="str" cm="1">
        <f t="array" aca="1" ref="AQ3202" ca="1">_FV(A3202,"Exchange abbreviation",TRUE)</f>
        <v>ARCX</v>
      </c>
      <c r="AR3202" t="str" cm="1">
        <f t="array" aca="1" ref="AR3202" ca="1">_FV(A3202,"Instrument type",TRUE)</f>
        <v>ETF</v>
      </c>
    </row>
    <row r="3203" spans="1:44" ht="18.75" customHeight="1" x14ac:dyDescent="0.25">
      <c r="A3203" t="e" vm="3215">
        <v>#VALUE!</v>
      </c>
      <c r="B3203" t="s">
        <v>8549</v>
      </c>
      <c r="C3203" t="s">
        <v>8550</v>
      </c>
      <c r="D3203" s="31" cm="1">
        <f t="array" aca="1" ref="D3203" ca="1">_FV(A3203,"Last trade time",TRUE)</f>
        <v>45824.840277789066</v>
      </c>
      <c r="E3203" s="23" cm="1">
        <f t="array" aca="1" ref="E3203" ca="1">_FV(A3203,"Price")</f>
        <v>67.81</v>
      </c>
      <c r="F3203" s="27" cm="1">
        <f t="array" aca="1" ref="F3203" ca="1">_FV(A3203,"Change (%)",TRUE)</f>
        <v>7.7280000000000005E-3</v>
      </c>
      <c r="G3203" s="26" cm="1">
        <f t="array" aca="1" ref="G3203" ca="1">_FV(A3203,"Change")</f>
        <v>0.52</v>
      </c>
      <c r="H3203" s="23" cm="1">
        <f t="array" aca="1" ref="H3203" ca="1">_FV(A3203,"Open")</f>
        <v>68.025000000000006</v>
      </c>
      <c r="I3203" s="23" cm="1">
        <f t="array" aca="1" ref="I3203" ca="1">_FV(A3203,"Low")</f>
        <v>67.73</v>
      </c>
      <c r="J3203" s="23" cm="1">
        <f t="array" aca="1" ref="J3203" ca="1">_FV(A3203,"High")</f>
        <v>68.025000000000006</v>
      </c>
      <c r="K3203" s="23" cm="1">
        <f t="array" aca="1" ref="K3203" ca="1">_FV(A3203,"Previous close",TRUE)</f>
        <v>67.290000000000006</v>
      </c>
      <c r="L3203" s="26"/>
      <c r="M3203" s="23" cm="1">
        <f t="array" aca="1" ref="M3203" ca="1">_FV(A3203,"52 week low",TRUE)</f>
        <v>56</v>
      </c>
      <c r="N3203" s="23" cm="1">
        <f t="array" aca="1" ref="N3203" ca="1">_FV(A3203,"52 week high",TRUE)</f>
        <v>69.319999999999993</v>
      </c>
      <c r="O3203" s="8" cm="1">
        <f t="array" aca="1" ref="O3203" ca="1">_FV(A3203,"Volume")</f>
        <v>9147</v>
      </c>
      <c r="P3203" s="7" cm="1">
        <f t="array" aca="1" ref="P3203" ca="1">_FV(A3203,"Volume average",TRUE)</f>
        <v>13057</v>
      </c>
      <c r="Q3203" t="s">
        <v>1641</v>
      </c>
      <c r="S3203" t="s">
        <v>6388</v>
      </c>
      <c r="T3203" s="25" cm="1">
        <f t="array" aca="1" ref="T3203" ca="1">_FV(A3203,"Expense ratio",TRUE)</f>
        <v>1.9E-3</v>
      </c>
      <c r="U3203" s="24" cm="1">
        <f t="array" aca="1" ref="U3203" ca="1">_FV(A3203,"Market cap",TRUE)</f>
        <v>426585485.69999999</v>
      </c>
      <c r="V3203" s="4">
        <v>426585472</v>
      </c>
      <c r="W3203" s="4">
        <v>426585472</v>
      </c>
      <c r="Y3203" t="s">
        <v>1499</v>
      </c>
      <c r="Z3203" s="5">
        <v>67.382900000000006</v>
      </c>
      <c r="AA3203" s="5">
        <v>20.355204000000001</v>
      </c>
      <c r="AB3203" s="5">
        <v>1.2800000000000001E-2</v>
      </c>
      <c r="AC3203" s="4">
        <v>22065</v>
      </c>
      <c r="AE3203" s="5">
        <v>3.734656313986418</v>
      </c>
      <c r="AF3203" s="5">
        <v>11.08860555931939</v>
      </c>
      <c r="AI3203" s="4">
        <v>22065</v>
      </c>
      <c r="AJ3203" s="4">
        <v>1487181</v>
      </c>
      <c r="AL3203" s="5">
        <v>69.319999999999993</v>
      </c>
      <c r="AM3203" s="4">
        <v>56</v>
      </c>
      <c r="AN3203" t="s">
        <v>90</v>
      </c>
      <c r="AO3203" t="str" cm="1">
        <f t="array" aca="1" ref="AO3203" ca="1">_FV(A3203,"Currency")</f>
        <v>USD</v>
      </c>
      <c r="AP3203" t="str" cm="1">
        <f t="array" aca="1" ref="AP3203" ca="1">_FV(A3203,"Exchange")</f>
        <v>NYSE Arca</v>
      </c>
      <c r="AQ3203" s="6" t="str" cm="1">
        <f t="array" aca="1" ref="AQ3203" ca="1">_FV(A3203,"Exchange abbreviation",TRUE)</f>
        <v>ARCX</v>
      </c>
      <c r="AR3203" t="str" cm="1">
        <f t="array" aca="1" ref="AR3203" ca="1">_FV(A3203,"Instrument type",TRUE)</f>
        <v>ETF</v>
      </c>
    </row>
    <row r="3204" spans="1:44" ht="18.75" customHeight="1" x14ac:dyDescent="0.25">
      <c r="A3204" t="e" vm="3216">
        <v>#VALUE!</v>
      </c>
      <c r="B3204" t="s">
        <v>8551</v>
      </c>
      <c r="C3204" t="s">
        <v>8552</v>
      </c>
      <c r="D3204" s="31" cm="1">
        <f t="array" aca="1" ref="D3204" ca="1">_FV(A3204,"Last trade time",TRUE)</f>
        <v>45824.840277812502</v>
      </c>
      <c r="E3204" s="23" cm="1">
        <f t="array" aca="1" ref="E3204" ca="1">_FV(A3204,"Price")</f>
        <v>22.060099999999998</v>
      </c>
      <c r="F3204" s="27" cm="1">
        <f t="array" aca="1" ref="F3204" ca="1">_FV(A3204,"Change (%)",TRUE)</f>
        <v>1.3261E-2</v>
      </c>
      <c r="G3204" s="26" cm="1">
        <f t="array" aca="1" ref="G3204" ca="1">_FV(A3204,"Change")</f>
        <v>0.28870000000000001</v>
      </c>
      <c r="H3204" s="23" cm="1">
        <f t="array" aca="1" ref="H3204" ca="1">_FV(A3204,"Open")</f>
        <v>22.02</v>
      </c>
      <c r="I3204" s="23" cm="1">
        <f t="array" aca="1" ref="I3204" ca="1">_FV(A3204,"Low")</f>
        <v>22</v>
      </c>
      <c r="J3204" s="23" cm="1">
        <f t="array" aca="1" ref="J3204" ca="1">_FV(A3204,"High")</f>
        <v>22.184999999999999</v>
      </c>
      <c r="K3204" s="23" cm="1">
        <f t="array" aca="1" ref="K3204" ca="1">_FV(A3204,"Previous close",TRUE)</f>
        <v>21.7714</v>
      </c>
      <c r="L3204" s="26"/>
      <c r="M3204" s="23" cm="1">
        <f t="array" aca="1" ref="M3204" ca="1">_FV(A3204,"52 week low",TRUE)</f>
        <v>16.8</v>
      </c>
      <c r="N3204" s="23" cm="1">
        <f t="array" aca="1" ref="N3204" ca="1">_FV(A3204,"52 week high",TRUE)</f>
        <v>22.184999999999999</v>
      </c>
      <c r="O3204" s="8" cm="1">
        <f t="array" aca="1" ref="O3204" ca="1">_FV(A3204,"Volume")</f>
        <v>17519</v>
      </c>
      <c r="P3204" s="7" cm="1">
        <f t="array" aca="1" ref="P3204" ca="1">_FV(A3204,"Volume average",TRUE)</f>
        <v>17406</v>
      </c>
      <c r="Q3204" t="s">
        <v>2556</v>
      </c>
      <c r="S3204" t="s">
        <v>263</v>
      </c>
      <c r="T3204" s="25" cm="1">
        <f t="array" aca="1" ref="T3204" ca="1">_FV(A3204,"Expense ratio",TRUE)</f>
        <v>1.9E-3</v>
      </c>
      <c r="U3204" s="24" cm="1">
        <f t="array" aca="1" ref="U3204" ca="1">_FV(A3204,"Market cap",TRUE)</f>
        <v>31511837.719999999</v>
      </c>
      <c r="V3204" s="17">
        <v>31511836</v>
      </c>
      <c r="W3204" s="17">
        <v>31511836</v>
      </c>
      <c r="Y3204" t="s">
        <v>6928</v>
      </c>
      <c r="Z3204" s="5">
        <v>21.33</v>
      </c>
      <c r="AA3204" s="19">
        <v>10.335957000000001</v>
      </c>
      <c r="AB3204" s="19">
        <v>5.6700001999999999E-2</v>
      </c>
      <c r="AC3204" s="4">
        <v>18212</v>
      </c>
      <c r="AE3204" s="5">
        <v>25.59905905623814</v>
      </c>
      <c r="AF3204" s="19">
        <v>5.3828458173801552</v>
      </c>
      <c r="AI3204" s="4">
        <v>18212</v>
      </c>
      <c r="AJ3204" s="5">
        <v>392468.6</v>
      </c>
      <c r="AL3204" s="5">
        <v>21.92</v>
      </c>
      <c r="AM3204" s="5">
        <v>16.8</v>
      </c>
      <c r="AN3204" t="s">
        <v>47</v>
      </c>
      <c r="AO3204" t="str" cm="1">
        <f t="array" aca="1" ref="AO3204" ca="1">_FV(A3204,"Currency")</f>
        <v>USD</v>
      </c>
      <c r="AP3204" t="str" cm="1">
        <f t="array" aca="1" ref="AP3204" ca="1">_FV(A3204,"Exchange")</f>
        <v>NYSE Arca</v>
      </c>
      <c r="AQ3204" s="6" t="str" cm="1">
        <f t="array" aca="1" ref="AQ3204" ca="1">_FV(A3204,"Exchange abbreviation",TRUE)</f>
        <v>ARCX</v>
      </c>
      <c r="AR3204" t="str" cm="1">
        <f t="array" aca="1" ref="AR3204" ca="1">_FV(A3204,"Instrument type",TRUE)</f>
        <v>ETF</v>
      </c>
    </row>
    <row r="3205" spans="1:44" ht="18.75" customHeight="1" x14ac:dyDescent="0.25">
      <c r="A3205" t="e" vm="3217">
        <v>#VALUE!</v>
      </c>
      <c r="B3205" t="s">
        <v>8553</v>
      </c>
      <c r="C3205" t="s">
        <v>8554</v>
      </c>
      <c r="D3205" s="31" cm="1">
        <f t="array" aca="1" ref="D3205" ca="1">_FV(A3205,"Last trade time",TRUE)</f>
        <v>45824.84027780078</v>
      </c>
      <c r="E3205" s="23" cm="1">
        <f t="array" aca="1" ref="E3205" ca="1">_FV(A3205,"Price")</f>
        <v>29.86</v>
      </c>
      <c r="F3205" s="27" cm="1">
        <f t="array" aca="1" ref="F3205" ca="1">_FV(A3205,"Change (%)",TRUE)</f>
        <v>-8.3850000000000001E-3</v>
      </c>
      <c r="G3205" s="26" cm="1">
        <f t="array" aca="1" ref="G3205" ca="1">_FV(A3205,"Change")</f>
        <v>-0.2525</v>
      </c>
      <c r="H3205" s="23" cm="1">
        <f t="array" aca="1" ref="H3205" ca="1">_FV(A3205,"Open")</f>
        <v>30.34</v>
      </c>
      <c r="I3205" s="23" cm="1">
        <f t="array" aca="1" ref="I3205" ca="1">_FV(A3205,"Low")</f>
        <v>29.8401</v>
      </c>
      <c r="J3205" s="23" cm="1">
        <f t="array" aca="1" ref="J3205" ca="1">_FV(A3205,"High")</f>
        <v>30.4</v>
      </c>
      <c r="K3205" s="23" cm="1">
        <f t="array" aca="1" ref="K3205" ca="1">_FV(A3205,"Previous close",TRUE)</f>
        <v>30.112500000000001</v>
      </c>
      <c r="L3205" s="26"/>
      <c r="M3205" s="23" cm="1">
        <f t="array" aca="1" ref="M3205" ca="1">_FV(A3205,"52 week low",TRUE)</f>
        <v>22.86</v>
      </c>
      <c r="N3205" s="23" cm="1">
        <f t="array" aca="1" ref="N3205" ca="1">_FV(A3205,"52 week high",TRUE)</f>
        <v>30.849900000000002</v>
      </c>
      <c r="O3205" s="8" cm="1">
        <f t="array" aca="1" ref="O3205" ca="1">_FV(A3205,"Volume")</f>
        <v>201175</v>
      </c>
      <c r="P3205" s="7" cm="1">
        <f t="array" aca="1" ref="P3205" ca="1">_FV(A3205,"Volume average",TRUE)</f>
        <v>24527</v>
      </c>
      <c r="Q3205" t="s">
        <v>2613</v>
      </c>
      <c r="S3205" t="s">
        <v>263</v>
      </c>
      <c r="T3205" s="25" cm="1">
        <f t="array" aca="1" ref="T3205" ca="1">_FV(A3205,"Expense ratio",TRUE)</f>
        <v>1.9E-3</v>
      </c>
      <c r="U3205" s="24" cm="1">
        <f t="array" aca="1" ref="U3205" ca="1">_FV(A3205,"Market cap",TRUE)</f>
        <v>48784187.369999997</v>
      </c>
      <c r="V3205" s="17">
        <v>48784188</v>
      </c>
      <c r="W3205" s="17">
        <v>48784188</v>
      </c>
      <c r="Y3205" t="s">
        <v>8514</v>
      </c>
      <c r="Z3205" s="19">
        <v>29.99</v>
      </c>
      <c r="AA3205" s="19">
        <v>11.690434</v>
      </c>
      <c r="AB3205" s="19">
        <v>2.5799999000000001E-2</v>
      </c>
      <c r="AC3205" s="17">
        <v>43033</v>
      </c>
      <c r="AE3205" s="19">
        <v>27.939547847127908</v>
      </c>
      <c r="AF3205" s="19">
        <v>3.000275666661278</v>
      </c>
      <c r="AI3205" s="17">
        <v>43033</v>
      </c>
      <c r="AJ3205" s="19">
        <v>1294479.9763</v>
      </c>
      <c r="AL3205" s="19">
        <v>30.85</v>
      </c>
      <c r="AM3205" s="19">
        <v>22.86</v>
      </c>
      <c r="AN3205" t="s">
        <v>90</v>
      </c>
      <c r="AO3205" t="str" cm="1">
        <f t="array" aca="1" ref="AO3205" ca="1">_FV(A3205,"Currency")</f>
        <v>USD</v>
      </c>
      <c r="AP3205" t="str" cm="1">
        <f t="array" aca="1" ref="AP3205" ca="1">_FV(A3205,"Exchange")</f>
        <v>NYSE Arca</v>
      </c>
      <c r="AQ3205" s="6" t="str" cm="1">
        <f t="array" aca="1" ref="AQ3205" ca="1">_FV(A3205,"Exchange abbreviation",TRUE)</f>
        <v>ARCX</v>
      </c>
      <c r="AR3205" t="str" cm="1">
        <f t="array" aca="1" ref="AR3205" ca="1">_FV(A3205,"Instrument type",TRUE)</f>
        <v>ETF</v>
      </c>
    </row>
    <row r="3206" spans="1:44" ht="18.75" customHeight="1" x14ac:dyDescent="0.25">
      <c r="A3206" t="e" vm="3218">
        <v>#VALUE!</v>
      </c>
      <c r="B3206" t="s">
        <v>8555</v>
      </c>
      <c r="C3206" t="s">
        <v>8556</v>
      </c>
      <c r="D3206" s="31" cm="1">
        <f t="array" aca="1" ref="D3206" ca="1">_FV(A3206,"Last trade time",TRUE)</f>
        <v>45824.941640485937</v>
      </c>
      <c r="E3206" s="23" cm="1">
        <f t="array" aca="1" ref="E3206" ca="1">_FV(A3206,"Price")</f>
        <v>210.75</v>
      </c>
      <c r="F3206" s="27" cm="1">
        <f t="array" aca="1" ref="F3206" ca="1">_FV(A3206,"Change (%)",TRUE)</f>
        <v>1.1692000000000001E-2</v>
      </c>
      <c r="G3206" s="26" cm="1">
        <f t="array" aca="1" ref="G3206" ca="1">_FV(A3206,"Change")</f>
        <v>2.4356</v>
      </c>
      <c r="H3206" s="23" cm="1">
        <f t="array" aca="1" ref="H3206" ca="1">_FV(A3206,"Open")</f>
        <v>210.48</v>
      </c>
      <c r="I3206" s="23" cm="1">
        <f t="array" aca="1" ref="I3206" ca="1">_FV(A3206,"Low")</f>
        <v>209.64</v>
      </c>
      <c r="J3206" s="23" cm="1">
        <f t="array" aca="1" ref="J3206" ca="1">_FV(A3206,"High")</f>
        <v>211.95</v>
      </c>
      <c r="K3206" s="23" cm="1">
        <f t="array" aca="1" ref="K3206" ca="1">_FV(A3206,"Previous close",TRUE)</f>
        <v>208.31440000000001</v>
      </c>
      <c r="L3206" s="26"/>
      <c r="M3206" s="23" cm="1">
        <f t="array" aca="1" ref="M3206" ca="1">_FV(A3206,"52 week low",TRUE)</f>
        <v>171.73</v>
      </c>
      <c r="N3206" s="23" cm="1">
        <f t="array" aca="1" ref="N3206" ca="1">_FV(A3206,"52 week high",TRUE)</f>
        <v>244.98</v>
      </c>
      <c r="O3206" s="8" cm="1">
        <f t="array" aca="1" ref="O3206" ca="1">_FV(A3206,"Volume")</f>
        <v>28813470</v>
      </c>
      <c r="P3206" s="7" cm="1">
        <f t="array" aca="1" ref="P3206" ca="1">_FV(A3206,"Volume average",TRUE)</f>
        <v>31149441</v>
      </c>
      <c r="Q3206" t="s">
        <v>449</v>
      </c>
      <c r="T3206" s="25" cm="1">
        <f t="array" aca="1" ref="T3206" ca="1">_FV(A3206,"Expense ratio",TRUE)</f>
        <v>1.9E-3</v>
      </c>
      <c r="U3206" s="24" cm="1">
        <f t="array" aca="1" ref="U3206" ca="1">_FV(A3206,"Market cap",TRUE)</f>
        <v>62108318368.989998</v>
      </c>
      <c r="AC3206" s="9">
        <v>29978501</v>
      </c>
      <c r="AN3206" t="s">
        <v>73</v>
      </c>
      <c r="AO3206" t="str" cm="1">
        <f t="array" aca="1" ref="AO3206" ca="1">_FV(A3206,"Currency")</f>
        <v>USD</v>
      </c>
      <c r="AP3206" t="str" cm="1">
        <f t="array" aca="1" ref="AP3206" ca="1">_FV(A3206,"Exchange")</f>
        <v>NYSE Arca</v>
      </c>
      <c r="AQ3206" s="6" t="str" cm="1">
        <f t="array" aca="1" ref="AQ3206" ca="1">_FV(A3206,"Exchange abbreviation",TRUE)</f>
        <v>ARCX</v>
      </c>
      <c r="AR3206" t="str" cm="1">
        <f t="array" aca="1" ref="AR3206" ca="1">_FV(A3206,"Instrument type",TRUE)</f>
        <v>ETF</v>
      </c>
    </row>
    <row r="3207" spans="1:44" ht="18.75" customHeight="1" x14ac:dyDescent="0.25">
      <c r="A3207" t="e" vm="3219">
        <v>#VALUE!</v>
      </c>
      <c r="B3207" t="s">
        <v>8557</v>
      </c>
      <c r="C3207" t="s">
        <v>8558</v>
      </c>
      <c r="D3207" s="31" cm="1">
        <f t="array" aca="1" ref="D3207" ca="1">_FV(A3207,"Last trade time",TRUE)</f>
        <v>45824.840277812502</v>
      </c>
      <c r="E3207" s="23" cm="1">
        <f t="array" aca="1" ref="E3207" ca="1">_FV(A3207,"Price")</f>
        <v>53.008800000000001</v>
      </c>
      <c r="F3207" s="27" cm="1">
        <f t="array" aca="1" ref="F3207" ca="1">_FV(A3207,"Change (%)",TRUE)</f>
        <v>3.5739999999999999E-3</v>
      </c>
      <c r="G3207" s="26" cm="1">
        <f t="array" aca="1" ref="G3207" ca="1">_FV(A3207,"Change")</f>
        <v>0.1888</v>
      </c>
      <c r="H3207" s="23" cm="1">
        <f t="array" aca="1" ref="H3207" ca="1">_FV(A3207,"Open")</f>
        <v>53.008800000000001</v>
      </c>
      <c r="I3207" s="23" cm="1">
        <f t="array" aca="1" ref="I3207" ca="1">_FV(A3207,"Low")</f>
        <v>53.008800000000001</v>
      </c>
      <c r="J3207" s="23" cm="1">
        <f t="array" aca="1" ref="J3207" ca="1">_FV(A3207,"High")</f>
        <v>53.008800000000001</v>
      </c>
      <c r="K3207" s="23" cm="1">
        <f t="array" aca="1" ref="K3207" ca="1">_FV(A3207,"Previous close",TRUE)</f>
        <v>52.82</v>
      </c>
      <c r="L3207" s="26"/>
      <c r="M3207" s="23" cm="1">
        <f t="array" aca="1" ref="M3207" ca="1">_FV(A3207,"52 week low",TRUE)</f>
        <v>45.67</v>
      </c>
      <c r="N3207" s="23" cm="1">
        <f t="array" aca="1" ref="N3207" ca="1">_FV(A3207,"52 week high",TRUE)</f>
        <v>55.007300000000001</v>
      </c>
      <c r="O3207" s="8" cm="1">
        <f t="array" aca="1" ref="O3207" ca="1">_FV(A3207,"Volume")</f>
        <v>997</v>
      </c>
      <c r="P3207" s="7" cm="1">
        <f t="array" aca="1" ref="P3207" ca="1">_FV(A3207,"Volume average",TRUE)</f>
        <v>5386</v>
      </c>
      <c r="Q3207" t="s">
        <v>50</v>
      </c>
      <c r="S3207" t="s">
        <v>6145</v>
      </c>
      <c r="T3207" s="25" cm="1">
        <f t="array" aca="1" ref="T3207" ca="1">_FV(A3207,"Expense ratio",TRUE)</f>
        <v>1.9E-3</v>
      </c>
      <c r="U3207" s="24" cm="1">
        <f t="array" aca="1" ref="U3207" ca="1">_FV(A3207,"Market cap",TRUE)</f>
        <v>65268032.780000001</v>
      </c>
      <c r="V3207" s="17">
        <v>65267752</v>
      </c>
      <c r="W3207" s="17">
        <v>65267752</v>
      </c>
      <c r="Y3207" t="s">
        <v>8559</v>
      </c>
      <c r="Z3207" s="19">
        <v>52.914999999999999</v>
      </c>
      <c r="AA3207" s="19">
        <v>20.546887999999999</v>
      </c>
      <c r="AB3207" s="19">
        <v>1.3599999999999999E-2</v>
      </c>
      <c r="AC3207" s="17">
        <v>4279</v>
      </c>
      <c r="AE3207" s="19">
        <v>2.152418118113864</v>
      </c>
      <c r="AF3207" s="19">
        <v>10.301417359847459</v>
      </c>
      <c r="AI3207" s="17">
        <v>4279</v>
      </c>
      <c r="AJ3207" s="19">
        <v>226448.53109999999</v>
      </c>
      <c r="AL3207" s="19">
        <v>55.006999999999998</v>
      </c>
      <c r="AM3207" s="19">
        <v>45.67</v>
      </c>
      <c r="AN3207" t="s">
        <v>47</v>
      </c>
      <c r="AO3207" t="str" cm="1">
        <f t="array" aca="1" ref="AO3207" ca="1">_FV(A3207,"Currency")</f>
        <v>USD</v>
      </c>
      <c r="AP3207" t="str" cm="1">
        <f t="array" aca="1" ref="AP3207" ca="1">_FV(A3207,"Exchange")</f>
        <v>NYSE Arca</v>
      </c>
      <c r="AQ3207" s="6" t="str" cm="1">
        <f t="array" aca="1" ref="AQ3207" ca="1">_FV(A3207,"Exchange abbreviation",TRUE)</f>
        <v>ARCX</v>
      </c>
      <c r="AR3207" t="str" cm="1">
        <f t="array" aca="1" ref="AR3207" ca="1">_FV(A3207,"Instrument type",TRUE)</f>
        <v>ETF</v>
      </c>
    </row>
    <row r="3208" spans="1:44" ht="18.75" customHeight="1" x14ac:dyDescent="0.25">
      <c r="A3208" t="e" vm="3220">
        <v>#VALUE!</v>
      </c>
      <c r="B3208" t="s">
        <v>8560</v>
      </c>
      <c r="C3208" t="s">
        <v>8561</v>
      </c>
      <c r="D3208" s="31" cm="1">
        <f t="array" aca="1" ref="D3208" ca="1">_FV(A3208,"Last trade time",TRUE)</f>
        <v>45824.873201388284</v>
      </c>
      <c r="E3208" s="23" cm="1">
        <f t="array" aca="1" ref="E3208" ca="1">_FV(A3208,"Price")</f>
        <v>63.02</v>
      </c>
      <c r="F3208" s="27" cm="1">
        <f t="array" aca="1" ref="F3208" ca="1">_FV(A3208,"Change (%)",TRUE)</f>
        <v>3.4131999999999996E-2</v>
      </c>
      <c r="G3208" s="26" cm="1">
        <f t="array" aca="1" ref="G3208" ca="1">_FV(A3208,"Change")</f>
        <v>2.08</v>
      </c>
      <c r="H3208" s="23" cm="1">
        <f t="array" aca="1" ref="H3208" ca="1">_FV(A3208,"Open")</f>
        <v>61.81</v>
      </c>
      <c r="I3208" s="23" cm="1">
        <f t="array" aca="1" ref="I3208" ca="1">_FV(A3208,"Low")</f>
        <v>61.709000000000003</v>
      </c>
      <c r="J3208" s="23" cm="1">
        <f t="array" aca="1" ref="J3208" ca="1">_FV(A3208,"High")</f>
        <v>63.14</v>
      </c>
      <c r="K3208" s="23" cm="1">
        <f t="array" aca="1" ref="K3208" ca="1">_FV(A3208,"Previous close",TRUE)</f>
        <v>60.94</v>
      </c>
      <c r="L3208" s="26"/>
      <c r="M3208" s="23" cm="1">
        <f t="array" aca="1" ref="M3208" ca="1">_FV(A3208,"52 week low",TRUE)</f>
        <v>28.72</v>
      </c>
      <c r="N3208" s="23" cm="1">
        <f t="array" aca="1" ref="N3208" ca="1">_FV(A3208,"52 week high",TRUE)</f>
        <v>64.849999999999994</v>
      </c>
      <c r="O3208" s="8" cm="1">
        <f t="array" aca="1" ref="O3208" ca="1">_FV(A3208,"Volume")</f>
        <v>40575</v>
      </c>
      <c r="P3208" s="7" cm="1">
        <f t="array" aca="1" ref="P3208" ca="1">_FV(A3208,"Volume average",TRUE)</f>
        <v>76533</v>
      </c>
      <c r="Q3208" t="s">
        <v>204</v>
      </c>
      <c r="S3208" t="s">
        <v>263</v>
      </c>
      <c r="T3208" s="25" cm="1">
        <f t="array" aca="1" ref="T3208" ca="1">_FV(A3208,"Expense ratio",TRUE)</f>
        <v>1.9E-3</v>
      </c>
      <c r="U3208" s="24" cm="1">
        <f t="array" aca="1" ref="U3208" ca="1">_FV(A3208,"Market cap",TRUE)</f>
        <v>527766692.75</v>
      </c>
      <c r="V3208" s="17">
        <v>527766688</v>
      </c>
      <c r="W3208" s="17">
        <v>527766688</v>
      </c>
      <c r="Y3208" t="s">
        <v>2392</v>
      </c>
      <c r="Z3208" s="19">
        <v>60.469099999999997</v>
      </c>
      <c r="AB3208" s="17">
        <v>0</v>
      </c>
      <c r="AC3208" s="17">
        <v>164939</v>
      </c>
      <c r="AE3208" s="19">
        <v>11.664601752975461</v>
      </c>
      <c r="AF3208" s="19">
        <v>54.198296282364922</v>
      </c>
      <c r="AI3208" s="17">
        <v>164939</v>
      </c>
      <c r="AJ3208" s="19">
        <v>9967263.7699999996</v>
      </c>
      <c r="AL3208" s="19">
        <v>64.849999999999994</v>
      </c>
      <c r="AM3208" s="19">
        <v>28.72</v>
      </c>
      <c r="AN3208" t="s">
        <v>90</v>
      </c>
      <c r="AO3208" t="str" cm="1">
        <f t="array" aca="1" ref="AO3208" ca="1">_FV(A3208,"Currency")</f>
        <v>USD</v>
      </c>
      <c r="AP3208" t="str" cm="1">
        <f t="array" aca="1" ref="AP3208" ca="1">_FV(A3208,"Exchange")</f>
        <v>CBOE BZX Exchange</v>
      </c>
      <c r="AQ3208" s="6" t="str" cm="1">
        <f t="array" aca="1" ref="AQ3208" ca="1">_FV(A3208,"Exchange abbreviation",TRUE)</f>
        <v>BATS</v>
      </c>
      <c r="AR3208" t="str" cm="1">
        <f t="array" aca="1" ref="AR3208" ca="1">_FV(A3208,"Instrument type",TRUE)</f>
        <v>ETF</v>
      </c>
    </row>
    <row r="3209" spans="1:44" ht="18.75" customHeight="1" x14ac:dyDescent="0.25">
      <c r="A3209" t="e" vm="3221">
        <v>#VALUE!</v>
      </c>
      <c r="B3209" t="s">
        <v>8562</v>
      </c>
      <c r="C3209" t="s">
        <v>8563</v>
      </c>
      <c r="D3209" s="31" cm="1">
        <f t="array" aca="1" ref="D3209" ca="1">_FV(A3209,"Last trade time",TRUE)</f>
        <v>45824.840277812502</v>
      </c>
      <c r="E3209" s="23" cm="1">
        <f t="array" aca="1" ref="E3209" ca="1">_FV(A3209,"Price")</f>
        <v>39.07</v>
      </c>
      <c r="F3209" s="27" cm="1">
        <f t="array" aca="1" ref="F3209" ca="1">_FV(A3209,"Change (%)",TRUE)</f>
        <v>8.5179999999999995E-3</v>
      </c>
      <c r="G3209" s="26" cm="1">
        <f t="array" aca="1" ref="G3209" ca="1">_FV(A3209,"Change")</f>
        <v>0.33</v>
      </c>
      <c r="H3209" s="23" cm="1">
        <f t="array" aca="1" ref="H3209" ca="1">_FV(A3209,"Open")</f>
        <v>39.08</v>
      </c>
      <c r="I3209" s="23" cm="1">
        <f t="array" aca="1" ref="I3209" ca="1">_FV(A3209,"Low")</f>
        <v>39.07</v>
      </c>
      <c r="J3209" s="23" cm="1">
        <f t="array" aca="1" ref="J3209" ca="1">_FV(A3209,"High")</f>
        <v>39.335999999999999</v>
      </c>
      <c r="K3209" s="23" cm="1">
        <f t="array" aca="1" ref="K3209" ca="1">_FV(A3209,"Previous close",TRUE)</f>
        <v>38.74</v>
      </c>
      <c r="L3209" s="26"/>
      <c r="M3209" s="23" cm="1">
        <f t="array" aca="1" ref="M3209" ca="1">_FV(A3209,"52 week low",TRUE)</f>
        <v>33.86</v>
      </c>
      <c r="N3209" s="23" cm="1">
        <f t="array" aca="1" ref="N3209" ca="1">_FV(A3209,"52 week high",TRUE)</f>
        <v>42.488100000000003</v>
      </c>
      <c r="O3209" s="8" cm="1">
        <f t="array" aca="1" ref="O3209" ca="1">_FV(A3209,"Volume")</f>
        <v>134570</v>
      </c>
      <c r="P3209" s="7" cm="1">
        <f t="array" aca="1" ref="P3209" ca="1">_FV(A3209,"Volume average",TRUE)</f>
        <v>264909</v>
      </c>
      <c r="Q3209" t="s">
        <v>2066</v>
      </c>
      <c r="S3209" t="s">
        <v>263</v>
      </c>
      <c r="T3209" s="25" cm="1">
        <f t="array" aca="1" ref="T3209" ca="1">_FV(A3209,"Expense ratio",TRUE)</f>
        <v>1.9E-3</v>
      </c>
      <c r="U3209" s="24" cm="1">
        <f t="array" aca="1" ref="U3209" ca="1">_FV(A3209,"Market cap",TRUE)</f>
        <v>2205036963.0900002</v>
      </c>
      <c r="V3209" s="17">
        <v>2205037056</v>
      </c>
      <c r="W3209" s="17">
        <v>2205037056</v>
      </c>
      <c r="Y3209" t="s">
        <v>8564</v>
      </c>
      <c r="Z3209" s="19">
        <v>39.200000000000003</v>
      </c>
      <c r="AA3209" s="19">
        <v>25.102295000000002</v>
      </c>
      <c r="AB3209" s="19">
        <v>1.54E-2</v>
      </c>
      <c r="AC3209" s="17">
        <v>445263</v>
      </c>
      <c r="AE3209" s="19">
        <v>3.046870110556688</v>
      </c>
      <c r="AF3209" s="19">
        <v>4.6038324614362303</v>
      </c>
      <c r="AI3209" s="17">
        <v>445263</v>
      </c>
      <c r="AJ3209" s="19">
        <v>17516646.420000002</v>
      </c>
      <c r="AL3209" s="19">
        <v>42.488</v>
      </c>
      <c r="AM3209" s="19">
        <v>33.86</v>
      </c>
      <c r="AN3209" t="s">
        <v>82</v>
      </c>
      <c r="AO3209" t="str" cm="1">
        <f t="array" aca="1" ref="AO3209" ca="1">_FV(A3209,"Currency")</f>
        <v>USD</v>
      </c>
      <c r="AP3209" t="str" cm="1">
        <f t="array" aca="1" ref="AP3209" ca="1">_FV(A3209,"Exchange")</f>
        <v>NYSE Arca</v>
      </c>
      <c r="AQ3209" s="6" t="str" cm="1">
        <f t="array" aca="1" ref="AQ3209" ca="1">_FV(A3209,"Exchange abbreviation",TRUE)</f>
        <v>ARCX</v>
      </c>
      <c r="AR3209" t="str" cm="1">
        <f t="array" aca="1" ref="AR3209" ca="1">_FV(A3209,"Instrument type",TRUE)</f>
        <v>ETF</v>
      </c>
    </row>
    <row r="3210" spans="1:44" ht="18.75" customHeight="1" x14ac:dyDescent="0.25">
      <c r="A3210" t="e" vm="3222">
        <v>#VALUE!</v>
      </c>
      <c r="B3210" t="s">
        <v>8565</v>
      </c>
      <c r="C3210" t="s">
        <v>8566</v>
      </c>
      <c r="D3210" s="31" cm="1">
        <f t="array" aca="1" ref="D3210" ca="1">_FV(A3210,"Last trade time",TRUE)</f>
        <v>45824.840277789066</v>
      </c>
      <c r="E3210" s="23" cm="1">
        <f t="array" aca="1" ref="E3210" ca="1">_FV(A3210,"Price")</f>
        <v>51.41</v>
      </c>
      <c r="F3210" s="27" cm="1">
        <f t="array" aca="1" ref="F3210" ca="1">_FV(A3210,"Change (%)",TRUE)</f>
        <v>7.4470000000000005E-3</v>
      </c>
      <c r="G3210" s="26" cm="1">
        <f t="array" aca="1" ref="G3210" ca="1">_FV(A3210,"Change")</f>
        <v>0.38</v>
      </c>
      <c r="H3210" s="23" cm="1">
        <f t="array" aca="1" ref="H3210" ca="1">_FV(A3210,"Open")</f>
        <v>51.38</v>
      </c>
      <c r="I3210" s="23" cm="1">
        <f t="array" aca="1" ref="I3210" ca="1">_FV(A3210,"Low")</f>
        <v>51.295000000000002</v>
      </c>
      <c r="J3210" s="23" cm="1">
        <f t="array" aca="1" ref="J3210" ca="1">_FV(A3210,"High")</f>
        <v>51.72</v>
      </c>
      <c r="K3210" s="23" cm="1">
        <f t="array" aca="1" ref="K3210" ca="1">_FV(A3210,"Previous close",TRUE)</f>
        <v>51.03</v>
      </c>
      <c r="L3210" s="26"/>
      <c r="M3210" s="23" cm="1">
        <f t="array" aca="1" ref="M3210" ca="1">_FV(A3210,"52 week low",TRUE)</f>
        <v>35.82</v>
      </c>
      <c r="N3210" s="23" cm="1">
        <f t="array" aca="1" ref="N3210" ca="1">_FV(A3210,"52 week high",TRUE)</f>
        <v>51.92</v>
      </c>
      <c r="O3210" s="8" cm="1">
        <f t="array" aca="1" ref="O3210" ca="1">_FV(A3210,"Volume")</f>
        <v>42076</v>
      </c>
      <c r="P3210" s="7" cm="1">
        <f t="array" aca="1" ref="P3210" ca="1">_FV(A3210,"Volume average",TRUE)</f>
        <v>172337</v>
      </c>
      <c r="Q3210" t="s">
        <v>1222</v>
      </c>
      <c r="S3210" t="s">
        <v>263</v>
      </c>
      <c r="T3210" s="25" cm="1">
        <f t="array" aca="1" ref="T3210" ca="1">_FV(A3210,"Expense ratio",TRUE)</f>
        <v>1.9E-3</v>
      </c>
      <c r="U3210" s="24" cm="1">
        <f t="array" aca="1" ref="U3210" ca="1">_FV(A3210,"Market cap",TRUE)</f>
        <v>587699152.07000005</v>
      </c>
      <c r="V3210" s="17">
        <v>587699136</v>
      </c>
      <c r="W3210" s="17">
        <v>587699136</v>
      </c>
      <c r="Y3210" t="s">
        <v>8567</v>
      </c>
      <c r="Z3210" s="19">
        <v>49.3</v>
      </c>
      <c r="AA3210" s="19">
        <v>16.199031999999999</v>
      </c>
      <c r="AB3210" s="19">
        <v>1.84E-2</v>
      </c>
      <c r="AC3210" s="17">
        <v>145888</v>
      </c>
      <c r="AE3210" s="19">
        <v>6.6367500930647472</v>
      </c>
      <c r="AF3210" s="19">
        <v>9.5605462853465717</v>
      </c>
      <c r="AI3210" s="17">
        <v>145888</v>
      </c>
      <c r="AJ3210" s="19">
        <v>7206590.0127999997</v>
      </c>
      <c r="AL3210" s="19">
        <v>51.92</v>
      </c>
      <c r="AM3210" s="19">
        <v>35.82</v>
      </c>
      <c r="AN3210" t="s">
        <v>90</v>
      </c>
      <c r="AO3210" t="str" cm="1">
        <f t="array" aca="1" ref="AO3210" ca="1">_FV(A3210,"Currency")</f>
        <v>USD</v>
      </c>
      <c r="AP3210" t="str" cm="1">
        <f t="array" aca="1" ref="AP3210" ca="1">_FV(A3210,"Exchange")</f>
        <v>NYSE Arca</v>
      </c>
      <c r="AQ3210" s="6" t="str" cm="1">
        <f t="array" aca="1" ref="AQ3210" ca="1">_FV(A3210,"Exchange abbreviation",TRUE)</f>
        <v>ARCX</v>
      </c>
      <c r="AR3210" t="str" cm="1">
        <f t="array" aca="1" ref="AR3210" ca="1">_FV(A3210,"Instrument type",TRUE)</f>
        <v>ETF</v>
      </c>
    </row>
    <row r="3211" spans="1:44" ht="18.75" customHeight="1" x14ac:dyDescent="0.25">
      <c r="A3211" t="e" vm="3223">
        <v>#VALUE!</v>
      </c>
      <c r="B3211" t="s">
        <v>8568</v>
      </c>
      <c r="C3211" t="s">
        <v>8569</v>
      </c>
      <c r="D3211" s="31" cm="1">
        <f t="array" aca="1" ref="D3211" ca="1">_FV(A3211,"Last trade time",TRUE)</f>
        <v>45824.840277812502</v>
      </c>
      <c r="E3211" s="23" cm="1">
        <f t="array" aca="1" ref="E3211" ca="1">_FV(A3211,"Price")</f>
        <v>29.706800000000001</v>
      </c>
      <c r="F3211" s="27" cm="1">
        <f t="array" aca="1" ref="F3211" ca="1">_FV(A3211,"Change (%)",TRUE)</f>
        <v>1.1044E-2</v>
      </c>
      <c r="G3211" s="26" cm="1">
        <f t="array" aca="1" ref="G3211" ca="1">_FV(A3211,"Change")</f>
        <v>0.32450000000000001</v>
      </c>
      <c r="H3211" s="23" cm="1">
        <f t="array" aca="1" ref="H3211" ca="1">_FV(A3211,"Open")</f>
        <v>29.82</v>
      </c>
      <c r="I3211" s="23" cm="1">
        <f t="array" aca="1" ref="I3211" ca="1">_FV(A3211,"Low")</f>
        <v>29.706800000000001</v>
      </c>
      <c r="J3211" s="23" cm="1">
        <f t="array" aca="1" ref="J3211" ca="1">_FV(A3211,"High")</f>
        <v>29.83</v>
      </c>
      <c r="K3211" s="23" cm="1">
        <f t="array" aca="1" ref="K3211" ca="1">_FV(A3211,"Previous close",TRUE)</f>
        <v>29.382300000000001</v>
      </c>
      <c r="L3211" s="26"/>
      <c r="M3211" s="23" cm="1">
        <f t="array" aca="1" ref="M3211" ca="1">_FV(A3211,"52 week low",TRUE)</f>
        <v>24.0838</v>
      </c>
      <c r="N3211" s="23" cm="1">
        <f t="array" aca="1" ref="N3211" ca="1">_FV(A3211,"52 week high",TRUE)</f>
        <v>29.9</v>
      </c>
      <c r="O3211" s="8" cm="1">
        <f t="array" aca="1" ref="O3211" ca="1">_FV(A3211,"Volume")</f>
        <v>414</v>
      </c>
      <c r="P3211" s="7" cm="1">
        <f t="array" aca="1" ref="P3211" ca="1">_FV(A3211,"Volume average",TRUE)</f>
        <v>5504</v>
      </c>
      <c r="Q3211" t="s">
        <v>844</v>
      </c>
      <c r="S3211" t="s">
        <v>263</v>
      </c>
      <c r="T3211" s="25" cm="1">
        <f t="array" aca="1" ref="T3211" ca="1">_FV(A3211,"Expense ratio",TRUE)</f>
        <v>1.9E-3</v>
      </c>
      <c r="U3211" s="24" cm="1">
        <f t="array" aca="1" ref="U3211" ca="1">_FV(A3211,"Market cap",TRUE)</f>
        <v>17165228.199999999</v>
      </c>
      <c r="V3211" s="17">
        <v>17165228</v>
      </c>
      <c r="W3211" s="17">
        <v>17165228</v>
      </c>
      <c r="Y3211" t="s">
        <v>8570</v>
      </c>
      <c r="Z3211" s="19">
        <v>29.11</v>
      </c>
      <c r="AA3211" s="19">
        <v>11.104611</v>
      </c>
      <c r="AB3211" s="19">
        <v>4.5999999999999999E-2</v>
      </c>
      <c r="AC3211" s="17">
        <v>4660</v>
      </c>
      <c r="AE3211" s="19">
        <v>11.154192093090121</v>
      </c>
      <c r="AF3211" s="19">
        <v>14.8153786087156</v>
      </c>
      <c r="AI3211" s="17">
        <v>4660</v>
      </c>
      <c r="AJ3211" s="19">
        <v>136058.01999999999</v>
      </c>
      <c r="AL3211" s="19">
        <v>29.9</v>
      </c>
      <c r="AM3211" s="19">
        <v>24.084</v>
      </c>
      <c r="AN3211" t="s">
        <v>47</v>
      </c>
      <c r="AO3211" t="str" cm="1">
        <f t="array" aca="1" ref="AO3211" ca="1">_FV(A3211,"Currency")</f>
        <v>USD</v>
      </c>
      <c r="AP3211" t="str" cm="1">
        <f t="array" aca="1" ref="AP3211" ca="1">_FV(A3211,"Exchange")</f>
        <v>NYSE Arca</v>
      </c>
      <c r="AQ3211" s="6" t="str" cm="1">
        <f t="array" aca="1" ref="AQ3211" ca="1">_FV(A3211,"Exchange abbreviation",TRUE)</f>
        <v>ARCX</v>
      </c>
      <c r="AR3211" t="str" cm="1">
        <f t="array" aca="1" ref="AR3211" ca="1">_FV(A3211,"Instrument type",TRUE)</f>
        <v>ETF</v>
      </c>
    </row>
    <row r="3212" spans="1:44" ht="18.75" customHeight="1" x14ac:dyDescent="0.25">
      <c r="A3212" t="e" vm="3224">
        <v>#VALUE!</v>
      </c>
      <c r="B3212" t="s">
        <v>8571</v>
      </c>
      <c r="C3212" t="s">
        <v>8572</v>
      </c>
      <c r="D3212" s="31" cm="1">
        <f t="array" aca="1" ref="D3212" ca="1">_FV(A3212,"Last trade time",TRUE)</f>
        <v>45824.84027780078</v>
      </c>
      <c r="E3212" s="23" cm="1">
        <f t="array" aca="1" ref="E3212" ca="1">_FV(A3212,"Price")</f>
        <v>21.8</v>
      </c>
      <c r="F3212" s="27" cm="1">
        <f t="array" aca="1" ref="F3212" ca="1">_FV(A3212,"Change (%)",TRUE)</f>
        <v>1.0195000000000001E-2</v>
      </c>
      <c r="G3212" s="26" cm="1">
        <f t="array" aca="1" ref="G3212" ca="1">_FV(A3212,"Change")</f>
        <v>0.22</v>
      </c>
      <c r="H3212" s="23" cm="1">
        <f t="array" aca="1" ref="H3212" ca="1">_FV(A3212,"Open")</f>
        <v>21.84</v>
      </c>
      <c r="I3212" s="23" cm="1">
        <f t="array" aca="1" ref="I3212" ca="1">_FV(A3212,"Low")</f>
        <v>21.79</v>
      </c>
      <c r="J3212" s="23" cm="1">
        <f t="array" aca="1" ref="J3212" ca="1">_FV(A3212,"High")</f>
        <v>21.927299999999999</v>
      </c>
      <c r="K3212" s="23" cm="1">
        <f t="array" aca="1" ref="K3212" ca="1">_FV(A3212,"Previous close",TRUE)</f>
        <v>21.58</v>
      </c>
      <c r="L3212" s="26"/>
      <c r="M3212" s="23" cm="1">
        <f t="array" aca="1" ref="M3212" ca="1">_FV(A3212,"52 week low",TRUE)</f>
        <v>15.77</v>
      </c>
      <c r="N3212" s="23" cm="1">
        <f t="array" aca="1" ref="N3212" ca="1">_FV(A3212,"52 week high",TRUE)</f>
        <v>23.68</v>
      </c>
      <c r="O3212" s="8" cm="1">
        <f t="array" aca="1" ref="O3212" ca="1">_FV(A3212,"Volume")</f>
        <v>25813</v>
      </c>
      <c r="P3212" s="7" cm="1">
        <f t="array" aca="1" ref="P3212" ca="1">_FV(A3212,"Volume average",TRUE)</f>
        <v>46180</v>
      </c>
      <c r="Q3212" t="s">
        <v>1222</v>
      </c>
      <c r="S3212" t="s">
        <v>263</v>
      </c>
      <c r="T3212" s="25" cm="1">
        <f t="array" aca="1" ref="T3212" ca="1">_FV(A3212,"Expense ratio",TRUE)</f>
        <v>1.9E-3</v>
      </c>
      <c r="U3212" s="24" cm="1">
        <f t="array" aca="1" ref="U3212" ca="1">_FV(A3212,"Market cap",TRUE)</f>
        <v>183950763.52000001</v>
      </c>
      <c r="V3212" s="17">
        <v>183950768</v>
      </c>
      <c r="W3212" s="17">
        <v>183950768</v>
      </c>
      <c r="Y3212" t="s">
        <v>8567</v>
      </c>
      <c r="Z3212" s="19">
        <v>21.41</v>
      </c>
      <c r="AA3212" s="19">
        <v>12.863329</v>
      </c>
      <c r="AB3212" s="19">
        <v>2.53E-2</v>
      </c>
      <c r="AC3212" s="17">
        <v>81261</v>
      </c>
      <c r="AE3212" s="19">
        <v>20.474607685667269</v>
      </c>
      <c r="AF3212" s="19">
        <v>28.097846853483549</v>
      </c>
      <c r="AI3212" s="17">
        <v>81261</v>
      </c>
      <c r="AJ3212" s="19">
        <v>1755237.6</v>
      </c>
      <c r="AL3212" s="19">
        <v>23.68</v>
      </c>
      <c r="AM3212" s="19">
        <v>15.77</v>
      </c>
      <c r="AN3212" t="s">
        <v>90</v>
      </c>
      <c r="AO3212" t="str" cm="1">
        <f t="array" aca="1" ref="AO3212" ca="1">_FV(A3212,"Currency")</f>
        <v>USD</v>
      </c>
      <c r="AP3212" t="str" cm="1">
        <f t="array" aca="1" ref="AP3212" ca="1">_FV(A3212,"Exchange")</f>
        <v>NYSE Arca</v>
      </c>
      <c r="AQ3212" s="6" t="str" cm="1">
        <f t="array" aca="1" ref="AQ3212" ca="1">_FV(A3212,"Exchange abbreviation",TRUE)</f>
        <v>ARCX</v>
      </c>
      <c r="AR3212" t="str" cm="1">
        <f t="array" aca="1" ref="AR3212" ca="1">_FV(A3212,"Instrument type",TRUE)</f>
        <v>ETF</v>
      </c>
    </row>
    <row r="3213" spans="1:44" ht="18.75" customHeight="1" x14ac:dyDescent="0.25">
      <c r="A3213" t="e" vm="3225">
        <v>#VALUE!</v>
      </c>
      <c r="B3213" t="s">
        <v>8573</v>
      </c>
      <c r="C3213" t="s">
        <v>8574</v>
      </c>
      <c r="D3213" s="31" cm="1">
        <f t="array" aca="1" ref="D3213" ca="1">_FV(A3213,"Last trade time",TRUE)</f>
        <v>45824.927032812499</v>
      </c>
      <c r="E3213" s="23" cm="1">
        <f t="array" aca="1" ref="E3213" ca="1">_FV(A3213,"Price")</f>
        <v>41.53</v>
      </c>
      <c r="F3213" s="27" cm="1">
        <f t="array" aca="1" ref="F3213" ca="1">_FV(A3213,"Change (%)",TRUE)</f>
        <v>3.0009999999999998E-2</v>
      </c>
      <c r="G3213" s="26" cm="1">
        <f t="array" aca="1" ref="G3213" ca="1">_FV(A3213,"Change")</f>
        <v>1.21</v>
      </c>
      <c r="H3213" s="23" cm="1">
        <f t="array" aca="1" ref="H3213" ca="1">_FV(A3213,"Open")</f>
        <v>40.85</v>
      </c>
      <c r="I3213" s="23" cm="1">
        <f t="array" aca="1" ref="I3213" ca="1">_FV(A3213,"Low")</f>
        <v>40.85</v>
      </c>
      <c r="J3213" s="23" cm="1">
        <f t="array" aca="1" ref="J3213" ca="1">_FV(A3213,"High")</f>
        <v>41.734999999999999</v>
      </c>
      <c r="K3213" s="23" cm="1">
        <f t="array" aca="1" ref="K3213" ca="1">_FV(A3213,"Previous close",TRUE)</f>
        <v>40.32</v>
      </c>
      <c r="L3213" s="26"/>
      <c r="M3213" s="23" cm="1">
        <f t="array" aca="1" ref="M3213" ca="1">_FV(A3213,"52 week low",TRUE)</f>
        <v>26.71</v>
      </c>
      <c r="N3213" s="23" cm="1">
        <f t="array" aca="1" ref="N3213" ca="1">_FV(A3213,"52 week high",TRUE)</f>
        <v>46.82</v>
      </c>
      <c r="O3213" s="8" cm="1">
        <f t="array" aca="1" ref="O3213" ca="1">_FV(A3213,"Volume")</f>
        <v>787830</v>
      </c>
      <c r="P3213" s="7" cm="1">
        <f t="array" aca="1" ref="P3213" ca="1">_FV(A3213,"Volume average",TRUE)</f>
        <v>568039</v>
      </c>
      <c r="Q3213" t="s">
        <v>490</v>
      </c>
      <c r="T3213" s="25" cm="1">
        <f t="array" aca="1" ref="T3213" ca="1">_FV(A3213,"Expense ratio",TRUE)</f>
        <v>1.9E-3</v>
      </c>
      <c r="U3213" s="24" cm="1">
        <f t="array" aca="1" ref="U3213" ca="1">_FV(A3213,"Market cap",TRUE)</f>
        <v>444643196.38999999</v>
      </c>
      <c r="AC3213" s="9">
        <v>540274</v>
      </c>
      <c r="AN3213" t="s">
        <v>73</v>
      </c>
      <c r="AO3213" t="str" cm="1">
        <f t="array" aca="1" ref="AO3213" ca="1">_FV(A3213,"Currency")</f>
        <v>USD</v>
      </c>
      <c r="AP3213" t="str" cm="1">
        <f t="array" aca="1" ref="AP3213" ca="1">_FV(A3213,"Exchange")</f>
        <v>Nasdaq Stock Market</v>
      </c>
      <c r="AQ3213" s="6" t="str" cm="1">
        <f t="array" aca="1" ref="AQ3213" ca="1">_FV(A3213,"Exchange abbreviation",TRUE)</f>
        <v>XNAS</v>
      </c>
      <c r="AR3213" t="str" cm="1">
        <f t="array" aca="1" ref="AR3213" ca="1">_FV(A3213,"Instrument type",TRUE)</f>
        <v>ETF</v>
      </c>
    </row>
    <row r="3214" spans="1:44" ht="18.75" customHeight="1" x14ac:dyDescent="0.25">
      <c r="A3214" t="e" vm="3226">
        <v>#VALUE!</v>
      </c>
      <c r="B3214" t="s">
        <v>8575</v>
      </c>
      <c r="C3214" t="s">
        <v>8576</v>
      </c>
      <c r="D3214" s="31" cm="1">
        <f t="array" aca="1" ref="D3214" ca="1">_FV(A3214,"Last trade time",TRUE)</f>
        <v>45824.840277812502</v>
      </c>
      <c r="E3214" s="23" cm="1">
        <f t="array" aca="1" ref="E3214" ca="1">_FV(A3214,"Price")</f>
        <v>25.64</v>
      </c>
      <c r="F3214" s="27" cm="1">
        <f t="array" aca="1" ref="F3214" ca="1">_FV(A3214,"Change (%)",TRUE)</f>
        <v>6.8720000000000005E-3</v>
      </c>
      <c r="G3214" s="26" cm="1">
        <f t="array" aca="1" ref="G3214" ca="1">_FV(A3214,"Change")</f>
        <v>0.17499999999999999</v>
      </c>
      <c r="H3214" s="23" cm="1">
        <f t="array" aca="1" ref="H3214" ca="1">_FV(A3214,"Open")</f>
        <v>25.68</v>
      </c>
      <c r="I3214" s="23" cm="1">
        <f t="array" aca="1" ref="I3214" ca="1">_FV(A3214,"Low")</f>
        <v>25.64</v>
      </c>
      <c r="J3214" s="23" cm="1">
        <f t="array" aca="1" ref="J3214" ca="1">_FV(A3214,"High")</f>
        <v>25.795000000000002</v>
      </c>
      <c r="K3214" s="23" cm="1">
        <f t="array" aca="1" ref="K3214" ca="1">_FV(A3214,"Previous close",TRUE)</f>
        <v>25.465</v>
      </c>
      <c r="L3214" s="26"/>
      <c r="M3214" s="23" cm="1">
        <f t="array" aca="1" ref="M3214" ca="1">_FV(A3214,"52 week low",TRUE)</f>
        <v>20.4316</v>
      </c>
      <c r="N3214" s="23" cm="1">
        <f t="array" aca="1" ref="N3214" ca="1">_FV(A3214,"52 week high",TRUE)</f>
        <v>25.96</v>
      </c>
      <c r="O3214" s="8" cm="1">
        <f t="array" aca="1" ref="O3214" ca="1">_FV(A3214,"Volume")</f>
        <v>994</v>
      </c>
      <c r="P3214" s="7" cm="1">
        <f t="array" aca="1" ref="P3214" ca="1">_FV(A3214,"Volume average",TRUE)</f>
        <v>2821</v>
      </c>
      <c r="Q3214" t="s">
        <v>3037</v>
      </c>
      <c r="R3214" t="s">
        <v>2539</v>
      </c>
      <c r="S3214" t="s">
        <v>263</v>
      </c>
      <c r="T3214" s="25" cm="1">
        <f t="array" aca="1" ref="T3214" ca="1">_FV(A3214,"Expense ratio",TRUE)</f>
        <v>1.9E-3</v>
      </c>
      <c r="U3214" s="24" cm="1">
        <f t="array" aca="1" ref="U3214" ca="1">_FV(A3214,"Market cap",TRUE)</f>
        <v>29660484.16</v>
      </c>
      <c r="V3214" s="17">
        <v>29660484</v>
      </c>
      <c r="W3214" s="17">
        <v>29660484</v>
      </c>
      <c r="Y3214" t="s">
        <v>8564</v>
      </c>
      <c r="Z3214" s="19">
        <v>25.29</v>
      </c>
      <c r="AA3214" s="19">
        <v>14.770864</v>
      </c>
      <c r="AB3214" s="19">
        <v>2.87E-2</v>
      </c>
      <c r="AC3214" s="17">
        <v>6958</v>
      </c>
      <c r="AE3214" s="19">
        <v>12.991950489568829</v>
      </c>
      <c r="AF3214" s="19">
        <v>14.744054238691071</v>
      </c>
      <c r="AI3214" s="17">
        <v>6958</v>
      </c>
      <c r="AJ3214" s="19">
        <v>176099.32620000001</v>
      </c>
      <c r="AL3214" s="19">
        <v>25.96</v>
      </c>
      <c r="AM3214" s="19">
        <v>20.431999999999999</v>
      </c>
      <c r="AN3214" t="s">
        <v>47</v>
      </c>
      <c r="AO3214" t="str" cm="1">
        <f t="array" aca="1" ref="AO3214" ca="1">_FV(A3214,"Currency")</f>
        <v>USD</v>
      </c>
      <c r="AP3214" t="str" cm="1">
        <f t="array" aca="1" ref="AP3214" ca="1">_FV(A3214,"Exchange")</f>
        <v>NYSE Arca</v>
      </c>
      <c r="AQ3214" s="6" t="str" cm="1">
        <f t="array" aca="1" ref="AQ3214" ca="1">_FV(A3214,"Exchange abbreviation",TRUE)</f>
        <v>ARCX</v>
      </c>
      <c r="AR3214" t="str" cm="1">
        <f t="array" aca="1" ref="AR3214" ca="1">_FV(A3214,"Instrument type",TRUE)</f>
        <v>ETF</v>
      </c>
    </row>
    <row r="3215" spans="1:44" ht="18.75" customHeight="1" x14ac:dyDescent="0.25">
      <c r="A3215" t="e" vm="3227">
        <v>#VALUE!</v>
      </c>
      <c r="B3215" t="s">
        <v>8577</v>
      </c>
      <c r="C3215" t="s">
        <v>8578</v>
      </c>
      <c r="D3215" s="31" cm="1">
        <f t="array" aca="1" ref="D3215" ca="1">_FV(A3215,"Last trade time",TRUE)</f>
        <v>45824.848680613279</v>
      </c>
      <c r="E3215" s="23" cm="1">
        <f t="array" aca="1" ref="E3215" ca="1">_FV(A3215,"Price")</f>
        <v>20.239999999999998</v>
      </c>
      <c r="F3215" s="27" cm="1">
        <f t="array" aca="1" ref="F3215" ca="1">_FV(A3215,"Change (%)",TRUE)</f>
        <v>5.3617999999999999E-2</v>
      </c>
      <c r="G3215" s="26" cm="1">
        <f t="array" aca="1" ref="G3215" ca="1">_FV(A3215,"Change")</f>
        <v>1.03</v>
      </c>
      <c r="H3215" s="23" cm="1">
        <f t="array" aca="1" ref="H3215" ca="1">_FV(A3215,"Open")</f>
        <v>19.850000000000001</v>
      </c>
      <c r="I3215" s="23" cm="1">
        <f t="array" aca="1" ref="I3215" ca="1">_FV(A3215,"Low")</f>
        <v>19.850000000000001</v>
      </c>
      <c r="J3215" s="23" cm="1">
        <f t="array" aca="1" ref="J3215" ca="1">_FV(A3215,"High")</f>
        <v>20.27</v>
      </c>
      <c r="K3215" s="23" cm="1">
        <f t="array" aca="1" ref="K3215" ca="1">_FV(A3215,"Previous close",TRUE)</f>
        <v>19.21</v>
      </c>
      <c r="L3215" s="26"/>
      <c r="M3215" s="23" cm="1">
        <f t="array" aca="1" ref="M3215" ca="1">_FV(A3215,"52 week low",TRUE)</f>
        <v>11.05</v>
      </c>
      <c r="N3215" s="23" cm="1">
        <f t="array" aca="1" ref="N3215" ca="1">_FV(A3215,"52 week high",TRUE)</f>
        <v>31.28</v>
      </c>
      <c r="O3215" s="8" cm="1">
        <f t="array" aca="1" ref="O3215" ca="1">_FV(A3215,"Volume")</f>
        <v>30166</v>
      </c>
      <c r="P3215" s="7" cm="1">
        <f t="array" aca="1" ref="P3215" ca="1">_FV(A3215,"Volume average",TRUE)</f>
        <v>81172</v>
      </c>
      <c r="Q3215" t="s">
        <v>204</v>
      </c>
      <c r="S3215" t="s">
        <v>263</v>
      </c>
      <c r="T3215" s="25" cm="1">
        <f t="array" aca="1" ref="T3215" ca="1">_FV(A3215,"Expense ratio",TRUE)</f>
        <v>1.9E-3</v>
      </c>
      <c r="U3215" s="24" cm="1">
        <f t="array" aca="1" ref="U3215" ca="1">_FV(A3215,"Market cap",TRUE)</f>
        <v>33288879.559999999</v>
      </c>
      <c r="V3215" s="17">
        <v>33288880</v>
      </c>
      <c r="W3215" s="17">
        <v>33288880</v>
      </c>
      <c r="Y3215" t="s">
        <v>1274</v>
      </c>
      <c r="Z3215" s="19">
        <v>18.944199999999999</v>
      </c>
      <c r="AC3215" s="17">
        <v>78136</v>
      </c>
      <c r="AE3215" s="19">
        <v>-25.34246451065151</v>
      </c>
      <c r="AI3215" s="17">
        <v>78136</v>
      </c>
      <c r="AJ3215" s="19">
        <v>1475207.68</v>
      </c>
      <c r="AL3215" s="19">
        <v>31.28</v>
      </c>
      <c r="AM3215" s="19">
        <v>11.05</v>
      </c>
      <c r="AN3215" t="s">
        <v>90</v>
      </c>
      <c r="AO3215" t="str" cm="1">
        <f t="array" aca="1" ref="AO3215" ca="1">_FV(A3215,"Currency")</f>
        <v>USD</v>
      </c>
      <c r="AP3215" t="str" cm="1">
        <f t="array" aca="1" ref="AP3215" ca="1">_FV(A3215,"Exchange")</f>
        <v>CBOE BZX Exchange</v>
      </c>
      <c r="AQ3215" s="6" t="str" cm="1">
        <f t="array" aca="1" ref="AQ3215" ca="1">_FV(A3215,"Exchange abbreviation",TRUE)</f>
        <v>BATS</v>
      </c>
      <c r="AR3215" t="str" cm="1">
        <f t="array" aca="1" ref="AR3215" ca="1">_FV(A3215,"Instrument type",TRUE)</f>
        <v>ETF</v>
      </c>
    </row>
    <row r="3216" spans="1:44" ht="18.75" customHeight="1" x14ac:dyDescent="0.25">
      <c r="A3216" t="e" vm="3228">
        <v>#VALUE!</v>
      </c>
      <c r="B3216" t="s">
        <v>8579</v>
      </c>
      <c r="C3216" t="s">
        <v>8580</v>
      </c>
      <c r="D3216" s="31" cm="1">
        <f t="array" aca="1" ref="D3216" ca="1">_FV(A3216,"Last trade time",TRUE)</f>
        <v>45824.93766451328</v>
      </c>
      <c r="E3216" s="23" cm="1">
        <f t="array" aca="1" ref="E3216" ca="1">_FV(A3216,"Price")</f>
        <v>33.424999999999997</v>
      </c>
      <c r="F3216" s="27" cm="1">
        <f t="array" aca="1" ref="F3216" ca="1">_FV(A3216,"Change (%)",TRUE)</f>
        <v>-1.4303E-2</v>
      </c>
      <c r="G3216" s="26" cm="1">
        <f t="array" aca="1" ref="G3216" ca="1">_FV(A3216,"Change")</f>
        <v>-0.48499999999999999</v>
      </c>
      <c r="H3216" s="23" cm="1">
        <f t="array" aca="1" ref="H3216" ca="1">_FV(A3216,"Open")</f>
        <v>33.85</v>
      </c>
      <c r="I3216" s="23" cm="1">
        <f t="array" aca="1" ref="I3216" ca="1">_FV(A3216,"Low")</f>
        <v>33.409999999999997</v>
      </c>
      <c r="J3216" s="23" cm="1">
        <f t="array" aca="1" ref="J3216" ca="1">_FV(A3216,"High")</f>
        <v>33.85</v>
      </c>
      <c r="K3216" s="23" cm="1">
        <f t="array" aca="1" ref="K3216" ca="1">_FV(A3216,"Previous close",TRUE)</f>
        <v>33.909999999999997</v>
      </c>
      <c r="L3216" s="26"/>
      <c r="M3216" s="23" cm="1">
        <f t="array" aca="1" ref="M3216" ca="1">_FV(A3216,"52 week low",TRUE)</f>
        <v>22.7</v>
      </c>
      <c r="N3216" s="23" cm="1">
        <f t="array" aca="1" ref="N3216" ca="1">_FV(A3216,"52 week high",TRUE)</f>
        <v>34.049999999999997</v>
      </c>
      <c r="O3216" s="8" cm="1">
        <f t="array" aca="1" ref="O3216" ca="1">_FV(A3216,"Volume")</f>
        <v>3643710</v>
      </c>
      <c r="P3216" s="7" cm="1">
        <f t="array" aca="1" ref="P3216" ca="1">_FV(A3216,"Volume average",TRUE)</f>
        <v>2626314</v>
      </c>
      <c r="Q3216" t="s">
        <v>129</v>
      </c>
      <c r="R3216" t="s">
        <v>79</v>
      </c>
      <c r="S3216" t="s">
        <v>3157</v>
      </c>
      <c r="T3216" s="25" cm="1">
        <f t="array" aca="1" ref="T3216" ca="1">_FV(A3216,"Expense ratio",TRUE)</f>
        <v>1.8E-3</v>
      </c>
      <c r="U3216" s="24" cm="1">
        <f t="array" aca="1" ref="U3216" ca="1">_FV(A3216,"Market cap",TRUE)</f>
        <v>1438319016.51</v>
      </c>
      <c r="V3216" s="4">
        <v>1438318976</v>
      </c>
      <c r="W3216" s="4">
        <v>1438318976</v>
      </c>
      <c r="X3216" t="s">
        <v>8581</v>
      </c>
      <c r="Y3216" t="s">
        <v>3703</v>
      </c>
      <c r="Z3216" s="5">
        <v>32.99</v>
      </c>
      <c r="AA3216" s="20"/>
      <c r="AB3216" s="4">
        <v>0</v>
      </c>
      <c r="AC3216" s="4">
        <v>2193033</v>
      </c>
      <c r="AE3216" s="5">
        <v>24.990488649788741</v>
      </c>
      <c r="AF3216" s="5">
        <v>40.008528213522943</v>
      </c>
      <c r="AI3216" s="4">
        <v>2193033</v>
      </c>
      <c r="AJ3216" s="5">
        <v>71745074.595000014</v>
      </c>
      <c r="AL3216" s="5">
        <v>34.04</v>
      </c>
      <c r="AM3216" s="5">
        <v>22.7</v>
      </c>
      <c r="AN3216" t="s">
        <v>82</v>
      </c>
      <c r="AO3216" t="str" cm="1">
        <f t="array" aca="1" ref="AO3216" ca="1">_FV(A3216,"Currency")</f>
        <v>USD</v>
      </c>
      <c r="AP3216" t="str" cm="1">
        <f t="array" aca="1" ref="AP3216" ca="1">_FV(A3216,"Exchange")</f>
        <v>CBOE BZX Exchange</v>
      </c>
      <c r="AQ3216" s="6" t="str" cm="1">
        <f t="array" aca="1" ref="AQ3216" ca="1">_FV(A3216,"Exchange abbreviation",TRUE)</f>
        <v>BATS</v>
      </c>
      <c r="AR3216" t="str" cm="1">
        <f t="array" aca="1" ref="AR3216" ca="1">_FV(A3216,"Instrument type",TRUE)</f>
        <v>ETF</v>
      </c>
    </row>
    <row r="3217" spans="1:44" ht="18.75" customHeight="1" x14ac:dyDescent="0.25">
      <c r="A3217" t="e" vm="3229">
        <v>#VALUE!</v>
      </c>
      <c r="B3217" t="s">
        <v>8582</v>
      </c>
      <c r="C3217" t="s">
        <v>8583</v>
      </c>
      <c r="D3217" s="31" cm="1">
        <f t="array" aca="1" ref="D3217" ca="1">_FV(A3217,"Last trade time",TRUE)</f>
        <v>45824.843750265623</v>
      </c>
      <c r="E3217" s="23" cm="1">
        <f t="array" aca="1" ref="E3217" ca="1">_FV(A3217,"Price")</f>
        <v>28.539400000000001</v>
      </c>
      <c r="F3217" s="27" cm="1">
        <f t="array" aca="1" ref="F3217" ca="1">_FV(A3217,"Change (%)",TRUE)</f>
        <v>2.1210000000000001E-3</v>
      </c>
      <c r="G3217" s="26" cm="1">
        <f t="array" aca="1" ref="G3217" ca="1">_FV(A3217,"Change")</f>
        <v>6.0400000000000002E-2</v>
      </c>
      <c r="H3217" s="23" cm="1">
        <f t="array" aca="1" ref="H3217" ca="1">_FV(A3217,"Open")</f>
        <v>28.54</v>
      </c>
      <c r="I3217" s="23" cm="1">
        <f t="array" aca="1" ref="I3217" ca="1">_FV(A3217,"Low")</f>
        <v>28.539400000000001</v>
      </c>
      <c r="J3217" s="23" cm="1">
        <f t="array" aca="1" ref="J3217" ca="1">_FV(A3217,"High")</f>
        <v>28.56</v>
      </c>
      <c r="K3217" s="23" cm="1">
        <f t="array" aca="1" ref="K3217" ca="1">_FV(A3217,"Previous close",TRUE)</f>
        <v>28.478999999999999</v>
      </c>
      <c r="L3217" s="26"/>
      <c r="M3217" s="23" cm="1">
        <f t="array" aca="1" ref="M3217" ca="1">_FV(A3217,"52 week low",TRUE)</f>
        <v>25.94</v>
      </c>
      <c r="N3217" s="23" cm="1">
        <f t="array" aca="1" ref="N3217" ca="1">_FV(A3217,"52 week high",TRUE)</f>
        <v>29.95</v>
      </c>
      <c r="O3217" s="8" cm="1">
        <f t="array" aca="1" ref="O3217" ca="1">_FV(A3217,"Volume")</f>
        <v>891</v>
      </c>
      <c r="P3217" s="7" cm="1">
        <f t="array" aca="1" ref="P3217" ca="1">_FV(A3217,"Volume average",TRUE)</f>
        <v>367</v>
      </c>
      <c r="Q3217" t="s">
        <v>50</v>
      </c>
      <c r="S3217" t="s">
        <v>2067</v>
      </c>
      <c r="T3217" s="25" cm="1">
        <f t="array" aca="1" ref="T3217" ca="1">_FV(A3217,"Expense ratio",TRUE)</f>
        <v>1.8E-3</v>
      </c>
      <c r="U3217" s="24" cm="1">
        <f t="array" aca="1" ref="U3217" ca="1">_FV(A3217,"Market cap",TRUE)</f>
        <v>8611817.4900000002</v>
      </c>
      <c r="V3217" s="4">
        <v>8611817</v>
      </c>
      <c r="W3217" s="4">
        <v>8611817</v>
      </c>
      <c r="Y3217" t="s">
        <v>746</v>
      </c>
      <c r="Z3217" s="5">
        <v>28.870830000000002</v>
      </c>
      <c r="AA3217" s="19">
        <v>24.743106999999998</v>
      </c>
      <c r="AB3217" s="5">
        <v>1.6E-2</v>
      </c>
      <c r="AC3217" s="4">
        <v>1776</v>
      </c>
      <c r="AE3217" s="5">
        <v>3.6219908327459471</v>
      </c>
      <c r="AF3217" s="5">
        <v>10.97940723669049</v>
      </c>
      <c r="AI3217" s="4">
        <v>1776</v>
      </c>
      <c r="AJ3217" s="5">
        <v>51231.561600000001</v>
      </c>
      <c r="AL3217" s="5">
        <v>29.95</v>
      </c>
      <c r="AM3217" s="5">
        <v>25.94</v>
      </c>
      <c r="AN3217" t="s">
        <v>47</v>
      </c>
      <c r="AO3217" t="str" cm="1">
        <f t="array" aca="1" ref="AO3217" ca="1">_FV(A3217,"Currency")</f>
        <v>USD</v>
      </c>
      <c r="AP3217" t="str" cm="1">
        <f t="array" aca="1" ref="AP3217" ca="1">_FV(A3217,"Exchange")</f>
        <v>Nasdaq Stock Market</v>
      </c>
      <c r="AQ3217" s="6" t="str" cm="1">
        <f t="array" aca="1" ref="AQ3217" ca="1">_FV(A3217,"Exchange abbreviation",TRUE)</f>
        <v>XNAS</v>
      </c>
      <c r="AR3217" t="str" cm="1">
        <f t="array" aca="1" ref="AR3217" ca="1">_FV(A3217,"Instrument type",TRUE)</f>
        <v>ETF</v>
      </c>
    </row>
    <row r="3218" spans="1:44" ht="18.75" customHeight="1" x14ac:dyDescent="0.25">
      <c r="A3218" t="e" vm="3230">
        <v>#VALUE!</v>
      </c>
      <c r="B3218" t="s">
        <v>8584</v>
      </c>
      <c r="C3218" t="s">
        <v>8585</v>
      </c>
      <c r="D3218" s="31" cm="1">
        <f t="array" aca="1" ref="D3218" ca="1">_FV(A3218,"Last trade time",TRUE)</f>
        <v>45824.840277823438</v>
      </c>
      <c r="E3218" s="23" cm="1">
        <f t="array" aca="1" ref="E3218" ca="1">_FV(A3218,"Price")</f>
        <v>80.9208</v>
      </c>
      <c r="F3218" s="27" cm="1">
        <f t="array" aca="1" ref="F3218" ca="1">_FV(A3218,"Change (%)",TRUE)</f>
        <v>-2.4260000000000002E-3</v>
      </c>
      <c r="G3218" s="26" cm="1">
        <f t="array" aca="1" ref="G3218" ca="1">_FV(A3218,"Change")</f>
        <v>-0.1968</v>
      </c>
      <c r="H3218" s="23" cm="1">
        <f t="array" aca="1" ref="H3218" ca="1">_FV(A3218,"Open")</f>
        <v>80.9208</v>
      </c>
      <c r="I3218" s="23" cm="1">
        <f t="array" aca="1" ref="I3218" ca="1">_FV(A3218,"Low")</f>
        <v>80.9208</v>
      </c>
      <c r="J3218" s="23" cm="1">
        <f t="array" aca="1" ref="J3218" ca="1">_FV(A3218,"High")</f>
        <v>80.9208</v>
      </c>
      <c r="K3218" s="23" cm="1">
        <f t="array" aca="1" ref="K3218" ca="1">_FV(A3218,"Previous close",TRUE)</f>
        <v>81.117599999999996</v>
      </c>
      <c r="L3218" s="26"/>
      <c r="M3218" s="23" cm="1">
        <f t="array" aca="1" ref="M3218" ca="1">_FV(A3218,"52 week low",TRUE)</f>
        <v>79.000100000000003</v>
      </c>
      <c r="N3218" s="23" cm="1">
        <f t="array" aca="1" ref="N3218" ca="1">_FV(A3218,"52 week high",TRUE)</f>
        <v>85.605199999999996</v>
      </c>
      <c r="O3218" s="8" cm="1">
        <f t="array" aca="1" ref="O3218" ca="1">_FV(A3218,"Volume")</f>
        <v>121</v>
      </c>
      <c r="P3218" s="7" cm="1">
        <f t="array" aca="1" ref="P3218" ca="1">_FV(A3218,"Volume average",TRUE)</f>
        <v>37</v>
      </c>
      <c r="Q3218" t="s">
        <v>4104</v>
      </c>
      <c r="R3218" t="s">
        <v>4105</v>
      </c>
      <c r="S3218" t="s">
        <v>2067</v>
      </c>
      <c r="T3218" s="25" cm="1">
        <f t="array" aca="1" ref="T3218" ca="1">_FV(A3218,"Expense ratio",TRUE)</f>
        <v>1.8E-3</v>
      </c>
      <c r="U3218" s="24" cm="1">
        <f t="array" aca="1" ref="U3218" ca="1">_FV(A3218,"Market cap",TRUE)</f>
        <v>12147305.470000001</v>
      </c>
      <c r="V3218" s="4">
        <v>12147305</v>
      </c>
      <c r="W3218" s="4">
        <v>12147305</v>
      </c>
      <c r="Y3218" t="s">
        <v>89</v>
      </c>
      <c r="Z3218" s="5">
        <v>80.461029999999994</v>
      </c>
      <c r="AA3218" s="20"/>
      <c r="AB3218" s="5">
        <v>4.2299999999999997E-2</v>
      </c>
      <c r="AC3218" s="4">
        <v>582</v>
      </c>
      <c r="AE3218" s="5">
        <v>2.237473149694313</v>
      </c>
      <c r="AF3218" s="5">
        <v>3.6724412046492678</v>
      </c>
      <c r="AI3218" s="4">
        <v>582</v>
      </c>
      <c r="AJ3218" s="5">
        <v>46876.317000000003</v>
      </c>
      <c r="AL3218" s="5">
        <v>85.605000000000004</v>
      </c>
      <c r="AM3218" s="4">
        <v>79</v>
      </c>
      <c r="AN3218" t="s">
        <v>47</v>
      </c>
      <c r="AO3218" t="str" cm="1">
        <f t="array" aca="1" ref="AO3218" ca="1">_FV(A3218,"Currency")</f>
        <v>USD</v>
      </c>
      <c r="AP3218" t="str" cm="1">
        <f t="array" aca="1" ref="AP3218" ca="1">_FV(A3218,"Exchange")</f>
        <v>NYSE Arca</v>
      </c>
      <c r="AQ3218" s="6" t="str" cm="1">
        <f t="array" aca="1" ref="AQ3218" ca="1">_FV(A3218,"Exchange abbreviation",TRUE)</f>
        <v>ARCX</v>
      </c>
      <c r="AR3218" t="str" cm="1">
        <f t="array" aca="1" ref="AR3218" ca="1">_FV(A3218,"Instrument type",TRUE)</f>
        <v>ETF</v>
      </c>
    </row>
    <row r="3219" spans="1:44" ht="18.75" customHeight="1" x14ac:dyDescent="0.25">
      <c r="A3219" t="e" vm="3231">
        <v>#VALUE!</v>
      </c>
      <c r="B3219" t="s">
        <v>8586</v>
      </c>
      <c r="C3219" t="s">
        <v>8587</v>
      </c>
      <c r="D3219" s="31" cm="1">
        <f t="array" aca="1" ref="D3219" ca="1">_FV(A3219,"Last trade time",TRUE)</f>
        <v>45824.843750092186</v>
      </c>
      <c r="E3219" s="23" cm="1">
        <f t="array" aca="1" ref="E3219" ca="1">_FV(A3219,"Price")</f>
        <v>31.938400000000001</v>
      </c>
      <c r="F3219" s="27" cm="1">
        <f t="array" aca="1" ref="F3219" ca="1">_FV(A3219,"Change (%)",TRUE)</f>
        <v>8.319E-3</v>
      </c>
      <c r="G3219" s="26" cm="1">
        <f t="array" aca="1" ref="G3219" ca="1">_FV(A3219,"Change")</f>
        <v>0.26350000000000001</v>
      </c>
      <c r="H3219" s="23" cm="1">
        <f t="array" aca="1" ref="H3219" ca="1">_FV(A3219,"Open")</f>
        <v>31.938400000000001</v>
      </c>
      <c r="I3219" s="23" cm="1">
        <f t="array" aca="1" ref="I3219" ca="1">_FV(A3219,"Low")</f>
        <v>31.938400000000001</v>
      </c>
      <c r="J3219" s="23" cm="1">
        <f t="array" aca="1" ref="J3219" ca="1">_FV(A3219,"High")</f>
        <v>31.938400000000001</v>
      </c>
      <c r="K3219" s="23" cm="1">
        <f t="array" aca="1" ref="K3219" ca="1">_FV(A3219,"Previous close",TRUE)</f>
        <v>31.674900000000001</v>
      </c>
      <c r="L3219" s="26"/>
      <c r="M3219" s="23" cm="1">
        <f t="array" aca="1" ref="M3219" ca="1">_FV(A3219,"52 week low",TRUE)</f>
        <v>25.77</v>
      </c>
      <c r="N3219" s="23" cm="1">
        <f t="array" aca="1" ref="N3219" ca="1">_FV(A3219,"52 week high",TRUE)</f>
        <v>32.146599999999999</v>
      </c>
      <c r="O3219" s="8" cm="1">
        <f t="array" aca="1" ref="O3219" ca="1">_FV(A3219,"Volume")</f>
        <v>7</v>
      </c>
      <c r="P3219" s="7" cm="1">
        <f t="array" aca="1" ref="P3219" ca="1">_FV(A3219,"Volume average",TRUE)</f>
        <v>504</v>
      </c>
      <c r="Q3219" t="s">
        <v>1096</v>
      </c>
      <c r="S3219" t="s">
        <v>1894</v>
      </c>
      <c r="T3219" s="25" cm="1">
        <f t="array" aca="1" ref="T3219" ca="1">_FV(A3219,"Expense ratio",TRUE)</f>
        <v>1.8E-3</v>
      </c>
      <c r="U3219" s="24" cm="1">
        <f t="array" aca="1" ref="U3219" ca="1">_FV(A3219,"Market cap",TRUE)</f>
        <v>6968367.6500000004</v>
      </c>
      <c r="V3219" s="4">
        <v>6968333</v>
      </c>
      <c r="W3219" s="4">
        <v>6968333</v>
      </c>
      <c r="Y3219" t="s">
        <v>8588</v>
      </c>
      <c r="Z3219" s="5">
        <v>31.61</v>
      </c>
      <c r="AA3219" s="19">
        <v>16.818339999999999</v>
      </c>
      <c r="AB3219" s="5">
        <v>1.43E-2</v>
      </c>
      <c r="AC3219" s="4">
        <v>349</v>
      </c>
      <c r="AE3219" s="5">
        <v>8.8742204635363642</v>
      </c>
      <c r="AF3219" s="5">
        <v>9.9231905171454748</v>
      </c>
      <c r="AI3219" s="4">
        <v>349</v>
      </c>
      <c r="AJ3219" s="5">
        <v>11055.2032</v>
      </c>
      <c r="AL3219" s="5">
        <v>31.83</v>
      </c>
      <c r="AM3219" s="5">
        <v>25.77</v>
      </c>
      <c r="AN3219" t="s">
        <v>47</v>
      </c>
      <c r="AO3219" t="str" cm="1">
        <f t="array" aca="1" ref="AO3219" ca="1">_FV(A3219,"Currency")</f>
        <v>USD</v>
      </c>
      <c r="AP3219" t="str" cm="1">
        <f t="array" aca="1" ref="AP3219" ca="1">_FV(A3219,"Exchange")</f>
        <v>Nasdaq Stock Market</v>
      </c>
      <c r="AQ3219" s="6" t="str" cm="1">
        <f t="array" aca="1" ref="AQ3219" ca="1">_FV(A3219,"Exchange abbreviation",TRUE)</f>
        <v>XNAS</v>
      </c>
      <c r="AR3219" t="str" cm="1">
        <f t="array" aca="1" ref="AR3219" ca="1">_FV(A3219,"Instrument type",TRUE)</f>
        <v>ETF</v>
      </c>
    </row>
    <row r="3220" spans="1:44" ht="18.75" customHeight="1" x14ac:dyDescent="0.25">
      <c r="A3220" t="e" vm="3232">
        <v>#VALUE!</v>
      </c>
      <c r="B3220" t="s">
        <v>8589</v>
      </c>
      <c r="C3220" t="s">
        <v>8590</v>
      </c>
      <c r="D3220" s="31" cm="1">
        <f t="array" aca="1" ref="D3220" ca="1">_FV(A3220,"Last trade time",TRUE)</f>
        <v>45824.840333957814</v>
      </c>
      <c r="E3220" s="23" cm="1">
        <f t="array" aca="1" ref="E3220" ca="1">_FV(A3220,"Price")</f>
        <v>44.134999999999998</v>
      </c>
      <c r="F3220" s="27" cm="1">
        <f t="array" aca="1" ref="F3220" ca="1">_FV(A3220,"Change (%)",TRUE)</f>
        <v>-9.0550000000000005E-4</v>
      </c>
      <c r="G3220" s="26" cm="1">
        <f t="array" aca="1" ref="G3220" ca="1">_FV(A3220,"Change")</f>
        <v>-0.04</v>
      </c>
      <c r="H3220" s="23" cm="1">
        <f t="array" aca="1" ref="H3220" ca="1">_FV(A3220,"Open")</f>
        <v>44.234499999999997</v>
      </c>
      <c r="I3220" s="23" cm="1">
        <f t="array" aca="1" ref="I3220" ca="1">_FV(A3220,"Low")</f>
        <v>44.134999999999998</v>
      </c>
      <c r="J3220" s="23" cm="1">
        <f t="array" aca="1" ref="J3220" ca="1">_FV(A3220,"High")</f>
        <v>44.234499999999997</v>
      </c>
      <c r="K3220" s="23" cm="1">
        <f t="array" aca="1" ref="K3220" ca="1">_FV(A3220,"Previous close",TRUE)</f>
        <v>44.174999999999997</v>
      </c>
      <c r="L3220" s="26"/>
      <c r="M3220" s="23" cm="1">
        <f t="array" aca="1" ref="M3220" ca="1">_FV(A3220,"52 week low",TRUE)</f>
        <v>43.314399999999999</v>
      </c>
      <c r="N3220" s="23" cm="1">
        <f t="array" aca="1" ref="N3220" ca="1">_FV(A3220,"52 week high",TRUE)</f>
        <v>46.22</v>
      </c>
      <c r="O3220" s="8" cm="1">
        <f t="array" aca="1" ref="O3220" ca="1">_FV(A3220,"Volume")</f>
        <v>265</v>
      </c>
      <c r="P3220" s="7" cm="1">
        <f t="array" aca="1" ref="P3220" ca="1">_FV(A3220,"Volume average",TRUE)</f>
        <v>585</v>
      </c>
      <c r="Q3220" t="s">
        <v>4104</v>
      </c>
      <c r="R3220" t="s">
        <v>4105</v>
      </c>
      <c r="S3220" t="s">
        <v>56</v>
      </c>
      <c r="T3220" s="25" cm="1">
        <f t="array" aca="1" ref="T3220" ca="1">_FV(A3220,"Expense ratio",TRUE)</f>
        <v>1.8E-3</v>
      </c>
      <c r="U3220" s="24" cm="1">
        <f t="array" aca="1" ref="U3220" ca="1">_FV(A3220,"Market cap",TRUE)</f>
        <v>17609157.059999999</v>
      </c>
      <c r="V3220" s="4">
        <v>17609156</v>
      </c>
      <c r="W3220" s="4">
        <v>17609156</v>
      </c>
      <c r="Y3220" t="s">
        <v>6938</v>
      </c>
      <c r="Z3220" s="5">
        <v>43.927</v>
      </c>
      <c r="AA3220" s="20"/>
      <c r="AB3220" s="5">
        <v>4.9399999999999999E-2</v>
      </c>
      <c r="AC3220" s="4">
        <v>977</v>
      </c>
      <c r="AE3220" s="5">
        <v>2.3802577716633082</v>
      </c>
      <c r="AF3220" s="5">
        <v>4.5335523648807996</v>
      </c>
      <c r="AI3220" s="4">
        <v>977</v>
      </c>
      <c r="AJ3220" s="5">
        <v>42885.415000000001</v>
      </c>
      <c r="AL3220" s="5">
        <v>46.22</v>
      </c>
      <c r="AM3220" s="5">
        <v>43.314</v>
      </c>
      <c r="AN3220" t="s">
        <v>47</v>
      </c>
      <c r="AO3220" t="str" cm="1">
        <f t="array" aca="1" ref="AO3220" ca="1">_FV(A3220,"Currency")</f>
        <v>USD</v>
      </c>
      <c r="AP3220" t="str" cm="1">
        <f t="array" aca="1" ref="AP3220" ca="1">_FV(A3220,"Exchange")</f>
        <v>CBOE BZX Exchange</v>
      </c>
      <c r="AQ3220" s="6" t="str" cm="1">
        <f t="array" aca="1" ref="AQ3220" ca="1">_FV(A3220,"Exchange abbreviation",TRUE)</f>
        <v>BATS</v>
      </c>
      <c r="AR3220" t="str" cm="1">
        <f t="array" aca="1" ref="AR3220" ca="1">_FV(A3220,"Instrument type",TRUE)</f>
        <v>ETF</v>
      </c>
    </row>
    <row r="3221" spans="1:44" ht="18.75" customHeight="1" x14ac:dyDescent="0.25">
      <c r="A3221" t="e" vm="3233">
        <v>#VALUE!</v>
      </c>
      <c r="B3221" t="s">
        <v>8591</v>
      </c>
      <c r="C3221" t="s">
        <v>8592</v>
      </c>
      <c r="D3221" s="31" cm="1">
        <f t="array" aca="1" ref="D3221" ca="1">_FV(A3221,"Last trade time",TRUE)</f>
        <v>45824.840294501562</v>
      </c>
      <c r="E3221" s="23" cm="1">
        <f t="array" aca="1" ref="E3221" ca="1">_FV(A3221,"Price")</f>
        <v>29.4453</v>
      </c>
      <c r="F3221" s="27" cm="1">
        <f t="array" aca="1" ref="F3221" ca="1">_FV(A3221,"Change (%)",TRUE)</f>
        <v>7.9170000000000004E-3</v>
      </c>
      <c r="G3221" s="26" cm="1">
        <f t="array" aca="1" ref="G3221" ca="1">_FV(A3221,"Change")</f>
        <v>0.23130000000000001</v>
      </c>
      <c r="H3221" s="23" cm="1">
        <f t="array" aca="1" ref="H3221" ca="1">_FV(A3221,"Open")</f>
        <v>29.55</v>
      </c>
      <c r="I3221" s="23" cm="1">
        <f t="array" aca="1" ref="I3221" ca="1">_FV(A3221,"Low")</f>
        <v>29.42</v>
      </c>
      <c r="J3221" s="23" cm="1">
        <f t="array" aca="1" ref="J3221" ca="1">_FV(A3221,"High")</f>
        <v>29.56</v>
      </c>
      <c r="K3221" s="23" cm="1">
        <f t="array" aca="1" ref="K3221" ca="1">_FV(A3221,"Previous close",TRUE)</f>
        <v>29.213999999999999</v>
      </c>
      <c r="L3221" s="26"/>
      <c r="M3221" s="23" cm="1">
        <f t="array" aca="1" ref="M3221" ca="1">_FV(A3221,"52 week low",TRUE)</f>
        <v>25.85</v>
      </c>
      <c r="N3221" s="23" cm="1">
        <f t="array" aca="1" ref="N3221" ca="1">_FV(A3221,"52 week high",TRUE)</f>
        <v>31.11</v>
      </c>
      <c r="O3221" s="8" cm="1">
        <f t="array" aca="1" ref="O3221" ca="1">_FV(A3221,"Volume")</f>
        <v>795</v>
      </c>
      <c r="P3221" s="7" cm="1">
        <f t="array" aca="1" ref="P3221" ca="1">_FV(A3221,"Volume average",TRUE)</f>
        <v>4537</v>
      </c>
      <c r="Q3221" t="s">
        <v>1641</v>
      </c>
      <c r="R3221" t="s">
        <v>155</v>
      </c>
      <c r="S3221" t="s">
        <v>2067</v>
      </c>
      <c r="T3221" s="25" cm="1">
        <f t="array" aca="1" ref="T3221" ca="1">_FV(A3221,"Expense ratio",TRUE)</f>
        <v>1.8E-3</v>
      </c>
      <c r="U3221" s="24" cm="1">
        <f t="array" aca="1" ref="U3221" ca="1">_FV(A3221,"Market cap",TRUE)</f>
        <v>24331776.190000001</v>
      </c>
      <c r="V3221" s="4">
        <v>24331776</v>
      </c>
      <c r="W3221" s="4">
        <v>24331776</v>
      </c>
      <c r="Y3221" t="s">
        <v>778</v>
      </c>
      <c r="Z3221" s="5">
        <v>29.44389</v>
      </c>
      <c r="AA3221" s="19">
        <v>20.347065000000001</v>
      </c>
      <c r="AB3221" s="5">
        <v>1.8599999999999998E-2</v>
      </c>
      <c r="AC3221" s="4">
        <v>3663</v>
      </c>
      <c r="AE3221" s="5">
        <v>2.84648549422637</v>
      </c>
      <c r="AF3221" s="5">
        <v>9.9190523760935854</v>
      </c>
      <c r="AI3221" s="4">
        <v>3663</v>
      </c>
      <c r="AJ3221" s="5">
        <v>107832.4929</v>
      </c>
      <c r="AL3221" s="5">
        <v>31.11</v>
      </c>
      <c r="AM3221" s="5">
        <v>25.85</v>
      </c>
      <c r="AN3221" t="s">
        <v>47</v>
      </c>
      <c r="AO3221" t="str" cm="1">
        <f t="array" aca="1" ref="AO3221" ca="1">_FV(A3221,"Currency")</f>
        <v>USD</v>
      </c>
      <c r="AP3221" t="str" cm="1">
        <f t="array" aca="1" ref="AP3221" ca="1">_FV(A3221,"Exchange")</f>
        <v>CBOE BZX Exchange</v>
      </c>
      <c r="AQ3221" s="6" t="str" cm="1">
        <f t="array" aca="1" ref="AQ3221" ca="1">_FV(A3221,"Exchange abbreviation",TRUE)</f>
        <v>BATS</v>
      </c>
      <c r="AR3221" t="str" cm="1">
        <f t="array" aca="1" ref="AR3221" ca="1">_FV(A3221,"Instrument type",TRUE)</f>
        <v>ETF</v>
      </c>
    </row>
    <row r="3222" spans="1:44" ht="18.75" customHeight="1" x14ac:dyDescent="0.25">
      <c r="A3222" t="e" vm="3234">
        <v>#VALUE!</v>
      </c>
      <c r="B3222" t="s">
        <v>8593</v>
      </c>
      <c r="C3222" t="s">
        <v>8594</v>
      </c>
      <c r="D3222" s="31" cm="1">
        <f t="array" aca="1" ref="D3222" ca="1">_FV(A3222,"Last trade time",TRUE)</f>
        <v>45824.840292175781</v>
      </c>
      <c r="E3222" s="23" cm="1">
        <f t="array" aca="1" ref="E3222" ca="1">_FV(A3222,"Price")</f>
        <v>28.359100000000002</v>
      </c>
      <c r="F3222" s="27" cm="1">
        <f t="array" aca="1" ref="F3222" ca="1">_FV(A3222,"Change (%)",TRUE)</f>
        <v>2.9920000000000003E-3</v>
      </c>
      <c r="G3222" s="26" cm="1">
        <f t="array" aca="1" ref="G3222" ca="1">_FV(A3222,"Change")</f>
        <v>8.4599999999999995E-2</v>
      </c>
      <c r="H3222" s="23" cm="1">
        <f t="array" aca="1" ref="H3222" ca="1">_FV(A3222,"Open")</f>
        <v>28.4</v>
      </c>
      <c r="I3222" s="23" cm="1">
        <f t="array" aca="1" ref="I3222" ca="1">_FV(A3222,"Low")</f>
        <v>28.359100000000002</v>
      </c>
      <c r="J3222" s="23" cm="1">
        <f t="array" aca="1" ref="J3222" ca="1">_FV(A3222,"High")</f>
        <v>28.4</v>
      </c>
      <c r="K3222" s="23" cm="1">
        <f t="array" aca="1" ref="K3222" ca="1">_FV(A3222,"Previous close",TRUE)</f>
        <v>28.2745</v>
      </c>
      <c r="L3222" s="26"/>
      <c r="M3222" s="23" cm="1">
        <f t="array" aca="1" ref="M3222" ca="1">_FV(A3222,"52 week low",TRUE)</f>
        <v>26.05</v>
      </c>
      <c r="N3222" s="23" cm="1">
        <f t="array" aca="1" ref="N3222" ca="1">_FV(A3222,"52 week high",TRUE)</f>
        <v>28.503900000000002</v>
      </c>
      <c r="O3222" s="8" cm="1">
        <f t="array" aca="1" ref="O3222" ca="1">_FV(A3222,"Volume")</f>
        <v>518</v>
      </c>
      <c r="P3222" s="7" cm="1">
        <f t="array" aca="1" ref="P3222" ca="1">_FV(A3222,"Volume average",TRUE)</f>
        <v>439</v>
      </c>
      <c r="Q3222" t="s">
        <v>317</v>
      </c>
      <c r="S3222" t="s">
        <v>2067</v>
      </c>
      <c r="T3222" s="25" cm="1">
        <f t="array" aca="1" ref="T3222" ca="1">_FV(A3222,"Expense ratio",TRUE)</f>
        <v>1.8E-3</v>
      </c>
      <c r="U3222" s="24" cm="1">
        <f t="array" aca="1" ref="U3222" ca="1">_FV(A3222,"Market cap",TRUE)</f>
        <v>7024395.9299999997</v>
      </c>
      <c r="V3222" s="4">
        <v>7024395</v>
      </c>
      <c r="W3222" s="4">
        <v>7024395</v>
      </c>
      <c r="Y3222" t="s">
        <v>8482</v>
      </c>
      <c r="Z3222" s="5">
        <v>28.240600000000001</v>
      </c>
      <c r="AA3222" s="19">
        <v>21.510977</v>
      </c>
      <c r="AB3222" s="5">
        <v>2.9499999999999998E-2</v>
      </c>
      <c r="AC3222" s="4">
        <v>777</v>
      </c>
      <c r="AE3222" s="5">
        <v>3.9356404914286052</v>
      </c>
      <c r="AF3222" s="5">
        <v>7.5360642921677101</v>
      </c>
      <c r="AI3222" s="4">
        <v>777</v>
      </c>
      <c r="AJ3222" s="5">
        <v>21943.567800000001</v>
      </c>
      <c r="AL3222" s="5">
        <v>28.504000000000001</v>
      </c>
      <c r="AM3222" s="5">
        <v>26.05</v>
      </c>
      <c r="AN3222" t="s">
        <v>47</v>
      </c>
      <c r="AO3222" t="str" cm="1">
        <f t="array" aca="1" ref="AO3222" ca="1">_FV(A3222,"Currency")</f>
        <v>USD</v>
      </c>
      <c r="AP3222" t="str" cm="1">
        <f t="array" aca="1" ref="AP3222" ca="1">_FV(A3222,"Exchange")</f>
        <v>CBOE BZX Exchange</v>
      </c>
      <c r="AQ3222" s="6" t="str" cm="1">
        <f t="array" aca="1" ref="AQ3222" ca="1">_FV(A3222,"Exchange abbreviation",TRUE)</f>
        <v>BATS</v>
      </c>
      <c r="AR3222" t="str" cm="1">
        <f t="array" aca="1" ref="AR3222" ca="1">_FV(A3222,"Instrument type",TRUE)</f>
        <v>ETF</v>
      </c>
    </row>
    <row r="3223" spans="1:44" ht="18.75" customHeight="1" x14ac:dyDescent="0.25">
      <c r="A3223" t="e" vm="3235">
        <v>#VALUE!</v>
      </c>
      <c r="B3223" t="s">
        <v>8595</v>
      </c>
      <c r="C3223" t="s">
        <v>8596</v>
      </c>
      <c r="D3223" s="31" cm="1">
        <f t="array" aca="1" ref="D3223" ca="1">_FV(A3223,"Last trade time",TRUE)</f>
        <v>45824.840295150003</v>
      </c>
      <c r="E3223" s="23" cm="1">
        <f t="array" aca="1" ref="E3223" ca="1">_FV(A3223,"Price")</f>
        <v>26.164300000000001</v>
      </c>
      <c r="F3223" s="27" cm="1">
        <f t="array" aca="1" ref="F3223" ca="1">_FV(A3223,"Change (%)",TRUE)</f>
        <v>1.815E-3</v>
      </c>
      <c r="G3223" s="26" cm="1">
        <f t="array" aca="1" ref="G3223" ca="1">_FV(A3223,"Change")</f>
        <v>4.7399999999999998E-2</v>
      </c>
      <c r="H3223" s="23" cm="1">
        <f t="array" aca="1" ref="H3223" ca="1">_FV(A3223,"Open")</f>
        <v>26.14</v>
      </c>
      <c r="I3223" s="23" cm="1">
        <f t="array" aca="1" ref="I3223" ca="1">_FV(A3223,"Low")</f>
        <v>26.14</v>
      </c>
      <c r="J3223" s="23" cm="1">
        <f t="array" aca="1" ref="J3223" ca="1">_FV(A3223,"High")</f>
        <v>26.17</v>
      </c>
      <c r="K3223" s="23" cm="1">
        <f t="array" aca="1" ref="K3223" ca="1">_FV(A3223,"Previous close",TRUE)</f>
        <v>26.116900000000001</v>
      </c>
      <c r="L3223" s="26"/>
      <c r="M3223" s="23" cm="1">
        <f t="array" aca="1" ref="M3223" ca="1">_FV(A3223,"52 week low",TRUE)</f>
        <v>24.636800000000001</v>
      </c>
      <c r="N3223" s="23" cm="1">
        <f t="array" aca="1" ref="N3223" ca="1">_FV(A3223,"52 week high",TRUE)</f>
        <v>26.51</v>
      </c>
      <c r="O3223" s="8" cm="1">
        <f t="array" aca="1" ref="O3223" ca="1">_FV(A3223,"Volume")</f>
        <v>2113</v>
      </c>
      <c r="P3223" s="7" cm="1">
        <f t="array" aca="1" ref="P3223" ca="1">_FV(A3223,"Volume average",TRUE)</f>
        <v>533</v>
      </c>
      <c r="Q3223" t="s">
        <v>1207</v>
      </c>
      <c r="S3223" t="s">
        <v>2067</v>
      </c>
      <c r="T3223" s="25" cm="1">
        <f t="array" aca="1" ref="T3223" ca="1">_FV(A3223,"Expense ratio",TRUE)</f>
        <v>1.8E-3</v>
      </c>
      <c r="U3223" s="24" cm="1">
        <f t="array" aca="1" ref="U3223" ca="1">_FV(A3223,"Market cap",TRUE)</f>
        <v>8462310.3800000008</v>
      </c>
      <c r="V3223" s="4">
        <v>8462310</v>
      </c>
      <c r="W3223" s="4">
        <v>8462310</v>
      </c>
      <c r="Y3223" t="s">
        <v>8482</v>
      </c>
      <c r="Z3223" s="5">
        <v>26.053039999999999</v>
      </c>
      <c r="AA3223" s="5">
        <v>21.419771000000001</v>
      </c>
      <c r="AB3223" s="5">
        <v>3.15E-2</v>
      </c>
      <c r="AC3223" s="4">
        <v>903</v>
      </c>
      <c r="AE3223" s="5">
        <v>3.4880492209730769</v>
      </c>
      <c r="AF3223" s="5">
        <v>6.6010732002634853</v>
      </c>
      <c r="AI3223" s="4">
        <v>903</v>
      </c>
      <c r="AJ3223" s="5">
        <v>23526.491099999999</v>
      </c>
      <c r="AL3223" s="5">
        <v>26.51</v>
      </c>
      <c r="AM3223" s="5">
        <v>24.637</v>
      </c>
      <c r="AN3223" t="s">
        <v>47</v>
      </c>
      <c r="AO3223" t="str" cm="1">
        <f t="array" aca="1" ref="AO3223" ca="1">_FV(A3223,"Currency")</f>
        <v>USD</v>
      </c>
      <c r="AP3223" t="str" cm="1">
        <f t="array" aca="1" ref="AP3223" ca="1">_FV(A3223,"Exchange")</f>
        <v>CBOE BZX Exchange</v>
      </c>
      <c r="AQ3223" s="6" t="str" cm="1">
        <f t="array" aca="1" ref="AQ3223" ca="1">_FV(A3223,"Exchange abbreviation",TRUE)</f>
        <v>BATS</v>
      </c>
      <c r="AR3223" t="str" cm="1">
        <f t="array" aca="1" ref="AR3223" ca="1">_FV(A3223,"Instrument type",TRUE)</f>
        <v>ETF</v>
      </c>
    </row>
    <row r="3224" spans="1:44" ht="18.75" customHeight="1" x14ac:dyDescent="0.25">
      <c r="A3224" t="e" vm="3236">
        <v>#VALUE!</v>
      </c>
      <c r="B3224" t="s">
        <v>8597</v>
      </c>
      <c r="C3224" t="s">
        <v>8598</v>
      </c>
      <c r="D3224" s="31" cm="1">
        <f t="array" aca="1" ref="D3224" ca="1">_FV(A3224,"Last trade time",TRUE)</f>
        <v>45824.840297673436</v>
      </c>
      <c r="E3224" s="23" cm="1">
        <f t="array" aca="1" ref="E3224" ca="1">_FV(A3224,"Price")</f>
        <v>45.2</v>
      </c>
      <c r="F3224" s="27" cm="1">
        <f t="array" aca="1" ref="F3224" ca="1">_FV(A3224,"Change (%)",TRUE)</f>
        <v>1.2931E-2</v>
      </c>
      <c r="G3224" s="26" cm="1">
        <f t="array" aca="1" ref="G3224" ca="1">_FV(A3224,"Change")</f>
        <v>0.57699999999999996</v>
      </c>
      <c r="H3224" s="23" cm="1">
        <f t="array" aca="1" ref="H3224" ca="1">_FV(A3224,"Open")</f>
        <v>45.09</v>
      </c>
      <c r="I3224" s="23" cm="1">
        <f t="array" aca="1" ref="I3224" ca="1">_FV(A3224,"Low")</f>
        <v>45.09</v>
      </c>
      <c r="J3224" s="23" cm="1">
        <f t="array" aca="1" ref="J3224" ca="1">_FV(A3224,"High")</f>
        <v>45.34</v>
      </c>
      <c r="K3224" s="23" cm="1">
        <f t="array" aca="1" ref="K3224" ca="1">_FV(A3224,"Previous close",TRUE)</f>
        <v>44.622999999999998</v>
      </c>
      <c r="L3224" s="26"/>
      <c r="M3224" s="23" cm="1">
        <f t="array" aca="1" ref="M3224" ca="1">_FV(A3224,"52 week low",TRUE)</f>
        <v>34.89</v>
      </c>
      <c r="N3224" s="23" cm="1">
        <f t="array" aca="1" ref="N3224" ca="1">_FV(A3224,"52 week high",TRUE)</f>
        <v>46.560499999999998</v>
      </c>
      <c r="O3224" s="8" cm="1">
        <f t="array" aca="1" ref="O3224" ca="1">_FV(A3224,"Volume")</f>
        <v>3509</v>
      </c>
      <c r="P3224" s="7" cm="1">
        <f t="array" aca="1" ref="P3224" ca="1">_FV(A3224,"Volume average",TRUE)</f>
        <v>5280</v>
      </c>
      <c r="Q3224" t="s">
        <v>698</v>
      </c>
      <c r="S3224" t="s">
        <v>2067</v>
      </c>
      <c r="T3224" s="25" cm="1">
        <f t="array" aca="1" ref="T3224" ca="1">_FV(A3224,"Expense ratio",TRUE)</f>
        <v>1.8E-3</v>
      </c>
      <c r="U3224" s="24" cm="1">
        <f t="array" aca="1" ref="U3224" ca="1">_FV(A3224,"Market cap",TRUE)</f>
        <v>26621790.100000001</v>
      </c>
      <c r="V3224" s="4">
        <v>26621790</v>
      </c>
      <c r="W3224" s="4">
        <v>26621790</v>
      </c>
      <c r="Y3224" t="s">
        <v>778</v>
      </c>
      <c r="Z3224" s="5">
        <v>45.132539999999999</v>
      </c>
      <c r="AA3224" s="19">
        <v>36.248424999999997</v>
      </c>
      <c r="AB3224" s="5">
        <v>2.5000000000000001E-3</v>
      </c>
      <c r="AC3224" s="4">
        <v>4257</v>
      </c>
      <c r="AE3224" s="5">
        <v>1.5903478526060779</v>
      </c>
      <c r="AF3224" s="5">
        <v>16.129098390203559</v>
      </c>
      <c r="AI3224" s="4">
        <v>4257</v>
      </c>
      <c r="AJ3224" s="5">
        <v>191990.7</v>
      </c>
      <c r="AL3224" s="5">
        <v>46.561</v>
      </c>
      <c r="AM3224" s="5">
        <v>34.89</v>
      </c>
      <c r="AN3224" t="s">
        <v>47</v>
      </c>
      <c r="AO3224" t="str" cm="1">
        <f t="array" aca="1" ref="AO3224" ca="1">_FV(A3224,"Currency")</f>
        <v>USD</v>
      </c>
      <c r="AP3224" t="str" cm="1">
        <f t="array" aca="1" ref="AP3224" ca="1">_FV(A3224,"Exchange")</f>
        <v>CBOE BZX Exchange</v>
      </c>
      <c r="AQ3224" s="6" t="str" cm="1">
        <f t="array" aca="1" ref="AQ3224" ca="1">_FV(A3224,"Exchange abbreviation",TRUE)</f>
        <v>BATS</v>
      </c>
      <c r="AR3224" t="str" cm="1">
        <f t="array" aca="1" ref="AR3224" ca="1">_FV(A3224,"Instrument type",TRUE)</f>
        <v>ETF</v>
      </c>
    </row>
    <row r="3225" spans="1:44" ht="18.75" customHeight="1" x14ac:dyDescent="0.25">
      <c r="A3225" t="e" vm="3237">
        <v>#VALUE!</v>
      </c>
      <c r="B3225" t="s">
        <v>8599</v>
      </c>
      <c r="C3225" t="s">
        <v>8600</v>
      </c>
      <c r="D3225" s="31" cm="1">
        <f t="array" aca="1" ref="D3225" ca="1">_FV(A3225,"Last trade time",TRUE)</f>
        <v>45824.840336932815</v>
      </c>
      <c r="E3225" s="23" cm="1">
        <f t="array" aca="1" ref="E3225" ca="1">_FV(A3225,"Price")</f>
        <v>48.52</v>
      </c>
      <c r="F3225" s="27" cm="1">
        <f t="array" aca="1" ref="F3225" ca="1">_FV(A3225,"Change (%)",TRUE)</f>
        <v>-1.03E-4</v>
      </c>
      <c r="G3225" s="26" cm="1">
        <f t="array" aca="1" ref="G3225" ca="1">_FV(A3225,"Change")</f>
        <v>-5.0000000000000001E-3</v>
      </c>
      <c r="H3225" s="23" cm="1">
        <f t="array" aca="1" ref="H3225" ca="1">_FV(A3225,"Open")</f>
        <v>48.54</v>
      </c>
      <c r="I3225" s="23" cm="1">
        <f t="array" aca="1" ref="I3225" ca="1">_FV(A3225,"Low")</f>
        <v>48.52</v>
      </c>
      <c r="J3225" s="23" cm="1">
        <f t="array" aca="1" ref="J3225" ca="1">_FV(A3225,"High")</f>
        <v>48.59</v>
      </c>
      <c r="K3225" s="23" cm="1">
        <f t="array" aca="1" ref="K3225" ca="1">_FV(A3225,"Previous close",TRUE)</f>
        <v>48.524999999999999</v>
      </c>
      <c r="L3225" s="26"/>
      <c r="M3225" s="23" cm="1">
        <f t="array" aca="1" ref="M3225" ca="1">_FV(A3225,"52 week low",TRUE)</f>
        <v>47.54</v>
      </c>
      <c r="N3225" s="23" cm="1">
        <f t="array" aca="1" ref="N3225" ca="1">_FV(A3225,"52 week high",TRUE)</f>
        <v>49.07</v>
      </c>
      <c r="O3225" s="8" cm="1">
        <f t="array" aca="1" ref="O3225" ca="1">_FV(A3225,"Volume")</f>
        <v>2818</v>
      </c>
      <c r="P3225" s="7" cm="1">
        <f t="array" aca="1" ref="P3225" ca="1">_FV(A3225,"Volume average",TRUE)</f>
        <v>1966</v>
      </c>
      <c r="Q3225" t="s">
        <v>2519</v>
      </c>
      <c r="S3225" t="s">
        <v>56</v>
      </c>
      <c r="T3225" s="25" cm="1">
        <f t="array" aca="1" ref="T3225" ca="1">_FV(A3225,"Expense ratio",TRUE)</f>
        <v>1.8E-3</v>
      </c>
      <c r="U3225" s="24" cm="1">
        <f t="array" aca="1" ref="U3225" ca="1">_FV(A3225,"Market cap",TRUE)</f>
        <v>48478193.520000003</v>
      </c>
      <c r="V3225" s="4">
        <v>48478192</v>
      </c>
      <c r="W3225" s="4">
        <v>48478192</v>
      </c>
      <c r="Y3225" t="s">
        <v>6938</v>
      </c>
      <c r="Z3225" s="5">
        <v>48.372</v>
      </c>
      <c r="AA3225" s="20"/>
      <c r="AB3225" s="5">
        <v>4.4499996999999999E-2</v>
      </c>
      <c r="AC3225" s="4">
        <v>2860</v>
      </c>
      <c r="AE3225" s="5">
        <v>2.660409075227443</v>
      </c>
      <c r="AF3225" s="5">
        <v>6.1366829108904231</v>
      </c>
      <c r="AI3225" s="4">
        <v>2860</v>
      </c>
      <c r="AJ3225" s="5">
        <v>138323.9</v>
      </c>
      <c r="AL3225" s="5">
        <v>49.07</v>
      </c>
      <c r="AM3225" s="5">
        <v>47.54</v>
      </c>
      <c r="AN3225" t="s">
        <v>47</v>
      </c>
      <c r="AO3225" t="str" cm="1">
        <f t="array" aca="1" ref="AO3225" ca="1">_FV(A3225,"Currency")</f>
        <v>USD</v>
      </c>
      <c r="AP3225" t="str" cm="1">
        <f t="array" aca="1" ref="AP3225" ca="1">_FV(A3225,"Exchange")</f>
        <v>CBOE BZX Exchange</v>
      </c>
      <c r="AQ3225" s="6" t="str" cm="1">
        <f t="array" aca="1" ref="AQ3225" ca="1">_FV(A3225,"Exchange abbreviation",TRUE)</f>
        <v>BATS</v>
      </c>
      <c r="AR3225" t="str" cm="1">
        <f t="array" aca="1" ref="AR3225" ca="1">_FV(A3225,"Instrument type",TRUE)</f>
        <v>ETF</v>
      </c>
    </row>
    <row r="3226" spans="1:44" ht="18.75" customHeight="1" x14ac:dyDescent="0.25">
      <c r="A3226" t="e" vm="3238">
        <v>#VALUE!</v>
      </c>
      <c r="B3226" t="s">
        <v>8601</v>
      </c>
      <c r="C3226" t="s">
        <v>8602</v>
      </c>
      <c r="D3226" s="31" cm="1">
        <f t="array" aca="1" ref="D3226" ca="1">_FV(A3226,"Last trade time",TRUE)</f>
        <v>45824.843750207816</v>
      </c>
      <c r="E3226" s="23" cm="1">
        <f t="array" aca="1" ref="E3226" ca="1">_FV(A3226,"Price")</f>
        <v>24.89</v>
      </c>
      <c r="F3226" s="27" cm="1">
        <f t="array" aca="1" ref="F3226" ca="1">_FV(A3226,"Change (%)",TRUE)</f>
        <v>-2.8039999999999996E-3</v>
      </c>
      <c r="G3226" s="26" cm="1">
        <f t="array" aca="1" ref="G3226" ca="1">_FV(A3226,"Change")</f>
        <v>-7.0000000000000007E-2</v>
      </c>
      <c r="H3226" s="23" cm="1">
        <f t="array" aca="1" ref="H3226" ca="1">_FV(A3226,"Open")</f>
        <v>24.97</v>
      </c>
      <c r="I3226" s="23" cm="1">
        <f t="array" aca="1" ref="I3226" ca="1">_FV(A3226,"Low")</f>
        <v>24.89</v>
      </c>
      <c r="J3226" s="23" cm="1">
        <f t="array" aca="1" ref="J3226" ca="1">_FV(A3226,"High")</f>
        <v>24.99</v>
      </c>
      <c r="K3226" s="23" cm="1">
        <f t="array" aca="1" ref="K3226" ca="1">_FV(A3226,"Previous close",TRUE)</f>
        <v>24.96</v>
      </c>
      <c r="L3226" s="26"/>
      <c r="M3226" s="23" cm="1">
        <f t="array" aca="1" ref="M3226" ca="1">_FV(A3226,"52 week low",TRUE)</f>
        <v>23.850100000000001</v>
      </c>
      <c r="N3226" s="23" cm="1">
        <f t="array" aca="1" ref="N3226" ca="1">_FV(A3226,"52 week high",TRUE)</f>
        <v>27.27</v>
      </c>
      <c r="O3226" s="8" cm="1">
        <f t="array" aca="1" ref="O3226" ca="1">_FV(A3226,"Volume")</f>
        <v>9150</v>
      </c>
      <c r="P3226" s="7" cm="1">
        <f t="array" aca="1" ref="P3226" ca="1">_FV(A3226,"Volume average",TRUE)</f>
        <v>13867</v>
      </c>
      <c r="Q3226" t="s">
        <v>8279</v>
      </c>
      <c r="S3226" t="s">
        <v>277</v>
      </c>
      <c r="T3226" s="25" cm="1">
        <f t="array" aca="1" ref="T3226" ca="1">_FV(A3226,"Expense ratio",TRUE)</f>
        <v>1.8E-3</v>
      </c>
      <c r="U3226" s="24" cm="1">
        <f t="array" aca="1" ref="U3226" ca="1">_FV(A3226,"Market cap",TRUE)</f>
        <v>74643842.870000005</v>
      </c>
      <c r="V3226" s="4">
        <v>74704912</v>
      </c>
      <c r="W3226" s="4">
        <v>74704912</v>
      </c>
      <c r="X3226" t="s">
        <v>8603</v>
      </c>
      <c r="Y3226" t="s">
        <v>6433</v>
      </c>
      <c r="Z3226" s="5">
        <v>24.84</v>
      </c>
      <c r="AA3226" s="20"/>
      <c r="AB3226" s="5">
        <v>3.4299999999999997E-2</v>
      </c>
      <c r="AC3226" s="4">
        <v>18666</v>
      </c>
      <c r="AE3226" s="5">
        <v>-2.416085889157749</v>
      </c>
      <c r="AF3226" s="5">
        <v>-0.90637700748582573</v>
      </c>
      <c r="AI3226" s="4">
        <v>18666</v>
      </c>
      <c r="AJ3226" s="5">
        <v>463476.78</v>
      </c>
      <c r="AL3226" s="5">
        <v>27.27</v>
      </c>
      <c r="AM3226" s="5">
        <v>23.85</v>
      </c>
      <c r="AN3226" t="s">
        <v>47</v>
      </c>
      <c r="AO3226" t="str" cm="1">
        <f t="array" aca="1" ref="AO3226" ca="1">_FV(A3226,"Currency")</f>
        <v>USD</v>
      </c>
      <c r="AP3226" t="str" cm="1">
        <f t="array" aca="1" ref="AP3226" ca="1">_FV(A3226,"Exchange")</f>
        <v>Nasdaq Stock Market</v>
      </c>
      <c r="AQ3226" s="6" t="str" cm="1">
        <f t="array" aca="1" ref="AQ3226" ca="1">_FV(A3226,"Exchange abbreviation",TRUE)</f>
        <v>XNAS</v>
      </c>
      <c r="AR3226" t="str" cm="1">
        <f t="array" aca="1" ref="AR3226" ca="1">_FV(A3226,"Instrument type",TRUE)</f>
        <v>ETF</v>
      </c>
    </row>
    <row r="3227" spans="1:44" ht="18.75" customHeight="1" x14ac:dyDescent="0.25">
      <c r="A3227" t="e" vm="3239">
        <v>#VALUE!</v>
      </c>
      <c r="B3227" t="s">
        <v>8604</v>
      </c>
      <c r="C3227" t="s">
        <v>8605</v>
      </c>
      <c r="D3227" s="31" cm="1">
        <f t="array" aca="1" ref="D3227" ca="1">_FV(A3227,"Last trade time",TRUE)</f>
        <v>45824.840309085157</v>
      </c>
      <c r="E3227" s="23" cm="1">
        <f t="array" aca="1" ref="E3227" ca="1">_FV(A3227,"Price")</f>
        <v>26.75</v>
      </c>
      <c r="F3227" s="27" cm="1">
        <f t="array" aca="1" ref="F3227" ca="1">_FV(A3227,"Change (%)",TRUE)</f>
        <v>3.7400000000000004E-4</v>
      </c>
      <c r="G3227" s="26" cm="1">
        <f t="array" aca="1" ref="G3227" ca="1">_FV(A3227,"Change")</f>
        <v>0.01</v>
      </c>
      <c r="H3227" s="23" cm="1">
        <f t="array" aca="1" ref="H3227" ca="1">_FV(A3227,"Open")</f>
        <v>26.73</v>
      </c>
      <c r="I3227" s="23" cm="1">
        <f t="array" aca="1" ref="I3227" ca="1">_FV(A3227,"Low")</f>
        <v>26.73</v>
      </c>
      <c r="J3227" s="23" cm="1">
        <f t="array" aca="1" ref="J3227" ca="1">_FV(A3227,"High")</f>
        <v>26.75</v>
      </c>
      <c r="K3227" s="23" cm="1">
        <f t="array" aca="1" ref="K3227" ca="1">_FV(A3227,"Previous close",TRUE)</f>
        <v>26.74</v>
      </c>
      <c r="L3227" s="26"/>
      <c r="M3227" s="23" cm="1">
        <f t="array" aca="1" ref="M3227" ca="1">_FV(A3227,"52 week low",TRUE)</f>
        <v>26.36</v>
      </c>
      <c r="N3227" s="23" cm="1">
        <f t="array" aca="1" ref="N3227" ca="1">_FV(A3227,"52 week high",TRUE)</f>
        <v>26.84</v>
      </c>
      <c r="O3227" s="8" cm="1">
        <f t="array" aca="1" ref="O3227" ca="1">_FV(A3227,"Volume")</f>
        <v>73627</v>
      </c>
      <c r="P3227" s="7" cm="1">
        <f t="array" aca="1" ref="P3227" ca="1">_FV(A3227,"Volume average",TRUE)</f>
        <v>69182</v>
      </c>
      <c r="Q3227" t="s">
        <v>8279</v>
      </c>
      <c r="S3227" t="s">
        <v>2067</v>
      </c>
      <c r="T3227" s="25" cm="1">
        <f t="array" aca="1" ref="T3227" ca="1">_FV(A3227,"Expense ratio",TRUE)</f>
        <v>1.8E-3</v>
      </c>
      <c r="U3227" s="24" cm="1">
        <f t="array" aca="1" ref="U3227" ca="1">_FV(A3227,"Market cap",TRUE)</f>
        <v>449452153.67000002</v>
      </c>
      <c r="V3227" s="4">
        <v>449452160</v>
      </c>
      <c r="W3227" s="4">
        <v>449452160</v>
      </c>
      <c r="Y3227" t="s">
        <v>8365</v>
      </c>
      <c r="Z3227" s="5">
        <v>26.718710000000002</v>
      </c>
      <c r="AA3227" s="20"/>
      <c r="AB3227" s="5">
        <v>2.0799999999999999E-2</v>
      </c>
      <c r="AC3227" s="4">
        <v>78498</v>
      </c>
      <c r="AE3227" s="5">
        <v>1.292943033182792</v>
      </c>
      <c r="AF3227" s="5">
        <v>3.2636904972871861</v>
      </c>
      <c r="AI3227" s="4">
        <v>78498</v>
      </c>
      <c r="AJ3227" s="5">
        <v>2097466.56</v>
      </c>
      <c r="AL3227" s="5">
        <v>26.84</v>
      </c>
      <c r="AM3227" s="5">
        <v>26.36</v>
      </c>
      <c r="AN3227" t="s">
        <v>90</v>
      </c>
      <c r="AO3227" t="str" cm="1">
        <f t="array" aca="1" ref="AO3227" ca="1">_FV(A3227,"Currency")</f>
        <v>USD</v>
      </c>
      <c r="AP3227" t="str" cm="1">
        <f t="array" aca="1" ref="AP3227" ca="1">_FV(A3227,"Exchange")</f>
        <v>CBOE BZX Exchange</v>
      </c>
      <c r="AQ3227" s="6" t="str" cm="1">
        <f t="array" aca="1" ref="AQ3227" ca="1">_FV(A3227,"Exchange abbreviation",TRUE)</f>
        <v>BATS</v>
      </c>
      <c r="AR3227" t="str" cm="1">
        <f t="array" aca="1" ref="AR3227" ca="1">_FV(A3227,"Instrument type",TRUE)</f>
        <v>ETF</v>
      </c>
    </row>
    <row r="3228" spans="1:44" ht="18.75" customHeight="1" x14ac:dyDescent="0.25">
      <c r="A3228" t="e" vm="3240">
        <v>#VALUE!</v>
      </c>
      <c r="B3228" t="s">
        <v>8606</v>
      </c>
      <c r="C3228" t="s">
        <v>8607</v>
      </c>
      <c r="D3228" s="31" cm="1">
        <f t="array" aca="1" ref="D3228" ca="1">_FV(A3228,"Last trade time",TRUE)</f>
        <v>45824.843750207816</v>
      </c>
      <c r="E3228" s="23" cm="1">
        <f t="array" aca="1" ref="E3228" ca="1">_FV(A3228,"Price")</f>
        <v>24.535</v>
      </c>
      <c r="F3228" s="27" cm="1">
        <f t="array" aca="1" ref="F3228" ca="1">_FV(A3228,"Change (%)",TRUE)</f>
        <v>4.0769999999999999E-4</v>
      </c>
      <c r="G3228" s="26" cm="1">
        <f t="array" aca="1" ref="G3228" ca="1">_FV(A3228,"Change")</f>
        <v>0.01</v>
      </c>
      <c r="H3228" s="23" cm="1">
        <f t="array" aca="1" ref="H3228" ca="1">_FV(A3228,"Open")</f>
        <v>24.53</v>
      </c>
      <c r="I3228" s="23" cm="1">
        <f t="array" aca="1" ref="I3228" ca="1">_FV(A3228,"Low")</f>
        <v>24.53</v>
      </c>
      <c r="J3228" s="23" cm="1">
        <f t="array" aca="1" ref="J3228" ca="1">_FV(A3228,"High")</f>
        <v>24.55</v>
      </c>
      <c r="K3228" s="23" cm="1">
        <f t="array" aca="1" ref="K3228" ca="1">_FV(A3228,"Previous close",TRUE)</f>
        <v>24.524999999999999</v>
      </c>
      <c r="L3228" s="26"/>
      <c r="M3228" s="23" cm="1">
        <f t="array" aca="1" ref="M3228" ca="1">_FV(A3228,"52 week low",TRUE)</f>
        <v>24.26</v>
      </c>
      <c r="N3228" s="23" cm="1">
        <f t="array" aca="1" ref="N3228" ca="1">_FV(A3228,"52 week high",TRUE)</f>
        <v>24.77</v>
      </c>
      <c r="O3228" s="8" cm="1">
        <f t="array" aca="1" ref="O3228" ca="1">_FV(A3228,"Volume")</f>
        <v>27579</v>
      </c>
      <c r="P3228" s="7" cm="1">
        <f t="array" aca="1" ref="P3228" ca="1">_FV(A3228,"Volume average",TRUE)</f>
        <v>41534</v>
      </c>
      <c r="Q3228" t="s">
        <v>8279</v>
      </c>
      <c r="S3228" t="s">
        <v>277</v>
      </c>
      <c r="T3228" s="25" cm="1">
        <f t="array" aca="1" ref="T3228" ca="1">_FV(A3228,"Expense ratio",TRUE)</f>
        <v>1.8E-3</v>
      </c>
      <c r="U3228" s="24" cm="1">
        <f t="array" aca="1" ref="U3228" ca="1">_FV(A3228,"Market cap",TRUE)</f>
        <v>237502838.46000001</v>
      </c>
      <c r="V3228" s="4">
        <v>237477296</v>
      </c>
      <c r="W3228" s="4">
        <v>237477296</v>
      </c>
      <c r="X3228" t="s">
        <v>8608</v>
      </c>
      <c r="Y3228" t="s">
        <v>7534</v>
      </c>
      <c r="Z3228" s="5">
        <v>24.49</v>
      </c>
      <c r="AA3228" s="20"/>
      <c r="AB3228" s="5">
        <v>2.5700000000000001E-2</v>
      </c>
      <c r="AC3228" s="4">
        <v>50069</v>
      </c>
      <c r="AE3228" s="5">
        <v>1.017055544927792</v>
      </c>
      <c r="AF3228" s="5">
        <v>3.5051063240270959</v>
      </c>
      <c r="AH3228" s="16"/>
      <c r="AI3228" s="4">
        <v>50069</v>
      </c>
      <c r="AJ3228" s="5">
        <v>1227441.5349999999</v>
      </c>
      <c r="AL3228" s="5">
        <v>24.77</v>
      </c>
      <c r="AM3228" s="5">
        <v>24.26</v>
      </c>
      <c r="AN3228" t="s">
        <v>90</v>
      </c>
      <c r="AO3228" t="str" cm="1">
        <f t="array" aca="1" ref="AO3228" ca="1">_FV(A3228,"Currency")</f>
        <v>USD</v>
      </c>
      <c r="AP3228" t="str" cm="1">
        <f t="array" aca="1" ref="AP3228" ca="1">_FV(A3228,"Exchange")</f>
        <v>Nasdaq Stock Market</v>
      </c>
      <c r="AQ3228" s="6" t="str" cm="1">
        <f t="array" aca="1" ref="AQ3228" ca="1">_FV(A3228,"Exchange abbreviation",TRUE)</f>
        <v>XNAS</v>
      </c>
      <c r="AR3228" t="str" cm="1">
        <f t="array" aca="1" ref="AR3228" ca="1">_FV(A3228,"Instrument type",TRUE)</f>
        <v>ETF</v>
      </c>
    </row>
    <row r="3229" spans="1:44" ht="18.75" customHeight="1" x14ac:dyDescent="0.25">
      <c r="A3229" t="e" vm="3241">
        <v>#VALUE!</v>
      </c>
      <c r="B3229" t="s">
        <v>8609</v>
      </c>
      <c r="C3229" t="s">
        <v>8610</v>
      </c>
      <c r="D3229" s="31" cm="1">
        <f t="array" aca="1" ref="D3229" ca="1">_FV(A3229,"Last trade time",TRUE)</f>
        <v>45824.84027780078</v>
      </c>
      <c r="E3229" s="23" cm="1">
        <f t="array" aca="1" ref="E3229" ca="1">_FV(A3229,"Price")</f>
        <v>50.481699999999996</v>
      </c>
      <c r="F3229" s="27" cm="1">
        <f t="array" aca="1" ref="F3229" ca="1">_FV(A3229,"Change (%)",TRUE)</f>
        <v>8.0389999999999993E-3</v>
      </c>
      <c r="G3229" s="26" cm="1">
        <f t="array" aca="1" ref="G3229" ca="1">_FV(A3229,"Change")</f>
        <v>0.40260000000000001</v>
      </c>
      <c r="H3229" s="23" cm="1">
        <f t="array" aca="1" ref="H3229" ca="1">_FV(A3229,"Open")</f>
        <v>50.481699999999996</v>
      </c>
      <c r="I3229" s="23" cm="1">
        <f t="array" aca="1" ref="I3229" ca="1">_FV(A3229,"Low")</f>
        <v>50.481699999999996</v>
      </c>
      <c r="J3229" s="23" cm="1">
        <f t="array" aca="1" ref="J3229" ca="1">_FV(A3229,"High")</f>
        <v>50.481699999999996</v>
      </c>
      <c r="K3229" s="23" cm="1">
        <f t="array" aca="1" ref="K3229" ca="1">_FV(A3229,"Previous close",TRUE)</f>
        <v>50.079099999999997</v>
      </c>
      <c r="L3229" s="26"/>
      <c r="M3229" s="23" cm="1">
        <f t="array" aca="1" ref="M3229" ca="1">_FV(A3229,"52 week low",TRUE)</f>
        <v>40.962600000000002</v>
      </c>
      <c r="N3229" s="23" cm="1">
        <f t="array" aca="1" ref="N3229" ca="1">_FV(A3229,"52 week high",TRUE)</f>
        <v>50.765000000000001</v>
      </c>
      <c r="O3229" s="8" cm="1">
        <f t="array" aca="1" ref="O3229" ca="1">_FV(A3229,"Volume")</f>
        <v>8</v>
      </c>
      <c r="P3229" s="7" cm="1">
        <f t="array" aca="1" ref="P3229" ca="1">_FV(A3229,"Volume average",TRUE)</f>
        <v>20</v>
      </c>
      <c r="Q3229" t="s">
        <v>198</v>
      </c>
      <c r="R3229" t="s">
        <v>79</v>
      </c>
      <c r="T3229" s="25" cm="1">
        <f t="array" aca="1" ref="T3229" ca="1">_FV(A3229,"Expense ratio",TRUE)</f>
        <v>1.8E-3</v>
      </c>
      <c r="U3229" s="24" cm="1">
        <f t="array" aca="1" ref="U3229" ca="1">_FV(A3229,"Market cap",TRUE)</f>
        <v>492848328.00999999</v>
      </c>
      <c r="V3229" s="16"/>
      <c r="W3229" s="16"/>
      <c r="Z3229" s="18"/>
      <c r="AA3229" s="20"/>
      <c r="AB3229" s="20"/>
      <c r="AC3229" s="21">
        <v>20</v>
      </c>
      <c r="AE3229" s="18"/>
      <c r="AF3229" s="20"/>
      <c r="AI3229" s="21"/>
      <c r="AJ3229" s="18"/>
      <c r="AL3229" s="18"/>
      <c r="AM3229" s="18"/>
      <c r="AN3229" t="s">
        <v>73</v>
      </c>
      <c r="AO3229" t="str" cm="1">
        <f t="array" aca="1" ref="AO3229" ca="1">_FV(A3229,"Currency")</f>
        <v>USD</v>
      </c>
      <c r="AP3229" t="str" cm="1">
        <f t="array" aca="1" ref="AP3229" ca="1">_FV(A3229,"Exchange")</f>
        <v>NYSE Arca</v>
      </c>
      <c r="AQ3229" s="6" t="str" cm="1">
        <f t="array" aca="1" ref="AQ3229" ca="1">_FV(A3229,"Exchange abbreviation",TRUE)</f>
        <v>ARCX</v>
      </c>
      <c r="AR3229" t="str" cm="1">
        <f t="array" aca="1" ref="AR3229" ca="1">_FV(A3229,"Instrument type",TRUE)</f>
        <v>ETF</v>
      </c>
    </row>
    <row r="3230" spans="1:44" ht="18.75" customHeight="1" x14ac:dyDescent="0.25">
      <c r="A3230" t="e" vm="3242">
        <v>#VALUE!</v>
      </c>
      <c r="B3230" t="s">
        <v>8611</v>
      </c>
      <c r="C3230" t="s">
        <v>8612</v>
      </c>
      <c r="D3230" s="31" cm="1">
        <f t="array" aca="1" ref="D3230" ca="1">_FV(A3230,"Last trade time",TRUE)</f>
        <v>45824.84031160859</v>
      </c>
      <c r="E3230" s="23" cm="1">
        <f t="array" aca="1" ref="E3230" ca="1">_FV(A3230,"Price")</f>
        <v>25.574999999999999</v>
      </c>
      <c r="F3230" s="27" cm="1">
        <f t="array" aca="1" ref="F3230" ca="1">_FV(A3230,"Change (%)",TRUE)</f>
        <v>1.9550000000000001E-4</v>
      </c>
      <c r="G3230" s="26" cm="1">
        <f t="array" aca="1" ref="G3230" ca="1">_FV(A3230,"Change")</f>
        <v>5.0000000000000001E-3</v>
      </c>
      <c r="H3230" s="23" cm="1">
        <f t="array" aca="1" ref="H3230" ca="1">_FV(A3230,"Open")</f>
        <v>25.56</v>
      </c>
      <c r="I3230" s="23" cm="1">
        <f t="array" aca="1" ref="I3230" ca="1">_FV(A3230,"Low")</f>
        <v>25.56</v>
      </c>
      <c r="J3230" s="23" cm="1">
        <f t="array" aca="1" ref="J3230" ca="1">_FV(A3230,"High")</f>
        <v>25.58</v>
      </c>
      <c r="K3230" s="23" cm="1">
        <f t="array" aca="1" ref="K3230" ca="1">_FV(A3230,"Previous close",TRUE)</f>
        <v>25.57</v>
      </c>
      <c r="L3230" s="26"/>
      <c r="M3230" s="23" cm="1">
        <f t="array" aca="1" ref="M3230" ca="1">_FV(A3230,"52 week low",TRUE)</f>
        <v>25.23</v>
      </c>
      <c r="N3230" s="23" cm="1">
        <f t="array" aca="1" ref="N3230" ca="1">_FV(A3230,"52 week high",TRUE)</f>
        <v>25.68</v>
      </c>
      <c r="O3230" s="8" cm="1">
        <f t="array" aca="1" ref="O3230" ca="1">_FV(A3230,"Volume")</f>
        <v>89525</v>
      </c>
      <c r="P3230" s="7" cm="1">
        <f t="array" aca="1" ref="P3230" ca="1">_FV(A3230,"Volume average",TRUE)</f>
        <v>83758</v>
      </c>
      <c r="Q3230" t="s">
        <v>8279</v>
      </c>
      <c r="S3230" t="s">
        <v>2067</v>
      </c>
      <c r="T3230" s="25" cm="1">
        <f t="array" aca="1" ref="T3230" ca="1">_FV(A3230,"Expense ratio",TRUE)</f>
        <v>1.8E-3</v>
      </c>
      <c r="U3230" s="24" cm="1">
        <f t="array" aca="1" ref="U3230" ca="1">_FV(A3230,"Market cap",TRUE)</f>
        <v>517481627.75999999</v>
      </c>
      <c r="V3230" s="4">
        <v>517481632</v>
      </c>
      <c r="W3230" s="4">
        <v>517481632</v>
      </c>
      <c r="Y3230" t="s">
        <v>3654</v>
      </c>
      <c r="Z3230" s="5">
        <v>25.525040000000001</v>
      </c>
      <c r="AA3230" s="20"/>
      <c r="AB3230" s="5">
        <v>2.24E-2</v>
      </c>
      <c r="AC3230" s="4">
        <v>71073</v>
      </c>
      <c r="AE3230" s="5">
        <v>1.3729081120678279</v>
      </c>
      <c r="AF3230" s="5">
        <v>3.5317102215973279</v>
      </c>
      <c r="AI3230" s="4">
        <v>71073</v>
      </c>
      <c r="AJ3230" s="5">
        <v>1816270.5149999999</v>
      </c>
      <c r="AL3230" s="5">
        <v>25.68</v>
      </c>
      <c r="AM3230" s="5">
        <v>25.22</v>
      </c>
      <c r="AN3230" t="s">
        <v>90</v>
      </c>
      <c r="AO3230" t="str" cm="1">
        <f t="array" aca="1" ref="AO3230" ca="1">_FV(A3230,"Currency")</f>
        <v>USD</v>
      </c>
      <c r="AP3230" t="str" cm="1">
        <f t="array" aca="1" ref="AP3230" ca="1">_FV(A3230,"Exchange")</f>
        <v>CBOE BZX Exchange</v>
      </c>
      <c r="AQ3230" s="6" t="str" cm="1">
        <f t="array" aca="1" ref="AQ3230" ca="1">_FV(A3230,"Exchange abbreviation",TRUE)</f>
        <v>BATS</v>
      </c>
      <c r="AR3230" t="str" cm="1">
        <f t="array" aca="1" ref="AR3230" ca="1">_FV(A3230,"Instrument type",TRUE)</f>
        <v>ETF</v>
      </c>
    </row>
    <row r="3231" spans="1:44" ht="18.75" customHeight="1" x14ac:dyDescent="0.25">
      <c r="A3231" t="e" vm="3243">
        <v>#VALUE!</v>
      </c>
      <c r="B3231" t="s">
        <v>8613</v>
      </c>
      <c r="C3231" t="s">
        <v>8614</v>
      </c>
      <c r="D3231" s="31" cm="1">
        <f t="array" aca="1" ref="D3231" ca="1">_FV(A3231,"Last trade time",TRUE)</f>
        <v>45824.84027780078</v>
      </c>
      <c r="E3231" s="23" cm="1">
        <f t="array" aca="1" ref="E3231" ca="1">_FV(A3231,"Price")</f>
        <v>49.63</v>
      </c>
      <c r="F3231" s="27" cm="1">
        <f t="array" aca="1" ref="F3231" ca="1">_FV(A3231,"Change (%)",TRUE)</f>
        <v>2.6259999999999999E-3</v>
      </c>
      <c r="G3231" s="26" cm="1">
        <f t="array" aca="1" ref="G3231" ca="1">_FV(A3231,"Change")</f>
        <v>0.13</v>
      </c>
      <c r="H3231" s="23" cm="1">
        <f t="array" aca="1" ref="H3231" ca="1">_FV(A3231,"Open")</f>
        <v>49.6</v>
      </c>
      <c r="I3231" s="23" cm="1">
        <f t="array" aca="1" ref="I3231" ca="1">_FV(A3231,"Low")</f>
        <v>49.540999999999997</v>
      </c>
      <c r="J3231" s="23" cm="1">
        <f t="array" aca="1" ref="J3231" ca="1">_FV(A3231,"High")</f>
        <v>49.9</v>
      </c>
      <c r="K3231" s="23" cm="1">
        <f t="array" aca="1" ref="K3231" ca="1">_FV(A3231,"Previous close",TRUE)</f>
        <v>49.5</v>
      </c>
      <c r="L3231" s="26"/>
      <c r="M3231" s="23" cm="1">
        <f t="array" aca="1" ref="M3231" ca="1">_FV(A3231,"52 week low",TRUE)</f>
        <v>44</v>
      </c>
      <c r="N3231" s="23" cm="1">
        <f t="array" aca="1" ref="N3231" ca="1">_FV(A3231,"52 week high",TRUE)</f>
        <v>50.85</v>
      </c>
      <c r="O3231" s="8" cm="1">
        <f t="array" aca="1" ref="O3231" ca="1">_FV(A3231,"Volume")</f>
        <v>32067</v>
      </c>
      <c r="P3231" s="7" cm="1">
        <f t="array" aca="1" ref="P3231" ca="1">_FV(A3231,"Volume average",TRUE)</f>
        <v>26090</v>
      </c>
      <c r="Q3231" t="s">
        <v>5345</v>
      </c>
      <c r="S3231" t="s">
        <v>3157</v>
      </c>
      <c r="T3231" s="25" cm="1">
        <f t="array" aca="1" ref="T3231" ca="1">_FV(A3231,"Expense ratio",TRUE)</f>
        <v>1.8E-3</v>
      </c>
      <c r="U3231" s="24" cm="1">
        <f t="array" aca="1" ref="U3231" ca="1">_FV(A3231,"Market cap",TRUE)</f>
        <v>22190927.739999998</v>
      </c>
      <c r="V3231" s="4">
        <v>22190928</v>
      </c>
      <c r="W3231" s="4">
        <v>22190928</v>
      </c>
      <c r="Y3231" t="s">
        <v>1274</v>
      </c>
      <c r="Z3231" s="5">
        <v>49.24</v>
      </c>
      <c r="AB3231" s="20"/>
      <c r="AC3231" s="4">
        <v>13428</v>
      </c>
      <c r="AE3231" s="5">
        <v>0.33016391349514063</v>
      </c>
      <c r="AF3231" s="20"/>
      <c r="AI3231" s="4">
        <v>13428</v>
      </c>
      <c r="AJ3231" s="5">
        <v>662967.21600000001</v>
      </c>
      <c r="AL3231" s="5">
        <v>50.85</v>
      </c>
      <c r="AM3231" s="4">
        <v>44</v>
      </c>
      <c r="AN3231" t="s">
        <v>47</v>
      </c>
      <c r="AO3231" t="str" cm="1">
        <f t="array" aca="1" ref="AO3231" ca="1">_FV(A3231,"Currency")</f>
        <v>USD</v>
      </c>
      <c r="AP3231" t="str" cm="1">
        <f t="array" aca="1" ref="AP3231" ca="1">_FV(A3231,"Exchange")</f>
        <v>NYSE Arca</v>
      </c>
      <c r="AQ3231" s="6" t="str" cm="1">
        <f t="array" aca="1" ref="AQ3231" ca="1">_FV(A3231,"Exchange abbreviation",TRUE)</f>
        <v>ARCX</v>
      </c>
      <c r="AR3231" t="str" cm="1">
        <f t="array" aca="1" ref="AR3231" ca="1">_FV(A3231,"Instrument type",TRUE)</f>
        <v>ETF</v>
      </c>
    </row>
    <row r="3232" spans="1:44" ht="18.75" customHeight="1" x14ac:dyDescent="0.25">
      <c r="A3232" t="e" vm="3244">
        <v>#VALUE!</v>
      </c>
      <c r="B3232" t="s">
        <v>8615</v>
      </c>
      <c r="C3232" t="s">
        <v>8616</v>
      </c>
      <c r="D3232" s="31" cm="1">
        <f t="array" aca="1" ref="D3232" ca="1">_FV(A3232,"Last trade time",TRUE)</f>
        <v>45824.840309085157</v>
      </c>
      <c r="E3232" s="23" cm="1">
        <f t="array" aca="1" ref="E3232" ca="1">_FV(A3232,"Price")</f>
        <v>25.1</v>
      </c>
      <c r="F3232" s="27" cm="1">
        <f t="array" aca="1" ref="F3232" ca="1">_FV(A3232,"Change (%)",TRUE)</f>
        <v>1.9919999999999999E-4</v>
      </c>
      <c r="G3232" s="26" cm="1">
        <f t="array" aca="1" ref="G3232" ca="1">_FV(A3232,"Change")</f>
        <v>5.0000000000000001E-3</v>
      </c>
      <c r="H3232" s="23" cm="1">
        <f t="array" aca="1" ref="H3232" ca="1">_FV(A3232,"Open")</f>
        <v>25.08</v>
      </c>
      <c r="I3232" s="23" cm="1">
        <f t="array" aca="1" ref="I3232" ca="1">_FV(A3232,"Low")</f>
        <v>25.079899999999999</v>
      </c>
      <c r="J3232" s="23" cm="1">
        <f t="array" aca="1" ref="J3232" ca="1">_FV(A3232,"High")</f>
        <v>25.11</v>
      </c>
      <c r="K3232" s="23" cm="1">
        <f t="array" aca="1" ref="K3232" ca="1">_FV(A3232,"Previous close",TRUE)</f>
        <v>25.094999999999999</v>
      </c>
      <c r="L3232" s="26"/>
      <c r="M3232" s="23" cm="1">
        <f t="array" aca="1" ref="M3232" ca="1">_FV(A3232,"52 week low",TRUE)</f>
        <v>24.336600000000001</v>
      </c>
      <c r="N3232" s="23" cm="1">
        <f t="array" aca="1" ref="N3232" ca="1">_FV(A3232,"52 week high",TRUE)</f>
        <v>25.52</v>
      </c>
      <c r="O3232" s="8" cm="1">
        <f t="array" aca="1" ref="O3232" ca="1">_FV(A3232,"Volume")</f>
        <v>46272</v>
      </c>
      <c r="P3232" s="7" cm="1">
        <f t="array" aca="1" ref="P3232" ca="1">_FV(A3232,"Volume average",TRUE)</f>
        <v>47869</v>
      </c>
      <c r="Q3232" t="s">
        <v>8279</v>
      </c>
      <c r="S3232" t="s">
        <v>2067</v>
      </c>
      <c r="T3232" s="25" cm="1">
        <f t="array" aca="1" ref="T3232" ca="1">_FV(A3232,"Expense ratio",TRUE)</f>
        <v>1.8E-3</v>
      </c>
      <c r="U3232" s="24" cm="1">
        <f t="array" aca="1" ref="U3232" ca="1">_FV(A3232,"Market cap",TRUE)</f>
        <v>246294978.09</v>
      </c>
      <c r="V3232" s="4">
        <v>246294976</v>
      </c>
      <c r="W3232" s="4">
        <v>246294976</v>
      </c>
      <c r="Y3232" t="s">
        <v>3889</v>
      </c>
      <c r="Z3232" s="5">
        <v>25.001270000000002</v>
      </c>
      <c r="AA3232" s="20"/>
      <c r="AB3232" s="5">
        <v>2.5399999999999999E-2</v>
      </c>
      <c r="AC3232" s="4">
        <v>58885</v>
      </c>
      <c r="AE3232" s="5">
        <v>1.0143989447913619</v>
      </c>
      <c r="AF3232" s="5">
        <v>3.4427437457391412</v>
      </c>
      <c r="AI3232" s="4">
        <v>58885</v>
      </c>
      <c r="AJ3232" s="5">
        <v>1473891.55</v>
      </c>
      <c r="AL3232" s="5">
        <v>25.52</v>
      </c>
      <c r="AM3232" s="5">
        <v>24.337</v>
      </c>
      <c r="AN3232" t="s">
        <v>90</v>
      </c>
      <c r="AO3232" t="str" cm="1">
        <f t="array" aca="1" ref="AO3232" ca="1">_FV(A3232,"Currency")</f>
        <v>USD</v>
      </c>
      <c r="AP3232" t="str" cm="1">
        <f t="array" aca="1" ref="AP3232" ca="1">_FV(A3232,"Exchange")</f>
        <v>CBOE BZX Exchange</v>
      </c>
      <c r="AQ3232" s="6" t="str" cm="1">
        <f t="array" aca="1" ref="AQ3232" ca="1">_FV(A3232,"Exchange abbreviation",TRUE)</f>
        <v>BATS</v>
      </c>
      <c r="AR3232" t="str" cm="1">
        <f t="array" aca="1" ref="AR3232" ca="1">_FV(A3232,"Instrument type",TRUE)</f>
        <v>ETF</v>
      </c>
    </row>
    <row r="3233" spans="1:44" ht="18.75" customHeight="1" x14ac:dyDescent="0.25">
      <c r="A3233" t="e" vm="3245">
        <v>#VALUE!</v>
      </c>
      <c r="B3233" t="s">
        <v>8617</v>
      </c>
      <c r="C3233" t="s">
        <v>8618</v>
      </c>
      <c r="D3233" s="31" cm="1">
        <f t="array" aca="1" ref="D3233" ca="1">_FV(A3233,"Last trade time",TRUE)</f>
        <v>45824.840309085157</v>
      </c>
      <c r="E3233" s="23" cm="1">
        <f t="array" aca="1" ref="E3233" ca="1">_FV(A3233,"Price")</f>
        <v>25.31</v>
      </c>
      <c r="F3233" s="27" cm="1">
        <f t="array" aca="1" ref="F3233" ca="1">_FV(A3233,"Change (%)",TRUE)</f>
        <v>7.9079999999999992E-4</v>
      </c>
      <c r="G3233" s="26" cm="1">
        <f t="array" aca="1" ref="G3233" ca="1">_FV(A3233,"Change")</f>
        <v>0.02</v>
      </c>
      <c r="H3233" s="23" cm="1">
        <f t="array" aca="1" ref="H3233" ca="1">_FV(A3233,"Open")</f>
        <v>25.32</v>
      </c>
      <c r="I3233" s="23" cm="1">
        <f t="array" aca="1" ref="I3233" ca="1">_FV(A3233,"Low")</f>
        <v>25.3</v>
      </c>
      <c r="J3233" s="23" cm="1">
        <f t="array" aca="1" ref="J3233" ca="1">_FV(A3233,"High")</f>
        <v>25.35</v>
      </c>
      <c r="K3233" s="23" cm="1">
        <f t="array" aca="1" ref="K3233" ca="1">_FV(A3233,"Previous close",TRUE)</f>
        <v>25.29</v>
      </c>
      <c r="L3233" s="26"/>
      <c r="M3233" s="23" cm="1">
        <f t="array" aca="1" ref="M3233" ca="1">_FV(A3233,"52 week low",TRUE)</f>
        <v>24.72</v>
      </c>
      <c r="N3233" s="23" cm="1">
        <f t="array" aca="1" ref="N3233" ca="1">_FV(A3233,"52 week high",TRUE)</f>
        <v>25.66</v>
      </c>
      <c r="O3233" s="8" cm="1">
        <f t="array" aca="1" ref="O3233" ca="1">_FV(A3233,"Volume")</f>
        <v>80199</v>
      </c>
      <c r="P3233" s="7" cm="1">
        <f t="array" aca="1" ref="P3233" ca="1">_FV(A3233,"Volume average",TRUE)</f>
        <v>66762</v>
      </c>
      <c r="Q3233" t="s">
        <v>8279</v>
      </c>
      <c r="S3233" t="s">
        <v>2067</v>
      </c>
      <c r="T3233" s="25" cm="1">
        <f t="array" aca="1" ref="T3233" ca="1">_FV(A3233,"Expense ratio",TRUE)</f>
        <v>1.8E-3</v>
      </c>
      <c r="U3233" s="24" cm="1">
        <f t="array" aca="1" ref="U3233" ca="1">_FV(A3233,"Market cap",TRUE)</f>
        <v>445648791.94</v>
      </c>
      <c r="V3233" s="4">
        <v>445648800</v>
      </c>
      <c r="W3233" s="4">
        <v>445648800</v>
      </c>
      <c r="Y3233" t="s">
        <v>6100</v>
      </c>
      <c r="Z3233" s="5">
        <v>25.231960000000001</v>
      </c>
      <c r="AA3233" s="20"/>
      <c r="AB3233" s="19">
        <v>2.3900000000000001E-2</v>
      </c>
      <c r="AC3233" s="4">
        <v>70498</v>
      </c>
      <c r="AE3233" s="5">
        <v>1.271477489864647</v>
      </c>
      <c r="AF3233" s="19">
        <v>3.688827346300938</v>
      </c>
      <c r="AI3233" s="4">
        <v>70498</v>
      </c>
      <c r="AJ3233" s="5">
        <v>1779369.52</v>
      </c>
      <c r="AL3233" s="5">
        <v>25.66</v>
      </c>
      <c r="AM3233" s="5">
        <v>24.72</v>
      </c>
      <c r="AN3233" t="s">
        <v>90</v>
      </c>
      <c r="AO3233" t="str" cm="1">
        <f t="array" aca="1" ref="AO3233" ca="1">_FV(A3233,"Currency")</f>
        <v>USD</v>
      </c>
      <c r="AP3233" t="str" cm="1">
        <f t="array" aca="1" ref="AP3233" ca="1">_FV(A3233,"Exchange")</f>
        <v>CBOE BZX Exchange</v>
      </c>
      <c r="AQ3233" s="6" t="str" cm="1">
        <f t="array" aca="1" ref="AQ3233" ca="1">_FV(A3233,"Exchange abbreviation",TRUE)</f>
        <v>BATS</v>
      </c>
      <c r="AR3233" t="str" cm="1">
        <f t="array" aca="1" ref="AR3233" ca="1">_FV(A3233,"Instrument type",TRUE)</f>
        <v>ETF</v>
      </c>
    </row>
    <row r="3234" spans="1:44" ht="18.75" customHeight="1" x14ac:dyDescent="0.25">
      <c r="A3234" t="e" vm="3246">
        <v>#VALUE!</v>
      </c>
      <c r="B3234" t="s">
        <v>8619</v>
      </c>
      <c r="C3234" t="s">
        <v>8620</v>
      </c>
      <c r="D3234" s="31" cm="1">
        <f t="array" aca="1" ref="D3234" ca="1">_FV(A3234,"Last trade time",TRUE)</f>
        <v>45824.843750207816</v>
      </c>
      <c r="E3234" s="23" cm="1">
        <f t="array" aca="1" ref="E3234" ca="1">_FV(A3234,"Price")</f>
        <v>23.38</v>
      </c>
      <c r="F3234" s="27" cm="1">
        <f t="array" aca="1" ref="F3234" ca="1">_FV(A3234,"Change (%)",TRUE)</f>
        <v>8.5539999999999998E-6</v>
      </c>
      <c r="G3234" s="26" cm="1">
        <f t="array" aca="1" ref="G3234" ca="1">_FV(A3234,"Change")</f>
        <v>2.0000000000000001E-4</v>
      </c>
      <c r="H3234" s="23" cm="1">
        <f t="array" aca="1" ref="H3234" ca="1">_FV(A3234,"Open")</f>
        <v>23.37</v>
      </c>
      <c r="I3234" s="23" cm="1">
        <f t="array" aca="1" ref="I3234" ca="1">_FV(A3234,"Low")</f>
        <v>23.35</v>
      </c>
      <c r="J3234" s="23" cm="1">
        <f t="array" aca="1" ref="J3234" ca="1">_FV(A3234,"High")</f>
        <v>23.39</v>
      </c>
      <c r="K3234" s="23" cm="1">
        <f t="array" aca="1" ref="K3234" ca="1">_FV(A3234,"Previous close",TRUE)</f>
        <v>23.379799999999999</v>
      </c>
      <c r="L3234" s="26"/>
      <c r="M3234" s="23" cm="1">
        <f t="array" aca="1" ref="M3234" ca="1">_FV(A3234,"52 week low",TRUE)</f>
        <v>22.88</v>
      </c>
      <c r="N3234" s="23" cm="1">
        <f t="array" aca="1" ref="N3234" ca="1">_FV(A3234,"52 week high",TRUE)</f>
        <v>23.93</v>
      </c>
      <c r="O3234" s="8" cm="1">
        <f t="array" aca="1" ref="O3234" ca="1">_FV(A3234,"Volume")</f>
        <v>50155</v>
      </c>
      <c r="P3234" s="7" cm="1">
        <f t="array" aca="1" ref="P3234" ca="1">_FV(A3234,"Volume average",TRUE)</f>
        <v>79334</v>
      </c>
      <c r="Q3234" t="s">
        <v>8279</v>
      </c>
      <c r="S3234" t="s">
        <v>277</v>
      </c>
      <c r="T3234" s="25" cm="1">
        <f t="array" aca="1" ref="T3234" ca="1">_FV(A3234,"Expense ratio",TRUE)</f>
        <v>1.8E-3</v>
      </c>
      <c r="U3234" s="24" cm="1">
        <f t="array" aca="1" ref="U3234" ca="1">_FV(A3234,"Market cap",TRUE)</f>
        <v>254875048.00999999</v>
      </c>
      <c r="V3234" s="4">
        <v>254858032</v>
      </c>
      <c r="W3234" s="4">
        <v>254858032</v>
      </c>
      <c r="X3234" t="s">
        <v>8621</v>
      </c>
      <c r="Y3234" t="s">
        <v>7534</v>
      </c>
      <c r="Z3234" s="5">
        <v>23.39</v>
      </c>
      <c r="AB3234" s="5">
        <v>2.8299998E-2</v>
      </c>
      <c r="AC3234" s="4">
        <v>75430</v>
      </c>
      <c r="AE3234" s="5">
        <v>-0.14566616832859541</v>
      </c>
      <c r="AF3234" s="5">
        <v>2.122528353524777</v>
      </c>
      <c r="AI3234" s="4">
        <v>75430</v>
      </c>
      <c r="AJ3234" s="5">
        <v>1759781.9</v>
      </c>
      <c r="AL3234" s="5">
        <v>23.93</v>
      </c>
      <c r="AM3234" s="5">
        <v>22.88</v>
      </c>
      <c r="AN3234" t="s">
        <v>90</v>
      </c>
      <c r="AO3234" t="str" cm="1">
        <f t="array" aca="1" ref="AO3234" ca="1">_FV(A3234,"Currency")</f>
        <v>USD</v>
      </c>
      <c r="AP3234" t="str" cm="1">
        <f t="array" aca="1" ref="AP3234" ca="1">_FV(A3234,"Exchange")</f>
        <v>Nasdaq Stock Market</v>
      </c>
      <c r="AQ3234" s="6" t="str" cm="1">
        <f t="array" aca="1" ref="AQ3234" ca="1">_FV(A3234,"Exchange abbreviation",TRUE)</f>
        <v>XNAS</v>
      </c>
      <c r="AR3234" t="str" cm="1">
        <f t="array" aca="1" ref="AR3234" ca="1">_FV(A3234,"Instrument type",TRUE)</f>
        <v>ETF</v>
      </c>
    </row>
    <row r="3235" spans="1:44" ht="18.75" customHeight="1" x14ac:dyDescent="0.25">
      <c r="A3235" t="e" vm="3247">
        <v>#VALUE!</v>
      </c>
      <c r="B3235" t="s">
        <v>8622</v>
      </c>
      <c r="C3235" t="s">
        <v>8623</v>
      </c>
      <c r="D3235" s="31" cm="1">
        <f t="array" aca="1" ref="D3235" ca="1">_FV(A3235,"Last trade time",TRUE)</f>
        <v>45824.840309085157</v>
      </c>
      <c r="E3235" s="23" cm="1">
        <f t="array" aca="1" ref="E3235" ca="1">_FV(A3235,"Price")</f>
        <v>25.52</v>
      </c>
      <c r="F3235" s="27" cm="1">
        <f t="array" aca="1" ref="F3235" ca="1">_FV(A3235,"Change (%)",TRUE)</f>
        <v>5.8810000000000004E-4</v>
      </c>
      <c r="G3235" s="26" cm="1">
        <f t="array" aca="1" ref="G3235" ca="1">_FV(A3235,"Change")</f>
        <v>1.4999999999999999E-2</v>
      </c>
      <c r="H3235" s="23" cm="1">
        <f t="array" aca="1" ref="H3235" ca="1">_FV(A3235,"Open")</f>
        <v>25.4938</v>
      </c>
      <c r="I3235" s="23" cm="1">
        <f t="array" aca="1" ref="I3235" ca="1">_FV(A3235,"Low")</f>
        <v>25.4938</v>
      </c>
      <c r="J3235" s="23" cm="1">
        <f t="array" aca="1" ref="J3235" ca="1">_FV(A3235,"High")</f>
        <v>25.559000000000001</v>
      </c>
      <c r="K3235" s="23" cm="1">
        <f t="array" aca="1" ref="K3235" ca="1">_FV(A3235,"Previous close",TRUE)</f>
        <v>25.504999999999999</v>
      </c>
      <c r="L3235" s="26"/>
      <c r="M3235" s="23" cm="1">
        <f t="array" aca="1" ref="M3235" ca="1">_FV(A3235,"52 week low",TRUE)</f>
        <v>24.585000000000001</v>
      </c>
      <c r="N3235" s="23" cm="1">
        <f t="array" aca="1" ref="N3235" ca="1">_FV(A3235,"52 week high",TRUE)</f>
        <v>26.04</v>
      </c>
      <c r="O3235" s="8" cm="1">
        <f t="array" aca="1" ref="O3235" ca="1">_FV(A3235,"Volume")</f>
        <v>30492</v>
      </c>
      <c r="P3235" s="7" cm="1">
        <f t="array" aca="1" ref="P3235" ca="1">_FV(A3235,"Volume average",TRUE)</f>
        <v>32979</v>
      </c>
      <c r="Q3235" t="s">
        <v>8279</v>
      </c>
      <c r="S3235" t="s">
        <v>2067</v>
      </c>
      <c r="T3235" s="25" cm="1">
        <f t="array" aca="1" ref="T3235" ca="1">_FV(A3235,"Expense ratio",TRUE)</f>
        <v>1.8E-3</v>
      </c>
      <c r="U3235" s="24" cm="1">
        <f t="array" aca="1" ref="U3235" ca="1">_FV(A3235,"Market cap",TRUE)</f>
        <v>74917131.019999996</v>
      </c>
      <c r="V3235" s="4">
        <v>74917128</v>
      </c>
      <c r="W3235" s="4">
        <v>74917128</v>
      </c>
      <c r="Y3235" t="s">
        <v>7276</v>
      </c>
      <c r="Z3235" s="5">
        <v>25.401029999999999</v>
      </c>
      <c r="AA3235" s="20"/>
      <c r="AB3235" s="19">
        <v>2.1899999999999999E-2</v>
      </c>
      <c r="AC3235" s="4">
        <v>34904</v>
      </c>
      <c r="AE3235" s="5">
        <v>1.0023907706770749</v>
      </c>
      <c r="AF3235" s="19">
        <v>3.7180187730134322</v>
      </c>
      <c r="AI3235" s="4">
        <v>34904</v>
      </c>
      <c r="AJ3235" s="5">
        <v>887259.68</v>
      </c>
      <c r="AL3235" s="5">
        <v>26.04</v>
      </c>
      <c r="AM3235" s="5">
        <v>24.585000000000001</v>
      </c>
      <c r="AN3235" t="s">
        <v>47</v>
      </c>
      <c r="AO3235" t="str" cm="1">
        <f t="array" aca="1" ref="AO3235" ca="1">_FV(A3235,"Currency")</f>
        <v>USD</v>
      </c>
      <c r="AP3235" t="str" cm="1">
        <f t="array" aca="1" ref="AP3235" ca="1">_FV(A3235,"Exchange")</f>
        <v>CBOE BZX Exchange</v>
      </c>
      <c r="AQ3235" s="6" t="str" cm="1">
        <f t="array" aca="1" ref="AQ3235" ca="1">_FV(A3235,"Exchange abbreviation",TRUE)</f>
        <v>BATS</v>
      </c>
      <c r="AR3235" t="str" cm="1">
        <f t="array" aca="1" ref="AR3235" ca="1">_FV(A3235,"Instrument type",TRUE)</f>
        <v>ETF</v>
      </c>
    </row>
    <row r="3236" spans="1:44" ht="18.75" customHeight="1" x14ac:dyDescent="0.25">
      <c r="A3236" t="e" vm="3248">
        <v>#VALUE!</v>
      </c>
      <c r="B3236" t="s">
        <v>8624</v>
      </c>
      <c r="C3236" t="s">
        <v>8625</v>
      </c>
      <c r="D3236" s="31" cm="1">
        <f t="array" aca="1" ref="D3236" ca="1">_FV(A3236,"Last trade time",TRUE)</f>
        <v>45824.843750207816</v>
      </c>
      <c r="E3236" s="23" cm="1">
        <f t="array" aca="1" ref="E3236" ca="1">_FV(A3236,"Price")</f>
        <v>23.54</v>
      </c>
      <c r="F3236" s="27" cm="1">
        <f t="array" aca="1" ref="F3236" ca="1">_FV(A3236,"Change (%)",TRUE)</f>
        <v>8.5029999999999991E-4</v>
      </c>
      <c r="G3236" s="26" cm="1">
        <f t="array" aca="1" ref="G3236" ca="1">_FV(A3236,"Change")</f>
        <v>0.02</v>
      </c>
      <c r="H3236" s="23" cm="1">
        <f t="array" aca="1" ref="H3236" ca="1">_FV(A3236,"Open")</f>
        <v>23.53</v>
      </c>
      <c r="I3236" s="23" cm="1">
        <f t="array" aca="1" ref="I3236" ca="1">_FV(A3236,"Low")</f>
        <v>23.53</v>
      </c>
      <c r="J3236" s="23" cm="1">
        <f t="array" aca="1" ref="J3236" ca="1">_FV(A3236,"High")</f>
        <v>23.55</v>
      </c>
      <c r="K3236" s="23" cm="1">
        <f t="array" aca="1" ref="K3236" ca="1">_FV(A3236,"Previous close",TRUE)</f>
        <v>23.52</v>
      </c>
      <c r="L3236" s="26"/>
      <c r="M3236" s="23" cm="1">
        <f t="array" aca="1" ref="M3236" ca="1">_FV(A3236,"52 week low",TRUE)</f>
        <v>23.042300000000001</v>
      </c>
      <c r="N3236" s="23" cm="1">
        <f t="array" aca="1" ref="N3236" ca="1">_FV(A3236,"52 week high",TRUE)</f>
        <v>23.85</v>
      </c>
      <c r="O3236" s="8" cm="1">
        <f t="array" aca="1" ref="O3236" ca="1">_FV(A3236,"Volume")</f>
        <v>41851</v>
      </c>
      <c r="P3236" s="7" cm="1">
        <f t="array" aca="1" ref="P3236" ca="1">_FV(A3236,"Volume average",TRUE)</f>
        <v>80742</v>
      </c>
      <c r="Q3236" t="s">
        <v>8279</v>
      </c>
      <c r="S3236" t="s">
        <v>277</v>
      </c>
      <c r="T3236" s="25" cm="1">
        <f t="array" aca="1" ref="T3236" ca="1">_FV(A3236,"Expense ratio",TRUE)</f>
        <v>1.8E-3</v>
      </c>
      <c r="U3236" s="24" cm="1">
        <f t="array" aca="1" ref="U3236" ca="1">_FV(A3236,"Market cap",TRUE)</f>
        <v>281687424.87</v>
      </c>
      <c r="V3236" s="4">
        <v>279318720</v>
      </c>
      <c r="W3236" s="4">
        <v>279318720</v>
      </c>
      <c r="X3236" t="s">
        <v>8626</v>
      </c>
      <c r="Y3236" t="s">
        <v>7534</v>
      </c>
      <c r="Z3236" s="5">
        <v>23.48</v>
      </c>
      <c r="AA3236" s="20"/>
      <c r="AB3236" s="5">
        <v>2.8099999000000001E-2</v>
      </c>
      <c r="AC3236" s="4">
        <v>66314</v>
      </c>
      <c r="AE3236" s="5">
        <v>0.64431931611264037</v>
      </c>
      <c r="AF3236" s="5">
        <v>2.925800298179015</v>
      </c>
      <c r="AI3236" s="4">
        <v>66314</v>
      </c>
      <c r="AJ3236" s="4">
        <v>1558379</v>
      </c>
      <c r="AL3236" s="5">
        <v>23.85</v>
      </c>
      <c r="AM3236" s="5">
        <v>23.042000000000002</v>
      </c>
      <c r="AN3236" t="s">
        <v>90</v>
      </c>
      <c r="AO3236" t="str" cm="1">
        <f t="array" aca="1" ref="AO3236" ca="1">_FV(A3236,"Currency")</f>
        <v>USD</v>
      </c>
      <c r="AP3236" t="str" cm="1">
        <f t="array" aca="1" ref="AP3236" ca="1">_FV(A3236,"Exchange")</f>
        <v>Nasdaq Stock Market</v>
      </c>
      <c r="AQ3236" s="6" t="str" cm="1">
        <f t="array" aca="1" ref="AQ3236" ca="1">_FV(A3236,"Exchange abbreviation",TRUE)</f>
        <v>XNAS</v>
      </c>
      <c r="AR3236" t="str" cm="1">
        <f t="array" aca="1" ref="AR3236" ca="1">_FV(A3236,"Instrument type",TRUE)</f>
        <v>ETF</v>
      </c>
    </row>
    <row r="3237" spans="1:44" ht="18.75" customHeight="1" x14ac:dyDescent="0.25">
      <c r="A3237" t="e" vm="3249">
        <v>#VALUE!</v>
      </c>
      <c r="B3237" t="s">
        <v>8627</v>
      </c>
      <c r="C3237" t="s">
        <v>8628</v>
      </c>
      <c r="D3237" s="31" cm="1">
        <f t="array" aca="1" ref="D3237" ca="1">_FV(A3237,"Last trade time",TRUE)</f>
        <v>45824.840277812502</v>
      </c>
      <c r="E3237" s="23" cm="1">
        <f t="array" aca="1" ref="E3237" ca="1">_FV(A3237,"Price")</f>
        <v>116.95569999999999</v>
      </c>
      <c r="F3237" s="27" cm="1">
        <f t="array" aca="1" ref="F3237" ca="1">_FV(A3237,"Change (%)",TRUE)</f>
        <v>5.7650000000000002E-3</v>
      </c>
      <c r="G3237" s="26" cm="1">
        <f t="array" aca="1" ref="G3237" ca="1">_FV(A3237,"Change")</f>
        <v>0.6704</v>
      </c>
      <c r="H3237" s="23" cm="1">
        <f t="array" aca="1" ref="H3237" ca="1">_FV(A3237,"Open")</f>
        <v>117.09</v>
      </c>
      <c r="I3237" s="23" cm="1">
        <f t="array" aca="1" ref="I3237" ca="1">_FV(A3237,"Low")</f>
        <v>116.76</v>
      </c>
      <c r="J3237" s="23" cm="1">
        <f t="array" aca="1" ref="J3237" ca="1">_FV(A3237,"High")</f>
        <v>117.48</v>
      </c>
      <c r="K3237" s="23" cm="1">
        <f t="array" aca="1" ref="K3237" ca="1">_FV(A3237,"Previous close",TRUE)</f>
        <v>116.28530000000001</v>
      </c>
      <c r="L3237" s="26"/>
      <c r="M3237" s="23" cm="1">
        <f t="array" aca="1" ref="M3237" ca="1">_FV(A3237,"52 week low",TRUE)</f>
        <v>101.63</v>
      </c>
      <c r="N3237" s="23" cm="1">
        <f t="array" aca="1" ref="N3237" ca="1">_FV(A3237,"52 week high",TRUE)</f>
        <v>124.1001</v>
      </c>
      <c r="O3237" s="8" cm="1">
        <f t="array" aca="1" ref="O3237" ca="1">_FV(A3237,"Volume")</f>
        <v>2074</v>
      </c>
      <c r="P3237" s="7" cm="1">
        <f t="array" aca="1" ref="P3237" ca="1">_FV(A3237,"Volume average",TRUE)</f>
        <v>5697</v>
      </c>
      <c r="Q3237" t="s">
        <v>60</v>
      </c>
      <c r="S3237" t="s">
        <v>3504</v>
      </c>
      <c r="T3237" s="25" cm="1">
        <f t="array" aca="1" ref="T3237" ca="1">_FV(A3237,"Expense ratio",TRUE)</f>
        <v>1.8E-3</v>
      </c>
      <c r="U3237" s="24" cm="1">
        <f t="array" aca="1" ref="U3237" ca="1">_FV(A3237,"Market cap",TRUE)</f>
        <v>364661118.51999998</v>
      </c>
      <c r="V3237" s="4">
        <v>364661120</v>
      </c>
      <c r="W3237" s="4">
        <v>364661120</v>
      </c>
      <c r="Y3237" t="s">
        <v>8629</v>
      </c>
      <c r="Z3237" s="5">
        <v>116.7461</v>
      </c>
      <c r="AA3237" s="5">
        <v>18.218845000000002</v>
      </c>
      <c r="AB3237" s="19">
        <v>2.23E-2</v>
      </c>
      <c r="AC3237" s="4">
        <v>15588</v>
      </c>
      <c r="AE3237" s="5">
        <v>2.658425000902009</v>
      </c>
      <c r="AF3237" s="19">
        <v>8.9325460145247106</v>
      </c>
      <c r="AI3237" s="4">
        <v>15588</v>
      </c>
      <c r="AJ3237" s="5">
        <v>1820648.7827999999</v>
      </c>
      <c r="AL3237" s="5">
        <v>124.1</v>
      </c>
      <c r="AM3237" s="5">
        <v>101.63</v>
      </c>
      <c r="AN3237" t="s">
        <v>90</v>
      </c>
      <c r="AO3237" t="str" cm="1">
        <f t="array" aca="1" ref="AO3237" ca="1">_FV(A3237,"Currency")</f>
        <v>USD</v>
      </c>
      <c r="AP3237" t="str" cm="1">
        <f t="array" aca="1" ref="AP3237" ca="1">_FV(A3237,"Exchange")</f>
        <v>NYSE Arca</v>
      </c>
      <c r="AQ3237" s="6" t="str" cm="1">
        <f t="array" aca="1" ref="AQ3237" ca="1">_FV(A3237,"Exchange abbreviation",TRUE)</f>
        <v>ARCX</v>
      </c>
      <c r="AR3237" t="str" cm="1">
        <f t="array" aca="1" ref="AR3237" ca="1">_FV(A3237,"Instrument type",TRUE)</f>
        <v>ETF</v>
      </c>
    </row>
    <row r="3238" spans="1:44" ht="18.75" customHeight="1" x14ac:dyDescent="0.25">
      <c r="A3238" t="e" vm="3250">
        <v>#VALUE!</v>
      </c>
      <c r="B3238" t="s">
        <v>8630</v>
      </c>
      <c r="C3238" t="s">
        <v>8631</v>
      </c>
      <c r="D3238" s="31" cm="1">
        <f t="array" aca="1" ref="D3238" ca="1">_FV(A3238,"Last trade time",TRUE)</f>
        <v>45824.84031160859</v>
      </c>
      <c r="E3238" s="23" cm="1">
        <f t="array" aca="1" ref="E3238" ca="1">_FV(A3238,"Price")</f>
        <v>25.3</v>
      </c>
      <c r="F3238" s="27" cm="1">
        <f t="array" aca="1" ref="F3238" ca="1">_FV(A3238,"Change (%)",TRUE)</f>
        <v>7.9109999999999998E-4</v>
      </c>
      <c r="G3238" s="26" cm="1">
        <f t="array" aca="1" ref="G3238" ca="1">_FV(A3238,"Change")</f>
        <v>0.02</v>
      </c>
      <c r="H3238" s="23" cm="1">
        <f t="array" aca="1" ref="H3238" ca="1">_FV(A3238,"Open")</f>
        <v>25.27</v>
      </c>
      <c r="I3238" s="23" cm="1">
        <f t="array" aca="1" ref="I3238" ca="1">_FV(A3238,"Low")</f>
        <v>25.27</v>
      </c>
      <c r="J3238" s="23" cm="1">
        <f t="array" aca="1" ref="J3238" ca="1">_FV(A3238,"High")</f>
        <v>25.31</v>
      </c>
      <c r="K3238" s="23" cm="1">
        <f t="array" aca="1" ref="K3238" ca="1">_FV(A3238,"Previous close",TRUE)</f>
        <v>25.28</v>
      </c>
      <c r="L3238" s="26"/>
      <c r="M3238" s="23" cm="1">
        <f t="array" aca="1" ref="M3238" ca="1">_FV(A3238,"52 week low",TRUE)</f>
        <v>24.85</v>
      </c>
      <c r="N3238" s="23" cm="1">
        <f t="array" aca="1" ref="N3238" ca="1">_FV(A3238,"52 week high",TRUE)</f>
        <v>25.51</v>
      </c>
      <c r="O3238" s="8" cm="1">
        <f t="array" aca="1" ref="O3238" ca="1">_FV(A3238,"Volume")</f>
        <v>59857</v>
      </c>
      <c r="P3238" s="7" cm="1">
        <f t="array" aca="1" ref="P3238" ca="1">_FV(A3238,"Volume average",TRUE)</f>
        <v>84529</v>
      </c>
      <c r="Q3238" t="s">
        <v>8279</v>
      </c>
      <c r="S3238" t="s">
        <v>2067</v>
      </c>
      <c r="T3238" s="25" cm="1">
        <f t="array" aca="1" ref="T3238" ca="1">_FV(A3238,"Expense ratio",TRUE)</f>
        <v>1.8E-3</v>
      </c>
      <c r="U3238" s="24" cm="1">
        <f t="array" aca="1" ref="U3238" ca="1">_FV(A3238,"Market cap",TRUE)</f>
        <v>536371619.51999998</v>
      </c>
      <c r="V3238" s="4">
        <v>536371616</v>
      </c>
      <c r="W3238" s="4">
        <v>536371616</v>
      </c>
      <c r="Y3238" t="s">
        <v>8632</v>
      </c>
      <c r="Z3238" s="5">
        <v>25.211829999999999</v>
      </c>
      <c r="AB3238" s="5">
        <v>2.4E-2</v>
      </c>
      <c r="AC3238" s="4">
        <v>79231</v>
      </c>
      <c r="AE3238" s="5">
        <v>1.3484102394723201</v>
      </c>
      <c r="AF3238" s="5">
        <v>3.6981927555656209</v>
      </c>
      <c r="AI3238" s="4">
        <v>79231</v>
      </c>
      <c r="AJ3238" s="5">
        <v>1998601.9750000001</v>
      </c>
      <c r="AL3238" s="5">
        <v>25.51</v>
      </c>
      <c r="AM3238" s="5">
        <v>24.85</v>
      </c>
      <c r="AN3238" t="s">
        <v>90</v>
      </c>
      <c r="AO3238" t="str" cm="1">
        <f t="array" aca="1" ref="AO3238" ca="1">_FV(A3238,"Currency")</f>
        <v>USD</v>
      </c>
      <c r="AP3238" t="str" cm="1">
        <f t="array" aca="1" ref="AP3238" ca="1">_FV(A3238,"Exchange")</f>
        <v>CBOE BZX Exchange</v>
      </c>
      <c r="AQ3238" s="6" t="str" cm="1">
        <f t="array" aca="1" ref="AQ3238" ca="1">_FV(A3238,"Exchange abbreviation",TRUE)</f>
        <v>BATS</v>
      </c>
      <c r="AR3238" t="str" cm="1">
        <f t="array" aca="1" ref="AR3238" ca="1">_FV(A3238,"Instrument type",TRUE)</f>
        <v>ETF</v>
      </c>
    </row>
    <row r="3239" spans="1:44" ht="18.75" customHeight="1" x14ac:dyDescent="0.25">
      <c r="A3239" t="e" vm="3251">
        <v>#VALUE!</v>
      </c>
      <c r="B3239" t="s">
        <v>8633</v>
      </c>
      <c r="C3239" t="s">
        <v>8634</v>
      </c>
      <c r="D3239" s="31" cm="1">
        <f t="array" aca="1" ref="D3239" ca="1">_FV(A3239,"Last trade time",TRUE)</f>
        <v>45824.84027780078</v>
      </c>
      <c r="E3239" s="23" cm="1">
        <f t="array" aca="1" ref="E3239" ca="1">_FV(A3239,"Price")</f>
        <v>25.24</v>
      </c>
      <c r="F3239" s="27" cm="1">
        <f t="array" aca="1" ref="F3239" ca="1">_FV(A3239,"Change (%)",TRUE)</f>
        <v>5.9460000000000003E-4</v>
      </c>
      <c r="G3239" s="26" cm="1">
        <f t="array" aca="1" ref="G3239" ca="1">_FV(A3239,"Change")</f>
        <v>1.4999999999999999E-2</v>
      </c>
      <c r="H3239" s="23" cm="1">
        <f t="array" aca="1" ref="H3239" ca="1">_FV(A3239,"Open")</f>
        <v>25.240400000000001</v>
      </c>
      <c r="I3239" s="23" cm="1">
        <f t="array" aca="1" ref="I3239" ca="1">_FV(A3239,"Low")</f>
        <v>25.24</v>
      </c>
      <c r="J3239" s="23" cm="1">
        <f t="array" aca="1" ref="J3239" ca="1">_FV(A3239,"High")</f>
        <v>25.25</v>
      </c>
      <c r="K3239" s="23" cm="1">
        <f t="array" aca="1" ref="K3239" ca="1">_FV(A3239,"Previous close",TRUE)</f>
        <v>25.225000000000001</v>
      </c>
      <c r="L3239" s="26"/>
      <c r="M3239" s="23" cm="1">
        <f t="array" aca="1" ref="M3239" ca="1">_FV(A3239,"52 week low",TRUE)</f>
        <v>25.03</v>
      </c>
      <c r="N3239" s="23" cm="1">
        <f t="array" aca="1" ref="N3239" ca="1">_FV(A3239,"52 week high",TRUE)</f>
        <v>25.31</v>
      </c>
      <c r="O3239" s="8" cm="1">
        <f t="array" aca="1" ref="O3239" ca="1">_FV(A3239,"Volume")</f>
        <v>1557</v>
      </c>
      <c r="P3239" s="7" cm="1">
        <f t="array" aca="1" ref="P3239" ca="1">_FV(A3239,"Volume average",TRUE)</f>
        <v>87325</v>
      </c>
      <c r="Q3239" t="s">
        <v>799</v>
      </c>
      <c r="S3239" t="s">
        <v>4261</v>
      </c>
      <c r="T3239" s="25" cm="1">
        <f t="array" aca="1" ref="T3239" ca="1">_FV(A3239,"Expense ratio",TRUE)</f>
        <v>1.8E-3</v>
      </c>
      <c r="U3239" s="24" cm="1">
        <f t="array" aca="1" ref="U3239" ca="1">_FV(A3239,"Market cap",TRUE)</f>
        <v>55925665.18</v>
      </c>
      <c r="V3239" s="4">
        <v>55925664</v>
      </c>
      <c r="W3239" s="4">
        <v>55925664</v>
      </c>
      <c r="X3239" t="s">
        <v>8635</v>
      </c>
      <c r="Y3239" t="s">
        <v>654</v>
      </c>
      <c r="Z3239" s="5">
        <v>25.2</v>
      </c>
      <c r="AA3239" s="20"/>
      <c r="AB3239" s="20"/>
      <c r="AC3239" s="4">
        <v>78414</v>
      </c>
      <c r="AE3239" s="5">
        <v>2.0921502673978192</v>
      </c>
      <c r="AF3239" s="20"/>
      <c r="AI3239" s="4">
        <v>78414</v>
      </c>
      <c r="AJ3239" s="5">
        <v>1975640.73</v>
      </c>
      <c r="AL3239" s="5">
        <v>25.31</v>
      </c>
      <c r="AM3239" s="5">
        <v>25.03</v>
      </c>
      <c r="AN3239" t="s">
        <v>90</v>
      </c>
      <c r="AO3239" t="str" cm="1">
        <f t="array" aca="1" ref="AO3239" ca="1">_FV(A3239,"Currency")</f>
        <v>USD</v>
      </c>
      <c r="AP3239" t="str" cm="1">
        <f t="array" aca="1" ref="AP3239" ca="1">_FV(A3239,"Exchange")</f>
        <v>NYSE Arca</v>
      </c>
      <c r="AQ3239" s="6" t="str" cm="1">
        <f t="array" aca="1" ref="AQ3239" ca="1">_FV(A3239,"Exchange abbreviation",TRUE)</f>
        <v>ARCX</v>
      </c>
      <c r="AR3239" t="str" cm="1">
        <f t="array" aca="1" ref="AR3239" ca="1">_FV(A3239,"Instrument type",TRUE)</f>
        <v>ETF</v>
      </c>
    </row>
    <row r="3240" spans="1:44" ht="18.75" customHeight="1" x14ac:dyDescent="0.25">
      <c r="A3240" t="e" vm="3252">
        <v>#VALUE!</v>
      </c>
      <c r="B3240" t="s">
        <v>8636</v>
      </c>
      <c r="C3240" t="s">
        <v>8637</v>
      </c>
      <c r="D3240" s="31" cm="1">
        <f t="array" aca="1" ref="D3240" ca="1">_FV(A3240,"Last trade time",TRUE)</f>
        <v>45824.84027780078</v>
      </c>
      <c r="E3240" s="23" cm="1">
        <f t="array" aca="1" ref="E3240" ca="1">_FV(A3240,"Price")</f>
        <v>24.01</v>
      </c>
      <c r="F3240" s="27" cm="1">
        <f t="array" aca="1" ref="F3240" ca="1">_FV(A3240,"Change (%)",TRUE)</f>
        <v>-4.1629999999999998E-4</v>
      </c>
      <c r="G3240" s="26" cm="1">
        <f t="array" aca="1" ref="G3240" ca="1">_FV(A3240,"Change")</f>
        <v>-0.01</v>
      </c>
      <c r="H3240" s="23" cm="1">
        <f t="array" aca="1" ref="H3240" ca="1">_FV(A3240,"Open")</f>
        <v>24</v>
      </c>
      <c r="I3240" s="23" cm="1">
        <f t="array" aca="1" ref="I3240" ca="1">_FV(A3240,"Low")</f>
        <v>24</v>
      </c>
      <c r="J3240" s="23" cm="1">
        <f t="array" aca="1" ref="J3240" ca="1">_FV(A3240,"High")</f>
        <v>24.05</v>
      </c>
      <c r="K3240" s="23" cm="1">
        <f t="array" aca="1" ref="K3240" ca="1">_FV(A3240,"Previous close",TRUE)</f>
        <v>24.02</v>
      </c>
      <c r="L3240" s="26"/>
      <c r="M3240" s="23" cm="1">
        <f t="array" aca="1" ref="M3240" ca="1">_FV(A3240,"52 week low",TRUE)</f>
        <v>23.41</v>
      </c>
      <c r="N3240" s="23" cm="1">
        <f t="array" aca="1" ref="N3240" ca="1">_FV(A3240,"52 week high",TRUE)</f>
        <v>24.42</v>
      </c>
      <c r="O3240" s="8" cm="1">
        <f t="array" aca="1" ref="O3240" ca="1">_FV(A3240,"Volume")</f>
        <v>277709</v>
      </c>
      <c r="P3240" s="7" cm="1">
        <f t="array" aca="1" ref="P3240" ca="1">_FV(A3240,"Volume average",TRUE)</f>
        <v>546358</v>
      </c>
      <c r="Q3240" t="s">
        <v>7969</v>
      </c>
      <c r="S3240" t="s">
        <v>5011</v>
      </c>
      <c r="T3240" s="25" cm="1">
        <f t="array" aca="1" ref="T3240" ca="1">_FV(A3240,"Expense ratio",TRUE)</f>
        <v>1.8E-3</v>
      </c>
      <c r="U3240" s="24" cm="1">
        <f t="array" aca="1" ref="U3240" ca="1">_FV(A3240,"Market cap",TRUE)</f>
        <v>2578102000.3000002</v>
      </c>
      <c r="V3240" s="4">
        <v>2578102016</v>
      </c>
      <c r="W3240" s="4">
        <v>2578102016</v>
      </c>
      <c r="Y3240" t="s">
        <v>8638</v>
      </c>
      <c r="Z3240" s="5">
        <v>23.9344</v>
      </c>
      <c r="AB3240" s="5">
        <v>4.2600001999999998E-2</v>
      </c>
      <c r="AC3240" s="4">
        <v>499573</v>
      </c>
      <c r="AE3240" s="5">
        <v>3.424712864653956</v>
      </c>
      <c r="AF3240" s="5">
        <v>5.9574969089051688</v>
      </c>
      <c r="AI3240" s="4">
        <v>499573</v>
      </c>
      <c r="AJ3240" s="5">
        <v>11969769.08</v>
      </c>
      <c r="AL3240" s="5">
        <v>24.42</v>
      </c>
      <c r="AM3240" s="5">
        <v>23.4</v>
      </c>
      <c r="AN3240" t="s">
        <v>82</v>
      </c>
      <c r="AO3240" t="str" cm="1">
        <f t="array" aca="1" ref="AO3240" ca="1">_FV(A3240,"Currency")</f>
        <v>USD</v>
      </c>
      <c r="AP3240" t="str" cm="1">
        <f t="array" aca="1" ref="AP3240" ca="1">_FV(A3240,"Exchange")</f>
        <v>NYSE Arca</v>
      </c>
      <c r="AQ3240" s="6" t="str" cm="1">
        <f t="array" aca="1" ref="AQ3240" ca="1">_FV(A3240,"Exchange abbreviation",TRUE)</f>
        <v>ARCX</v>
      </c>
      <c r="AR3240" t="str" cm="1">
        <f t="array" aca="1" ref="AR3240" ca="1">_FV(A3240,"Instrument type",TRUE)</f>
        <v>ETF</v>
      </c>
    </row>
    <row r="3241" spans="1:44" ht="18.75" customHeight="1" x14ac:dyDescent="0.25">
      <c r="A3241" t="e" vm="3253">
        <v>#VALUE!</v>
      </c>
      <c r="B3241" t="s">
        <v>8639</v>
      </c>
      <c r="C3241" t="s">
        <v>8640</v>
      </c>
      <c r="D3241" s="31" cm="1">
        <f t="array" aca="1" ref="D3241" ca="1">_FV(A3241,"Last trade time",TRUE)</f>
        <v>45824.843750207816</v>
      </c>
      <c r="E3241" s="23" cm="1">
        <f t="array" aca="1" ref="E3241" ca="1">_FV(A3241,"Price")</f>
        <v>22.645</v>
      </c>
      <c r="F3241" s="27" cm="1">
        <f t="array" aca="1" ref="F3241" ca="1">_FV(A3241,"Change (%)",TRUE)</f>
        <v>4.4179999999999995E-4</v>
      </c>
      <c r="G3241" s="26" cm="1">
        <f t="array" aca="1" ref="G3241" ca="1">_FV(A3241,"Change")</f>
        <v>0.01</v>
      </c>
      <c r="H3241" s="23" cm="1">
        <f t="array" aca="1" ref="H3241" ca="1">_FV(A3241,"Open")</f>
        <v>22.62</v>
      </c>
      <c r="I3241" s="23" cm="1">
        <f t="array" aca="1" ref="I3241" ca="1">_FV(A3241,"Low")</f>
        <v>22.61</v>
      </c>
      <c r="J3241" s="23" cm="1">
        <f t="array" aca="1" ref="J3241" ca="1">_FV(A3241,"High")</f>
        <v>22.7</v>
      </c>
      <c r="K3241" s="23" cm="1">
        <f t="array" aca="1" ref="K3241" ca="1">_FV(A3241,"Previous close",TRUE)</f>
        <v>22.635000000000002</v>
      </c>
      <c r="L3241" s="26"/>
      <c r="M3241" s="23" cm="1">
        <f t="array" aca="1" ref="M3241" ca="1">_FV(A3241,"52 week low",TRUE)</f>
        <v>21.870100000000001</v>
      </c>
      <c r="N3241" s="23" cm="1">
        <f t="array" aca="1" ref="N3241" ca="1">_FV(A3241,"52 week high",TRUE)</f>
        <v>23.45</v>
      </c>
      <c r="O3241" s="8" cm="1">
        <f t="array" aca="1" ref="O3241" ca="1">_FV(A3241,"Volume")</f>
        <v>30894</v>
      </c>
      <c r="P3241" s="7" cm="1">
        <f t="array" aca="1" ref="P3241" ca="1">_FV(A3241,"Volume average",TRUE)</f>
        <v>46381</v>
      </c>
      <c r="Q3241" t="s">
        <v>8279</v>
      </c>
      <c r="S3241" t="s">
        <v>277</v>
      </c>
      <c r="T3241" s="25" cm="1">
        <f t="array" aca="1" ref="T3241" ca="1">_FV(A3241,"Expense ratio",TRUE)</f>
        <v>1.8E-3</v>
      </c>
      <c r="U3241" s="24" cm="1">
        <f t="array" aca="1" ref="U3241" ca="1">_FV(A3241,"Market cap",TRUE)</f>
        <v>192378230.28999999</v>
      </c>
      <c r="V3241" s="4">
        <v>192396000</v>
      </c>
      <c r="W3241" s="4">
        <v>192396000</v>
      </c>
      <c r="X3241" t="s">
        <v>8641</v>
      </c>
      <c r="Y3241" t="s">
        <v>7534</v>
      </c>
      <c r="Z3241" s="5">
        <v>22.64</v>
      </c>
      <c r="AB3241" s="19">
        <v>2.8900001000000002E-2</v>
      </c>
      <c r="AC3241" s="4">
        <v>63009</v>
      </c>
      <c r="AE3241" s="5">
        <v>-0.41480361314651942</v>
      </c>
      <c r="AF3241" s="19">
        <v>1.222861918984997</v>
      </c>
      <c r="AI3241" s="4">
        <v>63009</v>
      </c>
      <c r="AJ3241" s="5">
        <v>1420852.95</v>
      </c>
      <c r="AL3241" s="5">
        <v>23.45</v>
      </c>
      <c r="AM3241" s="5">
        <v>21.87</v>
      </c>
      <c r="AN3241" t="s">
        <v>90</v>
      </c>
      <c r="AO3241" t="str" cm="1">
        <f t="array" aca="1" ref="AO3241" ca="1">_FV(A3241,"Currency")</f>
        <v>USD</v>
      </c>
      <c r="AP3241" t="str" cm="1">
        <f t="array" aca="1" ref="AP3241" ca="1">_FV(A3241,"Exchange")</f>
        <v>Nasdaq Stock Market</v>
      </c>
      <c r="AQ3241" s="6" t="str" cm="1">
        <f t="array" aca="1" ref="AQ3241" ca="1">_FV(A3241,"Exchange abbreviation",TRUE)</f>
        <v>XNAS</v>
      </c>
      <c r="AR3241" t="str" cm="1">
        <f t="array" aca="1" ref="AR3241" ca="1">_FV(A3241,"Instrument type",TRUE)</f>
        <v>ETF</v>
      </c>
    </row>
    <row r="3242" spans="1:44" ht="18.75" customHeight="1" x14ac:dyDescent="0.25">
      <c r="A3242" t="e" vm="3254">
        <v>#VALUE!</v>
      </c>
      <c r="B3242" t="s">
        <v>8642</v>
      </c>
      <c r="C3242" t="s">
        <v>8643</v>
      </c>
      <c r="D3242" s="31" cm="1">
        <f t="array" aca="1" ref="D3242" ca="1">_FV(A3242,"Last trade time",TRUE)</f>
        <v>45824.843750207816</v>
      </c>
      <c r="E3242" s="23" cm="1">
        <f t="array" aca="1" ref="E3242" ca="1">_FV(A3242,"Price")</f>
        <v>23.17</v>
      </c>
      <c r="F3242" s="27" cm="1">
        <f t="array" aca="1" ref="F3242" ca="1">_FV(A3242,"Change (%)",TRUE)</f>
        <v>8.6389999999999991E-4</v>
      </c>
      <c r="G3242" s="26" cm="1">
        <f t="array" aca="1" ref="G3242" ca="1">_FV(A3242,"Change")</f>
        <v>0.02</v>
      </c>
      <c r="H3242" s="23" cm="1">
        <f t="array" aca="1" ref="H3242" ca="1">_FV(A3242,"Open")</f>
        <v>23.16</v>
      </c>
      <c r="I3242" s="23" cm="1">
        <f t="array" aca="1" ref="I3242" ca="1">_FV(A3242,"Low")</f>
        <v>23.14</v>
      </c>
      <c r="J3242" s="23" cm="1">
        <f t="array" aca="1" ref="J3242" ca="1">_FV(A3242,"High")</f>
        <v>23.2</v>
      </c>
      <c r="K3242" s="23" cm="1">
        <f t="array" aca="1" ref="K3242" ca="1">_FV(A3242,"Previous close",TRUE)</f>
        <v>23.15</v>
      </c>
      <c r="L3242" s="26"/>
      <c r="M3242" s="23" cm="1">
        <f t="array" aca="1" ref="M3242" ca="1">_FV(A3242,"52 week low",TRUE)</f>
        <v>22.41</v>
      </c>
      <c r="N3242" s="23" cm="1">
        <f t="array" aca="1" ref="N3242" ca="1">_FV(A3242,"52 week high",TRUE)</f>
        <v>23.72</v>
      </c>
      <c r="O3242" s="8" cm="1">
        <f t="array" aca="1" ref="O3242" ca="1">_FV(A3242,"Volume")</f>
        <v>57497</v>
      </c>
      <c r="P3242" s="7" cm="1">
        <f t="array" aca="1" ref="P3242" ca="1">_FV(A3242,"Volume average",TRUE)</f>
        <v>58238</v>
      </c>
      <c r="Q3242" t="s">
        <v>8279</v>
      </c>
      <c r="S3242" t="s">
        <v>277</v>
      </c>
      <c r="T3242" s="25" cm="1">
        <f t="array" aca="1" ref="T3242" ca="1">_FV(A3242,"Expense ratio",TRUE)</f>
        <v>1.8E-3</v>
      </c>
      <c r="U3242" s="24" cm="1">
        <f t="array" aca="1" ref="U3242" ca="1">_FV(A3242,"Market cap",TRUE)</f>
        <v>184530745.06</v>
      </c>
      <c r="V3242" s="4">
        <v>182215120</v>
      </c>
      <c r="W3242" s="4">
        <v>182215120</v>
      </c>
      <c r="X3242" t="s">
        <v>8644</v>
      </c>
      <c r="Y3242" t="s">
        <v>7534</v>
      </c>
      <c r="Z3242" s="5">
        <v>23.06</v>
      </c>
      <c r="AA3242" s="20"/>
      <c r="AB3242" s="5">
        <v>2.8499997999999999E-2</v>
      </c>
      <c r="AC3242" s="4">
        <v>49400</v>
      </c>
      <c r="AE3242" s="5">
        <v>0.23532210405237119</v>
      </c>
      <c r="AF3242" s="5">
        <v>2.2529530953431021</v>
      </c>
      <c r="AI3242" s="4">
        <v>49400</v>
      </c>
      <c r="AJ3242" s="4">
        <v>1141634</v>
      </c>
      <c r="AL3242" s="5">
        <v>23.72</v>
      </c>
      <c r="AM3242" s="5">
        <v>22.41</v>
      </c>
      <c r="AN3242" t="s">
        <v>90</v>
      </c>
      <c r="AO3242" t="str" cm="1">
        <f t="array" aca="1" ref="AO3242" ca="1">_FV(A3242,"Currency")</f>
        <v>USD</v>
      </c>
      <c r="AP3242" t="str" cm="1">
        <f t="array" aca="1" ref="AP3242" ca="1">_FV(A3242,"Exchange")</f>
        <v>Nasdaq Stock Market</v>
      </c>
      <c r="AQ3242" s="6" t="str" cm="1">
        <f t="array" aca="1" ref="AQ3242" ca="1">_FV(A3242,"Exchange abbreviation",TRUE)</f>
        <v>XNAS</v>
      </c>
      <c r="AR3242" t="str" cm="1">
        <f t="array" aca="1" ref="AR3242" ca="1">_FV(A3242,"Instrument type",TRUE)</f>
        <v>ETF</v>
      </c>
    </row>
    <row r="3243" spans="1:44" ht="18.75" customHeight="1" x14ac:dyDescent="0.25">
      <c r="A3243" t="e" vm="3255">
        <v>#VALUE!</v>
      </c>
      <c r="B3243" t="s">
        <v>8645</v>
      </c>
      <c r="C3243" t="s">
        <v>8646</v>
      </c>
      <c r="D3243" s="31" cm="1">
        <f t="array" aca="1" ref="D3243" ca="1">_FV(A3243,"Last trade time",TRUE)</f>
        <v>45824.843750207816</v>
      </c>
      <c r="E3243" s="23" cm="1">
        <f t="array" aca="1" ref="E3243" ca="1">_FV(A3243,"Price")</f>
        <v>20.545000000000002</v>
      </c>
      <c r="F3243" s="27" cm="1">
        <f t="array" aca="1" ref="F3243" ca="1">_FV(A3243,"Change (%)",TRUE)</f>
        <v>2.4340000000000001E-4</v>
      </c>
      <c r="G3243" s="26" cm="1">
        <f t="array" aca="1" ref="G3243" ca="1">_FV(A3243,"Change")</f>
        <v>5.0000000000000001E-3</v>
      </c>
      <c r="H3243" s="23" cm="1">
        <f t="array" aca="1" ref="H3243" ca="1">_FV(A3243,"Open")</f>
        <v>20.55</v>
      </c>
      <c r="I3243" s="23" cm="1">
        <f t="array" aca="1" ref="I3243" ca="1">_FV(A3243,"Low")</f>
        <v>20.545000000000002</v>
      </c>
      <c r="J3243" s="23" cm="1">
        <f t="array" aca="1" ref="J3243" ca="1">_FV(A3243,"High")</f>
        <v>20.585000000000001</v>
      </c>
      <c r="K3243" s="23" cm="1">
        <f t="array" aca="1" ref="K3243" ca="1">_FV(A3243,"Previous close",TRUE)</f>
        <v>20.54</v>
      </c>
      <c r="L3243" s="26"/>
      <c r="M3243" s="23" cm="1">
        <f t="array" aca="1" ref="M3243" ca="1">_FV(A3243,"52 week low",TRUE)</f>
        <v>19.739999999999998</v>
      </c>
      <c r="N3243" s="23" cm="1">
        <f t="array" aca="1" ref="N3243" ca="1">_FV(A3243,"52 week high",TRUE)</f>
        <v>21.47</v>
      </c>
      <c r="O3243" s="8" cm="1">
        <f t="array" aca="1" ref="O3243" ca="1">_FV(A3243,"Volume")</f>
        <v>17187</v>
      </c>
      <c r="P3243" s="7" cm="1">
        <f t="array" aca="1" ref="P3243" ca="1">_FV(A3243,"Volume average",TRUE)</f>
        <v>24899</v>
      </c>
      <c r="Q3243" t="s">
        <v>8279</v>
      </c>
      <c r="S3243" t="s">
        <v>277</v>
      </c>
      <c r="T3243" s="25" cm="1">
        <f t="array" aca="1" ref="T3243" ca="1">_FV(A3243,"Expense ratio",TRUE)</f>
        <v>1.8E-3</v>
      </c>
      <c r="U3243" s="24" cm="1">
        <f t="array" aca="1" ref="U3243" ca="1">_FV(A3243,"Market cap",TRUE)</f>
        <v>98507585.019999996</v>
      </c>
      <c r="V3243" s="4">
        <v>98532008</v>
      </c>
      <c r="W3243" s="4">
        <v>98532008</v>
      </c>
      <c r="X3243" t="s">
        <v>8647</v>
      </c>
      <c r="Y3243" t="s">
        <v>1294</v>
      </c>
      <c r="Z3243" s="5">
        <v>20.52</v>
      </c>
      <c r="AA3243" s="20"/>
      <c r="AB3243" s="5">
        <v>3.1199999999999999E-2</v>
      </c>
      <c r="AC3243" s="4">
        <v>34907</v>
      </c>
      <c r="AE3243" s="5">
        <v>-1.2610320316581269</v>
      </c>
      <c r="AF3243" s="5">
        <v>-0.63273410916979689</v>
      </c>
      <c r="AI3243" s="4">
        <v>34907</v>
      </c>
      <c r="AJ3243" s="5">
        <v>711928.26500000001</v>
      </c>
      <c r="AL3243" s="5">
        <v>21.47</v>
      </c>
      <c r="AM3243" s="5">
        <v>19.739999999999998</v>
      </c>
      <c r="AN3243" t="s">
        <v>47</v>
      </c>
      <c r="AO3243" t="str" cm="1">
        <f t="array" aca="1" ref="AO3243" ca="1">_FV(A3243,"Currency")</f>
        <v>USD</v>
      </c>
      <c r="AP3243" t="str" cm="1">
        <f t="array" aca="1" ref="AP3243" ca="1">_FV(A3243,"Exchange")</f>
        <v>Nasdaq Stock Market</v>
      </c>
      <c r="AQ3243" s="6" t="str" cm="1">
        <f t="array" aca="1" ref="AQ3243" ca="1">_FV(A3243,"Exchange abbreviation",TRUE)</f>
        <v>XNAS</v>
      </c>
      <c r="AR3243" t="str" cm="1">
        <f t="array" aca="1" ref="AR3243" ca="1">_FV(A3243,"Instrument type",TRUE)</f>
        <v>ETF</v>
      </c>
    </row>
    <row r="3244" spans="1:44" ht="18.75" customHeight="1" x14ac:dyDescent="0.25">
      <c r="A3244" t="e" vm="3256">
        <v>#VALUE!</v>
      </c>
      <c r="B3244" t="s">
        <v>8648</v>
      </c>
      <c r="C3244" t="s">
        <v>8649</v>
      </c>
      <c r="D3244" s="31" cm="1">
        <f t="array" aca="1" ref="D3244" ca="1">_FV(A3244,"Last trade time",TRUE)</f>
        <v>45824.843750207816</v>
      </c>
      <c r="E3244" s="23" cm="1">
        <f t="array" aca="1" ref="E3244" ca="1">_FV(A3244,"Price")</f>
        <v>21.45</v>
      </c>
      <c r="F3244" s="27" cm="1">
        <f t="array" aca="1" ref="F3244" ca="1">_FV(A3244,"Change (%)",TRUE)</f>
        <v>9.3329999999999997E-4</v>
      </c>
      <c r="G3244" s="26" cm="1">
        <f t="array" aca="1" ref="G3244" ca="1">_FV(A3244,"Change")</f>
        <v>0.02</v>
      </c>
      <c r="H3244" s="23" cm="1">
        <f t="array" aca="1" ref="H3244" ca="1">_FV(A3244,"Open")</f>
        <v>21.44</v>
      </c>
      <c r="I3244" s="23" cm="1">
        <f t="array" aca="1" ref="I3244" ca="1">_FV(A3244,"Low")</f>
        <v>21.434999999999999</v>
      </c>
      <c r="J3244" s="23" cm="1">
        <f t="array" aca="1" ref="J3244" ca="1">_FV(A3244,"High")</f>
        <v>21.47</v>
      </c>
      <c r="K3244" s="23" cm="1">
        <f t="array" aca="1" ref="K3244" ca="1">_FV(A3244,"Previous close",TRUE)</f>
        <v>21.43</v>
      </c>
      <c r="L3244" s="26"/>
      <c r="M3244" s="23" cm="1">
        <f t="array" aca="1" ref="M3244" ca="1">_FV(A3244,"52 week low",TRUE)</f>
        <v>20.5901</v>
      </c>
      <c r="N3244" s="23" cm="1">
        <f t="array" aca="1" ref="N3244" ca="1">_FV(A3244,"52 week high",TRUE)</f>
        <v>22.25</v>
      </c>
      <c r="O3244" s="8" cm="1">
        <f t="array" aca="1" ref="O3244" ca="1">_FV(A3244,"Volume")</f>
        <v>47661</v>
      </c>
      <c r="P3244" s="7" cm="1">
        <f t="array" aca="1" ref="P3244" ca="1">_FV(A3244,"Volume average",TRUE)</f>
        <v>36990</v>
      </c>
      <c r="Q3244" t="s">
        <v>8279</v>
      </c>
      <c r="S3244" t="s">
        <v>277</v>
      </c>
      <c r="T3244" s="25" cm="1">
        <f t="array" aca="1" ref="T3244" ca="1">_FV(A3244,"Expense ratio",TRUE)</f>
        <v>1.8E-3</v>
      </c>
      <c r="U3244" s="24" cm="1">
        <f t="array" aca="1" ref="U3244" ca="1">_FV(A3244,"Market cap",TRUE)</f>
        <v>160599036</v>
      </c>
      <c r="V3244" s="4">
        <v>160638608</v>
      </c>
      <c r="W3244" s="4">
        <v>160638608</v>
      </c>
      <c r="X3244" t="s">
        <v>8650</v>
      </c>
      <c r="Y3244" t="s">
        <v>2482</v>
      </c>
      <c r="Z3244" s="5">
        <v>21.42</v>
      </c>
      <c r="AA3244" s="20"/>
      <c r="AB3244" s="5">
        <v>2.9600000000000001E-2</v>
      </c>
      <c r="AC3244" s="4">
        <v>48361</v>
      </c>
      <c r="AE3244" s="5">
        <v>-0.54604024160143094</v>
      </c>
      <c r="AF3244" s="5">
        <v>0.79268775497529642</v>
      </c>
      <c r="AI3244" s="4">
        <v>48361</v>
      </c>
      <c r="AJ3244" s="5">
        <v>1033474.57</v>
      </c>
      <c r="AL3244" s="5">
        <v>22.25</v>
      </c>
      <c r="AM3244" s="5">
        <v>20.59</v>
      </c>
      <c r="AN3244" t="s">
        <v>90</v>
      </c>
      <c r="AO3244" t="str" cm="1">
        <f t="array" aca="1" ref="AO3244" ca="1">_FV(A3244,"Currency")</f>
        <v>USD</v>
      </c>
      <c r="AP3244" t="str" cm="1">
        <f t="array" aca="1" ref="AP3244" ca="1">_FV(A3244,"Exchange")</f>
        <v>Nasdaq Stock Market</v>
      </c>
      <c r="AQ3244" s="6" t="str" cm="1">
        <f t="array" aca="1" ref="AQ3244" ca="1">_FV(A3244,"Exchange abbreviation",TRUE)</f>
        <v>XNAS</v>
      </c>
      <c r="AR3244" t="str" cm="1">
        <f t="array" aca="1" ref="AR3244" ca="1">_FV(A3244,"Instrument type",TRUE)</f>
        <v>ETF</v>
      </c>
    </row>
    <row r="3245" spans="1:44" ht="18.75" customHeight="1" x14ac:dyDescent="0.25">
      <c r="A3245" t="e" vm="3257">
        <v>#VALUE!</v>
      </c>
      <c r="B3245" t="s">
        <v>8651</v>
      </c>
      <c r="C3245" t="s">
        <v>8652</v>
      </c>
      <c r="D3245" s="31" cm="1">
        <f t="array" aca="1" ref="D3245" ca="1">_FV(A3245,"Last trade time",TRUE)</f>
        <v>45824.843750207816</v>
      </c>
      <c r="E3245" s="23" cm="1">
        <f t="array" aca="1" ref="E3245" ca="1">_FV(A3245,"Price")</f>
        <v>24.45</v>
      </c>
      <c r="F3245" s="27" cm="1">
        <f t="array" aca="1" ref="F3245" ca="1">_FV(A3245,"Change (%)",TRUE)</f>
        <v>2.4599999999999999E-3</v>
      </c>
      <c r="G3245" s="26" cm="1">
        <f t="array" aca="1" ref="G3245" ca="1">_FV(A3245,"Change")</f>
        <v>0.06</v>
      </c>
      <c r="H3245" s="23" cm="1">
        <f t="array" aca="1" ref="H3245" ca="1">_FV(A3245,"Open")</f>
        <v>24.43</v>
      </c>
      <c r="I3245" s="23" cm="1">
        <f t="array" aca="1" ref="I3245" ca="1">_FV(A3245,"Low")</f>
        <v>24.38</v>
      </c>
      <c r="J3245" s="23" cm="1">
        <f t="array" aca="1" ref="J3245" ca="1">_FV(A3245,"High")</f>
        <v>24.46</v>
      </c>
      <c r="K3245" s="23" cm="1">
        <f t="array" aca="1" ref="K3245" ca="1">_FV(A3245,"Previous close",TRUE)</f>
        <v>24.39</v>
      </c>
      <c r="L3245" s="26"/>
      <c r="M3245" s="23" cm="1">
        <f t="array" aca="1" ref="M3245" ca="1">_FV(A3245,"52 week low",TRUE)</f>
        <v>22.9</v>
      </c>
      <c r="N3245" s="23" cm="1">
        <f t="array" aca="1" ref="N3245" ca="1">_FV(A3245,"52 week high",TRUE)</f>
        <v>26.21</v>
      </c>
      <c r="O3245" s="8" cm="1">
        <f t="array" aca="1" ref="O3245" ca="1">_FV(A3245,"Volume")</f>
        <v>7186</v>
      </c>
      <c r="P3245" s="7" cm="1">
        <f t="array" aca="1" ref="P3245" ca="1">_FV(A3245,"Volume average",TRUE)</f>
        <v>25009</v>
      </c>
      <c r="Q3245" t="s">
        <v>8279</v>
      </c>
      <c r="S3245" t="s">
        <v>277</v>
      </c>
      <c r="T3245" s="25" cm="1">
        <f t="array" aca="1" ref="T3245" ca="1">_FV(A3245,"Expense ratio",TRUE)</f>
        <v>1.8E-3</v>
      </c>
      <c r="U3245" s="24" cm="1">
        <f t="array" aca="1" ref="U3245" ca="1">_FV(A3245,"Market cap",TRUE)</f>
        <v>102134462.14</v>
      </c>
      <c r="V3245" s="4">
        <v>102188384</v>
      </c>
      <c r="W3245" s="4">
        <v>102188384</v>
      </c>
      <c r="X3245" t="s">
        <v>8653</v>
      </c>
      <c r="Y3245" t="s">
        <v>8654</v>
      </c>
      <c r="Z3245" s="5">
        <v>24.28</v>
      </c>
      <c r="AA3245" s="20"/>
      <c r="AB3245" s="19">
        <v>3.5000000000000003E-2</v>
      </c>
      <c r="AC3245" s="4">
        <v>32147</v>
      </c>
      <c r="AE3245" s="5">
        <v>-1.7471713466948979</v>
      </c>
      <c r="AF3245" s="19">
        <v>0.38665090067069308</v>
      </c>
      <c r="AI3245" s="4">
        <v>32147</v>
      </c>
      <c r="AJ3245" s="5">
        <v>782457.98</v>
      </c>
      <c r="AL3245" s="5">
        <v>26.21</v>
      </c>
      <c r="AM3245" s="5">
        <v>22.9</v>
      </c>
      <c r="AN3245" t="s">
        <v>47</v>
      </c>
      <c r="AO3245" t="str" cm="1">
        <f t="array" aca="1" ref="AO3245" ca="1">_FV(A3245,"Currency")</f>
        <v>USD</v>
      </c>
      <c r="AP3245" t="str" cm="1">
        <f t="array" aca="1" ref="AP3245" ca="1">_FV(A3245,"Exchange")</f>
        <v>Nasdaq Stock Market</v>
      </c>
      <c r="AQ3245" s="6" t="str" cm="1">
        <f t="array" aca="1" ref="AQ3245" ca="1">_FV(A3245,"Exchange abbreviation",TRUE)</f>
        <v>XNAS</v>
      </c>
      <c r="AR3245" t="str" cm="1">
        <f t="array" aca="1" ref="AR3245" ca="1">_FV(A3245,"Instrument type",TRUE)</f>
        <v>ETF</v>
      </c>
    </row>
    <row r="3246" spans="1:44" ht="18.75" customHeight="1" x14ac:dyDescent="0.25">
      <c r="A3246" t="e" vm="3258">
        <v>#VALUE!</v>
      </c>
      <c r="B3246" t="s">
        <v>8655</v>
      </c>
      <c r="C3246" t="s">
        <v>8656</v>
      </c>
      <c r="D3246" s="31" cm="1">
        <f t="array" aca="1" ref="D3246" ca="1">_FV(A3246,"Last trade time",TRUE)</f>
        <v>45824.840277812502</v>
      </c>
      <c r="E3246" s="23" cm="1">
        <f t="array" aca="1" ref="E3246" ca="1">_FV(A3246,"Price")</f>
        <v>23.76</v>
      </c>
      <c r="F3246" s="27" cm="1">
        <f t="array" aca="1" ref="F3246" ca="1">_FV(A3246,"Change (%)",TRUE)</f>
        <v>-8.4099999999999995E-4</v>
      </c>
      <c r="G3246" s="26" cm="1">
        <f t="array" aca="1" ref="G3246" ca="1">_FV(A3246,"Change")</f>
        <v>-0.02</v>
      </c>
      <c r="H3246" s="23" cm="1">
        <f t="array" aca="1" ref="H3246" ca="1">_FV(A3246,"Open")</f>
        <v>23.77</v>
      </c>
      <c r="I3246" s="23" cm="1">
        <f t="array" aca="1" ref="I3246" ca="1">_FV(A3246,"Low")</f>
        <v>23.74</v>
      </c>
      <c r="J3246" s="23" cm="1">
        <f t="array" aca="1" ref="J3246" ca="1">_FV(A3246,"High")</f>
        <v>23.799499999999998</v>
      </c>
      <c r="K3246" s="23" cm="1">
        <f t="array" aca="1" ref="K3246" ca="1">_FV(A3246,"Previous close",TRUE)</f>
        <v>23.78</v>
      </c>
      <c r="L3246" s="26"/>
      <c r="M3246" s="23" cm="1">
        <f t="array" aca="1" ref="M3246" ca="1">_FV(A3246,"52 week low",TRUE)</f>
        <v>23.155000000000001</v>
      </c>
      <c r="N3246" s="23" cm="1">
        <f t="array" aca="1" ref="N3246" ca="1">_FV(A3246,"52 week high",TRUE)</f>
        <v>24.28</v>
      </c>
      <c r="O3246" s="8" cm="1">
        <f t="array" aca="1" ref="O3246" ca="1">_FV(A3246,"Volume")</f>
        <v>119709</v>
      </c>
      <c r="P3246" s="7" cm="1">
        <f t="array" aca="1" ref="P3246" ca="1">_FV(A3246,"Volume average",TRUE)</f>
        <v>129244</v>
      </c>
      <c r="Q3246" t="s">
        <v>3204</v>
      </c>
      <c r="S3246" t="s">
        <v>5011</v>
      </c>
      <c r="T3246" s="25" cm="1">
        <f t="array" aca="1" ref="T3246" ca="1">_FV(A3246,"Expense ratio",TRUE)</f>
        <v>1.8E-3</v>
      </c>
      <c r="U3246" s="24" cm="1">
        <f t="array" aca="1" ref="U3246" ca="1">_FV(A3246,"Market cap",TRUE)</f>
        <v>812489798.58000004</v>
      </c>
      <c r="V3246" s="4">
        <v>812489792</v>
      </c>
      <c r="W3246" s="4">
        <v>812489792</v>
      </c>
      <c r="Y3246" t="s">
        <v>8638</v>
      </c>
      <c r="Z3246" s="5">
        <v>23.634799999999998</v>
      </c>
      <c r="AB3246" s="5">
        <v>4.19E-2</v>
      </c>
      <c r="AC3246" s="4">
        <v>192668</v>
      </c>
      <c r="AE3246" s="5">
        <v>3.7460411503282391</v>
      </c>
      <c r="AF3246" s="5">
        <v>5.26290553509281</v>
      </c>
      <c r="AI3246" s="4">
        <v>192668</v>
      </c>
      <c r="AJ3246" s="5">
        <v>4558524.88</v>
      </c>
      <c r="AL3246" s="5">
        <v>24.28</v>
      </c>
      <c r="AM3246" s="5">
        <v>23.16</v>
      </c>
      <c r="AN3246" t="s">
        <v>90</v>
      </c>
      <c r="AO3246" t="str" cm="1">
        <f t="array" aca="1" ref="AO3246" ca="1">_FV(A3246,"Currency")</f>
        <v>USD</v>
      </c>
      <c r="AP3246" t="str" cm="1">
        <f t="array" aca="1" ref="AP3246" ca="1">_FV(A3246,"Exchange")</f>
        <v>NYSE Arca</v>
      </c>
      <c r="AQ3246" s="6" t="str" cm="1">
        <f t="array" aca="1" ref="AQ3246" ca="1">_FV(A3246,"Exchange abbreviation",TRUE)</f>
        <v>ARCX</v>
      </c>
      <c r="AR3246" t="str" cm="1">
        <f t="array" aca="1" ref="AR3246" ca="1">_FV(A3246,"Instrument type",TRUE)</f>
        <v>ETF</v>
      </c>
    </row>
    <row r="3247" spans="1:44" ht="18.75" customHeight="1" x14ac:dyDescent="0.25">
      <c r="A3247" t="e" vm="3259">
        <v>#VALUE!</v>
      </c>
      <c r="B3247" t="s">
        <v>8657</v>
      </c>
      <c r="C3247" t="s">
        <v>8658</v>
      </c>
      <c r="D3247" s="31" cm="1">
        <f t="array" aca="1" ref="D3247" ca="1">_FV(A3247,"Last trade time",TRUE)</f>
        <v>45824.840313923436</v>
      </c>
      <c r="E3247" s="23" cm="1">
        <f t="array" aca="1" ref="E3247" ca="1">_FV(A3247,"Price")</f>
        <v>45.225000000000001</v>
      </c>
      <c r="F3247" s="27" cm="1">
        <f t="array" aca="1" ref="F3247" ca="1">_FV(A3247,"Change (%)",TRUE)</f>
        <v>7.7450000000000001E-4</v>
      </c>
      <c r="G3247" s="26" cm="1">
        <f t="array" aca="1" ref="G3247" ca="1">_FV(A3247,"Change")</f>
        <v>3.5000000000000003E-2</v>
      </c>
      <c r="H3247" s="23" cm="1">
        <f t="array" aca="1" ref="H3247" ca="1">_FV(A3247,"Open")</f>
        <v>45.21</v>
      </c>
      <c r="I3247" s="23" cm="1">
        <f t="array" aca="1" ref="I3247" ca="1">_FV(A3247,"Low")</f>
        <v>45.19</v>
      </c>
      <c r="J3247" s="23" cm="1">
        <f t="array" aca="1" ref="J3247" ca="1">_FV(A3247,"High")</f>
        <v>45.265000000000001</v>
      </c>
      <c r="K3247" s="23" cm="1">
        <f t="array" aca="1" ref="K3247" ca="1">_FV(A3247,"Previous close",TRUE)</f>
        <v>45.19</v>
      </c>
      <c r="L3247" s="26"/>
      <c r="M3247" s="23" cm="1">
        <f t="array" aca="1" ref="M3247" ca="1">_FV(A3247,"52 week low",TRUE)</f>
        <v>43.42</v>
      </c>
      <c r="N3247" s="23" cm="1">
        <f t="array" aca="1" ref="N3247" ca="1">_FV(A3247,"52 week high",TRUE)</f>
        <v>47.01</v>
      </c>
      <c r="O3247" s="8" cm="1">
        <f t="array" aca="1" ref="O3247" ca="1">_FV(A3247,"Volume")</f>
        <v>389797</v>
      </c>
      <c r="P3247" s="7" cm="1">
        <f t="array" aca="1" ref="P3247" ca="1">_FV(A3247,"Volume average",TRUE)</f>
        <v>476975</v>
      </c>
      <c r="Q3247" t="s">
        <v>119</v>
      </c>
      <c r="T3247" s="25" cm="1">
        <f t="array" aca="1" ref="T3247" ca="1">_FV(A3247,"Expense ratio",TRUE)</f>
        <v>1.8E-3</v>
      </c>
      <c r="U3247" s="24" cm="1">
        <f t="array" aca="1" ref="U3247" ca="1">_FV(A3247,"Market cap",TRUE)</f>
        <v>1884269672.8599999</v>
      </c>
      <c r="V3247" s="16"/>
      <c r="W3247" s="16"/>
      <c r="Z3247" s="18"/>
      <c r="AA3247" s="20"/>
      <c r="AC3247" s="21">
        <v>488224</v>
      </c>
      <c r="AE3247" s="18"/>
      <c r="AI3247" s="21"/>
      <c r="AJ3247" s="18"/>
      <c r="AL3247" s="18"/>
      <c r="AM3247" s="18"/>
      <c r="AN3247" t="s">
        <v>73</v>
      </c>
      <c r="AO3247" t="str" cm="1">
        <f t="array" aca="1" ref="AO3247" ca="1">_FV(A3247,"Currency")</f>
        <v>USD</v>
      </c>
      <c r="AP3247" t="str" cm="1">
        <f t="array" aca="1" ref="AP3247" ca="1">_FV(A3247,"Exchange")</f>
        <v>CBOE BZX Exchange</v>
      </c>
      <c r="AQ3247" s="6" t="str" cm="1">
        <f t="array" aca="1" ref="AQ3247" ca="1">_FV(A3247,"Exchange abbreviation",TRUE)</f>
        <v>BATS</v>
      </c>
      <c r="AR3247" t="str" cm="1">
        <f t="array" aca="1" ref="AR3247" ca="1">_FV(A3247,"Instrument type",TRUE)</f>
        <v>ETF</v>
      </c>
    </row>
    <row r="3248" spans="1:44" ht="18.75" customHeight="1" x14ac:dyDescent="0.25">
      <c r="A3248" t="e" vm="3260">
        <v>#VALUE!</v>
      </c>
      <c r="B3248" t="s">
        <v>8659</v>
      </c>
      <c r="C3248" t="s">
        <v>8660</v>
      </c>
      <c r="D3248" s="31" cm="1">
        <f t="array" aca="1" ref="D3248" ca="1">_FV(A3248,"Last trade time",TRUE)</f>
        <v>45824.893711296092</v>
      </c>
      <c r="E3248" s="23" cm="1">
        <f t="array" aca="1" ref="E3248" ca="1">_FV(A3248,"Price")</f>
        <v>191.64</v>
      </c>
      <c r="F3248" s="27" cm="1">
        <f t="array" aca="1" ref="F3248" ca="1">_FV(A3248,"Change (%)",TRUE)</f>
        <v>8.1010000000000006E-3</v>
      </c>
      <c r="G3248" s="26" cm="1">
        <f t="array" aca="1" ref="G3248" ca="1">_FV(A3248,"Change")</f>
        <v>1.54</v>
      </c>
      <c r="H3248" s="23" cm="1">
        <f t="array" aca="1" ref="H3248" ca="1">_FV(A3248,"Open")</f>
        <v>191.13</v>
      </c>
      <c r="I3248" s="23" cm="1">
        <f t="array" aca="1" ref="I3248" ca="1">_FV(A3248,"Low")</f>
        <v>191</v>
      </c>
      <c r="J3248" s="23" cm="1">
        <f t="array" aca="1" ref="J3248" ca="1">_FV(A3248,"High")</f>
        <v>192.22</v>
      </c>
      <c r="K3248" s="23" cm="1">
        <f t="array" aca="1" ref="K3248" ca="1">_FV(A3248,"Previous close",TRUE)</f>
        <v>190.1</v>
      </c>
      <c r="L3248" s="26"/>
      <c r="M3248" s="23" cm="1">
        <f t="array" aca="1" ref="M3248" ca="1">_FV(A3248,"52 week low",TRUE)</f>
        <v>165.44630000000001</v>
      </c>
      <c r="N3248" s="23" cm="1">
        <f t="array" aca="1" ref="N3248" ca="1">_FV(A3248,"52 week high",TRUE)</f>
        <v>206.63</v>
      </c>
      <c r="O3248" s="8" cm="1">
        <f t="array" aca="1" ref="O3248" ca="1">_FV(A3248,"Volume")</f>
        <v>849645</v>
      </c>
      <c r="P3248" s="7" cm="1">
        <f t="array" aca="1" ref="P3248" ca="1">_FV(A3248,"Volume average",TRUE)</f>
        <v>679618</v>
      </c>
      <c r="Q3248" t="s">
        <v>449</v>
      </c>
      <c r="R3248" t="s">
        <v>155</v>
      </c>
      <c r="T3248" s="25" cm="1">
        <f t="array" aca="1" ref="T3248" ca="1">_FV(A3248,"Expense ratio",TRUE)</f>
        <v>1.8E-3</v>
      </c>
      <c r="U3248" s="24" cm="1">
        <f t="array" aca="1" ref="U3248" ca="1">_FV(A3248,"Market cap",TRUE)</f>
        <v>37742379265.629997</v>
      </c>
      <c r="V3248" s="16"/>
      <c r="W3248" s="16"/>
      <c r="Z3248" s="18"/>
      <c r="AA3248" s="20"/>
      <c r="AB3248" s="20"/>
      <c r="AC3248" s="21">
        <v>687603</v>
      </c>
      <c r="AE3248" s="18"/>
      <c r="AF3248" s="20"/>
      <c r="AI3248" s="21"/>
      <c r="AJ3248" s="18"/>
      <c r="AL3248" s="18"/>
      <c r="AM3248" s="18"/>
      <c r="AN3248" t="s">
        <v>73</v>
      </c>
      <c r="AO3248" t="str" cm="1">
        <f t="array" aca="1" ref="AO3248" ca="1">_FV(A3248,"Currency")</f>
        <v>USD</v>
      </c>
      <c r="AP3248" t="str" cm="1">
        <f t="array" aca="1" ref="AP3248" ca="1">_FV(A3248,"Exchange")</f>
        <v>NYSE Arca</v>
      </c>
      <c r="AQ3248" s="6" t="str" cm="1">
        <f t="array" aca="1" ref="AQ3248" ca="1">_FV(A3248,"Exchange abbreviation",TRUE)</f>
        <v>ARCX</v>
      </c>
      <c r="AR3248" t="str" cm="1">
        <f t="array" aca="1" ref="AR3248" ca="1">_FV(A3248,"Instrument type",TRUE)</f>
        <v>ETF</v>
      </c>
    </row>
    <row r="3249" spans="1:44" ht="18.75" customHeight="1" x14ac:dyDescent="0.25">
      <c r="A3249" t="e" vm="3261">
        <v>#VALUE!</v>
      </c>
      <c r="B3249" t="s">
        <v>8661</v>
      </c>
      <c r="C3249" t="s">
        <v>8662</v>
      </c>
      <c r="D3249" s="31" cm="1">
        <f t="array" aca="1" ref="D3249" ca="1">_FV(A3249,"Last trade time",TRUE)</f>
        <v>45824.911878286715</v>
      </c>
      <c r="E3249" s="23" cm="1">
        <f t="array" aca="1" ref="E3249" ca="1">_FV(A3249,"Price")</f>
        <v>108.45</v>
      </c>
      <c r="F3249" s="27" cm="1">
        <f t="array" aca="1" ref="F3249" ca="1">_FV(A3249,"Change (%)",TRUE)</f>
        <v>-1.3810000000000001E-3</v>
      </c>
      <c r="G3249" s="26" cm="1">
        <f t="array" aca="1" ref="G3249" ca="1">_FV(A3249,"Change")</f>
        <v>-0.15</v>
      </c>
      <c r="H3249" s="23" cm="1">
        <f t="array" aca="1" ref="H3249" ca="1">_FV(A3249,"Open")</f>
        <v>108.5</v>
      </c>
      <c r="I3249" s="23" cm="1">
        <f t="array" aca="1" ref="I3249" ca="1">_FV(A3249,"Low")</f>
        <v>108.44</v>
      </c>
      <c r="J3249" s="23" cm="1">
        <f t="array" aca="1" ref="J3249" ca="1">_FV(A3249,"High")</f>
        <v>108.755</v>
      </c>
      <c r="K3249" s="23" cm="1">
        <f t="array" aca="1" ref="K3249" ca="1">_FV(A3249,"Previous close",TRUE)</f>
        <v>108.6</v>
      </c>
      <c r="L3249" s="26"/>
      <c r="M3249" s="23" cm="1">
        <f t="array" aca="1" ref="M3249" ca="1">_FV(A3249,"52 week low",TRUE)</f>
        <v>105.85</v>
      </c>
      <c r="N3249" s="23" cm="1">
        <f t="array" aca="1" ref="N3249" ca="1">_FV(A3249,"52 week high",TRUE)</f>
        <v>111.505</v>
      </c>
      <c r="O3249" s="8" cm="1">
        <f t="array" aca="1" ref="O3249" ca="1">_FV(A3249,"Volume")</f>
        <v>1684520</v>
      </c>
      <c r="P3249" s="7" cm="1">
        <f t="array" aca="1" ref="P3249" ca="1">_FV(A3249,"Volume average",TRUE)</f>
        <v>2181194</v>
      </c>
      <c r="Q3249" t="s">
        <v>3204</v>
      </c>
      <c r="S3249" t="s">
        <v>2067</v>
      </c>
      <c r="T3249" s="25" cm="1">
        <f t="array" aca="1" ref="T3249" ca="1">_FV(A3249,"Expense ratio",TRUE)</f>
        <v>1.8E-3</v>
      </c>
      <c r="U3249" s="24" cm="1">
        <f t="array" aca="1" ref="U3249" ca="1">_FV(A3249,"Market cap",TRUE)</f>
        <v>13900867402.629999</v>
      </c>
      <c r="V3249" s="4">
        <v>13900867584</v>
      </c>
      <c r="W3249" s="4">
        <v>13900867584</v>
      </c>
      <c r="Y3249" t="s">
        <v>8663</v>
      </c>
      <c r="Z3249" s="5">
        <v>108.05333</v>
      </c>
      <c r="AA3249" s="5">
        <v>12.159552</v>
      </c>
      <c r="AB3249" s="5">
        <v>2.9000001000000001E-2</v>
      </c>
      <c r="AC3249" s="4">
        <v>2349774</v>
      </c>
      <c r="AE3249" s="5">
        <v>2.819781892872264</v>
      </c>
      <c r="AF3249" s="5">
        <v>3.7577422692515849</v>
      </c>
      <c r="AH3249" s="17">
        <v>177700000</v>
      </c>
      <c r="AI3249" s="4">
        <v>2349774</v>
      </c>
      <c r="AJ3249" s="5">
        <v>253940076.18000001</v>
      </c>
      <c r="AL3249" s="5">
        <v>111.51</v>
      </c>
      <c r="AM3249" s="5">
        <v>105.85</v>
      </c>
      <c r="AN3249" t="s">
        <v>82</v>
      </c>
      <c r="AO3249" t="str" cm="1">
        <f t="array" aca="1" ref="AO3249" ca="1">_FV(A3249,"Currency")</f>
        <v>USD</v>
      </c>
      <c r="AP3249" t="str" cm="1">
        <f t="array" aca="1" ref="AP3249" ca="1">_FV(A3249,"Exchange")</f>
        <v>NYSE Arca</v>
      </c>
      <c r="AQ3249" s="6" t="str" cm="1">
        <f t="array" aca="1" ref="AQ3249" ca="1">_FV(A3249,"Exchange abbreviation",TRUE)</f>
        <v>ARCX</v>
      </c>
      <c r="AR3249" t="str" cm="1">
        <f t="array" aca="1" ref="AR3249" ca="1">_FV(A3249,"Instrument type",TRUE)</f>
        <v>ETF</v>
      </c>
    </row>
    <row r="3250" spans="1:44" ht="18.75" customHeight="1" x14ac:dyDescent="0.25">
      <c r="A3250" t="e" vm="3262">
        <v>#VALUE!</v>
      </c>
      <c r="B3250" t="s">
        <v>8664</v>
      </c>
      <c r="C3250" t="s">
        <v>8665</v>
      </c>
      <c r="D3250" s="31" cm="1">
        <f t="array" aca="1" ref="D3250" ca="1">_FV(A3250,"Last trade time",TRUE)</f>
        <v>45824.840317707814</v>
      </c>
      <c r="E3250" s="23" cm="1">
        <f t="array" aca="1" ref="E3250" ca="1">_FV(A3250,"Price")</f>
        <v>25.8401</v>
      </c>
      <c r="F3250" s="27" cm="1">
        <f t="array" aca="1" ref="F3250" ca="1">_FV(A3250,"Change (%)",TRUE)</f>
        <v>9.5680000000000005E-4</v>
      </c>
      <c r="G3250" s="26" cm="1">
        <f t="array" aca="1" ref="G3250" ca="1">_FV(A3250,"Change")</f>
        <v>2.47E-2</v>
      </c>
      <c r="H3250" s="23" cm="1">
        <f t="array" aca="1" ref="H3250" ca="1">_FV(A3250,"Open")</f>
        <v>25.8</v>
      </c>
      <c r="I3250" s="23" cm="1">
        <f t="array" aca="1" ref="I3250" ca="1">_FV(A3250,"Low")</f>
        <v>25.8</v>
      </c>
      <c r="J3250" s="23" cm="1">
        <f t="array" aca="1" ref="J3250" ca="1">_FV(A3250,"High")</f>
        <v>25.927</v>
      </c>
      <c r="K3250" s="23" cm="1">
        <f t="array" aca="1" ref="K3250" ca="1">_FV(A3250,"Previous close",TRUE)</f>
        <v>25.8154</v>
      </c>
      <c r="L3250" s="26"/>
      <c r="M3250" s="23" cm="1">
        <f t="array" aca="1" ref="M3250" ca="1">_FV(A3250,"52 week low",TRUE)</f>
        <v>24.6401</v>
      </c>
      <c r="N3250" s="23" cm="1">
        <f t="array" aca="1" ref="N3250" ca="1">_FV(A3250,"52 week high",TRUE)</f>
        <v>27</v>
      </c>
      <c r="O3250" s="8" cm="1">
        <f t="array" aca="1" ref="O3250" ca="1">_FV(A3250,"Volume")</f>
        <v>1956</v>
      </c>
      <c r="P3250" s="7" cm="1">
        <f t="array" aca="1" ref="P3250" ca="1">_FV(A3250,"Volume average",TRUE)</f>
        <v>5533</v>
      </c>
      <c r="Q3250" t="s">
        <v>4104</v>
      </c>
      <c r="R3250" t="s">
        <v>8666</v>
      </c>
      <c r="S3250" t="s">
        <v>2067</v>
      </c>
      <c r="T3250" s="25" cm="1">
        <f t="array" aca="1" ref="T3250" ca="1">_FV(A3250,"Expense ratio",TRUE)</f>
        <v>1.8E-3</v>
      </c>
      <c r="U3250" s="24" cm="1">
        <f t="array" aca="1" ref="U3250" ca="1">_FV(A3250,"Market cap",TRUE)</f>
        <v>90780732.239999995</v>
      </c>
      <c r="V3250" s="4">
        <v>90780736</v>
      </c>
      <c r="W3250" s="4">
        <v>90780736</v>
      </c>
      <c r="Y3250" t="s">
        <v>8667</v>
      </c>
      <c r="Z3250" s="5">
        <v>25.705729999999999</v>
      </c>
      <c r="AA3250" s="20"/>
      <c r="AB3250" s="5">
        <v>4.5199999999999997E-2</v>
      </c>
      <c r="AC3250" s="4">
        <v>6615</v>
      </c>
      <c r="AE3250" s="5">
        <v>2.9109378867765878</v>
      </c>
      <c r="AF3250" s="5">
        <v>3.7046554111456631</v>
      </c>
      <c r="AI3250" s="4">
        <v>6615</v>
      </c>
      <c r="AJ3250" s="5">
        <v>170005.5</v>
      </c>
      <c r="AL3250" s="4">
        <v>27</v>
      </c>
      <c r="AM3250" s="5">
        <v>24.64</v>
      </c>
      <c r="AN3250" t="s">
        <v>47</v>
      </c>
      <c r="AO3250" t="str" cm="1">
        <f t="array" aca="1" ref="AO3250" ca="1">_FV(A3250,"Currency")</f>
        <v>USD</v>
      </c>
      <c r="AP3250" t="str" cm="1">
        <f t="array" aca="1" ref="AP3250" ca="1">_FV(A3250,"Exchange")</f>
        <v>CBOE BZX Exchange</v>
      </c>
      <c r="AQ3250" s="6" t="str" cm="1">
        <f t="array" aca="1" ref="AQ3250" ca="1">_FV(A3250,"Exchange abbreviation",TRUE)</f>
        <v>BATS</v>
      </c>
      <c r="AR3250" t="str" cm="1">
        <f t="array" aca="1" ref="AR3250" ca="1">_FV(A3250,"Instrument type",TRUE)</f>
        <v>ETF</v>
      </c>
    </row>
    <row r="3251" spans="1:44" ht="18.75" customHeight="1" x14ac:dyDescent="0.25">
      <c r="A3251" t="e" vm="3263">
        <v>#VALUE!</v>
      </c>
      <c r="B3251" t="s">
        <v>8668</v>
      </c>
      <c r="C3251" t="s">
        <v>8669</v>
      </c>
      <c r="D3251" s="31" cm="1">
        <f t="array" aca="1" ref="D3251" ca="1">_FV(A3251,"Last trade time",TRUE)</f>
        <v>45824.913701006248</v>
      </c>
      <c r="E3251" s="23" cm="1">
        <f t="array" aca="1" ref="E3251" ca="1">_FV(A3251,"Price")</f>
        <v>90.79</v>
      </c>
      <c r="F3251" s="27" cm="1">
        <f t="array" aca="1" ref="F3251" ca="1">_FV(A3251,"Change (%)",TRUE)</f>
        <v>1.5049E-2</v>
      </c>
      <c r="G3251" s="26" cm="1">
        <f t="array" aca="1" ref="G3251" ca="1">_FV(A3251,"Change")</f>
        <v>1.3460000000000001</v>
      </c>
      <c r="H3251" s="23" cm="1">
        <f t="array" aca="1" ref="H3251" ca="1">_FV(A3251,"Open")</f>
        <v>90.14</v>
      </c>
      <c r="I3251" s="23" cm="1">
        <f t="array" aca="1" ref="I3251" ca="1">_FV(A3251,"Low")</f>
        <v>90.14</v>
      </c>
      <c r="J3251" s="23" cm="1">
        <f t="array" aca="1" ref="J3251" ca="1">_FV(A3251,"High")</f>
        <v>91.042100000000005</v>
      </c>
      <c r="K3251" s="23" cm="1">
        <f t="array" aca="1" ref="K3251" ca="1">_FV(A3251,"Previous close",TRUE)</f>
        <v>89.444000000000003</v>
      </c>
      <c r="L3251" s="26"/>
      <c r="M3251" s="23" cm="1">
        <f t="array" aca="1" ref="M3251" ca="1">_FV(A3251,"52 week low",TRUE)</f>
        <v>64.06</v>
      </c>
      <c r="N3251" s="23" cm="1">
        <f t="array" aca="1" ref="N3251" ca="1">_FV(A3251,"52 week high",TRUE)</f>
        <v>91.042100000000005</v>
      </c>
      <c r="O3251" s="8" cm="1">
        <f t="array" aca="1" ref="O3251" ca="1">_FV(A3251,"Volume")</f>
        <v>54741</v>
      </c>
      <c r="P3251" s="7" cm="1">
        <f t="array" aca="1" ref="P3251" ca="1">_FV(A3251,"Volume average",TRUE)</f>
        <v>84149</v>
      </c>
      <c r="Q3251" t="s">
        <v>490</v>
      </c>
      <c r="S3251" t="s">
        <v>2067</v>
      </c>
      <c r="T3251" s="25" cm="1">
        <f t="array" aca="1" ref="T3251" ca="1">_FV(A3251,"Expense ratio",TRUE)</f>
        <v>1.8E-3</v>
      </c>
      <c r="U3251" s="24" cm="1">
        <f t="array" aca="1" ref="U3251" ca="1">_FV(A3251,"Market cap",TRUE)</f>
        <v>584677902.16999996</v>
      </c>
      <c r="V3251" s="4">
        <v>584677888</v>
      </c>
      <c r="W3251" s="4">
        <v>584677888</v>
      </c>
      <c r="Y3251" t="s">
        <v>8670</v>
      </c>
      <c r="Z3251" s="5">
        <v>89.288600000000002</v>
      </c>
      <c r="AA3251" s="5">
        <v>36.746814999999998</v>
      </c>
      <c r="AB3251" s="5">
        <v>4.8999999999999998E-3</v>
      </c>
      <c r="AC3251" s="4">
        <v>72987</v>
      </c>
      <c r="AE3251" s="5">
        <v>5.1711800269266028</v>
      </c>
      <c r="AF3251" s="5">
        <v>25.968672464854301</v>
      </c>
      <c r="AI3251" s="4">
        <v>72987</v>
      </c>
      <c r="AJ3251" s="5">
        <v>6514089.75</v>
      </c>
      <c r="AL3251" s="5">
        <v>90.194999999999993</v>
      </c>
      <c r="AM3251" s="5">
        <v>64.06</v>
      </c>
      <c r="AN3251" t="s">
        <v>90</v>
      </c>
      <c r="AO3251" t="str" cm="1">
        <f t="array" aca="1" ref="AO3251" ca="1">_FV(A3251,"Currency")</f>
        <v>USD</v>
      </c>
      <c r="AP3251" t="str" cm="1">
        <f t="array" aca="1" ref="AP3251" ca="1">_FV(A3251,"Exchange")</f>
        <v>CBOE BZX Exchange</v>
      </c>
      <c r="AQ3251" s="6" t="str" cm="1">
        <f t="array" aca="1" ref="AQ3251" ca="1">_FV(A3251,"Exchange abbreviation",TRUE)</f>
        <v>BATS</v>
      </c>
      <c r="AR3251" t="str" cm="1">
        <f t="array" aca="1" ref="AR3251" ca="1">_FV(A3251,"Instrument type",TRUE)</f>
        <v>ETF</v>
      </c>
    </row>
    <row r="3252" spans="1:44" ht="18.75" customHeight="1" x14ac:dyDescent="0.25">
      <c r="A3252" t="e" vm="3264">
        <v>#VALUE!</v>
      </c>
      <c r="B3252" t="s">
        <v>8671</v>
      </c>
      <c r="C3252" t="s">
        <v>8672</v>
      </c>
      <c r="D3252" s="31" cm="1">
        <f t="array" aca="1" ref="D3252" ca="1">_FV(A3252,"Last trade time",TRUE)</f>
        <v>45824.84031160859</v>
      </c>
      <c r="E3252" s="23" cm="1">
        <f t="array" aca="1" ref="E3252" ca="1">_FV(A3252,"Price")</f>
        <v>44.74</v>
      </c>
      <c r="F3252" s="27" cm="1">
        <f t="array" aca="1" ref="F3252" ca="1">_FV(A3252,"Change (%)",TRUE)</f>
        <v>-6.7009999999999997E-4</v>
      </c>
      <c r="G3252" s="26" cm="1">
        <f t="array" aca="1" ref="G3252" ca="1">_FV(A3252,"Change")</f>
        <v>-0.03</v>
      </c>
      <c r="H3252" s="23" cm="1">
        <f t="array" aca="1" ref="H3252" ca="1">_FV(A3252,"Open")</f>
        <v>44.78</v>
      </c>
      <c r="I3252" s="23" cm="1">
        <f t="array" aca="1" ref="I3252" ca="1">_FV(A3252,"Low")</f>
        <v>44.725000000000001</v>
      </c>
      <c r="J3252" s="23" cm="1">
        <f t="array" aca="1" ref="J3252" ca="1">_FV(A3252,"High")</f>
        <v>44.87</v>
      </c>
      <c r="K3252" s="23" cm="1">
        <f t="array" aca="1" ref="K3252" ca="1">_FV(A3252,"Previous close",TRUE)</f>
        <v>44.77</v>
      </c>
      <c r="L3252" s="26"/>
      <c r="M3252" s="23" cm="1">
        <f t="array" aca="1" ref="M3252" ca="1">_FV(A3252,"52 week low",TRUE)</f>
        <v>43.120600000000003</v>
      </c>
      <c r="N3252" s="23" cm="1">
        <f t="array" aca="1" ref="N3252" ca="1">_FV(A3252,"52 week high",TRUE)</f>
        <v>46.76</v>
      </c>
      <c r="O3252" s="8" cm="1">
        <f t="array" aca="1" ref="O3252" ca="1">_FV(A3252,"Volume")</f>
        <v>71775</v>
      </c>
      <c r="P3252" s="7" cm="1">
        <f t="array" aca="1" ref="P3252" ca="1">_FV(A3252,"Volume average",TRUE)</f>
        <v>155004</v>
      </c>
      <c r="Q3252" t="s">
        <v>4104</v>
      </c>
      <c r="R3252" t="s">
        <v>8673</v>
      </c>
      <c r="S3252" t="s">
        <v>2067</v>
      </c>
      <c r="T3252" s="25" cm="1">
        <f t="array" aca="1" ref="T3252" ca="1">_FV(A3252,"Expense ratio",TRUE)</f>
        <v>1.8E-3</v>
      </c>
      <c r="U3252" s="24" cm="1">
        <f t="array" aca="1" ref="U3252" ca="1">_FV(A3252,"Market cap",TRUE)</f>
        <v>1110791685.47</v>
      </c>
      <c r="V3252" s="4">
        <v>1110791680</v>
      </c>
      <c r="W3252" s="4">
        <v>1110791680</v>
      </c>
      <c r="Y3252" t="s">
        <v>7246</v>
      </c>
      <c r="Z3252" s="5">
        <v>44.424340000000001</v>
      </c>
      <c r="AA3252" s="20"/>
      <c r="AB3252" s="5">
        <v>5.0900000000000001E-2</v>
      </c>
      <c r="AC3252" s="4">
        <v>144296</v>
      </c>
      <c r="AE3252" s="5">
        <v>2.5309513709151692</v>
      </c>
      <c r="AF3252" s="5">
        <v>5.2677980111189182</v>
      </c>
      <c r="AI3252" s="4">
        <v>144296</v>
      </c>
      <c r="AJ3252" s="5">
        <v>6416843.1200000001</v>
      </c>
      <c r="AL3252" s="5">
        <v>46.76</v>
      </c>
      <c r="AM3252" s="5">
        <v>43.121000000000002</v>
      </c>
      <c r="AN3252" t="s">
        <v>90</v>
      </c>
      <c r="AO3252" t="str" cm="1">
        <f t="array" aca="1" ref="AO3252" ca="1">_FV(A3252,"Currency")</f>
        <v>USD</v>
      </c>
      <c r="AP3252" t="str" cm="1">
        <f t="array" aca="1" ref="AP3252" ca="1">_FV(A3252,"Exchange")</f>
        <v>CBOE BZX Exchange</v>
      </c>
      <c r="AQ3252" s="6" t="str" cm="1">
        <f t="array" aca="1" ref="AQ3252" ca="1">_FV(A3252,"Exchange abbreviation",TRUE)</f>
        <v>BATS</v>
      </c>
      <c r="AR3252" t="str" cm="1">
        <f t="array" aca="1" ref="AR3252" ca="1">_FV(A3252,"Instrument type",TRUE)</f>
        <v>ETF</v>
      </c>
    </row>
    <row r="3253" spans="1:44" ht="18.75" customHeight="1" x14ac:dyDescent="0.25">
      <c r="A3253" t="e" vm="3265">
        <v>#VALUE!</v>
      </c>
      <c r="B3253" t="s">
        <v>8674</v>
      </c>
      <c r="C3253" t="s">
        <v>8675</v>
      </c>
      <c r="D3253" s="31" cm="1">
        <f t="array" aca="1" ref="D3253" ca="1">_FV(A3253,"Last trade time",TRUE)</f>
        <v>45824.843750265623</v>
      </c>
      <c r="E3253" s="23" cm="1">
        <f t="array" aca="1" ref="E3253" ca="1">_FV(A3253,"Price")</f>
        <v>22.87</v>
      </c>
      <c r="F3253" s="27" cm="1">
        <f t="array" aca="1" ref="F3253" ca="1">_FV(A3253,"Change (%)",TRUE)</f>
        <v>-8.7370000000000004E-4</v>
      </c>
      <c r="G3253" s="26" cm="1">
        <f t="array" aca="1" ref="G3253" ca="1">_FV(A3253,"Change")</f>
        <v>-0.02</v>
      </c>
      <c r="H3253" s="23" cm="1">
        <f t="array" aca="1" ref="H3253" ca="1">_FV(A3253,"Open")</f>
        <v>22.89</v>
      </c>
      <c r="I3253" s="23" cm="1">
        <f t="array" aca="1" ref="I3253" ca="1">_FV(A3253,"Low")</f>
        <v>22.86</v>
      </c>
      <c r="J3253" s="23" cm="1">
        <f t="array" aca="1" ref="J3253" ca="1">_FV(A3253,"High")</f>
        <v>22.95</v>
      </c>
      <c r="K3253" s="23" cm="1">
        <f t="array" aca="1" ref="K3253" ca="1">_FV(A3253,"Previous close",TRUE)</f>
        <v>22.89</v>
      </c>
      <c r="L3253" s="26"/>
      <c r="M3253" s="23" cm="1">
        <f t="array" aca="1" ref="M3253" ca="1">_FV(A3253,"52 week low",TRUE)</f>
        <v>22.15</v>
      </c>
      <c r="N3253" s="23" cm="1">
        <f t="array" aca="1" ref="N3253" ca="1">_FV(A3253,"52 week high",TRUE)</f>
        <v>23.97</v>
      </c>
      <c r="O3253" s="8" cm="1">
        <f t="array" aca="1" ref="O3253" ca="1">_FV(A3253,"Volume")</f>
        <v>115287</v>
      </c>
      <c r="P3253" s="7" cm="1">
        <f t="array" aca="1" ref="P3253" ca="1">_FV(A3253,"Volume average",TRUE)</f>
        <v>289758</v>
      </c>
      <c r="Q3253" t="s">
        <v>4104</v>
      </c>
      <c r="R3253" t="s">
        <v>8676</v>
      </c>
      <c r="S3253" t="s">
        <v>2067</v>
      </c>
      <c r="T3253" s="25" cm="1">
        <f t="array" aca="1" ref="T3253" ca="1">_FV(A3253,"Expense ratio",TRUE)</f>
        <v>1.8E-3</v>
      </c>
      <c r="U3253" s="24" cm="1">
        <f t="array" aca="1" ref="U3253" ca="1">_FV(A3253,"Market cap",TRUE)</f>
        <v>1144356996.4000001</v>
      </c>
      <c r="V3253" s="4">
        <v>1144356992</v>
      </c>
      <c r="W3253" s="4">
        <v>1144356992</v>
      </c>
      <c r="Y3253" t="s">
        <v>7246</v>
      </c>
      <c r="Z3253" s="5">
        <v>22.728840000000002</v>
      </c>
      <c r="AA3253" s="20"/>
      <c r="AB3253" s="5">
        <v>4.3899998000000003E-2</v>
      </c>
      <c r="AC3253" s="4">
        <v>262360</v>
      </c>
      <c r="AE3253" s="5">
        <v>2.214499881784926</v>
      </c>
      <c r="AF3253" s="5">
        <v>4.2246420684488806</v>
      </c>
      <c r="AI3253" s="4">
        <v>262360</v>
      </c>
      <c r="AJ3253" s="4">
        <v>5968690</v>
      </c>
      <c r="AL3253" s="5">
        <v>23.97</v>
      </c>
      <c r="AM3253" s="5">
        <v>22.15</v>
      </c>
      <c r="AN3253" t="s">
        <v>90</v>
      </c>
      <c r="AO3253" t="str" cm="1">
        <f t="array" aca="1" ref="AO3253" ca="1">_FV(A3253,"Currency")</f>
        <v>USD</v>
      </c>
      <c r="AP3253" t="str" cm="1">
        <f t="array" aca="1" ref="AP3253" ca="1">_FV(A3253,"Exchange")</f>
        <v>Nasdaq Stock Market</v>
      </c>
      <c r="AQ3253" s="6" t="str" cm="1">
        <f t="array" aca="1" ref="AQ3253" ca="1">_FV(A3253,"Exchange abbreviation",TRUE)</f>
        <v>XNAS</v>
      </c>
      <c r="AR3253" t="str" cm="1">
        <f t="array" aca="1" ref="AR3253" ca="1">_FV(A3253,"Instrument type",TRUE)</f>
        <v>ETF</v>
      </c>
    </row>
    <row r="3254" spans="1:44" ht="18.75" customHeight="1" x14ac:dyDescent="0.25">
      <c r="A3254" t="e" vm="3266">
        <v>#VALUE!</v>
      </c>
      <c r="B3254" t="s">
        <v>8677</v>
      </c>
      <c r="C3254" t="s">
        <v>8678</v>
      </c>
      <c r="D3254" s="31" cm="1">
        <f t="array" aca="1" ref="D3254" ca="1">_FV(A3254,"Last trade time",TRUE)</f>
        <v>45824.840277812502</v>
      </c>
      <c r="E3254" s="23" cm="1">
        <f t="array" aca="1" ref="E3254" ca="1">_FV(A3254,"Price")</f>
        <v>30.523499999999999</v>
      </c>
      <c r="F3254" s="27" cm="1">
        <f t="array" aca="1" ref="F3254" ca="1">_FV(A3254,"Change (%)",TRUE)</f>
        <v>5.548E-3</v>
      </c>
      <c r="G3254" s="26" cm="1">
        <f t="array" aca="1" ref="G3254" ca="1">_FV(A3254,"Change")</f>
        <v>0.16839999999999999</v>
      </c>
      <c r="H3254" s="23" cm="1">
        <f t="array" aca="1" ref="H3254" ca="1">_FV(A3254,"Open")</f>
        <v>30.55</v>
      </c>
      <c r="I3254" s="23" cm="1">
        <f t="array" aca="1" ref="I3254" ca="1">_FV(A3254,"Low")</f>
        <v>30.454599999999999</v>
      </c>
      <c r="J3254" s="23" cm="1">
        <f t="array" aca="1" ref="J3254" ca="1">_FV(A3254,"High")</f>
        <v>30.645</v>
      </c>
      <c r="K3254" s="23" cm="1">
        <f t="array" aca="1" ref="K3254" ca="1">_FV(A3254,"Previous close",TRUE)</f>
        <v>30.3551</v>
      </c>
      <c r="L3254" s="26"/>
      <c r="M3254" s="23" cm="1">
        <f t="array" aca="1" ref="M3254" ca="1">_FV(A3254,"52 week low",TRUE)</f>
        <v>26.51</v>
      </c>
      <c r="N3254" s="23" cm="1">
        <f t="array" aca="1" ref="N3254" ca="1">_FV(A3254,"52 week high",TRUE)</f>
        <v>32.07</v>
      </c>
      <c r="O3254" s="8" cm="1">
        <f t="array" aca="1" ref="O3254" ca="1">_FV(A3254,"Volume")</f>
        <v>1897</v>
      </c>
      <c r="P3254" s="7" cm="1">
        <f t="array" aca="1" ref="P3254" ca="1">_FV(A3254,"Volume average",TRUE)</f>
        <v>14854</v>
      </c>
      <c r="Q3254" t="s">
        <v>1641</v>
      </c>
      <c r="R3254" t="s">
        <v>155</v>
      </c>
      <c r="S3254" t="s">
        <v>5505</v>
      </c>
      <c r="T3254" s="25" cm="1">
        <f t="array" aca="1" ref="T3254" ca="1">_FV(A3254,"Expense ratio",TRUE)</f>
        <v>1.8E-3</v>
      </c>
      <c r="U3254" s="24" cm="1">
        <f t="array" aca="1" ref="U3254" ca="1">_FV(A3254,"Market cap",TRUE)</f>
        <v>60523517.350000001</v>
      </c>
      <c r="V3254" s="4">
        <v>60523516</v>
      </c>
      <c r="W3254" s="4">
        <v>60523516</v>
      </c>
      <c r="Y3254" t="s">
        <v>7363</v>
      </c>
      <c r="Z3254" s="5">
        <v>30.282399999999999</v>
      </c>
      <c r="AA3254" s="5">
        <v>16.553571999999999</v>
      </c>
      <c r="AB3254" s="5">
        <v>2.3099999999999999E-2</v>
      </c>
      <c r="AC3254" s="4">
        <v>10865</v>
      </c>
      <c r="AE3254" s="5">
        <v>3.5220800371418499</v>
      </c>
      <c r="AF3254" s="5">
        <v>9.5401570856880511</v>
      </c>
      <c r="AI3254" s="4">
        <v>10865</v>
      </c>
      <c r="AJ3254" s="5">
        <v>329206.24050000001</v>
      </c>
      <c r="AL3254" s="5">
        <v>32.07</v>
      </c>
      <c r="AM3254" s="5">
        <v>26.51</v>
      </c>
      <c r="AN3254" t="s">
        <v>47</v>
      </c>
      <c r="AO3254" t="str" cm="1">
        <f t="array" aca="1" ref="AO3254" ca="1">_FV(A3254,"Currency")</f>
        <v>USD</v>
      </c>
      <c r="AP3254" t="str" cm="1">
        <f t="array" aca="1" ref="AP3254" ca="1">_FV(A3254,"Exchange")</f>
        <v>New York Stock Exchange</v>
      </c>
      <c r="AQ3254" s="6" t="str" cm="1">
        <f t="array" aca="1" ref="AQ3254" ca="1">_FV(A3254,"Exchange abbreviation",TRUE)</f>
        <v>XNYS</v>
      </c>
      <c r="AR3254" t="str" cm="1">
        <f t="array" aca="1" ref="AR3254" ca="1">_FV(A3254,"Instrument type",TRUE)</f>
        <v>ETF</v>
      </c>
    </row>
    <row r="3255" spans="1:44" ht="18.75" customHeight="1" x14ac:dyDescent="0.25">
      <c r="A3255" t="e" vm="3267">
        <v>#VALUE!</v>
      </c>
      <c r="B3255" t="s">
        <v>8679</v>
      </c>
      <c r="C3255" t="s">
        <v>8680</v>
      </c>
      <c r="D3255" s="31" cm="1">
        <f t="array" aca="1" ref="D3255" ca="1">_FV(A3255,"Last trade time",TRUE)</f>
        <v>45824.840277789066</v>
      </c>
      <c r="E3255" s="23" cm="1">
        <f t="array" aca="1" ref="E3255" ca="1">_FV(A3255,"Price")</f>
        <v>121.42</v>
      </c>
      <c r="F3255" s="27" cm="1">
        <f t="array" aca="1" ref="F3255" ca="1">_FV(A3255,"Change (%)",TRUE)</f>
        <v>1.1724000000000002E-2</v>
      </c>
      <c r="G3255" s="26" cm="1">
        <f t="array" aca="1" ref="G3255" ca="1">_FV(A3255,"Change")</f>
        <v>1.407</v>
      </c>
      <c r="H3255" s="23" cm="1">
        <f t="array" aca="1" ref="H3255" ca="1">_FV(A3255,"Open")</f>
        <v>121.13</v>
      </c>
      <c r="I3255" s="23" cm="1">
        <f t="array" aca="1" ref="I3255" ca="1">_FV(A3255,"Low")</f>
        <v>120.7801</v>
      </c>
      <c r="J3255" s="23" cm="1">
        <f t="array" aca="1" ref="J3255" ca="1">_FV(A3255,"High")</f>
        <v>121.98690000000001</v>
      </c>
      <c r="K3255" s="23" cm="1">
        <f t="array" aca="1" ref="K3255" ca="1">_FV(A3255,"Previous close",TRUE)</f>
        <v>120.01300000000001</v>
      </c>
      <c r="L3255" s="26"/>
      <c r="M3255" s="23" cm="1">
        <f t="array" aca="1" ref="M3255" ca="1">_FV(A3255,"52 week low",TRUE)</f>
        <v>102.24</v>
      </c>
      <c r="N3255" s="23" cm="1">
        <f t="array" aca="1" ref="N3255" ca="1">_FV(A3255,"52 week high",TRUE)</f>
        <v>136.41999999999999</v>
      </c>
      <c r="O3255" s="8" cm="1">
        <f t="array" aca="1" ref="O3255" ca="1">_FV(A3255,"Volume")</f>
        <v>138603</v>
      </c>
      <c r="P3255" s="7" cm="1">
        <f t="array" aca="1" ref="P3255" ca="1">_FV(A3255,"Volume average",TRUE)</f>
        <v>190367</v>
      </c>
      <c r="Q3255" t="s">
        <v>383</v>
      </c>
      <c r="R3255" t="s">
        <v>155</v>
      </c>
      <c r="S3255" t="s">
        <v>2067</v>
      </c>
      <c r="T3255" s="25" cm="1">
        <f t="array" aca="1" ref="T3255" ca="1">_FV(A3255,"Expense ratio",TRUE)</f>
        <v>1.8E-3</v>
      </c>
      <c r="U3255" s="24" cm="1">
        <f t="array" aca="1" ref="U3255" ca="1">_FV(A3255,"Market cap",TRUE)</f>
        <v>7498743632.4399996</v>
      </c>
      <c r="V3255" s="4">
        <v>7498743808</v>
      </c>
      <c r="W3255" s="4">
        <v>7498743808</v>
      </c>
      <c r="Y3255" t="s">
        <v>8681</v>
      </c>
      <c r="Z3255" s="5">
        <v>121.18343</v>
      </c>
      <c r="AA3255" s="5">
        <v>17.222688999999999</v>
      </c>
      <c r="AB3255" s="5">
        <v>1.9599999999999999E-2</v>
      </c>
      <c r="AC3255" s="4">
        <v>278274</v>
      </c>
      <c r="AE3255" s="5">
        <v>-1.536288976973976</v>
      </c>
      <c r="AF3255" s="5">
        <v>7.8901954488903137</v>
      </c>
      <c r="AH3255" s="17">
        <v>39950000</v>
      </c>
      <c r="AI3255" s="4">
        <v>278274</v>
      </c>
      <c r="AJ3255" s="5">
        <v>33704546.880000003</v>
      </c>
      <c r="AL3255" s="5">
        <v>136.41999999999999</v>
      </c>
      <c r="AM3255" s="5">
        <v>102.24</v>
      </c>
      <c r="AN3255" t="s">
        <v>82</v>
      </c>
      <c r="AO3255" t="str" cm="1">
        <f t="array" aca="1" ref="AO3255" ca="1">_FV(A3255,"Currency")</f>
        <v>USD</v>
      </c>
      <c r="AP3255" t="str" cm="1">
        <f t="array" aca="1" ref="AP3255" ca="1">_FV(A3255,"Exchange")</f>
        <v>NYSE Arca</v>
      </c>
      <c r="AQ3255" s="6" t="str" cm="1">
        <f t="array" aca="1" ref="AQ3255" ca="1">_FV(A3255,"Exchange abbreviation",TRUE)</f>
        <v>ARCX</v>
      </c>
      <c r="AR3255" t="str" cm="1">
        <f t="array" aca="1" ref="AR3255" ca="1">_FV(A3255,"Instrument type",TRUE)</f>
        <v>ETF</v>
      </c>
    </row>
    <row r="3256" spans="1:44" ht="18.75" customHeight="1" x14ac:dyDescent="0.25">
      <c r="A3256" t="e" vm="3268">
        <v>#VALUE!</v>
      </c>
      <c r="B3256" t="s">
        <v>8682</v>
      </c>
      <c r="C3256" t="s">
        <v>8683</v>
      </c>
      <c r="D3256" s="31" cm="1">
        <f t="array" aca="1" ref="D3256" ca="1">_FV(A3256,"Last trade time",TRUE)</f>
        <v>45824.843750207816</v>
      </c>
      <c r="E3256" s="23" cm="1">
        <f t="array" aca="1" ref="E3256" ca="1">_FV(A3256,"Price")</f>
        <v>23.725000000000001</v>
      </c>
      <c r="F3256" s="27" cm="1">
        <f t="array" aca="1" ref="F3256" ca="1">_FV(A3256,"Change (%)",TRUE)</f>
        <v>3.1709999999999998E-3</v>
      </c>
      <c r="G3256" s="26" cm="1">
        <f t="array" aca="1" ref="G3256" ca="1">_FV(A3256,"Change")</f>
        <v>7.4999999999999997E-2</v>
      </c>
      <c r="H3256" s="23" cm="1">
        <f t="array" aca="1" ref="H3256" ca="1">_FV(A3256,"Open")</f>
        <v>23.66</v>
      </c>
      <c r="I3256" s="23" cm="1">
        <f t="array" aca="1" ref="I3256" ca="1">_FV(A3256,"Low")</f>
        <v>23.65</v>
      </c>
      <c r="J3256" s="23" cm="1">
        <f t="array" aca="1" ref="J3256" ca="1">_FV(A3256,"High")</f>
        <v>23.76</v>
      </c>
      <c r="K3256" s="23" cm="1">
        <f t="array" aca="1" ref="K3256" ca="1">_FV(A3256,"Previous close",TRUE)</f>
        <v>23.65</v>
      </c>
      <c r="L3256" s="26"/>
      <c r="M3256" s="23" cm="1">
        <f t="array" aca="1" ref="M3256" ca="1">_FV(A3256,"52 week low",TRUE)</f>
        <v>22.61</v>
      </c>
      <c r="N3256" s="23" cm="1">
        <f t="array" aca="1" ref="N3256" ca="1">_FV(A3256,"52 week high",TRUE)</f>
        <v>25.234999999999999</v>
      </c>
      <c r="O3256" s="8" cm="1">
        <f t="array" aca="1" ref="O3256" ca="1">_FV(A3256,"Volume")</f>
        <v>247022</v>
      </c>
      <c r="P3256" s="7" cm="1">
        <f t="array" aca="1" ref="P3256" ca="1">_FV(A3256,"Volume average",TRUE)</f>
        <v>13510</v>
      </c>
      <c r="Q3256" t="s">
        <v>8279</v>
      </c>
      <c r="S3256" t="s">
        <v>277</v>
      </c>
      <c r="T3256" s="25" cm="1">
        <f t="array" aca="1" ref="T3256" ca="1">_FV(A3256,"Expense ratio",TRUE)</f>
        <v>1.8E-3</v>
      </c>
      <c r="U3256" s="24" cm="1">
        <f t="array" aca="1" ref="U3256" ca="1">_FV(A3256,"Market cap",TRUE)</f>
        <v>25928839.59</v>
      </c>
      <c r="V3256" s="4">
        <v>25957078</v>
      </c>
      <c r="W3256" s="4">
        <v>25957078</v>
      </c>
      <c r="X3256" t="s">
        <v>8684</v>
      </c>
      <c r="Y3256" t="s">
        <v>1365</v>
      </c>
      <c r="Z3256" s="5">
        <v>23.53</v>
      </c>
      <c r="AA3256" s="20"/>
      <c r="AC3256" s="4">
        <v>11704</v>
      </c>
      <c r="AE3256" s="5">
        <v>-2.7455302835509232</v>
      </c>
      <c r="AI3256" s="4">
        <v>11704</v>
      </c>
      <c r="AJ3256" s="5">
        <v>275921.8</v>
      </c>
      <c r="AL3256" s="5">
        <v>25.234999999999999</v>
      </c>
      <c r="AM3256" s="5">
        <v>22.61</v>
      </c>
      <c r="AN3256" t="s">
        <v>47</v>
      </c>
      <c r="AO3256" t="str" cm="1">
        <f t="array" aca="1" ref="AO3256" ca="1">_FV(A3256,"Currency")</f>
        <v>USD</v>
      </c>
      <c r="AP3256" t="str" cm="1">
        <f t="array" aca="1" ref="AP3256" ca="1">_FV(A3256,"Exchange")</f>
        <v>Nasdaq Stock Market</v>
      </c>
      <c r="AQ3256" s="6" t="str" cm="1">
        <f t="array" aca="1" ref="AQ3256" ca="1">_FV(A3256,"Exchange abbreviation",TRUE)</f>
        <v>XNAS</v>
      </c>
      <c r="AR3256" t="str" cm="1">
        <f t="array" aca="1" ref="AR3256" ca="1">_FV(A3256,"Instrument type",TRUE)</f>
        <v>ETF</v>
      </c>
    </row>
    <row r="3257" spans="1:44" ht="18.75" customHeight="1" x14ac:dyDescent="0.25">
      <c r="A3257" t="e" vm="3269">
        <v>#VALUE!</v>
      </c>
      <c r="B3257" t="s">
        <v>8685</v>
      </c>
      <c r="C3257" t="s">
        <v>8686</v>
      </c>
      <c r="D3257" s="31" cm="1">
        <f t="array" aca="1" ref="D3257" ca="1">_FV(A3257,"Last trade time",TRUE)</f>
        <v>45824.901963599215</v>
      </c>
      <c r="E3257" s="23" cm="1">
        <f t="array" aca="1" ref="E3257" ca="1">_FV(A3257,"Price")</f>
        <v>106.27</v>
      </c>
      <c r="F3257" s="27" cm="1">
        <f t="array" aca="1" ref="F3257" ca="1">_FV(A3257,"Change (%)",TRUE)</f>
        <v>1.2269E-2</v>
      </c>
      <c r="G3257" s="26" cm="1">
        <f t="array" aca="1" ref="G3257" ca="1">_FV(A3257,"Change")</f>
        <v>1.288</v>
      </c>
      <c r="H3257" s="23" cm="1">
        <f t="array" aca="1" ref="H3257" ca="1">_FV(A3257,"Open")</f>
        <v>105.69</v>
      </c>
      <c r="I3257" s="23" cm="1">
        <f t="array" aca="1" ref="I3257" ca="1">_FV(A3257,"Low")</f>
        <v>105.69</v>
      </c>
      <c r="J3257" s="23" cm="1">
        <f t="array" aca="1" ref="J3257" ca="1">_FV(A3257,"High")</f>
        <v>106.68</v>
      </c>
      <c r="K3257" s="23" cm="1">
        <f t="array" aca="1" ref="K3257" ca="1">_FV(A3257,"Previous close",TRUE)</f>
        <v>104.982</v>
      </c>
      <c r="L3257" s="26"/>
      <c r="M3257" s="23" cm="1">
        <f t="array" aca="1" ref="M3257" ca="1">_FV(A3257,"52 week low",TRUE)</f>
        <v>79.31</v>
      </c>
      <c r="N3257" s="23" cm="1">
        <f t="array" aca="1" ref="N3257" ca="1">_FV(A3257,"52 week high",TRUE)</f>
        <v>107.1401</v>
      </c>
      <c r="O3257" s="8" cm="1">
        <f t="array" aca="1" ref="O3257" ca="1">_FV(A3257,"Volume")</f>
        <v>1151112</v>
      </c>
      <c r="P3257" s="7" cm="1">
        <f t="array" aca="1" ref="P3257" ca="1">_FV(A3257,"Volume average",TRUE)</f>
        <v>2696958</v>
      </c>
      <c r="Q3257" t="s">
        <v>449</v>
      </c>
      <c r="T3257" s="25" cm="1">
        <f t="array" aca="1" ref="T3257" ca="1">_FV(A3257,"Expense ratio",TRUE)</f>
        <v>1.8E-3</v>
      </c>
      <c r="U3257" s="24" cm="1">
        <f t="array" aca="1" ref="U3257" ca="1">_FV(A3257,"Market cap",TRUE)</f>
        <v>56549887632.589996</v>
      </c>
      <c r="V3257" s="16"/>
      <c r="W3257" s="16"/>
      <c r="Z3257" s="18"/>
      <c r="AB3257" s="20"/>
      <c r="AC3257" s="21">
        <v>2653579</v>
      </c>
      <c r="AE3257" s="18"/>
      <c r="AF3257" s="20"/>
      <c r="AI3257" s="21"/>
      <c r="AJ3257" s="18"/>
      <c r="AL3257" s="18"/>
      <c r="AM3257" s="18"/>
      <c r="AN3257" t="s">
        <v>73</v>
      </c>
      <c r="AO3257" t="str" cm="1">
        <f t="array" aca="1" ref="AO3257" ca="1">_FV(A3257,"Currency")</f>
        <v>USD</v>
      </c>
      <c r="AP3257" t="str" cm="1">
        <f t="array" aca="1" ref="AP3257" ca="1">_FV(A3257,"Exchange")</f>
        <v>NYSE Arca</v>
      </c>
      <c r="AQ3257" s="6" t="str" cm="1">
        <f t="array" aca="1" ref="AQ3257" ca="1">_FV(A3257,"Exchange abbreviation",TRUE)</f>
        <v>ARCX</v>
      </c>
      <c r="AR3257" t="str" cm="1">
        <f t="array" aca="1" ref="AR3257" ca="1">_FV(A3257,"Instrument type",TRUE)</f>
        <v>ETF</v>
      </c>
    </row>
    <row r="3258" spans="1:44" ht="18.75" customHeight="1" x14ac:dyDescent="0.25">
      <c r="A3258" t="e" vm="3270">
        <v>#VALUE!</v>
      </c>
      <c r="B3258" t="s">
        <v>8687</v>
      </c>
      <c r="C3258" t="s">
        <v>8688</v>
      </c>
      <c r="D3258" s="31" cm="1">
        <f t="array" aca="1" ref="D3258" ca="1">_FV(A3258,"Last trade time",TRUE)</f>
        <v>45824.840277789066</v>
      </c>
      <c r="E3258" s="23" cm="1">
        <f t="array" aca="1" ref="E3258" ca="1">_FV(A3258,"Price")</f>
        <v>44.531100000000002</v>
      </c>
      <c r="F3258" s="27" cm="1">
        <f t="array" aca="1" ref="F3258" ca="1">_FV(A3258,"Change (%)",TRUE)</f>
        <v>1.2413E-2</v>
      </c>
      <c r="G3258" s="26" cm="1">
        <f t="array" aca="1" ref="G3258" ca="1">_FV(A3258,"Change")</f>
        <v>0.54600000000000004</v>
      </c>
      <c r="H3258" s="23" cm="1">
        <f t="array" aca="1" ref="H3258" ca="1">_FV(A3258,"Open")</f>
        <v>44.33</v>
      </c>
      <c r="I3258" s="23" cm="1">
        <f t="array" aca="1" ref="I3258" ca="1">_FV(A3258,"Low")</f>
        <v>44.33</v>
      </c>
      <c r="J3258" s="23" cm="1">
        <f t="array" aca="1" ref="J3258" ca="1">_FV(A3258,"High")</f>
        <v>44.69</v>
      </c>
      <c r="K3258" s="23" cm="1">
        <f t="array" aca="1" ref="K3258" ca="1">_FV(A3258,"Previous close",TRUE)</f>
        <v>43.985100000000003</v>
      </c>
      <c r="L3258" s="26"/>
      <c r="M3258" s="23" cm="1">
        <f t="array" aca="1" ref="M3258" ca="1">_FV(A3258,"52 week low",TRUE)</f>
        <v>34.32</v>
      </c>
      <c r="N3258" s="23" cm="1">
        <f t="array" aca="1" ref="N3258" ca="1">_FV(A3258,"52 week high",TRUE)</f>
        <v>45.38</v>
      </c>
      <c r="O3258" s="8" cm="1">
        <f t="array" aca="1" ref="O3258" ca="1">_FV(A3258,"Volume")</f>
        <v>21166</v>
      </c>
      <c r="P3258" s="7" cm="1">
        <f t="array" aca="1" ref="P3258" ca="1">_FV(A3258,"Volume average",TRUE)</f>
        <v>13220</v>
      </c>
      <c r="Q3258" t="s">
        <v>698</v>
      </c>
      <c r="S3258" t="s">
        <v>5505</v>
      </c>
      <c r="T3258" s="25" cm="1">
        <f t="array" aca="1" ref="T3258" ca="1">_FV(A3258,"Expense ratio",TRUE)</f>
        <v>1.8E-3</v>
      </c>
      <c r="U3258" s="24" cm="1">
        <f t="array" aca="1" ref="U3258" ca="1">_FV(A3258,"Market cap",TRUE)</f>
        <v>121104684.3</v>
      </c>
      <c r="V3258" s="4">
        <v>121104688</v>
      </c>
      <c r="W3258" s="4">
        <v>121104688</v>
      </c>
      <c r="Y3258" t="s">
        <v>7363</v>
      </c>
      <c r="Z3258" s="5">
        <v>44.372300000000003</v>
      </c>
      <c r="AA3258" s="5">
        <v>30.086815000000001</v>
      </c>
      <c r="AB3258" s="19">
        <v>5.4999999999999997E-3</v>
      </c>
      <c r="AC3258" s="4">
        <v>15987</v>
      </c>
      <c r="AE3258" s="5">
        <v>2.6616733701507971</v>
      </c>
      <c r="AF3258" s="19">
        <v>15.329568928590319</v>
      </c>
      <c r="AI3258" s="4">
        <v>15987</v>
      </c>
      <c r="AJ3258" s="5">
        <v>710211.28410000005</v>
      </c>
      <c r="AL3258" s="5">
        <v>45.38</v>
      </c>
      <c r="AM3258" s="5">
        <v>34.32</v>
      </c>
      <c r="AN3258" t="s">
        <v>47</v>
      </c>
      <c r="AO3258" t="str" cm="1">
        <f t="array" aca="1" ref="AO3258" ca="1">_FV(A3258,"Currency")</f>
        <v>USD</v>
      </c>
      <c r="AP3258" t="str" cm="1">
        <f t="array" aca="1" ref="AP3258" ca="1">_FV(A3258,"Exchange")</f>
        <v>New York Stock Exchange</v>
      </c>
      <c r="AQ3258" s="6" t="str" cm="1">
        <f t="array" aca="1" ref="AQ3258" ca="1">_FV(A3258,"Exchange abbreviation",TRUE)</f>
        <v>XNYS</v>
      </c>
      <c r="AR3258" t="str" cm="1">
        <f t="array" aca="1" ref="AR3258" ca="1">_FV(A3258,"Instrument type",TRUE)</f>
        <v>ETF</v>
      </c>
    </row>
    <row r="3259" spans="1:44" ht="18.75" customHeight="1" x14ac:dyDescent="0.25">
      <c r="A3259" t="e" vm="3271">
        <v>#VALUE!</v>
      </c>
      <c r="B3259" t="s">
        <v>8689</v>
      </c>
      <c r="C3259" t="s">
        <v>8690</v>
      </c>
      <c r="D3259" s="31" cm="1">
        <f t="array" aca="1" ref="D3259" ca="1">_FV(A3259,"Last trade time",TRUE)</f>
        <v>45824.84027780078</v>
      </c>
      <c r="E3259" s="23" cm="1">
        <f t="array" aca="1" ref="E3259" ca="1">_FV(A3259,"Price")</f>
        <v>64.938999999999993</v>
      </c>
      <c r="F3259" s="27" cm="1">
        <f t="array" aca="1" ref="F3259" ca="1">_FV(A3259,"Change (%)",TRUE)</f>
        <v>1.2298999999999999E-2</v>
      </c>
      <c r="G3259" s="26" cm="1">
        <f t="array" aca="1" ref="G3259" ca="1">_FV(A3259,"Change")</f>
        <v>0.78900000000000003</v>
      </c>
      <c r="H3259" s="23" cm="1">
        <f t="array" aca="1" ref="H3259" ca="1">_FV(A3259,"Open")</f>
        <v>65.03</v>
      </c>
      <c r="I3259" s="23" cm="1">
        <f t="array" aca="1" ref="I3259" ca="1">_FV(A3259,"Low")</f>
        <v>64.84</v>
      </c>
      <c r="J3259" s="23" cm="1">
        <f t="array" aca="1" ref="J3259" ca="1">_FV(A3259,"High")</f>
        <v>65.12</v>
      </c>
      <c r="K3259" s="23" cm="1">
        <f t="array" aca="1" ref="K3259" ca="1">_FV(A3259,"Previous close",TRUE)</f>
        <v>64.150000000000006</v>
      </c>
      <c r="L3259" s="26"/>
      <c r="M3259" s="23" cm="1">
        <f t="array" aca="1" ref="M3259" ca="1">_FV(A3259,"52 week low",TRUE)</f>
        <v>53.290799999999997</v>
      </c>
      <c r="N3259" s="23" cm="1">
        <f t="array" aca="1" ref="N3259" ca="1">_FV(A3259,"52 week high",TRUE)</f>
        <v>70.73</v>
      </c>
      <c r="O3259" s="8" cm="1">
        <f t="array" aca="1" ref="O3259" ca="1">_FV(A3259,"Volume")</f>
        <v>20819</v>
      </c>
      <c r="P3259" s="7" cm="1">
        <f t="array" aca="1" ref="P3259" ca="1">_FV(A3259,"Volume average",TRUE)</f>
        <v>16562</v>
      </c>
      <c r="Q3259" t="s">
        <v>143</v>
      </c>
      <c r="T3259" s="25" cm="1">
        <f t="array" aca="1" ref="T3259" ca="1">_FV(A3259,"Expense ratio",TRUE)</f>
        <v>1.8E-3</v>
      </c>
      <c r="U3259" s="24" cm="1">
        <f t="array" aca="1" ref="U3259" ca="1">_FV(A3259,"Market cap",TRUE)</f>
        <v>167702319.66</v>
      </c>
      <c r="V3259" s="16"/>
      <c r="W3259" s="16"/>
      <c r="X3259" t="s">
        <v>8691</v>
      </c>
      <c r="Z3259" s="18"/>
      <c r="AB3259" s="20"/>
      <c r="AC3259" s="21">
        <v>17587</v>
      </c>
      <c r="AE3259" s="18"/>
      <c r="AF3259" s="20"/>
      <c r="AI3259" s="21"/>
      <c r="AJ3259" s="18"/>
      <c r="AL3259" s="18"/>
      <c r="AM3259" s="18"/>
      <c r="AN3259" t="s">
        <v>73</v>
      </c>
      <c r="AO3259" t="str" cm="1">
        <f t="array" aca="1" ref="AO3259" ca="1">_FV(A3259,"Currency")</f>
        <v>USD</v>
      </c>
      <c r="AP3259" t="str" cm="1">
        <f t="array" aca="1" ref="AP3259" ca="1">_FV(A3259,"Exchange")</f>
        <v>NYSE Arca</v>
      </c>
      <c r="AQ3259" s="6" t="str" cm="1">
        <f t="array" aca="1" ref="AQ3259" ca="1">_FV(A3259,"Exchange abbreviation",TRUE)</f>
        <v>ARCX</v>
      </c>
      <c r="AR3259" t="str" cm="1">
        <f t="array" aca="1" ref="AR3259" ca="1">_FV(A3259,"Instrument type",TRUE)</f>
        <v>ETF</v>
      </c>
    </row>
    <row r="3260" spans="1:44" ht="18.75" customHeight="1" x14ac:dyDescent="0.25">
      <c r="A3260" t="e" vm="3272">
        <v>#VALUE!</v>
      </c>
      <c r="B3260" t="s">
        <v>8692</v>
      </c>
      <c r="C3260" t="s">
        <v>8693</v>
      </c>
      <c r="D3260" s="31" cm="1">
        <f t="array" aca="1" ref="D3260" ca="1">_FV(A3260,"Last trade time",TRUE)</f>
        <v>45824.840348541409</v>
      </c>
      <c r="E3260" s="23" cm="1">
        <f t="array" aca="1" ref="E3260" ca="1">_FV(A3260,"Price")</f>
        <v>130.97749999999999</v>
      </c>
      <c r="F3260" s="27" cm="1">
        <f t="array" aca="1" ref="F3260" ca="1">_FV(A3260,"Change (%)",TRUE)</f>
        <v>1.0395000000000001E-2</v>
      </c>
      <c r="G3260" s="26" cm="1">
        <f t="array" aca="1" ref="G3260" ca="1">_FV(A3260,"Change")</f>
        <v>1.3474999999999999</v>
      </c>
      <c r="H3260" s="23" cm="1">
        <f t="array" aca="1" ref="H3260" ca="1">_FV(A3260,"Open")</f>
        <v>130.66</v>
      </c>
      <c r="I3260" s="23" cm="1">
        <f t="array" aca="1" ref="I3260" ca="1">_FV(A3260,"Low")</f>
        <v>130.66</v>
      </c>
      <c r="J3260" s="23" cm="1">
        <f t="array" aca="1" ref="J3260" ca="1">_FV(A3260,"High")</f>
        <v>131.66</v>
      </c>
      <c r="K3260" s="23" cm="1">
        <f t="array" aca="1" ref="K3260" ca="1">_FV(A3260,"Previous close",TRUE)</f>
        <v>129.63</v>
      </c>
      <c r="L3260" s="26"/>
      <c r="M3260" s="23" cm="1">
        <f t="array" aca="1" ref="M3260" ca="1">_FV(A3260,"52 week low",TRUE)</f>
        <v>109.46</v>
      </c>
      <c r="N3260" s="23" cm="1">
        <f t="array" aca="1" ref="N3260" ca="1">_FV(A3260,"52 week high",TRUE)</f>
        <v>142.19</v>
      </c>
      <c r="O3260" s="8" cm="1">
        <f t="array" aca="1" ref="O3260" ca="1">_FV(A3260,"Volume")</f>
        <v>13615</v>
      </c>
      <c r="P3260" s="7" cm="1">
        <f t="array" aca="1" ref="P3260" ca="1">_FV(A3260,"Volume average",TRUE)</f>
        <v>6784</v>
      </c>
      <c r="Q3260" t="s">
        <v>119</v>
      </c>
      <c r="T3260" s="25" cm="1">
        <f t="array" aca="1" ref="T3260" ca="1">_FV(A3260,"Expense ratio",TRUE)</f>
        <v>1.8E-3</v>
      </c>
      <c r="U3260" s="24" cm="1">
        <f t="array" aca="1" ref="U3260" ca="1">_FV(A3260,"Market cap",TRUE)</f>
        <v>349121457</v>
      </c>
      <c r="V3260" s="16"/>
      <c r="W3260" s="16"/>
      <c r="Z3260" s="18"/>
      <c r="AB3260" s="20"/>
      <c r="AC3260" s="21">
        <v>7380</v>
      </c>
      <c r="AE3260" s="18"/>
      <c r="AF3260" s="20"/>
      <c r="AI3260" s="21"/>
      <c r="AJ3260" s="18"/>
      <c r="AL3260" s="18"/>
      <c r="AM3260" s="18"/>
      <c r="AN3260" t="s">
        <v>73</v>
      </c>
      <c r="AO3260" t="str" cm="1">
        <f t="array" aca="1" ref="AO3260" ca="1">_FV(A3260,"Currency")</f>
        <v>USD</v>
      </c>
      <c r="AP3260" t="str" cm="1">
        <f t="array" aca="1" ref="AP3260" ca="1">_FV(A3260,"Exchange")</f>
        <v>CBOE BZX Exchange</v>
      </c>
      <c r="AQ3260" s="6" t="str" cm="1">
        <f t="array" aca="1" ref="AQ3260" ca="1">_FV(A3260,"Exchange abbreviation",TRUE)</f>
        <v>BATS</v>
      </c>
      <c r="AR3260" t="str" cm="1">
        <f t="array" aca="1" ref="AR3260" ca="1">_FV(A3260,"Instrument type",TRUE)</f>
        <v>ETF</v>
      </c>
    </row>
    <row r="3261" spans="1:44" ht="18.75" customHeight="1" x14ac:dyDescent="0.25">
      <c r="A3261" t="e" vm="3273">
        <v>#VALUE!</v>
      </c>
      <c r="B3261" t="s">
        <v>8694</v>
      </c>
      <c r="C3261" t="s">
        <v>8695</v>
      </c>
      <c r="D3261" s="31" cm="1">
        <f t="array" aca="1" ref="D3261" ca="1">_FV(A3261,"Last trade time",TRUE)</f>
        <v>45824.926131353903</v>
      </c>
      <c r="E3261" s="23" cm="1">
        <f t="array" aca="1" ref="E3261" ca="1">_FV(A3261,"Price")</f>
        <v>34.479999999999997</v>
      </c>
      <c r="F3261" s="27" cm="1">
        <f t="array" aca="1" ref="F3261" ca="1">_FV(A3261,"Change (%)",TRUE)</f>
        <v>3.7850000000000002E-3</v>
      </c>
      <c r="G3261" s="26" cm="1">
        <f t="array" aca="1" ref="G3261" ca="1">_FV(A3261,"Change")</f>
        <v>0.13</v>
      </c>
      <c r="H3261" s="23" cm="1">
        <f t="array" aca="1" ref="H3261" ca="1">_FV(A3261,"Open")</f>
        <v>34.619999999999997</v>
      </c>
      <c r="I3261" s="23" cm="1">
        <f t="array" aca="1" ref="I3261" ca="1">_FV(A3261,"Low")</f>
        <v>34.454999999999998</v>
      </c>
      <c r="J3261" s="23" cm="1">
        <f t="array" aca="1" ref="J3261" ca="1">_FV(A3261,"High")</f>
        <v>34.755000000000003</v>
      </c>
      <c r="K3261" s="23" cm="1">
        <f t="array" aca="1" ref="K3261" ca="1">_FV(A3261,"Previous close",TRUE)</f>
        <v>34.35</v>
      </c>
      <c r="L3261" s="26"/>
      <c r="M3261" s="23" cm="1">
        <f t="array" aca="1" ref="M3261" ca="1">_FV(A3261,"52 week low",TRUE)</f>
        <v>27.669799999999999</v>
      </c>
      <c r="N3261" s="23" cm="1">
        <f t="array" aca="1" ref="N3261" ca="1">_FV(A3261,"52 week high",TRUE)</f>
        <v>34.755000000000003</v>
      </c>
      <c r="O3261" s="8" cm="1">
        <f t="array" aca="1" ref="O3261" ca="1">_FV(A3261,"Volume")</f>
        <v>909607</v>
      </c>
      <c r="P3261" s="7" cm="1">
        <f t="array" aca="1" ref="P3261" ca="1">_FV(A3261,"Volume average",TRUE)</f>
        <v>960040</v>
      </c>
      <c r="Q3261" t="s">
        <v>464</v>
      </c>
      <c r="T3261" s="25" cm="1">
        <f t="array" aca="1" ref="T3261" ca="1">_FV(A3261,"Expense ratio",TRUE)</f>
        <v>1.8E-3</v>
      </c>
      <c r="U3261" s="24" cm="1">
        <f t="array" aca="1" ref="U3261" ca="1">_FV(A3261,"Market cap",TRUE)</f>
        <v>10130328252.6</v>
      </c>
      <c r="V3261" s="16"/>
      <c r="W3261" s="16"/>
      <c r="Z3261" s="18"/>
      <c r="AB3261" s="20"/>
      <c r="AC3261" s="21">
        <v>946874</v>
      </c>
      <c r="AE3261" s="18"/>
      <c r="AF3261" s="20"/>
      <c r="AI3261" s="21"/>
      <c r="AJ3261" s="18"/>
      <c r="AL3261" s="18"/>
      <c r="AM3261" s="18"/>
      <c r="AN3261" t="s">
        <v>73</v>
      </c>
      <c r="AO3261" t="str" cm="1">
        <f t="array" aca="1" ref="AO3261" ca="1">_FV(A3261,"Currency")</f>
        <v>USD</v>
      </c>
      <c r="AP3261" t="str" cm="1">
        <f t="array" aca="1" ref="AP3261" ca="1">_FV(A3261,"Exchange")</f>
        <v>NYSE Arca</v>
      </c>
      <c r="AQ3261" s="6" t="str" cm="1">
        <f t="array" aca="1" ref="AQ3261" ca="1">_FV(A3261,"Exchange abbreviation",TRUE)</f>
        <v>ARCX</v>
      </c>
      <c r="AR3261" t="str" cm="1">
        <f t="array" aca="1" ref="AR3261" ca="1">_FV(A3261,"Instrument type",TRUE)</f>
        <v>ETF</v>
      </c>
    </row>
    <row r="3262" spans="1:44" ht="18.75" customHeight="1" x14ac:dyDescent="0.25">
      <c r="A3262" t="e" vm="3274">
        <v>#VALUE!</v>
      </c>
      <c r="B3262" t="s">
        <v>8696</v>
      </c>
      <c r="C3262" t="s">
        <v>8697</v>
      </c>
      <c r="D3262" s="31" cm="1">
        <f t="array" aca="1" ref="D3262" ca="1">_FV(A3262,"Last trade time",TRUE)</f>
        <v>45824.840295150003</v>
      </c>
      <c r="E3262" s="23" cm="1">
        <f t="array" aca="1" ref="E3262" ca="1">_FV(A3262,"Price")</f>
        <v>37.619999999999997</v>
      </c>
      <c r="F3262" s="27" cm="1">
        <f t="array" aca="1" ref="F3262" ca="1">_FV(A3262,"Change (%)",TRUE)</f>
        <v>6.9589999999999999E-3</v>
      </c>
      <c r="G3262" s="26" cm="1">
        <f t="array" aca="1" ref="G3262" ca="1">_FV(A3262,"Change")</f>
        <v>0.26</v>
      </c>
      <c r="H3262" s="23" cm="1">
        <f t="array" aca="1" ref="H3262" ca="1">_FV(A3262,"Open")</f>
        <v>37.72</v>
      </c>
      <c r="I3262" s="23" cm="1">
        <f t="array" aca="1" ref="I3262" ca="1">_FV(A3262,"Low")</f>
        <v>37.619999999999997</v>
      </c>
      <c r="J3262" s="23" cm="1">
        <f t="array" aca="1" ref="J3262" ca="1">_FV(A3262,"High")</f>
        <v>37.720100000000002</v>
      </c>
      <c r="K3262" s="23" cm="1">
        <f t="array" aca="1" ref="K3262" ca="1">_FV(A3262,"Previous close",TRUE)</f>
        <v>37.36</v>
      </c>
      <c r="L3262" s="26"/>
      <c r="M3262" s="23" cm="1">
        <f t="array" aca="1" ref="M3262" ca="1">_FV(A3262,"52 week low",TRUE)</f>
        <v>31.895</v>
      </c>
      <c r="N3262" s="23" cm="1">
        <f t="array" aca="1" ref="N3262" ca="1">_FV(A3262,"52 week high",TRUE)</f>
        <v>37.786799999999999</v>
      </c>
      <c r="O3262" s="8" cm="1">
        <f t="array" aca="1" ref="O3262" ca="1">_FV(A3262,"Volume")</f>
        <v>1821</v>
      </c>
      <c r="P3262" s="7" cm="1">
        <f t="array" aca="1" ref="P3262" ca="1">_FV(A3262,"Volume average",TRUE)</f>
        <v>2074</v>
      </c>
      <c r="Q3262" t="s">
        <v>8698</v>
      </c>
      <c r="S3262" t="s">
        <v>2067</v>
      </c>
      <c r="T3262" s="25" cm="1">
        <f t="array" aca="1" ref="T3262" ca="1">_FV(A3262,"Expense ratio",TRUE)</f>
        <v>1.8E-3</v>
      </c>
      <c r="U3262" s="24" cm="1">
        <f t="array" aca="1" ref="U3262" ca="1">_FV(A3262,"Market cap",TRUE)</f>
        <v>29579027.190000001</v>
      </c>
      <c r="V3262" s="4">
        <v>29579028</v>
      </c>
      <c r="W3262" s="4">
        <v>29579028</v>
      </c>
      <c r="Y3262" t="s">
        <v>8482</v>
      </c>
      <c r="Z3262" s="5">
        <v>37.488210000000002</v>
      </c>
      <c r="AA3262" s="5">
        <v>21.670473000000001</v>
      </c>
      <c r="AB3262" s="5">
        <v>2.0499999000000001E-2</v>
      </c>
      <c r="AC3262" s="4">
        <v>2509</v>
      </c>
      <c r="AE3262" s="5">
        <v>5.5865125903523438</v>
      </c>
      <c r="AF3262" s="5">
        <v>11.24380301338876</v>
      </c>
      <c r="AI3262" s="4">
        <v>2509</v>
      </c>
      <c r="AJ3262" s="5">
        <v>93987.14</v>
      </c>
      <c r="AL3262" s="5">
        <v>37.546100000000003</v>
      </c>
      <c r="AM3262" s="5">
        <v>31.895</v>
      </c>
      <c r="AN3262" t="s">
        <v>47</v>
      </c>
      <c r="AO3262" t="str" cm="1">
        <f t="array" aca="1" ref="AO3262" ca="1">_FV(A3262,"Currency")</f>
        <v>USD</v>
      </c>
      <c r="AP3262" t="str" cm="1">
        <f t="array" aca="1" ref="AP3262" ca="1">_FV(A3262,"Exchange")</f>
        <v>CBOE BZX Exchange</v>
      </c>
      <c r="AQ3262" s="6" t="str" cm="1">
        <f t="array" aca="1" ref="AQ3262" ca="1">_FV(A3262,"Exchange abbreviation",TRUE)</f>
        <v>BATS</v>
      </c>
      <c r="AR3262" t="str" cm="1">
        <f t="array" aca="1" ref="AR3262" ca="1">_FV(A3262,"Instrument type",TRUE)</f>
        <v>ETF</v>
      </c>
    </row>
    <row r="3263" spans="1:44" ht="18.75" customHeight="1" x14ac:dyDescent="0.25">
      <c r="A3263" t="e" vm="3275">
        <v>#VALUE!</v>
      </c>
      <c r="B3263" t="s">
        <v>8699</v>
      </c>
      <c r="C3263" t="s">
        <v>8700</v>
      </c>
      <c r="D3263" s="31" cm="1">
        <f t="array" aca="1" ref="D3263" ca="1">_FV(A3263,"Last trade time",TRUE)</f>
        <v>45824.840277789066</v>
      </c>
      <c r="E3263" s="23" cm="1">
        <f t="array" aca="1" ref="E3263" ca="1">_FV(A3263,"Price")</f>
        <v>25.3443</v>
      </c>
      <c r="F3263" s="27" cm="1">
        <f t="array" aca="1" ref="F3263" ca="1">_FV(A3263,"Change (%)",TRUE)</f>
        <v>1.0152000000000001E-2</v>
      </c>
      <c r="G3263" s="26" cm="1">
        <f t="array" aca="1" ref="G3263" ca="1">_FV(A3263,"Change")</f>
        <v>0.25469999999999998</v>
      </c>
      <c r="H3263" s="23" cm="1">
        <f t="array" aca="1" ref="H3263" ca="1">_FV(A3263,"Open")</f>
        <v>25.32</v>
      </c>
      <c r="I3263" s="23" cm="1">
        <f t="array" aca="1" ref="I3263" ca="1">_FV(A3263,"Low")</f>
        <v>25.32</v>
      </c>
      <c r="J3263" s="23" cm="1">
        <f t="array" aca="1" ref="J3263" ca="1">_FV(A3263,"High")</f>
        <v>25.3443</v>
      </c>
      <c r="K3263" s="23" cm="1">
        <f t="array" aca="1" ref="K3263" ca="1">_FV(A3263,"Previous close",TRUE)</f>
        <v>25.089600000000001</v>
      </c>
      <c r="L3263" s="26"/>
      <c r="M3263" s="23" cm="1">
        <f t="array" aca="1" ref="M3263" ca="1">_FV(A3263,"52 week low",TRUE)</f>
        <v>20.399999999999999</v>
      </c>
      <c r="N3263" s="23" cm="1">
        <f t="array" aca="1" ref="N3263" ca="1">_FV(A3263,"52 week high",TRUE)</f>
        <v>25.44</v>
      </c>
      <c r="O3263" s="8" cm="1">
        <f t="array" aca="1" ref="O3263" ca="1">_FV(A3263,"Volume")</f>
        <v>490</v>
      </c>
      <c r="P3263" s="7" cm="1">
        <f t="array" aca="1" ref="P3263" ca="1">_FV(A3263,"Volume average",TRUE)</f>
        <v>34010</v>
      </c>
      <c r="Q3263" t="s">
        <v>50</v>
      </c>
      <c r="S3263" t="s">
        <v>8701</v>
      </c>
      <c r="T3263" s="25" cm="1">
        <f t="array" aca="1" ref="T3263" ca="1">_FV(A3263,"Expense ratio",TRUE)</f>
        <v>1.8E-3</v>
      </c>
      <c r="U3263" s="24" cm="1">
        <f t="array" aca="1" ref="U3263" ca="1">_FV(A3263,"Market cap",TRUE)</f>
        <v>153798590.34999999</v>
      </c>
      <c r="V3263" s="4">
        <v>153798592</v>
      </c>
      <c r="W3263" s="4">
        <v>153798592</v>
      </c>
      <c r="Y3263" t="s">
        <v>1719</v>
      </c>
      <c r="Z3263" s="5">
        <v>25.226900000000001</v>
      </c>
      <c r="AA3263" s="5">
        <v>25.173017999999999</v>
      </c>
      <c r="AB3263" s="20"/>
      <c r="AC3263" s="4">
        <v>22317</v>
      </c>
      <c r="AE3263" s="5">
        <v>2.7529870954311702</v>
      </c>
      <c r="AF3263" s="20"/>
      <c r="AI3263" s="4">
        <v>22317</v>
      </c>
      <c r="AJ3263" s="5">
        <v>563187.34860000003</v>
      </c>
      <c r="AL3263" s="5">
        <v>25.260300000000001</v>
      </c>
      <c r="AM3263" s="5">
        <v>20.399999999999999</v>
      </c>
      <c r="AN3263" t="s">
        <v>47</v>
      </c>
      <c r="AO3263" t="str" cm="1">
        <f t="array" aca="1" ref="AO3263" ca="1">_FV(A3263,"Currency")</f>
        <v>USD</v>
      </c>
      <c r="AP3263" t="str" cm="1">
        <f t="array" aca="1" ref="AP3263" ca="1">_FV(A3263,"Exchange")</f>
        <v>NYSE Arca</v>
      </c>
      <c r="AQ3263" s="6" t="str" cm="1">
        <f t="array" aca="1" ref="AQ3263" ca="1">_FV(A3263,"Exchange abbreviation",TRUE)</f>
        <v>ARCX</v>
      </c>
      <c r="AR3263" t="str" cm="1">
        <f t="array" aca="1" ref="AR3263" ca="1">_FV(A3263,"Instrument type",TRUE)</f>
        <v>ETF</v>
      </c>
    </row>
    <row r="3264" spans="1:44" ht="18.75" customHeight="1" x14ac:dyDescent="0.25">
      <c r="A3264" t="e" vm="3276">
        <v>#VALUE!</v>
      </c>
      <c r="B3264" t="s">
        <v>8702</v>
      </c>
      <c r="C3264" t="s">
        <v>8703</v>
      </c>
      <c r="D3264" s="31" cm="1">
        <f t="array" aca="1" ref="D3264" ca="1">_FV(A3264,"Last trade time",TRUE)</f>
        <v>45824.840311400003</v>
      </c>
      <c r="E3264" s="23" cm="1">
        <f t="array" aca="1" ref="E3264" ca="1">_FV(A3264,"Price")</f>
        <v>53.299900000000001</v>
      </c>
      <c r="F3264" s="27" cm="1">
        <f t="array" aca="1" ref="F3264" ca="1">_FV(A3264,"Change (%)",TRUE)</f>
        <v>8.3029999999999996E-3</v>
      </c>
      <c r="G3264" s="26" cm="1">
        <f t="array" aca="1" ref="G3264" ca="1">_FV(A3264,"Change")</f>
        <v>0.43890000000000001</v>
      </c>
      <c r="H3264" s="23" cm="1">
        <f t="array" aca="1" ref="H3264" ca="1">_FV(A3264,"Open")</f>
        <v>53.380099999999999</v>
      </c>
      <c r="I3264" s="23" cm="1">
        <f t="array" aca="1" ref="I3264" ca="1">_FV(A3264,"Low")</f>
        <v>53.25</v>
      </c>
      <c r="J3264" s="23" cm="1">
        <f t="array" aca="1" ref="J3264" ca="1">_FV(A3264,"High")</f>
        <v>53.380099999999999</v>
      </c>
      <c r="K3264" s="23" cm="1">
        <f t="array" aca="1" ref="K3264" ca="1">_FV(A3264,"Previous close",TRUE)</f>
        <v>52.860999999999997</v>
      </c>
      <c r="L3264" s="26"/>
      <c r="M3264" s="23" cm="1">
        <f t="array" aca="1" ref="M3264" ca="1">_FV(A3264,"52 week low",TRUE)</f>
        <v>45.85</v>
      </c>
      <c r="N3264" s="23" cm="1">
        <f t="array" aca="1" ref="N3264" ca="1">_FV(A3264,"52 week high",TRUE)</f>
        <v>57.4</v>
      </c>
      <c r="O3264" s="8" cm="1">
        <f t="array" aca="1" ref="O3264" ca="1">_FV(A3264,"Volume")</f>
        <v>4708</v>
      </c>
      <c r="P3264" s="7" cm="1">
        <f t="array" aca="1" ref="P3264" ca="1">_FV(A3264,"Volume average",TRUE)</f>
        <v>4603</v>
      </c>
      <c r="Q3264" t="s">
        <v>1331</v>
      </c>
      <c r="S3264" t="s">
        <v>2067</v>
      </c>
      <c r="T3264" s="25" cm="1">
        <f t="array" aca="1" ref="T3264" ca="1">_FV(A3264,"Expense ratio",TRUE)</f>
        <v>1.8E-3</v>
      </c>
      <c r="U3264" s="24" cm="1">
        <f t="array" aca="1" ref="U3264" ca="1">_FV(A3264,"Market cap",TRUE)</f>
        <v>32245009.399999999</v>
      </c>
      <c r="V3264" s="4">
        <v>32245008</v>
      </c>
      <c r="W3264" s="4">
        <v>32245008</v>
      </c>
      <c r="Y3264" t="s">
        <v>8670</v>
      </c>
      <c r="Z3264" s="5">
        <v>54.493139999999997</v>
      </c>
      <c r="AA3264" s="5">
        <v>27.481949</v>
      </c>
      <c r="AB3264" s="5">
        <v>9.2999999999999992E-3</v>
      </c>
      <c r="AC3264" s="4">
        <v>4909</v>
      </c>
      <c r="AE3264" s="5">
        <v>1.826977328269952</v>
      </c>
      <c r="AF3264" s="5">
        <v>13.69721690976167</v>
      </c>
      <c r="AI3264" s="4">
        <v>4909</v>
      </c>
      <c r="AJ3264" s="5">
        <v>267540.5</v>
      </c>
      <c r="AL3264" s="5">
        <v>57.4</v>
      </c>
      <c r="AM3264" s="5">
        <v>45.85</v>
      </c>
      <c r="AN3264" t="s">
        <v>47</v>
      </c>
      <c r="AO3264" t="str" cm="1">
        <f t="array" aca="1" ref="AO3264" ca="1">_FV(A3264,"Currency")</f>
        <v>USD</v>
      </c>
      <c r="AP3264" t="str" cm="1">
        <f t="array" aca="1" ref="AP3264" ca="1">_FV(A3264,"Exchange")</f>
        <v>CBOE BZX Exchange</v>
      </c>
      <c r="AQ3264" s="6" t="str" cm="1">
        <f t="array" aca="1" ref="AQ3264" ca="1">_FV(A3264,"Exchange abbreviation",TRUE)</f>
        <v>BATS</v>
      </c>
      <c r="AR3264" t="str" cm="1">
        <f t="array" aca="1" ref="AR3264" ca="1">_FV(A3264,"Instrument type",TRUE)</f>
        <v>ETF</v>
      </c>
    </row>
    <row r="3265" spans="1:44" ht="18.75" customHeight="1" x14ac:dyDescent="0.25">
      <c r="A3265" t="e" vm="3277">
        <v>#VALUE!</v>
      </c>
      <c r="B3265" t="s">
        <v>8704</v>
      </c>
      <c r="C3265" t="s">
        <v>8705</v>
      </c>
      <c r="D3265" s="31" cm="1">
        <f t="array" aca="1" ref="D3265" ca="1">_FV(A3265,"Last trade time",TRUE)</f>
        <v>45824.840277789066</v>
      </c>
      <c r="E3265" s="23" cm="1">
        <f t="array" aca="1" ref="E3265" ca="1">_FV(A3265,"Price")</f>
        <v>25.478000000000002</v>
      </c>
      <c r="F3265" s="27" cm="1">
        <f t="array" aca="1" ref="F3265" ca="1">_FV(A3265,"Change (%)",TRUE)</f>
        <v>1.0154000000000002E-2</v>
      </c>
      <c r="G3265" s="26" cm="1">
        <f t="array" aca="1" ref="G3265" ca="1">_FV(A3265,"Change")</f>
        <v>0.25609999999999999</v>
      </c>
      <c r="H3265" s="23" cm="1">
        <f t="array" aca="1" ref="H3265" ca="1">_FV(A3265,"Open")</f>
        <v>25.4</v>
      </c>
      <c r="I3265" s="23" cm="1">
        <f t="array" aca="1" ref="I3265" ca="1">_FV(A3265,"Low")</f>
        <v>25.4</v>
      </c>
      <c r="J3265" s="23" cm="1">
        <f t="array" aca="1" ref="J3265" ca="1">_FV(A3265,"High")</f>
        <v>25.5122</v>
      </c>
      <c r="K3265" s="23" cm="1">
        <f t="array" aca="1" ref="K3265" ca="1">_FV(A3265,"Previous close",TRUE)</f>
        <v>25.221900000000002</v>
      </c>
      <c r="L3265" s="26"/>
      <c r="M3265" s="23" cm="1">
        <f t="array" aca="1" ref="M3265" ca="1">_FV(A3265,"52 week low",TRUE)</f>
        <v>20.690899999999999</v>
      </c>
      <c r="N3265" s="23" cm="1">
        <f t="array" aca="1" ref="N3265" ca="1">_FV(A3265,"52 week high",TRUE)</f>
        <v>28.02</v>
      </c>
      <c r="O3265" s="8" cm="1">
        <f t="array" aca="1" ref="O3265" ca="1">_FV(A3265,"Volume")</f>
        <v>417</v>
      </c>
      <c r="P3265" s="7" cm="1">
        <f t="array" aca="1" ref="P3265" ca="1">_FV(A3265,"Volume average",TRUE)</f>
        <v>1020</v>
      </c>
      <c r="Q3265" t="s">
        <v>50</v>
      </c>
      <c r="S3265" t="s">
        <v>4555</v>
      </c>
      <c r="T3265" s="25" cm="1">
        <f t="array" aca="1" ref="T3265" ca="1">_FV(A3265,"Expense ratio",TRUE)</f>
        <v>1.8E-3</v>
      </c>
      <c r="U3265" s="24" cm="1">
        <f t="array" aca="1" ref="U3265" ca="1">_FV(A3265,"Market cap",TRUE)</f>
        <v>4993793.04</v>
      </c>
      <c r="V3265" s="4">
        <v>4993793</v>
      </c>
      <c r="W3265" s="4">
        <v>4993793</v>
      </c>
      <c r="Y3265" t="s">
        <v>2132</v>
      </c>
      <c r="Z3265" s="5">
        <v>25.438400000000001</v>
      </c>
      <c r="AA3265" s="5">
        <v>23.365442000000002</v>
      </c>
      <c r="AB3265" s="20"/>
      <c r="AC3265" s="4">
        <v>1646</v>
      </c>
      <c r="AE3265" s="5">
        <v>2.9790996497467859</v>
      </c>
      <c r="AF3265" s="20"/>
      <c r="AI3265" s="4">
        <v>1646</v>
      </c>
      <c r="AJ3265" s="5">
        <v>41929.216399999998</v>
      </c>
      <c r="AL3265" s="5">
        <v>28.02</v>
      </c>
      <c r="AM3265" s="5">
        <v>20.690999999999999</v>
      </c>
      <c r="AN3265" t="s">
        <v>47</v>
      </c>
      <c r="AO3265" t="str" cm="1">
        <f t="array" aca="1" ref="AO3265" ca="1">_FV(A3265,"Currency")</f>
        <v>USD</v>
      </c>
      <c r="AP3265" t="str" cm="1">
        <f t="array" aca="1" ref="AP3265" ca="1">_FV(A3265,"Exchange")</f>
        <v>NYSE Arca</v>
      </c>
      <c r="AQ3265" s="6" t="str" cm="1">
        <f t="array" aca="1" ref="AQ3265" ca="1">_FV(A3265,"Exchange abbreviation",TRUE)</f>
        <v>ARCX</v>
      </c>
      <c r="AR3265" t="str" cm="1">
        <f t="array" aca="1" ref="AR3265" ca="1">_FV(A3265,"Instrument type",TRUE)</f>
        <v>ETF</v>
      </c>
    </row>
    <row r="3266" spans="1:44" ht="18.75" customHeight="1" x14ac:dyDescent="0.25">
      <c r="A3266" t="e" vm="3278">
        <v>#VALUE!</v>
      </c>
      <c r="B3266" t="s">
        <v>8706</v>
      </c>
      <c r="C3266" t="s">
        <v>8707</v>
      </c>
      <c r="D3266" s="31" cm="1">
        <f t="array" aca="1" ref="D3266" ca="1">_FV(A3266,"Last trade time",TRUE)</f>
        <v>45824.840277789066</v>
      </c>
      <c r="E3266" s="23" cm="1">
        <f t="array" aca="1" ref="E3266" ca="1">_FV(A3266,"Price")</f>
        <v>25.8521</v>
      </c>
      <c r="F3266" s="27" cm="1">
        <f t="array" aca="1" ref="F3266" ca="1">_FV(A3266,"Change (%)",TRUE)</f>
        <v>1.2137E-2</v>
      </c>
      <c r="G3266" s="26" cm="1">
        <f t="array" aca="1" ref="G3266" ca="1">_FV(A3266,"Change")</f>
        <v>0.31</v>
      </c>
      <c r="H3266" s="23" cm="1">
        <f t="array" aca="1" ref="H3266" ca="1">_FV(A3266,"Open")</f>
        <v>25.859500000000001</v>
      </c>
      <c r="I3266" s="23" cm="1">
        <f t="array" aca="1" ref="I3266" ca="1">_FV(A3266,"Low")</f>
        <v>25.8521</v>
      </c>
      <c r="J3266" s="23" cm="1">
        <f t="array" aca="1" ref="J3266" ca="1">_FV(A3266,"High")</f>
        <v>25.859500000000001</v>
      </c>
      <c r="K3266" s="23" cm="1">
        <f t="array" aca="1" ref="K3266" ca="1">_FV(A3266,"Previous close",TRUE)</f>
        <v>25.542100000000001</v>
      </c>
      <c r="L3266" s="26"/>
      <c r="M3266" s="23" cm="1">
        <f t="array" aca="1" ref="M3266" ca="1">_FV(A3266,"52 week low",TRUE)</f>
        <v>21.24</v>
      </c>
      <c r="N3266" s="23" cm="1">
        <f t="array" aca="1" ref="N3266" ca="1">_FV(A3266,"52 week high",TRUE)</f>
        <v>28.49</v>
      </c>
      <c r="O3266" s="8" cm="1">
        <f t="array" aca="1" ref="O3266" ca="1">_FV(A3266,"Volume")</f>
        <v>330</v>
      </c>
      <c r="P3266" s="7" cm="1">
        <f t="array" aca="1" ref="P3266" ca="1">_FV(A3266,"Volume average",TRUE)</f>
        <v>3223</v>
      </c>
      <c r="Q3266" t="s">
        <v>496</v>
      </c>
      <c r="S3266" t="s">
        <v>5505</v>
      </c>
      <c r="T3266" s="25" cm="1">
        <f t="array" aca="1" ref="T3266" ca="1">_FV(A3266,"Expense ratio",TRUE)</f>
        <v>1.8E-3</v>
      </c>
      <c r="U3266" s="24" cm="1">
        <f t="array" aca="1" ref="U3266" ca="1">_FV(A3266,"Market cap",TRUE)</f>
        <v>16597325.529999999</v>
      </c>
      <c r="V3266" s="17">
        <v>16597325</v>
      </c>
      <c r="W3266" s="17">
        <v>16597325</v>
      </c>
      <c r="Y3266" t="s">
        <v>4124</v>
      </c>
      <c r="Z3266" s="19">
        <v>25.979800000000001</v>
      </c>
      <c r="AA3266" s="19">
        <v>19.621224999999999</v>
      </c>
      <c r="AB3266" s="19">
        <v>1.1599999999999999E-2</v>
      </c>
      <c r="AC3266" s="17">
        <v>4122</v>
      </c>
      <c r="AE3266" s="19">
        <v>0.21638558557977031</v>
      </c>
      <c r="AF3266" s="19">
        <v>9.2934658584646446</v>
      </c>
      <c r="AI3266" s="17">
        <v>4122</v>
      </c>
      <c r="AJ3266" s="19">
        <v>107125.0092</v>
      </c>
      <c r="AL3266" s="19">
        <v>28.49</v>
      </c>
      <c r="AM3266" s="19">
        <v>21.24</v>
      </c>
      <c r="AN3266" t="s">
        <v>47</v>
      </c>
      <c r="AO3266" t="str" cm="1">
        <f t="array" aca="1" ref="AO3266" ca="1">_FV(A3266,"Currency")</f>
        <v>USD</v>
      </c>
      <c r="AP3266" t="str" cm="1">
        <f t="array" aca="1" ref="AP3266" ca="1">_FV(A3266,"Exchange")</f>
        <v>New York Stock Exchange</v>
      </c>
      <c r="AQ3266" s="6" t="str" cm="1">
        <f t="array" aca="1" ref="AQ3266" ca="1">_FV(A3266,"Exchange abbreviation",TRUE)</f>
        <v>XNYS</v>
      </c>
      <c r="AR3266" t="str" cm="1">
        <f t="array" aca="1" ref="AR3266" ca="1">_FV(A3266,"Instrument type",TRUE)</f>
        <v>ETF</v>
      </c>
    </row>
    <row r="3267" spans="1:44" ht="18.75" customHeight="1" x14ac:dyDescent="0.25">
      <c r="A3267" t="e" vm="3279">
        <v>#VALUE!</v>
      </c>
      <c r="B3267" t="s">
        <v>8708</v>
      </c>
      <c r="C3267" t="s">
        <v>8709</v>
      </c>
      <c r="D3267" s="31" cm="1">
        <f t="array" aca="1" ref="D3267" ca="1">_FV(A3267,"Last trade time",TRUE)</f>
        <v>45824.840277789066</v>
      </c>
      <c r="E3267" s="23" cm="1">
        <f t="array" aca="1" ref="E3267" ca="1">_FV(A3267,"Price")</f>
        <v>29.862300000000001</v>
      </c>
      <c r="F3267" s="27" cm="1">
        <f t="array" aca="1" ref="F3267" ca="1">_FV(A3267,"Change (%)",TRUE)</f>
        <v>1.1328E-2</v>
      </c>
      <c r="G3267" s="26" cm="1">
        <f t="array" aca="1" ref="G3267" ca="1">_FV(A3267,"Change")</f>
        <v>0.33450000000000002</v>
      </c>
      <c r="H3267" s="23" cm="1">
        <f t="array" aca="1" ref="H3267" ca="1">_FV(A3267,"Open")</f>
        <v>29.98</v>
      </c>
      <c r="I3267" s="23" cm="1">
        <f t="array" aca="1" ref="I3267" ca="1">_FV(A3267,"Low")</f>
        <v>29.7956</v>
      </c>
      <c r="J3267" s="23" cm="1">
        <f t="array" aca="1" ref="J3267" ca="1">_FV(A3267,"High")</f>
        <v>29.98</v>
      </c>
      <c r="K3267" s="23" cm="1">
        <f t="array" aca="1" ref="K3267" ca="1">_FV(A3267,"Previous close",TRUE)</f>
        <v>29.527799999999999</v>
      </c>
      <c r="L3267" s="26"/>
      <c r="M3267" s="23" cm="1">
        <f t="array" aca="1" ref="M3267" ca="1">_FV(A3267,"52 week low",TRUE)</f>
        <v>24.47</v>
      </c>
      <c r="N3267" s="23" cm="1">
        <f t="array" aca="1" ref="N3267" ca="1">_FV(A3267,"52 week high",TRUE)</f>
        <v>34.524999999999999</v>
      </c>
      <c r="O3267" s="8" cm="1">
        <f t="array" aca="1" ref="O3267" ca="1">_FV(A3267,"Volume")</f>
        <v>2575</v>
      </c>
      <c r="P3267" s="7" cm="1">
        <f t="array" aca="1" ref="P3267" ca="1">_FV(A3267,"Volume average",TRUE)</f>
        <v>9757</v>
      </c>
      <c r="Q3267" t="s">
        <v>916</v>
      </c>
      <c r="S3267" t="s">
        <v>5505</v>
      </c>
      <c r="T3267" s="25" cm="1">
        <f t="array" aca="1" ref="T3267" ca="1">_FV(A3267,"Expense ratio",TRUE)</f>
        <v>1.8E-3</v>
      </c>
      <c r="U3267" s="24" cm="1">
        <f t="array" aca="1" ref="U3267" ca="1">_FV(A3267,"Market cap",TRUE)</f>
        <v>58353741.049999997</v>
      </c>
      <c r="V3267" s="17">
        <v>58353740</v>
      </c>
      <c r="W3267" s="17">
        <v>58353740</v>
      </c>
      <c r="Y3267" t="s">
        <v>7363</v>
      </c>
      <c r="Z3267" s="19">
        <v>29.9786</v>
      </c>
      <c r="AA3267" s="19">
        <v>15.632040999999999</v>
      </c>
      <c r="AB3267" s="19">
        <v>1.4999999999999999E-2</v>
      </c>
      <c r="AC3267" s="17">
        <v>11200</v>
      </c>
      <c r="AE3267" s="19">
        <v>-3.3533967560406501</v>
      </c>
      <c r="AF3267" s="19">
        <v>4.3001219508258748</v>
      </c>
      <c r="AI3267" s="17">
        <v>11200</v>
      </c>
      <c r="AJ3267" s="19">
        <v>335662.88</v>
      </c>
      <c r="AL3267" s="19">
        <v>34.524999999999999</v>
      </c>
      <c r="AM3267" s="19">
        <v>24.47</v>
      </c>
      <c r="AN3267" t="s">
        <v>47</v>
      </c>
      <c r="AO3267" t="str" cm="1">
        <f t="array" aca="1" ref="AO3267" ca="1">_FV(A3267,"Currency")</f>
        <v>USD</v>
      </c>
      <c r="AP3267" t="str" cm="1">
        <f t="array" aca="1" ref="AP3267" ca="1">_FV(A3267,"Exchange")</f>
        <v>New York Stock Exchange</v>
      </c>
      <c r="AQ3267" s="6" t="str" cm="1">
        <f t="array" aca="1" ref="AQ3267" ca="1">_FV(A3267,"Exchange abbreviation",TRUE)</f>
        <v>XNYS</v>
      </c>
      <c r="AR3267" t="str" cm="1">
        <f t="array" aca="1" ref="AR3267" ca="1">_FV(A3267,"Instrument type",TRUE)</f>
        <v>ETF</v>
      </c>
    </row>
    <row r="3268" spans="1:44" ht="18.75" customHeight="1" x14ac:dyDescent="0.25">
      <c r="A3268" t="e" vm="3280">
        <v>#VALUE!</v>
      </c>
      <c r="B3268" t="s">
        <v>8710</v>
      </c>
      <c r="C3268" t="s">
        <v>8711</v>
      </c>
      <c r="D3268" s="31" cm="1">
        <f t="array" aca="1" ref="D3268" ca="1">_FV(A3268,"Last trade time",TRUE)</f>
        <v>45824.840277812502</v>
      </c>
      <c r="E3268" s="23" cm="1">
        <f t="array" aca="1" ref="E3268" ca="1">_FV(A3268,"Price")</f>
        <v>64.573300000000003</v>
      </c>
      <c r="F3268" s="27" cm="1">
        <f t="array" aca="1" ref="F3268" ca="1">_FV(A3268,"Change (%)",TRUE)</f>
        <v>6.0750000000000005E-3</v>
      </c>
      <c r="G3268" s="26" cm="1">
        <f t="array" aca="1" ref="G3268" ca="1">_FV(A3268,"Change")</f>
        <v>0.38990000000000002</v>
      </c>
      <c r="H3268" s="23" cm="1">
        <f t="array" aca="1" ref="H3268" ca="1">_FV(A3268,"Open")</f>
        <v>64.8</v>
      </c>
      <c r="I3268" s="23" cm="1">
        <f t="array" aca="1" ref="I3268" ca="1">_FV(A3268,"Low")</f>
        <v>64.573300000000003</v>
      </c>
      <c r="J3268" s="23" cm="1">
        <f t="array" aca="1" ref="J3268" ca="1">_FV(A3268,"High")</f>
        <v>65.0261</v>
      </c>
      <c r="K3268" s="23" cm="1">
        <f t="array" aca="1" ref="K3268" ca="1">_FV(A3268,"Previous close",TRUE)</f>
        <v>64.183400000000006</v>
      </c>
      <c r="L3268" s="26"/>
      <c r="M3268" s="23" cm="1">
        <f t="array" aca="1" ref="M3268" ca="1">_FV(A3268,"52 week low",TRUE)</f>
        <v>51.56</v>
      </c>
      <c r="N3268" s="23" cm="1">
        <f t="array" aca="1" ref="N3268" ca="1">_FV(A3268,"52 week high",TRUE)</f>
        <v>65.75</v>
      </c>
      <c r="O3268" s="8" cm="1">
        <f t="array" aca="1" ref="O3268" ca="1">_FV(A3268,"Volume")</f>
        <v>6269</v>
      </c>
      <c r="P3268" s="7" cm="1">
        <f t="array" aca="1" ref="P3268" ca="1">_FV(A3268,"Volume average",TRUE)</f>
        <v>15109</v>
      </c>
      <c r="Q3268" t="s">
        <v>3737</v>
      </c>
      <c r="T3268" s="25" cm="1">
        <f t="array" aca="1" ref="T3268" ca="1">_FV(A3268,"Expense ratio",TRUE)</f>
        <v>1.8E-3</v>
      </c>
      <c r="U3268" s="24" cm="1">
        <f t="array" aca="1" ref="U3268" ca="1">_FV(A3268,"Market cap",TRUE)</f>
        <v>177607936.30000001</v>
      </c>
      <c r="AC3268" s="9">
        <v>14836</v>
      </c>
      <c r="AN3268" t="s">
        <v>73</v>
      </c>
      <c r="AO3268" t="str" cm="1">
        <f t="array" aca="1" ref="AO3268" ca="1">_FV(A3268,"Currency")</f>
        <v>USD</v>
      </c>
      <c r="AP3268" t="str" cm="1">
        <f t="array" aca="1" ref="AP3268" ca="1">_FV(A3268,"Exchange")</f>
        <v>NYSE Arca</v>
      </c>
      <c r="AQ3268" s="6" t="str" cm="1">
        <f t="array" aca="1" ref="AQ3268" ca="1">_FV(A3268,"Exchange abbreviation",TRUE)</f>
        <v>ARCX</v>
      </c>
      <c r="AR3268" t="str" cm="1">
        <f t="array" aca="1" ref="AR3268" ca="1">_FV(A3268,"Instrument type",TRUE)</f>
        <v>ETF</v>
      </c>
    </row>
    <row r="3269" spans="1:44" ht="18.75" customHeight="1" x14ac:dyDescent="0.25">
      <c r="A3269" t="e" vm="3281">
        <v>#VALUE!</v>
      </c>
      <c r="B3269" t="s">
        <v>8712</v>
      </c>
      <c r="C3269" t="s">
        <v>8713</v>
      </c>
      <c r="D3269" s="31" cm="1">
        <f t="array" aca="1" ref="D3269" ca="1">_FV(A3269,"Last trade time",TRUE)</f>
        <v>45824.843750103908</v>
      </c>
      <c r="E3269" s="23" cm="1">
        <f t="array" aca="1" ref="E3269" ca="1">_FV(A3269,"Price")</f>
        <v>129.69999999999999</v>
      </c>
      <c r="F3269" s="27" cm="1">
        <f t="array" aca="1" ref="F3269" ca="1">_FV(A3269,"Change (%)",TRUE)</f>
        <v>9.1339999999999998E-3</v>
      </c>
      <c r="G3269" s="26" cm="1">
        <f t="array" aca="1" ref="G3269" ca="1">_FV(A3269,"Change")</f>
        <v>1.1739999999999999</v>
      </c>
      <c r="H3269" s="23" cm="1">
        <f t="array" aca="1" ref="H3269" ca="1">_FV(A3269,"Open")</f>
        <v>129.77000000000001</v>
      </c>
      <c r="I3269" s="23" cm="1">
        <f t="array" aca="1" ref="I3269" ca="1">_FV(A3269,"Low")</f>
        <v>129.37</v>
      </c>
      <c r="J3269" s="23" cm="1">
        <f t="array" aca="1" ref="J3269" ca="1">_FV(A3269,"High")</f>
        <v>130.63</v>
      </c>
      <c r="K3269" s="23" cm="1">
        <f t="array" aca="1" ref="K3269" ca="1">_FV(A3269,"Previous close",TRUE)</f>
        <v>128.52600000000001</v>
      </c>
      <c r="L3269" s="26"/>
      <c r="M3269" s="23" cm="1">
        <f t="array" aca="1" ref="M3269" ca="1">_FV(A3269,"52 week low",TRUE)</f>
        <v>107.38</v>
      </c>
      <c r="N3269" s="23" cm="1">
        <f t="array" aca="1" ref="N3269" ca="1">_FV(A3269,"52 week high",TRUE)</f>
        <v>152.05179999999999</v>
      </c>
      <c r="O3269" s="8" cm="1">
        <f t="array" aca="1" ref="O3269" ca="1">_FV(A3269,"Volume")</f>
        <v>83047</v>
      </c>
      <c r="P3269" s="7" cm="1">
        <f t="array" aca="1" ref="P3269" ca="1">_FV(A3269,"Volume average",TRUE)</f>
        <v>134122</v>
      </c>
      <c r="Q3269" t="s">
        <v>1734</v>
      </c>
      <c r="S3269" t="s">
        <v>2067</v>
      </c>
      <c r="T3269" s="25" cm="1">
        <f t="array" aca="1" ref="T3269" ca="1">_FV(A3269,"Expense ratio",TRUE)</f>
        <v>1.8E-3</v>
      </c>
      <c r="U3269" s="24" cm="1">
        <f t="array" aca="1" ref="U3269" ca="1">_FV(A3269,"Market cap",TRUE)</f>
        <v>5921111250.6099997</v>
      </c>
      <c r="V3269" s="17">
        <v>5921111040</v>
      </c>
      <c r="W3269" s="17">
        <v>5921111040</v>
      </c>
      <c r="Y3269" t="s">
        <v>8681</v>
      </c>
      <c r="Z3269" s="19">
        <v>131.44569999999999</v>
      </c>
      <c r="AA3269" s="19">
        <v>20.782240000000002</v>
      </c>
      <c r="AB3269" s="19">
        <v>1.14E-2</v>
      </c>
      <c r="AC3269" s="17">
        <v>195549</v>
      </c>
      <c r="AE3269" s="19">
        <v>-2.2983712408816248</v>
      </c>
      <c r="AF3269" s="19">
        <v>3.075615117669805</v>
      </c>
      <c r="AH3269" s="17">
        <v>30150000</v>
      </c>
      <c r="AI3269" s="17">
        <v>195549</v>
      </c>
      <c r="AJ3269" s="19">
        <v>25685361.149999999</v>
      </c>
      <c r="AL3269" s="19">
        <v>152.05000000000001</v>
      </c>
      <c r="AM3269" s="19">
        <v>107.38</v>
      </c>
      <c r="AN3269" t="s">
        <v>82</v>
      </c>
      <c r="AO3269" t="str" cm="1">
        <f t="array" aca="1" ref="AO3269" ca="1">_FV(A3269,"Currency")</f>
        <v>USD</v>
      </c>
      <c r="AP3269" t="str" cm="1">
        <f t="array" aca="1" ref="AP3269" ca="1">_FV(A3269,"Exchange")</f>
        <v>Nasdaq Stock Market</v>
      </c>
      <c r="AQ3269" s="6" t="str" cm="1">
        <f t="array" aca="1" ref="AQ3269" ca="1">_FV(A3269,"Exchange abbreviation",TRUE)</f>
        <v>XNAS</v>
      </c>
      <c r="AR3269" t="str" cm="1">
        <f t="array" aca="1" ref="AR3269" ca="1">_FV(A3269,"Instrument type",TRUE)</f>
        <v>ETF</v>
      </c>
    </row>
    <row r="3270" spans="1:44" ht="18.75" customHeight="1" x14ac:dyDescent="0.25">
      <c r="A3270" t="e" vm="3282">
        <v>#VALUE!</v>
      </c>
      <c r="B3270" t="s">
        <v>8714</v>
      </c>
      <c r="C3270" t="s">
        <v>8715</v>
      </c>
      <c r="D3270" s="31" cm="1">
        <f t="array" aca="1" ref="D3270" ca="1">_FV(A3270,"Last trade time",TRUE)</f>
        <v>45824.865161260939</v>
      </c>
      <c r="E3270" s="23" cm="1">
        <f t="array" aca="1" ref="E3270" ca="1">_FV(A3270,"Price")</f>
        <v>97.74</v>
      </c>
      <c r="F3270" s="27" cm="1">
        <f t="array" aca="1" ref="F3270" ca="1">_FV(A3270,"Change (%)",TRUE)</f>
        <v>1.2095E-2</v>
      </c>
      <c r="G3270" s="26" cm="1">
        <f t="array" aca="1" ref="G3270" ca="1">_FV(A3270,"Change")</f>
        <v>1.1679999999999999</v>
      </c>
      <c r="H3270" s="23" cm="1">
        <f t="array" aca="1" ref="H3270" ca="1">_FV(A3270,"Open")</f>
        <v>97.55</v>
      </c>
      <c r="I3270" s="23" cm="1">
        <f t="array" aca="1" ref="I3270" ca="1">_FV(A3270,"Low")</f>
        <v>97.06</v>
      </c>
      <c r="J3270" s="23" cm="1">
        <f t="array" aca="1" ref="J3270" ca="1">_FV(A3270,"High")</f>
        <v>98.32</v>
      </c>
      <c r="K3270" s="23" cm="1">
        <f t="array" aca="1" ref="K3270" ca="1">_FV(A3270,"Previous close",TRUE)</f>
        <v>96.572000000000003</v>
      </c>
      <c r="L3270" s="26"/>
      <c r="M3270" s="23" cm="1">
        <f t="array" aca="1" ref="M3270" ca="1">_FV(A3270,"52 week low",TRUE)</f>
        <v>82.097200000000001</v>
      </c>
      <c r="N3270" s="23" cm="1">
        <f t="array" aca="1" ref="N3270" ca="1">_FV(A3270,"52 week high",TRUE)</f>
        <v>119.28</v>
      </c>
      <c r="O3270" s="8" cm="1">
        <f t="array" aca="1" ref="O3270" ca="1">_FV(A3270,"Volume")</f>
        <v>353232</v>
      </c>
      <c r="P3270" s="7" cm="1">
        <f t="array" aca="1" ref="P3270" ca="1">_FV(A3270,"Volume average",TRUE)</f>
        <v>287284</v>
      </c>
      <c r="Q3270" t="s">
        <v>383</v>
      </c>
      <c r="R3270" t="s">
        <v>155</v>
      </c>
      <c r="S3270" t="s">
        <v>2067</v>
      </c>
      <c r="T3270" s="25" cm="1">
        <f t="array" aca="1" ref="T3270" ca="1">_FV(A3270,"Expense ratio",TRUE)</f>
        <v>1.8E-3</v>
      </c>
      <c r="U3270" s="24" cm="1">
        <f t="array" aca="1" ref="U3270" ca="1">_FV(A3270,"Market cap",TRUE)</f>
        <v>6017841532.6199999</v>
      </c>
      <c r="V3270" s="17">
        <v>6017866240</v>
      </c>
      <c r="W3270" s="17">
        <v>6017866240</v>
      </c>
      <c r="Y3270" t="s">
        <v>8681</v>
      </c>
      <c r="Z3270" s="19">
        <v>97.743449999999996</v>
      </c>
      <c r="AA3270" s="19">
        <v>15.445117</v>
      </c>
      <c r="AB3270" s="19">
        <v>2.01E-2</v>
      </c>
      <c r="AC3270" s="17">
        <v>380907</v>
      </c>
      <c r="AE3270" s="19">
        <v>-8.1208057873125234</v>
      </c>
      <c r="AF3270" s="19">
        <v>1.7822303752484721</v>
      </c>
      <c r="AH3270" s="17">
        <v>41250000</v>
      </c>
      <c r="AI3270" s="17">
        <v>380907</v>
      </c>
      <c r="AJ3270" s="19">
        <v>37180332.270000003</v>
      </c>
      <c r="AL3270" s="19">
        <v>119.28</v>
      </c>
      <c r="AM3270" s="19">
        <v>82.1</v>
      </c>
      <c r="AN3270" t="s">
        <v>82</v>
      </c>
      <c r="AO3270" t="str" cm="1">
        <f t="array" aca="1" ref="AO3270" ca="1">_FV(A3270,"Currency")</f>
        <v>USD</v>
      </c>
      <c r="AP3270" t="str" cm="1">
        <f t="array" aca="1" ref="AP3270" ca="1">_FV(A3270,"Exchange")</f>
        <v>NYSE Arca</v>
      </c>
      <c r="AQ3270" s="6" t="str" cm="1">
        <f t="array" aca="1" ref="AQ3270" ca="1">_FV(A3270,"Exchange abbreviation",TRUE)</f>
        <v>ARCX</v>
      </c>
      <c r="AR3270" t="str" cm="1">
        <f t="array" aca="1" ref="AR3270" ca="1">_FV(A3270,"Instrument type",TRUE)</f>
        <v>ETF</v>
      </c>
    </row>
    <row r="3271" spans="1:44" ht="18.75" customHeight="1" x14ac:dyDescent="0.25">
      <c r="A3271" t="e" vm="3283">
        <v>#VALUE!</v>
      </c>
      <c r="B3271" t="s">
        <v>8716</v>
      </c>
      <c r="C3271" t="s">
        <v>8717</v>
      </c>
      <c r="D3271" s="31" cm="1">
        <f t="array" aca="1" ref="D3271" ca="1">_FV(A3271,"Last trade time",TRUE)</f>
        <v>45824.840277823438</v>
      </c>
      <c r="E3271" s="23" cm="1">
        <f t="array" aca="1" ref="E3271" ca="1">_FV(A3271,"Price")</f>
        <v>27.256599999999999</v>
      </c>
      <c r="F3271" s="27" cm="1">
        <f t="array" aca="1" ref="F3271" ca="1">_FV(A3271,"Change (%)",TRUE)</f>
        <v>7.2840000000000005E-3</v>
      </c>
      <c r="G3271" s="26" cm="1">
        <f t="array" aca="1" ref="G3271" ca="1">_FV(A3271,"Change")</f>
        <v>0.1971</v>
      </c>
      <c r="H3271" s="23" cm="1">
        <f t="array" aca="1" ref="H3271" ca="1">_FV(A3271,"Open")</f>
        <v>27.26</v>
      </c>
      <c r="I3271" s="23" cm="1">
        <f t="array" aca="1" ref="I3271" ca="1">_FV(A3271,"Low")</f>
        <v>27.256599999999999</v>
      </c>
      <c r="J3271" s="23" cm="1">
        <f t="array" aca="1" ref="J3271" ca="1">_FV(A3271,"High")</f>
        <v>27.26</v>
      </c>
      <c r="K3271" s="23" cm="1">
        <f t="array" aca="1" ref="K3271" ca="1">_FV(A3271,"Previous close",TRUE)</f>
        <v>27.0595</v>
      </c>
      <c r="L3271" s="26"/>
      <c r="M3271" s="23" cm="1">
        <f t="array" aca="1" ref="M3271" ca="1">_FV(A3271,"52 week low",TRUE)</f>
        <v>23.405200000000001</v>
      </c>
      <c r="N3271" s="23" cm="1">
        <f t="array" aca="1" ref="N3271" ca="1">_FV(A3271,"52 week high",TRUE)</f>
        <v>27.71</v>
      </c>
      <c r="O3271" s="8" cm="1">
        <f t="array" aca="1" ref="O3271" ca="1">_FV(A3271,"Volume")</f>
        <v>113</v>
      </c>
      <c r="P3271" s="7" cm="1">
        <f t="array" aca="1" ref="P3271" ca="1">_FV(A3271,"Volume average",TRUE)</f>
        <v>4637</v>
      </c>
      <c r="Q3271" t="s">
        <v>844</v>
      </c>
      <c r="S3271" t="s">
        <v>5011</v>
      </c>
      <c r="T3271" s="25" cm="1">
        <f t="array" aca="1" ref="T3271" ca="1">_FV(A3271,"Expense ratio",TRUE)</f>
        <v>1.8E-3</v>
      </c>
      <c r="U3271" s="24" cm="1">
        <f t="array" aca="1" ref="U3271" ca="1">_FV(A3271,"Market cap",TRUE)</f>
        <v>13291198.82</v>
      </c>
      <c r="V3271" s="17">
        <v>13291265</v>
      </c>
      <c r="W3271" s="17">
        <v>13291265</v>
      </c>
      <c r="Y3271" t="s">
        <v>3115</v>
      </c>
      <c r="Z3271" s="19">
        <v>27.000599999999999</v>
      </c>
      <c r="AA3271" s="19">
        <v>15.360405999999999</v>
      </c>
      <c r="AB3271" s="19">
        <v>3.2399999999999998E-2</v>
      </c>
      <c r="AC3271" s="17">
        <v>3171</v>
      </c>
      <c r="AE3271" s="19">
        <v>9.0316214621285908</v>
      </c>
      <c r="AF3271" s="19">
        <v>13.08567006249595</v>
      </c>
      <c r="AI3271" s="17">
        <v>3171</v>
      </c>
      <c r="AJ3271" s="19">
        <v>85468.597200000004</v>
      </c>
      <c r="AL3271" s="19">
        <v>27.71</v>
      </c>
      <c r="AM3271" s="19">
        <v>23.405000000000001</v>
      </c>
      <c r="AN3271" t="s">
        <v>47</v>
      </c>
      <c r="AO3271" t="str" cm="1">
        <f t="array" aca="1" ref="AO3271" ca="1">_FV(A3271,"Currency")</f>
        <v>USD</v>
      </c>
      <c r="AP3271" t="str" cm="1">
        <f t="array" aca="1" ref="AP3271" ca="1">_FV(A3271,"Exchange")</f>
        <v>NYSE Arca</v>
      </c>
      <c r="AQ3271" s="6" t="str" cm="1">
        <f t="array" aca="1" ref="AQ3271" ca="1">_FV(A3271,"Exchange abbreviation",TRUE)</f>
        <v>ARCX</v>
      </c>
      <c r="AR3271" t="str" cm="1">
        <f t="array" aca="1" ref="AR3271" ca="1">_FV(A3271,"Instrument type",TRUE)</f>
        <v>ETF</v>
      </c>
    </row>
    <row r="3272" spans="1:44" ht="18.75" customHeight="1" x14ac:dyDescent="0.25">
      <c r="A3272" t="e" vm="3284">
        <v>#VALUE!</v>
      </c>
      <c r="B3272" t="s">
        <v>8718</v>
      </c>
      <c r="C3272" t="s">
        <v>8719</v>
      </c>
      <c r="D3272" s="31" cm="1">
        <f t="array" aca="1" ref="D3272" ca="1">_FV(A3272,"Last trade time",TRUE)</f>
        <v>45824.903435057815</v>
      </c>
      <c r="E3272" s="23" cm="1">
        <f t="array" aca="1" ref="E3272" ca="1">_FV(A3272,"Price")</f>
        <v>33.380000000000003</v>
      </c>
      <c r="F3272" s="27" cm="1">
        <f t="array" aca="1" ref="F3272" ca="1">_FV(A3272,"Change (%)",TRUE)</f>
        <v>-1.4467000000000001E-2</v>
      </c>
      <c r="G3272" s="26" cm="1">
        <f t="array" aca="1" ref="G3272" ca="1">_FV(A3272,"Change")</f>
        <v>-0.49</v>
      </c>
      <c r="H3272" s="23" cm="1">
        <f t="array" aca="1" ref="H3272" ca="1">_FV(A3272,"Open")</f>
        <v>33.700000000000003</v>
      </c>
      <c r="I3272" s="23" cm="1">
        <f t="array" aca="1" ref="I3272" ca="1">_FV(A3272,"Low")</f>
        <v>33.360100000000003</v>
      </c>
      <c r="J3272" s="23" cm="1">
        <f t="array" aca="1" ref="J3272" ca="1">_FV(A3272,"High")</f>
        <v>33.700000000000003</v>
      </c>
      <c r="K3272" s="23" cm="1">
        <f t="array" aca="1" ref="K3272" ca="1">_FV(A3272,"Previous close",TRUE)</f>
        <v>33.869999999999997</v>
      </c>
      <c r="L3272" s="26"/>
      <c r="M3272" s="23" cm="1">
        <f t="array" aca="1" ref="M3272" ca="1">_FV(A3272,"52 week low",TRUE)</f>
        <v>22.66</v>
      </c>
      <c r="N3272" s="23" cm="1">
        <f t="array" aca="1" ref="N3272" ca="1">_FV(A3272,"52 week high",TRUE)</f>
        <v>34.04</v>
      </c>
      <c r="O3272" s="8" cm="1">
        <f t="array" aca="1" ref="O3272" ca="1">_FV(A3272,"Volume")</f>
        <v>497518</v>
      </c>
      <c r="P3272" s="7" cm="1">
        <f t="array" aca="1" ref="P3272" ca="1">_FV(A3272,"Volume average",TRUE)</f>
        <v>687528</v>
      </c>
      <c r="Q3272" t="s">
        <v>129</v>
      </c>
      <c r="R3272" t="s">
        <v>79</v>
      </c>
      <c r="S3272" t="s">
        <v>453</v>
      </c>
      <c r="T3272" s="25" cm="1">
        <f t="array" aca="1" ref="T3272" ca="1">_FV(A3272,"Expense ratio",TRUE)</f>
        <v>1.7000000000000001E-3</v>
      </c>
      <c r="U3272" s="24" cm="1">
        <f t="array" aca="1" ref="U3272" ca="1">_FV(A3272,"Market cap",TRUE)</f>
        <v>1102402109.05</v>
      </c>
      <c r="V3272" s="4">
        <v>1102407424</v>
      </c>
      <c r="W3272" s="4">
        <v>1102407424</v>
      </c>
      <c r="X3272" t="s">
        <v>8720</v>
      </c>
      <c r="Y3272" t="s">
        <v>8721</v>
      </c>
      <c r="Z3272" s="5">
        <v>32.942999999999998</v>
      </c>
      <c r="AB3272" s="4">
        <v>0</v>
      </c>
      <c r="AC3272" s="4">
        <v>775966</v>
      </c>
      <c r="AE3272" s="5">
        <v>25.03811608033746</v>
      </c>
      <c r="AF3272" s="5">
        <v>40.093942213526127</v>
      </c>
      <c r="AI3272" s="4">
        <v>775966</v>
      </c>
      <c r="AJ3272" s="5">
        <v>25350809.219999999</v>
      </c>
      <c r="AL3272" s="5">
        <v>34.04</v>
      </c>
      <c r="AM3272" s="5">
        <v>22.66</v>
      </c>
      <c r="AN3272" t="s">
        <v>82</v>
      </c>
      <c r="AO3272" t="str" cm="1">
        <f t="array" aca="1" ref="AO3272" ca="1">_FV(A3272,"Currency")</f>
        <v>USD</v>
      </c>
      <c r="AP3272" t="str" cm="1">
        <f t="array" aca="1" ref="AP3272" ca="1">_FV(A3272,"Exchange")</f>
        <v>NYSE Arca</v>
      </c>
      <c r="AQ3272" s="6" t="str" cm="1">
        <f t="array" aca="1" ref="AQ3272" ca="1">_FV(A3272,"Exchange abbreviation",TRUE)</f>
        <v>ARCX</v>
      </c>
      <c r="AR3272" t="str" cm="1">
        <f t="array" aca="1" ref="AR3272" ca="1">_FV(A3272,"Instrument type",TRUE)</f>
        <v>ETF</v>
      </c>
    </row>
    <row r="3273" spans="1:44" ht="18.75" customHeight="1" x14ac:dyDescent="0.25">
      <c r="A3273" t="e" vm="3285">
        <v>#VALUE!</v>
      </c>
      <c r="B3273" t="s">
        <v>8722</v>
      </c>
      <c r="C3273" t="s">
        <v>8723</v>
      </c>
      <c r="D3273" s="31" cm="1">
        <f t="array" aca="1" ref="D3273" ca="1">_FV(A3273,"Last trade time",TRUE)</f>
        <v>45824.937966562502</v>
      </c>
      <c r="E3273" s="23" cm="1">
        <f t="array" aca="1" ref="E3273" ca="1">_FV(A3273,"Price")</f>
        <v>32.28</v>
      </c>
      <c r="F3273" s="27" cm="1">
        <f t="array" aca="1" ref="F3273" ca="1">_FV(A3273,"Change (%)",TRUE)</f>
        <v>-1.4351000000000001E-2</v>
      </c>
      <c r="G3273" s="26" cm="1">
        <f t="array" aca="1" ref="G3273" ca="1">_FV(A3273,"Change")</f>
        <v>-0.47</v>
      </c>
      <c r="H3273" s="23" cm="1">
        <f t="array" aca="1" ref="H3273" ca="1">_FV(A3273,"Open")</f>
        <v>32.590000000000003</v>
      </c>
      <c r="I3273" s="23" cm="1">
        <f t="array" aca="1" ref="I3273" ca="1">_FV(A3273,"Low")</f>
        <v>32.264699999999998</v>
      </c>
      <c r="J3273" s="23" cm="1">
        <f t="array" aca="1" ref="J3273" ca="1">_FV(A3273,"High")</f>
        <v>32.594999999999999</v>
      </c>
      <c r="K3273" s="23" cm="1">
        <f t="array" aca="1" ref="K3273" ca="1">_FV(A3273,"Previous close",TRUE)</f>
        <v>32.75</v>
      </c>
      <c r="L3273" s="26"/>
      <c r="M3273" s="23" cm="1">
        <f t="array" aca="1" ref="M3273" ca="1">_FV(A3273,"52 week low",TRUE)</f>
        <v>21.917400000000001</v>
      </c>
      <c r="N3273" s="23" cm="1">
        <f t="array" aca="1" ref="N3273" ca="1">_FV(A3273,"52 week high",TRUE)</f>
        <v>32.875799999999998</v>
      </c>
      <c r="O3273" s="8" cm="1">
        <f t="array" aca="1" ref="O3273" ca="1">_FV(A3273,"Volume")</f>
        <v>3745473</v>
      </c>
      <c r="P3273" s="7" cm="1">
        <f t="array" aca="1" ref="P3273" ca="1">_FV(A3273,"Volume average",TRUE)</f>
        <v>4360418</v>
      </c>
      <c r="Q3273" t="s">
        <v>129</v>
      </c>
      <c r="R3273" t="s">
        <v>79</v>
      </c>
      <c r="S3273" t="s">
        <v>4407</v>
      </c>
      <c r="T3273" s="25" cm="1">
        <f t="array" aca="1" ref="T3273" ca="1">_FV(A3273,"Expense ratio",TRUE)</f>
        <v>1.7000000000000001E-3</v>
      </c>
      <c r="U3273" s="24" cm="1">
        <f t="array" aca="1" ref="U3273" ca="1">_FV(A3273,"Market cap",TRUE)</f>
        <v>5024649290.8999996</v>
      </c>
      <c r="V3273" s="4">
        <v>5024649216</v>
      </c>
      <c r="W3273" s="4">
        <v>5024649216</v>
      </c>
      <c r="Y3273" t="s">
        <v>8724</v>
      </c>
      <c r="Z3273" s="5">
        <v>31.86103</v>
      </c>
      <c r="AA3273" s="20"/>
      <c r="AB3273" s="4">
        <v>0</v>
      </c>
      <c r="AC3273" s="4">
        <v>4997323</v>
      </c>
      <c r="AE3273" s="5">
        <v>25.049234987160141</v>
      </c>
      <c r="AF3273" s="5">
        <v>40.114740572807257</v>
      </c>
      <c r="AI3273" s="4">
        <v>4997323</v>
      </c>
      <c r="AJ3273" s="5">
        <v>157915406.80000001</v>
      </c>
      <c r="AL3273" s="5">
        <v>32.869999999999997</v>
      </c>
      <c r="AM3273" s="5">
        <v>21.92</v>
      </c>
      <c r="AN3273" t="s">
        <v>82</v>
      </c>
      <c r="AO3273" t="str" cm="1">
        <f t="array" aca="1" ref="AO3273" ca="1">_FV(A3273,"Currency")</f>
        <v>USD</v>
      </c>
      <c r="AP3273" t="str" cm="1">
        <f t="array" aca="1" ref="AP3273" ca="1">_FV(A3273,"Exchange")</f>
        <v>NYSE Arca</v>
      </c>
      <c r="AQ3273" s="6" t="str" cm="1">
        <f t="array" aca="1" ref="AQ3273" ca="1">_FV(A3273,"Exchange abbreviation",TRUE)</f>
        <v>ARCX</v>
      </c>
      <c r="AR3273" t="str" cm="1">
        <f t="array" aca="1" ref="AR3273" ca="1">_FV(A3273,"Instrument type",TRUE)</f>
        <v>ETF</v>
      </c>
    </row>
    <row r="3274" spans="1:44" ht="18.75" customHeight="1" x14ac:dyDescent="0.25">
      <c r="A3274" t="e" vm="3286">
        <v>#VALUE!</v>
      </c>
      <c r="B3274" t="s">
        <v>8725</v>
      </c>
      <c r="C3274" t="s">
        <v>8726</v>
      </c>
      <c r="D3274" s="31" cm="1">
        <f t="array" aca="1" ref="D3274" ca="1">_FV(A3274,"Last trade time",TRUE)</f>
        <v>45824.843750265623</v>
      </c>
      <c r="E3274" s="23" cm="1">
        <f t="array" aca="1" ref="E3274" ca="1">_FV(A3274,"Price")</f>
        <v>53.93</v>
      </c>
      <c r="F3274" s="27" cm="1">
        <f t="array" aca="1" ref="F3274" ca="1">_FV(A3274,"Change (%)",TRUE)</f>
        <v>4.0476999999999999E-2</v>
      </c>
      <c r="G3274" s="26" cm="1">
        <f t="array" aca="1" ref="G3274" ca="1">_FV(A3274,"Change")</f>
        <v>2.0979999999999999</v>
      </c>
      <c r="H3274" s="23" cm="1">
        <f t="array" aca="1" ref="H3274" ca="1">_FV(A3274,"Open")</f>
        <v>52.83</v>
      </c>
      <c r="I3274" s="23" cm="1">
        <f t="array" aca="1" ref="I3274" ca="1">_FV(A3274,"Low")</f>
        <v>52.526400000000002</v>
      </c>
      <c r="J3274" s="23" cm="1">
        <f t="array" aca="1" ref="J3274" ca="1">_FV(A3274,"High")</f>
        <v>53.93</v>
      </c>
      <c r="K3274" s="23" cm="1">
        <f t="array" aca="1" ref="K3274" ca="1">_FV(A3274,"Previous close",TRUE)</f>
        <v>51.832000000000001</v>
      </c>
      <c r="L3274" s="26"/>
      <c r="M3274" s="23" cm="1">
        <f t="array" aca="1" ref="M3274" ca="1">_FV(A3274,"52 week low",TRUE)</f>
        <v>42.82</v>
      </c>
      <c r="N3274" s="23" cm="1">
        <f t="array" aca="1" ref="N3274" ca="1">_FV(A3274,"52 week high",TRUE)</f>
        <v>53.93</v>
      </c>
      <c r="O3274" s="8" cm="1">
        <f t="array" aca="1" ref="O3274" ca="1">_FV(A3274,"Volume")</f>
        <v>574</v>
      </c>
      <c r="P3274" s="7" cm="1">
        <f t="array" aca="1" ref="P3274" ca="1">_FV(A3274,"Volume average",TRUE)</f>
        <v>15039</v>
      </c>
      <c r="Q3274" t="s">
        <v>844</v>
      </c>
      <c r="S3274" t="s">
        <v>2067</v>
      </c>
      <c r="T3274" s="25" cm="1">
        <f t="array" aca="1" ref="T3274" ca="1">_FV(A3274,"Expense ratio",TRUE)</f>
        <v>1.7000000000000001E-3</v>
      </c>
      <c r="U3274" s="24" cm="1">
        <f t="array" aca="1" ref="U3274" ca="1">_FV(A3274,"Market cap",TRUE)</f>
        <v>28188643.140000001</v>
      </c>
      <c r="V3274" s="4">
        <v>28188644</v>
      </c>
      <c r="W3274" s="4">
        <v>28188644</v>
      </c>
      <c r="Y3274" t="s">
        <v>8727</v>
      </c>
      <c r="Z3274" s="5">
        <v>52.727710000000002</v>
      </c>
      <c r="AA3274" s="5">
        <v>14.041513</v>
      </c>
      <c r="AB3274" s="5">
        <v>2.3400000000000001E-2</v>
      </c>
      <c r="AC3274" s="4">
        <v>7506</v>
      </c>
      <c r="AE3274" s="5">
        <v>16.237625839894338</v>
      </c>
      <c r="AF3274" s="5">
        <v>19.58118727501466</v>
      </c>
      <c r="AI3274" s="4">
        <v>7506</v>
      </c>
      <c r="AJ3274" s="5">
        <v>393239.34</v>
      </c>
      <c r="AL3274" s="5">
        <v>52.9</v>
      </c>
      <c r="AM3274" s="5">
        <v>42.82</v>
      </c>
      <c r="AN3274" t="s">
        <v>47</v>
      </c>
      <c r="AO3274" t="str" cm="1">
        <f t="array" aca="1" ref="AO3274" ca="1">_FV(A3274,"Currency")</f>
        <v>USD</v>
      </c>
      <c r="AP3274" t="str" cm="1">
        <f t="array" aca="1" ref="AP3274" ca="1">_FV(A3274,"Exchange")</f>
        <v>Nasdaq Stock Market</v>
      </c>
      <c r="AQ3274" s="6" t="str" cm="1">
        <f t="array" aca="1" ref="AQ3274" ca="1">_FV(A3274,"Exchange abbreviation",TRUE)</f>
        <v>XNAS</v>
      </c>
      <c r="AR3274" t="str" cm="1">
        <f t="array" aca="1" ref="AR3274" ca="1">_FV(A3274,"Instrument type",TRUE)</f>
        <v>ETF</v>
      </c>
    </row>
    <row r="3275" spans="1:44" ht="18.75" customHeight="1" x14ac:dyDescent="0.25">
      <c r="A3275" t="e" vm="3287">
        <v>#VALUE!</v>
      </c>
      <c r="B3275" t="s">
        <v>8728</v>
      </c>
      <c r="C3275" t="s">
        <v>8729</v>
      </c>
      <c r="D3275" s="31" cm="1">
        <f t="array" aca="1" ref="D3275" ca="1">_FV(A3275,"Last trade time",TRUE)</f>
        <v>45824.92843873828</v>
      </c>
      <c r="E3275" s="23" cm="1">
        <f t="array" aca="1" ref="E3275" ca="1">_FV(A3275,"Price")</f>
        <v>50.814999999999998</v>
      </c>
      <c r="F3275" s="27" cm="1">
        <f t="array" aca="1" ref="F3275" ca="1">_FV(A3275,"Change (%)",TRUE)</f>
        <v>0</v>
      </c>
      <c r="G3275" s="26" cm="1">
        <f t="array" aca="1" ref="G3275" ca="1">_FV(A3275,"Change")</f>
        <v>0</v>
      </c>
      <c r="H3275" s="23" cm="1">
        <f t="array" aca="1" ref="H3275" ca="1">_FV(A3275,"Open")</f>
        <v>50.81</v>
      </c>
      <c r="I3275" s="23" cm="1">
        <f t="array" aca="1" ref="I3275" ca="1">_FV(A3275,"Low")</f>
        <v>50.8</v>
      </c>
      <c r="J3275" s="23" cm="1">
        <f t="array" aca="1" ref="J3275" ca="1">_FV(A3275,"High")</f>
        <v>50.83</v>
      </c>
      <c r="K3275" s="23" cm="1">
        <f t="array" aca="1" ref="K3275" ca="1">_FV(A3275,"Previous close",TRUE)</f>
        <v>50.814999999999998</v>
      </c>
      <c r="L3275" s="26"/>
      <c r="M3275" s="23" cm="1">
        <f t="array" aca="1" ref="M3275" ca="1">_FV(A3275,"52 week low",TRUE)</f>
        <v>50.420099999999998</v>
      </c>
      <c r="N3275" s="23" cm="1">
        <f t="array" aca="1" ref="N3275" ca="1">_FV(A3275,"52 week high",TRUE)</f>
        <v>50.98</v>
      </c>
      <c r="O3275" s="8" cm="1">
        <f t="array" aca="1" ref="O3275" ca="1">_FV(A3275,"Volume")</f>
        <v>891197</v>
      </c>
      <c r="P3275" s="7" cm="1">
        <f t="array" aca="1" ref="P3275" ca="1">_FV(A3275,"Volume average",TRUE)</f>
        <v>691148</v>
      </c>
      <c r="Q3275" t="s">
        <v>6200</v>
      </c>
      <c r="S3275" t="s">
        <v>3504</v>
      </c>
      <c r="T3275" s="25" cm="1">
        <f t="array" aca="1" ref="T3275" ca="1">_FV(A3275,"Expense ratio",TRUE)</f>
        <v>1.7000000000000001E-3</v>
      </c>
      <c r="U3275" s="24" cm="1">
        <f t="array" aca="1" ref="U3275" ca="1">_FV(A3275,"Market cap",TRUE)</f>
        <v>3778868513.8200002</v>
      </c>
      <c r="V3275" s="4">
        <v>3778868480</v>
      </c>
      <c r="W3275" s="4">
        <v>3778868480</v>
      </c>
      <c r="Y3275" t="s">
        <v>5024</v>
      </c>
      <c r="Z3275" s="5">
        <v>50.737200000000001</v>
      </c>
      <c r="AA3275" s="20"/>
      <c r="AB3275" s="5">
        <v>3.1800000000000002E-2</v>
      </c>
      <c r="AC3275" s="4">
        <v>662811</v>
      </c>
      <c r="AE3275" s="5">
        <v>1.3615479217649269</v>
      </c>
      <c r="AF3275" s="5">
        <v>3.5158785702496642</v>
      </c>
      <c r="AI3275" s="4">
        <v>662811</v>
      </c>
      <c r="AJ3275" s="5">
        <v>33654228.524999999</v>
      </c>
      <c r="AL3275" s="5">
        <v>50.98</v>
      </c>
      <c r="AM3275" s="5">
        <v>50.42</v>
      </c>
      <c r="AN3275" t="s">
        <v>82</v>
      </c>
      <c r="AO3275" t="str" cm="1">
        <f t="array" aca="1" ref="AO3275" ca="1">_FV(A3275,"Currency")</f>
        <v>USD</v>
      </c>
      <c r="AP3275" t="str" cm="1">
        <f t="array" aca="1" ref="AP3275" ca="1">_FV(A3275,"Exchange")</f>
        <v>CBOE BZX Exchange</v>
      </c>
      <c r="AQ3275" s="6" t="str" cm="1">
        <f t="array" aca="1" ref="AQ3275" ca="1">_FV(A3275,"Exchange abbreviation",TRUE)</f>
        <v>BATS</v>
      </c>
      <c r="AR3275" t="str" cm="1">
        <f t="array" aca="1" ref="AR3275" ca="1">_FV(A3275,"Instrument type",TRUE)</f>
        <v>ETF</v>
      </c>
    </row>
    <row r="3276" spans="1:44" ht="18.75" customHeight="1" x14ac:dyDescent="0.25">
      <c r="A3276" t="e" vm="3288">
        <v>#VALUE!</v>
      </c>
      <c r="B3276" t="s">
        <v>8730</v>
      </c>
      <c r="C3276" t="s">
        <v>8731</v>
      </c>
      <c r="D3276" s="31" cm="1">
        <f t="array" aca="1" ref="D3276" ca="1">_FV(A3276,"Last trade time",TRUE)</f>
        <v>45824.84027780078</v>
      </c>
      <c r="E3276" s="23" cm="1">
        <f t="array" aca="1" ref="E3276" ca="1">_FV(A3276,"Price")</f>
        <v>50.905000000000001</v>
      </c>
      <c r="F3276" s="27" cm="1">
        <f t="array" aca="1" ref="F3276" ca="1">_FV(A3276,"Change (%)",TRUE)</f>
        <v>4.9140000000000002E-4</v>
      </c>
      <c r="G3276" s="26" cm="1">
        <f t="array" aca="1" ref="G3276" ca="1">_FV(A3276,"Change")</f>
        <v>2.5000000000000001E-2</v>
      </c>
      <c r="H3276" s="23" cm="1">
        <f t="array" aca="1" ref="H3276" ca="1">_FV(A3276,"Open")</f>
        <v>50.9</v>
      </c>
      <c r="I3276" s="23" cm="1">
        <f t="array" aca="1" ref="I3276" ca="1">_FV(A3276,"Low")</f>
        <v>50.87</v>
      </c>
      <c r="J3276" s="23" cm="1">
        <f t="array" aca="1" ref="J3276" ca="1">_FV(A3276,"High")</f>
        <v>51.02</v>
      </c>
      <c r="K3276" s="23" cm="1">
        <f t="array" aca="1" ref="K3276" ca="1">_FV(A3276,"Previous close",TRUE)</f>
        <v>50.88</v>
      </c>
      <c r="L3276" s="26"/>
      <c r="M3276" s="23" cm="1">
        <f t="array" aca="1" ref="M3276" ca="1">_FV(A3276,"52 week low",TRUE)</f>
        <v>50.4</v>
      </c>
      <c r="N3276" s="23" cm="1">
        <f t="array" aca="1" ref="N3276" ca="1">_FV(A3276,"52 week high",TRUE)</f>
        <v>52.54</v>
      </c>
      <c r="O3276" s="8" cm="1">
        <f t="array" aca="1" ref="O3276" ca="1">_FV(A3276,"Volume")</f>
        <v>17812</v>
      </c>
      <c r="P3276" s="7" cm="1">
        <f t="array" aca="1" ref="P3276" ca="1">_FV(A3276,"Volume average",TRUE)</f>
        <v>56171</v>
      </c>
      <c r="Q3276" t="s">
        <v>799</v>
      </c>
      <c r="S3276" t="s">
        <v>4447</v>
      </c>
      <c r="T3276" s="25" cm="1">
        <f t="array" aca="1" ref="T3276" ca="1">_FV(A3276,"Expense ratio",TRUE)</f>
        <v>1.7000000000000001E-3</v>
      </c>
      <c r="U3276" s="24" cm="1">
        <f t="array" aca="1" ref="U3276" ca="1">_FV(A3276,"Market cap",TRUE)</f>
        <v>210636907.41</v>
      </c>
      <c r="V3276" s="4">
        <v>210636912</v>
      </c>
      <c r="W3276" s="4">
        <v>210636912</v>
      </c>
      <c r="Y3276" t="s">
        <v>5948</v>
      </c>
      <c r="Z3276" s="5">
        <v>50.79</v>
      </c>
      <c r="AB3276" s="5">
        <v>4.7899999999999998E-2</v>
      </c>
      <c r="AC3276" s="4">
        <v>43334</v>
      </c>
      <c r="AE3276" s="5">
        <v>2.1986911196831378</v>
      </c>
      <c r="AF3276" s="5">
        <v>5.6832102998263467</v>
      </c>
      <c r="AI3276" s="4">
        <v>43334</v>
      </c>
      <c r="AJ3276" s="5">
        <v>2202108.2113999999</v>
      </c>
      <c r="AL3276" s="5">
        <v>52.54</v>
      </c>
      <c r="AM3276" s="5">
        <v>50.4</v>
      </c>
      <c r="AN3276" t="s">
        <v>90</v>
      </c>
      <c r="AO3276" t="str" cm="1">
        <f t="array" aca="1" ref="AO3276" ca="1">_FV(A3276,"Currency")</f>
        <v>USD</v>
      </c>
      <c r="AP3276" t="str" cm="1">
        <f t="array" aca="1" ref="AP3276" ca="1">_FV(A3276,"Exchange")</f>
        <v>NYSE Arca</v>
      </c>
      <c r="AQ3276" s="6" t="str" cm="1">
        <f t="array" aca="1" ref="AQ3276" ca="1">_FV(A3276,"Exchange abbreviation",TRUE)</f>
        <v>ARCX</v>
      </c>
      <c r="AR3276" t="str" cm="1">
        <f t="array" aca="1" ref="AR3276" ca="1">_FV(A3276,"Instrument type",TRUE)</f>
        <v>ETF</v>
      </c>
    </row>
    <row r="3277" spans="1:44" ht="18.75" customHeight="1" x14ac:dyDescent="0.25">
      <c r="A3277" t="e" vm="3289">
        <v>#VALUE!</v>
      </c>
      <c r="B3277" t="s">
        <v>8732</v>
      </c>
      <c r="C3277" t="s">
        <v>8733</v>
      </c>
      <c r="D3277" s="31" cm="1">
        <f t="array" aca="1" ref="D3277" ca="1">_FV(A3277,"Last trade time",TRUE)</f>
        <v>45824.843750196094</v>
      </c>
      <c r="E3277" s="23" cm="1">
        <f t="array" aca="1" ref="E3277" ca="1">_FV(A3277,"Price")</f>
        <v>25.25</v>
      </c>
      <c r="F3277" s="27" cm="1">
        <f t="array" aca="1" ref="F3277" ca="1">_FV(A3277,"Change (%)",TRUE)</f>
        <v>3.9620000000000004E-4</v>
      </c>
      <c r="G3277" s="26" cm="1">
        <f t="array" aca="1" ref="G3277" ca="1">_FV(A3277,"Change")</f>
        <v>0.01</v>
      </c>
      <c r="H3277" s="23" cm="1">
        <f t="array" aca="1" ref="H3277" ca="1">_FV(A3277,"Open")</f>
        <v>25.25</v>
      </c>
      <c r="I3277" s="23" cm="1">
        <f t="array" aca="1" ref="I3277" ca="1">_FV(A3277,"Low")</f>
        <v>25.25</v>
      </c>
      <c r="J3277" s="23" cm="1">
        <f t="array" aca="1" ref="J3277" ca="1">_FV(A3277,"High")</f>
        <v>25.25</v>
      </c>
      <c r="K3277" s="23" cm="1">
        <f t="array" aca="1" ref="K3277" ca="1">_FV(A3277,"Previous close",TRUE)</f>
        <v>25.24</v>
      </c>
      <c r="L3277" s="26"/>
      <c r="M3277" s="23" cm="1">
        <f t="array" aca="1" ref="M3277" ca="1">_FV(A3277,"52 week low",TRUE)</f>
        <v>25.02</v>
      </c>
      <c r="N3277" s="23" cm="1">
        <f t="array" aca="1" ref="N3277" ca="1">_FV(A3277,"52 week high",TRUE)</f>
        <v>25.51</v>
      </c>
      <c r="O3277" s="8" cm="1">
        <f t="array" aca="1" ref="O3277" ca="1">_FV(A3277,"Volume")</f>
        <v>1</v>
      </c>
      <c r="P3277" s="7" cm="1">
        <f t="array" aca="1" ref="P3277" ca="1">_FV(A3277,"Volume average",TRUE)</f>
        <v>16</v>
      </c>
      <c r="Q3277" t="s">
        <v>799</v>
      </c>
      <c r="S3277" t="s">
        <v>2144</v>
      </c>
      <c r="T3277" s="25" cm="1">
        <f t="array" aca="1" ref="T3277" ca="1">_FV(A3277,"Expense ratio",TRUE)</f>
        <v>1.7000000000000001E-3</v>
      </c>
      <c r="U3277" s="24" cm="1">
        <f t="array" aca="1" ref="U3277" ca="1">_FV(A3277,"Market cap",TRUE)</f>
        <v>151773099.19999999</v>
      </c>
      <c r="V3277" s="4">
        <v>151773104</v>
      </c>
      <c r="W3277" s="4">
        <v>151773104</v>
      </c>
      <c r="Y3277" t="s">
        <v>5088</v>
      </c>
      <c r="Z3277" s="5">
        <v>25.210799999999999</v>
      </c>
      <c r="AA3277" s="20"/>
      <c r="AB3277" s="5">
        <v>4.36E-2</v>
      </c>
      <c r="AC3277" s="4">
        <v>563</v>
      </c>
      <c r="AE3277" s="5">
        <v>1.9715407842268771</v>
      </c>
      <c r="AF3277" s="5">
        <v>5.2348502284487619</v>
      </c>
      <c r="AI3277" s="4">
        <v>563</v>
      </c>
      <c r="AJ3277" s="5">
        <v>14198.86</v>
      </c>
      <c r="AL3277" s="5">
        <v>25.51</v>
      </c>
      <c r="AM3277" s="5">
        <v>25.02</v>
      </c>
      <c r="AN3277" t="s">
        <v>47</v>
      </c>
      <c r="AO3277" t="str" cm="1">
        <f t="array" aca="1" ref="AO3277" ca="1">_FV(A3277,"Currency")</f>
        <v>USD</v>
      </c>
      <c r="AP3277" t="str" cm="1">
        <f t="array" aca="1" ref="AP3277" ca="1">_FV(A3277,"Exchange")</f>
        <v>Nasdaq Stock Market</v>
      </c>
      <c r="AQ3277" s="6" t="str" cm="1">
        <f t="array" aca="1" ref="AQ3277" ca="1">_FV(A3277,"Exchange abbreviation",TRUE)</f>
        <v>XNAS</v>
      </c>
      <c r="AR3277" t="str" cm="1">
        <f t="array" aca="1" ref="AR3277" ca="1">_FV(A3277,"Instrument type",TRUE)</f>
        <v>ETF</v>
      </c>
    </row>
    <row r="3278" spans="1:44" ht="18.75" customHeight="1" x14ac:dyDescent="0.25">
      <c r="A3278" t="e" vm="3290">
        <v>#VALUE!</v>
      </c>
      <c r="B3278" t="s">
        <v>8734</v>
      </c>
      <c r="C3278" t="s">
        <v>8735</v>
      </c>
      <c r="D3278" s="31" cm="1">
        <f t="array" aca="1" ref="D3278" ca="1">_FV(A3278,"Last trade time",TRUE)</f>
        <v>45824.936407742971</v>
      </c>
      <c r="E3278" s="23" cm="1">
        <f t="array" aca="1" ref="E3278" ca="1">_FV(A3278,"Price")</f>
        <v>50.53</v>
      </c>
      <c r="F3278" s="27" cm="1">
        <f t="array" aca="1" ref="F3278" ca="1">_FV(A3278,"Change (%)",TRUE)</f>
        <v>1.9789999999999999E-4</v>
      </c>
      <c r="G3278" s="26" cm="1">
        <f t="array" aca="1" ref="G3278" ca="1">_FV(A3278,"Change")</f>
        <v>0.01</v>
      </c>
      <c r="H3278" s="23" cm="1">
        <f t="array" aca="1" ref="H3278" ca="1">_FV(A3278,"Open")</f>
        <v>50.53</v>
      </c>
      <c r="I3278" s="23" cm="1">
        <f t="array" aca="1" ref="I3278" ca="1">_FV(A3278,"Low")</f>
        <v>50.52</v>
      </c>
      <c r="J3278" s="23" cm="1">
        <f t="array" aca="1" ref="J3278" ca="1">_FV(A3278,"High")</f>
        <v>50.54</v>
      </c>
      <c r="K3278" s="23" cm="1">
        <f t="array" aca="1" ref="K3278" ca="1">_FV(A3278,"Previous close",TRUE)</f>
        <v>50.52</v>
      </c>
      <c r="L3278" s="26"/>
      <c r="M3278" s="23" cm="1">
        <f t="array" aca="1" ref="M3278" ca="1">_FV(A3278,"52 week low",TRUE)</f>
        <v>50.25</v>
      </c>
      <c r="N3278" s="23" cm="1">
        <f t="array" aca="1" ref="N3278" ca="1">_FV(A3278,"52 week high",TRUE)</f>
        <v>50.75</v>
      </c>
      <c r="O3278" s="8" cm="1">
        <f t="array" aca="1" ref="O3278" ca="1">_FV(A3278,"Volume")</f>
        <v>5284434</v>
      </c>
      <c r="P3278" s="7" cm="1">
        <f t="array" aca="1" ref="P3278" ca="1">_FV(A3278,"Volume average",TRUE)</f>
        <v>5387303</v>
      </c>
      <c r="Q3278" t="s">
        <v>799</v>
      </c>
      <c r="S3278" t="s">
        <v>3504</v>
      </c>
      <c r="T3278" s="25" cm="1">
        <f t="array" aca="1" ref="T3278" ca="1">_FV(A3278,"Expense ratio",TRUE)</f>
        <v>1.7000000000000001E-3</v>
      </c>
      <c r="U3278" s="24" cm="1">
        <f t="array" aca="1" ref="U3278" ca="1">_FV(A3278,"Market cap",TRUE)</f>
        <v>31103068127.48</v>
      </c>
      <c r="V3278" s="4">
        <v>31103068160</v>
      </c>
      <c r="W3278" s="4">
        <v>31103068160</v>
      </c>
      <c r="Y3278" t="s">
        <v>8736</v>
      </c>
      <c r="Z3278" s="5">
        <v>50.424300000000002</v>
      </c>
      <c r="AA3278" s="20"/>
      <c r="AB3278" s="5">
        <v>4.9000002000000001E-2</v>
      </c>
      <c r="AC3278" s="4">
        <v>7544809</v>
      </c>
      <c r="AE3278" s="5">
        <v>2.0775784810784792</v>
      </c>
      <c r="AF3278" s="5">
        <v>5.2951328658864538</v>
      </c>
      <c r="AH3278" s="17">
        <v>148400000</v>
      </c>
      <c r="AI3278" s="4">
        <v>7544809</v>
      </c>
      <c r="AJ3278" s="5">
        <v>380635614.05000001</v>
      </c>
      <c r="AL3278" s="5">
        <v>50.75</v>
      </c>
      <c r="AM3278" s="5">
        <v>50.25</v>
      </c>
      <c r="AN3278" t="s">
        <v>82</v>
      </c>
      <c r="AO3278" t="str" cm="1">
        <f t="array" aca="1" ref="AO3278" ca="1">_FV(A3278,"Currency")</f>
        <v>USD</v>
      </c>
      <c r="AP3278" t="str" cm="1">
        <f t="array" aca="1" ref="AP3278" ca="1">_FV(A3278,"Exchange")</f>
        <v>NYSE Arca</v>
      </c>
      <c r="AQ3278" s="6" t="str" cm="1">
        <f t="array" aca="1" ref="AQ3278" ca="1">_FV(A3278,"Exchange abbreviation",TRUE)</f>
        <v>ARCX</v>
      </c>
      <c r="AR3278" t="str" cm="1">
        <f t="array" aca="1" ref="AR3278" ca="1">_FV(A3278,"Instrument type",TRUE)</f>
        <v>ETF</v>
      </c>
    </row>
    <row r="3279" spans="1:44" ht="18.75" customHeight="1" x14ac:dyDescent="0.25">
      <c r="A3279" t="e" vm="3291">
        <v>#VALUE!</v>
      </c>
      <c r="B3279" t="s">
        <v>8737</v>
      </c>
      <c r="C3279" t="s">
        <v>8738</v>
      </c>
      <c r="D3279" s="31" cm="1">
        <f t="array" aca="1" ref="D3279" ca="1">_FV(A3279,"Last trade time",TRUE)</f>
        <v>45824.84027780078</v>
      </c>
      <c r="E3279" s="23" cm="1">
        <f t="array" aca="1" ref="E3279" ca="1">_FV(A3279,"Price")</f>
        <v>49.79</v>
      </c>
      <c r="F3279" s="27" cm="1">
        <f t="array" aca="1" ref="F3279" ca="1">_FV(A3279,"Change (%)",TRUE)</f>
        <v>0</v>
      </c>
      <c r="G3279" s="26" cm="1">
        <f t="array" aca="1" ref="G3279" ca="1">_FV(A3279,"Change")</f>
        <v>0</v>
      </c>
      <c r="H3279" s="23" cm="1">
        <f t="array" aca="1" ref="H3279" ca="1">_FV(A3279,"Open")</f>
        <v>49.79</v>
      </c>
      <c r="I3279" s="23" cm="1">
        <f t="array" aca="1" ref="I3279" ca="1">_FV(A3279,"Low")</f>
        <v>49.77</v>
      </c>
      <c r="J3279" s="23" cm="1">
        <f t="array" aca="1" ref="J3279" ca="1">_FV(A3279,"High")</f>
        <v>49.79</v>
      </c>
      <c r="K3279" s="23" cm="1">
        <f t="array" aca="1" ref="K3279" ca="1">_FV(A3279,"Previous close",TRUE)</f>
        <v>49.79</v>
      </c>
      <c r="L3279" s="26"/>
      <c r="M3279" s="23" cm="1">
        <f t="array" aca="1" ref="M3279" ca="1">_FV(A3279,"52 week low",TRUE)</f>
        <v>49.3401</v>
      </c>
      <c r="N3279" s="23" cm="1">
        <f t="array" aca="1" ref="N3279" ca="1">_FV(A3279,"52 week high",TRUE)</f>
        <v>50.29</v>
      </c>
      <c r="O3279" s="8" cm="1">
        <f t="array" aca="1" ref="O3279" ca="1">_FV(A3279,"Volume")</f>
        <v>64450</v>
      </c>
      <c r="P3279" s="7" cm="1">
        <f t="array" aca="1" ref="P3279" ca="1">_FV(A3279,"Volume average",TRUE)</f>
        <v>117468</v>
      </c>
      <c r="Q3279" t="s">
        <v>799</v>
      </c>
      <c r="S3279" t="s">
        <v>4292</v>
      </c>
      <c r="T3279" s="25" cm="1">
        <f t="array" aca="1" ref="T3279" ca="1">_FV(A3279,"Expense ratio",TRUE)</f>
        <v>1.7000000000000001E-3</v>
      </c>
      <c r="U3279" s="24" cm="1">
        <f t="array" aca="1" ref="U3279" ca="1">_FV(A3279,"Market cap",TRUE)</f>
        <v>472675518.47000003</v>
      </c>
      <c r="V3279" s="4">
        <v>472675520</v>
      </c>
      <c r="W3279" s="4">
        <v>472675520</v>
      </c>
      <c r="Y3279" t="s">
        <v>2530</v>
      </c>
      <c r="Z3279" s="5">
        <v>49.67</v>
      </c>
      <c r="AA3279" s="5">
        <v>34.129738000000003</v>
      </c>
      <c r="AB3279" s="5">
        <v>4.9799999999999997E-2</v>
      </c>
      <c r="AC3279" s="4">
        <v>106049</v>
      </c>
      <c r="AE3279" s="5">
        <v>2.1985428043856281</v>
      </c>
      <c r="AF3279" s="5">
        <v>5.7665036477283937</v>
      </c>
      <c r="AI3279" s="4">
        <v>106049</v>
      </c>
      <c r="AJ3279" s="5">
        <v>5268514.32</v>
      </c>
      <c r="AL3279" s="5">
        <v>50.29</v>
      </c>
      <c r="AM3279" s="5">
        <v>49.34</v>
      </c>
      <c r="AN3279" t="s">
        <v>90</v>
      </c>
      <c r="AO3279" t="str" cm="1">
        <f t="array" aca="1" ref="AO3279" ca="1">_FV(A3279,"Currency")</f>
        <v>USD</v>
      </c>
      <c r="AP3279" t="str" cm="1">
        <f t="array" aca="1" ref="AP3279" ca="1">_FV(A3279,"Exchange")</f>
        <v>NYSE Arca</v>
      </c>
      <c r="AQ3279" s="6" t="str" cm="1">
        <f t="array" aca="1" ref="AQ3279" ca="1">_FV(A3279,"Exchange abbreviation",TRUE)</f>
        <v>ARCX</v>
      </c>
      <c r="AR3279" t="str" cm="1">
        <f t="array" aca="1" ref="AR3279" ca="1">_FV(A3279,"Instrument type",TRUE)</f>
        <v>ETF</v>
      </c>
    </row>
    <row r="3280" spans="1:44" ht="18.75" customHeight="1" x14ac:dyDescent="0.25">
      <c r="A3280" t="e" vm="3292">
        <v>#VALUE!</v>
      </c>
      <c r="B3280" t="s">
        <v>8739</v>
      </c>
      <c r="C3280" t="s">
        <v>8740</v>
      </c>
      <c r="D3280" s="31" cm="1">
        <f t="array" aca="1" ref="D3280" ca="1">_FV(A3280,"Last trade time",TRUE)</f>
        <v>45824.840277789066</v>
      </c>
      <c r="E3280" s="23" cm="1">
        <f t="array" aca="1" ref="E3280" ca="1">_FV(A3280,"Price")</f>
        <v>47.25</v>
      </c>
      <c r="F3280" s="27" cm="1">
        <f t="array" aca="1" ref="F3280" ca="1">_FV(A3280,"Change (%)",TRUE)</f>
        <v>-4.2309999999999998E-4</v>
      </c>
      <c r="G3280" s="26" cm="1">
        <f t="array" aca="1" ref="G3280" ca="1">_FV(A3280,"Change")</f>
        <v>-0.02</v>
      </c>
      <c r="H3280" s="23" cm="1">
        <f t="array" aca="1" ref="H3280" ca="1">_FV(A3280,"Open")</f>
        <v>47.255000000000003</v>
      </c>
      <c r="I3280" s="23" cm="1">
        <f t="array" aca="1" ref="I3280" ca="1">_FV(A3280,"Low")</f>
        <v>47.25</v>
      </c>
      <c r="J3280" s="23" cm="1">
        <f t="array" aca="1" ref="J3280" ca="1">_FV(A3280,"High")</f>
        <v>47.34</v>
      </c>
      <c r="K3280" s="23" cm="1">
        <f t="array" aca="1" ref="K3280" ca="1">_FV(A3280,"Previous close",TRUE)</f>
        <v>47.27</v>
      </c>
      <c r="L3280" s="26"/>
      <c r="M3280" s="23" cm="1">
        <f t="array" aca="1" ref="M3280" ca="1">_FV(A3280,"52 week low",TRUE)</f>
        <v>46.238700000000001</v>
      </c>
      <c r="N3280" s="23" cm="1">
        <f t="array" aca="1" ref="N3280" ca="1">_FV(A3280,"52 week high",TRUE)</f>
        <v>48.67</v>
      </c>
      <c r="O3280" s="8" cm="1">
        <f t="array" aca="1" ref="O3280" ca="1">_FV(A3280,"Volume")</f>
        <v>142376</v>
      </c>
      <c r="P3280" s="7" cm="1">
        <f t="array" aca="1" ref="P3280" ca="1">_FV(A3280,"Volume average",TRUE)</f>
        <v>172812</v>
      </c>
      <c r="Q3280" t="s">
        <v>6200</v>
      </c>
      <c r="S3280" t="s">
        <v>6388</v>
      </c>
      <c r="T3280" s="25" cm="1">
        <f t="array" aca="1" ref="T3280" ca="1">_FV(A3280,"Expense ratio",TRUE)</f>
        <v>1.7000000000000001E-3</v>
      </c>
      <c r="U3280" s="24" cm="1">
        <f t="array" aca="1" ref="U3280" ca="1">_FV(A3280,"Market cap",TRUE)</f>
        <v>1546257937.8</v>
      </c>
      <c r="V3280" s="4">
        <v>1546257920</v>
      </c>
      <c r="W3280" s="4">
        <v>1546257920</v>
      </c>
      <c r="Y3280" t="s">
        <v>4839</v>
      </c>
      <c r="Z3280" s="5">
        <v>47.186199999999999</v>
      </c>
      <c r="AB3280" s="5">
        <v>2.8900001000000002E-2</v>
      </c>
      <c r="AC3280" s="4">
        <v>190453</v>
      </c>
      <c r="AE3280" s="5">
        <v>-2.5161852405863878E-3</v>
      </c>
      <c r="AF3280" s="5">
        <v>1.9012638329318541</v>
      </c>
      <c r="AI3280" s="4">
        <v>190453</v>
      </c>
      <c r="AJ3280" s="5">
        <v>8987477.0700000003</v>
      </c>
      <c r="AL3280" s="5">
        <v>48.67</v>
      </c>
      <c r="AM3280" s="5">
        <v>46.238999999999997</v>
      </c>
      <c r="AN3280" t="s">
        <v>90</v>
      </c>
      <c r="AO3280" t="str" cm="1">
        <f t="array" aca="1" ref="AO3280" ca="1">_FV(A3280,"Currency")</f>
        <v>USD</v>
      </c>
      <c r="AP3280" t="str" cm="1">
        <f t="array" aca="1" ref="AP3280" ca="1">_FV(A3280,"Exchange")</f>
        <v>NYSE Arca</v>
      </c>
      <c r="AQ3280" s="6" t="str" cm="1">
        <f t="array" aca="1" ref="AQ3280" ca="1">_FV(A3280,"Exchange abbreviation",TRUE)</f>
        <v>ARCX</v>
      </c>
      <c r="AR3280" t="str" cm="1">
        <f t="array" aca="1" ref="AR3280" ca="1">_FV(A3280,"Instrument type",TRUE)</f>
        <v>ETF</v>
      </c>
    </row>
    <row r="3281" spans="1:44" ht="18.75" customHeight="1" x14ac:dyDescent="0.25">
      <c r="A3281" t="e" vm="3293">
        <v>#VALUE!</v>
      </c>
      <c r="B3281" t="s">
        <v>8741</v>
      </c>
      <c r="C3281" t="s">
        <v>8742</v>
      </c>
      <c r="D3281" s="31" cm="1">
        <f t="array" aca="1" ref="D3281" ca="1">_FV(A3281,"Last trade time",TRUE)</f>
        <v>45824.840310751562</v>
      </c>
      <c r="E3281" s="23" cm="1">
        <f t="array" aca="1" ref="E3281" ca="1">_FV(A3281,"Price")</f>
        <v>49.42</v>
      </c>
      <c r="F3281" s="27" cm="1">
        <f t="array" aca="1" ref="F3281" ca="1">_FV(A3281,"Change (%)",TRUE)</f>
        <v>2.0240000000000001E-4</v>
      </c>
      <c r="G3281" s="26" cm="1">
        <f t="array" aca="1" ref="G3281" ca="1">_FV(A3281,"Change")</f>
        <v>0.01</v>
      </c>
      <c r="H3281" s="23" cm="1">
        <f t="array" aca="1" ref="H3281" ca="1">_FV(A3281,"Open")</f>
        <v>49.42</v>
      </c>
      <c r="I3281" s="23" cm="1">
        <f t="array" aca="1" ref="I3281" ca="1">_FV(A3281,"Low")</f>
        <v>49.384999999999998</v>
      </c>
      <c r="J3281" s="23" cm="1">
        <f t="array" aca="1" ref="J3281" ca="1">_FV(A3281,"High")</f>
        <v>49.47</v>
      </c>
      <c r="K3281" s="23" cm="1">
        <f t="array" aca="1" ref="K3281" ca="1">_FV(A3281,"Previous close",TRUE)</f>
        <v>49.41</v>
      </c>
      <c r="L3281" s="26"/>
      <c r="M3281" s="23" cm="1">
        <f t="array" aca="1" ref="M3281" ca="1">_FV(A3281,"52 week low",TRUE)</f>
        <v>47.95</v>
      </c>
      <c r="N3281" s="23" cm="1">
        <f t="array" aca="1" ref="N3281" ca="1">_FV(A3281,"52 week high",TRUE)</f>
        <v>51.31</v>
      </c>
      <c r="O3281" s="8" cm="1">
        <f t="array" aca="1" ref="O3281" ca="1">_FV(A3281,"Volume")</f>
        <v>492606</v>
      </c>
      <c r="P3281" s="7" cm="1">
        <f t="array" aca="1" ref="P3281" ca="1">_FV(A3281,"Volume average",TRUE)</f>
        <v>588356</v>
      </c>
      <c r="Q3281" t="s">
        <v>5345</v>
      </c>
      <c r="S3281" t="s">
        <v>3504</v>
      </c>
      <c r="T3281" s="25" cm="1">
        <f t="array" aca="1" ref="T3281" ca="1">_FV(A3281,"Expense ratio",TRUE)</f>
        <v>1.7000000000000001E-3</v>
      </c>
      <c r="U3281" s="24" cm="1">
        <f t="array" aca="1" ref="U3281" ca="1">_FV(A3281,"Market cap",TRUE)</f>
        <v>2898114261.0700002</v>
      </c>
      <c r="V3281" s="4">
        <v>2898114304</v>
      </c>
      <c r="W3281" s="4">
        <v>2898114304</v>
      </c>
      <c r="Y3281" t="s">
        <v>2435</v>
      </c>
      <c r="Z3281" s="5">
        <v>49.198399999999999</v>
      </c>
      <c r="AA3281" s="5">
        <v>9.9931579999999993</v>
      </c>
      <c r="AB3281" s="5">
        <v>3.5299999999999998E-2</v>
      </c>
      <c r="AC3281" s="4">
        <v>610317</v>
      </c>
      <c r="AE3281" s="5">
        <v>-0.47322880042888199</v>
      </c>
      <c r="AF3281" s="5">
        <v>1.304674969664066</v>
      </c>
      <c r="AI3281" s="4">
        <v>610317</v>
      </c>
      <c r="AJ3281" s="5">
        <v>30012338.475000001</v>
      </c>
      <c r="AL3281" s="5">
        <v>51.31</v>
      </c>
      <c r="AM3281" s="5">
        <v>47.95</v>
      </c>
      <c r="AN3281" t="s">
        <v>82</v>
      </c>
      <c r="AO3281" t="str" cm="1">
        <f t="array" aca="1" ref="AO3281" ca="1">_FV(A3281,"Currency")</f>
        <v>USD</v>
      </c>
      <c r="AP3281" t="str" cm="1">
        <f t="array" aca="1" ref="AP3281" ca="1">_FV(A3281,"Exchange")</f>
        <v>CBOE BZX Exchange</v>
      </c>
      <c r="AQ3281" s="6" t="str" cm="1">
        <f t="array" aca="1" ref="AQ3281" ca="1">_FV(A3281,"Exchange abbreviation",TRUE)</f>
        <v>BATS</v>
      </c>
      <c r="AR3281" t="str" cm="1">
        <f t="array" aca="1" ref="AR3281" ca="1">_FV(A3281,"Instrument type",TRUE)</f>
        <v>ETF</v>
      </c>
    </row>
    <row r="3282" spans="1:44" ht="18.75" customHeight="1" x14ac:dyDescent="0.25">
      <c r="A3282" t="e" vm="3294">
        <v>#VALUE!</v>
      </c>
      <c r="B3282" t="s">
        <v>8743</v>
      </c>
      <c r="C3282" t="s">
        <v>8744</v>
      </c>
      <c r="D3282" s="31" cm="1">
        <f t="array" aca="1" ref="D3282" ca="1">_FV(A3282,"Last trade time",TRUE)</f>
        <v>45824.84027780078</v>
      </c>
      <c r="E3282" s="23" cm="1">
        <f t="array" aca="1" ref="E3282" ca="1">_FV(A3282,"Price")</f>
        <v>49.74</v>
      </c>
      <c r="F3282" s="27" cm="1">
        <f t="array" aca="1" ref="F3282" ca="1">_FV(A3282,"Change (%)",TRUE)</f>
        <v>-8.0350000000000007E-4</v>
      </c>
      <c r="G3282" s="26" cm="1">
        <f t="array" aca="1" ref="G3282" ca="1">_FV(A3282,"Change")</f>
        <v>-0.04</v>
      </c>
      <c r="H3282" s="23" cm="1">
        <f t="array" aca="1" ref="H3282" ca="1">_FV(A3282,"Open")</f>
        <v>49.76</v>
      </c>
      <c r="I3282" s="23" cm="1">
        <f t="array" aca="1" ref="I3282" ca="1">_FV(A3282,"Low")</f>
        <v>49.723300000000002</v>
      </c>
      <c r="J3282" s="23" cm="1">
        <f t="array" aca="1" ref="J3282" ca="1">_FV(A3282,"High")</f>
        <v>49.835799999999999</v>
      </c>
      <c r="K3282" s="23" cm="1">
        <f t="array" aca="1" ref="K3282" ca="1">_FV(A3282,"Previous close",TRUE)</f>
        <v>49.78</v>
      </c>
      <c r="L3282" s="26"/>
      <c r="M3282" s="23" cm="1">
        <f t="array" aca="1" ref="M3282" ca="1">_FV(A3282,"52 week low",TRUE)</f>
        <v>49.1</v>
      </c>
      <c r="N3282" s="23" cm="1">
        <f t="array" aca="1" ref="N3282" ca="1">_FV(A3282,"52 week high",TRUE)</f>
        <v>51.97</v>
      </c>
      <c r="O3282" s="8" cm="1">
        <f t="array" aca="1" ref="O3282" ca="1">_FV(A3282,"Volume")</f>
        <v>102360</v>
      </c>
      <c r="P3282" s="7" cm="1">
        <f t="array" aca="1" ref="P3282" ca="1">_FV(A3282,"Volume average",TRUE)</f>
        <v>314932</v>
      </c>
      <c r="Q3282" t="s">
        <v>3918</v>
      </c>
      <c r="S3282" t="s">
        <v>51</v>
      </c>
      <c r="T3282" s="25" cm="1">
        <f t="array" aca="1" ref="T3282" ca="1">_FV(A3282,"Expense ratio",TRUE)</f>
        <v>1.7000000000000001E-3</v>
      </c>
      <c r="U3282" s="24" cm="1">
        <f t="array" aca="1" ref="U3282" ca="1">_FV(A3282,"Market cap",TRUE)</f>
        <v>1449929767.99</v>
      </c>
      <c r="V3282" s="4">
        <v>1449923840</v>
      </c>
      <c r="W3282" s="4">
        <v>1449923840</v>
      </c>
      <c r="Y3282" t="s">
        <v>4248</v>
      </c>
      <c r="Z3282" s="5">
        <v>49.470599999999997</v>
      </c>
      <c r="AB3282" s="5">
        <v>6.0399998000000003E-2</v>
      </c>
      <c r="AC3282" s="4">
        <v>261304</v>
      </c>
      <c r="AE3282" s="5">
        <v>2.1881177161553689</v>
      </c>
      <c r="AF3282" s="5">
        <v>3.8327842198005779</v>
      </c>
      <c r="AI3282" s="4">
        <v>261304</v>
      </c>
      <c r="AJ3282" s="5">
        <v>12928355.0952</v>
      </c>
      <c r="AL3282" s="5">
        <v>51.97</v>
      </c>
      <c r="AM3282" s="5">
        <v>49.1</v>
      </c>
      <c r="AN3282" t="s">
        <v>82</v>
      </c>
      <c r="AO3282" t="str" cm="1">
        <f t="array" aca="1" ref="AO3282" ca="1">_FV(A3282,"Currency")</f>
        <v>USD</v>
      </c>
      <c r="AP3282" t="str" cm="1">
        <f t="array" aca="1" ref="AP3282" ca="1">_FV(A3282,"Exchange")</f>
        <v>NYSE Arca</v>
      </c>
      <c r="AQ3282" s="6" t="str" cm="1">
        <f t="array" aca="1" ref="AQ3282" ca="1">_FV(A3282,"Exchange abbreviation",TRUE)</f>
        <v>ARCX</v>
      </c>
      <c r="AR3282" t="str" cm="1">
        <f t="array" aca="1" ref="AR3282" ca="1">_FV(A3282,"Instrument type",TRUE)</f>
        <v>ETF</v>
      </c>
    </row>
    <row r="3283" spans="1:44" ht="18.75" customHeight="1" x14ac:dyDescent="0.25">
      <c r="A3283" t="e" vm="3295">
        <v>#VALUE!</v>
      </c>
      <c r="B3283" t="s">
        <v>8745</v>
      </c>
      <c r="C3283" t="s">
        <v>8746</v>
      </c>
      <c r="D3283" s="31" cm="1">
        <f t="array" aca="1" ref="D3283" ca="1">_FV(A3283,"Last trade time",TRUE)</f>
        <v>45824.840277812502</v>
      </c>
      <c r="E3283" s="23" cm="1">
        <f t="array" aca="1" ref="E3283" ca="1">_FV(A3283,"Price")</f>
        <v>22.28</v>
      </c>
      <c r="F3283" s="27" cm="1">
        <f t="array" aca="1" ref="F3283" ca="1">_FV(A3283,"Change (%)",TRUE)</f>
        <v>-1.792E-3</v>
      </c>
      <c r="G3283" s="26" cm="1">
        <f t="array" aca="1" ref="G3283" ca="1">_FV(A3283,"Change")</f>
        <v>-0.04</v>
      </c>
      <c r="H3283" s="23" cm="1">
        <f t="array" aca="1" ref="H3283" ca="1">_FV(A3283,"Open")</f>
        <v>22.3</v>
      </c>
      <c r="I3283" s="23" cm="1">
        <f t="array" aca="1" ref="I3283" ca="1">_FV(A3283,"Low")</f>
        <v>22.28</v>
      </c>
      <c r="J3283" s="23" cm="1">
        <f t="array" aca="1" ref="J3283" ca="1">_FV(A3283,"High")</f>
        <v>22.36</v>
      </c>
      <c r="K3283" s="23" cm="1">
        <f t="array" aca="1" ref="K3283" ca="1">_FV(A3283,"Previous close",TRUE)</f>
        <v>22.32</v>
      </c>
      <c r="L3283" s="26"/>
      <c r="M3283" s="23" cm="1">
        <f t="array" aca="1" ref="M3283" ca="1">_FV(A3283,"52 week low",TRUE)</f>
        <v>21.55</v>
      </c>
      <c r="N3283" s="23" cm="1">
        <f t="array" aca="1" ref="N3283" ca="1">_FV(A3283,"52 week high",TRUE)</f>
        <v>22.97</v>
      </c>
      <c r="O3283" s="8" cm="1">
        <f t="array" aca="1" ref="O3283" ca="1">_FV(A3283,"Volume")</f>
        <v>17630</v>
      </c>
      <c r="P3283" s="7" cm="1">
        <f t="array" aca="1" ref="P3283" ca="1">_FV(A3283,"Volume average",TRUE)</f>
        <v>39166</v>
      </c>
      <c r="Q3283" t="s">
        <v>290</v>
      </c>
      <c r="S3283" t="s">
        <v>2067</v>
      </c>
      <c r="T3283" s="25" cm="1">
        <f t="array" aca="1" ref="T3283" ca="1">_FV(A3283,"Expense ratio",TRUE)</f>
        <v>1.7000000000000001E-3</v>
      </c>
      <c r="U3283" s="24" cm="1">
        <f t="array" aca="1" ref="U3283" ca="1">_FV(A3283,"Market cap",TRUE)</f>
        <v>239020021.58000001</v>
      </c>
      <c r="V3283" s="4">
        <v>239020016</v>
      </c>
      <c r="W3283" s="4">
        <v>239020016</v>
      </c>
      <c r="X3283" t="s">
        <v>8747</v>
      </c>
      <c r="Y3283" t="s">
        <v>8748</v>
      </c>
      <c r="Z3283" s="5">
        <v>22.202349999999999</v>
      </c>
      <c r="AA3283" s="19">
        <v>10.794772999999999</v>
      </c>
      <c r="AB3283" s="5">
        <v>5.4800000000000001E-2</v>
      </c>
      <c r="AC3283" s="4">
        <v>51549</v>
      </c>
      <c r="AE3283" s="5">
        <v>2.3815306874770399</v>
      </c>
      <c r="AF3283" s="19">
        <v>5.8861077587099686</v>
      </c>
      <c r="AI3283" s="4">
        <v>51549</v>
      </c>
      <c r="AJ3283" s="5">
        <v>1144387.8</v>
      </c>
      <c r="AL3283" s="5">
        <v>22.97</v>
      </c>
      <c r="AM3283" s="5">
        <v>21.55</v>
      </c>
      <c r="AN3283" t="s">
        <v>90</v>
      </c>
      <c r="AO3283" t="str" cm="1">
        <f t="array" aca="1" ref="AO3283" ca="1">_FV(A3283,"Currency")</f>
        <v>USD</v>
      </c>
      <c r="AP3283" t="str" cm="1">
        <f t="array" aca="1" ref="AP3283" ca="1">_FV(A3283,"Exchange")</f>
        <v>NYSE Arca</v>
      </c>
      <c r="AQ3283" s="6" t="str" cm="1">
        <f t="array" aca="1" ref="AQ3283" ca="1">_FV(A3283,"Exchange abbreviation",TRUE)</f>
        <v>ARCX</v>
      </c>
      <c r="AR3283" t="str" cm="1">
        <f t="array" aca="1" ref="AR3283" ca="1">_FV(A3283,"Instrument type",TRUE)</f>
        <v>ETF</v>
      </c>
    </row>
    <row r="3284" spans="1:44" ht="18.75" customHeight="1" x14ac:dyDescent="0.25">
      <c r="A3284" t="e" vm="3296">
        <v>#VALUE!</v>
      </c>
      <c r="B3284" t="s">
        <v>8749</v>
      </c>
      <c r="C3284" t="s">
        <v>8750</v>
      </c>
      <c r="D3284" s="31" cm="1">
        <f t="array" aca="1" ref="D3284" ca="1">_FV(A3284,"Last trade time",TRUE)</f>
        <v>45824.840277789066</v>
      </c>
      <c r="E3284" s="23" cm="1">
        <f t="array" aca="1" ref="E3284" ca="1">_FV(A3284,"Price")</f>
        <v>41.79</v>
      </c>
      <c r="F3284" s="27" cm="1">
        <f t="array" aca="1" ref="F3284" ca="1">_FV(A3284,"Change (%)",TRUE)</f>
        <v>-9.563000000000001E-4</v>
      </c>
      <c r="G3284" s="26" cm="1">
        <f t="array" aca="1" ref="G3284" ca="1">_FV(A3284,"Change")</f>
        <v>-0.04</v>
      </c>
      <c r="H3284" s="23" cm="1">
        <f t="array" aca="1" ref="H3284" ca="1">_FV(A3284,"Open")</f>
        <v>41.83</v>
      </c>
      <c r="I3284" s="23" cm="1">
        <f t="array" aca="1" ref="I3284" ca="1">_FV(A3284,"Low")</f>
        <v>41.76</v>
      </c>
      <c r="J3284" s="23" cm="1">
        <f t="array" aca="1" ref="J3284" ca="1">_FV(A3284,"High")</f>
        <v>41.896900000000002</v>
      </c>
      <c r="K3284" s="23" cm="1">
        <f t="array" aca="1" ref="K3284" ca="1">_FV(A3284,"Previous close",TRUE)</f>
        <v>41.83</v>
      </c>
      <c r="L3284" s="26"/>
      <c r="M3284" s="23" cm="1">
        <f t="array" aca="1" ref="M3284" ca="1">_FV(A3284,"52 week low",TRUE)</f>
        <v>40.560099999999998</v>
      </c>
      <c r="N3284" s="23" cm="1">
        <f t="array" aca="1" ref="N3284" ca="1">_FV(A3284,"52 week high",TRUE)</f>
        <v>43.58</v>
      </c>
      <c r="O3284" s="8" cm="1">
        <f t="array" aca="1" ref="O3284" ca="1">_FV(A3284,"Volume")</f>
        <v>352519</v>
      </c>
      <c r="P3284" s="7" cm="1">
        <f t="array" aca="1" ref="P3284" ca="1">_FV(A3284,"Volume average",TRUE)</f>
        <v>733540</v>
      </c>
      <c r="Q3284" t="s">
        <v>1040</v>
      </c>
      <c r="S3284" t="s">
        <v>6388</v>
      </c>
      <c r="T3284" s="25" cm="1">
        <f t="array" aca="1" ref="T3284" ca="1">_FV(A3284,"Expense ratio",TRUE)</f>
        <v>1.7000000000000001E-3</v>
      </c>
      <c r="U3284" s="24" cm="1">
        <f t="array" aca="1" ref="U3284" ca="1">_FV(A3284,"Market cap",TRUE)</f>
        <v>6827560700.1000004</v>
      </c>
      <c r="V3284" s="4">
        <v>6827560448</v>
      </c>
      <c r="W3284" s="4">
        <v>6827560448</v>
      </c>
      <c r="Y3284" t="s">
        <v>4839</v>
      </c>
      <c r="Z3284" s="5">
        <v>41.498600000000003</v>
      </c>
      <c r="AB3284" s="5">
        <v>4.5600000000000002E-2</v>
      </c>
      <c r="AC3284" s="4">
        <v>684549</v>
      </c>
      <c r="AE3284" s="5">
        <v>2.376523658313201</v>
      </c>
      <c r="AF3284" s="5">
        <v>4.1354745893278366</v>
      </c>
      <c r="AI3284" s="4">
        <v>684549</v>
      </c>
      <c r="AJ3284" s="5">
        <v>28422474.48</v>
      </c>
      <c r="AL3284" s="5">
        <v>43.58</v>
      </c>
      <c r="AM3284" s="5">
        <v>40.56</v>
      </c>
      <c r="AN3284" t="s">
        <v>82</v>
      </c>
      <c r="AO3284" t="str" cm="1">
        <f t="array" aca="1" ref="AO3284" ca="1">_FV(A3284,"Currency")</f>
        <v>USD</v>
      </c>
      <c r="AP3284" t="str" cm="1">
        <f t="array" aca="1" ref="AP3284" ca="1">_FV(A3284,"Exchange")</f>
        <v>NYSE Arca</v>
      </c>
      <c r="AQ3284" s="6" t="str" cm="1">
        <f t="array" aca="1" ref="AQ3284" ca="1">_FV(A3284,"Exchange abbreviation",TRUE)</f>
        <v>ARCX</v>
      </c>
      <c r="AR3284" t="str" cm="1">
        <f t="array" aca="1" ref="AR3284" ca="1">_FV(A3284,"Instrument type",TRUE)</f>
        <v>ETF</v>
      </c>
    </row>
    <row r="3285" spans="1:44" ht="18.75" customHeight="1" x14ac:dyDescent="0.25">
      <c r="A3285" t="e" vm="3297">
        <v>#VALUE!</v>
      </c>
      <c r="B3285" t="s">
        <v>8751</v>
      </c>
      <c r="C3285" t="s">
        <v>8752</v>
      </c>
      <c r="D3285" s="31" cm="1">
        <f t="array" aca="1" ref="D3285" ca="1">_FV(A3285,"Last trade time",TRUE)</f>
        <v>45824.841368981251</v>
      </c>
      <c r="E3285" s="23" cm="1">
        <f t="array" aca="1" ref="E3285" ca="1">_FV(A3285,"Price")</f>
        <v>35.01</v>
      </c>
      <c r="F3285" s="27" cm="1">
        <f t="array" aca="1" ref="F3285" ca="1">_FV(A3285,"Change (%)",TRUE)</f>
        <v>1.0681000000000001E-2</v>
      </c>
      <c r="G3285" s="26" cm="1">
        <f t="array" aca="1" ref="G3285" ca="1">_FV(A3285,"Change")</f>
        <v>0.37</v>
      </c>
      <c r="H3285" s="23" cm="1">
        <f t="array" aca="1" ref="H3285" ca="1">_FV(A3285,"Open")</f>
        <v>34.840000000000003</v>
      </c>
      <c r="I3285" s="23" cm="1">
        <f t="array" aca="1" ref="I3285" ca="1">_FV(A3285,"Low")</f>
        <v>34.840000000000003</v>
      </c>
      <c r="J3285" s="23" cm="1">
        <f t="array" aca="1" ref="J3285" ca="1">_FV(A3285,"High")</f>
        <v>35.100099999999998</v>
      </c>
      <c r="K3285" s="23" cm="1">
        <f t="array" aca="1" ref="K3285" ca="1">_FV(A3285,"Previous close",TRUE)</f>
        <v>34.64</v>
      </c>
      <c r="L3285" s="26"/>
      <c r="M3285" s="23" cm="1">
        <f t="array" aca="1" ref="M3285" ca="1">_FV(A3285,"52 week low",TRUE)</f>
        <v>28.3901</v>
      </c>
      <c r="N3285" s="23" cm="1">
        <f t="array" aca="1" ref="N3285" ca="1">_FV(A3285,"52 week high",TRUE)</f>
        <v>36.659999999999997</v>
      </c>
      <c r="O3285" s="8" cm="1">
        <f t="array" aca="1" ref="O3285" ca="1">_FV(A3285,"Volume")</f>
        <v>1664430</v>
      </c>
      <c r="P3285" s="7" cm="1">
        <f t="array" aca="1" ref="P3285" ca="1">_FV(A3285,"Volume average",TRUE)</f>
        <v>2197659</v>
      </c>
      <c r="Q3285" t="s">
        <v>119</v>
      </c>
      <c r="T3285" s="25" cm="1">
        <f t="array" aca="1" ref="T3285" ca="1">_FV(A3285,"Expense ratio",TRUE)</f>
        <v>1.7000000000000001E-3</v>
      </c>
      <c r="U3285" s="24" cm="1">
        <f t="array" aca="1" ref="U3285" ca="1">_FV(A3285,"Market cap",TRUE)</f>
        <v>32952829694.099998</v>
      </c>
      <c r="V3285" s="16"/>
      <c r="W3285" s="16"/>
      <c r="Z3285" s="18"/>
      <c r="AA3285" s="20"/>
      <c r="AB3285" s="20"/>
      <c r="AC3285" s="21">
        <v>2203532</v>
      </c>
      <c r="AE3285" s="18"/>
      <c r="AF3285" s="20"/>
      <c r="AH3285" s="16"/>
      <c r="AI3285" s="21"/>
      <c r="AJ3285" s="18"/>
      <c r="AL3285" s="18"/>
      <c r="AM3285" s="18"/>
      <c r="AN3285" t="s">
        <v>73</v>
      </c>
      <c r="AO3285" t="str" cm="1">
        <f t="array" aca="1" ref="AO3285" ca="1">_FV(A3285,"Currency")</f>
        <v>USD</v>
      </c>
      <c r="AP3285" t="str" cm="1">
        <f t="array" aca="1" ref="AP3285" ca="1">_FV(A3285,"Exchange")</f>
        <v>NYSE Arca</v>
      </c>
      <c r="AQ3285" s="6" t="str" cm="1">
        <f t="array" aca="1" ref="AQ3285" ca="1">_FV(A3285,"Exchange abbreviation",TRUE)</f>
        <v>ARCX</v>
      </c>
      <c r="AR3285" t="str" cm="1">
        <f t="array" aca="1" ref="AR3285" ca="1">_FV(A3285,"Instrument type",TRUE)</f>
        <v>ETF</v>
      </c>
    </row>
    <row r="3286" spans="1:44" ht="18.75" customHeight="1" x14ac:dyDescent="0.25">
      <c r="A3286" t="e" vm="3298">
        <v>#VALUE!</v>
      </c>
      <c r="B3286" t="s">
        <v>8753</v>
      </c>
      <c r="C3286" t="s">
        <v>8754</v>
      </c>
      <c r="D3286" s="31" cm="1">
        <f t="array" aca="1" ref="D3286" ca="1">_FV(A3286,"Last trade time",TRUE)</f>
        <v>45824.840277812502</v>
      </c>
      <c r="E3286" s="23" cm="1">
        <f t="array" aca="1" ref="E3286" ca="1">_FV(A3286,"Price")</f>
        <v>55.288400000000003</v>
      </c>
      <c r="F3286" s="27" cm="1">
        <f t="array" aca="1" ref="F3286" ca="1">_FV(A3286,"Change (%)",TRUE)</f>
        <v>5.7920000000000003E-3</v>
      </c>
      <c r="G3286" s="26" cm="1">
        <f t="array" aca="1" ref="G3286" ca="1">_FV(A3286,"Change")</f>
        <v>0.31840000000000002</v>
      </c>
      <c r="H3286" s="23" cm="1">
        <f t="array" aca="1" ref="H3286" ca="1">_FV(A3286,"Open")</f>
        <v>55.19</v>
      </c>
      <c r="I3286" s="23" cm="1">
        <f t="array" aca="1" ref="I3286" ca="1">_FV(A3286,"Low")</f>
        <v>55.184199999999997</v>
      </c>
      <c r="J3286" s="23" cm="1">
        <f t="array" aca="1" ref="J3286" ca="1">_FV(A3286,"High")</f>
        <v>55.569299999999998</v>
      </c>
      <c r="K3286" s="23" cm="1">
        <f t="array" aca="1" ref="K3286" ca="1">_FV(A3286,"Previous close",TRUE)</f>
        <v>54.97</v>
      </c>
      <c r="L3286" s="26"/>
      <c r="M3286" s="23" cm="1">
        <f t="array" aca="1" ref="M3286" ca="1">_FV(A3286,"52 week low",TRUE)</f>
        <v>47.6233</v>
      </c>
      <c r="N3286" s="23" cm="1">
        <f t="array" aca="1" ref="N3286" ca="1">_FV(A3286,"52 week high",TRUE)</f>
        <v>58.74</v>
      </c>
      <c r="O3286" s="8" cm="1">
        <f t="array" aca="1" ref="O3286" ca="1">_FV(A3286,"Volume")</f>
        <v>4119</v>
      </c>
      <c r="P3286" s="7" cm="1">
        <f t="array" aca="1" ref="P3286" ca="1">_FV(A3286,"Volume average",TRUE)</f>
        <v>6956</v>
      </c>
      <c r="Q3286" t="s">
        <v>449</v>
      </c>
      <c r="T3286" s="25" cm="1">
        <f t="array" aca="1" ref="T3286" ca="1">_FV(A3286,"Expense ratio",TRUE)</f>
        <v>1.7000000000000001E-3</v>
      </c>
      <c r="U3286" s="24" cm="1">
        <f t="array" aca="1" ref="U3286" ca="1">_FV(A3286,"Market cap",TRUE)</f>
        <v>156906182.84999999</v>
      </c>
      <c r="V3286" s="16"/>
      <c r="W3286" s="16"/>
      <c r="Z3286" s="18"/>
      <c r="AA3286" s="20"/>
      <c r="AB3286" s="20"/>
      <c r="AC3286" s="21">
        <v>7837</v>
      </c>
      <c r="AE3286" s="18"/>
      <c r="AF3286" s="20"/>
      <c r="AI3286" s="21"/>
      <c r="AJ3286" s="18"/>
      <c r="AL3286" s="18"/>
      <c r="AM3286" s="18"/>
      <c r="AN3286" t="s">
        <v>73</v>
      </c>
      <c r="AO3286" t="str" cm="1">
        <f t="array" aca="1" ref="AO3286" ca="1">_FV(A3286,"Currency")</f>
        <v>USD</v>
      </c>
      <c r="AP3286" t="str" cm="1">
        <f t="array" aca="1" ref="AP3286" ca="1">_FV(A3286,"Exchange")</f>
        <v>NYSE Arca</v>
      </c>
      <c r="AQ3286" s="6" t="str" cm="1">
        <f t="array" aca="1" ref="AQ3286" ca="1">_FV(A3286,"Exchange abbreviation",TRUE)</f>
        <v>ARCX</v>
      </c>
      <c r="AR3286" t="str" cm="1">
        <f t="array" aca="1" ref="AR3286" ca="1">_FV(A3286,"Instrument type",TRUE)</f>
        <v>ETF</v>
      </c>
    </row>
    <row r="3287" spans="1:44" ht="18.75" customHeight="1" x14ac:dyDescent="0.25">
      <c r="A3287" t="e" vm="3299">
        <v>#VALUE!</v>
      </c>
      <c r="B3287" t="s">
        <v>8755</v>
      </c>
      <c r="C3287" t="s">
        <v>8756</v>
      </c>
      <c r="D3287" s="31" cm="1">
        <f t="array" aca="1" ref="D3287" ca="1">_FV(A3287,"Last trade time",TRUE)</f>
        <v>45824.840277812502</v>
      </c>
      <c r="E3287" s="23" cm="1">
        <f t="array" aca="1" ref="E3287" ca="1">_FV(A3287,"Price")</f>
        <v>44.39</v>
      </c>
      <c r="F3287" s="27" cm="1">
        <f t="array" aca="1" ref="F3287" ca="1">_FV(A3287,"Change (%)",TRUE)</f>
        <v>0</v>
      </c>
      <c r="G3287" s="26" cm="1">
        <f t="array" aca="1" ref="G3287" ca="1">_FV(A3287,"Change")</f>
        <v>0</v>
      </c>
      <c r="H3287" s="23" cm="1">
        <f t="array" aca="1" ref="H3287" ca="1">_FV(A3287,"Open")</f>
        <v>44.57</v>
      </c>
      <c r="I3287" s="23" cm="1">
        <f t="array" aca="1" ref="I3287" ca="1">_FV(A3287,"Low")</f>
        <v>44.27</v>
      </c>
      <c r="J3287" s="23" cm="1">
        <f t="array" aca="1" ref="J3287" ca="1">_FV(A3287,"High")</f>
        <v>44.82</v>
      </c>
      <c r="K3287" s="23" cm="1">
        <f t="array" aca="1" ref="K3287" ca="1">_FV(A3287,"Previous close",TRUE)</f>
        <v>44.39</v>
      </c>
      <c r="L3287" s="26"/>
      <c r="M3287" s="23" cm="1">
        <f t="array" aca="1" ref="M3287" ca="1">_FV(A3287,"52 week low",TRUE)</f>
        <v>37.71</v>
      </c>
      <c r="N3287" s="23" cm="1">
        <f t="array" aca="1" ref="N3287" ca="1">_FV(A3287,"52 week high",TRUE)</f>
        <v>48.36</v>
      </c>
      <c r="O3287" s="8" cm="1">
        <f t="array" aca="1" ref="O3287" ca="1">_FV(A3287,"Volume")</f>
        <v>43278</v>
      </c>
      <c r="P3287" s="7" cm="1">
        <f t="array" aca="1" ref="P3287" ca="1">_FV(A3287,"Volume average",TRUE)</f>
        <v>33077</v>
      </c>
      <c r="Q3287" t="s">
        <v>1626</v>
      </c>
      <c r="T3287" s="25" cm="1">
        <f t="array" aca="1" ref="T3287" ca="1">_FV(A3287,"Expense ratio",TRUE)</f>
        <v>1.7000000000000001E-3</v>
      </c>
      <c r="U3287" s="24" cm="1">
        <f t="array" aca="1" ref="U3287" ca="1">_FV(A3287,"Market cap",TRUE)</f>
        <v>588805069.55999994</v>
      </c>
      <c r="V3287" s="16"/>
      <c r="W3287" s="16"/>
      <c r="X3287" t="s">
        <v>8757</v>
      </c>
      <c r="Z3287" s="18"/>
      <c r="AA3287" s="20"/>
      <c r="AB3287" s="20"/>
      <c r="AC3287" s="21">
        <v>32833</v>
      </c>
      <c r="AE3287" s="18"/>
      <c r="AF3287" s="20"/>
      <c r="AI3287" s="21"/>
      <c r="AJ3287" s="18"/>
      <c r="AL3287" s="18"/>
      <c r="AM3287" s="18"/>
      <c r="AN3287" t="s">
        <v>73</v>
      </c>
      <c r="AO3287" t="str" cm="1">
        <f t="array" aca="1" ref="AO3287" ca="1">_FV(A3287,"Currency")</f>
        <v>USD</v>
      </c>
      <c r="AP3287" t="str" cm="1">
        <f t="array" aca="1" ref="AP3287" ca="1">_FV(A3287,"Exchange")</f>
        <v>NYSE Arca</v>
      </c>
      <c r="AQ3287" s="6" t="str" cm="1">
        <f t="array" aca="1" ref="AQ3287" ca="1">_FV(A3287,"Exchange abbreviation",TRUE)</f>
        <v>ARCX</v>
      </c>
      <c r="AR3287" t="str" cm="1">
        <f t="array" aca="1" ref="AR3287" ca="1">_FV(A3287,"Instrument type",TRUE)</f>
        <v>ETF</v>
      </c>
    </row>
    <row r="3288" spans="1:44" ht="18.75" customHeight="1" x14ac:dyDescent="0.25">
      <c r="A3288" t="e" vm="3300">
        <v>#VALUE!</v>
      </c>
      <c r="B3288" t="s">
        <v>8758</v>
      </c>
      <c r="C3288" t="s">
        <v>8759</v>
      </c>
      <c r="D3288" s="31" cm="1">
        <f t="array" aca="1" ref="D3288" ca="1">_FV(A3288,"Last trade time",TRUE)</f>
        <v>45824.881529467188</v>
      </c>
      <c r="E3288" s="23" cm="1">
        <f t="array" aca="1" ref="E3288" ca="1">_FV(A3288,"Price")</f>
        <v>88.79</v>
      </c>
      <c r="F3288" s="27" cm="1">
        <f t="array" aca="1" ref="F3288" ca="1">_FV(A3288,"Change (%)",TRUE)</f>
        <v>1.1368E-2</v>
      </c>
      <c r="G3288" s="26" cm="1">
        <f t="array" aca="1" ref="G3288" ca="1">_FV(A3288,"Change")</f>
        <v>0.998</v>
      </c>
      <c r="H3288" s="23" cm="1">
        <f t="array" aca="1" ref="H3288" ca="1">_FV(A3288,"Open")</f>
        <v>88.57</v>
      </c>
      <c r="I3288" s="23" cm="1">
        <f t="array" aca="1" ref="I3288" ca="1">_FV(A3288,"Low")</f>
        <v>88.44</v>
      </c>
      <c r="J3288" s="23" cm="1">
        <f t="array" aca="1" ref="J3288" ca="1">_FV(A3288,"High")</f>
        <v>89.369500000000002</v>
      </c>
      <c r="K3288" s="23" cm="1">
        <f t="array" aca="1" ref="K3288" ca="1">_FV(A3288,"Previous close",TRUE)</f>
        <v>87.792000000000002</v>
      </c>
      <c r="L3288" s="26"/>
      <c r="M3288" s="23" cm="1">
        <f t="array" aca="1" ref="M3288" ca="1">_FV(A3288,"52 week low",TRUE)</f>
        <v>71.69</v>
      </c>
      <c r="N3288" s="23" cm="1">
        <f t="array" aca="1" ref="N3288" ca="1">_FV(A3288,"52 week high",TRUE)</f>
        <v>100.01</v>
      </c>
      <c r="O3288" s="8" cm="1">
        <f t="array" aca="1" ref="O3288" ca="1">_FV(A3288,"Volume")</f>
        <v>182854</v>
      </c>
      <c r="P3288" s="7" cm="1">
        <f t="array" aca="1" ref="P3288" ca="1">_FV(A3288,"Volume average",TRUE)</f>
        <v>252261</v>
      </c>
      <c r="Q3288" t="s">
        <v>2186</v>
      </c>
      <c r="S3288" t="s">
        <v>2067</v>
      </c>
      <c r="T3288" s="25" cm="1">
        <f t="array" aca="1" ref="T3288" ca="1">_FV(A3288,"Expense ratio",TRUE)</f>
        <v>1.7000000000000001E-3</v>
      </c>
      <c r="U3288" s="24" cm="1">
        <f t="array" aca="1" ref="U3288" ca="1">_FV(A3288,"Market cap",TRUE)</f>
        <v>8571052337.54</v>
      </c>
      <c r="V3288" s="4">
        <v>8571052544</v>
      </c>
      <c r="W3288" s="4">
        <v>8571052544</v>
      </c>
      <c r="Y3288" t="s">
        <v>8681</v>
      </c>
      <c r="Z3288" s="5">
        <v>89.970600000000005</v>
      </c>
      <c r="AA3288" s="19">
        <v>22.434479</v>
      </c>
      <c r="AB3288" s="19">
        <v>7.9000010000000002E-3</v>
      </c>
      <c r="AC3288" s="4">
        <v>425596</v>
      </c>
      <c r="AE3288" s="5">
        <v>-1.1565705966423261</v>
      </c>
      <c r="AF3288" s="19">
        <v>2.961609391877396</v>
      </c>
      <c r="AH3288" s="17">
        <v>33850000</v>
      </c>
      <c r="AI3288" s="4">
        <v>425596</v>
      </c>
      <c r="AJ3288" s="5">
        <v>38312151.920000002</v>
      </c>
      <c r="AL3288" s="5">
        <v>100.01</v>
      </c>
      <c r="AM3288" s="5">
        <v>71.69</v>
      </c>
      <c r="AN3288" t="s">
        <v>82</v>
      </c>
      <c r="AO3288" t="str" cm="1">
        <f t="array" aca="1" ref="AO3288" ca="1">_FV(A3288,"Currency")</f>
        <v>USD</v>
      </c>
      <c r="AP3288" t="str" cm="1">
        <f t="array" aca="1" ref="AP3288" ca="1">_FV(A3288,"Exchange")</f>
        <v>NYSE Arca</v>
      </c>
      <c r="AQ3288" s="6" t="str" cm="1">
        <f t="array" aca="1" ref="AQ3288" ca="1">_FV(A3288,"Exchange abbreviation",TRUE)</f>
        <v>ARCX</v>
      </c>
      <c r="AR3288" t="str" cm="1">
        <f t="array" aca="1" ref="AR3288" ca="1">_FV(A3288,"Instrument type",TRUE)</f>
        <v>ETF</v>
      </c>
    </row>
    <row r="3289" spans="1:44" ht="18.75" customHeight="1" x14ac:dyDescent="0.25">
      <c r="A3289" t="e" vm="3301">
        <v>#VALUE!</v>
      </c>
      <c r="B3289" t="s">
        <v>8760</v>
      </c>
      <c r="C3289" t="s">
        <v>8761</v>
      </c>
      <c r="D3289" s="31" cm="1">
        <f t="array" aca="1" ref="D3289" ca="1">_FV(A3289,"Last trade time",TRUE)</f>
        <v>45824.840294501562</v>
      </c>
      <c r="E3289" s="23" cm="1">
        <f t="array" aca="1" ref="E3289" ca="1">_FV(A3289,"Price")</f>
        <v>40.44</v>
      </c>
      <c r="F3289" s="27" cm="1">
        <f t="array" aca="1" ref="F3289" ca="1">_FV(A3289,"Change (%)",TRUE)</f>
        <v>1.1479999999999999E-2</v>
      </c>
      <c r="G3289" s="26" cm="1">
        <f t="array" aca="1" ref="G3289" ca="1">_FV(A3289,"Change")</f>
        <v>0.45900000000000002</v>
      </c>
      <c r="H3289" s="23" cm="1">
        <f t="array" aca="1" ref="H3289" ca="1">_FV(A3289,"Open")</f>
        <v>40.4</v>
      </c>
      <c r="I3289" s="23" cm="1">
        <f t="array" aca="1" ref="I3289" ca="1">_FV(A3289,"Low")</f>
        <v>40.238500000000002</v>
      </c>
      <c r="J3289" s="23" cm="1">
        <f t="array" aca="1" ref="J3289" ca="1">_FV(A3289,"High")</f>
        <v>40.659999999999997</v>
      </c>
      <c r="K3289" s="23" cm="1">
        <f t="array" aca="1" ref="K3289" ca="1">_FV(A3289,"Previous close",TRUE)</f>
        <v>39.981000000000002</v>
      </c>
      <c r="L3289" s="26"/>
      <c r="M3289" s="23" cm="1">
        <f t="array" aca="1" ref="M3289" ca="1">_FV(A3289,"52 week low",TRUE)</f>
        <v>32.905000000000001</v>
      </c>
      <c r="N3289" s="23" cm="1">
        <f t="array" aca="1" ref="N3289" ca="1">_FV(A3289,"52 week high",TRUE)</f>
        <v>46.298000000000002</v>
      </c>
      <c r="O3289" s="8" cm="1">
        <f t="array" aca="1" ref="O3289" ca="1">_FV(A3289,"Volume")</f>
        <v>130486</v>
      </c>
      <c r="P3289" s="7" cm="1">
        <f t="array" aca="1" ref="P3289" ca="1">_FV(A3289,"Volume average",TRUE)</f>
        <v>142921</v>
      </c>
      <c r="Q3289" t="s">
        <v>916</v>
      </c>
      <c r="S3289" t="s">
        <v>2067</v>
      </c>
      <c r="T3289" s="25" cm="1">
        <f t="array" aca="1" ref="T3289" ca="1">_FV(A3289,"Expense ratio",TRUE)</f>
        <v>1.7000000000000001E-3</v>
      </c>
      <c r="U3289" s="24" cm="1">
        <f t="array" aca="1" ref="U3289" ca="1">_FV(A3289,"Market cap",TRUE)</f>
        <v>1774919270.5</v>
      </c>
      <c r="V3289" s="4">
        <v>1774919296</v>
      </c>
      <c r="W3289" s="4">
        <v>1774919296</v>
      </c>
      <c r="Y3289" t="s">
        <v>8762</v>
      </c>
      <c r="Z3289" s="5">
        <v>40.646479999999997</v>
      </c>
      <c r="AA3289" s="5">
        <v>19.702017000000001</v>
      </c>
      <c r="AB3289" s="19">
        <v>1.2800000000000001E-2</v>
      </c>
      <c r="AC3289" s="4">
        <v>189215</v>
      </c>
      <c r="AE3289" s="5">
        <v>-2.6247303271972329</v>
      </c>
      <c r="AF3289" s="19">
        <v>6.5589433050403878</v>
      </c>
      <c r="AI3289" s="4">
        <v>189215</v>
      </c>
      <c r="AJ3289" s="5">
        <v>7685913.2999999998</v>
      </c>
      <c r="AL3289" s="5">
        <v>46.298000000000002</v>
      </c>
      <c r="AM3289" s="5">
        <v>32.905000000000001</v>
      </c>
      <c r="AN3289" t="s">
        <v>90</v>
      </c>
      <c r="AO3289" t="str" cm="1">
        <f t="array" aca="1" ref="AO3289" ca="1">_FV(A3289,"Currency")</f>
        <v>USD</v>
      </c>
      <c r="AP3289" t="str" cm="1">
        <f t="array" aca="1" ref="AP3289" ca="1">_FV(A3289,"Exchange")</f>
        <v>CBOE BZX Exchange</v>
      </c>
      <c r="AQ3289" s="6" t="str" cm="1">
        <f t="array" aca="1" ref="AQ3289" ca="1">_FV(A3289,"Exchange abbreviation",TRUE)</f>
        <v>BATS</v>
      </c>
      <c r="AR3289" t="str" cm="1">
        <f t="array" aca="1" ref="AR3289" ca="1">_FV(A3289,"Instrument type",TRUE)</f>
        <v>ETF</v>
      </c>
    </row>
    <row r="3290" spans="1:44" ht="18.75" customHeight="1" x14ac:dyDescent="0.25">
      <c r="A3290" t="e" vm="3302">
        <v>#VALUE!</v>
      </c>
      <c r="B3290" t="s">
        <v>8763</v>
      </c>
      <c r="C3290" t="s">
        <v>8764</v>
      </c>
      <c r="D3290" s="31" cm="1">
        <f t="array" aca="1" ref="D3290" ca="1">_FV(A3290,"Last trade time",TRUE)</f>
        <v>45824.896350092189</v>
      </c>
      <c r="E3290" s="23" cm="1">
        <f t="array" aca="1" ref="E3290" ca="1">_FV(A3290,"Price")</f>
        <v>80.37</v>
      </c>
      <c r="F3290" s="27" cm="1">
        <f t="array" aca="1" ref="F3290" ca="1">_FV(A3290,"Change (%)",TRUE)</f>
        <v>5.1280000000000006E-3</v>
      </c>
      <c r="G3290" s="26" cm="1">
        <f t="array" aca="1" ref="G3290" ca="1">_FV(A3290,"Change")</f>
        <v>0.41</v>
      </c>
      <c r="H3290" s="23" cm="1">
        <f t="array" aca="1" ref="H3290" ca="1">_FV(A3290,"Open")</f>
        <v>80.63</v>
      </c>
      <c r="I3290" s="23" cm="1">
        <f t="array" aca="1" ref="I3290" ca="1">_FV(A3290,"Low")</f>
        <v>80.33</v>
      </c>
      <c r="J3290" s="23" cm="1">
        <f t="array" aca="1" ref="J3290" ca="1">_FV(A3290,"High")</f>
        <v>80.97</v>
      </c>
      <c r="K3290" s="23" cm="1">
        <f t="array" aca="1" ref="K3290" ca="1">_FV(A3290,"Previous close",TRUE)</f>
        <v>79.959999999999994</v>
      </c>
      <c r="L3290" s="26"/>
      <c r="M3290" s="23" cm="1">
        <f t="array" aca="1" ref="M3290" ca="1">_FV(A3290,"52 week low",TRUE)</f>
        <v>65.08</v>
      </c>
      <c r="N3290" s="23" cm="1">
        <f t="array" aca="1" ref="N3290" ca="1">_FV(A3290,"52 week high",TRUE)</f>
        <v>80.97</v>
      </c>
      <c r="O3290" s="8" cm="1">
        <f t="array" aca="1" ref="O3290" ca="1">_FV(A3290,"Volume")</f>
        <v>1061041</v>
      </c>
      <c r="P3290" s="7" cm="1">
        <f t="array" aca="1" ref="P3290" ca="1">_FV(A3290,"Volume average",TRUE)</f>
        <v>903153</v>
      </c>
      <c r="Q3290" t="s">
        <v>2582</v>
      </c>
      <c r="S3290" t="s">
        <v>8387</v>
      </c>
      <c r="T3290" s="25" cm="1">
        <f t="array" aca="1" ref="T3290" ca="1">_FV(A3290,"Expense ratio",TRUE)</f>
        <v>1.7000000000000001E-3</v>
      </c>
      <c r="U3290" s="24" cm="1">
        <f t="array" aca="1" ref="U3290" ca="1">_FV(A3290,"Market cap",TRUE)</f>
        <v>10384976208</v>
      </c>
      <c r="V3290" s="4">
        <v>10993218560</v>
      </c>
      <c r="W3290" s="4">
        <v>10993218560</v>
      </c>
      <c r="Y3290" t="s">
        <v>8765</v>
      </c>
      <c r="Z3290" s="5">
        <v>79.790000000000006</v>
      </c>
      <c r="AA3290" s="5">
        <v>12.343265000000001</v>
      </c>
      <c r="AB3290" s="5">
        <v>4.1399999999999999E-2</v>
      </c>
      <c r="AC3290" s="4">
        <v>822142</v>
      </c>
      <c r="AE3290" s="5">
        <v>19.435550728595391</v>
      </c>
      <c r="AF3290" s="5">
        <v>18.172299111132581</v>
      </c>
      <c r="AI3290" s="4">
        <v>822142</v>
      </c>
      <c r="AJ3290" s="4">
        <v>65771360</v>
      </c>
      <c r="AL3290" s="5">
        <v>80.28</v>
      </c>
      <c r="AM3290" s="5">
        <v>65.08</v>
      </c>
      <c r="AN3290" t="s">
        <v>82</v>
      </c>
      <c r="AO3290" t="str" cm="1">
        <f t="array" aca="1" ref="AO3290" ca="1">_FV(A3290,"Currency")</f>
        <v>USD</v>
      </c>
      <c r="AP3290" t="str" cm="1">
        <f t="array" aca="1" ref="AP3290" ca="1">_FV(A3290,"Exchange")</f>
        <v>Nasdaq Stock Market</v>
      </c>
      <c r="AQ3290" s="6" t="str" cm="1">
        <f t="array" aca="1" ref="AQ3290" ca="1">_FV(A3290,"Exchange abbreviation",TRUE)</f>
        <v>XNAS</v>
      </c>
      <c r="AR3290" t="str" cm="1">
        <f t="array" aca="1" ref="AR3290" ca="1">_FV(A3290,"Instrument type",TRUE)</f>
        <v>ETF</v>
      </c>
    </row>
    <row r="3291" spans="1:44" ht="18.75" customHeight="1" x14ac:dyDescent="0.25">
      <c r="A3291" t="e" vm="3303">
        <v>#VALUE!</v>
      </c>
      <c r="B3291" t="s">
        <v>8766</v>
      </c>
      <c r="C3291" t="s">
        <v>8767</v>
      </c>
      <c r="D3291" s="31" cm="1">
        <f t="array" aca="1" ref="D3291" ca="1">_FV(A3291,"Last trade time",TRUE)</f>
        <v>45824.840277789066</v>
      </c>
      <c r="E3291" s="23" cm="1">
        <f t="array" aca="1" ref="E3291" ca="1">_FV(A3291,"Price")</f>
        <v>38.26</v>
      </c>
      <c r="F3291" s="27" cm="1">
        <f t="array" aca="1" ref="F3291" ca="1">_FV(A3291,"Change (%)",TRUE)</f>
        <v>1.1901999999999999E-2</v>
      </c>
      <c r="G3291" s="26" cm="1">
        <f t="array" aca="1" ref="G3291" ca="1">_FV(A3291,"Change")</f>
        <v>0.45</v>
      </c>
      <c r="H3291" s="23" cm="1">
        <f t="array" aca="1" ref="H3291" ca="1">_FV(A3291,"Open")</f>
        <v>38.11</v>
      </c>
      <c r="I3291" s="23" cm="1">
        <f t="array" aca="1" ref="I3291" ca="1">_FV(A3291,"Low")</f>
        <v>38.101199999999999</v>
      </c>
      <c r="J3291" s="23" cm="1">
        <f t="array" aca="1" ref="J3291" ca="1">_FV(A3291,"High")</f>
        <v>38.35</v>
      </c>
      <c r="K3291" s="23" cm="1">
        <f t="array" aca="1" ref="K3291" ca="1">_FV(A3291,"Previous close",TRUE)</f>
        <v>37.81</v>
      </c>
      <c r="L3291" s="26"/>
      <c r="M3291" s="23" cm="1">
        <f t="array" aca="1" ref="M3291" ca="1">_FV(A3291,"52 week low",TRUE)</f>
        <v>30.89</v>
      </c>
      <c r="N3291" s="23" cm="1">
        <f t="array" aca="1" ref="N3291" ca="1">_FV(A3291,"52 week high",TRUE)</f>
        <v>39.9</v>
      </c>
      <c r="O3291" s="8" cm="1">
        <f t="array" aca="1" ref="O3291" ca="1">_FV(A3291,"Volume")</f>
        <v>109637</v>
      </c>
      <c r="P3291" s="7" cm="1">
        <f t="array" aca="1" ref="P3291" ca="1">_FV(A3291,"Volume average",TRUE)</f>
        <v>115335</v>
      </c>
      <c r="Q3291" t="s">
        <v>50</v>
      </c>
      <c r="S3291" t="s">
        <v>6388</v>
      </c>
      <c r="T3291" s="25" cm="1">
        <f t="array" aca="1" ref="T3291" ca="1">_FV(A3291,"Expense ratio",TRUE)</f>
        <v>1.7000000000000001E-3</v>
      </c>
      <c r="U3291" s="24" cm="1">
        <f t="array" aca="1" ref="U3291" ca="1">_FV(A3291,"Market cap",TRUE)</f>
        <v>1399231728.3</v>
      </c>
      <c r="V3291" s="17">
        <v>1399231744</v>
      </c>
      <c r="W3291" s="17">
        <v>1399231744</v>
      </c>
      <c r="Y3291" t="s">
        <v>6028</v>
      </c>
      <c r="Z3291" s="19">
        <v>38.246299999999998</v>
      </c>
      <c r="AA3291" s="19">
        <v>21.911894</v>
      </c>
      <c r="AB3291" s="19">
        <v>1.0299999000000001E-2</v>
      </c>
      <c r="AC3291" s="17">
        <v>158688</v>
      </c>
      <c r="AE3291" s="19">
        <v>1.4387316593058359</v>
      </c>
      <c r="AF3291" s="19">
        <v>12.4217552617657</v>
      </c>
      <c r="AI3291" s="17">
        <v>158688</v>
      </c>
      <c r="AJ3291" s="19">
        <v>6065055.3599999994</v>
      </c>
      <c r="AL3291" s="19">
        <v>39.9</v>
      </c>
      <c r="AM3291" s="19">
        <v>30.89</v>
      </c>
      <c r="AN3291" t="s">
        <v>90</v>
      </c>
      <c r="AO3291" t="str" cm="1">
        <f t="array" aca="1" ref="AO3291" ca="1">_FV(A3291,"Currency")</f>
        <v>USD</v>
      </c>
      <c r="AP3291" t="str" cm="1">
        <f t="array" aca="1" ref="AP3291" ca="1">_FV(A3291,"Exchange")</f>
        <v>NYSE Arca</v>
      </c>
      <c r="AQ3291" s="6" t="str" cm="1">
        <f t="array" aca="1" ref="AQ3291" ca="1">_FV(A3291,"Exchange abbreviation",TRUE)</f>
        <v>ARCX</v>
      </c>
      <c r="AR3291" t="str" cm="1">
        <f t="array" aca="1" ref="AR3291" ca="1">_FV(A3291,"Instrument type",TRUE)</f>
        <v>ETF</v>
      </c>
    </row>
    <row r="3292" spans="1:44" ht="18.75" customHeight="1" x14ac:dyDescent="0.25">
      <c r="A3292" t="e" vm="3304">
        <v>#VALUE!</v>
      </c>
      <c r="B3292" t="s">
        <v>8768</v>
      </c>
      <c r="C3292" t="s">
        <v>8769</v>
      </c>
      <c r="D3292" s="31" cm="1">
        <f t="array" aca="1" ref="D3292" ca="1">_FV(A3292,"Last trade time",TRUE)</f>
        <v>45824.843750265623</v>
      </c>
      <c r="E3292" s="23" cm="1">
        <f t="array" aca="1" ref="E3292" ca="1">_FV(A3292,"Price")</f>
        <v>41.956000000000003</v>
      </c>
      <c r="F3292" s="27" cm="1">
        <f t="array" aca="1" ref="F3292" ca="1">_FV(A3292,"Change (%)",TRUE)</f>
        <v>1.4876E-2</v>
      </c>
      <c r="G3292" s="26" cm="1">
        <f t="array" aca="1" ref="G3292" ca="1">_FV(A3292,"Change")</f>
        <v>0.61499999999999999</v>
      </c>
      <c r="H3292" s="23" cm="1">
        <f t="array" aca="1" ref="H3292" ca="1">_FV(A3292,"Open")</f>
        <v>41.98</v>
      </c>
      <c r="I3292" s="23" cm="1">
        <f t="array" aca="1" ref="I3292" ca="1">_FV(A3292,"Low")</f>
        <v>41.956000000000003</v>
      </c>
      <c r="J3292" s="23" cm="1">
        <f t="array" aca="1" ref="J3292" ca="1">_FV(A3292,"High")</f>
        <v>42.15</v>
      </c>
      <c r="K3292" s="23" cm="1">
        <f t="array" aca="1" ref="K3292" ca="1">_FV(A3292,"Previous close",TRUE)</f>
        <v>41.341000000000001</v>
      </c>
      <c r="L3292" s="26"/>
      <c r="M3292" s="23" cm="1">
        <f t="array" aca="1" ref="M3292" ca="1">_FV(A3292,"52 week low",TRUE)</f>
        <v>34.03</v>
      </c>
      <c r="N3292" s="23" cm="1">
        <f t="array" aca="1" ref="N3292" ca="1">_FV(A3292,"52 week high",TRUE)</f>
        <v>42.65</v>
      </c>
      <c r="O3292" s="8" cm="1">
        <f t="array" aca="1" ref="O3292" ca="1">_FV(A3292,"Volume")</f>
        <v>3235</v>
      </c>
      <c r="P3292" s="7" cm="1">
        <f t="array" aca="1" ref="P3292" ca="1">_FV(A3292,"Volume average",TRUE)</f>
        <v>5645</v>
      </c>
      <c r="Q3292" t="s">
        <v>844</v>
      </c>
      <c r="S3292" t="s">
        <v>2067</v>
      </c>
      <c r="T3292" s="25" cm="1">
        <f t="array" aca="1" ref="T3292" ca="1">_FV(A3292,"Expense ratio",TRUE)</f>
        <v>1.7000000000000001E-3</v>
      </c>
      <c r="U3292" s="24" cm="1">
        <f t="array" aca="1" ref="U3292" ca="1">_FV(A3292,"Market cap",TRUE)</f>
        <v>96900016.420000002</v>
      </c>
      <c r="V3292" s="17">
        <v>96900016</v>
      </c>
      <c r="W3292" s="17">
        <v>96900016</v>
      </c>
      <c r="Y3292" t="s">
        <v>8030</v>
      </c>
      <c r="Z3292" s="19">
        <v>41.442230000000002</v>
      </c>
      <c r="AA3292" s="19">
        <v>12.748006</v>
      </c>
      <c r="AB3292" s="19">
        <v>2.7E-2</v>
      </c>
      <c r="AC3292" s="17">
        <v>7647</v>
      </c>
      <c r="AE3292" s="19">
        <v>13.37028905644841</v>
      </c>
      <c r="AF3292" s="19">
        <v>18.241701715213171</v>
      </c>
      <c r="AI3292" s="17">
        <v>7647</v>
      </c>
      <c r="AJ3292" s="19">
        <v>318191.67</v>
      </c>
      <c r="AL3292" s="19">
        <v>42.19</v>
      </c>
      <c r="AM3292" s="19">
        <v>34.03</v>
      </c>
      <c r="AN3292" t="s">
        <v>47</v>
      </c>
      <c r="AO3292" t="str" cm="1">
        <f t="array" aca="1" ref="AO3292" ca="1">_FV(A3292,"Currency")</f>
        <v>USD</v>
      </c>
      <c r="AP3292" t="str" cm="1">
        <f t="array" aca="1" ref="AP3292" ca="1">_FV(A3292,"Exchange")</f>
        <v>Nasdaq Stock Market</v>
      </c>
      <c r="AQ3292" s="6" t="str" cm="1">
        <f t="array" aca="1" ref="AQ3292" ca="1">_FV(A3292,"Exchange abbreviation",TRUE)</f>
        <v>XNAS</v>
      </c>
      <c r="AR3292" t="str" cm="1">
        <f t="array" aca="1" ref="AR3292" ca="1">_FV(A3292,"Instrument type",TRUE)</f>
        <v>ETF</v>
      </c>
    </row>
    <row r="3293" spans="1:44" ht="18.75" customHeight="1" x14ac:dyDescent="0.25">
      <c r="A3293" t="e" vm="3305">
        <v>#VALUE!</v>
      </c>
      <c r="B3293" t="s">
        <v>8770</v>
      </c>
      <c r="C3293" t="s">
        <v>8771</v>
      </c>
      <c r="D3293" s="31" cm="1">
        <f t="array" aca="1" ref="D3293" ca="1">_FV(A3293,"Last trade time",TRUE)</f>
        <v>45824.840277789066</v>
      </c>
      <c r="E3293" s="23" cm="1">
        <f t="array" aca="1" ref="E3293" ca="1">_FV(A3293,"Price")</f>
        <v>50.156700000000001</v>
      </c>
      <c r="F3293" s="27" cm="1">
        <f t="array" aca="1" ref="F3293" ca="1">_FV(A3293,"Change (%)",TRUE)</f>
        <v>3.3310000000000002E-4</v>
      </c>
      <c r="G3293" s="26" cm="1">
        <f t="array" aca="1" ref="G3293" ca="1">_FV(A3293,"Change")</f>
        <v>1.67E-2</v>
      </c>
      <c r="H3293" s="23" cm="1">
        <f t="array" aca="1" ref="H3293" ca="1">_FV(A3293,"Open")</f>
        <v>50.156700000000001</v>
      </c>
      <c r="I3293" s="23" cm="1">
        <f t="array" aca="1" ref="I3293" ca="1">_FV(A3293,"Low")</f>
        <v>50.156700000000001</v>
      </c>
      <c r="J3293" s="23" cm="1">
        <f t="array" aca="1" ref="J3293" ca="1">_FV(A3293,"High")</f>
        <v>50.156700000000001</v>
      </c>
      <c r="K3293" s="23" cm="1">
        <f t="array" aca="1" ref="K3293" ca="1">_FV(A3293,"Previous close",TRUE)</f>
        <v>50.14</v>
      </c>
      <c r="L3293" s="26"/>
      <c r="M3293" s="23" cm="1">
        <f t="array" aca="1" ref="M3293" ca="1">_FV(A3293,"52 week low",TRUE)</f>
        <v>49.3</v>
      </c>
      <c r="N3293" s="23" cm="1">
        <f t="array" aca="1" ref="N3293" ca="1">_FV(A3293,"52 week high",TRUE)</f>
        <v>54.585000000000001</v>
      </c>
      <c r="O3293" s="8" cm="1">
        <f t="array" aca="1" ref="O3293" ca="1">_FV(A3293,"Volume")</f>
        <v>83</v>
      </c>
      <c r="P3293" s="7" cm="1">
        <f t="array" aca="1" ref="P3293" ca="1">_FV(A3293,"Volume average",TRUE)</f>
        <v>2094</v>
      </c>
      <c r="Q3293" t="s">
        <v>45</v>
      </c>
      <c r="R3293" t="s">
        <v>2128</v>
      </c>
      <c r="T3293" s="25" cm="1">
        <f t="array" aca="1" ref="T3293" ca="1">_FV(A3293,"Expense ratio",TRUE)</f>
        <v>1.6000000000000001E-3</v>
      </c>
      <c r="U3293" s="24" cm="1">
        <f t="array" aca="1" ref="U3293" ca="1">_FV(A3293,"Market cap",TRUE)</f>
        <v>11307737.34</v>
      </c>
      <c r="V3293" s="16"/>
      <c r="W3293" s="16"/>
      <c r="Z3293" s="18"/>
      <c r="AA3293" s="20"/>
      <c r="AB3293" s="20"/>
      <c r="AC3293" s="21">
        <v>1916</v>
      </c>
      <c r="AE3293" s="18"/>
      <c r="AF3293" s="20"/>
      <c r="AI3293" s="21"/>
      <c r="AJ3293" s="18"/>
      <c r="AL3293" s="18"/>
      <c r="AM3293" s="18"/>
      <c r="AN3293" t="s">
        <v>73</v>
      </c>
      <c r="AO3293" t="str" cm="1">
        <f t="array" aca="1" ref="AO3293" ca="1">_FV(A3293,"Currency")</f>
        <v>USD</v>
      </c>
      <c r="AP3293" t="str" cm="1">
        <f t="array" aca="1" ref="AP3293" ca="1">_FV(A3293,"Exchange")</f>
        <v>NYSE Arca</v>
      </c>
      <c r="AQ3293" s="6" t="str" cm="1">
        <f t="array" aca="1" ref="AQ3293" ca="1">_FV(A3293,"Exchange abbreviation",TRUE)</f>
        <v>ARCX</v>
      </c>
      <c r="AR3293" t="str" cm="1">
        <f t="array" aca="1" ref="AR3293" ca="1">_FV(A3293,"Instrument type",TRUE)</f>
        <v>ETF</v>
      </c>
    </row>
    <row r="3294" spans="1:44" ht="18.75" customHeight="1" x14ac:dyDescent="0.25">
      <c r="A3294" t="e" vm="3306">
        <v>#VALUE!</v>
      </c>
      <c r="B3294" t="s">
        <v>8772</v>
      </c>
      <c r="C3294" t="s">
        <v>8773</v>
      </c>
      <c r="D3294" s="31" cm="1">
        <f t="array" aca="1" ref="D3294" ca="1">_FV(A3294,"Last trade time",TRUE)</f>
        <v>45824.840277789066</v>
      </c>
      <c r="E3294" s="23" cm="1">
        <f t="array" aca="1" ref="E3294" ca="1">_FV(A3294,"Price")</f>
        <v>23.175000000000001</v>
      </c>
      <c r="F3294" s="27" cm="1">
        <f t="array" aca="1" ref="F3294" ca="1">_FV(A3294,"Change (%)",TRUE)</f>
        <v>2.1579999999999999E-4</v>
      </c>
      <c r="G3294" s="26" cm="1">
        <f t="array" aca="1" ref="G3294" ca="1">_FV(A3294,"Change")</f>
        <v>5.0000000000000001E-3</v>
      </c>
      <c r="H3294" s="23" cm="1">
        <f t="array" aca="1" ref="H3294" ca="1">_FV(A3294,"Open")</f>
        <v>23.19</v>
      </c>
      <c r="I3294" s="23" cm="1">
        <f t="array" aca="1" ref="I3294" ca="1">_FV(A3294,"Low")</f>
        <v>23.17</v>
      </c>
      <c r="J3294" s="23" cm="1">
        <f t="array" aca="1" ref="J3294" ca="1">_FV(A3294,"High")</f>
        <v>23.2</v>
      </c>
      <c r="K3294" s="23" cm="1">
        <f t="array" aca="1" ref="K3294" ca="1">_FV(A3294,"Previous close",TRUE)</f>
        <v>23.17</v>
      </c>
      <c r="L3294" s="26"/>
      <c r="M3294" s="23" cm="1">
        <f t="array" aca="1" ref="M3294" ca="1">_FV(A3294,"52 week low",TRUE)</f>
        <v>22.8001</v>
      </c>
      <c r="N3294" s="23" cm="1">
        <f t="array" aca="1" ref="N3294" ca="1">_FV(A3294,"52 week high",TRUE)</f>
        <v>23.54</v>
      </c>
      <c r="O3294" s="8" cm="1">
        <f t="array" aca="1" ref="O3294" ca="1">_FV(A3294,"Volume")</f>
        <v>7900</v>
      </c>
      <c r="P3294" s="7" cm="1">
        <f t="array" aca="1" ref="P3294" ca="1">_FV(A3294,"Volume average",TRUE)</f>
        <v>5127</v>
      </c>
      <c r="Q3294" t="s">
        <v>2519</v>
      </c>
      <c r="S3294" t="s">
        <v>2144</v>
      </c>
      <c r="T3294" s="25" cm="1">
        <f t="array" aca="1" ref="T3294" ca="1">_FV(A3294,"Expense ratio",TRUE)</f>
        <v>1.6000000000000001E-3</v>
      </c>
      <c r="U3294" s="24" cm="1">
        <f t="array" aca="1" ref="U3294" ca="1">_FV(A3294,"Market cap",TRUE)</f>
        <v>32561241.899999999</v>
      </c>
      <c r="V3294" s="4">
        <v>32561240</v>
      </c>
      <c r="W3294" s="4">
        <v>32561240</v>
      </c>
      <c r="Y3294" t="s">
        <v>8774</v>
      </c>
      <c r="Z3294" s="5">
        <v>23.109000000000002</v>
      </c>
      <c r="AA3294" s="20"/>
      <c r="AB3294" s="5">
        <v>3.9399999999999998E-2</v>
      </c>
      <c r="AC3294" s="4">
        <v>5171</v>
      </c>
      <c r="AE3294" s="5">
        <v>2.5192097010099612</v>
      </c>
      <c r="AF3294" s="5">
        <v>5.1329326644653062</v>
      </c>
      <c r="AI3294" s="4">
        <v>5171</v>
      </c>
      <c r="AJ3294" s="5">
        <v>119475.955</v>
      </c>
      <c r="AL3294" s="5">
        <v>23.54</v>
      </c>
      <c r="AM3294" s="5">
        <v>22.79</v>
      </c>
      <c r="AN3294" t="s">
        <v>47</v>
      </c>
      <c r="AO3294" t="str" cm="1">
        <f t="array" aca="1" ref="AO3294" ca="1">_FV(A3294,"Currency")</f>
        <v>USD</v>
      </c>
      <c r="AP3294" t="str" cm="1">
        <f t="array" aca="1" ref="AP3294" ca="1">_FV(A3294,"Exchange")</f>
        <v>NYSE Arca</v>
      </c>
      <c r="AQ3294" s="6" t="str" cm="1">
        <f t="array" aca="1" ref="AQ3294" ca="1">_FV(A3294,"Exchange abbreviation",TRUE)</f>
        <v>ARCX</v>
      </c>
      <c r="AR3294" t="str" cm="1">
        <f t="array" aca="1" ref="AR3294" ca="1">_FV(A3294,"Instrument type",TRUE)</f>
        <v>ETF</v>
      </c>
    </row>
    <row r="3295" spans="1:44" ht="18.75" customHeight="1" x14ac:dyDescent="0.25">
      <c r="A3295" t="e" vm="3307">
        <v>#VALUE!</v>
      </c>
      <c r="B3295" t="s">
        <v>8775</v>
      </c>
      <c r="C3295" t="s">
        <v>8776</v>
      </c>
      <c r="D3295" s="31" cm="1">
        <f t="array" aca="1" ref="D3295" ca="1">_FV(A3295,"Last trade time",TRUE)</f>
        <v>45824.840306967184</v>
      </c>
      <c r="E3295" s="23" cm="1">
        <f t="array" aca="1" ref="E3295" ca="1">_FV(A3295,"Price")</f>
        <v>50.42</v>
      </c>
      <c r="F3295" s="27" cm="1">
        <f t="array" aca="1" ref="F3295" ca="1">_FV(A3295,"Change (%)",TRUE)</f>
        <v>3.968E-4</v>
      </c>
      <c r="G3295" s="26" cm="1">
        <f t="array" aca="1" ref="G3295" ca="1">_FV(A3295,"Change")</f>
        <v>0.02</v>
      </c>
      <c r="H3295" s="23" cm="1">
        <f t="array" aca="1" ref="H3295" ca="1">_FV(A3295,"Open")</f>
        <v>50.41</v>
      </c>
      <c r="I3295" s="23" cm="1">
        <f t="array" aca="1" ref="I3295" ca="1">_FV(A3295,"Low")</f>
        <v>50.41</v>
      </c>
      <c r="J3295" s="23" cm="1">
        <f t="array" aca="1" ref="J3295" ca="1">_FV(A3295,"High")</f>
        <v>50.43</v>
      </c>
      <c r="K3295" s="23" cm="1">
        <f t="array" aca="1" ref="K3295" ca="1">_FV(A3295,"Previous close",TRUE)</f>
        <v>50.4</v>
      </c>
      <c r="L3295" s="26"/>
      <c r="M3295" s="23" cm="1">
        <f t="array" aca="1" ref="M3295" ca="1">_FV(A3295,"52 week low",TRUE)</f>
        <v>50.14</v>
      </c>
      <c r="N3295" s="23" cm="1">
        <f t="array" aca="1" ref="N3295" ca="1">_FV(A3295,"52 week high",TRUE)</f>
        <v>50.67</v>
      </c>
      <c r="O3295" s="8" cm="1">
        <f t="array" aca="1" ref="O3295" ca="1">_FV(A3295,"Volume")</f>
        <v>99897</v>
      </c>
      <c r="P3295" s="7" cm="1">
        <f t="array" aca="1" ref="P3295" ca="1">_FV(A3295,"Volume average",TRUE)</f>
        <v>187055</v>
      </c>
      <c r="Q3295" t="s">
        <v>45</v>
      </c>
      <c r="R3295" t="s">
        <v>7591</v>
      </c>
      <c r="T3295" s="25" cm="1">
        <f t="array" aca="1" ref="T3295" ca="1">_FV(A3295,"Expense ratio",TRUE)</f>
        <v>1.6000000000000001E-3</v>
      </c>
      <c r="U3295" s="24" cm="1">
        <f t="array" aca="1" ref="U3295" ca="1">_FV(A3295,"Market cap",TRUE)</f>
        <v>872330332.29999995</v>
      </c>
      <c r="V3295" s="16"/>
      <c r="W3295" s="16"/>
      <c r="Z3295" s="18"/>
      <c r="AB3295" s="20"/>
      <c r="AC3295" s="21">
        <v>191090</v>
      </c>
      <c r="AE3295" s="18"/>
      <c r="AF3295" s="20"/>
      <c r="AI3295" s="21"/>
      <c r="AJ3295" s="18"/>
      <c r="AL3295" s="18"/>
      <c r="AM3295" s="18"/>
      <c r="AN3295" t="s">
        <v>73</v>
      </c>
      <c r="AO3295" t="str" cm="1">
        <f t="array" aca="1" ref="AO3295" ca="1">_FV(A3295,"Currency")</f>
        <v>USD</v>
      </c>
      <c r="AP3295" t="str" cm="1">
        <f t="array" aca="1" ref="AP3295" ca="1">_FV(A3295,"Exchange")</f>
        <v>CBOE BZX Exchange</v>
      </c>
      <c r="AQ3295" s="6" t="str" cm="1">
        <f t="array" aca="1" ref="AQ3295" ca="1">_FV(A3295,"Exchange abbreviation",TRUE)</f>
        <v>BATS</v>
      </c>
      <c r="AR3295" t="str" cm="1">
        <f t="array" aca="1" ref="AR3295" ca="1">_FV(A3295,"Instrument type",TRUE)</f>
        <v>ETF</v>
      </c>
    </row>
    <row r="3296" spans="1:44" ht="18.75" customHeight="1" x14ac:dyDescent="0.25">
      <c r="A3296" t="e" vm="3308">
        <v>#VALUE!</v>
      </c>
      <c r="B3296" t="s">
        <v>8777</v>
      </c>
      <c r="C3296" t="s">
        <v>8778</v>
      </c>
      <c r="D3296" s="31" cm="1">
        <f t="array" aca="1" ref="D3296" ca="1">_FV(A3296,"Last trade time",TRUE)</f>
        <v>45824.840277789066</v>
      </c>
      <c r="E3296" s="23" cm="1">
        <f t="array" aca="1" ref="E3296" ca="1">_FV(A3296,"Price")</f>
        <v>49.14</v>
      </c>
      <c r="F3296" s="27" cm="1">
        <f t="array" aca="1" ref="F3296" ca="1">_FV(A3296,"Change (%)",TRUE)</f>
        <v>2.0350000000000001E-4</v>
      </c>
      <c r="G3296" s="26" cm="1">
        <f t="array" aca="1" ref="G3296" ca="1">_FV(A3296,"Change")</f>
        <v>0.01</v>
      </c>
      <c r="H3296" s="23" cm="1">
        <f t="array" aca="1" ref="H3296" ca="1">_FV(A3296,"Open")</f>
        <v>49.06</v>
      </c>
      <c r="I3296" s="23" cm="1">
        <f t="array" aca="1" ref="I3296" ca="1">_FV(A3296,"Low")</f>
        <v>49.06</v>
      </c>
      <c r="J3296" s="23" cm="1">
        <f t="array" aca="1" ref="J3296" ca="1">_FV(A3296,"High")</f>
        <v>49.269399999999997</v>
      </c>
      <c r="K3296" s="23" cm="1">
        <f t="array" aca="1" ref="K3296" ca="1">_FV(A3296,"Previous close",TRUE)</f>
        <v>49.13</v>
      </c>
      <c r="L3296" s="26"/>
      <c r="M3296" s="23" cm="1">
        <f t="array" aca="1" ref="M3296" ca="1">_FV(A3296,"52 week low",TRUE)</f>
        <v>47.72</v>
      </c>
      <c r="N3296" s="23" cm="1">
        <f t="array" aca="1" ref="N3296" ca="1">_FV(A3296,"52 week high",TRUE)</f>
        <v>51.17</v>
      </c>
      <c r="O3296" s="8" cm="1">
        <f t="array" aca="1" ref="O3296" ca="1">_FV(A3296,"Volume")</f>
        <v>29910</v>
      </c>
      <c r="P3296" s="7" cm="1">
        <f t="array" aca="1" ref="P3296" ca="1">_FV(A3296,"Volume average",TRUE)</f>
        <v>36561</v>
      </c>
      <c r="Q3296" t="s">
        <v>5345</v>
      </c>
      <c r="S3296" t="s">
        <v>3504</v>
      </c>
      <c r="T3296" s="25" cm="1">
        <f t="array" aca="1" ref="T3296" ca="1">_FV(A3296,"Expense ratio",TRUE)</f>
        <v>1.6000000000000001E-3</v>
      </c>
      <c r="U3296" s="24" cm="1">
        <f t="array" aca="1" ref="U3296" ca="1">_FV(A3296,"Market cap",TRUE)</f>
        <v>268263064.80000001</v>
      </c>
      <c r="V3296" s="4">
        <v>268263072</v>
      </c>
      <c r="W3296" s="4">
        <v>268263072</v>
      </c>
      <c r="Y3296" t="s">
        <v>8779</v>
      </c>
      <c r="Z3296" s="5">
        <v>48.951000000000001</v>
      </c>
      <c r="AA3296" s="20"/>
      <c r="AB3296" s="5">
        <v>3.7499999999999999E-2</v>
      </c>
      <c r="AC3296" s="4">
        <v>44765</v>
      </c>
      <c r="AE3296" s="5">
        <v>-0.55514422601098401</v>
      </c>
      <c r="AF3296" s="5">
        <v>1.524876227988647</v>
      </c>
      <c r="AI3296" s="4">
        <v>44765</v>
      </c>
      <c r="AJ3296" s="5">
        <v>2191694.4</v>
      </c>
      <c r="AL3296" s="5">
        <v>51.17</v>
      </c>
      <c r="AM3296" s="5">
        <v>47.72</v>
      </c>
      <c r="AN3296" t="s">
        <v>90</v>
      </c>
      <c r="AO3296" t="str" cm="1">
        <f t="array" aca="1" ref="AO3296" ca="1">_FV(A3296,"Currency")</f>
        <v>USD</v>
      </c>
      <c r="AP3296" t="str" cm="1">
        <f t="array" aca="1" ref="AP3296" ca="1">_FV(A3296,"Exchange")</f>
        <v>NYSE Arca</v>
      </c>
      <c r="AQ3296" s="6" t="str" cm="1">
        <f t="array" aca="1" ref="AQ3296" ca="1">_FV(A3296,"Exchange abbreviation",TRUE)</f>
        <v>ARCX</v>
      </c>
      <c r="AR3296" t="str" cm="1">
        <f t="array" aca="1" ref="AR3296" ca="1">_FV(A3296,"Instrument type",TRUE)</f>
        <v>ETF</v>
      </c>
    </row>
    <row r="3297" spans="1:44" ht="18.75" customHeight="1" x14ac:dyDescent="0.25">
      <c r="A3297" t="e" vm="3309">
        <v>#VALUE!</v>
      </c>
      <c r="B3297" t="s">
        <v>8780</v>
      </c>
      <c r="C3297" t="s">
        <v>8781</v>
      </c>
      <c r="D3297" s="31" cm="1">
        <f t="array" aca="1" ref="D3297" ca="1">_FV(A3297,"Last trade time",TRUE)</f>
        <v>45824.840277812502</v>
      </c>
      <c r="E3297" s="23" cm="1">
        <f t="array" aca="1" ref="E3297" ca="1">_FV(A3297,"Price")</f>
        <v>47.795000000000002</v>
      </c>
      <c r="F3297" s="27" cm="1">
        <f t="array" aca="1" ref="F3297" ca="1">_FV(A3297,"Change (%)",TRUE)</f>
        <v>1.0460000000000001E-4</v>
      </c>
      <c r="G3297" s="26" cm="1">
        <f t="array" aca="1" ref="G3297" ca="1">_FV(A3297,"Change")</f>
        <v>5.0000000000000001E-3</v>
      </c>
      <c r="H3297" s="23" cm="1">
        <f t="array" aca="1" ref="H3297" ca="1">_FV(A3297,"Open")</f>
        <v>47.8</v>
      </c>
      <c r="I3297" s="23" cm="1">
        <f t="array" aca="1" ref="I3297" ca="1">_FV(A3297,"Low")</f>
        <v>47.77</v>
      </c>
      <c r="J3297" s="23" cm="1">
        <f t="array" aca="1" ref="J3297" ca="1">_FV(A3297,"High")</f>
        <v>47.837400000000002</v>
      </c>
      <c r="K3297" s="23" cm="1">
        <f t="array" aca="1" ref="K3297" ca="1">_FV(A3297,"Previous close",TRUE)</f>
        <v>47.79</v>
      </c>
      <c r="L3297" s="26"/>
      <c r="M3297" s="23" cm="1">
        <f t="array" aca="1" ref="M3297" ca="1">_FV(A3297,"52 week low",TRUE)</f>
        <v>46.66</v>
      </c>
      <c r="N3297" s="23" cm="1">
        <f t="array" aca="1" ref="N3297" ca="1">_FV(A3297,"52 week high",TRUE)</f>
        <v>47.85</v>
      </c>
      <c r="O3297" s="8" cm="1">
        <f t="array" aca="1" ref="O3297" ca="1">_FV(A3297,"Volume")</f>
        <v>322339</v>
      </c>
      <c r="P3297" s="7" cm="1">
        <f t="array" aca="1" ref="P3297" ca="1">_FV(A3297,"Volume average",TRUE)</f>
        <v>463538</v>
      </c>
      <c r="Q3297" t="s">
        <v>2519</v>
      </c>
      <c r="S3297" t="s">
        <v>6388</v>
      </c>
      <c r="T3297" s="25" cm="1">
        <f t="array" aca="1" ref="T3297" ca="1">_FV(A3297,"Expense ratio",TRUE)</f>
        <v>1.6000000000000001E-3</v>
      </c>
      <c r="U3297" s="24" cm="1">
        <f t="array" aca="1" ref="U3297" ca="1">_FV(A3297,"Market cap",TRUE)</f>
        <v>4585969121.3999996</v>
      </c>
      <c r="V3297" s="4">
        <v>4585969152</v>
      </c>
      <c r="W3297" s="4">
        <v>4585969152</v>
      </c>
      <c r="Y3297" t="s">
        <v>4839</v>
      </c>
      <c r="Z3297" s="5">
        <v>47.587499999999999</v>
      </c>
      <c r="AA3297" s="20"/>
      <c r="AB3297" s="19">
        <v>4.3499999999999997E-2</v>
      </c>
      <c r="AC3297" s="4">
        <v>450193</v>
      </c>
      <c r="AE3297" s="5">
        <v>2.7263781153853861</v>
      </c>
      <c r="AF3297" s="19">
        <v>5.8374280913570331</v>
      </c>
      <c r="AI3297" s="4">
        <v>450193</v>
      </c>
      <c r="AJ3297" s="5">
        <v>21442692.59</v>
      </c>
      <c r="AL3297" s="5">
        <v>47.85</v>
      </c>
      <c r="AM3297" s="5">
        <v>46.66</v>
      </c>
      <c r="AN3297" t="s">
        <v>82</v>
      </c>
      <c r="AO3297" t="str" cm="1">
        <f t="array" aca="1" ref="AO3297" ca="1">_FV(A3297,"Currency")</f>
        <v>USD</v>
      </c>
      <c r="AP3297" t="str" cm="1">
        <f t="array" aca="1" ref="AP3297" ca="1">_FV(A3297,"Exchange")</f>
        <v>NYSE Arca</v>
      </c>
      <c r="AQ3297" s="6" t="str" cm="1">
        <f t="array" aca="1" ref="AQ3297" ca="1">_FV(A3297,"Exchange abbreviation",TRUE)</f>
        <v>ARCX</v>
      </c>
      <c r="AR3297" t="str" cm="1">
        <f t="array" aca="1" ref="AR3297" ca="1">_FV(A3297,"Instrument type",TRUE)</f>
        <v>ETF</v>
      </c>
    </row>
    <row r="3298" spans="1:44" ht="18.75" customHeight="1" x14ac:dyDescent="0.25">
      <c r="A3298" t="e" vm="3310">
        <v>#VALUE!</v>
      </c>
      <c r="B3298" t="s">
        <v>8782</v>
      </c>
      <c r="C3298" t="s">
        <v>8783</v>
      </c>
      <c r="D3298" s="31" cm="1">
        <f t="array" aca="1" ref="D3298" ca="1">_FV(A3298,"Last trade time",TRUE)</f>
        <v>45824.84027780078</v>
      </c>
      <c r="E3298" s="23" cm="1">
        <f t="array" aca="1" ref="E3298" ca="1">_FV(A3298,"Price")</f>
        <v>61.93</v>
      </c>
      <c r="F3298" s="27" cm="1">
        <f t="array" aca="1" ref="F3298" ca="1">_FV(A3298,"Change (%)",TRUE)</f>
        <v>4.2160000000000001E-3</v>
      </c>
      <c r="G3298" s="26" cm="1">
        <f t="array" aca="1" ref="G3298" ca="1">_FV(A3298,"Change")</f>
        <v>0.26</v>
      </c>
      <c r="H3298" s="23" cm="1">
        <f t="array" aca="1" ref="H3298" ca="1">_FV(A3298,"Open")</f>
        <v>61.89</v>
      </c>
      <c r="I3298" s="23" cm="1">
        <f t="array" aca="1" ref="I3298" ca="1">_FV(A3298,"Low")</f>
        <v>61.83</v>
      </c>
      <c r="J3298" s="23" cm="1">
        <f t="array" aca="1" ref="J3298" ca="1">_FV(A3298,"High")</f>
        <v>62.216700000000003</v>
      </c>
      <c r="K3298" s="23" cm="1">
        <f t="array" aca="1" ref="K3298" ca="1">_FV(A3298,"Previous close",TRUE)</f>
        <v>61.67</v>
      </c>
      <c r="L3298" s="26"/>
      <c r="M3298" s="23" cm="1">
        <f t="array" aca="1" ref="M3298" ca="1">_FV(A3298,"52 week low",TRUE)</f>
        <v>53.593400000000003</v>
      </c>
      <c r="N3298" s="23" cm="1">
        <f t="array" aca="1" ref="N3298" ca="1">_FV(A3298,"52 week high",TRUE)</f>
        <v>63.32</v>
      </c>
      <c r="O3298" s="8" cm="1">
        <f t="array" aca="1" ref="O3298" ca="1">_FV(A3298,"Volume")</f>
        <v>62068</v>
      </c>
      <c r="P3298" s="7" cm="1">
        <f t="array" aca="1" ref="P3298" ca="1">_FV(A3298,"Volume average",TRUE)</f>
        <v>92736</v>
      </c>
      <c r="Q3298" t="s">
        <v>50</v>
      </c>
      <c r="S3298" t="s">
        <v>4555</v>
      </c>
      <c r="T3298" s="25" cm="1">
        <f t="array" aca="1" ref="T3298" ca="1">_FV(A3298,"Expense ratio",TRUE)</f>
        <v>1.6000000000000001E-3</v>
      </c>
      <c r="U3298" s="24" cm="1">
        <f t="array" aca="1" ref="U3298" ca="1">_FV(A3298,"Market cap",TRUE)</f>
        <v>1186612182.0999999</v>
      </c>
      <c r="V3298" s="4">
        <v>1186612224</v>
      </c>
      <c r="W3298" s="4">
        <v>1186612224</v>
      </c>
      <c r="Y3298" t="s">
        <v>3872</v>
      </c>
      <c r="Z3298" s="5">
        <v>61.795789999999997</v>
      </c>
      <c r="AA3298" s="5">
        <v>24.484490999999998</v>
      </c>
      <c r="AB3298" s="5">
        <v>1.4099999E-2</v>
      </c>
      <c r="AC3298" s="4">
        <v>153609</v>
      </c>
      <c r="AE3298" s="5">
        <v>2.7363438942917822</v>
      </c>
      <c r="AF3298" s="5">
        <v>11.268988969746021</v>
      </c>
      <c r="AI3298" s="4">
        <v>153609</v>
      </c>
      <c r="AJ3298" s="5">
        <v>9497644.4699999988</v>
      </c>
      <c r="AL3298" s="5">
        <v>63.32</v>
      </c>
      <c r="AM3298" s="5">
        <v>53.593000000000004</v>
      </c>
      <c r="AN3298" t="s">
        <v>90</v>
      </c>
      <c r="AO3298" t="str" cm="1">
        <f t="array" aca="1" ref="AO3298" ca="1">_FV(A3298,"Currency")</f>
        <v>USD</v>
      </c>
      <c r="AP3298" t="str" cm="1">
        <f t="array" aca="1" ref="AP3298" ca="1">_FV(A3298,"Exchange")</f>
        <v>NYSE Arca</v>
      </c>
      <c r="AQ3298" s="6" t="str" cm="1">
        <f t="array" aca="1" ref="AQ3298" ca="1">_FV(A3298,"Exchange abbreviation",TRUE)</f>
        <v>ARCX</v>
      </c>
      <c r="AR3298" t="str" cm="1">
        <f t="array" aca="1" ref="AR3298" ca="1">_FV(A3298,"Instrument type",TRUE)</f>
        <v>ETF</v>
      </c>
    </row>
    <row r="3299" spans="1:44" ht="18.75" customHeight="1" x14ac:dyDescent="0.25">
      <c r="A3299" t="e" vm="3311">
        <v>#VALUE!</v>
      </c>
      <c r="B3299" t="s">
        <v>8784</v>
      </c>
      <c r="C3299" t="s">
        <v>8785</v>
      </c>
      <c r="D3299" s="31" cm="1">
        <f t="array" aca="1" ref="D3299" ca="1">_FV(A3299,"Last trade time",TRUE)</f>
        <v>45824.892974351562</v>
      </c>
      <c r="E3299" s="23" cm="1">
        <f t="array" aca="1" ref="E3299" ca="1">_FV(A3299,"Price")</f>
        <v>25.234999999999999</v>
      </c>
      <c r="F3299" s="27" cm="1">
        <f t="array" aca="1" ref="F3299" ca="1">_FV(A3299,"Change (%)",TRUE)</f>
        <v>-1.3850000000000002E-3</v>
      </c>
      <c r="G3299" s="26" cm="1">
        <f t="array" aca="1" ref="G3299" ca="1">_FV(A3299,"Change")</f>
        <v>-3.5000000000000003E-2</v>
      </c>
      <c r="H3299" s="23" cm="1">
        <f t="array" aca="1" ref="H3299" ca="1">_FV(A3299,"Open")</f>
        <v>25.23</v>
      </c>
      <c r="I3299" s="23" cm="1">
        <f t="array" aca="1" ref="I3299" ca="1">_FV(A3299,"Low")</f>
        <v>25.220099999999999</v>
      </c>
      <c r="J3299" s="23" cm="1">
        <f t="array" aca="1" ref="J3299" ca="1">_FV(A3299,"High")</f>
        <v>25.29</v>
      </c>
      <c r="K3299" s="23" cm="1">
        <f t="array" aca="1" ref="K3299" ca="1">_FV(A3299,"Previous close",TRUE)</f>
        <v>25.27</v>
      </c>
      <c r="L3299" s="26"/>
      <c r="M3299" s="23" cm="1">
        <f t="array" aca="1" ref="M3299" ca="1">_FV(A3299,"52 week low",TRUE)</f>
        <v>24.82</v>
      </c>
      <c r="N3299" s="23" cm="1">
        <f t="array" aca="1" ref="N3299" ca="1">_FV(A3299,"52 week high",TRUE)</f>
        <v>26.03</v>
      </c>
      <c r="O3299" s="8" cm="1">
        <f t="array" aca="1" ref="O3299" ca="1">_FV(A3299,"Volume")</f>
        <v>27802</v>
      </c>
      <c r="P3299" s="7" cm="1">
        <f t="array" aca="1" ref="P3299" ca="1">_FV(A3299,"Volume average",TRUE)</f>
        <v>198774</v>
      </c>
      <c r="Q3299" t="s">
        <v>1040</v>
      </c>
      <c r="S3299" t="s">
        <v>4838</v>
      </c>
      <c r="T3299" s="25" cm="1">
        <f t="array" aca="1" ref="T3299" ca="1">_FV(A3299,"Expense ratio",TRUE)</f>
        <v>1.6000000000000001E-3</v>
      </c>
      <c r="U3299" s="24" cm="1">
        <f t="array" aca="1" ref="U3299" ca="1">_FV(A3299,"Market cap",TRUE)</f>
        <v>186740737.84999999</v>
      </c>
      <c r="V3299" s="4">
        <v>186740736</v>
      </c>
      <c r="W3299" s="4">
        <v>186740736</v>
      </c>
      <c r="Y3299" t="s">
        <v>3941</v>
      </c>
      <c r="Z3299" s="5">
        <v>25.05</v>
      </c>
      <c r="AC3299" s="4">
        <v>126760</v>
      </c>
      <c r="AE3299" s="5">
        <v>0.85037488138506312</v>
      </c>
      <c r="AI3299" s="4">
        <v>126760</v>
      </c>
      <c r="AJ3299" s="5">
        <v>3185478.8</v>
      </c>
      <c r="AL3299" s="5">
        <v>26.03</v>
      </c>
      <c r="AM3299" s="5">
        <v>24.82</v>
      </c>
      <c r="AN3299" t="s">
        <v>90</v>
      </c>
      <c r="AO3299" t="str" cm="1">
        <f t="array" aca="1" ref="AO3299" ca="1">_FV(A3299,"Currency")</f>
        <v>USD</v>
      </c>
      <c r="AP3299" t="str" cm="1">
        <f t="array" aca="1" ref="AP3299" ca="1">_FV(A3299,"Exchange")</f>
        <v>NYSE Arca</v>
      </c>
      <c r="AQ3299" s="6" t="str" cm="1">
        <f t="array" aca="1" ref="AQ3299" ca="1">_FV(A3299,"Exchange abbreviation",TRUE)</f>
        <v>ARCX</v>
      </c>
      <c r="AR3299" t="str" cm="1">
        <f t="array" aca="1" ref="AR3299" ca="1">_FV(A3299,"Instrument type",TRUE)</f>
        <v>ETF</v>
      </c>
    </row>
    <row r="3300" spans="1:44" ht="18.75" customHeight="1" x14ac:dyDescent="0.25">
      <c r="A3300" t="e" vm="3312">
        <v>#VALUE!</v>
      </c>
      <c r="B3300" t="s">
        <v>8786</v>
      </c>
      <c r="C3300" t="s">
        <v>8787</v>
      </c>
      <c r="D3300" s="31" cm="1">
        <f t="array" aca="1" ref="D3300" ca="1">_FV(A3300,"Last trade time",TRUE)</f>
        <v>45824.84027780078</v>
      </c>
      <c r="E3300" s="23" cm="1">
        <f t="array" aca="1" ref="E3300" ca="1">_FV(A3300,"Price")</f>
        <v>52.8491</v>
      </c>
      <c r="F3300" s="27" cm="1">
        <f t="array" aca="1" ref="F3300" ca="1">_FV(A3300,"Change (%)",TRUE)</f>
        <v>8.933E-3</v>
      </c>
      <c r="G3300" s="26" cm="1">
        <f t="array" aca="1" ref="G3300" ca="1">_FV(A3300,"Change")</f>
        <v>0.46789999999999998</v>
      </c>
      <c r="H3300" s="23" cm="1">
        <f t="array" aca="1" ref="H3300" ca="1">_FV(A3300,"Open")</f>
        <v>52.67</v>
      </c>
      <c r="I3300" s="23" cm="1">
        <f t="array" aca="1" ref="I3300" ca="1">_FV(A3300,"Low")</f>
        <v>52.67</v>
      </c>
      <c r="J3300" s="23" cm="1">
        <f t="array" aca="1" ref="J3300" ca="1">_FV(A3300,"High")</f>
        <v>53.120399999999997</v>
      </c>
      <c r="K3300" s="23" cm="1">
        <f t="array" aca="1" ref="K3300" ca="1">_FV(A3300,"Previous close",TRUE)</f>
        <v>52.3812</v>
      </c>
      <c r="L3300" s="26"/>
      <c r="M3300" s="23" cm="1">
        <f t="array" aca="1" ref="M3300" ca="1">_FV(A3300,"52 week low",TRUE)</f>
        <v>43.06</v>
      </c>
      <c r="N3300" s="23" cm="1">
        <f t="array" aca="1" ref="N3300" ca="1">_FV(A3300,"52 week high",TRUE)</f>
        <v>54.08</v>
      </c>
      <c r="O3300" s="8" cm="1">
        <f t="array" aca="1" ref="O3300" ca="1">_FV(A3300,"Volume")</f>
        <v>10082</v>
      </c>
      <c r="P3300" s="7" cm="1">
        <f t="array" aca="1" ref="P3300" ca="1">_FV(A3300,"Volume average",TRUE)</f>
        <v>15048</v>
      </c>
      <c r="Q3300" t="s">
        <v>1641</v>
      </c>
      <c r="S3300" t="s">
        <v>4555</v>
      </c>
      <c r="T3300" s="25" cm="1">
        <f t="array" aca="1" ref="T3300" ca="1">_FV(A3300,"Expense ratio",TRUE)</f>
        <v>1.6000000000000001E-3</v>
      </c>
      <c r="U3300" s="24" cm="1">
        <f t="array" aca="1" ref="U3300" ca="1">_FV(A3300,"Market cap",TRUE)</f>
        <v>549678747.95000005</v>
      </c>
      <c r="V3300" s="4">
        <v>549678720</v>
      </c>
      <c r="W3300" s="4">
        <v>549678720</v>
      </c>
      <c r="Y3300" t="s">
        <v>3872</v>
      </c>
      <c r="Z3300" s="5">
        <v>52.538550000000001</v>
      </c>
      <c r="AA3300" s="5">
        <v>18.316616</v>
      </c>
      <c r="AB3300" s="5">
        <v>2.6099998999999999E-2</v>
      </c>
      <c r="AC3300" s="4">
        <v>22577</v>
      </c>
      <c r="AE3300" s="5">
        <v>3.1307014867975491</v>
      </c>
      <c r="AF3300" s="5">
        <v>12.82962682681792</v>
      </c>
      <c r="AI3300" s="4">
        <v>22577</v>
      </c>
      <c r="AJ3300" s="5">
        <v>1182185.9047999999</v>
      </c>
      <c r="AL3300" s="5">
        <v>54.08</v>
      </c>
      <c r="AM3300" s="5">
        <v>43.06</v>
      </c>
      <c r="AN3300" t="s">
        <v>90</v>
      </c>
      <c r="AO3300" t="str" cm="1">
        <f t="array" aca="1" ref="AO3300" ca="1">_FV(A3300,"Currency")</f>
        <v>USD</v>
      </c>
      <c r="AP3300" t="str" cm="1">
        <f t="array" aca="1" ref="AP3300" ca="1">_FV(A3300,"Exchange")</f>
        <v>NYSE Arca</v>
      </c>
      <c r="AQ3300" s="6" t="str" cm="1">
        <f t="array" aca="1" ref="AQ3300" ca="1">_FV(A3300,"Exchange abbreviation",TRUE)</f>
        <v>ARCX</v>
      </c>
      <c r="AR3300" t="str" cm="1">
        <f t="array" aca="1" ref="AR3300" ca="1">_FV(A3300,"Instrument type",TRUE)</f>
        <v>ETF</v>
      </c>
    </row>
    <row r="3301" spans="1:44" ht="18.75" customHeight="1" x14ac:dyDescent="0.25">
      <c r="A3301" t="e" vm="3313">
        <v>#VALUE!</v>
      </c>
      <c r="B3301" t="s">
        <v>8788</v>
      </c>
      <c r="C3301" t="s">
        <v>8789</v>
      </c>
      <c r="D3301" s="31" cm="1">
        <f t="array" aca="1" ref="D3301" ca="1">_FV(A3301,"Last trade time",TRUE)</f>
        <v>45824.84027780078</v>
      </c>
      <c r="E3301" s="23" cm="1">
        <f t="array" aca="1" ref="E3301" ca="1">_FV(A3301,"Price")</f>
        <v>21.945</v>
      </c>
      <c r="F3301" s="27" cm="1">
        <f t="array" aca="1" ref="F3301" ca="1">_FV(A3301,"Change (%)",TRUE)</f>
        <v>-6.8309999999999996E-4</v>
      </c>
      <c r="G3301" s="26" cm="1">
        <f t="array" aca="1" ref="G3301" ca="1">_FV(A3301,"Change")</f>
        <v>-1.4999999999999999E-2</v>
      </c>
      <c r="H3301" s="23" cm="1">
        <f t="array" aca="1" ref="H3301" ca="1">_FV(A3301,"Open")</f>
        <v>21.96</v>
      </c>
      <c r="I3301" s="23" cm="1">
        <f t="array" aca="1" ref="I3301" ca="1">_FV(A3301,"Low")</f>
        <v>21.945</v>
      </c>
      <c r="J3301" s="23" cm="1">
        <f t="array" aca="1" ref="J3301" ca="1">_FV(A3301,"High")</f>
        <v>21.9999</v>
      </c>
      <c r="K3301" s="23" cm="1">
        <f t="array" aca="1" ref="K3301" ca="1">_FV(A3301,"Previous close",TRUE)</f>
        <v>21.96</v>
      </c>
      <c r="L3301" s="26"/>
      <c r="M3301" s="23" cm="1">
        <f t="array" aca="1" ref="M3301" ca="1">_FV(A3301,"52 week low",TRUE)</f>
        <v>21.48</v>
      </c>
      <c r="N3301" s="23" cm="1">
        <f t="array" aca="1" ref="N3301" ca="1">_FV(A3301,"52 week high",TRUE)</f>
        <v>22.879000000000001</v>
      </c>
      <c r="O3301" s="8" cm="1">
        <f t="array" aca="1" ref="O3301" ca="1">_FV(A3301,"Volume")</f>
        <v>29786</v>
      </c>
      <c r="P3301" s="7" cm="1">
        <f t="array" aca="1" ref="P3301" ca="1">_FV(A3301,"Volume average",TRUE)</f>
        <v>57967</v>
      </c>
      <c r="Q3301" t="s">
        <v>1040</v>
      </c>
      <c r="S3301" t="s">
        <v>2144</v>
      </c>
      <c r="T3301" s="25" cm="1">
        <f t="array" aca="1" ref="T3301" ca="1">_FV(A3301,"Expense ratio",TRUE)</f>
        <v>1.6000000000000001E-3</v>
      </c>
      <c r="U3301" s="24" cm="1">
        <f t="array" aca="1" ref="U3301" ca="1">_FV(A3301,"Market cap",TRUE)</f>
        <v>393248829.19999999</v>
      </c>
      <c r="V3301" s="4">
        <v>393248832</v>
      </c>
      <c r="W3301" s="4">
        <v>393248832</v>
      </c>
      <c r="Y3301" t="s">
        <v>8790</v>
      </c>
      <c r="Z3301" s="5">
        <v>21.801200000000001</v>
      </c>
      <c r="AB3301" s="19">
        <v>3.6700000000000003E-2</v>
      </c>
      <c r="AC3301" s="4">
        <v>68838</v>
      </c>
      <c r="AE3301" s="5">
        <v>2.061891207214428</v>
      </c>
      <c r="AF3301" s="19">
        <v>3.8004433637705448</v>
      </c>
      <c r="AI3301" s="4">
        <v>68838</v>
      </c>
      <c r="AJ3301" s="5">
        <v>1503077.73</v>
      </c>
      <c r="AL3301" s="5">
        <v>22.879000000000001</v>
      </c>
      <c r="AM3301" s="5">
        <v>21.48</v>
      </c>
      <c r="AN3301" t="s">
        <v>90</v>
      </c>
      <c r="AO3301" t="str" cm="1">
        <f t="array" aca="1" ref="AO3301" ca="1">_FV(A3301,"Currency")</f>
        <v>USD</v>
      </c>
      <c r="AP3301" t="str" cm="1">
        <f t="array" aca="1" ref="AP3301" ca="1">_FV(A3301,"Exchange")</f>
        <v>NYSE Arca</v>
      </c>
      <c r="AQ3301" s="6" t="str" cm="1">
        <f t="array" aca="1" ref="AQ3301" ca="1">_FV(A3301,"Exchange abbreviation",TRUE)</f>
        <v>ARCX</v>
      </c>
      <c r="AR3301" t="str" cm="1">
        <f t="array" aca="1" ref="AR3301" ca="1">_FV(A3301,"Instrument type",TRUE)</f>
        <v>ETF</v>
      </c>
    </row>
    <row r="3302" spans="1:44" ht="18.75" customHeight="1" x14ac:dyDescent="0.25">
      <c r="A3302" t="e" vm="3314">
        <v>#VALUE!</v>
      </c>
      <c r="B3302" t="s">
        <v>8791</v>
      </c>
      <c r="C3302" t="s">
        <v>8792</v>
      </c>
      <c r="D3302" s="31" cm="1">
        <f t="array" aca="1" ref="D3302" ca="1">_FV(A3302,"Last trade time",TRUE)</f>
        <v>45824.840277812502</v>
      </c>
      <c r="E3302" s="23" cm="1">
        <f t="array" aca="1" ref="E3302" ca="1">_FV(A3302,"Price")</f>
        <v>35.25</v>
      </c>
      <c r="F3302" s="27" cm="1">
        <f t="array" aca="1" ref="F3302" ca="1">_FV(A3302,"Change (%)",TRUE)</f>
        <v>5.7060000000000001E-3</v>
      </c>
      <c r="G3302" s="26" cm="1">
        <f t="array" aca="1" ref="G3302" ca="1">_FV(A3302,"Change")</f>
        <v>0.2</v>
      </c>
      <c r="H3302" s="23" cm="1">
        <f t="array" aca="1" ref="H3302" ca="1">_FV(A3302,"Open")</f>
        <v>35.380000000000003</v>
      </c>
      <c r="I3302" s="23" cm="1">
        <f t="array" aca="1" ref="I3302" ca="1">_FV(A3302,"Low")</f>
        <v>35.120100000000001</v>
      </c>
      <c r="J3302" s="23" cm="1">
        <f t="array" aca="1" ref="J3302" ca="1">_FV(A3302,"High")</f>
        <v>35.380000000000003</v>
      </c>
      <c r="K3302" s="23" cm="1">
        <f t="array" aca="1" ref="K3302" ca="1">_FV(A3302,"Previous close",TRUE)</f>
        <v>35.049999999999997</v>
      </c>
      <c r="L3302" s="26"/>
      <c r="M3302" s="23" cm="1">
        <f t="array" aca="1" ref="M3302" ca="1">_FV(A3302,"52 week low",TRUE)</f>
        <v>28.97</v>
      </c>
      <c r="N3302" s="23" cm="1">
        <f t="array" aca="1" ref="N3302" ca="1">_FV(A3302,"52 week high",TRUE)</f>
        <v>35.85</v>
      </c>
      <c r="O3302" s="8" cm="1">
        <f t="array" aca="1" ref="O3302" ca="1">_FV(A3302,"Volume")</f>
        <v>24899</v>
      </c>
      <c r="P3302" s="7" cm="1">
        <f t="array" aca="1" ref="P3302" ca="1">_FV(A3302,"Volume average",TRUE)</f>
        <v>26928</v>
      </c>
      <c r="Q3302" t="s">
        <v>50</v>
      </c>
      <c r="S3302" t="s">
        <v>4555</v>
      </c>
      <c r="T3302" s="25" cm="1">
        <f t="array" aca="1" ref="T3302" ca="1">_FV(A3302,"Expense ratio",TRUE)</f>
        <v>1.6000000000000001E-3</v>
      </c>
      <c r="U3302" s="24" cm="1">
        <f t="array" aca="1" ref="U3302" ca="1">_FV(A3302,"Market cap",TRUE)</f>
        <v>221391931.62</v>
      </c>
      <c r="V3302" s="4">
        <v>221391936</v>
      </c>
      <c r="W3302" s="4">
        <v>221391936</v>
      </c>
      <c r="Y3302" t="s">
        <v>8793</v>
      </c>
      <c r="Z3302" s="5">
        <v>35.369309999999999</v>
      </c>
      <c r="AA3302" s="19">
        <v>20.332905</v>
      </c>
      <c r="AB3302" s="19">
        <v>1.45000005E-2</v>
      </c>
      <c r="AC3302" s="4">
        <v>32052</v>
      </c>
      <c r="AE3302" s="5">
        <v>3.9714131916157802</v>
      </c>
      <c r="AF3302" s="19">
        <v>15.549326852944031</v>
      </c>
      <c r="AI3302" s="4">
        <v>32052</v>
      </c>
      <c r="AJ3302" s="5">
        <v>1134320.28</v>
      </c>
      <c r="AL3302" s="5">
        <v>35.85</v>
      </c>
      <c r="AM3302" s="5">
        <v>28.97</v>
      </c>
      <c r="AN3302" t="s">
        <v>90</v>
      </c>
      <c r="AO3302" t="str" cm="1">
        <f t="array" aca="1" ref="AO3302" ca="1">_FV(A3302,"Currency")</f>
        <v>USD</v>
      </c>
      <c r="AP3302" t="str" cm="1">
        <f t="array" aca="1" ref="AP3302" ca="1">_FV(A3302,"Exchange")</f>
        <v>NYSE Arca</v>
      </c>
      <c r="AQ3302" s="6" t="str" cm="1">
        <f t="array" aca="1" ref="AQ3302" ca="1">_FV(A3302,"Exchange abbreviation",TRUE)</f>
        <v>ARCX</v>
      </c>
      <c r="AR3302" t="str" cm="1">
        <f t="array" aca="1" ref="AR3302" ca="1">_FV(A3302,"Instrument type",TRUE)</f>
        <v>ETF</v>
      </c>
    </row>
    <row r="3303" spans="1:44" ht="18.75" customHeight="1" x14ac:dyDescent="0.25">
      <c r="A3303" t="e" vm="3315">
        <v>#VALUE!</v>
      </c>
      <c r="B3303" t="s">
        <v>8794</v>
      </c>
      <c r="C3303" t="s">
        <v>8795</v>
      </c>
      <c r="D3303" s="31" cm="1">
        <f t="array" aca="1" ref="D3303" ca="1">_FV(A3303,"Last trade time",TRUE)</f>
        <v>45824.84027780078</v>
      </c>
      <c r="E3303" s="23" cm="1">
        <f t="array" aca="1" ref="E3303" ca="1">_FV(A3303,"Price")</f>
        <v>73.209999999999994</v>
      </c>
      <c r="F3303" s="27" cm="1">
        <f t="array" aca="1" ref="F3303" ca="1">_FV(A3303,"Change (%)",TRUE)</f>
        <v>1.0858000000000001E-2</v>
      </c>
      <c r="G3303" s="26" cm="1">
        <f t="array" aca="1" ref="G3303" ca="1">_FV(A3303,"Change")</f>
        <v>0.78639999999999999</v>
      </c>
      <c r="H3303" s="23" cm="1">
        <f t="array" aca="1" ref="H3303" ca="1">_FV(A3303,"Open")</f>
        <v>73.05</v>
      </c>
      <c r="I3303" s="23" cm="1">
        <f t="array" aca="1" ref="I3303" ca="1">_FV(A3303,"Low")</f>
        <v>73.02</v>
      </c>
      <c r="J3303" s="23" cm="1">
        <f t="array" aca="1" ref="J3303" ca="1">_FV(A3303,"High")</f>
        <v>73.599100000000007</v>
      </c>
      <c r="K3303" s="23" cm="1">
        <f t="array" aca="1" ref="K3303" ca="1">_FV(A3303,"Previous close",TRUE)</f>
        <v>72.423599999999993</v>
      </c>
      <c r="L3303" s="26"/>
      <c r="M3303" s="23" cm="1">
        <f t="array" aca="1" ref="M3303" ca="1">_FV(A3303,"52 week low",TRUE)</f>
        <v>55.406599999999997</v>
      </c>
      <c r="N3303" s="23" cm="1">
        <f t="array" aca="1" ref="N3303" ca="1">_FV(A3303,"52 week high",TRUE)</f>
        <v>74.53</v>
      </c>
      <c r="O3303" s="8" cm="1">
        <f t="array" aca="1" ref="O3303" ca="1">_FV(A3303,"Volume")</f>
        <v>10310</v>
      </c>
      <c r="P3303" s="7" cm="1">
        <f t="array" aca="1" ref="P3303" ca="1">_FV(A3303,"Volume average",TRUE)</f>
        <v>24542</v>
      </c>
      <c r="Q3303" t="s">
        <v>698</v>
      </c>
      <c r="R3303" t="s">
        <v>170</v>
      </c>
      <c r="S3303" t="s">
        <v>4555</v>
      </c>
      <c r="T3303" s="25" cm="1">
        <f t="array" aca="1" ref="T3303" ca="1">_FV(A3303,"Expense ratio",TRUE)</f>
        <v>1.6000000000000001E-3</v>
      </c>
      <c r="U3303" s="24" cm="1">
        <f t="array" aca="1" ref="U3303" ca="1">_FV(A3303,"Market cap",TRUE)</f>
        <v>465321811.25999999</v>
      </c>
      <c r="V3303" s="4">
        <v>465321824</v>
      </c>
      <c r="W3303" s="4">
        <v>465321824</v>
      </c>
      <c r="Y3303" t="s">
        <v>3872</v>
      </c>
      <c r="Z3303" s="5">
        <v>73.446650000000005</v>
      </c>
      <c r="AA3303" s="5">
        <v>27.928545</v>
      </c>
      <c r="AB3303" s="5">
        <v>8.6999999999999994E-3</v>
      </c>
      <c r="AC3303" s="4">
        <v>94146</v>
      </c>
      <c r="AE3303" s="5">
        <v>4.8572130831755267</v>
      </c>
      <c r="AF3303" s="5">
        <v>18.74200955465572</v>
      </c>
      <c r="AI3303" s="4">
        <v>94146</v>
      </c>
      <c r="AJ3303" s="5">
        <v>6911069.568</v>
      </c>
      <c r="AL3303" s="5">
        <v>74.53</v>
      </c>
      <c r="AM3303" s="5">
        <v>55.406999999999996</v>
      </c>
      <c r="AN3303" t="s">
        <v>90</v>
      </c>
      <c r="AO3303" t="str" cm="1">
        <f t="array" aca="1" ref="AO3303" ca="1">_FV(A3303,"Currency")</f>
        <v>USD</v>
      </c>
      <c r="AP3303" t="str" cm="1">
        <f t="array" aca="1" ref="AP3303" ca="1">_FV(A3303,"Exchange")</f>
        <v>NYSE Arca</v>
      </c>
      <c r="AQ3303" s="6" t="str" cm="1">
        <f t="array" aca="1" ref="AQ3303" ca="1">_FV(A3303,"Exchange abbreviation",TRUE)</f>
        <v>ARCX</v>
      </c>
      <c r="AR3303" t="str" cm="1">
        <f t="array" aca="1" ref="AR3303" ca="1">_FV(A3303,"Instrument type",TRUE)</f>
        <v>ETF</v>
      </c>
    </row>
    <row r="3304" spans="1:44" ht="18.75" customHeight="1" x14ac:dyDescent="0.25">
      <c r="A3304" t="e" vm="3316">
        <v>#VALUE!</v>
      </c>
      <c r="B3304" t="s">
        <v>8796</v>
      </c>
      <c r="C3304" t="s">
        <v>8797</v>
      </c>
      <c r="D3304" s="31" cm="1">
        <f t="array" aca="1" ref="D3304" ca="1">_FV(A3304,"Last trade time",TRUE)</f>
        <v>45824.840300000003</v>
      </c>
      <c r="E3304" s="23" cm="1">
        <f t="array" aca="1" ref="E3304" ca="1">_FV(A3304,"Price")</f>
        <v>45.88</v>
      </c>
      <c r="F3304" s="27" cm="1">
        <f t="array" aca="1" ref="F3304" ca="1">_FV(A3304,"Change (%)",TRUE)</f>
        <v>6.1870000000000007E-3</v>
      </c>
      <c r="G3304" s="26" cm="1">
        <f t="array" aca="1" ref="G3304" ca="1">_FV(A3304,"Change")</f>
        <v>0.28210000000000002</v>
      </c>
      <c r="H3304" s="23" cm="1">
        <f t="array" aca="1" ref="H3304" ca="1">_FV(A3304,"Open")</f>
        <v>46.08</v>
      </c>
      <c r="I3304" s="23" cm="1">
        <f t="array" aca="1" ref="I3304" ca="1">_FV(A3304,"Low")</f>
        <v>45.850099999999998</v>
      </c>
      <c r="J3304" s="23" cm="1">
        <f t="array" aca="1" ref="J3304" ca="1">_FV(A3304,"High")</f>
        <v>46.08</v>
      </c>
      <c r="K3304" s="23" cm="1">
        <f t="array" aca="1" ref="K3304" ca="1">_FV(A3304,"Previous close",TRUE)</f>
        <v>45.597900000000003</v>
      </c>
      <c r="L3304" s="26"/>
      <c r="M3304" s="23" cm="1">
        <f t="array" aca="1" ref="M3304" ca="1">_FV(A3304,"52 week low",TRUE)</f>
        <v>37.33</v>
      </c>
      <c r="N3304" s="23" cm="1">
        <f t="array" aca="1" ref="N3304" ca="1">_FV(A3304,"52 week high",TRUE)</f>
        <v>46.66</v>
      </c>
      <c r="O3304" s="8" cm="1">
        <f t="array" aca="1" ref="O3304" ca="1">_FV(A3304,"Volume")</f>
        <v>6806</v>
      </c>
      <c r="P3304" s="7" cm="1">
        <f t="array" aca="1" ref="P3304" ca="1">_FV(A3304,"Volume average",TRUE)</f>
        <v>16955</v>
      </c>
      <c r="Q3304" t="s">
        <v>50</v>
      </c>
      <c r="S3304" t="s">
        <v>4555</v>
      </c>
      <c r="T3304" s="25" cm="1">
        <f t="array" aca="1" ref="T3304" ca="1">_FV(A3304,"Expense ratio",TRUE)</f>
        <v>1.6000000000000001E-3</v>
      </c>
      <c r="U3304" s="24" cm="1">
        <f t="array" aca="1" ref="U3304" ca="1">_FV(A3304,"Market cap",TRUE)</f>
        <v>221898421.24000001</v>
      </c>
      <c r="V3304" s="4">
        <v>221898416</v>
      </c>
      <c r="W3304" s="4">
        <v>221898416</v>
      </c>
      <c r="Y3304" t="s">
        <v>62</v>
      </c>
      <c r="Z3304" s="5">
        <v>45.863619999999997</v>
      </c>
      <c r="AA3304" s="19">
        <v>18.248383</v>
      </c>
      <c r="AB3304" s="5">
        <v>1.34000005E-2</v>
      </c>
      <c r="AC3304" s="4">
        <v>23534</v>
      </c>
      <c r="AE3304" s="5">
        <v>5.342374868580646</v>
      </c>
      <c r="AF3304" s="5">
        <v>15.66288487771665</v>
      </c>
      <c r="AI3304" s="4">
        <v>23534</v>
      </c>
      <c r="AJ3304" s="5">
        <v>1079083.3214</v>
      </c>
      <c r="AL3304" s="5">
        <v>46.66</v>
      </c>
      <c r="AM3304" s="5">
        <v>37.33</v>
      </c>
      <c r="AN3304" t="s">
        <v>90</v>
      </c>
      <c r="AO3304" t="str" cm="1">
        <f t="array" aca="1" ref="AO3304" ca="1">_FV(A3304,"Currency")</f>
        <v>USD</v>
      </c>
      <c r="AP3304" t="str" cm="1">
        <f t="array" aca="1" ref="AP3304" ca="1">_FV(A3304,"Exchange")</f>
        <v>CBOE BZX Exchange</v>
      </c>
      <c r="AQ3304" s="6" t="str" cm="1">
        <f t="array" aca="1" ref="AQ3304" ca="1">_FV(A3304,"Exchange abbreviation",TRUE)</f>
        <v>BATS</v>
      </c>
      <c r="AR3304" t="str" cm="1">
        <f t="array" aca="1" ref="AR3304" ca="1">_FV(A3304,"Instrument type",TRUE)</f>
        <v>ETF</v>
      </c>
    </row>
    <row r="3305" spans="1:44" ht="18.75" customHeight="1" x14ac:dyDescent="0.25">
      <c r="A3305" t="e" vm="3317">
        <v>#VALUE!</v>
      </c>
      <c r="B3305" t="s">
        <v>8798</v>
      </c>
      <c r="C3305" t="s">
        <v>8799</v>
      </c>
      <c r="D3305" s="31" cm="1">
        <f t="array" aca="1" ref="D3305" ca="1">_FV(A3305,"Last trade time",TRUE)</f>
        <v>45824.84027780078</v>
      </c>
      <c r="E3305" s="23" cm="1">
        <f t="array" aca="1" ref="E3305" ca="1">_FV(A3305,"Price")</f>
        <v>62.78</v>
      </c>
      <c r="F3305" s="27" cm="1">
        <f t="array" aca="1" ref="F3305" ca="1">_FV(A3305,"Change (%)",TRUE)</f>
        <v>9.9500000000000005E-3</v>
      </c>
      <c r="G3305" s="26" cm="1">
        <f t="array" aca="1" ref="G3305" ca="1">_FV(A3305,"Change")</f>
        <v>0.61850000000000005</v>
      </c>
      <c r="H3305" s="23" cm="1">
        <f t="array" aca="1" ref="H3305" ca="1">_FV(A3305,"Open")</f>
        <v>62.58</v>
      </c>
      <c r="I3305" s="23" cm="1">
        <f t="array" aca="1" ref="I3305" ca="1">_FV(A3305,"Low")</f>
        <v>62.58</v>
      </c>
      <c r="J3305" s="23" cm="1">
        <f t="array" aca="1" ref="J3305" ca="1">_FV(A3305,"High")</f>
        <v>62.965800000000002</v>
      </c>
      <c r="K3305" s="23" cm="1">
        <f t="array" aca="1" ref="K3305" ca="1">_FV(A3305,"Previous close",TRUE)</f>
        <v>62.161499999999997</v>
      </c>
      <c r="L3305" s="26"/>
      <c r="M3305" s="23" cm="1">
        <f t="array" aca="1" ref="M3305" ca="1">_FV(A3305,"52 week low",TRUE)</f>
        <v>51.583199999999998</v>
      </c>
      <c r="N3305" s="23" cm="1">
        <f t="array" aca="1" ref="N3305" ca="1">_FV(A3305,"52 week high",TRUE)</f>
        <v>65</v>
      </c>
      <c r="O3305" s="8" cm="1">
        <f t="array" aca="1" ref="O3305" ca="1">_FV(A3305,"Volume")</f>
        <v>15714</v>
      </c>
      <c r="P3305" s="7" cm="1">
        <f t="array" aca="1" ref="P3305" ca="1">_FV(A3305,"Volume average",TRUE)</f>
        <v>65858</v>
      </c>
      <c r="Q3305" t="s">
        <v>1641</v>
      </c>
      <c r="R3305" t="s">
        <v>155</v>
      </c>
      <c r="S3305" t="s">
        <v>4555</v>
      </c>
      <c r="T3305" s="25" cm="1">
        <f t="array" aca="1" ref="T3305" ca="1">_FV(A3305,"Expense ratio",TRUE)</f>
        <v>1.6000000000000001E-3</v>
      </c>
      <c r="U3305" s="24" cm="1">
        <f t="array" aca="1" ref="U3305" ca="1">_FV(A3305,"Market cap",TRUE)</f>
        <v>926580165.33000004</v>
      </c>
      <c r="V3305" s="4">
        <v>926580160</v>
      </c>
      <c r="W3305" s="4">
        <v>926580160</v>
      </c>
      <c r="Y3305" t="s">
        <v>3872</v>
      </c>
      <c r="Z3305" s="5">
        <v>62.323970000000003</v>
      </c>
      <c r="AA3305" s="19">
        <v>19.062853</v>
      </c>
      <c r="AB3305" s="19">
        <v>1.6500000000000001E-2</v>
      </c>
      <c r="AC3305" s="4">
        <v>135947</v>
      </c>
      <c r="AE3305" s="5">
        <v>2.2538692553244699</v>
      </c>
      <c r="AF3305" s="19">
        <v>12.100541720284481</v>
      </c>
      <c r="AI3305" s="4">
        <v>135947</v>
      </c>
      <c r="AJ3305" s="5">
        <v>8475112.711099999</v>
      </c>
      <c r="AL3305" s="4">
        <v>65</v>
      </c>
      <c r="AM3305" s="5">
        <v>51.582999999999998</v>
      </c>
      <c r="AN3305" t="s">
        <v>90</v>
      </c>
      <c r="AO3305" t="str" cm="1">
        <f t="array" aca="1" ref="AO3305" ca="1">_FV(A3305,"Currency")</f>
        <v>USD</v>
      </c>
      <c r="AP3305" t="str" cm="1">
        <f t="array" aca="1" ref="AP3305" ca="1">_FV(A3305,"Exchange")</f>
        <v>NYSE Arca</v>
      </c>
      <c r="AQ3305" s="6" t="str" cm="1">
        <f t="array" aca="1" ref="AQ3305" ca="1">_FV(A3305,"Exchange abbreviation",TRUE)</f>
        <v>ARCX</v>
      </c>
      <c r="AR3305" t="str" cm="1">
        <f t="array" aca="1" ref="AR3305" ca="1">_FV(A3305,"Instrument type",TRUE)</f>
        <v>ETF</v>
      </c>
    </row>
    <row r="3306" spans="1:44" ht="18.75" customHeight="1" x14ac:dyDescent="0.25">
      <c r="A3306" t="e" vm="3318">
        <v>#VALUE!</v>
      </c>
      <c r="B3306" t="s">
        <v>8800</v>
      </c>
      <c r="C3306" t="s">
        <v>8801</v>
      </c>
      <c r="D3306" s="31" cm="1">
        <f t="array" aca="1" ref="D3306" ca="1">_FV(A3306,"Last trade time",TRUE)</f>
        <v>45824.938223784375</v>
      </c>
      <c r="E3306" s="23" cm="1">
        <f t="array" aca="1" ref="E3306" ca="1">_FV(A3306,"Price")</f>
        <v>51.36</v>
      </c>
      <c r="F3306" s="27" cm="1">
        <f t="array" aca="1" ref="F3306" ca="1">_FV(A3306,"Change (%)",TRUE)</f>
        <v>4.3020000000000003E-3</v>
      </c>
      <c r="G3306" s="26" cm="1">
        <f t="array" aca="1" ref="G3306" ca="1">_FV(A3306,"Change")</f>
        <v>0.22</v>
      </c>
      <c r="H3306" s="23" cm="1">
        <f t="array" aca="1" ref="H3306" ca="1">_FV(A3306,"Open")</f>
        <v>51.4</v>
      </c>
      <c r="I3306" s="23" cm="1">
        <f t="array" aca="1" ref="I3306" ca="1">_FV(A3306,"Low")</f>
        <v>51.295000000000002</v>
      </c>
      <c r="J3306" s="23" cm="1">
        <f t="array" aca="1" ref="J3306" ca="1">_FV(A3306,"High")</f>
        <v>51.66</v>
      </c>
      <c r="K3306" s="23" cm="1">
        <f t="array" aca="1" ref="K3306" ca="1">_FV(A3306,"Previous close",TRUE)</f>
        <v>51.14</v>
      </c>
      <c r="L3306" s="26"/>
      <c r="M3306" s="23" cm="1">
        <f t="array" aca="1" ref="M3306" ca="1">_FV(A3306,"52 week low",TRUE)</f>
        <v>42.813000000000002</v>
      </c>
      <c r="N3306" s="23" cm="1">
        <f t="array" aca="1" ref="N3306" ca="1">_FV(A3306,"52 week high",TRUE)</f>
        <v>52.781799999999997</v>
      </c>
      <c r="O3306" s="8" cm="1">
        <f t="array" aca="1" ref="O3306" ca="1">_FV(A3306,"Volume")</f>
        <v>556415</v>
      </c>
      <c r="P3306" s="7" cm="1">
        <f t="array" aca="1" ref="P3306" ca="1">_FV(A3306,"Volume average",TRUE)</f>
        <v>657873</v>
      </c>
      <c r="Q3306" t="s">
        <v>1641</v>
      </c>
      <c r="S3306" t="s">
        <v>4555</v>
      </c>
      <c r="T3306" s="25" cm="1">
        <f t="array" aca="1" ref="T3306" ca="1">_FV(A3306,"Expense ratio",TRUE)</f>
        <v>1.6000000000000001E-3</v>
      </c>
      <c r="U3306" s="24" cm="1">
        <f t="array" aca="1" ref="U3306" ca="1">_FV(A3306,"Market cap",TRUE)</f>
        <v>5185967224.5600004</v>
      </c>
      <c r="V3306" s="4">
        <v>5185967104</v>
      </c>
      <c r="W3306" s="4">
        <v>5185967104</v>
      </c>
      <c r="Y3306" t="s">
        <v>3872</v>
      </c>
      <c r="Z3306" s="5">
        <v>50.973489999999998</v>
      </c>
      <c r="AA3306" s="19">
        <v>16.667667000000002</v>
      </c>
      <c r="AB3306" s="19">
        <v>3.0199999000000002E-2</v>
      </c>
      <c r="AC3306" s="4">
        <v>667569</v>
      </c>
      <c r="AE3306" s="5">
        <v>2.9390051205558709</v>
      </c>
      <c r="AF3306" s="19">
        <v>11.992042834783231</v>
      </c>
      <c r="AI3306" s="4">
        <v>667569</v>
      </c>
      <c r="AJ3306" s="4">
        <v>34046019</v>
      </c>
      <c r="AL3306" s="5">
        <v>52.781999999999996</v>
      </c>
      <c r="AM3306" s="5">
        <v>42.813000000000002</v>
      </c>
      <c r="AN3306" t="s">
        <v>82</v>
      </c>
      <c r="AO3306" t="str" cm="1">
        <f t="array" aca="1" ref="AO3306" ca="1">_FV(A3306,"Currency")</f>
        <v>USD</v>
      </c>
      <c r="AP3306" t="str" cm="1">
        <f t="array" aca="1" ref="AP3306" ca="1">_FV(A3306,"Exchange")</f>
        <v>NYSE Arca</v>
      </c>
      <c r="AQ3306" s="6" t="str" cm="1">
        <f t="array" aca="1" ref="AQ3306" ca="1">_FV(A3306,"Exchange abbreviation",TRUE)</f>
        <v>ARCX</v>
      </c>
      <c r="AR3306" t="str" cm="1">
        <f t="array" aca="1" ref="AR3306" ca="1">_FV(A3306,"Instrument type",TRUE)</f>
        <v>ETF</v>
      </c>
    </row>
    <row r="3307" spans="1:44" ht="18.75" customHeight="1" x14ac:dyDescent="0.25">
      <c r="A3307" t="e" vm="3319">
        <v>#VALUE!</v>
      </c>
      <c r="B3307" t="s">
        <v>8802</v>
      </c>
      <c r="C3307" t="s">
        <v>8803</v>
      </c>
      <c r="D3307" s="31" cm="1">
        <f t="array" aca="1" ref="D3307" ca="1">_FV(A3307,"Last trade time",TRUE)</f>
        <v>45824.840277812502</v>
      </c>
      <c r="E3307" s="23" cm="1">
        <f t="array" aca="1" ref="E3307" ca="1">_FV(A3307,"Price")</f>
        <v>40.78</v>
      </c>
      <c r="F3307" s="27" cm="1">
        <f t="array" aca="1" ref="F3307" ca="1">_FV(A3307,"Change (%)",TRUE)</f>
        <v>8.6569999999999998E-3</v>
      </c>
      <c r="G3307" s="26" cm="1">
        <f t="array" aca="1" ref="G3307" ca="1">_FV(A3307,"Change")</f>
        <v>0.35</v>
      </c>
      <c r="H3307" s="23" cm="1">
        <f t="array" aca="1" ref="H3307" ca="1">_FV(A3307,"Open")</f>
        <v>40.68</v>
      </c>
      <c r="I3307" s="23" cm="1">
        <f t="array" aca="1" ref="I3307" ca="1">_FV(A3307,"Low")</f>
        <v>40.65</v>
      </c>
      <c r="J3307" s="23" cm="1">
        <f t="array" aca="1" ref="J3307" ca="1">_FV(A3307,"High")</f>
        <v>40.999099999999999</v>
      </c>
      <c r="K3307" s="23" cm="1">
        <f t="array" aca="1" ref="K3307" ca="1">_FV(A3307,"Previous close",TRUE)</f>
        <v>40.43</v>
      </c>
      <c r="L3307" s="26"/>
      <c r="M3307" s="23" cm="1">
        <f t="array" aca="1" ref="M3307" ca="1">_FV(A3307,"52 week low",TRUE)</f>
        <v>33.952399999999997</v>
      </c>
      <c r="N3307" s="23" cm="1">
        <f t="array" aca="1" ref="N3307" ca="1">_FV(A3307,"52 week high",TRUE)</f>
        <v>45.16</v>
      </c>
      <c r="O3307" s="8" cm="1">
        <f t="array" aca="1" ref="O3307" ca="1">_FV(A3307,"Volume")</f>
        <v>112323</v>
      </c>
      <c r="P3307" s="7" cm="1">
        <f t="array" aca="1" ref="P3307" ca="1">_FV(A3307,"Volume average",TRUE)</f>
        <v>185211</v>
      </c>
      <c r="Q3307" t="s">
        <v>119</v>
      </c>
      <c r="T3307" s="25" cm="1">
        <f t="array" aca="1" ref="T3307" ca="1">_FV(A3307,"Expense ratio",TRUE)</f>
        <v>1.6000000000000001E-3</v>
      </c>
      <c r="U3307" s="24" cm="1">
        <f t="array" aca="1" ref="U3307" ca="1">_FV(A3307,"Market cap",TRUE)</f>
        <v>1503510414.0999999</v>
      </c>
      <c r="V3307" s="16"/>
      <c r="W3307" s="16"/>
      <c r="Z3307" s="18"/>
      <c r="AA3307" s="20"/>
      <c r="AB3307" s="20"/>
      <c r="AC3307" s="21">
        <v>183802</v>
      </c>
      <c r="AE3307" s="18"/>
      <c r="AF3307" s="20"/>
      <c r="AI3307" s="21"/>
      <c r="AJ3307" s="18"/>
      <c r="AL3307" s="18"/>
      <c r="AM3307" s="18"/>
      <c r="AN3307" t="s">
        <v>73</v>
      </c>
      <c r="AO3307" t="str" cm="1">
        <f t="array" aca="1" ref="AO3307" ca="1">_FV(A3307,"Currency")</f>
        <v>USD</v>
      </c>
      <c r="AP3307" t="str" cm="1">
        <f t="array" aca="1" ref="AP3307" ca="1">_FV(A3307,"Exchange")</f>
        <v>NYSE Arca</v>
      </c>
      <c r="AQ3307" s="6" t="str" cm="1">
        <f t="array" aca="1" ref="AQ3307" ca="1">_FV(A3307,"Exchange abbreviation",TRUE)</f>
        <v>ARCX</v>
      </c>
      <c r="AR3307" t="str" cm="1">
        <f t="array" aca="1" ref="AR3307" ca="1">_FV(A3307,"Instrument type",TRUE)</f>
        <v>ETF</v>
      </c>
    </row>
    <row r="3308" spans="1:44" ht="18.75" customHeight="1" x14ac:dyDescent="0.25">
      <c r="A3308" t="e" vm="3320">
        <v>#VALUE!</v>
      </c>
      <c r="B3308" t="s">
        <v>8804</v>
      </c>
      <c r="C3308" t="s">
        <v>8805</v>
      </c>
      <c r="D3308" s="31" cm="1">
        <f t="array" aca="1" ref="D3308" ca="1">_FV(A3308,"Last trade time",TRUE)</f>
        <v>45824.840277812502</v>
      </c>
      <c r="E3308" s="23" cm="1">
        <f t="array" aca="1" ref="E3308" ca="1">_FV(A3308,"Price")</f>
        <v>68.14</v>
      </c>
      <c r="F3308" s="27" cm="1">
        <f t="array" aca="1" ref="F3308" ca="1">_FV(A3308,"Change (%)",TRUE)</f>
        <v>7.6899999999999998E-3</v>
      </c>
      <c r="G3308" s="26" cm="1">
        <f t="array" aca="1" ref="G3308" ca="1">_FV(A3308,"Change")</f>
        <v>0.52</v>
      </c>
      <c r="H3308" s="23" cm="1">
        <f t="array" aca="1" ref="H3308" ca="1">_FV(A3308,"Open")</f>
        <v>68</v>
      </c>
      <c r="I3308" s="23" cm="1">
        <f t="array" aca="1" ref="I3308" ca="1">_FV(A3308,"Low")</f>
        <v>68</v>
      </c>
      <c r="J3308" s="23" cm="1">
        <f t="array" aca="1" ref="J3308" ca="1">_FV(A3308,"High")</f>
        <v>68.447400000000002</v>
      </c>
      <c r="K3308" s="23" cm="1">
        <f t="array" aca="1" ref="K3308" ca="1">_FV(A3308,"Previous close",TRUE)</f>
        <v>67.62</v>
      </c>
      <c r="L3308" s="26"/>
      <c r="M3308" s="23" cm="1">
        <f t="array" aca="1" ref="M3308" ca="1">_FV(A3308,"52 week low",TRUE)</f>
        <v>56.05</v>
      </c>
      <c r="N3308" s="23" cm="1">
        <f t="array" aca="1" ref="N3308" ca="1">_FV(A3308,"52 week high",TRUE)</f>
        <v>69.225099999999998</v>
      </c>
      <c r="O3308" s="8" cm="1">
        <f t="array" aca="1" ref="O3308" ca="1">_FV(A3308,"Volume")</f>
        <v>57895</v>
      </c>
      <c r="P3308" s="7" cm="1">
        <f t="array" aca="1" ref="P3308" ca="1">_FV(A3308,"Volume average",TRUE)</f>
        <v>51817</v>
      </c>
      <c r="Q3308" t="s">
        <v>119</v>
      </c>
      <c r="R3308" t="s">
        <v>158</v>
      </c>
      <c r="T3308" s="25" cm="1">
        <f t="array" aca="1" ref="T3308" ca="1">_FV(A3308,"Expense ratio",TRUE)</f>
        <v>1.6000000000000001E-3</v>
      </c>
      <c r="U3308" s="24" cm="1">
        <f t="array" aca="1" ref="U3308" ca="1">_FV(A3308,"Market cap",TRUE)</f>
        <v>1036255758.1</v>
      </c>
      <c r="V3308" s="16"/>
      <c r="W3308" s="16"/>
      <c r="Z3308" s="18"/>
      <c r="AA3308" s="20"/>
      <c r="AB3308" s="20"/>
      <c r="AC3308" s="21">
        <v>45707</v>
      </c>
      <c r="AE3308" s="18"/>
      <c r="AI3308" s="21"/>
      <c r="AJ3308" s="18"/>
      <c r="AL3308" s="18"/>
      <c r="AM3308" s="18"/>
      <c r="AN3308" t="s">
        <v>73</v>
      </c>
      <c r="AO3308" t="str" cm="1">
        <f t="array" aca="1" ref="AO3308" ca="1">_FV(A3308,"Currency")</f>
        <v>USD</v>
      </c>
      <c r="AP3308" t="str" cm="1">
        <f t="array" aca="1" ref="AP3308" ca="1">_FV(A3308,"Exchange")</f>
        <v>NYSE Arca</v>
      </c>
      <c r="AQ3308" s="6" t="str" cm="1">
        <f t="array" aca="1" ref="AQ3308" ca="1">_FV(A3308,"Exchange abbreviation",TRUE)</f>
        <v>ARCX</v>
      </c>
      <c r="AR3308" t="str" cm="1">
        <f t="array" aca="1" ref="AR3308" ca="1">_FV(A3308,"Instrument type",TRUE)</f>
        <v>ETF</v>
      </c>
    </row>
    <row r="3309" spans="1:44" ht="18.75" customHeight="1" x14ac:dyDescent="0.25">
      <c r="A3309" t="e" vm="3321">
        <v>#VALUE!</v>
      </c>
      <c r="B3309" t="s">
        <v>8806</v>
      </c>
      <c r="C3309" t="s">
        <v>8807</v>
      </c>
      <c r="D3309" s="31" cm="1">
        <f t="array" aca="1" ref="D3309" ca="1">_FV(A3309,"Last trade time",TRUE)</f>
        <v>45824.840277812502</v>
      </c>
      <c r="E3309" s="23" cm="1">
        <f t="array" aca="1" ref="E3309" ca="1">_FV(A3309,"Price")</f>
        <v>33.619999999999997</v>
      </c>
      <c r="F3309" s="27" cm="1">
        <f t="array" aca="1" ref="F3309" ca="1">_FV(A3309,"Change (%)",TRUE)</f>
        <v>2.6840000000000002E-3</v>
      </c>
      <c r="G3309" s="26" cm="1">
        <f t="array" aca="1" ref="G3309" ca="1">_FV(A3309,"Change")</f>
        <v>0.09</v>
      </c>
      <c r="H3309" s="23" cm="1">
        <f t="array" aca="1" ref="H3309" ca="1">_FV(A3309,"Open")</f>
        <v>33.82</v>
      </c>
      <c r="I3309" s="23" cm="1">
        <f t="array" aca="1" ref="I3309" ca="1">_FV(A3309,"Low")</f>
        <v>33.619999999999997</v>
      </c>
      <c r="J3309" s="23" cm="1">
        <f t="array" aca="1" ref="J3309" ca="1">_FV(A3309,"High")</f>
        <v>33.94</v>
      </c>
      <c r="K3309" s="23" cm="1">
        <f t="array" aca="1" ref="K3309" ca="1">_FV(A3309,"Previous close",TRUE)</f>
        <v>33.53</v>
      </c>
      <c r="L3309" s="26"/>
      <c r="M3309" s="23" cm="1">
        <f t="array" aca="1" ref="M3309" ca="1">_FV(A3309,"52 week low",TRUE)</f>
        <v>27.3</v>
      </c>
      <c r="N3309" s="23" cm="1">
        <f t="array" aca="1" ref="N3309" ca="1">_FV(A3309,"52 week high",TRUE)</f>
        <v>34.53</v>
      </c>
      <c r="O3309" s="8" cm="1">
        <f t="array" aca="1" ref="O3309" ca="1">_FV(A3309,"Volume")</f>
        <v>112069</v>
      </c>
      <c r="P3309" s="7" cm="1">
        <f t="array" aca="1" ref="P3309" ca="1">_FV(A3309,"Volume average",TRUE)</f>
        <v>169546</v>
      </c>
      <c r="Q3309" t="s">
        <v>703</v>
      </c>
      <c r="S3309" t="s">
        <v>2067</v>
      </c>
      <c r="T3309" s="25" cm="1">
        <f t="array" aca="1" ref="T3309" ca="1">_FV(A3309,"Expense ratio",TRUE)</f>
        <v>1.6000000000000001E-3</v>
      </c>
      <c r="U3309" s="24" cm="1">
        <f t="array" aca="1" ref="U3309" ca="1">_FV(A3309,"Market cap",TRUE)</f>
        <v>2090336616.1600001</v>
      </c>
      <c r="V3309" s="17">
        <v>2090336640</v>
      </c>
      <c r="W3309" s="17">
        <v>2090336640</v>
      </c>
      <c r="Y3309" t="s">
        <v>8217</v>
      </c>
      <c r="Z3309" s="19">
        <v>34.11157</v>
      </c>
      <c r="AA3309" s="19">
        <v>14.826003999999999</v>
      </c>
      <c r="AB3309" s="19">
        <v>0.03</v>
      </c>
      <c r="AC3309" s="17">
        <v>440239</v>
      </c>
      <c r="AE3309" s="19">
        <v>19.333567326279201</v>
      </c>
      <c r="AF3309" s="19">
        <v>14.97840304492637</v>
      </c>
      <c r="AI3309" s="17">
        <v>440239</v>
      </c>
      <c r="AJ3309" s="19">
        <v>15034161.85</v>
      </c>
      <c r="AL3309" s="19">
        <v>34.299999999999997</v>
      </c>
      <c r="AM3309" s="19">
        <v>27.3</v>
      </c>
      <c r="AN3309" t="s">
        <v>82</v>
      </c>
      <c r="AO3309" t="str" cm="1">
        <f t="array" aca="1" ref="AO3309" ca="1">_FV(A3309,"Currency")</f>
        <v>USD</v>
      </c>
      <c r="AP3309" t="str" cm="1">
        <f t="array" aca="1" ref="AP3309" ca="1">_FV(A3309,"Exchange")</f>
        <v>NYSE Arca</v>
      </c>
      <c r="AQ3309" s="6" t="str" cm="1">
        <f t="array" aca="1" ref="AQ3309" ca="1">_FV(A3309,"Exchange abbreviation",TRUE)</f>
        <v>ARCX</v>
      </c>
      <c r="AR3309" t="str" cm="1">
        <f t="array" aca="1" ref="AR3309" ca="1">_FV(A3309,"Instrument type",TRUE)</f>
        <v>ETF</v>
      </c>
    </row>
    <row r="3310" spans="1:44" ht="18.75" customHeight="1" x14ac:dyDescent="0.25">
      <c r="A3310" t="e" vm="3322">
        <v>#VALUE!</v>
      </c>
      <c r="B3310" t="s">
        <v>8808</v>
      </c>
      <c r="C3310" t="s">
        <v>8809</v>
      </c>
      <c r="D3310" s="31" cm="1">
        <f t="array" aca="1" ref="D3310" ca="1">_FV(A3310,"Last trade time",TRUE)</f>
        <v>45824.939705485936</v>
      </c>
      <c r="E3310" s="23" cm="1">
        <f t="array" aca="1" ref="E3310" ca="1">_FV(A3310,"Price")</f>
        <v>59.16</v>
      </c>
      <c r="F3310" s="27" cm="1">
        <f t="array" aca="1" ref="F3310" ca="1">_FV(A3310,"Change (%)",TRUE)</f>
        <v>3.3904000000000004E-2</v>
      </c>
      <c r="G3310" s="26" cm="1">
        <f t="array" aca="1" ref="G3310" ca="1">_FV(A3310,"Change")</f>
        <v>1.94</v>
      </c>
      <c r="H3310" s="23" cm="1">
        <f t="array" aca="1" ref="H3310" ca="1">_FV(A3310,"Open")</f>
        <v>58.015000000000001</v>
      </c>
      <c r="I3310" s="23" cm="1">
        <f t="array" aca="1" ref="I3310" ca="1">_FV(A3310,"Low")</f>
        <v>57.94</v>
      </c>
      <c r="J3310" s="23" cm="1">
        <f t="array" aca="1" ref="J3310" ca="1">_FV(A3310,"High")</f>
        <v>59.3</v>
      </c>
      <c r="K3310" s="23" cm="1">
        <f t="array" aca="1" ref="K3310" ca="1">_FV(A3310,"Previous close",TRUE)</f>
        <v>57.22</v>
      </c>
      <c r="L3310" s="26"/>
      <c r="M3310" s="23" cm="1">
        <f t="array" aca="1" ref="M3310" ca="1">_FV(A3310,"52 week low",TRUE)</f>
        <v>27.02</v>
      </c>
      <c r="N3310" s="23" cm="1">
        <f t="array" aca="1" ref="N3310" ca="1">_FV(A3310,"52 week high",TRUE)</f>
        <v>60.98</v>
      </c>
      <c r="O3310" s="8" cm="1">
        <f t="array" aca="1" ref="O3310" ca="1">_FV(A3310,"Volume")</f>
        <v>1072685</v>
      </c>
      <c r="P3310" s="7" cm="1">
        <f t="array" aca="1" ref="P3310" ca="1">_FV(A3310,"Volume average",TRUE)</f>
        <v>1337604</v>
      </c>
      <c r="Q3310" t="s">
        <v>119</v>
      </c>
      <c r="T3310" s="25" cm="1">
        <f t="array" aca="1" ref="T3310" ca="1">_FV(A3310,"Expense ratio",TRUE)</f>
        <v>1.6000000000000001E-3</v>
      </c>
      <c r="U3310" s="24" cm="1">
        <f t="array" aca="1" ref="U3310" ca="1">_FV(A3310,"Market cap",TRUE)</f>
        <v>3981380078.3800001</v>
      </c>
      <c r="X3310" t="s">
        <v>8810</v>
      </c>
      <c r="AC3310" s="9">
        <v>1310135</v>
      </c>
      <c r="AN3310" t="s">
        <v>73</v>
      </c>
      <c r="AO3310" t="str" cm="1">
        <f t="array" aca="1" ref="AO3310" ca="1">_FV(A3310,"Currency")</f>
        <v>USD</v>
      </c>
      <c r="AP3310" t="str" cm="1">
        <f t="array" aca="1" ref="AP3310" ca="1">_FV(A3310,"Exchange")</f>
        <v>NYSE Arca</v>
      </c>
      <c r="AQ3310" s="6" t="str" cm="1">
        <f t="array" aca="1" ref="AQ3310" ca="1">_FV(A3310,"Exchange abbreviation",TRUE)</f>
        <v>ARCX</v>
      </c>
      <c r="AR3310" t="str" cm="1">
        <f t="array" aca="1" ref="AR3310" ca="1">_FV(A3310,"Instrument type",TRUE)</f>
        <v>ETF</v>
      </c>
    </row>
    <row r="3311" spans="1:44" ht="18.75" customHeight="1" x14ac:dyDescent="0.25">
      <c r="A3311" t="e" vm="3323">
        <v>#VALUE!</v>
      </c>
      <c r="B3311" t="s">
        <v>8811</v>
      </c>
      <c r="C3311" t="s">
        <v>8812</v>
      </c>
      <c r="D3311" s="31" cm="1">
        <f t="array" aca="1" ref="D3311" ca="1">_FV(A3311,"Last trade time",TRUE)</f>
        <v>45824.943093726564</v>
      </c>
      <c r="E3311" s="23" cm="1">
        <f t="array" aca="1" ref="E3311" ca="1">_FV(A3311,"Price")</f>
        <v>426.3</v>
      </c>
      <c r="F3311" s="27" cm="1">
        <f t="array" aca="1" ref="F3311" ca="1">_FV(A3311,"Change (%)",TRUE)</f>
        <v>8.2540000000000009E-3</v>
      </c>
      <c r="G3311" s="26" cm="1">
        <f t="array" aca="1" ref="G3311" ca="1">_FV(A3311,"Change")</f>
        <v>3.49</v>
      </c>
      <c r="H3311" s="23" cm="1">
        <f t="array" aca="1" ref="H3311" ca="1">_FV(A3311,"Open")</f>
        <v>425.05</v>
      </c>
      <c r="I3311" s="23" cm="1">
        <f t="array" aca="1" ref="I3311" ca="1">_FV(A3311,"Low")</f>
        <v>424.88</v>
      </c>
      <c r="J3311" s="23" cm="1">
        <f t="array" aca="1" ref="J3311" ca="1">_FV(A3311,"High")</f>
        <v>428.2</v>
      </c>
      <c r="K3311" s="23" cm="1">
        <f t="array" aca="1" ref="K3311" ca="1">_FV(A3311,"Previous close",TRUE)</f>
        <v>422.81</v>
      </c>
      <c r="L3311" s="26"/>
      <c r="M3311" s="23" cm="1">
        <f t="array" aca="1" ref="M3311" ca="1">_FV(A3311,"52 week low",TRUE)</f>
        <v>366.32</v>
      </c>
      <c r="N3311" s="23" cm="1">
        <f t="array" aca="1" ref="N3311" ca="1">_FV(A3311,"52 week high",TRUE)</f>
        <v>451.55</v>
      </c>
      <c r="O3311" s="8" cm="1">
        <f t="array" aca="1" ref="O3311" ca="1">_FV(A3311,"Volume")</f>
        <v>3169520</v>
      </c>
      <c r="P3311" s="7" cm="1">
        <f t="array" aca="1" ref="P3311" ca="1">_FV(A3311,"Volume average",TRUE)</f>
        <v>2733669</v>
      </c>
      <c r="Q3311" t="s">
        <v>1641</v>
      </c>
      <c r="S3311" t="s">
        <v>2310</v>
      </c>
      <c r="T3311" s="25" cm="1">
        <f t="array" aca="1" ref="T3311" ca="1">_FV(A3311,"Expense ratio",TRUE)</f>
        <v>1.6000000000000001E-3</v>
      </c>
      <c r="U3311" s="24" cm="1">
        <f t="array" aca="1" ref="U3311" ca="1">_FV(A3311,"Market cap",TRUE)</f>
        <v>38382734815.220001</v>
      </c>
      <c r="V3311" s="17">
        <v>38382735360</v>
      </c>
      <c r="W3311" s="17">
        <v>38382735360</v>
      </c>
      <c r="Y3311" t="s">
        <v>8813</v>
      </c>
      <c r="Z3311" s="19">
        <v>428.40269999999998</v>
      </c>
      <c r="AA3311" s="19">
        <v>21.613624999999999</v>
      </c>
      <c r="AB3311" s="19">
        <v>1.52E-2</v>
      </c>
      <c r="AC3311" s="17">
        <v>3254146</v>
      </c>
      <c r="AE3311" s="19">
        <v>1.585865622088134</v>
      </c>
      <c r="AF3311" s="19">
        <v>11.72684984091272</v>
      </c>
      <c r="AH3311" s="17">
        <v>81242896</v>
      </c>
      <c r="AI3311" s="17">
        <v>3254146</v>
      </c>
      <c r="AJ3311" s="19">
        <v>1394011063.48</v>
      </c>
      <c r="AL3311" s="19">
        <v>451.55</v>
      </c>
      <c r="AM3311" s="19">
        <v>366.32</v>
      </c>
      <c r="AN3311" t="s">
        <v>82</v>
      </c>
      <c r="AO3311" t="str" cm="1">
        <f t="array" aca="1" ref="AO3311" ca="1">_FV(A3311,"Currency")</f>
        <v>USD</v>
      </c>
      <c r="AP3311" t="str" cm="1">
        <f t="array" aca="1" ref="AP3311" ca="1">_FV(A3311,"Exchange")</f>
        <v>NYSE Arca</v>
      </c>
      <c r="AQ3311" s="6" t="str" cm="1">
        <f t="array" aca="1" ref="AQ3311" ca="1">_FV(A3311,"Exchange abbreviation",TRUE)</f>
        <v>ARCX</v>
      </c>
      <c r="AR3311" t="str" cm="1">
        <f t="array" aca="1" ref="AR3311" ca="1">_FV(A3311,"Instrument type",TRUE)</f>
        <v>ETF</v>
      </c>
    </row>
    <row r="3312" spans="1:44" ht="18.75" customHeight="1" x14ac:dyDescent="0.25">
      <c r="A3312" t="e" vm="3324">
        <v>#VALUE!</v>
      </c>
      <c r="B3312" t="s">
        <v>8814</v>
      </c>
      <c r="C3312" t="s">
        <v>8815</v>
      </c>
      <c r="D3312" s="31" cm="1">
        <f t="array" aca="1" ref="D3312" ca="1">_FV(A3312,"Last trade time",TRUE)</f>
        <v>45824.8616109375</v>
      </c>
      <c r="E3312" s="23" cm="1">
        <f t="array" aca="1" ref="E3312" ca="1">_FV(A3312,"Price")</f>
        <v>33.159999999999997</v>
      </c>
      <c r="F3312" s="27" cm="1">
        <f t="array" aca="1" ref="F3312" ca="1">_FV(A3312,"Change (%)",TRUE)</f>
        <v>1.0666999999999999E-2</v>
      </c>
      <c r="G3312" s="26" cm="1">
        <f t="array" aca="1" ref="G3312" ca="1">_FV(A3312,"Change")</f>
        <v>0.35</v>
      </c>
      <c r="H3312" s="23" cm="1">
        <f t="array" aca="1" ref="H3312" ca="1">_FV(A3312,"Open")</f>
        <v>33.1</v>
      </c>
      <c r="I3312" s="23" cm="1">
        <f t="array" aca="1" ref="I3312" ca="1">_FV(A3312,"Low")</f>
        <v>33.1</v>
      </c>
      <c r="J3312" s="23" cm="1">
        <f t="array" aca="1" ref="J3312" ca="1">_FV(A3312,"High")</f>
        <v>33.368099999999998</v>
      </c>
      <c r="K3312" s="23" cm="1">
        <f t="array" aca="1" ref="K3312" ca="1">_FV(A3312,"Previous close",TRUE)</f>
        <v>32.81</v>
      </c>
      <c r="L3312" s="26"/>
      <c r="M3312" s="23" cm="1">
        <f t="array" aca="1" ref="M3312" ca="1">_FV(A3312,"52 week low",TRUE)</f>
        <v>26.44</v>
      </c>
      <c r="N3312" s="23" cm="1">
        <f t="array" aca="1" ref="N3312" ca="1">_FV(A3312,"52 week high",TRUE)</f>
        <v>33.898000000000003</v>
      </c>
      <c r="O3312" s="8" cm="1">
        <f t="array" aca="1" ref="O3312" ca="1">_FV(A3312,"Volume")</f>
        <v>52789</v>
      </c>
      <c r="P3312" s="7" cm="1">
        <f t="array" aca="1" ref="P3312" ca="1">_FV(A3312,"Volume average",TRUE)</f>
        <v>260045</v>
      </c>
      <c r="Q3312" t="s">
        <v>844</v>
      </c>
      <c r="S3312" t="s">
        <v>3356</v>
      </c>
      <c r="T3312" s="25" cm="1">
        <f t="array" aca="1" ref="T3312" ca="1">_FV(A3312,"Expense ratio",TRUE)</f>
        <v>1.6000000000000001E-3</v>
      </c>
      <c r="U3312" s="24" cm="1">
        <f t="array" aca="1" ref="U3312" ca="1">_FV(A3312,"Market cap",TRUE)</f>
        <v>1136409542.55</v>
      </c>
      <c r="V3312" s="17">
        <v>1136409600</v>
      </c>
      <c r="W3312" s="17">
        <v>1136409600</v>
      </c>
      <c r="Y3312" t="s">
        <v>8816</v>
      </c>
      <c r="Z3312" s="19">
        <v>32.630000000000003</v>
      </c>
      <c r="AA3312" s="19">
        <v>13.731331000000001</v>
      </c>
      <c r="AB3312" s="19">
        <v>2.5499999999999998E-2</v>
      </c>
      <c r="AC3312" s="17">
        <v>282261</v>
      </c>
      <c r="AE3312" s="19">
        <v>10.863702047941629</v>
      </c>
      <c r="AF3312" s="19">
        <v>8.3600452734442499</v>
      </c>
      <c r="AI3312" s="17">
        <v>282261</v>
      </c>
      <c r="AJ3312" s="19">
        <v>9221466.870000001</v>
      </c>
      <c r="AL3312" s="19">
        <v>33.898000000000003</v>
      </c>
      <c r="AM3312" s="19">
        <v>26.44</v>
      </c>
      <c r="AN3312" t="s">
        <v>90</v>
      </c>
      <c r="AO3312" t="str" cm="1">
        <f t="array" aca="1" ref="AO3312" ca="1">_FV(A3312,"Currency")</f>
        <v>USD</v>
      </c>
      <c r="AP3312" t="str" cm="1">
        <f t="array" aca="1" ref="AP3312" ca="1">_FV(A3312,"Exchange")</f>
        <v>NYSE Arca</v>
      </c>
      <c r="AQ3312" s="6" t="str" cm="1">
        <f t="array" aca="1" ref="AQ3312" ca="1">_FV(A3312,"Exchange abbreviation",TRUE)</f>
        <v>ARCX</v>
      </c>
      <c r="AR3312" t="str" cm="1">
        <f t="array" aca="1" ref="AR3312" ca="1">_FV(A3312,"Instrument type",TRUE)</f>
        <v>ETF</v>
      </c>
    </row>
    <row r="3313" spans="1:44" ht="18.75" customHeight="1" x14ac:dyDescent="0.25">
      <c r="A3313" t="e" vm="3325">
        <v>#VALUE!</v>
      </c>
      <c r="B3313" t="s">
        <v>8817</v>
      </c>
      <c r="C3313" t="s">
        <v>8818</v>
      </c>
      <c r="D3313" s="31" cm="1">
        <f t="array" aca="1" ref="D3313" ca="1">_FV(A3313,"Last trade time",TRUE)</f>
        <v>45824.912893390625</v>
      </c>
      <c r="E3313" s="23" cm="1">
        <f t="array" aca="1" ref="E3313" ca="1">_FV(A3313,"Price")</f>
        <v>45.3</v>
      </c>
      <c r="F3313" s="27" cm="1">
        <f t="array" aca="1" ref="F3313" ca="1">_FV(A3313,"Change (%)",TRUE)</f>
        <v>-1.1779999999999999E-2</v>
      </c>
      <c r="G3313" s="26" cm="1">
        <f t="array" aca="1" ref="G3313" ca="1">_FV(A3313,"Change")</f>
        <v>-0.54</v>
      </c>
      <c r="H3313" s="23" cm="1">
        <f t="array" aca="1" ref="H3313" ca="1">_FV(A3313,"Open")</f>
        <v>45.55</v>
      </c>
      <c r="I3313" s="23" cm="1">
        <f t="array" aca="1" ref="I3313" ca="1">_FV(A3313,"Low")</f>
        <v>45.15</v>
      </c>
      <c r="J3313" s="23" cm="1">
        <f t="array" aca="1" ref="J3313" ca="1">_FV(A3313,"High")</f>
        <v>45.7376</v>
      </c>
      <c r="K3313" s="23" cm="1">
        <f t="array" aca="1" ref="K3313" ca="1">_FV(A3313,"Previous close",TRUE)</f>
        <v>45.84</v>
      </c>
      <c r="L3313" s="26"/>
      <c r="M3313" s="23" cm="1">
        <f t="array" aca="1" ref="M3313" ca="1">_FV(A3313,"52 week low",TRUE)</f>
        <v>30.600100000000001</v>
      </c>
      <c r="N3313" s="23" cm="1">
        <f t="array" aca="1" ref="N3313" ca="1">_FV(A3313,"52 week high",TRUE)</f>
        <v>46.15</v>
      </c>
      <c r="O3313" s="8" cm="1">
        <f t="array" aca="1" ref="O3313" ca="1">_FV(A3313,"Volume")</f>
        <v>43630</v>
      </c>
      <c r="P3313" s="7" cm="1">
        <f t="array" aca="1" ref="P3313" ca="1">_FV(A3313,"Volume average",TRUE)</f>
        <v>46263</v>
      </c>
      <c r="Q3313" t="s">
        <v>1993</v>
      </c>
      <c r="S3313" t="s">
        <v>263</v>
      </c>
      <c r="T3313" s="25" cm="1">
        <f t="array" aca="1" ref="T3313" ca="1">_FV(A3313,"Expense ratio",TRUE)</f>
        <v>1.5E-3</v>
      </c>
      <c r="U3313" s="24" cm="1">
        <f t="array" aca="1" ref="U3313" ca="1">_FV(A3313,"Market cap",TRUE)</f>
        <v>227223985.47999999</v>
      </c>
      <c r="V3313" s="4">
        <v>227223984</v>
      </c>
      <c r="W3313" s="4">
        <v>227223984</v>
      </c>
      <c r="Y3313" t="s">
        <v>705</v>
      </c>
      <c r="Z3313" s="5">
        <v>44.527200000000001</v>
      </c>
      <c r="AA3313" s="20"/>
      <c r="AB3313" s="4">
        <v>0</v>
      </c>
      <c r="AC3313" s="4">
        <v>114455</v>
      </c>
      <c r="AE3313" s="5">
        <v>24.99576771773091</v>
      </c>
      <c r="AF3313" s="5">
        <v>40.169991960906579</v>
      </c>
      <c r="AI3313" s="4">
        <v>114455</v>
      </c>
      <c r="AJ3313" s="5">
        <v>5065778.3</v>
      </c>
      <c r="AL3313" s="5">
        <v>46.15</v>
      </c>
      <c r="AM3313" s="5">
        <v>30.6</v>
      </c>
      <c r="AN3313" t="s">
        <v>90</v>
      </c>
      <c r="AO3313" t="str" cm="1">
        <f t="array" aca="1" ref="AO3313" ca="1">_FV(A3313,"Currency")</f>
        <v>USD</v>
      </c>
      <c r="AP3313" t="str" cm="1">
        <f t="array" aca="1" ref="AP3313" ca="1">_FV(A3313,"Exchange")</f>
        <v>NYSE Arca</v>
      </c>
      <c r="AQ3313" s="6" t="str" cm="1">
        <f t="array" aca="1" ref="AQ3313" ca="1">_FV(A3313,"Exchange abbreviation",TRUE)</f>
        <v>ARCX</v>
      </c>
      <c r="AR3313" t="str" cm="1">
        <f t="array" aca="1" ref="AR3313" ca="1">_FV(A3313,"Instrument type",TRUE)</f>
        <v>ETF</v>
      </c>
    </row>
    <row r="3314" spans="1:44" ht="18.75" customHeight="1" x14ac:dyDescent="0.25">
      <c r="A3314" t="e" vm="3326">
        <v>#VALUE!</v>
      </c>
      <c r="B3314" t="s">
        <v>8819</v>
      </c>
      <c r="C3314" t="s">
        <v>8820</v>
      </c>
      <c r="D3314" s="31" cm="1">
        <f t="array" aca="1" ref="D3314" ca="1">_FV(A3314,"Last trade time",TRUE)</f>
        <v>45824.910547140622</v>
      </c>
      <c r="E3314" s="23" cm="1">
        <f t="array" aca="1" ref="E3314" ca="1">_FV(A3314,"Price")</f>
        <v>5.68</v>
      </c>
      <c r="F3314" s="27" cm="1">
        <f t="array" aca="1" ref="F3314" ca="1">_FV(A3314,"Change (%)",TRUE)</f>
        <v>-3.2368000000000001E-2</v>
      </c>
      <c r="G3314" s="26" cm="1">
        <f t="array" aca="1" ref="G3314" ca="1">_FV(A3314,"Change")</f>
        <v>-0.19</v>
      </c>
      <c r="H3314" s="23" cm="1">
        <f t="array" aca="1" ref="H3314" ca="1">_FV(A3314,"Open")</f>
        <v>5.64</v>
      </c>
      <c r="I3314" s="23" cm="1">
        <f t="array" aca="1" ref="I3314" ca="1">_FV(A3314,"Low")</f>
        <v>5.54</v>
      </c>
      <c r="J3314" s="23" cm="1">
        <f t="array" aca="1" ref="J3314" ca="1">_FV(A3314,"High")</f>
        <v>5.75</v>
      </c>
      <c r="K3314" s="23" cm="1">
        <f t="array" aca="1" ref="K3314" ca="1">_FV(A3314,"Previous close",TRUE)</f>
        <v>5.87</v>
      </c>
      <c r="L3314" s="26"/>
      <c r="M3314" s="23" cm="1">
        <f t="array" aca="1" ref="M3314" ca="1">_FV(A3314,"52 week low",TRUE)</f>
        <v>5.03</v>
      </c>
      <c r="N3314" s="23" cm="1">
        <f t="array" aca="1" ref="N3314" ca="1">_FV(A3314,"52 week high",TRUE)</f>
        <v>12.5</v>
      </c>
      <c r="O3314" s="8" cm="1">
        <f t="array" aca="1" ref="O3314" ca="1">_FV(A3314,"Volume")</f>
        <v>266234</v>
      </c>
      <c r="P3314" s="7" cm="1">
        <f t="array" aca="1" ref="P3314" ca="1">_FV(A3314,"Volume average",TRUE)</f>
        <v>139114</v>
      </c>
      <c r="Q3314" t="s">
        <v>2613</v>
      </c>
      <c r="S3314" t="s">
        <v>2648</v>
      </c>
      <c r="T3314" s="25" cm="1">
        <f t="array" aca="1" ref="T3314" ca="1">_FV(A3314,"Expense ratio",TRUE)</f>
        <v>1.5E-3</v>
      </c>
      <c r="U3314" s="24" cm="1">
        <f t="array" aca="1" ref="U3314" ca="1">_FV(A3314,"Market cap",TRUE)</f>
        <v>59547905.649999999</v>
      </c>
      <c r="V3314" s="4">
        <v>59547904</v>
      </c>
      <c r="W3314" s="4">
        <v>59547904</v>
      </c>
      <c r="X3314" t="s">
        <v>8821</v>
      </c>
      <c r="Y3314" t="s">
        <v>8670</v>
      </c>
      <c r="Z3314" s="5">
        <v>5.4409999999999998</v>
      </c>
      <c r="AA3314" s="5">
        <v>28.673425999999999</v>
      </c>
      <c r="AB3314" s="4">
        <v>0</v>
      </c>
      <c r="AC3314" s="4">
        <v>158374</v>
      </c>
      <c r="AE3314" s="5">
        <v>-14.047996520996101</v>
      </c>
      <c r="AF3314" s="5">
        <v>-55.456052814893013</v>
      </c>
      <c r="AH3314" s="16"/>
      <c r="AI3314" s="4">
        <v>158374</v>
      </c>
      <c r="AJ3314" s="5">
        <v>856803.34</v>
      </c>
      <c r="AL3314" s="5">
        <v>12.5</v>
      </c>
      <c r="AM3314" s="5">
        <v>5.03</v>
      </c>
      <c r="AN3314" t="s">
        <v>47</v>
      </c>
      <c r="AO3314" t="str" cm="1">
        <f t="array" aca="1" ref="AO3314" ca="1">_FV(A3314,"Currency")</f>
        <v>USD</v>
      </c>
      <c r="AP3314" t="str" cm="1">
        <f t="array" aca="1" ref="AP3314" ca="1">_FV(A3314,"Exchange")</f>
        <v>NYSE Arca</v>
      </c>
      <c r="AQ3314" s="6" t="str" cm="1">
        <f t="array" aca="1" ref="AQ3314" ca="1">_FV(A3314,"Exchange abbreviation",TRUE)</f>
        <v>ARCX</v>
      </c>
      <c r="AR3314" t="str" cm="1">
        <f t="array" aca="1" ref="AR3314" ca="1">_FV(A3314,"Instrument type",TRUE)</f>
        <v>ETF</v>
      </c>
    </row>
    <row r="3315" spans="1:44" ht="18.75" customHeight="1" x14ac:dyDescent="0.25">
      <c r="A3315" t="e" vm="3327">
        <v>#VALUE!</v>
      </c>
      <c r="B3315" t="s">
        <v>8822</v>
      </c>
      <c r="C3315" t="s">
        <v>8823</v>
      </c>
      <c r="D3315" s="31" cm="1">
        <f t="array" aca="1" ref="D3315" ca="1">_FV(A3315,"Last trade time",TRUE)</f>
        <v>45824.843750034372</v>
      </c>
      <c r="E3315" s="23" cm="1">
        <f t="array" aca="1" ref="E3315" ca="1">_FV(A3315,"Price")</f>
        <v>49.772799999999997</v>
      </c>
      <c r="F3315" s="27" cm="1">
        <f t="array" aca="1" ref="F3315" ca="1">_FV(A3315,"Change (%)",TRUE)</f>
        <v>-1.374E-3</v>
      </c>
      <c r="G3315" s="26" cm="1">
        <f t="array" aca="1" ref="G3315" ca="1">_FV(A3315,"Change")</f>
        <v>-6.8500000000000005E-2</v>
      </c>
      <c r="H3315" s="23" cm="1">
        <f t="array" aca="1" ref="H3315" ca="1">_FV(A3315,"Open")</f>
        <v>49.8399</v>
      </c>
      <c r="I3315" s="23" cm="1">
        <f t="array" aca="1" ref="I3315" ca="1">_FV(A3315,"Low")</f>
        <v>49.77</v>
      </c>
      <c r="J3315" s="23" cm="1">
        <f t="array" aca="1" ref="J3315" ca="1">_FV(A3315,"High")</f>
        <v>49.9499</v>
      </c>
      <c r="K3315" s="23" cm="1">
        <f t="array" aca="1" ref="K3315" ca="1">_FV(A3315,"Previous close",TRUE)</f>
        <v>49.841299999999997</v>
      </c>
      <c r="L3315" s="26"/>
      <c r="M3315" s="23" cm="1">
        <f t="array" aca="1" ref="M3315" ca="1">_FV(A3315,"52 week low",TRUE)</f>
        <v>48.02</v>
      </c>
      <c r="N3315" s="23" cm="1">
        <f t="array" aca="1" ref="N3315" ca="1">_FV(A3315,"52 week high",TRUE)</f>
        <v>52.33</v>
      </c>
      <c r="O3315" s="8" cm="1">
        <f t="array" aca="1" ref="O3315" ca="1">_FV(A3315,"Volume")</f>
        <v>1986</v>
      </c>
      <c r="P3315" s="7" cm="1">
        <f t="array" aca="1" ref="P3315" ca="1">_FV(A3315,"Volume average",TRUE)</f>
        <v>1485</v>
      </c>
      <c r="Q3315" t="s">
        <v>72</v>
      </c>
      <c r="T3315" s="25" cm="1">
        <f t="array" aca="1" ref="T3315" ca="1">_FV(A3315,"Expense ratio",TRUE)</f>
        <v>1.5E-3</v>
      </c>
      <c r="U3315" s="24" cm="1">
        <f t="array" aca="1" ref="U3315" ca="1">_FV(A3315,"Market cap",TRUE)</f>
        <v>61730645.850000001</v>
      </c>
      <c r="V3315" s="16"/>
      <c r="W3315" s="16"/>
      <c r="Z3315" s="18"/>
      <c r="AA3315" s="20"/>
      <c r="AB3315" s="20"/>
      <c r="AC3315" s="21">
        <v>1536</v>
      </c>
      <c r="AE3315" s="18"/>
      <c r="AF3315" s="20"/>
      <c r="AI3315" s="21"/>
      <c r="AJ3315" s="18"/>
      <c r="AL3315" s="18"/>
      <c r="AM3315" s="18"/>
      <c r="AN3315" t="s">
        <v>73</v>
      </c>
      <c r="AO3315" t="str" cm="1">
        <f t="array" aca="1" ref="AO3315" ca="1">_FV(A3315,"Currency")</f>
        <v>USD</v>
      </c>
      <c r="AP3315" t="str" cm="1">
        <f t="array" aca="1" ref="AP3315" ca="1">_FV(A3315,"Exchange")</f>
        <v>Nasdaq Stock Market</v>
      </c>
      <c r="AQ3315" s="6" t="str" cm="1">
        <f t="array" aca="1" ref="AQ3315" ca="1">_FV(A3315,"Exchange abbreviation",TRUE)</f>
        <v>XNAS</v>
      </c>
      <c r="AR3315" t="str" cm="1">
        <f t="array" aca="1" ref="AR3315" ca="1">_FV(A3315,"Instrument type",TRUE)</f>
        <v>ETF</v>
      </c>
    </row>
    <row r="3316" spans="1:44" ht="18.75" customHeight="1" x14ac:dyDescent="0.25">
      <c r="A3316" t="e" vm="3328">
        <v>#VALUE!</v>
      </c>
      <c r="B3316" t="s">
        <v>8824</v>
      </c>
      <c r="C3316" t="s">
        <v>8825</v>
      </c>
      <c r="D3316" s="31" cm="1">
        <f t="array" aca="1" ref="D3316" ca="1">_FV(A3316,"Last trade time",TRUE)</f>
        <v>45824.840277823438</v>
      </c>
      <c r="E3316" s="23" cm="1">
        <f t="array" aca="1" ref="E3316" ca="1">_FV(A3316,"Price")</f>
        <v>85.5</v>
      </c>
      <c r="F3316" s="27" cm="1">
        <f t="array" aca="1" ref="F3316" ca="1">_FV(A3316,"Change (%)",TRUE)</f>
        <v>-7.5969999999999998E-4</v>
      </c>
      <c r="G3316" s="26" cm="1">
        <f t="array" aca="1" ref="G3316" ca="1">_FV(A3316,"Change")</f>
        <v>-6.5000000000000002E-2</v>
      </c>
      <c r="H3316" s="23" cm="1">
        <f t="array" aca="1" ref="H3316" ca="1">_FV(A3316,"Open")</f>
        <v>85.68</v>
      </c>
      <c r="I3316" s="23" cm="1">
        <f t="array" aca="1" ref="I3316" ca="1">_FV(A3316,"Low")</f>
        <v>85.42</v>
      </c>
      <c r="J3316" s="23" cm="1">
        <f t="array" aca="1" ref="J3316" ca="1">_FV(A3316,"High")</f>
        <v>85.757599999999996</v>
      </c>
      <c r="K3316" s="23" cm="1">
        <f t="array" aca="1" ref="K3316" ca="1">_FV(A3316,"Previous close",TRUE)</f>
        <v>85.564999999999998</v>
      </c>
      <c r="L3316" s="26"/>
      <c r="M3316" s="23" cm="1">
        <f t="array" aca="1" ref="M3316" ca="1">_FV(A3316,"52 week low",TRUE)</f>
        <v>82.729600000000005</v>
      </c>
      <c r="N3316" s="23" cm="1">
        <f t="array" aca="1" ref="N3316" ca="1">_FV(A3316,"52 week high",TRUE)</f>
        <v>89.02</v>
      </c>
      <c r="O3316" s="8" cm="1">
        <f t="array" aca="1" ref="O3316" ca="1">_FV(A3316,"Volume")</f>
        <v>6112</v>
      </c>
      <c r="P3316" s="7" cm="1">
        <f t="array" aca="1" ref="P3316" ca="1">_FV(A3316,"Volume average",TRUE)</f>
        <v>439</v>
      </c>
      <c r="Q3316" t="s">
        <v>4104</v>
      </c>
      <c r="R3316" t="s">
        <v>7962</v>
      </c>
      <c r="S3316" t="s">
        <v>2067</v>
      </c>
      <c r="T3316" s="25" cm="1">
        <f t="array" aca="1" ref="T3316" ca="1">_FV(A3316,"Expense ratio",TRUE)</f>
        <v>1.5E-3</v>
      </c>
      <c r="U3316" s="24" cm="1">
        <f t="array" aca="1" ref="U3316" ca="1">_FV(A3316,"Market cap",TRUE)</f>
        <v>42696930.409999996</v>
      </c>
      <c r="V3316" s="4">
        <v>42696928</v>
      </c>
      <c r="W3316" s="4">
        <v>42696928</v>
      </c>
      <c r="Y3316" t="s">
        <v>4883</v>
      </c>
      <c r="Z3316" s="5">
        <v>84.951229999999995</v>
      </c>
      <c r="AA3316" s="20"/>
      <c r="AB3316" s="5">
        <v>4.58E-2</v>
      </c>
      <c r="AC3316" s="4">
        <v>807</v>
      </c>
      <c r="AE3316" s="5">
        <v>2.2305365097751162</v>
      </c>
      <c r="AF3316" s="5">
        <v>4.594675339837706</v>
      </c>
      <c r="AI3316" s="4">
        <v>807</v>
      </c>
      <c r="AJ3316" s="5">
        <v>68623.002900000007</v>
      </c>
      <c r="AL3316" s="5">
        <v>89.02</v>
      </c>
      <c r="AM3316" s="5">
        <v>82.73</v>
      </c>
      <c r="AN3316" t="s">
        <v>47</v>
      </c>
      <c r="AO3316" t="str" cm="1">
        <f t="array" aca="1" ref="AO3316" ca="1">_FV(A3316,"Currency")</f>
        <v>USD</v>
      </c>
      <c r="AP3316" t="str" cm="1">
        <f t="array" aca="1" ref="AP3316" ca="1">_FV(A3316,"Exchange")</f>
        <v>NYSE Arca</v>
      </c>
      <c r="AQ3316" s="6" t="str" cm="1">
        <f t="array" aca="1" ref="AQ3316" ca="1">_FV(A3316,"Exchange abbreviation",TRUE)</f>
        <v>ARCX</v>
      </c>
      <c r="AR3316" t="str" cm="1">
        <f t="array" aca="1" ref="AR3316" ca="1">_FV(A3316,"Instrument type",TRUE)</f>
        <v>ETF</v>
      </c>
    </row>
    <row r="3317" spans="1:44" ht="18.75" customHeight="1" x14ac:dyDescent="0.25">
      <c r="A3317" t="e" vm="3329">
        <v>#VALUE!</v>
      </c>
      <c r="B3317" t="s">
        <v>8826</v>
      </c>
      <c r="C3317" t="s">
        <v>8827</v>
      </c>
      <c r="D3317" s="31" cm="1">
        <f t="array" aca="1" ref="D3317" ca="1">_FV(A3317,"Last trade time",TRUE)</f>
        <v>45824.843750185159</v>
      </c>
      <c r="E3317" s="23" cm="1">
        <f t="array" aca="1" ref="E3317" ca="1">_FV(A3317,"Price")</f>
        <v>49.530900000000003</v>
      </c>
      <c r="F3317" s="27" cm="1">
        <f t="array" aca="1" ref="F3317" ca="1">_FV(A3317,"Change (%)",TRUE)</f>
        <v>-2.8970000000000003E-3</v>
      </c>
      <c r="G3317" s="26" cm="1">
        <f t="array" aca="1" ref="G3317" ca="1">_FV(A3317,"Change")</f>
        <v>-0.1439</v>
      </c>
      <c r="H3317" s="23" cm="1">
        <f t="array" aca="1" ref="H3317" ca="1">_FV(A3317,"Open")</f>
        <v>49.530900000000003</v>
      </c>
      <c r="I3317" s="23" cm="1">
        <f t="array" aca="1" ref="I3317" ca="1">_FV(A3317,"Low")</f>
        <v>49.530900000000003</v>
      </c>
      <c r="J3317" s="23" cm="1">
        <f t="array" aca="1" ref="J3317" ca="1">_FV(A3317,"High")</f>
        <v>49.530900000000003</v>
      </c>
      <c r="K3317" s="23" cm="1">
        <f t="array" aca="1" ref="K3317" ca="1">_FV(A3317,"Previous close",TRUE)</f>
        <v>49.674799999999998</v>
      </c>
      <c r="L3317" s="26"/>
      <c r="M3317" s="23" cm="1">
        <f t="array" aca="1" ref="M3317" ca="1">_FV(A3317,"52 week low",TRUE)</f>
        <v>48.041699999999999</v>
      </c>
      <c r="N3317" s="23" cm="1">
        <f t="array" aca="1" ref="N3317" ca="1">_FV(A3317,"52 week high",TRUE)</f>
        <v>52.3</v>
      </c>
      <c r="O3317" s="8" cm="1">
        <f t="array" aca="1" ref="O3317" ca="1">_FV(A3317,"Volume")</f>
        <v>128</v>
      </c>
      <c r="P3317" s="7" cm="1">
        <f t="array" aca="1" ref="P3317" ca="1">_FV(A3317,"Volume average",TRUE)</f>
        <v>683</v>
      </c>
      <c r="Q3317" t="s">
        <v>3924</v>
      </c>
      <c r="S3317" t="s">
        <v>56</v>
      </c>
      <c r="T3317" s="25" cm="1">
        <f t="array" aca="1" ref="T3317" ca="1">_FV(A3317,"Expense ratio",TRUE)</f>
        <v>1.5E-3</v>
      </c>
      <c r="U3317" s="24" cm="1">
        <f t="array" aca="1" ref="U3317" ca="1">_FV(A3317,"Market cap",TRUE)</f>
        <v>3477119.28</v>
      </c>
      <c r="V3317" s="4">
        <v>3477257</v>
      </c>
      <c r="W3317" s="4">
        <v>3477257</v>
      </c>
      <c r="Y3317" t="s">
        <v>8828</v>
      </c>
      <c r="Z3317" s="5">
        <v>49.258000000000003</v>
      </c>
      <c r="AA3317" s="20"/>
      <c r="AB3317" s="5">
        <v>3.9899999999999998E-2</v>
      </c>
      <c r="AC3317" s="4">
        <v>447</v>
      </c>
      <c r="AE3317" s="5">
        <v>2.8713792341408251</v>
      </c>
      <c r="AF3317" s="5">
        <v>3.4450887804291059</v>
      </c>
      <c r="AI3317" s="4">
        <v>447</v>
      </c>
      <c r="AJ3317" s="5">
        <v>22023.69</v>
      </c>
      <c r="AL3317" s="5">
        <v>52.3</v>
      </c>
      <c r="AM3317" s="5">
        <v>48.042000000000002</v>
      </c>
      <c r="AN3317" t="s">
        <v>47</v>
      </c>
      <c r="AO3317" t="str" cm="1">
        <f t="array" aca="1" ref="AO3317" ca="1">_FV(A3317,"Currency")</f>
        <v>USD</v>
      </c>
      <c r="AP3317" t="str" cm="1">
        <f t="array" aca="1" ref="AP3317" ca="1">_FV(A3317,"Exchange")</f>
        <v>Nasdaq Stock Market</v>
      </c>
      <c r="AQ3317" s="6" t="str" cm="1">
        <f t="array" aca="1" ref="AQ3317" ca="1">_FV(A3317,"Exchange abbreviation",TRUE)</f>
        <v>XNAS</v>
      </c>
      <c r="AR3317" t="str" cm="1">
        <f t="array" aca="1" ref="AR3317" ca="1">_FV(A3317,"Instrument type",TRUE)</f>
        <v>ETF</v>
      </c>
    </row>
    <row r="3318" spans="1:44" ht="18.75" customHeight="1" x14ac:dyDescent="0.25">
      <c r="A3318" t="e" vm="3330">
        <v>#VALUE!</v>
      </c>
      <c r="B3318" t="s">
        <v>8829</v>
      </c>
      <c r="C3318" t="s">
        <v>8830</v>
      </c>
      <c r="D3318" s="31" cm="1">
        <f t="array" aca="1" ref="D3318" ca="1">_FV(A3318,"Last trade time",TRUE)</f>
        <v>45824.843750265623</v>
      </c>
      <c r="E3318" s="23" cm="1">
        <f t="array" aca="1" ref="E3318" ca="1">_FV(A3318,"Price")</f>
        <v>24.114999999999998</v>
      </c>
      <c r="F3318" s="27" cm="1">
        <f t="array" aca="1" ref="F3318" ca="1">_FV(A3318,"Change (%)",TRUE)</f>
        <v>-9.1149999999999998E-4</v>
      </c>
      <c r="G3318" s="26" cm="1">
        <f t="array" aca="1" ref="G3318" ca="1">_FV(A3318,"Change")</f>
        <v>-2.1999999999999999E-2</v>
      </c>
      <c r="H3318" s="23" cm="1">
        <f t="array" aca="1" ref="H3318" ca="1">_FV(A3318,"Open")</f>
        <v>24.18</v>
      </c>
      <c r="I3318" s="23" cm="1">
        <f t="array" aca="1" ref="I3318" ca="1">_FV(A3318,"Low")</f>
        <v>24.114999999999998</v>
      </c>
      <c r="J3318" s="23" cm="1">
        <f t="array" aca="1" ref="J3318" ca="1">_FV(A3318,"High")</f>
        <v>24.18</v>
      </c>
      <c r="K3318" s="23" cm="1">
        <f t="array" aca="1" ref="K3318" ca="1">_FV(A3318,"Previous close",TRUE)</f>
        <v>24.137</v>
      </c>
      <c r="L3318" s="26"/>
      <c r="M3318" s="23" cm="1">
        <f t="array" aca="1" ref="M3318" ca="1">_FV(A3318,"52 week low",TRUE)</f>
        <v>23.35</v>
      </c>
      <c r="N3318" s="23" cm="1">
        <f t="array" aca="1" ref="N3318" ca="1">_FV(A3318,"52 week high",TRUE)</f>
        <v>25.068200000000001</v>
      </c>
      <c r="O3318" s="8" cm="1">
        <f t="array" aca="1" ref="O3318" ca="1">_FV(A3318,"Volume")</f>
        <v>1431</v>
      </c>
      <c r="P3318" s="7" cm="1">
        <f t="array" aca="1" ref="P3318" ca="1">_FV(A3318,"Volume average",TRUE)</f>
        <v>4165</v>
      </c>
      <c r="Q3318" t="s">
        <v>6358</v>
      </c>
      <c r="S3318" t="s">
        <v>2310</v>
      </c>
      <c r="T3318" s="25" cm="1">
        <f t="array" aca="1" ref="T3318" ca="1">_FV(A3318,"Expense ratio",TRUE)</f>
        <v>1.5E-3</v>
      </c>
      <c r="U3318" s="24" cm="1">
        <f t="array" aca="1" ref="U3318" ca="1">_FV(A3318,"Market cap",TRUE)</f>
        <v>7237082.2400000002</v>
      </c>
      <c r="V3318" s="4">
        <v>7237082</v>
      </c>
      <c r="W3318" s="4">
        <v>7237082</v>
      </c>
      <c r="Y3318" t="s">
        <v>4541</v>
      </c>
      <c r="Z3318" s="5">
        <v>23.945599999999999</v>
      </c>
      <c r="AA3318" s="20"/>
      <c r="AB3318" s="20"/>
      <c r="AC3318" s="4">
        <v>4800</v>
      </c>
      <c r="AE3318" s="5">
        <v>2.5585335068619259</v>
      </c>
      <c r="AF3318" s="20"/>
      <c r="AH3318" s="16"/>
      <c r="AI3318" s="4">
        <v>4800</v>
      </c>
      <c r="AJ3318" s="5">
        <v>115004.64</v>
      </c>
      <c r="AL3318" s="5">
        <v>25.01</v>
      </c>
      <c r="AM3318" s="5">
        <v>23.35</v>
      </c>
      <c r="AN3318" t="s">
        <v>47</v>
      </c>
      <c r="AO3318" t="str" cm="1">
        <f t="array" aca="1" ref="AO3318" ca="1">_FV(A3318,"Currency")</f>
        <v>USD</v>
      </c>
      <c r="AP3318" t="str" cm="1">
        <f t="array" aca="1" ref="AP3318" ca="1">_FV(A3318,"Exchange")</f>
        <v>Nasdaq Stock Market</v>
      </c>
      <c r="AQ3318" s="6" t="str" cm="1">
        <f t="array" aca="1" ref="AQ3318" ca="1">_FV(A3318,"Exchange abbreviation",TRUE)</f>
        <v>XNAS</v>
      </c>
      <c r="AR3318" t="str" cm="1">
        <f t="array" aca="1" ref="AR3318" ca="1">_FV(A3318,"Instrument type",TRUE)</f>
        <v>ETF</v>
      </c>
    </row>
    <row r="3319" spans="1:44" ht="18.75" customHeight="1" x14ac:dyDescent="0.25">
      <c r="A3319" t="e" vm="3331">
        <v>#VALUE!</v>
      </c>
      <c r="B3319" t="s">
        <v>8831</v>
      </c>
      <c r="C3319" t="s">
        <v>8832</v>
      </c>
      <c r="D3319" s="31" cm="1">
        <f t="array" aca="1" ref="D3319" ca="1">_FV(A3319,"Last trade time",TRUE)</f>
        <v>45824.916445751565</v>
      </c>
      <c r="E3319" s="23" cm="1">
        <f t="array" aca="1" ref="E3319" ca="1">_FV(A3319,"Price")</f>
        <v>32.233699999999999</v>
      </c>
      <c r="F3319" s="27" cm="1">
        <f t="array" aca="1" ref="F3319" ca="1">_FV(A3319,"Change (%)",TRUE)</f>
        <v>8.6680000000000004E-3</v>
      </c>
      <c r="G3319" s="26" cm="1">
        <f t="array" aca="1" ref="G3319" ca="1">_FV(A3319,"Change")</f>
        <v>0.27700000000000002</v>
      </c>
      <c r="H3319" s="23" cm="1">
        <f t="array" aca="1" ref="H3319" ca="1">_FV(A3319,"Open")</f>
        <v>32.233699999999999</v>
      </c>
      <c r="I3319" s="23" cm="1">
        <f t="array" aca="1" ref="I3319" ca="1">_FV(A3319,"Low")</f>
        <v>32.233699999999999</v>
      </c>
      <c r="J3319" s="23" cm="1">
        <f t="array" aca="1" ref="J3319" ca="1">_FV(A3319,"High")</f>
        <v>32.233699999999999</v>
      </c>
      <c r="K3319" s="23" cm="1">
        <f t="array" aca="1" ref="K3319" ca="1">_FV(A3319,"Previous close",TRUE)</f>
        <v>31.956700000000001</v>
      </c>
      <c r="L3319" s="26"/>
      <c r="M3319" s="23" cm="1">
        <f t="array" aca="1" ref="M3319" ca="1">_FV(A3319,"52 week low",TRUE)</f>
        <v>28.34</v>
      </c>
      <c r="N3319" s="23" cm="1">
        <f t="array" aca="1" ref="N3319" ca="1">_FV(A3319,"52 week high",TRUE)</f>
        <v>33.85</v>
      </c>
      <c r="O3319" s="8" cm="1">
        <f t="array" aca="1" ref="O3319" ca="1">_FV(A3319,"Volume")</f>
        <v>40</v>
      </c>
      <c r="P3319" s="7" cm="1">
        <f t="array" aca="1" ref="P3319" ca="1">_FV(A3319,"Volume average",TRUE)</f>
        <v>570</v>
      </c>
      <c r="Q3319" t="s">
        <v>449</v>
      </c>
      <c r="R3319" t="s">
        <v>155</v>
      </c>
      <c r="T3319" s="25" cm="1">
        <f t="array" aca="1" ref="T3319" ca="1">_FV(A3319,"Expense ratio",TRUE)</f>
        <v>1.5E-3</v>
      </c>
      <c r="U3319" s="24" cm="1">
        <f t="array" aca="1" ref="U3319" ca="1">_FV(A3319,"Market cap",TRUE)</f>
        <v>6626300.2699999996</v>
      </c>
      <c r="V3319" s="16"/>
      <c r="W3319" s="16"/>
      <c r="Z3319" s="18"/>
      <c r="AA3319" s="20"/>
      <c r="AB3319" s="20"/>
      <c r="AC3319" s="21">
        <v>551</v>
      </c>
      <c r="AE3319" s="18"/>
      <c r="AF3319" s="20"/>
      <c r="AI3319" s="21"/>
      <c r="AJ3319" s="18"/>
      <c r="AL3319" s="18"/>
      <c r="AM3319" s="18"/>
      <c r="AN3319" t="s">
        <v>73</v>
      </c>
      <c r="AO3319" t="str" cm="1">
        <f t="array" aca="1" ref="AO3319" ca="1">_FV(A3319,"Currency")</f>
        <v>USD</v>
      </c>
      <c r="AP3319" t="str" cm="1">
        <f t="array" aca="1" ref="AP3319" ca="1">_FV(A3319,"Exchange")</f>
        <v>CBOE BZX Exchange</v>
      </c>
      <c r="AQ3319" s="6" t="str" cm="1">
        <f t="array" aca="1" ref="AQ3319" ca="1">_FV(A3319,"Exchange abbreviation",TRUE)</f>
        <v>BATS</v>
      </c>
      <c r="AR3319" t="str" cm="1">
        <f t="array" aca="1" ref="AR3319" ca="1">_FV(A3319,"Instrument type",TRUE)</f>
        <v>ETF</v>
      </c>
    </row>
    <row r="3320" spans="1:44" ht="18.75" customHeight="1" x14ac:dyDescent="0.25">
      <c r="A3320" t="e" vm="3332">
        <v>#VALUE!</v>
      </c>
      <c r="B3320" t="s">
        <v>8833</v>
      </c>
      <c r="C3320" t="s">
        <v>8834</v>
      </c>
      <c r="D3320" s="31" cm="1">
        <f t="array" aca="1" ref="D3320" ca="1">_FV(A3320,"Last trade time",TRUE)</f>
        <v>45824.843750265623</v>
      </c>
      <c r="E3320" s="23" cm="1">
        <f t="array" aca="1" ref="E3320" ca="1">_FV(A3320,"Price")</f>
        <v>24.295000000000002</v>
      </c>
      <c r="F3320" s="27" cm="1">
        <f t="array" aca="1" ref="F3320" ca="1">_FV(A3320,"Change (%)",TRUE)</f>
        <v>-2.8800000000000001E-4</v>
      </c>
      <c r="G3320" s="26" cm="1">
        <f t="array" aca="1" ref="G3320" ca="1">_FV(A3320,"Change")</f>
        <v>-7.0000000000000001E-3</v>
      </c>
      <c r="H3320" s="23" cm="1">
        <f t="array" aca="1" ref="H3320" ca="1">_FV(A3320,"Open")</f>
        <v>24.35</v>
      </c>
      <c r="I3320" s="23" cm="1">
        <f t="array" aca="1" ref="I3320" ca="1">_FV(A3320,"Low")</f>
        <v>24.295000000000002</v>
      </c>
      <c r="J3320" s="23" cm="1">
        <f t="array" aca="1" ref="J3320" ca="1">_FV(A3320,"High")</f>
        <v>24.35</v>
      </c>
      <c r="K3320" s="23" cm="1">
        <f t="array" aca="1" ref="K3320" ca="1">_FV(A3320,"Previous close",TRUE)</f>
        <v>24.302</v>
      </c>
      <c r="L3320" s="26"/>
      <c r="M3320" s="23" cm="1">
        <f t="array" aca="1" ref="M3320" ca="1">_FV(A3320,"52 week low",TRUE)</f>
        <v>23.52</v>
      </c>
      <c r="N3320" s="23" cm="1">
        <f t="array" aca="1" ref="N3320" ca="1">_FV(A3320,"52 week high",TRUE)</f>
        <v>25.061299999999999</v>
      </c>
      <c r="O3320" s="8" cm="1">
        <f t="array" aca="1" ref="O3320" ca="1">_FV(A3320,"Volume")</f>
        <v>491</v>
      </c>
      <c r="P3320" s="7" cm="1">
        <f t="array" aca="1" ref="P3320" ca="1">_FV(A3320,"Volume average",TRUE)</f>
        <v>1133</v>
      </c>
      <c r="Q3320" t="s">
        <v>6358</v>
      </c>
      <c r="S3320" t="s">
        <v>2310</v>
      </c>
      <c r="T3320" s="25" cm="1">
        <f t="array" aca="1" ref="T3320" ca="1">_FV(A3320,"Expense ratio",TRUE)</f>
        <v>1.5E-3</v>
      </c>
      <c r="U3320" s="24" cm="1">
        <f t="array" aca="1" ref="U3320" ca="1">_FV(A3320,"Market cap",TRUE)</f>
        <v>6072766.3099999996</v>
      </c>
      <c r="V3320" s="4">
        <v>6072766</v>
      </c>
      <c r="W3320" s="4">
        <v>6072766</v>
      </c>
      <c r="Y3320" t="s">
        <v>4541</v>
      </c>
      <c r="Z3320" s="5">
        <v>24.12565</v>
      </c>
      <c r="AB3320" s="20"/>
      <c r="AC3320" s="4">
        <v>3112</v>
      </c>
      <c r="AE3320" s="5">
        <v>2.9897949954607039</v>
      </c>
      <c r="AF3320" s="20"/>
      <c r="AI3320" s="4">
        <v>3112</v>
      </c>
      <c r="AJ3320" s="5">
        <v>75116.522400000002</v>
      </c>
      <c r="AL3320" s="5">
        <v>24.949000000000002</v>
      </c>
      <c r="AM3320" s="5">
        <v>23.52</v>
      </c>
      <c r="AN3320" t="s">
        <v>47</v>
      </c>
      <c r="AO3320" t="str" cm="1">
        <f t="array" aca="1" ref="AO3320" ca="1">_FV(A3320,"Currency")</f>
        <v>USD</v>
      </c>
      <c r="AP3320" t="str" cm="1">
        <f t="array" aca="1" ref="AP3320" ca="1">_FV(A3320,"Exchange")</f>
        <v>Nasdaq Stock Market</v>
      </c>
      <c r="AQ3320" s="6" t="str" cm="1">
        <f t="array" aca="1" ref="AQ3320" ca="1">_FV(A3320,"Exchange abbreviation",TRUE)</f>
        <v>XNAS</v>
      </c>
      <c r="AR3320" t="str" cm="1">
        <f t="array" aca="1" ref="AR3320" ca="1">_FV(A3320,"Instrument type",TRUE)</f>
        <v>ETF</v>
      </c>
    </row>
    <row r="3321" spans="1:44" ht="18.75" customHeight="1" x14ac:dyDescent="0.25">
      <c r="A3321" t="e" vm="3333">
        <v>#VALUE!</v>
      </c>
      <c r="B3321" t="s">
        <v>8835</v>
      </c>
      <c r="C3321" t="s">
        <v>8836</v>
      </c>
      <c r="D3321" s="31" cm="1">
        <f t="array" aca="1" ref="D3321" ca="1">_FV(A3321,"Last trade time",TRUE)</f>
        <v>45824.840338610935</v>
      </c>
      <c r="E3321" s="23" cm="1">
        <f t="array" aca="1" ref="E3321" ca="1">_FV(A3321,"Price")</f>
        <v>26.1706</v>
      </c>
      <c r="F3321" s="27" cm="1">
        <f t="array" aca="1" ref="F3321" ca="1">_FV(A3321,"Change (%)",TRUE)</f>
        <v>5.0039999999999998E-3</v>
      </c>
      <c r="G3321" s="26" cm="1">
        <f t="array" aca="1" ref="G3321" ca="1">_FV(A3321,"Change")</f>
        <v>0.1303</v>
      </c>
      <c r="H3321" s="23" cm="1">
        <f t="array" aca="1" ref="H3321" ca="1">_FV(A3321,"Open")</f>
        <v>26.1706</v>
      </c>
      <c r="I3321" s="23" cm="1">
        <f t="array" aca="1" ref="I3321" ca="1">_FV(A3321,"Low")</f>
        <v>26.1706</v>
      </c>
      <c r="J3321" s="23" cm="1">
        <f t="array" aca="1" ref="J3321" ca="1">_FV(A3321,"High")</f>
        <v>26.1706</v>
      </c>
      <c r="K3321" s="23" cm="1">
        <f t="array" aca="1" ref="K3321" ca="1">_FV(A3321,"Previous close",TRUE)</f>
        <v>26.040299999999998</v>
      </c>
      <c r="L3321" s="26"/>
      <c r="M3321" s="23" cm="1">
        <f t="array" aca="1" ref="M3321" ca="1">_FV(A3321,"52 week low",TRUE)</f>
        <v>23.35</v>
      </c>
      <c r="N3321" s="23" cm="1">
        <f t="array" aca="1" ref="N3321" ca="1">_FV(A3321,"52 week high",TRUE)</f>
        <v>28.299800000000001</v>
      </c>
      <c r="O3321" s="8" cm="1">
        <f t="array" aca="1" ref="O3321" ca="1">_FV(A3321,"Volume")</f>
        <v>16</v>
      </c>
      <c r="P3321" s="7" cm="1">
        <f t="array" aca="1" ref="P3321" ca="1">_FV(A3321,"Volume average",TRUE)</f>
        <v>436</v>
      </c>
      <c r="Q3321" t="s">
        <v>224</v>
      </c>
      <c r="T3321" s="25" cm="1">
        <f t="array" aca="1" ref="T3321" ca="1">_FV(A3321,"Expense ratio",TRUE)</f>
        <v>1.5E-3</v>
      </c>
      <c r="U3321" s="24" cm="1">
        <f t="array" aca="1" ref="U3321" ca="1">_FV(A3321,"Market cap",TRUE)</f>
        <v>5739510.1600000001</v>
      </c>
      <c r="V3321" s="16"/>
      <c r="W3321" s="16"/>
      <c r="Z3321" s="18"/>
      <c r="AA3321" s="20"/>
      <c r="AB3321" s="20"/>
      <c r="AC3321" s="21">
        <v>437</v>
      </c>
      <c r="AE3321" s="18"/>
      <c r="AF3321" s="20"/>
      <c r="AI3321" s="21"/>
      <c r="AJ3321" s="18"/>
      <c r="AL3321" s="18"/>
      <c r="AM3321" s="18"/>
      <c r="AN3321" t="s">
        <v>73</v>
      </c>
      <c r="AO3321" t="str" cm="1">
        <f t="array" aca="1" ref="AO3321" ca="1">_FV(A3321,"Currency")</f>
        <v>USD</v>
      </c>
      <c r="AP3321" t="str" cm="1">
        <f t="array" aca="1" ref="AP3321" ca="1">_FV(A3321,"Exchange")</f>
        <v>CBOE BZX Exchange</v>
      </c>
      <c r="AQ3321" s="6" t="str" cm="1">
        <f t="array" aca="1" ref="AQ3321" ca="1">_FV(A3321,"Exchange abbreviation",TRUE)</f>
        <v>BATS</v>
      </c>
      <c r="AR3321" t="str" cm="1">
        <f t="array" aca="1" ref="AR3321" ca="1">_FV(A3321,"Instrument type",TRUE)</f>
        <v>ETF</v>
      </c>
    </row>
    <row r="3322" spans="1:44" ht="18.75" customHeight="1" x14ac:dyDescent="0.25">
      <c r="A3322" t="e" vm="3334">
        <v>#VALUE!</v>
      </c>
      <c r="B3322" t="s">
        <v>8837</v>
      </c>
      <c r="C3322" t="s">
        <v>8838</v>
      </c>
      <c r="D3322" s="31" cm="1">
        <f t="array" aca="1" ref="D3322" ca="1">_FV(A3322,"Last trade time",TRUE)</f>
        <v>45824.843750265623</v>
      </c>
      <c r="E3322" s="23" cm="1">
        <f t="array" aca="1" ref="E3322" ca="1">_FV(A3322,"Price")</f>
        <v>24.2803</v>
      </c>
      <c r="F3322" s="27" cm="1">
        <f t="array" aca="1" ref="F3322" ca="1">_FV(A3322,"Change (%)",TRUE)</f>
        <v>-1.5709999999999999E-3</v>
      </c>
      <c r="G3322" s="26" cm="1">
        <f t="array" aca="1" ref="G3322" ca="1">_FV(A3322,"Change")</f>
        <v>-3.8199999999999998E-2</v>
      </c>
      <c r="H3322" s="23" cm="1">
        <f t="array" aca="1" ref="H3322" ca="1">_FV(A3322,"Open")</f>
        <v>24.35</v>
      </c>
      <c r="I3322" s="23" cm="1">
        <f t="array" aca="1" ref="I3322" ca="1">_FV(A3322,"Low")</f>
        <v>24.2803</v>
      </c>
      <c r="J3322" s="23" cm="1">
        <f t="array" aca="1" ref="J3322" ca="1">_FV(A3322,"High")</f>
        <v>24.35</v>
      </c>
      <c r="K3322" s="23" cm="1">
        <f t="array" aca="1" ref="K3322" ca="1">_FV(A3322,"Previous close",TRUE)</f>
        <v>24.3185</v>
      </c>
      <c r="L3322" s="26"/>
      <c r="M3322" s="23" cm="1">
        <f t="array" aca="1" ref="M3322" ca="1">_FV(A3322,"52 week low",TRUE)</f>
        <v>23.62</v>
      </c>
      <c r="N3322" s="23" cm="1">
        <f t="array" aca="1" ref="N3322" ca="1">_FV(A3322,"52 week high",TRUE)</f>
        <v>25.06</v>
      </c>
      <c r="O3322" s="8" cm="1">
        <f t="array" aca="1" ref="O3322" ca="1">_FV(A3322,"Volume")</f>
        <v>277</v>
      </c>
      <c r="P3322" s="7" cm="1">
        <f t="array" aca="1" ref="P3322" ca="1">_FV(A3322,"Volume average",TRUE)</f>
        <v>1354</v>
      </c>
      <c r="Q3322" t="s">
        <v>6358</v>
      </c>
      <c r="S3322" t="s">
        <v>2310</v>
      </c>
      <c r="T3322" s="25" cm="1">
        <f t="array" aca="1" ref="T3322" ca="1">_FV(A3322,"Expense ratio",TRUE)</f>
        <v>1.5E-3</v>
      </c>
      <c r="U3322" s="24" cm="1">
        <f t="array" aca="1" ref="U3322" ca="1">_FV(A3322,"Market cap",TRUE)</f>
        <v>6086242.0700000003</v>
      </c>
      <c r="V3322" s="4">
        <v>6086242</v>
      </c>
      <c r="W3322" s="4">
        <v>6086242</v>
      </c>
      <c r="Y3322" t="s">
        <v>4541</v>
      </c>
      <c r="Z3322" s="5">
        <v>24.180730000000001</v>
      </c>
      <c r="AB3322" s="20"/>
      <c r="AC3322" s="4">
        <v>3804</v>
      </c>
      <c r="AE3322" s="5">
        <v>2.8668557948731128</v>
      </c>
      <c r="AF3322" s="20"/>
      <c r="AI3322" s="4">
        <v>3804</v>
      </c>
      <c r="AJ3322" s="5">
        <v>92010.010800000004</v>
      </c>
      <c r="AL3322" s="5">
        <v>24.983000000000001</v>
      </c>
      <c r="AM3322" s="5">
        <v>23.62</v>
      </c>
      <c r="AN3322" t="s">
        <v>47</v>
      </c>
      <c r="AO3322" t="str" cm="1">
        <f t="array" aca="1" ref="AO3322" ca="1">_FV(A3322,"Currency")</f>
        <v>USD</v>
      </c>
      <c r="AP3322" t="str" cm="1">
        <f t="array" aca="1" ref="AP3322" ca="1">_FV(A3322,"Exchange")</f>
        <v>Nasdaq Stock Market</v>
      </c>
      <c r="AQ3322" s="6" t="str" cm="1">
        <f t="array" aca="1" ref="AQ3322" ca="1">_FV(A3322,"Exchange abbreviation",TRUE)</f>
        <v>XNAS</v>
      </c>
      <c r="AR3322" t="str" cm="1">
        <f t="array" aca="1" ref="AR3322" ca="1">_FV(A3322,"Instrument type",TRUE)</f>
        <v>ETF</v>
      </c>
    </row>
    <row r="3323" spans="1:44" ht="18.75" customHeight="1" x14ac:dyDescent="0.25">
      <c r="A3323" t="e" vm="3335">
        <v>#VALUE!</v>
      </c>
      <c r="B3323" t="s">
        <v>8839</v>
      </c>
      <c r="C3323" t="s">
        <v>8840</v>
      </c>
      <c r="D3323" s="31" cm="1">
        <f t="array" aca="1" ref="D3323" ca="1">_FV(A3323,"Last trade time",TRUE)</f>
        <v>45824.843750185159</v>
      </c>
      <c r="E3323" s="23" cm="1">
        <f t="array" aca="1" ref="E3323" ca="1">_FV(A3323,"Price")</f>
        <v>48.2119</v>
      </c>
      <c r="F3323" s="27" cm="1">
        <f t="array" aca="1" ref="F3323" ca="1">_FV(A3323,"Change (%)",TRUE)</f>
        <v>-1.5140000000000002E-3</v>
      </c>
      <c r="G3323" s="26" cm="1">
        <f t="array" aca="1" ref="G3323" ca="1">_FV(A3323,"Change")</f>
        <v>-7.3099999999999998E-2</v>
      </c>
      <c r="H3323" s="23" cm="1">
        <f t="array" aca="1" ref="H3323" ca="1">_FV(A3323,"Open")</f>
        <v>48.305</v>
      </c>
      <c r="I3323" s="23" cm="1">
        <f t="array" aca="1" ref="I3323" ca="1">_FV(A3323,"Low")</f>
        <v>48.2119</v>
      </c>
      <c r="J3323" s="23" cm="1">
        <f t="array" aca="1" ref="J3323" ca="1">_FV(A3323,"High")</f>
        <v>48.305</v>
      </c>
      <c r="K3323" s="23" cm="1">
        <f t="array" aca="1" ref="K3323" ca="1">_FV(A3323,"Previous close",TRUE)</f>
        <v>48.284999999999997</v>
      </c>
      <c r="L3323" s="26"/>
      <c r="M3323" s="23" cm="1">
        <f t="array" aca="1" ref="M3323" ca="1">_FV(A3323,"52 week low",TRUE)</f>
        <v>47.47</v>
      </c>
      <c r="N3323" s="23" cm="1">
        <f t="array" aca="1" ref="N3323" ca="1">_FV(A3323,"52 week high",TRUE)</f>
        <v>50.57</v>
      </c>
      <c r="O3323" s="8" cm="1">
        <f t="array" aca="1" ref="O3323" ca="1">_FV(A3323,"Volume")</f>
        <v>364</v>
      </c>
      <c r="P3323" s="7" cm="1">
        <f t="array" aca="1" ref="P3323" ca="1">_FV(A3323,"Volume average",TRUE)</f>
        <v>34423</v>
      </c>
      <c r="Q3323" t="s">
        <v>1040</v>
      </c>
      <c r="S3323" t="s">
        <v>56</v>
      </c>
      <c r="T3323" s="25" cm="1">
        <f t="array" aca="1" ref="T3323" ca="1">_FV(A3323,"Expense ratio",TRUE)</f>
        <v>1.5E-3</v>
      </c>
      <c r="U3323" s="24" cm="1">
        <f t="array" aca="1" ref="U3323" ca="1">_FV(A3323,"Market cap",TRUE)</f>
        <v>1259948577.51</v>
      </c>
      <c r="V3323" s="4">
        <v>1259953664</v>
      </c>
      <c r="W3323" s="4">
        <v>1259953664</v>
      </c>
      <c r="Y3323" t="s">
        <v>1663</v>
      </c>
      <c r="Z3323" s="5">
        <v>47.982999999999997</v>
      </c>
      <c r="AA3323" s="20"/>
      <c r="AB3323" s="19">
        <v>5.1700000000000003E-2</v>
      </c>
      <c r="AC3323" s="4">
        <v>40546</v>
      </c>
      <c r="AE3323" s="5">
        <v>2.167223339225965</v>
      </c>
      <c r="AF3323" s="5">
        <v>4.1598951830142283</v>
      </c>
      <c r="AI3323" s="4">
        <v>40546</v>
      </c>
      <c r="AJ3323" s="5">
        <v>1945579.537</v>
      </c>
      <c r="AL3323" s="5">
        <v>50.57</v>
      </c>
      <c r="AM3323" s="5">
        <v>47.47</v>
      </c>
      <c r="AN3323" t="s">
        <v>90</v>
      </c>
      <c r="AO3323" t="str" cm="1">
        <f t="array" aca="1" ref="AO3323" ca="1">_FV(A3323,"Currency")</f>
        <v>USD</v>
      </c>
      <c r="AP3323" t="str" cm="1">
        <f t="array" aca="1" ref="AP3323" ca="1">_FV(A3323,"Exchange")</f>
        <v>Nasdaq Stock Market</v>
      </c>
      <c r="AQ3323" s="6" t="str" cm="1">
        <f t="array" aca="1" ref="AQ3323" ca="1">_FV(A3323,"Exchange abbreviation",TRUE)</f>
        <v>XNAS</v>
      </c>
      <c r="AR3323" t="str" cm="1">
        <f t="array" aca="1" ref="AR3323" ca="1">_FV(A3323,"Instrument type",TRUE)</f>
        <v>ETF</v>
      </c>
    </row>
    <row r="3324" spans="1:44" ht="18.75" customHeight="1" x14ac:dyDescent="0.25">
      <c r="A3324" t="e" vm="3336">
        <v>#VALUE!</v>
      </c>
      <c r="B3324" t="s">
        <v>8841</v>
      </c>
      <c r="C3324" t="s">
        <v>8842</v>
      </c>
      <c r="D3324" s="31" cm="1">
        <f t="array" aca="1" ref="D3324" ca="1">_FV(A3324,"Last trade time",TRUE)</f>
        <v>45824.843750265623</v>
      </c>
      <c r="E3324" s="23" cm="1">
        <f t="array" aca="1" ref="E3324" ca="1">_FV(A3324,"Price")</f>
        <v>24.56</v>
      </c>
      <c r="F3324" s="27" cm="1">
        <f t="array" aca="1" ref="F3324" ca="1">_FV(A3324,"Change (%)",TRUE)</f>
        <v>1.0189999999999999E-3</v>
      </c>
      <c r="G3324" s="26" cm="1">
        <f t="array" aca="1" ref="G3324" ca="1">_FV(A3324,"Change")</f>
        <v>2.5000000000000001E-2</v>
      </c>
      <c r="H3324" s="23" cm="1">
        <f t="array" aca="1" ref="H3324" ca="1">_FV(A3324,"Open")</f>
        <v>24.58</v>
      </c>
      <c r="I3324" s="23" cm="1">
        <f t="array" aca="1" ref="I3324" ca="1">_FV(A3324,"Low")</f>
        <v>24.56</v>
      </c>
      <c r="J3324" s="23" cm="1">
        <f t="array" aca="1" ref="J3324" ca="1">_FV(A3324,"High")</f>
        <v>24.58</v>
      </c>
      <c r="K3324" s="23" cm="1">
        <f t="array" aca="1" ref="K3324" ca="1">_FV(A3324,"Previous close",TRUE)</f>
        <v>24.535</v>
      </c>
      <c r="L3324" s="26"/>
      <c r="M3324" s="23" cm="1">
        <f t="array" aca="1" ref="M3324" ca="1">_FV(A3324,"52 week low",TRUE)</f>
        <v>23.81</v>
      </c>
      <c r="N3324" s="23" cm="1">
        <f t="array" aca="1" ref="N3324" ca="1">_FV(A3324,"52 week high",TRUE)</f>
        <v>25.061299999999999</v>
      </c>
      <c r="O3324" s="8" cm="1">
        <f t="array" aca="1" ref="O3324" ca="1">_FV(A3324,"Volume")</f>
        <v>690</v>
      </c>
      <c r="P3324" s="7" cm="1">
        <f t="array" aca="1" ref="P3324" ca="1">_FV(A3324,"Volume average",TRUE)</f>
        <v>1964</v>
      </c>
      <c r="Q3324" t="s">
        <v>6358</v>
      </c>
      <c r="S3324" t="s">
        <v>2310</v>
      </c>
      <c r="T3324" s="25" cm="1">
        <f t="array" aca="1" ref="T3324" ca="1">_FV(A3324,"Expense ratio",TRUE)</f>
        <v>1.5E-3</v>
      </c>
      <c r="U3324" s="24" cm="1">
        <f t="array" aca="1" ref="U3324" ca="1">_FV(A3324,"Market cap",TRUE)</f>
        <v>6142924.3899999997</v>
      </c>
      <c r="V3324" s="4">
        <v>6142924</v>
      </c>
      <c r="W3324" s="4">
        <v>6142924</v>
      </c>
      <c r="Y3324" t="s">
        <v>4541</v>
      </c>
      <c r="Z3324" s="5">
        <v>24.37726</v>
      </c>
      <c r="AA3324" s="20"/>
      <c r="AB3324" s="20"/>
      <c r="AC3324" s="4">
        <v>3804</v>
      </c>
      <c r="AE3324" s="5">
        <v>3.1147053197594139</v>
      </c>
      <c r="AF3324" s="20"/>
      <c r="AI3324" s="4">
        <v>3804</v>
      </c>
      <c r="AJ3324" s="5">
        <v>92760.920400000003</v>
      </c>
      <c r="AL3324" s="5">
        <v>25.023</v>
      </c>
      <c r="AM3324" s="5">
        <v>23.81</v>
      </c>
      <c r="AN3324" t="s">
        <v>47</v>
      </c>
      <c r="AO3324" t="str" cm="1">
        <f t="array" aca="1" ref="AO3324" ca="1">_FV(A3324,"Currency")</f>
        <v>USD</v>
      </c>
      <c r="AP3324" t="str" cm="1">
        <f t="array" aca="1" ref="AP3324" ca="1">_FV(A3324,"Exchange")</f>
        <v>Nasdaq Stock Market</v>
      </c>
      <c r="AQ3324" s="6" t="str" cm="1">
        <f t="array" aca="1" ref="AQ3324" ca="1">_FV(A3324,"Exchange abbreviation",TRUE)</f>
        <v>XNAS</v>
      </c>
      <c r="AR3324" t="str" cm="1">
        <f t="array" aca="1" ref="AR3324" ca="1">_FV(A3324,"Instrument type",TRUE)</f>
        <v>ETF</v>
      </c>
    </row>
    <row r="3325" spans="1:44" ht="18.75" customHeight="1" x14ac:dyDescent="0.25">
      <c r="A3325" t="e" vm="3337">
        <v>#VALUE!</v>
      </c>
      <c r="B3325" t="s">
        <v>8843</v>
      </c>
      <c r="C3325" t="s">
        <v>8844</v>
      </c>
      <c r="D3325" s="31" cm="1">
        <f t="array" aca="1" ref="D3325" ca="1">_FV(A3325,"Last trade time",TRUE)</f>
        <v>45824.84027780078</v>
      </c>
      <c r="E3325" s="23" cm="1">
        <f t="array" aca="1" ref="E3325" ca="1">_FV(A3325,"Price")</f>
        <v>81.284999999999997</v>
      </c>
      <c r="F3325" s="27" cm="1">
        <f t="array" aca="1" ref="F3325" ca="1">_FV(A3325,"Change (%)",TRUE)</f>
        <v>1.0784999999999999E-2</v>
      </c>
      <c r="G3325" s="26" cm="1">
        <f t="array" aca="1" ref="G3325" ca="1">_FV(A3325,"Change")</f>
        <v>0.86729999999999996</v>
      </c>
      <c r="H3325" s="23" cm="1">
        <f t="array" aca="1" ref="H3325" ca="1">_FV(A3325,"Open")</f>
        <v>81.284999999999997</v>
      </c>
      <c r="I3325" s="23" cm="1">
        <f t="array" aca="1" ref="I3325" ca="1">_FV(A3325,"Low")</f>
        <v>81.284999999999997</v>
      </c>
      <c r="J3325" s="23" cm="1">
        <f t="array" aca="1" ref="J3325" ca="1">_FV(A3325,"High")</f>
        <v>81.284999999999997</v>
      </c>
      <c r="K3325" s="23" cm="1">
        <f t="array" aca="1" ref="K3325" ca="1">_FV(A3325,"Previous close",TRUE)</f>
        <v>80.417699999999996</v>
      </c>
      <c r="L3325" s="26"/>
      <c r="M3325" s="23" cm="1">
        <f t="array" aca="1" ref="M3325" ca="1">_FV(A3325,"52 week low",TRUE)</f>
        <v>65.48</v>
      </c>
      <c r="N3325" s="23" cm="1">
        <f t="array" aca="1" ref="N3325" ca="1">_FV(A3325,"52 week high",TRUE)</f>
        <v>83.444699999999997</v>
      </c>
      <c r="O3325" s="8" cm="1">
        <f t="array" aca="1" ref="O3325" ca="1">_FV(A3325,"Volume")</f>
        <v>64</v>
      </c>
      <c r="P3325" s="7" cm="1">
        <f t="array" aca="1" ref="P3325" ca="1">_FV(A3325,"Volume average",TRUE)</f>
        <v>56</v>
      </c>
      <c r="Q3325" t="s">
        <v>50</v>
      </c>
      <c r="S3325" t="s">
        <v>3504</v>
      </c>
      <c r="T3325" s="25" cm="1">
        <f t="array" aca="1" ref="T3325" ca="1">_FV(A3325,"Expense ratio",TRUE)</f>
        <v>1.5E-3</v>
      </c>
      <c r="U3325" s="24" cm="1">
        <f t="array" aca="1" ref="U3325" ca="1">_FV(A3325,"Market cap",TRUE)</f>
        <v>5991255.8399999999</v>
      </c>
      <c r="V3325" s="4">
        <v>5991255</v>
      </c>
      <c r="W3325" s="4">
        <v>5991255</v>
      </c>
      <c r="Y3325" t="s">
        <v>8845</v>
      </c>
      <c r="Z3325" s="5">
        <v>81.118600000000001</v>
      </c>
      <c r="AA3325" s="5">
        <v>27.138083999999999</v>
      </c>
      <c r="AB3325" s="5">
        <v>1.06E-2</v>
      </c>
      <c r="AC3325" s="4">
        <v>263</v>
      </c>
      <c r="AE3325" s="5">
        <v>2.2616955647313701</v>
      </c>
      <c r="AF3325" s="5">
        <v>14.04385460487509</v>
      </c>
      <c r="AI3325" s="4">
        <v>263</v>
      </c>
      <c r="AJ3325" s="5">
        <v>21343.081200000001</v>
      </c>
      <c r="AL3325" s="5">
        <v>83.444999999999993</v>
      </c>
      <c r="AM3325" s="5">
        <v>65.48</v>
      </c>
      <c r="AN3325" t="s">
        <v>47</v>
      </c>
      <c r="AO3325" t="str" cm="1">
        <f t="array" aca="1" ref="AO3325" ca="1">_FV(A3325,"Currency")</f>
        <v>USD</v>
      </c>
      <c r="AP3325" t="str" cm="1">
        <f t="array" aca="1" ref="AP3325" ca="1">_FV(A3325,"Exchange")</f>
        <v>NYSE Arca</v>
      </c>
      <c r="AQ3325" s="6" t="str" cm="1">
        <f t="array" aca="1" ref="AQ3325" ca="1">_FV(A3325,"Exchange abbreviation",TRUE)</f>
        <v>ARCX</v>
      </c>
      <c r="AR3325" t="str" cm="1">
        <f t="array" aca="1" ref="AR3325" ca="1">_FV(A3325,"Instrument type",TRUE)</f>
        <v>ETF</v>
      </c>
    </row>
    <row r="3326" spans="1:44" ht="18.75" customHeight="1" x14ac:dyDescent="0.25">
      <c r="A3326" t="e" vm="3338">
        <v>#VALUE!</v>
      </c>
      <c r="B3326" t="s">
        <v>8846</v>
      </c>
      <c r="C3326" t="s">
        <v>8847</v>
      </c>
      <c r="D3326" s="31" cm="1">
        <f t="array" aca="1" ref="D3326" ca="1">_FV(A3326,"Last trade time",TRUE)</f>
        <v>45824.843750265623</v>
      </c>
      <c r="E3326" s="23" cm="1">
        <f t="array" aca="1" ref="E3326" ca="1">_FV(A3326,"Price")</f>
        <v>24.585000000000001</v>
      </c>
      <c r="F3326" s="27" cm="1">
        <f t="array" aca="1" ref="F3326" ca="1">_FV(A3326,"Change (%)",TRUE)</f>
        <v>0</v>
      </c>
      <c r="G3326" s="26" cm="1">
        <f t="array" aca="1" ref="G3326" ca="1">_FV(A3326,"Change")</f>
        <v>0</v>
      </c>
      <c r="H3326" s="23" cm="1">
        <f t="array" aca="1" ref="H3326" ca="1">_FV(A3326,"Open")</f>
        <v>24.61</v>
      </c>
      <c r="I3326" s="23" cm="1">
        <f t="array" aca="1" ref="I3326" ca="1">_FV(A3326,"Low")</f>
        <v>24.585000000000001</v>
      </c>
      <c r="J3326" s="23" cm="1">
        <f t="array" aca="1" ref="J3326" ca="1">_FV(A3326,"High")</f>
        <v>24.621700000000001</v>
      </c>
      <c r="K3326" s="23" cm="1">
        <f t="array" aca="1" ref="K3326" ca="1">_FV(A3326,"Previous close",TRUE)</f>
        <v>24.585000000000001</v>
      </c>
      <c r="L3326" s="26"/>
      <c r="M3326" s="23" cm="1">
        <f t="array" aca="1" ref="M3326" ca="1">_FV(A3326,"52 week low",TRUE)</f>
        <v>23.94</v>
      </c>
      <c r="N3326" s="23" cm="1">
        <f t="array" aca="1" ref="N3326" ca="1">_FV(A3326,"52 week high",TRUE)</f>
        <v>25.065000000000001</v>
      </c>
      <c r="O3326" s="8" cm="1">
        <f t="array" aca="1" ref="O3326" ca="1">_FV(A3326,"Volume")</f>
        <v>3080</v>
      </c>
      <c r="P3326" s="7" cm="1">
        <f t="array" aca="1" ref="P3326" ca="1">_FV(A3326,"Volume average",TRUE)</f>
        <v>4959</v>
      </c>
      <c r="Q3326" t="s">
        <v>6358</v>
      </c>
      <c r="S3326" t="s">
        <v>2310</v>
      </c>
      <c r="T3326" s="25" cm="1">
        <f t="array" aca="1" ref="T3326" ca="1">_FV(A3326,"Expense ratio",TRUE)</f>
        <v>1.5E-3</v>
      </c>
      <c r="U3326" s="24" cm="1">
        <f t="array" aca="1" ref="U3326" ca="1">_FV(A3326,"Market cap",TRUE)</f>
        <v>16009511.15</v>
      </c>
      <c r="V3326" s="4">
        <v>16009511</v>
      </c>
      <c r="W3326" s="4">
        <v>16009511</v>
      </c>
      <c r="Y3326" t="s">
        <v>4541</v>
      </c>
      <c r="Z3326" s="5">
        <v>24.4374</v>
      </c>
      <c r="AA3326" s="20"/>
      <c r="AB3326" s="20"/>
      <c r="AC3326" s="4">
        <v>5174</v>
      </c>
      <c r="AE3326" s="5">
        <v>3.191930610979532</v>
      </c>
      <c r="AF3326" s="20"/>
      <c r="AI3326" s="4">
        <v>5174</v>
      </c>
      <c r="AJ3326" s="5">
        <v>126530.17</v>
      </c>
      <c r="AL3326" s="5">
        <v>24.995000000000001</v>
      </c>
      <c r="AM3326" s="5">
        <v>23.94</v>
      </c>
      <c r="AN3326" t="s">
        <v>47</v>
      </c>
      <c r="AO3326" t="str" cm="1">
        <f t="array" aca="1" ref="AO3326" ca="1">_FV(A3326,"Currency")</f>
        <v>USD</v>
      </c>
      <c r="AP3326" t="str" cm="1">
        <f t="array" aca="1" ref="AP3326" ca="1">_FV(A3326,"Exchange")</f>
        <v>Nasdaq Stock Market</v>
      </c>
      <c r="AQ3326" s="6" t="str" cm="1">
        <f t="array" aca="1" ref="AQ3326" ca="1">_FV(A3326,"Exchange abbreviation",TRUE)</f>
        <v>XNAS</v>
      </c>
      <c r="AR3326" t="str" cm="1">
        <f t="array" aca="1" ref="AR3326" ca="1">_FV(A3326,"Instrument type",TRUE)</f>
        <v>ETF</v>
      </c>
    </row>
    <row r="3327" spans="1:44" ht="18.75" customHeight="1" x14ac:dyDescent="0.25">
      <c r="A3327" t="e" vm="3339">
        <v>#VALUE!</v>
      </c>
      <c r="B3327" t="s">
        <v>8848</v>
      </c>
      <c r="C3327" t="s">
        <v>8849</v>
      </c>
      <c r="D3327" s="31" cm="1">
        <f t="array" aca="1" ref="D3327" ca="1">_FV(A3327,"Last trade time",TRUE)</f>
        <v>45824.84034178203</v>
      </c>
      <c r="E3327" s="23" cm="1">
        <f t="array" aca="1" ref="E3327" ca="1">_FV(A3327,"Price")</f>
        <v>46.261099999999999</v>
      </c>
      <c r="F3327" s="27" cm="1">
        <f t="array" aca="1" ref="F3327" ca="1">_FV(A3327,"Change (%)",TRUE)</f>
        <v>1.1883999999999999E-2</v>
      </c>
      <c r="G3327" s="26" cm="1">
        <f t="array" aca="1" ref="G3327" ca="1">_FV(A3327,"Change")</f>
        <v>0.54330000000000001</v>
      </c>
      <c r="H3327" s="23" cm="1">
        <f t="array" aca="1" ref="H3327" ca="1">_FV(A3327,"Open")</f>
        <v>46.261099999999999</v>
      </c>
      <c r="I3327" s="23" cm="1">
        <f t="array" aca="1" ref="I3327" ca="1">_FV(A3327,"Low")</f>
        <v>46.261099999999999</v>
      </c>
      <c r="J3327" s="23" cm="1">
        <f t="array" aca="1" ref="J3327" ca="1">_FV(A3327,"High")</f>
        <v>46.261099999999999</v>
      </c>
      <c r="K3327" s="23" cm="1">
        <f t="array" aca="1" ref="K3327" ca="1">_FV(A3327,"Previous close",TRUE)</f>
        <v>45.717799999999997</v>
      </c>
      <c r="L3327" s="26"/>
      <c r="M3327" s="23" cm="1">
        <f t="array" aca="1" ref="M3327" ca="1">_FV(A3327,"52 week low",TRUE)</f>
        <v>36.119999999999997</v>
      </c>
      <c r="N3327" s="23" cm="1">
        <f t="array" aca="1" ref="N3327" ca="1">_FV(A3327,"52 week high",TRUE)</f>
        <v>47.569000000000003</v>
      </c>
      <c r="O3327" s="8" cm="1">
        <f t="array" aca="1" ref="O3327" ca="1">_FV(A3327,"Volume")</f>
        <v>189</v>
      </c>
      <c r="P3327" s="7" cm="1">
        <f t="array" aca="1" ref="P3327" ca="1">_FV(A3327,"Volume average",TRUE)</f>
        <v>1302</v>
      </c>
      <c r="Q3327" t="s">
        <v>449</v>
      </c>
      <c r="T3327" s="25" cm="1">
        <f t="array" aca="1" ref="T3327" ca="1">_FV(A3327,"Expense ratio",TRUE)</f>
        <v>1.5E-3</v>
      </c>
      <c r="U3327" s="24" cm="1">
        <f t="array" aca="1" ref="U3327" ca="1">_FV(A3327,"Market cap",TRUE)</f>
        <v>15861524.140000001</v>
      </c>
      <c r="V3327" s="16"/>
      <c r="W3327" s="16"/>
      <c r="Z3327" s="18"/>
      <c r="AA3327" s="20"/>
      <c r="AB3327" s="20"/>
      <c r="AC3327" s="21">
        <v>1323</v>
      </c>
      <c r="AE3327" s="18"/>
      <c r="AI3327" s="21"/>
      <c r="AJ3327" s="18"/>
      <c r="AL3327" s="18"/>
      <c r="AM3327" s="18"/>
      <c r="AN3327" t="s">
        <v>73</v>
      </c>
      <c r="AO3327" t="str" cm="1">
        <f t="array" aca="1" ref="AO3327" ca="1">_FV(A3327,"Currency")</f>
        <v>USD</v>
      </c>
      <c r="AP3327" t="str" cm="1">
        <f t="array" aca="1" ref="AP3327" ca="1">_FV(A3327,"Exchange")</f>
        <v>CBOE BZX Exchange</v>
      </c>
      <c r="AQ3327" s="6" t="str" cm="1">
        <f t="array" aca="1" ref="AQ3327" ca="1">_FV(A3327,"Exchange abbreviation",TRUE)</f>
        <v>BATS</v>
      </c>
      <c r="AR3327" t="str" cm="1">
        <f t="array" aca="1" ref="AR3327" ca="1">_FV(A3327,"Instrument type",TRUE)</f>
        <v>ETF</v>
      </c>
    </row>
    <row r="3328" spans="1:44" ht="18.75" customHeight="1" x14ac:dyDescent="0.25">
      <c r="A3328" t="e" vm="3340">
        <v>#VALUE!</v>
      </c>
      <c r="B3328" t="s">
        <v>8850</v>
      </c>
      <c r="C3328" t="s">
        <v>8851</v>
      </c>
      <c r="D3328" s="31" cm="1">
        <f t="array" aca="1" ref="D3328" ca="1">_FV(A3328,"Last trade time",TRUE)</f>
        <v>45824.843750265623</v>
      </c>
      <c r="E3328" s="23" cm="1">
        <f t="array" aca="1" ref="E3328" ca="1">_FV(A3328,"Price")</f>
        <v>24.704999999999998</v>
      </c>
      <c r="F3328" s="27" cm="1">
        <f t="array" aca="1" ref="F3328" ca="1">_FV(A3328,"Change (%)",TRUE)</f>
        <v>4.0489999999999998E-4</v>
      </c>
      <c r="G3328" s="26" cm="1">
        <f t="array" aca="1" ref="G3328" ca="1">_FV(A3328,"Change")</f>
        <v>0.01</v>
      </c>
      <c r="H3328" s="23" cm="1">
        <f t="array" aca="1" ref="H3328" ca="1">_FV(A3328,"Open")</f>
        <v>24.72</v>
      </c>
      <c r="I3328" s="23" cm="1">
        <f t="array" aca="1" ref="I3328" ca="1">_FV(A3328,"Low")</f>
        <v>24.704999999999998</v>
      </c>
      <c r="J3328" s="23" cm="1">
        <f t="array" aca="1" ref="J3328" ca="1">_FV(A3328,"High")</f>
        <v>24.739699999999999</v>
      </c>
      <c r="K3328" s="23" cm="1">
        <f t="array" aca="1" ref="K3328" ca="1">_FV(A3328,"Previous close",TRUE)</f>
        <v>24.695</v>
      </c>
      <c r="L3328" s="26"/>
      <c r="M3328" s="23" cm="1">
        <f t="array" aca="1" ref="M3328" ca="1">_FV(A3328,"52 week low",TRUE)</f>
        <v>24.16</v>
      </c>
      <c r="N3328" s="23" cm="1">
        <f t="array" aca="1" ref="N3328" ca="1">_FV(A3328,"52 week high",TRUE)</f>
        <v>25.06</v>
      </c>
      <c r="O3328" s="8" cm="1">
        <f t="array" aca="1" ref="O3328" ca="1">_FV(A3328,"Volume")</f>
        <v>2274</v>
      </c>
      <c r="P3328" s="7" cm="1">
        <f t="array" aca="1" ref="P3328" ca="1">_FV(A3328,"Volume average",TRUE)</f>
        <v>5061</v>
      </c>
      <c r="Q3328" t="s">
        <v>6358</v>
      </c>
      <c r="S3328" t="s">
        <v>2310</v>
      </c>
      <c r="T3328" s="25" cm="1">
        <f t="array" aca="1" ref="T3328" ca="1">_FV(A3328,"Expense ratio",TRUE)</f>
        <v>1.5E-3</v>
      </c>
      <c r="U3328" s="24" cm="1">
        <f t="array" aca="1" ref="U3328" ca="1">_FV(A3328,"Market cap",TRUE)</f>
        <v>19812633.210000001</v>
      </c>
      <c r="V3328" s="4">
        <v>19812632</v>
      </c>
      <c r="W3328" s="4">
        <v>19812632</v>
      </c>
      <c r="Y3328" t="s">
        <v>4541</v>
      </c>
      <c r="Z3328" s="5">
        <v>24.581520000000001</v>
      </c>
      <c r="AA3328" s="20"/>
      <c r="AB3328" s="20"/>
      <c r="AC3328" s="4">
        <v>7565</v>
      </c>
      <c r="AE3328" s="5">
        <v>2.9730216140124059</v>
      </c>
      <c r="AF3328" s="20"/>
      <c r="AI3328" s="4">
        <v>7565</v>
      </c>
      <c r="AJ3328" s="5">
        <v>185947.7</v>
      </c>
      <c r="AL3328" s="5">
        <v>24.95</v>
      </c>
      <c r="AM3328" s="5">
        <v>24.16</v>
      </c>
      <c r="AN3328" t="s">
        <v>47</v>
      </c>
      <c r="AO3328" t="str" cm="1">
        <f t="array" aca="1" ref="AO3328" ca="1">_FV(A3328,"Currency")</f>
        <v>USD</v>
      </c>
      <c r="AP3328" t="str" cm="1">
        <f t="array" aca="1" ref="AP3328" ca="1">_FV(A3328,"Exchange")</f>
        <v>Nasdaq Stock Market</v>
      </c>
      <c r="AQ3328" s="6" t="str" cm="1">
        <f t="array" aca="1" ref="AQ3328" ca="1">_FV(A3328,"Exchange abbreviation",TRUE)</f>
        <v>XNAS</v>
      </c>
      <c r="AR3328" t="str" cm="1">
        <f t="array" aca="1" ref="AR3328" ca="1">_FV(A3328,"Instrument type",TRUE)</f>
        <v>ETF</v>
      </c>
    </row>
    <row r="3329" spans="1:44" ht="18.75" customHeight="1" x14ac:dyDescent="0.25">
      <c r="A3329" t="e" vm="3341">
        <v>#VALUE!</v>
      </c>
      <c r="B3329" t="s">
        <v>8852</v>
      </c>
      <c r="C3329" t="s">
        <v>8853</v>
      </c>
      <c r="D3329" s="31" cm="1">
        <f t="array" aca="1" ref="D3329" ca="1">_FV(A3329,"Last trade time",TRUE)</f>
        <v>45824.840277812502</v>
      </c>
      <c r="E3329" s="23" cm="1">
        <f t="array" aca="1" ref="E3329" ca="1">_FV(A3329,"Price")</f>
        <v>24.945</v>
      </c>
      <c r="F3329" s="27" cm="1">
        <f t="array" aca="1" ref="F3329" ca="1">_FV(A3329,"Change (%)",TRUE)</f>
        <v>1.9650000000000001E-4</v>
      </c>
      <c r="G3329" s="26" cm="1">
        <f t="array" aca="1" ref="G3329" ca="1">_FV(A3329,"Change")</f>
        <v>4.8999999999999998E-3</v>
      </c>
      <c r="H3329" s="23" cm="1">
        <f t="array" aca="1" ref="H3329" ca="1">_FV(A3329,"Open")</f>
        <v>24.91</v>
      </c>
      <c r="I3329" s="23" cm="1">
        <f t="array" aca="1" ref="I3329" ca="1">_FV(A3329,"Low")</f>
        <v>24.91</v>
      </c>
      <c r="J3329" s="23" cm="1">
        <f t="array" aca="1" ref="J3329" ca="1">_FV(A3329,"High")</f>
        <v>24.97</v>
      </c>
      <c r="K3329" s="23" cm="1">
        <f t="array" aca="1" ref="K3329" ca="1">_FV(A3329,"Previous close",TRUE)</f>
        <v>24.940100000000001</v>
      </c>
      <c r="L3329" s="26"/>
      <c r="M3329" s="23" cm="1">
        <f t="array" aca="1" ref="M3329" ca="1">_FV(A3329,"52 week low",TRUE)</f>
        <v>24.15</v>
      </c>
      <c r="N3329" s="23" cm="1">
        <f t="array" aca="1" ref="N3329" ca="1">_FV(A3329,"52 week high",TRUE)</f>
        <v>25.97</v>
      </c>
      <c r="O3329" s="8" cm="1">
        <f t="array" aca="1" ref="O3329" ca="1">_FV(A3329,"Volume")</f>
        <v>2483</v>
      </c>
      <c r="P3329" s="7" cm="1">
        <f t="array" aca="1" ref="P3329" ca="1">_FV(A3329,"Volume average",TRUE)</f>
        <v>1501</v>
      </c>
      <c r="Q3329" t="s">
        <v>799</v>
      </c>
      <c r="S3329" t="s">
        <v>263</v>
      </c>
      <c r="T3329" s="25" cm="1">
        <f t="array" aca="1" ref="T3329" ca="1">_FV(A3329,"Expense ratio",TRUE)</f>
        <v>1.5E-3</v>
      </c>
      <c r="U3329" s="24" cm="1">
        <f t="array" aca="1" ref="U3329" ca="1">_FV(A3329,"Market cap",TRUE)</f>
        <v>148635715.68000001</v>
      </c>
      <c r="V3329" s="4">
        <v>148635712</v>
      </c>
      <c r="W3329" s="4">
        <v>148635712</v>
      </c>
      <c r="Y3329" t="s">
        <v>8854</v>
      </c>
      <c r="Z3329" s="5">
        <v>24.9</v>
      </c>
      <c r="AA3329" s="20"/>
      <c r="AB3329" s="5">
        <v>4.6699999999999998E-2</v>
      </c>
      <c r="AC3329" s="4">
        <v>33741</v>
      </c>
      <c r="AE3329" s="5">
        <v>2.0288921967432039</v>
      </c>
      <c r="AF3329" s="5">
        <v>4.9323545373679778</v>
      </c>
      <c r="AH3329" s="16"/>
      <c r="AI3329" s="4">
        <v>33741</v>
      </c>
      <c r="AJ3329" s="5">
        <v>840150.89999999991</v>
      </c>
      <c r="AL3329" s="5">
        <v>25.97</v>
      </c>
      <c r="AM3329" s="5">
        <v>24.15</v>
      </c>
      <c r="AN3329" t="s">
        <v>47</v>
      </c>
      <c r="AO3329" t="str" cm="1">
        <f t="array" aca="1" ref="AO3329" ca="1">_FV(A3329,"Currency")</f>
        <v>USD</v>
      </c>
      <c r="AP3329" t="str" cm="1">
        <f t="array" aca="1" ref="AP3329" ca="1">_FV(A3329,"Exchange")</f>
        <v>NYSE Arca</v>
      </c>
      <c r="AQ3329" s="6" t="str" cm="1">
        <f t="array" aca="1" ref="AQ3329" ca="1">_FV(A3329,"Exchange abbreviation",TRUE)</f>
        <v>ARCX</v>
      </c>
      <c r="AR3329" t="str" cm="1">
        <f t="array" aca="1" ref="AR3329" ca="1">_FV(A3329,"Instrument type",TRUE)</f>
        <v>ETF</v>
      </c>
    </row>
    <row r="3330" spans="1:44" ht="18.75" customHeight="1" x14ac:dyDescent="0.25">
      <c r="A3330" t="e" vm="3342">
        <v>#VALUE!</v>
      </c>
      <c r="B3330" t="s">
        <v>8855</v>
      </c>
      <c r="C3330" t="s">
        <v>8856</v>
      </c>
      <c r="D3330" s="31" cm="1">
        <f t="array" aca="1" ref="D3330" ca="1">_FV(A3330,"Last trade time",TRUE)</f>
        <v>45824.843750265623</v>
      </c>
      <c r="E3330" s="23" cm="1">
        <f t="array" aca="1" ref="E3330" ca="1">_FV(A3330,"Price")</f>
        <v>24.85</v>
      </c>
      <c r="F3330" s="27" cm="1">
        <f t="array" aca="1" ref="F3330" ca="1">_FV(A3330,"Change (%)",TRUE)</f>
        <v>6.0400000000000004E-4</v>
      </c>
      <c r="G3330" s="26" cm="1">
        <f t="array" aca="1" ref="G3330" ca="1">_FV(A3330,"Change")</f>
        <v>1.4999999999999999E-2</v>
      </c>
      <c r="H3330" s="23" cm="1">
        <f t="array" aca="1" ref="H3330" ca="1">_FV(A3330,"Open")</f>
        <v>24.86</v>
      </c>
      <c r="I3330" s="23" cm="1">
        <f t="array" aca="1" ref="I3330" ca="1">_FV(A3330,"Low")</f>
        <v>24.85</v>
      </c>
      <c r="J3330" s="23" cm="1">
        <f t="array" aca="1" ref="J3330" ca="1">_FV(A3330,"High")</f>
        <v>24.87</v>
      </c>
      <c r="K3330" s="23" cm="1">
        <f t="array" aca="1" ref="K3330" ca="1">_FV(A3330,"Previous close",TRUE)</f>
        <v>24.835000000000001</v>
      </c>
      <c r="L3330" s="26"/>
      <c r="M3330" s="23" cm="1">
        <f t="array" aca="1" ref="M3330" ca="1">_FV(A3330,"52 week low",TRUE)</f>
        <v>24.39</v>
      </c>
      <c r="N3330" s="23" cm="1">
        <f t="array" aca="1" ref="N3330" ca="1">_FV(A3330,"52 week high",TRUE)</f>
        <v>25.055</v>
      </c>
      <c r="O3330" s="8" cm="1">
        <f t="array" aca="1" ref="O3330" ca="1">_FV(A3330,"Volume")</f>
        <v>7110</v>
      </c>
      <c r="P3330" s="7" cm="1">
        <f t="array" aca="1" ref="P3330" ca="1">_FV(A3330,"Volume average",TRUE)</f>
        <v>5498</v>
      </c>
      <c r="Q3330" t="s">
        <v>6358</v>
      </c>
      <c r="S3330" t="s">
        <v>2310</v>
      </c>
      <c r="T3330" s="25" cm="1">
        <f t="array" aca="1" ref="T3330" ca="1">_FV(A3330,"Expense ratio",TRUE)</f>
        <v>1.5E-3</v>
      </c>
      <c r="U3330" s="24" cm="1">
        <f t="array" aca="1" ref="U3330" ca="1">_FV(A3330,"Market cap",TRUE)</f>
        <v>22392495.899999999</v>
      </c>
      <c r="V3330" s="4">
        <v>22392496</v>
      </c>
      <c r="W3330" s="4">
        <v>22392496</v>
      </c>
      <c r="Y3330" t="s">
        <v>4541</v>
      </c>
      <c r="Z3330" s="5">
        <v>24.73312</v>
      </c>
      <c r="AA3330" s="20"/>
      <c r="AB3330" s="20"/>
      <c r="AC3330" s="4">
        <v>7096</v>
      </c>
      <c r="AE3330" s="5">
        <v>3.043877441135745</v>
      </c>
      <c r="AF3330" s="20"/>
      <c r="AI3330" s="4">
        <v>7096</v>
      </c>
      <c r="AJ3330" s="4">
        <v>175626</v>
      </c>
      <c r="AL3330" s="5">
        <v>24.97</v>
      </c>
      <c r="AM3330" s="5">
        <v>24.39</v>
      </c>
      <c r="AN3330" t="s">
        <v>47</v>
      </c>
      <c r="AO3330" t="str" cm="1">
        <f t="array" aca="1" ref="AO3330" ca="1">_FV(A3330,"Currency")</f>
        <v>USD</v>
      </c>
      <c r="AP3330" t="str" cm="1">
        <f t="array" aca="1" ref="AP3330" ca="1">_FV(A3330,"Exchange")</f>
        <v>Nasdaq Stock Market</v>
      </c>
      <c r="AQ3330" s="6" t="str" cm="1">
        <f t="array" aca="1" ref="AQ3330" ca="1">_FV(A3330,"Exchange abbreviation",TRUE)</f>
        <v>XNAS</v>
      </c>
      <c r="AR3330" t="str" cm="1">
        <f t="array" aca="1" ref="AR3330" ca="1">_FV(A3330,"Instrument type",TRUE)</f>
        <v>ETF</v>
      </c>
    </row>
    <row r="3331" spans="1:44" ht="18.75" customHeight="1" x14ac:dyDescent="0.25">
      <c r="A3331" t="e" vm="3343">
        <v>#VALUE!</v>
      </c>
      <c r="B3331" t="s">
        <v>8857</v>
      </c>
      <c r="C3331" t="s">
        <v>8858</v>
      </c>
      <c r="D3331" s="31" cm="1">
        <f t="array" aca="1" ref="D3331" ca="1">_FV(A3331,"Last trade time",TRUE)</f>
        <v>45824.843750034372</v>
      </c>
      <c r="E3331" s="23" cm="1">
        <f t="array" aca="1" ref="E3331" ca="1">_FV(A3331,"Price")</f>
        <v>50.71</v>
      </c>
      <c r="F3331" s="27" cm="1">
        <f t="array" aca="1" ref="F3331" ca="1">_FV(A3331,"Change (%)",TRUE)</f>
        <v>4.7550000000000001E-4</v>
      </c>
      <c r="G3331" s="26" cm="1">
        <f t="array" aca="1" ref="G3331" ca="1">_FV(A3331,"Change")</f>
        <v>2.41E-2</v>
      </c>
      <c r="H3331" s="23" cm="1">
        <f t="array" aca="1" ref="H3331" ca="1">_FV(A3331,"Open")</f>
        <v>50.71</v>
      </c>
      <c r="I3331" s="23" cm="1">
        <f t="array" aca="1" ref="I3331" ca="1">_FV(A3331,"Low")</f>
        <v>50.709899999999998</v>
      </c>
      <c r="J3331" s="23" cm="1">
        <f t="array" aca="1" ref="J3331" ca="1">_FV(A3331,"High")</f>
        <v>50.72</v>
      </c>
      <c r="K3331" s="23" cm="1">
        <f t="array" aca="1" ref="K3331" ca="1">_FV(A3331,"Previous close",TRUE)</f>
        <v>50.685899999999997</v>
      </c>
      <c r="L3331" s="26"/>
      <c r="M3331" s="23" cm="1">
        <f t="array" aca="1" ref="M3331" ca="1">_FV(A3331,"52 week low",TRUE)</f>
        <v>49.680100000000003</v>
      </c>
      <c r="N3331" s="23" cm="1">
        <f t="array" aca="1" ref="N3331" ca="1">_FV(A3331,"52 week high",TRUE)</f>
        <v>51.36</v>
      </c>
      <c r="O3331" s="8" cm="1">
        <f t="array" aca="1" ref="O3331" ca="1">_FV(A3331,"Volume")</f>
        <v>10794</v>
      </c>
      <c r="P3331" s="7" cm="1">
        <f t="array" aca="1" ref="P3331" ca="1">_FV(A3331,"Volume average",TRUE)</f>
        <v>2861</v>
      </c>
      <c r="Q3331" t="s">
        <v>72</v>
      </c>
      <c r="T3331" s="25" cm="1">
        <f t="array" aca="1" ref="T3331" ca="1">_FV(A3331,"Expense ratio",TRUE)</f>
        <v>1.5E-3</v>
      </c>
      <c r="U3331" s="24" cm="1">
        <f t="array" aca="1" ref="U3331" ca="1">_FV(A3331,"Market cap",TRUE)</f>
        <v>154476256.18000001</v>
      </c>
      <c r="V3331" s="16"/>
      <c r="W3331" s="16"/>
      <c r="Z3331" s="18"/>
      <c r="AA3331" s="20"/>
      <c r="AB3331" s="20"/>
      <c r="AC3331" s="21">
        <v>2981</v>
      </c>
      <c r="AE3331" s="18"/>
      <c r="AF3331" s="20"/>
      <c r="AI3331" s="21"/>
      <c r="AJ3331" s="18"/>
      <c r="AL3331" s="18"/>
      <c r="AM3331" s="18"/>
      <c r="AN3331" t="s">
        <v>73</v>
      </c>
      <c r="AO3331" t="str" cm="1">
        <f t="array" aca="1" ref="AO3331" ca="1">_FV(A3331,"Currency")</f>
        <v>USD</v>
      </c>
      <c r="AP3331" t="str" cm="1">
        <f t="array" aca="1" ref="AP3331" ca="1">_FV(A3331,"Exchange")</f>
        <v>Nasdaq Stock Market</v>
      </c>
      <c r="AQ3331" s="6" t="str" cm="1">
        <f t="array" aca="1" ref="AQ3331" ca="1">_FV(A3331,"Exchange abbreviation",TRUE)</f>
        <v>XNAS</v>
      </c>
      <c r="AR3331" t="str" cm="1">
        <f t="array" aca="1" ref="AR3331" ca="1">_FV(A3331,"Instrument type",TRUE)</f>
        <v>ETF</v>
      </c>
    </row>
    <row r="3332" spans="1:44" ht="18.75" customHeight="1" x14ac:dyDescent="0.25">
      <c r="A3332" t="e" vm="3344">
        <v>#VALUE!</v>
      </c>
      <c r="B3332" t="s">
        <v>8859</v>
      </c>
      <c r="C3332" t="s">
        <v>8860</v>
      </c>
      <c r="D3332" s="31" cm="1">
        <f t="array" aca="1" ref="D3332" ca="1">_FV(A3332,"Last trade time",TRUE)</f>
        <v>45824.84027780078</v>
      </c>
      <c r="E3332" s="23" cm="1">
        <f t="array" aca="1" ref="E3332" ca="1">_FV(A3332,"Price")</f>
        <v>29.9986</v>
      </c>
      <c r="F3332" s="27" cm="1">
        <f t="array" aca="1" ref="F3332" ca="1">_FV(A3332,"Change (%)",TRUE)</f>
        <v>1.3935999999999999E-2</v>
      </c>
      <c r="G3332" s="26" cm="1">
        <f t="array" aca="1" ref="G3332" ca="1">_FV(A3332,"Change")</f>
        <v>0.4123</v>
      </c>
      <c r="H3332" s="23" cm="1">
        <f t="array" aca="1" ref="H3332" ca="1">_FV(A3332,"Open")</f>
        <v>29.97</v>
      </c>
      <c r="I3332" s="23" cm="1">
        <f t="array" aca="1" ref="I3332" ca="1">_FV(A3332,"Low")</f>
        <v>29.97</v>
      </c>
      <c r="J3332" s="23" cm="1">
        <f t="array" aca="1" ref="J3332" ca="1">_FV(A3332,"High")</f>
        <v>29.9986</v>
      </c>
      <c r="K3332" s="23" cm="1">
        <f t="array" aca="1" ref="K3332" ca="1">_FV(A3332,"Previous close",TRUE)</f>
        <v>29.586300000000001</v>
      </c>
      <c r="L3332" s="26"/>
      <c r="M3332" s="23" cm="1">
        <f t="array" aca="1" ref="M3332" ca="1">_FV(A3332,"52 week low",TRUE)</f>
        <v>25.073599999999999</v>
      </c>
      <c r="N3332" s="23" cm="1">
        <f t="array" aca="1" ref="N3332" ca="1">_FV(A3332,"52 week high",TRUE)</f>
        <v>33.49</v>
      </c>
      <c r="O3332" s="8" cm="1">
        <f t="array" aca="1" ref="O3332" ca="1">_FV(A3332,"Volume")</f>
        <v>248</v>
      </c>
      <c r="P3332" s="7" cm="1">
        <f t="array" aca="1" ref="P3332" ca="1">_FV(A3332,"Volume average",TRUE)</f>
        <v>766</v>
      </c>
      <c r="Q3332" t="s">
        <v>496</v>
      </c>
      <c r="S3332" t="s">
        <v>6145</v>
      </c>
      <c r="T3332" s="25" cm="1">
        <f t="array" aca="1" ref="T3332" ca="1">_FV(A3332,"Expense ratio",TRUE)</f>
        <v>1.5E-3</v>
      </c>
      <c r="U3332" s="24" cm="1">
        <f t="array" aca="1" ref="U3332" ca="1">_FV(A3332,"Market cap",TRUE)</f>
        <v>5322736.17</v>
      </c>
      <c r="V3332" s="4">
        <v>5322720</v>
      </c>
      <c r="W3332" s="4">
        <v>5322720</v>
      </c>
      <c r="Y3332" t="s">
        <v>8861</v>
      </c>
      <c r="Z3332" s="5">
        <v>30.071000000000002</v>
      </c>
      <c r="AA3332" s="5">
        <v>17.308319999999998</v>
      </c>
      <c r="AB3332" s="5">
        <v>1.45000005E-2</v>
      </c>
      <c r="AC3332" s="4">
        <v>1849</v>
      </c>
      <c r="AE3332" s="5">
        <v>-0.66763267419371886</v>
      </c>
      <c r="AF3332" s="5">
        <v>5.9544107224827716</v>
      </c>
      <c r="AI3332" s="4">
        <v>1849</v>
      </c>
      <c r="AJ3332" s="5">
        <v>55610.154199999997</v>
      </c>
      <c r="AL3332" s="5">
        <v>33.49</v>
      </c>
      <c r="AM3332" s="5">
        <v>25.074000000000002</v>
      </c>
      <c r="AN3332" t="s">
        <v>47</v>
      </c>
      <c r="AO3332" t="str" cm="1">
        <f t="array" aca="1" ref="AO3332" ca="1">_FV(A3332,"Currency")</f>
        <v>USD</v>
      </c>
      <c r="AP3332" t="str" cm="1">
        <f t="array" aca="1" ref="AP3332" ca="1">_FV(A3332,"Exchange")</f>
        <v>NYSE Arca</v>
      </c>
      <c r="AQ3332" s="6" t="str" cm="1">
        <f t="array" aca="1" ref="AQ3332" ca="1">_FV(A3332,"Exchange abbreviation",TRUE)</f>
        <v>ARCX</v>
      </c>
      <c r="AR3332" t="str" cm="1">
        <f t="array" aca="1" ref="AR3332" ca="1">_FV(A3332,"Instrument type",TRUE)</f>
        <v>ETF</v>
      </c>
    </row>
    <row r="3333" spans="1:44" ht="18.75" customHeight="1" x14ac:dyDescent="0.25">
      <c r="A3333" t="e" vm="3345">
        <v>#VALUE!</v>
      </c>
      <c r="B3333" t="s">
        <v>8862</v>
      </c>
      <c r="C3333" t="s">
        <v>8863</v>
      </c>
      <c r="D3333" s="31" cm="1">
        <f t="array" aca="1" ref="D3333" ca="1">_FV(A3333,"Last trade time",TRUE)</f>
        <v>45824.843750265623</v>
      </c>
      <c r="E3333" s="23" cm="1">
        <f t="array" aca="1" ref="E3333" ca="1">_FV(A3333,"Price")</f>
        <v>24.885000000000002</v>
      </c>
      <c r="F3333" s="27" cm="1">
        <f t="array" aca="1" ref="F3333" ca="1">_FV(A3333,"Change (%)",TRUE)</f>
        <v>4.0200000000000001E-4</v>
      </c>
      <c r="G3333" s="26" cm="1">
        <f t="array" aca="1" ref="G3333" ca="1">_FV(A3333,"Change")</f>
        <v>0.01</v>
      </c>
      <c r="H3333" s="23" cm="1">
        <f t="array" aca="1" ref="H3333" ca="1">_FV(A3333,"Open")</f>
        <v>24.885000000000002</v>
      </c>
      <c r="I3333" s="23" cm="1">
        <f t="array" aca="1" ref="I3333" ca="1">_FV(A3333,"Low")</f>
        <v>24.885000000000002</v>
      </c>
      <c r="J3333" s="23" cm="1">
        <f t="array" aca="1" ref="J3333" ca="1">_FV(A3333,"High")</f>
        <v>24.885000000000002</v>
      </c>
      <c r="K3333" s="23" cm="1">
        <f t="array" aca="1" ref="K3333" ca="1">_FV(A3333,"Previous close",TRUE)</f>
        <v>24.875</v>
      </c>
      <c r="L3333" s="26"/>
      <c r="M3333" s="23" cm="1">
        <f t="array" aca="1" ref="M3333" ca="1">_FV(A3333,"52 week low",TRUE)</f>
        <v>24.614999999999998</v>
      </c>
      <c r="N3333" s="23" cm="1">
        <f t="array" aca="1" ref="N3333" ca="1">_FV(A3333,"52 week high",TRUE)</f>
        <v>27.31</v>
      </c>
      <c r="O3333" s="8" cm="1">
        <f t="array" aca="1" ref="O3333" ca="1">_FV(A3333,"Volume")</f>
        <v>99</v>
      </c>
      <c r="P3333" s="7" cm="1">
        <f t="array" aca="1" ref="P3333" ca="1">_FV(A3333,"Volume average",TRUE)</f>
        <v>3523</v>
      </c>
      <c r="Q3333" t="s">
        <v>6358</v>
      </c>
      <c r="S3333" t="s">
        <v>2310</v>
      </c>
      <c r="T3333" s="25" cm="1">
        <f t="array" aca="1" ref="T3333" ca="1">_FV(A3333,"Expense ratio",TRUE)</f>
        <v>1.5E-3</v>
      </c>
      <c r="U3333" s="24" cm="1">
        <f t="array" aca="1" ref="U3333" ca="1">_FV(A3333,"Market cap",TRUE)</f>
        <v>17438221.629999999</v>
      </c>
      <c r="V3333" s="4">
        <v>17438220</v>
      </c>
      <c r="W3333" s="4">
        <v>17438220</v>
      </c>
      <c r="Y3333" t="s">
        <v>4541</v>
      </c>
      <c r="Z3333" s="5">
        <v>24.804290000000002</v>
      </c>
      <c r="AB3333" s="20"/>
      <c r="AC3333" s="4">
        <v>9693</v>
      </c>
      <c r="AE3333" s="5">
        <v>2.407282856128679</v>
      </c>
      <c r="AF3333" s="20"/>
      <c r="AI3333" s="4">
        <v>9693</v>
      </c>
      <c r="AJ3333" s="5">
        <v>240628.72500000001</v>
      </c>
      <c r="AL3333" s="5">
        <v>27.31</v>
      </c>
      <c r="AM3333" s="5">
        <v>24.614999999999998</v>
      </c>
      <c r="AN3333" t="s">
        <v>47</v>
      </c>
      <c r="AO3333" t="str" cm="1">
        <f t="array" aca="1" ref="AO3333" ca="1">_FV(A3333,"Currency")</f>
        <v>USD</v>
      </c>
      <c r="AP3333" t="str" cm="1">
        <f t="array" aca="1" ref="AP3333" ca="1">_FV(A3333,"Exchange")</f>
        <v>Nasdaq Stock Market</v>
      </c>
      <c r="AQ3333" s="6" t="str" cm="1">
        <f t="array" aca="1" ref="AQ3333" ca="1">_FV(A3333,"Exchange abbreviation",TRUE)</f>
        <v>XNAS</v>
      </c>
      <c r="AR3333" t="str" cm="1">
        <f t="array" aca="1" ref="AR3333" ca="1">_FV(A3333,"Instrument type",TRUE)</f>
        <v>ETF</v>
      </c>
    </row>
    <row r="3334" spans="1:44" ht="18.75" customHeight="1" x14ac:dyDescent="0.25">
      <c r="A3334" t="e" vm="3346">
        <v>#VALUE!</v>
      </c>
      <c r="B3334" t="s">
        <v>8864</v>
      </c>
      <c r="C3334" t="s">
        <v>8865</v>
      </c>
      <c r="D3334" s="31" cm="1">
        <f t="array" aca="1" ref="D3334" ca="1">_FV(A3334,"Last trade time",TRUE)</f>
        <v>45824.843750034372</v>
      </c>
      <c r="E3334" s="23" cm="1">
        <f t="array" aca="1" ref="E3334" ca="1">_FV(A3334,"Price")</f>
        <v>50.53</v>
      </c>
      <c r="F3334" s="27" cm="1">
        <f t="array" aca="1" ref="F3334" ca="1">_FV(A3334,"Change (%)",TRUE)</f>
        <v>2.9690000000000001E-4</v>
      </c>
      <c r="G3334" s="26" cm="1">
        <f t="array" aca="1" ref="G3334" ca="1">_FV(A3334,"Change")</f>
        <v>1.4999999999999999E-2</v>
      </c>
      <c r="H3334" s="23" cm="1">
        <f t="array" aca="1" ref="H3334" ca="1">_FV(A3334,"Open")</f>
        <v>50.53</v>
      </c>
      <c r="I3334" s="23" cm="1">
        <f t="array" aca="1" ref="I3334" ca="1">_FV(A3334,"Low")</f>
        <v>50.529899999999998</v>
      </c>
      <c r="J3334" s="23" cm="1">
        <f t="array" aca="1" ref="J3334" ca="1">_FV(A3334,"High")</f>
        <v>50.540100000000002</v>
      </c>
      <c r="K3334" s="23" cm="1">
        <f t="array" aca="1" ref="K3334" ca="1">_FV(A3334,"Previous close",TRUE)</f>
        <v>50.515000000000001</v>
      </c>
      <c r="L3334" s="26"/>
      <c r="M3334" s="23" cm="1">
        <f t="array" aca="1" ref="M3334" ca="1">_FV(A3334,"52 week low",TRUE)</f>
        <v>49.77</v>
      </c>
      <c r="N3334" s="23" cm="1">
        <f t="array" aca="1" ref="N3334" ca="1">_FV(A3334,"52 week high",TRUE)</f>
        <v>51</v>
      </c>
      <c r="O3334" s="8" cm="1">
        <f t="array" aca="1" ref="O3334" ca="1">_FV(A3334,"Volume")</f>
        <v>1265</v>
      </c>
      <c r="P3334" s="7" cm="1">
        <f t="array" aca="1" ref="P3334" ca="1">_FV(A3334,"Volume average",TRUE)</f>
        <v>3230</v>
      </c>
      <c r="Q3334" t="s">
        <v>72</v>
      </c>
      <c r="T3334" s="25" cm="1">
        <f t="array" aca="1" ref="T3334" ca="1">_FV(A3334,"Expense ratio",TRUE)</f>
        <v>1.5E-3</v>
      </c>
      <c r="U3334" s="24" cm="1">
        <f t="array" aca="1" ref="U3334" ca="1">_FV(A3334,"Market cap",TRUE)</f>
        <v>133609109.42</v>
      </c>
      <c r="V3334" s="16"/>
      <c r="W3334" s="16"/>
      <c r="Z3334" s="18"/>
      <c r="AA3334" s="20"/>
      <c r="AB3334" s="20"/>
      <c r="AC3334" s="21">
        <v>2963</v>
      </c>
      <c r="AE3334" s="18"/>
      <c r="AF3334" s="20"/>
      <c r="AI3334" s="21"/>
      <c r="AJ3334" s="18"/>
      <c r="AL3334" s="18"/>
      <c r="AM3334" s="18"/>
      <c r="AN3334" t="s">
        <v>73</v>
      </c>
      <c r="AO3334" t="str" cm="1">
        <f t="array" aca="1" ref="AO3334" ca="1">_FV(A3334,"Currency")</f>
        <v>USD</v>
      </c>
      <c r="AP3334" t="str" cm="1">
        <f t="array" aca="1" ref="AP3334" ca="1">_FV(A3334,"Exchange")</f>
        <v>Nasdaq Stock Market</v>
      </c>
      <c r="AQ3334" s="6" t="str" cm="1">
        <f t="array" aca="1" ref="AQ3334" ca="1">_FV(A3334,"Exchange abbreviation",TRUE)</f>
        <v>XNAS</v>
      </c>
      <c r="AR3334" t="str" cm="1">
        <f t="array" aca="1" ref="AR3334" ca="1">_FV(A3334,"Instrument type",TRUE)</f>
        <v>ETF</v>
      </c>
    </row>
    <row r="3335" spans="1:44" ht="18.75" customHeight="1" x14ac:dyDescent="0.25">
      <c r="A3335" t="e" vm="3347">
        <v>#VALUE!</v>
      </c>
      <c r="B3335" t="s">
        <v>8866</v>
      </c>
      <c r="C3335" t="s">
        <v>8867</v>
      </c>
      <c r="D3335" s="31" cm="1">
        <f t="array" aca="1" ref="D3335" ca="1">_FV(A3335,"Last trade time",TRUE)</f>
        <v>45824.840277823438</v>
      </c>
      <c r="E3335" s="23" cm="1">
        <f t="array" aca="1" ref="E3335" ca="1">_FV(A3335,"Price")</f>
        <v>44.46</v>
      </c>
      <c r="F3335" s="27" cm="1">
        <f t="array" aca="1" ref="F3335" ca="1">_FV(A3335,"Change (%)",TRUE)</f>
        <v>7.8780000000000007E-4</v>
      </c>
      <c r="G3335" s="26" cm="1">
        <f t="array" aca="1" ref="G3335" ca="1">_FV(A3335,"Change")</f>
        <v>3.5000000000000003E-2</v>
      </c>
      <c r="H3335" s="23" cm="1">
        <f t="array" aca="1" ref="H3335" ca="1">_FV(A3335,"Open")</f>
        <v>44.42</v>
      </c>
      <c r="I3335" s="23" cm="1">
        <f t="array" aca="1" ref="I3335" ca="1">_FV(A3335,"Low")</f>
        <v>44.405000000000001</v>
      </c>
      <c r="J3335" s="23" cm="1">
        <f t="array" aca="1" ref="J3335" ca="1">_FV(A3335,"High")</f>
        <v>44.515000000000001</v>
      </c>
      <c r="K3335" s="23" cm="1">
        <f t="array" aca="1" ref="K3335" ca="1">_FV(A3335,"Previous close",TRUE)</f>
        <v>44.424999999999997</v>
      </c>
      <c r="L3335" s="26"/>
      <c r="M3335" s="23" cm="1">
        <f t="array" aca="1" ref="M3335" ca="1">_FV(A3335,"52 week low",TRUE)</f>
        <v>42.23</v>
      </c>
      <c r="N3335" s="23" cm="1">
        <f t="array" aca="1" ref="N3335" ca="1">_FV(A3335,"52 week high",TRUE)</f>
        <v>47.04</v>
      </c>
      <c r="O3335" s="8" cm="1">
        <f t="array" aca="1" ref="O3335" ca="1">_FV(A3335,"Volume")</f>
        <v>9717</v>
      </c>
      <c r="P3335" s="7" cm="1">
        <f t="array" aca="1" ref="P3335" ca="1">_FV(A3335,"Volume average",TRUE)</f>
        <v>17033</v>
      </c>
      <c r="Q3335" t="s">
        <v>45</v>
      </c>
      <c r="R3335" t="s">
        <v>2128</v>
      </c>
      <c r="T3335" s="25" cm="1">
        <f t="array" aca="1" ref="T3335" ca="1">_FV(A3335,"Expense ratio",TRUE)</f>
        <v>1.5E-3</v>
      </c>
      <c r="U3335" s="24" cm="1">
        <f t="array" aca="1" ref="U3335" ca="1">_FV(A3335,"Market cap",TRUE)</f>
        <v>147260876.13999999</v>
      </c>
      <c r="V3335" s="16"/>
      <c r="W3335" s="16"/>
      <c r="X3335" t="s">
        <v>8603</v>
      </c>
      <c r="Z3335" s="18"/>
      <c r="AA3335" s="20"/>
      <c r="AB3335" s="20"/>
      <c r="AC3335" s="21">
        <v>16732</v>
      </c>
      <c r="AE3335" s="18"/>
      <c r="AF3335" s="20"/>
      <c r="AI3335" s="21"/>
      <c r="AJ3335" s="18"/>
      <c r="AL3335" s="18"/>
      <c r="AM3335" s="18"/>
      <c r="AN3335" t="s">
        <v>73</v>
      </c>
      <c r="AO3335" t="str" cm="1">
        <f t="array" aca="1" ref="AO3335" ca="1">_FV(A3335,"Currency")</f>
        <v>USD</v>
      </c>
      <c r="AP3335" t="str" cm="1">
        <f t="array" aca="1" ref="AP3335" ca="1">_FV(A3335,"Exchange")</f>
        <v>NYSE Arca</v>
      </c>
      <c r="AQ3335" s="6" t="str" cm="1">
        <f t="array" aca="1" ref="AQ3335" ca="1">_FV(A3335,"Exchange abbreviation",TRUE)</f>
        <v>ARCX</v>
      </c>
      <c r="AR3335" t="str" cm="1">
        <f t="array" aca="1" ref="AR3335" ca="1">_FV(A3335,"Instrument type",TRUE)</f>
        <v>ETF</v>
      </c>
    </row>
    <row r="3336" spans="1:44" ht="18.75" customHeight="1" x14ac:dyDescent="0.25">
      <c r="A3336" t="e" vm="3348">
        <v>#VALUE!</v>
      </c>
      <c r="B3336" t="s">
        <v>8868</v>
      </c>
      <c r="C3336" t="s">
        <v>8869</v>
      </c>
      <c r="D3336" s="31" cm="1">
        <f t="array" aca="1" ref="D3336" ca="1">_FV(A3336,"Last trade time",TRUE)</f>
        <v>45824.840277789066</v>
      </c>
      <c r="E3336" s="23" cm="1">
        <f t="array" aca="1" ref="E3336" ca="1">_FV(A3336,"Price")</f>
        <v>25.09</v>
      </c>
      <c r="F3336" s="27" cm="1">
        <f t="array" aca="1" ref="F3336" ca="1">_FV(A3336,"Change (%)",TRUE)</f>
        <v>0</v>
      </c>
      <c r="G3336" s="26" cm="1">
        <f t="array" aca="1" ref="G3336" ca="1">_FV(A3336,"Change")</f>
        <v>0</v>
      </c>
      <c r="H3336" s="23" cm="1">
        <f t="array" aca="1" ref="H3336" ca="1">_FV(A3336,"Open")</f>
        <v>25.085000000000001</v>
      </c>
      <c r="I3336" s="23" cm="1">
        <f t="array" aca="1" ref="I3336" ca="1">_FV(A3336,"Low")</f>
        <v>25.085000000000001</v>
      </c>
      <c r="J3336" s="23" cm="1">
        <f t="array" aca="1" ref="J3336" ca="1">_FV(A3336,"High")</f>
        <v>25.15</v>
      </c>
      <c r="K3336" s="23" cm="1">
        <f t="array" aca="1" ref="K3336" ca="1">_FV(A3336,"Previous close",TRUE)</f>
        <v>25.09</v>
      </c>
      <c r="L3336" s="26"/>
      <c r="M3336" s="23" cm="1">
        <f t="array" aca="1" ref="M3336" ca="1">_FV(A3336,"52 week low",TRUE)</f>
        <v>24.73</v>
      </c>
      <c r="N3336" s="23" cm="1">
        <f t="array" aca="1" ref="N3336" ca="1">_FV(A3336,"52 week high",TRUE)</f>
        <v>26.24</v>
      </c>
      <c r="O3336" s="8" cm="1">
        <f t="array" aca="1" ref="O3336" ca="1">_FV(A3336,"Volume")</f>
        <v>5294</v>
      </c>
      <c r="P3336" s="7" cm="1">
        <f t="array" aca="1" ref="P3336" ca="1">_FV(A3336,"Volume average",TRUE)</f>
        <v>4131</v>
      </c>
      <c r="Q3336" t="s">
        <v>2519</v>
      </c>
      <c r="S3336" t="s">
        <v>5168</v>
      </c>
      <c r="T3336" s="25" cm="1">
        <f t="array" aca="1" ref="T3336" ca="1">_FV(A3336,"Expense ratio",TRUE)</f>
        <v>1.5E-3</v>
      </c>
      <c r="U3336" s="24" cm="1">
        <f t="array" aca="1" ref="U3336" ca="1">_FV(A3336,"Market cap",TRUE)</f>
        <v>56734973.770000003</v>
      </c>
      <c r="V3336" s="4">
        <v>56734972</v>
      </c>
      <c r="W3336" s="4">
        <v>56734972</v>
      </c>
      <c r="Y3336" t="s">
        <v>2451</v>
      </c>
      <c r="Z3336" s="5">
        <v>24.950500000000002</v>
      </c>
      <c r="AA3336" s="20"/>
      <c r="AB3336" s="20"/>
      <c r="AC3336" s="4">
        <v>3926</v>
      </c>
      <c r="AE3336" s="5">
        <v>2.545139250640394</v>
      </c>
      <c r="AF3336" s="20"/>
      <c r="AI3336" s="4">
        <v>3926</v>
      </c>
      <c r="AJ3336" s="4">
        <v>98150</v>
      </c>
      <c r="AL3336" s="5">
        <v>26.24</v>
      </c>
      <c r="AM3336" s="5">
        <v>24.73</v>
      </c>
      <c r="AN3336" t="s">
        <v>47</v>
      </c>
      <c r="AO3336" t="str" cm="1">
        <f t="array" aca="1" ref="AO3336" ca="1">_FV(A3336,"Currency")</f>
        <v>USD</v>
      </c>
      <c r="AP3336" t="str" cm="1">
        <f t="array" aca="1" ref="AP3336" ca="1">_FV(A3336,"Exchange")</f>
        <v>NYSE Arca</v>
      </c>
      <c r="AQ3336" s="6" t="str" cm="1">
        <f t="array" aca="1" ref="AQ3336" ca="1">_FV(A3336,"Exchange abbreviation",TRUE)</f>
        <v>ARCX</v>
      </c>
      <c r="AR3336" t="str" cm="1">
        <f t="array" aca="1" ref="AR3336" ca="1">_FV(A3336,"Instrument type",TRUE)</f>
        <v>ETF</v>
      </c>
    </row>
    <row r="3337" spans="1:44" ht="18.75" customHeight="1" x14ac:dyDescent="0.25">
      <c r="A3337" t="e" vm="3349">
        <v>#VALUE!</v>
      </c>
      <c r="B3337" t="s">
        <v>8870</v>
      </c>
      <c r="C3337" t="s">
        <v>8871</v>
      </c>
      <c r="D3337" s="31" cm="1">
        <f t="array" aca="1" ref="D3337" ca="1">_FV(A3337,"Last trade time",TRUE)</f>
        <v>45824.84027780078</v>
      </c>
      <c r="E3337" s="23" cm="1">
        <f t="array" aca="1" ref="E3337" ca="1">_FV(A3337,"Price")</f>
        <v>31.757200000000001</v>
      </c>
      <c r="F3337" s="27" cm="1">
        <f t="array" aca="1" ref="F3337" ca="1">_FV(A3337,"Change (%)",TRUE)</f>
        <v>1.1949000000000001E-2</v>
      </c>
      <c r="G3337" s="26" cm="1">
        <f t="array" aca="1" ref="G3337" ca="1">_FV(A3337,"Change")</f>
        <v>0.375</v>
      </c>
      <c r="H3337" s="23" cm="1">
        <f t="array" aca="1" ref="H3337" ca="1">_FV(A3337,"Open")</f>
        <v>31.757200000000001</v>
      </c>
      <c r="I3337" s="23" cm="1">
        <f t="array" aca="1" ref="I3337" ca="1">_FV(A3337,"Low")</f>
        <v>31.757200000000001</v>
      </c>
      <c r="J3337" s="23" cm="1">
        <f t="array" aca="1" ref="J3337" ca="1">_FV(A3337,"High")</f>
        <v>31.757200000000001</v>
      </c>
      <c r="K3337" s="23" cm="1">
        <f t="array" aca="1" ref="K3337" ca="1">_FV(A3337,"Previous close",TRUE)</f>
        <v>31.382200000000001</v>
      </c>
      <c r="L3337" s="26"/>
      <c r="M3337" s="23" cm="1">
        <f t="array" aca="1" ref="M3337" ca="1">_FV(A3337,"52 week low",TRUE)</f>
        <v>26.78</v>
      </c>
      <c r="N3337" s="23" cm="1">
        <f t="array" aca="1" ref="N3337" ca="1">_FV(A3337,"52 week high",TRUE)</f>
        <v>35.341200000000001</v>
      </c>
      <c r="O3337" s="8" cm="1">
        <f t="array" aca="1" ref="O3337" ca="1">_FV(A3337,"Volume")</f>
        <v>45</v>
      </c>
      <c r="P3337" s="7" cm="1">
        <f t="array" aca="1" ref="P3337" ca="1">_FV(A3337,"Volume average",TRUE)</f>
        <v>3421</v>
      </c>
      <c r="Q3337" t="s">
        <v>496</v>
      </c>
      <c r="S3337" t="s">
        <v>1894</v>
      </c>
      <c r="T3337" s="25" cm="1">
        <f t="array" aca="1" ref="T3337" ca="1">_FV(A3337,"Expense ratio",TRUE)</f>
        <v>1.5E-3</v>
      </c>
      <c r="U3337" s="24" cm="1">
        <f t="array" aca="1" ref="U3337" ca="1">_FV(A3337,"Market cap",TRUE)</f>
        <v>208165620.53</v>
      </c>
      <c r="V3337" s="4">
        <v>208164768</v>
      </c>
      <c r="W3337" s="4">
        <v>208164768</v>
      </c>
      <c r="Y3337" t="s">
        <v>6625</v>
      </c>
      <c r="Z3337" s="5">
        <v>31.972000000000001</v>
      </c>
      <c r="AA3337" s="5">
        <v>20.196598000000002</v>
      </c>
      <c r="AB3337" s="5">
        <v>1.21E-2</v>
      </c>
      <c r="AC3337" s="4">
        <v>4234</v>
      </c>
      <c r="AE3337" s="5">
        <v>-0.88489996346323707</v>
      </c>
      <c r="AF3337" s="5">
        <v>6.1902457474098282</v>
      </c>
      <c r="AI3337" s="4">
        <v>4234</v>
      </c>
      <c r="AJ3337" s="5">
        <v>135391.88819999999</v>
      </c>
      <c r="AL3337" s="5">
        <v>35.341000000000001</v>
      </c>
      <c r="AM3337" s="5">
        <v>26.78</v>
      </c>
      <c r="AN3337" t="s">
        <v>47</v>
      </c>
      <c r="AO3337" t="str" cm="1">
        <f t="array" aca="1" ref="AO3337" ca="1">_FV(A3337,"Currency")</f>
        <v>USD</v>
      </c>
      <c r="AP3337" t="str" cm="1">
        <f t="array" aca="1" ref="AP3337" ca="1">_FV(A3337,"Exchange")</f>
        <v>NYSE Arca</v>
      </c>
      <c r="AQ3337" s="6" t="str" cm="1">
        <f t="array" aca="1" ref="AQ3337" ca="1">_FV(A3337,"Exchange abbreviation",TRUE)</f>
        <v>ARCX</v>
      </c>
      <c r="AR3337" t="str" cm="1">
        <f t="array" aca="1" ref="AR3337" ca="1">_FV(A3337,"Instrument type",TRUE)</f>
        <v>ETF</v>
      </c>
    </row>
    <row r="3338" spans="1:44" ht="18.75" customHeight="1" x14ac:dyDescent="0.25">
      <c r="A3338" t="e" vm="3350">
        <v>#VALUE!</v>
      </c>
      <c r="B3338" t="s">
        <v>8872</v>
      </c>
      <c r="C3338" t="s">
        <v>8873</v>
      </c>
      <c r="D3338" s="31" cm="1">
        <f t="array" aca="1" ref="D3338" ca="1">_FV(A3338,"Last trade time",TRUE)</f>
        <v>45824.840277812502</v>
      </c>
      <c r="E3338" s="23" cm="1">
        <f t="array" aca="1" ref="E3338" ca="1">_FV(A3338,"Price")</f>
        <v>23.88</v>
      </c>
      <c r="F3338" s="27" cm="1">
        <f t="array" aca="1" ref="F3338" ca="1">_FV(A3338,"Change (%)",TRUE)</f>
        <v>7.1699999999999993E-3</v>
      </c>
      <c r="G3338" s="26" cm="1">
        <f t="array" aca="1" ref="G3338" ca="1">_FV(A3338,"Change")</f>
        <v>0.17</v>
      </c>
      <c r="H3338" s="23" cm="1">
        <f t="array" aca="1" ref="H3338" ca="1">_FV(A3338,"Open")</f>
        <v>23.82</v>
      </c>
      <c r="I3338" s="23" cm="1">
        <f t="array" aca="1" ref="I3338" ca="1">_FV(A3338,"Low")</f>
        <v>23.66</v>
      </c>
      <c r="J3338" s="23" cm="1">
        <f t="array" aca="1" ref="J3338" ca="1">_FV(A3338,"High")</f>
        <v>23.88</v>
      </c>
      <c r="K3338" s="23" cm="1">
        <f t="array" aca="1" ref="K3338" ca="1">_FV(A3338,"Previous close",TRUE)</f>
        <v>23.71</v>
      </c>
      <c r="L3338" s="26"/>
      <c r="M3338" s="23" cm="1">
        <f t="array" aca="1" ref="M3338" ca="1">_FV(A3338,"52 week low",TRUE)</f>
        <v>22.51</v>
      </c>
      <c r="N3338" s="23" cm="1">
        <f t="array" aca="1" ref="N3338" ca="1">_FV(A3338,"52 week high",TRUE)</f>
        <v>26.27</v>
      </c>
      <c r="O3338" s="8" cm="1">
        <f t="array" aca="1" ref="O3338" ca="1">_FV(A3338,"Volume")</f>
        <v>26195</v>
      </c>
      <c r="P3338" s="7" cm="1">
        <f t="array" aca="1" ref="P3338" ca="1">_FV(A3338,"Volume average",TRUE)</f>
        <v>47326</v>
      </c>
      <c r="Q3338" t="s">
        <v>285</v>
      </c>
      <c r="S3338" t="s">
        <v>6145</v>
      </c>
      <c r="T3338" s="25" cm="1">
        <f t="array" aca="1" ref="T3338" ca="1">_FV(A3338,"Expense ratio",TRUE)</f>
        <v>1.5E-3</v>
      </c>
      <c r="U3338" s="24" cm="1">
        <f t="array" aca="1" ref="U3338" ca="1">_FV(A3338,"Market cap",TRUE)</f>
        <v>130943118.84999999</v>
      </c>
      <c r="V3338" s="4">
        <v>130959848</v>
      </c>
      <c r="W3338" s="4">
        <v>130959848</v>
      </c>
      <c r="Y3338" t="s">
        <v>8874</v>
      </c>
      <c r="Z3338" s="5">
        <v>23.850999999999999</v>
      </c>
      <c r="AA3338" s="20"/>
      <c r="AB3338" s="5">
        <v>3.3500000000000002E-2</v>
      </c>
      <c r="AC3338" s="4">
        <v>44777</v>
      </c>
      <c r="AE3338" s="5">
        <v>-4.9101291753321226</v>
      </c>
      <c r="AF3338" s="5">
        <v>-4.0814017379961696</v>
      </c>
      <c r="AI3338" s="4">
        <v>44777</v>
      </c>
      <c r="AJ3338" s="5">
        <v>1058976.05</v>
      </c>
      <c r="AL3338" s="5">
        <v>26.27</v>
      </c>
      <c r="AM3338" s="5">
        <v>22.51</v>
      </c>
      <c r="AN3338" t="s">
        <v>90</v>
      </c>
      <c r="AO3338" t="str" cm="1">
        <f t="array" aca="1" ref="AO3338" ca="1">_FV(A3338,"Currency")</f>
        <v>USD</v>
      </c>
      <c r="AP3338" t="str" cm="1">
        <f t="array" aca="1" ref="AP3338" ca="1">_FV(A3338,"Exchange")</f>
        <v>NYSE Arca</v>
      </c>
      <c r="AQ3338" s="6" t="str" cm="1">
        <f t="array" aca="1" ref="AQ3338" ca="1">_FV(A3338,"Exchange abbreviation",TRUE)</f>
        <v>ARCX</v>
      </c>
      <c r="AR3338" t="str" cm="1">
        <f t="array" aca="1" ref="AR3338" ca="1">_FV(A3338,"Instrument type",TRUE)</f>
        <v>ETF</v>
      </c>
    </row>
    <row r="3339" spans="1:44" ht="18.75" customHeight="1" x14ac:dyDescent="0.25">
      <c r="A3339" t="e" vm="3351">
        <v>#VALUE!</v>
      </c>
      <c r="B3339" t="s">
        <v>8875</v>
      </c>
      <c r="C3339" t="s">
        <v>8876</v>
      </c>
      <c r="D3339" s="31" cm="1">
        <f t="array" aca="1" ref="D3339" ca="1">_FV(A3339,"Last trade time",TRUE)</f>
        <v>45824.924935810159</v>
      </c>
      <c r="E3339" s="23" cm="1">
        <f t="array" aca="1" ref="E3339" ca="1">_FV(A3339,"Price")</f>
        <v>49.66</v>
      </c>
      <c r="F3339" s="27" cm="1">
        <f t="array" aca="1" ref="F3339" ca="1">_FV(A3339,"Change (%)",TRUE)</f>
        <v>4.0289999999999998E-4</v>
      </c>
      <c r="G3339" s="26" cm="1">
        <f t="array" aca="1" ref="G3339" ca="1">_FV(A3339,"Change")</f>
        <v>0.02</v>
      </c>
      <c r="H3339" s="23" cm="1">
        <f t="array" aca="1" ref="H3339" ca="1">_FV(A3339,"Open")</f>
        <v>49.65</v>
      </c>
      <c r="I3339" s="23" cm="1">
        <f t="array" aca="1" ref="I3339" ca="1">_FV(A3339,"Low")</f>
        <v>49.64</v>
      </c>
      <c r="J3339" s="23" cm="1">
        <f t="array" aca="1" ref="J3339" ca="1">_FV(A3339,"High")</f>
        <v>49.66</v>
      </c>
      <c r="K3339" s="23" cm="1">
        <f t="array" aca="1" ref="K3339" ca="1">_FV(A3339,"Previous close",TRUE)</f>
        <v>49.64</v>
      </c>
      <c r="L3339" s="26"/>
      <c r="M3339" s="23" cm="1">
        <f t="array" aca="1" ref="M3339" ca="1">_FV(A3339,"52 week low",TRUE)</f>
        <v>49.34</v>
      </c>
      <c r="N3339" s="23" cm="1">
        <f t="array" aca="1" ref="N3339" ca="1">_FV(A3339,"52 week high",TRUE)</f>
        <v>49.81</v>
      </c>
      <c r="O3339" s="8" cm="1">
        <f t="array" aca="1" ref="O3339" ca="1">_FV(A3339,"Volume")</f>
        <v>1675310</v>
      </c>
      <c r="P3339" s="7" cm="1">
        <f t="array" aca="1" ref="P3339" ca="1">_FV(A3339,"Volume average",TRUE)</f>
        <v>2238228</v>
      </c>
      <c r="Q3339" t="s">
        <v>799</v>
      </c>
      <c r="S3339" t="s">
        <v>5433</v>
      </c>
      <c r="T3339" s="25" cm="1">
        <f t="array" aca="1" ref="T3339" ca="1">_FV(A3339,"Expense ratio",TRUE)</f>
        <v>1.5E-3</v>
      </c>
      <c r="U3339" s="24" cm="1">
        <f t="array" aca="1" ref="U3339" ca="1">_FV(A3339,"Market cap",TRUE)</f>
        <v>11330704700.200001</v>
      </c>
      <c r="V3339" s="4">
        <v>11330704384</v>
      </c>
      <c r="W3339" s="4">
        <v>11330704384</v>
      </c>
      <c r="Y3339" t="s">
        <v>8877</v>
      </c>
      <c r="Z3339" s="5">
        <v>49.587000000000003</v>
      </c>
      <c r="AA3339" s="20"/>
      <c r="AB3339" s="5">
        <v>5.2699997999999998E-2</v>
      </c>
      <c r="AC3339" s="4">
        <v>2574463</v>
      </c>
      <c r="AE3339" s="5">
        <v>2.0661933898610259</v>
      </c>
      <c r="AF3339" s="5">
        <v>5.4354510689229141</v>
      </c>
      <c r="AI3339" s="4">
        <v>2574463</v>
      </c>
      <c r="AJ3339" s="5">
        <v>127641875.54000001</v>
      </c>
      <c r="AL3339" s="5">
        <v>49.81</v>
      </c>
      <c r="AM3339" s="5">
        <v>49.34</v>
      </c>
      <c r="AN3339" t="s">
        <v>82</v>
      </c>
      <c r="AO3339" t="str" cm="1">
        <f t="array" aca="1" ref="AO3339" ca="1">_FV(A3339,"Currency")</f>
        <v>USD</v>
      </c>
      <c r="AP3339" t="str" cm="1">
        <f t="array" aca="1" ref="AP3339" ca="1">_FV(A3339,"Exchange")</f>
        <v>NYSE Arca</v>
      </c>
      <c r="AQ3339" s="6" t="str" cm="1">
        <f t="array" aca="1" ref="AQ3339" ca="1">_FV(A3339,"Exchange abbreviation",TRUE)</f>
        <v>ARCX</v>
      </c>
      <c r="AR3339" t="str" cm="1">
        <f t="array" aca="1" ref="AR3339" ca="1">_FV(A3339,"Instrument type",TRUE)</f>
        <v>ETF</v>
      </c>
    </row>
    <row r="3340" spans="1:44" ht="18.75" customHeight="1" x14ac:dyDescent="0.25">
      <c r="A3340" t="e" vm="3352">
        <v>#VALUE!</v>
      </c>
      <c r="B3340" t="s">
        <v>8878</v>
      </c>
      <c r="C3340" t="s">
        <v>8879</v>
      </c>
      <c r="D3340" s="31" cm="1">
        <f t="array" aca="1" ref="D3340" ca="1">_FV(A3340,"Last trade time",TRUE)</f>
        <v>45824.935423888281</v>
      </c>
      <c r="E3340" s="23" cm="1">
        <f t="array" aca="1" ref="E3340" ca="1">_FV(A3340,"Price")</f>
        <v>50.57</v>
      </c>
      <c r="F3340" s="27" cm="1">
        <f t="array" aca="1" ref="F3340" ca="1">_FV(A3340,"Change (%)",TRUE)</f>
        <v>3.9559999999999997E-4</v>
      </c>
      <c r="G3340" s="26" cm="1">
        <f t="array" aca="1" ref="G3340" ca="1">_FV(A3340,"Change")</f>
        <v>0.02</v>
      </c>
      <c r="H3340" s="23" cm="1">
        <f t="array" aca="1" ref="H3340" ca="1">_FV(A3340,"Open")</f>
        <v>50.57</v>
      </c>
      <c r="I3340" s="23" cm="1">
        <f t="array" aca="1" ref="I3340" ca="1">_FV(A3340,"Low")</f>
        <v>50.56</v>
      </c>
      <c r="J3340" s="23" cm="1">
        <f t="array" aca="1" ref="J3340" ca="1">_FV(A3340,"High")</f>
        <v>50.57</v>
      </c>
      <c r="K3340" s="23" cm="1">
        <f t="array" aca="1" ref="K3340" ca="1">_FV(A3340,"Previous close",TRUE)</f>
        <v>50.55</v>
      </c>
      <c r="L3340" s="26"/>
      <c r="M3340" s="23" cm="1">
        <f t="array" aca="1" ref="M3340" ca="1">_FV(A3340,"52 week low",TRUE)</f>
        <v>50.36</v>
      </c>
      <c r="N3340" s="23" cm="1">
        <f t="array" aca="1" ref="N3340" ca="1">_FV(A3340,"52 week high",TRUE)</f>
        <v>50.69</v>
      </c>
      <c r="O3340" s="8" cm="1">
        <f t="array" aca="1" ref="O3340" ca="1">_FV(A3340,"Volume")</f>
        <v>987374</v>
      </c>
      <c r="P3340" s="7" cm="1">
        <f t="array" aca="1" ref="P3340" ca="1">_FV(A3340,"Volume average",TRUE)</f>
        <v>2005023</v>
      </c>
      <c r="Q3340" t="s">
        <v>799</v>
      </c>
      <c r="S3340" t="s">
        <v>2067</v>
      </c>
      <c r="T3340" s="25" cm="1">
        <f t="array" aca="1" ref="T3340" ca="1">_FV(A3340,"Expense ratio",TRUE)</f>
        <v>1.5E-3</v>
      </c>
      <c r="U3340" s="24" cm="1">
        <f t="array" aca="1" ref="U3340" ca="1">_FV(A3340,"Market cap",TRUE)</f>
        <v>6999162151.75</v>
      </c>
      <c r="V3340" s="4">
        <v>6999162368</v>
      </c>
      <c r="W3340" s="4">
        <v>6999162368</v>
      </c>
      <c r="Y3340" t="s">
        <v>8880</v>
      </c>
      <c r="Z3340" s="5">
        <v>50.499339999999997</v>
      </c>
      <c r="AA3340" s="20"/>
      <c r="AB3340" s="5">
        <v>4.7100000000000003E-2</v>
      </c>
      <c r="AC3340" s="4">
        <v>2200723</v>
      </c>
      <c r="AE3340" s="5">
        <v>1.8763013206404939</v>
      </c>
      <c r="AF3340" s="5">
        <v>4.8033146180450634</v>
      </c>
      <c r="AI3340" s="4">
        <v>2200723</v>
      </c>
      <c r="AJ3340" s="5">
        <v>111158518.73</v>
      </c>
      <c r="AL3340" s="5">
        <v>50.69</v>
      </c>
      <c r="AM3340" s="5">
        <v>50.36</v>
      </c>
      <c r="AN3340" t="s">
        <v>82</v>
      </c>
      <c r="AO3340" t="str" cm="1">
        <f t="array" aca="1" ref="AO3340" ca="1">_FV(A3340,"Currency")</f>
        <v>USD</v>
      </c>
      <c r="AP3340" t="str" cm="1">
        <f t="array" aca="1" ref="AP3340" ca="1">_FV(A3340,"Exchange")</f>
        <v>NYSE Arca</v>
      </c>
      <c r="AQ3340" s="6" t="str" cm="1">
        <f t="array" aca="1" ref="AQ3340" ca="1">_FV(A3340,"Exchange abbreviation",TRUE)</f>
        <v>ARCX</v>
      </c>
      <c r="AR3340" t="str" cm="1">
        <f t="array" aca="1" ref="AR3340" ca="1">_FV(A3340,"Instrument type",TRUE)</f>
        <v>ETF</v>
      </c>
    </row>
    <row r="3341" spans="1:44" ht="18.75" customHeight="1" x14ac:dyDescent="0.25">
      <c r="A3341" t="e" vm="3353">
        <v>#VALUE!</v>
      </c>
      <c r="B3341" t="s">
        <v>8881</v>
      </c>
      <c r="C3341" t="s">
        <v>8882</v>
      </c>
      <c r="D3341" s="31" cm="1">
        <f t="array" aca="1" ref="D3341" ca="1">_FV(A3341,"Last trade time",TRUE)</f>
        <v>45824.931002522659</v>
      </c>
      <c r="E3341" s="23" cm="1">
        <f t="array" aca="1" ref="E3341" ca="1">_FV(A3341,"Price")</f>
        <v>110.24</v>
      </c>
      <c r="F3341" s="27" cm="1">
        <f t="array" aca="1" ref="F3341" ca="1">_FV(A3341,"Change (%)",TRUE)</f>
        <v>0</v>
      </c>
      <c r="G3341" s="26" cm="1">
        <f t="array" aca="1" ref="G3341" ca="1">_FV(A3341,"Change")</f>
        <v>0</v>
      </c>
      <c r="H3341" s="23" cm="1">
        <f t="array" aca="1" ref="H3341" ca="1">_FV(A3341,"Open")</f>
        <v>110.24</v>
      </c>
      <c r="I3341" s="23" cm="1">
        <f t="array" aca="1" ref="I3341" ca="1">_FV(A3341,"Low")</f>
        <v>110.23</v>
      </c>
      <c r="J3341" s="23" cm="1">
        <f t="array" aca="1" ref="J3341" ca="1">_FV(A3341,"High")</f>
        <v>110.24</v>
      </c>
      <c r="K3341" s="23" cm="1">
        <f t="array" aca="1" ref="K3341" ca="1">_FV(A3341,"Previous close",TRUE)</f>
        <v>110.24</v>
      </c>
      <c r="L3341" s="26"/>
      <c r="M3341" s="23" cm="1">
        <f t="array" aca="1" ref="M3341" ca="1">_FV(A3341,"52 week low",TRUE)</f>
        <v>109.91</v>
      </c>
      <c r="N3341" s="23" cm="1">
        <f t="array" aca="1" ref="N3341" ca="1">_FV(A3341,"52 week high",TRUE)</f>
        <v>110.64</v>
      </c>
      <c r="O3341" s="8" cm="1">
        <f t="array" aca="1" ref="O3341" ca="1">_FV(A3341,"Volume")</f>
        <v>2222436</v>
      </c>
      <c r="P3341" s="7" cm="1">
        <f t="array" aca="1" ref="P3341" ca="1">_FV(A3341,"Volume average",TRUE)</f>
        <v>3130261</v>
      </c>
      <c r="Q3341" t="s">
        <v>799</v>
      </c>
      <c r="S3341" t="s">
        <v>2067</v>
      </c>
      <c r="T3341" s="25" cm="1">
        <f t="array" aca="1" ref="T3341" ca="1">_FV(A3341,"Expense ratio",TRUE)</f>
        <v>1.5E-3</v>
      </c>
      <c r="U3341" s="24" cm="1">
        <f t="array" aca="1" ref="U3341" ca="1">_FV(A3341,"Market cap",TRUE)</f>
        <v>20599980948.34</v>
      </c>
      <c r="V3341" s="4">
        <v>20599980032</v>
      </c>
      <c r="W3341" s="4">
        <v>20599980032</v>
      </c>
      <c r="Y3341" t="s">
        <v>8359</v>
      </c>
      <c r="Z3341" s="5">
        <v>110.13399</v>
      </c>
      <c r="AA3341" s="20"/>
      <c r="AB3341" s="5">
        <v>4.6899999999999997E-2</v>
      </c>
      <c r="AC3341" s="4">
        <v>5801355</v>
      </c>
      <c r="AE3341" s="5">
        <v>1.778568948359194</v>
      </c>
      <c r="AF3341" s="5">
        <v>4.7774871342021852</v>
      </c>
      <c r="AI3341" s="4">
        <v>5801355</v>
      </c>
      <c r="AJ3341" s="5">
        <v>638903226.14999998</v>
      </c>
      <c r="AL3341" s="5">
        <v>110.64</v>
      </c>
      <c r="AM3341" s="5">
        <v>109.91</v>
      </c>
      <c r="AN3341" t="s">
        <v>82</v>
      </c>
      <c r="AO3341" t="str" cm="1">
        <f t="array" aca="1" ref="AO3341" ca="1">_FV(A3341,"Currency")</f>
        <v>USD</v>
      </c>
      <c r="AP3341" t="str" cm="1">
        <f t="array" aca="1" ref="AP3341" ca="1">_FV(A3341,"Exchange")</f>
        <v>Nasdaq Stock Market</v>
      </c>
      <c r="AQ3341" s="6" t="str" cm="1">
        <f t="array" aca="1" ref="AQ3341" ca="1">_FV(A3341,"Exchange abbreviation",TRUE)</f>
        <v>XNAS</v>
      </c>
      <c r="AR3341" t="str" cm="1">
        <f t="array" aca="1" ref="AR3341" ca="1">_FV(A3341,"Instrument type",TRUE)</f>
        <v>ETF</v>
      </c>
    </row>
    <row r="3342" spans="1:44" ht="18.75" customHeight="1" x14ac:dyDescent="0.25">
      <c r="A3342" t="e" vm="3354">
        <v>#VALUE!</v>
      </c>
      <c r="B3342" t="s">
        <v>8883</v>
      </c>
      <c r="C3342" t="s">
        <v>8884</v>
      </c>
      <c r="D3342" s="31" cm="1">
        <f t="array" aca="1" ref="D3342" ca="1">_FV(A3342,"Last trade time",TRUE)</f>
        <v>45824.840277823438</v>
      </c>
      <c r="E3342" s="23" cm="1">
        <f t="array" aca="1" ref="E3342" ca="1">_FV(A3342,"Price")</f>
        <v>28.227</v>
      </c>
      <c r="F3342" s="27" cm="1">
        <f t="array" aca="1" ref="F3342" ca="1">_FV(A3342,"Change (%)",TRUE)</f>
        <v>1.0985E-2</v>
      </c>
      <c r="G3342" s="26" cm="1">
        <f t="array" aca="1" ref="G3342" ca="1">_FV(A3342,"Change")</f>
        <v>0.30669999999999997</v>
      </c>
      <c r="H3342" s="23" cm="1">
        <f t="array" aca="1" ref="H3342" ca="1">_FV(A3342,"Open")</f>
        <v>28.227</v>
      </c>
      <c r="I3342" s="23" cm="1">
        <f t="array" aca="1" ref="I3342" ca="1">_FV(A3342,"Low")</f>
        <v>28.227</v>
      </c>
      <c r="J3342" s="23" cm="1">
        <f t="array" aca="1" ref="J3342" ca="1">_FV(A3342,"High")</f>
        <v>28.227</v>
      </c>
      <c r="K3342" s="23" cm="1">
        <f t="array" aca="1" ref="K3342" ca="1">_FV(A3342,"Previous close",TRUE)</f>
        <v>27.920300000000001</v>
      </c>
      <c r="L3342" s="26"/>
      <c r="M3342" s="23" cm="1">
        <f t="array" aca="1" ref="M3342" ca="1">_FV(A3342,"52 week low",TRUE)</f>
        <v>23.58</v>
      </c>
      <c r="N3342" s="23" cm="1">
        <f t="array" aca="1" ref="N3342" ca="1">_FV(A3342,"52 week high",TRUE)</f>
        <v>31.559899999999999</v>
      </c>
      <c r="O3342" s="8" cm="1">
        <f t="array" aca="1" ref="O3342" ca="1">_FV(A3342,"Volume")</f>
        <v>30</v>
      </c>
      <c r="P3342" s="7" cm="1">
        <f t="array" aca="1" ref="P3342" ca="1">_FV(A3342,"Volume average",TRUE)</f>
        <v>648</v>
      </c>
      <c r="Q3342" t="s">
        <v>496</v>
      </c>
      <c r="S3342" t="s">
        <v>277</v>
      </c>
      <c r="T3342" s="25" cm="1">
        <f t="array" aca="1" ref="T3342" ca="1">_FV(A3342,"Expense ratio",TRUE)</f>
        <v>1.5E-3</v>
      </c>
      <c r="U3342" s="24" cm="1">
        <f t="array" aca="1" ref="U3342" ca="1">_FV(A3342,"Market cap",TRUE)</f>
        <v>339563654.87</v>
      </c>
      <c r="V3342" s="4">
        <v>340641280</v>
      </c>
      <c r="W3342" s="4">
        <v>340641280</v>
      </c>
      <c r="Y3342" t="s">
        <v>1181</v>
      </c>
      <c r="Z3342" s="5">
        <v>28.34</v>
      </c>
      <c r="AA3342" s="5">
        <v>17.889199999999999</v>
      </c>
      <c r="AB3342" s="5">
        <v>1.38E-2</v>
      </c>
      <c r="AC3342" s="4">
        <v>2020</v>
      </c>
      <c r="AE3342" s="5">
        <v>-0.26363751517878292</v>
      </c>
      <c r="AF3342" s="5">
        <v>5.5405708161350384</v>
      </c>
      <c r="AH3342" s="16"/>
      <c r="AI3342" s="4">
        <v>2020</v>
      </c>
      <c r="AJ3342" s="5">
        <v>57219.732000000004</v>
      </c>
      <c r="AL3342" s="5">
        <v>31.56</v>
      </c>
      <c r="AM3342" s="5">
        <v>23.58</v>
      </c>
      <c r="AN3342" t="s">
        <v>47</v>
      </c>
      <c r="AO3342" t="str" cm="1">
        <f t="array" aca="1" ref="AO3342" ca="1">_FV(A3342,"Currency")</f>
        <v>USD</v>
      </c>
      <c r="AP3342" t="str" cm="1">
        <f t="array" aca="1" ref="AP3342" ca="1">_FV(A3342,"Exchange")</f>
        <v>NYSE Arca</v>
      </c>
      <c r="AQ3342" s="6" t="str" cm="1">
        <f t="array" aca="1" ref="AQ3342" ca="1">_FV(A3342,"Exchange abbreviation",TRUE)</f>
        <v>ARCX</v>
      </c>
      <c r="AR3342" t="str" cm="1">
        <f t="array" aca="1" ref="AR3342" ca="1">_FV(A3342,"Instrument type",TRUE)</f>
        <v>ETF</v>
      </c>
    </row>
    <row r="3343" spans="1:44" ht="18.75" customHeight="1" x14ac:dyDescent="0.25">
      <c r="A3343" t="e" vm="3355">
        <v>#VALUE!</v>
      </c>
      <c r="B3343" t="s">
        <v>8885</v>
      </c>
      <c r="C3343" t="s">
        <v>8886</v>
      </c>
      <c r="D3343" s="31" cm="1">
        <f t="array" aca="1" ref="D3343" ca="1">_FV(A3343,"Last trade time",TRUE)</f>
        <v>45824.935160532033</v>
      </c>
      <c r="E3343" s="23" cm="1">
        <f t="array" aca="1" ref="E3343" ca="1">_FV(A3343,"Price")</f>
        <v>49.92</v>
      </c>
      <c r="F3343" s="27" cm="1">
        <f t="array" aca="1" ref="F3343" ca="1">_FV(A3343,"Change (%)",TRUE)</f>
        <v>0</v>
      </c>
      <c r="G3343" s="26" cm="1">
        <f t="array" aca="1" ref="G3343" ca="1">_FV(A3343,"Change")</f>
        <v>0</v>
      </c>
      <c r="H3343" s="23" cm="1">
        <f t="array" aca="1" ref="H3343" ca="1">_FV(A3343,"Open")</f>
        <v>49.92</v>
      </c>
      <c r="I3343" s="23" cm="1">
        <f t="array" aca="1" ref="I3343" ca="1">_FV(A3343,"Low")</f>
        <v>49.92</v>
      </c>
      <c r="J3343" s="23" cm="1">
        <f t="array" aca="1" ref="J3343" ca="1">_FV(A3343,"High")</f>
        <v>49.93</v>
      </c>
      <c r="K3343" s="23" cm="1">
        <f t="array" aca="1" ref="K3343" ca="1">_FV(A3343,"Previous close",TRUE)</f>
        <v>49.92</v>
      </c>
      <c r="L3343" s="26"/>
      <c r="M3343" s="23" cm="1">
        <f t="array" aca="1" ref="M3343" ca="1">_FV(A3343,"52 week low",TRUE)</f>
        <v>49.81</v>
      </c>
      <c r="N3343" s="23" cm="1">
        <f t="array" aca="1" ref="N3343" ca="1">_FV(A3343,"52 week high",TRUE)</f>
        <v>50.05</v>
      </c>
      <c r="O3343" s="8" cm="1">
        <f t="array" aca="1" ref="O3343" ca="1">_FV(A3343,"Volume")</f>
        <v>1332786</v>
      </c>
      <c r="P3343" s="7" cm="1">
        <f t="array" aca="1" ref="P3343" ca="1">_FV(A3343,"Volume average",TRUE)</f>
        <v>1698988</v>
      </c>
      <c r="Q3343" t="s">
        <v>799</v>
      </c>
      <c r="S3343" t="s">
        <v>8887</v>
      </c>
      <c r="T3343" s="25" cm="1">
        <f t="array" aca="1" ref="T3343" ca="1">_FV(A3343,"Expense ratio",TRUE)</f>
        <v>1.5E-3</v>
      </c>
      <c r="U3343" s="24" cm="1">
        <f t="array" aca="1" ref="U3343" ca="1">_FV(A3343,"Market cap",TRUE)</f>
        <v>5855737220.4300003</v>
      </c>
      <c r="V3343" s="4">
        <v>5855737344</v>
      </c>
      <c r="W3343" s="4">
        <v>5855737344</v>
      </c>
      <c r="Y3343" t="s">
        <v>824</v>
      </c>
      <c r="Z3343" s="5">
        <v>49.880699999999997</v>
      </c>
      <c r="AA3343" s="20"/>
      <c r="AB3343" s="5">
        <v>4.6399999999999997E-2</v>
      </c>
      <c r="AC3343" s="4">
        <v>2597992</v>
      </c>
      <c r="AE3343" s="5">
        <v>1.7944940832538949</v>
      </c>
      <c r="AF3343" s="5">
        <v>4.7085667721220137</v>
      </c>
      <c r="AI3343" s="4">
        <v>2597992</v>
      </c>
      <c r="AJ3343" s="5">
        <v>129587840.95999999</v>
      </c>
      <c r="AL3343" s="5">
        <v>50.05</v>
      </c>
      <c r="AM3343" s="5">
        <v>49.81</v>
      </c>
      <c r="AN3343" t="s">
        <v>82</v>
      </c>
      <c r="AO3343" t="str" cm="1">
        <f t="array" aca="1" ref="AO3343" ca="1">_FV(A3343,"Currency")</f>
        <v>USD</v>
      </c>
      <c r="AP3343" t="str" cm="1">
        <f t="array" aca="1" ref="AP3343" ca="1">_FV(A3343,"Exchange")</f>
        <v>Nasdaq Stock Market</v>
      </c>
      <c r="AQ3343" s="6" t="str" cm="1">
        <f t="array" aca="1" ref="AQ3343" ca="1">_FV(A3343,"Exchange abbreviation",TRUE)</f>
        <v>XNAS</v>
      </c>
      <c r="AR3343" t="str" cm="1">
        <f t="array" aca="1" ref="AR3343" ca="1">_FV(A3343,"Instrument type",TRUE)</f>
        <v>ETF</v>
      </c>
    </row>
    <row r="3344" spans="1:44" ht="18.75" customHeight="1" x14ac:dyDescent="0.25">
      <c r="A3344" t="e" vm="3356">
        <v>#VALUE!</v>
      </c>
      <c r="B3344" t="s">
        <v>8888</v>
      </c>
      <c r="C3344" t="s">
        <v>8889</v>
      </c>
      <c r="D3344" s="31" cm="1">
        <f t="array" aca="1" ref="D3344" ca="1">_FV(A3344,"Last trade time",TRUE)</f>
        <v>45824.843750092186</v>
      </c>
      <c r="E3344" s="23" cm="1">
        <f t="array" aca="1" ref="E3344" ca="1">_FV(A3344,"Price")</f>
        <v>50.075000000000003</v>
      </c>
      <c r="F3344" s="27" cm="1">
        <f t="array" aca="1" ref="F3344" ca="1">_FV(A3344,"Change (%)",TRUE)</f>
        <v>2.9960000000000002E-4</v>
      </c>
      <c r="G3344" s="26" cm="1">
        <f t="array" aca="1" ref="G3344" ca="1">_FV(A3344,"Change")</f>
        <v>1.4999999999999999E-2</v>
      </c>
      <c r="H3344" s="23" cm="1">
        <f t="array" aca="1" ref="H3344" ca="1">_FV(A3344,"Open")</f>
        <v>50.08</v>
      </c>
      <c r="I3344" s="23" cm="1">
        <f t="array" aca="1" ref="I3344" ca="1">_FV(A3344,"Low")</f>
        <v>50.07</v>
      </c>
      <c r="J3344" s="23" cm="1">
        <f t="array" aca="1" ref="J3344" ca="1">_FV(A3344,"High")</f>
        <v>50.08</v>
      </c>
      <c r="K3344" s="23" cm="1">
        <f t="array" aca="1" ref="K3344" ca="1">_FV(A3344,"Previous close",TRUE)</f>
        <v>50.06</v>
      </c>
      <c r="L3344" s="26"/>
      <c r="M3344" s="23" cm="1">
        <f t="array" aca="1" ref="M3344" ca="1">_FV(A3344,"52 week low",TRUE)</f>
        <v>49.87</v>
      </c>
      <c r="N3344" s="23" cm="1">
        <f t="array" aca="1" ref="N3344" ca="1">_FV(A3344,"52 week high",TRUE)</f>
        <v>50.210900000000002</v>
      </c>
      <c r="O3344" s="8" cm="1">
        <f t="array" aca="1" ref="O3344" ca="1">_FV(A3344,"Volume")</f>
        <v>123306</v>
      </c>
      <c r="P3344" s="7" cm="1">
        <f t="array" aca="1" ref="P3344" ca="1">_FV(A3344,"Volume average",TRUE)</f>
        <v>159623</v>
      </c>
      <c r="Q3344" t="s">
        <v>799</v>
      </c>
      <c r="S3344" t="s">
        <v>8887</v>
      </c>
      <c r="T3344" s="25" cm="1">
        <f t="array" aca="1" ref="T3344" ca="1">_FV(A3344,"Expense ratio",TRUE)</f>
        <v>1.5E-3</v>
      </c>
      <c r="U3344" s="24" cm="1">
        <f t="array" aca="1" ref="U3344" ca="1">_FV(A3344,"Market cap",TRUE)</f>
        <v>782910118.83000004</v>
      </c>
      <c r="V3344" s="4">
        <v>782910144</v>
      </c>
      <c r="W3344" s="4">
        <v>782910144</v>
      </c>
      <c r="Y3344" t="s">
        <v>8890</v>
      </c>
      <c r="Z3344" s="5">
        <v>50.028300000000002</v>
      </c>
      <c r="AA3344" s="20"/>
      <c r="AB3344" s="5">
        <v>4.5600000000000002E-2</v>
      </c>
      <c r="AC3344" s="4">
        <v>183720</v>
      </c>
      <c r="AE3344" s="5">
        <v>1.7376237266690351</v>
      </c>
      <c r="AF3344" s="5">
        <v>4.830761556413643</v>
      </c>
      <c r="AI3344" s="4">
        <v>183720</v>
      </c>
      <c r="AJ3344" s="4">
        <v>9190593</v>
      </c>
      <c r="AL3344" s="5">
        <v>50.210999999999999</v>
      </c>
      <c r="AM3344" s="5">
        <v>49.87</v>
      </c>
      <c r="AN3344" t="s">
        <v>90</v>
      </c>
      <c r="AO3344" t="str" cm="1">
        <f t="array" aca="1" ref="AO3344" ca="1">_FV(A3344,"Currency")</f>
        <v>USD</v>
      </c>
      <c r="AP3344" t="str" cm="1">
        <f t="array" aca="1" ref="AP3344" ca="1">_FV(A3344,"Exchange")</f>
        <v>Nasdaq Stock Market</v>
      </c>
      <c r="AQ3344" s="6" t="str" cm="1">
        <f t="array" aca="1" ref="AQ3344" ca="1">_FV(A3344,"Exchange abbreviation",TRUE)</f>
        <v>XNAS</v>
      </c>
      <c r="AR3344" t="str" cm="1">
        <f t="array" aca="1" ref="AR3344" ca="1">_FV(A3344,"Instrument type",TRUE)</f>
        <v>ETF</v>
      </c>
    </row>
    <row r="3345" spans="1:44" ht="18.75" customHeight="1" x14ac:dyDescent="0.25">
      <c r="A3345" t="e" vm="3357">
        <v>#VALUE!</v>
      </c>
      <c r="B3345" t="s">
        <v>8891</v>
      </c>
      <c r="C3345" t="s">
        <v>8892</v>
      </c>
      <c r="D3345" s="31" cm="1">
        <f t="array" aca="1" ref="D3345" ca="1">_FV(A3345,"Last trade time",TRUE)</f>
        <v>45824.941073680471</v>
      </c>
      <c r="E3345" s="23" cm="1">
        <f t="array" aca="1" ref="E3345" ca="1">_FV(A3345,"Price")</f>
        <v>50.414999999999999</v>
      </c>
      <c r="F3345" s="27" cm="1">
        <f t="array" aca="1" ref="F3345" ca="1">_FV(A3345,"Change (%)",TRUE)</f>
        <v>9.9190000000000004E-5</v>
      </c>
      <c r="G3345" s="26" cm="1">
        <f t="array" aca="1" ref="G3345" ca="1">_FV(A3345,"Change")</f>
        <v>5.0000000000000001E-3</v>
      </c>
      <c r="H3345" s="23" cm="1">
        <f t="array" aca="1" ref="H3345" ca="1">_FV(A3345,"Open")</f>
        <v>50.42</v>
      </c>
      <c r="I3345" s="23" cm="1">
        <f t="array" aca="1" ref="I3345" ca="1">_FV(A3345,"Low")</f>
        <v>50.41</v>
      </c>
      <c r="J3345" s="23" cm="1">
        <f t="array" aca="1" ref="J3345" ca="1">_FV(A3345,"High")</f>
        <v>50.42</v>
      </c>
      <c r="K3345" s="23" cm="1">
        <f t="array" aca="1" ref="K3345" ca="1">_FV(A3345,"Previous close",TRUE)</f>
        <v>50.41</v>
      </c>
      <c r="L3345" s="26"/>
      <c r="M3345" s="23" cm="1">
        <f t="array" aca="1" ref="M3345" ca="1">_FV(A3345,"52 week low",TRUE)</f>
        <v>50.19</v>
      </c>
      <c r="N3345" s="23" cm="1">
        <f t="array" aca="1" ref="N3345" ca="1">_FV(A3345,"52 week high",TRUE)</f>
        <v>50.51</v>
      </c>
      <c r="O3345" s="8" cm="1">
        <f t="array" aca="1" ref="O3345" ca="1">_FV(A3345,"Volume")</f>
        <v>3260480</v>
      </c>
      <c r="P3345" s="7" cm="1">
        <f t="array" aca="1" ref="P3345" ca="1">_FV(A3345,"Volume average",TRUE)</f>
        <v>3892054</v>
      </c>
      <c r="Q3345" t="s">
        <v>799</v>
      </c>
      <c r="S3345" t="s">
        <v>56</v>
      </c>
      <c r="T3345" s="25" cm="1">
        <f t="array" aca="1" ref="T3345" ca="1">_FV(A3345,"Expense ratio",TRUE)</f>
        <v>1.5E-3</v>
      </c>
      <c r="U3345" s="24" cm="1">
        <f t="array" aca="1" ref="U3345" ca="1">_FV(A3345,"Market cap",TRUE)</f>
        <v>18878924193.220001</v>
      </c>
      <c r="V3345" s="4">
        <v>18856312832</v>
      </c>
      <c r="W3345" s="4">
        <v>18856312832</v>
      </c>
      <c r="Y3345" t="s">
        <v>8880</v>
      </c>
      <c r="Z3345" s="5">
        <v>50.363</v>
      </c>
      <c r="AA3345" s="20"/>
      <c r="AB3345" s="5">
        <v>4.6800000000000001E-2</v>
      </c>
      <c r="AC3345" s="4">
        <v>6318319</v>
      </c>
      <c r="AE3345" s="5">
        <v>1.832628906162026</v>
      </c>
      <c r="AF3345" s="5">
        <v>4.7435423107274444</v>
      </c>
      <c r="AI3345" s="4">
        <v>6318319</v>
      </c>
      <c r="AJ3345" s="5">
        <v>318253728.02999997</v>
      </c>
      <c r="AL3345" s="5">
        <v>50.51</v>
      </c>
      <c r="AM3345" s="5">
        <v>50.19</v>
      </c>
      <c r="AN3345" t="s">
        <v>82</v>
      </c>
      <c r="AO3345" t="str" cm="1">
        <f t="array" aca="1" ref="AO3345" ca="1">_FV(A3345,"Currency")</f>
        <v>USD</v>
      </c>
      <c r="AP3345" t="str" cm="1">
        <f t="array" aca="1" ref="AP3345" ca="1">_FV(A3345,"Exchange")</f>
        <v>NYSE Arca</v>
      </c>
      <c r="AQ3345" s="6" t="str" cm="1">
        <f t="array" aca="1" ref="AQ3345" ca="1">_FV(A3345,"Exchange abbreviation",TRUE)</f>
        <v>ARCX</v>
      </c>
      <c r="AR3345" t="str" cm="1">
        <f t="array" aca="1" ref="AR3345" ca="1">_FV(A3345,"Instrument type",TRUE)</f>
        <v>ETF</v>
      </c>
    </row>
    <row r="3346" spans="1:44" ht="18.75" customHeight="1" x14ac:dyDescent="0.25">
      <c r="A3346" t="e" vm="3358">
        <v>#VALUE!</v>
      </c>
      <c r="B3346" t="s">
        <v>8893</v>
      </c>
      <c r="C3346" t="s">
        <v>8894</v>
      </c>
      <c r="D3346" s="31" cm="1">
        <f t="array" aca="1" ref="D3346" ca="1">_FV(A3346,"Last trade time",TRUE)</f>
        <v>45824.886355092189</v>
      </c>
      <c r="E3346" s="23" cm="1">
        <f t="array" aca="1" ref="E3346" ca="1">_FV(A3346,"Price")</f>
        <v>30.74</v>
      </c>
      <c r="F3346" s="27" cm="1">
        <f t="array" aca="1" ref="F3346" ca="1">_FV(A3346,"Change (%)",TRUE)</f>
        <v>3.2539999999999999E-4</v>
      </c>
      <c r="G3346" s="26" cm="1">
        <f t="array" aca="1" ref="G3346" ca="1">_FV(A3346,"Change")</f>
        <v>0.01</v>
      </c>
      <c r="H3346" s="23" cm="1">
        <f t="array" aca="1" ref="H3346" ca="1">_FV(A3346,"Open")</f>
        <v>30.74</v>
      </c>
      <c r="I3346" s="23" cm="1">
        <f t="array" aca="1" ref="I3346" ca="1">_FV(A3346,"Low")</f>
        <v>30.73</v>
      </c>
      <c r="J3346" s="23" cm="1">
        <f t="array" aca="1" ref="J3346" ca="1">_FV(A3346,"High")</f>
        <v>30.74</v>
      </c>
      <c r="K3346" s="23" cm="1">
        <f t="array" aca="1" ref="K3346" ca="1">_FV(A3346,"Previous close",TRUE)</f>
        <v>30.73</v>
      </c>
      <c r="L3346" s="26"/>
      <c r="M3346" s="23" cm="1">
        <f t="array" aca="1" ref="M3346" ca="1">_FV(A3346,"52 week low",TRUE)</f>
        <v>30.01</v>
      </c>
      <c r="N3346" s="23" cm="1">
        <f t="array" aca="1" ref="N3346" ca="1">_FV(A3346,"52 week high",TRUE)</f>
        <v>30.88</v>
      </c>
      <c r="O3346" s="8" cm="1">
        <f t="array" aca="1" ref="O3346" ca="1">_FV(A3346,"Volume")</f>
        <v>541194</v>
      </c>
      <c r="P3346" s="7" cm="1">
        <f t="array" aca="1" ref="P3346" ca="1">_FV(A3346,"Volume average",TRUE)</f>
        <v>680667</v>
      </c>
      <c r="Q3346" t="s">
        <v>799</v>
      </c>
      <c r="S3346" t="s">
        <v>2310</v>
      </c>
      <c r="T3346" s="25" cm="1">
        <f t="array" aca="1" ref="T3346" ca="1">_FV(A3346,"Expense ratio",TRUE)</f>
        <v>1.5E-3</v>
      </c>
      <c r="U3346" s="24" cm="1">
        <f t="array" aca="1" ref="U3346" ca="1">_FV(A3346,"Market cap",TRUE)</f>
        <v>2757500441.8899999</v>
      </c>
      <c r="V3346" s="4">
        <v>2757500416</v>
      </c>
      <c r="W3346" s="4">
        <v>2757500416</v>
      </c>
      <c r="Y3346" t="s">
        <v>8895</v>
      </c>
      <c r="Z3346" s="5">
        <v>30.68515</v>
      </c>
      <c r="AA3346" s="20"/>
      <c r="AB3346" s="5">
        <v>5.4100000000000002E-2</v>
      </c>
      <c r="AC3346" s="4">
        <v>1108331</v>
      </c>
      <c r="AE3346" s="5">
        <v>1.9930271108767881</v>
      </c>
      <c r="AF3346" s="5">
        <v>5.2944338852560779</v>
      </c>
      <c r="AI3346" s="4">
        <v>1108331</v>
      </c>
      <c r="AJ3346" s="5">
        <v>34036845.009999998</v>
      </c>
      <c r="AL3346" s="5">
        <v>30.88</v>
      </c>
      <c r="AM3346" s="5">
        <v>30.01</v>
      </c>
      <c r="AN3346" t="s">
        <v>82</v>
      </c>
      <c r="AO3346" t="str" cm="1">
        <f t="array" aca="1" ref="AO3346" ca="1">_FV(A3346,"Currency")</f>
        <v>USD</v>
      </c>
      <c r="AP3346" t="str" cm="1">
        <f t="array" aca="1" ref="AP3346" ca="1">_FV(A3346,"Exchange")</f>
        <v>NYSE Arca</v>
      </c>
      <c r="AQ3346" s="6" t="str" cm="1">
        <f t="array" aca="1" ref="AQ3346" ca="1">_FV(A3346,"Exchange abbreviation",TRUE)</f>
        <v>ARCX</v>
      </c>
      <c r="AR3346" t="str" cm="1">
        <f t="array" aca="1" ref="AR3346" ca="1">_FV(A3346,"Instrument type",TRUE)</f>
        <v>ETF</v>
      </c>
    </row>
    <row r="3347" spans="1:44" ht="18.75" customHeight="1" x14ac:dyDescent="0.25">
      <c r="A3347" t="e" vm="3359">
        <v>#VALUE!</v>
      </c>
      <c r="B3347" t="s">
        <v>8896</v>
      </c>
      <c r="C3347" t="s">
        <v>8897</v>
      </c>
      <c r="D3347" s="31" cm="1">
        <f t="array" aca="1" ref="D3347" ca="1">_FV(A3347,"Last trade time",TRUE)</f>
        <v>45824.84027780078</v>
      </c>
      <c r="E3347" s="23" cm="1">
        <f t="array" aca="1" ref="E3347" ca="1">_FV(A3347,"Price")</f>
        <v>50.82</v>
      </c>
      <c r="F3347" s="27" cm="1">
        <f t="array" aca="1" ref="F3347" ca="1">_FV(A3347,"Change (%)",TRUE)</f>
        <v>1.9679999999999999E-4</v>
      </c>
      <c r="G3347" s="26" cm="1">
        <f t="array" aca="1" ref="G3347" ca="1">_FV(A3347,"Change")</f>
        <v>0.01</v>
      </c>
      <c r="H3347" s="23" cm="1">
        <f t="array" aca="1" ref="H3347" ca="1">_FV(A3347,"Open")</f>
        <v>50.8</v>
      </c>
      <c r="I3347" s="23" cm="1">
        <f t="array" aca="1" ref="I3347" ca="1">_FV(A3347,"Low")</f>
        <v>50.8</v>
      </c>
      <c r="J3347" s="23" cm="1">
        <f t="array" aca="1" ref="J3347" ca="1">_FV(A3347,"High")</f>
        <v>50.85</v>
      </c>
      <c r="K3347" s="23" cm="1">
        <f t="array" aca="1" ref="K3347" ca="1">_FV(A3347,"Previous close",TRUE)</f>
        <v>50.81</v>
      </c>
      <c r="L3347" s="26"/>
      <c r="M3347" s="23" cm="1">
        <f t="array" aca="1" ref="M3347" ca="1">_FV(A3347,"52 week low",TRUE)</f>
        <v>50.21</v>
      </c>
      <c r="N3347" s="23" cm="1">
        <f t="array" aca="1" ref="N3347" ca="1">_FV(A3347,"52 week high",TRUE)</f>
        <v>51.045000000000002</v>
      </c>
      <c r="O3347" s="8" cm="1">
        <f t="array" aca="1" ref="O3347" ca="1">_FV(A3347,"Volume")</f>
        <v>172401</v>
      </c>
      <c r="P3347" s="7" cm="1">
        <f t="array" aca="1" ref="P3347" ca="1">_FV(A3347,"Volume average",TRUE)</f>
        <v>198640</v>
      </c>
      <c r="Q3347" t="s">
        <v>799</v>
      </c>
      <c r="S3347" t="s">
        <v>6388</v>
      </c>
      <c r="T3347" s="25" cm="1">
        <f t="array" aca="1" ref="T3347" ca="1">_FV(A3347,"Expense ratio",TRUE)</f>
        <v>1.5E-3</v>
      </c>
      <c r="U3347" s="24" cm="1">
        <f t="array" aca="1" ref="U3347" ca="1">_FV(A3347,"Market cap",TRUE)</f>
        <v>1231803519.8</v>
      </c>
      <c r="V3347" s="4">
        <v>1231803520</v>
      </c>
      <c r="W3347" s="4">
        <v>1231803520</v>
      </c>
      <c r="Y3347" t="s">
        <v>1048</v>
      </c>
      <c r="Z3347" s="5">
        <v>50.742100000000001</v>
      </c>
      <c r="AA3347" s="20"/>
      <c r="AB3347" s="5">
        <v>4.8299997999999997E-2</v>
      </c>
      <c r="AC3347" s="4">
        <v>198320</v>
      </c>
      <c r="AE3347" s="5">
        <v>1.9894441659639159</v>
      </c>
      <c r="AF3347" s="5">
        <v>5.1433709975410524</v>
      </c>
      <c r="AI3347" s="4">
        <v>198320</v>
      </c>
      <c r="AJ3347" s="5">
        <v>10066723.199999999</v>
      </c>
      <c r="AL3347" s="5">
        <v>51.045000000000002</v>
      </c>
      <c r="AM3347" s="5">
        <v>50.21</v>
      </c>
      <c r="AN3347" t="s">
        <v>82</v>
      </c>
      <c r="AO3347" t="str" cm="1">
        <f t="array" aca="1" ref="AO3347" ca="1">_FV(A3347,"Currency")</f>
        <v>USD</v>
      </c>
      <c r="AP3347" t="str" cm="1">
        <f t="array" aca="1" ref="AP3347" ca="1">_FV(A3347,"Exchange")</f>
        <v>NYSE Arca</v>
      </c>
      <c r="AQ3347" s="6" t="str" cm="1">
        <f t="array" aca="1" ref="AQ3347" ca="1">_FV(A3347,"Exchange abbreviation",TRUE)</f>
        <v>ARCX</v>
      </c>
      <c r="AR3347" t="str" cm="1">
        <f t="array" aca="1" ref="AR3347" ca="1">_FV(A3347,"Instrument type",TRUE)</f>
        <v>ETF</v>
      </c>
    </row>
    <row r="3348" spans="1:44" ht="18.75" customHeight="1" x14ac:dyDescent="0.25">
      <c r="A3348" t="e" vm="3360">
        <v>#VALUE!</v>
      </c>
      <c r="B3348" t="s">
        <v>8898</v>
      </c>
      <c r="C3348" t="s">
        <v>8899</v>
      </c>
      <c r="D3348" s="31" cm="1">
        <f t="array" aca="1" ref="D3348" ca="1">_FV(A3348,"Last trade time",TRUE)</f>
        <v>45824.843750196094</v>
      </c>
      <c r="E3348" s="23" cm="1">
        <f t="array" aca="1" ref="E3348" ca="1">_FV(A3348,"Price")</f>
        <v>50.064999999999998</v>
      </c>
      <c r="F3348" s="27" cm="1">
        <f t="array" aca="1" ref="F3348" ca="1">_FV(A3348,"Change (%)",TRUE)</f>
        <v>-9.9859999999999996E-5</v>
      </c>
      <c r="G3348" s="26" cm="1">
        <f t="array" aca="1" ref="G3348" ca="1">_FV(A3348,"Change")</f>
        <v>-5.0000000000000001E-3</v>
      </c>
      <c r="H3348" s="23" cm="1">
        <f t="array" aca="1" ref="H3348" ca="1">_FV(A3348,"Open")</f>
        <v>50.06</v>
      </c>
      <c r="I3348" s="23" cm="1">
        <f t="array" aca="1" ref="I3348" ca="1">_FV(A3348,"Low")</f>
        <v>50.06</v>
      </c>
      <c r="J3348" s="23" cm="1">
        <f t="array" aca="1" ref="J3348" ca="1">_FV(A3348,"High")</f>
        <v>50.07</v>
      </c>
      <c r="K3348" s="23" cm="1">
        <f t="array" aca="1" ref="K3348" ca="1">_FV(A3348,"Previous close",TRUE)</f>
        <v>50.07</v>
      </c>
      <c r="L3348" s="26"/>
      <c r="M3348" s="23" cm="1">
        <f t="array" aca="1" ref="M3348" ca="1">_FV(A3348,"52 week low",TRUE)</f>
        <v>49.66</v>
      </c>
      <c r="N3348" s="23" cm="1">
        <f t="array" aca="1" ref="N3348" ca="1">_FV(A3348,"52 week high",TRUE)</f>
        <v>50.31</v>
      </c>
      <c r="O3348" s="8" cm="1">
        <f t="array" aca="1" ref="O3348" ca="1">_FV(A3348,"Volume")</f>
        <v>28686</v>
      </c>
      <c r="P3348" s="7" cm="1">
        <f t="array" aca="1" ref="P3348" ca="1">_FV(A3348,"Volume average",TRUE)</f>
        <v>64438</v>
      </c>
      <c r="Q3348" t="s">
        <v>4053</v>
      </c>
      <c r="S3348" t="s">
        <v>8887</v>
      </c>
      <c r="T3348" s="25" cm="1">
        <f t="array" aca="1" ref="T3348" ca="1">_FV(A3348,"Expense ratio",TRUE)</f>
        <v>1.5E-3</v>
      </c>
      <c r="U3348" s="24" cm="1">
        <f t="array" aca="1" ref="U3348" ca="1">_FV(A3348,"Market cap",TRUE)</f>
        <v>272781830.97000003</v>
      </c>
      <c r="V3348" s="4">
        <v>272781824</v>
      </c>
      <c r="W3348" s="4">
        <v>272781824</v>
      </c>
      <c r="Y3348" t="s">
        <v>8900</v>
      </c>
      <c r="Z3348" s="5">
        <v>50.000799999999998</v>
      </c>
      <c r="AB3348" s="5">
        <v>4.2999999999999997E-2</v>
      </c>
      <c r="AC3348" s="4">
        <v>52514</v>
      </c>
      <c r="AE3348" s="5">
        <v>1.665747098551895</v>
      </c>
      <c r="AF3348" s="5">
        <v>4.8726352774656201</v>
      </c>
      <c r="AI3348" s="4">
        <v>52514</v>
      </c>
      <c r="AJ3348" s="5">
        <v>2625962.5699999998</v>
      </c>
      <c r="AL3348" s="5">
        <v>50.31</v>
      </c>
      <c r="AM3348" s="5">
        <v>49.66</v>
      </c>
      <c r="AN3348" t="s">
        <v>90</v>
      </c>
      <c r="AO3348" t="str" cm="1">
        <f t="array" aca="1" ref="AO3348" ca="1">_FV(A3348,"Currency")</f>
        <v>USD</v>
      </c>
      <c r="AP3348" t="str" cm="1">
        <f t="array" aca="1" ref="AP3348" ca="1">_FV(A3348,"Exchange")</f>
        <v>Nasdaq Stock Market</v>
      </c>
      <c r="AQ3348" s="6" t="str" cm="1">
        <f t="array" aca="1" ref="AQ3348" ca="1">_FV(A3348,"Exchange abbreviation",TRUE)</f>
        <v>XNAS</v>
      </c>
      <c r="AR3348" t="str" cm="1">
        <f t="array" aca="1" ref="AR3348" ca="1">_FV(A3348,"Instrument type",TRUE)</f>
        <v>ETF</v>
      </c>
    </row>
    <row r="3349" spans="1:44" ht="18.75" customHeight="1" x14ac:dyDescent="0.25">
      <c r="A3349" t="e" vm="3361">
        <v>#VALUE!</v>
      </c>
      <c r="B3349" t="s">
        <v>8901</v>
      </c>
      <c r="C3349" t="s">
        <v>8902</v>
      </c>
      <c r="D3349" s="31" cm="1">
        <f t="array" aca="1" ref="D3349" ca="1">_FV(A3349,"Last trade time",TRUE)</f>
        <v>45824.843750185159</v>
      </c>
      <c r="E3349" s="23" cm="1">
        <f t="array" aca="1" ref="E3349" ca="1">_FV(A3349,"Price")</f>
        <v>33</v>
      </c>
      <c r="F3349" s="27" cm="1">
        <f t="array" aca="1" ref="F3349" ca="1">_FV(A3349,"Change (%)",TRUE)</f>
        <v>2.6439000000000001E-2</v>
      </c>
      <c r="G3349" s="26" cm="1">
        <f t="array" aca="1" ref="G3349" ca="1">_FV(A3349,"Change")</f>
        <v>0.85</v>
      </c>
      <c r="H3349" s="23" cm="1">
        <f t="array" aca="1" ref="H3349" ca="1">_FV(A3349,"Open")</f>
        <v>33</v>
      </c>
      <c r="I3349" s="23" cm="1">
        <f t="array" aca="1" ref="I3349" ca="1">_FV(A3349,"Low")</f>
        <v>33</v>
      </c>
      <c r="J3349" s="23" cm="1">
        <f t="array" aca="1" ref="J3349" ca="1">_FV(A3349,"High")</f>
        <v>33</v>
      </c>
      <c r="K3349" s="23" cm="1">
        <f t="array" aca="1" ref="K3349" ca="1">_FV(A3349,"Previous close",TRUE)</f>
        <v>32.15</v>
      </c>
      <c r="L3349" s="26"/>
      <c r="M3349" s="23" cm="1">
        <f t="array" aca="1" ref="M3349" ca="1">_FV(A3349,"52 week low",TRUE)</f>
        <v>22.35</v>
      </c>
      <c r="N3349" s="23" cm="1">
        <f t="array" aca="1" ref="N3349" ca="1">_FV(A3349,"52 week high",TRUE)</f>
        <v>38.200000000000003</v>
      </c>
      <c r="O3349" s="8" cm="1">
        <f t="array" aca="1" ref="O3349" ca="1">_FV(A3349,"Volume")</f>
        <v>132</v>
      </c>
      <c r="P3349" s="7" cm="1">
        <f t="array" aca="1" ref="P3349" ca="1">_FV(A3349,"Volume average",TRUE)</f>
        <v>1151</v>
      </c>
      <c r="Q3349" t="s">
        <v>490</v>
      </c>
      <c r="S3349" t="s">
        <v>6145</v>
      </c>
      <c r="T3349" s="25" cm="1">
        <f t="array" aca="1" ref="T3349" ca="1">_FV(A3349,"Expense ratio",TRUE)</f>
        <v>1.5E-3</v>
      </c>
      <c r="U3349" s="24" cm="1">
        <f t="array" aca="1" ref="U3349" ca="1">_FV(A3349,"Market cap",TRUE)</f>
        <v>6975778.6900000004</v>
      </c>
      <c r="V3349" s="4">
        <v>6975749</v>
      </c>
      <c r="W3349" s="4">
        <v>6975749</v>
      </c>
      <c r="X3349" t="s">
        <v>8903</v>
      </c>
      <c r="Y3349" t="s">
        <v>5807</v>
      </c>
      <c r="Z3349" s="5">
        <v>31.346</v>
      </c>
      <c r="AA3349" s="5">
        <v>22.530826999999999</v>
      </c>
      <c r="AB3349" s="5">
        <v>1.04E-2</v>
      </c>
      <c r="AC3349" s="4">
        <v>1038</v>
      </c>
      <c r="AE3349" s="5">
        <v>6.7921687588479376</v>
      </c>
      <c r="AF3349" s="5">
        <v>-7.1798483015602539</v>
      </c>
      <c r="AI3349" s="4">
        <v>1038</v>
      </c>
      <c r="AJ3349" s="5">
        <v>32602.023000000001</v>
      </c>
      <c r="AL3349" s="5">
        <v>38.200000000000003</v>
      </c>
      <c r="AM3349" s="5">
        <v>22.35</v>
      </c>
      <c r="AN3349" t="s">
        <v>47</v>
      </c>
      <c r="AO3349" t="str" cm="1">
        <f t="array" aca="1" ref="AO3349" ca="1">_FV(A3349,"Currency")</f>
        <v>USD</v>
      </c>
      <c r="AP3349" t="str" cm="1">
        <f t="array" aca="1" ref="AP3349" ca="1">_FV(A3349,"Exchange")</f>
        <v>Nasdaq Stock Market</v>
      </c>
      <c r="AQ3349" s="6" t="str" cm="1">
        <f t="array" aca="1" ref="AQ3349" ca="1">_FV(A3349,"Exchange abbreviation",TRUE)</f>
        <v>XNAS</v>
      </c>
      <c r="AR3349" t="str" cm="1">
        <f t="array" aca="1" ref="AR3349" ca="1">_FV(A3349,"Instrument type",TRUE)</f>
        <v>ETF</v>
      </c>
    </row>
    <row r="3350" spans="1:44" ht="18.75" customHeight="1" x14ac:dyDescent="0.25">
      <c r="A3350" t="e" vm="3362">
        <v>#VALUE!</v>
      </c>
      <c r="B3350" t="s">
        <v>8904</v>
      </c>
      <c r="C3350" t="s">
        <v>8905</v>
      </c>
      <c r="D3350" s="31" cm="1">
        <f t="array" aca="1" ref="D3350" ca="1">_FV(A3350,"Last trade time",TRUE)</f>
        <v>45824.91504821719</v>
      </c>
      <c r="E3350" s="23" cm="1">
        <f t="array" aca="1" ref="E3350" ca="1">_FV(A3350,"Price")</f>
        <v>44.799199999999999</v>
      </c>
      <c r="F3350" s="27" cm="1">
        <f t="array" aca="1" ref="F3350" ca="1">_FV(A3350,"Change (%)",TRUE)</f>
        <v>3.5119999999999999E-3</v>
      </c>
      <c r="G3350" s="26" cm="1">
        <f t="array" aca="1" ref="G3350" ca="1">_FV(A3350,"Change")</f>
        <v>0.15679999999999999</v>
      </c>
      <c r="H3350" s="23" cm="1">
        <f t="array" aca="1" ref="H3350" ca="1">_FV(A3350,"Open")</f>
        <v>44.89</v>
      </c>
      <c r="I3350" s="23" cm="1">
        <f t="array" aca="1" ref="I3350" ca="1">_FV(A3350,"Low")</f>
        <v>44.700099999999999</v>
      </c>
      <c r="J3350" s="23" cm="1">
        <f t="array" aca="1" ref="J3350" ca="1">_FV(A3350,"High")</f>
        <v>44.89</v>
      </c>
      <c r="K3350" s="23" cm="1">
        <f t="array" aca="1" ref="K3350" ca="1">_FV(A3350,"Previous close",TRUE)</f>
        <v>44.642400000000002</v>
      </c>
      <c r="L3350" s="26"/>
      <c r="M3350" s="23" cm="1">
        <f t="array" aca="1" ref="M3350" ca="1">_FV(A3350,"52 week low",TRUE)</f>
        <v>42.1601</v>
      </c>
      <c r="N3350" s="23" cm="1">
        <f t="array" aca="1" ref="N3350" ca="1">_FV(A3350,"52 week high",TRUE)</f>
        <v>45.6999</v>
      </c>
      <c r="O3350" s="8" cm="1">
        <f t="array" aca="1" ref="O3350" ca="1">_FV(A3350,"Volume")</f>
        <v>10190</v>
      </c>
      <c r="P3350" s="7" cm="1">
        <f t="array" aca="1" ref="P3350" ca="1">_FV(A3350,"Volume average",TRUE)</f>
        <v>26005</v>
      </c>
      <c r="Q3350" t="s">
        <v>827</v>
      </c>
      <c r="S3350" t="s">
        <v>3157</v>
      </c>
      <c r="T3350" s="25" cm="1">
        <f t="array" aca="1" ref="T3350" ca="1">_FV(A3350,"Expense ratio",TRUE)</f>
        <v>1.5E-3</v>
      </c>
      <c r="U3350" s="24" cm="1">
        <f t="array" aca="1" ref="U3350" ca="1">_FV(A3350,"Market cap",TRUE)</f>
        <v>109882642.16</v>
      </c>
      <c r="V3350" s="4">
        <v>109882640</v>
      </c>
      <c r="W3350" s="4">
        <v>109882640</v>
      </c>
      <c r="Y3350" t="s">
        <v>3047</v>
      </c>
      <c r="Z3350" s="5">
        <v>44.75</v>
      </c>
      <c r="AA3350" s="20"/>
      <c r="AB3350" s="5">
        <v>6.8900000000000003E-2</v>
      </c>
      <c r="AC3350" s="4">
        <v>29830</v>
      </c>
      <c r="AE3350" s="5">
        <v>3.3399146791587291</v>
      </c>
      <c r="AF3350" s="5">
        <v>9.1089934063314448</v>
      </c>
      <c r="AI3350" s="4">
        <v>29830</v>
      </c>
      <c r="AJ3350" s="5">
        <v>1331784.2139999999</v>
      </c>
      <c r="AL3350" s="5">
        <v>45.7</v>
      </c>
      <c r="AM3350" s="5">
        <v>42.16</v>
      </c>
      <c r="AN3350" t="s">
        <v>90</v>
      </c>
      <c r="AO3350" t="str" cm="1">
        <f t="array" aca="1" ref="AO3350" ca="1">_FV(A3350,"Currency")</f>
        <v>USD</v>
      </c>
      <c r="AP3350" t="str" cm="1">
        <f t="array" aca="1" ref="AP3350" ca="1">_FV(A3350,"Exchange")</f>
        <v>NYSE Arca</v>
      </c>
      <c r="AQ3350" s="6" t="str" cm="1">
        <f t="array" aca="1" ref="AQ3350" ca="1">_FV(A3350,"Exchange abbreviation",TRUE)</f>
        <v>ARCX</v>
      </c>
      <c r="AR3350" t="str" cm="1">
        <f t="array" aca="1" ref="AR3350" ca="1">_FV(A3350,"Instrument type",TRUE)</f>
        <v>ETF</v>
      </c>
    </row>
    <row r="3351" spans="1:44" ht="18.75" customHeight="1" x14ac:dyDescent="0.25">
      <c r="A3351" t="e" vm="3363">
        <v>#VALUE!</v>
      </c>
      <c r="B3351" t="s">
        <v>8906</v>
      </c>
      <c r="C3351" t="s">
        <v>8907</v>
      </c>
      <c r="D3351" s="31" cm="1">
        <f t="array" aca="1" ref="D3351" ca="1">_FV(A3351,"Last trade time",TRUE)</f>
        <v>45824.915275925778</v>
      </c>
      <c r="E3351" s="23" cm="1">
        <f t="array" aca="1" ref="E3351" ca="1">_FV(A3351,"Price")</f>
        <v>50.9</v>
      </c>
      <c r="F3351" s="27" cm="1">
        <f t="array" aca="1" ref="F3351" ca="1">_FV(A3351,"Change (%)",TRUE)</f>
        <v>3.9309999999999996E-4</v>
      </c>
      <c r="G3351" s="26" cm="1">
        <f t="array" aca="1" ref="G3351" ca="1">_FV(A3351,"Change")</f>
        <v>0.02</v>
      </c>
      <c r="H3351" s="23" cm="1">
        <f t="array" aca="1" ref="H3351" ca="1">_FV(A3351,"Open")</f>
        <v>50.89</v>
      </c>
      <c r="I3351" s="23" cm="1">
        <f t="array" aca="1" ref="I3351" ca="1">_FV(A3351,"Low")</f>
        <v>50.88</v>
      </c>
      <c r="J3351" s="23" cm="1">
        <f t="array" aca="1" ref="J3351" ca="1">_FV(A3351,"High")</f>
        <v>50.91</v>
      </c>
      <c r="K3351" s="23" cm="1">
        <f t="array" aca="1" ref="K3351" ca="1">_FV(A3351,"Previous close",TRUE)</f>
        <v>50.88</v>
      </c>
      <c r="L3351" s="26"/>
      <c r="M3351" s="23" cm="1">
        <f t="array" aca="1" ref="M3351" ca="1">_FV(A3351,"52 week low",TRUE)</f>
        <v>49.75</v>
      </c>
      <c r="N3351" s="23" cm="1">
        <f t="array" aca="1" ref="N3351" ca="1">_FV(A3351,"52 week high",TRUE)</f>
        <v>51.34</v>
      </c>
      <c r="O3351" s="8" cm="1">
        <f t="array" aca="1" ref="O3351" ca="1">_FV(A3351,"Volume")</f>
        <v>915562</v>
      </c>
      <c r="P3351" s="7" cm="1">
        <f t="array" aca="1" ref="P3351" ca="1">_FV(A3351,"Volume average",TRUE)</f>
        <v>1245239</v>
      </c>
      <c r="Q3351" t="s">
        <v>799</v>
      </c>
      <c r="S3351" t="s">
        <v>2067</v>
      </c>
      <c r="T3351" s="25" cm="1">
        <f t="array" aca="1" ref="T3351" ca="1">_FV(A3351,"Expense ratio",TRUE)</f>
        <v>1.5E-3</v>
      </c>
      <c r="U3351" s="24" cm="1">
        <f t="array" aca="1" ref="U3351" ca="1">_FV(A3351,"Market cap",TRUE)</f>
        <v>8870643854.0499992</v>
      </c>
      <c r="V3351" s="4">
        <v>8870643712</v>
      </c>
      <c r="W3351" s="4">
        <v>8870643712</v>
      </c>
      <c r="Y3351" t="s">
        <v>8908</v>
      </c>
      <c r="Z3351" s="5">
        <v>50.795960000000001</v>
      </c>
      <c r="AB3351" s="5">
        <v>5.4300000000000001E-2</v>
      </c>
      <c r="AC3351" s="4">
        <v>1910303</v>
      </c>
      <c r="AE3351" s="5">
        <v>1.907159536757308</v>
      </c>
      <c r="AF3351" s="5">
        <v>5.3554316691728721</v>
      </c>
      <c r="AI3351" s="4">
        <v>1910303</v>
      </c>
      <c r="AJ3351" s="5">
        <v>97100701.489999995</v>
      </c>
      <c r="AL3351" s="5">
        <v>51.34</v>
      </c>
      <c r="AM3351" s="5">
        <v>49.75</v>
      </c>
      <c r="AN3351" t="s">
        <v>82</v>
      </c>
      <c r="AO3351" t="str" cm="1">
        <f t="array" aca="1" ref="AO3351" ca="1">_FV(A3351,"Currency")</f>
        <v>USD</v>
      </c>
      <c r="AP3351" t="str" cm="1">
        <f t="array" aca="1" ref="AP3351" ca="1">_FV(A3351,"Exchange")</f>
        <v>CBOE BZX Exchange</v>
      </c>
      <c r="AQ3351" s="6" t="str" cm="1">
        <f t="array" aca="1" ref="AQ3351" ca="1">_FV(A3351,"Exchange abbreviation",TRUE)</f>
        <v>BATS</v>
      </c>
      <c r="AR3351" t="str" cm="1">
        <f t="array" aca="1" ref="AR3351" ca="1">_FV(A3351,"Instrument type",TRUE)</f>
        <v>ETF</v>
      </c>
    </row>
    <row r="3352" spans="1:44" ht="18.75" customHeight="1" x14ac:dyDescent="0.25">
      <c r="A3352" t="e" vm="3364">
        <v>#VALUE!</v>
      </c>
      <c r="B3352" t="s">
        <v>8909</v>
      </c>
      <c r="C3352" t="s">
        <v>8910</v>
      </c>
      <c r="D3352" s="31" cm="1">
        <f t="array" aca="1" ref="D3352" ca="1">_FV(A3352,"Last trade time",TRUE)</f>
        <v>45824.840277789066</v>
      </c>
      <c r="E3352" s="23" cm="1">
        <f t="array" aca="1" ref="E3352" ca="1">_FV(A3352,"Price")</f>
        <v>50.25</v>
      </c>
      <c r="F3352" s="27" cm="1">
        <f t="array" aca="1" ref="F3352" ca="1">_FV(A3352,"Change (%)",TRUE)</f>
        <v>6.9700000000000003E-4</v>
      </c>
      <c r="G3352" s="26" cm="1">
        <f t="array" aca="1" ref="G3352" ca="1">_FV(A3352,"Change")</f>
        <v>3.5000000000000003E-2</v>
      </c>
      <c r="H3352" s="23" cm="1">
        <f t="array" aca="1" ref="H3352" ca="1">_FV(A3352,"Open")</f>
        <v>50.24</v>
      </c>
      <c r="I3352" s="23" cm="1">
        <f t="array" aca="1" ref="I3352" ca="1">_FV(A3352,"Low")</f>
        <v>50.213999999999999</v>
      </c>
      <c r="J3352" s="23" cm="1">
        <f t="array" aca="1" ref="J3352" ca="1">_FV(A3352,"High")</f>
        <v>50.25</v>
      </c>
      <c r="K3352" s="23" cm="1">
        <f t="array" aca="1" ref="K3352" ca="1">_FV(A3352,"Previous close",TRUE)</f>
        <v>50.215000000000003</v>
      </c>
      <c r="L3352" s="26"/>
      <c r="M3352" s="23" cm="1">
        <f t="array" aca="1" ref="M3352" ca="1">_FV(A3352,"52 week low",TRUE)</f>
        <v>49.87</v>
      </c>
      <c r="N3352" s="23" cm="1">
        <f t="array" aca="1" ref="N3352" ca="1">_FV(A3352,"52 week high",TRUE)</f>
        <v>50.76</v>
      </c>
      <c r="O3352" s="8" cm="1">
        <f t="array" aca="1" ref="O3352" ca="1">_FV(A3352,"Volume")</f>
        <v>944</v>
      </c>
      <c r="P3352" s="7" cm="1">
        <f t="array" aca="1" ref="P3352" ca="1">_FV(A3352,"Volume average",TRUE)</f>
        <v>4987</v>
      </c>
      <c r="Q3352" t="s">
        <v>6200</v>
      </c>
      <c r="S3352" t="s">
        <v>5433</v>
      </c>
      <c r="T3352" s="25" cm="1">
        <f t="array" aca="1" ref="T3352" ca="1">_FV(A3352,"Expense ratio",TRUE)</f>
        <v>1.5E-3</v>
      </c>
      <c r="U3352" s="24" cm="1">
        <f t="array" aca="1" ref="U3352" ca="1">_FV(A3352,"Market cap",TRUE)</f>
        <v>30168453.579999998</v>
      </c>
      <c r="V3352" s="4">
        <v>30168452</v>
      </c>
      <c r="W3352" s="4">
        <v>30168452</v>
      </c>
      <c r="Y3352" t="s">
        <v>1019</v>
      </c>
      <c r="Z3352" s="5">
        <v>50.131999999999998</v>
      </c>
      <c r="AA3352" s="20"/>
      <c r="AC3352" s="4">
        <v>2961</v>
      </c>
      <c r="AE3352" s="5">
        <v>1.5609079567162181</v>
      </c>
      <c r="AF3352" s="20"/>
      <c r="AI3352" s="4">
        <v>2961</v>
      </c>
      <c r="AJ3352" s="5">
        <v>148480.5294</v>
      </c>
      <c r="AL3352" s="5">
        <v>50.76</v>
      </c>
      <c r="AM3352" s="5">
        <v>49.87</v>
      </c>
      <c r="AN3352" t="s">
        <v>47</v>
      </c>
      <c r="AO3352" t="str" cm="1">
        <f t="array" aca="1" ref="AO3352" ca="1">_FV(A3352,"Currency")</f>
        <v>USD</v>
      </c>
      <c r="AP3352" t="str" cm="1">
        <f t="array" aca="1" ref="AP3352" ca="1">_FV(A3352,"Exchange")</f>
        <v>NYSE Arca</v>
      </c>
      <c r="AQ3352" s="6" t="str" cm="1">
        <f t="array" aca="1" ref="AQ3352" ca="1">_FV(A3352,"Exchange abbreviation",TRUE)</f>
        <v>ARCX</v>
      </c>
      <c r="AR3352" t="str" cm="1">
        <f t="array" aca="1" ref="AR3352" ca="1">_FV(A3352,"Instrument type",TRUE)</f>
        <v>ETF</v>
      </c>
    </row>
    <row r="3353" spans="1:44" ht="18.75" customHeight="1" x14ac:dyDescent="0.25">
      <c r="A3353" t="e" vm="3365">
        <v>#VALUE!</v>
      </c>
      <c r="B3353" t="s">
        <v>8911</v>
      </c>
      <c r="C3353" t="s">
        <v>8912</v>
      </c>
      <c r="D3353" s="31" cm="1">
        <f t="array" aca="1" ref="D3353" ca="1">_FV(A3353,"Last trade time",TRUE)</f>
        <v>45824.840302314064</v>
      </c>
      <c r="E3353" s="23" cm="1">
        <f t="array" aca="1" ref="E3353" ca="1">_FV(A3353,"Price")</f>
        <v>50.07</v>
      </c>
      <c r="F3353" s="27" cm="1">
        <f t="array" aca="1" ref="F3353" ca="1">_FV(A3353,"Change (%)",TRUE)</f>
        <v>3.9960000000000001E-4</v>
      </c>
      <c r="G3353" s="26" cm="1">
        <f t="array" aca="1" ref="G3353" ca="1">_FV(A3353,"Change")</f>
        <v>0.02</v>
      </c>
      <c r="H3353" s="23" cm="1">
        <f t="array" aca="1" ref="H3353" ca="1">_FV(A3353,"Open")</f>
        <v>50.07</v>
      </c>
      <c r="I3353" s="23" cm="1">
        <f t="array" aca="1" ref="I3353" ca="1">_FV(A3353,"Low")</f>
        <v>50.06</v>
      </c>
      <c r="J3353" s="23" cm="1">
        <f t="array" aca="1" ref="J3353" ca="1">_FV(A3353,"High")</f>
        <v>50.08</v>
      </c>
      <c r="K3353" s="23" cm="1">
        <f t="array" aca="1" ref="K3353" ca="1">_FV(A3353,"Previous close",TRUE)</f>
        <v>50.05</v>
      </c>
      <c r="L3353" s="26"/>
      <c r="M3353" s="23" cm="1">
        <f t="array" aca="1" ref="M3353" ca="1">_FV(A3353,"52 week low",TRUE)</f>
        <v>49.73</v>
      </c>
      <c r="N3353" s="23" cm="1">
        <f t="array" aca="1" ref="N3353" ca="1">_FV(A3353,"52 week high",TRUE)</f>
        <v>51.996699999999997</v>
      </c>
      <c r="O3353" s="8" cm="1">
        <f t="array" aca="1" ref="O3353" ca="1">_FV(A3353,"Volume")</f>
        <v>105248</v>
      </c>
      <c r="P3353" s="7" cm="1">
        <f t="array" aca="1" ref="P3353" ca="1">_FV(A3353,"Volume average",TRUE)</f>
        <v>210441</v>
      </c>
      <c r="Q3353" t="s">
        <v>799</v>
      </c>
      <c r="S3353" t="s">
        <v>4555</v>
      </c>
      <c r="T3353" s="25" cm="1">
        <f t="array" aca="1" ref="T3353" ca="1">_FV(A3353,"Expense ratio",TRUE)</f>
        <v>1.5E-3</v>
      </c>
      <c r="U3353" s="24" cm="1">
        <f t="array" aca="1" ref="U3353" ca="1">_FV(A3353,"Market cap",TRUE)</f>
        <v>888957155.71000004</v>
      </c>
      <c r="V3353" s="4">
        <v>888957184</v>
      </c>
      <c r="W3353" s="4">
        <v>888957184</v>
      </c>
      <c r="Y3353" t="s">
        <v>7043</v>
      </c>
      <c r="Z3353" s="5">
        <v>49.944899999999997</v>
      </c>
      <c r="AB3353" s="5">
        <v>5.1400000000000001E-2</v>
      </c>
      <c r="AC3353" s="4">
        <v>204736</v>
      </c>
      <c r="AE3353" s="5">
        <v>2.069832680691452</v>
      </c>
      <c r="AF3353" s="5">
        <v>5.7090040217510962</v>
      </c>
      <c r="AI3353" s="4">
        <v>204736</v>
      </c>
      <c r="AJ3353" s="5">
        <v>10235776.32</v>
      </c>
      <c r="AL3353" s="5">
        <v>51.997</v>
      </c>
      <c r="AM3353" s="5">
        <v>49.73</v>
      </c>
      <c r="AN3353" t="s">
        <v>82</v>
      </c>
      <c r="AO3353" t="str" cm="1">
        <f t="array" aca="1" ref="AO3353" ca="1">_FV(A3353,"Currency")</f>
        <v>USD</v>
      </c>
      <c r="AP3353" t="str" cm="1">
        <f t="array" aca="1" ref="AP3353" ca="1">_FV(A3353,"Exchange")</f>
        <v>CBOE BZX Exchange</v>
      </c>
      <c r="AQ3353" s="6" t="str" cm="1">
        <f t="array" aca="1" ref="AQ3353" ca="1">_FV(A3353,"Exchange abbreviation",TRUE)</f>
        <v>BATS</v>
      </c>
      <c r="AR3353" t="str" cm="1">
        <f t="array" aca="1" ref="AR3353" ca="1">_FV(A3353,"Instrument type",TRUE)</f>
        <v>ETF</v>
      </c>
    </row>
    <row r="3354" spans="1:44" ht="18.75" customHeight="1" x14ac:dyDescent="0.25">
      <c r="A3354" t="e" vm="3366">
        <v>#VALUE!</v>
      </c>
      <c r="B3354" t="s">
        <v>8913</v>
      </c>
      <c r="C3354" t="s">
        <v>8914</v>
      </c>
      <c r="D3354" s="31" cm="1">
        <f t="array" aca="1" ref="D3354" ca="1">_FV(A3354,"Last trade time",TRUE)</f>
        <v>45824.843750185159</v>
      </c>
      <c r="E3354" s="23" cm="1">
        <f t="array" aca="1" ref="E3354" ca="1">_FV(A3354,"Price")</f>
        <v>48.26</v>
      </c>
      <c r="F3354" s="27" cm="1">
        <f t="array" aca="1" ref="F3354" ca="1">_FV(A3354,"Change (%)",TRUE)</f>
        <v>0</v>
      </c>
      <c r="G3354" s="26" cm="1">
        <f t="array" aca="1" ref="G3354" ca="1">_FV(A3354,"Change")</f>
        <v>0</v>
      </c>
      <c r="H3354" s="23" cm="1">
        <f t="array" aca="1" ref="H3354" ca="1">_FV(A3354,"Open")</f>
        <v>48.26</v>
      </c>
      <c r="I3354" s="23" cm="1">
        <f t="array" aca="1" ref="I3354" ca="1">_FV(A3354,"Low")</f>
        <v>48.255000000000003</v>
      </c>
      <c r="J3354" s="23" cm="1">
        <f t="array" aca="1" ref="J3354" ca="1">_FV(A3354,"High")</f>
        <v>48.29</v>
      </c>
      <c r="K3354" s="23" cm="1">
        <f t="array" aca="1" ref="K3354" ca="1">_FV(A3354,"Previous close",TRUE)</f>
        <v>48.26</v>
      </c>
      <c r="L3354" s="26"/>
      <c r="M3354" s="23" cm="1">
        <f t="array" aca="1" ref="M3354" ca="1">_FV(A3354,"52 week low",TRUE)</f>
        <v>47.71</v>
      </c>
      <c r="N3354" s="23" cm="1">
        <f t="array" aca="1" ref="N3354" ca="1">_FV(A3354,"52 week high",TRUE)</f>
        <v>48.86</v>
      </c>
      <c r="O3354" s="8" cm="1">
        <f t="array" aca="1" ref="O3354" ca="1">_FV(A3354,"Volume")</f>
        <v>38258</v>
      </c>
      <c r="P3354" s="7" cm="1">
        <f t="array" aca="1" ref="P3354" ca="1">_FV(A3354,"Volume average",TRUE)</f>
        <v>63459</v>
      </c>
      <c r="Q3354" t="s">
        <v>45</v>
      </c>
      <c r="R3354" t="s">
        <v>7980</v>
      </c>
      <c r="T3354" s="25" cm="1">
        <f t="array" aca="1" ref="T3354" ca="1">_FV(A3354,"Expense ratio",TRUE)</f>
        <v>1.5E-3</v>
      </c>
      <c r="U3354" s="24" cm="1">
        <f t="array" aca="1" ref="U3354" ca="1">_FV(A3354,"Market cap",TRUE)</f>
        <v>381394217.94</v>
      </c>
      <c r="V3354" s="16"/>
      <c r="W3354" s="16"/>
      <c r="Z3354" s="18"/>
      <c r="AA3354" s="20"/>
      <c r="AB3354" s="20"/>
      <c r="AC3354" s="21">
        <v>67002</v>
      </c>
      <c r="AE3354" s="18"/>
      <c r="AF3354" s="20"/>
      <c r="AI3354" s="21"/>
      <c r="AJ3354" s="18"/>
      <c r="AL3354" s="18"/>
      <c r="AM3354" s="18"/>
      <c r="AN3354" t="s">
        <v>73</v>
      </c>
      <c r="AO3354" t="str" cm="1">
        <f t="array" aca="1" ref="AO3354" ca="1">_FV(A3354,"Currency")</f>
        <v>USD</v>
      </c>
      <c r="AP3354" t="str" cm="1">
        <f t="array" aca="1" ref="AP3354" ca="1">_FV(A3354,"Exchange")</f>
        <v>Nasdaq Stock Market</v>
      </c>
      <c r="AQ3354" s="6" t="str" cm="1">
        <f t="array" aca="1" ref="AQ3354" ca="1">_FV(A3354,"Exchange abbreviation",TRUE)</f>
        <v>XNAS</v>
      </c>
      <c r="AR3354" t="str" cm="1">
        <f t="array" aca="1" ref="AR3354" ca="1">_FV(A3354,"Instrument type",TRUE)</f>
        <v>ETF</v>
      </c>
    </row>
    <row r="3355" spans="1:44" ht="18.75" customHeight="1" x14ac:dyDescent="0.25">
      <c r="A3355" t="e" vm="3367">
        <v>#VALUE!</v>
      </c>
      <c r="B3355" t="s">
        <v>8915</v>
      </c>
      <c r="C3355" t="s">
        <v>8916</v>
      </c>
      <c r="D3355" s="31" cm="1">
        <f t="array" aca="1" ref="D3355" ca="1">_FV(A3355,"Last trade time",TRUE)</f>
        <v>45824.843750185159</v>
      </c>
      <c r="E3355" s="23" cm="1">
        <f t="array" aca="1" ref="E3355" ca="1">_FV(A3355,"Price")</f>
        <v>50.56</v>
      </c>
      <c r="F3355" s="27" cm="1">
        <f t="array" aca="1" ref="F3355" ca="1">_FV(A3355,"Change (%)",TRUE)</f>
        <v>-2.966E-4</v>
      </c>
      <c r="G3355" s="26" cm="1">
        <f t="array" aca="1" ref="G3355" ca="1">_FV(A3355,"Change")</f>
        <v>-1.4999999999999999E-2</v>
      </c>
      <c r="H3355" s="23" cm="1">
        <f t="array" aca="1" ref="H3355" ca="1">_FV(A3355,"Open")</f>
        <v>50.56</v>
      </c>
      <c r="I3355" s="23" cm="1">
        <f t="array" aca="1" ref="I3355" ca="1">_FV(A3355,"Low")</f>
        <v>50.56</v>
      </c>
      <c r="J3355" s="23" cm="1">
        <f t="array" aca="1" ref="J3355" ca="1">_FV(A3355,"High")</f>
        <v>50.56</v>
      </c>
      <c r="K3355" s="23" cm="1">
        <f t="array" aca="1" ref="K3355" ca="1">_FV(A3355,"Previous close",TRUE)</f>
        <v>50.575000000000003</v>
      </c>
      <c r="L3355" s="26"/>
      <c r="M3355" s="23" cm="1">
        <f t="array" aca="1" ref="M3355" ca="1">_FV(A3355,"52 week low",TRUE)</f>
        <v>49.844999999999999</v>
      </c>
      <c r="N3355" s="23" cm="1">
        <f t="array" aca="1" ref="N3355" ca="1">_FV(A3355,"52 week high",TRUE)</f>
        <v>51.008400000000002</v>
      </c>
      <c r="O3355" s="8" cm="1">
        <f t="array" aca="1" ref="O3355" ca="1">_FV(A3355,"Volume")</f>
        <v>0</v>
      </c>
      <c r="P3355" s="7" cm="1">
        <f t="array" aca="1" ref="P3355" ca="1">_FV(A3355,"Volume average",TRUE)</f>
        <v>2037</v>
      </c>
      <c r="Q3355" t="s">
        <v>4053</v>
      </c>
      <c r="S3355" t="s">
        <v>56</v>
      </c>
      <c r="T3355" s="25" cm="1">
        <f t="array" aca="1" ref="T3355" ca="1">_FV(A3355,"Expense ratio",TRUE)</f>
        <v>1.5E-3</v>
      </c>
      <c r="U3355" s="24" cm="1">
        <f t="array" aca="1" ref="U3355" ca="1">_FV(A3355,"Market cap",TRUE)</f>
        <v>10613660.119999999</v>
      </c>
      <c r="V3355" s="4">
        <v>10613495</v>
      </c>
      <c r="W3355" s="4">
        <v>10613495</v>
      </c>
      <c r="Y3355" t="s">
        <v>8828</v>
      </c>
      <c r="Z3355" s="5">
        <v>50.439</v>
      </c>
      <c r="AA3355" s="20"/>
      <c r="AB3355" s="5">
        <v>3.8599998000000003E-2</v>
      </c>
      <c r="AC3355" s="4">
        <v>2450</v>
      </c>
      <c r="AE3355" s="5">
        <v>2.0519940389982279</v>
      </c>
      <c r="AF3355" s="5">
        <v>5.0745505200396668</v>
      </c>
      <c r="AI3355" s="4">
        <v>2450</v>
      </c>
      <c r="AJ3355" s="5">
        <v>123602.5</v>
      </c>
      <c r="AL3355" s="5">
        <v>51.008000000000003</v>
      </c>
      <c r="AM3355" s="5">
        <v>49.844999999999999</v>
      </c>
      <c r="AN3355" t="s">
        <v>47</v>
      </c>
      <c r="AO3355" t="str" cm="1">
        <f t="array" aca="1" ref="AO3355" ca="1">_FV(A3355,"Currency")</f>
        <v>USD</v>
      </c>
      <c r="AP3355" t="str" cm="1">
        <f t="array" aca="1" ref="AP3355" ca="1">_FV(A3355,"Exchange")</f>
        <v>Nasdaq Stock Market</v>
      </c>
      <c r="AQ3355" s="6" t="str" cm="1">
        <f t="array" aca="1" ref="AQ3355" ca="1">_FV(A3355,"Exchange abbreviation",TRUE)</f>
        <v>XNAS</v>
      </c>
      <c r="AR3355" t="str" cm="1">
        <f t="array" aca="1" ref="AR3355" ca="1">_FV(A3355,"Instrument type",TRUE)</f>
        <v>ETF</v>
      </c>
    </row>
    <row r="3356" spans="1:44" ht="18.75" customHeight="1" x14ac:dyDescent="0.25">
      <c r="A3356" t="e" vm="3368">
        <v>#VALUE!</v>
      </c>
      <c r="B3356" t="s">
        <v>8917</v>
      </c>
      <c r="C3356" t="s">
        <v>8918</v>
      </c>
      <c r="D3356" s="31" cm="1">
        <f t="array" aca="1" ref="D3356" ca="1">_FV(A3356,"Last trade time",TRUE)</f>
        <v>45824.843750265623</v>
      </c>
      <c r="E3356" s="23" cm="1">
        <f t="array" aca="1" ref="E3356" ca="1">_FV(A3356,"Price")</f>
        <v>25.024999999999999</v>
      </c>
      <c r="F3356" s="27" cm="1">
        <f t="array" aca="1" ref="F3356" ca="1">_FV(A3356,"Change (%)",TRUE)</f>
        <v>5.9979999999999994E-4</v>
      </c>
      <c r="G3356" s="26" cm="1">
        <f t="array" aca="1" ref="G3356" ca="1">_FV(A3356,"Change")</f>
        <v>1.4999999999999999E-2</v>
      </c>
      <c r="H3356" s="23" cm="1">
        <f t="array" aca="1" ref="H3356" ca="1">_FV(A3356,"Open")</f>
        <v>25.024999999999999</v>
      </c>
      <c r="I3356" s="23" cm="1">
        <f t="array" aca="1" ref="I3356" ca="1">_FV(A3356,"Low")</f>
        <v>25.024999999999999</v>
      </c>
      <c r="J3356" s="23" cm="1">
        <f t="array" aca="1" ref="J3356" ca="1">_FV(A3356,"High")</f>
        <v>25.024999999999999</v>
      </c>
      <c r="K3356" s="23" cm="1">
        <f t="array" aca="1" ref="K3356" ca="1">_FV(A3356,"Previous close",TRUE)</f>
        <v>25.01</v>
      </c>
      <c r="L3356" s="26"/>
      <c r="M3356" s="23" cm="1">
        <f t="array" aca="1" ref="M3356" ca="1">_FV(A3356,"52 week low",TRUE)</f>
        <v>24.85</v>
      </c>
      <c r="N3356" s="23" cm="1">
        <f t="array" aca="1" ref="N3356" ca="1">_FV(A3356,"52 week high",TRUE)</f>
        <v>27.47</v>
      </c>
      <c r="O3356" s="8" cm="1">
        <f t="array" aca="1" ref="O3356" ca="1">_FV(A3356,"Volume")</f>
        <v>103</v>
      </c>
      <c r="P3356" s="7" cm="1">
        <f t="array" aca="1" ref="P3356" ca="1">_FV(A3356,"Volume average",TRUE)</f>
        <v>26241</v>
      </c>
      <c r="Q3356" t="s">
        <v>6358</v>
      </c>
      <c r="S3356" t="s">
        <v>2310</v>
      </c>
      <c r="T3356" s="25" cm="1">
        <f t="array" aca="1" ref="T3356" ca="1">_FV(A3356,"Expense ratio",TRUE)</f>
        <v>1.5E-3</v>
      </c>
      <c r="U3356" s="24" cm="1">
        <f t="array" aca="1" ref="U3356" ca="1">_FV(A3356,"Market cap",TRUE)</f>
        <v>27548995.170000002</v>
      </c>
      <c r="V3356" s="4">
        <v>27548996</v>
      </c>
      <c r="W3356" s="4">
        <v>27548996</v>
      </c>
      <c r="Y3356" t="s">
        <v>4541</v>
      </c>
      <c r="Z3356" s="5">
        <v>24.958880000000001</v>
      </c>
      <c r="AA3356" s="20"/>
      <c r="AB3356" s="20"/>
      <c r="AC3356" s="4">
        <v>16492</v>
      </c>
      <c r="AE3356" s="5">
        <v>2.1453079856422308</v>
      </c>
      <c r="AF3356" s="20"/>
      <c r="AI3356" s="4">
        <v>16492</v>
      </c>
      <c r="AJ3356" s="4">
        <v>412300</v>
      </c>
      <c r="AL3356" s="5">
        <v>27.47</v>
      </c>
      <c r="AM3356" s="5">
        <v>24.85</v>
      </c>
      <c r="AN3356" t="s">
        <v>47</v>
      </c>
      <c r="AO3356" t="str" cm="1">
        <f t="array" aca="1" ref="AO3356" ca="1">_FV(A3356,"Currency")</f>
        <v>USD</v>
      </c>
      <c r="AP3356" t="str" cm="1">
        <f t="array" aca="1" ref="AP3356" ca="1">_FV(A3356,"Exchange")</f>
        <v>Nasdaq Stock Market</v>
      </c>
      <c r="AQ3356" s="6" t="str" cm="1">
        <f t="array" aca="1" ref="AQ3356" ca="1">_FV(A3356,"Exchange abbreviation",TRUE)</f>
        <v>XNAS</v>
      </c>
      <c r="AR3356" t="str" cm="1">
        <f t="array" aca="1" ref="AR3356" ca="1">_FV(A3356,"Instrument type",TRUE)</f>
        <v>ETF</v>
      </c>
    </row>
    <row r="3357" spans="1:44" ht="18.75" customHeight="1" x14ac:dyDescent="0.25">
      <c r="A3357" t="e" vm="3369">
        <v>#VALUE!</v>
      </c>
      <c r="B3357" t="s">
        <v>8919</v>
      </c>
      <c r="C3357" t="s">
        <v>8920</v>
      </c>
      <c r="D3357" s="31" cm="1">
        <f t="array" aca="1" ref="D3357" ca="1">_FV(A3357,"Last trade time",TRUE)</f>
        <v>45824.840336284375</v>
      </c>
      <c r="E3357" s="23" cm="1">
        <f t="array" aca="1" ref="E3357" ca="1">_FV(A3357,"Price")</f>
        <v>30.9651</v>
      </c>
      <c r="F3357" s="27" cm="1">
        <f t="array" aca="1" ref="F3357" ca="1">_FV(A3357,"Change (%)",TRUE)</f>
        <v>2.6129999999999999E-3</v>
      </c>
      <c r="G3357" s="26" cm="1">
        <f t="array" aca="1" ref="G3357" ca="1">_FV(A3357,"Change")</f>
        <v>8.0699999999999994E-2</v>
      </c>
      <c r="H3357" s="23" cm="1">
        <f t="array" aca="1" ref="H3357" ca="1">_FV(A3357,"Open")</f>
        <v>31.14</v>
      </c>
      <c r="I3357" s="23" cm="1">
        <f t="array" aca="1" ref="I3357" ca="1">_FV(A3357,"Low")</f>
        <v>30.92</v>
      </c>
      <c r="J3357" s="23" cm="1">
        <f t="array" aca="1" ref="J3357" ca="1">_FV(A3357,"High")</f>
        <v>31.14</v>
      </c>
      <c r="K3357" s="23" cm="1">
        <f t="array" aca="1" ref="K3357" ca="1">_FV(A3357,"Previous close",TRUE)</f>
        <v>30.884399999999999</v>
      </c>
      <c r="L3357" s="26"/>
      <c r="M3357" s="23" cm="1">
        <f t="array" aca="1" ref="M3357" ca="1">_FV(A3357,"52 week low",TRUE)</f>
        <v>27.32</v>
      </c>
      <c r="N3357" s="23" cm="1">
        <f t="array" aca="1" ref="N3357" ca="1">_FV(A3357,"52 week high",TRUE)</f>
        <v>31.16</v>
      </c>
      <c r="O3357" s="8" cm="1">
        <f t="array" aca="1" ref="O3357" ca="1">_FV(A3357,"Volume")</f>
        <v>4396</v>
      </c>
      <c r="P3357" s="7" cm="1">
        <f t="array" aca="1" ref="P3357" ca="1">_FV(A3357,"Volume average",TRUE)</f>
        <v>19370</v>
      </c>
      <c r="Q3357" t="s">
        <v>1641</v>
      </c>
      <c r="S3357" t="s">
        <v>4639</v>
      </c>
      <c r="T3357" s="25" cm="1">
        <f t="array" aca="1" ref="T3357" ca="1">_FV(A3357,"Expense ratio",TRUE)</f>
        <v>1.5E-3</v>
      </c>
      <c r="U3357" s="24" cm="1">
        <f t="array" aca="1" ref="U3357" ca="1">_FV(A3357,"Market cap",TRUE)</f>
        <v>168285295.16</v>
      </c>
      <c r="V3357" s="4">
        <v>168285296</v>
      </c>
      <c r="W3357" s="4">
        <v>168285296</v>
      </c>
      <c r="Y3357" t="s">
        <v>1438</v>
      </c>
      <c r="Z3357" s="5">
        <v>31.11</v>
      </c>
      <c r="AA3357" s="5">
        <v>20.400558</v>
      </c>
      <c r="AB3357" s="5">
        <v>1.83E-2</v>
      </c>
      <c r="AC3357" s="4">
        <v>16934</v>
      </c>
      <c r="AE3357" s="5">
        <v>7.2607267700986133</v>
      </c>
      <c r="AF3357" s="5">
        <v>15.438644800080059</v>
      </c>
      <c r="AI3357" s="4">
        <v>16934</v>
      </c>
      <c r="AJ3357" s="5">
        <v>527008.09420000005</v>
      </c>
      <c r="AL3357" s="5">
        <v>31.13</v>
      </c>
      <c r="AM3357" s="5">
        <v>27.28</v>
      </c>
      <c r="AN3357" t="s">
        <v>47</v>
      </c>
      <c r="AO3357" t="str" cm="1">
        <f t="array" aca="1" ref="AO3357" ca="1">_FV(A3357,"Currency")</f>
        <v>USD</v>
      </c>
      <c r="AP3357" t="str" cm="1">
        <f t="array" aca="1" ref="AP3357" ca="1">_FV(A3357,"Exchange")</f>
        <v>CBOE BZX Exchange</v>
      </c>
      <c r="AQ3357" s="6" t="str" cm="1">
        <f t="array" aca="1" ref="AQ3357" ca="1">_FV(A3357,"Exchange abbreviation",TRUE)</f>
        <v>BATS</v>
      </c>
      <c r="AR3357" t="str" cm="1">
        <f t="array" aca="1" ref="AR3357" ca="1">_FV(A3357,"Instrument type",TRUE)</f>
        <v>ETF</v>
      </c>
    </row>
    <row r="3358" spans="1:44" ht="18.75" customHeight="1" x14ac:dyDescent="0.25">
      <c r="A3358" t="e" vm="3370">
        <v>#VALUE!</v>
      </c>
      <c r="B3358" t="s">
        <v>8921</v>
      </c>
      <c r="C3358" t="s">
        <v>8922</v>
      </c>
      <c r="D3358" s="31" cm="1">
        <f t="array" aca="1" ref="D3358" ca="1">_FV(A3358,"Last trade time",TRUE)</f>
        <v>45824.896142001562</v>
      </c>
      <c r="E3358" s="23" cm="1">
        <f t="array" aca="1" ref="E3358" ca="1">_FV(A3358,"Price")</f>
        <v>82.4</v>
      </c>
      <c r="F3358" s="27" cm="1">
        <f t="array" aca="1" ref="F3358" ca="1">_FV(A3358,"Change (%)",TRUE)</f>
        <v>-1.2130000000000001E-4</v>
      </c>
      <c r="G3358" s="26" cm="1">
        <f t="array" aca="1" ref="G3358" ca="1">_FV(A3358,"Change")</f>
        <v>-0.01</v>
      </c>
      <c r="H3358" s="23" cm="1">
        <f t="array" aca="1" ref="H3358" ca="1">_FV(A3358,"Open")</f>
        <v>82.41</v>
      </c>
      <c r="I3358" s="23" cm="1">
        <f t="array" aca="1" ref="I3358" ca="1">_FV(A3358,"Low")</f>
        <v>82.39</v>
      </c>
      <c r="J3358" s="23" cm="1">
        <f t="array" aca="1" ref="J3358" ca="1">_FV(A3358,"High")</f>
        <v>82.44</v>
      </c>
      <c r="K3358" s="23" cm="1">
        <f t="array" aca="1" ref="K3358" ca="1">_FV(A3358,"Previous close",TRUE)</f>
        <v>82.41</v>
      </c>
      <c r="L3358" s="26"/>
      <c r="M3358" s="23" cm="1">
        <f t="array" aca="1" ref="M3358" ca="1">_FV(A3358,"52 week low",TRUE)</f>
        <v>81.290000000000006</v>
      </c>
      <c r="N3358" s="23" cm="1">
        <f t="array" aca="1" ref="N3358" ca="1">_FV(A3358,"52 week high",TRUE)</f>
        <v>83.3</v>
      </c>
      <c r="O3358" s="8" cm="1">
        <f t="array" aca="1" ref="O3358" ca="1">_FV(A3358,"Volume")</f>
        <v>2380293</v>
      </c>
      <c r="P3358" s="7" cm="1">
        <f t="array" aca="1" ref="P3358" ca="1">_FV(A3358,"Volume average",TRUE)</f>
        <v>3477759</v>
      </c>
      <c r="Q3358" t="s">
        <v>4053</v>
      </c>
      <c r="S3358" t="s">
        <v>2067</v>
      </c>
      <c r="T3358" s="25" cm="1">
        <f t="array" aca="1" ref="T3358" ca="1">_FV(A3358,"Expense ratio",TRUE)</f>
        <v>1.5E-3</v>
      </c>
      <c r="U3358" s="24" cm="1">
        <f t="array" aca="1" ref="U3358" ca="1">_FV(A3358,"Market cap",TRUE)</f>
        <v>24257050690.84</v>
      </c>
      <c r="V3358" s="4">
        <v>24257050624</v>
      </c>
      <c r="W3358" s="4">
        <v>24257050624</v>
      </c>
      <c r="Y3358" t="s">
        <v>8923</v>
      </c>
      <c r="Z3358" s="5">
        <v>82.194550000000007</v>
      </c>
      <c r="AA3358" s="5">
        <v>3739.5454</v>
      </c>
      <c r="AB3358" s="5">
        <v>3.95E-2</v>
      </c>
      <c r="AC3358" s="4">
        <v>4728622</v>
      </c>
      <c r="AE3358" s="5">
        <v>2.0173397329191771</v>
      </c>
      <c r="AF3358" s="5">
        <v>5.0688214722369729</v>
      </c>
      <c r="AH3358" s="17">
        <v>209300000</v>
      </c>
      <c r="AI3358" s="4">
        <v>4728622</v>
      </c>
      <c r="AJ3358" s="5">
        <v>388740014.61999989</v>
      </c>
      <c r="AL3358" s="5">
        <v>83.3</v>
      </c>
      <c r="AM3358" s="5">
        <v>81.290000000000006</v>
      </c>
      <c r="AN3358" t="s">
        <v>82</v>
      </c>
      <c r="AO3358" t="str" cm="1">
        <f t="array" aca="1" ref="AO3358" ca="1">_FV(A3358,"Currency")</f>
        <v>USD</v>
      </c>
      <c r="AP3358" t="str" cm="1">
        <f t="array" aca="1" ref="AP3358" ca="1">_FV(A3358,"Exchange")</f>
        <v>Nasdaq Stock Market</v>
      </c>
      <c r="AQ3358" s="6" t="str" cm="1">
        <f t="array" aca="1" ref="AQ3358" ca="1">_FV(A3358,"Exchange abbreviation",TRUE)</f>
        <v>XNAS</v>
      </c>
      <c r="AR3358" t="str" cm="1">
        <f t="array" aca="1" ref="AR3358" ca="1">_FV(A3358,"Instrument type",TRUE)</f>
        <v>ETF</v>
      </c>
    </row>
    <row r="3359" spans="1:44" ht="18.75" customHeight="1" x14ac:dyDescent="0.25">
      <c r="A3359" t="e" vm="3371">
        <v>#VALUE!</v>
      </c>
      <c r="B3359" t="s">
        <v>8924</v>
      </c>
      <c r="C3359" t="s">
        <v>8925</v>
      </c>
      <c r="D3359" s="31" cm="1">
        <f t="array" aca="1" ref="D3359" ca="1">_FV(A3359,"Last trade time",TRUE)</f>
        <v>45824.840277812502</v>
      </c>
      <c r="E3359" s="23" cm="1">
        <f t="array" aca="1" ref="E3359" ca="1">_FV(A3359,"Price")</f>
        <v>18.91</v>
      </c>
      <c r="F3359" s="27" cm="1">
        <f t="array" aca="1" ref="F3359" ca="1">_FV(A3359,"Change (%)",TRUE)</f>
        <v>-1.057E-3</v>
      </c>
      <c r="G3359" s="26" cm="1">
        <f t="array" aca="1" ref="G3359" ca="1">_FV(A3359,"Change")</f>
        <v>-0.02</v>
      </c>
      <c r="H3359" s="23" cm="1">
        <f t="array" aca="1" ref="H3359" ca="1">_FV(A3359,"Open")</f>
        <v>18.920000000000002</v>
      </c>
      <c r="I3359" s="23" cm="1">
        <f t="array" aca="1" ref="I3359" ca="1">_FV(A3359,"Low")</f>
        <v>18.91</v>
      </c>
      <c r="J3359" s="23" cm="1">
        <f t="array" aca="1" ref="J3359" ca="1">_FV(A3359,"High")</f>
        <v>18.940000000000001</v>
      </c>
      <c r="K3359" s="23" cm="1">
        <f t="array" aca="1" ref="K3359" ca="1">_FV(A3359,"Previous close",TRUE)</f>
        <v>18.93</v>
      </c>
      <c r="L3359" s="26"/>
      <c r="M3359" s="23" cm="1">
        <f t="array" aca="1" ref="M3359" ca="1">_FV(A3359,"52 week low",TRUE)</f>
        <v>18.34</v>
      </c>
      <c r="N3359" s="23" cm="1">
        <f t="array" aca="1" ref="N3359" ca="1">_FV(A3359,"52 week high",TRUE)</f>
        <v>19.265000000000001</v>
      </c>
      <c r="O3359" s="8" cm="1">
        <f t="array" aca="1" ref="O3359" ca="1">_FV(A3359,"Volume")</f>
        <v>175646</v>
      </c>
      <c r="P3359" s="7" cm="1">
        <f t="array" aca="1" ref="P3359" ca="1">_FV(A3359,"Volume average",TRUE)</f>
        <v>302257</v>
      </c>
      <c r="Q3359" t="s">
        <v>7969</v>
      </c>
      <c r="S3359" t="s">
        <v>2310</v>
      </c>
      <c r="T3359" s="25" cm="1">
        <f t="array" aca="1" ref="T3359" ca="1">_FV(A3359,"Expense ratio",TRUE)</f>
        <v>1.5E-3</v>
      </c>
      <c r="U3359" s="24" cm="1">
        <f t="array" aca="1" ref="U3359" ca="1">_FV(A3359,"Market cap",TRUE)</f>
        <v>1651123269.8</v>
      </c>
      <c r="V3359" s="4">
        <v>1651123328</v>
      </c>
      <c r="W3359" s="4">
        <v>1651123328</v>
      </c>
      <c r="Y3359" t="s">
        <v>6662</v>
      </c>
      <c r="Z3359" s="5">
        <v>18.851970000000001</v>
      </c>
      <c r="AA3359" s="20"/>
      <c r="AB3359" s="5">
        <v>3.3700000000000001E-2</v>
      </c>
      <c r="AC3359" s="4">
        <v>367141</v>
      </c>
      <c r="AE3359" s="5">
        <v>3.4281071433161392</v>
      </c>
      <c r="AF3359" s="5">
        <v>5.4631144921051034</v>
      </c>
      <c r="AI3359" s="4">
        <v>367141</v>
      </c>
      <c r="AJ3359" s="5">
        <v>6924279.2599999998</v>
      </c>
      <c r="AL3359" s="5">
        <v>19.27</v>
      </c>
      <c r="AM3359" s="5">
        <v>18.329999999999998</v>
      </c>
      <c r="AN3359" t="s">
        <v>90</v>
      </c>
      <c r="AO3359" t="str" cm="1">
        <f t="array" aca="1" ref="AO3359" ca="1">_FV(A3359,"Currency")</f>
        <v>USD</v>
      </c>
      <c r="AP3359" t="str" cm="1">
        <f t="array" aca="1" ref="AP3359" ca="1">_FV(A3359,"Exchange")</f>
        <v>NYSE Arca</v>
      </c>
      <c r="AQ3359" s="6" t="str" cm="1">
        <f t="array" aca="1" ref="AQ3359" ca="1">_FV(A3359,"Exchange abbreviation",TRUE)</f>
        <v>ARCX</v>
      </c>
      <c r="AR3359" t="str" cm="1">
        <f t="array" aca="1" ref="AR3359" ca="1">_FV(A3359,"Instrument type",TRUE)</f>
        <v>ETF</v>
      </c>
    </row>
    <row r="3360" spans="1:44" ht="18.75" customHeight="1" x14ac:dyDescent="0.25">
      <c r="A3360" t="e" vm="3372">
        <v>#VALUE!</v>
      </c>
      <c r="B3360" t="s">
        <v>8926</v>
      </c>
      <c r="C3360" t="s">
        <v>8927</v>
      </c>
      <c r="D3360" s="31" cm="1">
        <f t="array" aca="1" ref="D3360" ca="1">_FV(A3360,"Last trade time",TRUE)</f>
        <v>45824.843750185159</v>
      </c>
      <c r="E3360" s="23" cm="1">
        <f t="array" aca="1" ref="E3360" ca="1">_FV(A3360,"Price")</f>
        <v>49.37</v>
      </c>
      <c r="F3360" s="27" cm="1">
        <f t="array" aca="1" ref="F3360" ca="1">_FV(A3360,"Change (%)",TRUE)</f>
        <v>-9.1069999999999996E-4</v>
      </c>
      <c r="G3360" s="26" cm="1">
        <f t="array" aca="1" ref="G3360" ca="1">_FV(A3360,"Change")</f>
        <v>-4.4999999999999998E-2</v>
      </c>
      <c r="H3360" s="23" cm="1">
        <f t="array" aca="1" ref="H3360" ca="1">_FV(A3360,"Open")</f>
        <v>49.39</v>
      </c>
      <c r="I3360" s="23" cm="1">
        <f t="array" aca="1" ref="I3360" ca="1">_FV(A3360,"Low")</f>
        <v>49.37</v>
      </c>
      <c r="J3360" s="23" cm="1">
        <f t="array" aca="1" ref="J3360" ca="1">_FV(A3360,"High")</f>
        <v>49.4</v>
      </c>
      <c r="K3360" s="23" cm="1">
        <f t="array" aca="1" ref="K3360" ca="1">_FV(A3360,"Previous close",TRUE)</f>
        <v>49.414999999999999</v>
      </c>
      <c r="L3360" s="26"/>
      <c r="M3360" s="23" cm="1">
        <f t="array" aca="1" ref="M3360" ca="1">_FV(A3360,"52 week low",TRUE)</f>
        <v>48.53</v>
      </c>
      <c r="N3360" s="23" cm="1">
        <f t="array" aca="1" ref="N3360" ca="1">_FV(A3360,"52 week high",TRUE)</f>
        <v>50.11</v>
      </c>
      <c r="O3360" s="8" cm="1">
        <f t="array" aca="1" ref="O3360" ca="1">_FV(A3360,"Volume")</f>
        <v>1912</v>
      </c>
      <c r="P3360" s="7" cm="1">
        <f t="array" aca="1" ref="P3360" ca="1">_FV(A3360,"Volume average",TRUE)</f>
        <v>2029</v>
      </c>
      <c r="Q3360" t="s">
        <v>45</v>
      </c>
      <c r="R3360" t="s">
        <v>7980</v>
      </c>
      <c r="T3360" s="25" cm="1">
        <f t="array" aca="1" ref="T3360" ca="1">_FV(A3360,"Expense ratio",TRUE)</f>
        <v>1.5E-3</v>
      </c>
      <c r="U3360" s="24" cm="1">
        <f t="array" aca="1" ref="U3360" ca="1">_FV(A3360,"Market cap",TRUE)</f>
        <v>10413462.539999999</v>
      </c>
      <c r="V3360" s="16"/>
      <c r="W3360" s="16"/>
      <c r="Z3360" s="18"/>
      <c r="AA3360" s="20"/>
      <c r="AB3360" s="20"/>
      <c r="AC3360" s="21">
        <v>3134</v>
      </c>
      <c r="AE3360" s="18"/>
      <c r="AF3360" s="20"/>
      <c r="AI3360" s="21"/>
      <c r="AJ3360" s="18"/>
      <c r="AL3360" s="18"/>
      <c r="AM3360" s="18"/>
      <c r="AN3360" t="s">
        <v>73</v>
      </c>
      <c r="AO3360" t="str" cm="1">
        <f t="array" aca="1" ref="AO3360" ca="1">_FV(A3360,"Currency")</f>
        <v>USD</v>
      </c>
      <c r="AP3360" t="str" cm="1">
        <f t="array" aca="1" ref="AP3360" ca="1">_FV(A3360,"Exchange")</f>
        <v>Nasdaq Stock Market</v>
      </c>
      <c r="AQ3360" s="6" t="str" cm="1">
        <f t="array" aca="1" ref="AQ3360" ca="1">_FV(A3360,"Exchange abbreviation",TRUE)</f>
        <v>XNAS</v>
      </c>
      <c r="AR3360" t="str" cm="1">
        <f t="array" aca="1" ref="AR3360" ca="1">_FV(A3360,"Instrument type",TRUE)</f>
        <v>ETF</v>
      </c>
    </row>
    <row r="3361" spans="1:44" ht="18.75" customHeight="1" x14ac:dyDescent="0.25">
      <c r="A3361" t="e" vm="3373">
        <v>#VALUE!</v>
      </c>
      <c r="B3361" t="s">
        <v>8928</v>
      </c>
      <c r="C3361" t="s">
        <v>8929</v>
      </c>
      <c r="D3361" s="31" cm="1">
        <f t="array" aca="1" ref="D3361" ca="1">_FV(A3361,"Last trade time",TRUE)</f>
        <v>45824.84027780078</v>
      </c>
      <c r="E3361" s="23" cm="1">
        <f t="array" aca="1" ref="E3361" ca="1">_FV(A3361,"Price")</f>
        <v>46.68</v>
      </c>
      <c r="F3361" s="27" cm="1">
        <f t="array" aca="1" ref="F3361" ca="1">_FV(A3361,"Change (%)",TRUE)</f>
        <v>2.143E-4</v>
      </c>
      <c r="G3361" s="26" cm="1">
        <f t="array" aca="1" ref="G3361" ca="1">_FV(A3361,"Change")</f>
        <v>0.01</v>
      </c>
      <c r="H3361" s="23" cm="1">
        <f t="array" aca="1" ref="H3361" ca="1">_FV(A3361,"Open")</f>
        <v>46.65</v>
      </c>
      <c r="I3361" s="23" cm="1">
        <f t="array" aca="1" ref="I3361" ca="1">_FV(A3361,"Low")</f>
        <v>46.65</v>
      </c>
      <c r="J3361" s="23" cm="1">
        <f t="array" aca="1" ref="J3361" ca="1">_FV(A3361,"High")</f>
        <v>46.71</v>
      </c>
      <c r="K3361" s="23" cm="1">
        <f t="array" aca="1" ref="K3361" ca="1">_FV(A3361,"Previous close",TRUE)</f>
        <v>46.67</v>
      </c>
      <c r="L3361" s="26"/>
      <c r="M3361" s="23" cm="1">
        <f t="array" aca="1" ref="M3361" ca="1">_FV(A3361,"52 week low",TRUE)</f>
        <v>45.93</v>
      </c>
      <c r="N3361" s="23" cm="1">
        <f t="array" aca="1" ref="N3361" ca="1">_FV(A3361,"52 week high",TRUE)</f>
        <v>47.18</v>
      </c>
      <c r="O3361" s="8" cm="1">
        <f t="array" aca="1" ref="O3361" ca="1">_FV(A3361,"Volume")</f>
        <v>24325</v>
      </c>
      <c r="P3361" s="7" cm="1">
        <f t="array" aca="1" ref="P3361" ca="1">_FV(A3361,"Volume average",TRUE)</f>
        <v>32101</v>
      </c>
      <c r="Q3361" t="s">
        <v>45</v>
      </c>
      <c r="R3361" t="s">
        <v>8930</v>
      </c>
      <c r="T3361" s="25" cm="1">
        <f t="array" aca="1" ref="T3361" ca="1">_FV(A3361,"Expense ratio",TRUE)</f>
        <v>1.5E-3</v>
      </c>
      <c r="U3361" s="24" cm="1">
        <f t="array" aca="1" ref="U3361" ca="1">_FV(A3361,"Market cap",TRUE)</f>
        <v>627110433.28999996</v>
      </c>
      <c r="V3361" s="16"/>
      <c r="W3361" s="16"/>
      <c r="X3361" t="s">
        <v>8931</v>
      </c>
      <c r="Z3361" s="18"/>
      <c r="AA3361" s="20"/>
      <c r="AB3361" s="20"/>
      <c r="AC3361" s="21">
        <v>33340</v>
      </c>
      <c r="AE3361" s="18"/>
      <c r="AF3361" s="20"/>
      <c r="AI3361" s="21"/>
      <c r="AJ3361" s="18"/>
      <c r="AL3361" s="18"/>
      <c r="AM3361" s="18"/>
      <c r="AN3361" t="s">
        <v>73</v>
      </c>
      <c r="AO3361" t="str" cm="1">
        <f t="array" aca="1" ref="AO3361" ca="1">_FV(A3361,"Currency")</f>
        <v>USD</v>
      </c>
      <c r="AP3361" t="str" cm="1">
        <f t="array" aca="1" ref="AP3361" ca="1">_FV(A3361,"Exchange")</f>
        <v>NYSE Arca</v>
      </c>
      <c r="AQ3361" s="6" t="str" cm="1">
        <f t="array" aca="1" ref="AQ3361" ca="1">_FV(A3361,"Exchange abbreviation",TRUE)</f>
        <v>ARCX</v>
      </c>
      <c r="AR3361" t="str" cm="1">
        <f t="array" aca="1" ref="AR3361" ca="1">_FV(A3361,"Instrument type",TRUE)</f>
        <v>ETF</v>
      </c>
    </row>
    <row r="3362" spans="1:44" ht="18.75" customHeight="1" x14ac:dyDescent="0.25">
      <c r="A3362" t="e" vm="3374">
        <v>#VALUE!</v>
      </c>
      <c r="B3362" t="s">
        <v>8932</v>
      </c>
      <c r="C3362" t="s">
        <v>8933</v>
      </c>
      <c r="D3362" s="31" cm="1">
        <f t="array" aca="1" ref="D3362" ca="1">_FV(A3362,"Last trade time",TRUE)</f>
        <v>45824.840282892968</v>
      </c>
      <c r="E3362" s="23" cm="1">
        <f t="array" aca="1" ref="E3362" ca="1">_FV(A3362,"Price")</f>
        <v>57.48</v>
      </c>
      <c r="F3362" s="27" cm="1">
        <f t="array" aca="1" ref="F3362" ca="1">_FV(A3362,"Change (%)",TRUE)</f>
        <v>9.6080000000000002E-3</v>
      </c>
      <c r="G3362" s="26" cm="1">
        <f t="array" aca="1" ref="G3362" ca="1">_FV(A3362,"Change")</f>
        <v>0.54700000000000004</v>
      </c>
      <c r="H3362" s="23" cm="1">
        <f t="array" aca="1" ref="H3362" ca="1">_FV(A3362,"Open")</f>
        <v>57.804400000000001</v>
      </c>
      <c r="I3362" s="23" cm="1">
        <f t="array" aca="1" ref="I3362" ca="1">_FV(A3362,"Low")</f>
        <v>57.48</v>
      </c>
      <c r="J3362" s="23" cm="1">
        <f t="array" aca="1" ref="J3362" ca="1">_FV(A3362,"High")</f>
        <v>57.804400000000001</v>
      </c>
      <c r="K3362" s="23" cm="1">
        <f t="array" aca="1" ref="K3362" ca="1">_FV(A3362,"Previous close",TRUE)</f>
        <v>56.933</v>
      </c>
      <c r="L3362" s="26"/>
      <c r="M3362" s="23" cm="1">
        <f t="array" aca="1" ref="M3362" ca="1">_FV(A3362,"52 week low",TRUE)</f>
        <v>46.760199999999998</v>
      </c>
      <c r="N3362" s="23" cm="1">
        <f t="array" aca="1" ref="N3362" ca="1">_FV(A3362,"52 week high",TRUE)</f>
        <v>57.96</v>
      </c>
      <c r="O3362" s="8" cm="1">
        <f t="array" aca="1" ref="O3362" ca="1">_FV(A3362,"Volume")</f>
        <v>1191</v>
      </c>
      <c r="P3362" s="7" cm="1">
        <f t="array" aca="1" ref="P3362" ca="1">_FV(A3362,"Volume average",TRUE)</f>
        <v>21281</v>
      </c>
      <c r="Q3362" t="s">
        <v>844</v>
      </c>
      <c r="S3362" t="s">
        <v>3504</v>
      </c>
      <c r="T3362" s="25" cm="1">
        <f t="array" aca="1" ref="T3362" ca="1">_FV(A3362,"Expense ratio",TRUE)</f>
        <v>1.5E-3</v>
      </c>
      <c r="U3362" s="24" cm="1">
        <f t="array" aca="1" ref="U3362" ca="1">_FV(A3362,"Market cap",TRUE)</f>
        <v>970974467.5</v>
      </c>
      <c r="V3362" s="4">
        <v>970974464</v>
      </c>
      <c r="W3362" s="4">
        <v>970974464</v>
      </c>
      <c r="X3362" t="s">
        <v>8934</v>
      </c>
      <c r="Y3362" t="s">
        <v>672</v>
      </c>
      <c r="Z3362" s="5">
        <v>56.825899999999997</v>
      </c>
      <c r="AA3362" s="5">
        <v>14.322614</v>
      </c>
      <c r="AB3362" s="19">
        <v>2.75E-2</v>
      </c>
      <c r="AC3362" s="4">
        <v>39257</v>
      </c>
      <c r="AE3362" s="5">
        <v>12.19889182350828</v>
      </c>
      <c r="AF3362" s="19">
        <v>12.90848287533599</v>
      </c>
      <c r="AI3362" s="4">
        <v>39257</v>
      </c>
      <c r="AJ3362" s="5">
        <v>2229895.7425000002</v>
      </c>
      <c r="AL3362" s="5">
        <v>57.24</v>
      </c>
      <c r="AM3362" s="5">
        <v>46.76</v>
      </c>
      <c r="AN3362" t="s">
        <v>90</v>
      </c>
      <c r="AO3362" t="str" cm="1">
        <f t="array" aca="1" ref="AO3362" ca="1">_FV(A3362,"Currency")</f>
        <v>USD</v>
      </c>
      <c r="AP3362" t="str" cm="1">
        <f t="array" aca="1" ref="AP3362" ca="1">_FV(A3362,"Exchange")</f>
        <v>CBOE BZX Exchange</v>
      </c>
      <c r="AQ3362" s="6" t="str" cm="1">
        <f t="array" aca="1" ref="AQ3362" ca="1">_FV(A3362,"Exchange abbreviation",TRUE)</f>
        <v>BATS</v>
      </c>
      <c r="AR3362" t="str" cm="1">
        <f t="array" aca="1" ref="AR3362" ca="1">_FV(A3362,"Instrument type",TRUE)</f>
        <v>ETF</v>
      </c>
    </row>
    <row r="3363" spans="1:44" ht="18.75" customHeight="1" x14ac:dyDescent="0.25">
      <c r="A3363" t="e" vm="3375">
        <v>#VALUE!</v>
      </c>
      <c r="B3363" t="s">
        <v>8935</v>
      </c>
      <c r="C3363" t="s">
        <v>8936</v>
      </c>
      <c r="D3363" s="31" cm="1">
        <f t="array" aca="1" ref="D3363" ca="1">_FV(A3363,"Last trade time",TRUE)</f>
        <v>45824.84027780078</v>
      </c>
      <c r="E3363" s="23" cm="1">
        <f t="array" aca="1" ref="E3363" ca="1">_FV(A3363,"Price")</f>
        <v>67.319999999999993</v>
      </c>
      <c r="F3363" s="27" cm="1">
        <f t="array" aca="1" ref="F3363" ca="1">_FV(A3363,"Change (%)",TRUE)</f>
        <v>1.1113999999999999E-2</v>
      </c>
      <c r="G3363" s="26" cm="1">
        <f t="array" aca="1" ref="G3363" ca="1">_FV(A3363,"Change")</f>
        <v>0.74</v>
      </c>
      <c r="H3363" s="23" cm="1">
        <f t="array" aca="1" ref="H3363" ca="1">_FV(A3363,"Open")</f>
        <v>67</v>
      </c>
      <c r="I3363" s="23" cm="1">
        <f t="array" aca="1" ref="I3363" ca="1">_FV(A3363,"Low")</f>
        <v>66.94</v>
      </c>
      <c r="J3363" s="23" cm="1">
        <f t="array" aca="1" ref="J3363" ca="1">_FV(A3363,"High")</f>
        <v>67.41</v>
      </c>
      <c r="K3363" s="23" cm="1">
        <f t="array" aca="1" ref="K3363" ca="1">_FV(A3363,"Previous close",TRUE)</f>
        <v>66.58</v>
      </c>
      <c r="L3363" s="26"/>
      <c r="M3363" s="23" cm="1">
        <f t="array" aca="1" ref="M3363" ca="1">_FV(A3363,"52 week low",TRUE)</f>
        <v>55.67</v>
      </c>
      <c r="N3363" s="23" cm="1">
        <f t="array" aca="1" ref="N3363" ca="1">_FV(A3363,"52 week high",TRUE)</f>
        <v>71.39</v>
      </c>
      <c r="O3363" s="8" cm="1">
        <f t="array" aca="1" ref="O3363" ca="1">_FV(A3363,"Volume")</f>
        <v>335940</v>
      </c>
      <c r="P3363" s="7" cm="1">
        <f t="array" aca="1" ref="P3363" ca="1">_FV(A3363,"Volume average",TRUE)</f>
        <v>386989</v>
      </c>
      <c r="Q3363" t="s">
        <v>143</v>
      </c>
      <c r="R3363" t="s">
        <v>155</v>
      </c>
      <c r="T3363" s="25" cm="1">
        <f t="array" aca="1" ref="T3363" ca="1">_FV(A3363,"Expense ratio",TRUE)</f>
        <v>1.5E-3</v>
      </c>
      <c r="U3363" s="24" cm="1">
        <f t="array" aca="1" ref="U3363" ca="1">_FV(A3363,"Market cap",TRUE)</f>
        <v>7184716204.2700005</v>
      </c>
      <c r="V3363" s="16"/>
      <c r="W3363" s="16"/>
      <c r="X3363" t="s">
        <v>8937</v>
      </c>
      <c r="Z3363" s="18"/>
      <c r="AA3363" s="20"/>
      <c r="AC3363" s="21">
        <v>387008</v>
      </c>
      <c r="AE3363" s="18"/>
      <c r="AF3363" s="20"/>
      <c r="AI3363" s="21"/>
      <c r="AJ3363" s="18"/>
      <c r="AL3363" s="18"/>
      <c r="AM3363" s="18"/>
      <c r="AN3363" t="s">
        <v>73</v>
      </c>
      <c r="AO3363" t="str" cm="1">
        <f t="array" aca="1" ref="AO3363" ca="1">_FV(A3363,"Currency")</f>
        <v>USD</v>
      </c>
      <c r="AP3363" t="str" cm="1">
        <f t="array" aca="1" ref="AP3363" ca="1">_FV(A3363,"Exchange")</f>
        <v>NYSE Arca</v>
      </c>
      <c r="AQ3363" s="6" t="str" cm="1">
        <f t="array" aca="1" ref="AQ3363" ca="1">_FV(A3363,"Exchange abbreviation",TRUE)</f>
        <v>ARCX</v>
      </c>
      <c r="AR3363" t="str" cm="1">
        <f t="array" aca="1" ref="AR3363" ca="1">_FV(A3363,"Instrument type",TRUE)</f>
        <v>ETF</v>
      </c>
    </row>
    <row r="3364" spans="1:44" ht="18.75" customHeight="1" x14ac:dyDescent="0.25">
      <c r="A3364" t="e" vm="3376">
        <v>#VALUE!</v>
      </c>
      <c r="B3364" t="s">
        <v>8938</v>
      </c>
      <c r="C3364" t="s">
        <v>8939</v>
      </c>
      <c r="D3364" s="31" cm="1">
        <f t="array" aca="1" ref="D3364" ca="1">_FV(A3364,"Last trade time",TRUE)</f>
        <v>45824.843750196094</v>
      </c>
      <c r="E3364" s="23" cm="1">
        <f t="array" aca="1" ref="E3364" ca="1">_FV(A3364,"Price")</f>
        <v>48.59</v>
      </c>
      <c r="F3364" s="27" cm="1">
        <f t="array" aca="1" ref="F3364" ca="1">_FV(A3364,"Change (%)",TRUE)</f>
        <v>-1.439E-3</v>
      </c>
      <c r="G3364" s="26" cm="1">
        <f t="array" aca="1" ref="G3364" ca="1">_FV(A3364,"Change")</f>
        <v>-7.0000000000000007E-2</v>
      </c>
      <c r="H3364" s="23" cm="1">
        <f t="array" aca="1" ref="H3364" ca="1">_FV(A3364,"Open")</f>
        <v>48.61</v>
      </c>
      <c r="I3364" s="23" cm="1">
        <f t="array" aca="1" ref="I3364" ca="1">_FV(A3364,"Low")</f>
        <v>48.59</v>
      </c>
      <c r="J3364" s="23" cm="1">
        <f t="array" aca="1" ref="J3364" ca="1">_FV(A3364,"High")</f>
        <v>48.669600000000003</v>
      </c>
      <c r="K3364" s="23" cm="1">
        <f t="array" aca="1" ref="K3364" ca="1">_FV(A3364,"Previous close",TRUE)</f>
        <v>48.66</v>
      </c>
      <c r="L3364" s="26"/>
      <c r="M3364" s="23" cm="1">
        <f t="array" aca="1" ref="M3364" ca="1">_FV(A3364,"52 week low",TRUE)</f>
        <v>47.4</v>
      </c>
      <c r="N3364" s="23" cm="1">
        <f t="array" aca="1" ref="N3364" ca="1">_FV(A3364,"52 week high",TRUE)</f>
        <v>50.02</v>
      </c>
      <c r="O3364" s="8" cm="1">
        <f t="array" aca="1" ref="O3364" ca="1">_FV(A3364,"Volume")</f>
        <v>4236</v>
      </c>
      <c r="P3364" s="7" cm="1">
        <f t="array" aca="1" ref="P3364" ca="1">_FV(A3364,"Volume average",TRUE)</f>
        <v>12026</v>
      </c>
      <c r="Q3364" t="s">
        <v>3918</v>
      </c>
      <c r="S3364" t="s">
        <v>8887</v>
      </c>
      <c r="T3364" s="25" cm="1">
        <f t="array" aca="1" ref="T3364" ca="1">_FV(A3364,"Expense ratio",TRUE)</f>
        <v>1.5E-3</v>
      </c>
      <c r="U3364" s="24" cm="1">
        <f t="array" aca="1" ref="U3364" ca="1">_FV(A3364,"Market cap",TRUE)</f>
        <v>41522994.899999999</v>
      </c>
      <c r="V3364" s="4">
        <v>41522992</v>
      </c>
      <c r="W3364" s="4">
        <v>41522992</v>
      </c>
      <c r="Y3364" t="s">
        <v>8940</v>
      </c>
      <c r="Z3364" s="5">
        <v>48.371499999999997</v>
      </c>
      <c r="AB3364" s="5">
        <v>3.95E-2</v>
      </c>
      <c r="AC3364" s="4">
        <v>20890</v>
      </c>
      <c r="AE3364" s="5">
        <v>2.9249889450609019</v>
      </c>
      <c r="AF3364" s="5">
        <v>4.6514503111986683</v>
      </c>
      <c r="AI3364" s="4">
        <v>20890</v>
      </c>
      <c r="AJ3364" s="5">
        <v>1010557.928</v>
      </c>
      <c r="AL3364" s="5">
        <v>50.02</v>
      </c>
      <c r="AM3364" s="5">
        <v>47.4</v>
      </c>
      <c r="AN3364" t="s">
        <v>90</v>
      </c>
      <c r="AO3364" t="str" cm="1">
        <f t="array" aca="1" ref="AO3364" ca="1">_FV(A3364,"Currency")</f>
        <v>USD</v>
      </c>
      <c r="AP3364" t="str" cm="1">
        <f t="array" aca="1" ref="AP3364" ca="1">_FV(A3364,"Exchange")</f>
        <v>Nasdaq Stock Market</v>
      </c>
      <c r="AQ3364" s="6" t="str" cm="1">
        <f t="array" aca="1" ref="AQ3364" ca="1">_FV(A3364,"Exchange abbreviation",TRUE)</f>
        <v>XNAS</v>
      </c>
      <c r="AR3364" t="str" cm="1">
        <f t="array" aca="1" ref="AR3364" ca="1">_FV(A3364,"Instrument type",TRUE)</f>
        <v>ETF</v>
      </c>
    </row>
    <row r="3365" spans="1:44" ht="18.75" customHeight="1" x14ac:dyDescent="0.25">
      <c r="A3365" t="e" vm="3377">
        <v>#VALUE!</v>
      </c>
      <c r="B3365" t="s">
        <v>8941</v>
      </c>
      <c r="C3365" t="s">
        <v>8942</v>
      </c>
      <c r="D3365" s="31" cm="1">
        <f t="array" aca="1" ref="D3365" ca="1">_FV(A3365,"Last trade time",TRUE)</f>
        <v>45824.843750265623</v>
      </c>
      <c r="E3365" s="23" cm="1">
        <f t="array" aca="1" ref="E3365" ca="1">_FV(A3365,"Price")</f>
        <v>48.215000000000003</v>
      </c>
      <c r="F3365" s="27" cm="1">
        <f t="array" aca="1" ref="F3365" ca="1">_FV(A3365,"Change (%)",TRUE)</f>
        <v>-1.0370000000000001E-4</v>
      </c>
      <c r="G3365" s="26" cm="1">
        <f t="array" aca="1" ref="G3365" ca="1">_FV(A3365,"Change")</f>
        <v>-5.0000000000000001E-3</v>
      </c>
      <c r="H3365" s="23" cm="1">
        <f t="array" aca="1" ref="H3365" ca="1">_FV(A3365,"Open")</f>
        <v>48.24</v>
      </c>
      <c r="I3365" s="23" cm="1">
        <f t="array" aca="1" ref="I3365" ca="1">_FV(A3365,"Low")</f>
        <v>48.21</v>
      </c>
      <c r="J3365" s="23" cm="1">
        <f t="array" aca="1" ref="J3365" ca="1">_FV(A3365,"High")</f>
        <v>48.295000000000002</v>
      </c>
      <c r="K3365" s="23" cm="1">
        <f t="array" aca="1" ref="K3365" ca="1">_FV(A3365,"Previous close",TRUE)</f>
        <v>48.22</v>
      </c>
      <c r="L3365" s="26"/>
      <c r="M3365" s="23" cm="1">
        <f t="array" aca="1" ref="M3365" ca="1">_FV(A3365,"52 week low",TRUE)</f>
        <v>47.01</v>
      </c>
      <c r="N3365" s="23" cm="1">
        <f t="array" aca="1" ref="N3365" ca="1">_FV(A3365,"52 week high",TRUE)</f>
        <v>49.255000000000003</v>
      </c>
      <c r="O3365" s="8" cm="1">
        <f t="array" aca="1" ref="O3365" ca="1">_FV(A3365,"Volume")</f>
        <v>20405</v>
      </c>
      <c r="P3365" s="7" cm="1">
        <f t="array" aca="1" ref="P3365" ca="1">_FV(A3365,"Volume average",TRUE)</f>
        <v>43998</v>
      </c>
      <c r="Q3365" t="s">
        <v>4104</v>
      </c>
      <c r="R3365" t="s">
        <v>4105</v>
      </c>
      <c r="S3365" t="s">
        <v>5011</v>
      </c>
      <c r="T3365" s="25" cm="1">
        <f t="array" aca="1" ref="T3365" ca="1">_FV(A3365,"Expense ratio",TRUE)</f>
        <v>1.5E-3</v>
      </c>
      <c r="U3365" s="24" cm="1">
        <f t="array" aca="1" ref="U3365" ca="1">_FV(A3365,"Market cap",TRUE)</f>
        <v>524014883.69</v>
      </c>
      <c r="V3365" s="4">
        <v>524014880</v>
      </c>
      <c r="W3365" s="4">
        <v>524014880</v>
      </c>
      <c r="Y3365" t="s">
        <v>2154</v>
      </c>
      <c r="Z3365" s="5">
        <v>47.965800000000002</v>
      </c>
      <c r="AB3365" s="5">
        <v>4.8800003000000002E-2</v>
      </c>
      <c r="AC3365" s="4">
        <v>54277</v>
      </c>
      <c r="AE3365" s="5">
        <v>2.8437822186776258</v>
      </c>
      <c r="AF3365" s="5">
        <v>6.1384999040859478</v>
      </c>
      <c r="AI3365" s="4">
        <v>54277</v>
      </c>
      <c r="AJ3365" s="4">
        <v>2605296</v>
      </c>
      <c r="AL3365" s="5">
        <v>49.255000000000003</v>
      </c>
      <c r="AM3365" s="5">
        <v>47.01</v>
      </c>
      <c r="AN3365" t="s">
        <v>90</v>
      </c>
      <c r="AO3365" t="str" cm="1">
        <f t="array" aca="1" ref="AO3365" ca="1">_FV(A3365,"Currency")</f>
        <v>USD</v>
      </c>
      <c r="AP3365" t="str" cm="1">
        <f t="array" aca="1" ref="AP3365" ca="1">_FV(A3365,"Exchange")</f>
        <v>Nasdaq Stock Market</v>
      </c>
      <c r="AQ3365" s="6" t="str" cm="1">
        <f t="array" aca="1" ref="AQ3365" ca="1">_FV(A3365,"Exchange abbreviation",TRUE)</f>
        <v>XNAS</v>
      </c>
      <c r="AR3365" t="str" cm="1">
        <f t="array" aca="1" ref="AR3365" ca="1">_FV(A3365,"Instrument type",TRUE)</f>
        <v>ETF</v>
      </c>
    </row>
    <row r="3366" spans="1:44" ht="18.75" customHeight="1" x14ac:dyDescent="0.25">
      <c r="A3366" t="e" vm="3378">
        <v>#VALUE!</v>
      </c>
      <c r="B3366" t="s">
        <v>8943</v>
      </c>
      <c r="C3366" t="s">
        <v>8944</v>
      </c>
      <c r="D3366" s="31" cm="1">
        <f t="array" aca="1" ref="D3366" ca="1">_FV(A3366,"Last trade time",TRUE)</f>
        <v>45824.916667453122</v>
      </c>
      <c r="E3366" s="23" cm="1">
        <f t="array" aca="1" ref="E3366" ca="1">_FV(A3366,"Price")</f>
        <v>92.73</v>
      </c>
      <c r="F3366" s="27" cm="1">
        <f t="array" aca="1" ref="F3366" ca="1">_FV(A3366,"Change (%)",TRUE)</f>
        <v>4.8550000000000004E-4</v>
      </c>
      <c r="G3366" s="26" cm="1">
        <f t="array" aca="1" ref="G3366" ca="1">_FV(A3366,"Change")</f>
        <v>4.4999999999999998E-2</v>
      </c>
      <c r="H3366" s="23" cm="1">
        <f t="array" aca="1" ref="H3366" ca="1">_FV(A3366,"Open")</f>
        <v>93.02</v>
      </c>
      <c r="I3366" s="23" cm="1">
        <f t="array" aca="1" ref="I3366" ca="1">_FV(A3366,"Low")</f>
        <v>92.54</v>
      </c>
      <c r="J3366" s="23" cm="1">
        <f t="array" aca="1" ref="J3366" ca="1">_FV(A3366,"High")</f>
        <v>93.36</v>
      </c>
      <c r="K3366" s="23" cm="1">
        <f t="array" aca="1" ref="K3366" ca="1">_FV(A3366,"Previous close",TRUE)</f>
        <v>92.685000000000002</v>
      </c>
      <c r="L3366" s="26"/>
      <c r="M3366" s="23" cm="1">
        <f t="array" aca="1" ref="M3366" ca="1">_FV(A3366,"52 week low",TRUE)</f>
        <v>82.443299999999994</v>
      </c>
      <c r="N3366" s="23" cm="1">
        <f t="array" aca="1" ref="N3366" ca="1">_FV(A3366,"52 week high",TRUE)</f>
        <v>95.119</v>
      </c>
      <c r="O3366" s="8" cm="1">
        <f t="array" aca="1" ref="O3366" ca="1">_FV(A3366,"Volume")</f>
        <v>2301068</v>
      </c>
      <c r="P3366" s="7" cm="1">
        <f t="array" aca="1" ref="P3366" ca="1">_FV(A3366,"Volume average",TRUE)</f>
        <v>2431604</v>
      </c>
      <c r="Q3366" t="s">
        <v>50</v>
      </c>
      <c r="S3366" t="s">
        <v>2067</v>
      </c>
      <c r="T3366" s="25" cm="1">
        <f t="array" aca="1" ref="T3366" ca="1">_FV(A3366,"Expense ratio",TRUE)</f>
        <v>1.5E-3</v>
      </c>
      <c r="U3366" s="24" cm="1">
        <f t="array" aca="1" ref="U3366" ca="1">_FV(A3366,"Market cap",TRUE)</f>
        <v>23981406853.240002</v>
      </c>
      <c r="V3366" s="4">
        <v>23981406208</v>
      </c>
      <c r="W3366" s="4">
        <v>23981406208</v>
      </c>
      <c r="Y3366" t="s">
        <v>7615</v>
      </c>
      <c r="Z3366" s="5">
        <v>93.750720000000001</v>
      </c>
      <c r="AA3366" s="5">
        <v>24.039010999999999</v>
      </c>
      <c r="AB3366" s="5">
        <v>1.55E-2</v>
      </c>
      <c r="AC3366" s="4">
        <v>3195647</v>
      </c>
      <c r="AE3366" s="5">
        <v>5.4091062250147814</v>
      </c>
      <c r="AF3366" s="5">
        <v>13.705366391291321</v>
      </c>
      <c r="AI3366" s="4">
        <v>3195647</v>
      </c>
      <c r="AJ3366" s="5">
        <v>299591906.25</v>
      </c>
      <c r="AL3366" s="5">
        <v>95.12</v>
      </c>
      <c r="AM3366" s="5">
        <v>82.32</v>
      </c>
      <c r="AN3366" t="s">
        <v>82</v>
      </c>
      <c r="AO3366" t="str" cm="1">
        <f t="array" aca="1" ref="AO3366" ca="1">_FV(A3366,"Currency")</f>
        <v>USD</v>
      </c>
      <c r="AP3366" t="str" cm="1">
        <f t="array" aca="1" ref="AP3366" ca="1">_FV(A3366,"Exchange")</f>
        <v>CBOE BZX Exchange</v>
      </c>
      <c r="AQ3366" s="6" t="str" cm="1">
        <f t="array" aca="1" ref="AQ3366" ca="1">_FV(A3366,"Exchange abbreviation",TRUE)</f>
        <v>BATS</v>
      </c>
      <c r="AR3366" t="str" cm="1">
        <f t="array" aca="1" ref="AR3366" ca="1">_FV(A3366,"Instrument type",TRUE)</f>
        <v>ETF</v>
      </c>
    </row>
    <row r="3367" spans="1:44" ht="18.75" customHeight="1" x14ac:dyDescent="0.25">
      <c r="A3367" t="e" vm="3379">
        <v>#VALUE!</v>
      </c>
      <c r="B3367" t="s">
        <v>8945</v>
      </c>
      <c r="C3367" t="s">
        <v>8946</v>
      </c>
      <c r="D3367" s="31" cm="1">
        <f t="array" aca="1" ref="D3367" ca="1">_FV(A3367,"Last trade time",TRUE)</f>
        <v>45824.872259918753</v>
      </c>
      <c r="E3367" s="23" cm="1">
        <f t="array" aca="1" ref="E3367" ca="1">_FV(A3367,"Price")</f>
        <v>117.61</v>
      </c>
      <c r="F3367" s="27" cm="1">
        <f t="array" aca="1" ref="F3367" ca="1">_FV(A3367,"Change (%)",TRUE)</f>
        <v>-1.2740000000000002E-3</v>
      </c>
      <c r="G3367" s="26" cm="1">
        <f t="array" aca="1" ref="G3367" ca="1">_FV(A3367,"Change")</f>
        <v>-0.15</v>
      </c>
      <c r="H3367" s="23" cm="1">
        <f t="array" aca="1" ref="H3367" ca="1">_FV(A3367,"Open")</f>
        <v>117.69</v>
      </c>
      <c r="I3367" s="23" cm="1">
        <f t="array" aca="1" ref="I3367" ca="1">_FV(A3367,"Low")</f>
        <v>117.61</v>
      </c>
      <c r="J3367" s="23" cm="1">
        <f t="array" aca="1" ref="J3367" ca="1">_FV(A3367,"High")</f>
        <v>117.83</v>
      </c>
      <c r="K3367" s="23" cm="1">
        <f t="array" aca="1" ref="K3367" ca="1">_FV(A3367,"Previous close",TRUE)</f>
        <v>117.76</v>
      </c>
      <c r="L3367" s="26"/>
      <c r="M3367" s="23" cm="1">
        <f t="array" aca="1" ref="M3367" ca="1">_FV(A3367,"52 week low",TRUE)</f>
        <v>114.51</v>
      </c>
      <c r="N3367" s="23" cm="1">
        <f t="array" aca="1" ref="N3367" ca="1">_FV(A3367,"52 week high",TRUE)</f>
        <v>120.33</v>
      </c>
      <c r="O3367" s="8" cm="1">
        <f t="array" aca="1" ref="O3367" ca="1">_FV(A3367,"Volume")</f>
        <v>1678258</v>
      </c>
      <c r="P3367" s="7" cm="1">
        <f t="array" aca="1" ref="P3367" ca="1">_FV(A3367,"Volume average",TRUE)</f>
        <v>2109869</v>
      </c>
      <c r="Q3367" t="s">
        <v>3918</v>
      </c>
      <c r="S3367" t="s">
        <v>2067</v>
      </c>
      <c r="T3367" s="25" cm="1">
        <f t="array" aca="1" ref="T3367" ca="1">_FV(A3367,"Expense ratio",TRUE)</f>
        <v>1.5E-3</v>
      </c>
      <c r="U3367" s="24" cm="1">
        <f t="array" aca="1" ref="U3367" ca="1">_FV(A3367,"Market cap",TRUE)</f>
        <v>15592958692.809999</v>
      </c>
      <c r="V3367" s="4">
        <v>15592958976</v>
      </c>
      <c r="W3367" s="4">
        <v>15592958976</v>
      </c>
      <c r="Y3367" t="s">
        <v>8359</v>
      </c>
      <c r="Z3367" s="5">
        <v>117.05816</v>
      </c>
      <c r="AA3367" s="20"/>
      <c r="AB3367" s="5">
        <v>3.2399999999999998E-2</v>
      </c>
      <c r="AC3367" s="4">
        <v>2342315</v>
      </c>
      <c r="AE3367" s="5">
        <v>2.931943063968645</v>
      </c>
      <c r="AF3367" s="5">
        <v>4.9930800258899621</v>
      </c>
      <c r="AI3367" s="4">
        <v>2342315</v>
      </c>
      <c r="AJ3367" s="5">
        <v>274308509.64999998</v>
      </c>
      <c r="AL3367" s="5">
        <v>120.33</v>
      </c>
      <c r="AM3367" s="5">
        <v>114.51</v>
      </c>
      <c r="AN3367" t="s">
        <v>82</v>
      </c>
      <c r="AO3367" t="str" cm="1">
        <f t="array" aca="1" ref="AO3367" ca="1">_FV(A3367,"Currency")</f>
        <v>USD</v>
      </c>
      <c r="AP3367" t="str" cm="1">
        <f t="array" aca="1" ref="AP3367" ca="1">_FV(A3367,"Exchange")</f>
        <v>Nasdaq Stock Market</v>
      </c>
      <c r="AQ3367" s="6" t="str" cm="1">
        <f t="array" aca="1" ref="AQ3367" ca="1">_FV(A3367,"Exchange abbreviation",TRUE)</f>
        <v>XNAS</v>
      </c>
      <c r="AR3367" t="str" cm="1">
        <f t="array" aca="1" ref="AR3367" ca="1">_FV(A3367,"Instrument type",TRUE)</f>
        <v>ETF</v>
      </c>
    </row>
    <row r="3368" spans="1:44" ht="18.75" customHeight="1" x14ac:dyDescent="0.25">
      <c r="A3368" t="e" vm="3380">
        <v>#VALUE!</v>
      </c>
      <c r="B3368" t="s">
        <v>8947</v>
      </c>
      <c r="C3368" t="s">
        <v>8948</v>
      </c>
      <c r="D3368" s="31" cm="1">
        <f t="array" aca="1" ref="D3368" ca="1">_FV(A3368,"Last trade time",TRUE)</f>
        <v>45824.843750185159</v>
      </c>
      <c r="E3368" s="23" cm="1">
        <f t="array" aca="1" ref="E3368" ca="1">_FV(A3368,"Price")</f>
        <v>47.69</v>
      </c>
      <c r="F3368" s="27" cm="1">
        <f t="array" aca="1" ref="F3368" ca="1">_FV(A3368,"Change (%)",TRUE)</f>
        <v>-1.884E-3</v>
      </c>
      <c r="G3368" s="26" cm="1">
        <f t="array" aca="1" ref="G3368" ca="1">_FV(A3368,"Change")</f>
        <v>-0.09</v>
      </c>
      <c r="H3368" s="23" cm="1">
        <f t="array" aca="1" ref="H3368" ca="1">_FV(A3368,"Open")</f>
        <v>47.77</v>
      </c>
      <c r="I3368" s="23" cm="1">
        <f t="array" aca="1" ref="I3368" ca="1">_FV(A3368,"Low")</f>
        <v>47.68</v>
      </c>
      <c r="J3368" s="23" cm="1">
        <f t="array" aca="1" ref="J3368" ca="1">_FV(A3368,"High")</f>
        <v>47.78</v>
      </c>
      <c r="K3368" s="23" cm="1">
        <f t="array" aca="1" ref="K3368" ca="1">_FV(A3368,"Previous close",TRUE)</f>
        <v>47.78</v>
      </c>
      <c r="L3368" s="26"/>
      <c r="M3368" s="23" cm="1">
        <f t="array" aca="1" ref="M3368" ca="1">_FV(A3368,"52 week low",TRUE)</f>
        <v>46.36</v>
      </c>
      <c r="N3368" s="23" cm="1">
        <f t="array" aca="1" ref="N3368" ca="1">_FV(A3368,"52 week high",TRUE)</f>
        <v>49.874699999999997</v>
      </c>
      <c r="O3368" s="8" cm="1">
        <f t="array" aca="1" ref="O3368" ca="1">_FV(A3368,"Volume")</f>
        <v>990</v>
      </c>
      <c r="P3368" s="7" cm="1">
        <f t="array" aca="1" ref="P3368" ca="1">_FV(A3368,"Volume average",TRUE)</f>
        <v>1456</v>
      </c>
      <c r="Q3368" t="s">
        <v>3918</v>
      </c>
      <c r="S3368" t="s">
        <v>8887</v>
      </c>
      <c r="T3368" s="25" cm="1">
        <f t="array" aca="1" ref="T3368" ca="1">_FV(A3368,"Expense ratio",TRUE)</f>
        <v>1.5E-3</v>
      </c>
      <c r="U3368" s="24" cm="1">
        <f t="array" aca="1" ref="U3368" ca="1">_FV(A3368,"Market cap",TRUE)</f>
        <v>6713814.5700000003</v>
      </c>
      <c r="V3368" s="4">
        <v>6713814</v>
      </c>
      <c r="W3368" s="4">
        <v>6713814</v>
      </c>
      <c r="Y3368" t="s">
        <v>8940</v>
      </c>
      <c r="Z3368" s="5">
        <v>47.428199999999997</v>
      </c>
      <c r="AA3368" s="20"/>
      <c r="AB3368" s="5">
        <v>4.0599997999999998E-2</v>
      </c>
      <c r="AC3368" s="4">
        <v>2914</v>
      </c>
      <c r="AE3368" s="5">
        <v>2.9303282008585669</v>
      </c>
      <c r="AF3368" s="5">
        <v>3.8969361190841711</v>
      </c>
      <c r="AI3368" s="4">
        <v>2914</v>
      </c>
      <c r="AJ3368" s="5">
        <v>138211.01999999999</v>
      </c>
      <c r="AL3368" s="5">
        <v>49.875</v>
      </c>
      <c r="AM3368" s="5">
        <v>46.36</v>
      </c>
      <c r="AN3368" t="s">
        <v>47</v>
      </c>
      <c r="AO3368" t="str" cm="1">
        <f t="array" aca="1" ref="AO3368" ca="1">_FV(A3368,"Currency")</f>
        <v>USD</v>
      </c>
      <c r="AP3368" t="str" cm="1">
        <f t="array" aca="1" ref="AP3368" ca="1">_FV(A3368,"Exchange")</f>
        <v>Nasdaq Stock Market</v>
      </c>
      <c r="AQ3368" s="6" t="str" cm="1">
        <f t="array" aca="1" ref="AQ3368" ca="1">_FV(A3368,"Exchange abbreviation",TRUE)</f>
        <v>XNAS</v>
      </c>
      <c r="AR3368" t="str" cm="1">
        <f t="array" aca="1" ref="AR3368" ca="1">_FV(A3368,"Instrument type",TRUE)</f>
        <v>ETF</v>
      </c>
    </row>
    <row r="3369" spans="1:44" ht="18.75" customHeight="1" x14ac:dyDescent="0.25">
      <c r="A3369" t="e" vm="3381">
        <v>#VALUE!</v>
      </c>
      <c r="B3369" t="s">
        <v>8949</v>
      </c>
      <c r="C3369" t="s">
        <v>8950</v>
      </c>
      <c r="D3369" s="31" cm="1">
        <f t="array" aca="1" ref="D3369" ca="1">_FV(A3369,"Last trade time",TRUE)</f>
        <v>45824.843750185159</v>
      </c>
      <c r="E3369" s="23" cm="1">
        <f t="array" aca="1" ref="E3369" ca="1">_FV(A3369,"Price")</f>
        <v>40.590000000000003</v>
      </c>
      <c r="F3369" s="27" cm="1">
        <f t="array" aca="1" ref="F3369" ca="1">_FV(A3369,"Change (%)",TRUE)</f>
        <v>-9.3360000000000005E-3</v>
      </c>
      <c r="G3369" s="26" cm="1">
        <f t="array" aca="1" ref="G3369" ca="1">_FV(A3369,"Change")</f>
        <v>-0.38250000000000001</v>
      </c>
      <c r="H3369" s="23" cm="1">
        <f t="array" aca="1" ref="H3369" ca="1">_FV(A3369,"Open")</f>
        <v>41.03</v>
      </c>
      <c r="I3369" s="23" cm="1">
        <f t="array" aca="1" ref="I3369" ca="1">_FV(A3369,"Low")</f>
        <v>40.590000000000003</v>
      </c>
      <c r="J3369" s="23" cm="1">
        <f t="array" aca="1" ref="J3369" ca="1">_FV(A3369,"High")</f>
        <v>41.04</v>
      </c>
      <c r="K3369" s="23" cm="1">
        <f t="array" aca="1" ref="K3369" ca="1">_FV(A3369,"Previous close",TRUE)</f>
        <v>40.972499999999997</v>
      </c>
      <c r="L3369" s="26"/>
      <c r="M3369" s="23" cm="1">
        <f t="array" aca="1" ref="M3369" ca="1">_FV(A3369,"52 week low",TRUE)</f>
        <v>39.549999999999997</v>
      </c>
      <c r="N3369" s="23" cm="1">
        <f t="array" aca="1" ref="N3369" ca="1">_FV(A3369,"52 week high",TRUE)</f>
        <v>48.31</v>
      </c>
      <c r="O3369" s="8" cm="1">
        <f t="array" aca="1" ref="O3369" ca="1">_FV(A3369,"Volume")</f>
        <v>11072</v>
      </c>
      <c r="P3369" s="7" cm="1">
        <f t="array" aca="1" ref="P3369" ca="1">_FV(A3369,"Volume average",TRUE)</f>
        <v>12691</v>
      </c>
      <c r="Q3369" t="s">
        <v>45</v>
      </c>
      <c r="R3369" t="s">
        <v>7980</v>
      </c>
      <c r="T3369" s="25" cm="1">
        <f t="array" aca="1" ref="T3369" ca="1">_FV(A3369,"Expense ratio",TRUE)</f>
        <v>1.5E-3</v>
      </c>
      <c r="U3369" s="24" cm="1">
        <f t="array" aca="1" ref="U3369" ca="1">_FV(A3369,"Market cap",TRUE)</f>
        <v>19668113.539999999</v>
      </c>
      <c r="V3369" s="16"/>
      <c r="W3369" s="16"/>
      <c r="Z3369" s="18"/>
      <c r="AA3369" s="20"/>
      <c r="AB3369" s="20"/>
      <c r="AC3369" s="21">
        <v>12817</v>
      </c>
      <c r="AE3369" s="18"/>
      <c r="AF3369" s="20"/>
      <c r="AI3369" s="21"/>
      <c r="AJ3369" s="18"/>
      <c r="AL3369" s="18"/>
      <c r="AM3369" s="18"/>
      <c r="AN3369" t="s">
        <v>73</v>
      </c>
      <c r="AO3369" t="str" cm="1">
        <f t="array" aca="1" ref="AO3369" ca="1">_FV(A3369,"Currency")</f>
        <v>USD</v>
      </c>
      <c r="AP3369" t="str" cm="1">
        <f t="array" aca="1" ref="AP3369" ca="1">_FV(A3369,"Exchange")</f>
        <v>Nasdaq Stock Market</v>
      </c>
      <c r="AQ3369" s="6" t="str" cm="1">
        <f t="array" aca="1" ref="AQ3369" ca="1">_FV(A3369,"Exchange abbreviation",TRUE)</f>
        <v>XNAS</v>
      </c>
      <c r="AR3369" t="str" cm="1">
        <f t="array" aca="1" ref="AR3369" ca="1">_FV(A3369,"Instrument type",TRUE)</f>
        <v>ETF</v>
      </c>
    </row>
    <row r="3370" spans="1:44" ht="18.75" customHeight="1" x14ac:dyDescent="0.25">
      <c r="A3370" t="e" vm="3382">
        <v>#VALUE!</v>
      </c>
      <c r="B3370" t="s">
        <v>8951</v>
      </c>
      <c r="C3370" t="s">
        <v>8952</v>
      </c>
      <c r="D3370" s="31" cm="1">
        <f t="array" aca="1" ref="D3370" ca="1">_FV(A3370,"Last trade time",TRUE)</f>
        <v>45824.856117626565</v>
      </c>
      <c r="E3370" s="23" cm="1">
        <f t="array" aca="1" ref="E3370" ca="1">_FV(A3370,"Price")</f>
        <v>64.33</v>
      </c>
      <c r="F3370" s="27" cm="1">
        <f t="array" aca="1" ref="F3370" ca="1">_FV(A3370,"Change (%)",TRUE)</f>
        <v>3.1099999999999997E-4</v>
      </c>
      <c r="G3370" s="26" cm="1">
        <f t="array" aca="1" ref="G3370" ca="1">_FV(A3370,"Change")</f>
        <v>0.02</v>
      </c>
      <c r="H3370" s="23" cm="1">
        <f t="array" aca="1" ref="H3370" ca="1">_FV(A3370,"Open")</f>
        <v>64.37</v>
      </c>
      <c r="I3370" s="23" cm="1">
        <f t="array" aca="1" ref="I3370" ca="1">_FV(A3370,"Low")</f>
        <v>64.31</v>
      </c>
      <c r="J3370" s="23" cm="1">
        <f t="array" aca="1" ref="J3370" ca="1">_FV(A3370,"High")</f>
        <v>64.534999999999997</v>
      </c>
      <c r="K3370" s="23" cm="1">
        <f t="array" aca="1" ref="K3370" ca="1">_FV(A3370,"Previous close",TRUE)</f>
        <v>64.31</v>
      </c>
      <c r="L3370" s="26"/>
      <c r="M3370" s="23" cm="1">
        <f t="array" aca="1" ref="M3370" ca="1">_FV(A3370,"52 week low",TRUE)</f>
        <v>60.905000000000001</v>
      </c>
      <c r="N3370" s="23" cm="1">
        <f t="array" aca="1" ref="N3370" ca="1">_FV(A3370,"52 week high",TRUE)</f>
        <v>66.647599999999997</v>
      </c>
      <c r="O3370" s="8" cm="1">
        <f t="array" aca="1" ref="O3370" ca="1">_FV(A3370,"Volume")</f>
        <v>358944</v>
      </c>
      <c r="P3370" s="7" cm="1">
        <f t="array" aca="1" ref="P3370" ca="1">_FV(A3370,"Volume average",TRUE)</f>
        <v>570326</v>
      </c>
      <c r="Q3370" t="s">
        <v>3097</v>
      </c>
      <c r="R3370" t="s">
        <v>2315</v>
      </c>
      <c r="S3370" t="s">
        <v>8387</v>
      </c>
      <c r="T3370" s="25" cm="1">
        <f t="array" aca="1" ref="T3370" ca="1">_FV(A3370,"Expense ratio",TRUE)</f>
        <v>1.5E-3</v>
      </c>
      <c r="U3370" s="24" cm="1">
        <f t="array" aca="1" ref="U3370" ca="1">_FV(A3370,"Market cap",TRUE)</f>
        <v>4985920541</v>
      </c>
      <c r="V3370" s="4">
        <v>5381762560</v>
      </c>
      <c r="W3370" s="4">
        <v>5381762560</v>
      </c>
      <c r="Y3370" t="s">
        <v>8953</v>
      </c>
      <c r="Z3370" s="5">
        <v>63.86</v>
      </c>
      <c r="AA3370" s="20"/>
      <c r="AB3370" s="5">
        <v>6.2899999999999998E-2</v>
      </c>
      <c r="AC3370" s="4">
        <v>647566</v>
      </c>
      <c r="AE3370" s="5">
        <v>3.924912743450371</v>
      </c>
      <c r="AF3370" s="5">
        <v>7.6340230735985504</v>
      </c>
      <c r="AI3370" s="4">
        <v>647566</v>
      </c>
      <c r="AJ3370" s="5">
        <v>41411845.700000003</v>
      </c>
      <c r="AL3370" s="5">
        <v>66.650000000000006</v>
      </c>
      <c r="AM3370" s="5">
        <v>60.91</v>
      </c>
      <c r="AN3370" t="s">
        <v>82</v>
      </c>
      <c r="AO3370" t="str" cm="1">
        <f t="array" aca="1" ref="AO3370" ca="1">_FV(A3370,"Currency")</f>
        <v>USD</v>
      </c>
      <c r="AP3370" t="str" cm="1">
        <f t="array" aca="1" ref="AP3370" ca="1">_FV(A3370,"Exchange")</f>
        <v>Nasdaq Stock Market</v>
      </c>
      <c r="AQ3370" s="6" t="str" cm="1">
        <f t="array" aca="1" ref="AQ3370" ca="1">_FV(A3370,"Exchange abbreviation",TRUE)</f>
        <v>XNAS</v>
      </c>
      <c r="AR3370" t="str" cm="1">
        <f t="array" aca="1" ref="AR3370" ca="1">_FV(A3370,"Instrument type",TRUE)</f>
        <v>ETF</v>
      </c>
    </row>
    <row r="3371" spans="1:44" ht="18.75" customHeight="1" x14ac:dyDescent="0.25">
      <c r="A3371" t="e" vm="3383">
        <v>#VALUE!</v>
      </c>
      <c r="B3371" t="s">
        <v>8954</v>
      </c>
      <c r="C3371" t="s">
        <v>8955</v>
      </c>
      <c r="D3371" s="31" cm="1">
        <f t="array" aca="1" ref="D3371" ca="1">_FV(A3371,"Last trade time",TRUE)</f>
        <v>45824.863691226565</v>
      </c>
      <c r="E3371" s="23" cm="1">
        <f t="array" aca="1" ref="E3371" ca="1">_FV(A3371,"Price")</f>
        <v>231.72</v>
      </c>
      <c r="F3371" s="27" cm="1">
        <f t="array" aca="1" ref="F3371" ca="1">_FV(A3371,"Change (%)",TRUE)</f>
        <v>8.4030000000000007E-3</v>
      </c>
      <c r="G3371" s="26" cm="1">
        <f t="array" aca="1" ref="G3371" ca="1">_FV(A3371,"Change")</f>
        <v>1.931</v>
      </c>
      <c r="H3371" s="23" cm="1">
        <f t="array" aca="1" ref="H3371" ca="1">_FV(A3371,"Open")</f>
        <v>231.4</v>
      </c>
      <c r="I3371" s="23" cm="1">
        <f t="array" aca="1" ref="I3371" ca="1">_FV(A3371,"Low")</f>
        <v>231.1</v>
      </c>
      <c r="J3371" s="23" cm="1">
        <f t="array" aca="1" ref="J3371" ca="1">_FV(A3371,"High")</f>
        <v>233.0925</v>
      </c>
      <c r="K3371" s="23" cm="1">
        <f t="array" aca="1" ref="K3371" ca="1">_FV(A3371,"Previous close",TRUE)</f>
        <v>229.78899999999999</v>
      </c>
      <c r="L3371" s="26"/>
      <c r="M3371" s="23" cm="1">
        <f t="array" aca="1" ref="M3371" ca="1">_FV(A3371,"52 week low",TRUE)</f>
        <v>168.47640000000001</v>
      </c>
      <c r="N3371" s="23" cm="1">
        <f t="array" aca="1" ref="N3371" ca="1">_FV(A3371,"52 week high",TRUE)</f>
        <v>234.78</v>
      </c>
      <c r="O3371" s="8" cm="1">
        <f t="array" aca="1" ref="O3371" ca="1">_FV(A3371,"Volume")</f>
        <v>642823</v>
      </c>
      <c r="P3371" s="7" cm="1">
        <f t="array" aca="1" ref="P3371" ca="1">_FV(A3371,"Volume average",TRUE)</f>
        <v>1071425</v>
      </c>
      <c r="Q3371" t="s">
        <v>50</v>
      </c>
      <c r="R3371" t="s">
        <v>170</v>
      </c>
      <c r="S3371" t="s">
        <v>2067</v>
      </c>
      <c r="T3371" s="25" cm="1">
        <f t="array" aca="1" ref="T3371" ca="1">_FV(A3371,"Expense ratio",TRUE)</f>
        <v>1.5E-3</v>
      </c>
      <c r="U3371" s="24" cm="1">
        <f t="array" aca="1" ref="U3371" ca="1">_FV(A3371,"Market cap",TRUE)</f>
        <v>16981002676.040001</v>
      </c>
      <c r="V3371" s="4">
        <v>16981002240</v>
      </c>
      <c r="W3371" s="4">
        <v>16981002240</v>
      </c>
      <c r="Y3371" t="s">
        <v>174</v>
      </c>
      <c r="Z3371" s="5">
        <v>232.68294</v>
      </c>
      <c r="AA3371" s="5">
        <v>28.766276999999999</v>
      </c>
      <c r="AB3371" s="5">
        <v>8.3000000000000001E-3</v>
      </c>
      <c r="AC3371" s="4">
        <v>1158555</v>
      </c>
      <c r="AE3371" s="5">
        <v>11.284739735955011</v>
      </c>
      <c r="AF3371" s="5">
        <v>23.188978772827731</v>
      </c>
      <c r="AI3371" s="4">
        <v>1158555</v>
      </c>
      <c r="AJ3371" s="5">
        <v>269642090.69999999</v>
      </c>
      <c r="AL3371" s="5">
        <v>234.78</v>
      </c>
      <c r="AM3371" s="5">
        <v>168.49</v>
      </c>
      <c r="AN3371" t="s">
        <v>82</v>
      </c>
      <c r="AO3371" t="str" cm="1">
        <f t="array" aca="1" ref="AO3371" ca="1">_FV(A3371,"Currency")</f>
        <v>USD</v>
      </c>
      <c r="AP3371" t="str" cm="1">
        <f t="array" aca="1" ref="AP3371" ca="1">_FV(A3371,"Exchange")</f>
        <v>CBOE BZX Exchange</v>
      </c>
      <c r="AQ3371" s="6" t="str" cm="1">
        <f t="array" aca="1" ref="AQ3371" ca="1">_FV(A3371,"Exchange abbreviation",TRUE)</f>
        <v>BATS</v>
      </c>
      <c r="AR3371" t="str" cm="1">
        <f t="array" aca="1" ref="AR3371" ca="1">_FV(A3371,"Instrument type",TRUE)</f>
        <v>ETF</v>
      </c>
    </row>
    <row r="3372" spans="1:44" ht="18.75" customHeight="1" x14ac:dyDescent="0.25">
      <c r="A3372" t="e" vm="3384">
        <v>#VALUE!</v>
      </c>
      <c r="B3372" t="s">
        <v>8956</v>
      </c>
      <c r="C3372" t="s">
        <v>8957</v>
      </c>
      <c r="D3372" s="31" cm="1">
        <f t="array" aca="1" ref="D3372" ca="1">_FV(A3372,"Last trade time",TRUE)</f>
        <v>45824.840277812502</v>
      </c>
      <c r="E3372" s="23" cm="1">
        <f t="array" aca="1" ref="E3372" ca="1">_FV(A3372,"Price")</f>
        <v>25.2303</v>
      </c>
      <c r="F3372" s="27" cm="1">
        <f t="array" aca="1" ref="F3372" ca="1">_FV(A3372,"Change (%)",TRUE)</f>
        <v>1.0222E-2</v>
      </c>
      <c r="G3372" s="26" cm="1">
        <f t="array" aca="1" ref="G3372" ca="1">_FV(A3372,"Change")</f>
        <v>0.25530000000000003</v>
      </c>
      <c r="H3372" s="23" cm="1">
        <f t="array" aca="1" ref="H3372" ca="1">_FV(A3372,"Open")</f>
        <v>25.27</v>
      </c>
      <c r="I3372" s="23" cm="1">
        <f t="array" aca="1" ref="I3372" ca="1">_FV(A3372,"Low")</f>
        <v>25.2303</v>
      </c>
      <c r="J3372" s="23" cm="1">
        <f t="array" aca="1" ref="J3372" ca="1">_FV(A3372,"High")</f>
        <v>25.27</v>
      </c>
      <c r="K3372" s="23" cm="1">
        <f t="array" aca="1" ref="K3372" ca="1">_FV(A3372,"Previous close",TRUE)</f>
        <v>24.975000000000001</v>
      </c>
      <c r="L3372" s="26"/>
      <c r="M3372" s="23" cm="1">
        <f t="array" aca="1" ref="M3372" ca="1">_FV(A3372,"52 week low",TRUE)</f>
        <v>21.21</v>
      </c>
      <c r="N3372" s="23" cm="1">
        <f t="array" aca="1" ref="N3372" ca="1">_FV(A3372,"52 week high",TRUE)</f>
        <v>29.902699999999999</v>
      </c>
      <c r="O3372" s="8" cm="1">
        <f t="array" aca="1" ref="O3372" ca="1">_FV(A3372,"Volume")</f>
        <v>235</v>
      </c>
      <c r="P3372" s="7" cm="1">
        <f t="array" aca="1" ref="P3372" ca="1">_FV(A3372,"Volume average",TRUE)</f>
        <v>1176</v>
      </c>
      <c r="Q3372" t="s">
        <v>916</v>
      </c>
      <c r="S3372" t="s">
        <v>277</v>
      </c>
      <c r="T3372" s="25" cm="1">
        <f t="array" aca="1" ref="T3372" ca="1">_FV(A3372,"Expense ratio",TRUE)</f>
        <v>1.5E-3</v>
      </c>
      <c r="U3372" s="24" cm="1">
        <f t="array" aca="1" ref="U3372" ca="1">_FV(A3372,"Market cap",TRUE)</f>
        <v>182603703.66999999</v>
      </c>
      <c r="V3372" s="4">
        <v>183248256</v>
      </c>
      <c r="W3372" s="4">
        <v>183248256</v>
      </c>
      <c r="Y3372" t="s">
        <v>1181</v>
      </c>
      <c r="Z3372" s="5">
        <v>25.3</v>
      </c>
      <c r="AA3372" s="5">
        <v>15.688523999999999</v>
      </c>
      <c r="AB3372" s="5">
        <v>1.5099999500000001E-2</v>
      </c>
      <c r="AC3372" s="4">
        <v>1301</v>
      </c>
      <c r="AE3372" s="5">
        <v>-5.1437270539382629</v>
      </c>
      <c r="AF3372" s="5">
        <v>3.240862113262843</v>
      </c>
      <c r="AI3372" s="4">
        <v>1301</v>
      </c>
      <c r="AJ3372" s="5">
        <v>32915.820399999997</v>
      </c>
      <c r="AL3372" s="5">
        <v>29.902999999999999</v>
      </c>
      <c r="AM3372" s="5">
        <v>21.21</v>
      </c>
      <c r="AN3372" t="s">
        <v>47</v>
      </c>
      <c r="AO3372" t="str" cm="1">
        <f t="array" aca="1" ref="AO3372" ca="1">_FV(A3372,"Currency")</f>
        <v>USD</v>
      </c>
      <c r="AP3372" t="str" cm="1">
        <f t="array" aca="1" ref="AP3372" ca="1">_FV(A3372,"Exchange")</f>
        <v>NYSE Arca</v>
      </c>
      <c r="AQ3372" s="6" t="str" cm="1">
        <f t="array" aca="1" ref="AQ3372" ca="1">_FV(A3372,"Exchange abbreviation",TRUE)</f>
        <v>ARCX</v>
      </c>
      <c r="AR3372" t="str" cm="1">
        <f t="array" aca="1" ref="AR3372" ca="1">_FV(A3372,"Instrument type",TRUE)</f>
        <v>ETF</v>
      </c>
    </row>
    <row r="3373" spans="1:44" ht="18.75" customHeight="1" x14ac:dyDescent="0.25">
      <c r="A3373" t="e" vm="3385">
        <v>#VALUE!</v>
      </c>
      <c r="B3373" t="s">
        <v>8958</v>
      </c>
      <c r="C3373" t="s">
        <v>8959</v>
      </c>
      <c r="D3373" s="31" cm="1">
        <f t="array" aca="1" ref="D3373" ca="1">_FV(A3373,"Last trade time",TRUE)</f>
        <v>45824.905758587498</v>
      </c>
      <c r="E3373" s="23" cm="1">
        <f t="array" aca="1" ref="E3373" ca="1">_FV(A3373,"Price")</f>
        <v>110.08</v>
      </c>
      <c r="F3373" s="27" cm="1">
        <f t="array" aca="1" ref="F3373" ca="1">_FV(A3373,"Change (%)",TRUE)</f>
        <v>1.2285999999999998E-2</v>
      </c>
      <c r="G3373" s="26" cm="1">
        <f t="array" aca="1" ref="G3373" ca="1">_FV(A3373,"Change")</f>
        <v>1.3360000000000001</v>
      </c>
      <c r="H3373" s="23" cm="1">
        <f t="array" aca="1" ref="H3373" ca="1">_FV(A3373,"Open")</f>
        <v>109.575</v>
      </c>
      <c r="I3373" s="23" cm="1">
        <f t="array" aca="1" ref="I3373" ca="1">_FV(A3373,"Low")</f>
        <v>109.53</v>
      </c>
      <c r="J3373" s="23" cm="1">
        <f t="array" aca="1" ref="J3373" ca="1">_FV(A3373,"High")</f>
        <v>110.4</v>
      </c>
      <c r="K3373" s="23" cm="1">
        <f t="array" aca="1" ref="K3373" ca="1">_FV(A3373,"Previous close",TRUE)</f>
        <v>108.744</v>
      </c>
      <c r="L3373" s="26"/>
      <c r="M3373" s="23" cm="1">
        <f t="array" aca="1" ref="M3373" ca="1">_FV(A3373,"52 week low",TRUE)</f>
        <v>91.8</v>
      </c>
      <c r="N3373" s="23" cm="1">
        <f t="array" aca="1" ref="N3373" ca="1">_FV(A3373,"52 week high",TRUE)</f>
        <v>115.88</v>
      </c>
      <c r="O3373" s="8" cm="1">
        <f t="array" aca="1" ref="O3373" ca="1">_FV(A3373,"Volume")</f>
        <v>212615</v>
      </c>
      <c r="P3373" s="7" cm="1">
        <f t="array" aca="1" ref="P3373" ca="1">_FV(A3373,"Volume average",TRUE)</f>
        <v>424629</v>
      </c>
      <c r="Q3373" t="s">
        <v>143</v>
      </c>
      <c r="R3373" t="s">
        <v>155</v>
      </c>
      <c r="T3373" s="25" cm="1">
        <f t="array" aca="1" ref="T3373" ca="1">_FV(A3373,"Expense ratio",TRUE)</f>
        <v>1.5E-3</v>
      </c>
      <c r="U3373" s="24" cm="1">
        <f t="array" aca="1" ref="U3373" ca="1">_FV(A3373,"Market cap",TRUE)</f>
        <v>6330716492.5100002</v>
      </c>
      <c r="V3373" s="16"/>
      <c r="W3373" s="16"/>
      <c r="Z3373" s="18"/>
      <c r="AA3373" s="20"/>
      <c r="AB3373" s="20"/>
      <c r="AC3373" s="21">
        <v>411352</v>
      </c>
      <c r="AE3373" s="18"/>
      <c r="AF3373" s="20"/>
      <c r="AI3373" s="21"/>
      <c r="AJ3373" s="18"/>
      <c r="AL3373" s="18"/>
      <c r="AM3373" s="18"/>
      <c r="AN3373" t="s">
        <v>73</v>
      </c>
      <c r="AO3373" t="str" cm="1">
        <f t="array" aca="1" ref="AO3373" ca="1">_FV(A3373,"Currency")</f>
        <v>USD</v>
      </c>
      <c r="AP3373" t="str" cm="1">
        <f t="array" aca="1" ref="AP3373" ca="1">_FV(A3373,"Exchange")</f>
        <v>CBOE BZX Exchange</v>
      </c>
      <c r="AQ3373" s="6" t="str" cm="1">
        <f t="array" aca="1" ref="AQ3373" ca="1">_FV(A3373,"Exchange abbreviation",TRUE)</f>
        <v>BATS</v>
      </c>
      <c r="AR3373" t="str" cm="1">
        <f t="array" aca="1" ref="AR3373" ca="1">_FV(A3373,"Instrument type",TRUE)</f>
        <v>ETF</v>
      </c>
    </row>
    <row r="3374" spans="1:44" ht="18.75" customHeight="1" x14ac:dyDescent="0.25">
      <c r="A3374" t="e" vm="3386">
        <v>#VALUE!</v>
      </c>
      <c r="B3374" t="s">
        <v>8960</v>
      </c>
      <c r="C3374" t="s">
        <v>8961</v>
      </c>
      <c r="D3374" s="31" cm="1">
        <f t="array" aca="1" ref="D3374" ca="1">_FV(A3374,"Last trade time",TRUE)</f>
        <v>45824.843750057815</v>
      </c>
      <c r="E3374" s="23" cm="1">
        <f t="array" aca="1" ref="E3374" ca="1">_FV(A3374,"Price")</f>
        <v>48.718299999999999</v>
      </c>
      <c r="F3374" s="27" cm="1">
        <f t="array" aca="1" ref="F3374" ca="1">_FV(A3374,"Change (%)",TRUE)</f>
        <v>6.9179999999999997E-3</v>
      </c>
      <c r="G3374" s="26" cm="1">
        <f t="array" aca="1" ref="G3374" ca="1">_FV(A3374,"Change")</f>
        <v>0.3347</v>
      </c>
      <c r="H3374" s="23" cm="1">
        <f t="array" aca="1" ref="H3374" ca="1">_FV(A3374,"Open")</f>
        <v>48.85</v>
      </c>
      <c r="I3374" s="23" cm="1">
        <f t="array" aca="1" ref="I3374" ca="1">_FV(A3374,"Low")</f>
        <v>48.7</v>
      </c>
      <c r="J3374" s="23" cm="1">
        <f t="array" aca="1" ref="J3374" ca="1">_FV(A3374,"High")</f>
        <v>48.85</v>
      </c>
      <c r="K3374" s="23" cm="1">
        <f t="array" aca="1" ref="K3374" ca="1">_FV(A3374,"Previous close",TRUE)</f>
        <v>48.383600000000001</v>
      </c>
      <c r="L3374" s="26"/>
      <c r="M3374" s="23" cm="1">
        <f t="array" aca="1" ref="M3374" ca="1">_FV(A3374,"52 week low",TRUE)</f>
        <v>41.96</v>
      </c>
      <c r="N3374" s="23" cm="1">
        <f t="array" aca="1" ref="N3374" ca="1">_FV(A3374,"52 week high",TRUE)</f>
        <v>52.63</v>
      </c>
      <c r="O3374" s="8" cm="1">
        <f t="array" aca="1" ref="O3374" ca="1">_FV(A3374,"Volume")</f>
        <v>13783</v>
      </c>
      <c r="P3374" s="7" cm="1">
        <f t="array" aca="1" ref="P3374" ca="1">_FV(A3374,"Volume average",TRUE)</f>
        <v>26496</v>
      </c>
      <c r="Q3374" t="s">
        <v>1641</v>
      </c>
      <c r="R3374" t="s">
        <v>155</v>
      </c>
      <c r="S3374" t="s">
        <v>4500</v>
      </c>
      <c r="T3374" s="25" cm="1">
        <f t="array" aca="1" ref="T3374" ca="1">_FV(A3374,"Expense ratio",TRUE)</f>
        <v>1.5E-3</v>
      </c>
      <c r="U3374" s="24" cm="1">
        <f t="array" aca="1" ref="U3374" ca="1">_FV(A3374,"Market cap",TRUE)</f>
        <v>288712877.14999998</v>
      </c>
      <c r="V3374" s="4">
        <v>288712864</v>
      </c>
      <c r="W3374" s="4">
        <v>288712864</v>
      </c>
      <c r="Y3374" t="s">
        <v>8962</v>
      </c>
      <c r="Z3374" s="5">
        <v>48.557969999999997</v>
      </c>
      <c r="AA3374" s="5">
        <v>18.308458000000002</v>
      </c>
      <c r="AB3374" s="5">
        <v>2.0599999000000001E-2</v>
      </c>
      <c r="AC3374" s="4">
        <v>16558</v>
      </c>
      <c r="AE3374" s="5">
        <v>-1.120035885571002</v>
      </c>
      <c r="AF3374" s="5">
        <v>9.2757888425184518</v>
      </c>
      <c r="AI3374" s="4">
        <v>16558</v>
      </c>
      <c r="AJ3374" s="5">
        <v>803725.32</v>
      </c>
      <c r="AL3374" s="5">
        <v>52.63</v>
      </c>
      <c r="AM3374" s="5">
        <v>41.96</v>
      </c>
      <c r="AN3374" t="s">
        <v>47</v>
      </c>
      <c r="AO3374" t="str" cm="1">
        <f t="array" aca="1" ref="AO3374" ca="1">_FV(A3374,"Currency")</f>
        <v>USD</v>
      </c>
      <c r="AP3374" t="str" cm="1">
        <f t="array" aca="1" ref="AP3374" ca="1">_FV(A3374,"Exchange")</f>
        <v>Nasdaq Stock Market</v>
      </c>
      <c r="AQ3374" s="6" t="str" cm="1">
        <f t="array" aca="1" ref="AQ3374" ca="1">_FV(A3374,"Exchange abbreviation",TRUE)</f>
        <v>XNAS</v>
      </c>
      <c r="AR3374" t="str" cm="1">
        <f t="array" aca="1" ref="AR3374" ca="1">_FV(A3374,"Instrument type",TRUE)</f>
        <v>ETF</v>
      </c>
    </row>
    <row r="3375" spans="1:44" ht="18.75" customHeight="1" x14ac:dyDescent="0.25">
      <c r="A3375" t="e" vm="3387">
        <v>#VALUE!</v>
      </c>
      <c r="B3375" t="s">
        <v>8963</v>
      </c>
      <c r="C3375" t="s">
        <v>8964</v>
      </c>
      <c r="D3375" s="31" cm="1">
        <f t="array" aca="1" ref="D3375" ca="1">_FV(A3375,"Last trade time",TRUE)</f>
        <v>45824.84027780078</v>
      </c>
      <c r="E3375" s="23" cm="1">
        <f t="array" aca="1" ref="E3375" ca="1">_FV(A3375,"Price")</f>
        <v>21.22</v>
      </c>
      <c r="F3375" s="27" cm="1">
        <f t="array" aca="1" ref="F3375" ca="1">_FV(A3375,"Change (%)",TRUE)</f>
        <v>-4.7100000000000001E-4</v>
      </c>
      <c r="G3375" s="26" cm="1">
        <f t="array" aca="1" ref="G3375" ca="1">_FV(A3375,"Change")</f>
        <v>-0.01</v>
      </c>
      <c r="H3375" s="23" cm="1">
        <f t="array" aca="1" ref="H3375" ca="1">_FV(A3375,"Open")</f>
        <v>21.23</v>
      </c>
      <c r="I3375" s="23" cm="1">
        <f t="array" aca="1" ref="I3375" ca="1">_FV(A3375,"Low")</f>
        <v>21.190100000000001</v>
      </c>
      <c r="J3375" s="23" cm="1">
        <f t="array" aca="1" ref="J3375" ca="1">_FV(A3375,"High")</f>
        <v>21.26</v>
      </c>
      <c r="K3375" s="23" cm="1">
        <f t="array" aca="1" ref="K3375" ca="1">_FV(A3375,"Previous close",TRUE)</f>
        <v>21.23</v>
      </c>
      <c r="L3375" s="26"/>
      <c r="M3375" s="23" cm="1">
        <f t="array" aca="1" ref="M3375" ca="1">_FV(A3375,"52 week low",TRUE)</f>
        <v>20.800899999999999</v>
      </c>
      <c r="N3375" s="23" cm="1">
        <f t="array" aca="1" ref="N3375" ca="1">_FV(A3375,"52 week high",TRUE)</f>
        <v>22.17</v>
      </c>
      <c r="O3375" s="8" cm="1">
        <f t="array" aca="1" ref="O3375" ca="1">_FV(A3375,"Volume")</f>
        <v>209702</v>
      </c>
      <c r="P3375" s="7" cm="1">
        <f t="array" aca="1" ref="P3375" ca="1">_FV(A3375,"Volume average",TRUE)</f>
        <v>305609</v>
      </c>
      <c r="Q3375" t="s">
        <v>1040</v>
      </c>
      <c r="S3375" t="s">
        <v>263</v>
      </c>
      <c r="T3375" s="25" cm="1">
        <f t="array" aca="1" ref="T3375" ca="1">_FV(A3375,"Expense ratio",TRUE)</f>
        <v>1.5E-3</v>
      </c>
      <c r="U3375" s="24" cm="1">
        <f t="array" aca="1" ref="U3375" ca="1">_FV(A3375,"Market cap",TRUE)</f>
        <v>2553651402.0300002</v>
      </c>
      <c r="V3375" s="4">
        <v>2553651456</v>
      </c>
      <c r="W3375" s="4">
        <v>2553651456</v>
      </c>
      <c r="Y3375" t="s">
        <v>8965</v>
      </c>
      <c r="Z3375" s="5">
        <v>21.09</v>
      </c>
      <c r="AA3375" s="20"/>
      <c r="AB3375" s="19">
        <v>4.0900002999999997E-2</v>
      </c>
      <c r="AC3375" s="4">
        <v>444711</v>
      </c>
      <c r="AE3375" s="5">
        <v>2.1014941608375799</v>
      </c>
      <c r="AF3375" s="19">
        <v>3.9078867520127458</v>
      </c>
      <c r="AI3375" s="4">
        <v>444711</v>
      </c>
      <c r="AJ3375" s="5">
        <v>9378954.9900000002</v>
      </c>
      <c r="AL3375" s="5">
        <v>22.17</v>
      </c>
      <c r="AM3375" s="5">
        <v>20.800999999999998</v>
      </c>
      <c r="AN3375" t="s">
        <v>90</v>
      </c>
      <c r="AO3375" t="str" cm="1">
        <f t="array" aca="1" ref="AO3375" ca="1">_FV(A3375,"Currency")</f>
        <v>USD</v>
      </c>
      <c r="AP3375" t="str" cm="1">
        <f t="array" aca="1" ref="AP3375" ca="1">_FV(A3375,"Exchange")</f>
        <v>NYSE Arca</v>
      </c>
      <c r="AQ3375" s="6" t="str" cm="1">
        <f t="array" aca="1" ref="AQ3375" ca="1">_FV(A3375,"Exchange abbreviation",TRUE)</f>
        <v>ARCX</v>
      </c>
      <c r="AR3375" t="str" cm="1">
        <f t="array" aca="1" ref="AR3375" ca="1">_FV(A3375,"Instrument type",TRUE)</f>
        <v>ETF</v>
      </c>
    </row>
    <row r="3376" spans="1:44" ht="18.75" customHeight="1" x14ac:dyDescent="0.25">
      <c r="A3376" t="e" vm="3388">
        <v>#VALUE!</v>
      </c>
      <c r="B3376" t="s">
        <v>8966</v>
      </c>
      <c r="C3376" t="s">
        <v>8967</v>
      </c>
      <c r="D3376" s="31" cm="1">
        <f t="array" aca="1" ref="D3376" ca="1">_FV(A3376,"Last trade time",TRUE)</f>
        <v>45824.840277812502</v>
      </c>
      <c r="E3376" s="23" cm="1">
        <f t="array" aca="1" ref="E3376" ca="1">_FV(A3376,"Price")</f>
        <v>47.08</v>
      </c>
      <c r="F3376" s="27" cm="1">
        <f t="array" aca="1" ref="F3376" ca="1">_FV(A3376,"Change (%)",TRUE)</f>
        <v>-1.273E-3</v>
      </c>
      <c r="G3376" s="26" cm="1">
        <f t="array" aca="1" ref="G3376" ca="1">_FV(A3376,"Change")</f>
        <v>-0.06</v>
      </c>
      <c r="H3376" s="23" cm="1">
        <f t="array" aca="1" ref="H3376" ca="1">_FV(A3376,"Open")</f>
        <v>47.16</v>
      </c>
      <c r="I3376" s="23" cm="1">
        <f t="array" aca="1" ref="I3376" ca="1">_FV(A3376,"Low")</f>
        <v>47.08</v>
      </c>
      <c r="J3376" s="23" cm="1">
        <f t="array" aca="1" ref="J3376" ca="1">_FV(A3376,"High")</f>
        <v>47.269799999999996</v>
      </c>
      <c r="K3376" s="23" cm="1">
        <f t="array" aca="1" ref="K3376" ca="1">_FV(A3376,"Previous close",TRUE)</f>
        <v>47.14</v>
      </c>
      <c r="L3376" s="26"/>
      <c r="M3376" s="23" cm="1">
        <f t="array" aca="1" ref="M3376" ca="1">_FV(A3376,"52 week low",TRUE)</f>
        <v>45.810099999999998</v>
      </c>
      <c r="N3376" s="23" cm="1">
        <f t="array" aca="1" ref="N3376" ca="1">_FV(A3376,"52 week high",TRUE)</f>
        <v>49.53</v>
      </c>
      <c r="O3376" s="8" cm="1">
        <f t="array" aca="1" ref="O3376" ca="1">_FV(A3376,"Volume")</f>
        <v>95569</v>
      </c>
      <c r="P3376" s="7" cm="1">
        <f t="array" aca="1" ref="P3376" ca="1">_FV(A3376,"Volume average",TRUE)</f>
        <v>213229</v>
      </c>
      <c r="Q3376" t="s">
        <v>4104</v>
      </c>
      <c r="R3376" t="s">
        <v>8968</v>
      </c>
      <c r="S3376" t="s">
        <v>2067</v>
      </c>
      <c r="T3376" s="25" cm="1">
        <f t="array" aca="1" ref="T3376" ca="1">_FV(A3376,"Expense ratio",TRUE)</f>
        <v>1.5E-3</v>
      </c>
      <c r="U3376" s="24" cm="1">
        <f t="array" aca="1" ref="U3376" ca="1">_FV(A3376,"Market cap",TRUE)</f>
        <v>1667146126.9200001</v>
      </c>
      <c r="V3376" s="4">
        <v>1667146112</v>
      </c>
      <c r="W3376" s="4">
        <v>1667146112</v>
      </c>
      <c r="Y3376" t="s">
        <v>2533</v>
      </c>
      <c r="Z3376" s="5">
        <v>46.84731</v>
      </c>
      <c r="AA3376" s="20"/>
      <c r="AB3376" s="5">
        <v>4.2200000000000001E-2</v>
      </c>
      <c r="AC3376" s="4">
        <v>271228</v>
      </c>
      <c r="AE3376" s="5">
        <v>2.216824067027789</v>
      </c>
      <c r="AF3376" s="5">
        <v>3.9206820518769891</v>
      </c>
      <c r="AI3376" s="4">
        <v>271228</v>
      </c>
      <c r="AJ3376" s="5">
        <v>12704319.52</v>
      </c>
      <c r="AL3376" s="5">
        <v>49.53</v>
      </c>
      <c r="AM3376" s="5">
        <v>45.81</v>
      </c>
      <c r="AN3376" t="s">
        <v>82</v>
      </c>
      <c r="AO3376" t="str" cm="1">
        <f t="array" aca="1" ref="AO3376" ca="1">_FV(A3376,"Currency")</f>
        <v>USD</v>
      </c>
      <c r="AP3376" t="str" cm="1">
        <f t="array" aca="1" ref="AP3376" ca="1">_FV(A3376,"Exchange")</f>
        <v>NYSE Arca</v>
      </c>
      <c r="AQ3376" s="6" t="str" cm="1">
        <f t="array" aca="1" ref="AQ3376" ca="1">_FV(A3376,"Exchange abbreviation",TRUE)</f>
        <v>ARCX</v>
      </c>
      <c r="AR3376" t="str" cm="1">
        <f t="array" aca="1" ref="AR3376" ca="1">_FV(A3376,"Instrument type",TRUE)</f>
        <v>ETF</v>
      </c>
    </row>
    <row r="3377" spans="1:44" ht="18.75" customHeight="1" x14ac:dyDescent="0.25">
      <c r="A3377" t="e" vm="3389">
        <v>#VALUE!</v>
      </c>
      <c r="B3377" t="s">
        <v>8969</v>
      </c>
      <c r="C3377" t="s">
        <v>8970</v>
      </c>
      <c r="D3377" s="31" cm="1">
        <f t="array" aca="1" ref="D3377" ca="1">_FV(A3377,"Last trade time",TRUE)</f>
        <v>45824.840277812502</v>
      </c>
      <c r="E3377" s="23" cm="1">
        <f t="array" aca="1" ref="E3377" ca="1">_FV(A3377,"Price")</f>
        <v>151.03</v>
      </c>
      <c r="F3377" s="27" cm="1">
        <f t="array" aca="1" ref="F3377" ca="1">_FV(A3377,"Change (%)",TRUE)</f>
        <v>9.9769999999999998E-3</v>
      </c>
      <c r="G3377" s="26" cm="1">
        <f t="array" aca="1" ref="G3377" ca="1">_FV(A3377,"Change")</f>
        <v>1.492</v>
      </c>
      <c r="H3377" s="23" cm="1">
        <f t="array" aca="1" ref="H3377" ca="1">_FV(A3377,"Open")</f>
        <v>150.94999999999999</v>
      </c>
      <c r="I3377" s="23" cm="1">
        <f t="array" aca="1" ref="I3377" ca="1">_FV(A3377,"Low")</f>
        <v>150.79</v>
      </c>
      <c r="J3377" s="23" cm="1">
        <f t="array" aca="1" ref="J3377" ca="1">_FV(A3377,"High")</f>
        <v>151.29</v>
      </c>
      <c r="K3377" s="23" cm="1">
        <f t="array" aca="1" ref="K3377" ca="1">_FV(A3377,"Previous close",TRUE)</f>
        <v>149.53800000000001</v>
      </c>
      <c r="L3377" s="26"/>
      <c r="M3377" s="23" cm="1">
        <f t="array" aca="1" ref="M3377" ca="1">_FV(A3377,"52 week low",TRUE)</f>
        <v>126.825</v>
      </c>
      <c r="N3377" s="23" cm="1">
        <f t="array" aca="1" ref="N3377" ca="1">_FV(A3377,"52 week high",TRUE)</f>
        <v>159.47999999999999</v>
      </c>
      <c r="O3377" s="8" cm="1">
        <f t="array" aca="1" ref="O3377" ca="1">_FV(A3377,"Volume")</f>
        <v>8907</v>
      </c>
      <c r="P3377" s="7" cm="1">
        <f t="array" aca="1" ref="P3377" ca="1">_FV(A3377,"Volume average",TRUE)</f>
        <v>9611</v>
      </c>
      <c r="Q3377" t="s">
        <v>496</v>
      </c>
      <c r="S3377" t="s">
        <v>2067</v>
      </c>
      <c r="T3377" s="25" cm="1">
        <f t="array" aca="1" ref="T3377" ca="1">_FV(A3377,"Expense ratio",TRUE)</f>
        <v>1.5E-3</v>
      </c>
      <c r="U3377" s="24" cm="1">
        <f t="array" aca="1" ref="U3377" ca="1">_FV(A3377,"Market cap",TRUE)</f>
        <v>329196240.06999999</v>
      </c>
      <c r="V3377" s="4">
        <v>329196224</v>
      </c>
      <c r="W3377" s="4">
        <v>329196224</v>
      </c>
      <c r="Y3377" t="s">
        <v>174</v>
      </c>
      <c r="Z3377" s="5">
        <v>151.67183</v>
      </c>
      <c r="AA3377" s="5">
        <v>22.004673</v>
      </c>
      <c r="AB3377" s="5">
        <v>1.49E-2</v>
      </c>
      <c r="AC3377" s="4">
        <v>11092</v>
      </c>
      <c r="AE3377" s="5">
        <v>2.7810644891023579</v>
      </c>
      <c r="AF3377" s="5">
        <v>11.81655280848921</v>
      </c>
      <c r="AH3377" s="16"/>
      <c r="AI3377" s="4">
        <v>11092</v>
      </c>
      <c r="AJ3377" s="5">
        <v>1682767.32</v>
      </c>
      <c r="AL3377" s="5">
        <v>159.47999999999999</v>
      </c>
      <c r="AM3377" s="5">
        <v>126.83</v>
      </c>
      <c r="AN3377" t="s">
        <v>90</v>
      </c>
      <c r="AO3377" t="str" cm="1">
        <f t="array" aca="1" ref="AO3377" ca="1">_FV(A3377,"Currency")</f>
        <v>USD</v>
      </c>
      <c r="AP3377" t="str" cm="1">
        <f t="array" aca="1" ref="AP3377" ca="1">_FV(A3377,"Exchange")</f>
        <v>NYSE Arca</v>
      </c>
      <c r="AQ3377" s="6" t="str" cm="1">
        <f t="array" aca="1" ref="AQ3377" ca="1">_FV(A3377,"Exchange abbreviation",TRUE)</f>
        <v>ARCX</v>
      </c>
      <c r="AR3377" t="str" cm="1">
        <f t="array" aca="1" ref="AR3377" ca="1">_FV(A3377,"Instrument type",TRUE)</f>
        <v>ETF</v>
      </c>
    </row>
    <row r="3378" spans="1:44" ht="18.75" customHeight="1" x14ac:dyDescent="0.25">
      <c r="A3378" t="e" vm="3390">
        <v>#VALUE!</v>
      </c>
      <c r="B3378" t="s">
        <v>8971</v>
      </c>
      <c r="C3378" t="s">
        <v>8972</v>
      </c>
      <c r="D3378" s="31" cm="1">
        <f t="array" aca="1" ref="D3378" ca="1">_FV(A3378,"Last trade time",TRUE)</f>
        <v>45824.840277812502</v>
      </c>
      <c r="E3378" s="23" cm="1">
        <f t="array" aca="1" ref="E3378" ca="1">_FV(A3378,"Price")</f>
        <v>40.96</v>
      </c>
      <c r="F3378" s="27" cm="1">
        <f t="array" aca="1" ref="F3378" ca="1">_FV(A3378,"Change (%)",TRUE)</f>
        <v>-1.7060000000000001E-3</v>
      </c>
      <c r="G3378" s="26" cm="1">
        <f t="array" aca="1" ref="G3378" ca="1">_FV(A3378,"Change")</f>
        <v>-7.0000000000000007E-2</v>
      </c>
      <c r="H3378" s="23" cm="1">
        <f t="array" aca="1" ref="H3378" ca="1">_FV(A3378,"Open")</f>
        <v>41.01</v>
      </c>
      <c r="I3378" s="23" cm="1">
        <f t="array" aca="1" ref="I3378" ca="1">_FV(A3378,"Low")</f>
        <v>40.96</v>
      </c>
      <c r="J3378" s="23" cm="1">
        <f t="array" aca="1" ref="J3378" ca="1">_FV(A3378,"High")</f>
        <v>41.104999999999997</v>
      </c>
      <c r="K3378" s="23" cm="1">
        <f t="array" aca="1" ref="K3378" ca="1">_FV(A3378,"Previous close",TRUE)</f>
        <v>41.03</v>
      </c>
      <c r="L3378" s="26"/>
      <c r="M3378" s="23" cm="1">
        <f t="array" aca="1" ref="M3378" ca="1">_FV(A3378,"52 week low",TRUE)</f>
        <v>40.020099999999999</v>
      </c>
      <c r="N3378" s="23" cm="1">
        <f t="array" aca="1" ref="N3378" ca="1">_FV(A3378,"52 week high",TRUE)</f>
        <v>42.76</v>
      </c>
      <c r="O3378" s="8" cm="1">
        <f t="array" aca="1" ref="O3378" ca="1">_FV(A3378,"Volume")</f>
        <v>435745</v>
      </c>
      <c r="P3378" s="7" cm="1">
        <f t="array" aca="1" ref="P3378" ca="1">_FV(A3378,"Volume average",TRUE)</f>
        <v>117143</v>
      </c>
      <c r="Q3378" t="s">
        <v>45</v>
      </c>
      <c r="R3378" t="s">
        <v>4019</v>
      </c>
      <c r="T3378" s="25" cm="1">
        <f t="array" aca="1" ref="T3378" ca="1">_FV(A3378,"Expense ratio",TRUE)</f>
        <v>1.5E-3</v>
      </c>
      <c r="U3378" s="24" cm="1">
        <f t="array" aca="1" ref="U3378" ca="1">_FV(A3378,"Market cap",TRUE)</f>
        <v>1084673662.6099999</v>
      </c>
      <c r="V3378" s="16"/>
      <c r="W3378" s="16"/>
      <c r="X3378" t="s">
        <v>8973</v>
      </c>
      <c r="Z3378" s="18"/>
      <c r="AC3378" s="21">
        <v>111678</v>
      </c>
      <c r="AE3378" s="18"/>
      <c r="AF3378" s="20"/>
      <c r="AI3378" s="21"/>
      <c r="AJ3378" s="18"/>
      <c r="AL3378" s="18"/>
      <c r="AM3378" s="18"/>
      <c r="AN3378" t="s">
        <v>73</v>
      </c>
      <c r="AO3378" t="str" cm="1">
        <f t="array" aca="1" ref="AO3378" ca="1">_FV(A3378,"Currency")</f>
        <v>USD</v>
      </c>
      <c r="AP3378" t="str" cm="1">
        <f t="array" aca="1" ref="AP3378" ca="1">_FV(A3378,"Exchange")</f>
        <v>NYSE Arca</v>
      </c>
      <c r="AQ3378" s="6" t="str" cm="1">
        <f t="array" aca="1" ref="AQ3378" ca="1">_FV(A3378,"Exchange abbreviation",TRUE)</f>
        <v>ARCX</v>
      </c>
      <c r="AR3378" t="str" cm="1">
        <f t="array" aca="1" ref="AR3378" ca="1">_FV(A3378,"Instrument type",TRUE)</f>
        <v>ETF</v>
      </c>
    </row>
    <row r="3379" spans="1:44" ht="18.75" customHeight="1" x14ac:dyDescent="0.25">
      <c r="A3379" t="e" vm="3391">
        <v>#VALUE!</v>
      </c>
      <c r="B3379" t="s">
        <v>8974</v>
      </c>
      <c r="C3379" t="s">
        <v>8975</v>
      </c>
      <c r="D3379" s="31" cm="1">
        <f t="array" aca="1" ref="D3379" ca="1">_FV(A3379,"Last trade time",TRUE)</f>
        <v>45824.84027780078</v>
      </c>
      <c r="E3379" s="23" cm="1">
        <f t="array" aca="1" ref="E3379" ca="1">_FV(A3379,"Price")</f>
        <v>98.47</v>
      </c>
      <c r="F3379" s="27" cm="1">
        <f t="array" aca="1" ref="F3379" ca="1">_FV(A3379,"Change (%)",TRUE)</f>
        <v>1.0466999999999999E-2</v>
      </c>
      <c r="G3379" s="26" cm="1">
        <f t="array" aca="1" ref="G3379" ca="1">_FV(A3379,"Change")</f>
        <v>1.02</v>
      </c>
      <c r="H3379" s="23" cm="1">
        <f t="array" aca="1" ref="H3379" ca="1">_FV(A3379,"Open")</f>
        <v>98.1</v>
      </c>
      <c r="I3379" s="23" cm="1">
        <f t="array" aca="1" ref="I3379" ca="1">_FV(A3379,"Low")</f>
        <v>98.042500000000004</v>
      </c>
      <c r="J3379" s="23" cm="1">
        <f t="array" aca="1" ref="J3379" ca="1">_FV(A3379,"High")</f>
        <v>98.71</v>
      </c>
      <c r="K3379" s="23" cm="1">
        <f t="array" aca="1" ref="K3379" ca="1">_FV(A3379,"Previous close",TRUE)</f>
        <v>97.45</v>
      </c>
      <c r="L3379" s="26"/>
      <c r="M3379" s="23" cm="1">
        <f t="array" aca="1" ref="M3379" ca="1">_FV(A3379,"52 week low",TRUE)</f>
        <v>79.2</v>
      </c>
      <c r="N3379" s="23" cm="1">
        <f t="array" aca="1" ref="N3379" ca="1">_FV(A3379,"52 week high",TRUE)</f>
        <v>102.23</v>
      </c>
      <c r="O3379" s="8" cm="1">
        <f t="array" aca="1" ref="O3379" ca="1">_FV(A3379,"Volume")</f>
        <v>206051</v>
      </c>
      <c r="P3379" s="7" cm="1">
        <f t="array" aca="1" ref="P3379" ca="1">_FV(A3379,"Volume average",TRUE)</f>
        <v>259273</v>
      </c>
      <c r="Q3379" t="s">
        <v>119</v>
      </c>
      <c r="T3379" s="25" cm="1">
        <f t="array" aca="1" ref="T3379" ca="1">_FV(A3379,"Expense ratio",TRUE)</f>
        <v>1.5E-3</v>
      </c>
      <c r="U3379" s="24" cm="1">
        <f t="array" aca="1" ref="U3379" ca="1">_FV(A3379,"Market cap",TRUE)</f>
        <v>8271467572.1000004</v>
      </c>
      <c r="V3379" s="16"/>
      <c r="W3379" s="16"/>
      <c r="X3379" t="s">
        <v>5269</v>
      </c>
      <c r="Z3379" s="18"/>
      <c r="AA3379" s="20"/>
      <c r="AB3379" s="20"/>
      <c r="AC3379" s="21">
        <v>265805</v>
      </c>
      <c r="AE3379" s="18"/>
      <c r="AF3379" s="20"/>
      <c r="AI3379" s="21"/>
      <c r="AJ3379" s="18"/>
      <c r="AL3379" s="18"/>
      <c r="AM3379" s="18"/>
      <c r="AN3379" t="s">
        <v>73</v>
      </c>
      <c r="AO3379" t="str" cm="1">
        <f t="array" aca="1" ref="AO3379" ca="1">_FV(A3379,"Currency")</f>
        <v>USD</v>
      </c>
      <c r="AP3379" t="str" cm="1">
        <f t="array" aca="1" ref="AP3379" ca="1">_FV(A3379,"Exchange")</f>
        <v>NYSE Arca</v>
      </c>
      <c r="AQ3379" s="6" t="str" cm="1">
        <f t="array" aca="1" ref="AQ3379" ca="1">_FV(A3379,"Exchange abbreviation",TRUE)</f>
        <v>ARCX</v>
      </c>
      <c r="AR3379" t="str" cm="1">
        <f t="array" aca="1" ref="AR3379" ca="1">_FV(A3379,"Instrument type",TRUE)</f>
        <v>ETF</v>
      </c>
    </row>
    <row r="3380" spans="1:44" ht="18.75" customHeight="1" x14ac:dyDescent="0.25">
      <c r="A3380" t="e" vm="3392">
        <v>#VALUE!</v>
      </c>
      <c r="B3380" t="s">
        <v>8976</v>
      </c>
      <c r="C3380" t="s">
        <v>8977</v>
      </c>
      <c r="D3380" s="31" cm="1">
        <f t="array" aca="1" ref="D3380" ca="1">_FV(A3380,"Last trade time",TRUE)</f>
        <v>45824.840341573436</v>
      </c>
      <c r="E3380" s="23" cm="1">
        <f t="array" aca="1" ref="E3380" ca="1">_FV(A3380,"Price")</f>
        <v>34.610599999999998</v>
      </c>
      <c r="F3380" s="27" cm="1">
        <f t="array" aca="1" ref="F3380" ca="1">_FV(A3380,"Change (%)",TRUE)</f>
        <v>1.3568E-2</v>
      </c>
      <c r="G3380" s="26" cm="1">
        <f t="array" aca="1" ref="G3380" ca="1">_FV(A3380,"Change")</f>
        <v>0.46329999999999999</v>
      </c>
      <c r="H3380" s="23" cm="1">
        <f t="array" aca="1" ref="H3380" ca="1">_FV(A3380,"Open")</f>
        <v>34.380000000000003</v>
      </c>
      <c r="I3380" s="23" cm="1">
        <f t="array" aca="1" ref="I3380" ca="1">_FV(A3380,"Low")</f>
        <v>34.380000000000003</v>
      </c>
      <c r="J3380" s="23" cm="1">
        <f t="array" aca="1" ref="J3380" ca="1">_FV(A3380,"High")</f>
        <v>34.65</v>
      </c>
      <c r="K3380" s="23" cm="1">
        <f t="array" aca="1" ref="K3380" ca="1">_FV(A3380,"Previous close",TRUE)</f>
        <v>34.147300000000001</v>
      </c>
      <c r="L3380" s="26"/>
      <c r="M3380" s="23" cm="1">
        <f t="array" aca="1" ref="M3380" ca="1">_FV(A3380,"52 week low",TRUE)</f>
        <v>27.84</v>
      </c>
      <c r="N3380" s="23" cm="1">
        <f t="array" aca="1" ref="N3380" ca="1">_FV(A3380,"52 week high",TRUE)</f>
        <v>35.06</v>
      </c>
      <c r="O3380" s="8" cm="1">
        <f t="array" aca="1" ref="O3380" ca="1">_FV(A3380,"Volume")</f>
        <v>45525</v>
      </c>
      <c r="P3380" s="7" cm="1">
        <f t="array" aca="1" ref="P3380" ca="1">_FV(A3380,"Volume average",TRUE)</f>
        <v>50681</v>
      </c>
      <c r="Q3380" t="s">
        <v>1641</v>
      </c>
      <c r="R3380" t="s">
        <v>155</v>
      </c>
      <c r="S3380" t="s">
        <v>4639</v>
      </c>
      <c r="T3380" s="25" cm="1">
        <f t="array" aca="1" ref="T3380" ca="1">_FV(A3380,"Expense ratio",TRUE)</f>
        <v>1.5E-3</v>
      </c>
      <c r="U3380" s="24" cm="1">
        <f t="array" aca="1" ref="U3380" ca="1">_FV(A3380,"Market cap",TRUE)</f>
        <v>583334397.02999997</v>
      </c>
      <c r="V3380" s="4">
        <v>583334400</v>
      </c>
      <c r="W3380" s="4">
        <v>583334400</v>
      </c>
      <c r="Y3380" t="s">
        <v>1438</v>
      </c>
      <c r="Z3380" s="5">
        <v>34.549999999999997</v>
      </c>
      <c r="AA3380" s="19">
        <v>13.394038999999999</v>
      </c>
      <c r="AB3380" s="19">
        <v>1.7899999999999999E-2</v>
      </c>
      <c r="AC3380" s="4">
        <v>57409</v>
      </c>
      <c r="AE3380" s="5">
        <v>5.0213769742347916</v>
      </c>
      <c r="AF3380" s="19">
        <v>14.037386146622691</v>
      </c>
      <c r="AI3380" s="4">
        <v>57409</v>
      </c>
      <c r="AJ3380" s="5">
        <v>1982332.77</v>
      </c>
      <c r="AL3380" s="5">
        <v>35.06</v>
      </c>
      <c r="AM3380" s="5">
        <v>27.84</v>
      </c>
      <c r="AN3380" t="s">
        <v>90</v>
      </c>
      <c r="AO3380" t="str" cm="1">
        <f t="array" aca="1" ref="AO3380" ca="1">_FV(A3380,"Currency")</f>
        <v>USD</v>
      </c>
      <c r="AP3380" t="str" cm="1">
        <f t="array" aca="1" ref="AP3380" ca="1">_FV(A3380,"Exchange")</f>
        <v>CBOE BZX Exchange</v>
      </c>
      <c r="AQ3380" s="6" t="str" cm="1">
        <f t="array" aca="1" ref="AQ3380" ca="1">_FV(A3380,"Exchange abbreviation",TRUE)</f>
        <v>BATS</v>
      </c>
      <c r="AR3380" t="str" cm="1">
        <f t="array" aca="1" ref="AR3380" ca="1">_FV(A3380,"Instrument type",TRUE)</f>
        <v>ETF</v>
      </c>
    </row>
    <row r="3381" spans="1:44" ht="18.75" customHeight="1" x14ac:dyDescent="0.25">
      <c r="A3381" t="e" vm="3393">
        <v>#VALUE!</v>
      </c>
      <c r="B3381" t="s">
        <v>8978</v>
      </c>
      <c r="C3381" t="s">
        <v>8979</v>
      </c>
      <c r="D3381" s="31" cm="1">
        <f t="array" aca="1" ref="D3381" ca="1">_FV(A3381,"Last trade time",TRUE)</f>
        <v>45824.916727997654</v>
      </c>
      <c r="E3381" s="23" cm="1">
        <f t="array" aca="1" ref="E3381" ca="1">_FV(A3381,"Price")</f>
        <v>94.02</v>
      </c>
      <c r="F3381" s="27" cm="1">
        <f t="array" aca="1" ref="F3381" ca="1">_FV(A3381,"Change (%)",TRUE)</f>
        <v>-2.8639999999999998E-3</v>
      </c>
      <c r="G3381" s="26" cm="1">
        <f t="array" aca="1" ref="G3381" ca="1">_FV(A3381,"Change")</f>
        <v>-0.27</v>
      </c>
      <c r="H3381" s="23" cm="1">
        <f t="array" aca="1" ref="H3381" ca="1">_FV(A3381,"Open")</f>
        <v>94.18</v>
      </c>
      <c r="I3381" s="23" cm="1">
        <f t="array" aca="1" ref="I3381" ca="1">_FV(A3381,"Low")</f>
        <v>94</v>
      </c>
      <c r="J3381" s="23" cm="1">
        <f t="array" aca="1" ref="J3381" ca="1">_FV(A3381,"High")</f>
        <v>94.375</v>
      </c>
      <c r="K3381" s="23" cm="1">
        <f t="array" aca="1" ref="K3381" ca="1">_FV(A3381,"Previous close",TRUE)</f>
        <v>94.29</v>
      </c>
      <c r="L3381" s="26"/>
      <c r="M3381" s="23" cm="1">
        <f t="array" aca="1" ref="M3381" ca="1">_FV(A3381,"52 week low",TRUE)</f>
        <v>91.08</v>
      </c>
      <c r="N3381" s="23" cm="1">
        <f t="array" aca="1" ref="N3381" ca="1">_FV(A3381,"52 week high",TRUE)</f>
        <v>99.18</v>
      </c>
      <c r="O3381" s="8" cm="1">
        <f t="array" aca="1" ref="O3381" ca="1">_FV(A3381,"Volume")</f>
        <v>7508416</v>
      </c>
      <c r="P3381" s="7" cm="1">
        <f t="array" aca="1" ref="P3381" ca="1">_FV(A3381,"Volume average",TRUE)</f>
        <v>9000351</v>
      </c>
      <c r="Q3381" t="s">
        <v>3924</v>
      </c>
      <c r="S3381" t="s">
        <v>2067</v>
      </c>
      <c r="T3381" s="25" cm="1">
        <f t="array" aca="1" ref="T3381" ca="1">_FV(A3381,"Expense ratio",TRUE)</f>
        <v>1.5E-3</v>
      </c>
      <c r="U3381" s="24" cm="1">
        <f t="array" aca="1" ref="U3381" ca="1">_FV(A3381,"Market cap",TRUE)</f>
        <v>34938197468.57</v>
      </c>
      <c r="V3381" s="4">
        <v>34938195968</v>
      </c>
      <c r="W3381" s="4">
        <v>34938195968</v>
      </c>
      <c r="Y3381" t="s">
        <v>8923</v>
      </c>
      <c r="Z3381" s="5">
        <v>93.491950000000003</v>
      </c>
      <c r="AA3381" s="20"/>
      <c r="AB3381" s="5">
        <v>3.7100002E-2</v>
      </c>
      <c r="AC3381" s="4">
        <v>11072604</v>
      </c>
      <c r="AE3381" s="5">
        <v>2.8901750088026419</v>
      </c>
      <c r="AF3381" s="5">
        <v>3.5053921101281471</v>
      </c>
      <c r="AH3381" s="17">
        <v>146000000</v>
      </c>
      <c r="AI3381" s="4">
        <v>11072604</v>
      </c>
      <c r="AJ3381" s="5">
        <v>1035399200.04</v>
      </c>
      <c r="AL3381" s="5">
        <v>99.18</v>
      </c>
      <c r="AM3381" s="5">
        <v>91.08</v>
      </c>
      <c r="AN3381" t="s">
        <v>82</v>
      </c>
      <c r="AO3381" t="str" cm="1">
        <f t="array" aca="1" ref="AO3381" ca="1">_FV(A3381,"Currency")</f>
        <v>USD</v>
      </c>
      <c r="AP3381" t="str" cm="1">
        <f t="array" aca="1" ref="AP3381" ca="1">_FV(A3381,"Exchange")</f>
        <v>Nasdaq Stock Market</v>
      </c>
      <c r="AQ3381" s="6" t="str" cm="1">
        <f t="array" aca="1" ref="AQ3381" ca="1">_FV(A3381,"Exchange abbreviation",TRUE)</f>
        <v>XNAS</v>
      </c>
      <c r="AR3381" t="str" cm="1">
        <f t="array" aca="1" ref="AR3381" ca="1">_FV(A3381,"Instrument type",TRUE)</f>
        <v>ETF</v>
      </c>
    </row>
    <row r="3382" spans="1:44" ht="18.75" customHeight="1" x14ac:dyDescent="0.25">
      <c r="A3382" t="e" vm="3394">
        <v>#VALUE!</v>
      </c>
      <c r="B3382" t="s">
        <v>8980</v>
      </c>
      <c r="C3382" t="s">
        <v>8981</v>
      </c>
      <c r="D3382" s="31" cm="1">
        <f t="array" aca="1" ref="D3382" ca="1">_FV(A3382,"Last trade time",TRUE)</f>
        <v>45824.84027780078</v>
      </c>
      <c r="E3382" s="23" cm="1">
        <f t="array" aca="1" ref="E3382" ca="1">_FV(A3382,"Price")</f>
        <v>330.17</v>
      </c>
      <c r="F3382" s="27" cm="1">
        <f t="array" aca="1" ref="F3382" ca="1">_FV(A3382,"Change (%)",TRUE)</f>
        <v>9.7190000000000002E-3</v>
      </c>
      <c r="G3382" s="26" cm="1">
        <f t="array" aca="1" ref="G3382" ca="1">_FV(A3382,"Change")</f>
        <v>3.1779999999999999</v>
      </c>
      <c r="H3382" s="23" cm="1">
        <f t="array" aca="1" ref="H3382" ca="1">_FV(A3382,"Open")</f>
        <v>328.8</v>
      </c>
      <c r="I3382" s="23" cm="1">
        <f t="array" aca="1" ref="I3382" ca="1">_FV(A3382,"Low")</f>
        <v>328.8</v>
      </c>
      <c r="J3382" s="23" cm="1">
        <f t="array" aca="1" ref="J3382" ca="1">_FV(A3382,"High")</f>
        <v>331.11</v>
      </c>
      <c r="K3382" s="23" cm="1">
        <f t="array" aca="1" ref="K3382" ca="1">_FV(A3382,"Previous close",TRUE)</f>
        <v>326.99200000000002</v>
      </c>
      <c r="L3382" s="26"/>
      <c r="M3382" s="23" cm="1">
        <f t="array" aca="1" ref="M3382" ca="1">_FV(A3382,"52 week low",TRUE)</f>
        <v>264.17</v>
      </c>
      <c r="N3382" s="23" cm="1">
        <f t="array" aca="1" ref="N3382" ca="1">_FV(A3382,"52 week high",TRUE)</f>
        <v>337.76</v>
      </c>
      <c r="O3382" s="8" cm="1">
        <f t="array" aca="1" ref="O3382" ca="1">_FV(A3382,"Volume")</f>
        <v>1102536</v>
      </c>
      <c r="P3382" s="7" cm="1">
        <f t="array" aca="1" ref="P3382" ca="1">_FV(A3382,"Volume average",TRUE)</f>
        <v>827296</v>
      </c>
      <c r="Q3382" t="s">
        <v>449</v>
      </c>
      <c r="T3382" s="25" cm="1">
        <f t="array" aca="1" ref="T3382" ca="1">_FV(A3382,"Expense ratio",TRUE)</f>
        <v>1.5E-3</v>
      </c>
      <c r="U3382" s="24" cm="1">
        <f t="array" aca="1" ref="U3382" ca="1">_FV(A3382,"Market cap",TRUE)</f>
        <v>39536059552.32</v>
      </c>
      <c r="V3382" s="16"/>
      <c r="W3382" s="16"/>
      <c r="Z3382" s="18"/>
      <c r="AA3382" s="20"/>
      <c r="AB3382" s="20"/>
      <c r="AC3382" s="21">
        <v>806880</v>
      </c>
      <c r="AE3382" s="18"/>
      <c r="AF3382" s="20"/>
      <c r="AI3382" s="21"/>
      <c r="AJ3382" s="18"/>
      <c r="AL3382" s="18"/>
      <c r="AM3382" s="18"/>
      <c r="AN3382" t="s">
        <v>73</v>
      </c>
      <c r="AO3382" t="str" cm="1">
        <f t="array" aca="1" ref="AO3382" ca="1">_FV(A3382,"Currency")</f>
        <v>USD</v>
      </c>
      <c r="AP3382" t="str" cm="1">
        <f t="array" aca="1" ref="AP3382" ca="1">_FV(A3382,"Exchange")</f>
        <v>NYSE Arca</v>
      </c>
      <c r="AQ3382" s="6" t="str" cm="1">
        <f t="array" aca="1" ref="AQ3382" ca="1">_FV(A3382,"Exchange abbreviation",TRUE)</f>
        <v>ARCX</v>
      </c>
      <c r="AR3382" t="str" cm="1">
        <f t="array" aca="1" ref="AR3382" ca="1">_FV(A3382,"Instrument type",TRUE)</f>
        <v>ETF</v>
      </c>
    </row>
    <row r="3383" spans="1:44" ht="18.75" customHeight="1" x14ac:dyDescent="0.25">
      <c r="A3383" t="e" vm="3395">
        <v>#VALUE!</v>
      </c>
      <c r="B3383" t="s">
        <v>8982</v>
      </c>
      <c r="C3383" t="s">
        <v>8983</v>
      </c>
      <c r="D3383" s="31" cm="1">
        <f t="array" aca="1" ref="D3383" ca="1">_FV(A3383,"Last trade time",TRUE)</f>
        <v>45824.840277823438</v>
      </c>
      <c r="E3383" s="23" cm="1">
        <f t="array" aca="1" ref="E3383" ca="1">_FV(A3383,"Price")</f>
        <v>148.72</v>
      </c>
      <c r="F3383" s="27" cm="1">
        <f t="array" aca="1" ref="F3383" ca="1">_FV(A3383,"Change (%)",TRUE)</f>
        <v>9.4409999999999997E-3</v>
      </c>
      <c r="G3383" s="26" cm="1">
        <f t="array" aca="1" ref="G3383" ca="1">_FV(A3383,"Change")</f>
        <v>1.391</v>
      </c>
      <c r="H3383" s="23" cm="1">
        <f t="array" aca="1" ref="H3383" ca="1">_FV(A3383,"Open")</f>
        <v>148.07</v>
      </c>
      <c r="I3383" s="23" cm="1">
        <f t="array" aca="1" ref="I3383" ca="1">_FV(A3383,"Low")</f>
        <v>147.94</v>
      </c>
      <c r="J3383" s="23" cm="1">
        <f t="array" aca="1" ref="J3383" ca="1">_FV(A3383,"High")</f>
        <v>149.03</v>
      </c>
      <c r="K3383" s="23" cm="1">
        <f t="array" aca="1" ref="K3383" ca="1">_FV(A3383,"Previous close",TRUE)</f>
        <v>147.32900000000001</v>
      </c>
      <c r="L3383" s="26"/>
      <c r="M3383" s="23" cm="1">
        <f t="array" aca="1" ref="M3383" ca="1">_FV(A3383,"52 week low",TRUE)</f>
        <v>118.7501</v>
      </c>
      <c r="N3383" s="23" cm="1">
        <f t="array" aca="1" ref="N3383" ca="1">_FV(A3383,"52 week high",TRUE)</f>
        <v>151.72999999999999</v>
      </c>
      <c r="O3383" s="8" cm="1">
        <f t="array" aca="1" ref="O3383" ca="1">_FV(A3383,"Volume")</f>
        <v>51248</v>
      </c>
      <c r="P3383" s="7" cm="1">
        <f t="array" aca="1" ref="P3383" ca="1">_FV(A3383,"Volume average",TRUE)</f>
        <v>52551</v>
      </c>
      <c r="Q3383" t="s">
        <v>449</v>
      </c>
      <c r="T3383" s="25" cm="1">
        <f t="array" aca="1" ref="T3383" ca="1">_FV(A3383,"Expense ratio",TRUE)</f>
        <v>1.5E-3</v>
      </c>
      <c r="U3383" s="24" cm="1">
        <f t="array" aca="1" ref="U3383" ca="1">_FV(A3383,"Market cap",TRUE)</f>
        <v>1624799119.6199999</v>
      </c>
      <c r="V3383" s="16"/>
      <c r="W3383" s="16"/>
      <c r="Z3383" s="18"/>
      <c r="AA3383" s="20"/>
      <c r="AB3383" s="20"/>
      <c r="AC3383" s="21">
        <v>52358</v>
      </c>
      <c r="AE3383" s="18"/>
      <c r="AF3383" s="20"/>
      <c r="AI3383" s="21"/>
      <c r="AJ3383" s="18"/>
      <c r="AL3383" s="18"/>
      <c r="AM3383" s="18"/>
      <c r="AN3383" t="s">
        <v>73</v>
      </c>
      <c r="AO3383" t="str" cm="1">
        <f t="array" aca="1" ref="AO3383" ca="1">_FV(A3383,"Currency")</f>
        <v>USD</v>
      </c>
      <c r="AP3383" t="str" cm="1">
        <f t="array" aca="1" ref="AP3383" ca="1">_FV(A3383,"Exchange")</f>
        <v>NYSE Arca</v>
      </c>
      <c r="AQ3383" s="6" t="str" cm="1">
        <f t="array" aca="1" ref="AQ3383" ca="1">_FV(A3383,"Exchange abbreviation",TRUE)</f>
        <v>ARCX</v>
      </c>
      <c r="AR3383" t="str" cm="1">
        <f t="array" aca="1" ref="AR3383" ca="1">_FV(A3383,"Instrument type",TRUE)</f>
        <v>ETF</v>
      </c>
    </row>
    <row r="3384" spans="1:44" ht="18.75" customHeight="1" x14ac:dyDescent="0.25">
      <c r="A3384" t="e" vm="3396">
        <v>#VALUE!</v>
      </c>
      <c r="B3384" t="s">
        <v>8984</v>
      </c>
      <c r="C3384" t="s">
        <v>8985</v>
      </c>
      <c r="D3384" s="31" cm="1">
        <f t="array" aca="1" ref="D3384" ca="1">_FV(A3384,"Last trade time",TRUE)</f>
        <v>45824.84027780078</v>
      </c>
      <c r="E3384" s="23" cm="1">
        <f t="array" aca="1" ref="E3384" ca="1">_FV(A3384,"Price")</f>
        <v>69.25</v>
      </c>
      <c r="F3384" s="27" cm="1">
        <f t="array" aca="1" ref="F3384" ca="1">_FV(A3384,"Change (%)",TRUE)</f>
        <v>1.1982999999999999E-2</v>
      </c>
      <c r="G3384" s="26" cm="1">
        <f t="array" aca="1" ref="G3384" ca="1">_FV(A3384,"Change")</f>
        <v>0.82</v>
      </c>
      <c r="H3384" s="23" cm="1">
        <f t="array" aca="1" ref="H3384" ca="1">_FV(A3384,"Open")</f>
        <v>69.040000000000006</v>
      </c>
      <c r="I3384" s="23" cm="1">
        <f t="array" aca="1" ref="I3384" ca="1">_FV(A3384,"Low")</f>
        <v>69.040000000000006</v>
      </c>
      <c r="J3384" s="23" cm="1">
        <f t="array" aca="1" ref="J3384" ca="1">_FV(A3384,"High")</f>
        <v>69.38</v>
      </c>
      <c r="K3384" s="23" cm="1">
        <f t="array" aca="1" ref="K3384" ca="1">_FV(A3384,"Previous close",TRUE)</f>
        <v>68.430000000000007</v>
      </c>
      <c r="L3384" s="26"/>
      <c r="M3384" s="23" cm="1">
        <f t="array" aca="1" ref="M3384" ca="1">_FV(A3384,"52 week low",TRUE)</f>
        <v>55.466999999999999</v>
      </c>
      <c r="N3384" s="23" cm="1">
        <f t="array" aca="1" ref="N3384" ca="1">_FV(A3384,"52 week high",TRUE)</f>
        <v>70.89</v>
      </c>
      <c r="O3384" s="8" cm="1">
        <f t="array" aca="1" ref="O3384" ca="1">_FV(A3384,"Volume")</f>
        <v>21044</v>
      </c>
      <c r="P3384" s="7" cm="1">
        <f t="array" aca="1" ref="P3384" ca="1">_FV(A3384,"Volume average",TRUE)</f>
        <v>33916</v>
      </c>
      <c r="Q3384" t="s">
        <v>119</v>
      </c>
      <c r="T3384" s="25" cm="1">
        <f t="array" aca="1" ref="T3384" ca="1">_FV(A3384,"Expense ratio",TRUE)</f>
        <v>1.5E-3</v>
      </c>
      <c r="U3384" s="24" cm="1">
        <f t="array" aca="1" ref="U3384" ca="1">_FV(A3384,"Market cap",TRUE)</f>
        <v>607737215.50999999</v>
      </c>
      <c r="V3384" s="16"/>
      <c r="W3384" s="16"/>
      <c r="X3384" t="s">
        <v>8986</v>
      </c>
      <c r="Z3384" s="18"/>
      <c r="AA3384" s="20"/>
      <c r="AB3384" s="20"/>
      <c r="AC3384" s="21">
        <v>34547</v>
      </c>
      <c r="AE3384" s="18"/>
      <c r="AF3384" s="20"/>
      <c r="AI3384" s="21"/>
      <c r="AJ3384" s="18"/>
      <c r="AL3384" s="18"/>
      <c r="AM3384" s="18"/>
      <c r="AN3384" t="s">
        <v>73</v>
      </c>
      <c r="AO3384" t="str" cm="1">
        <f t="array" aca="1" ref="AO3384" ca="1">_FV(A3384,"Currency")</f>
        <v>USD</v>
      </c>
      <c r="AP3384" t="str" cm="1">
        <f t="array" aca="1" ref="AP3384" ca="1">_FV(A3384,"Exchange")</f>
        <v>NYSE Arca</v>
      </c>
      <c r="AQ3384" s="6" t="str" cm="1">
        <f t="array" aca="1" ref="AQ3384" ca="1">_FV(A3384,"Exchange abbreviation",TRUE)</f>
        <v>ARCX</v>
      </c>
      <c r="AR3384" t="str" cm="1">
        <f t="array" aca="1" ref="AR3384" ca="1">_FV(A3384,"Instrument type",TRUE)</f>
        <v>ETF</v>
      </c>
    </row>
    <row r="3385" spans="1:44" ht="18.75" customHeight="1" x14ac:dyDescent="0.25">
      <c r="A3385" t="e" vm="3397">
        <v>#VALUE!</v>
      </c>
      <c r="B3385" t="s">
        <v>8987</v>
      </c>
      <c r="C3385" t="s">
        <v>8988</v>
      </c>
      <c r="D3385" s="31" cm="1">
        <f t="array" aca="1" ref="D3385" ca="1">_FV(A3385,"Last trade time",TRUE)</f>
        <v>45824.84027780078</v>
      </c>
      <c r="E3385" s="23" cm="1">
        <f t="array" aca="1" ref="E3385" ca="1">_FV(A3385,"Price")</f>
        <v>35.700000000000003</v>
      </c>
      <c r="F3385" s="27" cm="1">
        <f t="array" aca="1" ref="F3385" ca="1">_FV(A3385,"Change (%)",TRUE)</f>
        <v>1.0187E-2</v>
      </c>
      <c r="G3385" s="26" cm="1">
        <f t="array" aca="1" ref="G3385" ca="1">_FV(A3385,"Change")</f>
        <v>0.36</v>
      </c>
      <c r="H3385" s="23" cm="1">
        <f t="array" aca="1" ref="H3385" ca="1">_FV(A3385,"Open")</f>
        <v>35.53</v>
      </c>
      <c r="I3385" s="23" cm="1">
        <f t="array" aca="1" ref="I3385" ca="1">_FV(A3385,"Low")</f>
        <v>35.53</v>
      </c>
      <c r="J3385" s="23" cm="1">
        <f t="array" aca="1" ref="J3385" ca="1">_FV(A3385,"High")</f>
        <v>35.79</v>
      </c>
      <c r="K3385" s="23" cm="1">
        <f t="array" aca="1" ref="K3385" ca="1">_FV(A3385,"Previous close",TRUE)</f>
        <v>35.340000000000003</v>
      </c>
      <c r="L3385" s="26"/>
      <c r="M3385" s="23" cm="1">
        <f t="array" aca="1" ref="M3385" ca="1">_FV(A3385,"52 week low",TRUE)</f>
        <v>28.6404</v>
      </c>
      <c r="N3385" s="23" cm="1">
        <f t="array" aca="1" ref="N3385" ca="1">_FV(A3385,"52 week high",TRUE)</f>
        <v>36.6</v>
      </c>
      <c r="O3385" s="8" cm="1">
        <f t="array" aca="1" ref="O3385" ca="1">_FV(A3385,"Volume")</f>
        <v>345393</v>
      </c>
      <c r="P3385" s="7" cm="1">
        <f t="array" aca="1" ref="P3385" ca="1">_FV(A3385,"Volume average",TRUE)</f>
        <v>500721</v>
      </c>
      <c r="Q3385" t="s">
        <v>119</v>
      </c>
      <c r="T3385" s="25" cm="1">
        <f t="array" aca="1" ref="T3385" ca="1">_FV(A3385,"Expense ratio",TRUE)</f>
        <v>1.5E-3</v>
      </c>
      <c r="U3385" s="24" cm="1">
        <f t="array" aca="1" ref="U3385" ca="1">_FV(A3385,"Market cap",TRUE)</f>
        <v>2753859949.3299999</v>
      </c>
      <c r="V3385" s="16"/>
      <c r="W3385" s="16"/>
      <c r="Z3385" s="18"/>
      <c r="AA3385" s="20"/>
      <c r="AC3385" s="21">
        <v>490715</v>
      </c>
      <c r="AE3385" s="18"/>
      <c r="AI3385" s="21"/>
      <c r="AJ3385" s="18"/>
      <c r="AL3385" s="18"/>
      <c r="AM3385" s="18"/>
      <c r="AN3385" t="s">
        <v>73</v>
      </c>
      <c r="AO3385" t="str" cm="1">
        <f t="array" aca="1" ref="AO3385" ca="1">_FV(A3385,"Currency")</f>
        <v>USD</v>
      </c>
      <c r="AP3385" t="str" cm="1">
        <f t="array" aca="1" ref="AP3385" ca="1">_FV(A3385,"Exchange")</f>
        <v>NYSE Arca</v>
      </c>
      <c r="AQ3385" s="6" t="str" cm="1">
        <f t="array" aca="1" ref="AQ3385" ca="1">_FV(A3385,"Exchange abbreviation",TRUE)</f>
        <v>ARCX</v>
      </c>
      <c r="AR3385" t="str" cm="1">
        <f t="array" aca="1" ref="AR3385" ca="1">_FV(A3385,"Instrument type",TRUE)</f>
        <v>ETF</v>
      </c>
    </row>
    <row r="3386" spans="1:44" ht="18.75" customHeight="1" x14ac:dyDescent="0.25">
      <c r="A3386" t="e" vm="3398">
        <v>#VALUE!</v>
      </c>
      <c r="B3386" t="s">
        <v>8989</v>
      </c>
      <c r="C3386" t="s">
        <v>8990</v>
      </c>
      <c r="D3386" s="31" cm="1">
        <f t="array" aca="1" ref="D3386" ca="1">_FV(A3386,"Last trade time",TRUE)</f>
        <v>45824.866295647655</v>
      </c>
      <c r="E3386" s="23" cm="1">
        <f t="array" aca="1" ref="E3386" ca="1">_FV(A3386,"Price")</f>
        <v>131.47999999999999</v>
      </c>
      <c r="F3386" s="27" cm="1">
        <f t="array" aca="1" ref="F3386" ca="1">_FV(A3386,"Change (%)",TRUE)</f>
        <v>1.0398000000000001E-2</v>
      </c>
      <c r="G3386" s="26" cm="1">
        <f t="array" aca="1" ref="G3386" ca="1">_FV(A3386,"Change")</f>
        <v>1.353</v>
      </c>
      <c r="H3386" s="23" cm="1">
        <f t="array" aca="1" ref="H3386" ca="1">_FV(A3386,"Open")</f>
        <v>130.82</v>
      </c>
      <c r="I3386" s="23" cm="1">
        <f t="array" aca="1" ref="I3386" ca="1">_FV(A3386,"Low")</f>
        <v>130.82</v>
      </c>
      <c r="J3386" s="23" cm="1">
        <f t="array" aca="1" ref="J3386" ca="1">_FV(A3386,"High")</f>
        <v>131.81</v>
      </c>
      <c r="K3386" s="23" cm="1">
        <f t="array" aca="1" ref="K3386" ca="1">_FV(A3386,"Previous close",TRUE)</f>
        <v>130.12700000000001</v>
      </c>
      <c r="L3386" s="26"/>
      <c r="M3386" s="23" cm="1">
        <f t="array" aca="1" ref="M3386" ca="1">_FV(A3386,"52 week low",TRUE)</f>
        <v>105.18</v>
      </c>
      <c r="N3386" s="23" cm="1">
        <f t="array" aca="1" ref="N3386" ca="1">_FV(A3386,"52 week high",TRUE)</f>
        <v>134.5</v>
      </c>
      <c r="O3386" s="8" cm="1">
        <f t="array" aca="1" ref="O3386" ca="1">_FV(A3386,"Volume")</f>
        <v>423120</v>
      </c>
      <c r="P3386" s="7" cm="1">
        <f t="array" aca="1" ref="P3386" ca="1">_FV(A3386,"Volume average",TRUE)</f>
        <v>465741</v>
      </c>
      <c r="Q3386" t="s">
        <v>50</v>
      </c>
      <c r="S3386" t="s">
        <v>2067</v>
      </c>
      <c r="T3386" s="25" cm="1">
        <f t="array" aca="1" ref="T3386" ca="1">_FV(A3386,"Expense ratio",TRUE)</f>
        <v>1.5E-3</v>
      </c>
      <c r="U3386" s="24" cm="1">
        <f t="array" aca="1" ref="U3386" ca="1">_FV(A3386,"Market cap",TRUE)</f>
        <v>13318463793.74</v>
      </c>
      <c r="V3386" s="4">
        <v>13318463488</v>
      </c>
      <c r="W3386" s="4">
        <v>13318463488</v>
      </c>
      <c r="Y3386" t="s">
        <v>7660</v>
      </c>
      <c r="Z3386" s="5">
        <v>131.19481999999999</v>
      </c>
      <c r="AA3386" s="5">
        <v>26.290894000000002</v>
      </c>
      <c r="AB3386" s="19">
        <v>1.14E-2</v>
      </c>
      <c r="AC3386" s="4">
        <v>585033</v>
      </c>
      <c r="AE3386" s="5">
        <v>2.2922969043091661</v>
      </c>
      <c r="AF3386" s="19">
        <v>13.40305140674543</v>
      </c>
      <c r="AI3386" s="4">
        <v>585033</v>
      </c>
      <c r="AJ3386" s="5">
        <v>76744628.939999998</v>
      </c>
      <c r="AL3386" s="5">
        <v>134.5</v>
      </c>
      <c r="AM3386" s="5">
        <v>105.18</v>
      </c>
      <c r="AN3386" t="s">
        <v>82</v>
      </c>
      <c r="AO3386" t="str" cm="1">
        <f t="array" aca="1" ref="AO3386" ca="1">_FV(A3386,"Currency")</f>
        <v>USD</v>
      </c>
      <c r="AP3386" t="str" cm="1">
        <f t="array" aca="1" ref="AP3386" ca="1">_FV(A3386,"Exchange")</f>
        <v>Nasdaq Stock Market</v>
      </c>
      <c r="AQ3386" s="6" t="str" cm="1">
        <f t="array" aca="1" ref="AQ3386" ca="1">_FV(A3386,"Exchange abbreviation",TRUE)</f>
        <v>XNAS</v>
      </c>
      <c r="AR3386" t="str" cm="1">
        <f t="array" aca="1" ref="AR3386" ca="1">_FV(A3386,"Instrument type",TRUE)</f>
        <v>ETF</v>
      </c>
    </row>
    <row r="3387" spans="1:44" ht="18.75" customHeight="1" x14ac:dyDescent="0.25">
      <c r="A3387" t="e" vm="3399">
        <v>#VALUE!</v>
      </c>
      <c r="B3387" t="s">
        <v>8991</v>
      </c>
      <c r="C3387" t="s">
        <v>8992</v>
      </c>
      <c r="D3387" s="31" cm="1">
        <f t="array" aca="1" ref="D3387" ca="1">_FV(A3387,"Last trade time",TRUE)</f>
        <v>45824.931708448436</v>
      </c>
      <c r="E3387" s="23" cm="1">
        <f t="array" aca="1" ref="E3387" ca="1">_FV(A3387,"Price")</f>
        <v>31.45</v>
      </c>
      <c r="F3387" s="27" cm="1">
        <f t="array" aca="1" ref="F3387" ca="1">_FV(A3387,"Change (%)",TRUE)</f>
        <v>1.4515999999999999E-2</v>
      </c>
      <c r="G3387" s="26" cm="1">
        <f t="array" aca="1" ref="G3387" ca="1">_FV(A3387,"Change")</f>
        <v>0.45</v>
      </c>
      <c r="H3387" s="23" cm="1">
        <f t="array" aca="1" ref="H3387" ca="1">_FV(A3387,"Open")</f>
        <v>31.23</v>
      </c>
      <c r="I3387" s="23" cm="1">
        <f t="array" aca="1" ref="I3387" ca="1">_FV(A3387,"Low")</f>
        <v>31.210100000000001</v>
      </c>
      <c r="J3387" s="23" cm="1">
        <f t="array" aca="1" ref="J3387" ca="1">_FV(A3387,"High")</f>
        <v>31.53</v>
      </c>
      <c r="K3387" s="23" cm="1">
        <f t="array" aca="1" ref="K3387" ca="1">_FV(A3387,"Previous close",TRUE)</f>
        <v>31</v>
      </c>
      <c r="L3387" s="26"/>
      <c r="M3387" s="23" cm="1">
        <f t="array" aca="1" ref="M3387" ca="1">_FV(A3387,"52 week low",TRUE)</f>
        <v>24.891999999999999</v>
      </c>
      <c r="N3387" s="23" cm="1">
        <f t="array" aca="1" ref="N3387" ca="1">_FV(A3387,"52 week high",TRUE)</f>
        <v>32.99</v>
      </c>
      <c r="O3387" s="8" cm="1">
        <f t="array" aca="1" ref="O3387" ca="1">_FV(A3387,"Volume")</f>
        <v>52831</v>
      </c>
      <c r="P3387" s="7" cm="1">
        <f t="array" aca="1" ref="P3387" ca="1">_FV(A3387,"Volume average",TRUE)</f>
        <v>73237</v>
      </c>
      <c r="Q3387" t="s">
        <v>2186</v>
      </c>
      <c r="S3387" t="s">
        <v>277</v>
      </c>
      <c r="T3387" s="25" cm="1">
        <f t="array" aca="1" ref="T3387" ca="1">_FV(A3387,"Expense ratio",TRUE)</f>
        <v>1.5E-3</v>
      </c>
      <c r="U3387" s="24" cm="1">
        <f t="array" aca="1" ref="U3387" ca="1">_FV(A3387,"Market cap",TRUE)</f>
        <v>599750991.58000004</v>
      </c>
      <c r="V3387" s="4">
        <v>605046720</v>
      </c>
      <c r="W3387" s="4">
        <v>605046720</v>
      </c>
      <c r="Y3387" t="s">
        <v>8993</v>
      </c>
      <c r="Z3387" s="5">
        <v>31.43</v>
      </c>
      <c r="AA3387" s="5">
        <v>20.193169999999999</v>
      </c>
      <c r="AB3387" s="5">
        <v>6.9999998000000001E-3</v>
      </c>
      <c r="AC3387" s="4">
        <v>105387</v>
      </c>
      <c r="AE3387" s="5">
        <v>1.965478305424484</v>
      </c>
      <c r="AF3387" s="5">
        <v>14.237415157166829</v>
      </c>
      <c r="AI3387" s="4">
        <v>105387</v>
      </c>
      <c r="AJ3387" s="5">
        <v>3311259.54</v>
      </c>
      <c r="AL3387" s="5">
        <v>32.99</v>
      </c>
      <c r="AM3387" s="5">
        <v>24.891999999999999</v>
      </c>
      <c r="AN3387" t="s">
        <v>90</v>
      </c>
      <c r="AO3387" t="str" cm="1">
        <f t="array" aca="1" ref="AO3387" ca="1">_FV(A3387,"Currency")</f>
        <v>USD</v>
      </c>
      <c r="AP3387" t="str" cm="1">
        <f t="array" aca="1" ref="AP3387" ca="1">_FV(A3387,"Exchange")</f>
        <v>Nasdaq Stock Market</v>
      </c>
      <c r="AQ3387" s="6" t="str" cm="1">
        <f t="array" aca="1" ref="AQ3387" ca="1">_FV(A3387,"Exchange abbreviation",TRUE)</f>
        <v>XNAS</v>
      </c>
      <c r="AR3387" t="str" cm="1">
        <f t="array" aca="1" ref="AR3387" ca="1">_FV(A3387,"Instrument type",TRUE)</f>
        <v>ETF</v>
      </c>
    </row>
    <row r="3388" spans="1:44" ht="18.75" customHeight="1" x14ac:dyDescent="0.25">
      <c r="A3388" t="e" vm="3400">
        <v>#VALUE!</v>
      </c>
      <c r="B3388" t="s">
        <v>8994</v>
      </c>
      <c r="C3388" t="s">
        <v>8995</v>
      </c>
      <c r="D3388" s="31" cm="1">
        <f t="array" aca="1" ref="D3388" ca="1">_FV(A3388,"Last trade time",TRUE)</f>
        <v>45824.840277823438</v>
      </c>
      <c r="E3388" s="23" cm="1">
        <f t="array" aca="1" ref="E3388" ca="1">_FV(A3388,"Price")</f>
        <v>45.21</v>
      </c>
      <c r="F3388" s="27" cm="1">
        <f t="array" aca="1" ref="F3388" ca="1">_FV(A3388,"Change (%)",TRUE)</f>
        <v>2.6610000000000002E-3</v>
      </c>
      <c r="G3388" s="26" cm="1">
        <f t="array" aca="1" ref="G3388" ca="1">_FV(A3388,"Change")</f>
        <v>0.12</v>
      </c>
      <c r="H3388" s="23" cm="1">
        <f t="array" aca="1" ref="H3388" ca="1">_FV(A3388,"Open")</f>
        <v>45.14</v>
      </c>
      <c r="I3388" s="23" cm="1">
        <f t="array" aca="1" ref="I3388" ca="1">_FV(A3388,"Low")</f>
        <v>45.14</v>
      </c>
      <c r="J3388" s="23" cm="1">
        <f t="array" aca="1" ref="J3388" ca="1">_FV(A3388,"High")</f>
        <v>45.345799999999997</v>
      </c>
      <c r="K3388" s="23" cm="1">
        <f t="array" aca="1" ref="K3388" ca="1">_FV(A3388,"Previous close",TRUE)</f>
        <v>45.09</v>
      </c>
      <c r="L3388" s="26"/>
      <c r="M3388" s="23" cm="1">
        <f t="array" aca="1" ref="M3388" ca="1">_FV(A3388,"52 week low",TRUE)</f>
        <v>41.2</v>
      </c>
      <c r="N3388" s="23" cm="1">
        <f t="array" aca="1" ref="N3388" ca="1">_FV(A3388,"52 week high",TRUE)</f>
        <v>45.44</v>
      </c>
      <c r="O3388" s="8" cm="1">
        <f t="array" aca="1" ref="O3388" ca="1">_FV(A3388,"Volume")</f>
        <v>188543</v>
      </c>
      <c r="P3388" s="7" cm="1">
        <f t="array" aca="1" ref="P3388" ca="1">_FV(A3388,"Volume average",TRUE)</f>
        <v>114411</v>
      </c>
      <c r="Q3388" t="s">
        <v>317</v>
      </c>
      <c r="S3388" t="s">
        <v>2067</v>
      </c>
      <c r="T3388" s="25" cm="1">
        <f t="array" aca="1" ref="T3388" ca="1">_FV(A3388,"Expense ratio",TRUE)</f>
        <v>1.5E-3</v>
      </c>
      <c r="U3388" s="24" cm="1">
        <f t="array" aca="1" ref="U3388" ca="1">_FV(A3388,"Market cap",TRUE)</f>
        <v>1492799220.0599999</v>
      </c>
      <c r="V3388" s="4">
        <v>1492799232</v>
      </c>
      <c r="W3388" s="4">
        <v>1492799232</v>
      </c>
      <c r="X3388" t="s">
        <v>8996</v>
      </c>
      <c r="Y3388" t="s">
        <v>8997</v>
      </c>
      <c r="Z3388" s="5">
        <v>44.979570000000002</v>
      </c>
      <c r="AA3388" s="5">
        <v>20.711645000000001</v>
      </c>
      <c r="AB3388" s="5">
        <v>3.0700000000000002E-2</v>
      </c>
      <c r="AC3388" s="4">
        <v>144322</v>
      </c>
      <c r="AE3388" s="5">
        <v>4.3198517059894082</v>
      </c>
      <c r="AF3388" s="5">
        <v>8.1164235037723067</v>
      </c>
      <c r="AI3388" s="4">
        <v>144322</v>
      </c>
      <c r="AJ3388" s="5">
        <v>6491603.5599999996</v>
      </c>
      <c r="AL3388" s="5">
        <v>45.31</v>
      </c>
      <c r="AM3388" s="5">
        <v>41.2</v>
      </c>
      <c r="AN3388" t="s">
        <v>90</v>
      </c>
      <c r="AO3388" t="str" cm="1">
        <f t="array" aca="1" ref="AO3388" ca="1">_FV(A3388,"Currency")</f>
        <v>USD</v>
      </c>
      <c r="AP3388" t="str" cm="1">
        <f t="array" aca="1" ref="AP3388" ca="1">_FV(A3388,"Exchange")</f>
        <v>NYSE Arca</v>
      </c>
      <c r="AQ3388" s="6" t="str" cm="1">
        <f t="array" aca="1" ref="AQ3388" ca="1">_FV(A3388,"Exchange abbreviation",TRUE)</f>
        <v>ARCX</v>
      </c>
      <c r="AR3388" t="str" cm="1">
        <f t="array" aca="1" ref="AR3388" ca="1">_FV(A3388,"Instrument type",TRUE)</f>
        <v>ETF</v>
      </c>
    </row>
    <row r="3389" spans="1:44" ht="18.75" customHeight="1" x14ac:dyDescent="0.25">
      <c r="A3389" t="e" vm="3401">
        <v>#VALUE!</v>
      </c>
      <c r="B3389" t="s">
        <v>8998</v>
      </c>
      <c r="C3389" t="s">
        <v>8999</v>
      </c>
      <c r="D3389" s="31" cm="1">
        <f t="array" aca="1" ref="D3389" ca="1">_FV(A3389,"Last trade time",TRUE)</f>
        <v>45824.874130751559</v>
      </c>
      <c r="E3389" s="23" cm="1">
        <f t="array" aca="1" ref="E3389" ca="1">_FV(A3389,"Price")</f>
        <v>43.0349</v>
      </c>
      <c r="F3389" s="27" cm="1">
        <f t="array" aca="1" ref="F3389" ca="1">_FV(A3389,"Change (%)",TRUE)</f>
        <v>-3.5909999999999996E-3</v>
      </c>
      <c r="G3389" s="26" cm="1">
        <f t="array" aca="1" ref="G3389" ca="1">_FV(A3389,"Change")</f>
        <v>-0.15509999999999999</v>
      </c>
      <c r="H3389" s="23" cm="1">
        <f t="array" aca="1" ref="H3389" ca="1">_FV(A3389,"Open")</f>
        <v>43.14</v>
      </c>
      <c r="I3389" s="23" cm="1">
        <f t="array" aca="1" ref="I3389" ca="1">_FV(A3389,"Low")</f>
        <v>43.024999999999999</v>
      </c>
      <c r="J3389" s="23" cm="1">
        <f t="array" aca="1" ref="J3389" ca="1">_FV(A3389,"High")</f>
        <v>43.21</v>
      </c>
      <c r="K3389" s="23" cm="1">
        <f t="array" aca="1" ref="K3389" ca="1">_FV(A3389,"Previous close",TRUE)</f>
        <v>43.19</v>
      </c>
      <c r="L3389" s="26"/>
      <c r="M3389" s="23" cm="1">
        <f t="array" aca="1" ref="M3389" ca="1">_FV(A3389,"52 week low",TRUE)</f>
        <v>41.85</v>
      </c>
      <c r="N3389" s="23" cm="1">
        <f t="array" aca="1" ref="N3389" ca="1">_FV(A3389,"52 week high",TRUE)</f>
        <v>46.03</v>
      </c>
      <c r="O3389" s="8" cm="1">
        <f t="array" aca="1" ref="O3389" ca="1">_FV(A3389,"Volume")</f>
        <v>49647</v>
      </c>
      <c r="P3389" s="7" cm="1">
        <f t="array" aca="1" ref="P3389" ca="1">_FV(A3389,"Volume average",TRUE)</f>
        <v>79410</v>
      </c>
      <c r="Q3389" t="s">
        <v>3924</v>
      </c>
      <c r="S3389" t="s">
        <v>8887</v>
      </c>
      <c r="T3389" s="25" cm="1">
        <f t="array" aca="1" ref="T3389" ca="1">_FV(A3389,"Expense ratio",TRUE)</f>
        <v>1.5E-3</v>
      </c>
      <c r="U3389" s="24" cm="1">
        <f t="array" aca="1" ref="U3389" ca="1">_FV(A3389,"Market cap",TRUE)</f>
        <v>191599030.88999999</v>
      </c>
      <c r="V3389" s="4">
        <v>191599024</v>
      </c>
      <c r="W3389" s="4">
        <v>191599024</v>
      </c>
      <c r="Y3389" t="s">
        <v>824</v>
      </c>
      <c r="Z3389" s="5">
        <v>42.822899999999997</v>
      </c>
      <c r="AB3389" s="5">
        <v>4.1500002000000001E-2</v>
      </c>
      <c r="AC3389" s="4">
        <v>71285</v>
      </c>
      <c r="AE3389" s="5">
        <v>2.5809659622260779</v>
      </c>
      <c r="AF3389" s="5">
        <v>2.4449331500322908</v>
      </c>
      <c r="AI3389" s="4">
        <v>71285</v>
      </c>
      <c r="AJ3389" s="5">
        <v>3052423.7</v>
      </c>
      <c r="AL3389" s="5">
        <v>46.03</v>
      </c>
      <c r="AM3389" s="5">
        <v>41.85</v>
      </c>
      <c r="AN3389" t="s">
        <v>90</v>
      </c>
      <c r="AO3389" t="str" cm="1">
        <f t="array" aca="1" ref="AO3389" ca="1">_FV(A3389,"Currency")</f>
        <v>USD</v>
      </c>
      <c r="AP3389" t="str" cm="1">
        <f t="array" aca="1" ref="AP3389" ca="1">_FV(A3389,"Exchange")</f>
        <v>Nasdaq Stock Market</v>
      </c>
      <c r="AQ3389" s="6" t="str" cm="1">
        <f t="array" aca="1" ref="AQ3389" ca="1">_FV(A3389,"Exchange abbreviation",TRUE)</f>
        <v>XNAS</v>
      </c>
      <c r="AR3389" t="str" cm="1">
        <f t="array" aca="1" ref="AR3389" ca="1">_FV(A3389,"Instrument type",TRUE)</f>
        <v>ETF</v>
      </c>
    </row>
    <row r="3390" spans="1:44" ht="18.75" customHeight="1" x14ac:dyDescent="0.25">
      <c r="A3390" t="e" vm="3402">
        <v>#VALUE!</v>
      </c>
      <c r="B3390" t="s">
        <v>9000</v>
      </c>
      <c r="C3390" t="s">
        <v>9001</v>
      </c>
      <c r="D3390" s="31" cm="1">
        <f t="array" aca="1" ref="D3390" ca="1">_FV(A3390,"Last trade time",TRUE)</f>
        <v>45824.840277812502</v>
      </c>
      <c r="E3390" s="23" cm="1">
        <f t="array" aca="1" ref="E3390" ca="1">_FV(A3390,"Price")</f>
        <v>159.9</v>
      </c>
      <c r="F3390" s="27" cm="1">
        <f t="array" aca="1" ref="F3390" ca="1">_FV(A3390,"Change (%)",TRUE)</f>
        <v>6.0209999999999994E-3</v>
      </c>
      <c r="G3390" s="26" cm="1">
        <f t="array" aca="1" ref="G3390" ca="1">_FV(A3390,"Change")</f>
        <v>0.95699999999999996</v>
      </c>
      <c r="H3390" s="23" cm="1">
        <f t="array" aca="1" ref="H3390" ca="1">_FV(A3390,"Open")</f>
        <v>159.79</v>
      </c>
      <c r="I3390" s="23" cm="1">
        <f t="array" aca="1" ref="I3390" ca="1">_FV(A3390,"Low")</f>
        <v>159.71</v>
      </c>
      <c r="J3390" s="23" cm="1">
        <f t="array" aca="1" ref="J3390" ca="1">_FV(A3390,"High")</f>
        <v>160.7499</v>
      </c>
      <c r="K3390" s="23" cm="1">
        <f t="array" aca="1" ref="K3390" ca="1">_FV(A3390,"Previous close",TRUE)</f>
        <v>158.94300000000001</v>
      </c>
      <c r="L3390" s="26"/>
      <c r="M3390" s="23" cm="1">
        <f t="array" aca="1" ref="M3390" ca="1">_FV(A3390,"52 week low",TRUE)</f>
        <v>137.58189999999999</v>
      </c>
      <c r="N3390" s="23" cm="1">
        <f t="array" aca="1" ref="N3390" ca="1">_FV(A3390,"52 week high",TRUE)</f>
        <v>164.23</v>
      </c>
      <c r="O3390" s="8" cm="1">
        <f t="array" aca="1" ref="O3390" ca="1">_FV(A3390,"Volume")</f>
        <v>9813</v>
      </c>
      <c r="P3390" s="7" cm="1">
        <f t="array" aca="1" ref="P3390" ca="1">_FV(A3390,"Volume average",TRUE)</f>
        <v>28812</v>
      </c>
      <c r="Q3390" t="s">
        <v>50</v>
      </c>
      <c r="S3390" t="s">
        <v>2310</v>
      </c>
      <c r="T3390" s="25" cm="1">
        <f t="array" aca="1" ref="T3390" ca="1">_FV(A3390,"Expense ratio",TRUE)</f>
        <v>1.5E-3</v>
      </c>
      <c r="U3390" s="24" cm="1">
        <f t="array" aca="1" ref="U3390" ca="1">_FV(A3390,"Market cap",TRUE)</f>
        <v>1501866399.1800001</v>
      </c>
      <c r="V3390" s="4">
        <v>1501866368</v>
      </c>
      <c r="W3390" s="4">
        <v>1501866368</v>
      </c>
      <c r="Y3390" t="s">
        <v>9002</v>
      </c>
      <c r="Z3390" s="5">
        <v>160.15092000000001</v>
      </c>
      <c r="AA3390" s="19">
        <v>22.575378000000001</v>
      </c>
      <c r="AB3390" s="19">
        <v>1.45000005E-2</v>
      </c>
      <c r="AC3390" s="4">
        <v>28730</v>
      </c>
      <c r="AE3390" s="5">
        <v>3.9411212205377359</v>
      </c>
      <c r="AF3390" s="19">
        <v>11.405593913055871</v>
      </c>
      <c r="AI3390" s="4">
        <v>28730</v>
      </c>
      <c r="AJ3390" s="5">
        <v>4602833.3</v>
      </c>
      <c r="AL3390" s="5">
        <v>164.23</v>
      </c>
      <c r="AM3390" s="5">
        <v>137.58199999999999</v>
      </c>
      <c r="AN3390" t="s">
        <v>90</v>
      </c>
      <c r="AO3390" t="str" cm="1">
        <f t="array" aca="1" ref="AO3390" ca="1">_FV(A3390,"Currency")</f>
        <v>USD</v>
      </c>
      <c r="AP3390" t="str" cm="1">
        <f t="array" aca="1" ref="AP3390" ca="1">_FV(A3390,"Exchange")</f>
        <v>NYSE Arca</v>
      </c>
      <c r="AQ3390" s="6" t="str" cm="1">
        <f t="array" aca="1" ref="AQ3390" ca="1">_FV(A3390,"Exchange abbreviation",TRUE)</f>
        <v>ARCX</v>
      </c>
      <c r="AR3390" t="str" cm="1">
        <f t="array" aca="1" ref="AR3390" ca="1">_FV(A3390,"Instrument type",TRUE)</f>
        <v>ETF</v>
      </c>
    </row>
    <row r="3391" spans="1:44" ht="18.75" customHeight="1" x14ac:dyDescent="0.25">
      <c r="A3391" t="e" vm="3403">
        <v>#VALUE!</v>
      </c>
      <c r="B3391" t="s">
        <v>9003</v>
      </c>
      <c r="C3391" t="s">
        <v>9004</v>
      </c>
      <c r="D3391" s="31" cm="1">
        <f t="array" aca="1" ref="D3391" ca="1">_FV(A3391,"Last trade time",TRUE)</f>
        <v>45824.942406666407</v>
      </c>
      <c r="E3391" s="23" cm="1">
        <f t="array" aca="1" ref="E3391" ca="1">_FV(A3391,"Price")</f>
        <v>219.99</v>
      </c>
      <c r="F3391" s="27" cm="1">
        <f t="array" aca="1" ref="F3391" ca="1">_FV(A3391,"Change (%)",TRUE)</f>
        <v>1.4058999999999999E-2</v>
      </c>
      <c r="G3391" s="26" cm="1">
        <f t="array" aca="1" ref="G3391" ca="1">_FV(A3391,"Change")</f>
        <v>3.05</v>
      </c>
      <c r="H3391" s="23" cm="1">
        <f t="array" aca="1" ref="H3391" ca="1">_FV(A3391,"Open")</f>
        <v>218.45</v>
      </c>
      <c r="I3391" s="23" cm="1">
        <f t="array" aca="1" ref="I3391" ca="1">_FV(A3391,"Low")</f>
        <v>218.43899999999999</v>
      </c>
      <c r="J3391" s="23" cm="1">
        <f t="array" aca="1" ref="J3391" ca="1">_FV(A3391,"High")</f>
        <v>220.435</v>
      </c>
      <c r="K3391" s="23" cm="1">
        <f t="array" aca="1" ref="K3391" ca="1">_FV(A3391,"Previous close",TRUE)</f>
        <v>216.94</v>
      </c>
      <c r="L3391" s="26"/>
      <c r="M3391" s="23" cm="1">
        <f t="array" aca="1" ref="M3391" ca="1">_FV(A3391,"52 week low",TRUE)</f>
        <v>165.72</v>
      </c>
      <c r="N3391" s="23" cm="1">
        <f t="array" aca="1" ref="N3391" ca="1">_FV(A3391,"52 week high",TRUE)</f>
        <v>222.64</v>
      </c>
      <c r="O3391" s="8" cm="1">
        <f t="array" aca="1" ref="O3391" ca="1">_FV(A3391,"Volume")</f>
        <v>2338776</v>
      </c>
      <c r="P3391" s="7" cm="1">
        <f t="array" aca="1" ref="P3391" ca="1">_FV(A3391,"Volume average",TRUE)</f>
        <v>3069328</v>
      </c>
      <c r="Q3391" t="s">
        <v>698</v>
      </c>
      <c r="S3391" t="s">
        <v>277</v>
      </c>
      <c r="T3391" s="25" cm="1">
        <f t="array" aca="1" ref="T3391" ca="1">_FV(A3391,"Expense ratio",TRUE)</f>
        <v>1.5E-3</v>
      </c>
      <c r="U3391" s="24" cm="1">
        <f t="array" aca="1" ref="U3391" ca="1">_FV(A3391,"Market cap",TRUE)</f>
        <v>48365668027.25</v>
      </c>
      <c r="V3391" s="4">
        <v>48355164160</v>
      </c>
      <c r="W3391" s="4">
        <v>48355164160</v>
      </c>
      <c r="Y3391" t="s">
        <v>8993</v>
      </c>
      <c r="Z3391" s="5">
        <v>218.18</v>
      </c>
      <c r="AA3391" s="19">
        <v>31.059629999999999</v>
      </c>
      <c r="AB3391" s="5">
        <v>5.7999999999999996E-3</v>
      </c>
      <c r="AC3391" s="4">
        <v>3221071</v>
      </c>
      <c r="AE3391" s="5">
        <v>4.1997190136679796</v>
      </c>
      <c r="AF3391" s="5">
        <v>15.30022734895722</v>
      </c>
      <c r="AI3391" s="4">
        <v>3221071</v>
      </c>
      <c r="AJ3391" s="5">
        <v>702708849.36000001</v>
      </c>
      <c r="AL3391" s="5">
        <v>222.64</v>
      </c>
      <c r="AM3391" s="5">
        <v>165.72</v>
      </c>
      <c r="AN3391" t="s">
        <v>82</v>
      </c>
      <c r="AO3391" t="str" cm="1">
        <f t="array" aca="1" ref="AO3391" ca="1">_FV(A3391,"Currency")</f>
        <v>USD</v>
      </c>
      <c r="AP3391" t="str" cm="1">
        <f t="array" aca="1" ref="AP3391" ca="1">_FV(A3391,"Exchange")</f>
        <v>Nasdaq Stock Market</v>
      </c>
      <c r="AQ3391" s="6" t="str" cm="1">
        <f t="array" aca="1" ref="AQ3391" ca="1">_FV(A3391,"Exchange abbreviation",TRUE)</f>
        <v>XNAS</v>
      </c>
      <c r="AR3391" t="str" cm="1">
        <f t="array" aca="1" ref="AR3391" ca="1">_FV(A3391,"Instrument type",TRUE)</f>
        <v>ETF</v>
      </c>
    </row>
    <row r="3392" spans="1:44" ht="18.75" customHeight="1" x14ac:dyDescent="0.25">
      <c r="A3392" t="e" vm="3404">
        <v>#VALUE!</v>
      </c>
      <c r="B3392" t="s">
        <v>9005</v>
      </c>
      <c r="C3392" t="s">
        <v>9006</v>
      </c>
      <c r="D3392" s="31" cm="1">
        <f t="array" aca="1" ref="D3392" ca="1">_FV(A3392,"Last trade time",TRUE)</f>
        <v>45824.840302314064</v>
      </c>
      <c r="E3392" s="23" cm="1">
        <f t="array" aca="1" ref="E3392" ca="1">_FV(A3392,"Price")</f>
        <v>61.41</v>
      </c>
      <c r="F3392" s="27" cm="1">
        <f t="array" aca="1" ref="F3392" ca="1">_FV(A3392,"Change (%)",TRUE)</f>
        <v>8.2089999999999993E-3</v>
      </c>
      <c r="G3392" s="26" cm="1">
        <f t="array" aca="1" ref="G3392" ca="1">_FV(A3392,"Change")</f>
        <v>0.5</v>
      </c>
      <c r="H3392" s="23" cm="1">
        <f t="array" aca="1" ref="H3392" ca="1">_FV(A3392,"Open")</f>
        <v>61.12</v>
      </c>
      <c r="I3392" s="23" cm="1">
        <f t="array" aca="1" ref="I3392" ca="1">_FV(A3392,"Low")</f>
        <v>61.12</v>
      </c>
      <c r="J3392" s="23" cm="1">
        <f t="array" aca="1" ref="J3392" ca="1">_FV(A3392,"High")</f>
        <v>61.63</v>
      </c>
      <c r="K3392" s="23" cm="1">
        <f t="array" aca="1" ref="K3392" ca="1">_FV(A3392,"Previous close",TRUE)</f>
        <v>60.91</v>
      </c>
      <c r="L3392" s="26"/>
      <c r="M3392" s="23" cm="1">
        <f t="array" aca="1" ref="M3392" ca="1">_FV(A3392,"52 week low",TRUE)</f>
        <v>48.652000000000001</v>
      </c>
      <c r="N3392" s="23" cm="1">
        <f t="array" aca="1" ref="N3392" ca="1">_FV(A3392,"52 week high",TRUE)</f>
        <v>62.3095</v>
      </c>
      <c r="O3392" s="8" cm="1">
        <f t="array" aca="1" ref="O3392" ca="1">_FV(A3392,"Volume")</f>
        <v>19551</v>
      </c>
      <c r="P3392" s="7" cm="1">
        <f t="array" aca="1" ref="P3392" ca="1">_FV(A3392,"Volume average",TRUE)</f>
        <v>70592</v>
      </c>
      <c r="Q3392" t="s">
        <v>50</v>
      </c>
      <c r="S3392" t="s">
        <v>263</v>
      </c>
      <c r="T3392" s="25" cm="1">
        <f t="array" aca="1" ref="T3392" ca="1">_FV(A3392,"Expense ratio",TRUE)</f>
        <v>1.5E-3</v>
      </c>
      <c r="U3392" s="24" cm="1">
        <f t="array" aca="1" ref="U3392" ca="1">_FV(A3392,"Market cap",TRUE)</f>
        <v>1447258485.73</v>
      </c>
      <c r="V3392" s="4">
        <v>1447258496</v>
      </c>
      <c r="W3392" s="4">
        <v>1447258496</v>
      </c>
      <c r="Y3392" t="s">
        <v>7340</v>
      </c>
      <c r="Z3392" s="5">
        <v>61.18</v>
      </c>
      <c r="AA3392" s="19">
        <v>25.251663000000001</v>
      </c>
      <c r="AB3392" s="5">
        <v>1.15E-2</v>
      </c>
      <c r="AC3392" s="4">
        <v>103558</v>
      </c>
      <c r="AE3392" s="5">
        <v>4.8617689411909906</v>
      </c>
      <c r="AF3392" s="5">
        <v>14.36678562127709</v>
      </c>
      <c r="AI3392" s="4">
        <v>103558</v>
      </c>
      <c r="AJ3392" s="5">
        <v>6335678.4400000004</v>
      </c>
      <c r="AL3392" s="5">
        <v>62.31</v>
      </c>
      <c r="AM3392" s="5">
        <v>48.652000000000001</v>
      </c>
      <c r="AN3392" t="s">
        <v>90</v>
      </c>
      <c r="AO3392" t="str" cm="1">
        <f t="array" aca="1" ref="AO3392" ca="1">_FV(A3392,"Currency")</f>
        <v>USD</v>
      </c>
      <c r="AP3392" t="str" cm="1">
        <f t="array" aca="1" ref="AP3392" ca="1">_FV(A3392,"Exchange")</f>
        <v>CBOE BZX Exchange</v>
      </c>
      <c r="AQ3392" s="6" t="str" cm="1">
        <f t="array" aca="1" ref="AQ3392" ca="1">_FV(A3392,"Exchange abbreviation",TRUE)</f>
        <v>BATS</v>
      </c>
      <c r="AR3392" t="str" cm="1">
        <f t="array" aca="1" ref="AR3392" ca="1">_FV(A3392,"Instrument type",TRUE)</f>
        <v>ETF</v>
      </c>
    </row>
    <row r="3393" spans="1:44" ht="18.75" customHeight="1" x14ac:dyDescent="0.25">
      <c r="A3393" t="e" vm="3405">
        <v>#VALUE!</v>
      </c>
      <c r="B3393" t="s">
        <v>9007</v>
      </c>
      <c r="C3393" t="s">
        <v>9008</v>
      </c>
      <c r="D3393" s="31" cm="1">
        <f t="array" aca="1" ref="D3393" ca="1">_FV(A3393,"Last trade time",TRUE)</f>
        <v>45824.840277823438</v>
      </c>
      <c r="E3393" s="23" cm="1">
        <f t="array" aca="1" ref="E3393" ca="1">_FV(A3393,"Price")</f>
        <v>78.42</v>
      </c>
      <c r="F3393" s="27" cm="1">
        <f t="array" aca="1" ref="F3393" ca="1">_FV(A3393,"Change (%)",TRUE)</f>
        <v>1.0307E-2</v>
      </c>
      <c r="G3393" s="26" cm="1">
        <f t="array" aca="1" ref="G3393" ca="1">_FV(A3393,"Change")</f>
        <v>0.8</v>
      </c>
      <c r="H3393" s="23" cm="1">
        <f t="array" aca="1" ref="H3393" ca="1">_FV(A3393,"Open")</f>
        <v>78.33</v>
      </c>
      <c r="I3393" s="23" cm="1">
        <f t="array" aca="1" ref="I3393" ca="1">_FV(A3393,"Low")</f>
        <v>78.14</v>
      </c>
      <c r="J3393" s="23" cm="1">
        <f t="array" aca="1" ref="J3393" ca="1">_FV(A3393,"High")</f>
        <v>78.789500000000004</v>
      </c>
      <c r="K3393" s="23" cm="1">
        <f t="array" aca="1" ref="K3393" ca="1">_FV(A3393,"Previous close",TRUE)</f>
        <v>77.62</v>
      </c>
      <c r="L3393" s="26"/>
      <c r="M3393" s="23" cm="1">
        <f t="array" aca="1" ref="M3393" ca="1">_FV(A3393,"52 week low",TRUE)</f>
        <v>65.86</v>
      </c>
      <c r="N3393" s="23" cm="1">
        <f t="array" aca="1" ref="N3393" ca="1">_FV(A3393,"52 week high",TRUE)</f>
        <v>87.806600000000003</v>
      </c>
      <c r="O3393" s="8" cm="1">
        <f t="array" aca="1" ref="O3393" ca="1">_FV(A3393,"Volume")</f>
        <v>174051</v>
      </c>
      <c r="P3393" s="7" cm="1">
        <f t="array" aca="1" ref="P3393" ca="1">_FV(A3393,"Volume average",TRUE)</f>
        <v>78875</v>
      </c>
      <c r="Q3393" t="s">
        <v>383</v>
      </c>
      <c r="R3393" t="s">
        <v>155</v>
      </c>
      <c r="S3393" t="s">
        <v>2310</v>
      </c>
      <c r="T3393" s="25" cm="1">
        <f t="array" aca="1" ref="T3393" ca="1">_FV(A3393,"Expense ratio",TRUE)</f>
        <v>1.5E-3</v>
      </c>
      <c r="U3393" s="24" cm="1">
        <f t="array" aca="1" ref="U3393" ca="1">_FV(A3393,"Market cap",TRUE)</f>
        <v>2316903101.5500002</v>
      </c>
      <c r="V3393" s="4">
        <v>2316903168</v>
      </c>
      <c r="W3393" s="4">
        <v>2316903168</v>
      </c>
      <c r="Y3393" t="s">
        <v>7230</v>
      </c>
      <c r="Z3393" s="5">
        <v>77.990740000000002</v>
      </c>
      <c r="AA3393" s="19">
        <v>15.927970999999999</v>
      </c>
      <c r="AB3393" s="19">
        <v>1.9199998999999999E-2</v>
      </c>
      <c r="AC3393" s="4">
        <v>144004</v>
      </c>
      <c r="AE3393" s="5">
        <v>-1.4655451502490919</v>
      </c>
      <c r="AF3393" s="19">
        <v>8.0236151226723571</v>
      </c>
      <c r="AI3393" s="4">
        <v>144004</v>
      </c>
      <c r="AJ3393" s="5">
        <v>11227991.880000001</v>
      </c>
      <c r="AL3393" s="5">
        <v>87.81</v>
      </c>
      <c r="AM3393" s="5">
        <v>65.86</v>
      </c>
      <c r="AN3393" t="s">
        <v>82</v>
      </c>
      <c r="AO3393" t="str" cm="1">
        <f t="array" aca="1" ref="AO3393" ca="1">_FV(A3393,"Currency")</f>
        <v>USD</v>
      </c>
      <c r="AP3393" t="str" cm="1">
        <f t="array" aca="1" ref="AP3393" ca="1">_FV(A3393,"Exchange")</f>
        <v>NYSE Arca</v>
      </c>
      <c r="AQ3393" s="6" t="str" cm="1">
        <f t="array" aca="1" ref="AQ3393" ca="1">_FV(A3393,"Exchange abbreviation",TRUE)</f>
        <v>ARCX</v>
      </c>
      <c r="AR3393" t="str" cm="1">
        <f t="array" aca="1" ref="AR3393" ca="1">_FV(A3393,"Instrument type",TRUE)</f>
        <v>ETF</v>
      </c>
    </row>
    <row r="3394" spans="1:44" ht="18.75" customHeight="1" x14ac:dyDescent="0.25">
      <c r="A3394" t="e" vm="3406">
        <v>#VALUE!</v>
      </c>
      <c r="B3394" t="s">
        <v>9009</v>
      </c>
      <c r="C3394" t="s">
        <v>9010</v>
      </c>
      <c r="D3394" s="31" cm="1">
        <f t="array" aca="1" ref="D3394" ca="1">_FV(A3394,"Last trade time",TRUE)</f>
        <v>45824.840277812502</v>
      </c>
      <c r="E3394" s="23" cm="1">
        <f t="array" aca="1" ref="E3394" ca="1">_FV(A3394,"Price")</f>
        <v>60.31</v>
      </c>
      <c r="F3394" s="27" cm="1">
        <f t="array" aca="1" ref="F3394" ca="1">_FV(A3394,"Change (%)",TRUE)</f>
        <v>4.4970000000000001E-3</v>
      </c>
      <c r="G3394" s="26" cm="1">
        <f t="array" aca="1" ref="G3394" ca="1">_FV(A3394,"Change")</f>
        <v>0.27</v>
      </c>
      <c r="H3394" s="23" cm="1">
        <f t="array" aca="1" ref="H3394" ca="1">_FV(A3394,"Open")</f>
        <v>60.4</v>
      </c>
      <c r="I3394" s="23" cm="1">
        <f t="array" aca="1" ref="I3394" ca="1">_FV(A3394,"Low")</f>
        <v>60.31</v>
      </c>
      <c r="J3394" s="23" cm="1">
        <f t="array" aca="1" ref="J3394" ca="1">_FV(A3394,"High")</f>
        <v>60.58</v>
      </c>
      <c r="K3394" s="23" cm="1">
        <f t="array" aca="1" ref="K3394" ca="1">_FV(A3394,"Previous close",TRUE)</f>
        <v>60.04</v>
      </c>
      <c r="L3394" s="26"/>
      <c r="M3394" s="23" cm="1">
        <f t="array" aca="1" ref="M3394" ca="1">_FV(A3394,"52 week low",TRUE)</f>
        <v>52.97</v>
      </c>
      <c r="N3394" s="23" cm="1">
        <f t="array" aca="1" ref="N3394" ca="1">_FV(A3394,"52 week high",TRUE)</f>
        <v>60.64</v>
      </c>
      <c r="O3394" s="8" cm="1">
        <f t="array" aca="1" ref="O3394" ca="1">_FV(A3394,"Volume")</f>
        <v>339606</v>
      </c>
      <c r="P3394" s="7" cm="1">
        <f t="array" aca="1" ref="P3394" ca="1">_FV(A3394,"Volume average",TRUE)</f>
        <v>201737</v>
      </c>
      <c r="Q3394" t="s">
        <v>337</v>
      </c>
      <c r="S3394" t="s">
        <v>2067</v>
      </c>
      <c r="T3394" s="25" cm="1">
        <f t="array" aca="1" ref="T3394" ca="1">_FV(A3394,"Expense ratio",TRUE)</f>
        <v>1.5E-3</v>
      </c>
      <c r="U3394" s="24" cm="1">
        <f t="array" aca="1" ref="U3394" ca="1">_FV(A3394,"Market cap",TRUE)</f>
        <v>2368806701.2199998</v>
      </c>
      <c r="V3394" s="4">
        <v>2368806656</v>
      </c>
      <c r="W3394" s="4">
        <v>2368806656</v>
      </c>
      <c r="X3394" t="s">
        <v>9011</v>
      </c>
      <c r="Y3394" t="s">
        <v>8997</v>
      </c>
      <c r="Z3394" s="5">
        <v>60.050660000000001</v>
      </c>
      <c r="AA3394" s="19">
        <v>20.823734000000002</v>
      </c>
      <c r="AB3394" s="5">
        <v>2.5999998999999999E-2</v>
      </c>
      <c r="AC3394" s="4">
        <v>253233</v>
      </c>
      <c r="AE3394" s="5">
        <v>5.6987456257380664</v>
      </c>
      <c r="AF3394" s="5">
        <v>10.07131761577682</v>
      </c>
      <c r="AI3394" s="4">
        <v>253233</v>
      </c>
      <c r="AJ3394" s="5">
        <v>15211706.310000001</v>
      </c>
      <c r="AL3394" s="5">
        <v>60.27</v>
      </c>
      <c r="AM3394" s="5">
        <v>52.97</v>
      </c>
      <c r="AN3394" t="s">
        <v>82</v>
      </c>
      <c r="AO3394" t="str" cm="1">
        <f t="array" aca="1" ref="AO3394" ca="1">_FV(A3394,"Currency")</f>
        <v>USD</v>
      </c>
      <c r="AP3394" t="str" cm="1">
        <f t="array" aca="1" ref="AP3394" ca="1">_FV(A3394,"Exchange")</f>
        <v>NYSE Arca</v>
      </c>
      <c r="AQ3394" s="6" t="str" cm="1">
        <f t="array" aca="1" ref="AQ3394" ca="1">_FV(A3394,"Exchange abbreviation",TRUE)</f>
        <v>ARCX</v>
      </c>
      <c r="AR3394" t="str" cm="1">
        <f t="array" aca="1" ref="AR3394" ca="1">_FV(A3394,"Instrument type",TRUE)</f>
        <v>ETF</v>
      </c>
    </row>
    <row r="3395" spans="1:44" ht="18.75" customHeight="1" x14ac:dyDescent="0.25">
      <c r="A3395" t="e" vm="3407">
        <v>#VALUE!</v>
      </c>
      <c r="B3395" t="s">
        <v>9012</v>
      </c>
      <c r="C3395" t="s">
        <v>9013</v>
      </c>
      <c r="D3395" s="31" cm="1">
        <f t="array" aca="1" ref="D3395" ca="1">_FV(A3395,"Last trade time",TRUE)</f>
        <v>45824.906616839842</v>
      </c>
      <c r="E3395" s="23" cm="1">
        <f t="array" aca="1" ref="E3395" ca="1">_FV(A3395,"Price")</f>
        <v>34.46</v>
      </c>
      <c r="F3395" s="27" cm="1">
        <f t="array" aca="1" ref="F3395" ca="1">_FV(A3395,"Change (%)",TRUE)</f>
        <v>2.2689999999999997E-3</v>
      </c>
      <c r="G3395" s="26" cm="1">
        <f t="array" aca="1" ref="G3395" ca="1">_FV(A3395,"Change")</f>
        <v>7.8E-2</v>
      </c>
      <c r="H3395" s="23" cm="1">
        <f t="array" aca="1" ref="H3395" ca="1">_FV(A3395,"Open")</f>
        <v>34.590000000000003</v>
      </c>
      <c r="I3395" s="23" cm="1">
        <f t="array" aca="1" ref="I3395" ca="1">_FV(A3395,"Low")</f>
        <v>34.450000000000003</v>
      </c>
      <c r="J3395" s="23" cm="1">
        <f t="array" aca="1" ref="J3395" ca="1">_FV(A3395,"High")</f>
        <v>34.749099999999999</v>
      </c>
      <c r="K3395" s="23" cm="1">
        <f t="array" aca="1" ref="K3395" ca="1">_FV(A3395,"Previous close",TRUE)</f>
        <v>34.381999999999998</v>
      </c>
      <c r="L3395" s="26"/>
      <c r="M3395" s="23" cm="1">
        <f t="array" aca="1" ref="M3395" ca="1">_FV(A3395,"52 week low",TRUE)</f>
        <v>28.24</v>
      </c>
      <c r="N3395" s="23" cm="1">
        <f t="array" aca="1" ref="N3395" ca="1">_FV(A3395,"52 week high",TRUE)</f>
        <v>36.840000000000003</v>
      </c>
      <c r="O3395" s="8" cm="1">
        <f t="array" aca="1" ref="O3395" ca="1">_FV(A3395,"Volume")</f>
        <v>47216</v>
      </c>
      <c r="P3395" s="7" cm="1">
        <f t="array" aca="1" ref="P3395" ca="1">_FV(A3395,"Volume average",TRUE)</f>
        <v>128648</v>
      </c>
      <c r="Q3395" t="s">
        <v>2542</v>
      </c>
      <c r="R3395" t="s">
        <v>2543</v>
      </c>
      <c r="S3395" t="s">
        <v>2067</v>
      </c>
      <c r="T3395" s="25" cm="1">
        <f t="array" aca="1" ref="T3395" ca="1">_FV(A3395,"Expense ratio",TRUE)</f>
        <v>1.5E-3</v>
      </c>
      <c r="U3395" s="24" cm="1">
        <f t="array" aca="1" ref="U3395" ca="1">_FV(A3395,"Market cap",TRUE)</f>
        <v>403769365.81</v>
      </c>
      <c r="V3395" s="4">
        <v>403769376</v>
      </c>
      <c r="W3395" s="4">
        <v>403769376</v>
      </c>
      <c r="Y3395" t="s">
        <v>9014</v>
      </c>
      <c r="Z3395" s="5">
        <v>34.923090000000002</v>
      </c>
      <c r="AA3395" s="19">
        <v>11.345328</v>
      </c>
      <c r="AB3395" s="19">
        <v>3.6199997999999997E-2</v>
      </c>
      <c r="AC3395" s="4">
        <v>153215</v>
      </c>
      <c r="AE3395" s="5">
        <v>11.947474476687249</v>
      </c>
      <c r="AF3395" s="19">
        <v>11.398054592984369</v>
      </c>
      <c r="AI3395" s="4">
        <v>153215</v>
      </c>
      <c r="AJ3395" s="5">
        <v>5368653.5999999996</v>
      </c>
      <c r="AL3395" s="5">
        <v>36.840000000000003</v>
      </c>
      <c r="AM3395" s="5">
        <v>28.24</v>
      </c>
      <c r="AN3395" t="s">
        <v>90</v>
      </c>
      <c r="AO3395" t="str" cm="1">
        <f t="array" aca="1" ref="AO3395" ca="1">_FV(A3395,"Currency")</f>
        <v>USD</v>
      </c>
      <c r="AP3395" t="str" cm="1">
        <f t="array" aca="1" ref="AP3395" ca="1">_FV(A3395,"Exchange")</f>
        <v>Nasdaq Stock Market</v>
      </c>
      <c r="AQ3395" s="6" t="str" cm="1">
        <f t="array" aca="1" ref="AQ3395" ca="1">_FV(A3395,"Exchange abbreviation",TRUE)</f>
        <v>XNAS</v>
      </c>
      <c r="AR3395" t="str" cm="1">
        <f t="array" aca="1" ref="AR3395" ca="1">_FV(A3395,"Instrument type",TRUE)</f>
        <v>ETF</v>
      </c>
    </row>
    <row r="3396" spans="1:44" ht="18.75" customHeight="1" x14ac:dyDescent="0.25">
      <c r="A3396" t="e" vm="3408">
        <v>#VALUE!</v>
      </c>
      <c r="B3396" t="s">
        <v>9015</v>
      </c>
      <c r="C3396" t="s">
        <v>9016</v>
      </c>
      <c r="D3396" s="31" cm="1">
        <f t="array" aca="1" ref="D3396" ca="1">_FV(A3396,"Last trade time",TRUE)</f>
        <v>45824.858433286718</v>
      </c>
      <c r="E3396" s="23" cm="1">
        <f t="array" aca="1" ref="E3396" ca="1">_FV(A3396,"Price")</f>
        <v>78.459999999999994</v>
      </c>
      <c r="F3396" s="27" cm="1">
        <f t="array" aca="1" ref="F3396" ca="1">_FV(A3396,"Change (%)",TRUE)</f>
        <v>-7.1319999999999999E-4</v>
      </c>
      <c r="G3396" s="26" cm="1">
        <f t="array" aca="1" ref="G3396" ca="1">_FV(A3396,"Change")</f>
        <v>-5.6000000000000001E-2</v>
      </c>
      <c r="H3396" s="23" cm="1">
        <f t="array" aca="1" ref="H3396" ca="1">_FV(A3396,"Open")</f>
        <v>78.930000000000007</v>
      </c>
      <c r="I3396" s="23" cm="1">
        <f t="array" aca="1" ref="I3396" ca="1">_FV(A3396,"Low")</f>
        <v>78.447299999999998</v>
      </c>
      <c r="J3396" s="23" cm="1">
        <f t="array" aca="1" ref="J3396" ca="1">_FV(A3396,"High")</f>
        <v>79.099900000000005</v>
      </c>
      <c r="K3396" s="23" cm="1">
        <f t="array" aca="1" ref="K3396" ca="1">_FV(A3396,"Previous close",TRUE)</f>
        <v>78.516000000000005</v>
      </c>
      <c r="L3396" s="26"/>
      <c r="M3396" s="23" cm="1">
        <f t="array" aca="1" ref="M3396" ca="1">_FV(A3396,"52 week low",TRUE)</f>
        <v>63.16</v>
      </c>
      <c r="N3396" s="23" cm="1">
        <f t="array" aca="1" ref="N3396" ca="1">_FV(A3396,"52 week high",TRUE)</f>
        <v>80.209999999999994</v>
      </c>
      <c r="O3396" s="8" cm="1">
        <f t="array" aca="1" ref="O3396" ca="1">_FV(A3396,"Volume")</f>
        <v>58446</v>
      </c>
      <c r="P3396" s="7" cm="1">
        <f t="array" aca="1" ref="P3396" ca="1">_FV(A3396,"Volume average",TRUE)</f>
        <v>84620</v>
      </c>
      <c r="Q3396" t="s">
        <v>703</v>
      </c>
      <c r="S3396" t="s">
        <v>2067</v>
      </c>
      <c r="T3396" s="25" cm="1">
        <f t="array" aca="1" ref="T3396" ca="1">_FV(A3396,"Expense ratio",TRUE)</f>
        <v>1.5E-3</v>
      </c>
      <c r="U3396" s="24" cm="1">
        <f t="array" aca="1" ref="U3396" ca="1">_FV(A3396,"Market cap",TRUE)</f>
        <v>1164647971.4300001</v>
      </c>
      <c r="V3396" s="4">
        <v>1164647936</v>
      </c>
      <c r="W3396" s="4">
        <v>1164647936</v>
      </c>
      <c r="Y3396" t="s">
        <v>9017</v>
      </c>
      <c r="Z3396" s="5">
        <v>78.983519999999999</v>
      </c>
      <c r="AA3396" s="5">
        <v>16.806208000000002</v>
      </c>
      <c r="AB3396" s="19">
        <v>2.0799999999999999E-2</v>
      </c>
      <c r="AC3396" s="4">
        <v>79750</v>
      </c>
      <c r="AE3396" s="5">
        <v>16.63855922608748</v>
      </c>
      <c r="AF3396" s="19">
        <v>16.2650628739277</v>
      </c>
      <c r="AI3396" s="4">
        <v>79750</v>
      </c>
      <c r="AJ3396" s="5">
        <v>6316997.4999999991</v>
      </c>
      <c r="AL3396" s="5">
        <v>79.36</v>
      </c>
      <c r="AM3396" s="5">
        <v>63.16</v>
      </c>
      <c r="AN3396" t="s">
        <v>90</v>
      </c>
      <c r="AO3396" t="str" cm="1">
        <f t="array" aca="1" ref="AO3396" ca="1">_FV(A3396,"Currency")</f>
        <v>USD</v>
      </c>
      <c r="AP3396" t="str" cm="1">
        <f t="array" aca="1" ref="AP3396" ca="1">_FV(A3396,"Exchange")</f>
        <v>CBOE BZX Exchange</v>
      </c>
      <c r="AQ3396" s="6" t="str" cm="1">
        <f t="array" aca="1" ref="AQ3396" ca="1">_FV(A3396,"Exchange abbreviation",TRUE)</f>
        <v>BATS</v>
      </c>
      <c r="AR3396" t="str" cm="1">
        <f t="array" aca="1" ref="AR3396" ca="1">_FV(A3396,"Instrument type",TRUE)</f>
        <v>ETF</v>
      </c>
    </row>
    <row r="3397" spans="1:44" ht="18.75" customHeight="1" x14ac:dyDescent="0.25">
      <c r="A3397" t="e" vm="3409">
        <v>#VALUE!</v>
      </c>
      <c r="B3397" t="s">
        <v>9018</v>
      </c>
      <c r="C3397" t="s">
        <v>9019</v>
      </c>
      <c r="D3397" s="31" cm="1">
        <f t="array" aca="1" ref="D3397" ca="1">_FV(A3397,"Last trade time",TRUE)</f>
        <v>45824.84027780078</v>
      </c>
      <c r="E3397" s="23" cm="1">
        <f t="array" aca="1" ref="E3397" ca="1">_FV(A3397,"Price")</f>
        <v>21.62</v>
      </c>
      <c r="F3397" s="27" cm="1">
        <f t="array" aca="1" ref="F3397" ca="1">_FV(A3397,"Change (%)",TRUE)</f>
        <v>-1.8470000000000001E-3</v>
      </c>
      <c r="G3397" s="26" cm="1">
        <f t="array" aca="1" ref="G3397" ca="1">_FV(A3397,"Change")</f>
        <v>-0.04</v>
      </c>
      <c r="H3397" s="23" cm="1">
        <f t="array" aca="1" ref="H3397" ca="1">_FV(A3397,"Open")</f>
        <v>21.62</v>
      </c>
      <c r="I3397" s="23" cm="1">
        <f t="array" aca="1" ref="I3397" ca="1">_FV(A3397,"Low")</f>
        <v>21.605</v>
      </c>
      <c r="J3397" s="23" cm="1">
        <f t="array" aca="1" ref="J3397" ca="1">_FV(A3397,"High")</f>
        <v>21.68</v>
      </c>
      <c r="K3397" s="23" cm="1">
        <f t="array" aca="1" ref="K3397" ca="1">_FV(A3397,"Previous close",TRUE)</f>
        <v>21.66</v>
      </c>
      <c r="L3397" s="26"/>
      <c r="M3397" s="23" cm="1">
        <f t="array" aca="1" ref="M3397" ca="1">_FV(A3397,"52 week low",TRUE)</f>
        <v>20.9</v>
      </c>
      <c r="N3397" s="23" cm="1">
        <f t="array" aca="1" ref="N3397" ca="1">_FV(A3397,"52 week high",TRUE)</f>
        <v>23.398700000000002</v>
      </c>
      <c r="O3397" s="8" cm="1">
        <f t="array" aca="1" ref="O3397" ca="1">_FV(A3397,"Volume")</f>
        <v>423248</v>
      </c>
      <c r="P3397" s="7" cm="1">
        <f t="array" aca="1" ref="P3397" ca="1">_FV(A3397,"Volume average",TRUE)</f>
        <v>730837</v>
      </c>
      <c r="Q3397" t="s">
        <v>3924</v>
      </c>
      <c r="S3397" t="s">
        <v>51</v>
      </c>
      <c r="T3397" s="25" cm="1">
        <f t="array" aca="1" ref="T3397" ca="1">_FV(A3397,"Expense ratio",TRUE)</f>
        <v>1.5E-3</v>
      </c>
      <c r="U3397" s="24" cm="1">
        <f t="array" aca="1" ref="U3397" ca="1">_FV(A3397,"Market cap",TRUE)</f>
        <v>665524295.77999997</v>
      </c>
      <c r="V3397" s="4">
        <v>665524288</v>
      </c>
      <c r="W3397" s="4">
        <v>665524288</v>
      </c>
      <c r="Y3397" t="s">
        <v>8900</v>
      </c>
      <c r="Z3397" s="5">
        <v>21.442599999999999</v>
      </c>
      <c r="AB3397" s="5">
        <v>4.5600000000000002E-2</v>
      </c>
      <c r="AC3397" s="4">
        <v>1112985</v>
      </c>
      <c r="AE3397" s="5">
        <v>2.7751634629924249</v>
      </c>
      <c r="AF3397" s="5">
        <v>5.0386768044652364</v>
      </c>
      <c r="AI3397" s="4">
        <v>1112985</v>
      </c>
      <c r="AJ3397" s="5">
        <v>23884658.100000001</v>
      </c>
      <c r="AL3397" s="5">
        <v>23.399000000000001</v>
      </c>
      <c r="AM3397" s="5">
        <v>20.9</v>
      </c>
      <c r="AN3397" t="s">
        <v>82</v>
      </c>
      <c r="AO3397" t="str" cm="1">
        <f t="array" aca="1" ref="AO3397" ca="1">_FV(A3397,"Currency")</f>
        <v>USD</v>
      </c>
      <c r="AP3397" t="str" cm="1">
        <f t="array" aca="1" ref="AP3397" ca="1">_FV(A3397,"Exchange")</f>
        <v>NYSE Arca</v>
      </c>
      <c r="AQ3397" s="6" t="str" cm="1">
        <f t="array" aca="1" ref="AQ3397" ca="1">_FV(A3397,"Exchange abbreviation",TRUE)</f>
        <v>ARCX</v>
      </c>
      <c r="AR3397" t="str" cm="1">
        <f t="array" aca="1" ref="AR3397" ca="1">_FV(A3397,"Instrument type",TRUE)</f>
        <v>ETF</v>
      </c>
    </row>
    <row r="3398" spans="1:44" ht="18.75" customHeight="1" x14ac:dyDescent="0.25">
      <c r="A3398" t="e" vm="3410">
        <v>#VALUE!</v>
      </c>
      <c r="B3398" t="s">
        <v>9020</v>
      </c>
      <c r="C3398" t="s">
        <v>9021</v>
      </c>
      <c r="D3398" s="31" cm="1">
        <f t="array" aca="1" ref="D3398" ca="1">_FV(A3398,"Last trade time",TRUE)</f>
        <v>45824.840277812502</v>
      </c>
      <c r="E3398" s="23" cm="1">
        <f t="array" aca="1" ref="E3398" ca="1">_FV(A3398,"Price")</f>
        <v>66.03</v>
      </c>
      <c r="F3398" s="27" cm="1">
        <f t="array" aca="1" ref="F3398" ca="1">_FV(A3398,"Change (%)",TRUE)</f>
        <v>1.2683E-2</v>
      </c>
      <c r="G3398" s="26" cm="1">
        <f t="array" aca="1" ref="G3398" ca="1">_FV(A3398,"Change")</f>
        <v>0.82699999999999996</v>
      </c>
      <c r="H3398" s="23" cm="1">
        <f t="array" aca="1" ref="H3398" ca="1">_FV(A3398,"Open")</f>
        <v>65.819999999999993</v>
      </c>
      <c r="I3398" s="23" cm="1">
        <f t="array" aca="1" ref="I3398" ca="1">_FV(A3398,"Low")</f>
        <v>65.671999999999997</v>
      </c>
      <c r="J3398" s="23" cm="1">
        <f t="array" aca="1" ref="J3398" ca="1">_FV(A3398,"High")</f>
        <v>66.340299999999999</v>
      </c>
      <c r="K3398" s="23" cm="1">
        <f t="array" aca="1" ref="K3398" ca="1">_FV(A3398,"Previous close",TRUE)</f>
        <v>65.203000000000003</v>
      </c>
      <c r="L3398" s="26"/>
      <c r="M3398" s="23" cm="1">
        <f t="array" aca="1" ref="M3398" ca="1">_FV(A3398,"52 week low",TRUE)</f>
        <v>53.39</v>
      </c>
      <c r="N3398" s="23" cm="1">
        <f t="array" aca="1" ref="N3398" ca="1">_FV(A3398,"52 week high",TRUE)</f>
        <v>74.69</v>
      </c>
      <c r="O3398" s="8" cm="1">
        <f t="array" aca="1" ref="O3398" ca="1">_FV(A3398,"Volume")</f>
        <v>68502</v>
      </c>
      <c r="P3398" s="7" cm="1">
        <f t="array" aca="1" ref="P3398" ca="1">_FV(A3398,"Volume average",TRUE)</f>
        <v>105117</v>
      </c>
      <c r="Q3398" t="s">
        <v>119</v>
      </c>
      <c r="T3398" s="25" cm="1">
        <f t="array" aca="1" ref="T3398" ca="1">_FV(A3398,"Expense ratio",TRUE)</f>
        <v>1.5E-3</v>
      </c>
      <c r="U3398" s="24" cm="1">
        <f t="array" aca="1" ref="U3398" ca="1">_FV(A3398,"Market cap",TRUE)</f>
        <v>1695862677.6600001</v>
      </c>
      <c r="V3398" s="16"/>
      <c r="W3398" s="16"/>
      <c r="Z3398" s="18"/>
      <c r="AA3398" s="20"/>
      <c r="AB3398" s="20"/>
      <c r="AC3398" s="21">
        <v>112823</v>
      </c>
      <c r="AE3398" s="18"/>
      <c r="AF3398" s="20"/>
      <c r="AI3398" s="21"/>
      <c r="AJ3398" s="18"/>
      <c r="AL3398" s="18"/>
      <c r="AM3398" s="18"/>
      <c r="AN3398" t="s">
        <v>73</v>
      </c>
      <c r="AO3398" t="str" cm="1">
        <f t="array" aca="1" ref="AO3398" ca="1">_FV(A3398,"Currency")</f>
        <v>USD</v>
      </c>
      <c r="AP3398" t="str" cm="1">
        <f t="array" aca="1" ref="AP3398" ca="1">_FV(A3398,"Exchange")</f>
        <v>NYSE Arca</v>
      </c>
      <c r="AQ3398" s="6" t="str" cm="1">
        <f t="array" aca="1" ref="AQ3398" ca="1">_FV(A3398,"Exchange abbreviation",TRUE)</f>
        <v>ARCX</v>
      </c>
      <c r="AR3398" t="str" cm="1">
        <f t="array" aca="1" ref="AR3398" ca="1">_FV(A3398,"Instrument type",TRUE)</f>
        <v>ETF</v>
      </c>
    </row>
    <row r="3399" spans="1:44" ht="18.75" customHeight="1" x14ac:dyDescent="0.25">
      <c r="A3399" t="e" vm="3411">
        <v>#VALUE!</v>
      </c>
      <c r="B3399" t="s">
        <v>9022</v>
      </c>
      <c r="C3399" t="s">
        <v>9023</v>
      </c>
      <c r="D3399" s="31" cm="1">
        <f t="array" aca="1" ref="D3399" ca="1">_FV(A3399,"Last trade time",TRUE)</f>
        <v>45824.840277789066</v>
      </c>
      <c r="E3399" s="23" cm="1">
        <f t="array" aca="1" ref="E3399" ca="1">_FV(A3399,"Price")</f>
        <v>13.43</v>
      </c>
      <c r="F3399" s="27" cm="1">
        <f t="array" aca="1" ref="F3399" ca="1">_FV(A3399,"Change (%)",TRUE)</f>
        <v>8.2579999999999997E-3</v>
      </c>
      <c r="G3399" s="26" cm="1">
        <f t="array" aca="1" ref="G3399" ca="1">_FV(A3399,"Change")</f>
        <v>0.11</v>
      </c>
      <c r="H3399" s="23" cm="1">
        <f t="array" aca="1" ref="H3399" ca="1">_FV(A3399,"Open")</f>
        <v>13.43</v>
      </c>
      <c r="I3399" s="23" cm="1">
        <f t="array" aca="1" ref="I3399" ca="1">_FV(A3399,"Low")</f>
        <v>13.4</v>
      </c>
      <c r="J3399" s="23" cm="1">
        <f t="array" aca="1" ref="J3399" ca="1">_FV(A3399,"High")</f>
        <v>13.48</v>
      </c>
      <c r="K3399" s="23" cm="1">
        <f t="array" aca="1" ref="K3399" ca="1">_FV(A3399,"Previous close",TRUE)</f>
        <v>13.32</v>
      </c>
      <c r="L3399" s="26"/>
      <c r="M3399" s="23" cm="1">
        <f t="array" aca="1" ref="M3399" ca="1">_FV(A3399,"52 week low",TRUE)</f>
        <v>11.01</v>
      </c>
      <c r="N3399" s="23" cm="1">
        <f t="array" aca="1" ref="N3399" ca="1">_FV(A3399,"52 week high",TRUE)</f>
        <v>13.72</v>
      </c>
      <c r="O3399" s="8" cm="1">
        <f t="array" aca="1" ref="O3399" ca="1">_FV(A3399,"Volume")</f>
        <v>82452</v>
      </c>
      <c r="P3399" s="7" cm="1">
        <f t="array" aca="1" ref="P3399" ca="1">_FV(A3399,"Volume average",TRUE)</f>
        <v>68572</v>
      </c>
      <c r="Q3399" t="s">
        <v>50</v>
      </c>
      <c r="S3399" t="s">
        <v>6078</v>
      </c>
      <c r="T3399" s="25" cm="1">
        <f t="array" aca="1" ref="T3399" ca="1">_FV(A3399,"Expense ratio",TRUE)</f>
        <v>1.5E-3</v>
      </c>
      <c r="U3399" s="24" cm="1">
        <f t="array" aca="1" ref="U3399" ca="1">_FV(A3399,"Market cap",TRUE)</f>
        <v>258192296.34999999</v>
      </c>
      <c r="V3399" s="4">
        <v>258192288</v>
      </c>
      <c r="W3399" s="4">
        <v>258192288</v>
      </c>
      <c r="X3399" t="s">
        <v>9024</v>
      </c>
      <c r="Y3399" t="s">
        <v>9025</v>
      </c>
      <c r="Z3399" s="5">
        <v>13.204499999999999</v>
      </c>
      <c r="AA3399" s="5">
        <v>21.371072999999999</v>
      </c>
      <c r="AB3399" s="19">
        <v>1.38E-2</v>
      </c>
      <c r="AC3399" s="4">
        <v>103304</v>
      </c>
      <c r="AE3399" s="5">
        <v>2.3901269048577811</v>
      </c>
      <c r="AF3399" s="19">
        <v>13.533349688553709</v>
      </c>
      <c r="AI3399" s="4">
        <v>103304</v>
      </c>
      <c r="AJ3399" s="5">
        <v>1361546.72</v>
      </c>
      <c r="AL3399" s="5">
        <v>13.72</v>
      </c>
      <c r="AM3399" s="5">
        <v>11.01</v>
      </c>
      <c r="AN3399" t="s">
        <v>90</v>
      </c>
      <c r="AO3399" t="str" cm="1">
        <f t="array" aca="1" ref="AO3399" ca="1">_FV(A3399,"Currency")</f>
        <v>USD</v>
      </c>
      <c r="AP3399" t="str" cm="1">
        <f t="array" aca="1" ref="AP3399" ca="1">_FV(A3399,"Exchange")</f>
        <v>NYSE Arca</v>
      </c>
      <c r="AQ3399" s="6" t="str" cm="1">
        <f t="array" aca="1" ref="AQ3399" ca="1">_FV(A3399,"Exchange abbreviation",TRUE)</f>
        <v>ARCX</v>
      </c>
      <c r="AR3399" t="str" cm="1">
        <f t="array" aca="1" ref="AR3399" ca="1">_FV(A3399,"Instrument type",TRUE)</f>
        <v>ETF</v>
      </c>
    </row>
    <row r="3400" spans="1:44" ht="18.75" customHeight="1" x14ac:dyDescent="0.25">
      <c r="A3400" t="e" vm="3412">
        <v>#VALUE!</v>
      </c>
      <c r="B3400" t="s">
        <v>9026</v>
      </c>
      <c r="C3400" t="s">
        <v>9027</v>
      </c>
      <c r="D3400" s="31" cm="1">
        <f t="array" aca="1" ref="D3400" ca="1">_FV(A3400,"Last trade time",TRUE)</f>
        <v>45824.843750196094</v>
      </c>
      <c r="E3400" s="23" cm="1">
        <f t="array" aca="1" ref="E3400" ca="1">_FV(A3400,"Price")</f>
        <v>26.94</v>
      </c>
      <c r="F3400" s="27" cm="1">
        <f t="array" aca="1" ref="F3400" ca="1">_FV(A3400,"Change (%)",TRUE)</f>
        <v>-5.1700000000000001E-3</v>
      </c>
      <c r="G3400" s="26" cm="1">
        <f t="array" aca="1" ref="G3400" ca="1">_FV(A3400,"Change")</f>
        <v>-0.14000000000000001</v>
      </c>
      <c r="H3400" s="23" cm="1">
        <f t="array" aca="1" ref="H3400" ca="1">_FV(A3400,"Open")</f>
        <v>27.03</v>
      </c>
      <c r="I3400" s="23" cm="1">
        <f t="array" aca="1" ref="I3400" ca="1">_FV(A3400,"Low")</f>
        <v>26.934999999999999</v>
      </c>
      <c r="J3400" s="23" cm="1">
        <f t="array" aca="1" ref="J3400" ca="1">_FV(A3400,"High")</f>
        <v>27.1191</v>
      </c>
      <c r="K3400" s="23" cm="1">
        <f t="array" aca="1" ref="K3400" ca="1">_FV(A3400,"Previous close",TRUE)</f>
        <v>27.08</v>
      </c>
      <c r="L3400" s="26"/>
      <c r="M3400" s="23" cm="1">
        <f t="array" aca="1" ref="M3400" ca="1">_FV(A3400,"52 week low",TRUE)</f>
        <v>26.4</v>
      </c>
      <c r="N3400" s="23" cm="1">
        <f t="array" aca="1" ref="N3400" ca="1">_FV(A3400,"52 week high",TRUE)</f>
        <v>29.74</v>
      </c>
      <c r="O3400" s="8" cm="1">
        <f t="array" aca="1" ref="O3400" ca="1">_FV(A3400,"Volume")</f>
        <v>108039</v>
      </c>
      <c r="P3400" s="7" cm="1">
        <f t="array" aca="1" ref="P3400" ca="1">_FV(A3400,"Volume average",TRUE)</f>
        <v>163543</v>
      </c>
      <c r="Q3400" t="s">
        <v>3924</v>
      </c>
      <c r="S3400" t="s">
        <v>277</v>
      </c>
      <c r="T3400" s="25" cm="1">
        <f t="array" aca="1" ref="T3400" ca="1">_FV(A3400,"Expense ratio",TRUE)</f>
        <v>1.5E-3</v>
      </c>
      <c r="U3400" s="24" cm="1">
        <f t="array" aca="1" ref="U3400" ca="1">_FV(A3400,"Market cap",TRUE)</f>
        <v>877120962.85000002</v>
      </c>
      <c r="V3400" s="4">
        <v>877024960</v>
      </c>
      <c r="W3400" s="4">
        <v>877024960</v>
      </c>
      <c r="Y3400" t="s">
        <v>5637</v>
      </c>
      <c r="Z3400" s="5">
        <v>26.84</v>
      </c>
      <c r="AA3400" s="20"/>
      <c r="AB3400" s="5">
        <v>3.6499999999999998E-2</v>
      </c>
      <c r="AC3400" s="4">
        <v>278217</v>
      </c>
      <c r="AE3400" s="5">
        <v>0.96544637906741393</v>
      </c>
      <c r="AF3400" s="5">
        <v>-0.12545211697081449</v>
      </c>
      <c r="AI3400" s="4">
        <v>278217</v>
      </c>
      <c r="AJ3400" s="5">
        <v>7471517.5350000001</v>
      </c>
      <c r="AL3400" s="5">
        <v>29.74</v>
      </c>
      <c r="AM3400" s="5">
        <v>26.4</v>
      </c>
      <c r="AN3400" t="s">
        <v>90</v>
      </c>
      <c r="AO3400" t="str" cm="1">
        <f t="array" aca="1" ref="AO3400" ca="1">_FV(A3400,"Currency")</f>
        <v>USD</v>
      </c>
      <c r="AP3400" t="str" cm="1">
        <f t="array" aca="1" ref="AP3400" ca="1">_FV(A3400,"Exchange")</f>
        <v>Nasdaq Stock Market</v>
      </c>
      <c r="AQ3400" s="6" t="str" cm="1">
        <f t="array" aca="1" ref="AQ3400" ca="1">_FV(A3400,"Exchange abbreviation",TRUE)</f>
        <v>XNAS</v>
      </c>
      <c r="AR3400" t="str" cm="1">
        <f t="array" aca="1" ref="AR3400" ca="1">_FV(A3400,"Instrument type",TRUE)</f>
        <v>ETF</v>
      </c>
    </row>
    <row r="3401" spans="1:44" ht="18.75" customHeight="1" x14ac:dyDescent="0.25">
      <c r="A3401" t="e" vm="3413">
        <v>#VALUE!</v>
      </c>
      <c r="B3401" t="s">
        <v>9028</v>
      </c>
      <c r="C3401" t="s">
        <v>9029</v>
      </c>
      <c r="D3401" s="31" cm="1">
        <f t="array" aca="1" ref="D3401" ca="1">_FV(A3401,"Last trade time",TRUE)</f>
        <v>45824.840277823438</v>
      </c>
      <c r="E3401" s="23" cm="1">
        <f t="array" aca="1" ref="E3401" ca="1">_FV(A3401,"Price")</f>
        <v>81.64</v>
      </c>
      <c r="F3401" s="27" cm="1">
        <f t="array" aca="1" ref="F3401" ca="1">_FV(A3401,"Change (%)",TRUE)</f>
        <v>7.7769999999999992E-3</v>
      </c>
      <c r="G3401" s="26" cm="1">
        <f t="array" aca="1" ref="G3401" ca="1">_FV(A3401,"Change")</f>
        <v>0.63</v>
      </c>
      <c r="H3401" s="23" cm="1">
        <f t="array" aca="1" ref="H3401" ca="1">_FV(A3401,"Open")</f>
        <v>81.69</v>
      </c>
      <c r="I3401" s="23" cm="1">
        <f t="array" aca="1" ref="I3401" ca="1">_FV(A3401,"Low")</f>
        <v>81.37</v>
      </c>
      <c r="J3401" s="23" cm="1">
        <f t="array" aca="1" ref="J3401" ca="1">_FV(A3401,"High")</f>
        <v>81.974999999999994</v>
      </c>
      <c r="K3401" s="23" cm="1">
        <f t="array" aca="1" ref="K3401" ca="1">_FV(A3401,"Previous close",TRUE)</f>
        <v>81.010000000000005</v>
      </c>
      <c r="L3401" s="26"/>
      <c r="M3401" s="23" cm="1">
        <f t="array" aca="1" ref="M3401" ca="1">_FV(A3401,"52 week low",TRUE)</f>
        <v>68.450100000000006</v>
      </c>
      <c r="N3401" s="23" cm="1">
        <f t="array" aca="1" ref="N3401" ca="1">_FV(A3401,"52 week high",TRUE)</f>
        <v>81.974999999999994</v>
      </c>
      <c r="O3401" s="8" cm="1">
        <f t="array" aca="1" ref="O3401" ca="1">_FV(A3401,"Volume")</f>
        <v>321013</v>
      </c>
      <c r="P3401" s="7" cm="1">
        <f t="array" aca="1" ref="P3401" ca="1">_FV(A3401,"Volume average",TRUE)</f>
        <v>107211</v>
      </c>
      <c r="Q3401" t="s">
        <v>8698</v>
      </c>
      <c r="S3401" t="s">
        <v>2067</v>
      </c>
      <c r="T3401" s="25" cm="1">
        <f t="array" aca="1" ref="T3401" ca="1">_FV(A3401,"Expense ratio",TRUE)</f>
        <v>1.5E-3</v>
      </c>
      <c r="U3401" s="24" cm="1">
        <f t="array" aca="1" ref="U3401" ca="1">_FV(A3401,"Market cap",TRUE)</f>
        <v>2322944713.2199998</v>
      </c>
      <c r="V3401" s="4">
        <v>2322944768</v>
      </c>
      <c r="W3401" s="4">
        <v>2322944768</v>
      </c>
      <c r="X3401" t="s">
        <v>9030</v>
      </c>
      <c r="Y3401" t="s">
        <v>8997</v>
      </c>
      <c r="Z3401" s="5">
        <v>81.13794</v>
      </c>
      <c r="AA3401" s="5">
        <v>20.910007</v>
      </c>
      <c r="AB3401" s="19">
        <v>2.2100000000000002E-2</v>
      </c>
      <c r="AC3401" s="4">
        <v>112060</v>
      </c>
      <c r="AE3401" s="5">
        <v>6.8129651369913447</v>
      </c>
      <c r="AF3401" s="19">
        <v>11.721849383106081</v>
      </c>
      <c r="AI3401" s="4">
        <v>112060</v>
      </c>
      <c r="AJ3401" s="5">
        <v>9086945.4000000004</v>
      </c>
      <c r="AL3401" s="5">
        <v>81.52</v>
      </c>
      <c r="AM3401" s="5">
        <v>68.45</v>
      </c>
      <c r="AN3401" t="s">
        <v>90</v>
      </c>
      <c r="AO3401" t="str" cm="1">
        <f t="array" aca="1" ref="AO3401" ca="1">_FV(A3401,"Currency")</f>
        <v>USD</v>
      </c>
      <c r="AP3401" t="str" cm="1">
        <f t="array" aca="1" ref="AP3401" ca="1">_FV(A3401,"Exchange")</f>
        <v>NYSE Arca</v>
      </c>
      <c r="AQ3401" s="6" t="str" cm="1">
        <f t="array" aca="1" ref="AQ3401" ca="1">_FV(A3401,"Exchange abbreviation",TRUE)</f>
        <v>ARCX</v>
      </c>
      <c r="AR3401" t="str" cm="1">
        <f t="array" aca="1" ref="AR3401" ca="1">_FV(A3401,"Instrument type",TRUE)</f>
        <v>ETF</v>
      </c>
    </row>
    <row r="3402" spans="1:44" ht="18.75" customHeight="1" x14ac:dyDescent="0.25">
      <c r="A3402" t="e" vm="3414">
        <v>#VALUE!</v>
      </c>
      <c r="B3402" t="s">
        <v>9031</v>
      </c>
      <c r="C3402" t="s">
        <v>9032</v>
      </c>
      <c r="D3402" s="31" cm="1">
        <f t="array" aca="1" ref="D3402" ca="1">_FV(A3402,"Last trade time",TRUE)</f>
        <v>45824.843750185159</v>
      </c>
      <c r="E3402" s="23" cm="1">
        <f t="array" aca="1" ref="E3402" ca="1">_FV(A3402,"Price")</f>
        <v>42.63</v>
      </c>
      <c r="F3402" s="27" cm="1">
        <f t="array" aca="1" ref="F3402" ca="1">_FV(A3402,"Change (%)",TRUE)</f>
        <v>-6.757E-3</v>
      </c>
      <c r="G3402" s="26" cm="1">
        <f t="array" aca="1" ref="G3402" ca="1">_FV(A3402,"Change")</f>
        <v>-0.28999999999999998</v>
      </c>
      <c r="H3402" s="23" cm="1">
        <f t="array" aca="1" ref="H3402" ca="1">_FV(A3402,"Open")</f>
        <v>42.87</v>
      </c>
      <c r="I3402" s="23" cm="1">
        <f t="array" aca="1" ref="I3402" ca="1">_FV(A3402,"Low")</f>
        <v>42.63</v>
      </c>
      <c r="J3402" s="23" cm="1">
        <f t="array" aca="1" ref="J3402" ca="1">_FV(A3402,"High")</f>
        <v>42.94</v>
      </c>
      <c r="K3402" s="23" cm="1">
        <f t="array" aca="1" ref="K3402" ca="1">_FV(A3402,"Previous close",TRUE)</f>
        <v>42.92</v>
      </c>
      <c r="L3402" s="26"/>
      <c r="M3402" s="23" cm="1">
        <f t="array" aca="1" ref="M3402" ca="1">_FV(A3402,"52 week low",TRUE)</f>
        <v>41.89</v>
      </c>
      <c r="N3402" s="23" cm="1">
        <f t="array" aca="1" ref="N3402" ca="1">_FV(A3402,"52 week high",TRUE)</f>
        <v>48.8</v>
      </c>
      <c r="O3402" s="8" cm="1">
        <f t="array" aca="1" ref="O3402" ca="1">_FV(A3402,"Volume")</f>
        <v>1349</v>
      </c>
      <c r="P3402" s="7" cm="1">
        <f t="array" aca="1" ref="P3402" ca="1">_FV(A3402,"Volume average",TRUE)</f>
        <v>6935</v>
      </c>
      <c r="Q3402" t="s">
        <v>45</v>
      </c>
      <c r="R3402" t="s">
        <v>7980</v>
      </c>
      <c r="T3402" s="25" cm="1">
        <f t="array" aca="1" ref="T3402" ca="1">_FV(A3402,"Expense ratio",TRUE)</f>
        <v>1.5E-3</v>
      </c>
      <c r="U3402" s="24" cm="1">
        <f t="array" aca="1" ref="U3402" ca="1">_FV(A3402,"Market cap",TRUE)</f>
        <v>13336550.039999999</v>
      </c>
      <c r="V3402" s="16"/>
      <c r="W3402" s="16"/>
      <c r="Z3402" s="18"/>
      <c r="AA3402" s="20"/>
      <c r="AB3402" s="20"/>
      <c r="AC3402" s="21">
        <v>6736</v>
      </c>
      <c r="AE3402" s="18"/>
      <c r="AF3402" s="20"/>
      <c r="AI3402" s="21"/>
      <c r="AJ3402" s="18"/>
      <c r="AL3402" s="18"/>
      <c r="AM3402" s="18"/>
      <c r="AN3402" t="s">
        <v>73</v>
      </c>
      <c r="AO3402" t="str" cm="1">
        <f t="array" aca="1" ref="AO3402" ca="1">_FV(A3402,"Currency")</f>
        <v>USD</v>
      </c>
      <c r="AP3402" t="str" cm="1">
        <f t="array" aca="1" ref="AP3402" ca="1">_FV(A3402,"Exchange")</f>
        <v>Nasdaq Stock Market</v>
      </c>
      <c r="AQ3402" s="6" t="str" cm="1">
        <f t="array" aca="1" ref="AQ3402" ca="1">_FV(A3402,"Exchange abbreviation",TRUE)</f>
        <v>XNAS</v>
      </c>
      <c r="AR3402" t="str" cm="1">
        <f t="array" aca="1" ref="AR3402" ca="1">_FV(A3402,"Instrument type",TRUE)</f>
        <v>ETF</v>
      </c>
    </row>
    <row r="3403" spans="1:44" ht="18.75" customHeight="1" x14ac:dyDescent="0.25">
      <c r="A3403" t="e" vm="3415">
        <v>#VALUE!</v>
      </c>
      <c r="B3403" t="s">
        <v>9033</v>
      </c>
      <c r="C3403" t="s">
        <v>9034</v>
      </c>
      <c r="D3403" s="31" cm="1">
        <f t="array" aca="1" ref="D3403" ca="1">_FV(A3403,"Last trade time",TRUE)</f>
        <v>45824.855744316403</v>
      </c>
      <c r="E3403" s="23" cm="1">
        <f t="array" aca="1" ref="E3403" ca="1">_FV(A3403,"Price")</f>
        <v>38.4</v>
      </c>
      <c r="F3403" s="27" cm="1">
        <f t="array" aca="1" ref="F3403" ca="1">_FV(A3403,"Change (%)",TRUE)</f>
        <v>7.8189999999999998E-4</v>
      </c>
      <c r="G3403" s="26" cm="1">
        <f t="array" aca="1" ref="G3403" ca="1">_FV(A3403,"Change")</f>
        <v>0.03</v>
      </c>
      <c r="H3403" s="23" cm="1">
        <f t="array" aca="1" ref="H3403" ca="1">_FV(A3403,"Open")</f>
        <v>38.479999999999997</v>
      </c>
      <c r="I3403" s="23" cm="1">
        <f t="array" aca="1" ref="I3403" ca="1">_FV(A3403,"Low")</f>
        <v>38.4</v>
      </c>
      <c r="J3403" s="23" cm="1">
        <f t="array" aca="1" ref="J3403" ca="1">_FV(A3403,"High")</f>
        <v>38.54</v>
      </c>
      <c r="K3403" s="23" cm="1">
        <f t="array" aca="1" ref="K3403" ca="1">_FV(A3403,"Previous close",TRUE)</f>
        <v>38.369999999999997</v>
      </c>
      <c r="L3403" s="26"/>
      <c r="M3403" s="23" cm="1">
        <f t="array" aca="1" ref="M3403" ca="1">_FV(A3403,"52 week low",TRUE)</f>
        <v>35.79</v>
      </c>
      <c r="N3403" s="23" cm="1">
        <f t="array" aca="1" ref="N3403" ca="1">_FV(A3403,"52 week high",TRUE)</f>
        <v>38.770000000000003</v>
      </c>
      <c r="O3403" s="8" cm="1">
        <f t="array" aca="1" ref="O3403" ca="1">_FV(A3403,"Volume")</f>
        <v>496752</v>
      </c>
      <c r="P3403" s="7" cm="1">
        <f t="array" aca="1" ref="P3403" ca="1">_FV(A3403,"Volume average",TRUE)</f>
        <v>99332</v>
      </c>
      <c r="Q3403" t="s">
        <v>1207</v>
      </c>
      <c r="S3403" t="s">
        <v>2067</v>
      </c>
      <c r="T3403" s="25" cm="1">
        <f t="array" aca="1" ref="T3403" ca="1">_FV(A3403,"Expense ratio",TRUE)</f>
        <v>1.5E-3</v>
      </c>
      <c r="U3403" s="24" cm="1">
        <f t="array" aca="1" ref="U3403" ca="1">_FV(A3403,"Market cap",TRUE)</f>
        <v>626698010.11000001</v>
      </c>
      <c r="V3403" s="4">
        <v>626697984</v>
      </c>
      <c r="W3403" s="4">
        <v>626697984</v>
      </c>
      <c r="X3403" t="s">
        <v>9035</v>
      </c>
      <c r="Y3403" t="s">
        <v>8997</v>
      </c>
      <c r="Z3403" s="5">
        <v>38.238439999999997</v>
      </c>
      <c r="AA3403" s="19">
        <v>20.654344999999999</v>
      </c>
      <c r="AB3403" s="19">
        <v>3.2800000000000003E-2</v>
      </c>
      <c r="AC3403" s="4">
        <v>141358</v>
      </c>
      <c r="AE3403" s="5">
        <v>3.968926901775971</v>
      </c>
      <c r="AF3403" s="19">
        <v>7.1953865513183501</v>
      </c>
      <c r="AI3403" s="4">
        <v>141358</v>
      </c>
      <c r="AJ3403" s="5">
        <v>5406943.5</v>
      </c>
      <c r="AL3403" s="5">
        <v>38.770000000000003</v>
      </c>
      <c r="AM3403" s="5">
        <v>35.79</v>
      </c>
      <c r="AN3403" t="s">
        <v>90</v>
      </c>
      <c r="AO3403" t="str" cm="1">
        <f t="array" aca="1" ref="AO3403" ca="1">_FV(A3403,"Currency")</f>
        <v>USD</v>
      </c>
      <c r="AP3403" t="str" cm="1">
        <f t="array" aca="1" ref="AP3403" ca="1">_FV(A3403,"Exchange")</f>
        <v>NYSE Arca</v>
      </c>
      <c r="AQ3403" s="6" t="str" cm="1">
        <f t="array" aca="1" ref="AQ3403" ca="1">_FV(A3403,"Exchange abbreviation",TRUE)</f>
        <v>ARCX</v>
      </c>
      <c r="AR3403" t="str" cm="1">
        <f t="array" aca="1" ref="AR3403" ca="1">_FV(A3403,"Instrument type",TRUE)</f>
        <v>ETF</v>
      </c>
    </row>
    <row r="3404" spans="1:44" ht="18.75" customHeight="1" x14ac:dyDescent="0.25">
      <c r="A3404" t="e" vm="3416">
        <v>#VALUE!</v>
      </c>
      <c r="B3404" t="s">
        <v>9036</v>
      </c>
      <c r="C3404" t="s">
        <v>9037</v>
      </c>
      <c r="D3404" s="31" cm="1">
        <f t="array" aca="1" ref="D3404" ca="1">_FV(A3404,"Last trade time",TRUE)</f>
        <v>45824.84033945547</v>
      </c>
      <c r="E3404" s="23" cm="1">
        <f t="array" aca="1" ref="E3404" ca="1">_FV(A3404,"Price")</f>
        <v>40.450000000000003</v>
      </c>
      <c r="F3404" s="27" cm="1">
        <f t="array" aca="1" ref="F3404" ca="1">_FV(A3404,"Change (%)",TRUE)</f>
        <v>1.1578999999999999E-2</v>
      </c>
      <c r="G3404" s="26" cm="1">
        <f t="array" aca="1" ref="G3404" ca="1">_FV(A3404,"Change")</f>
        <v>0.46300000000000002</v>
      </c>
      <c r="H3404" s="23" cm="1">
        <f t="array" aca="1" ref="H3404" ca="1">_FV(A3404,"Open")</f>
        <v>40.25</v>
      </c>
      <c r="I3404" s="23" cm="1">
        <f t="array" aca="1" ref="I3404" ca="1">_FV(A3404,"Low")</f>
        <v>40.25</v>
      </c>
      <c r="J3404" s="23" cm="1">
        <f t="array" aca="1" ref="J3404" ca="1">_FV(A3404,"High")</f>
        <v>40.619999999999997</v>
      </c>
      <c r="K3404" s="23" cm="1">
        <f t="array" aca="1" ref="K3404" ca="1">_FV(A3404,"Previous close",TRUE)</f>
        <v>39.987000000000002</v>
      </c>
      <c r="L3404" s="26"/>
      <c r="M3404" s="23" cm="1">
        <f t="array" aca="1" ref="M3404" ca="1">_FV(A3404,"52 week low",TRUE)</f>
        <v>30.22</v>
      </c>
      <c r="N3404" s="23" cm="1">
        <f t="array" aca="1" ref="N3404" ca="1">_FV(A3404,"52 week high",TRUE)</f>
        <v>41.37</v>
      </c>
      <c r="O3404" s="8" cm="1">
        <f t="array" aca="1" ref="O3404" ca="1">_FV(A3404,"Volume")</f>
        <v>40893</v>
      </c>
      <c r="P3404" s="7" cm="1">
        <f t="array" aca="1" ref="P3404" ca="1">_FV(A3404,"Volume average",TRUE)</f>
        <v>56433</v>
      </c>
      <c r="Q3404" t="s">
        <v>698</v>
      </c>
      <c r="R3404" t="s">
        <v>170</v>
      </c>
      <c r="S3404" t="s">
        <v>4639</v>
      </c>
      <c r="T3404" s="25" cm="1">
        <f t="array" aca="1" ref="T3404" ca="1">_FV(A3404,"Expense ratio",TRUE)</f>
        <v>1.5E-3</v>
      </c>
      <c r="U3404" s="24" cm="1">
        <f t="array" aca="1" ref="U3404" ca="1">_FV(A3404,"Market cap",TRUE)</f>
        <v>606158959.45000005</v>
      </c>
      <c r="V3404" s="4">
        <v>606158976</v>
      </c>
      <c r="W3404" s="4">
        <v>606158976</v>
      </c>
      <c r="Y3404" t="s">
        <v>1438</v>
      </c>
      <c r="Z3404" s="5">
        <v>40.659999999999997</v>
      </c>
      <c r="AA3404" s="19">
        <v>26.350847000000002</v>
      </c>
      <c r="AB3404" s="5">
        <v>5.4999999999999997E-3</v>
      </c>
      <c r="AC3404" s="4">
        <v>63361</v>
      </c>
      <c r="AE3404" s="5">
        <v>4.3021793648555073</v>
      </c>
      <c r="AF3404" s="5">
        <v>25.42093796360259</v>
      </c>
      <c r="AI3404" s="4">
        <v>63361</v>
      </c>
      <c r="AJ3404" s="5">
        <v>2574991.04</v>
      </c>
      <c r="AL3404" s="5">
        <v>41.37</v>
      </c>
      <c r="AM3404" s="5">
        <v>30.22</v>
      </c>
      <c r="AN3404" t="s">
        <v>90</v>
      </c>
      <c r="AO3404" t="str" cm="1">
        <f t="array" aca="1" ref="AO3404" ca="1">_FV(A3404,"Currency")</f>
        <v>USD</v>
      </c>
      <c r="AP3404" t="str" cm="1">
        <f t="array" aca="1" ref="AP3404" ca="1">_FV(A3404,"Exchange")</f>
        <v>CBOE BZX Exchange</v>
      </c>
      <c r="AQ3404" s="6" t="str" cm="1">
        <f t="array" aca="1" ref="AQ3404" ca="1">_FV(A3404,"Exchange abbreviation",TRUE)</f>
        <v>BATS</v>
      </c>
      <c r="AR3404" t="str" cm="1">
        <f t="array" aca="1" ref="AR3404" ca="1">_FV(A3404,"Instrument type",TRUE)</f>
        <v>ETF</v>
      </c>
    </row>
    <row r="3405" spans="1:44" ht="18.75" customHeight="1" x14ac:dyDescent="0.25">
      <c r="A3405" t="e" vm="3417">
        <v>#VALUE!</v>
      </c>
      <c r="B3405" t="s">
        <v>9038</v>
      </c>
      <c r="C3405" t="s">
        <v>9039</v>
      </c>
      <c r="D3405" s="31" cm="1">
        <f t="array" aca="1" ref="D3405" ca="1">_FV(A3405,"Last trade time",TRUE)</f>
        <v>45824.840317707814</v>
      </c>
      <c r="E3405" s="23" cm="1">
        <f t="array" aca="1" ref="E3405" ca="1">_FV(A3405,"Price")</f>
        <v>41.365000000000002</v>
      </c>
      <c r="F3405" s="27" cm="1">
        <f t="array" aca="1" ref="F3405" ca="1">_FV(A3405,"Change (%)",TRUE)</f>
        <v>-3.0130000000000001E-3</v>
      </c>
      <c r="G3405" s="26" cm="1">
        <f t="array" aca="1" ref="G3405" ca="1">_FV(A3405,"Change")</f>
        <v>-0.125</v>
      </c>
      <c r="H3405" s="23" cm="1">
        <f t="array" aca="1" ref="H3405" ca="1">_FV(A3405,"Open")</f>
        <v>41.65</v>
      </c>
      <c r="I3405" s="23" cm="1">
        <f t="array" aca="1" ref="I3405" ca="1">_FV(A3405,"Low")</f>
        <v>41.365000000000002</v>
      </c>
      <c r="J3405" s="23" cm="1">
        <f t="array" aca="1" ref="J3405" ca="1">_FV(A3405,"High")</f>
        <v>41.65</v>
      </c>
      <c r="K3405" s="23" cm="1">
        <f t="array" aca="1" ref="K3405" ca="1">_FV(A3405,"Previous close",TRUE)</f>
        <v>41.49</v>
      </c>
      <c r="L3405" s="26"/>
      <c r="M3405" s="23" cm="1">
        <f t="array" aca="1" ref="M3405" ca="1">_FV(A3405,"52 week low",TRUE)</f>
        <v>39.49</v>
      </c>
      <c r="N3405" s="23" cm="1">
        <f t="array" aca="1" ref="N3405" ca="1">_FV(A3405,"52 week high",TRUE)</f>
        <v>46.25</v>
      </c>
      <c r="O3405" s="8" cm="1">
        <f t="array" aca="1" ref="O3405" ca="1">_FV(A3405,"Volume")</f>
        <v>466</v>
      </c>
      <c r="P3405" s="7" cm="1">
        <f t="array" aca="1" ref="P3405" ca="1">_FV(A3405,"Volume average",TRUE)</f>
        <v>6915</v>
      </c>
      <c r="Q3405" t="s">
        <v>723</v>
      </c>
      <c r="S3405" t="s">
        <v>5011</v>
      </c>
      <c r="T3405" s="25" cm="1">
        <f t="array" aca="1" ref="T3405" ca="1">_FV(A3405,"Expense ratio",TRUE)</f>
        <v>1.5E-3</v>
      </c>
      <c r="U3405" s="24" cm="1">
        <f t="array" aca="1" ref="U3405" ca="1">_FV(A3405,"Market cap",TRUE)</f>
        <v>35114287.670000002</v>
      </c>
      <c r="V3405" s="4">
        <v>35114288</v>
      </c>
      <c r="W3405" s="4">
        <v>35114288</v>
      </c>
      <c r="Y3405" t="s">
        <v>8078</v>
      </c>
      <c r="Z3405" s="5">
        <v>41.099299999999999</v>
      </c>
      <c r="AA3405" s="20"/>
      <c r="AB3405" s="5">
        <v>5.6999995999999997E-2</v>
      </c>
      <c r="AC3405" s="4">
        <v>5455</v>
      </c>
      <c r="AE3405" s="5">
        <v>0.61054536002853599</v>
      </c>
      <c r="AF3405" s="5">
        <v>0.96874231600243554</v>
      </c>
      <c r="AI3405" s="4">
        <v>5455</v>
      </c>
      <c r="AJ3405" s="5">
        <v>224118.12950000001</v>
      </c>
      <c r="AL3405" s="5">
        <v>46.25</v>
      </c>
      <c r="AM3405" s="5">
        <v>39.49</v>
      </c>
      <c r="AN3405" t="s">
        <v>47</v>
      </c>
      <c r="AO3405" t="str" cm="1">
        <f t="array" aca="1" ref="AO3405" ca="1">_FV(A3405,"Currency")</f>
        <v>USD</v>
      </c>
      <c r="AP3405" t="str" cm="1">
        <f t="array" aca="1" ref="AP3405" ca="1">_FV(A3405,"Exchange")</f>
        <v>CBOE BZX Exchange</v>
      </c>
      <c r="AQ3405" s="6" t="str" cm="1">
        <f t="array" aca="1" ref="AQ3405" ca="1">_FV(A3405,"Exchange abbreviation",TRUE)</f>
        <v>BATS</v>
      </c>
      <c r="AR3405" t="str" cm="1">
        <f t="array" aca="1" ref="AR3405" ca="1">_FV(A3405,"Instrument type",TRUE)</f>
        <v>ETF</v>
      </c>
    </row>
    <row r="3406" spans="1:44" ht="18.75" customHeight="1" x14ac:dyDescent="0.25">
      <c r="A3406" t="e" vm="3418">
        <v>#VALUE!</v>
      </c>
      <c r="B3406" t="s">
        <v>9040</v>
      </c>
      <c r="C3406" t="s">
        <v>9041</v>
      </c>
      <c r="D3406" s="31" cm="1">
        <f t="array" aca="1" ref="D3406" ca="1">_FV(A3406,"Last trade time",TRUE)</f>
        <v>45824.840277823438</v>
      </c>
      <c r="E3406" s="23" cm="1">
        <f t="array" aca="1" ref="E3406" ca="1">_FV(A3406,"Price")</f>
        <v>84.92</v>
      </c>
      <c r="F3406" s="27" cm="1">
        <f t="array" aca="1" ref="F3406" ca="1">_FV(A3406,"Change (%)",TRUE)</f>
        <v>1.1554E-2</v>
      </c>
      <c r="G3406" s="26" cm="1">
        <f t="array" aca="1" ref="G3406" ca="1">_FV(A3406,"Change")</f>
        <v>0.97</v>
      </c>
      <c r="H3406" s="23" cm="1">
        <f t="array" aca="1" ref="H3406" ca="1">_FV(A3406,"Open")</f>
        <v>84.71</v>
      </c>
      <c r="I3406" s="23" cm="1">
        <f t="array" aca="1" ref="I3406" ca="1">_FV(A3406,"Low")</f>
        <v>84.554400000000001</v>
      </c>
      <c r="J3406" s="23" cm="1">
        <f t="array" aca="1" ref="J3406" ca="1">_FV(A3406,"High")</f>
        <v>85.418300000000002</v>
      </c>
      <c r="K3406" s="23" cm="1">
        <f t="array" aca="1" ref="K3406" ca="1">_FV(A3406,"Previous close",TRUE)</f>
        <v>83.95</v>
      </c>
      <c r="L3406" s="26"/>
      <c r="M3406" s="23" cm="1">
        <f t="array" aca="1" ref="M3406" ca="1">_FV(A3406,"52 week low",TRUE)</f>
        <v>68.589699999999993</v>
      </c>
      <c r="N3406" s="23" cm="1">
        <f t="array" aca="1" ref="N3406" ca="1">_FV(A3406,"52 week high",TRUE)</f>
        <v>95.51</v>
      </c>
      <c r="O3406" s="8" cm="1">
        <f t="array" aca="1" ref="O3406" ca="1">_FV(A3406,"Volume")</f>
        <v>44754</v>
      </c>
      <c r="P3406" s="7" cm="1">
        <f t="array" aca="1" ref="P3406" ca="1">_FV(A3406,"Volume average",TRUE)</f>
        <v>65565</v>
      </c>
      <c r="Q3406" t="s">
        <v>2186</v>
      </c>
      <c r="S3406" t="s">
        <v>2310</v>
      </c>
      <c r="T3406" s="25" cm="1">
        <f t="array" aca="1" ref="T3406" ca="1">_FV(A3406,"Expense ratio",TRUE)</f>
        <v>1.5E-3</v>
      </c>
      <c r="U3406" s="24" cm="1">
        <f t="array" aca="1" ref="U3406" ca="1">_FV(A3406,"Market cap",TRUE)</f>
        <v>2196982273.6700001</v>
      </c>
      <c r="V3406" s="4">
        <v>2196982272</v>
      </c>
      <c r="W3406" s="4">
        <v>2196982272</v>
      </c>
      <c r="Y3406" t="s">
        <v>7230</v>
      </c>
      <c r="Z3406" s="5">
        <v>85.884209999999996</v>
      </c>
      <c r="AA3406" s="5">
        <v>21.309958000000002</v>
      </c>
      <c r="AB3406" s="19">
        <v>9.1000000000000004E-3</v>
      </c>
      <c r="AC3406" s="4">
        <v>210565</v>
      </c>
      <c r="AE3406" s="5">
        <v>-1.0946012572956241</v>
      </c>
      <c r="AF3406" s="19">
        <v>2.992300544794269</v>
      </c>
      <c r="AI3406" s="4">
        <v>210565</v>
      </c>
      <c r="AJ3406" s="5">
        <v>18089639.149999999</v>
      </c>
      <c r="AL3406" s="5">
        <v>95.51</v>
      </c>
      <c r="AM3406" s="5">
        <v>68.59</v>
      </c>
      <c r="AN3406" t="s">
        <v>82</v>
      </c>
      <c r="AO3406" t="str" cm="1">
        <f t="array" aca="1" ref="AO3406" ca="1">_FV(A3406,"Currency")</f>
        <v>USD</v>
      </c>
      <c r="AP3406" t="str" cm="1">
        <f t="array" aca="1" ref="AP3406" ca="1">_FV(A3406,"Exchange")</f>
        <v>NYSE Arca</v>
      </c>
      <c r="AQ3406" s="6" t="str" cm="1">
        <f t="array" aca="1" ref="AQ3406" ca="1">_FV(A3406,"Exchange abbreviation",TRUE)</f>
        <v>ARCX</v>
      </c>
      <c r="AR3406" t="str" cm="1">
        <f t="array" aca="1" ref="AR3406" ca="1">_FV(A3406,"Instrument type",TRUE)</f>
        <v>ETF</v>
      </c>
    </row>
    <row r="3407" spans="1:44" ht="18.75" customHeight="1" x14ac:dyDescent="0.25">
      <c r="A3407" t="e" vm="3419">
        <v>#VALUE!</v>
      </c>
      <c r="B3407" t="s">
        <v>9042</v>
      </c>
      <c r="C3407" t="s">
        <v>9043</v>
      </c>
      <c r="D3407" s="31" cm="1">
        <f t="array" aca="1" ref="D3407" ca="1">_FV(A3407,"Last trade time",TRUE)</f>
        <v>45824.840277789066</v>
      </c>
      <c r="E3407" s="23" cm="1">
        <f t="array" aca="1" ref="E3407" ca="1">_FV(A3407,"Price")</f>
        <v>74.334800000000001</v>
      </c>
      <c r="F3407" s="27" cm="1">
        <f t="array" aca="1" ref="F3407" ca="1">_FV(A3407,"Change (%)",TRUE)</f>
        <v>1.0562E-2</v>
      </c>
      <c r="G3407" s="26" cm="1">
        <f t="array" aca="1" ref="G3407" ca="1">_FV(A3407,"Change")</f>
        <v>0.77690000000000003</v>
      </c>
      <c r="H3407" s="23" cm="1">
        <f t="array" aca="1" ref="H3407" ca="1">_FV(A3407,"Open")</f>
        <v>74.5</v>
      </c>
      <c r="I3407" s="23" cm="1">
        <f t="array" aca="1" ref="I3407" ca="1">_FV(A3407,"Low")</f>
        <v>74.31</v>
      </c>
      <c r="J3407" s="23" cm="1">
        <f t="array" aca="1" ref="J3407" ca="1">_FV(A3407,"High")</f>
        <v>74.540000000000006</v>
      </c>
      <c r="K3407" s="23" cm="1">
        <f t="array" aca="1" ref="K3407" ca="1">_FV(A3407,"Previous close",TRUE)</f>
        <v>73.557900000000004</v>
      </c>
      <c r="L3407" s="26"/>
      <c r="M3407" s="23" cm="1">
        <f t="array" aca="1" ref="M3407" ca="1">_FV(A3407,"52 week low",TRUE)</f>
        <v>60.08</v>
      </c>
      <c r="N3407" s="23" cm="1">
        <f t="array" aca="1" ref="N3407" ca="1">_FV(A3407,"52 week high",TRUE)</f>
        <v>76.680000000000007</v>
      </c>
      <c r="O3407" s="8" cm="1">
        <f t="array" aca="1" ref="O3407" ca="1">_FV(A3407,"Volume")</f>
        <v>3451</v>
      </c>
      <c r="P3407" s="7" cm="1">
        <f t="array" aca="1" ref="P3407" ca="1">_FV(A3407,"Volume average",TRUE)</f>
        <v>28838</v>
      </c>
      <c r="Q3407" t="s">
        <v>3737</v>
      </c>
      <c r="T3407" s="25" cm="1">
        <f t="array" aca="1" ref="T3407" ca="1">_FV(A3407,"Expense ratio",TRUE)</f>
        <v>1.5E-3</v>
      </c>
      <c r="U3407" s="24" cm="1">
        <f t="array" aca="1" ref="U3407" ca="1">_FV(A3407,"Market cap",TRUE)</f>
        <v>456575306.13</v>
      </c>
      <c r="AC3407" s="9">
        <v>30374</v>
      </c>
      <c r="AN3407" t="s">
        <v>73</v>
      </c>
      <c r="AO3407" t="str" cm="1">
        <f t="array" aca="1" ref="AO3407" ca="1">_FV(A3407,"Currency")</f>
        <v>USD</v>
      </c>
      <c r="AP3407" t="str" cm="1">
        <f t="array" aca="1" ref="AP3407" ca="1">_FV(A3407,"Exchange")</f>
        <v>NYSE Arca</v>
      </c>
      <c r="AQ3407" s="6" t="str" cm="1">
        <f t="array" aca="1" ref="AQ3407" ca="1">_FV(A3407,"Exchange abbreviation",TRUE)</f>
        <v>ARCX</v>
      </c>
      <c r="AR3407" t="str" cm="1">
        <f t="array" aca="1" ref="AR3407" ca="1">_FV(A3407,"Instrument type",TRUE)</f>
        <v>ETF</v>
      </c>
    </row>
    <row r="3408" spans="1:44" ht="18.75" customHeight="1" x14ac:dyDescent="0.25">
      <c r="A3408" t="e" vm="3420">
        <v>#VALUE!</v>
      </c>
      <c r="B3408" t="s">
        <v>9044</v>
      </c>
      <c r="C3408" t="s">
        <v>9045</v>
      </c>
      <c r="D3408" s="31" cm="1">
        <f t="array" aca="1" ref="D3408" ca="1">_FV(A3408,"Last trade time",TRUE)</f>
        <v>45824.840338610935</v>
      </c>
      <c r="E3408" s="23" cm="1">
        <f t="array" aca="1" ref="E3408" ca="1">_FV(A3408,"Price")</f>
        <v>66.150000000000006</v>
      </c>
      <c r="F3408" s="27" cm="1">
        <f t="array" aca="1" ref="F3408" ca="1">_FV(A3408,"Change (%)",TRUE)</f>
        <v>1.2211000000000001E-2</v>
      </c>
      <c r="G3408" s="26" cm="1">
        <f t="array" aca="1" ref="G3408" ca="1">_FV(A3408,"Change")</f>
        <v>0.79800000000000004</v>
      </c>
      <c r="H3408" s="23" cm="1">
        <f t="array" aca="1" ref="H3408" ca="1">_FV(A3408,"Open")</f>
        <v>66.040000000000006</v>
      </c>
      <c r="I3408" s="23" cm="1">
        <f t="array" aca="1" ref="I3408" ca="1">_FV(A3408,"Low")</f>
        <v>65.784999999999997</v>
      </c>
      <c r="J3408" s="23" cm="1">
        <f t="array" aca="1" ref="J3408" ca="1">_FV(A3408,"High")</f>
        <v>66.45</v>
      </c>
      <c r="K3408" s="23" cm="1">
        <f t="array" aca="1" ref="K3408" ca="1">_FV(A3408,"Previous close",TRUE)</f>
        <v>65.352000000000004</v>
      </c>
      <c r="L3408" s="26"/>
      <c r="M3408" s="23" cm="1">
        <f t="array" aca="1" ref="M3408" ca="1">_FV(A3408,"52 week low",TRUE)</f>
        <v>53.805199999999999</v>
      </c>
      <c r="N3408" s="23" cm="1">
        <f t="array" aca="1" ref="N3408" ca="1">_FV(A3408,"52 week high",TRUE)</f>
        <v>74.66</v>
      </c>
      <c r="O3408" s="8" cm="1">
        <f t="array" aca="1" ref="O3408" ca="1">_FV(A3408,"Volume")</f>
        <v>135427</v>
      </c>
      <c r="P3408" s="7" cm="1">
        <f t="array" aca="1" ref="P3408" ca="1">_FV(A3408,"Volume average",TRUE)</f>
        <v>148369</v>
      </c>
      <c r="Q3408" t="s">
        <v>449</v>
      </c>
      <c r="T3408" s="25" cm="1">
        <f t="array" aca="1" ref="T3408" ca="1">_FV(A3408,"Expense ratio",TRUE)</f>
        <v>1.5E-3</v>
      </c>
      <c r="U3408" s="24" cm="1">
        <f t="array" aca="1" ref="U3408" ca="1">_FV(A3408,"Market cap",TRUE)</f>
        <v>1396398265.5699999</v>
      </c>
      <c r="AC3408" s="9">
        <v>148229</v>
      </c>
      <c r="AN3408" t="s">
        <v>73</v>
      </c>
      <c r="AO3408" t="str" cm="1">
        <f t="array" aca="1" ref="AO3408" ca="1">_FV(A3408,"Currency")</f>
        <v>USD</v>
      </c>
      <c r="AP3408" t="str" cm="1">
        <f t="array" aca="1" ref="AP3408" ca="1">_FV(A3408,"Exchange")</f>
        <v>CBOE BZX Exchange</v>
      </c>
      <c r="AQ3408" s="6" t="str" cm="1">
        <f t="array" aca="1" ref="AQ3408" ca="1">_FV(A3408,"Exchange abbreviation",TRUE)</f>
        <v>BATS</v>
      </c>
      <c r="AR3408" t="str" cm="1">
        <f t="array" aca="1" ref="AR3408" ca="1">_FV(A3408,"Instrument type",TRUE)</f>
        <v>ETF</v>
      </c>
    </row>
    <row r="3409" spans="1:44" ht="18.75" customHeight="1" x14ac:dyDescent="0.25">
      <c r="A3409" t="e" vm="3421">
        <v>#VALUE!</v>
      </c>
      <c r="B3409" t="s">
        <v>9046</v>
      </c>
      <c r="C3409" t="s">
        <v>9047</v>
      </c>
      <c r="D3409" s="31" cm="1">
        <f t="array" aca="1" ref="D3409" ca="1">_FV(A3409,"Last trade time",TRUE)</f>
        <v>45824.895640462499</v>
      </c>
      <c r="E3409" s="23" cm="1">
        <f t="array" aca="1" ref="E3409" ca="1">_FV(A3409,"Price")</f>
        <v>98.95</v>
      </c>
      <c r="F3409" s="27" cm="1">
        <f t="array" aca="1" ref="F3409" ca="1">_FV(A3409,"Change (%)",TRUE)</f>
        <v>-7.2240000000000004E-3</v>
      </c>
      <c r="G3409" s="26" cm="1">
        <f t="array" aca="1" ref="G3409" ca="1">_FV(A3409,"Change")</f>
        <v>-0.72</v>
      </c>
      <c r="H3409" s="23" cm="1">
        <f t="array" aca="1" ref="H3409" ca="1">_FV(A3409,"Open")</f>
        <v>99.5</v>
      </c>
      <c r="I3409" s="23" cm="1">
        <f t="array" aca="1" ref="I3409" ca="1">_FV(A3409,"Low")</f>
        <v>98.95</v>
      </c>
      <c r="J3409" s="23" cm="1">
        <f t="array" aca="1" ref="J3409" ca="1">_FV(A3409,"High")</f>
        <v>99.86</v>
      </c>
      <c r="K3409" s="23" cm="1">
        <f t="array" aca="1" ref="K3409" ca="1">_FV(A3409,"Previous close",TRUE)</f>
        <v>99.67</v>
      </c>
      <c r="L3409" s="26"/>
      <c r="M3409" s="23" cm="1">
        <f t="array" aca="1" ref="M3409" ca="1">_FV(A3409,"52 week low",TRUE)</f>
        <v>96.74</v>
      </c>
      <c r="N3409" s="23" cm="1">
        <f t="array" aca="1" ref="N3409" ca="1">_FV(A3409,"52 week high",TRUE)</f>
        <v>111.83</v>
      </c>
      <c r="O3409" s="8" cm="1">
        <f t="array" aca="1" ref="O3409" ca="1">_FV(A3409,"Volume")</f>
        <v>1612047</v>
      </c>
      <c r="P3409" s="7" cm="1">
        <f t="array" aca="1" ref="P3409" ca="1">_FV(A3409,"Volume average",TRUE)</f>
        <v>2663688</v>
      </c>
      <c r="Q3409" t="s">
        <v>3924</v>
      </c>
      <c r="S3409" t="s">
        <v>2067</v>
      </c>
      <c r="T3409" s="25" cm="1">
        <f t="array" aca="1" ref="T3409" ca="1">_FV(A3409,"Expense ratio",TRUE)</f>
        <v>1.5E-3</v>
      </c>
      <c r="U3409" s="24" cm="1">
        <f t="array" aca="1" ref="U3409" ca="1">_FV(A3409,"Market cap",TRUE)</f>
        <v>11077975127.870001</v>
      </c>
      <c r="V3409" s="17">
        <v>11077975040</v>
      </c>
      <c r="W3409" s="17">
        <v>11077975040</v>
      </c>
      <c r="Y3409" t="s">
        <v>8359</v>
      </c>
      <c r="Z3409" s="19">
        <v>98.522000000000006</v>
      </c>
      <c r="AB3409" s="19">
        <v>4.2000000000000003E-2</v>
      </c>
      <c r="AC3409" s="17">
        <v>1861760</v>
      </c>
      <c r="AE3409" s="19">
        <v>0.66234807158764841</v>
      </c>
      <c r="AF3409" s="19">
        <v>-1.0881604529628159</v>
      </c>
      <c r="AI3409" s="17">
        <v>1861760</v>
      </c>
      <c r="AJ3409" s="19">
        <v>183588153.59999999</v>
      </c>
      <c r="AL3409" s="19">
        <v>111.83</v>
      </c>
      <c r="AM3409" s="19">
        <v>96.74</v>
      </c>
      <c r="AN3409" t="s">
        <v>82</v>
      </c>
      <c r="AO3409" t="str" cm="1">
        <f t="array" aca="1" ref="AO3409" ca="1">_FV(A3409,"Currency")</f>
        <v>USD</v>
      </c>
      <c r="AP3409" t="str" cm="1">
        <f t="array" aca="1" ref="AP3409" ca="1">_FV(A3409,"Exchange")</f>
        <v>NYSE Arca</v>
      </c>
      <c r="AQ3409" s="6" t="str" cm="1">
        <f t="array" aca="1" ref="AQ3409" ca="1">_FV(A3409,"Exchange abbreviation",TRUE)</f>
        <v>ARCX</v>
      </c>
      <c r="AR3409" t="str" cm="1">
        <f t="array" aca="1" ref="AR3409" ca="1">_FV(A3409,"Instrument type",TRUE)</f>
        <v>ETF</v>
      </c>
    </row>
    <row r="3410" spans="1:44" ht="18.75" customHeight="1" x14ac:dyDescent="0.25">
      <c r="A3410" t="e" vm="3422">
        <v>#VALUE!</v>
      </c>
      <c r="B3410" t="s">
        <v>9048</v>
      </c>
      <c r="C3410" t="s">
        <v>9049</v>
      </c>
      <c r="D3410" s="31" cm="1">
        <f t="array" aca="1" ref="D3410" ca="1">_FV(A3410,"Last trade time",TRUE)</f>
        <v>45824.92808282344</v>
      </c>
      <c r="E3410" s="23" cm="1">
        <f t="array" aca="1" ref="E3410" ca="1">_FV(A3410,"Price")</f>
        <v>179.51</v>
      </c>
      <c r="F3410" s="27" cm="1">
        <f t="array" aca="1" ref="F3410" ca="1">_FV(A3410,"Change (%)",TRUE)</f>
        <v>9.0949999999999989E-3</v>
      </c>
      <c r="G3410" s="26" cm="1">
        <f t="array" aca="1" ref="G3410" ca="1">_FV(A3410,"Change")</f>
        <v>1.6180000000000001</v>
      </c>
      <c r="H3410" s="23" cm="1">
        <f t="array" aca="1" ref="H3410" ca="1">_FV(A3410,"Open")</f>
        <v>179</v>
      </c>
      <c r="I3410" s="23" cm="1">
        <f t="array" aca="1" ref="I3410" ca="1">_FV(A3410,"Low")</f>
        <v>178.92</v>
      </c>
      <c r="J3410" s="23" cm="1">
        <f t="array" aca="1" ref="J3410" ca="1">_FV(A3410,"High")</f>
        <v>180.24</v>
      </c>
      <c r="K3410" s="23" cm="1">
        <f t="array" aca="1" ref="K3410" ca="1">_FV(A3410,"Previous close",TRUE)</f>
        <v>177.892</v>
      </c>
      <c r="L3410" s="26"/>
      <c r="M3410" s="23" cm="1">
        <f t="array" aca="1" ref="M3410" ca="1">_FV(A3410,"52 week low",TRUE)</f>
        <v>148.34010000000001</v>
      </c>
      <c r="N3410" s="23" cm="1">
        <f t="array" aca="1" ref="N3410" ca="1">_FV(A3410,"52 week high",TRUE)</f>
        <v>187.26</v>
      </c>
      <c r="O3410" s="8" cm="1">
        <f t="array" aca="1" ref="O3410" ca="1">_FV(A3410,"Volume")</f>
        <v>922987</v>
      </c>
      <c r="P3410" s="7" cm="1">
        <f t="array" aca="1" ref="P3410" ca="1">_FV(A3410,"Volume average",TRUE)</f>
        <v>1249201</v>
      </c>
      <c r="Q3410" t="s">
        <v>50</v>
      </c>
      <c r="R3410" t="s">
        <v>158</v>
      </c>
      <c r="S3410" t="s">
        <v>2067</v>
      </c>
      <c r="T3410" s="25" cm="1">
        <f t="array" aca="1" ref="T3410" ca="1">_FV(A3410,"Expense ratio",TRUE)</f>
        <v>1.5E-3</v>
      </c>
      <c r="U3410" s="24" cm="1">
        <f t="array" aca="1" ref="U3410" ca="1">_FV(A3410,"Market cap",TRUE)</f>
        <v>51116343807.68</v>
      </c>
      <c r="V3410" s="17">
        <v>51116343296</v>
      </c>
      <c r="W3410" s="17">
        <v>51116343296</v>
      </c>
      <c r="Y3410" t="s">
        <v>9050</v>
      </c>
      <c r="Z3410" s="19">
        <v>180.38449</v>
      </c>
      <c r="AA3410" s="19">
        <v>26.539507</v>
      </c>
      <c r="AB3410" s="19">
        <v>1.0299999000000001E-2</v>
      </c>
      <c r="AC3410" s="17">
        <v>1658547</v>
      </c>
      <c r="AE3410" s="19">
        <v>1.428373876183997</v>
      </c>
      <c r="AF3410" s="19">
        <v>7.8868478867050174</v>
      </c>
      <c r="AH3410" s="17">
        <v>120600000</v>
      </c>
      <c r="AI3410" s="17">
        <v>1658547</v>
      </c>
      <c r="AJ3410" s="19">
        <v>299201878.80000001</v>
      </c>
      <c r="AL3410" s="19">
        <v>187.26</v>
      </c>
      <c r="AM3410" s="19">
        <v>148.34</v>
      </c>
      <c r="AN3410" t="s">
        <v>82</v>
      </c>
      <c r="AO3410" t="str" cm="1">
        <f t="array" aca="1" ref="AO3410" ca="1">_FV(A3410,"Currency")</f>
        <v>USD</v>
      </c>
      <c r="AP3410" t="str" cm="1">
        <f t="array" aca="1" ref="AP3410" ca="1">_FV(A3410,"Exchange")</f>
        <v>CBOE BZX Exchange</v>
      </c>
      <c r="AQ3410" s="6" t="str" cm="1">
        <f t="array" aca="1" ref="AQ3410" ca="1">_FV(A3410,"Exchange abbreviation",TRUE)</f>
        <v>BATS</v>
      </c>
      <c r="AR3410" t="str" cm="1">
        <f t="array" aca="1" ref="AR3410" ca="1">_FV(A3410,"Instrument type",TRUE)</f>
        <v>ETF</v>
      </c>
    </row>
    <row r="3411" spans="1:44" ht="18.75" customHeight="1" x14ac:dyDescent="0.25">
      <c r="A3411" t="e" vm="3423">
        <v>#VALUE!</v>
      </c>
      <c r="B3411" t="s">
        <v>9051</v>
      </c>
      <c r="C3411" t="s">
        <v>9052</v>
      </c>
      <c r="D3411" s="31" cm="1">
        <f t="array" aca="1" ref="D3411" ca="1">_FV(A3411,"Last trade time",TRUE)</f>
        <v>45824.84027780078</v>
      </c>
      <c r="E3411" s="23" cm="1">
        <f t="array" aca="1" ref="E3411" ca="1">_FV(A3411,"Price")</f>
        <v>59.57</v>
      </c>
      <c r="F3411" s="27" cm="1">
        <f t="array" aca="1" ref="F3411" ca="1">_FV(A3411,"Change (%)",TRUE)</f>
        <v>9.4900000000000002E-3</v>
      </c>
      <c r="G3411" s="26" cm="1">
        <f t="array" aca="1" ref="G3411" ca="1">_FV(A3411,"Change")</f>
        <v>0.56000000000000005</v>
      </c>
      <c r="H3411" s="23" cm="1">
        <f t="array" aca="1" ref="H3411" ca="1">_FV(A3411,"Open")</f>
        <v>59.52</v>
      </c>
      <c r="I3411" s="23" cm="1">
        <f t="array" aca="1" ref="I3411" ca="1">_FV(A3411,"Low")</f>
        <v>59.52</v>
      </c>
      <c r="J3411" s="23" cm="1">
        <f t="array" aca="1" ref="J3411" ca="1">_FV(A3411,"High")</f>
        <v>59.570099999999996</v>
      </c>
      <c r="K3411" s="23" cm="1">
        <f t="array" aca="1" ref="K3411" ca="1">_FV(A3411,"Previous close",TRUE)</f>
        <v>59.01</v>
      </c>
      <c r="L3411" s="26"/>
      <c r="M3411" s="23" cm="1">
        <f t="array" aca="1" ref="M3411" ca="1">_FV(A3411,"52 week low",TRUE)</f>
        <v>49.400700000000001</v>
      </c>
      <c r="N3411" s="23" cm="1">
        <f t="array" aca="1" ref="N3411" ca="1">_FV(A3411,"52 week high",TRUE)</f>
        <v>64.56</v>
      </c>
      <c r="O3411" s="8" cm="1">
        <f t="array" aca="1" ref="O3411" ca="1">_FV(A3411,"Volume")</f>
        <v>1251</v>
      </c>
      <c r="P3411" s="7" cm="1">
        <f t="array" aca="1" ref="P3411" ca="1">_FV(A3411,"Volume average",TRUE)</f>
        <v>3320</v>
      </c>
      <c r="Q3411" t="s">
        <v>3737</v>
      </c>
      <c r="T3411" s="25" cm="1">
        <f t="array" aca="1" ref="T3411" ca="1">_FV(A3411,"Expense ratio",TRUE)</f>
        <v>1.5E-3</v>
      </c>
      <c r="U3411" s="24" cm="1">
        <f t="array" aca="1" ref="U3411" ca="1">_FV(A3411,"Market cap",TRUE)</f>
        <v>67840715.439999998</v>
      </c>
      <c r="AC3411" s="9">
        <v>3595</v>
      </c>
      <c r="AN3411" t="s">
        <v>73</v>
      </c>
      <c r="AO3411" t="str" cm="1">
        <f t="array" aca="1" ref="AO3411" ca="1">_FV(A3411,"Currency")</f>
        <v>USD</v>
      </c>
      <c r="AP3411" t="str" cm="1">
        <f t="array" aca="1" ref="AP3411" ca="1">_FV(A3411,"Exchange")</f>
        <v>NYSE Arca</v>
      </c>
      <c r="AQ3411" s="6" t="str" cm="1">
        <f t="array" aca="1" ref="AQ3411" ca="1">_FV(A3411,"Exchange abbreviation",TRUE)</f>
        <v>ARCX</v>
      </c>
      <c r="AR3411" t="str" cm="1">
        <f t="array" aca="1" ref="AR3411" ca="1">_FV(A3411,"Instrument type",TRUE)</f>
        <v>ETF</v>
      </c>
    </row>
    <row r="3412" spans="1:44" ht="18.75" customHeight="1" x14ac:dyDescent="0.25">
      <c r="A3412" t="e" vm="3424">
        <v>#VALUE!</v>
      </c>
      <c r="B3412" t="s">
        <v>9053</v>
      </c>
      <c r="C3412" t="s">
        <v>9054</v>
      </c>
      <c r="D3412" s="31" cm="1">
        <f t="array" aca="1" ref="D3412" ca="1">_FV(A3412,"Last trade time",TRUE)</f>
        <v>45824.86788774297</v>
      </c>
      <c r="E3412" s="23" cm="1">
        <f t="array" aca="1" ref="E3412" ca="1">_FV(A3412,"Price")</f>
        <v>58.625</v>
      </c>
      <c r="F3412" s="27" cm="1">
        <f t="array" aca="1" ref="F3412" ca="1">_FV(A3412,"Change (%)",TRUE)</f>
        <v>1.6648E-2</v>
      </c>
      <c r="G3412" s="26" cm="1">
        <f t="array" aca="1" ref="G3412" ca="1">_FV(A3412,"Change")</f>
        <v>0.96</v>
      </c>
      <c r="H3412" s="23" cm="1">
        <f t="array" aca="1" ref="H3412" ca="1">_FV(A3412,"Open")</f>
        <v>58.18</v>
      </c>
      <c r="I3412" s="23" cm="1">
        <f t="array" aca="1" ref="I3412" ca="1">_FV(A3412,"Low")</f>
        <v>58.18</v>
      </c>
      <c r="J3412" s="23" cm="1">
        <f t="array" aca="1" ref="J3412" ca="1">_FV(A3412,"High")</f>
        <v>58.799900000000001</v>
      </c>
      <c r="K3412" s="23" cm="1">
        <f t="array" aca="1" ref="K3412" ca="1">_FV(A3412,"Previous close",TRUE)</f>
        <v>57.664999999999999</v>
      </c>
      <c r="L3412" s="26"/>
      <c r="M3412" s="23" cm="1">
        <f t="array" aca="1" ref="M3412" ca="1">_FV(A3412,"52 week low",TRUE)</f>
        <v>43.02</v>
      </c>
      <c r="N3412" s="23" cm="1">
        <f t="array" aca="1" ref="N3412" ca="1">_FV(A3412,"52 week high",TRUE)</f>
        <v>59.47</v>
      </c>
      <c r="O3412" s="8" cm="1">
        <f t="array" aca="1" ref="O3412" ca="1">_FV(A3412,"Volume")</f>
        <v>41384</v>
      </c>
      <c r="P3412" s="7" cm="1">
        <f t="array" aca="1" ref="P3412" ca="1">_FV(A3412,"Volume average",TRUE)</f>
        <v>88267</v>
      </c>
      <c r="Q3412" t="s">
        <v>119</v>
      </c>
      <c r="T3412" s="25" cm="1">
        <f t="array" aca="1" ref="T3412" ca="1">_FV(A3412,"Expense ratio",TRUE)</f>
        <v>1.5E-3</v>
      </c>
      <c r="U3412" s="24" cm="1">
        <f t="array" aca="1" ref="U3412" ca="1">_FV(A3412,"Market cap",TRUE)</f>
        <v>474494921.32999998</v>
      </c>
      <c r="Z3412" s="19">
        <v>58.26</v>
      </c>
      <c r="AC3412" s="17">
        <v>77847</v>
      </c>
      <c r="AE3412" s="19">
        <v>3.9490614846510401</v>
      </c>
      <c r="AF3412" s="19">
        <v>17.586358650770759</v>
      </c>
      <c r="AI3412" s="17">
        <v>77847</v>
      </c>
      <c r="AJ3412" s="19">
        <v>4525246.1100000003</v>
      </c>
      <c r="AL3412" s="19">
        <v>59.47</v>
      </c>
      <c r="AM3412" s="19">
        <v>43.02</v>
      </c>
      <c r="AN3412" t="s">
        <v>90</v>
      </c>
      <c r="AO3412" t="str" cm="1">
        <f t="array" aca="1" ref="AO3412" ca="1">_FV(A3412,"Currency")</f>
        <v>USD</v>
      </c>
      <c r="AP3412" t="str" cm="1">
        <f t="array" aca="1" ref="AP3412" ca="1">_FV(A3412,"Exchange")</f>
        <v>CBOE BZX Exchange</v>
      </c>
      <c r="AQ3412" s="6" t="str" cm="1">
        <f t="array" aca="1" ref="AQ3412" ca="1">_FV(A3412,"Exchange abbreviation",TRUE)</f>
        <v>BATS</v>
      </c>
      <c r="AR3412" t="str" cm="1">
        <f t="array" aca="1" ref="AR3412" ca="1">_FV(A3412,"Instrument type",TRUE)</f>
        <v>ETF</v>
      </c>
    </row>
    <row r="3413" spans="1:44" ht="18.75" customHeight="1" x14ac:dyDescent="0.25">
      <c r="A3413" t="e" vm="3425">
        <v>#VALUE!</v>
      </c>
      <c r="B3413" t="s">
        <v>9055</v>
      </c>
      <c r="C3413" t="s">
        <v>9056</v>
      </c>
      <c r="D3413" s="31" cm="1">
        <f t="array" aca="1" ref="D3413" ca="1">_FV(A3413,"Last trade time",TRUE)</f>
        <v>45824.871238564061</v>
      </c>
      <c r="E3413" s="23" cm="1">
        <f t="array" aca="1" ref="E3413" ca="1">_FV(A3413,"Price")</f>
        <v>86.78</v>
      </c>
      <c r="F3413" s="27" cm="1">
        <f t="array" aca="1" ref="F3413" ca="1">_FV(A3413,"Change (%)",TRUE)</f>
        <v>8.483000000000001E-3</v>
      </c>
      <c r="G3413" s="26" cm="1">
        <f t="array" aca="1" ref="G3413" ca="1">_FV(A3413,"Change")</f>
        <v>0.73</v>
      </c>
      <c r="H3413" s="23" cm="1">
        <f t="array" aca="1" ref="H3413" ca="1">_FV(A3413,"Open")</f>
        <v>86.9</v>
      </c>
      <c r="I3413" s="23" cm="1">
        <f t="array" aca="1" ref="I3413" ca="1">_FV(A3413,"Low")</f>
        <v>86.476500000000001</v>
      </c>
      <c r="J3413" s="23" cm="1">
        <f t="array" aca="1" ref="J3413" ca="1">_FV(A3413,"High")</f>
        <v>87.3416</v>
      </c>
      <c r="K3413" s="23" cm="1">
        <f t="array" aca="1" ref="K3413" ca="1">_FV(A3413,"Previous close",TRUE)</f>
        <v>86.05</v>
      </c>
      <c r="L3413" s="26"/>
      <c r="M3413" s="23" cm="1">
        <f t="array" aca="1" ref="M3413" ca="1">_FV(A3413,"52 week low",TRUE)</f>
        <v>71.621399999999994</v>
      </c>
      <c r="N3413" s="23" cm="1">
        <f t="array" aca="1" ref="N3413" ca="1">_FV(A3413,"52 week high",TRUE)</f>
        <v>101.6168</v>
      </c>
      <c r="O3413" s="8" cm="1">
        <f t="array" aca="1" ref="O3413" ca="1">_FV(A3413,"Volume")</f>
        <v>92126</v>
      </c>
      <c r="P3413" s="7" cm="1">
        <f t="array" aca="1" ref="P3413" ca="1">_FV(A3413,"Volume average",TRUE)</f>
        <v>127034</v>
      </c>
      <c r="Q3413" t="s">
        <v>1734</v>
      </c>
      <c r="S3413" t="s">
        <v>2310</v>
      </c>
      <c r="T3413" s="25" cm="1">
        <f t="array" aca="1" ref="T3413" ca="1">_FV(A3413,"Expense ratio",TRUE)</f>
        <v>1.5E-3</v>
      </c>
      <c r="U3413" s="24" cm="1">
        <f t="array" aca="1" ref="U3413" ca="1">_FV(A3413,"Market cap",TRUE)</f>
        <v>3259693242.8800001</v>
      </c>
      <c r="V3413" s="17">
        <v>3259693312</v>
      </c>
      <c r="W3413" s="17">
        <v>3259693312</v>
      </c>
      <c r="Y3413" t="s">
        <v>5644</v>
      </c>
      <c r="Z3413" s="19">
        <v>87.673199999999994</v>
      </c>
      <c r="AA3413" s="19">
        <v>19.198763</v>
      </c>
      <c r="AB3413" s="19">
        <v>1.3200000999999999E-2</v>
      </c>
      <c r="AC3413" s="17">
        <v>257871</v>
      </c>
      <c r="AE3413" s="19">
        <v>-2.037723062104313</v>
      </c>
      <c r="AF3413" s="19">
        <v>3.2134951864078332</v>
      </c>
      <c r="AH3413" s="17">
        <v>32800000</v>
      </c>
      <c r="AI3413" s="17">
        <v>257871</v>
      </c>
      <c r="AJ3413" s="19">
        <v>22610129.280000001</v>
      </c>
      <c r="AL3413" s="19">
        <v>101.62</v>
      </c>
      <c r="AM3413" s="19">
        <v>71.62</v>
      </c>
      <c r="AN3413" t="s">
        <v>82</v>
      </c>
      <c r="AO3413" t="str" cm="1">
        <f t="array" aca="1" ref="AO3413" ca="1">_FV(A3413,"Currency")</f>
        <v>USD</v>
      </c>
      <c r="AP3413" t="str" cm="1">
        <f t="array" aca="1" ref="AP3413" ca="1">_FV(A3413,"Exchange")</f>
        <v>NYSE Arca</v>
      </c>
      <c r="AQ3413" s="6" t="str" cm="1">
        <f t="array" aca="1" ref="AQ3413" ca="1">_FV(A3413,"Exchange abbreviation",TRUE)</f>
        <v>ARCX</v>
      </c>
      <c r="AR3413" t="str" cm="1">
        <f t="array" aca="1" ref="AR3413" ca="1">_FV(A3413,"Instrument type",TRUE)</f>
        <v>ETF</v>
      </c>
    </row>
    <row r="3414" spans="1:44" ht="18.75" customHeight="1" x14ac:dyDescent="0.25">
      <c r="A3414" t="e" vm="3426">
        <v>#VALUE!</v>
      </c>
      <c r="B3414" t="s">
        <v>9057</v>
      </c>
      <c r="C3414" t="s">
        <v>9058</v>
      </c>
      <c r="D3414" s="31" cm="1">
        <f t="array" aca="1" ref="D3414" ca="1">_FV(A3414,"Last trade time",TRUE)</f>
        <v>45824.84027780078</v>
      </c>
      <c r="E3414" s="23" cm="1">
        <f t="array" aca="1" ref="E3414" ca="1">_FV(A3414,"Price")</f>
        <v>78.84</v>
      </c>
      <c r="F3414" s="27" cm="1">
        <f t="array" aca="1" ref="F3414" ca="1">_FV(A3414,"Change (%)",TRUE)</f>
        <v>1.2067000000000001E-2</v>
      </c>
      <c r="G3414" s="26" cm="1">
        <f t="array" aca="1" ref="G3414" ca="1">_FV(A3414,"Change")</f>
        <v>0.94</v>
      </c>
      <c r="H3414" s="23" cm="1">
        <f t="array" aca="1" ref="H3414" ca="1">_FV(A3414,"Open")</f>
        <v>78.760000000000005</v>
      </c>
      <c r="I3414" s="23" cm="1">
        <f t="array" aca="1" ref="I3414" ca="1">_FV(A3414,"Low")</f>
        <v>78.28</v>
      </c>
      <c r="J3414" s="23" cm="1">
        <f t="array" aca="1" ref="J3414" ca="1">_FV(A3414,"High")</f>
        <v>79.31</v>
      </c>
      <c r="K3414" s="23" cm="1">
        <f t="array" aca="1" ref="K3414" ca="1">_FV(A3414,"Previous close",TRUE)</f>
        <v>77.900000000000006</v>
      </c>
      <c r="L3414" s="26"/>
      <c r="M3414" s="23" cm="1">
        <f t="array" aca="1" ref="M3414" ca="1">_FV(A3414,"52 week low",TRUE)</f>
        <v>65.959999999999994</v>
      </c>
      <c r="N3414" s="23" cm="1">
        <f t="array" aca="1" ref="N3414" ca="1">_FV(A3414,"52 week high",TRUE)</f>
        <v>96.14</v>
      </c>
      <c r="O3414" s="8" cm="1">
        <f t="array" aca="1" ref="O3414" ca="1">_FV(A3414,"Volume")</f>
        <v>190323</v>
      </c>
      <c r="P3414" s="7" cm="1">
        <f t="array" aca="1" ref="P3414" ca="1">_FV(A3414,"Volume average",TRUE)</f>
        <v>223577</v>
      </c>
      <c r="Q3414" t="s">
        <v>383</v>
      </c>
      <c r="R3414" t="s">
        <v>155</v>
      </c>
      <c r="S3414" t="s">
        <v>2310</v>
      </c>
      <c r="T3414" s="25" cm="1">
        <f t="array" aca="1" ref="T3414" ca="1">_FV(A3414,"Expense ratio",TRUE)</f>
        <v>1.5E-3</v>
      </c>
      <c r="U3414" s="24" cm="1">
        <f t="array" aca="1" ref="U3414" ca="1">_FV(A3414,"Market cap",TRUE)</f>
        <v>3559249557.7199998</v>
      </c>
      <c r="V3414" s="17">
        <v>3559249664</v>
      </c>
      <c r="W3414" s="17">
        <v>3559249664</v>
      </c>
      <c r="Y3414" t="s">
        <v>5644</v>
      </c>
      <c r="Z3414" s="19">
        <v>78.489149999999995</v>
      </c>
      <c r="AA3414" s="19">
        <v>13.754975</v>
      </c>
      <c r="AB3414" s="19">
        <v>2.6199997999999999E-2</v>
      </c>
      <c r="AC3414" s="17">
        <v>293741</v>
      </c>
      <c r="AE3414" s="19">
        <v>-8.111261883943877</v>
      </c>
      <c r="AF3414" s="19">
        <v>1.846806226988607</v>
      </c>
      <c r="AH3414" s="17">
        <v>35002100</v>
      </c>
      <c r="AI3414" s="17">
        <v>293741</v>
      </c>
      <c r="AJ3414" s="19">
        <v>23038106.629999999</v>
      </c>
      <c r="AL3414" s="19">
        <v>96.14</v>
      </c>
      <c r="AM3414" s="19">
        <v>65.959999999999994</v>
      </c>
      <c r="AN3414" t="s">
        <v>82</v>
      </c>
      <c r="AO3414" t="str" cm="1">
        <f t="array" aca="1" ref="AO3414" ca="1">_FV(A3414,"Currency")</f>
        <v>USD</v>
      </c>
      <c r="AP3414" t="str" cm="1">
        <f t="array" aca="1" ref="AP3414" ca="1">_FV(A3414,"Exchange")</f>
        <v>NYSE Arca</v>
      </c>
      <c r="AQ3414" s="6" t="str" cm="1">
        <f t="array" aca="1" ref="AQ3414" ca="1">_FV(A3414,"Exchange abbreviation",TRUE)</f>
        <v>ARCX</v>
      </c>
      <c r="AR3414" t="str" cm="1">
        <f t="array" aca="1" ref="AR3414" ca="1">_FV(A3414,"Instrument type",TRUE)</f>
        <v>ETF</v>
      </c>
    </row>
    <row r="3415" spans="1:44" ht="18.75" customHeight="1" x14ac:dyDescent="0.25">
      <c r="A3415" t="e" vm="3427">
        <v>#VALUE!</v>
      </c>
      <c r="B3415" t="s">
        <v>9059</v>
      </c>
      <c r="C3415" t="s">
        <v>9060</v>
      </c>
      <c r="D3415" s="31" cm="1">
        <f t="array" aca="1" ref="D3415" ca="1">_FV(A3415,"Last trade time",TRUE)</f>
        <v>45824.942959652341</v>
      </c>
      <c r="E3415" s="23" cm="1">
        <f t="array" aca="1" ref="E3415" ca="1">_FV(A3415,"Price")</f>
        <v>48.17</v>
      </c>
      <c r="F3415" s="27" cm="1">
        <f t="array" aca="1" ref="F3415" ca="1">_FV(A3415,"Change (%)",TRUE)</f>
        <v>3.3468999999999999E-2</v>
      </c>
      <c r="G3415" s="26" cm="1">
        <f t="array" aca="1" ref="G3415" ca="1">_FV(A3415,"Change")</f>
        <v>1.56</v>
      </c>
      <c r="H3415" s="23" cm="1">
        <f t="array" aca="1" ref="H3415" ca="1">_FV(A3415,"Open")</f>
        <v>47.22</v>
      </c>
      <c r="I3415" s="23" cm="1">
        <f t="array" aca="1" ref="I3415" ca="1">_FV(A3415,"Low")</f>
        <v>47.18</v>
      </c>
      <c r="J3415" s="23" cm="1">
        <f t="array" aca="1" ref="J3415" ca="1">_FV(A3415,"High")</f>
        <v>48.288899999999998</v>
      </c>
      <c r="K3415" s="23" cm="1">
        <f t="array" aca="1" ref="K3415" ca="1">_FV(A3415,"Previous close",TRUE)</f>
        <v>46.61</v>
      </c>
      <c r="L3415" s="26"/>
      <c r="M3415" s="23" cm="1">
        <f t="array" aca="1" ref="M3415" ca="1">_FV(A3415,"52 week low",TRUE)</f>
        <v>22</v>
      </c>
      <c r="N3415" s="23" cm="1">
        <f t="array" aca="1" ref="N3415" ca="1">_FV(A3415,"52 week high",TRUE)</f>
        <v>49.65</v>
      </c>
      <c r="O3415" s="8" cm="1">
        <f t="array" aca="1" ref="O3415" ca="1">_FV(A3415,"Volume")</f>
        <v>628264</v>
      </c>
      <c r="P3415" s="7" cm="1">
        <f t="array" aca="1" ref="P3415" ca="1">_FV(A3415,"Volume average",TRUE)</f>
        <v>968806</v>
      </c>
      <c r="Q3415" t="s">
        <v>204</v>
      </c>
      <c r="S3415" t="s">
        <v>205</v>
      </c>
      <c r="T3415" s="25" cm="1">
        <f t="array" aca="1" ref="T3415" ca="1">_FV(A3415,"Expense ratio",TRUE)</f>
        <v>1.5E-3</v>
      </c>
      <c r="U3415" s="24" cm="1">
        <f t="array" aca="1" ref="U3415" ca="1">_FV(A3415,"Market cap",TRUE)</f>
        <v>4571243258.3000002</v>
      </c>
      <c r="V3415" s="17">
        <v>4571243008</v>
      </c>
      <c r="W3415" s="17">
        <v>4571243008</v>
      </c>
      <c r="X3415" t="s">
        <v>9061</v>
      </c>
      <c r="Y3415" t="s">
        <v>2183</v>
      </c>
      <c r="Z3415" s="19">
        <v>46.2</v>
      </c>
      <c r="AC3415" s="17">
        <v>1086255</v>
      </c>
      <c r="AE3415" s="19">
        <v>11.51529480601037</v>
      </c>
      <c r="AI3415" s="17">
        <v>1086255</v>
      </c>
      <c r="AJ3415" s="19">
        <v>50174118.450000003</v>
      </c>
      <c r="AL3415" s="19">
        <v>49.65</v>
      </c>
      <c r="AM3415" s="19">
        <v>5.25</v>
      </c>
      <c r="AN3415" t="s">
        <v>82</v>
      </c>
      <c r="AO3415" t="str" cm="1">
        <f t="array" aca="1" ref="AO3415" ca="1">_FV(A3415,"Currency")</f>
        <v>USD</v>
      </c>
      <c r="AP3415" t="str" cm="1">
        <f t="array" aca="1" ref="AP3415" ca="1">_FV(A3415,"Exchange")</f>
        <v>NYSE Arca</v>
      </c>
      <c r="AQ3415" s="6" t="str" cm="1">
        <f t="array" aca="1" ref="AQ3415" ca="1">_FV(A3415,"Exchange abbreviation",TRUE)</f>
        <v>ARCX</v>
      </c>
      <c r="AR3415" t="str" cm="1">
        <f t="array" aca="1" ref="AR3415" ca="1">_FV(A3415,"Instrument type",TRUE)</f>
        <v>ETF</v>
      </c>
    </row>
    <row r="3416" spans="1:44" ht="18.75" customHeight="1" x14ac:dyDescent="0.25">
      <c r="A3416" t="e" vm="3428">
        <v>#VALUE!</v>
      </c>
      <c r="B3416" t="s">
        <v>9062</v>
      </c>
      <c r="C3416" t="s">
        <v>9063</v>
      </c>
      <c r="D3416" s="31" cm="1">
        <f t="array" aca="1" ref="D3416" ca="1">_FV(A3416,"Last trade time",TRUE)</f>
        <v>45824.840343251562</v>
      </c>
      <c r="E3416" s="23" cm="1">
        <f t="array" aca="1" ref="E3416" ca="1">_FV(A3416,"Price")</f>
        <v>12.9</v>
      </c>
      <c r="F3416" s="27" cm="1">
        <f t="array" aca="1" ref="F3416" ca="1">_FV(A3416,"Change (%)",TRUE)</f>
        <v>-7.3870000000000003E-3</v>
      </c>
      <c r="G3416" s="26" cm="1">
        <f t="array" aca="1" ref="G3416" ca="1">_FV(A3416,"Change")</f>
        <v>-9.6000000000000002E-2</v>
      </c>
      <c r="H3416" s="23" cm="1">
        <f t="array" aca="1" ref="H3416" ca="1">_FV(A3416,"Open")</f>
        <v>12.97</v>
      </c>
      <c r="I3416" s="23" cm="1">
        <f t="array" aca="1" ref="I3416" ca="1">_FV(A3416,"Low")</f>
        <v>12.9</v>
      </c>
      <c r="J3416" s="23" cm="1">
        <f t="array" aca="1" ref="J3416" ca="1">_FV(A3416,"High")</f>
        <v>13.03</v>
      </c>
      <c r="K3416" s="23" cm="1">
        <f t="array" aca="1" ref="K3416" ca="1">_FV(A3416,"Previous close",TRUE)</f>
        <v>12.996</v>
      </c>
      <c r="L3416" s="26"/>
      <c r="M3416" s="23" cm="1">
        <f t="array" aca="1" ref="M3416" ca="1">_FV(A3416,"52 week low",TRUE)</f>
        <v>11.734999999999999</v>
      </c>
      <c r="N3416" s="23" cm="1">
        <f t="array" aca="1" ref="N3416" ca="1">_FV(A3416,"52 week high",TRUE)</f>
        <v>14.84</v>
      </c>
      <c r="O3416" s="8" cm="1">
        <f t="array" aca="1" ref="O3416" ca="1">_FV(A3416,"Volume")</f>
        <v>85226</v>
      </c>
      <c r="P3416" s="7" cm="1">
        <f t="array" aca="1" ref="P3416" ca="1">_FV(A3416,"Volume average",TRUE)</f>
        <v>73731</v>
      </c>
      <c r="Q3416" t="s">
        <v>3924</v>
      </c>
      <c r="S3416" t="s">
        <v>51</v>
      </c>
      <c r="T3416" s="25" cm="1">
        <f t="array" aca="1" ref="T3416" ca="1">_FV(A3416,"Expense ratio",TRUE)</f>
        <v>1.5E-3</v>
      </c>
      <c r="U3416" s="24" cm="1">
        <f t="array" aca="1" ref="U3416" ca="1">_FV(A3416,"Market cap",TRUE)</f>
        <v>147160815.96000001</v>
      </c>
      <c r="V3416" s="17">
        <v>147160224</v>
      </c>
      <c r="W3416" s="17">
        <v>147160224</v>
      </c>
      <c r="Y3416" t="s">
        <v>5058</v>
      </c>
      <c r="Z3416" s="19">
        <v>12.7011</v>
      </c>
      <c r="AB3416" s="19">
        <v>4.3400000000000001E-2</v>
      </c>
      <c r="AC3416" s="17">
        <v>187288</v>
      </c>
      <c r="AE3416" s="19">
        <v>5.327160797058883</v>
      </c>
      <c r="AF3416" s="19">
        <v>1.6786212838874941</v>
      </c>
      <c r="AI3416" s="17">
        <v>187288</v>
      </c>
      <c r="AJ3416" s="19">
        <v>2380430.48</v>
      </c>
      <c r="AL3416" s="19">
        <v>14.84</v>
      </c>
      <c r="AM3416" s="19">
        <v>11.734999999999999</v>
      </c>
      <c r="AN3416" t="s">
        <v>90</v>
      </c>
      <c r="AO3416" t="str" cm="1">
        <f t="array" aca="1" ref="AO3416" ca="1">_FV(A3416,"Currency")</f>
        <v>USD</v>
      </c>
      <c r="AP3416" t="str" cm="1">
        <f t="array" aca="1" ref="AP3416" ca="1">_FV(A3416,"Exchange")</f>
        <v>CBOE BZX Exchange</v>
      </c>
      <c r="AQ3416" s="6" t="str" cm="1">
        <f t="array" aca="1" ref="AQ3416" ca="1">_FV(A3416,"Exchange abbreviation",TRUE)</f>
        <v>BATS</v>
      </c>
      <c r="AR3416" t="str" cm="1">
        <f t="array" aca="1" ref="AR3416" ca="1">_FV(A3416,"Instrument type",TRUE)</f>
        <v>ETF</v>
      </c>
    </row>
    <row r="3417" spans="1:44" ht="18.75" customHeight="1" x14ac:dyDescent="0.25">
      <c r="A3417" t="e" vm="3429">
        <v>#VALUE!</v>
      </c>
      <c r="B3417" t="s">
        <v>9064</v>
      </c>
      <c r="C3417" t="s">
        <v>9065</v>
      </c>
      <c r="D3417" s="31" cm="1">
        <f t="array" aca="1" ref="D3417" ca="1">_FV(A3417,"Last trade time",TRUE)</f>
        <v>45824.840336284375</v>
      </c>
      <c r="E3417" s="23" cm="1">
        <f t="array" aca="1" ref="E3417" ca="1">_FV(A3417,"Price")</f>
        <v>36.57</v>
      </c>
      <c r="F3417" s="27" cm="1">
        <f t="array" aca="1" ref="F3417" ca="1">_FV(A3417,"Change (%)",TRUE)</f>
        <v>8.2709999999999988E-3</v>
      </c>
      <c r="G3417" s="26" cm="1">
        <f t="array" aca="1" ref="G3417" ca="1">_FV(A3417,"Change")</f>
        <v>0.3</v>
      </c>
      <c r="H3417" s="23" cm="1">
        <f t="array" aca="1" ref="H3417" ca="1">_FV(A3417,"Open")</f>
        <v>36.72</v>
      </c>
      <c r="I3417" s="23" cm="1">
        <f t="array" aca="1" ref="I3417" ca="1">_FV(A3417,"Low")</f>
        <v>36.505000000000003</v>
      </c>
      <c r="J3417" s="23" cm="1">
        <f t="array" aca="1" ref="J3417" ca="1">_FV(A3417,"High")</f>
        <v>36.72</v>
      </c>
      <c r="K3417" s="23" cm="1">
        <f t="array" aca="1" ref="K3417" ca="1">_FV(A3417,"Previous close",TRUE)</f>
        <v>36.270000000000003</v>
      </c>
      <c r="L3417" s="26"/>
      <c r="M3417" s="23" cm="1">
        <f t="array" aca="1" ref="M3417" ca="1">_FV(A3417,"52 week low",TRUE)</f>
        <v>30.97</v>
      </c>
      <c r="N3417" s="23" cm="1">
        <f t="array" aca="1" ref="N3417" ca="1">_FV(A3417,"52 week high",TRUE)</f>
        <v>37.299999999999997</v>
      </c>
      <c r="O3417" s="8" cm="1">
        <f t="array" aca="1" ref="O3417" ca="1">_FV(A3417,"Volume")</f>
        <v>23161</v>
      </c>
      <c r="P3417" s="7" cm="1">
        <f t="array" aca="1" ref="P3417" ca="1">_FV(A3417,"Volume average",TRUE)</f>
        <v>29222</v>
      </c>
      <c r="Q3417" t="s">
        <v>50</v>
      </c>
      <c r="R3417" t="s">
        <v>158</v>
      </c>
      <c r="S3417" t="s">
        <v>4639</v>
      </c>
      <c r="T3417" s="25" cm="1">
        <f t="array" aca="1" ref="T3417" ca="1">_FV(A3417,"Expense ratio",TRUE)</f>
        <v>1.5E-3</v>
      </c>
      <c r="U3417" s="24" cm="1">
        <f t="array" aca="1" ref="U3417" ca="1">_FV(A3417,"Market cap",TRUE)</f>
        <v>318593913.02999997</v>
      </c>
      <c r="V3417" s="17">
        <v>318593920</v>
      </c>
      <c r="W3417" s="17">
        <v>318593920</v>
      </c>
      <c r="Y3417" t="s">
        <v>1438</v>
      </c>
      <c r="Z3417" s="19">
        <v>36.950000000000003</v>
      </c>
      <c r="AA3417" s="19">
        <v>26.430195000000001</v>
      </c>
      <c r="AB3417" s="19">
        <v>1.01E-2</v>
      </c>
      <c r="AC3417" s="17">
        <v>26412</v>
      </c>
      <c r="AE3417" s="19">
        <v>5.9553492491814408</v>
      </c>
      <c r="AF3417" s="19">
        <v>15.05222461926223</v>
      </c>
      <c r="AI3417" s="17">
        <v>26412</v>
      </c>
      <c r="AJ3417" s="19">
        <v>975395.16</v>
      </c>
      <c r="AL3417" s="19">
        <v>37.1</v>
      </c>
      <c r="AM3417" s="19">
        <v>30.97</v>
      </c>
      <c r="AN3417" t="s">
        <v>47</v>
      </c>
      <c r="AO3417" t="str" cm="1">
        <f t="array" aca="1" ref="AO3417" ca="1">_FV(A3417,"Currency")</f>
        <v>USD</v>
      </c>
      <c r="AP3417" t="str" cm="1">
        <f t="array" aca="1" ref="AP3417" ca="1">_FV(A3417,"Exchange")</f>
        <v>CBOE BZX Exchange</v>
      </c>
      <c r="AQ3417" s="6" t="str" cm="1">
        <f t="array" aca="1" ref="AQ3417" ca="1">_FV(A3417,"Exchange abbreviation",TRUE)</f>
        <v>BATS</v>
      </c>
      <c r="AR3417" t="str" cm="1">
        <f t="array" aca="1" ref="AR3417" ca="1">_FV(A3417,"Instrument type",TRUE)</f>
        <v>ETF</v>
      </c>
    </row>
    <row r="3418" spans="1:44" ht="18.75" customHeight="1" x14ac:dyDescent="0.25">
      <c r="A3418" t="e" vm="3430">
        <v>#VALUE!</v>
      </c>
      <c r="B3418" t="s">
        <v>9066</v>
      </c>
      <c r="C3418" t="s">
        <v>9067</v>
      </c>
      <c r="D3418" s="31" cm="1">
        <f t="array" aca="1" ref="D3418" ca="1">_FV(A3418,"Last trade time",TRUE)</f>
        <v>45824.942905983597</v>
      </c>
      <c r="E3418" s="23" cm="1">
        <f t="array" aca="1" ref="E3418" ca="1">_FV(A3418,"Price")</f>
        <v>85.46</v>
      </c>
      <c r="F3418" s="27" cm="1">
        <f t="array" aca="1" ref="F3418" ca="1">_FV(A3418,"Change (%)",TRUE)</f>
        <v>-1.0078E-2</v>
      </c>
      <c r="G3418" s="26" cm="1">
        <f t="array" aca="1" ref="G3418" ca="1">_FV(A3418,"Change")</f>
        <v>-0.87</v>
      </c>
      <c r="H3418" s="23" cm="1">
        <f t="array" aca="1" ref="H3418" ca="1">_FV(A3418,"Open")</f>
        <v>86.08</v>
      </c>
      <c r="I3418" s="23" cm="1">
        <f t="array" aca="1" ref="I3418" ca="1">_FV(A3418,"Low")</f>
        <v>85.46</v>
      </c>
      <c r="J3418" s="23" cm="1">
        <f t="array" aca="1" ref="J3418" ca="1">_FV(A3418,"High")</f>
        <v>86.43</v>
      </c>
      <c r="K3418" s="23" cm="1">
        <f t="array" aca="1" ref="K3418" ca="1">_FV(A3418,"Previous close",TRUE)</f>
        <v>86.33</v>
      </c>
      <c r="L3418" s="26"/>
      <c r="M3418" s="23" cm="1">
        <f t="array" aca="1" ref="M3418" ca="1">_FV(A3418,"52 week low",TRUE)</f>
        <v>83.295000000000002</v>
      </c>
      <c r="N3418" s="23" cm="1">
        <f t="array" aca="1" ref="N3418" ca="1">_FV(A3418,"52 week high",TRUE)</f>
        <v>101.64</v>
      </c>
      <c r="O3418" s="8" cm="1">
        <f t="array" aca="1" ref="O3418" ca="1">_FV(A3418,"Volume")</f>
        <v>36466154</v>
      </c>
      <c r="P3418" s="7" cm="1">
        <f t="array" aca="1" ref="P3418" ca="1">_FV(A3418,"Volume average",TRUE)</f>
        <v>43207106</v>
      </c>
      <c r="Q3418" t="s">
        <v>3924</v>
      </c>
      <c r="S3418" t="s">
        <v>2067</v>
      </c>
      <c r="T3418" s="25" cm="1">
        <f t="array" aca="1" ref="T3418" ca="1">_FV(A3418,"Expense ratio",TRUE)</f>
        <v>1.5E-3</v>
      </c>
      <c r="U3418" s="24" cm="1">
        <f t="array" aca="1" ref="U3418" ca="1">_FV(A3418,"Market cap",TRUE)</f>
        <v>50897133541.870003</v>
      </c>
      <c r="V3418" s="17">
        <v>50897133568</v>
      </c>
      <c r="W3418" s="17">
        <v>50897133568</v>
      </c>
      <c r="Y3418" t="s">
        <v>8923</v>
      </c>
      <c r="Z3418" s="19">
        <v>85.298829999999995</v>
      </c>
      <c r="AB3418" s="19">
        <v>4.3899998000000003E-2</v>
      </c>
      <c r="AC3418" s="17">
        <v>42130055</v>
      </c>
      <c r="AE3418" s="19">
        <v>-0.69198549308111534</v>
      </c>
      <c r="AF3418" s="19">
        <v>-4.464008307068057</v>
      </c>
      <c r="AH3418" s="17">
        <v>109700000</v>
      </c>
      <c r="AI3418" s="17">
        <v>42130055</v>
      </c>
      <c r="AJ3418" s="19">
        <v>3595800194.25</v>
      </c>
      <c r="AL3418" s="19">
        <v>101.64</v>
      </c>
      <c r="AM3418" s="19">
        <v>83.3</v>
      </c>
      <c r="AN3418" t="s">
        <v>82</v>
      </c>
      <c r="AO3418" t="str" cm="1">
        <f t="array" aca="1" ref="AO3418" ca="1">_FV(A3418,"Currency")</f>
        <v>USD</v>
      </c>
      <c r="AP3418" t="str" cm="1">
        <f t="array" aca="1" ref="AP3418" ca="1">_FV(A3418,"Exchange")</f>
        <v>Nasdaq Stock Market</v>
      </c>
      <c r="AQ3418" s="6" t="str" cm="1">
        <f t="array" aca="1" ref="AQ3418" ca="1">_FV(A3418,"Exchange abbreviation",TRUE)</f>
        <v>XNAS</v>
      </c>
      <c r="AR3418" t="str" cm="1">
        <f t="array" aca="1" ref="AR3418" ca="1">_FV(A3418,"Instrument type",TRUE)</f>
        <v>ETF</v>
      </c>
    </row>
    <row r="3419" spans="1:44" ht="18.75" customHeight="1" x14ac:dyDescent="0.25">
      <c r="A3419" t="e" vm="3431">
        <v>#VALUE!</v>
      </c>
      <c r="B3419" t="s">
        <v>9068</v>
      </c>
      <c r="C3419" t="s">
        <v>9069</v>
      </c>
      <c r="D3419" s="31" cm="1">
        <f t="array" aca="1" ref="D3419" ca="1">_FV(A3419,"Last trade time",TRUE)</f>
        <v>45824.942407210154</v>
      </c>
      <c r="E3419" s="23" cm="1">
        <f t="array" aca="1" ref="E3419" ca="1">_FV(A3419,"Price")</f>
        <v>70.48</v>
      </c>
      <c r="F3419" s="27" cm="1">
        <f t="array" aca="1" ref="F3419" ca="1">_FV(A3419,"Change (%)",TRUE)</f>
        <v>8.8749999999999992E-3</v>
      </c>
      <c r="G3419" s="26" cm="1">
        <f t="array" aca="1" ref="G3419" ca="1">_FV(A3419,"Change")</f>
        <v>0.62</v>
      </c>
      <c r="H3419" s="23" cm="1">
        <f t="array" aca="1" ref="H3419" ca="1">_FV(A3419,"Open")</f>
        <v>70.290000000000006</v>
      </c>
      <c r="I3419" s="23" cm="1">
        <f t="array" aca="1" ref="I3419" ca="1">_FV(A3419,"Low")</f>
        <v>70.27</v>
      </c>
      <c r="J3419" s="23" cm="1">
        <f t="array" aca="1" ref="J3419" ca="1">_FV(A3419,"High")</f>
        <v>70.78</v>
      </c>
      <c r="K3419" s="23" cm="1">
        <f t="array" aca="1" ref="K3419" ca="1">_FV(A3419,"Previous close",TRUE)</f>
        <v>69.86</v>
      </c>
      <c r="L3419" s="26"/>
      <c r="M3419" s="23" cm="1">
        <f t="array" aca="1" ref="M3419" ca="1">_FV(A3419,"52 week low",TRUE)</f>
        <v>57.67</v>
      </c>
      <c r="N3419" s="23" cm="1">
        <f t="array" aca="1" ref="N3419" ca="1">_FV(A3419,"52 week high",TRUE)</f>
        <v>71.61</v>
      </c>
      <c r="O3419" s="8" cm="1">
        <f t="array" aca="1" ref="O3419" ca="1">_FV(A3419,"Volume")</f>
        <v>812779</v>
      </c>
      <c r="P3419" s="7" cm="1">
        <f t="array" aca="1" ref="P3419" ca="1">_FV(A3419,"Volume average",TRUE)</f>
        <v>1130954</v>
      </c>
      <c r="Q3419" t="s">
        <v>449</v>
      </c>
      <c r="T3419" s="25" cm="1">
        <f t="array" aca="1" ref="T3419" ca="1">_FV(A3419,"Expense ratio",TRUE)</f>
        <v>1.5E-3</v>
      </c>
      <c r="U3419" s="24" cm="1">
        <f t="array" aca="1" ref="U3419" ca="1">_FV(A3419,"Market cap",TRUE)</f>
        <v>13652803270.48</v>
      </c>
      <c r="AC3419" s="9">
        <v>1101689</v>
      </c>
      <c r="AN3419" t="s">
        <v>73</v>
      </c>
      <c r="AO3419" t="str" cm="1">
        <f t="array" aca="1" ref="AO3419" ca="1">_FV(A3419,"Currency")</f>
        <v>USD</v>
      </c>
      <c r="AP3419" t="str" cm="1">
        <f t="array" aca="1" ref="AP3419" ca="1">_FV(A3419,"Exchange")</f>
        <v>NYSE Arca</v>
      </c>
      <c r="AQ3419" s="6" t="str" cm="1">
        <f t="array" aca="1" ref="AQ3419" ca="1">_FV(A3419,"Exchange abbreviation",TRUE)</f>
        <v>ARCX</v>
      </c>
      <c r="AR3419" t="str" cm="1">
        <f t="array" aca="1" ref="AR3419" ca="1">_FV(A3419,"Instrument type",TRUE)</f>
        <v>ETF</v>
      </c>
    </row>
    <row r="3420" spans="1:44" ht="18.75" customHeight="1" x14ac:dyDescent="0.25">
      <c r="A3420" t="e" vm="3432">
        <v>#VALUE!</v>
      </c>
      <c r="B3420" t="s">
        <v>9070</v>
      </c>
      <c r="C3420" t="s">
        <v>9071</v>
      </c>
      <c r="D3420" s="31" cm="1">
        <f t="array" aca="1" ref="D3420" ca="1">_FV(A3420,"Last trade time",TRUE)</f>
        <v>45824.843750092186</v>
      </c>
      <c r="E3420" s="23" cm="1">
        <f t="array" aca="1" ref="E3420" ca="1">_FV(A3420,"Price")</f>
        <v>71.260000000000005</v>
      </c>
      <c r="F3420" s="27" cm="1">
        <f t="array" aca="1" ref="F3420" ca="1">_FV(A3420,"Change (%)",TRUE)</f>
        <v>1.5552999999999999E-2</v>
      </c>
      <c r="G3420" s="26" cm="1">
        <f t="array" aca="1" ref="G3420" ca="1">_FV(A3420,"Change")</f>
        <v>1.0912999999999999</v>
      </c>
      <c r="H3420" s="23" cm="1">
        <f t="array" aca="1" ref="H3420" ca="1">_FV(A3420,"Open")</f>
        <v>71.25</v>
      </c>
      <c r="I3420" s="23" cm="1">
        <f t="array" aca="1" ref="I3420" ca="1">_FV(A3420,"Low")</f>
        <v>71.19</v>
      </c>
      <c r="J3420" s="23" cm="1">
        <f t="array" aca="1" ref="J3420" ca="1">_FV(A3420,"High")</f>
        <v>71.39</v>
      </c>
      <c r="K3420" s="23" cm="1">
        <f t="array" aca="1" ref="K3420" ca="1">_FV(A3420,"Previous close",TRUE)</f>
        <v>70.168700000000001</v>
      </c>
      <c r="L3420" s="26"/>
      <c r="M3420" s="23" cm="1">
        <f t="array" aca="1" ref="M3420" ca="1">_FV(A3420,"52 week low",TRUE)</f>
        <v>58.372999999999998</v>
      </c>
      <c r="N3420" s="23" cm="1">
        <f t="array" aca="1" ref="N3420" ca="1">_FV(A3420,"52 week high",TRUE)</f>
        <v>75.56</v>
      </c>
      <c r="O3420" s="8" cm="1">
        <f t="array" aca="1" ref="O3420" ca="1">_FV(A3420,"Volume")</f>
        <v>2785</v>
      </c>
      <c r="P3420" s="7" cm="1">
        <f t="array" aca="1" ref="P3420" ca="1">_FV(A3420,"Volume average",TRUE)</f>
        <v>5510</v>
      </c>
      <c r="Q3420" t="s">
        <v>50</v>
      </c>
      <c r="S3420" t="s">
        <v>4500</v>
      </c>
      <c r="T3420" s="25" cm="1">
        <f t="array" aca="1" ref="T3420" ca="1">_FV(A3420,"Expense ratio",TRUE)</f>
        <v>1.5E-3</v>
      </c>
      <c r="U3420" s="24" cm="1">
        <f t="array" aca="1" ref="U3420" ca="1">_FV(A3420,"Market cap",TRUE)</f>
        <v>50592462.229999997</v>
      </c>
      <c r="V3420" s="17">
        <v>50592464</v>
      </c>
      <c r="W3420" s="17">
        <v>50592464</v>
      </c>
      <c r="Y3420" t="s">
        <v>8962</v>
      </c>
      <c r="Z3420" s="19">
        <v>71.618790000000004</v>
      </c>
      <c r="AA3420" s="19">
        <v>30.149965000000002</v>
      </c>
      <c r="AB3420" s="19">
        <v>6.6000004000000001E-3</v>
      </c>
      <c r="AC3420" s="17">
        <v>7750</v>
      </c>
      <c r="AE3420" s="19">
        <v>0.48824985882454103</v>
      </c>
      <c r="AF3420" s="19">
        <v>8.017519332762868</v>
      </c>
      <c r="AI3420" s="17">
        <v>7750</v>
      </c>
      <c r="AJ3420" s="19">
        <v>555122.42499999993</v>
      </c>
      <c r="AL3420" s="19">
        <v>75.56</v>
      </c>
      <c r="AM3420" s="19">
        <v>58.372999999999998</v>
      </c>
      <c r="AN3420" t="s">
        <v>47</v>
      </c>
      <c r="AO3420" t="str" cm="1">
        <f t="array" aca="1" ref="AO3420" ca="1">_FV(A3420,"Currency")</f>
        <v>USD</v>
      </c>
      <c r="AP3420" t="str" cm="1">
        <f t="array" aca="1" ref="AP3420" ca="1">_FV(A3420,"Exchange")</f>
        <v>Nasdaq Stock Market</v>
      </c>
      <c r="AQ3420" s="6" t="str" cm="1">
        <f t="array" aca="1" ref="AQ3420" ca="1">_FV(A3420,"Exchange abbreviation",TRUE)</f>
        <v>XNAS</v>
      </c>
      <c r="AR3420" t="str" cm="1">
        <f t="array" aca="1" ref="AR3420" ca="1">_FV(A3420,"Instrument type",TRUE)</f>
        <v>ETF</v>
      </c>
    </row>
    <row r="3421" spans="1:44" ht="18.75" customHeight="1" x14ac:dyDescent="0.25">
      <c r="A3421" t="e" vm="3433">
        <v>#VALUE!</v>
      </c>
      <c r="B3421" t="s">
        <v>9072</v>
      </c>
      <c r="C3421" t="s">
        <v>9073</v>
      </c>
      <c r="D3421" s="31" cm="1">
        <f t="array" aca="1" ref="D3421" ca="1">_FV(A3421,"Last trade time",TRUE)</f>
        <v>45824.840277812502</v>
      </c>
      <c r="E3421" s="23" cm="1">
        <f t="array" aca="1" ref="E3421" ca="1">_FV(A3421,"Price")</f>
        <v>66.680000000000007</v>
      </c>
      <c r="F3421" s="27" cm="1">
        <f t="array" aca="1" ref="F3421" ca="1">_FV(A3421,"Change (%)",TRUE)</f>
        <v>1.3065999999999999E-2</v>
      </c>
      <c r="G3421" s="26" cm="1">
        <f t="array" aca="1" ref="G3421" ca="1">_FV(A3421,"Change")</f>
        <v>0.86</v>
      </c>
      <c r="H3421" s="23" cm="1">
        <f t="array" aca="1" ref="H3421" ca="1">_FV(A3421,"Open")</f>
        <v>66.459999999999994</v>
      </c>
      <c r="I3421" s="23" cm="1">
        <f t="array" aca="1" ref="I3421" ca="1">_FV(A3421,"Low")</f>
        <v>66.459999999999994</v>
      </c>
      <c r="J3421" s="23" cm="1">
        <f t="array" aca="1" ref="J3421" ca="1">_FV(A3421,"High")</f>
        <v>66.849900000000005</v>
      </c>
      <c r="K3421" s="23" cm="1">
        <f t="array" aca="1" ref="K3421" ca="1">_FV(A3421,"Previous close",TRUE)</f>
        <v>65.819999999999993</v>
      </c>
      <c r="L3421" s="26"/>
      <c r="M3421" s="23" cm="1">
        <f t="array" aca="1" ref="M3421" ca="1">_FV(A3421,"52 week low",TRUE)</f>
        <v>54.53</v>
      </c>
      <c r="N3421" s="23" cm="1">
        <f t="array" aca="1" ref="N3421" ca="1">_FV(A3421,"52 week high",TRUE)</f>
        <v>69.644999999999996</v>
      </c>
      <c r="O3421" s="8" cm="1">
        <f t="array" aca="1" ref="O3421" ca="1">_FV(A3421,"Volume")</f>
        <v>13519</v>
      </c>
      <c r="P3421" s="7" cm="1">
        <f t="array" aca="1" ref="P3421" ca="1">_FV(A3421,"Volume average",TRUE)</f>
        <v>15240</v>
      </c>
      <c r="Q3421" t="s">
        <v>3737</v>
      </c>
      <c r="T3421" s="25" cm="1">
        <f t="array" aca="1" ref="T3421" ca="1">_FV(A3421,"Expense ratio",TRUE)</f>
        <v>1.5E-3</v>
      </c>
      <c r="U3421" s="24" cm="1">
        <f t="array" aca="1" ref="U3421" ca="1">_FV(A3421,"Market cap",TRUE)</f>
        <v>363146814.45999998</v>
      </c>
      <c r="X3421" t="s">
        <v>8691</v>
      </c>
      <c r="AC3421" s="9">
        <v>15836</v>
      </c>
      <c r="AN3421" t="s">
        <v>73</v>
      </c>
      <c r="AO3421" t="str" cm="1">
        <f t="array" aca="1" ref="AO3421" ca="1">_FV(A3421,"Currency")</f>
        <v>USD</v>
      </c>
      <c r="AP3421" t="str" cm="1">
        <f t="array" aca="1" ref="AP3421" ca="1">_FV(A3421,"Exchange")</f>
        <v>NYSE Arca</v>
      </c>
      <c r="AQ3421" s="6" t="str" cm="1">
        <f t="array" aca="1" ref="AQ3421" ca="1">_FV(A3421,"Exchange abbreviation",TRUE)</f>
        <v>ARCX</v>
      </c>
      <c r="AR3421" t="str" cm="1">
        <f t="array" aca="1" ref="AR3421" ca="1">_FV(A3421,"Instrument type",TRUE)</f>
        <v>ETF</v>
      </c>
    </row>
    <row r="3422" spans="1:44" ht="18.75" customHeight="1" x14ac:dyDescent="0.25">
      <c r="A3422" t="e" vm="3434">
        <v>#VALUE!</v>
      </c>
      <c r="B3422" t="s">
        <v>9074</v>
      </c>
      <c r="C3422" t="s">
        <v>9075</v>
      </c>
      <c r="D3422" s="31" cm="1">
        <f t="array" aca="1" ref="D3422" ca="1">_FV(A3422,"Last trade time",TRUE)</f>
        <v>45824.843750057815</v>
      </c>
      <c r="E3422" s="23" cm="1">
        <f t="array" aca="1" ref="E3422" ca="1">_FV(A3422,"Price")</f>
        <v>25.74</v>
      </c>
      <c r="F3422" s="27" cm="1">
        <f t="array" aca="1" ref="F3422" ca="1">_FV(A3422,"Change (%)",TRUE)</f>
        <v>9.7050000000000001E-3</v>
      </c>
      <c r="G3422" s="26" cm="1">
        <f t="array" aca="1" ref="G3422" ca="1">_FV(A3422,"Change")</f>
        <v>0.24740000000000001</v>
      </c>
      <c r="H3422" s="23" cm="1">
        <f t="array" aca="1" ref="H3422" ca="1">_FV(A3422,"Open")</f>
        <v>25.74</v>
      </c>
      <c r="I3422" s="23" cm="1">
        <f t="array" aca="1" ref="I3422" ca="1">_FV(A3422,"Low")</f>
        <v>25.74</v>
      </c>
      <c r="J3422" s="23" cm="1">
        <f t="array" aca="1" ref="J3422" ca="1">_FV(A3422,"High")</f>
        <v>25.74</v>
      </c>
      <c r="K3422" s="23" cm="1">
        <f t="array" aca="1" ref="K3422" ca="1">_FV(A3422,"Previous close",TRUE)</f>
        <v>25.492599999999999</v>
      </c>
      <c r="L3422" s="26"/>
      <c r="M3422" s="23" cm="1">
        <f t="array" aca="1" ref="M3422" ca="1">_FV(A3422,"52 week low",TRUE)</f>
        <v>21.02</v>
      </c>
      <c r="N3422" s="23" cm="1">
        <f t="array" aca="1" ref="N3422" ca="1">_FV(A3422,"52 week high",TRUE)</f>
        <v>26.54</v>
      </c>
      <c r="O3422" s="8" cm="1">
        <f t="array" aca="1" ref="O3422" ca="1">_FV(A3422,"Volume")</f>
        <v>139</v>
      </c>
      <c r="P3422" s="7" cm="1">
        <f t="array" aca="1" ref="P3422" ca="1">_FV(A3422,"Volume average",TRUE)</f>
        <v>548</v>
      </c>
      <c r="Q3422" t="s">
        <v>844</v>
      </c>
      <c r="S3422" t="s">
        <v>2310</v>
      </c>
      <c r="T3422" s="25" cm="1">
        <f t="array" aca="1" ref="T3422" ca="1">_FV(A3422,"Expense ratio",TRUE)</f>
        <v>1.5E-3</v>
      </c>
      <c r="U3422" s="24" cm="1">
        <f t="array" aca="1" ref="U3422" ca="1">_FV(A3422,"Market cap",TRUE)</f>
        <v>4995278.6399999997</v>
      </c>
      <c r="V3422" s="17">
        <v>4995278</v>
      </c>
      <c r="W3422" s="17">
        <v>4995278</v>
      </c>
      <c r="Y3422" t="s">
        <v>807</v>
      </c>
      <c r="Z3422" s="19">
        <v>25.345040000000001</v>
      </c>
      <c r="AA3422" s="19">
        <v>15.943436</v>
      </c>
      <c r="AC3422" s="17">
        <v>1746</v>
      </c>
      <c r="AE3422" s="19">
        <v>6.175861811447958</v>
      </c>
      <c r="AI3422" s="17">
        <v>1746</v>
      </c>
      <c r="AJ3422" s="17">
        <v>44523</v>
      </c>
      <c r="AL3422" s="19">
        <v>26.54</v>
      </c>
      <c r="AM3422" s="19">
        <v>21.02</v>
      </c>
      <c r="AN3422" t="s">
        <v>47</v>
      </c>
      <c r="AO3422" t="str" cm="1">
        <f t="array" aca="1" ref="AO3422" ca="1">_FV(A3422,"Currency")</f>
        <v>USD</v>
      </c>
      <c r="AP3422" t="str" cm="1">
        <f t="array" aca="1" ref="AP3422" ca="1">_FV(A3422,"Exchange")</f>
        <v>Nasdaq Stock Market</v>
      </c>
      <c r="AQ3422" s="6" t="str" cm="1">
        <f t="array" aca="1" ref="AQ3422" ca="1">_FV(A3422,"Exchange abbreviation",TRUE)</f>
        <v>XNAS</v>
      </c>
      <c r="AR3422" t="str" cm="1">
        <f t="array" aca="1" ref="AR3422" ca="1">_FV(A3422,"Instrument type",TRUE)</f>
        <v>ETF</v>
      </c>
    </row>
    <row r="3423" spans="1:44" ht="18.75" customHeight="1" x14ac:dyDescent="0.25">
      <c r="A3423" t="e" vm="3435">
        <v>#VALUE!</v>
      </c>
      <c r="B3423" t="s">
        <v>9076</v>
      </c>
      <c r="C3423" t="s">
        <v>9077</v>
      </c>
      <c r="D3423" s="31" cm="1">
        <f t="array" aca="1" ref="D3423" ca="1">_FV(A3423,"Last trade time",TRUE)</f>
        <v>45824.84027780078</v>
      </c>
      <c r="E3423" s="23" cm="1">
        <f t="array" aca="1" ref="E3423" ca="1">_FV(A3423,"Price")</f>
        <v>33.19</v>
      </c>
      <c r="F3423" s="27" cm="1">
        <f t="array" aca="1" ref="F3423" ca="1">_FV(A3423,"Change (%)",TRUE)</f>
        <v>4.5190000000000004E-3</v>
      </c>
      <c r="G3423" s="26" cm="1">
        <f t="array" aca="1" ref="G3423" ca="1">_FV(A3423,"Change")</f>
        <v>0.14929999999999999</v>
      </c>
      <c r="H3423" s="23" cm="1">
        <f t="array" aca="1" ref="H3423" ca="1">_FV(A3423,"Open")</f>
        <v>33.31</v>
      </c>
      <c r="I3423" s="23" cm="1">
        <f t="array" aca="1" ref="I3423" ca="1">_FV(A3423,"Low")</f>
        <v>33.19</v>
      </c>
      <c r="J3423" s="23" cm="1">
        <f t="array" aca="1" ref="J3423" ca="1">_FV(A3423,"High")</f>
        <v>33.439</v>
      </c>
      <c r="K3423" s="23" cm="1">
        <f t="array" aca="1" ref="K3423" ca="1">_FV(A3423,"Previous close",TRUE)</f>
        <v>33.040700000000001</v>
      </c>
      <c r="L3423" s="26"/>
      <c r="M3423" s="23" cm="1">
        <f t="array" aca="1" ref="M3423" ca="1">_FV(A3423,"52 week low",TRUE)</f>
        <v>26.3</v>
      </c>
      <c r="N3423" s="23" cm="1">
        <f t="array" aca="1" ref="N3423" ca="1">_FV(A3423,"52 week high",TRUE)</f>
        <v>33.619999999999997</v>
      </c>
      <c r="O3423" s="8" cm="1">
        <f t="array" aca="1" ref="O3423" ca="1">_FV(A3423,"Volume")</f>
        <v>4697</v>
      </c>
      <c r="P3423" s="7" cm="1">
        <f t="array" aca="1" ref="P3423" ca="1">_FV(A3423,"Volume average",TRUE)</f>
        <v>17670</v>
      </c>
      <c r="Q3423" t="s">
        <v>703</v>
      </c>
      <c r="S3423" t="s">
        <v>1894</v>
      </c>
      <c r="T3423" s="25" cm="1">
        <f t="array" aca="1" ref="T3423" ca="1">_FV(A3423,"Expense ratio",TRUE)</f>
        <v>1.5E-3</v>
      </c>
      <c r="U3423" s="24" cm="1">
        <f t="array" aca="1" ref="U3423" ca="1">_FV(A3423,"Market cap",TRUE)</f>
        <v>207098178.61000001</v>
      </c>
      <c r="V3423" s="17">
        <v>207097360</v>
      </c>
      <c r="W3423" s="17">
        <v>207097360</v>
      </c>
      <c r="Y3423" t="s">
        <v>9078</v>
      </c>
      <c r="Z3423" s="19">
        <v>33.021389999999997</v>
      </c>
      <c r="AA3423" s="19">
        <v>17.658609999999999</v>
      </c>
      <c r="AB3423" s="19">
        <v>2.3699998999999999E-2</v>
      </c>
      <c r="AC3423" s="17">
        <v>16763</v>
      </c>
      <c r="AE3423" s="19">
        <v>17.556192801490081</v>
      </c>
      <c r="AF3423" s="19">
        <v>12.077588993249019</v>
      </c>
      <c r="AI3423" s="17">
        <v>16763</v>
      </c>
      <c r="AJ3423" s="19">
        <v>558849.92289999989</v>
      </c>
      <c r="AL3423" s="19">
        <v>33.44</v>
      </c>
      <c r="AM3423" s="19">
        <v>26.3</v>
      </c>
      <c r="AN3423" t="s">
        <v>47</v>
      </c>
      <c r="AO3423" t="str" cm="1">
        <f t="array" aca="1" ref="AO3423" ca="1">_FV(A3423,"Currency")</f>
        <v>USD</v>
      </c>
      <c r="AP3423" t="str" cm="1">
        <f t="array" aca="1" ref="AP3423" ca="1">_FV(A3423,"Exchange")</f>
        <v>NYSE Arca</v>
      </c>
      <c r="AQ3423" s="6" t="str" cm="1">
        <f t="array" aca="1" ref="AQ3423" ca="1">_FV(A3423,"Exchange abbreviation",TRUE)</f>
        <v>ARCX</v>
      </c>
      <c r="AR3423" t="str" cm="1">
        <f t="array" aca="1" ref="AR3423" ca="1">_FV(A3423,"Instrument type",TRUE)</f>
        <v>ETF</v>
      </c>
    </row>
    <row r="3424" spans="1:44" ht="18.75" customHeight="1" x14ac:dyDescent="0.25">
      <c r="A3424" t="e" vm="3436">
        <v>#VALUE!</v>
      </c>
      <c r="B3424" t="s">
        <v>9079</v>
      </c>
      <c r="C3424" t="s">
        <v>9080</v>
      </c>
      <c r="D3424" s="31" cm="1">
        <f t="array" aca="1" ref="D3424" ca="1">_FV(A3424,"Last trade time",TRUE)</f>
        <v>45824.867229560157</v>
      </c>
      <c r="E3424" s="23" cm="1">
        <f t="array" aca="1" ref="E3424" ca="1">_FV(A3424,"Price")</f>
        <v>63.8</v>
      </c>
      <c r="F3424" s="27" cm="1">
        <f t="array" aca="1" ref="F3424" ca="1">_FV(A3424,"Change (%)",TRUE)</f>
        <v>-1.8159000000000002E-2</v>
      </c>
      <c r="G3424" s="26" cm="1">
        <f t="array" aca="1" ref="G3424" ca="1">_FV(A3424,"Change")</f>
        <v>-1.18</v>
      </c>
      <c r="H3424" s="23" cm="1">
        <f t="array" aca="1" ref="H3424" ca="1">_FV(A3424,"Open")</f>
        <v>64.7</v>
      </c>
      <c r="I3424" s="23" cm="1">
        <f t="array" aca="1" ref="I3424" ca="1">_FV(A3424,"Low")</f>
        <v>63.8</v>
      </c>
      <c r="J3424" s="23" cm="1">
        <f t="array" aca="1" ref="J3424" ca="1">_FV(A3424,"High")</f>
        <v>65.155000000000001</v>
      </c>
      <c r="K3424" s="23" cm="1">
        <f t="array" aca="1" ref="K3424" ca="1">_FV(A3424,"Previous close",TRUE)</f>
        <v>64.98</v>
      </c>
      <c r="L3424" s="26"/>
      <c r="M3424" s="23" cm="1">
        <f t="array" aca="1" ref="M3424" ca="1">_FV(A3424,"52 week low",TRUE)</f>
        <v>61</v>
      </c>
      <c r="N3424" s="23" cm="1">
        <f t="array" aca="1" ref="N3424" ca="1">_FV(A3424,"52 week high",TRUE)</f>
        <v>87.359899999999996</v>
      </c>
      <c r="O3424" s="8" cm="1">
        <f t="array" aca="1" ref="O3424" ca="1">_FV(A3424,"Volume")</f>
        <v>202816</v>
      </c>
      <c r="P3424" s="7" cm="1">
        <f t="array" aca="1" ref="P3424" ca="1">_FV(A3424,"Volume average",TRUE)</f>
        <v>423877</v>
      </c>
      <c r="Q3424" t="s">
        <v>45</v>
      </c>
      <c r="R3424" t="s">
        <v>7980</v>
      </c>
      <c r="T3424" s="25" cm="1">
        <f t="array" aca="1" ref="T3424" ca="1">_FV(A3424,"Expense ratio",TRUE)</f>
        <v>1.5E-3</v>
      </c>
      <c r="U3424" s="24" cm="1">
        <f t="array" aca="1" ref="U3424" ca="1">_FV(A3424,"Market cap",TRUE)</f>
        <v>1526956224.8599999</v>
      </c>
      <c r="AC3424" s="9">
        <v>414204</v>
      </c>
      <c r="AN3424" t="s">
        <v>73</v>
      </c>
      <c r="AO3424" t="str" cm="1">
        <f t="array" aca="1" ref="AO3424" ca="1">_FV(A3424,"Currency")</f>
        <v>USD</v>
      </c>
      <c r="AP3424" t="str" cm="1">
        <f t="array" aca="1" ref="AP3424" ca="1">_FV(A3424,"Exchange")</f>
        <v>NYSE Arca</v>
      </c>
      <c r="AQ3424" s="6" t="str" cm="1">
        <f t="array" aca="1" ref="AQ3424" ca="1">_FV(A3424,"Exchange abbreviation",TRUE)</f>
        <v>ARCX</v>
      </c>
      <c r="AR3424" t="str" cm="1">
        <f t="array" aca="1" ref="AR3424" ca="1">_FV(A3424,"Instrument type",TRUE)</f>
        <v>ETF</v>
      </c>
    </row>
    <row r="3425" spans="1:44" ht="18.75" customHeight="1" x14ac:dyDescent="0.25">
      <c r="A3425" t="e" vm="3437">
        <v>#VALUE!</v>
      </c>
      <c r="B3425" t="s">
        <v>9081</v>
      </c>
      <c r="C3425" t="s">
        <v>9082</v>
      </c>
      <c r="D3425" s="31" cm="1">
        <f t="array" aca="1" ref="D3425" ca="1">_FV(A3425,"Last trade time",TRUE)</f>
        <v>45824.840277823438</v>
      </c>
      <c r="E3425" s="23" cm="1">
        <f t="array" aca="1" ref="E3425" ca="1">_FV(A3425,"Price")</f>
        <v>32.32</v>
      </c>
      <c r="F3425" s="27" cm="1">
        <f t="array" aca="1" ref="F3425" ca="1">_FV(A3425,"Change (%)",TRUE)</f>
        <v>1.1960999999999999E-2</v>
      </c>
      <c r="G3425" s="26" cm="1">
        <f t="array" aca="1" ref="G3425" ca="1">_FV(A3425,"Change")</f>
        <v>0.38200000000000001</v>
      </c>
      <c r="H3425" s="23" cm="1">
        <f t="array" aca="1" ref="H3425" ca="1">_FV(A3425,"Open")</f>
        <v>32.380000000000003</v>
      </c>
      <c r="I3425" s="23" cm="1">
        <f t="array" aca="1" ref="I3425" ca="1">_FV(A3425,"Low")</f>
        <v>32.28</v>
      </c>
      <c r="J3425" s="23" cm="1">
        <f t="array" aca="1" ref="J3425" ca="1">_FV(A3425,"High")</f>
        <v>32.380000000000003</v>
      </c>
      <c r="K3425" s="23" cm="1">
        <f t="array" aca="1" ref="K3425" ca="1">_FV(A3425,"Previous close",TRUE)</f>
        <v>31.937999999999999</v>
      </c>
      <c r="L3425" s="26"/>
      <c r="M3425" s="23" cm="1">
        <f t="array" aca="1" ref="M3425" ca="1">_FV(A3425,"52 week low",TRUE)</f>
        <v>25.88</v>
      </c>
      <c r="N3425" s="23" cm="1">
        <f t="array" aca="1" ref="N3425" ca="1">_FV(A3425,"52 week high",TRUE)</f>
        <v>33.93</v>
      </c>
      <c r="O3425" s="8" cm="1">
        <f t="array" aca="1" ref="O3425" ca="1">_FV(A3425,"Volume")</f>
        <v>3755</v>
      </c>
      <c r="P3425" s="7" cm="1">
        <f t="array" aca="1" ref="P3425" ca="1">_FV(A3425,"Volume average",TRUE)</f>
        <v>7905</v>
      </c>
      <c r="Q3425" t="s">
        <v>844</v>
      </c>
      <c r="S3425" t="s">
        <v>6145</v>
      </c>
      <c r="T3425" s="25" cm="1">
        <f t="array" aca="1" ref="T3425" ca="1">_FV(A3425,"Expense ratio",TRUE)</f>
        <v>1.5E-3</v>
      </c>
      <c r="U3425" s="24" cm="1">
        <f t="array" aca="1" ref="U3425" ca="1">_FV(A3425,"Market cap",TRUE)</f>
        <v>37248625.380000003</v>
      </c>
      <c r="V3425" s="17">
        <v>37248496</v>
      </c>
      <c r="W3425" s="17">
        <v>37248496</v>
      </c>
      <c r="Y3425" t="s">
        <v>9083</v>
      </c>
      <c r="Z3425" s="19">
        <v>31.783000000000001</v>
      </c>
      <c r="AA3425" s="19">
        <v>15.196559000000001</v>
      </c>
      <c r="AB3425" s="19">
        <v>6.08E-2</v>
      </c>
      <c r="AC3425" s="17">
        <v>7207</v>
      </c>
      <c r="AE3425" s="19">
        <v>13.12017961946383</v>
      </c>
      <c r="AF3425" s="19">
        <v>16.04848104681227</v>
      </c>
      <c r="AI3425" s="17">
        <v>7207</v>
      </c>
      <c r="AJ3425" s="19">
        <v>229300.0741</v>
      </c>
      <c r="AL3425" s="19">
        <v>33.93</v>
      </c>
      <c r="AM3425" s="19">
        <v>25.88</v>
      </c>
      <c r="AN3425" t="s">
        <v>47</v>
      </c>
      <c r="AO3425" t="str" cm="1">
        <f t="array" aca="1" ref="AO3425" ca="1">_FV(A3425,"Currency")</f>
        <v>USD</v>
      </c>
      <c r="AP3425" t="str" cm="1">
        <f t="array" aca="1" ref="AP3425" ca="1">_FV(A3425,"Exchange")</f>
        <v>NYSE Arca</v>
      </c>
      <c r="AQ3425" s="6" t="str" cm="1">
        <f t="array" aca="1" ref="AQ3425" ca="1">_FV(A3425,"Exchange abbreviation",TRUE)</f>
        <v>ARCX</v>
      </c>
      <c r="AR3425" t="str" cm="1">
        <f t="array" aca="1" ref="AR3425" ca="1">_FV(A3425,"Instrument type",TRUE)</f>
        <v>ETF</v>
      </c>
    </row>
    <row r="3426" spans="1:44" ht="18.75" customHeight="1" x14ac:dyDescent="0.25">
      <c r="A3426" t="e" vm="3438">
        <v>#VALUE!</v>
      </c>
      <c r="B3426" t="s">
        <v>9084</v>
      </c>
      <c r="C3426" t="s">
        <v>9085</v>
      </c>
      <c r="D3426" s="31" cm="1">
        <f t="array" aca="1" ref="D3426" ca="1">_FV(A3426,"Last trade time",TRUE)</f>
        <v>45824.840277812502</v>
      </c>
      <c r="E3426" s="23" cm="1">
        <f t="array" aca="1" ref="E3426" ca="1">_FV(A3426,"Price")</f>
        <v>30.66</v>
      </c>
      <c r="F3426" s="27" cm="1">
        <f t="array" aca="1" ref="F3426" ca="1">_FV(A3426,"Change (%)",TRUE)</f>
        <v>1.3808000000000001E-2</v>
      </c>
      <c r="G3426" s="26" cm="1">
        <f t="array" aca="1" ref="G3426" ca="1">_FV(A3426,"Change")</f>
        <v>0.41760000000000003</v>
      </c>
      <c r="H3426" s="23" cm="1">
        <f t="array" aca="1" ref="H3426" ca="1">_FV(A3426,"Open")</f>
        <v>30.55</v>
      </c>
      <c r="I3426" s="23" cm="1">
        <f t="array" aca="1" ref="I3426" ca="1">_FV(A3426,"Low")</f>
        <v>30.55</v>
      </c>
      <c r="J3426" s="23" cm="1">
        <f t="array" aca="1" ref="J3426" ca="1">_FV(A3426,"High")</f>
        <v>30.88</v>
      </c>
      <c r="K3426" s="23" cm="1">
        <f t="array" aca="1" ref="K3426" ca="1">_FV(A3426,"Previous close",TRUE)</f>
        <v>30.2424</v>
      </c>
      <c r="L3426" s="26"/>
      <c r="M3426" s="23" cm="1">
        <f t="array" aca="1" ref="M3426" ca="1">_FV(A3426,"52 week low",TRUE)</f>
        <v>24.18</v>
      </c>
      <c r="N3426" s="23" cm="1">
        <f t="array" aca="1" ref="N3426" ca="1">_FV(A3426,"52 week high",TRUE)</f>
        <v>30.9</v>
      </c>
      <c r="O3426" s="8" cm="1">
        <f t="array" aca="1" ref="O3426" ca="1">_FV(A3426,"Volume")</f>
        <v>5352</v>
      </c>
      <c r="P3426" s="7" cm="1">
        <f t="array" aca="1" ref="P3426" ca="1">_FV(A3426,"Volume average",TRUE)</f>
        <v>135655</v>
      </c>
      <c r="Q3426" t="s">
        <v>844</v>
      </c>
      <c r="S3426" t="s">
        <v>6145</v>
      </c>
      <c r="T3426" s="25" cm="1">
        <f t="array" aca="1" ref="T3426" ca="1">_FV(A3426,"Expense ratio",TRUE)</f>
        <v>1.5E-3</v>
      </c>
      <c r="U3426" s="24" cm="1">
        <f t="array" aca="1" ref="U3426" ca="1">_FV(A3426,"Market cap",TRUE)</f>
        <v>201471515.94999999</v>
      </c>
      <c r="V3426" s="17">
        <v>201470880</v>
      </c>
      <c r="W3426" s="17">
        <v>201470880</v>
      </c>
      <c r="Y3426" t="s">
        <v>9083</v>
      </c>
      <c r="Z3426" s="19">
        <v>29.949000000000002</v>
      </c>
      <c r="AA3426" s="19">
        <v>13.745397000000001</v>
      </c>
      <c r="AB3426" s="19">
        <v>6.0000000000000001E-3</v>
      </c>
      <c r="AC3426" s="17">
        <v>55333</v>
      </c>
      <c r="AE3426" s="19">
        <v>16.582354897980519</v>
      </c>
      <c r="AF3426" s="19">
        <v>19.23773774204076</v>
      </c>
      <c r="AI3426" s="17">
        <v>55333</v>
      </c>
      <c r="AJ3426" s="19">
        <v>1669700.9415</v>
      </c>
      <c r="AL3426" s="19">
        <v>30.421099999999999</v>
      </c>
      <c r="AM3426" s="19">
        <v>24.18</v>
      </c>
      <c r="AN3426" t="s">
        <v>90</v>
      </c>
      <c r="AO3426" t="str" cm="1">
        <f t="array" aca="1" ref="AO3426" ca="1">_FV(A3426,"Currency")</f>
        <v>USD</v>
      </c>
      <c r="AP3426" t="str" cm="1">
        <f t="array" aca="1" ref="AP3426" ca="1">_FV(A3426,"Exchange")</f>
        <v>NYSE Arca</v>
      </c>
      <c r="AQ3426" s="6" t="str" cm="1">
        <f t="array" aca="1" ref="AQ3426" ca="1">_FV(A3426,"Exchange abbreviation",TRUE)</f>
        <v>ARCX</v>
      </c>
      <c r="AR3426" t="str" cm="1">
        <f t="array" aca="1" ref="AR3426" ca="1">_FV(A3426,"Instrument type",TRUE)</f>
        <v>ETF</v>
      </c>
    </row>
    <row r="3427" spans="1:44" ht="18.75" customHeight="1" x14ac:dyDescent="0.25">
      <c r="A3427" t="e" vm="3439">
        <v>#VALUE!</v>
      </c>
      <c r="B3427" t="s">
        <v>9086</v>
      </c>
      <c r="C3427" t="s">
        <v>9087</v>
      </c>
      <c r="D3427" s="31" cm="1">
        <f t="array" aca="1" ref="D3427" ca="1">_FV(A3427,"Last trade time",TRUE)</f>
        <v>45824.843750265623</v>
      </c>
      <c r="E3427" s="23" cm="1">
        <f t="array" aca="1" ref="E3427" ca="1">_FV(A3427,"Price")</f>
        <v>35.219299999999997</v>
      </c>
      <c r="F3427" s="27" cm="1">
        <f t="array" aca="1" ref="F3427" ca="1">_FV(A3427,"Change (%)",TRUE)</f>
        <v>1.2779E-2</v>
      </c>
      <c r="G3427" s="26" cm="1">
        <f t="array" aca="1" ref="G3427" ca="1">_FV(A3427,"Change")</f>
        <v>0.44440000000000002</v>
      </c>
      <c r="H3427" s="23" cm="1">
        <f t="array" aca="1" ref="H3427" ca="1">_FV(A3427,"Open")</f>
        <v>35.219299999999997</v>
      </c>
      <c r="I3427" s="23" cm="1">
        <f t="array" aca="1" ref="I3427" ca="1">_FV(A3427,"Low")</f>
        <v>35.219299999999997</v>
      </c>
      <c r="J3427" s="23" cm="1">
        <f t="array" aca="1" ref="J3427" ca="1">_FV(A3427,"High")</f>
        <v>35.219299999999997</v>
      </c>
      <c r="K3427" s="23" cm="1">
        <f t="array" aca="1" ref="K3427" ca="1">_FV(A3427,"Previous close",TRUE)</f>
        <v>34.774900000000002</v>
      </c>
      <c r="L3427" s="26"/>
      <c r="M3427" s="23" cm="1">
        <f t="array" aca="1" ref="M3427" ca="1">_FV(A3427,"52 week low",TRUE)</f>
        <v>28.22</v>
      </c>
      <c r="N3427" s="23" cm="1">
        <f t="array" aca="1" ref="N3427" ca="1">_FV(A3427,"52 week high",TRUE)</f>
        <v>35.869</v>
      </c>
      <c r="O3427" s="8" cm="1">
        <f t="array" aca="1" ref="O3427" ca="1">_FV(A3427,"Volume")</f>
        <v>10</v>
      </c>
      <c r="P3427" s="7" cm="1">
        <f t="array" aca="1" ref="P3427" ca="1">_FV(A3427,"Volume average",TRUE)</f>
        <v>223</v>
      </c>
      <c r="Q3427" t="s">
        <v>50</v>
      </c>
      <c r="S3427" t="s">
        <v>1894</v>
      </c>
      <c r="T3427" s="25" cm="1">
        <f t="array" aca="1" ref="T3427" ca="1">_FV(A3427,"Expense ratio",TRUE)</f>
        <v>1.4000000000000002E-3</v>
      </c>
      <c r="U3427" s="24" cm="1">
        <f t="array" aca="1" ref="U3427" ca="1">_FV(A3427,"Market cap",TRUE)</f>
        <v>7590914.71</v>
      </c>
      <c r="V3427" s="4">
        <v>7590886</v>
      </c>
      <c r="W3427" s="4">
        <v>7590886</v>
      </c>
      <c r="Y3427" t="s">
        <v>8588</v>
      </c>
      <c r="Z3427" s="5">
        <v>34.659999999999997</v>
      </c>
      <c r="AA3427" s="19">
        <v>23.552759999999999</v>
      </c>
      <c r="AB3427" s="5">
        <v>0.01</v>
      </c>
      <c r="AC3427" s="4">
        <v>557</v>
      </c>
      <c r="AE3427" s="5">
        <v>2.6648589636037778</v>
      </c>
      <c r="AF3427" s="5">
        <v>10.500785949018351</v>
      </c>
      <c r="AI3427" s="4">
        <v>557</v>
      </c>
      <c r="AJ3427" s="5">
        <v>19309.296200000001</v>
      </c>
      <c r="AL3427" s="5">
        <v>35.869</v>
      </c>
      <c r="AM3427" s="5">
        <v>28.22</v>
      </c>
      <c r="AN3427" t="s">
        <v>47</v>
      </c>
      <c r="AO3427" t="str" cm="1">
        <f t="array" aca="1" ref="AO3427" ca="1">_FV(A3427,"Currency")</f>
        <v>USD</v>
      </c>
      <c r="AP3427" t="str" cm="1">
        <f t="array" aca="1" ref="AP3427" ca="1">_FV(A3427,"Exchange")</f>
        <v>Nasdaq Stock Market</v>
      </c>
      <c r="AQ3427" s="6" t="str" cm="1">
        <f t="array" aca="1" ref="AQ3427" ca="1">_FV(A3427,"Exchange abbreviation",TRUE)</f>
        <v>XNAS</v>
      </c>
      <c r="AR3427" t="str" cm="1">
        <f t="array" aca="1" ref="AR3427" ca="1">_FV(A3427,"Instrument type",TRUE)</f>
        <v>ETF</v>
      </c>
    </row>
    <row r="3428" spans="1:44" ht="18.75" customHeight="1" x14ac:dyDescent="0.25">
      <c r="A3428" t="e" vm="3440">
        <v>#VALUE!</v>
      </c>
      <c r="B3428" t="s">
        <v>9088</v>
      </c>
      <c r="C3428" t="s">
        <v>9089</v>
      </c>
      <c r="D3428" s="31" cm="1">
        <f t="array" aca="1" ref="D3428" ca="1">_FV(A3428,"Last trade time",TRUE)</f>
        <v>45824.840277789066</v>
      </c>
      <c r="E3428" s="23" cm="1">
        <f t="array" aca="1" ref="E3428" ca="1">_FV(A3428,"Price")</f>
        <v>72.611500000000007</v>
      </c>
      <c r="F3428" s="27" cm="1">
        <f t="array" aca="1" ref="F3428" ca="1">_FV(A3428,"Change (%)",TRUE)</f>
        <v>1.0555000000000002E-2</v>
      </c>
      <c r="G3428" s="26" cm="1">
        <f t="array" aca="1" ref="G3428" ca="1">_FV(A3428,"Change")</f>
        <v>0.75839999999999996</v>
      </c>
      <c r="H3428" s="23" cm="1">
        <f t="array" aca="1" ref="H3428" ca="1">_FV(A3428,"Open")</f>
        <v>72.611500000000007</v>
      </c>
      <c r="I3428" s="23" cm="1">
        <f t="array" aca="1" ref="I3428" ca="1">_FV(A3428,"Low")</f>
        <v>72.611500000000007</v>
      </c>
      <c r="J3428" s="23" cm="1">
        <f t="array" aca="1" ref="J3428" ca="1">_FV(A3428,"High")</f>
        <v>72.611500000000007</v>
      </c>
      <c r="K3428" s="23" cm="1">
        <f t="array" aca="1" ref="K3428" ca="1">_FV(A3428,"Previous close",TRUE)</f>
        <v>71.853099999999998</v>
      </c>
      <c r="L3428" s="26"/>
      <c r="M3428" s="23" cm="1">
        <f t="array" aca="1" ref="M3428" ca="1">_FV(A3428,"52 week low",TRUE)</f>
        <v>59.299900000000001</v>
      </c>
      <c r="N3428" s="23" cm="1">
        <f t="array" aca="1" ref="N3428" ca="1">_FV(A3428,"52 week high",TRUE)</f>
        <v>74.337599999999995</v>
      </c>
      <c r="O3428" s="8" cm="1">
        <f t="array" aca="1" ref="O3428" ca="1">_FV(A3428,"Volume")</f>
        <v>68</v>
      </c>
      <c r="P3428" s="7" cm="1">
        <f t="array" aca="1" ref="P3428" ca="1">_FV(A3428,"Volume average",TRUE)</f>
        <v>416</v>
      </c>
      <c r="Q3428" t="s">
        <v>50</v>
      </c>
      <c r="S3428" t="s">
        <v>9090</v>
      </c>
      <c r="T3428" s="25" cm="1">
        <f t="array" aca="1" ref="T3428" ca="1">_FV(A3428,"Expense ratio",TRUE)</f>
        <v>1.4000000000000002E-3</v>
      </c>
      <c r="U3428" s="24" cm="1">
        <f t="array" aca="1" ref="U3428" ca="1">_FV(A3428,"Market cap",TRUE)</f>
        <v>24893014.82</v>
      </c>
      <c r="V3428" s="4">
        <v>24893014</v>
      </c>
      <c r="W3428" s="4">
        <v>24893014</v>
      </c>
      <c r="X3428" t="s">
        <v>9091</v>
      </c>
      <c r="Y3428" t="s">
        <v>7529</v>
      </c>
      <c r="Z3428" s="5">
        <v>72.489999999999995</v>
      </c>
      <c r="AA3428" s="5">
        <v>26.160011000000001</v>
      </c>
      <c r="AB3428" s="5">
        <v>1.2E-2</v>
      </c>
      <c r="AC3428" s="4">
        <v>1182</v>
      </c>
      <c r="AE3428" s="5">
        <v>1.498304722748744</v>
      </c>
      <c r="AF3428" s="5">
        <v>11.626506646697839</v>
      </c>
      <c r="AI3428" s="4">
        <v>1182</v>
      </c>
      <c r="AJ3428" s="5">
        <v>85725.495600000009</v>
      </c>
      <c r="AL3428" s="5">
        <v>74.337999999999994</v>
      </c>
      <c r="AM3428" s="5">
        <v>59.3</v>
      </c>
      <c r="AN3428" t="s">
        <v>47</v>
      </c>
      <c r="AO3428" t="str" cm="1">
        <f t="array" aca="1" ref="AO3428" ca="1">_FV(A3428,"Currency")</f>
        <v>USD</v>
      </c>
      <c r="AP3428" t="str" cm="1">
        <f t="array" aca="1" ref="AP3428" ca="1">_FV(A3428,"Exchange")</f>
        <v>NYSE Arca</v>
      </c>
      <c r="AQ3428" s="6" t="str" cm="1">
        <f t="array" aca="1" ref="AQ3428" ca="1">_FV(A3428,"Exchange abbreviation",TRUE)</f>
        <v>ARCX</v>
      </c>
      <c r="AR3428" t="str" cm="1">
        <f t="array" aca="1" ref="AR3428" ca="1">_FV(A3428,"Instrument type",TRUE)</f>
        <v>ETF</v>
      </c>
    </row>
    <row r="3429" spans="1:44" ht="18.75" customHeight="1" x14ac:dyDescent="0.25">
      <c r="A3429" t="e" vm="3441">
        <v>#VALUE!</v>
      </c>
      <c r="B3429" t="s">
        <v>9092</v>
      </c>
      <c r="C3429" t="s">
        <v>9093</v>
      </c>
      <c r="D3429" s="31" cm="1">
        <f t="array" aca="1" ref="D3429" ca="1">_FV(A3429,"Last trade time",TRUE)</f>
        <v>45824.84027780078</v>
      </c>
      <c r="E3429" s="23" cm="1">
        <f t="array" aca="1" ref="E3429" ca="1">_FV(A3429,"Price")</f>
        <v>101.03</v>
      </c>
      <c r="F3429" s="27" cm="1">
        <f t="array" aca="1" ref="F3429" ca="1">_FV(A3429,"Change (%)",TRUE)</f>
        <v>9.8989999999999999E-5</v>
      </c>
      <c r="G3429" s="26" cm="1">
        <f t="array" aca="1" ref="G3429" ca="1">_FV(A3429,"Change")</f>
        <v>0.01</v>
      </c>
      <c r="H3429" s="23" cm="1">
        <f t="array" aca="1" ref="H3429" ca="1">_FV(A3429,"Open")</f>
        <v>101.03</v>
      </c>
      <c r="I3429" s="23" cm="1">
        <f t="array" aca="1" ref="I3429" ca="1">_FV(A3429,"Low")</f>
        <v>101.03</v>
      </c>
      <c r="J3429" s="23" cm="1">
        <f t="array" aca="1" ref="J3429" ca="1">_FV(A3429,"High")</f>
        <v>101.05</v>
      </c>
      <c r="K3429" s="23" cm="1">
        <f t="array" aca="1" ref="K3429" ca="1">_FV(A3429,"Previous close",TRUE)</f>
        <v>101.02</v>
      </c>
      <c r="L3429" s="26"/>
      <c r="M3429" s="23" cm="1">
        <f t="array" aca="1" ref="M3429" ca="1">_FV(A3429,"52 week low",TRUE)</f>
        <v>100.68</v>
      </c>
      <c r="N3429" s="23" cm="1">
        <f t="array" aca="1" ref="N3429" ca="1">_FV(A3429,"52 week high",TRUE)</f>
        <v>101.27</v>
      </c>
      <c r="O3429" s="8" cm="1">
        <f t="array" aca="1" ref="O3429" ca="1">_FV(A3429,"Volume")</f>
        <v>137829</v>
      </c>
      <c r="P3429" s="7" cm="1">
        <f t="array" aca="1" ref="P3429" ca="1">_FV(A3429,"Volume average",TRUE)</f>
        <v>180325</v>
      </c>
      <c r="Q3429" t="s">
        <v>799</v>
      </c>
      <c r="S3429" t="s">
        <v>3657</v>
      </c>
      <c r="T3429" s="25" cm="1">
        <f t="array" aca="1" ref="T3429" ca="1">_FV(A3429,"Expense ratio",TRUE)</f>
        <v>1.4000000000000002E-3</v>
      </c>
      <c r="U3429" s="24" cm="1">
        <f t="array" aca="1" ref="U3429" ca="1">_FV(A3429,"Market cap",TRUE)</f>
        <v>844421047.85000002</v>
      </c>
      <c r="V3429" s="4">
        <v>844421056</v>
      </c>
      <c r="W3429" s="4">
        <v>844421056</v>
      </c>
      <c r="X3429" t="s">
        <v>5365</v>
      </c>
      <c r="Y3429" t="s">
        <v>3805</v>
      </c>
      <c r="Z3429" s="5">
        <v>100.95</v>
      </c>
      <c r="AA3429" s="20"/>
      <c r="AB3429" s="5">
        <v>4.5400000000000003E-2</v>
      </c>
      <c r="AC3429" s="4">
        <v>241385</v>
      </c>
      <c r="AE3429" s="5">
        <v>1.7975278491259461</v>
      </c>
      <c r="AF3429" s="5">
        <v>4.7790296836955237</v>
      </c>
      <c r="AI3429" s="4">
        <v>241385</v>
      </c>
      <c r="AJ3429" s="5">
        <v>24368057.135000002</v>
      </c>
      <c r="AL3429" s="5">
        <v>101.27</v>
      </c>
      <c r="AM3429" s="5">
        <v>100.68</v>
      </c>
      <c r="AN3429" t="s">
        <v>82</v>
      </c>
      <c r="AO3429" t="str" cm="1">
        <f t="array" aca="1" ref="AO3429" ca="1">_FV(A3429,"Currency")</f>
        <v>USD</v>
      </c>
      <c r="AP3429" t="str" cm="1">
        <f t="array" aca="1" ref="AP3429" ca="1">_FV(A3429,"Exchange")</f>
        <v>NYSE Arca</v>
      </c>
      <c r="AQ3429" s="6" t="str" cm="1">
        <f t="array" aca="1" ref="AQ3429" ca="1">_FV(A3429,"Exchange abbreviation",TRUE)</f>
        <v>ARCX</v>
      </c>
      <c r="AR3429" t="str" cm="1">
        <f t="array" aca="1" ref="AR3429" ca="1">_FV(A3429,"Instrument type",TRUE)</f>
        <v>ETF</v>
      </c>
    </row>
    <row r="3430" spans="1:44" ht="18.75" customHeight="1" x14ac:dyDescent="0.25">
      <c r="A3430" t="e" vm="3442">
        <v>#VALUE!</v>
      </c>
      <c r="B3430" t="s">
        <v>9094</v>
      </c>
      <c r="C3430" t="s">
        <v>9095</v>
      </c>
      <c r="D3430" s="31" cm="1">
        <f t="array" aca="1" ref="D3430" ca="1">_FV(A3430,"Last trade time",TRUE)</f>
        <v>45824.84027780078</v>
      </c>
      <c r="E3430" s="23" cm="1">
        <f t="array" aca="1" ref="E3430" ca="1">_FV(A3430,"Price")</f>
        <v>25.13</v>
      </c>
      <c r="F3430" s="27" cm="1">
        <f t="array" aca="1" ref="F3430" ca="1">_FV(A3430,"Change (%)",TRUE)</f>
        <v>1.9900000000000001E-4</v>
      </c>
      <c r="G3430" s="26" cm="1">
        <f t="array" aca="1" ref="G3430" ca="1">_FV(A3430,"Change")</f>
        <v>5.0000000000000001E-3</v>
      </c>
      <c r="H3430" s="23" cm="1">
        <f t="array" aca="1" ref="H3430" ca="1">_FV(A3430,"Open")</f>
        <v>25.13</v>
      </c>
      <c r="I3430" s="23" cm="1">
        <f t="array" aca="1" ref="I3430" ca="1">_FV(A3430,"Low")</f>
        <v>25.13</v>
      </c>
      <c r="J3430" s="23" cm="1">
        <f t="array" aca="1" ref="J3430" ca="1">_FV(A3430,"High")</f>
        <v>25.14</v>
      </c>
      <c r="K3430" s="23" cm="1">
        <f t="array" aca="1" ref="K3430" ca="1">_FV(A3430,"Previous close",TRUE)</f>
        <v>25.125</v>
      </c>
      <c r="L3430" s="26"/>
      <c r="M3430" s="23" cm="1">
        <f t="array" aca="1" ref="M3430" ca="1">_FV(A3430,"52 week low",TRUE)</f>
        <v>25.015000000000001</v>
      </c>
      <c r="N3430" s="23" cm="1">
        <f t="array" aca="1" ref="N3430" ca="1">_FV(A3430,"52 week high",TRUE)</f>
        <v>27.18</v>
      </c>
      <c r="O3430" s="8" cm="1">
        <f t="array" aca="1" ref="O3430" ca="1">_FV(A3430,"Volume")</f>
        <v>26186</v>
      </c>
      <c r="P3430" s="7" cm="1">
        <f t="array" aca="1" ref="P3430" ca="1">_FV(A3430,"Volume average",TRUE)</f>
        <v>71270</v>
      </c>
      <c r="Q3430" t="s">
        <v>799</v>
      </c>
      <c r="S3430" t="s">
        <v>4838</v>
      </c>
      <c r="T3430" s="25" cm="1">
        <f t="array" aca="1" ref="T3430" ca="1">_FV(A3430,"Expense ratio",TRUE)</f>
        <v>1.4000000000000002E-3</v>
      </c>
      <c r="U3430" s="24" cm="1">
        <f t="array" aca="1" ref="U3430" ca="1">_FV(A3430,"Market cap",TRUE)</f>
        <v>80615699.129999995</v>
      </c>
      <c r="V3430" s="4">
        <v>80615696</v>
      </c>
      <c r="W3430" s="4">
        <v>80615696</v>
      </c>
      <c r="Y3430" t="s">
        <v>3098</v>
      </c>
      <c r="Z3430" s="5">
        <v>25.1</v>
      </c>
      <c r="AA3430" s="20"/>
      <c r="AB3430" s="20"/>
      <c r="AC3430" s="4">
        <v>98588</v>
      </c>
      <c r="AE3430" s="5">
        <v>1.8826357938964029</v>
      </c>
      <c r="AF3430" s="20"/>
      <c r="AI3430" s="4">
        <v>98588</v>
      </c>
      <c r="AJ3430" s="5">
        <v>2474558.7999999998</v>
      </c>
      <c r="AL3430" s="5">
        <v>27.18</v>
      </c>
      <c r="AM3430" s="5">
        <v>25.015000000000001</v>
      </c>
      <c r="AN3430" t="s">
        <v>90</v>
      </c>
      <c r="AO3430" t="str" cm="1">
        <f t="array" aca="1" ref="AO3430" ca="1">_FV(A3430,"Currency")</f>
        <v>USD</v>
      </c>
      <c r="AP3430" t="str" cm="1">
        <f t="array" aca="1" ref="AP3430" ca="1">_FV(A3430,"Exchange")</f>
        <v>NYSE Arca</v>
      </c>
      <c r="AQ3430" s="6" t="str" cm="1">
        <f t="array" aca="1" ref="AQ3430" ca="1">_FV(A3430,"Exchange abbreviation",TRUE)</f>
        <v>ARCX</v>
      </c>
      <c r="AR3430" t="str" cm="1">
        <f t="array" aca="1" ref="AR3430" ca="1">_FV(A3430,"Instrument type",TRUE)</f>
        <v>ETF</v>
      </c>
    </row>
    <row r="3431" spans="1:44" ht="18.75" customHeight="1" x14ac:dyDescent="0.25">
      <c r="A3431" t="e" vm="3443">
        <v>#VALUE!</v>
      </c>
      <c r="B3431" t="s">
        <v>9096</v>
      </c>
      <c r="C3431" t="s">
        <v>9097</v>
      </c>
      <c r="D3431" s="31" cm="1">
        <f t="array" aca="1" ref="D3431" ca="1">_FV(A3431,"Last trade time",TRUE)</f>
        <v>45824.840277789066</v>
      </c>
      <c r="E3431" s="23" cm="1">
        <f t="array" aca="1" ref="E3431" ca="1">_FV(A3431,"Price")</f>
        <v>25.43</v>
      </c>
      <c r="F3431" s="27" cm="1">
        <f t="array" aca="1" ref="F3431" ca="1">_FV(A3431,"Change (%)",TRUE)</f>
        <v>3.9340000000000002E-4</v>
      </c>
      <c r="G3431" s="26" cm="1">
        <f t="array" aca="1" ref="G3431" ca="1">_FV(A3431,"Change")</f>
        <v>0.01</v>
      </c>
      <c r="H3431" s="23" cm="1">
        <f t="array" aca="1" ref="H3431" ca="1">_FV(A3431,"Open")</f>
        <v>25.43</v>
      </c>
      <c r="I3431" s="23" cm="1">
        <f t="array" aca="1" ref="I3431" ca="1">_FV(A3431,"Low")</f>
        <v>25.42</v>
      </c>
      <c r="J3431" s="23" cm="1">
        <f t="array" aca="1" ref="J3431" ca="1">_FV(A3431,"High")</f>
        <v>25.43</v>
      </c>
      <c r="K3431" s="23" cm="1">
        <f t="array" aca="1" ref="K3431" ca="1">_FV(A3431,"Previous close",TRUE)</f>
        <v>25.42</v>
      </c>
      <c r="L3431" s="26"/>
      <c r="M3431" s="23" cm="1">
        <f t="array" aca="1" ref="M3431" ca="1">_FV(A3431,"52 week low",TRUE)</f>
        <v>24.59</v>
      </c>
      <c r="N3431" s="23" cm="1">
        <f t="array" aca="1" ref="N3431" ca="1">_FV(A3431,"52 week high",TRUE)</f>
        <v>25.58</v>
      </c>
      <c r="O3431" s="8" cm="1">
        <f t="array" aca="1" ref="O3431" ca="1">_FV(A3431,"Volume")</f>
        <v>1043529</v>
      </c>
      <c r="P3431" s="7" cm="1">
        <f t="array" aca="1" ref="P3431" ca="1">_FV(A3431,"Volume average",TRUE)</f>
        <v>707833</v>
      </c>
      <c r="Q3431" t="s">
        <v>799</v>
      </c>
      <c r="S3431" t="s">
        <v>376</v>
      </c>
      <c r="T3431" s="25" cm="1">
        <f t="array" aca="1" ref="T3431" ca="1">_FV(A3431,"Expense ratio",TRUE)</f>
        <v>1.4000000000000002E-3</v>
      </c>
      <c r="U3431" s="24" cm="1">
        <f t="array" aca="1" ref="U3431" ca="1">_FV(A3431,"Market cap",TRUE)</f>
        <v>2382251090.5799999</v>
      </c>
      <c r="V3431" s="4">
        <v>2382251008</v>
      </c>
      <c r="W3431" s="4">
        <v>2382251008</v>
      </c>
      <c r="Y3431" t="s">
        <v>9098</v>
      </c>
      <c r="Z3431" s="5">
        <v>25.39</v>
      </c>
      <c r="AA3431" s="20"/>
      <c r="AB3431" s="5">
        <v>5.5E-2</v>
      </c>
      <c r="AC3431" s="4">
        <v>1258409</v>
      </c>
      <c r="AE3431" s="5">
        <v>1.8754473861631871</v>
      </c>
      <c r="AF3431" s="5">
        <v>5.5195633584166792</v>
      </c>
      <c r="AI3431" s="4">
        <v>1258409</v>
      </c>
      <c r="AJ3431" s="5">
        <v>31976172.690000001</v>
      </c>
      <c r="AL3431" s="5">
        <v>25.58</v>
      </c>
      <c r="AM3431" s="5">
        <v>24.59</v>
      </c>
      <c r="AN3431" t="s">
        <v>82</v>
      </c>
      <c r="AO3431" t="str" cm="1">
        <f t="array" aca="1" ref="AO3431" ca="1">_FV(A3431,"Currency")</f>
        <v>USD</v>
      </c>
      <c r="AP3431" t="str" cm="1">
        <f t="array" aca="1" ref="AP3431" ca="1">_FV(A3431,"Exchange")</f>
        <v>NYSE Arca</v>
      </c>
      <c r="AQ3431" s="6" t="str" cm="1">
        <f t="array" aca="1" ref="AQ3431" ca="1">_FV(A3431,"Exchange abbreviation",TRUE)</f>
        <v>ARCX</v>
      </c>
      <c r="AR3431" t="str" cm="1">
        <f t="array" aca="1" ref="AR3431" ca="1">_FV(A3431,"Instrument type",TRUE)</f>
        <v>ETF</v>
      </c>
    </row>
    <row r="3432" spans="1:44" ht="18.75" customHeight="1" x14ac:dyDescent="0.25">
      <c r="A3432" t="e" vm="3444">
        <v>#VALUE!</v>
      </c>
      <c r="B3432" t="s">
        <v>9099</v>
      </c>
      <c r="C3432" t="s">
        <v>9100</v>
      </c>
      <c r="D3432" s="31" cm="1">
        <f t="array" aca="1" ref="D3432" ca="1">_FV(A3432,"Last trade time",TRUE)</f>
        <v>45824.840277812502</v>
      </c>
      <c r="E3432" s="23" cm="1">
        <f t="array" aca="1" ref="E3432" ca="1">_FV(A3432,"Price")</f>
        <v>24.02</v>
      </c>
      <c r="F3432" s="27" cm="1">
        <f t="array" aca="1" ref="F3432" ca="1">_FV(A3432,"Change (%)",TRUE)</f>
        <v>4.1649999999999999E-4</v>
      </c>
      <c r="G3432" s="26" cm="1">
        <f t="array" aca="1" ref="G3432" ca="1">_FV(A3432,"Change")</f>
        <v>0.01</v>
      </c>
      <c r="H3432" s="23" cm="1">
        <f t="array" aca="1" ref="H3432" ca="1">_FV(A3432,"Open")</f>
        <v>24.12</v>
      </c>
      <c r="I3432" s="23" cm="1">
        <f t="array" aca="1" ref="I3432" ca="1">_FV(A3432,"Low")</f>
        <v>24.02</v>
      </c>
      <c r="J3432" s="23" cm="1">
        <f t="array" aca="1" ref="J3432" ca="1">_FV(A3432,"High")</f>
        <v>24.12</v>
      </c>
      <c r="K3432" s="23" cm="1">
        <f t="array" aca="1" ref="K3432" ca="1">_FV(A3432,"Previous close",TRUE)</f>
        <v>24.01</v>
      </c>
      <c r="L3432" s="26"/>
      <c r="M3432" s="23" cm="1">
        <f t="array" aca="1" ref="M3432" ca="1">_FV(A3432,"52 week low",TRUE)</f>
        <v>22.5</v>
      </c>
      <c r="N3432" s="23" cm="1">
        <f t="array" aca="1" ref="N3432" ca="1">_FV(A3432,"52 week high",TRUE)</f>
        <v>24.73</v>
      </c>
      <c r="O3432" s="8" cm="1">
        <f t="array" aca="1" ref="O3432" ca="1">_FV(A3432,"Volume")</f>
        <v>20554</v>
      </c>
      <c r="P3432" s="7" cm="1">
        <f t="array" aca="1" ref="P3432" ca="1">_FV(A3432,"Volume average",TRUE)</f>
        <v>23114</v>
      </c>
      <c r="Q3432" t="s">
        <v>799</v>
      </c>
      <c r="S3432" t="s">
        <v>2067</v>
      </c>
      <c r="T3432" s="25" cm="1">
        <f t="array" aca="1" ref="T3432" ca="1">_FV(A3432,"Expense ratio",TRUE)</f>
        <v>1.4000000000000002E-3</v>
      </c>
      <c r="U3432" s="24" cm="1">
        <f t="array" aca="1" ref="U3432" ca="1">_FV(A3432,"Market cap",TRUE)</f>
        <v>98047502.650000006</v>
      </c>
      <c r="V3432" s="4">
        <v>98047504</v>
      </c>
      <c r="W3432" s="4">
        <v>98047504</v>
      </c>
      <c r="Y3432" t="s">
        <v>9101</v>
      </c>
      <c r="Z3432" s="5">
        <v>23.96</v>
      </c>
      <c r="AA3432" s="20"/>
      <c r="AB3432" s="5">
        <v>6.8699999999999997E-2</v>
      </c>
      <c r="AC3432" s="4">
        <v>36466</v>
      </c>
      <c r="AE3432" s="5">
        <v>1.7202946135128849</v>
      </c>
      <c r="AF3432" s="5">
        <v>5.2331355903227914</v>
      </c>
      <c r="AI3432" s="4">
        <v>36466</v>
      </c>
      <c r="AJ3432" s="4">
        <v>875184</v>
      </c>
      <c r="AL3432" s="5">
        <v>24.73</v>
      </c>
      <c r="AM3432" s="5">
        <v>22.5</v>
      </c>
      <c r="AN3432" t="s">
        <v>47</v>
      </c>
      <c r="AO3432" t="str" cm="1">
        <f t="array" aca="1" ref="AO3432" ca="1">_FV(A3432,"Currency")</f>
        <v>USD</v>
      </c>
      <c r="AP3432" t="str" cm="1">
        <f t="array" aca="1" ref="AP3432" ca="1">_FV(A3432,"Exchange")</f>
        <v>NYSE Arca</v>
      </c>
      <c r="AQ3432" s="6" t="str" cm="1">
        <f t="array" aca="1" ref="AQ3432" ca="1">_FV(A3432,"Exchange abbreviation",TRUE)</f>
        <v>ARCX</v>
      </c>
      <c r="AR3432" t="str" cm="1">
        <f t="array" aca="1" ref="AR3432" ca="1">_FV(A3432,"Instrument type",TRUE)</f>
        <v>ETF</v>
      </c>
    </row>
    <row r="3433" spans="1:44" ht="18.75" customHeight="1" x14ac:dyDescent="0.25">
      <c r="A3433" t="e" vm="3445">
        <v>#VALUE!</v>
      </c>
      <c r="B3433" t="s">
        <v>9102</v>
      </c>
      <c r="C3433" t="s">
        <v>9103</v>
      </c>
      <c r="D3433" s="31" cm="1">
        <f t="array" aca="1" ref="D3433" ca="1">_FV(A3433,"Last trade time",TRUE)</f>
        <v>45824.911878286715</v>
      </c>
      <c r="E3433" s="23" cm="1">
        <f t="array" aca="1" ref="E3433" ca="1">_FV(A3433,"Price")</f>
        <v>107.6</v>
      </c>
      <c r="F3433" s="27" cm="1">
        <f t="array" aca="1" ref="F3433" ca="1">_FV(A3433,"Change (%)",TRUE)</f>
        <v>-1.763E-3</v>
      </c>
      <c r="G3433" s="26" cm="1">
        <f t="array" aca="1" ref="G3433" ca="1">_FV(A3433,"Change")</f>
        <v>-0.19</v>
      </c>
      <c r="H3433" s="23" cm="1">
        <f t="array" aca="1" ref="H3433" ca="1">_FV(A3433,"Open")</f>
        <v>107.8</v>
      </c>
      <c r="I3433" s="23" cm="1">
        <f t="array" aca="1" ref="I3433" ca="1">_FV(A3433,"Low")</f>
        <v>107.575</v>
      </c>
      <c r="J3433" s="23" cm="1">
        <f t="array" aca="1" ref="J3433" ca="1">_FV(A3433,"High")</f>
        <v>108.12</v>
      </c>
      <c r="K3433" s="23" cm="1">
        <f t="array" aca="1" ref="K3433" ca="1">_FV(A3433,"Previous close",TRUE)</f>
        <v>107.79</v>
      </c>
      <c r="L3433" s="26"/>
      <c r="M3433" s="23" cm="1">
        <f t="array" aca="1" ref="M3433" ca="1">_FV(A3433,"52 week low",TRUE)</f>
        <v>103.45</v>
      </c>
      <c r="N3433" s="23" cm="1">
        <f t="array" aca="1" ref="N3433" ca="1">_FV(A3433,"52 week high",TRUE)</f>
        <v>114.07</v>
      </c>
      <c r="O3433" s="8" cm="1">
        <f t="array" aca="1" ref="O3433" ca="1">_FV(A3433,"Volume")</f>
        <v>21285982</v>
      </c>
      <c r="P3433" s="7" cm="1">
        <f t="array" aca="1" ref="P3433" ca="1">_FV(A3433,"Volume average",TRUE)</f>
        <v>27231006</v>
      </c>
      <c r="Q3433" t="s">
        <v>4104</v>
      </c>
      <c r="R3433" t="s">
        <v>4105</v>
      </c>
      <c r="S3433" t="s">
        <v>2067</v>
      </c>
      <c r="T3433" s="25" cm="1">
        <f t="array" aca="1" ref="T3433" ca="1">_FV(A3433,"Expense ratio",TRUE)</f>
        <v>1.4000000000000002E-3</v>
      </c>
      <c r="U3433" s="24" cm="1">
        <f t="array" aca="1" ref="U3433" ca="1">_FV(A3433,"Market cap",TRUE)</f>
        <v>30823830378.189999</v>
      </c>
      <c r="V3433" s="4">
        <v>30823829504</v>
      </c>
      <c r="W3433" s="4">
        <v>30823829504</v>
      </c>
      <c r="Y3433" t="s">
        <v>8923</v>
      </c>
      <c r="Z3433" s="5">
        <v>106.94897</v>
      </c>
      <c r="AA3433" s="5">
        <v>32.428184999999999</v>
      </c>
      <c r="AB3433" s="5">
        <v>4.4600000000000001E-2</v>
      </c>
      <c r="AC3433" s="4">
        <v>29537955</v>
      </c>
      <c r="AE3433" s="5">
        <v>2.285445164721267</v>
      </c>
      <c r="AF3433" s="5">
        <v>3.8196875946570059</v>
      </c>
      <c r="AH3433" s="17">
        <v>293500000</v>
      </c>
      <c r="AI3433" s="4">
        <v>29537955</v>
      </c>
      <c r="AJ3433" s="5">
        <v>3158198148.5999999</v>
      </c>
      <c r="AL3433" s="5">
        <v>114.07</v>
      </c>
      <c r="AM3433" s="5">
        <v>103.45</v>
      </c>
      <c r="AN3433" t="s">
        <v>82</v>
      </c>
      <c r="AO3433" t="str" cm="1">
        <f t="array" aca="1" ref="AO3433" ca="1">_FV(A3433,"Currency")</f>
        <v>USD</v>
      </c>
      <c r="AP3433" t="str" cm="1">
        <f t="array" aca="1" ref="AP3433" ca="1">_FV(A3433,"Exchange")</f>
        <v>NYSE Arca</v>
      </c>
      <c r="AQ3433" s="6" t="str" cm="1">
        <f t="array" aca="1" ref="AQ3433" ca="1">_FV(A3433,"Exchange abbreviation",TRUE)</f>
        <v>ARCX</v>
      </c>
      <c r="AR3433" t="str" cm="1">
        <f t="array" aca="1" ref="AR3433" ca="1">_FV(A3433,"Instrument type",TRUE)</f>
        <v>ETF</v>
      </c>
    </row>
    <row r="3434" spans="1:44" ht="18.75" customHeight="1" x14ac:dyDescent="0.25">
      <c r="A3434" t="e" vm="3446">
        <v>#VALUE!</v>
      </c>
      <c r="B3434" t="s">
        <v>9104</v>
      </c>
      <c r="C3434" t="s">
        <v>9105</v>
      </c>
      <c r="D3434" s="31" cm="1">
        <f t="array" aca="1" ref="D3434" ca="1">_FV(A3434,"Last trade time",TRUE)</f>
        <v>45824.840277789066</v>
      </c>
      <c r="E3434" s="23" cm="1">
        <f t="array" aca="1" ref="E3434" ca="1">_FV(A3434,"Price")</f>
        <v>65.25</v>
      </c>
      <c r="F3434" s="27" cm="1">
        <f t="array" aca="1" ref="F3434" ca="1">_FV(A3434,"Change (%)",TRUE)</f>
        <v>9.2810000000000011E-3</v>
      </c>
      <c r="G3434" s="26" cm="1">
        <f t="array" aca="1" ref="G3434" ca="1">_FV(A3434,"Change")</f>
        <v>0.6</v>
      </c>
      <c r="H3434" s="23" cm="1">
        <f t="array" aca="1" ref="H3434" ca="1">_FV(A3434,"Open")</f>
        <v>65.11</v>
      </c>
      <c r="I3434" s="23" cm="1">
        <f t="array" aca="1" ref="I3434" ca="1">_FV(A3434,"Low")</f>
        <v>65.083399999999997</v>
      </c>
      <c r="J3434" s="23" cm="1">
        <f t="array" aca="1" ref="J3434" ca="1">_FV(A3434,"High")</f>
        <v>65.438400000000001</v>
      </c>
      <c r="K3434" s="23" cm="1">
        <f t="array" aca="1" ref="K3434" ca="1">_FV(A3434,"Previous close",TRUE)</f>
        <v>64.650000000000006</v>
      </c>
      <c r="L3434" s="26"/>
      <c r="M3434" s="23" cm="1">
        <f t="array" aca="1" ref="M3434" ca="1">_FV(A3434,"52 week low",TRUE)</f>
        <v>52.844999999999999</v>
      </c>
      <c r="N3434" s="23" cm="1">
        <f t="array" aca="1" ref="N3434" ca="1">_FV(A3434,"52 week high",TRUE)</f>
        <v>67.59</v>
      </c>
      <c r="O3434" s="8" cm="1">
        <f t="array" aca="1" ref="O3434" ca="1">_FV(A3434,"Volume")</f>
        <v>69608</v>
      </c>
      <c r="P3434" s="7" cm="1">
        <f t="array" aca="1" ref="P3434" ca="1">_FV(A3434,"Volume average",TRUE)</f>
        <v>107942</v>
      </c>
      <c r="Q3434" t="s">
        <v>119</v>
      </c>
      <c r="T3434" s="25" cm="1">
        <f t="array" aca="1" ref="T3434" ca="1">_FV(A3434,"Expense ratio",TRUE)</f>
        <v>1.4000000000000002E-3</v>
      </c>
      <c r="U3434" s="24" cm="1">
        <f t="array" aca="1" ref="U3434" ca="1">_FV(A3434,"Market cap",TRUE)</f>
        <v>1665875423</v>
      </c>
      <c r="V3434" s="16"/>
      <c r="W3434" s="16"/>
      <c r="Z3434" s="18"/>
      <c r="AC3434" s="21">
        <v>104597</v>
      </c>
      <c r="AE3434" s="18"/>
      <c r="AI3434" s="21"/>
      <c r="AJ3434" s="18"/>
      <c r="AL3434" s="18"/>
      <c r="AM3434" s="18"/>
      <c r="AN3434" t="s">
        <v>73</v>
      </c>
      <c r="AO3434" t="str" cm="1">
        <f t="array" aca="1" ref="AO3434" ca="1">_FV(A3434,"Currency")</f>
        <v>USD</v>
      </c>
      <c r="AP3434" t="str" cm="1">
        <f t="array" aca="1" ref="AP3434" ca="1">_FV(A3434,"Exchange")</f>
        <v>NYSE Arca</v>
      </c>
      <c r="AQ3434" s="6" t="str" cm="1">
        <f t="array" aca="1" ref="AQ3434" ca="1">_FV(A3434,"Exchange abbreviation",TRUE)</f>
        <v>ARCX</v>
      </c>
      <c r="AR3434" t="str" cm="1">
        <f t="array" aca="1" ref="AR3434" ca="1">_FV(A3434,"Instrument type",TRUE)</f>
        <v>ETF</v>
      </c>
    </row>
    <row r="3435" spans="1:44" ht="18.75" customHeight="1" x14ac:dyDescent="0.25">
      <c r="A3435" t="e" vm="3447">
        <v>#VALUE!</v>
      </c>
      <c r="B3435" t="s">
        <v>9106</v>
      </c>
      <c r="C3435" t="s">
        <v>9107</v>
      </c>
      <c r="D3435" s="31" cm="1">
        <f t="array" aca="1" ref="D3435" ca="1">_FV(A3435,"Last trade time",TRUE)</f>
        <v>45824.841269513279</v>
      </c>
      <c r="E3435" s="23" cm="1">
        <f t="array" aca="1" ref="E3435" ca="1">_FV(A3435,"Price")</f>
        <v>65.349999999999994</v>
      </c>
      <c r="F3435" s="27" cm="1">
        <f t="array" aca="1" ref="F3435" ca="1">_FV(A3435,"Change (%)",TRUE)</f>
        <v>1.1297E-2</v>
      </c>
      <c r="G3435" s="26" cm="1">
        <f t="array" aca="1" ref="G3435" ca="1">_FV(A3435,"Change")</f>
        <v>0.73</v>
      </c>
      <c r="H3435" s="23" cm="1">
        <f t="array" aca="1" ref="H3435" ca="1">_FV(A3435,"Open")</f>
        <v>65.150000000000006</v>
      </c>
      <c r="I3435" s="23" cm="1">
        <f t="array" aca="1" ref="I3435" ca="1">_FV(A3435,"Low")</f>
        <v>65.150000000000006</v>
      </c>
      <c r="J3435" s="23" cm="1">
        <f t="array" aca="1" ref="J3435" ca="1">_FV(A3435,"High")</f>
        <v>65.52</v>
      </c>
      <c r="K3435" s="23" cm="1">
        <f t="array" aca="1" ref="K3435" ca="1">_FV(A3435,"Previous close",TRUE)</f>
        <v>64.62</v>
      </c>
      <c r="L3435" s="26"/>
      <c r="M3435" s="23" cm="1">
        <f t="array" aca="1" ref="M3435" ca="1">_FV(A3435,"52 week low",TRUE)</f>
        <v>52.48</v>
      </c>
      <c r="N3435" s="23" cm="1">
        <f t="array" aca="1" ref="N3435" ca="1">_FV(A3435,"52 week high",TRUE)</f>
        <v>67.150000000000006</v>
      </c>
      <c r="O3435" s="8" cm="1">
        <f t="array" aca="1" ref="O3435" ca="1">_FV(A3435,"Volume")</f>
        <v>25690</v>
      </c>
      <c r="P3435" s="7" cm="1">
        <f t="array" aca="1" ref="P3435" ca="1">_FV(A3435,"Volume average",TRUE)</f>
        <v>24136</v>
      </c>
      <c r="Q3435" t="s">
        <v>50</v>
      </c>
      <c r="S3435" t="s">
        <v>3149</v>
      </c>
      <c r="T3435" s="25" cm="1">
        <f t="array" aca="1" ref="T3435" ca="1">_FV(A3435,"Expense ratio",TRUE)</f>
        <v>1.4000000000000002E-3</v>
      </c>
      <c r="U3435" s="24" cm="1">
        <f t="array" aca="1" ref="U3435" ca="1">_FV(A3435,"Market cap",TRUE)</f>
        <v>1224070566.5999999</v>
      </c>
      <c r="V3435" s="4">
        <v>1224070528</v>
      </c>
      <c r="W3435" s="4">
        <v>1224070528</v>
      </c>
      <c r="Y3435" t="s">
        <v>8197</v>
      </c>
      <c r="Z3435" s="5">
        <v>65.255049999999997</v>
      </c>
      <c r="AA3435" s="5">
        <v>26.014002000000001</v>
      </c>
      <c r="AB3435" s="5">
        <v>1.2500000000000001E-2</v>
      </c>
      <c r="AC3435" s="4">
        <v>29580</v>
      </c>
      <c r="AE3435" s="5">
        <v>2.4712571208231888</v>
      </c>
      <c r="AF3435" s="5">
        <v>13.63774561301452</v>
      </c>
      <c r="AI3435" s="4">
        <v>29580</v>
      </c>
      <c r="AJ3435" s="5">
        <v>1931278.2</v>
      </c>
      <c r="AL3435" s="5">
        <v>67.150000000000006</v>
      </c>
      <c r="AM3435" s="5">
        <v>52.48</v>
      </c>
      <c r="AN3435" t="s">
        <v>90</v>
      </c>
      <c r="AO3435" t="str" cm="1">
        <f t="array" aca="1" ref="AO3435" ca="1">_FV(A3435,"Currency")</f>
        <v>USD</v>
      </c>
      <c r="AP3435" t="str" cm="1">
        <f t="array" aca="1" ref="AP3435" ca="1">_FV(A3435,"Exchange")</f>
        <v>NYSE Arca</v>
      </c>
      <c r="AQ3435" s="6" t="str" cm="1">
        <f t="array" aca="1" ref="AQ3435" ca="1">_FV(A3435,"Exchange abbreviation",TRUE)</f>
        <v>ARCX</v>
      </c>
      <c r="AR3435" t="str" cm="1">
        <f t="array" aca="1" ref="AR3435" ca="1">_FV(A3435,"Instrument type",TRUE)</f>
        <v>ETF</v>
      </c>
    </row>
    <row r="3436" spans="1:44" ht="18.75" customHeight="1" x14ac:dyDescent="0.25">
      <c r="A3436" t="e" vm="3448">
        <v>#VALUE!</v>
      </c>
      <c r="B3436" t="s">
        <v>9108</v>
      </c>
      <c r="C3436" t="s">
        <v>9109</v>
      </c>
      <c r="D3436" s="31" cm="1">
        <f t="array" aca="1" ref="D3436" ca="1">_FV(A3436,"Last trade time",TRUE)</f>
        <v>45824.938214606249</v>
      </c>
      <c r="E3436" s="23" cm="1">
        <f t="array" aca="1" ref="E3436" ca="1">_FV(A3436,"Price")</f>
        <v>24.715</v>
      </c>
      <c r="F3436" s="27" cm="1">
        <f t="array" aca="1" ref="F3436" ca="1">_FV(A3436,"Change (%)",TRUE)</f>
        <v>-7.5200000000000006E-4</v>
      </c>
      <c r="G3436" s="26" cm="1">
        <f t="array" aca="1" ref="G3436" ca="1">_FV(A3436,"Change")</f>
        <v>-1.8599999999999998E-2</v>
      </c>
      <c r="H3436" s="23" cm="1">
        <f t="array" aca="1" ref="H3436" ca="1">_FV(A3436,"Open")</f>
        <v>24.87</v>
      </c>
      <c r="I3436" s="23" cm="1">
        <f t="array" aca="1" ref="I3436" ca="1">_FV(A3436,"Low")</f>
        <v>24.662400000000002</v>
      </c>
      <c r="J3436" s="23" cm="1">
        <f t="array" aca="1" ref="J3436" ca="1">_FV(A3436,"High")</f>
        <v>25</v>
      </c>
      <c r="K3436" s="23" cm="1">
        <f t="array" aca="1" ref="K3436" ca="1">_FV(A3436,"Previous close",TRUE)</f>
        <v>24.733599999999999</v>
      </c>
      <c r="L3436" s="26"/>
      <c r="M3436" s="23" cm="1">
        <f t="array" aca="1" ref="M3436" ca="1">_FV(A3436,"52 week low",TRUE)</f>
        <v>20.96</v>
      </c>
      <c r="N3436" s="23" cm="1">
        <f t="array" aca="1" ref="N3436" ca="1">_FV(A3436,"52 week high",TRUE)</f>
        <v>27.24</v>
      </c>
      <c r="O3436" s="8" cm="1">
        <f t="array" aca="1" ref="O3436" ca="1">_FV(A3436,"Volume")</f>
        <v>583384</v>
      </c>
      <c r="P3436" s="7" cm="1">
        <f t="array" aca="1" ref="P3436" ca="1">_FV(A3436,"Volume average",TRUE)</f>
        <v>645236</v>
      </c>
      <c r="Q3436" t="s">
        <v>1626</v>
      </c>
      <c r="T3436" s="25" cm="1">
        <f t="array" aca="1" ref="T3436" ca="1">_FV(A3436,"Expense ratio",TRUE)</f>
        <v>1.4000000000000002E-3</v>
      </c>
      <c r="U3436" s="24" cm="1">
        <f t="array" aca="1" ref="U3436" ca="1">_FV(A3436,"Market cap",TRUE)</f>
        <v>3913266020.3200002</v>
      </c>
      <c r="V3436" s="16"/>
      <c r="W3436" s="16"/>
      <c r="Z3436" s="18"/>
      <c r="AA3436" s="20"/>
      <c r="AB3436" s="20"/>
      <c r="AC3436" s="21">
        <v>653231</v>
      </c>
      <c r="AE3436" s="18"/>
      <c r="AF3436" s="20"/>
      <c r="AI3436" s="21"/>
      <c r="AJ3436" s="18"/>
      <c r="AL3436" s="18"/>
      <c r="AM3436" s="18"/>
      <c r="AN3436" t="s">
        <v>73</v>
      </c>
      <c r="AO3436" t="str" cm="1">
        <f t="array" aca="1" ref="AO3436" ca="1">_FV(A3436,"Currency")</f>
        <v>USD</v>
      </c>
      <c r="AP3436" t="str" cm="1">
        <f t="array" aca="1" ref="AP3436" ca="1">_FV(A3436,"Exchange")</f>
        <v>NYSE Arca</v>
      </c>
      <c r="AQ3436" s="6" t="str" cm="1">
        <f t="array" aca="1" ref="AQ3436" ca="1">_FV(A3436,"Exchange abbreviation",TRUE)</f>
        <v>ARCX</v>
      </c>
      <c r="AR3436" t="str" cm="1">
        <f t="array" aca="1" ref="AR3436" ca="1">_FV(A3436,"Instrument type",TRUE)</f>
        <v>ETF</v>
      </c>
    </row>
    <row r="3437" spans="1:44" ht="18.75" customHeight="1" x14ac:dyDescent="0.25">
      <c r="A3437" t="e" vm="3449">
        <v>#VALUE!</v>
      </c>
      <c r="B3437" t="s">
        <v>9110</v>
      </c>
      <c r="C3437" t="s">
        <v>9111</v>
      </c>
      <c r="D3437" s="31" cm="1">
        <f t="array" aca="1" ref="D3437" ca="1">_FV(A3437,"Last trade time",TRUE)</f>
        <v>45824.943017430465</v>
      </c>
      <c r="E3437" s="23" cm="1">
        <f t="array" aca="1" ref="E3437" ca="1">_FV(A3437,"Price")</f>
        <v>94.89</v>
      </c>
      <c r="F3437" s="27" cm="1">
        <f t="array" aca="1" ref="F3437" ca="1">_FV(A3437,"Change (%)",TRUE)</f>
        <v>3.3772999999999997E-2</v>
      </c>
      <c r="G3437" s="26" cm="1">
        <f t="array" aca="1" ref="G3437" ca="1">_FV(A3437,"Change")</f>
        <v>3.1</v>
      </c>
      <c r="H3437" s="23" cm="1">
        <f t="array" aca="1" ref="H3437" ca="1">_FV(A3437,"Open")</f>
        <v>93.13</v>
      </c>
      <c r="I3437" s="23" cm="1">
        <f t="array" aca="1" ref="I3437" ca="1">_FV(A3437,"Low")</f>
        <v>92.96</v>
      </c>
      <c r="J3437" s="23" cm="1">
        <f t="array" aca="1" ref="J3437" ca="1">_FV(A3437,"High")</f>
        <v>95.12</v>
      </c>
      <c r="K3437" s="23" cm="1">
        <f t="array" aca="1" ref="K3437" ca="1">_FV(A3437,"Previous close",TRUE)</f>
        <v>91.79</v>
      </c>
      <c r="L3437" s="26"/>
      <c r="M3437" s="23" cm="1">
        <f t="array" aca="1" ref="M3437" ca="1">_FV(A3437,"52 week low",TRUE)</f>
        <v>43.34</v>
      </c>
      <c r="N3437" s="23" cm="1">
        <f t="array" aca="1" ref="N3437" ca="1">_FV(A3437,"52 week high",TRUE)</f>
        <v>97.83</v>
      </c>
      <c r="O3437" s="8" cm="1">
        <f t="array" aca="1" ref="O3437" ca="1">_FV(A3437,"Volume")</f>
        <v>1997796</v>
      </c>
      <c r="P3437" s="7" cm="1">
        <f t="array" aca="1" ref="P3437" ca="1">_FV(A3437,"Volume average",TRUE)</f>
        <v>3019214</v>
      </c>
      <c r="Q3437" t="s">
        <v>204</v>
      </c>
      <c r="S3437" t="s">
        <v>4555</v>
      </c>
      <c r="T3437" s="25" cm="1">
        <f t="array" aca="1" ref="T3437" ca="1">_FV(A3437,"Expense ratio",TRUE)</f>
        <v>1.4000000000000002E-3</v>
      </c>
      <c r="U3437" s="24" cm="1">
        <f t="array" aca="1" ref="U3437" ca="1">_FV(A3437,"Market cap",TRUE)</f>
        <v>20761389149.18</v>
      </c>
      <c r="V3437" s="17">
        <v>20761389056</v>
      </c>
      <c r="W3437" s="17">
        <v>20761389056</v>
      </c>
      <c r="Y3437" t="s">
        <v>1037</v>
      </c>
      <c r="Z3437" s="19">
        <v>91.099069999999998</v>
      </c>
      <c r="AB3437" s="17">
        <v>0</v>
      </c>
      <c r="AC3437" s="17">
        <v>3406558</v>
      </c>
      <c r="AE3437" s="19">
        <v>11.49506178751294</v>
      </c>
      <c r="AF3437" s="19">
        <v>53.86861032036154</v>
      </c>
      <c r="AI3437" s="17">
        <v>3406558</v>
      </c>
      <c r="AJ3437" s="19">
        <v>310167105.89999998</v>
      </c>
      <c r="AL3437" s="19">
        <v>97.83</v>
      </c>
      <c r="AM3437" s="19">
        <v>43.34</v>
      </c>
      <c r="AN3437" t="s">
        <v>82</v>
      </c>
      <c r="AO3437" t="str" cm="1">
        <f t="array" aca="1" ref="AO3437" ca="1">_FV(A3437,"Currency")</f>
        <v>USD</v>
      </c>
      <c r="AP3437" t="str" cm="1">
        <f t="array" aca="1" ref="AP3437" ca="1">_FV(A3437,"Exchange")</f>
        <v>CBOE BZX Exchange</v>
      </c>
      <c r="AQ3437" s="6" t="str" cm="1">
        <f t="array" aca="1" ref="AQ3437" ca="1">_FV(A3437,"Exchange abbreviation",TRUE)</f>
        <v>BATS</v>
      </c>
      <c r="AR3437" t="str" cm="1">
        <f t="array" aca="1" ref="AR3437" ca="1">_FV(A3437,"Instrument type",TRUE)</f>
        <v>ETF</v>
      </c>
    </row>
    <row r="3438" spans="1:44" ht="18.75" customHeight="1" x14ac:dyDescent="0.25">
      <c r="A3438" t="e" vm="3450">
        <v>#VALUE!</v>
      </c>
      <c r="B3438" t="s">
        <v>9112</v>
      </c>
      <c r="C3438" t="s">
        <v>9113</v>
      </c>
      <c r="D3438" s="31" cm="1">
        <f t="array" aca="1" ref="D3438" ca="1">_FV(A3438,"Last trade time",TRUE)</f>
        <v>45824.840277812502</v>
      </c>
      <c r="E3438" s="23" cm="1">
        <f t="array" aca="1" ref="E3438" ca="1">_FV(A3438,"Price")</f>
        <v>33.665900000000001</v>
      </c>
      <c r="F3438" s="27" cm="1">
        <f t="array" aca="1" ref="F3438" ca="1">_FV(A3438,"Change (%)",TRUE)</f>
        <v>4.1130000000000003E-3</v>
      </c>
      <c r="G3438" s="26" cm="1">
        <f t="array" aca="1" ref="G3438" ca="1">_FV(A3438,"Change")</f>
        <v>0.13789999999999999</v>
      </c>
      <c r="H3438" s="23" cm="1">
        <f t="array" aca="1" ref="H3438" ca="1">_FV(A3438,"Open")</f>
        <v>33.72</v>
      </c>
      <c r="I3438" s="23" cm="1">
        <f t="array" aca="1" ref="I3438" ca="1">_FV(A3438,"Low")</f>
        <v>33.665900000000001</v>
      </c>
      <c r="J3438" s="23" cm="1">
        <f t="array" aca="1" ref="J3438" ca="1">_FV(A3438,"High")</f>
        <v>33.86</v>
      </c>
      <c r="K3438" s="23" cm="1">
        <f t="array" aca="1" ref="K3438" ca="1">_FV(A3438,"Previous close",TRUE)</f>
        <v>33.527999999999999</v>
      </c>
      <c r="L3438" s="26"/>
      <c r="M3438" s="23" cm="1">
        <f t="array" aca="1" ref="M3438" ca="1">_FV(A3438,"52 week low",TRUE)</f>
        <v>27.27</v>
      </c>
      <c r="N3438" s="23" cm="1">
        <f t="array" aca="1" ref="N3438" ca="1">_FV(A3438,"52 week high",TRUE)</f>
        <v>34.9</v>
      </c>
      <c r="O3438" s="8" cm="1">
        <f t="array" aca="1" ref="O3438" ca="1">_FV(A3438,"Volume")</f>
        <v>1699</v>
      </c>
      <c r="P3438" s="7" cm="1">
        <f t="array" aca="1" ref="P3438" ca="1">_FV(A3438,"Volume average",TRUE)</f>
        <v>2653</v>
      </c>
      <c r="Q3438" t="s">
        <v>703</v>
      </c>
      <c r="S3438" t="s">
        <v>6145</v>
      </c>
      <c r="T3438" s="25" cm="1">
        <f t="array" aca="1" ref="T3438" ca="1">_FV(A3438,"Expense ratio",TRUE)</f>
        <v>1.4000000000000002E-3</v>
      </c>
      <c r="U3438" s="24" cm="1">
        <f t="array" aca="1" ref="U3438" ca="1">_FV(A3438,"Market cap",TRUE)</f>
        <v>58040616.07</v>
      </c>
      <c r="V3438" s="17">
        <v>58040392</v>
      </c>
      <c r="W3438" s="17">
        <v>58040392</v>
      </c>
      <c r="Y3438" t="s">
        <v>4516</v>
      </c>
      <c r="Z3438" s="19">
        <v>33.402999999999999</v>
      </c>
      <c r="AA3438" s="19">
        <v>17.639849000000002</v>
      </c>
      <c r="AB3438" s="19">
        <v>2.5999998999999999E-2</v>
      </c>
      <c r="AC3438" s="17">
        <v>3204</v>
      </c>
      <c r="AE3438" s="19">
        <v>15.23323292102425</v>
      </c>
      <c r="AF3438" s="19">
        <v>6.7017955541543106</v>
      </c>
      <c r="AI3438" s="17">
        <v>3204</v>
      </c>
      <c r="AJ3438" s="19">
        <v>107713.674</v>
      </c>
      <c r="AL3438" s="19">
        <v>34.9</v>
      </c>
      <c r="AM3438" s="19">
        <v>27.27</v>
      </c>
      <c r="AN3438" t="s">
        <v>47</v>
      </c>
      <c r="AO3438" t="str" cm="1">
        <f t="array" aca="1" ref="AO3438" ca="1">_FV(A3438,"Currency")</f>
        <v>USD</v>
      </c>
      <c r="AP3438" t="str" cm="1">
        <f t="array" aca="1" ref="AP3438" ca="1">_FV(A3438,"Exchange")</f>
        <v>NYSE Arca</v>
      </c>
      <c r="AQ3438" s="6" t="str" cm="1">
        <f t="array" aca="1" ref="AQ3438" ca="1">_FV(A3438,"Exchange abbreviation",TRUE)</f>
        <v>ARCX</v>
      </c>
      <c r="AR3438" t="str" cm="1">
        <f t="array" aca="1" ref="AR3438" ca="1">_FV(A3438,"Instrument type",TRUE)</f>
        <v>ETF</v>
      </c>
    </row>
    <row r="3439" spans="1:44" ht="18.75" customHeight="1" x14ac:dyDescent="0.25">
      <c r="A3439" t="e" vm="3451">
        <v>#VALUE!</v>
      </c>
      <c r="B3439" t="s">
        <v>9114</v>
      </c>
      <c r="C3439" t="s">
        <v>9115</v>
      </c>
      <c r="D3439" s="31" cm="1">
        <f t="array" aca="1" ref="D3439" ca="1">_FV(A3439,"Last trade time",TRUE)</f>
        <v>45824.846425370313</v>
      </c>
      <c r="E3439" s="23" cm="1">
        <f t="array" aca="1" ref="E3439" ca="1">_FV(A3439,"Price")</f>
        <v>99.27</v>
      </c>
      <c r="F3439" s="27" cm="1">
        <f t="array" aca="1" ref="F3439" ca="1">_FV(A3439,"Change (%)",TRUE)</f>
        <v>0</v>
      </c>
      <c r="G3439" s="26" cm="1">
        <f t="array" aca="1" ref="G3439" ca="1">_FV(A3439,"Change")</f>
        <v>0</v>
      </c>
      <c r="H3439" s="23" cm="1">
        <f t="array" aca="1" ref="H3439" ca="1">_FV(A3439,"Open")</f>
        <v>99.27</v>
      </c>
      <c r="I3439" s="23" cm="1">
        <f t="array" aca="1" ref="I3439" ca="1">_FV(A3439,"Low")</f>
        <v>99.26</v>
      </c>
      <c r="J3439" s="23" cm="1">
        <f t="array" aca="1" ref="J3439" ca="1">_FV(A3439,"High")</f>
        <v>99.28</v>
      </c>
      <c r="K3439" s="23" cm="1">
        <f t="array" aca="1" ref="K3439" ca="1">_FV(A3439,"Previous close",TRUE)</f>
        <v>99.27</v>
      </c>
      <c r="L3439" s="26"/>
      <c r="M3439" s="23" cm="1">
        <f t="array" aca="1" ref="M3439" ca="1">_FV(A3439,"52 week low",TRUE)</f>
        <v>98.962100000000007</v>
      </c>
      <c r="N3439" s="23" cm="1">
        <f t="array" aca="1" ref="N3439" ca="1">_FV(A3439,"52 week high",TRUE)</f>
        <v>99.6</v>
      </c>
      <c r="O3439" s="8" cm="1">
        <f t="array" aca="1" ref="O3439" ca="1">_FV(A3439,"Volume")</f>
        <v>324396</v>
      </c>
      <c r="P3439" s="7" cm="1">
        <f t="array" aca="1" ref="P3439" ca="1">_FV(A3439,"Volume average",TRUE)</f>
        <v>435709</v>
      </c>
      <c r="Q3439" t="s">
        <v>799</v>
      </c>
      <c r="S3439" t="s">
        <v>2310</v>
      </c>
      <c r="T3439" s="25" cm="1">
        <f t="array" aca="1" ref="T3439" ca="1">_FV(A3439,"Expense ratio",TRUE)</f>
        <v>1.356E-3</v>
      </c>
      <c r="U3439" s="24" cm="1">
        <f t="array" aca="1" ref="U3439" ca="1">_FV(A3439,"Market cap",TRUE)</f>
        <v>3922923604.79</v>
      </c>
      <c r="V3439" s="4">
        <v>3922923520</v>
      </c>
      <c r="W3439" s="4">
        <v>3922923520</v>
      </c>
      <c r="X3439" t="s">
        <v>9116</v>
      </c>
      <c r="Y3439" t="s">
        <v>9117</v>
      </c>
      <c r="Z3439" s="5">
        <v>99.174220000000005</v>
      </c>
      <c r="AA3439" s="20"/>
      <c r="AB3439" s="5">
        <v>4.6600000000000003E-2</v>
      </c>
      <c r="AC3439" s="4">
        <v>513376</v>
      </c>
      <c r="AE3439" s="5">
        <v>1.7398514081058409</v>
      </c>
      <c r="AF3439" s="5">
        <v>4.8282086829294801</v>
      </c>
      <c r="AI3439" s="4">
        <v>513376</v>
      </c>
      <c r="AJ3439" s="5">
        <v>50911497.920000002</v>
      </c>
      <c r="AL3439" s="5">
        <v>99.6</v>
      </c>
      <c r="AM3439" s="5">
        <v>98.962000000000003</v>
      </c>
      <c r="AN3439" t="s">
        <v>82</v>
      </c>
      <c r="AO3439" t="str" cm="1">
        <f t="array" aca="1" ref="AO3439" ca="1">_FV(A3439,"Currency")</f>
        <v>USD</v>
      </c>
      <c r="AP3439" t="str" cm="1">
        <f t="array" aca="1" ref="AP3439" ca="1">_FV(A3439,"Exchange")</f>
        <v>NYSE Arca</v>
      </c>
      <c r="AQ3439" s="6" t="str" cm="1">
        <f t="array" aca="1" ref="AQ3439" ca="1">_FV(A3439,"Exchange abbreviation",TRUE)</f>
        <v>ARCX</v>
      </c>
      <c r="AR3439" t="str" cm="1">
        <f t="array" aca="1" ref="AR3439" ca="1">_FV(A3439,"Instrument type",TRUE)</f>
        <v>ETF</v>
      </c>
    </row>
    <row r="3440" spans="1:44" ht="18.75" customHeight="1" x14ac:dyDescent="0.25">
      <c r="A3440" t="e" vm="3452">
        <v>#VALUE!</v>
      </c>
      <c r="B3440" t="s">
        <v>9118</v>
      </c>
      <c r="C3440" t="s">
        <v>9119</v>
      </c>
      <c r="D3440" s="31" cm="1">
        <f t="array" aca="1" ref="D3440" ca="1">_FV(A3440,"Last trade time",TRUE)</f>
        <v>45824.943017476566</v>
      </c>
      <c r="E3440" s="23" cm="1">
        <f t="array" aca="1" ref="E3440" ca="1">_FV(A3440,"Price")</f>
        <v>91.584999999999994</v>
      </c>
      <c r="F3440" s="27" cm="1">
        <f t="array" aca="1" ref="F3440" ca="1">_FV(A3440,"Change (%)",TRUE)</f>
        <v>5.4599999999999999E-5</v>
      </c>
      <c r="G3440" s="26" cm="1">
        <f t="array" aca="1" ref="G3440" ca="1">_FV(A3440,"Change")</f>
        <v>5.0000000000000001E-3</v>
      </c>
      <c r="H3440" s="23" cm="1">
        <f t="array" aca="1" ref="H3440" ca="1">_FV(A3440,"Open")</f>
        <v>91.59</v>
      </c>
      <c r="I3440" s="23" cm="1">
        <f t="array" aca="1" ref="I3440" ca="1">_FV(A3440,"Low")</f>
        <v>91.58</v>
      </c>
      <c r="J3440" s="23" cm="1">
        <f t="array" aca="1" ref="J3440" ca="1">_FV(A3440,"High")</f>
        <v>91.59</v>
      </c>
      <c r="K3440" s="23" cm="1">
        <f t="array" aca="1" ref="K3440" ca="1">_FV(A3440,"Previous close",TRUE)</f>
        <v>91.58</v>
      </c>
      <c r="L3440" s="26"/>
      <c r="M3440" s="23" cm="1">
        <f t="array" aca="1" ref="M3440" ca="1">_FV(A3440,"52 week low",TRUE)</f>
        <v>91.29</v>
      </c>
      <c r="N3440" s="23" cm="1">
        <f t="array" aca="1" ref="N3440" ca="1">_FV(A3440,"52 week high",TRUE)</f>
        <v>91.83</v>
      </c>
      <c r="O3440" s="8" cm="1">
        <f t="array" aca="1" ref="O3440" ca="1">_FV(A3440,"Volume")</f>
        <v>8415074</v>
      </c>
      <c r="P3440" s="7" cm="1">
        <f t="array" aca="1" ref="P3440" ca="1">_FV(A3440,"Volume average",TRUE)</f>
        <v>10392668</v>
      </c>
      <c r="Q3440" t="s">
        <v>799</v>
      </c>
      <c r="S3440" t="s">
        <v>2310</v>
      </c>
      <c r="T3440" s="25" cm="1">
        <f t="array" aca="1" ref="T3440" ca="1">_FV(A3440,"Expense ratio",TRUE)</f>
        <v>1.356E-3</v>
      </c>
      <c r="U3440" s="24" cm="1">
        <f t="array" aca="1" ref="U3440" ca="1">_FV(A3440,"Market cap",TRUE)</f>
        <v>44004698222.029999</v>
      </c>
      <c r="V3440" s="4">
        <v>44004700160</v>
      </c>
      <c r="W3440" s="4">
        <v>44004700160</v>
      </c>
      <c r="X3440" t="s">
        <v>9120</v>
      </c>
      <c r="Y3440" t="s">
        <v>9121</v>
      </c>
      <c r="Z3440" s="5">
        <v>91.503050000000002</v>
      </c>
      <c r="AA3440" s="20"/>
      <c r="AB3440" s="5">
        <v>4.6800000000000001E-2</v>
      </c>
      <c r="AC3440" s="4">
        <v>13965011</v>
      </c>
      <c r="AE3440" s="5">
        <v>1.8004071266426671</v>
      </c>
      <c r="AF3440" s="5">
        <v>4.7522212795030994</v>
      </c>
      <c r="AI3440" s="4">
        <v>13965011</v>
      </c>
      <c r="AJ3440" s="5">
        <v>1277798506.5</v>
      </c>
      <c r="AL3440" s="5">
        <v>91.83</v>
      </c>
      <c r="AM3440" s="5">
        <v>91.29</v>
      </c>
      <c r="AN3440" t="s">
        <v>82</v>
      </c>
      <c r="AO3440" t="str" cm="1">
        <f t="array" aca="1" ref="AO3440" ca="1">_FV(A3440,"Currency")</f>
        <v>USD</v>
      </c>
      <c r="AP3440" t="str" cm="1">
        <f t="array" aca="1" ref="AP3440" ca="1">_FV(A3440,"Exchange")</f>
        <v>NYSE Arca</v>
      </c>
      <c r="AQ3440" s="6" t="str" cm="1">
        <f t="array" aca="1" ref="AQ3440" ca="1">_FV(A3440,"Exchange abbreviation",TRUE)</f>
        <v>ARCX</v>
      </c>
      <c r="AR3440" t="str" cm="1">
        <f t="array" aca="1" ref="AR3440" ca="1">_FV(A3440,"Instrument type",TRUE)</f>
        <v>ETF</v>
      </c>
    </row>
    <row r="3441" spans="1:44" ht="18.75" customHeight="1" x14ac:dyDescent="0.25">
      <c r="A3441" t="e" vm="3453">
        <v>#VALUE!</v>
      </c>
      <c r="B3441" t="s">
        <v>9122</v>
      </c>
      <c r="C3441" t="s">
        <v>9123</v>
      </c>
      <c r="D3441" s="31" cm="1">
        <f t="array" aca="1" ref="D3441" ca="1">_FV(A3441,"Last trade time",TRUE)</f>
        <v>45824.840277823438</v>
      </c>
      <c r="E3441" s="23" cm="1">
        <f t="array" aca="1" ref="E3441" ca="1">_FV(A3441,"Price")</f>
        <v>24.625</v>
      </c>
      <c r="F3441" s="27" cm="1">
        <f t="array" aca="1" ref="F3441" ca="1">_FV(A3441,"Change (%)",TRUE)</f>
        <v>1.6230000000000001E-3</v>
      </c>
      <c r="G3441" s="26" cm="1">
        <f t="array" aca="1" ref="G3441" ca="1">_FV(A3441,"Change")</f>
        <v>3.9899999999999998E-2</v>
      </c>
      <c r="H3441" s="23" cm="1">
        <f t="array" aca="1" ref="H3441" ca="1">_FV(A3441,"Open")</f>
        <v>24.625</v>
      </c>
      <c r="I3441" s="23" cm="1">
        <f t="array" aca="1" ref="I3441" ca="1">_FV(A3441,"Low")</f>
        <v>24.625</v>
      </c>
      <c r="J3441" s="23" cm="1">
        <f t="array" aca="1" ref="J3441" ca="1">_FV(A3441,"High")</f>
        <v>24.625</v>
      </c>
      <c r="K3441" s="23" cm="1">
        <f t="array" aca="1" ref="K3441" ca="1">_FV(A3441,"Previous close",TRUE)</f>
        <v>24.585100000000001</v>
      </c>
      <c r="L3441" s="26"/>
      <c r="M3441" s="23" cm="1">
        <f t="array" aca="1" ref="M3441" ca="1">_FV(A3441,"52 week low",TRUE)</f>
        <v>24.1</v>
      </c>
      <c r="N3441" s="23" cm="1">
        <f t="array" aca="1" ref="N3441" ca="1">_FV(A3441,"52 week high",TRUE)</f>
        <v>25.248100000000001</v>
      </c>
      <c r="O3441" s="8" cm="1">
        <f t="array" aca="1" ref="O3441" ca="1">_FV(A3441,"Volume")</f>
        <v>16</v>
      </c>
      <c r="P3441" s="7" cm="1">
        <f t="array" aca="1" ref="P3441" ca="1">_FV(A3441,"Volume average",TRUE)</f>
        <v>36</v>
      </c>
      <c r="Q3441" t="s">
        <v>3204</v>
      </c>
      <c r="S3441" t="s">
        <v>2067</v>
      </c>
      <c r="T3441" s="25" cm="1">
        <f t="array" aca="1" ref="T3441" ca="1">_FV(A3441,"Expense ratio",TRUE)</f>
        <v>1.2999999999999999E-3</v>
      </c>
      <c r="U3441" s="24" cm="1">
        <f t="array" aca="1" ref="U3441" ca="1">_FV(A3441,"Market cap",TRUE)</f>
        <v>2468429.4900000002</v>
      </c>
      <c r="V3441" s="4">
        <v>2468429</v>
      </c>
      <c r="W3441" s="4">
        <v>2468429</v>
      </c>
      <c r="X3441" t="s">
        <v>9124</v>
      </c>
      <c r="Y3441" t="s">
        <v>5316</v>
      </c>
      <c r="Z3441" s="5">
        <v>24.463380000000001</v>
      </c>
      <c r="AA3441" s="20"/>
      <c r="AB3441" s="5">
        <v>3.6999999999999998E-2</v>
      </c>
      <c r="AC3441" s="4">
        <v>106</v>
      </c>
      <c r="AE3441" s="5">
        <v>2.5856907089825132</v>
      </c>
      <c r="AF3441" s="5">
        <v>3.6730958566919099</v>
      </c>
      <c r="AH3441" s="16"/>
      <c r="AI3441" s="4">
        <v>106</v>
      </c>
      <c r="AJ3441" s="5">
        <v>2592.23</v>
      </c>
      <c r="AL3441" s="5">
        <v>25.248000000000001</v>
      </c>
      <c r="AM3441" s="5">
        <v>24.1</v>
      </c>
      <c r="AN3441" t="s">
        <v>47</v>
      </c>
      <c r="AO3441" t="str" cm="1">
        <f t="array" aca="1" ref="AO3441" ca="1">_FV(A3441,"Currency")</f>
        <v>USD</v>
      </c>
      <c r="AP3441" t="str" cm="1">
        <f t="array" aca="1" ref="AP3441" ca="1">_FV(A3441,"Exchange")</f>
        <v>NYSE Arca</v>
      </c>
      <c r="AQ3441" s="6" t="str" cm="1">
        <f t="array" aca="1" ref="AQ3441" ca="1">_FV(A3441,"Exchange abbreviation",TRUE)</f>
        <v>ARCX</v>
      </c>
      <c r="AR3441" t="str" cm="1">
        <f t="array" aca="1" ref="AR3441" ca="1">_FV(A3441,"Instrument type",TRUE)</f>
        <v>ETF</v>
      </c>
    </row>
    <row r="3442" spans="1:44" ht="18.75" customHeight="1" x14ac:dyDescent="0.25">
      <c r="A3442" t="e" vm="3454">
        <v>#VALUE!</v>
      </c>
      <c r="B3442" t="s">
        <v>9125</v>
      </c>
      <c r="C3442" t="s">
        <v>9126</v>
      </c>
      <c r="D3442" s="31" cm="1">
        <f t="array" aca="1" ref="D3442" ca="1">_FV(A3442,"Last trade time",TRUE)</f>
        <v>45824.84027780078</v>
      </c>
      <c r="E3442" s="23" cm="1">
        <f t="array" aca="1" ref="E3442" ca="1">_FV(A3442,"Price")</f>
        <v>25.84</v>
      </c>
      <c r="F3442" s="27" cm="1">
        <f t="array" aca="1" ref="F3442" ca="1">_FV(A3442,"Change (%)",TRUE)</f>
        <v>-9.6659999999999997E-4</v>
      </c>
      <c r="G3442" s="26" cm="1">
        <f t="array" aca="1" ref="G3442" ca="1">_FV(A3442,"Change")</f>
        <v>-2.5000000000000001E-2</v>
      </c>
      <c r="H3442" s="23" cm="1">
        <f t="array" aca="1" ref="H3442" ca="1">_FV(A3442,"Open")</f>
        <v>25.82</v>
      </c>
      <c r="I3442" s="23" cm="1">
        <f t="array" aca="1" ref="I3442" ca="1">_FV(A3442,"Low")</f>
        <v>25.82</v>
      </c>
      <c r="J3442" s="23" cm="1">
        <f t="array" aca="1" ref="J3442" ca="1">_FV(A3442,"High")</f>
        <v>25.84</v>
      </c>
      <c r="K3442" s="23" cm="1">
        <f t="array" aca="1" ref="K3442" ca="1">_FV(A3442,"Previous close",TRUE)</f>
        <v>25.864999999999998</v>
      </c>
      <c r="L3442" s="26"/>
      <c r="M3442" s="23" cm="1">
        <f t="array" aca="1" ref="M3442" ca="1">_FV(A3442,"52 week low",TRUE)</f>
        <v>25.39</v>
      </c>
      <c r="N3442" s="23" cm="1">
        <f t="array" aca="1" ref="N3442" ca="1">_FV(A3442,"52 week high",TRUE)</f>
        <v>26.15</v>
      </c>
      <c r="O3442" s="8" cm="1">
        <f t="array" aca="1" ref="O3442" ca="1">_FV(A3442,"Volume")</f>
        <v>106</v>
      </c>
      <c r="P3442" s="7" cm="1">
        <f t="array" aca="1" ref="P3442" ca="1">_FV(A3442,"Volume average",TRUE)</f>
        <v>3000</v>
      </c>
      <c r="Q3442" t="s">
        <v>799</v>
      </c>
      <c r="S3442" t="s">
        <v>2067</v>
      </c>
      <c r="T3442" s="25" cm="1">
        <f t="array" aca="1" ref="T3442" ca="1">_FV(A3442,"Expense ratio",TRUE)</f>
        <v>1.2999999999999999E-3</v>
      </c>
      <c r="U3442" s="24" cm="1">
        <f t="array" aca="1" ref="U3442" ca="1">_FV(A3442,"Market cap",TRUE)</f>
        <v>7762825.2000000002</v>
      </c>
      <c r="V3442" s="4">
        <v>7762825</v>
      </c>
      <c r="W3442" s="4">
        <v>7762825</v>
      </c>
      <c r="X3442" t="s">
        <v>9127</v>
      </c>
      <c r="Y3442" t="s">
        <v>5316</v>
      </c>
      <c r="Z3442" s="5">
        <v>25.8004</v>
      </c>
      <c r="AA3442" s="20"/>
      <c r="AB3442" s="5">
        <v>0.05</v>
      </c>
      <c r="AC3442" s="4">
        <v>29422</v>
      </c>
      <c r="AE3442" s="5">
        <v>1.7384735818134931</v>
      </c>
      <c r="AF3442" s="5">
        <v>4.6831586241451229</v>
      </c>
      <c r="AI3442" s="4">
        <v>29422</v>
      </c>
      <c r="AJ3442" s="5">
        <v>759234.71</v>
      </c>
      <c r="AL3442" s="5">
        <v>26.15</v>
      </c>
      <c r="AM3442" s="5">
        <v>25.39</v>
      </c>
      <c r="AN3442" t="s">
        <v>47</v>
      </c>
      <c r="AO3442" t="str" cm="1">
        <f t="array" aca="1" ref="AO3442" ca="1">_FV(A3442,"Currency")</f>
        <v>USD</v>
      </c>
      <c r="AP3442" t="str" cm="1">
        <f t="array" aca="1" ref="AP3442" ca="1">_FV(A3442,"Exchange")</f>
        <v>NYSE Arca</v>
      </c>
      <c r="AQ3442" s="6" t="str" cm="1">
        <f t="array" aca="1" ref="AQ3442" ca="1">_FV(A3442,"Exchange abbreviation",TRUE)</f>
        <v>ARCX</v>
      </c>
      <c r="AR3442" t="str" cm="1">
        <f t="array" aca="1" ref="AR3442" ca="1">_FV(A3442,"Instrument type",TRUE)</f>
        <v>ETF</v>
      </c>
    </row>
    <row r="3443" spans="1:44" ht="18.75" customHeight="1" x14ac:dyDescent="0.25">
      <c r="A3443" t="e" vm="3455">
        <v>#VALUE!</v>
      </c>
      <c r="B3443" t="s">
        <v>9128</v>
      </c>
      <c r="C3443" t="s">
        <v>9129</v>
      </c>
      <c r="D3443" s="31" cm="1">
        <f t="array" aca="1" ref="D3443" ca="1">_FV(A3443,"Last trade time",TRUE)</f>
        <v>45824.840277812502</v>
      </c>
      <c r="E3443" s="23" cm="1">
        <f t="array" aca="1" ref="E3443" ca="1">_FV(A3443,"Price")</f>
        <v>51.319200000000002</v>
      </c>
      <c r="F3443" s="27" cm="1">
        <f t="array" aca="1" ref="F3443" ca="1">_FV(A3443,"Change (%)",TRUE)</f>
        <v>6.2749999999999993E-3</v>
      </c>
      <c r="G3443" s="26" cm="1">
        <f t="array" aca="1" ref="G3443" ca="1">_FV(A3443,"Change")</f>
        <v>0.32</v>
      </c>
      <c r="H3443" s="23" cm="1">
        <f t="array" aca="1" ref="H3443" ca="1">_FV(A3443,"Open")</f>
        <v>51.24</v>
      </c>
      <c r="I3443" s="23" cm="1">
        <f t="array" aca="1" ref="I3443" ca="1">_FV(A3443,"Low")</f>
        <v>51.201000000000001</v>
      </c>
      <c r="J3443" s="23" cm="1">
        <f t="array" aca="1" ref="J3443" ca="1">_FV(A3443,"High")</f>
        <v>51.419899999999998</v>
      </c>
      <c r="K3443" s="23" cm="1">
        <f t="array" aca="1" ref="K3443" ca="1">_FV(A3443,"Previous close",TRUE)</f>
        <v>50.999200000000002</v>
      </c>
      <c r="L3443" s="26"/>
      <c r="M3443" s="23" cm="1">
        <f t="array" aca="1" ref="M3443" ca="1">_FV(A3443,"52 week low",TRUE)</f>
        <v>45.0501</v>
      </c>
      <c r="N3443" s="23" cm="1">
        <f t="array" aca="1" ref="N3443" ca="1">_FV(A3443,"52 week high",TRUE)</f>
        <v>54.36</v>
      </c>
      <c r="O3443" s="8" cm="1">
        <f t="array" aca="1" ref="O3443" ca="1">_FV(A3443,"Volume")</f>
        <v>5674</v>
      </c>
      <c r="P3443" s="7" cm="1">
        <f t="array" aca="1" ref="P3443" ca="1">_FV(A3443,"Volume average",TRUE)</f>
        <v>14207</v>
      </c>
      <c r="Q3443" t="s">
        <v>449</v>
      </c>
      <c r="R3443" t="s">
        <v>155</v>
      </c>
      <c r="T3443" s="25" cm="1">
        <f t="array" aca="1" ref="T3443" ca="1">_FV(A3443,"Expense ratio",TRUE)</f>
        <v>1.2999999999999999E-3</v>
      </c>
      <c r="U3443" s="24" cm="1">
        <f t="array" aca="1" ref="U3443" ca="1">_FV(A3443,"Market cap",TRUE)</f>
        <v>103260987.06</v>
      </c>
      <c r="V3443" s="16"/>
      <c r="W3443" s="16"/>
      <c r="Z3443" s="18"/>
      <c r="AB3443" s="20"/>
      <c r="AC3443" s="21">
        <v>13826</v>
      </c>
      <c r="AE3443" s="18"/>
      <c r="AF3443" s="20"/>
      <c r="AI3443" s="21"/>
      <c r="AJ3443" s="18"/>
      <c r="AL3443" s="18"/>
      <c r="AM3443" s="18"/>
      <c r="AN3443" t="s">
        <v>73</v>
      </c>
      <c r="AO3443" t="str" cm="1">
        <f t="array" aca="1" ref="AO3443" ca="1">_FV(A3443,"Currency")</f>
        <v>USD</v>
      </c>
      <c r="AP3443" t="str" cm="1">
        <f t="array" aca="1" ref="AP3443" ca="1">_FV(A3443,"Exchange")</f>
        <v>NYSE Arca</v>
      </c>
      <c r="AQ3443" s="6" t="str" cm="1">
        <f t="array" aca="1" ref="AQ3443" ca="1">_FV(A3443,"Exchange abbreviation",TRUE)</f>
        <v>ARCX</v>
      </c>
      <c r="AR3443" t="str" cm="1">
        <f t="array" aca="1" ref="AR3443" ca="1">_FV(A3443,"Instrument type",TRUE)</f>
        <v>ETF</v>
      </c>
    </row>
    <row r="3444" spans="1:44" ht="18.75" customHeight="1" x14ac:dyDescent="0.25">
      <c r="A3444" t="e" vm="3456">
        <v>#VALUE!</v>
      </c>
      <c r="B3444" t="s">
        <v>9130</v>
      </c>
      <c r="C3444" t="s">
        <v>9131</v>
      </c>
      <c r="D3444" s="31" cm="1">
        <f t="array" aca="1" ref="D3444" ca="1">_FV(A3444,"Last trade time",TRUE)</f>
        <v>45824.840286064064</v>
      </c>
      <c r="E3444" s="23" cm="1">
        <f t="array" aca="1" ref="E3444" ca="1">_FV(A3444,"Price")</f>
        <v>46.04</v>
      </c>
      <c r="F3444" s="27" cm="1">
        <f t="array" aca="1" ref="F3444" ca="1">_FV(A3444,"Change (%)",TRUE)</f>
        <v>2.6129999999999999E-3</v>
      </c>
      <c r="G3444" s="26" cm="1">
        <f t="array" aca="1" ref="G3444" ca="1">_FV(A3444,"Change")</f>
        <v>0.12</v>
      </c>
      <c r="H3444" s="23" cm="1">
        <f t="array" aca="1" ref="H3444" ca="1">_FV(A3444,"Open")</f>
        <v>46.02</v>
      </c>
      <c r="I3444" s="23" cm="1">
        <f t="array" aca="1" ref="I3444" ca="1">_FV(A3444,"Low")</f>
        <v>46.011000000000003</v>
      </c>
      <c r="J3444" s="23" cm="1">
        <f t="array" aca="1" ref="J3444" ca="1">_FV(A3444,"High")</f>
        <v>46.06</v>
      </c>
      <c r="K3444" s="23" cm="1">
        <f t="array" aca="1" ref="K3444" ca="1">_FV(A3444,"Previous close",TRUE)</f>
        <v>45.92</v>
      </c>
      <c r="L3444" s="26"/>
      <c r="M3444" s="23" cm="1">
        <f t="array" aca="1" ref="M3444" ca="1">_FV(A3444,"52 week low",TRUE)</f>
        <v>43.491999999999997</v>
      </c>
      <c r="N3444" s="23" cm="1">
        <f t="array" aca="1" ref="N3444" ca="1">_FV(A3444,"52 week high",TRUE)</f>
        <v>47.39</v>
      </c>
      <c r="O3444" s="8" cm="1">
        <f t="array" aca="1" ref="O3444" ca="1">_FV(A3444,"Volume")</f>
        <v>50177</v>
      </c>
      <c r="P3444" s="7" cm="1">
        <f t="array" aca="1" ref="P3444" ca="1">_FV(A3444,"Volume average",TRUE)</f>
        <v>82863</v>
      </c>
      <c r="Q3444" t="s">
        <v>827</v>
      </c>
      <c r="S3444" t="s">
        <v>3504</v>
      </c>
      <c r="T3444" s="25" cm="1">
        <f t="array" aca="1" ref="T3444" ca="1">_FV(A3444,"Expense ratio",TRUE)</f>
        <v>1.2999999999999999E-3</v>
      </c>
      <c r="U3444" s="24" cm="1">
        <f t="array" aca="1" ref="U3444" ca="1">_FV(A3444,"Market cap",TRUE)</f>
        <v>431567972.11000001</v>
      </c>
      <c r="V3444" s="4">
        <v>431567968</v>
      </c>
      <c r="W3444" s="4">
        <v>431567968</v>
      </c>
      <c r="X3444" t="s">
        <v>9132</v>
      </c>
      <c r="Y3444" t="s">
        <v>9133</v>
      </c>
      <c r="Z3444" s="5">
        <v>45.806399999999996</v>
      </c>
      <c r="AA3444" s="19">
        <v>59.803905</v>
      </c>
      <c r="AB3444" s="5">
        <v>7.8399999999999997E-2</v>
      </c>
      <c r="AC3444" s="4">
        <v>247841</v>
      </c>
      <c r="AE3444" s="5">
        <v>2.7390218915802178</v>
      </c>
      <c r="AF3444" s="5">
        <v>8.4458620597973155</v>
      </c>
      <c r="AI3444" s="4">
        <v>247841</v>
      </c>
      <c r="AJ3444" s="5">
        <v>11365988.26</v>
      </c>
      <c r="AL3444" s="5">
        <v>47.39</v>
      </c>
      <c r="AM3444" s="5">
        <v>43.491999999999997</v>
      </c>
      <c r="AN3444" t="s">
        <v>82</v>
      </c>
      <c r="AO3444" t="str" cm="1">
        <f t="array" aca="1" ref="AO3444" ca="1">_FV(A3444,"Currency")</f>
        <v>USD</v>
      </c>
      <c r="AP3444" t="str" cm="1">
        <f t="array" aca="1" ref="AP3444" ca="1">_FV(A3444,"Exchange")</f>
        <v>CBOE BZX Exchange</v>
      </c>
      <c r="AQ3444" s="6" t="str" cm="1">
        <f t="array" aca="1" ref="AQ3444" ca="1">_FV(A3444,"Exchange abbreviation",TRUE)</f>
        <v>BATS</v>
      </c>
      <c r="AR3444" t="str" cm="1">
        <f t="array" aca="1" ref="AR3444" ca="1">_FV(A3444,"Instrument type",TRUE)</f>
        <v>ETF</v>
      </c>
    </row>
    <row r="3445" spans="1:44" ht="18.75" customHeight="1" x14ac:dyDescent="0.25">
      <c r="A3445" t="e" vm="3457">
        <v>#VALUE!</v>
      </c>
      <c r="B3445" t="s">
        <v>9134</v>
      </c>
      <c r="C3445" t="s">
        <v>9135</v>
      </c>
      <c r="D3445" s="31" cm="1">
        <f t="array" aca="1" ref="D3445" ca="1">_FV(A3445,"Last trade time",TRUE)</f>
        <v>45824.84027780078</v>
      </c>
      <c r="E3445" s="23" cm="1">
        <f t="array" aca="1" ref="E3445" ca="1">_FV(A3445,"Price")</f>
        <v>24.55</v>
      </c>
      <c r="F3445" s="27" cm="1">
        <f t="array" aca="1" ref="F3445" ca="1">_FV(A3445,"Change (%)",TRUE)</f>
        <v>-6.1059999999999999E-4</v>
      </c>
      <c r="G3445" s="26" cm="1">
        <f t="array" aca="1" ref="G3445" ca="1">_FV(A3445,"Change")</f>
        <v>-1.4999999999999999E-2</v>
      </c>
      <c r="H3445" s="23" cm="1">
        <f t="array" aca="1" ref="H3445" ca="1">_FV(A3445,"Open")</f>
        <v>24.53</v>
      </c>
      <c r="I3445" s="23" cm="1">
        <f t="array" aca="1" ref="I3445" ca="1">_FV(A3445,"Low")</f>
        <v>24.53</v>
      </c>
      <c r="J3445" s="23" cm="1">
        <f t="array" aca="1" ref="J3445" ca="1">_FV(A3445,"High")</f>
        <v>24.55</v>
      </c>
      <c r="K3445" s="23" cm="1">
        <f t="array" aca="1" ref="K3445" ca="1">_FV(A3445,"Previous close",TRUE)</f>
        <v>24.565000000000001</v>
      </c>
      <c r="L3445" s="26"/>
      <c r="M3445" s="23" cm="1">
        <f t="array" aca="1" ref="M3445" ca="1">_FV(A3445,"52 week low",TRUE)</f>
        <v>23.91</v>
      </c>
      <c r="N3445" s="23" cm="1">
        <f t="array" aca="1" ref="N3445" ca="1">_FV(A3445,"52 week high",TRUE)</f>
        <v>24.9</v>
      </c>
      <c r="O3445" s="8" cm="1">
        <f t="array" aca="1" ref="O3445" ca="1">_FV(A3445,"Volume")</f>
        <v>353</v>
      </c>
      <c r="P3445" s="7" cm="1">
        <f t="array" aca="1" ref="P3445" ca="1">_FV(A3445,"Volume average",TRUE)</f>
        <v>8034</v>
      </c>
      <c r="Q3445" t="s">
        <v>2519</v>
      </c>
      <c r="S3445" t="s">
        <v>277</v>
      </c>
      <c r="T3445" s="25" cm="1">
        <f t="array" aca="1" ref="T3445" ca="1">_FV(A3445,"Expense ratio",TRUE)</f>
        <v>1.2999999999999999E-3</v>
      </c>
      <c r="U3445" s="24" cm="1">
        <f t="array" aca="1" ref="U3445" ca="1">_FV(A3445,"Market cap",TRUE)</f>
        <v>25763510.129999999</v>
      </c>
      <c r="V3445" s="4">
        <v>25722860</v>
      </c>
      <c r="W3445" s="4">
        <v>25722860</v>
      </c>
      <c r="Y3445" t="s">
        <v>4022</v>
      </c>
      <c r="Z3445" s="5">
        <v>24.45</v>
      </c>
      <c r="AA3445" s="20"/>
      <c r="AB3445" s="5">
        <v>4.19E-2</v>
      </c>
      <c r="AC3445" s="4">
        <v>8274</v>
      </c>
      <c r="AE3445" s="5">
        <v>2.9847570396128509</v>
      </c>
      <c r="AF3445" s="5">
        <v>6.3103812607189216</v>
      </c>
      <c r="AI3445" s="4">
        <v>8274</v>
      </c>
      <c r="AJ3445" s="5">
        <v>202340.67</v>
      </c>
      <c r="AL3445" s="5">
        <v>24.9</v>
      </c>
      <c r="AM3445" s="5">
        <v>23.91</v>
      </c>
      <c r="AN3445" t="s">
        <v>47</v>
      </c>
      <c r="AO3445" t="str" cm="1">
        <f t="array" aca="1" ref="AO3445" ca="1">_FV(A3445,"Currency")</f>
        <v>USD</v>
      </c>
      <c r="AP3445" t="str" cm="1">
        <f t="array" aca="1" ref="AP3445" ca="1">_FV(A3445,"Exchange")</f>
        <v>NYSE Arca</v>
      </c>
      <c r="AQ3445" s="6" t="str" cm="1">
        <f t="array" aca="1" ref="AQ3445" ca="1">_FV(A3445,"Exchange abbreviation",TRUE)</f>
        <v>ARCX</v>
      </c>
      <c r="AR3445" t="str" cm="1">
        <f t="array" aca="1" ref="AR3445" ca="1">_FV(A3445,"Instrument type",TRUE)</f>
        <v>ETF</v>
      </c>
    </row>
    <row r="3446" spans="1:44" ht="18.75" customHeight="1" x14ac:dyDescent="0.25">
      <c r="A3446" t="e" vm="3458">
        <v>#VALUE!</v>
      </c>
      <c r="B3446" t="s">
        <v>9136</v>
      </c>
      <c r="C3446" t="s">
        <v>9137</v>
      </c>
      <c r="D3446" s="31" cm="1">
        <f t="array" aca="1" ref="D3446" ca="1">_FV(A3446,"Last trade time",TRUE)</f>
        <v>45824.942088842188</v>
      </c>
      <c r="E3446" s="23" cm="1">
        <f t="array" aca="1" ref="E3446" ca="1">_FV(A3446,"Price")</f>
        <v>107.52</v>
      </c>
      <c r="F3446" s="27" cm="1">
        <f t="array" aca="1" ref="F3446" ca="1">_FV(A3446,"Change (%)",TRUE)</f>
        <v>1.2810999999999999E-2</v>
      </c>
      <c r="G3446" s="26" cm="1">
        <f t="array" aca="1" ref="G3446" ca="1">_FV(A3446,"Change")</f>
        <v>1.36</v>
      </c>
      <c r="H3446" s="23" cm="1">
        <f t="array" aca="1" ref="H3446" ca="1">_FV(A3446,"Open")</f>
        <v>107.03</v>
      </c>
      <c r="I3446" s="23" cm="1">
        <f t="array" aca="1" ref="I3446" ca="1">_FV(A3446,"Low")</f>
        <v>106.98</v>
      </c>
      <c r="J3446" s="23" cm="1">
        <f t="array" aca="1" ref="J3446" ca="1">_FV(A3446,"High")</f>
        <v>108.1</v>
      </c>
      <c r="K3446" s="23" cm="1">
        <f t="array" aca="1" ref="K3446" ca="1">_FV(A3446,"Previous close",TRUE)</f>
        <v>106.16</v>
      </c>
      <c r="L3446" s="26"/>
      <c r="M3446" s="23" cm="1">
        <f t="array" aca="1" ref="M3446" ca="1">_FV(A3446,"52 week low",TRUE)</f>
        <v>76.75</v>
      </c>
      <c r="N3446" s="23" cm="1">
        <f t="array" aca="1" ref="N3446" ca="1">_FV(A3446,"52 week high",TRUE)</f>
        <v>108.1</v>
      </c>
      <c r="O3446" s="8" cm="1">
        <f t="array" aca="1" ref="O3446" ca="1">_FV(A3446,"Volume")</f>
        <v>1090297</v>
      </c>
      <c r="P3446" s="7" cm="1">
        <f t="array" aca="1" ref="P3446" ca="1">_FV(A3446,"Volume average",TRUE)</f>
        <v>1421103</v>
      </c>
      <c r="Q3446" t="s">
        <v>449</v>
      </c>
      <c r="R3446" t="s">
        <v>170</v>
      </c>
      <c r="T3446" s="25" cm="1">
        <f t="array" aca="1" ref="T3446" ca="1">_FV(A3446,"Expense ratio",TRUE)</f>
        <v>1.2999999999999999E-3</v>
      </c>
      <c r="U3446" s="24" cm="1">
        <f t="array" aca="1" ref="U3446" ca="1">_FV(A3446,"Market cap",TRUE)</f>
        <v>7948305419.5600004</v>
      </c>
      <c r="V3446" s="16"/>
      <c r="W3446" s="16"/>
      <c r="Z3446" s="18"/>
      <c r="AA3446" s="20"/>
      <c r="AB3446" s="20"/>
      <c r="AC3446" s="21">
        <v>1447106</v>
      </c>
      <c r="AE3446" s="18"/>
      <c r="AF3446" s="20"/>
      <c r="AI3446" s="21"/>
      <c r="AJ3446" s="18"/>
      <c r="AL3446" s="18"/>
      <c r="AM3446" s="18"/>
      <c r="AN3446" t="s">
        <v>73</v>
      </c>
      <c r="AO3446" t="str" cm="1">
        <f t="array" aca="1" ref="AO3446" ca="1">_FV(A3446,"Currency")</f>
        <v>USD</v>
      </c>
      <c r="AP3446" t="str" cm="1">
        <f t="array" aca="1" ref="AP3446" ca="1">_FV(A3446,"Exchange")</f>
        <v>NYSE Arca</v>
      </c>
      <c r="AQ3446" s="6" t="str" cm="1">
        <f t="array" aca="1" ref="AQ3446" ca="1">_FV(A3446,"Exchange abbreviation",TRUE)</f>
        <v>ARCX</v>
      </c>
      <c r="AR3446" t="str" cm="1">
        <f t="array" aca="1" ref="AR3446" ca="1">_FV(A3446,"Instrument type",TRUE)</f>
        <v>ETF</v>
      </c>
    </row>
    <row r="3447" spans="1:44" ht="18.75" customHeight="1" x14ac:dyDescent="0.25">
      <c r="A3447" t="e" vm="3459">
        <v>#VALUE!</v>
      </c>
      <c r="B3447" t="s">
        <v>9138</v>
      </c>
      <c r="C3447" t="s">
        <v>9139</v>
      </c>
      <c r="D3447" s="31" cm="1">
        <f t="array" aca="1" ref="D3447" ca="1">_FV(A3447,"Last trade time",TRUE)</f>
        <v>45824.840348760939</v>
      </c>
      <c r="E3447" s="23" cm="1">
        <f t="array" aca="1" ref="E3447" ca="1">_FV(A3447,"Price")</f>
        <v>127.56</v>
      </c>
      <c r="F3447" s="27" cm="1">
        <f t="array" aca="1" ref="F3447" ca="1">_FV(A3447,"Change (%)",TRUE)</f>
        <v>4.4089999999999997E-3</v>
      </c>
      <c r="G3447" s="26" cm="1">
        <f t="array" aca="1" ref="G3447" ca="1">_FV(A3447,"Change")</f>
        <v>0.56000000000000005</v>
      </c>
      <c r="H3447" s="23" cm="1">
        <f t="array" aca="1" ref="H3447" ca="1">_FV(A3447,"Open")</f>
        <v>127.33</v>
      </c>
      <c r="I3447" s="23" cm="1">
        <f t="array" aca="1" ref="I3447" ca="1">_FV(A3447,"Low")</f>
        <v>127.26</v>
      </c>
      <c r="J3447" s="23" cm="1">
        <f t="array" aca="1" ref="J3447" ca="1">_FV(A3447,"High")</f>
        <v>128.035</v>
      </c>
      <c r="K3447" s="23" cm="1">
        <f t="array" aca="1" ref="K3447" ca="1">_FV(A3447,"Previous close",TRUE)</f>
        <v>127</v>
      </c>
      <c r="L3447" s="26"/>
      <c r="M3447" s="23" cm="1">
        <f t="array" aca="1" ref="M3447" ca="1">_FV(A3447,"52 week low",TRUE)</f>
        <v>111.96</v>
      </c>
      <c r="N3447" s="23" cm="1">
        <f t="array" aca="1" ref="N3447" ca="1">_FV(A3447,"52 week high",TRUE)</f>
        <v>128.81</v>
      </c>
      <c r="O3447" s="8" cm="1">
        <f t="array" aca="1" ref="O3447" ca="1">_FV(A3447,"Volume")</f>
        <v>9834</v>
      </c>
      <c r="P3447" s="7" cm="1">
        <f t="array" aca="1" ref="P3447" ca="1">_FV(A3447,"Volume average",TRUE)</f>
        <v>18091</v>
      </c>
      <c r="Q3447" t="s">
        <v>190</v>
      </c>
      <c r="T3447" s="25" cm="1">
        <f t="array" aca="1" ref="T3447" ca="1">_FV(A3447,"Expense ratio",TRUE)</f>
        <v>1.2999999999999999E-3</v>
      </c>
      <c r="U3447" s="24" cm="1">
        <f t="array" aca="1" ref="U3447" ca="1">_FV(A3447,"Market cap",TRUE)</f>
        <v>278327992</v>
      </c>
      <c r="V3447" s="16"/>
      <c r="W3447" s="16"/>
      <c r="Z3447" s="18"/>
      <c r="AA3447" s="20"/>
      <c r="AB3447" s="20"/>
      <c r="AC3447" s="21">
        <v>21893</v>
      </c>
      <c r="AE3447" s="18"/>
      <c r="AF3447" s="20"/>
      <c r="AI3447" s="21"/>
      <c r="AJ3447" s="18"/>
      <c r="AL3447" s="18"/>
      <c r="AM3447" s="18"/>
      <c r="AN3447" t="s">
        <v>73</v>
      </c>
      <c r="AO3447" t="str" cm="1">
        <f t="array" aca="1" ref="AO3447" ca="1">_FV(A3447,"Currency")</f>
        <v>USD</v>
      </c>
      <c r="AP3447" t="str" cm="1">
        <f t="array" aca="1" ref="AP3447" ca="1">_FV(A3447,"Exchange")</f>
        <v>CBOE BZX Exchange</v>
      </c>
      <c r="AQ3447" s="6" t="str" cm="1">
        <f t="array" aca="1" ref="AQ3447" ca="1">_FV(A3447,"Exchange abbreviation",TRUE)</f>
        <v>BATS</v>
      </c>
      <c r="AR3447" t="str" cm="1">
        <f t="array" aca="1" ref="AR3447" ca="1">_FV(A3447,"Instrument type",TRUE)</f>
        <v>ETF</v>
      </c>
    </row>
    <row r="3448" spans="1:44" ht="18.75" customHeight="1" x14ac:dyDescent="0.25">
      <c r="A3448" t="e" vm="3460">
        <v>#VALUE!</v>
      </c>
      <c r="B3448" t="s">
        <v>9140</v>
      </c>
      <c r="C3448" t="s">
        <v>9141</v>
      </c>
      <c r="D3448" s="31" cm="1">
        <f t="array" aca="1" ref="D3448" ca="1">_FV(A3448,"Last trade time",TRUE)</f>
        <v>45824.840348541409</v>
      </c>
      <c r="E3448" s="23" cm="1">
        <f t="array" aca="1" ref="E3448" ca="1">_FV(A3448,"Price")</f>
        <v>117.06</v>
      </c>
      <c r="F3448" s="27" cm="1">
        <f t="array" aca="1" ref="F3448" ca="1">_FV(A3448,"Change (%)",TRUE)</f>
        <v>8.4419999999999999E-3</v>
      </c>
      <c r="G3448" s="26" cm="1">
        <f t="array" aca="1" ref="G3448" ca="1">_FV(A3448,"Change")</f>
        <v>0.98</v>
      </c>
      <c r="H3448" s="23" cm="1">
        <f t="array" aca="1" ref="H3448" ca="1">_FV(A3448,"Open")</f>
        <v>116.57</v>
      </c>
      <c r="I3448" s="23" cm="1">
        <f t="array" aca="1" ref="I3448" ca="1">_FV(A3448,"Low")</f>
        <v>116.57</v>
      </c>
      <c r="J3448" s="23" cm="1">
        <f t="array" aca="1" ref="J3448" ca="1">_FV(A3448,"High")</f>
        <v>117.42100000000001</v>
      </c>
      <c r="K3448" s="23" cm="1">
        <f t="array" aca="1" ref="K3448" ca="1">_FV(A3448,"Previous close",TRUE)</f>
        <v>116.08</v>
      </c>
      <c r="L3448" s="26"/>
      <c r="M3448" s="23" cm="1">
        <f t="array" aca="1" ref="M3448" ca="1">_FV(A3448,"52 week low",TRUE)</f>
        <v>96.084999999999994</v>
      </c>
      <c r="N3448" s="23" cm="1">
        <f t="array" aca="1" ref="N3448" ca="1">_FV(A3448,"52 week high",TRUE)</f>
        <v>130.84</v>
      </c>
      <c r="O3448" s="8" cm="1">
        <f t="array" aca="1" ref="O3448" ca="1">_FV(A3448,"Volume")</f>
        <v>6181</v>
      </c>
      <c r="P3448" s="7" cm="1">
        <f t="array" aca="1" ref="P3448" ca="1">_FV(A3448,"Volume average",TRUE)</f>
        <v>22522</v>
      </c>
      <c r="Q3448" t="s">
        <v>143</v>
      </c>
      <c r="R3448" t="s">
        <v>155</v>
      </c>
      <c r="T3448" s="25" cm="1">
        <f t="array" aca="1" ref="T3448" ca="1">_FV(A3448,"Expense ratio",TRUE)</f>
        <v>1.2999999999999999E-3</v>
      </c>
      <c r="U3448" s="24" cm="1">
        <f t="array" aca="1" ref="U3448" ca="1">_FV(A3448,"Market cap",TRUE)</f>
        <v>598100234</v>
      </c>
      <c r="V3448" s="16"/>
      <c r="W3448" s="16"/>
      <c r="Z3448" s="18"/>
      <c r="AA3448" s="20"/>
      <c r="AB3448" s="20"/>
      <c r="AC3448" s="21">
        <v>27987</v>
      </c>
      <c r="AE3448" s="18"/>
      <c r="AF3448" s="20"/>
      <c r="AI3448" s="21"/>
      <c r="AJ3448" s="18"/>
      <c r="AL3448" s="18"/>
      <c r="AM3448" s="18"/>
      <c r="AN3448" t="s">
        <v>73</v>
      </c>
      <c r="AO3448" t="str" cm="1">
        <f t="array" aca="1" ref="AO3448" ca="1">_FV(A3448,"Currency")</f>
        <v>USD</v>
      </c>
      <c r="AP3448" t="str" cm="1">
        <f t="array" aca="1" ref="AP3448" ca="1">_FV(A3448,"Exchange")</f>
        <v>CBOE BZX Exchange</v>
      </c>
      <c r="AQ3448" s="6" t="str" cm="1">
        <f t="array" aca="1" ref="AQ3448" ca="1">_FV(A3448,"Exchange abbreviation",TRUE)</f>
        <v>BATS</v>
      </c>
      <c r="AR3448" t="str" cm="1">
        <f t="array" aca="1" ref="AR3448" ca="1">_FV(A3448,"Instrument type",TRUE)</f>
        <v>ETF</v>
      </c>
    </row>
    <row r="3449" spans="1:44" ht="18.75" customHeight="1" x14ac:dyDescent="0.25">
      <c r="A3449" t="e" vm="3461">
        <v>#VALUE!</v>
      </c>
      <c r="B3449" t="s">
        <v>9142</v>
      </c>
      <c r="C3449" t="s">
        <v>9143</v>
      </c>
      <c r="D3449" s="31" cm="1">
        <f t="array" aca="1" ref="D3449" ca="1">_FV(A3449,"Last trade time",TRUE)</f>
        <v>45824.883704536718</v>
      </c>
      <c r="E3449" s="23" cm="1">
        <f t="array" aca="1" ref="E3449" ca="1">_FV(A3449,"Price")</f>
        <v>166.65</v>
      </c>
      <c r="F3449" s="27" cm="1">
        <f t="array" aca="1" ref="F3449" ca="1">_FV(A3449,"Change (%)",TRUE)</f>
        <v>1.3871E-2</v>
      </c>
      <c r="G3449" s="26" cm="1">
        <f t="array" aca="1" ref="G3449" ca="1">_FV(A3449,"Change")</f>
        <v>2.2799999999999998</v>
      </c>
      <c r="H3449" s="23" cm="1">
        <f t="array" aca="1" ref="H3449" ca="1">_FV(A3449,"Open")</f>
        <v>165.69</v>
      </c>
      <c r="I3449" s="23" cm="1">
        <f t="array" aca="1" ref="I3449" ca="1">_FV(A3449,"Low")</f>
        <v>165.69</v>
      </c>
      <c r="J3449" s="23" cm="1">
        <f t="array" aca="1" ref="J3449" ca="1">_FV(A3449,"High")</f>
        <v>167.26499999999999</v>
      </c>
      <c r="K3449" s="23" cm="1">
        <f t="array" aca="1" ref="K3449" ca="1">_FV(A3449,"Previous close",TRUE)</f>
        <v>164.37</v>
      </c>
      <c r="L3449" s="26"/>
      <c r="M3449" s="23" cm="1">
        <f t="array" aca="1" ref="M3449" ca="1">_FV(A3449,"52 week low",TRUE)</f>
        <v>128.58000000000001</v>
      </c>
      <c r="N3449" s="23" cm="1">
        <f t="array" aca="1" ref="N3449" ca="1">_FV(A3449,"52 week high",TRUE)</f>
        <v>179.56</v>
      </c>
      <c r="O3449" s="8" cm="1">
        <f t="array" aca="1" ref="O3449" ca="1">_FV(A3449,"Volume")</f>
        <v>17988</v>
      </c>
      <c r="P3449" s="7" cm="1">
        <f t="array" aca="1" ref="P3449" ca="1">_FV(A3449,"Volume average",TRUE)</f>
        <v>31148</v>
      </c>
      <c r="Q3449" t="s">
        <v>119</v>
      </c>
      <c r="R3449" t="s">
        <v>170</v>
      </c>
      <c r="T3449" s="25" cm="1">
        <f t="array" aca="1" ref="T3449" ca="1">_FV(A3449,"Expense ratio",TRUE)</f>
        <v>1.2999999999999999E-3</v>
      </c>
      <c r="U3449" s="24" cm="1">
        <f t="array" aca="1" ref="U3449" ca="1">_FV(A3449,"Market cap",TRUE)</f>
        <v>1039865177</v>
      </c>
      <c r="V3449" s="16"/>
      <c r="W3449" s="16"/>
      <c r="Z3449" s="18"/>
      <c r="AB3449" s="20"/>
      <c r="AC3449" s="21">
        <v>30220</v>
      </c>
      <c r="AE3449" s="18"/>
      <c r="AF3449" s="20"/>
      <c r="AI3449" s="21"/>
      <c r="AJ3449" s="18"/>
      <c r="AL3449" s="18"/>
      <c r="AM3449" s="18"/>
      <c r="AN3449" t="s">
        <v>73</v>
      </c>
      <c r="AO3449" t="str" cm="1">
        <f t="array" aca="1" ref="AO3449" ca="1">_FV(A3449,"Currency")</f>
        <v>USD</v>
      </c>
      <c r="AP3449" t="str" cm="1">
        <f t="array" aca="1" ref="AP3449" ca="1">_FV(A3449,"Exchange")</f>
        <v>CBOE BZX Exchange</v>
      </c>
      <c r="AQ3449" s="6" t="str" cm="1">
        <f t="array" aca="1" ref="AQ3449" ca="1">_FV(A3449,"Exchange abbreviation",TRUE)</f>
        <v>BATS</v>
      </c>
      <c r="AR3449" t="str" cm="1">
        <f t="array" aca="1" ref="AR3449" ca="1">_FV(A3449,"Instrument type",TRUE)</f>
        <v>ETF</v>
      </c>
    </row>
    <row r="3450" spans="1:44" ht="18.75" customHeight="1" x14ac:dyDescent="0.25">
      <c r="A3450" t="e" vm="3462">
        <v>#VALUE!</v>
      </c>
      <c r="B3450" t="s">
        <v>9144</v>
      </c>
      <c r="C3450" t="s">
        <v>9145</v>
      </c>
      <c r="D3450" s="31" cm="1">
        <f t="array" aca="1" ref="D3450" ca="1">_FV(A3450,"Last trade time",TRUE)</f>
        <v>45824.84027780078</v>
      </c>
      <c r="E3450" s="23" cm="1">
        <f t="array" aca="1" ref="E3450" ca="1">_FV(A3450,"Price")</f>
        <v>37.119999999999997</v>
      </c>
      <c r="F3450" s="27" cm="1">
        <f t="array" aca="1" ref="F3450" ca="1">_FV(A3450,"Change (%)",TRUE)</f>
        <v>-1.0946000000000001E-2</v>
      </c>
      <c r="G3450" s="26" cm="1">
        <f t="array" aca="1" ref="G3450" ca="1">_FV(A3450,"Change")</f>
        <v>-0.4108</v>
      </c>
      <c r="H3450" s="23" cm="1">
        <f t="array" aca="1" ref="H3450" ca="1">_FV(A3450,"Open")</f>
        <v>37.47</v>
      </c>
      <c r="I3450" s="23" cm="1">
        <f t="array" aca="1" ref="I3450" ca="1">_FV(A3450,"Low")</f>
        <v>37.119999999999997</v>
      </c>
      <c r="J3450" s="23" cm="1">
        <f t="array" aca="1" ref="J3450" ca="1">_FV(A3450,"High")</f>
        <v>37.515000000000001</v>
      </c>
      <c r="K3450" s="23" cm="1">
        <f t="array" aca="1" ref="K3450" ca="1">_FV(A3450,"Previous close",TRUE)</f>
        <v>37.530799999999999</v>
      </c>
      <c r="L3450" s="26"/>
      <c r="M3450" s="23" cm="1">
        <f t="array" aca="1" ref="M3450" ca="1">_FV(A3450,"52 week low",TRUE)</f>
        <v>36.04</v>
      </c>
      <c r="N3450" s="23" cm="1">
        <f t="array" aca="1" ref="N3450" ca="1">_FV(A3450,"52 week high",TRUE)</f>
        <v>49.86</v>
      </c>
      <c r="O3450" s="8" cm="1">
        <f t="array" aca="1" ref="O3450" ca="1">_FV(A3450,"Volume")</f>
        <v>3245</v>
      </c>
      <c r="P3450" s="7" cm="1">
        <f t="array" aca="1" ref="P3450" ca="1">_FV(A3450,"Volume average",TRUE)</f>
        <v>14965</v>
      </c>
      <c r="Q3450" t="s">
        <v>3924</v>
      </c>
      <c r="S3450" t="s">
        <v>3850</v>
      </c>
      <c r="T3450" s="25" cm="1">
        <f t="array" aca="1" ref="T3450" ca="1">_FV(A3450,"Expense ratio",TRUE)</f>
        <v>1.2999999999999999E-3</v>
      </c>
      <c r="U3450" s="24" cm="1">
        <f t="array" aca="1" ref="U3450" ca="1">_FV(A3450,"Market cap",TRUE)</f>
        <v>61147357.259999998</v>
      </c>
      <c r="V3450" s="17">
        <v>61147356</v>
      </c>
      <c r="W3450" s="17">
        <v>61147356</v>
      </c>
      <c r="Y3450" t="s">
        <v>7887</v>
      </c>
      <c r="Z3450" s="19">
        <v>37.0747</v>
      </c>
      <c r="AB3450" s="19">
        <v>4.7300000000000002E-2</v>
      </c>
      <c r="AC3450" s="17">
        <v>9092</v>
      </c>
      <c r="AE3450" s="19">
        <v>-1.931565359846688</v>
      </c>
      <c r="AF3450" s="19">
        <v>-6.990278714699194</v>
      </c>
      <c r="AI3450" s="17">
        <v>9092</v>
      </c>
      <c r="AJ3450" s="19">
        <v>337404.12</v>
      </c>
      <c r="AL3450" s="19">
        <v>49.86</v>
      </c>
      <c r="AM3450" s="19">
        <v>36.04</v>
      </c>
      <c r="AN3450" t="s">
        <v>47</v>
      </c>
      <c r="AO3450" t="str" cm="1">
        <f t="array" aca="1" ref="AO3450" ca="1">_FV(A3450,"Currency")</f>
        <v>USD</v>
      </c>
      <c r="AP3450" t="str" cm="1">
        <f t="array" aca="1" ref="AP3450" ca="1">_FV(A3450,"Exchange")</f>
        <v>NYSE Arca</v>
      </c>
      <c r="AQ3450" s="6" t="str" cm="1">
        <f t="array" aca="1" ref="AQ3450" ca="1">_FV(A3450,"Exchange abbreviation",TRUE)</f>
        <v>ARCX</v>
      </c>
      <c r="AR3450" t="str" cm="1">
        <f t="array" aca="1" ref="AR3450" ca="1">_FV(A3450,"Instrument type",TRUE)</f>
        <v>ETF</v>
      </c>
    </row>
    <row r="3451" spans="1:44" ht="18.75" customHeight="1" x14ac:dyDescent="0.25">
      <c r="A3451" t="e" vm="3463">
        <v>#VALUE!</v>
      </c>
      <c r="B3451" t="s">
        <v>9146</v>
      </c>
      <c r="C3451" t="s">
        <v>9147</v>
      </c>
      <c r="D3451" s="31" cm="1">
        <f t="array" aca="1" ref="D3451" ca="1">_FV(A3451,"Last trade time",TRUE)</f>
        <v>45824.840347881247</v>
      </c>
      <c r="E3451" s="23" cm="1">
        <f t="array" aca="1" ref="E3451" ca="1">_FV(A3451,"Price")</f>
        <v>140.49879999999999</v>
      </c>
      <c r="F3451" s="27" cm="1">
        <f t="array" aca="1" ref="F3451" ca="1">_FV(A3451,"Change (%)",TRUE)</f>
        <v>1.3295E-2</v>
      </c>
      <c r="G3451" s="26" cm="1">
        <f t="array" aca="1" ref="G3451" ca="1">_FV(A3451,"Change")</f>
        <v>1.8433999999999999</v>
      </c>
      <c r="H3451" s="23" cm="1">
        <f t="array" aca="1" ref="H3451" ca="1">_FV(A3451,"Open")</f>
        <v>140.45500000000001</v>
      </c>
      <c r="I3451" s="23" cm="1">
        <f t="array" aca="1" ref="I3451" ca="1">_FV(A3451,"Low")</f>
        <v>140.34</v>
      </c>
      <c r="J3451" s="23" cm="1">
        <f t="array" aca="1" ref="J3451" ca="1">_FV(A3451,"High")</f>
        <v>140.6833</v>
      </c>
      <c r="K3451" s="23" cm="1">
        <f t="array" aca="1" ref="K3451" ca="1">_FV(A3451,"Previous close",TRUE)</f>
        <v>138.65539999999999</v>
      </c>
      <c r="L3451" s="26"/>
      <c r="M3451" s="23" cm="1">
        <f t="array" aca="1" ref="M3451" ca="1">_FV(A3451,"52 week low",TRUE)</f>
        <v>116.505</v>
      </c>
      <c r="N3451" s="23" cm="1">
        <f t="array" aca="1" ref="N3451" ca="1">_FV(A3451,"52 week high",TRUE)</f>
        <v>150.37</v>
      </c>
      <c r="O3451" s="8" cm="1">
        <f t="array" aca="1" ref="O3451" ca="1">_FV(A3451,"Volume")</f>
        <v>8361</v>
      </c>
      <c r="P3451" s="7" cm="1">
        <f t="array" aca="1" ref="P3451" ca="1">_FV(A3451,"Volume average",TRUE)</f>
        <v>6815</v>
      </c>
      <c r="Q3451" t="s">
        <v>119</v>
      </c>
      <c r="R3451" t="s">
        <v>158</v>
      </c>
      <c r="T3451" s="25" cm="1">
        <f t="array" aca="1" ref="T3451" ca="1">_FV(A3451,"Expense ratio",TRUE)</f>
        <v>1.2999999999999999E-3</v>
      </c>
      <c r="U3451" s="24" cm="1">
        <f t="array" aca="1" ref="U3451" ca="1">_FV(A3451,"Market cap",TRUE)</f>
        <v>385493345</v>
      </c>
      <c r="AC3451" s="9">
        <v>6920</v>
      </c>
      <c r="AN3451" t="s">
        <v>73</v>
      </c>
      <c r="AO3451" t="str" cm="1">
        <f t="array" aca="1" ref="AO3451" ca="1">_FV(A3451,"Currency")</f>
        <v>USD</v>
      </c>
      <c r="AP3451" t="str" cm="1">
        <f t="array" aca="1" ref="AP3451" ca="1">_FV(A3451,"Exchange")</f>
        <v>CBOE BZX Exchange</v>
      </c>
      <c r="AQ3451" s="6" t="str" cm="1">
        <f t="array" aca="1" ref="AQ3451" ca="1">_FV(A3451,"Exchange abbreviation",TRUE)</f>
        <v>BATS</v>
      </c>
      <c r="AR3451" t="str" cm="1">
        <f t="array" aca="1" ref="AR3451" ca="1">_FV(A3451,"Instrument type",TRUE)</f>
        <v>ETF</v>
      </c>
    </row>
    <row r="3452" spans="1:44" ht="18.75" customHeight="1" x14ac:dyDescent="0.25">
      <c r="A3452" t="e" vm="3464">
        <v>#VALUE!</v>
      </c>
      <c r="B3452" t="s">
        <v>9148</v>
      </c>
      <c r="C3452" t="s">
        <v>9149</v>
      </c>
      <c r="D3452" s="31" cm="1">
        <f t="array" aca="1" ref="D3452" ca="1">_FV(A3452,"Last trade time",TRUE)</f>
        <v>45824.943171828127</v>
      </c>
      <c r="E3452" s="23" cm="1">
        <f t="array" aca="1" ref="E3452" ca="1">_FV(A3452,"Price")</f>
        <v>20.16</v>
      </c>
      <c r="F3452" s="27" cm="1">
        <f t="array" aca="1" ref="F3452" ca="1">_FV(A3452,"Change (%)",TRUE)</f>
        <v>5.3291999999999999E-2</v>
      </c>
      <c r="G3452" s="26" cm="1">
        <f t="array" aca="1" ref="G3452" ca="1">_FV(A3452,"Change")</f>
        <v>1.02</v>
      </c>
      <c r="H3452" s="23" cm="1">
        <f t="array" aca="1" ref="H3452" ca="1">_FV(A3452,"Open")</f>
        <v>19.77</v>
      </c>
      <c r="I3452" s="23" cm="1">
        <f t="array" aca="1" ref="I3452" ca="1">_FV(A3452,"Low")</f>
        <v>19.754999999999999</v>
      </c>
      <c r="J3452" s="23" cm="1">
        <f t="array" aca="1" ref="J3452" ca="1">_FV(A3452,"High")</f>
        <v>20.239999999999998</v>
      </c>
      <c r="K3452" s="23" cm="1">
        <f t="array" aca="1" ref="K3452" ca="1">_FV(A3452,"Previous close",TRUE)</f>
        <v>19.14</v>
      </c>
      <c r="L3452" s="26"/>
      <c r="M3452" s="23" cm="1">
        <f t="array" aca="1" ref="M3452" ca="1">_FV(A3452,"52 week low",TRUE)</f>
        <v>10.99</v>
      </c>
      <c r="N3452" s="23" cm="1">
        <f t="array" aca="1" ref="N3452" ca="1">_FV(A3452,"52 week high",TRUE)</f>
        <v>31.18</v>
      </c>
      <c r="O3452" s="8" cm="1">
        <f t="array" aca="1" ref="O3452" ca="1">_FV(A3452,"Volume")</f>
        <v>13025661</v>
      </c>
      <c r="P3452" s="7" cm="1">
        <f t="array" aca="1" ref="P3452" ca="1">_FV(A3452,"Volume average",TRUE)</f>
        <v>16254478</v>
      </c>
      <c r="Q3452" t="s">
        <v>204</v>
      </c>
      <c r="S3452" t="s">
        <v>2067</v>
      </c>
      <c r="T3452" s="25" cm="1">
        <f t="array" aca="1" ref="T3452" ca="1">_FV(A3452,"Expense ratio",TRUE)</f>
        <v>1.2999999999999999E-3</v>
      </c>
      <c r="U3452" s="24" cm="1">
        <f t="array" aca="1" ref="U3452" ca="1">_FV(A3452,"Market cap",TRUE)</f>
        <v>3583032841.3600001</v>
      </c>
      <c r="V3452" s="17">
        <v>3583032832</v>
      </c>
      <c r="W3452" s="17">
        <v>3583032832</v>
      </c>
      <c r="Y3452" t="s">
        <v>1019</v>
      </c>
      <c r="Z3452" s="19">
        <v>18.87613</v>
      </c>
      <c r="AC3452" s="17">
        <v>12231868</v>
      </c>
      <c r="AE3452" s="19">
        <v>-25.343515662753401</v>
      </c>
      <c r="AI3452" s="17">
        <v>12231868</v>
      </c>
      <c r="AJ3452" s="19">
        <v>230081437.08000001</v>
      </c>
      <c r="AL3452" s="19">
        <v>31.18</v>
      </c>
      <c r="AM3452" s="19">
        <v>10.99</v>
      </c>
      <c r="AN3452" t="s">
        <v>82</v>
      </c>
      <c r="AO3452" t="str" cm="1">
        <f t="array" aca="1" ref="AO3452" ca="1">_FV(A3452,"Currency")</f>
        <v>USD</v>
      </c>
      <c r="AP3452" t="str" cm="1">
        <f t="array" aca="1" ref="AP3452" ca="1">_FV(A3452,"Exchange")</f>
        <v>Nasdaq Stock Market</v>
      </c>
      <c r="AQ3452" s="6" t="str" cm="1">
        <f t="array" aca="1" ref="AQ3452" ca="1">_FV(A3452,"Exchange abbreviation",TRUE)</f>
        <v>XNAS</v>
      </c>
      <c r="AR3452" t="str" cm="1">
        <f t="array" aca="1" ref="AR3452" ca="1">_FV(A3452,"Instrument type",TRUE)</f>
        <v>ETF</v>
      </c>
    </row>
    <row r="3453" spans="1:44" ht="18.75" customHeight="1" x14ac:dyDescent="0.25">
      <c r="A3453" t="e" vm="3465">
        <v>#VALUE!</v>
      </c>
      <c r="B3453" t="s">
        <v>9150</v>
      </c>
      <c r="C3453" t="s">
        <v>9151</v>
      </c>
      <c r="D3453" s="31" cm="1">
        <f t="array" aca="1" ref="D3453" ca="1">_FV(A3453,"Last trade time",TRUE)</f>
        <v>45824.840277812502</v>
      </c>
      <c r="E3453" s="23" cm="1">
        <f t="array" aca="1" ref="E3453" ca="1">_FV(A3453,"Price")</f>
        <v>31.35</v>
      </c>
      <c r="F3453" s="27" cm="1">
        <f t="array" aca="1" ref="F3453" ca="1">_FV(A3453,"Change (%)",TRUE)</f>
        <v>1.5970000000000001E-3</v>
      </c>
      <c r="G3453" s="26" cm="1">
        <f t="array" aca="1" ref="G3453" ca="1">_FV(A3453,"Change")</f>
        <v>0.05</v>
      </c>
      <c r="H3453" s="23" cm="1">
        <f t="array" aca="1" ref="H3453" ca="1">_FV(A3453,"Open")</f>
        <v>31.35</v>
      </c>
      <c r="I3453" s="23" cm="1">
        <f t="array" aca="1" ref="I3453" ca="1">_FV(A3453,"Low")</f>
        <v>31.35</v>
      </c>
      <c r="J3453" s="23" cm="1">
        <f t="array" aca="1" ref="J3453" ca="1">_FV(A3453,"High")</f>
        <v>31.35</v>
      </c>
      <c r="K3453" s="23" cm="1">
        <f t="array" aca="1" ref="K3453" ca="1">_FV(A3453,"Previous close",TRUE)</f>
        <v>31.3</v>
      </c>
      <c r="L3453" s="26"/>
      <c r="M3453" s="23" cm="1">
        <f t="array" aca="1" ref="M3453" ca="1">_FV(A3453,"52 week low",TRUE)</f>
        <v>26.07</v>
      </c>
      <c r="N3453" s="23" cm="1">
        <f t="array" aca="1" ref="N3453" ca="1">_FV(A3453,"52 week high",TRUE)</f>
        <v>31.63</v>
      </c>
      <c r="O3453" s="8" cm="1">
        <f t="array" aca="1" ref="O3453" ca="1">_FV(A3453,"Volume")</f>
        <v>364</v>
      </c>
      <c r="P3453" s="7" cm="1">
        <f t="array" aca="1" ref="P3453" ca="1">_FV(A3453,"Volume average",TRUE)</f>
        <v>2762</v>
      </c>
      <c r="Q3453" t="s">
        <v>703</v>
      </c>
      <c r="S3453" t="s">
        <v>5011</v>
      </c>
      <c r="T3453" s="25" cm="1">
        <f t="array" aca="1" ref="T3453" ca="1">_FV(A3453,"Expense ratio",TRUE)</f>
        <v>1.1999999999999999E-3</v>
      </c>
      <c r="U3453" s="24" cm="1">
        <f t="array" aca="1" ref="U3453" ca="1">_FV(A3453,"Market cap",TRUE)</f>
        <v>57488672.689999998</v>
      </c>
      <c r="V3453" s="4">
        <v>57488868</v>
      </c>
      <c r="W3453" s="4">
        <v>57488868</v>
      </c>
      <c r="Y3453" t="s">
        <v>3115</v>
      </c>
      <c r="Z3453" s="5">
        <v>31.200099999999999</v>
      </c>
      <c r="AA3453" s="19">
        <v>17.212565999999999</v>
      </c>
      <c r="AB3453" s="5">
        <v>2.6600001000000002E-2</v>
      </c>
      <c r="AC3453" s="4">
        <v>8668</v>
      </c>
      <c r="AE3453" s="5">
        <v>19.03987609168756</v>
      </c>
      <c r="AF3453" s="5">
        <v>18.002618513497779</v>
      </c>
      <c r="AI3453" s="4">
        <v>8668</v>
      </c>
      <c r="AJ3453" s="5">
        <v>271655.12</v>
      </c>
      <c r="AL3453" s="5">
        <v>31.5</v>
      </c>
      <c r="AM3453" s="5">
        <v>26.07</v>
      </c>
      <c r="AN3453" t="s">
        <v>47</v>
      </c>
      <c r="AO3453" t="str" cm="1">
        <f t="array" aca="1" ref="AO3453" ca="1">_FV(A3453,"Currency")</f>
        <v>USD</v>
      </c>
      <c r="AP3453" t="str" cm="1">
        <f t="array" aca="1" ref="AP3453" ca="1">_FV(A3453,"Exchange")</f>
        <v>NYSE Arca</v>
      </c>
      <c r="AQ3453" s="6" t="str" cm="1">
        <f t="array" aca="1" ref="AQ3453" ca="1">_FV(A3453,"Exchange abbreviation",TRUE)</f>
        <v>ARCX</v>
      </c>
      <c r="AR3453" t="str" cm="1">
        <f t="array" aca="1" ref="AR3453" ca="1">_FV(A3453,"Instrument type",TRUE)</f>
        <v>ETF</v>
      </c>
    </row>
    <row r="3454" spans="1:44" ht="18.75" customHeight="1" x14ac:dyDescent="0.25">
      <c r="A3454" t="e" vm="3466">
        <v>#VALUE!</v>
      </c>
      <c r="B3454" t="s">
        <v>9152</v>
      </c>
      <c r="C3454" t="s">
        <v>9153</v>
      </c>
      <c r="D3454" s="31" cm="1">
        <f t="array" aca="1" ref="D3454" ca="1">_FV(A3454,"Last trade time",TRUE)</f>
        <v>45824.84027780078</v>
      </c>
      <c r="E3454" s="23" cm="1">
        <f t="array" aca="1" ref="E3454" ca="1">_FV(A3454,"Price")</f>
        <v>44.443100000000001</v>
      </c>
      <c r="F3454" s="27" cm="1">
        <f t="array" aca="1" ref="F3454" ca="1">_FV(A3454,"Change (%)",TRUE)</f>
        <v>-7.3729999999999993E-3</v>
      </c>
      <c r="G3454" s="26" cm="1">
        <f t="array" aca="1" ref="G3454" ca="1">_FV(A3454,"Change")</f>
        <v>-0.3301</v>
      </c>
      <c r="H3454" s="23" cm="1">
        <f t="array" aca="1" ref="H3454" ca="1">_FV(A3454,"Open")</f>
        <v>44.75</v>
      </c>
      <c r="I3454" s="23" cm="1">
        <f t="array" aca="1" ref="I3454" ca="1">_FV(A3454,"Low")</f>
        <v>44.443100000000001</v>
      </c>
      <c r="J3454" s="23" cm="1">
        <f t="array" aca="1" ref="J3454" ca="1">_FV(A3454,"High")</f>
        <v>44.75</v>
      </c>
      <c r="K3454" s="23" cm="1">
        <f t="array" aca="1" ref="K3454" ca="1">_FV(A3454,"Previous close",TRUE)</f>
        <v>44.773200000000003</v>
      </c>
      <c r="L3454" s="26"/>
      <c r="M3454" s="23" cm="1">
        <f t="array" aca="1" ref="M3454" ca="1">_FV(A3454,"52 week low",TRUE)</f>
        <v>43.66</v>
      </c>
      <c r="N3454" s="23" cm="1">
        <f t="array" aca="1" ref="N3454" ca="1">_FV(A3454,"52 week high",TRUE)</f>
        <v>50.8095</v>
      </c>
      <c r="O3454" s="8" cm="1">
        <f t="array" aca="1" ref="O3454" ca="1">_FV(A3454,"Volume")</f>
        <v>168</v>
      </c>
      <c r="P3454" s="7" cm="1">
        <f t="array" aca="1" ref="P3454" ca="1">_FV(A3454,"Volume average",TRUE)</f>
        <v>244</v>
      </c>
      <c r="Q3454" t="s">
        <v>3924</v>
      </c>
      <c r="S3454" t="s">
        <v>1795</v>
      </c>
      <c r="T3454" s="25" cm="1">
        <f t="array" aca="1" ref="T3454" ca="1">_FV(A3454,"Expense ratio",TRUE)</f>
        <v>1.1999999999999999E-3</v>
      </c>
      <c r="U3454" s="24" cm="1">
        <f t="array" aca="1" ref="U3454" ca="1">_FV(A3454,"Market cap",TRUE)</f>
        <v>20593046.23</v>
      </c>
      <c r="V3454" s="4">
        <v>20593046</v>
      </c>
      <c r="W3454" s="4">
        <v>20593046</v>
      </c>
      <c r="Y3454" t="s">
        <v>4073</v>
      </c>
      <c r="Z3454" s="5">
        <v>44.26</v>
      </c>
      <c r="AB3454" s="20"/>
      <c r="AC3454" s="4">
        <v>447</v>
      </c>
      <c r="AE3454" s="5">
        <v>0.26905532633920698</v>
      </c>
      <c r="AF3454" s="20"/>
      <c r="AI3454" s="4">
        <v>447</v>
      </c>
      <c r="AJ3454" s="5">
        <v>19799.730899999999</v>
      </c>
      <c r="AL3454" s="5">
        <v>50.584000000000003</v>
      </c>
      <c r="AM3454" s="5">
        <v>43.66</v>
      </c>
      <c r="AN3454" t="s">
        <v>47</v>
      </c>
      <c r="AO3454" t="str" cm="1">
        <f t="array" aca="1" ref="AO3454" ca="1">_FV(A3454,"Currency")</f>
        <v>USD</v>
      </c>
      <c r="AP3454" t="str" cm="1">
        <f t="array" aca="1" ref="AP3454" ca="1">_FV(A3454,"Exchange")</f>
        <v>NYSE Arca</v>
      </c>
      <c r="AQ3454" s="6" t="str" cm="1">
        <f t="array" aca="1" ref="AQ3454" ca="1">_FV(A3454,"Exchange abbreviation",TRUE)</f>
        <v>ARCX</v>
      </c>
      <c r="AR3454" t="str" cm="1">
        <f t="array" aca="1" ref="AR3454" ca="1">_FV(A3454,"Instrument type",TRUE)</f>
        <v>ETF</v>
      </c>
    </row>
    <row r="3455" spans="1:44" ht="18.75" customHeight="1" x14ac:dyDescent="0.25">
      <c r="A3455" t="e" vm="3467">
        <v>#VALUE!</v>
      </c>
      <c r="B3455" t="s">
        <v>9154</v>
      </c>
      <c r="C3455" t="s">
        <v>9155</v>
      </c>
      <c r="D3455" s="31" cm="1">
        <f t="array" aca="1" ref="D3455" ca="1">_FV(A3455,"Last trade time",TRUE)</f>
        <v>45824.843750185159</v>
      </c>
      <c r="E3455" s="23" cm="1">
        <f t="array" aca="1" ref="E3455" ca="1">_FV(A3455,"Price")</f>
        <v>59.41</v>
      </c>
      <c r="F3455" s="27" cm="1">
        <f t="array" aca="1" ref="F3455" ca="1">_FV(A3455,"Change (%)",TRUE)</f>
        <v>7.0340000000000003E-3</v>
      </c>
      <c r="G3455" s="26" cm="1">
        <f t="array" aca="1" ref="G3455" ca="1">_FV(A3455,"Change")</f>
        <v>0.41499999999999998</v>
      </c>
      <c r="H3455" s="23" cm="1">
        <f t="array" aca="1" ref="H3455" ca="1">_FV(A3455,"Open")</f>
        <v>59.68</v>
      </c>
      <c r="I3455" s="23" cm="1">
        <f t="array" aca="1" ref="I3455" ca="1">_FV(A3455,"Low")</f>
        <v>59.4</v>
      </c>
      <c r="J3455" s="23" cm="1">
        <f t="array" aca="1" ref="J3455" ca="1">_FV(A3455,"High")</f>
        <v>59.68</v>
      </c>
      <c r="K3455" s="23" cm="1">
        <f t="array" aca="1" ref="K3455" ca="1">_FV(A3455,"Previous close",TRUE)</f>
        <v>58.994999999999997</v>
      </c>
      <c r="L3455" s="26"/>
      <c r="M3455" s="23" cm="1">
        <f t="array" aca="1" ref="M3455" ca="1">_FV(A3455,"52 week low",TRUE)</f>
        <v>49.123800000000003</v>
      </c>
      <c r="N3455" s="23" cm="1">
        <f t="array" aca="1" ref="N3455" ca="1">_FV(A3455,"52 week high",TRUE)</f>
        <v>60.66</v>
      </c>
      <c r="O3455" s="8" cm="1">
        <f t="array" aca="1" ref="O3455" ca="1">_FV(A3455,"Volume")</f>
        <v>905</v>
      </c>
      <c r="P3455" s="7" cm="1">
        <f t="array" aca="1" ref="P3455" ca="1">_FV(A3455,"Volume average",TRUE)</f>
        <v>7925</v>
      </c>
      <c r="Q3455" t="s">
        <v>703</v>
      </c>
      <c r="S3455" t="s">
        <v>2067</v>
      </c>
      <c r="T3455" s="25" cm="1">
        <f t="array" aca="1" ref="T3455" ca="1">_FV(A3455,"Expense ratio",TRUE)</f>
        <v>1.1999999999999999E-3</v>
      </c>
      <c r="U3455" s="24" cm="1">
        <f t="array" aca="1" ref="U3455" ca="1">_FV(A3455,"Market cap",TRUE)</f>
        <v>149451651.99000001</v>
      </c>
      <c r="V3455" s="4">
        <v>149451648</v>
      </c>
      <c r="W3455" s="4">
        <v>149451648</v>
      </c>
      <c r="Y3455" t="s">
        <v>1487</v>
      </c>
      <c r="Z3455" s="5">
        <v>59.918469999999999</v>
      </c>
      <c r="AA3455" s="5">
        <v>18.48874</v>
      </c>
      <c r="AB3455" s="5">
        <v>2.47E-2</v>
      </c>
      <c r="AC3455" s="4">
        <v>13874</v>
      </c>
      <c r="AE3455" s="5">
        <v>17.889045426716191</v>
      </c>
      <c r="AF3455" s="5">
        <v>13.317584869349689</v>
      </c>
      <c r="AH3455" s="16"/>
      <c r="AI3455" s="4">
        <v>13874</v>
      </c>
      <c r="AJ3455" s="5">
        <v>834659.83999999997</v>
      </c>
      <c r="AL3455" s="5">
        <v>60.32</v>
      </c>
      <c r="AM3455" s="5">
        <v>49.124000000000002</v>
      </c>
      <c r="AN3455" t="s">
        <v>47</v>
      </c>
      <c r="AO3455" t="str" cm="1">
        <f t="array" aca="1" ref="AO3455" ca="1">_FV(A3455,"Currency")</f>
        <v>USD</v>
      </c>
      <c r="AP3455" t="str" cm="1">
        <f t="array" aca="1" ref="AP3455" ca="1">_FV(A3455,"Exchange")</f>
        <v>Nasdaq Stock Market</v>
      </c>
      <c r="AQ3455" s="6" t="str" cm="1">
        <f t="array" aca="1" ref="AQ3455" ca="1">_FV(A3455,"Exchange abbreviation",TRUE)</f>
        <v>XNAS</v>
      </c>
      <c r="AR3455" t="str" cm="1">
        <f t="array" aca="1" ref="AR3455" ca="1">_FV(A3455,"Instrument type",TRUE)</f>
        <v>ETF</v>
      </c>
    </row>
    <row r="3456" spans="1:44" ht="18.75" customHeight="1" x14ac:dyDescent="0.25">
      <c r="A3456" t="e" vm="3468">
        <v>#VALUE!</v>
      </c>
      <c r="B3456" t="s">
        <v>9156</v>
      </c>
      <c r="C3456" t="s">
        <v>9157</v>
      </c>
      <c r="D3456" s="31" cm="1">
        <f t="array" aca="1" ref="D3456" ca="1">_FV(A3456,"Last trade time",TRUE)</f>
        <v>45824.84027780078</v>
      </c>
      <c r="E3456" s="23" cm="1">
        <f t="array" aca="1" ref="E3456" ca="1">_FV(A3456,"Price")</f>
        <v>40.565100000000001</v>
      </c>
      <c r="F3456" s="27" cm="1">
        <f t="array" aca="1" ref="F3456" ca="1">_FV(A3456,"Change (%)",TRUE)</f>
        <v>-4.9279999999999994E-4</v>
      </c>
      <c r="G3456" s="26" cm="1">
        <f t="array" aca="1" ref="G3456" ca="1">_FV(A3456,"Change")</f>
        <v>-0.02</v>
      </c>
      <c r="H3456" s="23" cm="1">
        <f t="array" aca="1" ref="H3456" ca="1">_FV(A3456,"Open")</f>
        <v>40.659999999999997</v>
      </c>
      <c r="I3456" s="23" cm="1">
        <f t="array" aca="1" ref="I3456" ca="1">_FV(A3456,"Low")</f>
        <v>40.565100000000001</v>
      </c>
      <c r="J3456" s="23" cm="1">
        <f t="array" aca="1" ref="J3456" ca="1">_FV(A3456,"High")</f>
        <v>40.659999999999997</v>
      </c>
      <c r="K3456" s="23" cm="1">
        <f t="array" aca="1" ref="K3456" ca="1">_FV(A3456,"Previous close",TRUE)</f>
        <v>40.585099999999997</v>
      </c>
      <c r="L3456" s="26"/>
      <c r="M3456" s="23" cm="1">
        <f t="array" aca="1" ref="M3456" ca="1">_FV(A3456,"52 week low",TRUE)</f>
        <v>39.44</v>
      </c>
      <c r="N3456" s="23" cm="1">
        <f t="array" aca="1" ref="N3456" ca="1">_FV(A3456,"52 week high",TRUE)</f>
        <v>42.72</v>
      </c>
      <c r="O3456" s="8" cm="1">
        <f t="array" aca="1" ref="O3456" ca="1">_FV(A3456,"Volume")</f>
        <v>381</v>
      </c>
      <c r="P3456" s="7" cm="1">
        <f t="array" aca="1" ref="P3456" ca="1">_FV(A3456,"Volume average",TRUE)</f>
        <v>4360</v>
      </c>
      <c r="Q3456" t="s">
        <v>4104</v>
      </c>
      <c r="R3456" t="s">
        <v>8676</v>
      </c>
      <c r="S3456" t="s">
        <v>5011</v>
      </c>
      <c r="T3456" s="25" cm="1">
        <f t="array" aca="1" ref="T3456" ca="1">_FV(A3456,"Expense ratio",TRUE)</f>
        <v>1.1999999999999999E-3</v>
      </c>
      <c r="U3456" s="24" cm="1">
        <f t="array" aca="1" ref="U3456" ca="1">_FV(A3456,"Market cap",TRUE)</f>
        <v>42613529.670000002</v>
      </c>
      <c r="V3456" s="4">
        <v>42608320</v>
      </c>
      <c r="W3456" s="4">
        <v>42608320</v>
      </c>
      <c r="Y3456" t="s">
        <v>6834</v>
      </c>
      <c r="Z3456" s="5">
        <v>40.317999999999998</v>
      </c>
      <c r="AA3456" s="20"/>
      <c r="AB3456" s="5">
        <v>4.8800003000000002E-2</v>
      </c>
      <c r="AC3456" s="4">
        <v>3920</v>
      </c>
      <c r="AE3456" s="5">
        <v>2.125482203692552</v>
      </c>
      <c r="AF3456" s="5">
        <v>3.9930347611562889</v>
      </c>
      <c r="AI3456" s="4">
        <v>3920</v>
      </c>
      <c r="AJ3456" s="5">
        <v>158130.05600000001</v>
      </c>
      <c r="AL3456" s="5">
        <v>42.72</v>
      </c>
      <c r="AM3456" s="5">
        <v>39.44</v>
      </c>
      <c r="AN3456" t="s">
        <v>47</v>
      </c>
      <c r="AO3456" t="str" cm="1">
        <f t="array" aca="1" ref="AO3456" ca="1">_FV(A3456,"Currency")</f>
        <v>USD</v>
      </c>
      <c r="AP3456" t="str" cm="1">
        <f t="array" aca="1" ref="AP3456" ca="1">_FV(A3456,"Exchange")</f>
        <v>NYSE Arca</v>
      </c>
      <c r="AQ3456" s="6" t="str" cm="1">
        <f t="array" aca="1" ref="AQ3456" ca="1">_FV(A3456,"Exchange abbreviation",TRUE)</f>
        <v>ARCX</v>
      </c>
      <c r="AR3456" t="str" cm="1">
        <f t="array" aca="1" ref="AR3456" ca="1">_FV(A3456,"Instrument type",TRUE)</f>
        <v>ETF</v>
      </c>
    </row>
    <row r="3457" spans="1:44" ht="18.75" customHeight="1" x14ac:dyDescent="0.25">
      <c r="A3457" t="e" vm="3469">
        <v>#VALUE!</v>
      </c>
      <c r="B3457" t="s">
        <v>9158</v>
      </c>
      <c r="C3457" t="s">
        <v>9159</v>
      </c>
      <c r="D3457" s="31" cm="1">
        <f t="array" aca="1" ref="D3457" ca="1">_FV(A3457,"Last trade time",TRUE)</f>
        <v>45824.84027780078</v>
      </c>
      <c r="E3457" s="23" cm="1">
        <f t="array" aca="1" ref="E3457" ca="1">_FV(A3457,"Price")</f>
        <v>33.6188</v>
      </c>
      <c r="F3457" s="27" cm="1">
        <f t="array" aca="1" ref="F3457" ca="1">_FV(A3457,"Change (%)",TRUE)</f>
        <v>8.9249999999999989E-3</v>
      </c>
      <c r="G3457" s="26" cm="1">
        <f t="array" aca="1" ref="G3457" ca="1">_FV(A3457,"Change")</f>
        <v>0.2974</v>
      </c>
      <c r="H3457" s="23" cm="1">
        <f t="array" aca="1" ref="H3457" ca="1">_FV(A3457,"Open")</f>
        <v>33.69</v>
      </c>
      <c r="I3457" s="23" cm="1">
        <f t="array" aca="1" ref="I3457" ca="1">_FV(A3457,"Low")</f>
        <v>33.6188</v>
      </c>
      <c r="J3457" s="23" cm="1">
        <f t="array" aca="1" ref="J3457" ca="1">_FV(A3457,"High")</f>
        <v>33.69</v>
      </c>
      <c r="K3457" s="23" cm="1">
        <f t="array" aca="1" ref="K3457" ca="1">_FV(A3457,"Previous close",TRUE)</f>
        <v>33.321399999999997</v>
      </c>
      <c r="L3457" s="26"/>
      <c r="M3457" s="23" cm="1">
        <f t="array" aca="1" ref="M3457" ca="1">_FV(A3457,"52 week low",TRUE)</f>
        <v>27.18</v>
      </c>
      <c r="N3457" s="23" cm="1">
        <f t="array" aca="1" ref="N3457" ca="1">_FV(A3457,"52 week high",TRUE)</f>
        <v>33.79</v>
      </c>
      <c r="O3457" s="8" cm="1">
        <f t="array" aca="1" ref="O3457" ca="1">_FV(A3457,"Volume")</f>
        <v>523</v>
      </c>
      <c r="P3457" s="7" cm="1">
        <f t="array" aca="1" ref="P3457" ca="1">_FV(A3457,"Volume average",TRUE)</f>
        <v>2632</v>
      </c>
      <c r="Q3457" t="s">
        <v>119</v>
      </c>
      <c r="T3457" s="25" cm="1">
        <f t="array" aca="1" ref="T3457" ca="1">_FV(A3457,"Expense ratio",TRUE)</f>
        <v>1.1999999999999999E-3</v>
      </c>
      <c r="U3457" s="24" cm="1">
        <f t="array" aca="1" ref="U3457" ca="1">_FV(A3457,"Market cap",TRUE)</f>
        <v>11192810.07</v>
      </c>
      <c r="V3457" s="16"/>
      <c r="W3457" s="16"/>
      <c r="Z3457" s="18"/>
      <c r="AA3457" s="20"/>
      <c r="AB3457" s="20"/>
      <c r="AC3457" s="21">
        <v>2691</v>
      </c>
      <c r="AE3457" s="18"/>
      <c r="AF3457" s="20"/>
      <c r="AI3457" s="21"/>
      <c r="AJ3457" s="18"/>
      <c r="AL3457" s="18"/>
      <c r="AM3457" s="18"/>
      <c r="AN3457" t="s">
        <v>73</v>
      </c>
      <c r="AO3457" t="str" cm="1">
        <f t="array" aca="1" ref="AO3457" ca="1">_FV(A3457,"Currency")</f>
        <v>USD</v>
      </c>
      <c r="AP3457" t="str" cm="1">
        <f t="array" aca="1" ref="AP3457" ca="1">_FV(A3457,"Exchange")</f>
        <v>NYSE Arca</v>
      </c>
      <c r="AQ3457" s="6" t="str" cm="1">
        <f t="array" aca="1" ref="AQ3457" ca="1">_FV(A3457,"Exchange abbreviation",TRUE)</f>
        <v>ARCX</v>
      </c>
      <c r="AR3457" t="str" cm="1">
        <f t="array" aca="1" ref="AR3457" ca="1">_FV(A3457,"Instrument type",TRUE)</f>
        <v>ETF</v>
      </c>
    </row>
    <row r="3458" spans="1:44" ht="18.75" customHeight="1" x14ac:dyDescent="0.25">
      <c r="A3458" t="e" vm="3470">
        <v>#VALUE!</v>
      </c>
      <c r="B3458" t="s">
        <v>9160</v>
      </c>
      <c r="C3458" t="s">
        <v>9161</v>
      </c>
      <c r="D3458" s="31" cm="1">
        <f t="array" aca="1" ref="D3458" ca="1">_FV(A3458,"Last trade time",TRUE)</f>
        <v>45824.840277812502</v>
      </c>
      <c r="E3458" s="23" cm="1">
        <f t="array" aca="1" ref="E3458" ca="1">_FV(A3458,"Price")</f>
        <v>258.82249999999999</v>
      </c>
      <c r="F3458" s="27" cm="1">
        <f t="array" aca="1" ref="F3458" ca="1">_FV(A3458,"Change (%)",TRUE)</f>
        <v>6.0080000000000003E-3</v>
      </c>
      <c r="G3458" s="26" cm="1">
        <f t="array" aca="1" ref="G3458" ca="1">_FV(A3458,"Change")</f>
        <v>1.5458000000000001</v>
      </c>
      <c r="H3458" s="23" cm="1">
        <f t="array" aca="1" ref="H3458" ca="1">_FV(A3458,"Open")</f>
        <v>258.83</v>
      </c>
      <c r="I3458" s="23" cm="1">
        <f t="array" aca="1" ref="I3458" ca="1">_FV(A3458,"Low")</f>
        <v>258.79000000000002</v>
      </c>
      <c r="J3458" s="23" cm="1">
        <f t="array" aca="1" ref="J3458" ca="1">_FV(A3458,"High")</f>
        <v>259.83999999999997</v>
      </c>
      <c r="K3458" s="23" cm="1">
        <f t="array" aca="1" ref="K3458" ca="1">_FV(A3458,"Previous close",TRUE)</f>
        <v>257.27670000000001</v>
      </c>
      <c r="L3458" s="26"/>
      <c r="M3458" s="23" cm="1">
        <f t="array" aca="1" ref="M3458" ca="1">_FV(A3458,"52 week low",TRUE)</f>
        <v>205.02</v>
      </c>
      <c r="N3458" s="23" cm="1">
        <f t="array" aca="1" ref="N3458" ca="1">_FV(A3458,"52 week high",TRUE)</f>
        <v>274.39999999999998</v>
      </c>
      <c r="O3458" s="8" cm="1">
        <f t="array" aca="1" ref="O3458" ca="1">_FV(A3458,"Volume")</f>
        <v>1781</v>
      </c>
      <c r="P3458" s="7" cm="1">
        <f t="array" aca="1" ref="P3458" ca="1">_FV(A3458,"Volume average",TRUE)</f>
        <v>1593</v>
      </c>
      <c r="Q3458" t="s">
        <v>50</v>
      </c>
      <c r="R3458" t="s">
        <v>170</v>
      </c>
      <c r="S3458" t="s">
        <v>2310</v>
      </c>
      <c r="T3458" s="25" cm="1">
        <f t="array" aca="1" ref="T3458" ca="1">_FV(A3458,"Expense ratio",TRUE)</f>
        <v>1.1999999999999999E-3</v>
      </c>
      <c r="U3458" s="24" cm="1">
        <f t="array" aca="1" ref="U3458" ca="1">_FV(A3458,"Market cap",TRUE)</f>
        <v>145709739.24000001</v>
      </c>
      <c r="V3458" s="4">
        <v>145709744</v>
      </c>
      <c r="W3458" s="4">
        <v>145709744</v>
      </c>
      <c r="Y3458" t="s">
        <v>9162</v>
      </c>
      <c r="Z3458" s="5">
        <v>258.64465000000001</v>
      </c>
      <c r="AA3458" s="19">
        <v>25.658339999999999</v>
      </c>
      <c r="AB3458" s="5">
        <v>9.1000000000000004E-3</v>
      </c>
      <c r="AC3458" s="4">
        <v>2509</v>
      </c>
      <c r="AE3458" s="5">
        <v>-0.28913588785615119</v>
      </c>
      <c r="AF3458" s="5">
        <v>10.01564979824583</v>
      </c>
      <c r="AI3458" s="4">
        <v>2509</v>
      </c>
      <c r="AJ3458" s="5">
        <v>648674.60190000001</v>
      </c>
      <c r="AL3458" s="5">
        <v>274.39999999999998</v>
      </c>
      <c r="AM3458" s="5">
        <v>205.02</v>
      </c>
      <c r="AN3458" t="s">
        <v>47</v>
      </c>
      <c r="AO3458" t="str" cm="1">
        <f t="array" aca="1" ref="AO3458" ca="1">_FV(A3458,"Currency")</f>
        <v>USD</v>
      </c>
      <c r="AP3458" t="str" cm="1">
        <f t="array" aca="1" ref="AP3458" ca="1">_FV(A3458,"Exchange")</f>
        <v>NYSE Arca</v>
      </c>
      <c r="AQ3458" s="6" t="str" cm="1">
        <f t="array" aca="1" ref="AQ3458" ca="1">_FV(A3458,"Exchange abbreviation",TRUE)</f>
        <v>ARCX</v>
      </c>
      <c r="AR3458" t="str" cm="1">
        <f t="array" aca="1" ref="AR3458" ca="1">_FV(A3458,"Instrument type",TRUE)</f>
        <v>ETF</v>
      </c>
    </row>
    <row r="3459" spans="1:44" ht="18.75" customHeight="1" x14ac:dyDescent="0.25">
      <c r="A3459" t="e" vm="3471">
        <v>#VALUE!</v>
      </c>
      <c r="B3459" t="s">
        <v>9163</v>
      </c>
      <c r="C3459" t="s">
        <v>9164</v>
      </c>
      <c r="D3459" s="31" cm="1">
        <f t="array" aca="1" ref="D3459" ca="1">_FV(A3459,"Last trade time",TRUE)</f>
        <v>45824.84027780078</v>
      </c>
      <c r="E3459" s="23" cm="1">
        <f t="array" aca="1" ref="E3459" ca="1">_FV(A3459,"Price")</f>
        <v>48.71</v>
      </c>
      <c r="F3459" s="27" cm="1">
        <f t="array" aca="1" ref="F3459" ca="1">_FV(A3459,"Change (%)",TRUE)</f>
        <v>-1.64E-3</v>
      </c>
      <c r="G3459" s="26" cm="1">
        <f t="array" aca="1" ref="G3459" ca="1">_FV(A3459,"Change")</f>
        <v>-0.08</v>
      </c>
      <c r="H3459" s="23" cm="1">
        <f t="array" aca="1" ref="H3459" ca="1">_FV(A3459,"Open")</f>
        <v>48.71</v>
      </c>
      <c r="I3459" s="23" cm="1">
        <f t="array" aca="1" ref="I3459" ca="1">_FV(A3459,"Low")</f>
        <v>48.71</v>
      </c>
      <c r="J3459" s="23" cm="1">
        <f t="array" aca="1" ref="J3459" ca="1">_FV(A3459,"High")</f>
        <v>48.71</v>
      </c>
      <c r="K3459" s="23" cm="1">
        <f t="array" aca="1" ref="K3459" ca="1">_FV(A3459,"Previous close",TRUE)</f>
        <v>48.79</v>
      </c>
      <c r="L3459" s="26"/>
      <c r="M3459" s="23" cm="1">
        <f t="array" aca="1" ref="M3459" ca="1">_FV(A3459,"52 week low",TRUE)</f>
        <v>47.521299999999997</v>
      </c>
      <c r="N3459" s="23" cm="1">
        <f t="array" aca="1" ref="N3459" ca="1">_FV(A3459,"52 week high",TRUE)</f>
        <v>50.336399999999998</v>
      </c>
      <c r="O3459" s="8" cm="1">
        <f t="array" aca="1" ref="O3459" ca="1">_FV(A3459,"Volume")</f>
        <v>0</v>
      </c>
      <c r="P3459" s="7" cm="1">
        <f t="array" aca="1" ref="P3459" ca="1">_FV(A3459,"Volume average",TRUE)</f>
        <v>14</v>
      </c>
      <c r="Q3459" t="s">
        <v>3918</v>
      </c>
      <c r="S3459" t="s">
        <v>1795</v>
      </c>
      <c r="T3459" s="25" cm="1">
        <f t="array" aca="1" ref="T3459" ca="1">_FV(A3459,"Expense ratio",TRUE)</f>
        <v>1.1999999999999999E-3</v>
      </c>
      <c r="U3459" s="24" cm="1">
        <f t="array" aca="1" ref="U3459" ca="1">_FV(A3459,"Market cap",TRUE)</f>
        <v>2446542.4</v>
      </c>
      <c r="V3459" s="4">
        <v>2446542</v>
      </c>
      <c r="W3459" s="4">
        <v>2446542</v>
      </c>
      <c r="Y3459" t="s">
        <v>4073</v>
      </c>
      <c r="Z3459" s="5">
        <v>48.45</v>
      </c>
      <c r="AA3459" s="20"/>
      <c r="AB3459" s="20"/>
      <c r="AC3459" s="4">
        <v>179</v>
      </c>
      <c r="AE3459" s="5">
        <v>2.6371105299503039</v>
      </c>
      <c r="AF3459" s="20"/>
      <c r="AI3459" s="4">
        <v>179</v>
      </c>
      <c r="AJ3459" s="5">
        <v>8675.2528999999995</v>
      </c>
      <c r="AL3459" s="5">
        <v>49.704999999999998</v>
      </c>
      <c r="AM3459" s="5">
        <v>48.012999999999998</v>
      </c>
      <c r="AN3459" t="s">
        <v>47</v>
      </c>
      <c r="AO3459" t="str" cm="1">
        <f t="array" aca="1" ref="AO3459" ca="1">_FV(A3459,"Currency")</f>
        <v>USD</v>
      </c>
      <c r="AP3459" t="str" cm="1">
        <f t="array" aca="1" ref="AP3459" ca="1">_FV(A3459,"Exchange")</f>
        <v>NYSE Arca</v>
      </c>
      <c r="AQ3459" s="6" t="str" cm="1">
        <f t="array" aca="1" ref="AQ3459" ca="1">_FV(A3459,"Exchange abbreviation",TRUE)</f>
        <v>ARCX</v>
      </c>
      <c r="AR3459" t="str" cm="1">
        <f t="array" aca="1" ref="AR3459" ca="1">_FV(A3459,"Instrument type",TRUE)</f>
        <v>ETF</v>
      </c>
    </row>
    <row r="3460" spans="1:44" ht="18.75" customHeight="1" x14ac:dyDescent="0.25">
      <c r="A3460" t="e" vm="3472">
        <v>#VALUE!</v>
      </c>
      <c r="B3460" t="s">
        <v>9165</v>
      </c>
      <c r="C3460" t="s">
        <v>9166</v>
      </c>
      <c r="D3460" s="31" cm="1">
        <f t="array" aca="1" ref="D3460" ca="1">_FV(A3460,"Last trade time",TRUE)</f>
        <v>45824.840277789066</v>
      </c>
      <c r="E3460" s="23" cm="1">
        <f t="array" aca="1" ref="E3460" ca="1">_FV(A3460,"Price")</f>
        <v>50.053199999999997</v>
      </c>
      <c r="F3460" s="27" cm="1">
        <f t="array" aca="1" ref="F3460" ca="1">_FV(A3460,"Change (%)",TRUE)</f>
        <v>-3.5960000000000001E-5</v>
      </c>
      <c r="G3460" s="26" cm="1">
        <f t="array" aca="1" ref="G3460" ca="1">_FV(A3460,"Change")</f>
        <v>-1.8E-3</v>
      </c>
      <c r="H3460" s="23" cm="1">
        <f t="array" aca="1" ref="H3460" ca="1">_FV(A3460,"Open")</f>
        <v>50.08</v>
      </c>
      <c r="I3460" s="23" cm="1">
        <f t="array" aca="1" ref="I3460" ca="1">_FV(A3460,"Low")</f>
        <v>50.053199999999997</v>
      </c>
      <c r="J3460" s="23" cm="1">
        <f t="array" aca="1" ref="J3460" ca="1">_FV(A3460,"High")</f>
        <v>50.08</v>
      </c>
      <c r="K3460" s="23" cm="1">
        <f t="array" aca="1" ref="K3460" ca="1">_FV(A3460,"Previous close",TRUE)</f>
        <v>50.055</v>
      </c>
      <c r="L3460" s="26"/>
      <c r="M3460" s="23" cm="1">
        <f t="array" aca="1" ref="M3460" ca="1">_FV(A3460,"52 week low",TRUE)</f>
        <v>49.88</v>
      </c>
      <c r="N3460" s="23" cm="1">
        <f t="array" aca="1" ref="N3460" ca="1">_FV(A3460,"52 week high",TRUE)</f>
        <v>50.43</v>
      </c>
      <c r="O3460" s="8" cm="1">
        <f t="array" aca="1" ref="O3460" ca="1">_FV(A3460,"Volume")</f>
        <v>291</v>
      </c>
      <c r="P3460" s="7" cm="1">
        <f t="array" aca="1" ref="P3460" ca="1">_FV(A3460,"Volume average",TRUE)</f>
        <v>410</v>
      </c>
      <c r="Q3460" t="s">
        <v>4053</v>
      </c>
      <c r="S3460" t="s">
        <v>1795</v>
      </c>
      <c r="T3460" s="25" cm="1">
        <f t="array" aca="1" ref="T3460" ca="1">_FV(A3460,"Expense ratio",TRUE)</f>
        <v>1.1999999999999999E-3</v>
      </c>
      <c r="U3460" s="24" cm="1">
        <f t="array" aca="1" ref="U3460" ca="1">_FV(A3460,"Market cap",TRUE)</f>
        <v>12038400.33</v>
      </c>
      <c r="V3460" s="4">
        <v>12038400</v>
      </c>
      <c r="W3460" s="4">
        <v>12038400</v>
      </c>
      <c r="Y3460" t="s">
        <v>4073</v>
      </c>
      <c r="Z3460" s="5">
        <v>49.94</v>
      </c>
      <c r="AB3460" s="20"/>
      <c r="AC3460" s="4">
        <v>1804</v>
      </c>
      <c r="AE3460" s="5">
        <v>1.75533882328256</v>
      </c>
      <c r="AF3460" s="20"/>
      <c r="AI3460" s="4">
        <v>1804</v>
      </c>
      <c r="AJ3460" s="5">
        <v>90109.8</v>
      </c>
      <c r="AL3460" s="5">
        <v>50.43</v>
      </c>
      <c r="AM3460" s="5">
        <v>49.88</v>
      </c>
      <c r="AN3460" t="s">
        <v>47</v>
      </c>
      <c r="AO3460" t="str" cm="1">
        <f t="array" aca="1" ref="AO3460" ca="1">_FV(A3460,"Currency")</f>
        <v>USD</v>
      </c>
      <c r="AP3460" t="str" cm="1">
        <f t="array" aca="1" ref="AP3460" ca="1">_FV(A3460,"Exchange")</f>
        <v>NYSE Arca</v>
      </c>
      <c r="AQ3460" s="6" t="str" cm="1">
        <f t="array" aca="1" ref="AQ3460" ca="1">_FV(A3460,"Exchange abbreviation",TRUE)</f>
        <v>ARCX</v>
      </c>
      <c r="AR3460" t="str" cm="1">
        <f t="array" aca="1" ref="AR3460" ca="1">_FV(A3460,"Instrument type",TRUE)</f>
        <v>ETF</v>
      </c>
    </row>
    <row r="3461" spans="1:44" ht="18.75" customHeight="1" x14ac:dyDescent="0.25">
      <c r="A3461" t="e" vm="3473">
        <v>#VALUE!</v>
      </c>
      <c r="B3461" t="s">
        <v>9167</v>
      </c>
      <c r="C3461" t="s">
        <v>9168</v>
      </c>
      <c r="D3461" s="31" cm="1">
        <f t="array" aca="1" ref="D3461" ca="1">_FV(A3461,"Last trade time",TRUE)</f>
        <v>45824.881596330466</v>
      </c>
      <c r="E3461" s="23" cm="1">
        <f t="array" aca="1" ref="E3461" ca="1">_FV(A3461,"Price")</f>
        <v>99.99</v>
      </c>
      <c r="F3461" s="27" cm="1">
        <f t="array" aca="1" ref="F3461" ca="1">_FV(A3461,"Change (%)",TRUE)</f>
        <v>0</v>
      </c>
      <c r="G3461" s="26" cm="1">
        <f t="array" aca="1" ref="G3461" ca="1">_FV(A3461,"Change")</f>
        <v>0</v>
      </c>
      <c r="H3461" s="23" cm="1">
        <f t="array" aca="1" ref="H3461" ca="1">_FV(A3461,"Open")</f>
        <v>99.99</v>
      </c>
      <c r="I3461" s="23" cm="1">
        <f t="array" aca="1" ref="I3461" ca="1">_FV(A3461,"Low")</f>
        <v>99.98</v>
      </c>
      <c r="J3461" s="23" cm="1">
        <f t="array" aca="1" ref="J3461" ca="1">_FV(A3461,"High")</f>
        <v>100</v>
      </c>
      <c r="K3461" s="23" cm="1">
        <f t="array" aca="1" ref="K3461" ca="1">_FV(A3461,"Previous close",TRUE)</f>
        <v>99.99</v>
      </c>
      <c r="L3461" s="26"/>
      <c r="M3461" s="23" cm="1">
        <f t="array" aca="1" ref="M3461" ca="1">_FV(A3461,"52 week low",TRUE)</f>
        <v>99.69</v>
      </c>
      <c r="N3461" s="23" cm="1">
        <f t="array" aca="1" ref="N3461" ca="1">_FV(A3461,"52 week high",TRUE)</f>
        <v>100.3</v>
      </c>
      <c r="O3461" s="8" cm="1">
        <f t="array" aca="1" ref="O3461" ca="1">_FV(A3461,"Volume")</f>
        <v>1105161</v>
      </c>
      <c r="P3461" s="7" cm="1">
        <f t="array" aca="1" ref="P3461" ca="1">_FV(A3461,"Volume average",TRUE)</f>
        <v>825883</v>
      </c>
      <c r="Q3461" t="s">
        <v>799</v>
      </c>
      <c r="S3461" t="s">
        <v>3157</v>
      </c>
      <c r="T3461" s="25" cm="1">
        <f t="array" aca="1" ref="T3461" ca="1">_FV(A3461,"Expense ratio",TRUE)</f>
        <v>1.1999999999999999E-3</v>
      </c>
      <c r="U3461" s="24" cm="1">
        <f t="array" aca="1" ref="U3461" ca="1">_FV(A3461,"Market cap",TRUE)</f>
        <v>6045737559.2700005</v>
      </c>
      <c r="V3461" s="4">
        <v>6045737472</v>
      </c>
      <c r="W3461" s="4">
        <v>6045737472</v>
      </c>
      <c r="Y3461" t="s">
        <v>9169</v>
      </c>
      <c r="Z3461" s="5">
        <v>99.89</v>
      </c>
      <c r="AA3461" s="20"/>
      <c r="AB3461" s="5">
        <v>4.6100000000000002E-2</v>
      </c>
      <c r="AC3461" s="4">
        <v>864103</v>
      </c>
      <c r="AE3461" s="5">
        <v>1.763328188987789</v>
      </c>
      <c r="AF3461" s="5">
        <v>4.7861078967543316</v>
      </c>
      <c r="AI3461" s="4">
        <v>864103</v>
      </c>
      <c r="AJ3461" s="5">
        <v>86315248.670000002</v>
      </c>
      <c r="AL3461" s="5">
        <v>100.3</v>
      </c>
      <c r="AM3461" s="5">
        <v>99.69</v>
      </c>
      <c r="AN3461" t="s">
        <v>82</v>
      </c>
      <c r="AO3461" t="str" cm="1">
        <f t="array" aca="1" ref="AO3461" ca="1">_FV(A3461,"Currency")</f>
        <v>USD</v>
      </c>
      <c r="AP3461" t="str" cm="1">
        <f t="array" aca="1" ref="AP3461" ca="1">_FV(A3461,"Exchange")</f>
        <v>NYSE Arca</v>
      </c>
      <c r="AQ3461" s="6" t="str" cm="1">
        <f t="array" aca="1" ref="AQ3461" ca="1">_FV(A3461,"Exchange abbreviation",TRUE)</f>
        <v>ARCX</v>
      </c>
      <c r="AR3461" t="str" cm="1">
        <f t="array" aca="1" ref="AR3461" ca="1">_FV(A3461,"Instrument type",TRUE)</f>
        <v>ETF</v>
      </c>
    </row>
    <row r="3462" spans="1:44" ht="18.75" customHeight="1" x14ac:dyDescent="0.25">
      <c r="A3462" t="e" vm="3474">
        <v>#VALUE!</v>
      </c>
      <c r="B3462" t="s">
        <v>9170</v>
      </c>
      <c r="C3462" t="s">
        <v>9171</v>
      </c>
      <c r="D3462" s="31" cm="1">
        <f t="array" aca="1" ref="D3462" ca="1">_FV(A3462,"Last trade time",TRUE)</f>
        <v>45824.840277812502</v>
      </c>
      <c r="E3462" s="23" cm="1">
        <f t="array" aca="1" ref="E3462" ca="1">_FV(A3462,"Price")</f>
        <v>49.744999999999997</v>
      </c>
      <c r="F3462" s="27" cm="1">
        <f t="array" aca="1" ref="F3462" ca="1">_FV(A3462,"Change (%)",TRUE)</f>
        <v>3.0160000000000001E-4</v>
      </c>
      <c r="G3462" s="26" cm="1">
        <f t="array" aca="1" ref="G3462" ca="1">_FV(A3462,"Change")</f>
        <v>1.4999999999999999E-2</v>
      </c>
      <c r="H3462" s="23" cm="1">
        <f t="array" aca="1" ref="H3462" ca="1">_FV(A3462,"Open")</f>
        <v>49.74</v>
      </c>
      <c r="I3462" s="23" cm="1">
        <f t="array" aca="1" ref="I3462" ca="1">_FV(A3462,"Low")</f>
        <v>49.36</v>
      </c>
      <c r="J3462" s="23" cm="1">
        <f t="array" aca="1" ref="J3462" ca="1">_FV(A3462,"High")</f>
        <v>50.926600000000001</v>
      </c>
      <c r="K3462" s="23" cm="1">
        <f t="array" aca="1" ref="K3462" ca="1">_FV(A3462,"Previous close",TRUE)</f>
        <v>49.73</v>
      </c>
      <c r="L3462" s="26"/>
      <c r="M3462" s="23" cm="1">
        <f t="array" aca="1" ref="M3462" ca="1">_FV(A3462,"52 week low",TRUE)</f>
        <v>49.36</v>
      </c>
      <c r="N3462" s="23" cm="1">
        <f t="array" aca="1" ref="N3462" ca="1">_FV(A3462,"52 week high",TRUE)</f>
        <v>50.926600000000001</v>
      </c>
      <c r="O3462" s="8" cm="1">
        <f t="array" aca="1" ref="O3462" ca="1">_FV(A3462,"Volume")</f>
        <v>4887</v>
      </c>
      <c r="P3462" s="7" cm="1">
        <f t="array" aca="1" ref="P3462" ca="1">_FV(A3462,"Volume average",TRUE)</f>
        <v>27123</v>
      </c>
      <c r="Q3462" t="s">
        <v>224</v>
      </c>
      <c r="T3462" s="25" cm="1">
        <f t="array" aca="1" ref="T3462" ca="1">_FV(A3462,"Expense ratio",TRUE)</f>
        <v>1.1999999999999999E-3</v>
      </c>
      <c r="U3462" s="24" cm="1">
        <f t="array" aca="1" ref="U3462" ca="1">_FV(A3462,"Market cap",TRUE)</f>
        <v>231678538.65000001</v>
      </c>
      <c r="V3462" s="16"/>
      <c r="W3462" s="16"/>
      <c r="X3462" t="s">
        <v>9172</v>
      </c>
      <c r="Z3462" s="18"/>
      <c r="AA3462" s="20"/>
      <c r="AB3462" s="20"/>
      <c r="AC3462" s="21">
        <v>26820</v>
      </c>
      <c r="AE3462" s="18"/>
      <c r="AF3462" s="20"/>
      <c r="AI3462" s="21"/>
      <c r="AJ3462" s="18"/>
      <c r="AL3462" s="18"/>
      <c r="AM3462" s="18"/>
      <c r="AN3462" t="s">
        <v>73</v>
      </c>
      <c r="AO3462" t="str" cm="1">
        <f t="array" aca="1" ref="AO3462" ca="1">_FV(A3462,"Currency")</f>
        <v>USD</v>
      </c>
      <c r="AP3462" t="str" cm="1">
        <f t="array" aca="1" ref="AP3462" ca="1">_FV(A3462,"Exchange")</f>
        <v>NYSE Arca</v>
      </c>
      <c r="AQ3462" s="6" t="str" cm="1">
        <f t="array" aca="1" ref="AQ3462" ca="1">_FV(A3462,"Exchange abbreviation",TRUE)</f>
        <v>ARCX</v>
      </c>
      <c r="AR3462" t="str" cm="1">
        <f t="array" aca="1" ref="AR3462" ca="1">_FV(A3462,"Instrument type",TRUE)</f>
        <v>ETF</v>
      </c>
    </row>
    <row r="3463" spans="1:44" ht="18.75" customHeight="1" x14ac:dyDescent="0.25">
      <c r="A3463" t="e" vm="3475">
        <v>#VALUE!</v>
      </c>
      <c r="B3463" t="s">
        <v>9173</v>
      </c>
      <c r="C3463" t="s">
        <v>9174</v>
      </c>
      <c r="D3463" s="31" cm="1">
        <f t="array" aca="1" ref="D3463" ca="1">_FV(A3463,"Last trade time",TRUE)</f>
        <v>45824.840277812502</v>
      </c>
      <c r="E3463" s="23" cm="1">
        <f t="array" aca="1" ref="E3463" ca="1">_FV(A3463,"Price")</f>
        <v>55.646799999999999</v>
      </c>
      <c r="F3463" s="27" cm="1">
        <f t="array" aca="1" ref="F3463" ca="1">_FV(A3463,"Change (%)",TRUE)</f>
        <v>4.2230000000000002E-3</v>
      </c>
      <c r="G3463" s="26" cm="1">
        <f t="array" aca="1" ref="G3463" ca="1">_FV(A3463,"Change")</f>
        <v>0.23400000000000001</v>
      </c>
      <c r="H3463" s="23" cm="1">
        <f t="array" aca="1" ref="H3463" ca="1">_FV(A3463,"Open")</f>
        <v>55.646799999999999</v>
      </c>
      <c r="I3463" s="23" cm="1">
        <f t="array" aca="1" ref="I3463" ca="1">_FV(A3463,"Low")</f>
        <v>55.646799999999999</v>
      </c>
      <c r="J3463" s="23" cm="1">
        <f t="array" aca="1" ref="J3463" ca="1">_FV(A3463,"High")</f>
        <v>55.646799999999999</v>
      </c>
      <c r="K3463" s="23" cm="1">
        <f t="array" aca="1" ref="K3463" ca="1">_FV(A3463,"Previous close",TRUE)</f>
        <v>55.412799999999997</v>
      </c>
      <c r="L3463" s="26"/>
      <c r="M3463" s="23" cm="1">
        <f t="array" aca="1" ref="M3463" ca="1">_FV(A3463,"52 week low",TRUE)</f>
        <v>43</v>
      </c>
      <c r="N3463" s="23" cm="1">
        <f t="array" aca="1" ref="N3463" ca="1">_FV(A3463,"52 week high",TRUE)</f>
        <v>56.23</v>
      </c>
      <c r="O3463" s="8" cm="1">
        <f t="array" aca="1" ref="O3463" ca="1">_FV(A3463,"Volume")</f>
        <v>8</v>
      </c>
      <c r="P3463" s="7" cm="1">
        <f t="array" aca="1" ref="P3463" ca="1">_FV(A3463,"Volume average",TRUE)</f>
        <v>684</v>
      </c>
      <c r="Q3463" t="s">
        <v>703</v>
      </c>
      <c r="S3463" t="s">
        <v>5011</v>
      </c>
      <c r="T3463" s="25" cm="1">
        <f t="array" aca="1" ref="T3463" ca="1">_FV(A3463,"Expense ratio",TRUE)</f>
        <v>1.1999999999999999E-3</v>
      </c>
      <c r="U3463" s="24" cm="1">
        <f t="array" aca="1" ref="U3463" ca="1">_FV(A3463,"Market cap",TRUE)</f>
        <v>56502576.829999998</v>
      </c>
      <c r="V3463" s="4">
        <v>56502768</v>
      </c>
      <c r="W3463" s="4">
        <v>56502768</v>
      </c>
      <c r="Y3463" t="s">
        <v>6834</v>
      </c>
      <c r="Z3463" s="5">
        <v>55.580100000000002</v>
      </c>
      <c r="AA3463" s="5">
        <v>17.164549000000001</v>
      </c>
      <c r="AB3463" s="5">
        <v>2.6199997999999999E-2</v>
      </c>
      <c r="AC3463" s="4">
        <v>2671</v>
      </c>
      <c r="AE3463" s="5">
        <v>17.230617571573511</v>
      </c>
      <c r="AF3463" s="5">
        <v>11.23333739149917</v>
      </c>
      <c r="AI3463" s="4">
        <v>2671</v>
      </c>
      <c r="AJ3463" s="5">
        <v>148915.46170000001</v>
      </c>
      <c r="AL3463" s="5">
        <v>56.02</v>
      </c>
      <c r="AM3463" s="4">
        <v>43</v>
      </c>
      <c r="AN3463" t="s">
        <v>47</v>
      </c>
      <c r="AO3463" t="str" cm="1">
        <f t="array" aca="1" ref="AO3463" ca="1">_FV(A3463,"Currency")</f>
        <v>USD</v>
      </c>
      <c r="AP3463" t="str" cm="1">
        <f t="array" aca="1" ref="AP3463" ca="1">_FV(A3463,"Exchange")</f>
        <v>NYSE Arca</v>
      </c>
      <c r="AQ3463" s="6" t="str" cm="1">
        <f t="array" aca="1" ref="AQ3463" ca="1">_FV(A3463,"Exchange abbreviation",TRUE)</f>
        <v>ARCX</v>
      </c>
      <c r="AR3463" t="str" cm="1">
        <f t="array" aca="1" ref="AR3463" ca="1">_FV(A3463,"Instrument type",TRUE)</f>
        <v>ETF</v>
      </c>
    </row>
    <row r="3464" spans="1:44" ht="18.75" customHeight="1" x14ac:dyDescent="0.25">
      <c r="A3464" t="e" vm="3476">
        <v>#VALUE!</v>
      </c>
      <c r="B3464" t="s">
        <v>9175</v>
      </c>
      <c r="C3464" t="s">
        <v>9176</v>
      </c>
      <c r="D3464" s="31" cm="1">
        <f t="array" aca="1" ref="D3464" ca="1">_FV(A3464,"Last trade time",TRUE)</f>
        <v>45824.840277789066</v>
      </c>
      <c r="E3464" s="23" cm="1">
        <f t="array" aca="1" ref="E3464" ca="1">_FV(A3464,"Price")</f>
        <v>26.082699999999999</v>
      </c>
      <c r="F3464" s="27" cm="1">
        <f t="array" aca="1" ref="F3464" ca="1">_FV(A3464,"Change (%)",TRUE)</f>
        <v>8.9470000000000001E-3</v>
      </c>
      <c r="G3464" s="26" cm="1">
        <f t="array" aca="1" ref="G3464" ca="1">_FV(A3464,"Change")</f>
        <v>0.23130000000000001</v>
      </c>
      <c r="H3464" s="23" cm="1">
        <f t="array" aca="1" ref="H3464" ca="1">_FV(A3464,"Open")</f>
        <v>26.01</v>
      </c>
      <c r="I3464" s="23" cm="1">
        <f t="array" aca="1" ref="I3464" ca="1">_FV(A3464,"Low")</f>
        <v>26.01</v>
      </c>
      <c r="J3464" s="23" cm="1">
        <f t="array" aca="1" ref="J3464" ca="1">_FV(A3464,"High")</f>
        <v>26.082699999999999</v>
      </c>
      <c r="K3464" s="23" cm="1">
        <f t="array" aca="1" ref="K3464" ca="1">_FV(A3464,"Previous close",TRUE)</f>
        <v>25.851400000000002</v>
      </c>
      <c r="L3464" s="26"/>
      <c r="M3464" s="23" cm="1">
        <f t="array" aca="1" ref="M3464" ca="1">_FV(A3464,"52 week low",TRUE)</f>
        <v>21.27</v>
      </c>
      <c r="N3464" s="23" cm="1">
        <f t="array" aca="1" ref="N3464" ca="1">_FV(A3464,"52 week high",TRUE)</f>
        <v>26.25</v>
      </c>
      <c r="O3464" s="8" cm="1">
        <f t="array" aca="1" ref="O3464" ca="1">_FV(A3464,"Volume")</f>
        <v>298</v>
      </c>
      <c r="P3464" s="7" cm="1">
        <f t="array" aca="1" ref="P3464" ca="1">_FV(A3464,"Volume average",TRUE)</f>
        <v>1600</v>
      </c>
      <c r="Q3464" t="s">
        <v>119</v>
      </c>
      <c r="T3464" s="25" cm="1">
        <f t="array" aca="1" ref="T3464" ca="1">_FV(A3464,"Expense ratio",TRUE)</f>
        <v>1.1999999999999999E-3</v>
      </c>
      <c r="U3464" s="24" cm="1">
        <f t="array" aca="1" ref="U3464" ca="1">_FV(A3464,"Market cap",TRUE)</f>
        <v>3064814.86</v>
      </c>
      <c r="V3464" s="16"/>
      <c r="W3464" s="16"/>
      <c r="Z3464" s="18"/>
      <c r="AA3464" s="20"/>
      <c r="AB3464" s="20"/>
      <c r="AC3464" s="21">
        <v>1508</v>
      </c>
      <c r="AE3464" s="18"/>
      <c r="AF3464" s="20"/>
      <c r="AI3464" s="21"/>
      <c r="AJ3464" s="18"/>
      <c r="AL3464" s="18"/>
      <c r="AM3464" s="18"/>
      <c r="AN3464" t="s">
        <v>73</v>
      </c>
      <c r="AO3464" t="str" cm="1">
        <f t="array" aca="1" ref="AO3464" ca="1">_FV(A3464,"Currency")</f>
        <v>USD</v>
      </c>
      <c r="AP3464" t="str" cm="1">
        <f t="array" aca="1" ref="AP3464" ca="1">_FV(A3464,"Exchange")</f>
        <v>NYSE Arca</v>
      </c>
      <c r="AQ3464" s="6" t="str" cm="1">
        <f t="array" aca="1" ref="AQ3464" ca="1">_FV(A3464,"Exchange abbreviation",TRUE)</f>
        <v>ARCX</v>
      </c>
      <c r="AR3464" t="str" cm="1">
        <f t="array" aca="1" ref="AR3464" ca="1">_FV(A3464,"Instrument type",TRUE)</f>
        <v>ETF</v>
      </c>
    </row>
    <row r="3465" spans="1:44" ht="18.75" customHeight="1" x14ac:dyDescent="0.25">
      <c r="A3465" t="e" vm="3477">
        <v>#VALUE!</v>
      </c>
      <c r="B3465" t="s">
        <v>9177</v>
      </c>
      <c r="C3465" t="s">
        <v>9178</v>
      </c>
      <c r="D3465" s="31" cm="1">
        <f t="array" aca="1" ref="D3465" ca="1">_FV(A3465,"Last trade time",TRUE)</f>
        <v>45824.840277812502</v>
      </c>
      <c r="E3465" s="23" cm="1">
        <f t="array" aca="1" ref="E3465" ca="1">_FV(A3465,"Price")</f>
        <v>173.48</v>
      </c>
      <c r="F3465" s="27" cm="1">
        <f t="array" aca="1" ref="F3465" ca="1">_FV(A3465,"Change (%)",TRUE)</f>
        <v>1.4430000000000001E-3</v>
      </c>
      <c r="G3465" s="26" cm="1">
        <f t="array" aca="1" ref="G3465" ca="1">_FV(A3465,"Change")</f>
        <v>0.25</v>
      </c>
      <c r="H3465" s="23" cm="1">
        <f t="array" aca="1" ref="H3465" ca="1">_FV(A3465,"Open")</f>
        <v>174.2</v>
      </c>
      <c r="I3465" s="23" cm="1">
        <f t="array" aca="1" ref="I3465" ca="1">_FV(A3465,"Low")</f>
        <v>173.15</v>
      </c>
      <c r="J3465" s="23" cm="1">
        <f t="array" aca="1" ref="J3465" ca="1">_FV(A3465,"High")</f>
        <v>174.36</v>
      </c>
      <c r="K3465" s="23" cm="1">
        <f t="array" aca="1" ref="K3465" ca="1">_FV(A3465,"Previous close",TRUE)</f>
        <v>173.23</v>
      </c>
      <c r="L3465" s="26"/>
      <c r="M3465" s="23" cm="1">
        <f t="array" aca="1" ref="M3465" ca="1">_FV(A3465,"52 week low",TRUE)</f>
        <v>151.30000000000001</v>
      </c>
      <c r="N3465" s="23" cm="1">
        <f t="array" aca="1" ref="N3465" ca="1">_FV(A3465,"52 week high",TRUE)</f>
        <v>178.29669999999999</v>
      </c>
      <c r="O3465" s="8" cm="1">
        <f t="array" aca="1" ref="O3465" ca="1">_FV(A3465,"Volume")</f>
        <v>16541</v>
      </c>
      <c r="P3465" s="7" cm="1">
        <f t="array" aca="1" ref="P3465" ca="1">_FV(A3465,"Volume average",TRUE)</f>
        <v>32888</v>
      </c>
      <c r="Q3465" t="s">
        <v>50</v>
      </c>
      <c r="S3465" t="s">
        <v>2310</v>
      </c>
      <c r="T3465" s="25" cm="1">
        <f t="array" aca="1" ref="T3465" ca="1">_FV(A3465,"Expense ratio",TRUE)</f>
        <v>1.1999999999999999E-3</v>
      </c>
      <c r="U3465" s="24" cm="1">
        <f t="array" aca="1" ref="U3465" ca="1">_FV(A3465,"Market cap",TRUE)</f>
        <v>1063288659.47</v>
      </c>
      <c r="V3465" s="4">
        <v>1063288640</v>
      </c>
      <c r="W3465" s="4">
        <v>1063288640</v>
      </c>
      <c r="Y3465" t="s">
        <v>9179</v>
      </c>
      <c r="Z3465" s="5">
        <v>174.53706</v>
      </c>
      <c r="AA3465" s="5">
        <v>23.832871999999998</v>
      </c>
      <c r="AB3465" s="5">
        <v>1.9E-2</v>
      </c>
      <c r="AC3465" s="4">
        <v>49392</v>
      </c>
      <c r="AE3465" s="5">
        <v>6.1020144253057351</v>
      </c>
      <c r="AF3465" s="5">
        <v>15.844153836578419</v>
      </c>
      <c r="AI3465" s="4">
        <v>49392</v>
      </c>
      <c r="AJ3465" s="5">
        <v>8619397.9199999999</v>
      </c>
      <c r="AL3465" s="5">
        <v>178.3</v>
      </c>
      <c r="AM3465" s="5">
        <v>151.30000000000001</v>
      </c>
      <c r="AN3465" t="s">
        <v>90</v>
      </c>
      <c r="AO3465" t="str" cm="1">
        <f t="array" aca="1" ref="AO3465" ca="1">_FV(A3465,"Currency")</f>
        <v>USD</v>
      </c>
      <c r="AP3465" t="str" cm="1">
        <f t="array" aca="1" ref="AP3465" ca="1">_FV(A3465,"Exchange")</f>
        <v>NYSE Arca</v>
      </c>
      <c r="AQ3465" s="6" t="str" cm="1">
        <f t="array" aca="1" ref="AQ3465" ca="1">_FV(A3465,"Exchange abbreviation",TRUE)</f>
        <v>ARCX</v>
      </c>
      <c r="AR3465" t="str" cm="1">
        <f t="array" aca="1" ref="AR3465" ca="1">_FV(A3465,"Instrument type",TRUE)</f>
        <v>ETF</v>
      </c>
    </row>
    <row r="3466" spans="1:44" ht="18.75" customHeight="1" x14ac:dyDescent="0.25">
      <c r="A3466" t="e" vm="3478">
        <v>#VALUE!</v>
      </c>
      <c r="B3466" t="s">
        <v>9180</v>
      </c>
      <c r="C3466" t="s">
        <v>9181</v>
      </c>
      <c r="D3466" s="31" cm="1">
        <f t="array" aca="1" ref="D3466" ca="1">_FV(A3466,"Last trade time",TRUE)</f>
        <v>45824.843750265623</v>
      </c>
      <c r="E3466" s="23" cm="1">
        <f t="array" aca="1" ref="E3466" ca="1">_FV(A3466,"Price")</f>
        <v>24.97</v>
      </c>
      <c r="F3466" s="27" cm="1">
        <f t="array" aca="1" ref="F3466" ca="1">_FV(A3466,"Change (%)",TRUE)</f>
        <v>0</v>
      </c>
      <c r="G3466" s="26" cm="1">
        <f t="array" aca="1" ref="G3466" ca="1">_FV(A3466,"Change")</f>
        <v>0</v>
      </c>
      <c r="H3466" s="23" cm="1">
        <f t="array" aca="1" ref="H3466" ca="1">_FV(A3466,"Open")</f>
        <v>24.97</v>
      </c>
      <c r="I3466" s="23" cm="1">
        <f t="array" aca="1" ref="I3466" ca="1">_FV(A3466,"Low")</f>
        <v>24.96</v>
      </c>
      <c r="J3466" s="23" cm="1">
        <f t="array" aca="1" ref="J3466" ca="1">_FV(A3466,"High")</f>
        <v>24.9999</v>
      </c>
      <c r="K3466" s="23" cm="1">
        <f t="array" aca="1" ref="K3466" ca="1">_FV(A3466,"Previous close",TRUE)</f>
        <v>24.97</v>
      </c>
      <c r="L3466" s="26"/>
      <c r="M3466" s="23" cm="1">
        <f t="array" aca="1" ref="M3466" ca="1">_FV(A3466,"52 week low",TRUE)</f>
        <v>24.37</v>
      </c>
      <c r="N3466" s="23" cm="1">
        <f t="array" aca="1" ref="N3466" ca="1">_FV(A3466,"52 week high",TRUE)</f>
        <v>25.2</v>
      </c>
      <c r="O3466" s="8" cm="1">
        <f t="array" aca="1" ref="O3466" ca="1">_FV(A3466,"Volume")</f>
        <v>44116</v>
      </c>
      <c r="P3466" s="7" cm="1">
        <f t="array" aca="1" ref="P3466" ca="1">_FV(A3466,"Volume average",TRUE)</f>
        <v>109334</v>
      </c>
      <c r="Q3466" t="s">
        <v>2519</v>
      </c>
      <c r="S3466" t="s">
        <v>2067</v>
      </c>
      <c r="T3466" s="25" cm="1">
        <f t="array" aca="1" ref="T3466" ca="1">_FV(A3466,"Expense ratio",TRUE)</f>
        <v>1.1999999999999999E-3</v>
      </c>
      <c r="U3466" s="24" cm="1">
        <f t="array" aca="1" ref="U3466" ca="1">_FV(A3466,"Market cap",TRUE)</f>
        <v>980867153.48000002</v>
      </c>
      <c r="V3466" s="4">
        <v>980867136</v>
      </c>
      <c r="W3466" s="4">
        <v>980867136</v>
      </c>
      <c r="Y3466" t="s">
        <v>7246</v>
      </c>
      <c r="Z3466" s="5">
        <v>24.872959999999999</v>
      </c>
      <c r="AA3466" s="20"/>
      <c r="AB3466" s="5">
        <v>4.0799997999999997E-2</v>
      </c>
      <c r="AC3466" s="4">
        <v>153095</v>
      </c>
      <c r="AE3466" s="5">
        <v>2.6535968115886099</v>
      </c>
      <c r="AF3466" s="5">
        <v>6.1336833082811237</v>
      </c>
      <c r="AI3466" s="4">
        <v>153095</v>
      </c>
      <c r="AJ3466" s="5">
        <v>3809003.6</v>
      </c>
      <c r="AL3466" s="5">
        <v>25.2</v>
      </c>
      <c r="AM3466" s="5">
        <v>24.37</v>
      </c>
      <c r="AN3466" t="s">
        <v>90</v>
      </c>
      <c r="AO3466" t="str" cm="1">
        <f t="array" aca="1" ref="AO3466" ca="1">_FV(A3466,"Currency")</f>
        <v>USD</v>
      </c>
      <c r="AP3466" t="str" cm="1">
        <f t="array" aca="1" ref="AP3466" ca="1">_FV(A3466,"Exchange")</f>
        <v>Nasdaq Stock Market</v>
      </c>
      <c r="AQ3466" s="6" t="str" cm="1">
        <f t="array" aca="1" ref="AQ3466" ca="1">_FV(A3466,"Exchange abbreviation",TRUE)</f>
        <v>XNAS</v>
      </c>
      <c r="AR3466" t="str" cm="1">
        <f t="array" aca="1" ref="AR3466" ca="1">_FV(A3466,"Instrument type",TRUE)</f>
        <v>ETF</v>
      </c>
    </row>
    <row r="3467" spans="1:44" ht="18.75" customHeight="1" x14ac:dyDescent="0.25">
      <c r="A3467" t="e" vm="3479">
        <v>#VALUE!</v>
      </c>
      <c r="B3467" t="s">
        <v>9182</v>
      </c>
      <c r="C3467" t="s">
        <v>9183</v>
      </c>
      <c r="D3467" s="31" cm="1">
        <f t="array" aca="1" ref="D3467" ca="1">_FV(A3467,"Last trade time",TRUE)</f>
        <v>45824.840304443751</v>
      </c>
      <c r="E3467" s="23" cm="1">
        <f t="array" aca="1" ref="E3467" ca="1">_FV(A3467,"Price")</f>
        <v>48.819899999999997</v>
      </c>
      <c r="F3467" s="27" cm="1">
        <f t="array" aca="1" ref="F3467" ca="1">_FV(A3467,"Change (%)",TRUE)</f>
        <v>-8.2070000000000005E-4</v>
      </c>
      <c r="G3467" s="26" cm="1">
        <f t="array" aca="1" ref="G3467" ca="1">_FV(A3467,"Change")</f>
        <v>-4.0099999999999997E-2</v>
      </c>
      <c r="H3467" s="23" cm="1">
        <f t="array" aca="1" ref="H3467" ca="1">_FV(A3467,"Open")</f>
        <v>48.9</v>
      </c>
      <c r="I3467" s="23" cm="1">
        <f t="array" aca="1" ref="I3467" ca="1">_FV(A3467,"Low")</f>
        <v>48.819899999999997</v>
      </c>
      <c r="J3467" s="23" cm="1">
        <f t="array" aca="1" ref="J3467" ca="1">_FV(A3467,"High")</f>
        <v>48.959800000000001</v>
      </c>
      <c r="K3467" s="23" cm="1">
        <f t="array" aca="1" ref="K3467" ca="1">_FV(A3467,"Previous close",TRUE)</f>
        <v>48.86</v>
      </c>
      <c r="L3467" s="26"/>
      <c r="M3467" s="23" cm="1">
        <f t="array" aca="1" ref="M3467" ca="1">_FV(A3467,"52 week low",TRUE)</f>
        <v>47.89</v>
      </c>
      <c r="N3467" s="23" cm="1">
        <f t="array" aca="1" ref="N3467" ca="1">_FV(A3467,"52 week high",TRUE)</f>
        <v>50.262700000000002</v>
      </c>
      <c r="O3467" s="8" cm="1">
        <f t="array" aca="1" ref="O3467" ca="1">_FV(A3467,"Volume")</f>
        <v>22824</v>
      </c>
      <c r="P3467" s="7" cm="1">
        <f t="array" aca="1" ref="P3467" ca="1">_FV(A3467,"Volume average",TRUE)</f>
        <v>22403</v>
      </c>
      <c r="Q3467" t="s">
        <v>45</v>
      </c>
      <c r="R3467" t="s">
        <v>9184</v>
      </c>
      <c r="T3467" s="25" cm="1">
        <f t="array" aca="1" ref="T3467" ca="1">_FV(A3467,"Expense ratio",TRUE)</f>
        <v>1.1999999999999999E-3</v>
      </c>
      <c r="U3467" s="24" cm="1">
        <f t="array" aca="1" ref="U3467" ca="1">_FV(A3467,"Market cap",TRUE)</f>
        <v>150042634.63</v>
      </c>
      <c r="V3467" s="16"/>
      <c r="W3467" s="16"/>
      <c r="Z3467" s="18"/>
      <c r="AB3467" s="20"/>
      <c r="AC3467" s="21">
        <v>23065</v>
      </c>
      <c r="AE3467" s="18"/>
      <c r="AF3467" s="20"/>
      <c r="AI3467" s="21"/>
      <c r="AJ3467" s="18"/>
      <c r="AL3467" s="18"/>
      <c r="AM3467" s="18"/>
      <c r="AN3467" t="s">
        <v>73</v>
      </c>
      <c r="AO3467" t="str" cm="1">
        <f t="array" aca="1" ref="AO3467" ca="1">_FV(A3467,"Currency")</f>
        <v>USD</v>
      </c>
      <c r="AP3467" t="str" cm="1">
        <f t="array" aca="1" ref="AP3467" ca="1">_FV(A3467,"Exchange")</f>
        <v>CBOE BZX Exchange</v>
      </c>
      <c r="AQ3467" s="6" t="str" cm="1">
        <f t="array" aca="1" ref="AQ3467" ca="1">_FV(A3467,"Exchange abbreviation",TRUE)</f>
        <v>BATS</v>
      </c>
      <c r="AR3467" t="str" cm="1">
        <f t="array" aca="1" ref="AR3467" ca="1">_FV(A3467,"Instrument type",TRUE)</f>
        <v>ETF</v>
      </c>
    </row>
    <row r="3468" spans="1:44" ht="18.75" customHeight="1" x14ac:dyDescent="0.25">
      <c r="A3468" t="e" vm="3480">
        <v>#VALUE!</v>
      </c>
      <c r="B3468" t="s">
        <v>9185</v>
      </c>
      <c r="C3468" t="s">
        <v>9186</v>
      </c>
      <c r="D3468" s="31" cm="1">
        <f t="array" aca="1" ref="D3468" ca="1">_FV(A3468,"Last trade time",TRUE)</f>
        <v>45824.84033945547</v>
      </c>
      <c r="E3468" s="23" cm="1">
        <f t="array" aca="1" ref="E3468" ca="1">_FV(A3468,"Price")</f>
        <v>47.634900000000002</v>
      </c>
      <c r="F3468" s="27" cm="1">
        <f t="array" aca="1" ref="F3468" ca="1">_FV(A3468,"Change (%)",TRUE)</f>
        <v>1.0290000000000001E-4</v>
      </c>
      <c r="G3468" s="26" cm="1">
        <f t="array" aca="1" ref="G3468" ca="1">_FV(A3468,"Change")</f>
        <v>4.8999999999999998E-3</v>
      </c>
      <c r="H3468" s="23" cm="1">
        <f t="array" aca="1" ref="H3468" ca="1">_FV(A3468,"Open")</f>
        <v>47.646500000000003</v>
      </c>
      <c r="I3468" s="23" cm="1">
        <f t="array" aca="1" ref="I3468" ca="1">_FV(A3468,"Low")</f>
        <v>47.62</v>
      </c>
      <c r="J3468" s="23" cm="1">
        <f t="array" aca="1" ref="J3468" ca="1">_FV(A3468,"High")</f>
        <v>47.679000000000002</v>
      </c>
      <c r="K3468" s="23" cm="1">
        <f t="array" aca="1" ref="K3468" ca="1">_FV(A3468,"Previous close",TRUE)</f>
        <v>47.63</v>
      </c>
      <c r="L3468" s="26"/>
      <c r="M3468" s="23" cm="1">
        <f t="array" aca="1" ref="M3468" ca="1">_FV(A3468,"52 week low",TRUE)</f>
        <v>46.74</v>
      </c>
      <c r="N3468" s="23" cm="1">
        <f t="array" aca="1" ref="N3468" ca="1">_FV(A3468,"52 week high",TRUE)</f>
        <v>48.244599999999998</v>
      </c>
      <c r="O3468" s="8" cm="1">
        <f t="array" aca="1" ref="O3468" ca="1">_FV(A3468,"Volume")</f>
        <v>1898</v>
      </c>
      <c r="P3468" s="7" cm="1">
        <f t="array" aca="1" ref="P3468" ca="1">_FV(A3468,"Volume average",TRUE)</f>
        <v>7263</v>
      </c>
      <c r="Q3468" t="s">
        <v>2519</v>
      </c>
      <c r="S3468" t="s">
        <v>56</v>
      </c>
      <c r="T3468" s="25" cm="1">
        <f t="array" aca="1" ref="T3468" ca="1">_FV(A3468,"Expense ratio",TRUE)</f>
        <v>1.1999999999999999E-3</v>
      </c>
      <c r="U3468" s="24" cm="1">
        <f t="array" aca="1" ref="U3468" ca="1">_FV(A3468,"Market cap",TRUE)</f>
        <v>38048257.439999998</v>
      </c>
      <c r="V3468" s="4">
        <v>38048488</v>
      </c>
      <c r="W3468" s="4">
        <v>38048488</v>
      </c>
      <c r="Y3468" t="s">
        <v>9187</v>
      </c>
      <c r="Z3468" s="5">
        <v>47.436</v>
      </c>
      <c r="AA3468" s="20"/>
      <c r="AB3468" s="5">
        <v>4.7399997999999999E-2</v>
      </c>
      <c r="AC3468" s="4">
        <v>8661</v>
      </c>
      <c r="AE3468" s="5">
        <v>2.6581851084750419</v>
      </c>
      <c r="AF3468" s="5">
        <v>5.9069968278145923</v>
      </c>
      <c r="AI3468" s="4">
        <v>8661</v>
      </c>
      <c r="AJ3468" s="5">
        <v>411278.8443</v>
      </c>
      <c r="AL3468" s="5">
        <v>48.244999999999997</v>
      </c>
      <c r="AM3468" s="5">
        <v>46.74</v>
      </c>
      <c r="AN3468" t="s">
        <v>47</v>
      </c>
      <c r="AO3468" t="str" cm="1">
        <f t="array" aca="1" ref="AO3468" ca="1">_FV(A3468,"Currency")</f>
        <v>USD</v>
      </c>
      <c r="AP3468" t="str" cm="1">
        <f t="array" aca="1" ref="AP3468" ca="1">_FV(A3468,"Exchange")</f>
        <v>CBOE BZX Exchange</v>
      </c>
      <c r="AQ3468" s="6" t="str" cm="1">
        <f t="array" aca="1" ref="AQ3468" ca="1">_FV(A3468,"Exchange abbreviation",TRUE)</f>
        <v>BATS</v>
      </c>
      <c r="AR3468" t="str" cm="1">
        <f t="array" aca="1" ref="AR3468" ca="1">_FV(A3468,"Instrument type",TRUE)</f>
        <v>ETF</v>
      </c>
    </row>
    <row r="3469" spans="1:44" ht="18.75" customHeight="1" x14ac:dyDescent="0.25">
      <c r="A3469" t="e" vm="3481">
        <v>#VALUE!</v>
      </c>
      <c r="B3469" t="s">
        <v>9188</v>
      </c>
      <c r="C3469" t="s">
        <v>9189</v>
      </c>
      <c r="D3469" s="31" cm="1">
        <f t="array" aca="1" ref="D3469" ca="1">_FV(A3469,"Last trade time",TRUE)</f>
        <v>45824.840277812502</v>
      </c>
      <c r="E3469" s="23" cm="1">
        <f t="array" aca="1" ref="E3469" ca="1">_FV(A3469,"Price")</f>
        <v>25.68</v>
      </c>
      <c r="F3469" s="27" cm="1">
        <f t="array" aca="1" ref="F3469" ca="1">_FV(A3469,"Change (%)",TRUE)</f>
        <v>-1.555E-3</v>
      </c>
      <c r="G3469" s="26" cm="1">
        <f t="array" aca="1" ref="G3469" ca="1">_FV(A3469,"Change")</f>
        <v>-0.04</v>
      </c>
      <c r="H3469" s="23" cm="1">
        <f t="array" aca="1" ref="H3469" ca="1">_FV(A3469,"Open")</f>
        <v>25.71</v>
      </c>
      <c r="I3469" s="23" cm="1">
        <f t="array" aca="1" ref="I3469" ca="1">_FV(A3469,"Low")</f>
        <v>25.67</v>
      </c>
      <c r="J3469" s="23" cm="1">
        <f t="array" aca="1" ref="J3469" ca="1">_FV(A3469,"High")</f>
        <v>25.754999999999999</v>
      </c>
      <c r="K3469" s="23" cm="1">
        <f t="array" aca="1" ref="K3469" ca="1">_FV(A3469,"Previous close",TRUE)</f>
        <v>25.72</v>
      </c>
      <c r="L3469" s="26"/>
      <c r="M3469" s="23" cm="1">
        <f t="array" aca="1" ref="M3469" ca="1">_FV(A3469,"52 week low",TRUE)</f>
        <v>25.179600000000001</v>
      </c>
      <c r="N3469" s="23" cm="1">
        <f t="array" aca="1" ref="N3469" ca="1">_FV(A3469,"52 week high",TRUE)</f>
        <v>26.465299999999999</v>
      </c>
      <c r="O3469" s="8" cm="1">
        <f t="array" aca="1" ref="O3469" ca="1">_FV(A3469,"Volume")</f>
        <v>160524</v>
      </c>
      <c r="P3469" s="7" cm="1">
        <f t="array" aca="1" ref="P3469" ca="1">_FV(A3469,"Volume average",TRUE)</f>
        <v>191308</v>
      </c>
      <c r="Q3469" t="s">
        <v>119</v>
      </c>
      <c r="T3469" s="25" cm="1">
        <f t="array" aca="1" ref="T3469" ca="1">_FV(A3469,"Expense ratio",TRUE)</f>
        <v>1.1999999999999999E-3</v>
      </c>
      <c r="U3469" s="24" cm="1">
        <f t="array" aca="1" ref="U3469" ca="1">_FV(A3469,"Market cap",TRUE)</f>
        <v>991880115.28999996</v>
      </c>
      <c r="V3469" s="16"/>
      <c r="W3469" s="16"/>
      <c r="Z3469" s="18"/>
      <c r="AA3469" s="20"/>
      <c r="AB3469" s="20"/>
      <c r="AC3469" s="21">
        <v>189242</v>
      </c>
      <c r="AE3469" s="18"/>
      <c r="AF3469" s="20"/>
      <c r="AI3469" s="21"/>
      <c r="AJ3469" s="18"/>
      <c r="AL3469" s="18"/>
      <c r="AM3469" s="18"/>
      <c r="AN3469" t="s">
        <v>73</v>
      </c>
      <c r="AO3469" t="str" cm="1">
        <f t="array" aca="1" ref="AO3469" ca="1">_FV(A3469,"Currency")</f>
        <v>USD</v>
      </c>
      <c r="AP3469" t="str" cm="1">
        <f t="array" aca="1" ref="AP3469" ca="1">_FV(A3469,"Exchange")</f>
        <v>NYSE Arca</v>
      </c>
      <c r="AQ3469" s="6" t="str" cm="1">
        <f t="array" aca="1" ref="AQ3469" ca="1">_FV(A3469,"Exchange abbreviation",TRUE)</f>
        <v>ARCX</v>
      </c>
      <c r="AR3469" t="str" cm="1">
        <f t="array" aca="1" ref="AR3469" ca="1">_FV(A3469,"Instrument type",TRUE)</f>
        <v>ETF</v>
      </c>
    </row>
    <row r="3470" spans="1:44" ht="18.75" customHeight="1" x14ac:dyDescent="0.25">
      <c r="A3470" t="e" vm="3482">
        <v>#VALUE!</v>
      </c>
      <c r="B3470" t="s">
        <v>9190</v>
      </c>
      <c r="C3470" t="s">
        <v>9191</v>
      </c>
      <c r="D3470" s="31" cm="1">
        <f t="array" aca="1" ref="D3470" ca="1">_FV(A3470,"Last trade time",TRUE)</f>
        <v>45824.840277812502</v>
      </c>
      <c r="E3470" s="23" cm="1">
        <f t="array" aca="1" ref="E3470" ca="1">_FV(A3470,"Price")</f>
        <v>42.95</v>
      </c>
      <c r="F3470" s="27" cm="1">
        <f t="array" aca="1" ref="F3470" ca="1">_FV(A3470,"Change (%)",TRUE)</f>
        <v>-9.3039999999999996E-4</v>
      </c>
      <c r="G3470" s="26" cm="1">
        <f t="array" aca="1" ref="G3470" ca="1">_FV(A3470,"Change")</f>
        <v>-0.04</v>
      </c>
      <c r="H3470" s="23" cm="1">
        <f t="array" aca="1" ref="H3470" ca="1">_FV(A3470,"Open")</f>
        <v>42.98</v>
      </c>
      <c r="I3470" s="23" cm="1">
        <f t="array" aca="1" ref="I3470" ca="1">_FV(A3470,"Low")</f>
        <v>42.934600000000003</v>
      </c>
      <c r="J3470" s="23" cm="1">
        <f t="array" aca="1" ref="J3470" ca="1">_FV(A3470,"High")</f>
        <v>43.059899999999999</v>
      </c>
      <c r="K3470" s="23" cm="1">
        <f t="array" aca="1" ref="K3470" ca="1">_FV(A3470,"Previous close",TRUE)</f>
        <v>42.99</v>
      </c>
      <c r="L3470" s="26"/>
      <c r="M3470" s="23" cm="1">
        <f t="array" aca="1" ref="M3470" ca="1">_FV(A3470,"52 week low",TRUE)</f>
        <v>42.012799999999999</v>
      </c>
      <c r="N3470" s="23" cm="1">
        <f t="array" aca="1" ref="N3470" ca="1">_FV(A3470,"52 week high",TRUE)</f>
        <v>46.01</v>
      </c>
      <c r="O3470" s="8" cm="1">
        <f t="array" aca="1" ref="O3470" ca="1">_FV(A3470,"Volume")</f>
        <v>18588</v>
      </c>
      <c r="P3470" s="7" cm="1">
        <f t="array" aca="1" ref="P3470" ca="1">_FV(A3470,"Volume average",TRUE)</f>
        <v>67720</v>
      </c>
      <c r="Q3470" t="s">
        <v>416</v>
      </c>
      <c r="S3470" t="s">
        <v>2067</v>
      </c>
      <c r="T3470" s="25" cm="1">
        <f t="array" aca="1" ref="T3470" ca="1">_FV(A3470,"Expense ratio",TRUE)</f>
        <v>1.1999999999999999E-3</v>
      </c>
      <c r="U3470" s="24" cm="1">
        <f t="array" aca="1" ref="U3470" ca="1">_FV(A3470,"Market cap",TRUE)</f>
        <v>709686213.91999996</v>
      </c>
      <c r="V3470" s="4">
        <v>709686208</v>
      </c>
      <c r="W3470" s="4">
        <v>709686208</v>
      </c>
      <c r="Y3470" t="s">
        <v>9192</v>
      </c>
      <c r="Z3470" s="5">
        <v>42.716140000000003</v>
      </c>
      <c r="AA3470" s="20"/>
      <c r="AB3470" s="5">
        <v>3.7600000000000001E-2</v>
      </c>
      <c r="AC3470" s="4">
        <v>62979</v>
      </c>
      <c r="AE3470" s="5">
        <v>2.3032343339130179</v>
      </c>
      <c r="AF3470" s="5">
        <v>4.2051311094750021</v>
      </c>
      <c r="AI3470" s="4">
        <v>62979</v>
      </c>
      <c r="AJ3470" s="5">
        <v>2691092.67</v>
      </c>
      <c r="AL3470" s="5">
        <v>46.01</v>
      </c>
      <c r="AM3470" s="5">
        <v>42.012999999999998</v>
      </c>
      <c r="AN3470" t="s">
        <v>90</v>
      </c>
      <c r="AO3470" t="str" cm="1">
        <f t="array" aca="1" ref="AO3470" ca="1">_FV(A3470,"Currency")</f>
        <v>USD</v>
      </c>
      <c r="AP3470" t="str" cm="1">
        <f t="array" aca="1" ref="AP3470" ca="1">_FV(A3470,"Exchange")</f>
        <v>NYSE Arca</v>
      </c>
      <c r="AQ3470" s="6" t="str" cm="1">
        <f t="array" aca="1" ref="AQ3470" ca="1">_FV(A3470,"Exchange abbreviation",TRUE)</f>
        <v>ARCX</v>
      </c>
      <c r="AR3470" t="str" cm="1">
        <f t="array" aca="1" ref="AR3470" ca="1">_FV(A3470,"Instrument type",TRUE)</f>
        <v>ETF</v>
      </c>
    </row>
    <row r="3471" spans="1:44" ht="18.75" customHeight="1" x14ac:dyDescent="0.25">
      <c r="A3471" t="e" vm="3483">
        <v>#VALUE!</v>
      </c>
      <c r="B3471" t="s">
        <v>9193</v>
      </c>
      <c r="C3471" t="s">
        <v>9194</v>
      </c>
      <c r="D3471" s="31" cm="1">
        <f t="array" aca="1" ref="D3471" ca="1">_FV(A3471,"Last trade time",TRUE)</f>
        <v>45824.915191307809</v>
      </c>
      <c r="E3471" s="23" cm="1">
        <f t="array" aca="1" ref="E3471" ca="1">_FV(A3471,"Price")</f>
        <v>62.02</v>
      </c>
      <c r="F3471" s="27" cm="1">
        <f t="array" aca="1" ref="F3471" ca="1">_FV(A3471,"Change (%)",TRUE)</f>
        <v>8.6189999999999999E-3</v>
      </c>
      <c r="G3471" s="26" cm="1">
        <f t="array" aca="1" ref="G3471" ca="1">_FV(A3471,"Change")</f>
        <v>0.53</v>
      </c>
      <c r="H3471" s="23" cm="1">
        <f t="array" aca="1" ref="H3471" ca="1">_FV(A3471,"Open")</f>
        <v>61.97</v>
      </c>
      <c r="I3471" s="23" cm="1">
        <f t="array" aca="1" ref="I3471" ca="1">_FV(A3471,"Low")</f>
        <v>61.97</v>
      </c>
      <c r="J3471" s="23" cm="1">
        <f t="array" aca="1" ref="J3471" ca="1">_FV(A3471,"High")</f>
        <v>62.2699</v>
      </c>
      <c r="K3471" s="23" cm="1">
        <f t="array" aca="1" ref="K3471" ca="1">_FV(A3471,"Previous close",TRUE)</f>
        <v>61.49</v>
      </c>
      <c r="L3471" s="26"/>
      <c r="M3471" s="23" cm="1">
        <f t="array" aca="1" ref="M3471" ca="1">_FV(A3471,"52 week low",TRUE)</f>
        <v>48.682000000000002</v>
      </c>
      <c r="N3471" s="23" cm="1">
        <f t="array" aca="1" ref="N3471" ca="1">_FV(A3471,"52 week high",TRUE)</f>
        <v>62.6051</v>
      </c>
      <c r="O3471" s="8" cm="1">
        <f t="array" aca="1" ref="O3471" ca="1">_FV(A3471,"Volume")</f>
        <v>40821</v>
      </c>
      <c r="P3471" s="7" cm="1">
        <f t="array" aca="1" ref="P3471" ca="1">_FV(A3471,"Volume average",TRUE)</f>
        <v>73905</v>
      </c>
      <c r="Q3471" t="s">
        <v>50</v>
      </c>
      <c r="R3471" t="s">
        <v>170</v>
      </c>
      <c r="S3471" t="s">
        <v>3504</v>
      </c>
      <c r="T3471" s="25" cm="1">
        <f t="array" aca="1" ref="T3471" ca="1">_FV(A3471,"Expense ratio",TRUE)</f>
        <v>1.1999999999999999E-3</v>
      </c>
      <c r="U3471" s="24" cm="1">
        <f t="array" aca="1" ref="U3471" ca="1">_FV(A3471,"Market cap",TRUE)</f>
        <v>1458223163.3199999</v>
      </c>
      <c r="V3471" s="4">
        <v>1458223104</v>
      </c>
      <c r="W3471" s="4">
        <v>1458223104</v>
      </c>
      <c r="Y3471" t="s">
        <v>6451</v>
      </c>
      <c r="Z3471" s="5">
        <v>62.072699999999998</v>
      </c>
      <c r="AA3471" s="19">
        <v>26.12255</v>
      </c>
      <c r="AB3471" s="19">
        <v>8.2000000000000007E-3</v>
      </c>
      <c r="AC3471" s="4">
        <v>100857</v>
      </c>
      <c r="AE3471" s="5">
        <v>6.1472382383360502</v>
      </c>
      <c r="AF3471" s="5">
        <v>19.182997684217291</v>
      </c>
      <c r="AI3471" s="4">
        <v>100857</v>
      </c>
      <c r="AJ3471" s="5">
        <v>6265236.8399999999</v>
      </c>
      <c r="AL3471" s="5">
        <v>62.604999999999997</v>
      </c>
      <c r="AM3471" s="5">
        <v>48.682000000000002</v>
      </c>
      <c r="AN3471" t="s">
        <v>90</v>
      </c>
      <c r="AO3471" t="str" cm="1">
        <f t="array" aca="1" ref="AO3471" ca="1">_FV(A3471,"Currency")</f>
        <v>USD</v>
      </c>
      <c r="AP3471" t="str" cm="1">
        <f t="array" aca="1" ref="AP3471" ca="1">_FV(A3471,"Exchange")</f>
        <v>NYSE Arca</v>
      </c>
      <c r="AQ3471" s="6" t="str" cm="1">
        <f t="array" aca="1" ref="AQ3471" ca="1">_FV(A3471,"Exchange abbreviation",TRUE)</f>
        <v>ARCX</v>
      </c>
      <c r="AR3471" t="str" cm="1">
        <f t="array" aca="1" ref="AR3471" ca="1">_FV(A3471,"Instrument type",TRUE)</f>
        <v>ETF</v>
      </c>
    </row>
    <row r="3472" spans="1:44" ht="18.75" customHeight="1" x14ac:dyDescent="0.25">
      <c r="A3472" t="e" vm="3484">
        <v>#VALUE!</v>
      </c>
      <c r="B3472" t="s">
        <v>9195</v>
      </c>
      <c r="C3472" t="s">
        <v>9196</v>
      </c>
      <c r="D3472" s="31" cm="1">
        <f t="array" aca="1" ref="D3472" ca="1">_FV(A3472,"Last trade time",TRUE)</f>
        <v>45824.857244027342</v>
      </c>
      <c r="E3472" s="23" cm="1">
        <f t="array" aca="1" ref="E3472" ca="1">_FV(A3472,"Price")</f>
        <v>84.65</v>
      </c>
      <c r="F3472" s="27" cm="1">
        <f t="array" aca="1" ref="F3472" ca="1">_FV(A3472,"Change (%)",TRUE)</f>
        <v>1.2197E-2</v>
      </c>
      <c r="G3472" s="26" cm="1">
        <f t="array" aca="1" ref="G3472" ca="1">_FV(A3472,"Change")</f>
        <v>1.02</v>
      </c>
      <c r="H3472" s="23" cm="1">
        <f t="array" aca="1" ref="H3472" ca="1">_FV(A3472,"Open")</f>
        <v>84.38</v>
      </c>
      <c r="I3472" s="23" cm="1">
        <f t="array" aca="1" ref="I3472" ca="1">_FV(A3472,"Low")</f>
        <v>84.17</v>
      </c>
      <c r="J3472" s="23" cm="1">
        <f t="array" aca="1" ref="J3472" ca="1">_FV(A3472,"High")</f>
        <v>84.77</v>
      </c>
      <c r="K3472" s="23" cm="1">
        <f t="array" aca="1" ref="K3472" ca="1">_FV(A3472,"Previous close",TRUE)</f>
        <v>83.63</v>
      </c>
      <c r="L3472" s="26"/>
      <c r="M3472" s="23" cm="1">
        <f t="array" aca="1" ref="M3472" ca="1">_FV(A3472,"52 week low",TRUE)</f>
        <v>70.615399999999994</v>
      </c>
      <c r="N3472" s="23" cm="1">
        <f t="array" aca="1" ref="N3472" ca="1">_FV(A3472,"52 week high",TRUE)</f>
        <v>89.63</v>
      </c>
      <c r="O3472" s="8" cm="1">
        <f t="array" aca="1" ref="O3472" ca="1">_FV(A3472,"Volume")</f>
        <v>125058</v>
      </c>
      <c r="P3472" s="7" cm="1">
        <f t="array" aca="1" ref="P3472" ca="1">_FV(A3472,"Volume average",TRUE)</f>
        <v>249092</v>
      </c>
      <c r="Q3472" t="s">
        <v>60</v>
      </c>
      <c r="R3472" t="s">
        <v>155</v>
      </c>
      <c r="S3472" t="s">
        <v>56</v>
      </c>
      <c r="T3472" s="25" cm="1">
        <f t="array" aca="1" ref="T3472" ca="1">_FV(A3472,"Expense ratio",TRUE)</f>
        <v>1.1999999999999999E-3</v>
      </c>
      <c r="U3472" s="24" cm="1">
        <f t="array" aca="1" ref="U3472" ca="1">_FV(A3472,"Market cap",TRUE)</f>
        <v>1123654407.0699999</v>
      </c>
      <c r="V3472" s="4">
        <v>1123654400</v>
      </c>
      <c r="W3472" s="4">
        <v>1123654400</v>
      </c>
      <c r="Y3472" t="s">
        <v>6966</v>
      </c>
      <c r="Z3472" s="5">
        <v>84.716999999999999</v>
      </c>
      <c r="AA3472" s="5">
        <v>14.902094999999999</v>
      </c>
      <c r="AB3472" s="5">
        <v>1.5900000000000001E-2</v>
      </c>
      <c r="AC3472" s="4">
        <v>181747</v>
      </c>
      <c r="AE3472" s="5">
        <v>2.1381103886815689</v>
      </c>
      <c r="AF3472" s="5">
        <v>17.502170493925949</v>
      </c>
      <c r="AI3472" s="4">
        <v>181747</v>
      </c>
      <c r="AJ3472" s="5">
        <v>15401240.779999999</v>
      </c>
      <c r="AL3472" s="5">
        <v>89.63</v>
      </c>
      <c r="AM3472" s="5">
        <v>70.62</v>
      </c>
      <c r="AN3472" t="s">
        <v>82</v>
      </c>
      <c r="AO3472" t="str" cm="1">
        <f t="array" aca="1" ref="AO3472" ca="1">_FV(A3472,"Currency")</f>
        <v>USD</v>
      </c>
      <c r="AP3472" t="str" cm="1">
        <f t="array" aca="1" ref="AP3472" ca="1">_FV(A3472,"Exchange")</f>
        <v>NYSE Arca</v>
      </c>
      <c r="AQ3472" s="6" t="str" cm="1">
        <f t="array" aca="1" ref="AQ3472" ca="1">_FV(A3472,"Exchange abbreviation",TRUE)</f>
        <v>ARCX</v>
      </c>
      <c r="AR3472" t="str" cm="1">
        <f t="array" aca="1" ref="AR3472" ca="1">_FV(A3472,"Instrument type",TRUE)</f>
        <v>ETF</v>
      </c>
    </row>
    <row r="3473" spans="1:44" ht="18.75" customHeight="1" x14ac:dyDescent="0.25">
      <c r="A3473" t="e" vm="3485">
        <v>#VALUE!</v>
      </c>
      <c r="B3473" t="s">
        <v>9197</v>
      </c>
      <c r="C3473" t="s">
        <v>9198</v>
      </c>
      <c r="D3473" s="31" cm="1">
        <f t="array" aca="1" ref="D3473" ca="1">_FV(A3473,"Last trade time",TRUE)</f>
        <v>45824.840347881247</v>
      </c>
      <c r="E3473" s="23" cm="1">
        <f t="array" aca="1" ref="E3473" ca="1">_FV(A3473,"Price")</f>
        <v>62.43</v>
      </c>
      <c r="F3473" s="27" cm="1">
        <f t="array" aca="1" ref="F3473" ca="1">_FV(A3473,"Change (%)",TRUE)</f>
        <v>-1.1200000000000001E-3</v>
      </c>
      <c r="G3473" s="26" cm="1">
        <f t="array" aca="1" ref="G3473" ca="1">_FV(A3473,"Change")</f>
        <v>-7.0000000000000007E-2</v>
      </c>
      <c r="H3473" s="23" cm="1">
        <f t="array" aca="1" ref="H3473" ca="1">_FV(A3473,"Open")</f>
        <v>62.48</v>
      </c>
      <c r="I3473" s="23" cm="1">
        <f t="array" aca="1" ref="I3473" ca="1">_FV(A3473,"Low")</f>
        <v>62.424999999999997</v>
      </c>
      <c r="J3473" s="23" cm="1">
        <f t="array" aca="1" ref="J3473" ca="1">_FV(A3473,"High")</f>
        <v>62.64</v>
      </c>
      <c r="K3473" s="23" cm="1">
        <f t="array" aca="1" ref="K3473" ca="1">_FV(A3473,"Previous close",TRUE)</f>
        <v>62.5</v>
      </c>
      <c r="L3473" s="26"/>
      <c r="M3473" s="23" cm="1">
        <f t="array" aca="1" ref="M3473" ca="1">_FV(A3473,"52 week low",TRUE)</f>
        <v>60.36</v>
      </c>
      <c r="N3473" s="23" cm="1">
        <f t="array" aca="1" ref="N3473" ca="1">_FV(A3473,"52 week high",TRUE)</f>
        <v>65.3</v>
      </c>
      <c r="O3473" s="8" cm="1">
        <f t="array" aca="1" ref="O3473" ca="1">_FV(A3473,"Volume")</f>
        <v>17144</v>
      </c>
      <c r="P3473" s="7" cm="1">
        <f t="array" aca="1" ref="P3473" ca="1">_FV(A3473,"Volume average",TRUE)</f>
        <v>33378</v>
      </c>
      <c r="Q3473" t="s">
        <v>464</v>
      </c>
      <c r="T3473" s="25" cm="1">
        <f t="array" aca="1" ref="T3473" ca="1">_FV(A3473,"Expense ratio",TRUE)</f>
        <v>1.1999999999999999E-3</v>
      </c>
      <c r="U3473" s="24" cm="1">
        <f t="array" aca="1" ref="U3473" ca="1">_FV(A3473,"Market cap",TRUE)</f>
        <v>843204014.66999996</v>
      </c>
      <c r="V3473" s="16"/>
      <c r="W3473" s="16"/>
      <c r="Z3473" s="18"/>
      <c r="AA3473" s="20"/>
      <c r="AB3473" s="20"/>
      <c r="AC3473" s="21">
        <v>29877</v>
      </c>
      <c r="AE3473" s="18"/>
      <c r="AF3473" s="20"/>
      <c r="AI3473" s="21"/>
      <c r="AJ3473" s="18"/>
      <c r="AL3473" s="18"/>
      <c r="AM3473" s="18"/>
      <c r="AN3473" t="s">
        <v>73</v>
      </c>
      <c r="AO3473" t="str" cm="1">
        <f t="array" aca="1" ref="AO3473" ca="1">_FV(A3473,"Currency")</f>
        <v>USD</v>
      </c>
      <c r="AP3473" t="str" cm="1">
        <f t="array" aca="1" ref="AP3473" ca="1">_FV(A3473,"Exchange")</f>
        <v>CBOE BZX Exchange</v>
      </c>
      <c r="AQ3473" s="6" t="str" cm="1">
        <f t="array" aca="1" ref="AQ3473" ca="1">_FV(A3473,"Exchange abbreviation",TRUE)</f>
        <v>BATS</v>
      </c>
      <c r="AR3473" t="str" cm="1">
        <f t="array" aca="1" ref="AR3473" ca="1">_FV(A3473,"Instrument type",TRUE)</f>
        <v>ETF</v>
      </c>
    </row>
    <row r="3474" spans="1:44" ht="18.75" customHeight="1" x14ac:dyDescent="0.25">
      <c r="A3474" t="e" vm="3486">
        <v>#VALUE!</v>
      </c>
      <c r="B3474" t="s">
        <v>9199</v>
      </c>
      <c r="C3474" t="s">
        <v>9200</v>
      </c>
      <c r="D3474" s="31" cm="1">
        <f t="array" aca="1" ref="D3474" ca="1">_FV(A3474,"Last trade time",TRUE)</f>
        <v>45824.840277812502</v>
      </c>
      <c r="E3474" s="23" cm="1">
        <f t="array" aca="1" ref="E3474" ca="1">_FV(A3474,"Price")</f>
        <v>188.96440000000001</v>
      </c>
      <c r="F3474" s="27" cm="1">
        <f t="array" aca="1" ref="F3474" ca="1">_FV(A3474,"Change (%)",TRUE)</f>
        <v>8.6169999999999997E-3</v>
      </c>
      <c r="G3474" s="26" cm="1">
        <f t="array" aca="1" ref="G3474" ca="1">_FV(A3474,"Change")</f>
        <v>1.6144000000000001</v>
      </c>
      <c r="H3474" s="23" cm="1">
        <f t="array" aca="1" ref="H3474" ca="1">_FV(A3474,"Open")</f>
        <v>188.36</v>
      </c>
      <c r="I3474" s="23" cm="1">
        <f t="array" aca="1" ref="I3474" ca="1">_FV(A3474,"Low")</f>
        <v>188.36</v>
      </c>
      <c r="J3474" s="23" cm="1">
        <f t="array" aca="1" ref="J3474" ca="1">_FV(A3474,"High")</f>
        <v>189.47499999999999</v>
      </c>
      <c r="K3474" s="23" cm="1">
        <f t="array" aca="1" ref="K3474" ca="1">_FV(A3474,"Previous close",TRUE)</f>
        <v>187.35</v>
      </c>
      <c r="L3474" s="26"/>
      <c r="M3474" s="23" cm="1">
        <f t="array" aca="1" ref="M3474" ca="1">_FV(A3474,"52 week low",TRUE)</f>
        <v>159.27010000000001</v>
      </c>
      <c r="N3474" s="23" cm="1">
        <f t="array" aca="1" ref="N3474" ca="1">_FV(A3474,"52 week high",TRUE)</f>
        <v>195.93</v>
      </c>
      <c r="O3474" s="8" cm="1">
        <f t="array" aca="1" ref="O3474" ca="1">_FV(A3474,"Volume")</f>
        <v>3665</v>
      </c>
      <c r="P3474" s="7" cm="1">
        <f t="array" aca="1" ref="P3474" ca="1">_FV(A3474,"Volume average",TRUE)</f>
        <v>15954</v>
      </c>
      <c r="Q3474" t="s">
        <v>143</v>
      </c>
      <c r="R3474" t="s">
        <v>155</v>
      </c>
      <c r="T3474" s="25" cm="1">
        <f t="array" aca="1" ref="T3474" ca="1">_FV(A3474,"Expense ratio",TRUE)</f>
        <v>1.1999999999999999E-3</v>
      </c>
      <c r="U3474" s="24" cm="1">
        <f t="array" aca="1" ref="U3474" ca="1">_FV(A3474,"Market cap",TRUE)</f>
        <v>466724647.56</v>
      </c>
      <c r="V3474" s="16"/>
      <c r="W3474" s="16"/>
      <c r="Z3474" s="18"/>
      <c r="AB3474" s="20"/>
      <c r="AC3474" s="21">
        <v>16513</v>
      </c>
      <c r="AE3474" s="18"/>
      <c r="AF3474" s="20"/>
      <c r="AI3474" s="21"/>
      <c r="AJ3474" s="18"/>
      <c r="AL3474" s="18"/>
      <c r="AM3474" s="18"/>
      <c r="AN3474" t="s">
        <v>73</v>
      </c>
      <c r="AO3474" t="str" cm="1">
        <f t="array" aca="1" ref="AO3474" ca="1">_FV(A3474,"Currency")</f>
        <v>USD</v>
      </c>
      <c r="AP3474" t="str" cm="1">
        <f t="array" aca="1" ref="AP3474" ca="1">_FV(A3474,"Exchange")</f>
        <v>NYSE Arca</v>
      </c>
      <c r="AQ3474" s="6" t="str" cm="1">
        <f t="array" aca="1" ref="AQ3474" ca="1">_FV(A3474,"Exchange abbreviation",TRUE)</f>
        <v>ARCX</v>
      </c>
      <c r="AR3474" t="str" cm="1">
        <f t="array" aca="1" ref="AR3474" ca="1">_FV(A3474,"Instrument type",TRUE)</f>
        <v>ETF</v>
      </c>
    </row>
    <row r="3475" spans="1:44" ht="18.75" customHeight="1" x14ac:dyDescent="0.25">
      <c r="A3475" t="e" vm="3487">
        <v>#VALUE!</v>
      </c>
      <c r="B3475" t="s">
        <v>9201</v>
      </c>
      <c r="C3475" t="s">
        <v>9202</v>
      </c>
      <c r="D3475" s="31" cm="1">
        <f t="array" aca="1" ref="D3475" ca="1">_FV(A3475,"Last trade time",TRUE)</f>
        <v>45824.840277812502</v>
      </c>
      <c r="E3475" s="23" cm="1">
        <f t="array" aca="1" ref="E3475" ca="1">_FV(A3475,"Price")</f>
        <v>43.09</v>
      </c>
      <c r="F3475" s="27" cm="1">
        <f t="array" aca="1" ref="F3475" ca="1">_FV(A3475,"Change (%)",TRUE)</f>
        <v>-2.3150000000000002E-3</v>
      </c>
      <c r="G3475" s="26" cm="1">
        <f t="array" aca="1" ref="G3475" ca="1">_FV(A3475,"Change")</f>
        <v>-0.1</v>
      </c>
      <c r="H3475" s="23" cm="1">
        <f t="array" aca="1" ref="H3475" ca="1">_FV(A3475,"Open")</f>
        <v>43.19</v>
      </c>
      <c r="I3475" s="23" cm="1">
        <f t="array" aca="1" ref="I3475" ca="1">_FV(A3475,"Low")</f>
        <v>43.09</v>
      </c>
      <c r="J3475" s="23" cm="1">
        <f t="array" aca="1" ref="J3475" ca="1">_FV(A3475,"High")</f>
        <v>43.25</v>
      </c>
      <c r="K3475" s="23" cm="1">
        <f t="array" aca="1" ref="K3475" ca="1">_FV(A3475,"Previous close",TRUE)</f>
        <v>43.19</v>
      </c>
      <c r="L3475" s="26"/>
      <c r="M3475" s="23" cm="1">
        <f t="array" aca="1" ref="M3475" ca="1">_FV(A3475,"52 week low",TRUE)</f>
        <v>42.1</v>
      </c>
      <c r="N3475" s="23" cm="1">
        <f t="array" aca="1" ref="N3475" ca="1">_FV(A3475,"52 week high",TRUE)</f>
        <v>45.22</v>
      </c>
      <c r="O3475" s="8" cm="1">
        <f t="array" aca="1" ref="O3475" ca="1">_FV(A3475,"Volume")</f>
        <v>59308</v>
      </c>
      <c r="P3475" s="7" cm="1">
        <f t="array" aca="1" ref="P3475" ca="1">_FV(A3475,"Volume average",TRUE)</f>
        <v>146618</v>
      </c>
      <c r="Q3475" t="s">
        <v>1040</v>
      </c>
      <c r="S3475" t="s">
        <v>56</v>
      </c>
      <c r="T3475" s="25" cm="1">
        <f t="array" aca="1" ref="T3475" ca="1">_FV(A3475,"Expense ratio",TRUE)</f>
        <v>1.1999999999999999E-3</v>
      </c>
      <c r="U3475" s="24" cm="1">
        <f t="array" aca="1" ref="U3475" ca="1">_FV(A3475,"Market cap",TRUE)</f>
        <v>769722168.59000003</v>
      </c>
      <c r="V3475" s="4">
        <v>769724288</v>
      </c>
      <c r="W3475" s="4">
        <v>769724288</v>
      </c>
      <c r="X3475" t="s">
        <v>9203</v>
      </c>
      <c r="Y3475" t="s">
        <v>9204</v>
      </c>
      <c r="Z3475" s="5">
        <v>42.862000000000002</v>
      </c>
      <c r="AA3475" s="20"/>
      <c r="AB3475" s="5">
        <v>4.5600000000000002E-2</v>
      </c>
      <c r="AC3475" s="4">
        <v>127234</v>
      </c>
      <c r="AE3475" s="5">
        <v>2.00468916598513</v>
      </c>
      <c r="AF3475" s="5">
        <v>3.8065366987499738</v>
      </c>
      <c r="AI3475" s="4">
        <v>127234</v>
      </c>
      <c r="AJ3475" s="5">
        <v>5450704.5600000015</v>
      </c>
      <c r="AL3475" s="5">
        <v>45.22</v>
      </c>
      <c r="AM3475" s="5">
        <v>42.1</v>
      </c>
      <c r="AN3475" t="s">
        <v>90</v>
      </c>
      <c r="AO3475" t="str" cm="1">
        <f t="array" aca="1" ref="AO3475" ca="1">_FV(A3475,"Currency")</f>
        <v>USD</v>
      </c>
      <c r="AP3475" t="str" cm="1">
        <f t="array" aca="1" ref="AP3475" ca="1">_FV(A3475,"Exchange")</f>
        <v>NYSE Arca</v>
      </c>
      <c r="AQ3475" s="6" t="str" cm="1">
        <f t="array" aca="1" ref="AQ3475" ca="1">_FV(A3475,"Exchange abbreviation",TRUE)</f>
        <v>ARCX</v>
      </c>
      <c r="AR3475" t="str" cm="1">
        <f t="array" aca="1" ref="AR3475" ca="1">_FV(A3475,"Instrument type",TRUE)</f>
        <v>ETF</v>
      </c>
    </row>
    <row r="3476" spans="1:44" ht="18.75" customHeight="1" x14ac:dyDescent="0.25">
      <c r="A3476" t="e" vm="3488">
        <v>#VALUE!</v>
      </c>
      <c r="B3476" t="s">
        <v>9205</v>
      </c>
      <c r="C3476" t="s">
        <v>9206</v>
      </c>
      <c r="D3476" s="31" cm="1">
        <f t="array" aca="1" ref="D3476" ca="1">_FV(A3476,"Last trade time",TRUE)</f>
        <v>45824.84027780078</v>
      </c>
      <c r="E3476" s="23" cm="1">
        <f t="array" aca="1" ref="E3476" ca="1">_FV(A3476,"Price")</f>
        <v>49.15</v>
      </c>
      <c r="F3476" s="27" cm="1">
        <f t="array" aca="1" ref="F3476" ca="1">_FV(A3476,"Change (%)",TRUE)</f>
        <v>8.2050000000000005E-3</v>
      </c>
      <c r="G3476" s="26" cm="1">
        <f t="array" aca="1" ref="G3476" ca="1">_FV(A3476,"Change")</f>
        <v>0.4</v>
      </c>
      <c r="H3476" s="23" cm="1">
        <f t="array" aca="1" ref="H3476" ca="1">_FV(A3476,"Open")</f>
        <v>49.15</v>
      </c>
      <c r="I3476" s="23" cm="1">
        <f t="array" aca="1" ref="I3476" ca="1">_FV(A3476,"Low")</f>
        <v>49.15</v>
      </c>
      <c r="J3476" s="23" cm="1">
        <f t="array" aca="1" ref="J3476" ca="1">_FV(A3476,"High")</f>
        <v>49.15</v>
      </c>
      <c r="K3476" s="23" cm="1">
        <f t="array" aca="1" ref="K3476" ca="1">_FV(A3476,"Previous close",TRUE)</f>
        <v>48.75</v>
      </c>
      <c r="L3476" s="26"/>
      <c r="M3476" s="23" cm="1">
        <f t="array" aca="1" ref="M3476" ca="1">_FV(A3476,"52 week low",TRUE)</f>
        <v>42.81</v>
      </c>
      <c r="N3476" s="23" cm="1">
        <f t="array" aca="1" ref="N3476" ca="1">_FV(A3476,"52 week high",TRUE)</f>
        <v>51.400500000000001</v>
      </c>
      <c r="O3476" s="8" cm="1">
        <f t="array" aca="1" ref="O3476" ca="1">_FV(A3476,"Volume")</f>
        <v>111</v>
      </c>
      <c r="P3476" s="7" cm="1">
        <f t="array" aca="1" ref="P3476" ca="1">_FV(A3476,"Volume average",TRUE)</f>
        <v>17152</v>
      </c>
      <c r="Q3476" t="s">
        <v>198</v>
      </c>
      <c r="R3476" t="s">
        <v>79</v>
      </c>
      <c r="T3476" s="25" cm="1">
        <f t="array" aca="1" ref="T3476" ca="1">_FV(A3476,"Expense ratio",TRUE)</f>
        <v>1.1999999999999999E-3</v>
      </c>
      <c r="U3476" s="24" cm="1">
        <f t="array" aca="1" ref="U3476" ca="1">_FV(A3476,"Market cap",TRUE)</f>
        <v>366168257.98000002</v>
      </c>
      <c r="V3476" s="16"/>
      <c r="W3476" s="16"/>
      <c r="Z3476" s="18"/>
      <c r="AC3476" s="21">
        <v>17118</v>
      </c>
      <c r="AE3476" s="18"/>
      <c r="AI3476" s="21"/>
      <c r="AJ3476" s="18"/>
      <c r="AL3476" s="18"/>
      <c r="AM3476" s="18"/>
      <c r="AN3476" t="s">
        <v>73</v>
      </c>
      <c r="AO3476" t="str" cm="1">
        <f t="array" aca="1" ref="AO3476" ca="1">_FV(A3476,"Currency")</f>
        <v>USD</v>
      </c>
      <c r="AP3476" t="str" cm="1">
        <f t="array" aca="1" ref="AP3476" ca="1">_FV(A3476,"Exchange")</f>
        <v>NYSE Arca</v>
      </c>
      <c r="AQ3476" s="6" t="str" cm="1">
        <f t="array" aca="1" ref="AQ3476" ca="1">_FV(A3476,"Exchange abbreviation",TRUE)</f>
        <v>ARCX</v>
      </c>
      <c r="AR3476" t="str" cm="1">
        <f t="array" aca="1" ref="AR3476" ca="1">_FV(A3476,"Instrument type",TRUE)</f>
        <v>ETF</v>
      </c>
    </row>
    <row r="3477" spans="1:44" ht="18.75" customHeight="1" x14ac:dyDescent="0.25">
      <c r="A3477" t="e" vm="3489">
        <v>#VALUE!</v>
      </c>
      <c r="B3477" t="s">
        <v>9207</v>
      </c>
      <c r="C3477" t="s">
        <v>9208</v>
      </c>
      <c r="D3477" s="31" cm="1">
        <f t="array" aca="1" ref="D3477" ca="1">_FV(A3477,"Last trade time",TRUE)</f>
        <v>45824.896408622655</v>
      </c>
      <c r="E3477" s="23" cm="1">
        <f t="array" aca="1" ref="E3477" ca="1">_FV(A3477,"Price")</f>
        <v>43.46</v>
      </c>
      <c r="F3477" s="27" cm="1">
        <f t="array" aca="1" ref="F3477" ca="1">_FV(A3477,"Change (%)",TRUE)</f>
        <v>1.2581999999999999E-2</v>
      </c>
      <c r="G3477" s="26" cm="1">
        <f t="array" aca="1" ref="G3477" ca="1">_FV(A3477,"Change")</f>
        <v>0.54</v>
      </c>
      <c r="H3477" s="23" cm="1">
        <f t="array" aca="1" ref="H3477" ca="1">_FV(A3477,"Open")</f>
        <v>43.19</v>
      </c>
      <c r="I3477" s="23" cm="1">
        <f t="array" aca="1" ref="I3477" ca="1">_FV(A3477,"Low")</f>
        <v>43.19</v>
      </c>
      <c r="J3477" s="23" cm="1">
        <f t="array" aca="1" ref="J3477" ca="1">_FV(A3477,"High")</f>
        <v>43.555999999999997</v>
      </c>
      <c r="K3477" s="23" cm="1">
        <f t="array" aca="1" ref="K3477" ca="1">_FV(A3477,"Previous close",TRUE)</f>
        <v>42.92</v>
      </c>
      <c r="L3477" s="26"/>
      <c r="M3477" s="23" cm="1">
        <f t="array" aca="1" ref="M3477" ca="1">_FV(A3477,"52 week low",TRUE)</f>
        <v>35.620100000000001</v>
      </c>
      <c r="N3477" s="23" cm="1">
        <f t="array" aca="1" ref="N3477" ca="1">_FV(A3477,"52 week high",TRUE)</f>
        <v>46.02</v>
      </c>
      <c r="O3477" s="8" cm="1">
        <f t="array" aca="1" ref="O3477" ca="1">_FV(A3477,"Volume")</f>
        <v>38460</v>
      </c>
      <c r="P3477" s="7" cm="1">
        <f t="array" aca="1" ref="P3477" ca="1">_FV(A3477,"Volume average",TRUE)</f>
        <v>47184</v>
      </c>
      <c r="Q3477" t="s">
        <v>1641</v>
      </c>
      <c r="R3477" t="s">
        <v>155</v>
      </c>
      <c r="S3477" t="s">
        <v>3504</v>
      </c>
      <c r="T3477" s="25" cm="1">
        <f t="array" aca="1" ref="T3477" ca="1">_FV(A3477,"Expense ratio",TRUE)</f>
        <v>1.1999999999999999E-3</v>
      </c>
      <c r="U3477" s="24" cm="1">
        <f t="array" aca="1" ref="U3477" ca="1">_FV(A3477,"Market cap",TRUE)</f>
        <v>533168831.87</v>
      </c>
      <c r="V3477" s="4">
        <v>533168832</v>
      </c>
      <c r="W3477" s="4">
        <v>533168832</v>
      </c>
      <c r="Y3477" t="s">
        <v>6451</v>
      </c>
      <c r="Z3477" s="5">
        <v>43.003500000000003</v>
      </c>
      <c r="AA3477" s="5">
        <v>16.820484</v>
      </c>
      <c r="AB3477" s="19">
        <v>2.3599999E-2</v>
      </c>
      <c r="AC3477" s="4">
        <v>160284</v>
      </c>
      <c r="AE3477" s="5">
        <v>0.64258971052515435</v>
      </c>
      <c r="AF3477" s="5">
        <v>8.629247306047926</v>
      </c>
      <c r="AI3477" s="4">
        <v>160284</v>
      </c>
      <c r="AJ3477" s="5">
        <v>6890609.1600000001</v>
      </c>
      <c r="AL3477" s="5">
        <v>46.02</v>
      </c>
      <c r="AM3477" s="5">
        <v>35.619999999999997</v>
      </c>
      <c r="AN3477" t="s">
        <v>90</v>
      </c>
      <c r="AO3477" t="str" cm="1">
        <f t="array" aca="1" ref="AO3477" ca="1">_FV(A3477,"Currency")</f>
        <v>USD</v>
      </c>
      <c r="AP3477" t="str" cm="1">
        <f t="array" aca="1" ref="AP3477" ca="1">_FV(A3477,"Exchange")</f>
        <v>NYSE Arca</v>
      </c>
      <c r="AQ3477" s="6" t="str" cm="1">
        <f t="array" aca="1" ref="AQ3477" ca="1">_FV(A3477,"Exchange abbreviation",TRUE)</f>
        <v>ARCX</v>
      </c>
      <c r="AR3477" t="str" cm="1">
        <f t="array" aca="1" ref="AR3477" ca="1">_FV(A3477,"Instrument type",TRUE)</f>
        <v>ETF</v>
      </c>
    </row>
    <row r="3478" spans="1:44" ht="18.75" customHeight="1" x14ac:dyDescent="0.25">
      <c r="A3478" t="e" vm="3490">
        <v>#VALUE!</v>
      </c>
      <c r="B3478" t="s">
        <v>9209</v>
      </c>
      <c r="C3478" t="s">
        <v>9210</v>
      </c>
      <c r="D3478" s="31" cm="1">
        <f t="array" aca="1" ref="D3478" ca="1">_FV(A3478,"Last trade time",TRUE)</f>
        <v>45824.841054791403</v>
      </c>
      <c r="E3478" s="23" cm="1">
        <f t="array" aca="1" ref="E3478" ca="1">_FV(A3478,"Price")</f>
        <v>41.29</v>
      </c>
      <c r="F3478" s="27" cm="1">
        <f t="array" aca="1" ref="F3478" ca="1">_FV(A3478,"Change (%)",TRUE)</f>
        <v>9.781999999999999E-3</v>
      </c>
      <c r="G3478" s="26" cm="1">
        <f t="array" aca="1" ref="G3478" ca="1">_FV(A3478,"Change")</f>
        <v>0.4</v>
      </c>
      <c r="H3478" s="23" cm="1">
        <f t="array" aca="1" ref="H3478" ca="1">_FV(A3478,"Open")</f>
        <v>41.15</v>
      </c>
      <c r="I3478" s="23" cm="1">
        <f t="array" aca="1" ref="I3478" ca="1">_FV(A3478,"Low")</f>
        <v>41.15</v>
      </c>
      <c r="J3478" s="23" cm="1">
        <f t="array" aca="1" ref="J3478" ca="1">_FV(A3478,"High")</f>
        <v>41.41</v>
      </c>
      <c r="K3478" s="23" cm="1">
        <f t="array" aca="1" ref="K3478" ca="1">_FV(A3478,"Previous close",TRUE)</f>
        <v>40.89</v>
      </c>
      <c r="L3478" s="26"/>
      <c r="M3478" s="23" cm="1">
        <f t="array" aca="1" ref="M3478" ca="1">_FV(A3478,"52 week low",TRUE)</f>
        <v>33.06</v>
      </c>
      <c r="N3478" s="23" cm="1">
        <f t="array" aca="1" ref="N3478" ca="1">_FV(A3478,"52 week high",TRUE)</f>
        <v>42.42</v>
      </c>
      <c r="O3478" s="8" cm="1">
        <f t="array" aca="1" ref="O3478" ca="1">_FV(A3478,"Volume")</f>
        <v>499310</v>
      </c>
      <c r="P3478" s="7" cm="1">
        <f t="array" aca="1" ref="P3478" ca="1">_FV(A3478,"Volume average",TRUE)</f>
        <v>741960</v>
      </c>
      <c r="Q3478" t="s">
        <v>119</v>
      </c>
      <c r="T3478" s="25" cm="1">
        <f t="array" aca="1" ref="T3478" ca="1">_FV(A3478,"Expense ratio",TRUE)</f>
        <v>1.1999999999999999E-3</v>
      </c>
      <c r="U3478" s="24" cm="1">
        <f t="array" aca="1" ref="U3478" ca="1">_FV(A3478,"Market cap",TRUE)</f>
        <v>7944631102</v>
      </c>
      <c r="V3478" s="16"/>
      <c r="W3478" s="16"/>
      <c r="Z3478" s="18"/>
      <c r="AB3478" s="20"/>
      <c r="AC3478" s="21">
        <v>763365</v>
      </c>
      <c r="AE3478" s="18"/>
      <c r="AF3478" s="20"/>
      <c r="AI3478" s="21"/>
      <c r="AJ3478" s="18"/>
      <c r="AL3478" s="18"/>
      <c r="AM3478" s="18"/>
      <c r="AN3478" t="s">
        <v>73</v>
      </c>
      <c r="AO3478" t="str" cm="1">
        <f t="array" aca="1" ref="AO3478" ca="1">_FV(A3478,"Currency")</f>
        <v>USD</v>
      </c>
      <c r="AP3478" t="str" cm="1">
        <f t="array" aca="1" ref="AP3478" ca="1">_FV(A3478,"Exchange")</f>
        <v>NYSE Arca</v>
      </c>
      <c r="AQ3478" s="6" t="str" cm="1">
        <f t="array" aca="1" ref="AQ3478" ca="1">_FV(A3478,"Exchange abbreviation",TRUE)</f>
        <v>ARCX</v>
      </c>
      <c r="AR3478" t="str" cm="1">
        <f t="array" aca="1" ref="AR3478" ca="1">_FV(A3478,"Instrument type",TRUE)</f>
        <v>ETF</v>
      </c>
    </row>
    <row r="3479" spans="1:44" ht="18.75" customHeight="1" x14ac:dyDescent="0.25">
      <c r="A3479" t="e" vm="3491">
        <v>#VALUE!</v>
      </c>
      <c r="B3479" t="s">
        <v>9211</v>
      </c>
      <c r="C3479" t="s">
        <v>9212</v>
      </c>
      <c r="D3479" s="31" cm="1">
        <f t="array" aca="1" ref="D3479" ca="1">_FV(A3479,"Last trade time",TRUE)</f>
        <v>45824.840353390624</v>
      </c>
      <c r="E3479" s="23" cm="1">
        <f t="array" aca="1" ref="E3479" ca="1">_FV(A3479,"Price")</f>
        <v>40.590000000000003</v>
      </c>
      <c r="F3479" s="27" cm="1">
        <f t="array" aca="1" ref="F3479" ca="1">_FV(A3479,"Change (%)",TRUE)</f>
        <v>9.1990000000000006E-3</v>
      </c>
      <c r="G3479" s="26" cm="1">
        <f t="array" aca="1" ref="G3479" ca="1">_FV(A3479,"Change")</f>
        <v>0.37</v>
      </c>
      <c r="H3479" s="23" cm="1">
        <f t="array" aca="1" ref="H3479" ca="1">_FV(A3479,"Open")</f>
        <v>40.46</v>
      </c>
      <c r="I3479" s="23" cm="1">
        <f t="array" aca="1" ref="I3479" ca="1">_FV(A3479,"Low")</f>
        <v>40.46</v>
      </c>
      <c r="J3479" s="23" cm="1">
        <f t="array" aca="1" ref="J3479" ca="1">_FV(A3479,"High")</f>
        <v>40.799999999999997</v>
      </c>
      <c r="K3479" s="23" cm="1">
        <f t="array" aca="1" ref="K3479" ca="1">_FV(A3479,"Previous close",TRUE)</f>
        <v>40.22</v>
      </c>
      <c r="L3479" s="26"/>
      <c r="M3479" s="23" cm="1">
        <f t="array" aca="1" ref="M3479" ca="1">_FV(A3479,"52 week low",TRUE)</f>
        <v>33.67</v>
      </c>
      <c r="N3479" s="23" cm="1">
        <f t="array" aca="1" ref="N3479" ca="1">_FV(A3479,"52 week high",TRUE)</f>
        <v>46</v>
      </c>
      <c r="O3479" s="8" cm="1">
        <f t="array" aca="1" ref="O3479" ca="1">_FV(A3479,"Volume")</f>
        <v>59304</v>
      </c>
      <c r="P3479" s="7" cm="1">
        <f t="array" aca="1" ref="P3479" ca="1">_FV(A3479,"Volume average",TRUE)</f>
        <v>15226</v>
      </c>
      <c r="Q3479" t="s">
        <v>496</v>
      </c>
      <c r="S3479" t="s">
        <v>2067</v>
      </c>
      <c r="T3479" s="25" cm="1">
        <f t="array" aca="1" ref="T3479" ca="1">_FV(A3479,"Expense ratio",TRUE)</f>
        <v>1.1999999999999999E-3</v>
      </c>
      <c r="U3479" s="24" cm="1">
        <f t="array" aca="1" ref="U3479" ca="1">_FV(A3479,"Market cap",TRUE)</f>
        <v>271885059.57999998</v>
      </c>
      <c r="V3479" s="4">
        <v>271885856</v>
      </c>
      <c r="W3479" s="4">
        <v>271885856</v>
      </c>
      <c r="Y3479" t="s">
        <v>9213</v>
      </c>
      <c r="Z3479" s="5">
        <v>40.967689999999997</v>
      </c>
      <c r="AA3479" s="5">
        <v>19.964801999999999</v>
      </c>
      <c r="AB3479" s="5">
        <v>1.3099998999999999E-2</v>
      </c>
      <c r="AC3479" s="4">
        <v>25726</v>
      </c>
      <c r="AE3479" s="5">
        <v>-0.9306737721038072</v>
      </c>
      <c r="AF3479" s="5">
        <v>4.858745485248539</v>
      </c>
      <c r="AI3479" s="4">
        <v>25726</v>
      </c>
      <c r="AJ3479" s="5">
        <v>1055537.78</v>
      </c>
      <c r="AL3479" s="4">
        <v>46</v>
      </c>
      <c r="AM3479" s="5">
        <v>33.67</v>
      </c>
      <c r="AN3479" t="s">
        <v>90</v>
      </c>
      <c r="AO3479" t="str" cm="1">
        <f t="array" aca="1" ref="AO3479" ca="1">_FV(A3479,"Currency")</f>
        <v>USD</v>
      </c>
      <c r="AP3479" t="str" cm="1">
        <f t="array" aca="1" ref="AP3479" ca="1">_FV(A3479,"Exchange")</f>
        <v>CBOE BZX Exchange</v>
      </c>
      <c r="AQ3479" s="6" t="str" cm="1">
        <f t="array" aca="1" ref="AQ3479" ca="1">_FV(A3479,"Exchange abbreviation",TRUE)</f>
        <v>BATS</v>
      </c>
      <c r="AR3479" t="str" cm="1">
        <f t="array" aca="1" ref="AR3479" ca="1">_FV(A3479,"Instrument type",TRUE)</f>
        <v>ETF</v>
      </c>
    </row>
    <row r="3480" spans="1:44" ht="18.75" customHeight="1" x14ac:dyDescent="0.25">
      <c r="A3480" t="e" vm="3492">
        <v>#VALUE!</v>
      </c>
      <c r="B3480" t="s">
        <v>9214</v>
      </c>
      <c r="C3480" t="s">
        <v>9215</v>
      </c>
      <c r="D3480" s="31" cm="1">
        <f t="array" aca="1" ref="D3480" ca="1">_FV(A3480,"Last trade time",TRUE)</f>
        <v>45824.840277789066</v>
      </c>
      <c r="E3480" s="23" cm="1">
        <f t="array" aca="1" ref="E3480" ca="1">_FV(A3480,"Price")</f>
        <v>29.0137</v>
      </c>
      <c r="F3480" s="27" cm="1">
        <f t="array" aca="1" ref="F3480" ca="1">_FV(A3480,"Change (%)",TRUE)</f>
        <v>1.093E-2</v>
      </c>
      <c r="G3480" s="26" cm="1">
        <f t="array" aca="1" ref="G3480" ca="1">_FV(A3480,"Change")</f>
        <v>0.31369999999999998</v>
      </c>
      <c r="H3480" s="23" cm="1">
        <f t="array" aca="1" ref="H3480" ca="1">_FV(A3480,"Open")</f>
        <v>28.86</v>
      </c>
      <c r="I3480" s="23" cm="1">
        <f t="array" aca="1" ref="I3480" ca="1">_FV(A3480,"Low")</f>
        <v>28.86</v>
      </c>
      <c r="J3480" s="23" cm="1">
        <f t="array" aca="1" ref="J3480" ca="1">_FV(A3480,"High")</f>
        <v>29.169899999999998</v>
      </c>
      <c r="K3480" s="23" cm="1">
        <f t="array" aca="1" ref="K3480" ca="1">_FV(A3480,"Previous close",TRUE)</f>
        <v>28.7</v>
      </c>
      <c r="L3480" s="26"/>
      <c r="M3480" s="23" cm="1">
        <f t="array" aca="1" ref="M3480" ca="1">_FV(A3480,"52 week low",TRUE)</f>
        <v>24.42</v>
      </c>
      <c r="N3480" s="23" cm="1">
        <f t="array" aca="1" ref="N3480" ca="1">_FV(A3480,"52 week high",TRUE)</f>
        <v>34.58</v>
      </c>
      <c r="O3480" s="8" cm="1">
        <f t="array" aca="1" ref="O3480" ca="1">_FV(A3480,"Volume")</f>
        <v>2873</v>
      </c>
      <c r="P3480" s="7" cm="1">
        <f t="array" aca="1" ref="P3480" ca="1">_FV(A3480,"Volume average",TRUE)</f>
        <v>1952</v>
      </c>
      <c r="Q3480" t="s">
        <v>916</v>
      </c>
      <c r="S3480" t="s">
        <v>2310</v>
      </c>
      <c r="T3480" s="25" cm="1">
        <f t="array" aca="1" ref="T3480" ca="1">_FV(A3480,"Expense ratio",TRUE)</f>
        <v>1.1999999999999999E-3</v>
      </c>
      <c r="U3480" s="24" cm="1">
        <f t="array" aca="1" ref="U3480" ca="1">_FV(A3480,"Market cap",TRUE)</f>
        <v>8574380.5500000007</v>
      </c>
      <c r="V3480" s="4">
        <v>8574380</v>
      </c>
      <c r="W3480" s="4">
        <v>8574380</v>
      </c>
      <c r="Y3480" t="s">
        <v>9216</v>
      </c>
      <c r="Z3480" s="5">
        <v>29.157830000000001</v>
      </c>
      <c r="AA3480" s="5">
        <v>16.28537</v>
      </c>
      <c r="AB3480" s="5">
        <v>1.89E-2</v>
      </c>
      <c r="AC3480" s="4">
        <v>2495</v>
      </c>
      <c r="AE3480" s="5">
        <v>-5.6304681364880649</v>
      </c>
      <c r="AF3480" s="5">
        <v>2.2167537590497499</v>
      </c>
      <c r="AI3480" s="4">
        <v>2495</v>
      </c>
      <c r="AJ3480" s="5">
        <v>72736.485499999995</v>
      </c>
      <c r="AL3480" s="5">
        <v>34.58</v>
      </c>
      <c r="AM3480" s="5">
        <v>24.42</v>
      </c>
      <c r="AN3480" t="s">
        <v>47</v>
      </c>
      <c r="AO3480" t="str" cm="1">
        <f t="array" aca="1" ref="AO3480" ca="1">_FV(A3480,"Currency")</f>
        <v>USD</v>
      </c>
      <c r="AP3480" t="str" cm="1">
        <f t="array" aca="1" ref="AP3480" ca="1">_FV(A3480,"Exchange")</f>
        <v>NYSE Arca</v>
      </c>
      <c r="AQ3480" s="6" t="str" cm="1">
        <f t="array" aca="1" ref="AQ3480" ca="1">_FV(A3480,"Exchange abbreviation",TRUE)</f>
        <v>ARCX</v>
      </c>
      <c r="AR3480" t="str" cm="1">
        <f t="array" aca="1" ref="AR3480" ca="1">_FV(A3480,"Instrument type",TRUE)</f>
        <v>ETF</v>
      </c>
    </row>
    <row r="3481" spans="1:44" ht="18.75" customHeight="1" x14ac:dyDescent="0.25">
      <c r="A3481" t="e" vm="3493">
        <v>#VALUE!</v>
      </c>
      <c r="B3481" t="s">
        <v>9217</v>
      </c>
      <c r="C3481" t="s">
        <v>9218</v>
      </c>
      <c r="D3481" s="31" cm="1">
        <f t="array" aca="1" ref="D3481" ca="1">_FV(A3481,"Last trade time",TRUE)</f>
        <v>45824.843750185159</v>
      </c>
      <c r="E3481" s="23" cm="1">
        <f t="array" aca="1" ref="E3481" ca="1">_FV(A3481,"Price")</f>
        <v>61.11</v>
      </c>
      <c r="F3481" s="27" cm="1">
        <f t="array" aca="1" ref="F3481" ca="1">_FV(A3481,"Change (%)",TRUE)</f>
        <v>6.4229999999999999E-3</v>
      </c>
      <c r="G3481" s="26" cm="1">
        <f t="array" aca="1" ref="G3481" ca="1">_FV(A3481,"Change")</f>
        <v>0.39</v>
      </c>
      <c r="H3481" s="23" cm="1">
        <f t="array" aca="1" ref="H3481" ca="1">_FV(A3481,"Open")</f>
        <v>60.99</v>
      </c>
      <c r="I3481" s="23" cm="1">
        <f t="array" aca="1" ref="I3481" ca="1">_FV(A3481,"Low")</f>
        <v>60.99</v>
      </c>
      <c r="J3481" s="23" cm="1">
        <f t="array" aca="1" ref="J3481" ca="1">_FV(A3481,"High")</f>
        <v>61.333399999999997</v>
      </c>
      <c r="K3481" s="23" cm="1">
        <f t="array" aca="1" ref="K3481" ca="1">_FV(A3481,"Previous close",TRUE)</f>
        <v>60.72</v>
      </c>
      <c r="L3481" s="26"/>
      <c r="M3481" s="23" cm="1">
        <f t="array" aca="1" ref="M3481" ca="1">_FV(A3481,"52 week low",TRUE)</f>
        <v>49.011400000000002</v>
      </c>
      <c r="N3481" s="23" cm="1">
        <f t="array" aca="1" ref="N3481" ca="1">_FV(A3481,"52 week high",TRUE)</f>
        <v>63.130699999999997</v>
      </c>
      <c r="O3481" s="8" cm="1">
        <f t="array" aca="1" ref="O3481" ca="1">_FV(A3481,"Volume")</f>
        <v>50577</v>
      </c>
      <c r="P3481" s="7" cm="1">
        <f t="array" aca="1" ref="P3481" ca="1">_FV(A3481,"Volume average",TRUE)</f>
        <v>105462</v>
      </c>
      <c r="Q3481" t="s">
        <v>50</v>
      </c>
      <c r="S3481" t="s">
        <v>4500</v>
      </c>
      <c r="T3481" s="25" cm="1">
        <f t="array" aca="1" ref="T3481" ca="1">_FV(A3481,"Expense ratio",TRUE)</f>
        <v>1.1999999999999999E-3</v>
      </c>
      <c r="U3481" s="24" cm="1">
        <f t="array" aca="1" ref="U3481" ca="1">_FV(A3481,"Market cap",TRUE)</f>
        <v>2871095180.1999998</v>
      </c>
      <c r="V3481" s="4">
        <v>2871095296</v>
      </c>
      <c r="W3481" s="4">
        <v>2871095296</v>
      </c>
      <c r="Y3481" t="s">
        <v>5502</v>
      </c>
      <c r="Z3481" s="5">
        <v>60.767620000000001</v>
      </c>
      <c r="AA3481" s="5">
        <v>26.7759</v>
      </c>
      <c r="AB3481" s="5">
        <v>0.01</v>
      </c>
      <c r="AC3481" s="4">
        <v>124317</v>
      </c>
      <c r="AE3481" s="5">
        <v>2.217827497300906</v>
      </c>
      <c r="AF3481" s="5">
        <v>16.58644673466285</v>
      </c>
      <c r="AI3481" s="4">
        <v>124317</v>
      </c>
      <c r="AJ3481" s="5">
        <v>7557230.4299999997</v>
      </c>
      <c r="AL3481" s="5">
        <v>63.131</v>
      </c>
      <c r="AM3481" s="5">
        <v>49.011000000000003</v>
      </c>
      <c r="AN3481" t="s">
        <v>90</v>
      </c>
      <c r="AO3481" t="str" cm="1">
        <f t="array" aca="1" ref="AO3481" ca="1">_FV(A3481,"Currency")</f>
        <v>USD</v>
      </c>
      <c r="AP3481" t="str" cm="1">
        <f t="array" aca="1" ref="AP3481" ca="1">_FV(A3481,"Exchange")</f>
        <v>Nasdaq Stock Market</v>
      </c>
      <c r="AQ3481" s="6" t="str" cm="1">
        <f t="array" aca="1" ref="AQ3481" ca="1">_FV(A3481,"Exchange abbreviation",TRUE)</f>
        <v>XNAS</v>
      </c>
      <c r="AR3481" t="str" cm="1">
        <f t="array" aca="1" ref="AR3481" ca="1">_FV(A3481,"Instrument type",TRUE)</f>
        <v>ETF</v>
      </c>
    </row>
    <row r="3482" spans="1:44" ht="18.75" customHeight="1" x14ac:dyDescent="0.25">
      <c r="A3482" t="e" vm="3494">
        <v>#VALUE!</v>
      </c>
      <c r="B3482" t="s">
        <v>9219</v>
      </c>
      <c r="C3482" t="s">
        <v>9220</v>
      </c>
      <c r="D3482" s="31" cm="1">
        <f t="array" aca="1" ref="D3482" ca="1">_FV(A3482,"Last trade time",TRUE)</f>
        <v>45824.94097287031</v>
      </c>
      <c r="E3482" s="23" cm="1">
        <f t="array" aca="1" ref="E3482" ca="1">_FV(A3482,"Price")</f>
        <v>89.915000000000006</v>
      </c>
      <c r="F3482" s="27" cm="1">
        <f t="array" aca="1" ref="F3482" ca="1">_FV(A3482,"Change (%)",TRUE)</f>
        <v>9.4619999999999991E-4</v>
      </c>
      <c r="G3482" s="26" cm="1">
        <f t="array" aca="1" ref="G3482" ca="1">_FV(A3482,"Change")</f>
        <v>8.5000000000000006E-2</v>
      </c>
      <c r="H3482" s="23" cm="1">
        <f t="array" aca="1" ref="H3482" ca="1">_FV(A3482,"Open")</f>
        <v>90.18</v>
      </c>
      <c r="I3482" s="23" cm="1">
        <f t="array" aca="1" ref="I3482" ca="1">_FV(A3482,"Low")</f>
        <v>89.6</v>
      </c>
      <c r="J3482" s="23" cm="1">
        <f t="array" aca="1" ref="J3482" ca="1">_FV(A3482,"High")</f>
        <v>91</v>
      </c>
      <c r="K3482" s="23" cm="1">
        <f t="array" aca="1" ref="K3482" ca="1">_FV(A3482,"Previous close",TRUE)</f>
        <v>89.83</v>
      </c>
      <c r="L3482" s="26"/>
      <c r="M3482" s="23" cm="1">
        <f t="array" aca="1" ref="M3482" ca="1">_FV(A3482,"52 week low",TRUE)</f>
        <v>76.92</v>
      </c>
      <c r="N3482" s="23" cm="1">
        <f t="array" aca="1" ref="N3482" ca="1">_FV(A3482,"52 week high",TRUE)</f>
        <v>99.58</v>
      </c>
      <c r="O3482" s="8" cm="1">
        <f t="array" aca="1" ref="O3482" ca="1">_FV(A3482,"Volume")</f>
        <v>2657491</v>
      </c>
      <c r="P3482" s="7" cm="1">
        <f t="array" aca="1" ref="P3482" ca="1">_FV(A3482,"Volume average",TRUE)</f>
        <v>2777228</v>
      </c>
      <c r="Q3482" t="s">
        <v>1626</v>
      </c>
      <c r="T3482" s="25" cm="1">
        <f t="array" aca="1" ref="T3482" ca="1">_FV(A3482,"Expense ratio",TRUE)</f>
        <v>1.1999999999999999E-3</v>
      </c>
      <c r="U3482" s="24" cm="1">
        <f t="array" aca="1" ref="U3482" ca="1">_FV(A3482,"Market cap",TRUE)</f>
        <v>33409775470</v>
      </c>
      <c r="V3482" s="16"/>
      <c r="W3482" s="16"/>
      <c r="Z3482" s="18"/>
      <c r="AB3482" s="20"/>
      <c r="AC3482" s="21">
        <v>2798484</v>
      </c>
      <c r="AE3482" s="18"/>
      <c r="AF3482" s="20"/>
      <c r="AI3482" s="21"/>
      <c r="AJ3482" s="18"/>
      <c r="AL3482" s="18"/>
      <c r="AM3482" s="18"/>
      <c r="AN3482" t="s">
        <v>73</v>
      </c>
      <c r="AO3482" t="str" cm="1">
        <f t="array" aca="1" ref="AO3482" ca="1">_FV(A3482,"Currency")</f>
        <v>USD</v>
      </c>
      <c r="AP3482" t="str" cm="1">
        <f t="array" aca="1" ref="AP3482" ca="1">_FV(A3482,"Exchange")</f>
        <v>NYSE Arca</v>
      </c>
      <c r="AQ3482" s="6" t="str" cm="1">
        <f t="array" aca="1" ref="AQ3482" ca="1">_FV(A3482,"Exchange abbreviation",TRUE)</f>
        <v>ARCX</v>
      </c>
      <c r="AR3482" t="str" cm="1">
        <f t="array" aca="1" ref="AR3482" ca="1">_FV(A3482,"Instrument type",TRUE)</f>
        <v>ETF</v>
      </c>
    </row>
    <row r="3483" spans="1:44" ht="18.75" customHeight="1" x14ac:dyDescent="0.25">
      <c r="A3483" t="e" vm="3495">
        <v>#VALUE!</v>
      </c>
      <c r="B3483" t="s">
        <v>9221</v>
      </c>
      <c r="C3483" t="s">
        <v>9222</v>
      </c>
      <c r="D3483" s="31" cm="1">
        <f t="array" aca="1" ref="D3483" ca="1">_FV(A3483,"Last trade time",TRUE)</f>
        <v>45824.84027780078</v>
      </c>
      <c r="E3483" s="23" cm="1">
        <f t="array" aca="1" ref="E3483" ca="1">_FV(A3483,"Price")</f>
        <v>59.31</v>
      </c>
      <c r="F3483" s="27" cm="1">
        <f t="array" aca="1" ref="F3483" ca="1">_FV(A3483,"Change (%)",TRUE)</f>
        <v>8.3299999999999989E-3</v>
      </c>
      <c r="G3483" s="26" cm="1">
        <f t="array" aca="1" ref="G3483" ca="1">_FV(A3483,"Change")</f>
        <v>0.49</v>
      </c>
      <c r="H3483" s="23" cm="1">
        <f t="array" aca="1" ref="H3483" ca="1">_FV(A3483,"Open")</f>
        <v>59.24</v>
      </c>
      <c r="I3483" s="23" cm="1">
        <f t="array" aca="1" ref="I3483" ca="1">_FV(A3483,"Low")</f>
        <v>59.150100000000002</v>
      </c>
      <c r="J3483" s="23" cm="1">
        <f t="array" aca="1" ref="J3483" ca="1">_FV(A3483,"High")</f>
        <v>59.560600000000001</v>
      </c>
      <c r="K3483" s="23" cm="1">
        <f t="array" aca="1" ref="K3483" ca="1">_FV(A3483,"Previous close",TRUE)</f>
        <v>58.82</v>
      </c>
      <c r="L3483" s="26"/>
      <c r="M3483" s="23" cm="1">
        <f t="array" aca="1" ref="M3483" ca="1">_FV(A3483,"52 week low",TRUE)</f>
        <v>49.254100000000001</v>
      </c>
      <c r="N3483" s="23" cm="1">
        <f t="array" aca="1" ref="N3483" ca="1">_FV(A3483,"52 week high",TRUE)</f>
        <v>60.789900000000003</v>
      </c>
      <c r="O3483" s="8" cm="1">
        <f t="array" aca="1" ref="O3483" ca="1">_FV(A3483,"Volume")</f>
        <v>821135</v>
      </c>
      <c r="P3483" s="7" cm="1">
        <f t="array" aca="1" ref="P3483" ca="1">_FV(A3483,"Volume average",TRUE)</f>
        <v>630684</v>
      </c>
      <c r="Q3483" t="s">
        <v>50</v>
      </c>
      <c r="R3483" t="s">
        <v>158</v>
      </c>
      <c r="S3483" t="s">
        <v>3504</v>
      </c>
      <c r="T3483" s="25" cm="1">
        <f t="array" aca="1" ref="T3483" ca="1">_FV(A3483,"Expense ratio",TRUE)</f>
        <v>1.1999999999999999E-3</v>
      </c>
      <c r="U3483" s="24" cm="1">
        <f t="array" aca="1" ref="U3483" ca="1">_FV(A3483,"Market cap",TRUE)</f>
        <v>6156410030.29</v>
      </c>
      <c r="V3483" s="4">
        <v>6156409856</v>
      </c>
      <c r="W3483" s="4">
        <v>6156409856</v>
      </c>
      <c r="Y3483" t="s">
        <v>6451</v>
      </c>
      <c r="Z3483" s="5">
        <v>59.6922</v>
      </c>
      <c r="AA3483" s="19">
        <v>24.069804999999999</v>
      </c>
      <c r="AB3483" s="5">
        <v>1.2800000000000001E-2</v>
      </c>
      <c r="AC3483" s="4">
        <v>729873</v>
      </c>
      <c r="AE3483" s="5">
        <v>4.5611891944534966</v>
      </c>
      <c r="AF3483" s="5">
        <v>15.885052936987449</v>
      </c>
      <c r="AI3483" s="4">
        <v>729873</v>
      </c>
      <c r="AJ3483" s="5">
        <v>43551521.909999996</v>
      </c>
      <c r="AL3483" s="5">
        <v>60.79</v>
      </c>
      <c r="AM3483" s="5">
        <v>49.253999999999998</v>
      </c>
      <c r="AN3483" t="s">
        <v>82</v>
      </c>
      <c r="AO3483" t="str" cm="1">
        <f t="array" aca="1" ref="AO3483" ca="1">_FV(A3483,"Currency")</f>
        <v>USD</v>
      </c>
      <c r="AP3483" t="str" cm="1">
        <f t="array" aca="1" ref="AP3483" ca="1">_FV(A3483,"Exchange")</f>
        <v>NYSE Arca</v>
      </c>
      <c r="AQ3483" s="6" t="str" cm="1">
        <f t="array" aca="1" ref="AQ3483" ca="1">_FV(A3483,"Exchange abbreviation",TRUE)</f>
        <v>ARCX</v>
      </c>
      <c r="AR3483" t="str" cm="1">
        <f t="array" aca="1" ref="AR3483" ca="1">_FV(A3483,"Instrument type",TRUE)</f>
        <v>ETF</v>
      </c>
    </row>
    <row r="3484" spans="1:44" ht="18.75" customHeight="1" x14ac:dyDescent="0.25">
      <c r="A3484" t="e" vm="3496">
        <v>#VALUE!</v>
      </c>
      <c r="B3484" t="s">
        <v>9223</v>
      </c>
      <c r="C3484" t="s">
        <v>9224</v>
      </c>
      <c r="D3484" s="31" cm="1">
        <f t="array" aca="1" ref="D3484" ca="1">_FV(A3484,"Last trade time",TRUE)</f>
        <v>45824.84027780078</v>
      </c>
      <c r="E3484" s="23" cm="1">
        <f t="array" aca="1" ref="E3484" ca="1">_FV(A3484,"Price")</f>
        <v>33.69</v>
      </c>
      <c r="F3484" s="27" cm="1">
        <f t="array" aca="1" ref="F3484" ca="1">_FV(A3484,"Change (%)",TRUE)</f>
        <v>8.0789999999999994E-3</v>
      </c>
      <c r="G3484" s="26" cm="1">
        <f t="array" aca="1" ref="G3484" ca="1">_FV(A3484,"Change")</f>
        <v>0.27</v>
      </c>
      <c r="H3484" s="23" cm="1">
        <f t="array" aca="1" ref="H3484" ca="1">_FV(A3484,"Open")</f>
        <v>33.58</v>
      </c>
      <c r="I3484" s="23" cm="1">
        <f t="array" aca="1" ref="I3484" ca="1">_FV(A3484,"Low")</f>
        <v>33.58</v>
      </c>
      <c r="J3484" s="23" cm="1">
        <f t="array" aca="1" ref="J3484" ca="1">_FV(A3484,"High")</f>
        <v>33.83</v>
      </c>
      <c r="K3484" s="23" cm="1">
        <f t="array" aca="1" ref="K3484" ca="1">_FV(A3484,"Previous close",TRUE)</f>
        <v>33.42</v>
      </c>
      <c r="L3484" s="26"/>
      <c r="M3484" s="23" cm="1">
        <f t="array" aca="1" ref="M3484" ca="1">_FV(A3484,"52 week low",TRUE)</f>
        <v>27.355</v>
      </c>
      <c r="N3484" s="23" cm="1">
        <f t="array" aca="1" ref="N3484" ca="1">_FV(A3484,"52 week high",TRUE)</f>
        <v>33.840000000000003</v>
      </c>
      <c r="O3484" s="8" cm="1">
        <f t="array" aca="1" ref="O3484" ca="1">_FV(A3484,"Volume")</f>
        <v>3013</v>
      </c>
      <c r="P3484" s="7" cm="1">
        <f t="array" aca="1" ref="P3484" ca="1">_FV(A3484,"Volume average",TRUE)</f>
        <v>5256</v>
      </c>
      <c r="Q3484" t="s">
        <v>119</v>
      </c>
      <c r="T3484" s="25" cm="1">
        <f t="array" aca="1" ref="T3484" ca="1">_FV(A3484,"Expense ratio",TRUE)</f>
        <v>1.1999999999999999E-3</v>
      </c>
      <c r="U3484" s="24" cm="1">
        <f t="array" aca="1" ref="U3484" ca="1">_FV(A3484,"Market cap",TRUE)</f>
        <v>19786012.359999999</v>
      </c>
      <c r="V3484" s="16"/>
      <c r="W3484" s="16"/>
      <c r="Z3484" s="18"/>
      <c r="AA3484" s="20"/>
      <c r="AB3484" s="20"/>
      <c r="AC3484" s="21">
        <v>5152</v>
      </c>
      <c r="AE3484" s="18"/>
      <c r="AF3484" s="20"/>
      <c r="AI3484" s="21"/>
      <c r="AJ3484" s="18"/>
      <c r="AL3484" s="18"/>
      <c r="AM3484" s="18"/>
      <c r="AN3484" t="s">
        <v>73</v>
      </c>
      <c r="AO3484" t="str" cm="1">
        <f t="array" aca="1" ref="AO3484" ca="1">_FV(A3484,"Currency")</f>
        <v>USD</v>
      </c>
      <c r="AP3484" t="str" cm="1">
        <f t="array" aca="1" ref="AP3484" ca="1">_FV(A3484,"Exchange")</f>
        <v>NYSE Arca</v>
      </c>
      <c r="AQ3484" s="6" t="str" cm="1">
        <f t="array" aca="1" ref="AQ3484" ca="1">_FV(A3484,"Exchange abbreviation",TRUE)</f>
        <v>ARCX</v>
      </c>
      <c r="AR3484" t="str" cm="1">
        <f t="array" aca="1" ref="AR3484" ca="1">_FV(A3484,"Instrument type",TRUE)</f>
        <v>ETF</v>
      </c>
    </row>
    <row r="3485" spans="1:44" ht="18.75" customHeight="1" x14ac:dyDescent="0.25">
      <c r="A3485" t="e" vm="3497">
        <v>#VALUE!</v>
      </c>
      <c r="B3485" t="s">
        <v>9225</v>
      </c>
      <c r="C3485" t="s">
        <v>9206</v>
      </c>
      <c r="D3485" s="31" cm="1">
        <f t="array" aca="1" ref="D3485" ca="1">_FV(A3485,"Last trade time",TRUE)</f>
        <v>45824.840277789066</v>
      </c>
      <c r="E3485" s="23" cm="1">
        <f t="array" aca="1" ref="E3485" ca="1">_FV(A3485,"Price")</f>
        <v>56.043199999999999</v>
      </c>
      <c r="F3485" s="27" cm="1">
        <f t="array" aca="1" ref="F3485" ca="1">_FV(A3485,"Change (%)",TRUE)</f>
        <v>1.1908E-2</v>
      </c>
      <c r="G3485" s="26" cm="1">
        <f t="array" aca="1" ref="G3485" ca="1">_FV(A3485,"Change")</f>
        <v>0.65949999999999998</v>
      </c>
      <c r="H3485" s="23" cm="1">
        <f t="array" aca="1" ref="H3485" ca="1">_FV(A3485,"Open")</f>
        <v>56.12</v>
      </c>
      <c r="I3485" s="23" cm="1">
        <f t="array" aca="1" ref="I3485" ca="1">_FV(A3485,"Low")</f>
        <v>56.043199999999999</v>
      </c>
      <c r="J3485" s="23" cm="1">
        <f t="array" aca="1" ref="J3485" ca="1">_FV(A3485,"High")</f>
        <v>56.27</v>
      </c>
      <c r="K3485" s="23" cm="1">
        <f t="array" aca="1" ref="K3485" ca="1">_FV(A3485,"Previous close",TRUE)</f>
        <v>55.383699999999997</v>
      </c>
      <c r="L3485" s="26"/>
      <c r="M3485" s="23" cm="1">
        <f t="array" aca="1" ref="M3485" ca="1">_FV(A3485,"52 week low",TRUE)</f>
        <v>43.64</v>
      </c>
      <c r="N3485" s="23" cm="1">
        <f t="array" aca="1" ref="N3485" ca="1">_FV(A3485,"52 week high",TRUE)</f>
        <v>57</v>
      </c>
      <c r="O3485" s="8" cm="1">
        <f t="array" aca="1" ref="O3485" ca="1">_FV(A3485,"Volume")</f>
        <v>3190</v>
      </c>
      <c r="P3485" s="7" cm="1">
        <f t="array" aca="1" ref="P3485" ca="1">_FV(A3485,"Volume average",TRUE)</f>
        <v>29076</v>
      </c>
      <c r="Q3485" t="s">
        <v>698</v>
      </c>
      <c r="S3485" t="s">
        <v>3157</v>
      </c>
      <c r="T3485" s="25" cm="1">
        <f t="array" aca="1" ref="T3485" ca="1">_FV(A3485,"Expense ratio",TRUE)</f>
        <v>1.1999999999999999E-3</v>
      </c>
      <c r="U3485" s="24" cm="1">
        <f t="array" aca="1" ref="U3485" ca="1">_FV(A3485,"Market cap",TRUE)</f>
        <v>303529327.99000001</v>
      </c>
      <c r="V3485" s="4">
        <v>303529312</v>
      </c>
      <c r="W3485" s="4">
        <v>303529312</v>
      </c>
      <c r="Y3485" t="s">
        <v>2656</v>
      </c>
      <c r="Z3485" s="5">
        <v>55.63</v>
      </c>
      <c r="AA3485" s="5">
        <v>32.59243</v>
      </c>
      <c r="AB3485" s="5">
        <v>6.4999997E-3</v>
      </c>
      <c r="AC3485" s="4">
        <v>42076</v>
      </c>
      <c r="AE3485" s="5">
        <v>2.654338384874078</v>
      </c>
      <c r="AF3485" s="5">
        <v>17.697553494117749</v>
      </c>
      <c r="AI3485" s="4">
        <v>42076</v>
      </c>
      <c r="AJ3485" s="5">
        <v>2341756.6104000001</v>
      </c>
      <c r="AL3485" s="4">
        <v>57</v>
      </c>
      <c r="AM3485" s="5">
        <v>43.64</v>
      </c>
      <c r="AN3485" t="s">
        <v>90</v>
      </c>
      <c r="AO3485" t="str" cm="1">
        <f t="array" aca="1" ref="AO3485" ca="1">_FV(A3485,"Currency")</f>
        <v>USD</v>
      </c>
      <c r="AP3485" t="str" cm="1">
        <f t="array" aca="1" ref="AP3485" ca="1">_FV(A3485,"Exchange")</f>
        <v>NYSE Arca</v>
      </c>
      <c r="AQ3485" s="6" t="str" cm="1">
        <f t="array" aca="1" ref="AQ3485" ca="1">_FV(A3485,"Exchange abbreviation",TRUE)</f>
        <v>ARCX</v>
      </c>
      <c r="AR3485" t="str" cm="1">
        <f t="array" aca="1" ref="AR3485" ca="1">_FV(A3485,"Instrument type",TRUE)</f>
        <v>ETF</v>
      </c>
    </row>
    <row r="3486" spans="1:44" ht="18.75" customHeight="1" x14ac:dyDescent="0.25">
      <c r="A3486" t="e" vm="3498">
        <v>#VALUE!</v>
      </c>
      <c r="B3486" t="s">
        <v>9226</v>
      </c>
      <c r="C3486" t="s">
        <v>9227</v>
      </c>
      <c r="D3486" s="31" cm="1">
        <f t="array" aca="1" ref="D3486" ca="1">_FV(A3486,"Last trade time",TRUE)</f>
        <v>45824.866325358591</v>
      </c>
      <c r="E3486" s="23" cm="1">
        <f t="array" aca="1" ref="E3486" ca="1">_FV(A3486,"Price")</f>
        <v>44.97</v>
      </c>
      <c r="F3486" s="27" cm="1">
        <f t="array" aca="1" ref="F3486" ca="1">_FV(A3486,"Change (%)",TRUE)</f>
        <v>6.2649999999999997E-3</v>
      </c>
      <c r="G3486" s="26" cm="1">
        <f t="array" aca="1" ref="G3486" ca="1">_FV(A3486,"Change")</f>
        <v>0.28000000000000003</v>
      </c>
      <c r="H3486" s="23" cm="1">
        <f t="array" aca="1" ref="H3486" ca="1">_FV(A3486,"Open")</f>
        <v>45.14</v>
      </c>
      <c r="I3486" s="23" cm="1">
        <f t="array" aca="1" ref="I3486" ca="1">_FV(A3486,"Low")</f>
        <v>44.95</v>
      </c>
      <c r="J3486" s="23" cm="1">
        <f t="array" aca="1" ref="J3486" ca="1">_FV(A3486,"High")</f>
        <v>45.290199999999999</v>
      </c>
      <c r="K3486" s="23" cm="1">
        <f t="array" aca="1" ref="K3486" ca="1">_FV(A3486,"Previous close",TRUE)</f>
        <v>44.69</v>
      </c>
      <c r="L3486" s="26"/>
      <c r="M3486" s="23" cm="1">
        <f t="array" aca="1" ref="M3486" ca="1">_FV(A3486,"52 week low",TRUE)</f>
        <v>37.520099999999999</v>
      </c>
      <c r="N3486" s="23" cm="1">
        <f t="array" aca="1" ref="N3486" ca="1">_FV(A3486,"52 week high",TRUE)</f>
        <v>47.63</v>
      </c>
      <c r="O3486" s="8" cm="1">
        <f t="array" aca="1" ref="O3486" ca="1">_FV(A3486,"Volume")</f>
        <v>147238</v>
      </c>
      <c r="P3486" s="7" cm="1">
        <f t="array" aca="1" ref="P3486" ca="1">_FV(A3486,"Volume average",TRUE)</f>
        <v>414206</v>
      </c>
      <c r="Q3486" t="s">
        <v>1626</v>
      </c>
      <c r="T3486" s="25" cm="1">
        <f t="array" aca="1" ref="T3486" ca="1">_FV(A3486,"Expense ratio",TRUE)</f>
        <v>1.1999999999999999E-3</v>
      </c>
      <c r="U3486" s="24" cm="1">
        <f t="array" aca="1" ref="U3486" ca="1">_FV(A3486,"Market cap",TRUE)</f>
        <v>3207184719</v>
      </c>
      <c r="V3486" s="16"/>
      <c r="W3486" s="16"/>
      <c r="Z3486" s="18"/>
      <c r="AA3486" s="20"/>
      <c r="AC3486" s="21">
        <v>426084</v>
      </c>
      <c r="AE3486" s="18"/>
      <c r="AI3486" s="21"/>
      <c r="AJ3486" s="18"/>
      <c r="AL3486" s="18"/>
      <c r="AM3486" s="18"/>
      <c r="AN3486" t="s">
        <v>73</v>
      </c>
      <c r="AO3486" t="str" cm="1">
        <f t="array" aca="1" ref="AO3486" ca="1">_FV(A3486,"Currency")</f>
        <v>USD</v>
      </c>
      <c r="AP3486" t="str" cm="1">
        <f t="array" aca="1" ref="AP3486" ca="1">_FV(A3486,"Exchange")</f>
        <v>Nasdaq Stock Market</v>
      </c>
      <c r="AQ3486" s="6" t="str" cm="1">
        <f t="array" aca="1" ref="AQ3486" ca="1">_FV(A3486,"Exchange abbreviation",TRUE)</f>
        <v>XNAS</v>
      </c>
      <c r="AR3486" t="str" cm="1">
        <f t="array" aca="1" ref="AR3486" ca="1">_FV(A3486,"Instrument type",TRUE)</f>
        <v>ETF</v>
      </c>
    </row>
    <row r="3487" spans="1:44" ht="18.75" customHeight="1" x14ac:dyDescent="0.25">
      <c r="A3487" t="e" vm="3499">
        <v>#VALUE!</v>
      </c>
      <c r="B3487" t="s">
        <v>9228</v>
      </c>
      <c r="C3487" t="s">
        <v>9229</v>
      </c>
      <c r="D3487" s="31" cm="1">
        <f t="array" aca="1" ref="D3487" ca="1">_FV(A3487,"Last trade time",TRUE)</f>
        <v>45824.840277789066</v>
      </c>
      <c r="E3487" s="23" cm="1">
        <f t="array" aca="1" ref="E3487" ca="1">_FV(A3487,"Price")</f>
        <v>33.625500000000002</v>
      </c>
      <c r="F3487" s="27" cm="1">
        <f t="array" aca="1" ref="F3487" ca="1">_FV(A3487,"Change (%)",TRUE)</f>
        <v>8.4180000000000001E-3</v>
      </c>
      <c r="G3487" s="26" cm="1">
        <f t="array" aca="1" ref="G3487" ca="1">_FV(A3487,"Change")</f>
        <v>0.28070000000000001</v>
      </c>
      <c r="H3487" s="23" cm="1">
        <f t="array" aca="1" ref="H3487" ca="1">_FV(A3487,"Open")</f>
        <v>33.74</v>
      </c>
      <c r="I3487" s="23" cm="1">
        <f t="array" aca="1" ref="I3487" ca="1">_FV(A3487,"Low")</f>
        <v>33.607100000000003</v>
      </c>
      <c r="J3487" s="23" cm="1">
        <f t="array" aca="1" ref="J3487" ca="1">_FV(A3487,"High")</f>
        <v>33.799999999999997</v>
      </c>
      <c r="K3487" s="23" cm="1">
        <f t="array" aca="1" ref="K3487" ca="1">_FV(A3487,"Previous close",TRUE)</f>
        <v>33.344799999999999</v>
      </c>
      <c r="L3487" s="26"/>
      <c r="M3487" s="23" cm="1">
        <f t="array" aca="1" ref="M3487" ca="1">_FV(A3487,"52 week low",TRUE)</f>
        <v>27.2</v>
      </c>
      <c r="N3487" s="23" cm="1">
        <f t="array" aca="1" ref="N3487" ca="1">_FV(A3487,"52 week high",TRUE)</f>
        <v>33.83</v>
      </c>
      <c r="O3487" s="8" cm="1">
        <f t="array" aca="1" ref="O3487" ca="1">_FV(A3487,"Volume")</f>
        <v>4475</v>
      </c>
      <c r="P3487" s="7" cm="1">
        <f t="array" aca="1" ref="P3487" ca="1">_FV(A3487,"Volume average",TRUE)</f>
        <v>8140</v>
      </c>
      <c r="Q3487" t="s">
        <v>119</v>
      </c>
      <c r="T3487" s="25" cm="1">
        <f t="array" aca="1" ref="T3487" ca="1">_FV(A3487,"Expense ratio",TRUE)</f>
        <v>1.1999999999999999E-3</v>
      </c>
      <c r="U3487" s="24" cm="1">
        <f t="array" aca="1" ref="U3487" ca="1">_FV(A3487,"Market cap",TRUE)</f>
        <v>13170740.720000001</v>
      </c>
      <c r="V3487" s="16"/>
      <c r="W3487" s="16"/>
      <c r="Z3487" s="18"/>
      <c r="AA3487" s="20"/>
      <c r="AB3487" s="20"/>
      <c r="AC3487" s="21">
        <v>4085</v>
      </c>
      <c r="AE3487" s="18"/>
      <c r="AF3487" s="20"/>
      <c r="AI3487" s="21"/>
      <c r="AJ3487" s="18"/>
      <c r="AL3487" s="18"/>
      <c r="AM3487" s="18"/>
      <c r="AN3487" t="s">
        <v>73</v>
      </c>
      <c r="AO3487" t="str" cm="1">
        <f t="array" aca="1" ref="AO3487" ca="1">_FV(A3487,"Currency")</f>
        <v>USD</v>
      </c>
      <c r="AP3487" t="str" cm="1">
        <f t="array" aca="1" ref="AP3487" ca="1">_FV(A3487,"Exchange")</f>
        <v>NYSE Arca</v>
      </c>
      <c r="AQ3487" s="6" t="str" cm="1">
        <f t="array" aca="1" ref="AQ3487" ca="1">_FV(A3487,"Exchange abbreviation",TRUE)</f>
        <v>ARCX</v>
      </c>
      <c r="AR3487" t="str" cm="1">
        <f t="array" aca="1" ref="AR3487" ca="1">_FV(A3487,"Instrument type",TRUE)</f>
        <v>ETF</v>
      </c>
    </row>
    <row r="3488" spans="1:44" ht="18.75" customHeight="1" x14ac:dyDescent="0.25">
      <c r="A3488" t="e" vm="3500">
        <v>#VALUE!</v>
      </c>
      <c r="B3488" t="s">
        <v>9230</v>
      </c>
      <c r="C3488" t="s">
        <v>9231</v>
      </c>
      <c r="D3488" s="31" cm="1">
        <f t="array" aca="1" ref="D3488" ca="1">_FV(A3488,"Last trade time",TRUE)</f>
        <v>45824.843750196094</v>
      </c>
      <c r="E3488" s="23" cm="1">
        <f t="array" aca="1" ref="E3488" ca="1">_FV(A3488,"Price")</f>
        <v>38.43</v>
      </c>
      <c r="F3488" s="27" cm="1">
        <f t="array" aca="1" ref="F3488" ca="1">_FV(A3488,"Change (%)",TRUE)</f>
        <v>8.397E-3</v>
      </c>
      <c r="G3488" s="26" cm="1">
        <f t="array" aca="1" ref="G3488" ca="1">_FV(A3488,"Change")</f>
        <v>0.32</v>
      </c>
      <c r="H3488" s="23" cm="1">
        <f t="array" aca="1" ref="H3488" ca="1">_FV(A3488,"Open")</f>
        <v>38.549999999999997</v>
      </c>
      <c r="I3488" s="23" cm="1">
        <f t="array" aca="1" ref="I3488" ca="1">_FV(A3488,"Low")</f>
        <v>38.43</v>
      </c>
      <c r="J3488" s="23" cm="1">
        <f t="array" aca="1" ref="J3488" ca="1">_FV(A3488,"High")</f>
        <v>38.68</v>
      </c>
      <c r="K3488" s="23" cm="1">
        <f t="array" aca="1" ref="K3488" ca="1">_FV(A3488,"Previous close",TRUE)</f>
        <v>38.11</v>
      </c>
      <c r="L3488" s="26"/>
      <c r="M3488" s="23" cm="1">
        <f t="array" aca="1" ref="M3488" ca="1">_FV(A3488,"52 week low",TRUE)</f>
        <v>31.41</v>
      </c>
      <c r="N3488" s="23" cm="1">
        <f t="array" aca="1" ref="N3488" ca="1">_FV(A3488,"52 week high",TRUE)</f>
        <v>38.770000000000003</v>
      </c>
      <c r="O3488" s="8" cm="1">
        <f t="array" aca="1" ref="O3488" ca="1">_FV(A3488,"Volume")</f>
        <v>5251</v>
      </c>
      <c r="P3488" s="7" cm="1">
        <f t="array" aca="1" ref="P3488" ca="1">_FV(A3488,"Volume average",TRUE)</f>
        <v>4096</v>
      </c>
      <c r="Q3488" t="s">
        <v>1096</v>
      </c>
      <c r="S3488" t="s">
        <v>2310</v>
      </c>
      <c r="T3488" s="25" cm="1">
        <f t="array" aca="1" ref="T3488" ca="1">_FV(A3488,"Expense ratio",TRUE)</f>
        <v>1.1999999999999999E-3</v>
      </c>
      <c r="U3488" s="24" cm="1">
        <f t="array" aca="1" ref="U3488" ca="1">_FV(A3488,"Market cap",TRUE)</f>
        <v>159188276.00999999</v>
      </c>
      <c r="V3488" s="17">
        <v>159188272</v>
      </c>
      <c r="W3488" s="17">
        <v>159188272</v>
      </c>
      <c r="Y3488" t="s">
        <v>9232</v>
      </c>
      <c r="Z3488" s="19">
        <v>38.303539999999998</v>
      </c>
      <c r="AA3488" s="19">
        <v>22.438358000000001</v>
      </c>
      <c r="AB3488" s="19">
        <v>1.7999999999999999E-2</v>
      </c>
      <c r="AC3488" s="17">
        <v>7680</v>
      </c>
      <c r="AE3488" s="19">
        <v>6.3949556701674126</v>
      </c>
      <c r="AF3488" s="19">
        <v>13.09402522054679</v>
      </c>
      <c r="AI3488" s="17">
        <v>7680</v>
      </c>
      <c r="AJ3488" s="19">
        <v>294451.20000000001</v>
      </c>
      <c r="AL3488" s="19">
        <v>38.520000000000003</v>
      </c>
      <c r="AM3488" s="19">
        <v>31.41</v>
      </c>
      <c r="AN3488" t="s">
        <v>47</v>
      </c>
      <c r="AO3488" t="str" cm="1">
        <f t="array" aca="1" ref="AO3488" ca="1">_FV(A3488,"Currency")</f>
        <v>USD</v>
      </c>
      <c r="AP3488" t="str" cm="1">
        <f t="array" aca="1" ref="AP3488" ca="1">_FV(A3488,"Exchange")</f>
        <v>Nasdaq Stock Market</v>
      </c>
      <c r="AQ3488" s="6" t="str" cm="1">
        <f t="array" aca="1" ref="AQ3488" ca="1">_FV(A3488,"Exchange abbreviation",TRUE)</f>
        <v>XNAS</v>
      </c>
      <c r="AR3488" t="str" cm="1">
        <f t="array" aca="1" ref="AR3488" ca="1">_FV(A3488,"Instrument type",TRUE)</f>
        <v>ETF</v>
      </c>
    </row>
    <row r="3489" spans="1:44" ht="18.75" customHeight="1" x14ac:dyDescent="0.25">
      <c r="A3489" t="e" vm="3501">
        <v>#VALUE!</v>
      </c>
      <c r="B3489" t="s">
        <v>9233</v>
      </c>
      <c r="C3489" t="s">
        <v>9234</v>
      </c>
      <c r="D3489" s="31" cm="1">
        <f t="array" aca="1" ref="D3489" ca="1">_FV(A3489,"Last trade time",TRUE)</f>
        <v>45824.840353193751</v>
      </c>
      <c r="E3489" s="23" cm="1">
        <f t="array" aca="1" ref="E3489" ca="1">_FV(A3489,"Price")</f>
        <v>38.5398</v>
      </c>
      <c r="F3489" s="27" cm="1">
        <f t="array" aca="1" ref="F3489" ca="1">_FV(A3489,"Change (%)",TRUE)</f>
        <v>1.0456E-2</v>
      </c>
      <c r="G3489" s="26" cm="1">
        <f t="array" aca="1" ref="G3489" ca="1">_FV(A3489,"Change")</f>
        <v>0.39879999999999999</v>
      </c>
      <c r="H3489" s="23" cm="1">
        <f t="array" aca="1" ref="H3489" ca="1">_FV(A3489,"Open")</f>
        <v>38.4</v>
      </c>
      <c r="I3489" s="23" cm="1">
        <f t="array" aca="1" ref="I3489" ca="1">_FV(A3489,"Low")</f>
        <v>38.4</v>
      </c>
      <c r="J3489" s="23" cm="1">
        <f t="array" aca="1" ref="J3489" ca="1">_FV(A3489,"High")</f>
        <v>38.76</v>
      </c>
      <c r="K3489" s="23" cm="1">
        <f t="array" aca="1" ref="K3489" ca="1">_FV(A3489,"Previous close",TRUE)</f>
        <v>38.140999999999998</v>
      </c>
      <c r="L3489" s="26"/>
      <c r="M3489" s="23" cm="1">
        <f t="array" aca="1" ref="M3489" ca="1">_FV(A3489,"52 week low",TRUE)</f>
        <v>32.31</v>
      </c>
      <c r="N3489" s="23" cm="1">
        <f t="array" aca="1" ref="N3489" ca="1">_FV(A3489,"52 week high",TRUE)</f>
        <v>45.928199999999997</v>
      </c>
      <c r="O3489" s="8" cm="1">
        <f t="array" aca="1" ref="O3489" ca="1">_FV(A3489,"Volume")</f>
        <v>3371</v>
      </c>
      <c r="P3489" s="7" cm="1">
        <f t="array" aca="1" ref="P3489" ca="1">_FV(A3489,"Volume average",TRUE)</f>
        <v>9998</v>
      </c>
      <c r="Q3489" t="s">
        <v>916</v>
      </c>
      <c r="S3489" t="s">
        <v>2067</v>
      </c>
      <c r="T3489" s="25" cm="1">
        <f t="array" aca="1" ref="T3489" ca="1">_FV(A3489,"Expense ratio",TRUE)</f>
        <v>1.1999999999999999E-3</v>
      </c>
      <c r="U3489" s="24" cm="1">
        <f t="array" aca="1" ref="U3489" ca="1">_FV(A3489,"Market cap",TRUE)</f>
        <v>95372933.599999994</v>
      </c>
      <c r="V3489" s="17">
        <v>95373104</v>
      </c>
      <c r="W3489" s="17">
        <v>95373104</v>
      </c>
      <c r="Y3489" t="s">
        <v>9213</v>
      </c>
      <c r="Z3489" s="19">
        <v>38.93477</v>
      </c>
      <c r="AA3489" s="19">
        <v>18.274939</v>
      </c>
      <c r="AB3489" s="19">
        <v>2.1100000000000001E-2</v>
      </c>
      <c r="AC3489" s="17">
        <v>12557</v>
      </c>
      <c r="AE3489" s="19">
        <v>-4.1086152389092963</v>
      </c>
      <c r="AF3489" s="19">
        <v>4.4382881239103167</v>
      </c>
      <c r="AI3489" s="17">
        <v>12557</v>
      </c>
      <c r="AJ3489" s="19">
        <v>488894.23800000001</v>
      </c>
      <c r="AL3489" s="19">
        <v>45.927999999999997</v>
      </c>
      <c r="AM3489" s="19">
        <v>32.31</v>
      </c>
      <c r="AN3489" t="s">
        <v>47</v>
      </c>
      <c r="AO3489" t="str" cm="1">
        <f t="array" aca="1" ref="AO3489" ca="1">_FV(A3489,"Currency")</f>
        <v>USD</v>
      </c>
      <c r="AP3489" t="str" cm="1">
        <f t="array" aca="1" ref="AP3489" ca="1">_FV(A3489,"Exchange")</f>
        <v>CBOE BZX Exchange</v>
      </c>
      <c r="AQ3489" s="6" t="str" cm="1">
        <f t="array" aca="1" ref="AQ3489" ca="1">_FV(A3489,"Exchange abbreviation",TRUE)</f>
        <v>BATS</v>
      </c>
      <c r="AR3489" t="str" cm="1">
        <f t="array" aca="1" ref="AR3489" ca="1">_FV(A3489,"Instrument type",TRUE)</f>
        <v>ETF</v>
      </c>
    </row>
    <row r="3490" spans="1:44" ht="18.75" customHeight="1" x14ac:dyDescent="0.25">
      <c r="A3490" t="e" vm="3502">
        <v>#VALUE!</v>
      </c>
      <c r="B3490" t="s">
        <v>9235</v>
      </c>
      <c r="C3490" t="s">
        <v>9236</v>
      </c>
      <c r="D3490" s="31" cm="1">
        <f t="array" aca="1" ref="D3490" ca="1">_FV(A3490,"Last trade time",TRUE)</f>
        <v>45824.84027780078</v>
      </c>
      <c r="E3490" s="23" cm="1">
        <f t="array" aca="1" ref="E3490" ca="1">_FV(A3490,"Price")</f>
        <v>45.355899999999998</v>
      </c>
      <c r="F3490" s="27" cm="1">
        <f t="array" aca="1" ref="F3490" ca="1">_FV(A3490,"Change (%)",TRUE)</f>
        <v>1.2612000000000002E-2</v>
      </c>
      <c r="G3490" s="26" cm="1">
        <f t="array" aca="1" ref="G3490" ca="1">_FV(A3490,"Change")</f>
        <v>0.56489999999999996</v>
      </c>
      <c r="H3490" s="23" cm="1">
        <f t="array" aca="1" ref="H3490" ca="1">_FV(A3490,"Open")</f>
        <v>45.2</v>
      </c>
      <c r="I3490" s="23" cm="1">
        <f t="array" aca="1" ref="I3490" ca="1">_FV(A3490,"Low")</f>
        <v>45.2</v>
      </c>
      <c r="J3490" s="23" cm="1">
        <f t="array" aca="1" ref="J3490" ca="1">_FV(A3490,"High")</f>
        <v>45.618600000000001</v>
      </c>
      <c r="K3490" s="23" cm="1">
        <f t="array" aca="1" ref="K3490" ca="1">_FV(A3490,"Previous close",TRUE)</f>
        <v>44.790999999999997</v>
      </c>
      <c r="L3490" s="26"/>
      <c r="M3490" s="23" cm="1">
        <f t="array" aca="1" ref="M3490" ca="1">_FV(A3490,"52 week low",TRUE)</f>
        <v>36.75</v>
      </c>
      <c r="N3490" s="23" cm="1">
        <f t="array" aca="1" ref="N3490" ca="1">_FV(A3490,"52 week high",TRUE)</f>
        <v>50.53</v>
      </c>
      <c r="O3490" s="8" cm="1">
        <f t="array" aca="1" ref="O3490" ca="1">_FV(A3490,"Volume")</f>
        <v>3209</v>
      </c>
      <c r="P3490" s="7" cm="1">
        <f t="array" aca="1" ref="P3490" ca="1">_FV(A3490,"Volume average",TRUE)</f>
        <v>5970</v>
      </c>
      <c r="Q3490" t="s">
        <v>72</v>
      </c>
      <c r="S3490" t="s">
        <v>1949</v>
      </c>
      <c r="T3490" s="25" cm="1">
        <f t="array" aca="1" ref="T3490" ca="1">_FV(A3490,"Expense ratio",TRUE)</f>
        <v>1.1999999999999999E-3</v>
      </c>
      <c r="U3490" s="24" cm="1">
        <f t="array" aca="1" ref="U3490" ca="1">_FV(A3490,"Market cap",TRUE)</f>
        <v>39033263.210000001</v>
      </c>
      <c r="V3490" s="17">
        <v>39033264</v>
      </c>
      <c r="W3490" s="17">
        <v>39033264</v>
      </c>
      <c r="Y3490" t="s">
        <v>9237</v>
      </c>
      <c r="Z3490" s="19">
        <v>45.88</v>
      </c>
      <c r="AB3490" s="19">
        <v>4.2200000000000001E-2</v>
      </c>
      <c r="AC3490" s="17">
        <v>6476</v>
      </c>
      <c r="AE3490" s="19">
        <v>0.48140939941181399</v>
      </c>
      <c r="AF3490" s="19">
        <v>27.253231190364339</v>
      </c>
      <c r="AI3490" s="17">
        <v>6476</v>
      </c>
      <c r="AJ3490" s="19">
        <v>297385.6912</v>
      </c>
      <c r="AL3490" s="19">
        <v>50.53</v>
      </c>
      <c r="AM3490" s="19">
        <v>36.75</v>
      </c>
      <c r="AN3490" t="s">
        <v>47</v>
      </c>
      <c r="AO3490" t="str" cm="1">
        <f t="array" aca="1" ref="AO3490" ca="1">_FV(A3490,"Currency")</f>
        <v>USD</v>
      </c>
      <c r="AP3490" t="str" cm="1">
        <f t="array" aca="1" ref="AP3490" ca="1">_FV(A3490,"Exchange")</f>
        <v>NYSE Arca</v>
      </c>
      <c r="AQ3490" s="6" t="str" cm="1">
        <f t="array" aca="1" ref="AQ3490" ca="1">_FV(A3490,"Exchange abbreviation",TRUE)</f>
        <v>ARCX</v>
      </c>
      <c r="AR3490" t="str" cm="1">
        <f t="array" aca="1" ref="AR3490" ca="1">_FV(A3490,"Instrument type",TRUE)</f>
        <v>ETF</v>
      </c>
    </row>
    <row r="3491" spans="1:44" ht="18.75" customHeight="1" x14ac:dyDescent="0.25">
      <c r="A3491" t="e" vm="3503">
        <v>#VALUE!</v>
      </c>
      <c r="B3491" t="s">
        <v>9238</v>
      </c>
      <c r="C3491" t="s">
        <v>9239</v>
      </c>
      <c r="D3491" s="31" cm="1">
        <f t="array" aca="1" ref="D3491" ca="1">_FV(A3491,"Last trade time",TRUE)</f>
        <v>45824.840277812502</v>
      </c>
      <c r="E3491" s="23" cm="1">
        <f t="array" aca="1" ref="E3491" ca="1">_FV(A3491,"Price")</f>
        <v>123.4589</v>
      </c>
      <c r="F3491" s="27" cm="1">
        <f t="array" aca="1" ref="F3491" ca="1">_FV(A3491,"Change (%)",TRUE)</f>
        <v>5.5120000000000004E-3</v>
      </c>
      <c r="G3491" s="26" cm="1">
        <f t="array" aca="1" ref="G3491" ca="1">_FV(A3491,"Change")</f>
        <v>0.67679999999999996</v>
      </c>
      <c r="H3491" s="23" cm="1">
        <f t="array" aca="1" ref="H3491" ca="1">_FV(A3491,"Open")</f>
        <v>123.58</v>
      </c>
      <c r="I3491" s="23" cm="1">
        <f t="array" aca="1" ref="I3491" ca="1">_FV(A3491,"Low")</f>
        <v>123.2359</v>
      </c>
      <c r="J3491" s="23" cm="1">
        <f t="array" aca="1" ref="J3491" ca="1">_FV(A3491,"High")</f>
        <v>124.48</v>
      </c>
      <c r="K3491" s="23" cm="1">
        <f t="array" aca="1" ref="K3491" ca="1">_FV(A3491,"Previous close",TRUE)</f>
        <v>122.7821</v>
      </c>
      <c r="L3491" s="26"/>
      <c r="M3491" s="23" cm="1">
        <f t="array" aca="1" ref="M3491" ca="1">_FV(A3491,"52 week low",TRUE)</f>
        <v>106.095</v>
      </c>
      <c r="N3491" s="23" cm="1">
        <f t="array" aca="1" ref="N3491" ca="1">_FV(A3491,"52 week high",TRUE)</f>
        <v>142.43389999999999</v>
      </c>
      <c r="O3491" s="8" cm="1">
        <f t="array" aca="1" ref="O3491" ca="1">_FV(A3491,"Volume")</f>
        <v>2426</v>
      </c>
      <c r="P3491" s="7" cm="1">
        <f t="array" aca="1" ref="P3491" ca="1">_FV(A3491,"Volume average",TRUE)</f>
        <v>4062</v>
      </c>
      <c r="Q3491" t="s">
        <v>449</v>
      </c>
      <c r="T3491" s="25" cm="1">
        <f t="array" aca="1" ref="T3491" ca="1">_FV(A3491,"Expense ratio",TRUE)</f>
        <v>1.1999999999999999E-3</v>
      </c>
      <c r="U3491" s="24" cm="1">
        <f t="array" aca="1" ref="U3491" ca="1">_FV(A3491,"Market cap",TRUE)</f>
        <v>194839332.21000001</v>
      </c>
      <c r="AC3491" s="9">
        <v>4162</v>
      </c>
      <c r="AN3491" t="s">
        <v>73</v>
      </c>
      <c r="AO3491" t="str" cm="1">
        <f t="array" aca="1" ref="AO3491" ca="1">_FV(A3491,"Currency")</f>
        <v>USD</v>
      </c>
      <c r="AP3491" t="str" cm="1">
        <f t="array" aca="1" ref="AP3491" ca="1">_FV(A3491,"Exchange")</f>
        <v>NYSE Arca</v>
      </c>
      <c r="AQ3491" s="6" t="str" cm="1">
        <f t="array" aca="1" ref="AQ3491" ca="1">_FV(A3491,"Exchange abbreviation",TRUE)</f>
        <v>ARCX</v>
      </c>
      <c r="AR3491" t="str" cm="1">
        <f t="array" aca="1" ref="AR3491" ca="1">_FV(A3491,"Instrument type",TRUE)</f>
        <v>ETF</v>
      </c>
    </row>
    <row r="3492" spans="1:44" ht="18.75" customHeight="1" x14ac:dyDescent="0.25">
      <c r="A3492" t="e" vm="3504">
        <v>#VALUE!</v>
      </c>
      <c r="B3492" t="s">
        <v>9240</v>
      </c>
      <c r="C3492" t="s">
        <v>9241</v>
      </c>
      <c r="D3492" s="31" cm="1">
        <f t="array" aca="1" ref="D3492" ca="1">_FV(A3492,"Last trade time",TRUE)</f>
        <v>45824.843750046093</v>
      </c>
      <c r="E3492" s="23" cm="1">
        <f t="array" aca="1" ref="E3492" ca="1">_FV(A3492,"Price")</f>
        <v>73.290000000000006</v>
      </c>
      <c r="F3492" s="27" cm="1">
        <f t="array" aca="1" ref="F3492" ca="1">_FV(A3492,"Change (%)",TRUE)</f>
        <v>5.6389999999999999E-3</v>
      </c>
      <c r="G3492" s="26" cm="1">
        <f t="array" aca="1" ref="G3492" ca="1">_FV(A3492,"Change")</f>
        <v>0.41099999999999998</v>
      </c>
      <c r="H3492" s="23" cm="1">
        <f t="array" aca="1" ref="H3492" ca="1">_FV(A3492,"Open")</f>
        <v>73.489999999999995</v>
      </c>
      <c r="I3492" s="23" cm="1">
        <f t="array" aca="1" ref="I3492" ca="1">_FV(A3492,"Low")</f>
        <v>73.28</v>
      </c>
      <c r="J3492" s="23" cm="1">
        <f t="array" aca="1" ref="J3492" ca="1">_FV(A3492,"High")</f>
        <v>73.989999999999995</v>
      </c>
      <c r="K3492" s="23" cm="1">
        <f t="array" aca="1" ref="K3492" ca="1">_FV(A3492,"Previous close",TRUE)</f>
        <v>72.879000000000005</v>
      </c>
      <c r="L3492" s="26"/>
      <c r="M3492" s="23" cm="1">
        <f t="array" aca="1" ref="M3492" ca="1">_FV(A3492,"52 week low",TRUE)</f>
        <v>58.82</v>
      </c>
      <c r="N3492" s="23" cm="1">
        <f t="array" aca="1" ref="N3492" ca="1">_FV(A3492,"52 week high",TRUE)</f>
        <v>75.264300000000006</v>
      </c>
      <c r="O3492" s="8" cm="1">
        <f t="array" aca="1" ref="O3492" ca="1">_FV(A3492,"Volume")</f>
        <v>27979</v>
      </c>
      <c r="P3492" s="7" cm="1">
        <f t="array" aca="1" ref="P3492" ca="1">_FV(A3492,"Volume average",TRUE)</f>
        <v>26776</v>
      </c>
      <c r="Q3492" t="s">
        <v>703</v>
      </c>
      <c r="S3492" t="s">
        <v>2067</v>
      </c>
      <c r="T3492" s="25" cm="1">
        <f t="array" aca="1" ref="T3492" ca="1">_FV(A3492,"Expense ratio",TRUE)</f>
        <v>1.1999999999999999E-3</v>
      </c>
      <c r="U3492" s="24" cm="1">
        <f t="array" aca="1" ref="U3492" ca="1">_FV(A3492,"Market cap",TRUE)</f>
        <v>807272207.77999997</v>
      </c>
      <c r="V3492" s="17">
        <v>807272192</v>
      </c>
      <c r="W3492" s="17">
        <v>807272192</v>
      </c>
      <c r="Y3492" t="s">
        <v>9242</v>
      </c>
      <c r="Z3492" s="19">
        <v>74.301450000000003</v>
      </c>
      <c r="AA3492" s="19">
        <v>19.9145</v>
      </c>
      <c r="AB3492" s="19">
        <v>2.5700000000000001E-2</v>
      </c>
      <c r="AC3492" s="17">
        <v>30839</v>
      </c>
      <c r="AE3492" s="19">
        <v>16.160667462112869</v>
      </c>
      <c r="AF3492" s="19">
        <v>9.3208941317087124</v>
      </c>
      <c r="AI3492" s="17">
        <v>30839</v>
      </c>
      <c r="AJ3492" s="19">
        <v>2294113.21</v>
      </c>
      <c r="AL3492" s="19">
        <v>74.790000000000006</v>
      </c>
      <c r="AM3492" s="19">
        <v>58.82</v>
      </c>
      <c r="AN3492" t="s">
        <v>90</v>
      </c>
      <c r="AO3492" t="str" cm="1">
        <f t="array" aca="1" ref="AO3492" ca="1">_FV(A3492,"Currency")</f>
        <v>USD</v>
      </c>
      <c r="AP3492" t="str" cm="1">
        <f t="array" aca="1" ref="AP3492" ca="1">_FV(A3492,"Exchange")</f>
        <v>Nasdaq Stock Market</v>
      </c>
      <c r="AQ3492" s="6" t="str" cm="1">
        <f t="array" aca="1" ref="AQ3492" ca="1">_FV(A3492,"Exchange abbreviation",TRUE)</f>
        <v>XNAS</v>
      </c>
      <c r="AR3492" t="str" cm="1">
        <f t="array" aca="1" ref="AR3492" ca="1">_FV(A3492,"Instrument type",TRUE)</f>
        <v>ETF</v>
      </c>
    </row>
    <row r="3493" spans="1:44" ht="18.75" customHeight="1" x14ac:dyDescent="0.25">
      <c r="A3493" t="e" vm="3505">
        <v>#VALUE!</v>
      </c>
      <c r="B3493" t="s">
        <v>9243</v>
      </c>
      <c r="C3493" t="s">
        <v>9244</v>
      </c>
      <c r="D3493" s="31" cm="1">
        <f t="array" aca="1" ref="D3493" ca="1">_FV(A3493,"Last trade time",TRUE)</f>
        <v>45824.840277812502</v>
      </c>
      <c r="E3493" s="23" cm="1">
        <f t="array" aca="1" ref="E3493" ca="1">_FV(A3493,"Price")</f>
        <v>34.119999999999997</v>
      </c>
      <c r="F3493" s="27" cm="1">
        <f t="array" aca="1" ref="F3493" ca="1">_FV(A3493,"Change (%)",TRUE)</f>
        <v>5.5910000000000005E-3</v>
      </c>
      <c r="G3493" s="26" cm="1">
        <f t="array" aca="1" ref="G3493" ca="1">_FV(A3493,"Change")</f>
        <v>0.18970000000000001</v>
      </c>
      <c r="H3493" s="23" cm="1">
        <f t="array" aca="1" ref="H3493" ca="1">_FV(A3493,"Open")</f>
        <v>34.39</v>
      </c>
      <c r="I3493" s="23" cm="1">
        <f t="array" aca="1" ref="I3493" ca="1">_FV(A3493,"Low")</f>
        <v>34.08</v>
      </c>
      <c r="J3493" s="23" cm="1">
        <f t="array" aca="1" ref="J3493" ca="1">_FV(A3493,"High")</f>
        <v>34.39</v>
      </c>
      <c r="K3493" s="23" cm="1">
        <f t="array" aca="1" ref="K3493" ca="1">_FV(A3493,"Previous close",TRUE)</f>
        <v>33.930300000000003</v>
      </c>
      <c r="L3493" s="26"/>
      <c r="M3493" s="23" cm="1">
        <f t="array" aca="1" ref="M3493" ca="1">_FV(A3493,"52 week low",TRUE)</f>
        <v>27.36</v>
      </c>
      <c r="N3493" s="23" cm="1">
        <f t="array" aca="1" ref="N3493" ca="1">_FV(A3493,"52 week high",TRUE)</f>
        <v>34.53</v>
      </c>
      <c r="O3493" s="8" cm="1">
        <f t="array" aca="1" ref="O3493" ca="1">_FV(A3493,"Volume")</f>
        <v>3752</v>
      </c>
      <c r="P3493" s="7" cm="1">
        <f t="array" aca="1" ref="P3493" ca="1">_FV(A3493,"Volume average",TRUE)</f>
        <v>25243</v>
      </c>
      <c r="Q3493" t="s">
        <v>55</v>
      </c>
      <c r="S3493" t="s">
        <v>263</v>
      </c>
      <c r="T3493" s="25" cm="1">
        <f t="array" aca="1" ref="T3493" ca="1">_FV(A3493,"Expense ratio",TRUE)</f>
        <v>1.1999999999999999E-3</v>
      </c>
      <c r="U3493" s="24" cm="1">
        <f t="array" aca="1" ref="U3493" ca="1">_FV(A3493,"Market cap",TRUE)</f>
        <v>100796227.18000001</v>
      </c>
      <c r="V3493" s="17">
        <v>100796224</v>
      </c>
      <c r="W3493" s="17">
        <v>100796224</v>
      </c>
      <c r="Y3493" t="s">
        <v>8567</v>
      </c>
      <c r="Z3493" s="19">
        <v>34.020000000000003</v>
      </c>
      <c r="AA3493" s="19">
        <v>17.894601999999999</v>
      </c>
      <c r="AB3493" s="19">
        <v>3.2399999999999998E-2</v>
      </c>
      <c r="AC3493" s="17">
        <v>27080</v>
      </c>
      <c r="AE3493" s="19">
        <v>23.534102655712339</v>
      </c>
      <c r="AF3493" s="19">
        <v>13.90697852174578</v>
      </c>
      <c r="AI3493" s="17">
        <v>27080</v>
      </c>
      <c r="AJ3493" s="19">
        <v>924240.4</v>
      </c>
      <c r="AL3493" s="19">
        <v>34.24</v>
      </c>
      <c r="AM3493" s="19">
        <v>27.36</v>
      </c>
      <c r="AN3493" t="s">
        <v>47</v>
      </c>
      <c r="AO3493" t="str" cm="1">
        <f t="array" aca="1" ref="AO3493" ca="1">_FV(A3493,"Currency")</f>
        <v>USD</v>
      </c>
      <c r="AP3493" t="str" cm="1">
        <f t="array" aca="1" ref="AP3493" ca="1">_FV(A3493,"Exchange")</f>
        <v>NYSE Arca</v>
      </c>
      <c r="AQ3493" s="6" t="str" cm="1">
        <f t="array" aca="1" ref="AQ3493" ca="1">_FV(A3493,"Exchange abbreviation",TRUE)</f>
        <v>ARCX</v>
      </c>
      <c r="AR3493" t="str" cm="1">
        <f t="array" aca="1" ref="AR3493" ca="1">_FV(A3493,"Instrument type",TRUE)</f>
        <v>ETF</v>
      </c>
    </row>
    <row r="3494" spans="1:44" ht="18.75" customHeight="1" x14ac:dyDescent="0.25">
      <c r="A3494" t="e" vm="3506">
        <v>#VALUE!</v>
      </c>
      <c r="B3494" t="s">
        <v>9245</v>
      </c>
      <c r="C3494" t="s">
        <v>9246</v>
      </c>
      <c r="D3494" s="31" cm="1">
        <f t="array" aca="1" ref="D3494" ca="1">_FV(A3494,"Last trade time",TRUE)</f>
        <v>45824.84027780078</v>
      </c>
      <c r="E3494" s="23" cm="1">
        <f t="array" aca="1" ref="E3494" ca="1">_FV(A3494,"Price")</f>
        <v>52.238300000000002</v>
      </c>
      <c r="F3494" s="27" cm="1">
        <f t="array" aca="1" ref="F3494" ca="1">_FV(A3494,"Change (%)",TRUE)</f>
        <v>1.0709E-2</v>
      </c>
      <c r="G3494" s="26" cm="1">
        <f t="array" aca="1" ref="G3494" ca="1">_FV(A3494,"Change")</f>
        <v>0.55349999999999999</v>
      </c>
      <c r="H3494" s="23" cm="1">
        <f t="array" aca="1" ref="H3494" ca="1">_FV(A3494,"Open")</f>
        <v>52.238300000000002</v>
      </c>
      <c r="I3494" s="23" cm="1">
        <f t="array" aca="1" ref="I3494" ca="1">_FV(A3494,"Low")</f>
        <v>52.238300000000002</v>
      </c>
      <c r="J3494" s="23" cm="1">
        <f t="array" aca="1" ref="J3494" ca="1">_FV(A3494,"High")</f>
        <v>52.238300000000002</v>
      </c>
      <c r="K3494" s="23" cm="1">
        <f t="array" aca="1" ref="K3494" ca="1">_FV(A3494,"Previous close",TRUE)</f>
        <v>51.684800000000003</v>
      </c>
      <c r="L3494" s="26"/>
      <c r="M3494" s="23" cm="1">
        <f t="array" aca="1" ref="M3494" ca="1">_FV(A3494,"52 week low",TRUE)</f>
        <v>42.07</v>
      </c>
      <c r="N3494" s="23" cm="1">
        <f t="array" aca="1" ref="N3494" ca="1">_FV(A3494,"52 week high",TRUE)</f>
        <v>53.255000000000003</v>
      </c>
      <c r="O3494" s="8" cm="1">
        <f t="array" aca="1" ref="O3494" ca="1">_FV(A3494,"Volume")</f>
        <v>35</v>
      </c>
      <c r="P3494" s="7" cm="1">
        <f t="array" aca="1" ref="P3494" ca="1">_FV(A3494,"Volume average",TRUE)</f>
        <v>129</v>
      </c>
      <c r="Q3494" t="s">
        <v>198</v>
      </c>
      <c r="R3494" t="s">
        <v>79</v>
      </c>
      <c r="T3494" s="25" cm="1">
        <f t="array" aca="1" ref="T3494" ca="1">_FV(A3494,"Expense ratio",TRUE)</f>
        <v>1.1000000000000001E-3</v>
      </c>
      <c r="U3494" s="24" cm="1">
        <f t="array" aca="1" ref="U3494" ca="1">_FV(A3494,"Market cap",TRUE)</f>
        <v>1847359166.3099999</v>
      </c>
      <c r="V3494" s="16"/>
      <c r="W3494" s="16"/>
      <c r="Z3494" s="18"/>
      <c r="AA3494" s="20"/>
      <c r="AB3494" s="20"/>
      <c r="AC3494" s="21">
        <v>67</v>
      </c>
      <c r="AE3494" s="18"/>
      <c r="AF3494" s="20"/>
      <c r="AI3494" s="21"/>
      <c r="AJ3494" s="18"/>
      <c r="AL3494" s="18"/>
      <c r="AM3494" s="18"/>
      <c r="AN3494" t="s">
        <v>73</v>
      </c>
      <c r="AO3494" t="str" cm="1">
        <f t="array" aca="1" ref="AO3494" ca="1">_FV(A3494,"Currency")</f>
        <v>USD</v>
      </c>
      <c r="AP3494" t="str" cm="1">
        <f t="array" aca="1" ref="AP3494" ca="1">_FV(A3494,"Exchange")</f>
        <v>NYSE Arca</v>
      </c>
      <c r="AQ3494" s="6" t="str" cm="1">
        <f t="array" aca="1" ref="AQ3494" ca="1">_FV(A3494,"Exchange abbreviation",TRUE)</f>
        <v>ARCX</v>
      </c>
      <c r="AR3494" t="str" cm="1">
        <f t="array" aca="1" ref="AR3494" ca="1">_FV(A3494,"Instrument type",TRUE)</f>
        <v>ETF</v>
      </c>
    </row>
    <row r="3495" spans="1:44" ht="18.75" customHeight="1" x14ac:dyDescent="0.25">
      <c r="A3495" t="e" vm="3507">
        <v>#VALUE!</v>
      </c>
      <c r="B3495" t="s">
        <v>9247</v>
      </c>
      <c r="C3495" t="s">
        <v>9248</v>
      </c>
      <c r="D3495" s="31" cm="1">
        <f t="array" aca="1" ref="D3495" ca="1">_FV(A3495,"Last trade time",TRUE)</f>
        <v>45824.840277812502</v>
      </c>
      <c r="E3495" s="23" cm="1">
        <f t="array" aca="1" ref="E3495" ca="1">_FV(A3495,"Price")</f>
        <v>32.222799999999999</v>
      </c>
      <c r="F3495" s="27" cm="1">
        <f t="array" aca="1" ref="F3495" ca="1">_FV(A3495,"Change (%)",TRUE)</f>
        <v>9.9010000000000001E-3</v>
      </c>
      <c r="G3495" s="26" cm="1">
        <f t="array" aca="1" ref="G3495" ca="1">_FV(A3495,"Change")</f>
        <v>0.31590000000000001</v>
      </c>
      <c r="H3495" s="23" cm="1">
        <f t="array" aca="1" ref="H3495" ca="1">_FV(A3495,"Open")</f>
        <v>32.222799999999999</v>
      </c>
      <c r="I3495" s="23" cm="1">
        <f t="array" aca="1" ref="I3495" ca="1">_FV(A3495,"Low")</f>
        <v>32.222799999999999</v>
      </c>
      <c r="J3495" s="23" cm="1">
        <f t="array" aca="1" ref="J3495" ca="1">_FV(A3495,"High")</f>
        <v>32.222799999999999</v>
      </c>
      <c r="K3495" s="23" cm="1">
        <f t="array" aca="1" ref="K3495" ca="1">_FV(A3495,"Previous close",TRUE)</f>
        <v>31.9069</v>
      </c>
      <c r="L3495" s="26"/>
      <c r="M3495" s="23" cm="1">
        <f t="array" aca="1" ref="M3495" ca="1">_FV(A3495,"52 week low",TRUE)</f>
        <v>27.98</v>
      </c>
      <c r="N3495" s="23" cm="1">
        <f t="array" aca="1" ref="N3495" ca="1">_FV(A3495,"52 week high",TRUE)</f>
        <v>47.49</v>
      </c>
      <c r="O3495" s="8" cm="1">
        <f t="array" aca="1" ref="O3495" ca="1">_FV(A3495,"Volume")</f>
        <v>116</v>
      </c>
      <c r="P3495" s="7" cm="1">
        <f t="array" aca="1" ref="P3495" ca="1">_FV(A3495,"Volume average",TRUE)</f>
        <v>1378</v>
      </c>
      <c r="Q3495" t="s">
        <v>1641</v>
      </c>
      <c r="S3495" t="s">
        <v>9249</v>
      </c>
      <c r="T3495" s="25" cm="1">
        <f t="array" aca="1" ref="T3495" ca="1">_FV(A3495,"Expense ratio",TRUE)</f>
        <v>1.1000000000000001E-3</v>
      </c>
      <c r="U3495" s="24" cm="1">
        <f t="array" aca="1" ref="U3495" ca="1">_FV(A3495,"Market cap",TRUE)</f>
        <v>150320074.63999999</v>
      </c>
      <c r="V3495" s="4">
        <v>150320080</v>
      </c>
      <c r="W3495" s="4">
        <v>150320080</v>
      </c>
      <c r="Y3495" t="s">
        <v>8861</v>
      </c>
      <c r="Z3495" s="5">
        <v>31.94</v>
      </c>
      <c r="AA3495" s="5">
        <v>19.435739999999999</v>
      </c>
      <c r="AB3495" s="5">
        <v>1.7399999999999999E-2</v>
      </c>
      <c r="AC3495" s="4">
        <v>850</v>
      </c>
      <c r="AE3495" s="5">
        <v>1.1596620303032661</v>
      </c>
      <c r="AF3495" s="5">
        <v>3.966122856641463</v>
      </c>
      <c r="AI3495" s="4">
        <v>850</v>
      </c>
      <c r="AJ3495" s="5">
        <v>27153.25</v>
      </c>
      <c r="AL3495" s="5">
        <v>47.49</v>
      </c>
      <c r="AM3495" s="5">
        <v>27.98</v>
      </c>
      <c r="AN3495" t="s">
        <v>47</v>
      </c>
      <c r="AO3495" t="str" cm="1">
        <f t="array" aca="1" ref="AO3495" ca="1">_FV(A3495,"Currency")</f>
        <v>USD</v>
      </c>
      <c r="AP3495" t="str" cm="1">
        <f t="array" aca="1" ref="AP3495" ca="1">_FV(A3495,"Exchange")</f>
        <v>NYSE Arca</v>
      </c>
      <c r="AQ3495" s="6" t="str" cm="1">
        <f t="array" aca="1" ref="AQ3495" ca="1">_FV(A3495,"Exchange abbreviation",TRUE)</f>
        <v>ARCX</v>
      </c>
      <c r="AR3495" t="str" cm="1">
        <f t="array" aca="1" ref="AR3495" ca="1">_FV(A3495,"Instrument type",TRUE)</f>
        <v>ETF</v>
      </c>
    </row>
    <row r="3496" spans="1:44" ht="18.75" customHeight="1" x14ac:dyDescent="0.25">
      <c r="A3496" t="e" vm="3508">
        <v>#VALUE!</v>
      </c>
      <c r="B3496" t="s">
        <v>9250</v>
      </c>
      <c r="C3496" t="s">
        <v>9251</v>
      </c>
      <c r="D3496" s="31" cm="1">
        <f t="array" aca="1" ref="D3496" ca="1">_FV(A3496,"Last trade time",TRUE)</f>
        <v>45824.84027780078</v>
      </c>
      <c r="E3496" s="23" cm="1">
        <f t="array" aca="1" ref="E3496" ca="1">_FV(A3496,"Price")</f>
        <v>41.354999999999997</v>
      </c>
      <c r="F3496" s="27" cm="1">
        <f t="array" aca="1" ref="F3496" ca="1">_FV(A3496,"Change (%)",TRUE)</f>
        <v>-8.4559999999999995E-4</v>
      </c>
      <c r="G3496" s="26" cm="1">
        <f t="array" aca="1" ref="G3496" ca="1">_FV(A3496,"Change")</f>
        <v>-3.5000000000000003E-2</v>
      </c>
      <c r="H3496" s="23" cm="1">
        <f t="array" aca="1" ref="H3496" ca="1">_FV(A3496,"Open")</f>
        <v>41.33</v>
      </c>
      <c r="I3496" s="23" cm="1">
        <f t="array" aca="1" ref="I3496" ca="1">_FV(A3496,"Low")</f>
        <v>41.33</v>
      </c>
      <c r="J3496" s="23" cm="1">
        <f t="array" aca="1" ref="J3496" ca="1">_FV(A3496,"High")</f>
        <v>41.45</v>
      </c>
      <c r="K3496" s="23" cm="1">
        <f t="array" aca="1" ref="K3496" ca="1">_FV(A3496,"Previous close",TRUE)</f>
        <v>41.39</v>
      </c>
      <c r="L3496" s="26"/>
      <c r="M3496" s="23" cm="1">
        <f t="array" aca="1" ref="M3496" ca="1">_FV(A3496,"52 week low",TRUE)</f>
        <v>40.22</v>
      </c>
      <c r="N3496" s="23" cm="1">
        <f t="array" aca="1" ref="N3496" ca="1">_FV(A3496,"52 week high",TRUE)</f>
        <v>42.59</v>
      </c>
      <c r="O3496" s="8" cm="1">
        <f t="array" aca="1" ref="O3496" ca="1">_FV(A3496,"Volume")</f>
        <v>64273</v>
      </c>
      <c r="P3496" s="7" cm="1">
        <f t="array" aca="1" ref="P3496" ca="1">_FV(A3496,"Volume average",TRUE)</f>
        <v>81688</v>
      </c>
      <c r="Q3496" t="s">
        <v>3204</v>
      </c>
      <c r="S3496" t="s">
        <v>6388</v>
      </c>
      <c r="T3496" s="25" cm="1">
        <f t="array" aca="1" ref="T3496" ca="1">_FV(A3496,"Expense ratio",TRUE)</f>
        <v>1.1000000000000001E-3</v>
      </c>
      <c r="U3496" s="24" cm="1">
        <f t="array" aca="1" ref="U3496" ca="1">_FV(A3496,"Market cap",TRUE)</f>
        <v>884454286.79999995</v>
      </c>
      <c r="V3496" s="4">
        <v>884454272</v>
      </c>
      <c r="W3496" s="4">
        <v>884454272</v>
      </c>
      <c r="Y3496" t="s">
        <v>4839</v>
      </c>
      <c r="Z3496" s="5">
        <v>41.1374</v>
      </c>
      <c r="AA3496" s="20"/>
      <c r="AB3496" s="5">
        <v>4.0700003999999998E-2</v>
      </c>
      <c r="AC3496" s="4">
        <v>66207</v>
      </c>
      <c r="AE3496" s="5">
        <v>3.4408618614078179</v>
      </c>
      <c r="AF3496" s="5">
        <v>4.3415593489176452</v>
      </c>
      <c r="AI3496" s="4">
        <v>66207</v>
      </c>
      <c r="AJ3496" s="5">
        <v>2726735.2949999999</v>
      </c>
      <c r="AL3496" s="5">
        <v>42.59</v>
      </c>
      <c r="AM3496" s="5">
        <v>40.22</v>
      </c>
      <c r="AN3496" t="s">
        <v>90</v>
      </c>
      <c r="AO3496" t="str" cm="1">
        <f t="array" aca="1" ref="AO3496" ca="1">_FV(A3496,"Currency")</f>
        <v>USD</v>
      </c>
      <c r="AP3496" t="str" cm="1">
        <f t="array" aca="1" ref="AP3496" ca="1">_FV(A3496,"Exchange")</f>
        <v>NYSE Arca</v>
      </c>
      <c r="AQ3496" s="6" t="str" cm="1">
        <f t="array" aca="1" ref="AQ3496" ca="1">_FV(A3496,"Exchange abbreviation",TRUE)</f>
        <v>ARCX</v>
      </c>
      <c r="AR3496" t="str" cm="1">
        <f t="array" aca="1" ref="AR3496" ca="1">_FV(A3496,"Instrument type",TRUE)</f>
        <v>ETF</v>
      </c>
    </row>
    <row r="3497" spans="1:44" ht="18.75" customHeight="1" x14ac:dyDescent="0.25">
      <c r="A3497" t="e" vm="3509">
        <v>#VALUE!</v>
      </c>
      <c r="B3497" t="s">
        <v>9252</v>
      </c>
      <c r="C3497" t="s">
        <v>9253</v>
      </c>
      <c r="D3497" s="31" cm="1">
        <f t="array" aca="1" ref="D3497" ca="1">_FV(A3497,"Last trade time",TRUE)</f>
        <v>45824.840277823438</v>
      </c>
      <c r="E3497" s="23" cm="1">
        <f t="array" aca="1" ref="E3497" ca="1">_FV(A3497,"Price")</f>
        <v>35.597999999999999</v>
      </c>
      <c r="F3497" s="27" cm="1">
        <f t="array" aca="1" ref="F3497" ca="1">_FV(A3497,"Change (%)",TRUE)</f>
        <v>1.1455999999999999E-2</v>
      </c>
      <c r="G3497" s="26" cm="1">
        <f t="array" aca="1" ref="G3497" ca="1">_FV(A3497,"Change")</f>
        <v>0.4032</v>
      </c>
      <c r="H3497" s="23" cm="1">
        <f t="array" aca="1" ref="H3497" ca="1">_FV(A3497,"Open")</f>
        <v>35.65</v>
      </c>
      <c r="I3497" s="23" cm="1">
        <f t="array" aca="1" ref="I3497" ca="1">_FV(A3497,"Low")</f>
        <v>35.597999999999999</v>
      </c>
      <c r="J3497" s="23" cm="1">
        <f t="array" aca="1" ref="J3497" ca="1">_FV(A3497,"High")</f>
        <v>35.65</v>
      </c>
      <c r="K3497" s="23" cm="1">
        <f t="array" aca="1" ref="K3497" ca="1">_FV(A3497,"Previous close",TRUE)</f>
        <v>35.194800000000001</v>
      </c>
      <c r="L3497" s="26"/>
      <c r="M3497" s="23" cm="1">
        <f t="array" aca="1" ref="M3497" ca="1">_FV(A3497,"52 week low",TRUE)</f>
        <v>28.8</v>
      </c>
      <c r="N3497" s="23" cm="1">
        <f t="array" aca="1" ref="N3497" ca="1">_FV(A3497,"52 week high",TRUE)</f>
        <v>36.384900000000002</v>
      </c>
      <c r="O3497" s="8" cm="1">
        <f t="array" aca="1" ref="O3497" ca="1">_FV(A3497,"Volume")</f>
        <v>577</v>
      </c>
      <c r="P3497" s="7" cm="1">
        <f t="array" aca="1" ref="P3497" ca="1">_FV(A3497,"Volume average",TRUE)</f>
        <v>27856</v>
      </c>
      <c r="Q3497" t="s">
        <v>50</v>
      </c>
      <c r="S3497" t="s">
        <v>277</v>
      </c>
      <c r="T3497" s="25" cm="1">
        <f t="array" aca="1" ref="T3497" ca="1">_FV(A3497,"Expense ratio",TRUE)</f>
        <v>1.1000000000000001E-3</v>
      </c>
      <c r="U3497" s="24" cm="1">
        <f t="array" aca="1" ref="U3497" ca="1">_FV(A3497,"Market cap",TRUE)</f>
        <v>1222091810.3299999</v>
      </c>
      <c r="V3497" s="4">
        <v>1223029760</v>
      </c>
      <c r="W3497" s="4">
        <v>1223029760</v>
      </c>
      <c r="Y3497" t="s">
        <v>1181</v>
      </c>
      <c r="Z3497" s="5">
        <v>35.46</v>
      </c>
      <c r="AA3497" s="5">
        <v>23.391279999999998</v>
      </c>
      <c r="AB3497" s="5">
        <v>1.17999995E-2</v>
      </c>
      <c r="AC3497" s="4">
        <v>16265</v>
      </c>
      <c r="AE3497" s="5">
        <v>3.0710555827707431</v>
      </c>
      <c r="AF3497" s="19">
        <v>13.184276615188841</v>
      </c>
      <c r="AI3497" s="4">
        <v>16265</v>
      </c>
      <c r="AJ3497" s="5">
        <v>577100.09149999998</v>
      </c>
      <c r="AL3497" s="5">
        <v>36.384999999999998</v>
      </c>
      <c r="AM3497" s="5">
        <v>28.8</v>
      </c>
      <c r="AN3497" t="s">
        <v>47</v>
      </c>
      <c r="AO3497" t="str" cm="1">
        <f t="array" aca="1" ref="AO3497" ca="1">_FV(A3497,"Currency")</f>
        <v>USD</v>
      </c>
      <c r="AP3497" t="str" cm="1">
        <f t="array" aca="1" ref="AP3497" ca="1">_FV(A3497,"Exchange")</f>
        <v>NYSE Arca</v>
      </c>
      <c r="AQ3497" s="6" t="str" cm="1">
        <f t="array" aca="1" ref="AQ3497" ca="1">_FV(A3497,"Exchange abbreviation",TRUE)</f>
        <v>ARCX</v>
      </c>
      <c r="AR3497" t="str" cm="1">
        <f t="array" aca="1" ref="AR3497" ca="1">_FV(A3497,"Instrument type",TRUE)</f>
        <v>ETF</v>
      </c>
    </row>
    <row r="3498" spans="1:44" ht="18.75" customHeight="1" x14ac:dyDescent="0.25">
      <c r="A3498" t="e" vm="3510">
        <v>#VALUE!</v>
      </c>
      <c r="B3498" t="s">
        <v>9254</v>
      </c>
      <c r="C3498" t="s">
        <v>9255</v>
      </c>
      <c r="D3498" s="31" cm="1">
        <f t="array" aca="1" ref="D3498" ca="1">_FV(A3498,"Last trade time",TRUE)</f>
        <v>45824.840277812502</v>
      </c>
      <c r="E3498" s="23" cm="1">
        <f t="array" aca="1" ref="E3498" ca="1">_FV(A3498,"Price")</f>
        <v>41.49</v>
      </c>
      <c r="F3498" s="27" cm="1">
        <f t="array" aca="1" ref="F3498" ca="1">_FV(A3498,"Change (%)",TRUE)</f>
        <v>8.9980000000000008E-3</v>
      </c>
      <c r="G3498" s="26" cm="1">
        <f t="array" aca="1" ref="G3498" ca="1">_FV(A3498,"Change")</f>
        <v>0.37</v>
      </c>
      <c r="H3498" s="23" cm="1">
        <f t="array" aca="1" ref="H3498" ca="1">_FV(A3498,"Open")</f>
        <v>41.56</v>
      </c>
      <c r="I3498" s="23" cm="1">
        <f t="array" aca="1" ref="I3498" ca="1">_FV(A3498,"Low")</f>
        <v>41.47</v>
      </c>
      <c r="J3498" s="23" cm="1">
        <f t="array" aca="1" ref="J3498" ca="1">_FV(A3498,"High")</f>
        <v>41.74</v>
      </c>
      <c r="K3498" s="23" cm="1">
        <f t="array" aca="1" ref="K3498" ca="1">_FV(A3498,"Previous close",TRUE)</f>
        <v>41.12</v>
      </c>
      <c r="L3498" s="26"/>
      <c r="M3498" s="23" cm="1">
        <f t="array" aca="1" ref="M3498" ca="1">_FV(A3498,"52 week low",TRUE)</f>
        <v>30.84</v>
      </c>
      <c r="N3498" s="23" cm="1">
        <f t="array" aca="1" ref="N3498" ca="1">_FV(A3498,"52 week high",TRUE)</f>
        <v>41.74</v>
      </c>
      <c r="O3498" s="8" cm="1">
        <f t="array" aca="1" ref="O3498" ca="1">_FV(A3498,"Volume")</f>
        <v>605951</v>
      </c>
      <c r="P3498" s="7" cm="1">
        <f t="array" aca="1" ref="P3498" ca="1">_FV(A3498,"Volume average",TRUE)</f>
        <v>337952</v>
      </c>
      <c r="Q3498" t="s">
        <v>6372</v>
      </c>
      <c r="S3498" t="s">
        <v>4838</v>
      </c>
      <c r="T3498" s="25" cm="1">
        <f t="array" aca="1" ref="T3498" ca="1">_FV(A3498,"Expense ratio",TRUE)</f>
        <v>1.1000000000000001E-3</v>
      </c>
      <c r="U3498" s="24" cm="1">
        <f t="array" aca="1" ref="U3498" ca="1">_FV(A3498,"Market cap",TRUE)</f>
        <v>4350767522.7700005</v>
      </c>
      <c r="V3498" s="4">
        <v>4350767616</v>
      </c>
      <c r="W3498" s="4">
        <v>4350767616</v>
      </c>
      <c r="Y3498" t="s">
        <v>9256</v>
      </c>
      <c r="Z3498" s="5">
        <v>40.840000000000003</v>
      </c>
      <c r="AA3498" s="5">
        <v>14.851558000000001</v>
      </c>
      <c r="AB3498" s="5">
        <v>3.1699999999999999E-2</v>
      </c>
      <c r="AC3498" s="4">
        <v>558692</v>
      </c>
      <c r="AE3498" s="5">
        <v>19.62671146849932</v>
      </c>
      <c r="AF3498" s="5">
        <v>16.14855448710955</v>
      </c>
      <c r="AI3498" s="4">
        <v>558692</v>
      </c>
      <c r="AJ3498" s="5">
        <v>22872850.48</v>
      </c>
      <c r="AL3498" s="5">
        <v>41.192799999999998</v>
      </c>
      <c r="AM3498" s="5">
        <v>30.84</v>
      </c>
      <c r="AN3498" t="s">
        <v>82</v>
      </c>
      <c r="AO3498" t="str" cm="1">
        <f t="array" aca="1" ref="AO3498" ca="1">_FV(A3498,"Currency")</f>
        <v>USD</v>
      </c>
      <c r="AP3498" t="str" cm="1">
        <f t="array" aca="1" ref="AP3498" ca="1">_FV(A3498,"Exchange")</f>
        <v>NYSE Arca</v>
      </c>
      <c r="AQ3498" s="6" t="str" cm="1">
        <f t="array" aca="1" ref="AQ3498" ca="1">_FV(A3498,"Exchange abbreviation",TRUE)</f>
        <v>ARCX</v>
      </c>
      <c r="AR3498" t="str" cm="1">
        <f t="array" aca="1" ref="AR3498" ca="1">_FV(A3498,"Instrument type",TRUE)</f>
        <v>ETF</v>
      </c>
    </row>
    <row r="3499" spans="1:44" ht="18.75" customHeight="1" x14ac:dyDescent="0.25">
      <c r="A3499" t="e" vm="3511">
        <v>#VALUE!</v>
      </c>
      <c r="B3499" t="s">
        <v>9257</v>
      </c>
      <c r="C3499" t="s">
        <v>9258</v>
      </c>
      <c r="D3499" s="31" cm="1">
        <f t="array" aca="1" ref="D3499" ca="1">_FV(A3499,"Last trade time",TRUE)</f>
        <v>45824.89988458281</v>
      </c>
      <c r="E3499" s="23" cm="1">
        <f t="array" aca="1" ref="E3499" ca="1">_FV(A3499,"Price")</f>
        <v>93.245400000000004</v>
      </c>
      <c r="F3499" s="27" cm="1">
        <f t="array" aca="1" ref="F3499" ca="1">_FV(A3499,"Change (%)",TRUE)</f>
        <v>-1.121E-3</v>
      </c>
      <c r="G3499" s="26" cm="1">
        <f t="array" aca="1" ref="G3499" ca="1">_FV(A3499,"Change")</f>
        <v>-0.1046</v>
      </c>
      <c r="H3499" s="23" cm="1">
        <f t="array" aca="1" ref="H3499" ca="1">_FV(A3499,"Open")</f>
        <v>93.63</v>
      </c>
      <c r="I3499" s="23" cm="1">
        <f t="array" aca="1" ref="I3499" ca="1">_FV(A3499,"Low")</f>
        <v>93.09</v>
      </c>
      <c r="J3499" s="23" cm="1">
        <f t="array" aca="1" ref="J3499" ca="1">_FV(A3499,"High")</f>
        <v>94.41</v>
      </c>
      <c r="K3499" s="23" cm="1">
        <f t="array" aca="1" ref="K3499" ca="1">_FV(A3499,"Previous close",TRUE)</f>
        <v>93.35</v>
      </c>
      <c r="L3499" s="26"/>
      <c r="M3499" s="23" cm="1">
        <f t="array" aca="1" ref="M3499" ca="1">_FV(A3499,"52 week low",TRUE)</f>
        <v>80.508099999999999</v>
      </c>
      <c r="N3499" s="23" cm="1">
        <f t="array" aca="1" ref="N3499" ca="1">_FV(A3499,"52 week high",TRUE)</f>
        <v>103.3704</v>
      </c>
      <c r="O3499" s="8" cm="1">
        <f t="array" aca="1" ref="O3499" ca="1">_FV(A3499,"Volume")</f>
        <v>3739</v>
      </c>
      <c r="P3499" s="7" cm="1">
        <f t="array" aca="1" ref="P3499" ca="1">_FV(A3499,"Volume average",TRUE)</f>
        <v>12542</v>
      </c>
      <c r="Q3499" t="s">
        <v>1626</v>
      </c>
      <c r="S3499" t="s">
        <v>3504</v>
      </c>
      <c r="T3499" s="25" cm="1">
        <f t="array" aca="1" ref="T3499" ca="1">_FV(A3499,"Expense ratio",TRUE)</f>
        <v>1.1000000000000001E-3</v>
      </c>
      <c r="U3499" s="24" cm="1">
        <f t="array" aca="1" ref="U3499" ca="1">_FV(A3499,"Market cap",TRUE)</f>
        <v>900289912.37</v>
      </c>
      <c r="V3499" s="4">
        <v>900289920</v>
      </c>
      <c r="W3499" s="4">
        <v>900289920</v>
      </c>
      <c r="X3499" t="s">
        <v>9259</v>
      </c>
      <c r="Y3499" t="s">
        <v>8526</v>
      </c>
      <c r="Z3499" s="5">
        <v>93.705299999999994</v>
      </c>
      <c r="AA3499" s="19">
        <v>31.569099999999999</v>
      </c>
      <c r="AB3499" s="5">
        <v>3.1600002000000002E-2</v>
      </c>
      <c r="AC3499" s="4">
        <v>28617</v>
      </c>
      <c r="AE3499" s="5">
        <v>1.6997005971435939</v>
      </c>
      <c r="AF3499" s="5">
        <v>11.806208778756179</v>
      </c>
      <c r="AI3499" s="4">
        <v>28617</v>
      </c>
      <c r="AJ3499" s="5">
        <v>2682835.1649000002</v>
      </c>
      <c r="AL3499" s="5">
        <v>103.37</v>
      </c>
      <c r="AM3499" s="5">
        <v>80.507999999999996</v>
      </c>
      <c r="AN3499" t="s">
        <v>90</v>
      </c>
      <c r="AO3499" t="str" cm="1">
        <f t="array" aca="1" ref="AO3499" ca="1">_FV(A3499,"Currency")</f>
        <v>USD</v>
      </c>
      <c r="AP3499" t="str" cm="1">
        <f t="array" aca="1" ref="AP3499" ca="1">_FV(A3499,"Exchange")</f>
        <v>CBOE BZX Exchange</v>
      </c>
      <c r="AQ3499" s="6" t="str" cm="1">
        <f t="array" aca="1" ref="AQ3499" ca="1">_FV(A3499,"Exchange abbreviation",TRUE)</f>
        <v>BATS</v>
      </c>
      <c r="AR3499" t="str" cm="1">
        <f t="array" aca="1" ref="AR3499" ca="1">_FV(A3499,"Instrument type",TRUE)</f>
        <v>ETF</v>
      </c>
    </row>
    <row r="3500" spans="1:44" ht="18.75" customHeight="1" x14ac:dyDescent="0.25">
      <c r="A3500" t="e" vm="3512">
        <v>#VALUE!</v>
      </c>
      <c r="B3500" t="s">
        <v>9260</v>
      </c>
      <c r="C3500" t="s">
        <v>9261</v>
      </c>
      <c r="D3500" s="31" cm="1">
        <f t="array" aca="1" ref="D3500" ca="1">_FV(A3500,"Last trade time",TRUE)</f>
        <v>45824.84686927031</v>
      </c>
      <c r="E3500" s="23" cm="1">
        <f t="array" aca="1" ref="E3500" ca="1">_FV(A3500,"Price")</f>
        <v>32.3033</v>
      </c>
      <c r="F3500" s="27" cm="1">
        <f t="array" aca="1" ref="F3500" ca="1">_FV(A3500,"Change (%)",TRUE)</f>
        <v>6.1729999999999997E-3</v>
      </c>
      <c r="G3500" s="26" cm="1">
        <f t="array" aca="1" ref="G3500" ca="1">_FV(A3500,"Change")</f>
        <v>0.19819999999999999</v>
      </c>
      <c r="H3500" s="23" cm="1">
        <f t="array" aca="1" ref="H3500" ca="1">_FV(A3500,"Open")</f>
        <v>32.310400000000001</v>
      </c>
      <c r="I3500" s="23" cm="1">
        <f t="array" aca="1" ref="I3500" ca="1">_FV(A3500,"Low")</f>
        <v>32.3033</v>
      </c>
      <c r="J3500" s="23" cm="1">
        <f t="array" aca="1" ref="J3500" ca="1">_FV(A3500,"High")</f>
        <v>32.409999999999997</v>
      </c>
      <c r="K3500" s="23" cm="1">
        <f t="array" aca="1" ref="K3500" ca="1">_FV(A3500,"Previous close",TRUE)</f>
        <v>32.1051</v>
      </c>
      <c r="L3500" s="26"/>
      <c r="M3500" s="23" cm="1">
        <f t="array" aca="1" ref="M3500" ca="1">_FV(A3500,"52 week low",TRUE)</f>
        <v>27.55</v>
      </c>
      <c r="N3500" s="23" cm="1">
        <f t="array" aca="1" ref="N3500" ca="1">_FV(A3500,"52 week high",TRUE)</f>
        <v>32.46</v>
      </c>
      <c r="O3500" s="8" cm="1">
        <f t="array" aca="1" ref="O3500" ca="1">_FV(A3500,"Volume")</f>
        <v>2881</v>
      </c>
      <c r="P3500" s="7" cm="1">
        <f t="array" aca="1" ref="P3500" ca="1">_FV(A3500,"Volume average",TRUE)</f>
        <v>9565</v>
      </c>
      <c r="Q3500" t="s">
        <v>119</v>
      </c>
      <c r="T3500" s="25" cm="1">
        <f t="array" aca="1" ref="T3500" ca="1">_FV(A3500,"Expense ratio",TRUE)</f>
        <v>1.1000000000000001E-3</v>
      </c>
      <c r="U3500" s="24" cm="1">
        <f t="array" aca="1" ref="U3500" ca="1">_FV(A3500,"Market cap",TRUE)</f>
        <v>33077818.699999999</v>
      </c>
      <c r="AC3500" s="9">
        <v>9693</v>
      </c>
      <c r="AN3500" t="s">
        <v>73</v>
      </c>
      <c r="AO3500" t="str" cm="1">
        <f t="array" aca="1" ref="AO3500" ca="1">_FV(A3500,"Currency")</f>
        <v>USD</v>
      </c>
      <c r="AP3500" t="str" cm="1">
        <f t="array" aca="1" ref="AP3500" ca="1">_FV(A3500,"Exchange")</f>
        <v>NYSE Arca</v>
      </c>
      <c r="AQ3500" s="6" t="str" cm="1">
        <f t="array" aca="1" ref="AQ3500" ca="1">_FV(A3500,"Exchange abbreviation",TRUE)</f>
        <v>ARCX</v>
      </c>
      <c r="AR3500" t="str" cm="1">
        <f t="array" aca="1" ref="AR3500" ca="1">_FV(A3500,"Instrument type",TRUE)</f>
        <v>ETF</v>
      </c>
    </row>
    <row r="3501" spans="1:44" ht="18.75" customHeight="1" x14ac:dyDescent="0.25">
      <c r="A3501" t="e" vm="3513">
        <v>#VALUE!</v>
      </c>
      <c r="B3501" t="s">
        <v>9262</v>
      </c>
      <c r="C3501" t="s">
        <v>9263</v>
      </c>
      <c r="D3501" s="31" cm="1">
        <f t="array" aca="1" ref="D3501" ca="1">_FV(A3501,"Last trade time",TRUE)</f>
        <v>45824.840277812502</v>
      </c>
      <c r="E3501" s="23" cm="1">
        <f t="array" aca="1" ref="E3501" ca="1">_FV(A3501,"Price")</f>
        <v>32.909999999999997</v>
      </c>
      <c r="F3501" s="27" cm="1">
        <f t="array" aca="1" ref="F3501" ca="1">_FV(A3501,"Change (%)",TRUE)</f>
        <v>8.1359999999999991E-3</v>
      </c>
      <c r="G3501" s="26" cm="1">
        <f t="array" aca="1" ref="G3501" ca="1">_FV(A3501,"Change")</f>
        <v>0.2656</v>
      </c>
      <c r="H3501" s="23" cm="1">
        <f t="array" aca="1" ref="H3501" ca="1">_FV(A3501,"Open")</f>
        <v>32.93</v>
      </c>
      <c r="I3501" s="23" cm="1">
        <f t="array" aca="1" ref="I3501" ca="1">_FV(A3501,"Low")</f>
        <v>32.909999999999997</v>
      </c>
      <c r="J3501" s="23" cm="1">
        <f t="array" aca="1" ref="J3501" ca="1">_FV(A3501,"High")</f>
        <v>33.039900000000003</v>
      </c>
      <c r="K3501" s="23" cm="1">
        <f t="array" aca="1" ref="K3501" ca="1">_FV(A3501,"Previous close",TRUE)</f>
        <v>32.644399999999997</v>
      </c>
      <c r="L3501" s="26"/>
      <c r="M3501" s="23" cm="1">
        <f t="array" aca="1" ref="M3501" ca="1">_FV(A3501,"52 week low",TRUE)</f>
        <v>27.42</v>
      </c>
      <c r="N3501" s="23" cm="1">
        <f t="array" aca="1" ref="N3501" ca="1">_FV(A3501,"52 week high",TRUE)</f>
        <v>33.049999999999997</v>
      </c>
      <c r="O3501" s="8" cm="1">
        <f t="array" aca="1" ref="O3501" ca="1">_FV(A3501,"Volume")</f>
        <v>2755</v>
      </c>
      <c r="P3501" s="7" cm="1">
        <f t="array" aca="1" ref="P3501" ca="1">_FV(A3501,"Volume average",TRUE)</f>
        <v>7380</v>
      </c>
      <c r="Q3501" t="s">
        <v>119</v>
      </c>
      <c r="T3501" s="25" cm="1">
        <f t="array" aca="1" ref="T3501" ca="1">_FV(A3501,"Expense ratio",TRUE)</f>
        <v>1.1000000000000001E-3</v>
      </c>
      <c r="U3501" s="24" cm="1">
        <f t="array" aca="1" ref="U3501" ca="1">_FV(A3501,"Market cap",TRUE)</f>
        <v>31006667.370000001</v>
      </c>
      <c r="AC3501" s="9">
        <v>7565</v>
      </c>
      <c r="AN3501" t="s">
        <v>73</v>
      </c>
      <c r="AO3501" t="str" cm="1">
        <f t="array" aca="1" ref="AO3501" ca="1">_FV(A3501,"Currency")</f>
        <v>USD</v>
      </c>
      <c r="AP3501" t="str" cm="1">
        <f t="array" aca="1" ref="AP3501" ca="1">_FV(A3501,"Exchange")</f>
        <v>NYSE Arca</v>
      </c>
      <c r="AQ3501" s="6" t="str" cm="1">
        <f t="array" aca="1" ref="AQ3501" ca="1">_FV(A3501,"Exchange abbreviation",TRUE)</f>
        <v>ARCX</v>
      </c>
      <c r="AR3501" t="str" cm="1">
        <f t="array" aca="1" ref="AR3501" ca="1">_FV(A3501,"Instrument type",TRUE)</f>
        <v>ETF</v>
      </c>
    </row>
    <row r="3502" spans="1:44" ht="18.75" customHeight="1" x14ac:dyDescent="0.25">
      <c r="A3502" t="e" vm="3514">
        <v>#VALUE!</v>
      </c>
      <c r="B3502" t="s">
        <v>9264</v>
      </c>
      <c r="C3502" t="s">
        <v>9265</v>
      </c>
      <c r="D3502" s="31" cm="1">
        <f t="array" aca="1" ref="D3502" ca="1">_FV(A3502,"Last trade time",TRUE)</f>
        <v>45824.84027780078</v>
      </c>
      <c r="E3502" s="23" cm="1">
        <f t="array" aca="1" ref="E3502" ca="1">_FV(A3502,"Price")</f>
        <v>35.700000000000003</v>
      </c>
      <c r="F3502" s="27" cm="1">
        <f t="array" aca="1" ref="F3502" ca="1">_FV(A3502,"Change (%)",TRUE)</f>
        <v>3.9369999999999995E-3</v>
      </c>
      <c r="G3502" s="26" cm="1">
        <f t="array" aca="1" ref="G3502" ca="1">_FV(A3502,"Change")</f>
        <v>0.14000000000000001</v>
      </c>
      <c r="H3502" s="23" cm="1">
        <f t="array" aca="1" ref="H3502" ca="1">_FV(A3502,"Open")</f>
        <v>35.909999999999997</v>
      </c>
      <c r="I3502" s="23" cm="1">
        <f t="array" aca="1" ref="I3502" ca="1">_FV(A3502,"Low")</f>
        <v>35.630000000000003</v>
      </c>
      <c r="J3502" s="23" cm="1">
        <f t="array" aca="1" ref="J3502" ca="1">_FV(A3502,"High")</f>
        <v>36.007899999999999</v>
      </c>
      <c r="K3502" s="23" cm="1">
        <f t="array" aca="1" ref="K3502" ca="1">_FV(A3502,"Previous close",TRUE)</f>
        <v>35.56</v>
      </c>
      <c r="L3502" s="26"/>
      <c r="M3502" s="23" cm="1">
        <f t="array" aca="1" ref="M3502" ca="1">_FV(A3502,"52 week low",TRUE)</f>
        <v>28.700399999999998</v>
      </c>
      <c r="N3502" s="23" cm="1">
        <f t="array" aca="1" ref="N3502" ca="1">_FV(A3502,"52 week high",TRUE)</f>
        <v>36.045900000000003</v>
      </c>
      <c r="O3502" s="8" cm="1">
        <f t="array" aca="1" ref="O3502" ca="1">_FV(A3502,"Volume")</f>
        <v>97033</v>
      </c>
      <c r="P3502" s="7" cm="1">
        <f t="array" aca="1" ref="P3502" ca="1">_FV(A3502,"Volume average",TRUE)</f>
        <v>184410</v>
      </c>
      <c r="Q3502" t="s">
        <v>2582</v>
      </c>
      <c r="S3502" t="s">
        <v>263</v>
      </c>
      <c r="T3502" s="25" cm="1">
        <f t="array" aca="1" ref="T3502" ca="1">_FV(A3502,"Expense ratio",TRUE)</f>
        <v>8.9999999999999998E-4</v>
      </c>
      <c r="U3502" s="24" cm="1">
        <f t="array" aca="1" ref="U3502" ca="1">_FV(A3502,"Market cap",TRUE)</f>
        <v>1512283566.5699999</v>
      </c>
      <c r="V3502" s="17">
        <v>1512283520</v>
      </c>
      <c r="W3502" s="17">
        <v>1512283520</v>
      </c>
      <c r="Y3502" t="s">
        <v>8570</v>
      </c>
      <c r="Z3502" s="19">
        <v>35.43</v>
      </c>
      <c r="AA3502" s="19">
        <v>15.474283</v>
      </c>
      <c r="AB3502" s="19">
        <v>3.8199999999999998E-2</v>
      </c>
      <c r="AC3502" s="17">
        <v>253574</v>
      </c>
      <c r="AE3502" s="19">
        <v>19.497781819807809</v>
      </c>
      <c r="AF3502" s="19">
        <v>12.31632777851866</v>
      </c>
      <c r="AI3502" s="17">
        <v>253574</v>
      </c>
      <c r="AJ3502" s="19">
        <v>9024698.6600000001</v>
      </c>
      <c r="AL3502" s="19">
        <v>35.76</v>
      </c>
      <c r="AM3502" s="19">
        <v>28.7</v>
      </c>
      <c r="AN3502" t="s">
        <v>90</v>
      </c>
      <c r="AO3502" t="str" cm="1">
        <f t="array" aca="1" ref="AO3502" ca="1">_FV(A3502,"Currency")</f>
        <v>USD</v>
      </c>
      <c r="AP3502" t="str" cm="1">
        <f t="array" aca="1" ref="AP3502" ca="1">_FV(A3502,"Exchange")</f>
        <v>NYSE Arca</v>
      </c>
      <c r="AQ3502" s="6" t="str" cm="1">
        <f t="array" aca="1" ref="AQ3502" ca="1">_FV(A3502,"Exchange abbreviation",TRUE)</f>
        <v>ARCX</v>
      </c>
      <c r="AR3502" t="str" cm="1">
        <f t="array" aca="1" ref="AR3502" ca="1">_FV(A3502,"Instrument type",TRUE)</f>
        <v>ETF</v>
      </c>
    </row>
    <row r="3503" spans="1:44" ht="18.75" customHeight="1" x14ac:dyDescent="0.25">
      <c r="A3503" t="e" vm="3515">
        <v>#VALUE!</v>
      </c>
      <c r="B3503" t="s">
        <v>9266</v>
      </c>
      <c r="C3503" t="s">
        <v>9267</v>
      </c>
      <c r="D3503" s="31" cm="1">
        <f t="array" aca="1" ref="D3503" ca="1">_FV(A3503,"Last trade time",TRUE)</f>
        <v>45824.873576596874</v>
      </c>
      <c r="E3503" s="23" cm="1">
        <f t="array" aca="1" ref="E3503" ca="1">_FV(A3503,"Price")</f>
        <v>33.418399999999998</v>
      </c>
      <c r="F3503" s="27" cm="1">
        <f t="array" aca="1" ref="F3503" ca="1">_FV(A3503,"Change (%)",TRUE)</f>
        <v>6.5780000000000005E-3</v>
      </c>
      <c r="G3503" s="26" cm="1">
        <f t="array" aca="1" ref="G3503" ca="1">_FV(A3503,"Change")</f>
        <v>0.21840000000000001</v>
      </c>
      <c r="H3503" s="23" cm="1">
        <f t="array" aca="1" ref="H3503" ca="1">_FV(A3503,"Open")</f>
        <v>33.47</v>
      </c>
      <c r="I3503" s="23" cm="1">
        <f t="array" aca="1" ref="I3503" ca="1">_FV(A3503,"Low")</f>
        <v>33.414999999999999</v>
      </c>
      <c r="J3503" s="23" cm="1">
        <f t="array" aca="1" ref="J3503" ca="1">_FV(A3503,"High")</f>
        <v>33.543399999999998</v>
      </c>
      <c r="K3503" s="23" cm="1">
        <f t="array" aca="1" ref="K3503" ca="1">_FV(A3503,"Previous close",TRUE)</f>
        <v>33.200000000000003</v>
      </c>
      <c r="L3503" s="26"/>
      <c r="M3503" s="23" cm="1">
        <f t="array" aca="1" ref="M3503" ca="1">_FV(A3503,"52 week low",TRUE)</f>
        <v>27.29</v>
      </c>
      <c r="N3503" s="23" cm="1">
        <f t="array" aca="1" ref="N3503" ca="1">_FV(A3503,"52 week high",TRUE)</f>
        <v>33.58</v>
      </c>
      <c r="O3503" s="8" cm="1">
        <f t="array" aca="1" ref="O3503" ca="1">_FV(A3503,"Volume")</f>
        <v>1722</v>
      </c>
      <c r="P3503" s="7" cm="1">
        <f t="array" aca="1" ref="P3503" ca="1">_FV(A3503,"Volume average",TRUE)</f>
        <v>8043</v>
      </c>
      <c r="Q3503" t="s">
        <v>119</v>
      </c>
      <c r="T3503" s="25" cm="1">
        <f t="array" aca="1" ref="T3503" ca="1">_FV(A3503,"Expense ratio",TRUE)</f>
        <v>1.1000000000000001E-3</v>
      </c>
      <c r="U3503" s="24" cm="1">
        <f t="array" aca="1" ref="U3503" ca="1">_FV(A3503,"Market cap",TRUE)</f>
        <v>27516667.59</v>
      </c>
      <c r="AC3503" s="9">
        <v>8004</v>
      </c>
      <c r="AN3503" t="s">
        <v>73</v>
      </c>
      <c r="AO3503" t="str" cm="1">
        <f t="array" aca="1" ref="AO3503" ca="1">_FV(A3503,"Currency")</f>
        <v>USD</v>
      </c>
      <c r="AP3503" t="str" cm="1">
        <f t="array" aca="1" ref="AP3503" ca="1">_FV(A3503,"Exchange")</f>
        <v>NYSE Arca</v>
      </c>
      <c r="AQ3503" s="6" t="str" cm="1">
        <f t="array" aca="1" ref="AQ3503" ca="1">_FV(A3503,"Exchange abbreviation",TRUE)</f>
        <v>ARCX</v>
      </c>
      <c r="AR3503" t="str" cm="1">
        <f t="array" aca="1" ref="AR3503" ca="1">_FV(A3503,"Instrument type",TRUE)</f>
        <v>ETF</v>
      </c>
    </row>
    <row r="3504" spans="1:44" ht="18.75" customHeight="1" x14ac:dyDescent="0.25">
      <c r="A3504" t="e" vm="3516">
        <v>#VALUE!</v>
      </c>
      <c r="B3504" t="s">
        <v>9268</v>
      </c>
      <c r="C3504" t="s">
        <v>9269</v>
      </c>
      <c r="D3504" s="31" cm="1">
        <f t="array" aca="1" ref="D3504" ca="1">_FV(A3504,"Last trade time",TRUE)</f>
        <v>45824.934998414064</v>
      </c>
      <c r="E3504" s="23" cm="1">
        <f t="array" aca="1" ref="E3504" ca="1">_FV(A3504,"Price")</f>
        <v>29.73</v>
      </c>
      <c r="F3504" s="27" cm="1">
        <f t="array" aca="1" ref="F3504" ca="1">_FV(A3504,"Change (%)",TRUE)</f>
        <v>9.8510000000000004E-3</v>
      </c>
      <c r="G3504" s="26" cm="1">
        <f t="array" aca="1" ref="G3504" ca="1">_FV(A3504,"Change")</f>
        <v>0.28999999999999998</v>
      </c>
      <c r="H3504" s="23" cm="1">
        <f t="array" aca="1" ref="H3504" ca="1">_FV(A3504,"Open")</f>
        <v>29.72</v>
      </c>
      <c r="I3504" s="23" cm="1">
        <f t="array" aca="1" ref="I3504" ca="1">_FV(A3504,"Low")</f>
        <v>29.72</v>
      </c>
      <c r="J3504" s="23" cm="1">
        <f t="array" aca="1" ref="J3504" ca="1">_FV(A3504,"High")</f>
        <v>29.901900000000001</v>
      </c>
      <c r="K3504" s="23" cm="1">
        <f t="array" aca="1" ref="K3504" ca="1">_FV(A3504,"Previous close",TRUE)</f>
        <v>29.44</v>
      </c>
      <c r="L3504" s="26"/>
      <c r="M3504" s="23" cm="1">
        <f t="array" aca="1" ref="M3504" ca="1">_FV(A3504,"52 week low",TRUE)</f>
        <v>24.11</v>
      </c>
      <c r="N3504" s="23" cm="1">
        <f t="array" aca="1" ref="N3504" ca="1">_FV(A3504,"52 week high",TRUE)</f>
        <v>30.245000000000001</v>
      </c>
      <c r="O3504" s="8" cm="1">
        <f t="array" aca="1" ref="O3504" ca="1">_FV(A3504,"Volume")</f>
        <v>583344</v>
      </c>
      <c r="P3504" s="7" cm="1">
        <f t="array" aca="1" ref="P3504" ca="1">_FV(A3504,"Volume average",TRUE)</f>
        <v>830855</v>
      </c>
      <c r="Q3504" t="s">
        <v>844</v>
      </c>
      <c r="S3504" t="s">
        <v>4838</v>
      </c>
      <c r="T3504" s="25" cm="1">
        <f t="array" aca="1" ref="T3504" ca="1">_FV(A3504,"Expense ratio",TRUE)</f>
        <v>1.1000000000000001E-3</v>
      </c>
      <c r="U3504" s="24" cm="1">
        <f t="array" aca="1" ref="U3504" ca="1">_FV(A3504,"Market cap",TRUE)</f>
        <v>9788499792.7399998</v>
      </c>
      <c r="V3504" s="17">
        <v>9788499968</v>
      </c>
      <c r="W3504" s="17">
        <v>9788499968</v>
      </c>
      <c r="Y3504" t="s">
        <v>9256</v>
      </c>
      <c r="Z3504" s="19">
        <v>29.28</v>
      </c>
      <c r="AA3504" s="19">
        <v>15.022221999999999</v>
      </c>
      <c r="AB3504" s="19">
        <v>2.8099999000000001E-2</v>
      </c>
      <c r="AC3504" s="17">
        <v>1223096</v>
      </c>
      <c r="AE3504" s="19">
        <v>11.3619280151698</v>
      </c>
      <c r="AF3504" s="19">
        <v>15.3466917325255</v>
      </c>
      <c r="AI3504" s="17">
        <v>1223096</v>
      </c>
      <c r="AJ3504" s="19">
        <v>35959022.399999999</v>
      </c>
      <c r="AL3504" s="19">
        <v>30.25</v>
      </c>
      <c r="AM3504" s="19">
        <v>24.11</v>
      </c>
      <c r="AN3504" t="s">
        <v>82</v>
      </c>
      <c r="AO3504" t="str" cm="1">
        <f t="array" aca="1" ref="AO3504" ca="1">_FV(A3504,"Currency")</f>
        <v>USD</v>
      </c>
      <c r="AP3504" t="str" cm="1">
        <f t="array" aca="1" ref="AP3504" ca="1">_FV(A3504,"Exchange")</f>
        <v>NYSE Arca</v>
      </c>
      <c r="AQ3504" s="6" t="str" cm="1">
        <f t="array" aca="1" ref="AQ3504" ca="1">_FV(A3504,"Exchange abbreviation",TRUE)</f>
        <v>ARCX</v>
      </c>
      <c r="AR3504" t="str" cm="1">
        <f t="array" aca="1" ref="AR3504" ca="1">_FV(A3504,"Instrument type",TRUE)</f>
        <v>ETF</v>
      </c>
    </row>
    <row r="3505" spans="1:44" ht="18.75" customHeight="1" x14ac:dyDescent="0.25">
      <c r="A3505" t="e" vm="3517">
        <v>#VALUE!</v>
      </c>
      <c r="B3505" t="s">
        <v>9270</v>
      </c>
      <c r="C3505" t="s">
        <v>9271</v>
      </c>
      <c r="D3505" s="31" cm="1">
        <f t="array" aca="1" ref="D3505" ca="1">_FV(A3505,"Last trade time",TRUE)</f>
        <v>45824.84027780078</v>
      </c>
      <c r="E3505" s="23" cm="1">
        <f t="array" aca="1" ref="E3505" ca="1">_FV(A3505,"Price")</f>
        <v>65.525700000000001</v>
      </c>
      <c r="F3505" s="27" cm="1">
        <f t="array" aca="1" ref="F3505" ca="1">_FV(A3505,"Change (%)",TRUE)</f>
        <v>1.2096000000000001E-2</v>
      </c>
      <c r="G3505" s="26" cm="1">
        <f t="array" aca="1" ref="G3505" ca="1">_FV(A3505,"Change")</f>
        <v>0.78310000000000002</v>
      </c>
      <c r="H3505" s="23" cm="1">
        <f t="array" aca="1" ref="H3505" ca="1">_FV(A3505,"Open")</f>
        <v>64.94</v>
      </c>
      <c r="I3505" s="23" cm="1">
        <f t="array" aca="1" ref="I3505" ca="1">_FV(A3505,"Low")</f>
        <v>64.94</v>
      </c>
      <c r="J3505" s="23" cm="1">
        <f t="array" aca="1" ref="J3505" ca="1">_FV(A3505,"High")</f>
        <v>65.875</v>
      </c>
      <c r="K3505" s="23" cm="1">
        <f t="array" aca="1" ref="K3505" ca="1">_FV(A3505,"Previous close",TRUE)</f>
        <v>64.742599999999996</v>
      </c>
      <c r="L3505" s="26"/>
      <c r="M3505" s="23" cm="1">
        <f t="array" aca="1" ref="M3505" ca="1">_FV(A3505,"52 week low",TRUE)</f>
        <v>52.26</v>
      </c>
      <c r="N3505" s="23" cm="1">
        <f t="array" aca="1" ref="N3505" ca="1">_FV(A3505,"52 week high",TRUE)</f>
        <v>68.19</v>
      </c>
      <c r="O3505" s="8" cm="1">
        <f t="array" aca="1" ref="O3505" ca="1">_FV(A3505,"Volume")</f>
        <v>2344</v>
      </c>
      <c r="P3505" s="7" cm="1">
        <f t="array" aca="1" ref="P3505" ca="1">_FV(A3505,"Volume average",TRUE)</f>
        <v>31549</v>
      </c>
      <c r="Q3505" t="s">
        <v>464</v>
      </c>
      <c r="T3505" s="25" cm="1">
        <f t="array" aca="1" ref="T3505" ca="1">_FV(A3505,"Expense ratio",TRUE)</f>
        <v>1.1000000000000001E-3</v>
      </c>
      <c r="U3505" s="24" cm="1">
        <f t="array" aca="1" ref="U3505" ca="1">_FV(A3505,"Market cap",TRUE)</f>
        <v>132761280.27</v>
      </c>
      <c r="X3505" t="s">
        <v>9272</v>
      </c>
      <c r="AC3505" s="9">
        <v>31726</v>
      </c>
      <c r="AN3505" t="s">
        <v>73</v>
      </c>
      <c r="AO3505" t="str" cm="1">
        <f t="array" aca="1" ref="AO3505" ca="1">_FV(A3505,"Currency")</f>
        <v>USD</v>
      </c>
      <c r="AP3505" t="str" cm="1">
        <f t="array" aca="1" ref="AP3505" ca="1">_FV(A3505,"Exchange")</f>
        <v>NYSE Arca</v>
      </c>
      <c r="AQ3505" s="6" t="str" cm="1">
        <f t="array" aca="1" ref="AQ3505" ca="1">_FV(A3505,"Exchange abbreviation",TRUE)</f>
        <v>ARCX</v>
      </c>
      <c r="AR3505" t="str" cm="1">
        <f t="array" aca="1" ref="AR3505" ca="1">_FV(A3505,"Instrument type",TRUE)</f>
        <v>ETF</v>
      </c>
    </row>
    <row r="3506" spans="1:44" ht="18.75" customHeight="1" x14ac:dyDescent="0.25">
      <c r="A3506" t="e" vm="3518">
        <v>#VALUE!</v>
      </c>
      <c r="B3506" t="s">
        <v>9273</v>
      </c>
      <c r="C3506" t="s">
        <v>9274</v>
      </c>
      <c r="D3506" s="31" cm="1">
        <f t="array" aca="1" ref="D3506" ca="1">_FV(A3506,"Last trade time",TRUE)</f>
        <v>45824.938574490625</v>
      </c>
      <c r="E3506" s="23" cm="1">
        <f t="array" aca="1" ref="E3506" ca="1">_FV(A3506,"Price")</f>
        <v>67.015000000000001</v>
      </c>
      <c r="F3506" s="27" cm="1">
        <f t="array" aca="1" ref="F3506" ca="1">_FV(A3506,"Change (%)",TRUE)</f>
        <v>-1.405E-2</v>
      </c>
      <c r="G3506" s="26" cm="1">
        <f t="array" aca="1" ref="G3506" ca="1">_FV(A3506,"Change")</f>
        <v>-0.95499999999999996</v>
      </c>
      <c r="H3506" s="23" cm="1">
        <f t="array" aca="1" ref="H3506" ca="1">_FV(A3506,"Open")</f>
        <v>67.67</v>
      </c>
      <c r="I3506" s="23" cm="1">
        <f t="array" aca="1" ref="I3506" ca="1">_FV(A3506,"Low")</f>
        <v>66.98</v>
      </c>
      <c r="J3506" s="23" cm="1">
        <f t="array" aca="1" ref="J3506" ca="1">_FV(A3506,"High")</f>
        <v>67.67</v>
      </c>
      <c r="K3506" s="23" cm="1">
        <f t="array" aca="1" ref="K3506" ca="1">_FV(A3506,"Previous close",TRUE)</f>
        <v>67.97</v>
      </c>
      <c r="L3506" s="26"/>
      <c r="M3506" s="23" cm="1">
        <f t="array" aca="1" ref="M3506" ca="1">_FV(A3506,"52 week low",TRUE)</f>
        <v>45.47</v>
      </c>
      <c r="N3506" s="23" cm="1">
        <f t="array" aca="1" ref="N3506" ca="1">_FV(A3506,"52 week high",TRUE)</f>
        <v>68.260000000000005</v>
      </c>
      <c r="O3506" s="8" cm="1">
        <f t="array" aca="1" ref="O3506" ca="1">_FV(A3506,"Volume")</f>
        <v>4832548</v>
      </c>
      <c r="P3506" s="7" cm="1">
        <f t="array" aca="1" ref="P3506" ca="1">_FV(A3506,"Volume average",TRUE)</f>
        <v>3940903</v>
      </c>
      <c r="Q3506" t="s">
        <v>129</v>
      </c>
      <c r="R3506" t="s">
        <v>79</v>
      </c>
      <c r="S3506" t="s">
        <v>2310</v>
      </c>
      <c r="T3506" s="25" cm="1">
        <f t="array" aca="1" ref="T3506" ca="1">_FV(A3506,"Expense ratio",TRUE)</f>
        <v>1E-3</v>
      </c>
      <c r="U3506" s="24" cm="1">
        <f t="array" aca="1" ref="U3506" ca="1">_FV(A3506,"Market cap",TRUE)</f>
        <v>14861918126.75</v>
      </c>
      <c r="V3506" s="4">
        <v>14861918208</v>
      </c>
      <c r="W3506" s="4">
        <v>14861918208</v>
      </c>
      <c r="Y3506" t="s">
        <v>9275</v>
      </c>
      <c r="Z3506" s="5">
        <v>66.147080000000003</v>
      </c>
      <c r="AA3506" s="20"/>
      <c r="AB3506" s="4">
        <v>0</v>
      </c>
      <c r="AC3506" s="4">
        <v>4609026</v>
      </c>
      <c r="AE3506" s="5">
        <v>25.071177155950171</v>
      </c>
      <c r="AF3506" s="5">
        <v>40.153128209929399</v>
      </c>
      <c r="AI3506" s="4">
        <v>4609026</v>
      </c>
      <c r="AJ3506" s="5">
        <v>302306015.33999997</v>
      </c>
      <c r="AL3506" s="5">
        <v>68.23</v>
      </c>
      <c r="AM3506" s="5">
        <v>45.47</v>
      </c>
      <c r="AN3506" t="s">
        <v>82</v>
      </c>
      <c r="AO3506" t="str" cm="1">
        <f t="array" aca="1" ref="AO3506" ca="1">_FV(A3506,"Currency")</f>
        <v>USD</v>
      </c>
      <c r="AP3506" t="str" cm="1">
        <f t="array" aca="1" ref="AP3506" ca="1">_FV(A3506,"Exchange")</f>
        <v>NYSE Arca</v>
      </c>
      <c r="AQ3506" s="6" t="str" cm="1">
        <f t="array" aca="1" ref="AQ3506" ca="1">_FV(A3506,"Exchange abbreviation",TRUE)</f>
        <v>ARCX</v>
      </c>
      <c r="AR3506" t="str" cm="1">
        <f t="array" aca="1" ref="AR3506" ca="1">_FV(A3506,"Instrument type",TRUE)</f>
        <v>ETF</v>
      </c>
    </row>
    <row r="3507" spans="1:44" ht="18.75" customHeight="1" x14ac:dyDescent="0.25">
      <c r="A3507" t="e" vm="3519">
        <v>#VALUE!</v>
      </c>
      <c r="B3507" t="s">
        <v>9276</v>
      </c>
      <c r="C3507" t="s">
        <v>9277</v>
      </c>
      <c r="D3507" s="31" cm="1">
        <f t="array" aca="1" ref="D3507" ca="1">_FV(A3507,"Last trade time",TRUE)</f>
        <v>45824.840343900003</v>
      </c>
      <c r="E3507" s="23" cm="1">
        <f t="array" aca="1" ref="E3507" ca="1">_FV(A3507,"Price")</f>
        <v>47.835099999999997</v>
      </c>
      <c r="F3507" s="27" cm="1">
        <f t="array" aca="1" ref="F3507" ca="1">_FV(A3507,"Change (%)",TRUE)</f>
        <v>2.8510000000000002E-3</v>
      </c>
      <c r="G3507" s="26" cm="1">
        <f t="array" aca="1" ref="G3507" ca="1">_FV(A3507,"Change")</f>
        <v>0.13600000000000001</v>
      </c>
      <c r="H3507" s="23" cm="1">
        <f t="array" aca="1" ref="H3507" ca="1">_FV(A3507,"Open")</f>
        <v>47.835099999999997</v>
      </c>
      <c r="I3507" s="23" cm="1">
        <f t="array" aca="1" ref="I3507" ca="1">_FV(A3507,"Low")</f>
        <v>47.835099999999997</v>
      </c>
      <c r="J3507" s="23" cm="1">
        <f t="array" aca="1" ref="J3507" ca="1">_FV(A3507,"High")</f>
        <v>47.835099999999997</v>
      </c>
      <c r="K3507" s="23" cm="1">
        <f t="array" aca="1" ref="K3507" ca="1">_FV(A3507,"Previous close",TRUE)</f>
        <v>47.699100000000001</v>
      </c>
      <c r="L3507" s="26"/>
      <c r="M3507" s="23" cm="1">
        <f t="array" aca="1" ref="M3507" ca="1">_FV(A3507,"52 week low",TRUE)</f>
        <v>42.382199999999997</v>
      </c>
      <c r="N3507" s="23" cm="1">
        <f t="array" aca="1" ref="N3507" ca="1">_FV(A3507,"52 week high",TRUE)</f>
        <v>48.247500000000002</v>
      </c>
      <c r="O3507" s="8" cm="1">
        <f t="array" aca="1" ref="O3507" ca="1">_FV(A3507,"Volume")</f>
        <v>23</v>
      </c>
      <c r="P3507" s="7" cm="1">
        <f t="array" aca="1" ref="P3507" ca="1">_FV(A3507,"Volume average",TRUE)</f>
        <v>192</v>
      </c>
      <c r="Q3507" t="s">
        <v>449</v>
      </c>
      <c r="T3507" s="25" cm="1">
        <f t="array" aca="1" ref="T3507" ca="1">_FV(A3507,"Expense ratio",TRUE)</f>
        <v>1E-3</v>
      </c>
      <c r="U3507" s="24" cm="1">
        <f t="array" aca="1" ref="U3507" ca="1">_FV(A3507,"Market cap",TRUE)</f>
        <v>3808145.09</v>
      </c>
      <c r="V3507" s="16"/>
      <c r="W3507" s="16"/>
      <c r="Z3507" s="18"/>
      <c r="AA3507" s="20"/>
      <c r="AB3507" s="20"/>
      <c r="AC3507" s="21">
        <v>192</v>
      </c>
      <c r="AE3507" s="18"/>
      <c r="AF3507" s="20"/>
      <c r="AI3507" s="21"/>
      <c r="AJ3507" s="18"/>
      <c r="AL3507" s="18"/>
      <c r="AM3507" s="18"/>
      <c r="AN3507" t="s">
        <v>73</v>
      </c>
      <c r="AO3507" t="str" cm="1">
        <f t="array" aca="1" ref="AO3507" ca="1">_FV(A3507,"Currency")</f>
        <v>USD</v>
      </c>
      <c r="AP3507" t="str" cm="1">
        <f t="array" aca="1" ref="AP3507" ca="1">_FV(A3507,"Exchange")</f>
        <v>CBOE BZX Exchange</v>
      </c>
      <c r="AQ3507" s="6" t="str" cm="1">
        <f t="array" aca="1" ref="AQ3507" ca="1">_FV(A3507,"Exchange abbreviation",TRUE)</f>
        <v>BATS</v>
      </c>
      <c r="AR3507" t="str" cm="1">
        <f t="array" aca="1" ref="AR3507" ca="1">_FV(A3507,"Instrument type",TRUE)</f>
        <v>ETF</v>
      </c>
    </row>
    <row r="3508" spans="1:44" ht="18.75" customHeight="1" x14ac:dyDescent="0.25">
      <c r="A3508" t="e" vm="3520">
        <v>#VALUE!</v>
      </c>
      <c r="B3508" t="s">
        <v>9278</v>
      </c>
      <c r="C3508" t="s">
        <v>9279</v>
      </c>
      <c r="D3508" s="31" cm="1">
        <f t="array" aca="1" ref="D3508" ca="1">_FV(A3508,"Last trade time",TRUE)</f>
        <v>45824.84027780078</v>
      </c>
      <c r="E3508" s="23" cm="1">
        <f t="array" aca="1" ref="E3508" ca="1">_FV(A3508,"Price")</f>
        <v>37.986499999999999</v>
      </c>
      <c r="F3508" s="27" cm="1">
        <f t="array" aca="1" ref="F3508" ca="1">_FV(A3508,"Change (%)",TRUE)</f>
        <v>1.1242E-2</v>
      </c>
      <c r="G3508" s="26" cm="1">
        <f t="array" aca="1" ref="G3508" ca="1">_FV(A3508,"Change")</f>
        <v>0.42230000000000001</v>
      </c>
      <c r="H3508" s="23" cm="1">
        <f t="array" aca="1" ref="H3508" ca="1">_FV(A3508,"Open")</f>
        <v>37.986499999999999</v>
      </c>
      <c r="I3508" s="23" cm="1">
        <f t="array" aca="1" ref="I3508" ca="1">_FV(A3508,"Low")</f>
        <v>37.986499999999999</v>
      </c>
      <c r="J3508" s="23" cm="1">
        <f t="array" aca="1" ref="J3508" ca="1">_FV(A3508,"High")</f>
        <v>37.986499999999999</v>
      </c>
      <c r="K3508" s="23" cm="1">
        <f t="array" aca="1" ref="K3508" ca="1">_FV(A3508,"Previous close",TRUE)</f>
        <v>37.5642</v>
      </c>
      <c r="L3508" s="26"/>
      <c r="M3508" s="23" cm="1">
        <f t="array" aca="1" ref="M3508" ca="1">_FV(A3508,"52 week low",TRUE)</f>
        <v>31.01</v>
      </c>
      <c r="N3508" s="23" cm="1">
        <f t="array" aca="1" ref="N3508" ca="1">_FV(A3508,"52 week high",TRUE)</f>
        <v>38.799300000000002</v>
      </c>
      <c r="O3508" s="8" cm="1">
        <f t="array" aca="1" ref="O3508" ca="1">_FV(A3508,"Volume")</f>
        <v>39</v>
      </c>
      <c r="P3508" s="7" cm="1">
        <f t="array" aca="1" ref="P3508" ca="1">_FV(A3508,"Volume average",TRUE)</f>
        <v>359</v>
      </c>
      <c r="Q3508" t="s">
        <v>50</v>
      </c>
      <c r="S3508" t="s">
        <v>6145</v>
      </c>
      <c r="T3508" s="25" cm="1">
        <f t="array" aca="1" ref="T3508" ca="1">_FV(A3508,"Expense ratio",TRUE)</f>
        <v>1E-3</v>
      </c>
      <c r="U3508" s="24" cm="1">
        <f t="array" aca="1" ref="U3508" ca="1">_FV(A3508,"Market cap",TRUE)</f>
        <v>232061007.66</v>
      </c>
      <c r="V3508" s="4">
        <v>232060432</v>
      </c>
      <c r="W3508" s="4">
        <v>232060432</v>
      </c>
      <c r="Y3508" t="s">
        <v>9280</v>
      </c>
      <c r="Z3508" s="5">
        <v>37.877000000000002</v>
      </c>
      <c r="AA3508" s="5">
        <v>25.316538000000001</v>
      </c>
      <c r="AB3508" s="5">
        <v>1.1599999999999999E-2</v>
      </c>
      <c r="AC3508" s="4">
        <v>4825</v>
      </c>
      <c r="AE3508" s="5">
        <v>2.3290157337315649</v>
      </c>
      <c r="AF3508" s="5">
        <v>10.470948890762079</v>
      </c>
      <c r="AI3508" s="4">
        <v>4825</v>
      </c>
      <c r="AJ3508" s="5">
        <v>182928.7775</v>
      </c>
      <c r="AL3508" s="5">
        <v>38.798999999999999</v>
      </c>
      <c r="AM3508" s="5">
        <v>31.01</v>
      </c>
      <c r="AN3508" t="s">
        <v>47</v>
      </c>
      <c r="AO3508" t="str" cm="1">
        <f t="array" aca="1" ref="AO3508" ca="1">_FV(A3508,"Currency")</f>
        <v>USD</v>
      </c>
      <c r="AP3508" t="str" cm="1">
        <f t="array" aca="1" ref="AP3508" ca="1">_FV(A3508,"Exchange")</f>
        <v>NYSE Arca</v>
      </c>
      <c r="AQ3508" s="6" t="str" cm="1">
        <f t="array" aca="1" ref="AQ3508" ca="1">_FV(A3508,"Exchange abbreviation",TRUE)</f>
        <v>ARCX</v>
      </c>
      <c r="AR3508" t="str" cm="1">
        <f t="array" aca="1" ref="AR3508" ca="1">_FV(A3508,"Instrument type",TRUE)</f>
        <v>ETF</v>
      </c>
    </row>
    <row r="3509" spans="1:44" ht="18.75" customHeight="1" x14ac:dyDescent="0.25">
      <c r="A3509" t="e" vm="3521">
        <v>#VALUE!</v>
      </c>
      <c r="B3509" t="s">
        <v>9281</v>
      </c>
      <c r="C3509" t="s">
        <v>9282</v>
      </c>
      <c r="D3509" s="31" cm="1">
        <f t="array" aca="1" ref="D3509" ca="1">_FV(A3509,"Last trade time",TRUE)</f>
        <v>45824.843750196094</v>
      </c>
      <c r="E3509" s="23" cm="1">
        <f t="array" aca="1" ref="E3509" ca="1">_FV(A3509,"Price")</f>
        <v>32.0212</v>
      </c>
      <c r="F3509" s="27" cm="1">
        <f t="array" aca="1" ref="F3509" ca="1">_FV(A3509,"Change (%)",TRUE)</f>
        <v>1.0132E-2</v>
      </c>
      <c r="G3509" s="26" cm="1">
        <f t="array" aca="1" ref="G3509" ca="1">_FV(A3509,"Change")</f>
        <v>0.32119999999999999</v>
      </c>
      <c r="H3509" s="23" cm="1">
        <f t="array" aca="1" ref="H3509" ca="1">_FV(A3509,"Open")</f>
        <v>32.0212</v>
      </c>
      <c r="I3509" s="23" cm="1">
        <f t="array" aca="1" ref="I3509" ca="1">_FV(A3509,"Low")</f>
        <v>32.0212</v>
      </c>
      <c r="J3509" s="23" cm="1">
        <f t="array" aca="1" ref="J3509" ca="1">_FV(A3509,"High")</f>
        <v>32.0212</v>
      </c>
      <c r="K3509" s="23" cm="1">
        <f t="array" aca="1" ref="K3509" ca="1">_FV(A3509,"Previous close",TRUE)</f>
        <v>31.7</v>
      </c>
      <c r="L3509" s="26"/>
      <c r="M3509" s="23" cm="1">
        <f t="array" aca="1" ref="M3509" ca="1">_FV(A3509,"52 week low",TRUE)</f>
        <v>26.060600000000001</v>
      </c>
      <c r="N3509" s="23" cm="1">
        <f t="array" aca="1" ref="N3509" ca="1">_FV(A3509,"52 week high",TRUE)</f>
        <v>34.03</v>
      </c>
      <c r="O3509" s="8" cm="1">
        <f t="array" aca="1" ref="O3509" ca="1">_FV(A3509,"Volume")</f>
        <v>98</v>
      </c>
      <c r="P3509" s="7" cm="1">
        <f t="array" aca="1" ref="P3509" ca="1">_FV(A3509,"Volume average",TRUE)</f>
        <v>94</v>
      </c>
      <c r="Q3509" t="s">
        <v>698</v>
      </c>
      <c r="S3509" t="s">
        <v>2310</v>
      </c>
      <c r="T3509" s="25" cm="1">
        <f t="array" aca="1" ref="T3509" ca="1">_FV(A3509,"Expense ratio",TRUE)</f>
        <v>1E-3</v>
      </c>
      <c r="U3509" s="24" cm="1">
        <f t="array" aca="1" ref="U3509" ca="1">_FV(A3509,"Market cap",TRUE)</f>
        <v>2520516.0699999998</v>
      </c>
      <c r="V3509" s="4">
        <v>2520516</v>
      </c>
      <c r="W3509" s="4">
        <v>2520516</v>
      </c>
      <c r="Y3509" t="s">
        <v>9283</v>
      </c>
      <c r="Z3509" s="5">
        <v>31.903569999999998</v>
      </c>
      <c r="AA3509" s="5">
        <v>28.792963</v>
      </c>
      <c r="AB3509" s="5">
        <v>5.6500003E-2</v>
      </c>
      <c r="AC3509" s="4">
        <v>882</v>
      </c>
      <c r="AE3509" s="5">
        <v>0.99947637022592684</v>
      </c>
      <c r="AF3509" s="5">
        <v>13.13273379036335</v>
      </c>
      <c r="AI3509" s="4">
        <v>882</v>
      </c>
      <c r="AJ3509" s="5">
        <v>28150.000199999999</v>
      </c>
      <c r="AL3509" s="5">
        <v>34.03</v>
      </c>
      <c r="AM3509" s="5">
        <v>26.061</v>
      </c>
      <c r="AN3509" t="s">
        <v>47</v>
      </c>
      <c r="AO3509" t="str" cm="1">
        <f t="array" aca="1" ref="AO3509" ca="1">_FV(A3509,"Currency")</f>
        <v>USD</v>
      </c>
      <c r="AP3509" t="str" cm="1">
        <f t="array" aca="1" ref="AP3509" ca="1">_FV(A3509,"Exchange")</f>
        <v>Nasdaq Stock Market</v>
      </c>
      <c r="AQ3509" s="6" t="str" cm="1">
        <f t="array" aca="1" ref="AQ3509" ca="1">_FV(A3509,"Exchange abbreviation",TRUE)</f>
        <v>XNAS</v>
      </c>
      <c r="AR3509" t="str" cm="1">
        <f t="array" aca="1" ref="AR3509" ca="1">_FV(A3509,"Instrument type",TRUE)</f>
        <v>ETF</v>
      </c>
    </row>
    <row r="3510" spans="1:44" ht="18.75" customHeight="1" x14ac:dyDescent="0.25">
      <c r="A3510" t="e" vm="3522">
        <v>#VALUE!</v>
      </c>
      <c r="B3510" t="s">
        <v>9284</v>
      </c>
      <c r="C3510" t="s">
        <v>9285</v>
      </c>
      <c r="D3510" s="31" cm="1">
        <f t="array" aca="1" ref="D3510" ca="1">_FV(A3510,"Last trade time",TRUE)</f>
        <v>45824.84027780078</v>
      </c>
      <c r="E3510" s="23" cm="1">
        <f t="array" aca="1" ref="E3510" ca="1">_FV(A3510,"Price")</f>
        <v>25.55</v>
      </c>
      <c r="F3510" s="27" cm="1">
        <f t="array" aca="1" ref="F3510" ca="1">_FV(A3510,"Change (%)",TRUE)</f>
        <v>1.9570000000000001E-4</v>
      </c>
      <c r="G3510" s="26" cm="1">
        <f t="array" aca="1" ref="G3510" ca="1">_FV(A3510,"Change")</f>
        <v>5.0000000000000001E-3</v>
      </c>
      <c r="H3510" s="23" cm="1">
        <f t="array" aca="1" ref="H3510" ca="1">_FV(A3510,"Open")</f>
        <v>25.53</v>
      </c>
      <c r="I3510" s="23" cm="1">
        <f t="array" aca="1" ref="I3510" ca="1">_FV(A3510,"Low")</f>
        <v>25.53</v>
      </c>
      <c r="J3510" s="23" cm="1">
        <f t="array" aca="1" ref="J3510" ca="1">_FV(A3510,"High")</f>
        <v>25.55</v>
      </c>
      <c r="K3510" s="23" cm="1">
        <f t="array" aca="1" ref="K3510" ca="1">_FV(A3510,"Previous close",TRUE)</f>
        <v>25.545000000000002</v>
      </c>
      <c r="L3510" s="26"/>
      <c r="M3510" s="23" cm="1">
        <f t="array" aca="1" ref="M3510" ca="1">_FV(A3510,"52 week low",TRUE)</f>
        <v>25.05</v>
      </c>
      <c r="N3510" s="23" cm="1">
        <f t="array" aca="1" ref="N3510" ca="1">_FV(A3510,"52 week high",TRUE)</f>
        <v>25.67</v>
      </c>
      <c r="O3510" s="8" cm="1">
        <f t="array" aca="1" ref="O3510" ca="1">_FV(A3510,"Volume")</f>
        <v>2192</v>
      </c>
      <c r="P3510" s="7" cm="1">
        <f t="array" aca="1" ref="P3510" ca="1">_FV(A3510,"Volume average",TRUE)</f>
        <v>8390</v>
      </c>
      <c r="Q3510" t="s">
        <v>6358</v>
      </c>
      <c r="S3510" t="s">
        <v>2067</v>
      </c>
      <c r="T3510" s="25" cm="1">
        <f t="array" aca="1" ref="T3510" ca="1">_FV(A3510,"Expense ratio",TRUE)</f>
        <v>1E-3</v>
      </c>
      <c r="U3510" s="24" cm="1">
        <f t="array" aca="1" ref="U3510" ca="1">_FV(A3510,"Market cap",TRUE)</f>
        <v>34418354.990000002</v>
      </c>
      <c r="V3510" s="4">
        <v>34418352</v>
      </c>
      <c r="W3510" s="4">
        <v>34418352</v>
      </c>
      <c r="Y3510" t="s">
        <v>1231</v>
      </c>
      <c r="Z3510" s="5">
        <v>25.50647</v>
      </c>
      <c r="AB3510" s="5">
        <v>5.2299999999999999E-2</v>
      </c>
      <c r="AC3510" s="4">
        <v>10707</v>
      </c>
      <c r="AE3510" s="5">
        <v>0.94862326365303673</v>
      </c>
      <c r="AF3510" s="5">
        <v>4.1429239625268446</v>
      </c>
      <c r="AI3510" s="4">
        <v>10707</v>
      </c>
      <c r="AJ3510" s="5">
        <v>273456.78000000003</v>
      </c>
      <c r="AL3510" s="5">
        <v>25.67</v>
      </c>
      <c r="AM3510" s="5">
        <v>25.05</v>
      </c>
      <c r="AN3510" t="s">
        <v>47</v>
      </c>
      <c r="AO3510" t="str" cm="1">
        <f t="array" aca="1" ref="AO3510" ca="1">_FV(A3510,"Currency")</f>
        <v>USD</v>
      </c>
      <c r="AP3510" t="str" cm="1">
        <f t="array" aca="1" ref="AP3510" ca="1">_FV(A3510,"Exchange")</f>
        <v>NYSE Arca</v>
      </c>
      <c r="AQ3510" s="6" t="str" cm="1">
        <f t="array" aca="1" ref="AQ3510" ca="1">_FV(A3510,"Exchange abbreviation",TRUE)</f>
        <v>ARCX</v>
      </c>
      <c r="AR3510" t="str" cm="1">
        <f t="array" aca="1" ref="AR3510" ca="1">_FV(A3510,"Instrument type",TRUE)</f>
        <v>ETF</v>
      </c>
    </row>
    <row r="3511" spans="1:44" ht="18.75" customHeight="1" x14ac:dyDescent="0.25">
      <c r="A3511" t="e" vm="3523">
        <v>#VALUE!</v>
      </c>
      <c r="B3511" t="s">
        <v>9286</v>
      </c>
      <c r="C3511" t="s">
        <v>9287</v>
      </c>
      <c r="D3511" s="31" cm="1">
        <f t="array" aca="1" ref="D3511" ca="1">_FV(A3511,"Last trade time",TRUE)</f>
        <v>45824.84027780078</v>
      </c>
      <c r="E3511" s="23" cm="1">
        <f t="array" aca="1" ref="E3511" ca="1">_FV(A3511,"Price")</f>
        <v>25.87</v>
      </c>
      <c r="F3511" s="27" cm="1">
        <f t="array" aca="1" ref="F3511" ca="1">_FV(A3511,"Change (%)",TRUE)</f>
        <v>-5.7950000000000005E-4</v>
      </c>
      <c r="G3511" s="26" cm="1">
        <f t="array" aca="1" ref="G3511" ca="1">_FV(A3511,"Change")</f>
        <v>-1.4999999999999999E-2</v>
      </c>
      <c r="H3511" s="23" cm="1">
        <f t="array" aca="1" ref="H3511" ca="1">_FV(A3511,"Open")</f>
        <v>25.86</v>
      </c>
      <c r="I3511" s="23" cm="1">
        <f t="array" aca="1" ref="I3511" ca="1">_FV(A3511,"Low")</f>
        <v>25.86</v>
      </c>
      <c r="J3511" s="23" cm="1">
        <f t="array" aca="1" ref="J3511" ca="1">_FV(A3511,"High")</f>
        <v>25.88</v>
      </c>
      <c r="K3511" s="23" cm="1">
        <f t="array" aca="1" ref="K3511" ca="1">_FV(A3511,"Previous close",TRUE)</f>
        <v>25.885000000000002</v>
      </c>
      <c r="L3511" s="26"/>
      <c r="M3511" s="23" cm="1">
        <f t="array" aca="1" ref="M3511" ca="1">_FV(A3511,"52 week low",TRUE)</f>
        <v>25.13</v>
      </c>
      <c r="N3511" s="23" cm="1">
        <f t="array" aca="1" ref="N3511" ca="1">_FV(A3511,"52 week high",TRUE)</f>
        <v>26.078199999999999</v>
      </c>
      <c r="O3511" s="8" cm="1">
        <f t="array" aca="1" ref="O3511" ca="1">_FV(A3511,"Volume")</f>
        <v>1695</v>
      </c>
      <c r="P3511" s="7" cm="1">
        <f t="array" aca="1" ref="P3511" ca="1">_FV(A3511,"Volume average",TRUE)</f>
        <v>12279</v>
      </c>
      <c r="Q3511" t="s">
        <v>6358</v>
      </c>
      <c r="S3511" t="s">
        <v>2067</v>
      </c>
      <c r="T3511" s="25" cm="1">
        <f t="array" aca="1" ref="T3511" ca="1">_FV(A3511,"Expense ratio",TRUE)</f>
        <v>1E-3</v>
      </c>
      <c r="U3511" s="24" cm="1">
        <f t="array" aca="1" ref="U3511" ca="1">_FV(A3511,"Market cap",TRUE)</f>
        <v>49126792.170000002</v>
      </c>
      <c r="V3511" s="4">
        <v>49126792</v>
      </c>
      <c r="W3511" s="4">
        <v>49126792</v>
      </c>
      <c r="Y3511" t="s">
        <v>1231</v>
      </c>
      <c r="Z3511" s="5">
        <v>25.841650000000001</v>
      </c>
      <c r="AA3511" s="20"/>
      <c r="AB3511" s="5">
        <v>4.8099999999999997E-2</v>
      </c>
      <c r="AC3511" s="4">
        <v>15293</v>
      </c>
      <c r="AE3511" s="5">
        <v>2.7251249586145891</v>
      </c>
      <c r="AF3511" s="20"/>
      <c r="AI3511" s="4">
        <v>15293</v>
      </c>
      <c r="AJ3511" s="5">
        <v>395782.84</v>
      </c>
      <c r="AL3511" s="5">
        <v>26.077999999999999</v>
      </c>
      <c r="AM3511" s="5">
        <v>25.13</v>
      </c>
      <c r="AN3511" t="s">
        <v>47</v>
      </c>
      <c r="AO3511" t="str" cm="1">
        <f t="array" aca="1" ref="AO3511" ca="1">_FV(A3511,"Currency")</f>
        <v>USD</v>
      </c>
      <c r="AP3511" t="str" cm="1">
        <f t="array" aca="1" ref="AP3511" ca="1">_FV(A3511,"Exchange")</f>
        <v>NYSE Arca</v>
      </c>
      <c r="AQ3511" s="6" t="str" cm="1">
        <f t="array" aca="1" ref="AQ3511" ca="1">_FV(A3511,"Exchange abbreviation",TRUE)</f>
        <v>ARCX</v>
      </c>
      <c r="AR3511" t="str" cm="1">
        <f t="array" aca="1" ref="AR3511" ca="1">_FV(A3511,"Instrument type",TRUE)</f>
        <v>ETF</v>
      </c>
    </row>
    <row r="3512" spans="1:44" ht="18.75" customHeight="1" x14ac:dyDescent="0.25">
      <c r="A3512" t="e" vm="3524">
        <v>#VALUE!</v>
      </c>
      <c r="B3512" t="s">
        <v>9288</v>
      </c>
      <c r="C3512" t="s">
        <v>9289</v>
      </c>
      <c r="D3512" s="31" cm="1">
        <f t="array" aca="1" ref="D3512" ca="1">_FV(A3512,"Last trade time",TRUE)</f>
        <v>45824.840277812502</v>
      </c>
      <c r="E3512" s="23" cm="1">
        <f t="array" aca="1" ref="E3512" ca="1">_FV(A3512,"Price")</f>
        <v>25.14</v>
      </c>
      <c r="F3512" s="27" cm="1">
        <f t="array" aca="1" ref="F3512" ca="1">_FV(A3512,"Change (%)",TRUE)</f>
        <v>3.9789999999999997E-4</v>
      </c>
      <c r="G3512" s="26" cm="1">
        <f t="array" aca="1" ref="G3512" ca="1">_FV(A3512,"Change")</f>
        <v>0.01</v>
      </c>
      <c r="H3512" s="23" cm="1">
        <f t="array" aca="1" ref="H3512" ca="1">_FV(A3512,"Open")</f>
        <v>25.13</v>
      </c>
      <c r="I3512" s="23" cm="1">
        <f t="array" aca="1" ref="I3512" ca="1">_FV(A3512,"Low")</f>
        <v>25.13</v>
      </c>
      <c r="J3512" s="23" cm="1">
        <f t="array" aca="1" ref="J3512" ca="1">_FV(A3512,"High")</f>
        <v>25.14</v>
      </c>
      <c r="K3512" s="23" cm="1">
        <f t="array" aca="1" ref="K3512" ca="1">_FV(A3512,"Previous close",TRUE)</f>
        <v>25.13</v>
      </c>
      <c r="L3512" s="26"/>
      <c r="M3512" s="23" cm="1">
        <f t="array" aca="1" ref="M3512" ca="1">_FV(A3512,"52 week low",TRUE)</f>
        <v>24.74</v>
      </c>
      <c r="N3512" s="23" cm="1">
        <f t="array" aca="1" ref="N3512" ca="1">_FV(A3512,"52 week high",TRUE)</f>
        <v>25.17</v>
      </c>
      <c r="O3512" s="8" cm="1">
        <f t="array" aca="1" ref="O3512" ca="1">_FV(A3512,"Volume")</f>
        <v>315614</v>
      </c>
      <c r="P3512" s="7" cm="1">
        <f t="array" aca="1" ref="P3512" ca="1">_FV(A3512,"Volume average",TRUE)</f>
        <v>373300</v>
      </c>
      <c r="Q3512" t="s">
        <v>6358</v>
      </c>
      <c r="S3512" t="s">
        <v>2067</v>
      </c>
      <c r="T3512" s="25" cm="1">
        <f t="array" aca="1" ref="T3512" ca="1">_FV(A3512,"Expense ratio",TRUE)</f>
        <v>1E-3</v>
      </c>
      <c r="U3512" s="24" cm="1">
        <f t="array" aca="1" ref="U3512" ca="1">_FV(A3512,"Market cap",TRUE)</f>
        <v>3064913654.4699998</v>
      </c>
      <c r="V3512" s="4">
        <v>3064913664</v>
      </c>
      <c r="W3512" s="4">
        <v>3064913664</v>
      </c>
      <c r="Y3512" t="s">
        <v>9290</v>
      </c>
      <c r="Z3512" s="5">
        <v>25.09423</v>
      </c>
      <c r="AA3512" s="20"/>
      <c r="AB3512" s="5">
        <v>3.9E-2</v>
      </c>
      <c r="AC3512" s="4">
        <v>434404</v>
      </c>
      <c r="AE3512" s="5">
        <v>1.9097306789075399</v>
      </c>
      <c r="AF3512" s="5">
        <v>5.3588494681429788</v>
      </c>
      <c r="AH3512" s="16"/>
      <c r="AI3512" s="4">
        <v>434404</v>
      </c>
      <c r="AJ3512" s="5">
        <v>10907884.439999999</v>
      </c>
      <c r="AL3512" s="5">
        <v>25.17</v>
      </c>
      <c r="AM3512" s="5">
        <v>24.74</v>
      </c>
      <c r="AN3512" t="s">
        <v>82</v>
      </c>
      <c r="AO3512" t="str" cm="1">
        <f t="array" aca="1" ref="AO3512" ca="1">_FV(A3512,"Currency")</f>
        <v>USD</v>
      </c>
      <c r="AP3512" t="str" cm="1">
        <f t="array" aca="1" ref="AP3512" ca="1">_FV(A3512,"Exchange")</f>
        <v>NYSE Arca</v>
      </c>
      <c r="AQ3512" s="6" t="str" cm="1">
        <f t="array" aca="1" ref="AQ3512" ca="1">_FV(A3512,"Exchange abbreviation",TRUE)</f>
        <v>ARCX</v>
      </c>
      <c r="AR3512" t="str" cm="1">
        <f t="array" aca="1" ref="AR3512" ca="1">_FV(A3512,"Instrument type",TRUE)</f>
        <v>ETF</v>
      </c>
    </row>
    <row r="3513" spans="1:44" ht="18.75" customHeight="1" x14ac:dyDescent="0.25">
      <c r="A3513" t="e" vm="3525">
        <v>#VALUE!</v>
      </c>
      <c r="B3513" t="s">
        <v>9291</v>
      </c>
      <c r="C3513" t="s">
        <v>9292</v>
      </c>
      <c r="D3513" s="31" cm="1">
        <f t="array" aca="1" ref="D3513" ca="1">_FV(A3513,"Last trade time",TRUE)</f>
        <v>45824.840277789066</v>
      </c>
      <c r="E3513" s="23" cm="1">
        <f t="array" aca="1" ref="E3513" ca="1">_FV(A3513,"Price")</f>
        <v>25.395</v>
      </c>
      <c r="F3513" s="27" cm="1">
        <f t="array" aca="1" ref="F3513" ca="1">_FV(A3513,"Change (%)",TRUE)</f>
        <v>-1.1799999999999998E-3</v>
      </c>
      <c r="G3513" s="26" cm="1">
        <f t="array" aca="1" ref="G3513" ca="1">_FV(A3513,"Change")</f>
        <v>-0.03</v>
      </c>
      <c r="H3513" s="23" cm="1">
        <f t="array" aca="1" ref="H3513" ca="1">_FV(A3513,"Open")</f>
        <v>25.396999999999998</v>
      </c>
      <c r="I3513" s="23" cm="1">
        <f t="array" aca="1" ref="I3513" ca="1">_FV(A3513,"Low")</f>
        <v>25.38</v>
      </c>
      <c r="J3513" s="23" cm="1">
        <f t="array" aca="1" ref="J3513" ca="1">_FV(A3513,"High")</f>
        <v>25.43</v>
      </c>
      <c r="K3513" s="23" cm="1">
        <f t="array" aca="1" ref="K3513" ca="1">_FV(A3513,"Previous close",TRUE)</f>
        <v>25.425000000000001</v>
      </c>
      <c r="L3513" s="26"/>
      <c r="M3513" s="23" cm="1">
        <f t="array" aca="1" ref="M3513" ca="1">_FV(A3513,"52 week low",TRUE)</f>
        <v>24.765000000000001</v>
      </c>
      <c r="N3513" s="23" cm="1">
        <f t="array" aca="1" ref="N3513" ca="1">_FV(A3513,"52 week high",TRUE)</f>
        <v>25.74</v>
      </c>
      <c r="O3513" s="8" cm="1">
        <f t="array" aca="1" ref="O3513" ca="1">_FV(A3513,"Volume")</f>
        <v>2002</v>
      </c>
      <c r="P3513" s="7" cm="1">
        <f t="array" aca="1" ref="P3513" ca="1">_FV(A3513,"Volume average",TRUE)</f>
        <v>1221</v>
      </c>
      <c r="Q3513" t="s">
        <v>7969</v>
      </c>
      <c r="S3513" t="s">
        <v>2067</v>
      </c>
      <c r="T3513" s="25" cm="1">
        <f t="array" aca="1" ref="T3513" ca="1">_FV(A3513,"Expense ratio",TRUE)</f>
        <v>1E-3</v>
      </c>
      <c r="U3513" s="24" cm="1">
        <f t="array" aca="1" ref="U3513" ca="1">_FV(A3513,"Market cap",TRUE)</f>
        <v>7119310.5800000001</v>
      </c>
      <c r="V3513" s="4">
        <v>7119310</v>
      </c>
      <c r="W3513" s="4">
        <v>7119310</v>
      </c>
      <c r="Y3513" t="s">
        <v>7185</v>
      </c>
      <c r="Z3513" s="5">
        <v>25.356660000000002</v>
      </c>
      <c r="AA3513" s="20"/>
      <c r="AC3513" s="4">
        <v>5115</v>
      </c>
      <c r="AE3513" s="5">
        <v>3.0300105011401119</v>
      </c>
      <c r="AI3513" s="4">
        <v>5115</v>
      </c>
      <c r="AJ3513" s="5">
        <v>129818.7</v>
      </c>
      <c r="AL3513" s="5">
        <v>25.74</v>
      </c>
      <c r="AM3513" s="5">
        <v>24.84</v>
      </c>
      <c r="AN3513" t="s">
        <v>47</v>
      </c>
      <c r="AO3513" t="str" cm="1">
        <f t="array" aca="1" ref="AO3513" ca="1">_FV(A3513,"Currency")</f>
        <v>USD</v>
      </c>
      <c r="AP3513" t="str" cm="1">
        <f t="array" aca="1" ref="AP3513" ca="1">_FV(A3513,"Exchange")</f>
        <v>NYSE Arca</v>
      </c>
      <c r="AQ3513" s="6" t="str" cm="1">
        <f t="array" aca="1" ref="AQ3513" ca="1">_FV(A3513,"Exchange abbreviation",TRUE)</f>
        <v>ARCX</v>
      </c>
      <c r="AR3513" t="str" cm="1">
        <f t="array" aca="1" ref="AR3513" ca="1">_FV(A3513,"Instrument type",TRUE)</f>
        <v>ETF</v>
      </c>
    </row>
    <row r="3514" spans="1:44" ht="18.75" customHeight="1" x14ac:dyDescent="0.25">
      <c r="A3514" t="e" vm="3526">
        <v>#VALUE!</v>
      </c>
      <c r="B3514" t="s">
        <v>9293</v>
      </c>
      <c r="C3514" t="s">
        <v>9294</v>
      </c>
      <c r="D3514" s="31" cm="1">
        <f t="array" aca="1" ref="D3514" ca="1">_FV(A3514,"Last trade time",TRUE)</f>
        <v>45824.843750207816</v>
      </c>
      <c r="E3514" s="23" cm="1">
        <f t="array" aca="1" ref="E3514" ca="1">_FV(A3514,"Price")</f>
        <v>19.535</v>
      </c>
      <c r="F3514" s="27" cm="1">
        <f t="array" aca="1" ref="F3514" ca="1">_FV(A3514,"Change (%)",TRUE)</f>
        <v>2.5599999999999999E-4</v>
      </c>
      <c r="G3514" s="26" cm="1">
        <f t="array" aca="1" ref="G3514" ca="1">_FV(A3514,"Change")</f>
        <v>5.0000000000000001E-3</v>
      </c>
      <c r="H3514" s="23" cm="1">
        <f t="array" aca="1" ref="H3514" ca="1">_FV(A3514,"Open")</f>
        <v>19.53</v>
      </c>
      <c r="I3514" s="23" cm="1">
        <f t="array" aca="1" ref="I3514" ca="1">_FV(A3514,"Low")</f>
        <v>19.53</v>
      </c>
      <c r="J3514" s="23" cm="1">
        <f t="array" aca="1" ref="J3514" ca="1">_FV(A3514,"High")</f>
        <v>19.54</v>
      </c>
      <c r="K3514" s="23" cm="1">
        <f t="array" aca="1" ref="K3514" ca="1">_FV(A3514,"Previous close",TRUE)</f>
        <v>19.53</v>
      </c>
      <c r="L3514" s="26"/>
      <c r="M3514" s="23" cm="1">
        <f t="array" aca="1" ref="M3514" ca="1">_FV(A3514,"52 week low",TRUE)</f>
        <v>19.149999999999999</v>
      </c>
      <c r="N3514" s="23" cm="1">
        <f t="array" aca="1" ref="N3514" ca="1">_FV(A3514,"52 week high",TRUE)</f>
        <v>19.64</v>
      </c>
      <c r="O3514" s="8" cm="1">
        <f t="array" aca="1" ref="O3514" ca="1">_FV(A3514,"Volume")</f>
        <v>487352</v>
      </c>
      <c r="P3514" s="7" cm="1">
        <f t="array" aca="1" ref="P3514" ca="1">_FV(A3514,"Volume average",TRUE)</f>
        <v>602066</v>
      </c>
      <c r="Q3514" t="s">
        <v>6358</v>
      </c>
      <c r="S3514" t="s">
        <v>277</v>
      </c>
      <c r="T3514" s="25" cm="1">
        <f t="array" aca="1" ref="T3514" ca="1">_FV(A3514,"Expense ratio",TRUE)</f>
        <v>1E-3</v>
      </c>
      <c r="U3514" s="24" cm="1">
        <f t="array" aca="1" ref="U3514" ca="1">_FV(A3514,"Market cap",TRUE)</f>
        <v>4219425754.3600001</v>
      </c>
      <c r="V3514" s="4">
        <v>4208532480</v>
      </c>
      <c r="W3514" s="4">
        <v>4208532480</v>
      </c>
      <c r="X3514" t="s">
        <v>9295</v>
      </c>
      <c r="Y3514" t="s">
        <v>8503</v>
      </c>
      <c r="Z3514" s="5">
        <v>19.5</v>
      </c>
      <c r="AA3514" s="20"/>
      <c r="AB3514" s="5">
        <v>4.19E-2</v>
      </c>
      <c r="AC3514" s="4">
        <v>670922</v>
      </c>
      <c r="AE3514" s="5">
        <v>2.0062888281258129</v>
      </c>
      <c r="AF3514" s="5">
        <v>5.7781848303170902</v>
      </c>
      <c r="AI3514" s="4">
        <v>670922</v>
      </c>
      <c r="AJ3514" s="5">
        <v>13076269.779999999</v>
      </c>
      <c r="AL3514" s="5">
        <v>19.64</v>
      </c>
      <c r="AM3514" s="5">
        <v>19.149999999999999</v>
      </c>
      <c r="AN3514" t="s">
        <v>82</v>
      </c>
      <c r="AO3514" t="str" cm="1">
        <f t="array" aca="1" ref="AO3514" ca="1">_FV(A3514,"Currency")</f>
        <v>USD</v>
      </c>
      <c r="AP3514" t="str" cm="1">
        <f t="array" aca="1" ref="AP3514" ca="1">_FV(A3514,"Exchange")</f>
        <v>Nasdaq Stock Market</v>
      </c>
      <c r="AQ3514" s="6" t="str" cm="1">
        <f t="array" aca="1" ref="AQ3514" ca="1">_FV(A3514,"Exchange abbreviation",TRUE)</f>
        <v>XNAS</v>
      </c>
      <c r="AR3514" t="str" cm="1">
        <f t="array" aca="1" ref="AR3514" ca="1">_FV(A3514,"Instrument type",TRUE)</f>
        <v>ETF</v>
      </c>
    </row>
    <row r="3515" spans="1:44" ht="18.75" customHeight="1" x14ac:dyDescent="0.25">
      <c r="A3515" t="e" vm="3527">
        <v>#VALUE!</v>
      </c>
      <c r="B3515" t="s">
        <v>9296</v>
      </c>
      <c r="C3515" t="s">
        <v>9297</v>
      </c>
      <c r="D3515" s="31" cm="1">
        <f t="array" aca="1" ref="D3515" ca="1">_FV(A3515,"Last trade time",TRUE)</f>
        <v>45824.843750207816</v>
      </c>
      <c r="E3515" s="23" cm="1">
        <f t="array" aca="1" ref="E3515" ca="1">_FV(A3515,"Price")</f>
        <v>20.72</v>
      </c>
      <c r="F3515" s="27" cm="1">
        <f t="array" aca="1" ref="F3515" ca="1">_FV(A3515,"Change (%)",TRUE)</f>
        <v>-4.8239999999999996E-4</v>
      </c>
      <c r="G3515" s="26" cm="1">
        <f t="array" aca="1" ref="G3515" ca="1">_FV(A3515,"Change")</f>
        <v>-0.01</v>
      </c>
      <c r="H3515" s="23" cm="1">
        <f t="array" aca="1" ref="H3515" ca="1">_FV(A3515,"Open")</f>
        <v>20.73</v>
      </c>
      <c r="I3515" s="23" cm="1">
        <f t="array" aca="1" ref="I3515" ca="1">_FV(A3515,"Low")</f>
        <v>20.72</v>
      </c>
      <c r="J3515" s="23" cm="1">
        <f t="array" aca="1" ref="J3515" ca="1">_FV(A3515,"High")</f>
        <v>20.73</v>
      </c>
      <c r="K3515" s="23" cm="1">
        <f t="array" aca="1" ref="K3515" ca="1">_FV(A3515,"Previous close",TRUE)</f>
        <v>20.73</v>
      </c>
      <c r="L3515" s="26"/>
      <c r="M3515" s="23" cm="1">
        <f t="array" aca="1" ref="M3515" ca="1">_FV(A3515,"52 week low",TRUE)</f>
        <v>20.440000000000001</v>
      </c>
      <c r="N3515" s="23" cm="1">
        <f t="array" aca="1" ref="N3515" ca="1">_FV(A3515,"52 week high",TRUE)</f>
        <v>20.74</v>
      </c>
      <c r="O3515" s="8" cm="1">
        <f t="array" aca="1" ref="O3515" ca="1">_FV(A3515,"Volume")</f>
        <v>431522</v>
      </c>
      <c r="P3515" s="7" cm="1">
        <f t="array" aca="1" ref="P3515" ca="1">_FV(A3515,"Volume average",TRUE)</f>
        <v>700109</v>
      </c>
      <c r="Q3515" t="s">
        <v>6358</v>
      </c>
      <c r="S3515" t="s">
        <v>277</v>
      </c>
      <c r="T3515" s="25" cm="1">
        <f t="array" aca="1" ref="T3515" ca="1">_FV(A3515,"Expense ratio",TRUE)</f>
        <v>1E-3</v>
      </c>
      <c r="U3515" s="24" cm="1">
        <f t="array" aca="1" ref="U3515" ca="1">_FV(A3515,"Market cap",TRUE)</f>
        <v>3401664686.1199999</v>
      </c>
      <c r="V3515" s="4">
        <v>3400276480</v>
      </c>
      <c r="W3515" s="4">
        <v>3400276480</v>
      </c>
      <c r="X3515" t="s">
        <v>9298</v>
      </c>
      <c r="Y3515" t="s">
        <v>9299</v>
      </c>
      <c r="Z3515" s="5">
        <v>20.71</v>
      </c>
      <c r="AB3515" s="5">
        <v>4.0900002999999997E-2</v>
      </c>
      <c r="AC3515" s="4">
        <v>908420</v>
      </c>
      <c r="AE3515" s="5">
        <v>1.922779287499732</v>
      </c>
      <c r="AF3515" s="19">
        <v>5.3497756232571358</v>
      </c>
      <c r="AI3515" s="4">
        <v>908420</v>
      </c>
      <c r="AJ3515" s="5">
        <v>18813378.199999999</v>
      </c>
      <c r="AL3515" s="5">
        <v>20.74</v>
      </c>
      <c r="AM3515" s="5">
        <v>20.440000000000001</v>
      </c>
      <c r="AN3515" t="s">
        <v>82</v>
      </c>
      <c r="AO3515" t="str" cm="1">
        <f t="array" aca="1" ref="AO3515" ca="1">_FV(A3515,"Currency")</f>
        <v>USD</v>
      </c>
      <c r="AP3515" t="str" cm="1">
        <f t="array" aca="1" ref="AP3515" ca="1">_FV(A3515,"Exchange")</f>
        <v>Nasdaq Stock Market</v>
      </c>
      <c r="AQ3515" s="6" t="str" cm="1">
        <f t="array" aca="1" ref="AQ3515" ca="1">_FV(A3515,"Exchange abbreviation",TRUE)</f>
        <v>XNAS</v>
      </c>
      <c r="AR3515" t="str" cm="1">
        <f t="array" aca="1" ref="AR3515" ca="1">_FV(A3515,"Instrument type",TRUE)</f>
        <v>ETF</v>
      </c>
    </row>
    <row r="3516" spans="1:44" ht="18.75" customHeight="1" x14ac:dyDescent="0.25">
      <c r="A3516" t="e" vm="3528">
        <v>#VALUE!</v>
      </c>
      <c r="B3516" t="s">
        <v>9300</v>
      </c>
      <c r="C3516" t="s">
        <v>9301</v>
      </c>
      <c r="D3516" s="31" cm="1">
        <f t="array" aca="1" ref="D3516" ca="1">_FV(A3516,"Last trade time",TRUE)</f>
        <v>45824.84027780078</v>
      </c>
      <c r="E3516" s="23" cm="1">
        <f t="array" aca="1" ref="E3516" ca="1">_FV(A3516,"Price")</f>
        <v>26.07</v>
      </c>
      <c r="F3516" s="27" cm="1">
        <f t="array" aca="1" ref="F3516" ca="1">_FV(A3516,"Change (%)",TRUE)</f>
        <v>-7.6710000000000002E-5</v>
      </c>
      <c r="G3516" s="26" cm="1">
        <f t="array" aca="1" ref="G3516" ca="1">_FV(A3516,"Change")</f>
        <v>-2E-3</v>
      </c>
      <c r="H3516" s="23" cm="1">
        <f t="array" aca="1" ref="H3516" ca="1">_FV(A3516,"Open")</f>
        <v>26.05</v>
      </c>
      <c r="I3516" s="23" cm="1">
        <f t="array" aca="1" ref="I3516" ca="1">_FV(A3516,"Low")</f>
        <v>26.05</v>
      </c>
      <c r="J3516" s="23" cm="1">
        <f t="array" aca="1" ref="J3516" ca="1">_FV(A3516,"High")</f>
        <v>26.09</v>
      </c>
      <c r="K3516" s="23" cm="1">
        <f t="array" aca="1" ref="K3516" ca="1">_FV(A3516,"Previous close",TRUE)</f>
        <v>26.071999999999999</v>
      </c>
      <c r="L3516" s="26"/>
      <c r="M3516" s="23" cm="1">
        <f t="array" aca="1" ref="M3516" ca="1">_FV(A3516,"52 week low",TRUE)</f>
        <v>25.2</v>
      </c>
      <c r="N3516" s="23" cm="1">
        <f t="array" aca="1" ref="N3516" ca="1">_FV(A3516,"52 week high",TRUE)</f>
        <v>28.468800000000002</v>
      </c>
      <c r="O3516" s="8" cm="1">
        <f t="array" aca="1" ref="O3516" ca="1">_FV(A3516,"Volume")</f>
        <v>3725</v>
      </c>
      <c r="P3516" s="7" cm="1">
        <f t="array" aca="1" ref="P3516" ca="1">_FV(A3516,"Volume average",TRUE)</f>
        <v>9486</v>
      </c>
      <c r="Q3516" t="s">
        <v>6358</v>
      </c>
      <c r="S3516" t="s">
        <v>2067</v>
      </c>
      <c r="T3516" s="25" cm="1">
        <f t="array" aca="1" ref="T3516" ca="1">_FV(A3516,"Expense ratio",TRUE)</f>
        <v>1E-3</v>
      </c>
      <c r="U3516" s="24" cm="1">
        <f t="array" aca="1" ref="U3516" ca="1">_FV(A3516,"Market cap",TRUE)</f>
        <v>45669679.229999997</v>
      </c>
      <c r="V3516" s="4">
        <v>45669680</v>
      </c>
      <c r="W3516" s="4">
        <v>45669680</v>
      </c>
      <c r="Y3516" t="s">
        <v>1231</v>
      </c>
      <c r="Z3516" s="5">
        <v>26.01811</v>
      </c>
      <c r="AB3516" s="5">
        <v>4.3799999999999999E-2</v>
      </c>
      <c r="AC3516" s="4">
        <v>17119</v>
      </c>
      <c r="AE3516" s="5">
        <v>2.2544629753368239</v>
      </c>
      <c r="AF3516" s="5">
        <v>5.3513452541304352</v>
      </c>
      <c r="AI3516" s="4">
        <v>17119</v>
      </c>
      <c r="AJ3516" s="5">
        <v>445864.35499999998</v>
      </c>
      <c r="AL3516" s="5">
        <v>28.469000000000001</v>
      </c>
      <c r="AM3516" s="5">
        <v>25.2</v>
      </c>
      <c r="AN3516" t="s">
        <v>47</v>
      </c>
      <c r="AO3516" t="str" cm="1">
        <f t="array" aca="1" ref="AO3516" ca="1">_FV(A3516,"Currency")</f>
        <v>USD</v>
      </c>
      <c r="AP3516" t="str" cm="1">
        <f t="array" aca="1" ref="AP3516" ca="1">_FV(A3516,"Exchange")</f>
        <v>NYSE Arca</v>
      </c>
      <c r="AQ3516" s="6" t="str" cm="1">
        <f t="array" aca="1" ref="AQ3516" ca="1">_FV(A3516,"Exchange abbreviation",TRUE)</f>
        <v>ARCX</v>
      </c>
      <c r="AR3516" t="str" cm="1">
        <f t="array" aca="1" ref="AR3516" ca="1">_FV(A3516,"Instrument type",TRUE)</f>
        <v>ETF</v>
      </c>
    </row>
    <row r="3517" spans="1:44" ht="18.75" customHeight="1" x14ac:dyDescent="0.25">
      <c r="A3517" t="e" vm="3529">
        <v>#VALUE!</v>
      </c>
      <c r="B3517" t="s">
        <v>9302</v>
      </c>
      <c r="C3517" t="s">
        <v>9303</v>
      </c>
      <c r="D3517" s="31" cm="1">
        <f t="array" aca="1" ref="D3517" ca="1">_FV(A3517,"Last trade time",TRUE)</f>
        <v>45824.840277789066</v>
      </c>
      <c r="E3517" s="23" cm="1">
        <f t="array" aca="1" ref="E3517" ca="1">_FV(A3517,"Price")</f>
        <v>25.68</v>
      </c>
      <c r="F3517" s="27" cm="1">
        <f t="array" aca="1" ref="F3517" ca="1">_FV(A3517,"Change (%)",TRUE)</f>
        <v>-1.008E-3</v>
      </c>
      <c r="G3517" s="26" cm="1">
        <f t="array" aca="1" ref="G3517" ca="1">_FV(A3517,"Change")</f>
        <v>-2.5899999999999999E-2</v>
      </c>
      <c r="H3517" s="23" cm="1">
        <f t="array" aca="1" ref="H3517" ca="1">_FV(A3517,"Open")</f>
        <v>25.7</v>
      </c>
      <c r="I3517" s="23" cm="1">
        <f t="array" aca="1" ref="I3517" ca="1">_FV(A3517,"Low")</f>
        <v>25.68</v>
      </c>
      <c r="J3517" s="23" cm="1">
        <f t="array" aca="1" ref="J3517" ca="1">_FV(A3517,"High")</f>
        <v>25.729399999999998</v>
      </c>
      <c r="K3517" s="23" cm="1">
        <f t="array" aca="1" ref="K3517" ca="1">_FV(A3517,"Previous close",TRUE)</f>
        <v>25.7059</v>
      </c>
      <c r="L3517" s="26"/>
      <c r="M3517" s="23" cm="1">
        <f t="array" aca="1" ref="M3517" ca="1">_FV(A3517,"52 week low",TRUE)</f>
        <v>24.706600000000002</v>
      </c>
      <c r="N3517" s="23" cm="1">
        <f t="array" aca="1" ref="N3517" ca="1">_FV(A3517,"52 week high",TRUE)</f>
        <v>28.2</v>
      </c>
      <c r="O3517" s="8" cm="1">
        <f t="array" aca="1" ref="O3517" ca="1">_FV(A3517,"Volume")</f>
        <v>1971</v>
      </c>
      <c r="P3517" s="7" cm="1">
        <f t="array" aca="1" ref="P3517" ca="1">_FV(A3517,"Volume average",TRUE)</f>
        <v>2224</v>
      </c>
      <c r="Q3517" t="s">
        <v>6358</v>
      </c>
      <c r="S3517" t="s">
        <v>2067</v>
      </c>
      <c r="T3517" s="25" cm="1">
        <f t="array" aca="1" ref="T3517" ca="1">_FV(A3517,"Expense ratio",TRUE)</f>
        <v>1E-3</v>
      </c>
      <c r="U3517" s="24" cm="1">
        <f t="array" aca="1" ref="U3517" ca="1">_FV(A3517,"Market cap",TRUE)</f>
        <v>25777175.25</v>
      </c>
      <c r="V3517" s="4">
        <v>25777176</v>
      </c>
      <c r="W3517" s="4">
        <v>25777176</v>
      </c>
      <c r="Y3517" t="s">
        <v>6837</v>
      </c>
      <c r="Z3517" s="5">
        <v>25.505310000000001</v>
      </c>
      <c r="AA3517" s="20"/>
      <c r="AB3517" s="5">
        <v>4.5600000000000002E-2</v>
      </c>
      <c r="AC3517" s="4">
        <v>3153</v>
      </c>
      <c r="AE3517" s="5">
        <v>3.584276507693529</v>
      </c>
      <c r="AF3517" s="5">
        <v>4.1086987879594314</v>
      </c>
      <c r="AH3517" s="16"/>
      <c r="AI3517" s="4">
        <v>3153</v>
      </c>
      <c r="AJ3517" s="5">
        <v>80528.881200000003</v>
      </c>
      <c r="AL3517" s="5">
        <v>28.2</v>
      </c>
      <c r="AM3517" s="5">
        <v>24.707000000000001</v>
      </c>
      <c r="AN3517" t="s">
        <v>47</v>
      </c>
      <c r="AO3517" t="str" cm="1">
        <f t="array" aca="1" ref="AO3517" ca="1">_FV(A3517,"Currency")</f>
        <v>USD</v>
      </c>
      <c r="AP3517" t="str" cm="1">
        <f t="array" aca="1" ref="AP3517" ca="1">_FV(A3517,"Exchange")</f>
        <v>NYSE Arca</v>
      </c>
      <c r="AQ3517" s="6" t="str" cm="1">
        <f t="array" aca="1" ref="AQ3517" ca="1">_FV(A3517,"Exchange abbreviation",TRUE)</f>
        <v>ARCX</v>
      </c>
      <c r="AR3517" t="str" cm="1">
        <f t="array" aca="1" ref="AR3517" ca="1">_FV(A3517,"Instrument type",TRUE)</f>
        <v>ETF</v>
      </c>
    </row>
    <row r="3518" spans="1:44" ht="18.75" customHeight="1" x14ac:dyDescent="0.25">
      <c r="A3518" t="e" vm="3530">
        <v>#VALUE!</v>
      </c>
      <c r="B3518" t="s">
        <v>9304</v>
      </c>
      <c r="C3518" t="s">
        <v>9305</v>
      </c>
      <c r="D3518" s="31" cm="1">
        <f t="array" aca="1" ref="D3518" ca="1">_FV(A3518,"Last trade time",TRUE)</f>
        <v>45824.895385277341</v>
      </c>
      <c r="E3518" s="23" cm="1">
        <f t="array" aca="1" ref="E3518" ca="1">_FV(A3518,"Price")</f>
        <v>49.715000000000003</v>
      </c>
      <c r="F3518" s="27" cm="1">
        <f t="array" aca="1" ref="F3518" ca="1">_FV(A3518,"Change (%)",TRUE)</f>
        <v>3.0179999999999996E-4</v>
      </c>
      <c r="G3518" s="26" cm="1">
        <f t="array" aca="1" ref="G3518" ca="1">_FV(A3518,"Change")</f>
        <v>1.4999999999999999E-2</v>
      </c>
      <c r="H3518" s="23" cm="1">
        <f t="array" aca="1" ref="H3518" ca="1">_FV(A3518,"Open")</f>
        <v>49.71</v>
      </c>
      <c r="I3518" s="23" cm="1">
        <f t="array" aca="1" ref="I3518" ca="1">_FV(A3518,"Low")</f>
        <v>49.7</v>
      </c>
      <c r="J3518" s="23" cm="1">
        <f t="array" aca="1" ref="J3518" ca="1">_FV(A3518,"High")</f>
        <v>49.72</v>
      </c>
      <c r="K3518" s="23" cm="1">
        <f t="array" aca="1" ref="K3518" ca="1">_FV(A3518,"Previous close",TRUE)</f>
        <v>49.7</v>
      </c>
      <c r="L3518" s="26"/>
      <c r="M3518" s="23" cm="1">
        <f t="array" aca="1" ref="M3518" ca="1">_FV(A3518,"52 week low",TRUE)</f>
        <v>49.29</v>
      </c>
      <c r="N3518" s="23" cm="1">
        <f t="array" aca="1" ref="N3518" ca="1">_FV(A3518,"52 week high",TRUE)</f>
        <v>49.98</v>
      </c>
      <c r="O3518" s="8" cm="1">
        <f t="array" aca="1" ref="O3518" ca="1">_FV(A3518,"Volume")</f>
        <v>861641</v>
      </c>
      <c r="P3518" s="7" cm="1">
        <f t="array" aca="1" ref="P3518" ca="1">_FV(A3518,"Volume average",TRUE)</f>
        <v>1279128</v>
      </c>
      <c r="Q3518" t="s">
        <v>799</v>
      </c>
      <c r="S3518" t="s">
        <v>8387</v>
      </c>
      <c r="T3518" s="25" cm="1">
        <f t="array" aca="1" ref="T3518" ca="1">_FV(A3518,"Expense ratio",TRUE)</f>
        <v>1E-3</v>
      </c>
      <c r="U3518" s="24" cm="1">
        <f t="array" aca="1" ref="U3518" ca="1">_FV(A3518,"Market cap",TRUE)</f>
        <v>5294529747</v>
      </c>
      <c r="V3518" s="4">
        <v>5294529536</v>
      </c>
      <c r="W3518" s="4">
        <v>5294529536</v>
      </c>
      <c r="Y3518" t="s">
        <v>8197</v>
      </c>
      <c r="Z3518" s="5">
        <v>49.6</v>
      </c>
      <c r="AB3518" s="5">
        <v>0.05</v>
      </c>
      <c r="AC3518" s="4">
        <v>1342998</v>
      </c>
      <c r="AE3518" s="5">
        <v>1.676212885364126</v>
      </c>
      <c r="AF3518" s="5">
        <v>5.2336721231046601</v>
      </c>
      <c r="AI3518" s="4">
        <v>1342998</v>
      </c>
      <c r="AJ3518" s="5">
        <v>66626130.780000001</v>
      </c>
      <c r="AL3518" s="5">
        <v>49.98</v>
      </c>
      <c r="AM3518" s="5">
        <v>49.29</v>
      </c>
      <c r="AN3518" t="s">
        <v>82</v>
      </c>
      <c r="AO3518" t="str" cm="1">
        <f t="array" aca="1" ref="AO3518" ca="1">_FV(A3518,"Currency")</f>
        <v>USD</v>
      </c>
      <c r="AP3518" t="str" cm="1">
        <f t="array" aca="1" ref="AP3518" ca="1">_FV(A3518,"Exchange")</f>
        <v>CBOE BZX Exchange</v>
      </c>
      <c r="AQ3518" s="6" t="str" cm="1">
        <f t="array" aca="1" ref="AQ3518" ca="1">_FV(A3518,"Exchange abbreviation",TRUE)</f>
        <v>BATS</v>
      </c>
      <c r="AR3518" t="str" cm="1">
        <f t="array" aca="1" ref="AR3518" ca="1">_FV(A3518,"Instrument type",TRUE)</f>
        <v>ETF</v>
      </c>
    </row>
    <row r="3519" spans="1:44" ht="18.75" customHeight="1" x14ac:dyDescent="0.25">
      <c r="A3519" t="e" vm="3531">
        <v>#VALUE!</v>
      </c>
      <c r="B3519" t="s">
        <v>9306</v>
      </c>
      <c r="C3519" t="s">
        <v>9307</v>
      </c>
      <c r="D3519" s="31" cm="1">
        <f t="array" aca="1" ref="D3519" ca="1">_FV(A3519,"Last trade time",TRUE)</f>
        <v>45824.840277823438</v>
      </c>
      <c r="E3519" s="23" cm="1">
        <f t="array" aca="1" ref="E3519" ca="1">_FV(A3519,"Price")</f>
        <v>24.16</v>
      </c>
      <c r="F3519" s="27" cm="1">
        <f t="array" aca="1" ref="F3519" ca="1">_FV(A3519,"Change (%)",TRUE)</f>
        <v>0</v>
      </c>
      <c r="G3519" s="26" cm="1">
        <f t="array" aca="1" ref="G3519" ca="1">_FV(A3519,"Change")</f>
        <v>0</v>
      </c>
      <c r="H3519" s="23" cm="1">
        <f t="array" aca="1" ref="H3519" ca="1">_FV(A3519,"Open")</f>
        <v>24.16</v>
      </c>
      <c r="I3519" s="23" cm="1">
        <f t="array" aca="1" ref="I3519" ca="1">_FV(A3519,"Low")</f>
        <v>24.16</v>
      </c>
      <c r="J3519" s="23" cm="1">
        <f t="array" aca="1" ref="J3519" ca="1">_FV(A3519,"High")</f>
        <v>24.18</v>
      </c>
      <c r="K3519" s="23" cm="1">
        <f t="array" aca="1" ref="K3519" ca="1">_FV(A3519,"Previous close",TRUE)</f>
        <v>24.16</v>
      </c>
      <c r="L3519" s="26"/>
      <c r="M3519" s="23" cm="1">
        <f t="array" aca="1" ref="M3519" ca="1">_FV(A3519,"52 week low",TRUE)</f>
        <v>23.72</v>
      </c>
      <c r="N3519" s="23" cm="1">
        <f t="array" aca="1" ref="N3519" ca="1">_FV(A3519,"52 week high",TRUE)</f>
        <v>24.68</v>
      </c>
      <c r="O3519" s="8" cm="1">
        <f t="array" aca="1" ref="O3519" ca="1">_FV(A3519,"Volume")</f>
        <v>612482</v>
      </c>
      <c r="P3519" s="7" cm="1">
        <f t="array" aca="1" ref="P3519" ca="1">_FV(A3519,"Volume average",TRUE)</f>
        <v>493108</v>
      </c>
      <c r="Q3519" t="s">
        <v>6358</v>
      </c>
      <c r="S3519" t="s">
        <v>2067</v>
      </c>
      <c r="T3519" s="25" cm="1">
        <f t="array" aca="1" ref="T3519" ca="1">_FV(A3519,"Expense ratio",TRUE)</f>
        <v>1E-3</v>
      </c>
      <c r="U3519" s="24" cm="1">
        <f t="array" aca="1" ref="U3519" ca="1">_FV(A3519,"Market cap",TRUE)</f>
        <v>3282458157.75</v>
      </c>
      <c r="V3519" s="4">
        <v>3282458112</v>
      </c>
      <c r="W3519" s="4">
        <v>3282458112</v>
      </c>
      <c r="Y3519" t="s">
        <v>9308</v>
      </c>
      <c r="Z3519" s="5">
        <v>24.116040000000002</v>
      </c>
      <c r="AA3519" s="20"/>
      <c r="AB3519" s="5">
        <v>4.2000000000000003E-2</v>
      </c>
      <c r="AC3519" s="4">
        <v>586065</v>
      </c>
      <c r="AE3519" s="5">
        <v>2.1510234380376358</v>
      </c>
      <c r="AF3519" s="5">
        <v>5.9191140025690148</v>
      </c>
      <c r="AI3519" s="4">
        <v>586065</v>
      </c>
      <c r="AJ3519" s="5">
        <v>14147609.1</v>
      </c>
      <c r="AL3519" s="5">
        <v>24.68</v>
      </c>
      <c r="AM3519" s="5">
        <v>23.72</v>
      </c>
      <c r="AN3519" t="s">
        <v>82</v>
      </c>
      <c r="AO3519" t="str" cm="1">
        <f t="array" aca="1" ref="AO3519" ca="1">_FV(A3519,"Currency")</f>
        <v>USD</v>
      </c>
      <c r="AP3519" t="str" cm="1">
        <f t="array" aca="1" ref="AP3519" ca="1">_FV(A3519,"Exchange")</f>
        <v>NYSE Arca</v>
      </c>
      <c r="AQ3519" s="6" t="str" cm="1">
        <f t="array" aca="1" ref="AQ3519" ca="1">_FV(A3519,"Exchange abbreviation",TRUE)</f>
        <v>ARCX</v>
      </c>
      <c r="AR3519" t="str" cm="1">
        <f t="array" aca="1" ref="AR3519" ca="1">_FV(A3519,"Instrument type",TRUE)</f>
        <v>ETF</v>
      </c>
    </row>
    <row r="3520" spans="1:44" ht="18.75" customHeight="1" x14ac:dyDescent="0.25">
      <c r="A3520" t="e" vm="3532">
        <v>#VALUE!</v>
      </c>
      <c r="B3520" t="s">
        <v>9309</v>
      </c>
      <c r="C3520" t="s">
        <v>9310</v>
      </c>
      <c r="D3520" s="31" cm="1">
        <f t="array" aca="1" ref="D3520" ca="1">_FV(A3520,"Last trade time",TRUE)</f>
        <v>45824.84027780078</v>
      </c>
      <c r="E3520" s="23" cm="1">
        <f t="array" aca="1" ref="E3520" ca="1">_FV(A3520,"Price")</f>
        <v>26.074999999999999</v>
      </c>
      <c r="F3520" s="27" cm="1">
        <f t="array" aca="1" ref="F3520" ca="1">_FV(A3520,"Change (%)",TRUE)</f>
        <v>-4.0250000000000003E-4</v>
      </c>
      <c r="G3520" s="26" cm="1">
        <f t="array" aca="1" ref="G3520" ca="1">_FV(A3520,"Change")</f>
        <v>-1.0500000000000001E-2</v>
      </c>
      <c r="H3520" s="23" cm="1">
        <f t="array" aca="1" ref="H3520" ca="1">_FV(A3520,"Open")</f>
        <v>26.08</v>
      </c>
      <c r="I3520" s="23" cm="1">
        <f t="array" aca="1" ref="I3520" ca="1">_FV(A3520,"Low")</f>
        <v>26.06</v>
      </c>
      <c r="J3520" s="23" cm="1">
        <f t="array" aca="1" ref="J3520" ca="1">_FV(A3520,"High")</f>
        <v>26.09</v>
      </c>
      <c r="K3520" s="23" cm="1">
        <f t="array" aca="1" ref="K3520" ca="1">_FV(A3520,"Previous close",TRUE)</f>
        <v>26.0855</v>
      </c>
      <c r="L3520" s="26"/>
      <c r="M3520" s="23" cm="1">
        <f t="array" aca="1" ref="M3520" ca="1">_FV(A3520,"52 week low",TRUE)</f>
        <v>25.17</v>
      </c>
      <c r="N3520" s="23" cm="1">
        <f t="array" aca="1" ref="N3520" ca="1">_FV(A3520,"52 week high",TRUE)</f>
        <v>26.395</v>
      </c>
      <c r="O3520" s="8" cm="1">
        <f t="array" aca="1" ref="O3520" ca="1">_FV(A3520,"Volume")</f>
        <v>20504</v>
      </c>
      <c r="P3520" s="7" cm="1">
        <f t="array" aca="1" ref="P3520" ca="1">_FV(A3520,"Volume average",TRUE)</f>
        <v>9381</v>
      </c>
      <c r="Q3520" t="s">
        <v>6358</v>
      </c>
      <c r="S3520" t="s">
        <v>2067</v>
      </c>
      <c r="T3520" s="25" cm="1">
        <f t="array" aca="1" ref="T3520" ca="1">_FV(A3520,"Expense ratio",TRUE)</f>
        <v>1E-3</v>
      </c>
      <c r="U3520" s="24" cm="1">
        <f t="array" aca="1" ref="U3520" ca="1">_FV(A3520,"Market cap",TRUE)</f>
        <v>86181404.079999998</v>
      </c>
      <c r="V3520" s="4">
        <v>86181408</v>
      </c>
      <c r="W3520" s="4">
        <v>86181408</v>
      </c>
      <c r="Y3520" t="s">
        <v>1231</v>
      </c>
      <c r="Z3520" s="5">
        <v>25.985320000000002</v>
      </c>
      <c r="AA3520" s="20"/>
      <c r="AB3520" s="5">
        <v>4.4200000000000003E-2</v>
      </c>
      <c r="AC3520" s="4">
        <v>36638</v>
      </c>
      <c r="AE3520" s="5">
        <v>3.4941804259570159</v>
      </c>
      <c r="AF3520" s="5">
        <v>6.1749793259842756</v>
      </c>
      <c r="AI3520" s="4">
        <v>36638</v>
      </c>
      <c r="AJ3520" s="5">
        <v>952954.38</v>
      </c>
      <c r="AL3520" s="5">
        <v>26.395</v>
      </c>
      <c r="AM3520" s="5">
        <v>25.17</v>
      </c>
      <c r="AN3520" t="s">
        <v>47</v>
      </c>
      <c r="AO3520" t="str" cm="1">
        <f t="array" aca="1" ref="AO3520" ca="1">_FV(A3520,"Currency")</f>
        <v>USD</v>
      </c>
      <c r="AP3520" t="str" cm="1">
        <f t="array" aca="1" ref="AP3520" ca="1">_FV(A3520,"Exchange")</f>
        <v>NYSE Arca</v>
      </c>
      <c r="AQ3520" s="6" t="str" cm="1">
        <f t="array" aca="1" ref="AQ3520" ca="1">_FV(A3520,"Exchange abbreviation",TRUE)</f>
        <v>ARCX</v>
      </c>
      <c r="AR3520" t="str" cm="1">
        <f t="array" aca="1" ref="AR3520" ca="1">_FV(A3520,"Instrument type",TRUE)</f>
        <v>ETF</v>
      </c>
    </row>
    <row r="3521" spans="1:44" ht="18.75" customHeight="1" x14ac:dyDescent="0.25">
      <c r="A3521" t="e" vm="3533">
        <v>#VALUE!</v>
      </c>
      <c r="B3521" t="s">
        <v>9311</v>
      </c>
      <c r="C3521" t="s">
        <v>9312</v>
      </c>
      <c r="D3521" s="31" cm="1">
        <f t="array" aca="1" ref="D3521" ca="1">_FV(A3521,"Last trade time",TRUE)</f>
        <v>45824.843750207816</v>
      </c>
      <c r="E3521" s="23" cm="1">
        <f t="array" aca="1" ref="E3521" ca="1">_FV(A3521,"Price")</f>
        <v>19.62</v>
      </c>
      <c r="F3521" s="27" cm="1">
        <f t="array" aca="1" ref="F3521" ca="1">_FV(A3521,"Change (%)",TRUE)</f>
        <v>5.0989999999999998E-4</v>
      </c>
      <c r="G3521" s="26" cm="1">
        <f t="array" aca="1" ref="G3521" ca="1">_FV(A3521,"Change")</f>
        <v>0.01</v>
      </c>
      <c r="H3521" s="23" cm="1">
        <f t="array" aca="1" ref="H3521" ca="1">_FV(A3521,"Open")</f>
        <v>19.63</v>
      </c>
      <c r="I3521" s="23" cm="1">
        <f t="array" aca="1" ref="I3521" ca="1">_FV(A3521,"Low")</f>
        <v>19.62</v>
      </c>
      <c r="J3521" s="23" cm="1">
        <f t="array" aca="1" ref="J3521" ca="1">_FV(A3521,"High")</f>
        <v>19.64</v>
      </c>
      <c r="K3521" s="23" cm="1">
        <f t="array" aca="1" ref="K3521" ca="1">_FV(A3521,"Previous close",TRUE)</f>
        <v>19.61</v>
      </c>
      <c r="L3521" s="26"/>
      <c r="M3521" s="23" cm="1">
        <f t="array" aca="1" ref="M3521" ca="1">_FV(A3521,"52 week low",TRUE)</f>
        <v>19.18</v>
      </c>
      <c r="N3521" s="23" cm="1">
        <f t="array" aca="1" ref="N3521" ca="1">_FV(A3521,"52 week high",TRUE)</f>
        <v>19.8399</v>
      </c>
      <c r="O3521" s="8" cm="1">
        <f t="array" aca="1" ref="O3521" ca="1">_FV(A3521,"Volume")</f>
        <v>469296</v>
      </c>
      <c r="P3521" s="7" cm="1">
        <f t="array" aca="1" ref="P3521" ca="1">_FV(A3521,"Volume average",TRUE)</f>
        <v>728050</v>
      </c>
      <c r="Q3521" t="s">
        <v>6358</v>
      </c>
      <c r="S3521" t="s">
        <v>277</v>
      </c>
      <c r="T3521" s="25" cm="1">
        <f t="array" aca="1" ref="T3521" ca="1">_FV(A3521,"Expense ratio",TRUE)</f>
        <v>1E-3</v>
      </c>
      <c r="U3521" s="24" cm="1">
        <f t="array" aca="1" ref="U3521" ca="1">_FV(A3521,"Market cap",TRUE)</f>
        <v>3548019675.0599999</v>
      </c>
      <c r="V3521" s="4">
        <v>3529616640</v>
      </c>
      <c r="W3521" s="4">
        <v>3529616640</v>
      </c>
      <c r="X3521" t="s">
        <v>9313</v>
      </c>
      <c r="Y3521" t="s">
        <v>6360</v>
      </c>
      <c r="Z3521" s="5">
        <v>19.57</v>
      </c>
      <c r="AA3521" s="20"/>
      <c r="AB3521" s="5">
        <v>4.2799999999999998E-2</v>
      </c>
      <c r="AC3521" s="4">
        <v>975396</v>
      </c>
      <c r="AE3521" s="5">
        <v>2.4125571699140198</v>
      </c>
      <c r="AF3521" s="5">
        <v>6.2561353308220102</v>
      </c>
      <c r="AI3521" s="4">
        <v>975396</v>
      </c>
      <c r="AJ3521" s="5">
        <v>19098253.68</v>
      </c>
      <c r="AL3521" s="5">
        <v>19.84</v>
      </c>
      <c r="AM3521" s="5">
        <v>19.18</v>
      </c>
      <c r="AN3521" t="s">
        <v>82</v>
      </c>
      <c r="AO3521" t="str" cm="1">
        <f t="array" aca="1" ref="AO3521" ca="1">_FV(A3521,"Currency")</f>
        <v>USD</v>
      </c>
      <c r="AP3521" t="str" cm="1">
        <f t="array" aca="1" ref="AP3521" ca="1">_FV(A3521,"Exchange")</f>
        <v>Nasdaq Stock Market</v>
      </c>
      <c r="AQ3521" s="6" t="str" cm="1">
        <f t="array" aca="1" ref="AQ3521" ca="1">_FV(A3521,"Exchange abbreviation",TRUE)</f>
        <v>XNAS</v>
      </c>
      <c r="AR3521" t="str" cm="1">
        <f t="array" aca="1" ref="AR3521" ca="1">_FV(A3521,"Instrument type",TRUE)</f>
        <v>ETF</v>
      </c>
    </row>
    <row r="3522" spans="1:44" ht="18.75" customHeight="1" x14ac:dyDescent="0.25">
      <c r="A3522" t="e" vm="3534">
        <v>#VALUE!</v>
      </c>
      <c r="B3522" t="s">
        <v>9314</v>
      </c>
      <c r="C3522" t="s">
        <v>9315</v>
      </c>
      <c r="D3522" s="31" cm="1">
        <f t="array" aca="1" ref="D3522" ca="1">_FV(A3522,"Last trade time",TRUE)</f>
        <v>45824.84027780078</v>
      </c>
      <c r="E3522" s="23" cm="1">
        <f t="array" aca="1" ref="E3522" ca="1">_FV(A3522,"Price")</f>
        <v>24.13</v>
      </c>
      <c r="F3522" s="27" cm="1">
        <f t="array" aca="1" ref="F3522" ca="1">_FV(A3522,"Change (%)",TRUE)</f>
        <v>-4.1430000000000004E-4</v>
      </c>
      <c r="G3522" s="26" cm="1">
        <f t="array" aca="1" ref="G3522" ca="1">_FV(A3522,"Change")</f>
        <v>-0.01</v>
      </c>
      <c r="H3522" s="23" cm="1">
        <f t="array" aca="1" ref="H3522" ca="1">_FV(A3522,"Open")</f>
        <v>24.12</v>
      </c>
      <c r="I3522" s="23" cm="1">
        <f t="array" aca="1" ref="I3522" ca="1">_FV(A3522,"Low")</f>
        <v>24.12</v>
      </c>
      <c r="J3522" s="23" cm="1">
        <f t="array" aca="1" ref="J3522" ca="1">_FV(A3522,"High")</f>
        <v>24.15</v>
      </c>
      <c r="K3522" s="23" cm="1">
        <f t="array" aca="1" ref="K3522" ca="1">_FV(A3522,"Previous close",TRUE)</f>
        <v>24.14</v>
      </c>
      <c r="L3522" s="26"/>
      <c r="M3522" s="23" cm="1">
        <f t="array" aca="1" ref="M3522" ca="1">_FV(A3522,"52 week low",TRUE)</f>
        <v>23.61</v>
      </c>
      <c r="N3522" s="23" cm="1">
        <f t="array" aca="1" ref="N3522" ca="1">_FV(A3522,"52 week high",TRUE)</f>
        <v>24.68</v>
      </c>
      <c r="O3522" s="8" cm="1">
        <f t="array" aca="1" ref="O3522" ca="1">_FV(A3522,"Volume")</f>
        <v>576414</v>
      </c>
      <c r="P3522" s="7" cm="1">
        <f t="array" aca="1" ref="P3522" ca="1">_FV(A3522,"Volume average",TRUE)</f>
        <v>594549</v>
      </c>
      <c r="Q3522" t="s">
        <v>6358</v>
      </c>
      <c r="S3522" t="s">
        <v>2067</v>
      </c>
      <c r="T3522" s="25" cm="1">
        <f t="array" aca="1" ref="T3522" ca="1">_FV(A3522,"Expense ratio",TRUE)</f>
        <v>1E-3</v>
      </c>
      <c r="U3522" s="24" cm="1">
        <f t="array" aca="1" ref="U3522" ca="1">_FV(A3522,"Market cap",TRUE)</f>
        <v>3059727715.3200002</v>
      </c>
      <c r="V3522" s="4">
        <v>3059727616</v>
      </c>
      <c r="W3522" s="4">
        <v>3059727616</v>
      </c>
      <c r="Y3522" t="s">
        <v>9316</v>
      </c>
      <c r="Z3522" s="5">
        <v>24.06542</v>
      </c>
      <c r="AB3522" s="5">
        <v>4.3799999999999999E-2</v>
      </c>
      <c r="AC3522" s="4">
        <v>554971</v>
      </c>
      <c r="AE3522" s="5">
        <v>2.4438288913747548</v>
      </c>
      <c r="AF3522" s="5">
        <v>6.1830632398450316</v>
      </c>
      <c r="AI3522" s="4">
        <v>554971</v>
      </c>
      <c r="AJ3522" s="5">
        <v>13369251.390000001</v>
      </c>
      <c r="AL3522" s="5">
        <v>24.68</v>
      </c>
      <c r="AM3522" s="5">
        <v>23.61</v>
      </c>
      <c r="AN3522" t="s">
        <v>82</v>
      </c>
      <c r="AO3522" t="str" cm="1">
        <f t="array" aca="1" ref="AO3522" ca="1">_FV(A3522,"Currency")</f>
        <v>USD</v>
      </c>
      <c r="AP3522" t="str" cm="1">
        <f t="array" aca="1" ref="AP3522" ca="1">_FV(A3522,"Exchange")</f>
        <v>NYSE Arca</v>
      </c>
      <c r="AQ3522" s="6" t="str" cm="1">
        <f t="array" aca="1" ref="AQ3522" ca="1">_FV(A3522,"Exchange abbreviation",TRUE)</f>
        <v>ARCX</v>
      </c>
      <c r="AR3522" t="str" cm="1">
        <f t="array" aca="1" ref="AR3522" ca="1">_FV(A3522,"Instrument type",TRUE)</f>
        <v>ETF</v>
      </c>
    </row>
    <row r="3523" spans="1:44" ht="18.75" customHeight="1" x14ac:dyDescent="0.25">
      <c r="A3523" t="e" vm="3535">
        <v>#VALUE!</v>
      </c>
      <c r="B3523" t="s">
        <v>9317</v>
      </c>
      <c r="C3523" t="s">
        <v>9318</v>
      </c>
      <c r="D3523" s="31" cm="1">
        <f t="array" aca="1" ref="D3523" ca="1">_FV(A3523,"Last trade time",TRUE)</f>
        <v>45824.84027780078</v>
      </c>
      <c r="E3523" s="23" cm="1">
        <f t="array" aca="1" ref="E3523" ca="1">_FV(A3523,"Price")</f>
        <v>25.085000000000001</v>
      </c>
      <c r="F3523" s="27" cm="1">
        <f t="array" aca="1" ref="F3523" ca="1">_FV(A3523,"Change (%)",TRUE)</f>
        <v>1.994E-4</v>
      </c>
      <c r="G3523" s="26" cm="1">
        <f t="array" aca="1" ref="G3523" ca="1">_FV(A3523,"Change")</f>
        <v>5.0000000000000001E-3</v>
      </c>
      <c r="H3523" s="23" cm="1">
        <f t="array" aca="1" ref="H3523" ca="1">_FV(A3523,"Open")</f>
        <v>25.1</v>
      </c>
      <c r="I3523" s="23" cm="1">
        <f t="array" aca="1" ref="I3523" ca="1">_FV(A3523,"Low")</f>
        <v>25.07</v>
      </c>
      <c r="J3523" s="23" cm="1">
        <f t="array" aca="1" ref="J3523" ca="1">_FV(A3523,"High")</f>
        <v>25.11</v>
      </c>
      <c r="K3523" s="23" cm="1">
        <f t="array" aca="1" ref="K3523" ca="1">_FV(A3523,"Previous close",TRUE)</f>
        <v>25.08</v>
      </c>
      <c r="L3523" s="26"/>
      <c r="M3523" s="23" cm="1">
        <f t="array" aca="1" ref="M3523" ca="1">_FV(A3523,"52 week low",TRUE)</f>
        <v>24.701000000000001</v>
      </c>
      <c r="N3523" s="23" cm="1">
        <f t="array" aca="1" ref="N3523" ca="1">_FV(A3523,"52 week high",TRUE)</f>
        <v>25.31</v>
      </c>
      <c r="O3523" s="8" cm="1">
        <f t="array" aca="1" ref="O3523" ca="1">_FV(A3523,"Volume")</f>
        <v>3015</v>
      </c>
      <c r="P3523" s="7" cm="1">
        <f t="array" aca="1" ref="P3523" ca="1">_FV(A3523,"Volume average",TRUE)</f>
        <v>4332</v>
      </c>
      <c r="Q3523" t="s">
        <v>4104</v>
      </c>
      <c r="R3523" t="s">
        <v>4105</v>
      </c>
      <c r="S3523" t="s">
        <v>2067</v>
      </c>
      <c r="T3523" s="25" cm="1">
        <f t="array" aca="1" ref="T3523" ca="1">_FV(A3523,"Expense ratio",TRUE)</f>
        <v>1E-3</v>
      </c>
      <c r="U3523" s="24" cm="1">
        <f t="array" aca="1" ref="U3523" ca="1">_FV(A3523,"Market cap",TRUE)</f>
        <v>9054579.8000000007</v>
      </c>
      <c r="V3523" s="4">
        <v>9054579</v>
      </c>
      <c r="W3523" s="4">
        <v>9054579</v>
      </c>
      <c r="Y3523" t="s">
        <v>7185</v>
      </c>
      <c r="Z3523" s="5">
        <v>25.026759999999999</v>
      </c>
      <c r="AB3523" s="20"/>
      <c r="AC3523" s="4">
        <v>4736</v>
      </c>
      <c r="AE3523" s="5">
        <v>2.4889497194292791</v>
      </c>
      <c r="AF3523" s="20"/>
      <c r="AI3523" s="4">
        <v>4736</v>
      </c>
      <c r="AJ3523" s="5">
        <v>118660.48</v>
      </c>
      <c r="AL3523" s="5">
        <v>25.31</v>
      </c>
      <c r="AM3523" s="5">
        <v>24.701000000000001</v>
      </c>
      <c r="AN3523" t="s">
        <v>47</v>
      </c>
      <c r="AO3523" t="str" cm="1">
        <f t="array" aca="1" ref="AO3523" ca="1">_FV(A3523,"Currency")</f>
        <v>USD</v>
      </c>
      <c r="AP3523" t="str" cm="1">
        <f t="array" aca="1" ref="AP3523" ca="1">_FV(A3523,"Exchange")</f>
        <v>NYSE Arca</v>
      </c>
      <c r="AQ3523" s="6" t="str" cm="1">
        <f t="array" aca="1" ref="AQ3523" ca="1">_FV(A3523,"Exchange abbreviation",TRUE)</f>
        <v>ARCX</v>
      </c>
      <c r="AR3523" t="str" cm="1">
        <f t="array" aca="1" ref="AR3523" ca="1">_FV(A3523,"Instrument type",TRUE)</f>
        <v>ETF</v>
      </c>
    </row>
    <row r="3524" spans="1:44" ht="18.75" customHeight="1" x14ac:dyDescent="0.25">
      <c r="A3524" t="e" vm="3536">
        <v>#VALUE!</v>
      </c>
      <c r="B3524" t="s">
        <v>9319</v>
      </c>
      <c r="C3524" t="s">
        <v>9320</v>
      </c>
      <c r="D3524" s="31" cm="1">
        <f t="array" aca="1" ref="D3524" ca="1">_FV(A3524,"Last trade time",TRUE)</f>
        <v>45824.840277812502</v>
      </c>
      <c r="E3524" s="23" cm="1">
        <f t="array" aca="1" ref="E3524" ca="1">_FV(A3524,"Price")</f>
        <v>25.23</v>
      </c>
      <c r="F3524" s="27" cm="1">
        <f t="array" aca="1" ref="F3524" ca="1">_FV(A3524,"Change (%)",TRUE)</f>
        <v>3.9649999999999999E-4</v>
      </c>
      <c r="G3524" s="26" cm="1">
        <f t="array" aca="1" ref="G3524" ca="1">_FV(A3524,"Change")</f>
        <v>0.01</v>
      </c>
      <c r="H3524" s="23" cm="1">
        <f t="array" aca="1" ref="H3524" ca="1">_FV(A3524,"Open")</f>
        <v>25.23</v>
      </c>
      <c r="I3524" s="23" cm="1">
        <f t="array" aca="1" ref="I3524" ca="1">_FV(A3524,"Low")</f>
        <v>25.22</v>
      </c>
      <c r="J3524" s="23" cm="1">
        <f t="array" aca="1" ref="J3524" ca="1">_FV(A3524,"High")</f>
        <v>25.274999999999999</v>
      </c>
      <c r="K3524" s="23" cm="1">
        <f t="array" aca="1" ref="K3524" ca="1">_FV(A3524,"Previous close",TRUE)</f>
        <v>25.22</v>
      </c>
      <c r="L3524" s="26"/>
      <c r="M3524" s="23" cm="1">
        <f t="array" aca="1" ref="M3524" ca="1">_FV(A3524,"52 week low",TRUE)</f>
        <v>24.6</v>
      </c>
      <c r="N3524" s="23" cm="1">
        <f t="array" aca="1" ref="N3524" ca="1">_FV(A3524,"52 week high",TRUE)</f>
        <v>25.77</v>
      </c>
      <c r="O3524" s="8" cm="1">
        <f t="array" aca="1" ref="O3524" ca="1">_FV(A3524,"Volume")</f>
        <v>370280</v>
      </c>
      <c r="P3524" s="7" cm="1">
        <f t="array" aca="1" ref="P3524" ca="1">_FV(A3524,"Volume average",TRUE)</f>
        <v>549223</v>
      </c>
      <c r="Q3524" t="s">
        <v>6358</v>
      </c>
      <c r="S3524" t="s">
        <v>2067</v>
      </c>
      <c r="T3524" s="25" cm="1">
        <f t="array" aca="1" ref="T3524" ca="1">_FV(A3524,"Expense ratio",TRUE)</f>
        <v>1E-3</v>
      </c>
      <c r="U3524" s="24" cm="1">
        <f t="array" aca="1" ref="U3524" ca="1">_FV(A3524,"Market cap",TRUE)</f>
        <v>2863671429.6500001</v>
      </c>
      <c r="V3524" s="4">
        <v>2863671552</v>
      </c>
      <c r="W3524" s="4">
        <v>2863671552</v>
      </c>
      <c r="Y3524" t="s">
        <v>907</v>
      </c>
      <c r="Z3524" s="5">
        <v>25.12548</v>
      </c>
      <c r="AA3524" s="20"/>
      <c r="AB3524" s="5">
        <v>4.5999999999999999E-2</v>
      </c>
      <c r="AC3524" s="4">
        <v>453165</v>
      </c>
      <c r="AE3524" s="5">
        <v>2.95363301174778</v>
      </c>
      <c r="AF3524" s="5">
        <v>6.3769522779545396</v>
      </c>
      <c r="AI3524" s="4">
        <v>453165</v>
      </c>
      <c r="AJ3524" s="5">
        <v>11392568.1</v>
      </c>
      <c r="AL3524" s="5">
        <v>25.77</v>
      </c>
      <c r="AM3524" s="5">
        <v>24.6</v>
      </c>
      <c r="AN3524" t="s">
        <v>82</v>
      </c>
      <c r="AO3524" t="str" cm="1">
        <f t="array" aca="1" ref="AO3524" ca="1">_FV(A3524,"Currency")</f>
        <v>USD</v>
      </c>
      <c r="AP3524" t="str" cm="1">
        <f t="array" aca="1" ref="AP3524" ca="1">_FV(A3524,"Exchange")</f>
        <v>NYSE Arca</v>
      </c>
      <c r="AQ3524" s="6" t="str" cm="1">
        <f t="array" aca="1" ref="AQ3524" ca="1">_FV(A3524,"Exchange abbreviation",TRUE)</f>
        <v>ARCX</v>
      </c>
      <c r="AR3524" t="str" cm="1">
        <f t="array" aca="1" ref="AR3524" ca="1">_FV(A3524,"Instrument type",TRUE)</f>
        <v>ETF</v>
      </c>
    </row>
    <row r="3525" spans="1:44" ht="18.75" customHeight="1" x14ac:dyDescent="0.25">
      <c r="A3525" t="e" vm="3537">
        <v>#VALUE!</v>
      </c>
      <c r="B3525" t="s">
        <v>9321</v>
      </c>
      <c r="C3525" t="s">
        <v>9322</v>
      </c>
      <c r="D3525" s="31" cm="1">
        <f t="array" aca="1" ref="D3525" ca="1">_FV(A3525,"Last trade time",TRUE)</f>
        <v>45824.84027780078</v>
      </c>
      <c r="E3525" s="23" cm="1">
        <f t="array" aca="1" ref="E3525" ca="1">_FV(A3525,"Price")</f>
        <v>51.129899999999999</v>
      </c>
      <c r="F3525" s="27" cm="1">
        <f t="array" aca="1" ref="F3525" ca="1">_FV(A3525,"Change (%)",TRUE)</f>
        <v>8.1039999999999997E-4</v>
      </c>
      <c r="G3525" s="26" cm="1">
        <f t="array" aca="1" ref="G3525" ca="1">_FV(A3525,"Change")</f>
        <v>4.1399999999999999E-2</v>
      </c>
      <c r="H3525" s="23" cm="1">
        <f t="array" aca="1" ref="H3525" ca="1">_FV(A3525,"Open")</f>
        <v>51.15</v>
      </c>
      <c r="I3525" s="23" cm="1">
        <f t="array" aca="1" ref="I3525" ca="1">_FV(A3525,"Low")</f>
        <v>51.104999999999997</v>
      </c>
      <c r="J3525" s="23" cm="1">
        <f t="array" aca="1" ref="J3525" ca="1">_FV(A3525,"High")</f>
        <v>51.26</v>
      </c>
      <c r="K3525" s="23" cm="1">
        <f t="array" aca="1" ref="K3525" ca="1">_FV(A3525,"Previous close",TRUE)</f>
        <v>51.088500000000003</v>
      </c>
      <c r="L3525" s="26"/>
      <c r="M3525" s="23" cm="1">
        <f t="array" aca="1" ref="M3525" ca="1">_FV(A3525,"52 week low",TRUE)</f>
        <v>49.3</v>
      </c>
      <c r="N3525" s="23" cm="1">
        <f t="array" aca="1" ref="N3525" ca="1">_FV(A3525,"52 week high",TRUE)</f>
        <v>53.38</v>
      </c>
      <c r="O3525" s="8" cm="1">
        <f t="array" aca="1" ref="O3525" ca="1">_FV(A3525,"Volume")</f>
        <v>4258</v>
      </c>
      <c r="P3525" s="7" cm="1">
        <f t="array" aca="1" ref="P3525" ca="1">_FV(A3525,"Volume average",TRUE)</f>
        <v>13225</v>
      </c>
      <c r="Q3525" t="s">
        <v>5345</v>
      </c>
      <c r="S3525" t="s">
        <v>4447</v>
      </c>
      <c r="T3525" s="25" cm="1">
        <f t="array" aca="1" ref="T3525" ca="1">_FV(A3525,"Expense ratio",TRUE)</f>
        <v>1E-3</v>
      </c>
      <c r="U3525" s="24" cm="1">
        <f t="array" aca="1" ref="U3525" ca="1">_FV(A3525,"Market cap",TRUE)</f>
        <v>90451835.989999995</v>
      </c>
      <c r="V3525" s="4">
        <v>90451832</v>
      </c>
      <c r="W3525" s="4">
        <v>90451832</v>
      </c>
      <c r="Y3525" t="s">
        <v>5948</v>
      </c>
      <c r="Z3525" s="5">
        <v>50.94</v>
      </c>
      <c r="AB3525" s="5">
        <v>3.7499999999999999E-2</v>
      </c>
      <c r="AC3525" s="4">
        <v>17865</v>
      </c>
      <c r="AE3525" s="5">
        <v>-0.62348134033143321</v>
      </c>
      <c r="AF3525" s="20"/>
      <c r="AI3525" s="4">
        <v>17865</v>
      </c>
      <c r="AJ3525" s="5">
        <v>909151.63649999991</v>
      </c>
      <c r="AL3525" s="5">
        <v>53.198</v>
      </c>
      <c r="AM3525" s="5">
        <v>49.3</v>
      </c>
      <c r="AN3525" t="s">
        <v>47</v>
      </c>
      <c r="AO3525" t="str" cm="1">
        <f t="array" aca="1" ref="AO3525" ca="1">_FV(A3525,"Currency")</f>
        <v>USD</v>
      </c>
      <c r="AP3525" t="str" cm="1">
        <f t="array" aca="1" ref="AP3525" ca="1">_FV(A3525,"Exchange")</f>
        <v>NYSE Arca</v>
      </c>
      <c r="AQ3525" s="6" t="str" cm="1">
        <f t="array" aca="1" ref="AQ3525" ca="1">_FV(A3525,"Exchange abbreviation",TRUE)</f>
        <v>ARCX</v>
      </c>
      <c r="AR3525" t="str" cm="1">
        <f t="array" aca="1" ref="AR3525" ca="1">_FV(A3525,"Instrument type",TRUE)</f>
        <v>ETF</v>
      </c>
    </row>
    <row r="3526" spans="1:44" ht="18.75" customHeight="1" x14ac:dyDescent="0.25">
      <c r="A3526" t="e" vm="3538">
        <v>#VALUE!</v>
      </c>
      <c r="B3526" t="s">
        <v>9323</v>
      </c>
      <c r="C3526" t="s">
        <v>9324</v>
      </c>
      <c r="D3526" s="31" cm="1">
        <f t="array" aca="1" ref="D3526" ca="1">_FV(A3526,"Last trade time",TRUE)</f>
        <v>45824.840277789066</v>
      </c>
      <c r="E3526" s="23" cm="1">
        <f t="array" aca="1" ref="E3526" ca="1">_FV(A3526,"Price")</f>
        <v>26.14</v>
      </c>
      <c r="F3526" s="27" cm="1">
        <f t="array" aca="1" ref="F3526" ca="1">_FV(A3526,"Change (%)",TRUE)</f>
        <v>-3.8240000000000003E-4</v>
      </c>
      <c r="G3526" s="26" cm="1">
        <f t="array" aca="1" ref="G3526" ca="1">_FV(A3526,"Change")</f>
        <v>-0.01</v>
      </c>
      <c r="H3526" s="23" cm="1">
        <f t="array" aca="1" ref="H3526" ca="1">_FV(A3526,"Open")</f>
        <v>26.15</v>
      </c>
      <c r="I3526" s="23" cm="1">
        <f t="array" aca="1" ref="I3526" ca="1">_FV(A3526,"Low")</f>
        <v>26.136299999999999</v>
      </c>
      <c r="J3526" s="23" cm="1">
        <f t="array" aca="1" ref="J3526" ca="1">_FV(A3526,"High")</f>
        <v>26.168900000000001</v>
      </c>
      <c r="K3526" s="23" cm="1">
        <f t="array" aca="1" ref="K3526" ca="1">_FV(A3526,"Previous close",TRUE)</f>
        <v>26.15</v>
      </c>
      <c r="L3526" s="26"/>
      <c r="M3526" s="23" cm="1">
        <f t="array" aca="1" ref="M3526" ca="1">_FV(A3526,"52 week low",TRUE)</f>
        <v>25.1995</v>
      </c>
      <c r="N3526" s="23" cm="1">
        <f t="array" aca="1" ref="N3526" ca="1">_FV(A3526,"52 week high",TRUE)</f>
        <v>26.41</v>
      </c>
      <c r="O3526" s="8" cm="1">
        <f t="array" aca="1" ref="O3526" ca="1">_FV(A3526,"Volume")</f>
        <v>4472</v>
      </c>
      <c r="P3526" s="7" cm="1">
        <f t="array" aca="1" ref="P3526" ca="1">_FV(A3526,"Volume average",TRUE)</f>
        <v>8283</v>
      </c>
      <c r="Q3526" t="s">
        <v>6358</v>
      </c>
      <c r="S3526" t="s">
        <v>2067</v>
      </c>
      <c r="T3526" s="25" cm="1">
        <f t="array" aca="1" ref="T3526" ca="1">_FV(A3526,"Expense ratio",TRUE)</f>
        <v>1E-3</v>
      </c>
      <c r="U3526" s="24" cm="1">
        <f t="array" aca="1" ref="U3526" ca="1">_FV(A3526,"Market cap",TRUE)</f>
        <v>38007525.840000004</v>
      </c>
      <c r="V3526" s="4">
        <v>38007524</v>
      </c>
      <c r="W3526" s="4">
        <v>38007524</v>
      </c>
      <c r="Y3526" t="s">
        <v>6837</v>
      </c>
      <c r="Z3526" s="5">
        <v>26.031400000000001</v>
      </c>
      <c r="AA3526" s="20"/>
      <c r="AB3526" s="5">
        <v>4.2200000000000001E-2</v>
      </c>
      <c r="AC3526" s="4">
        <v>7298</v>
      </c>
      <c r="AE3526" s="5">
        <v>2.7372970127268692</v>
      </c>
      <c r="AF3526" s="5">
        <v>4.8585771705129233</v>
      </c>
      <c r="AI3526" s="4">
        <v>7298</v>
      </c>
      <c r="AJ3526" s="5">
        <v>190258.86</v>
      </c>
      <c r="AL3526" s="5">
        <v>26.41</v>
      </c>
      <c r="AM3526" s="5">
        <v>25.2</v>
      </c>
      <c r="AN3526" t="s">
        <v>47</v>
      </c>
      <c r="AO3526" t="str" cm="1">
        <f t="array" aca="1" ref="AO3526" ca="1">_FV(A3526,"Currency")</f>
        <v>USD</v>
      </c>
      <c r="AP3526" t="str" cm="1">
        <f t="array" aca="1" ref="AP3526" ca="1">_FV(A3526,"Exchange")</f>
        <v>NYSE Arca</v>
      </c>
      <c r="AQ3526" s="6" t="str" cm="1">
        <f t="array" aca="1" ref="AQ3526" ca="1">_FV(A3526,"Exchange abbreviation",TRUE)</f>
        <v>ARCX</v>
      </c>
      <c r="AR3526" t="str" cm="1">
        <f t="array" aca="1" ref="AR3526" ca="1">_FV(A3526,"Instrument type",TRUE)</f>
        <v>ETF</v>
      </c>
    </row>
    <row r="3527" spans="1:44" ht="18.75" customHeight="1" x14ac:dyDescent="0.25">
      <c r="A3527" t="e" vm="3539">
        <v>#VALUE!</v>
      </c>
      <c r="B3527" t="s">
        <v>9325</v>
      </c>
      <c r="C3527" t="s">
        <v>9326</v>
      </c>
      <c r="D3527" s="31" cm="1">
        <f t="array" aca="1" ref="D3527" ca="1">_FV(A3527,"Last trade time",TRUE)</f>
        <v>45824.843750207816</v>
      </c>
      <c r="E3527" s="23" cm="1">
        <f t="array" aca="1" ref="E3527" ca="1">_FV(A3527,"Price")</f>
        <v>20.420000000000002</v>
      </c>
      <c r="F3527" s="27" cm="1">
        <f t="array" aca="1" ref="F3527" ca="1">_FV(A3527,"Change (%)",TRUE)</f>
        <v>1.4710000000000001E-3</v>
      </c>
      <c r="G3527" s="26" cm="1">
        <f t="array" aca="1" ref="G3527" ca="1">_FV(A3527,"Change")</f>
        <v>0.03</v>
      </c>
      <c r="H3527" s="23" cm="1">
        <f t="array" aca="1" ref="H3527" ca="1">_FV(A3527,"Open")</f>
        <v>20.41</v>
      </c>
      <c r="I3527" s="23" cm="1">
        <f t="array" aca="1" ref="I3527" ca="1">_FV(A3527,"Low")</f>
        <v>20.399999999999999</v>
      </c>
      <c r="J3527" s="23" cm="1">
        <f t="array" aca="1" ref="J3527" ca="1">_FV(A3527,"High")</f>
        <v>20.43</v>
      </c>
      <c r="K3527" s="23" cm="1">
        <f t="array" aca="1" ref="K3527" ca="1">_FV(A3527,"Previous close",TRUE)</f>
        <v>20.39</v>
      </c>
      <c r="L3527" s="26"/>
      <c r="M3527" s="23" cm="1">
        <f t="array" aca="1" ref="M3527" ca="1">_FV(A3527,"52 week low",TRUE)</f>
        <v>19.89</v>
      </c>
      <c r="N3527" s="23" cm="1">
        <f t="array" aca="1" ref="N3527" ca="1">_FV(A3527,"52 week high",TRUE)</f>
        <v>20.699000000000002</v>
      </c>
      <c r="O3527" s="8" cm="1">
        <f t="array" aca="1" ref="O3527" ca="1">_FV(A3527,"Volume")</f>
        <v>439334</v>
      </c>
      <c r="P3527" s="7" cm="1">
        <f t="array" aca="1" ref="P3527" ca="1">_FV(A3527,"Volume average",TRUE)</f>
        <v>482797</v>
      </c>
      <c r="Q3527" t="s">
        <v>6358</v>
      </c>
      <c r="S3527" t="s">
        <v>277</v>
      </c>
      <c r="T3527" s="25" cm="1">
        <f t="array" aca="1" ref="T3527" ca="1">_FV(A3527,"Expense ratio",TRUE)</f>
        <v>1E-3</v>
      </c>
      <c r="U3527" s="24" cm="1">
        <f t="array" aca="1" ref="U3527" ca="1">_FV(A3527,"Market cap",TRUE)</f>
        <v>2593276737.21</v>
      </c>
      <c r="V3527" s="4">
        <v>2589524480</v>
      </c>
      <c r="W3527" s="4">
        <v>2589524480</v>
      </c>
      <c r="X3527" t="s">
        <v>9327</v>
      </c>
      <c r="Y3527" t="s">
        <v>6419</v>
      </c>
      <c r="Z3527" s="5">
        <v>20.329999999999998</v>
      </c>
      <c r="AB3527" s="5">
        <v>4.5400000000000003E-2</v>
      </c>
      <c r="AC3527" s="4">
        <v>498407</v>
      </c>
      <c r="AE3527" s="5">
        <v>2.9932892689058299</v>
      </c>
      <c r="AF3527" s="5">
        <v>6.4451047696809196</v>
      </c>
      <c r="AI3527" s="4">
        <v>498407</v>
      </c>
      <c r="AJ3527" s="5">
        <v>10132614.310000001</v>
      </c>
      <c r="AL3527" s="5">
        <v>20.7</v>
      </c>
      <c r="AM3527" s="5">
        <v>19.89</v>
      </c>
      <c r="AN3527" t="s">
        <v>82</v>
      </c>
      <c r="AO3527" t="str" cm="1">
        <f t="array" aca="1" ref="AO3527" ca="1">_FV(A3527,"Currency")</f>
        <v>USD</v>
      </c>
      <c r="AP3527" t="str" cm="1">
        <f t="array" aca="1" ref="AP3527" ca="1">_FV(A3527,"Exchange")</f>
        <v>Nasdaq Stock Market</v>
      </c>
      <c r="AQ3527" s="6" t="str" cm="1">
        <f t="array" aca="1" ref="AQ3527" ca="1">_FV(A3527,"Exchange abbreviation",TRUE)</f>
        <v>XNAS</v>
      </c>
      <c r="AR3527" t="str" cm="1">
        <f t="array" aca="1" ref="AR3527" ca="1">_FV(A3527,"Instrument type",TRUE)</f>
        <v>ETF</v>
      </c>
    </row>
    <row r="3528" spans="1:44" ht="18.75" customHeight="1" x14ac:dyDescent="0.25">
      <c r="A3528" t="e" vm="3540">
        <v>#VALUE!</v>
      </c>
      <c r="B3528" t="s">
        <v>9328</v>
      </c>
      <c r="C3528" t="s">
        <v>9329</v>
      </c>
      <c r="D3528" s="31" cm="1">
        <f t="array" aca="1" ref="D3528" ca="1">_FV(A3528,"Last trade time",TRUE)</f>
        <v>45824.84027780078</v>
      </c>
      <c r="E3528" s="23" cm="1">
        <f t="array" aca="1" ref="E3528" ca="1">_FV(A3528,"Price")</f>
        <v>26.114999999999998</v>
      </c>
      <c r="F3528" s="27" cm="1">
        <f t="array" aca="1" ref="F3528" ca="1">_FV(A3528,"Change (%)",TRUE)</f>
        <v>-4.9759999999999995E-4</v>
      </c>
      <c r="G3528" s="26" cm="1">
        <f t="array" aca="1" ref="G3528" ca="1">_FV(A3528,"Change")</f>
        <v>-1.2999999999999999E-2</v>
      </c>
      <c r="H3528" s="23" cm="1">
        <f t="array" aca="1" ref="H3528" ca="1">_FV(A3528,"Open")</f>
        <v>26.12</v>
      </c>
      <c r="I3528" s="23" cm="1">
        <f t="array" aca="1" ref="I3528" ca="1">_FV(A3528,"Low")</f>
        <v>26.114999999999998</v>
      </c>
      <c r="J3528" s="23" cm="1">
        <f t="array" aca="1" ref="J3528" ca="1">_FV(A3528,"High")</f>
        <v>26.16</v>
      </c>
      <c r="K3528" s="23" cm="1">
        <f t="array" aca="1" ref="K3528" ca="1">_FV(A3528,"Previous close",TRUE)</f>
        <v>26.128</v>
      </c>
      <c r="L3528" s="26"/>
      <c r="M3528" s="23" cm="1">
        <f t="array" aca="1" ref="M3528" ca="1">_FV(A3528,"52 week low",TRUE)</f>
        <v>25.14</v>
      </c>
      <c r="N3528" s="23" cm="1">
        <f t="array" aca="1" ref="N3528" ca="1">_FV(A3528,"52 week high",TRUE)</f>
        <v>27.54</v>
      </c>
      <c r="O3528" s="8" cm="1">
        <f t="array" aca="1" ref="O3528" ca="1">_FV(A3528,"Volume")</f>
        <v>7325</v>
      </c>
      <c r="P3528" s="7" cm="1">
        <f t="array" aca="1" ref="P3528" ca="1">_FV(A3528,"Volume average",TRUE)</f>
        <v>16946</v>
      </c>
      <c r="Q3528" t="s">
        <v>6358</v>
      </c>
      <c r="S3528" t="s">
        <v>2067</v>
      </c>
      <c r="T3528" s="25" cm="1">
        <f t="array" aca="1" ref="T3528" ca="1">_FV(A3528,"Expense ratio",TRUE)</f>
        <v>1E-3</v>
      </c>
      <c r="U3528" s="24" cm="1">
        <f t="array" aca="1" ref="U3528" ca="1">_FV(A3528,"Market cap",TRUE)</f>
        <v>69445686.930000007</v>
      </c>
      <c r="V3528" s="4">
        <v>69445688</v>
      </c>
      <c r="W3528" s="4">
        <v>69445688</v>
      </c>
      <c r="Y3528" t="s">
        <v>6837</v>
      </c>
      <c r="Z3528" s="5">
        <v>25.979299999999999</v>
      </c>
      <c r="AB3528" s="5">
        <v>4.3499999999999997E-2</v>
      </c>
      <c r="AC3528" s="4">
        <v>32820</v>
      </c>
      <c r="AE3528" s="5">
        <v>3.9673569783920781</v>
      </c>
      <c r="AF3528" s="5">
        <v>5.6782115680936718</v>
      </c>
      <c r="AI3528" s="4">
        <v>32820</v>
      </c>
      <c r="AJ3528" s="5">
        <v>853976.4</v>
      </c>
      <c r="AL3528" s="5">
        <v>27.54</v>
      </c>
      <c r="AM3528" s="5">
        <v>25.14</v>
      </c>
      <c r="AN3528" t="s">
        <v>47</v>
      </c>
      <c r="AO3528" t="str" cm="1">
        <f t="array" aca="1" ref="AO3528" ca="1">_FV(A3528,"Currency")</f>
        <v>USD</v>
      </c>
      <c r="AP3528" t="str" cm="1">
        <f t="array" aca="1" ref="AP3528" ca="1">_FV(A3528,"Exchange")</f>
        <v>NYSE Arca</v>
      </c>
      <c r="AQ3528" s="6" t="str" cm="1">
        <f t="array" aca="1" ref="AQ3528" ca="1">_FV(A3528,"Exchange abbreviation",TRUE)</f>
        <v>ARCX</v>
      </c>
      <c r="AR3528" t="str" cm="1">
        <f t="array" aca="1" ref="AR3528" ca="1">_FV(A3528,"Instrument type",TRUE)</f>
        <v>ETF</v>
      </c>
    </row>
    <row r="3529" spans="1:44" ht="18.75" customHeight="1" x14ac:dyDescent="0.25">
      <c r="A3529" t="e" vm="3541">
        <v>#VALUE!</v>
      </c>
      <c r="B3529" t="s">
        <v>9330</v>
      </c>
      <c r="C3529" t="s">
        <v>9331</v>
      </c>
      <c r="D3529" s="31" cm="1">
        <f t="array" aca="1" ref="D3529" ca="1">_FV(A3529,"Last trade time",TRUE)</f>
        <v>45824.843750207816</v>
      </c>
      <c r="E3529" s="23" cm="1">
        <f t="array" aca="1" ref="E3529" ca="1">_FV(A3529,"Price")</f>
        <v>18.600000000000001</v>
      </c>
      <c r="F3529" s="27" cm="1">
        <f t="array" aca="1" ref="F3529" ca="1">_FV(A3529,"Change (%)",TRUE)</f>
        <v>5.3790000000000001E-4</v>
      </c>
      <c r="G3529" s="26" cm="1">
        <f t="array" aca="1" ref="G3529" ca="1">_FV(A3529,"Change")</f>
        <v>0.01</v>
      </c>
      <c r="H3529" s="23" cm="1">
        <f t="array" aca="1" ref="H3529" ca="1">_FV(A3529,"Open")</f>
        <v>18.600000000000001</v>
      </c>
      <c r="I3529" s="23" cm="1">
        <f t="array" aca="1" ref="I3529" ca="1">_FV(A3529,"Low")</f>
        <v>18.59</v>
      </c>
      <c r="J3529" s="23" cm="1">
        <f t="array" aca="1" ref="J3529" ca="1">_FV(A3529,"High")</f>
        <v>18.62</v>
      </c>
      <c r="K3529" s="23" cm="1">
        <f t="array" aca="1" ref="K3529" ca="1">_FV(A3529,"Previous close",TRUE)</f>
        <v>18.59</v>
      </c>
      <c r="L3529" s="26"/>
      <c r="M3529" s="23" cm="1">
        <f t="array" aca="1" ref="M3529" ca="1">_FV(A3529,"52 week low",TRUE)</f>
        <v>18.09</v>
      </c>
      <c r="N3529" s="23" cm="1">
        <f t="array" aca="1" ref="N3529" ca="1">_FV(A3529,"52 week high",TRUE)</f>
        <v>18.96</v>
      </c>
      <c r="O3529" s="8" cm="1">
        <f t="array" aca="1" ref="O3529" ca="1">_FV(A3529,"Volume")</f>
        <v>280314</v>
      </c>
      <c r="P3529" s="7" cm="1">
        <f t="array" aca="1" ref="P3529" ca="1">_FV(A3529,"Volume average",TRUE)</f>
        <v>493516</v>
      </c>
      <c r="Q3529" t="s">
        <v>6358</v>
      </c>
      <c r="S3529" t="s">
        <v>277</v>
      </c>
      <c r="T3529" s="25" cm="1">
        <f t="array" aca="1" ref="T3529" ca="1">_FV(A3529,"Expense ratio",TRUE)</f>
        <v>1E-3</v>
      </c>
      <c r="U3529" s="24" cm="1">
        <f t="array" aca="1" ref="U3529" ca="1">_FV(A3529,"Market cap",TRUE)</f>
        <v>2056457596</v>
      </c>
      <c r="V3529" s="4">
        <v>2044837760</v>
      </c>
      <c r="W3529" s="4">
        <v>2044837760</v>
      </c>
      <c r="X3529" t="s">
        <v>6205</v>
      </c>
      <c r="Y3529" t="s">
        <v>6412</v>
      </c>
      <c r="Z3529" s="5">
        <v>18.510000000000002</v>
      </c>
      <c r="AB3529" s="5">
        <v>4.5600000000000002E-2</v>
      </c>
      <c r="AC3529" s="4">
        <v>422506</v>
      </c>
      <c r="AE3529" s="5">
        <v>3.0756374038257261</v>
      </c>
      <c r="AF3529" s="5">
        <v>6.4761013066106488</v>
      </c>
      <c r="AI3529" s="4">
        <v>422506</v>
      </c>
      <c r="AJ3529" s="5">
        <v>7824811.1200000001</v>
      </c>
      <c r="AL3529" s="5">
        <v>18.96</v>
      </c>
      <c r="AM3529" s="5">
        <v>18.09</v>
      </c>
      <c r="AN3529" t="s">
        <v>90</v>
      </c>
      <c r="AO3529" t="str" cm="1">
        <f t="array" aca="1" ref="AO3529" ca="1">_FV(A3529,"Currency")</f>
        <v>USD</v>
      </c>
      <c r="AP3529" t="str" cm="1">
        <f t="array" aca="1" ref="AP3529" ca="1">_FV(A3529,"Exchange")</f>
        <v>Nasdaq Stock Market</v>
      </c>
      <c r="AQ3529" s="6" t="str" cm="1">
        <f t="array" aca="1" ref="AQ3529" ca="1">_FV(A3529,"Exchange abbreviation",TRUE)</f>
        <v>XNAS</v>
      </c>
      <c r="AR3529" t="str" cm="1">
        <f t="array" aca="1" ref="AR3529" ca="1">_FV(A3529,"Instrument type",TRUE)</f>
        <v>ETF</v>
      </c>
    </row>
    <row r="3530" spans="1:44" ht="18.75" customHeight="1" x14ac:dyDescent="0.25">
      <c r="A3530" t="e" vm="3542">
        <v>#VALUE!</v>
      </c>
      <c r="B3530" t="s">
        <v>9332</v>
      </c>
      <c r="C3530" t="s">
        <v>9333</v>
      </c>
      <c r="D3530" s="31" cm="1">
        <f t="array" aca="1" ref="D3530" ca="1">_FV(A3530,"Last trade time",TRUE)</f>
        <v>45824.84027780078</v>
      </c>
      <c r="E3530" s="23" cm="1">
        <f t="array" aca="1" ref="E3530" ca="1">_FV(A3530,"Price")</f>
        <v>25.99</v>
      </c>
      <c r="F3530" s="27" cm="1">
        <f t="array" aca="1" ref="F3530" ca="1">_FV(A3530,"Change (%)",TRUE)</f>
        <v>0</v>
      </c>
      <c r="G3530" s="26" cm="1">
        <f t="array" aca="1" ref="G3530" ca="1">_FV(A3530,"Change")</f>
        <v>0</v>
      </c>
      <c r="H3530" s="23" cm="1">
        <f t="array" aca="1" ref="H3530" ca="1">_FV(A3530,"Open")</f>
        <v>25.99</v>
      </c>
      <c r="I3530" s="23" cm="1">
        <f t="array" aca="1" ref="I3530" ca="1">_FV(A3530,"Low")</f>
        <v>25.99</v>
      </c>
      <c r="J3530" s="23" cm="1">
        <f t="array" aca="1" ref="J3530" ca="1">_FV(A3530,"High")</f>
        <v>26.0246</v>
      </c>
      <c r="K3530" s="23" cm="1">
        <f t="array" aca="1" ref="K3530" ca="1">_FV(A3530,"Previous close",TRUE)</f>
        <v>25.99</v>
      </c>
      <c r="L3530" s="26"/>
      <c r="M3530" s="23" cm="1">
        <f t="array" aca="1" ref="M3530" ca="1">_FV(A3530,"52 week low",TRUE)</f>
        <v>25.01</v>
      </c>
      <c r="N3530" s="23" cm="1">
        <f t="array" aca="1" ref="N3530" ca="1">_FV(A3530,"52 week high",TRUE)</f>
        <v>26.46</v>
      </c>
      <c r="O3530" s="8" cm="1">
        <f t="array" aca="1" ref="O3530" ca="1">_FV(A3530,"Volume")</f>
        <v>5564</v>
      </c>
      <c r="P3530" s="7" cm="1">
        <f t="array" aca="1" ref="P3530" ca="1">_FV(A3530,"Volume average",TRUE)</f>
        <v>4885</v>
      </c>
      <c r="Q3530" t="s">
        <v>6358</v>
      </c>
      <c r="S3530" t="s">
        <v>2067</v>
      </c>
      <c r="T3530" s="25" cm="1">
        <f t="array" aca="1" ref="T3530" ca="1">_FV(A3530,"Expense ratio",TRUE)</f>
        <v>1E-3</v>
      </c>
      <c r="U3530" s="24" cm="1">
        <f t="array" aca="1" ref="U3530" ca="1">_FV(A3530,"Market cap",TRUE)</f>
        <v>26086557.510000002</v>
      </c>
      <c r="V3530" s="4">
        <v>26086556</v>
      </c>
      <c r="W3530" s="4">
        <v>26086556</v>
      </c>
      <c r="Y3530" t="s">
        <v>6837</v>
      </c>
      <c r="Z3530" s="5">
        <v>25.82685</v>
      </c>
      <c r="AA3530" s="20"/>
      <c r="AB3530" s="5">
        <v>4.4899995999999998E-2</v>
      </c>
      <c r="AC3530" s="4">
        <v>4614</v>
      </c>
      <c r="AE3530" s="5">
        <v>4.0534779986355574</v>
      </c>
      <c r="AF3530" s="5">
        <v>5.2395163172854966</v>
      </c>
      <c r="AI3530" s="4">
        <v>4614</v>
      </c>
      <c r="AJ3530" s="5">
        <v>119269.59299999999</v>
      </c>
      <c r="AL3530" s="5">
        <v>26.46</v>
      </c>
      <c r="AM3530" s="5">
        <v>25.01</v>
      </c>
      <c r="AN3530" t="s">
        <v>47</v>
      </c>
      <c r="AO3530" t="str" cm="1">
        <f t="array" aca="1" ref="AO3530" ca="1">_FV(A3530,"Currency")</f>
        <v>USD</v>
      </c>
      <c r="AP3530" t="str" cm="1">
        <f t="array" aca="1" ref="AP3530" ca="1">_FV(A3530,"Exchange")</f>
        <v>NYSE Arca</v>
      </c>
      <c r="AQ3530" s="6" t="str" cm="1">
        <f t="array" aca="1" ref="AQ3530" ca="1">_FV(A3530,"Exchange abbreviation",TRUE)</f>
        <v>ARCX</v>
      </c>
      <c r="AR3530" t="str" cm="1">
        <f t="array" aca="1" ref="AR3530" ca="1">_FV(A3530,"Instrument type",TRUE)</f>
        <v>ETF</v>
      </c>
    </row>
    <row r="3531" spans="1:44" ht="18.75" customHeight="1" x14ac:dyDescent="0.25">
      <c r="A3531" t="e" vm="3543">
        <v>#VALUE!</v>
      </c>
      <c r="B3531" t="s">
        <v>9334</v>
      </c>
      <c r="C3531" t="s">
        <v>9335</v>
      </c>
      <c r="D3531" s="31" cm="1">
        <f t="array" aca="1" ref="D3531" ca="1">_FV(A3531,"Last trade time",TRUE)</f>
        <v>45824.840287534375</v>
      </c>
      <c r="E3531" s="23" cm="1">
        <f t="array" aca="1" ref="E3531" ca="1">_FV(A3531,"Price")</f>
        <v>46.17</v>
      </c>
      <c r="F3531" s="27" cm="1">
        <f t="array" aca="1" ref="F3531" ca="1">_FV(A3531,"Change (%)",TRUE)</f>
        <v>5.4440000000000001E-3</v>
      </c>
      <c r="G3531" s="26" cm="1">
        <f t="array" aca="1" ref="G3531" ca="1">_FV(A3531,"Change")</f>
        <v>0.25</v>
      </c>
      <c r="H3531" s="23" cm="1">
        <f t="array" aca="1" ref="H3531" ca="1">_FV(A3531,"Open")</f>
        <v>46.2</v>
      </c>
      <c r="I3531" s="23" cm="1">
        <f t="array" aca="1" ref="I3531" ca="1">_FV(A3531,"Low")</f>
        <v>46.11</v>
      </c>
      <c r="J3531" s="23" cm="1">
        <f t="array" aca="1" ref="J3531" ca="1">_FV(A3531,"High")</f>
        <v>46.2699</v>
      </c>
      <c r="K3531" s="23" cm="1">
        <f t="array" aca="1" ref="K3531" ca="1">_FV(A3531,"Previous close",TRUE)</f>
        <v>45.92</v>
      </c>
      <c r="L3531" s="26"/>
      <c r="M3531" s="23" cm="1">
        <f t="array" aca="1" ref="M3531" ca="1">_FV(A3531,"52 week low",TRUE)</f>
        <v>40.554200000000002</v>
      </c>
      <c r="N3531" s="23" cm="1">
        <f t="array" aca="1" ref="N3531" ca="1">_FV(A3531,"52 week high",TRUE)</f>
        <v>46.71</v>
      </c>
      <c r="O3531" s="8" cm="1">
        <f t="array" aca="1" ref="O3531" ca="1">_FV(A3531,"Volume")</f>
        <v>29349</v>
      </c>
      <c r="P3531" s="7" cm="1">
        <f t="array" aca="1" ref="P3531" ca="1">_FV(A3531,"Volume average",TRUE)</f>
        <v>67563</v>
      </c>
      <c r="Q3531" t="s">
        <v>923</v>
      </c>
      <c r="S3531" t="s">
        <v>2006</v>
      </c>
      <c r="T3531" s="25" cm="1">
        <f t="array" aca="1" ref="T3531" ca="1">_FV(A3531,"Expense ratio",TRUE)</f>
        <v>1E-3</v>
      </c>
      <c r="U3531" s="24" cm="1">
        <f t="array" aca="1" ref="U3531" ca="1">_FV(A3531,"Market cap",TRUE)</f>
        <v>606841917.98000002</v>
      </c>
      <c r="V3531" s="4">
        <v>606841920</v>
      </c>
      <c r="W3531" s="4">
        <v>606841920</v>
      </c>
      <c r="X3531" t="s">
        <v>9336</v>
      </c>
      <c r="Y3531" t="s">
        <v>9337</v>
      </c>
      <c r="Z3531" s="5">
        <v>46.029200000000003</v>
      </c>
      <c r="AA3531" s="5">
        <v>24.681124000000001</v>
      </c>
      <c r="AB3531" s="4">
        <v>0</v>
      </c>
      <c r="AC3531" s="4">
        <v>68706</v>
      </c>
      <c r="AE3531" s="5">
        <v>2.4688626177817419</v>
      </c>
      <c r="AF3531" s="5">
        <v>8.2471762412487557</v>
      </c>
      <c r="AI3531" s="4">
        <v>68706</v>
      </c>
      <c r="AJ3531" s="5">
        <v>3163911.3</v>
      </c>
      <c r="AL3531" s="5">
        <v>46.71</v>
      </c>
      <c r="AM3531" s="5">
        <v>40.554000000000002</v>
      </c>
      <c r="AN3531" t="s">
        <v>90</v>
      </c>
      <c r="AO3531" t="str" cm="1">
        <f t="array" aca="1" ref="AO3531" ca="1">_FV(A3531,"Currency")</f>
        <v>USD</v>
      </c>
      <c r="AP3531" t="str" cm="1">
        <f t="array" aca="1" ref="AP3531" ca="1">_FV(A3531,"Exchange")</f>
        <v>CBOE BZX Exchange</v>
      </c>
      <c r="AQ3531" s="6" t="str" cm="1">
        <f t="array" aca="1" ref="AQ3531" ca="1">_FV(A3531,"Exchange abbreviation",TRUE)</f>
        <v>BATS</v>
      </c>
      <c r="AR3531" t="str" cm="1">
        <f t="array" aca="1" ref="AR3531" ca="1">_FV(A3531,"Instrument type",TRUE)</f>
        <v>ETF</v>
      </c>
    </row>
    <row r="3532" spans="1:44" ht="18.75" customHeight="1" x14ac:dyDescent="0.25">
      <c r="A3532" t="e" vm="3544">
        <v>#VALUE!</v>
      </c>
      <c r="B3532" t="s">
        <v>9338</v>
      </c>
      <c r="C3532" t="s">
        <v>9339</v>
      </c>
      <c r="D3532" s="31" cm="1">
        <f t="array" aca="1" ref="D3532" ca="1">_FV(A3532,"Last trade time",TRUE)</f>
        <v>45824.840277812502</v>
      </c>
      <c r="E3532" s="23" cm="1">
        <f t="array" aca="1" ref="E3532" ca="1">_FV(A3532,"Price")</f>
        <v>23.11</v>
      </c>
      <c r="F3532" s="27" cm="1">
        <f t="array" aca="1" ref="F3532" ca="1">_FV(A3532,"Change (%)",TRUE)</f>
        <v>4.3290000000000001E-4</v>
      </c>
      <c r="G3532" s="26" cm="1">
        <f t="array" aca="1" ref="G3532" ca="1">_FV(A3532,"Change")</f>
        <v>0.01</v>
      </c>
      <c r="H3532" s="23" cm="1">
        <f t="array" aca="1" ref="H3532" ca="1">_FV(A3532,"Open")</f>
        <v>23.11</v>
      </c>
      <c r="I3532" s="23" cm="1">
        <f t="array" aca="1" ref="I3532" ca="1">_FV(A3532,"Low")</f>
        <v>23.06</v>
      </c>
      <c r="J3532" s="23" cm="1">
        <f t="array" aca="1" ref="J3532" ca="1">_FV(A3532,"High")</f>
        <v>23.34</v>
      </c>
      <c r="K3532" s="23" cm="1">
        <f t="array" aca="1" ref="K3532" ca="1">_FV(A3532,"Previous close",TRUE)</f>
        <v>23.1</v>
      </c>
      <c r="L3532" s="26"/>
      <c r="M3532" s="23" cm="1">
        <f t="array" aca="1" ref="M3532" ca="1">_FV(A3532,"52 week low",TRUE)</f>
        <v>22.51</v>
      </c>
      <c r="N3532" s="23" cm="1">
        <f t="array" aca="1" ref="N3532" ca="1">_FV(A3532,"52 week high",TRUE)</f>
        <v>24.9</v>
      </c>
      <c r="O3532" s="8" cm="1">
        <f t="array" aca="1" ref="O3532" ca="1">_FV(A3532,"Volume")</f>
        <v>251156</v>
      </c>
      <c r="P3532" s="7" cm="1">
        <f t="array" aca="1" ref="P3532" ca="1">_FV(A3532,"Volume average",TRUE)</f>
        <v>365964</v>
      </c>
      <c r="Q3532" t="s">
        <v>6358</v>
      </c>
      <c r="S3532" t="s">
        <v>2067</v>
      </c>
      <c r="T3532" s="25" cm="1">
        <f t="array" aca="1" ref="T3532" ca="1">_FV(A3532,"Expense ratio",TRUE)</f>
        <v>1E-3</v>
      </c>
      <c r="U3532" s="24" cm="1">
        <f t="array" aca="1" ref="U3532" ca="1">_FV(A3532,"Market cap",TRUE)</f>
        <v>2614394031.8899999</v>
      </c>
      <c r="V3532" s="4">
        <v>2614394112</v>
      </c>
      <c r="W3532" s="4">
        <v>2614394112</v>
      </c>
      <c r="Y3532" t="s">
        <v>8965</v>
      </c>
      <c r="Z3532" s="5">
        <v>22.991019999999999</v>
      </c>
      <c r="AA3532" s="20"/>
      <c r="AB3532" s="5">
        <v>4.7399997999999999E-2</v>
      </c>
      <c r="AC3532" s="4">
        <v>392265</v>
      </c>
      <c r="AE3532" s="5">
        <v>2.983228944233995</v>
      </c>
      <c r="AF3532" s="5">
        <v>6.4937155586439088</v>
      </c>
      <c r="AI3532" s="4">
        <v>392265</v>
      </c>
      <c r="AJ3532" s="4">
        <v>9022095</v>
      </c>
      <c r="AL3532" s="5">
        <v>24.9</v>
      </c>
      <c r="AM3532" s="5">
        <v>22.51</v>
      </c>
      <c r="AN3532" t="s">
        <v>90</v>
      </c>
      <c r="AO3532" t="str" cm="1">
        <f t="array" aca="1" ref="AO3532" ca="1">_FV(A3532,"Currency")</f>
        <v>USD</v>
      </c>
      <c r="AP3532" t="str" cm="1">
        <f t="array" aca="1" ref="AP3532" ca="1">_FV(A3532,"Exchange")</f>
        <v>NYSE Arca</v>
      </c>
      <c r="AQ3532" s="6" t="str" cm="1">
        <f t="array" aca="1" ref="AQ3532" ca="1">_FV(A3532,"Exchange abbreviation",TRUE)</f>
        <v>ARCX</v>
      </c>
      <c r="AR3532" t="str" cm="1">
        <f t="array" aca="1" ref="AR3532" ca="1">_FV(A3532,"Instrument type",TRUE)</f>
        <v>ETF</v>
      </c>
    </row>
    <row r="3533" spans="1:44" ht="18.75" customHeight="1" x14ac:dyDescent="0.25">
      <c r="A3533" t="e" vm="3545">
        <v>#VALUE!</v>
      </c>
      <c r="B3533" t="s">
        <v>9340</v>
      </c>
      <c r="C3533" t="s">
        <v>9341</v>
      </c>
      <c r="D3533" s="31" cm="1">
        <f t="array" aca="1" ref="D3533" ca="1">_FV(A3533,"Last trade time",TRUE)</f>
        <v>45824.84027780078</v>
      </c>
      <c r="E3533" s="23" cm="1">
        <f t="array" aca="1" ref="E3533" ca="1">_FV(A3533,"Price")</f>
        <v>21.72</v>
      </c>
      <c r="F3533" s="27" cm="1">
        <f t="array" aca="1" ref="F3533" ca="1">_FV(A3533,"Change (%)",TRUE)</f>
        <v>0</v>
      </c>
      <c r="G3533" s="26" cm="1">
        <f t="array" aca="1" ref="G3533" ca="1">_FV(A3533,"Change")</f>
        <v>0</v>
      </c>
      <c r="H3533" s="23" cm="1">
        <f t="array" aca="1" ref="H3533" ca="1">_FV(A3533,"Open")</f>
        <v>21.73</v>
      </c>
      <c r="I3533" s="23" cm="1">
        <f t="array" aca="1" ref="I3533" ca="1">_FV(A3533,"Low")</f>
        <v>21.69</v>
      </c>
      <c r="J3533" s="23" cm="1">
        <f t="array" aca="1" ref="J3533" ca="1">_FV(A3533,"High")</f>
        <v>21.85</v>
      </c>
      <c r="K3533" s="23" cm="1">
        <f t="array" aca="1" ref="K3533" ca="1">_FV(A3533,"Previous close",TRUE)</f>
        <v>21.72</v>
      </c>
      <c r="L3533" s="26"/>
      <c r="M3533" s="23" cm="1">
        <f t="array" aca="1" ref="M3533" ca="1">_FV(A3533,"52 week low",TRUE)</f>
        <v>21.085999999999999</v>
      </c>
      <c r="N3533" s="23" cm="1">
        <f t="array" aca="1" ref="N3533" ca="1">_FV(A3533,"52 week high",TRUE)</f>
        <v>22.43</v>
      </c>
      <c r="O3533" s="8" cm="1">
        <f t="array" aca="1" ref="O3533" ca="1">_FV(A3533,"Volume")</f>
        <v>312033</v>
      </c>
      <c r="P3533" s="7" cm="1">
        <f t="array" aca="1" ref="P3533" ca="1">_FV(A3533,"Volume average",TRUE)</f>
        <v>337692</v>
      </c>
      <c r="Q3533" t="s">
        <v>6358</v>
      </c>
      <c r="S3533" t="s">
        <v>2067</v>
      </c>
      <c r="T3533" s="25" cm="1">
        <f t="array" aca="1" ref="T3533" ca="1">_FV(A3533,"Expense ratio",TRUE)</f>
        <v>1E-3</v>
      </c>
      <c r="U3533" s="24" cm="1">
        <f t="array" aca="1" ref="U3533" ca="1">_FV(A3533,"Market cap",TRUE)</f>
        <v>1847696175.8</v>
      </c>
      <c r="V3533" s="4">
        <v>1847696128</v>
      </c>
      <c r="W3533" s="4">
        <v>1847696128</v>
      </c>
      <c r="Y3533" t="s">
        <v>9192</v>
      </c>
      <c r="Z3533" s="5">
        <v>21.579989999999999</v>
      </c>
      <c r="AA3533" s="20"/>
      <c r="AB3533" s="5">
        <v>4.6399999999999997E-2</v>
      </c>
      <c r="AC3533" s="4">
        <v>428060</v>
      </c>
      <c r="AE3533" s="5">
        <v>3.3470302373350691</v>
      </c>
      <c r="AF3533" s="5">
        <v>6.5005501224387308</v>
      </c>
      <c r="AI3533" s="4">
        <v>428060</v>
      </c>
      <c r="AJ3533" s="4">
        <v>9246096</v>
      </c>
      <c r="AL3533" s="5">
        <v>22.43</v>
      </c>
      <c r="AM3533" s="5">
        <v>21.085999999999999</v>
      </c>
      <c r="AN3533" t="s">
        <v>90</v>
      </c>
      <c r="AO3533" t="str" cm="1">
        <f t="array" aca="1" ref="AO3533" ca="1">_FV(A3533,"Currency")</f>
        <v>USD</v>
      </c>
      <c r="AP3533" t="str" cm="1">
        <f t="array" aca="1" ref="AP3533" ca="1">_FV(A3533,"Exchange")</f>
        <v>NYSE Arca</v>
      </c>
      <c r="AQ3533" s="6" t="str" cm="1">
        <f t="array" aca="1" ref="AQ3533" ca="1">_FV(A3533,"Exchange abbreviation",TRUE)</f>
        <v>ARCX</v>
      </c>
      <c r="AR3533" t="str" cm="1">
        <f t="array" aca="1" ref="AR3533" ca="1">_FV(A3533,"Instrument type",TRUE)</f>
        <v>ETF</v>
      </c>
    </row>
    <row r="3534" spans="1:44" ht="18.75" customHeight="1" x14ac:dyDescent="0.25">
      <c r="A3534" t="e" vm="3546">
        <v>#VALUE!</v>
      </c>
      <c r="B3534" t="s">
        <v>9342</v>
      </c>
      <c r="C3534" t="s">
        <v>9343</v>
      </c>
      <c r="D3534" s="31" cm="1">
        <f t="array" aca="1" ref="D3534" ca="1">_FV(A3534,"Last trade time",TRUE)</f>
        <v>45824.84027780078</v>
      </c>
      <c r="E3534" s="23" cm="1">
        <f t="array" aca="1" ref="E3534" ca="1">_FV(A3534,"Price")</f>
        <v>25.67</v>
      </c>
      <c r="F3534" s="27" cm="1">
        <f t="array" aca="1" ref="F3534" ca="1">_FV(A3534,"Change (%)",TRUE)</f>
        <v>-9.7300000000000002E-4</v>
      </c>
      <c r="G3534" s="26" cm="1">
        <f t="array" aca="1" ref="G3534" ca="1">_FV(A3534,"Change")</f>
        <v>-2.5000000000000001E-2</v>
      </c>
      <c r="H3534" s="23" cm="1">
        <f t="array" aca="1" ref="H3534" ca="1">_FV(A3534,"Open")</f>
        <v>25.681000000000001</v>
      </c>
      <c r="I3534" s="23" cm="1">
        <f t="array" aca="1" ref="I3534" ca="1">_FV(A3534,"Low")</f>
        <v>25.67</v>
      </c>
      <c r="J3534" s="23" cm="1">
        <f t="array" aca="1" ref="J3534" ca="1">_FV(A3534,"High")</f>
        <v>25.690799999999999</v>
      </c>
      <c r="K3534" s="23" cm="1">
        <f t="array" aca="1" ref="K3534" ca="1">_FV(A3534,"Previous close",TRUE)</f>
        <v>25.695</v>
      </c>
      <c r="L3534" s="26"/>
      <c r="M3534" s="23" cm="1">
        <f t="array" aca="1" ref="M3534" ca="1">_FV(A3534,"52 week low",TRUE)</f>
        <v>24.683399999999999</v>
      </c>
      <c r="N3534" s="23" cm="1">
        <f t="array" aca="1" ref="N3534" ca="1">_FV(A3534,"52 week high",TRUE)</f>
        <v>26.295000000000002</v>
      </c>
      <c r="O3534" s="8" cm="1">
        <f t="array" aca="1" ref="O3534" ca="1">_FV(A3534,"Volume")</f>
        <v>717</v>
      </c>
      <c r="P3534" s="7" cm="1">
        <f t="array" aca="1" ref="P3534" ca="1">_FV(A3534,"Volume average",TRUE)</f>
        <v>2447</v>
      </c>
      <c r="Q3534" t="s">
        <v>6358</v>
      </c>
      <c r="S3534" t="s">
        <v>2067</v>
      </c>
      <c r="T3534" s="25" cm="1">
        <f t="array" aca="1" ref="T3534" ca="1">_FV(A3534,"Expense ratio",TRUE)</f>
        <v>1E-3</v>
      </c>
      <c r="U3534" s="24" cm="1">
        <f t="array" aca="1" ref="U3534" ca="1">_FV(A3534,"Market cap",TRUE)</f>
        <v>20625517.93</v>
      </c>
      <c r="V3534" s="4">
        <v>20625516</v>
      </c>
      <c r="W3534" s="4">
        <v>20625516</v>
      </c>
      <c r="Y3534" t="s">
        <v>6837</v>
      </c>
      <c r="Z3534" s="5">
        <v>25.509039999999999</v>
      </c>
      <c r="AA3534" s="20"/>
      <c r="AB3534" s="5">
        <v>4.9200002E-2</v>
      </c>
      <c r="AC3534" s="4">
        <v>3426</v>
      </c>
      <c r="AE3534" s="5">
        <v>2.9991905286166132</v>
      </c>
      <c r="AF3534" s="5">
        <v>3.787511910615549</v>
      </c>
      <c r="AI3534" s="4">
        <v>3426</v>
      </c>
      <c r="AJ3534" s="5">
        <v>87482.91</v>
      </c>
      <c r="AL3534" s="5">
        <v>26.295000000000002</v>
      </c>
      <c r="AM3534" s="5">
        <v>24.683</v>
      </c>
      <c r="AN3534" t="s">
        <v>47</v>
      </c>
      <c r="AO3534" t="str" cm="1">
        <f t="array" aca="1" ref="AO3534" ca="1">_FV(A3534,"Currency")</f>
        <v>USD</v>
      </c>
      <c r="AP3534" t="str" cm="1">
        <f t="array" aca="1" ref="AP3534" ca="1">_FV(A3534,"Exchange")</f>
        <v>NYSE Arca</v>
      </c>
      <c r="AQ3534" s="6" t="str" cm="1">
        <f t="array" aca="1" ref="AQ3534" ca="1">_FV(A3534,"Exchange abbreviation",TRUE)</f>
        <v>ARCX</v>
      </c>
      <c r="AR3534" t="str" cm="1">
        <f t="array" aca="1" ref="AR3534" ca="1">_FV(A3534,"Instrument type",TRUE)</f>
        <v>ETF</v>
      </c>
    </row>
    <row r="3535" spans="1:44" ht="18.75" customHeight="1" x14ac:dyDescent="0.25">
      <c r="A3535" t="e" vm="3547">
        <v>#VALUE!</v>
      </c>
      <c r="B3535" t="s">
        <v>9344</v>
      </c>
      <c r="C3535" t="s">
        <v>9345</v>
      </c>
      <c r="D3535" s="31" cm="1">
        <f t="array" aca="1" ref="D3535" ca="1">_FV(A3535,"Last trade time",TRUE)</f>
        <v>45824.840277789066</v>
      </c>
      <c r="E3535" s="23" cm="1">
        <f t="array" aca="1" ref="E3535" ca="1">_FV(A3535,"Price")</f>
        <v>20.71</v>
      </c>
      <c r="F3535" s="27" cm="1">
        <f t="array" aca="1" ref="F3535" ca="1">_FV(A3535,"Change (%)",TRUE)</f>
        <v>0</v>
      </c>
      <c r="G3535" s="26" cm="1">
        <f t="array" aca="1" ref="G3535" ca="1">_FV(A3535,"Change")</f>
        <v>0</v>
      </c>
      <c r="H3535" s="23" cm="1">
        <f t="array" aca="1" ref="H3535" ca="1">_FV(A3535,"Open")</f>
        <v>20.73</v>
      </c>
      <c r="I3535" s="23" cm="1">
        <f t="array" aca="1" ref="I3535" ca="1">_FV(A3535,"Low")</f>
        <v>20.704999999999998</v>
      </c>
      <c r="J3535" s="23" cm="1">
        <f t="array" aca="1" ref="J3535" ca="1">_FV(A3535,"High")</f>
        <v>20.759899999999998</v>
      </c>
      <c r="K3535" s="23" cm="1">
        <f t="array" aca="1" ref="K3535" ca="1">_FV(A3535,"Previous close",TRUE)</f>
        <v>20.71</v>
      </c>
      <c r="L3535" s="26"/>
      <c r="M3535" s="23" cm="1">
        <f t="array" aca="1" ref="M3535" ca="1">_FV(A3535,"52 week low",TRUE)</f>
        <v>20.079999999999998</v>
      </c>
      <c r="N3535" s="23" cm="1">
        <f t="array" aca="1" ref="N3535" ca="1">_FV(A3535,"52 week high",TRUE)</f>
        <v>21.39</v>
      </c>
      <c r="O3535" s="8" cm="1">
        <f t="array" aca="1" ref="O3535" ca="1">_FV(A3535,"Volume")</f>
        <v>196736</v>
      </c>
      <c r="P3535" s="7" cm="1">
        <f t="array" aca="1" ref="P3535" ca="1">_FV(A3535,"Volume average",TRUE)</f>
        <v>249256</v>
      </c>
      <c r="Q3535" t="s">
        <v>6358</v>
      </c>
      <c r="S3535" t="s">
        <v>2067</v>
      </c>
      <c r="T3535" s="25" cm="1">
        <f t="array" aca="1" ref="T3535" ca="1">_FV(A3535,"Expense ratio",TRUE)</f>
        <v>1E-3</v>
      </c>
      <c r="U3535" s="24" cm="1">
        <f t="array" aca="1" ref="U3535" ca="1">_FV(A3535,"Market cap",TRUE)</f>
        <v>1520788740.5699999</v>
      </c>
      <c r="V3535" s="4">
        <v>1520788736</v>
      </c>
      <c r="W3535" s="4">
        <v>1520788736</v>
      </c>
      <c r="Y3535" t="s">
        <v>3634</v>
      </c>
      <c r="Z3535" s="5">
        <v>20.562419999999999</v>
      </c>
      <c r="AB3535" s="5">
        <v>4.9200002E-2</v>
      </c>
      <c r="AC3535" s="4">
        <v>251896</v>
      </c>
      <c r="AE3535" s="5">
        <v>3.2319069948116841</v>
      </c>
      <c r="AF3535" s="5">
        <v>6.4033529182033746</v>
      </c>
      <c r="AI3535" s="4">
        <v>251896</v>
      </c>
      <c r="AJ3535" s="5">
        <v>5181500.72</v>
      </c>
      <c r="AL3535" s="5">
        <v>21.39</v>
      </c>
      <c r="AM3535" s="5">
        <v>20.079999999999998</v>
      </c>
      <c r="AN3535" t="s">
        <v>90</v>
      </c>
      <c r="AO3535" t="str" cm="1">
        <f t="array" aca="1" ref="AO3535" ca="1">_FV(A3535,"Currency")</f>
        <v>USD</v>
      </c>
      <c r="AP3535" t="str" cm="1">
        <f t="array" aca="1" ref="AP3535" ca="1">_FV(A3535,"Exchange")</f>
        <v>NYSE Arca</v>
      </c>
      <c r="AQ3535" s="6" t="str" cm="1">
        <f t="array" aca="1" ref="AQ3535" ca="1">_FV(A3535,"Exchange abbreviation",TRUE)</f>
        <v>ARCX</v>
      </c>
      <c r="AR3535" t="str" cm="1">
        <f t="array" aca="1" ref="AR3535" ca="1">_FV(A3535,"Instrument type",TRUE)</f>
        <v>ETF</v>
      </c>
    </row>
    <row r="3536" spans="1:44" ht="18.75" customHeight="1" x14ac:dyDescent="0.25">
      <c r="A3536" t="e" vm="3548">
        <v>#VALUE!</v>
      </c>
      <c r="B3536" t="s">
        <v>9346</v>
      </c>
      <c r="C3536" t="s">
        <v>9347</v>
      </c>
      <c r="D3536" s="31" cm="1">
        <f t="array" aca="1" ref="D3536" ca="1">_FV(A3536,"Last trade time",TRUE)</f>
        <v>45824.843750207816</v>
      </c>
      <c r="E3536" s="23" cm="1">
        <f t="array" aca="1" ref="E3536" ca="1">_FV(A3536,"Price")</f>
        <v>16.36</v>
      </c>
      <c r="F3536" s="27" cm="1">
        <f t="array" aca="1" ref="F3536" ca="1">_FV(A3536,"Change (%)",TRUE)</f>
        <v>6.1160000000000001E-4</v>
      </c>
      <c r="G3536" s="26" cm="1">
        <f t="array" aca="1" ref="G3536" ca="1">_FV(A3536,"Change")</f>
        <v>0.01</v>
      </c>
      <c r="H3536" s="23" cm="1">
        <f t="array" aca="1" ref="H3536" ca="1">_FV(A3536,"Open")</f>
        <v>16.329999999999998</v>
      </c>
      <c r="I3536" s="23" cm="1">
        <f t="array" aca="1" ref="I3536" ca="1">_FV(A3536,"Low")</f>
        <v>16.329999999999998</v>
      </c>
      <c r="J3536" s="23" cm="1">
        <f t="array" aca="1" ref="J3536" ca="1">_FV(A3536,"High")</f>
        <v>16.3888</v>
      </c>
      <c r="K3536" s="23" cm="1">
        <f t="array" aca="1" ref="K3536" ca="1">_FV(A3536,"Previous close",TRUE)</f>
        <v>16.350000000000001</v>
      </c>
      <c r="L3536" s="26"/>
      <c r="M3536" s="23" cm="1">
        <f t="array" aca="1" ref="M3536" ca="1">_FV(A3536,"52 week low",TRUE)</f>
        <v>15.8399</v>
      </c>
      <c r="N3536" s="23" cm="1">
        <f t="array" aca="1" ref="N3536" ca="1">_FV(A3536,"52 week high",TRUE)</f>
        <v>17.155000000000001</v>
      </c>
      <c r="O3536" s="8" cm="1">
        <f t="array" aca="1" ref="O3536" ca="1">_FV(A3536,"Volume")</f>
        <v>250264</v>
      </c>
      <c r="P3536" s="7" cm="1">
        <f t="array" aca="1" ref="P3536" ca="1">_FV(A3536,"Volume average",TRUE)</f>
        <v>306549</v>
      </c>
      <c r="Q3536" t="s">
        <v>6358</v>
      </c>
      <c r="S3536" t="s">
        <v>277</v>
      </c>
      <c r="T3536" s="25" cm="1">
        <f t="array" aca="1" ref="T3536" ca="1">_FV(A3536,"Expense ratio",TRUE)</f>
        <v>1E-3</v>
      </c>
      <c r="U3536" s="24" cm="1">
        <f t="array" aca="1" ref="U3536" ca="1">_FV(A3536,"Market cap",TRUE)</f>
        <v>981687277.63</v>
      </c>
      <c r="V3536" s="4">
        <v>974555776</v>
      </c>
      <c r="W3536" s="4">
        <v>974555776</v>
      </c>
      <c r="X3536" t="s">
        <v>9348</v>
      </c>
      <c r="Y3536" t="s">
        <v>1294</v>
      </c>
      <c r="Z3536" s="5">
        <v>16.239999999999998</v>
      </c>
      <c r="AA3536" s="20"/>
      <c r="AB3536" s="5">
        <v>4.8099999999999997E-2</v>
      </c>
      <c r="AC3536" s="4">
        <v>280882</v>
      </c>
      <c r="AE3536" s="5">
        <v>3.4032070950009259</v>
      </c>
      <c r="AF3536" s="5">
        <v>6.4500104852734053</v>
      </c>
      <c r="AI3536" s="4">
        <v>280882</v>
      </c>
      <c r="AJ3536" s="5">
        <v>4561523.68</v>
      </c>
      <c r="AL3536" s="5">
        <v>17.155000000000001</v>
      </c>
      <c r="AM3536" s="5">
        <v>15.84</v>
      </c>
      <c r="AN3536" t="s">
        <v>90</v>
      </c>
      <c r="AO3536" t="str" cm="1">
        <f t="array" aca="1" ref="AO3536" ca="1">_FV(A3536,"Currency")</f>
        <v>USD</v>
      </c>
      <c r="AP3536" t="str" cm="1">
        <f t="array" aca="1" ref="AP3536" ca="1">_FV(A3536,"Exchange")</f>
        <v>Nasdaq Stock Market</v>
      </c>
      <c r="AQ3536" s="6" t="str" cm="1">
        <f t="array" aca="1" ref="AQ3536" ca="1">_FV(A3536,"Exchange abbreviation",TRUE)</f>
        <v>XNAS</v>
      </c>
      <c r="AR3536" t="str" cm="1">
        <f t="array" aca="1" ref="AR3536" ca="1">_FV(A3536,"Instrument type",TRUE)</f>
        <v>ETF</v>
      </c>
    </row>
    <row r="3537" spans="1:44" ht="18.75" customHeight="1" x14ac:dyDescent="0.25">
      <c r="A3537" t="e" vm="3549">
        <v>#VALUE!</v>
      </c>
      <c r="B3537" t="s">
        <v>9349</v>
      </c>
      <c r="C3537" t="s">
        <v>9350</v>
      </c>
      <c r="D3537" s="31" cm="1">
        <f t="array" aca="1" ref="D3537" ca="1">_FV(A3537,"Last trade time",TRUE)</f>
        <v>45824.843750207816</v>
      </c>
      <c r="E3537" s="23" cm="1">
        <f t="array" aca="1" ref="E3537" ca="1">_FV(A3537,"Price")</f>
        <v>16.649999999999999</v>
      </c>
      <c r="F3537" s="27" cm="1">
        <f t="array" aca="1" ref="F3537" ca="1">_FV(A3537,"Change (%)",TRUE)</f>
        <v>6.0099999999999997E-4</v>
      </c>
      <c r="G3537" s="26" cm="1">
        <f t="array" aca="1" ref="G3537" ca="1">_FV(A3537,"Change")</f>
        <v>0.01</v>
      </c>
      <c r="H3537" s="23" cm="1">
        <f t="array" aca="1" ref="H3537" ca="1">_FV(A3537,"Open")</f>
        <v>16.670000000000002</v>
      </c>
      <c r="I3537" s="23" cm="1">
        <f t="array" aca="1" ref="I3537" ca="1">_FV(A3537,"Low")</f>
        <v>16.64</v>
      </c>
      <c r="J3537" s="23" cm="1">
        <f t="array" aca="1" ref="J3537" ca="1">_FV(A3537,"High")</f>
        <v>16.670000000000002</v>
      </c>
      <c r="K3537" s="23" cm="1">
        <f t="array" aca="1" ref="K3537" ca="1">_FV(A3537,"Previous close",TRUE)</f>
        <v>16.64</v>
      </c>
      <c r="L3537" s="26"/>
      <c r="M3537" s="23" cm="1">
        <f t="array" aca="1" ref="M3537" ca="1">_FV(A3537,"52 week low",TRUE)</f>
        <v>16.16</v>
      </c>
      <c r="N3537" s="23" cm="1">
        <f t="array" aca="1" ref="N3537" ca="1">_FV(A3537,"52 week high",TRUE)</f>
        <v>17.129899999999999</v>
      </c>
      <c r="O3537" s="8" cm="1">
        <f t="array" aca="1" ref="O3537" ca="1">_FV(A3537,"Volume")</f>
        <v>257915</v>
      </c>
      <c r="P3537" s="7" cm="1">
        <f t="array" aca="1" ref="P3537" ca="1">_FV(A3537,"Volume average",TRUE)</f>
        <v>334945</v>
      </c>
      <c r="Q3537" t="s">
        <v>6358</v>
      </c>
      <c r="S3537" t="s">
        <v>277</v>
      </c>
      <c r="T3537" s="25" cm="1">
        <f t="array" aca="1" ref="T3537" ca="1">_FV(A3537,"Expense ratio",TRUE)</f>
        <v>1E-3</v>
      </c>
      <c r="U3537" s="24" cm="1">
        <f t="array" aca="1" ref="U3537" ca="1">_FV(A3537,"Market cap",TRUE)</f>
        <v>1578172325.1500001</v>
      </c>
      <c r="V3537" s="4">
        <v>1575529472</v>
      </c>
      <c r="W3537" s="4">
        <v>1575529472</v>
      </c>
      <c r="X3537" t="s">
        <v>9351</v>
      </c>
      <c r="Y3537" t="s">
        <v>2482</v>
      </c>
      <c r="Z3537" s="5">
        <v>16.55</v>
      </c>
      <c r="AA3537" s="20"/>
      <c r="AB3537" s="5">
        <v>4.6699999999999998E-2</v>
      </c>
      <c r="AC3537" s="4">
        <v>380388</v>
      </c>
      <c r="AE3537" s="5">
        <v>3.227318667306589</v>
      </c>
      <c r="AF3537" s="5">
        <v>6.3338337709641257</v>
      </c>
      <c r="AI3537" s="4">
        <v>380388</v>
      </c>
      <c r="AJ3537" s="5">
        <v>6299225.2799999993</v>
      </c>
      <c r="AL3537" s="5">
        <v>17.13</v>
      </c>
      <c r="AM3537" s="5">
        <v>16.16</v>
      </c>
      <c r="AN3537" t="s">
        <v>90</v>
      </c>
      <c r="AO3537" t="str" cm="1">
        <f t="array" aca="1" ref="AO3537" ca="1">_FV(A3537,"Currency")</f>
        <v>USD</v>
      </c>
      <c r="AP3537" t="str" cm="1">
        <f t="array" aca="1" ref="AP3537" ca="1">_FV(A3537,"Exchange")</f>
        <v>Nasdaq Stock Market</v>
      </c>
      <c r="AQ3537" s="6" t="str" cm="1">
        <f t="array" aca="1" ref="AQ3537" ca="1">_FV(A3537,"Exchange abbreviation",TRUE)</f>
        <v>XNAS</v>
      </c>
      <c r="AR3537" t="str" cm="1">
        <f t="array" aca="1" ref="AR3537" ca="1">_FV(A3537,"Instrument type",TRUE)</f>
        <v>ETF</v>
      </c>
    </row>
    <row r="3538" spans="1:44" ht="18.75" customHeight="1" x14ac:dyDescent="0.25">
      <c r="A3538" t="e" vm="3550">
        <v>#VALUE!</v>
      </c>
      <c r="B3538" t="s">
        <v>9352</v>
      </c>
      <c r="C3538" t="s">
        <v>9353</v>
      </c>
      <c r="D3538" s="31" cm="1">
        <f t="array" aca="1" ref="D3538" ca="1">_FV(A3538,"Last trade time",TRUE)</f>
        <v>45824.84027780078</v>
      </c>
      <c r="E3538" s="23" cm="1">
        <f t="array" aca="1" ref="E3538" ca="1">_FV(A3538,"Price")</f>
        <v>25.45</v>
      </c>
      <c r="F3538" s="27" cm="1">
        <f t="array" aca="1" ref="F3538" ca="1">_FV(A3538,"Change (%)",TRUE)</f>
        <v>-1.256E-3</v>
      </c>
      <c r="G3538" s="26" cm="1">
        <f t="array" aca="1" ref="G3538" ca="1">_FV(A3538,"Change")</f>
        <v>-3.2000000000000001E-2</v>
      </c>
      <c r="H3538" s="23" cm="1">
        <f t="array" aca="1" ref="H3538" ca="1">_FV(A3538,"Open")</f>
        <v>25.48</v>
      </c>
      <c r="I3538" s="23" cm="1">
        <f t="array" aca="1" ref="I3538" ca="1">_FV(A3538,"Low")</f>
        <v>25.45</v>
      </c>
      <c r="J3538" s="23" cm="1">
        <f t="array" aca="1" ref="J3538" ca="1">_FV(A3538,"High")</f>
        <v>25.54</v>
      </c>
      <c r="K3538" s="23" cm="1">
        <f t="array" aca="1" ref="K3538" ca="1">_FV(A3538,"Previous close",TRUE)</f>
        <v>25.481999999999999</v>
      </c>
      <c r="L3538" s="26"/>
      <c r="M3538" s="23" cm="1">
        <f t="array" aca="1" ref="M3538" ca="1">_FV(A3538,"52 week low",TRUE)</f>
        <v>24.536000000000001</v>
      </c>
      <c r="N3538" s="23" cm="1">
        <f t="array" aca="1" ref="N3538" ca="1">_FV(A3538,"52 week high",TRUE)</f>
        <v>26.864999999999998</v>
      </c>
      <c r="O3538" s="8" cm="1">
        <f t="array" aca="1" ref="O3538" ca="1">_FV(A3538,"Volume")</f>
        <v>119292</v>
      </c>
      <c r="P3538" s="7" cm="1">
        <f t="array" aca="1" ref="P3538" ca="1">_FV(A3538,"Volume average",TRUE)</f>
        <v>109677</v>
      </c>
      <c r="Q3538" t="s">
        <v>6358</v>
      </c>
      <c r="S3538" t="s">
        <v>2067</v>
      </c>
      <c r="T3538" s="25" cm="1">
        <f t="array" aca="1" ref="T3538" ca="1">_FV(A3538,"Expense ratio",TRUE)</f>
        <v>1E-3</v>
      </c>
      <c r="U3538" s="24" cm="1">
        <f t="array" aca="1" ref="U3538" ca="1">_FV(A3538,"Market cap",TRUE)</f>
        <v>732123377.79999995</v>
      </c>
      <c r="V3538" s="4">
        <v>732123392</v>
      </c>
      <c r="W3538" s="4">
        <v>732123392</v>
      </c>
      <c r="Y3538" t="s">
        <v>3805</v>
      </c>
      <c r="Z3538" s="5">
        <v>25.27122</v>
      </c>
      <c r="AA3538" s="20"/>
      <c r="AB3538" s="5">
        <v>5.0200000000000002E-2</v>
      </c>
      <c r="AC3538" s="4">
        <v>109209</v>
      </c>
      <c r="AE3538" s="5">
        <v>3.2718158358725939</v>
      </c>
      <c r="AF3538" s="5">
        <v>5.5824779530073476</v>
      </c>
      <c r="AI3538" s="4">
        <v>109209</v>
      </c>
      <c r="AJ3538" s="5">
        <v>2764079.79</v>
      </c>
      <c r="AL3538" s="5">
        <v>26.864999999999998</v>
      </c>
      <c r="AM3538" s="5">
        <v>24.536000000000001</v>
      </c>
      <c r="AN3538" t="s">
        <v>90</v>
      </c>
      <c r="AO3538" t="str" cm="1">
        <f t="array" aca="1" ref="AO3538" ca="1">_FV(A3538,"Currency")</f>
        <v>USD</v>
      </c>
      <c r="AP3538" t="str" cm="1">
        <f t="array" aca="1" ref="AP3538" ca="1">_FV(A3538,"Exchange")</f>
        <v>NYSE Arca</v>
      </c>
      <c r="AQ3538" s="6" t="str" cm="1">
        <f t="array" aca="1" ref="AQ3538" ca="1">_FV(A3538,"Exchange abbreviation",TRUE)</f>
        <v>ARCX</v>
      </c>
      <c r="AR3538" t="str" cm="1">
        <f t="array" aca="1" ref="AR3538" ca="1">_FV(A3538,"Instrument type",TRUE)</f>
        <v>ETF</v>
      </c>
    </row>
    <row r="3539" spans="1:44" ht="18.75" customHeight="1" x14ac:dyDescent="0.25">
      <c r="A3539" t="e" vm="3551">
        <v>#VALUE!</v>
      </c>
      <c r="B3539" t="s">
        <v>9354</v>
      </c>
      <c r="C3539" t="s">
        <v>9355</v>
      </c>
      <c r="D3539" s="31" cm="1">
        <f t="array" aca="1" ref="D3539" ca="1">_FV(A3539,"Last trade time",TRUE)</f>
        <v>45824.843750207816</v>
      </c>
      <c r="E3539" s="23" cm="1">
        <f t="array" aca="1" ref="E3539" ca="1">_FV(A3539,"Price")</f>
        <v>20.92</v>
      </c>
      <c r="F3539" s="27" cm="1">
        <f t="array" aca="1" ref="F3539" ca="1">_FV(A3539,"Change (%)",TRUE)</f>
        <v>-7.1650000000000001E-4</v>
      </c>
      <c r="G3539" s="26" cm="1">
        <f t="array" aca="1" ref="G3539" ca="1">_FV(A3539,"Change")</f>
        <v>-1.4999999999999999E-2</v>
      </c>
      <c r="H3539" s="23" cm="1">
        <f t="array" aca="1" ref="H3539" ca="1">_FV(A3539,"Open")</f>
        <v>20.94</v>
      </c>
      <c r="I3539" s="23" cm="1">
        <f t="array" aca="1" ref="I3539" ca="1">_FV(A3539,"Low")</f>
        <v>20.914999999999999</v>
      </c>
      <c r="J3539" s="23" cm="1">
        <f t="array" aca="1" ref="J3539" ca="1">_FV(A3539,"High")</f>
        <v>20.99</v>
      </c>
      <c r="K3539" s="23" cm="1">
        <f t="array" aca="1" ref="K3539" ca="1">_FV(A3539,"Previous close",TRUE)</f>
        <v>20.934999999999999</v>
      </c>
      <c r="L3539" s="26"/>
      <c r="M3539" s="23" cm="1">
        <f t="array" aca="1" ref="M3539" ca="1">_FV(A3539,"52 week low",TRUE)</f>
        <v>20.1492</v>
      </c>
      <c r="N3539" s="23" cm="1">
        <f t="array" aca="1" ref="N3539" ca="1">_FV(A3539,"52 week high",TRUE)</f>
        <v>21.82</v>
      </c>
      <c r="O3539" s="8" cm="1">
        <f t="array" aca="1" ref="O3539" ca="1">_FV(A3539,"Volume")</f>
        <v>56015</v>
      </c>
      <c r="P3539" s="7" cm="1">
        <f t="array" aca="1" ref="P3539" ca="1">_FV(A3539,"Volume average",TRUE)</f>
        <v>179516</v>
      </c>
      <c r="Q3539" t="s">
        <v>6358</v>
      </c>
      <c r="S3539" t="s">
        <v>277</v>
      </c>
      <c r="T3539" s="25" cm="1">
        <f t="array" aca="1" ref="T3539" ca="1">_FV(A3539,"Expense ratio",TRUE)</f>
        <v>1E-3</v>
      </c>
      <c r="U3539" s="24" cm="1">
        <f t="array" aca="1" ref="U3539" ca="1">_FV(A3539,"Market cap",TRUE)</f>
        <v>563122827.84000003</v>
      </c>
      <c r="V3539" s="4">
        <v>558763072</v>
      </c>
      <c r="W3539" s="4">
        <v>558763072</v>
      </c>
      <c r="X3539" t="s">
        <v>9356</v>
      </c>
      <c r="Y3539" t="s">
        <v>6433</v>
      </c>
      <c r="Z3539" s="5">
        <v>20.79</v>
      </c>
      <c r="AA3539" s="20"/>
      <c r="AB3539" s="5">
        <v>5.0999999999999997E-2</v>
      </c>
      <c r="AC3539" s="4">
        <v>131455</v>
      </c>
      <c r="AE3539" s="5">
        <v>3.1134885561862502</v>
      </c>
      <c r="AF3539" s="5">
        <v>5.5107141132731297</v>
      </c>
      <c r="AI3539" s="4">
        <v>131455</v>
      </c>
      <c r="AJ3539" s="4">
        <v>2734264</v>
      </c>
      <c r="AL3539" s="5">
        <v>21.82</v>
      </c>
      <c r="AM3539" s="5">
        <v>20.149000000000001</v>
      </c>
      <c r="AN3539" t="s">
        <v>90</v>
      </c>
      <c r="AO3539" t="str" cm="1">
        <f t="array" aca="1" ref="AO3539" ca="1">_FV(A3539,"Currency")</f>
        <v>USD</v>
      </c>
      <c r="AP3539" t="str" cm="1">
        <f t="array" aca="1" ref="AP3539" ca="1">_FV(A3539,"Exchange")</f>
        <v>Nasdaq Stock Market</v>
      </c>
      <c r="AQ3539" s="6" t="str" cm="1">
        <f t="array" aca="1" ref="AQ3539" ca="1">_FV(A3539,"Exchange abbreviation",TRUE)</f>
        <v>XNAS</v>
      </c>
      <c r="AR3539" t="str" cm="1">
        <f t="array" aca="1" ref="AR3539" ca="1">_FV(A3539,"Instrument type",TRUE)</f>
        <v>ETF</v>
      </c>
    </row>
    <row r="3540" spans="1:44" ht="18.75" customHeight="1" x14ac:dyDescent="0.25">
      <c r="A3540" t="e" vm="3552">
        <v>#VALUE!</v>
      </c>
      <c r="B3540" t="s">
        <v>9357</v>
      </c>
      <c r="C3540" t="s">
        <v>9358</v>
      </c>
      <c r="D3540" s="31" cm="1">
        <f t="array" aca="1" ref="D3540" ca="1">_FV(A3540,"Last trade time",TRUE)</f>
        <v>45824.843750207816</v>
      </c>
      <c r="E3540" s="23" cm="1">
        <f t="array" aca="1" ref="E3540" ca="1">_FV(A3540,"Price")</f>
        <v>20.38</v>
      </c>
      <c r="F3540" s="27" cm="1">
        <f t="array" aca="1" ref="F3540" ca="1">_FV(A3540,"Change (%)",TRUE)</f>
        <v>-9.8039999999999998E-4</v>
      </c>
      <c r="G3540" s="26" cm="1">
        <f t="array" aca="1" ref="G3540" ca="1">_FV(A3540,"Change")</f>
        <v>-0.02</v>
      </c>
      <c r="H3540" s="23" cm="1">
        <f t="array" aca="1" ref="H3540" ca="1">_FV(A3540,"Open")</f>
        <v>20.45</v>
      </c>
      <c r="I3540" s="23" cm="1">
        <f t="array" aca="1" ref="I3540" ca="1">_FV(A3540,"Low")</f>
        <v>20.37</v>
      </c>
      <c r="J3540" s="23" cm="1">
        <f t="array" aca="1" ref="J3540" ca="1">_FV(A3540,"High")</f>
        <v>20.45</v>
      </c>
      <c r="K3540" s="23" cm="1">
        <f t="array" aca="1" ref="K3540" ca="1">_FV(A3540,"Previous close",TRUE)</f>
        <v>20.399999999999999</v>
      </c>
      <c r="L3540" s="26"/>
      <c r="M3540" s="23" cm="1">
        <f t="array" aca="1" ref="M3540" ca="1">_FV(A3540,"52 week low",TRUE)</f>
        <v>19.62</v>
      </c>
      <c r="N3540" s="23" cm="1">
        <f t="array" aca="1" ref="N3540" ca="1">_FV(A3540,"52 week high",TRUE)</f>
        <v>21.66</v>
      </c>
      <c r="O3540" s="8" cm="1">
        <f t="array" aca="1" ref="O3540" ca="1">_FV(A3540,"Volume")</f>
        <v>95141</v>
      </c>
      <c r="P3540" s="7" cm="1">
        <f t="array" aca="1" ref="P3540" ca="1">_FV(A3540,"Volume average",TRUE)</f>
        <v>226557</v>
      </c>
      <c r="Q3540" t="s">
        <v>6358</v>
      </c>
      <c r="S3540" t="s">
        <v>277</v>
      </c>
      <c r="T3540" s="25" cm="1">
        <f t="array" aca="1" ref="T3540" ca="1">_FV(A3540,"Expense ratio",TRUE)</f>
        <v>1E-3</v>
      </c>
      <c r="U3540" s="24" cm="1">
        <f t="array" aca="1" ref="U3540" ca="1">_FV(A3540,"Market cap",TRUE)</f>
        <v>832745352.38999999</v>
      </c>
      <c r="V3540" s="4">
        <v>831073280</v>
      </c>
      <c r="W3540" s="4">
        <v>831073280</v>
      </c>
      <c r="X3540" t="s">
        <v>7916</v>
      </c>
      <c r="Y3540" t="s">
        <v>6423</v>
      </c>
      <c r="Z3540" s="5">
        <v>20.27</v>
      </c>
      <c r="AB3540" s="5">
        <v>5.0599999999999999E-2</v>
      </c>
      <c r="AC3540" s="4">
        <v>186012</v>
      </c>
      <c r="AE3540" s="5">
        <v>3.0470838263533468</v>
      </c>
      <c r="AF3540" s="5">
        <v>5.6448726124886939</v>
      </c>
      <c r="AI3540" s="4">
        <v>186012</v>
      </c>
      <c r="AJ3540" s="5">
        <v>3768603.12</v>
      </c>
      <c r="AL3540" s="5">
        <v>21.66</v>
      </c>
      <c r="AM3540" s="5">
        <v>19.62</v>
      </c>
      <c r="AN3540" t="s">
        <v>90</v>
      </c>
      <c r="AO3540" t="str" cm="1">
        <f t="array" aca="1" ref="AO3540" ca="1">_FV(A3540,"Currency")</f>
        <v>USD</v>
      </c>
      <c r="AP3540" t="str" cm="1">
        <f t="array" aca="1" ref="AP3540" ca="1">_FV(A3540,"Exchange")</f>
        <v>Nasdaq Stock Market</v>
      </c>
      <c r="AQ3540" s="6" t="str" cm="1">
        <f t="array" aca="1" ref="AQ3540" ca="1">_FV(A3540,"Exchange abbreviation",TRUE)</f>
        <v>XNAS</v>
      </c>
      <c r="AR3540" t="str" cm="1">
        <f t="array" aca="1" ref="AR3540" ca="1">_FV(A3540,"Instrument type",TRUE)</f>
        <v>ETF</v>
      </c>
    </row>
    <row r="3541" spans="1:44" ht="18.75" customHeight="1" x14ac:dyDescent="0.25">
      <c r="A3541" t="e" vm="3553">
        <v>#VALUE!</v>
      </c>
      <c r="B3541" t="s">
        <v>9359</v>
      </c>
      <c r="C3541" t="s">
        <v>9360</v>
      </c>
      <c r="D3541" s="31" cm="1">
        <f t="array" aca="1" ref="D3541" ca="1">_FV(A3541,"Last trade time",TRUE)</f>
        <v>45824.840277789066</v>
      </c>
      <c r="E3541" s="23" cm="1">
        <f t="array" aca="1" ref="E3541" ca="1">_FV(A3541,"Price")</f>
        <v>25.35</v>
      </c>
      <c r="F3541" s="27" cm="1">
        <f t="array" aca="1" ref="F3541" ca="1">_FV(A3541,"Change (%)",TRUE)</f>
        <v>-1.9689999999999998E-3</v>
      </c>
      <c r="G3541" s="26" cm="1">
        <f t="array" aca="1" ref="G3541" ca="1">_FV(A3541,"Change")</f>
        <v>-0.05</v>
      </c>
      <c r="H3541" s="23" cm="1">
        <f t="array" aca="1" ref="H3541" ca="1">_FV(A3541,"Open")</f>
        <v>25.37</v>
      </c>
      <c r="I3541" s="23" cm="1">
        <f t="array" aca="1" ref="I3541" ca="1">_FV(A3541,"Low")</f>
        <v>25.330100000000002</v>
      </c>
      <c r="J3541" s="23" cm="1">
        <f t="array" aca="1" ref="J3541" ca="1">_FV(A3541,"High")</f>
        <v>25.42</v>
      </c>
      <c r="K3541" s="23" cm="1">
        <f t="array" aca="1" ref="K3541" ca="1">_FV(A3541,"Previous close",TRUE)</f>
        <v>25.4</v>
      </c>
      <c r="L3541" s="26"/>
      <c r="M3541" s="23" cm="1">
        <f t="array" aca="1" ref="M3541" ca="1">_FV(A3541,"52 week low",TRUE)</f>
        <v>24.43</v>
      </c>
      <c r="N3541" s="23" cm="1">
        <f t="array" aca="1" ref="N3541" ca="1">_FV(A3541,"52 week high",TRUE)</f>
        <v>27.42</v>
      </c>
      <c r="O3541" s="8" cm="1">
        <f t="array" aca="1" ref="O3541" ca="1">_FV(A3541,"Volume")</f>
        <v>8663</v>
      </c>
      <c r="P3541" s="7" cm="1">
        <f t="array" aca="1" ref="P3541" ca="1">_FV(A3541,"Volume average",TRUE)</f>
        <v>58658</v>
      </c>
      <c r="Q3541" t="s">
        <v>6358</v>
      </c>
      <c r="S3541" t="s">
        <v>2067</v>
      </c>
      <c r="T3541" s="25" cm="1">
        <f t="array" aca="1" ref="T3541" ca="1">_FV(A3541,"Expense ratio",TRUE)</f>
        <v>1E-3</v>
      </c>
      <c r="U3541" s="24" cm="1">
        <f t="array" aca="1" ref="U3541" ca="1">_FV(A3541,"Market cap",TRUE)</f>
        <v>58548227.859999999</v>
      </c>
      <c r="V3541" s="4">
        <v>58548228</v>
      </c>
      <c r="W3541" s="4">
        <v>58548228</v>
      </c>
      <c r="Y3541" t="s">
        <v>7276</v>
      </c>
      <c r="Z3541" s="5">
        <v>25.194739999999999</v>
      </c>
      <c r="AB3541" s="5">
        <v>3.1400003000000003E-2</v>
      </c>
      <c r="AC3541" s="4">
        <v>23369</v>
      </c>
      <c r="AE3541" s="5">
        <v>3.46657224424336</v>
      </c>
      <c r="AF3541" s="5">
        <v>3.6295486881615879</v>
      </c>
      <c r="AI3541" s="4">
        <v>23369</v>
      </c>
      <c r="AJ3541" s="5">
        <v>589261.01949999994</v>
      </c>
      <c r="AL3541" s="5">
        <v>27.42</v>
      </c>
      <c r="AM3541" s="5">
        <v>24.43</v>
      </c>
      <c r="AN3541" t="s">
        <v>47</v>
      </c>
      <c r="AO3541" t="str" cm="1">
        <f t="array" aca="1" ref="AO3541" ca="1">_FV(A3541,"Currency")</f>
        <v>USD</v>
      </c>
      <c r="AP3541" t="str" cm="1">
        <f t="array" aca="1" ref="AP3541" ca="1">_FV(A3541,"Exchange")</f>
        <v>NYSE Arca</v>
      </c>
      <c r="AQ3541" s="6" t="str" cm="1">
        <f t="array" aca="1" ref="AQ3541" ca="1">_FV(A3541,"Exchange abbreviation",TRUE)</f>
        <v>ARCX</v>
      </c>
      <c r="AR3541" t="str" cm="1">
        <f t="array" aca="1" ref="AR3541" ca="1">_FV(A3541,"Instrument type",TRUE)</f>
        <v>ETF</v>
      </c>
    </row>
    <row r="3542" spans="1:44" ht="18.75" customHeight="1" x14ac:dyDescent="0.25">
      <c r="A3542" t="e" vm="3554">
        <v>#VALUE!</v>
      </c>
      <c r="B3542" t="s">
        <v>9361</v>
      </c>
      <c r="C3542" t="s">
        <v>9362</v>
      </c>
      <c r="D3542" s="31" cm="1">
        <f t="array" aca="1" ref="D3542" ca="1">_FV(A3542,"Last trade time",TRUE)</f>
        <v>45824.867932233596</v>
      </c>
      <c r="E3542" s="23" cm="1">
        <f t="array" aca="1" ref="E3542" ca="1">_FV(A3542,"Price")</f>
        <v>46.84</v>
      </c>
      <c r="F3542" s="27" cm="1">
        <f t="array" aca="1" ref="F3542" ca="1">_FV(A3542,"Change (%)",TRUE)</f>
        <v>-1.918E-3</v>
      </c>
      <c r="G3542" s="26" cm="1">
        <f t="array" aca="1" ref="G3542" ca="1">_FV(A3542,"Change")</f>
        <v>-0.09</v>
      </c>
      <c r="H3542" s="23" cm="1">
        <f t="array" aca="1" ref="H3542" ca="1">_FV(A3542,"Open")</f>
        <v>46.92</v>
      </c>
      <c r="I3542" s="23" cm="1">
        <f t="array" aca="1" ref="I3542" ca="1">_FV(A3542,"Low")</f>
        <v>46.84</v>
      </c>
      <c r="J3542" s="23" cm="1">
        <f t="array" aca="1" ref="J3542" ca="1">_FV(A3542,"High")</f>
        <v>46.998699999999999</v>
      </c>
      <c r="K3542" s="23" cm="1">
        <f t="array" aca="1" ref="K3542" ca="1">_FV(A3542,"Previous close",TRUE)</f>
        <v>46.93</v>
      </c>
      <c r="L3542" s="26"/>
      <c r="M3542" s="23" cm="1">
        <f t="array" aca="1" ref="M3542" ca="1">_FV(A3542,"52 week low",TRUE)</f>
        <v>45.89</v>
      </c>
      <c r="N3542" s="23" cm="1">
        <f t="array" aca="1" ref="N3542" ca="1">_FV(A3542,"52 week high",TRUE)</f>
        <v>48.9499</v>
      </c>
      <c r="O3542" s="8" cm="1">
        <f t="array" aca="1" ref="O3542" ca="1">_FV(A3542,"Volume")</f>
        <v>224293</v>
      </c>
      <c r="P3542" s="7" cm="1">
        <f t="array" aca="1" ref="P3542" ca="1">_FV(A3542,"Volume average",TRUE)</f>
        <v>335189</v>
      </c>
      <c r="Q3542" t="s">
        <v>1040</v>
      </c>
      <c r="S3542" t="s">
        <v>2067</v>
      </c>
      <c r="T3542" s="25" cm="1">
        <f t="array" aca="1" ref="T3542" ca="1">_FV(A3542,"Expense ratio",TRUE)</f>
        <v>1E-3</v>
      </c>
      <c r="U3542" s="24" cm="1">
        <f t="array" aca="1" ref="U3542" ca="1">_FV(A3542,"Market cap",TRUE)</f>
        <v>3845329805.8499999</v>
      </c>
      <c r="V3542" s="4">
        <v>3845329920</v>
      </c>
      <c r="W3542" s="4">
        <v>3845329920</v>
      </c>
      <c r="Y3542" t="s">
        <v>9363</v>
      </c>
      <c r="Z3542" s="5">
        <v>46.593739999999997</v>
      </c>
      <c r="AA3542" s="20"/>
      <c r="AB3542" s="19">
        <v>3.9199999999999999E-2</v>
      </c>
      <c r="AC3542" s="4">
        <v>397307</v>
      </c>
      <c r="AE3542" s="5">
        <v>2.124922481118086</v>
      </c>
      <c r="AF3542" s="19">
        <v>3.805621760665101</v>
      </c>
      <c r="AI3542" s="4">
        <v>397307</v>
      </c>
      <c r="AJ3542" s="5">
        <v>18530398.48</v>
      </c>
      <c r="AL3542" s="5">
        <v>48.95</v>
      </c>
      <c r="AM3542" s="5">
        <v>45.89</v>
      </c>
      <c r="AN3542" t="s">
        <v>82</v>
      </c>
      <c r="AO3542" t="str" cm="1">
        <f t="array" aca="1" ref="AO3542" ca="1">_FV(A3542,"Currency")</f>
        <v>USD</v>
      </c>
      <c r="AP3542" t="str" cm="1">
        <f t="array" aca="1" ref="AP3542" ca="1">_FV(A3542,"Exchange")</f>
        <v>NYSE Arca</v>
      </c>
      <c r="AQ3542" s="6" t="str" cm="1">
        <f t="array" aca="1" ref="AQ3542" ca="1">_FV(A3542,"Exchange abbreviation",TRUE)</f>
        <v>ARCX</v>
      </c>
      <c r="AR3542" t="str" cm="1">
        <f t="array" aca="1" ref="AR3542" ca="1">_FV(A3542,"Instrument type",TRUE)</f>
        <v>ETF</v>
      </c>
    </row>
    <row r="3543" spans="1:44" ht="18.75" customHeight="1" x14ac:dyDescent="0.25">
      <c r="A3543" t="e" vm="3555">
        <v>#VALUE!</v>
      </c>
      <c r="B3543" t="s">
        <v>9364</v>
      </c>
      <c r="C3543" t="s">
        <v>9365</v>
      </c>
      <c r="D3543" s="31" cm="1">
        <f t="array" aca="1" ref="D3543" ca="1">_FV(A3543,"Last trade time",TRUE)</f>
        <v>45824.840277789066</v>
      </c>
      <c r="E3543" s="23" cm="1">
        <f t="array" aca="1" ref="E3543" ca="1">_FV(A3543,"Price")</f>
        <v>24.88</v>
      </c>
      <c r="F3543" s="27" cm="1">
        <f t="array" aca="1" ref="F3543" ca="1">_FV(A3543,"Change (%)",TRUE)</f>
        <v>-1.0040000000000001E-3</v>
      </c>
      <c r="G3543" s="26" cm="1">
        <f t="array" aca="1" ref="G3543" ca="1">_FV(A3543,"Change")</f>
        <v>-2.5000000000000001E-2</v>
      </c>
      <c r="H3543" s="23" cm="1">
        <f t="array" aca="1" ref="H3543" ca="1">_FV(A3543,"Open")</f>
        <v>24.91</v>
      </c>
      <c r="I3543" s="23" cm="1">
        <f t="array" aca="1" ref="I3543" ca="1">_FV(A3543,"Low")</f>
        <v>24.88</v>
      </c>
      <c r="J3543" s="23" cm="1">
        <f t="array" aca="1" ref="J3543" ca="1">_FV(A3543,"High")</f>
        <v>24.969899999999999</v>
      </c>
      <c r="K3543" s="23" cm="1">
        <f t="array" aca="1" ref="K3543" ca="1">_FV(A3543,"Previous close",TRUE)</f>
        <v>24.905000000000001</v>
      </c>
      <c r="L3543" s="26"/>
      <c r="M3543" s="23" cm="1">
        <f t="array" aca="1" ref="M3543" ca="1">_FV(A3543,"52 week low",TRUE)</f>
        <v>24.045000000000002</v>
      </c>
      <c r="N3543" s="23" cm="1">
        <f t="array" aca="1" ref="N3543" ca="1">_FV(A3543,"52 week high",TRUE)</f>
        <v>25.89</v>
      </c>
      <c r="O3543" s="8" cm="1">
        <f t="array" aca="1" ref="O3543" ca="1">_FV(A3543,"Volume")</f>
        <v>193409</v>
      </c>
      <c r="P3543" s="7" cm="1">
        <f t="array" aca="1" ref="P3543" ca="1">_FV(A3543,"Volume average",TRUE)</f>
        <v>140135</v>
      </c>
      <c r="Q3543" t="s">
        <v>6358</v>
      </c>
      <c r="S3543" t="s">
        <v>2067</v>
      </c>
      <c r="T3543" s="25" cm="1">
        <f t="array" aca="1" ref="T3543" ca="1">_FV(A3543,"Expense ratio",TRUE)</f>
        <v>1E-3</v>
      </c>
      <c r="U3543" s="24" cm="1">
        <f t="array" aca="1" ref="U3543" ca="1">_FV(A3543,"Market cap",TRUE)</f>
        <v>1091822156.3499999</v>
      </c>
      <c r="V3543" s="4">
        <v>1091822208</v>
      </c>
      <c r="W3543" s="4">
        <v>1091822208</v>
      </c>
      <c r="Y3543" t="s">
        <v>3206</v>
      </c>
      <c r="Z3543" s="5">
        <v>24.736550000000001</v>
      </c>
      <c r="AB3543" s="5">
        <v>4.99E-2</v>
      </c>
      <c r="AC3543" s="4">
        <v>151563</v>
      </c>
      <c r="AE3543" s="5">
        <v>2.932689080207163</v>
      </c>
      <c r="AF3543" s="5">
        <v>5.6912621750660364</v>
      </c>
      <c r="AI3543" s="4">
        <v>151563</v>
      </c>
      <c r="AJ3543" s="5">
        <v>3751184.25</v>
      </c>
      <c r="AL3543" s="5">
        <v>25.89</v>
      </c>
      <c r="AM3543" s="5">
        <v>24.045000000000002</v>
      </c>
      <c r="AN3543" t="s">
        <v>90</v>
      </c>
      <c r="AO3543" t="str" cm="1">
        <f t="array" aca="1" ref="AO3543" ca="1">_FV(A3543,"Currency")</f>
        <v>USD</v>
      </c>
      <c r="AP3543" t="str" cm="1">
        <f t="array" aca="1" ref="AP3543" ca="1">_FV(A3543,"Exchange")</f>
        <v>NYSE Arca</v>
      </c>
      <c r="AQ3543" s="6" t="str" cm="1">
        <f t="array" aca="1" ref="AQ3543" ca="1">_FV(A3543,"Exchange abbreviation",TRUE)</f>
        <v>ARCX</v>
      </c>
      <c r="AR3543" t="str" cm="1">
        <f t="array" aca="1" ref="AR3543" ca="1">_FV(A3543,"Instrument type",TRUE)</f>
        <v>ETF</v>
      </c>
    </row>
    <row r="3544" spans="1:44" ht="18.75" customHeight="1" x14ac:dyDescent="0.25">
      <c r="A3544" t="e" vm="3556">
        <v>#VALUE!</v>
      </c>
      <c r="B3544" t="s">
        <v>9366</v>
      </c>
      <c r="C3544" t="s">
        <v>9367</v>
      </c>
      <c r="D3544" s="31" cm="1">
        <f t="array" aca="1" ref="D3544" ca="1">_FV(A3544,"Last trade time",TRUE)</f>
        <v>45824.855021492971</v>
      </c>
      <c r="E3544" s="23" cm="1">
        <f t="array" aca="1" ref="E3544" ca="1">_FV(A3544,"Price")</f>
        <v>76.465000000000003</v>
      </c>
      <c r="F3544" s="27" cm="1">
        <f t="array" aca="1" ref="F3544" ca="1">_FV(A3544,"Change (%)",TRUE)</f>
        <v>-1.8929999999999999E-3</v>
      </c>
      <c r="G3544" s="26" cm="1">
        <f t="array" aca="1" ref="G3544" ca="1">_FV(A3544,"Change")</f>
        <v>-0.14499999999999999</v>
      </c>
      <c r="H3544" s="23" cm="1">
        <f t="array" aca="1" ref="H3544" ca="1">_FV(A3544,"Open")</f>
        <v>76.58</v>
      </c>
      <c r="I3544" s="23" cm="1">
        <f t="array" aca="1" ref="I3544" ca="1">_FV(A3544,"Low")</f>
        <v>76.459999999999994</v>
      </c>
      <c r="J3544" s="23" cm="1">
        <f t="array" aca="1" ref="J3544" ca="1">_FV(A3544,"High")</f>
        <v>76.69</v>
      </c>
      <c r="K3544" s="23" cm="1">
        <f t="array" aca="1" ref="K3544" ca="1">_FV(A3544,"Previous close",TRUE)</f>
        <v>76.61</v>
      </c>
      <c r="L3544" s="26"/>
      <c r="M3544" s="23" cm="1">
        <f t="array" aca="1" ref="M3544" ca="1">_FV(A3544,"52 week low",TRUE)</f>
        <v>74.819999999999993</v>
      </c>
      <c r="N3544" s="23" cm="1">
        <f t="array" aca="1" ref="N3544" ca="1">_FV(A3544,"52 week high",TRUE)</f>
        <v>79.86</v>
      </c>
      <c r="O3544" s="8" cm="1">
        <f t="array" aca="1" ref="O3544" ca="1">_FV(A3544,"Volume")</f>
        <v>219944</v>
      </c>
      <c r="P3544" s="7" cm="1">
        <f t="array" aca="1" ref="P3544" ca="1">_FV(A3544,"Volume average",TRUE)</f>
        <v>214787</v>
      </c>
      <c r="Q3544" t="s">
        <v>45</v>
      </c>
      <c r="R3544" t="s">
        <v>4019</v>
      </c>
      <c r="T3544" s="25" cm="1">
        <f t="array" aca="1" ref="T3544" ca="1">_FV(A3544,"Expense ratio",TRUE)</f>
        <v>1E-3</v>
      </c>
      <c r="U3544" s="24" cm="1">
        <f t="array" aca="1" ref="U3544" ca="1">_FV(A3544,"Market cap",TRUE)</f>
        <v>2943448736.1100001</v>
      </c>
      <c r="V3544" s="16"/>
      <c r="W3544" s="16"/>
      <c r="Z3544" s="18"/>
      <c r="AB3544" s="20"/>
      <c r="AC3544" s="21">
        <v>221879</v>
      </c>
      <c r="AE3544" s="18"/>
      <c r="AF3544" s="20"/>
      <c r="AI3544" s="21"/>
      <c r="AJ3544" s="18"/>
      <c r="AL3544" s="18"/>
      <c r="AM3544" s="18"/>
      <c r="AN3544" t="s">
        <v>73</v>
      </c>
      <c r="AO3544" t="str" cm="1">
        <f t="array" aca="1" ref="AO3544" ca="1">_FV(A3544,"Currency")</f>
        <v>USD</v>
      </c>
      <c r="AP3544" t="str" cm="1">
        <f t="array" aca="1" ref="AP3544" ca="1">_FV(A3544,"Exchange")</f>
        <v>Nasdaq Stock Market</v>
      </c>
      <c r="AQ3544" s="6" t="str" cm="1">
        <f t="array" aca="1" ref="AQ3544" ca="1">_FV(A3544,"Exchange abbreviation",TRUE)</f>
        <v>XNAS</v>
      </c>
      <c r="AR3544" t="str" cm="1">
        <f t="array" aca="1" ref="AR3544" ca="1">_FV(A3544,"Instrument type",TRUE)</f>
        <v>ETF</v>
      </c>
    </row>
    <row r="3545" spans="1:44" ht="18.75" customHeight="1" x14ac:dyDescent="0.25">
      <c r="A3545" t="e" vm="3557">
        <v>#VALUE!</v>
      </c>
      <c r="B3545" t="s">
        <v>9368</v>
      </c>
      <c r="C3545" t="s">
        <v>9369</v>
      </c>
      <c r="D3545" s="31" cm="1">
        <f t="array" aca="1" ref="D3545" ca="1">_FV(A3545,"Last trade time",TRUE)</f>
        <v>45824.843750207816</v>
      </c>
      <c r="E3545" s="23" cm="1">
        <f t="array" aca="1" ref="E3545" ca="1">_FV(A3545,"Price")</f>
        <v>43.31</v>
      </c>
      <c r="F3545" s="27" cm="1">
        <f t="array" aca="1" ref="F3545" ca="1">_FV(A3545,"Change (%)",TRUE)</f>
        <v>-2.308E-4</v>
      </c>
      <c r="G3545" s="26" cm="1">
        <f t="array" aca="1" ref="G3545" ca="1">_FV(A3545,"Change")</f>
        <v>-0.01</v>
      </c>
      <c r="H3545" s="23" cm="1">
        <f t="array" aca="1" ref="H3545" ca="1">_FV(A3545,"Open")</f>
        <v>43.36</v>
      </c>
      <c r="I3545" s="23" cm="1">
        <f t="array" aca="1" ref="I3545" ca="1">_FV(A3545,"Low")</f>
        <v>43.29</v>
      </c>
      <c r="J3545" s="23" cm="1">
        <f t="array" aca="1" ref="J3545" ca="1">_FV(A3545,"High")</f>
        <v>43.419899999999998</v>
      </c>
      <c r="K3545" s="23" cm="1">
        <f t="array" aca="1" ref="K3545" ca="1">_FV(A3545,"Previous close",TRUE)</f>
        <v>43.32</v>
      </c>
      <c r="L3545" s="26"/>
      <c r="M3545" s="23" cm="1">
        <f t="array" aca="1" ref="M3545" ca="1">_FV(A3545,"52 week low",TRUE)</f>
        <v>42</v>
      </c>
      <c r="N3545" s="23" cm="1">
        <f t="array" aca="1" ref="N3545" ca="1">_FV(A3545,"52 week high",TRUE)</f>
        <v>45.69</v>
      </c>
      <c r="O3545" s="8" cm="1">
        <f t="array" aca="1" ref="O3545" ca="1">_FV(A3545,"Volume")</f>
        <v>10645</v>
      </c>
      <c r="P3545" s="7" cm="1">
        <f t="array" aca="1" ref="P3545" ca="1">_FV(A3545,"Volume average",TRUE)</f>
        <v>33598</v>
      </c>
      <c r="Q3545" t="s">
        <v>3918</v>
      </c>
      <c r="S3545" t="s">
        <v>2067</v>
      </c>
      <c r="T3545" s="25" cm="1">
        <f t="array" aca="1" ref="T3545" ca="1">_FV(A3545,"Expense ratio",TRUE)</f>
        <v>1E-3</v>
      </c>
      <c r="U3545" s="24" cm="1">
        <f t="array" aca="1" ref="U3545" ca="1">_FV(A3545,"Market cap",TRUE)</f>
        <v>359369436.12</v>
      </c>
      <c r="V3545" s="4">
        <v>359369440</v>
      </c>
      <c r="W3545" s="4">
        <v>359369440</v>
      </c>
      <c r="Y3545" t="s">
        <v>2533</v>
      </c>
      <c r="Z3545" s="5">
        <v>42.960700000000003</v>
      </c>
      <c r="AB3545" s="5">
        <v>4.1500002000000001E-2</v>
      </c>
      <c r="AC3545" s="4">
        <v>33868</v>
      </c>
      <c r="AE3545" s="5">
        <v>2.0459107108471208</v>
      </c>
      <c r="AF3545" s="5">
        <v>3.5600514408202999</v>
      </c>
      <c r="AI3545" s="4">
        <v>33868</v>
      </c>
      <c r="AJ3545" s="5">
        <v>1459710.8</v>
      </c>
      <c r="AL3545" s="5">
        <v>45.69</v>
      </c>
      <c r="AM3545" s="4">
        <v>42</v>
      </c>
      <c r="AN3545" t="s">
        <v>90</v>
      </c>
      <c r="AO3545" t="str" cm="1">
        <f t="array" aca="1" ref="AO3545" ca="1">_FV(A3545,"Currency")</f>
        <v>USD</v>
      </c>
      <c r="AP3545" t="str" cm="1">
        <f t="array" aca="1" ref="AP3545" ca="1">_FV(A3545,"Exchange")</f>
        <v>Nasdaq Stock Market</v>
      </c>
      <c r="AQ3545" s="6" t="str" cm="1">
        <f t="array" aca="1" ref="AQ3545" ca="1">_FV(A3545,"Exchange abbreviation",TRUE)</f>
        <v>XNAS</v>
      </c>
      <c r="AR3545" t="str" cm="1">
        <f t="array" aca="1" ref="AR3545" ca="1">_FV(A3545,"Instrument type",TRUE)</f>
        <v>ETF</v>
      </c>
    </row>
    <row r="3546" spans="1:44" ht="18.75" customHeight="1" x14ac:dyDescent="0.25">
      <c r="A3546" t="e" vm="3558">
        <v>#VALUE!</v>
      </c>
      <c r="B3546" t="s">
        <v>9370</v>
      </c>
      <c r="C3546" t="s">
        <v>9371</v>
      </c>
      <c r="D3546" s="31" cm="1">
        <f t="array" aca="1" ref="D3546" ca="1">_FV(A3546,"Last trade time",TRUE)</f>
        <v>45824.840277812502</v>
      </c>
      <c r="E3546" s="23" cm="1">
        <f t="array" aca="1" ref="E3546" ca="1">_FV(A3546,"Price")</f>
        <v>93.76</v>
      </c>
      <c r="F3546" s="27" cm="1">
        <f t="array" aca="1" ref="F3546" ca="1">_FV(A3546,"Change (%)",TRUE)</f>
        <v>1.1217E-2</v>
      </c>
      <c r="G3546" s="26" cm="1">
        <f t="array" aca="1" ref="G3546" ca="1">_FV(A3546,"Change")</f>
        <v>1.04</v>
      </c>
      <c r="H3546" s="23" cm="1">
        <f t="array" aca="1" ref="H3546" ca="1">_FV(A3546,"Open")</f>
        <v>93.41</v>
      </c>
      <c r="I3546" s="23" cm="1">
        <f t="array" aca="1" ref="I3546" ca="1">_FV(A3546,"Low")</f>
        <v>93.305300000000003</v>
      </c>
      <c r="J3546" s="23" cm="1">
        <f t="array" aca="1" ref="J3546" ca="1">_FV(A3546,"High")</f>
        <v>94.13</v>
      </c>
      <c r="K3546" s="23" cm="1">
        <f t="array" aca="1" ref="K3546" ca="1">_FV(A3546,"Previous close",TRUE)</f>
        <v>92.72</v>
      </c>
      <c r="L3546" s="26"/>
      <c r="M3546" s="23" cm="1">
        <f t="array" aca="1" ref="M3546" ca="1">_FV(A3546,"52 week low",TRUE)</f>
        <v>78.720100000000002</v>
      </c>
      <c r="N3546" s="23" cm="1">
        <f t="array" aca="1" ref="N3546" ca="1">_FV(A3546,"52 week high",TRUE)</f>
        <v>105.65</v>
      </c>
      <c r="O3546" s="8" cm="1">
        <f t="array" aca="1" ref="O3546" ca="1">_FV(A3546,"Volume")</f>
        <v>12345</v>
      </c>
      <c r="P3546" s="7" cm="1">
        <f t="array" aca="1" ref="P3546" ca="1">_FV(A3546,"Volume average",TRUE)</f>
        <v>16804</v>
      </c>
      <c r="Q3546" t="s">
        <v>143</v>
      </c>
      <c r="R3546" t="s">
        <v>155</v>
      </c>
      <c r="T3546" s="25" cm="1">
        <f t="array" aca="1" ref="T3546" ca="1">_FV(A3546,"Expense ratio",TRUE)</f>
        <v>1E-3</v>
      </c>
      <c r="U3546" s="24" cm="1">
        <f t="array" aca="1" ref="U3546" ca="1">_FV(A3546,"Market cap",TRUE)</f>
        <v>894691301</v>
      </c>
      <c r="V3546" s="16"/>
      <c r="W3546" s="16"/>
      <c r="Z3546" s="18"/>
      <c r="AA3546" s="20"/>
      <c r="AB3546" s="20"/>
      <c r="AC3546" s="21">
        <v>17785</v>
      </c>
      <c r="AE3546" s="18"/>
      <c r="AF3546" s="20"/>
      <c r="AI3546" s="21"/>
      <c r="AJ3546" s="18"/>
      <c r="AL3546" s="18"/>
      <c r="AM3546" s="18"/>
      <c r="AN3546" t="s">
        <v>73</v>
      </c>
      <c r="AO3546" t="str" cm="1">
        <f t="array" aca="1" ref="AO3546" ca="1">_FV(A3546,"Currency")</f>
        <v>USD</v>
      </c>
      <c r="AP3546" t="str" cm="1">
        <f t="array" aca="1" ref="AP3546" ca="1">_FV(A3546,"Exchange")</f>
        <v>NYSE Arca</v>
      </c>
      <c r="AQ3546" s="6" t="str" cm="1">
        <f t="array" aca="1" ref="AQ3546" ca="1">_FV(A3546,"Exchange abbreviation",TRUE)</f>
        <v>ARCX</v>
      </c>
      <c r="AR3546" t="str" cm="1">
        <f t="array" aca="1" ref="AR3546" ca="1">_FV(A3546,"Instrument type",TRUE)</f>
        <v>ETF</v>
      </c>
    </row>
    <row r="3547" spans="1:44" ht="18.75" customHeight="1" x14ac:dyDescent="0.25">
      <c r="A3547" t="e" vm="3559">
        <v>#VALUE!</v>
      </c>
      <c r="B3547" t="s">
        <v>9372</v>
      </c>
      <c r="C3547" t="s">
        <v>9373</v>
      </c>
      <c r="D3547" s="31" cm="1">
        <f t="array" aca="1" ref="D3547" ca="1">_FV(A3547,"Last trade time",TRUE)</f>
        <v>45824.843750207816</v>
      </c>
      <c r="E3547" s="23" cm="1">
        <f t="array" aca="1" ref="E3547" ca="1">_FV(A3547,"Price")</f>
        <v>20.454999999999998</v>
      </c>
      <c r="F3547" s="27" cm="1">
        <f t="array" aca="1" ref="F3547" ca="1">_FV(A3547,"Change (%)",TRUE)</f>
        <v>-4.9839999999999997E-4</v>
      </c>
      <c r="G3547" s="26" cm="1">
        <f t="array" aca="1" ref="G3547" ca="1">_FV(A3547,"Change")</f>
        <v>-1.0200000000000001E-2</v>
      </c>
      <c r="H3547" s="23" cm="1">
        <f t="array" aca="1" ref="H3547" ca="1">_FV(A3547,"Open")</f>
        <v>20.47</v>
      </c>
      <c r="I3547" s="23" cm="1">
        <f t="array" aca="1" ref="I3547" ca="1">_FV(A3547,"Low")</f>
        <v>20.445</v>
      </c>
      <c r="J3547" s="23" cm="1">
        <f t="array" aca="1" ref="J3547" ca="1">_FV(A3547,"High")</f>
        <v>20.528099999999998</v>
      </c>
      <c r="K3547" s="23" cm="1">
        <f t="array" aca="1" ref="K3547" ca="1">_FV(A3547,"Previous close",TRUE)</f>
        <v>20.465199999999999</v>
      </c>
      <c r="L3547" s="26"/>
      <c r="M3547" s="23" cm="1">
        <f t="array" aca="1" ref="M3547" ca="1">_FV(A3547,"52 week low",TRUE)</f>
        <v>19.709900000000001</v>
      </c>
      <c r="N3547" s="23" cm="1">
        <f t="array" aca="1" ref="N3547" ca="1">_FV(A3547,"52 week high",TRUE)</f>
        <v>21.36</v>
      </c>
      <c r="O3547" s="8" cm="1">
        <f t="array" aca="1" ref="O3547" ca="1">_FV(A3547,"Volume")</f>
        <v>54169</v>
      </c>
      <c r="P3547" s="7" cm="1">
        <f t="array" aca="1" ref="P3547" ca="1">_FV(A3547,"Volume average",TRUE)</f>
        <v>71762</v>
      </c>
      <c r="Q3547" t="s">
        <v>6358</v>
      </c>
      <c r="S3547" t="s">
        <v>277</v>
      </c>
      <c r="T3547" s="25" cm="1">
        <f t="array" aca="1" ref="T3547" ca="1">_FV(A3547,"Expense ratio",TRUE)</f>
        <v>1E-3</v>
      </c>
      <c r="U3547" s="24" cm="1">
        <f t="array" aca="1" ref="U3547" ca="1">_FV(A3547,"Market cap",TRUE)</f>
        <v>207777919.00999999</v>
      </c>
      <c r="V3547" s="4">
        <v>207312640</v>
      </c>
      <c r="W3547" s="4">
        <v>207312640</v>
      </c>
      <c r="X3547" t="s">
        <v>6405</v>
      </c>
      <c r="Y3547" t="s">
        <v>4269</v>
      </c>
      <c r="Z3547" s="5">
        <v>20.3</v>
      </c>
      <c r="AA3547" s="20"/>
      <c r="AB3547" s="20"/>
      <c r="AC3547" s="4">
        <v>65112</v>
      </c>
      <c r="AE3547" s="5">
        <v>2.653480154517784</v>
      </c>
      <c r="AF3547" s="20"/>
      <c r="AI3547" s="4">
        <v>65112</v>
      </c>
      <c r="AJ3547" s="5">
        <v>1322750.28</v>
      </c>
      <c r="AL3547" s="5">
        <v>21.36</v>
      </c>
      <c r="AM3547" s="5">
        <v>19.71</v>
      </c>
      <c r="AN3547" t="s">
        <v>90</v>
      </c>
      <c r="AO3547" t="str" cm="1">
        <f t="array" aca="1" ref="AO3547" ca="1">_FV(A3547,"Currency")</f>
        <v>USD</v>
      </c>
      <c r="AP3547" t="str" cm="1">
        <f t="array" aca="1" ref="AP3547" ca="1">_FV(A3547,"Exchange")</f>
        <v>Nasdaq Stock Market</v>
      </c>
      <c r="AQ3547" s="6" t="str" cm="1">
        <f t="array" aca="1" ref="AQ3547" ca="1">_FV(A3547,"Exchange abbreviation",TRUE)</f>
        <v>XNAS</v>
      </c>
      <c r="AR3547" t="str" cm="1">
        <f t="array" aca="1" ref="AR3547" ca="1">_FV(A3547,"Instrument type",TRUE)</f>
        <v>ETF</v>
      </c>
    </row>
    <row r="3548" spans="1:44" ht="18.75" customHeight="1" x14ac:dyDescent="0.25">
      <c r="A3548" t="e" vm="3560">
        <v>#VALUE!</v>
      </c>
      <c r="B3548" t="s">
        <v>9374</v>
      </c>
      <c r="C3548" t="s">
        <v>9375</v>
      </c>
      <c r="D3548" s="31" cm="1">
        <f t="array" aca="1" ref="D3548" ca="1">_FV(A3548,"Last trade time",TRUE)</f>
        <v>45824.919434490628</v>
      </c>
      <c r="E3548" s="23" cm="1">
        <f t="array" aca="1" ref="E3548" ca="1">_FV(A3548,"Price")</f>
        <v>30.835999999999999</v>
      </c>
      <c r="F3548" s="27" cm="1">
        <f t="array" aca="1" ref="F3548" ca="1">_FV(A3548,"Change (%)",TRUE)</f>
        <v>3.7759999999999998E-3</v>
      </c>
      <c r="G3548" s="26" cm="1">
        <f t="array" aca="1" ref="G3548" ca="1">_FV(A3548,"Change")</f>
        <v>0.11600000000000001</v>
      </c>
      <c r="H3548" s="23" cm="1">
        <f t="array" aca="1" ref="H3548" ca="1">_FV(A3548,"Open")</f>
        <v>30.89</v>
      </c>
      <c r="I3548" s="23" cm="1">
        <f t="array" aca="1" ref="I3548" ca="1">_FV(A3548,"Low")</f>
        <v>30.835999999999999</v>
      </c>
      <c r="J3548" s="23" cm="1">
        <f t="array" aca="1" ref="J3548" ca="1">_FV(A3548,"High")</f>
        <v>30.97</v>
      </c>
      <c r="K3548" s="23" cm="1">
        <f t="array" aca="1" ref="K3548" ca="1">_FV(A3548,"Previous close",TRUE)</f>
        <v>30.72</v>
      </c>
      <c r="L3548" s="26"/>
      <c r="M3548" s="23" cm="1">
        <f t="array" aca="1" ref="M3548" ca="1">_FV(A3548,"52 week low",TRUE)</f>
        <v>27.56</v>
      </c>
      <c r="N3548" s="23" cm="1">
        <f t="array" aca="1" ref="N3548" ca="1">_FV(A3548,"52 week high",TRUE)</f>
        <v>31</v>
      </c>
      <c r="O3548" s="8" cm="1">
        <f t="array" aca="1" ref="O3548" ca="1">_FV(A3548,"Volume")</f>
        <v>392</v>
      </c>
      <c r="P3548" s="7" cm="1">
        <f t="array" aca="1" ref="P3548" ca="1">_FV(A3548,"Volume average",TRUE)</f>
        <v>8930</v>
      </c>
      <c r="Q3548" t="s">
        <v>119</v>
      </c>
      <c r="T3548" s="25" cm="1">
        <f t="array" aca="1" ref="T3548" ca="1">_FV(A3548,"Expense ratio",TRUE)</f>
        <v>1E-3</v>
      </c>
      <c r="U3548" s="24" cm="1">
        <f t="array" aca="1" ref="U3548" ca="1">_FV(A3548,"Market cap",TRUE)</f>
        <v>23187198.039999999</v>
      </c>
      <c r="V3548" s="16"/>
      <c r="W3548" s="16"/>
      <c r="Z3548" s="18"/>
      <c r="AA3548" s="20"/>
      <c r="AB3548" s="20"/>
      <c r="AC3548" s="21">
        <v>8956</v>
      </c>
      <c r="AE3548" s="18"/>
      <c r="AF3548" s="20"/>
      <c r="AI3548" s="21"/>
      <c r="AJ3548" s="18"/>
      <c r="AL3548" s="18"/>
      <c r="AM3548" s="18"/>
      <c r="AN3548" t="s">
        <v>73</v>
      </c>
      <c r="AO3548" t="str" cm="1">
        <f t="array" aca="1" ref="AO3548" ca="1">_FV(A3548,"Currency")</f>
        <v>USD</v>
      </c>
      <c r="AP3548" t="str" cm="1">
        <f t="array" aca="1" ref="AP3548" ca="1">_FV(A3548,"Exchange")</f>
        <v>NYSE Arca</v>
      </c>
      <c r="AQ3548" s="6" t="str" cm="1">
        <f t="array" aca="1" ref="AQ3548" ca="1">_FV(A3548,"Exchange abbreviation",TRUE)</f>
        <v>ARCX</v>
      </c>
      <c r="AR3548" t="str" cm="1">
        <f t="array" aca="1" ref="AR3548" ca="1">_FV(A3548,"Instrument type",TRUE)</f>
        <v>ETF</v>
      </c>
    </row>
    <row r="3549" spans="1:44" ht="18.75" customHeight="1" x14ac:dyDescent="0.25">
      <c r="A3549" t="e" vm="3561">
        <v>#VALUE!</v>
      </c>
      <c r="B3549" t="s">
        <v>9376</v>
      </c>
      <c r="C3549" t="s">
        <v>9377</v>
      </c>
      <c r="D3549" s="31" cm="1">
        <f t="array" aca="1" ref="D3549" ca="1">_FV(A3549,"Last trade time",TRUE)</f>
        <v>45824.840277789066</v>
      </c>
      <c r="E3549" s="23" cm="1">
        <f t="array" aca="1" ref="E3549" ca="1">_FV(A3549,"Price")</f>
        <v>25.655899999999999</v>
      </c>
      <c r="F3549" s="27" cm="1">
        <f t="array" aca="1" ref="F3549" ca="1">_FV(A3549,"Change (%)",TRUE)</f>
        <v>-1.5980000000000001E-4</v>
      </c>
      <c r="G3549" s="26" cm="1">
        <f t="array" aca="1" ref="G3549" ca="1">_FV(A3549,"Change")</f>
        <v>-4.1000000000000003E-3</v>
      </c>
      <c r="H3549" s="23" cm="1">
        <f t="array" aca="1" ref="H3549" ca="1">_FV(A3549,"Open")</f>
        <v>25.72</v>
      </c>
      <c r="I3549" s="23" cm="1">
        <f t="array" aca="1" ref="I3549" ca="1">_FV(A3549,"Low")</f>
        <v>25.6205</v>
      </c>
      <c r="J3549" s="23" cm="1">
        <f t="array" aca="1" ref="J3549" ca="1">_FV(A3549,"High")</f>
        <v>25.7303</v>
      </c>
      <c r="K3549" s="23" cm="1">
        <f t="array" aca="1" ref="K3549" ca="1">_FV(A3549,"Previous close",TRUE)</f>
        <v>25.66</v>
      </c>
      <c r="L3549" s="26"/>
      <c r="M3549" s="23" cm="1">
        <f t="array" aca="1" ref="M3549" ca="1">_FV(A3549,"52 week low",TRUE)</f>
        <v>24.63</v>
      </c>
      <c r="N3549" s="23" cm="1">
        <f t="array" aca="1" ref="N3549" ca="1">_FV(A3549,"52 week high",TRUE)</f>
        <v>27.57</v>
      </c>
      <c r="O3549" s="8" cm="1">
        <f t="array" aca="1" ref="O3549" ca="1">_FV(A3549,"Volume")</f>
        <v>46237</v>
      </c>
      <c r="P3549" s="7" cm="1">
        <f t="array" aca="1" ref="P3549" ca="1">_FV(A3549,"Volume average",TRUE)</f>
        <v>57290</v>
      </c>
      <c r="Q3549" t="s">
        <v>6358</v>
      </c>
      <c r="S3549" t="s">
        <v>2067</v>
      </c>
      <c r="T3549" s="25" cm="1">
        <f t="array" aca="1" ref="T3549" ca="1">_FV(A3549,"Expense ratio",TRUE)</f>
        <v>1E-3</v>
      </c>
      <c r="U3549" s="24" cm="1">
        <f t="array" aca="1" ref="U3549" ca="1">_FV(A3549,"Market cap",TRUE)</f>
        <v>339597927.16000003</v>
      </c>
      <c r="V3549" s="4">
        <v>339597920</v>
      </c>
      <c r="W3549" s="4">
        <v>339597920</v>
      </c>
      <c r="Y3549" t="s">
        <v>7276</v>
      </c>
      <c r="Z3549" s="5">
        <v>25.429749999999999</v>
      </c>
      <c r="AA3549" s="20"/>
      <c r="AB3549" s="19">
        <v>4.1700000000000001E-2</v>
      </c>
      <c r="AC3549" s="4">
        <v>77603</v>
      </c>
      <c r="AE3549" s="5">
        <v>2.2788782276043751</v>
      </c>
      <c r="AF3549" s="19">
        <v>5.1742639568372439</v>
      </c>
      <c r="AI3549" s="4">
        <v>77603</v>
      </c>
      <c r="AJ3549" s="5">
        <v>1975772.38</v>
      </c>
      <c r="AL3549" s="5">
        <v>27.57</v>
      </c>
      <c r="AM3549" s="5">
        <v>24.63</v>
      </c>
      <c r="AN3549" t="s">
        <v>90</v>
      </c>
      <c r="AO3549" t="str" cm="1">
        <f t="array" aca="1" ref="AO3549" ca="1">_FV(A3549,"Currency")</f>
        <v>USD</v>
      </c>
      <c r="AP3549" t="str" cm="1">
        <f t="array" aca="1" ref="AP3549" ca="1">_FV(A3549,"Exchange")</f>
        <v>NYSE Arca</v>
      </c>
      <c r="AQ3549" s="6" t="str" cm="1">
        <f t="array" aca="1" ref="AQ3549" ca="1">_FV(A3549,"Exchange abbreviation",TRUE)</f>
        <v>ARCX</v>
      </c>
      <c r="AR3549" t="str" cm="1">
        <f t="array" aca="1" ref="AR3549" ca="1">_FV(A3549,"Instrument type",TRUE)</f>
        <v>ETF</v>
      </c>
    </row>
    <row r="3550" spans="1:44" ht="18.75" customHeight="1" x14ac:dyDescent="0.25">
      <c r="A3550" t="e" vm="3562">
        <v>#VALUE!</v>
      </c>
      <c r="B3550" t="s">
        <v>9378</v>
      </c>
      <c r="C3550" t="s">
        <v>9379</v>
      </c>
      <c r="D3550" s="31" cm="1">
        <f t="array" aca="1" ref="D3550" ca="1">_FV(A3550,"Last trade time",TRUE)</f>
        <v>45824.851572325781</v>
      </c>
      <c r="E3550" s="23" cm="1">
        <f t="array" aca="1" ref="E3550" ca="1">_FV(A3550,"Price")</f>
        <v>22.7483</v>
      </c>
      <c r="F3550" s="27" cm="1">
        <f t="array" aca="1" ref="F3550" ca="1">_FV(A3550,"Change (%)",TRUE)</f>
        <v>9.2410000000000009E-3</v>
      </c>
      <c r="G3550" s="26" cm="1">
        <f t="array" aca="1" ref="G3550" ca="1">_FV(A3550,"Change")</f>
        <v>0.20830000000000001</v>
      </c>
      <c r="H3550" s="23" cm="1">
        <f t="array" aca="1" ref="H3550" ca="1">_FV(A3550,"Open")</f>
        <v>22.76</v>
      </c>
      <c r="I3550" s="23" cm="1">
        <f t="array" aca="1" ref="I3550" ca="1">_FV(A3550,"Low")</f>
        <v>22.676500000000001</v>
      </c>
      <c r="J3550" s="23" cm="1">
        <f t="array" aca="1" ref="J3550" ca="1">_FV(A3550,"High")</f>
        <v>22.87</v>
      </c>
      <c r="K3550" s="23" cm="1">
        <f t="array" aca="1" ref="K3550" ca="1">_FV(A3550,"Previous close",TRUE)</f>
        <v>22.54</v>
      </c>
      <c r="L3550" s="26"/>
      <c r="M3550" s="23" cm="1">
        <f t="array" aca="1" ref="M3550" ca="1">_FV(A3550,"52 week low",TRUE)</f>
        <v>18.760999999999999</v>
      </c>
      <c r="N3550" s="23" cm="1">
        <f t="array" aca="1" ref="N3550" ca="1">_FV(A3550,"52 week high",TRUE)</f>
        <v>23.745000000000001</v>
      </c>
      <c r="O3550" s="8" cm="1">
        <f t="array" aca="1" ref="O3550" ca="1">_FV(A3550,"Volume")</f>
        <v>88387</v>
      </c>
      <c r="P3550" s="7" cm="1">
        <f t="array" aca="1" ref="P3550" ca="1">_FV(A3550,"Volume average",TRUE)</f>
        <v>52411</v>
      </c>
      <c r="Q3550" t="s">
        <v>1626</v>
      </c>
      <c r="T3550" s="25" cm="1">
        <f t="array" aca="1" ref="T3550" ca="1">_FV(A3550,"Expense ratio",TRUE)</f>
        <v>1E-3</v>
      </c>
      <c r="U3550" s="24" cm="1">
        <f t="array" aca="1" ref="U3550" ca="1">_FV(A3550,"Market cap",TRUE)</f>
        <v>824699956.44000006</v>
      </c>
      <c r="V3550" s="16"/>
      <c r="W3550" s="16"/>
      <c r="Z3550" s="18"/>
      <c r="AA3550" s="20"/>
      <c r="AB3550" s="20"/>
      <c r="AC3550" s="21">
        <v>53442</v>
      </c>
      <c r="AE3550" s="18"/>
      <c r="AF3550" s="20"/>
      <c r="AI3550" s="21"/>
      <c r="AJ3550" s="18"/>
      <c r="AL3550" s="18"/>
      <c r="AM3550" s="18"/>
      <c r="AN3550" t="s">
        <v>73</v>
      </c>
      <c r="AO3550" t="str" cm="1">
        <f t="array" aca="1" ref="AO3550" ca="1">_FV(A3550,"Currency")</f>
        <v>USD</v>
      </c>
      <c r="AP3550" t="str" cm="1">
        <f t="array" aca="1" ref="AP3550" ca="1">_FV(A3550,"Exchange")</f>
        <v>NYSE Arca</v>
      </c>
      <c r="AQ3550" s="6" t="str" cm="1">
        <f t="array" aca="1" ref="AQ3550" ca="1">_FV(A3550,"Exchange abbreviation",TRUE)</f>
        <v>ARCX</v>
      </c>
      <c r="AR3550" t="str" cm="1">
        <f t="array" aca="1" ref="AR3550" ca="1">_FV(A3550,"Instrument type",TRUE)</f>
        <v>ETF</v>
      </c>
    </row>
    <row r="3551" spans="1:44" ht="18.75" customHeight="1" x14ac:dyDescent="0.25">
      <c r="A3551" t="e" vm="3563">
        <v>#VALUE!</v>
      </c>
      <c r="B3551" t="s">
        <v>9380</v>
      </c>
      <c r="C3551" t="s">
        <v>9381</v>
      </c>
      <c r="D3551" s="31" cm="1">
        <f t="array" aca="1" ref="D3551" ca="1">_FV(A3551,"Last trade time",TRUE)</f>
        <v>45824.900099189064</v>
      </c>
      <c r="E3551" s="23" cm="1">
        <f t="array" aca="1" ref="E3551" ca="1">_FV(A3551,"Price")</f>
        <v>53.81</v>
      </c>
      <c r="F3551" s="27" cm="1">
        <f t="array" aca="1" ref="F3551" ca="1">_FV(A3551,"Change (%)",TRUE)</f>
        <v>1.1466E-2</v>
      </c>
      <c r="G3551" s="26" cm="1">
        <f t="array" aca="1" ref="G3551" ca="1">_FV(A3551,"Change")</f>
        <v>0.61</v>
      </c>
      <c r="H3551" s="23" cm="1">
        <f t="array" aca="1" ref="H3551" ca="1">_FV(A3551,"Open")</f>
        <v>53.51</v>
      </c>
      <c r="I3551" s="23" cm="1">
        <f t="array" aca="1" ref="I3551" ca="1">_FV(A3551,"Low")</f>
        <v>53.51</v>
      </c>
      <c r="J3551" s="23" cm="1">
        <f t="array" aca="1" ref="J3551" ca="1">_FV(A3551,"High")</f>
        <v>53.94</v>
      </c>
      <c r="K3551" s="23" cm="1">
        <f t="array" aca="1" ref="K3551" ca="1">_FV(A3551,"Previous close",TRUE)</f>
        <v>53.2</v>
      </c>
      <c r="L3551" s="26"/>
      <c r="M3551" s="23" cm="1">
        <f t="array" aca="1" ref="M3551" ca="1">_FV(A3551,"52 week low",TRUE)</f>
        <v>43.43</v>
      </c>
      <c r="N3551" s="23" cm="1">
        <f t="array" aca="1" ref="N3551" ca="1">_FV(A3551,"52 week high",TRUE)</f>
        <v>55.62</v>
      </c>
      <c r="O3551" s="8" cm="1">
        <f t="array" aca="1" ref="O3551" ca="1">_FV(A3551,"Volume")</f>
        <v>337037</v>
      </c>
      <c r="P3551" s="7" cm="1">
        <f t="array" aca="1" ref="P3551" ca="1">_FV(A3551,"Volume average",TRUE)</f>
        <v>264672</v>
      </c>
      <c r="Q3551" t="s">
        <v>449</v>
      </c>
      <c r="T3551" s="25" cm="1">
        <f t="array" aca="1" ref="T3551" ca="1">_FV(A3551,"Expense ratio",TRUE)</f>
        <v>1E-3</v>
      </c>
      <c r="U3551" s="24" cm="1">
        <f t="array" aca="1" ref="U3551" ca="1">_FV(A3551,"Market cap",TRUE)</f>
        <v>1737920425.8499999</v>
      </c>
      <c r="V3551" s="16"/>
      <c r="W3551" s="16"/>
      <c r="Z3551" s="18"/>
      <c r="AA3551" s="20"/>
      <c r="AB3551" s="20"/>
      <c r="AC3551" s="21">
        <v>295243</v>
      </c>
      <c r="AE3551" s="18"/>
      <c r="AF3551" s="20"/>
      <c r="AI3551" s="21"/>
      <c r="AJ3551" s="18"/>
      <c r="AL3551" s="18"/>
      <c r="AM3551" s="18"/>
      <c r="AN3551" t="s">
        <v>73</v>
      </c>
      <c r="AO3551" t="str" cm="1">
        <f t="array" aca="1" ref="AO3551" ca="1">_FV(A3551,"Currency")</f>
        <v>USD</v>
      </c>
      <c r="AP3551" t="str" cm="1">
        <f t="array" aca="1" ref="AP3551" ca="1">_FV(A3551,"Exchange")</f>
        <v>NYSE Arca</v>
      </c>
      <c r="AQ3551" s="6" t="str" cm="1">
        <f t="array" aca="1" ref="AQ3551" ca="1">_FV(A3551,"Exchange abbreviation",TRUE)</f>
        <v>ARCX</v>
      </c>
      <c r="AR3551" t="str" cm="1">
        <f t="array" aca="1" ref="AR3551" ca="1">_FV(A3551,"Instrument type",TRUE)</f>
        <v>ETF</v>
      </c>
    </row>
    <row r="3552" spans="1:44" ht="18.75" customHeight="1" x14ac:dyDescent="0.25">
      <c r="A3552" t="e" vm="3564">
        <v>#VALUE!</v>
      </c>
      <c r="B3552" t="s">
        <v>9382</v>
      </c>
      <c r="C3552" t="s">
        <v>9383</v>
      </c>
      <c r="D3552" s="31" cm="1">
        <f t="array" aca="1" ref="D3552" ca="1">_FV(A3552,"Last trade time",TRUE)</f>
        <v>45824.84027780078</v>
      </c>
      <c r="E3552" s="23" cm="1">
        <f t="array" aca="1" ref="E3552" ca="1">_FV(A3552,"Price")</f>
        <v>31.5137</v>
      </c>
      <c r="F3552" s="27" cm="1">
        <f t="array" aca="1" ref="F3552" ca="1">_FV(A3552,"Change (%)",TRUE)</f>
        <v>5.0549999999999996E-3</v>
      </c>
      <c r="G3552" s="26" cm="1">
        <f t="array" aca="1" ref="G3552" ca="1">_FV(A3552,"Change")</f>
        <v>0.1585</v>
      </c>
      <c r="H3552" s="23" cm="1">
        <f t="array" aca="1" ref="H3552" ca="1">_FV(A3552,"Open")</f>
        <v>31.46</v>
      </c>
      <c r="I3552" s="23" cm="1">
        <f t="array" aca="1" ref="I3552" ca="1">_FV(A3552,"Low")</f>
        <v>31.46</v>
      </c>
      <c r="J3552" s="23" cm="1">
        <f t="array" aca="1" ref="J3552" ca="1">_FV(A3552,"High")</f>
        <v>31.64</v>
      </c>
      <c r="K3552" s="23" cm="1">
        <f t="array" aca="1" ref="K3552" ca="1">_FV(A3552,"Previous close",TRUE)</f>
        <v>31.3552</v>
      </c>
      <c r="L3552" s="26"/>
      <c r="M3552" s="23" cm="1">
        <f t="array" aca="1" ref="M3552" ca="1">_FV(A3552,"52 week low",TRUE)</f>
        <v>27.47</v>
      </c>
      <c r="N3552" s="23" cm="1">
        <f t="array" aca="1" ref="N3552" ca="1">_FV(A3552,"52 week high",TRUE)</f>
        <v>31.8</v>
      </c>
      <c r="O3552" s="8" cm="1">
        <f t="array" aca="1" ref="O3552" ca="1">_FV(A3552,"Volume")</f>
        <v>1925</v>
      </c>
      <c r="P3552" s="7" cm="1">
        <f t="array" aca="1" ref="P3552" ca="1">_FV(A3552,"Volume average",TRUE)</f>
        <v>13992</v>
      </c>
      <c r="Q3552" t="s">
        <v>119</v>
      </c>
      <c r="T3552" s="25" cm="1">
        <f t="array" aca="1" ref="T3552" ca="1">_FV(A3552,"Expense ratio",TRUE)</f>
        <v>1E-3</v>
      </c>
      <c r="U3552" s="24" cm="1">
        <f t="array" aca="1" ref="U3552" ca="1">_FV(A3552,"Market cap",TRUE)</f>
        <v>34208511.25</v>
      </c>
      <c r="V3552" s="16"/>
      <c r="W3552" s="16"/>
      <c r="Z3552" s="18"/>
      <c r="AA3552" s="20"/>
      <c r="AB3552" s="20"/>
      <c r="AC3552" s="21">
        <v>13921</v>
      </c>
      <c r="AE3552" s="18"/>
      <c r="AF3552" s="20"/>
      <c r="AI3552" s="21"/>
      <c r="AJ3552" s="18"/>
      <c r="AL3552" s="18"/>
      <c r="AM3552" s="18"/>
      <c r="AN3552" t="s">
        <v>73</v>
      </c>
      <c r="AO3552" t="str" cm="1">
        <f t="array" aca="1" ref="AO3552" ca="1">_FV(A3552,"Currency")</f>
        <v>USD</v>
      </c>
      <c r="AP3552" t="str" cm="1">
        <f t="array" aca="1" ref="AP3552" ca="1">_FV(A3552,"Exchange")</f>
        <v>NYSE Arca</v>
      </c>
      <c r="AQ3552" s="6" t="str" cm="1">
        <f t="array" aca="1" ref="AQ3552" ca="1">_FV(A3552,"Exchange abbreviation",TRUE)</f>
        <v>ARCX</v>
      </c>
      <c r="AR3552" t="str" cm="1">
        <f t="array" aca="1" ref="AR3552" ca="1">_FV(A3552,"Instrument type",TRUE)</f>
        <v>ETF</v>
      </c>
    </row>
    <row r="3553" spans="1:44" ht="18.75" customHeight="1" x14ac:dyDescent="0.25">
      <c r="A3553" t="e" vm="3565">
        <v>#VALUE!</v>
      </c>
      <c r="B3553" t="s">
        <v>9384</v>
      </c>
      <c r="C3553" t="s">
        <v>9385</v>
      </c>
      <c r="D3553" s="31" cm="1">
        <f t="array" aca="1" ref="D3553" ca="1">_FV(A3553,"Last trade time",TRUE)</f>
        <v>45824.840277812502</v>
      </c>
      <c r="E3553" s="23" cm="1">
        <f t="array" aca="1" ref="E3553" ca="1">_FV(A3553,"Price")</f>
        <v>110.22</v>
      </c>
      <c r="F3553" s="27" cm="1">
        <f t="array" aca="1" ref="F3553" ca="1">_FV(A3553,"Change (%)",TRUE)</f>
        <v>1.1351999999999999E-2</v>
      </c>
      <c r="G3553" s="26" cm="1">
        <f t="array" aca="1" ref="G3553" ca="1">_FV(A3553,"Change")</f>
        <v>1.2372000000000001</v>
      </c>
      <c r="H3553" s="23" cm="1">
        <f t="array" aca="1" ref="H3553" ca="1">_FV(A3553,"Open")</f>
        <v>109.93</v>
      </c>
      <c r="I3553" s="23" cm="1">
        <f t="array" aca="1" ref="I3553" ca="1">_FV(A3553,"Low")</f>
        <v>109.93</v>
      </c>
      <c r="J3553" s="23" cm="1">
        <f t="array" aca="1" ref="J3553" ca="1">_FV(A3553,"High")</f>
        <v>110.97</v>
      </c>
      <c r="K3553" s="23" cm="1">
        <f t="array" aca="1" ref="K3553" ca="1">_FV(A3553,"Previous close",TRUE)</f>
        <v>108.9828</v>
      </c>
      <c r="L3553" s="26"/>
      <c r="M3553" s="23" cm="1">
        <f t="array" aca="1" ref="M3553" ca="1">_FV(A3553,"52 week low",TRUE)</f>
        <v>89.23</v>
      </c>
      <c r="N3553" s="23" cm="1">
        <f t="array" aca="1" ref="N3553" ca="1">_FV(A3553,"52 week high",TRUE)</f>
        <v>124.73</v>
      </c>
      <c r="O3553" s="8" cm="1">
        <f t="array" aca="1" ref="O3553" ca="1">_FV(A3553,"Volume")</f>
        <v>17604</v>
      </c>
      <c r="P3553" s="7" cm="1">
        <f t="array" aca="1" ref="P3553" ca="1">_FV(A3553,"Volume average",TRUE)</f>
        <v>13498</v>
      </c>
      <c r="Q3553" t="s">
        <v>143</v>
      </c>
      <c r="T3553" s="25" cm="1">
        <f t="array" aca="1" ref="T3553" ca="1">_FV(A3553,"Expense ratio",TRUE)</f>
        <v>1E-3</v>
      </c>
      <c r="U3553" s="24" cm="1">
        <f t="array" aca="1" ref="U3553" ca="1">_FV(A3553,"Market cap",TRUE)</f>
        <v>1084320840</v>
      </c>
      <c r="V3553" s="16"/>
      <c r="W3553" s="16"/>
      <c r="Z3553" s="18"/>
      <c r="AC3553" s="21">
        <v>14216</v>
      </c>
      <c r="AE3553" s="18"/>
      <c r="AI3553" s="21"/>
      <c r="AJ3553" s="18"/>
      <c r="AL3553" s="18"/>
      <c r="AM3553" s="18"/>
      <c r="AN3553" t="s">
        <v>73</v>
      </c>
      <c r="AO3553" t="str" cm="1">
        <f t="array" aca="1" ref="AO3553" ca="1">_FV(A3553,"Currency")</f>
        <v>USD</v>
      </c>
      <c r="AP3553" t="str" cm="1">
        <f t="array" aca="1" ref="AP3553" ca="1">_FV(A3553,"Exchange")</f>
        <v>NYSE Arca</v>
      </c>
      <c r="AQ3553" s="6" t="str" cm="1">
        <f t="array" aca="1" ref="AQ3553" ca="1">_FV(A3553,"Exchange abbreviation",TRUE)</f>
        <v>ARCX</v>
      </c>
      <c r="AR3553" t="str" cm="1">
        <f t="array" aca="1" ref="AR3553" ca="1">_FV(A3553,"Instrument type",TRUE)</f>
        <v>ETF</v>
      </c>
    </row>
    <row r="3554" spans="1:44" ht="18.75" customHeight="1" x14ac:dyDescent="0.25">
      <c r="A3554" t="e" vm="3566">
        <v>#VALUE!</v>
      </c>
      <c r="B3554" t="s">
        <v>9386</v>
      </c>
      <c r="C3554" t="s">
        <v>9387</v>
      </c>
      <c r="D3554" s="31" cm="1">
        <f t="array" aca="1" ref="D3554" ca="1">_FV(A3554,"Last trade time",TRUE)</f>
        <v>45824.840285207814</v>
      </c>
      <c r="E3554" s="23" cm="1">
        <f t="array" aca="1" ref="E3554" ca="1">_FV(A3554,"Price")</f>
        <v>33.130000000000003</v>
      </c>
      <c r="F3554" s="27" cm="1">
        <f t="array" aca="1" ref="F3554" ca="1">_FV(A3554,"Change (%)",TRUE)</f>
        <v>5.7679999999999997E-3</v>
      </c>
      <c r="G3554" s="26" cm="1">
        <f t="array" aca="1" ref="G3554" ca="1">_FV(A3554,"Change")</f>
        <v>0.19</v>
      </c>
      <c r="H3554" s="23" cm="1">
        <f t="array" aca="1" ref="H3554" ca="1">_FV(A3554,"Open")</f>
        <v>33.18</v>
      </c>
      <c r="I3554" s="23" cm="1">
        <f t="array" aca="1" ref="I3554" ca="1">_FV(A3554,"Low")</f>
        <v>33.08</v>
      </c>
      <c r="J3554" s="23" cm="1">
        <f t="array" aca="1" ref="J3554" ca="1">_FV(A3554,"High")</f>
        <v>33.24</v>
      </c>
      <c r="K3554" s="23" cm="1">
        <f t="array" aca="1" ref="K3554" ca="1">_FV(A3554,"Previous close",TRUE)</f>
        <v>32.94</v>
      </c>
      <c r="L3554" s="26"/>
      <c r="M3554" s="23" cm="1">
        <f t="array" aca="1" ref="M3554" ca="1">_FV(A3554,"52 week low",TRUE)</f>
        <v>28.23</v>
      </c>
      <c r="N3554" s="23" cm="1">
        <f t="array" aca="1" ref="N3554" ca="1">_FV(A3554,"52 week high",TRUE)</f>
        <v>33.61</v>
      </c>
      <c r="O3554" s="8" cm="1">
        <f t="array" aca="1" ref="O3554" ca="1">_FV(A3554,"Volume")</f>
        <v>26634</v>
      </c>
      <c r="P3554" s="7" cm="1">
        <f t="array" aca="1" ref="P3554" ca="1">_FV(A3554,"Volume average",TRUE)</f>
        <v>37431</v>
      </c>
      <c r="Q3554" t="s">
        <v>923</v>
      </c>
      <c r="S3554" t="s">
        <v>2006</v>
      </c>
      <c r="T3554" s="25" cm="1">
        <f t="array" aca="1" ref="T3554" ca="1">_FV(A3554,"Expense ratio",TRUE)</f>
        <v>1E-3</v>
      </c>
      <c r="U3554" s="24" cm="1">
        <f t="array" aca="1" ref="U3554" ca="1">_FV(A3554,"Market cap",TRUE)</f>
        <v>203222076.24000001</v>
      </c>
      <c r="V3554" s="4">
        <v>203222080</v>
      </c>
      <c r="W3554" s="4">
        <v>203222080</v>
      </c>
      <c r="X3554" t="s">
        <v>9388</v>
      </c>
      <c r="Y3554" t="s">
        <v>8588</v>
      </c>
      <c r="Z3554" s="5">
        <v>33.005000000000003</v>
      </c>
      <c r="AA3554" s="19">
        <v>24.712933</v>
      </c>
      <c r="AB3554" s="4">
        <v>0</v>
      </c>
      <c r="AC3554" s="4">
        <v>34574</v>
      </c>
      <c r="AE3554" s="5">
        <v>2.4036704467428338</v>
      </c>
      <c r="AF3554" s="5">
        <v>9.5427469814217467</v>
      </c>
      <c r="AI3554" s="4">
        <v>34574</v>
      </c>
      <c r="AJ3554" s="5">
        <v>1141080.2960000001</v>
      </c>
      <c r="AL3554" s="5">
        <v>33.61</v>
      </c>
      <c r="AM3554" s="5">
        <v>28.23</v>
      </c>
      <c r="AN3554" t="s">
        <v>90</v>
      </c>
      <c r="AO3554" t="str" cm="1">
        <f t="array" aca="1" ref="AO3554" ca="1">_FV(A3554,"Currency")</f>
        <v>USD</v>
      </c>
      <c r="AP3554" t="str" cm="1">
        <f t="array" aca="1" ref="AP3554" ca="1">_FV(A3554,"Exchange")</f>
        <v>CBOE BZX Exchange</v>
      </c>
      <c r="AQ3554" s="6" t="str" cm="1">
        <f t="array" aca="1" ref="AQ3554" ca="1">_FV(A3554,"Exchange abbreviation",TRUE)</f>
        <v>BATS</v>
      </c>
      <c r="AR3554" t="str" cm="1">
        <f t="array" aca="1" ref="AR3554" ca="1">_FV(A3554,"Instrument type",TRUE)</f>
        <v>ETF</v>
      </c>
    </row>
    <row r="3555" spans="1:44" ht="18.75" customHeight="1" x14ac:dyDescent="0.25">
      <c r="A3555" t="e" vm="3567">
        <v>#VALUE!</v>
      </c>
      <c r="B3555" t="s">
        <v>9389</v>
      </c>
      <c r="C3555" t="s">
        <v>9390</v>
      </c>
      <c r="D3555" s="31" cm="1">
        <f t="array" aca="1" ref="D3555" ca="1">_FV(A3555,"Last trade time",TRUE)</f>
        <v>45824.840900253905</v>
      </c>
      <c r="E3555" s="23" cm="1">
        <f t="array" aca="1" ref="E3555" ca="1">_FV(A3555,"Price")</f>
        <v>56.94</v>
      </c>
      <c r="F3555" s="27" cm="1">
        <f t="array" aca="1" ref="F3555" ca="1">_FV(A3555,"Change (%)",TRUE)</f>
        <v>1.0291E-2</v>
      </c>
      <c r="G3555" s="26" cm="1">
        <f t="array" aca="1" ref="G3555" ca="1">_FV(A3555,"Change")</f>
        <v>0.57999999999999996</v>
      </c>
      <c r="H3555" s="23" cm="1">
        <f t="array" aca="1" ref="H3555" ca="1">_FV(A3555,"Open")</f>
        <v>56.73</v>
      </c>
      <c r="I3555" s="23" cm="1">
        <f t="array" aca="1" ref="I3555" ca="1">_FV(A3555,"Low")</f>
        <v>56.73</v>
      </c>
      <c r="J3555" s="23" cm="1">
        <f t="array" aca="1" ref="J3555" ca="1">_FV(A3555,"High")</f>
        <v>57.13</v>
      </c>
      <c r="K3555" s="23" cm="1">
        <f t="array" aca="1" ref="K3555" ca="1">_FV(A3555,"Previous close",TRUE)</f>
        <v>56.36</v>
      </c>
      <c r="L3555" s="26"/>
      <c r="M3555" s="23" cm="1">
        <f t="array" aca="1" ref="M3555" ca="1">_FV(A3555,"52 week low",TRUE)</f>
        <v>46.164999999999999</v>
      </c>
      <c r="N3555" s="23" cm="1">
        <f t="array" aca="1" ref="N3555" ca="1">_FV(A3555,"52 week high",TRUE)</f>
        <v>58.93</v>
      </c>
      <c r="O3555" s="8" cm="1">
        <f t="array" aca="1" ref="O3555" ca="1">_FV(A3555,"Volume")</f>
        <v>38992</v>
      </c>
      <c r="P3555" s="7" cm="1">
        <f t="array" aca="1" ref="P3555" ca="1">_FV(A3555,"Volume average",TRUE)</f>
        <v>106385</v>
      </c>
      <c r="Q3555" t="s">
        <v>50</v>
      </c>
      <c r="S3555" t="s">
        <v>2310</v>
      </c>
      <c r="T3555" s="25" cm="1">
        <f t="array" aca="1" ref="T3555" ca="1">_FV(A3555,"Expense ratio",TRUE)</f>
        <v>1E-3</v>
      </c>
      <c r="U3555" s="24" cm="1">
        <f t="array" aca="1" ref="U3555" ca="1">_FV(A3555,"Market cap",TRUE)</f>
        <v>1086240633.3399999</v>
      </c>
      <c r="V3555" s="4">
        <v>1086240640</v>
      </c>
      <c r="W3555" s="4">
        <v>1086240640</v>
      </c>
      <c r="Y3555" t="s">
        <v>9391</v>
      </c>
      <c r="Z3555" s="5">
        <v>56.809719999999999</v>
      </c>
      <c r="AA3555" s="5">
        <v>24.785209999999999</v>
      </c>
      <c r="AB3555" s="19">
        <v>1.2500000000000001E-2</v>
      </c>
      <c r="AC3555" s="4">
        <v>228093</v>
      </c>
      <c r="AE3555" s="5">
        <v>1.2853342281822671</v>
      </c>
      <c r="AF3555" s="19">
        <v>10.262323530058509</v>
      </c>
      <c r="AI3555" s="4">
        <v>228093</v>
      </c>
      <c r="AJ3555" s="5">
        <v>12967087.050000001</v>
      </c>
      <c r="AL3555" s="5">
        <v>58.93</v>
      </c>
      <c r="AM3555" s="5">
        <v>46.164999999999999</v>
      </c>
      <c r="AN3555" t="s">
        <v>82</v>
      </c>
      <c r="AO3555" t="str" cm="1">
        <f t="array" aca="1" ref="AO3555" ca="1">_FV(A3555,"Currency")</f>
        <v>USD</v>
      </c>
      <c r="AP3555" t="str" cm="1">
        <f t="array" aca="1" ref="AP3555" ca="1">_FV(A3555,"Exchange")</f>
        <v>NYSE Arca</v>
      </c>
      <c r="AQ3555" s="6" t="str" cm="1">
        <f t="array" aca="1" ref="AQ3555" ca="1">_FV(A3555,"Exchange abbreviation",TRUE)</f>
        <v>ARCX</v>
      </c>
      <c r="AR3555" t="str" cm="1">
        <f t="array" aca="1" ref="AR3555" ca="1">_FV(A3555,"Instrument type",TRUE)</f>
        <v>ETF</v>
      </c>
    </row>
    <row r="3556" spans="1:44" ht="18.75" customHeight="1" x14ac:dyDescent="0.25">
      <c r="A3556" t="e" vm="3568">
        <v>#VALUE!</v>
      </c>
      <c r="B3556" t="s">
        <v>9392</v>
      </c>
      <c r="C3556" t="s">
        <v>9393</v>
      </c>
      <c r="D3556" s="31" cm="1">
        <f t="array" aca="1" ref="D3556" ca="1">_FV(A3556,"Last trade time",TRUE)</f>
        <v>45824.843750185159</v>
      </c>
      <c r="E3556" s="23" cm="1">
        <f t="array" aca="1" ref="E3556" ca="1">_FV(A3556,"Price")</f>
        <v>65.44</v>
      </c>
      <c r="F3556" s="27" cm="1">
        <f t="array" aca="1" ref="F3556" ca="1">_FV(A3556,"Change (%)",TRUE)</f>
        <v>1.1594E-2</v>
      </c>
      <c r="G3556" s="26" cm="1">
        <f t="array" aca="1" ref="G3556" ca="1">_FV(A3556,"Change")</f>
        <v>0.75</v>
      </c>
      <c r="H3556" s="23" cm="1">
        <f t="array" aca="1" ref="H3556" ca="1">_FV(A3556,"Open")</f>
        <v>65.27</v>
      </c>
      <c r="I3556" s="23" cm="1">
        <f t="array" aca="1" ref="I3556" ca="1">_FV(A3556,"Low")</f>
        <v>65.27</v>
      </c>
      <c r="J3556" s="23" cm="1">
        <f t="array" aca="1" ref="J3556" ca="1">_FV(A3556,"High")</f>
        <v>65.540000000000006</v>
      </c>
      <c r="K3556" s="23" cm="1">
        <f t="array" aca="1" ref="K3556" ca="1">_FV(A3556,"Previous close",TRUE)</f>
        <v>64.69</v>
      </c>
      <c r="L3556" s="26"/>
      <c r="M3556" s="23" cm="1">
        <f t="array" aca="1" ref="M3556" ca="1">_FV(A3556,"52 week low",TRUE)</f>
        <v>52.490499999999997</v>
      </c>
      <c r="N3556" s="23" cm="1">
        <f t="array" aca="1" ref="N3556" ca="1">_FV(A3556,"52 week high",TRUE)</f>
        <v>67.63</v>
      </c>
      <c r="O3556" s="8" cm="1">
        <f t="array" aca="1" ref="O3556" ca="1">_FV(A3556,"Volume")</f>
        <v>9957</v>
      </c>
      <c r="P3556" s="7" cm="1">
        <f t="array" aca="1" ref="P3556" ca="1">_FV(A3556,"Volume average",TRUE)</f>
        <v>63820</v>
      </c>
      <c r="Q3556" t="s">
        <v>698</v>
      </c>
      <c r="S3556" t="s">
        <v>2067</v>
      </c>
      <c r="T3556" s="25" cm="1">
        <f t="array" aca="1" ref="T3556" ca="1">_FV(A3556,"Expense ratio",TRUE)</f>
        <v>1E-3</v>
      </c>
      <c r="U3556" s="24" cm="1">
        <f t="array" aca="1" ref="U3556" ca="1">_FV(A3556,"Market cap",TRUE)</f>
        <v>2106145029.22</v>
      </c>
      <c r="V3556" s="4">
        <v>2106145024</v>
      </c>
      <c r="W3556" s="4">
        <v>2106145024</v>
      </c>
      <c r="Y3556" t="s">
        <v>8588</v>
      </c>
      <c r="Z3556" s="5">
        <v>65.215860000000006</v>
      </c>
      <c r="AA3556" s="5">
        <v>31.301300000000001</v>
      </c>
      <c r="AB3556" s="5">
        <v>9.7999999999999997E-3</v>
      </c>
      <c r="AC3556" s="4">
        <v>144485</v>
      </c>
      <c r="AE3556" s="5">
        <v>0.86594279239859961</v>
      </c>
      <c r="AF3556" s="5">
        <v>12.73430998382725</v>
      </c>
      <c r="AI3556" s="4">
        <v>144485</v>
      </c>
      <c r="AJ3556" s="5">
        <v>9431980.8000000007</v>
      </c>
      <c r="AL3556" s="5">
        <v>67.63</v>
      </c>
      <c r="AM3556" s="5">
        <v>52.491</v>
      </c>
      <c r="AN3556" t="s">
        <v>90</v>
      </c>
      <c r="AO3556" t="str" cm="1">
        <f t="array" aca="1" ref="AO3556" ca="1">_FV(A3556,"Currency")</f>
        <v>USD</v>
      </c>
      <c r="AP3556" t="str" cm="1">
        <f t="array" aca="1" ref="AP3556" ca="1">_FV(A3556,"Exchange")</f>
        <v>Nasdaq Stock Market</v>
      </c>
      <c r="AQ3556" s="6" t="str" cm="1">
        <f t="array" aca="1" ref="AQ3556" ca="1">_FV(A3556,"Exchange abbreviation",TRUE)</f>
        <v>XNAS</v>
      </c>
      <c r="AR3556" t="str" cm="1">
        <f t="array" aca="1" ref="AR3556" ca="1">_FV(A3556,"Instrument type",TRUE)</f>
        <v>ETF</v>
      </c>
    </row>
    <row r="3557" spans="1:44" ht="18.75" customHeight="1" x14ac:dyDescent="0.25">
      <c r="A3557" t="e" vm="3569">
        <v>#VALUE!</v>
      </c>
      <c r="B3557" t="s">
        <v>9394</v>
      </c>
      <c r="C3557" t="s">
        <v>9395</v>
      </c>
      <c r="D3557" s="31" cm="1">
        <f t="array" aca="1" ref="D3557" ca="1">_FV(A3557,"Last trade time",TRUE)</f>
        <v>45824.927342488278</v>
      </c>
      <c r="E3557" s="23" cm="1">
        <f t="array" aca="1" ref="E3557" ca="1">_FV(A3557,"Price")</f>
        <v>89.94</v>
      </c>
      <c r="F3557" s="27" cm="1">
        <f t="array" aca="1" ref="F3557" ca="1">_FV(A3557,"Change (%)",TRUE)</f>
        <v>-2.2230000000000001E-4</v>
      </c>
      <c r="G3557" s="26" cm="1">
        <f t="array" aca="1" ref="G3557" ca="1">_FV(A3557,"Change")</f>
        <v>-0.02</v>
      </c>
      <c r="H3557" s="23" cm="1">
        <f t="array" aca="1" ref="H3557" ca="1">_FV(A3557,"Open")</f>
        <v>90.3</v>
      </c>
      <c r="I3557" s="23" cm="1">
        <f t="array" aca="1" ref="I3557" ca="1">_FV(A3557,"Low")</f>
        <v>89.860100000000003</v>
      </c>
      <c r="J3557" s="23" cm="1">
        <f t="array" aca="1" ref="J3557" ca="1">_FV(A3557,"High")</f>
        <v>90.757999999999996</v>
      </c>
      <c r="K3557" s="23" cm="1">
        <f t="array" aca="1" ref="K3557" ca="1">_FV(A3557,"Previous close",TRUE)</f>
        <v>89.96</v>
      </c>
      <c r="L3557" s="26"/>
      <c r="M3557" s="23" cm="1">
        <f t="array" aca="1" ref="M3557" ca="1">_FV(A3557,"52 week low",TRUE)</f>
        <v>74.27</v>
      </c>
      <c r="N3557" s="23" cm="1">
        <f t="array" aca="1" ref="N3557" ca="1">_FV(A3557,"52 week high",TRUE)</f>
        <v>91.188999999999993</v>
      </c>
      <c r="O3557" s="8" cm="1">
        <f t="array" aca="1" ref="O3557" ca="1">_FV(A3557,"Volume")</f>
        <v>325594</v>
      </c>
      <c r="P3557" s="7" cm="1">
        <f t="array" aca="1" ref="P3557" ca="1">_FV(A3557,"Volume average",TRUE)</f>
        <v>318120</v>
      </c>
      <c r="Q3557" t="s">
        <v>464</v>
      </c>
      <c r="T3557" s="25" cm="1">
        <f t="array" aca="1" ref="T3557" ca="1">_FV(A3557,"Expense ratio",TRUE)</f>
        <v>1E-3</v>
      </c>
      <c r="U3557" s="24" cm="1">
        <f t="array" aca="1" ref="U3557" ca="1">_FV(A3557,"Market cap",TRUE)</f>
        <v>8229200707</v>
      </c>
      <c r="V3557" s="16"/>
      <c r="W3557" s="16"/>
      <c r="Z3557" s="18"/>
      <c r="AA3557" s="20"/>
      <c r="AB3557" s="20"/>
      <c r="AC3557" s="21">
        <v>314617</v>
      </c>
      <c r="AE3557" s="18"/>
      <c r="AF3557" s="20"/>
      <c r="AI3557" s="21"/>
      <c r="AJ3557" s="18"/>
      <c r="AL3557" s="18"/>
      <c r="AM3557" s="18"/>
      <c r="AN3557" t="s">
        <v>73</v>
      </c>
      <c r="AO3557" t="str" cm="1">
        <f t="array" aca="1" ref="AO3557" ca="1">_FV(A3557,"Currency")</f>
        <v>USD</v>
      </c>
      <c r="AP3557" t="str" cm="1">
        <f t="array" aca="1" ref="AP3557" ca="1">_FV(A3557,"Exchange")</f>
        <v>Nasdaq Stock Market</v>
      </c>
      <c r="AQ3557" s="6" t="str" cm="1">
        <f t="array" aca="1" ref="AQ3557" ca="1">_FV(A3557,"Exchange abbreviation",TRUE)</f>
        <v>XNAS</v>
      </c>
      <c r="AR3557" t="str" cm="1">
        <f t="array" aca="1" ref="AR3557" ca="1">_FV(A3557,"Instrument type",TRUE)</f>
        <v>ETF</v>
      </c>
    </row>
    <row r="3558" spans="1:44" ht="18.75" customHeight="1" x14ac:dyDescent="0.25">
      <c r="A3558" t="e" vm="3570">
        <v>#VALUE!</v>
      </c>
      <c r="B3558" t="s">
        <v>9396</v>
      </c>
      <c r="C3558" t="s">
        <v>9397</v>
      </c>
      <c r="D3558" s="31" cm="1">
        <f t="array" aca="1" ref="D3558" ca="1">_FV(A3558,"Last trade time",TRUE)</f>
        <v>45824.843750265623</v>
      </c>
      <c r="E3558" s="23" cm="1">
        <f t="array" aca="1" ref="E3558" ca="1">_FV(A3558,"Price")</f>
        <v>105.58</v>
      </c>
      <c r="F3558" s="27" cm="1">
        <f t="array" aca="1" ref="F3558" ca="1">_FV(A3558,"Change (%)",TRUE)</f>
        <v>8.9160000000000003E-3</v>
      </c>
      <c r="G3558" s="26" cm="1">
        <f t="array" aca="1" ref="G3558" ca="1">_FV(A3558,"Change")</f>
        <v>0.93300000000000005</v>
      </c>
      <c r="H3558" s="23" cm="1">
        <f t="array" aca="1" ref="H3558" ca="1">_FV(A3558,"Open")</f>
        <v>105.39149999999999</v>
      </c>
      <c r="I3558" s="23" cm="1">
        <f t="array" aca="1" ref="I3558" ca="1">_FV(A3558,"Low")</f>
        <v>105.39149999999999</v>
      </c>
      <c r="J3558" s="23" cm="1">
        <f t="array" aca="1" ref="J3558" ca="1">_FV(A3558,"High")</f>
        <v>105.84</v>
      </c>
      <c r="K3558" s="23" cm="1">
        <f t="array" aca="1" ref="K3558" ca="1">_FV(A3558,"Previous close",TRUE)</f>
        <v>104.64700000000001</v>
      </c>
      <c r="L3558" s="26"/>
      <c r="M3558" s="23" cm="1">
        <f t="array" aca="1" ref="M3558" ca="1">_FV(A3558,"52 week low",TRUE)</f>
        <v>83.45</v>
      </c>
      <c r="N3558" s="23" cm="1">
        <f t="array" aca="1" ref="N3558" ca="1">_FV(A3558,"52 week high",TRUE)</f>
        <v>108.0399</v>
      </c>
      <c r="O3558" s="8" cm="1">
        <f t="array" aca="1" ref="O3558" ca="1">_FV(A3558,"Volume")</f>
        <v>15501</v>
      </c>
      <c r="P3558" s="7" cm="1">
        <f t="array" aca="1" ref="P3558" ca="1">_FV(A3558,"Volume average",TRUE)</f>
        <v>18119</v>
      </c>
      <c r="Q3558" t="s">
        <v>50</v>
      </c>
      <c r="S3558" t="s">
        <v>2067</v>
      </c>
      <c r="T3558" s="25" cm="1">
        <f t="array" aca="1" ref="T3558" ca="1">_FV(A3558,"Expense ratio",TRUE)</f>
        <v>1E-3</v>
      </c>
      <c r="U3558" s="24" cm="1">
        <f t="array" aca="1" ref="U3558" ca="1">_FV(A3558,"Market cap",TRUE)</f>
        <v>903101065.29999995</v>
      </c>
      <c r="V3558" s="4">
        <v>903101056</v>
      </c>
      <c r="W3558" s="4">
        <v>903101056</v>
      </c>
      <c r="Y3558" t="s">
        <v>7155</v>
      </c>
      <c r="Z3558" s="5">
        <v>105.13996</v>
      </c>
      <c r="AA3558" s="5">
        <v>27.461749999999999</v>
      </c>
      <c r="AB3558" s="5">
        <v>1.09E-2</v>
      </c>
      <c r="AC3558" s="4">
        <v>37122</v>
      </c>
      <c r="AE3558" s="5">
        <v>2.9109882118933732</v>
      </c>
      <c r="AF3558" s="5">
        <v>11.315252262484639</v>
      </c>
      <c r="AI3558" s="4">
        <v>37122</v>
      </c>
      <c r="AJ3558" s="5">
        <v>3901336.59</v>
      </c>
      <c r="AL3558" s="5">
        <v>108.04</v>
      </c>
      <c r="AM3558" s="5">
        <v>83.45</v>
      </c>
      <c r="AN3558" t="s">
        <v>90</v>
      </c>
      <c r="AO3558" t="str" cm="1">
        <f t="array" aca="1" ref="AO3558" ca="1">_FV(A3558,"Currency")</f>
        <v>USD</v>
      </c>
      <c r="AP3558" t="str" cm="1">
        <f t="array" aca="1" ref="AP3558" ca="1">_FV(A3558,"Exchange")</f>
        <v>Nasdaq Stock Market</v>
      </c>
      <c r="AQ3558" s="6" t="str" cm="1">
        <f t="array" aca="1" ref="AQ3558" ca="1">_FV(A3558,"Exchange abbreviation",TRUE)</f>
        <v>XNAS</v>
      </c>
      <c r="AR3558" t="str" cm="1">
        <f t="array" aca="1" ref="AR3558" ca="1">_FV(A3558,"Instrument type",TRUE)</f>
        <v>ETF</v>
      </c>
    </row>
    <row r="3559" spans="1:44" ht="18.75" customHeight="1" x14ac:dyDescent="0.25">
      <c r="A3559" t="e" vm="3571">
        <v>#VALUE!</v>
      </c>
      <c r="B3559" t="s">
        <v>9398</v>
      </c>
      <c r="C3559" t="s">
        <v>9399</v>
      </c>
      <c r="D3559" s="31" cm="1">
        <f t="array" aca="1" ref="D3559" ca="1">_FV(A3559,"Last trade time",TRUE)</f>
        <v>45824.840277789066</v>
      </c>
      <c r="E3559" s="23" cm="1">
        <f t="array" aca="1" ref="E3559" ca="1">_FV(A3559,"Price")</f>
        <v>111.47</v>
      </c>
      <c r="F3559" s="27" cm="1">
        <f t="array" aca="1" ref="F3559" ca="1">_FV(A3559,"Change (%)",TRUE)</f>
        <v>5.1400000000000005E-3</v>
      </c>
      <c r="G3559" s="26" cm="1">
        <f t="array" aca="1" ref="G3559" ca="1">_FV(A3559,"Change")</f>
        <v>0.56999999999999995</v>
      </c>
      <c r="H3559" s="23" cm="1">
        <f t="array" aca="1" ref="H3559" ca="1">_FV(A3559,"Open")</f>
        <v>111.54</v>
      </c>
      <c r="I3559" s="23" cm="1">
        <f t="array" aca="1" ref="I3559" ca="1">_FV(A3559,"Low")</f>
        <v>111.47</v>
      </c>
      <c r="J3559" s="23" cm="1">
        <f t="array" aca="1" ref="J3559" ca="1">_FV(A3559,"High")</f>
        <v>112.2687</v>
      </c>
      <c r="K3559" s="23" cm="1">
        <f t="array" aca="1" ref="K3559" ca="1">_FV(A3559,"Previous close",TRUE)</f>
        <v>110.9</v>
      </c>
      <c r="L3559" s="26"/>
      <c r="M3559" s="23" cm="1">
        <f t="array" aca="1" ref="M3559" ca="1">_FV(A3559,"52 week low",TRUE)</f>
        <v>92.26</v>
      </c>
      <c r="N3559" s="23" cm="1">
        <f t="array" aca="1" ref="N3559" ca="1">_FV(A3559,"52 week high",TRUE)</f>
        <v>130.73500000000001</v>
      </c>
      <c r="O3559" s="8" cm="1">
        <f t="array" aca="1" ref="O3559" ca="1">_FV(A3559,"Volume")</f>
        <v>17511</v>
      </c>
      <c r="P3559" s="7" cm="1">
        <f t="array" aca="1" ref="P3559" ca="1">_FV(A3559,"Volume average",TRUE)</f>
        <v>23682</v>
      </c>
      <c r="Q3559" t="s">
        <v>143</v>
      </c>
      <c r="T3559" s="25" cm="1">
        <f t="array" aca="1" ref="T3559" ca="1">_FV(A3559,"Expense ratio",TRUE)</f>
        <v>1E-3</v>
      </c>
      <c r="U3559" s="24" cm="1">
        <f t="array" aca="1" ref="U3559" ca="1">_FV(A3559,"Market cap",TRUE)</f>
        <v>798844355</v>
      </c>
      <c r="V3559" s="16"/>
      <c r="W3559" s="16"/>
      <c r="Z3559" s="18"/>
      <c r="AA3559" s="20"/>
      <c r="AB3559" s="20"/>
      <c r="AC3559" s="21">
        <v>22765</v>
      </c>
      <c r="AE3559" s="18"/>
      <c r="AF3559" s="20"/>
      <c r="AI3559" s="21"/>
      <c r="AJ3559" s="18"/>
      <c r="AL3559" s="18"/>
      <c r="AM3559" s="18"/>
      <c r="AN3559" t="s">
        <v>73</v>
      </c>
      <c r="AO3559" t="str" cm="1">
        <f t="array" aca="1" ref="AO3559" ca="1">_FV(A3559,"Currency")</f>
        <v>USD</v>
      </c>
      <c r="AP3559" t="str" cm="1">
        <f t="array" aca="1" ref="AP3559" ca="1">_FV(A3559,"Exchange")</f>
        <v>NYSE Arca</v>
      </c>
      <c r="AQ3559" s="6" t="str" cm="1">
        <f t="array" aca="1" ref="AQ3559" ca="1">_FV(A3559,"Exchange abbreviation",TRUE)</f>
        <v>ARCX</v>
      </c>
      <c r="AR3559" t="str" cm="1">
        <f t="array" aca="1" ref="AR3559" ca="1">_FV(A3559,"Instrument type",TRUE)</f>
        <v>ETF</v>
      </c>
    </row>
    <row r="3560" spans="1:44" ht="18.75" customHeight="1" x14ac:dyDescent="0.25">
      <c r="A3560" t="e" vm="3572">
        <v>#VALUE!</v>
      </c>
      <c r="B3560" t="s">
        <v>9400</v>
      </c>
      <c r="C3560" t="s">
        <v>9401</v>
      </c>
      <c r="D3560" s="31" cm="1">
        <f t="array" aca="1" ref="D3560" ca="1">_FV(A3560,"Last trade time",TRUE)</f>
        <v>45824.843750185159</v>
      </c>
      <c r="E3560" s="23" cm="1">
        <f t="array" aca="1" ref="E3560" ca="1">_FV(A3560,"Price")</f>
        <v>51.84</v>
      </c>
      <c r="F3560" s="27" cm="1">
        <f t="array" aca="1" ref="F3560" ca="1">_FV(A3560,"Change (%)",TRUE)</f>
        <v>1.248E-2</v>
      </c>
      <c r="G3560" s="26" cm="1">
        <f t="array" aca="1" ref="G3560" ca="1">_FV(A3560,"Change")</f>
        <v>0.63900000000000001</v>
      </c>
      <c r="H3560" s="23" cm="1">
        <f t="array" aca="1" ref="H3560" ca="1">_FV(A3560,"Open")</f>
        <v>51.57</v>
      </c>
      <c r="I3560" s="23" cm="1">
        <f t="array" aca="1" ref="I3560" ca="1">_FV(A3560,"Low")</f>
        <v>51.57</v>
      </c>
      <c r="J3560" s="23" cm="1">
        <f t="array" aca="1" ref="J3560" ca="1">_FV(A3560,"High")</f>
        <v>52.038499999999999</v>
      </c>
      <c r="K3560" s="23" cm="1">
        <f t="array" aca="1" ref="K3560" ca="1">_FV(A3560,"Previous close",TRUE)</f>
        <v>51.201000000000001</v>
      </c>
      <c r="L3560" s="26"/>
      <c r="M3560" s="23" cm="1">
        <f t="array" aca="1" ref="M3560" ca="1">_FV(A3560,"52 week low",TRUE)</f>
        <v>40.01</v>
      </c>
      <c r="N3560" s="23" cm="1">
        <f t="array" aca="1" ref="N3560" ca="1">_FV(A3560,"52 week high",TRUE)</f>
        <v>52.76</v>
      </c>
      <c r="O3560" s="8" cm="1">
        <f t="array" aca="1" ref="O3560" ca="1">_FV(A3560,"Volume")</f>
        <v>54064</v>
      </c>
      <c r="P3560" s="7" cm="1">
        <f t="array" aca="1" ref="P3560" ca="1">_FV(A3560,"Volume average",TRUE)</f>
        <v>220674</v>
      </c>
      <c r="Q3560" t="s">
        <v>698</v>
      </c>
      <c r="S3560" t="s">
        <v>2067</v>
      </c>
      <c r="T3560" s="25" cm="1">
        <f t="array" aca="1" ref="T3560" ca="1">_FV(A3560,"Expense ratio",TRUE)</f>
        <v>1E-3</v>
      </c>
      <c r="U3560" s="24" cm="1">
        <f t="array" aca="1" ref="U3560" ca="1">_FV(A3560,"Market cap",TRUE)</f>
        <v>1159781939.22</v>
      </c>
      <c r="V3560" s="17">
        <v>1159781888</v>
      </c>
      <c r="W3560" s="17">
        <v>1159781888</v>
      </c>
      <c r="Y3560" t="s">
        <v>9242</v>
      </c>
      <c r="Z3560" s="19">
        <v>52.019739999999999</v>
      </c>
      <c r="AA3560" s="19">
        <v>29.209879000000001</v>
      </c>
      <c r="AB3560" s="19">
        <v>9.7000000000000003E-3</v>
      </c>
      <c r="AC3560" s="17">
        <v>173363</v>
      </c>
      <c r="AE3560" s="19">
        <v>4.3743013103214601</v>
      </c>
      <c r="AF3560" s="19">
        <v>14.132833055859241</v>
      </c>
      <c r="AI3560" s="17">
        <v>173363</v>
      </c>
      <c r="AJ3560" s="17">
        <v>9014876</v>
      </c>
      <c r="AL3560" s="19">
        <v>52.76</v>
      </c>
      <c r="AM3560" s="19">
        <v>40.01</v>
      </c>
      <c r="AN3560" t="s">
        <v>90</v>
      </c>
      <c r="AO3560" t="str" cm="1">
        <f t="array" aca="1" ref="AO3560" ca="1">_FV(A3560,"Currency")</f>
        <v>USD</v>
      </c>
      <c r="AP3560" t="str" cm="1">
        <f t="array" aca="1" ref="AP3560" ca="1">_FV(A3560,"Exchange")</f>
        <v>Nasdaq Stock Market</v>
      </c>
      <c r="AQ3560" s="6" t="str" cm="1">
        <f t="array" aca="1" ref="AQ3560" ca="1">_FV(A3560,"Exchange abbreviation",TRUE)</f>
        <v>XNAS</v>
      </c>
      <c r="AR3560" t="str" cm="1">
        <f t="array" aca="1" ref="AR3560" ca="1">_FV(A3560,"Instrument type",TRUE)</f>
        <v>ETF</v>
      </c>
    </row>
    <row r="3561" spans="1:44" ht="18.75" customHeight="1" x14ac:dyDescent="0.25">
      <c r="A3561" t="e" vm="3573">
        <v>#VALUE!</v>
      </c>
      <c r="B3561" t="s">
        <v>9402</v>
      </c>
      <c r="C3561" t="s">
        <v>9403</v>
      </c>
      <c r="D3561" s="31" cm="1">
        <f t="array" aca="1" ref="D3561" ca="1">_FV(A3561,"Last trade time",TRUE)</f>
        <v>45824.840277812502</v>
      </c>
      <c r="E3561" s="23" cm="1">
        <f t="array" aca="1" ref="E3561" ca="1">_FV(A3561,"Price")</f>
        <v>84.37</v>
      </c>
      <c r="F3561" s="27" cm="1">
        <f t="array" aca="1" ref="F3561" ca="1">_FV(A3561,"Change (%)",TRUE)</f>
        <v>1.0177E-2</v>
      </c>
      <c r="G3561" s="26" cm="1">
        <f t="array" aca="1" ref="G3561" ca="1">_FV(A3561,"Change")</f>
        <v>0.85</v>
      </c>
      <c r="H3561" s="23" cm="1">
        <f t="array" aca="1" ref="H3561" ca="1">_FV(A3561,"Open")</f>
        <v>84.17</v>
      </c>
      <c r="I3561" s="23" cm="1">
        <f t="array" aca="1" ref="I3561" ca="1">_FV(A3561,"Low")</f>
        <v>83.82</v>
      </c>
      <c r="J3561" s="23" cm="1">
        <f t="array" aca="1" ref="J3561" ca="1">_FV(A3561,"High")</f>
        <v>84.78</v>
      </c>
      <c r="K3561" s="23" cm="1">
        <f t="array" aca="1" ref="K3561" ca="1">_FV(A3561,"Previous close",TRUE)</f>
        <v>83.52</v>
      </c>
      <c r="L3561" s="26"/>
      <c r="M3561" s="23" cm="1">
        <f t="array" aca="1" ref="M3561" ca="1">_FV(A3561,"52 week low",TRUE)</f>
        <v>70.613500000000002</v>
      </c>
      <c r="N3561" s="23" cm="1">
        <f t="array" aca="1" ref="N3561" ca="1">_FV(A3561,"52 week high",TRUE)</f>
        <v>102.53</v>
      </c>
      <c r="O3561" s="8" cm="1">
        <f t="array" aca="1" ref="O3561" ca="1">_FV(A3561,"Volume")</f>
        <v>21582</v>
      </c>
      <c r="P3561" s="7" cm="1">
        <f t="array" aca="1" ref="P3561" ca="1">_FV(A3561,"Volume average",TRUE)</f>
        <v>65441</v>
      </c>
      <c r="Q3561" t="s">
        <v>143</v>
      </c>
      <c r="R3561" t="s">
        <v>155</v>
      </c>
      <c r="T3561" s="25" cm="1">
        <f t="array" aca="1" ref="T3561" ca="1">_FV(A3561,"Expense ratio",TRUE)</f>
        <v>1E-3</v>
      </c>
      <c r="U3561" s="24" cm="1">
        <f t="array" aca="1" ref="U3561" ca="1">_FV(A3561,"Market cap",TRUE)</f>
        <v>1217152352</v>
      </c>
      <c r="Z3561" s="18"/>
      <c r="AC3561" s="21">
        <v>66246</v>
      </c>
      <c r="AE3561" s="18"/>
      <c r="AF3561" s="20"/>
      <c r="AI3561" s="21"/>
      <c r="AJ3561" s="18"/>
      <c r="AL3561" s="18"/>
      <c r="AM3561" s="18"/>
      <c r="AN3561" t="s">
        <v>73</v>
      </c>
      <c r="AO3561" t="str" cm="1">
        <f t="array" aca="1" ref="AO3561" ca="1">_FV(A3561,"Currency")</f>
        <v>USD</v>
      </c>
      <c r="AP3561" t="str" cm="1">
        <f t="array" aca="1" ref="AP3561" ca="1">_FV(A3561,"Exchange")</f>
        <v>NYSE Arca</v>
      </c>
      <c r="AQ3561" s="6" t="str" cm="1">
        <f t="array" aca="1" ref="AQ3561" ca="1">_FV(A3561,"Exchange abbreviation",TRUE)</f>
        <v>ARCX</v>
      </c>
      <c r="AR3561" t="str" cm="1">
        <f t="array" aca="1" ref="AR3561" ca="1">_FV(A3561,"Instrument type",TRUE)</f>
        <v>ETF</v>
      </c>
    </row>
    <row r="3562" spans="1:44" ht="18.75" customHeight="1" x14ac:dyDescent="0.25">
      <c r="A3562" t="e" vm="3574">
        <v>#VALUE!</v>
      </c>
      <c r="B3562" t="s">
        <v>9404</v>
      </c>
      <c r="C3562" t="s">
        <v>9405</v>
      </c>
      <c r="D3562" s="31" cm="1">
        <f t="array" aca="1" ref="D3562" ca="1">_FV(A3562,"Last trade time",TRUE)</f>
        <v>45824.843750103908</v>
      </c>
      <c r="E3562" s="23" cm="1">
        <f t="array" aca="1" ref="E3562" ca="1">_FV(A3562,"Price")</f>
        <v>136.49</v>
      </c>
      <c r="F3562" s="27" cm="1">
        <f t="array" aca="1" ref="F3562" ca="1">_FV(A3562,"Change (%)",TRUE)</f>
        <v>1.0363000000000001E-2</v>
      </c>
      <c r="G3562" s="26" cm="1">
        <f t="array" aca="1" ref="G3562" ca="1">_FV(A3562,"Change")</f>
        <v>1.4</v>
      </c>
      <c r="H3562" s="23" cm="1">
        <f t="array" aca="1" ref="H3562" ca="1">_FV(A3562,"Open")</f>
        <v>136.49</v>
      </c>
      <c r="I3562" s="23" cm="1">
        <f t="array" aca="1" ref="I3562" ca="1">_FV(A3562,"Low")</f>
        <v>136.07</v>
      </c>
      <c r="J3562" s="23" cm="1">
        <f t="array" aca="1" ref="J3562" ca="1">_FV(A3562,"High")</f>
        <v>137.29499999999999</v>
      </c>
      <c r="K3562" s="23" cm="1">
        <f t="array" aca="1" ref="K3562" ca="1">_FV(A3562,"Previous close",TRUE)</f>
        <v>135.09</v>
      </c>
      <c r="L3562" s="26"/>
      <c r="M3562" s="23" cm="1">
        <f t="array" aca="1" ref="M3562" ca="1">_FV(A3562,"52 week low",TRUE)</f>
        <v>113.94</v>
      </c>
      <c r="N3562" s="23" cm="1">
        <f t="array" aca="1" ref="N3562" ca="1">_FV(A3562,"52 week high",TRUE)</f>
        <v>161.65</v>
      </c>
      <c r="O3562" s="8" cm="1">
        <f t="array" aca="1" ref="O3562" ca="1">_FV(A3562,"Volume")</f>
        <v>9547</v>
      </c>
      <c r="P3562" s="7" cm="1">
        <f t="array" aca="1" ref="P3562" ca="1">_FV(A3562,"Volume average",TRUE)</f>
        <v>14457</v>
      </c>
      <c r="Q3562" t="s">
        <v>383</v>
      </c>
      <c r="R3562" t="s">
        <v>155</v>
      </c>
      <c r="S3562" t="s">
        <v>8387</v>
      </c>
      <c r="T3562" s="25" cm="1">
        <f t="array" aca="1" ref="T3562" ca="1">_FV(A3562,"Expense ratio",TRUE)</f>
        <v>1E-3</v>
      </c>
      <c r="U3562" s="24" cm="1">
        <f t="array" aca="1" ref="U3562" ca="1">_FV(A3562,"Market cap",TRUE)</f>
        <v>740142847</v>
      </c>
      <c r="V3562" s="17">
        <v>785277312</v>
      </c>
      <c r="W3562" s="17">
        <v>785277312</v>
      </c>
      <c r="Y3562" t="s">
        <v>9406</v>
      </c>
      <c r="Z3562" s="5">
        <v>136.22999999999999</v>
      </c>
      <c r="AA3562" s="19">
        <v>14.125622999999999</v>
      </c>
      <c r="AB3562" s="19">
        <v>2.07E-2</v>
      </c>
      <c r="AC3562" s="4">
        <v>21468</v>
      </c>
      <c r="AE3562" s="5">
        <v>-4.5866237534688548</v>
      </c>
      <c r="AF3562" s="5">
        <v>3.5010120267477962</v>
      </c>
      <c r="AI3562" s="4">
        <v>21468</v>
      </c>
      <c r="AJ3562" s="5">
        <v>2923726.92</v>
      </c>
      <c r="AL3562" s="5">
        <v>161.65</v>
      </c>
      <c r="AM3562" s="5">
        <v>113.94</v>
      </c>
      <c r="AN3562" t="s">
        <v>90</v>
      </c>
      <c r="AO3562" t="str" cm="1">
        <f t="array" aca="1" ref="AO3562" ca="1">_FV(A3562,"Currency")</f>
        <v>USD</v>
      </c>
      <c r="AP3562" t="str" cm="1">
        <f t="array" aca="1" ref="AP3562" ca="1">_FV(A3562,"Exchange")</f>
        <v>Nasdaq Stock Market</v>
      </c>
      <c r="AQ3562" s="6" t="str" cm="1">
        <f t="array" aca="1" ref="AQ3562" ca="1">_FV(A3562,"Exchange abbreviation",TRUE)</f>
        <v>XNAS</v>
      </c>
      <c r="AR3562" t="str" cm="1">
        <f t="array" aca="1" ref="AR3562" ca="1">_FV(A3562,"Instrument type",TRUE)</f>
        <v>ETF</v>
      </c>
    </row>
    <row r="3563" spans="1:44" ht="18.75" customHeight="1" x14ac:dyDescent="0.25">
      <c r="A3563" t="e" vm="3575">
        <v>#VALUE!</v>
      </c>
      <c r="B3563" t="s">
        <v>9407</v>
      </c>
      <c r="C3563" t="s">
        <v>9408</v>
      </c>
      <c r="D3563" s="31" cm="1">
        <f t="array" aca="1" ref="D3563" ca="1">_FV(A3563,"Last trade time",TRUE)</f>
        <v>45824.840277812502</v>
      </c>
      <c r="E3563" s="23" cm="1">
        <f t="array" aca="1" ref="E3563" ca="1">_FV(A3563,"Price")</f>
        <v>27.904699999999998</v>
      </c>
      <c r="F3563" s="27" cm="1">
        <f t="array" aca="1" ref="F3563" ca="1">_FV(A3563,"Change (%)",TRUE)</f>
        <v>8.6129999999999991E-3</v>
      </c>
      <c r="G3563" s="26" cm="1">
        <f t="array" aca="1" ref="G3563" ca="1">_FV(A3563,"Change")</f>
        <v>0.23830000000000001</v>
      </c>
      <c r="H3563" s="23" cm="1">
        <f t="array" aca="1" ref="H3563" ca="1">_FV(A3563,"Open")</f>
        <v>27.904699999999998</v>
      </c>
      <c r="I3563" s="23" cm="1">
        <f t="array" aca="1" ref="I3563" ca="1">_FV(A3563,"Low")</f>
        <v>27.904699999999998</v>
      </c>
      <c r="J3563" s="23" cm="1">
        <f t="array" aca="1" ref="J3563" ca="1">_FV(A3563,"High")</f>
        <v>27.904699999999998</v>
      </c>
      <c r="K3563" s="23" cm="1">
        <f t="array" aca="1" ref="K3563" ca="1">_FV(A3563,"Previous close",TRUE)</f>
        <v>27.666399999999999</v>
      </c>
      <c r="L3563" s="26"/>
      <c r="M3563" s="23" cm="1">
        <f t="array" aca="1" ref="M3563" ca="1">_FV(A3563,"52 week low",TRUE)</f>
        <v>22.625</v>
      </c>
      <c r="N3563" s="23" cm="1">
        <f t="array" aca="1" ref="N3563" ca="1">_FV(A3563,"52 week high",TRUE)</f>
        <v>28.61</v>
      </c>
      <c r="O3563" s="8" cm="1">
        <f t="array" aca="1" ref="O3563" ca="1">_FV(A3563,"Volume")</f>
        <v>153</v>
      </c>
      <c r="P3563" s="7" cm="1">
        <f t="array" aca="1" ref="P3563" ca="1">_FV(A3563,"Volume average",TRUE)</f>
        <v>260</v>
      </c>
      <c r="Q3563" t="s">
        <v>1096</v>
      </c>
      <c r="S3563" t="s">
        <v>277</v>
      </c>
      <c r="T3563" s="25" cm="1">
        <f t="array" aca="1" ref="T3563" ca="1">_FV(A3563,"Expense ratio",TRUE)</f>
        <v>1E-3</v>
      </c>
      <c r="U3563" s="24" cm="1">
        <f t="array" aca="1" ref="U3563" ca="1">_FV(A3563,"Market cap",TRUE)</f>
        <v>1239052013.6300001</v>
      </c>
      <c r="V3563" s="17">
        <v>1238979712</v>
      </c>
      <c r="W3563" s="17">
        <v>1238979712</v>
      </c>
      <c r="Y3563" t="s">
        <v>4404</v>
      </c>
      <c r="Z3563" s="19">
        <v>27.689820000000001</v>
      </c>
      <c r="AA3563" s="19">
        <v>21.487992999999999</v>
      </c>
      <c r="AC3563" s="17">
        <v>157</v>
      </c>
      <c r="AE3563" s="19">
        <v>7.4778324745926827</v>
      </c>
      <c r="AI3563" s="17">
        <v>157</v>
      </c>
      <c r="AJ3563" s="19">
        <v>4365.4164000000001</v>
      </c>
      <c r="AL3563" s="19">
        <v>28.61</v>
      </c>
      <c r="AM3563" s="19">
        <v>22.625</v>
      </c>
      <c r="AN3563" t="s">
        <v>47</v>
      </c>
      <c r="AO3563" t="str" cm="1">
        <f t="array" aca="1" ref="AO3563" ca="1">_FV(A3563,"Currency")</f>
        <v>USD</v>
      </c>
      <c r="AP3563" t="str" cm="1">
        <f t="array" aca="1" ref="AP3563" ca="1">_FV(A3563,"Exchange")</f>
        <v>NYSE Arca</v>
      </c>
      <c r="AQ3563" s="6" t="str" cm="1">
        <f t="array" aca="1" ref="AQ3563" ca="1">_FV(A3563,"Exchange abbreviation",TRUE)</f>
        <v>ARCX</v>
      </c>
      <c r="AR3563" t="str" cm="1">
        <f t="array" aca="1" ref="AR3563" ca="1">_FV(A3563,"Instrument type",TRUE)</f>
        <v>ETF</v>
      </c>
    </row>
    <row r="3564" spans="1:44" ht="18.75" customHeight="1" x14ac:dyDescent="0.25">
      <c r="A3564" t="e" vm="3576">
        <v>#VALUE!</v>
      </c>
      <c r="B3564" t="s">
        <v>9409</v>
      </c>
      <c r="C3564" t="s">
        <v>9410</v>
      </c>
      <c r="D3564" s="31" cm="1">
        <f t="array" aca="1" ref="D3564" ca="1">_FV(A3564,"Last trade time",TRUE)</f>
        <v>45824.938149849222</v>
      </c>
      <c r="E3564" s="23" cm="1">
        <f t="array" aca="1" ref="E3564" ca="1">_FV(A3564,"Price")</f>
        <v>64.88</v>
      </c>
      <c r="F3564" s="27" cm="1">
        <f t="array" aca="1" ref="F3564" ca="1">_FV(A3564,"Change (%)",TRUE)</f>
        <v>6.5159999999999992E-3</v>
      </c>
      <c r="G3564" s="26" cm="1">
        <f t="array" aca="1" ref="G3564" ca="1">_FV(A3564,"Change")</f>
        <v>0.42</v>
      </c>
      <c r="H3564" s="23" cm="1">
        <f t="array" aca="1" ref="H3564" ca="1">_FV(A3564,"Open")</f>
        <v>64.83</v>
      </c>
      <c r="I3564" s="23" cm="1">
        <f t="array" aca="1" ref="I3564" ca="1">_FV(A3564,"Low")</f>
        <v>64.75</v>
      </c>
      <c r="J3564" s="23" cm="1">
        <f t="array" aca="1" ref="J3564" ca="1">_FV(A3564,"High")</f>
        <v>65.33</v>
      </c>
      <c r="K3564" s="23" cm="1">
        <f t="array" aca="1" ref="K3564" ca="1">_FV(A3564,"Previous close",TRUE)</f>
        <v>64.459999999999994</v>
      </c>
      <c r="L3564" s="26"/>
      <c r="M3564" s="23" cm="1">
        <f t="array" aca="1" ref="M3564" ca="1">_FV(A3564,"52 week low",TRUE)</f>
        <v>51.9801</v>
      </c>
      <c r="N3564" s="23" cm="1">
        <f t="array" aca="1" ref="N3564" ca="1">_FV(A3564,"52 week high",TRUE)</f>
        <v>65.58</v>
      </c>
      <c r="O3564" s="8" cm="1">
        <f t="array" aca="1" ref="O3564" ca="1">_FV(A3564,"Volume")</f>
        <v>93231</v>
      </c>
      <c r="P3564" s="7" cm="1">
        <f t="array" aca="1" ref="P3564" ca="1">_FV(A3564,"Volume average",TRUE)</f>
        <v>179034</v>
      </c>
      <c r="Q3564" t="s">
        <v>703</v>
      </c>
      <c r="S3564" t="s">
        <v>8387</v>
      </c>
      <c r="T3564" s="25" cm="1">
        <f t="array" aca="1" ref="T3564" ca="1">_FV(A3564,"Expense ratio",TRUE)</f>
        <v>1E-3</v>
      </c>
      <c r="U3564" s="24" cm="1">
        <f t="array" aca="1" ref="U3564" ca="1">_FV(A3564,"Market cap",TRUE)</f>
        <v>4447448961</v>
      </c>
      <c r="V3564" s="17">
        <v>4447449088</v>
      </c>
      <c r="W3564" s="17">
        <v>4447449088</v>
      </c>
      <c r="Y3564" t="s">
        <v>907</v>
      </c>
      <c r="Z3564" s="19">
        <v>64.599999999999994</v>
      </c>
      <c r="AA3564" s="19">
        <v>16.387920000000001</v>
      </c>
      <c r="AB3564" s="19">
        <v>2.8800000999999999E-2</v>
      </c>
      <c r="AC3564" s="17">
        <v>163666</v>
      </c>
      <c r="AE3564" s="19">
        <v>15.831180987291461</v>
      </c>
      <c r="AF3564" s="19">
        <v>14.480974536707031</v>
      </c>
      <c r="AI3564" s="17">
        <v>163666</v>
      </c>
      <c r="AJ3564" s="19">
        <v>10600646.82</v>
      </c>
      <c r="AL3564" s="19">
        <v>65.14</v>
      </c>
      <c r="AM3564" s="19">
        <v>51.98</v>
      </c>
      <c r="AN3564" t="s">
        <v>82</v>
      </c>
      <c r="AO3564" t="str" cm="1">
        <f t="array" aca="1" ref="AO3564" ca="1">_FV(A3564,"Currency")</f>
        <v>USD</v>
      </c>
      <c r="AP3564" t="str" cm="1">
        <f t="array" aca="1" ref="AP3564" ca="1">_FV(A3564,"Exchange")</f>
        <v>CBOE BZX Exchange</v>
      </c>
      <c r="AQ3564" s="6" t="str" cm="1">
        <f t="array" aca="1" ref="AQ3564" ca="1">_FV(A3564,"Exchange abbreviation",TRUE)</f>
        <v>BATS</v>
      </c>
      <c r="AR3564" t="str" cm="1">
        <f t="array" aca="1" ref="AR3564" ca="1">_FV(A3564,"Instrument type",TRUE)</f>
        <v>ETF</v>
      </c>
    </row>
    <row r="3565" spans="1:44" ht="18.75" customHeight="1" x14ac:dyDescent="0.25">
      <c r="A3565" t="e" vm="3577">
        <v>#VALUE!</v>
      </c>
      <c r="B3565" t="s">
        <v>9411</v>
      </c>
      <c r="C3565" t="s">
        <v>9412</v>
      </c>
      <c r="D3565" s="31" cm="1">
        <f t="array" aca="1" ref="D3565" ca="1">_FV(A3565,"Last trade time",TRUE)</f>
        <v>45824.902224872654</v>
      </c>
      <c r="E3565" s="23" cm="1">
        <f t="array" aca="1" ref="E3565" ca="1">_FV(A3565,"Price")</f>
        <v>9.1300000000000008</v>
      </c>
      <c r="F3565" s="27" cm="1">
        <f t="array" aca="1" ref="F3565" ca="1">_FV(A3565,"Change (%)",TRUE)</f>
        <v>-1.6164000000000001E-2</v>
      </c>
      <c r="G3565" s="26" cm="1">
        <f t="array" aca="1" ref="G3565" ca="1">_FV(A3565,"Change")</f>
        <v>-0.15</v>
      </c>
      <c r="H3565" s="23" cm="1">
        <f t="array" aca="1" ref="H3565" ca="1">_FV(A3565,"Open")</f>
        <v>9.26</v>
      </c>
      <c r="I3565" s="23" cm="1">
        <f t="array" aca="1" ref="I3565" ca="1">_FV(A3565,"Low")</f>
        <v>9.1300000000000008</v>
      </c>
      <c r="J3565" s="23" cm="1">
        <f t="array" aca="1" ref="J3565" ca="1">_FV(A3565,"High")</f>
        <v>9.31</v>
      </c>
      <c r="K3565" s="23" cm="1">
        <f t="array" aca="1" ref="K3565" ca="1">_FV(A3565,"Previous close",TRUE)</f>
        <v>9.2799999999999994</v>
      </c>
      <c r="L3565" s="26"/>
      <c r="M3565" s="23" cm="1">
        <f t="array" aca="1" ref="M3565" ca="1">_FV(A3565,"52 week low",TRUE)</f>
        <v>8.7697000000000003</v>
      </c>
      <c r="N3565" s="23" cm="1">
        <f t="array" aca="1" ref="N3565" ca="1">_FV(A3565,"52 week high",TRUE)</f>
        <v>12.52</v>
      </c>
      <c r="O3565" s="8" cm="1">
        <f t="array" aca="1" ref="O3565" ca="1">_FV(A3565,"Volume")</f>
        <v>495437</v>
      </c>
      <c r="P3565" s="7" cm="1">
        <f t="array" aca="1" ref="P3565" ca="1">_FV(A3565,"Volume average",TRUE)</f>
        <v>693582</v>
      </c>
      <c r="Q3565" t="s">
        <v>3924</v>
      </c>
      <c r="S3565" t="s">
        <v>2067</v>
      </c>
      <c r="T3565" s="25" cm="1">
        <f t="array" aca="1" ref="T3565" ca="1">_FV(A3565,"Expense ratio",TRUE)</f>
        <v>1E-3</v>
      </c>
      <c r="U3565" s="24" cm="1">
        <f t="array" aca="1" ref="U3565" ca="1">_FV(A3565,"Market cap",TRUE)</f>
        <v>261613103.28</v>
      </c>
      <c r="V3565" s="17">
        <v>261613104</v>
      </c>
      <c r="W3565" s="17">
        <v>261613104</v>
      </c>
      <c r="Y3565" t="s">
        <v>9213</v>
      </c>
      <c r="Z3565" s="19">
        <v>9.1562999999999999</v>
      </c>
      <c r="AB3565" s="19">
        <v>5.0100001999999998E-2</v>
      </c>
      <c r="AC3565" s="17">
        <v>952923</v>
      </c>
      <c r="AE3565" s="19">
        <v>-5.5556832435097681</v>
      </c>
      <c r="AF3565" s="19">
        <v>-13.24543691072315</v>
      </c>
      <c r="AI3565" s="17">
        <v>952923</v>
      </c>
      <c r="AJ3565" s="19">
        <v>8738303.9100000001</v>
      </c>
      <c r="AL3565" s="19">
        <v>12.52</v>
      </c>
      <c r="AM3565" s="19">
        <v>8.77</v>
      </c>
      <c r="AN3565" t="s">
        <v>90</v>
      </c>
      <c r="AO3565" t="str" cm="1">
        <f t="array" aca="1" ref="AO3565" ca="1">_FV(A3565,"Currency")</f>
        <v>USD</v>
      </c>
      <c r="AP3565" t="str" cm="1">
        <f t="array" aca="1" ref="AP3565" ca="1">_FV(A3565,"Exchange")</f>
        <v>CBOE BZX Exchange</v>
      </c>
      <c r="AQ3565" s="6" t="str" cm="1">
        <f t="array" aca="1" ref="AQ3565" ca="1">_FV(A3565,"Exchange abbreviation",TRUE)</f>
        <v>BATS</v>
      </c>
      <c r="AR3565" t="str" cm="1">
        <f t="array" aca="1" ref="AR3565" ca="1">_FV(A3565,"Instrument type",TRUE)</f>
        <v>ETF</v>
      </c>
    </row>
    <row r="3566" spans="1:44" ht="18.75" customHeight="1" x14ac:dyDescent="0.25">
      <c r="A3566" t="e" vm="3578">
        <v>#VALUE!</v>
      </c>
      <c r="B3566" t="s">
        <v>9413</v>
      </c>
      <c r="C3566" t="s">
        <v>9414</v>
      </c>
      <c r="D3566" s="31" cm="1">
        <f t="array" aca="1" ref="D3566" ca="1">_FV(A3566,"Last trade time",TRUE)</f>
        <v>45824.843750103908</v>
      </c>
      <c r="E3566" s="23" cm="1">
        <f t="array" aca="1" ref="E3566" ca="1">_FV(A3566,"Price")</f>
        <v>203.61</v>
      </c>
      <c r="F3566" s="27" cm="1">
        <f t="array" aca="1" ref="F3566" ca="1">_FV(A3566,"Change (%)",TRUE)</f>
        <v>1.455E-2</v>
      </c>
      <c r="G3566" s="26" cm="1">
        <f t="array" aca="1" ref="G3566" ca="1">_FV(A3566,"Change")</f>
        <v>2.92</v>
      </c>
      <c r="H3566" s="23" cm="1">
        <f t="array" aca="1" ref="H3566" ca="1">_FV(A3566,"Open")</f>
        <v>203.13</v>
      </c>
      <c r="I3566" s="23" cm="1">
        <f t="array" aca="1" ref="I3566" ca="1">_FV(A3566,"Low")</f>
        <v>202.95</v>
      </c>
      <c r="J3566" s="23" cm="1">
        <f t="array" aca="1" ref="J3566" ca="1">_FV(A3566,"High")</f>
        <v>204.51499999999999</v>
      </c>
      <c r="K3566" s="23" cm="1">
        <f t="array" aca="1" ref="K3566" ca="1">_FV(A3566,"Previous close",TRUE)</f>
        <v>200.69</v>
      </c>
      <c r="L3566" s="26"/>
      <c r="M3566" s="23" cm="1">
        <f t="array" aca="1" ref="M3566" ca="1">_FV(A3566,"52 week low",TRUE)</f>
        <v>160.0265</v>
      </c>
      <c r="N3566" s="23" cm="1">
        <f t="array" aca="1" ref="N3566" ca="1">_FV(A3566,"52 week high",TRUE)</f>
        <v>231.125</v>
      </c>
      <c r="O3566" s="8" cm="1">
        <f t="array" aca="1" ref="O3566" ca="1">_FV(A3566,"Volume")</f>
        <v>9675</v>
      </c>
      <c r="P3566" s="7" cm="1">
        <f t="array" aca="1" ref="P3566" ca="1">_FV(A3566,"Volume average",TRUE)</f>
        <v>11922</v>
      </c>
      <c r="Q3566" t="s">
        <v>1734</v>
      </c>
      <c r="S3566" t="s">
        <v>8387</v>
      </c>
      <c r="T3566" s="25" cm="1">
        <f t="array" aca="1" ref="T3566" ca="1">_FV(A3566,"Expense ratio",TRUE)</f>
        <v>1E-3</v>
      </c>
      <c r="U3566" s="24" cm="1">
        <f t="array" aca="1" ref="U3566" ca="1">_FV(A3566,"Market cap",TRUE)</f>
        <v>947280543</v>
      </c>
      <c r="V3566" s="17">
        <v>1112572032</v>
      </c>
      <c r="W3566" s="17">
        <v>1112572032</v>
      </c>
      <c r="Y3566" t="s">
        <v>9415</v>
      </c>
      <c r="Z3566" s="19">
        <v>205.21</v>
      </c>
      <c r="AA3566" s="19">
        <v>22.37115</v>
      </c>
      <c r="AB3566" s="19">
        <v>5.7000000000000002E-3</v>
      </c>
      <c r="AC3566" s="17">
        <v>25807</v>
      </c>
      <c r="AE3566" s="19">
        <v>-2.3134226865175971</v>
      </c>
      <c r="AF3566" s="19">
        <v>8.459776133742114</v>
      </c>
      <c r="AI3566" s="17">
        <v>25807</v>
      </c>
      <c r="AJ3566" s="19">
        <v>5294822.1899999985</v>
      </c>
      <c r="AL3566" s="19">
        <v>231.13</v>
      </c>
      <c r="AM3566" s="19">
        <v>160.03</v>
      </c>
      <c r="AN3566" t="s">
        <v>90</v>
      </c>
      <c r="AO3566" t="str" cm="1">
        <f t="array" aca="1" ref="AO3566" ca="1">_FV(A3566,"Currency")</f>
        <v>USD</v>
      </c>
      <c r="AP3566" t="str" cm="1">
        <f t="array" aca="1" ref="AP3566" ca="1">_FV(A3566,"Exchange")</f>
        <v>Nasdaq Stock Market</v>
      </c>
      <c r="AQ3566" s="6" t="str" cm="1">
        <f t="array" aca="1" ref="AQ3566" ca="1">_FV(A3566,"Exchange abbreviation",TRUE)</f>
        <v>XNAS</v>
      </c>
      <c r="AR3566" t="str" cm="1">
        <f t="array" aca="1" ref="AR3566" ca="1">_FV(A3566,"Instrument type",TRUE)</f>
        <v>ETF</v>
      </c>
    </row>
    <row r="3567" spans="1:44" ht="18.75" customHeight="1" x14ac:dyDescent="0.25">
      <c r="A3567" t="e" vm="3579">
        <v>#VALUE!</v>
      </c>
      <c r="B3567" t="s">
        <v>9416</v>
      </c>
      <c r="C3567" t="s">
        <v>9417</v>
      </c>
      <c r="D3567" s="31" cm="1">
        <f t="array" aca="1" ref="D3567" ca="1">_FV(A3567,"Last trade time",TRUE)</f>
        <v>45824.943134003908</v>
      </c>
      <c r="E3567" s="23" cm="1">
        <f t="array" aca="1" ref="E3567" ca="1">_FV(A3567,"Price")</f>
        <v>602.79999999999995</v>
      </c>
      <c r="F3567" s="27" cm="1">
        <f t="array" aca="1" ref="F3567" ca="1">_FV(A3567,"Change (%)",TRUE)</f>
        <v>9.7149999999999997E-3</v>
      </c>
      <c r="G3567" s="26" cm="1">
        <f t="array" aca="1" ref="G3567" ca="1">_FV(A3567,"Change")</f>
        <v>5.8</v>
      </c>
      <c r="H3567" s="23" cm="1">
        <f t="array" aca="1" ref="H3567" ca="1">_FV(A3567,"Open")</f>
        <v>600.4</v>
      </c>
      <c r="I3567" s="23" cm="1">
        <f t="array" aca="1" ref="I3567" ca="1">_FV(A3567,"Low")</f>
        <v>600.22</v>
      </c>
      <c r="J3567" s="23" cm="1">
        <f t="array" aca="1" ref="J3567" ca="1">_FV(A3567,"High")</f>
        <v>604.45000000000005</v>
      </c>
      <c r="K3567" s="23" cm="1">
        <f t="array" aca="1" ref="K3567" ca="1">_FV(A3567,"Previous close",TRUE)</f>
        <v>597</v>
      </c>
      <c r="L3567" s="26"/>
      <c r="M3567" s="23" cm="1">
        <f t="array" aca="1" ref="M3567" ca="1">_FV(A3567,"52 week low",TRUE)</f>
        <v>481.8</v>
      </c>
      <c r="N3567" s="23" cm="1">
        <f t="array" aca="1" ref="N3567" ca="1">_FV(A3567,"52 week high",TRUE)</f>
        <v>613.23</v>
      </c>
      <c r="O3567" s="8" cm="1">
        <f t="array" aca="1" ref="O3567" ca="1">_FV(A3567,"Volume")</f>
        <v>79235094</v>
      </c>
      <c r="P3567" s="7" cm="1">
        <f t="array" aca="1" ref="P3567" ca="1">_FV(A3567,"Volume average",TRUE)</f>
        <v>68850254</v>
      </c>
      <c r="Q3567" t="s">
        <v>50</v>
      </c>
      <c r="S3567" t="s">
        <v>2310</v>
      </c>
      <c r="T3567" s="25" cm="1">
        <f t="array" aca="1" ref="T3567" ca="1">_FV(A3567,"Expense ratio",TRUE)</f>
        <v>9.4499999999999998E-4</v>
      </c>
      <c r="U3567" s="24" cm="1">
        <f t="array" aca="1" ref="U3567" ca="1">_FV(A3567,"Market cap",TRUE)</f>
        <v>603516970575.17004</v>
      </c>
      <c r="V3567" s="4">
        <v>603516960768</v>
      </c>
      <c r="W3567" s="4">
        <v>603516960768</v>
      </c>
      <c r="Y3567" t="s">
        <v>9418</v>
      </c>
      <c r="Z3567" s="5">
        <v>599.08699999999999</v>
      </c>
      <c r="AA3567" s="5">
        <v>24.882823999999999</v>
      </c>
      <c r="AB3567" s="5">
        <v>1.21E-2</v>
      </c>
      <c r="AC3567" s="4">
        <v>79591793</v>
      </c>
      <c r="AE3567" s="5">
        <v>2.88107431046698</v>
      </c>
      <c r="AF3567" s="5">
        <v>13.588532146312639</v>
      </c>
      <c r="AH3567" s="17">
        <v>917782016</v>
      </c>
      <c r="AI3567" s="4">
        <v>79591793</v>
      </c>
      <c r="AJ3567" s="5">
        <v>47686626858.019997</v>
      </c>
      <c r="AL3567" s="5">
        <v>613.23</v>
      </c>
      <c r="AM3567" s="5">
        <v>481.8</v>
      </c>
      <c r="AN3567" t="s">
        <v>82</v>
      </c>
      <c r="AO3567" t="str" cm="1">
        <f t="array" aca="1" ref="AO3567" ca="1">_FV(A3567,"Currency")</f>
        <v>USD</v>
      </c>
      <c r="AP3567" t="str" cm="1">
        <f t="array" aca="1" ref="AP3567" ca="1">_FV(A3567,"Exchange")</f>
        <v>NYSE Arca</v>
      </c>
      <c r="AQ3567" s="6" t="str" cm="1">
        <f t="array" aca="1" ref="AQ3567" ca="1">_FV(A3567,"Exchange abbreviation",TRUE)</f>
        <v>ARCX</v>
      </c>
      <c r="AR3567" t="str" cm="1">
        <f t="array" aca="1" ref="AR3567" ca="1">_FV(A3567,"Instrument type",TRUE)</f>
        <v>ETF</v>
      </c>
    </row>
    <row r="3568" spans="1:44" ht="18.75" customHeight="1" x14ac:dyDescent="0.25">
      <c r="A3568" t="e" vm="3580">
        <v>#VALUE!</v>
      </c>
      <c r="B3568" t="s">
        <v>9419</v>
      </c>
      <c r="C3568" t="s">
        <v>9420</v>
      </c>
      <c r="D3568" s="31" cm="1">
        <f t="array" aca="1" ref="D3568" ca="1">_FV(A3568,"Last trade time",TRUE)</f>
        <v>45824.840277812502</v>
      </c>
      <c r="E3568" s="23" cm="1">
        <f t="array" aca="1" ref="E3568" ca="1">_FV(A3568,"Price")</f>
        <v>24.787700000000001</v>
      </c>
      <c r="F3568" s="27" cm="1">
        <f t="array" aca="1" ref="F3568" ca="1">_FV(A3568,"Change (%)",TRUE)</f>
        <v>1.7260000000000001E-3</v>
      </c>
      <c r="G3568" s="26" cm="1">
        <f t="array" aca="1" ref="G3568" ca="1">_FV(A3568,"Change")</f>
        <v>4.2700000000000002E-2</v>
      </c>
      <c r="H3568" s="23" cm="1">
        <f t="array" aca="1" ref="H3568" ca="1">_FV(A3568,"Open")</f>
        <v>24.544699999999999</v>
      </c>
      <c r="I3568" s="23" cm="1">
        <f t="array" aca="1" ref="I3568" ca="1">_FV(A3568,"Low")</f>
        <v>24.544699999999999</v>
      </c>
      <c r="J3568" s="23" cm="1">
        <f t="array" aca="1" ref="J3568" ca="1">_FV(A3568,"High")</f>
        <v>24.787700000000001</v>
      </c>
      <c r="K3568" s="23" cm="1">
        <f t="array" aca="1" ref="K3568" ca="1">_FV(A3568,"Previous close",TRUE)</f>
        <v>24.745000000000001</v>
      </c>
      <c r="L3568" s="26"/>
      <c r="M3568" s="23" cm="1">
        <f t="array" aca="1" ref="M3568" ca="1">_FV(A3568,"52 week low",TRUE)</f>
        <v>24.19</v>
      </c>
      <c r="N3568" s="23" cm="1">
        <f t="array" aca="1" ref="N3568" ca="1">_FV(A3568,"52 week high",TRUE)</f>
        <v>27.37</v>
      </c>
      <c r="O3568" s="8" cm="1">
        <f t="array" aca="1" ref="O3568" ca="1">_FV(A3568,"Volume")</f>
        <v>1647</v>
      </c>
      <c r="P3568" s="7" cm="1">
        <f t="array" aca="1" ref="P3568" ca="1">_FV(A3568,"Volume average",TRUE)</f>
        <v>2228</v>
      </c>
      <c r="Q3568" t="s">
        <v>129</v>
      </c>
      <c r="R3568" t="s">
        <v>1437</v>
      </c>
      <c r="S3568" t="s">
        <v>294</v>
      </c>
      <c r="T3568" s="25" cm="1">
        <f t="array" aca="1" ref="T3568" ca="1">_FV(A3568,"Expense ratio",TRUE)</f>
        <v>8.9999999999999998E-4</v>
      </c>
      <c r="U3568" s="24" cm="1">
        <f t="array" aca="1" ref="U3568" ca="1">_FV(A3568,"Market cap",TRUE)</f>
        <v>9825624.9499999993</v>
      </c>
      <c r="V3568" s="4">
        <v>9825624</v>
      </c>
      <c r="W3568" s="4">
        <v>9825624</v>
      </c>
      <c r="Y3568" t="s">
        <v>9421</v>
      </c>
      <c r="Z3568" s="5">
        <v>24.901599999999998</v>
      </c>
      <c r="AA3568" s="20"/>
      <c r="AB3568" s="4">
        <v>0</v>
      </c>
      <c r="AC3568" s="4">
        <v>2093</v>
      </c>
      <c r="AE3568" s="5">
        <v>-2.0230001588826818</v>
      </c>
      <c r="AF3568" s="5">
        <v>-11.880127870608961</v>
      </c>
      <c r="AH3568" s="16"/>
      <c r="AI3568" s="4">
        <v>2093</v>
      </c>
      <c r="AJ3568" s="5">
        <v>52168.025000000001</v>
      </c>
      <c r="AL3568" s="5">
        <v>27.84</v>
      </c>
      <c r="AM3568" s="5">
        <v>24.19</v>
      </c>
      <c r="AN3568" t="s">
        <v>47</v>
      </c>
      <c r="AO3568" t="str" cm="1">
        <f t="array" aca="1" ref="AO3568" ca="1">_FV(A3568,"Currency")</f>
        <v>USD</v>
      </c>
      <c r="AP3568" t="str" cm="1">
        <f t="array" aca="1" ref="AP3568" ca="1">_FV(A3568,"Exchange")</f>
        <v>NYSE Arca</v>
      </c>
      <c r="AQ3568" s="6" t="str" cm="1">
        <f t="array" aca="1" ref="AQ3568" ca="1">_FV(A3568,"Exchange abbreviation",TRUE)</f>
        <v>ARCX</v>
      </c>
      <c r="AR3568" t="str" cm="1">
        <f t="array" aca="1" ref="AR3568" ca="1">_FV(A3568,"Instrument type",TRUE)</f>
        <v>ETF</v>
      </c>
    </row>
    <row r="3569" spans="1:44" ht="18.75" customHeight="1" x14ac:dyDescent="0.25">
      <c r="A3569" t="e" vm="3581">
        <v>#VALUE!</v>
      </c>
      <c r="B3569" t="s">
        <v>9422</v>
      </c>
      <c r="C3569" t="s">
        <v>9423</v>
      </c>
      <c r="D3569" s="31" cm="1">
        <f t="array" aca="1" ref="D3569" ca="1">_FV(A3569,"Last trade time",TRUE)</f>
        <v>45824.941650185159</v>
      </c>
      <c r="E3569" s="23" cm="1">
        <f t="array" aca="1" ref="E3569" ca="1">_FV(A3569,"Price")</f>
        <v>123.41</v>
      </c>
      <c r="F3569" s="27" cm="1">
        <f t="array" aca="1" ref="F3569" ca="1">_FV(A3569,"Change (%)",TRUE)</f>
        <v>-2.8279999999999998E-3</v>
      </c>
      <c r="G3569" s="26" cm="1">
        <f t="array" aca="1" ref="G3569" ca="1">_FV(A3569,"Change")</f>
        <v>-0.35</v>
      </c>
      <c r="H3569" s="23" cm="1">
        <f t="array" aca="1" ref="H3569" ca="1">_FV(A3569,"Open")</f>
        <v>123.58</v>
      </c>
      <c r="I3569" s="23" cm="1">
        <f t="array" aca="1" ref="I3569" ca="1">_FV(A3569,"Low")</f>
        <v>122.52</v>
      </c>
      <c r="J3569" s="23" cm="1">
        <f t="array" aca="1" ref="J3569" ca="1">_FV(A3569,"High")</f>
        <v>124.73</v>
      </c>
      <c r="K3569" s="23" cm="1">
        <f t="array" aca="1" ref="K3569" ca="1">_FV(A3569,"Previous close",TRUE)</f>
        <v>123.76</v>
      </c>
      <c r="L3569" s="26"/>
      <c r="M3569" s="23" cm="1">
        <f t="array" aca="1" ref="M3569" ca="1">_FV(A3569,"52 week low",TRUE)</f>
        <v>103.065</v>
      </c>
      <c r="N3569" s="23" cm="1">
        <f t="array" aca="1" ref="N3569" ca="1">_FV(A3569,"52 week high",TRUE)</f>
        <v>137.41</v>
      </c>
      <c r="O3569" s="8" cm="1">
        <f t="array" aca="1" ref="O3569" ca="1">_FV(A3569,"Volume")</f>
        <v>682946</v>
      </c>
      <c r="P3569" s="7" cm="1">
        <f t="array" aca="1" ref="P3569" ca="1">_FV(A3569,"Volume average",TRUE)</f>
        <v>617021</v>
      </c>
      <c r="Q3569" t="s">
        <v>864</v>
      </c>
      <c r="T3569" s="25" cm="1">
        <f t="array" aca="1" ref="T3569" ca="1">_FV(A3569,"Expense ratio",TRUE)</f>
        <v>8.9999999999999998E-4</v>
      </c>
      <c r="U3569" s="24" cm="1">
        <f t="array" aca="1" ref="U3569" ca="1">_FV(A3569,"Market cap",TRUE)</f>
        <v>6605407002</v>
      </c>
      <c r="V3569" s="16"/>
      <c r="W3569" s="16"/>
      <c r="Z3569" s="18"/>
      <c r="AA3569" s="20"/>
      <c r="AB3569" s="20"/>
      <c r="AC3569" s="21">
        <v>497601</v>
      </c>
      <c r="AE3569" s="18"/>
      <c r="AF3569" s="20"/>
      <c r="AH3569" s="16"/>
      <c r="AI3569" s="21"/>
      <c r="AJ3569" s="18"/>
      <c r="AL3569" s="18"/>
      <c r="AM3569" s="18"/>
      <c r="AN3569" t="s">
        <v>73</v>
      </c>
      <c r="AO3569" t="str" cm="1">
        <f t="array" aca="1" ref="AO3569" ca="1">_FV(A3569,"Currency")</f>
        <v>USD</v>
      </c>
      <c r="AP3569" t="str" cm="1">
        <f t="array" aca="1" ref="AP3569" ca="1">_FV(A3569,"Exchange")</f>
        <v>NYSE Arca</v>
      </c>
      <c r="AQ3569" s="6" t="str" cm="1">
        <f t="array" aca="1" ref="AQ3569" ca="1">_FV(A3569,"Exchange abbreviation",TRUE)</f>
        <v>ARCX</v>
      </c>
      <c r="AR3569" t="str" cm="1">
        <f t="array" aca="1" ref="AR3569" ca="1">_FV(A3569,"Instrument type",TRUE)</f>
        <v>ETF</v>
      </c>
    </row>
    <row r="3570" spans="1:44" ht="18.75" customHeight="1" x14ac:dyDescent="0.25">
      <c r="A3570" t="e" vm="3582">
        <v>#VALUE!</v>
      </c>
      <c r="B3570" t="s">
        <v>9424</v>
      </c>
      <c r="C3570" t="s">
        <v>9425</v>
      </c>
      <c r="D3570" s="31" cm="1">
        <f t="array" aca="1" ref="D3570" ca="1">_FV(A3570,"Last trade time",TRUE)</f>
        <v>45824.84027780078</v>
      </c>
      <c r="E3570" s="23" cm="1">
        <f t="array" aca="1" ref="E3570" ca="1">_FV(A3570,"Price")</f>
        <v>64.564400000000006</v>
      </c>
      <c r="F3570" s="27" cm="1">
        <f t="array" aca="1" ref="F3570" ca="1">_FV(A3570,"Change (%)",TRUE)</f>
        <v>9.979E-3</v>
      </c>
      <c r="G3570" s="26" cm="1">
        <f t="array" aca="1" ref="G3570" ca="1">_FV(A3570,"Change")</f>
        <v>0.63790000000000002</v>
      </c>
      <c r="H3570" s="23" cm="1">
        <f t="array" aca="1" ref="H3570" ca="1">_FV(A3570,"Open")</f>
        <v>64.564400000000006</v>
      </c>
      <c r="I3570" s="23" cm="1">
        <f t="array" aca="1" ref="I3570" ca="1">_FV(A3570,"Low")</f>
        <v>64.564400000000006</v>
      </c>
      <c r="J3570" s="23" cm="1">
        <f t="array" aca="1" ref="J3570" ca="1">_FV(A3570,"High")</f>
        <v>64.564400000000006</v>
      </c>
      <c r="K3570" s="23" cm="1">
        <f t="array" aca="1" ref="K3570" ca="1">_FV(A3570,"Previous close",TRUE)</f>
        <v>63.926499999999997</v>
      </c>
      <c r="L3570" s="26"/>
      <c r="M3570" s="23" cm="1">
        <f t="array" aca="1" ref="M3570" ca="1">_FV(A3570,"52 week low",TRUE)</f>
        <v>51.42</v>
      </c>
      <c r="N3570" s="23" cm="1">
        <f t="array" aca="1" ref="N3570" ca="1">_FV(A3570,"52 week high",TRUE)</f>
        <v>65.525999999999996</v>
      </c>
      <c r="O3570" s="8" cm="1">
        <f t="array" aca="1" ref="O3570" ca="1">_FV(A3570,"Volume")</f>
        <v>81</v>
      </c>
      <c r="P3570" s="7" cm="1">
        <f t="array" aca="1" ref="P3570" ca="1">_FV(A3570,"Volume average",TRUE)</f>
        <v>753</v>
      </c>
      <c r="Q3570" t="s">
        <v>50</v>
      </c>
      <c r="S3570" t="s">
        <v>61</v>
      </c>
      <c r="T3570" s="25" cm="1">
        <f t="array" aca="1" ref="T3570" ca="1">_FV(A3570,"Expense ratio",TRUE)</f>
        <v>8.9999999999999998E-4</v>
      </c>
      <c r="U3570" s="24" cm="1">
        <f t="array" aca="1" ref="U3570" ca="1">_FV(A3570,"Market cap",TRUE)</f>
        <v>59778685.850000001</v>
      </c>
      <c r="V3570" s="4">
        <v>59778640</v>
      </c>
      <c r="W3570" s="4">
        <v>59778640</v>
      </c>
      <c r="Y3570" t="s">
        <v>9426</v>
      </c>
      <c r="Z3570" s="5">
        <v>63.999099999999999</v>
      </c>
      <c r="AA3570" s="5">
        <v>26.852433999999999</v>
      </c>
      <c r="AB3570" s="5">
        <v>1.14E-2</v>
      </c>
      <c r="AC3570" s="4">
        <v>1400</v>
      </c>
      <c r="AE3570" s="5">
        <v>2.3758923680515132</v>
      </c>
      <c r="AF3570" s="5">
        <v>11.8521333935877</v>
      </c>
      <c r="AI3570" s="4">
        <v>1400</v>
      </c>
      <c r="AJ3570" s="4">
        <v>89614</v>
      </c>
      <c r="AL3570" s="5">
        <v>65.525999999999996</v>
      </c>
      <c r="AM3570" s="5">
        <v>51.42</v>
      </c>
      <c r="AN3570" t="s">
        <v>47</v>
      </c>
      <c r="AO3570" t="str" cm="1">
        <f t="array" aca="1" ref="AO3570" ca="1">_FV(A3570,"Currency")</f>
        <v>USD</v>
      </c>
      <c r="AP3570" t="str" cm="1">
        <f t="array" aca="1" ref="AP3570" ca="1">_FV(A3570,"Exchange")</f>
        <v>NYSE Arca</v>
      </c>
      <c r="AQ3570" s="6" t="str" cm="1">
        <f t="array" aca="1" ref="AQ3570" ca="1">_FV(A3570,"Exchange abbreviation",TRUE)</f>
        <v>ARCX</v>
      </c>
      <c r="AR3570" t="str" cm="1">
        <f t="array" aca="1" ref="AR3570" ca="1">_FV(A3570,"Instrument type",TRUE)</f>
        <v>ETF</v>
      </c>
    </row>
    <row r="3571" spans="1:44" ht="18.75" customHeight="1" x14ac:dyDescent="0.25">
      <c r="A3571" t="e" vm="3583">
        <v>#VALUE!</v>
      </c>
      <c r="B3571" t="s">
        <v>9427</v>
      </c>
      <c r="C3571" t="s">
        <v>9428</v>
      </c>
      <c r="D3571" s="31" cm="1">
        <f t="array" aca="1" ref="D3571" ca="1">_FV(A3571,"Last trade time",TRUE)</f>
        <v>45824.840277812502</v>
      </c>
      <c r="E3571" s="23" cm="1">
        <f t="array" aca="1" ref="E3571" ca="1">_FV(A3571,"Price")</f>
        <v>65.783500000000004</v>
      </c>
      <c r="F3571" s="27" cm="1">
        <f t="array" aca="1" ref="F3571" ca="1">_FV(A3571,"Change (%)",TRUE)</f>
        <v>1.1396E-2</v>
      </c>
      <c r="G3571" s="26" cm="1">
        <f t="array" aca="1" ref="G3571" ca="1">_FV(A3571,"Change")</f>
        <v>0.74119999999999997</v>
      </c>
      <c r="H3571" s="23" cm="1">
        <f t="array" aca="1" ref="H3571" ca="1">_FV(A3571,"Open")</f>
        <v>65.599999999999994</v>
      </c>
      <c r="I3571" s="23" cm="1">
        <f t="array" aca="1" ref="I3571" ca="1">_FV(A3571,"Low")</f>
        <v>65.599999999999994</v>
      </c>
      <c r="J3571" s="23" cm="1">
        <f t="array" aca="1" ref="J3571" ca="1">_FV(A3571,"High")</f>
        <v>65.783500000000004</v>
      </c>
      <c r="K3571" s="23" cm="1">
        <f t="array" aca="1" ref="K3571" ca="1">_FV(A3571,"Previous close",TRUE)</f>
        <v>65.042299999999997</v>
      </c>
      <c r="L3571" s="26"/>
      <c r="M3571" s="23" cm="1">
        <f t="array" aca="1" ref="M3571" ca="1">_FV(A3571,"52 week low",TRUE)</f>
        <v>51.95</v>
      </c>
      <c r="N3571" s="23" cm="1">
        <f t="array" aca="1" ref="N3571" ca="1">_FV(A3571,"52 week high",TRUE)</f>
        <v>66.465900000000005</v>
      </c>
      <c r="O3571" s="8" cm="1">
        <f t="array" aca="1" ref="O3571" ca="1">_FV(A3571,"Volume")</f>
        <v>227</v>
      </c>
      <c r="P3571" s="7" cm="1">
        <f t="array" aca="1" ref="P3571" ca="1">_FV(A3571,"Volume average",TRUE)</f>
        <v>520</v>
      </c>
      <c r="Q3571" t="s">
        <v>50</v>
      </c>
      <c r="S3571" t="s">
        <v>61</v>
      </c>
      <c r="T3571" s="25" cm="1">
        <f t="array" aca="1" ref="T3571" ca="1">_FV(A3571,"Expense ratio",TRUE)</f>
        <v>8.9999999999999998E-4</v>
      </c>
      <c r="U3571" s="24" cm="1">
        <f t="array" aca="1" ref="U3571" ca="1">_FV(A3571,"Market cap",TRUE)</f>
        <v>29649796.91</v>
      </c>
      <c r="V3571" s="4">
        <v>29649814</v>
      </c>
      <c r="W3571" s="4">
        <v>29649814</v>
      </c>
      <c r="Y3571" t="s">
        <v>9426</v>
      </c>
      <c r="Z3571" s="5">
        <v>65.463200000000001</v>
      </c>
      <c r="AA3571" s="5">
        <v>24.785685000000001</v>
      </c>
      <c r="AB3571" s="5">
        <v>1.1299999999999999E-2</v>
      </c>
      <c r="AC3571" s="4">
        <v>955</v>
      </c>
      <c r="AE3571" s="5">
        <v>3.5502238281090781</v>
      </c>
      <c r="AF3571" s="5">
        <v>16.413119672195101</v>
      </c>
      <c r="AI3571" s="4">
        <v>955</v>
      </c>
      <c r="AJ3571" s="5">
        <v>62549.252999999997</v>
      </c>
      <c r="AL3571" s="5">
        <v>66.465999999999994</v>
      </c>
      <c r="AM3571" s="5">
        <v>51.95</v>
      </c>
      <c r="AN3571" t="s">
        <v>47</v>
      </c>
      <c r="AO3571" t="str" cm="1">
        <f t="array" aca="1" ref="AO3571" ca="1">_FV(A3571,"Currency")</f>
        <v>USD</v>
      </c>
      <c r="AP3571" t="str" cm="1">
        <f t="array" aca="1" ref="AP3571" ca="1">_FV(A3571,"Exchange")</f>
        <v>NYSE Arca</v>
      </c>
      <c r="AQ3571" s="6" t="str" cm="1">
        <f t="array" aca="1" ref="AQ3571" ca="1">_FV(A3571,"Exchange abbreviation",TRUE)</f>
        <v>ARCX</v>
      </c>
      <c r="AR3571" t="str" cm="1">
        <f t="array" aca="1" ref="AR3571" ca="1">_FV(A3571,"Instrument type",TRUE)</f>
        <v>ETF</v>
      </c>
    </row>
    <row r="3572" spans="1:44" ht="18.75" customHeight="1" x14ac:dyDescent="0.25">
      <c r="A3572" t="e" vm="3584">
        <v>#VALUE!</v>
      </c>
      <c r="B3572" t="s">
        <v>9429</v>
      </c>
      <c r="C3572" t="s">
        <v>9430</v>
      </c>
      <c r="D3572" s="31" cm="1">
        <f t="array" aca="1" ref="D3572" ca="1">_FV(A3572,"Last trade time",TRUE)</f>
        <v>45824.84027780078</v>
      </c>
      <c r="E3572" s="23" cm="1">
        <f t="array" aca="1" ref="E3572" ca="1">_FV(A3572,"Price")</f>
        <v>66.254300000000001</v>
      </c>
      <c r="F3572" s="27" cm="1">
        <f t="array" aca="1" ref="F3572" ca="1">_FV(A3572,"Change (%)",TRUE)</f>
        <v>1.0463999999999999E-2</v>
      </c>
      <c r="G3572" s="26" cm="1">
        <f t="array" aca="1" ref="G3572" ca="1">_FV(A3572,"Change")</f>
        <v>0.68610000000000004</v>
      </c>
      <c r="H3572" s="23" cm="1">
        <f t="array" aca="1" ref="H3572" ca="1">_FV(A3572,"Open")</f>
        <v>66.36</v>
      </c>
      <c r="I3572" s="23" cm="1">
        <f t="array" aca="1" ref="I3572" ca="1">_FV(A3572,"Low")</f>
        <v>66.25</v>
      </c>
      <c r="J3572" s="23" cm="1">
        <f t="array" aca="1" ref="J3572" ca="1">_FV(A3572,"High")</f>
        <v>66.45</v>
      </c>
      <c r="K3572" s="23" cm="1">
        <f t="array" aca="1" ref="K3572" ca="1">_FV(A3572,"Previous close",TRUE)</f>
        <v>65.568200000000004</v>
      </c>
      <c r="L3572" s="26"/>
      <c r="M3572" s="23" cm="1">
        <f t="array" aca="1" ref="M3572" ca="1">_FV(A3572,"52 week low",TRUE)</f>
        <v>54.866399999999999</v>
      </c>
      <c r="N3572" s="23" cm="1">
        <f t="array" aca="1" ref="N3572" ca="1">_FV(A3572,"52 week high",TRUE)</f>
        <v>68.435699999999997</v>
      </c>
      <c r="O3572" s="8" cm="1">
        <f t="array" aca="1" ref="O3572" ca="1">_FV(A3572,"Volume")</f>
        <v>827</v>
      </c>
      <c r="P3572" s="7" cm="1">
        <f t="array" aca="1" ref="P3572" ca="1">_FV(A3572,"Volume average",TRUE)</f>
        <v>1753</v>
      </c>
      <c r="Q3572" t="s">
        <v>50</v>
      </c>
      <c r="S3572" t="s">
        <v>5011</v>
      </c>
      <c r="T3572" s="25" cm="1">
        <f t="array" aca="1" ref="T3572" ca="1">_FV(A3572,"Expense ratio",TRUE)</f>
        <v>8.9999999999999998E-4</v>
      </c>
      <c r="U3572" s="24" cm="1">
        <f t="array" aca="1" ref="U3572" ca="1">_FV(A3572,"Market cap",TRUE)</f>
        <v>66788134.200000003</v>
      </c>
      <c r="V3572" s="4">
        <v>66788308</v>
      </c>
      <c r="W3572" s="4">
        <v>66788308</v>
      </c>
      <c r="Y3572" t="s">
        <v>6834</v>
      </c>
      <c r="Z3572" s="5">
        <v>66.090599999999995</v>
      </c>
      <c r="AA3572" s="5">
        <v>23.836152999999999</v>
      </c>
      <c r="AB3572" s="5">
        <v>1.17999995E-2</v>
      </c>
      <c r="AC3572" s="4">
        <v>2673</v>
      </c>
      <c r="AE3572" s="5">
        <v>1.3242295448020029</v>
      </c>
      <c r="AF3572" s="5">
        <v>11.32018642117141</v>
      </c>
      <c r="AI3572" s="4">
        <v>2673</v>
      </c>
      <c r="AJ3572" s="5">
        <v>176585.0625</v>
      </c>
      <c r="AL3572" s="5">
        <v>68.436000000000007</v>
      </c>
      <c r="AM3572" s="5">
        <v>54.866</v>
      </c>
      <c r="AN3572" t="s">
        <v>47</v>
      </c>
      <c r="AO3572" t="str" cm="1">
        <f t="array" aca="1" ref="AO3572" ca="1">_FV(A3572,"Currency")</f>
        <v>USD</v>
      </c>
      <c r="AP3572" t="str" cm="1">
        <f t="array" aca="1" ref="AP3572" ca="1">_FV(A3572,"Exchange")</f>
        <v>NYSE Arca</v>
      </c>
      <c r="AQ3572" s="6" t="str" cm="1">
        <f t="array" aca="1" ref="AQ3572" ca="1">_FV(A3572,"Exchange abbreviation",TRUE)</f>
        <v>ARCX</v>
      </c>
      <c r="AR3572" t="str" cm="1">
        <f t="array" aca="1" ref="AR3572" ca="1">_FV(A3572,"Instrument type",TRUE)</f>
        <v>ETF</v>
      </c>
    </row>
    <row r="3573" spans="1:44" ht="18.75" customHeight="1" x14ac:dyDescent="0.25">
      <c r="A3573" t="e" vm="3585">
        <v>#VALUE!</v>
      </c>
      <c r="B3573" t="s">
        <v>9431</v>
      </c>
      <c r="C3573" t="s">
        <v>9432</v>
      </c>
      <c r="D3573" s="31" cm="1">
        <f t="array" aca="1" ref="D3573" ca="1">_FV(A3573,"Last trade time",TRUE)</f>
        <v>45824.923789560155</v>
      </c>
      <c r="E3573" s="23" cm="1">
        <f t="array" aca="1" ref="E3573" ca="1">_FV(A3573,"Price")</f>
        <v>249.63</v>
      </c>
      <c r="F3573" s="27" cm="1">
        <f t="array" aca="1" ref="F3573" ca="1">_FV(A3573,"Change (%)",TRUE)</f>
        <v>-2.5569999999999998E-3</v>
      </c>
      <c r="G3573" s="26" cm="1">
        <f t="array" aca="1" ref="G3573" ca="1">_FV(A3573,"Change")</f>
        <v>-0.64</v>
      </c>
      <c r="H3573" s="23" cm="1">
        <f t="array" aca="1" ref="H3573" ca="1">_FV(A3573,"Open")</f>
        <v>250.88</v>
      </c>
      <c r="I3573" s="23" cm="1">
        <f t="array" aca="1" ref="I3573" ca="1">_FV(A3573,"Low")</f>
        <v>248.28</v>
      </c>
      <c r="J3573" s="23" cm="1">
        <f t="array" aca="1" ref="J3573" ca="1">_FV(A3573,"High")</f>
        <v>251.54</v>
      </c>
      <c r="K3573" s="23" cm="1">
        <f t="array" aca="1" ref="K3573" ca="1">_FV(A3573,"Previous close",TRUE)</f>
        <v>250.27</v>
      </c>
      <c r="L3573" s="26"/>
      <c r="M3573" s="23" cm="1">
        <f t="array" aca="1" ref="M3573" ca="1">_FV(A3573,"52 week low",TRUE)</f>
        <v>234.11</v>
      </c>
      <c r="N3573" s="23" cm="1">
        <f t="array" aca="1" ref="N3573" ca="1">_FV(A3573,"52 week high",TRUE)</f>
        <v>289.13850000000002</v>
      </c>
      <c r="O3573" s="8" cm="1">
        <f t="array" aca="1" ref="O3573" ca="1">_FV(A3573,"Volume")</f>
        <v>261969</v>
      </c>
      <c r="P3573" s="7" cm="1">
        <f t="array" aca="1" ref="P3573" ca="1">_FV(A3573,"Volume average",TRUE)</f>
        <v>369036</v>
      </c>
      <c r="Q3573" t="s">
        <v>4581</v>
      </c>
      <c r="T3573" s="25" cm="1">
        <f t="array" aca="1" ref="T3573" ca="1">_FV(A3573,"Expense ratio",TRUE)</f>
        <v>8.9999999999999998E-4</v>
      </c>
      <c r="U3573" s="24" cm="1">
        <f t="array" aca="1" ref="U3573" ca="1">_FV(A3573,"Market cap",TRUE)</f>
        <v>15047034875</v>
      </c>
      <c r="V3573" s="16"/>
      <c r="W3573" s="16"/>
      <c r="Z3573" s="18"/>
      <c r="AA3573" s="20"/>
      <c r="AB3573" s="20"/>
      <c r="AC3573" s="21">
        <v>360247</v>
      </c>
      <c r="AE3573" s="18"/>
      <c r="AF3573" s="20"/>
      <c r="AI3573" s="21"/>
      <c r="AJ3573" s="18"/>
      <c r="AL3573" s="18"/>
      <c r="AM3573" s="18"/>
      <c r="AN3573" t="s">
        <v>73</v>
      </c>
      <c r="AO3573" t="str" cm="1">
        <f t="array" aca="1" ref="AO3573" ca="1">_FV(A3573,"Currency")</f>
        <v>USD</v>
      </c>
      <c r="AP3573" t="str" cm="1">
        <f t="array" aca="1" ref="AP3573" ca="1">_FV(A3573,"Exchange")</f>
        <v>NYSE Arca</v>
      </c>
      <c r="AQ3573" s="6" t="str" cm="1">
        <f t="array" aca="1" ref="AQ3573" ca="1">_FV(A3573,"Exchange abbreviation",TRUE)</f>
        <v>ARCX</v>
      </c>
      <c r="AR3573" t="str" cm="1">
        <f t="array" aca="1" ref="AR3573" ca="1">_FV(A3573,"Instrument type",TRUE)</f>
        <v>ETF</v>
      </c>
    </row>
    <row r="3574" spans="1:44" ht="18.75" customHeight="1" x14ac:dyDescent="0.25">
      <c r="A3574" t="e" vm="3586">
        <v>#VALUE!</v>
      </c>
      <c r="B3574" t="s">
        <v>9433</v>
      </c>
      <c r="C3574" t="s">
        <v>9434</v>
      </c>
      <c r="D3574" s="31" cm="1">
        <f t="array" aca="1" ref="D3574" ca="1">_FV(A3574,"Last trade time",TRUE)</f>
        <v>45824.8705529625</v>
      </c>
      <c r="E3574" s="23" cm="1">
        <f t="array" aca="1" ref="E3574" ca="1">_FV(A3574,"Price")</f>
        <v>165.47</v>
      </c>
      <c r="F3574" s="27" cm="1">
        <f t="array" aca="1" ref="F3574" ca="1">_FV(A3574,"Change (%)",TRUE)</f>
        <v>1.8652999999999999E-2</v>
      </c>
      <c r="G3574" s="26" cm="1">
        <f t="array" aca="1" ref="G3574" ca="1">_FV(A3574,"Change")</f>
        <v>3.03</v>
      </c>
      <c r="H3574" s="23" cm="1">
        <f t="array" aca="1" ref="H3574" ca="1">_FV(A3574,"Open")</f>
        <v>163.94</v>
      </c>
      <c r="I3574" s="23" cm="1">
        <f t="array" aca="1" ref="I3574" ca="1">_FV(A3574,"Low")</f>
        <v>163.94</v>
      </c>
      <c r="J3574" s="23" cm="1">
        <f t="array" aca="1" ref="J3574" ca="1">_FV(A3574,"High")</f>
        <v>165.68</v>
      </c>
      <c r="K3574" s="23" cm="1">
        <f t="array" aca="1" ref="K3574" ca="1">_FV(A3574,"Previous close",TRUE)</f>
        <v>162.44</v>
      </c>
      <c r="L3574" s="26"/>
      <c r="M3574" s="23" cm="1">
        <f t="array" aca="1" ref="M3574" ca="1">_FV(A3574,"52 week low",TRUE)</f>
        <v>127.35</v>
      </c>
      <c r="N3574" s="23" cm="1">
        <f t="array" aca="1" ref="N3574" ca="1">_FV(A3574,"52 week high",TRUE)</f>
        <v>169.6242</v>
      </c>
      <c r="O3574" s="8" cm="1">
        <f t="array" aca="1" ref="O3574" ca="1">_FV(A3574,"Volume")</f>
        <v>292233</v>
      </c>
      <c r="P3574" s="7" cm="1">
        <f t="array" aca="1" ref="P3574" ca="1">_FV(A3574,"Volume average",TRUE)</f>
        <v>228756</v>
      </c>
      <c r="Q3574" t="s">
        <v>4822</v>
      </c>
      <c r="S3574" t="s">
        <v>8387</v>
      </c>
      <c r="T3574" s="25" cm="1">
        <f t="array" aca="1" ref="T3574" ca="1">_FV(A3574,"Expense ratio",TRUE)</f>
        <v>8.9999999999999998E-4</v>
      </c>
      <c r="U3574" s="24" cm="1">
        <f t="array" aca="1" ref="U3574" ca="1">_FV(A3574,"Market cap",TRUE)</f>
        <v>4672666944</v>
      </c>
      <c r="V3574" s="4">
        <v>4936823296</v>
      </c>
      <c r="W3574" s="4">
        <v>4936823296</v>
      </c>
      <c r="Y3574" t="s">
        <v>9435</v>
      </c>
      <c r="Z3574" s="5">
        <v>164.03</v>
      </c>
      <c r="AA3574" s="19">
        <v>20.114173999999998</v>
      </c>
      <c r="AB3574" s="19">
        <v>1.06E-2</v>
      </c>
      <c r="AC3574" s="4">
        <v>260211</v>
      </c>
      <c r="AE3574" s="5">
        <v>5.4137499294179658</v>
      </c>
      <c r="AF3574" s="19">
        <v>21.439526020770352</v>
      </c>
      <c r="AH3574" s="17">
        <v>18289800</v>
      </c>
      <c r="AI3574" s="4">
        <v>260211</v>
      </c>
      <c r="AJ3574" s="5">
        <v>42664195.560000002</v>
      </c>
      <c r="AL3574" s="5">
        <v>169.62</v>
      </c>
      <c r="AM3574" s="5">
        <v>127.35</v>
      </c>
      <c r="AN3574" t="s">
        <v>82</v>
      </c>
      <c r="AO3574" t="str" cm="1">
        <f t="array" aca="1" ref="AO3574" ca="1">_FV(A3574,"Currency")</f>
        <v>USD</v>
      </c>
      <c r="AP3574" t="str" cm="1">
        <f t="array" aca="1" ref="AP3574" ca="1">_FV(A3574,"Exchange")</f>
        <v>NYSE Arca</v>
      </c>
      <c r="AQ3574" s="6" t="str" cm="1">
        <f t="array" aca="1" ref="AQ3574" ca="1">_FV(A3574,"Exchange abbreviation",TRUE)</f>
        <v>ARCX</v>
      </c>
      <c r="AR3574" t="str" cm="1">
        <f t="array" aca="1" ref="AR3574" ca="1">_FV(A3574,"Instrument type",TRUE)</f>
        <v>ETF</v>
      </c>
    </row>
    <row r="3575" spans="1:44" ht="18.75" customHeight="1" x14ac:dyDescent="0.25">
      <c r="A3575" t="e" vm="3587">
        <v>#VALUE!</v>
      </c>
      <c r="B3575" t="s">
        <v>9436</v>
      </c>
      <c r="C3575" t="s">
        <v>9437</v>
      </c>
      <c r="D3575" s="31" cm="1">
        <f t="array" aca="1" ref="D3575" ca="1">_FV(A3575,"Last trade time",TRUE)</f>
        <v>45824.840277812502</v>
      </c>
      <c r="E3575" s="23" cm="1">
        <f t="array" aca="1" ref="E3575" ca="1">_FV(A3575,"Price")</f>
        <v>32.241199999999999</v>
      </c>
      <c r="F3575" s="27" cm="1">
        <f t="array" aca="1" ref="F3575" ca="1">_FV(A3575,"Change (%)",TRUE)</f>
        <v>8.1679999999999999E-3</v>
      </c>
      <c r="G3575" s="26" cm="1">
        <f t="array" aca="1" ref="G3575" ca="1">_FV(A3575,"Change")</f>
        <v>0.26119999999999999</v>
      </c>
      <c r="H3575" s="23" cm="1">
        <f t="array" aca="1" ref="H3575" ca="1">_FV(A3575,"Open")</f>
        <v>32.08</v>
      </c>
      <c r="I3575" s="23" cm="1">
        <f t="array" aca="1" ref="I3575" ca="1">_FV(A3575,"Low")</f>
        <v>32.08</v>
      </c>
      <c r="J3575" s="23" cm="1">
        <f t="array" aca="1" ref="J3575" ca="1">_FV(A3575,"High")</f>
        <v>32.309899999999999</v>
      </c>
      <c r="K3575" s="23" cm="1">
        <f t="array" aca="1" ref="K3575" ca="1">_FV(A3575,"Previous close",TRUE)</f>
        <v>31.98</v>
      </c>
      <c r="L3575" s="26"/>
      <c r="M3575" s="23" cm="1">
        <f t="array" aca="1" ref="M3575" ca="1">_FV(A3575,"52 week low",TRUE)</f>
        <v>25</v>
      </c>
      <c r="N3575" s="23" cm="1">
        <f t="array" aca="1" ref="N3575" ca="1">_FV(A3575,"52 week high",TRUE)</f>
        <v>33.3583</v>
      </c>
      <c r="O3575" s="8" cm="1">
        <f t="array" aca="1" ref="O3575" ca="1">_FV(A3575,"Volume")</f>
        <v>9436</v>
      </c>
      <c r="P3575" s="7" cm="1">
        <f t="array" aca="1" ref="P3575" ca="1">_FV(A3575,"Volume average",TRUE)</f>
        <v>14467</v>
      </c>
      <c r="Q3575" t="s">
        <v>2542</v>
      </c>
      <c r="R3575" t="s">
        <v>2543</v>
      </c>
      <c r="S3575" t="s">
        <v>263</v>
      </c>
      <c r="T3575" s="25" cm="1">
        <f t="array" aca="1" ref="T3575" ca="1">_FV(A3575,"Expense ratio",TRUE)</f>
        <v>8.9999999999999998E-4</v>
      </c>
      <c r="U3575" s="24" cm="1">
        <f t="array" aca="1" ref="U3575" ca="1">_FV(A3575,"Market cap",TRUE)</f>
        <v>87237403.700000003</v>
      </c>
      <c r="V3575" s="4">
        <v>87237400</v>
      </c>
      <c r="W3575" s="4">
        <v>87237400</v>
      </c>
      <c r="Y3575" t="s">
        <v>8567</v>
      </c>
      <c r="Z3575" s="5">
        <v>31.95</v>
      </c>
      <c r="AA3575" s="5">
        <v>14.835205</v>
      </c>
      <c r="AB3575" s="5">
        <v>4.9099996999999999E-2</v>
      </c>
      <c r="AC3575" s="4">
        <v>17409</v>
      </c>
      <c r="AE3575" s="5">
        <v>2.64987648458137</v>
      </c>
      <c r="AF3575" s="5">
        <v>4.8073431777832853</v>
      </c>
      <c r="AI3575" s="4">
        <v>17409</v>
      </c>
      <c r="AJ3575" s="5">
        <v>561772.76190000004</v>
      </c>
      <c r="AL3575" s="5">
        <v>33.357999999999997</v>
      </c>
      <c r="AM3575" s="4">
        <v>25</v>
      </c>
      <c r="AN3575" t="s">
        <v>47</v>
      </c>
      <c r="AO3575" t="str" cm="1">
        <f t="array" aca="1" ref="AO3575" ca="1">_FV(A3575,"Currency")</f>
        <v>USD</v>
      </c>
      <c r="AP3575" t="str" cm="1">
        <f t="array" aca="1" ref="AP3575" ca="1">_FV(A3575,"Exchange")</f>
        <v>NYSE Arca</v>
      </c>
      <c r="AQ3575" s="6" t="str" cm="1">
        <f t="array" aca="1" ref="AQ3575" ca="1">_FV(A3575,"Exchange abbreviation",TRUE)</f>
        <v>ARCX</v>
      </c>
      <c r="AR3575" t="str" cm="1">
        <f t="array" aca="1" ref="AR3575" ca="1">_FV(A3575,"Instrument type",TRUE)</f>
        <v>ETF</v>
      </c>
    </row>
    <row r="3576" spans="1:44" ht="18.75" customHeight="1" x14ac:dyDescent="0.25">
      <c r="A3576" t="e" vm="3588">
        <v>#VALUE!</v>
      </c>
      <c r="B3576" t="s">
        <v>9438</v>
      </c>
      <c r="C3576" t="s">
        <v>9439</v>
      </c>
      <c r="D3576" s="31" cm="1">
        <f t="array" aca="1" ref="D3576" ca="1">_FV(A3576,"Last trade time",TRUE)</f>
        <v>45824.840277789066</v>
      </c>
      <c r="E3576" s="23" cm="1">
        <f t="array" aca="1" ref="E3576" ca="1">_FV(A3576,"Price")</f>
        <v>25.1418</v>
      </c>
      <c r="F3576" s="27" cm="1">
        <f t="array" aca="1" ref="F3576" ca="1">_FV(A3576,"Change (%)",TRUE)</f>
        <v>7.0009999999999994E-3</v>
      </c>
      <c r="G3576" s="26" cm="1">
        <f t="array" aca="1" ref="G3576" ca="1">_FV(A3576,"Change")</f>
        <v>0.17480000000000001</v>
      </c>
      <c r="H3576" s="23" cm="1">
        <f t="array" aca="1" ref="H3576" ca="1">_FV(A3576,"Open")</f>
        <v>25.19</v>
      </c>
      <c r="I3576" s="23" cm="1">
        <f t="array" aca="1" ref="I3576" ca="1">_FV(A3576,"Low")</f>
        <v>25.08</v>
      </c>
      <c r="J3576" s="23" cm="1">
        <f t="array" aca="1" ref="J3576" ca="1">_FV(A3576,"High")</f>
        <v>25.19</v>
      </c>
      <c r="K3576" s="23" cm="1">
        <f t="array" aca="1" ref="K3576" ca="1">_FV(A3576,"Previous close",TRUE)</f>
        <v>24.966999999999999</v>
      </c>
      <c r="L3576" s="26"/>
      <c r="M3576" s="23" cm="1">
        <f t="array" aca="1" ref="M3576" ca="1">_FV(A3576,"52 week low",TRUE)</f>
        <v>21.4693</v>
      </c>
      <c r="N3576" s="23" cm="1">
        <f t="array" aca="1" ref="N3576" ca="1">_FV(A3576,"52 week high",TRUE)</f>
        <v>25.7027</v>
      </c>
      <c r="O3576" s="8" cm="1">
        <f t="array" aca="1" ref="O3576" ca="1">_FV(A3576,"Volume")</f>
        <v>3217</v>
      </c>
      <c r="P3576" s="7" cm="1">
        <f t="array" aca="1" ref="P3576" ca="1">_FV(A3576,"Volume average",TRUE)</f>
        <v>56066</v>
      </c>
      <c r="Q3576" t="s">
        <v>1641</v>
      </c>
      <c r="S3576" t="s">
        <v>263</v>
      </c>
      <c r="T3576" s="25" cm="1">
        <f t="array" aca="1" ref="T3576" ca="1">_FV(A3576,"Expense ratio",TRUE)</f>
        <v>8.9999999999999998E-4</v>
      </c>
      <c r="U3576" s="24" cm="1">
        <f t="array" aca="1" ref="U3576" ca="1">_FV(A3576,"Market cap",TRUE)</f>
        <v>33592586.25</v>
      </c>
      <c r="V3576" s="4">
        <v>33592584</v>
      </c>
      <c r="W3576" s="4">
        <v>33592584</v>
      </c>
      <c r="Y3576" t="s">
        <v>764</v>
      </c>
      <c r="Z3576" s="5">
        <v>25.12</v>
      </c>
      <c r="AA3576" s="5">
        <v>14.764737999999999</v>
      </c>
      <c r="AB3576" s="20"/>
      <c r="AC3576" s="4">
        <v>22392</v>
      </c>
      <c r="AE3576" s="5">
        <v>-0.51592368843120795</v>
      </c>
      <c r="AF3576" s="20"/>
      <c r="AI3576" s="4">
        <v>22392</v>
      </c>
      <c r="AJ3576" s="5">
        <v>562661.69759999996</v>
      </c>
      <c r="AL3576" s="5">
        <v>25.702999999999999</v>
      </c>
      <c r="AM3576" s="5">
        <v>21.469000000000001</v>
      </c>
      <c r="AN3576" t="s">
        <v>47</v>
      </c>
      <c r="AO3576" t="str" cm="1">
        <f t="array" aca="1" ref="AO3576" ca="1">_FV(A3576,"Currency")</f>
        <v>USD</v>
      </c>
      <c r="AP3576" t="str" cm="1">
        <f t="array" aca="1" ref="AP3576" ca="1">_FV(A3576,"Exchange")</f>
        <v>NYSE Arca</v>
      </c>
      <c r="AQ3576" s="6" t="str" cm="1">
        <f t="array" aca="1" ref="AQ3576" ca="1">_FV(A3576,"Exchange abbreviation",TRUE)</f>
        <v>ARCX</v>
      </c>
      <c r="AR3576" t="str" cm="1">
        <f t="array" aca="1" ref="AR3576" ca="1">_FV(A3576,"Instrument type",TRUE)</f>
        <v>ETF</v>
      </c>
    </row>
    <row r="3577" spans="1:44" ht="18.75" customHeight="1" x14ac:dyDescent="0.25">
      <c r="A3577" t="e" vm="3589">
        <v>#VALUE!</v>
      </c>
      <c r="B3577" t="s">
        <v>9440</v>
      </c>
      <c r="C3577" t="s">
        <v>9441</v>
      </c>
      <c r="D3577" s="31" cm="1">
        <f t="array" aca="1" ref="D3577" ca="1">_FV(A3577,"Last trade time",TRUE)</f>
        <v>45824.933657719528</v>
      </c>
      <c r="E3577" s="23" cm="1">
        <f t="array" aca="1" ref="E3577" ca="1">_FV(A3577,"Price")</f>
        <v>20.295000000000002</v>
      </c>
      <c r="F3577" s="27" cm="1">
        <f t="array" aca="1" ref="F3577" ca="1">_FV(A3577,"Change (%)",TRUE)</f>
        <v>-4.9249999999999999E-4</v>
      </c>
      <c r="G3577" s="26" cm="1">
        <f t="array" aca="1" ref="G3577" ca="1">_FV(A3577,"Change")</f>
        <v>-0.01</v>
      </c>
      <c r="H3577" s="23" cm="1">
        <f t="array" aca="1" ref="H3577" ca="1">_FV(A3577,"Open")</f>
        <v>20.260000000000002</v>
      </c>
      <c r="I3577" s="23" cm="1">
        <f t="array" aca="1" ref="I3577" ca="1">_FV(A3577,"Low")</f>
        <v>20.25</v>
      </c>
      <c r="J3577" s="23" cm="1">
        <f t="array" aca="1" ref="J3577" ca="1">_FV(A3577,"High")</f>
        <v>20.309999999999999</v>
      </c>
      <c r="K3577" s="23" cm="1">
        <f t="array" aca="1" ref="K3577" ca="1">_FV(A3577,"Previous close",TRUE)</f>
        <v>20.305</v>
      </c>
      <c r="L3577" s="26"/>
      <c r="M3577" s="23" cm="1">
        <f t="array" aca="1" ref="M3577" ca="1">_FV(A3577,"52 week low",TRUE)</f>
        <v>19.440000000000001</v>
      </c>
      <c r="N3577" s="23" cm="1">
        <f t="array" aca="1" ref="N3577" ca="1">_FV(A3577,"52 week high",TRUE)</f>
        <v>21.274999999999999</v>
      </c>
      <c r="O3577" s="8" cm="1">
        <f t="array" aca="1" ref="O3577" ca="1">_FV(A3577,"Volume")</f>
        <v>24656</v>
      </c>
      <c r="P3577" s="7" cm="1">
        <f t="array" aca="1" ref="P3577" ca="1">_FV(A3577,"Volume average",TRUE)</f>
        <v>59856</v>
      </c>
      <c r="Q3577" t="s">
        <v>3918</v>
      </c>
      <c r="S3577" t="s">
        <v>263</v>
      </c>
      <c r="T3577" s="25" cm="1">
        <f t="array" aca="1" ref="T3577" ca="1">_FV(A3577,"Expense ratio",TRUE)</f>
        <v>8.9999999999999998E-4</v>
      </c>
      <c r="U3577" s="24" cm="1">
        <f t="array" aca="1" ref="U3577" ca="1">_FV(A3577,"Market cap",TRUE)</f>
        <v>983022516.09000003</v>
      </c>
      <c r="V3577" s="4">
        <v>983022528</v>
      </c>
      <c r="W3577" s="4">
        <v>983022528</v>
      </c>
      <c r="Y3577" t="s">
        <v>9442</v>
      </c>
      <c r="Z3577" s="5">
        <v>20.18</v>
      </c>
      <c r="AA3577" s="20"/>
      <c r="AB3577" s="5">
        <v>4.1399999999999999E-2</v>
      </c>
      <c r="AC3577" s="4">
        <v>206984</v>
      </c>
      <c r="AE3577" s="5">
        <v>2.2658629817826852</v>
      </c>
      <c r="AF3577" s="5">
        <v>3.3814196456967149</v>
      </c>
      <c r="AI3577" s="4">
        <v>206984</v>
      </c>
      <c r="AJ3577" s="5">
        <v>4176937.12</v>
      </c>
      <c r="AL3577" s="5">
        <v>21.274999999999999</v>
      </c>
      <c r="AM3577" s="5">
        <v>19.440000000000001</v>
      </c>
      <c r="AN3577" t="s">
        <v>90</v>
      </c>
      <c r="AO3577" t="str" cm="1">
        <f t="array" aca="1" ref="AO3577" ca="1">_FV(A3577,"Currency")</f>
        <v>USD</v>
      </c>
      <c r="AP3577" t="str" cm="1">
        <f t="array" aca="1" ref="AP3577" ca="1">_FV(A3577,"Exchange")</f>
        <v>NYSE Arca</v>
      </c>
      <c r="AQ3577" s="6" t="str" cm="1">
        <f t="array" aca="1" ref="AQ3577" ca="1">_FV(A3577,"Exchange abbreviation",TRUE)</f>
        <v>ARCX</v>
      </c>
      <c r="AR3577" t="str" cm="1">
        <f t="array" aca="1" ref="AR3577" ca="1">_FV(A3577,"Instrument type",TRUE)</f>
        <v>ETF</v>
      </c>
    </row>
    <row r="3578" spans="1:44" ht="18.75" customHeight="1" x14ac:dyDescent="0.25">
      <c r="A3578" t="e" vm="3590">
        <v>#VALUE!</v>
      </c>
      <c r="B3578" t="s">
        <v>9443</v>
      </c>
      <c r="C3578" t="s">
        <v>9444</v>
      </c>
      <c r="D3578" s="31" cm="1">
        <f t="array" aca="1" ref="D3578" ca="1">_FV(A3578,"Last trade time",TRUE)</f>
        <v>45824.84027780078</v>
      </c>
      <c r="E3578" s="23" cm="1">
        <f t="array" aca="1" ref="E3578" ca="1">_FV(A3578,"Price")</f>
        <v>41.83</v>
      </c>
      <c r="F3578" s="27" cm="1">
        <f t="array" aca="1" ref="F3578" ca="1">_FV(A3578,"Change (%)",TRUE)</f>
        <v>4.5630000000000002E-3</v>
      </c>
      <c r="G3578" s="26" cm="1">
        <f t="array" aca="1" ref="G3578" ca="1">_FV(A3578,"Change")</f>
        <v>0.19</v>
      </c>
      <c r="H3578" s="23" cm="1">
        <f t="array" aca="1" ref="H3578" ca="1">_FV(A3578,"Open")</f>
        <v>42.21</v>
      </c>
      <c r="I3578" s="23" cm="1">
        <f t="array" aca="1" ref="I3578" ca="1">_FV(A3578,"Low")</f>
        <v>41.777700000000003</v>
      </c>
      <c r="J3578" s="23" cm="1">
        <f t="array" aca="1" ref="J3578" ca="1">_FV(A3578,"High")</f>
        <v>42.21</v>
      </c>
      <c r="K3578" s="23" cm="1">
        <f t="array" aca="1" ref="K3578" ca="1">_FV(A3578,"Previous close",TRUE)</f>
        <v>41.64</v>
      </c>
      <c r="L3578" s="26"/>
      <c r="M3578" s="23" cm="1">
        <f t="array" aca="1" ref="M3578" ca="1">_FV(A3578,"52 week low",TRUE)</f>
        <v>32.08</v>
      </c>
      <c r="N3578" s="23" cm="1">
        <f t="array" aca="1" ref="N3578" ca="1">_FV(A3578,"52 week high",TRUE)</f>
        <v>42.21</v>
      </c>
      <c r="O3578" s="8" cm="1">
        <f t="array" aca="1" ref="O3578" ca="1">_FV(A3578,"Volume")</f>
        <v>37141</v>
      </c>
      <c r="P3578" s="7" cm="1">
        <f t="array" aca="1" ref="P3578" ca="1">_FV(A3578,"Volume average",TRUE)</f>
        <v>15163</v>
      </c>
      <c r="Q3578" t="s">
        <v>2613</v>
      </c>
      <c r="S3578" t="s">
        <v>263</v>
      </c>
      <c r="T3578" s="25" cm="1">
        <f t="array" aca="1" ref="T3578" ca="1">_FV(A3578,"Expense ratio",TRUE)</f>
        <v>8.9999999999999998E-4</v>
      </c>
      <c r="U3578" s="24" cm="1">
        <f t="array" aca="1" ref="U3578" ca="1">_FV(A3578,"Market cap",TRUE)</f>
        <v>432778891.11000001</v>
      </c>
      <c r="V3578" s="4">
        <v>432778880</v>
      </c>
      <c r="W3578" s="4">
        <v>432778880</v>
      </c>
      <c r="Y3578" t="s">
        <v>8567</v>
      </c>
      <c r="Z3578" s="5">
        <v>41.28</v>
      </c>
      <c r="AA3578" s="5">
        <v>18.662792</v>
      </c>
      <c r="AB3578" s="5">
        <v>2.24E-2</v>
      </c>
      <c r="AC3578" s="4">
        <v>22879</v>
      </c>
      <c r="AE3578" s="5">
        <v>11.863947239051861</v>
      </c>
      <c r="AF3578" s="5">
        <v>22.632228827678389</v>
      </c>
      <c r="AI3578" s="4">
        <v>22879</v>
      </c>
      <c r="AJ3578" s="5">
        <v>942614.8</v>
      </c>
      <c r="AL3578" s="5">
        <v>41.36</v>
      </c>
      <c r="AM3578" s="5">
        <v>32.08</v>
      </c>
      <c r="AN3578" t="s">
        <v>47</v>
      </c>
      <c r="AO3578" t="str" cm="1">
        <f t="array" aca="1" ref="AO3578" ca="1">_FV(A3578,"Currency")</f>
        <v>USD</v>
      </c>
      <c r="AP3578" t="str" cm="1">
        <f t="array" aca="1" ref="AP3578" ca="1">_FV(A3578,"Exchange")</f>
        <v>NYSE Arca</v>
      </c>
      <c r="AQ3578" s="6" t="str" cm="1">
        <f t="array" aca="1" ref="AQ3578" ca="1">_FV(A3578,"Exchange abbreviation",TRUE)</f>
        <v>ARCX</v>
      </c>
      <c r="AR3578" t="str" cm="1">
        <f t="array" aca="1" ref="AR3578" ca="1">_FV(A3578,"Instrument type",TRUE)</f>
        <v>ETF</v>
      </c>
    </row>
    <row r="3579" spans="1:44" ht="18.75" customHeight="1" x14ac:dyDescent="0.25">
      <c r="A3579" t="e" vm="3591">
        <v>#VALUE!</v>
      </c>
      <c r="B3579" t="s">
        <v>9445</v>
      </c>
      <c r="C3579" t="s">
        <v>9446</v>
      </c>
      <c r="D3579" s="31" cm="1">
        <f t="array" aca="1" ref="D3579" ca="1">_FV(A3579,"Last trade time",TRUE)</f>
        <v>45824.927230786721</v>
      </c>
      <c r="E3579" s="23" cm="1">
        <f t="array" aca="1" ref="E3579" ca="1">_FV(A3579,"Price")</f>
        <v>175.21</v>
      </c>
      <c r="F3579" s="27" cm="1">
        <f t="array" aca="1" ref="F3579" ca="1">_FV(A3579,"Change (%)",TRUE)</f>
        <v>-4.7710000000000001E-3</v>
      </c>
      <c r="G3579" s="26" cm="1">
        <f t="array" aca="1" ref="G3579" ca="1">_FV(A3579,"Change")</f>
        <v>-0.84</v>
      </c>
      <c r="H3579" s="23" cm="1">
        <f t="array" aca="1" ref="H3579" ca="1">_FV(A3579,"Open")</f>
        <v>177.01</v>
      </c>
      <c r="I3579" s="23" cm="1">
        <f t="array" aca="1" ref="I3579" ca="1">_FV(A3579,"Low")</f>
        <v>174.41</v>
      </c>
      <c r="J3579" s="23" cm="1">
        <f t="array" aca="1" ref="J3579" ca="1">_FV(A3579,"High")</f>
        <v>177.76499999999999</v>
      </c>
      <c r="K3579" s="23" cm="1">
        <f t="array" aca="1" ref="K3579" ca="1">_FV(A3579,"Previous close",TRUE)</f>
        <v>176.05</v>
      </c>
      <c r="L3579" s="26"/>
      <c r="M3579" s="23" cm="1">
        <f t="array" aca="1" ref="M3579" ca="1">_FV(A3579,"52 week low",TRUE)</f>
        <v>146.44999999999999</v>
      </c>
      <c r="N3579" s="23" cm="1">
        <f t="array" aca="1" ref="N3579" ca="1">_FV(A3579,"52 week high",TRUE)</f>
        <v>180.04</v>
      </c>
      <c r="O3579" s="8" cm="1">
        <f t="array" aca="1" ref="O3579" ca="1">_FV(A3579,"Volume")</f>
        <v>134203</v>
      </c>
      <c r="P3579" s="7" cm="1">
        <f t="array" aca="1" ref="P3579" ca="1">_FV(A3579,"Volume average",TRUE)</f>
        <v>207583</v>
      </c>
      <c r="Q3579" t="s">
        <v>1475</v>
      </c>
      <c r="S3579" t="s">
        <v>8387</v>
      </c>
      <c r="T3579" s="25" cm="1">
        <f t="array" aca="1" ref="T3579" ca="1">_FV(A3579,"Expense ratio",TRUE)</f>
        <v>8.9999999999999998E-4</v>
      </c>
      <c r="U3579" s="24" cm="1">
        <f t="array" aca="1" ref="U3579" ca="1">_FV(A3579,"Market cap",TRUE)</f>
        <v>6936378839</v>
      </c>
      <c r="V3579" s="4">
        <v>8714235904</v>
      </c>
      <c r="W3579" s="4">
        <v>8714235904</v>
      </c>
      <c r="Y3579" t="s">
        <v>9447</v>
      </c>
      <c r="Z3579" s="5">
        <v>175.37</v>
      </c>
      <c r="AA3579" s="5">
        <v>20.675276</v>
      </c>
      <c r="AB3579" s="5">
        <v>2.86E-2</v>
      </c>
      <c r="AC3579" s="4">
        <v>209117</v>
      </c>
      <c r="AE3579" s="5">
        <v>6.7925993762717463</v>
      </c>
      <c r="AF3579" s="5">
        <v>17.457496905442429</v>
      </c>
      <c r="AH3579" s="17">
        <v>26720900</v>
      </c>
      <c r="AI3579" s="4">
        <v>209117</v>
      </c>
      <c r="AJ3579" s="5">
        <v>36658210.100000001</v>
      </c>
      <c r="AL3579" s="5">
        <v>180.04</v>
      </c>
      <c r="AM3579" s="5">
        <v>146.44999999999999</v>
      </c>
      <c r="AN3579" t="s">
        <v>82</v>
      </c>
      <c r="AO3579" t="str" cm="1">
        <f t="array" aca="1" ref="AO3579" ca="1">_FV(A3579,"Currency")</f>
        <v>USD</v>
      </c>
      <c r="AP3579" t="str" cm="1">
        <f t="array" aca="1" ref="AP3579" ca="1">_FV(A3579,"Exchange")</f>
        <v>NYSE Arca</v>
      </c>
      <c r="AQ3579" s="6" t="str" cm="1">
        <f t="array" aca="1" ref="AQ3579" ca="1">_FV(A3579,"Exchange abbreviation",TRUE)</f>
        <v>ARCX</v>
      </c>
      <c r="AR3579" t="str" cm="1">
        <f t="array" aca="1" ref="AR3579" ca="1">_FV(A3579,"Instrument type",TRUE)</f>
        <v>ETF</v>
      </c>
    </row>
    <row r="3580" spans="1:44" ht="18.75" customHeight="1" x14ac:dyDescent="0.25">
      <c r="A3580" t="e" vm="3592">
        <v>#VALUE!</v>
      </c>
      <c r="B3580" t="s">
        <v>9448</v>
      </c>
      <c r="C3580" t="s">
        <v>9449</v>
      </c>
      <c r="D3580" s="31" cm="1">
        <f t="array" aca="1" ref="D3580" ca="1">_FV(A3580,"Last trade time",TRUE)</f>
        <v>45824.918435277345</v>
      </c>
      <c r="E3580" s="23" cm="1">
        <f t="array" aca="1" ref="E3580" ca="1">_FV(A3580,"Price")</f>
        <v>272.29000000000002</v>
      </c>
      <c r="F3580" s="27" cm="1">
        <f t="array" aca="1" ref="F3580" ca="1">_FV(A3580,"Change (%)",TRUE)</f>
        <v>7.437E-3</v>
      </c>
      <c r="G3580" s="26" cm="1">
        <f t="array" aca="1" ref="G3580" ca="1">_FV(A3580,"Change")</f>
        <v>2.0099999999999998</v>
      </c>
      <c r="H3580" s="23" cm="1">
        <f t="array" aca="1" ref="H3580" ca="1">_FV(A3580,"Open")</f>
        <v>271.83</v>
      </c>
      <c r="I3580" s="23" cm="1">
        <f t="array" aca="1" ref="I3580" ca="1">_FV(A3580,"Low")</f>
        <v>271.73</v>
      </c>
      <c r="J3580" s="23" cm="1">
        <f t="array" aca="1" ref="J3580" ca="1">_FV(A3580,"High")</f>
        <v>273.93849999999998</v>
      </c>
      <c r="K3580" s="23" cm="1">
        <f t="array" aca="1" ref="K3580" ca="1">_FV(A3580,"Previous close",TRUE)</f>
        <v>270.27999999999997</v>
      </c>
      <c r="L3580" s="26"/>
      <c r="M3580" s="23" cm="1">
        <f t="array" aca="1" ref="M3580" ca="1">_FV(A3580,"52 week low",TRUE)</f>
        <v>213.25649999999999</v>
      </c>
      <c r="N3580" s="23" cm="1">
        <f t="array" aca="1" ref="N3580" ca="1">_FV(A3580,"52 week high",TRUE)</f>
        <v>280.625</v>
      </c>
      <c r="O3580" s="8" cm="1">
        <f t="array" aca="1" ref="O3580" ca="1">_FV(A3580,"Volume")</f>
        <v>40624</v>
      </c>
      <c r="P3580" s="7" cm="1">
        <f t="array" aca="1" ref="P3580" ca="1">_FV(A3580,"Volume average",TRUE)</f>
        <v>90780</v>
      </c>
      <c r="Q3580" t="s">
        <v>119</v>
      </c>
      <c r="T3580" s="25" cm="1">
        <f t="array" aca="1" ref="T3580" ca="1">_FV(A3580,"Expense ratio",TRUE)</f>
        <v>8.9999999999999998E-4</v>
      </c>
      <c r="U3580" s="24" cm="1">
        <f t="array" aca="1" ref="U3580" ca="1">_FV(A3580,"Market cap",TRUE)</f>
        <v>5488636217</v>
      </c>
      <c r="V3580" s="16"/>
      <c r="W3580" s="16"/>
      <c r="Z3580" s="18"/>
      <c r="AA3580" s="20"/>
      <c r="AB3580" s="20"/>
      <c r="AC3580" s="21">
        <v>91167</v>
      </c>
      <c r="AE3580" s="18"/>
      <c r="AF3580" s="20"/>
      <c r="AI3580" s="21"/>
      <c r="AJ3580" s="18"/>
      <c r="AL3580" s="18"/>
      <c r="AM3580" s="18"/>
      <c r="AN3580" t="s">
        <v>73</v>
      </c>
      <c r="AO3580" t="str" cm="1">
        <f t="array" aca="1" ref="AO3580" ca="1">_FV(A3580,"Currency")</f>
        <v>USD</v>
      </c>
      <c r="AP3580" t="str" cm="1">
        <f t="array" aca="1" ref="AP3580" ca="1">_FV(A3580,"Exchange")</f>
        <v>NYSE Arca</v>
      </c>
      <c r="AQ3580" s="6" t="str" cm="1">
        <f t="array" aca="1" ref="AQ3580" ca="1">_FV(A3580,"Exchange abbreviation",TRUE)</f>
        <v>ARCX</v>
      </c>
      <c r="AR3580" t="str" cm="1">
        <f t="array" aca="1" ref="AR3580" ca="1">_FV(A3580,"Instrument type",TRUE)</f>
        <v>ETF</v>
      </c>
    </row>
    <row r="3581" spans="1:44" ht="18.75" customHeight="1" x14ac:dyDescent="0.25">
      <c r="A3581" t="e" vm="3593">
        <v>#VALUE!</v>
      </c>
      <c r="B3581" t="s">
        <v>9450</v>
      </c>
      <c r="C3581" t="s">
        <v>9451</v>
      </c>
      <c r="D3581" s="31" cm="1">
        <f t="array" aca="1" ref="D3581" ca="1">_FV(A3581,"Last trade time",TRUE)</f>
        <v>45824.922249305469</v>
      </c>
      <c r="E3581" s="23" cm="1">
        <f t="array" aca="1" ref="E3581" ca="1">_FV(A3581,"Price")</f>
        <v>194.2</v>
      </c>
      <c r="F3581" s="27" cm="1">
        <f t="array" aca="1" ref="F3581" ca="1">_FV(A3581,"Change (%)",TRUE)</f>
        <v>8.0979999999999993E-3</v>
      </c>
      <c r="G3581" s="26" cm="1">
        <f t="array" aca="1" ref="G3581" ca="1">_FV(A3581,"Change")</f>
        <v>1.56</v>
      </c>
      <c r="H3581" s="23" cm="1">
        <f t="array" aca="1" ref="H3581" ca="1">_FV(A3581,"Open")</f>
        <v>193.98</v>
      </c>
      <c r="I3581" s="23" cm="1">
        <f t="array" aca="1" ref="I3581" ca="1">_FV(A3581,"Low")</f>
        <v>193.78200000000001</v>
      </c>
      <c r="J3581" s="23" cm="1">
        <f t="array" aca="1" ref="J3581" ca="1">_FV(A3581,"High")</f>
        <v>195.13499999999999</v>
      </c>
      <c r="K3581" s="23" cm="1">
        <f t="array" aca="1" ref="K3581" ca="1">_FV(A3581,"Previous close",TRUE)</f>
        <v>192.64</v>
      </c>
      <c r="L3581" s="26"/>
      <c r="M3581" s="23" cm="1">
        <f t="array" aca="1" ref="M3581" ca="1">_FV(A3581,"52 week low",TRUE)</f>
        <v>161.43</v>
      </c>
      <c r="N3581" s="23" cm="1">
        <f t="array" aca="1" ref="N3581" ca="1">_FV(A3581,"52 week high",TRUE)</f>
        <v>215.82</v>
      </c>
      <c r="O3581" s="8" cm="1">
        <f t="array" aca="1" ref="O3581" ca="1">_FV(A3581,"Volume")</f>
        <v>40762</v>
      </c>
      <c r="P3581" s="7" cm="1">
        <f t="array" aca="1" ref="P3581" ca="1">_FV(A3581,"Volume average",TRUE)</f>
        <v>63789</v>
      </c>
      <c r="Q3581" t="s">
        <v>198</v>
      </c>
      <c r="R3581" t="s">
        <v>1713</v>
      </c>
      <c r="T3581" s="25" cm="1">
        <f t="array" aca="1" ref="T3581" ca="1">_FV(A3581,"Expense ratio",TRUE)</f>
        <v>8.9999999999999998E-4</v>
      </c>
      <c r="U3581" s="24" cm="1">
        <f t="array" aca="1" ref="U3581" ca="1">_FV(A3581,"Market cap",TRUE)</f>
        <v>2482922719</v>
      </c>
      <c r="V3581" s="16"/>
      <c r="W3581" s="16"/>
      <c r="Z3581" s="18"/>
      <c r="AB3581" s="20"/>
      <c r="AC3581" s="21">
        <v>63593</v>
      </c>
      <c r="AE3581" s="18"/>
      <c r="AF3581" s="20"/>
      <c r="AI3581" s="21"/>
      <c r="AJ3581" s="18"/>
      <c r="AL3581" s="18"/>
      <c r="AM3581" s="18"/>
      <c r="AN3581" t="s">
        <v>73</v>
      </c>
      <c r="AO3581" t="str" cm="1">
        <f t="array" aca="1" ref="AO3581" ca="1">_FV(A3581,"Currency")</f>
        <v>USD</v>
      </c>
      <c r="AP3581" t="str" cm="1">
        <f t="array" aca="1" ref="AP3581" ca="1">_FV(A3581,"Exchange")</f>
        <v>NYSE Arca</v>
      </c>
      <c r="AQ3581" s="6" t="str" cm="1">
        <f t="array" aca="1" ref="AQ3581" ca="1">_FV(A3581,"Exchange abbreviation",TRUE)</f>
        <v>ARCX</v>
      </c>
      <c r="AR3581" t="str" cm="1">
        <f t="array" aca="1" ref="AR3581" ca="1">_FV(A3581,"Instrument type",TRUE)</f>
        <v>ETF</v>
      </c>
    </row>
    <row r="3582" spans="1:44" ht="18.75" customHeight="1" x14ac:dyDescent="0.25">
      <c r="A3582" t="e" vm="3594">
        <v>#VALUE!</v>
      </c>
      <c r="B3582" t="s">
        <v>9452</v>
      </c>
      <c r="C3582" t="s">
        <v>9453</v>
      </c>
      <c r="D3582" s="31" cm="1">
        <f t="array" aca="1" ref="D3582" ca="1">_FV(A3582,"Last trade time",TRUE)</f>
        <v>45824.893574062502</v>
      </c>
      <c r="E3582" s="23" cm="1">
        <f t="array" aca="1" ref="E3582" ca="1">_FV(A3582,"Price")</f>
        <v>31.64</v>
      </c>
      <c r="F3582" s="27" cm="1">
        <f t="array" aca="1" ref="F3582" ca="1">_FV(A3582,"Change (%)",TRUE)</f>
        <v>9.4909999999999992E-4</v>
      </c>
      <c r="G3582" s="26" cm="1">
        <f t="array" aca="1" ref="G3582" ca="1">_FV(A3582,"Change")</f>
        <v>0.03</v>
      </c>
      <c r="H3582" s="23" cm="1">
        <f t="array" aca="1" ref="H3582" ca="1">_FV(A3582,"Open")</f>
        <v>31.77</v>
      </c>
      <c r="I3582" s="23" cm="1">
        <f t="array" aca="1" ref="I3582" ca="1">_FV(A3582,"Low")</f>
        <v>31.614999999999998</v>
      </c>
      <c r="J3582" s="23" cm="1">
        <f t="array" aca="1" ref="J3582" ca="1">_FV(A3582,"High")</f>
        <v>31.885000000000002</v>
      </c>
      <c r="K3582" s="23" cm="1">
        <f t="array" aca="1" ref="K3582" ca="1">_FV(A3582,"Previous close",TRUE)</f>
        <v>31.61</v>
      </c>
      <c r="L3582" s="26"/>
      <c r="M3582" s="23" cm="1">
        <f t="array" aca="1" ref="M3582" ca="1">_FV(A3582,"52 week low",TRUE)</f>
        <v>25.740100000000002</v>
      </c>
      <c r="N3582" s="23" cm="1">
        <f t="array" aca="1" ref="N3582" ca="1">_FV(A3582,"52 week high",TRUE)</f>
        <v>32.15</v>
      </c>
      <c r="O3582" s="8" cm="1">
        <f t="array" aca="1" ref="O3582" ca="1">_FV(A3582,"Volume")</f>
        <v>319774</v>
      </c>
      <c r="P3582" s="7" cm="1">
        <f t="array" aca="1" ref="P3582" ca="1">_FV(A3582,"Volume average",TRUE)</f>
        <v>501636</v>
      </c>
      <c r="Q3582" t="s">
        <v>2542</v>
      </c>
      <c r="R3582" t="s">
        <v>2543</v>
      </c>
      <c r="S3582" t="s">
        <v>263</v>
      </c>
      <c r="T3582" s="25" cm="1">
        <f t="array" aca="1" ref="T3582" ca="1">_FV(A3582,"Expense ratio",TRUE)</f>
        <v>8.9999999999999998E-4</v>
      </c>
      <c r="U3582" s="24" cm="1">
        <f t="array" aca="1" ref="U3582" ca="1">_FV(A3582,"Market cap",TRUE)</f>
        <v>2160557257.0300002</v>
      </c>
      <c r="V3582" s="4">
        <v>2160557312</v>
      </c>
      <c r="W3582" s="4">
        <v>2160557312</v>
      </c>
      <c r="Y3582" t="s">
        <v>8567</v>
      </c>
      <c r="Z3582" s="5">
        <v>31.34</v>
      </c>
      <c r="AA3582" s="19">
        <v>14.778228</v>
      </c>
      <c r="AB3582" s="5">
        <v>4.0900002999999997E-2</v>
      </c>
      <c r="AC3582" s="4">
        <v>791503</v>
      </c>
      <c r="AE3582" s="5">
        <v>10.78053887506352</v>
      </c>
      <c r="AF3582" s="5">
        <v>10.24949209550585</v>
      </c>
      <c r="AI3582" s="4">
        <v>791503</v>
      </c>
      <c r="AJ3582" s="5">
        <v>25035239.890000001</v>
      </c>
      <c r="AL3582" s="5">
        <v>32.15</v>
      </c>
      <c r="AM3582" s="5">
        <v>25.74</v>
      </c>
      <c r="AN3582" t="s">
        <v>82</v>
      </c>
      <c r="AO3582" t="str" cm="1">
        <f t="array" aca="1" ref="AO3582" ca="1">_FV(A3582,"Currency")</f>
        <v>USD</v>
      </c>
      <c r="AP3582" t="str" cm="1">
        <f t="array" aca="1" ref="AP3582" ca="1">_FV(A3582,"Exchange")</f>
        <v>NYSE Arca</v>
      </c>
      <c r="AQ3582" s="6" t="str" cm="1">
        <f t="array" aca="1" ref="AQ3582" ca="1">_FV(A3582,"Exchange abbreviation",TRUE)</f>
        <v>ARCX</v>
      </c>
      <c r="AR3582" t="str" cm="1">
        <f t="array" aca="1" ref="AR3582" ca="1">_FV(A3582,"Instrument type",TRUE)</f>
        <v>ETF</v>
      </c>
    </row>
    <row r="3583" spans="1:44" ht="18.75" customHeight="1" x14ac:dyDescent="0.25">
      <c r="A3583" t="e" vm="3595">
        <v>#VALUE!</v>
      </c>
      <c r="B3583" t="s">
        <v>9454</v>
      </c>
      <c r="C3583" t="s">
        <v>9455</v>
      </c>
      <c r="D3583" s="31" cm="1">
        <f t="array" aca="1" ref="D3583" ca="1">_FV(A3583,"Last trade time",TRUE)</f>
        <v>45824.840277789066</v>
      </c>
      <c r="E3583" s="23" cm="1">
        <f t="array" aca="1" ref="E3583" ca="1">_FV(A3583,"Price")</f>
        <v>225</v>
      </c>
      <c r="F3583" s="27" cm="1">
        <f t="array" aca="1" ref="F3583" ca="1">_FV(A3583,"Change (%)",TRUE)</f>
        <v>6.3959999999999998E-3</v>
      </c>
      <c r="G3583" s="26" cm="1">
        <f t="array" aca="1" ref="G3583" ca="1">_FV(A3583,"Change")</f>
        <v>1.43</v>
      </c>
      <c r="H3583" s="23" cm="1">
        <f t="array" aca="1" ref="H3583" ca="1">_FV(A3583,"Open")</f>
        <v>225.45500000000001</v>
      </c>
      <c r="I3583" s="23" cm="1">
        <f t="array" aca="1" ref="I3583" ca="1">_FV(A3583,"Low")</f>
        <v>224.73410000000001</v>
      </c>
      <c r="J3583" s="23" cm="1">
        <f t="array" aca="1" ref="J3583" ca="1">_FV(A3583,"High")</f>
        <v>226.21</v>
      </c>
      <c r="K3583" s="23" cm="1">
        <f t="array" aca="1" ref="K3583" ca="1">_FV(A3583,"Previous close",TRUE)</f>
        <v>223.57</v>
      </c>
      <c r="L3583" s="26"/>
      <c r="M3583" s="23" cm="1">
        <f t="array" aca="1" ref="M3583" ca="1">_FV(A3583,"52 week low",TRUE)</f>
        <v>177.91200000000001</v>
      </c>
      <c r="N3583" s="23" cm="1">
        <f t="array" aca="1" ref="N3583" ca="1">_FV(A3583,"52 week high",TRUE)</f>
        <v>229.12</v>
      </c>
      <c r="O3583" s="8" cm="1">
        <f t="array" aca="1" ref="O3583" ca="1">_FV(A3583,"Volume")</f>
        <v>6782</v>
      </c>
      <c r="P3583" s="7" cm="1">
        <f t="array" aca="1" ref="P3583" ca="1">_FV(A3583,"Volume average",TRUE)</f>
        <v>9834</v>
      </c>
      <c r="Q3583" t="s">
        <v>50</v>
      </c>
      <c r="S3583" t="s">
        <v>2589</v>
      </c>
      <c r="T3583" s="25" cm="1">
        <f t="array" aca="1" ref="T3583" ca="1">_FV(A3583,"Expense ratio",TRUE)</f>
        <v>8.9999999999999998E-4</v>
      </c>
      <c r="U3583" s="24" cm="1">
        <f t="array" aca="1" ref="U3583" ca="1">_FV(A3583,"Market cap",TRUE)</f>
        <v>335803535.55000001</v>
      </c>
      <c r="V3583" s="4">
        <v>335803520</v>
      </c>
      <c r="W3583" s="4">
        <v>335803520</v>
      </c>
      <c r="Y3583" t="s">
        <v>9456</v>
      </c>
      <c r="Z3583" s="5">
        <v>223.6</v>
      </c>
      <c r="AA3583" s="5">
        <v>24.541278999999999</v>
      </c>
      <c r="AB3583" s="19">
        <v>1.2500000000000001E-2</v>
      </c>
      <c r="AC3583" s="4">
        <v>13014</v>
      </c>
      <c r="AE3583" s="5">
        <v>5.1444293584079759</v>
      </c>
      <c r="AF3583" s="19">
        <v>15.29730374747491</v>
      </c>
      <c r="AI3583" s="4">
        <v>13014</v>
      </c>
      <c r="AJ3583" s="5">
        <v>2911683.3857999998</v>
      </c>
      <c r="AL3583" s="5">
        <v>229.12</v>
      </c>
      <c r="AM3583" s="5">
        <v>177.91200000000001</v>
      </c>
      <c r="AN3583" t="s">
        <v>90</v>
      </c>
      <c r="AO3583" t="str" cm="1">
        <f t="array" aca="1" ref="AO3583" ca="1">_FV(A3583,"Currency")</f>
        <v>USD</v>
      </c>
      <c r="AP3583" t="str" cm="1">
        <f t="array" aca="1" ref="AP3583" ca="1">_FV(A3583,"Exchange")</f>
        <v>NYSE Arca</v>
      </c>
      <c r="AQ3583" s="6" t="str" cm="1">
        <f t="array" aca="1" ref="AQ3583" ca="1">_FV(A3583,"Exchange abbreviation",TRUE)</f>
        <v>ARCX</v>
      </c>
      <c r="AR3583" t="str" cm="1">
        <f t="array" aca="1" ref="AR3583" ca="1">_FV(A3583,"Instrument type",TRUE)</f>
        <v>ETF</v>
      </c>
    </row>
    <row r="3584" spans="1:44" ht="18.75" customHeight="1" x14ac:dyDescent="0.25">
      <c r="A3584" t="e" vm="3596">
        <v>#VALUE!</v>
      </c>
      <c r="B3584" t="s">
        <v>9457</v>
      </c>
      <c r="C3584" t="s">
        <v>9458</v>
      </c>
      <c r="D3584" s="31" cm="1">
        <f t="array" aca="1" ref="D3584" ca="1">_FV(A3584,"Last trade time",TRUE)</f>
        <v>45824.925221608595</v>
      </c>
      <c r="E3584" s="23" cm="1">
        <f t="array" aca="1" ref="E3584" ca="1">_FV(A3584,"Price")</f>
        <v>219.32</v>
      </c>
      <c r="F3584" s="27" cm="1">
        <f t="array" aca="1" ref="F3584" ca="1">_FV(A3584,"Change (%)",TRUE)</f>
        <v>2.6969999999999997E-3</v>
      </c>
      <c r="G3584" s="26" cm="1">
        <f t="array" aca="1" ref="G3584" ca="1">_FV(A3584,"Change")</f>
        <v>0.59</v>
      </c>
      <c r="H3584" s="23" cm="1">
        <f t="array" aca="1" ref="H3584" ca="1">_FV(A3584,"Open")</f>
        <v>219.25</v>
      </c>
      <c r="I3584" s="23" cm="1">
        <f t="array" aca="1" ref="I3584" ca="1">_FV(A3584,"Low")</f>
        <v>218.94</v>
      </c>
      <c r="J3584" s="23" cm="1">
        <f t="array" aca="1" ref="J3584" ca="1">_FV(A3584,"High")</f>
        <v>221.22810000000001</v>
      </c>
      <c r="K3584" s="23" cm="1">
        <f t="array" aca="1" ref="K3584" ca="1">_FV(A3584,"Previous close",TRUE)</f>
        <v>218.73</v>
      </c>
      <c r="L3584" s="26"/>
      <c r="M3584" s="23" cm="1">
        <f t="array" aca="1" ref="M3584" ca="1">_FV(A3584,"52 week low",TRUE)</f>
        <v>201.34719999999999</v>
      </c>
      <c r="N3584" s="23" cm="1">
        <f t="array" aca="1" ref="N3584" ca="1">_FV(A3584,"52 week high",TRUE)</f>
        <v>226.64</v>
      </c>
      <c r="O3584" s="8" cm="1">
        <f t="array" aca="1" ref="O3584" ca="1">_FV(A3584,"Volume")</f>
        <v>92507</v>
      </c>
      <c r="P3584" s="7" cm="1">
        <f t="array" aca="1" ref="P3584" ca="1">_FV(A3584,"Volume average",TRUE)</f>
        <v>153930</v>
      </c>
      <c r="Q3584" t="s">
        <v>4529</v>
      </c>
      <c r="T3584" s="25" cm="1">
        <f t="array" aca="1" ref="T3584" ca="1">_FV(A3584,"Expense ratio",TRUE)</f>
        <v>8.9999999999999998E-4</v>
      </c>
      <c r="U3584" s="24" cm="1">
        <f t="array" aca="1" ref="U3584" ca="1">_FV(A3584,"Market cap",TRUE)</f>
        <v>7665976499</v>
      </c>
      <c r="V3584" s="16"/>
      <c r="W3584" s="16"/>
      <c r="Z3584" s="18"/>
      <c r="AA3584" s="20"/>
      <c r="AB3584" s="20"/>
      <c r="AC3584" s="21">
        <v>168307</v>
      </c>
      <c r="AE3584" s="18"/>
      <c r="AF3584" s="20"/>
      <c r="AI3584" s="21"/>
      <c r="AJ3584" s="18"/>
      <c r="AL3584" s="18"/>
      <c r="AM3584" s="18"/>
      <c r="AN3584" t="s">
        <v>73</v>
      </c>
      <c r="AO3584" t="str" cm="1">
        <f t="array" aca="1" ref="AO3584" ca="1">_FV(A3584,"Currency")</f>
        <v>USD</v>
      </c>
      <c r="AP3584" t="str" cm="1">
        <f t="array" aca="1" ref="AP3584" ca="1">_FV(A3584,"Exchange")</f>
        <v>NYSE Arca</v>
      </c>
      <c r="AQ3584" s="6" t="str" cm="1">
        <f t="array" aca="1" ref="AQ3584" ca="1">_FV(A3584,"Exchange abbreviation",TRUE)</f>
        <v>ARCX</v>
      </c>
      <c r="AR3584" t="str" cm="1">
        <f t="array" aca="1" ref="AR3584" ca="1">_FV(A3584,"Instrument type",TRUE)</f>
        <v>ETF</v>
      </c>
    </row>
    <row r="3585" spans="1:44" ht="18.75" customHeight="1" x14ac:dyDescent="0.25">
      <c r="A3585" t="e" vm="3597">
        <v>#VALUE!</v>
      </c>
      <c r="B3585" t="s">
        <v>9459</v>
      </c>
      <c r="C3585" t="s">
        <v>9460</v>
      </c>
      <c r="D3585" s="31" cm="1">
        <f t="array" aca="1" ref="D3585" ca="1">_FV(A3585,"Last trade time",TRUE)</f>
        <v>45824.840277812502</v>
      </c>
      <c r="E3585" s="23" cm="1">
        <f t="array" aca="1" ref="E3585" ca="1">_FV(A3585,"Price")</f>
        <v>94.364400000000003</v>
      </c>
      <c r="F3585" s="27" cm="1">
        <f t="array" aca="1" ref="F3585" ca="1">_FV(A3585,"Change (%)",TRUE)</f>
        <v>7.9039999999999996E-3</v>
      </c>
      <c r="G3585" s="26" cm="1">
        <f t="array" aca="1" ref="G3585" ca="1">_FV(A3585,"Change")</f>
        <v>0.74</v>
      </c>
      <c r="H3585" s="23" cm="1">
        <f t="array" aca="1" ref="H3585" ca="1">_FV(A3585,"Open")</f>
        <v>94.38</v>
      </c>
      <c r="I3585" s="23" cm="1">
        <f t="array" aca="1" ref="I3585" ca="1">_FV(A3585,"Low")</f>
        <v>94.251000000000005</v>
      </c>
      <c r="J3585" s="23" cm="1">
        <f t="array" aca="1" ref="J3585" ca="1">_FV(A3585,"High")</f>
        <v>94.74</v>
      </c>
      <c r="K3585" s="23" cm="1">
        <f t="array" aca="1" ref="K3585" ca="1">_FV(A3585,"Previous close",TRUE)</f>
        <v>93.624399999999994</v>
      </c>
      <c r="L3585" s="26"/>
      <c r="M3585" s="23" cm="1">
        <f t="array" aca="1" ref="M3585" ca="1">_FV(A3585,"52 week low",TRUE)</f>
        <v>79.66</v>
      </c>
      <c r="N3585" s="23" cm="1">
        <f t="array" aca="1" ref="N3585" ca="1">_FV(A3585,"52 week high",TRUE)</f>
        <v>97.62</v>
      </c>
      <c r="O3585" s="8" cm="1">
        <f t="array" aca="1" ref="O3585" ca="1">_FV(A3585,"Volume")</f>
        <v>5183</v>
      </c>
      <c r="P3585" s="7" cm="1">
        <f t="array" aca="1" ref="P3585" ca="1">_FV(A3585,"Volume average",TRUE)</f>
        <v>6747</v>
      </c>
      <c r="Q3585" t="s">
        <v>50</v>
      </c>
      <c r="S3585" t="s">
        <v>61</v>
      </c>
      <c r="T3585" s="25" cm="1">
        <f t="array" aca="1" ref="T3585" ca="1">_FV(A3585,"Expense ratio",TRUE)</f>
        <v>8.9999999999999998E-4</v>
      </c>
      <c r="U3585" s="24" cm="1">
        <f t="array" aca="1" ref="U3585" ca="1">_FV(A3585,"Market cap",TRUE)</f>
        <v>207331443.40000001</v>
      </c>
      <c r="V3585" s="4">
        <v>207331344</v>
      </c>
      <c r="W3585" s="4">
        <v>207331344</v>
      </c>
      <c r="Y3585" t="s">
        <v>9426</v>
      </c>
      <c r="Z3585" s="5">
        <v>94.188599999999994</v>
      </c>
      <c r="AA3585" s="5">
        <v>21.838847999999999</v>
      </c>
      <c r="AB3585" s="5">
        <v>1.34000005E-2</v>
      </c>
      <c r="AC3585" s="4">
        <v>8739</v>
      </c>
      <c r="AE3585" s="5">
        <v>3.5252229446621541</v>
      </c>
      <c r="AF3585" s="5">
        <v>13.490328493294591</v>
      </c>
      <c r="AI3585" s="4">
        <v>8739</v>
      </c>
      <c r="AJ3585" s="5">
        <v>823692.69720000005</v>
      </c>
      <c r="AL3585" s="5">
        <v>97.62</v>
      </c>
      <c r="AM3585" s="5">
        <v>79.66</v>
      </c>
      <c r="AN3585" t="s">
        <v>47</v>
      </c>
      <c r="AO3585" t="str" cm="1">
        <f t="array" aca="1" ref="AO3585" ca="1">_FV(A3585,"Currency")</f>
        <v>USD</v>
      </c>
      <c r="AP3585" t="str" cm="1">
        <f t="array" aca="1" ref="AP3585" ca="1">_FV(A3585,"Exchange")</f>
        <v>NYSE Arca</v>
      </c>
      <c r="AQ3585" s="6" t="str" cm="1">
        <f t="array" aca="1" ref="AQ3585" ca="1">_FV(A3585,"Exchange abbreviation",TRUE)</f>
        <v>ARCX</v>
      </c>
      <c r="AR3585" t="str" cm="1">
        <f t="array" aca="1" ref="AR3585" ca="1">_FV(A3585,"Instrument type",TRUE)</f>
        <v>ETF</v>
      </c>
    </row>
    <row r="3586" spans="1:44" ht="18.75" customHeight="1" x14ac:dyDescent="0.25">
      <c r="A3586" t="e" vm="3598">
        <v>#VALUE!</v>
      </c>
      <c r="B3586" t="s">
        <v>9461</v>
      </c>
      <c r="C3586" t="s">
        <v>9462</v>
      </c>
      <c r="D3586" s="31" cm="1">
        <f t="array" aca="1" ref="D3586" ca="1">_FV(A3586,"Last trade time",TRUE)</f>
        <v>45824.840277812502</v>
      </c>
      <c r="E3586" s="23" cm="1">
        <f t="array" aca="1" ref="E3586" ca="1">_FV(A3586,"Price")</f>
        <v>67.33</v>
      </c>
      <c r="F3586" s="27" cm="1">
        <f t="array" aca="1" ref="F3586" ca="1">_FV(A3586,"Change (%)",TRUE)</f>
        <v>4.7299999999999998E-3</v>
      </c>
      <c r="G3586" s="26" cm="1">
        <f t="array" aca="1" ref="G3586" ca="1">_FV(A3586,"Change")</f>
        <v>0.317</v>
      </c>
      <c r="H3586" s="23" cm="1">
        <f t="array" aca="1" ref="H3586" ca="1">_FV(A3586,"Open")</f>
        <v>67.39</v>
      </c>
      <c r="I3586" s="23" cm="1">
        <f t="array" aca="1" ref="I3586" ca="1">_FV(A3586,"Low")</f>
        <v>67.25</v>
      </c>
      <c r="J3586" s="23" cm="1">
        <f t="array" aca="1" ref="J3586" ca="1">_FV(A3586,"High")</f>
        <v>67.740600000000001</v>
      </c>
      <c r="K3586" s="23" cm="1">
        <f t="array" aca="1" ref="K3586" ca="1">_FV(A3586,"Previous close",TRUE)</f>
        <v>67.013000000000005</v>
      </c>
      <c r="L3586" s="26"/>
      <c r="M3586" s="23" cm="1">
        <f t="array" aca="1" ref="M3586" ca="1">_FV(A3586,"52 week low",TRUE)</f>
        <v>54.895000000000003</v>
      </c>
      <c r="N3586" s="23" cm="1">
        <f t="array" aca="1" ref="N3586" ca="1">_FV(A3586,"52 week high",TRUE)</f>
        <v>68.520200000000003</v>
      </c>
      <c r="O3586" s="8" cm="1">
        <f t="array" aca="1" ref="O3586" ca="1">_FV(A3586,"Volume")</f>
        <v>399687</v>
      </c>
      <c r="P3586" s="7" cm="1">
        <f t="array" aca="1" ref="P3586" ca="1">_FV(A3586,"Volume average",TRUE)</f>
        <v>83929</v>
      </c>
      <c r="Q3586" t="s">
        <v>3008</v>
      </c>
      <c r="S3586" t="s">
        <v>2067</v>
      </c>
      <c r="T3586" s="25" cm="1">
        <f t="array" aca="1" ref="T3586" ca="1">_FV(A3586,"Expense ratio",TRUE)</f>
        <v>8.9999999999999998E-4</v>
      </c>
      <c r="U3586" s="24" cm="1">
        <f t="array" aca="1" ref="U3586" ca="1">_FV(A3586,"Market cap",TRUE)</f>
        <v>2176534604.1100001</v>
      </c>
      <c r="V3586" s="4">
        <v>2176534528</v>
      </c>
      <c r="W3586" s="4">
        <v>2176534528</v>
      </c>
      <c r="Y3586" t="s">
        <v>9463</v>
      </c>
      <c r="Z3586" s="5">
        <v>67.866320000000002</v>
      </c>
      <c r="AA3586" s="5">
        <v>15.840752</v>
      </c>
      <c r="AB3586" s="5">
        <v>3.1E-2</v>
      </c>
      <c r="AC3586" s="4">
        <v>122801</v>
      </c>
      <c r="AE3586" s="5">
        <v>11.87582032751131</v>
      </c>
      <c r="AF3586" s="5">
        <v>12.26198689685747</v>
      </c>
      <c r="AI3586" s="4">
        <v>122801</v>
      </c>
      <c r="AJ3586" s="5">
        <v>8345555.959999999</v>
      </c>
      <c r="AL3586" s="5">
        <v>68.45</v>
      </c>
      <c r="AM3586" s="5">
        <v>54.895000000000003</v>
      </c>
      <c r="AN3586" t="s">
        <v>90</v>
      </c>
      <c r="AO3586" t="str" cm="1">
        <f t="array" aca="1" ref="AO3586" ca="1">_FV(A3586,"Currency")</f>
        <v>USD</v>
      </c>
      <c r="AP3586" t="str" cm="1">
        <f t="array" aca="1" ref="AP3586" ca="1">_FV(A3586,"Exchange")</f>
        <v>NYSE Arca</v>
      </c>
      <c r="AQ3586" s="6" t="str" cm="1">
        <f t="array" aca="1" ref="AQ3586" ca="1">_FV(A3586,"Exchange abbreviation",TRUE)</f>
        <v>ARCX</v>
      </c>
      <c r="AR3586" t="str" cm="1">
        <f t="array" aca="1" ref="AR3586" ca="1">_FV(A3586,"Instrument type",TRUE)</f>
        <v>ETF</v>
      </c>
    </row>
    <row r="3587" spans="1:44" ht="18.75" customHeight="1" x14ac:dyDescent="0.25">
      <c r="A3587" t="e" vm="3599">
        <v>#VALUE!</v>
      </c>
      <c r="B3587" t="s">
        <v>9464</v>
      </c>
      <c r="C3587" t="s">
        <v>9465</v>
      </c>
      <c r="D3587" s="31" cm="1">
        <f t="array" aca="1" ref="D3587" ca="1">_FV(A3587,"Last trade time",TRUE)</f>
        <v>45824.840277812502</v>
      </c>
      <c r="E3587" s="23" cm="1">
        <f t="array" aca="1" ref="E3587" ca="1">_FV(A3587,"Price")</f>
        <v>29.1</v>
      </c>
      <c r="F3587" s="27" cm="1">
        <f t="array" aca="1" ref="F3587" ca="1">_FV(A3587,"Change (%)",TRUE)</f>
        <v>-3.435E-4</v>
      </c>
      <c r="G3587" s="26" cm="1">
        <f t="array" aca="1" ref="G3587" ca="1">_FV(A3587,"Change")</f>
        <v>-0.01</v>
      </c>
      <c r="H3587" s="23" cm="1">
        <f t="array" aca="1" ref="H3587" ca="1">_FV(A3587,"Open")</f>
        <v>29.36</v>
      </c>
      <c r="I3587" s="23" cm="1">
        <f t="array" aca="1" ref="I3587" ca="1">_FV(A3587,"Low")</f>
        <v>29.1</v>
      </c>
      <c r="J3587" s="23" cm="1">
        <f t="array" aca="1" ref="J3587" ca="1">_FV(A3587,"High")</f>
        <v>29.41</v>
      </c>
      <c r="K3587" s="23" cm="1">
        <f t="array" aca="1" ref="K3587" ca="1">_FV(A3587,"Previous close",TRUE)</f>
        <v>29.11</v>
      </c>
      <c r="L3587" s="26"/>
      <c r="M3587" s="23" cm="1">
        <f t="array" aca="1" ref="M3587" ca="1">_FV(A3587,"52 week low",TRUE)</f>
        <v>23.82</v>
      </c>
      <c r="N3587" s="23" cm="1">
        <f t="array" aca="1" ref="N3587" ca="1">_FV(A3587,"52 week high",TRUE)</f>
        <v>29.41</v>
      </c>
      <c r="O3587" s="8" cm="1">
        <f t="array" aca="1" ref="O3587" ca="1">_FV(A3587,"Volume")</f>
        <v>150131</v>
      </c>
      <c r="P3587" s="7" cm="1">
        <f t="array" aca="1" ref="P3587" ca="1">_FV(A3587,"Volume average",TRUE)</f>
        <v>199541</v>
      </c>
      <c r="Q3587" t="s">
        <v>224</v>
      </c>
      <c r="T3587" s="25" cm="1">
        <f t="array" aca="1" ref="T3587" ca="1">_FV(A3587,"Expense ratio",TRUE)</f>
        <v>8.9999999999999998E-4</v>
      </c>
      <c r="U3587" s="24" cm="1">
        <f t="array" aca="1" ref="U3587" ca="1">_FV(A3587,"Market cap",TRUE)</f>
        <v>2011112627.3800001</v>
      </c>
      <c r="V3587" s="16"/>
      <c r="W3587" s="16"/>
      <c r="Z3587" s="18"/>
      <c r="AA3587" s="20"/>
      <c r="AC3587" s="21">
        <v>193731</v>
      </c>
      <c r="AE3587" s="18"/>
      <c r="AI3587" s="21"/>
      <c r="AJ3587" s="18"/>
      <c r="AL3587" s="18"/>
      <c r="AM3587" s="18"/>
      <c r="AN3587" t="s">
        <v>73</v>
      </c>
      <c r="AO3587" t="str" cm="1">
        <f t="array" aca="1" ref="AO3587" ca="1">_FV(A3587,"Currency")</f>
        <v>USD</v>
      </c>
      <c r="AP3587" t="str" cm="1">
        <f t="array" aca="1" ref="AP3587" ca="1">_FV(A3587,"Exchange")</f>
        <v>NYSE Arca</v>
      </c>
      <c r="AQ3587" s="6" t="str" cm="1">
        <f t="array" aca="1" ref="AQ3587" ca="1">_FV(A3587,"Exchange abbreviation",TRUE)</f>
        <v>ARCX</v>
      </c>
      <c r="AR3587" t="str" cm="1">
        <f t="array" aca="1" ref="AR3587" ca="1">_FV(A3587,"Instrument type",TRUE)</f>
        <v>ETF</v>
      </c>
    </row>
    <row r="3588" spans="1:44" ht="18.75" customHeight="1" x14ac:dyDescent="0.25">
      <c r="A3588" t="e" vm="3600">
        <v>#VALUE!</v>
      </c>
      <c r="B3588" t="s">
        <v>9466</v>
      </c>
      <c r="C3588" t="s">
        <v>9467</v>
      </c>
      <c r="D3588" s="31" cm="1">
        <f t="array" aca="1" ref="D3588" ca="1">_FV(A3588,"Last trade time",TRUE)</f>
        <v>45824.840277812502</v>
      </c>
      <c r="E3588" s="23" cm="1">
        <f t="array" aca="1" ref="E3588" ca="1">_FV(A3588,"Price")</f>
        <v>67.37</v>
      </c>
      <c r="F3588" s="27" cm="1">
        <f t="array" aca="1" ref="F3588" ca="1">_FV(A3588,"Change (%)",TRUE)</f>
        <v>8.2310000000000005E-3</v>
      </c>
      <c r="G3588" s="26" cm="1">
        <f t="array" aca="1" ref="G3588" ca="1">_FV(A3588,"Change")</f>
        <v>0.55000000000000004</v>
      </c>
      <c r="H3588" s="23" cm="1">
        <f t="array" aca="1" ref="H3588" ca="1">_FV(A3588,"Open")</f>
        <v>67.23</v>
      </c>
      <c r="I3588" s="23" cm="1">
        <f t="array" aca="1" ref="I3588" ca="1">_FV(A3588,"Low")</f>
        <v>67.23</v>
      </c>
      <c r="J3588" s="23" cm="1">
        <f t="array" aca="1" ref="J3588" ca="1">_FV(A3588,"High")</f>
        <v>67.663200000000003</v>
      </c>
      <c r="K3588" s="23" cm="1">
        <f t="array" aca="1" ref="K3588" ca="1">_FV(A3588,"Previous close",TRUE)</f>
        <v>66.819999999999993</v>
      </c>
      <c r="L3588" s="26"/>
      <c r="M3588" s="23" cm="1">
        <f t="array" aca="1" ref="M3588" ca="1">_FV(A3588,"52 week low",TRUE)</f>
        <v>54.21</v>
      </c>
      <c r="N3588" s="23" cm="1">
        <f t="array" aca="1" ref="N3588" ca="1">_FV(A3588,"52 week high",TRUE)</f>
        <v>67.75</v>
      </c>
      <c r="O3588" s="8" cm="1">
        <f t="array" aca="1" ref="O3588" ca="1">_FV(A3588,"Volume")</f>
        <v>36125</v>
      </c>
      <c r="P3588" s="7" cm="1">
        <f t="array" aca="1" ref="P3588" ca="1">_FV(A3588,"Volume average",TRUE)</f>
        <v>74088</v>
      </c>
      <c r="Q3588" t="s">
        <v>464</v>
      </c>
      <c r="T3588" s="25" cm="1">
        <f t="array" aca="1" ref="T3588" ca="1">_FV(A3588,"Expense ratio",TRUE)</f>
        <v>8.9999999999999998E-4</v>
      </c>
      <c r="U3588" s="24" cm="1">
        <f t="array" aca="1" ref="U3588" ca="1">_FV(A3588,"Market cap",TRUE)</f>
        <v>1047209766.0599999</v>
      </c>
      <c r="V3588" s="16"/>
      <c r="W3588" s="16"/>
      <c r="Z3588" s="18"/>
      <c r="AA3588" s="20"/>
      <c r="AB3588" s="20"/>
      <c r="AC3588" s="21">
        <v>81597</v>
      </c>
      <c r="AE3588" s="18"/>
      <c r="AF3588" s="20"/>
      <c r="AI3588" s="21"/>
      <c r="AJ3588" s="18"/>
      <c r="AL3588" s="18"/>
      <c r="AM3588" s="18"/>
      <c r="AN3588" t="s">
        <v>73</v>
      </c>
      <c r="AO3588" t="str" cm="1">
        <f t="array" aca="1" ref="AO3588" ca="1">_FV(A3588,"Currency")</f>
        <v>USD</v>
      </c>
      <c r="AP3588" t="str" cm="1">
        <f t="array" aca="1" ref="AP3588" ca="1">_FV(A3588,"Exchange")</f>
        <v>NYSE Arca</v>
      </c>
      <c r="AQ3588" s="6" t="str" cm="1">
        <f t="array" aca="1" ref="AQ3588" ca="1">_FV(A3588,"Exchange abbreviation",TRUE)</f>
        <v>ARCX</v>
      </c>
      <c r="AR3588" t="str" cm="1">
        <f t="array" aca="1" ref="AR3588" ca="1">_FV(A3588,"Instrument type",TRUE)</f>
        <v>ETF</v>
      </c>
    </row>
    <row r="3589" spans="1:44" ht="18.75" customHeight="1" x14ac:dyDescent="0.25">
      <c r="A3589" t="e" vm="3601">
        <v>#VALUE!</v>
      </c>
      <c r="B3589" t="s">
        <v>9468</v>
      </c>
      <c r="C3589" t="s">
        <v>9469</v>
      </c>
      <c r="D3589" s="31" cm="1">
        <f t="array" aca="1" ref="D3589" ca="1">_FV(A3589,"Last trade time",TRUE)</f>
        <v>45824.942012881249</v>
      </c>
      <c r="E3589" s="23" cm="1">
        <f t="array" aca="1" ref="E3589" ca="1">_FV(A3589,"Price")</f>
        <v>65.319999999999993</v>
      </c>
      <c r="F3589" s="27" cm="1">
        <f t="array" aca="1" ref="F3589" ca="1">_FV(A3589,"Change (%)",TRUE)</f>
        <v>9.7389999999999994E-3</v>
      </c>
      <c r="G3589" s="26" cm="1">
        <f t="array" aca="1" ref="G3589" ca="1">_FV(A3589,"Change")</f>
        <v>0.63</v>
      </c>
      <c r="H3589" s="23" cm="1">
        <f t="array" aca="1" ref="H3589" ca="1">_FV(A3589,"Open")</f>
        <v>65.069999999999993</v>
      </c>
      <c r="I3589" s="23" cm="1">
        <f t="array" aca="1" ref="I3589" ca="1">_FV(A3589,"Low")</f>
        <v>65.069999999999993</v>
      </c>
      <c r="J3589" s="23" cm="1">
        <f t="array" aca="1" ref="J3589" ca="1">_FV(A3589,"High")</f>
        <v>65.499899999999997</v>
      </c>
      <c r="K3589" s="23" cm="1">
        <f t="array" aca="1" ref="K3589" ca="1">_FV(A3589,"Previous close",TRUE)</f>
        <v>64.69</v>
      </c>
      <c r="L3589" s="26"/>
      <c r="M3589" s="23" cm="1">
        <f t="array" aca="1" ref="M3589" ca="1">_FV(A3589,"52 week low",TRUE)</f>
        <v>52.095300000000002</v>
      </c>
      <c r="N3589" s="23" cm="1">
        <f t="array" aca="1" ref="N3589" ca="1">_FV(A3589,"52 week high",TRUE)</f>
        <v>66.78</v>
      </c>
      <c r="O3589" s="8" cm="1">
        <f t="array" aca="1" ref="O3589" ca="1">_FV(A3589,"Volume")</f>
        <v>260217</v>
      </c>
      <c r="P3589" s="7" cm="1">
        <f t="array" aca="1" ref="P3589" ca="1">_FV(A3589,"Volume average",TRUE)</f>
        <v>394488</v>
      </c>
      <c r="Q3589" t="s">
        <v>50</v>
      </c>
      <c r="S3589" t="s">
        <v>6388</v>
      </c>
      <c r="T3589" s="25" cm="1">
        <f t="array" aca="1" ref="T3589" ca="1">_FV(A3589,"Expense ratio",TRUE)</f>
        <v>8.9999999999999998E-4</v>
      </c>
      <c r="U3589" s="24" cm="1">
        <f t="array" aca="1" ref="U3589" ca="1">_FV(A3589,"Market cap",TRUE)</f>
        <v>14544699274.200001</v>
      </c>
      <c r="V3589" s="4">
        <v>14544699392</v>
      </c>
      <c r="W3589" s="4">
        <v>14544699392</v>
      </c>
      <c r="Y3589" t="s">
        <v>9470</v>
      </c>
      <c r="Z3589" s="5">
        <v>65.016499999999994</v>
      </c>
      <c r="AA3589" s="5">
        <v>24.026228</v>
      </c>
      <c r="AB3589" s="5">
        <v>1.0699999999999999E-2</v>
      </c>
      <c r="AC3589" s="4">
        <v>551344</v>
      </c>
      <c r="AE3589" s="5">
        <v>2.4736716644006451</v>
      </c>
      <c r="AF3589" s="5">
        <v>13.523139867305179</v>
      </c>
      <c r="AI3589" s="4">
        <v>551344</v>
      </c>
      <c r="AJ3589" s="5">
        <v>35848386.880000003</v>
      </c>
      <c r="AL3589" s="5">
        <v>66.78</v>
      </c>
      <c r="AM3589" s="5">
        <v>52.094999999999999</v>
      </c>
      <c r="AN3589" t="s">
        <v>82</v>
      </c>
      <c r="AO3589" t="str" cm="1">
        <f t="array" aca="1" ref="AO3589" ca="1">_FV(A3589,"Currency")</f>
        <v>USD</v>
      </c>
      <c r="AP3589" t="str" cm="1">
        <f t="array" aca="1" ref="AP3589" ca="1">_FV(A3589,"Exchange")</f>
        <v>NYSE Arca</v>
      </c>
      <c r="AQ3589" s="6" t="str" cm="1">
        <f t="array" aca="1" ref="AQ3589" ca="1">_FV(A3589,"Exchange abbreviation",TRUE)</f>
        <v>ARCX</v>
      </c>
      <c r="AR3589" t="str" cm="1">
        <f t="array" aca="1" ref="AR3589" ca="1">_FV(A3589,"Instrument type",TRUE)</f>
        <v>ETF</v>
      </c>
    </row>
    <row r="3590" spans="1:44" ht="18.75" customHeight="1" x14ac:dyDescent="0.25">
      <c r="A3590" t="e" vm="3602">
        <v>#VALUE!</v>
      </c>
      <c r="B3590" t="s">
        <v>9471</v>
      </c>
      <c r="C3590" t="s">
        <v>9472</v>
      </c>
      <c r="D3590" s="31" cm="1">
        <f t="array" aca="1" ref="D3590" ca="1">_FV(A3590,"Last trade time",TRUE)</f>
        <v>45824.840277812502</v>
      </c>
      <c r="E3590" s="23" cm="1">
        <f t="array" aca="1" ref="E3590" ca="1">_FV(A3590,"Price")</f>
        <v>31.06</v>
      </c>
      <c r="F3590" s="27" cm="1">
        <f t="array" aca="1" ref="F3590" ca="1">_FV(A3590,"Change (%)",TRUE)</f>
        <v>9.6679999999999997E-4</v>
      </c>
      <c r="G3590" s="26" cm="1">
        <f t="array" aca="1" ref="G3590" ca="1">_FV(A3590,"Change")</f>
        <v>0.03</v>
      </c>
      <c r="H3590" s="23" cm="1">
        <f t="array" aca="1" ref="H3590" ca="1">_FV(A3590,"Open")</f>
        <v>31.32</v>
      </c>
      <c r="I3590" s="23" cm="1">
        <f t="array" aca="1" ref="I3590" ca="1">_FV(A3590,"Low")</f>
        <v>31.05</v>
      </c>
      <c r="J3590" s="23" cm="1">
        <f t="array" aca="1" ref="J3590" ca="1">_FV(A3590,"High")</f>
        <v>31.3505</v>
      </c>
      <c r="K3590" s="23" cm="1">
        <f t="array" aca="1" ref="K3590" ca="1">_FV(A3590,"Previous close",TRUE)</f>
        <v>31.03</v>
      </c>
      <c r="L3590" s="26"/>
      <c r="M3590" s="23" cm="1">
        <f t="array" aca="1" ref="M3590" ca="1">_FV(A3590,"52 week low",TRUE)</f>
        <v>25.095600000000001</v>
      </c>
      <c r="N3590" s="23" cm="1">
        <f t="array" aca="1" ref="N3590" ca="1">_FV(A3590,"52 week high",TRUE)</f>
        <v>31.3505</v>
      </c>
      <c r="O3590" s="8" cm="1">
        <f t="array" aca="1" ref="O3590" ca="1">_FV(A3590,"Volume")</f>
        <v>54620</v>
      </c>
      <c r="P3590" s="7" cm="1">
        <f t="array" aca="1" ref="P3590" ca="1">_FV(A3590,"Volume average",TRUE)</f>
        <v>72452</v>
      </c>
      <c r="Q3590" t="s">
        <v>2613</v>
      </c>
      <c r="S3590" t="s">
        <v>263</v>
      </c>
      <c r="T3590" s="25" cm="1">
        <f t="array" aca="1" ref="T3590" ca="1">_FV(A3590,"Expense ratio",TRUE)</f>
        <v>8.9999999999999998E-4</v>
      </c>
      <c r="U3590" s="24" cm="1">
        <f t="array" aca="1" ref="U3590" ca="1">_FV(A3590,"Market cap",TRUE)</f>
        <v>795758222.96000004</v>
      </c>
      <c r="V3590" s="4">
        <v>795758208</v>
      </c>
      <c r="W3590" s="4">
        <v>795758208</v>
      </c>
      <c r="Y3590" t="s">
        <v>8567</v>
      </c>
      <c r="Z3590" s="5">
        <v>30.98</v>
      </c>
      <c r="AA3590" s="5">
        <v>18.128933</v>
      </c>
      <c r="AB3590" s="5">
        <v>3.7699999999999997E-2</v>
      </c>
      <c r="AC3590" s="4">
        <v>139261</v>
      </c>
      <c r="AE3590" s="5">
        <v>18.477429366806941</v>
      </c>
      <c r="AF3590" s="5">
        <v>17.014357990940638</v>
      </c>
      <c r="AI3590" s="4">
        <v>139261</v>
      </c>
      <c r="AJ3590" s="5">
        <v>4321268.83</v>
      </c>
      <c r="AL3590" s="5">
        <v>31.09</v>
      </c>
      <c r="AM3590" s="5">
        <v>25.096</v>
      </c>
      <c r="AN3590" t="s">
        <v>90</v>
      </c>
      <c r="AO3590" t="str" cm="1">
        <f t="array" aca="1" ref="AO3590" ca="1">_FV(A3590,"Currency")</f>
        <v>USD</v>
      </c>
      <c r="AP3590" t="str" cm="1">
        <f t="array" aca="1" ref="AP3590" ca="1">_FV(A3590,"Exchange")</f>
        <v>NYSE Arca</v>
      </c>
      <c r="AQ3590" s="6" t="str" cm="1">
        <f t="array" aca="1" ref="AQ3590" ca="1">_FV(A3590,"Exchange abbreviation",TRUE)</f>
        <v>ARCX</v>
      </c>
      <c r="AR3590" t="str" cm="1">
        <f t="array" aca="1" ref="AR3590" ca="1">_FV(A3590,"Instrument type",TRUE)</f>
        <v>ETF</v>
      </c>
    </row>
    <row r="3591" spans="1:44" ht="18.75" customHeight="1" x14ac:dyDescent="0.25">
      <c r="A3591" t="e" vm="3603">
        <v>#VALUE!</v>
      </c>
      <c r="B3591" t="s">
        <v>9473</v>
      </c>
      <c r="C3591" t="s">
        <v>9474</v>
      </c>
      <c r="D3591" s="31" cm="1">
        <f t="array" aca="1" ref="D3591" ca="1">_FV(A3591,"Last trade time",TRUE)</f>
        <v>45824.840277812502</v>
      </c>
      <c r="E3591" s="23" cm="1">
        <f t="array" aca="1" ref="E3591" ca="1">_FV(A3591,"Price")</f>
        <v>65.023200000000003</v>
      </c>
      <c r="F3591" s="27" cm="1">
        <f t="array" aca="1" ref="F3591" ca="1">_FV(A3591,"Change (%)",TRUE)</f>
        <v>1.0548E-2</v>
      </c>
      <c r="G3591" s="26" cm="1">
        <f t="array" aca="1" ref="G3591" ca="1">_FV(A3591,"Change")</f>
        <v>0.67869999999999997</v>
      </c>
      <c r="H3591" s="23" cm="1">
        <f t="array" aca="1" ref="H3591" ca="1">_FV(A3591,"Open")</f>
        <v>64.900000000000006</v>
      </c>
      <c r="I3591" s="23" cm="1">
        <f t="array" aca="1" ref="I3591" ca="1">_FV(A3591,"Low")</f>
        <v>64.900000000000006</v>
      </c>
      <c r="J3591" s="23" cm="1">
        <f t="array" aca="1" ref="J3591" ca="1">_FV(A3591,"High")</f>
        <v>65.14</v>
      </c>
      <c r="K3591" s="23" cm="1">
        <f t="array" aca="1" ref="K3591" ca="1">_FV(A3591,"Previous close",TRUE)</f>
        <v>64.344499999999996</v>
      </c>
      <c r="L3591" s="26"/>
      <c r="M3591" s="23" cm="1">
        <f t="array" aca="1" ref="M3591" ca="1">_FV(A3591,"52 week low",TRUE)</f>
        <v>52.4</v>
      </c>
      <c r="N3591" s="23" cm="1">
        <f t="array" aca="1" ref="N3591" ca="1">_FV(A3591,"52 week high",TRUE)</f>
        <v>66.144999999999996</v>
      </c>
      <c r="O3591" s="8" cm="1">
        <f t="array" aca="1" ref="O3591" ca="1">_FV(A3591,"Volume")</f>
        <v>857</v>
      </c>
      <c r="P3591" s="7" cm="1">
        <f t="array" aca="1" ref="P3591" ca="1">_FV(A3591,"Volume average",TRUE)</f>
        <v>2163</v>
      </c>
      <c r="Q3591" t="s">
        <v>864</v>
      </c>
      <c r="T3591" s="25" cm="1">
        <f t="array" aca="1" ref="T3591" ca="1">_FV(A3591,"Expense ratio",TRUE)</f>
        <v>8.9999999999999998E-4</v>
      </c>
      <c r="U3591" s="24" cm="1">
        <f t="array" aca="1" ref="U3591" ca="1">_FV(A3591,"Market cap",TRUE)</f>
        <v>63826027.649999999</v>
      </c>
      <c r="V3591" s="16"/>
      <c r="W3591" s="16"/>
      <c r="Z3591" s="18"/>
      <c r="AA3591" s="20"/>
      <c r="AB3591" s="20"/>
      <c r="AC3591" s="21">
        <v>2155</v>
      </c>
      <c r="AE3591" s="18"/>
      <c r="AF3591" s="20"/>
      <c r="AI3591" s="21"/>
      <c r="AJ3591" s="18"/>
      <c r="AL3591" s="18"/>
      <c r="AM3591" s="18"/>
      <c r="AN3591" t="s">
        <v>73</v>
      </c>
      <c r="AO3591" t="str" cm="1">
        <f t="array" aca="1" ref="AO3591" ca="1">_FV(A3591,"Currency")</f>
        <v>USD</v>
      </c>
      <c r="AP3591" t="str" cm="1">
        <f t="array" aca="1" ref="AP3591" ca="1">_FV(A3591,"Exchange")</f>
        <v>NYSE Arca</v>
      </c>
      <c r="AQ3591" s="6" t="str" cm="1">
        <f t="array" aca="1" ref="AQ3591" ca="1">_FV(A3591,"Exchange abbreviation",TRUE)</f>
        <v>ARCX</v>
      </c>
      <c r="AR3591" t="str" cm="1">
        <f t="array" aca="1" ref="AR3591" ca="1">_FV(A3591,"Instrument type",TRUE)</f>
        <v>ETF</v>
      </c>
    </row>
    <row r="3592" spans="1:44" ht="18.75" customHeight="1" x14ac:dyDescent="0.25">
      <c r="A3592" t="e" vm="3604">
        <v>#VALUE!</v>
      </c>
      <c r="B3592" t="s">
        <v>9475</v>
      </c>
      <c r="C3592" t="s">
        <v>9476</v>
      </c>
      <c r="D3592" s="31" cm="1">
        <f t="array" aca="1" ref="D3592" ca="1">_FV(A3592,"Last trade time",TRUE)</f>
        <v>45824.840303784375</v>
      </c>
      <c r="E3592" s="23" cm="1">
        <f t="array" aca="1" ref="E3592" ca="1">_FV(A3592,"Price")</f>
        <v>80.150000000000006</v>
      </c>
      <c r="F3592" s="27" cm="1">
        <f t="array" aca="1" ref="F3592" ca="1">_FV(A3592,"Change (%)",TRUE)</f>
        <v>7.9229999999999995E-3</v>
      </c>
      <c r="G3592" s="26" cm="1">
        <f t="array" aca="1" ref="G3592" ca="1">_FV(A3592,"Change")</f>
        <v>0.63</v>
      </c>
      <c r="H3592" s="23" cm="1">
        <f t="array" aca="1" ref="H3592" ca="1">_FV(A3592,"Open")</f>
        <v>79.930000000000007</v>
      </c>
      <c r="I3592" s="23" cm="1">
        <f t="array" aca="1" ref="I3592" ca="1">_FV(A3592,"Low")</f>
        <v>79.930000000000007</v>
      </c>
      <c r="J3592" s="23" cm="1">
        <f t="array" aca="1" ref="J3592" ca="1">_FV(A3592,"High")</f>
        <v>80.452500000000001</v>
      </c>
      <c r="K3592" s="23" cm="1">
        <f t="array" aca="1" ref="K3592" ca="1">_FV(A3592,"Previous close",TRUE)</f>
        <v>79.52</v>
      </c>
      <c r="L3592" s="26"/>
      <c r="M3592" s="23" cm="1">
        <f t="array" aca="1" ref="M3592" ca="1">_FV(A3592,"52 week low",TRUE)</f>
        <v>65.880099999999999</v>
      </c>
      <c r="N3592" s="23" cm="1">
        <f t="array" aca="1" ref="N3592" ca="1">_FV(A3592,"52 week high",TRUE)</f>
        <v>83.11</v>
      </c>
      <c r="O3592" s="8" cm="1">
        <f t="array" aca="1" ref="O3592" ca="1">_FV(A3592,"Volume")</f>
        <v>24037</v>
      </c>
      <c r="P3592" s="7" cm="1">
        <f t="array" aca="1" ref="P3592" ca="1">_FV(A3592,"Volume average",TRUE)</f>
        <v>65839</v>
      </c>
      <c r="Q3592" t="s">
        <v>198</v>
      </c>
      <c r="R3592" t="s">
        <v>79</v>
      </c>
      <c r="T3592" s="25" cm="1">
        <f t="array" aca="1" ref="T3592" ca="1">_FV(A3592,"Expense ratio",TRUE)</f>
        <v>8.9999999999999998E-4</v>
      </c>
      <c r="U3592" s="24" cm="1">
        <f t="array" aca="1" ref="U3592" ca="1">_FV(A3592,"Market cap",TRUE)</f>
        <v>1231803351.96</v>
      </c>
      <c r="V3592" s="16"/>
      <c r="W3592" s="16"/>
      <c r="Z3592" s="18"/>
      <c r="AB3592" s="20"/>
      <c r="AC3592" s="21">
        <v>69150</v>
      </c>
      <c r="AE3592" s="18"/>
      <c r="AF3592" s="20"/>
      <c r="AI3592" s="21"/>
      <c r="AJ3592" s="18"/>
      <c r="AL3592" s="18"/>
      <c r="AM3592" s="18"/>
      <c r="AN3592" t="s">
        <v>73</v>
      </c>
      <c r="AO3592" t="str" cm="1">
        <f t="array" aca="1" ref="AO3592" ca="1">_FV(A3592,"Currency")</f>
        <v>USD</v>
      </c>
      <c r="AP3592" t="str" cm="1">
        <f t="array" aca="1" ref="AP3592" ca="1">_FV(A3592,"Exchange")</f>
        <v>CBOE BZX Exchange</v>
      </c>
      <c r="AQ3592" s="6" t="str" cm="1">
        <f t="array" aca="1" ref="AQ3592" ca="1">_FV(A3592,"Exchange abbreviation",TRUE)</f>
        <v>BATS</v>
      </c>
      <c r="AR3592" t="str" cm="1">
        <f t="array" aca="1" ref="AR3592" ca="1">_FV(A3592,"Instrument type",TRUE)</f>
        <v>ETF</v>
      </c>
    </row>
    <row r="3593" spans="1:44" ht="18.75" customHeight="1" x14ac:dyDescent="0.25">
      <c r="A3593" t="e" vm="3605">
        <v>#VALUE!</v>
      </c>
      <c r="B3593" t="s">
        <v>9477</v>
      </c>
      <c r="C3593" t="s">
        <v>9478</v>
      </c>
      <c r="D3593" s="31" cm="1">
        <f t="array" aca="1" ref="D3593" ca="1">_FV(A3593,"Last trade time",TRUE)</f>
        <v>45824.907479849222</v>
      </c>
      <c r="E3593" s="23" cm="1">
        <f t="array" aca="1" ref="E3593" ca="1">_FV(A3593,"Price")</f>
        <v>356.84</v>
      </c>
      <c r="F3593" s="27" cm="1">
        <f t="array" aca="1" ref="F3593" ca="1">_FV(A3593,"Change (%)",TRUE)</f>
        <v>1.3202999999999999E-2</v>
      </c>
      <c r="G3593" s="26" cm="1">
        <f t="array" aca="1" ref="G3593" ca="1">_FV(A3593,"Change")</f>
        <v>4.6500000000000004</v>
      </c>
      <c r="H3593" s="23" cm="1">
        <f t="array" aca="1" ref="H3593" ca="1">_FV(A3593,"Open")</f>
        <v>354.75</v>
      </c>
      <c r="I3593" s="23" cm="1">
        <f t="array" aca="1" ref="I3593" ca="1">_FV(A3593,"Low")</f>
        <v>354.33</v>
      </c>
      <c r="J3593" s="23" cm="1">
        <f t="array" aca="1" ref="J3593" ca="1">_FV(A3593,"High")</f>
        <v>357.09</v>
      </c>
      <c r="K3593" s="23" cm="1">
        <f t="array" aca="1" ref="K3593" ca="1">_FV(A3593,"Previous close",TRUE)</f>
        <v>352.19</v>
      </c>
      <c r="L3593" s="26"/>
      <c r="M3593" s="23" cm="1">
        <f t="array" aca="1" ref="M3593" ca="1">_FV(A3593,"52 week low",TRUE)</f>
        <v>284.83999999999997</v>
      </c>
      <c r="N3593" s="23" cm="1">
        <f t="array" aca="1" ref="N3593" ca="1">_FV(A3593,"52 week high",TRUE)</f>
        <v>402.25</v>
      </c>
      <c r="O3593" s="8" cm="1">
        <f t="array" aca="1" ref="O3593" ca="1">_FV(A3593,"Volume")</f>
        <v>56839</v>
      </c>
      <c r="P3593" s="7" cm="1">
        <f t="array" aca="1" ref="P3593" ca="1">_FV(A3593,"Volume average",TRUE)</f>
        <v>75440</v>
      </c>
      <c r="Q3593" t="s">
        <v>4529</v>
      </c>
      <c r="T3593" s="25" cm="1">
        <f t="array" aca="1" ref="T3593" ca="1">_FV(A3593,"Expense ratio",TRUE)</f>
        <v>8.9999999999999998E-4</v>
      </c>
      <c r="U3593" s="24" cm="1">
        <f t="array" aca="1" ref="U3593" ca="1">_FV(A3593,"Market cap",TRUE)</f>
        <v>5817810662</v>
      </c>
      <c r="V3593" s="16"/>
      <c r="W3593" s="16"/>
      <c r="Z3593" s="18"/>
      <c r="AA3593" s="20"/>
      <c r="AB3593" s="20"/>
      <c r="AC3593" s="21">
        <v>74345</v>
      </c>
      <c r="AE3593" s="18"/>
      <c r="AF3593" s="20"/>
      <c r="AI3593" s="21"/>
      <c r="AJ3593" s="18"/>
      <c r="AL3593" s="18"/>
      <c r="AM3593" s="18"/>
      <c r="AN3593" t="s">
        <v>73</v>
      </c>
      <c r="AO3593" t="str" cm="1">
        <f t="array" aca="1" ref="AO3593" ca="1">_FV(A3593,"Currency")</f>
        <v>USD</v>
      </c>
      <c r="AP3593" t="str" cm="1">
        <f t="array" aca="1" ref="AP3593" ca="1">_FV(A3593,"Exchange")</f>
        <v>NYSE Arca</v>
      </c>
      <c r="AQ3593" s="6" t="str" cm="1">
        <f t="array" aca="1" ref="AQ3593" ca="1">_FV(A3593,"Exchange abbreviation",TRUE)</f>
        <v>ARCX</v>
      </c>
      <c r="AR3593" t="str" cm="1">
        <f t="array" aca="1" ref="AR3593" ca="1">_FV(A3593,"Instrument type",TRUE)</f>
        <v>ETF</v>
      </c>
    </row>
    <row r="3594" spans="1:44" ht="18.75" customHeight="1" x14ac:dyDescent="0.25">
      <c r="A3594" t="e" vm="3606">
        <v>#VALUE!</v>
      </c>
      <c r="B3594" t="s">
        <v>9479</v>
      </c>
      <c r="C3594" t="s">
        <v>9480</v>
      </c>
      <c r="D3594" s="31" cm="1">
        <f t="array" aca="1" ref="D3594" ca="1">_FV(A3594,"Last trade time",TRUE)</f>
        <v>45824.873897314064</v>
      </c>
      <c r="E3594" s="23" cm="1">
        <f t="array" aca="1" ref="E3594" ca="1">_FV(A3594,"Price")</f>
        <v>106.55</v>
      </c>
      <c r="F3594" s="27" cm="1">
        <f t="array" aca="1" ref="F3594" ca="1">_FV(A3594,"Change (%)",TRUE)</f>
        <v>1.1006999999999999E-2</v>
      </c>
      <c r="G3594" s="26" cm="1">
        <f t="array" aca="1" ref="G3594" ca="1">_FV(A3594,"Change")</f>
        <v>1.1599999999999999</v>
      </c>
      <c r="H3594" s="23" cm="1">
        <f t="array" aca="1" ref="H3594" ca="1">_FV(A3594,"Open")</f>
        <v>106.11</v>
      </c>
      <c r="I3594" s="23" cm="1">
        <f t="array" aca="1" ref="I3594" ca="1">_FV(A3594,"Low")</f>
        <v>106.11</v>
      </c>
      <c r="J3594" s="23" cm="1">
        <f t="array" aca="1" ref="J3594" ca="1">_FV(A3594,"High")</f>
        <v>106.84</v>
      </c>
      <c r="K3594" s="23" cm="1">
        <f t="array" aca="1" ref="K3594" ca="1">_FV(A3594,"Previous close",TRUE)</f>
        <v>105.39</v>
      </c>
      <c r="L3594" s="26"/>
      <c r="M3594" s="23" cm="1">
        <f t="array" aca="1" ref="M3594" ca="1">_FV(A3594,"52 week low",TRUE)</f>
        <v>84.41</v>
      </c>
      <c r="N3594" s="23" cm="1">
        <f t="array" aca="1" ref="N3594" ca="1">_FV(A3594,"52 week high",TRUE)</f>
        <v>109.62</v>
      </c>
      <c r="O3594" s="8" cm="1">
        <f t="array" aca="1" ref="O3594" ca="1">_FV(A3594,"Volume")</f>
        <v>148939</v>
      </c>
      <c r="P3594" s="7" cm="1">
        <f t="array" aca="1" ref="P3594" ca="1">_FV(A3594,"Volume average",TRUE)</f>
        <v>219670</v>
      </c>
      <c r="Q3594" t="s">
        <v>50</v>
      </c>
      <c r="S3594" t="s">
        <v>8387</v>
      </c>
      <c r="T3594" s="25" cm="1">
        <f t="array" aca="1" ref="T3594" ca="1">_FV(A3594,"Expense ratio",TRUE)</f>
        <v>8.9999999999999998E-4</v>
      </c>
      <c r="U3594" s="24" cm="1">
        <f t="array" aca="1" ref="U3594" ca="1">_FV(A3594,"Market cap",TRUE)</f>
        <v>10119897908</v>
      </c>
      <c r="V3594" s="4">
        <v>10119898112</v>
      </c>
      <c r="W3594" s="4">
        <v>10119898112</v>
      </c>
      <c r="Y3594" t="s">
        <v>907</v>
      </c>
      <c r="Z3594" s="5">
        <v>106.14</v>
      </c>
      <c r="AA3594" s="5">
        <v>27.268318000000001</v>
      </c>
      <c r="AB3594" s="5">
        <v>1.09E-2</v>
      </c>
      <c r="AC3594" s="4">
        <v>285023</v>
      </c>
      <c r="AE3594" s="5">
        <v>1.82196165391153</v>
      </c>
      <c r="AF3594" s="5">
        <v>13.407904899874289</v>
      </c>
      <c r="AI3594" s="4">
        <v>285023</v>
      </c>
      <c r="AJ3594" s="5">
        <v>30240940.300000001</v>
      </c>
      <c r="AL3594" s="5">
        <v>109.62</v>
      </c>
      <c r="AM3594" s="5">
        <v>84.41</v>
      </c>
      <c r="AN3594" t="s">
        <v>82</v>
      </c>
      <c r="AO3594" t="str" cm="1">
        <f t="array" aca="1" ref="AO3594" ca="1">_FV(A3594,"Currency")</f>
        <v>USD</v>
      </c>
      <c r="AP3594" t="str" cm="1">
        <f t="array" aca="1" ref="AP3594" ca="1">_FV(A3594,"Exchange")</f>
        <v>CBOE BZX Exchange</v>
      </c>
      <c r="AQ3594" s="6" t="str" cm="1">
        <f t="array" aca="1" ref="AQ3594" ca="1">_FV(A3594,"Exchange abbreviation",TRUE)</f>
        <v>BATS</v>
      </c>
      <c r="AR3594" t="str" cm="1">
        <f t="array" aca="1" ref="AR3594" ca="1">_FV(A3594,"Instrument type",TRUE)</f>
        <v>ETF</v>
      </c>
    </row>
    <row r="3595" spans="1:44" ht="18.75" customHeight="1" x14ac:dyDescent="0.25">
      <c r="A3595" t="e" vm="3607">
        <v>#VALUE!</v>
      </c>
      <c r="B3595" t="s">
        <v>9481</v>
      </c>
      <c r="C3595" t="s">
        <v>9482</v>
      </c>
      <c r="D3595" s="31" cm="1">
        <f t="array" aca="1" ref="D3595" ca="1">_FV(A3595,"Last trade time",TRUE)</f>
        <v>45824.840277823438</v>
      </c>
      <c r="E3595" s="23" cm="1">
        <f t="array" aca="1" ref="E3595" ca="1">_FV(A3595,"Price")</f>
        <v>96.91</v>
      </c>
      <c r="F3595" s="27" cm="1">
        <f t="array" aca="1" ref="F3595" ca="1">_FV(A3595,"Change (%)",TRUE)</f>
        <v>9.2370000000000004E-3</v>
      </c>
      <c r="G3595" s="26" cm="1">
        <f t="array" aca="1" ref="G3595" ca="1">_FV(A3595,"Change")</f>
        <v>0.88700000000000001</v>
      </c>
      <c r="H3595" s="23" cm="1">
        <f t="array" aca="1" ref="H3595" ca="1">_FV(A3595,"Open")</f>
        <v>96.74</v>
      </c>
      <c r="I3595" s="23" cm="1">
        <f t="array" aca="1" ref="I3595" ca="1">_FV(A3595,"Low")</f>
        <v>96.724999999999994</v>
      </c>
      <c r="J3595" s="23" cm="1">
        <f t="array" aca="1" ref="J3595" ca="1">_FV(A3595,"High")</f>
        <v>97.32</v>
      </c>
      <c r="K3595" s="23" cm="1">
        <f t="array" aca="1" ref="K3595" ca="1">_FV(A3595,"Previous close",TRUE)</f>
        <v>96.022999999999996</v>
      </c>
      <c r="L3595" s="26"/>
      <c r="M3595" s="23" cm="1">
        <f t="array" aca="1" ref="M3595" ca="1">_FV(A3595,"52 week low",TRUE)</f>
        <v>81.38</v>
      </c>
      <c r="N3595" s="23" cm="1">
        <f t="array" aca="1" ref="N3595" ca="1">_FV(A3595,"52 week high",TRUE)</f>
        <v>102.53</v>
      </c>
      <c r="O3595" s="8" cm="1">
        <f t="array" aca="1" ref="O3595" ca="1">_FV(A3595,"Volume")</f>
        <v>27899</v>
      </c>
      <c r="P3595" s="7" cm="1">
        <f t="array" aca="1" ref="P3595" ca="1">_FV(A3595,"Volume average",TRUE)</f>
        <v>65142</v>
      </c>
      <c r="Q3595" t="s">
        <v>496</v>
      </c>
      <c r="S3595" t="s">
        <v>2067</v>
      </c>
      <c r="T3595" s="25" cm="1">
        <f t="array" aca="1" ref="T3595" ca="1">_FV(A3595,"Expense ratio",TRUE)</f>
        <v>8.9999999999999998E-4</v>
      </c>
      <c r="U3595" s="24" cm="1">
        <f t="array" aca="1" ref="U3595" ca="1">_FV(A3595,"Market cap",TRUE)</f>
        <v>1435650704.0799999</v>
      </c>
      <c r="V3595" s="4">
        <v>1435650688</v>
      </c>
      <c r="W3595" s="4">
        <v>1435650688</v>
      </c>
      <c r="Y3595" t="s">
        <v>4852</v>
      </c>
      <c r="Z3595" s="5">
        <v>97.341009999999997</v>
      </c>
      <c r="AA3595" s="5">
        <v>22.085909999999998</v>
      </c>
      <c r="AB3595" s="19">
        <v>1.4800000000000001E-2</v>
      </c>
      <c r="AC3595" s="4">
        <v>111623</v>
      </c>
      <c r="AE3595" s="5">
        <v>2.632497000085388</v>
      </c>
      <c r="AF3595" s="19">
        <v>11.82650218373427</v>
      </c>
      <c r="AH3595" s="17">
        <v>4750000</v>
      </c>
      <c r="AI3595" s="4">
        <v>111623</v>
      </c>
      <c r="AJ3595" s="5">
        <v>10865382.82</v>
      </c>
      <c r="AL3595" s="5">
        <v>102.53</v>
      </c>
      <c r="AM3595" s="5">
        <v>81.38</v>
      </c>
      <c r="AN3595" t="s">
        <v>82</v>
      </c>
      <c r="AO3595" t="str" cm="1">
        <f t="array" aca="1" ref="AO3595" ca="1">_FV(A3595,"Currency")</f>
        <v>USD</v>
      </c>
      <c r="AP3595" t="str" cm="1">
        <f t="array" aca="1" ref="AP3595" ca="1">_FV(A3595,"Exchange")</f>
        <v>NYSE Arca</v>
      </c>
      <c r="AQ3595" s="6" t="str" cm="1">
        <f t="array" aca="1" ref="AQ3595" ca="1">_FV(A3595,"Exchange abbreviation",TRUE)</f>
        <v>ARCX</v>
      </c>
      <c r="AR3595" t="str" cm="1">
        <f t="array" aca="1" ref="AR3595" ca="1">_FV(A3595,"Instrument type",TRUE)</f>
        <v>ETF</v>
      </c>
    </row>
    <row r="3596" spans="1:44" ht="18.75" customHeight="1" x14ac:dyDescent="0.25">
      <c r="A3596" t="e" vm="3608">
        <v>#VALUE!</v>
      </c>
      <c r="B3596" t="s">
        <v>9483</v>
      </c>
      <c r="C3596" t="s">
        <v>9484</v>
      </c>
      <c r="D3596" s="31" cm="1">
        <f t="array" aca="1" ref="D3596" ca="1">_FV(A3596,"Last trade time",TRUE)</f>
        <v>45824.840277812502</v>
      </c>
      <c r="E3596" s="23" cm="1">
        <f t="array" aca="1" ref="E3596" ca="1">_FV(A3596,"Price")</f>
        <v>118.13</v>
      </c>
      <c r="F3596" s="27" cm="1">
        <f t="array" aca="1" ref="F3596" ca="1">_FV(A3596,"Change (%)",TRUE)</f>
        <v>1.0781000000000001E-2</v>
      </c>
      <c r="G3596" s="26" cm="1">
        <f t="array" aca="1" ref="G3596" ca="1">_FV(A3596,"Change")</f>
        <v>1.26</v>
      </c>
      <c r="H3596" s="23" cm="1">
        <f t="array" aca="1" ref="H3596" ca="1">_FV(A3596,"Open")</f>
        <v>117.59</v>
      </c>
      <c r="I3596" s="23" cm="1">
        <f t="array" aca="1" ref="I3596" ca="1">_FV(A3596,"Low")</f>
        <v>117.59</v>
      </c>
      <c r="J3596" s="23" cm="1">
        <f t="array" aca="1" ref="J3596" ca="1">_FV(A3596,"High")</f>
        <v>118.47</v>
      </c>
      <c r="K3596" s="23" cm="1">
        <f t="array" aca="1" ref="K3596" ca="1">_FV(A3596,"Previous close",TRUE)</f>
        <v>116.87</v>
      </c>
      <c r="L3596" s="26"/>
      <c r="M3596" s="23" cm="1">
        <f t="array" aca="1" ref="M3596" ca="1">_FV(A3596,"52 week low",TRUE)</f>
        <v>94.876300000000001</v>
      </c>
      <c r="N3596" s="23" cm="1">
        <f t="array" aca="1" ref="N3596" ca="1">_FV(A3596,"52 week high",TRUE)</f>
        <v>121</v>
      </c>
      <c r="O3596" s="8" cm="1">
        <f t="array" aca="1" ref="O3596" ca="1">_FV(A3596,"Volume")</f>
        <v>911573</v>
      </c>
      <c r="P3596" s="7" cm="1">
        <f t="array" aca="1" ref="P3596" ca="1">_FV(A3596,"Volume average",TRUE)</f>
        <v>236684</v>
      </c>
      <c r="Q3596" t="s">
        <v>198</v>
      </c>
      <c r="R3596" t="s">
        <v>79</v>
      </c>
      <c r="T3596" s="25" cm="1">
        <f t="array" aca="1" ref="T3596" ca="1">_FV(A3596,"Expense ratio",TRUE)</f>
        <v>8.9999999999999998E-4</v>
      </c>
      <c r="U3596" s="24" cm="1">
        <f t="array" aca="1" ref="U3596" ca="1">_FV(A3596,"Market cap",TRUE)</f>
        <v>13229999521.879999</v>
      </c>
      <c r="V3596" s="16"/>
      <c r="W3596" s="16"/>
      <c r="Z3596" s="18"/>
      <c r="AB3596" s="20"/>
      <c r="AC3596" s="21">
        <v>228494</v>
      </c>
      <c r="AE3596" s="18"/>
      <c r="AF3596" s="20"/>
      <c r="AI3596" s="21"/>
      <c r="AJ3596" s="18"/>
      <c r="AL3596" s="18"/>
      <c r="AM3596" s="18"/>
      <c r="AN3596" t="s">
        <v>73</v>
      </c>
      <c r="AO3596" t="str" cm="1">
        <f t="array" aca="1" ref="AO3596" ca="1">_FV(A3596,"Currency")</f>
        <v>USD</v>
      </c>
      <c r="AP3596" t="str" cm="1">
        <f t="array" aca="1" ref="AP3596" ca="1">_FV(A3596,"Exchange")</f>
        <v>NYSE Arca</v>
      </c>
      <c r="AQ3596" s="6" t="str" cm="1">
        <f t="array" aca="1" ref="AQ3596" ca="1">_FV(A3596,"Exchange abbreviation",TRUE)</f>
        <v>ARCX</v>
      </c>
      <c r="AR3596" t="str" cm="1">
        <f t="array" aca="1" ref="AR3596" ca="1">_FV(A3596,"Instrument type",TRUE)</f>
        <v>ETF</v>
      </c>
    </row>
    <row r="3597" spans="1:44" ht="18.75" customHeight="1" x14ac:dyDescent="0.25">
      <c r="A3597" t="e" vm="3609">
        <v>#VALUE!</v>
      </c>
      <c r="B3597" t="s">
        <v>9485</v>
      </c>
      <c r="C3597" t="s">
        <v>9486</v>
      </c>
      <c r="D3597" s="31" cm="1">
        <f t="array" aca="1" ref="D3597" ca="1">_FV(A3597,"Last trade time",TRUE)</f>
        <v>45824.840277812502</v>
      </c>
      <c r="E3597" s="23" cm="1">
        <f t="array" aca="1" ref="E3597" ca="1">_FV(A3597,"Price")</f>
        <v>55.61</v>
      </c>
      <c r="F3597" s="27" cm="1">
        <f t="array" aca="1" ref="F3597" ca="1">_FV(A3597,"Change (%)",TRUE)</f>
        <v>1.3302000000000001E-2</v>
      </c>
      <c r="G3597" s="26" cm="1">
        <f t="array" aca="1" ref="G3597" ca="1">_FV(A3597,"Change")</f>
        <v>0.73</v>
      </c>
      <c r="H3597" s="23" cm="1">
        <f t="array" aca="1" ref="H3597" ca="1">_FV(A3597,"Open")</f>
        <v>55.33</v>
      </c>
      <c r="I3597" s="23" cm="1">
        <f t="array" aca="1" ref="I3597" ca="1">_FV(A3597,"Low")</f>
        <v>55.33</v>
      </c>
      <c r="J3597" s="23" cm="1">
        <f t="array" aca="1" ref="J3597" ca="1">_FV(A3597,"High")</f>
        <v>55.6783</v>
      </c>
      <c r="K3597" s="23" cm="1">
        <f t="array" aca="1" ref="K3597" ca="1">_FV(A3597,"Previous close",TRUE)</f>
        <v>54.88</v>
      </c>
      <c r="L3597" s="26"/>
      <c r="M3597" s="23" cm="1">
        <f t="array" aca="1" ref="M3597" ca="1">_FV(A3597,"52 week low",TRUE)</f>
        <v>44.1</v>
      </c>
      <c r="N3597" s="23" cm="1">
        <f t="array" aca="1" ref="N3597" ca="1">_FV(A3597,"52 week high",TRUE)</f>
        <v>56.71</v>
      </c>
      <c r="O3597" s="8" cm="1">
        <f t="array" aca="1" ref="O3597" ca="1">_FV(A3597,"Volume")</f>
        <v>7501</v>
      </c>
      <c r="P3597" s="7" cm="1">
        <f t="array" aca="1" ref="P3597" ca="1">_FV(A3597,"Volume average",TRUE)</f>
        <v>16854</v>
      </c>
      <c r="Q3597" t="s">
        <v>50</v>
      </c>
      <c r="S3597" t="s">
        <v>6145</v>
      </c>
      <c r="T3597" s="25" cm="1">
        <f t="array" aca="1" ref="T3597" ca="1">_FV(A3597,"Expense ratio",TRUE)</f>
        <v>8.9999999999999998E-4</v>
      </c>
      <c r="U3597" s="24" cm="1">
        <f t="array" aca="1" ref="U3597" ca="1">_FV(A3597,"Market cap",TRUE)</f>
        <v>536617141</v>
      </c>
      <c r="V3597" s="4">
        <v>536615936</v>
      </c>
      <c r="W3597" s="4">
        <v>536615936</v>
      </c>
      <c r="Y3597" t="s">
        <v>9487</v>
      </c>
      <c r="Z3597" s="5">
        <v>55.180999999999997</v>
      </c>
      <c r="AA3597" s="5">
        <v>25.735652999999999</v>
      </c>
      <c r="AB3597" s="5">
        <v>1.14E-2</v>
      </c>
      <c r="AC3597" s="4">
        <v>37700</v>
      </c>
      <c r="AE3597" s="5">
        <v>2.9791153352258131</v>
      </c>
      <c r="AF3597" s="5">
        <v>11.439746421852901</v>
      </c>
      <c r="AI3597" s="4">
        <v>37700</v>
      </c>
      <c r="AJ3597" s="5">
        <v>2081413.23</v>
      </c>
      <c r="AL3597" s="5">
        <v>56.71</v>
      </c>
      <c r="AM3597" s="5">
        <v>44.1</v>
      </c>
      <c r="AN3597" t="s">
        <v>90</v>
      </c>
      <c r="AO3597" t="str" cm="1">
        <f t="array" aca="1" ref="AO3597" ca="1">_FV(A3597,"Currency")</f>
        <v>USD</v>
      </c>
      <c r="AP3597" t="str" cm="1">
        <f t="array" aca="1" ref="AP3597" ca="1">_FV(A3597,"Exchange")</f>
        <v>NYSE Arca</v>
      </c>
      <c r="AQ3597" s="6" t="str" cm="1">
        <f t="array" aca="1" ref="AQ3597" ca="1">_FV(A3597,"Exchange abbreviation",TRUE)</f>
        <v>ARCX</v>
      </c>
      <c r="AR3597" t="str" cm="1">
        <f t="array" aca="1" ref="AR3597" ca="1">_FV(A3597,"Instrument type",TRUE)</f>
        <v>ETF</v>
      </c>
    </row>
    <row r="3598" spans="1:44" ht="18.75" customHeight="1" x14ac:dyDescent="0.25">
      <c r="A3598" t="e" vm="3610">
        <v>#VALUE!</v>
      </c>
      <c r="B3598" t="s">
        <v>9488</v>
      </c>
      <c r="C3598" t="s">
        <v>9489</v>
      </c>
      <c r="D3598" s="31" cm="1">
        <f t="array" aca="1" ref="D3598" ca="1">_FV(A3598,"Last trade time",TRUE)</f>
        <v>45824.84027780078</v>
      </c>
      <c r="E3598" s="23" cm="1">
        <f t="array" aca="1" ref="E3598" ca="1">_FV(A3598,"Price")</f>
        <v>107.67140000000001</v>
      </c>
      <c r="F3598" s="27" cm="1">
        <f t="array" aca="1" ref="F3598" ca="1">_FV(A3598,"Change (%)",TRUE)</f>
        <v>1.2322999999999999E-2</v>
      </c>
      <c r="G3598" s="26" cm="1">
        <f t="array" aca="1" ref="G3598" ca="1">_FV(A3598,"Change")</f>
        <v>1.3107</v>
      </c>
      <c r="H3598" s="23" cm="1">
        <f t="array" aca="1" ref="H3598" ca="1">_FV(A3598,"Open")</f>
        <v>107.67140000000001</v>
      </c>
      <c r="I3598" s="23" cm="1">
        <f t="array" aca="1" ref="I3598" ca="1">_FV(A3598,"Low")</f>
        <v>107.67140000000001</v>
      </c>
      <c r="J3598" s="23" cm="1">
        <f t="array" aca="1" ref="J3598" ca="1">_FV(A3598,"High")</f>
        <v>107.67140000000001</v>
      </c>
      <c r="K3598" s="23" cm="1">
        <f t="array" aca="1" ref="K3598" ca="1">_FV(A3598,"Previous close",TRUE)</f>
        <v>106.36069999999999</v>
      </c>
      <c r="L3598" s="26"/>
      <c r="M3598" s="23" cm="1">
        <f t="array" aca="1" ref="M3598" ca="1">_FV(A3598,"52 week low",TRUE)</f>
        <v>86.88</v>
      </c>
      <c r="N3598" s="23" cm="1">
        <f t="array" aca="1" ref="N3598" ca="1">_FV(A3598,"52 week high",TRUE)</f>
        <v>108.0822</v>
      </c>
      <c r="O3598" s="8" cm="1">
        <f t="array" aca="1" ref="O3598" ca="1">_FV(A3598,"Volume")</f>
        <v>141</v>
      </c>
      <c r="P3598" s="7" cm="1">
        <f t="array" aca="1" ref="P3598" ca="1">_FV(A3598,"Volume average",TRUE)</f>
        <v>959</v>
      </c>
      <c r="Q3598" t="s">
        <v>1096</v>
      </c>
      <c r="S3598" t="s">
        <v>6145</v>
      </c>
      <c r="T3598" s="25" cm="1">
        <f t="array" aca="1" ref="T3598" ca="1">_FV(A3598,"Expense ratio",TRUE)</f>
        <v>8.9999999999999998E-4</v>
      </c>
      <c r="U3598" s="24" cm="1">
        <f t="array" aca="1" ref="U3598" ca="1">_FV(A3598,"Market cap",TRUE)</f>
        <v>637322252.40999997</v>
      </c>
      <c r="V3598" s="4">
        <v>637320768</v>
      </c>
      <c r="W3598" s="4">
        <v>637320768</v>
      </c>
      <c r="Y3598" t="s">
        <v>9490</v>
      </c>
      <c r="Z3598" s="5">
        <v>106.79300000000001</v>
      </c>
      <c r="AA3598" s="19">
        <v>22.797955999999999</v>
      </c>
      <c r="AB3598" s="5">
        <v>1.5800001000000001E-2</v>
      </c>
      <c r="AC3598" s="4">
        <v>1428</v>
      </c>
      <c r="AE3598" s="5">
        <v>7.0972993788914529</v>
      </c>
      <c r="AF3598" s="5">
        <v>14.707000816584159</v>
      </c>
      <c r="AI3598" s="4">
        <v>1428</v>
      </c>
      <c r="AJ3598" s="5">
        <v>153348.7788</v>
      </c>
      <c r="AL3598" s="5">
        <v>107.605</v>
      </c>
      <c r="AM3598" s="5">
        <v>86.88</v>
      </c>
      <c r="AN3598" t="s">
        <v>47</v>
      </c>
      <c r="AO3598" t="str" cm="1">
        <f t="array" aca="1" ref="AO3598" ca="1">_FV(A3598,"Currency")</f>
        <v>USD</v>
      </c>
      <c r="AP3598" t="str" cm="1">
        <f t="array" aca="1" ref="AP3598" ca="1">_FV(A3598,"Exchange")</f>
        <v>NYSE Arca</v>
      </c>
      <c r="AQ3598" s="6" t="str" cm="1">
        <f t="array" aca="1" ref="AQ3598" ca="1">_FV(A3598,"Exchange abbreviation",TRUE)</f>
        <v>ARCX</v>
      </c>
      <c r="AR3598" t="str" cm="1">
        <f t="array" aca="1" ref="AR3598" ca="1">_FV(A3598,"Instrument type",TRUE)</f>
        <v>ETF</v>
      </c>
    </row>
    <row r="3599" spans="1:44" ht="18.75" customHeight="1" x14ac:dyDescent="0.25">
      <c r="A3599" t="e" vm="3611">
        <v>#VALUE!</v>
      </c>
      <c r="B3599" t="s">
        <v>9491</v>
      </c>
      <c r="C3599" t="s">
        <v>9492</v>
      </c>
      <c r="D3599" s="31" cm="1">
        <f t="array" aca="1" ref="D3599" ca="1">_FV(A3599,"Last trade time",TRUE)</f>
        <v>45824.942654270315</v>
      </c>
      <c r="E3599" s="23" cm="1">
        <f t="array" aca="1" ref="E3599" ca="1">_FV(A3599,"Price")</f>
        <v>634.08000000000004</v>
      </c>
      <c r="F3599" s="27" cm="1">
        <f t="array" aca="1" ref="F3599" ca="1">_FV(A3599,"Change (%)",TRUE)</f>
        <v>1.7311E-2</v>
      </c>
      <c r="G3599" s="26" cm="1">
        <f t="array" aca="1" ref="G3599" ca="1">_FV(A3599,"Change")</f>
        <v>10.79</v>
      </c>
      <c r="H3599" s="23" cm="1">
        <f t="array" aca="1" ref="H3599" ca="1">_FV(A3599,"Open")</f>
        <v>627.94000000000005</v>
      </c>
      <c r="I3599" s="23" cm="1">
        <f t="array" aca="1" ref="I3599" ca="1">_FV(A3599,"Low")</f>
        <v>627.94000000000005</v>
      </c>
      <c r="J3599" s="23" cm="1">
        <f t="array" aca="1" ref="J3599" ca="1">_FV(A3599,"High")</f>
        <v>635.58000000000004</v>
      </c>
      <c r="K3599" s="23" cm="1">
        <f t="array" aca="1" ref="K3599" ca="1">_FV(A3599,"Previous close",TRUE)</f>
        <v>623.29</v>
      </c>
      <c r="L3599" s="26"/>
      <c r="M3599" s="23" cm="1">
        <f t="array" aca="1" ref="M3599" ca="1">_FV(A3599,"52 week low",TRUE)</f>
        <v>451</v>
      </c>
      <c r="N3599" s="23" cm="1">
        <f t="array" aca="1" ref="N3599" ca="1">_FV(A3599,"52 week high",TRUE)</f>
        <v>648.76</v>
      </c>
      <c r="O3599" s="8" cm="1">
        <f t="array" aca="1" ref="O3599" ca="1">_FV(A3599,"Volume")</f>
        <v>511771</v>
      </c>
      <c r="P3599" s="7" cm="1">
        <f t="array" aca="1" ref="P3599" ca="1">_FV(A3599,"Volume average",TRUE)</f>
        <v>539058</v>
      </c>
      <c r="Q3599" t="s">
        <v>490</v>
      </c>
      <c r="T3599" s="25" cm="1">
        <f t="array" aca="1" ref="T3599" ca="1">_FV(A3599,"Expense ratio",TRUE)</f>
        <v>8.9999999999999998E-4</v>
      </c>
      <c r="U3599" s="24" cm="1">
        <f t="array" aca="1" ref="U3599" ca="1">_FV(A3599,"Market cap",TRUE)</f>
        <v>85573205708</v>
      </c>
      <c r="AC3599" s="9">
        <v>545531</v>
      </c>
      <c r="AN3599" t="s">
        <v>73</v>
      </c>
      <c r="AO3599" t="str" cm="1">
        <f t="array" aca="1" ref="AO3599" ca="1">_FV(A3599,"Currency")</f>
        <v>USD</v>
      </c>
      <c r="AP3599" t="str" cm="1">
        <f t="array" aca="1" ref="AP3599" ca="1">_FV(A3599,"Exchange")</f>
        <v>NYSE Arca</v>
      </c>
      <c r="AQ3599" s="6" t="str" cm="1">
        <f t="array" aca="1" ref="AQ3599" ca="1">_FV(A3599,"Exchange abbreviation",TRUE)</f>
        <v>ARCX</v>
      </c>
      <c r="AR3599" t="str" cm="1">
        <f t="array" aca="1" ref="AR3599" ca="1">_FV(A3599,"Instrument type",TRUE)</f>
        <v>ETF</v>
      </c>
    </row>
    <row r="3600" spans="1:44" ht="18.75" customHeight="1" x14ac:dyDescent="0.25">
      <c r="A3600" t="e" vm="3612">
        <v>#VALUE!</v>
      </c>
      <c r="B3600" t="s">
        <v>9493</v>
      </c>
      <c r="C3600" t="s">
        <v>9494</v>
      </c>
      <c r="D3600" s="31" cm="1">
        <f t="array" aca="1" ref="D3600" ca="1">_FV(A3600,"Last trade time",TRUE)</f>
        <v>45824.840277812502</v>
      </c>
      <c r="E3600" s="23" cm="1">
        <f t="array" aca="1" ref="E3600" ca="1">_FV(A3600,"Price")</f>
        <v>48.566600000000001</v>
      </c>
      <c r="F3600" s="27" cm="1">
        <f t="array" aca="1" ref="F3600" ca="1">_FV(A3600,"Change (%)",TRUE)</f>
        <v>1.1402000000000001E-2</v>
      </c>
      <c r="G3600" s="26" cm="1">
        <f t="array" aca="1" ref="G3600" ca="1">_FV(A3600,"Change")</f>
        <v>0.54749999999999999</v>
      </c>
      <c r="H3600" s="23" cm="1">
        <f t="array" aca="1" ref="H3600" ca="1">_FV(A3600,"Open")</f>
        <v>48.4</v>
      </c>
      <c r="I3600" s="23" cm="1">
        <f t="array" aca="1" ref="I3600" ca="1">_FV(A3600,"Low")</f>
        <v>48.4</v>
      </c>
      <c r="J3600" s="23" cm="1">
        <f t="array" aca="1" ref="J3600" ca="1">_FV(A3600,"High")</f>
        <v>48.75</v>
      </c>
      <c r="K3600" s="23" cm="1">
        <f t="array" aca="1" ref="K3600" ca="1">_FV(A3600,"Previous close",TRUE)</f>
        <v>48.019100000000002</v>
      </c>
      <c r="L3600" s="26"/>
      <c r="M3600" s="23" cm="1">
        <f t="array" aca="1" ref="M3600" ca="1">_FV(A3600,"52 week low",TRUE)</f>
        <v>39.33</v>
      </c>
      <c r="N3600" s="23" cm="1">
        <f t="array" aca="1" ref="N3600" ca="1">_FV(A3600,"52 week high",TRUE)</f>
        <v>50.7438</v>
      </c>
      <c r="O3600" s="8" cm="1">
        <f t="array" aca="1" ref="O3600" ca="1">_FV(A3600,"Volume")</f>
        <v>855</v>
      </c>
      <c r="P3600" s="7" cm="1">
        <f t="array" aca="1" ref="P3600" ca="1">_FV(A3600,"Volume average",TRUE)</f>
        <v>17421</v>
      </c>
      <c r="Q3600" t="s">
        <v>50</v>
      </c>
      <c r="S3600" t="s">
        <v>1894</v>
      </c>
      <c r="T3600" s="25" cm="1">
        <f t="array" aca="1" ref="T3600" ca="1">_FV(A3600,"Expense ratio",TRUE)</f>
        <v>8.9999999999999998E-4</v>
      </c>
      <c r="U3600" s="24" cm="1">
        <f t="array" aca="1" ref="U3600" ca="1">_FV(A3600,"Market cap",TRUE)</f>
        <v>347834891.63999999</v>
      </c>
      <c r="V3600" s="17">
        <v>347834048</v>
      </c>
      <c r="W3600" s="17">
        <v>347834048</v>
      </c>
      <c r="Y3600" t="s">
        <v>9078</v>
      </c>
      <c r="Z3600" s="19">
        <v>48.543559999999999</v>
      </c>
      <c r="AA3600" s="19">
        <v>26.077584999999999</v>
      </c>
      <c r="AB3600" s="19">
        <v>1.1299999999999999E-2</v>
      </c>
      <c r="AC3600" s="17">
        <v>9657</v>
      </c>
      <c r="AE3600" s="19">
        <v>1.451673861448799</v>
      </c>
      <c r="AF3600" s="19">
        <v>10.40145545968025</v>
      </c>
      <c r="AI3600" s="17">
        <v>9657</v>
      </c>
      <c r="AJ3600" s="19">
        <v>469129.33439999999</v>
      </c>
      <c r="AL3600" s="19">
        <v>50.744</v>
      </c>
      <c r="AM3600" s="19">
        <v>39.33</v>
      </c>
      <c r="AN3600" t="s">
        <v>47</v>
      </c>
      <c r="AO3600" t="str" cm="1">
        <f t="array" aca="1" ref="AO3600" ca="1">_FV(A3600,"Currency")</f>
        <v>USD</v>
      </c>
      <c r="AP3600" t="str" cm="1">
        <f t="array" aca="1" ref="AP3600" ca="1">_FV(A3600,"Exchange")</f>
        <v>NYSE Arca</v>
      </c>
      <c r="AQ3600" s="6" t="str" cm="1">
        <f t="array" aca="1" ref="AQ3600" ca="1">_FV(A3600,"Exchange abbreviation",TRUE)</f>
        <v>ARCX</v>
      </c>
      <c r="AR3600" t="str" cm="1">
        <f t="array" aca="1" ref="AR3600" ca="1">_FV(A3600,"Instrument type",TRUE)</f>
        <v>ETF</v>
      </c>
    </row>
    <row r="3601" spans="1:44" ht="18.75" customHeight="1" x14ac:dyDescent="0.25">
      <c r="A3601" t="e" vm="3613">
        <v>#VALUE!</v>
      </c>
      <c r="B3601" t="s">
        <v>9495</v>
      </c>
      <c r="C3601" t="s">
        <v>9496</v>
      </c>
      <c r="D3601" s="31" cm="1">
        <f t="array" aca="1" ref="D3601" ca="1">_FV(A3601,"Last trade time",TRUE)</f>
        <v>45824.840277789066</v>
      </c>
      <c r="E3601" s="23" cm="1">
        <f t="array" aca="1" ref="E3601" ca="1">_FV(A3601,"Price")</f>
        <v>24.856100000000001</v>
      </c>
      <c r="F3601" s="27" cm="1">
        <f t="array" aca="1" ref="F3601" ca="1">_FV(A3601,"Change (%)",TRUE)</f>
        <v>8.914E-3</v>
      </c>
      <c r="G3601" s="26" cm="1">
        <f t="array" aca="1" ref="G3601" ca="1">_FV(A3601,"Change")</f>
        <v>0.21959999999999999</v>
      </c>
      <c r="H3601" s="23" cm="1">
        <f t="array" aca="1" ref="H3601" ca="1">_FV(A3601,"Open")</f>
        <v>24.856100000000001</v>
      </c>
      <c r="I3601" s="23" cm="1">
        <f t="array" aca="1" ref="I3601" ca="1">_FV(A3601,"Low")</f>
        <v>24.856100000000001</v>
      </c>
      <c r="J3601" s="23" cm="1">
        <f t="array" aca="1" ref="J3601" ca="1">_FV(A3601,"High")</f>
        <v>24.856100000000001</v>
      </c>
      <c r="K3601" s="23" cm="1">
        <f t="array" aca="1" ref="K3601" ca="1">_FV(A3601,"Previous close",TRUE)</f>
        <v>24.636500000000002</v>
      </c>
      <c r="L3601" s="26"/>
      <c r="M3601" s="23" cm="1">
        <f t="array" aca="1" ref="M3601" ca="1">_FV(A3601,"52 week low",TRUE)</f>
        <v>20.355699999999999</v>
      </c>
      <c r="N3601" s="23" cm="1">
        <f t="array" aca="1" ref="N3601" ca="1">_FV(A3601,"52 week high",TRUE)</f>
        <v>25.268599999999999</v>
      </c>
      <c r="O3601" s="8" cm="1">
        <f t="array" aca="1" ref="O3601" ca="1">_FV(A3601,"Volume")</f>
        <v>7</v>
      </c>
      <c r="P3601" s="7" cm="1">
        <f t="array" aca="1" ref="P3601" ca="1">_FV(A3601,"Volume average",TRUE)</f>
        <v>892008</v>
      </c>
      <c r="Q3601" t="s">
        <v>1096</v>
      </c>
      <c r="S3601" t="s">
        <v>277</v>
      </c>
      <c r="T3601" s="25" cm="1">
        <f t="array" aca="1" ref="T3601" ca="1">_FV(A3601,"Expense ratio",TRUE)</f>
        <v>8.9999999999999998E-4</v>
      </c>
      <c r="U3601" s="24" cm="1">
        <f t="array" aca="1" ref="U3601" ca="1">_FV(A3601,"Market cap",TRUE)</f>
        <v>2463622605.3200002</v>
      </c>
      <c r="V3601" s="17">
        <v>2463180288</v>
      </c>
      <c r="W3601" s="17">
        <v>2463180288</v>
      </c>
      <c r="Y3601" t="s">
        <v>1370</v>
      </c>
      <c r="Z3601" s="5">
        <v>24.69</v>
      </c>
      <c r="AA3601" s="19">
        <v>25.383938000000001</v>
      </c>
      <c r="AC3601" s="4">
        <v>2360915</v>
      </c>
      <c r="AE3601" s="5">
        <v>3.392319707341573</v>
      </c>
      <c r="AF3601" s="20"/>
      <c r="AI3601" s="4">
        <v>2360915</v>
      </c>
      <c r="AJ3601" s="5">
        <v>58426980.053999998</v>
      </c>
      <c r="AL3601" s="5">
        <v>25.074000000000002</v>
      </c>
      <c r="AM3601" s="5">
        <v>20.356000000000002</v>
      </c>
      <c r="AN3601" t="s">
        <v>82</v>
      </c>
      <c r="AO3601" t="str" cm="1">
        <f t="array" aca="1" ref="AO3601" ca="1">_FV(A3601,"Currency")</f>
        <v>USD</v>
      </c>
      <c r="AP3601" t="str" cm="1">
        <f t="array" aca="1" ref="AP3601" ca="1">_FV(A3601,"Exchange")</f>
        <v>NYSE Arca</v>
      </c>
      <c r="AQ3601" s="6" t="str" cm="1">
        <f t="array" aca="1" ref="AQ3601" ca="1">_FV(A3601,"Exchange abbreviation",TRUE)</f>
        <v>ARCX</v>
      </c>
      <c r="AR3601" t="str" cm="1">
        <f t="array" aca="1" ref="AR3601" ca="1">_FV(A3601,"Instrument type",TRUE)</f>
        <v>ETF</v>
      </c>
    </row>
    <row r="3602" spans="1:44" ht="18.75" customHeight="1" x14ac:dyDescent="0.25">
      <c r="A3602" t="e" vm="3614">
        <v>#VALUE!</v>
      </c>
      <c r="B3602" t="s">
        <v>9497</v>
      </c>
      <c r="C3602" t="s">
        <v>9498</v>
      </c>
      <c r="D3602" s="31" cm="1">
        <f t="array" aca="1" ref="D3602" ca="1">_FV(A3602,"Last trade time",TRUE)</f>
        <v>45824.84375021953</v>
      </c>
      <c r="E3602" s="23" cm="1">
        <f t="array" aca="1" ref="E3602" ca="1">_FV(A3602,"Price")</f>
        <v>24.26</v>
      </c>
      <c r="F3602" s="27" cm="1">
        <f t="array" aca="1" ref="F3602" ca="1">_FV(A3602,"Change (%)",TRUE)</f>
        <v>1.7016E-2</v>
      </c>
      <c r="G3602" s="26" cm="1">
        <f t="array" aca="1" ref="G3602" ca="1">_FV(A3602,"Change")</f>
        <v>0.40589999999999998</v>
      </c>
      <c r="H3602" s="23" cm="1">
        <f t="array" aca="1" ref="H3602" ca="1">_FV(A3602,"Open")</f>
        <v>23.9</v>
      </c>
      <c r="I3602" s="23" cm="1">
        <f t="array" aca="1" ref="I3602" ca="1">_FV(A3602,"Low")</f>
        <v>23.9</v>
      </c>
      <c r="J3602" s="23" cm="1">
        <f t="array" aca="1" ref="J3602" ca="1">_FV(A3602,"High")</f>
        <v>24.32</v>
      </c>
      <c r="K3602" s="23" cm="1">
        <f t="array" aca="1" ref="K3602" ca="1">_FV(A3602,"Previous close",TRUE)</f>
        <v>23.854099999999999</v>
      </c>
      <c r="L3602" s="26"/>
      <c r="M3602" s="23" cm="1">
        <f t="array" aca="1" ref="M3602" ca="1">_FV(A3602,"52 week low",TRUE)</f>
        <v>19.510000000000002</v>
      </c>
      <c r="N3602" s="23" cm="1">
        <f t="array" aca="1" ref="N3602" ca="1">_FV(A3602,"52 week high",TRUE)</f>
        <v>28.16</v>
      </c>
      <c r="O3602" s="8" cm="1">
        <f t="array" aca="1" ref="O3602" ca="1">_FV(A3602,"Volume")</f>
        <v>841</v>
      </c>
      <c r="P3602" s="7" cm="1">
        <f t="array" aca="1" ref="P3602" ca="1">_FV(A3602,"Volume average",TRUE)</f>
        <v>5947</v>
      </c>
      <c r="Q3602" t="s">
        <v>60</v>
      </c>
      <c r="S3602" t="s">
        <v>9499</v>
      </c>
      <c r="T3602" s="25" cm="1">
        <f t="array" aca="1" ref="T3602" ca="1">_FV(A3602,"Expense ratio",TRUE)</f>
        <v>8.9999999999999998E-4</v>
      </c>
      <c r="U3602" s="24" cm="1">
        <f t="array" aca="1" ref="U3602" ca="1">_FV(A3602,"Market cap",TRUE)</f>
        <v>30943330.109999999</v>
      </c>
      <c r="V3602" s="17">
        <v>30943330</v>
      </c>
      <c r="W3602" s="17">
        <v>30943330</v>
      </c>
      <c r="Y3602" t="s">
        <v>4073</v>
      </c>
      <c r="Z3602" s="19">
        <v>24.130299999999998</v>
      </c>
      <c r="AA3602" s="19">
        <v>15.299007</v>
      </c>
      <c r="AC3602" s="17">
        <v>16752</v>
      </c>
      <c r="AE3602" s="19">
        <v>-4.6350721192855886</v>
      </c>
      <c r="AI3602" s="17">
        <v>16752</v>
      </c>
      <c r="AJ3602" s="19">
        <v>403723.2</v>
      </c>
      <c r="AL3602" s="19">
        <v>28.16</v>
      </c>
      <c r="AM3602" s="19">
        <v>19.510000000000002</v>
      </c>
      <c r="AN3602" t="s">
        <v>47</v>
      </c>
      <c r="AO3602" t="str" cm="1">
        <f t="array" aca="1" ref="AO3602" ca="1">_FV(A3602,"Currency")</f>
        <v>USD</v>
      </c>
      <c r="AP3602" t="str" cm="1">
        <f t="array" aca="1" ref="AP3602" ca="1">_FV(A3602,"Exchange")</f>
        <v>Nasdaq Stock Market</v>
      </c>
      <c r="AQ3602" s="6" t="str" cm="1">
        <f t="array" aca="1" ref="AQ3602" ca="1">_FV(A3602,"Exchange abbreviation",TRUE)</f>
        <v>XNAS</v>
      </c>
      <c r="AR3602" t="str" cm="1">
        <f t="array" aca="1" ref="AR3602" ca="1">_FV(A3602,"Instrument type",TRUE)</f>
        <v>ETF</v>
      </c>
    </row>
    <row r="3603" spans="1:44" ht="18.75" customHeight="1" x14ac:dyDescent="0.25">
      <c r="A3603" t="e" vm="3615">
        <v>#VALUE!</v>
      </c>
      <c r="B3603" t="s">
        <v>9500</v>
      </c>
      <c r="C3603" t="s">
        <v>9501</v>
      </c>
      <c r="D3603" s="31" cm="1">
        <f t="array" aca="1" ref="D3603" ca="1">_FV(A3603,"Last trade time",TRUE)</f>
        <v>45824.840277812502</v>
      </c>
      <c r="E3603" s="23" cm="1">
        <f t="array" aca="1" ref="E3603" ca="1">_FV(A3603,"Price")</f>
        <v>20.086600000000001</v>
      </c>
      <c r="F3603" s="27" cm="1">
        <f t="array" aca="1" ref="F3603" ca="1">_FV(A3603,"Change (%)",TRUE)</f>
        <v>6.8469999999999998E-3</v>
      </c>
      <c r="G3603" s="26" cm="1">
        <f t="array" aca="1" ref="G3603" ca="1">_FV(A3603,"Change")</f>
        <v>0.1366</v>
      </c>
      <c r="H3603" s="23" cm="1">
        <f t="array" aca="1" ref="H3603" ca="1">_FV(A3603,"Open")</f>
        <v>20.100000000000001</v>
      </c>
      <c r="I3603" s="23" cm="1">
        <f t="array" aca="1" ref="I3603" ca="1">_FV(A3603,"Low")</f>
        <v>20.086600000000001</v>
      </c>
      <c r="J3603" s="23" cm="1">
        <f t="array" aca="1" ref="J3603" ca="1">_FV(A3603,"High")</f>
        <v>20.16</v>
      </c>
      <c r="K3603" s="23" cm="1">
        <f t="array" aca="1" ref="K3603" ca="1">_FV(A3603,"Previous close",TRUE)</f>
        <v>19.95</v>
      </c>
      <c r="L3603" s="26"/>
      <c r="M3603" s="23" cm="1">
        <f t="array" aca="1" ref="M3603" ca="1">_FV(A3603,"52 week low",TRUE)</f>
        <v>15.395099999999999</v>
      </c>
      <c r="N3603" s="23" cm="1">
        <f t="array" aca="1" ref="N3603" ca="1">_FV(A3603,"52 week high",TRUE)</f>
        <v>21.024999999999999</v>
      </c>
      <c r="O3603" s="8" cm="1">
        <f t="array" aca="1" ref="O3603" ca="1">_FV(A3603,"Volume")</f>
        <v>13507</v>
      </c>
      <c r="P3603" s="7" cm="1">
        <f t="array" aca="1" ref="P3603" ca="1">_FV(A3603,"Volume average",TRUE)</f>
        <v>5706</v>
      </c>
      <c r="Q3603" t="s">
        <v>1222</v>
      </c>
      <c r="S3603" t="s">
        <v>263</v>
      </c>
      <c r="T3603" s="25" cm="1">
        <f t="array" aca="1" ref="T3603" ca="1">_FV(A3603,"Expense ratio",TRUE)</f>
        <v>8.9999999999999998E-4</v>
      </c>
      <c r="U3603" s="24" cm="1">
        <f t="array" aca="1" ref="U3603" ca="1">_FV(A3603,"Market cap",TRUE)</f>
        <v>13530400.75</v>
      </c>
      <c r="V3603" s="17">
        <v>13530400</v>
      </c>
      <c r="W3603" s="17">
        <v>13530400</v>
      </c>
      <c r="Y3603" t="s">
        <v>8567</v>
      </c>
      <c r="Z3603" s="19">
        <v>19.68</v>
      </c>
      <c r="AA3603" s="19">
        <v>14.437638</v>
      </c>
      <c r="AB3603" s="19">
        <v>0.04</v>
      </c>
      <c r="AC3603" s="17">
        <v>5128</v>
      </c>
      <c r="AE3603" s="19">
        <v>16.145981837363131</v>
      </c>
      <c r="AF3603" s="19">
        <v>16.21440239577068</v>
      </c>
      <c r="AI3603" s="17">
        <v>5128</v>
      </c>
      <c r="AJ3603" s="19">
        <v>101082.6232</v>
      </c>
      <c r="AL3603" s="19">
        <v>21.024999999999999</v>
      </c>
      <c r="AM3603" s="19">
        <v>15.395</v>
      </c>
      <c r="AN3603" t="s">
        <v>47</v>
      </c>
      <c r="AO3603" t="str" cm="1">
        <f t="array" aca="1" ref="AO3603" ca="1">_FV(A3603,"Currency")</f>
        <v>USD</v>
      </c>
      <c r="AP3603" t="str" cm="1">
        <f t="array" aca="1" ref="AP3603" ca="1">_FV(A3603,"Exchange")</f>
        <v>NYSE Arca</v>
      </c>
      <c r="AQ3603" s="6" t="str" cm="1">
        <f t="array" aca="1" ref="AQ3603" ca="1">_FV(A3603,"Exchange abbreviation",TRUE)</f>
        <v>ARCX</v>
      </c>
      <c r="AR3603" t="str" cm="1">
        <f t="array" aca="1" ref="AR3603" ca="1">_FV(A3603,"Instrument type",TRUE)</f>
        <v>ETF</v>
      </c>
    </row>
    <row r="3604" spans="1:44" ht="18.75" customHeight="1" x14ac:dyDescent="0.25">
      <c r="A3604" t="e" vm="3616">
        <v>#VALUE!</v>
      </c>
      <c r="B3604" t="s">
        <v>9502</v>
      </c>
      <c r="C3604" t="s">
        <v>9503</v>
      </c>
      <c r="D3604" s="31" cm="1">
        <f t="array" aca="1" ref="D3604" ca="1">_FV(A3604,"Last trade time",TRUE)</f>
        <v>45824.865624525002</v>
      </c>
      <c r="E3604" s="23" cm="1">
        <f t="array" aca="1" ref="E3604" ca="1">_FV(A3604,"Price")</f>
        <v>65.23</v>
      </c>
      <c r="F3604" s="27" cm="1">
        <f t="array" aca="1" ref="F3604" ca="1">_FV(A3604,"Change (%)",TRUE)</f>
        <v>4.4809999999999997E-3</v>
      </c>
      <c r="G3604" s="26" cm="1">
        <f t="array" aca="1" ref="G3604" ca="1">_FV(A3604,"Change")</f>
        <v>0.29099999999999998</v>
      </c>
      <c r="H3604" s="23" cm="1">
        <f t="array" aca="1" ref="H3604" ca="1">_FV(A3604,"Open")</f>
        <v>65.56</v>
      </c>
      <c r="I3604" s="23" cm="1">
        <f t="array" aca="1" ref="I3604" ca="1">_FV(A3604,"Low")</f>
        <v>65.202600000000004</v>
      </c>
      <c r="J3604" s="23" cm="1">
        <f t="array" aca="1" ref="J3604" ca="1">_FV(A3604,"High")</f>
        <v>65.84</v>
      </c>
      <c r="K3604" s="23" cm="1">
        <f t="array" aca="1" ref="K3604" ca="1">_FV(A3604,"Previous close",TRUE)</f>
        <v>64.938999999999993</v>
      </c>
      <c r="L3604" s="26"/>
      <c r="M3604" s="23" cm="1">
        <f t="array" aca="1" ref="M3604" ca="1">_FV(A3604,"52 week low",TRUE)</f>
        <v>53.17</v>
      </c>
      <c r="N3604" s="23" cm="1">
        <f t="array" aca="1" ref="N3604" ca="1">_FV(A3604,"52 week high",TRUE)</f>
        <v>67.34</v>
      </c>
      <c r="O3604" s="8" cm="1">
        <f t="array" aca="1" ref="O3604" ca="1">_FV(A3604,"Volume")</f>
        <v>1554455</v>
      </c>
      <c r="P3604" s="7" cm="1">
        <f t="array" aca="1" ref="P3604" ca="1">_FV(A3604,"Volume average",TRUE)</f>
        <v>1096867</v>
      </c>
      <c r="Q3604" t="s">
        <v>55</v>
      </c>
      <c r="S3604" t="s">
        <v>2067</v>
      </c>
      <c r="T3604" s="25" cm="1">
        <f t="array" aca="1" ref="T3604" ca="1">_FV(A3604,"Expense ratio",TRUE)</f>
        <v>8.9999999999999998E-4</v>
      </c>
      <c r="U3604" s="24" cm="1">
        <f t="array" aca="1" ref="U3604" ca="1">_FV(A3604,"Market cap",TRUE)</f>
        <v>6709234587.1000004</v>
      </c>
      <c r="V3604" s="17">
        <v>6709234688</v>
      </c>
      <c r="W3604" s="17">
        <v>6709234688</v>
      </c>
      <c r="Y3604" t="s">
        <v>9463</v>
      </c>
      <c r="Z3604" s="19">
        <v>66.525440000000003</v>
      </c>
      <c r="AA3604" s="19">
        <v>17.635534</v>
      </c>
      <c r="AB3604" s="19">
        <v>2.9100000000000001E-2</v>
      </c>
      <c r="AC3604" s="17">
        <v>1113195</v>
      </c>
      <c r="AE3604" s="19">
        <v>23.73606066701754</v>
      </c>
      <c r="AF3604" s="19">
        <v>13.63238922960157</v>
      </c>
      <c r="AI3604" s="17">
        <v>1113195</v>
      </c>
      <c r="AJ3604" s="19">
        <v>74105391.149999991</v>
      </c>
      <c r="AL3604" s="19">
        <v>66.790000000000006</v>
      </c>
      <c r="AM3604" s="19">
        <v>53.17</v>
      </c>
      <c r="AN3604" t="s">
        <v>82</v>
      </c>
      <c r="AO3604" t="str" cm="1">
        <f t="array" aca="1" ref="AO3604" ca="1">_FV(A3604,"Currency")</f>
        <v>USD</v>
      </c>
      <c r="AP3604" t="str" cm="1">
        <f t="array" aca="1" ref="AP3604" ca="1">_FV(A3604,"Exchange")</f>
        <v>NYSE Arca</v>
      </c>
      <c r="AQ3604" s="6" t="str" cm="1">
        <f t="array" aca="1" ref="AQ3604" ca="1">_FV(A3604,"Exchange abbreviation",TRUE)</f>
        <v>ARCX</v>
      </c>
      <c r="AR3604" t="str" cm="1">
        <f t="array" aca="1" ref="AR3604" ca="1">_FV(A3604,"Instrument type",TRUE)</f>
        <v>ETF</v>
      </c>
    </row>
    <row r="3605" spans="1:44" ht="18.75" customHeight="1" x14ac:dyDescent="0.25">
      <c r="A3605" t="e" vm="3617">
        <v>#VALUE!</v>
      </c>
      <c r="B3605" t="s">
        <v>9504</v>
      </c>
      <c r="C3605" t="s">
        <v>9505</v>
      </c>
      <c r="D3605" s="31" cm="1">
        <f t="array" aca="1" ref="D3605" ca="1">_FV(A3605,"Last trade time",TRUE)</f>
        <v>45824.840277812502</v>
      </c>
      <c r="E3605" s="23" cm="1">
        <f t="array" aca="1" ref="E3605" ca="1">_FV(A3605,"Price")</f>
        <v>30.64</v>
      </c>
      <c r="F3605" s="27" cm="1">
        <f t="array" aca="1" ref="F3605" ca="1">_FV(A3605,"Change (%)",TRUE)</f>
        <v>9.3889999999999998E-3</v>
      </c>
      <c r="G3605" s="26" cm="1">
        <f t="array" aca="1" ref="G3605" ca="1">_FV(A3605,"Change")</f>
        <v>0.28499999999999998</v>
      </c>
      <c r="H3605" s="23" cm="1">
        <f t="array" aca="1" ref="H3605" ca="1">_FV(A3605,"Open")</f>
        <v>30.87</v>
      </c>
      <c r="I3605" s="23" cm="1">
        <f t="array" aca="1" ref="I3605" ca="1">_FV(A3605,"Low")</f>
        <v>30.64</v>
      </c>
      <c r="J3605" s="23" cm="1">
        <f t="array" aca="1" ref="J3605" ca="1">_FV(A3605,"High")</f>
        <v>30.93</v>
      </c>
      <c r="K3605" s="23" cm="1">
        <f t="array" aca="1" ref="K3605" ca="1">_FV(A3605,"Previous close",TRUE)</f>
        <v>30.355</v>
      </c>
      <c r="L3605" s="26"/>
      <c r="M3605" s="23" cm="1">
        <f t="array" aca="1" ref="M3605" ca="1">_FV(A3605,"52 week low",TRUE)</f>
        <v>23.5</v>
      </c>
      <c r="N3605" s="23" cm="1">
        <f t="array" aca="1" ref="N3605" ca="1">_FV(A3605,"52 week high",TRUE)</f>
        <v>31.315000000000001</v>
      </c>
      <c r="O3605" s="8" cm="1">
        <f t="array" aca="1" ref="O3605" ca="1">_FV(A3605,"Volume")</f>
        <v>14656</v>
      </c>
      <c r="P3605" s="7" cm="1">
        <f t="array" aca="1" ref="P3605" ca="1">_FV(A3605,"Volume average",TRUE)</f>
        <v>23988</v>
      </c>
      <c r="Q3605" t="s">
        <v>55</v>
      </c>
      <c r="S3605" t="s">
        <v>263</v>
      </c>
      <c r="T3605" s="25" cm="1">
        <f t="array" aca="1" ref="T3605" ca="1">_FV(A3605,"Expense ratio",TRUE)</f>
        <v>8.9999999999999998E-4</v>
      </c>
      <c r="U3605" s="24" cm="1">
        <f t="array" aca="1" ref="U3605" ca="1">_FV(A3605,"Market cap",TRUE)</f>
        <v>36302561.979999997</v>
      </c>
      <c r="V3605" s="17">
        <v>36302560</v>
      </c>
      <c r="W3605" s="17">
        <v>36302560</v>
      </c>
      <c r="Y3605" t="s">
        <v>8567</v>
      </c>
      <c r="Z3605" s="19">
        <v>30.64</v>
      </c>
      <c r="AA3605" s="19">
        <v>16.938033999999998</v>
      </c>
      <c r="AB3605" s="19">
        <v>2.53E-2</v>
      </c>
      <c r="AC3605" s="17">
        <v>18615</v>
      </c>
      <c r="AE3605" s="19">
        <v>29.08343361829364</v>
      </c>
      <c r="AF3605" s="19">
        <v>18.036708526650848</v>
      </c>
      <c r="AI3605" s="17">
        <v>18615</v>
      </c>
      <c r="AJ3605" s="17">
        <v>573342</v>
      </c>
      <c r="AL3605" s="19">
        <v>31.315000000000001</v>
      </c>
      <c r="AM3605" s="19">
        <v>23.5</v>
      </c>
      <c r="AN3605" t="s">
        <v>47</v>
      </c>
      <c r="AO3605" t="str" cm="1">
        <f t="array" aca="1" ref="AO3605" ca="1">_FV(A3605,"Currency")</f>
        <v>USD</v>
      </c>
      <c r="AP3605" t="str" cm="1">
        <f t="array" aca="1" ref="AP3605" ca="1">_FV(A3605,"Exchange")</f>
        <v>NYSE Arca</v>
      </c>
      <c r="AQ3605" s="6" t="str" cm="1">
        <f t="array" aca="1" ref="AQ3605" ca="1">_FV(A3605,"Exchange abbreviation",TRUE)</f>
        <v>ARCX</v>
      </c>
      <c r="AR3605" t="str" cm="1">
        <f t="array" aca="1" ref="AR3605" ca="1">_FV(A3605,"Instrument type",TRUE)</f>
        <v>ETF</v>
      </c>
    </row>
    <row r="3606" spans="1:44" ht="18.75" customHeight="1" x14ac:dyDescent="0.25">
      <c r="A3606" t="e" vm="3618">
        <v>#VALUE!</v>
      </c>
      <c r="B3606" t="s">
        <v>9506</v>
      </c>
      <c r="C3606" t="s">
        <v>9507</v>
      </c>
      <c r="D3606" s="31" cm="1">
        <f t="array" aca="1" ref="D3606" ca="1">_FV(A3606,"Last trade time",TRUE)</f>
        <v>45824.893377950779</v>
      </c>
      <c r="E3606" s="23" cm="1">
        <f t="array" aca="1" ref="E3606" ca="1">_FV(A3606,"Price")</f>
        <v>67.73</v>
      </c>
      <c r="F3606" s="27" cm="1">
        <f t="array" aca="1" ref="F3606" ca="1">_FV(A3606,"Change (%)",TRUE)</f>
        <v>2.813E-3</v>
      </c>
      <c r="G3606" s="26" cm="1">
        <f t="array" aca="1" ref="G3606" ca="1">_FV(A3606,"Change")</f>
        <v>0.19</v>
      </c>
      <c r="H3606" s="23" cm="1">
        <f t="array" aca="1" ref="H3606" ca="1">_FV(A3606,"Open")</f>
        <v>68.099999999999994</v>
      </c>
      <c r="I3606" s="23" cm="1">
        <f t="array" aca="1" ref="I3606" ca="1">_FV(A3606,"Low")</f>
        <v>67.7</v>
      </c>
      <c r="J3606" s="23" cm="1">
        <f t="array" aca="1" ref="J3606" ca="1">_FV(A3606,"High")</f>
        <v>68.385000000000005</v>
      </c>
      <c r="K3606" s="23" cm="1">
        <f t="array" aca="1" ref="K3606" ca="1">_FV(A3606,"Previous close",TRUE)</f>
        <v>67.540000000000006</v>
      </c>
      <c r="L3606" s="26"/>
      <c r="M3606" s="23" cm="1">
        <f t="array" aca="1" ref="M3606" ca="1">_FV(A3606,"52 week low",TRUE)</f>
        <v>54.58</v>
      </c>
      <c r="N3606" s="23" cm="1">
        <f t="array" aca="1" ref="N3606" ca="1">_FV(A3606,"52 week high",TRUE)</f>
        <v>68.685000000000002</v>
      </c>
      <c r="O3606" s="8" cm="1">
        <f t="array" aca="1" ref="O3606" ca="1">_FV(A3606,"Volume")</f>
        <v>1003599</v>
      </c>
      <c r="P3606" s="7" cm="1">
        <f t="array" aca="1" ref="P3606" ca="1">_FV(A3606,"Volume average",TRUE)</f>
        <v>518628</v>
      </c>
      <c r="Q3606" t="s">
        <v>55</v>
      </c>
      <c r="S3606" t="s">
        <v>3504</v>
      </c>
      <c r="T3606" s="25" cm="1">
        <f t="array" aca="1" ref="T3606" ca="1">_FV(A3606,"Expense ratio",TRUE)</f>
        <v>8.9999999999999998E-4</v>
      </c>
      <c r="U3606" s="24" cm="1">
        <f t="array" aca="1" ref="U3606" ca="1">_FV(A3606,"Market cap",TRUE)</f>
        <v>4578796738.1700001</v>
      </c>
      <c r="V3606" s="17">
        <v>4578796544</v>
      </c>
      <c r="W3606" s="17">
        <v>4578796544</v>
      </c>
      <c r="X3606" t="s">
        <v>9508</v>
      </c>
      <c r="Y3606" t="s">
        <v>8526</v>
      </c>
      <c r="Z3606" s="19">
        <v>67.9435</v>
      </c>
      <c r="AA3606" s="19">
        <v>16.951778000000001</v>
      </c>
      <c r="AB3606" s="19">
        <v>3.4299999999999997E-2</v>
      </c>
      <c r="AC3606" s="17">
        <v>520303</v>
      </c>
      <c r="AE3606" s="19">
        <v>23.250119411422428</v>
      </c>
      <c r="AF3606" s="19">
        <v>13.21635891781872</v>
      </c>
      <c r="AI3606" s="17">
        <v>520303</v>
      </c>
      <c r="AJ3606" s="19">
        <v>35359791.880000003</v>
      </c>
      <c r="AL3606" s="19">
        <v>68.13</v>
      </c>
      <c r="AM3606" s="19">
        <v>54.58</v>
      </c>
      <c r="AN3606" t="s">
        <v>82</v>
      </c>
      <c r="AO3606" t="str" cm="1">
        <f t="array" aca="1" ref="AO3606" ca="1">_FV(A3606,"Currency")</f>
        <v>USD</v>
      </c>
      <c r="AP3606" t="str" cm="1">
        <f t="array" aca="1" ref="AP3606" ca="1">_FV(A3606,"Exchange")</f>
        <v>CBOE BZX Exchange</v>
      </c>
      <c r="AQ3606" s="6" t="str" cm="1">
        <f t="array" aca="1" ref="AQ3606" ca="1">_FV(A3606,"Exchange abbreviation",TRUE)</f>
        <v>BATS</v>
      </c>
      <c r="AR3606" t="str" cm="1">
        <f t="array" aca="1" ref="AR3606" ca="1">_FV(A3606,"Instrument type",TRUE)</f>
        <v>ETF</v>
      </c>
    </row>
    <row r="3607" spans="1:44" ht="18.75" customHeight="1" x14ac:dyDescent="0.25">
      <c r="A3607" t="e" vm="3619">
        <v>#VALUE!</v>
      </c>
      <c r="B3607" t="s">
        <v>9509</v>
      </c>
      <c r="C3607" t="s">
        <v>9510</v>
      </c>
      <c r="D3607" s="31" cm="1">
        <f t="array" aca="1" ref="D3607" ca="1">_FV(A3607,"Last trade time",TRUE)</f>
        <v>45824.84027780078</v>
      </c>
      <c r="E3607" s="23" cm="1">
        <f t="array" aca="1" ref="E3607" ca="1">_FV(A3607,"Price")</f>
        <v>31.293399999999998</v>
      </c>
      <c r="F3607" s="27" cm="1">
        <f t="array" aca="1" ref="F3607" ca="1">_FV(A3607,"Change (%)",TRUE)</f>
        <v>7.2909999999999997E-3</v>
      </c>
      <c r="G3607" s="26" cm="1">
        <f t="array" aca="1" ref="G3607" ca="1">_FV(A3607,"Change")</f>
        <v>0.22650000000000001</v>
      </c>
      <c r="H3607" s="23" cm="1">
        <f t="array" aca="1" ref="H3607" ca="1">_FV(A3607,"Open")</f>
        <v>31.49</v>
      </c>
      <c r="I3607" s="23" cm="1">
        <f t="array" aca="1" ref="I3607" ca="1">_FV(A3607,"Low")</f>
        <v>31.293399999999998</v>
      </c>
      <c r="J3607" s="23" cm="1">
        <f t="array" aca="1" ref="J3607" ca="1">_FV(A3607,"High")</f>
        <v>31.498000000000001</v>
      </c>
      <c r="K3607" s="23" cm="1">
        <f t="array" aca="1" ref="K3607" ca="1">_FV(A3607,"Previous close",TRUE)</f>
        <v>31.0669</v>
      </c>
      <c r="L3607" s="26"/>
      <c r="M3607" s="23" cm="1">
        <f t="array" aca="1" ref="M3607" ca="1">_FV(A3607,"52 week low",TRUE)</f>
        <v>24.41</v>
      </c>
      <c r="N3607" s="23" cm="1">
        <f t="array" aca="1" ref="N3607" ca="1">_FV(A3607,"52 week high",TRUE)</f>
        <v>32.28</v>
      </c>
      <c r="O3607" s="8" cm="1">
        <f t="array" aca="1" ref="O3607" ca="1">_FV(A3607,"Volume")</f>
        <v>12268</v>
      </c>
      <c r="P3607" s="7" cm="1">
        <f t="array" aca="1" ref="P3607" ca="1">_FV(A3607,"Volume average",TRUE)</f>
        <v>9777</v>
      </c>
      <c r="Q3607" t="s">
        <v>2613</v>
      </c>
      <c r="S3607" t="s">
        <v>263</v>
      </c>
      <c r="T3607" s="25" cm="1">
        <f t="array" aca="1" ref="T3607" ca="1">_FV(A3607,"Expense ratio",TRUE)</f>
        <v>8.9999999999999998E-4</v>
      </c>
      <c r="U3607" s="24" cm="1">
        <f t="array" aca="1" ref="U3607" ca="1">_FV(A3607,"Market cap",TRUE)</f>
        <v>57694833.420000002</v>
      </c>
      <c r="V3607" s="17">
        <v>57694832</v>
      </c>
      <c r="W3607" s="17">
        <v>57694832</v>
      </c>
      <c r="Y3607" t="s">
        <v>8567</v>
      </c>
      <c r="Z3607" s="19">
        <v>30.92</v>
      </c>
      <c r="AA3607" s="19">
        <v>20.602588999999998</v>
      </c>
      <c r="AB3607" s="19">
        <v>3.1099999999999999E-2</v>
      </c>
      <c r="AC3607" s="17">
        <v>14511</v>
      </c>
      <c r="AE3607" s="19">
        <v>10.9730538344383</v>
      </c>
      <c r="AF3607" s="19">
        <v>9.7802364744702608</v>
      </c>
      <c r="AI3607" s="17">
        <v>14511</v>
      </c>
      <c r="AJ3607" s="19">
        <v>451250.01809999999</v>
      </c>
      <c r="AL3607" s="19">
        <v>32.28</v>
      </c>
      <c r="AM3607" s="19">
        <v>24.41</v>
      </c>
      <c r="AN3607" t="s">
        <v>47</v>
      </c>
      <c r="AO3607" t="str" cm="1">
        <f t="array" aca="1" ref="AO3607" ca="1">_FV(A3607,"Currency")</f>
        <v>USD</v>
      </c>
      <c r="AP3607" t="str" cm="1">
        <f t="array" aca="1" ref="AP3607" ca="1">_FV(A3607,"Exchange")</f>
        <v>NYSE Arca</v>
      </c>
      <c r="AQ3607" s="6" t="str" cm="1">
        <f t="array" aca="1" ref="AQ3607" ca="1">_FV(A3607,"Exchange abbreviation",TRUE)</f>
        <v>ARCX</v>
      </c>
      <c r="AR3607" t="str" cm="1">
        <f t="array" aca="1" ref="AR3607" ca="1">_FV(A3607,"Instrument type",TRUE)</f>
        <v>ETF</v>
      </c>
    </row>
    <row r="3608" spans="1:44" ht="18.75" customHeight="1" x14ac:dyDescent="0.25">
      <c r="A3608" t="e" vm="3620">
        <v>#VALUE!</v>
      </c>
      <c r="B3608" t="s">
        <v>9511</v>
      </c>
      <c r="C3608" t="s">
        <v>9512</v>
      </c>
      <c r="D3608" s="31" cm="1">
        <f t="array" aca="1" ref="D3608" ca="1">_FV(A3608,"Last trade time",TRUE)</f>
        <v>45824.843804247655</v>
      </c>
      <c r="E3608" s="23" cm="1">
        <f t="array" aca="1" ref="E3608" ca="1">_FV(A3608,"Price")</f>
        <v>58.66</v>
      </c>
      <c r="F3608" s="27" cm="1">
        <f t="array" aca="1" ref="F3608" ca="1">_FV(A3608,"Change (%)",TRUE)</f>
        <v>1.1378999999999998E-2</v>
      </c>
      <c r="G3608" s="26" cm="1">
        <f t="array" aca="1" ref="G3608" ca="1">_FV(A3608,"Change")</f>
        <v>0.66</v>
      </c>
      <c r="H3608" s="23" cm="1">
        <f t="array" aca="1" ref="H3608" ca="1">_FV(A3608,"Open")</f>
        <v>58.67</v>
      </c>
      <c r="I3608" s="23" cm="1">
        <f t="array" aca="1" ref="I3608" ca="1">_FV(A3608,"Low")</f>
        <v>58.64</v>
      </c>
      <c r="J3608" s="23" cm="1">
        <f t="array" aca="1" ref="J3608" ca="1">_FV(A3608,"High")</f>
        <v>59.02</v>
      </c>
      <c r="K3608" s="23" cm="1">
        <f t="array" aca="1" ref="K3608" ca="1">_FV(A3608,"Previous close",TRUE)</f>
        <v>58</v>
      </c>
      <c r="L3608" s="26"/>
      <c r="M3608" s="23" cm="1">
        <f t="array" aca="1" ref="M3608" ca="1">_FV(A3608,"52 week low",TRUE)</f>
        <v>47.29</v>
      </c>
      <c r="N3608" s="23" cm="1">
        <f t="array" aca="1" ref="N3608" ca="1">_FV(A3608,"52 week high",TRUE)</f>
        <v>59.765000000000001</v>
      </c>
      <c r="O3608" s="8" cm="1">
        <f t="array" aca="1" ref="O3608" ca="1">_FV(A3608,"Volume")</f>
        <v>10848460</v>
      </c>
      <c r="P3608" s="7" cm="1">
        <f t="array" aca="1" ref="P3608" ca="1">_FV(A3608,"Volume average",TRUE)</f>
        <v>12710669</v>
      </c>
      <c r="Q3608" t="s">
        <v>844</v>
      </c>
      <c r="S3608" t="s">
        <v>2067</v>
      </c>
      <c r="T3608" s="25" cm="1">
        <f t="array" aca="1" ref="T3608" ca="1">_FV(A3608,"Expense ratio",TRUE)</f>
        <v>8.9999999999999998E-4</v>
      </c>
      <c r="U3608" s="24" cm="1">
        <f t="array" aca="1" ref="U3608" ca="1">_FV(A3608,"Market cap",TRUE)</f>
        <v>87525285498.009995</v>
      </c>
      <c r="V3608" s="17">
        <v>87525285888</v>
      </c>
      <c r="W3608" s="17">
        <v>87525285888</v>
      </c>
      <c r="Y3608" t="s">
        <v>9513</v>
      </c>
      <c r="Z3608" s="19">
        <v>58.37567</v>
      </c>
      <c r="AA3608" s="19">
        <v>14.621343</v>
      </c>
      <c r="AB3608" s="19">
        <v>2.9499999999999998E-2</v>
      </c>
      <c r="AC3608" s="17">
        <v>11610239</v>
      </c>
      <c r="AE3608" s="19">
        <v>13.025123655681471</v>
      </c>
      <c r="AF3608" s="19">
        <v>13.64465885648878</v>
      </c>
      <c r="AH3608" s="17">
        <v>1150800000</v>
      </c>
      <c r="AI3608" s="17">
        <v>11610239</v>
      </c>
      <c r="AJ3608" s="19">
        <v>679082879.11000001</v>
      </c>
      <c r="AL3608" s="19">
        <v>59.04</v>
      </c>
      <c r="AM3608" s="19">
        <v>47.29</v>
      </c>
      <c r="AN3608" t="s">
        <v>82</v>
      </c>
      <c r="AO3608" t="str" cm="1">
        <f t="array" aca="1" ref="AO3608" ca="1">_FV(A3608,"Currency")</f>
        <v>USD</v>
      </c>
      <c r="AP3608" t="str" cm="1">
        <f t="array" aca="1" ref="AP3608" ca="1">_FV(A3608,"Exchange")</f>
        <v>NYSE Arca</v>
      </c>
      <c r="AQ3608" s="6" t="str" cm="1">
        <f t="array" aca="1" ref="AQ3608" ca="1">_FV(A3608,"Exchange abbreviation",TRUE)</f>
        <v>ARCX</v>
      </c>
      <c r="AR3608" t="str" cm="1">
        <f t="array" aca="1" ref="AR3608" ca="1">_FV(A3608,"Instrument type",TRUE)</f>
        <v>ETF</v>
      </c>
    </row>
    <row r="3609" spans="1:44" ht="18.75" customHeight="1" x14ac:dyDescent="0.25">
      <c r="A3609" t="e" vm="3621">
        <v>#VALUE!</v>
      </c>
      <c r="B3609" t="s">
        <v>9514</v>
      </c>
      <c r="C3609" t="s">
        <v>9515</v>
      </c>
      <c r="D3609" s="31" cm="1">
        <f t="array" aca="1" ref="D3609" ca="1">_FV(A3609,"Last trade time",TRUE)</f>
        <v>45824.840277812502</v>
      </c>
      <c r="E3609" s="23" cm="1">
        <f t="array" aca="1" ref="E3609" ca="1">_FV(A3609,"Price")</f>
        <v>33.020000000000003</v>
      </c>
      <c r="F3609" s="27" cm="1">
        <f t="array" aca="1" ref="F3609" ca="1">_FV(A3609,"Change (%)",TRUE)</f>
        <v>7.9369999999999996E-3</v>
      </c>
      <c r="G3609" s="26" cm="1">
        <f t="array" aca="1" ref="G3609" ca="1">_FV(A3609,"Change")</f>
        <v>0.26</v>
      </c>
      <c r="H3609" s="23" cm="1">
        <f t="array" aca="1" ref="H3609" ca="1">_FV(A3609,"Open")</f>
        <v>33.159999999999997</v>
      </c>
      <c r="I3609" s="23" cm="1">
        <f t="array" aca="1" ref="I3609" ca="1">_FV(A3609,"Low")</f>
        <v>32.979999999999997</v>
      </c>
      <c r="J3609" s="23" cm="1">
        <f t="array" aca="1" ref="J3609" ca="1">_FV(A3609,"High")</f>
        <v>33.26</v>
      </c>
      <c r="K3609" s="23" cm="1">
        <f t="array" aca="1" ref="K3609" ca="1">_FV(A3609,"Previous close",TRUE)</f>
        <v>32.76</v>
      </c>
      <c r="L3609" s="26"/>
      <c r="M3609" s="23" cm="1">
        <f t="array" aca="1" ref="M3609" ca="1">_FV(A3609,"52 week low",TRUE)</f>
        <v>23.1524</v>
      </c>
      <c r="N3609" s="23" cm="1">
        <f t="array" aca="1" ref="N3609" ca="1">_FV(A3609,"52 week high",TRUE)</f>
        <v>33.835999999999999</v>
      </c>
      <c r="O3609" s="8" cm="1">
        <f t="array" aca="1" ref="O3609" ca="1">_FV(A3609,"Volume")</f>
        <v>13032</v>
      </c>
      <c r="P3609" s="7" cm="1">
        <f t="array" aca="1" ref="P3609" ca="1">_FV(A3609,"Volume average",TRUE)</f>
        <v>26335</v>
      </c>
      <c r="Q3609" t="s">
        <v>2613</v>
      </c>
      <c r="S3609" t="s">
        <v>263</v>
      </c>
      <c r="T3609" s="25" cm="1">
        <f t="array" aca="1" ref="T3609" ca="1">_FV(A3609,"Expense ratio",TRUE)</f>
        <v>8.9999999999999998E-4</v>
      </c>
      <c r="U3609" s="24" cm="1">
        <f t="array" aca="1" ref="U3609" ca="1">_FV(A3609,"Market cap",TRUE)</f>
        <v>61005062.479999997</v>
      </c>
      <c r="V3609" s="17">
        <v>61005064</v>
      </c>
      <c r="W3609" s="17">
        <v>61005064</v>
      </c>
      <c r="Y3609" t="s">
        <v>8567</v>
      </c>
      <c r="Z3609" s="5">
        <v>33.49</v>
      </c>
      <c r="AA3609" s="19">
        <v>18.890785000000001</v>
      </c>
      <c r="AB3609" s="19">
        <v>1.8200000000000001E-2</v>
      </c>
      <c r="AC3609" s="4">
        <v>27436</v>
      </c>
      <c r="AE3609" s="5">
        <v>34.715454009455733</v>
      </c>
      <c r="AF3609" s="19">
        <v>35.228574038741243</v>
      </c>
      <c r="AI3609" s="4">
        <v>27436</v>
      </c>
      <c r="AJ3609" s="5">
        <v>920477.79999999993</v>
      </c>
      <c r="AL3609" s="5">
        <v>33.835999999999999</v>
      </c>
      <c r="AM3609" s="5">
        <v>23.152000000000001</v>
      </c>
      <c r="AN3609" t="s">
        <v>47</v>
      </c>
      <c r="AO3609" t="str" cm="1">
        <f t="array" aca="1" ref="AO3609" ca="1">_FV(A3609,"Currency")</f>
        <v>USD</v>
      </c>
      <c r="AP3609" t="str" cm="1">
        <f t="array" aca="1" ref="AP3609" ca="1">_FV(A3609,"Exchange")</f>
        <v>NYSE Arca</v>
      </c>
      <c r="AQ3609" s="6" t="str" cm="1">
        <f t="array" aca="1" ref="AQ3609" ca="1">_FV(A3609,"Exchange abbreviation",TRUE)</f>
        <v>ARCX</v>
      </c>
      <c r="AR3609" t="str" cm="1">
        <f t="array" aca="1" ref="AR3609" ca="1">_FV(A3609,"Instrument type",TRUE)</f>
        <v>ETF</v>
      </c>
    </row>
    <row r="3610" spans="1:44" ht="18.75" customHeight="1" x14ac:dyDescent="0.25">
      <c r="A3610" t="e" vm="3622">
        <v>#VALUE!</v>
      </c>
      <c r="B3610" t="s">
        <v>9516</v>
      </c>
      <c r="C3610" t="s">
        <v>9517</v>
      </c>
      <c r="D3610" s="31" cm="1">
        <f t="array" aca="1" ref="D3610" ca="1">_FV(A3610,"Last trade time",TRUE)</f>
        <v>45824.917235613284</v>
      </c>
      <c r="E3610" s="23" cm="1">
        <f t="array" aca="1" ref="E3610" ca="1">_FV(A3610,"Price")</f>
        <v>122.42</v>
      </c>
      <c r="F3610" s="27" cm="1">
        <f t="array" aca="1" ref="F3610" ca="1">_FV(A3610,"Change (%)",TRUE)</f>
        <v>1.1986000000000002E-2</v>
      </c>
      <c r="G3610" s="26" cm="1">
        <f t="array" aca="1" ref="G3610" ca="1">_FV(A3610,"Change")</f>
        <v>1.45</v>
      </c>
      <c r="H3610" s="23" cm="1">
        <f t="array" aca="1" ref="H3610" ca="1">_FV(A3610,"Open")</f>
        <v>121.84</v>
      </c>
      <c r="I3610" s="23" cm="1">
        <f t="array" aca="1" ref="I3610" ca="1">_FV(A3610,"Low")</f>
        <v>121.84</v>
      </c>
      <c r="J3610" s="23" cm="1">
        <f t="array" aca="1" ref="J3610" ca="1">_FV(A3610,"High")</f>
        <v>123.2786</v>
      </c>
      <c r="K3610" s="23" cm="1">
        <f t="array" aca="1" ref="K3610" ca="1">_FV(A3610,"Previous close",TRUE)</f>
        <v>120.97</v>
      </c>
      <c r="L3610" s="26"/>
      <c r="M3610" s="23" cm="1">
        <f t="array" aca="1" ref="M3610" ca="1">_FV(A3610,"52 week low",TRUE)</f>
        <v>98.05</v>
      </c>
      <c r="N3610" s="23" cm="1">
        <f t="array" aca="1" ref="N3610" ca="1">_FV(A3610,"52 week high",TRUE)</f>
        <v>127.67</v>
      </c>
      <c r="O3610" s="8" cm="1">
        <f t="array" aca="1" ref="O3610" ca="1">_FV(A3610,"Volume")</f>
        <v>849990</v>
      </c>
      <c r="P3610" s="7" cm="1">
        <f t="array" aca="1" ref="P3610" ca="1">_FV(A3610,"Volume average",TRUE)</f>
        <v>438193</v>
      </c>
      <c r="Q3610" t="s">
        <v>72</v>
      </c>
      <c r="T3610" s="25" cm="1">
        <f t="array" aca="1" ref="T3610" ca="1">_FV(A3610,"Expense ratio",TRUE)</f>
        <v>8.9999999999999998E-4</v>
      </c>
      <c r="U3610" s="24" cm="1">
        <f t="array" aca="1" ref="U3610" ca="1">_FV(A3610,"Market cap",TRUE)</f>
        <v>11997136958</v>
      </c>
      <c r="AC3610" s="9">
        <v>436712</v>
      </c>
      <c r="AN3610" t="s">
        <v>73</v>
      </c>
      <c r="AO3610" t="str" cm="1">
        <f t="array" aca="1" ref="AO3610" ca="1">_FV(A3610,"Currency")</f>
        <v>USD</v>
      </c>
      <c r="AP3610" t="str" cm="1">
        <f t="array" aca="1" ref="AP3610" ca="1">_FV(A3610,"Exchange")</f>
        <v>NYSE Arca</v>
      </c>
      <c r="AQ3610" s="6" t="str" cm="1">
        <f t="array" aca="1" ref="AQ3610" ca="1">_FV(A3610,"Exchange abbreviation",TRUE)</f>
        <v>ARCX</v>
      </c>
      <c r="AR3610" t="str" cm="1">
        <f t="array" aca="1" ref="AR3610" ca="1">_FV(A3610,"Instrument type",TRUE)</f>
        <v>ETF</v>
      </c>
    </row>
    <row r="3611" spans="1:44" ht="18.75" customHeight="1" x14ac:dyDescent="0.25">
      <c r="A3611" t="e" vm="3623">
        <v>#VALUE!</v>
      </c>
      <c r="B3611" t="s">
        <v>9518</v>
      </c>
      <c r="C3611" t="s">
        <v>9519</v>
      </c>
      <c r="D3611" s="31" cm="1">
        <f t="array" aca="1" ref="D3611" ca="1">_FV(A3611,"Last trade time",TRUE)</f>
        <v>45824.840277812502</v>
      </c>
      <c r="E3611" s="23" cm="1">
        <f t="array" aca="1" ref="E3611" ca="1">_FV(A3611,"Price")</f>
        <v>64.36</v>
      </c>
      <c r="F3611" s="27" cm="1">
        <f t="array" aca="1" ref="F3611" ca="1">_FV(A3611,"Change (%)",TRUE)</f>
        <v>1.2746E-2</v>
      </c>
      <c r="G3611" s="26" cm="1">
        <f t="array" aca="1" ref="G3611" ca="1">_FV(A3611,"Change")</f>
        <v>0.81</v>
      </c>
      <c r="H3611" s="23" cm="1">
        <f t="array" aca="1" ref="H3611" ca="1">_FV(A3611,"Open")</f>
        <v>64.19</v>
      </c>
      <c r="I3611" s="23" cm="1">
        <f t="array" aca="1" ref="I3611" ca="1">_FV(A3611,"Low")</f>
        <v>64.069999999999993</v>
      </c>
      <c r="J3611" s="23" cm="1">
        <f t="array" aca="1" ref="J3611" ca="1">_FV(A3611,"High")</f>
        <v>64.66</v>
      </c>
      <c r="K3611" s="23" cm="1">
        <f t="array" aca="1" ref="K3611" ca="1">_FV(A3611,"Previous close",TRUE)</f>
        <v>63.55</v>
      </c>
      <c r="L3611" s="26"/>
      <c r="M3611" s="23" cm="1">
        <f t="array" aca="1" ref="M3611" ca="1">_FV(A3611,"52 week low",TRUE)</f>
        <v>51.75</v>
      </c>
      <c r="N3611" s="23" cm="1">
        <f t="array" aca="1" ref="N3611" ca="1">_FV(A3611,"52 week high",TRUE)</f>
        <v>75.290000000000006</v>
      </c>
      <c r="O3611" s="8" cm="1">
        <f t="array" aca="1" ref="O3611" ca="1">_FV(A3611,"Volume")</f>
        <v>5000</v>
      </c>
      <c r="P3611" s="7" cm="1">
        <f t="array" aca="1" ref="P3611" ca="1">_FV(A3611,"Volume average",TRUE)</f>
        <v>13445</v>
      </c>
      <c r="Q3611" t="s">
        <v>916</v>
      </c>
      <c r="S3611" t="s">
        <v>3504</v>
      </c>
      <c r="T3611" s="25" cm="1">
        <f t="array" aca="1" ref="T3611" ca="1">_FV(A3611,"Expense ratio",TRUE)</f>
        <v>8.9999999999999998E-4</v>
      </c>
      <c r="U3611" s="24" cm="1">
        <f t="array" aca="1" ref="U3611" ca="1">_FV(A3611,"Market cap",TRUE)</f>
        <v>531293064.44999999</v>
      </c>
      <c r="V3611" s="17">
        <v>531293056</v>
      </c>
      <c r="W3611" s="17">
        <v>531293056</v>
      </c>
      <c r="X3611" t="s">
        <v>9520</v>
      </c>
      <c r="Y3611" t="s">
        <v>666</v>
      </c>
      <c r="Z3611" s="19">
        <v>64.862200000000001</v>
      </c>
      <c r="AA3611" s="19">
        <v>17.668856000000002</v>
      </c>
      <c r="AB3611" s="19">
        <v>1.34000005E-2</v>
      </c>
      <c r="AC3611" s="17">
        <v>20858</v>
      </c>
      <c r="AE3611" s="19">
        <v>-4.1095162707857957</v>
      </c>
      <c r="AF3611" s="19">
        <v>7.5891288695274728</v>
      </c>
      <c r="AI3611" s="17">
        <v>20858</v>
      </c>
      <c r="AJ3611" s="19">
        <v>1352374.3176</v>
      </c>
      <c r="AL3611" s="19">
        <v>75.290000000000006</v>
      </c>
      <c r="AM3611" s="19">
        <v>51.75</v>
      </c>
      <c r="AN3611" t="s">
        <v>90</v>
      </c>
      <c r="AO3611" t="str" cm="1">
        <f t="array" aca="1" ref="AO3611" ca="1">_FV(A3611,"Currency")</f>
        <v>USD</v>
      </c>
      <c r="AP3611" t="str" cm="1">
        <f t="array" aca="1" ref="AP3611" ca="1">_FV(A3611,"Exchange")</f>
        <v>NYSE Arca</v>
      </c>
      <c r="AQ3611" s="6" t="str" cm="1">
        <f t="array" aca="1" ref="AQ3611" ca="1">_FV(A3611,"Exchange abbreviation",TRUE)</f>
        <v>ARCX</v>
      </c>
      <c r="AR3611" t="str" cm="1">
        <f t="array" aca="1" ref="AR3611" ca="1">_FV(A3611,"Instrument type",TRUE)</f>
        <v>ETF</v>
      </c>
    </row>
    <row r="3612" spans="1:44" ht="18.75" customHeight="1" x14ac:dyDescent="0.25">
      <c r="A3612" t="e" vm="3624">
        <v>#VALUE!</v>
      </c>
      <c r="B3612" t="s">
        <v>9521</v>
      </c>
      <c r="C3612" t="s">
        <v>9522</v>
      </c>
      <c r="D3612" s="31" cm="1">
        <f t="array" aca="1" ref="D3612" ca="1">_FV(A3612,"Last trade time",TRUE)</f>
        <v>45824.929977661719</v>
      </c>
      <c r="E3612" s="23" cm="1">
        <f t="array" aca="1" ref="E3612" ca="1">_FV(A3612,"Price")</f>
        <v>23.3</v>
      </c>
      <c r="F3612" s="27" cm="1">
        <f t="array" aca="1" ref="F3612" ca="1">_FV(A3612,"Change (%)",TRUE)</f>
        <v>2.6432000000000001E-2</v>
      </c>
      <c r="G3612" s="26" cm="1">
        <f t="array" aca="1" ref="G3612" ca="1">_FV(A3612,"Change")</f>
        <v>0.6</v>
      </c>
      <c r="H3612" s="23" cm="1">
        <f t="array" aca="1" ref="H3612" ca="1">_FV(A3612,"Open")</f>
        <v>23.25</v>
      </c>
      <c r="I3612" s="23" cm="1">
        <f t="array" aca="1" ref="I3612" ca="1">_FV(A3612,"Low")</f>
        <v>23.25</v>
      </c>
      <c r="J3612" s="23" cm="1">
        <f t="array" aca="1" ref="J3612" ca="1">_FV(A3612,"High")</f>
        <v>23.43</v>
      </c>
      <c r="K3612" s="23" cm="1">
        <f t="array" aca="1" ref="K3612" ca="1">_FV(A3612,"Previous close",TRUE)</f>
        <v>22.7</v>
      </c>
      <c r="L3612" s="26"/>
      <c r="M3612" s="23" cm="1">
        <f t="array" aca="1" ref="M3612" ca="1">_FV(A3612,"52 week low",TRUE)</f>
        <v>16.538399999999999</v>
      </c>
      <c r="N3612" s="23" cm="1">
        <f t="array" aca="1" ref="N3612" ca="1">_FV(A3612,"52 week high",TRUE)</f>
        <v>23.43</v>
      </c>
      <c r="O3612" s="8" cm="1">
        <f t="array" aca="1" ref="O3612" ca="1">_FV(A3612,"Volume")</f>
        <v>45960</v>
      </c>
      <c r="P3612" s="7" cm="1">
        <f t="array" aca="1" ref="P3612" ca="1">_FV(A3612,"Volume average",TRUE)</f>
        <v>85262</v>
      </c>
      <c r="Q3612" t="s">
        <v>2613</v>
      </c>
      <c r="S3612" t="s">
        <v>263</v>
      </c>
      <c r="T3612" s="25" cm="1">
        <f t="array" aca="1" ref="T3612" ca="1">_FV(A3612,"Expense ratio",TRUE)</f>
        <v>8.9999999999999998E-4</v>
      </c>
      <c r="U3612" s="24" cm="1">
        <f t="array" aca="1" ref="U3612" ca="1">_FV(A3612,"Market cap",TRUE)</f>
        <v>125089446.86</v>
      </c>
      <c r="V3612" s="17">
        <v>125089448</v>
      </c>
      <c r="W3612" s="17">
        <v>125089448</v>
      </c>
      <c r="Y3612" t="s">
        <v>8567</v>
      </c>
      <c r="Z3612" s="19">
        <v>22.17</v>
      </c>
      <c r="AA3612" s="19">
        <v>9.6193279999999994</v>
      </c>
      <c r="AB3612" s="19">
        <v>5.91E-2</v>
      </c>
      <c r="AC3612" s="17">
        <v>54752</v>
      </c>
      <c r="AE3612" s="19">
        <v>30.434781659860381</v>
      </c>
      <c r="AF3612" s="19">
        <v>6.571091370318527</v>
      </c>
      <c r="AI3612" s="17">
        <v>54752</v>
      </c>
      <c r="AJ3612" s="19">
        <v>1227775.2736</v>
      </c>
      <c r="AL3612" s="17">
        <v>23</v>
      </c>
      <c r="AM3612" s="19">
        <v>16.538</v>
      </c>
      <c r="AN3612" t="s">
        <v>90</v>
      </c>
      <c r="AO3612" t="str" cm="1">
        <f t="array" aca="1" ref="AO3612" ca="1">_FV(A3612,"Currency")</f>
        <v>USD</v>
      </c>
      <c r="AP3612" t="str" cm="1">
        <f t="array" aca="1" ref="AP3612" ca="1">_FV(A3612,"Exchange")</f>
        <v>NYSE Arca</v>
      </c>
      <c r="AQ3612" s="6" t="str" cm="1">
        <f t="array" aca="1" ref="AQ3612" ca="1">_FV(A3612,"Exchange abbreviation",TRUE)</f>
        <v>ARCX</v>
      </c>
      <c r="AR3612" t="str" cm="1">
        <f t="array" aca="1" ref="AR3612" ca="1">_FV(A3612,"Instrument type",TRUE)</f>
        <v>ETF</v>
      </c>
    </row>
    <row r="3613" spans="1:44" ht="18.75" customHeight="1" x14ac:dyDescent="0.25">
      <c r="A3613" t="e" vm="3625">
        <v>#VALUE!</v>
      </c>
      <c r="B3613" t="s">
        <v>9523</v>
      </c>
      <c r="C3613" t="s">
        <v>9524</v>
      </c>
      <c r="D3613" s="31" cm="1">
        <f t="array" aca="1" ref="D3613" ca="1">_FV(A3613,"Last trade time",TRUE)</f>
        <v>45824.84027780078</v>
      </c>
      <c r="E3613" s="23" cm="1">
        <f t="array" aca="1" ref="E3613" ca="1">_FV(A3613,"Price")</f>
        <v>38</v>
      </c>
      <c r="F3613" s="27" cm="1">
        <f t="array" aca="1" ref="F3613" ca="1">_FV(A3613,"Change (%)",TRUE)</f>
        <v>-6.4370000000000009E-3</v>
      </c>
      <c r="G3613" s="26" cm="1">
        <f t="array" aca="1" ref="G3613" ca="1">_FV(A3613,"Change")</f>
        <v>-0.2462</v>
      </c>
      <c r="H3613" s="23" cm="1">
        <f t="array" aca="1" ref="H3613" ca="1">_FV(A3613,"Open")</f>
        <v>38.44</v>
      </c>
      <c r="I3613" s="23" cm="1">
        <f t="array" aca="1" ref="I3613" ca="1">_FV(A3613,"Low")</f>
        <v>38</v>
      </c>
      <c r="J3613" s="23" cm="1">
        <f t="array" aca="1" ref="J3613" ca="1">_FV(A3613,"High")</f>
        <v>38.524999999999999</v>
      </c>
      <c r="K3613" s="23" cm="1">
        <f t="array" aca="1" ref="K3613" ca="1">_FV(A3613,"Previous close",TRUE)</f>
        <v>38.246200000000002</v>
      </c>
      <c r="L3613" s="26"/>
      <c r="M3613" s="23" cm="1">
        <f t="array" aca="1" ref="M3613" ca="1">_FV(A3613,"52 week low",TRUE)</f>
        <v>31.84</v>
      </c>
      <c r="N3613" s="23" cm="1">
        <f t="array" aca="1" ref="N3613" ca="1">_FV(A3613,"52 week high",TRUE)</f>
        <v>38.976100000000002</v>
      </c>
      <c r="O3613" s="8" cm="1">
        <f t="array" aca="1" ref="O3613" ca="1">_FV(A3613,"Volume")</f>
        <v>7635</v>
      </c>
      <c r="P3613" s="7" cm="1">
        <f t="array" aca="1" ref="P3613" ca="1">_FV(A3613,"Volume average",TRUE)</f>
        <v>4901</v>
      </c>
      <c r="Q3613" t="s">
        <v>2613</v>
      </c>
      <c r="S3613" t="s">
        <v>263</v>
      </c>
      <c r="T3613" s="25" cm="1">
        <f t="array" aca="1" ref="T3613" ca="1">_FV(A3613,"Expense ratio",TRUE)</f>
        <v>8.9999999999999998E-4</v>
      </c>
      <c r="U3613" s="24" cm="1">
        <f t="array" aca="1" ref="U3613" ca="1">_FV(A3613,"Market cap",TRUE)</f>
        <v>53395872.920000002</v>
      </c>
      <c r="V3613" s="17">
        <v>53395872</v>
      </c>
      <c r="W3613" s="17">
        <v>53395872</v>
      </c>
      <c r="Y3613" t="s">
        <v>8564</v>
      </c>
      <c r="Z3613" s="19">
        <v>38.479999999999997</v>
      </c>
      <c r="AA3613" s="19">
        <v>23.222694000000001</v>
      </c>
      <c r="AB3613" s="19">
        <v>1.7100000000000001E-2</v>
      </c>
      <c r="AC3613" s="17">
        <v>14407</v>
      </c>
      <c r="AE3613" s="19">
        <v>20.851098089206111</v>
      </c>
      <c r="AF3613" s="19">
        <v>12.716508509936331</v>
      </c>
      <c r="AI3613" s="17">
        <v>14407</v>
      </c>
      <c r="AJ3613" s="19">
        <v>555862.3996</v>
      </c>
      <c r="AL3613" s="19">
        <v>38.619999999999997</v>
      </c>
      <c r="AM3613" s="19">
        <v>31.84</v>
      </c>
      <c r="AN3613" t="s">
        <v>47</v>
      </c>
      <c r="AO3613" t="str" cm="1">
        <f t="array" aca="1" ref="AO3613" ca="1">_FV(A3613,"Currency")</f>
        <v>USD</v>
      </c>
      <c r="AP3613" t="str" cm="1">
        <f t="array" aca="1" ref="AP3613" ca="1">_FV(A3613,"Exchange")</f>
        <v>NYSE Arca</v>
      </c>
      <c r="AQ3613" s="6" t="str" cm="1">
        <f t="array" aca="1" ref="AQ3613" ca="1">_FV(A3613,"Exchange abbreviation",TRUE)</f>
        <v>ARCX</v>
      </c>
      <c r="AR3613" t="str" cm="1">
        <f t="array" aca="1" ref="AR3613" ca="1">_FV(A3613,"Instrument type",TRUE)</f>
        <v>ETF</v>
      </c>
    </row>
    <row r="3614" spans="1:44" ht="18.75" customHeight="1" x14ac:dyDescent="0.25">
      <c r="A3614" t="e" vm="3626">
        <v>#VALUE!</v>
      </c>
      <c r="B3614" t="s">
        <v>9525</v>
      </c>
      <c r="C3614" t="s">
        <v>9526</v>
      </c>
      <c r="D3614" s="31" cm="1">
        <f t="array" aca="1" ref="D3614" ca="1">_FV(A3614,"Last trade time",TRUE)</f>
        <v>45824.907071481248</v>
      </c>
      <c r="E3614" s="23" cm="1">
        <f t="array" aca="1" ref="E3614" ca="1">_FV(A3614,"Price")</f>
        <v>24.32</v>
      </c>
      <c r="F3614" s="27" cm="1">
        <f t="array" aca="1" ref="F3614" ca="1">_FV(A3614,"Change (%)",TRUE)</f>
        <v>-2.4610000000000001E-3</v>
      </c>
      <c r="G3614" s="26" cm="1">
        <f t="array" aca="1" ref="G3614" ca="1">_FV(A3614,"Change")</f>
        <v>-0.06</v>
      </c>
      <c r="H3614" s="23" cm="1">
        <f t="array" aca="1" ref="H3614" ca="1">_FV(A3614,"Open")</f>
        <v>24.32</v>
      </c>
      <c r="I3614" s="23" cm="1">
        <f t="array" aca="1" ref="I3614" ca="1">_FV(A3614,"Low")</f>
        <v>24.13</v>
      </c>
      <c r="J3614" s="23" cm="1">
        <f t="array" aca="1" ref="J3614" ca="1">_FV(A3614,"High")</f>
        <v>24.565000000000001</v>
      </c>
      <c r="K3614" s="23" cm="1">
        <f t="array" aca="1" ref="K3614" ca="1">_FV(A3614,"Previous close",TRUE)</f>
        <v>24.38</v>
      </c>
      <c r="L3614" s="26"/>
      <c r="M3614" s="23" cm="1">
        <f t="array" aca="1" ref="M3614" ca="1">_FV(A3614,"52 week low",TRUE)</f>
        <v>20.305700000000002</v>
      </c>
      <c r="N3614" s="23" cm="1">
        <f t="array" aca="1" ref="N3614" ca="1">_FV(A3614,"52 week high",TRUE)</f>
        <v>27.030100000000001</v>
      </c>
      <c r="O3614" s="8" cm="1">
        <f t="array" aca="1" ref="O3614" ca="1">_FV(A3614,"Volume")</f>
        <v>4505295</v>
      </c>
      <c r="P3614" s="7" cm="1">
        <f t="array" aca="1" ref="P3614" ca="1">_FV(A3614,"Volume average",TRUE)</f>
        <v>1855187</v>
      </c>
      <c r="Q3614" t="s">
        <v>1617</v>
      </c>
      <c r="S3614" t="s">
        <v>4555</v>
      </c>
      <c r="T3614" s="25" cm="1">
        <f t="array" aca="1" ref="T3614" ca="1">_FV(A3614,"Expense ratio",TRUE)</f>
        <v>8.4000000000000003E-4</v>
      </c>
      <c r="U3614" s="24" cm="1">
        <f t="array" aca="1" ref="U3614" ca="1">_FV(A3614,"Market cap",TRUE)</f>
        <v>1314923300.6300001</v>
      </c>
      <c r="V3614" s="4">
        <v>1314923264</v>
      </c>
      <c r="W3614" s="4">
        <v>1314923264</v>
      </c>
      <c r="Y3614" t="s">
        <v>9527</v>
      </c>
      <c r="Z3614" s="5">
        <v>23.090959999999999</v>
      </c>
      <c r="AA3614" s="5">
        <v>14.903052000000001</v>
      </c>
      <c r="AB3614" s="5">
        <v>3.3000000000000002E-2</v>
      </c>
      <c r="AC3614" s="4">
        <v>1623520</v>
      </c>
      <c r="AE3614" s="5">
        <v>-3.5900664245324121</v>
      </c>
      <c r="AF3614" s="5">
        <v>-4.0500007005360388</v>
      </c>
      <c r="AH3614" s="16"/>
      <c r="AI3614" s="4">
        <v>1623520</v>
      </c>
      <c r="AJ3614" s="5">
        <v>37470841.599999987</v>
      </c>
      <c r="AL3614" s="5">
        <v>27.03</v>
      </c>
      <c r="AM3614" s="5">
        <v>20.309999999999999</v>
      </c>
      <c r="AN3614" t="s">
        <v>82</v>
      </c>
      <c r="AO3614" t="str" cm="1">
        <f t="array" aca="1" ref="AO3614" ca="1">_FV(A3614,"Currency")</f>
        <v>USD</v>
      </c>
      <c r="AP3614" t="str" cm="1">
        <f t="array" aca="1" ref="AP3614" ca="1">_FV(A3614,"Exchange")</f>
        <v>NYSE Arca</v>
      </c>
      <c r="AQ3614" s="6" t="str" cm="1">
        <f t="array" aca="1" ref="AQ3614" ca="1">_FV(A3614,"Exchange abbreviation",TRUE)</f>
        <v>ARCX</v>
      </c>
      <c r="AR3614" t="str" cm="1">
        <f t="array" aca="1" ref="AR3614" ca="1">_FV(A3614,"Instrument type",TRUE)</f>
        <v>ETF</v>
      </c>
    </row>
    <row r="3615" spans="1:44" ht="18.75" customHeight="1" x14ac:dyDescent="0.25">
      <c r="A3615" t="e" vm="3627">
        <v>#VALUE!</v>
      </c>
      <c r="B3615" t="s">
        <v>9528</v>
      </c>
      <c r="C3615" t="s">
        <v>9529</v>
      </c>
      <c r="D3615" s="31" cm="1">
        <f t="array" aca="1" ref="D3615" ca="1">_FV(A3615,"Last trade time",TRUE)</f>
        <v>45824.898209513281</v>
      </c>
      <c r="E3615" s="23" cm="1">
        <f t="array" aca="1" ref="E3615" ca="1">_FV(A3615,"Price")</f>
        <v>64.34</v>
      </c>
      <c r="F3615" s="27" cm="1">
        <f t="array" aca="1" ref="F3615" ca="1">_FV(A3615,"Change (%)",TRUE)</f>
        <v>-2.1709999999999998E-3</v>
      </c>
      <c r="G3615" s="26" cm="1">
        <f t="array" aca="1" ref="G3615" ca="1">_FV(A3615,"Change")</f>
        <v>-0.14000000000000001</v>
      </c>
      <c r="H3615" s="23" cm="1">
        <f t="array" aca="1" ref="H3615" ca="1">_FV(A3615,"Open")</f>
        <v>64.7</v>
      </c>
      <c r="I3615" s="23" cm="1">
        <f t="array" aca="1" ref="I3615" ca="1">_FV(A3615,"Low")</f>
        <v>63.95</v>
      </c>
      <c r="J3615" s="23" cm="1">
        <f t="array" aca="1" ref="J3615" ca="1">_FV(A3615,"High")</f>
        <v>64.784999999999997</v>
      </c>
      <c r="K3615" s="23" cm="1">
        <f t="array" aca="1" ref="K3615" ca="1">_FV(A3615,"Previous close",TRUE)</f>
        <v>64.48</v>
      </c>
      <c r="L3615" s="26"/>
      <c r="M3615" s="23" cm="1">
        <f t="array" aca="1" ref="M3615" ca="1">_FV(A3615,"52 week low",TRUE)</f>
        <v>60.35</v>
      </c>
      <c r="N3615" s="23" cm="1">
        <f t="array" aca="1" ref="N3615" ca="1">_FV(A3615,"52 week high",TRUE)</f>
        <v>74.48</v>
      </c>
      <c r="O3615" s="8" cm="1">
        <f t="array" aca="1" ref="O3615" ca="1">_FV(A3615,"Volume")</f>
        <v>128677</v>
      </c>
      <c r="P3615" s="7" cm="1">
        <f t="array" aca="1" ref="P3615" ca="1">_FV(A3615,"Volume average",TRUE)</f>
        <v>165348</v>
      </c>
      <c r="Q3615" t="s">
        <v>351</v>
      </c>
      <c r="S3615" t="s">
        <v>4555</v>
      </c>
      <c r="T3615" s="25" cm="1">
        <f t="array" aca="1" ref="T3615" ca="1">_FV(A3615,"Expense ratio",TRUE)</f>
        <v>8.4000000000000003E-4</v>
      </c>
      <c r="U3615" s="24" cm="1">
        <f t="array" aca="1" ref="U3615" ca="1">_FV(A3615,"Market cap",TRUE)</f>
        <v>2416795187.6900001</v>
      </c>
      <c r="V3615" s="4">
        <v>2416795136</v>
      </c>
      <c r="W3615" s="4">
        <v>2416795136</v>
      </c>
      <c r="Y3615" t="s">
        <v>9527</v>
      </c>
      <c r="Z3615" s="5">
        <v>63.84863</v>
      </c>
      <c r="AA3615" s="19">
        <v>23.816213999999999</v>
      </c>
      <c r="AB3615" s="5">
        <v>1.5900000000000001E-2</v>
      </c>
      <c r="AC3615" s="4">
        <v>157495</v>
      </c>
      <c r="AE3615" s="5">
        <v>-2.2554322992354159</v>
      </c>
      <c r="AF3615" s="5">
        <v>-6.0499367571666411</v>
      </c>
      <c r="AI3615" s="4">
        <v>157495</v>
      </c>
      <c r="AJ3615" s="5">
        <v>10052905.85</v>
      </c>
      <c r="AL3615" s="5">
        <v>74.48</v>
      </c>
      <c r="AM3615" s="5">
        <v>60.35</v>
      </c>
      <c r="AN3615" t="s">
        <v>82</v>
      </c>
      <c r="AO3615" t="str" cm="1">
        <f t="array" aca="1" ref="AO3615" ca="1">_FV(A3615,"Currency")</f>
        <v>USD</v>
      </c>
      <c r="AP3615" t="str" cm="1">
        <f t="array" aca="1" ref="AP3615" ca="1">_FV(A3615,"Exchange")</f>
        <v>NYSE Arca</v>
      </c>
      <c r="AQ3615" s="6" t="str" cm="1">
        <f t="array" aca="1" ref="AQ3615" ca="1">_FV(A3615,"Exchange abbreviation",TRUE)</f>
        <v>ARCX</v>
      </c>
      <c r="AR3615" t="str" cm="1">
        <f t="array" aca="1" ref="AR3615" ca="1">_FV(A3615,"Instrument type",TRUE)</f>
        <v>ETF</v>
      </c>
    </row>
    <row r="3616" spans="1:44" ht="18.75" customHeight="1" x14ac:dyDescent="0.25">
      <c r="A3616" t="e" vm="3628">
        <v>#VALUE!</v>
      </c>
      <c r="B3616" t="s">
        <v>9530</v>
      </c>
      <c r="C3616" t="s">
        <v>9531</v>
      </c>
      <c r="D3616" s="31" cm="1">
        <f t="array" aca="1" ref="D3616" ca="1">_FV(A3616,"Last trade time",TRUE)</f>
        <v>45824.898825323435</v>
      </c>
      <c r="E3616" s="23" cm="1">
        <f t="array" aca="1" ref="E3616" ca="1">_FV(A3616,"Price")</f>
        <v>62.77</v>
      </c>
      <c r="F3616" s="27" cm="1">
        <f t="array" aca="1" ref="F3616" ca="1">_FV(A3616,"Change (%)",TRUE)</f>
        <v>1.8828000000000001E-2</v>
      </c>
      <c r="G3616" s="26" cm="1">
        <f t="array" aca="1" ref="G3616" ca="1">_FV(A3616,"Change")</f>
        <v>1.1599999999999999</v>
      </c>
      <c r="H3616" s="23" cm="1">
        <f t="array" aca="1" ref="H3616" ca="1">_FV(A3616,"Open")</f>
        <v>62.17</v>
      </c>
      <c r="I3616" s="23" cm="1">
        <f t="array" aca="1" ref="I3616" ca="1">_FV(A3616,"Low")</f>
        <v>62.17</v>
      </c>
      <c r="J3616" s="23" cm="1">
        <f t="array" aca="1" ref="J3616" ca="1">_FV(A3616,"High")</f>
        <v>62.81</v>
      </c>
      <c r="K3616" s="23" cm="1">
        <f t="array" aca="1" ref="K3616" ca="1">_FV(A3616,"Previous close",TRUE)</f>
        <v>61.61</v>
      </c>
      <c r="L3616" s="26"/>
      <c r="M3616" s="23" cm="1">
        <f t="array" aca="1" ref="M3616" ca="1">_FV(A3616,"52 week low",TRUE)</f>
        <v>48.171399999999998</v>
      </c>
      <c r="N3616" s="23" cm="1">
        <f t="array" aca="1" ref="N3616" ca="1">_FV(A3616,"52 week high",TRUE)</f>
        <v>64.25</v>
      </c>
      <c r="O3616" s="8" cm="1">
        <f t="array" aca="1" ref="O3616" ca="1">_FV(A3616,"Volume")</f>
        <v>122965</v>
      </c>
      <c r="P3616" s="7" cm="1">
        <f t="array" aca="1" ref="P3616" ca="1">_FV(A3616,"Volume average",TRUE)</f>
        <v>123101</v>
      </c>
      <c r="Q3616" t="s">
        <v>4822</v>
      </c>
      <c r="S3616" t="s">
        <v>4555</v>
      </c>
      <c r="T3616" s="25" cm="1">
        <f t="array" aca="1" ref="T3616" ca="1">_FV(A3616,"Expense ratio",TRUE)</f>
        <v>8.4000000000000003E-4</v>
      </c>
      <c r="U3616" s="24" cm="1">
        <f t="array" aca="1" ref="U3616" ca="1">_FV(A3616,"Market cap",TRUE)</f>
        <v>1492215821.4100001</v>
      </c>
      <c r="V3616" s="4">
        <v>1492215808</v>
      </c>
      <c r="W3616" s="4">
        <v>1492215808</v>
      </c>
      <c r="Y3616" t="s">
        <v>9527</v>
      </c>
      <c r="Z3616" s="5">
        <v>62.18309</v>
      </c>
      <c r="AA3616" s="5">
        <v>20.395052</v>
      </c>
      <c r="AB3616" s="5">
        <v>8.9999999999999993E-3</v>
      </c>
      <c r="AC3616" s="4">
        <v>152057</v>
      </c>
      <c r="AE3616" s="5">
        <v>5.4856650428651621</v>
      </c>
      <c r="AF3616" s="5">
        <v>21.5278475821185</v>
      </c>
      <c r="AI3616" s="4">
        <v>152057</v>
      </c>
      <c r="AJ3616" s="5">
        <v>9451863.1199999992</v>
      </c>
      <c r="AL3616" s="5">
        <v>64.25</v>
      </c>
      <c r="AM3616" s="5">
        <v>48.17</v>
      </c>
      <c r="AN3616" t="s">
        <v>90</v>
      </c>
      <c r="AO3616" t="str" cm="1">
        <f t="array" aca="1" ref="AO3616" ca="1">_FV(A3616,"Currency")</f>
        <v>USD</v>
      </c>
      <c r="AP3616" t="str" cm="1">
        <f t="array" aca="1" ref="AP3616" ca="1">_FV(A3616,"Exchange")</f>
        <v>NYSE Arca</v>
      </c>
      <c r="AQ3616" s="6" t="str" cm="1">
        <f t="array" aca="1" ref="AQ3616" ca="1">_FV(A3616,"Exchange abbreviation",TRUE)</f>
        <v>ARCX</v>
      </c>
      <c r="AR3616" t="str" cm="1">
        <f t="array" aca="1" ref="AR3616" ca="1">_FV(A3616,"Instrument type",TRUE)</f>
        <v>ETF</v>
      </c>
    </row>
    <row r="3617" spans="1:44" ht="18.75" customHeight="1" x14ac:dyDescent="0.25">
      <c r="A3617" t="e" vm="3629">
        <v>#VALUE!</v>
      </c>
      <c r="B3617" t="s">
        <v>9532</v>
      </c>
      <c r="C3617" t="s">
        <v>9533</v>
      </c>
      <c r="D3617" s="31" cm="1">
        <f t="array" aca="1" ref="D3617" ca="1">_FV(A3617,"Last trade time",TRUE)</f>
        <v>45824.914195335157</v>
      </c>
      <c r="E3617" s="23" cm="1">
        <f t="array" aca="1" ref="E3617" ca="1">_FV(A3617,"Price")</f>
        <v>75.44</v>
      </c>
      <c r="F3617" s="27" cm="1">
        <f t="array" aca="1" ref="F3617" ca="1">_FV(A3617,"Change (%)",TRUE)</f>
        <v>7.4790000000000004E-3</v>
      </c>
      <c r="G3617" s="26" cm="1">
        <f t="array" aca="1" ref="G3617" ca="1">_FV(A3617,"Change")</f>
        <v>0.56000000000000005</v>
      </c>
      <c r="H3617" s="23" cm="1">
        <f t="array" aca="1" ref="H3617" ca="1">_FV(A3617,"Open")</f>
        <v>75.47</v>
      </c>
      <c r="I3617" s="23" cm="1">
        <f t="array" aca="1" ref="I3617" ca="1">_FV(A3617,"Low")</f>
        <v>75.36</v>
      </c>
      <c r="J3617" s="23" cm="1">
        <f t="array" aca="1" ref="J3617" ca="1">_FV(A3617,"High")</f>
        <v>75.900599999999997</v>
      </c>
      <c r="K3617" s="23" cm="1">
        <f t="array" aca="1" ref="K3617" ca="1">_FV(A3617,"Previous close",TRUE)</f>
        <v>74.88</v>
      </c>
      <c r="L3617" s="26"/>
      <c r="M3617" s="23" cm="1">
        <f t="array" aca="1" ref="M3617" ca="1">_FV(A3617,"52 week low",TRUE)</f>
        <v>59.160899999999998</v>
      </c>
      <c r="N3617" s="23" cm="1">
        <f t="array" aca="1" ref="N3617" ca="1">_FV(A3617,"52 week high",TRUE)</f>
        <v>77.592100000000002</v>
      </c>
      <c r="O3617" s="8" cm="1">
        <f t="array" aca="1" ref="O3617" ca="1">_FV(A3617,"Volume")</f>
        <v>35506</v>
      </c>
      <c r="P3617" s="7" cm="1">
        <f t="array" aca="1" ref="P3617" ca="1">_FV(A3617,"Volume average",TRUE)</f>
        <v>62512</v>
      </c>
      <c r="Q3617" t="s">
        <v>1848</v>
      </c>
      <c r="S3617" t="s">
        <v>4555</v>
      </c>
      <c r="T3617" s="25" cm="1">
        <f t="array" aca="1" ref="T3617" ca="1">_FV(A3617,"Expense ratio",TRUE)</f>
        <v>8.4000000000000003E-4</v>
      </c>
      <c r="U3617" s="24" cm="1">
        <f t="array" aca="1" ref="U3617" ca="1">_FV(A3617,"Market cap",TRUE)</f>
        <v>1345183552.52</v>
      </c>
      <c r="V3617" s="4">
        <v>1345183488</v>
      </c>
      <c r="W3617" s="4">
        <v>1345183488</v>
      </c>
      <c r="Y3617" t="s">
        <v>9527</v>
      </c>
      <c r="Z3617" s="5">
        <v>76.027900000000002</v>
      </c>
      <c r="AA3617" s="5">
        <v>26.252372999999999</v>
      </c>
      <c r="AB3617" s="5">
        <v>1.37E-2</v>
      </c>
      <c r="AC3617" s="4">
        <v>78155</v>
      </c>
      <c r="AE3617" s="5">
        <v>8.9721743479731497</v>
      </c>
      <c r="AF3617" s="5">
        <v>17.687745086750599</v>
      </c>
      <c r="AI3617" s="4">
        <v>78155</v>
      </c>
      <c r="AJ3617" s="5">
        <v>5942906.2000000002</v>
      </c>
      <c r="AL3617" s="5">
        <v>77.59</v>
      </c>
      <c r="AM3617" s="5">
        <v>59.16</v>
      </c>
      <c r="AN3617" t="s">
        <v>90</v>
      </c>
      <c r="AO3617" t="str" cm="1">
        <f t="array" aca="1" ref="AO3617" ca="1">_FV(A3617,"Currency")</f>
        <v>USD</v>
      </c>
      <c r="AP3617" t="str" cm="1">
        <f t="array" aca="1" ref="AP3617" ca="1">_FV(A3617,"Exchange")</f>
        <v>NYSE Arca</v>
      </c>
      <c r="AQ3617" s="6" t="str" cm="1">
        <f t="array" aca="1" ref="AQ3617" ca="1">_FV(A3617,"Exchange abbreviation",TRUE)</f>
        <v>ARCX</v>
      </c>
      <c r="AR3617" t="str" cm="1">
        <f t="array" aca="1" ref="AR3617" ca="1">_FV(A3617,"Instrument type",TRUE)</f>
        <v>ETF</v>
      </c>
    </row>
    <row r="3618" spans="1:44" ht="18.75" customHeight="1" x14ac:dyDescent="0.25">
      <c r="A3618" t="e" vm="3630">
        <v>#VALUE!</v>
      </c>
      <c r="B3618" t="s">
        <v>9534</v>
      </c>
      <c r="C3618" t="s">
        <v>9535</v>
      </c>
      <c r="D3618" s="31" cm="1">
        <f t="array" aca="1" ref="D3618" ca="1">_FV(A3618,"Last trade time",TRUE)</f>
        <v>45824.897720173438</v>
      </c>
      <c r="E3618" s="23" cm="1">
        <f t="array" aca="1" ref="E3618" ca="1">_FV(A3618,"Price")</f>
        <v>52.25</v>
      </c>
      <c r="F3618" s="27" cm="1">
        <f t="array" aca="1" ref="F3618" ca="1">_FV(A3618,"Change (%)",TRUE)</f>
        <v>-4.5719999999999997E-3</v>
      </c>
      <c r="G3618" s="26" cm="1">
        <f t="array" aca="1" ref="G3618" ca="1">_FV(A3618,"Change")</f>
        <v>-0.24</v>
      </c>
      <c r="H3618" s="23" cm="1">
        <f t="array" aca="1" ref="H3618" ca="1">_FV(A3618,"Open")</f>
        <v>52.75</v>
      </c>
      <c r="I3618" s="23" cm="1">
        <f t="array" aca="1" ref="I3618" ca="1">_FV(A3618,"Low")</f>
        <v>52.03</v>
      </c>
      <c r="J3618" s="23" cm="1">
        <f t="array" aca="1" ref="J3618" ca="1">_FV(A3618,"High")</f>
        <v>53.04</v>
      </c>
      <c r="K3618" s="23" cm="1">
        <f t="array" aca="1" ref="K3618" ca="1">_FV(A3618,"Previous close",TRUE)</f>
        <v>52.49</v>
      </c>
      <c r="L3618" s="26"/>
      <c r="M3618" s="23" cm="1">
        <f t="array" aca="1" ref="M3618" ca="1">_FV(A3618,"52 week low",TRUE)</f>
        <v>43.62</v>
      </c>
      <c r="N3618" s="23" cm="1">
        <f t="array" aca="1" ref="N3618" ca="1">_FV(A3618,"52 week high",TRUE)</f>
        <v>53.65</v>
      </c>
      <c r="O3618" s="8" cm="1">
        <f t="array" aca="1" ref="O3618" ca="1">_FV(A3618,"Volume")</f>
        <v>136569</v>
      </c>
      <c r="P3618" s="7" cm="1">
        <f t="array" aca="1" ref="P3618" ca="1">_FV(A3618,"Volume average",TRUE)</f>
        <v>180487</v>
      </c>
      <c r="Q3618" t="s">
        <v>1475</v>
      </c>
      <c r="S3618" t="s">
        <v>4555</v>
      </c>
      <c r="T3618" s="25" cm="1">
        <f t="array" aca="1" ref="T3618" ca="1">_FV(A3618,"Expense ratio",TRUE)</f>
        <v>8.4000000000000003E-4</v>
      </c>
      <c r="U3618" s="24" cm="1">
        <f t="array" aca="1" ref="U3618" ca="1">_FV(A3618,"Market cap",TRUE)</f>
        <v>1827544259.01</v>
      </c>
      <c r="V3618" s="4">
        <v>1827544320</v>
      </c>
      <c r="W3618" s="4">
        <v>1827544320</v>
      </c>
      <c r="Y3618" t="s">
        <v>9527</v>
      </c>
      <c r="Z3618" s="5">
        <v>52.298299999999998</v>
      </c>
      <c r="AA3618" s="5">
        <v>20.543355999999999</v>
      </c>
      <c r="AB3618" s="19">
        <v>2.7199999999999998E-2</v>
      </c>
      <c r="AC3618" s="4">
        <v>202547</v>
      </c>
      <c r="AE3618" s="5">
        <v>6.7587850813717756</v>
      </c>
      <c r="AF3618" s="19">
        <v>17.487203222055879</v>
      </c>
      <c r="AI3618" s="4">
        <v>202547</v>
      </c>
      <c r="AJ3618" s="5">
        <v>10591182.630000001</v>
      </c>
      <c r="AL3618" s="5">
        <v>53.65</v>
      </c>
      <c r="AM3618" s="5">
        <v>43.62</v>
      </c>
      <c r="AN3618" t="s">
        <v>82</v>
      </c>
      <c r="AO3618" t="str" cm="1">
        <f t="array" aca="1" ref="AO3618" ca="1">_FV(A3618,"Currency")</f>
        <v>USD</v>
      </c>
      <c r="AP3618" t="str" cm="1">
        <f t="array" aca="1" ref="AP3618" ca="1">_FV(A3618,"Exchange")</f>
        <v>NYSE Arca</v>
      </c>
      <c r="AQ3618" s="6" t="str" cm="1">
        <f t="array" aca="1" ref="AQ3618" ca="1">_FV(A3618,"Exchange abbreviation",TRUE)</f>
        <v>ARCX</v>
      </c>
      <c r="AR3618" t="str" cm="1">
        <f t="array" aca="1" ref="AR3618" ca="1">_FV(A3618,"Instrument type",TRUE)</f>
        <v>ETF</v>
      </c>
    </row>
    <row r="3619" spans="1:44" ht="18.75" customHeight="1" x14ac:dyDescent="0.25">
      <c r="A3619" t="e" vm="3631">
        <v>#VALUE!</v>
      </c>
      <c r="B3619" t="s">
        <v>9536</v>
      </c>
      <c r="C3619" t="s">
        <v>9537</v>
      </c>
      <c r="D3619" s="31" cm="1">
        <f t="array" aca="1" ref="D3619" ca="1">_FV(A3619,"Last trade time",TRUE)</f>
        <v>45824.84027780078</v>
      </c>
      <c r="E3619" s="23" cm="1">
        <f t="array" aca="1" ref="E3619" ca="1">_FV(A3619,"Price")</f>
        <v>51.23</v>
      </c>
      <c r="F3619" s="27" cm="1">
        <f t="array" aca="1" ref="F3619" ca="1">_FV(A3619,"Change (%)",TRUE)</f>
        <v>3.1330000000000004E-3</v>
      </c>
      <c r="G3619" s="26" cm="1">
        <f t="array" aca="1" ref="G3619" ca="1">_FV(A3619,"Change")</f>
        <v>0.16</v>
      </c>
      <c r="H3619" s="23" cm="1">
        <f t="array" aca="1" ref="H3619" ca="1">_FV(A3619,"Open")</f>
        <v>51.22</v>
      </c>
      <c r="I3619" s="23" cm="1">
        <f t="array" aca="1" ref="I3619" ca="1">_FV(A3619,"Low")</f>
        <v>51.139200000000002</v>
      </c>
      <c r="J3619" s="23" cm="1">
        <f t="array" aca="1" ref="J3619" ca="1">_FV(A3619,"High")</f>
        <v>51.65</v>
      </c>
      <c r="K3619" s="23" cm="1">
        <f t="array" aca="1" ref="K3619" ca="1">_FV(A3619,"Previous close",TRUE)</f>
        <v>51.07</v>
      </c>
      <c r="L3619" s="26"/>
      <c r="M3619" s="23" cm="1">
        <f t="array" aca="1" ref="M3619" ca="1">_FV(A3619,"52 week low",TRUE)</f>
        <v>47.04</v>
      </c>
      <c r="N3619" s="23" cm="1">
        <f t="array" aca="1" ref="N3619" ca="1">_FV(A3619,"52 week high",TRUE)</f>
        <v>52.959699999999998</v>
      </c>
      <c r="O3619" s="8" cm="1">
        <f t="array" aca="1" ref="O3619" ca="1">_FV(A3619,"Volume")</f>
        <v>129499</v>
      </c>
      <c r="P3619" s="7" cm="1">
        <f t="array" aca="1" ref="P3619" ca="1">_FV(A3619,"Volume average",TRUE)</f>
        <v>106306</v>
      </c>
      <c r="Q3619" t="s">
        <v>4529</v>
      </c>
      <c r="T3619" s="25" cm="1">
        <f t="array" aca="1" ref="T3619" ca="1">_FV(A3619,"Expense ratio",TRUE)</f>
        <v>8.4000000000000003E-4</v>
      </c>
      <c r="U3619" s="24" cm="1">
        <f t="array" aca="1" ref="U3619" ca="1">_FV(A3619,"Market cap",TRUE)</f>
        <v>1382807141.02</v>
      </c>
      <c r="V3619" s="16"/>
      <c r="W3619" s="16"/>
      <c r="Z3619" s="18"/>
      <c r="AA3619" s="20"/>
      <c r="AB3619" s="20"/>
      <c r="AC3619" s="21">
        <v>108188</v>
      </c>
      <c r="AE3619" s="18"/>
      <c r="AF3619" s="20"/>
      <c r="AI3619" s="21"/>
      <c r="AJ3619" s="18"/>
      <c r="AL3619" s="18"/>
      <c r="AM3619" s="18"/>
      <c r="AN3619" t="s">
        <v>73</v>
      </c>
      <c r="AO3619" t="str" cm="1">
        <f t="array" aca="1" ref="AO3619" ca="1">_FV(A3619,"Currency")</f>
        <v>USD</v>
      </c>
      <c r="AP3619" t="str" cm="1">
        <f t="array" aca="1" ref="AP3619" ca="1">_FV(A3619,"Exchange")</f>
        <v>NYSE Arca</v>
      </c>
      <c r="AQ3619" s="6" t="str" cm="1">
        <f t="array" aca="1" ref="AQ3619" ca="1">_FV(A3619,"Exchange abbreviation",TRUE)</f>
        <v>ARCX</v>
      </c>
      <c r="AR3619" t="str" cm="1">
        <f t="array" aca="1" ref="AR3619" ca="1">_FV(A3619,"Instrument type",TRUE)</f>
        <v>ETF</v>
      </c>
    </row>
    <row r="3620" spans="1:44" ht="18.75" customHeight="1" x14ac:dyDescent="0.25">
      <c r="A3620" t="e" vm="3632">
        <v>#VALUE!</v>
      </c>
      <c r="B3620" t="s">
        <v>9538</v>
      </c>
      <c r="C3620" t="s">
        <v>9539</v>
      </c>
      <c r="D3620" s="31" cm="1">
        <f t="array" aca="1" ref="D3620" ca="1">_FV(A3620,"Last trade time",TRUE)</f>
        <v>45824.84027780078</v>
      </c>
      <c r="E3620" s="23" cm="1">
        <f t="array" aca="1" ref="E3620" ca="1">_FV(A3620,"Price")</f>
        <v>49.8</v>
      </c>
      <c r="F3620" s="27" cm="1">
        <f t="array" aca="1" ref="F3620" ca="1">_FV(A3620,"Change (%)",TRUE)</f>
        <v>9.1190000000000004E-3</v>
      </c>
      <c r="G3620" s="26" cm="1">
        <f t="array" aca="1" ref="G3620" ca="1">_FV(A3620,"Change")</f>
        <v>0.45</v>
      </c>
      <c r="H3620" s="23" cm="1">
        <f t="array" aca="1" ref="H3620" ca="1">_FV(A3620,"Open")</f>
        <v>49.63</v>
      </c>
      <c r="I3620" s="23" cm="1">
        <f t="array" aca="1" ref="I3620" ca="1">_FV(A3620,"Low")</f>
        <v>49.63</v>
      </c>
      <c r="J3620" s="23" cm="1">
        <f t="array" aca="1" ref="J3620" ca="1">_FV(A3620,"High")</f>
        <v>50.01</v>
      </c>
      <c r="K3620" s="23" cm="1">
        <f t="array" aca="1" ref="K3620" ca="1">_FV(A3620,"Previous close",TRUE)</f>
        <v>49.35</v>
      </c>
      <c r="L3620" s="26"/>
      <c r="M3620" s="23" cm="1">
        <f t="array" aca="1" ref="M3620" ca="1">_FV(A3620,"52 week low",TRUE)</f>
        <v>41.39</v>
      </c>
      <c r="N3620" s="23" cm="1">
        <f t="array" aca="1" ref="N3620" ca="1">_FV(A3620,"52 week high",TRUE)</f>
        <v>55.283900000000003</v>
      </c>
      <c r="O3620" s="8" cm="1">
        <f t="array" aca="1" ref="O3620" ca="1">_FV(A3620,"Volume")</f>
        <v>21548</v>
      </c>
      <c r="P3620" s="7" cm="1">
        <f t="array" aca="1" ref="P3620" ca="1">_FV(A3620,"Volume average",TRUE)</f>
        <v>26282</v>
      </c>
      <c r="Q3620" t="s">
        <v>198</v>
      </c>
      <c r="R3620" t="s">
        <v>1713</v>
      </c>
      <c r="T3620" s="25" cm="1">
        <f t="array" aca="1" ref="T3620" ca="1">_FV(A3620,"Expense ratio",TRUE)</f>
        <v>8.4000000000000003E-4</v>
      </c>
      <c r="U3620" s="24" cm="1">
        <f t="array" aca="1" ref="U3620" ca="1">_FV(A3620,"Market cap",TRUE)</f>
        <v>415349355.31999999</v>
      </c>
      <c r="V3620" s="16"/>
      <c r="W3620" s="16"/>
      <c r="Z3620" s="18"/>
      <c r="AB3620" s="20"/>
      <c r="AC3620" s="21">
        <v>27117</v>
      </c>
      <c r="AE3620" s="18"/>
      <c r="AF3620" s="20"/>
      <c r="AI3620" s="21"/>
      <c r="AJ3620" s="18"/>
      <c r="AL3620" s="18"/>
      <c r="AM3620" s="18"/>
      <c r="AN3620" t="s">
        <v>73</v>
      </c>
      <c r="AO3620" t="str" cm="1">
        <f t="array" aca="1" ref="AO3620" ca="1">_FV(A3620,"Currency")</f>
        <v>USD</v>
      </c>
      <c r="AP3620" t="str" cm="1">
        <f t="array" aca="1" ref="AP3620" ca="1">_FV(A3620,"Exchange")</f>
        <v>NYSE Arca</v>
      </c>
      <c r="AQ3620" s="6" t="str" cm="1">
        <f t="array" aca="1" ref="AQ3620" ca="1">_FV(A3620,"Exchange abbreviation",TRUE)</f>
        <v>ARCX</v>
      </c>
      <c r="AR3620" t="str" cm="1">
        <f t="array" aca="1" ref="AR3620" ca="1">_FV(A3620,"Instrument type",TRUE)</f>
        <v>ETF</v>
      </c>
    </row>
    <row r="3621" spans="1:44" ht="18.75" customHeight="1" x14ac:dyDescent="0.25">
      <c r="A3621" t="e" vm="3633">
        <v>#VALUE!</v>
      </c>
      <c r="B3621" t="s">
        <v>9540</v>
      </c>
      <c r="C3621" t="s">
        <v>9541</v>
      </c>
      <c r="D3621" s="31" cm="1">
        <f t="array" aca="1" ref="D3621" ca="1">_FV(A3621,"Last trade time",TRUE)</f>
        <v>45824.867818263279</v>
      </c>
      <c r="E3621" s="23" cm="1">
        <f t="array" aca="1" ref="E3621" ca="1">_FV(A3621,"Price")</f>
        <v>92.59</v>
      </c>
      <c r="F3621" s="27" cm="1">
        <f t="array" aca="1" ref="F3621" ca="1">_FV(A3621,"Change (%)",TRUE)</f>
        <v>1.2798E-2</v>
      </c>
      <c r="G3621" s="26" cm="1">
        <f t="array" aca="1" ref="G3621" ca="1">_FV(A3621,"Change")</f>
        <v>1.17</v>
      </c>
      <c r="H3621" s="23" cm="1">
        <f t="array" aca="1" ref="H3621" ca="1">_FV(A3621,"Open")</f>
        <v>92.05</v>
      </c>
      <c r="I3621" s="23" cm="1">
        <f t="array" aca="1" ref="I3621" ca="1">_FV(A3621,"Low")</f>
        <v>92.001000000000005</v>
      </c>
      <c r="J3621" s="23" cm="1">
        <f t="array" aca="1" ref="J3621" ca="1">_FV(A3621,"High")</f>
        <v>92.66</v>
      </c>
      <c r="K3621" s="23" cm="1">
        <f t="array" aca="1" ref="K3621" ca="1">_FV(A3621,"Previous close",TRUE)</f>
        <v>91.42</v>
      </c>
      <c r="L3621" s="26"/>
      <c r="M3621" s="23" cm="1">
        <f t="array" aca="1" ref="M3621" ca="1">_FV(A3621,"52 week low",TRUE)</f>
        <v>73.19</v>
      </c>
      <c r="N3621" s="23" cm="1">
        <f t="array" aca="1" ref="N3621" ca="1">_FV(A3621,"52 week high",TRUE)</f>
        <v>104.41</v>
      </c>
      <c r="O3621" s="8" cm="1">
        <f t="array" aca="1" ref="O3621" ca="1">_FV(A3621,"Volume")</f>
        <v>72090</v>
      </c>
      <c r="P3621" s="7" cm="1">
        <f t="array" aca="1" ref="P3621" ca="1">_FV(A3621,"Volume average",TRUE)</f>
        <v>131307</v>
      </c>
      <c r="Q3621" t="s">
        <v>1331</v>
      </c>
      <c r="S3621" t="s">
        <v>4555</v>
      </c>
      <c r="T3621" s="25" cm="1">
        <f t="array" aca="1" ref="T3621" ca="1">_FV(A3621,"Expense ratio",TRUE)</f>
        <v>8.4000000000000003E-4</v>
      </c>
      <c r="U3621" s="24" cm="1">
        <f t="array" aca="1" ref="U3621" ca="1">_FV(A3621,"Market cap",TRUE)</f>
        <v>1760456772.02</v>
      </c>
      <c r="V3621" s="4">
        <v>1760456832</v>
      </c>
      <c r="W3621" s="4">
        <v>1760456832</v>
      </c>
      <c r="Y3621" t="s">
        <v>9527</v>
      </c>
      <c r="Z3621" s="5">
        <v>91.78</v>
      </c>
      <c r="AA3621" s="19">
        <v>25.665065999999999</v>
      </c>
      <c r="AB3621" s="5">
        <v>7.7000000000000002E-3</v>
      </c>
      <c r="AC3621" s="4">
        <v>155076</v>
      </c>
      <c r="AE3621" s="5">
        <v>-3.529664675383581</v>
      </c>
      <c r="AF3621" s="5">
        <v>16.82004337277516</v>
      </c>
      <c r="AI3621" s="4">
        <v>155076</v>
      </c>
      <c r="AJ3621" s="5">
        <v>14234426.039999999</v>
      </c>
      <c r="AL3621" s="5">
        <v>104.41</v>
      </c>
      <c r="AM3621" s="5">
        <v>73.19</v>
      </c>
      <c r="AN3621" t="s">
        <v>82</v>
      </c>
      <c r="AO3621" t="str" cm="1">
        <f t="array" aca="1" ref="AO3621" ca="1">_FV(A3621,"Currency")</f>
        <v>USD</v>
      </c>
      <c r="AP3621" t="str" cm="1">
        <f t="array" aca="1" ref="AP3621" ca="1">_FV(A3621,"Exchange")</f>
        <v>NYSE Arca</v>
      </c>
      <c r="AQ3621" s="6" t="str" cm="1">
        <f t="array" aca="1" ref="AQ3621" ca="1">_FV(A3621,"Exchange abbreviation",TRUE)</f>
        <v>ARCX</v>
      </c>
      <c r="AR3621" t="str" cm="1">
        <f t="array" aca="1" ref="AR3621" ca="1">_FV(A3621,"Instrument type",TRUE)</f>
        <v>ETF</v>
      </c>
    </row>
    <row r="3622" spans="1:44" ht="18.75" customHeight="1" x14ac:dyDescent="0.25">
      <c r="A3622" t="e" vm="3634">
        <v>#VALUE!</v>
      </c>
      <c r="B3622" t="s">
        <v>9542</v>
      </c>
      <c r="C3622" t="s">
        <v>9543</v>
      </c>
      <c r="D3622" s="31" cm="1">
        <f t="array" aca="1" ref="D3622" ca="1">_FV(A3622,"Last trade time",TRUE)</f>
        <v>45824.840277812502</v>
      </c>
      <c r="E3622" s="23" cm="1">
        <f t="array" aca="1" ref="E3622" ca="1">_FV(A3622,"Price")</f>
        <v>27.27</v>
      </c>
      <c r="F3622" s="27" cm="1">
        <f t="array" aca="1" ref="F3622" ca="1">_FV(A3622,"Change (%)",TRUE)</f>
        <v>1.101E-3</v>
      </c>
      <c r="G3622" s="26" cm="1">
        <f t="array" aca="1" ref="G3622" ca="1">_FV(A3622,"Change")</f>
        <v>0.03</v>
      </c>
      <c r="H3622" s="23" cm="1">
        <f t="array" aca="1" ref="H3622" ca="1">_FV(A3622,"Open")</f>
        <v>27.33</v>
      </c>
      <c r="I3622" s="23" cm="1">
        <f t="array" aca="1" ref="I3622" ca="1">_FV(A3622,"Low")</f>
        <v>27.17</v>
      </c>
      <c r="J3622" s="23" cm="1">
        <f t="array" aca="1" ref="J3622" ca="1">_FV(A3622,"High")</f>
        <v>27.575399999999998</v>
      </c>
      <c r="K3622" s="23" cm="1">
        <f t="array" aca="1" ref="K3622" ca="1">_FV(A3622,"Previous close",TRUE)</f>
        <v>27.24</v>
      </c>
      <c r="L3622" s="26"/>
      <c r="M3622" s="23" cm="1">
        <f t="array" aca="1" ref="M3622" ca="1">_FV(A3622,"52 week low",TRUE)</f>
        <v>23.35</v>
      </c>
      <c r="N3622" s="23" cm="1">
        <f t="array" aca="1" ref="N3622" ca="1">_FV(A3622,"52 week high",TRUE)</f>
        <v>30.07</v>
      </c>
      <c r="O3622" s="8" cm="1">
        <f t="array" aca="1" ref="O3622" ca="1">_FV(A3622,"Volume")</f>
        <v>163318</v>
      </c>
      <c r="P3622" s="7" cm="1">
        <f t="array" aca="1" ref="P3622" ca="1">_FV(A3622,"Volume average",TRUE)</f>
        <v>161879</v>
      </c>
      <c r="Q3622" t="s">
        <v>1626</v>
      </c>
      <c r="T3622" s="25" cm="1">
        <f t="array" aca="1" ref="T3622" ca="1">_FV(A3622,"Expense ratio",TRUE)</f>
        <v>8.4000000000000003E-4</v>
      </c>
      <c r="U3622" s="24" cm="1">
        <f t="array" aca="1" ref="U3622" ca="1">_FV(A3622,"Market cap",TRUE)</f>
        <v>1051370378.5599999</v>
      </c>
      <c r="V3622" s="16"/>
      <c r="W3622" s="16"/>
      <c r="Z3622" s="18"/>
      <c r="AA3622" s="20"/>
      <c r="AB3622" s="20"/>
      <c r="AC3622" s="21">
        <v>162284</v>
      </c>
      <c r="AE3622" s="18"/>
      <c r="AF3622" s="20"/>
      <c r="AI3622" s="21"/>
      <c r="AJ3622" s="18"/>
      <c r="AL3622" s="18"/>
      <c r="AM3622" s="18"/>
      <c r="AN3622" t="s">
        <v>73</v>
      </c>
      <c r="AO3622" t="str" cm="1">
        <f t="array" aca="1" ref="AO3622" ca="1">_FV(A3622,"Currency")</f>
        <v>USD</v>
      </c>
      <c r="AP3622" t="str" cm="1">
        <f t="array" aca="1" ref="AP3622" ca="1">_FV(A3622,"Exchange")</f>
        <v>NYSE Arca</v>
      </c>
      <c r="AQ3622" s="6" t="str" cm="1">
        <f t="array" aca="1" ref="AQ3622" ca="1">_FV(A3622,"Exchange abbreviation",TRUE)</f>
        <v>ARCX</v>
      </c>
      <c r="AR3622" t="str" cm="1">
        <f t="array" aca="1" ref="AR3622" ca="1">_FV(A3622,"Instrument type",TRUE)</f>
        <v>ETF</v>
      </c>
    </row>
    <row r="3623" spans="1:44" ht="18.75" customHeight="1" x14ac:dyDescent="0.25">
      <c r="A3623" t="e" vm="3635">
        <v>#VALUE!</v>
      </c>
      <c r="B3623" t="s">
        <v>9544</v>
      </c>
      <c r="C3623" t="s">
        <v>9545</v>
      </c>
      <c r="D3623" s="31" cm="1">
        <f t="array" aca="1" ref="D3623" ca="1">_FV(A3623,"Last trade time",TRUE)</f>
        <v>45824.901267071094</v>
      </c>
      <c r="E3623" s="23" cm="1">
        <f t="array" aca="1" ref="E3623" ca="1">_FV(A3623,"Price")</f>
        <v>188.64</v>
      </c>
      <c r="F3623" s="27" cm="1">
        <f t="array" aca="1" ref="F3623" ca="1">_FV(A3623,"Change (%)",TRUE)</f>
        <v>1.6872000000000002E-2</v>
      </c>
      <c r="G3623" s="26" cm="1">
        <f t="array" aca="1" ref="G3623" ca="1">_FV(A3623,"Change")</f>
        <v>3.13</v>
      </c>
      <c r="H3623" s="23" cm="1">
        <f t="array" aca="1" ref="H3623" ca="1">_FV(A3623,"Open")</f>
        <v>186.8</v>
      </c>
      <c r="I3623" s="23" cm="1">
        <f t="array" aca="1" ref="I3623" ca="1">_FV(A3623,"Low")</f>
        <v>186.8</v>
      </c>
      <c r="J3623" s="23" cm="1">
        <f t="array" aca="1" ref="J3623" ca="1">_FV(A3623,"High")</f>
        <v>189.03</v>
      </c>
      <c r="K3623" s="23" cm="1">
        <f t="array" aca="1" ref="K3623" ca="1">_FV(A3623,"Previous close",TRUE)</f>
        <v>185.51</v>
      </c>
      <c r="L3623" s="26"/>
      <c r="M3623" s="23" cm="1">
        <f t="array" aca="1" ref="M3623" ca="1">_FV(A3623,"52 week low",TRUE)</f>
        <v>134.11000000000001</v>
      </c>
      <c r="N3623" s="23" cm="1">
        <f t="array" aca="1" ref="N3623" ca="1">_FV(A3623,"52 week high",TRUE)</f>
        <v>193.06</v>
      </c>
      <c r="O3623" s="8" cm="1">
        <f t="array" aca="1" ref="O3623" ca="1">_FV(A3623,"Volume")</f>
        <v>295210</v>
      </c>
      <c r="P3623" s="7" cm="1">
        <f t="array" aca="1" ref="P3623" ca="1">_FV(A3623,"Volume average",TRUE)</f>
        <v>348880</v>
      </c>
      <c r="Q3623" t="s">
        <v>490</v>
      </c>
      <c r="T3623" s="25" cm="1">
        <f t="array" aca="1" ref="T3623" ca="1">_FV(A3623,"Expense ratio",TRUE)</f>
        <v>8.4000000000000003E-4</v>
      </c>
      <c r="U3623" s="24" cm="1">
        <f t="array" aca="1" ref="U3623" ca="1">_FV(A3623,"Market cap",TRUE)</f>
        <v>12890060951.98</v>
      </c>
      <c r="Z3623" s="18"/>
      <c r="AC3623" s="21">
        <v>343514</v>
      </c>
      <c r="AE3623" s="18"/>
      <c r="AF3623" s="20"/>
      <c r="AI3623" s="21"/>
      <c r="AJ3623" s="18"/>
      <c r="AL3623" s="18"/>
      <c r="AM3623" s="18"/>
      <c r="AN3623" t="s">
        <v>73</v>
      </c>
      <c r="AO3623" t="str" cm="1">
        <f t="array" aca="1" ref="AO3623" ca="1">_FV(A3623,"Currency")</f>
        <v>USD</v>
      </c>
      <c r="AP3623" t="str" cm="1">
        <f t="array" aca="1" ref="AP3623" ca="1">_FV(A3623,"Exchange")</f>
        <v>NYSE Arca</v>
      </c>
      <c r="AQ3623" s="6" t="str" cm="1">
        <f t="array" aca="1" ref="AQ3623" ca="1">_FV(A3623,"Exchange abbreviation",TRUE)</f>
        <v>ARCX</v>
      </c>
      <c r="AR3623" t="str" cm="1">
        <f t="array" aca="1" ref="AR3623" ca="1">_FV(A3623,"Instrument type",TRUE)</f>
        <v>ETF</v>
      </c>
    </row>
    <row r="3624" spans="1:44" ht="18.75" customHeight="1" x14ac:dyDescent="0.25">
      <c r="A3624" t="e" vm="3636">
        <v>#VALUE!</v>
      </c>
      <c r="B3624" t="s">
        <v>9546</v>
      </c>
      <c r="C3624" t="s">
        <v>9547</v>
      </c>
      <c r="D3624" s="31" cm="1">
        <f t="array" aca="1" ref="D3624" ca="1">_FV(A3624,"Last trade time",TRUE)</f>
        <v>45824.937635231247</v>
      </c>
      <c r="E3624" s="23" cm="1">
        <f t="array" aca="1" ref="E3624" ca="1">_FV(A3624,"Price")</f>
        <v>71.185000000000002</v>
      </c>
      <c r="F3624" s="27" cm="1">
        <f t="array" aca="1" ref="F3624" ca="1">_FV(A3624,"Change (%)",TRUE)</f>
        <v>1.1294E-2</v>
      </c>
      <c r="G3624" s="26" cm="1">
        <f t="array" aca="1" ref="G3624" ca="1">_FV(A3624,"Change")</f>
        <v>0.79500000000000004</v>
      </c>
      <c r="H3624" s="23" cm="1">
        <f t="array" aca="1" ref="H3624" ca="1">_FV(A3624,"Open")</f>
        <v>70.849999999999994</v>
      </c>
      <c r="I3624" s="23" cm="1">
        <f t="array" aca="1" ref="I3624" ca="1">_FV(A3624,"Low")</f>
        <v>70.849999999999994</v>
      </c>
      <c r="J3624" s="23" cm="1">
        <f t="array" aca="1" ref="J3624" ca="1">_FV(A3624,"High")</f>
        <v>71.676900000000003</v>
      </c>
      <c r="K3624" s="23" cm="1">
        <f t="array" aca="1" ref="K3624" ca="1">_FV(A3624,"Previous close",TRUE)</f>
        <v>70.39</v>
      </c>
      <c r="L3624" s="26"/>
      <c r="M3624" s="23" cm="1">
        <f t="array" aca="1" ref="M3624" ca="1">_FV(A3624,"52 week low",TRUE)</f>
        <v>56.863799999999998</v>
      </c>
      <c r="N3624" s="23" cm="1">
        <f t="array" aca="1" ref="N3624" ca="1">_FV(A3624,"52 week high",TRUE)</f>
        <v>74.254999999999995</v>
      </c>
      <c r="O3624" s="8" cm="1">
        <f t="array" aca="1" ref="O3624" ca="1">_FV(A3624,"Volume")</f>
        <v>73747</v>
      </c>
      <c r="P3624" s="7" cm="1">
        <f t="array" aca="1" ref="P3624" ca="1">_FV(A3624,"Volume average",TRUE)</f>
        <v>99081</v>
      </c>
      <c r="Q3624" t="s">
        <v>72</v>
      </c>
      <c r="T3624" s="25" cm="1">
        <f t="array" aca="1" ref="T3624" ca="1">_FV(A3624,"Expense ratio",TRUE)</f>
        <v>8.4000000000000003E-4</v>
      </c>
      <c r="U3624" s="24" cm="1">
        <f t="array" aca="1" ref="U3624" ca="1">_FV(A3624,"Market cap",TRUE)</f>
        <v>2231507166.3600001</v>
      </c>
      <c r="AC3624" s="9">
        <v>97186</v>
      </c>
      <c r="AN3624" t="s">
        <v>73</v>
      </c>
      <c r="AO3624" t="str" cm="1">
        <f t="array" aca="1" ref="AO3624" ca="1">_FV(A3624,"Currency")</f>
        <v>USD</v>
      </c>
      <c r="AP3624" t="str" cm="1">
        <f t="array" aca="1" ref="AP3624" ca="1">_FV(A3624,"Exchange")</f>
        <v>NYSE Arca</v>
      </c>
      <c r="AQ3624" s="6" t="str" cm="1">
        <f t="array" aca="1" ref="AQ3624" ca="1">_FV(A3624,"Exchange abbreviation",TRUE)</f>
        <v>ARCX</v>
      </c>
      <c r="AR3624" t="str" cm="1">
        <f t="array" aca="1" ref="AR3624" ca="1">_FV(A3624,"Instrument type",TRUE)</f>
        <v>ETF</v>
      </c>
    </row>
    <row r="3625" spans="1:44" ht="18.75" customHeight="1" x14ac:dyDescent="0.25">
      <c r="A3625" t="e" vm="3637">
        <v>#VALUE!</v>
      </c>
      <c r="B3625" t="s">
        <v>9548</v>
      </c>
      <c r="C3625" t="s">
        <v>9549</v>
      </c>
      <c r="D3625" s="31" cm="1">
        <f t="array" aca="1" ref="D3625" ca="1">_FV(A3625,"Last trade time",TRUE)</f>
        <v>45824.942077603904</v>
      </c>
      <c r="E3625" s="23" cm="1">
        <f t="array" aca="1" ref="E3625" ca="1">_FV(A3625,"Price")</f>
        <v>87.83</v>
      </c>
      <c r="F3625" s="27" cm="1">
        <f t="array" aca="1" ref="F3625" ca="1">_FV(A3625,"Change (%)",TRUE)</f>
        <v>-3.065E-3</v>
      </c>
      <c r="G3625" s="26" cm="1">
        <f t="array" aca="1" ref="G3625" ca="1">_FV(A3625,"Change")</f>
        <v>-0.27</v>
      </c>
      <c r="H3625" s="23" cm="1">
        <f t="array" aca="1" ref="H3625" ca="1">_FV(A3625,"Open")</f>
        <v>87.86</v>
      </c>
      <c r="I3625" s="23" cm="1">
        <f t="array" aca="1" ref="I3625" ca="1">_FV(A3625,"Low")</f>
        <v>87.174999999999997</v>
      </c>
      <c r="J3625" s="23" cm="1">
        <f t="array" aca="1" ref="J3625" ca="1">_FV(A3625,"High")</f>
        <v>88.75</v>
      </c>
      <c r="K3625" s="23" cm="1">
        <f t="array" aca="1" ref="K3625" ca="1">_FV(A3625,"Previous close",TRUE)</f>
        <v>88.1</v>
      </c>
      <c r="L3625" s="26"/>
      <c r="M3625" s="23" cm="1">
        <f t="array" aca="1" ref="M3625" ca="1">_FV(A3625,"52 week low",TRUE)</f>
        <v>74.489999999999995</v>
      </c>
      <c r="N3625" s="23" cm="1">
        <f t="array" aca="1" ref="N3625" ca="1">_FV(A3625,"52 week high",TRUE)</f>
        <v>97.92</v>
      </c>
      <c r="O3625" s="8" cm="1">
        <f t="array" aca="1" ref="O3625" ca="1">_FV(A3625,"Volume")</f>
        <v>34617787</v>
      </c>
      <c r="P3625" s="7" cm="1">
        <f t="array" aca="1" ref="P3625" ca="1">_FV(A3625,"Volume average",TRUE)</f>
        <v>15677544</v>
      </c>
      <c r="Q3625" t="s">
        <v>1617</v>
      </c>
      <c r="S3625" t="s">
        <v>2310</v>
      </c>
      <c r="T3625" s="25" cm="1">
        <f t="array" aca="1" ref="T3625" ca="1">_FV(A3625,"Expense ratio",TRUE)</f>
        <v>8.0000000000000004E-4</v>
      </c>
      <c r="U3625" s="24" cm="1">
        <f t="array" aca="1" ref="U3625" ca="1">_FV(A3625,"Market cap",TRUE)</f>
        <v>26272594348.98</v>
      </c>
      <c r="V3625" s="4">
        <v>26272593920</v>
      </c>
      <c r="W3625" s="4">
        <v>26272593920</v>
      </c>
      <c r="Y3625" t="s">
        <v>8252</v>
      </c>
      <c r="Z3625" s="5">
        <v>83.439449999999994</v>
      </c>
      <c r="AA3625" s="5">
        <v>14.9050665</v>
      </c>
      <c r="AB3625" s="5">
        <v>3.5000000000000003E-2</v>
      </c>
      <c r="AC3625" s="4">
        <v>17423314</v>
      </c>
      <c r="AE3625" s="5">
        <v>-2.813545733593259</v>
      </c>
      <c r="AF3625" s="5">
        <v>-4.4633480352108901</v>
      </c>
      <c r="AH3625" s="17">
        <v>186424000</v>
      </c>
      <c r="AI3625" s="4">
        <v>17423314</v>
      </c>
      <c r="AJ3625" s="5">
        <v>1453278620.74</v>
      </c>
      <c r="AL3625" s="5">
        <v>97.92</v>
      </c>
      <c r="AM3625" s="5">
        <v>74.489999999999995</v>
      </c>
      <c r="AN3625" t="s">
        <v>82</v>
      </c>
      <c r="AO3625" t="str" cm="1">
        <f t="array" aca="1" ref="AO3625" ca="1">_FV(A3625,"Currency")</f>
        <v>USD</v>
      </c>
      <c r="AP3625" t="str" cm="1">
        <f t="array" aca="1" ref="AP3625" ca="1">_FV(A3625,"Exchange")</f>
        <v>NYSE Arca</v>
      </c>
      <c r="AQ3625" s="6" t="str" cm="1">
        <f t="array" aca="1" ref="AQ3625" ca="1">_FV(A3625,"Exchange abbreviation",TRUE)</f>
        <v>ARCX</v>
      </c>
      <c r="AR3625" t="str" cm="1">
        <f t="array" aca="1" ref="AR3625" ca="1">_FV(A3625,"Instrument type",TRUE)</f>
        <v>ETF</v>
      </c>
    </row>
    <row r="3626" spans="1:44" ht="18.75" customHeight="1" x14ac:dyDescent="0.25">
      <c r="A3626" t="e" vm="3638">
        <v>#VALUE!</v>
      </c>
      <c r="B3626" t="s">
        <v>9550</v>
      </c>
      <c r="C3626" t="s">
        <v>9551</v>
      </c>
      <c r="D3626" s="31" cm="1">
        <f t="array" aca="1" ref="D3626" ca="1">_FV(A3626,"Last trade time",TRUE)</f>
        <v>45824.843750185159</v>
      </c>
      <c r="E3626" s="23" cm="1">
        <f t="array" aca="1" ref="E3626" ca="1">_FV(A3626,"Price")</f>
        <v>72.03</v>
      </c>
      <c r="F3626" s="27" cm="1">
        <f t="array" aca="1" ref="F3626" ca="1">_FV(A3626,"Change (%)",TRUE)</f>
        <v>1.1572000000000001E-2</v>
      </c>
      <c r="G3626" s="26" cm="1">
        <f t="array" aca="1" ref="G3626" ca="1">_FV(A3626,"Change")</f>
        <v>0.82399999999999995</v>
      </c>
      <c r="H3626" s="23" cm="1">
        <f t="array" aca="1" ref="H3626" ca="1">_FV(A3626,"Open")</f>
        <v>72.03</v>
      </c>
      <c r="I3626" s="23" cm="1">
        <f t="array" aca="1" ref="I3626" ca="1">_FV(A3626,"Low")</f>
        <v>72.03</v>
      </c>
      <c r="J3626" s="23" cm="1">
        <f t="array" aca="1" ref="J3626" ca="1">_FV(A3626,"High")</f>
        <v>72.03</v>
      </c>
      <c r="K3626" s="23" cm="1">
        <f t="array" aca="1" ref="K3626" ca="1">_FV(A3626,"Previous close",TRUE)</f>
        <v>71.206000000000003</v>
      </c>
      <c r="L3626" s="26"/>
      <c r="M3626" s="23" cm="1">
        <f t="array" aca="1" ref="M3626" ca="1">_FV(A3626,"52 week low",TRUE)</f>
        <v>58.98</v>
      </c>
      <c r="N3626" s="23" cm="1">
        <f t="array" aca="1" ref="N3626" ca="1">_FV(A3626,"52 week high",TRUE)</f>
        <v>74</v>
      </c>
      <c r="O3626" s="8" cm="1">
        <f t="array" aca="1" ref="O3626" ca="1">_FV(A3626,"Volume")</f>
        <v>49</v>
      </c>
      <c r="P3626" s="7" cm="1">
        <f t="array" aca="1" ref="P3626" ca="1">_FV(A3626,"Volume average",TRUE)</f>
        <v>831</v>
      </c>
      <c r="Q3626" t="s">
        <v>50</v>
      </c>
      <c r="S3626" t="s">
        <v>2067</v>
      </c>
      <c r="T3626" s="25" cm="1">
        <f t="array" aca="1" ref="T3626" ca="1">_FV(A3626,"Expense ratio",TRUE)</f>
        <v>8.0000000000000004E-4</v>
      </c>
      <c r="U3626" s="24" cm="1">
        <f t="array" aca="1" ref="U3626" ca="1">_FV(A3626,"Market cap",TRUE)</f>
        <v>2425087445.6799998</v>
      </c>
      <c r="V3626" s="4">
        <v>2425087488</v>
      </c>
      <c r="W3626" s="4">
        <v>2425087488</v>
      </c>
      <c r="Y3626" t="s">
        <v>6959</v>
      </c>
      <c r="Z3626" s="5">
        <v>71.473200000000006</v>
      </c>
      <c r="AA3626" s="5">
        <v>25.916482999999999</v>
      </c>
      <c r="AB3626" s="5">
        <v>1.2200001E-2</v>
      </c>
      <c r="AC3626" s="4">
        <v>9779</v>
      </c>
      <c r="AE3626" s="5">
        <v>2.4774544653968888</v>
      </c>
      <c r="AF3626" s="5">
        <v>14.175709253203591</v>
      </c>
      <c r="AI3626" s="4">
        <v>9779</v>
      </c>
      <c r="AJ3626" s="5">
        <v>699198.5</v>
      </c>
      <c r="AL3626" s="4">
        <v>74</v>
      </c>
      <c r="AM3626" s="5">
        <v>58.98</v>
      </c>
      <c r="AN3626" t="s">
        <v>47</v>
      </c>
      <c r="AO3626" t="str" cm="1">
        <f t="array" aca="1" ref="AO3626" ca="1">_FV(A3626,"Currency")</f>
        <v>USD</v>
      </c>
      <c r="AP3626" t="str" cm="1">
        <f t="array" aca="1" ref="AP3626" ca="1">_FV(A3626,"Exchange")</f>
        <v>Nasdaq Stock Market</v>
      </c>
      <c r="AQ3626" s="6" t="str" cm="1">
        <f t="array" aca="1" ref="AQ3626" ca="1">_FV(A3626,"Exchange abbreviation",TRUE)</f>
        <v>XNAS</v>
      </c>
      <c r="AR3626" t="str" cm="1">
        <f t="array" aca="1" ref="AR3626" ca="1">_FV(A3626,"Instrument type",TRUE)</f>
        <v>ETF</v>
      </c>
    </row>
    <row r="3627" spans="1:44" ht="18.75" customHeight="1" x14ac:dyDescent="0.25">
      <c r="A3627" t="e" vm="3639">
        <v>#VALUE!</v>
      </c>
      <c r="B3627" t="s">
        <v>9552</v>
      </c>
      <c r="C3627" t="s">
        <v>9553</v>
      </c>
      <c r="D3627" s="31" cm="1">
        <f t="array" aca="1" ref="D3627" ca="1">_FV(A3627,"Last trade time",TRUE)</f>
        <v>45824.925625080468</v>
      </c>
      <c r="E3627" s="23" cm="1">
        <f t="array" aca="1" ref="E3627" ca="1">_FV(A3627,"Price")</f>
        <v>135.71</v>
      </c>
      <c r="F3627" s="27" cm="1">
        <f t="array" aca="1" ref="F3627" ca="1">_FV(A3627,"Change (%)",TRUE)</f>
        <v>-3.0850000000000001E-3</v>
      </c>
      <c r="G3627" s="26" cm="1">
        <f t="array" aca="1" ref="G3627" ca="1">_FV(A3627,"Change")</f>
        <v>-0.42</v>
      </c>
      <c r="H3627" s="23" cm="1">
        <f t="array" aca="1" ref="H3627" ca="1">_FV(A3627,"Open")</f>
        <v>136.41999999999999</v>
      </c>
      <c r="I3627" s="23" cm="1">
        <f t="array" aca="1" ref="I3627" ca="1">_FV(A3627,"Low")</f>
        <v>135.08000000000001</v>
      </c>
      <c r="J3627" s="23" cm="1">
        <f t="array" aca="1" ref="J3627" ca="1">_FV(A3627,"High")</f>
        <v>136.83000000000001</v>
      </c>
      <c r="K3627" s="23" cm="1">
        <f t="array" aca="1" ref="K3627" ca="1">_FV(A3627,"Previous close",TRUE)</f>
        <v>136.13</v>
      </c>
      <c r="L3627" s="26"/>
      <c r="M3627" s="23" cm="1">
        <f t="array" aca="1" ref="M3627" ca="1">_FV(A3627,"52 week low",TRUE)</f>
        <v>127.35</v>
      </c>
      <c r="N3627" s="23" cm="1">
        <f t="array" aca="1" ref="N3627" ca="1">_FV(A3627,"52 week high",TRUE)</f>
        <v>159.63999999999999</v>
      </c>
      <c r="O3627" s="8" cm="1">
        <f t="array" aca="1" ref="O3627" ca="1">_FV(A3627,"Volume")</f>
        <v>14170364</v>
      </c>
      <c r="P3627" s="7" cm="1">
        <f t="array" aca="1" ref="P3627" ca="1">_FV(A3627,"Volume average",TRUE)</f>
        <v>12679446</v>
      </c>
      <c r="Q3627" t="s">
        <v>351</v>
      </c>
      <c r="S3627" t="s">
        <v>2310</v>
      </c>
      <c r="T3627" s="25" cm="1">
        <f t="array" aca="1" ref="T3627" ca="1">_FV(A3627,"Expense ratio",TRUE)</f>
        <v>8.0000000000000004E-4</v>
      </c>
      <c r="U3627" s="24" cm="1">
        <f t="array" aca="1" ref="U3627" ca="1">_FV(A3627,"Market cap",TRUE)</f>
        <v>34513385123.790001</v>
      </c>
      <c r="V3627" s="4">
        <v>34513383424</v>
      </c>
      <c r="W3627" s="4">
        <v>34513383424</v>
      </c>
      <c r="Y3627" t="s">
        <v>8252</v>
      </c>
      <c r="Z3627" s="5">
        <v>134.40968000000001</v>
      </c>
      <c r="AA3627" s="5">
        <v>25.689209000000002</v>
      </c>
      <c r="AB3627" s="5">
        <v>1.7600000000000001E-2</v>
      </c>
      <c r="AC3627" s="4">
        <v>10935679</v>
      </c>
      <c r="AE3627" s="5">
        <v>-2.1371932038329211</v>
      </c>
      <c r="AF3627" s="5">
        <v>-6.8056792259224341</v>
      </c>
      <c r="AH3627" s="17">
        <v>197415008</v>
      </c>
      <c r="AI3627" s="4">
        <v>10935679</v>
      </c>
      <c r="AJ3627" s="5">
        <v>1469536544.02</v>
      </c>
      <c r="AL3627" s="5">
        <v>159.63999999999999</v>
      </c>
      <c r="AM3627" s="5">
        <v>127.35</v>
      </c>
      <c r="AN3627" t="s">
        <v>82</v>
      </c>
      <c r="AO3627" t="str" cm="1">
        <f t="array" aca="1" ref="AO3627" ca="1">_FV(A3627,"Currency")</f>
        <v>USD</v>
      </c>
      <c r="AP3627" t="str" cm="1">
        <f t="array" aca="1" ref="AP3627" ca="1">_FV(A3627,"Exchange")</f>
        <v>NYSE Arca</v>
      </c>
      <c r="AQ3627" s="6" t="str" cm="1">
        <f t="array" aca="1" ref="AQ3627" ca="1">_FV(A3627,"Exchange abbreviation",TRUE)</f>
        <v>ARCX</v>
      </c>
      <c r="AR3627" t="str" cm="1">
        <f t="array" aca="1" ref="AR3627" ca="1">_FV(A3627,"Instrument type",TRUE)</f>
        <v>ETF</v>
      </c>
    </row>
    <row r="3628" spans="1:44" ht="18.75" customHeight="1" x14ac:dyDescent="0.25">
      <c r="A3628" t="e" vm="3640">
        <v>#VALUE!</v>
      </c>
      <c r="B3628" t="s">
        <v>9554</v>
      </c>
      <c r="C3628" t="s">
        <v>9555</v>
      </c>
      <c r="D3628" s="31" cm="1">
        <f t="array" aca="1" ref="D3628" ca="1">_FV(A3628,"Last trade time",TRUE)</f>
        <v>45824.840277812502</v>
      </c>
      <c r="E3628" s="23" cm="1">
        <f t="array" aca="1" ref="E3628" ca="1">_FV(A3628,"Price")</f>
        <v>49.15</v>
      </c>
      <c r="F3628" s="27" cm="1">
        <f t="array" aca="1" ref="F3628" ca="1">_FV(A3628,"Change (%)",TRUE)</f>
        <v>4.0710000000000003E-4</v>
      </c>
      <c r="G3628" s="26" cm="1">
        <f t="array" aca="1" ref="G3628" ca="1">_FV(A3628,"Change")</f>
        <v>0.02</v>
      </c>
      <c r="H3628" s="23" cm="1">
        <f t="array" aca="1" ref="H3628" ca="1">_FV(A3628,"Open")</f>
        <v>49.15</v>
      </c>
      <c r="I3628" s="23" cm="1">
        <f t="array" aca="1" ref="I3628" ca="1">_FV(A3628,"Low")</f>
        <v>49.15</v>
      </c>
      <c r="J3628" s="23" cm="1">
        <f t="array" aca="1" ref="J3628" ca="1">_FV(A3628,"High")</f>
        <v>49.15</v>
      </c>
      <c r="K3628" s="23" cm="1">
        <f t="array" aca="1" ref="K3628" ca="1">_FV(A3628,"Previous close",TRUE)</f>
        <v>49.13</v>
      </c>
      <c r="L3628" s="26"/>
      <c r="M3628" s="23" cm="1">
        <f t="array" aca="1" ref="M3628" ca="1">_FV(A3628,"52 week low",TRUE)</f>
        <v>48.18</v>
      </c>
      <c r="N3628" s="23" cm="1">
        <f t="array" aca="1" ref="N3628" ca="1">_FV(A3628,"52 week high",TRUE)</f>
        <v>50.289900000000003</v>
      </c>
      <c r="O3628" s="8" cm="1">
        <f t="array" aca="1" ref="O3628" ca="1">_FV(A3628,"Volume")</f>
        <v>3</v>
      </c>
      <c r="P3628" s="7" cm="1">
        <f t="array" aca="1" ref="P3628" ca="1">_FV(A3628,"Volume average",TRUE)</f>
        <v>46</v>
      </c>
      <c r="Q3628" t="s">
        <v>5345</v>
      </c>
      <c r="S3628" t="s">
        <v>3157</v>
      </c>
      <c r="T3628" s="25" cm="1">
        <f t="array" aca="1" ref="T3628" ca="1">_FV(A3628,"Expense ratio",TRUE)</f>
        <v>8.0000000000000004E-4</v>
      </c>
      <c r="U3628" s="24" cm="1">
        <f t="array" aca="1" ref="U3628" ca="1">_FV(A3628,"Market cap",TRUE)</f>
        <v>9800654.8399999999</v>
      </c>
      <c r="V3628" s="4">
        <v>9800654</v>
      </c>
      <c r="W3628" s="4">
        <v>9800654</v>
      </c>
      <c r="Y3628" t="s">
        <v>3505</v>
      </c>
      <c r="Z3628" s="5">
        <v>48.96</v>
      </c>
      <c r="AA3628" s="20"/>
      <c r="AB3628" s="5">
        <v>2.9499999999999998E-2</v>
      </c>
      <c r="AC3628" s="4">
        <v>200</v>
      </c>
      <c r="AE3628" s="5">
        <v>0.71452831162399644</v>
      </c>
      <c r="AF3628" s="5">
        <v>2.6278057136418509</v>
      </c>
      <c r="AI3628" s="4">
        <v>200</v>
      </c>
      <c r="AJ3628" s="4">
        <v>9795</v>
      </c>
      <c r="AL3628" s="5">
        <v>50.29</v>
      </c>
      <c r="AM3628" s="5">
        <v>48.18</v>
      </c>
      <c r="AN3628" t="s">
        <v>47</v>
      </c>
      <c r="AO3628" t="str" cm="1">
        <f t="array" aca="1" ref="AO3628" ca="1">_FV(A3628,"Currency")</f>
        <v>USD</v>
      </c>
      <c r="AP3628" t="str" cm="1">
        <f t="array" aca="1" ref="AP3628" ca="1">_FV(A3628,"Exchange")</f>
        <v>NYSE Arca</v>
      </c>
      <c r="AQ3628" s="6" t="str" cm="1">
        <f t="array" aca="1" ref="AQ3628" ca="1">_FV(A3628,"Exchange abbreviation",TRUE)</f>
        <v>ARCX</v>
      </c>
      <c r="AR3628" t="str" cm="1">
        <f t="array" aca="1" ref="AR3628" ca="1">_FV(A3628,"Instrument type",TRUE)</f>
        <v>ETF</v>
      </c>
    </row>
    <row r="3629" spans="1:44" ht="18.75" customHeight="1" x14ac:dyDescent="0.25">
      <c r="A3629" t="e" vm="3641">
        <v>#VALUE!</v>
      </c>
      <c r="B3629" t="s">
        <v>9556</v>
      </c>
      <c r="C3629" t="s">
        <v>9557</v>
      </c>
      <c r="D3629" s="31" cm="1">
        <f t="array" aca="1" ref="D3629" ca="1">_FV(A3629,"Last trade time",TRUE)</f>
        <v>45824.84027780078</v>
      </c>
      <c r="E3629" s="23" cm="1">
        <f t="array" aca="1" ref="E3629" ca="1">_FV(A3629,"Price")</f>
        <v>47.22</v>
      </c>
      <c r="F3629" s="27" cm="1">
        <f t="array" aca="1" ref="F3629" ca="1">_FV(A3629,"Change (%)",TRUE)</f>
        <v>2.118E-4</v>
      </c>
      <c r="G3629" s="26" cm="1">
        <f t="array" aca="1" ref="G3629" ca="1">_FV(A3629,"Change")</f>
        <v>0.01</v>
      </c>
      <c r="H3629" s="23" cm="1">
        <f t="array" aca="1" ref="H3629" ca="1">_FV(A3629,"Open")</f>
        <v>47.23</v>
      </c>
      <c r="I3629" s="23" cm="1">
        <f t="array" aca="1" ref="I3629" ca="1">_FV(A3629,"Low")</f>
        <v>47.22</v>
      </c>
      <c r="J3629" s="23" cm="1">
        <f t="array" aca="1" ref="J3629" ca="1">_FV(A3629,"High")</f>
        <v>47.23</v>
      </c>
      <c r="K3629" s="23" cm="1">
        <f t="array" aca="1" ref="K3629" ca="1">_FV(A3629,"Previous close",TRUE)</f>
        <v>47.21</v>
      </c>
      <c r="L3629" s="26"/>
      <c r="M3629" s="23" cm="1">
        <f t="array" aca="1" ref="M3629" ca="1">_FV(A3629,"52 week low",TRUE)</f>
        <v>46.3568</v>
      </c>
      <c r="N3629" s="23" cm="1">
        <f t="array" aca="1" ref="N3629" ca="1">_FV(A3629,"52 week high",TRUE)</f>
        <v>47.8264</v>
      </c>
      <c r="O3629" s="8" cm="1">
        <f t="array" aca="1" ref="O3629" ca="1">_FV(A3629,"Volume")</f>
        <v>210</v>
      </c>
      <c r="P3629" s="7" cm="1">
        <f t="array" aca="1" ref="P3629" ca="1">_FV(A3629,"Volume average",TRUE)</f>
        <v>2552</v>
      </c>
      <c r="Q3629" t="s">
        <v>72</v>
      </c>
      <c r="T3629" s="25" cm="1">
        <f t="array" aca="1" ref="T3629" ca="1">_FV(A3629,"Expense ratio",TRUE)</f>
        <v>8.0000000000000004E-4</v>
      </c>
      <c r="U3629" s="24" cm="1">
        <f t="array" aca="1" ref="U3629" ca="1">_FV(A3629,"Market cap",TRUE)</f>
        <v>7100996.71</v>
      </c>
      <c r="V3629" s="16"/>
      <c r="W3629" s="16"/>
      <c r="Z3629" s="18"/>
      <c r="AA3629" s="20"/>
      <c r="AB3629" s="20"/>
      <c r="AC3629" s="21">
        <v>2474</v>
      </c>
      <c r="AE3629" s="18"/>
      <c r="AF3629" s="20"/>
      <c r="AI3629" s="21"/>
      <c r="AJ3629" s="18"/>
      <c r="AL3629" s="18"/>
      <c r="AM3629" s="18"/>
      <c r="AN3629" t="s">
        <v>73</v>
      </c>
      <c r="AO3629" t="str" cm="1">
        <f t="array" aca="1" ref="AO3629" ca="1">_FV(A3629,"Currency")</f>
        <v>USD</v>
      </c>
      <c r="AP3629" t="str" cm="1">
        <f t="array" aca="1" ref="AP3629" ca="1">_FV(A3629,"Exchange")</f>
        <v>NYSE Arca</v>
      </c>
      <c r="AQ3629" s="6" t="str" cm="1">
        <f t="array" aca="1" ref="AQ3629" ca="1">_FV(A3629,"Exchange abbreviation",TRUE)</f>
        <v>ARCX</v>
      </c>
      <c r="AR3629" t="str" cm="1">
        <f t="array" aca="1" ref="AR3629" ca="1">_FV(A3629,"Instrument type",TRUE)</f>
        <v>ETF</v>
      </c>
    </row>
    <row r="3630" spans="1:44" ht="18.75" customHeight="1" x14ac:dyDescent="0.25">
      <c r="A3630" t="e" vm="3642">
        <v>#VALUE!</v>
      </c>
      <c r="B3630" t="s">
        <v>9558</v>
      </c>
      <c r="C3630" t="s">
        <v>9559</v>
      </c>
      <c r="D3630" s="31" cm="1">
        <f t="array" aca="1" ref="D3630" ca="1">_FV(A3630,"Last trade time",TRUE)</f>
        <v>45824.913130103909</v>
      </c>
      <c r="E3630" s="23" cm="1">
        <f t="array" aca="1" ref="E3630" ca="1">_FV(A3630,"Price")</f>
        <v>117.04</v>
      </c>
      <c r="F3630" s="27" cm="1">
        <f t="array" aca="1" ref="F3630" ca="1">_FV(A3630,"Change (%)",TRUE)</f>
        <v>-9.9869999999999994E-4</v>
      </c>
      <c r="G3630" s="26" cm="1">
        <f t="array" aca="1" ref="G3630" ca="1">_FV(A3630,"Change")</f>
        <v>-0.11700000000000001</v>
      </c>
      <c r="H3630" s="23" cm="1">
        <f t="array" aca="1" ref="H3630" ca="1">_FV(A3630,"Open")</f>
        <v>117.4</v>
      </c>
      <c r="I3630" s="23" cm="1">
        <f t="array" aca="1" ref="I3630" ca="1">_FV(A3630,"Low")</f>
        <v>116.595</v>
      </c>
      <c r="J3630" s="23" cm="1">
        <f t="array" aca="1" ref="J3630" ca="1">_FV(A3630,"High")</f>
        <v>117.79</v>
      </c>
      <c r="K3630" s="23" cm="1">
        <f t="array" aca="1" ref="K3630" ca="1">_FV(A3630,"Previous close",TRUE)</f>
        <v>117.157</v>
      </c>
      <c r="L3630" s="26"/>
      <c r="M3630" s="23" cm="1">
        <f t="array" aca="1" ref="M3630" ca="1">_FV(A3630,"52 week low",TRUE)</f>
        <v>106.005</v>
      </c>
      <c r="N3630" s="23" cm="1">
        <f t="array" aca="1" ref="N3630" ca="1">_FV(A3630,"52 week high",TRUE)</f>
        <v>122.5</v>
      </c>
      <c r="O3630" s="8" cm="1">
        <f t="array" aca="1" ref="O3630" ca="1">_FV(A3630,"Volume")</f>
        <v>696107</v>
      </c>
      <c r="P3630" s="7" cm="1">
        <f t="array" aca="1" ref="P3630" ca="1">_FV(A3630,"Volume average",TRUE)</f>
        <v>409542</v>
      </c>
      <c r="Q3630" t="s">
        <v>224</v>
      </c>
      <c r="T3630" s="25" cm="1">
        <f t="array" aca="1" ref="T3630" ca="1">_FV(A3630,"Expense ratio",TRUE)</f>
        <v>8.0000000000000004E-4</v>
      </c>
      <c r="U3630" s="24" cm="1">
        <f t="array" aca="1" ref="U3630" ca="1">_FV(A3630,"Market cap",TRUE)</f>
        <v>11009920039.68</v>
      </c>
      <c r="V3630" s="16"/>
      <c r="W3630" s="16"/>
      <c r="Z3630" s="18"/>
      <c r="AA3630" s="20"/>
      <c r="AB3630" s="20"/>
      <c r="AC3630" s="21">
        <v>415037</v>
      </c>
      <c r="AE3630" s="18"/>
      <c r="AF3630" s="20"/>
      <c r="AI3630" s="21"/>
      <c r="AJ3630" s="18"/>
      <c r="AL3630" s="18"/>
      <c r="AM3630" s="18"/>
      <c r="AN3630" t="s">
        <v>73</v>
      </c>
      <c r="AO3630" t="str" cm="1">
        <f t="array" aca="1" ref="AO3630" ca="1">_FV(A3630,"Currency")</f>
        <v>USD</v>
      </c>
      <c r="AP3630" t="str" cm="1">
        <f t="array" aca="1" ref="AP3630" ca="1">_FV(A3630,"Exchange")</f>
        <v>NYSE Arca</v>
      </c>
      <c r="AQ3630" s="6" t="str" cm="1">
        <f t="array" aca="1" ref="AQ3630" ca="1">_FV(A3630,"Exchange abbreviation",TRUE)</f>
        <v>ARCX</v>
      </c>
      <c r="AR3630" t="str" cm="1">
        <f t="array" aca="1" ref="AR3630" ca="1">_FV(A3630,"Instrument type",TRUE)</f>
        <v>ETF</v>
      </c>
    </row>
    <row r="3631" spans="1:44" ht="18.75" customHeight="1" x14ac:dyDescent="0.25">
      <c r="A3631" t="e" vm="3643">
        <v>#VALUE!</v>
      </c>
      <c r="B3631" t="s">
        <v>9560</v>
      </c>
      <c r="C3631" t="s">
        <v>9561</v>
      </c>
      <c r="D3631" s="31" cm="1">
        <f t="array" aca="1" ref="D3631" ca="1">_FV(A3631,"Last trade time",TRUE)</f>
        <v>45824.94303674766</v>
      </c>
      <c r="E3631" s="23" cm="1">
        <f t="array" aca="1" ref="E3631" ca="1">_FV(A3631,"Price")</f>
        <v>100.535</v>
      </c>
      <c r="F3631" s="27" cm="1">
        <f t="array" aca="1" ref="F3631" ca="1">_FV(A3631,"Change (%)",TRUE)</f>
        <v>4.9740000000000001E-5</v>
      </c>
      <c r="G3631" s="26" cm="1">
        <f t="array" aca="1" ref="G3631" ca="1">_FV(A3631,"Change")</f>
        <v>5.0000000000000001E-3</v>
      </c>
      <c r="H3631" s="23" cm="1">
        <f t="array" aca="1" ref="H3631" ca="1">_FV(A3631,"Open")</f>
        <v>100.54</v>
      </c>
      <c r="I3631" s="23" cm="1">
        <f t="array" aca="1" ref="I3631" ca="1">_FV(A3631,"Low")</f>
        <v>100.53</v>
      </c>
      <c r="J3631" s="23" cm="1">
        <f t="array" aca="1" ref="J3631" ca="1">_FV(A3631,"High")</f>
        <v>100.54</v>
      </c>
      <c r="K3631" s="23" cm="1">
        <f t="array" aca="1" ref="K3631" ca="1">_FV(A3631,"Previous close",TRUE)</f>
        <v>100.53</v>
      </c>
      <c r="L3631" s="26"/>
      <c r="M3631" s="23" cm="1">
        <f t="array" aca="1" ref="M3631" ca="1">_FV(A3631,"52 week low",TRUE)</f>
        <v>100.15</v>
      </c>
      <c r="N3631" s="23" cm="1">
        <f t="array" aca="1" ref="N3631" ca="1">_FV(A3631,"52 week high",TRUE)</f>
        <v>100.75</v>
      </c>
      <c r="O3631" s="8" cm="1">
        <f t="array" aca="1" ref="O3631" ca="1">_FV(A3631,"Volume")</f>
        <v>10207591</v>
      </c>
      <c r="P3631" s="7" cm="1">
        <f t="array" aca="1" ref="P3631" ca="1">_FV(A3631,"Volume average",TRUE)</f>
        <v>11340679</v>
      </c>
      <c r="Q3631" t="s">
        <v>799</v>
      </c>
      <c r="S3631" t="s">
        <v>2067</v>
      </c>
      <c r="T3631" s="25" cm="1">
        <f t="array" aca="1" ref="T3631" ca="1">_FV(A3631,"Expense ratio",TRUE)</f>
        <v>8.0000000000000004E-4</v>
      </c>
      <c r="U3631" s="24" cm="1">
        <f t="array" aca="1" ref="U3631" ca="1">_FV(A3631,"Market cap",TRUE)</f>
        <v>47210231214.970001</v>
      </c>
      <c r="V3631" s="4">
        <v>47210229760</v>
      </c>
      <c r="W3631" s="4">
        <v>47210229760</v>
      </c>
      <c r="Y3631" t="s">
        <v>9562</v>
      </c>
      <c r="Z3631" s="5">
        <v>100.44062</v>
      </c>
      <c r="AA3631" s="20"/>
      <c r="AB3631" s="5">
        <v>4.6899999999999997E-2</v>
      </c>
      <c r="AC3631" s="4">
        <v>12798163</v>
      </c>
      <c r="AE3631" s="5">
        <v>1.8324876413992941</v>
      </c>
      <c r="AF3631" s="5">
        <v>4.8154494212740317</v>
      </c>
      <c r="AI3631" s="4">
        <v>12798163</v>
      </c>
      <c r="AJ3631" s="5">
        <v>1285447491.72</v>
      </c>
      <c r="AL3631" s="5">
        <v>100.75</v>
      </c>
      <c r="AM3631" s="5">
        <v>100.15</v>
      </c>
      <c r="AN3631" t="s">
        <v>82</v>
      </c>
      <c r="AO3631" t="str" cm="1">
        <f t="array" aca="1" ref="AO3631" ca="1">_FV(A3631,"Currency")</f>
        <v>USD</v>
      </c>
      <c r="AP3631" t="str" cm="1">
        <f t="array" aca="1" ref="AP3631" ca="1">_FV(A3631,"Exchange")</f>
        <v>NYSE Arca</v>
      </c>
      <c r="AQ3631" s="6" t="str" cm="1">
        <f t="array" aca="1" ref="AQ3631" ca="1">_FV(A3631,"Exchange abbreviation",TRUE)</f>
        <v>ARCX</v>
      </c>
      <c r="AR3631" t="str" cm="1">
        <f t="array" aca="1" ref="AR3631" ca="1">_FV(A3631,"Instrument type",TRUE)</f>
        <v>ETF</v>
      </c>
    </row>
    <row r="3632" spans="1:44" ht="18.75" customHeight="1" x14ac:dyDescent="0.25">
      <c r="A3632" t="e" vm="3644">
        <v>#VALUE!</v>
      </c>
      <c r="B3632" t="s">
        <v>9563</v>
      </c>
      <c r="C3632" t="s">
        <v>9564</v>
      </c>
      <c r="D3632" s="31" cm="1">
        <f t="array" aca="1" ref="D3632" ca="1">_FV(A3632,"Last trade time",TRUE)</f>
        <v>45824.861483483597</v>
      </c>
      <c r="E3632" s="23" cm="1">
        <f t="array" aca="1" ref="E3632" ca="1">_FV(A3632,"Price")</f>
        <v>105.73</v>
      </c>
      <c r="F3632" s="27" cm="1">
        <f t="array" aca="1" ref="F3632" ca="1">_FV(A3632,"Change (%)",TRUE)</f>
        <v>9.4590000000000001E-5</v>
      </c>
      <c r="G3632" s="26" cm="1">
        <f t="array" aca="1" ref="G3632" ca="1">_FV(A3632,"Change")</f>
        <v>0.01</v>
      </c>
      <c r="H3632" s="23" cm="1">
        <f t="array" aca="1" ref="H3632" ca="1">_FV(A3632,"Open")</f>
        <v>105.74</v>
      </c>
      <c r="I3632" s="23" cm="1">
        <f t="array" aca="1" ref="I3632" ca="1">_FV(A3632,"Low")</f>
        <v>105.73</v>
      </c>
      <c r="J3632" s="23" cm="1">
        <f t="array" aca="1" ref="J3632" ca="1">_FV(A3632,"High")</f>
        <v>105.74</v>
      </c>
      <c r="K3632" s="23" cm="1">
        <f t="array" aca="1" ref="K3632" ca="1">_FV(A3632,"Previous close",TRUE)</f>
        <v>105.72</v>
      </c>
      <c r="L3632" s="26"/>
      <c r="M3632" s="23" cm="1">
        <f t="array" aca="1" ref="M3632" ca="1">_FV(A3632,"52 week low",TRUE)</f>
        <v>105.35</v>
      </c>
      <c r="N3632" s="23" cm="1">
        <f t="array" aca="1" ref="N3632" ca="1">_FV(A3632,"52 week high",TRUE)</f>
        <v>105.99</v>
      </c>
      <c r="O3632" s="8" cm="1">
        <f t="array" aca="1" ref="O3632" ca="1">_FV(A3632,"Volume")</f>
        <v>328055</v>
      </c>
      <c r="P3632" s="7" cm="1">
        <f t="array" aca="1" ref="P3632" ca="1">_FV(A3632,"Volume average",TRUE)</f>
        <v>248318</v>
      </c>
      <c r="Q3632" t="s">
        <v>799</v>
      </c>
      <c r="S3632" t="s">
        <v>277</v>
      </c>
      <c r="T3632" s="25" cm="1">
        <f t="array" aca="1" ref="T3632" ca="1">_FV(A3632,"Expense ratio",TRUE)</f>
        <v>8.0000000000000004E-4</v>
      </c>
      <c r="U3632" s="24" cm="1">
        <f t="array" aca="1" ref="U3632" ca="1">_FV(A3632,"Market cap",TRUE)</f>
        <v>2326273257.5599999</v>
      </c>
      <c r="V3632" s="4">
        <v>2318134528</v>
      </c>
      <c r="W3632" s="4">
        <v>2318134528</v>
      </c>
      <c r="Y3632" t="s">
        <v>9565</v>
      </c>
      <c r="Z3632" s="5">
        <v>105.63</v>
      </c>
      <c r="AA3632" s="20"/>
      <c r="AB3632" s="19">
        <v>4.5999999999999999E-2</v>
      </c>
      <c r="AC3632" s="4">
        <v>367338</v>
      </c>
      <c r="AE3632" s="5">
        <v>1.7838281710651049</v>
      </c>
      <c r="AF3632" s="19">
        <v>4.783605345692088</v>
      </c>
      <c r="AI3632" s="4">
        <v>367338</v>
      </c>
      <c r="AJ3632" s="5">
        <v>38805586.32</v>
      </c>
      <c r="AL3632" s="5">
        <v>105.99</v>
      </c>
      <c r="AM3632" s="5">
        <v>105.35</v>
      </c>
      <c r="AN3632" t="s">
        <v>82</v>
      </c>
      <c r="AO3632" t="str" cm="1">
        <f t="array" aca="1" ref="AO3632" ca="1">_FV(A3632,"Currency")</f>
        <v>USD</v>
      </c>
      <c r="AP3632" t="str" cm="1">
        <f t="array" aca="1" ref="AP3632" ca="1">_FV(A3632,"Exchange")</f>
        <v>NYSE Arca</v>
      </c>
      <c r="AQ3632" s="6" t="str" cm="1">
        <f t="array" aca="1" ref="AQ3632" ca="1">_FV(A3632,"Exchange abbreviation",TRUE)</f>
        <v>ARCX</v>
      </c>
      <c r="AR3632" t="str" cm="1">
        <f t="array" aca="1" ref="AR3632" ca="1">_FV(A3632,"Instrument type",TRUE)</f>
        <v>ETF</v>
      </c>
    </row>
    <row r="3633" spans="1:44" ht="18.75" customHeight="1" x14ac:dyDescent="0.25">
      <c r="A3633" t="e" vm="3645">
        <v>#VALUE!</v>
      </c>
      <c r="B3633" t="s">
        <v>9566</v>
      </c>
      <c r="C3633" t="s">
        <v>9567</v>
      </c>
      <c r="D3633" s="31" cm="1">
        <f t="array" aca="1" ref="D3633" ca="1">_FV(A3633,"Last trade time",TRUE)</f>
        <v>45824.922414779685</v>
      </c>
      <c r="E3633" s="23" cm="1">
        <f t="array" aca="1" ref="E3633" ca="1">_FV(A3633,"Price")</f>
        <v>50.56</v>
      </c>
      <c r="F3633" s="27" cm="1">
        <f t="array" aca="1" ref="F3633" ca="1">_FV(A3633,"Change (%)",TRUE)</f>
        <v>1.9779999999999998E-4</v>
      </c>
      <c r="G3633" s="26" cm="1">
        <f t="array" aca="1" ref="G3633" ca="1">_FV(A3633,"Change")</f>
        <v>0.01</v>
      </c>
      <c r="H3633" s="23" cm="1">
        <f t="array" aca="1" ref="H3633" ca="1">_FV(A3633,"Open")</f>
        <v>50.56</v>
      </c>
      <c r="I3633" s="23" cm="1">
        <f t="array" aca="1" ref="I3633" ca="1">_FV(A3633,"Low")</f>
        <v>50.56</v>
      </c>
      <c r="J3633" s="23" cm="1">
        <f t="array" aca="1" ref="J3633" ca="1">_FV(A3633,"High")</f>
        <v>50.57</v>
      </c>
      <c r="K3633" s="23" cm="1">
        <f t="array" aca="1" ref="K3633" ca="1">_FV(A3633,"Previous close",TRUE)</f>
        <v>50.55</v>
      </c>
      <c r="L3633" s="26"/>
      <c r="M3633" s="23" cm="1">
        <f t="array" aca="1" ref="M3633" ca="1">_FV(A3633,"52 week low",TRUE)</f>
        <v>50.29</v>
      </c>
      <c r="N3633" s="23" cm="1">
        <f t="array" aca="1" ref="N3633" ca="1">_FV(A3633,"52 week high",TRUE)</f>
        <v>50.77</v>
      </c>
      <c r="O3633" s="8" cm="1">
        <f t="array" aca="1" ref="O3633" ca="1">_FV(A3633,"Volume")</f>
        <v>1016979</v>
      </c>
      <c r="P3633" s="7" cm="1">
        <f t="array" aca="1" ref="P3633" ca="1">_FV(A3633,"Volume average",TRUE)</f>
        <v>1211869</v>
      </c>
      <c r="Q3633" t="s">
        <v>799</v>
      </c>
      <c r="S3633" t="s">
        <v>2067</v>
      </c>
      <c r="T3633" s="25" cm="1">
        <f t="array" aca="1" ref="T3633" ca="1">_FV(A3633,"Expense ratio",TRUE)</f>
        <v>8.0000000000000004E-4</v>
      </c>
      <c r="U3633" s="24" cm="1">
        <f t="array" aca="1" ref="U3633" ca="1">_FV(A3633,"Market cap",TRUE)</f>
        <v>6142613219.1899996</v>
      </c>
      <c r="V3633" s="4">
        <v>6142612992</v>
      </c>
      <c r="W3633" s="4">
        <v>6142612992</v>
      </c>
      <c r="Y3633" t="s">
        <v>4459</v>
      </c>
      <c r="Z3633" s="5">
        <v>50.483620000000002</v>
      </c>
      <c r="AA3633" s="20"/>
      <c r="AB3633" s="5">
        <v>4.9599999999999998E-2</v>
      </c>
      <c r="AC3633" s="4">
        <v>1458888</v>
      </c>
      <c r="AE3633" s="5">
        <v>2.0817374448508059</v>
      </c>
      <c r="AF3633" s="5">
        <v>5.3050515356859904</v>
      </c>
      <c r="AI3633" s="4">
        <v>1458888</v>
      </c>
      <c r="AJ3633" s="5">
        <v>73688432.879999995</v>
      </c>
      <c r="AL3633" s="5">
        <v>50.77</v>
      </c>
      <c r="AM3633" s="5">
        <v>50.29</v>
      </c>
      <c r="AN3633" t="s">
        <v>82</v>
      </c>
      <c r="AO3633" t="str" cm="1">
        <f t="array" aca="1" ref="AO3633" ca="1">_FV(A3633,"Currency")</f>
        <v>USD</v>
      </c>
      <c r="AP3633" t="str" cm="1">
        <f t="array" aca="1" ref="AP3633" ca="1">_FV(A3633,"Exchange")</f>
        <v>CBOE BZX Exchange</v>
      </c>
      <c r="AQ3633" s="6" t="str" cm="1">
        <f t="array" aca="1" ref="AQ3633" ca="1">_FV(A3633,"Exchange abbreviation",TRUE)</f>
        <v>BATS</v>
      </c>
      <c r="AR3633" t="str" cm="1">
        <f t="array" aca="1" ref="AR3633" ca="1">_FV(A3633,"Instrument type",TRUE)</f>
        <v>ETF</v>
      </c>
    </row>
    <row r="3634" spans="1:44" ht="18.75" customHeight="1" x14ac:dyDescent="0.25">
      <c r="A3634" t="e" vm="3646">
        <v>#VALUE!</v>
      </c>
      <c r="B3634" t="s">
        <v>9568</v>
      </c>
      <c r="C3634" t="s">
        <v>9569</v>
      </c>
      <c r="D3634" s="31" cm="1">
        <f t="array" aca="1" ref="D3634" ca="1">_FV(A3634,"Last trade time",TRUE)</f>
        <v>45824.84027780078</v>
      </c>
      <c r="E3634" s="23" cm="1">
        <f t="array" aca="1" ref="E3634" ca="1">_FV(A3634,"Price")</f>
        <v>29.19</v>
      </c>
      <c r="F3634" s="27" cm="1">
        <f t="array" aca="1" ref="F3634" ca="1">_FV(A3634,"Change (%)",TRUE)</f>
        <v>3.424E-3</v>
      </c>
      <c r="G3634" s="26" cm="1">
        <f t="array" aca="1" ref="G3634" ca="1">_FV(A3634,"Change")</f>
        <v>9.9599999999999994E-2</v>
      </c>
      <c r="H3634" s="23" cm="1">
        <f t="array" aca="1" ref="H3634" ca="1">_FV(A3634,"Open")</f>
        <v>29.256</v>
      </c>
      <c r="I3634" s="23" cm="1">
        <f t="array" aca="1" ref="I3634" ca="1">_FV(A3634,"Low")</f>
        <v>29.19</v>
      </c>
      <c r="J3634" s="23" cm="1">
        <f t="array" aca="1" ref="J3634" ca="1">_FV(A3634,"High")</f>
        <v>29.279900000000001</v>
      </c>
      <c r="K3634" s="23" cm="1">
        <f t="array" aca="1" ref="K3634" ca="1">_FV(A3634,"Previous close",TRUE)</f>
        <v>29.090399999999999</v>
      </c>
      <c r="L3634" s="26"/>
      <c r="M3634" s="23" cm="1">
        <f t="array" aca="1" ref="M3634" ca="1">_FV(A3634,"52 week low",TRUE)</f>
        <v>26.9</v>
      </c>
      <c r="N3634" s="23" cm="1">
        <f t="array" aca="1" ref="N3634" ca="1">_FV(A3634,"52 week high",TRUE)</f>
        <v>29.302199999999999</v>
      </c>
      <c r="O3634" s="8" cm="1">
        <f t="array" aca="1" ref="O3634" ca="1">_FV(A3634,"Volume")</f>
        <v>5311</v>
      </c>
      <c r="P3634" s="7" cm="1">
        <f t="array" aca="1" ref="P3634" ca="1">_FV(A3634,"Volume average",TRUE)</f>
        <v>7692</v>
      </c>
      <c r="Q3634" t="s">
        <v>9570</v>
      </c>
      <c r="S3634" t="s">
        <v>2067</v>
      </c>
      <c r="T3634" s="25" cm="1">
        <f t="array" aca="1" ref="T3634" ca="1">_FV(A3634,"Expense ratio",TRUE)</f>
        <v>8.0000000000000004E-4</v>
      </c>
      <c r="U3634" s="24" cm="1">
        <f t="array" aca="1" ref="U3634" ca="1">_FV(A3634,"Market cap",TRUE)</f>
        <v>17428540.190000001</v>
      </c>
      <c r="V3634" s="4">
        <v>17428540</v>
      </c>
      <c r="W3634" s="4">
        <v>17428540</v>
      </c>
      <c r="Y3634" t="s">
        <v>9571</v>
      </c>
      <c r="Z3634" s="5">
        <v>29.054410000000001</v>
      </c>
      <c r="AA3634" s="5">
        <v>21.078317999999999</v>
      </c>
      <c r="AB3634" s="5">
        <v>3.1099999999999999E-2</v>
      </c>
      <c r="AC3634" s="4">
        <v>7774</v>
      </c>
      <c r="AE3634" s="5">
        <v>4.3366335753252327</v>
      </c>
      <c r="AF3634" s="5">
        <v>8.1192373775176954</v>
      </c>
      <c r="AI3634" s="4">
        <v>7774</v>
      </c>
      <c r="AJ3634" s="5">
        <v>225927.98800000001</v>
      </c>
      <c r="AL3634" s="5">
        <v>29.236999999999998</v>
      </c>
      <c r="AM3634" s="5">
        <v>26.9</v>
      </c>
      <c r="AN3634" t="s">
        <v>47</v>
      </c>
      <c r="AO3634" t="str" cm="1">
        <f t="array" aca="1" ref="AO3634" ca="1">_FV(A3634,"Currency")</f>
        <v>USD</v>
      </c>
      <c r="AP3634" t="str" cm="1">
        <f t="array" aca="1" ref="AP3634" ca="1">_FV(A3634,"Exchange")</f>
        <v>NYSE Arca</v>
      </c>
      <c r="AQ3634" s="6" t="str" cm="1">
        <f t="array" aca="1" ref="AQ3634" ca="1">_FV(A3634,"Exchange abbreviation",TRUE)</f>
        <v>ARCX</v>
      </c>
      <c r="AR3634" t="str" cm="1">
        <f t="array" aca="1" ref="AR3634" ca="1">_FV(A3634,"Instrument type",TRUE)</f>
        <v>ETF</v>
      </c>
    </row>
    <row r="3635" spans="1:44" ht="18.75" customHeight="1" x14ac:dyDescent="0.25">
      <c r="A3635" t="e" vm="3647">
        <v>#VALUE!</v>
      </c>
      <c r="B3635" t="s">
        <v>9572</v>
      </c>
      <c r="C3635" t="s">
        <v>9573</v>
      </c>
      <c r="D3635" s="31" cm="1">
        <f t="array" aca="1" ref="D3635" ca="1">_FV(A3635,"Last trade time",TRUE)</f>
        <v>45824.920893564064</v>
      </c>
      <c r="E3635" s="23" cm="1">
        <f t="array" aca="1" ref="E3635" ca="1">_FV(A3635,"Price")</f>
        <v>88.12</v>
      </c>
      <c r="F3635" s="27" cm="1">
        <f t="array" aca="1" ref="F3635" ca="1">_FV(A3635,"Change (%)",TRUE)</f>
        <v>8.4689999999999991E-3</v>
      </c>
      <c r="G3635" s="26" cm="1">
        <f t="array" aca="1" ref="G3635" ca="1">_FV(A3635,"Change")</f>
        <v>0.74</v>
      </c>
      <c r="H3635" s="23" cm="1">
        <f t="array" aca="1" ref="H3635" ca="1">_FV(A3635,"Open")</f>
        <v>87.77</v>
      </c>
      <c r="I3635" s="23" cm="1">
        <f t="array" aca="1" ref="I3635" ca="1">_FV(A3635,"Low")</f>
        <v>87.77</v>
      </c>
      <c r="J3635" s="23" cm="1">
        <f t="array" aca="1" ref="J3635" ca="1">_FV(A3635,"High")</f>
        <v>88.58</v>
      </c>
      <c r="K3635" s="23" cm="1">
        <f t="array" aca="1" ref="K3635" ca="1">_FV(A3635,"Previous close",TRUE)</f>
        <v>87.38</v>
      </c>
      <c r="L3635" s="26"/>
      <c r="M3635" s="23" cm="1">
        <f t="array" aca="1" ref="M3635" ca="1">_FV(A3635,"52 week low",TRUE)</f>
        <v>73.12</v>
      </c>
      <c r="N3635" s="23" cm="1">
        <f t="array" aca="1" ref="N3635" ca="1">_FV(A3635,"52 week high",TRUE)</f>
        <v>97.87</v>
      </c>
      <c r="O3635" s="8" cm="1">
        <f t="array" aca="1" ref="O3635" ca="1">_FV(A3635,"Volume")</f>
        <v>5252034</v>
      </c>
      <c r="P3635" s="7" cm="1">
        <f t="array" aca="1" ref="P3635" ca="1">_FV(A3635,"Volume average",TRUE)</f>
        <v>4829859</v>
      </c>
      <c r="Q3635" t="s">
        <v>2547</v>
      </c>
      <c r="S3635" t="s">
        <v>2310</v>
      </c>
      <c r="T3635" s="25" cm="1">
        <f t="array" aca="1" ref="T3635" ca="1">_FV(A3635,"Expense ratio",TRUE)</f>
        <v>8.0000000000000004E-4</v>
      </c>
      <c r="U3635" s="24" cm="1">
        <f t="array" aca="1" ref="U3635" ca="1">_FV(A3635,"Market cap",TRUE)</f>
        <v>4785805441.1199999</v>
      </c>
      <c r="V3635" s="4">
        <v>4785805312</v>
      </c>
      <c r="W3635" s="4">
        <v>4785805312</v>
      </c>
      <c r="Y3635" t="s">
        <v>8252</v>
      </c>
      <c r="Z3635" s="5">
        <v>87.763329999999996</v>
      </c>
      <c r="AA3635" s="5">
        <v>25.416231</v>
      </c>
      <c r="AB3635" s="5">
        <v>1.9599999999999999E-2</v>
      </c>
      <c r="AC3635" s="4">
        <v>5942109</v>
      </c>
      <c r="AE3635" s="5">
        <v>6.7074174562512079</v>
      </c>
      <c r="AF3635" s="5">
        <v>-0.68383632926694027</v>
      </c>
      <c r="AH3635" s="17">
        <v>71923696</v>
      </c>
      <c r="AI3635" s="4">
        <v>5942109</v>
      </c>
      <c r="AJ3635" s="5">
        <v>521598328.01999998</v>
      </c>
      <c r="AL3635" s="5">
        <v>97.87</v>
      </c>
      <c r="AM3635" s="5">
        <v>73.12</v>
      </c>
      <c r="AN3635" t="s">
        <v>82</v>
      </c>
      <c r="AO3635" t="str" cm="1">
        <f t="array" aca="1" ref="AO3635" ca="1">_FV(A3635,"Currency")</f>
        <v>USD</v>
      </c>
      <c r="AP3635" t="str" cm="1">
        <f t="array" aca="1" ref="AP3635" ca="1">_FV(A3635,"Exchange")</f>
        <v>NYSE Arca</v>
      </c>
      <c r="AQ3635" s="6" t="str" cm="1">
        <f t="array" aca="1" ref="AQ3635" ca="1">_FV(A3635,"Exchange abbreviation",TRUE)</f>
        <v>ARCX</v>
      </c>
      <c r="AR3635" t="str" cm="1">
        <f t="array" aca="1" ref="AR3635" ca="1">_FV(A3635,"Instrument type",TRUE)</f>
        <v>ETF</v>
      </c>
    </row>
    <row r="3636" spans="1:44" ht="18.75" customHeight="1" x14ac:dyDescent="0.25">
      <c r="A3636" t="e" vm="3648">
        <v>#VALUE!</v>
      </c>
      <c r="B3636" t="s">
        <v>9574</v>
      </c>
      <c r="C3636" t="s">
        <v>9575</v>
      </c>
      <c r="D3636" s="31" cm="1">
        <f t="array" aca="1" ref="D3636" ca="1">_FV(A3636,"Last trade time",TRUE)</f>
        <v>45824.840347881247</v>
      </c>
      <c r="E3636" s="23" cm="1">
        <f t="array" aca="1" ref="E3636" ca="1">_FV(A3636,"Price")</f>
        <v>98.02</v>
      </c>
      <c r="F3636" s="27" cm="1">
        <f t="array" aca="1" ref="F3636" ca="1">_FV(A3636,"Change (%)",TRUE)</f>
        <v>3.0620000000000002E-4</v>
      </c>
      <c r="G3636" s="26" cm="1">
        <f t="array" aca="1" ref="G3636" ca="1">_FV(A3636,"Change")</f>
        <v>0.03</v>
      </c>
      <c r="H3636" s="23" cm="1">
        <f t="array" aca="1" ref="H3636" ca="1">_FV(A3636,"Open")</f>
        <v>98.04</v>
      </c>
      <c r="I3636" s="23" cm="1">
        <f t="array" aca="1" ref="I3636" ca="1">_FV(A3636,"Low")</f>
        <v>98.02</v>
      </c>
      <c r="J3636" s="23" cm="1">
        <f t="array" aca="1" ref="J3636" ca="1">_FV(A3636,"High")</f>
        <v>98.16</v>
      </c>
      <c r="K3636" s="23" cm="1">
        <f t="array" aca="1" ref="K3636" ca="1">_FV(A3636,"Previous close",TRUE)</f>
        <v>97.99</v>
      </c>
      <c r="L3636" s="26"/>
      <c r="M3636" s="23" cm="1">
        <f t="array" aca="1" ref="M3636" ca="1">_FV(A3636,"52 week low",TRUE)</f>
        <v>95</v>
      </c>
      <c r="N3636" s="23" cm="1">
        <f t="array" aca="1" ref="N3636" ca="1">_FV(A3636,"52 week high",TRUE)</f>
        <v>101.8</v>
      </c>
      <c r="O3636" s="8" cm="1">
        <f t="array" aca="1" ref="O3636" ca="1">_FV(A3636,"Volume")</f>
        <v>60830</v>
      </c>
      <c r="P3636" s="7" cm="1">
        <f t="array" aca="1" ref="P3636" ca="1">_FV(A3636,"Volume average",TRUE)</f>
        <v>71714</v>
      </c>
      <c r="Q3636" t="s">
        <v>5345</v>
      </c>
      <c r="S3636" t="s">
        <v>8387</v>
      </c>
      <c r="T3636" s="25" cm="1">
        <f t="array" aca="1" ref="T3636" ca="1">_FV(A3636,"Expense ratio",TRUE)</f>
        <v>8.0000000000000004E-4</v>
      </c>
      <c r="U3636" s="24" cm="1">
        <f t="array" aca="1" ref="U3636" ca="1">_FV(A3636,"Market cap",TRUE)</f>
        <v>570891232.11000001</v>
      </c>
      <c r="V3636" s="4">
        <v>570953984</v>
      </c>
      <c r="W3636" s="4">
        <v>570953984</v>
      </c>
      <c r="Y3636" t="s">
        <v>894</v>
      </c>
      <c r="Z3636" s="5">
        <v>97.72</v>
      </c>
      <c r="AB3636" s="5">
        <v>3.0700000000000002E-2</v>
      </c>
      <c r="AC3636" s="4">
        <v>76533</v>
      </c>
      <c r="AE3636" s="5">
        <v>-0.42822905964402519</v>
      </c>
      <c r="AF3636" s="5">
        <v>1.7102261626981361</v>
      </c>
      <c r="AI3636" s="4">
        <v>76533</v>
      </c>
      <c r="AJ3636" s="5">
        <v>7473057.1317000007</v>
      </c>
      <c r="AL3636" s="5">
        <v>101.8</v>
      </c>
      <c r="AM3636" s="4">
        <v>95</v>
      </c>
      <c r="AN3636" t="s">
        <v>90</v>
      </c>
      <c r="AO3636" t="str" cm="1">
        <f t="array" aca="1" ref="AO3636" ca="1">_FV(A3636,"Currency")</f>
        <v>USD</v>
      </c>
      <c r="AP3636" t="str" cm="1">
        <f t="array" aca="1" ref="AP3636" ca="1">_FV(A3636,"Exchange")</f>
        <v>CBOE BZX Exchange</v>
      </c>
      <c r="AQ3636" s="6" t="str" cm="1">
        <f t="array" aca="1" ref="AQ3636" ca="1">_FV(A3636,"Exchange abbreviation",TRUE)</f>
        <v>BATS</v>
      </c>
      <c r="AR3636" t="str" cm="1">
        <f t="array" aca="1" ref="AR3636" ca="1">_FV(A3636,"Instrument type",TRUE)</f>
        <v>ETF</v>
      </c>
    </row>
    <row r="3637" spans="1:44" ht="18.75" customHeight="1" x14ac:dyDescent="0.25">
      <c r="A3637" t="e" vm="3649">
        <v>#VALUE!</v>
      </c>
      <c r="B3637" t="s">
        <v>9576</v>
      </c>
      <c r="C3637" t="s">
        <v>9577</v>
      </c>
      <c r="D3637" s="31" cm="1">
        <f t="array" aca="1" ref="D3637" ca="1">_FV(A3637,"Last trade time",TRUE)</f>
        <v>45824.840348760939</v>
      </c>
      <c r="E3637" s="23" cm="1">
        <f t="array" aca="1" ref="E3637" ca="1">_FV(A3637,"Price")</f>
        <v>97.03</v>
      </c>
      <c r="F3637" s="27" cm="1">
        <f t="array" aca="1" ref="F3637" ca="1">_FV(A3637,"Change (%)",TRUE)</f>
        <v>0</v>
      </c>
      <c r="G3637" s="26" cm="1">
        <f t="array" aca="1" ref="G3637" ca="1">_FV(A3637,"Change")</f>
        <v>0</v>
      </c>
      <c r="H3637" s="23" cm="1">
        <f t="array" aca="1" ref="H3637" ca="1">_FV(A3637,"Open")</f>
        <v>97.02</v>
      </c>
      <c r="I3637" s="23" cm="1">
        <f t="array" aca="1" ref="I3637" ca="1">_FV(A3637,"Low")</f>
        <v>96.980199999999996</v>
      </c>
      <c r="J3637" s="23" cm="1">
        <f t="array" aca="1" ref="J3637" ca="1">_FV(A3637,"High")</f>
        <v>97.12</v>
      </c>
      <c r="K3637" s="23" cm="1">
        <f t="array" aca="1" ref="K3637" ca="1">_FV(A3637,"Previous close",TRUE)</f>
        <v>97.03</v>
      </c>
      <c r="L3637" s="26"/>
      <c r="M3637" s="23" cm="1">
        <f t="array" aca="1" ref="M3637" ca="1">_FV(A3637,"52 week low",TRUE)</f>
        <v>94.018699999999995</v>
      </c>
      <c r="N3637" s="23" cm="1">
        <f t="array" aca="1" ref="N3637" ca="1">_FV(A3637,"52 week high",TRUE)</f>
        <v>101.85</v>
      </c>
      <c r="O3637" s="8" cm="1">
        <f t="array" aca="1" ref="O3637" ca="1">_FV(A3637,"Volume")</f>
        <v>125450</v>
      </c>
      <c r="P3637" s="7" cm="1">
        <f t="array" aca="1" ref="P3637" ca="1">_FV(A3637,"Volume average",TRUE)</f>
        <v>108239</v>
      </c>
      <c r="Q3637" t="s">
        <v>6999</v>
      </c>
      <c r="S3637" t="s">
        <v>8387</v>
      </c>
      <c r="T3637" s="25" cm="1">
        <f t="array" aca="1" ref="T3637" ca="1">_FV(A3637,"Expense ratio",TRUE)</f>
        <v>8.0000000000000004E-4</v>
      </c>
      <c r="U3637" s="24" cm="1">
        <f t="array" aca="1" ref="U3637" ca="1">_FV(A3637,"Market cap",TRUE)</f>
        <v>960238567.04999995</v>
      </c>
      <c r="V3637" s="4">
        <v>962759360</v>
      </c>
      <c r="W3637" s="4">
        <v>962759360</v>
      </c>
      <c r="Y3637" t="s">
        <v>894</v>
      </c>
      <c r="Z3637" s="5">
        <v>96.61</v>
      </c>
      <c r="AA3637" s="5">
        <v>857.16814999999997</v>
      </c>
      <c r="AB3637" s="5">
        <v>2.9100000000000001E-2</v>
      </c>
      <c r="AC3637" s="4">
        <v>221095</v>
      </c>
      <c r="AE3637" s="5">
        <v>-1.5406891187149001</v>
      </c>
      <c r="AF3637" s="5">
        <v>0.47640612062676002</v>
      </c>
      <c r="AH3637" s="17">
        <v>6666670</v>
      </c>
      <c r="AI3637" s="4">
        <v>221095</v>
      </c>
      <c r="AJ3637" s="5">
        <v>21368831.75</v>
      </c>
      <c r="AL3637" s="5">
        <v>101.85</v>
      </c>
      <c r="AM3637" s="5">
        <v>94.019000000000005</v>
      </c>
      <c r="AN3637" t="s">
        <v>82</v>
      </c>
      <c r="AO3637" t="str" cm="1">
        <f t="array" aca="1" ref="AO3637" ca="1">_FV(A3637,"Currency")</f>
        <v>USD</v>
      </c>
      <c r="AP3637" t="str" cm="1">
        <f t="array" aca="1" ref="AP3637" ca="1">_FV(A3637,"Exchange")</f>
        <v>CBOE BZX Exchange</v>
      </c>
      <c r="AQ3637" s="6" t="str" cm="1">
        <f t="array" aca="1" ref="AQ3637" ca="1">_FV(A3637,"Exchange abbreviation",TRUE)</f>
        <v>BATS</v>
      </c>
      <c r="AR3637" t="str" cm="1">
        <f t="array" aca="1" ref="AR3637" ca="1">_FV(A3637,"Instrument type",TRUE)</f>
        <v>ETF</v>
      </c>
    </row>
    <row r="3638" spans="1:44" ht="18.75" customHeight="1" x14ac:dyDescent="0.25">
      <c r="A3638" t="e" vm="3650">
        <v>#VALUE!</v>
      </c>
      <c r="B3638" t="s">
        <v>9578</v>
      </c>
      <c r="C3638" t="s">
        <v>9579</v>
      </c>
      <c r="D3638" s="31" cm="1">
        <f t="array" aca="1" ref="D3638" ca="1">_FV(A3638,"Last trade time",TRUE)</f>
        <v>45824.936496678129</v>
      </c>
      <c r="E3638" s="23" cm="1">
        <f t="array" aca="1" ref="E3638" ca="1">_FV(A3638,"Price")</f>
        <v>81.040000000000006</v>
      </c>
      <c r="F3638" s="27" cm="1">
        <f t="array" aca="1" ref="F3638" ca="1">_FV(A3638,"Change (%)",TRUE)</f>
        <v>-4.6670000000000001E-3</v>
      </c>
      <c r="G3638" s="26" cm="1">
        <f t="array" aca="1" ref="G3638" ca="1">_FV(A3638,"Change")</f>
        <v>-0.38</v>
      </c>
      <c r="H3638" s="23" cm="1">
        <f t="array" aca="1" ref="H3638" ca="1">_FV(A3638,"Open")</f>
        <v>81.819999999999993</v>
      </c>
      <c r="I3638" s="23" cm="1">
        <f t="array" aca="1" ref="I3638" ca="1">_FV(A3638,"Low")</f>
        <v>80.625</v>
      </c>
      <c r="J3638" s="23" cm="1">
        <f t="array" aca="1" ref="J3638" ca="1">_FV(A3638,"High")</f>
        <v>82.26</v>
      </c>
      <c r="K3638" s="23" cm="1">
        <f t="array" aca="1" ref="K3638" ca="1">_FV(A3638,"Previous close",TRUE)</f>
        <v>81.42</v>
      </c>
      <c r="L3638" s="26"/>
      <c r="M3638" s="23" cm="1">
        <f t="array" aca="1" ref="M3638" ca="1">_FV(A3638,"52 week low",TRUE)</f>
        <v>67.594999999999999</v>
      </c>
      <c r="N3638" s="23" cm="1">
        <f t="array" aca="1" ref="N3638" ca="1">_FV(A3638,"52 week high",TRUE)</f>
        <v>83.41</v>
      </c>
      <c r="O3638" s="8" cm="1">
        <f t="array" aca="1" ref="O3638" ca="1">_FV(A3638,"Volume")</f>
        <v>13630174</v>
      </c>
      <c r="P3638" s="7" cm="1">
        <f t="array" aca="1" ref="P3638" ca="1">_FV(A3638,"Volume average",TRUE)</f>
        <v>11580411</v>
      </c>
      <c r="Q3638" t="s">
        <v>1475</v>
      </c>
      <c r="S3638" t="s">
        <v>2310</v>
      </c>
      <c r="T3638" s="25" cm="1">
        <f t="array" aca="1" ref="T3638" ca="1">_FV(A3638,"Expense ratio",TRUE)</f>
        <v>8.0000000000000004E-4</v>
      </c>
      <c r="U3638" s="24" cm="1">
        <f t="array" aca="1" ref="U3638" ca="1">_FV(A3638,"Market cap",TRUE)</f>
        <v>18748834974.73</v>
      </c>
      <c r="V3638" s="4">
        <v>18748835840</v>
      </c>
      <c r="W3638" s="4">
        <v>18748835840</v>
      </c>
      <c r="Y3638" t="s">
        <v>8252</v>
      </c>
      <c r="Z3638" s="5">
        <v>81.190799999999996</v>
      </c>
      <c r="AA3638" s="5">
        <v>20.13374</v>
      </c>
      <c r="AB3638" s="5">
        <v>2.7799999999999998E-2</v>
      </c>
      <c r="AC3638" s="4">
        <v>11751055</v>
      </c>
      <c r="AE3638" s="5">
        <v>6.5196903572460876</v>
      </c>
      <c r="AF3638" s="5">
        <v>17.57271919391756</v>
      </c>
      <c r="AH3638" s="17">
        <v>163274000</v>
      </c>
      <c r="AI3638" s="4">
        <v>11751055</v>
      </c>
      <c r="AJ3638" s="5">
        <v>954068155.44999993</v>
      </c>
      <c r="AL3638" s="5">
        <v>83.41</v>
      </c>
      <c r="AM3638" s="5">
        <v>67.599999999999994</v>
      </c>
      <c r="AN3638" t="s">
        <v>82</v>
      </c>
      <c r="AO3638" t="str" cm="1">
        <f t="array" aca="1" ref="AO3638" ca="1">_FV(A3638,"Currency")</f>
        <v>USD</v>
      </c>
      <c r="AP3638" t="str" cm="1">
        <f t="array" aca="1" ref="AP3638" ca="1">_FV(A3638,"Exchange")</f>
        <v>NYSE Arca</v>
      </c>
      <c r="AQ3638" s="6" t="str" cm="1">
        <f t="array" aca="1" ref="AQ3638" ca="1">_FV(A3638,"Exchange abbreviation",TRUE)</f>
        <v>ARCX</v>
      </c>
      <c r="AR3638" t="str" cm="1">
        <f t="array" aca="1" ref="AR3638" ca="1">_FV(A3638,"Instrument type",TRUE)</f>
        <v>ETF</v>
      </c>
    </row>
    <row r="3639" spans="1:44" ht="18.75" customHeight="1" x14ac:dyDescent="0.25">
      <c r="A3639" t="e" vm="3651">
        <v>#VALUE!</v>
      </c>
      <c r="B3639" t="s">
        <v>9580</v>
      </c>
      <c r="C3639" t="s">
        <v>9581</v>
      </c>
      <c r="D3639" s="31" cm="1">
        <f t="array" aca="1" ref="D3639" ca="1">_FV(A3639,"Last trade time",TRUE)</f>
        <v>45824.88655099531</v>
      </c>
      <c r="E3639" s="23" cm="1">
        <f t="array" aca="1" ref="E3639" ca="1">_FV(A3639,"Price")</f>
        <v>37.020000000000003</v>
      </c>
      <c r="F3639" s="27" cm="1">
        <f t="array" aca="1" ref="F3639" ca="1">_FV(A3639,"Change (%)",TRUE)</f>
        <v>2.166E-3</v>
      </c>
      <c r="G3639" s="26" cm="1">
        <f t="array" aca="1" ref="G3639" ca="1">_FV(A3639,"Change")</f>
        <v>0.08</v>
      </c>
      <c r="H3639" s="23" cm="1">
        <f t="array" aca="1" ref="H3639" ca="1">_FV(A3639,"Open")</f>
        <v>36.99</v>
      </c>
      <c r="I3639" s="23" cm="1">
        <f t="array" aca="1" ref="I3639" ca="1">_FV(A3639,"Low")</f>
        <v>36.984999999999999</v>
      </c>
      <c r="J3639" s="23" cm="1">
        <f t="array" aca="1" ref="J3639" ca="1">_FV(A3639,"High")</f>
        <v>37.04</v>
      </c>
      <c r="K3639" s="23" cm="1">
        <f t="array" aca="1" ref="K3639" ca="1">_FV(A3639,"Previous close",TRUE)</f>
        <v>36.94</v>
      </c>
      <c r="L3639" s="26"/>
      <c r="M3639" s="23" cm="1">
        <f t="array" aca="1" ref="M3639" ca="1">_FV(A3639,"52 week low",TRUE)</f>
        <v>34.901299999999999</v>
      </c>
      <c r="N3639" s="23" cm="1">
        <f t="array" aca="1" ref="N3639" ca="1">_FV(A3639,"52 week high",TRUE)</f>
        <v>37.72</v>
      </c>
      <c r="O3639" s="8" cm="1">
        <f t="array" aca="1" ref="O3639" ca="1">_FV(A3639,"Volume")</f>
        <v>6987674</v>
      </c>
      <c r="P3639" s="7" cm="1">
        <f t="array" aca="1" ref="P3639" ca="1">_FV(A3639,"Volume average",TRUE)</f>
        <v>11821678</v>
      </c>
      <c r="Q3639" t="s">
        <v>827</v>
      </c>
      <c r="S3639" t="s">
        <v>2067</v>
      </c>
      <c r="T3639" s="25" cm="1">
        <f t="array" aca="1" ref="T3639" ca="1">_FV(A3639,"Expense ratio",TRUE)</f>
        <v>8.0000000000000004E-4</v>
      </c>
      <c r="U3639" s="24" cm="1">
        <f t="array" aca="1" ref="U3639" ca="1">_FV(A3639,"Market cap",TRUE)</f>
        <v>22685258728.330002</v>
      </c>
      <c r="V3639" s="4">
        <v>22685257728</v>
      </c>
      <c r="W3639" s="4">
        <v>22685257728</v>
      </c>
      <c r="Y3639" t="s">
        <v>9582</v>
      </c>
      <c r="Z3639" s="5">
        <v>36.85295</v>
      </c>
      <c r="AA3639" s="5">
        <v>10.832025</v>
      </c>
      <c r="AB3639" s="5">
        <v>6.7600004000000005E-2</v>
      </c>
      <c r="AC3639" s="4">
        <v>16867804</v>
      </c>
      <c r="AE3639" s="5">
        <v>3.02894282926971</v>
      </c>
      <c r="AF3639" s="5">
        <v>8.9454274604442894</v>
      </c>
      <c r="AI3639" s="4">
        <v>16867804</v>
      </c>
      <c r="AJ3639" s="5">
        <v>622253289.56000006</v>
      </c>
      <c r="AL3639" s="5">
        <v>37.72</v>
      </c>
      <c r="AM3639" s="5">
        <v>34.901000000000003</v>
      </c>
      <c r="AN3639" t="s">
        <v>82</v>
      </c>
      <c r="AO3639" t="str" cm="1">
        <f t="array" aca="1" ref="AO3639" ca="1">_FV(A3639,"Currency")</f>
        <v>USD</v>
      </c>
      <c r="AP3639" t="str" cm="1">
        <f t="array" aca="1" ref="AP3639" ca="1">_FV(A3639,"Exchange")</f>
        <v>CBOE BZX Exchange</v>
      </c>
      <c r="AQ3639" s="6" t="str" cm="1">
        <f t="array" aca="1" ref="AQ3639" ca="1">_FV(A3639,"Exchange abbreviation",TRUE)</f>
        <v>BATS</v>
      </c>
      <c r="AR3639" t="str" cm="1">
        <f t="array" aca="1" ref="AR3639" ca="1">_FV(A3639,"Instrument type",TRUE)</f>
        <v>ETF</v>
      </c>
    </row>
    <row r="3640" spans="1:44" ht="18.75" customHeight="1" x14ac:dyDescent="0.25">
      <c r="A3640" t="e" vm="3652">
        <v>#VALUE!</v>
      </c>
      <c r="B3640" t="s">
        <v>9583</v>
      </c>
      <c r="C3640" t="s">
        <v>9584</v>
      </c>
      <c r="D3640" s="31" cm="1">
        <f t="array" aca="1" ref="D3640" ca="1">_FV(A3640,"Last trade time",TRUE)</f>
        <v>45824.917669501563</v>
      </c>
      <c r="E3640" s="23" cm="1">
        <f t="array" aca="1" ref="E3640" ca="1">_FV(A3640,"Price")</f>
        <v>143.63</v>
      </c>
      <c r="F3640" s="27" cm="1">
        <f t="array" aca="1" ref="F3640" ca="1">_FV(A3640,"Change (%)",TRUE)</f>
        <v>6.8700000000000002E-3</v>
      </c>
      <c r="G3640" s="26" cm="1">
        <f t="array" aca="1" ref="G3640" ca="1">_FV(A3640,"Change")</f>
        <v>0.98</v>
      </c>
      <c r="H3640" s="23" cm="1">
        <f t="array" aca="1" ref="H3640" ca="1">_FV(A3640,"Open")</f>
        <v>143.5</v>
      </c>
      <c r="I3640" s="23" cm="1">
        <f t="array" aca="1" ref="I3640" ca="1">_FV(A3640,"Low")</f>
        <v>143.33000000000001</v>
      </c>
      <c r="J3640" s="23" cm="1">
        <f t="array" aca="1" ref="J3640" ca="1">_FV(A3640,"High")</f>
        <v>144.53</v>
      </c>
      <c r="K3640" s="23" cm="1">
        <f t="array" aca="1" ref="K3640" ca="1">_FV(A3640,"Previous close",TRUE)</f>
        <v>142.65</v>
      </c>
      <c r="L3640" s="26"/>
      <c r="M3640" s="23" cm="1">
        <f t="array" aca="1" ref="M3640" ca="1">_FV(A3640,"52 week low",TRUE)</f>
        <v>112.75</v>
      </c>
      <c r="N3640" s="23" cm="1">
        <f t="array" aca="1" ref="N3640" ca="1">_FV(A3640,"52 week high",TRUE)</f>
        <v>145.56</v>
      </c>
      <c r="O3640" s="8" cm="1">
        <f t="array" aca="1" ref="O3640" ca="1">_FV(A3640,"Volume")</f>
        <v>13711034</v>
      </c>
      <c r="P3640" s="7" cm="1">
        <f t="array" aca="1" ref="P3640" ca="1">_FV(A3640,"Volume average",TRUE)</f>
        <v>10044735</v>
      </c>
      <c r="Q3640" t="s">
        <v>1848</v>
      </c>
      <c r="S3640" t="s">
        <v>2310</v>
      </c>
      <c r="T3640" s="25" cm="1">
        <f t="array" aca="1" ref="T3640" ca="1">_FV(A3640,"Expense ratio",TRUE)</f>
        <v>8.0000000000000004E-4</v>
      </c>
      <c r="U3640" s="24" cm="1">
        <f t="array" aca="1" ref="U3640" ca="1">_FV(A3640,"Market cap",TRUE)</f>
        <v>21260635790.759998</v>
      </c>
      <c r="V3640" s="4">
        <v>21260636160</v>
      </c>
      <c r="W3640" s="4">
        <v>21260636160</v>
      </c>
      <c r="Y3640" t="s">
        <v>8252</v>
      </c>
      <c r="Z3640" s="5">
        <v>144.93185</v>
      </c>
      <c r="AA3640" s="5">
        <v>24.179908999999999</v>
      </c>
      <c r="AB3640" s="5">
        <v>1.35E-2</v>
      </c>
      <c r="AC3640" s="4">
        <v>10414998</v>
      </c>
      <c r="AE3640" s="5">
        <v>10.62055416046999</v>
      </c>
      <c r="AF3640" s="5">
        <v>20.255898260121459</v>
      </c>
      <c r="AH3640" s="17">
        <v>136626000</v>
      </c>
      <c r="AI3640" s="4">
        <v>10414998</v>
      </c>
      <c r="AJ3640" s="5">
        <v>1509445660.1400001</v>
      </c>
      <c r="AL3640" s="5">
        <v>145.56</v>
      </c>
      <c r="AM3640" s="5">
        <v>112.75</v>
      </c>
      <c r="AN3640" t="s">
        <v>82</v>
      </c>
      <c r="AO3640" t="str" cm="1">
        <f t="array" aca="1" ref="AO3640" ca="1">_FV(A3640,"Currency")</f>
        <v>USD</v>
      </c>
      <c r="AP3640" t="str" cm="1">
        <f t="array" aca="1" ref="AP3640" ca="1">_FV(A3640,"Exchange")</f>
        <v>NYSE Arca</v>
      </c>
      <c r="AQ3640" s="6" t="str" cm="1">
        <f t="array" aca="1" ref="AQ3640" ca="1">_FV(A3640,"Exchange abbreviation",TRUE)</f>
        <v>ARCX</v>
      </c>
      <c r="AR3640" t="str" cm="1">
        <f t="array" aca="1" ref="AR3640" ca="1">_FV(A3640,"Instrument type",TRUE)</f>
        <v>ETF</v>
      </c>
    </row>
    <row r="3641" spans="1:44" ht="18.75" customHeight="1" x14ac:dyDescent="0.25">
      <c r="A3641" t="e" vm="3653">
        <v>#VALUE!</v>
      </c>
      <c r="B3641" t="s">
        <v>9585</v>
      </c>
      <c r="C3641" t="s">
        <v>9586</v>
      </c>
      <c r="D3641" s="31" cm="1">
        <f t="array" aca="1" ref="D3641" ca="1">_FV(A3641,"Last trade time",TRUE)</f>
        <v>45824.840277823438</v>
      </c>
      <c r="E3641" s="23" cm="1">
        <f t="array" aca="1" ref="E3641" ca="1">_FV(A3641,"Price")</f>
        <v>55.43</v>
      </c>
      <c r="F3641" s="27" cm="1">
        <f t="array" aca="1" ref="F3641" ca="1">_FV(A3641,"Change (%)",TRUE)</f>
        <v>3.6089999999999999E-4</v>
      </c>
      <c r="G3641" s="26" cm="1">
        <f t="array" aca="1" ref="G3641" ca="1">_FV(A3641,"Change")</f>
        <v>0.02</v>
      </c>
      <c r="H3641" s="23" cm="1">
        <f t="array" aca="1" ref="H3641" ca="1">_FV(A3641,"Open")</f>
        <v>55.45</v>
      </c>
      <c r="I3641" s="23" cm="1">
        <f t="array" aca="1" ref="I3641" ca="1">_FV(A3641,"Low")</f>
        <v>55.41</v>
      </c>
      <c r="J3641" s="23" cm="1">
        <f t="array" aca="1" ref="J3641" ca="1">_FV(A3641,"High")</f>
        <v>55.494999999999997</v>
      </c>
      <c r="K3641" s="23" cm="1">
        <f t="array" aca="1" ref="K3641" ca="1">_FV(A3641,"Previous close",TRUE)</f>
        <v>55.41</v>
      </c>
      <c r="L3641" s="26"/>
      <c r="M3641" s="23" cm="1">
        <f t="array" aca="1" ref="M3641" ca="1">_FV(A3641,"52 week low",TRUE)</f>
        <v>53.6051</v>
      </c>
      <c r="N3641" s="23" cm="1">
        <f t="array" aca="1" ref="N3641" ca="1">_FV(A3641,"52 week high",TRUE)</f>
        <v>58.18</v>
      </c>
      <c r="O3641" s="8" cm="1">
        <f t="array" aca="1" ref="O3641" ca="1">_FV(A3641,"Volume")</f>
        <v>497359</v>
      </c>
      <c r="P3641" s="7" cm="1">
        <f t="array" aca="1" ref="P3641" ca="1">_FV(A3641,"Volume average",TRUE)</f>
        <v>558035</v>
      </c>
      <c r="Q3641" t="s">
        <v>4032</v>
      </c>
      <c r="S3641" t="s">
        <v>2067</v>
      </c>
      <c r="T3641" s="25" cm="1">
        <f t="array" aca="1" ref="T3641" ca="1">_FV(A3641,"Expense ratio",TRUE)</f>
        <v>8.0000000000000004E-4</v>
      </c>
      <c r="U3641" s="24" cm="1">
        <f t="array" aca="1" ref="U3641" ca="1">_FV(A3641,"Market cap",TRUE)</f>
        <v>3580932128.0799999</v>
      </c>
      <c r="V3641" s="4">
        <v>3580932096</v>
      </c>
      <c r="W3641" s="4">
        <v>3580932096</v>
      </c>
      <c r="Y3641" t="s">
        <v>8044</v>
      </c>
      <c r="Z3641" s="5">
        <v>55.366979999999998</v>
      </c>
      <c r="AB3641" s="5">
        <v>2.9499999999999998E-2</v>
      </c>
      <c r="AC3641" s="4">
        <v>728638</v>
      </c>
      <c r="AE3641" s="5">
        <v>-2.2845377684343688</v>
      </c>
      <c r="AF3641" s="5">
        <v>0.18299320216288439</v>
      </c>
      <c r="AI3641" s="4">
        <v>728638</v>
      </c>
      <c r="AJ3641" s="5">
        <v>40198958.460000001</v>
      </c>
      <c r="AL3641" s="5">
        <v>58.18</v>
      </c>
      <c r="AM3641" s="5">
        <v>53.61</v>
      </c>
      <c r="AN3641" t="s">
        <v>82</v>
      </c>
      <c r="AO3641" t="str" cm="1">
        <f t="array" aca="1" ref="AO3641" ca="1">_FV(A3641,"Currency")</f>
        <v>USD</v>
      </c>
      <c r="AP3641" t="str" cm="1">
        <f t="array" aca="1" ref="AP3641" ca="1">_FV(A3641,"Exchange")</f>
        <v>NYSE Arca</v>
      </c>
      <c r="AQ3641" s="6" t="str" cm="1">
        <f t="array" aca="1" ref="AQ3641" ca="1">_FV(A3641,"Exchange abbreviation",TRUE)</f>
        <v>ARCX</v>
      </c>
      <c r="AR3641" t="str" cm="1">
        <f t="array" aca="1" ref="AR3641" ca="1">_FV(A3641,"Instrument type",TRUE)</f>
        <v>ETF</v>
      </c>
    </row>
    <row r="3642" spans="1:44" ht="18.75" customHeight="1" x14ac:dyDescent="0.25">
      <c r="A3642" t="e" vm="3654">
        <v>#VALUE!</v>
      </c>
      <c r="B3642" t="s">
        <v>9587</v>
      </c>
      <c r="C3642" t="s">
        <v>9588</v>
      </c>
      <c r="D3642" s="31" cm="1">
        <f t="array" aca="1" ref="D3642" ca="1">_FV(A3642,"Last trade time",TRUE)</f>
        <v>45824.933607013278</v>
      </c>
      <c r="E3642" s="23" cm="1">
        <f t="array" aca="1" ref="E3642" ca="1">_FV(A3642,"Price")</f>
        <v>104.37</v>
      </c>
      <c r="F3642" s="27" cm="1">
        <f t="array" aca="1" ref="F3642" ca="1">_FV(A3642,"Change (%)",TRUE)</f>
        <v>1.745E-2</v>
      </c>
      <c r="G3642" s="26" cm="1">
        <f t="array" aca="1" ref="G3642" ca="1">_FV(A3642,"Change")</f>
        <v>1.79</v>
      </c>
      <c r="H3642" s="23" cm="1">
        <f t="array" aca="1" ref="H3642" ca="1">_FV(A3642,"Open")</f>
        <v>103.29</v>
      </c>
      <c r="I3642" s="23" cm="1">
        <f t="array" aca="1" ref="I3642" ca="1">_FV(A3642,"Low")</f>
        <v>103.25</v>
      </c>
      <c r="J3642" s="23" cm="1">
        <f t="array" aca="1" ref="J3642" ca="1">_FV(A3642,"High")</f>
        <v>104.425</v>
      </c>
      <c r="K3642" s="23" cm="1">
        <f t="array" aca="1" ref="K3642" ca="1">_FV(A3642,"Previous close",TRUE)</f>
        <v>102.58</v>
      </c>
      <c r="L3642" s="26"/>
      <c r="M3642" s="23" cm="1">
        <f t="array" aca="1" ref="M3642" ca="1">_FV(A3642,"52 week low",TRUE)</f>
        <v>81.150000000000006</v>
      </c>
      <c r="N3642" s="23" cm="1">
        <f t="array" aca="1" ref="N3642" ca="1">_FV(A3642,"52 week high",TRUE)</f>
        <v>105.58</v>
      </c>
      <c r="O3642" s="8" cm="1">
        <f t="array" aca="1" ref="O3642" ca="1">_FV(A3642,"Volume")</f>
        <v>6211600</v>
      </c>
      <c r="P3642" s="7" cm="1">
        <f t="array" aca="1" ref="P3642" ca="1">_FV(A3642,"Volume average",TRUE)</f>
        <v>4940114</v>
      </c>
      <c r="Q3642" t="s">
        <v>4822</v>
      </c>
      <c r="S3642" t="s">
        <v>2310</v>
      </c>
      <c r="T3642" s="25" cm="1">
        <f t="array" aca="1" ref="T3642" ca="1">_FV(A3642,"Expense ratio",TRUE)</f>
        <v>8.0000000000000004E-4</v>
      </c>
      <c r="U3642" s="24" cm="1">
        <f t="array" aca="1" ref="U3642" ca="1">_FV(A3642,"Market cap",TRUE)</f>
        <v>21914308310.75</v>
      </c>
      <c r="V3642" s="4">
        <v>21914308608</v>
      </c>
      <c r="W3642" s="4">
        <v>21914308608</v>
      </c>
      <c r="Y3642" t="s">
        <v>9589</v>
      </c>
      <c r="Z3642" s="5">
        <v>103.71877000000001</v>
      </c>
      <c r="AA3642" s="5">
        <v>19.079934999999999</v>
      </c>
      <c r="AB3642" s="5">
        <v>1.0199999E-2</v>
      </c>
      <c r="AC3642" s="4">
        <v>5412128</v>
      </c>
      <c r="AE3642" s="5">
        <v>6.6160079961872231</v>
      </c>
      <c r="AF3642" s="5">
        <v>23.060795636903109</v>
      </c>
      <c r="AI3642" s="4">
        <v>5412128</v>
      </c>
      <c r="AJ3642" s="5">
        <v>561291794.88</v>
      </c>
      <c r="AL3642" s="5">
        <v>105.58</v>
      </c>
      <c r="AM3642" s="5">
        <v>81.150000000000006</v>
      </c>
      <c r="AN3642" t="s">
        <v>82</v>
      </c>
      <c r="AO3642" t="str" cm="1">
        <f t="array" aca="1" ref="AO3642" ca="1">_FV(A3642,"Currency")</f>
        <v>USD</v>
      </c>
      <c r="AP3642" t="str" cm="1">
        <f t="array" aca="1" ref="AP3642" ca="1">_FV(A3642,"Exchange")</f>
        <v>NYSE Arca</v>
      </c>
      <c r="AQ3642" s="6" t="str" cm="1">
        <f t="array" aca="1" ref="AQ3642" ca="1">_FV(A3642,"Exchange abbreviation",TRUE)</f>
        <v>ARCX</v>
      </c>
      <c r="AR3642" t="str" cm="1">
        <f t="array" aca="1" ref="AR3642" ca="1">_FV(A3642,"Instrument type",TRUE)</f>
        <v>ETF</v>
      </c>
    </row>
    <row r="3643" spans="1:44" ht="18.75" customHeight="1" x14ac:dyDescent="0.25">
      <c r="A3643" t="e" vm="3655">
        <v>#VALUE!</v>
      </c>
      <c r="B3643" t="s">
        <v>9590</v>
      </c>
      <c r="C3643" t="s">
        <v>9591</v>
      </c>
      <c r="D3643" s="31" cm="1">
        <f t="array" aca="1" ref="D3643" ca="1">_FV(A3643,"Last trade time",TRUE)</f>
        <v>45824.84027780078</v>
      </c>
      <c r="E3643" s="23" cm="1">
        <f t="array" aca="1" ref="E3643" ca="1">_FV(A3643,"Price")</f>
        <v>40.74</v>
      </c>
      <c r="F3643" s="27" cm="1">
        <f t="array" aca="1" ref="F3643" ca="1">_FV(A3643,"Change (%)",TRUE)</f>
        <v>-1.9599999999999999E-3</v>
      </c>
      <c r="G3643" s="26" cm="1">
        <f t="array" aca="1" ref="G3643" ca="1">_FV(A3643,"Change")</f>
        <v>-0.08</v>
      </c>
      <c r="H3643" s="23" cm="1">
        <f t="array" aca="1" ref="H3643" ca="1">_FV(A3643,"Open")</f>
        <v>40.79</v>
      </c>
      <c r="I3643" s="23" cm="1">
        <f t="array" aca="1" ref="I3643" ca="1">_FV(A3643,"Low")</f>
        <v>40.74</v>
      </c>
      <c r="J3643" s="23" cm="1">
        <f t="array" aca="1" ref="J3643" ca="1">_FV(A3643,"High")</f>
        <v>40.909999999999997</v>
      </c>
      <c r="K3643" s="23" cm="1">
        <f t="array" aca="1" ref="K3643" ca="1">_FV(A3643,"Previous close",TRUE)</f>
        <v>40.82</v>
      </c>
      <c r="L3643" s="26"/>
      <c r="M3643" s="23" cm="1">
        <f t="array" aca="1" ref="M3643" ca="1">_FV(A3643,"52 week low",TRUE)</f>
        <v>38.82</v>
      </c>
      <c r="N3643" s="23" cm="1">
        <f t="array" aca="1" ref="N3643" ca="1">_FV(A3643,"52 week high",TRUE)</f>
        <v>43.73</v>
      </c>
      <c r="O3643" s="8" cm="1">
        <f t="array" aca="1" ref="O3643" ca="1">_FV(A3643,"Volume")</f>
        <v>71057</v>
      </c>
      <c r="P3643" s="7" cm="1">
        <f t="array" aca="1" ref="P3643" ca="1">_FV(A3643,"Volume average",TRUE)</f>
        <v>62251</v>
      </c>
      <c r="Q3643" t="s">
        <v>1040</v>
      </c>
      <c r="S3643" t="s">
        <v>3157</v>
      </c>
      <c r="T3643" s="25" cm="1">
        <f t="array" aca="1" ref="T3643" ca="1">_FV(A3643,"Expense ratio",TRUE)</f>
        <v>8.0000000000000004E-4</v>
      </c>
      <c r="U3643" s="24" cm="1">
        <f t="array" aca="1" ref="U3643" ca="1">_FV(A3643,"Market cap",TRUE)</f>
        <v>553436113.82000005</v>
      </c>
      <c r="V3643" s="4">
        <v>553436096</v>
      </c>
      <c r="W3643" s="4">
        <v>553436096</v>
      </c>
      <c r="Y3643" t="s">
        <v>7977</v>
      </c>
      <c r="Z3643" s="5">
        <v>40.549999999999997</v>
      </c>
      <c r="AA3643" s="20"/>
      <c r="AB3643" s="5">
        <v>4.2000000000000003E-2</v>
      </c>
      <c r="AC3643" s="4">
        <v>153379</v>
      </c>
      <c r="AE3643" s="5">
        <v>2.1419289702548689</v>
      </c>
      <c r="AF3643" s="5">
        <v>3.3961852092313731</v>
      </c>
      <c r="AI3643" s="4">
        <v>153379</v>
      </c>
      <c r="AJ3643" s="5">
        <v>6227187.4000000004</v>
      </c>
      <c r="AL3643" s="5">
        <v>43.73</v>
      </c>
      <c r="AM3643" s="5">
        <v>38.82</v>
      </c>
      <c r="AN3643" t="s">
        <v>90</v>
      </c>
      <c r="AO3643" t="str" cm="1">
        <f t="array" aca="1" ref="AO3643" ca="1">_FV(A3643,"Currency")</f>
        <v>USD</v>
      </c>
      <c r="AP3643" t="str" cm="1">
        <f t="array" aca="1" ref="AP3643" ca="1">_FV(A3643,"Exchange")</f>
        <v>NYSE Arca</v>
      </c>
      <c r="AQ3643" s="6" t="str" cm="1">
        <f t="array" aca="1" ref="AQ3643" ca="1">_FV(A3643,"Exchange abbreviation",TRUE)</f>
        <v>ARCX</v>
      </c>
      <c r="AR3643" t="str" cm="1">
        <f t="array" aca="1" ref="AR3643" ca="1">_FV(A3643,"Instrument type",TRUE)</f>
        <v>ETF</v>
      </c>
    </row>
    <row r="3644" spans="1:44" ht="18.75" customHeight="1" x14ac:dyDescent="0.25">
      <c r="A3644" t="e" vm="3656">
        <v>#VALUE!</v>
      </c>
      <c r="B3644" t="s">
        <v>9592</v>
      </c>
      <c r="C3644" t="s">
        <v>9593</v>
      </c>
      <c r="D3644" s="31" cm="1">
        <f t="array" aca="1" ref="D3644" ca="1">_FV(A3644,"Last trade time",TRUE)</f>
        <v>45824.931158437503</v>
      </c>
      <c r="E3644" s="23" cm="1">
        <f t="array" aca="1" ref="E3644" ca="1">_FV(A3644,"Price")</f>
        <v>62.76</v>
      </c>
      <c r="F3644" s="27" cm="1">
        <f t="array" aca="1" ref="F3644" ca="1">_FV(A3644,"Change (%)",TRUE)</f>
        <v>4.2240000000000003E-3</v>
      </c>
      <c r="G3644" s="26" cm="1">
        <f t="array" aca="1" ref="G3644" ca="1">_FV(A3644,"Change")</f>
        <v>0.26400000000000001</v>
      </c>
      <c r="H3644" s="23" cm="1">
        <f t="array" aca="1" ref="H3644" ca="1">_FV(A3644,"Open")</f>
        <v>62.83</v>
      </c>
      <c r="I3644" s="23" cm="1">
        <f t="array" aca="1" ref="I3644" ca="1">_FV(A3644,"Low")</f>
        <v>62.623699999999999</v>
      </c>
      <c r="J3644" s="23" cm="1">
        <f t="array" aca="1" ref="J3644" ca="1">_FV(A3644,"High")</f>
        <v>63.06</v>
      </c>
      <c r="K3644" s="23" cm="1">
        <f t="array" aca="1" ref="K3644" ca="1">_FV(A3644,"Previous close",TRUE)</f>
        <v>62.496000000000002</v>
      </c>
      <c r="L3644" s="26"/>
      <c r="M3644" s="23" cm="1">
        <f t="array" aca="1" ref="M3644" ca="1">_FV(A3644,"52 week low",TRUE)</f>
        <v>54.09</v>
      </c>
      <c r="N3644" s="23" cm="1">
        <f t="array" aca="1" ref="N3644" ca="1">_FV(A3644,"52 week high",TRUE)</f>
        <v>65.08</v>
      </c>
      <c r="O3644" s="8" cm="1">
        <f t="array" aca="1" ref="O3644" ca="1">_FV(A3644,"Volume")</f>
        <v>1223987</v>
      </c>
      <c r="P3644" s="7" cm="1">
        <f t="array" aca="1" ref="P3644" ca="1">_FV(A3644,"Volume average",TRUE)</f>
        <v>1413046</v>
      </c>
      <c r="Q3644" t="s">
        <v>1641</v>
      </c>
      <c r="S3644" t="s">
        <v>2067</v>
      </c>
      <c r="T3644" s="25" cm="1">
        <f t="array" aca="1" ref="T3644" ca="1">_FV(A3644,"Expense ratio",TRUE)</f>
        <v>8.0000000000000004E-4</v>
      </c>
      <c r="U3644" s="24" cm="1">
        <f t="array" aca="1" ref="U3644" ca="1">_FV(A3644,"Market cap",TRUE)</f>
        <v>31041519458.560001</v>
      </c>
      <c r="V3644" s="4">
        <v>31041581056</v>
      </c>
      <c r="W3644" s="4">
        <v>31041581056</v>
      </c>
      <c r="Y3644" t="s">
        <v>9463</v>
      </c>
      <c r="Z3644" s="5">
        <v>62.818600000000004</v>
      </c>
      <c r="AA3644" s="19">
        <v>20.706274000000001</v>
      </c>
      <c r="AB3644" s="5">
        <v>2.23E-2</v>
      </c>
      <c r="AC3644" s="4">
        <v>2009360</v>
      </c>
      <c r="AE3644" s="5">
        <v>3.2158553224844071</v>
      </c>
      <c r="AF3644" s="5">
        <v>11.69464398831057</v>
      </c>
      <c r="AI3644" s="4">
        <v>2009360</v>
      </c>
      <c r="AJ3644" s="5">
        <v>126248088.8</v>
      </c>
      <c r="AL3644" s="5">
        <v>65.08</v>
      </c>
      <c r="AM3644" s="5">
        <v>54.09</v>
      </c>
      <c r="AN3644" t="s">
        <v>82</v>
      </c>
      <c r="AO3644" t="str" cm="1">
        <f t="array" aca="1" ref="AO3644" ca="1">_FV(A3644,"Currency")</f>
        <v>USD</v>
      </c>
      <c r="AP3644" t="str" cm="1">
        <f t="array" aca="1" ref="AP3644" ca="1">_FV(A3644,"Exchange")</f>
        <v>NYSE Arca</v>
      </c>
      <c r="AQ3644" s="6" t="str" cm="1">
        <f t="array" aca="1" ref="AQ3644" ca="1">_FV(A3644,"Exchange abbreviation",TRUE)</f>
        <v>ARCX</v>
      </c>
      <c r="AR3644" t="str" cm="1">
        <f t="array" aca="1" ref="AR3644" ca="1">_FV(A3644,"Instrument type",TRUE)</f>
        <v>ETF</v>
      </c>
    </row>
    <row r="3645" spans="1:44" ht="18.75" customHeight="1" x14ac:dyDescent="0.25">
      <c r="A3645" t="e" vm="3657">
        <v>#VALUE!</v>
      </c>
      <c r="B3645" t="s">
        <v>9594</v>
      </c>
      <c r="C3645" t="s">
        <v>9595</v>
      </c>
      <c r="D3645" s="31" cm="1">
        <f t="array" aca="1" ref="D3645" ca="1">_FV(A3645,"Last trade time",TRUE)</f>
        <v>45824.900628286719</v>
      </c>
      <c r="E3645" s="23" cm="1">
        <f t="array" aca="1" ref="E3645" ca="1">_FV(A3645,"Price")</f>
        <v>214.02</v>
      </c>
      <c r="F3645" s="27" cm="1">
        <f t="array" aca="1" ref="F3645" ca="1">_FV(A3645,"Change (%)",TRUE)</f>
        <v>1.0768E-2</v>
      </c>
      <c r="G3645" s="26" cm="1">
        <f t="array" aca="1" ref="G3645" ca="1">_FV(A3645,"Change")</f>
        <v>2.2799999999999998</v>
      </c>
      <c r="H3645" s="23" cm="1">
        <f t="array" aca="1" ref="H3645" ca="1">_FV(A3645,"Open")</f>
        <v>213.41</v>
      </c>
      <c r="I3645" s="23" cm="1">
        <f t="array" aca="1" ref="I3645" ca="1">_FV(A3645,"Low")</f>
        <v>212.79</v>
      </c>
      <c r="J3645" s="23" cm="1">
        <f t="array" aca="1" ref="J3645" ca="1">_FV(A3645,"High")</f>
        <v>214.38</v>
      </c>
      <c r="K3645" s="23" cm="1">
        <f t="array" aca="1" ref="K3645" ca="1">_FV(A3645,"Previous close",TRUE)</f>
        <v>211.74</v>
      </c>
      <c r="L3645" s="26"/>
      <c r="M3645" s="23" cm="1">
        <f t="array" aca="1" ref="M3645" ca="1">_FV(A3645,"52 week low",TRUE)</f>
        <v>166.48</v>
      </c>
      <c r="N3645" s="23" cm="1">
        <f t="array" aca="1" ref="N3645" ca="1">_FV(A3645,"52 week high",TRUE)</f>
        <v>240.28</v>
      </c>
      <c r="O3645" s="8" cm="1">
        <f t="array" aca="1" ref="O3645" ca="1">_FV(A3645,"Volume")</f>
        <v>2382308</v>
      </c>
      <c r="P3645" s="7" cm="1">
        <f t="array" aca="1" ref="P3645" ca="1">_FV(A3645,"Volume average",TRUE)</f>
        <v>4203801</v>
      </c>
      <c r="Q3645" t="s">
        <v>1331</v>
      </c>
      <c r="S3645" t="s">
        <v>2310</v>
      </c>
      <c r="T3645" s="25" cm="1">
        <f t="array" aca="1" ref="T3645" ca="1">_FV(A3645,"Expense ratio",TRUE)</f>
        <v>8.0000000000000004E-4</v>
      </c>
      <c r="U3645" s="24" cm="1">
        <f t="array" aca="1" ref="U3645" ca="1">_FV(A3645,"Market cap",TRUE)</f>
        <v>21446311186.040001</v>
      </c>
      <c r="V3645" s="4">
        <v>21446311936</v>
      </c>
      <c r="W3645" s="4">
        <v>21446311936</v>
      </c>
      <c r="Y3645" t="s">
        <v>8252</v>
      </c>
      <c r="Z3645" s="5">
        <v>212.15797000000001</v>
      </c>
      <c r="AA3645" s="19">
        <v>25.781635000000001</v>
      </c>
      <c r="AB3645" s="5">
        <v>8.3000000000000001E-3</v>
      </c>
      <c r="AC3645" s="4">
        <v>4794044</v>
      </c>
      <c r="AE3645" s="5">
        <v>-3.1351899443815561</v>
      </c>
      <c r="AF3645" s="5">
        <v>20.95500733003956</v>
      </c>
      <c r="AH3645" s="17">
        <v>120253000</v>
      </c>
      <c r="AI3645" s="4">
        <v>4794044</v>
      </c>
      <c r="AJ3645" s="5">
        <v>1017152315.48</v>
      </c>
      <c r="AL3645" s="5">
        <v>240.28</v>
      </c>
      <c r="AM3645" s="5">
        <v>166.48</v>
      </c>
      <c r="AN3645" t="s">
        <v>82</v>
      </c>
      <c r="AO3645" t="str" cm="1">
        <f t="array" aca="1" ref="AO3645" ca="1">_FV(A3645,"Currency")</f>
        <v>USD</v>
      </c>
      <c r="AP3645" t="str" cm="1">
        <f t="array" aca="1" ref="AP3645" ca="1">_FV(A3645,"Exchange")</f>
        <v>NYSE Arca</v>
      </c>
      <c r="AQ3645" s="6" t="str" cm="1">
        <f t="array" aca="1" ref="AQ3645" ca="1">_FV(A3645,"Exchange abbreviation",TRUE)</f>
        <v>ARCX</v>
      </c>
      <c r="AR3645" t="str" cm="1">
        <f t="array" aca="1" ref="AR3645" ca="1">_FV(A3645,"Instrument type",TRUE)</f>
        <v>ETF</v>
      </c>
    </row>
    <row r="3646" spans="1:44" ht="18.75" customHeight="1" x14ac:dyDescent="0.25">
      <c r="A3646" t="e" vm="3658">
        <v>#VALUE!</v>
      </c>
      <c r="B3646" t="s">
        <v>9596</v>
      </c>
      <c r="C3646" t="s">
        <v>9597</v>
      </c>
      <c r="D3646" s="31" cm="1">
        <f t="array" aca="1" ref="D3646" ca="1">_FV(A3646,"Last trade time",TRUE)</f>
        <v>45824.840277812502</v>
      </c>
      <c r="E3646" s="23" cm="1">
        <f t="array" aca="1" ref="E3646" ca="1">_FV(A3646,"Price")</f>
        <v>62.674999999999997</v>
      </c>
      <c r="F3646" s="27" cm="1">
        <f t="array" aca="1" ref="F3646" ca="1">_FV(A3646,"Change (%)",TRUE)</f>
        <v>8.4469999999999996E-3</v>
      </c>
      <c r="G3646" s="26" cm="1">
        <f t="array" aca="1" ref="G3646" ca="1">_FV(A3646,"Change")</f>
        <v>0.52500000000000002</v>
      </c>
      <c r="H3646" s="23" cm="1">
        <f t="array" aca="1" ref="H3646" ca="1">_FV(A3646,"Open")</f>
        <v>62.39</v>
      </c>
      <c r="I3646" s="23" cm="1">
        <f t="array" aca="1" ref="I3646" ca="1">_FV(A3646,"Low")</f>
        <v>62.39</v>
      </c>
      <c r="J3646" s="23" cm="1">
        <f t="array" aca="1" ref="J3646" ca="1">_FV(A3646,"High")</f>
        <v>62.83</v>
      </c>
      <c r="K3646" s="23" cm="1">
        <f t="array" aca="1" ref="K3646" ca="1">_FV(A3646,"Previous close",TRUE)</f>
        <v>62.15</v>
      </c>
      <c r="L3646" s="26"/>
      <c r="M3646" s="23" cm="1">
        <f t="array" aca="1" ref="M3646" ca="1">_FV(A3646,"52 week low",TRUE)</f>
        <v>51.310200000000002</v>
      </c>
      <c r="N3646" s="23" cm="1">
        <f t="array" aca="1" ref="N3646" ca="1">_FV(A3646,"52 week high",TRUE)</f>
        <v>64.218100000000007</v>
      </c>
      <c r="O3646" s="8" cm="1">
        <f t="array" aca="1" ref="O3646" ca="1">_FV(A3646,"Volume")</f>
        <v>40199</v>
      </c>
      <c r="P3646" s="7" cm="1">
        <f t="array" aca="1" ref="P3646" ca="1">_FV(A3646,"Volume average",TRUE)</f>
        <v>47184</v>
      </c>
      <c r="Q3646" t="s">
        <v>1641</v>
      </c>
      <c r="S3646" t="s">
        <v>56</v>
      </c>
      <c r="T3646" s="25" cm="1">
        <f t="array" aca="1" ref="T3646" ca="1">_FV(A3646,"Expense ratio",TRUE)</f>
        <v>8.0000000000000004E-4</v>
      </c>
      <c r="U3646" s="24" cm="1">
        <f t="array" aca="1" ref="U3646" ca="1">_FV(A3646,"Market cap",TRUE)</f>
        <v>1078485213.46</v>
      </c>
      <c r="V3646" s="4">
        <v>1078485248</v>
      </c>
      <c r="W3646" s="4">
        <v>1078485248</v>
      </c>
      <c r="Y3646" t="s">
        <v>6966</v>
      </c>
      <c r="Z3646" s="5">
        <v>62.314</v>
      </c>
      <c r="AA3646" s="5">
        <v>21.297612999999998</v>
      </c>
      <c r="AB3646" s="5">
        <v>1.45000005E-2</v>
      </c>
      <c r="AC3646" s="4">
        <v>52926</v>
      </c>
      <c r="AE3646" s="5">
        <v>2.3726270176505748</v>
      </c>
      <c r="AF3646" s="5">
        <v>13.16054499766031</v>
      </c>
      <c r="AI3646" s="4">
        <v>52926</v>
      </c>
      <c r="AJ3646" s="5">
        <v>3296231.28</v>
      </c>
      <c r="AL3646" s="5">
        <v>64.22</v>
      </c>
      <c r="AM3646" s="5">
        <v>51.31</v>
      </c>
      <c r="AN3646" t="s">
        <v>90</v>
      </c>
      <c r="AO3646" t="str" cm="1">
        <f t="array" aca="1" ref="AO3646" ca="1">_FV(A3646,"Currency")</f>
        <v>USD</v>
      </c>
      <c r="AP3646" t="str" cm="1">
        <f t="array" aca="1" ref="AP3646" ca="1">_FV(A3646,"Exchange")</f>
        <v>NYSE Arca</v>
      </c>
      <c r="AQ3646" s="6" t="str" cm="1">
        <f t="array" aca="1" ref="AQ3646" ca="1">_FV(A3646,"Exchange abbreviation",TRUE)</f>
        <v>ARCX</v>
      </c>
      <c r="AR3646" t="str" cm="1">
        <f t="array" aca="1" ref="AR3646" ca="1">_FV(A3646,"Instrument type",TRUE)</f>
        <v>ETF</v>
      </c>
    </row>
    <row r="3647" spans="1:44" ht="18.75" customHeight="1" x14ac:dyDescent="0.25">
      <c r="A3647" t="e" vm="3659">
        <v>#VALUE!</v>
      </c>
      <c r="B3647" t="s">
        <v>9598</v>
      </c>
      <c r="C3647" t="s">
        <v>9599</v>
      </c>
      <c r="D3647" s="31" cm="1">
        <f t="array" aca="1" ref="D3647" ca="1">_FV(A3647,"Last trade time",TRUE)</f>
        <v>45824.935265728906</v>
      </c>
      <c r="E3647" s="23" cm="1">
        <f t="array" aca="1" ref="E3647" ca="1">_FV(A3647,"Price")</f>
        <v>81.23</v>
      </c>
      <c r="F3647" s="27" cm="1">
        <f t="array" aca="1" ref="F3647" ca="1">_FV(A3647,"Change (%)",TRUE)</f>
        <v>3.3350000000000003E-3</v>
      </c>
      <c r="G3647" s="26" cm="1">
        <f t="array" aca="1" ref="G3647" ca="1">_FV(A3647,"Change")</f>
        <v>0.27</v>
      </c>
      <c r="H3647" s="23" cm="1">
        <f t="array" aca="1" ref="H3647" ca="1">_FV(A3647,"Open")</f>
        <v>81.16</v>
      </c>
      <c r="I3647" s="23" cm="1">
        <f t="array" aca="1" ref="I3647" ca="1">_FV(A3647,"Low")</f>
        <v>80.970100000000002</v>
      </c>
      <c r="J3647" s="23" cm="1">
        <f t="array" aca="1" ref="J3647" ca="1">_FV(A3647,"High")</f>
        <v>81.849999999999994</v>
      </c>
      <c r="K3647" s="23" cm="1">
        <f t="array" aca="1" ref="K3647" ca="1">_FV(A3647,"Previous close",TRUE)</f>
        <v>80.959999999999994</v>
      </c>
      <c r="L3647" s="26"/>
      <c r="M3647" s="23" cm="1">
        <f t="array" aca="1" ref="M3647" ca="1">_FV(A3647,"52 week low",TRUE)</f>
        <v>75.605000000000004</v>
      </c>
      <c r="N3647" s="23" cm="1">
        <f t="array" aca="1" ref="N3647" ca="1">_FV(A3647,"52 week high",TRUE)</f>
        <v>84.53</v>
      </c>
      <c r="O3647" s="8" cm="1">
        <f t="array" aca="1" ref="O3647" ca="1">_FV(A3647,"Volume")</f>
        <v>12728250</v>
      </c>
      <c r="P3647" s="7" cm="1">
        <f t="array" aca="1" ref="P3647" ca="1">_FV(A3647,"Volume average",TRUE)</f>
        <v>12905068</v>
      </c>
      <c r="Q3647" t="s">
        <v>4301</v>
      </c>
      <c r="S3647" t="s">
        <v>2310</v>
      </c>
      <c r="T3647" s="25" cm="1">
        <f t="array" aca="1" ref="T3647" ca="1">_FV(A3647,"Expense ratio",TRUE)</f>
        <v>8.0000000000000004E-4</v>
      </c>
      <c r="U3647" s="24" cm="1">
        <f t="array" aca="1" ref="U3647" ca="1">_FV(A3647,"Market cap",TRUE)</f>
        <v>16393682587.139999</v>
      </c>
      <c r="V3647" s="4">
        <v>16393682944</v>
      </c>
      <c r="W3647" s="4">
        <v>16393682944</v>
      </c>
      <c r="Y3647" t="s">
        <v>8252</v>
      </c>
      <c r="Z3647" s="5">
        <v>81.700339999999997</v>
      </c>
      <c r="AA3647" s="5">
        <v>22.942205000000001</v>
      </c>
      <c r="AB3647" s="5">
        <v>2.4600001E-2</v>
      </c>
      <c r="AC3647" s="4">
        <v>14793787</v>
      </c>
      <c r="AE3647" s="5">
        <v>4.6473532754197846</v>
      </c>
      <c r="AF3647" s="5">
        <v>7.239878816179135</v>
      </c>
      <c r="AH3647" s="17">
        <v>210172000</v>
      </c>
      <c r="AI3647" s="4">
        <v>14793787</v>
      </c>
      <c r="AJ3647" s="5">
        <v>1208504460.03</v>
      </c>
      <c r="AL3647" s="5">
        <v>84.53</v>
      </c>
      <c r="AM3647" s="5">
        <v>75.61</v>
      </c>
      <c r="AN3647" t="s">
        <v>82</v>
      </c>
      <c r="AO3647" t="str" cm="1">
        <f t="array" aca="1" ref="AO3647" ca="1">_FV(A3647,"Currency")</f>
        <v>USD</v>
      </c>
      <c r="AP3647" t="str" cm="1">
        <f t="array" aca="1" ref="AP3647" ca="1">_FV(A3647,"Exchange")</f>
        <v>NYSE Arca</v>
      </c>
      <c r="AQ3647" s="6" t="str" cm="1">
        <f t="array" aca="1" ref="AQ3647" ca="1">_FV(A3647,"Exchange abbreviation",TRUE)</f>
        <v>ARCX</v>
      </c>
      <c r="AR3647" t="str" cm="1">
        <f t="array" aca="1" ref="AR3647" ca="1">_FV(A3647,"Instrument type",TRUE)</f>
        <v>ETF</v>
      </c>
    </row>
    <row r="3648" spans="1:44" ht="18.75" customHeight="1" x14ac:dyDescent="0.25">
      <c r="A3648" t="e" vm="3660">
        <v>#VALUE!</v>
      </c>
      <c r="B3648" t="s">
        <v>9600</v>
      </c>
      <c r="C3648" t="s">
        <v>9601</v>
      </c>
      <c r="D3648" s="31" cm="1">
        <f t="array" aca="1" ref="D3648" ca="1">_FV(A3648,"Last trade time",TRUE)</f>
        <v>45824.840277823438</v>
      </c>
      <c r="E3648" s="23" cm="1">
        <f t="array" aca="1" ref="E3648" ca="1">_FV(A3648,"Price")</f>
        <v>44.940800000000003</v>
      </c>
      <c r="F3648" s="27" cm="1">
        <f t="array" aca="1" ref="F3648" ca="1">_FV(A3648,"Change (%)",TRUE)</f>
        <v>-8.715000000000001E-4</v>
      </c>
      <c r="G3648" s="26" cm="1">
        <f t="array" aca="1" ref="G3648" ca="1">_FV(A3648,"Change")</f>
        <v>-3.9199999999999999E-2</v>
      </c>
      <c r="H3648" s="23" cm="1">
        <f t="array" aca="1" ref="H3648" ca="1">_FV(A3648,"Open")</f>
        <v>45.088000000000001</v>
      </c>
      <c r="I3648" s="23" cm="1">
        <f t="array" aca="1" ref="I3648" ca="1">_FV(A3648,"Low")</f>
        <v>44.940800000000003</v>
      </c>
      <c r="J3648" s="23" cm="1">
        <f t="array" aca="1" ref="J3648" ca="1">_FV(A3648,"High")</f>
        <v>45.088000000000001</v>
      </c>
      <c r="K3648" s="23" cm="1">
        <f t="array" aca="1" ref="K3648" ca="1">_FV(A3648,"Previous close",TRUE)</f>
        <v>44.98</v>
      </c>
      <c r="L3648" s="26"/>
      <c r="M3648" s="23" cm="1">
        <f t="array" aca="1" ref="M3648" ca="1">_FV(A3648,"52 week low",TRUE)</f>
        <v>43.49</v>
      </c>
      <c r="N3648" s="23" cm="1">
        <f t="array" aca="1" ref="N3648" ca="1">_FV(A3648,"52 week high",TRUE)</f>
        <v>47.24</v>
      </c>
      <c r="O3648" s="8" cm="1">
        <f t="array" aca="1" ref="O3648" ca="1">_FV(A3648,"Volume")</f>
        <v>932</v>
      </c>
      <c r="P3648" s="7" cm="1">
        <f t="array" aca="1" ref="P3648" ca="1">_FV(A3648,"Volume average",TRUE)</f>
        <v>3739</v>
      </c>
      <c r="Q3648" t="s">
        <v>4104</v>
      </c>
      <c r="R3648" t="s">
        <v>4105</v>
      </c>
      <c r="S3648" t="s">
        <v>3504</v>
      </c>
      <c r="T3648" s="25" cm="1">
        <f t="array" aca="1" ref="T3648" ca="1">_FV(A3648,"Expense ratio",TRUE)</f>
        <v>8.0000000000000004E-4</v>
      </c>
      <c r="U3648" s="24" cm="1">
        <f t="array" aca="1" ref="U3648" ca="1">_FV(A3648,"Market cap",TRUE)</f>
        <v>38214734.490000002</v>
      </c>
      <c r="V3648" s="4">
        <v>38214736</v>
      </c>
      <c r="W3648" s="4">
        <v>38214736</v>
      </c>
      <c r="X3648" t="s">
        <v>9602</v>
      </c>
      <c r="Y3648" t="s">
        <v>7578</v>
      </c>
      <c r="Z3648" s="5">
        <v>44.663200000000003</v>
      </c>
      <c r="AB3648" s="19">
        <v>5.11E-2</v>
      </c>
      <c r="AC3648" s="4">
        <v>3839</v>
      </c>
      <c r="AE3648" s="5">
        <v>2.2207894429806969</v>
      </c>
      <c r="AF3648" s="19">
        <v>4.4078242110219046</v>
      </c>
      <c r="AI3648" s="4">
        <v>3839</v>
      </c>
      <c r="AJ3648" s="5">
        <v>171582.95329999999</v>
      </c>
      <c r="AL3648" s="5">
        <v>47.24</v>
      </c>
      <c r="AM3648" s="5">
        <v>43.49</v>
      </c>
      <c r="AN3648" t="s">
        <v>47</v>
      </c>
      <c r="AO3648" t="str" cm="1">
        <f t="array" aca="1" ref="AO3648" ca="1">_FV(A3648,"Currency")</f>
        <v>USD</v>
      </c>
      <c r="AP3648" t="str" cm="1">
        <f t="array" aca="1" ref="AP3648" ca="1">_FV(A3648,"Exchange")</f>
        <v>NYSE Arca</v>
      </c>
      <c r="AQ3648" s="6" t="str" cm="1">
        <f t="array" aca="1" ref="AQ3648" ca="1">_FV(A3648,"Exchange abbreviation",TRUE)</f>
        <v>ARCX</v>
      </c>
      <c r="AR3648" t="str" cm="1">
        <f t="array" aca="1" ref="AR3648" ca="1">_FV(A3648,"Instrument type",TRUE)</f>
        <v>ETF</v>
      </c>
    </row>
    <row r="3649" spans="1:44" ht="18.75" customHeight="1" x14ac:dyDescent="0.25">
      <c r="A3649" t="e" vm="3661">
        <v>#VALUE!</v>
      </c>
      <c r="B3649" t="s">
        <v>9603</v>
      </c>
      <c r="C3649" t="s">
        <v>9604</v>
      </c>
      <c r="D3649" s="31" cm="1">
        <f t="array" aca="1" ref="D3649" ca="1">_FV(A3649,"Last trade time",TRUE)</f>
        <v>45824.84027780078</v>
      </c>
      <c r="E3649" s="23" cm="1">
        <f t="array" aca="1" ref="E3649" ca="1">_FV(A3649,"Price")</f>
        <v>42.262999999999998</v>
      </c>
      <c r="F3649" s="27" cm="1">
        <f t="array" aca="1" ref="F3649" ca="1">_FV(A3649,"Change (%)",TRUE)</f>
        <v>-1.0399999999999999E-3</v>
      </c>
      <c r="G3649" s="26" cm="1">
        <f t="array" aca="1" ref="G3649" ca="1">_FV(A3649,"Change")</f>
        <v>-4.3999999999999997E-2</v>
      </c>
      <c r="H3649" s="23" cm="1">
        <f t="array" aca="1" ref="H3649" ca="1">_FV(A3649,"Open")</f>
        <v>42.3</v>
      </c>
      <c r="I3649" s="23" cm="1">
        <f t="array" aca="1" ref="I3649" ca="1">_FV(A3649,"Low")</f>
        <v>42.236800000000002</v>
      </c>
      <c r="J3649" s="23" cm="1">
        <f t="array" aca="1" ref="J3649" ca="1">_FV(A3649,"High")</f>
        <v>42.37</v>
      </c>
      <c r="K3649" s="23" cm="1">
        <f t="array" aca="1" ref="K3649" ca="1">_FV(A3649,"Previous close",TRUE)</f>
        <v>42.307000000000002</v>
      </c>
      <c r="L3649" s="26"/>
      <c r="M3649" s="23" cm="1">
        <f t="array" aca="1" ref="M3649" ca="1">_FV(A3649,"52 week low",TRUE)</f>
        <v>41.410499999999999</v>
      </c>
      <c r="N3649" s="23" cm="1">
        <f t="array" aca="1" ref="N3649" ca="1">_FV(A3649,"52 week high",TRUE)</f>
        <v>44.66</v>
      </c>
      <c r="O3649" s="8" cm="1">
        <f t="array" aca="1" ref="O3649" ca="1">_FV(A3649,"Volume")</f>
        <v>50350</v>
      </c>
      <c r="P3649" s="7" cm="1">
        <f t="array" aca="1" ref="P3649" ca="1">_FV(A3649,"Volume average",TRUE)</f>
        <v>82176</v>
      </c>
      <c r="Q3649" t="s">
        <v>1040</v>
      </c>
      <c r="S3649" t="s">
        <v>4292</v>
      </c>
      <c r="T3649" s="25" cm="1">
        <f t="array" aca="1" ref="T3649" ca="1">_FV(A3649,"Expense ratio",TRUE)</f>
        <v>8.0000000000000004E-4</v>
      </c>
      <c r="U3649" s="24" cm="1">
        <f t="array" aca="1" ref="U3649" ca="1">_FV(A3649,"Market cap",TRUE)</f>
        <v>1320415175.9000001</v>
      </c>
      <c r="V3649" s="4">
        <v>1320415232</v>
      </c>
      <c r="W3649" s="4">
        <v>1320415232</v>
      </c>
      <c r="Y3649" t="s">
        <v>2530</v>
      </c>
      <c r="Z3649" s="5">
        <v>41.99</v>
      </c>
      <c r="AA3649" s="19">
        <v>34.247146999999998</v>
      </c>
      <c r="AB3649" s="5">
        <v>4.2500000000000003E-2</v>
      </c>
      <c r="AC3649" s="4">
        <v>184892</v>
      </c>
      <c r="AE3649" s="5">
        <v>2.2843162729859312</v>
      </c>
      <c r="AF3649" s="5">
        <v>4.2164238553612732</v>
      </c>
      <c r="AI3649" s="4">
        <v>184892</v>
      </c>
      <c r="AJ3649" s="5">
        <v>7768607.1640000008</v>
      </c>
      <c r="AL3649" s="5">
        <v>44.66</v>
      </c>
      <c r="AM3649" s="5">
        <v>41.411000000000001</v>
      </c>
      <c r="AN3649" t="s">
        <v>90</v>
      </c>
      <c r="AO3649" t="str" cm="1">
        <f t="array" aca="1" ref="AO3649" ca="1">_FV(A3649,"Currency")</f>
        <v>USD</v>
      </c>
      <c r="AP3649" t="str" cm="1">
        <f t="array" aca="1" ref="AP3649" ca="1">_FV(A3649,"Exchange")</f>
        <v>NYSE Arca</v>
      </c>
      <c r="AQ3649" s="6" t="str" cm="1">
        <f t="array" aca="1" ref="AQ3649" ca="1">_FV(A3649,"Exchange abbreviation",TRUE)</f>
        <v>ARCX</v>
      </c>
      <c r="AR3649" t="str" cm="1">
        <f t="array" aca="1" ref="AR3649" ca="1">_FV(A3649,"Instrument type",TRUE)</f>
        <v>ETF</v>
      </c>
    </row>
    <row r="3650" spans="1:44" ht="18.75" customHeight="1" x14ac:dyDescent="0.25">
      <c r="A3650" t="e" vm="3662">
        <v>#VALUE!</v>
      </c>
      <c r="B3650" t="s">
        <v>9605</v>
      </c>
      <c r="C3650" t="s">
        <v>9606</v>
      </c>
      <c r="D3650" s="31" cm="1">
        <f t="array" aca="1" ref="D3650" ca="1">_FV(A3650,"Last trade time",TRUE)</f>
        <v>45824.840277812502</v>
      </c>
      <c r="E3650" s="23" cm="1">
        <f t="array" aca="1" ref="E3650" ca="1">_FV(A3650,"Price")</f>
        <v>45.3</v>
      </c>
      <c r="F3650" s="27" cm="1">
        <f t="array" aca="1" ref="F3650" ca="1">_FV(A3650,"Change (%)",TRUE)</f>
        <v>-1.5429999999999999E-3</v>
      </c>
      <c r="G3650" s="26" cm="1">
        <f t="array" aca="1" ref="G3650" ca="1">_FV(A3650,"Change")</f>
        <v>-7.0000000000000007E-2</v>
      </c>
      <c r="H3650" s="23" cm="1">
        <f t="array" aca="1" ref="H3650" ca="1">_FV(A3650,"Open")</f>
        <v>45.365000000000002</v>
      </c>
      <c r="I3650" s="23" cm="1">
        <f t="array" aca="1" ref="I3650" ca="1">_FV(A3650,"Low")</f>
        <v>45.3</v>
      </c>
      <c r="J3650" s="23" cm="1">
        <f t="array" aca="1" ref="J3650" ca="1">_FV(A3650,"High")</f>
        <v>45.475000000000001</v>
      </c>
      <c r="K3650" s="23" cm="1">
        <f t="array" aca="1" ref="K3650" ca="1">_FV(A3650,"Previous close",TRUE)</f>
        <v>45.37</v>
      </c>
      <c r="L3650" s="26"/>
      <c r="M3650" s="23" cm="1">
        <f t="array" aca="1" ref="M3650" ca="1">_FV(A3650,"52 week low",TRUE)</f>
        <v>43.96</v>
      </c>
      <c r="N3650" s="23" cm="1">
        <f t="array" aca="1" ref="N3650" ca="1">_FV(A3650,"52 week high",TRUE)</f>
        <v>47.651499999999999</v>
      </c>
      <c r="O3650" s="8" cm="1">
        <f t="array" aca="1" ref="O3650" ca="1">_FV(A3650,"Volume")</f>
        <v>74974</v>
      </c>
      <c r="P3650" s="7" cm="1">
        <f t="array" aca="1" ref="P3650" ca="1">_FV(A3650,"Volume average",TRUE)</f>
        <v>60050</v>
      </c>
      <c r="Q3650" t="s">
        <v>4104</v>
      </c>
      <c r="R3650" t="s">
        <v>4105</v>
      </c>
      <c r="S3650" t="s">
        <v>3157</v>
      </c>
      <c r="T3650" s="25" cm="1">
        <f t="array" aca="1" ref="T3650" ca="1">_FV(A3650,"Expense ratio",TRUE)</f>
        <v>8.0000000000000004E-4</v>
      </c>
      <c r="U3650" s="24" cm="1">
        <f t="array" aca="1" ref="U3650" ca="1">_FV(A3650,"Market cap",TRUE)</f>
        <v>678844426.42999995</v>
      </c>
      <c r="V3650" s="4">
        <v>678844416</v>
      </c>
      <c r="W3650" s="4">
        <v>678844416</v>
      </c>
      <c r="Y3650" t="s">
        <v>7081</v>
      </c>
      <c r="Z3650" s="5">
        <v>45.14</v>
      </c>
      <c r="AA3650" s="20"/>
      <c r="AB3650" s="5">
        <v>4.6199999999999998E-2</v>
      </c>
      <c r="AC3650" s="4">
        <v>132400</v>
      </c>
      <c r="AE3650" s="5">
        <v>2.169501184977074</v>
      </c>
      <c r="AF3650" s="5">
        <v>4.1400971241555284</v>
      </c>
      <c r="AI3650" s="4">
        <v>132400</v>
      </c>
      <c r="AJ3650" s="4">
        <v>5969916</v>
      </c>
      <c r="AL3650" s="5">
        <v>47.652000000000001</v>
      </c>
      <c r="AM3650" s="5">
        <v>43.96</v>
      </c>
      <c r="AN3650" t="s">
        <v>90</v>
      </c>
      <c r="AO3650" t="str" cm="1">
        <f t="array" aca="1" ref="AO3650" ca="1">_FV(A3650,"Currency")</f>
        <v>USD</v>
      </c>
      <c r="AP3650" t="str" cm="1">
        <f t="array" aca="1" ref="AP3650" ca="1">_FV(A3650,"Exchange")</f>
        <v>NYSE Arca</v>
      </c>
      <c r="AQ3650" s="6" t="str" cm="1">
        <f t="array" aca="1" ref="AQ3650" ca="1">_FV(A3650,"Exchange abbreviation",TRUE)</f>
        <v>ARCX</v>
      </c>
      <c r="AR3650" t="str" cm="1">
        <f t="array" aca="1" ref="AR3650" ca="1">_FV(A3650,"Instrument type",TRUE)</f>
        <v>ETF</v>
      </c>
    </row>
    <row r="3651" spans="1:44" ht="18.75" customHeight="1" x14ac:dyDescent="0.25">
      <c r="A3651" t="e" vm="3663">
        <v>#VALUE!</v>
      </c>
      <c r="B3651" t="s">
        <v>9607</v>
      </c>
      <c r="C3651" t="s">
        <v>9608</v>
      </c>
      <c r="D3651" s="31" cm="1">
        <f t="array" aca="1" ref="D3651" ca="1">_FV(A3651,"Last trade time",TRUE)</f>
        <v>45824.840277823438</v>
      </c>
      <c r="E3651" s="23" cm="1">
        <f t="array" aca="1" ref="E3651" ca="1">_FV(A3651,"Price")</f>
        <v>67.530900000000003</v>
      </c>
      <c r="F3651" s="27" cm="1">
        <f t="array" aca="1" ref="F3651" ca="1">_FV(A3651,"Change (%)",TRUE)</f>
        <v>3.558E-3</v>
      </c>
      <c r="G3651" s="26" cm="1">
        <f t="array" aca="1" ref="G3651" ca="1">_FV(A3651,"Change")</f>
        <v>0.2394</v>
      </c>
      <c r="H3651" s="23" cm="1">
        <f t="array" aca="1" ref="H3651" ca="1">_FV(A3651,"Open")</f>
        <v>67.805000000000007</v>
      </c>
      <c r="I3651" s="23" cm="1">
        <f t="array" aca="1" ref="I3651" ca="1">_FV(A3651,"Low")</f>
        <v>67.53</v>
      </c>
      <c r="J3651" s="23" cm="1">
        <f t="array" aca="1" ref="J3651" ca="1">_FV(A3651,"High")</f>
        <v>67.805000000000007</v>
      </c>
      <c r="K3651" s="23" cm="1">
        <f t="array" aca="1" ref="K3651" ca="1">_FV(A3651,"Previous close",TRUE)</f>
        <v>67.291499999999999</v>
      </c>
      <c r="L3651" s="26"/>
      <c r="M3651" s="23" cm="1">
        <f t="array" aca="1" ref="M3651" ca="1">_FV(A3651,"52 week low",TRUE)</f>
        <v>58.990600000000001</v>
      </c>
      <c r="N3651" s="23" cm="1">
        <f t="array" aca="1" ref="N3651" ca="1">_FV(A3651,"52 week high",TRUE)</f>
        <v>68.41</v>
      </c>
      <c r="O3651" s="8" cm="1">
        <f t="array" aca="1" ref="O3651" ca="1">_FV(A3651,"Volume")</f>
        <v>1571</v>
      </c>
      <c r="P3651" s="7" cm="1">
        <f t="array" aca="1" ref="P3651" ca="1">_FV(A3651,"Volume average",TRUE)</f>
        <v>4260</v>
      </c>
      <c r="Q3651" t="s">
        <v>50</v>
      </c>
      <c r="S3651" t="s">
        <v>5011</v>
      </c>
      <c r="T3651" s="25" cm="1">
        <f t="array" aca="1" ref="T3651" ca="1">_FV(A3651,"Expense ratio",TRUE)</f>
        <v>8.0000000000000004E-4</v>
      </c>
      <c r="U3651" s="24" cm="1">
        <f t="array" aca="1" ref="U3651" ca="1">_FV(A3651,"Market cap",TRUE)</f>
        <v>142541847.97</v>
      </c>
      <c r="V3651" s="4">
        <v>142542176</v>
      </c>
      <c r="W3651" s="4">
        <v>142542176</v>
      </c>
      <c r="Y3651" t="s">
        <v>3115</v>
      </c>
      <c r="Z3651" s="5">
        <v>67.647999999999996</v>
      </c>
      <c r="AA3651" s="5">
        <v>21.110296000000002</v>
      </c>
      <c r="AB3651" s="5">
        <v>1.7000000000000001E-2</v>
      </c>
      <c r="AC3651" s="4">
        <v>6690</v>
      </c>
      <c r="AE3651" s="5">
        <v>3.9926027753572901</v>
      </c>
      <c r="AF3651" s="5">
        <v>11.15742835446618</v>
      </c>
      <c r="AI3651" s="4">
        <v>6690</v>
      </c>
      <c r="AJ3651" s="5">
        <v>452710.29300000012</v>
      </c>
      <c r="AL3651" s="5">
        <v>68.41</v>
      </c>
      <c r="AM3651" s="5">
        <v>58.991</v>
      </c>
      <c r="AN3651" t="s">
        <v>47</v>
      </c>
      <c r="AO3651" t="str" cm="1">
        <f t="array" aca="1" ref="AO3651" ca="1">_FV(A3651,"Currency")</f>
        <v>USD</v>
      </c>
      <c r="AP3651" t="str" cm="1">
        <f t="array" aca="1" ref="AP3651" ca="1">_FV(A3651,"Exchange")</f>
        <v>NYSE Arca</v>
      </c>
      <c r="AQ3651" s="6" t="str" cm="1">
        <f t="array" aca="1" ref="AQ3651" ca="1">_FV(A3651,"Exchange abbreviation",TRUE)</f>
        <v>ARCX</v>
      </c>
      <c r="AR3651" t="str" cm="1">
        <f t="array" aca="1" ref="AR3651" ca="1">_FV(A3651,"Instrument type",TRUE)</f>
        <v>ETF</v>
      </c>
    </row>
    <row r="3652" spans="1:44" ht="18.75" customHeight="1" x14ac:dyDescent="0.25">
      <c r="A3652" t="e" vm="3664">
        <v>#VALUE!</v>
      </c>
      <c r="B3652" t="s">
        <v>9609</v>
      </c>
      <c r="C3652" t="s">
        <v>9610</v>
      </c>
      <c r="D3652" s="31" cm="1">
        <f t="array" aca="1" ref="D3652" ca="1">_FV(A3652,"Last trade time",TRUE)</f>
        <v>45824.84027780078</v>
      </c>
      <c r="E3652" s="23" cm="1">
        <f t="array" aca="1" ref="E3652" ca="1">_FV(A3652,"Price")</f>
        <v>62.12</v>
      </c>
      <c r="F3652" s="27" cm="1">
        <f t="array" aca="1" ref="F3652" ca="1">_FV(A3652,"Change (%)",TRUE)</f>
        <v>9.835E-3</v>
      </c>
      <c r="G3652" s="26" cm="1">
        <f t="array" aca="1" ref="G3652" ca="1">_FV(A3652,"Change")</f>
        <v>0.60499999999999998</v>
      </c>
      <c r="H3652" s="23" cm="1">
        <f t="array" aca="1" ref="H3652" ca="1">_FV(A3652,"Open")</f>
        <v>61.94</v>
      </c>
      <c r="I3652" s="23" cm="1">
        <f t="array" aca="1" ref="I3652" ca="1">_FV(A3652,"Low")</f>
        <v>61.94</v>
      </c>
      <c r="J3652" s="23" cm="1">
        <f t="array" aca="1" ref="J3652" ca="1">_FV(A3652,"High")</f>
        <v>62.32</v>
      </c>
      <c r="K3652" s="23" cm="1">
        <f t="array" aca="1" ref="K3652" ca="1">_FV(A3652,"Previous close",TRUE)</f>
        <v>61.515000000000001</v>
      </c>
      <c r="L3652" s="26"/>
      <c r="M3652" s="23" cm="1">
        <f t="array" aca="1" ref="M3652" ca="1">_FV(A3652,"52 week low",TRUE)</f>
        <v>49.965000000000003</v>
      </c>
      <c r="N3652" s="23" cm="1">
        <f t="array" aca="1" ref="N3652" ca="1">_FV(A3652,"52 week high",TRUE)</f>
        <v>63.9754</v>
      </c>
      <c r="O3652" s="8" cm="1">
        <f t="array" aca="1" ref="O3652" ca="1">_FV(A3652,"Volume")</f>
        <v>140348</v>
      </c>
      <c r="P3652" s="7" cm="1">
        <f t="array" aca="1" ref="P3652" ca="1">_FV(A3652,"Volume average",TRUE)</f>
        <v>169791</v>
      </c>
      <c r="Q3652" t="s">
        <v>50</v>
      </c>
      <c r="S3652" t="s">
        <v>2067</v>
      </c>
      <c r="T3652" s="25" cm="1">
        <f t="array" aca="1" ref="T3652" ca="1">_FV(A3652,"Expense ratio",TRUE)</f>
        <v>8.0000000000000004E-4</v>
      </c>
      <c r="U3652" s="24" cm="1">
        <f t="array" aca="1" ref="U3652" ca="1">_FV(A3652,"Market cap",TRUE)</f>
        <v>2413388134.96</v>
      </c>
      <c r="V3652" s="4">
        <v>2413388032</v>
      </c>
      <c r="W3652" s="4">
        <v>2413388032</v>
      </c>
      <c r="Y3652" t="s">
        <v>8217</v>
      </c>
      <c r="Z3652" s="5">
        <v>62.32985</v>
      </c>
      <c r="AA3652" s="19">
        <v>24.017980000000001</v>
      </c>
      <c r="AB3652" s="5">
        <v>1.2E-2</v>
      </c>
      <c r="AC3652" s="4">
        <v>176841</v>
      </c>
      <c r="AE3652" s="5">
        <v>3.525967415056019</v>
      </c>
      <c r="AF3652" s="5">
        <v>15.265891321346171</v>
      </c>
      <c r="AI3652" s="4">
        <v>176841</v>
      </c>
      <c r="AJ3652" s="5">
        <v>11020731.119999999</v>
      </c>
      <c r="AL3652" s="5">
        <v>63.975000000000001</v>
      </c>
      <c r="AM3652" s="5">
        <v>49.965000000000003</v>
      </c>
      <c r="AN3652" t="s">
        <v>82</v>
      </c>
      <c r="AO3652" t="str" cm="1">
        <f t="array" aca="1" ref="AO3652" ca="1">_FV(A3652,"Currency")</f>
        <v>USD</v>
      </c>
      <c r="AP3652" t="str" cm="1">
        <f t="array" aca="1" ref="AP3652" ca="1">_FV(A3652,"Exchange")</f>
        <v>NYSE Arca</v>
      </c>
      <c r="AQ3652" s="6" t="str" cm="1">
        <f t="array" aca="1" ref="AQ3652" ca="1">_FV(A3652,"Exchange abbreviation",TRUE)</f>
        <v>ARCX</v>
      </c>
      <c r="AR3652" t="str" cm="1">
        <f t="array" aca="1" ref="AR3652" ca="1">_FV(A3652,"Instrument type",TRUE)</f>
        <v>ETF</v>
      </c>
    </row>
    <row r="3653" spans="1:44" ht="18.75" customHeight="1" x14ac:dyDescent="0.25">
      <c r="A3653" t="e" vm="3665">
        <v>#VALUE!</v>
      </c>
      <c r="B3653" t="s">
        <v>9611</v>
      </c>
      <c r="C3653" t="s">
        <v>9612</v>
      </c>
      <c r="D3653" s="31" cm="1">
        <f t="array" aca="1" ref="D3653" ca="1">_FV(A3653,"Last trade time",TRUE)</f>
        <v>45824.936642939065</v>
      </c>
      <c r="E3653" s="23" cm="1">
        <f t="array" aca="1" ref="E3653" ca="1">_FV(A3653,"Price")</f>
        <v>41.924999999999997</v>
      </c>
      <c r="F3653" s="27" cm="1">
        <f t="array" aca="1" ref="F3653" ca="1">_FV(A3653,"Change (%)",TRUE)</f>
        <v>8.3549999999999998E-4</v>
      </c>
      <c r="G3653" s="26" cm="1">
        <f t="array" aca="1" ref="G3653" ca="1">_FV(A3653,"Change")</f>
        <v>3.5000000000000003E-2</v>
      </c>
      <c r="H3653" s="23" cm="1">
        <f t="array" aca="1" ref="H3653" ca="1">_FV(A3653,"Open")</f>
        <v>42</v>
      </c>
      <c r="I3653" s="23" cm="1">
        <f t="array" aca="1" ref="I3653" ca="1">_FV(A3653,"Low")</f>
        <v>41.77</v>
      </c>
      <c r="J3653" s="23" cm="1">
        <f t="array" aca="1" ref="J3653" ca="1">_FV(A3653,"High")</f>
        <v>42.42</v>
      </c>
      <c r="K3653" s="23" cm="1">
        <f t="array" aca="1" ref="K3653" ca="1">_FV(A3653,"Previous close",TRUE)</f>
        <v>41.89</v>
      </c>
      <c r="L3653" s="26"/>
      <c r="M3653" s="23" cm="1">
        <f t="array" aca="1" ref="M3653" ca="1">_FV(A3653,"52 week low",TRUE)</f>
        <v>35.76</v>
      </c>
      <c r="N3653" s="23" cm="1">
        <f t="array" aca="1" ref="N3653" ca="1">_FV(A3653,"52 week high",TRUE)</f>
        <v>45.579900000000002</v>
      </c>
      <c r="O3653" s="8" cm="1">
        <f t="array" aca="1" ref="O3653" ca="1">_FV(A3653,"Volume")</f>
        <v>6304419</v>
      </c>
      <c r="P3653" s="7" cm="1">
        <f t="array" aca="1" ref="P3653" ca="1">_FV(A3653,"Volume average",TRUE)</f>
        <v>4400652</v>
      </c>
      <c r="Q3653" t="s">
        <v>1626</v>
      </c>
      <c r="S3653" t="s">
        <v>2310</v>
      </c>
      <c r="T3653" s="25" cm="1">
        <f t="array" aca="1" ref="T3653" ca="1">_FV(A3653,"Expense ratio",TRUE)</f>
        <v>8.0000000000000004E-4</v>
      </c>
      <c r="U3653" s="24" cm="1">
        <f t="array" aca="1" ref="U3653" ca="1">_FV(A3653,"Market cap",TRUE)</f>
        <v>7403453645.1199999</v>
      </c>
      <c r="V3653" s="4">
        <v>7403453440</v>
      </c>
      <c r="W3653" s="4">
        <v>7403453440</v>
      </c>
      <c r="Y3653" t="s">
        <v>9299</v>
      </c>
      <c r="Z3653" s="5">
        <v>41.875909999999998</v>
      </c>
      <c r="AA3653" s="5">
        <v>35.333399999999997</v>
      </c>
      <c r="AB3653" s="5">
        <v>3.3399999999999999E-2</v>
      </c>
      <c r="AC3653" s="4">
        <v>6165587</v>
      </c>
      <c r="AE3653" s="5">
        <v>4.5617512227705381</v>
      </c>
      <c r="AF3653" s="5">
        <v>13.182863587258</v>
      </c>
      <c r="AI3653" s="4">
        <v>6165587</v>
      </c>
      <c r="AJ3653" s="5">
        <v>258214783.56</v>
      </c>
      <c r="AL3653" s="5">
        <v>45.58</v>
      </c>
      <c r="AM3653" s="5">
        <v>35.76</v>
      </c>
      <c r="AN3653" t="s">
        <v>82</v>
      </c>
      <c r="AO3653" t="str" cm="1">
        <f t="array" aca="1" ref="AO3653" ca="1">_FV(A3653,"Currency")</f>
        <v>USD</v>
      </c>
      <c r="AP3653" t="str" cm="1">
        <f t="array" aca="1" ref="AP3653" ca="1">_FV(A3653,"Exchange")</f>
        <v>NYSE Arca</v>
      </c>
      <c r="AQ3653" s="6" t="str" cm="1">
        <f t="array" aca="1" ref="AQ3653" ca="1">_FV(A3653,"Exchange abbreviation",TRUE)</f>
        <v>ARCX</v>
      </c>
      <c r="AR3653" t="str" cm="1">
        <f t="array" aca="1" ref="AR3653" ca="1">_FV(A3653,"Instrument type",TRUE)</f>
        <v>ETF</v>
      </c>
    </row>
    <row r="3654" spans="1:44" ht="18.75" customHeight="1" x14ac:dyDescent="0.25">
      <c r="A3654" t="e" vm="3666">
        <v>#VALUE!</v>
      </c>
      <c r="B3654" t="s">
        <v>9613</v>
      </c>
      <c r="C3654" t="s">
        <v>9614</v>
      </c>
      <c r="D3654" s="31" cm="1">
        <f t="array" aca="1" ref="D3654" ca="1">_FV(A3654,"Last trade time",TRUE)</f>
        <v>45824.840277789066</v>
      </c>
      <c r="E3654" s="23" cm="1">
        <f t="array" aca="1" ref="E3654" ca="1">_FV(A3654,"Price")</f>
        <v>82.94</v>
      </c>
      <c r="F3654" s="27" cm="1">
        <f t="array" aca="1" ref="F3654" ca="1">_FV(A3654,"Change (%)",TRUE)</f>
        <v>9.9850000000000008E-3</v>
      </c>
      <c r="G3654" s="26" cm="1">
        <f t="array" aca="1" ref="G3654" ca="1">_FV(A3654,"Change")</f>
        <v>0.82</v>
      </c>
      <c r="H3654" s="23" cm="1">
        <f t="array" aca="1" ref="H3654" ca="1">_FV(A3654,"Open")</f>
        <v>83.11</v>
      </c>
      <c r="I3654" s="23" cm="1">
        <f t="array" aca="1" ref="I3654" ca="1">_FV(A3654,"Low")</f>
        <v>82.86</v>
      </c>
      <c r="J3654" s="23" cm="1">
        <f t="array" aca="1" ref="J3654" ca="1">_FV(A3654,"High")</f>
        <v>83.11</v>
      </c>
      <c r="K3654" s="23" cm="1">
        <f t="array" aca="1" ref="K3654" ca="1">_FV(A3654,"Previous close",TRUE)</f>
        <v>82.12</v>
      </c>
      <c r="L3654" s="26"/>
      <c r="M3654" s="23" cm="1">
        <f t="array" aca="1" ref="M3654" ca="1">_FV(A3654,"52 week low",TRUE)</f>
        <v>67.67</v>
      </c>
      <c r="N3654" s="23" cm="1">
        <f t="array" aca="1" ref="N3654" ca="1">_FV(A3654,"52 week high",TRUE)</f>
        <v>96.48</v>
      </c>
      <c r="O3654" s="8" cm="1">
        <f t="array" aca="1" ref="O3654" ca="1">_FV(A3654,"Volume")</f>
        <v>1143</v>
      </c>
      <c r="P3654" s="7" cm="1">
        <f t="array" aca="1" ref="P3654" ca="1">_FV(A3654,"Volume average",TRUE)</f>
        <v>5094</v>
      </c>
      <c r="Q3654" t="s">
        <v>916</v>
      </c>
      <c r="S3654" t="s">
        <v>1795</v>
      </c>
      <c r="T3654" s="25" cm="1">
        <f t="array" aca="1" ref="T3654" ca="1">_FV(A3654,"Expense ratio",TRUE)</f>
        <v>8.0000000000000004E-4</v>
      </c>
      <c r="U3654" s="24" cm="1">
        <f t="array" aca="1" ref="U3654" ca="1">_FV(A3654,"Market cap",TRUE)</f>
        <v>1335666825.02</v>
      </c>
      <c r="V3654" s="4">
        <v>1335666816</v>
      </c>
      <c r="W3654" s="4">
        <v>1335666816</v>
      </c>
      <c r="Y3654" t="s">
        <v>5099</v>
      </c>
      <c r="Z3654" s="5">
        <v>83.26</v>
      </c>
      <c r="AA3654" s="5">
        <v>16.419203</v>
      </c>
      <c r="AB3654" s="20"/>
      <c r="AC3654" s="4">
        <v>11211</v>
      </c>
      <c r="AE3654" s="5">
        <v>-3.3014751416080119</v>
      </c>
      <c r="AF3654" s="5">
        <v>6.0676519280300489</v>
      </c>
      <c r="AI3654" s="4">
        <v>11211</v>
      </c>
      <c r="AJ3654" s="5">
        <v>933431.22329999995</v>
      </c>
      <c r="AL3654" s="5">
        <v>96.48</v>
      </c>
      <c r="AM3654" s="5">
        <v>67.67</v>
      </c>
      <c r="AN3654" t="s">
        <v>47</v>
      </c>
      <c r="AO3654" t="str" cm="1">
        <f t="array" aca="1" ref="AO3654" ca="1">_FV(A3654,"Currency")</f>
        <v>USD</v>
      </c>
      <c r="AP3654" t="str" cm="1">
        <f t="array" aca="1" ref="AP3654" ca="1">_FV(A3654,"Exchange")</f>
        <v>NYSE Arca</v>
      </c>
      <c r="AQ3654" s="6" t="str" cm="1">
        <f t="array" aca="1" ref="AQ3654" ca="1">_FV(A3654,"Exchange abbreviation",TRUE)</f>
        <v>ARCX</v>
      </c>
      <c r="AR3654" t="str" cm="1">
        <f t="array" aca="1" ref="AR3654" ca="1">_FV(A3654,"Instrument type",TRUE)</f>
        <v>ETF</v>
      </c>
    </row>
    <row r="3655" spans="1:44" ht="18.75" customHeight="1" x14ac:dyDescent="0.25">
      <c r="A3655" t="e" vm="3667">
        <v>#VALUE!</v>
      </c>
      <c r="B3655" t="s">
        <v>9615</v>
      </c>
      <c r="C3655" t="s">
        <v>9616</v>
      </c>
      <c r="D3655" s="31" cm="1">
        <f t="array" aca="1" ref="D3655" ca="1">_FV(A3655,"Last trade time",TRUE)</f>
        <v>45824.942877187503</v>
      </c>
      <c r="E3655" s="23" cm="1">
        <f t="array" aca="1" ref="E3655" ca="1">_FV(A3655,"Price")</f>
        <v>243.12</v>
      </c>
      <c r="F3655" s="27" cm="1">
        <f t="array" aca="1" ref="F3655" ca="1">_FV(A3655,"Change (%)",TRUE)</f>
        <v>1.6514999999999998E-2</v>
      </c>
      <c r="G3655" s="26" cm="1">
        <f t="array" aca="1" ref="G3655" ca="1">_FV(A3655,"Change")</f>
        <v>3.95</v>
      </c>
      <c r="H3655" s="23" cm="1">
        <f t="array" aca="1" ref="H3655" ca="1">_FV(A3655,"Open")</f>
        <v>240.61</v>
      </c>
      <c r="I3655" s="23" cm="1">
        <f t="array" aca="1" ref="I3655" ca="1">_FV(A3655,"Low")</f>
        <v>240.61</v>
      </c>
      <c r="J3655" s="23" cm="1">
        <f t="array" aca="1" ref="J3655" ca="1">_FV(A3655,"High")</f>
        <v>243.76</v>
      </c>
      <c r="K3655" s="23" cm="1">
        <f t="array" aca="1" ref="K3655" ca="1">_FV(A3655,"Previous close",TRUE)</f>
        <v>239.17</v>
      </c>
      <c r="L3655" s="26"/>
      <c r="M3655" s="23" cm="1">
        <f t="array" aca="1" ref="M3655" ca="1">_FV(A3655,"52 week low",TRUE)</f>
        <v>172.45</v>
      </c>
      <c r="N3655" s="23" cm="1">
        <f t="array" aca="1" ref="N3655" ca="1">_FV(A3655,"52 week high",TRUE)</f>
        <v>243.76</v>
      </c>
      <c r="O3655" s="8" cm="1">
        <f t="array" aca="1" ref="O3655" ca="1">_FV(A3655,"Volume")</f>
        <v>6931656</v>
      </c>
      <c r="P3655" s="7" cm="1">
        <f t="array" aca="1" ref="P3655" ca="1">_FV(A3655,"Volume average",TRUE)</f>
        <v>5921274</v>
      </c>
      <c r="Q3655" t="s">
        <v>490</v>
      </c>
      <c r="S3655" t="s">
        <v>2310</v>
      </c>
      <c r="T3655" s="25" cm="1">
        <f t="array" aca="1" ref="T3655" ca="1">_FV(A3655,"Expense ratio",TRUE)</f>
        <v>8.0000000000000004E-4</v>
      </c>
      <c r="U3655" s="24" cm="1">
        <f t="array" aca="1" ref="U3655" ca="1">_FV(A3655,"Market cap",TRUE)</f>
        <v>72172849682.440002</v>
      </c>
      <c r="V3655" s="4">
        <v>72172847104</v>
      </c>
      <c r="W3655" s="4">
        <v>72172847104</v>
      </c>
      <c r="Y3655" t="s">
        <v>8252</v>
      </c>
      <c r="Z3655" s="5">
        <v>238.40572</v>
      </c>
      <c r="AA3655" s="19">
        <v>34.156419999999997</v>
      </c>
      <c r="AB3655" s="19">
        <v>6.7000002999999999E-3</v>
      </c>
      <c r="AC3655" s="4">
        <v>6195168</v>
      </c>
      <c r="AE3655" s="5">
        <v>3.4403394206582671</v>
      </c>
      <c r="AF3655" s="19">
        <v>12.132876758710671</v>
      </c>
      <c r="AH3655" s="17">
        <v>272056000</v>
      </c>
      <c r="AI3655" s="4">
        <v>6195168</v>
      </c>
      <c r="AJ3655" s="5">
        <v>1476680244.48</v>
      </c>
      <c r="AL3655" s="5">
        <v>243.14</v>
      </c>
      <c r="AM3655" s="5">
        <v>172.45</v>
      </c>
      <c r="AN3655" t="s">
        <v>82</v>
      </c>
      <c r="AO3655" t="str" cm="1">
        <f t="array" aca="1" ref="AO3655" ca="1">_FV(A3655,"Currency")</f>
        <v>USD</v>
      </c>
      <c r="AP3655" t="str" cm="1">
        <f t="array" aca="1" ref="AP3655" ca="1">_FV(A3655,"Exchange")</f>
        <v>NYSE Arca</v>
      </c>
      <c r="AQ3655" s="6" t="str" cm="1">
        <f t="array" aca="1" ref="AQ3655" ca="1">_FV(A3655,"Exchange abbreviation",TRUE)</f>
        <v>ARCX</v>
      </c>
      <c r="AR3655" t="str" cm="1">
        <f t="array" aca="1" ref="AR3655" ca="1">_FV(A3655,"Instrument type",TRUE)</f>
        <v>ETF</v>
      </c>
    </row>
    <row r="3656" spans="1:44" ht="18.75" customHeight="1" x14ac:dyDescent="0.25">
      <c r="A3656" t="e" vm="3668">
        <v>#VALUE!</v>
      </c>
      <c r="B3656" t="s">
        <v>9617</v>
      </c>
      <c r="C3656" t="s">
        <v>9618</v>
      </c>
      <c r="D3656" s="31" cm="1">
        <f t="array" aca="1" ref="D3656" ca="1">_FV(A3656,"Last trade time",TRUE)</f>
        <v>45824.84027780078</v>
      </c>
      <c r="E3656" s="23" cm="1">
        <f t="array" aca="1" ref="E3656" ca="1">_FV(A3656,"Price")</f>
        <v>45.13</v>
      </c>
      <c r="F3656" s="27" cm="1">
        <f t="array" aca="1" ref="F3656" ca="1">_FV(A3656,"Change (%)",TRUE)</f>
        <v>-5.5089999999999991E-3</v>
      </c>
      <c r="G3656" s="26" cm="1">
        <f t="array" aca="1" ref="G3656" ca="1">_FV(A3656,"Change")</f>
        <v>-0.25</v>
      </c>
      <c r="H3656" s="23" cm="1">
        <f t="array" aca="1" ref="H3656" ca="1">_FV(A3656,"Open")</f>
        <v>45.29</v>
      </c>
      <c r="I3656" s="23" cm="1">
        <f t="array" aca="1" ref="I3656" ca="1">_FV(A3656,"Low")</f>
        <v>45.13</v>
      </c>
      <c r="J3656" s="23" cm="1">
        <f t="array" aca="1" ref="J3656" ca="1">_FV(A3656,"High")</f>
        <v>45.435000000000002</v>
      </c>
      <c r="K3656" s="23" cm="1">
        <f t="array" aca="1" ref="K3656" ca="1">_FV(A3656,"Previous close",TRUE)</f>
        <v>45.38</v>
      </c>
      <c r="L3656" s="26"/>
      <c r="M3656" s="23" cm="1">
        <f t="array" aca="1" ref="M3656" ca="1">_FV(A3656,"52 week low",TRUE)</f>
        <v>43.92</v>
      </c>
      <c r="N3656" s="23" cm="1">
        <f t="array" aca="1" ref="N3656" ca="1">_FV(A3656,"52 week high",TRUE)</f>
        <v>50.05</v>
      </c>
      <c r="O3656" s="8" cm="1">
        <f t="array" aca="1" ref="O3656" ca="1">_FV(A3656,"Volume")</f>
        <v>994417</v>
      </c>
      <c r="P3656" s="7" cm="1">
        <f t="array" aca="1" ref="P3656" ca="1">_FV(A3656,"Volume average",TRUE)</f>
        <v>324420</v>
      </c>
      <c r="Q3656" t="s">
        <v>3924</v>
      </c>
      <c r="S3656" t="s">
        <v>3850</v>
      </c>
      <c r="T3656" s="25" cm="1">
        <f t="array" aca="1" ref="T3656" ca="1">_FV(A3656,"Expense ratio",TRUE)</f>
        <v>8.0000000000000004E-4</v>
      </c>
      <c r="U3656" s="24" cm="1">
        <f t="array" aca="1" ref="U3656" ca="1">_FV(A3656,"Market cap",TRUE)</f>
        <v>706003532.45000005</v>
      </c>
      <c r="V3656" s="4">
        <v>706003520</v>
      </c>
      <c r="W3656" s="4">
        <v>706003520</v>
      </c>
      <c r="Y3656" t="s">
        <v>7887</v>
      </c>
      <c r="Z3656" s="5">
        <v>44.921999999999997</v>
      </c>
      <c r="AA3656" s="20"/>
      <c r="AB3656" s="5">
        <v>4.1399999999999999E-2</v>
      </c>
      <c r="AC3656" s="4">
        <v>237565</v>
      </c>
      <c r="AE3656" s="5">
        <v>1.865876104217423</v>
      </c>
      <c r="AF3656" s="5">
        <v>1.386314296602476</v>
      </c>
      <c r="AI3656" s="4">
        <v>237565</v>
      </c>
      <c r="AJ3656" s="5">
        <v>10676171.1</v>
      </c>
      <c r="AL3656" s="5">
        <v>50.05</v>
      </c>
      <c r="AM3656" s="5">
        <v>43.92</v>
      </c>
      <c r="AN3656" t="s">
        <v>82</v>
      </c>
      <c r="AO3656" t="str" cm="1">
        <f t="array" aca="1" ref="AO3656" ca="1">_FV(A3656,"Currency")</f>
        <v>USD</v>
      </c>
      <c r="AP3656" t="str" cm="1">
        <f t="array" aca="1" ref="AP3656" ca="1">_FV(A3656,"Exchange")</f>
        <v>NYSE Arca</v>
      </c>
      <c r="AQ3656" s="6" t="str" cm="1">
        <f t="array" aca="1" ref="AQ3656" ca="1">_FV(A3656,"Exchange abbreviation",TRUE)</f>
        <v>ARCX</v>
      </c>
      <c r="AR3656" t="str" cm="1">
        <f t="array" aca="1" ref="AR3656" ca="1">_FV(A3656,"Instrument type",TRUE)</f>
        <v>ETF</v>
      </c>
    </row>
    <row r="3657" spans="1:44" ht="18.75" customHeight="1" x14ac:dyDescent="0.25">
      <c r="A3657" t="e" vm="3669">
        <v>#VALUE!</v>
      </c>
      <c r="B3657" t="s">
        <v>9619</v>
      </c>
      <c r="C3657" t="s">
        <v>9620</v>
      </c>
      <c r="D3657" s="31" cm="1">
        <f t="array" aca="1" ref="D3657" ca="1">_FV(A3657,"Last trade time",TRUE)</f>
        <v>45824.840277812502</v>
      </c>
      <c r="E3657" s="23" cm="1">
        <f t="array" aca="1" ref="E3657" ca="1">_FV(A3657,"Price")</f>
        <v>56.83</v>
      </c>
      <c r="F3657" s="27" cm="1">
        <f t="array" aca="1" ref="F3657" ca="1">_FV(A3657,"Change (%)",TRUE)</f>
        <v>-3.519E-5</v>
      </c>
      <c r="G3657" s="26" cm="1">
        <f t="array" aca="1" ref="G3657" ca="1">_FV(A3657,"Change")</f>
        <v>-2E-3</v>
      </c>
      <c r="H3657" s="23" cm="1">
        <f t="array" aca="1" ref="H3657" ca="1">_FV(A3657,"Open")</f>
        <v>57.05</v>
      </c>
      <c r="I3657" s="23" cm="1">
        <f t="array" aca="1" ref="I3657" ca="1">_FV(A3657,"Low")</f>
        <v>56.61</v>
      </c>
      <c r="J3657" s="23" cm="1">
        <f t="array" aca="1" ref="J3657" ca="1">_FV(A3657,"High")</f>
        <v>57.5</v>
      </c>
      <c r="K3657" s="23" cm="1">
        <f t="array" aca="1" ref="K3657" ca="1">_FV(A3657,"Previous close",TRUE)</f>
        <v>56.832000000000001</v>
      </c>
      <c r="L3657" s="26"/>
      <c r="M3657" s="23" cm="1">
        <f t="array" aca="1" ref="M3657" ca="1">_FV(A3657,"52 week low",TRUE)</f>
        <v>48.475000000000001</v>
      </c>
      <c r="N3657" s="23" cm="1">
        <f t="array" aca="1" ref="N3657" ca="1">_FV(A3657,"52 week high",TRUE)</f>
        <v>63.22</v>
      </c>
      <c r="O3657" s="8" cm="1">
        <f t="array" aca="1" ref="O3657" ca="1">_FV(A3657,"Volume")</f>
        <v>230805</v>
      </c>
      <c r="P3657" s="7" cm="1">
        <f t="array" aca="1" ref="P3657" ca="1">_FV(A3657,"Volume average",TRUE)</f>
        <v>224849</v>
      </c>
      <c r="Q3657" t="s">
        <v>1626</v>
      </c>
      <c r="S3657" t="s">
        <v>2067</v>
      </c>
      <c r="T3657" s="25" cm="1">
        <f t="array" aca="1" ref="T3657" ca="1">_FV(A3657,"Expense ratio",TRUE)</f>
        <v>8.0000000000000004E-4</v>
      </c>
      <c r="U3657" s="24" cm="1">
        <f t="array" aca="1" ref="U3657" ca="1">_FV(A3657,"Market cap",TRUE)</f>
        <v>2954689795.27</v>
      </c>
      <c r="V3657" s="4">
        <v>2954695424</v>
      </c>
      <c r="W3657" s="4">
        <v>2954695424</v>
      </c>
      <c r="Y3657" t="s">
        <v>9621</v>
      </c>
      <c r="Z3657" s="5">
        <v>57.468730000000001</v>
      </c>
      <c r="AA3657" s="5">
        <v>32.816096999999999</v>
      </c>
      <c r="AB3657" s="5">
        <v>2.8099999000000001E-2</v>
      </c>
      <c r="AC3657" s="4">
        <v>320641</v>
      </c>
      <c r="AE3657" s="5">
        <v>1.7925022233576731</v>
      </c>
      <c r="AF3657" s="5">
        <v>12.105399667138769</v>
      </c>
      <c r="AI3657" s="4">
        <v>320641</v>
      </c>
      <c r="AJ3657" s="5">
        <v>18440063.91</v>
      </c>
      <c r="AL3657" s="5">
        <v>63.22</v>
      </c>
      <c r="AM3657" s="5">
        <v>48.48</v>
      </c>
      <c r="AN3657" t="s">
        <v>82</v>
      </c>
      <c r="AO3657" t="str" cm="1">
        <f t="array" aca="1" ref="AO3657" ca="1">_FV(A3657,"Currency")</f>
        <v>USD</v>
      </c>
      <c r="AP3657" t="str" cm="1">
        <f t="array" aca="1" ref="AP3657" ca="1">_FV(A3657,"Exchange")</f>
        <v>NYSE Arca</v>
      </c>
      <c r="AQ3657" s="6" t="str" cm="1">
        <f t="array" aca="1" ref="AQ3657" ca="1">_FV(A3657,"Exchange abbreviation",TRUE)</f>
        <v>ARCX</v>
      </c>
      <c r="AR3657" t="str" cm="1">
        <f t="array" aca="1" ref="AR3657" ca="1">_FV(A3657,"Instrument type",TRUE)</f>
        <v>ETF</v>
      </c>
    </row>
    <row r="3658" spans="1:44" ht="18.75" customHeight="1" x14ac:dyDescent="0.25">
      <c r="A3658" t="e" vm="3670">
        <v>#VALUE!</v>
      </c>
      <c r="B3658" t="s">
        <v>9622</v>
      </c>
      <c r="C3658" t="s">
        <v>9623</v>
      </c>
      <c r="D3658" s="31" cm="1">
        <f t="array" aca="1" ref="D3658" ca="1">_FV(A3658,"Last trade time",TRUE)</f>
        <v>45824.908989200783</v>
      </c>
      <c r="E3658" s="23" cm="1">
        <f t="array" aca="1" ref="E3658" ca="1">_FV(A3658,"Price")</f>
        <v>131.51</v>
      </c>
      <c r="F3658" s="27" cm="1">
        <f t="array" aca="1" ref="F3658" ca="1">_FV(A3658,"Change (%)",TRUE)</f>
        <v>6.4280000000000006E-3</v>
      </c>
      <c r="G3658" s="26" cm="1">
        <f t="array" aca="1" ref="G3658" ca="1">_FV(A3658,"Change")</f>
        <v>0.84</v>
      </c>
      <c r="H3658" s="23" cm="1">
        <f t="array" aca="1" ref="H3658" ca="1">_FV(A3658,"Open")</f>
        <v>131.84</v>
      </c>
      <c r="I3658" s="23" cm="1">
        <f t="array" aca="1" ref="I3658" ca="1">_FV(A3658,"Low")</f>
        <v>131.4419</v>
      </c>
      <c r="J3658" s="23" cm="1">
        <f t="array" aca="1" ref="J3658" ca="1">_FV(A3658,"High")</f>
        <v>132.38990000000001</v>
      </c>
      <c r="K3658" s="23" cm="1">
        <f t="array" aca="1" ref="K3658" ca="1">_FV(A3658,"Previous close",TRUE)</f>
        <v>130.66999999999999</v>
      </c>
      <c r="L3658" s="26"/>
      <c r="M3658" s="23" cm="1">
        <f t="array" aca="1" ref="M3658" ca="1">_FV(A3658,"52 week low",TRUE)</f>
        <v>102.76</v>
      </c>
      <c r="N3658" s="23" cm="1">
        <f t="array" aca="1" ref="N3658" ca="1">_FV(A3658,"52 week high",TRUE)</f>
        <v>132.4057</v>
      </c>
      <c r="O3658" s="8" cm="1">
        <f t="array" aca="1" ref="O3658" ca="1">_FV(A3658,"Volume")</f>
        <v>119056</v>
      </c>
      <c r="P3658" s="7" cm="1">
        <f t="array" aca="1" ref="P3658" ca="1">_FV(A3658,"Volume average",TRUE)</f>
        <v>262988</v>
      </c>
      <c r="Q3658" t="s">
        <v>6372</v>
      </c>
      <c r="S3658" t="s">
        <v>8387</v>
      </c>
      <c r="T3658" s="25" cm="1">
        <f t="array" aca="1" ref="T3658" ca="1">_FV(A3658,"Expense ratio",TRUE)</f>
        <v>8.0000000000000004E-4</v>
      </c>
      <c r="U3658" s="24" cm="1">
        <f t="array" aca="1" ref="U3658" ca="1">_FV(A3658,"Market cap",TRUE)</f>
        <v>8851820436</v>
      </c>
      <c r="V3658" s="4">
        <v>10871972864</v>
      </c>
      <c r="W3658" s="4">
        <v>10871972864</v>
      </c>
      <c r="Y3658" t="s">
        <v>272</v>
      </c>
      <c r="Z3658" s="5">
        <v>130.18</v>
      </c>
      <c r="AA3658" s="19">
        <v>16.099459</v>
      </c>
      <c r="AB3658" s="5">
        <v>3.0800000000000001E-2</v>
      </c>
      <c r="AC3658" s="4">
        <v>490096</v>
      </c>
      <c r="AE3658" s="5">
        <v>14.28946622811223</v>
      </c>
      <c r="AF3658" s="5">
        <v>12.73389598933095</v>
      </c>
      <c r="AI3658" s="4">
        <v>490096</v>
      </c>
      <c r="AJ3658" s="5">
        <v>63781093.43999999</v>
      </c>
      <c r="AL3658" s="5">
        <v>131.04</v>
      </c>
      <c r="AM3658" s="5">
        <v>102.76</v>
      </c>
      <c r="AN3658" t="s">
        <v>82</v>
      </c>
      <c r="AO3658" t="str" cm="1">
        <f t="array" aca="1" ref="AO3658" ca="1">_FV(A3658,"Currency")</f>
        <v>USD</v>
      </c>
      <c r="AP3658" t="str" cm="1">
        <f t="array" aca="1" ref="AP3658" ca="1">_FV(A3658,"Exchange")</f>
        <v>NYSE Arca</v>
      </c>
      <c r="AQ3658" s="6" t="str" cm="1">
        <f t="array" aca="1" ref="AQ3658" ca="1">_FV(A3658,"Exchange abbreviation",TRUE)</f>
        <v>ARCX</v>
      </c>
      <c r="AR3658" t="str" cm="1">
        <f t="array" aca="1" ref="AR3658" ca="1">_FV(A3658,"Instrument type",TRUE)</f>
        <v>ETF</v>
      </c>
    </row>
    <row r="3659" spans="1:44" ht="18.75" customHeight="1" x14ac:dyDescent="0.25">
      <c r="A3659" t="e" vm="3671">
        <v>#VALUE!</v>
      </c>
      <c r="B3659" t="s">
        <v>9624</v>
      </c>
      <c r="C3659" t="s">
        <v>9625</v>
      </c>
      <c r="D3659" s="31" cm="1">
        <f t="array" aca="1" ref="D3659" ca="1">_FV(A3659,"Last trade time",TRUE)</f>
        <v>45824.910440207816</v>
      </c>
      <c r="E3659" s="23" cm="1">
        <f t="array" aca="1" ref="E3659" ca="1">_FV(A3659,"Price")</f>
        <v>27.51</v>
      </c>
      <c r="F3659" s="27" cm="1">
        <f t="array" aca="1" ref="F3659" ca="1">_FV(A3659,"Change (%)",TRUE)</f>
        <v>7.2749999999999996E-4</v>
      </c>
      <c r="G3659" s="26" cm="1">
        <f t="array" aca="1" ref="G3659" ca="1">_FV(A3659,"Change")</f>
        <v>0.02</v>
      </c>
      <c r="H3659" s="23" cm="1">
        <f t="array" aca="1" ref="H3659" ca="1">_FV(A3659,"Open")</f>
        <v>27.64</v>
      </c>
      <c r="I3659" s="23" cm="1">
        <f t="array" aca="1" ref="I3659" ca="1">_FV(A3659,"Low")</f>
        <v>27.51</v>
      </c>
      <c r="J3659" s="23" cm="1">
        <f t="array" aca="1" ref="J3659" ca="1">_FV(A3659,"High")</f>
        <v>27.759799999999998</v>
      </c>
      <c r="K3659" s="23" cm="1">
        <f t="array" aca="1" ref="K3659" ca="1">_FV(A3659,"Previous close",TRUE)</f>
        <v>27.49</v>
      </c>
      <c r="L3659" s="26"/>
      <c r="M3659" s="23" cm="1">
        <f t="array" aca="1" ref="M3659" ca="1">_FV(A3659,"52 week low",TRUE)</f>
        <v>22.81</v>
      </c>
      <c r="N3659" s="23" cm="1">
        <f t="array" aca="1" ref="N3659" ca="1">_FV(A3659,"52 week high",TRUE)</f>
        <v>27.82</v>
      </c>
      <c r="O3659" s="8" cm="1">
        <f t="array" aca="1" ref="O3659" ca="1">_FV(A3659,"Volume")</f>
        <v>214949</v>
      </c>
      <c r="P3659" s="7" cm="1">
        <f t="array" aca="1" ref="P3659" ca="1">_FV(A3659,"Volume average",TRUE)</f>
        <v>356242</v>
      </c>
      <c r="Q3659" t="s">
        <v>2582</v>
      </c>
      <c r="S3659" t="s">
        <v>4838</v>
      </c>
      <c r="T3659" s="25" cm="1">
        <f t="array" aca="1" ref="T3659" ca="1">_FV(A3659,"Expense ratio",TRUE)</f>
        <v>8.0000000000000004E-4</v>
      </c>
      <c r="U3659" s="24" cm="1">
        <f t="array" aca="1" ref="U3659" ca="1">_FV(A3659,"Market cap",TRUE)</f>
        <v>1103396725.22</v>
      </c>
      <c r="V3659" s="17">
        <v>1103396736</v>
      </c>
      <c r="W3659" s="17">
        <v>1103396736</v>
      </c>
      <c r="Y3659" t="s">
        <v>9626</v>
      </c>
      <c r="Z3659" s="19">
        <v>27.25</v>
      </c>
      <c r="AA3659" s="19">
        <v>15.330399999999999</v>
      </c>
      <c r="AB3659" s="19">
        <v>3.8900003000000002E-2</v>
      </c>
      <c r="AC3659" s="17">
        <v>368844</v>
      </c>
      <c r="AE3659" s="19">
        <v>18.83665911758694</v>
      </c>
      <c r="AF3659" s="19">
        <v>16.049818387485381</v>
      </c>
      <c r="AI3659" s="17">
        <v>368844</v>
      </c>
      <c r="AJ3659" s="19">
        <v>10080506.52</v>
      </c>
      <c r="AL3659" s="19">
        <v>27.44</v>
      </c>
      <c r="AM3659" s="19">
        <v>22.81</v>
      </c>
      <c r="AN3659" t="s">
        <v>82</v>
      </c>
      <c r="AO3659" t="str" cm="1">
        <f t="array" aca="1" ref="AO3659" ca="1">_FV(A3659,"Currency")</f>
        <v>USD</v>
      </c>
      <c r="AP3659" t="str" cm="1">
        <f t="array" aca="1" ref="AP3659" ca="1">_FV(A3659,"Exchange")</f>
        <v>NYSE Arca</v>
      </c>
      <c r="AQ3659" s="6" t="str" cm="1">
        <f t="array" aca="1" ref="AQ3659" ca="1">_FV(A3659,"Exchange abbreviation",TRUE)</f>
        <v>ARCX</v>
      </c>
      <c r="AR3659" t="str" cm="1">
        <f t="array" aca="1" ref="AR3659" ca="1">_FV(A3659,"Instrument type",TRUE)</f>
        <v>ETF</v>
      </c>
    </row>
    <row r="3660" spans="1:44" ht="18.75" customHeight="1" x14ac:dyDescent="0.25">
      <c r="A3660" t="e" vm="3672">
        <v>#VALUE!</v>
      </c>
      <c r="B3660" t="s">
        <v>9627</v>
      </c>
      <c r="C3660" t="s">
        <v>9628</v>
      </c>
      <c r="D3660" s="31" cm="1">
        <f t="array" aca="1" ref="D3660" ca="1">_FV(A3660,"Last trade time",TRUE)</f>
        <v>45824.840352534375</v>
      </c>
      <c r="E3660" s="23" cm="1">
        <f t="array" aca="1" ref="E3660" ca="1">_FV(A3660,"Price")</f>
        <v>46.26</v>
      </c>
      <c r="F3660" s="27" cm="1">
        <f t="array" aca="1" ref="F3660" ca="1">_FV(A3660,"Change (%)",TRUE)</f>
        <v>1.1899999999999999E-2</v>
      </c>
      <c r="G3660" s="26" cm="1">
        <f t="array" aca="1" ref="G3660" ca="1">_FV(A3660,"Change")</f>
        <v>0.54400000000000004</v>
      </c>
      <c r="H3660" s="23" cm="1">
        <f t="array" aca="1" ref="H3660" ca="1">_FV(A3660,"Open")</f>
        <v>47.06</v>
      </c>
      <c r="I3660" s="23" cm="1">
        <f t="array" aca="1" ref="I3660" ca="1">_FV(A3660,"Low")</f>
        <v>46.15</v>
      </c>
      <c r="J3660" s="23" cm="1">
        <f t="array" aca="1" ref="J3660" ca="1">_FV(A3660,"High")</f>
        <v>47.06</v>
      </c>
      <c r="K3660" s="23" cm="1">
        <f t="array" aca="1" ref="K3660" ca="1">_FV(A3660,"Previous close",TRUE)</f>
        <v>45.716000000000001</v>
      </c>
      <c r="L3660" s="26"/>
      <c r="M3660" s="23" cm="1">
        <f t="array" aca="1" ref="M3660" ca="1">_FV(A3660,"52 week low",TRUE)</f>
        <v>36.770000000000003</v>
      </c>
      <c r="N3660" s="23" cm="1">
        <f t="array" aca="1" ref="N3660" ca="1">_FV(A3660,"52 week high",TRUE)</f>
        <v>47.288600000000002</v>
      </c>
      <c r="O3660" s="8" cm="1">
        <f t="array" aca="1" ref="O3660" ca="1">_FV(A3660,"Volume")</f>
        <v>22033</v>
      </c>
      <c r="P3660" s="7" cm="1">
        <f t="array" aca="1" ref="P3660" ca="1">_FV(A3660,"Volume average",TRUE)</f>
        <v>11783</v>
      </c>
      <c r="Q3660" t="s">
        <v>50</v>
      </c>
      <c r="S3660" t="s">
        <v>2067</v>
      </c>
      <c r="T3660" s="25" cm="1">
        <f t="array" aca="1" ref="T3660" ca="1">_FV(A3660,"Expense ratio",TRUE)</f>
        <v>8.0000000000000004E-4</v>
      </c>
      <c r="U3660" s="24" cm="1">
        <f t="array" aca="1" ref="U3660" ca="1">_FV(A3660,"Market cap",TRUE)</f>
        <v>392609050.22000003</v>
      </c>
      <c r="V3660" s="17">
        <v>392609824</v>
      </c>
      <c r="W3660" s="17">
        <v>392609824</v>
      </c>
      <c r="Y3660" t="s">
        <v>9213</v>
      </c>
      <c r="Z3660" s="19">
        <v>46.121299999999998</v>
      </c>
      <c r="AA3660" s="19">
        <v>26.532108000000001</v>
      </c>
      <c r="AB3660" s="19">
        <v>1.06E-2</v>
      </c>
      <c r="AC3660" s="17">
        <v>42166</v>
      </c>
      <c r="AE3660" s="19">
        <v>2.5798067647250011</v>
      </c>
      <c r="AF3660" s="19">
        <v>13.472809163648989</v>
      </c>
      <c r="AI3660" s="17">
        <v>42166</v>
      </c>
      <c r="AJ3660" s="19">
        <v>1946382.56</v>
      </c>
      <c r="AL3660" s="19">
        <v>47.289000000000001</v>
      </c>
      <c r="AM3660" s="19">
        <v>36.770000000000003</v>
      </c>
      <c r="AN3660" t="s">
        <v>90</v>
      </c>
      <c r="AO3660" t="str" cm="1">
        <f t="array" aca="1" ref="AO3660" ca="1">_FV(A3660,"Currency")</f>
        <v>USD</v>
      </c>
      <c r="AP3660" t="str" cm="1">
        <f t="array" aca="1" ref="AP3660" ca="1">_FV(A3660,"Exchange")</f>
        <v>CBOE BZX Exchange</v>
      </c>
      <c r="AQ3660" s="6" t="str" cm="1">
        <f t="array" aca="1" ref="AQ3660" ca="1">_FV(A3660,"Exchange abbreviation",TRUE)</f>
        <v>BATS</v>
      </c>
      <c r="AR3660" t="str" cm="1">
        <f t="array" aca="1" ref="AR3660" ca="1">_FV(A3660,"Instrument type",TRUE)</f>
        <v>ETF</v>
      </c>
    </row>
    <row r="3661" spans="1:44" ht="18.75" customHeight="1" x14ac:dyDescent="0.25">
      <c r="A3661" t="e" vm="3673">
        <v>#VALUE!</v>
      </c>
      <c r="B3661" t="s">
        <v>9629</v>
      </c>
      <c r="C3661" t="s">
        <v>9630</v>
      </c>
      <c r="D3661" s="31" cm="1">
        <f t="array" aca="1" ref="D3661" ca="1">_FV(A3661,"Last trade time",TRUE)</f>
        <v>45824.941485219533</v>
      </c>
      <c r="E3661" s="23" cm="1">
        <f t="array" aca="1" ref="E3661" ca="1">_FV(A3661,"Price")</f>
        <v>50.54</v>
      </c>
      <c r="F3661" s="27" cm="1">
        <f t="array" aca="1" ref="F3661" ca="1">_FV(A3661,"Change (%)",TRUE)</f>
        <v>1.1609000000000001E-2</v>
      </c>
      <c r="G3661" s="26" cm="1">
        <f t="array" aca="1" ref="G3661" ca="1">_FV(A3661,"Change")</f>
        <v>0.57999999999999996</v>
      </c>
      <c r="H3661" s="23" cm="1">
        <f t="array" aca="1" ref="H3661" ca="1">_FV(A3661,"Open")</f>
        <v>50.32</v>
      </c>
      <c r="I3661" s="23" cm="1">
        <f t="array" aca="1" ref="I3661" ca="1">_FV(A3661,"Low")</f>
        <v>50.31</v>
      </c>
      <c r="J3661" s="23" cm="1">
        <f t="array" aca="1" ref="J3661" ca="1">_FV(A3661,"High")</f>
        <v>50.875</v>
      </c>
      <c r="K3661" s="23" cm="1">
        <f t="array" aca="1" ref="K3661" ca="1">_FV(A3661,"Previous close",TRUE)</f>
        <v>49.96</v>
      </c>
      <c r="L3661" s="26"/>
      <c r="M3661" s="23" cm="1">
        <f t="array" aca="1" ref="M3661" ca="1">_FV(A3661,"52 week low",TRUE)</f>
        <v>40.479999999999997</v>
      </c>
      <c r="N3661" s="23" cm="1">
        <f t="array" aca="1" ref="N3661" ca="1">_FV(A3661,"52 week high",TRUE)</f>
        <v>52.634999999999998</v>
      </c>
      <c r="O3661" s="8" cm="1">
        <f t="array" aca="1" ref="O3661" ca="1">_FV(A3661,"Volume")</f>
        <v>35613263</v>
      </c>
      <c r="P3661" s="7" cm="1">
        <f t="array" aca="1" ref="P3661" ca="1">_FV(A3661,"Volume average",TRUE)</f>
        <v>34861646</v>
      </c>
      <c r="Q3661" t="s">
        <v>72</v>
      </c>
      <c r="S3661" t="s">
        <v>2310</v>
      </c>
      <c r="T3661" s="25" cm="1">
        <f t="array" aca="1" ref="T3661" ca="1">_FV(A3661,"Expense ratio",TRUE)</f>
        <v>8.0000000000000004E-4</v>
      </c>
      <c r="U3661" s="24" cm="1">
        <f t="array" aca="1" ref="U3661" ca="1">_FV(A3661,"Market cap",TRUE)</f>
        <v>49631080667.639999</v>
      </c>
      <c r="V3661" s="17">
        <v>49631080448</v>
      </c>
      <c r="W3661" s="17">
        <v>49631080448</v>
      </c>
      <c r="Y3661" t="s">
        <v>8252</v>
      </c>
      <c r="Z3661" s="19">
        <v>51.287959999999998</v>
      </c>
      <c r="AA3661" s="19">
        <v>16.763565</v>
      </c>
      <c r="AB3661" s="19">
        <v>1.3999999500000001E-2</v>
      </c>
      <c r="AC3661" s="17">
        <v>47732774</v>
      </c>
      <c r="AE3661" s="19">
        <v>6.1714277001425621</v>
      </c>
      <c r="AF3661" s="19">
        <v>25.440119857957669</v>
      </c>
      <c r="AH3661" s="17">
        <v>883444992</v>
      </c>
      <c r="AI3661" s="17">
        <v>47732774</v>
      </c>
      <c r="AJ3661" s="19">
        <v>2447736650.7199998</v>
      </c>
      <c r="AL3661" s="19">
        <v>52.64</v>
      </c>
      <c r="AM3661" s="19">
        <v>40.369999999999997</v>
      </c>
      <c r="AN3661" t="s">
        <v>82</v>
      </c>
      <c r="AO3661" t="str" cm="1">
        <f t="array" aca="1" ref="AO3661" ca="1">_FV(A3661,"Currency")</f>
        <v>USD</v>
      </c>
      <c r="AP3661" t="str" cm="1">
        <f t="array" aca="1" ref="AP3661" ca="1">_FV(A3661,"Exchange")</f>
        <v>NYSE Arca</v>
      </c>
      <c r="AQ3661" s="6" t="str" cm="1">
        <f t="array" aca="1" ref="AQ3661" ca="1">_FV(A3661,"Exchange abbreviation",TRUE)</f>
        <v>ARCX</v>
      </c>
      <c r="AR3661" t="str" cm="1">
        <f t="array" aca="1" ref="AR3661" ca="1">_FV(A3661,"Instrument type",TRUE)</f>
        <v>ETF</v>
      </c>
    </row>
    <row r="3662" spans="1:44" ht="18.75" customHeight="1" x14ac:dyDescent="0.25">
      <c r="A3662" t="e" vm="3674">
        <v>#VALUE!</v>
      </c>
      <c r="B3662" t="s">
        <v>9631</v>
      </c>
      <c r="C3662" t="s">
        <v>9632</v>
      </c>
      <c r="D3662" s="31" cm="1">
        <f t="array" aca="1" ref="D3662" ca="1">_FV(A3662,"Last trade time",TRUE)</f>
        <v>45824.840285878905</v>
      </c>
      <c r="E3662" s="23" cm="1">
        <f t="array" aca="1" ref="E3662" ca="1">_FV(A3662,"Price")</f>
        <v>81.070499999999996</v>
      </c>
      <c r="F3662" s="27" cm="1">
        <f t="array" aca="1" ref="F3662" ca="1">_FV(A3662,"Change (%)",TRUE)</f>
        <v>-9.0130000000000002E-3</v>
      </c>
      <c r="G3662" s="26" cm="1">
        <f t="array" aca="1" ref="G3662" ca="1">_FV(A3662,"Change")</f>
        <v>-0.73729999999999996</v>
      </c>
      <c r="H3662" s="23" cm="1">
        <f t="array" aca="1" ref="H3662" ca="1">_FV(A3662,"Open")</f>
        <v>81.070499999999996</v>
      </c>
      <c r="I3662" s="23" cm="1">
        <f t="array" aca="1" ref="I3662" ca="1">_FV(A3662,"Low")</f>
        <v>81.070499999999996</v>
      </c>
      <c r="J3662" s="23" cm="1">
        <f t="array" aca="1" ref="J3662" ca="1">_FV(A3662,"High")</f>
        <v>81.070499999999996</v>
      </c>
      <c r="K3662" s="23" cm="1">
        <f t="array" aca="1" ref="K3662" ca="1">_FV(A3662,"Previous close",TRUE)</f>
        <v>81.8078</v>
      </c>
      <c r="L3662" s="26"/>
      <c r="M3662" s="23" cm="1">
        <f t="array" aca="1" ref="M3662" ca="1">_FV(A3662,"52 week low",TRUE)</f>
        <v>79.599999999999994</v>
      </c>
      <c r="N3662" s="23" cm="1">
        <f t="array" aca="1" ref="N3662" ca="1">_FV(A3662,"52 week high",TRUE)</f>
        <v>96.369</v>
      </c>
      <c r="O3662" s="8" cm="1">
        <f t="array" aca="1" ref="O3662" ca="1">_FV(A3662,"Volume")</f>
        <v>18</v>
      </c>
      <c r="P3662" s="7" cm="1">
        <f t="array" aca="1" ref="P3662" ca="1">_FV(A3662,"Volume average",TRUE)</f>
        <v>2354</v>
      </c>
      <c r="Q3662" t="s">
        <v>3924</v>
      </c>
      <c r="S3662" t="s">
        <v>3504</v>
      </c>
      <c r="T3662" s="25" cm="1">
        <f t="array" aca="1" ref="T3662" ca="1">_FV(A3662,"Expense ratio",TRUE)</f>
        <v>7.000000000000001E-4</v>
      </c>
      <c r="U3662" s="24" cm="1">
        <f t="array" aca="1" ref="U3662" ca="1">_FV(A3662,"Market cap",TRUE)</f>
        <v>14510681.869999999</v>
      </c>
      <c r="V3662" s="4">
        <v>14510681</v>
      </c>
      <c r="W3662" s="4">
        <v>14510681</v>
      </c>
      <c r="X3662" t="s">
        <v>9633</v>
      </c>
      <c r="Y3662" t="s">
        <v>2524</v>
      </c>
      <c r="Z3662" s="5">
        <v>80.867000000000004</v>
      </c>
      <c r="AA3662" s="20"/>
      <c r="AB3662" s="5">
        <v>5.0799999999999998E-2</v>
      </c>
      <c r="AC3662" s="4">
        <v>1526</v>
      </c>
      <c r="AE3662" s="5">
        <v>-0.59409829902148381</v>
      </c>
      <c r="AF3662" s="5">
        <v>-4.336340351310275</v>
      </c>
      <c r="AI3662" s="4">
        <v>1526</v>
      </c>
      <c r="AJ3662" s="5">
        <v>123487.2772</v>
      </c>
      <c r="AL3662" s="5">
        <v>96.369</v>
      </c>
      <c r="AM3662" s="5">
        <v>79.599999999999994</v>
      </c>
      <c r="AN3662" t="s">
        <v>47</v>
      </c>
      <c r="AO3662" t="str" cm="1">
        <f t="array" aca="1" ref="AO3662" ca="1">_FV(A3662,"Currency")</f>
        <v>USD</v>
      </c>
      <c r="AP3662" t="str" cm="1">
        <f t="array" aca="1" ref="AP3662" ca="1">_FV(A3662,"Exchange")</f>
        <v>CBOE BZX Exchange</v>
      </c>
      <c r="AQ3662" s="6" t="str" cm="1">
        <f t="array" aca="1" ref="AQ3662" ca="1">_FV(A3662,"Exchange abbreviation",TRUE)</f>
        <v>BATS</v>
      </c>
      <c r="AR3662" t="str" cm="1">
        <f t="array" aca="1" ref="AR3662" ca="1">_FV(A3662,"Instrument type",TRUE)</f>
        <v>ETF</v>
      </c>
    </row>
    <row r="3663" spans="1:44" ht="18.75" customHeight="1" x14ac:dyDescent="0.25">
      <c r="A3663" t="e" vm="3675">
        <v>#VALUE!</v>
      </c>
      <c r="B3663" t="s">
        <v>9634</v>
      </c>
      <c r="C3663" t="s">
        <v>9635</v>
      </c>
      <c r="D3663" s="31" cm="1">
        <f t="array" aca="1" ref="D3663" ca="1">_FV(A3663,"Last trade time",TRUE)</f>
        <v>45824.843750103908</v>
      </c>
      <c r="E3663" s="23" cm="1">
        <f t="array" aca="1" ref="E3663" ca="1">_FV(A3663,"Price")</f>
        <v>23.1815</v>
      </c>
      <c r="F3663" s="27" cm="1">
        <f t="array" aca="1" ref="F3663" ca="1">_FV(A3663,"Change (%)",TRUE)</f>
        <v>-8.7910000000000002E-3</v>
      </c>
      <c r="G3663" s="26" cm="1">
        <f t="array" aca="1" ref="G3663" ca="1">_FV(A3663,"Change")</f>
        <v>-0.2056</v>
      </c>
      <c r="H3663" s="23" cm="1">
        <f t="array" aca="1" ref="H3663" ca="1">_FV(A3663,"Open")</f>
        <v>23.192499999999999</v>
      </c>
      <c r="I3663" s="23" cm="1">
        <f t="array" aca="1" ref="I3663" ca="1">_FV(A3663,"Low")</f>
        <v>23.1815</v>
      </c>
      <c r="J3663" s="23" cm="1">
        <f t="array" aca="1" ref="J3663" ca="1">_FV(A3663,"High")</f>
        <v>23.192499999999999</v>
      </c>
      <c r="K3663" s="23" cm="1">
        <f t="array" aca="1" ref="K3663" ca="1">_FV(A3663,"Previous close",TRUE)</f>
        <v>23.3871</v>
      </c>
      <c r="L3663" s="26"/>
      <c r="M3663" s="23" cm="1">
        <f t="array" aca="1" ref="M3663" ca="1">_FV(A3663,"52 week low",TRUE)</f>
        <v>22.79</v>
      </c>
      <c r="N3663" s="23" cm="1">
        <f t="array" aca="1" ref="N3663" ca="1">_FV(A3663,"52 week high",TRUE)</f>
        <v>27.6158</v>
      </c>
      <c r="O3663" s="8" cm="1">
        <f t="array" aca="1" ref="O3663" ca="1">_FV(A3663,"Volume")</f>
        <v>263</v>
      </c>
      <c r="P3663" s="7" cm="1">
        <f t="array" aca="1" ref="P3663" ca="1">_FV(A3663,"Volume average",TRUE)</f>
        <v>228</v>
      </c>
      <c r="Q3663" t="s">
        <v>6358</v>
      </c>
      <c r="S3663" t="s">
        <v>2067</v>
      </c>
      <c r="T3663" s="25" cm="1">
        <f t="array" aca="1" ref="T3663" ca="1">_FV(A3663,"Expense ratio",TRUE)</f>
        <v>7.000000000000001E-4</v>
      </c>
      <c r="U3663" s="24" cm="1">
        <f t="array" aca="1" ref="U3663" ca="1">_FV(A3663,"Market cap",TRUE)</f>
        <v>2338606.88</v>
      </c>
      <c r="V3663" s="4">
        <v>2338606</v>
      </c>
      <c r="W3663" s="4">
        <v>2338606</v>
      </c>
      <c r="Y3663" t="s">
        <v>5586</v>
      </c>
      <c r="Z3663" s="5">
        <v>23.136859999999999</v>
      </c>
      <c r="AA3663" s="20"/>
      <c r="AB3663" s="20"/>
      <c r="AC3663" s="4">
        <v>409</v>
      </c>
      <c r="AE3663" s="5">
        <v>-0.7337277139875753</v>
      </c>
      <c r="AF3663" s="20"/>
      <c r="AH3663" s="16"/>
      <c r="AI3663" s="4">
        <v>409</v>
      </c>
      <c r="AJ3663" s="5">
        <v>9466.3050000000003</v>
      </c>
      <c r="AL3663" s="5">
        <v>27.616</v>
      </c>
      <c r="AM3663" s="5">
        <v>22.79</v>
      </c>
      <c r="AN3663" t="s">
        <v>47</v>
      </c>
      <c r="AO3663" t="str" cm="1">
        <f t="array" aca="1" ref="AO3663" ca="1">_FV(A3663,"Currency")</f>
        <v>USD</v>
      </c>
      <c r="AP3663" t="str" cm="1">
        <f t="array" aca="1" ref="AP3663" ca="1">_FV(A3663,"Exchange")</f>
        <v>Nasdaq Stock Market</v>
      </c>
      <c r="AQ3663" s="6" t="str" cm="1">
        <f t="array" aca="1" ref="AQ3663" ca="1">_FV(A3663,"Exchange abbreviation",TRUE)</f>
        <v>XNAS</v>
      </c>
      <c r="AR3663" t="str" cm="1">
        <f t="array" aca="1" ref="AR3663" ca="1">_FV(A3663,"Instrument type",TRUE)</f>
        <v>ETF</v>
      </c>
    </row>
    <row r="3664" spans="1:44" ht="18.75" customHeight="1" x14ac:dyDescent="0.25">
      <c r="A3664" t="e" vm="3676">
        <v>#VALUE!</v>
      </c>
      <c r="B3664" t="s">
        <v>9636</v>
      </c>
      <c r="C3664" t="s">
        <v>9637</v>
      </c>
      <c r="D3664" s="31" cm="1">
        <f t="array" aca="1" ref="D3664" ca="1">_FV(A3664,"Last trade time",TRUE)</f>
        <v>45824.937157916407</v>
      </c>
      <c r="E3664" s="23" cm="1">
        <f t="array" aca="1" ref="E3664" ca="1">_FV(A3664,"Price")</f>
        <v>33.744999999999997</v>
      </c>
      <c r="F3664" s="27" cm="1">
        <f t="array" aca="1" ref="F3664" ca="1">_FV(A3664,"Change (%)",TRUE)</f>
        <v>-1.4456999999999999E-2</v>
      </c>
      <c r="G3664" s="26" cm="1">
        <f t="array" aca="1" ref="G3664" ca="1">_FV(A3664,"Change")</f>
        <v>-0.495</v>
      </c>
      <c r="H3664" s="23" cm="1">
        <f t="array" aca="1" ref="H3664" ca="1">_FV(A3664,"Open")</f>
        <v>34.08</v>
      </c>
      <c r="I3664" s="23" cm="1">
        <f t="array" aca="1" ref="I3664" ca="1">_FV(A3664,"Low")</f>
        <v>33.734999999999999</v>
      </c>
      <c r="J3664" s="23" cm="1">
        <f t="array" aca="1" ref="J3664" ca="1">_FV(A3664,"High")</f>
        <v>34.08</v>
      </c>
      <c r="K3664" s="23" cm="1">
        <f t="array" aca="1" ref="K3664" ca="1">_FV(A3664,"Previous close",TRUE)</f>
        <v>34.24</v>
      </c>
      <c r="L3664" s="26"/>
      <c r="M3664" s="23" cm="1">
        <f t="array" aca="1" ref="M3664" ca="1">_FV(A3664,"52 week low",TRUE)</f>
        <v>22.885000000000002</v>
      </c>
      <c r="N3664" s="23" cm="1">
        <f t="array" aca="1" ref="N3664" ca="1">_FV(A3664,"52 week high",TRUE)</f>
        <v>34.366500000000002</v>
      </c>
      <c r="O3664" s="8" cm="1">
        <f t="array" aca="1" ref="O3664" ca="1">_FV(A3664,"Volume")</f>
        <v>2975662</v>
      </c>
      <c r="P3664" s="7" cm="1">
        <f t="array" aca="1" ref="P3664" ca="1">_FV(A3664,"Volume average",TRUE)</f>
        <v>2210682</v>
      </c>
      <c r="Q3664" t="s">
        <v>129</v>
      </c>
      <c r="R3664" t="s">
        <v>79</v>
      </c>
      <c r="S3664" t="s">
        <v>2067</v>
      </c>
      <c r="T3664" s="25" cm="1">
        <f t="array" aca="1" ref="T3664" ca="1">_FV(A3664,"Expense ratio",TRUE)</f>
        <v>7.000000000000001E-4</v>
      </c>
      <c r="U3664" s="24" cm="1">
        <f t="array" aca="1" ref="U3664" ca="1">_FV(A3664,"Market cap",TRUE)</f>
        <v>2740609258.3600001</v>
      </c>
      <c r="V3664" s="4">
        <v>2740609280</v>
      </c>
      <c r="W3664" s="4">
        <v>2740609280</v>
      </c>
      <c r="Y3664" t="s">
        <v>1651</v>
      </c>
      <c r="Z3664" s="5">
        <v>33.306049999999999</v>
      </c>
      <c r="AA3664" s="20"/>
      <c r="AB3664" s="4">
        <v>0</v>
      </c>
      <c r="AC3664" s="4">
        <v>2275325</v>
      </c>
      <c r="AE3664" s="5">
        <v>25.075405717931918</v>
      </c>
      <c r="AF3664" s="5">
        <v>40.076003975790847</v>
      </c>
      <c r="AI3664" s="4">
        <v>2275325</v>
      </c>
      <c r="AJ3664" s="5">
        <v>75131231.5</v>
      </c>
      <c r="AL3664" s="5">
        <v>34.365000000000002</v>
      </c>
      <c r="AM3664" s="5">
        <v>22.885000000000002</v>
      </c>
      <c r="AN3664" t="s">
        <v>82</v>
      </c>
      <c r="AO3664" t="str" cm="1">
        <f t="array" aca="1" ref="AO3664" ca="1">_FV(A3664,"Currency")</f>
        <v>USD</v>
      </c>
      <c r="AP3664" t="str" cm="1">
        <f t="array" aca="1" ref="AP3664" ca="1">_FV(A3664,"Exchange")</f>
        <v>NYSE Arca</v>
      </c>
      <c r="AQ3664" s="6" t="str" cm="1">
        <f t="array" aca="1" ref="AQ3664" ca="1">_FV(A3664,"Exchange abbreviation",TRUE)</f>
        <v>ARCX</v>
      </c>
      <c r="AR3664" t="str" cm="1">
        <f t="array" aca="1" ref="AR3664" ca="1">_FV(A3664,"Instrument type",TRUE)</f>
        <v>ETF</v>
      </c>
    </row>
    <row r="3665" spans="1:44" ht="18.75" customHeight="1" x14ac:dyDescent="0.25">
      <c r="A3665" t="e" vm="3677">
        <v>#VALUE!</v>
      </c>
      <c r="B3665" t="s">
        <v>9638</v>
      </c>
      <c r="C3665" t="s">
        <v>9639</v>
      </c>
      <c r="D3665" s="31" cm="1">
        <f t="array" aca="1" ref="D3665" ca="1">_FV(A3665,"Last trade time",TRUE)</f>
        <v>45824.843750196094</v>
      </c>
      <c r="E3665" s="23" cm="1">
        <f t="array" aca="1" ref="E3665" ca="1">_FV(A3665,"Price")</f>
        <v>24.22</v>
      </c>
      <c r="F3665" s="27" cm="1">
        <f t="array" aca="1" ref="F3665" ca="1">_FV(A3665,"Change (%)",TRUE)</f>
        <v>6.1969999999999994E-4</v>
      </c>
      <c r="G3665" s="26" cm="1">
        <f t="array" aca="1" ref="G3665" ca="1">_FV(A3665,"Change")</f>
        <v>1.4999999999999999E-2</v>
      </c>
      <c r="H3665" s="23" cm="1">
        <f t="array" aca="1" ref="H3665" ca="1">_FV(A3665,"Open")</f>
        <v>24.22</v>
      </c>
      <c r="I3665" s="23" cm="1">
        <f t="array" aca="1" ref="I3665" ca="1">_FV(A3665,"Low")</f>
        <v>24.22</v>
      </c>
      <c r="J3665" s="23" cm="1">
        <f t="array" aca="1" ref="J3665" ca="1">_FV(A3665,"High")</f>
        <v>24.22</v>
      </c>
      <c r="K3665" s="23" cm="1">
        <f t="array" aca="1" ref="K3665" ca="1">_FV(A3665,"Previous close",TRUE)</f>
        <v>24.204999999999998</v>
      </c>
      <c r="L3665" s="26"/>
      <c r="M3665" s="23" cm="1">
        <f t="array" aca="1" ref="M3665" ca="1">_FV(A3665,"52 week low",TRUE)</f>
        <v>23.54</v>
      </c>
      <c r="N3665" s="23" cm="1">
        <f t="array" aca="1" ref="N3665" ca="1">_FV(A3665,"52 week high",TRUE)</f>
        <v>26.59</v>
      </c>
      <c r="O3665" s="8" cm="1">
        <f t="array" aca="1" ref="O3665" ca="1">_FV(A3665,"Volume")</f>
        <v>79</v>
      </c>
      <c r="P3665" s="7" cm="1">
        <f t="array" aca="1" ref="P3665" ca="1">_FV(A3665,"Volume average",TRUE)</f>
        <v>14732</v>
      </c>
      <c r="Q3665" t="s">
        <v>6999</v>
      </c>
      <c r="S3665" t="s">
        <v>6145</v>
      </c>
      <c r="T3665" s="25" cm="1">
        <f t="array" aca="1" ref="T3665" ca="1">_FV(A3665,"Expense ratio",TRUE)</f>
        <v>7.000000000000001E-4</v>
      </c>
      <c r="U3665" s="24" cm="1">
        <f t="array" aca="1" ref="U3665" ca="1">_FV(A3665,"Market cap",TRUE)</f>
        <v>21835621.010000002</v>
      </c>
      <c r="V3665" s="4">
        <v>21838182</v>
      </c>
      <c r="W3665" s="4">
        <v>21838182</v>
      </c>
      <c r="Y3665" t="s">
        <v>9640</v>
      </c>
      <c r="Z3665" s="5">
        <v>24.167000000000002</v>
      </c>
      <c r="AB3665" s="5">
        <v>3.2300000000000002E-2</v>
      </c>
      <c r="AC3665" s="4">
        <v>8785</v>
      </c>
      <c r="AE3665" s="5">
        <v>-2.4752956575517571</v>
      </c>
      <c r="AF3665" s="5">
        <v>-0.16495719945155421</v>
      </c>
      <c r="AI3665" s="4">
        <v>8785</v>
      </c>
      <c r="AJ3665" s="5">
        <v>212333.45</v>
      </c>
      <c r="AL3665" s="5">
        <v>26.59</v>
      </c>
      <c r="AM3665" s="5">
        <v>23.54</v>
      </c>
      <c r="AN3665" t="s">
        <v>47</v>
      </c>
      <c r="AO3665" t="str" cm="1">
        <f t="array" aca="1" ref="AO3665" ca="1">_FV(A3665,"Currency")</f>
        <v>USD</v>
      </c>
      <c r="AP3665" t="str" cm="1">
        <f t="array" aca="1" ref="AP3665" ca="1">_FV(A3665,"Exchange")</f>
        <v>Nasdaq Stock Market</v>
      </c>
      <c r="AQ3665" s="6" t="str" cm="1">
        <f t="array" aca="1" ref="AQ3665" ca="1">_FV(A3665,"Exchange abbreviation",TRUE)</f>
        <v>XNAS</v>
      </c>
      <c r="AR3665" t="str" cm="1">
        <f t="array" aca="1" ref="AR3665" ca="1">_FV(A3665,"Instrument type",TRUE)</f>
        <v>ETF</v>
      </c>
    </row>
    <row r="3666" spans="1:44" ht="18.75" customHeight="1" x14ac:dyDescent="0.25">
      <c r="A3666" t="e" vm="3678">
        <v>#VALUE!</v>
      </c>
      <c r="B3666" t="s">
        <v>9641</v>
      </c>
      <c r="C3666" t="s">
        <v>9642</v>
      </c>
      <c r="D3666" s="31" cm="1">
        <f t="array" aca="1" ref="D3666" ca="1">_FV(A3666,"Last trade time",TRUE)</f>
        <v>45824.840277789066</v>
      </c>
      <c r="E3666" s="23" cm="1">
        <f t="array" aca="1" ref="E3666" ca="1">_FV(A3666,"Price")</f>
        <v>37.981499999999997</v>
      </c>
      <c r="F3666" s="27" cm="1">
        <f t="array" aca="1" ref="F3666" ca="1">_FV(A3666,"Change (%)",TRUE)</f>
        <v>1.0754E-2</v>
      </c>
      <c r="G3666" s="26" cm="1">
        <f t="array" aca="1" ref="G3666" ca="1">_FV(A3666,"Change")</f>
        <v>0.40410000000000001</v>
      </c>
      <c r="H3666" s="23" cm="1">
        <f t="array" aca="1" ref="H3666" ca="1">_FV(A3666,"Open")</f>
        <v>37.981499999999997</v>
      </c>
      <c r="I3666" s="23" cm="1">
        <f t="array" aca="1" ref="I3666" ca="1">_FV(A3666,"Low")</f>
        <v>37.981499999999997</v>
      </c>
      <c r="J3666" s="23" cm="1">
        <f t="array" aca="1" ref="J3666" ca="1">_FV(A3666,"High")</f>
        <v>37.981499999999997</v>
      </c>
      <c r="K3666" s="23" cm="1">
        <f t="array" aca="1" ref="K3666" ca="1">_FV(A3666,"Previous close",TRUE)</f>
        <v>37.577399999999997</v>
      </c>
      <c r="L3666" s="26"/>
      <c r="M3666" s="23" cm="1">
        <f t="array" aca="1" ref="M3666" ca="1">_FV(A3666,"52 week low",TRUE)</f>
        <v>30.9</v>
      </c>
      <c r="N3666" s="23" cm="1">
        <f t="array" aca="1" ref="N3666" ca="1">_FV(A3666,"52 week high",TRUE)</f>
        <v>38.916699999999999</v>
      </c>
      <c r="O3666" s="8" cm="1">
        <f t="array" aca="1" ref="O3666" ca="1">_FV(A3666,"Volume")</f>
        <v>66</v>
      </c>
      <c r="P3666" s="7" cm="1">
        <f t="array" aca="1" ref="P3666" ca="1">_FV(A3666,"Volume average",TRUE)</f>
        <v>18807</v>
      </c>
      <c r="Q3666" t="s">
        <v>50</v>
      </c>
      <c r="S3666" t="s">
        <v>6145</v>
      </c>
      <c r="T3666" s="25" cm="1">
        <f t="array" aca="1" ref="T3666" ca="1">_FV(A3666,"Expense ratio",TRUE)</f>
        <v>7.000000000000001E-4</v>
      </c>
      <c r="U3666" s="24" cm="1">
        <f t="array" aca="1" ref="U3666" ca="1">_FV(A3666,"Market cap",TRUE)</f>
        <v>2842294771.0300002</v>
      </c>
      <c r="V3666" s="4">
        <v>2842290432</v>
      </c>
      <c r="W3666" s="4">
        <v>2842290432</v>
      </c>
      <c r="Y3666" t="s">
        <v>9643</v>
      </c>
      <c r="Z3666" s="5">
        <v>37.622999999999998</v>
      </c>
      <c r="AA3666" s="19">
        <v>25.103449999999999</v>
      </c>
      <c r="AB3666" s="5">
        <v>1.2500000000000001E-2</v>
      </c>
      <c r="AC3666" s="4">
        <v>16188</v>
      </c>
      <c r="AE3666" s="5">
        <v>2.5881384082169672</v>
      </c>
      <c r="AF3666" s="19">
        <v>14.188470813095019</v>
      </c>
      <c r="AI3666" s="4">
        <v>16188</v>
      </c>
      <c r="AJ3666" s="5">
        <v>609258.04320000007</v>
      </c>
      <c r="AL3666" s="5">
        <v>38.917000000000002</v>
      </c>
      <c r="AM3666" s="5">
        <v>30.9</v>
      </c>
      <c r="AN3666" t="s">
        <v>47</v>
      </c>
      <c r="AO3666" t="str" cm="1">
        <f t="array" aca="1" ref="AO3666" ca="1">_FV(A3666,"Currency")</f>
        <v>USD</v>
      </c>
      <c r="AP3666" t="str" cm="1">
        <f t="array" aca="1" ref="AP3666" ca="1">_FV(A3666,"Exchange")</f>
        <v>NYSE Arca</v>
      </c>
      <c r="AQ3666" s="6" t="str" cm="1">
        <f t="array" aca="1" ref="AQ3666" ca="1">_FV(A3666,"Exchange abbreviation",TRUE)</f>
        <v>ARCX</v>
      </c>
      <c r="AR3666" t="str" cm="1">
        <f t="array" aca="1" ref="AR3666" ca="1">_FV(A3666,"Instrument type",TRUE)</f>
        <v>ETF</v>
      </c>
    </row>
    <row r="3667" spans="1:44" ht="18.75" customHeight="1" x14ac:dyDescent="0.25">
      <c r="A3667" t="e" vm="3679">
        <v>#VALUE!</v>
      </c>
      <c r="B3667" t="s">
        <v>9644</v>
      </c>
      <c r="C3667" t="s">
        <v>9645</v>
      </c>
      <c r="D3667" s="31" cm="1">
        <f t="array" aca="1" ref="D3667" ca="1">_FV(A3667,"Last trade time",TRUE)</f>
        <v>45824.84027780078</v>
      </c>
      <c r="E3667" s="23" cm="1">
        <f t="array" aca="1" ref="E3667" ca="1">_FV(A3667,"Price")</f>
        <v>100.22</v>
      </c>
      <c r="F3667" s="27" cm="1">
        <f t="array" aca="1" ref="F3667" ca="1">_FV(A3667,"Change (%)",TRUE)</f>
        <v>-1.995E-4</v>
      </c>
      <c r="G3667" s="26" cm="1">
        <f t="array" aca="1" ref="G3667" ca="1">_FV(A3667,"Change")</f>
        <v>-0.02</v>
      </c>
      <c r="H3667" s="23" cm="1">
        <f t="array" aca="1" ref="H3667" ca="1">_FV(A3667,"Open")</f>
        <v>100.23</v>
      </c>
      <c r="I3667" s="23" cm="1">
        <f t="array" aca="1" ref="I3667" ca="1">_FV(A3667,"Low")</f>
        <v>100.22</v>
      </c>
      <c r="J3667" s="23" cm="1">
        <f t="array" aca="1" ref="J3667" ca="1">_FV(A3667,"High")</f>
        <v>100.26</v>
      </c>
      <c r="K3667" s="23" cm="1">
        <f t="array" aca="1" ref="K3667" ca="1">_FV(A3667,"Previous close",TRUE)</f>
        <v>100.24</v>
      </c>
      <c r="L3667" s="26"/>
      <c r="M3667" s="23" cm="1">
        <f t="array" aca="1" ref="M3667" ca="1">_FV(A3667,"52 week low",TRUE)</f>
        <v>100.02</v>
      </c>
      <c r="N3667" s="23" cm="1">
        <f t="array" aca="1" ref="N3667" ca="1">_FV(A3667,"52 week high",TRUE)</f>
        <v>100.56</v>
      </c>
      <c r="O3667" s="8" cm="1">
        <f t="array" aca="1" ref="O3667" ca="1">_FV(A3667,"Volume")</f>
        <v>148152</v>
      </c>
      <c r="P3667" s="7" cm="1">
        <f t="array" aca="1" ref="P3667" ca="1">_FV(A3667,"Volume average",TRUE)</f>
        <v>206938</v>
      </c>
      <c r="Q3667" t="s">
        <v>799</v>
      </c>
      <c r="S3667" t="s">
        <v>1795</v>
      </c>
      <c r="T3667" s="25" cm="1">
        <f t="array" aca="1" ref="T3667" ca="1">_FV(A3667,"Expense ratio",TRUE)</f>
        <v>7.000000000000001E-4</v>
      </c>
      <c r="U3667" s="24" cm="1">
        <f t="array" aca="1" ref="U3667" ca="1">_FV(A3667,"Market cap",TRUE)</f>
        <v>1497101504.51</v>
      </c>
      <c r="V3667" s="4">
        <v>1497101568</v>
      </c>
      <c r="W3667" s="4">
        <v>1497101568</v>
      </c>
      <c r="X3667" t="s">
        <v>8626</v>
      </c>
      <c r="Y3667" t="s">
        <v>94</v>
      </c>
      <c r="Z3667" s="5">
        <v>100.14</v>
      </c>
      <c r="AA3667" s="20"/>
      <c r="AB3667" s="5">
        <v>4.7300000000000002E-2</v>
      </c>
      <c r="AC3667" s="4">
        <v>268539</v>
      </c>
      <c r="AE3667" s="5">
        <v>1.8138128532632301</v>
      </c>
      <c r="AF3667" s="5">
        <v>4.7422982636148969</v>
      </c>
      <c r="AI3667" s="4">
        <v>268539</v>
      </c>
      <c r="AJ3667" s="5">
        <v>26896866.239999998</v>
      </c>
      <c r="AL3667" s="5">
        <v>100.56</v>
      </c>
      <c r="AM3667" s="5">
        <v>100.02</v>
      </c>
      <c r="AN3667" t="s">
        <v>82</v>
      </c>
      <c r="AO3667" t="str" cm="1">
        <f t="array" aca="1" ref="AO3667" ca="1">_FV(A3667,"Currency")</f>
        <v>USD</v>
      </c>
      <c r="AP3667" t="str" cm="1">
        <f t="array" aca="1" ref="AP3667" ca="1">_FV(A3667,"Exchange")</f>
        <v>NYSE Arca</v>
      </c>
      <c r="AQ3667" s="6" t="str" cm="1">
        <f t="array" aca="1" ref="AQ3667" ca="1">_FV(A3667,"Exchange abbreviation",TRUE)</f>
        <v>ARCX</v>
      </c>
      <c r="AR3667" t="str" cm="1">
        <f t="array" aca="1" ref="AR3667" ca="1">_FV(A3667,"Instrument type",TRUE)</f>
        <v>ETF</v>
      </c>
    </row>
    <row r="3668" spans="1:44" ht="18.75" customHeight="1" x14ac:dyDescent="0.25">
      <c r="A3668" t="e" vm="3680">
        <v>#VALUE!</v>
      </c>
      <c r="B3668" t="s">
        <v>9646</v>
      </c>
      <c r="C3668" t="s">
        <v>9647</v>
      </c>
      <c r="D3668" s="31" cm="1">
        <f t="array" aca="1" ref="D3668" ca="1">_FV(A3668,"Last trade time",TRUE)</f>
        <v>45824.843750103908</v>
      </c>
      <c r="E3668" s="23" cm="1">
        <f t="array" aca="1" ref="E3668" ca="1">_FV(A3668,"Price")</f>
        <v>22.855</v>
      </c>
      <c r="F3668" s="27" cm="1">
        <f t="array" aca="1" ref="F3668" ca="1">_FV(A3668,"Change (%)",TRUE)</f>
        <v>-2.187E-4</v>
      </c>
      <c r="G3668" s="26" cm="1">
        <f t="array" aca="1" ref="G3668" ca="1">_FV(A3668,"Change")</f>
        <v>-5.0000000000000001E-3</v>
      </c>
      <c r="H3668" s="23" cm="1">
        <f t="array" aca="1" ref="H3668" ca="1">_FV(A3668,"Open")</f>
        <v>22.86</v>
      </c>
      <c r="I3668" s="23" cm="1">
        <f t="array" aca="1" ref="I3668" ca="1">_FV(A3668,"Low")</f>
        <v>22.85</v>
      </c>
      <c r="J3668" s="23" cm="1">
        <f t="array" aca="1" ref="J3668" ca="1">_FV(A3668,"High")</f>
        <v>22.86</v>
      </c>
      <c r="K3668" s="23" cm="1">
        <f t="array" aca="1" ref="K3668" ca="1">_FV(A3668,"Previous close",TRUE)</f>
        <v>22.86</v>
      </c>
      <c r="L3668" s="26"/>
      <c r="M3668" s="23" cm="1">
        <f t="array" aca="1" ref="M3668" ca="1">_FV(A3668,"52 week low",TRUE)</f>
        <v>22.54</v>
      </c>
      <c r="N3668" s="23" cm="1">
        <f t="array" aca="1" ref="N3668" ca="1">_FV(A3668,"52 week high",TRUE)</f>
        <v>23.1</v>
      </c>
      <c r="O3668" s="8" cm="1">
        <f t="array" aca="1" ref="O3668" ca="1">_FV(A3668,"Volume")</f>
        <v>196193</v>
      </c>
      <c r="P3668" s="7" cm="1">
        <f t="array" aca="1" ref="P3668" ca="1">_FV(A3668,"Volume average",TRUE)</f>
        <v>384706</v>
      </c>
      <c r="Q3668" t="s">
        <v>6358</v>
      </c>
      <c r="S3668" t="s">
        <v>2067</v>
      </c>
      <c r="T3668" s="25" cm="1">
        <f t="array" aca="1" ref="T3668" ca="1">_FV(A3668,"Expense ratio",TRUE)</f>
        <v>7.000000000000001E-4</v>
      </c>
      <c r="U3668" s="24" cm="1">
        <f t="array" aca="1" ref="U3668" ca="1">_FV(A3668,"Market cap",TRUE)</f>
        <v>1913941373.01</v>
      </c>
      <c r="V3668" s="4">
        <v>1913941376</v>
      </c>
      <c r="W3668" s="4">
        <v>1913941376</v>
      </c>
      <c r="Y3668" t="s">
        <v>5561</v>
      </c>
      <c r="Z3668" s="5">
        <v>22.815660000000001</v>
      </c>
      <c r="AB3668" s="5">
        <v>4.0799997999999997E-2</v>
      </c>
      <c r="AC3668" s="4">
        <v>421787</v>
      </c>
      <c r="AE3668" s="5">
        <v>1.8755555502573349</v>
      </c>
      <c r="AF3668" s="5">
        <v>5.2143129256103649</v>
      </c>
      <c r="AI3668" s="4">
        <v>421787</v>
      </c>
      <c r="AJ3668" s="5">
        <v>9629397.209999999</v>
      </c>
      <c r="AL3668" s="5">
        <v>23.1</v>
      </c>
      <c r="AM3668" s="5">
        <v>22.54</v>
      </c>
      <c r="AN3668" t="s">
        <v>90</v>
      </c>
      <c r="AO3668" t="str" cm="1">
        <f t="array" aca="1" ref="AO3668" ca="1">_FV(A3668,"Currency")</f>
        <v>USD</v>
      </c>
      <c r="AP3668" t="str" cm="1">
        <f t="array" aca="1" ref="AP3668" ca="1">_FV(A3668,"Exchange")</f>
        <v>Nasdaq Stock Market</v>
      </c>
      <c r="AQ3668" s="6" t="str" cm="1">
        <f t="array" aca="1" ref="AQ3668" ca="1">_FV(A3668,"Exchange abbreviation",TRUE)</f>
        <v>XNAS</v>
      </c>
      <c r="AR3668" t="str" cm="1">
        <f t="array" aca="1" ref="AR3668" ca="1">_FV(A3668,"Instrument type",TRUE)</f>
        <v>ETF</v>
      </c>
    </row>
    <row r="3669" spans="1:44" ht="18.75" customHeight="1" x14ac:dyDescent="0.25">
      <c r="A3669" t="e" vm="3681">
        <v>#VALUE!</v>
      </c>
      <c r="B3669" t="s">
        <v>9648</v>
      </c>
      <c r="C3669" t="s">
        <v>9649</v>
      </c>
      <c r="D3669" s="31" cm="1">
        <f t="array" aca="1" ref="D3669" ca="1">_FV(A3669,"Last trade time",TRUE)</f>
        <v>45824.843750115622</v>
      </c>
      <c r="E3669" s="23" cm="1">
        <f t="array" aca="1" ref="E3669" ca="1">_FV(A3669,"Price")</f>
        <v>75.400000000000006</v>
      </c>
      <c r="F3669" s="27" cm="1">
        <f t="array" aca="1" ref="F3669" ca="1">_FV(A3669,"Change (%)",TRUE)</f>
        <v>1.326E-4</v>
      </c>
      <c r="G3669" s="26" cm="1">
        <f t="array" aca="1" ref="G3669" ca="1">_FV(A3669,"Change")</f>
        <v>0.01</v>
      </c>
      <c r="H3669" s="23" cm="1">
        <f t="array" aca="1" ref="H3669" ca="1">_FV(A3669,"Open")</f>
        <v>75.39</v>
      </c>
      <c r="I3669" s="23" cm="1">
        <f t="array" aca="1" ref="I3669" ca="1">_FV(A3669,"Low")</f>
        <v>75.38</v>
      </c>
      <c r="J3669" s="23" cm="1">
        <f t="array" aca="1" ref="J3669" ca="1">_FV(A3669,"High")</f>
        <v>75.42</v>
      </c>
      <c r="K3669" s="23" cm="1">
        <f t="array" aca="1" ref="K3669" ca="1">_FV(A3669,"Previous close",TRUE)</f>
        <v>75.39</v>
      </c>
      <c r="L3669" s="26"/>
      <c r="M3669" s="23" cm="1">
        <f t="array" aca="1" ref="M3669" ca="1">_FV(A3669,"52 week low",TRUE)</f>
        <v>75.02</v>
      </c>
      <c r="N3669" s="23" cm="1">
        <f t="array" aca="1" ref="N3669" ca="1">_FV(A3669,"52 week high",TRUE)</f>
        <v>75.540000000000006</v>
      </c>
      <c r="O3669" s="8" cm="1">
        <f t="array" aca="1" ref="O3669" ca="1">_FV(A3669,"Volume")</f>
        <v>300576</v>
      </c>
      <c r="P3669" s="7" cm="1">
        <f t="array" aca="1" ref="P3669" ca="1">_FV(A3669,"Volume average",TRUE)</f>
        <v>62852</v>
      </c>
      <c r="Q3669" t="s">
        <v>45</v>
      </c>
      <c r="R3669" t="s">
        <v>7980</v>
      </c>
      <c r="T3669" s="25" cm="1">
        <f t="array" aca="1" ref="T3669" ca="1">_FV(A3669,"Expense ratio",TRUE)</f>
        <v>7.000000000000001E-4</v>
      </c>
      <c r="U3669" s="24" cm="1">
        <f t="array" aca="1" ref="U3669" ca="1">_FV(A3669,"Market cap",TRUE)</f>
        <v>177400304</v>
      </c>
      <c r="V3669" s="16"/>
      <c r="W3669" s="16"/>
      <c r="Z3669" s="18"/>
      <c r="AB3669" s="20"/>
      <c r="AC3669" s="21">
        <v>64862</v>
      </c>
      <c r="AE3669" s="18"/>
      <c r="AF3669" s="20"/>
      <c r="AI3669" s="21"/>
      <c r="AJ3669" s="18"/>
      <c r="AL3669" s="18"/>
      <c r="AM3669" s="18"/>
      <c r="AN3669" t="s">
        <v>73</v>
      </c>
      <c r="AO3669" t="str" cm="1">
        <f t="array" aca="1" ref="AO3669" ca="1">_FV(A3669,"Currency")</f>
        <v>USD</v>
      </c>
      <c r="AP3669" t="str" cm="1">
        <f t="array" aca="1" ref="AP3669" ca="1">_FV(A3669,"Exchange")</f>
        <v>Nasdaq Stock Market</v>
      </c>
      <c r="AQ3669" s="6" t="str" cm="1">
        <f t="array" aca="1" ref="AQ3669" ca="1">_FV(A3669,"Exchange abbreviation",TRUE)</f>
        <v>XNAS</v>
      </c>
      <c r="AR3669" t="str" cm="1">
        <f t="array" aca="1" ref="AR3669" ca="1">_FV(A3669,"Instrument type",TRUE)</f>
        <v>ETF</v>
      </c>
    </row>
    <row r="3670" spans="1:44" ht="18.75" customHeight="1" x14ac:dyDescent="0.25">
      <c r="A3670" t="e" vm="3682">
        <v>#VALUE!</v>
      </c>
      <c r="B3670" t="s">
        <v>9650</v>
      </c>
      <c r="C3670" t="s">
        <v>9651</v>
      </c>
      <c r="D3670" s="31" cm="1">
        <f t="array" aca="1" ref="D3670" ca="1">_FV(A3670,"Last trade time",TRUE)</f>
        <v>45824.929500508595</v>
      </c>
      <c r="E3670" s="23" cm="1">
        <f t="array" aca="1" ref="E3670" ca="1">_FV(A3670,"Price")</f>
        <v>75.44</v>
      </c>
      <c r="F3670" s="27" cm="1">
        <f t="array" aca="1" ref="F3670" ca="1">_FV(A3670,"Change (%)",TRUE)</f>
        <v>2.652E-4</v>
      </c>
      <c r="G3670" s="26" cm="1">
        <f t="array" aca="1" ref="G3670" ca="1">_FV(A3670,"Change")</f>
        <v>0.02</v>
      </c>
      <c r="H3670" s="23" cm="1">
        <f t="array" aca="1" ref="H3670" ca="1">_FV(A3670,"Open")</f>
        <v>75.45</v>
      </c>
      <c r="I3670" s="23" cm="1">
        <f t="array" aca="1" ref="I3670" ca="1">_FV(A3670,"Low")</f>
        <v>75.430000000000007</v>
      </c>
      <c r="J3670" s="23" cm="1">
        <f t="array" aca="1" ref="J3670" ca="1">_FV(A3670,"High")</f>
        <v>75.45</v>
      </c>
      <c r="K3670" s="23" cm="1">
        <f t="array" aca="1" ref="K3670" ca="1">_FV(A3670,"Previous close",TRUE)</f>
        <v>75.42</v>
      </c>
      <c r="L3670" s="26"/>
      <c r="M3670" s="23" cm="1">
        <f t="array" aca="1" ref="M3670" ca="1">_FV(A3670,"52 week low",TRUE)</f>
        <v>75.010000000000005</v>
      </c>
      <c r="N3670" s="23" cm="1">
        <f t="array" aca="1" ref="N3670" ca="1">_FV(A3670,"52 week high",TRUE)</f>
        <v>75.59</v>
      </c>
      <c r="O3670" s="8" cm="1">
        <f t="array" aca="1" ref="O3670" ca="1">_FV(A3670,"Volume")</f>
        <v>534824</v>
      </c>
      <c r="P3670" s="7" cm="1">
        <f t="array" aca="1" ref="P3670" ca="1">_FV(A3670,"Volume average",TRUE)</f>
        <v>713145</v>
      </c>
      <c r="Q3670" t="s">
        <v>45</v>
      </c>
      <c r="R3670" t="s">
        <v>8304</v>
      </c>
      <c r="T3670" s="25" cm="1">
        <f t="array" aca="1" ref="T3670" ca="1">_FV(A3670,"Expense ratio",TRUE)</f>
        <v>7.000000000000001E-4</v>
      </c>
      <c r="U3670" s="24" cm="1">
        <f t="array" aca="1" ref="U3670" ca="1">_FV(A3670,"Market cap",TRUE)</f>
        <v>1487817470</v>
      </c>
      <c r="V3670" s="16"/>
      <c r="W3670" s="16"/>
      <c r="Z3670" s="18"/>
      <c r="AB3670" s="20"/>
      <c r="AC3670" s="21">
        <v>673642</v>
      </c>
      <c r="AE3670" s="18"/>
      <c r="AF3670" s="20"/>
      <c r="AI3670" s="21"/>
      <c r="AJ3670" s="18"/>
      <c r="AL3670" s="18"/>
      <c r="AM3670" s="18"/>
      <c r="AN3670" t="s">
        <v>73</v>
      </c>
      <c r="AO3670" t="str" cm="1">
        <f t="array" aca="1" ref="AO3670" ca="1">_FV(A3670,"Currency")</f>
        <v>USD</v>
      </c>
      <c r="AP3670" t="str" cm="1">
        <f t="array" aca="1" ref="AP3670" ca="1">_FV(A3670,"Exchange")</f>
        <v>Nasdaq Stock Market</v>
      </c>
      <c r="AQ3670" s="6" t="str" cm="1">
        <f t="array" aca="1" ref="AQ3670" ca="1">_FV(A3670,"Exchange abbreviation",TRUE)</f>
        <v>XNAS</v>
      </c>
      <c r="AR3670" t="str" cm="1">
        <f t="array" aca="1" ref="AR3670" ca="1">_FV(A3670,"Instrument type",TRUE)</f>
        <v>ETF</v>
      </c>
    </row>
    <row r="3671" spans="1:44" ht="18.75" customHeight="1" x14ac:dyDescent="0.25">
      <c r="A3671" t="e" vm="3683">
        <v>#VALUE!</v>
      </c>
      <c r="B3671" t="s">
        <v>9652</v>
      </c>
      <c r="C3671" t="s">
        <v>9653</v>
      </c>
      <c r="D3671" s="31" cm="1">
        <f t="array" aca="1" ref="D3671" ca="1">_FV(A3671,"Last trade time",TRUE)</f>
        <v>45824.843750103908</v>
      </c>
      <c r="E3671" s="23" cm="1">
        <f t="array" aca="1" ref="E3671" ca="1">_FV(A3671,"Price")</f>
        <v>23.32</v>
      </c>
      <c r="F3671" s="27" cm="1">
        <f t="array" aca="1" ref="F3671" ca="1">_FV(A3671,"Change (%)",TRUE)</f>
        <v>-4.2860000000000001E-4</v>
      </c>
      <c r="G3671" s="26" cm="1">
        <f t="array" aca="1" ref="G3671" ca="1">_FV(A3671,"Change")</f>
        <v>-0.01</v>
      </c>
      <c r="H3671" s="23" cm="1">
        <f t="array" aca="1" ref="H3671" ca="1">_FV(A3671,"Open")</f>
        <v>23.32</v>
      </c>
      <c r="I3671" s="23" cm="1">
        <f t="array" aca="1" ref="I3671" ca="1">_FV(A3671,"Low")</f>
        <v>23.32</v>
      </c>
      <c r="J3671" s="23" cm="1">
        <f t="array" aca="1" ref="J3671" ca="1">_FV(A3671,"High")</f>
        <v>23.33</v>
      </c>
      <c r="K3671" s="23" cm="1">
        <f t="array" aca="1" ref="K3671" ca="1">_FV(A3671,"Previous close",TRUE)</f>
        <v>23.33</v>
      </c>
      <c r="L3671" s="26"/>
      <c r="M3671" s="23" cm="1">
        <f t="array" aca="1" ref="M3671" ca="1">_FV(A3671,"52 week low",TRUE)</f>
        <v>23.13</v>
      </c>
      <c r="N3671" s="23" cm="1">
        <f t="array" aca="1" ref="N3671" ca="1">_FV(A3671,"52 week high",TRUE)</f>
        <v>23.43</v>
      </c>
      <c r="O3671" s="8" cm="1">
        <f t="array" aca="1" ref="O3671" ca="1">_FV(A3671,"Volume")</f>
        <v>196727</v>
      </c>
      <c r="P3671" s="7" cm="1">
        <f t="array" aca="1" ref="P3671" ca="1">_FV(A3671,"Volume average",TRUE)</f>
        <v>452411</v>
      </c>
      <c r="Q3671" t="s">
        <v>6358</v>
      </c>
      <c r="S3671" t="s">
        <v>2067</v>
      </c>
      <c r="T3671" s="25" cm="1">
        <f t="array" aca="1" ref="T3671" ca="1">_FV(A3671,"Expense ratio",TRUE)</f>
        <v>7.000000000000001E-4</v>
      </c>
      <c r="U3671" s="24" cm="1">
        <f t="array" aca="1" ref="U3671" ca="1">_FV(A3671,"Market cap",TRUE)</f>
        <v>2103910759.76</v>
      </c>
      <c r="V3671" s="4">
        <v>2103910784</v>
      </c>
      <c r="W3671" s="4">
        <v>2103910784</v>
      </c>
      <c r="Y3671" t="s">
        <v>5561</v>
      </c>
      <c r="Z3671" s="5">
        <v>23.299579999999999</v>
      </c>
      <c r="AA3671" s="20"/>
      <c r="AB3671" s="5">
        <v>4.2999999999999997E-2</v>
      </c>
      <c r="AC3671" s="4">
        <v>572049</v>
      </c>
      <c r="AE3671" s="5">
        <v>1.77285409448027</v>
      </c>
      <c r="AF3671" s="5">
        <v>5.0729362638866737</v>
      </c>
      <c r="AI3671" s="4">
        <v>572049</v>
      </c>
      <c r="AJ3671" s="5">
        <v>13328741.699999999</v>
      </c>
      <c r="AL3671" s="5">
        <v>23.43</v>
      </c>
      <c r="AM3671" s="5">
        <v>23.13</v>
      </c>
      <c r="AN3671" t="s">
        <v>82</v>
      </c>
      <c r="AO3671" t="str" cm="1">
        <f t="array" aca="1" ref="AO3671" ca="1">_FV(A3671,"Currency")</f>
        <v>USD</v>
      </c>
      <c r="AP3671" t="str" cm="1">
        <f t="array" aca="1" ref="AP3671" ca="1">_FV(A3671,"Exchange")</f>
        <v>Nasdaq Stock Market</v>
      </c>
      <c r="AQ3671" s="6" t="str" cm="1">
        <f t="array" aca="1" ref="AQ3671" ca="1">_FV(A3671,"Exchange abbreviation",TRUE)</f>
        <v>XNAS</v>
      </c>
      <c r="AR3671" t="str" cm="1">
        <f t="array" aca="1" ref="AR3671" ca="1">_FV(A3671,"Instrument type",TRUE)</f>
        <v>ETF</v>
      </c>
    </row>
    <row r="3672" spans="1:44" ht="18.75" customHeight="1" x14ac:dyDescent="0.25">
      <c r="A3672" t="e" vm="3684">
        <v>#VALUE!</v>
      </c>
      <c r="B3672" t="s">
        <v>9654</v>
      </c>
      <c r="C3672" t="s">
        <v>9655</v>
      </c>
      <c r="D3672" s="31" cm="1">
        <f t="array" aca="1" ref="D3672" ca="1">_FV(A3672,"Last trade time",TRUE)</f>
        <v>45824.840277789066</v>
      </c>
      <c r="E3672" s="23" cm="1">
        <f t="array" aca="1" ref="E3672" ca="1">_FV(A3672,"Price")</f>
        <v>25.16</v>
      </c>
      <c r="F3672" s="27" cm="1">
        <f t="array" aca="1" ref="F3672" ca="1">_FV(A3672,"Change (%)",TRUE)</f>
        <v>5.9650000000000002E-4</v>
      </c>
      <c r="G3672" s="26" cm="1">
        <f t="array" aca="1" ref="G3672" ca="1">_FV(A3672,"Change")</f>
        <v>1.4999999999999999E-2</v>
      </c>
      <c r="H3672" s="23" cm="1">
        <f t="array" aca="1" ref="H3672" ca="1">_FV(A3672,"Open")</f>
        <v>25.16</v>
      </c>
      <c r="I3672" s="23" cm="1">
        <f t="array" aca="1" ref="I3672" ca="1">_FV(A3672,"Low")</f>
        <v>25.131</v>
      </c>
      <c r="J3672" s="23" cm="1">
        <f t="array" aca="1" ref="J3672" ca="1">_FV(A3672,"High")</f>
        <v>25.17</v>
      </c>
      <c r="K3672" s="23" cm="1">
        <f t="array" aca="1" ref="K3672" ca="1">_FV(A3672,"Previous close",TRUE)</f>
        <v>25.145</v>
      </c>
      <c r="L3672" s="26"/>
      <c r="M3672" s="23" cm="1">
        <f t="array" aca="1" ref="M3672" ca="1">_FV(A3672,"52 week low",TRUE)</f>
        <v>24.8264</v>
      </c>
      <c r="N3672" s="23" cm="1">
        <f t="array" aca="1" ref="N3672" ca="1">_FV(A3672,"52 week high",TRUE)</f>
        <v>26.15</v>
      </c>
      <c r="O3672" s="8" cm="1">
        <f t="array" aca="1" ref="O3672" ca="1">_FV(A3672,"Volume")</f>
        <v>2021</v>
      </c>
      <c r="P3672" s="7" cm="1">
        <f t="array" aca="1" ref="P3672" ca="1">_FV(A3672,"Volume average",TRUE)</f>
        <v>3908</v>
      </c>
      <c r="Q3672" t="s">
        <v>3918</v>
      </c>
      <c r="S3672" t="s">
        <v>2067</v>
      </c>
      <c r="T3672" s="25" cm="1">
        <f t="array" aca="1" ref="T3672" ca="1">_FV(A3672,"Expense ratio",TRUE)</f>
        <v>7.000000000000001E-4</v>
      </c>
      <c r="U3672" s="24" cm="1">
        <f t="array" aca="1" ref="U3672" ca="1">_FV(A3672,"Market cap",TRUE)</f>
        <v>20669886.030000001</v>
      </c>
      <c r="V3672" s="4">
        <v>20669886</v>
      </c>
      <c r="W3672" s="4">
        <v>20669886</v>
      </c>
      <c r="Y3672" t="s">
        <v>7185</v>
      </c>
      <c r="Z3672" s="5">
        <v>25.069410000000001</v>
      </c>
      <c r="AA3672" s="20"/>
      <c r="AB3672" s="20"/>
      <c r="AC3672" s="4">
        <v>7734</v>
      </c>
      <c r="AE3672" s="5">
        <v>2.3048549842215942</v>
      </c>
      <c r="AF3672" s="20"/>
      <c r="AH3672" s="16"/>
      <c r="AI3672" s="4">
        <v>7734</v>
      </c>
      <c r="AJ3672" s="5">
        <v>194084.73</v>
      </c>
      <c r="AL3672" s="5">
        <v>26.15</v>
      </c>
      <c r="AM3672" s="5">
        <v>24.826000000000001</v>
      </c>
      <c r="AN3672" t="s">
        <v>47</v>
      </c>
      <c r="AO3672" t="str" cm="1">
        <f t="array" aca="1" ref="AO3672" ca="1">_FV(A3672,"Currency")</f>
        <v>USD</v>
      </c>
      <c r="AP3672" t="str" cm="1">
        <f t="array" aca="1" ref="AP3672" ca="1">_FV(A3672,"Exchange")</f>
        <v>NYSE Arca</v>
      </c>
      <c r="AQ3672" s="6" t="str" cm="1">
        <f t="array" aca="1" ref="AQ3672" ca="1">_FV(A3672,"Exchange abbreviation",TRUE)</f>
        <v>ARCX</v>
      </c>
      <c r="AR3672" t="str" cm="1">
        <f t="array" aca="1" ref="AR3672" ca="1">_FV(A3672,"Instrument type",TRUE)</f>
        <v>ETF</v>
      </c>
    </row>
    <row r="3673" spans="1:44" ht="18.75" customHeight="1" x14ac:dyDescent="0.25">
      <c r="A3673" t="e" vm="3685">
        <v>#VALUE!</v>
      </c>
      <c r="B3673" t="s">
        <v>9656</v>
      </c>
      <c r="C3673" t="s">
        <v>9657</v>
      </c>
      <c r="D3673" s="31" cm="1">
        <f t="array" aca="1" ref="D3673" ca="1">_FV(A3673,"Last trade time",TRUE)</f>
        <v>45824.840277812502</v>
      </c>
      <c r="E3673" s="23" cm="1">
        <f t="array" aca="1" ref="E3673" ca="1">_FV(A3673,"Price")</f>
        <v>106.06</v>
      </c>
      <c r="F3673" s="27" cm="1">
        <f t="array" aca="1" ref="F3673" ca="1">_FV(A3673,"Change (%)",TRUE)</f>
        <v>4.7169999999999997E-4</v>
      </c>
      <c r="G3673" s="26" cm="1">
        <f t="array" aca="1" ref="G3673" ca="1">_FV(A3673,"Change")</f>
        <v>0.05</v>
      </c>
      <c r="H3673" s="23" cm="1">
        <f t="array" aca="1" ref="H3673" ca="1">_FV(A3673,"Open")</f>
        <v>106</v>
      </c>
      <c r="I3673" s="23" cm="1">
        <f t="array" aca="1" ref="I3673" ca="1">_FV(A3673,"Low")</f>
        <v>105.9742</v>
      </c>
      <c r="J3673" s="23" cm="1">
        <f t="array" aca="1" ref="J3673" ca="1">_FV(A3673,"High")</f>
        <v>106.06</v>
      </c>
      <c r="K3673" s="23" cm="1">
        <f t="array" aca="1" ref="K3673" ca="1">_FV(A3673,"Previous close",TRUE)</f>
        <v>106.01</v>
      </c>
      <c r="L3673" s="26"/>
      <c r="M3673" s="23" cm="1">
        <f t="array" aca="1" ref="M3673" ca="1">_FV(A3673,"52 week low",TRUE)</f>
        <v>104.02</v>
      </c>
      <c r="N3673" s="23" cm="1">
        <f t="array" aca="1" ref="N3673" ca="1">_FV(A3673,"52 week high",TRUE)</f>
        <v>106.3</v>
      </c>
      <c r="O3673" s="8" cm="1">
        <f t="array" aca="1" ref="O3673" ca="1">_FV(A3673,"Volume")</f>
        <v>469460</v>
      </c>
      <c r="P3673" s="7" cm="1">
        <f t="array" aca="1" ref="P3673" ca="1">_FV(A3673,"Volume average",TRUE)</f>
        <v>497739</v>
      </c>
      <c r="Q3673" t="s">
        <v>6200</v>
      </c>
      <c r="S3673" t="s">
        <v>2067</v>
      </c>
      <c r="T3673" s="25" cm="1">
        <f t="array" aca="1" ref="T3673" ca="1">_FV(A3673,"Expense ratio",TRUE)</f>
        <v>7.000000000000001E-4</v>
      </c>
      <c r="U3673" s="24" cm="1">
        <f t="array" aca="1" ref="U3673" ca="1">_FV(A3673,"Market cap",TRUE)</f>
        <v>9588986709.3600006</v>
      </c>
      <c r="V3673" s="4">
        <v>9588986880</v>
      </c>
      <c r="W3673" s="4">
        <v>9588986880</v>
      </c>
      <c r="Y3673" t="s">
        <v>1116</v>
      </c>
      <c r="Z3673" s="5">
        <v>105.62836</v>
      </c>
      <c r="AA3673" s="20"/>
      <c r="AB3673" s="5">
        <v>2.1999999999999999E-2</v>
      </c>
      <c r="AC3673" s="4">
        <v>653541</v>
      </c>
      <c r="AE3673" s="5">
        <v>1.275357281276857</v>
      </c>
      <c r="AF3673" s="5">
        <v>3.74284496666677</v>
      </c>
      <c r="AI3673" s="4">
        <v>653541</v>
      </c>
      <c r="AJ3673" s="5">
        <v>69157708.61999999</v>
      </c>
      <c r="AL3673" s="5">
        <v>106.3</v>
      </c>
      <c r="AM3673" s="5">
        <v>104.02</v>
      </c>
      <c r="AN3673" t="s">
        <v>82</v>
      </c>
      <c r="AO3673" t="str" cm="1">
        <f t="array" aca="1" ref="AO3673" ca="1">_FV(A3673,"Currency")</f>
        <v>USD</v>
      </c>
      <c r="AP3673" t="str" cm="1">
        <f t="array" aca="1" ref="AP3673" ca="1">_FV(A3673,"Exchange")</f>
        <v>NYSE Arca</v>
      </c>
      <c r="AQ3673" s="6" t="str" cm="1">
        <f t="array" aca="1" ref="AQ3673" ca="1">_FV(A3673,"Exchange abbreviation",TRUE)</f>
        <v>ARCX</v>
      </c>
      <c r="AR3673" t="str" cm="1">
        <f t="array" aca="1" ref="AR3673" ca="1">_FV(A3673,"Instrument type",TRUE)</f>
        <v>ETF</v>
      </c>
    </row>
    <row r="3674" spans="1:44" ht="18.75" customHeight="1" x14ac:dyDescent="0.25">
      <c r="A3674" t="e" vm="3686">
        <v>#VALUE!</v>
      </c>
      <c r="B3674" t="s">
        <v>9658</v>
      </c>
      <c r="C3674" t="s">
        <v>9659</v>
      </c>
      <c r="D3674" s="31" cm="1">
        <f t="array" aca="1" ref="D3674" ca="1">_FV(A3674,"Last trade time",TRUE)</f>
        <v>45824.840341573436</v>
      </c>
      <c r="E3674" s="23" cm="1">
        <f t="array" aca="1" ref="E3674" ca="1">_FV(A3674,"Price")</f>
        <v>17.175000000000001</v>
      </c>
      <c r="F3674" s="27" cm="1">
        <f t="array" aca="1" ref="F3674" ca="1">_FV(A3674,"Change (%)",TRUE)</f>
        <v>8.7410000000000005E-4</v>
      </c>
      <c r="G3674" s="26" cm="1">
        <f t="array" aca="1" ref="G3674" ca="1">_FV(A3674,"Change")</f>
        <v>1.4999999999999999E-2</v>
      </c>
      <c r="H3674" s="23" cm="1">
        <f t="array" aca="1" ref="H3674" ca="1">_FV(A3674,"Open")</f>
        <v>17.16</v>
      </c>
      <c r="I3674" s="23" cm="1">
        <f t="array" aca="1" ref="I3674" ca="1">_FV(A3674,"Low")</f>
        <v>17.16</v>
      </c>
      <c r="J3674" s="23" cm="1">
        <f t="array" aca="1" ref="J3674" ca="1">_FV(A3674,"High")</f>
        <v>17.18</v>
      </c>
      <c r="K3674" s="23" cm="1">
        <f t="array" aca="1" ref="K3674" ca="1">_FV(A3674,"Previous close",TRUE)</f>
        <v>17.16</v>
      </c>
      <c r="L3674" s="26"/>
      <c r="M3674" s="23" cm="1">
        <f t="array" aca="1" ref="M3674" ca="1">_FV(A3674,"52 week low",TRUE)</f>
        <v>16.700500000000002</v>
      </c>
      <c r="N3674" s="23" cm="1">
        <f t="array" aca="1" ref="N3674" ca="1">_FV(A3674,"52 week high",TRUE)</f>
        <v>17.29</v>
      </c>
      <c r="O3674" s="8" cm="1">
        <f t="array" aca="1" ref="O3674" ca="1">_FV(A3674,"Volume")</f>
        <v>66323</v>
      </c>
      <c r="P3674" s="7" cm="1">
        <f t="array" aca="1" ref="P3674" ca="1">_FV(A3674,"Volume average",TRUE)</f>
        <v>71666</v>
      </c>
      <c r="Q3674" t="s">
        <v>6200</v>
      </c>
      <c r="S3674" t="s">
        <v>376</v>
      </c>
      <c r="T3674" s="25" cm="1">
        <f t="array" aca="1" ref="T3674" ca="1">_FV(A3674,"Expense ratio",TRUE)</f>
        <v>7.000000000000001E-4</v>
      </c>
      <c r="U3674" s="24" cm="1">
        <f t="array" aca="1" ref="U3674" ca="1">_FV(A3674,"Market cap",TRUE)</f>
        <v>271037837.05000001</v>
      </c>
      <c r="V3674" s="4">
        <v>271037824</v>
      </c>
      <c r="W3674" s="4">
        <v>271037824</v>
      </c>
      <c r="Y3674" t="s">
        <v>2123</v>
      </c>
      <c r="Z3674" s="5">
        <v>17.14</v>
      </c>
      <c r="AA3674" s="20"/>
      <c r="AB3674" s="5">
        <v>2.4500001E-2</v>
      </c>
      <c r="AC3674" s="4">
        <v>106804</v>
      </c>
      <c r="AE3674" s="5">
        <v>1.392550129695969</v>
      </c>
      <c r="AF3674" s="5">
        <v>3.6515170762871469</v>
      </c>
      <c r="AI3674" s="4">
        <v>106804</v>
      </c>
      <c r="AJ3674" s="5">
        <v>1830620.56</v>
      </c>
      <c r="AL3674" s="5">
        <v>17.29</v>
      </c>
      <c r="AM3674" s="5">
        <v>16.7</v>
      </c>
      <c r="AN3674" t="s">
        <v>90</v>
      </c>
      <c r="AO3674" t="str" cm="1">
        <f t="array" aca="1" ref="AO3674" ca="1">_FV(A3674,"Currency")</f>
        <v>USD</v>
      </c>
      <c r="AP3674" t="str" cm="1">
        <f t="array" aca="1" ref="AP3674" ca="1">_FV(A3674,"Exchange")</f>
        <v>CBOE BZX Exchange</v>
      </c>
      <c r="AQ3674" s="6" t="str" cm="1">
        <f t="array" aca="1" ref="AQ3674" ca="1">_FV(A3674,"Exchange abbreviation",TRUE)</f>
        <v>BATS</v>
      </c>
      <c r="AR3674" t="str" cm="1">
        <f t="array" aca="1" ref="AR3674" ca="1">_FV(A3674,"Instrument type",TRUE)</f>
        <v>ETF</v>
      </c>
    </row>
    <row r="3675" spans="1:44" ht="18.75" customHeight="1" x14ac:dyDescent="0.25">
      <c r="A3675" t="e" vm="3687">
        <v>#VALUE!</v>
      </c>
      <c r="B3675" t="s">
        <v>9660</v>
      </c>
      <c r="C3675" t="s">
        <v>9661</v>
      </c>
      <c r="D3675" s="31" cm="1">
        <f t="array" aca="1" ref="D3675" ca="1">_FV(A3675,"Last trade time",TRUE)</f>
        <v>45824.840332500004</v>
      </c>
      <c r="E3675" s="23" cm="1">
        <f t="array" aca="1" ref="E3675" ca="1">_FV(A3675,"Price")</f>
        <v>26.05</v>
      </c>
      <c r="F3675" s="27" cm="1">
        <f t="array" aca="1" ref="F3675" ca="1">_FV(A3675,"Change (%)",TRUE)</f>
        <v>0</v>
      </c>
      <c r="G3675" s="26" cm="1">
        <f t="array" aca="1" ref="G3675" ca="1">_FV(A3675,"Change")</f>
        <v>0</v>
      </c>
      <c r="H3675" s="23" cm="1">
        <f t="array" aca="1" ref="H3675" ca="1">_FV(A3675,"Open")</f>
        <v>26.05</v>
      </c>
      <c r="I3675" s="23" cm="1">
        <f t="array" aca="1" ref="I3675" ca="1">_FV(A3675,"Low")</f>
        <v>26.04</v>
      </c>
      <c r="J3675" s="23" cm="1">
        <f t="array" aca="1" ref="J3675" ca="1">_FV(A3675,"High")</f>
        <v>26.06</v>
      </c>
      <c r="K3675" s="23" cm="1">
        <f t="array" aca="1" ref="K3675" ca="1">_FV(A3675,"Previous close",TRUE)</f>
        <v>26.05</v>
      </c>
      <c r="L3675" s="26"/>
      <c r="M3675" s="23" cm="1">
        <f t="array" aca="1" ref="M3675" ca="1">_FV(A3675,"52 week low",TRUE)</f>
        <v>24.93</v>
      </c>
      <c r="N3675" s="23" cm="1">
        <f t="array" aca="1" ref="N3675" ca="1">_FV(A3675,"52 week high",TRUE)</f>
        <v>26.195</v>
      </c>
      <c r="O3675" s="8" cm="1">
        <f t="array" aca="1" ref="O3675" ca="1">_FV(A3675,"Volume")</f>
        <v>11174</v>
      </c>
      <c r="P3675" s="7" cm="1">
        <f t="array" aca="1" ref="P3675" ca="1">_FV(A3675,"Volume average",TRUE)</f>
        <v>31809</v>
      </c>
      <c r="Q3675" t="s">
        <v>7969</v>
      </c>
      <c r="S3675" t="s">
        <v>277</v>
      </c>
      <c r="T3675" s="25" cm="1">
        <f t="array" aca="1" ref="T3675" ca="1">_FV(A3675,"Expense ratio",TRUE)</f>
        <v>7.000000000000001E-4</v>
      </c>
      <c r="U3675" s="24" cm="1">
        <f t="array" aca="1" ref="U3675" ca="1">_FV(A3675,"Market cap",TRUE)</f>
        <v>65730393.119999997</v>
      </c>
      <c r="V3675" s="4">
        <v>65619036</v>
      </c>
      <c r="W3675" s="4">
        <v>65619036</v>
      </c>
      <c r="Y3675" t="s">
        <v>9662</v>
      </c>
      <c r="Z3675" s="5">
        <v>25.98</v>
      </c>
      <c r="AA3675" s="20"/>
      <c r="AB3675" s="19">
        <v>3.2000000000000001E-2</v>
      </c>
      <c r="AC3675" s="4">
        <v>19590</v>
      </c>
      <c r="AE3675" s="5">
        <v>3.176881376386143</v>
      </c>
      <c r="AF3675" s="19">
        <v>6.073302996922525</v>
      </c>
      <c r="AI3675" s="4">
        <v>19590</v>
      </c>
      <c r="AJ3675" s="5">
        <v>509437.95</v>
      </c>
      <c r="AL3675" s="5">
        <v>26.195</v>
      </c>
      <c r="AM3675" s="5">
        <v>24.93</v>
      </c>
      <c r="AN3675" t="s">
        <v>47</v>
      </c>
      <c r="AO3675" t="str" cm="1">
        <f t="array" aca="1" ref="AO3675" ca="1">_FV(A3675,"Currency")</f>
        <v>USD</v>
      </c>
      <c r="AP3675" t="str" cm="1">
        <f t="array" aca="1" ref="AP3675" ca="1">_FV(A3675,"Exchange")</f>
        <v>CBOE BZX Exchange</v>
      </c>
      <c r="AQ3675" s="6" t="str" cm="1">
        <f t="array" aca="1" ref="AQ3675" ca="1">_FV(A3675,"Exchange abbreviation",TRUE)</f>
        <v>BATS</v>
      </c>
      <c r="AR3675" t="str" cm="1">
        <f t="array" aca="1" ref="AR3675" ca="1">_FV(A3675,"Instrument type",TRUE)</f>
        <v>ETF</v>
      </c>
    </row>
    <row r="3676" spans="1:44" ht="18.75" customHeight="1" x14ac:dyDescent="0.25">
      <c r="A3676" t="e" vm="3688">
        <v>#VALUE!</v>
      </c>
      <c r="B3676" t="s">
        <v>9663</v>
      </c>
      <c r="C3676" t="s">
        <v>9664</v>
      </c>
      <c r="D3676" s="31" cm="1">
        <f t="array" aca="1" ref="D3676" ca="1">_FV(A3676,"Last trade time",TRUE)</f>
        <v>45824.917348900002</v>
      </c>
      <c r="E3676" s="23" cm="1">
        <f t="array" aca="1" ref="E3676" ca="1">_FV(A3676,"Price")</f>
        <v>22.35</v>
      </c>
      <c r="F3676" s="27" cm="1">
        <f t="array" aca="1" ref="F3676" ca="1">_FV(A3676,"Change (%)",TRUE)</f>
        <v>-8.9409999999999999E-4</v>
      </c>
      <c r="G3676" s="26" cm="1">
        <f t="array" aca="1" ref="G3676" ca="1">_FV(A3676,"Change")</f>
        <v>-0.02</v>
      </c>
      <c r="H3676" s="23" cm="1">
        <f t="array" aca="1" ref="H3676" ca="1">_FV(A3676,"Open")</f>
        <v>22.37</v>
      </c>
      <c r="I3676" s="23" cm="1">
        <f t="array" aca="1" ref="I3676" ca="1">_FV(A3676,"Low")</f>
        <v>22.35</v>
      </c>
      <c r="J3676" s="23" cm="1">
        <f t="array" aca="1" ref="J3676" ca="1">_FV(A3676,"High")</f>
        <v>22.375</v>
      </c>
      <c r="K3676" s="23" cm="1">
        <f t="array" aca="1" ref="K3676" ca="1">_FV(A3676,"Previous close",TRUE)</f>
        <v>22.37</v>
      </c>
      <c r="L3676" s="26"/>
      <c r="M3676" s="23" cm="1">
        <f t="array" aca="1" ref="M3676" ca="1">_FV(A3676,"52 week low",TRUE)</f>
        <v>21.95</v>
      </c>
      <c r="N3676" s="23" cm="1">
        <f t="array" aca="1" ref="N3676" ca="1">_FV(A3676,"52 week high",TRUE)</f>
        <v>22.695</v>
      </c>
      <c r="O3676" s="8" cm="1">
        <f t="array" aca="1" ref="O3676" ca="1">_FV(A3676,"Volume")</f>
        <v>199953</v>
      </c>
      <c r="P3676" s="7" cm="1">
        <f t="array" aca="1" ref="P3676" ca="1">_FV(A3676,"Volume average",TRUE)</f>
        <v>288612</v>
      </c>
      <c r="Q3676" t="s">
        <v>6358</v>
      </c>
      <c r="S3676" t="s">
        <v>2067</v>
      </c>
      <c r="T3676" s="25" cm="1">
        <f t="array" aca="1" ref="T3676" ca="1">_FV(A3676,"Expense ratio",TRUE)</f>
        <v>7.000000000000001E-4</v>
      </c>
      <c r="U3676" s="24" cm="1">
        <f t="array" aca="1" ref="U3676" ca="1">_FV(A3676,"Market cap",TRUE)</f>
        <v>1551380353.6199999</v>
      </c>
      <c r="V3676" s="4">
        <v>1551380352</v>
      </c>
      <c r="W3676" s="4">
        <v>1551380352</v>
      </c>
      <c r="Y3676" t="s">
        <v>5561</v>
      </c>
      <c r="Z3676" s="5">
        <v>22.298929999999999</v>
      </c>
      <c r="AA3676" s="20"/>
      <c r="AB3676" s="5">
        <v>3.9899999999999998E-2</v>
      </c>
      <c r="AC3676" s="4">
        <v>400887</v>
      </c>
      <c r="AE3676" s="5">
        <v>2.340535768592678</v>
      </c>
      <c r="AF3676" s="5">
        <v>5.43801395212824</v>
      </c>
      <c r="AI3676" s="4">
        <v>400887</v>
      </c>
      <c r="AJ3676" s="5">
        <v>8939780.0999999996</v>
      </c>
      <c r="AL3676" s="5">
        <v>22.695</v>
      </c>
      <c r="AM3676" s="5">
        <v>21.95</v>
      </c>
      <c r="AN3676" t="s">
        <v>90</v>
      </c>
      <c r="AO3676" t="str" cm="1">
        <f t="array" aca="1" ref="AO3676" ca="1">_FV(A3676,"Currency")</f>
        <v>USD</v>
      </c>
      <c r="AP3676" t="str" cm="1">
        <f t="array" aca="1" ref="AP3676" ca="1">_FV(A3676,"Exchange")</f>
        <v>Nasdaq Stock Market</v>
      </c>
      <c r="AQ3676" s="6" t="str" cm="1">
        <f t="array" aca="1" ref="AQ3676" ca="1">_FV(A3676,"Exchange abbreviation",TRUE)</f>
        <v>XNAS</v>
      </c>
      <c r="AR3676" t="str" cm="1">
        <f t="array" aca="1" ref="AR3676" ca="1">_FV(A3676,"Instrument type",TRUE)</f>
        <v>ETF</v>
      </c>
    </row>
    <row r="3677" spans="1:44" ht="18.75" customHeight="1" x14ac:dyDescent="0.25">
      <c r="A3677" t="e" vm="3689">
        <v>#VALUE!</v>
      </c>
      <c r="B3677" t="s">
        <v>9665</v>
      </c>
      <c r="C3677" t="s">
        <v>9666</v>
      </c>
      <c r="D3677" s="31" cm="1">
        <f t="array" aca="1" ref="D3677" ca="1">_FV(A3677,"Last trade time",TRUE)</f>
        <v>45824.840277823438</v>
      </c>
      <c r="E3677" s="23" cm="1">
        <f t="array" aca="1" ref="E3677" ca="1">_FV(A3677,"Price")</f>
        <v>129.25</v>
      </c>
      <c r="F3677" s="27" cm="1">
        <f t="array" aca="1" ref="F3677" ca="1">_FV(A3677,"Change (%)",TRUE)</f>
        <v>3.9610000000000001E-3</v>
      </c>
      <c r="G3677" s="26" cm="1">
        <f t="array" aca="1" ref="G3677" ca="1">_FV(A3677,"Change")</f>
        <v>0.51</v>
      </c>
      <c r="H3677" s="23" cm="1">
        <f t="array" aca="1" ref="H3677" ca="1">_FV(A3677,"Open")</f>
        <v>129.33000000000001</v>
      </c>
      <c r="I3677" s="23" cm="1">
        <f t="array" aca="1" ref="I3677" ca="1">_FV(A3677,"Low")</f>
        <v>128.94999999999999</v>
      </c>
      <c r="J3677" s="23" cm="1">
        <f t="array" aca="1" ref="J3677" ca="1">_FV(A3677,"High")</f>
        <v>129.88999999999999</v>
      </c>
      <c r="K3677" s="23" cm="1">
        <f t="array" aca="1" ref="K3677" ca="1">_FV(A3677,"Previous close",TRUE)</f>
        <v>128.74</v>
      </c>
      <c r="L3677" s="26"/>
      <c r="M3677" s="23" cm="1">
        <f t="array" aca="1" ref="M3677" ca="1">_FV(A3677,"52 week low",TRUE)</f>
        <v>112.25</v>
      </c>
      <c r="N3677" s="23" cm="1">
        <f t="array" aca="1" ref="N3677" ca="1">_FV(A3677,"52 week high",TRUE)</f>
        <v>133.82</v>
      </c>
      <c r="O3677" s="8" cm="1">
        <f t="array" aca="1" ref="O3677" ca="1">_FV(A3677,"Volume")</f>
        <v>171048</v>
      </c>
      <c r="P3677" s="7" cm="1">
        <f t="array" aca="1" ref="P3677" ca="1">_FV(A3677,"Volume average",TRUE)</f>
        <v>227017</v>
      </c>
      <c r="Q3677" t="s">
        <v>1641</v>
      </c>
      <c r="R3677" t="s">
        <v>155</v>
      </c>
      <c r="S3677" t="s">
        <v>8387</v>
      </c>
      <c r="T3677" s="25" cm="1">
        <f t="array" aca="1" ref="T3677" ca="1">_FV(A3677,"Expense ratio",TRUE)</f>
        <v>7.000000000000001E-4</v>
      </c>
      <c r="U3677" s="24" cm="1">
        <f t="array" aca="1" ref="U3677" ca="1">_FV(A3677,"Market cap",TRUE)</f>
        <v>9067416112</v>
      </c>
      <c r="V3677" s="4">
        <v>9185790976</v>
      </c>
      <c r="W3677" s="4">
        <v>9185790976</v>
      </c>
      <c r="Y3677" t="s">
        <v>9667</v>
      </c>
      <c r="Z3677" s="5">
        <v>128.29</v>
      </c>
      <c r="AA3677" s="5">
        <v>19.238904999999999</v>
      </c>
      <c r="AB3677" s="5">
        <v>2.2599999999999999E-2</v>
      </c>
      <c r="AC3677" s="4">
        <v>319644</v>
      </c>
      <c r="AE3677" s="5">
        <v>3.5551230246504639</v>
      </c>
      <c r="AF3677" s="5">
        <v>11.00312099383684</v>
      </c>
      <c r="AI3677" s="4">
        <v>319644</v>
      </c>
      <c r="AJ3677" s="5">
        <v>41003932.32</v>
      </c>
      <c r="AL3677" s="5">
        <v>133.82</v>
      </c>
      <c r="AM3677" s="5">
        <v>112.25</v>
      </c>
      <c r="AN3677" t="s">
        <v>82</v>
      </c>
      <c r="AO3677" t="str" cm="1">
        <f t="array" aca="1" ref="AO3677" ca="1">_FV(A3677,"Currency")</f>
        <v>USD</v>
      </c>
      <c r="AP3677" t="str" cm="1">
        <f t="array" aca="1" ref="AP3677" ca="1">_FV(A3677,"Exchange")</f>
        <v>NYSE Arca</v>
      </c>
      <c r="AQ3677" s="6" t="str" cm="1">
        <f t="array" aca="1" ref="AQ3677" ca="1">_FV(A3677,"Exchange abbreviation",TRUE)</f>
        <v>ARCX</v>
      </c>
      <c r="AR3677" t="str" cm="1">
        <f t="array" aca="1" ref="AR3677" ca="1">_FV(A3677,"Instrument type",TRUE)</f>
        <v>ETF</v>
      </c>
    </row>
    <row r="3678" spans="1:44" ht="18.75" customHeight="1" x14ac:dyDescent="0.25">
      <c r="A3678" t="e" vm="3690">
        <v>#VALUE!</v>
      </c>
      <c r="B3678" t="s">
        <v>9668</v>
      </c>
      <c r="C3678" t="s">
        <v>9669</v>
      </c>
      <c r="D3678" s="31" cm="1">
        <f t="array" aca="1" ref="D3678" ca="1">_FV(A3678,"Last trade time",TRUE)</f>
        <v>45824.843750103908</v>
      </c>
      <c r="E3678" s="23" cm="1">
        <f t="array" aca="1" ref="E3678" ca="1">_FV(A3678,"Price")</f>
        <v>22.17</v>
      </c>
      <c r="F3678" s="27" cm="1">
        <f t="array" aca="1" ref="F3678" ca="1">_FV(A3678,"Change (%)",TRUE)</f>
        <v>-6.7610000000000001E-4</v>
      </c>
      <c r="G3678" s="26" cm="1">
        <f t="array" aca="1" ref="G3678" ca="1">_FV(A3678,"Change")</f>
        <v>-1.4999999999999999E-2</v>
      </c>
      <c r="H3678" s="23" cm="1">
        <f t="array" aca="1" ref="H3678" ca="1">_FV(A3678,"Open")</f>
        <v>22.18</v>
      </c>
      <c r="I3678" s="23" cm="1">
        <f t="array" aca="1" ref="I3678" ca="1">_FV(A3678,"Low")</f>
        <v>22.17</v>
      </c>
      <c r="J3678" s="23" cm="1">
        <f t="array" aca="1" ref="J3678" ca="1">_FV(A3678,"High")</f>
        <v>22.2</v>
      </c>
      <c r="K3678" s="23" cm="1">
        <f t="array" aca="1" ref="K3678" ca="1">_FV(A3678,"Previous close",TRUE)</f>
        <v>22.184999999999999</v>
      </c>
      <c r="L3678" s="26"/>
      <c r="M3678" s="23" cm="1">
        <f t="array" aca="1" ref="M3678" ca="1">_FV(A3678,"52 week low",TRUE)</f>
        <v>21.68</v>
      </c>
      <c r="N3678" s="23" cm="1">
        <f t="array" aca="1" ref="N3678" ca="1">_FV(A3678,"52 week high",TRUE)</f>
        <v>22.61</v>
      </c>
      <c r="O3678" s="8" cm="1">
        <f t="array" aca="1" ref="O3678" ca="1">_FV(A3678,"Volume")</f>
        <v>79327</v>
      </c>
      <c r="P3678" s="7" cm="1">
        <f t="array" aca="1" ref="P3678" ca="1">_FV(A3678,"Volume average",TRUE)</f>
        <v>209507</v>
      </c>
      <c r="Q3678" t="s">
        <v>6358</v>
      </c>
      <c r="S3678" t="s">
        <v>2067</v>
      </c>
      <c r="T3678" s="25" cm="1">
        <f t="array" aca="1" ref="T3678" ca="1">_FV(A3678,"Expense ratio",TRUE)</f>
        <v>7.000000000000001E-4</v>
      </c>
      <c r="U3678" s="24" cm="1">
        <f t="array" aca="1" ref="U3678" ca="1">_FV(A3678,"Market cap",TRUE)</f>
        <v>1024817864.63</v>
      </c>
      <c r="V3678" s="4">
        <v>1024817856</v>
      </c>
      <c r="W3678" s="4">
        <v>1024817856</v>
      </c>
      <c r="Y3678" t="s">
        <v>5561</v>
      </c>
      <c r="Z3678" s="5">
        <v>22.094719999999999</v>
      </c>
      <c r="AA3678" s="20"/>
      <c r="AB3678" s="5">
        <v>3.8699999999999998E-2</v>
      </c>
      <c r="AC3678" s="4">
        <v>202274</v>
      </c>
      <c r="AE3678" s="5">
        <v>2.7686717232954901</v>
      </c>
      <c r="AF3678" s="5">
        <v>5.471407840612752</v>
      </c>
      <c r="AI3678" s="4">
        <v>202274</v>
      </c>
      <c r="AJ3678" s="5">
        <v>4470255.4000000004</v>
      </c>
      <c r="AL3678" s="5">
        <v>22.61</v>
      </c>
      <c r="AM3678" s="5">
        <v>21.68</v>
      </c>
      <c r="AN3678" t="s">
        <v>90</v>
      </c>
      <c r="AO3678" t="str" cm="1">
        <f t="array" aca="1" ref="AO3678" ca="1">_FV(A3678,"Currency")</f>
        <v>USD</v>
      </c>
      <c r="AP3678" t="str" cm="1">
        <f t="array" aca="1" ref="AP3678" ca="1">_FV(A3678,"Exchange")</f>
        <v>Nasdaq Stock Market</v>
      </c>
      <c r="AQ3678" s="6" t="str" cm="1">
        <f t="array" aca="1" ref="AQ3678" ca="1">_FV(A3678,"Exchange abbreviation",TRUE)</f>
        <v>XNAS</v>
      </c>
      <c r="AR3678" t="str" cm="1">
        <f t="array" aca="1" ref="AR3678" ca="1">_FV(A3678,"Instrument type",TRUE)</f>
        <v>ETF</v>
      </c>
    </row>
    <row r="3679" spans="1:44" ht="18.75" customHeight="1" x14ac:dyDescent="0.25">
      <c r="A3679" t="e" vm="3691">
        <v>#VALUE!</v>
      </c>
      <c r="B3679" t="s">
        <v>9670</v>
      </c>
      <c r="C3679" t="s">
        <v>9671</v>
      </c>
      <c r="D3679" s="31" cm="1">
        <f t="array" aca="1" ref="D3679" ca="1">_FV(A3679,"Last trade time",TRUE)</f>
        <v>45824.843750103908</v>
      </c>
      <c r="E3679" s="23" cm="1">
        <f t="array" aca="1" ref="E3679" ca="1">_FV(A3679,"Price")</f>
        <v>21.69</v>
      </c>
      <c r="F3679" s="27" cm="1">
        <f t="array" aca="1" ref="F3679" ca="1">_FV(A3679,"Change (%)",TRUE)</f>
        <v>-6.7730000000000004E-4</v>
      </c>
      <c r="G3679" s="26" cm="1">
        <f t="array" aca="1" ref="G3679" ca="1">_FV(A3679,"Change")</f>
        <v>-1.47E-2</v>
      </c>
      <c r="H3679" s="23" cm="1">
        <f t="array" aca="1" ref="H3679" ca="1">_FV(A3679,"Open")</f>
        <v>21.69</v>
      </c>
      <c r="I3679" s="23" cm="1">
        <f t="array" aca="1" ref="I3679" ca="1">_FV(A3679,"Low")</f>
        <v>21.68</v>
      </c>
      <c r="J3679" s="23" cm="1">
        <f t="array" aca="1" ref="J3679" ca="1">_FV(A3679,"High")</f>
        <v>21.718499999999999</v>
      </c>
      <c r="K3679" s="23" cm="1">
        <f t="array" aca="1" ref="K3679" ca="1">_FV(A3679,"Previous close",TRUE)</f>
        <v>21.704699999999999</v>
      </c>
      <c r="L3679" s="26"/>
      <c r="M3679" s="23" cm="1">
        <f t="array" aca="1" ref="M3679" ca="1">_FV(A3679,"52 week low",TRUE)</f>
        <v>21.145</v>
      </c>
      <c r="N3679" s="23" cm="1">
        <f t="array" aca="1" ref="N3679" ca="1">_FV(A3679,"52 week high",TRUE)</f>
        <v>22.22</v>
      </c>
      <c r="O3679" s="8" cm="1">
        <f t="array" aca="1" ref="O3679" ca="1">_FV(A3679,"Volume")</f>
        <v>69242</v>
      </c>
      <c r="P3679" s="7" cm="1">
        <f t="array" aca="1" ref="P3679" ca="1">_FV(A3679,"Volume average",TRUE)</f>
        <v>162753</v>
      </c>
      <c r="Q3679" t="s">
        <v>6358</v>
      </c>
      <c r="S3679" t="s">
        <v>2067</v>
      </c>
      <c r="T3679" s="25" cm="1">
        <f t="array" aca="1" ref="T3679" ca="1">_FV(A3679,"Expense ratio",TRUE)</f>
        <v>7.000000000000001E-4</v>
      </c>
      <c r="U3679" s="24" cm="1">
        <f t="array" aca="1" ref="U3679" ca="1">_FV(A3679,"Market cap",TRUE)</f>
        <v>673975953.50999999</v>
      </c>
      <c r="V3679" s="4">
        <v>673975936</v>
      </c>
      <c r="W3679" s="4">
        <v>673975936</v>
      </c>
      <c r="Y3679" t="s">
        <v>5561</v>
      </c>
      <c r="Z3679" s="5">
        <v>21.587389999999999</v>
      </c>
      <c r="AB3679" s="5">
        <v>3.85E-2</v>
      </c>
      <c r="AC3679" s="4">
        <v>184626</v>
      </c>
      <c r="AE3679" s="5">
        <v>3.0408878924052201</v>
      </c>
      <c r="AF3679" s="5">
        <v>5.291092557344057</v>
      </c>
      <c r="AI3679" s="4">
        <v>184626</v>
      </c>
      <c r="AJ3679" s="5">
        <v>3987921.6</v>
      </c>
      <c r="AL3679" s="5">
        <v>22.22</v>
      </c>
      <c r="AM3679" s="5">
        <v>21.145</v>
      </c>
      <c r="AN3679" t="s">
        <v>90</v>
      </c>
      <c r="AO3679" t="str" cm="1">
        <f t="array" aca="1" ref="AO3679" ca="1">_FV(A3679,"Currency")</f>
        <v>USD</v>
      </c>
      <c r="AP3679" t="str" cm="1">
        <f t="array" aca="1" ref="AP3679" ca="1">_FV(A3679,"Exchange")</f>
        <v>Nasdaq Stock Market</v>
      </c>
      <c r="AQ3679" s="6" t="str" cm="1">
        <f t="array" aca="1" ref="AQ3679" ca="1">_FV(A3679,"Exchange abbreviation",TRUE)</f>
        <v>XNAS</v>
      </c>
      <c r="AR3679" t="str" cm="1">
        <f t="array" aca="1" ref="AR3679" ca="1">_FV(A3679,"Instrument type",TRUE)</f>
        <v>ETF</v>
      </c>
    </row>
    <row r="3680" spans="1:44" ht="18.75" customHeight="1" x14ac:dyDescent="0.25">
      <c r="A3680" t="e" vm="3692">
        <v>#VALUE!</v>
      </c>
      <c r="B3680" t="s">
        <v>9672</v>
      </c>
      <c r="C3680" t="s">
        <v>9673</v>
      </c>
      <c r="D3680" s="31" cm="1">
        <f t="array" aca="1" ref="D3680" ca="1">_FV(A3680,"Last trade time",TRUE)</f>
        <v>45824.843750103908</v>
      </c>
      <c r="E3680" s="23" cm="1">
        <f t="array" aca="1" ref="E3680" ca="1">_FV(A3680,"Price")</f>
        <v>19.559999999999999</v>
      </c>
      <c r="F3680" s="27" cm="1">
        <f t="array" aca="1" ref="F3680" ca="1">_FV(A3680,"Change (%)",TRUE)</f>
        <v>-1.021E-3</v>
      </c>
      <c r="G3680" s="26" cm="1">
        <f t="array" aca="1" ref="G3680" ca="1">_FV(A3680,"Change")</f>
        <v>-0.02</v>
      </c>
      <c r="H3680" s="23" cm="1">
        <f t="array" aca="1" ref="H3680" ca="1">_FV(A3680,"Open")</f>
        <v>19.55</v>
      </c>
      <c r="I3680" s="23" cm="1">
        <f t="array" aca="1" ref="I3680" ca="1">_FV(A3680,"Low")</f>
        <v>19.55</v>
      </c>
      <c r="J3680" s="23" cm="1">
        <f t="array" aca="1" ref="J3680" ca="1">_FV(A3680,"High")</f>
        <v>19.599900000000002</v>
      </c>
      <c r="K3680" s="23" cm="1">
        <f t="array" aca="1" ref="K3680" ca="1">_FV(A3680,"Previous close",TRUE)</f>
        <v>19.579999999999998</v>
      </c>
      <c r="L3680" s="26"/>
      <c r="M3680" s="23" cm="1">
        <f t="array" aca="1" ref="M3680" ca="1">_FV(A3680,"52 week low",TRUE)</f>
        <v>18.989999999999998</v>
      </c>
      <c r="N3680" s="23" cm="1">
        <f t="array" aca="1" ref="N3680" ca="1">_FV(A3680,"52 week high",TRUE)</f>
        <v>20.190000000000001</v>
      </c>
      <c r="O3680" s="8" cm="1">
        <f t="array" aca="1" ref="O3680" ca="1">_FV(A3680,"Volume")</f>
        <v>107823</v>
      </c>
      <c r="P3680" s="7" cm="1">
        <f t="array" aca="1" ref="P3680" ca="1">_FV(A3680,"Volume average",TRUE)</f>
        <v>151412</v>
      </c>
      <c r="Q3680" t="s">
        <v>6358</v>
      </c>
      <c r="S3680" t="s">
        <v>2067</v>
      </c>
      <c r="T3680" s="25" cm="1">
        <f t="array" aca="1" ref="T3680" ca="1">_FV(A3680,"Expense ratio",TRUE)</f>
        <v>7.000000000000001E-4</v>
      </c>
      <c r="U3680" s="24" cm="1">
        <f t="array" aca="1" ref="U3680" ca="1">_FV(A3680,"Market cap",TRUE)</f>
        <v>447165626.52999997</v>
      </c>
      <c r="V3680" s="4">
        <v>447165632</v>
      </c>
      <c r="W3680" s="4">
        <v>447165632</v>
      </c>
      <c r="Y3680" t="s">
        <v>8854</v>
      </c>
      <c r="Z3680" s="5">
        <v>19.463460000000001</v>
      </c>
      <c r="AA3680" s="20"/>
      <c r="AB3680" s="5">
        <v>3.8399997999999998E-2</v>
      </c>
      <c r="AC3680" s="4">
        <v>142931</v>
      </c>
      <c r="AE3680" s="5">
        <v>3.268180892567973</v>
      </c>
      <c r="AF3680" s="5">
        <v>5.1391356465086302</v>
      </c>
      <c r="AI3680" s="4">
        <v>142931</v>
      </c>
      <c r="AJ3680" s="5">
        <v>2782866.57</v>
      </c>
      <c r="AL3680" s="5">
        <v>20.190000000000001</v>
      </c>
      <c r="AM3680" s="5">
        <v>18.989999999999998</v>
      </c>
      <c r="AN3680" t="s">
        <v>90</v>
      </c>
      <c r="AO3680" t="str" cm="1">
        <f t="array" aca="1" ref="AO3680" ca="1">_FV(A3680,"Currency")</f>
        <v>USD</v>
      </c>
      <c r="AP3680" t="str" cm="1">
        <f t="array" aca="1" ref="AP3680" ca="1">_FV(A3680,"Exchange")</f>
        <v>Nasdaq Stock Market</v>
      </c>
      <c r="AQ3680" s="6" t="str" cm="1">
        <f t="array" aca="1" ref="AQ3680" ca="1">_FV(A3680,"Exchange abbreviation",TRUE)</f>
        <v>XNAS</v>
      </c>
      <c r="AR3680" t="str" cm="1">
        <f t="array" aca="1" ref="AR3680" ca="1">_FV(A3680,"Instrument type",TRUE)</f>
        <v>ETF</v>
      </c>
    </row>
    <row r="3681" spans="1:44" ht="18.75" customHeight="1" x14ac:dyDescent="0.25">
      <c r="A3681" t="e" vm="3693">
        <v>#VALUE!</v>
      </c>
      <c r="B3681" t="s">
        <v>9674</v>
      </c>
      <c r="C3681" t="s">
        <v>9675</v>
      </c>
      <c r="D3681" s="31" cm="1">
        <f t="array" aca="1" ref="D3681" ca="1">_FV(A3681,"Last trade time",TRUE)</f>
        <v>45824.843750103908</v>
      </c>
      <c r="E3681" s="23" cm="1">
        <f t="array" aca="1" ref="E3681" ca="1">_FV(A3681,"Price")</f>
        <v>20.170000000000002</v>
      </c>
      <c r="F3681" s="27" cm="1">
        <f t="array" aca="1" ref="F3681" ca="1">_FV(A3681,"Change (%)",TRUE)</f>
        <v>-2.2260000000000001E-3</v>
      </c>
      <c r="G3681" s="26" cm="1">
        <f t="array" aca="1" ref="G3681" ca="1">_FV(A3681,"Change")</f>
        <v>-4.4999999999999998E-2</v>
      </c>
      <c r="H3681" s="23" cm="1">
        <f t="array" aca="1" ref="H3681" ca="1">_FV(A3681,"Open")</f>
        <v>20.190000000000001</v>
      </c>
      <c r="I3681" s="23" cm="1">
        <f t="array" aca="1" ref="I3681" ca="1">_FV(A3681,"Low")</f>
        <v>20.170000000000002</v>
      </c>
      <c r="J3681" s="23" cm="1">
        <f t="array" aca="1" ref="J3681" ca="1">_FV(A3681,"High")</f>
        <v>20.224399999999999</v>
      </c>
      <c r="K3681" s="23" cm="1">
        <f t="array" aca="1" ref="K3681" ca="1">_FV(A3681,"Previous close",TRUE)</f>
        <v>20.215</v>
      </c>
      <c r="L3681" s="26"/>
      <c r="M3681" s="23" cm="1">
        <f t="array" aca="1" ref="M3681" ca="1">_FV(A3681,"52 week low",TRUE)</f>
        <v>19.54</v>
      </c>
      <c r="N3681" s="23" cm="1">
        <f t="array" aca="1" ref="N3681" ca="1">_FV(A3681,"52 week high",TRUE)</f>
        <v>20.994900000000001</v>
      </c>
      <c r="O3681" s="8" cm="1">
        <f t="array" aca="1" ref="O3681" ca="1">_FV(A3681,"Volume")</f>
        <v>50792</v>
      </c>
      <c r="P3681" s="7" cm="1">
        <f t="array" aca="1" ref="P3681" ca="1">_FV(A3681,"Volume average",TRUE)</f>
        <v>55192</v>
      </c>
      <c r="Q3681" t="s">
        <v>6358</v>
      </c>
      <c r="S3681" t="s">
        <v>2067</v>
      </c>
      <c r="T3681" s="25" cm="1">
        <f t="array" aca="1" ref="T3681" ca="1">_FV(A3681,"Expense ratio",TRUE)</f>
        <v>7.000000000000001E-4</v>
      </c>
      <c r="U3681" s="24" cm="1">
        <f t="array" aca="1" ref="U3681" ca="1">_FV(A3681,"Market cap",TRUE)</f>
        <v>373129711.16000003</v>
      </c>
      <c r="V3681" s="4">
        <v>373129696</v>
      </c>
      <c r="W3681" s="4">
        <v>373129696</v>
      </c>
      <c r="Y3681" t="s">
        <v>3094</v>
      </c>
      <c r="Z3681" s="5">
        <v>20.061879999999999</v>
      </c>
      <c r="AB3681" s="19">
        <v>4.0300000000000002E-2</v>
      </c>
      <c r="AC3681" s="4">
        <v>122471</v>
      </c>
      <c r="AE3681" s="5">
        <v>2.987612396023942</v>
      </c>
      <c r="AF3681" s="19">
        <v>3.6849679576127499</v>
      </c>
      <c r="AI3681" s="4">
        <v>122471</v>
      </c>
      <c r="AJ3681" s="5">
        <v>2457992.9700000002</v>
      </c>
      <c r="AL3681" s="5">
        <v>20.995000000000001</v>
      </c>
      <c r="AM3681" s="5">
        <v>19.54</v>
      </c>
      <c r="AN3681" t="s">
        <v>90</v>
      </c>
      <c r="AO3681" t="str" cm="1">
        <f t="array" aca="1" ref="AO3681" ca="1">_FV(A3681,"Currency")</f>
        <v>USD</v>
      </c>
      <c r="AP3681" t="str" cm="1">
        <f t="array" aca="1" ref="AP3681" ca="1">_FV(A3681,"Exchange")</f>
        <v>Nasdaq Stock Market</v>
      </c>
      <c r="AQ3681" s="6" t="str" cm="1">
        <f t="array" aca="1" ref="AQ3681" ca="1">_FV(A3681,"Exchange abbreviation",TRUE)</f>
        <v>XNAS</v>
      </c>
      <c r="AR3681" t="str" cm="1">
        <f t="array" aca="1" ref="AR3681" ca="1">_FV(A3681,"Instrument type",TRUE)</f>
        <v>ETF</v>
      </c>
    </row>
    <row r="3682" spans="1:44" ht="18.75" customHeight="1" x14ac:dyDescent="0.25">
      <c r="A3682" t="e" vm="3694">
        <v>#VALUE!</v>
      </c>
      <c r="B3682" t="s">
        <v>9676</v>
      </c>
      <c r="C3682" t="s">
        <v>9677</v>
      </c>
      <c r="D3682" s="31" cm="1">
        <f t="array" aca="1" ref="D3682" ca="1">_FV(A3682,"Last trade time",TRUE)</f>
        <v>45824.843750103908</v>
      </c>
      <c r="E3682" s="23" cm="1">
        <f t="array" aca="1" ref="E3682" ca="1">_FV(A3682,"Price")</f>
        <v>83.93</v>
      </c>
      <c r="F3682" s="27" cm="1">
        <f t="array" aca="1" ref="F3682" ca="1">_FV(A3682,"Change (%)",TRUE)</f>
        <v>7.0789999999999994E-3</v>
      </c>
      <c r="G3682" s="26" cm="1">
        <f t="array" aca="1" ref="G3682" ca="1">_FV(A3682,"Change")</f>
        <v>0.59</v>
      </c>
      <c r="H3682" s="23" cm="1">
        <f t="array" aca="1" ref="H3682" ca="1">_FV(A3682,"Open")</f>
        <v>83.83</v>
      </c>
      <c r="I3682" s="23" cm="1">
        <f t="array" aca="1" ref="I3682" ca="1">_FV(A3682,"Low")</f>
        <v>83.73</v>
      </c>
      <c r="J3682" s="23" cm="1">
        <f t="array" aca="1" ref="J3682" ca="1">_FV(A3682,"High")</f>
        <v>84.3</v>
      </c>
      <c r="K3682" s="23" cm="1">
        <f t="array" aca="1" ref="K3682" ca="1">_FV(A3682,"Previous close",TRUE)</f>
        <v>83.34</v>
      </c>
      <c r="L3682" s="26"/>
      <c r="M3682" s="23" cm="1">
        <f t="array" aca="1" ref="M3682" ca="1">_FV(A3682,"52 week low",TRUE)</f>
        <v>71.683999999999997</v>
      </c>
      <c r="N3682" s="23" cm="1">
        <f t="array" aca="1" ref="N3682" ca="1">_FV(A3682,"52 week high",TRUE)</f>
        <v>87.97</v>
      </c>
      <c r="O3682" s="8" cm="1">
        <f t="array" aca="1" ref="O3682" ca="1">_FV(A3682,"Volume")</f>
        <v>2062072</v>
      </c>
      <c r="P3682" s="7" cm="1">
        <f t="array" aca="1" ref="P3682" ca="1">_FV(A3682,"Volume average",TRUE)</f>
        <v>447989</v>
      </c>
      <c r="Q3682" t="s">
        <v>449</v>
      </c>
      <c r="R3682" t="s">
        <v>155</v>
      </c>
      <c r="T3682" s="25" cm="1">
        <f t="array" aca="1" ref="T3682" ca="1">_FV(A3682,"Expense ratio",TRUE)</f>
        <v>7.000000000000001E-4</v>
      </c>
      <c r="U3682" s="24" cm="1">
        <f t="array" aca="1" ref="U3682" ca="1">_FV(A3682,"Market cap",TRUE)</f>
        <v>12034013285</v>
      </c>
      <c r="V3682" s="16"/>
      <c r="W3682" s="16"/>
      <c r="Z3682" s="18"/>
      <c r="AA3682" s="20"/>
      <c r="AB3682" s="20"/>
      <c r="AC3682" s="21">
        <v>475813</v>
      </c>
      <c r="AE3682" s="18"/>
      <c r="AF3682" s="20"/>
      <c r="AI3682" s="21"/>
      <c r="AJ3682" s="18"/>
      <c r="AL3682" s="18"/>
      <c r="AM3682" s="18"/>
      <c r="AN3682" t="s">
        <v>73</v>
      </c>
      <c r="AO3682" t="str" cm="1">
        <f t="array" aca="1" ref="AO3682" ca="1">_FV(A3682,"Currency")</f>
        <v>USD</v>
      </c>
      <c r="AP3682" t="str" cm="1">
        <f t="array" aca="1" ref="AP3682" ca="1">_FV(A3682,"Exchange")</f>
        <v>Nasdaq Stock Market</v>
      </c>
      <c r="AQ3682" s="6" t="str" cm="1">
        <f t="array" aca="1" ref="AQ3682" ca="1">_FV(A3682,"Exchange abbreviation",TRUE)</f>
        <v>XNAS</v>
      </c>
      <c r="AR3682" t="str" cm="1">
        <f t="array" aca="1" ref="AR3682" ca="1">_FV(A3682,"Instrument type",TRUE)</f>
        <v>ETF</v>
      </c>
    </row>
    <row r="3683" spans="1:44" ht="18.75" customHeight="1" x14ac:dyDescent="0.25">
      <c r="A3683" t="e" vm="3695">
        <v>#VALUE!</v>
      </c>
      <c r="B3683" t="s">
        <v>9678</v>
      </c>
      <c r="C3683" t="s">
        <v>9679</v>
      </c>
      <c r="D3683" s="31" cm="1">
        <f t="array" aca="1" ref="D3683" ca="1">_FV(A3683,"Last trade time",TRUE)</f>
        <v>45824.84030609922</v>
      </c>
      <c r="E3683" s="23" cm="1">
        <f t="array" aca="1" ref="E3683" ca="1">_FV(A3683,"Price")</f>
        <v>50.91</v>
      </c>
      <c r="F3683" s="27" cm="1">
        <f t="array" aca="1" ref="F3683" ca="1">_FV(A3683,"Change (%)",TRUE)</f>
        <v>3.9300000000000001E-4</v>
      </c>
      <c r="G3683" s="26" cm="1">
        <f t="array" aca="1" ref="G3683" ca="1">_FV(A3683,"Change")</f>
        <v>0.02</v>
      </c>
      <c r="H3683" s="23" cm="1">
        <f t="array" aca="1" ref="H3683" ca="1">_FV(A3683,"Open")</f>
        <v>50.92</v>
      </c>
      <c r="I3683" s="23" cm="1">
        <f t="array" aca="1" ref="I3683" ca="1">_FV(A3683,"Low")</f>
        <v>50.89</v>
      </c>
      <c r="J3683" s="23" cm="1">
        <f t="array" aca="1" ref="J3683" ca="1">_FV(A3683,"High")</f>
        <v>50.99</v>
      </c>
      <c r="K3683" s="23" cm="1">
        <f t="array" aca="1" ref="K3683" ca="1">_FV(A3683,"Previous close",TRUE)</f>
        <v>50.89</v>
      </c>
      <c r="L3683" s="26"/>
      <c r="M3683" s="23" cm="1">
        <f t="array" aca="1" ref="M3683" ca="1">_FV(A3683,"52 week low",TRUE)</f>
        <v>49.411099999999998</v>
      </c>
      <c r="N3683" s="23" cm="1">
        <f t="array" aca="1" ref="N3683" ca="1">_FV(A3683,"52 week high",TRUE)</f>
        <v>52.7</v>
      </c>
      <c r="O3683" s="8" cm="1">
        <f t="array" aca="1" ref="O3683" ca="1">_FV(A3683,"Volume")</f>
        <v>646322</v>
      </c>
      <c r="P3683" s="7" cm="1">
        <f t="array" aca="1" ref="P3683" ca="1">_FV(A3683,"Volume average",TRUE)</f>
        <v>2962095</v>
      </c>
      <c r="Q3683" t="s">
        <v>6216</v>
      </c>
      <c r="S3683" t="s">
        <v>2067</v>
      </c>
      <c r="T3683" s="25" cm="1">
        <f t="array" aca="1" ref="T3683" ca="1">_FV(A3683,"Expense ratio",TRUE)</f>
        <v>7.000000000000001E-4</v>
      </c>
      <c r="U3683" s="24" cm="1">
        <f t="array" aca="1" ref="U3683" ca="1">_FV(A3683,"Market cap",TRUE)</f>
        <v>9995245173.0699997</v>
      </c>
      <c r="V3683" s="4">
        <v>9995245568</v>
      </c>
      <c r="W3683" s="4">
        <v>9995245568</v>
      </c>
      <c r="Y3683" t="s">
        <v>9680</v>
      </c>
      <c r="Z3683" s="5">
        <v>50.767789999999998</v>
      </c>
      <c r="AB3683" s="5">
        <v>4.2000000000000003E-2</v>
      </c>
      <c r="AC3683" s="4">
        <v>1782803</v>
      </c>
      <c r="AE3683" s="5">
        <v>1.7814239510765879</v>
      </c>
      <c r="AF3683" s="5">
        <v>6.1821402253527058</v>
      </c>
      <c r="AI3683" s="4">
        <v>1782803</v>
      </c>
      <c r="AJ3683" s="5">
        <v>90512908.310000002</v>
      </c>
      <c r="AL3683" s="5">
        <v>52.7</v>
      </c>
      <c r="AM3683" s="5">
        <v>48.7</v>
      </c>
      <c r="AN3683" t="s">
        <v>82</v>
      </c>
      <c r="AO3683" t="str" cm="1">
        <f t="array" aca="1" ref="AO3683" ca="1">_FV(A3683,"Currency")</f>
        <v>USD</v>
      </c>
      <c r="AP3683" t="str" cm="1">
        <f t="array" aca="1" ref="AP3683" ca="1">_FV(A3683,"Exchange")</f>
        <v>CBOE BZX Exchange</v>
      </c>
      <c r="AQ3683" s="6" t="str" cm="1">
        <f t="array" aca="1" ref="AQ3683" ca="1">_FV(A3683,"Exchange abbreviation",TRUE)</f>
        <v>BATS</v>
      </c>
      <c r="AR3683" t="str" cm="1">
        <f t="array" aca="1" ref="AR3683" ca="1">_FV(A3683,"Instrument type",TRUE)</f>
        <v>ETF</v>
      </c>
    </row>
    <row r="3684" spans="1:44" ht="18.75" customHeight="1" x14ac:dyDescent="0.25">
      <c r="A3684" t="e" vm="3696">
        <v>#VALUE!</v>
      </c>
      <c r="B3684" t="s">
        <v>9681</v>
      </c>
      <c r="C3684" t="s">
        <v>9682</v>
      </c>
      <c r="D3684" s="31" cm="1">
        <f t="array" aca="1" ref="D3684" ca="1">_FV(A3684,"Last trade time",TRUE)</f>
        <v>45824.843750103908</v>
      </c>
      <c r="E3684" s="23" cm="1">
        <f t="array" aca="1" ref="E3684" ca="1">_FV(A3684,"Price")</f>
        <v>273.86</v>
      </c>
      <c r="F3684" s="27" cm="1">
        <f t="array" aca="1" ref="F3684" ca="1">_FV(A3684,"Change (%)",TRUE)</f>
        <v>9.8080000000000007E-3</v>
      </c>
      <c r="G3684" s="26" cm="1">
        <f t="array" aca="1" ref="G3684" ca="1">_FV(A3684,"Change")</f>
        <v>2.66</v>
      </c>
      <c r="H3684" s="23" cm="1">
        <f t="array" aca="1" ref="H3684" ca="1">_FV(A3684,"Open")</f>
        <v>272.73</v>
      </c>
      <c r="I3684" s="23" cm="1">
        <f t="array" aca="1" ref="I3684" ca="1">_FV(A3684,"Low")</f>
        <v>272.73</v>
      </c>
      <c r="J3684" s="23" cm="1">
        <f t="array" aca="1" ref="J3684" ca="1">_FV(A3684,"High")</f>
        <v>274.62990000000002</v>
      </c>
      <c r="K3684" s="23" cm="1">
        <f t="array" aca="1" ref="K3684" ca="1">_FV(A3684,"Previous close",TRUE)</f>
        <v>271.2</v>
      </c>
      <c r="L3684" s="26"/>
      <c r="M3684" s="23" cm="1">
        <f t="array" aca="1" ref="M3684" ca="1">_FV(A3684,"52 week low",TRUE)</f>
        <v>218.75</v>
      </c>
      <c r="N3684" s="23" cm="1">
        <f t="array" aca="1" ref="N3684" ca="1">_FV(A3684,"52 week high",TRUE)</f>
        <v>279.48</v>
      </c>
      <c r="O3684" s="8" cm="1">
        <f t="array" aca="1" ref="O3684" ca="1">_FV(A3684,"Volume")</f>
        <v>50478</v>
      </c>
      <c r="P3684" s="7" cm="1">
        <f t="array" aca="1" ref="P3684" ca="1">_FV(A3684,"Volume average",TRUE)</f>
        <v>103282</v>
      </c>
      <c r="Q3684" t="s">
        <v>449</v>
      </c>
      <c r="T3684" s="25" cm="1">
        <f t="array" aca="1" ref="T3684" ca="1">_FV(A3684,"Expense ratio",TRUE)</f>
        <v>7.000000000000001E-4</v>
      </c>
      <c r="U3684" s="24" cm="1">
        <f t="array" aca="1" ref="U3684" ca="1">_FV(A3684,"Market cap",TRUE)</f>
        <v>5973421868</v>
      </c>
      <c r="V3684" s="16"/>
      <c r="W3684" s="16"/>
      <c r="Z3684" s="18"/>
      <c r="AA3684" s="20"/>
      <c r="AB3684" s="20"/>
      <c r="AC3684" s="21">
        <v>106100</v>
      </c>
      <c r="AE3684" s="18"/>
      <c r="AF3684" s="20"/>
      <c r="AI3684" s="21"/>
      <c r="AJ3684" s="18"/>
      <c r="AL3684" s="18"/>
      <c r="AM3684" s="18"/>
      <c r="AN3684" t="s">
        <v>73</v>
      </c>
      <c r="AO3684" t="str" cm="1">
        <f t="array" aca="1" ref="AO3684" ca="1">_FV(A3684,"Currency")</f>
        <v>USD</v>
      </c>
      <c r="AP3684" t="str" cm="1">
        <f t="array" aca="1" ref="AP3684" ca="1">_FV(A3684,"Exchange")</f>
        <v>Nasdaq Stock Market</v>
      </c>
      <c r="AQ3684" s="6" t="str" cm="1">
        <f t="array" aca="1" ref="AQ3684" ca="1">_FV(A3684,"Exchange abbreviation",TRUE)</f>
        <v>XNAS</v>
      </c>
      <c r="AR3684" t="str" cm="1">
        <f t="array" aca="1" ref="AR3684" ca="1">_FV(A3684,"Instrument type",TRUE)</f>
        <v>ETF</v>
      </c>
    </row>
    <row r="3685" spans="1:44" ht="18.75" customHeight="1" x14ac:dyDescent="0.25">
      <c r="A3685" t="e" vm="3697">
        <v>#VALUE!</v>
      </c>
      <c r="B3685" t="s">
        <v>9683</v>
      </c>
      <c r="C3685" t="s">
        <v>9684</v>
      </c>
      <c r="D3685" s="31" cm="1">
        <f t="array" aca="1" ref="D3685" ca="1">_FV(A3685,"Last trade time",TRUE)</f>
        <v>45824.930089409376</v>
      </c>
      <c r="E3685" s="23" cm="1">
        <f t="array" aca="1" ref="E3685" ca="1">_FV(A3685,"Price")</f>
        <v>42.62</v>
      </c>
      <c r="F3685" s="27" cm="1">
        <f t="array" aca="1" ref="F3685" ca="1">_FV(A3685,"Change (%)",TRUE)</f>
        <v>2.3519999999999999E-3</v>
      </c>
      <c r="G3685" s="26" cm="1">
        <f t="array" aca="1" ref="G3685" ca="1">_FV(A3685,"Change")</f>
        <v>0.1</v>
      </c>
      <c r="H3685" s="23" cm="1">
        <f t="array" aca="1" ref="H3685" ca="1">_FV(A3685,"Open")</f>
        <v>42.71</v>
      </c>
      <c r="I3685" s="23" cm="1">
        <f t="array" aca="1" ref="I3685" ca="1">_FV(A3685,"Low")</f>
        <v>42.484999999999999</v>
      </c>
      <c r="J3685" s="23" cm="1">
        <f t="array" aca="1" ref="J3685" ca="1">_FV(A3685,"High")</f>
        <v>42.88</v>
      </c>
      <c r="K3685" s="23" cm="1">
        <f t="array" aca="1" ref="K3685" ca="1">_FV(A3685,"Previous close",TRUE)</f>
        <v>42.52</v>
      </c>
      <c r="L3685" s="26"/>
      <c r="M3685" s="23" cm="1">
        <f t="array" aca="1" ref="M3685" ca="1">_FV(A3685,"52 week low",TRUE)</f>
        <v>37.92</v>
      </c>
      <c r="N3685" s="23" cm="1">
        <f t="array" aca="1" ref="N3685" ca="1">_FV(A3685,"52 week high",TRUE)</f>
        <v>47.52</v>
      </c>
      <c r="O3685" s="8" cm="1">
        <f t="array" aca="1" ref="O3685" ca="1">_FV(A3685,"Volume")</f>
        <v>1272614</v>
      </c>
      <c r="P3685" s="7" cm="1">
        <f t="array" aca="1" ref="P3685" ca="1">_FV(A3685,"Volume average",TRUE)</f>
        <v>934843</v>
      </c>
      <c r="Q3685" t="s">
        <v>60</v>
      </c>
      <c r="S3685" t="s">
        <v>2310</v>
      </c>
      <c r="T3685" s="25" cm="1">
        <f t="array" aca="1" ref="T3685" ca="1">_FV(A3685,"Expense ratio",TRUE)</f>
        <v>7.000000000000001E-4</v>
      </c>
      <c r="U3685" s="24" cm="1">
        <f t="array" aca="1" ref="U3685" ca="1">_FV(A3685,"Market cap",TRUE)</f>
        <v>6808752751.9799995</v>
      </c>
      <c r="V3685" s="4">
        <v>6808752640</v>
      </c>
      <c r="W3685" s="4">
        <v>6808752640</v>
      </c>
      <c r="Y3685" t="s">
        <v>9685</v>
      </c>
      <c r="Z3685" s="5">
        <v>42.493099999999998</v>
      </c>
      <c r="AA3685" s="5">
        <v>17.513432000000002</v>
      </c>
      <c r="AB3685" s="19">
        <v>4.4899995999999998E-2</v>
      </c>
      <c r="AC3685" s="4">
        <v>1015031</v>
      </c>
      <c r="AE3685" s="5">
        <v>-0.30365945829082808</v>
      </c>
      <c r="AF3685" s="19">
        <v>9.7560016074706759</v>
      </c>
      <c r="AI3685" s="4">
        <v>1015031</v>
      </c>
      <c r="AJ3685" s="5">
        <v>43118516.880000003</v>
      </c>
      <c r="AL3685" s="5">
        <v>47.52</v>
      </c>
      <c r="AM3685" s="5">
        <v>37.92</v>
      </c>
      <c r="AN3685" t="s">
        <v>82</v>
      </c>
      <c r="AO3685" t="str" cm="1">
        <f t="array" aca="1" ref="AO3685" ca="1">_FV(A3685,"Currency")</f>
        <v>USD</v>
      </c>
      <c r="AP3685" t="str" cm="1">
        <f t="array" aca="1" ref="AP3685" ca="1">_FV(A3685,"Exchange")</f>
        <v>NYSE Arca</v>
      </c>
      <c r="AQ3685" s="6" t="str" cm="1">
        <f t="array" aca="1" ref="AQ3685" ca="1">_FV(A3685,"Exchange abbreviation",TRUE)</f>
        <v>ARCX</v>
      </c>
      <c r="AR3685" t="str" cm="1">
        <f t="array" aca="1" ref="AR3685" ca="1">_FV(A3685,"Instrument type",TRUE)</f>
        <v>ETF</v>
      </c>
    </row>
    <row r="3686" spans="1:44" ht="18.75" customHeight="1" x14ac:dyDescent="0.25">
      <c r="A3686" t="e" vm="3698">
        <v>#VALUE!</v>
      </c>
      <c r="B3686" t="s">
        <v>9686</v>
      </c>
      <c r="C3686" t="s">
        <v>9687</v>
      </c>
      <c r="D3686" s="31" cm="1">
        <f t="array" aca="1" ref="D3686" ca="1">_FV(A3686,"Last trade time",TRUE)</f>
        <v>45824.840277789066</v>
      </c>
      <c r="E3686" s="23" cm="1">
        <f t="array" aca="1" ref="E3686" ca="1">_FV(A3686,"Price")</f>
        <v>93.910799999999995</v>
      </c>
      <c r="F3686" s="27" cm="1">
        <f t="array" aca="1" ref="F3686" ca="1">_FV(A3686,"Change (%)",TRUE)</f>
        <v>-1.926E-3</v>
      </c>
      <c r="G3686" s="26" cm="1">
        <f t="array" aca="1" ref="G3686" ca="1">_FV(A3686,"Change")</f>
        <v>-0.1812</v>
      </c>
      <c r="H3686" s="23" cm="1">
        <f t="array" aca="1" ref="H3686" ca="1">_FV(A3686,"Open")</f>
        <v>94.265000000000001</v>
      </c>
      <c r="I3686" s="23" cm="1">
        <f t="array" aca="1" ref="I3686" ca="1">_FV(A3686,"Low")</f>
        <v>93.910799999999995</v>
      </c>
      <c r="J3686" s="23" cm="1">
        <f t="array" aca="1" ref="J3686" ca="1">_FV(A3686,"High")</f>
        <v>94.27</v>
      </c>
      <c r="K3686" s="23" cm="1">
        <f t="array" aca="1" ref="K3686" ca="1">_FV(A3686,"Previous close",TRUE)</f>
        <v>94.091999999999999</v>
      </c>
      <c r="L3686" s="26"/>
      <c r="M3686" s="23" cm="1">
        <f t="array" aca="1" ref="M3686" ca="1">_FV(A3686,"52 week low",TRUE)</f>
        <v>91.09</v>
      </c>
      <c r="N3686" s="23" cm="1">
        <f t="array" aca="1" ref="N3686" ca="1">_FV(A3686,"52 week high",TRUE)</f>
        <v>99.7</v>
      </c>
      <c r="O3686" s="8" cm="1">
        <f t="array" aca="1" ref="O3686" ca="1">_FV(A3686,"Volume")</f>
        <v>723</v>
      </c>
      <c r="P3686" s="7" cm="1">
        <f t="array" aca="1" ref="P3686" ca="1">_FV(A3686,"Volume average",TRUE)</f>
        <v>2280</v>
      </c>
      <c r="Q3686" t="s">
        <v>4104</v>
      </c>
      <c r="R3686" t="s">
        <v>4105</v>
      </c>
      <c r="S3686" t="s">
        <v>2310</v>
      </c>
      <c r="T3686" s="25" cm="1">
        <f t="array" aca="1" ref="T3686" ca="1">_FV(A3686,"Expense ratio",TRUE)</f>
        <v>7.000000000000001E-4</v>
      </c>
      <c r="U3686" s="24" cm="1">
        <f t="array" aca="1" ref="U3686" ca="1">_FV(A3686,"Market cap",TRUE)</f>
        <v>56266156.109999999</v>
      </c>
      <c r="V3686" s="4">
        <v>56266156</v>
      </c>
      <c r="W3686" s="4">
        <v>56266156</v>
      </c>
      <c r="Y3686" t="s">
        <v>9688</v>
      </c>
      <c r="Z3686" s="5">
        <v>93.306870000000004</v>
      </c>
      <c r="AB3686" s="5">
        <v>5.4300000000000001E-2</v>
      </c>
      <c r="AC3686" s="4">
        <v>1592</v>
      </c>
      <c r="AE3686" s="5">
        <v>2.2731294378160571</v>
      </c>
      <c r="AF3686" s="5">
        <v>3.9950557251243302</v>
      </c>
      <c r="AI3686" s="4">
        <v>1592</v>
      </c>
      <c r="AJ3686" s="5">
        <v>148732.6</v>
      </c>
      <c r="AL3686" s="5">
        <v>99.7</v>
      </c>
      <c r="AM3686" s="5">
        <v>91.09</v>
      </c>
      <c r="AN3686" t="s">
        <v>47</v>
      </c>
      <c r="AO3686" t="str" cm="1">
        <f t="array" aca="1" ref="AO3686" ca="1">_FV(A3686,"Currency")</f>
        <v>USD</v>
      </c>
      <c r="AP3686" t="str" cm="1">
        <f t="array" aca="1" ref="AP3686" ca="1">_FV(A3686,"Exchange")</f>
        <v>NYSE Arca</v>
      </c>
      <c r="AQ3686" s="6" t="str" cm="1">
        <f t="array" aca="1" ref="AQ3686" ca="1">_FV(A3686,"Exchange abbreviation",TRUE)</f>
        <v>ARCX</v>
      </c>
      <c r="AR3686" t="str" cm="1">
        <f t="array" aca="1" ref="AR3686" ca="1">_FV(A3686,"Instrument type",TRUE)</f>
        <v>ETF</v>
      </c>
    </row>
    <row r="3687" spans="1:44" ht="18.75" customHeight="1" x14ac:dyDescent="0.25">
      <c r="A3687" t="e" vm="3699">
        <v>#VALUE!</v>
      </c>
      <c r="B3687" t="s">
        <v>9689</v>
      </c>
      <c r="C3687" t="s">
        <v>9690</v>
      </c>
      <c r="D3687" s="31" cm="1">
        <f t="array" aca="1" ref="D3687" ca="1">_FV(A3687,"Last trade time",TRUE)</f>
        <v>45824.912524582811</v>
      </c>
      <c r="E3687" s="23" cm="1">
        <f t="array" aca="1" ref="E3687" ca="1">_FV(A3687,"Price")</f>
        <v>185.83</v>
      </c>
      <c r="F3687" s="27" cm="1">
        <f t="array" aca="1" ref="F3687" ca="1">_FV(A3687,"Change (%)",TRUE)</f>
        <v>6.7720000000000002E-3</v>
      </c>
      <c r="G3687" s="26" cm="1">
        <f t="array" aca="1" ref="G3687" ca="1">_FV(A3687,"Change")</f>
        <v>1.25</v>
      </c>
      <c r="H3687" s="23" cm="1">
        <f t="array" aca="1" ref="H3687" ca="1">_FV(A3687,"Open")</f>
        <v>185.51</v>
      </c>
      <c r="I3687" s="23" cm="1">
        <f t="array" aca="1" ref="I3687" ca="1">_FV(A3687,"Low")</f>
        <v>185.4</v>
      </c>
      <c r="J3687" s="23" cm="1">
        <f t="array" aca="1" ref="J3687" ca="1">_FV(A3687,"High")</f>
        <v>186.49</v>
      </c>
      <c r="K3687" s="23" cm="1">
        <f t="array" aca="1" ref="K3687" ca="1">_FV(A3687,"Previous close",TRUE)</f>
        <v>184.58</v>
      </c>
      <c r="L3687" s="26"/>
      <c r="M3687" s="23" cm="1">
        <f t="array" aca="1" ref="M3687" ca="1">_FV(A3687,"52 week low",TRUE)</f>
        <v>159.98949999999999</v>
      </c>
      <c r="N3687" s="23" cm="1">
        <f t="array" aca="1" ref="N3687" ca="1">_FV(A3687,"52 week high",TRUE)</f>
        <v>199.71789999999999</v>
      </c>
      <c r="O3687" s="8" cm="1">
        <f t="array" aca="1" ref="O3687" ca="1">_FV(A3687,"Volume")</f>
        <v>92852</v>
      </c>
      <c r="P3687" s="7" cm="1">
        <f t="array" aca="1" ref="P3687" ca="1">_FV(A3687,"Volume average",TRUE)</f>
        <v>80447</v>
      </c>
      <c r="Q3687" t="s">
        <v>449</v>
      </c>
      <c r="R3687" t="s">
        <v>155</v>
      </c>
      <c r="T3687" s="25" cm="1">
        <f t="array" aca="1" ref="T3687" ca="1">_FV(A3687,"Expense ratio",TRUE)</f>
        <v>7.000000000000001E-4</v>
      </c>
      <c r="U3687" s="24" cm="1">
        <f t="array" aca="1" ref="U3687" ca="1">_FV(A3687,"Market cap",TRUE)</f>
        <v>5310103872</v>
      </c>
      <c r="V3687" s="16"/>
      <c r="W3687" s="16"/>
      <c r="Z3687" s="18"/>
      <c r="AA3687" s="20"/>
      <c r="AB3687" s="20"/>
      <c r="AC3687" s="21">
        <v>85811</v>
      </c>
      <c r="AE3687" s="18"/>
      <c r="AF3687" s="20"/>
      <c r="AI3687" s="21"/>
      <c r="AJ3687" s="18"/>
      <c r="AL3687" s="18"/>
      <c r="AM3687" s="18"/>
      <c r="AN3687" t="s">
        <v>73</v>
      </c>
      <c r="AO3687" t="str" cm="1">
        <f t="array" aca="1" ref="AO3687" ca="1">_FV(A3687,"Currency")</f>
        <v>USD</v>
      </c>
      <c r="AP3687" t="str" cm="1">
        <f t="array" aca="1" ref="AP3687" ca="1">_FV(A3687,"Exchange")</f>
        <v>NYSE Arca</v>
      </c>
      <c r="AQ3687" s="6" t="str" cm="1">
        <f t="array" aca="1" ref="AQ3687" ca="1">_FV(A3687,"Exchange abbreviation",TRUE)</f>
        <v>ARCX</v>
      </c>
      <c r="AR3687" t="str" cm="1">
        <f t="array" aca="1" ref="AR3687" ca="1">_FV(A3687,"Instrument type",TRUE)</f>
        <v>ETF</v>
      </c>
    </row>
    <row r="3688" spans="1:44" ht="18.75" customHeight="1" x14ac:dyDescent="0.25">
      <c r="A3688" t="e" vm="3700">
        <v>#VALUE!</v>
      </c>
      <c r="B3688" t="s">
        <v>9691</v>
      </c>
      <c r="C3688" t="s">
        <v>9692</v>
      </c>
      <c r="D3688" s="31" cm="1">
        <f t="array" aca="1" ref="D3688" ca="1">_FV(A3688,"Last trade time",TRUE)</f>
        <v>45824.901233020311</v>
      </c>
      <c r="E3688" s="23" cm="1">
        <f t="array" aca="1" ref="E3688" ca="1">_FV(A3688,"Price")</f>
        <v>49.29</v>
      </c>
      <c r="F3688" s="27" cm="1">
        <f t="array" aca="1" ref="F3688" ca="1">_FV(A3688,"Change (%)",TRUE)</f>
        <v>-6.0829999999999999E-4</v>
      </c>
      <c r="G3688" s="26" cm="1">
        <f t="array" aca="1" ref="G3688" ca="1">_FV(A3688,"Change")</f>
        <v>-0.03</v>
      </c>
      <c r="H3688" s="23" cm="1">
        <f t="array" aca="1" ref="H3688" ca="1">_FV(A3688,"Open")</f>
        <v>49.3</v>
      </c>
      <c r="I3688" s="23" cm="1">
        <f t="array" aca="1" ref="I3688" ca="1">_FV(A3688,"Low")</f>
        <v>49.27</v>
      </c>
      <c r="J3688" s="23" cm="1">
        <f t="array" aca="1" ref="J3688" ca="1">_FV(A3688,"High")</f>
        <v>49.39</v>
      </c>
      <c r="K3688" s="23" cm="1">
        <f t="array" aca="1" ref="K3688" ca="1">_FV(A3688,"Previous close",TRUE)</f>
        <v>49.32</v>
      </c>
      <c r="L3688" s="26"/>
      <c r="M3688" s="23" cm="1">
        <f t="array" aca="1" ref="M3688" ca="1">_FV(A3688,"52 week low",TRUE)</f>
        <v>48.29</v>
      </c>
      <c r="N3688" s="23" cm="1">
        <f t="array" aca="1" ref="N3688" ca="1">_FV(A3688,"52 week high",TRUE)</f>
        <v>50.6999</v>
      </c>
      <c r="O3688" s="8" cm="1">
        <f t="array" aca="1" ref="O3688" ca="1">_FV(A3688,"Volume")</f>
        <v>2603975</v>
      </c>
      <c r="P3688" s="7" cm="1">
        <f t="array" aca="1" ref="P3688" ca="1">_FV(A3688,"Volume average",TRUE)</f>
        <v>4186077</v>
      </c>
      <c r="Q3688" t="s">
        <v>464</v>
      </c>
      <c r="T3688" s="25" cm="1">
        <f t="array" aca="1" ref="T3688" ca="1">_FV(A3688,"Expense ratio",TRUE)</f>
        <v>7.000000000000001E-4</v>
      </c>
      <c r="U3688" s="24" cm="1">
        <f t="array" aca="1" ref="U3688" ca="1">_FV(A3688,"Market cap",TRUE)</f>
        <v>66024827216</v>
      </c>
      <c r="V3688" s="16"/>
      <c r="W3688" s="16"/>
      <c r="X3688" t="s">
        <v>2785</v>
      </c>
      <c r="Z3688" s="18"/>
      <c r="AA3688" s="20"/>
      <c r="AB3688" s="20"/>
      <c r="AC3688" s="21">
        <v>4210287</v>
      </c>
      <c r="AE3688" s="18"/>
      <c r="AF3688" s="20"/>
      <c r="AI3688" s="21"/>
      <c r="AJ3688" s="18"/>
      <c r="AL3688" s="18"/>
      <c r="AM3688" s="18"/>
      <c r="AN3688" t="s">
        <v>73</v>
      </c>
      <c r="AO3688" t="str" cm="1">
        <f t="array" aca="1" ref="AO3688" ca="1">_FV(A3688,"Currency")</f>
        <v>USD</v>
      </c>
      <c r="AP3688" t="str" cm="1">
        <f t="array" aca="1" ref="AP3688" ca="1">_FV(A3688,"Exchange")</f>
        <v>Nasdaq Stock Market</v>
      </c>
      <c r="AQ3688" s="6" t="str" cm="1">
        <f t="array" aca="1" ref="AQ3688" ca="1">_FV(A3688,"Exchange abbreviation",TRUE)</f>
        <v>XNAS</v>
      </c>
      <c r="AR3688" t="str" cm="1">
        <f t="array" aca="1" ref="AR3688" ca="1">_FV(A3688,"Instrument type",TRUE)</f>
        <v>ETF</v>
      </c>
    </row>
    <row r="3689" spans="1:44" ht="18.75" customHeight="1" x14ac:dyDescent="0.25">
      <c r="A3689" t="e" vm="3701">
        <v>#VALUE!</v>
      </c>
      <c r="B3689" t="s">
        <v>9693</v>
      </c>
      <c r="C3689" t="s">
        <v>9694</v>
      </c>
      <c r="D3689" s="31" cm="1">
        <f t="array" aca="1" ref="D3689" ca="1">_FV(A3689,"Last trade time",TRUE)</f>
        <v>45824.843750103908</v>
      </c>
      <c r="E3689" s="23" cm="1">
        <f t="array" aca="1" ref="E3689" ca="1">_FV(A3689,"Price")</f>
        <v>22.65</v>
      </c>
      <c r="F3689" s="27" cm="1">
        <f t="array" aca="1" ref="F3689" ca="1">_FV(A3689,"Change (%)",TRUE)</f>
        <v>-1.763E-3</v>
      </c>
      <c r="G3689" s="26" cm="1">
        <f t="array" aca="1" ref="G3689" ca="1">_FV(A3689,"Change")</f>
        <v>-0.04</v>
      </c>
      <c r="H3689" s="23" cm="1">
        <f t="array" aca="1" ref="H3689" ca="1">_FV(A3689,"Open")</f>
        <v>22.68</v>
      </c>
      <c r="I3689" s="23" cm="1">
        <f t="array" aca="1" ref="I3689" ca="1">_FV(A3689,"Low")</f>
        <v>22.64</v>
      </c>
      <c r="J3689" s="23" cm="1">
        <f t="array" aca="1" ref="J3689" ca="1">_FV(A3689,"High")</f>
        <v>22.704999999999998</v>
      </c>
      <c r="K3689" s="23" cm="1">
        <f t="array" aca="1" ref="K3689" ca="1">_FV(A3689,"Previous close",TRUE)</f>
        <v>22.69</v>
      </c>
      <c r="L3689" s="26"/>
      <c r="M3689" s="23" cm="1">
        <f t="array" aca="1" ref="M3689" ca="1">_FV(A3689,"52 week low",TRUE)</f>
        <v>21.895</v>
      </c>
      <c r="N3689" s="23" cm="1">
        <f t="array" aca="1" ref="N3689" ca="1">_FV(A3689,"52 week high",TRUE)</f>
        <v>23.75</v>
      </c>
      <c r="O3689" s="8" cm="1">
        <f t="array" aca="1" ref="O3689" ca="1">_FV(A3689,"Volume")</f>
        <v>56350</v>
      </c>
      <c r="P3689" s="7" cm="1">
        <f t="array" aca="1" ref="P3689" ca="1">_FV(A3689,"Volume average",TRUE)</f>
        <v>51875</v>
      </c>
      <c r="Q3689" t="s">
        <v>6358</v>
      </c>
      <c r="S3689" t="s">
        <v>2067</v>
      </c>
      <c r="T3689" s="25" cm="1">
        <f t="array" aca="1" ref="T3689" ca="1">_FV(A3689,"Expense ratio",TRUE)</f>
        <v>7.000000000000001E-4</v>
      </c>
      <c r="U3689" s="24" cm="1">
        <f t="array" aca="1" ref="U3689" ca="1">_FV(A3689,"Market cap",TRUE)</f>
        <v>320994779.23000002</v>
      </c>
      <c r="V3689" s="4">
        <v>320994784</v>
      </c>
      <c r="W3689" s="4">
        <v>320994784</v>
      </c>
      <c r="Y3689" t="s">
        <v>9695</v>
      </c>
      <c r="Z3689" s="5">
        <v>22.5075</v>
      </c>
      <c r="AA3689" s="20"/>
      <c r="AB3689" s="5">
        <v>3.8599998000000003E-2</v>
      </c>
      <c r="AC3689" s="4">
        <v>82774</v>
      </c>
      <c r="AE3689" s="5">
        <v>3.1634917963137221</v>
      </c>
      <c r="AF3689" s="5">
        <v>4.2697830642016266</v>
      </c>
      <c r="AI3689" s="4">
        <v>82774</v>
      </c>
      <c r="AJ3689" s="5">
        <v>1864070.48</v>
      </c>
      <c r="AL3689" s="5">
        <v>23.75</v>
      </c>
      <c r="AM3689" s="5">
        <v>21.895</v>
      </c>
      <c r="AN3689" t="s">
        <v>90</v>
      </c>
      <c r="AO3689" t="str" cm="1">
        <f t="array" aca="1" ref="AO3689" ca="1">_FV(A3689,"Currency")</f>
        <v>USD</v>
      </c>
      <c r="AP3689" t="str" cm="1">
        <f t="array" aca="1" ref="AP3689" ca="1">_FV(A3689,"Exchange")</f>
        <v>Nasdaq Stock Market</v>
      </c>
      <c r="AQ3689" s="6" t="str" cm="1">
        <f t="array" aca="1" ref="AQ3689" ca="1">_FV(A3689,"Exchange abbreviation",TRUE)</f>
        <v>XNAS</v>
      </c>
      <c r="AR3689" t="str" cm="1">
        <f t="array" aca="1" ref="AR3689" ca="1">_FV(A3689,"Instrument type",TRUE)</f>
        <v>ETF</v>
      </c>
    </row>
    <row r="3690" spans="1:44" ht="18.75" customHeight="1" x14ac:dyDescent="0.25">
      <c r="A3690" t="e" vm="3702">
        <v>#VALUE!</v>
      </c>
      <c r="B3690" t="s">
        <v>9696</v>
      </c>
      <c r="C3690" t="s">
        <v>9697</v>
      </c>
      <c r="D3690" s="31" cm="1">
        <f t="array" aca="1" ref="D3690" ca="1">_FV(A3690,"Last trade time",TRUE)</f>
        <v>45824.8868114</v>
      </c>
      <c r="E3690" s="23" cm="1">
        <f t="array" aca="1" ref="E3690" ca="1">_FV(A3690,"Price")</f>
        <v>162.83000000000001</v>
      </c>
      <c r="F3690" s="27" cm="1">
        <f t="array" aca="1" ref="F3690" ca="1">_FV(A3690,"Change (%)",TRUE)</f>
        <v>7.8609999999999999E-3</v>
      </c>
      <c r="G3690" s="26" cm="1">
        <f t="array" aca="1" ref="G3690" ca="1">_FV(A3690,"Change")</f>
        <v>1.27</v>
      </c>
      <c r="H3690" s="23" cm="1">
        <f t="array" aca="1" ref="H3690" ca="1">_FV(A3690,"Open")</f>
        <v>162.52000000000001</v>
      </c>
      <c r="I3690" s="23" cm="1">
        <f t="array" aca="1" ref="I3690" ca="1">_FV(A3690,"Low")</f>
        <v>162.41</v>
      </c>
      <c r="J3690" s="23" cm="1">
        <f t="array" aca="1" ref="J3690" ca="1">_FV(A3690,"High")</f>
        <v>163.51</v>
      </c>
      <c r="K3690" s="23" cm="1">
        <f t="array" aca="1" ref="K3690" ca="1">_FV(A3690,"Previous close",TRUE)</f>
        <v>161.56</v>
      </c>
      <c r="L3690" s="26"/>
      <c r="M3690" s="23" cm="1">
        <f t="array" aca="1" ref="M3690" ca="1">_FV(A3690,"52 week low",TRUE)</f>
        <v>139.37889999999999</v>
      </c>
      <c r="N3690" s="23" cm="1">
        <f t="array" aca="1" ref="N3690" ca="1">_FV(A3690,"52 week high",TRUE)</f>
        <v>176.83</v>
      </c>
      <c r="O3690" s="8" cm="1">
        <f t="array" aca="1" ref="O3690" ca="1">_FV(A3690,"Volume")</f>
        <v>356860</v>
      </c>
      <c r="P3690" s="7" cm="1">
        <f t="array" aca="1" ref="P3690" ca="1">_FV(A3690,"Volume average",TRUE)</f>
        <v>320860</v>
      </c>
      <c r="Q3690" t="s">
        <v>143</v>
      </c>
      <c r="R3690" t="s">
        <v>155</v>
      </c>
      <c r="T3690" s="25" cm="1">
        <f t="array" aca="1" ref="T3690" ca="1">_FV(A3690,"Expense ratio",TRUE)</f>
        <v>7.000000000000001E-4</v>
      </c>
      <c r="U3690" s="24" cm="1">
        <f t="array" aca="1" ref="U3690" ca="1">_FV(A3690,"Market cap",TRUE)</f>
        <v>17499469846</v>
      </c>
      <c r="V3690" s="16"/>
      <c r="W3690" s="16"/>
      <c r="Z3690" s="18"/>
      <c r="AB3690" s="20"/>
      <c r="AC3690" s="21">
        <v>298960</v>
      </c>
      <c r="AE3690" s="18"/>
      <c r="AF3690" s="20"/>
      <c r="AI3690" s="21"/>
      <c r="AJ3690" s="18"/>
      <c r="AL3690" s="18"/>
      <c r="AM3690" s="18"/>
      <c r="AN3690" t="s">
        <v>73</v>
      </c>
      <c r="AO3690" t="str" cm="1">
        <f t="array" aca="1" ref="AO3690" ca="1">_FV(A3690,"Currency")</f>
        <v>USD</v>
      </c>
      <c r="AP3690" t="str" cm="1">
        <f t="array" aca="1" ref="AP3690" ca="1">_FV(A3690,"Exchange")</f>
        <v>NYSE Arca</v>
      </c>
      <c r="AQ3690" s="6" t="str" cm="1">
        <f t="array" aca="1" ref="AQ3690" ca="1">_FV(A3690,"Exchange abbreviation",TRUE)</f>
        <v>ARCX</v>
      </c>
      <c r="AR3690" t="str" cm="1">
        <f t="array" aca="1" ref="AR3690" ca="1">_FV(A3690,"Instrument type",TRUE)</f>
        <v>ETF</v>
      </c>
    </row>
    <row r="3691" spans="1:44" ht="18.75" customHeight="1" x14ac:dyDescent="0.25">
      <c r="A3691" t="e" vm="3703">
        <v>#VALUE!</v>
      </c>
      <c r="B3691" t="s">
        <v>9698</v>
      </c>
      <c r="C3691" t="s">
        <v>9699</v>
      </c>
      <c r="D3691" s="31" cm="1">
        <f t="array" aca="1" ref="D3691" ca="1">_FV(A3691,"Last trade time",TRUE)</f>
        <v>45824.843750103908</v>
      </c>
      <c r="E3691" s="23" cm="1">
        <f t="array" aca="1" ref="E3691" ca="1">_FV(A3691,"Price")</f>
        <v>24.07</v>
      </c>
      <c r="F3691" s="27" cm="1">
        <f t="array" aca="1" ref="F3691" ca="1">_FV(A3691,"Change (%)",TRUE)</f>
        <v>-2.4870000000000001E-3</v>
      </c>
      <c r="G3691" s="26" cm="1">
        <f t="array" aca="1" ref="G3691" ca="1">_FV(A3691,"Change")</f>
        <v>-0.06</v>
      </c>
      <c r="H3691" s="23" cm="1">
        <f t="array" aca="1" ref="H3691" ca="1">_FV(A3691,"Open")</f>
        <v>24.11</v>
      </c>
      <c r="I3691" s="23" cm="1">
        <f t="array" aca="1" ref="I3691" ca="1">_FV(A3691,"Low")</f>
        <v>24.06</v>
      </c>
      <c r="J3691" s="23" cm="1">
        <f t="array" aca="1" ref="J3691" ca="1">_FV(A3691,"High")</f>
        <v>24.148900000000001</v>
      </c>
      <c r="K3691" s="23" cm="1">
        <f t="array" aca="1" ref="K3691" ca="1">_FV(A3691,"Previous close",TRUE)</f>
        <v>24.13</v>
      </c>
      <c r="L3691" s="26"/>
      <c r="M3691" s="23" cm="1">
        <f t="array" aca="1" ref="M3691" ca="1">_FV(A3691,"52 week low",TRUE)</f>
        <v>23.29</v>
      </c>
      <c r="N3691" s="23" cm="1">
        <f t="array" aca="1" ref="N3691" ca="1">_FV(A3691,"52 week high",TRUE)</f>
        <v>25.395</v>
      </c>
      <c r="O3691" s="8" cm="1">
        <f t="array" aca="1" ref="O3691" ca="1">_FV(A3691,"Volume")</f>
        <v>22661</v>
      </c>
      <c r="P3691" s="7" cm="1">
        <f t="array" aca="1" ref="P3691" ca="1">_FV(A3691,"Volume average",TRUE)</f>
        <v>59113</v>
      </c>
      <c r="Q3691" t="s">
        <v>6358</v>
      </c>
      <c r="S3691" t="s">
        <v>2067</v>
      </c>
      <c r="T3691" s="25" cm="1">
        <f t="array" aca="1" ref="T3691" ca="1">_FV(A3691,"Expense ratio",TRUE)</f>
        <v>7.000000000000001E-4</v>
      </c>
      <c r="U3691" s="24" cm="1">
        <f t="array" aca="1" ref="U3691" ca="1">_FV(A3691,"Market cap",TRUE)</f>
        <v>344892768.18000001</v>
      </c>
      <c r="V3691" s="4">
        <v>344892768</v>
      </c>
      <c r="W3691" s="4">
        <v>344892768</v>
      </c>
      <c r="Y3691" t="s">
        <v>69</v>
      </c>
      <c r="Z3691" s="5">
        <v>23.924800000000001</v>
      </c>
      <c r="AA3691" s="20"/>
      <c r="AB3691" s="5">
        <v>4.1199997000000002E-2</v>
      </c>
      <c r="AC3691" s="4">
        <v>73660</v>
      </c>
      <c r="AE3691" s="5">
        <v>3.0170025766943498</v>
      </c>
      <c r="AF3691" s="5">
        <v>3.7760110722548261</v>
      </c>
      <c r="AI3691" s="4">
        <v>73660</v>
      </c>
      <c r="AJ3691" s="5">
        <v>1763420.4</v>
      </c>
      <c r="AL3691" s="5">
        <v>25.395</v>
      </c>
      <c r="AM3691" s="5">
        <v>23.29</v>
      </c>
      <c r="AN3691" t="s">
        <v>90</v>
      </c>
      <c r="AO3691" t="str" cm="1">
        <f t="array" aca="1" ref="AO3691" ca="1">_FV(A3691,"Currency")</f>
        <v>USD</v>
      </c>
      <c r="AP3691" t="str" cm="1">
        <f t="array" aca="1" ref="AP3691" ca="1">_FV(A3691,"Exchange")</f>
        <v>Nasdaq Stock Market</v>
      </c>
      <c r="AQ3691" s="6" t="str" cm="1">
        <f t="array" aca="1" ref="AQ3691" ca="1">_FV(A3691,"Exchange abbreviation",TRUE)</f>
        <v>XNAS</v>
      </c>
      <c r="AR3691" t="str" cm="1">
        <f t="array" aca="1" ref="AR3691" ca="1">_FV(A3691,"Instrument type",TRUE)</f>
        <v>ETF</v>
      </c>
    </row>
    <row r="3692" spans="1:44" ht="18.75" customHeight="1" x14ac:dyDescent="0.25">
      <c r="A3692" t="e" vm="3704">
        <v>#VALUE!</v>
      </c>
      <c r="B3692" t="s">
        <v>9700</v>
      </c>
      <c r="C3692" t="s">
        <v>9701</v>
      </c>
      <c r="D3692" s="31" cm="1">
        <f t="array" aca="1" ref="D3692" ca="1">_FV(A3692,"Last trade time",TRUE)</f>
        <v>45824.921034443752</v>
      </c>
      <c r="E3692" s="23" cm="1">
        <f t="array" aca="1" ref="E3692" ca="1">_FV(A3692,"Price")</f>
        <v>218.99</v>
      </c>
      <c r="F3692" s="27" cm="1">
        <f t="array" aca="1" ref="F3692" ca="1">_FV(A3692,"Change (%)",TRUE)</f>
        <v>9.8219999999999991E-3</v>
      </c>
      <c r="G3692" s="26" cm="1">
        <f t="array" aca="1" ref="G3692" ca="1">_FV(A3692,"Change")</f>
        <v>2.13</v>
      </c>
      <c r="H3692" s="23" cm="1">
        <f t="array" aca="1" ref="H3692" ca="1">_FV(A3692,"Open")</f>
        <v>218.12</v>
      </c>
      <c r="I3692" s="23" cm="1">
        <f t="array" aca="1" ref="I3692" ca="1">_FV(A3692,"Low")</f>
        <v>218.11</v>
      </c>
      <c r="J3692" s="23" cm="1">
        <f t="array" aca="1" ref="J3692" ca="1">_FV(A3692,"High")</f>
        <v>219.62</v>
      </c>
      <c r="K3692" s="23" cm="1">
        <f t="array" aca="1" ref="K3692" ca="1">_FV(A3692,"Previous close",TRUE)</f>
        <v>216.86</v>
      </c>
      <c r="L3692" s="26"/>
      <c r="M3692" s="23" cm="1">
        <f t="array" aca="1" ref="M3692" ca="1">_FV(A3692,"52 week low",TRUE)</f>
        <v>173.32</v>
      </c>
      <c r="N3692" s="23" cm="1">
        <f t="array" aca="1" ref="N3692" ca="1">_FV(A3692,"52 week high",TRUE)</f>
        <v>222.75</v>
      </c>
      <c r="O3692" s="8" cm="1">
        <f t="array" aca="1" ref="O3692" ca="1">_FV(A3692,"Volume")</f>
        <v>125784</v>
      </c>
      <c r="P3692" s="7" cm="1">
        <f t="array" aca="1" ref="P3692" ca="1">_FV(A3692,"Volume average",TRUE)</f>
        <v>148837</v>
      </c>
      <c r="Q3692" t="s">
        <v>50</v>
      </c>
      <c r="S3692" t="s">
        <v>8387</v>
      </c>
      <c r="T3692" s="25" cm="1">
        <f t="array" aca="1" ref="T3692" ca="1">_FV(A3692,"Expense ratio",TRUE)</f>
        <v>7.000000000000001E-4</v>
      </c>
      <c r="U3692" s="24" cm="1">
        <f t="array" aca="1" ref="U3692" ca="1">_FV(A3692,"Market cap",TRUE)</f>
        <v>6816471045</v>
      </c>
      <c r="V3692" s="4">
        <v>7044279808</v>
      </c>
      <c r="W3692" s="4">
        <v>7044279808</v>
      </c>
      <c r="Y3692" t="s">
        <v>6843</v>
      </c>
      <c r="Z3692" s="5">
        <v>217.49</v>
      </c>
      <c r="AA3692" s="5">
        <v>27.236712000000001</v>
      </c>
      <c r="AB3692" s="5">
        <v>1.15E-2</v>
      </c>
      <c r="AC3692" s="4">
        <v>153857</v>
      </c>
      <c r="AE3692" s="5">
        <v>2.9146801075536239</v>
      </c>
      <c r="AF3692" s="5">
        <v>14.41697138052214</v>
      </c>
      <c r="AI3692" s="4">
        <v>153857</v>
      </c>
      <c r="AJ3692" s="5">
        <v>33466974.640000001</v>
      </c>
      <c r="AL3692" s="5">
        <v>222.75</v>
      </c>
      <c r="AM3692" s="5">
        <v>173.32</v>
      </c>
      <c r="AN3692" t="s">
        <v>82</v>
      </c>
      <c r="AO3692" t="str" cm="1">
        <f t="array" aca="1" ref="AO3692" ca="1">_FV(A3692,"Currency")</f>
        <v>USD</v>
      </c>
      <c r="AP3692" t="str" cm="1">
        <f t="array" aca="1" ref="AP3692" ca="1">_FV(A3692,"Exchange")</f>
        <v>NYSE Arca</v>
      </c>
      <c r="AQ3692" s="6" t="str" cm="1">
        <f t="array" aca="1" ref="AQ3692" ca="1">_FV(A3692,"Exchange abbreviation",TRUE)</f>
        <v>ARCX</v>
      </c>
      <c r="AR3692" t="str" cm="1">
        <f t="array" aca="1" ref="AR3692" ca="1">_FV(A3692,"Instrument type",TRUE)</f>
        <v>ETF</v>
      </c>
    </row>
    <row r="3693" spans="1:44" ht="18.75" customHeight="1" x14ac:dyDescent="0.25">
      <c r="A3693" t="e" vm="3705">
        <v>#VALUE!</v>
      </c>
      <c r="B3693" t="s">
        <v>9702</v>
      </c>
      <c r="C3693" t="s">
        <v>9703</v>
      </c>
      <c r="D3693" s="31" cm="1">
        <f t="array" aca="1" ref="D3693" ca="1">_FV(A3693,"Last trade time",TRUE)</f>
        <v>45824.84027780078</v>
      </c>
      <c r="E3693" s="23" cm="1">
        <f t="array" aca="1" ref="E3693" ca="1">_FV(A3693,"Price")</f>
        <v>52.24</v>
      </c>
      <c r="F3693" s="27" cm="1">
        <f t="array" aca="1" ref="F3693" ca="1">_FV(A3693,"Change (%)",TRUE)</f>
        <v>3.65E-3</v>
      </c>
      <c r="G3693" s="26" cm="1">
        <f t="array" aca="1" ref="G3693" ca="1">_FV(A3693,"Change")</f>
        <v>0.19</v>
      </c>
      <c r="H3693" s="23" cm="1">
        <f t="array" aca="1" ref="H3693" ca="1">_FV(A3693,"Open")</f>
        <v>52.28</v>
      </c>
      <c r="I3693" s="23" cm="1">
        <f t="array" aca="1" ref="I3693" ca="1">_FV(A3693,"Low")</f>
        <v>52.115000000000002</v>
      </c>
      <c r="J3693" s="23" cm="1">
        <f t="array" aca="1" ref="J3693" ca="1">_FV(A3693,"High")</f>
        <v>52.463900000000002</v>
      </c>
      <c r="K3693" s="23" cm="1">
        <f t="array" aca="1" ref="K3693" ca="1">_FV(A3693,"Previous close",TRUE)</f>
        <v>52.05</v>
      </c>
      <c r="L3693" s="26"/>
      <c r="M3693" s="23" cm="1">
        <f t="array" aca="1" ref="M3693" ca="1">_FV(A3693,"52 week low",TRUE)</f>
        <v>46.64</v>
      </c>
      <c r="N3693" s="23" cm="1">
        <f t="array" aca="1" ref="N3693" ca="1">_FV(A3693,"52 week high",TRUE)</f>
        <v>54.84</v>
      </c>
      <c r="O3693" s="8" cm="1">
        <f t="array" aca="1" ref="O3693" ca="1">_FV(A3693,"Volume")</f>
        <v>14575</v>
      </c>
      <c r="P3693" s="7" cm="1">
        <f t="array" aca="1" ref="P3693" ca="1">_FV(A3693,"Volume average",TRUE)</f>
        <v>15809</v>
      </c>
      <c r="Q3693" t="s">
        <v>1641</v>
      </c>
      <c r="S3693" t="s">
        <v>277</v>
      </c>
      <c r="T3693" s="25" cm="1">
        <f t="array" aca="1" ref="T3693" ca="1">_FV(A3693,"Expense ratio",TRUE)</f>
        <v>7.000000000000001E-4</v>
      </c>
      <c r="U3693" s="24" cm="1">
        <f t="array" aca="1" ref="U3693" ca="1">_FV(A3693,"Market cap",TRUE)</f>
        <v>343643534.81999999</v>
      </c>
      <c r="V3693" s="4">
        <v>342289696</v>
      </c>
      <c r="W3693" s="4">
        <v>342289696</v>
      </c>
      <c r="Y3693" t="s">
        <v>9704</v>
      </c>
      <c r="Z3693" s="5">
        <v>52.28</v>
      </c>
      <c r="AA3693" s="5">
        <v>18.31728</v>
      </c>
      <c r="AB3693" s="5">
        <v>2.8099999000000001E-2</v>
      </c>
      <c r="AC3693" s="4">
        <v>26655</v>
      </c>
      <c r="AE3693" s="5">
        <v>3.7660517026655072</v>
      </c>
      <c r="AF3693" s="5">
        <v>12.818858365026299</v>
      </c>
      <c r="AI3693" s="4">
        <v>26655</v>
      </c>
      <c r="AJ3693" s="5">
        <v>1394197.7715</v>
      </c>
      <c r="AL3693" s="5">
        <v>54.84</v>
      </c>
      <c r="AM3693" s="5">
        <v>46.64</v>
      </c>
      <c r="AN3693" t="s">
        <v>90</v>
      </c>
      <c r="AO3693" t="str" cm="1">
        <f t="array" aca="1" ref="AO3693" ca="1">_FV(A3693,"Currency")</f>
        <v>USD</v>
      </c>
      <c r="AP3693" t="str" cm="1">
        <f t="array" aca="1" ref="AP3693" ca="1">_FV(A3693,"Exchange")</f>
        <v>NYSE Arca</v>
      </c>
      <c r="AQ3693" s="6" t="str" cm="1">
        <f t="array" aca="1" ref="AQ3693" ca="1">_FV(A3693,"Exchange abbreviation",TRUE)</f>
        <v>ARCX</v>
      </c>
      <c r="AR3693" t="str" cm="1">
        <f t="array" aca="1" ref="AR3693" ca="1">_FV(A3693,"Instrument type",TRUE)</f>
        <v>ETF</v>
      </c>
    </row>
    <row r="3694" spans="1:44" ht="18.75" customHeight="1" x14ac:dyDescent="0.25">
      <c r="A3694" t="e" vm="3706">
        <v>#VALUE!</v>
      </c>
      <c r="B3694" t="s">
        <v>9705</v>
      </c>
      <c r="C3694" t="s">
        <v>9706</v>
      </c>
      <c r="D3694" s="31" cm="1">
        <f t="array" aca="1" ref="D3694" ca="1">_FV(A3694,"Last trade time",TRUE)</f>
        <v>45824.843750103908</v>
      </c>
      <c r="E3694" s="23" cm="1">
        <f t="array" aca="1" ref="E3694" ca="1">_FV(A3694,"Price")</f>
        <v>25.234100000000002</v>
      </c>
      <c r="F3694" s="27" cm="1">
        <f t="array" aca="1" ref="F3694" ca="1">_FV(A3694,"Change (%)",TRUE)</f>
        <v>-3.1450000000000002E-3</v>
      </c>
      <c r="G3694" s="26" cm="1">
        <f t="array" aca="1" ref="G3694" ca="1">_FV(A3694,"Change")</f>
        <v>-7.9600000000000004E-2</v>
      </c>
      <c r="H3694" s="23" cm="1">
        <f t="array" aca="1" ref="H3694" ca="1">_FV(A3694,"Open")</f>
        <v>25.274999999999999</v>
      </c>
      <c r="I3694" s="23" cm="1">
        <f t="array" aca="1" ref="I3694" ca="1">_FV(A3694,"Low")</f>
        <v>25.228899999999999</v>
      </c>
      <c r="J3694" s="23" cm="1">
        <f t="array" aca="1" ref="J3694" ca="1">_FV(A3694,"High")</f>
        <v>25.324999999999999</v>
      </c>
      <c r="K3694" s="23" cm="1">
        <f t="array" aca="1" ref="K3694" ca="1">_FV(A3694,"Previous close",TRUE)</f>
        <v>25.313700000000001</v>
      </c>
      <c r="L3694" s="26"/>
      <c r="M3694" s="23" cm="1">
        <f t="array" aca="1" ref="M3694" ca="1">_FV(A3694,"52 week low",TRUE)</f>
        <v>24.4344</v>
      </c>
      <c r="N3694" s="23" cm="1">
        <f t="array" aca="1" ref="N3694" ca="1">_FV(A3694,"52 week high",TRUE)</f>
        <v>26.97</v>
      </c>
      <c r="O3694" s="8" cm="1">
        <f t="array" aca="1" ref="O3694" ca="1">_FV(A3694,"Volume")</f>
        <v>26042</v>
      </c>
      <c r="P3694" s="7" cm="1">
        <f t="array" aca="1" ref="P3694" ca="1">_FV(A3694,"Volume average",TRUE)</f>
        <v>27972</v>
      </c>
      <c r="Q3694" t="s">
        <v>6358</v>
      </c>
      <c r="S3694" t="s">
        <v>2067</v>
      </c>
      <c r="T3694" s="25" cm="1">
        <f t="array" aca="1" ref="T3694" ca="1">_FV(A3694,"Expense ratio",TRUE)</f>
        <v>7.000000000000001E-4</v>
      </c>
      <c r="U3694" s="24" cm="1">
        <f t="array" aca="1" ref="U3694" ca="1">_FV(A3694,"Market cap",TRUE)</f>
        <v>133214270.16</v>
      </c>
      <c r="V3694" s="4">
        <v>133214272</v>
      </c>
      <c r="W3694" s="4">
        <v>133214272</v>
      </c>
      <c r="Y3694" t="s">
        <v>5586</v>
      </c>
      <c r="Z3694" s="5">
        <v>25.08492</v>
      </c>
      <c r="AA3694" s="20"/>
      <c r="AB3694" s="20"/>
      <c r="AC3694" s="4">
        <v>37920</v>
      </c>
      <c r="AE3694" s="5">
        <v>2.800767613572086</v>
      </c>
      <c r="AF3694" s="20"/>
      <c r="AI3694" s="4">
        <v>37920</v>
      </c>
      <c r="AJ3694" s="5">
        <v>951628.94400000002</v>
      </c>
      <c r="AL3694" s="5">
        <v>26.97</v>
      </c>
      <c r="AM3694" s="5">
        <v>24.434000000000001</v>
      </c>
      <c r="AN3694" t="s">
        <v>47</v>
      </c>
      <c r="AO3694" t="str" cm="1">
        <f t="array" aca="1" ref="AO3694" ca="1">_FV(A3694,"Currency")</f>
        <v>USD</v>
      </c>
      <c r="AP3694" t="str" cm="1">
        <f t="array" aca="1" ref="AP3694" ca="1">_FV(A3694,"Exchange")</f>
        <v>Nasdaq Stock Market</v>
      </c>
      <c r="AQ3694" s="6" t="str" cm="1">
        <f t="array" aca="1" ref="AQ3694" ca="1">_FV(A3694,"Exchange abbreviation",TRUE)</f>
        <v>XNAS</v>
      </c>
      <c r="AR3694" t="str" cm="1">
        <f t="array" aca="1" ref="AR3694" ca="1">_FV(A3694,"Instrument type",TRUE)</f>
        <v>ETF</v>
      </c>
    </row>
    <row r="3695" spans="1:44" ht="18.75" customHeight="1" x14ac:dyDescent="0.25">
      <c r="A3695" t="e" vm="3707">
        <v>#VALUE!</v>
      </c>
      <c r="B3695" t="s">
        <v>9707</v>
      </c>
      <c r="C3695" t="s">
        <v>9708</v>
      </c>
      <c r="D3695" s="31" cm="1">
        <f t="array" aca="1" ref="D3695" ca="1">_FV(A3695,"Last trade time",TRUE)</f>
        <v>45824.88894001094</v>
      </c>
      <c r="E3695" s="23" cm="1">
        <f t="array" aca="1" ref="E3695" ca="1">_FV(A3695,"Price")</f>
        <v>273.35000000000002</v>
      </c>
      <c r="F3695" s="27" cm="1">
        <f t="array" aca="1" ref="F3695" ca="1">_FV(A3695,"Change (%)",TRUE)</f>
        <v>1.1433E-2</v>
      </c>
      <c r="G3695" s="26" cm="1">
        <f t="array" aca="1" ref="G3695" ca="1">_FV(A3695,"Change")</f>
        <v>3.09</v>
      </c>
      <c r="H3695" s="23" cm="1">
        <f t="array" aca="1" ref="H3695" ca="1">_FV(A3695,"Open")</f>
        <v>272.17</v>
      </c>
      <c r="I3695" s="23" cm="1">
        <f t="array" aca="1" ref="I3695" ca="1">_FV(A3695,"Low")</f>
        <v>272.17</v>
      </c>
      <c r="J3695" s="23" cm="1">
        <f t="array" aca="1" ref="J3695" ca="1">_FV(A3695,"High")</f>
        <v>274.15989999999999</v>
      </c>
      <c r="K3695" s="23" cm="1">
        <f t="array" aca="1" ref="K3695" ca="1">_FV(A3695,"Previous close",TRUE)</f>
        <v>270.26</v>
      </c>
      <c r="L3695" s="26"/>
      <c r="M3695" s="23" cm="1">
        <f t="array" aca="1" ref="M3695" ca="1">_FV(A3695,"52 week low",TRUE)</f>
        <v>209.64</v>
      </c>
      <c r="N3695" s="23" cm="1">
        <f t="array" aca="1" ref="N3695" ca="1">_FV(A3695,"52 week high",TRUE)</f>
        <v>277.35000000000002</v>
      </c>
      <c r="O3695" s="8" cm="1">
        <f t="array" aca="1" ref="O3695" ca="1">_FV(A3695,"Volume")</f>
        <v>154305</v>
      </c>
      <c r="P3695" s="7" cm="1">
        <f t="array" aca="1" ref="P3695" ca="1">_FV(A3695,"Volume average",TRUE)</f>
        <v>199175</v>
      </c>
      <c r="Q3695" t="s">
        <v>2186</v>
      </c>
      <c r="S3695" t="s">
        <v>8387</v>
      </c>
      <c r="T3695" s="25" cm="1">
        <f t="array" aca="1" ref="T3695" ca="1">_FV(A3695,"Expense ratio",TRUE)</f>
        <v>7.000000000000001E-4</v>
      </c>
      <c r="U3695" s="24" cm="1">
        <f t="array" aca="1" ref="U3695" ca="1">_FV(A3695,"Market cap",TRUE)</f>
        <v>16201661589</v>
      </c>
      <c r="V3695" s="4">
        <v>29656336384</v>
      </c>
      <c r="W3695" s="4">
        <v>29656336384</v>
      </c>
      <c r="Y3695" t="s">
        <v>902</v>
      </c>
      <c r="Z3695" s="5">
        <v>274.67</v>
      </c>
      <c r="AA3695" s="5">
        <v>31.932545000000001</v>
      </c>
      <c r="AB3695" s="19">
        <v>6.4999997E-3</v>
      </c>
      <c r="AC3695" s="4">
        <v>265647</v>
      </c>
      <c r="AE3695" s="5">
        <v>7.5960264300704239</v>
      </c>
      <c r="AF3695" s="19">
        <v>20.27007025976604</v>
      </c>
      <c r="AI3695" s="4">
        <v>265647</v>
      </c>
      <c r="AJ3695" s="5">
        <v>72938696.789999992</v>
      </c>
      <c r="AL3695" s="5">
        <v>277.35000000000002</v>
      </c>
      <c r="AM3695" s="5">
        <v>209.64</v>
      </c>
      <c r="AN3695" t="s">
        <v>82</v>
      </c>
      <c r="AO3695" t="str" cm="1">
        <f t="array" aca="1" ref="AO3695" ca="1">_FV(A3695,"Currency")</f>
        <v>USD</v>
      </c>
      <c r="AP3695" t="str" cm="1">
        <f t="array" aca="1" ref="AP3695" ca="1">_FV(A3695,"Exchange")</f>
        <v>NYSE Arca</v>
      </c>
      <c r="AQ3695" s="6" t="str" cm="1">
        <f t="array" aca="1" ref="AQ3695" ca="1">_FV(A3695,"Exchange abbreviation",TRUE)</f>
        <v>ARCX</v>
      </c>
      <c r="AR3695" t="str" cm="1">
        <f t="array" aca="1" ref="AR3695" ca="1">_FV(A3695,"Instrument type",TRUE)</f>
        <v>ETF</v>
      </c>
    </row>
    <row r="3696" spans="1:44" ht="18.75" customHeight="1" x14ac:dyDescent="0.25">
      <c r="A3696" t="e" vm="3708">
        <v>#VALUE!</v>
      </c>
      <c r="B3696" t="s">
        <v>9709</v>
      </c>
      <c r="C3696" t="s">
        <v>9710</v>
      </c>
      <c r="D3696" s="31" cm="1">
        <f t="array" aca="1" ref="D3696" ca="1">_FV(A3696,"Last trade time",TRUE)</f>
        <v>45824.840306967184</v>
      </c>
      <c r="E3696" s="23" cm="1">
        <f t="array" aca="1" ref="E3696" ca="1">_FV(A3696,"Price")</f>
        <v>83.314999999999998</v>
      </c>
      <c r="F3696" s="27" cm="1">
        <f t="array" aca="1" ref="F3696" ca="1">_FV(A3696,"Change (%)",TRUE)</f>
        <v>1.0000999999999999E-2</v>
      </c>
      <c r="G3696" s="26" cm="1">
        <f t="array" aca="1" ref="G3696" ca="1">_FV(A3696,"Change")</f>
        <v>0.82499999999999996</v>
      </c>
      <c r="H3696" s="23" cm="1">
        <f t="array" aca="1" ref="H3696" ca="1">_FV(A3696,"Open")</f>
        <v>83.22</v>
      </c>
      <c r="I3696" s="23" cm="1">
        <f t="array" aca="1" ref="I3696" ca="1">_FV(A3696,"Low")</f>
        <v>83.21</v>
      </c>
      <c r="J3696" s="23" cm="1">
        <f t="array" aca="1" ref="J3696" ca="1">_FV(A3696,"High")</f>
        <v>83.598600000000005</v>
      </c>
      <c r="K3696" s="23" cm="1">
        <f t="array" aca="1" ref="K3696" ca="1">_FV(A3696,"Previous close",TRUE)</f>
        <v>82.49</v>
      </c>
      <c r="L3696" s="26"/>
      <c r="M3696" s="23" cm="1">
        <f t="array" aca="1" ref="M3696" ca="1">_FV(A3696,"52 week low",TRUE)</f>
        <v>66.72</v>
      </c>
      <c r="N3696" s="23" cm="1">
        <f t="array" aca="1" ref="N3696" ca="1">_FV(A3696,"52 week high",TRUE)</f>
        <v>84.759399999999999</v>
      </c>
      <c r="O3696" s="8" cm="1">
        <f t="array" aca="1" ref="O3696" ca="1">_FV(A3696,"Volume")</f>
        <v>24884</v>
      </c>
      <c r="P3696" s="7" cm="1">
        <f t="array" aca="1" ref="P3696" ca="1">_FV(A3696,"Volume average",TRUE)</f>
        <v>104439</v>
      </c>
      <c r="Q3696" t="s">
        <v>198</v>
      </c>
      <c r="R3696" t="s">
        <v>79</v>
      </c>
      <c r="T3696" s="25" cm="1">
        <f t="array" aca="1" ref="T3696" ca="1">_FV(A3696,"Expense ratio",TRUE)</f>
        <v>7.000000000000001E-4</v>
      </c>
      <c r="U3696" s="24" cm="1">
        <f t="array" aca="1" ref="U3696" ca="1">_FV(A3696,"Market cap",TRUE)</f>
        <v>2556574494.98</v>
      </c>
      <c r="V3696" s="16"/>
      <c r="W3696" s="16"/>
      <c r="Z3696" s="18"/>
      <c r="AA3696" s="20"/>
      <c r="AB3696" s="20"/>
      <c r="AC3696" s="21">
        <v>106547</v>
      </c>
      <c r="AE3696" s="18"/>
      <c r="AF3696" s="20"/>
      <c r="AI3696" s="21"/>
      <c r="AJ3696" s="18"/>
      <c r="AL3696" s="18"/>
      <c r="AM3696" s="18"/>
      <c r="AN3696" t="s">
        <v>73</v>
      </c>
      <c r="AO3696" t="str" cm="1">
        <f t="array" aca="1" ref="AO3696" ca="1">_FV(A3696,"Currency")</f>
        <v>USD</v>
      </c>
      <c r="AP3696" t="str" cm="1">
        <f t="array" aca="1" ref="AP3696" ca="1">_FV(A3696,"Exchange")</f>
        <v>CBOE BZX Exchange</v>
      </c>
      <c r="AQ3696" s="6" t="str" cm="1">
        <f t="array" aca="1" ref="AQ3696" ca="1">_FV(A3696,"Exchange abbreviation",TRUE)</f>
        <v>BATS</v>
      </c>
      <c r="AR3696" t="str" cm="1">
        <f t="array" aca="1" ref="AR3696" ca="1">_FV(A3696,"Instrument type",TRUE)</f>
        <v>ETF</v>
      </c>
    </row>
    <row r="3697" spans="1:44" ht="18.75" customHeight="1" x14ac:dyDescent="0.25">
      <c r="A3697" t="e" vm="3709">
        <v>#VALUE!</v>
      </c>
      <c r="B3697" t="s">
        <v>9711</v>
      </c>
      <c r="C3697" t="s">
        <v>9712</v>
      </c>
      <c r="D3697" s="31" cm="1">
        <f t="array" aca="1" ref="D3697" ca="1">_FV(A3697,"Last trade time",TRUE)</f>
        <v>45824.855966423434</v>
      </c>
      <c r="E3697" s="23" cm="1">
        <f t="array" aca="1" ref="E3697" ca="1">_FV(A3697,"Price")</f>
        <v>103.17</v>
      </c>
      <c r="F3697" s="27" cm="1">
        <f t="array" aca="1" ref="F3697" ca="1">_FV(A3697,"Change (%)",TRUE)</f>
        <v>1.1471E-2</v>
      </c>
      <c r="G3697" s="26" cm="1">
        <f t="array" aca="1" ref="G3697" ca="1">_FV(A3697,"Change")</f>
        <v>1.17</v>
      </c>
      <c r="H3697" s="23" cm="1">
        <f t="array" aca="1" ref="H3697" ca="1">_FV(A3697,"Open")</f>
        <v>102.87</v>
      </c>
      <c r="I3697" s="23" cm="1">
        <f t="array" aca="1" ref="I3697" ca="1">_FV(A3697,"Low")</f>
        <v>102.68</v>
      </c>
      <c r="J3697" s="23" cm="1">
        <f t="array" aca="1" ref="J3697" ca="1">_FV(A3697,"High")</f>
        <v>103.68</v>
      </c>
      <c r="K3697" s="23" cm="1">
        <f t="array" aca="1" ref="K3697" ca="1">_FV(A3697,"Previous close",TRUE)</f>
        <v>102</v>
      </c>
      <c r="L3697" s="26"/>
      <c r="M3697" s="23" cm="1">
        <f t="array" aca="1" ref="M3697" ca="1">_FV(A3697,"52 week low",TRUE)</f>
        <v>84.85</v>
      </c>
      <c r="N3697" s="23" cm="1">
        <f t="array" aca="1" ref="N3697" ca="1">_FV(A3697,"52 week high",TRUE)</f>
        <v>115.71</v>
      </c>
      <c r="O3697" s="8" cm="1">
        <f t="array" aca="1" ref="O3697" ca="1">_FV(A3697,"Volume")</f>
        <v>35030</v>
      </c>
      <c r="P3697" s="7" cm="1">
        <f t="array" aca="1" ref="P3697" ca="1">_FV(A3697,"Volume average",TRUE)</f>
        <v>74888</v>
      </c>
      <c r="Q3697" t="s">
        <v>119</v>
      </c>
      <c r="T3697" s="25" cm="1">
        <f t="array" aca="1" ref="T3697" ca="1">_FV(A3697,"Expense ratio",TRUE)</f>
        <v>7.000000000000001E-4</v>
      </c>
      <c r="U3697" s="24" cm="1">
        <f t="array" aca="1" ref="U3697" ca="1">_FV(A3697,"Market cap",TRUE)</f>
        <v>2613422753</v>
      </c>
      <c r="V3697" s="16"/>
      <c r="W3697" s="16"/>
      <c r="Z3697" s="18"/>
      <c r="AA3697" s="20"/>
      <c r="AB3697" s="20"/>
      <c r="AC3697" s="21">
        <v>74539</v>
      </c>
      <c r="AE3697" s="18"/>
      <c r="AF3697" s="20"/>
      <c r="AI3697" s="21"/>
      <c r="AJ3697" s="18"/>
      <c r="AL3697" s="18"/>
      <c r="AM3697" s="18"/>
      <c r="AN3697" t="s">
        <v>73</v>
      </c>
      <c r="AO3697" t="str" cm="1">
        <f t="array" aca="1" ref="AO3697" ca="1">_FV(A3697,"Currency")</f>
        <v>USD</v>
      </c>
      <c r="AP3697" t="str" cm="1">
        <f t="array" aca="1" ref="AP3697" ca="1">_FV(A3697,"Exchange")</f>
        <v>NYSE Arca</v>
      </c>
      <c r="AQ3697" s="6" t="str" cm="1">
        <f t="array" aca="1" ref="AQ3697" ca="1">_FV(A3697,"Exchange abbreviation",TRUE)</f>
        <v>ARCX</v>
      </c>
      <c r="AR3697" t="str" cm="1">
        <f t="array" aca="1" ref="AR3697" ca="1">_FV(A3697,"Instrument type",TRUE)</f>
        <v>ETF</v>
      </c>
    </row>
    <row r="3698" spans="1:44" ht="18.75" customHeight="1" x14ac:dyDescent="0.25">
      <c r="A3698" t="e" vm="3710">
        <v>#VALUE!</v>
      </c>
      <c r="B3698" t="s">
        <v>9713</v>
      </c>
      <c r="C3698" t="s">
        <v>9714</v>
      </c>
      <c r="D3698" s="31" cm="1">
        <f t="array" aca="1" ref="D3698" ca="1">_FV(A3698,"Last trade time",TRUE)</f>
        <v>45824.929093517967</v>
      </c>
      <c r="E3698" s="23" cm="1">
        <f t="array" aca="1" ref="E3698" ca="1">_FV(A3698,"Price")</f>
        <v>384.06</v>
      </c>
      <c r="F3698" s="27" cm="1">
        <f t="array" aca="1" ref="F3698" ca="1">_FV(A3698,"Change (%)",TRUE)</f>
        <v>1.3244000000000001E-2</v>
      </c>
      <c r="G3698" s="26" cm="1">
        <f t="array" aca="1" ref="G3698" ca="1">_FV(A3698,"Change")</f>
        <v>5.0199999999999996</v>
      </c>
      <c r="H3698" s="23" cm="1">
        <f t="array" aca="1" ref="H3698" ca="1">_FV(A3698,"Open")</f>
        <v>381.59</v>
      </c>
      <c r="I3698" s="23" cm="1">
        <f t="array" aca="1" ref="I3698" ca="1">_FV(A3698,"Low")</f>
        <v>381.46</v>
      </c>
      <c r="J3698" s="23" cm="1">
        <f t="array" aca="1" ref="J3698" ca="1">_FV(A3698,"High")</f>
        <v>385.13499999999999</v>
      </c>
      <c r="K3698" s="23" cm="1">
        <f t="array" aca="1" ref="K3698" ca="1">_FV(A3698,"Previous close",TRUE)</f>
        <v>379.04</v>
      </c>
      <c r="L3698" s="26"/>
      <c r="M3698" s="23" cm="1">
        <f t="array" aca="1" ref="M3698" ca="1">_FV(A3698,"52 week low",TRUE)</f>
        <v>286</v>
      </c>
      <c r="N3698" s="23" cm="1">
        <f t="array" aca="1" ref="N3698" ca="1">_FV(A3698,"52 week high",TRUE)</f>
        <v>386.44</v>
      </c>
      <c r="O3698" s="8" cm="1">
        <f t="array" aca="1" ref="O3698" ca="1">_FV(A3698,"Volume")</f>
        <v>227613</v>
      </c>
      <c r="P3698" s="7" cm="1">
        <f t="array" aca="1" ref="P3698" ca="1">_FV(A3698,"Volume average",TRUE)</f>
        <v>237643</v>
      </c>
      <c r="Q3698" t="s">
        <v>449</v>
      </c>
      <c r="T3698" s="25" cm="1">
        <f t="array" aca="1" ref="T3698" ca="1">_FV(A3698,"Expense ratio",TRUE)</f>
        <v>7.000000000000001E-4</v>
      </c>
      <c r="U3698" s="24" cm="1">
        <f t="array" aca="1" ref="U3698" ca="1">_FV(A3698,"Market cap",TRUE)</f>
        <v>16669728101</v>
      </c>
      <c r="V3698" s="16"/>
      <c r="W3698" s="16"/>
      <c r="Z3698" s="18"/>
      <c r="AB3698" s="20"/>
      <c r="AC3698" s="21">
        <v>239962</v>
      </c>
      <c r="AE3698" s="18"/>
      <c r="AF3698" s="20"/>
      <c r="AI3698" s="21"/>
      <c r="AJ3698" s="18"/>
      <c r="AL3698" s="18"/>
      <c r="AM3698" s="18"/>
      <c r="AN3698" t="s">
        <v>73</v>
      </c>
      <c r="AO3698" t="str" cm="1">
        <f t="array" aca="1" ref="AO3698" ca="1">_FV(A3698,"Currency")</f>
        <v>USD</v>
      </c>
      <c r="AP3698" t="str" cm="1">
        <f t="array" aca="1" ref="AP3698" ca="1">_FV(A3698,"Exchange")</f>
        <v>NYSE Arca</v>
      </c>
      <c r="AQ3698" s="6" t="str" cm="1">
        <f t="array" aca="1" ref="AQ3698" ca="1">_FV(A3698,"Exchange abbreviation",TRUE)</f>
        <v>ARCX</v>
      </c>
      <c r="AR3698" t="str" cm="1">
        <f t="array" aca="1" ref="AR3698" ca="1">_FV(A3698,"Instrument type",TRUE)</f>
        <v>ETF</v>
      </c>
    </row>
    <row r="3699" spans="1:44" ht="18.75" customHeight="1" x14ac:dyDescent="0.25">
      <c r="A3699" t="e" vm="3711">
        <v>#VALUE!</v>
      </c>
      <c r="B3699" t="s">
        <v>9715</v>
      </c>
      <c r="C3699" t="s">
        <v>9716</v>
      </c>
      <c r="D3699" s="31" cm="1">
        <f t="array" aca="1" ref="D3699" ca="1">_FV(A3699,"Last trade time",TRUE)</f>
        <v>45824.929567187501</v>
      </c>
      <c r="E3699" s="23" cm="1">
        <f t="array" aca="1" ref="E3699" ca="1">_FV(A3699,"Price")</f>
        <v>191.45</v>
      </c>
      <c r="F3699" s="27" cm="1">
        <f t="array" aca="1" ref="F3699" ca="1">_FV(A3699,"Change (%)",TRUE)</f>
        <v>1.0664E-2</v>
      </c>
      <c r="G3699" s="26" cm="1">
        <f t="array" aca="1" ref="G3699" ca="1">_FV(A3699,"Change")</f>
        <v>2.02</v>
      </c>
      <c r="H3699" s="23" cm="1">
        <f t="array" aca="1" ref="H3699" ca="1">_FV(A3699,"Open")</f>
        <v>191.37</v>
      </c>
      <c r="I3699" s="23" cm="1">
        <f t="array" aca="1" ref="I3699" ca="1">_FV(A3699,"Low")</f>
        <v>190.66</v>
      </c>
      <c r="J3699" s="23" cm="1">
        <f t="array" aca="1" ref="J3699" ca="1">_FV(A3699,"High")</f>
        <v>192.59</v>
      </c>
      <c r="K3699" s="23" cm="1">
        <f t="array" aca="1" ref="K3699" ca="1">_FV(A3699,"Previous close",TRUE)</f>
        <v>189.43</v>
      </c>
      <c r="L3699" s="26"/>
      <c r="M3699" s="23" cm="1">
        <f t="array" aca="1" ref="M3699" ca="1">_FV(A3699,"52 week low",TRUE)</f>
        <v>160.23009999999999</v>
      </c>
      <c r="N3699" s="23" cm="1">
        <f t="array" aca="1" ref="N3699" ca="1">_FV(A3699,"52 week high",TRUE)</f>
        <v>219.005</v>
      </c>
      <c r="O3699" s="8" cm="1">
        <f t="array" aca="1" ref="O3699" ca="1">_FV(A3699,"Volume")</f>
        <v>360992</v>
      </c>
      <c r="P3699" s="7" cm="1">
        <f t="array" aca="1" ref="P3699" ca="1">_FV(A3699,"Volume average",TRUE)</f>
        <v>388347</v>
      </c>
      <c r="Q3699" t="s">
        <v>143</v>
      </c>
      <c r="R3699" t="s">
        <v>155</v>
      </c>
      <c r="T3699" s="25" cm="1">
        <f t="array" aca="1" ref="T3699" ca="1">_FV(A3699,"Expense ratio",TRUE)</f>
        <v>7.000000000000001E-4</v>
      </c>
      <c r="U3699" s="24" cm="1">
        <f t="array" aca="1" ref="U3699" ca="1">_FV(A3699,"Market cap",TRUE)</f>
        <v>28588715506</v>
      </c>
      <c r="V3699" s="16"/>
      <c r="W3699" s="16"/>
      <c r="Z3699" s="18"/>
      <c r="AB3699" s="20"/>
      <c r="AC3699" s="21">
        <v>391431</v>
      </c>
      <c r="AE3699" s="18"/>
      <c r="AF3699" s="20"/>
      <c r="AI3699" s="21"/>
      <c r="AJ3699" s="18"/>
      <c r="AL3699" s="18"/>
      <c r="AM3699" s="18"/>
      <c r="AN3699" t="s">
        <v>73</v>
      </c>
      <c r="AO3699" t="str" cm="1">
        <f t="array" aca="1" ref="AO3699" ca="1">_FV(A3699,"Currency")</f>
        <v>USD</v>
      </c>
      <c r="AP3699" t="str" cm="1">
        <f t="array" aca="1" ref="AP3699" ca="1">_FV(A3699,"Exchange")</f>
        <v>NYSE Arca</v>
      </c>
      <c r="AQ3699" s="6" t="str" cm="1">
        <f t="array" aca="1" ref="AQ3699" ca="1">_FV(A3699,"Exchange abbreviation",TRUE)</f>
        <v>ARCX</v>
      </c>
      <c r="AR3699" t="str" cm="1">
        <f t="array" aca="1" ref="AR3699" ca="1">_FV(A3699,"Instrument type",TRUE)</f>
        <v>ETF</v>
      </c>
    </row>
    <row r="3700" spans="1:44" ht="18.75" customHeight="1" x14ac:dyDescent="0.25">
      <c r="A3700" t="e" vm="3712">
        <v>#VALUE!</v>
      </c>
      <c r="B3700" t="s">
        <v>9717</v>
      </c>
      <c r="C3700" t="s">
        <v>9718</v>
      </c>
      <c r="D3700" s="31" cm="1">
        <f t="array" aca="1" ref="D3700" ca="1">_FV(A3700,"Last trade time",TRUE)</f>
        <v>45824.840277777781</v>
      </c>
      <c r="E3700" s="23" cm="1">
        <f t="array" aca="1" ref="E3700" ca="1">_FV(A3700,"Price")</f>
        <v>80.44</v>
      </c>
      <c r="F3700" s="27" cm="1">
        <f t="array" aca="1" ref="F3700" ca="1">_FV(A3700,"Change (%)",TRUE)</f>
        <v>6.1289999999999999E-3</v>
      </c>
      <c r="G3700" s="26" cm="1">
        <f t="array" aca="1" ref="G3700" ca="1">_FV(A3700,"Change")</f>
        <v>0.49</v>
      </c>
      <c r="H3700" s="23" cm="1">
        <f t="array" aca="1" ref="H3700" ca="1">_FV(A3700,"Open")</f>
        <v>80.650000000000006</v>
      </c>
      <c r="I3700" s="23" cm="1">
        <f t="array" aca="1" ref="I3700" ca="1">_FV(A3700,"Low")</f>
        <v>80.38</v>
      </c>
      <c r="J3700" s="23" cm="1">
        <f t="array" aca="1" ref="J3700" ca="1">_FV(A3700,"High")</f>
        <v>81.02</v>
      </c>
      <c r="K3700" s="23" cm="1">
        <f t="array" aca="1" ref="K3700" ca="1">_FV(A3700,"Previous close",TRUE)</f>
        <v>79.95</v>
      </c>
      <c r="L3700" s="26"/>
      <c r="M3700" s="23" cm="1">
        <f t="array" aca="1" ref="M3700" ca="1">_FV(A3700,"52 week low",TRUE)</f>
        <v>64.209999999999994</v>
      </c>
      <c r="N3700" s="23" cm="1">
        <f t="array" aca="1" ref="N3700" ca="1">_FV(A3700,"52 week high",TRUE)</f>
        <v>81.02</v>
      </c>
      <c r="O3700" s="8" cm="1">
        <f t="array" aca="1" ref="O3700" ca="1">_FV(A3700,"Volume")</f>
        <v>309969</v>
      </c>
      <c r="P3700" s="7" cm="1">
        <f t="array" aca="1" ref="P3700" ca="1">_FV(A3700,"Volume average",TRUE)</f>
        <v>1308594</v>
      </c>
      <c r="Q3700" t="s">
        <v>3008</v>
      </c>
      <c r="S3700" t="s">
        <v>8387</v>
      </c>
      <c r="T3700" s="25" cm="1">
        <f t="array" aca="1" ref="T3700" ca="1">_FV(A3700,"Expense ratio",TRUE)</f>
        <v>7.000000000000001E-4</v>
      </c>
      <c r="U3700" s="24" cm="1">
        <f t="array" aca="1" ref="U3700" ca="1">_FV(A3700,"Market cap",TRUE)</f>
        <v>7735181708</v>
      </c>
      <c r="V3700" s="4">
        <v>10770307072</v>
      </c>
      <c r="W3700" s="4">
        <v>10770307072</v>
      </c>
      <c r="Y3700" t="s">
        <v>9719</v>
      </c>
      <c r="Z3700" s="5">
        <v>79.81</v>
      </c>
      <c r="AA3700" s="5">
        <v>14.487444</v>
      </c>
      <c r="AB3700" s="19">
        <v>0.03</v>
      </c>
      <c r="AC3700" s="4">
        <v>892166</v>
      </c>
      <c r="AE3700" s="5">
        <v>13.46052868134775</v>
      </c>
      <c r="AF3700" s="19">
        <v>10.46155021006807</v>
      </c>
      <c r="AH3700" s="17">
        <v>18395600</v>
      </c>
      <c r="AI3700" s="4">
        <v>892166</v>
      </c>
      <c r="AJ3700" s="5">
        <v>71408966.640000001</v>
      </c>
      <c r="AL3700" s="5">
        <v>80.41</v>
      </c>
      <c r="AM3700" s="5">
        <v>64.209999999999994</v>
      </c>
      <c r="AN3700" t="s">
        <v>82</v>
      </c>
      <c r="AO3700" t="str" cm="1">
        <f t="array" aca="1" ref="AO3700" ca="1">_FV(A3700,"Currency")</f>
        <v>USD</v>
      </c>
      <c r="AP3700" t="str" cm="1">
        <f t="array" aca="1" ref="AP3700" ca="1">_FV(A3700,"Exchange")</f>
        <v>NYSE Arca</v>
      </c>
      <c r="AQ3700" s="6" t="str" cm="1">
        <f t="array" aca="1" ref="AQ3700" ca="1">_FV(A3700,"Exchange abbreviation",TRUE)</f>
        <v>ARCX</v>
      </c>
      <c r="AR3700" t="str" cm="1">
        <f t="array" aca="1" ref="AR3700" ca="1">_FV(A3700,"Instrument type",TRUE)</f>
        <v>ETF</v>
      </c>
    </row>
    <row r="3701" spans="1:44" ht="18.75" customHeight="1" x14ac:dyDescent="0.25">
      <c r="A3701" t="e" vm="3713">
        <v>#VALUE!</v>
      </c>
      <c r="B3701" t="s">
        <v>9720</v>
      </c>
      <c r="C3701" t="s">
        <v>9721</v>
      </c>
      <c r="D3701" s="31" cm="1">
        <f t="array" aca="1" ref="D3701" ca="1">_FV(A3701,"Last trade time",TRUE)</f>
        <v>45824.843750103908</v>
      </c>
      <c r="E3701" s="23" cm="1">
        <f t="array" aca="1" ref="E3701" ca="1">_FV(A3701,"Price")</f>
        <v>266.17</v>
      </c>
      <c r="F3701" s="27" cm="1">
        <f t="array" aca="1" ref="F3701" ca="1">_FV(A3701,"Change (%)",TRUE)</f>
        <v>1.0056000000000001E-2</v>
      </c>
      <c r="G3701" s="26" cm="1">
        <f t="array" aca="1" ref="G3701" ca="1">_FV(A3701,"Change")</f>
        <v>2.65</v>
      </c>
      <c r="H3701" s="23" cm="1">
        <f t="array" aca="1" ref="H3701" ca="1">_FV(A3701,"Open")</f>
        <v>265.42</v>
      </c>
      <c r="I3701" s="23" cm="1">
        <f t="array" aca="1" ref="I3701" ca="1">_FV(A3701,"Low")</f>
        <v>265.11</v>
      </c>
      <c r="J3701" s="23" cm="1">
        <f t="array" aca="1" ref="J3701" ca="1">_FV(A3701,"High")</f>
        <v>266.685</v>
      </c>
      <c r="K3701" s="23" cm="1">
        <f t="array" aca="1" ref="K3701" ca="1">_FV(A3701,"Previous close",TRUE)</f>
        <v>263.52</v>
      </c>
      <c r="L3701" s="26"/>
      <c r="M3701" s="23" cm="1">
        <f t="array" aca="1" ref="M3701" ca="1">_FV(A3701,"52 week low",TRUE)</f>
        <v>213.11</v>
      </c>
      <c r="N3701" s="23" cm="1">
        <f t="array" aca="1" ref="N3701" ca="1">_FV(A3701,"52 week high",TRUE)</f>
        <v>272.04000000000002</v>
      </c>
      <c r="O3701" s="8" cm="1">
        <f t="array" aca="1" ref="O3701" ca="1">_FV(A3701,"Volume")</f>
        <v>13218</v>
      </c>
      <c r="P3701" s="7" cm="1">
        <f t="array" aca="1" ref="P3701" ca="1">_FV(A3701,"Volume average",TRUE)</f>
        <v>40878</v>
      </c>
      <c r="Q3701" t="s">
        <v>50</v>
      </c>
      <c r="S3701" t="s">
        <v>8387</v>
      </c>
      <c r="T3701" s="25" cm="1">
        <f t="array" aca="1" ref="T3701" ca="1">_FV(A3701,"Expense ratio",TRUE)</f>
        <v>7.000000000000001E-4</v>
      </c>
      <c r="U3701" s="24" cm="1">
        <f t="array" aca="1" ref="U3701" ca="1">_FV(A3701,"Market cap",TRUE)</f>
        <v>3229800585</v>
      </c>
      <c r="V3701" s="4">
        <v>4426378752</v>
      </c>
      <c r="W3701" s="4">
        <v>4426378752</v>
      </c>
      <c r="Y3701" t="s">
        <v>9722</v>
      </c>
      <c r="Z3701" s="5">
        <v>264.82</v>
      </c>
      <c r="AA3701" s="5">
        <v>25.363626</v>
      </c>
      <c r="AB3701" s="5">
        <v>1.23000005E-2</v>
      </c>
      <c r="AC3701" s="4">
        <v>61038</v>
      </c>
      <c r="AE3701" s="5">
        <v>2.7072755839001368</v>
      </c>
      <c r="AF3701" s="5">
        <v>13.81337292408349</v>
      </c>
      <c r="AI3701" s="4">
        <v>61038</v>
      </c>
      <c r="AJ3701" s="5">
        <v>16163472.779999999</v>
      </c>
      <c r="AL3701" s="5">
        <v>272.04000000000002</v>
      </c>
      <c r="AM3701" s="5">
        <v>213.11</v>
      </c>
      <c r="AN3701" t="s">
        <v>82</v>
      </c>
      <c r="AO3701" t="str" cm="1">
        <f t="array" aca="1" ref="AO3701" ca="1">_FV(A3701,"Currency")</f>
        <v>USD</v>
      </c>
      <c r="AP3701" t="str" cm="1">
        <f t="array" aca="1" ref="AP3701" ca="1">_FV(A3701,"Exchange")</f>
        <v>Nasdaq Stock Market</v>
      </c>
      <c r="AQ3701" s="6" t="str" cm="1">
        <f t="array" aca="1" ref="AQ3701" ca="1">_FV(A3701,"Exchange abbreviation",TRUE)</f>
        <v>XNAS</v>
      </c>
      <c r="AR3701" t="str" cm="1">
        <f t="array" aca="1" ref="AR3701" ca="1">_FV(A3701,"Instrument type",TRUE)</f>
        <v>ETF</v>
      </c>
    </row>
    <row r="3702" spans="1:44" ht="18.75" customHeight="1" x14ac:dyDescent="0.25">
      <c r="A3702" t="e" vm="3714">
        <v>#VALUE!</v>
      </c>
      <c r="B3702" t="s">
        <v>9723</v>
      </c>
      <c r="C3702" t="s">
        <v>9724</v>
      </c>
      <c r="D3702" s="31" cm="1">
        <f t="array" aca="1" ref="D3702" ca="1">_FV(A3702,"Last trade time",TRUE)</f>
        <v>45824.923696342186</v>
      </c>
      <c r="E3702" s="23" cm="1">
        <f t="array" aca="1" ref="E3702" ca="1">_FV(A3702,"Price")</f>
        <v>270.67</v>
      </c>
      <c r="F3702" s="27" cm="1">
        <f t="array" aca="1" ref="F3702" ca="1">_FV(A3702,"Change (%)",TRUE)</f>
        <v>1.1850000000000001E-2</v>
      </c>
      <c r="G3702" s="26" cm="1">
        <f t="array" aca="1" ref="G3702" ca="1">_FV(A3702,"Change")</f>
        <v>3.17</v>
      </c>
      <c r="H3702" s="23" cm="1">
        <f t="array" aca="1" ref="H3702" ca="1">_FV(A3702,"Open")</f>
        <v>269.43</v>
      </c>
      <c r="I3702" s="23" cm="1">
        <f t="array" aca="1" ref="I3702" ca="1">_FV(A3702,"Low")</f>
        <v>269.22000000000003</v>
      </c>
      <c r="J3702" s="23" cm="1">
        <f t="array" aca="1" ref="J3702" ca="1">_FV(A3702,"High")</f>
        <v>272.01639999999998</v>
      </c>
      <c r="K3702" s="23" cm="1">
        <f t="array" aca="1" ref="K3702" ca="1">_FV(A3702,"Previous close",TRUE)</f>
        <v>267.5</v>
      </c>
      <c r="L3702" s="26"/>
      <c r="M3702" s="23" cm="1">
        <f t="array" aca="1" ref="M3702" ca="1">_FV(A3702,"52 week low",TRUE)</f>
        <v>214.77</v>
      </c>
      <c r="N3702" s="23" cm="1">
        <f t="array" aca="1" ref="N3702" ca="1">_FV(A3702,"52 week high",TRUE)</f>
        <v>304.58999999999997</v>
      </c>
      <c r="O3702" s="8" cm="1">
        <f t="array" aca="1" ref="O3702" ca="1">_FV(A3702,"Volume")</f>
        <v>180248</v>
      </c>
      <c r="P3702" s="7" cm="1">
        <f t="array" aca="1" ref="P3702" ca="1">_FV(A3702,"Volume average",TRUE)</f>
        <v>196899</v>
      </c>
      <c r="Q3702" t="s">
        <v>143</v>
      </c>
      <c r="T3702" s="25" cm="1">
        <f t="array" aca="1" ref="T3702" ca="1">_FV(A3702,"Expense ratio",TRUE)</f>
        <v>7.000000000000001E-4</v>
      </c>
      <c r="U3702" s="24" cm="1">
        <f t="array" aca="1" ref="U3702" ca="1">_FV(A3702,"Market cap",TRUE)</f>
        <v>18022566650</v>
      </c>
      <c r="V3702" s="16"/>
      <c r="W3702" s="16"/>
      <c r="Z3702" s="18"/>
      <c r="AA3702" s="20"/>
      <c r="AB3702" s="20"/>
      <c r="AC3702" s="21">
        <v>200323</v>
      </c>
      <c r="AE3702" s="18"/>
      <c r="AF3702" s="20"/>
      <c r="AI3702" s="21"/>
      <c r="AJ3702" s="18"/>
      <c r="AL3702" s="18"/>
      <c r="AM3702" s="18"/>
      <c r="AN3702" t="s">
        <v>73</v>
      </c>
      <c r="AO3702" t="str" cm="1">
        <f t="array" aca="1" ref="AO3702" ca="1">_FV(A3702,"Currency")</f>
        <v>USD</v>
      </c>
      <c r="AP3702" t="str" cm="1">
        <f t="array" aca="1" ref="AP3702" ca="1">_FV(A3702,"Exchange")</f>
        <v>NYSE Arca</v>
      </c>
      <c r="AQ3702" s="6" t="str" cm="1">
        <f t="array" aca="1" ref="AQ3702" ca="1">_FV(A3702,"Exchange abbreviation",TRUE)</f>
        <v>ARCX</v>
      </c>
      <c r="AR3702" t="str" cm="1">
        <f t="array" aca="1" ref="AR3702" ca="1">_FV(A3702,"Instrument type",TRUE)</f>
        <v>ETF</v>
      </c>
    </row>
    <row r="3703" spans="1:44" ht="18.75" customHeight="1" x14ac:dyDescent="0.25">
      <c r="A3703" t="e" vm="3715">
        <v>#VALUE!</v>
      </c>
      <c r="B3703" t="s">
        <v>9725</v>
      </c>
      <c r="C3703" t="s">
        <v>9726</v>
      </c>
      <c r="D3703" s="31" cm="1">
        <f t="array" aca="1" ref="D3703" ca="1">_FV(A3703,"Last trade time",TRUE)</f>
        <v>45824.912558471879</v>
      </c>
      <c r="E3703" s="23" cm="1">
        <f t="array" aca="1" ref="E3703" ca="1">_FV(A3703,"Price")</f>
        <v>105.63</v>
      </c>
      <c r="F3703" s="27" cm="1">
        <f t="array" aca="1" ref="F3703" ca="1">_FV(A3703,"Change (%)",TRUE)</f>
        <v>1.1685000000000001E-2</v>
      </c>
      <c r="G3703" s="26" cm="1">
        <f t="array" aca="1" ref="G3703" ca="1">_FV(A3703,"Change")</f>
        <v>1.22</v>
      </c>
      <c r="H3703" s="23" cm="1">
        <f t="array" aca="1" ref="H3703" ca="1">_FV(A3703,"Open")</f>
        <v>105.1</v>
      </c>
      <c r="I3703" s="23" cm="1">
        <f t="array" aca="1" ref="I3703" ca="1">_FV(A3703,"Low")</f>
        <v>105.04</v>
      </c>
      <c r="J3703" s="23" cm="1">
        <f t="array" aca="1" ref="J3703" ca="1">_FV(A3703,"High")</f>
        <v>105.92</v>
      </c>
      <c r="K3703" s="23" cm="1">
        <f t="array" aca="1" ref="K3703" ca="1">_FV(A3703,"Previous close",TRUE)</f>
        <v>104.41</v>
      </c>
      <c r="L3703" s="26"/>
      <c r="M3703" s="23" cm="1">
        <f t="array" aca="1" ref="M3703" ca="1">_FV(A3703,"52 week low",TRUE)</f>
        <v>79.394999999999996</v>
      </c>
      <c r="N3703" s="23" cm="1">
        <f t="array" aca="1" ref="N3703" ca="1">_FV(A3703,"52 week high",TRUE)</f>
        <v>107.965</v>
      </c>
      <c r="O3703" s="8" cm="1">
        <f t="array" aca="1" ref="O3703" ca="1">_FV(A3703,"Volume")</f>
        <v>2189309</v>
      </c>
      <c r="P3703" s="7" cm="1">
        <f t="array" aca="1" ref="P3703" ca="1">_FV(A3703,"Volume average",TRUE)</f>
        <v>742823</v>
      </c>
      <c r="Q3703" t="s">
        <v>449</v>
      </c>
      <c r="T3703" s="25" cm="1">
        <f t="array" aca="1" ref="T3703" ca="1">_FV(A3703,"Expense ratio",TRUE)</f>
        <v>7.000000000000001E-4</v>
      </c>
      <c r="U3703" s="24" cm="1">
        <f t="array" aca="1" ref="U3703" ca="1">_FV(A3703,"Market cap",TRUE)</f>
        <v>27480256963</v>
      </c>
      <c r="V3703" s="16"/>
      <c r="W3703" s="16"/>
      <c r="Z3703" s="18"/>
      <c r="AA3703" s="20"/>
      <c r="AB3703" s="20"/>
      <c r="AC3703" s="21">
        <v>768805</v>
      </c>
      <c r="AE3703" s="18"/>
      <c r="AF3703" s="20"/>
      <c r="AI3703" s="21"/>
      <c r="AJ3703" s="18"/>
      <c r="AL3703" s="18"/>
      <c r="AM3703" s="18"/>
      <c r="AN3703" t="s">
        <v>73</v>
      </c>
      <c r="AO3703" t="str" cm="1">
        <f t="array" aca="1" ref="AO3703" ca="1">_FV(A3703,"Currency")</f>
        <v>USD</v>
      </c>
      <c r="AP3703" t="str" cm="1">
        <f t="array" aca="1" ref="AP3703" ca="1">_FV(A3703,"Exchange")</f>
        <v>Nasdaq Stock Market</v>
      </c>
      <c r="AQ3703" s="6" t="str" cm="1">
        <f t="array" aca="1" ref="AQ3703" ca="1">_FV(A3703,"Exchange abbreviation",TRUE)</f>
        <v>XNAS</v>
      </c>
      <c r="AR3703" t="str" cm="1">
        <f t="array" aca="1" ref="AR3703" ca="1">_FV(A3703,"Instrument type",TRUE)</f>
        <v>ETF</v>
      </c>
    </row>
    <row r="3704" spans="1:44" ht="18.75" customHeight="1" x14ac:dyDescent="0.25">
      <c r="A3704" t="e" vm="3716">
        <v>#VALUE!</v>
      </c>
      <c r="B3704" t="s">
        <v>9727</v>
      </c>
      <c r="C3704" t="s">
        <v>9728</v>
      </c>
      <c r="D3704" s="31" cm="1">
        <f t="array" aca="1" ref="D3704" ca="1">_FV(A3704,"Last trade time",TRUE)</f>
        <v>45824.843750103908</v>
      </c>
      <c r="E3704" s="23" cm="1">
        <f t="array" aca="1" ref="E3704" ca="1">_FV(A3704,"Price")</f>
        <v>24.143799999999999</v>
      </c>
      <c r="F3704" s="27" cm="1">
        <f t="array" aca="1" ref="F3704" ca="1">_FV(A3704,"Change (%)",TRUE)</f>
        <v>-7.0409999999999995E-3</v>
      </c>
      <c r="G3704" s="26" cm="1">
        <f t="array" aca="1" ref="G3704" ca="1">_FV(A3704,"Change")</f>
        <v>-0.17119999999999999</v>
      </c>
      <c r="H3704" s="23" cm="1">
        <f t="array" aca="1" ref="H3704" ca="1">_FV(A3704,"Open")</f>
        <v>24.28</v>
      </c>
      <c r="I3704" s="23" cm="1">
        <f t="array" aca="1" ref="I3704" ca="1">_FV(A3704,"Low")</f>
        <v>24.139500000000002</v>
      </c>
      <c r="J3704" s="23" cm="1">
        <f t="array" aca="1" ref="J3704" ca="1">_FV(A3704,"High")</f>
        <v>24.31</v>
      </c>
      <c r="K3704" s="23" cm="1">
        <f t="array" aca="1" ref="K3704" ca="1">_FV(A3704,"Previous close",TRUE)</f>
        <v>24.315000000000001</v>
      </c>
      <c r="L3704" s="26"/>
      <c r="M3704" s="23" cm="1">
        <f t="array" aca="1" ref="M3704" ca="1">_FV(A3704,"52 week low",TRUE)</f>
        <v>23.63</v>
      </c>
      <c r="N3704" s="23" cm="1">
        <f t="array" aca="1" ref="N3704" ca="1">_FV(A3704,"52 week high",TRUE)</f>
        <v>27.414999999999999</v>
      </c>
      <c r="O3704" s="8" cm="1">
        <f t="array" aca="1" ref="O3704" ca="1">_FV(A3704,"Volume")</f>
        <v>4977</v>
      </c>
      <c r="P3704" s="7" cm="1">
        <f t="array" aca="1" ref="P3704" ca="1">_FV(A3704,"Volume average",TRUE)</f>
        <v>8270</v>
      </c>
      <c r="Q3704" t="s">
        <v>6358</v>
      </c>
      <c r="S3704" t="s">
        <v>2067</v>
      </c>
      <c r="T3704" s="25" cm="1">
        <f t="array" aca="1" ref="T3704" ca="1">_FV(A3704,"Expense ratio",TRUE)</f>
        <v>7.000000000000001E-4</v>
      </c>
      <c r="U3704" s="24" cm="1">
        <f t="array" aca="1" ref="U3704" ca="1">_FV(A3704,"Market cap",TRUE)</f>
        <v>65616607.350000001</v>
      </c>
      <c r="V3704" s="4">
        <v>65616608</v>
      </c>
      <c r="W3704" s="4">
        <v>65616608</v>
      </c>
      <c r="Y3704" t="s">
        <v>5586</v>
      </c>
      <c r="Z3704" s="5">
        <v>24.029409999999999</v>
      </c>
      <c r="AA3704" s="20"/>
      <c r="AB3704" s="20"/>
      <c r="AC3704" s="4">
        <v>13925</v>
      </c>
      <c r="AE3704" s="5">
        <v>0.35043979204543158</v>
      </c>
      <c r="AF3704" s="20"/>
      <c r="AI3704" s="4">
        <v>13925</v>
      </c>
      <c r="AJ3704" s="5">
        <v>334965.875</v>
      </c>
      <c r="AL3704" s="5">
        <v>27.414999999999999</v>
      </c>
      <c r="AM3704" s="5">
        <v>23.63</v>
      </c>
      <c r="AN3704" t="s">
        <v>47</v>
      </c>
      <c r="AO3704" t="str" cm="1">
        <f t="array" aca="1" ref="AO3704" ca="1">_FV(A3704,"Currency")</f>
        <v>USD</v>
      </c>
      <c r="AP3704" t="str" cm="1">
        <f t="array" aca="1" ref="AP3704" ca="1">_FV(A3704,"Exchange")</f>
        <v>Nasdaq Stock Market</v>
      </c>
      <c r="AQ3704" s="6" t="str" cm="1">
        <f t="array" aca="1" ref="AQ3704" ca="1">_FV(A3704,"Exchange abbreviation",TRUE)</f>
        <v>XNAS</v>
      </c>
      <c r="AR3704" t="str" cm="1">
        <f t="array" aca="1" ref="AR3704" ca="1">_FV(A3704,"Instrument type",TRUE)</f>
        <v>ETF</v>
      </c>
    </row>
    <row r="3705" spans="1:44" ht="18.75" customHeight="1" x14ac:dyDescent="0.25">
      <c r="A3705" t="e" vm="3717">
        <v>#VALUE!</v>
      </c>
      <c r="B3705" t="s">
        <v>9729</v>
      </c>
      <c r="C3705" t="s">
        <v>9730</v>
      </c>
      <c r="D3705" s="31" cm="1">
        <f t="array" aca="1" ref="D3705" ca="1">_FV(A3705,"Last trade time",TRUE)</f>
        <v>45824.929498251564</v>
      </c>
      <c r="E3705" s="23" cm="1">
        <f t="array" aca="1" ref="E3705" ca="1">_FV(A3705,"Price")</f>
        <v>21.3</v>
      </c>
      <c r="F3705" s="27" cm="1">
        <f t="array" aca="1" ref="F3705" ca="1">_FV(A3705,"Change (%)",TRUE)</f>
        <v>4.6969999999999998E-4</v>
      </c>
      <c r="G3705" s="26" cm="1">
        <f t="array" aca="1" ref="G3705" ca="1">_FV(A3705,"Change")</f>
        <v>0.01</v>
      </c>
      <c r="H3705" s="23" cm="1">
        <f t="array" aca="1" ref="H3705" ca="1">_FV(A3705,"Open")</f>
        <v>21.38</v>
      </c>
      <c r="I3705" s="23" cm="1">
        <f t="array" aca="1" ref="I3705" ca="1">_FV(A3705,"Low")</f>
        <v>21.2135</v>
      </c>
      <c r="J3705" s="23" cm="1">
        <f t="array" aca="1" ref="J3705" ca="1">_FV(A3705,"High")</f>
        <v>21.55</v>
      </c>
      <c r="K3705" s="23" cm="1">
        <f t="array" aca="1" ref="K3705" ca="1">_FV(A3705,"Previous close",TRUE)</f>
        <v>21.29</v>
      </c>
      <c r="L3705" s="26"/>
      <c r="M3705" s="23" cm="1">
        <f t="array" aca="1" ref="M3705" ca="1">_FV(A3705,"52 week low",TRUE)</f>
        <v>18.25</v>
      </c>
      <c r="N3705" s="23" cm="1">
        <f t="array" aca="1" ref="N3705" ca="1">_FV(A3705,"52 week high",TRUE)</f>
        <v>23.66</v>
      </c>
      <c r="O3705" s="8" cm="1">
        <f t="array" aca="1" ref="O3705" ca="1">_FV(A3705,"Volume")</f>
        <v>5977220</v>
      </c>
      <c r="P3705" s="7" cm="1">
        <f t="array" aca="1" ref="P3705" ca="1">_FV(A3705,"Volume average",TRUE)</f>
        <v>6220086</v>
      </c>
      <c r="Q3705" t="s">
        <v>1626</v>
      </c>
      <c r="S3705" t="s">
        <v>4838</v>
      </c>
      <c r="T3705" s="25" cm="1">
        <f t="array" aca="1" ref="T3705" ca="1">_FV(A3705,"Expense ratio",TRUE)</f>
        <v>7.000000000000001E-4</v>
      </c>
      <c r="U3705" s="24" cm="1">
        <f t="array" aca="1" ref="U3705" ca="1">_FV(A3705,"Market cap",TRUE)</f>
        <v>7940225160.6300001</v>
      </c>
      <c r="V3705" s="4">
        <v>7940225024</v>
      </c>
      <c r="W3705" s="4">
        <v>7940225024</v>
      </c>
      <c r="Y3705" t="s">
        <v>9731</v>
      </c>
      <c r="Z3705" s="5">
        <v>21.33</v>
      </c>
      <c r="AA3705" s="5">
        <v>32.505159999999997</v>
      </c>
      <c r="AB3705" s="5">
        <v>3.15E-2</v>
      </c>
      <c r="AC3705" s="4">
        <v>7295653</v>
      </c>
      <c r="AE3705" s="5">
        <v>2.8746271311124172</v>
      </c>
      <c r="AF3705" s="5">
        <v>10.84607243859555</v>
      </c>
      <c r="AI3705" s="4">
        <v>7295653</v>
      </c>
      <c r="AJ3705" s="5">
        <v>155616278.49000001</v>
      </c>
      <c r="AL3705" s="5">
        <v>23.66</v>
      </c>
      <c r="AM3705" s="5">
        <v>18.25</v>
      </c>
      <c r="AN3705" t="s">
        <v>82</v>
      </c>
      <c r="AO3705" t="str" cm="1">
        <f t="array" aca="1" ref="AO3705" ca="1">_FV(A3705,"Currency")</f>
        <v>USD</v>
      </c>
      <c r="AP3705" t="str" cm="1">
        <f t="array" aca="1" ref="AP3705" ca="1">_FV(A3705,"Exchange")</f>
        <v>NYSE Arca</v>
      </c>
      <c r="AQ3705" s="6" t="str" cm="1">
        <f t="array" aca="1" ref="AQ3705" ca="1">_FV(A3705,"Exchange abbreviation",TRUE)</f>
        <v>ARCX</v>
      </c>
      <c r="AR3705" t="str" cm="1">
        <f t="array" aca="1" ref="AR3705" ca="1">_FV(A3705,"Instrument type",TRUE)</f>
        <v>ETF</v>
      </c>
    </row>
    <row r="3706" spans="1:44" ht="18.75" customHeight="1" x14ac:dyDescent="0.25">
      <c r="A3706" t="e" vm="3718">
        <v>#VALUE!</v>
      </c>
      <c r="B3706" t="s">
        <v>9732</v>
      </c>
      <c r="C3706" t="s">
        <v>9733</v>
      </c>
      <c r="D3706" s="31" cm="1">
        <f t="array" aca="1" ref="D3706" ca="1">_FV(A3706,"Last trade time",TRUE)</f>
        <v>45824.935019964847</v>
      </c>
      <c r="E3706" s="23" cm="1">
        <f t="array" aca="1" ref="E3706" ca="1">_FV(A3706,"Price")</f>
        <v>354.1</v>
      </c>
      <c r="F3706" s="27" cm="1">
        <f t="array" aca="1" ref="F3706" ca="1">_FV(A3706,"Change (%)",TRUE)</f>
        <v>1.3249E-2</v>
      </c>
      <c r="G3706" s="26" cm="1">
        <f t="array" aca="1" ref="G3706" ca="1">_FV(A3706,"Change")</f>
        <v>4.63</v>
      </c>
      <c r="H3706" s="23" cm="1">
        <f t="array" aca="1" ref="H3706" ca="1">_FV(A3706,"Open")</f>
        <v>351.62</v>
      </c>
      <c r="I3706" s="23" cm="1">
        <f t="array" aca="1" ref="I3706" ca="1">_FV(A3706,"Low")</f>
        <v>351.62</v>
      </c>
      <c r="J3706" s="23" cm="1">
        <f t="array" aca="1" ref="J3706" ca="1">_FV(A3706,"High")</f>
        <v>355.20549999999997</v>
      </c>
      <c r="K3706" s="23" cm="1">
        <f t="array" aca="1" ref="K3706" ca="1">_FV(A3706,"Previous close",TRUE)</f>
        <v>349.47</v>
      </c>
      <c r="L3706" s="26"/>
      <c r="M3706" s="23" cm="1">
        <f t="array" aca="1" ref="M3706" ca="1">_FV(A3706,"52 week low",TRUE)</f>
        <v>262.65499999999997</v>
      </c>
      <c r="N3706" s="23" cm="1">
        <f t="array" aca="1" ref="N3706" ca="1">_FV(A3706,"52 week high",TRUE)</f>
        <v>358.64</v>
      </c>
      <c r="O3706" s="8" cm="1">
        <f t="array" aca="1" ref="O3706" ca="1">_FV(A3706,"Volume")</f>
        <v>233796</v>
      </c>
      <c r="P3706" s="7" cm="1">
        <f t="array" aca="1" ref="P3706" ca="1">_FV(A3706,"Volume average",TRUE)</f>
        <v>341017</v>
      </c>
      <c r="Q3706" t="s">
        <v>698</v>
      </c>
      <c r="S3706" t="s">
        <v>8387</v>
      </c>
      <c r="T3706" s="25" cm="1">
        <f t="array" aca="1" ref="T3706" ca="1">_FV(A3706,"Expense ratio",TRUE)</f>
        <v>7.000000000000001E-4</v>
      </c>
      <c r="U3706" s="24" cm="1">
        <f t="array" aca="1" ref="U3706" ca="1">_FV(A3706,"Market cap",TRUE)</f>
        <v>25685031719</v>
      </c>
      <c r="V3706" s="4">
        <v>25774348288</v>
      </c>
      <c r="W3706" s="4">
        <v>25774348288</v>
      </c>
      <c r="Y3706" t="s">
        <v>9734</v>
      </c>
      <c r="Z3706" s="5">
        <v>352.14</v>
      </c>
      <c r="AA3706" s="5">
        <v>38.957149999999999</v>
      </c>
      <c r="AB3706" s="5">
        <v>4.4000000000000003E-3</v>
      </c>
      <c r="AC3706" s="4">
        <v>516771</v>
      </c>
      <c r="AE3706" s="5">
        <v>3.0321662305415891</v>
      </c>
      <c r="AF3706" s="5">
        <v>17.16181856038428</v>
      </c>
      <c r="AI3706" s="4">
        <v>516771</v>
      </c>
      <c r="AJ3706" s="5">
        <v>181980907.65000001</v>
      </c>
      <c r="AL3706" s="5">
        <v>358.64</v>
      </c>
      <c r="AM3706" s="5">
        <v>262.64999999999998</v>
      </c>
      <c r="AN3706" t="s">
        <v>82</v>
      </c>
      <c r="AO3706" t="str" cm="1">
        <f t="array" aca="1" ref="AO3706" ca="1">_FV(A3706,"Currency")</f>
        <v>USD</v>
      </c>
      <c r="AP3706" t="str" cm="1">
        <f t="array" aca="1" ref="AP3706" ca="1">_FV(A3706,"Exchange")</f>
        <v>NYSE Arca</v>
      </c>
      <c r="AQ3706" s="6" t="str" cm="1">
        <f t="array" aca="1" ref="AQ3706" ca="1">_FV(A3706,"Exchange abbreviation",TRUE)</f>
        <v>ARCX</v>
      </c>
      <c r="AR3706" t="str" cm="1">
        <f t="array" aca="1" ref="AR3706" ca="1">_FV(A3706,"Instrument type",TRUE)</f>
        <v>ETF</v>
      </c>
    </row>
    <row r="3707" spans="1:44" ht="18.75" customHeight="1" x14ac:dyDescent="0.25">
      <c r="A3707" t="e" vm="3719">
        <v>#VALUE!</v>
      </c>
      <c r="B3707" t="s">
        <v>9735</v>
      </c>
      <c r="C3707" t="s">
        <v>9736</v>
      </c>
      <c r="D3707" s="31" cm="1">
        <f t="array" aca="1" ref="D3707" ca="1">_FV(A3707,"Last trade time",TRUE)</f>
        <v>45824.840285878905</v>
      </c>
      <c r="E3707" s="23" cm="1">
        <f t="array" aca="1" ref="E3707" ca="1">_FV(A3707,"Price")</f>
        <v>67.52</v>
      </c>
      <c r="F3707" s="27" cm="1">
        <f t="array" aca="1" ref="F3707" ca="1">_FV(A3707,"Change (%)",TRUE)</f>
        <v>6.7090000000000006E-3</v>
      </c>
      <c r="G3707" s="26" cm="1">
        <f t="array" aca="1" ref="G3707" ca="1">_FV(A3707,"Change")</f>
        <v>0.45</v>
      </c>
      <c r="H3707" s="23" cm="1">
        <f t="array" aca="1" ref="H3707" ca="1">_FV(A3707,"Open")</f>
        <v>67.69</v>
      </c>
      <c r="I3707" s="23" cm="1">
        <f t="array" aca="1" ref="I3707" ca="1">_FV(A3707,"Low")</f>
        <v>67.39</v>
      </c>
      <c r="J3707" s="23" cm="1">
        <f t="array" aca="1" ref="J3707" ca="1">_FV(A3707,"High")</f>
        <v>68.009900000000002</v>
      </c>
      <c r="K3707" s="23" cm="1">
        <f t="array" aca="1" ref="K3707" ca="1">_FV(A3707,"Previous close",TRUE)</f>
        <v>67.069999999999993</v>
      </c>
      <c r="L3707" s="26"/>
      <c r="M3707" s="23" cm="1">
        <f t="array" aca="1" ref="M3707" ca="1">_FV(A3707,"52 week low",TRUE)</f>
        <v>54.47</v>
      </c>
      <c r="N3707" s="23" cm="1">
        <f t="array" aca="1" ref="N3707" ca="1">_FV(A3707,"52 week high",TRUE)</f>
        <v>68.110600000000005</v>
      </c>
      <c r="O3707" s="8" cm="1">
        <f t="array" aca="1" ref="O3707" ca="1">_FV(A3707,"Volume")</f>
        <v>42862</v>
      </c>
      <c r="P3707" s="7" cm="1">
        <f t="array" aca="1" ref="P3707" ca="1">_FV(A3707,"Volume average",TRUE)</f>
        <v>261916</v>
      </c>
      <c r="Q3707" t="s">
        <v>703</v>
      </c>
      <c r="S3707" t="s">
        <v>3504</v>
      </c>
      <c r="T3707" s="25" cm="1">
        <f t="array" aca="1" ref="T3707" ca="1">_FV(A3707,"Expense ratio",TRUE)</f>
        <v>7.000000000000001E-4</v>
      </c>
      <c r="U3707" s="24" cm="1">
        <f t="array" aca="1" ref="U3707" ca="1">_FV(A3707,"Market cap",TRUE)</f>
        <v>5392639807.5299997</v>
      </c>
      <c r="V3707" s="4">
        <v>5392640000</v>
      </c>
      <c r="W3707" s="4">
        <v>5392640000</v>
      </c>
      <c r="X3707" t="s">
        <v>9737</v>
      </c>
      <c r="Y3707" t="s">
        <v>3090</v>
      </c>
      <c r="Z3707" s="5">
        <v>67.342500000000001</v>
      </c>
      <c r="AA3707" s="5">
        <v>16.038017</v>
      </c>
      <c r="AB3707" s="5">
        <v>2.93E-2</v>
      </c>
      <c r="AC3707" s="4">
        <v>334542</v>
      </c>
      <c r="AE3707" s="5">
        <v>19.180676205675049</v>
      </c>
      <c r="AF3707" s="5">
        <v>12.99005391743742</v>
      </c>
      <c r="AI3707" s="4">
        <v>334542</v>
      </c>
      <c r="AJ3707" s="5">
        <v>22538094.539999999</v>
      </c>
      <c r="AL3707" s="5">
        <v>67.67</v>
      </c>
      <c r="AM3707" s="5">
        <v>54.47</v>
      </c>
      <c r="AN3707" t="s">
        <v>82</v>
      </c>
      <c r="AO3707" t="str" cm="1">
        <f t="array" aca="1" ref="AO3707" ca="1">_FV(A3707,"Currency")</f>
        <v>USD</v>
      </c>
      <c r="AP3707" t="str" cm="1">
        <f t="array" aca="1" ref="AP3707" ca="1">_FV(A3707,"Exchange")</f>
        <v>CBOE BZX Exchange</v>
      </c>
      <c r="AQ3707" s="6" t="str" cm="1">
        <f t="array" aca="1" ref="AQ3707" ca="1">_FV(A3707,"Exchange abbreviation",TRUE)</f>
        <v>BATS</v>
      </c>
      <c r="AR3707" t="str" cm="1">
        <f t="array" aca="1" ref="AR3707" ca="1">_FV(A3707,"Instrument type",TRUE)</f>
        <v>ETF</v>
      </c>
    </row>
    <row r="3708" spans="1:44" ht="18.75" customHeight="1" x14ac:dyDescent="0.25">
      <c r="A3708" t="e" vm="3720">
        <v>#VALUE!</v>
      </c>
      <c r="B3708" t="s">
        <v>9738</v>
      </c>
      <c r="C3708" t="s">
        <v>9739</v>
      </c>
      <c r="D3708" s="31" cm="1">
        <f t="array" aca="1" ref="D3708" ca="1">_FV(A3708,"Last trade time",TRUE)</f>
        <v>45824.914440034372</v>
      </c>
      <c r="E3708" s="23" cm="1">
        <f t="array" aca="1" ref="E3708" ca="1">_FV(A3708,"Price")</f>
        <v>81.92</v>
      </c>
      <c r="F3708" s="27" cm="1">
        <f t="array" aca="1" ref="F3708" ca="1">_FV(A3708,"Change (%)",TRUE)</f>
        <v>4.3769999999999998E-3</v>
      </c>
      <c r="G3708" s="26" cm="1">
        <f t="array" aca="1" ref="G3708" ca="1">_FV(A3708,"Change")</f>
        <v>0.35699999999999998</v>
      </c>
      <c r="H3708" s="23" cm="1">
        <f t="array" aca="1" ref="H3708" ca="1">_FV(A3708,"Open")</f>
        <v>82.25</v>
      </c>
      <c r="I3708" s="23" cm="1">
        <f t="array" aca="1" ref="I3708" ca="1">_FV(A3708,"Low")</f>
        <v>81.89</v>
      </c>
      <c r="J3708" s="23" cm="1">
        <f t="array" aca="1" ref="J3708" ca="1">_FV(A3708,"High")</f>
        <v>82.655000000000001</v>
      </c>
      <c r="K3708" s="23" cm="1">
        <f t="array" aca="1" ref="K3708" ca="1">_FV(A3708,"Previous close",TRUE)</f>
        <v>81.563000000000002</v>
      </c>
      <c r="L3708" s="26"/>
      <c r="M3708" s="23" cm="1">
        <f t="array" aca="1" ref="M3708" ca="1">_FV(A3708,"52 week low",TRUE)</f>
        <v>66.95</v>
      </c>
      <c r="N3708" s="23" cm="1">
        <f t="array" aca="1" ref="N3708" ca="1">_FV(A3708,"52 week high",TRUE)</f>
        <v>84.215000000000003</v>
      </c>
      <c r="O3708" s="8" cm="1">
        <f t="array" aca="1" ref="O3708" ca="1">_FV(A3708,"Volume")</f>
        <v>12857112</v>
      </c>
      <c r="P3708" s="7" cm="1">
        <f t="array" aca="1" ref="P3708" ca="1">_FV(A3708,"Volume average",TRUE)</f>
        <v>9508975</v>
      </c>
      <c r="Q3708" t="s">
        <v>703</v>
      </c>
      <c r="S3708" t="s">
        <v>2067</v>
      </c>
      <c r="T3708" s="25" cm="1">
        <f t="array" aca="1" ref="T3708" ca="1">_FV(A3708,"Expense ratio",TRUE)</f>
        <v>7.000000000000001E-4</v>
      </c>
      <c r="U3708" s="24" cm="1">
        <f t="array" aca="1" ref="U3708" ca="1">_FV(A3708,"Market cap",TRUE)</f>
        <v>139522645777.10001</v>
      </c>
      <c r="V3708" s="17">
        <v>139522637824</v>
      </c>
      <c r="W3708" s="17">
        <v>139522637824</v>
      </c>
      <c r="Y3708" t="s">
        <v>9513</v>
      </c>
      <c r="Z3708" s="19">
        <v>83.383160000000004</v>
      </c>
      <c r="AA3708" s="19">
        <v>16.859558</v>
      </c>
      <c r="AB3708" s="19">
        <v>2.9600000000000001E-2</v>
      </c>
      <c r="AC3708" s="17">
        <v>12546949</v>
      </c>
      <c r="AE3708" s="19">
        <v>18.936271109071189</v>
      </c>
      <c r="AF3708" s="19">
        <v>13.160693497547051</v>
      </c>
      <c r="AI3708" s="17">
        <v>12546949</v>
      </c>
      <c r="AJ3708" s="19">
        <v>1046666485.58</v>
      </c>
      <c r="AL3708" s="19">
        <v>83.7</v>
      </c>
      <c r="AM3708" s="19">
        <v>66.95</v>
      </c>
      <c r="AN3708" t="s">
        <v>82</v>
      </c>
      <c r="AO3708" t="str" cm="1">
        <f t="array" aca="1" ref="AO3708" ca="1">_FV(A3708,"Currency")</f>
        <v>USD</v>
      </c>
      <c r="AP3708" t="str" cm="1">
        <f t="array" aca="1" ref="AP3708" ca="1">_FV(A3708,"Exchange")</f>
        <v>CBOE BZX Exchange</v>
      </c>
      <c r="AQ3708" s="6" t="str" cm="1">
        <f t="array" aca="1" ref="AQ3708" ca="1">_FV(A3708,"Exchange abbreviation",TRUE)</f>
        <v>BATS</v>
      </c>
      <c r="AR3708" t="str" cm="1">
        <f t="array" aca="1" ref="AR3708" ca="1">_FV(A3708,"Instrument type",TRUE)</f>
        <v>ETF</v>
      </c>
    </row>
    <row r="3709" spans="1:44" ht="18.75" customHeight="1" x14ac:dyDescent="0.25">
      <c r="A3709" t="e" vm="3721">
        <v>#VALUE!</v>
      </c>
      <c r="B3709" t="s">
        <v>9740</v>
      </c>
      <c r="C3709" t="s">
        <v>9741</v>
      </c>
      <c r="D3709" s="31" cm="1">
        <f t="array" aca="1" ref="D3709" ca="1">_FV(A3709,"Last trade time",TRUE)</f>
        <v>45824.846558159377</v>
      </c>
      <c r="E3709" s="23" cm="1">
        <f t="array" aca="1" ref="E3709" ca="1">_FV(A3709,"Price")</f>
        <v>75.959999999999994</v>
      </c>
      <c r="F3709" s="27" cm="1">
        <f t="array" aca="1" ref="F3709" ca="1">_FV(A3709,"Change (%)",TRUE)</f>
        <v>6.7730000000000004E-3</v>
      </c>
      <c r="G3709" s="26" cm="1">
        <f t="array" aca="1" ref="G3709" ca="1">_FV(A3709,"Change")</f>
        <v>0.51100000000000001</v>
      </c>
      <c r="H3709" s="23" cm="1">
        <f t="array" aca="1" ref="H3709" ca="1">_FV(A3709,"Open")</f>
        <v>76.099999999999994</v>
      </c>
      <c r="I3709" s="23" cm="1">
        <f t="array" aca="1" ref="I3709" ca="1">_FV(A3709,"Low")</f>
        <v>75.905000000000001</v>
      </c>
      <c r="J3709" s="23" cm="1">
        <f t="array" aca="1" ref="J3709" ca="1">_FV(A3709,"High")</f>
        <v>76.519900000000007</v>
      </c>
      <c r="K3709" s="23" cm="1">
        <f t="array" aca="1" ref="K3709" ca="1">_FV(A3709,"Previous close",TRUE)</f>
        <v>75.448999999999998</v>
      </c>
      <c r="L3709" s="26"/>
      <c r="M3709" s="23" cm="1">
        <f t="array" aca="1" ref="M3709" ca="1">_FV(A3709,"52 week low",TRUE)</f>
        <v>61.75</v>
      </c>
      <c r="N3709" s="23" cm="1">
        <f t="array" aca="1" ref="N3709" ca="1">_FV(A3709,"52 week high",TRUE)</f>
        <v>77.67</v>
      </c>
      <c r="O3709" s="8" cm="1">
        <f t="array" aca="1" ref="O3709" ca="1">_FV(A3709,"Volume")</f>
        <v>4733521</v>
      </c>
      <c r="P3709" s="7" cm="1">
        <f t="array" aca="1" ref="P3709" ca="1">_FV(A3709,"Volume average",TRUE)</f>
        <v>1644535</v>
      </c>
      <c r="Q3709" t="s">
        <v>464</v>
      </c>
      <c r="T3709" s="25" cm="1">
        <f t="array" aca="1" ref="T3709" ca="1">_FV(A3709,"Expense ratio",TRUE)</f>
        <v>7.000000000000001E-4</v>
      </c>
      <c r="U3709" s="24" cm="1">
        <f t="array" aca="1" ref="U3709" ca="1">_FV(A3709,"Market cap",TRUE)</f>
        <v>44409955309.510002</v>
      </c>
      <c r="AC3709" s="9">
        <v>1623169</v>
      </c>
      <c r="AN3709" t="s">
        <v>73</v>
      </c>
      <c r="AO3709" t="str" cm="1">
        <f t="array" aca="1" ref="AO3709" ca="1">_FV(A3709,"Currency")</f>
        <v>USD</v>
      </c>
      <c r="AP3709" t="str" cm="1">
        <f t="array" aca="1" ref="AP3709" ca="1">_FV(A3709,"Exchange")</f>
        <v>Nasdaq Stock Market</v>
      </c>
      <c r="AQ3709" s="6" t="str" cm="1">
        <f t="array" aca="1" ref="AQ3709" ca="1">_FV(A3709,"Exchange abbreviation",TRUE)</f>
        <v>XNAS</v>
      </c>
      <c r="AR3709" t="str" cm="1">
        <f t="array" aca="1" ref="AR3709" ca="1">_FV(A3709,"Instrument type",TRUE)</f>
        <v>ETF</v>
      </c>
    </row>
    <row r="3710" spans="1:44" ht="18.75" customHeight="1" x14ac:dyDescent="0.25">
      <c r="A3710" t="e" vm="3722">
        <v>#VALUE!</v>
      </c>
      <c r="B3710" t="s">
        <v>9742</v>
      </c>
      <c r="C3710" t="s">
        <v>9743</v>
      </c>
      <c r="D3710" s="31" cm="1">
        <f t="array" aca="1" ref="D3710" ca="1">_FV(A3710,"Last trade time",TRUE)</f>
        <v>45824.923774536721</v>
      </c>
      <c r="E3710" s="23" cm="1">
        <f t="array" aca="1" ref="E3710" ca="1">_FV(A3710,"Price")</f>
        <v>85.39</v>
      </c>
      <c r="F3710" s="27" cm="1">
        <f t="array" aca="1" ref="F3710" ca="1">_FV(A3710,"Change (%)",TRUE)</f>
        <v>1.137E-2</v>
      </c>
      <c r="G3710" s="26" cm="1">
        <f t="array" aca="1" ref="G3710" ca="1">_FV(A3710,"Change")</f>
        <v>0.96</v>
      </c>
      <c r="H3710" s="23" cm="1">
        <f t="array" aca="1" ref="H3710" ca="1">_FV(A3710,"Open")</f>
        <v>85.27</v>
      </c>
      <c r="I3710" s="23" cm="1">
        <f t="array" aca="1" ref="I3710" ca="1">_FV(A3710,"Low")</f>
        <v>84.96</v>
      </c>
      <c r="J3710" s="23" cm="1">
        <f t="array" aca="1" ref="J3710" ca="1">_FV(A3710,"High")</f>
        <v>85.885000000000005</v>
      </c>
      <c r="K3710" s="23" cm="1">
        <f t="array" aca="1" ref="K3710" ca="1">_FV(A3710,"Previous close",TRUE)</f>
        <v>84.43</v>
      </c>
      <c r="L3710" s="26"/>
      <c r="M3710" s="23" cm="1">
        <f t="array" aca="1" ref="M3710" ca="1">_FV(A3710,"52 week low",TRUE)</f>
        <v>69.38</v>
      </c>
      <c r="N3710" s="23" cm="1">
        <f t="array" aca="1" ref="N3710" ca="1">_FV(A3710,"52 week high",TRUE)</f>
        <v>99.12</v>
      </c>
      <c r="O3710" s="8" cm="1">
        <f t="array" aca="1" ref="O3710" ca="1">_FV(A3710,"Volume")</f>
        <v>1736583</v>
      </c>
      <c r="P3710" s="7" cm="1">
        <f t="array" aca="1" ref="P3710" ca="1">_FV(A3710,"Volume average",TRUE)</f>
        <v>1357013</v>
      </c>
      <c r="Q3710" t="s">
        <v>916</v>
      </c>
      <c r="S3710" t="s">
        <v>8387</v>
      </c>
      <c r="T3710" s="25" cm="1">
        <f t="array" aca="1" ref="T3710" ca="1">_FV(A3710,"Expense ratio",TRUE)</f>
        <v>7.000000000000001E-4</v>
      </c>
      <c r="U3710" s="24" cm="1">
        <f t="array" aca="1" ref="U3710" ca="1">_FV(A3710,"Market cap",TRUE)</f>
        <v>11962928688</v>
      </c>
      <c r="V3710" s="17">
        <v>12393373696</v>
      </c>
      <c r="W3710" s="17">
        <v>12393373696</v>
      </c>
      <c r="Y3710" t="s">
        <v>9744</v>
      </c>
      <c r="Z3710" s="19">
        <v>85.67</v>
      </c>
      <c r="AA3710" s="19">
        <v>17.312002</v>
      </c>
      <c r="AB3710" s="19">
        <v>1.3899999999999999E-2</v>
      </c>
      <c r="AC3710" s="17">
        <v>1839920</v>
      </c>
      <c r="AE3710" s="19">
        <v>-3.2625113247169208</v>
      </c>
      <c r="AF3710" s="19">
        <v>6.1679452872925422</v>
      </c>
      <c r="AI3710" s="17">
        <v>1839920</v>
      </c>
      <c r="AJ3710" s="19">
        <v>157552349.59999999</v>
      </c>
      <c r="AL3710" s="19">
        <v>99.12</v>
      </c>
      <c r="AM3710" s="19">
        <v>69.38</v>
      </c>
      <c r="AN3710" t="s">
        <v>82</v>
      </c>
      <c r="AO3710" t="str" cm="1">
        <f t="array" aca="1" ref="AO3710" ca="1">_FV(A3710,"Currency")</f>
        <v>USD</v>
      </c>
      <c r="AP3710" t="str" cm="1">
        <f t="array" aca="1" ref="AP3710" ca="1">_FV(A3710,"Exchange")</f>
        <v>Nasdaq Stock Market</v>
      </c>
      <c r="AQ3710" s="6" t="str" cm="1">
        <f t="array" aca="1" ref="AQ3710" ca="1">_FV(A3710,"Exchange abbreviation",TRUE)</f>
        <v>XNAS</v>
      </c>
      <c r="AR3710" t="str" cm="1">
        <f t="array" aca="1" ref="AR3710" ca="1">_FV(A3710,"Instrument type",TRUE)</f>
        <v>ETF</v>
      </c>
    </row>
    <row r="3711" spans="1:44" ht="18.75" customHeight="1" x14ac:dyDescent="0.25">
      <c r="A3711" t="e" vm="3723">
        <v>#VALUE!</v>
      </c>
      <c r="B3711" t="s">
        <v>9745</v>
      </c>
      <c r="C3711" t="s">
        <v>9746</v>
      </c>
      <c r="D3711" s="31" cm="1">
        <f t="array" aca="1" ref="D3711" ca="1">_FV(A3711,"Last trade time",TRUE)</f>
        <v>45824.840277789066</v>
      </c>
      <c r="E3711" s="23" cm="1">
        <f t="array" aca="1" ref="E3711" ca="1">_FV(A3711,"Price")</f>
        <v>99.2</v>
      </c>
      <c r="F3711" s="27" cm="1">
        <f t="array" aca="1" ref="F3711" ca="1">_FV(A3711,"Change (%)",TRUE)</f>
        <v>1.0595E-2</v>
      </c>
      <c r="G3711" s="26" cm="1">
        <f t="array" aca="1" ref="G3711" ca="1">_FV(A3711,"Change")</f>
        <v>1.04</v>
      </c>
      <c r="H3711" s="23" cm="1">
        <f t="array" aca="1" ref="H3711" ca="1">_FV(A3711,"Open")</f>
        <v>99.05</v>
      </c>
      <c r="I3711" s="23" cm="1">
        <f t="array" aca="1" ref="I3711" ca="1">_FV(A3711,"Low")</f>
        <v>98.76</v>
      </c>
      <c r="J3711" s="23" cm="1">
        <f t="array" aca="1" ref="J3711" ca="1">_FV(A3711,"High")</f>
        <v>99.64</v>
      </c>
      <c r="K3711" s="23" cm="1">
        <f t="array" aca="1" ref="K3711" ca="1">_FV(A3711,"Previous close",TRUE)</f>
        <v>98.16</v>
      </c>
      <c r="L3711" s="26"/>
      <c r="M3711" s="23" cm="1">
        <f t="array" aca="1" ref="M3711" ca="1">_FV(A3711,"52 week low",TRUE)</f>
        <v>82.39</v>
      </c>
      <c r="N3711" s="23" cm="1">
        <f t="array" aca="1" ref="N3711" ca="1">_FV(A3711,"52 week high",TRUE)</f>
        <v>119.04</v>
      </c>
      <c r="O3711" s="8" cm="1">
        <f t="array" aca="1" ref="O3711" ca="1">_FV(A3711,"Volume")</f>
        <v>51332</v>
      </c>
      <c r="P3711" s="7" cm="1">
        <f t="array" aca="1" ref="P3711" ca="1">_FV(A3711,"Volume average",TRUE)</f>
        <v>103128</v>
      </c>
      <c r="Q3711" t="s">
        <v>119</v>
      </c>
      <c r="T3711" s="25" cm="1">
        <f t="array" aca="1" ref="T3711" ca="1">_FV(A3711,"Expense ratio",TRUE)</f>
        <v>7.000000000000001E-4</v>
      </c>
      <c r="U3711" s="24" cm="1">
        <f t="array" aca="1" ref="U3711" ca="1">_FV(A3711,"Market cap",TRUE)</f>
        <v>2803855770</v>
      </c>
      <c r="AC3711" s="9">
        <v>105105</v>
      </c>
      <c r="AN3711" t="s">
        <v>73</v>
      </c>
      <c r="AO3711" t="str" cm="1">
        <f t="array" aca="1" ref="AO3711" ca="1">_FV(A3711,"Currency")</f>
        <v>USD</v>
      </c>
      <c r="AP3711" t="str" cm="1">
        <f t="array" aca="1" ref="AP3711" ca="1">_FV(A3711,"Exchange")</f>
        <v>NYSE Arca</v>
      </c>
      <c r="AQ3711" s="6" t="str" cm="1">
        <f t="array" aca="1" ref="AQ3711" ca="1">_FV(A3711,"Exchange abbreviation",TRUE)</f>
        <v>ARCX</v>
      </c>
      <c r="AR3711" t="str" cm="1">
        <f t="array" aca="1" ref="AR3711" ca="1">_FV(A3711,"Instrument type",TRUE)</f>
        <v>ETF</v>
      </c>
    </row>
    <row r="3712" spans="1:44" ht="18.75" customHeight="1" x14ac:dyDescent="0.25">
      <c r="A3712" t="e" vm="3724">
        <v>#VALUE!</v>
      </c>
      <c r="B3712" t="s">
        <v>9747</v>
      </c>
      <c r="C3712" t="s">
        <v>9748</v>
      </c>
      <c r="D3712" s="31" cm="1">
        <f t="array" aca="1" ref="D3712" ca="1">_FV(A3712,"Last trade time",TRUE)</f>
        <v>45824.840685277341</v>
      </c>
      <c r="E3712" s="23" cm="1">
        <f t="array" aca="1" ref="E3712" ca="1">_FV(A3712,"Price")</f>
        <v>48.56</v>
      </c>
      <c r="F3712" s="27" cm="1">
        <f t="array" aca="1" ref="F3712" ca="1">_FV(A3712,"Change (%)",TRUE)</f>
        <v>3.5130000000000001E-3</v>
      </c>
      <c r="G3712" s="26" cm="1">
        <f t="array" aca="1" ref="G3712" ca="1">_FV(A3712,"Change")</f>
        <v>0.17</v>
      </c>
      <c r="H3712" s="23" cm="1">
        <f t="array" aca="1" ref="H3712" ca="1">_FV(A3712,"Open")</f>
        <v>48.9</v>
      </c>
      <c r="I3712" s="23" cm="1">
        <f t="array" aca="1" ref="I3712" ca="1">_FV(A3712,"Low")</f>
        <v>48.56</v>
      </c>
      <c r="J3712" s="23" cm="1">
        <f t="array" aca="1" ref="J3712" ca="1">_FV(A3712,"High")</f>
        <v>49.04</v>
      </c>
      <c r="K3712" s="23" cm="1">
        <f t="array" aca="1" ref="K3712" ca="1">_FV(A3712,"Previous close",TRUE)</f>
        <v>48.39</v>
      </c>
      <c r="L3712" s="26"/>
      <c r="M3712" s="23" cm="1">
        <f t="array" aca="1" ref="M3712" ca="1">_FV(A3712,"52 week low",TRUE)</f>
        <v>38.99</v>
      </c>
      <c r="N3712" s="23" cm="1">
        <f t="array" aca="1" ref="N3712" ca="1">_FV(A3712,"52 week high",TRUE)</f>
        <v>49.226999999999997</v>
      </c>
      <c r="O3712" s="8" cm="1">
        <f t="array" aca="1" ref="O3712" ca="1">_FV(A3712,"Volume")</f>
        <v>203630</v>
      </c>
      <c r="P3712" s="7" cm="1">
        <f t="array" aca="1" ref="P3712" ca="1">_FV(A3712,"Volume average",TRUE)</f>
        <v>471805</v>
      </c>
      <c r="Q3712" t="s">
        <v>464</v>
      </c>
      <c r="T3712" s="25" cm="1">
        <f t="array" aca="1" ref="T3712" ca="1">_FV(A3712,"Expense ratio",TRUE)</f>
        <v>7.000000000000001E-4</v>
      </c>
      <c r="U3712" s="24" cm="1">
        <f t="array" aca="1" ref="U3712" ca="1">_FV(A3712,"Market cap",TRUE)</f>
        <v>826158116.83000004</v>
      </c>
      <c r="AC3712" s="9">
        <v>490280</v>
      </c>
      <c r="AN3712" t="s">
        <v>73</v>
      </c>
      <c r="AO3712" t="str" cm="1">
        <f t="array" aca="1" ref="AO3712" ca="1">_FV(A3712,"Currency")</f>
        <v>USD</v>
      </c>
      <c r="AP3712" t="str" cm="1">
        <f t="array" aca="1" ref="AP3712" ca="1">_FV(A3712,"Exchange")</f>
        <v>NYSE Arca</v>
      </c>
      <c r="AQ3712" s="6" t="str" cm="1">
        <f t="array" aca="1" ref="AQ3712" ca="1">_FV(A3712,"Exchange abbreviation",TRUE)</f>
        <v>ARCX</v>
      </c>
      <c r="AR3712" t="str" cm="1">
        <f t="array" aca="1" ref="AR3712" ca="1">_FV(A3712,"Instrument type",TRUE)</f>
        <v>ETF</v>
      </c>
    </row>
    <row r="3713" spans="1:44" ht="18.75" customHeight="1" x14ac:dyDescent="0.25">
      <c r="A3713" t="e" vm="3725">
        <v>#VALUE!</v>
      </c>
      <c r="B3713" t="s">
        <v>9749</v>
      </c>
      <c r="C3713" t="s">
        <v>9750</v>
      </c>
      <c r="D3713" s="31" cm="1">
        <f t="array" aca="1" ref="D3713" ca="1">_FV(A3713,"Last trade time",TRUE)</f>
        <v>45824.840277812502</v>
      </c>
      <c r="E3713" s="23" cm="1">
        <f t="array" aca="1" ref="E3713" ca="1">_FV(A3713,"Price")</f>
        <v>42.46</v>
      </c>
      <c r="F3713" s="27" cm="1">
        <f t="array" aca="1" ref="F3713" ca="1">_FV(A3713,"Change (%)",TRUE)</f>
        <v>1.0711999999999999E-2</v>
      </c>
      <c r="G3713" s="26" cm="1">
        <f t="array" aca="1" ref="G3713" ca="1">_FV(A3713,"Change")</f>
        <v>0.45</v>
      </c>
      <c r="H3713" s="23" cm="1">
        <f t="array" aca="1" ref="H3713" ca="1">_FV(A3713,"Open")</f>
        <v>42.47</v>
      </c>
      <c r="I3713" s="23" cm="1">
        <f t="array" aca="1" ref="I3713" ca="1">_FV(A3713,"Low")</f>
        <v>42.424999999999997</v>
      </c>
      <c r="J3713" s="23" cm="1">
        <f t="array" aca="1" ref="J3713" ca="1">_FV(A3713,"High")</f>
        <v>42.665199999999999</v>
      </c>
      <c r="K3713" s="23" cm="1">
        <f t="array" aca="1" ref="K3713" ca="1">_FV(A3713,"Previous close",TRUE)</f>
        <v>42.01</v>
      </c>
      <c r="L3713" s="26"/>
      <c r="M3713" s="23" cm="1">
        <f t="array" aca="1" ref="M3713" ca="1">_FV(A3713,"52 week low",TRUE)</f>
        <v>34.380000000000003</v>
      </c>
      <c r="N3713" s="23" cm="1">
        <f t="array" aca="1" ref="N3713" ca="1">_FV(A3713,"52 week high",TRUE)</f>
        <v>42.88</v>
      </c>
      <c r="O3713" s="8" cm="1">
        <f t="array" aca="1" ref="O3713" ca="1">_FV(A3713,"Volume")</f>
        <v>1357122</v>
      </c>
      <c r="P3713" s="7" cm="1">
        <f t="array" aca="1" ref="P3713" ca="1">_FV(A3713,"Volume average",TRUE)</f>
        <v>2072516</v>
      </c>
      <c r="Q3713" t="s">
        <v>464</v>
      </c>
      <c r="T3713" s="25" cm="1">
        <f t="array" aca="1" ref="T3713" ca="1">_FV(A3713,"Expense ratio",TRUE)</f>
        <v>7.000000000000001E-4</v>
      </c>
      <c r="U3713" s="24" cm="1">
        <f t="array" aca="1" ref="U3713" ca="1">_FV(A3713,"Market cap",TRUE)</f>
        <v>11556817407.93</v>
      </c>
      <c r="AC3713" s="9">
        <v>2100365</v>
      </c>
      <c r="AN3713" t="s">
        <v>73</v>
      </c>
      <c r="AO3713" t="str" cm="1">
        <f t="array" aca="1" ref="AO3713" ca="1">_FV(A3713,"Currency")</f>
        <v>USD</v>
      </c>
      <c r="AP3713" t="str" cm="1">
        <f t="array" aca="1" ref="AP3713" ca="1">_FV(A3713,"Exchange")</f>
        <v>NYSE Arca</v>
      </c>
      <c r="AQ3713" s="6" t="str" cm="1">
        <f t="array" aca="1" ref="AQ3713" ca="1">_FV(A3713,"Exchange abbreviation",TRUE)</f>
        <v>ARCX</v>
      </c>
      <c r="AR3713" t="str" cm="1">
        <f t="array" aca="1" ref="AR3713" ca="1">_FV(A3713,"Instrument type",TRUE)</f>
        <v>ETF</v>
      </c>
    </row>
    <row r="3714" spans="1:44" ht="18.75" customHeight="1" x14ac:dyDescent="0.25">
      <c r="A3714" t="e" vm="3726">
        <v>#VALUE!</v>
      </c>
      <c r="B3714" t="s">
        <v>9751</v>
      </c>
      <c r="C3714" t="s">
        <v>9752</v>
      </c>
      <c r="D3714" s="31" cm="1">
        <f t="array" aca="1" ref="D3714" ca="1">_FV(A3714,"Last trade time",TRUE)</f>
        <v>45824.84027780078</v>
      </c>
      <c r="E3714" s="23" cm="1">
        <f t="array" aca="1" ref="E3714" ca="1">_FV(A3714,"Price")</f>
        <v>95.274000000000001</v>
      </c>
      <c r="F3714" s="27" cm="1">
        <f t="array" aca="1" ref="F3714" ca="1">_FV(A3714,"Change (%)",TRUE)</f>
        <v>1.2045999999999999E-2</v>
      </c>
      <c r="G3714" s="26" cm="1">
        <f t="array" aca="1" ref="G3714" ca="1">_FV(A3714,"Change")</f>
        <v>1.1339999999999999</v>
      </c>
      <c r="H3714" s="23" cm="1">
        <f t="array" aca="1" ref="H3714" ca="1">_FV(A3714,"Open")</f>
        <v>94.89</v>
      </c>
      <c r="I3714" s="23" cm="1">
        <f t="array" aca="1" ref="I3714" ca="1">_FV(A3714,"Low")</f>
        <v>94.89</v>
      </c>
      <c r="J3714" s="23" cm="1">
        <f t="array" aca="1" ref="J3714" ca="1">_FV(A3714,"High")</f>
        <v>95.47</v>
      </c>
      <c r="K3714" s="23" cm="1">
        <f t="array" aca="1" ref="K3714" ca="1">_FV(A3714,"Previous close",TRUE)</f>
        <v>94.14</v>
      </c>
      <c r="L3714" s="26"/>
      <c r="M3714" s="23" cm="1">
        <f t="array" aca="1" ref="M3714" ca="1">_FV(A3714,"52 week low",TRUE)</f>
        <v>77.290000000000006</v>
      </c>
      <c r="N3714" s="23" cm="1">
        <f t="array" aca="1" ref="N3714" ca="1">_FV(A3714,"52 week high",TRUE)</f>
        <v>105.68</v>
      </c>
      <c r="O3714" s="8" cm="1">
        <f t="array" aca="1" ref="O3714" ca="1">_FV(A3714,"Volume")</f>
        <v>3025</v>
      </c>
      <c r="P3714" s="7" cm="1">
        <f t="array" aca="1" ref="P3714" ca="1">_FV(A3714,"Volume average",TRUE)</f>
        <v>10585</v>
      </c>
      <c r="Q3714" t="s">
        <v>496</v>
      </c>
      <c r="S3714" t="s">
        <v>3504</v>
      </c>
      <c r="T3714" s="25" cm="1">
        <f t="array" aca="1" ref="T3714" ca="1">_FV(A3714,"Expense ratio",TRUE)</f>
        <v>7.000000000000001E-4</v>
      </c>
      <c r="U3714" s="24" cm="1">
        <f t="array" aca="1" ref="U3714" ca="1">_FV(A3714,"Market cap",TRUE)</f>
        <v>1821316703.3499999</v>
      </c>
      <c r="V3714" s="17">
        <v>1821316736</v>
      </c>
      <c r="W3714" s="17">
        <v>1821316736</v>
      </c>
      <c r="X3714" t="s">
        <v>9336</v>
      </c>
      <c r="Y3714" t="s">
        <v>9753</v>
      </c>
      <c r="Z3714" s="19">
        <v>95.419799999999995</v>
      </c>
      <c r="AA3714" s="19">
        <v>18.095123000000001</v>
      </c>
      <c r="AB3714" s="19">
        <v>1.3899999999999999E-2</v>
      </c>
      <c r="AC3714" s="17">
        <v>83933</v>
      </c>
      <c r="AE3714" s="19">
        <v>-0.32801303424194739</v>
      </c>
      <c r="AF3714" s="19">
        <v>9.8513124310941169</v>
      </c>
      <c r="AI3714" s="17">
        <v>83933</v>
      </c>
      <c r="AJ3714" s="19">
        <v>8007720.1912999991</v>
      </c>
      <c r="AL3714" s="19">
        <v>105.68</v>
      </c>
      <c r="AM3714" s="19">
        <v>77.290000000000006</v>
      </c>
      <c r="AN3714" t="s">
        <v>90</v>
      </c>
      <c r="AO3714" t="str" cm="1">
        <f t="array" aca="1" ref="AO3714" ca="1">_FV(A3714,"Currency")</f>
        <v>USD</v>
      </c>
      <c r="AP3714" t="str" cm="1">
        <f t="array" aca="1" ref="AP3714" ca="1">_FV(A3714,"Exchange")</f>
        <v>NYSE Arca</v>
      </c>
      <c r="AQ3714" s="6" t="str" cm="1">
        <f t="array" aca="1" ref="AQ3714" ca="1">_FV(A3714,"Exchange abbreviation",TRUE)</f>
        <v>ARCX</v>
      </c>
      <c r="AR3714" t="str" cm="1">
        <f t="array" aca="1" ref="AR3714" ca="1">_FV(A3714,"Instrument type",TRUE)</f>
        <v>ETF</v>
      </c>
    </row>
    <row r="3715" spans="1:44" ht="18.75" customHeight="1" x14ac:dyDescent="0.25">
      <c r="A3715" t="e" vm="3727">
        <v>#VALUE!</v>
      </c>
      <c r="B3715" t="s">
        <v>9754</v>
      </c>
      <c r="C3715" t="s">
        <v>9755</v>
      </c>
      <c r="D3715" s="31" cm="1">
        <f t="array" aca="1" ref="D3715" ca="1">_FV(A3715,"Last trade time",TRUE)</f>
        <v>45824.934593182814</v>
      </c>
      <c r="E3715" s="23" cm="1">
        <f t="array" aca="1" ref="E3715" ca="1">_FV(A3715,"Price")</f>
        <v>48.84</v>
      </c>
      <c r="F3715" s="27" cm="1">
        <f t="array" aca="1" ref="F3715" ca="1">_FV(A3715,"Change (%)",TRUE)</f>
        <v>9.5079999999999991E-3</v>
      </c>
      <c r="G3715" s="26" cm="1">
        <f t="array" aca="1" ref="G3715" ca="1">_FV(A3715,"Change")</f>
        <v>0.46</v>
      </c>
      <c r="H3715" s="23" cm="1">
        <f t="array" aca="1" ref="H3715" ca="1">_FV(A3715,"Open")</f>
        <v>48.85</v>
      </c>
      <c r="I3715" s="23" cm="1">
        <f t="array" aca="1" ref="I3715" ca="1">_FV(A3715,"Low")</f>
        <v>48.814999999999998</v>
      </c>
      <c r="J3715" s="23" cm="1">
        <f t="array" aca="1" ref="J3715" ca="1">_FV(A3715,"High")</f>
        <v>49.107500000000002</v>
      </c>
      <c r="K3715" s="23" cm="1">
        <f t="array" aca="1" ref="K3715" ca="1">_FV(A3715,"Previous close",TRUE)</f>
        <v>48.38</v>
      </c>
      <c r="L3715" s="26"/>
      <c r="M3715" s="23" cm="1">
        <f t="array" aca="1" ref="M3715" ca="1">_FV(A3715,"52 week low",TRUE)</f>
        <v>39.53</v>
      </c>
      <c r="N3715" s="23" cm="1">
        <f t="array" aca="1" ref="N3715" ca="1">_FV(A3715,"52 week high",TRUE)</f>
        <v>49.57</v>
      </c>
      <c r="O3715" s="8" cm="1">
        <f t="array" aca="1" ref="O3715" ca="1">_FV(A3715,"Volume")</f>
        <v>7233563</v>
      </c>
      <c r="P3715" s="7" cm="1">
        <f t="array" aca="1" ref="P3715" ca="1">_FV(A3715,"Volume average",TRUE)</f>
        <v>8607156</v>
      </c>
      <c r="Q3715" t="s">
        <v>844</v>
      </c>
      <c r="S3715" t="s">
        <v>8387</v>
      </c>
      <c r="T3715" s="25" cm="1">
        <f t="array" aca="1" ref="T3715" ca="1">_FV(A3715,"Expense ratio",TRUE)</f>
        <v>7.000000000000001E-4</v>
      </c>
      <c r="U3715" s="24" cm="1">
        <f t="array" aca="1" ref="U3715" ca="1">_FV(A3715,"Market cap",TRUE)</f>
        <v>85142957154</v>
      </c>
      <c r="V3715" s="17">
        <v>116436238336</v>
      </c>
      <c r="W3715" s="17">
        <v>116436238336</v>
      </c>
      <c r="Y3715" t="s">
        <v>9756</v>
      </c>
      <c r="Z3715" s="19">
        <v>48.14</v>
      </c>
      <c r="AA3715" s="19">
        <v>15.6351795</v>
      </c>
      <c r="AB3715" s="19">
        <v>3.0199999000000002E-2</v>
      </c>
      <c r="AC3715" s="17">
        <v>10358888</v>
      </c>
      <c r="AE3715" s="19">
        <v>10.745543621916861</v>
      </c>
      <c r="AF3715" s="19">
        <v>15.084035458408</v>
      </c>
      <c r="AH3715" s="17">
        <v>1418119936</v>
      </c>
      <c r="AI3715" s="17">
        <v>10358888</v>
      </c>
      <c r="AJ3715" s="19">
        <v>499712757.12</v>
      </c>
      <c r="AL3715" s="19">
        <v>49.57</v>
      </c>
      <c r="AM3715" s="19">
        <v>39.53</v>
      </c>
      <c r="AN3715" t="s">
        <v>82</v>
      </c>
      <c r="AO3715" t="str" cm="1">
        <f t="array" aca="1" ref="AO3715" ca="1">_FV(A3715,"Currency")</f>
        <v>USD</v>
      </c>
      <c r="AP3715" t="str" cm="1">
        <f t="array" aca="1" ref="AP3715" ca="1">_FV(A3715,"Exchange")</f>
        <v>NYSE Arca</v>
      </c>
      <c r="AQ3715" s="6" t="str" cm="1">
        <f t="array" aca="1" ref="AQ3715" ca="1">_FV(A3715,"Exchange abbreviation",TRUE)</f>
        <v>ARCX</v>
      </c>
      <c r="AR3715" t="str" cm="1">
        <f t="array" aca="1" ref="AR3715" ca="1">_FV(A3715,"Instrument type",TRUE)</f>
        <v>ETF</v>
      </c>
    </row>
    <row r="3716" spans="1:44" ht="18.75" customHeight="1" x14ac:dyDescent="0.25">
      <c r="A3716" t="e" vm="3728">
        <v>#VALUE!</v>
      </c>
      <c r="B3716" t="s">
        <v>9757</v>
      </c>
      <c r="C3716" t="s">
        <v>9632</v>
      </c>
      <c r="D3716" s="31" cm="1">
        <f t="array" aca="1" ref="D3716" ca="1">_FV(A3716,"Last trade time",TRUE)</f>
        <v>45824.840286064064</v>
      </c>
      <c r="E3716" s="23" cm="1">
        <f t="array" aca="1" ref="E3716" ca="1">_FV(A3716,"Price")</f>
        <v>97.8733</v>
      </c>
      <c r="F3716" s="27" cm="1">
        <f t="array" aca="1" ref="F3716" ca="1">_FV(A3716,"Change (%)",TRUE)</f>
        <v>-1.4779999999999999E-3</v>
      </c>
      <c r="G3716" s="26" cm="1">
        <f t="array" aca="1" ref="G3716" ca="1">_FV(A3716,"Change")</f>
        <v>-0.1449</v>
      </c>
      <c r="H3716" s="23" cm="1">
        <f t="array" aca="1" ref="H3716" ca="1">_FV(A3716,"Open")</f>
        <v>97.89</v>
      </c>
      <c r="I3716" s="23" cm="1">
        <f t="array" aca="1" ref="I3716" ca="1">_FV(A3716,"Low")</f>
        <v>97.8733</v>
      </c>
      <c r="J3716" s="23" cm="1">
        <f t="array" aca="1" ref="J3716" ca="1">_FV(A3716,"High")</f>
        <v>97.89</v>
      </c>
      <c r="K3716" s="23" cm="1">
        <f t="array" aca="1" ref="K3716" ca="1">_FV(A3716,"Previous close",TRUE)</f>
        <v>98.018199999999993</v>
      </c>
      <c r="L3716" s="26"/>
      <c r="M3716" s="23" cm="1">
        <f t="array" aca="1" ref="M3716" ca="1">_FV(A3716,"52 week low",TRUE)</f>
        <v>95.37</v>
      </c>
      <c r="N3716" s="23" cm="1">
        <f t="array" aca="1" ref="N3716" ca="1">_FV(A3716,"52 week high",TRUE)</f>
        <v>100.78</v>
      </c>
      <c r="O3716" s="8" cm="1">
        <f t="array" aca="1" ref="O3716" ca="1">_FV(A3716,"Volume")</f>
        <v>369</v>
      </c>
      <c r="P3716" s="7" cm="1">
        <f t="array" aca="1" ref="P3716" ca="1">_FV(A3716,"Volume average",TRUE)</f>
        <v>235</v>
      </c>
      <c r="Q3716" t="s">
        <v>3918</v>
      </c>
      <c r="S3716" t="s">
        <v>3504</v>
      </c>
      <c r="T3716" s="25" cm="1">
        <f t="array" aca="1" ref="T3716" ca="1">_FV(A3716,"Expense ratio",TRUE)</f>
        <v>5.9999999999999995E-4</v>
      </c>
      <c r="U3716" s="24" cm="1">
        <f t="array" aca="1" ref="U3716" ca="1">_FV(A3716,"Market cap",TRUE)</f>
        <v>22618629.870000001</v>
      </c>
      <c r="V3716" s="4">
        <v>22618628</v>
      </c>
      <c r="W3716" s="4">
        <v>22618628</v>
      </c>
      <c r="X3716" t="s">
        <v>2785</v>
      </c>
      <c r="Y3716" t="s">
        <v>2524</v>
      </c>
      <c r="Z3716" s="5">
        <v>97.375399999999999</v>
      </c>
      <c r="AA3716" s="20"/>
      <c r="AB3716" s="5">
        <v>3.5700000000000003E-2</v>
      </c>
      <c r="AC3716" s="4">
        <v>712</v>
      </c>
      <c r="AE3716" s="5">
        <v>3.0287113943047839</v>
      </c>
      <c r="AF3716" s="5">
        <v>4.8113175142962206</v>
      </c>
      <c r="AI3716" s="4">
        <v>712</v>
      </c>
      <c r="AJ3716" s="5">
        <v>69355.92</v>
      </c>
      <c r="AL3716" s="5">
        <v>100.78</v>
      </c>
      <c r="AM3716" s="5">
        <v>95.37</v>
      </c>
      <c r="AN3716" t="s">
        <v>47</v>
      </c>
      <c r="AO3716" t="str" cm="1">
        <f t="array" aca="1" ref="AO3716" ca="1">_FV(A3716,"Currency")</f>
        <v>USD</v>
      </c>
      <c r="AP3716" t="str" cm="1">
        <f t="array" aca="1" ref="AP3716" ca="1">_FV(A3716,"Exchange")</f>
        <v>CBOE BZX Exchange</v>
      </c>
      <c r="AQ3716" s="6" t="str" cm="1">
        <f t="array" aca="1" ref="AQ3716" ca="1">_FV(A3716,"Exchange abbreviation",TRUE)</f>
        <v>BATS</v>
      </c>
      <c r="AR3716" t="str" cm="1">
        <f t="array" aca="1" ref="AR3716" ca="1">_FV(A3716,"Instrument type",TRUE)</f>
        <v>ETF</v>
      </c>
    </row>
    <row r="3717" spans="1:44" ht="18.75" customHeight="1" x14ac:dyDescent="0.25">
      <c r="A3717" t="e" vm="3729">
        <v>#VALUE!</v>
      </c>
      <c r="B3717" t="s">
        <v>9758</v>
      </c>
      <c r="C3717" t="s">
        <v>9759</v>
      </c>
      <c r="D3717" s="31" cm="1">
        <f t="array" aca="1" ref="D3717" ca="1">_FV(A3717,"Last trade time",TRUE)</f>
        <v>45824.943060370315</v>
      </c>
      <c r="E3717" s="23" cm="1">
        <f t="array" aca="1" ref="E3717" ca="1">_FV(A3717,"Price")</f>
        <v>26.91</v>
      </c>
      <c r="F3717" s="27" cm="1">
        <f t="array" aca="1" ref="F3717" ca="1">_FV(A3717,"Change (%)",TRUE)</f>
        <v>3.7170000000000004E-4</v>
      </c>
      <c r="G3717" s="26" cm="1">
        <f t="array" aca="1" ref="G3717" ca="1">_FV(A3717,"Change")</f>
        <v>0.01</v>
      </c>
      <c r="H3717" s="23" cm="1">
        <f t="array" aca="1" ref="H3717" ca="1">_FV(A3717,"Open")</f>
        <v>26.97</v>
      </c>
      <c r="I3717" s="23" cm="1">
        <f t="array" aca="1" ref="I3717" ca="1">_FV(A3717,"Low")</f>
        <v>26.838000000000001</v>
      </c>
      <c r="J3717" s="23" cm="1">
        <f t="array" aca="1" ref="J3717" ca="1">_FV(A3717,"High")</f>
        <v>27.074999999999999</v>
      </c>
      <c r="K3717" s="23" cm="1">
        <f t="array" aca="1" ref="K3717" ca="1">_FV(A3717,"Previous close",TRUE)</f>
        <v>26.9</v>
      </c>
      <c r="L3717" s="26"/>
      <c r="M3717" s="23" cm="1">
        <f t="array" aca="1" ref="M3717" ca="1">_FV(A3717,"52 week low",TRUE)</f>
        <v>23.87</v>
      </c>
      <c r="N3717" s="23" cm="1">
        <f t="array" aca="1" ref="N3717" ca="1">_FV(A3717,"52 week high",TRUE)</f>
        <v>29.72</v>
      </c>
      <c r="O3717" s="8" cm="1">
        <f t="array" aca="1" ref="O3717" ca="1">_FV(A3717,"Volume")</f>
        <v>13897530</v>
      </c>
      <c r="P3717" s="7" cm="1">
        <f t="array" aca="1" ref="P3717" ca="1">_FV(A3717,"Volume average",TRUE)</f>
        <v>14947383</v>
      </c>
      <c r="Q3717" t="s">
        <v>1641</v>
      </c>
      <c r="S3717" t="s">
        <v>4838</v>
      </c>
      <c r="T3717" s="25" cm="1">
        <f t="array" aca="1" ref="T3717" ca="1">_FV(A3717,"Expense ratio",TRUE)</f>
        <v>5.9999999999999995E-4</v>
      </c>
      <c r="U3717" s="24" cm="1">
        <f t="array" aca="1" ref="U3717" ca="1">_FV(A3717,"Market cap",TRUE)</f>
        <v>68157907444.480003</v>
      </c>
      <c r="V3717" s="4">
        <v>68157906944</v>
      </c>
      <c r="W3717" s="4">
        <v>68157906944</v>
      </c>
      <c r="Y3717" t="s">
        <v>9760</v>
      </c>
      <c r="Z3717" s="5">
        <v>26.55</v>
      </c>
      <c r="AA3717" s="5">
        <v>16.153337000000001</v>
      </c>
      <c r="AB3717" s="5">
        <v>3.9699999999999999E-2</v>
      </c>
      <c r="AC3717" s="4">
        <v>18474276</v>
      </c>
      <c r="AE3717" s="5">
        <v>-1.3554393899633199</v>
      </c>
      <c r="AF3717" s="5">
        <v>4.2826236340883339</v>
      </c>
      <c r="AI3717" s="4">
        <v>18474276</v>
      </c>
      <c r="AJ3717" s="5">
        <v>490307285.04000002</v>
      </c>
      <c r="AL3717" s="5">
        <v>29.72</v>
      </c>
      <c r="AM3717" s="5">
        <v>23.87</v>
      </c>
      <c r="AN3717" t="s">
        <v>82</v>
      </c>
      <c r="AO3717" t="str" cm="1">
        <f t="array" aca="1" ref="AO3717" ca="1">_FV(A3717,"Currency")</f>
        <v>USD</v>
      </c>
      <c r="AP3717" t="str" cm="1">
        <f t="array" aca="1" ref="AP3717" ca="1">_FV(A3717,"Exchange")</f>
        <v>NYSE Arca</v>
      </c>
      <c r="AQ3717" s="6" t="str" cm="1">
        <f t="array" aca="1" ref="AQ3717" ca="1">_FV(A3717,"Exchange abbreviation",TRUE)</f>
        <v>ARCX</v>
      </c>
      <c r="AR3717" t="str" cm="1">
        <f t="array" aca="1" ref="AR3717" ca="1">_FV(A3717,"Instrument type",TRUE)</f>
        <v>ETF</v>
      </c>
    </row>
    <row r="3718" spans="1:44" ht="18.75" customHeight="1" x14ac:dyDescent="0.25">
      <c r="A3718" t="e" vm="3730">
        <v>#VALUE!</v>
      </c>
      <c r="B3718" t="s">
        <v>9761</v>
      </c>
      <c r="C3718" t="s">
        <v>9632</v>
      </c>
      <c r="D3718" s="31" cm="1">
        <f t="array" aca="1" ref="D3718" ca="1">_FV(A3718,"Last trade time",TRUE)</f>
        <v>45824.840286064064</v>
      </c>
      <c r="E3718" s="23" cm="1">
        <f t="array" aca="1" ref="E3718" ca="1">_FV(A3718,"Price")</f>
        <v>98.685000000000002</v>
      </c>
      <c r="F3718" s="27" cm="1">
        <f t="array" aca="1" ref="F3718" ca="1">_FV(A3718,"Change (%)",TRUE)</f>
        <v>-5.0659999999999999E-5</v>
      </c>
      <c r="G3718" s="26" cm="1">
        <f t="array" aca="1" ref="G3718" ca="1">_FV(A3718,"Change")</f>
        <v>-5.0000000000000001E-3</v>
      </c>
      <c r="H3718" s="23" cm="1">
        <f t="array" aca="1" ref="H3718" ca="1">_FV(A3718,"Open")</f>
        <v>98.77</v>
      </c>
      <c r="I3718" s="23" cm="1">
        <f t="array" aca="1" ref="I3718" ca="1">_FV(A3718,"Low")</f>
        <v>98.685000000000002</v>
      </c>
      <c r="J3718" s="23" cm="1">
        <f t="array" aca="1" ref="J3718" ca="1">_FV(A3718,"High")</f>
        <v>98.77</v>
      </c>
      <c r="K3718" s="23" cm="1">
        <f t="array" aca="1" ref="K3718" ca="1">_FV(A3718,"Previous close",TRUE)</f>
        <v>98.69</v>
      </c>
      <c r="L3718" s="26"/>
      <c r="M3718" s="23" cm="1">
        <f t="array" aca="1" ref="M3718" ca="1">_FV(A3718,"52 week low",TRUE)</f>
        <v>97.51</v>
      </c>
      <c r="N3718" s="23" cm="1">
        <f t="array" aca="1" ref="N3718" ca="1">_FV(A3718,"52 week high",TRUE)</f>
        <v>107.25</v>
      </c>
      <c r="O3718" s="8" cm="1">
        <f t="array" aca="1" ref="O3718" ca="1">_FV(A3718,"Volume")</f>
        <v>1577</v>
      </c>
      <c r="P3718" s="7" cm="1">
        <f t="array" aca="1" ref="P3718" ca="1">_FV(A3718,"Volume average",TRUE)</f>
        <v>920</v>
      </c>
      <c r="Q3718" t="s">
        <v>4053</v>
      </c>
      <c r="S3718" t="s">
        <v>3504</v>
      </c>
      <c r="T3718" s="25" cm="1">
        <f t="array" aca="1" ref="T3718" ca="1">_FV(A3718,"Expense ratio",TRUE)</f>
        <v>5.9999999999999995E-4</v>
      </c>
      <c r="U3718" s="24" cm="1">
        <f t="array" aca="1" ref="U3718" ca="1">_FV(A3718,"Market cap",TRUE)</f>
        <v>30426843.57</v>
      </c>
      <c r="V3718" s="4">
        <v>30426844</v>
      </c>
      <c r="W3718" s="4">
        <v>30426844</v>
      </c>
      <c r="X3718" t="s">
        <v>9762</v>
      </c>
      <c r="Y3718" t="s">
        <v>2524</v>
      </c>
      <c r="Z3718" s="5">
        <v>98.411500000000004</v>
      </c>
      <c r="AA3718" s="20"/>
      <c r="AB3718" s="5">
        <v>4.1700000000000001E-2</v>
      </c>
      <c r="AC3718" s="4">
        <v>2028</v>
      </c>
      <c r="AE3718" s="5">
        <v>2.081240341939794</v>
      </c>
      <c r="AF3718" s="5">
        <v>5.2018083627204392</v>
      </c>
      <c r="AI3718" s="4">
        <v>2028</v>
      </c>
      <c r="AJ3718" s="5">
        <v>199656.6</v>
      </c>
      <c r="AL3718" s="5">
        <v>107.25</v>
      </c>
      <c r="AM3718" s="5">
        <v>97.51</v>
      </c>
      <c r="AN3718" t="s">
        <v>47</v>
      </c>
      <c r="AO3718" t="str" cm="1">
        <f t="array" aca="1" ref="AO3718" ca="1">_FV(A3718,"Currency")</f>
        <v>USD</v>
      </c>
      <c r="AP3718" t="str" cm="1">
        <f t="array" aca="1" ref="AP3718" ca="1">_FV(A3718,"Exchange")</f>
        <v>CBOE BZX Exchange</v>
      </c>
      <c r="AQ3718" s="6" t="str" cm="1">
        <f t="array" aca="1" ref="AQ3718" ca="1">_FV(A3718,"Exchange abbreviation",TRUE)</f>
        <v>BATS</v>
      </c>
      <c r="AR3718" t="str" cm="1">
        <f t="array" aca="1" ref="AR3718" ca="1">_FV(A3718,"Instrument type",TRUE)</f>
        <v>ETF</v>
      </c>
    </row>
    <row r="3719" spans="1:44" ht="18.75" customHeight="1" x14ac:dyDescent="0.25">
      <c r="A3719" t="e" vm="3731">
        <v>#VALUE!</v>
      </c>
      <c r="B3719" t="s">
        <v>9763</v>
      </c>
      <c r="C3719" t="s">
        <v>9764</v>
      </c>
      <c r="D3719" s="31" cm="1">
        <f t="array" aca="1" ref="D3719" ca="1">_FV(A3719,"Last trade time",TRUE)</f>
        <v>45824.840277812502</v>
      </c>
      <c r="E3719" s="23" cm="1">
        <f t="array" aca="1" ref="E3719" ca="1">_FV(A3719,"Price")</f>
        <v>100.56</v>
      </c>
      <c r="F3719" s="27" cm="1">
        <f t="array" aca="1" ref="F3719" ca="1">_FV(A3719,"Change (%)",TRUE)</f>
        <v>3.9789999999999997E-4</v>
      </c>
      <c r="G3719" s="26" cm="1">
        <f t="array" aca="1" ref="G3719" ca="1">_FV(A3719,"Change")</f>
        <v>0.04</v>
      </c>
      <c r="H3719" s="23" cm="1">
        <f t="array" aca="1" ref="H3719" ca="1">_FV(A3719,"Open")</f>
        <v>100.6</v>
      </c>
      <c r="I3719" s="23" cm="1">
        <f t="array" aca="1" ref="I3719" ca="1">_FV(A3719,"Low")</f>
        <v>100.53</v>
      </c>
      <c r="J3719" s="23" cm="1">
        <f t="array" aca="1" ref="J3719" ca="1">_FV(A3719,"High")</f>
        <v>100.66</v>
      </c>
      <c r="K3719" s="23" cm="1">
        <f t="array" aca="1" ref="K3719" ca="1">_FV(A3719,"Previous close",TRUE)</f>
        <v>100.52</v>
      </c>
      <c r="L3719" s="26"/>
      <c r="M3719" s="23" cm="1">
        <f t="array" aca="1" ref="M3719" ca="1">_FV(A3719,"52 week low",TRUE)</f>
        <v>98.5</v>
      </c>
      <c r="N3719" s="23" cm="1">
        <f t="array" aca="1" ref="N3719" ca="1">_FV(A3719,"52 week high",TRUE)</f>
        <v>101.48</v>
      </c>
      <c r="O3719" s="8" cm="1">
        <f t="array" aca="1" ref="O3719" ca="1">_FV(A3719,"Volume")</f>
        <v>107344</v>
      </c>
      <c r="P3719" s="7" cm="1">
        <f t="array" aca="1" ref="P3719" ca="1">_FV(A3719,"Volume average",TRUE)</f>
        <v>93759</v>
      </c>
      <c r="Q3719" t="s">
        <v>6200</v>
      </c>
      <c r="S3719" t="s">
        <v>8387</v>
      </c>
      <c r="T3719" s="25" cm="1">
        <f t="array" aca="1" ref="T3719" ca="1">_FV(A3719,"Expense ratio",TRUE)</f>
        <v>5.9999999999999995E-4</v>
      </c>
      <c r="U3719" s="24" cm="1">
        <f t="array" aca="1" ref="U3719" ca="1">_FV(A3719,"Market cap",TRUE)</f>
        <v>1029366766.74</v>
      </c>
      <c r="V3719" s="4">
        <v>1029495104</v>
      </c>
      <c r="W3719" s="4">
        <v>1029495104</v>
      </c>
      <c r="Y3719" t="s">
        <v>9765</v>
      </c>
      <c r="Z3719" s="5">
        <v>100.35</v>
      </c>
      <c r="AA3719" s="20"/>
      <c r="AB3719" s="5">
        <v>2.93E-2</v>
      </c>
      <c r="AC3719" s="4">
        <v>108277</v>
      </c>
      <c r="AE3719" s="5">
        <v>1.2204640012269949</v>
      </c>
      <c r="AF3719" s="5">
        <v>3.529340774858714</v>
      </c>
      <c r="AH3719" s="16"/>
      <c r="AI3719" s="4">
        <v>108277</v>
      </c>
      <c r="AJ3719" s="5">
        <v>10872093.57</v>
      </c>
      <c r="AL3719" s="5">
        <v>101.48</v>
      </c>
      <c r="AM3719" s="5">
        <v>98.5</v>
      </c>
      <c r="AN3719" t="s">
        <v>82</v>
      </c>
      <c r="AO3719" t="str" cm="1">
        <f t="array" aca="1" ref="AO3719" ca="1">_FV(A3719,"Currency")</f>
        <v>USD</v>
      </c>
      <c r="AP3719" t="str" cm="1">
        <f t="array" aca="1" ref="AP3719" ca="1">_FV(A3719,"Exchange")</f>
        <v>NYSE Arca</v>
      </c>
      <c r="AQ3719" s="6" t="str" cm="1">
        <f t="array" aca="1" ref="AQ3719" ca="1">_FV(A3719,"Exchange abbreviation",TRUE)</f>
        <v>ARCX</v>
      </c>
      <c r="AR3719" t="str" cm="1">
        <f t="array" aca="1" ref="AR3719" ca="1">_FV(A3719,"Instrument type",TRUE)</f>
        <v>ETF</v>
      </c>
    </row>
    <row r="3720" spans="1:44" ht="18.75" customHeight="1" x14ac:dyDescent="0.25">
      <c r="A3720" t="e" vm="3732">
        <v>#VALUE!</v>
      </c>
      <c r="B3720" t="s">
        <v>9766</v>
      </c>
      <c r="C3720" t="s">
        <v>9767</v>
      </c>
      <c r="D3720" s="31" cm="1">
        <f t="array" aca="1" ref="D3720" ca="1">_FV(A3720,"Last trade time",TRUE)</f>
        <v>45824.843750265623</v>
      </c>
      <c r="E3720" s="23" cm="1">
        <f t="array" aca="1" ref="E3720" ca="1">_FV(A3720,"Price")</f>
        <v>50.25</v>
      </c>
      <c r="F3720" s="27" cm="1">
        <f t="array" aca="1" ref="F3720" ca="1">_FV(A3720,"Change (%)",TRUE)</f>
        <v>1.9900000000000001E-4</v>
      </c>
      <c r="G3720" s="26" cm="1">
        <f t="array" aca="1" ref="G3720" ca="1">_FV(A3720,"Change")</f>
        <v>0.01</v>
      </c>
      <c r="H3720" s="23" cm="1">
        <f t="array" aca="1" ref="H3720" ca="1">_FV(A3720,"Open")</f>
        <v>50.24</v>
      </c>
      <c r="I3720" s="23" cm="1">
        <f t="array" aca="1" ref="I3720" ca="1">_FV(A3720,"Low")</f>
        <v>50.24</v>
      </c>
      <c r="J3720" s="23" cm="1">
        <f t="array" aca="1" ref="J3720" ca="1">_FV(A3720,"High")</f>
        <v>50.2866</v>
      </c>
      <c r="K3720" s="23" cm="1">
        <f t="array" aca="1" ref="K3720" ca="1">_FV(A3720,"Previous close",TRUE)</f>
        <v>50.24</v>
      </c>
      <c r="L3720" s="26"/>
      <c r="M3720" s="23" cm="1">
        <f t="array" aca="1" ref="M3720" ca="1">_FV(A3720,"52 week low",TRUE)</f>
        <v>49.054099999999998</v>
      </c>
      <c r="N3720" s="23" cm="1">
        <f t="array" aca="1" ref="N3720" ca="1">_FV(A3720,"52 week high",TRUE)</f>
        <v>50.46</v>
      </c>
      <c r="O3720" s="8" cm="1">
        <f t="array" aca="1" ref="O3720" ca="1">_FV(A3720,"Volume")</f>
        <v>79608</v>
      </c>
      <c r="P3720" s="7" cm="1">
        <f t="array" aca="1" ref="P3720" ca="1">_FV(A3720,"Volume average",TRUE)</f>
        <v>286031</v>
      </c>
      <c r="Q3720" t="s">
        <v>2519</v>
      </c>
      <c r="S3720" t="s">
        <v>2067</v>
      </c>
      <c r="T3720" s="25" cm="1">
        <f t="array" aca="1" ref="T3720" ca="1">_FV(A3720,"Expense ratio",TRUE)</f>
        <v>5.9999999999999995E-4</v>
      </c>
      <c r="U3720" s="24" cm="1">
        <f t="array" aca="1" ref="U3720" ca="1">_FV(A3720,"Market cap",TRUE)</f>
        <v>2252853113.5599999</v>
      </c>
      <c r="V3720" s="4">
        <v>2252852992</v>
      </c>
      <c r="W3720" s="4">
        <v>2252852992</v>
      </c>
      <c r="Y3720" t="s">
        <v>7609</v>
      </c>
      <c r="Z3720" s="5">
        <v>50.088560000000001</v>
      </c>
      <c r="AB3720" s="5">
        <v>3.8599998000000003E-2</v>
      </c>
      <c r="AC3720" s="4">
        <v>295758</v>
      </c>
      <c r="AE3720" s="5">
        <v>2.523889428224813</v>
      </c>
      <c r="AF3720" s="5">
        <v>6.0817954437037303</v>
      </c>
      <c r="AI3720" s="4">
        <v>295758</v>
      </c>
      <c r="AJ3720" s="5">
        <v>14817475.800000001</v>
      </c>
      <c r="AL3720" s="5">
        <v>50.46</v>
      </c>
      <c r="AM3720" s="5">
        <v>49.03</v>
      </c>
      <c r="AN3720" t="s">
        <v>82</v>
      </c>
      <c r="AO3720" t="str" cm="1">
        <f t="array" aca="1" ref="AO3720" ca="1">_FV(A3720,"Currency")</f>
        <v>USD</v>
      </c>
      <c r="AP3720" t="str" cm="1">
        <f t="array" aca="1" ref="AP3720" ca="1">_FV(A3720,"Exchange")</f>
        <v>Nasdaq Stock Market</v>
      </c>
      <c r="AQ3720" s="6" t="str" cm="1">
        <f t="array" aca="1" ref="AQ3720" ca="1">_FV(A3720,"Exchange abbreviation",TRUE)</f>
        <v>XNAS</v>
      </c>
      <c r="AR3720" t="str" cm="1">
        <f t="array" aca="1" ref="AR3720" ca="1">_FV(A3720,"Instrument type",TRUE)</f>
        <v>ETF</v>
      </c>
    </row>
    <row r="3721" spans="1:44" ht="18.75" customHeight="1" x14ac:dyDescent="0.25">
      <c r="A3721" t="e" vm="3733">
        <v>#VALUE!</v>
      </c>
      <c r="B3721" t="s">
        <v>9768</v>
      </c>
      <c r="C3721" t="s">
        <v>9769</v>
      </c>
      <c r="D3721" s="31" cm="1">
        <f t="array" aca="1" ref="D3721" ca="1">_FV(A3721,"Last trade time",TRUE)</f>
        <v>45824.843750057815</v>
      </c>
      <c r="E3721" s="23" cm="1">
        <f t="array" aca="1" ref="E3721" ca="1">_FV(A3721,"Price")</f>
        <v>48.26</v>
      </c>
      <c r="F3721" s="27" cm="1">
        <f t="array" aca="1" ref="F3721" ca="1">_FV(A3721,"Change (%)",TRUE)</f>
        <v>2.073E-4</v>
      </c>
      <c r="G3721" s="26" cm="1">
        <f t="array" aca="1" ref="G3721" ca="1">_FV(A3721,"Change")</f>
        <v>0.01</v>
      </c>
      <c r="H3721" s="23" cm="1">
        <f t="array" aca="1" ref="H3721" ca="1">_FV(A3721,"Open")</f>
        <v>48.26</v>
      </c>
      <c r="I3721" s="23" cm="1">
        <f t="array" aca="1" ref="I3721" ca="1">_FV(A3721,"Low")</f>
        <v>48.25</v>
      </c>
      <c r="J3721" s="23" cm="1">
        <f t="array" aca="1" ref="J3721" ca="1">_FV(A3721,"High")</f>
        <v>48.31</v>
      </c>
      <c r="K3721" s="23" cm="1">
        <f t="array" aca="1" ref="K3721" ca="1">_FV(A3721,"Previous close",TRUE)</f>
        <v>48.25</v>
      </c>
      <c r="L3721" s="26"/>
      <c r="M3721" s="23" cm="1">
        <f t="array" aca="1" ref="M3721" ca="1">_FV(A3721,"52 week low",TRUE)</f>
        <v>47.156599999999997</v>
      </c>
      <c r="N3721" s="23" cm="1">
        <f t="array" aca="1" ref="N3721" ca="1">_FV(A3721,"52 week high",TRUE)</f>
        <v>48.75</v>
      </c>
      <c r="O3721" s="8" cm="1">
        <f t="array" aca="1" ref="O3721" ca="1">_FV(A3721,"Volume")</f>
        <v>294247</v>
      </c>
      <c r="P3721" s="7" cm="1">
        <f t="array" aca="1" ref="P3721" ca="1">_FV(A3721,"Volume average",TRUE)</f>
        <v>394171</v>
      </c>
      <c r="Q3721" t="s">
        <v>45</v>
      </c>
      <c r="R3721" t="s">
        <v>4019</v>
      </c>
      <c r="T3721" s="25" cm="1">
        <f t="array" aca="1" ref="T3721" ca="1">_FV(A3721,"Expense ratio",TRUE)</f>
        <v>5.9999999999999995E-4</v>
      </c>
      <c r="U3721" s="24" cm="1">
        <f t="array" aca="1" ref="U3721" ca="1">_FV(A3721,"Market cap",TRUE)</f>
        <v>4431536897.2799997</v>
      </c>
      <c r="V3721" s="16"/>
      <c r="W3721" s="16"/>
      <c r="Z3721" s="18"/>
      <c r="AA3721" s="20"/>
      <c r="AB3721" s="20"/>
      <c r="AC3721" s="21">
        <v>408030</v>
      </c>
      <c r="AE3721" s="18"/>
      <c r="AF3721" s="20"/>
      <c r="AH3721" s="16"/>
      <c r="AI3721" s="21"/>
      <c r="AJ3721" s="18"/>
      <c r="AL3721" s="18"/>
      <c r="AM3721" s="18"/>
      <c r="AN3721" t="s">
        <v>73</v>
      </c>
      <c r="AO3721" t="str" cm="1">
        <f t="array" aca="1" ref="AO3721" ca="1">_FV(A3721,"Currency")</f>
        <v>USD</v>
      </c>
      <c r="AP3721" t="str" cm="1">
        <f t="array" aca="1" ref="AP3721" ca="1">_FV(A3721,"Exchange")</f>
        <v>Nasdaq Stock Market</v>
      </c>
      <c r="AQ3721" s="6" t="str" cm="1">
        <f t="array" aca="1" ref="AQ3721" ca="1">_FV(A3721,"Exchange abbreviation",TRUE)</f>
        <v>XNAS</v>
      </c>
      <c r="AR3721" t="str" cm="1">
        <f t="array" aca="1" ref="AR3721" ca="1">_FV(A3721,"Instrument type",TRUE)</f>
        <v>ETF</v>
      </c>
    </row>
    <row r="3722" spans="1:44" ht="18.75" customHeight="1" x14ac:dyDescent="0.25">
      <c r="A3722" t="e" vm="3734">
        <v>#VALUE!</v>
      </c>
      <c r="B3722" t="s">
        <v>9770</v>
      </c>
      <c r="C3722" t="s">
        <v>9771</v>
      </c>
      <c r="D3722" s="31" cm="1">
        <f t="array" aca="1" ref="D3722" ca="1">_FV(A3722,"Last trade time",TRUE)</f>
        <v>45824.934477603907</v>
      </c>
      <c r="E3722" s="23" cm="1">
        <f t="array" aca="1" ref="E3722" ca="1">_FV(A3722,"Price")</f>
        <v>131.19</v>
      </c>
      <c r="F3722" s="27" cm="1">
        <f t="array" aca="1" ref="F3722" ca="1">_FV(A3722,"Change (%)",TRUE)</f>
        <v>4.9789999999999999E-3</v>
      </c>
      <c r="G3722" s="26" cm="1">
        <f t="array" aca="1" ref="G3722" ca="1">_FV(A3722,"Change")</f>
        <v>0.65</v>
      </c>
      <c r="H3722" s="23" cm="1">
        <f t="array" aca="1" ref="H3722" ca="1">_FV(A3722,"Open")</f>
        <v>131.22</v>
      </c>
      <c r="I3722" s="23" cm="1">
        <f t="array" aca="1" ref="I3722" ca="1">_FV(A3722,"Low")</f>
        <v>130.94999999999999</v>
      </c>
      <c r="J3722" s="23" cm="1">
        <f t="array" aca="1" ref="J3722" ca="1">_FV(A3722,"High")</f>
        <v>131.79</v>
      </c>
      <c r="K3722" s="23" cm="1">
        <f t="array" aca="1" ref="K3722" ca="1">_FV(A3722,"Previous close",TRUE)</f>
        <v>130.54</v>
      </c>
      <c r="L3722" s="26"/>
      <c r="M3722" s="23" cm="1">
        <f t="array" aca="1" ref="M3722" ca="1">_FV(A3722,"52 week low",TRUE)</f>
        <v>112.05419999999999</v>
      </c>
      <c r="N3722" s="23" cm="1">
        <f t="array" aca="1" ref="N3722" ca="1">_FV(A3722,"52 week high",TRUE)</f>
        <v>135.095</v>
      </c>
      <c r="O3722" s="8" cm="1">
        <f t="array" aca="1" ref="O3722" ca="1">_FV(A3722,"Volume")</f>
        <v>949164</v>
      </c>
      <c r="P3722" s="7" cm="1">
        <f t="array" aca="1" ref="P3722" ca="1">_FV(A3722,"Volume average",TRUE)</f>
        <v>863059</v>
      </c>
      <c r="Q3722" t="s">
        <v>1641</v>
      </c>
      <c r="S3722" t="s">
        <v>8387</v>
      </c>
      <c r="T3722" s="25" cm="1">
        <f t="array" aca="1" ref="T3722" ca="1">_FV(A3722,"Expense ratio",TRUE)</f>
        <v>5.9999999999999995E-4</v>
      </c>
      <c r="U3722" s="24" cm="1">
        <f t="array" aca="1" ref="U3722" ca="1">_FV(A3722,"Market cap",TRUE)</f>
        <v>58903503018</v>
      </c>
      <c r="V3722" s="4">
        <v>72926404608</v>
      </c>
      <c r="W3722" s="4">
        <v>72926404608</v>
      </c>
      <c r="Y3722" t="s">
        <v>272</v>
      </c>
      <c r="Z3722" s="5">
        <v>130.43</v>
      </c>
      <c r="AA3722" s="19">
        <v>18.984681999999999</v>
      </c>
      <c r="AB3722" s="5">
        <v>2.86E-2</v>
      </c>
      <c r="AC3722" s="4">
        <v>1348106</v>
      </c>
      <c r="AE3722" s="5">
        <v>2.9637976177308012</v>
      </c>
      <c r="AF3722" s="5">
        <v>12.82883176775213</v>
      </c>
      <c r="AI3722" s="4">
        <v>1348106</v>
      </c>
      <c r="AJ3722" s="5">
        <v>175846946.63999999</v>
      </c>
      <c r="AL3722" s="5">
        <v>135.1</v>
      </c>
      <c r="AM3722" s="5">
        <v>112.05</v>
      </c>
      <c r="AN3722" t="s">
        <v>82</v>
      </c>
      <c r="AO3722" t="str" cm="1">
        <f t="array" aca="1" ref="AO3722" ca="1">_FV(A3722,"Currency")</f>
        <v>USD</v>
      </c>
      <c r="AP3722" t="str" cm="1">
        <f t="array" aca="1" ref="AP3722" ca="1">_FV(A3722,"Exchange")</f>
        <v>NYSE Arca</v>
      </c>
      <c r="AQ3722" s="6" t="str" cm="1">
        <f t="array" aca="1" ref="AQ3722" ca="1">_FV(A3722,"Exchange abbreviation",TRUE)</f>
        <v>ARCX</v>
      </c>
      <c r="AR3722" t="str" cm="1">
        <f t="array" aca="1" ref="AR3722" ca="1">_FV(A3722,"Instrument type",TRUE)</f>
        <v>ETF</v>
      </c>
    </row>
    <row r="3723" spans="1:44" ht="18.75" customHeight="1" x14ac:dyDescent="0.25">
      <c r="A3723" t="e" vm="3735">
        <v>#VALUE!</v>
      </c>
      <c r="B3723" t="s">
        <v>9772</v>
      </c>
      <c r="C3723" t="s">
        <v>9773</v>
      </c>
      <c r="D3723" s="31" cm="1">
        <f t="array" aca="1" ref="D3723" ca="1">_FV(A3723,"Last trade time",TRUE)</f>
        <v>45824.843750103908</v>
      </c>
      <c r="E3723" s="23" cm="1">
        <f t="array" aca="1" ref="E3723" ca="1">_FV(A3723,"Price")</f>
        <v>74.67</v>
      </c>
      <c r="F3723" s="27" cm="1">
        <f t="array" aca="1" ref="F3723" ca="1">_FV(A3723,"Change (%)",TRUE)</f>
        <v>9.7090000000000006E-3</v>
      </c>
      <c r="G3723" s="26" cm="1">
        <f t="array" aca="1" ref="G3723" ca="1">_FV(A3723,"Change")</f>
        <v>0.71799999999999997</v>
      </c>
      <c r="H3723" s="23" cm="1">
        <f t="array" aca="1" ref="H3723" ca="1">_FV(A3723,"Open")</f>
        <v>74.31</v>
      </c>
      <c r="I3723" s="23" cm="1">
        <f t="array" aca="1" ref="I3723" ca="1">_FV(A3723,"Low")</f>
        <v>74.31</v>
      </c>
      <c r="J3723" s="23" cm="1">
        <f t="array" aca="1" ref="J3723" ca="1">_FV(A3723,"High")</f>
        <v>74.8369</v>
      </c>
      <c r="K3723" s="23" cm="1">
        <f t="array" aca="1" ref="K3723" ca="1">_FV(A3723,"Previous close",TRUE)</f>
        <v>73.951999999999998</v>
      </c>
      <c r="L3723" s="26"/>
      <c r="M3723" s="23" cm="1">
        <f t="array" aca="1" ref="M3723" ca="1">_FV(A3723,"52 week low",TRUE)</f>
        <v>64.019900000000007</v>
      </c>
      <c r="N3723" s="23" cm="1">
        <f t="array" aca="1" ref="N3723" ca="1">_FV(A3723,"52 week high",TRUE)</f>
        <v>81.319999999999993</v>
      </c>
      <c r="O3723" s="8" cm="1">
        <f t="array" aca="1" ref="O3723" ca="1">_FV(A3723,"Volume")</f>
        <v>15096</v>
      </c>
      <c r="P3723" s="7" cm="1">
        <f t="array" aca="1" ref="P3723" ca="1">_FV(A3723,"Volume average",TRUE)</f>
        <v>21310</v>
      </c>
      <c r="Q3723" t="s">
        <v>60</v>
      </c>
      <c r="R3723" t="s">
        <v>155</v>
      </c>
      <c r="S3723" t="s">
        <v>2067</v>
      </c>
      <c r="T3723" s="25" cm="1">
        <f t="array" aca="1" ref="T3723" ca="1">_FV(A3723,"Expense ratio",TRUE)</f>
        <v>5.9999999999999995E-4</v>
      </c>
      <c r="U3723" s="24" cm="1">
        <f t="array" aca="1" ref="U3723" ca="1">_FV(A3723,"Market cap",TRUE)</f>
        <v>677863057.66999996</v>
      </c>
      <c r="V3723" s="4">
        <v>677864064</v>
      </c>
      <c r="W3723" s="4">
        <v>677864064</v>
      </c>
      <c r="Y3723" t="s">
        <v>9774</v>
      </c>
      <c r="Z3723" s="5">
        <v>74.800520000000006</v>
      </c>
      <c r="AA3723" s="5">
        <v>17.258313999999999</v>
      </c>
      <c r="AB3723" s="5">
        <v>2.5100000000000001E-2</v>
      </c>
      <c r="AC3723" s="4">
        <v>33428</v>
      </c>
      <c r="AE3723" s="5">
        <v>1.510693508580663</v>
      </c>
      <c r="AF3723" s="5">
        <v>7.9641979402399254</v>
      </c>
      <c r="AI3723" s="4">
        <v>33428</v>
      </c>
      <c r="AJ3723" s="5">
        <v>2502754.36</v>
      </c>
      <c r="AL3723" s="5">
        <v>81.319999999999993</v>
      </c>
      <c r="AM3723" s="5">
        <v>64.02</v>
      </c>
      <c r="AN3723" t="s">
        <v>90</v>
      </c>
      <c r="AO3723" t="str" cm="1">
        <f t="array" aca="1" ref="AO3723" ca="1">_FV(A3723,"Currency")</f>
        <v>USD</v>
      </c>
      <c r="AP3723" t="str" cm="1">
        <f t="array" aca="1" ref="AP3723" ca="1">_FV(A3723,"Exchange")</f>
        <v>Nasdaq Stock Market</v>
      </c>
      <c r="AQ3723" s="6" t="str" cm="1">
        <f t="array" aca="1" ref="AQ3723" ca="1">_FV(A3723,"Exchange abbreviation",TRUE)</f>
        <v>XNAS</v>
      </c>
      <c r="AR3723" t="str" cm="1">
        <f t="array" aca="1" ref="AR3723" ca="1">_FV(A3723,"Instrument type",TRUE)</f>
        <v>ETF</v>
      </c>
    </row>
    <row r="3724" spans="1:44" ht="18.75" customHeight="1" x14ac:dyDescent="0.25">
      <c r="A3724" t="e" vm="3736">
        <v>#VALUE!</v>
      </c>
      <c r="B3724" t="s">
        <v>9775</v>
      </c>
      <c r="C3724" t="s">
        <v>9776</v>
      </c>
      <c r="D3724" s="31" cm="1">
        <f t="array" aca="1" ref="D3724" ca="1">_FV(A3724,"Last trade time",TRUE)</f>
        <v>45824.942211990623</v>
      </c>
      <c r="E3724" s="23" cm="1">
        <f t="array" aca="1" ref="E3724" ca="1">_FV(A3724,"Price")</f>
        <v>45.57</v>
      </c>
      <c r="F3724" s="27" cm="1">
        <f t="array" aca="1" ref="F3724" ca="1">_FV(A3724,"Change (%)",TRUE)</f>
        <v>-1.534E-3</v>
      </c>
      <c r="G3724" s="26" cm="1">
        <f t="array" aca="1" ref="G3724" ca="1">_FV(A3724,"Change")</f>
        <v>-7.0000000000000007E-2</v>
      </c>
      <c r="H3724" s="23" cm="1">
        <f t="array" aca="1" ref="H3724" ca="1">_FV(A3724,"Open")</f>
        <v>45.62</v>
      </c>
      <c r="I3724" s="23" cm="1">
        <f t="array" aca="1" ref="I3724" ca="1">_FV(A3724,"Low")</f>
        <v>45.56</v>
      </c>
      <c r="J3724" s="23" cm="1">
        <f t="array" aca="1" ref="J3724" ca="1">_FV(A3724,"High")</f>
        <v>45.7</v>
      </c>
      <c r="K3724" s="23" cm="1">
        <f t="array" aca="1" ref="K3724" ca="1">_FV(A3724,"Previous close",TRUE)</f>
        <v>45.64</v>
      </c>
      <c r="L3724" s="26"/>
      <c r="M3724" s="23" cm="1">
        <f t="array" aca="1" ref="M3724" ca="1">_FV(A3724,"52 week low",TRUE)</f>
        <v>44.67</v>
      </c>
      <c r="N3724" s="23" cm="1">
        <f t="array" aca="1" ref="N3724" ca="1">_FV(A3724,"52 week high",TRUE)</f>
        <v>47.438899999999997</v>
      </c>
      <c r="O3724" s="8" cm="1">
        <f t="array" aca="1" ref="O3724" ca="1">_FV(A3724,"Volume")</f>
        <v>2190256</v>
      </c>
      <c r="P3724" s="7" cm="1">
        <f t="array" aca="1" ref="P3724" ca="1">_FV(A3724,"Volume average",TRUE)</f>
        <v>3682310</v>
      </c>
      <c r="Q3724" t="s">
        <v>45</v>
      </c>
      <c r="R3724" t="s">
        <v>4019</v>
      </c>
      <c r="T3724" s="25" cm="1">
        <f t="array" aca="1" ref="T3724" ca="1">_FV(A3724,"Expense ratio",TRUE)</f>
        <v>5.9999999999999995E-4</v>
      </c>
      <c r="U3724" s="24" cm="1">
        <f t="array" aca="1" ref="U3724" ca="1">_FV(A3724,"Market cap",TRUE)</f>
        <v>32415398999.459999</v>
      </c>
      <c r="V3724" s="16"/>
      <c r="W3724" s="16"/>
      <c r="Z3724" s="18"/>
      <c r="AA3724" s="20"/>
      <c r="AB3724" s="20"/>
      <c r="AC3724" s="21">
        <v>3695557</v>
      </c>
      <c r="AE3724" s="18"/>
      <c r="AF3724" s="20"/>
      <c r="AI3724" s="21"/>
      <c r="AJ3724" s="18"/>
      <c r="AL3724" s="18"/>
      <c r="AM3724" s="18"/>
      <c r="AN3724" t="s">
        <v>73</v>
      </c>
      <c r="AO3724" t="str" cm="1">
        <f t="array" aca="1" ref="AO3724" ca="1">_FV(A3724,"Currency")</f>
        <v>USD</v>
      </c>
      <c r="AP3724" t="str" cm="1">
        <f t="array" aca="1" ref="AP3724" ca="1">_FV(A3724,"Exchange")</f>
        <v>Nasdaq Stock Market</v>
      </c>
      <c r="AQ3724" s="6" t="str" cm="1">
        <f t="array" aca="1" ref="AQ3724" ca="1">_FV(A3724,"Exchange abbreviation",TRUE)</f>
        <v>XNAS</v>
      </c>
      <c r="AR3724" t="str" cm="1">
        <f t="array" aca="1" ref="AR3724" ca="1">_FV(A3724,"Instrument type",TRUE)</f>
        <v>ETF</v>
      </c>
    </row>
    <row r="3725" spans="1:44" ht="18.75" customHeight="1" x14ac:dyDescent="0.25">
      <c r="A3725" t="e" vm="3737">
        <v>#VALUE!</v>
      </c>
      <c r="B3725" t="s">
        <v>9777</v>
      </c>
      <c r="C3725" t="s">
        <v>9778</v>
      </c>
      <c r="D3725" s="31" cm="1">
        <f t="array" aca="1" ref="D3725" ca="1">_FV(A3725,"Last trade time",TRUE)</f>
        <v>45824.84123484922</v>
      </c>
      <c r="E3725" s="23" cm="1">
        <f t="array" aca="1" ref="E3725" ca="1">_FV(A3725,"Price")</f>
        <v>77.94</v>
      </c>
      <c r="F3725" s="27" cm="1">
        <f t="array" aca="1" ref="F3725" ca="1">_FV(A3725,"Change (%)",TRUE)</f>
        <v>1.2011000000000001E-2</v>
      </c>
      <c r="G3725" s="26" cm="1">
        <f t="array" aca="1" ref="G3725" ca="1">_FV(A3725,"Change")</f>
        <v>0.92500000000000004</v>
      </c>
      <c r="H3725" s="23" cm="1">
        <f t="array" aca="1" ref="H3725" ca="1">_FV(A3725,"Open")</f>
        <v>77.63</v>
      </c>
      <c r="I3725" s="23" cm="1">
        <f t="array" aca="1" ref="I3725" ca="1">_FV(A3725,"Low")</f>
        <v>77.59</v>
      </c>
      <c r="J3725" s="23" cm="1">
        <f t="array" aca="1" ref="J3725" ca="1">_FV(A3725,"High")</f>
        <v>78.19</v>
      </c>
      <c r="K3725" s="23" cm="1">
        <f t="array" aca="1" ref="K3725" ca="1">_FV(A3725,"Previous close",TRUE)</f>
        <v>77.015000000000001</v>
      </c>
      <c r="L3725" s="26"/>
      <c r="M3725" s="23" cm="1">
        <f t="array" aca="1" ref="M3725" ca="1">_FV(A3725,"52 week low",TRUE)</f>
        <v>61.65</v>
      </c>
      <c r="N3725" s="23" cm="1">
        <f t="array" aca="1" ref="N3725" ca="1">_FV(A3725,"52 week high",TRUE)</f>
        <v>81.680000000000007</v>
      </c>
      <c r="O3725" s="8" cm="1">
        <f t="array" aca="1" ref="O3725" ca="1">_FV(A3725,"Volume")</f>
        <v>93052</v>
      </c>
      <c r="P3725" s="7" cm="1">
        <f t="array" aca="1" ref="P3725" ca="1">_FV(A3725,"Volume average",TRUE)</f>
        <v>101713</v>
      </c>
      <c r="Q3725" t="s">
        <v>2186</v>
      </c>
      <c r="S3725" t="s">
        <v>2067</v>
      </c>
      <c r="T3725" s="25" cm="1">
        <f t="array" aca="1" ref="T3725" ca="1">_FV(A3725,"Expense ratio",TRUE)</f>
        <v>5.9999999999999995E-4</v>
      </c>
      <c r="U3725" s="24" cm="1">
        <f t="array" aca="1" ref="U3725" ca="1">_FV(A3725,"Market cap",TRUE)</f>
        <v>2664309358.9299998</v>
      </c>
      <c r="V3725" s="4">
        <v>2664309248</v>
      </c>
      <c r="W3725" s="4">
        <v>2664309248</v>
      </c>
      <c r="Y3725" t="s">
        <v>9774</v>
      </c>
      <c r="Z3725" s="5">
        <v>78.739069999999998</v>
      </c>
      <c r="AA3725" s="19">
        <v>30.005976</v>
      </c>
      <c r="AB3725" s="19">
        <v>7.4999999999999997E-3</v>
      </c>
      <c r="AC3725" s="4">
        <v>182290</v>
      </c>
      <c r="AE3725" s="5">
        <v>4.0030183637721706</v>
      </c>
      <c r="AF3725" s="19">
        <v>17.025915288866081</v>
      </c>
      <c r="AI3725" s="4">
        <v>182290</v>
      </c>
      <c r="AJ3725" s="5">
        <v>14351691.699999999</v>
      </c>
      <c r="AL3725" s="5">
        <v>81.680000000000007</v>
      </c>
      <c r="AM3725" s="5">
        <v>61.65</v>
      </c>
      <c r="AN3725" t="s">
        <v>82</v>
      </c>
      <c r="AO3725" t="str" cm="1">
        <f t="array" aca="1" ref="AO3725" ca="1">_FV(A3725,"Currency")</f>
        <v>USD</v>
      </c>
      <c r="AP3725" t="str" cm="1">
        <f t="array" aca="1" ref="AP3725" ca="1">_FV(A3725,"Exchange")</f>
        <v>NYSE Arca</v>
      </c>
      <c r="AQ3725" s="6" t="str" cm="1">
        <f t="array" aca="1" ref="AQ3725" ca="1">_FV(A3725,"Exchange abbreviation",TRUE)</f>
        <v>ARCX</v>
      </c>
      <c r="AR3725" t="str" cm="1">
        <f t="array" aca="1" ref="AR3725" ca="1">_FV(A3725,"Instrument type",TRUE)</f>
        <v>ETF</v>
      </c>
    </row>
    <row r="3726" spans="1:44" ht="18.75" customHeight="1" x14ac:dyDescent="0.25">
      <c r="A3726" t="e" vm="3738">
        <v>#VALUE!</v>
      </c>
      <c r="B3726" t="s">
        <v>9779</v>
      </c>
      <c r="C3726" t="s">
        <v>9780</v>
      </c>
      <c r="D3726" s="31" cm="1">
        <f t="array" aca="1" ref="D3726" ca="1">_FV(A3726,"Last trade time",TRUE)</f>
        <v>45824.84027780078</v>
      </c>
      <c r="E3726" s="23" cm="1">
        <f t="array" aca="1" ref="E3726" ca="1">_FV(A3726,"Price")</f>
        <v>47.0428</v>
      </c>
      <c r="F3726" s="27" cm="1">
        <f t="array" aca="1" ref="F3726" ca="1">_FV(A3726,"Change (%)",TRUE)</f>
        <v>1.0359E-2</v>
      </c>
      <c r="G3726" s="26" cm="1">
        <f t="array" aca="1" ref="G3726" ca="1">_FV(A3726,"Change")</f>
        <v>0.48230000000000001</v>
      </c>
      <c r="H3726" s="23" cm="1">
        <f t="array" aca="1" ref="H3726" ca="1">_FV(A3726,"Open")</f>
        <v>47.12</v>
      </c>
      <c r="I3726" s="23" cm="1">
        <f t="array" aca="1" ref="I3726" ca="1">_FV(A3726,"Low")</f>
        <v>47.0428</v>
      </c>
      <c r="J3726" s="23" cm="1">
        <f t="array" aca="1" ref="J3726" ca="1">_FV(A3726,"High")</f>
        <v>47.21</v>
      </c>
      <c r="K3726" s="23" cm="1">
        <f t="array" aca="1" ref="K3726" ca="1">_FV(A3726,"Previous close",TRUE)</f>
        <v>46.560499999999998</v>
      </c>
      <c r="L3726" s="26"/>
      <c r="M3726" s="23" cm="1">
        <f t="array" aca="1" ref="M3726" ca="1">_FV(A3726,"52 week low",TRUE)</f>
        <v>38.11</v>
      </c>
      <c r="N3726" s="23" cm="1">
        <f t="array" aca="1" ref="N3726" ca="1">_FV(A3726,"52 week high",TRUE)</f>
        <v>47.9</v>
      </c>
      <c r="O3726" s="8" cm="1">
        <f t="array" aca="1" ref="O3726" ca="1">_FV(A3726,"Volume")</f>
        <v>4257</v>
      </c>
      <c r="P3726" s="7" cm="1">
        <f t="array" aca="1" ref="P3726" ca="1">_FV(A3726,"Volume average",TRUE)</f>
        <v>4665</v>
      </c>
      <c r="Q3726" t="s">
        <v>50</v>
      </c>
      <c r="S3726" t="s">
        <v>263</v>
      </c>
      <c r="T3726" s="25" cm="1">
        <f t="array" aca="1" ref="T3726" ca="1">_FV(A3726,"Expense ratio",TRUE)</f>
        <v>5.9999999999999995E-4</v>
      </c>
      <c r="U3726" s="24" cm="1">
        <f t="array" aca="1" ref="U3726" ca="1">_FV(A3726,"Market cap",TRUE)</f>
        <v>57252317.189999998</v>
      </c>
      <c r="V3726" s="4">
        <v>57252316</v>
      </c>
      <c r="W3726" s="4">
        <v>57252316</v>
      </c>
      <c r="Y3726" t="s">
        <v>8570</v>
      </c>
      <c r="Z3726" s="5">
        <v>46.59</v>
      </c>
      <c r="AA3726" s="5">
        <v>24.203196999999999</v>
      </c>
      <c r="AB3726" s="5">
        <v>2.1000000000000001E-2</v>
      </c>
      <c r="AC3726" s="4">
        <v>6095</v>
      </c>
      <c r="AE3726" s="5">
        <v>3.4365175240688828</v>
      </c>
      <c r="AF3726" s="5">
        <v>15.77629199382555</v>
      </c>
      <c r="AI3726" s="4">
        <v>6095</v>
      </c>
      <c r="AJ3726" s="5">
        <v>284179.375</v>
      </c>
      <c r="AL3726" s="5">
        <v>47.9</v>
      </c>
      <c r="AM3726" s="5">
        <v>38.11</v>
      </c>
      <c r="AN3726" t="s">
        <v>47</v>
      </c>
      <c r="AO3726" t="str" cm="1">
        <f t="array" aca="1" ref="AO3726" ca="1">_FV(A3726,"Currency")</f>
        <v>USD</v>
      </c>
      <c r="AP3726" t="str" cm="1">
        <f t="array" aca="1" ref="AP3726" ca="1">_FV(A3726,"Exchange")</f>
        <v>NYSE Arca</v>
      </c>
      <c r="AQ3726" s="6" t="str" cm="1">
        <f t="array" aca="1" ref="AQ3726" ca="1">_FV(A3726,"Exchange abbreviation",TRUE)</f>
        <v>ARCX</v>
      </c>
      <c r="AR3726" t="str" cm="1">
        <f t="array" aca="1" ref="AR3726" ca="1">_FV(A3726,"Instrument type",TRUE)</f>
        <v>ETF</v>
      </c>
    </row>
    <row r="3727" spans="1:44" ht="18.75" customHeight="1" x14ac:dyDescent="0.25">
      <c r="A3727" t="e" vm="3739">
        <v>#VALUE!</v>
      </c>
      <c r="B3727" t="s">
        <v>9781</v>
      </c>
      <c r="C3727" t="s">
        <v>9782</v>
      </c>
      <c r="D3727" s="31" cm="1">
        <f t="array" aca="1" ref="D3727" ca="1">_FV(A3727,"Last trade time",TRUE)</f>
        <v>45824.84027780078</v>
      </c>
      <c r="E3727" s="23" cm="1">
        <f t="array" aca="1" ref="E3727" ca="1">_FV(A3727,"Price")</f>
        <v>60.175800000000002</v>
      </c>
      <c r="F3727" s="27" cm="1">
        <f t="array" aca="1" ref="F3727" ca="1">_FV(A3727,"Change (%)",TRUE)</f>
        <v>1.1647000000000001E-2</v>
      </c>
      <c r="G3727" s="26" cm="1">
        <f t="array" aca="1" ref="G3727" ca="1">_FV(A3727,"Change")</f>
        <v>0.69279999999999997</v>
      </c>
      <c r="H3727" s="23" cm="1">
        <f t="array" aca="1" ref="H3727" ca="1">_FV(A3727,"Open")</f>
        <v>60.03</v>
      </c>
      <c r="I3727" s="23" cm="1">
        <f t="array" aca="1" ref="I3727" ca="1">_FV(A3727,"Low")</f>
        <v>59.970100000000002</v>
      </c>
      <c r="J3727" s="23" cm="1">
        <f t="array" aca="1" ref="J3727" ca="1">_FV(A3727,"High")</f>
        <v>60.539900000000003</v>
      </c>
      <c r="K3727" s="23" cm="1">
        <f t="array" aca="1" ref="K3727" ca="1">_FV(A3727,"Previous close",TRUE)</f>
        <v>59.482999999999997</v>
      </c>
      <c r="L3727" s="26"/>
      <c r="M3727" s="23" cm="1">
        <f t="array" aca="1" ref="M3727" ca="1">_FV(A3727,"52 week low",TRUE)</f>
        <v>50.53</v>
      </c>
      <c r="N3727" s="23" cm="1">
        <f t="array" aca="1" ref="N3727" ca="1">_FV(A3727,"52 week high",TRUE)</f>
        <v>70.129900000000006</v>
      </c>
      <c r="O3727" s="8" cm="1">
        <f t="array" aca="1" ref="O3727" ca="1">_FV(A3727,"Volume")</f>
        <v>17358</v>
      </c>
      <c r="P3727" s="7" cm="1">
        <f t="array" aca="1" ref="P3727" ca="1">_FV(A3727,"Volume average",TRUE)</f>
        <v>12118</v>
      </c>
      <c r="Q3727" t="s">
        <v>383</v>
      </c>
      <c r="R3727" t="s">
        <v>155</v>
      </c>
      <c r="S3727" t="s">
        <v>2067</v>
      </c>
      <c r="T3727" s="25" cm="1">
        <f t="array" aca="1" ref="T3727" ca="1">_FV(A3727,"Expense ratio",TRUE)</f>
        <v>5.9999999999999995E-4</v>
      </c>
      <c r="U3727" s="24" cm="1">
        <f t="array" aca="1" ref="U3727" ca="1">_FV(A3727,"Market cap",TRUE)</f>
        <v>436443941.26999998</v>
      </c>
      <c r="V3727" s="4">
        <v>436443936</v>
      </c>
      <c r="W3727" s="4">
        <v>436443936</v>
      </c>
      <c r="Y3727" t="s">
        <v>9774</v>
      </c>
      <c r="Z3727" s="5">
        <v>60.367190000000001</v>
      </c>
      <c r="AA3727" s="5">
        <v>14.875050999999999</v>
      </c>
      <c r="AB3727" s="5">
        <v>2.1499999999999998E-2</v>
      </c>
      <c r="AC3727" s="4">
        <v>34092</v>
      </c>
      <c r="AE3727" s="5">
        <v>-3.2372131991020852</v>
      </c>
      <c r="AF3727" s="5">
        <v>5.570358347678539</v>
      </c>
      <c r="AI3727" s="4">
        <v>34092</v>
      </c>
      <c r="AJ3727" s="5">
        <v>2057476.0644</v>
      </c>
      <c r="AL3727" s="5">
        <v>70.13</v>
      </c>
      <c r="AM3727" s="5">
        <v>50.53</v>
      </c>
      <c r="AN3727" t="s">
        <v>90</v>
      </c>
      <c r="AO3727" t="str" cm="1">
        <f t="array" aca="1" ref="AO3727" ca="1">_FV(A3727,"Currency")</f>
        <v>USD</v>
      </c>
      <c r="AP3727" t="str" cm="1">
        <f t="array" aca="1" ref="AP3727" ca="1">_FV(A3727,"Exchange")</f>
        <v>NYSE Arca</v>
      </c>
      <c r="AQ3727" s="6" t="str" cm="1">
        <f t="array" aca="1" ref="AQ3727" ca="1">_FV(A3727,"Exchange abbreviation",TRUE)</f>
        <v>ARCX</v>
      </c>
      <c r="AR3727" t="str" cm="1">
        <f t="array" aca="1" ref="AR3727" ca="1">_FV(A3727,"Instrument type",TRUE)</f>
        <v>ETF</v>
      </c>
    </row>
    <row r="3728" spans="1:44" ht="18.75" customHeight="1" x14ac:dyDescent="0.25">
      <c r="A3728" t="e" vm="3740">
        <v>#VALUE!</v>
      </c>
      <c r="B3728" t="s">
        <v>9783</v>
      </c>
      <c r="C3728" t="s">
        <v>9784</v>
      </c>
      <c r="D3728" s="31" cm="1">
        <f t="array" aca="1" ref="D3728" ca="1">_FV(A3728,"Last trade time",TRUE)</f>
        <v>45824.916279664059</v>
      </c>
      <c r="E3728" s="23" cm="1">
        <f t="array" aca="1" ref="E3728" ca="1">_FV(A3728,"Price")</f>
        <v>126.04</v>
      </c>
      <c r="F3728" s="27" cm="1">
        <f t="array" aca="1" ref="F3728" ca="1">_FV(A3728,"Change (%)",TRUE)</f>
        <v>8.7229999999999999E-3</v>
      </c>
      <c r="G3728" s="26" cm="1">
        <f t="array" aca="1" ref="G3728" ca="1">_FV(A3728,"Change")</f>
        <v>1.0900000000000001</v>
      </c>
      <c r="H3728" s="23" cm="1">
        <f t="array" aca="1" ref="H3728" ca="1">_FV(A3728,"Open")</f>
        <v>125.98</v>
      </c>
      <c r="I3728" s="23" cm="1">
        <f t="array" aca="1" ref="I3728" ca="1">_FV(A3728,"Low")</f>
        <v>125.8</v>
      </c>
      <c r="J3728" s="23" cm="1">
        <f t="array" aca="1" ref="J3728" ca="1">_FV(A3728,"High")</f>
        <v>126.65</v>
      </c>
      <c r="K3728" s="23" cm="1">
        <f t="array" aca="1" ref="K3728" ca="1">_FV(A3728,"Previous close",TRUE)</f>
        <v>124.95</v>
      </c>
      <c r="L3728" s="26"/>
      <c r="M3728" s="23" cm="1">
        <f t="array" aca="1" ref="M3728" ca="1">_FV(A3728,"52 week low",TRUE)</f>
        <v>100.89</v>
      </c>
      <c r="N3728" s="23" cm="1">
        <f t="array" aca="1" ref="N3728" ca="1">_FV(A3728,"52 week high",TRUE)</f>
        <v>126.72</v>
      </c>
      <c r="O3728" s="8" cm="1">
        <f t="array" aca="1" ref="O3728" ca="1">_FV(A3728,"Volume")</f>
        <v>2467752</v>
      </c>
      <c r="P3728" s="7" cm="1">
        <f t="array" aca="1" ref="P3728" ca="1">_FV(A3728,"Volume average",TRUE)</f>
        <v>2088098</v>
      </c>
      <c r="Q3728" t="s">
        <v>1096</v>
      </c>
      <c r="S3728" t="s">
        <v>8387</v>
      </c>
      <c r="T3728" s="25" cm="1">
        <f t="array" aca="1" ref="T3728" ca="1">_FV(A3728,"Expense ratio",TRUE)</f>
        <v>5.9999999999999995E-4</v>
      </c>
      <c r="U3728" s="24" cm="1">
        <f t="array" aca="1" ref="U3728" ca="1">_FV(A3728,"Market cap",TRUE)</f>
        <v>45729257102</v>
      </c>
      <c r="V3728" s="4">
        <v>59832020992</v>
      </c>
      <c r="W3728" s="4">
        <v>59832020992</v>
      </c>
      <c r="Y3728" t="s">
        <v>272</v>
      </c>
      <c r="Z3728" s="5">
        <v>125.37</v>
      </c>
      <c r="AA3728" s="19">
        <v>21.077389</v>
      </c>
      <c r="AB3728" s="5">
        <v>1.83E-2</v>
      </c>
      <c r="AC3728" s="4">
        <v>2422328</v>
      </c>
      <c r="AE3728" s="5">
        <v>7.5148349693311634</v>
      </c>
      <c r="AF3728" s="5">
        <v>13.801365072994249</v>
      </c>
      <c r="AI3728" s="4">
        <v>2422328</v>
      </c>
      <c r="AJ3728" s="5">
        <v>303832601.04000002</v>
      </c>
      <c r="AL3728" s="4">
        <v>126</v>
      </c>
      <c r="AM3728" s="5">
        <v>100.89</v>
      </c>
      <c r="AN3728" t="s">
        <v>82</v>
      </c>
      <c r="AO3728" t="str" cm="1">
        <f t="array" aca="1" ref="AO3728" ca="1">_FV(A3728,"Currency")</f>
        <v>USD</v>
      </c>
      <c r="AP3728" t="str" cm="1">
        <f t="array" aca="1" ref="AP3728" ca="1">_FV(A3728,"Exchange")</f>
        <v>NYSE Arca</v>
      </c>
      <c r="AQ3728" s="6" t="str" cm="1">
        <f t="array" aca="1" ref="AQ3728" ca="1">_FV(A3728,"Exchange abbreviation",TRUE)</f>
        <v>ARCX</v>
      </c>
      <c r="AR3728" t="str" cm="1">
        <f t="array" aca="1" ref="AR3728" ca="1">_FV(A3728,"Instrument type",TRUE)</f>
        <v>ETF</v>
      </c>
    </row>
    <row r="3729" spans="1:44" ht="18.75" customHeight="1" x14ac:dyDescent="0.25">
      <c r="A3729" t="e" vm="3741">
        <v>#VALUE!</v>
      </c>
      <c r="B3729" t="s">
        <v>9785</v>
      </c>
      <c r="C3729" t="s">
        <v>9786</v>
      </c>
      <c r="D3729" s="31" cm="1">
        <f t="array" aca="1" ref="D3729" ca="1">_FV(A3729,"Last trade time",TRUE)</f>
        <v>45824.94307400391</v>
      </c>
      <c r="E3729" s="23" cm="1">
        <f t="array" aca="1" ref="E3729" ca="1">_FV(A3729,"Price")</f>
        <v>21.89</v>
      </c>
      <c r="F3729" s="27" cm="1">
        <f t="array" aca="1" ref="F3729" ca="1">_FV(A3729,"Change (%)",TRUE)</f>
        <v>4.1279999999999997E-3</v>
      </c>
      <c r="G3729" s="26" cm="1">
        <f t="array" aca="1" ref="G3729" ca="1">_FV(A3729,"Change")</f>
        <v>0.09</v>
      </c>
      <c r="H3729" s="23" cm="1">
        <f t="array" aca="1" ref="H3729" ca="1">_FV(A3729,"Open")</f>
        <v>21.97</v>
      </c>
      <c r="I3729" s="23" cm="1">
        <f t="array" aca="1" ref="I3729" ca="1">_FV(A3729,"Low")</f>
        <v>21.88</v>
      </c>
      <c r="J3729" s="23" cm="1">
        <f t="array" aca="1" ref="J3729" ca="1">_FV(A3729,"High")</f>
        <v>22.085000000000001</v>
      </c>
      <c r="K3729" s="23" cm="1">
        <f t="array" aca="1" ref="K3729" ca="1">_FV(A3729,"Previous close",TRUE)</f>
        <v>21.8</v>
      </c>
      <c r="L3729" s="26"/>
      <c r="M3729" s="23" cm="1">
        <f t="array" aca="1" ref="M3729" ca="1">_FV(A3729,"52 week low",TRUE)</f>
        <v>17.559999999999999</v>
      </c>
      <c r="N3729" s="23" cm="1">
        <f t="array" aca="1" ref="N3729" ca="1">_FV(A3729,"52 week high",TRUE)</f>
        <v>22.085000000000001</v>
      </c>
      <c r="O3729" s="8" cm="1">
        <f t="array" aca="1" ref="O3729" ca="1">_FV(A3729,"Volume")</f>
        <v>5682870</v>
      </c>
      <c r="P3729" s="7" cm="1">
        <f t="array" aca="1" ref="P3729" ca="1">_FV(A3729,"Volume average",TRUE)</f>
        <v>7176855</v>
      </c>
      <c r="Q3729" t="s">
        <v>703</v>
      </c>
      <c r="S3729" t="s">
        <v>4838</v>
      </c>
      <c r="T3729" s="25" cm="1">
        <f t="array" aca="1" ref="T3729" ca="1">_FV(A3729,"Expense ratio",TRUE)</f>
        <v>5.9999999999999995E-4</v>
      </c>
      <c r="U3729" s="24" cm="1">
        <f t="array" aca="1" ref="U3729" ca="1">_FV(A3729,"Market cap",TRUE)</f>
        <v>47551214783.620003</v>
      </c>
      <c r="V3729" s="4">
        <v>47551213568</v>
      </c>
      <c r="W3729" s="4">
        <v>47551213568</v>
      </c>
      <c r="Y3729" t="s">
        <v>9787</v>
      </c>
      <c r="Z3729" s="5">
        <v>21.76</v>
      </c>
      <c r="AA3729" s="5">
        <v>16.626898000000001</v>
      </c>
      <c r="AB3729" s="19">
        <v>2.7999999000000001E-2</v>
      </c>
      <c r="AC3729" s="4">
        <v>11251487</v>
      </c>
      <c r="AE3729" s="5">
        <v>18.60086879520837</v>
      </c>
      <c r="AF3729" s="19">
        <v>13.32793157811869</v>
      </c>
      <c r="AI3729" s="4">
        <v>11251487</v>
      </c>
      <c r="AJ3729" s="5">
        <v>245957505.81999999</v>
      </c>
      <c r="AL3729" s="5">
        <v>40.659999999999997</v>
      </c>
      <c r="AM3729" s="5">
        <v>17.559999999999999</v>
      </c>
      <c r="AN3729" t="s">
        <v>82</v>
      </c>
      <c r="AO3729" t="str" cm="1">
        <f t="array" aca="1" ref="AO3729" ca="1">_FV(A3729,"Currency")</f>
        <v>USD</v>
      </c>
      <c r="AP3729" t="str" cm="1">
        <f t="array" aca="1" ref="AP3729" ca="1">_FV(A3729,"Exchange")</f>
        <v>NYSE Arca</v>
      </c>
      <c r="AQ3729" s="6" t="str" cm="1">
        <f t="array" aca="1" ref="AQ3729" ca="1">_FV(A3729,"Exchange abbreviation",TRUE)</f>
        <v>ARCX</v>
      </c>
      <c r="AR3729" t="str" cm="1">
        <f t="array" aca="1" ref="AR3729" ca="1">_FV(A3729,"Instrument type",TRUE)</f>
        <v>ETF</v>
      </c>
    </row>
    <row r="3730" spans="1:44" ht="18.75" customHeight="1" x14ac:dyDescent="0.25">
      <c r="A3730" t="e" vm="3742">
        <v>#VALUE!</v>
      </c>
      <c r="B3730" t="s">
        <v>9788</v>
      </c>
      <c r="C3730" t="s">
        <v>9789</v>
      </c>
      <c r="D3730" s="31" cm="1">
        <f t="array" aca="1" ref="D3730" ca="1">_FV(A3730,"Last trade time",TRUE)</f>
        <v>45824.840277823438</v>
      </c>
      <c r="E3730" s="23" cm="1">
        <f t="array" aca="1" ref="E3730" ca="1">_FV(A3730,"Price")</f>
        <v>48.17</v>
      </c>
      <c r="F3730" s="27" cm="1">
        <f t="array" aca="1" ref="F3730" ca="1">_FV(A3730,"Change (%)",TRUE)</f>
        <v>-5.3690000000000005E-3</v>
      </c>
      <c r="G3730" s="26" cm="1">
        <f t="array" aca="1" ref="G3730" ca="1">_FV(A3730,"Change")</f>
        <v>-0.26</v>
      </c>
      <c r="H3730" s="23" cm="1">
        <f t="array" aca="1" ref="H3730" ca="1">_FV(A3730,"Open")</f>
        <v>48.38</v>
      </c>
      <c r="I3730" s="23" cm="1">
        <f t="array" aca="1" ref="I3730" ca="1">_FV(A3730,"Low")</f>
        <v>48.150100000000002</v>
      </c>
      <c r="J3730" s="23" cm="1">
        <f t="array" aca="1" ref="J3730" ca="1">_FV(A3730,"High")</f>
        <v>48.567</v>
      </c>
      <c r="K3730" s="23" cm="1">
        <f t="array" aca="1" ref="K3730" ca="1">_FV(A3730,"Previous close",TRUE)</f>
        <v>48.43</v>
      </c>
      <c r="L3730" s="26"/>
      <c r="M3730" s="23" cm="1">
        <f t="array" aca="1" ref="M3730" ca="1">_FV(A3730,"52 week low",TRUE)</f>
        <v>46.615400000000001</v>
      </c>
      <c r="N3730" s="23" cm="1">
        <f t="array" aca="1" ref="N3730" ca="1">_FV(A3730,"52 week high",TRUE)</f>
        <v>54.314999999999998</v>
      </c>
      <c r="O3730" s="8" cm="1">
        <f t="array" aca="1" ref="O3730" ca="1">_FV(A3730,"Volume")</f>
        <v>45350</v>
      </c>
      <c r="P3730" s="7" cm="1">
        <f t="array" aca="1" ref="P3730" ca="1">_FV(A3730,"Volume average",TRUE)</f>
        <v>48675</v>
      </c>
      <c r="Q3730" t="s">
        <v>723</v>
      </c>
      <c r="S3730" t="s">
        <v>2067</v>
      </c>
      <c r="T3730" s="25" cm="1">
        <f t="array" aca="1" ref="T3730" ca="1">_FV(A3730,"Expense ratio",TRUE)</f>
        <v>5.9999999999999995E-4</v>
      </c>
      <c r="U3730" s="24" cm="1">
        <f t="array" aca="1" ref="U3730" ca="1">_FV(A3730,"Market cap",TRUE)</f>
        <v>593429619.65999997</v>
      </c>
      <c r="V3730" s="4">
        <v>593429632</v>
      </c>
      <c r="W3730" s="4">
        <v>593429632</v>
      </c>
      <c r="Y3730" t="s">
        <v>4220</v>
      </c>
      <c r="Z3730" s="5">
        <v>47.884810000000002</v>
      </c>
      <c r="AB3730" s="5">
        <v>4.9700000000000001E-2</v>
      </c>
      <c r="AC3730" s="4">
        <v>66026</v>
      </c>
      <c r="AE3730" s="5">
        <v>0.72893191753653497</v>
      </c>
      <c r="AF3730" s="5">
        <v>2.352579370563657E-2</v>
      </c>
      <c r="AI3730" s="4">
        <v>66026</v>
      </c>
      <c r="AJ3730" s="5">
        <v>3163305.66</v>
      </c>
      <c r="AL3730" s="5">
        <v>54.32</v>
      </c>
      <c r="AM3730" s="5">
        <v>46.62</v>
      </c>
      <c r="AN3730" t="s">
        <v>90</v>
      </c>
      <c r="AO3730" t="str" cm="1">
        <f t="array" aca="1" ref="AO3730" ca="1">_FV(A3730,"Currency")</f>
        <v>USD</v>
      </c>
      <c r="AP3730" t="str" cm="1">
        <f t="array" aca="1" ref="AP3730" ca="1">_FV(A3730,"Exchange")</f>
        <v>NYSE Arca</v>
      </c>
      <c r="AQ3730" s="6" t="str" cm="1">
        <f t="array" aca="1" ref="AQ3730" ca="1">_FV(A3730,"Exchange abbreviation",TRUE)</f>
        <v>ARCX</v>
      </c>
      <c r="AR3730" t="str" cm="1">
        <f t="array" aca="1" ref="AR3730" ca="1">_FV(A3730,"Instrument type",TRUE)</f>
        <v>ETF</v>
      </c>
    </row>
    <row r="3731" spans="1:44" ht="18.75" customHeight="1" x14ac:dyDescent="0.25">
      <c r="A3731" t="e" vm="3743">
        <v>#VALUE!</v>
      </c>
      <c r="B3731" t="s">
        <v>9790</v>
      </c>
      <c r="C3731" t="s">
        <v>9791</v>
      </c>
      <c r="D3731" s="31" cm="1">
        <f t="array" aca="1" ref="D3731" ca="1">_FV(A3731,"Last trade time",TRUE)</f>
        <v>45824.846147626566</v>
      </c>
      <c r="E3731" s="23" cm="1">
        <f t="array" aca="1" ref="E3731" ca="1">_FV(A3731,"Price")</f>
        <v>48.43</v>
      </c>
      <c r="F3731" s="27" cm="1">
        <f t="array" aca="1" ref="F3731" ca="1">_FV(A3731,"Change (%)",TRUE)</f>
        <v>1.3370999999999999E-2</v>
      </c>
      <c r="G3731" s="26" cm="1">
        <f t="array" aca="1" ref="G3731" ca="1">_FV(A3731,"Change")</f>
        <v>0.63900000000000001</v>
      </c>
      <c r="H3731" s="23" cm="1">
        <f t="array" aca="1" ref="H3731" ca="1">_FV(A3731,"Open")</f>
        <v>48.25</v>
      </c>
      <c r="I3731" s="23" cm="1">
        <f t="array" aca="1" ref="I3731" ca="1">_FV(A3731,"Low")</f>
        <v>48.25</v>
      </c>
      <c r="J3731" s="23" cm="1">
        <f t="array" aca="1" ref="J3731" ca="1">_FV(A3731,"High")</f>
        <v>48.669899999999998</v>
      </c>
      <c r="K3731" s="23" cm="1">
        <f t="array" aca="1" ref="K3731" ca="1">_FV(A3731,"Previous close",TRUE)</f>
        <v>47.790999999999997</v>
      </c>
      <c r="L3731" s="26"/>
      <c r="M3731" s="23" cm="1">
        <f t="array" aca="1" ref="M3731" ca="1">_FV(A3731,"52 week low",TRUE)</f>
        <v>38.733499999999999</v>
      </c>
      <c r="N3731" s="23" cm="1">
        <f t="array" aca="1" ref="N3731" ca="1">_FV(A3731,"52 week high",TRUE)</f>
        <v>54.336599999999997</v>
      </c>
      <c r="O3731" s="8" cm="1">
        <f t="array" aca="1" ref="O3731" ca="1">_FV(A3731,"Volume")</f>
        <v>12636</v>
      </c>
      <c r="P3731" s="7" cm="1">
        <f t="array" aca="1" ref="P3731" ca="1">_FV(A3731,"Volume average",TRUE)</f>
        <v>37846</v>
      </c>
      <c r="Q3731" t="s">
        <v>1734</v>
      </c>
      <c r="S3731" t="s">
        <v>2067</v>
      </c>
      <c r="T3731" s="25" cm="1">
        <f t="array" aca="1" ref="T3731" ca="1">_FV(A3731,"Expense ratio",TRUE)</f>
        <v>5.9999999999999995E-4</v>
      </c>
      <c r="U3731" s="24" cm="1">
        <f t="array" aca="1" ref="U3731" ca="1">_FV(A3731,"Market cap",TRUE)</f>
        <v>651360035.99000001</v>
      </c>
      <c r="V3731" s="17">
        <v>651360064</v>
      </c>
      <c r="W3731" s="17">
        <v>651360064</v>
      </c>
      <c r="Y3731" t="s">
        <v>9774</v>
      </c>
      <c r="Z3731" s="19">
        <v>48.836359999999999</v>
      </c>
      <c r="AA3731" s="19">
        <v>25.314219000000001</v>
      </c>
      <c r="AB3731" s="19">
        <v>8.8999999999999999E-3</v>
      </c>
      <c r="AC3731" s="17">
        <v>94363</v>
      </c>
      <c r="AE3731" s="19">
        <v>-0.99037368480408006</v>
      </c>
      <c r="AF3731" s="19">
        <v>8.6216505263236431</v>
      </c>
      <c r="AI3731" s="17">
        <v>94363</v>
      </c>
      <c r="AJ3731" s="19">
        <v>4610576.18</v>
      </c>
      <c r="AL3731" s="19">
        <v>54.34</v>
      </c>
      <c r="AM3731" s="19">
        <v>38.729999999999997</v>
      </c>
      <c r="AN3731" t="s">
        <v>90</v>
      </c>
      <c r="AO3731" t="str" cm="1">
        <f t="array" aca="1" ref="AO3731" ca="1">_FV(A3731,"Currency")</f>
        <v>USD</v>
      </c>
      <c r="AP3731" t="str" cm="1">
        <f t="array" aca="1" ref="AP3731" ca="1">_FV(A3731,"Exchange")</f>
        <v>NYSE Arca</v>
      </c>
      <c r="AQ3731" s="6" t="str" cm="1">
        <f t="array" aca="1" ref="AQ3731" ca="1">_FV(A3731,"Exchange abbreviation",TRUE)</f>
        <v>ARCX</v>
      </c>
      <c r="AR3731" t="str" cm="1">
        <f t="array" aca="1" ref="AR3731" ca="1">_FV(A3731,"Instrument type",TRUE)</f>
        <v>ETF</v>
      </c>
    </row>
    <row r="3732" spans="1:44" ht="18.75" customHeight="1" x14ac:dyDescent="0.25">
      <c r="A3732" t="e" vm="3744">
        <v>#VALUE!</v>
      </c>
      <c r="B3732" t="s">
        <v>9792</v>
      </c>
      <c r="C3732" t="s">
        <v>9793</v>
      </c>
      <c r="D3732" s="31" cm="1">
        <f t="array" aca="1" ref="D3732" ca="1">_FV(A3732,"Last trade time",TRUE)</f>
        <v>45824.932718182812</v>
      </c>
      <c r="E3732" s="23" cm="1">
        <f t="array" aca="1" ref="E3732" ca="1">_FV(A3732,"Price")</f>
        <v>106.98</v>
      </c>
      <c r="F3732" s="27" cm="1">
        <f t="array" aca="1" ref="F3732" ca="1">_FV(A3732,"Change (%)",TRUE)</f>
        <v>1.0083999999999999E-2</v>
      </c>
      <c r="G3732" s="26" cm="1">
        <f t="array" aca="1" ref="G3732" ca="1">_FV(A3732,"Change")</f>
        <v>1.0680000000000001</v>
      </c>
      <c r="H3732" s="23" cm="1">
        <f t="array" aca="1" ref="H3732" ca="1">_FV(A3732,"Open")</f>
        <v>106.96</v>
      </c>
      <c r="I3732" s="23" cm="1">
        <f t="array" aca="1" ref="I3732" ca="1">_FV(A3732,"Low")</f>
        <v>106.47</v>
      </c>
      <c r="J3732" s="23" cm="1">
        <f t="array" aca="1" ref="J3732" ca="1">_FV(A3732,"High")</f>
        <v>107.69499999999999</v>
      </c>
      <c r="K3732" s="23" cm="1">
        <f t="array" aca="1" ref="K3732" ca="1">_FV(A3732,"Previous close",TRUE)</f>
        <v>105.91200000000001</v>
      </c>
      <c r="L3732" s="26"/>
      <c r="M3732" s="23" cm="1">
        <f t="array" aca="1" ref="M3732" ca="1">_FV(A3732,"52 week low",TRUE)</f>
        <v>89.22</v>
      </c>
      <c r="N3732" s="23" cm="1">
        <f t="array" aca="1" ref="N3732" ca="1">_FV(A3732,"52 week high",TRUE)</f>
        <v>128.61000000000001</v>
      </c>
      <c r="O3732" s="8" cm="1">
        <f t="array" aca="1" ref="O3732" ca="1">_FV(A3732,"Volume")</f>
        <v>3309379</v>
      </c>
      <c r="P3732" s="7" cm="1">
        <f t="array" aca="1" ref="P3732" ca="1">_FV(A3732,"Volume average",TRUE)</f>
        <v>4354115</v>
      </c>
      <c r="Q3732" t="s">
        <v>916</v>
      </c>
      <c r="S3732" t="s">
        <v>2067</v>
      </c>
      <c r="T3732" s="25" cm="1">
        <f t="array" aca="1" ref="T3732" ca="1">_FV(A3732,"Expense ratio",TRUE)</f>
        <v>5.9999999999999995E-4</v>
      </c>
      <c r="U3732" s="24" cm="1">
        <f t="array" aca="1" ref="U3732" ca="1">_FV(A3732,"Market cap",TRUE)</f>
        <v>76784512552.190002</v>
      </c>
      <c r="V3732" s="17">
        <v>76784541696</v>
      </c>
      <c r="W3732" s="17">
        <v>76784541696</v>
      </c>
      <c r="Y3732" t="s">
        <v>9794</v>
      </c>
      <c r="Z3732" s="19">
        <v>107.74903999999999</v>
      </c>
      <c r="AA3732" s="19">
        <v>18.013985000000002</v>
      </c>
      <c r="AB3732" s="19">
        <v>2.24E-2</v>
      </c>
      <c r="AC3732" s="17">
        <v>5461277</v>
      </c>
      <c r="AE3732" s="19">
        <v>-5.060252014829314</v>
      </c>
      <c r="AF3732" s="19">
        <v>2.784996267507744</v>
      </c>
      <c r="AH3732" s="17">
        <v>565750016</v>
      </c>
      <c r="AI3732" s="17">
        <v>5461277</v>
      </c>
      <c r="AJ3732" s="19">
        <v>588015694.59000003</v>
      </c>
      <c r="AL3732" s="19">
        <v>128.61000000000001</v>
      </c>
      <c r="AM3732" s="19">
        <v>89.22</v>
      </c>
      <c r="AN3732" t="s">
        <v>82</v>
      </c>
      <c r="AO3732" t="str" cm="1">
        <f t="array" aca="1" ref="AO3732" ca="1">_FV(A3732,"Currency")</f>
        <v>USD</v>
      </c>
      <c r="AP3732" t="str" cm="1">
        <f t="array" aca="1" ref="AP3732" ca="1">_FV(A3732,"Exchange")</f>
        <v>NYSE Arca</v>
      </c>
      <c r="AQ3732" s="6" t="str" cm="1">
        <f t="array" aca="1" ref="AQ3732" ca="1">_FV(A3732,"Exchange abbreviation",TRUE)</f>
        <v>ARCX</v>
      </c>
      <c r="AR3732" t="str" cm="1">
        <f t="array" aca="1" ref="AR3732" ca="1">_FV(A3732,"Instrument type",TRUE)</f>
        <v>ETF</v>
      </c>
    </row>
    <row r="3733" spans="1:44" ht="18.75" customHeight="1" x14ac:dyDescent="0.25">
      <c r="A3733" t="e" vm="3745">
        <v>#VALUE!</v>
      </c>
      <c r="B3733" t="s">
        <v>9795</v>
      </c>
      <c r="C3733" t="s">
        <v>9796</v>
      </c>
      <c r="D3733" s="31" cm="1">
        <f t="array" aca="1" ref="D3733" ca="1">_FV(A3733,"Last trade time",TRUE)</f>
        <v>45824.928727245315</v>
      </c>
      <c r="E3733" s="23" cm="1">
        <f t="array" aca="1" ref="E3733" ca="1">_FV(A3733,"Price")</f>
        <v>77.510000000000005</v>
      </c>
      <c r="F3733" s="27" cm="1">
        <f t="array" aca="1" ref="F3733" ca="1">_FV(A3733,"Change (%)",TRUE)</f>
        <v>3.6259999999999999E-3</v>
      </c>
      <c r="G3733" s="26" cm="1">
        <f t="array" aca="1" ref="G3733" ca="1">_FV(A3733,"Change")</f>
        <v>0.28000000000000003</v>
      </c>
      <c r="H3733" s="23" cm="1">
        <f t="array" aca="1" ref="H3733" ca="1">_FV(A3733,"Open")</f>
        <v>77.849999999999994</v>
      </c>
      <c r="I3733" s="23" cm="1">
        <f t="array" aca="1" ref="I3733" ca="1">_FV(A3733,"Low")</f>
        <v>77.474999999999994</v>
      </c>
      <c r="J3733" s="23" cm="1">
        <f t="array" aca="1" ref="J3733" ca="1">_FV(A3733,"High")</f>
        <v>78.245000000000005</v>
      </c>
      <c r="K3733" s="23" cm="1">
        <f t="array" aca="1" ref="K3733" ca="1">_FV(A3733,"Previous close",TRUE)</f>
        <v>77.23</v>
      </c>
      <c r="L3733" s="26"/>
      <c r="M3733" s="23" cm="1">
        <f t="array" aca="1" ref="M3733" ca="1">_FV(A3733,"52 week low",TRUE)</f>
        <v>62.02</v>
      </c>
      <c r="N3733" s="23" cm="1">
        <f t="array" aca="1" ref="N3733" ca="1">_FV(A3733,"52 week high",TRUE)</f>
        <v>78.575000000000003</v>
      </c>
      <c r="O3733" s="8" cm="1">
        <f t="array" aca="1" ref="O3733" ca="1">_FV(A3733,"Volume")</f>
        <v>3467507</v>
      </c>
      <c r="P3733" s="7" cm="1">
        <f t="array" aca="1" ref="P3733" ca="1">_FV(A3733,"Volume average",TRUE)</f>
        <v>4074270</v>
      </c>
      <c r="Q3733" t="s">
        <v>464</v>
      </c>
      <c r="T3733" s="25" cm="1">
        <f t="array" aca="1" ref="T3733" ca="1">_FV(A3733,"Expense ratio",TRUE)</f>
        <v>5.9999999999999995E-4</v>
      </c>
      <c r="U3733" s="24" cm="1">
        <f t="array" aca="1" ref="U3733" ca="1">_FV(A3733,"Market cap",TRUE)</f>
        <v>25307389531</v>
      </c>
      <c r="AC3733" s="9">
        <v>4061985</v>
      </c>
      <c r="AN3733" t="s">
        <v>73</v>
      </c>
      <c r="AO3733" t="str" cm="1">
        <f t="array" aca="1" ref="AO3733" ca="1">_FV(A3733,"Currency")</f>
        <v>USD</v>
      </c>
      <c r="AP3733" t="str" cm="1">
        <f t="array" aca="1" ref="AP3733" ca="1">_FV(A3733,"Exchange")</f>
        <v>NYSE Arca</v>
      </c>
      <c r="AQ3733" s="6" t="str" cm="1">
        <f t="array" aca="1" ref="AQ3733" ca="1">_FV(A3733,"Exchange abbreviation",TRUE)</f>
        <v>ARCX</v>
      </c>
      <c r="AR3733" t="str" cm="1">
        <f t="array" aca="1" ref="AR3733" ca="1">_FV(A3733,"Instrument type",TRUE)</f>
        <v>ETF</v>
      </c>
    </row>
    <row r="3734" spans="1:44" ht="18.75" customHeight="1" x14ac:dyDescent="0.25">
      <c r="A3734" t="e" vm="3746">
        <v>#VALUE!</v>
      </c>
      <c r="B3734" t="s">
        <v>9797</v>
      </c>
      <c r="C3734" t="s">
        <v>9798</v>
      </c>
      <c r="D3734" s="31" cm="1">
        <f t="array" aca="1" ref="D3734" ca="1">_FV(A3734,"Last trade time",TRUE)</f>
        <v>45824.840277789066</v>
      </c>
      <c r="E3734" s="23" cm="1">
        <f t="array" aca="1" ref="E3734" ca="1">_FV(A3734,"Price")</f>
        <v>38.253300000000003</v>
      </c>
      <c r="F3734" s="27" cm="1">
        <f t="array" aca="1" ref="F3734" ca="1">_FV(A3734,"Change (%)",TRUE)</f>
        <v>7.1930000000000006E-3</v>
      </c>
      <c r="G3734" s="26" cm="1">
        <f t="array" aca="1" ref="G3734" ca="1">_FV(A3734,"Change")</f>
        <v>0.2732</v>
      </c>
      <c r="H3734" s="23" cm="1">
        <f t="array" aca="1" ref="H3734" ca="1">_FV(A3734,"Open")</f>
        <v>38.369999999999997</v>
      </c>
      <c r="I3734" s="23" cm="1">
        <f t="array" aca="1" ref="I3734" ca="1">_FV(A3734,"Low")</f>
        <v>38.253300000000003</v>
      </c>
      <c r="J3734" s="23" cm="1">
        <f t="array" aca="1" ref="J3734" ca="1">_FV(A3734,"High")</f>
        <v>38.409999999999997</v>
      </c>
      <c r="K3734" s="23" cm="1">
        <f t="array" aca="1" ref="K3734" ca="1">_FV(A3734,"Previous close",TRUE)</f>
        <v>37.9801</v>
      </c>
      <c r="L3734" s="26"/>
      <c r="M3734" s="23" cm="1">
        <f t="array" aca="1" ref="M3734" ca="1">_FV(A3734,"52 week low",TRUE)</f>
        <v>33.020000000000003</v>
      </c>
      <c r="N3734" s="23" cm="1">
        <f t="array" aca="1" ref="N3734" ca="1">_FV(A3734,"52 week high",TRUE)</f>
        <v>39.83</v>
      </c>
      <c r="O3734" s="8" cm="1">
        <f t="array" aca="1" ref="O3734" ca="1">_FV(A3734,"Volume")</f>
        <v>690</v>
      </c>
      <c r="P3734" s="7" cm="1">
        <f t="array" aca="1" ref="P3734" ca="1">_FV(A3734,"Volume average",TRUE)</f>
        <v>1941</v>
      </c>
      <c r="Q3734" t="s">
        <v>224</v>
      </c>
      <c r="T3734" s="25" cm="1">
        <f t="array" aca="1" ref="T3734" ca="1">_FV(A3734,"Expense ratio",TRUE)</f>
        <v>5.0000000000000001E-4</v>
      </c>
      <c r="U3734" s="24" cm="1">
        <f t="array" aca="1" ref="U3734" ca="1">_FV(A3734,"Market cap",TRUE)</f>
        <v>9747303.8300000001</v>
      </c>
      <c r="V3734" s="16"/>
      <c r="W3734" s="16"/>
      <c r="Z3734" s="18"/>
      <c r="AA3734" s="20"/>
      <c r="AB3734" s="20"/>
      <c r="AC3734" s="21">
        <v>1932</v>
      </c>
      <c r="AE3734" s="18"/>
      <c r="AF3734" s="20"/>
      <c r="AI3734" s="21"/>
      <c r="AJ3734" s="18"/>
      <c r="AL3734" s="18"/>
      <c r="AM3734" s="18"/>
      <c r="AN3734" t="s">
        <v>73</v>
      </c>
      <c r="AO3734" t="str" cm="1">
        <f t="array" aca="1" ref="AO3734" ca="1">_FV(A3734,"Currency")</f>
        <v>USD</v>
      </c>
      <c r="AP3734" t="str" cm="1">
        <f t="array" aca="1" ref="AP3734" ca="1">_FV(A3734,"Exchange")</f>
        <v>NYSE Arca</v>
      </c>
      <c r="AQ3734" s="6" t="str" cm="1">
        <f t="array" aca="1" ref="AQ3734" ca="1">_FV(A3734,"Exchange abbreviation",TRUE)</f>
        <v>ARCX</v>
      </c>
      <c r="AR3734" t="str" cm="1">
        <f t="array" aca="1" ref="AR3734" ca="1">_FV(A3734,"Instrument type",TRUE)</f>
        <v>ETF</v>
      </c>
    </row>
    <row r="3735" spans="1:44" ht="18.75" customHeight="1" x14ac:dyDescent="0.25">
      <c r="A3735" t="e" vm="3747">
        <v>#VALUE!</v>
      </c>
      <c r="B3735" t="s">
        <v>9799</v>
      </c>
      <c r="C3735" t="s">
        <v>9800</v>
      </c>
      <c r="D3735" s="31" cm="1">
        <f t="array" aca="1" ref="D3735" ca="1">_FV(A3735,"Last trade time",TRUE)</f>
        <v>45824.84027780078</v>
      </c>
      <c r="E3735" s="23" cm="1">
        <f t="array" aca="1" ref="E3735" ca="1">_FV(A3735,"Price")</f>
        <v>49.24</v>
      </c>
      <c r="F3735" s="27" cm="1">
        <f t="array" aca="1" ref="F3735" ca="1">_FV(A3735,"Change (%)",TRUE)</f>
        <v>-3.0659999999999997E-4</v>
      </c>
      <c r="G3735" s="26" cm="1">
        <f t="array" aca="1" ref="G3735" ca="1">_FV(A3735,"Change")</f>
        <v>-1.5100000000000001E-2</v>
      </c>
      <c r="H3735" s="23" cm="1">
        <f t="array" aca="1" ref="H3735" ca="1">_FV(A3735,"Open")</f>
        <v>49.25</v>
      </c>
      <c r="I3735" s="23" cm="1">
        <f t="array" aca="1" ref="I3735" ca="1">_FV(A3735,"Low")</f>
        <v>49.24</v>
      </c>
      <c r="J3735" s="23" cm="1">
        <f t="array" aca="1" ref="J3735" ca="1">_FV(A3735,"High")</f>
        <v>49.260899999999999</v>
      </c>
      <c r="K3735" s="23" cm="1">
        <f t="array" aca="1" ref="K3735" ca="1">_FV(A3735,"Previous close",TRUE)</f>
        <v>49.255099999999999</v>
      </c>
      <c r="L3735" s="26"/>
      <c r="M3735" s="23" cm="1">
        <f t="array" aca="1" ref="M3735" ca="1">_FV(A3735,"52 week low",TRUE)</f>
        <v>48.73</v>
      </c>
      <c r="N3735" s="23" cm="1">
        <f t="array" aca="1" ref="N3735" ca="1">_FV(A3735,"52 week high",TRUE)</f>
        <v>49.962299999999999</v>
      </c>
      <c r="O3735" s="8" cm="1">
        <f t="array" aca="1" ref="O3735" ca="1">_FV(A3735,"Volume")</f>
        <v>3380</v>
      </c>
      <c r="P3735" s="7" cm="1">
        <f t="array" aca="1" ref="P3735" ca="1">_FV(A3735,"Volume average",TRUE)</f>
        <v>14021</v>
      </c>
      <c r="Q3735" t="s">
        <v>4053</v>
      </c>
      <c r="S3735" t="s">
        <v>3850</v>
      </c>
      <c r="T3735" s="25" cm="1">
        <f t="array" aca="1" ref="T3735" ca="1">_FV(A3735,"Expense ratio",TRUE)</f>
        <v>5.0000000000000001E-4</v>
      </c>
      <c r="U3735" s="24" cm="1">
        <f t="array" aca="1" ref="U3735" ca="1">_FV(A3735,"Market cap",TRUE)</f>
        <v>127978057.14</v>
      </c>
      <c r="V3735" s="4">
        <v>127978056</v>
      </c>
      <c r="W3735" s="4">
        <v>127978056</v>
      </c>
      <c r="Y3735" t="s">
        <v>7887</v>
      </c>
      <c r="Z3735" s="5">
        <v>49.126600000000003</v>
      </c>
      <c r="AA3735" s="20"/>
      <c r="AB3735" s="5">
        <v>4.4600000000000001E-2</v>
      </c>
      <c r="AC3735" s="4">
        <v>17139</v>
      </c>
      <c r="AE3735" s="5">
        <v>2.0913732250584571</v>
      </c>
      <c r="AF3735" s="5">
        <v>5.2189138367789267</v>
      </c>
      <c r="AI3735" s="4">
        <v>17139</v>
      </c>
      <c r="AJ3735" s="5">
        <v>842124.76500000001</v>
      </c>
      <c r="AL3735" s="5">
        <v>49.962000000000003</v>
      </c>
      <c r="AM3735" s="5">
        <v>48.73</v>
      </c>
      <c r="AN3735" t="s">
        <v>47</v>
      </c>
      <c r="AO3735" t="str" cm="1">
        <f t="array" aca="1" ref="AO3735" ca="1">_FV(A3735,"Currency")</f>
        <v>USD</v>
      </c>
      <c r="AP3735" t="str" cm="1">
        <f t="array" aca="1" ref="AP3735" ca="1">_FV(A3735,"Exchange")</f>
        <v>NYSE Arca</v>
      </c>
      <c r="AQ3735" s="6" t="str" cm="1">
        <f t="array" aca="1" ref="AQ3735" ca="1">_FV(A3735,"Exchange abbreviation",TRUE)</f>
        <v>ARCX</v>
      </c>
      <c r="AR3735" t="str" cm="1">
        <f t="array" aca="1" ref="AR3735" ca="1">_FV(A3735,"Instrument type",TRUE)</f>
        <v>ETF</v>
      </c>
    </row>
    <row r="3736" spans="1:44" ht="18.75" customHeight="1" x14ac:dyDescent="0.25">
      <c r="A3736" t="e" vm="3748">
        <v>#VALUE!</v>
      </c>
      <c r="B3736" t="s">
        <v>9801</v>
      </c>
      <c r="C3736" t="s">
        <v>9802</v>
      </c>
      <c r="D3736" s="31" cm="1">
        <f t="array" aca="1" ref="D3736" ca="1">_FV(A3736,"Last trade time",TRUE)</f>
        <v>45824.84027780078</v>
      </c>
      <c r="E3736" s="23" cm="1">
        <f t="array" aca="1" ref="E3736" ca="1">_FV(A3736,"Price")</f>
        <v>42.9544</v>
      </c>
      <c r="F3736" s="27" cm="1">
        <f t="array" aca="1" ref="F3736" ca="1">_FV(A3736,"Change (%)",TRUE)</f>
        <v>-8.2809999999999991E-4</v>
      </c>
      <c r="G3736" s="26" cm="1">
        <f t="array" aca="1" ref="G3736" ca="1">_FV(A3736,"Change")</f>
        <v>-3.56E-2</v>
      </c>
      <c r="H3736" s="23" cm="1">
        <f t="array" aca="1" ref="H3736" ca="1">_FV(A3736,"Open")</f>
        <v>43</v>
      </c>
      <c r="I3736" s="23" cm="1">
        <f t="array" aca="1" ref="I3736" ca="1">_FV(A3736,"Low")</f>
        <v>42.937899999999999</v>
      </c>
      <c r="J3736" s="23" cm="1">
        <f t="array" aca="1" ref="J3736" ca="1">_FV(A3736,"High")</f>
        <v>43.04</v>
      </c>
      <c r="K3736" s="23" cm="1">
        <f t="array" aca="1" ref="K3736" ca="1">_FV(A3736,"Previous close",TRUE)</f>
        <v>42.99</v>
      </c>
      <c r="L3736" s="26"/>
      <c r="M3736" s="23" cm="1">
        <f t="array" aca="1" ref="M3736" ca="1">_FV(A3736,"52 week low",TRUE)</f>
        <v>41.84</v>
      </c>
      <c r="N3736" s="23" cm="1">
        <f t="array" aca="1" ref="N3736" ca="1">_FV(A3736,"52 week high",TRUE)</f>
        <v>44.889499999999998</v>
      </c>
      <c r="O3736" s="8" cm="1">
        <f t="array" aca="1" ref="O3736" ca="1">_FV(A3736,"Volume")</f>
        <v>14161</v>
      </c>
      <c r="P3736" s="7" cm="1">
        <f t="array" aca="1" ref="P3736" ca="1">_FV(A3736,"Volume average",TRUE)</f>
        <v>12112</v>
      </c>
      <c r="Q3736" t="s">
        <v>416</v>
      </c>
      <c r="S3736" t="s">
        <v>2067</v>
      </c>
      <c r="T3736" s="25" cm="1">
        <f t="array" aca="1" ref="T3736" ca="1">_FV(A3736,"Expense ratio",TRUE)</f>
        <v>5.0000000000000001E-4</v>
      </c>
      <c r="U3736" s="24" cm="1">
        <f t="array" aca="1" ref="U3736" ca="1">_FV(A3736,"Market cap",TRUE)</f>
        <v>249529046.78</v>
      </c>
      <c r="V3736" s="4">
        <v>249529040</v>
      </c>
      <c r="W3736" s="4">
        <v>249529040</v>
      </c>
      <c r="Y3736" t="s">
        <v>9803</v>
      </c>
      <c r="Z3736" s="5">
        <v>42.649410000000003</v>
      </c>
      <c r="AA3736" s="20"/>
      <c r="AB3736" s="5">
        <v>4.3999999999999997E-2</v>
      </c>
      <c r="AC3736" s="4">
        <v>23439</v>
      </c>
      <c r="AE3736" s="5">
        <v>2.4551425927557662</v>
      </c>
      <c r="AF3736" s="5">
        <v>4.6235386411036528</v>
      </c>
      <c r="AI3736" s="4">
        <v>23439</v>
      </c>
      <c r="AJ3736" s="5">
        <v>1001079.69</v>
      </c>
      <c r="AL3736" s="5">
        <v>44.89</v>
      </c>
      <c r="AM3736" s="5">
        <v>41.84</v>
      </c>
      <c r="AN3736" t="s">
        <v>90</v>
      </c>
      <c r="AO3736" t="str" cm="1">
        <f t="array" aca="1" ref="AO3736" ca="1">_FV(A3736,"Currency")</f>
        <v>USD</v>
      </c>
      <c r="AP3736" t="str" cm="1">
        <f t="array" aca="1" ref="AP3736" ca="1">_FV(A3736,"Exchange")</f>
        <v>NYSE Arca</v>
      </c>
      <c r="AQ3736" s="6" t="str" cm="1">
        <f t="array" aca="1" ref="AQ3736" ca="1">_FV(A3736,"Exchange abbreviation",TRUE)</f>
        <v>ARCX</v>
      </c>
      <c r="AR3736" t="str" cm="1">
        <f t="array" aca="1" ref="AR3736" ca="1">_FV(A3736,"Instrument type",TRUE)</f>
        <v>ETF</v>
      </c>
    </row>
    <row r="3737" spans="1:44" ht="18.75" customHeight="1" x14ac:dyDescent="0.25">
      <c r="A3737" t="e" vm="3749">
        <v>#VALUE!</v>
      </c>
      <c r="B3737" t="s">
        <v>9804</v>
      </c>
      <c r="C3737" t="s">
        <v>9805</v>
      </c>
      <c r="D3737" s="31" cm="1">
        <f t="array" aca="1" ref="D3737" ca="1">_FV(A3737,"Last trade time",TRUE)</f>
        <v>45824.840277789066</v>
      </c>
      <c r="E3737" s="23" cm="1">
        <f t="array" aca="1" ref="E3737" ca="1">_FV(A3737,"Price")</f>
        <v>49.34</v>
      </c>
      <c r="F3737" s="27" cm="1">
        <f t="array" aca="1" ref="F3737" ca="1">_FV(A3737,"Change (%)",TRUE)</f>
        <v>-2.0259999999999999E-4</v>
      </c>
      <c r="G3737" s="26" cm="1">
        <f t="array" aca="1" ref="G3737" ca="1">_FV(A3737,"Change")</f>
        <v>-0.01</v>
      </c>
      <c r="H3737" s="23" cm="1">
        <f t="array" aca="1" ref="H3737" ca="1">_FV(A3737,"Open")</f>
        <v>49.35</v>
      </c>
      <c r="I3737" s="23" cm="1">
        <f t="array" aca="1" ref="I3737" ca="1">_FV(A3737,"Low")</f>
        <v>49.330500000000001</v>
      </c>
      <c r="J3737" s="23" cm="1">
        <f t="array" aca="1" ref="J3737" ca="1">_FV(A3737,"High")</f>
        <v>49.39</v>
      </c>
      <c r="K3737" s="23" cm="1">
        <f t="array" aca="1" ref="K3737" ca="1">_FV(A3737,"Previous close",TRUE)</f>
        <v>49.35</v>
      </c>
      <c r="L3737" s="26"/>
      <c r="M3737" s="23" cm="1">
        <f t="array" aca="1" ref="M3737" ca="1">_FV(A3737,"52 week low",TRUE)</f>
        <v>48.4</v>
      </c>
      <c r="N3737" s="23" cm="1">
        <f t="array" aca="1" ref="N3737" ca="1">_FV(A3737,"52 week high",TRUE)</f>
        <v>50.13</v>
      </c>
      <c r="O3737" s="8" cm="1">
        <f t="array" aca="1" ref="O3737" ca="1">_FV(A3737,"Volume")</f>
        <v>65781</v>
      </c>
      <c r="P3737" s="7" cm="1">
        <f t="array" aca="1" ref="P3737" ca="1">_FV(A3737,"Volume average",TRUE)</f>
        <v>22935</v>
      </c>
      <c r="Q3737" t="s">
        <v>4053</v>
      </c>
      <c r="S3737" t="s">
        <v>3850</v>
      </c>
      <c r="T3737" s="25" cm="1">
        <f t="array" aca="1" ref="T3737" ca="1">_FV(A3737,"Expense ratio",TRUE)</f>
        <v>5.0000000000000001E-4</v>
      </c>
      <c r="U3737" s="24" cm="1">
        <f t="array" aca="1" ref="U3737" ca="1">_FV(A3737,"Market cap",TRUE)</f>
        <v>152065950.88</v>
      </c>
      <c r="V3737" s="4">
        <v>152065952</v>
      </c>
      <c r="W3737" s="4">
        <v>152065952</v>
      </c>
      <c r="Y3737" t="s">
        <v>7887</v>
      </c>
      <c r="Z3737" s="5">
        <v>49.155999999999999</v>
      </c>
      <c r="AA3737" s="20"/>
      <c r="AB3737" s="5">
        <v>4.0500000000000001E-2</v>
      </c>
      <c r="AC3737" s="4">
        <v>27569</v>
      </c>
      <c r="AE3737" s="5">
        <v>2.5912021198561508</v>
      </c>
      <c r="AF3737" s="5">
        <v>5.3945613112308388</v>
      </c>
      <c r="AI3737" s="4">
        <v>27569</v>
      </c>
      <c r="AJ3737" s="5">
        <v>1355567.73</v>
      </c>
      <c r="AL3737" s="5">
        <v>50.13</v>
      </c>
      <c r="AM3737" s="5">
        <v>48.4</v>
      </c>
      <c r="AN3737" t="s">
        <v>90</v>
      </c>
      <c r="AO3737" t="str" cm="1">
        <f t="array" aca="1" ref="AO3737" ca="1">_FV(A3737,"Currency")</f>
        <v>USD</v>
      </c>
      <c r="AP3737" t="str" cm="1">
        <f t="array" aca="1" ref="AP3737" ca="1">_FV(A3737,"Exchange")</f>
        <v>NYSE Arca</v>
      </c>
      <c r="AQ3737" s="6" t="str" cm="1">
        <f t="array" aca="1" ref="AQ3737" ca="1">_FV(A3737,"Exchange abbreviation",TRUE)</f>
        <v>ARCX</v>
      </c>
      <c r="AR3737" t="str" cm="1">
        <f t="array" aca="1" ref="AR3737" ca="1">_FV(A3737,"Instrument type",TRUE)</f>
        <v>ETF</v>
      </c>
    </row>
    <row r="3738" spans="1:44" ht="18.75" customHeight="1" x14ac:dyDescent="0.25">
      <c r="A3738" t="e" vm="3750">
        <v>#VALUE!</v>
      </c>
      <c r="B3738" t="s">
        <v>9806</v>
      </c>
      <c r="C3738" t="s">
        <v>9807</v>
      </c>
      <c r="D3738" s="31" cm="1">
        <f t="array" aca="1" ref="D3738" ca="1">_FV(A3738,"Last trade time",TRUE)</f>
        <v>45824.911688876564</v>
      </c>
      <c r="E3738" s="23" cm="1">
        <f t="array" aca="1" ref="E3738" ca="1">_FV(A3738,"Price")</f>
        <v>36.43</v>
      </c>
      <c r="F3738" s="27" cm="1">
        <f t="array" aca="1" ref="F3738" ca="1">_FV(A3738,"Change (%)",TRUE)</f>
        <v>2.477E-3</v>
      </c>
      <c r="G3738" s="26" cm="1">
        <f t="array" aca="1" ref="G3738" ca="1">_FV(A3738,"Change")</f>
        <v>0.09</v>
      </c>
      <c r="H3738" s="23" cm="1">
        <f t="array" aca="1" ref="H3738" ca="1">_FV(A3738,"Open")</f>
        <v>36.43</v>
      </c>
      <c r="I3738" s="23" cm="1">
        <f t="array" aca="1" ref="I3738" ca="1">_FV(A3738,"Low")</f>
        <v>36.414999999999999</v>
      </c>
      <c r="J3738" s="23" cm="1">
        <f t="array" aca="1" ref="J3738" ca="1">_FV(A3738,"High")</f>
        <v>36.46</v>
      </c>
      <c r="K3738" s="23" cm="1">
        <f t="array" aca="1" ref="K3738" ca="1">_FV(A3738,"Previous close",TRUE)</f>
        <v>36.340000000000003</v>
      </c>
      <c r="L3738" s="26"/>
      <c r="M3738" s="23" cm="1">
        <f t="array" aca="1" ref="M3738" ca="1">_FV(A3738,"52 week low",TRUE)</f>
        <v>34.4</v>
      </c>
      <c r="N3738" s="23" cm="1">
        <f t="array" aca="1" ref="N3738" ca="1">_FV(A3738,"52 week high",TRUE)</f>
        <v>36.94</v>
      </c>
      <c r="O3738" s="8" cm="1">
        <f t="array" aca="1" ref="O3738" ca="1">_FV(A3738,"Volume")</f>
        <v>1015509</v>
      </c>
      <c r="P3738" s="7" cm="1">
        <f t="array" aca="1" ref="P3738" ca="1">_FV(A3738,"Volume average",TRUE)</f>
        <v>1399995</v>
      </c>
      <c r="Q3738" t="s">
        <v>827</v>
      </c>
      <c r="S3738" t="s">
        <v>6145</v>
      </c>
      <c r="T3738" s="25" cm="1">
        <f t="array" aca="1" ref="T3738" ca="1">_FV(A3738,"Expense ratio",TRUE)</f>
        <v>5.0000000000000001E-4</v>
      </c>
      <c r="U3738" s="24" cm="1">
        <f t="array" aca="1" ref="U3738" ca="1">_FV(A3738,"Market cap",TRUE)</f>
        <v>3760504781.98</v>
      </c>
      <c r="V3738" s="4">
        <v>3761170944</v>
      </c>
      <c r="W3738" s="4">
        <v>3761170944</v>
      </c>
      <c r="Y3738" t="s">
        <v>9808</v>
      </c>
      <c r="Z3738" s="5">
        <v>36.341000000000001</v>
      </c>
      <c r="AA3738" s="20"/>
      <c r="AB3738" s="5">
        <v>6.2700000000000006E-2</v>
      </c>
      <c r="AC3738" s="4">
        <v>2951000</v>
      </c>
      <c r="AE3738" s="5">
        <v>3.1404510032369219</v>
      </c>
      <c r="AF3738" s="5">
        <v>9.3722359331673388</v>
      </c>
      <c r="AI3738" s="4">
        <v>2951000</v>
      </c>
      <c r="AJ3738" s="4">
        <v>107150810</v>
      </c>
      <c r="AL3738" s="5">
        <v>36.94</v>
      </c>
      <c r="AM3738" s="5">
        <v>34.4</v>
      </c>
      <c r="AN3738" t="s">
        <v>82</v>
      </c>
      <c r="AO3738" t="str" cm="1">
        <f t="array" aca="1" ref="AO3738" ca="1">_FV(A3738,"Currency")</f>
        <v>USD</v>
      </c>
      <c r="AP3738" t="str" cm="1">
        <f t="array" aca="1" ref="AP3738" ca="1">_FV(A3738,"Exchange")</f>
        <v>NYSE Arca</v>
      </c>
      <c r="AQ3738" s="6" t="str" cm="1">
        <f t="array" aca="1" ref="AQ3738" ca="1">_FV(A3738,"Exchange abbreviation",TRUE)</f>
        <v>ARCX</v>
      </c>
      <c r="AR3738" t="str" cm="1">
        <f t="array" aca="1" ref="AR3738" ca="1">_FV(A3738,"Instrument type",TRUE)</f>
        <v>ETF</v>
      </c>
    </row>
    <row r="3739" spans="1:44" ht="18.75" customHeight="1" x14ac:dyDescent="0.25">
      <c r="A3739" t="e" vm="3751">
        <v>#VALUE!</v>
      </c>
      <c r="B3739" t="s">
        <v>9809</v>
      </c>
      <c r="C3739" t="s">
        <v>9810</v>
      </c>
      <c r="D3739" s="31" cm="1">
        <f t="array" aca="1" ref="D3739" ca="1">_FV(A3739,"Last trade time",TRUE)</f>
        <v>45824.930629536721</v>
      </c>
      <c r="E3739" s="23" cm="1">
        <f t="array" aca="1" ref="E3739" ca="1">_FV(A3739,"Price")</f>
        <v>23.48</v>
      </c>
      <c r="F3739" s="27" cm="1">
        <f t="array" aca="1" ref="F3739" ca="1">_FV(A3739,"Change (%)",TRUE)</f>
        <v>2.134E-3</v>
      </c>
      <c r="G3739" s="26" cm="1">
        <f t="array" aca="1" ref="G3739" ca="1">_FV(A3739,"Change")</f>
        <v>0.05</v>
      </c>
      <c r="H3739" s="23" cm="1">
        <f t="array" aca="1" ref="H3739" ca="1">_FV(A3739,"Open")</f>
        <v>23.47</v>
      </c>
      <c r="I3739" s="23" cm="1">
        <f t="array" aca="1" ref="I3739" ca="1">_FV(A3739,"Low")</f>
        <v>23.47</v>
      </c>
      <c r="J3739" s="23" cm="1">
        <f t="array" aca="1" ref="J3739" ca="1">_FV(A3739,"High")</f>
        <v>23.5</v>
      </c>
      <c r="K3739" s="23" cm="1">
        <f t="array" aca="1" ref="K3739" ca="1">_FV(A3739,"Previous close",TRUE)</f>
        <v>23.43</v>
      </c>
      <c r="L3739" s="26"/>
      <c r="M3739" s="23" cm="1">
        <f t="array" aca="1" ref="M3739" ca="1">_FV(A3739,"52 week low",TRUE)</f>
        <v>22.21</v>
      </c>
      <c r="N3739" s="23" cm="1">
        <f t="array" aca="1" ref="N3739" ca="1">_FV(A3739,"52 week high",TRUE)</f>
        <v>24.07</v>
      </c>
      <c r="O3739" s="8" cm="1">
        <f t="array" aca="1" ref="O3739" ca="1">_FV(A3739,"Volume")</f>
        <v>3412077</v>
      </c>
      <c r="P3739" s="7" cm="1">
        <f t="array" aca="1" ref="P3739" ca="1">_FV(A3739,"Volume average",TRUE)</f>
        <v>4367935</v>
      </c>
      <c r="Q3739" t="s">
        <v>45</v>
      </c>
      <c r="R3739" t="s">
        <v>5541</v>
      </c>
      <c r="T3739" s="25" cm="1">
        <f t="array" aca="1" ref="T3739" ca="1">_FV(A3739,"Expense ratio",TRUE)</f>
        <v>5.0000000000000001E-4</v>
      </c>
      <c r="U3739" s="24" cm="1">
        <f t="array" aca="1" ref="U3739" ca="1">_FV(A3739,"Market cap",TRUE)</f>
        <v>8305699453.1499996</v>
      </c>
      <c r="V3739" s="16"/>
      <c r="W3739" s="16"/>
      <c r="Z3739" s="18"/>
      <c r="AB3739" s="20"/>
      <c r="AC3739" s="21">
        <v>4475390</v>
      </c>
      <c r="AE3739" s="18"/>
      <c r="AF3739" s="20"/>
      <c r="AI3739" s="21"/>
      <c r="AJ3739" s="18"/>
      <c r="AL3739" s="18"/>
      <c r="AM3739" s="18"/>
      <c r="AN3739" t="s">
        <v>73</v>
      </c>
      <c r="AO3739" t="str" cm="1">
        <f t="array" aca="1" ref="AO3739" ca="1">_FV(A3739,"Currency")</f>
        <v>USD</v>
      </c>
      <c r="AP3739" t="str" cm="1">
        <f t="array" aca="1" ref="AP3739" ca="1">_FV(A3739,"Exchange")</f>
        <v>NYSE Arca</v>
      </c>
      <c r="AQ3739" s="6" t="str" cm="1">
        <f t="array" aca="1" ref="AQ3739" ca="1">_FV(A3739,"Exchange abbreviation",TRUE)</f>
        <v>ARCX</v>
      </c>
      <c r="AR3739" t="str" cm="1">
        <f t="array" aca="1" ref="AR3739" ca="1">_FV(A3739,"Instrument type",TRUE)</f>
        <v>ETF</v>
      </c>
    </row>
    <row r="3740" spans="1:44" ht="18.75" customHeight="1" x14ac:dyDescent="0.25">
      <c r="A3740" t="e" vm="3752">
        <v>#VALUE!</v>
      </c>
      <c r="B3740" t="s">
        <v>9811</v>
      </c>
      <c r="C3740" t="s">
        <v>9812</v>
      </c>
      <c r="D3740" s="31" cm="1">
        <f t="array" aca="1" ref="D3740" ca="1">_FV(A3740,"Last trade time",TRUE)</f>
        <v>45824.924872962503</v>
      </c>
      <c r="E3740" s="23" cm="1">
        <f t="array" aca="1" ref="E3740" ca="1">_FV(A3740,"Price")</f>
        <v>103.96</v>
      </c>
      <c r="F3740" s="27" cm="1">
        <f t="array" aca="1" ref="F3740" ca="1">_FV(A3740,"Change (%)",TRUE)</f>
        <v>7.7009999999999991E-4</v>
      </c>
      <c r="G3740" s="26" cm="1">
        <f t="array" aca="1" ref="G3740" ca="1">_FV(A3740,"Change")</f>
        <v>0.08</v>
      </c>
      <c r="H3740" s="23" cm="1">
        <f t="array" aca="1" ref="H3740" ca="1">_FV(A3740,"Open")</f>
        <v>103.97</v>
      </c>
      <c r="I3740" s="23" cm="1">
        <f t="array" aca="1" ref="I3740" ca="1">_FV(A3740,"Low")</f>
        <v>103.87</v>
      </c>
      <c r="J3740" s="23" cm="1">
        <f t="array" aca="1" ref="J3740" ca="1">_FV(A3740,"High")</f>
        <v>104.06</v>
      </c>
      <c r="K3740" s="23" cm="1">
        <f t="array" aca="1" ref="K3740" ca="1">_FV(A3740,"Previous close",TRUE)</f>
        <v>103.88</v>
      </c>
      <c r="L3740" s="26"/>
      <c r="M3740" s="23" cm="1">
        <f t="array" aca="1" ref="M3740" ca="1">_FV(A3740,"52 week low",TRUE)</f>
        <v>100.29</v>
      </c>
      <c r="N3740" s="23" cm="1">
        <f t="array" aca="1" ref="N3740" ca="1">_FV(A3740,"52 week high",TRUE)</f>
        <v>108.81</v>
      </c>
      <c r="O3740" s="8" cm="1">
        <f t="array" aca="1" ref="O3740" ca="1">_FV(A3740,"Volume")</f>
        <v>5927068</v>
      </c>
      <c r="P3740" s="7" cm="1">
        <f t="array" aca="1" ref="P3740" ca="1">_FV(A3740,"Volume average",TRUE)</f>
        <v>5940506</v>
      </c>
      <c r="Q3740" t="s">
        <v>5345</v>
      </c>
      <c r="S3740" t="s">
        <v>2067</v>
      </c>
      <c r="T3740" s="25" cm="1">
        <f t="array" aca="1" ref="T3740" ca="1">_FV(A3740,"Expense ratio",TRUE)</f>
        <v>5.0000000000000001E-4</v>
      </c>
      <c r="U3740" s="24" cm="1">
        <f t="array" aca="1" ref="U3740" ca="1">_FV(A3740,"Market cap",TRUE)</f>
        <v>38772446312.279999</v>
      </c>
      <c r="V3740" s="4">
        <v>38772445184</v>
      </c>
      <c r="W3740" s="4">
        <v>38772445184</v>
      </c>
      <c r="Y3740" t="s">
        <v>9813</v>
      </c>
      <c r="Z3740" s="5">
        <v>103.44235999999999</v>
      </c>
      <c r="AA3740" s="20"/>
      <c r="AB3740" s="5">
        <v>3.15E-2</v>
      </c>
      <c r="AC3740" s="4">
        <v>7351522</v>
      </c>
      <c r="AE3740" s="5">
        <v>-1.7225628126465331</v>
      </c>
      <c r="AF3740" s="5">
        <v>3.4655724503451779E-4</v>
      </c>
      <c r="AI3740" s="4">
        <v>7351522</v>
      </c>
      <c r="AJ3740" s="5">
        <v>758677070.39999998</v>
      </c>
      <c r="AL3740" s="5">
        <v>108.81</v>
      </c>
      <c r="AM3740" s="5">
        <v>100.29</v>
      </c>
      <c r="AN3740" t="s">
        <v>82</v>
      </c>
      <c r="AO3740" t="str" cm="1">
        <f t="array" aca="1" ref="AO3740" ca="1">_FV(A3740,"Currency")</f>
        <v>USD</v>
      </c>
      <c r="AP3740" t="str" cm="1">
        <f t="array" aca="1" ref="AP3740" ca="1">_FV(A3740,"Exchange")</f>
        <v>NYSE Arca</v>
      </c>
      <c r="AQ3740" s="6" t="str" cm="1">
        <f t="array" aca="1" ref="AQ3740" ca="1">_FV(A3740,"Exchange abbreviation",TRUE)</f>
        <v>ARCX</v>
      </c>
      <c r="AR3740" t="str" cm="1">
        <f t="array" aca="1" ref="AR3740" ca="1">_FV(A3740,"Instrument type",TRUE)</f>
        <v>ETF</v>
      </c>
    </row>
    <row r="3741" spans="1:44" ht="18.75" customHeight="1" x14ac:dyDescent="0.25">
      <c r="A3741" t="e" vm="3753">
        <v>#VALUE!</v>
      </c>
      <c r="B3741" t="s">
        <v>9814</v>
      </c>
      <c r="C3741" t="s">
        <v>9815</v>
      </c>
      <c r="D3741" s="31" cm="1">
        <f t="array" aca="1" ref="D3741" ca="1">_FV(A3741,"Last trade time",TRUE)</f>
        <v>45824.848810126561</v>
      </c>
      <c r="E3741" s="23" cm="1">
        <f t="array" aca="1" ref="E3741" ca="1">_FV(A3741,"Price")</f>
        <v>48.68</v>
      </c>
      <c r="F3741" s="27" cm="1">
        <f t="array" aca="1" ref="F3741" ca="1">_FV(A3741,"Change (%)",TRUE)</f>
        <v>-1.2310000000000001E-3</v>
      </c>
      <c r="G3741" s="26" cm="1">
        <f t="array" aca="1" ref="G3741" ca="1">_FV(A3741,"Change")</f>
        <v>-0.06</v>
      </c>
      <c r="H3741" s="23" cm="1">
        <f t="array" aca="1" ref="H3741" ca="1">_FV(A3741,"Open")</f>
        <v>48.707900000000002</v>
      </c>
      <c r="I3741" s="23" cm="1">
        <f t="array" aca="1" ref="I3741" ca="1">_FV(A3741,"Low")</f>
        <v>48.67</v>
      </c>
      <c r="J3741" s="23" cm="1">
        <f t="array" aca="1" ref="J3741" ca="1">_FV(A3741,"High")</f>
        <v>48.77</v>
      </c>
      <c r="K3741" s="23" cm="1">
        <f t="array" aca="1" ref="K3741" ca="1">_FV(A3741,"Previous close",TRUE)</f>
        <v>48.74</v>
      </c>
      <c r="L3741" s="26"/>
      <c r="M3741" s="23" cm="1">
        <f t="array" aca="1" ref="M3741" ca="1">_FV(A3741,"52 week low",TRUE)</f>
        <v>47.43</v>
      </c>
      <c r="N3741" s="23" cm="1">
        <f t="array" aca="1" ref="N3741" ca="1">_FV(A3741,"52 week high",TRUE)</f>
        <v>50.33</v>
      </c>
      <c r="O3741" s="8" cm="1">
        <f t="array" aca="1" ref="O3741" ca="1">_FV(A3741,"Volume")</f>
        <v>12427</v>
      </c>
      <c r="P3741" s="7" cm="1">
        <f t="array" aca="1" ref="P3741" ca="1">_FV(A3741,"Volume average",TRUE)</f>
        <v>28043</v>
      </c>
      <c r="Q3741" t="s">
        <v>3918</v>
      </c>
      <c r="S3741" t="s">
        <v>3850</v>
      </c>
      <c r="T3741" s="25" cm="1">
        <f t="array" aca="1" ref="T3741" ca="1">_FV(A3741,"Expense ratio",TRUE)</f>
        <v>5.0000000000000001E-4</v>
      </c>
      <c r="U3741" s="24" cm="1">
        <f t="array" aca="1" ref="U3741" ca="1">_FV(A3741,"Market cap",TRUE)</f>
        <v>148219960.16</v>
      </c>
      <c r="V3741" s="4">
        <v>148219968</v>
      </c>
      <c r="W3741" s="4">
        <v>148219968</v>
      </c>
      <c r="Y3741" t="s">
        <v>7887</v>
      </c>
      <c r="Z3741" s="5">
        <v>48.4114</v>
      </c>
      <c r="AA3741" s="20"/>
      <c r="AB3741" s="19">
        <v>4.2299999999999997E-2</v>
      </c>
      <c r="AC3741" s="4">
        <v>483846</v>
      </c>
      <c r="AE3741" s="5">
        <v>3.103329794102061</v>
      </c>
      <c r="AF3741" s="19">
        <v>4.9666354452315709</v>
      </c>
      <c r="AI3741" s="4">
        <v>483846</v>
      </c>
      <c r="AJ3741" s="5">
        <v>23427823.32</v>
      </c>
      <c r="AL3741" s="5">
        <v>50.33</v>
      </c>
      <c r="AM3741" s="5">
        <v>47.43</v>
      </c>
      <c r="AN3741" t="s">
        <v>82</v>
      </c>
      <c r="AO3741" t="str" cm="1">
        <f t="array" aca="1" ref="AO3741" ca="1">_FV(A3741,"Currency")</f>
        <v>USD</v>
      </c>
      <c r="AP3741" t="str" cm="1">
        <f t="array" aca="1" ref="AP3741" ca="1">_FV(A3741,"Exchange")</f>
        <v>NYSE Arca</v>
      </c>
      <c r="AQ3741" s="6" t="str" cm="1">
        <f t="array" aca="1" ref="AQ3741" ca="1">_FV(A3741,"Exchange abbreviation",TRUE)</f>
        <v>ARCX</v>
      </c>
      <c r="AR3741" t="str" cm="1">
        <f t="array" aca="1" ref="AR3741" ca="1">_FV(A3741,"Instrument type",TRUE)</f>
        <v>ETF</v>
      </c>
    </row>
    <row r="3742" spans="1:44" ht="18.75" customHeight="1" x14ac:dyDescent="0.25">
      <c r="A3742" t="e" vm="3754">
        <v>#VALUE!</v>
      </c>
      <c r="B3742" t="s">
        <v>9816</v>
      </c>
      <c r="C3742" t="s">
        <v>9817</v>
      </c>
      <c r="D3742" s="31" cm="1">
        <f t="array" aca="1" ref="D3742" ca="1">_FV(A3742,"Last trade time",TRUE)</f>
        <v>45824.879228506252</v>
      </c>
      <c r="E3742" s="23" cm="1">
        <f t="array" aca="1" ref="E3742" ca="1">_FV(A3742,"Price")</f>
        <v>22.65</v>
      </c>
      <c r="F3742" s="27" cm="1">
        <f t="array" aca="1" ref="F3742" ca="1">_FV(A3742,"Change (%)",TRUE)</f>
        <v>-2.2030000000000001E-3</v>
      </c>
      <c r="G3742" s="26" cm="1">
        <f t="array" aca="1" ref="G3742" ca="1">_FV(A3742,"Change")</f>
        <v>-0.05</v>
      </c>
      <c r="H3742" s="23" cm="1">
        <f t="array" aca="1" ref="H3742" ca="1">_FV(A3742,"Open")</f>
        <v>22.68</v>
      </c>
      <c r="I3742" s="23" cm="1">
        <f t="array" aca="1" ref="I3742" ca="1">_FV(A3742,"Low")</f>
        <v>22.65</v>
      </c>
      <c r="J3742" s="23" cm="1">
        <f t="array" aca="1" ref="J3742" ca="1">_FV(A3742,"High")</f>
        <v>22.72</v>
      </c>
      <c r="K3742" s="23" cm="1">
        <f t="array" aca="1" ref="K3742" ca="1">_FV(A3742,"Previous close",TRUE)</f>
        <v>22.7</v>
      </c>
      <c r="L3742" s="26"/>
      <c r="M3742" s="23" cm="1">
        <f t="array" aca="1" ref="M3742" ca="1">_FV(A3742,"52 week low",TRUE)</f>
        <v>22.23</v>
      </c>
      <c r="N3742" s="23" cm="1">
        <f t="array" aca="1" ref="N3742" ca="1">_FV(A3742,"52 week high",TRUE)</f>
        <v>23.689</v>
      </c>
      <c r="O3742" s="8" cm="1">
        <f t="array" aca="1" ref="O3742" ca="1">_FV(A3742,"Volume")</f>
        <v>7712161</v>
      </c>
      <c r="P3742" s="7" cm="1">
        <f t="array" aca="1" ref="P3742" ca="1">_FV(A3742,"Volume average",TRUE)</f>
        <v>9499706</v>
      </c>
      <c r="Q3742" t="s">
        <v>3918</v>
      </c>
      <c r="S3742" t="s">
        <v>2067</v>
      </c>
      <c r="T3742" s="25" cm="1">
        <f t="array" aca="1" ref="T3742" ca="1">_FV(A3742,"Expense ratio",TRUE)</f>
        <v>5.0000000000000001E-4</v>
      </c>
      <c r="U3742" s="24" cm="1">
        <f t="array" aca="1" ref="U3742" ca="1">_FV(A3742,"Market cap",TRUE)</f>
        <v>27441162133.330002</v>
      </c>
      <c r="V3742" s="4">
        <v>27441162240</v>
      </c>
      <c r="W3742" s="4">
        <v>27441162240</v>
      </c>
      <c r="Y3742" t="s">
        <v>2533</v>
      </c>
      <c r="Z3742" s="5">
        <v>22.564869999999999</v>
      </c>
      <c r="AA3742" s="20"/>
      <c r="AB3742" s="5">
        <v>3.3500000000000002E-2</v>
      </c>
      <c r="AC3742" s="4">
        <v>14372028</v>
      </c>
      <c r="AE3742" s="5">
        <v>2.0916461873083052</v>
      </c>
      <c r="AF3742" s="5">
        <v>3.3296313313321502</v>
      </c>
      <c r="AI3742" s="4">
        <v>14372028</v>
      </c>
      <c r="AJ3742" s="5">
        <v>324520392.23999989</v>
      </c>
      <c r="AL3742" s="5">
        <v>23.69</v>
      </c>
      <c r="AM3742" s="5">
        <v>22.23</v>
      </c>
      <c r="AN3742" t="s">
        <v>82</v>
      </c>
      <c r="AO3742" t="str" cm="1">
        <f t="array" aca="1" ref="AO3742" ca="1">_FV(A3742,"Currency")</f>
        <v>USD</v>
      </c>
      <c r="AP3742" t="str" cm="1">
        <f t="array" aca="1" ref="AP3742" ca="1">_FV(A3742,"Exchange")</f>
        <v>CBOE BZX Exchange</v>
      </c>
      <c r="AQ3742" s="6" t="str" cm="1">
        <f t="array" aca="1" ref="AQ3742" ca="1">_FV(A3742,"Exchange abbreviation",TRUE)</f>
        <v>BATS</v>
      </c>
      <c r="AR3742" t="str" cm="1">
        <f t="array" aca="1" ref="AR3742" ca="1">_FV(A3742,"Instrument type",TRUE)</f>
        <v>ETF</v>
      </c>
    </row>
    <row r="3743" spans="1:44" ht="18.75" customHeight="1" x14ac:dyDescent="0.25">
      <c r="A3743" t="e" vm="3755">
        <v>#VALUE!</v>
      </c>
      <c r="B3743" t="s">
        <v>9818</v>
      </c>
      <c r="C3743" t="s">
        <v>9819</v>
      </c>
      <c r="D3743" s="31" cm="1">
        <f t="array" aca="1" ref="D3743" ca="1">_FV(A3743,"Last trade time",TRUE)</f>
        <v>45824.84027780078</v>
      </c>
      <c r="E3743" s="23" cm="1">
        <f t="array" aca="1" ref="E3743" ca="1">_FV(A3743,"Price")</f>
        <v>47.03</v>
      </c>
      <c r="F3743" s="27" cm="1">
        <f t="array" aca="1" ref="F3743" ca="1">_FV(A3743,"Change (%)",TRUE)</f>
        <v>-2.9680000000000002E-3</v>
      </c>
      <c r="G3743" s="26" cm="1">
        <f t="array" aca="1" ref="G3743" ca="1">_FV(A3743,"Change")</f>
        <v>-0.14000000000000001</v>
      </c>
      <c r="H3743" s="23" cm="1">
        <f t="array" aca="1" ref="H3743" ca="1">_FV(A3743,"Open")</f>
        <v>47.12</v>
      </c>
      <c r="I3743" s="23" cm="1">
        <f t="array" aca="1" ref="I3743" ca="1">_FV(A3743,"Low")</f>
        <v>47.03</v>
      </c>
      <c r="J3743" s="23" cm="1">
        <f t="array" aca="1" ref="J3743" ca="1">_FV(A3743,"High")</f>
        <v>47.2</v>
      </c>
      <c r="K3743" s="23" cm="1">
        <f t="array" aca="1" ref="K3743" ca="1">_FV(A3743,"Previous close",TRUE)</f>
        <v>47.17</v>
      </c>
      <c r="L3743" s="26"/>
      <c r="M3743" s="23" cm="1">
        <f t="array" aca="1" ref="M3743" ca="1">_FV(A3743,"52 week low",TRUE)</f>
        <v>45.63</v>
      </c>
      <c r="N3743" s="23" cm="1">
        <f t="array" aca="1" ref="N3743" ca="1">_FV(A3743,"52 week high",TRUE)</f>
        <v>50.79</v>
      </c>
      <c r="O3743" s="8" cm="1">
        <f t="array" aca="1" ref="O3743" ca="1">_FV(A3743,"Volume")</f>
        <v>29135</v>
      </c>
      <c r="P3743" s="7" cm="1">
        <f t="array" aca="1" ref="P3743" ca="1">_FV(A3743,"Volume average",TRUE)</f>
        <v>23640</v>
      </c>
      <c r="Q3743" t="s">
        <v>3924</v>
      </c>
      <c r="S3743" t="s">
        <v>3850</v>
      </c>
      <c r="T3743" s="25" cm="1">
        <f t="array" aca="1" ref="T3743" ca="1">_FV(A3743,"Expense ratio",TRUE)</f>
        <v>5.0000000000000001E-4</v>
      </c>
      <c r="U3743" s="24" cm="1">
        <f t="array" aca="1" ref="U3743" ca="1">_FV(A3743,"Market cap",TRUE)</f>
        <v>150503441.71000001</v>
      </c>
      <c r="V3743" s="4">
        <v>150503440</v>
      </c>
      <c r="W3743" s="4">
        <v>150503440</v>
      </c>
      <c r="Y3743" t="s">
        <v>7887</v>
      </c>
      <c r="Z3743" s="5">
        <v>46.779699999999998</v>
      </c>
      <c r="AB3743" s="19">
        <v>4.1700000000000001E-2</v>
      </c>
      <c r="AC3743" s="4">
        <v>31187</v>
      </c>
      <c r="AE3743" s="5">
        <v>2.971618092271799</v>
      </c>
      <c r="AF3743" s="19">
        <v>3.7218401991668149</v>
      </c>
      <c r="AI3743" s="4">
        <v>31187</v>
      </c>
      <c r="AJ3743" s="5">
        <v>1459551.6</v>
      </c>
      <c r="AL3743" s="5">
        <v>50.79</v>
      </c>
      <c r="AM3743" s="5">
        <v>45.63</v>
      </c>
      <c r="AN3743" t="s">
        <v>90</v>
      </c>
      <c r="AO3743" t="str" cm="1">
        <f t="array" aca="1" ref="AO3743" ca="1">_FV(A3743,"Currency")</f>
        <v>USD</v>
      </c>
      <c r="AP3743" t="str" cm="1">
        <f t="array" aca="1" ref="AP3743" ca="1">_FV(A3743,"Exchange")</f>
        <v>NYSE Arca</v>
      </c>
      <c r="AQ3743" s="6" t="str" cm="1">
        <f t="array" aca="1" ref="AQ3743" ca="1">_FV(A3743,"Exchange abbreviation",TRUE)</f>
        <v>ARCX</v>
      </c>
      <c r="AR3743" t="str" cm="1">
        <f t="array" aca="1" ref="AR3743" ca="1">_FV(A3743,"Instrument type",TRUE)</f>
        <v>ETF</v>
      </c>
    </row>
    <row r="3744" spans="1:44" ht="18.75" customHeight="1" x14ac:dyDescent="0.25">
      <c r="A3744" t="e" vm="3756">
        <v>#VALUE!</v>
      </c>
      <c r="B3744" t="s">
        <v>9820</v>
      </c>
      <c r="C3744" t="s">
        <v>9821</v>
      </c>
      <c r="D3744" s="31" cm="1">
        <f t="array" aca="1" ref="D3744" ca="1">_FV(A3744,"Last trade time",TRUE)</f>
        <v>45824.84375021953</v>
      </c>
      <c r="E3744" s="23" cm="1">
        <f t="array" aca="1" ref="E3744" ca="1">_FV(A3744,"Price")</f>
        <v>68.67</v>
      </c>
      <c r="F3744" s="27" cm="1">
        <f t="array" aca="1" ref="F3744" ca="1">_FV(A3744,"Change (%)",TRUE)</f>
        <v>-1.454E-3</v>
      </c>
      <c r="G3744" s="26" cm="1">
        <f t="array" aca="1" ref="G3744" ca="1">_FV(A3744,"Change")</f>
        <v>-0.1</v>
      </c>
      <c r="H3744" s="23" cm="1">
        <f t="array" aca="1" ref="H3744" ca="1">_FV(A3744,"Open")</f>
        <v>68.77</v>
      </c>
      <c r="I3744" s="23" cm="1">
        <f t="array" aca="1" ref="I3744" ca="1">_FV(A3744,"Low")</f>
        <v>68.66</v>
      </c>
      <c r="J3744" s="23" cm="1">
        <f t="array" aca="1" ref="J3744" ca="1">_FV(A3744,"High")</f>
        <v>68.845399999999998</v>
      </c>
      <c r="K3744" s="23" cm="1">
        <f t="array" aca="1" ref="K3744" ca="1">_FV(A3744,"Previous close",TRUE)</f>
        <v>68.77</v>
      </c>
      <c r="L3744" s="26"/>
      <c r="M3744" s="23" cm="1">
        <f t="array" aca="1" ref="M3744" ca="1">_FV(A3744,"52 week low",TRUE)</f>
        <v>67.364999999999995</v>
      </c>
      <c r="N3744" s="23" cm="1">
        <f t="array" aca="1" ref="N3744" ca="1">_FV(A3744,"52 week high",TRUE)</f>
        <v>70.900000000000006</v>
      </c>
      <c r="O3744" s="8" cm="1">
        <f t="array" aca="1" ref="O3744" ca="1">_FV(A3744,"Volume")</f>
        <v>124946</v>
      </c>
      <c r="P3744" s="7" cm="1">
        <f t="array" aca="1" ref="P3744" ca="1">_FV(A3744,"Volume average",TRUE)</f>
        <v>103623</v>
      </c>
      <c r="Q3744" t="s">
        <v>464</v>
      </c>
      <c r="T3744" s="25" cm="1">
        <f t="array" aca="1" ref="T3744" ca="1">_FV(A3744,"Expense ratio",TRUE)</f>
        <v>5.0000000000000001E-4</v>
      </c>
      <c r="U3744" s="24" cm="1">
        <f t="array" aca="1" ref="U3744" ca="1">_FV(A3744,"Market cap",TRUE)</f>
        <v>1244788797</v>
      </c>
      <c r="V3744" s="16"/>
      <c r="W3744" s="16"/>
      <c r="X3744" t="s">
        <v>9172</v>
      </c>
      <c r="Z3744" s="18"/>
      <c r="AA3744" s="20"/>
      <c r="AB3744" s="20"/>
      <c r="AC3744" s="21">
        <v>103482</v>
      </c>
      <c r="AE3744" s="18"/>
      <c r="AF3744" s="20"/>
      <c r="AI3744" s="21"/>
      <c r="AJ3744" s="18"/>
      <c r="AL3744" s="18"/>
      <c r="AM3744" s="18"/>
      <c r="AN3744" t="s">
        <v>73</v>
      </c>
      <c r="AO3744" t="str" cm="1">
        <f t="array" aca="1" ref="AO3744" ca="1">_FV(A3744,"Currency")</f>
        <v>USD</v>
      </c>
      <c r="AP3744" t="str" cm="1">
        <f t="array" aca="1" ref="AP3744" ca="1">_FV(A3744,"Exchange")</f>
        <v>Nasdaq Stock Market</v>
      </c>
      <c r="AQ3744" s="6" t="str" cm="1">
        <f t="array" aca="1" ref="AQ3744" ca="1">_FV(A3744,"Exchange abbreviation",TRUE)</f>
        <v>XNAS</v>
      </c>
      <c r="AR3744" t="str" cm="1">
        <f t="array" aca="1" ref="AR3744" ca="1">_FV(A3744,"Instrument type",TRUE)</f>
        <v>ETF</v>
      </c>
    </row>
    <row r="3745" spans="1:44" ht="18.75" customHeight="1" x14ac:dyDescent="0.25">
      <c r="A3745" t="e" vm="3757">
        <v>#VALUE!</v>
      </c>
      <c r="B3745" t="s">
        <v>9822</v>
      </c>
      <c r="C3745" t="s">
        <v>9823</v>
      </c>
      <c r="D3745" s="31" cm="1">
        <f t="array" aca="1" ref="D3745" ca="1">_FV(A3745,"Last trade time",TRUE)</f>
        <v>45824.840295358597</v>
      </c>
      <c r="E3745" s="23" cm="1">
        <f t="array" aca="1" ref="E3745" ca="1">_FV(A3745,"Price")</f>
        <v>49.32</v>
      </c>
      <c r="F3745" s="27" cm="1">
        <f t="array" aca="1" ref="F3745" ca="1">_FV(A3745,"Change (%)",TRUE)</f>
        <v>7.8259999999999996E-3</v>
      </c>
      <c r="G3745" s="26" cm="1">
        <f t="array" aca="1" ref="G3745" ca="1">_FV(A3745,"Change")</f>
        <v>0.38300000000000001</v>
      </c>
      <c r="H3745" s="23" cm="1">
        <f t="array" aca="1" ref="H3745" ca="1">_FV(A3745,"Open")</f>
        <v>49.34</v>
      </c>
      <c r="I3745" s="23" cm="1">
        <f t="array" aca="1" ref="I3745" ca="1">_FV(A3745,"Low")</f>
        <v>49.17</v>
      </c>
      <c r="J3745" s="23" cm="1">
        <f t="array" aca="1" ref="J3745" ca="1">_FV(A3745,"High")</f>
        <v>49.48</v>
      </c>
      <c r="K3745" s="23" cm="1">
        <f t="array" aca="1" ref="K3745" ca="1">_FV(A3745,"Previous close",TRUE)</f>
        <v>48.936999999999998</v>
      </c>
      <c r="L3745" s="26"/>
      <c r="M3745" s="23" cm="1">
        <f t="array" aca="1" ref="M3745" ca="1">_FV(A3745,"52 week low",TRUE)</f>
        <v>41.8</v>
      </c>
      <c r="N3745" s="23" cm="1">
        <f t="array" aca="1" ref="N3745" ca="1">_FV(A3745,"52 week high",TRUE)</f>
        <v>51.14</v>
      </c>
      <c r="O3745" s="8" cm="1">
        <f t="array" aca="1" ref="O3745" ca="1">_FV(A3745,"Volume")</f>
        <v>490829</v>
      </c>
      <c r="P3745" s="7" cm="1">
        <f t="array" aca="1" ref="P3745" ca="1">_FV(A3745,"Volume average",TRUE)</f>
        <v>187463</v>
      </c>
      <c r="Q3745" t="s">
        <v>1641</v>
      </c>
      <c r="S3745" t="s">
        <v>2067</v>
      </c>
      <c r="T3745" s="25" cm="1">
        <f t="array" aca="1" ref="T3745" ca="1">_FV(A3745,"Expense ratio",TRUE)</f>
        <v>5.0000000000000001E-4</v>
      </c>
      <c r="U3745" s="24" cm="1">
        <f t="array" aca="1" ref="U3745" ca="1">_FV(A3745,"Market cap",TRUE)</f>
        <v>812967226.30999994</v>
      </c>
      <c r="V3745" s="4">
        <v>812968128</v>
      </c>
      <c r="W3745" s="4">
        <v>812968128</v>
      </c>
      <c r="Y3745" t="s">
        <v>3232</v>
      </c>
      <c r="Z3745" s="5">
        <v>49.325360000000003</v>
      </c>
      <c r="AA3745" s="19">
        <v>18.889195999999998</v>
      </c>
      <c r="AB3745" s="5">
        <v>2.6800001E-2</v>
      </c>
      <c r="AC3745" s="4">
        <v>177912</v>
      </c>
      <c r="AE3745" s="5">
        <v>5.1834169171474986</v>
      </c>
      <c r="AF3745" s="5">
        <v>15.474906859600379</v>
      </c>
      <c r="AI3745" s="4">
        <v>177912</v>
      </c>
      <c r="AJ3745" s="5">
        <v>8779957.2000000011</v>
      </c>
      <c r="AL3745" s="5">
        <v>51.14</v>
      </c>
      <c r="AM3745" s="5">
        <v>41.8</v>
      </c>
      <c r="AN3745" t="s">
        <v>90</v>
      </c>
      <c r="AO3745" t="str" cm="1">
        <f t="array" aca="1" ref="AO3745" ca="1">_FV(A3745,"Currency")</f>
        <v>USD</v>
      </c>
      <c r="AP3745" t="str" cm="1">
        <f t="array" aca="1" ref="AP3745" ca="1">_FV(A3745,"Exchange")</f>
        <v>CBOE BZX Exchange</v>
      </c>
      <c r="AQ3745" s="6" t="str" cm="1">
        <f t="array" aca="1" ref="AQ3745" ca="1">_FV(A3745,"Exchange abbreviation",TRUE)</f>
        <v>BATS</v>
      </c>
      <c r="AR3745" t="str" cm="1">
        <f t="array" aca="1" ref="AR3745" ca="1">_FV(A3745,"Instrument type",TRUE)</f>
        <v>ETF</v>
      </c>
    </row>
    <row r="3746" spans="1:44" ht="18.75" customHeight="1" x14ac:dyDescent="0.25">
      <c r="A3746" t="e" vm="3758">
        <v>#VALUE!</v>
      </c>
      <c r="B3746" t="s">
        <v>9824</v>
      </c>
      <c r="C3746" t="s">
        <v>9825</v>
      </c>
      <c r="D3746" s="31" cm="1">
        <f t="array" aca="1" ref="D3746" ca="1">_FV(A3746,"Last trade time",TRUE)</f>
        <v>45824.935979872658</v>
      </c>
      <c r="E3746" s="23" cm="1">
        <f t="array" aca="1" ref="E3746" ca="1">_FV(A3746,"Price")</f>
        <v>201.17</v>
      </c>
      <c r="F3746" s="27" cm="1">
        <f t="array" aca="1" ref="F3746" ca="1">_FV(A3746,"Change (%)",TRUE)</f>
        <v>3.542E-3</v>
      </c>
      <c r="G3746" s="26" cm="1">
        <f t="array" aca="1" ref="G3746" ca="1">_FV(A3746,"Change")</f>
        <v>0.71</v>
      </c>
      <c r="H3746" s="23" cm="1">
        <f t="array" aca="1" ref="H3746" ca="1">_FV(A3746,"Open")</f>
        <v>201.29</v>
      </c>
      <c r="I3746" s="23" cm="1">
        <f t="array" aca="1" ref="I3746" ca="1">_FV(A3746,"Low")</f>
        <v>200.82499999999999</v>
      </c>
      <c r="J3746" s="23" cm="1">
        <f t="array" aca="1" ref="J3746" ca="1">_FV(A3746,"High")</f>
        <v>202.3</v>
      </c>
      <c r="K3746" s="23" cm="1">
        <f t="array" aca="1" ref="K3746" ca="1">_FV(A3746,"Previous close",TRUE)</f>
        <v>200.46</v>
      </c>
      <c r="L3746" s="26"/>
      <c r="M3746" s="23" cm="1">
        <f t="array" aca="1" ref="M3746" ca="1">_FV(A3746,"52 week low",TRUE)</f>
        <v>169.32</v>
      </c>
      <c r="N3746" s="23" cm="1">
        <f t="array" aca="1" ref="N3746" ca="1">_FV(A3746,"52 week high",TRUE)</f>
        <v>205.24</v>
      </c>
      <c r="O3746" s="8" cm="1">
        <f t="array" aca="1" ref="O3746" ca="1">_FV(A3746,"Volume")</f>
        <v>954842</v>
      </c>
      <c r="P3746" s="7" cm="1">
        <f t="array" aca="1" ref="P3746" ca="1">_FV(A3746,"Volume average",TRUE)</f>
        <v>920635</v>
      </c>
      <c r="Q3746" t="s">
        <v>119</v>
      </c>
      <c r="T3746" s="25" cm="1">
        <f t="array" aca="1" ref="T3746" ca="1">_FV(A3746,"Expense ratio",TRUE)</f>
        <v>5.0000000000000001E-4</v>
      </c>
      <c r="U3746" s="24" cm="1">
        <f t="array" aca="1" ref="U3746" ca="1">_FV(A3746,"Market cap",TRUE)</f>
        <v>89327532745</v>
      </c>
      <c r="V3746" s="16"/>
      <c r="W3746" s="16"/>
      <c r="Z3746" s="18"/>
      <c r="AA3746" s="20"/>
      <c r="AC3746" s="21">
        <v>944114</v>
      </c>
      <c r="AE3746" s="18"/>
      <c r="AI3746" s="21"/>
      <c r="AJ3746" s="18"/>
      <c r="AL3746" s="18"/>
      <c r="AM3746" s="18"/>
      <c r="AN3746" t="s">
        <v>73</v>
      </c>
      <c r="AO3746" t="str" cm="1">
        <f t="array" aca="1" ref="AO3746" ca="1">_FV(A3746,"Currency")</f>
        <v>USD</v>
      </c>
      <c r="AP3746" t="str" cm="1">
        <f t="array" aca="1" ref="AP3746" ca="1">_FV(A3746,"Exchange")</f>
        <v>NYSE Arca</v>
      </c>
      <c r="AQ3746" s="6" t="str" cm="1">
        <f t="array" aca="1" ref="AQ3746" ca="1">_FV(A3746,"Exchange abbreviation",TRUE)</f>
        <v>ARCX</v>
      </c>
      <c r="AR3746" t="str" cm="1">
        <f t="array" aca="1" ref="AR3746" ca="1">_FV(A3746,"Instrument type",TRUE)</f>
        <v>ETF</v>
      </c>
    </row>
    <row r="3747" spans="1:44" ht="18.75" customHeight="1" x14ac:dyDescent="0.25">
      <c r="A3747" t="e" vm="3759">
        <v>#VALUE!</v>
      </c>
      <c r="B3747" t="s">
        <v>9826</v>
      </c>
      <c r="C3747" t="s">
        <v>9827</v>
      </c>
      <c r="D3747" s="31" cm="1">
        <f t="array" aca="1" ref="D3747" ca="1">_FV(A3747,"Last trade time",TRUE)</f>
        <v>45824.840277789066</v>
      </c>
      <c r="E3747" s="23" cm="1">
        <f t="array" aca="1" ref="E3747" ca="1">_FV(A3747,"Price")</f>
        <v>70.94</v>
      </c>
      <c r="F3747" s="27" cm="1">
        <f t="array" aca="1" ref="F3747" ca="1">_FV(A3747,"Change (%)",TRUE)</f>
        <v>9.8219999999999991E-3</v>
      </c>
      <c r="G3747" s="26" cm="1">
        <f t="array" aca="1" ref="G3747" ca="1">_FV(A3747,"Change")</f>
        <v>0.69</v>
      </c>
      <c r="H3747" s="23" cm="1">
        <f t="array" aca="1" ref="H3747" ca="1">_FV(A3747,"Open")</f>
        <v>70.680000000000007</v>
      </c>
      <c r="I3747" s="23" cm="1">
        <f t="array" aca="1" ref="I3747" ca="1">_FV(A3747,"Low")</f>
        <v>70.680000000000007</v>
      </c>
      <c r="J3747" s="23" cm="1">
        <f t="array" aca="1" ref="J3747" ca="1">_FV(A3747,"High")</f>
        <v>71.08</v>
      </c>
      <c r="K3747" s="23" cm="1">
        <f t="array" aca="1" ref="K3747" ca="1">_FV(A3747,"Previous close",TRUE)</f>
        <v>70.25</v>
      </c>
      <c r="L3747" s="26"/>
      <c r="M3747" s="23" cm="1">
        <f t="array" aca="1" ref="M3747" ca="1">_FV(A3747,"52 week low",TRUE)</f>
        <v>56.473300000000002</v>
      </c>
      <c r="N3747" s="23" cm="1">
        <f t="array" aca="1" ref="N3747" ca="1">_FV(A3747,"52 week high",TRUE)</f>
        <v>72.150000000000006</v>
      </c>
      <c r="O3747" s="8" cm="1">
        <f t="array" aca="1" ref="O3747" ca="1">_FV(A3747,"Volume")</f>
        <v>38479</v>
      </c>
      <c r="P3747" s="7" cm="1">
        <f t="array" aca="1" ref="P3747" ca="1">_FV(A3747,"Volume average",TRUE)</f>
        <v>34710</v>
      </c>
      <c r="Q3747" t="s">
        <v>50</v>
      </c>
      <c r="S3747" t="s">
        <v>3134</v>
      </c>
      <c r="T3747" s="25" cm="1">
        <f t="array" aca="1" ref="T3747" ca="1">_FV(A3747,"Expense ratio",TRUE)</f>
        <v>5.0000000000000001E-4</v>
      </c>
      <c r="U3747" s="24" cm="1">
        <f t="array" aca="1" ref="U3747" ca="1">_FV(A3747,"Market cap",TRUE)</f>
        <v>778737019.22000003</v>
      </c>
      <c r="V3747" s="4">
        <v>778737024</v>
      </c>
      <c r="W3747" s="4">
        <v>778737024</v>
      </c>
      <c r="Y3747" t="s">
        <v>3634</v>
      </c>
      <c r="Z3747" s="5">
        <v>70.521209999999996</v>
      </c>
      <c r="AA3747" s="5">
        <v>25.010003999999999</v>
      </c>
      <c r="AB3747" s="5">
        <v>1.2E-2</v>
      </c>
      <c r="AC3747" s="4">
        <v>43015</v>
      </c>
      <c r="AE3747" s="5">
        <v>3.0425024567942489</v>
      </c>
      <c r="AF3747" s="5">
        <v>14.43416245474967</v>
      </c>
      <c r="AI3747" s="4">
        <v>43015</v>
      </c>
      <c r="AJ3747" s="5">
        <v>3030836.9</v>
      </c>
      <c r="AL3747" s="5">
        <v>72.150000000000006</v>
      </c>
      <c r="AM3747" s="5">
        <v>56.472999999999999</v>
      </c>
      <c r="AN3747" t="s">
        <v>90</v>
      </c>
      <c r="AO3747" t="str" cm="1">
        <f t="array" aca="1" ref="AO3747" ca="1">_FV(A3747,"Currency")</f>
        <v>USD</v>
      </c>
      <c r="AP3747" t="str" cm="1">
        <f t="array" aca="1" ref="AP3747" ca="1">_FV(A3747,"Exchange")</f>
        <v>New York Stock Exchange</v>
      </c>
      <c r="AQ3747" s="6" t="str" cm="1">
        <f t="array" aca="1" ref="AQ3747" ca="1">_FV(A3747,"Exchange abbreviation",TRUE)</f>
        <v>XNYS</v>
      </c>
      <c r="AR3747" t="str" cm="1">
        <f t="array" aca="1" ref="AR3747" ca="1">_FV(A3747,"Instrument type",TRUE)</f>
        <v>ETF</v>
      </c>
    </row>
    <row r="3748" spans="1:44" ht="18.75" customHeight="1" x14ac:dyDescent="0.25">
      <c r="A3748" t="e" vm="3760">
        <v>#VALUE!</v>
      </c>
      <c r="B3748" t="s">
        <v>9828</v>
      </c>
      <c r="C3748" t="s">
        <v>9829</v>
      </c>
      <c r="D3748" s="31" cm="1">
        <f t="array" aca="1" ref="D3748" ca="1">_FV(A3748,"Last trade time",TRUE)</f>
        <v>45824.89980990703</v>
      </c>
      <c r="E3748" s="23" cm="1">
        <f t="array" aca="1" ref="E3748" ca="1">_FV(A3748,"Price")</f>
        <v>29.07</v>
      </c>
      <c r="F3748" s="27" cm="1">
        <f t="array" aca="1" ref="F3748" ca="1">_FV(A3748,"Change (%)",TRUE)</f>
        <v>1.0076E-2</v>
      </c>
      <c r="G3748" s="26" cm="1">
        <f t="array" aca="1" ref="G3748" ca="1">_FV(A3748,"Change")</f>
        <v>0.28999999999999998</v>
      </c>
      <c r="H3748" s="23" cm="1">
        <f t="array" aca="1" ref="H3748" ca="1">_FV(A3748,"Open")</f>
        <v>28.96</v>
      </c>
      <c r="I3748" s="23" cm="1">
        <f t="array" aca="1" ref="I3748" ca="1">_FV(A3748,"Low")</f>
        <v>28.96</v>
      </c>
      <c r="J3748" s="23" cm="1">
        <f t="array" aca="1" ref="J3748" ca="1">_FV(A3748,"High")</f>
        <v>29.15</v>
      </c>
      <c r="K3748" s="23" cm="1">
        <f t="array" aca="1" ref="K3748" ca="1">_FV(A3748,"Previous close",TRUE)</f>
        <v>28.78</v>
      </c>
      <c r="L3748" s="26"/>
      <c r="M3748" s="23" cm="1">
        <f t="array" aca="1" ref="M3748" ca="1">_FV(A3748,"52 week low",TRUE)</f>
        <v>23.18</v>
      </c>
      <c r="N3748" s="23" cm="1">
        <f t="array" aca="1" ref="N3748" ca="1">_FV(A3748,"52 week high",TRUE)</f>
        <v>29.65</v>
      </c>
      <c r="O3748" s="8" cm="1">
        <f t="array" aca="1" ref="O3748" ca="1">_FV(A3748,"Volume")</f>
        <v>853516</v>
      </c>
      <c r="P3748" s="7" cm="1">
        <f t="array" aca="1" ref="P3748" ca="1">_FV(A3748,"Volume average",TRUE)</f>
        <v>807773</v>
      </c>
      <c r="Q3748" t="s">
        <v>50</v>
      </c>
      <c r="S3748" t="s">
        <v>4838</v>
      </c>
      <c r="T3748" s="25" cm="1">
        <f t="array" aca="1" ref="T3748" ca="1">_FV(A3748,"Expense ratio",TRUE)</f>
        <v>5.0000000000000001E-4</v>
      </c>
      <c r="U3748" s="24" cm="1">
        <f t="array" aca="1" ref="U3748" ca="1">_FV(A3748,"Market cap",TRUE)</f>
        <v>4119863778.3000002</v>
      </c>
      <c r="V3748" s="4">
        <v>4119863808</v>
      </c>
      <c r="W3748" s="4">
        <v>4119863808</v>
      </c>
      <c r="Y3748" t="s">
        <v>5502</v>
      </c>
      <c r="Z3748" s="5">
        <v>28.93</v>
      </c>
      <c r="AA3748" s="5">
        <v>25.573630000000001</v>
      </c>
      <c r="AB3748" s="5">
        <v>1.21E-2</v>
      </c>
      <c r="AC3748" s="4">
        <v>940288</v>
      </c>
      <c r="AE3748" s="5">
        <v>2.7769082199990969</v>
      </c>
      <c r="AF3748" s="5">
        <v>13.876384249849339</v>
      </c>
      <c r="AI3748" s="4">
        <v>940288</v>
      </c>
      <c r="AJ3748" s="5">
        <v>27193128.960000001</v>
      </c>
      <c r="AL3748" s="5">
        <v>53.75</v>
      </c>
      <c r="AM3748" s="5">
        <v>23.18</v>
      </c>
      <c r="AN3748" t="s">
        <v>82</v>
      </c>
      <c r="AO3748" t="str" cm="1">
        <f t="array" aca="1" ref="AO3748" ca="1">_FV(A3748,"Currency")</f>
        <v>USD</v>
      </c>
      <c r="AP3748" t="str" cm="1">
        <f t="array" aca="1" ref="AP3748" ca="1">_FV(A3748,"Exchange")</f>
        <v>NYSE Arca</v>
      </c>
      <c r="AQ3748" s="6" t="str" cm="1">
        <f t="array" aca="1" ref="AQ3748" ca="1">_FV(A3748,"Exchange abbreviation",TRUE)</f>
        <v>ARCX</v>
      </c>
      <c r="AR3748" t="str" cm="1">
        <f t="array" aca="1" ref="AR3748" ca="1">_FV(A3748,"Instrument type",TRUE)</f>
        <v>ETF</v>
      </c>
    </row>
    <row r="3749" spans="1:44" ht="18.75" customHeight="1" x14ac:dyDescent="0.25">
      <c r="A3749" t="e" vm="3761">
        <v>#VALUE!</v>
      </c>
      <c r="B3749" t="s">
        <v>9830</v>
      </c>
      <c r="C3749" t="s">
        <v>9831</v>
      </c>
      <c r="D3749" s="31" cm="1">
        <f t="array" aca="1" ref="D3749" ca="1">_FV(A3749,"Last trade time",TRUE)</f>
        <v>45824.840277789066</v>
      </c>
      <c r="E3749" s="23" cm="1">
        <f t="array" aca="1" ref="E3749" ca="1">_FV(A3749,"Price")</f>
        <v>38.93</v>
      </c>
      <c r="F3749" s="27" cm="1">
        <f t="array" aca="1" ref="F3749" ca="1">_FV(A3749,"Change (%)",TRUE)</f>
        <v>9.3340000000000003E-3</v>
      </c>
      <c r="G3749" s="26" cm="1">
        <f t="array" aca="1" ref="G3749" ca="1">_FV(A3749,"Change")</f>
        <v>0.36</v>
      </c>
      <c r="H3749" s="23" cm="1">
        <f t="array" aca="1" ref="H3749" ca="1">_FV(A3749,"Open")</f>
        <v>38.909999999999997</v>
      </c>
      <c r="I3749" s="23" cm="1">
        <f t="array" aca="1" ref="I3749" ca="1">_FV(A3749,"Low")</f>
        <v>38.869999999999997</v>
      </c>
      <c r="J3749" s="23" cm="1">
        <f t="array" aca="1" ref="J3749" ca="1">_FV(A3749,"High")</f>
        <v>39.1</v>
      </c>
      <c r="K3749" s="23" cm="1">
        <f t="array" aca="1" ref="K3749" ca="1">_FV(A3749,"Previous close",TRUE)</f>
        <v>38.57</v>
      </c>
      <c r="L3749" s="26"/>
      <c r="M3749" s="23" cm="1">
        <f t="array" aca="1" ref="M3749" ca="1">_FV(A3749,"52 week low",TRUE)</f>
        <v>30.88</v>
      </c>
      <c r="N3749" s="23" cm="1">
        <f t="array" aca="1" ref="N3749" ca="1">_FV(A3749,"52 week high",TRUE)</f>
        <v>39.630000000000003</v>
      </c>
      <c r="O3749" s="8" cm="1">
        <f t="array" aca="1" ref="O3749" ca="1">_FV(A3749,"Volume")</f>
        <v>109578</v>
      </c>
      <c r="P3749" s="7" cm="1">
        <f t="array" aca="1" ref="P3749" ca="1">_FV(A3749,"Volume average",TRUE)</f>
        <v>103784</v>
      </c>
      <c r="Q3749" t="s">
        <v>50</v>
      </c>
      <c r="S3749" t="s">
        <v>5505</v>
      </c>
      <c r="T3749" s="25" cm="1">
        <f t="array" aca="1" ref="T3749" ca="1">_FV(A3749,"Expense ratio",TRUE)</f>
        <v>5.0000000000000001E-4</v>
      </c>
      <c r="U3749" s="24" cm="1">
        <f t="array" aca="1" ref="U3749" ca="1">_FV(A3749,"Market cap",TRUE)</f>
        <v>861560688.25999999</v>
      </c>
      <c r="V3749" s="4">
        <v>861560704</v>
      </c>
      <c r="W3749" s="4">
        <v>861560704</v>
      </c>
      <c r="Y3749" t="s">
        <v>846</v>
      </c>
      <c r="Z3749" s="5">
        <v>38.761899999999997</v>
      </c>
      <c r="AA3749" s="19">
        <v>25.175236000000002</v>
      </c>
      <c r="AB3749" s="19">
        <v>1.0800000000000001E-2</v>
      </c>
      <c r="AC3749" s="4">
        <v>119365</v>
      </c>
      <c r="AE3749" s="5">
        <v>3.1815850526002891</v>
      </c>
      <c r="AF3749" s="19">
        <v>14.28517390155535</v>
      </c>
      <c r="AI3749" s="4">
        <v>119365</v>
      </c>
      <c r="AJ3749" s="5">
        <v>4621812.8</v>
      </c>
      <c r="AL3749" s="5">
        <v>39.630000000000003</v>
      </c>
      <c r="AM3749" s="5">
        <v>30.88</v>
      </c>
      <c r="AN3749" t="s">
        <v>90</v>
      </c>
      <c r="AO3749" t="str" cm="1">
        <f t="array" aca="1" ref="AO3749" ca="1">_FV(A3749,"Currency")</f>
        <v>USD</v>
      </c>
      <c r="AP3749" t="str" cm="1">
        <f t="array" aca="1" ref="AP3749" ca="1">_FV(A3749,"Exchange")</f>
        <v>New York Stock Exchange</v>
      </c>
      <c r="AQ3749" s="6" t="str" cm="1">
        <f t="array" aca="1" ref="AQ3749" ca="1">_FV(A3749,"Exchange abbreviation",TRUE)</f>
        <v>XNYS</v>
      </c>
      <c r="AR3749" t="str" cm="1">
        <f t="array" aca="1" ref="AR3749" ca="1">_FV(A3749,"Instrument type",TRUE)</f>
        <v>ETF</v>
      </c>
    </row>
    <row r="3750" spans="1:44" ht="18.75" customHeight="1" x14ac:dyDescent="0.25">
      <c r="A3750" t="e" vm="3762">
        <v>#VALUE!</v>
      </c>
      <c r="B3750" t="s">
        <v>9832</v>
      </c>
      <c r="C3750" t="s">
        <v>9833</v>
      </c>
      <c r="D3750" s="31" cm="1">
        <f t="array" aca="1" ref="D3750" ca="1">_FV(A3750,"Last trade time",TRUE)</f>
        <v>45824.879153263282</v>
      </c>
      <c r="E3750" s="23" cm="1">
        <f t="array" aca="1" ref="E3750" ca="1">_FV(A3750,"Price")</f>
        <v>60.74</v>
      </c>
      <c r="F3750" s="27" cm="1">
        <f t="array" aca="1" ref="F3750" ca="1">_FV(A3750,"Change (%)",TRUE)</f>
        <v>1.1153999999999999E-2</v>
      </c>
      <c r="G3750" s="26" cm="1">
        <f t="array" aca="1" ref="G3750" ca="1">_FV(A3750,"Change")</f>
        <v>0.67</v>
      </c>
      <c r="H3750" s="23" cm="1">
        <f t="array" aca="1" ref="H3750" ca="1">_FV(A3750,"Open")</f>
        <v>60.58</v>
      </c>
      <c r="I3750" s="23" cm="1">
        <f t="array" aca="1" ref="I3750" ca="1">_FV(A3750,"Low")</f>
        <v>60.44</v>
      </c>
      <c r="J3750" s="23" cm="1">
        <f t="array" aca="1" ref="J3750" ca="1">_FV(A3750,"High")</f>
        <v>61.064999999999998</v>
      </c>
      <c r="K3750" s="23" cm="1">
        <f t="array" aca="1" ref="K3750" ca="1">_FV(A3750,"Previous close",TRUE)</f>
        <v>60.07</v>
      </c>
      <c r="L3750" s="26"/>
      <c r="M3750" s="23" cm="1">
        <f t="array" aca="1" ref="M3750" ca="1">_FV(A3750,"52 week low",TRUE)</f>
        <v>50.15</v>
      </c>
      <c r="N3750" s="23" cm="1">
        <f t="array" aca="1" ref="N3750" ca="1">_FV(A3750,"52 week high",TRUE)</f>
        <v>68.33</v>
      </c>
      <c r="O3750" s="8" cm="1">
        <f t="array" aca="1" ref="O3750" ca="1">_FV(A3750,"Volume")</f>
        <v>7617022</v>
      </c>
      <c r="P3750" s="7" cm="1">
        <f t="array" aca="1" ref="P3750" ca="1">_FV(A3750,"Volume average",TRUE)</f>
        <v>7250553</v>
      </c>
      <c r="Q3750" t="s">
        <v>496</v>
      </c>
      <c r="S3750" t="s">
        <v>2067</v>
      </c>
      <c r="T3750" s="25" cm="1">
        <f t="array" aca="1" ref="T3750" ca="1">_FV(A3750,"Expense ratio",TRUE)</f>
        <v>5.0000000000000001E-4</v>
      </c>
      <c r="U3750" s="24" cm="1">
        <f t="array" aca="1" ref="U3750" ca="1">_FV(A3750,"Market cap",TRUE)</f>
        <v>91853361446.770004</v>
      </c>
      <c r="V3750" s="4">
        <v>91853463552</v>
      </c>
      <c r="W3750" s="4">
        <v>91853463552</v>
      </c>
      <c r="Y3750" t="s">
        <v>9794</v>
      </c>
      <c r="Z3750" s="5">
        <v>61.105690000000003</v>
      </c>
      <c r="AA3750" s="5">
        <v>19.636064999999999</v>
      </c>
      <c r="AB3750" s="5">
        <v>1.38E-2</v>
      </c>
      <c r="AC3750" s="4">
        <v>10870034</v>
      </c>
      <c r="AE3750" s="5">
        <v>-1.145024354978663</v>
      </c>
      <c r="AF3750" s="5">
        <v>5.4813645832512359</v>
      </c>
      <c r="AH3750" s="17">
        <v>257400000</v>
      </c>
      <c r="AI3750" s="4">
        <v>10870034</v>
      </c>
      <c r="AJ3750" s="5">
        <v>664050377.06000006</v>
      </c>
      <c r="AL3750" s="5">
        <v>68.33</v>
      </c>
      <c r="AM3750" s="5">
        <v>50.15</v>
      </c>
      <c r="AN3750" t="s">
        <v>82</v>
      </c>
      <c r="AO3750" t="str" cm="1">
        <f t="array" aca="1" ref="AO3750" ca="1">_FV(A3750,"Currency")</f>
        <v>USD</v>
      </c>
      <c r="AP3750" t="str" cm="1">
        <f t="array" aca="1" ref="AP3750" ca="1">_FV(A3750,"Exchange")</f>
        <v>NYSE Arca</v>
      </c>
      <c r="AQ3750" s="6" t="str" cm="1">
        <f t="array" aca="1" ref="AQ3750" ca="1">_FV(A3750,"Exchange abbreviation",TRUE)</f>
        <v>ARCX</v>
      </c>
      <c r="AR3750" t="str" cm="1">
        <f t="array" aca="1" ref="AR3750" ca="1">_FV(A3750,"Instrument type",TRUE)</f>
        <v>ETF</v>
      </c>
    </row>
    <row r="3751" spans="1:44" ht="18.75" customHeight="1" x14ac:dyDescent="0.25">
      <c r="A3751" t="e" vm="3763">
        <v>#VALUE!</v>
      </c>
      <c r="B3751" t="s">
        <v>9834</v>
      </c>
      <c r="C3751" t="s">
        <v>9835</v>
      </c>
      <c r="D3751" s="31" cm="1">
        <f t="array" aca="1" ref="D3751" ca="1">_FV(A3751,"Last trade time",TRUE)</f>
        <v>45824.896430185159</v>
      </c>
      <c r="E3751" s="23" cm="1">
        <f t="array" aca="1" ref="E3751" ca="1">_FV(A3751,"Price")</f>
        <v>232.36</v>
      </c>
      <c r="F3751" s="27" cm="1">
        <f t="array" aca="1" ref="F3751" ca="1">_FV(A3751,"Change (%)",TRUE)</f>
        <v>1.1668000000000001E-2</v>
      </c>
      <c r="G3751" s="26" cm="1">
        <f t="array" aca="1" ref="G3751" ca="1">_FV(A3751,"Change")</f>
        <v>2.68</v>
      </c>
      <c r="H3751" s="23" cm="1">
        <f t="array" aca="1" ref="H3751" ca="1">_FV(A3751,"Open")</f>
        <v>231.67</v>
      </c>
      <c r="I3751" s="23" cm="1">
        <f t="array" aca="1" ref="I3751" ca="1">_FV(A3751,"Low")</f>
        <v>231.25</v>
      </c>
      <c r="J3751" s="23" cm="1">
        <f t="array" aca="1" ref="J3751" ca="1">_FV(A3751,"High")</f>
        <v>233.55500000000001</v>
      </c>
      <c r="K3751" s="23" cm="1">
        <f t="array" aca="1" ref="K3751" ca="1">_FV(A3751,"Previous close",TRUE)</f>
        <v>229.68</v>
      </c>
      <c r="L3751" s="26"/>
      <c r="M3751" s="23" cm="1">
        <f t="array" aca="1" ref="M3751" ca="1">_FV(A3751,"52 week low",TRUE)</f>
        <v>190.27</v>
      </c>
      <c r="N3751" s="23" cm="1">
        <f t="array" aca="1" ref="N3751" ca="1">_FV(A3751,"52 week high",TRUE)</f>
        <v>263.34989999999999</v>
      </c>
      <c r="O3751" s="8" cm="1">
        <f t="array" aca="1" ref="O3751" ca="1">_FV(A3751,"Volume")</f>
        <v>458234</v>
      </c>
      <c r="P3751" s="7" cm="1">
        <f t="array" aca="1" ref="P3751" ca="1">_FV(A3751,"Volume average",TRUE)</f>
        <v>809960</v>
      </c>
      <c r="Q3751" t="s">
        <v>119</v>
      </c>
      <c r="T3751" s="25" cm="1">
        <f t="array" aca="1" ref="T3751" ca="1">_FV(A3751,"Expense ratio",TRUE)</f>
        <v>5.0000000000000001E-4</v>
      </c>
      <c r="U3751" s="24" cm="1">
        <f t="array" aca="1" ref="U3751" ca="1">_FV(A3751,"Market cap",TRUE)</f>
        <v>61123360830</v>
      </c>
      <c r="V3751" s="16"/>
      <c r="W3751" s="16"/>
      <c r="Z3751" s="18"/>
      <c r="AC3751" s="21">
        <v>853420</v>
      </c>
      <c r="AE3751" s="18"/>
      <c r="AI3751" s="21"/>
      <c r="AJ3751" s="18"/>
      <c r="AL3751" s="18"/>
      <c r="AM3751" s="18"/>
      <c r="AN3751" t="s">
        <v>73</v>
      </c>
      <c r="AO3751" t="str" cm="1">
        <f t="array" aca="1" ref="AO3751" ca="1">_FV(A3751,"Currency")</f>
        <v>USD</v>
      </c>
      <c r="AP3751" t="str" cm="1">
        <f t="array" aca="1" ref="AP3751" ca="1">_FV(A3751,"Exchange")</f>
        <v>NYSE Arca</v>
      </c>
      <c r="AQ3751" s="6" t="str" cm="1">
        <f t="array" aca="1" ref="AQ3751" ca="1">_FV(A3751,"Exchange abbreviation",TRUE)</f>
        <v>ARCX</v>
      </c>
      <c r="AR3751" t="str" cm="1">
        <f t="array" aca="1" ref="AR3751" ca="1">_FV(A3751,"Instrument type",TRUE)</f>
        <v>ETF</v>
      </c>
    </row>
    <row r="3752" spans="1:44" ht="18.75" customHeight="1" x14ac:dyDescent="0.25">
      <c r="A3752" t="e" vm="3764">
        <v>#VALUE!</v>
      </c>
      <c r="B3752" t="s">
        <v>9836</v>
      </c>
      <c r="C3752" t="s">
        <v>9837</v>
      </c>
      <c r="D3752" s="31" cm="1">
        <f t="array" aca="1" ref="D3752" ca="1">_FV(A3752,"Last trade time",TRUE)</f>
        <v>45824.884245995316</v>
      </c>
      <c r="E3752" s="23" cm="1">
        <f t="array" aca="1" ref="E3752" ca="1">_FV(A3752,"Price")</f>
        <v>187.74</v>
      </c>
      <c r="F3752" s="27" cm="1">
        <f t="array" aca="1" ref="F3752" ca="1">_FV(A3752,"Change (%)",TRUE)</f>
        <v>1.2840000000000001E-2</v>
      </c>
      <c r="G3752" s="26" cm="1">
        <f t="array" aca="1" ref="G3752" ca="1">_FV(A3752,"Change")</f>
        <v>2.38</v>
      </c>
      <c r="H3752" s="23" cm="1">
        <f t="array" aca="1" ref="H3752" ca="1">_FV(A3752,"Open")</f>
        <v>186.92</v>
      </c>
      <c r="I3752" s="23" cm="1">
        <f t="array" aca="1" ref="I3752" ca="1">_FV(A3752,"Low")</f>
        <v>186.74</v>
      </c>
      <c r="J3752" s="23" cm="1">
        <f t="array" aca="1" ref="J3752" ca="1">_FV(A3752,"High")</f>
        <v>188.51</v>
      </c>
      <c r="K3752" s="23" cm="1">
        <f t="array" aca="1" ref="K3752" ca="1">_FV(A3752,"Previous close",TRUE)</f>
        <v>185.36</v>
      </c>
      <c r="L3752" s="26"/>
      <c r="M3752" s="23" cm="1">
        <f t="array" aca="1" ref="M3752" ca="1">_FV(A3752,"52 week low",TRUE)</f>
        <v>146.68</v>
      </c>
      <c r="N3752" s="23" cm="1">
        <f t="array" aca="1" ref="N3752" ca="1">_FV(A3752,"52 week high",TRUE)</f>
        <v>207.77</v>
      </c>
      <c r="O3752" s="8" cm="1">
        <f t="array" aca="1" ref="O3752" ca="1">_FV(A3752,"Volume")</f>
        <v>522698</v>
      </c>
      <c r="P3752" s="7" cm="1">
        <f t="array" aca="1" ref="P3752" ca="1">_FV(A3752,"Volume average",TRUE)</f>
        <v>579340</v>
      </c>
      <c r="Q3752" t="s">
        <v>496</v>
      </c>
      <c r="S3752" t="s">
        <v>8387</v>
      </c>
      <c r="T3752" s="25" cm="1">
        <f t="array" aca="1" ref="T3752" ca="1">_FV(A3752,"Expense ratio",TRUE)</f>
        <v>5.0000000000000001E-4</v>
      </c>
      <c r="U3752" s="24" cm="1">
        <f t="array" aca="1" ref="U3752" ca="1">_FV(A3752,"Market cap",TRUE)</f>
        <v>21258994829</v>
      </c>
      <c r="V3752" s="4">
        <v>107694317568</v>
      </c>
      <c r="W3752" s="4">
        <v>107694317568</v>
      </c>
      <c r="Y3752" t="s">
        <v>9838</v>
      </c>
      <c r="Z3752" s="5">
        <v>188.69</v>
      </c>
      <c r="AA3752" s="5">
        <v>19.928267000000002</v>
      </c>
      <c r="AB3752" s="5">
        <v>1.21E-2</v>
      </c>
      <c r="AC3752" s="4">
        <v>586474</v>
      </c>
      <c r="AE3752" s="5">
        <v>-0.46287001753494428</v>
      </c>
      <c r="AF3752" s="5">
        <v>13.511391885081119</v>
      </c>
      <c r="AH3752" s="17">
        <v>61090900</v>
      </c>
      <c r="AI3752" s="4">
        <v>586474</v>
      </c>
      <c r="AJ3752" s="5">
        <v>110614861.14</v>
      </c>
      <c r="AL3752" s="5">
        <v>207.77</v>
      </c>
      <c r="AM3752" s="5">
        <v>146.68</v>
      </c>
      <c r="AN3752" t="s">
        <v>82</v>
      </c>
      <c r="AO3752" t="str" cm="1">
        <f t="array" aca="1" ref="AO3752" ca="1">_FV(A3752,"Currency")</f>
        <v>USD</v>
      </c>
      <c r="AP3752" t="str" cm="1">
        <f t="array" aca="1" ref="AP3752" ca="1">_FV(A3752,"Exchange")</f>
        <v>NYSE Arca</v>
      </c>
      <c r="AQ3752" s="6" t="str" cm="1">
        <f t="array" aca="1" ref="AQ3752" ca="1">_FV(A3752,"Exchange abbreviation",TRUE)</f>
        <v>ARCX</v>
      </c>
      <c r="AR3752" t="str" cm="1">
        <f t="array" aca="1" ref="AR3752" ca="1">_FV(A3752,"Instrument type",TRUE)</f>
        <v>ETF</v>
      </c>
    </row>
    <row r="3753" spans="1:44" ht="18.75" customHeight="1" x14ac:dyDescent="0.25">
      <c r="A3753" t="e" vm="3765">
        <v>#VALUE!</v>
      </c>
      <c r="B3753" t="s">
        <v>9839</v>
      </c>
      <c r="C3753" t="s">
        <v>9840</v>
      </c>
      <c r="D3753" s="31" cm="1">
        <f t="array" aca="1" ref="D3753" ca="1">_FV(A3753,"Last trade time",TRUE)</f>
        <v>45824.942510925779</v>
      </c>
      <c r="E3753" s="23" cm="1">
        <f t="array" aca="1" ref="E3753" ca="1">_FV(A3753,"Price")</f>
        <v>68.39</v>
      </c>
      <c r="F3753" s="27" cm="1">
        <f t="array" aca="1" ref="F3753" ca="1">_FV(A3753,"Change (%)",TRUE)</f>
        <v>6.6230000000000004E-3</v>
      </c>
      <c r="G3753" s="26" cm="1">
        <f t="array" aca="1" ref="G3753" ca="1">_FV(A3753,"Change")</f>
        <v>0.45</v>
      </c>
      <c r="H3753" s="23" cm="1">
        <f t="array" aca="1" ref="H3753" ca="1">_FV(A3753,"Open")</f>
        <v>68.5</v>
      </c>
      <c r="I3753" s="23" cm="1">
        <f t="array" aca="1" ref="I3753" ca="1">_FV(A3753,"Low")</f>
        <v>68.364999999999995</v>
      </c>
      <c r="J3753" s="23" cm="1">
        <f t="array" aca="1" ref="J3753" ca="1">_FV(A3753,"High")</f>
        <v>68.894999999999996</v>
      </c>
      <c r="K3753" s="23" cm="1">
        <f t="array" aca="1" ref="K3753" ca="1">_FV(A3753,"Previous close",TRUE)</f>
        <v>67.94</v>
      </c>
      <c r="L3753" s="26"/>
      <c r="M3753" s="23" cm="1">
        <f t="array" aca="1" ref="M3753" ca="1">_FV(A3753,"52 week low",TRUE)</f>
        <v>54.98</v>
      </c>
      <c r="N3753" s="23" cm="1">
        <f t="array" aca="1" ref="N3753" ca="1">_FV(A3753,"52 week high",TRUE)</f>
        <v>68.92</v>
      </c>
      <c r="O3753" s="8" cm="1">
        <f t="array" aca="1" ref="O3753" ca="1">_FV(A3753,"Volume")</f>
        <v>3538781</v>
      </c>
      <c r="P3753" s="7" cm="1">
        <f t="array" aca="1" ref="P3753" ca="1">_FV(A3753,"Volume average",TRUE)</f>
        <v>4511239</v>
      </c>
      <c r="Q3753" t="s">
        <v>703</v>
      </c>
      <c r="S3753" t="s">
        <v>8387</v>
      </c>
      <c r="T3753" s="25" cm="1">
        <f t="array" aca="1" ref="T3753" ca="1">_FV(A3753,"Expense ratio",TRUE)</f>
        <v>5.0000000000000001E-4</v>
      </c>
      <c r="U3753" s="24" cm="1">
        <f t="array" aca="1" ref="U3753" ca="1">_FV(A3753,"Market cap",TRUE)</f>
        <v>91785448514</v>
      </c>
      <c r="V3753" s="17">
        <v>492723732480</v>
      </c>
      <c r="W3753" s="17">
        <v>492723732480</v>
      </c>
      <c r="Y3753" t="s">
        <v>9841</v>
      </c>
      <c r="Z3753" s="19">
        <v>67.92</v>
      </c>
      <c r="AA3753" s="19">
        <v>16.334651999999998</v>
      </c>
      <c r="AB3753" s="19">
        <v>2.92E-2</v>
      </c>
      <c r="AC3753" s="17">
        <v>4761861</v>
      </c>
      <c r="AE3753" s="19">
        <v>16.223320710531141</v>
      </c>
      <c r="AF3753" s="19">
        <v>13.76853930280946</v>
      </c>
      <c r="AI3753" s="17">
        <v>4761861</v>
      </c>
      <c r="AJ3753" s="19">
        <v>323854166.61000001</v>
      </c>
      <c r="AL3753" s="19">
        <v>68.39</v>
      </c>
      <c r="AM3753" s="19">
        <v>54.98</v>
      </c>
      <c r="AN3753" t="s">
        <v>82</v>
      </c>
      <c r="AO3753" t="str" cm="1">
        <f t="array" aca="1" ref="AO3753" ca="1">_FV(A3753,"Currency")</f>
        <v>USD</v>
      </c>
      <c r="AP3753" t="str" cm="1">
        <f t="array" aca="1" ref="AP3753" ca="1">_FV(A3753,"Exchange")</f>
        <v>Nasdaq Stock Market</v>
      </c>
      <c r="AQ3753" s="6" t="str" cm="1">
        <f t="array" aca="1" ref="AQ3753" ca="1">_FV(A3753,"Exchange abbreviation",TRUE)</f>
        <v>XNAS</v>
      </c>
      <c r="AR3753" t="str" cm="1">
        <f t="array" aca="1" ref="AR3753" ca="1">_FV(A3753,"Instrument type",TRUE)</f>
        <v>ETF</v>
      </c>
    </row>
    <row r="3754" spans="1:44" ht="18.75" customHeight="1" x14ac:dyDescent="0.25">
      <c r="A3754" t="e" vm="3766">
        <v>#VALUE!</v>
      </c>
      <c r="B3754" t="s">
        <v>9842</v>
      </c>
      <c r="C3754" t="s">
        <v>9843</v>
      </c>
      <c r="D3754" s="31" cm="1">
        <f t="array" aca="1" ref="D3754" ca="1">_FV(A3754,"Last trade time",TRUE)</f>
        <v>45824.920823657034</v>
      </c>
      <c r="E3754" s="23" cm="1">
        <f t="array" aca="1" ref="E3754" ca="1">_FV(A3754,"Price")</f>
        <v>64.290000000000006</v>
      </c>
      <c r="F3754" s="27" cm="1">
        <f t="array" aca="1" ref="F3754" ca="1">_FV(A3754,"Change (%)",TRUE)</f>
        <v>-1.4108000000000001E-2</v>
      </c>
      <c r="G3754" s="26" cm="1">
        <f t="array" aca="1" ref="G3754" ca="1">_FV(A3754,"Change")</f>
        <v>-0.92</v>
      </c>
      <c r="H3754" s="23" cm="1">
        <f t="array" aca="1" ref="H3754" ca="1">_FV(A3754,"Open")</f>
        <v>64.97</v>
      </c>
      <c r="I3754" s="23" cm="1">
        <f t="array" aca="1" ref="I3754" ca="1">_FV(A3754,"Low")</f>
        <v>64.260000000000005</v>
      </c>
      <c r="J3754" s="23" cm="1">
        <f t="array" aca="1" ref="J3754" ca="1">_FV(A3754,"High")</f>
        <v>65.385000000000005</v>
      </c>
      <c r="K3754" s="23" cm="1">
        <f t="array" aca="1" ref="K3754" ca="1">_FV(A3754,"Previous close",TRUE)</f>
        <v>65.209999999999994</v>
      </c>
      <c r="L3754" s="26"/>
      <c r="M3754" s="23" cm="1">
        <f t="array" aca="1" ref="M3754" ca="1">_FV(A3754,"52 week low",TRUE)</f>
        <v>61.56</v>
      </c>
      <c r="N3754" s="23" cm="1">
        <f t="array" aca="1" ref="N3754" ca="1">_FV(A3754,"52 week high",TRUE)</f>
        <v>83.97</v>
      </c>
      <c r="O3754" s="8" cm="1">
        <f t="array" aca="1" ref="O3754" ca="1">_FV(A3754,"Volume")</f>
        <v>489716</v>
      </c>
      <c r="P3754" s="7" cm="1">
        <f t="array" aca="1" ref="P3754" ca="1">_FV(A3754,"Volume average",TRUE)</f>
        <v>950171</v>
      </c>
      <c r="Q3754" t="s">
        <v>3924</v>
      </c>
      <c r="S3754" t="s">
        <v>8387</v>
      </c>
      <c r="T3754" s="25" cm="1">
        <f t="array" aca="1" ref="T3754" ca="1">_FV(A3754,"Expense ratio",TRUE)</f>
        <v>5.0000000000000001E-4</v>
      </c>
      <c r="U3754" s="24" cm="1">
        <f t="array" aca="1" ref="U3754" ca="1">_FV(A3754,"Market cap",TRUE)</f>
        <v>3460429608</v>
      </c>
      <c r="V3754" s="17">
        <v>4142647296</v>
      </c>
      <c r="W3754" s="17">
        <v>4142647296</v>
      </c>
      <c r="Y3754" t="s">
        <v>6620</v>
      </c>
      <c r="Z3754" s="19">
        <v>63.99</v>
      </c>
      <c r="AB3754" s="19">
        <v>4.9299999999999997E-2</v>
      </c>
      <c r="AC3754" s="17">
        <v>1207688</v>
      </c>
      <c r="AE3754" s="19">
        <v>-3.7853469140610159</v>
      </c>
      <c r="AF3754" s="19">
        <v>-10.31739767580576</v>
      </c>
      <c r="AI3754" s="17">
        <v>1207688</v>
      </c>
      <c r="AJ3754" s="19">
        <v>77750953.439999998</v>
      </c>
      <c r="AL3754" s="19">
        <v>83.97</v>
      </c>
      <c r="AM3754" s="19">
        <v>61.56</v>
      </c>
      <c r="AN3754" t="s">
        <v>82</v>
      </c>
      <c r="AO3754" t="str" cm="1">
        <f t="array" aca="1" ref="AO3754" ca="1">_FV(A3754,"Currency")</f>
        <v>USD</v>
      </c>
      <c r="AP3754" t="str" cm="1">
        <f t="array" aca="1" ref="AP3754" ca="1">_FV(A3754,"Exchange")</f>
        <v>NYSE Arca</v>
      </c>
      <c r="AQ3754" s="6" t="str" cm="1">
        <f t="array" aca="1" ref="AQ3754" ca="1">_FV(A3754,"Exchange abbreviation",TRUE)</f>
        <v>ARCX</v>
      </c>
      <c r="AR3754" t="str" cm="1">
        <f t="array" aca="1" ref="AR3754" ca="1">_FV(A3754,"Instrument type",TRUE)</f>
        <v>ETF</v>
      </c>
    </row>
    <row r="3755" spans="1:44" ht="18.75" customHeight="1" x14ac:dyDescent="0.25">
      <c r="A3755" t="e" vm="3767">
        <v>#VALUE!</v>
      </c>
      <c r="B3755" t="s">
        <v>9844</v>
      </c>
      <c r="C3755" t="s">
        <v>9845</v>
      </c>
      <c r="D3755" s="31" cm="1">
        <f t="array" aca="1" ref="D3755" ca="1">_FV(A3755,"Last trade time",TRUE)</f>
        <v>45824.840277812502</v>
      </c>
      <c r="E3755" s="23" cm="1">
        <f t="array" aca="1" ref="E3755" ca="1">_FV(A3755,"Price")</f>
        <v>30.01</v>
      </c>
      <c r="F3755" s="27" cm="1">
        <f t="array" aca="1" ref="F3755" ca="1">_FV(A3755,"Change (%)",TRUE)</f>
        <v>0</v>
      </c>
      <c r="G3755" s="26" cm="1">
        <f t="array" aca="1" ref="G3755" ca="1">_FV(A3755,"Change")</f>
        <v>0</v>
      </c>
      <c r="H3755" s="23" cm="1">
        <f t="array" aca="1" ref="H3755" ca="1">_FV(A3755,"Open")</f>
        <v>30.02</v>
      </c>
      <c r="I3755" s="23" cm="1">
        <f t="array" aca="1" ref="I3755" ca="1">_FV(A3755,"Low")</f>
        <v>30</v>
      </c>
      <c r="J3755" s="23" cm="1">
        <f t="array" aca="1" ref="J3755" ca="1">_FV(A3755,"High")</f>
        <v>30.03</v>
      </c>
      <c r="K3755" s="23" cm="1">
        <f t="array" aca="1" ref="K3755" ca="1">_FV(A3755,"Previous close",TRUE)</f>
        <v>30.01</v>
      </c>
      <c r="L3755" s="26"/>
      <c r="M3755" s="23" cm="1">
        <f t="array" aca="1" ref="M3755" ca="1">_FV(A3755,"52 week low",TRUE)</f>
        <v>29.57</v>
      </c>
      <c r="N3755" s="23" cm="1">
        <f t="array" aca="1" ref="N3755" ca="1">_FV(A3755,"52 week high",TRUE)</f>
        <v>30.31</v>
      </c>
      <c r="O3755" s="8" cm="1">
        <f t="array" aca="1" ref="O3755" ca="1">_FV(A3755,"Volume")</f>
        <v>2042890</v>
      </c>
      <c r="P3755" s="7" cm="1">
        <f t="array" aca="1" ref="P3755" ca="1">_FV(A3755,"Volume average",TRUE)</f>
        <v>3596876</v>
      </c>
      <c r="Q3755" t="s">
        <v>45</v>
      </c>
      <c r="R3755" t="s">
        <v>3835</v>
      </c>
      <c r="T3755" s="25" cm="1">
        <f t="array" aca="1" ref="T3755" ca="1">_FV(A3755,"Expense ratio",TRUE)</f>
        <v>4.0000000000000002E-4</v>
      </c>
      <c r="U3755" s="24" cm="1">
        <f t="array" aca="1" ref="U3755" ca="1">_FV(A3755,"Market cap",TRUE)</f>
        <v>8137277440.5900002</v>
      </c>
      <c r="V3755" s="16"/>
      <c r="W3755" s="16"/>
      <c r="Z3755" s="18"/>
      <c r="AA3755" s="20"/>
      <c r="AB3755" s="20"/>
      <c r="AC3755" s="21">
        <v>3702002</v>
      </c>
      <c r="AE3755" s="18"/>
      <c r="AF3755" s="20"/>
      <c r="AI3755" s="21"/>
      <c r="AJ3755" s="18"/>
      <c r="AL3755" s="18"/>
      <c r="AM3755" s="18"/>
      <c r="AN3755" t="s">
        <v>73</v>
      </c>
      <c r="AO3755" t="str" cm="1">
        <f t="array" aca="1" ref="AO3755" ca="1">_FV(A3755,"Currency")</f>
        <v>USD</v>
      </c>
      <c r="AP3755" t="str" cm="1">
        <f t="array" aca="1" ref="AP3755" ca="1">_FV(A3755,"Exchange")</f>
        <v>NYSE Arca</v>
      </c>
      <c r="AQ3755" s="6" t="str" cm="1">
        <f t="array" aca="1" ref="AQ3755" ca="1">_FV(A3755,"Exchange abbreviation",TRUE)</f>
        <v>ARCX</v>
      </c>
      <c r="AR3755" t="str" cm="1">
        <f t="array" aca="1" ref="AR3755" ca="1">_FV(A3755,"Instrument type",TRUE)</f>
        <v>ETF</v>
      </c>
    </row>
    <row r="3756" spans="1:44" ht="18.75" customHeight="1" x14ac:dyDescent="0.25">
      <c r="A3756" t="e" vm="3768">
        <v>#VALUE!</v>
      </c>
      <c r="B3756" t="s">
        <v>9846</v>
      </c>
      <c r="C3756" t="s">
        <v>9847</v>
      </c>
      <c r="D3756" s="31" cm="1">
        <f t="array" aca="1" ref="D3756" ca="1">_FV(A3756,"Last trade time",TRUE)</f>
        <v>45824.926465046097</v>
      </c>
      <c r="E3756" s="23" cm="1">
        <f t="array" aca="1" ref="E3756" ca="1">_FV(A3756,"Price")</f>
        <v>52.32</v>
      </c>
      <c r="F3756" s="27" cm="1">
        <f t="array" aca="1" ref="F3756" ca="1">_FV(A3756,"Change (%)",TRUE)</f>
        <v>1.9120000000000001E-4</v>
      </c>
      <c r="G3756" s="26" cm="1">
        <f t="array" aca="1" ref="G3756" ca="1">_FV(A3756,"Change")</f>
        <v>0.01</v>
      </c>
      <c r="H3756" s="23" cm="1">
        <f t="array" aca="1" ref="H3756" ca="1">_FV(A3756,"Open")</f>
        <v>52.33</v>
      </c>
      <c r="I3756" s="23" cm="1">
        <f t="array" aca="1" ref="I3756" ca="1">_FV(A3756,"Low")</f>
        <v>52.31</v>
      </c>
      <c r="J3756" s="23" cm="1">
        <f t="array" aca="1" ref="J3756" ca="1">_FV(A3756,"High")</f>
        <v>52.37</v>
      </c>
      <c r="K3756" s="23" cm="1">
        <f t="array" aca="1" ref="K3756" ca="1">_FV(A3756,"Previous close",TRUE)</f>
        <v>52.31</v>
      </c>
      <c r="L3756" s="26"/>
      <c r="M3756" s="23" cm="1">
        <f t="array" aca="1" ref="M3756" ca="1">_FV(A3756,"52 week low",TRUE)</f>
        <v>51</v>
      </c>
      <c r="N3756" s="23" cm="1">
        <f t="array" aca="1" ref="N3756" ca="1">_FV(A3756,"52 week high",TRUE)</f>
        <v>52.74</v>
      </c>
      <c r="O3756" s="8" cm="1">
        <f t="array" aca="1" ref="O3756" ca="1">_FV(A3756,"Volume")</f>
        <v>1331044</v>
      </c>
      <c r="P3756" s="7" cm="1">
        <f t="array" aca="1" ref="P3756" ca="1">_FV(A3756,"Volume average",TRUE)</f>
        <v>2716404</v>
      </c>
      <c r="Q3756" t="s">
        <v>2519</v>
      </c>
      <c r="S3756" t="s">
        <v>2067</v>
      </c>
      <c r="T3756" s="25" cm="1">
        <f t="array" aca="1" ref="T3756" ca="1">_FV(A3756,"Expense ratio",TRUE)</f>
        <v>4.0000000000000002E-4</v>
      </c>
      <c r="U3756" s="24" cm="1">
        <f t="array" aca="1" ref="U3756" ca="1">_FV(A3756,"Market cap",TRUE)</f>
        <v>21209409312.169998</v>
      </c>
      <c r="V3756" s="4">
        <v>21209409536</v>
      </c>
      <c r="W3756" s="4">
        <v>21209409536</v>
      </c>
      <c r="Y3756" t="s">
        <v>8359</v>
      </c>
      <c r="Z3756" s="5">
        <v>52.126480000000001</v>
      </c>
      <c r="AA3756" s="20"/>
      <c r="AB3756" s="5">
        <v>4.19E-2</v>
      </c>
      <c r="AC3756" s="4">
        <v>4042801</v>
      </c>
      <c r="AE3756" s="5">
        <v>2.7526096284321788</v>
      </c>
      <c r="AF3756" s="5">
        <v>6.3453264861450753</v>
      </c>
      <c r="AI3756" s="4">
        <v>4042801</v>
      </c>
      <c r="AJ3756" s="5">
        <v>210751216.13</v>
      </c>
      <c r="AL3756" s="5">
        <v>52.74</v>
      </c>
      <c r="AM3756" s="4">
        <v>51</v>
      </c>
      <c r="AN3756" t="s">
        <v>82</v>
      </c>
      <c r="AO3756" t="str" cm="1">
        <f t="array" aca="1" ref="AO3756" ca="1">_FV(A3756,"Currency")</f>
        <v>USD</v>
      </c>
      <c r="AP3756" t="str" cm="1">
        <f t="array" aca="1" ref="AP3756" ca="1">_FV(A3756,"Exchange")</f>
        <v>Nasdaq Stock Market</v>
      </c>
      <c r="AQ3756" s="6" t="str" cm="1">
        <f t="array" aca="1" ref="AQ3756" ca="1">_FV(A3756,"Exchange abbreviation",TRUE)</f>
        <v>XNAS</v>
      </c>
      <c r="AR3756" t="str" cm="1">
        <f t="array" aca="1" ref="AR3756" ca="1">_FV(A3756,"Instrument type",TRUE)</f>
        <v>ETF</v>
      </c>
    </row>
    <row r="3757" spans="1:44" ht="18.75" customHeight="1" x14ac:dyDescent="0.25">
      <c r="A3757" t="e" vm="3769">
        <v>#VALUE!</v>
      </c>
      <c r="B3757" t="s">
        <v>9848</v>
      </c>
      <c r="C3757" t="s">
        <v>9849</v>
      </c>
      <c r="D3757" s="31" cm="1">
        <f t="array" aca="1" ref="D3757" ca="1">_FV(A3757,"Last trade time",TRUE)</f>
        <v>45824.842100937502</v>
      </c>
      <c r="E3757" s="23" cm="1">
        <f t="array" aca="1" ref="E3757" ca="1">_FV(A3757,"Price")</f>
        <v>27.25</v>
      </c>
      <c r="F3757" s="27" cm="1">
        <f t="array" aca="1" ref="F3757" ca="1">_FV(A3757,"Change (%)",TRUE)</f>
        <v>5.9059999999999998E-3</v>
      </c>
      <c r="G3757" s="26" cm="1">
        <f t="array" aca="1" ref="G3757" ca="1">_FV(A3757,"Change")</f>
        <v>0.16</v>
      </c>
      <c r="H3757" s="23" cm="1">
        <f t="array" aca="1" ref="H3757" ca="1">_FV(A3757,"Open")</f>
        <v>27.23</v>
      </c>
      <c r="I3757" s="23" cm="1">
        <f t="array" aca="1" ref="I3757" ca="1">_FV(A3757,"Low")</f>
        <v>27.2</v>
      </c>
      <c r="J3757" s="23" cm="1">
        <f t="array" aca="1" ref="J3757" ca="1">_FV(A3757,"High")</f>
        <v>27.388999999999999</v>
      </c>
      <c r="K3757" s="23" cm="1">
        <f t="array" aca="1" ref="K3757" ca="1">_FV(A3757,"Previous close",TRUE)</f>
        <v>27.09</v>
      </c>
      <c r="L3757" s="26"/>
      <c r="M3757" s="23" cm="1">
        <f t="array" aca="1" ref="M3757" ca="1">_FV(A3757,"52 week low",TRUE)</f>
        <v>23.08</v>
      </c>
      <c r="N3757" s="23" cm="1">
        <f t="array" aca="1" ref="N3757" ca="1">_FV(A3757,"52 week high",TRUE)</f>
        <v>28.188600000000001</v>
      </c>
      <c r="O3757" s="8" cm="1">
        <f t="array" aca="1" ref="O3757" ca="1">_FV(A3757,"Volume")</f>
        <v>1203035</v>
      </c>
      <c r="P3757" s="7" cm="1">
        <f t="array" aca="1" ref="P3757" ca="1">_FV(A3757,"Volume average",TRUE)</f>
        <v>1518087</v>
      </c>
      <c r="Q3757" t="s">
        <v>1641</v>
      </c>
      <c r="R3757" t="s">
        <v>155</v>
      </c>
      <c r="S3757" t="s">
        <v>4838</v>
      </c>
      <c r="T3757" s="25" cm="1">
        <f t="array" aca="1" ref="T3757" ca="1">_FV(A3757,"Expense ratio",TRUE)</f>
        <v>4.0000000000000002E-4</v>
      </c>
      <c r="U3757" s="24" cm="1">
        <f t="array" aca="1" ref="U3757" ca="1">_FV(A3757,"Market cap",TRUE)</f>
        <v>12133888447.42</v>
      </c>
      <c r="V3757" s="4">
        <v>12133888000</v>
      </c>
      <c r="W3757" s="4">
        <v>12133888000</v>
      </c>
      <c r="Y3757" t="s">
        <v>9850</v>
      </c>
      <c r="Z3757" s="5">
        <v>27.11</v>
      </c>
      <c r="AA3757" s="19">
        <v>19.936627999999999</v>
      </c>
      <c r="AB3757" s="5">
        <v>2.23E-2</v>
      </c>
      <c r="AC3757" s="4">
        <v>1824352</v>
      </c>
      <c r="AE3757" s="5">
        <v>4.8993154209992618</v>
      </c>
      <c r="AF3757" s="5">
        <v>11.588890342520751</v>
      </c>
      <c r="AI3757" s="4">
        <v>1824352</v>
      </c>
      <c r="AJ3757" s="5">
        <v>49458182.719999999</v>
      </c>
      <c r="AL3757" s="5">
        <v>78.8</v>
      </c>
      <c r="AM3757" s="5">
        <v>23.08</v>
      </c>
      <c r="AN3757" t="s">
        <v>82</v>
      </c>
      <c r="AO3757" t="str" cm="1">
        <f t="array" aca="1" ref="AO3757" ca="1">_FV(A3757,"Currency")</f>
        <v>USD</v>
      </c>
      <c r="AP3757" t="str" cm="1">
        <f t="array" aca="1" ref="AP3757" ca="1">_FV(A3757,"Exchange")</f>
        <v>NYSE Arca</v>
      </c>
      <c r="AQ3757" s="6" t="str" cm="1">
        <f t="array" aca="1" ref="AQ3757" ca="1">_FV(A3757,"Exchange abbreviation",TRUE)</f>
        <v>ARCX</v>
      </c>
      <c r="AR3757" t="str" cm="1">
        <f t="array" aca="1" ref="AR3757" ca="1">_FV(A3757,"Instrument type",TRUE)</f>
        <v>ETF</v>
      </c>
    </row>
    <row r="3758" spans="1:44" ht="18.75" customHeight="1" x14ac:dyDescent="0.25">
      <c r="A3758" t="e" vm="3770">
        <v>#VALUE!</v>
      </c>
      <c r="B3758" t="s">
        <v>9851</v>
      </c>
      <c r="C3758" t="s">
        <v>9852</v>
      </c>
      <c r="D3758" s="31" cm="1">
        <f t="array" aca="1" ref="D3758" ca="1">_FV(A3758,"Last trade time",TRUE)</f>
        <v>45824.929339571092</v>
      </c>
      <c r="E3758" s="23" cm="1">
        <f t="array" aca="1" ref="E3758" ca="1">_FV(A3758,"Price")</f>
        <v>174.22</v>
      </c>
      <c r="F3758" s="27" cm="1">
        <f t="array" aca="1" ref="F3758" ca="1">_FV(A3758,"Change (%)",TRUE)</f>
        <v>4.8449999999999995E-3</v>
      </c>
      <c r="G3758" s="26" cm="1">
        <f t="array" aca="1" ref="G3758" ca="1">_FV(A3758,"Change")</f>
        <v>0.84</v>
      </c>
      <c r="H3758" s="23" cm="1">
        <f t="array" aca="1" ref="H3758" ca="1">_FV(A3758,"Open")</f>
        <v>174.19</v>
      </c>
      <c r="I3758" s="23" cm="1">
        <f t="array" aca="1" ref="I3758" ca="1">_FV(A3758,"Low")</f>
        <v>173.84950000000001</v>
      </c>
      <c r="J3758" s="23" cm="1">
        <f t="array" aca="1" ref="J3758" ca="1">_FV(A3758,"High")</f>
        <v>175.07</v>
      </c>
      <c r="K3758" s="23" cm="1">
        <f t="array" aca="1" ref="K3758" ca="1">_FV(A3758,"Previous close",TRUE)</f>
        <v>173.38</v>
      </c>
      <c r="L3758" s="26"/>
      <c r="M3758" s="23" cm="1">
        <f t="array" aca="1" ref="M3758" ca="1">_FV(A3758,"52 week low",TRUE)</f>
        <v>150.43</v>
      </c>
      <c r="N3758" s="23" cm="1">
        <f t="array" aca="1" ref="N3758" ca="1">_FV(A3758,"52 week high",TRUE)</f>
        <v>182.38</v>
      </c>
      <c r="O3758" s="8" cm="1">
        <f t="array" aca="1" ref="O3758" ca="1">_FV(A3758,"Volume")</f>
        <v>2448011</v>
      </c>
      <c r="P3758" s="7" cm="1">
        <f t="array" aca="1" ref="P3758" ca="1">_FV(A3758,"Volume average",TRUE)</f>
        <v>2362113</v>
      </c>
      <c r="Q3758" t="s">
        <v>1641</v>
      </c>
      <c r="S3758" t="s">
        <v>8387</v>
      </c>
      <c r="T3758" s="25" cm="1">
        <f t="array" aca="1" ref="T3758" ca="1">_FV(A3758,"Expense ratio",TRUE)</f>
        <v>4.0000000000000002E-4</v>
      </c>
      <c r="U3758" s="24" cm="1">
        <f t="array" aca="1" ref="U3758" ca="1">_FV(A3758,"Market cap",TRUE)</f>
        <v>133359830853</v>
      </c>
      <c r="V3758" s="4">
        <v>188765667328</v>
      </c>
      <c r="W3758" s="4">
        <v>188765667328</v>
      </c>
      <c r="Y3758" t="s">
        <v>9853</v>
      </c>
      <c r="Z3758" s="5">
        <v>173.03</v>
      </c>
      <c r="AA3758" s="19">
        <v>18.93713</v>
      </c>
      <c r="AB3758" s="5">
        <v>2.29E-2</v>
      </c>
      <c r="AC3758" s="4">
        <v>3135065</v>
      </c>
      <c r="AE3758" s="5">
        <v>2.9884519442899382</v>
      </c>
      <c r="AF3758" s="5">
        <v>10.28648691634633</v>
      </c>
      <c r="AH3758" s="17">
        <v>424251008</v>
      </c>
      <c r="AI3758" s="4">
        <v>3135065</v>
      </c>
      <c r="AJ3758" s="5">
        <v>542428946.30000007</v>
      </c>
      <c r="AL3758" s="5">
        <v>182.38</v>
      </c>
      <c r="AM3758" s="5">
        <v>150.43</v>
      </c>
      <c r="AN3758" t="s">
        <v>82</v>
      </c>
      <c r="AO3758" t="str" cm="1">
        <f t="array" aca="1" ref="AO3758" ca="1">_FV(A3758,"Currency")</f>
        <v>USD</v>
      </c>
      <c r="AP3758" t="str" cm="1">
        <f t="array" aca="1" ref="AP3758" ca="1">_FV(A3758,"Exchange")</f>
        <v>NYSE Arca</v>
      </c>
      <c r="AQ3758" s="6" t="str" cm="1">
        <f t="array" aca="1" ref="AQ3758" ca="1">_FV(A3758,"Exchange abbreviation",TRUE)</f>
        <v>ARCX</v>
      </c>
      <c r="AR3758" t="str" cm="1">
        <f t="array" aca="1" ref="AR3758" ca="1">_FV(A3758,"Instrument type",TRUE)</f>
        <v>ETF</v>
      </c>
    </row>
    <row r="3759" spans="1:44" ht="18.75" customHeight="1" x14ac:dyDescent="0.25">
      <c r="A3759" t="e" vm="3771">
        <v>#VALUE!</v>
      </c>
      <c r="B3759" t="s">
        <v>9854</v>
      </c>
      <c r="C3759" t="s">
        <v>9855</v>
      </c>
      <c r="D3759" s="31" cm="1">
        <f t="array" aca="1" ref="D3759" ca="1">_FV(A3759,"Last trade time",TRUE)</f>
        <v>45824.841232198436</v>
      </c>
      <c r="E3759" s="23" cm="1">
        <f t="array" aca="1" ref="E3759" ca="1">_FV(A3759,"Price")</f>
        <v>81.510000000000005</v>
      </c>
      <c r="F3759" s="27" cm="1">
        <f t="array" aca="1" ref="F3759" ca="1">_FV(A3759,"Change (%)",TRUE)</f>
        <v>4.3249999999999999E-3</v>
      </c>
      <c r="G3759" s="26" cm="1">
        <f t="array" aca="1" ref="G3759" ca="1">_FV(A3759,"Change")</f>
        <v>0.35099999999999998</v>
      </c>
      <c r="H3759" s="23" cm="1">
        <f t="array" aca="1" ref="H3759" ca="1">_FV(A3759,"Open")</f>
        <v>81.72</v>
      </c>
      <c r="I3759" s="23" cm="1">
        <f t="array" aca="1" ref="I3759" ca="1">_FV(A3759,"Low")</f>
        <v>81.45</v>
      </c>
      <c r="J3759" s="23" cm="1">
        <f t="array" aca="1" ref="J3759" ca="1">_FV(A3759,"High")</f>
        <v>81.900000000000006</v>
      </c>
      <c r="K3759" s="23" cm="1">
        <f t="array" aca="1" ref="K3759" ca="1">_FV(A3759,"Previous close",TRUE)</f>
        <v>81.159000000000006</v>
      </c>
      <c r="L3759" s="26"/>
      <c r="M3759" s="23" cm="1">
        <f t="array" aca="1" ref="M3759" ca="1">_FV(A3759,"52 week low",TRUE)</f>
        <v>70.577100000000002</v>
      </c>
      <c r="N3759" s="23" cm="1">
        <f t="array" aca="1" ref="N3759" ca="1">_FV(A3759,"52 week high",TRUE)</f>
        <v>85.63</v>
      </c>
      <c r="O3759" s="8" cm="1">
        <f t="array" aca="1" ref="O3759" ca="1">_FV(A3759,"Volume")</f>
        <v>69444</v>
      </c>
      <c r="P3759" s="7" cm="1">
        <f t="array" aca="1" ref="P3759" ca="1">_FV(A3759,"Volume average",TRUE)</f>
        <v>29615</v>
      </c>
      <c r="Q3759" t="s">
        <v>1641</v>
      </c>
      <c r="R3759" t="s">
        <v>155</v>
      </c>
      <c r="S3759" t="s">
        <v>2067</v>
      </c>
      <c r="T3759" s="25" cm="1">
        <f t="array" aca="1" ref="T3759" ca="1">_FV(A3759,"Expense ratio",TRUE)</f>
        <v>4.0000000000000002E-4</v>
      </c>
      <c r="U3759" s="24" cm="1">
        <f t="array" aca="1" ref="U3759" ca="1">_FV(A3759,"Market cap",TRUE)</f>
        <v>1003422836.38</v>
      </c>
      <c r="V3759" s="4">
        <v>1003423808</v>
      </c>
      <c r="W3759" s="4">
        <v>1003423808</v>
      </c>
      <c r="Y3759" t="s">
        <v>9774</v>
      </c>
      <c r="Z3759" s="5">
        <v>81.761510000000001</v>
      </c>
      <c r="AA3759" s="5">
        <v>19.965754</v>
      </c>
      <c r="AB3759" s="5">
        <v>2.0299998999999999E-2</v>
      </c>
      <c r="AC3759" s="4">
        <v>50514</v>
      </c>
      <c r="AE3759" s="5">
        <v>1.815706666241135</v>
      </c>
      <c r="AF3759" s="5">
        <v>9.4474424850650394</v>
      </c>
      <c r="AI3759" s="4">
        <v>50514</v>
      </c>
      <c r="AJ3759" s="5">
        <v>4131504.7001999998</v>
      </c>
      <c r="AL3759" s="5">
        <v>85.63</v>
      </c>
      <c r="AM3759" s="5">
        <v>70.58</v>
      </c>
      <c r="AN3759" t="s">
        <v>90</v>
      </c>
      <c r="AO3759" t="str" cm="1">
        <f t="array" aca="1" ref="AO3759" ca="1">_FV(A3759,"Currency")</f>
        <v>USD</v>
      </c>
      <c r="AP3759" t="str" cm="1">
        <f t="array" aca="1" ref="AP3759" ca="1">_FV(A3759,"Exchange")</f>
        <v>NYSE Arca</v>
      </c>
      <c r="AQ3759" s="6" t="str" cm="1">
        <f t="array" aca="1" ref="AQ3759" ca="1">_FV(A3759,"Exchange abbreviation",TRUE)</f>
        <v>ARCX</v>
      </c>
      <c r="AR3759" t="str" cm="1">
        <f t="array" aca="1" ref="AR3759" ca="1">_FV(A3759,"Instrument type",TRUE)</f>
        <v>ETF</v>
      </c>
    </row>
    <row r="3760" spans="1:44" ht="18.75" customHeight="1" x14ac:dyDescent="0.25">
      <c r="A3760" t="e" vm="3772">
        <v>#VALUE!</v>
      </c>
      <c r="B3760" t="s">
        <v>9856</v>
      </c>
      <c r="C3760" t="s">
        <v>9857</v>
      </c>
      <c r="D3760" s="31" cm="1">
        <f t="array" aca="1" ref="D3760" ca="1">_FV(A3760,"Last trade time",TRUE)</f>
        <v>45824.942837117967</v>
      </c>
      <c r="E3760" s="23" cm="1">
        <f t="array" aca="1" ref="E3760" ca="1">_FV(A3760,"Price")</f>
        <v>33.18</v>
      </c>
      <c r="F3760" s="27" cm="1">
        <f t="array" aca="1" ref="F3760" ca="1">_FV(A3760,"Change (%)",TRUE)</f>
        <v>-3.0130000000000001E-4</v>
      </c>
      <c r="G3760" s="26" cm="1">
        <f t="array" aca="1" ref="G3760" ca="1">_FV(A3760,"Change")</f>
        <v>-0.01</v>
      </c>
      <c r="H3760" s="23" cm="1">
        <f t="array" aca="1" ref="H3760" ca="1">_FV(A3760,"Open")</f>
        <v>33.21</v>
      </c>
      <c r="I3760" s="23" cm="1">
        <f t="array" aca="1" ref="I3760" ca="1">_FV(A3760,"Low")</f>
        <v>33.18</v>
      </c>
      <c r="J3760" s="23" cm="1">
        <f t="array" aca="1" ref="J3760" ca="1">_FV(A3760,"High")</f>
        <v>33.25</v>
      </c>
      <c r="K3760" s="23" cm="1">
        <f t="array" aca="1" ref="K3760" ca="1">_FV(A3760,"Previous close",TRUE)</f>
        <v>33.19</v>
      </c>
      <c r="L3760" s="26"/>
      <c r="M3760" s="23" cm="1">
        <f t="array" aca="1" ref="M3760" ca="1">_FV(A3760,"52 week low",TRUE)</f>
        <v>32.340000000000003</v>
      </c>
      <c r="N3760" s="23" cm="1">
        <f t="array" aca="1" ref="N3760" ca="1">_FV(A3760,"52 week high",TRUE)</f>
        <v>33.859900000000003</v>
      </c>
      <c r="O3760" s="8" cm="1">
        <f t="array" aca="1" ref="O3760" ca="1">_FV(A3760,"Volume")</f>
        <v>2168752</v>
      </c>
      <c r="P3760" s="7" cm="1">
        <f t="array" aca="1" ref="P3760" ca="1">_FV(A3760,"Volume average",TRUE)</f>
        <v>5385814</v>
      </c>
      <c r="Q3760" t="s">
        <v>45</v>
      </c>
      <c r="R3760" t="s">
        <v>3835</v>
      </c>
      <c r="T3760" s="25" cm="1">
        <f t="array" aca="1" ref="T3760" ca="1">_FV(A3760,"Expense ratio",TRUE)</f>
        <v>4.0000000000000002E-4</v>
      </c>
      <c r="U3760" s="24" cm="1">
        <f t="array" aca="1" ref="U3760" ca="1">_FV(A3760,"Market cap",TRUE)</f>
        <v>9169468017.2399998</v>
      </c>
      <c r="V3760" s="16"/>
      <c r="W3760" s="16"/>
      <c r="Z3760" s="18"/>
      <c r="AA3760" s="20"/>
      <c r="AB3760" s="20"/>
      <c r="AC3760" s="21">
        <v>5372611</v>
      </c>
      <c r="AE3760" s="18"/>
      <c r="AF3760" s="20"/>
      <c r="AI3760" s="21"/>
      <c r="AJ3760" s="18"/>
      <c r="AL3760" s="18"/>
      <c r="AM3760" s="18"/>
      <c r="AN3760" t="s">
        <v>73</v>
      </c>
      <c r="AO3760" t="str" cm="1">
        <f t="array" aca="1" ref="AO3760" ca="1">_FV(A3760,"Currency")</f>
        <v>USD</v>
      </c>
      <c r="AP3760" t="str" cm="1">
        <f t="array" aca="1" ref="AP3760" ca="1">_FV(A3760,"Exchange")</f>
        <v>NYSE Arca</v>
      </c>
      <c r="AQ3760" s="6" t="str" cm="1">
        <f t="array" aca="1" ref="AQ3760" ca="1">_FV(A3760,"Exchange abbreviation",TRUE)</f>
        <v>ARCX</v>
      </c>
      <c r="AR3760" t="str" cm="1">
        <f t="array" aca="1" ref="AR3760" ca="1">_FV(A3760,"Instrument type",TRUE)</f>
        <v>ETF</v>
      </c>
    </row>
    <row r="3761" spans="1:44" ht="18.75" customHeight="1" x14ac:dyDescent="0.25">
      <c r="A3761" t="e" vm="3773">
        <v>#VALUE!</v>
      </c>
      <c r="B3761" t="s">
        <v>9858</v>
      </c>
      <c r="C3761" t="s">
        <v>9859</v>
      </c>
      <c r="D3761" s="31" cm="1">
        <f t="array" aca="1" ref="D3761" ca="1">_FV(A3761,"Last trade time",TRUE)</f>
        <v>45824.843750057815</v>
      </c>
      <c r="E3761" s="23" cm="1">
        <f t="array" aca="1" ref="E3761" ca="1">_FV(A3761,"Price")</f>
        <v>92.79</v>
      </c>
      <c r="F3761" s="27" cm="1">
        <f t="array" aca="1" ref="F3761" ca="1">_FV(A3761,"Change (%)",TRUE)</f>
        <v>7.5139999999999998E-3</v>
      </c>
      <c r="G3761" s="26" cm="1">
        <f t="array" aca="1" ref="G3761" ca="1">_FV(A3761,"Change")</f>
        <v>0.69199999999999995</v>
      </c>
      <c r="H3761" s="23" cm="1">
        <f t="array" aca="1" ref="H3761" ca="1">_FV(A3761,"Open")</f>
        <v>92.62</v>
      </c>
      <c r="I3761" s="23" cm="1">
        <f t="array" aca="1" ref="I3761" ca="1">_FV(A3761,"Low")</f>
        <v>92.52</v>
      </c>
      <c r="J3761" s="23" cm="1">
        <f t="array" aca="1" ref="J3761" ca="1">_FV(A3761,"High")</f>
        <v>93.13</v>
      </c>
      <c r="K3761" s="23" cm="1">
        <f t="array" aca="1" ref="K3761" ca="1">_FV(A3761,"Previous close",TRUE)</f>
        <v>92.097999999999999</v>
      </c>
      <c r="L3761" s="26"/>
      <c r="M3761" s="23" cm="1">
        <f t="array" aca="1" ref="M3761" ca="1">_FV(A3761,"52 week low",TRUE)</f>
        <v>80.14</v>
      </c>
      <c r="N3761" s="23" cm="1">
        <f t="array" aca="1" ref="N3761" ca="1">_FV(A3761,"52 week high",TRUE)</f>
        <v>100.285</v>
      </c>
      <c r="O3761" s="8" cm="1">
        <f t="array" aca="1" ref="O3761" ca="1">_FV(A3761,"Volume")</f>
        <v>1442271</v>
      </c>
      <c r="P3761" s="7" cm="1">
        <f t="array" aca="1" ref="P3761" ca="1">_FV(A3761,"Volume average",TRUE)</f>
        <v>624950</v>
      </c>
      <c r="Q3761" t="s">
        <v>143</v>
      </c>
      <c r="R3761" t="s">
        <v>155</v>
      </c>
      <c r="T3761" s="25" cm="1">
        <f t="array" aca="1" ref="T3761" ca="1">_FV(A3761,"Expense ratio",TRUE)</f>
        <v>4.0000000000000002E-4</v>
      </c>
      <c r="U3761" s="24" cm="1">
        <f t="array" aca="1" ref="U3761" ca="1">_FV(A3761,"Market cap",TRUE)</f>
        <v>20030397237.029999</v>
      </c>
      <c r="V3761" s="16"/>
      <c r="W3761" s="16"/>
      <c r="Z3761" s="18"/>
      <c r="AB3761" s="20"/>
      <c r="AC3761" s="21">
        <v>632602</v>
      </c>
      <c r="AE3761" s="18"/>
      <c r="AF3761" s="20"/>
      <c r="AI3761" s="21"/>
      <c r="AJ3761" s="18"/>
      <c r="AL3761" s="18"/>
      <c r="AM3761" s="18"/>
      <c r="AN3761" t="s">
        <v>73</v>
      </c>
      <c r="AO3761" t="str" cm="1">
        <f t="array" aca="1" ref="AO3761" ca="1">_FV(A3761,"Currency")</f>
        <v>USD</v>
      </c>
      <c r="AP3761" t="str" cm="1">
        <f t="array" aca="1" ref="AP3761" ca="1">_FV(A3761,"Exchange")</f>
        <v>Nasdaq Stock Market</v>
      </c>
      <c r="AQ3761" s="6" t="str" cm="1">
        <f t="array" aca="1" ref="AQ3761" ca="1">_FV(A3761,"Exchange abbreviation",TRUE)</f>
        <v>XNAS</v>
      </c>
      <c r="AR3761" t="str" cm="1">
        <f t="array" aca="1" ref="AR3761" ca="1">_FV(A3761,"Instrument type",TRUE)</f>
        <v>ETF</v>
      </c>
    </row>
    <row r="3762" spans="1:44" ht="18.75" customHeight="1" x14ac:dyDescent="0.25">
      <c r="A3762" t="e" vm="3774">
        <v>#VALUE!</v>
      </c>
      <c r="B3762" t="s">
        <v>9860</v>
      </c>
      <c r="C3762" t="s">
        <v>9861</v>
      </c>
      <c r="D3762" s="31" cm="1">
        <f t="array" aca="1" ref="D3762" ca="1">_FV(A3762,"Last trade time",TRUE)</f>
        <v>45824.926888587499</v>
      </c>
      <c r="E3762" s="23" cm="1">
        <f t="array" aca="1" ref="E3762" ca="1">_FV(A3762,"Price")</f>
        <v>51.57</v>
      </c>
      <c r="F3762" s="27" cm="1">
        <f t="array" aca="1" ref="F3762" ca="1">_FV(A3762,"Change (%)",TRUE)</f>
        <v>6.6369999999999997E-3</v>
      </c>
      <c r="G3762" s="26" cm="1">
        <f t="array" aca="1" ref="G3762" ca="1">_FV(A3762,"Change")</f>
        <v>0.34</v>
      </c>
      <c r="H3762" s="23" cm="1">
        <f t="array" aca="1" ref="H3762" ca="1">_FV(A3762,"Open")</f>
        <v>51.48</v>
      </c>
      <c r="I3762" s="23" cm="1">
        <f t="array" aca="1" ref="I3762" ca="1">_FV(A3762,"Low")</f>
        <v>51.434600000000003</v>
      </c>
      <c r="J3762" s="23" cm="1">
        <f t="array" aca="1" ref="J3762" ca="1">_FV(A3762,"High")</f>
        <v>51.765000000000001</v>
      </c>
      <c r="K3762" s="23" cm="1">
        <f t="array" aca="1" ref="K3762" ca="1">_FV(A3762,"Previous close",TRUE)</f>
        <v>51.23</v>
      </c>
      <c r="L3762" s="26"/>
      <c r="M3762" s="23" cm="1">
        <f t="array" aca="1" ref="M3762" ca="1">_FV(A3762,"52 week low",TRUE)</f>
        <v>44.39</v>
      </c>
      <c r="N3762" s="23" cm="1">
        <f t="array" aca="1" ref="N3762" ca="1">_FV(A3762,"52 week high",TRUE)</f>
        <v>55.414999999999999</v>
      </c>
      <c r="O3762" s="8" cm="1">
        <f t="array" aca="1" ref="O3762" ca="1">_FV(A3762,"Volume")</f>
        <v>2499640</v>
      </c>
      <c r="P3762" s="7" cm="1">
        <f t="array" aca="1" ref="P3762" ca="1">_FV(A3762,"Volume average",TRUE)</f>
        <v>2792978</v>
      </c>
      <c r="Q3762" t="s">
        <v>1641</v>
      </c>
      <c r="R3762" t="s">
        <v>155</v>
      </c>
      <c r="S3762" t="s">
        <v>2310</v>
      </c>
      <c r="T3762" s="25" cm="1">
        <f t="array" aca="1" ref="T3762" ca="1">_FV(A3762,"Expense ratio",TRUE)</f>
        <v>4.0000000000000002E-4</v>
      </c>
      <c r="U3762" s="24" cm="1">
        <f t="array" aca="1" ref="U3762" ca="1">_FV(A3762,"Market cap",TRUE)</f>
        <v>25641986558.57</v>
      </c>
      <c r="V3762" s="4">
        <v>25641986048</v>
      </c>
      <c r="W3762" s="4">
        <v>25641986048</v>
      </c>
      <c r="Y3762" t="s">
        <v>5644</v>
      </c>
      <c r="Z3762" s="5">
        <v>51.376860000000001</v>
      </c>
      <c r="AA3762" s="19">
        <v>20.888988000000001</v>
      </c>
      <c r="AB3762" s="19">
        <v>2.1499999999999998E-2</v>
      </c>
      <c r="AC3762" s="4">
        <v>3223857</v>
      </c>
      <c r="AE3762" s="5">
        <v>1.458500741864333</v>
      </c>
      <c r="AF3762" s="19">
        <v>6.7094965347294746</v>
      </c>
      <c r="AH3762" s="17">
        <v>89302896</v>
      </c>
      <c r="AI3762" s="4">
        <v>3223857</v>
      </c>
      <c r="AJ3762" s="5">
        <v>165674011.22999999</v>
      </c>
      <c r="AL3762" s="5">
        <v>55.42</v>
      </c>
      <c r="AM3762" s="5">
        <v>44.39</v>
      </c>
      <c r="AN3762" t="s">
        <v>82</v>
      </c>
      <c r="AO3762" t="str" cm="1">
        <f t="array" aca="1" ref="AO3762" ca="1">_FV(A3762,"Currency")</f>
        <v>USD</v>
      </c>
      <c r="AP3762" t="str" cm="1">
        <f t="array" aca="1" ref="AP3762" ca="1">_FV(A3762,"Exchange")</f>
        <v>NYSE Arca</v>
      </c>
      <c r="AQ3762" s="6" t="str" cm="1">
        <f t="array" aca="1" ref="AQ3762" ca="1">_FV(A3762,"Exchange abbreviation",TRUE)</f>
        <v>ARCX</v>
      </c>
      <c r="AR3762" t="str" cm="1">
        <f t="array" aca="1" ref="AR3762" ca="1">_FV(A3762,"Instrument type",TRUE)</f>
        <v>ETF</v>
      </c>
    </row>
    <row r="3763" spans="1:44" ht="18.75" customHeight="1" x14ac:dyDescent="0.25">
      <c r="A3763" t="e" vm="3775">
        <v>#VALUE!</v>
      </c>
      <c r="B3763" t="s">
        <v>9862</v>
      </c>
      <c r="C3763" t="s">
        <v>9863</v>
      </c>
      <c r="D3763" s="31" cm="1">
        <f t="array" aca="1" ref="D3763" ca="1">_FV(A3763,"Last trade time",TRUE)</f>
        <v>45824.843750103908</v>
      </c>
      <c r="E3763" s="23" cm="1">
        <f t="array" aca="1" ref="E3763" ca="1">_FV(A3763,"Price")</f>
        <v>52.39</v>
      </c>
      <c r="F3763" s="27" cm="1">
        <f t="array" aca="1" ref="F3763" ca="1">_FV(A3763,"Change (%)",TRUE)</f>
        <v>-5.7229999999999998E-4</v>
      </c>
      <c r="G3763" s="26" cm="1">
        <f t="array" aca="1" ref="G3763" ca="1">_FV(A3763,"Change")</f>
        <v>-0.03</v>
      </c>
      <c r="H3763" s="23" cm="1">
        <f t="array" aca="1" ref="H3763" ca="1">_FV(A3763,"Open")</f>
        <v>52.43</v>
      </c>
      <c r="I3763" s="23" cm="1">
        <f t="array" aca="1" ref="I3763" ca="1">_FV(A3763,"Low")</f>
        <v>52.38</v>
      </c>
      <c r="J3763" s="23" cm="1">
        <f t="array" aca="1" ref="J3763" ca="1">_FV(A3763,"High")</f>
        <v>52.55</v>
      </c>
      <c r="K3763" s="23" cm="1">
        <f t="array" aca="1" ref="K3763" ca="1">_FV(A3763,"Previous close",TRUE)</f>
        <v>52.42</v>
      </c>
      <c r="L3763" s="26"/>
      <c r="M3763" s="23" cm="1">
        <f t="array" aca="1" ref="M3763" ca="1">_FV(A3763,"52 week low",TRUE)</f>
        <v>50.52</v>
      </c>
      <c r="N3763" s="23" cm="1">
        <f t="array" aca="1" ref="N3763" ca="1">_FV(A3763,"52 week high",TRUE)</f>
        <v>54.1</v>
      </c>
      <c r="O3763" s="8" cm="1">
        <f t="array" aca="1" ref="O3763" ca="1">_FV(A3763,"Volume")</f>
        <v>734816</v>
      </c>
      <c r="P3763" s="7" cm="1">
        <f t="array" aca="1" ref="P3763" ca="1">_FV(A3763,"Volume average",TRUE)</f>
        <v>1731709</v>
      </c>
      <c r="Q3763" t="s">
        <v>4104</v>
      </c>
      <c r="R3763" t="s">
        <v>4105</v>
      </c>
      <c r="S3763" t="s">
        <v>2067</v>
      </c>
      <c r="T3763" s="25" cm="1">
        <f t="array" aca="1" ref="T3763" ca="1">_FV(A3763,"Expense ratio",TRUE)</f>
        <v>4.0000000000000002E-4</v>
      </c>
      <c r="U3763" s="24" cm="1">
        <f t="array" aca="1" ref="U3763" ca="1">_FV(A3763,"Market cap",TRUE)</f>
        <v>14954852784.34</v>
      </c>
      <c r="V3763" s="4">
        <v>14954852352</v>
      </c>
      <c r="W3763" s="4">
        <v>14954852352</v>
      </c>
      <c r="Y3763" t="s">
        <v>8359</v>
      </c>
      <c r="Z3763" s="5">
        <v>52.067399999999999</v>
      </c>
      <c r="AB3763" s="19">
        <v>4.4699996999999998E-2</v>
      </c>
      <c r="AC3763" s="4">
        <v>1874557</v>
      </c>
      <c r="AE3763" s="5">
        <v>3.2353367066260801</v>
      </c>
      <c r="AF3763" s="19">
        <v>6.1717590917648391</v>
      </c>
      <c r="AI3763" s="4">
        <v>1874557</v>
      </c>
      <c r="AJ3763" s="5">
        <v>97608182.989999995</v>
      </c>
      <c r="AL3763" s="5">
        <v>54.1</v>
      </c>
      <c r="AM3763" s="5">
        <v>50.52</v>
      </c>
      <c r="AN3763" t="s">
        <v>82</v>
      </c>
      <c r="AO3763" t="str" cm="1">
        <f t="array" aca="1" ref="AO3763" ca="1">_FV(A3763,"Currency")</f>
        <v>USD</v>
      </c>
      <c r="AP3763" t="str" cm="1">
        <f t="array" aca="1" ref="AP3763" ca="1">_FV(A3763,"Exchange")</f>
        <v>Nasdaq Stock Market</v>
      </c>
      <c r="AQ3763" s="6" t="str" cm="1">
        <f t="array" aca="1" ref="AQ3763" ca="1">_FV(A3763,"Exchange abbreviation",TRUE)</f>
        <v>XNAS</v>
      </c>
      <c r="AR3763" t="str" cm="1">
        <f t="array" aca="1" ref="AR3763" ca="1">_FV(A3763,"Instrument type",TRUE)</f>
        <v>ETF</v>
      </c>
    </row>
    <row r="3764" spans="1:44" ht="18.75" customHeight="1" x14ac:dyDescent="0.25">
      <c r="A3764" t="e" vm="3776">
        <v>#VALUE!</v>
      </c>
      <c r="B3764" t="s">
        <v>9864</v>
      </c>
      <c r="C3764" t="s">
        <v>9865</v>
      </c>
      <c r="D3764" s="31" cm="1">
        <f t="array" aca="1" ref="D3764" ca="1">_FV(A3764,"Last trade time",TRUE)</f>
        <v>45824.84027780078</v>
      </c>
      <c r="E3764" s="23" cm="1">
        <f t="array" aca="1" ref="E3764" ca="1">_FV(A3764,"Price")</f>
        <v>77.694999999999993</v>
      </c>
      <c r="F3764" s="27" cm="1">
        <f t="array" aca="1" ref="F3764" ca="1">_FV(A3764,"Change (%)",TRUE)</f>
        <v>8.9870000000000002E-3</v>
      </c>
      <c r="G3764" s="26" cm="1">
        <f t="array" aca="1" ref="G3764" ca="1">_FV(A3764,"Change")</f>
        <v>0.69199999999999995</v>
      </c>
      <c r="H3764" s="23" cm="1">
        <f t="array" aca="1" ref="H3764" ca="1">_FV(A3764,"Open")</f>
        <v>77.48</v>
      </c>
      <c r="I3764" s="23" cm="1">
        <f t="array" aca="1" ref="I3764" ca="1">_FV(A3764,"Low")</f>
        <v>77.48</v>
      </c>
      <c r="J3764" s="23" cm="1">
        <f t="array" aca="1" ref="J3764" ca="1">_FV(A3764,"High")</f>
        <v>77.959999999999994</v>
      </c>
      <c r="K3764" s="23" cm="1">
        <f t="array" aca="1" ref="K3764" ca="1">_FV(A3764,"Previous close",TRUE)</f>
        <v>77.003</v>
      </c>
      <c r="L3764" s="26"/>
      <c r="M3764" s="23" cm="1">
        <f t="array" aca="1" ref="M3764" ca="1">_FV(A3764,"52 week low",TRUE)</f>
        <v>64.02</v>
      </c>
      <c r="N3764" s="23" cm="1">
        <f t="array" aca="1" ref="N3764" ca="1">_FV(A3764,"52 week high",TRUE)</f>
        <v>82.519900000000007</v>
      </c>
      <c r="O3764" s="8" cm="1">
        <f t="array" aca="1" ref="O3764" ca="1">_FV(A3764,"Volume")</f>
        <v>14834</v>
      </c>
      <c r="P3764" s="7" cm="1">
        <f t="array" aca="1" ref="P3764" ca="1">_FV(A3764,"Volume average",TRUE)</f>
        <v>19251</v>
      </c>
      <c r="Q3764" t="s">
        <v>496</v>
      </c>
      <c r="S3764" t="s">
        <v>2067</v>
      </c>
      <c r="T3764" s="25" cm="1">
        <f t="array" aca="1" ref="T3764" ca="1">_FV(A3764,"Expense ratio",TRUE)</f>
        <v>4.0000000000000002E-4</v>
      </c>
      <c r="U3764" s="24" cm="1">
        <f t="array" aca="1" ref="U3764" ca="1">_FV(A3764,"Market cap",TRUE)</f>
        <v>1055750984.48</v>
      </c>
      <c r="V3764" s="4">
        <v>1055750976</v>
      </c>
      <c r="W3764" s="4">
        <v>1055750976</v>
      </c>
      <c r="Y3764" t="s">
        <v>9774</v>
      </c>
      <c r="Z3764" s="5">
        <v>78.210269999999994</v>
      </c>
      <c r="AA3764" s="5">
        <v>22.119648000000002</v>
      </c>
      <c r="AB3764" s="5">
        <v>1.4400001000000001E-2</v>
      </c>
      <c r="AC3764" s="4">
        <v>34004</v>
      </c>
      <c r="AE3764" s="5">
        <v>2.8708821290580171</v>
      </c>
      <c r="AF3764" s="5">
        <v>12.6178889579871</v>
      </c>
      <c r="AI3764" s="4">
        <v>34004</v>
      </c>
      <c r="AJ3764" s="5">
        <v>2659452.84</v>
      </c>
      <c r="AL3764" s="5">
        <v>82.52</v>
      </c>
      <c r="AM3764" s="5">
        <v>64.02</v>
      </c>
      <c r="AN3764" t="s">
        <v>90</v>
      </c>
      <c r="AO3764" t="str" cm="1">
        <f t="array" aca="1" ref="AO3764" ca="1">_FV(A3764,"Currency")</f>
        <v>USD</v>
      </c>
      <c r="AP3764" t="str" cm="1">
        <f t="array" aca="1" ref="AP3764" ca="1">_FV(A3764,"Exchange")</f>
        <v>NYSE Arca</v>
      </c>
      <c r="AQ3764" s="6" t="str" cm="1">
        <f t="array" aca="1" ref="AQ3764" ca="1">_FV(A3764,"Exchange abbreviation",TRUE)</f>
        <v>ARCX</v>
      </c>
      <c r="AR3764" t="str" cm="1">
        <f t="array" aca="1" ref="AR3764" ca="1">_FV(A3764,"Instrument type",TRUE)</f>
        <v>ETF</v>
      </c>
    </row>
    <row r="3765" spans="1:44" ht="18.75" customHeight="1" x14ac:dyDescent="0.25">
      <c r="A3765" t="e" vm="3777">
        <v>#VALUE!</v>
      </c>
      <c r="B3765" t="s">
        <v>9866</v>
      </c>
      <c r="C3765" t="s">
        <v>9867</v>
      </c>
      <c r="D3765" s="31" cm="1">
        <f t="array" aca="1" ref="D3765" ca="1">_FV(A3765,"Last trade time",TRUE)</f>
        <v>45824.911659166406</v>
      </c>
      <c r="E3765" s="23" cm="1">
        <f t="array" aca="1" ref="E3765" ca="1">_FV(A3765,"Price")</f>
        <v>273.74</v>
      </c>
      <c r="F3765" s="27" cm="1">
        <f t="array" aca="1" ref="F3765" ca="1">_FV(A3765,"Change (%)",TRUE)</f>
        <v>1.0036E-2</v>
      </c>
      <c r="G3765" s="26" cm="1">
        <f t="array" aca="1" ref="G3765" ca="1">_FV(A3765,"Change")</f>
        <v>2.72</v>
      </c>
      <c r="H3765" s="23" cm="1">
        <f t="array" aca="1" ref="H3765" ca="1">_FV(A3765,"Open")</f>
        <v>272.77</v>
      </c>
      <c r="I3765" s="23" cm="1">
        <f t="array" aca="1" ref="I3765" ca="1">_FV(A3765,"Low")</f>
        <v>272.32</v>
      </c>
      <c r="J3765" s="23" cm="1">
        <f t="array" aca="1" ref="J3765" ca="1">_FV(A3765,"High")</f>
        <v>274.70850000000002</v>
      </c>
      <c r="K3765" s="23" cm="1">
        <f t="array" aca="1" ref="K3765" ca="1">_FV(A3765,"Previous close",TRUE)</f>
        <v>271.02</v>
      </c>
      <c r="L3765" s="26"/>
      <c r="M3765" s="23" cm="1">
        <f t="array" aca="1" ref="M3765" ca="1">_FV(A3765,"52 week low",TRUE)</f>
        <v>223.65</v>
      </c>
      <c r="N3765" s="23" cm="1">
        <f t="array" aca="1" ref="N3765" ca="1">_FV(A3765,"52 week high",TRUE)</f>
        <v>285.60000000000002</v>
      </c>
      <c r="O3765" s="8" cm="1">
        <f t="array" aca="1" ref="O3765" ca="1">_FV(A3765,"Volume")</f>
        <v>919944</v>
      </c>
      <c r="P3765" s="7" cm="1">
        <f t="array" aca="1" ref="P3765" ca="1">_FV(A3765,"Volume average",TRUE)</f>
        <v>615481</v>
      </c>
      <c r="Q3765" t="s">
        <v>119</v>
      </c>
      <c r="T3765" s="25" cm="1">
        <f t="array" aca="1" ref="T3765" ca="1">_FV(A3765,"Expense ratio",TRUE)</f>
        <v>4.0000000000000002E-4</v>
      </c>
      <c r="U3765" s="24" cm="1">
        <f t="array" aca="1" ref="U3765" ca="1">_FV(A3765,"Market cap",TRUE)</f>
        <v>79841629607</v>
      </c>
      <c r="V3765" s="16"/>
      <c r="W3765" s="16"/>
      <c r="Z3765" s="18"/>
      <c r="AA3765" s="20"/>
      <c r="AB3765" s="20"/>
      <c r="AC3765" s="21">
        <v>601173</v>
      </c>
      <c r="AE3765" s="18"/>
      <c r="AF3765" s="20"/>
      <c r="AI3765" s="21"/>
      <c r="AJ3765" s="18"/>
      <c r="AL3765" s="18"/>
      <c r="AM3765" s="18"/>
      <c r="AN3765" t="s">
        <v>73</v>
      </c>
      <c r="AO3765" t="str" cm="1">
        <f t="array" aca="1" ref="AO3765" ca="1">_FV(A3765,"Currency")</f>
        <v>USD</v>
      </c>
      <c r="AP3765" t="str" cm="1">
        <f t="array" aca="1" ref="AP3765" ca="1">_FV(A3765,"Exchange")</f>
        <v>NYSE Arca</v>
      </c>
      <c r="AQ3765" s="6" t="str" cm="1">
        <f t="array" aca="1" ref="AQ3765" ca="1">_FV(A3765,"Exchange abbreviation",TRUE)</f>
        <v>ARCX</v>
      </c>
      <c r="AR3765" t="str" cm="1">
        <f t="array" aca="1" ref="AR3765" ca="1">_FV(A3765,"Instrument type",TRUE)</f>
        <v>ETF</v>
      </c>
    </row>
    <row r="3766" spans="1:44" ht="18.75" customHeight="1" x14ac:dyDescent="0.25">
      <c r="A3766" t="e" vm="3778">
        <v>#VALUE!</v>
      </c>
      <c r="B3766" t="s">
        <v>9868</v>
      </c>
      <c r="C3766" t="s">
        <v>9869</v>
      </c>
      <c r="D3766" s="31" cm="1">
        <f t="array" aca="1" ref="D3766" ca="1">_FV(A3766,"Last trade time",TRUE)</f>
        <v>45824.843750185159</v>
      </c>
      <c r="E3766" s="23" cm="1">
        <f t="array" aca="1" ref="E3766" ca="1">_FV(A3766,"Price")</f>
        <v>50.65</v>
      </c>
      <c r="F3766" s="27" cm="1">
        <f t="array" aca="1" ref="F3766" ca="1">_FV(A3766,"Change (%)",TRUE)</f>
        <v>-1.183E-3</v>
      </c>
      <c r="G3766" s="26" cm="1">
        <f t="array" aca="1" ref="G3766" ca="1">_FV(A3766,"Change")</f>
        <v>-0.06</v>
      </c>
      <c r="H3766" s="23" cm="1">
        <f t="array" aca="1" ref="H3766" ca="1">_FV(A3766,"Open")</f>
        <v>50.72</v>
      </c>
      <c r="I3766" s="23" cm="1">
        <f t="array" aca="1" ref="I3766" ca="1">_FV(A3766,"Low")</f>
        <v>50.65</v>
      </c>
      <c r="J3766" s="23" cm="1">
        <f t="array" aca="1" ref="J3766" ca="1">_FV(A3766,"High")</f>
        <v>50.84</v>
      </c>
      <c r="K3766" s="23" cm="1">
        <f t="array" aca="1" ref="K3766" ca="1">_FV(A3766,"Previous close",TRUE)</f>
        <v>50.71</v>
      </c>
      <c r="L3766" s="26"/>
      <c r="M3766" s="23" cm="1">
        <f t="array" aca="1" ref="M3766" ca="1">_FV(A3766,"52 week low",TRUE)</f>
        <v>49.1</v>
      </c>
      <c r="N3766" s="23" cm="1">
        <f t="array" aca="1" ref="N3766" ca="1">_FV(A3766,"52 week high",TRUE)</f>
        <v>52.935000000000002</v>
      </c>
      <c r="O3766" s="8" cm="1">
        <f t="array" aca="1" ref="O3766" ca="1">_FV(A3766,"Volume")</f>
        <v>1264712</v>
      </c>
      <c r="P3766" s="7" cm="1">
        <f t="array" aca="1" ref="P3766" ca="1">_FV(A3766,"Volume average",TRUE)</f>
        <v>1202063</v>
      </c>
      <c r="Q3766" t="s">
        <v>4104</v>
      </c>
      <c r="R3766" t="s">
        <v>4105</v>
      </c>
      <c r="S3766" t="s">
        <v>2067</v>
      </c>
      <c r="T3766" s="25" cm="1">
        <f t="array" aca="1" ref="T3766" ca="1">_FV(A3766,"Expense ratio",TRUE)</f>
        <v>4.0000000000000002E-4</v>
      </c>
      <c r="U3766" s="24" cm="1">
        <f t="array" aca="1" ref="U3766" ca="1">_FV(A3766,"Market cap",TRUE)</f>
        <v>13720874174.23</v>
      </c>
      <c r="V3766" s="4">
        <v>13720873984</v>
      </c>
      <c r="W3766" s="4">
        <v>13720873984</v>
      </c>
      <c r="Y3766" t="s">
        <v>8359</v>
      </c>
      <c r="Z3766" s="5">
        <v>50.392189999999999</v>
      </c>
      <c r="AA3766" s="20"/>
      <c r="AB3766" s="5">
        <v>4.5600000000000002E-2</v>
      </c>
      <c r="AC3766" s="4">
        <v>1821315</v>
      </c>
      <c r="AE3766" s="5">
        <v>2.4050255511922858</v>
      </c>
      <c r="AF3766" s="5">
        <v>4.714027799383036</v>
      </c>
      <c r="AI3766" s="4">
        <v>1821315</v>
      </c>
      <c r="AJ3766" s="5">
        <v>91757849.700000003</v>
      </c>
      <c r="AL3766" s="5">
        <v>52.94</v>
      </c>
      <c r="AM3766" s="5">
        <v>49.1</v>
      </c>
      <c r="AN3766" t="s">
        <v>82</v>
      </c>
      <c r="AO3766" t="str" cm="1">
        <f t="array" aca="1" ref="AO3766" ca="1">_FV(A3766,"Currency")</f>
        <v>USD</v>
      </c>
      <c r="AP3766" t="str" cm="1">
        <f t="array" aca="1" ref="AP3766" ca="1">_FV(A3766,"Exchange")</f>
        <v>Nasdaq Stock Market</v>
      </c>
      <c r="AQ3766" s="6" t="str" cm="1">
        <f t="array" aca="1" ref="AQ3766" ca="1">_FV(A3766,"Exchange abbreviation",TRUE)</f>
        <v>XNAS</v>
      </c>
      <c r="AR3766" t="str" cm="1">
        <f t="array" aca="1" ref="AR3766" ca="1">_FV(A3766,"Instrument type",TRUE)</f>
        <v>ETF</v>
      </c>
    </row>
    <row r="3767" spans="1:44" ht="18.75" customHeight="1" x14ac:dyDescent="0.25">
      <c r="A3767" t="e" vm="3779">
        <v>#VALUE!</v>
      </c>
      <c r="B3767" t="s">
        <v>9870</v>
      </c>
      <c r="C3767" t="s">
        <v>9871</v>
      </c>
      <c r="D3767" s="31" cm="1">
        <f t="array" aca="1" ref="D3767" ca="1">_FV(A3767,"Last trade time",TRUE)</f>
        <v>45824.840277812502</v>
      </c>
      <c r="E3767" s="23" cm="1">
        <f t="array" aca="1" ref="E3767" ca="1">_FV(A3767,"Price")</f>
        <v>21.73</v>
      </c>
      <c r="F3767" s="27" cm="1">
        <f t="array" aca="1" ref="F3767" ca="1">_FV(A3767,"Change (%)",TRUE)</f>
        <v>-2.7539999999999999E-3</v>
      </c>
      <c r="G3767" s="26" cm="1">
        <f t="array" aca="1" ref="G3767" ca="1">_FV(A3767,"Change")</f>
        <v>-0.06</v>
      </c>
      <c r="H3767" s="23" cm="1">
        <f t="array" aca="1" ref="H3767" ca="1">_FV(A3767,"Open")</f>
        <v>21.75</v>
      </c>
      <c r="I3767" s="23" cm="1">
        <f t="array" aca="1" ref="I3767" ca="1">_FV(A3767,"Low")</f>
        <v>21.73</v>
      </c>
      <c r="J3767" s="23" cm="1">
        <f t="array" aca="1" ref="J3767" ca="1">_FV(A3767,"High")</f>
        <v>21.81</v>
      </c>
      <c r="K3767" s="23" cm="1">
        <f t="array" aca="1" ref="K3767" ca="1">_FV(A3767,"Previous close",TRUE)</f>
        <v>21.79</v>
      </c>
      <c r="L3767" s="26"/>
      <c r="M3767" s="23" cm="1">
        <f t="array" aca="1" ref="M3767" ca="1">_FV(A3767,"52 week low",TRUE)</f>
        <v>21.2</v>
      </c>
      <c r="N3767" s="23" cm="1">
        <f t="array" aca="1" ref="N3767" ca="1">_FV(A3767,"52 week high",TRUE)</f>
        <v>22.7563</v>
      </c>
      <c r="O3767" s="8" cm="1">
        <f t="array" aca="1" ref="O3767" ca="1">_FV(A3767,"Volume")</f>
        <v>526136</v>
      </c>
      <c r="P3767" s="7" cm="1">
        <f t="array" aca="1" ref="P3767" ca="1">_FV(A3767,"Volume average",TRUE)</f>
        <v>971330</v>
      </c>
      <c r="Q3767" t="s">
        <v>1626</v>
      </c>
      <c r="T3767" s="25" cm="1">
        <f t="array" aca="1" ref="T3767" ca="1">_FV(A3767,"Expense ratio",TRUE)</f>
        <v>4.0000000000000002E-4</v>
      </c>
      <c r="U3767" s="24" cm="1">
        <f t="array" aca="1" ref="U3767" ca="1">_FV(A3767,"Market cap",TRUE)</f>
        <v>5976682753.8400002</v>
      </c>
      <c r="V3767" s="16"/>
      <c r="W3767" s="16"/>
      <c r="Z3767" s="18"/>
      <c r="AB3767" s="20"/>
      <c r="AC3767" s="21">
        <v>961987</v>
      </c>
      <c r="AE3767" s="18"/>
      <c r="AF3767" s="20"/>
      <c r="AI3767" s="21"/>
      <c r="AJ3767" s="18"/>
      <c r="AL3767" s="18"/>
      <c r="AM3767" s="18"/>
      <c r="AN3767" t="s">
        <v>73</v>
      </c>
      <c r="AO3767" t="str" cm="1">
        <f t="array" aca="1" ref="AO3767" ca="1">_FV(A3767,"Currency")</f>
        <v>USD</v>
      </c>
      <c r="AP3767" t="str" cm="1">
        <f t="array" aca="1" ref="AP3767" ca="1">_FV(A3767,"Exchange")</f>
        <v>NYSE Arca</v>
      </c>
      <c r="AQ3767" s="6" t="str" cm="1">
        <f t="array" aca="1" ref="AQ3767" ca="1">_FV(A3767,"Exchange abbreviation",TRUE)</f>
        <v>ARCX</v>
      </c>
      <c r="AR3767" t="str" cm="1">
        <f t="array" aca="1" ref="AR3767" ca="1">_FV(A3767,"Instrument type",TRUE)</f>
        <v>ETF</v>
      </c>
    </row>
    <row r="3768" spans="1:44" ht="18.75" customHeight="1" x14ac:dyDescent="0.25">
      <c r="A3768" t="e" vm="3780">
        <v>#VALUE!</v>
      </c>
      <c r="B3768" t="s">
        <v>9872</v>
      </c>
      <c r="C3768" t="s">
        <v>9873</v>
      </c>
      <c r="D3768" s="31" cm="1">
        <f t="array" aca="1" ref="D3768" ca="1">_FV(A3768,"Last trade time",TRUE)</f>
        <v>45824.914952082814</v>
      </c>
      <c r="E3768" s="23" cm="1">
        <f t="array" aca="1" ref="E3768" ca="1">_FV(A3768,"Price")</f>
        <v>278.3</v>
      </c>
      <c r="F3768" s="27" cm="1">
        <f t="array" aca="1" ref="F3768" ca="1">_FV(A3768,"Change (%)",TRUE)</f>
        <v>1.0457000000000001E-2</v>
      </c>
      <c r="G3768" s="26" cm="1">
        <f t="array" aca="1" ref="G3768" ca="1">_FV(A3768,"Change")</f>
        <v>2.88</v>
      </c>
      <c r="H3768" s="23" cm="1">
        <f t="array" aca="1" ref="H3768" ca="1">_FV(A3768,"Open")</f>
        <v>276.98</v>
      </c>
      <c r="I3768" s="23" cm="1">
        <f t="array" aca="1" ref="I3768" ca="1">_FV(A3768,"Low")</f>
        <v>276.98</v>
      </c>
      <c r="J3768" s="23" cm="1">
        <f t="array" aca="1" ref="J3768" ca="1">_FV(A3768,"High")</f>
        <v>278.91000000000003</v>
      </c>
      <c r="K3768" s="23" cm="1">
        <f t="array" aca="1" ref="K3768" ca="1">_FV(A3768,"Previous close",TRUE)</f>
        <v>275.42</v>
      </c>
      <c r="L3768" s="26"/>
      <c r="M3768" s="23" cm="1">
        <f t="array" aca="1" ref="M3768" ca="1">_FV(A3768,"52 week low",TRUE)</f>
        <v>221.405</v>
      </c>
      <c r="N3768" s="23" cm="1">
        <f t="array" aca="1" ref="N3768" ca="1">_FV(A3768,"52 week high",TRUE)</f>
        <v>282.88</v>
      </c>
      <c r="O3768" s="8" cm="1">
        <f t="array" aca="1" ref="O3768" ca="1">_FV(A3768,"Volume")</f>
        <v>296258</v>
      </c>
      <c r="P3768" s="7" cm="1">
        <f t="array" aca="1" ref="P3768" ca="1">_FV(A3768,"Volume average",TRUE)</f>
        <v>270224</v>
      </c>
      <c r="Q3768" t="s">
        <v>50</v>
      </c>
      <c r="S3768" t="s">
        <v>8387</v>
      </c>
      <c r="T3768" s="25" cm="1">
        <f t="array" aca="1" ref="T3768" ca="1">_FV(A3768,"Expense ratio",TRUE)</f>
        <v>4.0000000000000002E-4</v>
      </c>
      <c r="U3768" s="24" cm="1">
        <f t="array" aca="1" ref="U3768" ca="1">_FV(A3768,"Market cap",TRUE)</f>
        <v>40401488529</v>
      </c>
      <c r="V3768" s="4">
        <v>58371670016</v>
      </c>
      <c r="W3768" s="4">
        <v>58371670016</v>
      </c>
      <c r="Y3768" t="s">
        <v>9874</v>
      </c>
      <c r="Z3768" s="5">
        <v>276.56</v>
      </c>
      <c r="AA3768" s="5">
        <v>26.314292999999999</v>
      </c>
      <c r="AB3768" s="5">
        <v>1.2500000000000001E-2</v>
      </c>
      <c r="AC3768" s="4">
        <v>608112</v>
      </c>
      <c r="AE3768" s="5">
        <v>3.030183465447855</v>
      </c>
      <c r="AF3768" s="5">
        <v>14.248365238413999</v>
      </c>
      <c r="AH3768" s="17">
        <v>107673000</v>
      </c>
      <c r="AI3768" s="4">
        <v>608112</v>
      </c>
      <c r="AJ3768" s="5">
        <v>168258509.28</v>
      </c>
      <c r="AL3768" s="5">
        <v>282.88</v>
      </c>
      <c r="AM3768" s="5">
        <v>221.41</v>
      </c>
      <c r="AN3768" t="s">
        <v>82</v>
      </c>
      <c r="AO3768" t="str" cm="1">
        <f t="array" aca="1" ref="AO3768" ca="1">_FV(A3768,"Currency")</f>
        <v>USD</v>
      </c>
      <c r="AP3768" t="str" cm="1">
        <f t="array" aca="1" ref="AP3768" ca="1">_FV(A3768,"Exchange")</f>
        <v>NYSE Arca</v>
      </c>
      <c r="AQ3768" s="6" t="str" cm="1">
        <f t="array" aca="1" ref="AQ3768" ca="1">_FV(A3768,"Exchange abbreviation",TRUE)</f>
        <v>ARCX</v>
      </c>
      <c r="AR3768" t="str" cm="1">
        <f t="array" aca="1" ref="AR3768" ca="1">_FV(A3768,"Instrument type",TRUE)</f>
        <v>ETF</v>
      </c>
    </row>
    <row r="3769" spans="1:44" ht="18.75" customHeight="1" x14ac:dyDescent="0.25">
      <c r="A3769" t="e" vm="3781">
        <v>#VALUE!</v>
      </c>
      <c r="B3769" t="s">
        <v>9875</v>
      </c>
      <c r="C3769" t="s">
        <v>9876</v>
      </c>
      <c r="D3769" s="31" cm="1">
        <f t="array" aca="1" ref="D3769" ca="1">_FV(A3769,"Last trade time",TRUE)</f>
        <v>45824.843750265623</v>
      </c>
      <c r="E3769" s="23" cm="1">
        <f t="array" aca="1" ref="E3769" ca="1">_FV(A3769,"Price")</f>
        <v>92.42</v>
      </c>
      <c r="F3769" s="27" cm="1">
        <f t="array" aca="1" ref="F3769" ca="1">_FV(A3769,"Change (%)",TRUE)</f>
        <v>-1.2970000000000002E-3</v>
      </c>
      <c r="G3769" s="26" cm="1">
        <f t="array" aca="1" ref="G3769" ca="1">_FV(A3769,"Change")</f>
        <v>-0.12</v>
      </c>
      <c r="H3769" s="23" cm="1">
        <f t="array" aca="1" ref="H3769" ca="1">_FV(A3769,"Open")</f>
        <v>92.47</v>
      </c>
      <c r="I3769" s="23" cm="1">
        <f t="array" aca="1" ref="I3769" ca="1">_FV(A3769,"Low")</f>
        <v>92.38</v>
      </c>
      <c r="J3769" s="23" cm="1">
        <f t="array" aca="1" ref="J3769" ca="1">_FV(A3769,"High")</f>
        <v>92.665000000000006</v>
      </c>
      <c r="K3769" s="23" cm="1">
        <f t="array" aca="1" ref="K3769" ca="1">_FV(A3769,"Previous close",TRUE)</f>
        <v>92.54</v>
      </c>
      <c r="L3769" s="26"/>
      <c r="M3769" s="23" cm="1">
        <f t="array" aca="1" ref="M3769" ca="1">_FV(A3769,"52 week low",TRUE)</f>
        <v>90.28</v>
      </c>
      <c r="N3769" s="23" cm="1">
        <f t="array" aca="1" ref="N3769" ca="1">_FV(A3769,"52 week high",TRUE)</f>
        <v>96.76</v>
      </c>
      <c r="O3769" s="8" cm="1">
        <f t="array" aca="1" ref="O3769" ca="1">_FV(A3769,"Volume")</f>
        <v>2279314</v>
      </c>
      <c r="P3769" s="7" cm="1">
        <f t="array" aca="1" ref="P3769" ca="1">_FV(A3769,"Volume average",TRUE)</f>
        <v>2871790</v>
      </c>
      <c r="Q3769" t="s">
        <v>3918</v>
      </c>
      <c r="S3769" t="s">
        <v>2067</v>
      </c>
      <c r="T3769" s="25" cm="1">
        <f t="array" aca="1" ref="T3769" ca="1">_FV(A3769,"Expense ratio",TRUE)</f>
        <v>4.0000000000000002E-4</v>
      </c>
      <c r="U3769" s="24" cm="1">
        <f t="array" aca="1" ref="U3769" ca="1">_FV(A3769,"Market cap",TRUE)</f>
        <v>38227932640.029999</v>
      </c>
      <c r="V3769" s="4">
        <v>38227931136</v>
      </c>
      <c r="W3769" s="4">
        <v>38227931136</v>
      </c>
      <c r="Y3769" t="s">
        <v>9877</v>
      </c>
      <c r="Z3769" s="5">
        <v>91.754890000000003</v>
      </c>
      <c r="AA3769" s="20"/>
      <c r="AB3769" s="5">
        <v>4.0799997999999997E-2</v>
      </c>
      <c r="AC3769" s="4">
        <v>3406090</v>
      </c>
      <c r="AE3769" s="5">
        <v>1.85037139978752</v>
      </c>
      <c r="AF3769" s="5">
        <v>3.7574455157361801</v>
      </c>
      <c r="AI3769" s="4">
        <v>3406090</v>
      </c>
      <c r="AJ3769" s="5">
        <v>312508757.5</v>
      </c>
      <c r="AL3769" s="5">
        <v>96.76</v>
      </c>
      <c r="AM3769" s="5">
        <v>90.28</v>
      </c>
      <c r="AN3769" t="s">
        <v>82</v>
      </c>
      <c r="AO3769" t="str" cm="1">
        <f t="array" aca="1" ref="AO3769" ca="1">_FV(A3769,"Currency")</f>
        <v>USD</v>
      </c>
      <c r="AP3769" t="str" cm="1">
        <f t="array" aca="1" ref="AP3769" ca="1">_FV(A3769,"Exchange")</f>
        <v>Nasdaq Stock Market</v>
      </c>
      <c r="AQ3769" s="6" t="str" cm="1">
        <f t="array" aca="1" ref="AQ3769" ca="1">_FV(A3769,"Exchange abbreviation",TRUE)</f>
        <v>XNAS</v>
      </c>
      <c r="AR3769" t="str" cm="1">
        <f t="array" aca="1" ref="AR3769" ca="1">_FV(A3769,"Instrument type",TRUE)</f>
        <v>ETF</v>
      </c>
    </row>
    <row r="3770" spans="1:44" ht="18.75" customHeight="1" x14ac:dyDescent="0.25">
      <c r="A3770" t="e" vm="3782">
        <v>#VALUE!</v>
      </c>
      <c r="B3770" t="s">
        <v>9878</v>
      </c>
      <c r="C3770" t="s">
        <v>9879</v>
      </c>
      <c r="D3770" s="31" cm="1">
        <f t="array" aca="1" ref="D3770" ca="1">_FV(A3770,"Last trade time",TRUE)</f>
        <v>45824.914365346878</v>
      </c>
      <c r="E3770" s="23" cm="1">
        <f t="array" aca="1" ref="E3770" ca="1">_FV(A3770,"Price")</f>
        <v>27.46</v>
      </c>
      <c r="F3770" s="27" cm="1">
        <f t="array" aca="1" ref="F3770" ca="1">_FV(A3770,"Change (%)",TRUE)</f>
        <v>1.1791000000000001E-2</v>
      </c>
      <c r="G3770" s="26" cm="1">
        <f t="array" aca="1" ref="G3770" ca="1">_FV(A3770,"Change")</f>
        <v>0.32</v>
      </c>
      <c r="H3770" s="23" cm="1">
        <f t="array" aca="1" ref="H3770" ca="1">_FV(A3770,"Open")</f>
        <v>27.37</v>
      </c>
      <c r="I3770" s="23" cm="1">
        <f t="array" aca="1" ref="I3770" ca="1">_FV(A3770,"Low")</f>
        <v>27.33</v>
      </c>
      <c r="J3770" s="23" cm="1">
        <f t="array" aca="1" ref="J3770" ca="1">_FV(A3770,"High")</f>
        <v>27.59</v>
      </c>
      <c r="K3770" s="23" cm="1">
        <f t="array" aca="1" ref="K3770" ca="1">_FV(A3770,"Previous close",TRUE)</f>
        <v>27.14</v>
      </c>
      <c r="L3770" s="26"/>
      <c r="M3770" s="23" cm="1">
        <f t="array" aca="1" ref="M3770" ca="1">_FV(A3770,"52 week low",TRUE)</f>
        <v>22.41</v>
      </c>
      <c r="N3770" s="23" cm="1">
        <f t="array" aca="1" ref="N3770" ca="1">_FV(A3770,"52 week high",TRUE)</f>
        <v>30.28</v>
      </c>
      <c r="O3770" s="8" cm="1">
        <f t="array" aca="1" ref="O3770" ca="1">_FV(A3770,"Volume")</f>
        <v>4148210</v>
      </c>
      <c r="P3770" s="7" cm="1">
        <f t="array" aca="1" ref="P3770" ca="1">_FV(A3770,"Volume average",TRUE)</f>
        <v>815558</v>
      </c>
      <c r="Q3770" t="s">
        <v>496</v>
      </c>
      <c r="S3770" t="s">
        <v>4838</v>
      </c>
      <c r="T3770" s="25" cm="1">
        <f t="array" aca="1" ref="T3770" ca="1">_FV(A3770,"Expense ratio",TRUE)</f>
        <v>4.0000000000000002E-4</v>
      </c>
      <c r="U3770" s="24" cm="1">
        <f t="array" aca="1" ref="U3770" ca="1">_FV(A3770,"Market cap",TRUE)</f>
        <v>11211306535.700001</v>
      </c>
      <c r="V3770" s="4">
        <v>11211307008</v>
      </c>
      <c r="W3770" s="4">
        <v>11211307008</v>
      </c>
      <c r="Y3770" t="s">
        <v>9731</v>
      </c>
      <c r="Z3770" s="5">
        <v>27.53</v>
      </c>
      <c r="AA3770" s="5">
        <v>20.228090000000002</v>
      </c>
      <c r="AB3770" s="5">
        <v>1.4400001000000001E-2</v>
      </c>
      <c r="AC3770" s="4">
        <v>1424398</v>
      </c>
      <c r="AE3770" s="5">
        <v>-0.1463916086139827</v>
      </c>
      <c r="AF3770" s="5">
        <v>7.0411748986475287</v>
      </c>
      <c r="AI3770" s="4">
        <v>1424398</v>
      </c>
      <c r="AJ3770" s="5">
        <v>39227920.920000002</v>
      </c>
      <c r="AL3770" s="5">
        <v>81.16</v>
      </c>
      <c r="AM3770" s="5">
        <v>22.41</v>
      </c>
      <c r="AN3770" t="s">
        <v>82</v>
      </c>
      <c r="AO3770" t="str" cm="1">
        <f t="array" aca="1" ref="AO3770" ca="1">_FV(A3770,"Currency")</f>
        <v>USD</v>
      </c>
      <c r="AP3770" t="str" cm="1">
        <f t="array" aca="1" ref="AP3770" ca="1">_FV(A3770,"Exchange")</f>
        <v>NYSE Arca</v>
      </c>
      <c r="AQ3770" s="6" t="str" cm="1">
        <f t="array" aca="1" ref="AQ3770" ca="1">_FV(A3770,"Exchange abbreviation",TRUE)</f>
        <v>ARCX</v>
      </c>
      <c r="AR3770" t="str" cm="1">
        <f t="array" aca="1" ref="AR3770" ca="1">_FV(A3770,"Instrument type",TRUE)</f>
        <v>ETF</v>
      </c>
    </row>
    <row r="3771" spans="1:44" ht="18.75" customHeight="1" x14ac:dyDescent="0.25">
      <c r="A3771" t="e" vm="3783">
        <v>#VALUE!</v>
      </c>
      <c r="B3771" t="s">
        <v>9880</v>
      </c>
      <c r="C3771" t="s">
        <v>9881</v>
      </c>
      <c r="D3771" s="31" cm="1">
        <f t="array" aca="1" ref="D3771" ca="1">_FV(A3771,"Last trade time",TRUE)</f>
        <v>45824.843833182815</v>
      </c>
      <c r="E3771" s="23" cm="1">
        <f t="array" aca="1" ref="E3771" ca="1">_FV(A3771,"Price")</f>
        <v>60.61</v>
      </c>
      <c r="F3771" s="27" cm="1">
        <f t="array" aca="1" ref="F3771" ca="1">_FV(A3771,"Change (%)",TRUE)</f>
        <v>1.0335E-2</v>
      </c>
      <c r="G3771" s="26" cm="1">
        <f t="array" aca="1" ref="G3771" ca="1">_FV(A3771,"Change")</f>
        <v>0.62</v>
      </c>
      <c r="H3771" s="23" cm="1">
        <f t="array" aca="1" ref="H3771" ca="1">_FV(A3771,"Open")</f>
        <v>60.38</v>
      </c>
      <c r="I3771" s="23" cm="1">
        <f t="array" aca="1" ref="I3771" ca="1">_FV(A3771,"Low")</f>
        <v>60.38</v>
      </c>
      <c r="J3771" s="23" cm="1">
        <f t="array" aca="1" ref="J3771" ca="1">_FV(A3771,"High")</f>
        <v>60.71</v>
      </c>
      <c r="K3771" s="23" cm="1">
        <f t="array" aca="1" ref="K3771" ca="1">_FV(A3771,"Previous close",TRUE)</f>
        <v>59.99</v>
      </c>
      <c r="L3771" s="26"/>
      <c r="M3771" s="23" cm="1">
        <f t="array" aca="1" ref="M3771" ca="1">_FV(A3771,"52 week low",TRUE)</f>
        <v>48.3</v>
      </c>
      <c r="N3771" s="23" cm="1">
        <f t="array" aca="1" ref="N3771" ca="1">_FV(A3771,"52 week high",TRUE)</f>
        <v>61.75</v>
      </c>
      <c r="O3771" s="8" cm="1">
        <f t="array" aca="1" ref="O3771" ca="1">_FV(A3771,"Volume")</f>
        <v>1889264</v>
      </c>
      <c r="P3771" s="7" cm="1">
        <f t="array" aca="1" ref="P3771" ca="1">_FV(A3771,"Volume average",TRUE)</f>
        <v>130594</v>
      </c>
      <c r="Q3771" t="s">
        <v>50</v>
      </c>
      <c r="S3771" t="s">
        <v>277</v>
      </c>
      <c r="T3771" s="25" cm="1">
        <f t="array" aca="1" ref="T3771" ca="1">_FV(A3771,"Expense ratio",TRUE)</f>
        <v>4.0000000000000002E-4</v>
      </c>
      <c r="U3771" s="24" cm="1">
        <f t="array" aca="1" ref="U3771" ca="1">_FV(A3771,"Market cap",TRUE)</f>
        <v>7047866152.4300003</v>
      </c>
      <c r="V3771" s="4">
        <v>7015141376</v>
      </c>
      <c r="W3771" s="4">
        <v>7015141376</v>
      </c>
      <c r="Y3771" t="s">
        <v>9662</v>
      </c>
      <c r="Z3771" s="5">
        <v>60.24</v>
      </c>
      <c r="AA3771" s="5">
        <v>25.071068</v>
      </c>
      <c r="AB3771" s="5">
        <v>1.2200001E-2</v>
      </c>
      <c r="AC3771" s="4">
        <v>439774</v>
      </c>
      <c r="AE3771" s="5">
        <v>2.9568182527473401</v>
      </c>
      <c r="AF3771" s="5">
        <v>14.280498973922541</v>
      </c>
      <c r="AI3771" s="4">
        <v>439774</v>
      </c>
      <c r="AJ3771" s="5">
        <v>26500781.239999998</v>
      </c>
      <c r="AL3771" s="5">
        <v>61.75</v>
      </c>
      <c r="AM3771" s="5">
        <v>48.3</v>
      </c>
      <c r="AN3771" t="s">
        <v>82</v>
      </c>
      <c r="AO3771" t="str" cm="1">
        <f t="array" aca="1" ref="AO3771" ca="1">_FV(A3771,"Currency")</f>
        <v>USD</v>
      </c>
      <c r="AP3771" t="str" cm="1">
        <f t="array" aca="1" ref="AP3771" ca="1">_FV(A3771,"Exchange")</f>
        <v>CBOE BZX Exchange</v>
      </c>
      <c r="AQ3771" s="6" t="str" cm="1">
        <f t="array" aca="1" ref="AQ3771" ca="1">_FV(A3771,"Exchange abbreviation",TRUE)</f>
        <v>BATS</v>
      </c>
      <c r="AR3771" t="str" cm="1">
        <f t="array" aca="1" ref="AR3771" ca="1">_FV(A3771,"Instrument type",TRUE)</f>
        <v>ETF</v>
      </c>
    </row>
    <row r="3772" spans="1:44" ht="18.75" customHeight="1" x14ac:dyDescent="0.25">
      <c r="A3772" t="e" vm="3784">
        <v>#VALUE!</v>
      </c>
      <c r="B3772" t="s">
        <v>9882</v>
      </c>
      <c r="C3772" t="s">
        <v>9883</v>
      </c>
      <c r="D3772" s="31" cm="1">
        <f t="array" aca="1" ref="D3772" ca="1">_FV(A3772,"Last trade time",TRUE)</f>
        <v>45824.91723585625</v>
      </c>
      <c r="E3772" s="23" cm="1">
        <f t="array" aca="1" ref="E3772" ca="1">_FV(A3772,"Price")</f>
        <v>145.27000000000001</v>
      </c>
      <c r="F3772" s="27" cm="1">
        <f t="array" aca="1" ref="F3772" ca="1">_FV(A3772,"Change (%)",TRUE)</f>
        <v>1.1840999999999999E-2</v>
      </c>
      <c r="G3772" s="26" cm="1">
        <f t="array" aca="1" ref="G3772" ca="1">_FV(A3772,"Change")</f>
        <v>1.7</v>
      </c>
      <c r="H3772" s="23" cm="1">
        <f t="array" aca="1" ref="H3772" ca="1">_FV(A3772,"Open")</f>
        <v>144.37</v>
      </c>
      <c r="I3772" s="23" cm="1">
        <f t="array" aca="1" ref="I3772" ca="1">_FV(A3772,"Low")</f>
        <v>144.37</v>
      </c>
      <c r="J3772" s="23" cm="1">
        <f t="array" aca="1" ref="J3772" ca="1">_FV(A3772,"High")</f>
        <v>145.80500000000001</v>
      </c>
      <c r="K3772" s="23" cm="1">
        <f t="array" aca="1" ref="K3772" ca="1">_FV(A3772,"Previous close",TRUE)</f>
        <v>143.57</v>
      </c>
      <c r="L3772" s="26"/>
      <c r="M3772" s="23" cm="1">
        <f t="array" aca="1" ref="M3772" ca="1">_FV(A3772,"52 week low",TRUE)</f>
        <v>108.91</v>
      </c>
      <c r="N3772" s="23" cm="1">
        <f t="array" aca="1" ref="N3772" ca="1">_FV(A3772,"52 week high",TRUE)</f>
        <v>146.98990000000001</v>
      </c>
      <c r="O3772" s="8" cm="1">
        <f t="array" aca="1" ref="O3772" ca="1">_FV(A3772,"Volume")</f>
        <v>619924</v>
      </c>
      <c r="P3772" s="7" cm="1">
        <f t="array" aca="1" ref="P3772" ca="1">_FV(A3772,"Volume average",TRUE)</f>
        <v>467155</v>
      </c>
      <c r="Q3772" t="s">
        <v>143</v>
      </c>
      <c r="T3772" s="25" cm="1">
        <f t="array" aca="1" ref="T3772" ca="1">_FV(A3772,"Expense ratio",TRUE)</f>
        <v>4.0000000000000002E-4</v>
      </c>
      <c r="U3772" s="24" cm="1">
        <f t="array" aca="1" ref="U3772" ca="1">_FV(A3772,"Market cap",TRUE)</f>
        <v>21974634808.580002</v>
      </c>
      <c r="V3772" s="16"/>
      <c r="W3772" s="16"/>
      <c r="Z3772" s="18"/>
      <c r="AA3772" s="20"/>
      <c r="AC3772" s="21">
        <v>473986</v>
      </c>
      <c r="AE3772" s="18"/>
      <c r="AI3772" s="21"/>
      <c r="AJ3772" s="18"/>
      <c r="AL3772" s="18"/>
      <c r="AM3772" s="18"/>
      <c r="AN3772" t="s">
        <v>73</v>
      </c>
      <c r="AO3772" t="str" cm="1">
        <f t="array" aca="1" ref="AO3772" ca="1">_FV(A3772,"Currency")</f>
        <v>USD</v>
      </c>
      <c r="AP3772" t="str" cm="1">
        <f t="array" aca="1" ref="AP3772" ca="1">_FV(A3772,"Exchange")</f>
        <v>Nasdaq Stock Market</v>
      </c>
      <c r="AQ3772" s="6" t="str" cm="1">
        <f t="array" aca="1" ref="AQ3772" ca="1">_FV(A3772,"Exchange abbreviation",TRUE)</f>
        <v>XNAS</v>
      </c>
      <c r="AR3772" t="str" cm="1">
        <f t="array" aca="1" ref="AR3772" ca="1">_FV(A3772,"Instrument type",TRUE)</f>
        <v>ETF</v>
      </c>
    </row>
    <row r="3773" spans="1:44" ht="18.75" customHeight="1" x14ac:dyDescent="0.25">
      <c r="A3773" t="e" vm="3785">
        <v>#VALUE!</v>
      </c>
      <c r="B3773" t="s">
        <v>9884</v>
      </c>
      <c r="C3773" t="s">
        <v>9885</v>
      </c>
      <c r="D3773" s="31" cm="1">
        <f t="array" aca="1" ref="D3773" ca="1">_FV(A3773,"Last trade time",TRUE)</f>
        <v>45824.933471735938</v>
      </c>
      <c r="E3773" s="23" cm="1">
        <f t="array" aca="1" ref="E3773" ca="1">_FV(A3773,"Price")</f>
        <v>92.12</v>
      </c>
      <c r="F3773" s="27" cm="1">
        <f t="array" aca="1" ref="F3773" ca="1">_FV(A3773,"Change (%)",TRUE)</f>
        <v>1.2196E-2</v>
      </c>
      <c r="G3773" s="26" cm="1">
        <f t="array" aca="1" ref="G3773" ca="1">_FV(A3773,"Change")</f>
        <v>1.1100000000000001</v>
      </c>
      <c r="H3773" s="23" cm="1">
        <f t="array" aca="1" ref="H3773" ca="1">_FV(A3773,"Open")</f>
        <v>91.62</v>
      </c>
      <c r="I3773" s="23" cm="1">
        <f t="array" aca="1" ref="I3773" ca="1">_FV(A3773,"Low")</f>
        <v>91.62</v>
      </c>
      <c r="J3773" s="23" cm="1">
        <f t="array" aca="1" ref="J3773" ca="1">_FV(A3773,"High")</f>
        <v>92.488500000000002</v>
      </c>
      <c r="K3773" s="23" cm="1">
        <f t="array" aca="1" ref="K3773" ca="1">_FV(A3773,"Previous close",TRUE)</f>
        <v>91.01</v>
      </c>
      <c r="L3773" s="26"/>
      <c r="M3773" s="23" cm="1">
        <f t="array" aca="1" ref="M3773" ca="1">_FV(A3773,"52 week low",TRUE)</f>
        <v>68.650000000000006</v>
      </c>
      <c r="N3773" s="23" cm="1">
        <f t="array" aca="1" ref="N3773" ca="1">_FV(A3773,"52 week high",TRUE)</f>
        <v>92.76</v>
      </c>
      <c r="O3773" s="8" cm="1">
        <f t="array" aca="1" ref="O3773" ca="1">_FV(A3773,"Volume")</f>
        <v>3933311</v>
      </c>
      <c r="P3773" s="7" cm="1">
        <f t="array" aca="1" ref="P3773" ca="1">_FV(A3773,"Volume average",TRUE)</f>
        <v>2327757</v>
      </c>
      <c r="Q3773" t="s">
        <v>698</v>
      </c>
      <c r="S3773" t="s">
        <v>2310</v>
      </c>
      <c r="T3773" s="25" cm="1">
        <f t="array" aca="1" ref="T3773" ca="1">_FV(A3773,"Expense ratio",TRUE)</f>
        <v>4.0000000000000002E-4</v>
      </c>
      <c r="U3773" s="24" cm="1">
        <f t="array" aca="1" ref="U3773" ca="1">_FV(A3773,"Market cap",TRUE)</f>
        <v>34701286544.260002</v>
      </c>
      <c r="V3773" s="4">
        <v>34701287424</v>
      </c>
      <c r="W3773" s="4">
        <v>34701287424</v>
      </c>
      <c r="Y3773" t="s">
        <v>5644</v>
      </c>
      <c r="Z3773" s="5">
        <v>91.41968</v>
      </c>
      <c r="AA3773" s="5">
        <v>29.919554000000002</v>
      </c>
      <c r="AB3773" s="19">
        <v>6.0000000000000001E-3</v>
      </c>
      <c r="AC3773" s="4">
        <v>3011596</v>
      </c>
      <c r="AE3773" s="5">
        <v>4.2685027643555751</v>
      </c>
      <c r="AF3773" s="19">
        <v>19.42200209413614</v>
      </c>
      <c r="AH3773" s="17">
        <v>138200000</v>
      </c>
      <c r="AI3773" s="4">
        <v>3011596</v>
      </c>
      <c r="AJ3773" s="5">
        <v>275350222.27999997</v>
      </c>
      <c r="AL3773" s="5">
        <v>92.76</v>
      </c>
      <c r="AM3773" s="5">
        <v>68.650000000000006</v>
      </c>
      <c r="AN3773" t="s">
        <v>82</v>
      </c>
      <c r="AO3773" t="str" cm="1">
        <f t="array" aca="1" ref="AO3773" ca="1">_FV(A3773,"Currency")</f>
        <v>USD</v>
      </c>
      <c r="AP3773" t="str" cm="1">
        <f t="array" aca="1" ref="AP3773" ca="1">_FV(A3773,"Exchange")</f>
        <v>NYSE Arca</v>
      </c>
      <c r="AQ3773" s="6" t="str" cm="1">
        <f t="array" aca="1" ref="AQ3773" ca="1">_FV(A3773,"Exchange abbreviation",TRUE)</f>
        <v>ARCX</v>
      </c>
      <c r="AR3773" t="str" cm="1">
        <f t="array" aca="1" ref="AR3773" ca="1">_FV(A3773,"Instrument type",TRUE)</f>
        <v>ETF</v>
      </c>
    </row>
    <row r="3774" spans="1:44" ht="18.75" customHeight="1" x14ac:dyDescent="0.25">
      <c r="A3774" t="e" vm="3786">
        <v>#VALUE!</v>
      </c>
      <c r="B3774" t="s">
        <v>9886</v>
      </c>
      <c r="C3774" t="s">
        <v>9887</v>
      </c>
      <c r="D3774" s="31" cm="1">
        <f t="array" aca="1" ref="D3774" ca="1">_FV(A3774,"Last trade time",TRUE)</f>
        <v>45824.841229039062</v>
      </c>
      <c r="E3774" s="23" cm="1">
        <f t="array" aca="1" ref="E3774" ca="1">_FV(A3774,"Price")</f>
        <v>93.51</v>
      </c>
      <c r="F3774" s="27" cm="1">
        <f t="array" aca="1" ref="F3774" ca="1">_FV(A3774,"Change (%)",TRUE)</f>
        <v>1.2319999999999999E-2</v>
      </c>
      <c r="G3774" s="26" cm="1">
        <f t="array" aca="1" ref="G3774" ca="1">_FV(A3774,"Change")</f>
        <v>1.1379999999999999</v>
      </c>
      <c r="H3774" s="23" cm="1">
        <f t="array" aca="1" ref="H3774" ca="1">_FV(A3774,"Open")</f>
        <v>93.01</v>
      </c>
      <c r="I3774" s="23" cm="1">
        <f t="array" aca="1" ref="I3774" ca="1">_FV(A3774,"Low")</f>
        <v>93.01</v>
      </c>
      <c r="J3774" s="23" cm="1">
        <f t="array" aca="1" ref="J3774" ca="1">_FV(A3774,"High")</f>
        <v>93.84</v>
      </c>
      <c r="K3774" s="23" cm="1">
        <f t="array" aca="1" ref="K3774" ca="1">_FV(A3774,"Previous close",TRUE)</f>
        <v>92.372</v>
      </c>
      <c r="L3774" s="26"/>
      <c r="M3774" s="23" cm="1">
        <f t="array" aca="1" ref="M3774" ca="1">_FV(A3774,"52 week low",TRUE)</f>
        <v>69.470100000000002</v>
      </c>
      <c r="N3774" s="23" cm="1">
        <f t="array" aca="1" ref="N3774" ca="1">_FV(A3774,"52 week high",TRUE)</f>
        <v>94.61</v>
      </c>
      <c r="O3774" s="8" cm="1">
        <f t="array" aca="1" ref="O3774" ca="1">_FV(A3774,"Volume")</f>
        <v>186768</v>
      </c>
      <c r="P3774" s="7" cm="1">
        <f t="array" aca="1" ref="P3774" ca="1">_FV(A3774,"Volume average",TRUE)</f>
        <v>67955</v>
      </c>
      <c r="Q3774" t="s">
        <v>698</v>
      </c>
      <c r="S3774" t="s">
        <v>2067</v>
      </c>
      <c r="T3774" s="25" cm="1">
        <f t="array" aca="1" ref="T3774" ca="1">_FV(A3774,"Expense ratio",TRUE)</f>
        <v>4.0000000000000002E-4</v>
      </c>
      <c r="U3774" s="24" cm="1">
        <f t="array" aca="1" ref="U3774" ca="1">_FV(A3774,"Market cap",TRUE)</f>
        <v>2537386060.6799998</v>
      </c>
      <c r="V3774" s="4">
        <v>2537385984</v>
      </c>
      <c r="W3774" s="4">
        <v>2537385984</v>
      </c>
      <c r="Y3774" t="s">
        <v>9774</v>
      </c>
      <c r="Z3774" s="5">
        <v>93.013559999999998</v>
      </c>
      <c r="AA3774" s="5">
        <v>35.025790000000001</v>
      </c>
      <c r="AB3774" s="5">
        <v>4.8999999999999998E-3</v>
      </c>
      <c r="AC3774" s="4">
        <v>105800</v>
      </c>
      <c r="AE3774" s="5">
        <v>4.0091339955545369</v>
      </c>
      <c r="AF3774" s="5">
        <v>18.861407582180849</v>
      </c>
      <c r="AI3774" s="4">
        <v>105800</v>
      </c>
      <c r="AJ3774" s="4">
        <v>9836226</v>
      </c>
      <c r="AL3774" s="5">
        <v>94.61</v>
      </c>
      <c r="AM3774" s="5">
        <v>69.47</v>
      </c>
      <c r="AN3774" t="s">
        <v>90</v>
      </c>
      <c r="AO3774" t="str" cm="1">
        <f t="array" aca="1" ref="AO3774" ca="1">_FV(A3774,"Currency")</f>
        <v>USD</v>
      </c>
      <c r="AP3774" t="str" cm="1">
        <f t="array" aca="1" ref="AP3774" ca="1">_FV(A3774,"Exchange")</f>
        <v>NYSE Arca</v>
      </c>
      <c r="AQ3774" s="6" t="str" cm="1">
        <f t="array" aca="1" ref="AQ3774" ca="1">_FV(A3774,"Exchange abbreviation",TRUE)</f>
        <v>ARCX</v>
      </c>
      <c r="AR3774" t="str" cm="1">
        <f t="array" aca="1" ref="AR3774" ca="1">_FV(A3774,"Instrument type",TRUE)</f>
        <v>ETF</v>
      </c>
    </row>
    <row r="3775" spans="1:44" ht="18.75" customHeight="1" x14ac:dyDescent="0.25">
      <c r="A3775" t="e" vm="3787">
        <v>#VALUE!</v>
      </c>
      <c r="B3775" t="s">
        <v>9888</v>
      </c>
      <c r="C3775" t="s">
        <v>9889</v>
      </c>
      <c r="D3775" s="31" cm="1">
        <f t="array" aca="1" ref="D3775" ca="1">_FV(A3775,"Last trade time",TRUE)</f>
        <v>45824.940989872659</v>
      </c>
      <c r="E3775" s="23" cm="1">
        <f t="array" aca="1" ref="E3775" ca="1">_FV(A3775,"Price")</f>
        <v>423.78</v>
      </c>
      <c r="F3775" s="27" cm="1">
        <f t="array" aca="1" ref="F3775" ca="1">_FV(A3775,"Change (%)",TRUE)</f>
        <v>1.3028E-2</v>
      </c>
      <c r="G3775" s="26" cm="1">
        <f t="array" aca="1" ref="G3775" ca="1">_FV(A3775,"Change")</f>
        <v>5.45</v>
      </c>
      <c r="H3775" s="23" cm="1">
        <f t="array" aca="1" ref="H3775" ca="1">_FV(A3775,"Open")</f>
        <v>421.17</v>
      </c>
      <c r="I3775" s="23" cm="1">
        <f t="array" aca="1" ref="I3775" ca="1">_FV(A3775,"Low")</f>
        <v>420.82</v>
      </c>
      <c r="J3775" s="23" cm="1">
        <f t="array" aca="1" ref="J3775" ca="1">_FV(A3775,"High")</f>
        <v>425</v>
      </c>
      <c r="K3775" s="23" cm="1">
        <f t="array" aca="1" ref="K3775" ca="1">_FV(A3775,"Previous close",TRUE)</f>
        <v>418.33</v>
      </c>
      <c r="L3775" s="26"/>
      <c r="M3775" s="23" cm="1">
        <f t="array" aca="1" ref="M3775" ca="1">_FV(A3775,"52 week low",TRUE)</f>
        <v>316.14420000000001</v>
      </c>
      <c r="N3775" s="23" cm="1">
        <f t="array" aca="1" ref="N3775" ca="1">_FV(A3775,"52 week high",TRUE)</f>
        <v>429.11</v>
      </c>
      <c r="O3775" s="8" cm="1">
        <f t="array" aca="1" ref="O3775" ca="1">_FV(A3775,"Volume")</f>
        <v>868629</v>
      </c>
      <c r="P3775" s="7" cm="1">
        <f t="array" aca="1" ref="P3775" ca="1">_FV(A3775,"Volume average",TRUE)</f>
        <v>1044986</v>
      </c>
      <c r="Q3775" t="s">
        <v>698</v>
      </c>
      <c r="S3775" t="s">
        <v>8387</v>
      </c>
      <c r="T3775" s="25" cm="1">
        <f t="array" aca="1" ref="T3775" ca="1">_FV(A3775,"Expense ratio",TRUE)</f>
        <v>4.0000000000000002E-4</v>
      </c>
      <c r="U3775" s="24" cm="1">
        <f t="array" aca="1" ref="U3775" ca="1">_FV(A3775,"Market cap",TRUE)</f>
        <v>164629743202</v>
      </c>
      <c r="V3775" s="4">
        <v>293941870592</v>
      </c>
      <c r="W3775" s="4">
        <v>293941870592</v>
      </c>
      <c r="Y3775" t="s">
        <v>9853</v>
      </c>
      <c r="Z3775" s="5">
        <v>422.09</v>
      </c>
      <c r="AA3775" s="5">
        <v>37.454982999999999</v>
      </c>
      <c r="AB3775" s="5">
        <v>4.7000000000000002E-3</v>
      </c>
      <c r="AC3775" s="4">
        <v>1669990</v>
      </c>
      <c r="AE3775" s="5">
        <v>3.2423782936051642</v>
      </c>
      <c r="AF3775" s="5">
        <v>17.42174122305526</v>
      </c>
      <c r="AH3775" s="17">
        <v>242067008</v>
      </c>
      <c r="AI3775" s="4">
        <v>1669990</v>
      </c>
      <c r="AJ3775" s="5">
        <v>704719080.10000002</v>
      </c>
      <c r="AL3775" s="5">
        <v>429.11</v>
      </c>
      <c r="AM3775" s="5">
        <v>316.14</v>
      </c>
      <c r="AN3775" t="s">
        <v>82</v>
      </c>
      <c r="AO3775" t="str" cm="1">
        <f t="array" aca="1" ref="AO3775" ca="1">_FV(A3775,"Currency")</f>
        <v>USD</v>
      </c>
      <c r="AP3775" t="str" cm="1">
        <f t="array" aca="1" ref="AP3775" ca="1">_FV(A3775,"Exchange")</f>
        <v>NYSE Arca</v>
      </c>
      <c r="AQ3775" s="6" t="str" cm="1">
        <f t="array" aca="1" ref="AQ3775" ca="1">_FV(A3775,"Exchange abbreviation",TRUE)</f>
        <v>ARCX</v>
      </c>
      <c r="AR3775" t="str" cm="1">
        <f t="array" aca="1" ref="AR3775" ca="1">_FV(A3775,"Instrument type",TRUE)</f>
        <v>ETF</v>
      </c>
    </row>
    <row r="3776" spans="1:44" ht="18.75" customHeight="1" x14ac:dyDescent="0.25">
      <c r="A3776" t="e" vm="3788">
        <v>#VALUE!</v>
      </c>
      <c r="B3776" t="s">
        <v>9890</v>
      </c>
      <c r="C3776" t="s">
        <v>9891</v>
      </c>
      <c r="D3776" s="31" cm="1">
        <f t="array" aca="1" ref="D3776" ca="1">_FV(A3776,"Last trade time",TRUE)</f>
        <v>45824.840277789066</v>
      </c>
      <c r="E3776" s="23" cm="1">
        <f t="array" aca="1" ref="E3776" ca="1">_FV(A3776,"Price")</f>
        <v>74.849999999999994</v>
      </c>
      <c r="F3776" s="27" cm="1">
        <f t="array" aca="1" ref="F3776" ca="1">_FV(A3776,"Change (%)",TRUE)</f>
        <v>4.5500000000000002E-3</v>
      </c>
      <c r="G3776" s="26" cm="1">
        <f t="array" aca="1" ref="G3776" ca="1">_FV(A3776,"Change")</f>
        <v>0.33900000000000002</v>
      </c>
      <c r="H3776" s="23" cm="1">
        <f t="array" aca="1" ref="H3776" ca="1">_FV(A3776,"Open")</f>
        <v>75.17</v>
      </c>
      <c r="I3776" s="23" cm="1">
        <f t="array" aca="1" ref="I3776" ca="1">_FV(A3776,"Low")</f>
        <v>74.814999999999998</v>
      </c>
      <c r="J3776" s="23" cm="1">
        <f t="array" aca="1" ref="J3776" ca="1">_FV(A3776,"High")</f>
        <v>75.470100000000002</v>
      </c>
      <c r="K3776" s="23" cm="1">
        <f t="array" aca="1" ref="K3776" ca="1">_FV(A3776,"Previous close",TRUE)</f>
        <v>74.510999999999996</v>
      </c>
      <c r="L3776" s="26"/>
      <c r="M3776" s="23" cm="1">
        <f t="array" aca="1" ref="M3776" ca="1">_FV(A3776,"52 week low",TRUE)</f>
        <v>61.11</v>
      </c>
      <c r="N3776" s="23" cm="1">
        <f t="array" aca="1" ref="N3776" ca="1">_FV(A3776,"52 week high",TRUE)</f>
        <v>76.766000000000005</v>
      </c>
      <c r="O3776" s="8" cm="1">
        <f t="array" aca="1" ref="O3776" ca="1">_FV(A3776,"Volume")</f>
        <v>855829</v>
      </c>
      <c r="P3776" s="7" cm="1">
        <f t="array" aca="1" ref="P3776" ca="1">_FV(A3776,"Volume average",TRUE)</f>
        <v>1030209</v>
      </c>
      <c r="Q3776" t="s">
        <v>703</v>
      </c>
      <c r="S3776" t="s">
        <v>2067</v>
      </c>
      <c r="T3776" s="25" cm="1">
        <f t="array" aca="1" ref="T3776" ca="1">_FV(A3776,"Expense ratio",TRUE)</f>
        <v>4.0000000000000002E-4</v>
      </c>
      <c r="U3776" s="24" cm="1">
        <f t="array" aca="1" ref="U3776" ca="1">_FV(A3776,"Market cap",TRUE)</f>
        <v>19971101974.619999</v>
      </c>
      <c r="V3776" s="4">
        <v>19971102720</v>
      </c>
      <c r="W3776" s="4">
        <v>19971102720</v>
      </c>
      <c r="Y3776" t="s">
        <v>9892</v>
      </c>
      <c r="Z3776" s="5">
        <v>75.965990000000005</v>
      </c>
      <c r="AA3776" s="19">
        <v>17.029603999999999</v>
      </c>
      <c r="AB3776" s="5">
        <v>2.8299998E-2</v>
      </c>
      <c r="AC3776" s="4">
        <v>1763788</v>
      </c>
      <c r="AE3776" s="5">
        <v>18.25248432753683</v>
      </c>
      <c r="AF3776" s="5">
        <v>14.220153214142339</v>
      </c>
      <c r="AI3776" s="4">
        <v>1763788</v>
      </c>
      <c r="AJ3776" s="5">
        <v>134136077.40000001</v>
      </c>
      <c r="AL3776" s="5">
        <v>76.305000000000007</v>
      </c>
      <c r="AM3776" s="5">
        <v>61.11</v>
      </c>
      <c r="AN3776" t="s">
        <v>82</v>
      </c>
      <c r="AO3776" t="str" cm="1">
        <f t="array" aca="1" ref="AO3776" ca="1">_FV(A3776,"Currency")</f>
        <v>USD</v>
      </c>
      <c r="AP3776" t="str" cm="1">
        <f t="array" aca="1" ref="AP3776" ca="1">_FV(A3776,"Exchange")</f>
        <v>NYSE Arca</v>
      </c>
      <c r="AQ3776" s="6" t="str" cm="1">
        <f t="array" aca="1" ref="AQ3776" ca="1">_FV(A3776,"Exchange abbreviation",TRUE)</f>
        <v>ARCX</v>
      </c>
      <c r="AR3776" t="str" cm="1">
        <f t="array" aca="1" ref="AR3776" ca="1">_FV(A3776,"Instrument type",TRUE)</f>
        <v>ETF</v>
      </c>
    </row>
    <row r="3777" spans="1:44" ht="18.75" customHeight="1" x14ac:dyDescent="0.25">
      <c r="A3777" t="e" vm="3789">
        <v>#VALUE!</v>
      </c>
      <c r="B3777" t="s">
        <v>9893</v>
      </c>
      <c r="C3777" t="s">
        <v>9894</v>
      </c>
      <c r="D3777" s="31" cm="1">
        <f t="array" aca="1" ref="D3777" ca="1">_FV(A3777,"Last trade time",TRUE)</f>
        <v>45824.942335751562</v>
      </c>
      <c r="E3777" s="23" cm="1">
        <f t="array" aca="1" ref="E3777" ca="1">_FV(A3777,"Price")</f>
        <v>28.22</v>
      </c>
      <c r="F3777" s="27" cm="1">
        <f t="array" aca="1" ref="F3777" ca="1">_FV(A3777,"Change (%)",TRUE)</f>
        <v>1.1832000000000001E-2</v>
      </c>
      <c r="G3777" s="26" cm="1">
        <f t="array" aca="1" ref="G3777" ca="1">_FV(A3777,"Change")</f>
        <v>0.33</v>
      </c>
      <c r="H3777" s="23" cm="1">
        <f t="array" aca="1" ref="H3777" ca="1">_FV(A3777,"Open")</f>
        <v>28.06</v>
      </c>
      <c r="I3777" s="23" cm="1">
        <f t="array" aca="1" ref="I3777" ca="1">_FV(A3777,"Low")</f>
        <v>28.06</v>
      </c>
      <c r="J3777" s="23" cm="1">
        <f t="array" aca="1" ref="J3777" ca="1">_FV(A3777,"High")</f>
        <v>28.31</v>
      </c>
      <c r="K3777" s="23" cm="1">
        <f t="array" aca="1" ref="K3777" ca="1">_FV(A3777,"Previous close",TRUE)</f>
        <v>27.89</v>
      </c>
      <c r="L3777" s="26"/>
      <c r="M3777" s="23" cm="1">
        <f t="array" aca="1" ref="M3777" ca="1">_FV(A3777,"52 week low",TRUE)</f>
        <v>21.3703</v>
      </c>
      <c r="N3777" s="23" cm="1">
        <f t="array" aca="1" ref="N3777" ca="1">_FV(A3777,"52 week high",TRUE)</f>
        <v>29.14</v>
      </c>
      <c r="O3777" s="8" cm="1">
        <f t="array" aca="1" ref="O3777" ca="1">_FV(A3777,"Volume")</f>
        <v>9131795</v>
      </c>
      <c r="P3777" s="7" cm="1">
        <f t="array" aca="1" ref="P3777" ca="1">_FV(A3777,"Volume average",TRUE)</f>
        <v>9029454</v>
      </c>
      <c r="Q3777" t="s">
        <v>698</v>
      </c>
      <c r="S3777" t="s">
        <v>4838</v>
      </c>
      <c r="T3777" s="25" cm="1">
        <f t="array" aca="1" ref="T3777" ca="1">_FV(A3777,"Expense ratio",TRUE)</f>
        <v>4.0000000000000002E-4</v>
      </c>
      <c r="U3777" s="24" cm="1">
        <f t="array" aca="1" ref="U3777" ca="1">_FV(A3777,"Market cap",TRUE)</f>
        <v>41286006971.169998</v>
      </c>
      <c r="V3777" s="4">
        <v>41286008832</v>
      </c>
      <c r="W3777" s="4">
        <v>41286008832</v>
      </c>
      <c r="Y3777" t="s">
        <v>9850</v>
      </c>
      <c r="Z3777" s="5">
        <v>28.1</v>
      </c>
      <c r="AA3777" s="19">
        <v>33.965110000000003</v>
      </c>
      <c r="AB3777" s="19">
        <v>4.1000000000000003E-3</v>
      </c>
      <c r="AC3777" s="4">
        <v>12425622</v>
      </c>
      <c r="AE3777" s="5">
        <v>1.144871741062037</v>
      </c>
      <c r="AF3777" s="19">
        <v>16.061377511753111</v>
      </c>
      <c r="AI3777" s="4">
        <v>12425622</v>
      </c>
      <c r="AJ3777" s="5">
        <v>349035721.98000002</v>
      </c>
      <c r="AL3777" s="5">
        <v>29.14</v>
      </c>
      <c r="AM3777" s="5">
        <v>21.37</v>
      </c>
      <c r="AN3777" t="s">
        <v>82</v>
      </c>
      <c r="AO3777" t="str" cm="1">
        <f t="array" aca="1" ref="AO3777" ca="1">_FV(A3777,"Currency")</f>
        <v>USD</v>
      </c>
      <c r="AP3777" t="str" cm="1">
        <f t="array" aca="1" ref="AP3777" ca="1">_FV(A3777,"Exchange")</f>
        <v>NYSE Arca</v>
      </c>
      <c r="AQ3777" s="6" t="str" cm="1">
        <f t="array" aca="1" ref="AQ3777" ca="1">_FV(A3777,"Exchange abbreviation",TRUE)</f>
        <v>ARCX</v>
      </c>
      <c r="AR3777" t="str" cm="1">
        <f t="array" aca="1" ref="AR3777" ca="1">_FV(A3777,"Instrument type",TRUE)</f>
        <v>ETF</v>
      </c>
    </row>
    <row r="3778" spans="1:44" ht="18.75" customHeight="1" x14ac:dyDescent="0.25">
      <c r="A3778" t="e" vm="3790">
        <v>#VALUE!</v>
      </c>
      <c r="B3778" t="s">
        <v>9895</v>
      </c>
      <c r="C3778" t="s">
        <v>9896</v>
      </c>
      <c r="D3778" s="31" cm="1">
        <f t="array" aca="1" ref="D3778" ca="1">_FV(A3778,"Last trade time",TRUE)</f>
        <v>45824.840277812502</v>
      </c>
      <c r="E3778" s="23" cm="1">
        <f t="array" aca="1" ref="E3778" ca="1">_FV(A3778,"Price")</f>
        <v>48.98</v>
      </c>
      <c r="F3778" s="27" cm="1">
        <f t="array" aca="1" ref="F3778" ca="1">_FV(A3778,"Change (%)",TRUE)</f>
        <v>-3.6620000000000003E-3</v>
      </c>
      <c r="G3778" s="26" cm="1">
        <f t="array" aca="1" ref="G3778" ca="1">_FV(A3778,"Change")</f>
        <v>-0.18</v>
      </c>
      <c r="H3778" s="23" cm="1">
        <f t="array" aca="1" ref="H3778" ca="1">_FV(A3778,"Open")</f>
        <v>49.18</v>
      </c>
      <c r="I3778" s="23" cm="1">
        <f t="array" aca="1" ref="I3778" ca="1">_FV(A3778,"Low")</f>
        <v>48.98</v>
      </c>
      <c r="J3778" s="23" cm="1">
        <f t="array" aca="1" ref="J3778" ca="1">_FV(A3778,"High")</f>
        <v>49.389899999999997</v>
      </c>
      <c r="K3778" s="23" cm="1">
        <f t="array" aca="1" ref="K3778" ca="1">_FV(A3778,"Previous close",TRUE)</f>
        <v>49.16</v>
      </c>
      <c r="L3778" s="26"/>
      <c r="M3778" s="23" cm="1">
        <f t="array" aca="1" ref="M3778" ca="1">_FV(A3778,"52 week low",TRUE)</f>
        <v>46.75</v>
      </c>
      <c r="N3778" s="23" cm="1">
        <f t="array" aca="1" ref="N3778" ca="1">_FV(A3778,"52 week high",TRUE)</f>
        <v>54.419899999999998</v>
      </c>
      <c r="O3778" s="8" cm="1">
        <f t="array" aca="1" ref="O3778" ca="1">_FV(A3778,"Volume")</f>
        <v>455921</v>
      </c>
      <c r="P3778" s="7" cm="1">
        <f t="array" aca="1" ref="P3778" ca="1">_FV(A3778,"Volume average",TRUE)</f>
        <v>875184</v>
      </c>
      <c r="Q3778" t="s">
        <v>723</v>
      </c>
      <c r="S3778" t="s">
        <v>2067</v>
      </c>
      <c r="T3778" s="25" cm="1">
        <f t="array" aca="1" ref="T3778" ca="1">_FV(A3778,"Expense ratio",TRUE)</f>
        <v>4.0000000000000002E-4</v>
      </c>
      <c r="U3778" s="24" cm="1">
        <f t="array" aca="1" ref="U3778" ca="1">_FV(A3778,"Market cap",TRUE)</f>
        <v>2397104489.6100001</v>
      </c>
      <c r="V3778" s="4">
        <v>2397104384</v>
      </c>
      <c r="W3778" s="4">
        <v>2397104384</v>
      </c>
      <c r="Y3778" t="s">
        <v>4220</v>
      </c>
      <c r="Z3778" s="5">
        <v>48.678890000000003</v>
      </c>
      <c r="AB3778" s="5">
        <v>5.2299999999999999E-2</v>
      </c>
      <c r="AC3778" s="4">
        <v>878519</v>
      </c>
      <c r="AE3778" s="5">
        <v>0.952368030731221</v>
      </c>
      <c r="AF3778" s="5">
        <v>1.0183316429680069</v>
      </c>
      <c r="AI3778" s="4">
        <v>878519</v>
      </c>
      <c r="AJ3778" s="5">
        <v>42739949.350000001</v>
      </c>
      <c r="AL3778" s="5">
        <v>54.42</v>
      </c>
      <c r="AM3778" s="5">
        <v>46.75</v>
      </c>
      <c r="AN3778" t="s">
        <v>82</v>
      </c>
      <c r="AO3778" t="str" cm="1">
        <f t="array" aca="1" ref="AO3778" ca="1">_FV(A3778,"Currency")</f>
        <v>USD</v>
      </c>
      <c r="AP3778" t="str" cm="1">
        <f t="array" aca="1" ref="AP3778" ca="1">_FV(A3778,"Exchange")</f>
        <v>NYSE Arca</v>
      </c>
      <c r="AQ3778" s="6" t="str" cm="1">
        <f t="array" aca="1" ref="AQ3778" ca="1">_FV(A3778,"Exchange abbreviation",TRUE)</f>
        <v>ARCX</v>
      </c>
      <c r="AR3778" t="str" cm="1">
        <f t="array" aca="1" ref="AR3778" ca="1">_FV(A3778,"Instrument type",TRUE)</f>
        <v>ETF</v>
      </c>
    </row>
    <row r="3779" spans="1:44" ht="18.75" customHeight="1" x14ac:dyDescent="0.25">
      <c r="A3779" t="e" vm="3791">
        <v>#VALUE!</v>
      </c>
      <c r="B3779" t="s">
        <v>9897</v>
      </c>
      <c r="C3779" t="s">
        <v>9898</v>
      </c>
      <c r="D3779" s="31" cm="1">
        <f t="array" aca="1" ref="D3779" ca="1">_FV(A3779,"Last trade time",TRUE)</f>
        <v>45824.84027780078</v>
      </c>
      <c r="E3779" s="23" cm="1">
        <f t="array" aca="1" ref="E3779" ca="1">_FV(A3779,"Price")</f>
        <v>100.026</v>
      </c>
      <c r="F3779" s="27" cm="1">
        <f t="array" aca="1" ref="F3779" ca="1">_FV(A3779,"Change (%)",TRUE)</f>
        <v>1.2657E-2</v>
      </c>
      <c r="G3779" s="26" cm="1">
        <f t="array" aca="1" ref="G3779" ca="1">_FV(A3779,"Change")</f>
        <v>1.2502</v>
      </c>
      <c r="H3779" s="23" cm="1">
        <f t="array" aca="1" ref="H3779" ca="1">_FV(A3779,"Open")</f>
        <v>99.84</v>
      </c>
      <c r="I3779" s="23" cm="1">
        <f t="array" aca="1" ref="I3779" ca="1">_FV(A3779,"Low")</f>
        <v>99.84</v>
      </c>
      <c r="J3779" s="23" cm="1">
        <f t="array" aca="1" ref="J3779" ca="1">_FV(A3779,"High")</f>
        <v>100.59</v>
      </c>
      <c r="K3779" s="23" cm="1">
        <f t="array" aca="1" ref="K3779" ca="1">_FV(A3779,"Previous close",TRUE)</f>
        <v>98.775800000000004</v>
      </c>
      <c r="L3779" s="26"/>
      <c r="M3779" s="23" cm="1">
        <f t="array" aca="1" ref="M3779" ca="1">_FV(A3779,"52 week low",TRUE)</f>
        <v>82.26</v>
      </c>
      <c r="N3779" s="23" cm="1">
        <f t="array" aca="1" ref="N3779" ca="1">_FV(A3779,"52 week high",TRUE)</f>
        <v>111.07</v>
      </c>
      <c r="O3779" s="8" cm="1">
        <f t="array" aca="1" ref="O3779" ca="1">_FV(A3779,"Volume")</f>
        <v>3881</v>
      </c>
      <c r="P3779" s="7" cm="1">
        <f t="array" aca="1" ref="P3779" ca="1">_FV(A3779,"Volume average",TRUE)</f>
        <v>77092</v>
      </c>
      <c r="Q3779" t="s">
        <v>143</v>
      </c>
      <c r="T3779" s="25" cm="1">
        <f t="array" aca="1" ref="T3779" ca="1">_FV(A3779,"Expense ratio",TRUE)</f>
        <v>4.0000000000000002E-4</v>
      </c>
      <c r="U3779" s="24" cm="1">
        <f t="array" aca="1" ref="U3779" ca="1">_FV(A3779,"Market cap",TRUE)</f>
        <v>507871311.26999998</v>
      </c>
      <c r="V3779" s="16"/>
      <c r="W3779" s="16"/>
      <c r="X3779" t="s">
        <v>9899</v>
      </c>
      <c r="Z3779" s="18"/>
      <c r="AC3779" s="21">
        <v>77717</v>
      </c>
      <c r="AE3779" s="18"/>
      <c r="AI3779" s="21"/>
      <c r="AJ3779" s="18"/>
      <c r="AL3779" s="18"/>
      <c r="AM3779" s="18"/>
      <c r="AN3779" t="s">
        <v>73</v>
      </c>
      <c r="AO3779" t="str" cm="1">
        <f t="array" aca="1" ref="AO3779" ca="1">_FV(A3779,"Currency")</f>
        <v>USD</v>
      </c>
      <c r="AP3779" t="str" cm="1">
        <f t="array" aca="1" ref="AP3779" ca="1">_FV(A3779,"Exchange")</f>
        <v>NYSE Arca</v>
      </c>
      <c r="AQ3779" s="6" t="str" cm="1">
        <f t="array" aca="1" ref="AQ3779" ca="1">_FV(A3779,"Exchange abbreviation",TRUE)</f>
        <v>ARCX</v>
      </c>
      <c r="AR3779" t="str" cm="1">
        <f t="array" aca="1" ref="AR3779" ca="1">_FV(A3779,"Instrument type",TRUE)</f>
        <v>ETF</v>
      </c>
    </row>
    <row r="3780" spans="1:44" ht="18.75" customHeight="1" x14ac:dyDescent="0.25">
      <c r="A3780" t="e" vm="3792">
        <v>#VALUE!</v>
      </c>
      <c r="B3780" t="s">
        <v>9900</v>
      </c>
      <c r="C3780" t="s">
        <v>9901</v>
      </c>
      <c r="D3780" s="31" cm="1">
        <f t="array" aca="1" ref="D3780" ca="1">_FV(A3780,"Last trade time",TRUE)</f>
        <v>45824.925711782031</v>
      </c>
      <c r="E3780" s="23" cm="1">
        <f t="array" aca="1" ref="E3780" ca="1">_FV(A3780,"Price")</f>
        <v>24.78</v>
      </c>
      <c r="F3780" s="27" cm="1">
        <f t="array" aca="1" ref="F3780" ca="1">_FV(A3780,"Change (%)",TRUE)</f>
        <v>1.1429E-2</v>
      </c>
      <c r="G3780" s="26" cm="1">
        <f t="array" aca="1" ref="G3780" ca="1">_FV(A3780,"Change")</f>
        <v>0.28000000000000003</v>
      </c>
      <c r="H3780" s="23" cm="1">
        <f t="array" aca="1" ref="H3780" ca="1">_FV(A3780,"Open")</f>
        <v>24.75</v>
      </c>
      <c r="I3780" s="23" cm="1">
        <f t="array" aca="1" ref="I3780" ca="1">_FV(A3780,"Low")</f>
        <v>24.649899999999999</v>
      </c>
      <c r="J3780" s="23" cm="1">
        <f t="array" aca="1" ref="J3780" ca="1">_FV(A3780,"High")</f>
        <v>24.920100000000001</v>
      </c>
      <c r="K3780" s="23" cm="1">
        <f t="array" aca="1" ref="K3780" ca="1">_FV(A3780,"Previous close",TRUE)</f>
        <v>24.5</v>
      </c>
      <c r="L3780" s="26"/>
      <c r="M3780" s="23" cm="1">
        <f t="array" aca="1" ref="M3780" ca="1">_FV(A3780,"52 week low",TRUE)</f>
        <v>20.0365</v>
      </c>
      <c r="N3780" s="23" cm="1">
        <f t="array" aca="1" ref="N3780" ca="1">_FV(A3780,"52 week high",TRUE)</f>
        <v>28.57</v>
      </c>
      <c r="O3780" s="8" cm="1">
        <f t="array" aca="1" ref="O3780" ca="1">_FV(A3780,"Volume")</f>
        <v>2726117</v>
      </c>
      <c r="P3780" s="7" cm="1">
        <f t="array" aca="1" ref="P3780" ca="1">_FV(A3780,"Volume average",TRUE)</f>
        <v>2623338</v>
      </c>
      <c r="Q3780" t="s">
        <v>916</v>
      </c>
      <c r="S3780" t="s">
        <v>4838</v>
      </c>
      <c r="T3780" s="25" cm="1">
        <f t="array" aca="1" ref="T3780" ca="1">_FV(A3780,"Expense ratio",TRUE)</f>
        <v>4.0000000000000002E-4</v>
      </c>
      <c r="U3780" s="24" cm="1">
        <f t="array" aca="1" ref="U3780" ca="1">_FV(A3780,"Market cap",TRUE)</f>
        <v>16563921714.129999</v>
      </c>
      <c r="V3780" s="17">
        <v>16563921920</v>
      </c>
      <c r="W3780" s="17">
        <v>16563921920</v>
      </c>
      <c r="Y3780" t="s">
        <v>9787</v>
      </c>
      <c r="Z3780" s="5">
        <v>24.89</v>
      </c>
      <c r="AA3780" s="19">
        <v>18.276522</v>
      </c>
      <c r="AB3780" s="19">
        <v>1.6199999999999999E-2</v>
      </c>
      <c r="AC3780" s="4">
        <v>3960836</v>
      </c>
      <c r="AE3780" s="5">
        <v>-3.0309423784244949</v>
      </c>
      <c r="AF3780" s="5">
        <v>6.5813378253345878</v>
      </c>
      <c r="AI3780" s="4">
        <v>3960836</v>
      </c>
      <c r="AJ3780" s="5">
        <v>98545599.679999992</v>
      </c>
      <c r="AL3780" s="5">
        <v>50.79</v>
      </c>
      <c r="AM3780" s="5">
        <v>20.04</v>
      </c>
      <c r="AN3780" t="s">
        <v>82</v>
      </c>
      <c r="AO3780" t="str" cm="1">
        <f t="array" aca="1" ref="AO3780" ca="1">_FV(A3780,"Currency")</f>
        <v>USD</v>
      </c>
      <c r="AP3780" t="str" cm="1">
        <f t="array" aca="1" ref="AP3780" ca="1">_FV(A3780,"Exchange")</f>
        <v>NYSE Arca</v>
      </c>
      <c r="AQ3780" s="6" t="str" cm="1">
        <f t="array" aca="1" ref="AQ3780" ca="1">_FV(A3780,"Exchange abbreviation",TRUE)</f>
        <v>ARCX</v>
      </c>
      <c r="AR3780" t="str" cm="1">
        <f t="array" aca="1" ref="AR3780" ca="1">_FV(A3780,"Instrument type",TRUE)</f>
        <v>ETF</v>
      </c>
    </row>
    <row r="3781" spans="1:44" ht="18.75" customHeight="1" x14ac:dyDescent="0.25">
      <c r="A3781" t="e" vm="3793">
        <v>#VALUE!</v>
      </c>
      <c r="B3781" t="s">
        <v>9902</v>
      </c>
      <c r="C3781" t="s">
        <v>9903</v>
      </c>
      <c r="D3781" s="31" cm="1">
        <f t="array" aca="1" ref="D3781" ca="1">_FV(A3781,"Last trade time",TRUE)</f>
        <v>45824.840277812502</v>
      </c>
      <c r="E3781" s="23" cm="1">
        <f t="array" aca="1" ref="E3781" ca="1">_FV(A3781,"Price")</f>
        <v>22</v>
      </c>
      <c r="F3781" s="27" cm="1">
        <f t="array" aca="1" ref="F3781" ca="1">_FV(A3781,"Change (%)",TRUE)</f>
        <v>-4.5250000000000004E-3</v>
      </c>
      <c r="G3781" s="26" cm="1">
        <f t="array" aca="1" ref="G3781" ca="1">_FV(A3781,"Change")</f>
        <v>-0.1</v>
      </c>
      <c r="H3781" s="23" cm="1">
        <f t="array" aca="1" ref="H3781" ca="1">_FV(A3781,"Open")</f>
        <v>22.1</v>
      </c>
      <c r="I3781" s="23" cm="1">
        <f t="array" aca="1" ref="I3781" ca="1">_FV(A3781,"Low")</f>
        <v>22</v>
      </c>
      <c r="J3781" s="23" cm="1">
        <f t="array" aca="1" ref="J3781" ca="1">_FV(A3781,"High")</f>
        <v>22.189900000000002</v>
      </c>
      <c r="K3781" s="23" cm="1">
        <f t="array" aca="1" ref="K3781" ca="1">_FV(A3781,"Previous close",TRUE)</f>
        <v>22.1</v>
      </c>
      <c r="L3781" s="26"/>
      <c r="M3781" s="23" cm="1">
        <f t="array" aca="1" ref="M3781" ca="1">_FV(A3781,"52 week low",TRUE)</f>
        <v>21.01</v>
      </c>
      <c r="N3781" s="23" cm="1">
        <f t="array" aca="1" ref="N3781" ca="1">_FV(A3781,"52 week high",TRUE)</f>
        <v>24.524999999999999</v>
      </c>
      <c r="O3781" s="8" cm="1">
        <f t="array" aca="1" ref="O3781" ca="1">_FV(A3781,"Volume")</f>
        <v>1270352</v>
      </c>
      <c r="P3781" s="7" cm="1">
        <f t="array" aca="1" ref="P3781" ca="1">_FV(A3781,"Volume average",TRUE)</f>
        <v>2804767</v>
      </c>
      <c r="Q3781" t="s">
        <v>45</v>
      </c>
      <c r="R3781" t="s">
        <v>3835</v>
      </c>
      <c r="T3781" s="25" cm="1">
        <f t="array" aca="1" ref="T3781" ca="1">_FV(A3781,"Expense ratio",TRUE)</f>
        <v>4.0000000000000002E-4</v>
      </c>
      <c r="U3781" s="24" cm="1">
        <f t="array" aca="1" ref="U3781" ca="1">_FV(A3781,"Market cap",TRUE)</f>
        <v>1140393747.9100001</v>
      </c>
      <c r="Z3781" s="18"/>
      <c r="AA3781" s="20"/>
      <c r="AC3781" s="21">
        <v>2859761</v>
      </c>
      <c r="AE3781" s="18"/>
      <c r="AF3781" s="20"/>
      <c r="AI3781" s="21"/>
      <c r="AJ3781" s="18"/>
      <c r="AL3781" s="18"/>
      <c r="AM3781" s="18"/>
      <c r="AN3781" t="s">
        <v>73</v>
      </c>
      <c r="AO3781" t="str" cm="1">
        <f t="array" aca="1" ref="AO3781" ca="1">_FV(A3781,"Currency")</f>
        <v>USD</v>
      </c>
      <c r="AP3781" t="str" cm="1">
        <f t="array" aca="1" ref="AP3781" ca="1">_FV(A3781,"Exchange")</f>
        <v>NYSE Arca</v>
      </c>
      <c r="AQ3781" s="6" t="str" cm="1">
        <f t="array" aca="1" ref="AQ3781" ca="1">_FV(A3781,"Exchange abbreviation",TRUE)</f>
        <v>ARCX</v>
      </c>
      <c r="AR3781" t="str" cm="1">
        <f t="array" aca="1" ref="AR3781" ca="1">_FV(A3781,"Instrument type",TRUE)</f>
        <v>ETF</v>
      </c>
    </row>
    <row r="3782" spans="1:44" ht="18.75" customHeight="1" x14ac:dyDescent="0.25">
      <c r="A3782" t="e" vm="3794">
        <v>#VALUE!</v>
      </c>
      <c r="B3782" t="s">
        <v>9904</v>
      </c>
      <c r="C3782" t="s">
        <v>9905</v>
      </c>
      <c r="D3782" s="31" cm="1">
        <f t="array" aca="1" ref="D3782" ca="1">_FV(A3782,"Last trade time",TRUE)</f>
        <v>45824.939844733592</v>
      </c>
      <c r="E3782" s="23" cm="1">
        <f t="array" aca="1" ref="E3782" ca="1">_FV(A3782,"Price")</f>
        <v>66.569999999999993</v>
      </c>
      <c r="F3782" s="27" cm="1">
        <f t="array" aca="1" ref="F3782" ca="1">_FV(A3782,"Change (%)",TRUE)</f>
        <v>6.045E-3</v>
      </c>
      <c r="G3782" s="26" cm="1">
        <f t="array" aca="1" ref="G3782" ca="1">_FV(A3782,"Change")</f>
        <v>0.4</v>
      </c>
      <c r="H3782" s="23" cm="1">
        <f t="array" aca="1" ref="H3782" ca="1">_FV(A3782,"Open")</f>
        <v>66.739999999999995</v>
      </c>
      <c r="I3782" s="23" cm="1">
        <f t="array" aca="1" ref="I3782" ca="1">_FV(A3782,"Low")</f>
        <v>66.555000000000007</v>
      </c>
      <c r="J3782" s="23" cm="1">
        <f t="array" aca="1" ref="J3782" ca="1">_FV(A3782,"High")</f>
        <v>67.09</v>
      </c>
      <c r="K3782" s="23" cm="1">
        <f t="array" aca="1" ref="K3782" ca="1">_FV(A3782,"Previous close",TRUE)</f>
        <v>66.17</v>
      </c>
      <c r="L3782" s="26"/>
      <c r="M3782" s="23" cm="1">
        <f t="array" aca="1" ref="M3782" ca="1">_FV(A3782,"52 week low",TRUE)</f>
        <v>53.65</v>
      </c>
      <c r="N3782" s="23" cm="1">
        <f t="array" aca="1" ref="N3782" ca="1">_FV(A3782,"52 week high",TRUE)</f>
        <v>67.135000000000005</v>
      </c>
      <c r="O3782" s="8" cm="1">
        <f t="array" aca="1" ref="O3782" ca="1">_FV(A3782,"Volume")</f>
        <v>4242942</v>
      </c>
      <c r="P3782" s="7" cm="1">
        <f t="array" aca="1" ref="P3782" ca="1">_FV(A3782,"Volume average",TRUE)</f>
        <v>2163147</v>
      </c>
      <c r="Q3782" t="s">
        <v>464</v>
      </c>
      <c r="T3782" s="25" cm="1">
        <f t="array" aca="1" ref="T3782" ca="1">_FV(A3782,"Expense ratio",TRUE)</f>
        <v>4.0000000000000002E-4</v>
      </c>
      <c r="U3782" s="24" cm="1">
        <f t="array" aca="1" ref="U3782" ca="1">_FV(A3782,"Market cap",TRUE)</f>
        <v>44109526903</v>
      </c>
      <c r="AC3782" s="9">
        <v>2200277</v>
      </c>
      <c r="AN3782" t="s">
        <v>73</v>
      </c>
      <c r="AO3782" t="str" cm="1">
        <f t="array" aca="1" ref="AO3782" ca="1">_FV(A3782,"Currency")</f>
        <v>USD</v>
      </c>
      <c r="AP3782" t="str" cm="1">
        <f t="array" aca="1" ref="AP3782" ca="1">_FV(A3782,"Exchange")</f>
        <v>NYSE Arca</v>
      </c>
      <c r="AQ3782" s="6" t="str" cm="1">
        <f t="array" aca="1" ref="AQ3782" ca="1">_FV(A3782,"Exchange abbreviation",TRUE)</f>
        <v>ARCX</v>
      </c>
      <c r="AR3782" t="str" cm="1">
        <f t="array" aca="1" ref="AR3782" ca="1">_FV(A3782,"Instrument type",TRUE)</f>
        <v>ETF</v>
      </c>
    </row>
    <row r="3783" spans="1:44" ht="18.75" customHeight="1" x14ac:dyDescent="0.25">
      <c r="A3783" t="e" vm="3795">
        <v>#VALUE!</v>
      </c>
      <c r="B3783" t="s">
        <v>9906</v>
      </c>
      <c r="C3783" t="s">
        <v>9907</v>
      </c>
      <c r="D3783" s="31" cm="1">
        <f t="array" aca="1" ref="D3783" ca="1">_FV(A3783,"Last trade time",TRUE)</f>
        <v>45824.84027780078</v>
      </c>
      <c r="E3783" s="23" cm="1">
        <f t="array" aca="1" ref="E3783" ca="1">_FV(A3783,"Price")</f>
        <v>97.593599999999995</v>
      </c>
      <c r="F3783" s="27" cm="1">
        <f t="array" aca="1" ref="F3783" ca="1">_FV(A3783,"Change (%)",TRUE)</f>
        <v>1.1148999999999999E-2</v>
      </c>
      <c r="G3783" s="26" cm="1">
        <f t="array" aca="1" ref="G3783" ca="1">_FV(A3783,"Change")</f>
        <v>1.0761000000000001</v>
      </c>
      <c r="H3783" s="23" cm="1">
        <f t="array" aca="1" ref="H3783" ca="1">_FV(A3783,"Open")</f>
        <v>98.13</v>
      </c>
      <c r="I3783" s="23" cm="1">
        <f t="array" aca="1" ref="I3783" ca="1">_FV(A3783,"Low")</f>
        <v>97.593599999999995</v>
      </c>
      <c r="J3783" s="23" cm="1">
        <f t="array" aca="1" ref="J3783" ca="1">_FV(A3783,"High")</f>
        <v>98.159899999999993</v>
      </c>
      <c r="K3783" s="23" cm="1">
        <f t="array" aca="1" ref="K3783" ca="1">_FV(A3783,"Previous close",TRUE)</f>
        <v>96.517499999999998</v>
      </c>
      <c r="L3783" s="26"/>
      <c r="M3783" s="23" cm="1">
        <f t="array" aca="1" ref="M3783" ca="1">_FV(A3783,"52 week low",TRUE)</f>
        <v>79.540000000000006</v>
      </c>
      <c r="N3783" s="23" cm="1">
        <f t="array" aca="1" ref="N3783" ca="1">_FV(A3783,"52 week high",TRUE)</f>
        <v>111.74</v>
      </c>
      <c r="O3783" s="8" cm="1">
        <f t="array" aca="1" ref="O3783" ca="1">_FV(A3783,"Volume")</f>
        <v>1140</v>
      </c>
      <c r="P3783" s="7" cm="1">
        <f t="array" aca="1" ref="P3783" ca="1">_FV(A3783,"Volume average",TRUE)</f>
        <v>13168</v>
      </c>
      <c r="Q3783" t="s">
        <v>143</v>
      </c>
      <c r="T3783" s="25" cm="1">
        <f t="array" aca="1" ref="T3783" ca="1">_FV(A3783,"Expense ratio",TRUE)</f>
        <v>4.0000000000000002E-4</v>
      </c>
      <c r="U3783" s="24" cm="1">
        <f t="array" aca="1" ref="U3783" ca="1">_FV(A3783,"Market cap",TRUE)</f>
        <v>117282963.54000001</v>
      </c>
      <c r="X3783" t="s">
        <v>9908</v>
      </c>
      <c r="AC3783" s="9">
        <v>13208</v>
      </c>
      <c r="AN3783" t="s">
        <v>73</v>
      </c>
      <c r="AO3783" t="str" cm="1">
        <f t="array" aca="1" ref="AO3783" ca="1">_FV(A3783,"Currency")</f>
        <v>USD</v>
      </c>
      <c r="AP3783" t="str" cm="1">
        <f t="array" aca="1" ref="AP3783" ca="1">_FV(A3783,"Exchange")</f>
        <v>NYSE Arca</v>
      </c>
      <c r="AQ3783" s="6" t="str" cm="1">
        <f t="array" aca="1" ref="AQ3783" ca="1">_FV(A3783,"Exchange abbreviation",TRUE)</f>
        <v>ARCX</v>
      </c>
      <c r="AR3783" t="str" cm="1">
        <f t="array" aca="1" ref="AR3783" ca="1">_FV(A3783,"Instrument type",TRUE)</f>
        <v>ETF</v>
      </c>
    </row>
    <row r="3784" spans="1:44" ht="18.75" customHeight="1" x14ac:dyDescent="0.25">
      <c r="A3784" t="e" vm="3796">
        <v>#VALUE!</v>
      </c>
      <c r="B3784" t="s">
        <v>9909</v>
      </c>
      <c r="C3784" t="s">
        <v>9910</v>
      </c>
      <c r="D3784" s="31" cm="1">
        <f t="array" aca="1" ref="D3784" ca="1">_FV(A3784,"Last trade time",TRUE)</f>
        <v>45824.84027780078</v>
      </c>
      <c r="E3784" s="23" cm="1">
        <f t="array" aca="1" ref="E3784" ca="1">_FV(A3784,"Price")</f>
        <v>84.75</v>
      </c>
      <c r="F3784" s="27" cm="1">
        <f t="array" aca="1" ref="F3784" ca="1">_FV(A3784,"Change (%)",TRUE)</f>
        <v>3.9090000000000001E-3</v>
      </c>
      <c r="G3784" s="26" cm="1">
        <f t="array" aca="1" ref="G3784" ca="1">_FV(A3784,"Change")</f>
        <v>0.33</v>
      </c>
      <c r="H3784" s="23" cm="1">
        <f t="array" aca="1" ref="H3784" ca="1">_FV(A3784,"Open")</f>
        <v>85.16</v>
      </c>
      <c r="I3784" s="23" cm="1">
        <f t="array" aca="1" ref="I3784" ca="1">_FV(A3784,"Low")</f>
        <v>84.6</v>
      </c>
      <c r="J3784" s="23" cm="1">
        <f t="array" aca="1" ref="J3784" ca="1">_FV(A3784,"High")</f>
        <v>85.46</v>
      </c>
      <c r="K3784" s="23" cm="1">
        <f t="array" aca="1" ref="K3784" ca="1">_FV(A3784,"Previous close",TRUE)</f>
        <v>84.42</v>
      </c>
      <c r="L3784" s="26"/>
      <c r="M3784" s="23" cm="1">
        <f t="array" aca="1" ref="M3784" ca="1">_FV(A3784,"52 week low",TRUE)</f>
        <v>68.09</v>
      </c>
      <c r="N3784" s="23" cm="1">
        <f t="array" aca="1" ref="N3784" ca="1">_FV(A3784,"52 week high",TRUE)</f>
        <v>88.85</v>
      </c>
      <c r="O3784" s="8" cm="1">
        <f t="array" aca="1" ref="O3784" ca="1">_FV(A3784,"Volume")</f>
        <v>58690</v>
      </c>
      <c r="P3784" s="7" cm="1">
        <f t="array" aca="1" ref="P3784" ca="1">_FV(A3784,"Volume average",TRUE)</f>
        <v>103345</v>
      </c>
      <c r="Q3784" t="s">
        <v>464</v>
      </c>
      <c r="T3784" s="25" cm="1">
        <f t="array" aca="1" ref="T3784" ca="1">_FV(A3784,"Expense ratio",TRUE)</f>
        <v>4.0000000000000002E-4</v>
      </c>
      <c r="U3784" s="24" cm="1">
        <f t="array" aca="1" ref="U3784" ca="1">_FV(A3784,"Market cap",TRUE)</f>
        <v>798201655.01999998</v>
      </c>
      <c r="X3784" t="s">
        <v>9911</v>
      </c>
      <c r="AC3784" s="9">
        <v>102745</v>
      </c>
      <c r="AN3784" t="s">
        <v>73</v>
      </c>
      <c r="AO3784" t="str" cm="1">
        <f t="array" aca="1" ref="AO3784" ca="1">_FV(A3784,"Currency")</f>
        <v>USD</v>
      </c>
      <c r="AP3784" t="str" cm="1">
        <f t="array" aca="1" ref="AP3784" ca="1">_FV(A3784,"Exchange")</f>
        <v>NYSE Arca</v>
      </c>
      <c r="AQ3784" s="6" t="str" cm="1">
        <f t="array" aca="1" ref="AQ3784" ca="1">_FV(A3784,"Exchange abbreviation",TRUE)</f>
        <v>ARCX</v>
      </c>
      <c r="AR3784" t="str" cm="1">
        <f t="array" aca="1" ref="AR3784" ca="1">_FV(A3784,"Instrument type",TRUE)</f>
        <v>ETF</v>
      </c>
    </row>
    <row r="3785" spans="1:44" ht="18.75" customHeight="1" x14ac:dyDescent="0.25">
      <c r="A3785" t="e" vm="3797">
        <v>#VALUE!</v>
      </c>
      <c r="B3785" t="s">
        <v>9912</v>
      </c>
      <c r="C3785" t="s">
        <v>9913</v>
      </c>
      <c r="D3785" s="31" cm="1">
        <f t="array" aca="1" ref="D3785" ca="1">_FV(A3785,"Last trade time",TRUE)</f>
        <v>45824.84027780078</v>
      </c>
      <c r="E3785" s="23" cm="1">
        <f t="array" aca="1" ref="E3785" ca="1">_FV(A3785,"Price")</f>
        <v>56.73</v>
      </c>
      <c r="F3785" s="27" cm="1">
        <f t="array" aca="1" ref="F3785" ca="1">_FV(A3785,"Change (%)",TRUE)</f>
        <v>9.5560000000000003E-3</v>
      </c>
      <c r="G3785" s="26" cm="1">
        <f t="array" aca="1" ref="G3785" ca="1">_FV(A3785,"Change")</f>
        <v>0.53700000000000003</v>
      </c>
      <c r="H3785" s="23" cm="1">
        <f t="array" aca="1" ref="H3785" ca="1">_FV(A3785,"Open")</f>
        <v>56.58</v>
      </c>
      <c r="I3785" s="23" cm="1">
        <f t="array" aca="1" ref="I3785" ca="1">_FV(A3785,"Low")</f>
        <v>56.58</v>
      </c>
      <c r="J3785" s="23" cm="1">
        <f t="array" aca="1" ref="J3785" ca="1">_FV(A3785,"High")</f>
        <v>56.97</v>
      </c>
      <c r="K3785" s="23" cm="1">
        <f t="array" aca="1" ref="K3785" ca="1">_FV(A3785,"Previous close",TRUE)</f>
        <v>56.192999999999998</v>
      </c>
      <c r="L3785" s="26"/>
      <c r="M3785" s="23" cm="1">
        <f t="array" aca="1" ref="M3785" ca="1">_FV(A3785,"52 week low",TRUE)</f>
        <v>46.59</v>
      </c>
      <c r="N3785" s="23" cm="1">
        <f t="array" aca="1" ref="N3785" ca="1">_FV(A3785,"52 week high",TRUE)</f>
        <v>64.663799999999995</v>
      </c>
      <c r="O3785" s="8" cm="1">
        <f t="array" aca="1" ref="O3785" ca="1">_FV(A3785,"Volume")</f>
        <v>3873</v>
      </c>
      <c r="P3785" s="7" cm="1">
        <f t="array" aca="1" ref="P3785" ca="1">_FV(A3785,"Volume average",TRUE)</f>
        <v>5661</v>
      </c>
      <c r="Q3785" t="s">
        <v>916</v>
      </c>
      <c r="S3785" t="s">
        <v>2067</v>
      </c>
      <c r="T3785" s="25" cm="1">
        <f t="array" aca="1" ref="T3785" ca="1">_FV(A3785,"Expense ratio",TRUE)</f>
        <v>4.0000000000000002E-4</v>
      </c>
      <c r="U3785" s="24" cm="1">
        <f t="array" aca="1" ref="U3785" ca="1">_FV(A3785,"Market cap",TRUE)</f>
        <v>226354402.91999999</v>
      </c>
      <c r="V3785" s="17">
        <v>226354608</v>
      </c>
      <c r="W3785" s="17">
        <v>226354608</v>
      </c>
      <c r="Y3785" t="s">
        <v>9774</v>
      </c>
      <c r="Z3785" s="19">
        <v>57.220939999999999</v>
      </c>
      <c r="AA3785" s="19">
        <v>18.545546000000002</v>
      </c>
      <c r="AB3785" s="19">
        <v>1.3999999500000001E-2</v>
      </c>
      <c r="AC3785" s="17">
        <v>12557</v>
      </c>
      <c r="AE3785" s="19">
        <v>-1.8268037673265349</v>
      </c>
      <c r="AF3785" s="19">
        <v>7.3363315897859049</v>
      </c>
      <c r="AI3785" s="17">
        <v>12557</v>
      </c>
      <c r="AJ3785" s="19">
        <v>718448.755</v>
      </c>
      <c r="AL3785" s="19">
        <v>64.66</v>
      </c>
      <c r="AM3785" s="19">
        <v>46.59</v>
      </c>
      <c r="AN3785" t="s">
        <v>47</v>
      </c>
      <c r="AO3785" t="str" cm="1">
        <f t="array" aca="1" ref="AO3785" ca="1">_FV(A3785,"Currency")</f>
        <v>USD</v>
      </c>
      <c r="AP3785" t="str" cm="1">
        <f t="array" aca="1" ref="AP3785" ca="1">_FV(A3785,"Exchange")</f>
        <v>NYSE Arca</v>
      </c>
      <c r="AQ3785" s="6" t="str" cm="1">
        <f t="array" aca="1" ref="AQ3785" ca="1">_FV(A3785,"Exchange abbreviation",TRUE)</f>
        <v>ARCX</v>
      </c>
      <c r="AR3785" t="str" cm="1">
        <f t="array" aca="1" ref="AR3785" ca="1">_FV(A3785,"Instrument type",TRUE)</f>
        <v>ETF</v>
      </c>
    </row>
    <row r="3786" spans="1:44" ht="18.75" customHeight="1" x14ac:dyDescent="0.25">
      <c r="A3786" t="e" vm="3798">
        <v>#VALUE!</v>
      </c>
      <c r="B3786" t="s">
        <v>9914</v>
      </c>
      <c r="C3786" t="s">
        <v>9915</v>
      </c>
      <c r="D3786" s="31" cm="1">
        <f t="array" aca="1" ref="D3786" ca="1">_FV(A3786,"Last trade time",TRUE)</f>
        <v>45824.840277812502</v>
      </c>
      <c r="E3786" s="23" cm="1">
        <f t="array" aca="1" ref="E3786" ca="1">_FV(A3786,"Price")</f>
        <v>50.26</v>
      </c>
      <c r="F3786" s="27" cm="1">
        <f t="array" aca="1" ref="F3786" ca="1">_FV(A3786,"Change (%)",TRUE)</f>
        <v>1.9900000000000001E-4</v>
      </c>
      <c r="G3786" s="26" cm="1">
        <f t="array" aca="1" ref="G3786" ca="1">_FV(A3786,"Change")</f>
        <v>0.01</v>
      </c>
      <c r="H3786" s="23" cm="1">
        <f t="array" aca="1" ref="H3786" ca="1">_FV(A3786,"Open")</f>
        <v>50.26</v>
      </c>
      <c r="I3786" s="23" cm="1">
        <f t="array" aca="1" ref="I3786" ca="1">_FV(A3786,"Low")</f>
        <v>50.25</v>
      </c>
      <c r="J3786" s="23" cm="1">
        <f t="array" aca="1" ref="J3786" ca="1">_FV(A3786,"High")</f>
        <v>50.26</v>
      </c>
      <c r="K3786" s="23" cm="1">
        <f t="array" aca="1" ref="K3786" ca="1">_FV(A3786,"Previous close",TRUE)</f>
        <v>50.25</v>
      </c>
      <c r="L3786" s="26"/>
      <c r="M3786" s="23" cm="1">
        <f t="array" aca="1" ref="M3786" ca="1">_FV(A3786,"52 week low",TRUE)</f>
        <v>50.06</v>
      </c>
      <c r="N3786" s="23" cm="1">
        <f t="array" aca="1" ref="N3786" ca="1">_FV(A3786,"52 week high",TRUE)</f>
        <v>50.45</v>
      </c>
      <c r="O3786" s="8" cm="1">
        <f t="array" aca="1" ref="O3786" ca="1">_FV(A3786,"Volume")</f>
        <v>1002140</v>
      </c>
      <c r="P3786" s="7" cm="1">
        <f t="array" aca="1" ref="P3786" ca="1">_FV(A3786,"Volume average",TRUE)</f>
        <v>414345</v>
      </c>
      <c r="Q3786" t="s">
        <v>799</v>
      </c>
      <c r="S3786" t="s">
        <v>3850</v>
      </c>
      <c r="T3786" s="25" cm="1">
        <f t="array" aca="1" ref="T3786" ca="1">_FV(A3786,"Expense ratio",TRUE)</f>
        <v>2.9999999999999997E-4</v>
      </c>
      <c r="U3786" s="24" cm="1">
        <f t="array" aca="1" ref="U3786" ca="1">_FV(A3786,"Market cap",TRUE)</f>
        <v>1477334971.9300001</v>
      </c>
      <c r="V3786" s="4">
        <v>1477334912</v>
      </c>
      <c r="W3786" s="4">
        <v>1477334912</v>
      </c>
      <c r="Y3786" t="s">
        <v>7887</v>
      </c>
      <c r="Z3786" s="5">
        <v>50.200600000000001</v>
      </c>
      <c r="AA3786" s="20"/>
      <c r="AB3786" s="5">
        <v>4.5700002000000003E-2</v>
      </c>
      <c r="AC3786" s="4">
        <v>374298</v>
      </c>
      <c r="AE3786" s="5">
        <v>1.740036958712432</v>
      </c>
      <c r="AF3786" s="5">
        <v>4.819035705485919</v>
      </c>
      <c r="AI3786" s="4">
        <v>374298</v>
      </c>
      <c r="AJ3786" s="5">
        <v>18793502.579999998</v>
      </c>
      <c r="AL3786" s="5">
        <v>50.45</v>
      </c>
      <c r="AM3786" s="5">
        <v>50.06</v>
      </c>
      <c r="AN3786" t="s">
        <v>82</v>
      </c>
      <c r="AO3786" t="str" cm="1">
        <f t="array" aca="1" ref="AO3786" ca="1">_FV(A3786,"Currency")</f>
        <v>USD</v>
      </c>
      <c r="AP3786" t="str" cm="1">
        <f t="array" aca="1" ref="AP3786" ca="1">_FV(A3786,"Exchange")</f>
        <v>NYSE Arca</v>
      </c>
      <c r="AQ3786" s="6" t="str" cm="1">
        <f t="array" aca="1" ref="AQ3786" ca="1">_FV(A3786,"Exchange abbreviation",TRUE)</f>
        <v>ARCX</v>
      </c>
      <c r="AR3786" t="str" cm="1">
        <f t="array" aca="1" ref="AR3786" ca="1">_FV(A3786,"Instrument type",TRUE)</f>
        <v>ETF</v>
      </c>
    </row>
    <row r="3787" spans="1:44" ht="18.75" customHeight="1" x14ac:dyDescent="0.25">
      <c r="A3787" t="e" vm="3799">
        <v>#VALUE!</v>
      </c>
      <c r="B3787" t="s">
        <v>9916</v>
      </c>
      <c r="C3787" t="s">
        <v>9917</v>
      </c>
      <c r="D3787" s="31" cm="1">
        <f t="array" aca="1" ref="D3787" ca="1">_FV(A3787,"Last trade time",TRUE)</f>
        <v>45824.84027780078</v>
      </c>
      <c r="E3787" s="23" cm="1">
        <f t="array" aca="1" ref="E3787" ca="1">_FV(A3787,"Price")</f>
        <v>49.49</v>
      </c>
      <c r="F3787" s="27" cm="1">
        <f t="array" aca="1" ref="F3787" ca="1">_FV(A3787,"Change (%)",TRUE)</f>
        <v>0</v>
      </c>
      <c r="G3787" s="26" cm="1">
        <f t="array" aca="1" ref="G3787" ca="1">_FV(A3787,"Change")</f>
        <v>0</v>
      </c>
      <c r="H3787" s="23" cm="1">
        <f t="array" aca="1" ref="H3787" ca="1">_FV(A3787,"Open")</f>
        <v>49.49</v>
      </c>
      <c r="I3787" s="23" cm="1">
        <f t="array" aca="1" ref="I3787" ca="1">_FV(A3787,"Low")</f>
        <v>49.48</v>
      </c>
      <c r="J3787" s="23" cm="1">
        <f t="array" aca="1" ref="J3787" ca="1">_FV(A3787,"High")</f>
        <v>49.499000000000002</v>
      </c>
      <c r="K3787" s="23" cm="1">
        <f t="array" aca="1" ref="K3787" ca="1">_FV(A3787,"Previous close",TRUE)</f>
        <v>49.49</v>
      </c>
      <c r="L3787" s="26"/>
      <c r="M3787" s="23" cm="1">
        <f t="array" aca="1" ref="M3787" ca="1">_FV(A3787,"52 week low",TRUE)</f>
        <v>49.3001</v>
      </c>
      <c r="N3787" s="23" cm="1">
        <f t="array" aca="1" ref="N3787" ca="1">_FV(A3787,"52 week high",TRUE)</f>
        <v>49.98</v>
      </c>
      <c r="O3787" s="8" cm="1">
        <f t="array" aca="1" ref="O3787" ca="1">_FV(A3787,"Volume")</f>
        <v>56047</v>
      </c>
      <c r="P3787" s="7" cm="1">
        <f t="array" aca="1" ref="P3787" ca="1">_FV(A3787,"Volume average",TRUE)</f>
        <v>93981</v>
      </c>
      <c r="Q3787" t="s">
        <v>4053</v>
      </c>
      <c r="S3787" t="s">
        <v>3850</v>
      </c>
      <c r="T3787" s="25" cm="1">
        <f t="array" aca="1" ref="T3787" ca="1">_FV(A3787,"Expense ratio",TRUE)</f>
        <v>2.9999999999999997E-4</v>
      </c>
      <c r="U3787" s="24" cm="1">
        <f t="array" aca="1" ref="U3787" ca="1">_FV(A3787,"Market cap",TRUE)</f>
        <v>624396418.52999997</v>
      </c>
      <c r="V3787" s="4">
        <v>624396416</v>
      </c>
      <c r="W3787" s="4">
        <v>624396416</v>
      </c>
      <c r="Y3787" t="s">
        <v>7887</v>
      </c>
      <c r="Z3787" s="5">
        <v>49.411999999999999</v>
      </c>
      <c r="AA3787" s="20"/>
      <c r="AB3787" s="5">
        <v>4.8099999999999997E-2</v>
      </c>
      <c r="AC3787" s="4">
        <v>128177</v>
      </c>
      <c r="AE3787" s="5">
        <v>1.727397335216696</v>
      </c>
      <c r="AF3787" s="5">
        <v>4.9686889498505638</v>
      </c>
      <c r="AI3787" s="4">
        <v>128177</v>
      </c>
      <c r="AJ3787" s="5">
        <v>6335789.1100000003</v>
      </c>
      <c r="AL3787" s="5">
        <v>49.98</v>
      </c>
      <c r="AM3787" s="5">
        <v>49.3</v>
      </c>
      <c r="AN3787" t="s">
        <v>90</v>
      </c>
      <c r="AO3787" t="str" cm="1">
        <f t="array" aca="1" ref="AO3787" ca="1">_FV(A3787,"Currency")</f>
        <v>USD</v>
      </c>
      <c r="AP3787" t="str" cm="1">
        <f t="array" aca="1" ref="AP3787" ca="1">_FV(A3787,"Exchange")</f>
        <v>NYSE Arca</v>
      </c>
      <c r="AQ3787" s="6" t="str" cm="1">
        <f t="array" aca="1" ref="AQ3787" ca="1">_FV(A3787,"Exchange abbreviation",TRUE)</f>
        <v>ARCX</v>
      </c>
      <c r="AR3787" t="str" cm="1">
        <f t="array" aca="1" ref="AR3787" ca="1">_FV(A3787,"Instrument type",TRUE)</f>
        <v>ETF</v>
      </c>
    </row>
    <row r="3788" spans="1:44" ht="18.75" customHeight="1" x14ac:dyDescent="0.25">
      <c r="A3788" t="e" vm="3800">
        <v>#VALUE!</v>
      </c>
      <c r="B3788" t="s">
        <v>9918</v>
      </c>
      <c r="C3788" t="s">
        <v>9919</v>
      </c>
      <c r="D3788" s="31" cm="1">
        <f t="array" aca="1" ref="D3788" ca="1">_FV(A3788,"Last trade time",TRUE)</f>
        <v>45824.912957198438</v>
      </c>
      <c r="E3788" s="23" cm="1">
        <f t="array" aca="1" ref="E3788" ca="1">_FV(A3788,"Price")</f>
        <v>102.17</v>
      </c>
      <c r="F3788" s="27" cm="1">
        <f t="array" aca="1" ref="F3788" ca="1">_FV(A3788,"Change (%)",TRUE)</f>
        <v>-4.8910000000000002E-4</v>
      </c>
      <c r="G3788" s="26" cm="1">
        <f t="array" aca="1" ref="G3788" ca="1">_FV(A3788,"Change")</f>
        <v>-0.05</v>
      </c>
      <c r="H3788" s="23" cm="1">
        <f t="array" aca="1" ref="H3788" ca="1">_FV(A3788,"Open")</f>
        <v>102.18</v>
      </c>
      <c r="I3788" s="23" cm="1">
        <f t="array" aca="1" ref="I3788" ca="1">_FV(A3788,"Low")</f>
        <v>102.16</v>
      </c>
      <c r="J3788" s="23" cm="1">
        <f t="array" aca="1" ref="J3788" ca="1">_FV(A3788,"High")</f>
        <v>102.265</v>
      </c>
      <c r="K3788" s="23" cm="1">
        <f t="array" aca="1" ref="K3788" ca="1">_FV(A3788,"Previous close",TRUE)</f>
        <v>102.22</v>
      </c>
      <c r="L3788" s="26"/>
      <c r="M3788" s="23" cm="1">
        <f t="array" aca="1" ref="M3788" ca="1">_FV(A3788,"52 week low",TRUE)</f>
        <v>98.95</v>
      </c>
      <c r="N3788" s="23" cm="1">
        <f t="array" aca="1" ref="N3788" ca="1">_FV(A3788,"52 week high",TRUE)</f>
        <v>103.61</v>
      </c>
      <c r="O3788" s="8" cm="1">
        <f t="array" aca="1" ref="O3788" ca="1">_FV(A3788,"Volume")</f>
        <v>411523</v>
      </c>
      <c r="P3788" s="7" cm="1">
        <f t="array" aca="1" ref="P3788" ca="1">_FV(A3788,"Volume average",TRUE)</f>
        <v>951668</v>
      </c>
      <c r="Q3788" t="s">
        <v>7969</v>
      </c>
      <c r="S3788" t="s">
        <v>2067</v>
      </c>
      <c r="T3788" s="25" cm="1">
        <f t="array" aca="1" ref="T3788" ca="1">_FV(A3788,"Expense ratio",TRUE)</f>
        <v>2.9999999999999997E-4</v>
      </c>
      <c r="U3788" s="24" cm="1">
        <f t="array" aca="1" ref="U3788" ca="1">_FV(A3788,"Market cap",TRUE)</f>
        <v>12603987926.799999</v>
      </c>
      <c r="V3788" s="4">
        <v>12603987968</v>
      </c>
      <c r="W3788" s="4">
        <v>12603987968</v>
      </c>
      <c r="Y3788" t="s">
        <v>9920</v>
      </c>
      <c r="Z3788" s="5">
        <v>101.93911</v>
      </c>
      <c r="AA3788" s="20"/>
      <c r="AB3788" s="5">
        <v>3.2599999999999997E-2</v>
      </c>
      <c r="AC3788" s="4">
        <v>913582</v>
      </c>
      <c r="AE3788" s="5">
        <v>3.1166279293625139</v>
      </c>
      <c r="AF3788" s="5">
        <v>6.0167655997372496</v>
      </c>
      <c r="AI3788" s="4">
        <v>913582</v>
      </c>
      <c r="AJ3788" s="5">
        <v>93203635.640000001</v>
      </c>
      <c r="AL3788" s="5">
        <v>103.61</v>
      </c>
      <c r="AM3788" s="5">
        <v>98.87</v>
      </c>
      <c r="AN3788" t="s">
        <v>82</v>
      </c>
      <c r="AO3788" t="str" cm="1">
        <f t="array" aca="1" ref="AO3788" ca="1">_FV(A3788,"Currency")</f>
        <v>USD</v>
      </c>
      <c r="AP3788" t="str" cm="1">
        <f t="array" aca="1" ref="AP3788" ca="1">_FV(A3788,"Exchange")</f>
        <v>NYSE Arca</v>
      </c>
      <c r="AQ3788" s="6" t="str" cm="1">
        <f t="array" aca="1" ref="AQ3788" ca="1">_FV(A3788,"Exchange abbreviation",TRUE)</f>
        <v>ARCX</v>
      </c>
      <c r="AR3788" t="str" cm="1">
        <f t="array" aca="1" ref="AR3788" ca="1">_FV(A3788,"Instrument type",TRUE)</f>
        <v>ETF</v>
      </c>
    </row>
    <row r="3789" spans="1:44" ht="18.75" customHeight="1" x14ac:dyDescent="0.25">
      <c r="A3789" t="e" vm="3801">
        <v>#VALUE!</v>
      </c>
      <c r="B3789" t="s">
        <v>9921</v>
      </c>
      <c r="C3789" t="s">
        <v>9922</v>
      </c>
      <c r="D3789" s="31" cm="1">
        <f t="array" aca="1" ref="D3789" ca="1">_FV(A3789,"Last trade time",TRUE)</f>
        <v>45824.94183414297</v>
      </c>
      <c r="E3789" s="23" cm="1">
        <f t="array" aca="1" ref="E3789" ca="1">_FV(A3789,"Price")</f>
        <v>49.92</v>
      </c>
      <c r="F3789" s="27" cm="1">
        <f t="array" aca="1" ref="F3789" ca="1">_FV(A3789,"Change (%)",TRUE)</f>
        <v>-6.0060000000000007E-4</v>
      </c>
      <c r="G3789" s="26" cm="1">
        <f t="array" aca="1" ref="G3789" ca="1">_FV(A3789,"Change")</f>
        <v>-0.03</v>
      </c>
      <c r="H3789" s="23" cm="1">
        <f t="array" aca="1" ref="H3789" ca="1">_FV(A3789,"Open")</f>
        <v>49.93</v>
      </c>
      <c r="I3789" s="23" cm="1">
        <f t="array" aca="1" ref="I3789" ca="1">_FV(A3789,"Low")</f>
        <v>49.91</v>
      </c>
      <c r="J3789" s="23" cm="1">
        <f t="array" aca="1" ref="J3789" ca="1">_FV(A3789,"High")</f>
        <v>49.97</v>
      </c>
      <c r="K3789" s="23" cm="1">
        <f t="array" aca="1" ref="K3789" ca="1">_FV(A3789,"Previous close",TRUE)</f>
        <v>49.95</v>
      </c>
      <c r="L3789" s="26"/>
      <c r="M3789" s="23" cm="1">
        <f t="array" aca="1" ref="M3789" ca="1">_FV(A3789,"52 week low",TRUE)</f>
        <v>48.04</v>
      </c>
      <c r="N3789" s="23" cm="1">
        <f t="array" aca="1" ref="N3789" ca="1">_FV(A3789,"52 week high",TRUE)</f>
        <v>50.29</v>
      </c>
      <c r="O3789" s="8" cm="1">
        <f t="array" aca="1" ref="O3789" ca="1">_FV(A3789,"Volume")</f>
        <v>1129322</v>
      </c>
      <c r="P3789" s="7" cm="1">
        <f t="array" aca="1" ref="P3789" ca="1">_FV(A3789,"Volume average",TRUE)</f>
        <v>1545420</v>
      </c>
      <c r="Q3789" t="s">
        <v>7969</v>
      </c>
      <c r="S3789" t="s">
        <v>8387</v>
      </c>
      <c r="T3789" s="25" cm="1">
        <f t="array" aca="1" ref="T3789" ca="1">_FV(A3789,"Expense ratio",TRUE)</f>
        <v>2.9999999999999997E-4</v>
      </c>
      <c r="U3789" s="24" cm="1">
        <f t="array" aca="1" ref="U3789" ca="1">_FV(A3789,"Market cap",TRUE)</f>
        <v>14974379072</v>
      </c>
      <c r="V3789" s="4">
        <v>58437849088</v>
      </c>
      <c r="W3789" s="4">
        <v>58437849088</v>
      </c>
      <c r="Y3789" t="s">
        <v>9923</v>
      </c>
      <c r="Z3789" s="5">
        <v>49.8</v>
      </c>
      <c r="AA3789" s="20"/>
      <c r="AB3789" s="5">
        <v>2.76E-2</v>
      </c>
      <c r="AC3789" s="4">
        <v>2086322</v>
      </c>
      <c r="AE3789" s="5">
        <v>3.1333943518481622</v>
      </c>
      <c r="AF3789" s="5">
        <v>6.0181209591254614</v>
      </c>
      <c r="AI3789" s="4">
        <v>2086322</v>
      </c>
      <c r="AJ3789" s="5">
        <v>104003151.7</v>
      </c>
      <c r="AL3789" s="5">
        <v>50.29</v>
      </c>
      <c r="AM3789" s="5">
        <v>48.04</v>
      </c>
      <c r="AN3789" t="s">
        <v>82</v>
      </c>
      <c r="AO3789" t="str" cm="1">
        <f t="array" aca="1" ref="AO3789" ca="1">_FV(A3789,"Currency")</f>
        <v>USD</v>
      </c>
      <c r="AP3789" t="str" cm="1">
        <f t="array" aca="1" ref="AP3789" ca="1">_FV(A3789,"Exchange")</f>
        <v>Nasdaq Stock Market</v>
      </c>
      <c r="AQ3789" s="6" t="str" cm="1">
        <f t="array" aca="1" ref="AQ3789" ca="1">_FV(A3789,"Exchange abbreviation",TRUE)</f>
        <v>XNAS</v>
      </c>
      <c r="AR3789" t="str" cm="1">
        <f t="array" aca="1" ref="AR3789" ca="1">_FV(A3789,"Instrument type",TRUE)</f>
        <v>ETF</v>
      </c>
    </row>
    <row r="3790" spans="1:44" ht="18.75" customHeight="1" x14ac:dyDescent="0.25">
      <c r="A3790" t="e" vm="3802">
        <v>#VALUE!</v>
      </c>
      <c r="B3790" t="s">
        <v>9924</v>
      </c>
      <c r="C3790" t="s">
        <v>9925</v>
      </c>
      <c r="D3790" s="31" cm="1">
        <f t="array" aca="1" ref="D3790" ca="1">_FV(A3790,"Last trade time",TRUE)</f>
        <v>45824.84027780078</v>
      </c>
      <c r="E3790" s="23" cm="1">
        <f t="array" aca="1" ref="E3790" ca="1">_FV(A3790,"Price")</f>
        <v>29.12</v>
      </c>
      <c r="F3790" s="27" cm="1">
        <f t="array" aca="1" ref="F3790" ca="1">_FV(A3790,"Change (%)",TRUE)</f>
        <v>-3.433E-4</v>
      </c>
      <c r="G3790" s="26" cm="1">
        <f t="array" aca="1" ref="G3790" ca="1">_FV(A3790,"Change")</f>
        <v>-0.01</v>
      </c>
      <c r="H3790" s="23" cm="1">
        <f t="array" aca="1" ref="H3790" ca="1">_FV(A3790,"Open")</f>
        <v>29.13</v>
      </c>
      <c r="I3790" s="23" cm="1">
        <f t="array" aca="1" ref="I3790" ca="1">_FV(A3790,"Low")</f>
        <v>29.12</v>
      </c>
      <c r="J3790" s="23" cm="1">
        <f t="array" aca="1" ref="J3790" ca="1">_FV(A3790,"High")</f>
        <v>29.14</v>
      </c>
      <c r="K3790" s="23" cm="1">
        <f t="array" aca="1" ref="K3790" ca="1">_FV(A3790,"Previous close",TRUE)</f>
        <v>29.13</v>
      </c>
      <c r="L3790" s="26"/>
      <c r="M3790" s="23" cm="1">
        <f t="array" aca="1" ref="M3790" ca="1">_FV(A3790,"52 week low",TRUE)</f>
        <v>28.74</v>
      </c>
      <c r="N3790" s="23" cm="1">
        <f t="array" aca="1" ref="N3790" ca="1">_FV(A3790,"52 week high",TRUE)</f>
        <v>29.46</v>
      </c>
      <c r="O3790" s="8" cm="1">
        <f t="array" aca="1" ref="O3790" ca="1">_FV(A3790,"Volume")</f>
        <v>2025576</v>
      </c>
      <c r="P3790" s="7" cm="1">
        <f t="array" aca="1" ref="P3790" ca="1">_FV(A3790,"Volume average",TRUE)</f>
        <v>1154105</v>
      </c>
      <c r="Q3790" t="s">
        <v>45</v>
      </c>
      <c r="R3790" t="s">
        <v>7980</v>
      </c>
      <c r="T3790" s="25" cm="1">
        <f t="array" aca="1" ref="T3790" ca="1">_FV(A3790,"Expense ratio",TRUE)</f>
        <v>2.9999999999999997E-4</v>
      </c>
      <c r="U3790" s="24" cm="1">
        <f t="array" aca="1" ref="U3790" ca="1">_FV(A3790,"Market cap",TRUE)</f>
        <v>5749153724.6099997</v>
      </c>
      <c r="V3790" s="16"/>
      <c r="W3790" s="16"/>
      <c r="Z3790" s="18"/>
      <c r="AA3790" s="20"/>
      <c r="AB3790" s="20"/>
      <c r="AC3790" s="21">
        <v>1134611</v>
      </c>
      <c r="AE3790" s="18"/>
      <c r="AF3790" s="20"/>
      <c r="AI3790" s="21"/>
      <c r="AJ3790" s="18"/>
      <c r="AL3790" s="18"/>
      <c r="AM3790" s="18"/>
      <c r="AN3790" t="s">
        <v>73</v>
      </c>
      <c r="AO3790" t="str" cm="1">
        <f t="array" aca="1" ref="AO3790" ca="1">_FV(A3790,"Currency")</f>
        <v>USD</v>
      </c>
      <c r="AP3790" t="str" cm="1">
        <f t="array" aca="1" ref="AP3790" ca="1">_FV(A3790,"Exchange")</f>
        <v>NYSE Arca</v>
      </c>
      <c r="AQ3790" s="6" t="str" cm="1">
        <f t="array" aca="1" ref="AQ3790" ca="1">_FV(A3790,"Exchange abbreviation",TRUE)</f>
        <v>ARCX</v>
      </c>
      <c r="AR3790" t="str" cm="1">
        <f t="array" aca="1" ref="AR3790" ca="1">_FV(A3790,"Instrument type",TRUE)</f>
        <v>ETF</v>
      </c>
    </row>
    <row r="3791" spans="1:44" ht="18.75" customHeight="1" x14ac:dyDescent="0.25">
      <c r="A3791" t="e" vm="3803">
        <v>#VALUE!</v>
      </c>
      <c r="B3791" t="s">
        <v>9926</v>
      </c>
      <c r="C3791" t="s">
        <v>9927</v>
      </c>
      <c r="D3791" s="31" cm="1">
        <f t="array" aca="1" ref="D3791" ca="1">_FV(A3791,"Last trade time",TRUE)</f>
        <v>45824.901000937498</v>
      </c>
      <c r="E3791" s="23" cm="1">
        <f t="array" aca="1" ref="E3791" ca="1">_FV(A3791,"Price")</f>
        <v>24.25</v>
      </c>
      <c r="F3791" s="27" cm="1">
        <f t="array" aca="1" ref="F3791" ca="1">_FV(A3791,"Change (%)",TRUE)</f>
        <v>4.125E-4</v>
      </c>
      <c r="G3791" s="26" cm="1">
        <f t="array" aca="1" ref="G3791" ca="1">_FV(A3791,"Change")</f>
        <v>0.01</v>
      </c>
      <c r="H3791" s="23" cm="1">
        <f t="array" aca="1" ref="H3791" ca="1">_FV(A3791,"Open")</f>
        <v>24.25</v>
      </c>
      <c r="I3791" s="23" cm="1">
        <f t="array" aca="1" ref="I3791" ca="1">_FV(A3791,"Low")</f>
        <v>24.24</v>
      </c>
      <c r="J3791" s="23" cm="1">
        <f t="array" aca="1" ref="J3791" ca="1">_FV(A3791,"High")</f>
        <v>24.26</v>
      </c>
      <c r="K3791" s="23" cm="1">
        <f t="array" aca="1" ref="K3791" ca="1">_FV(A3791,"Previous close",TRUE)</f>
        <v>24.24</v>
      </c>
      <c r="L3791" s="26"/>
      <c r="M3791" s="23" cm="1">
        <f t="array" aca="1" ref="M3791" ca="1">_FV(A3791,"52 week low",TRUE)</f>
        <v>23.95</v>
      </c>
      <c r="N3791" s="23" cm="1">
        <f t="array" aca="1" ref="N3791" ca="1">_FV(A3791,"52 week high",TRUE)</f>
        <v>24.535</v>
      </c>
      <c r="O3791" s="8" cm="1">
        <f t="array" aca="1" ref="O3791" ca="1">_FV(A3791,"Volume")</f>
        <v>2428585</v>
      </c>
      <c r="P3791" s="7" cm="1">
        <f t="array" aca="1" ref="P3791" ca="1">_FV(A3791,"Volume average",TRUE)</f>
        <v>2853133</v>
      </c>
      <c r="Q3791" t="s">
        <v>4053</v>
      </c>
      <c r="S3791" t="s">
        <v>4838</v>
      </c>
      <c r="T3791" s="25" cm="1">
        <f t="array" aca="1" ref="T3791" ca="1">_FV(A3791,"Expense ratio",TRUE)</f>
        <v>2.9999999999999997E-4</v>
      </c>
      <c r="U3791" s="24" cm="1">
        <f t="array" aca="1" ref="U3791" ca="1">_FV(A3791,"Market cap",TRUE)</f>
        <v>11243852068.15</v>
      </c>
      <c r="V3791" s="4">
        <v>11243851776</v>
      </c>
      <c r="W3791" s="4">
        <v>11243851776</v>
      </c>
      <c r="Y3791" t="s">
        <v>9928</v>
      </c>
      <c r="Z3791" s="5">
        <v>24.19</v>
      </c>
      <c r="AA3791" s="20"/>
      <c r="AB3791" s="5">
        <v>4.2200000000000001E-2</v>
      </c>
      <c r="AC3791" s="4">
        <v>4358265</v>
      </c>
      <c r="AE3791" s="5">
        <v>2.072792234658638</v>
      </c>
      <c r="AF3791" s="5">
        <v>4.7849174583246556</v>
      </c>
      <c r="AI3791" s="4">
        <v>4358265</v>
      </c>
      <c r="AJ3791" s="5">
        <v>105426430.34999999</v>
      </c>
      <c r="AL3791" s="5">
        <v>48.79</v>
      </c>
      <c r="AM3791" s="5">
        <v>23.95</v>
      </c>
      <c r="AN3791" t="s">
        <v>82</v>
      </c>
      <c r="AO3791" t="str" cm="1">
        <f t="array" aca="1" ref="AO3791" ca="1">_FV(A3791,"Currency")</f>
        <v>USD</v>
      </c>
      <c r="AP3791" t="str" cm="1">
        <f t="array" aca="1" ref="AP3791" ca="1">_FV(A3791,"Exchange")</f>
        <v>NYSE Arca</v>
      </c>
      <c r="AQ3791" s="6" t="str" cm="1">
        <f t="array" aca="1" ref="AQ3791" ca="1">_FV(A3791,"Exchange abbreviation",TRUE)</f>
        <v>ARCX</v>
      </c>
      <c r="AR3791" t="str" cm="1">
        <f t="array" aca="1" ref="AR3791" ca="1">_FV(A3791,"Instrument type",TRUE)</f>
        <v>ETF</v>
      </c>
    </row>
    <row r="3792" spans="1:44" ht="18.75" customHeight="1" x14ac:dyDescent="0.25">
      <c r="A3792" t="e" vm="3804">
        <v>#VALUE!</v>
      </c>
      <c r="B3792" t="s">
        <v>9929</v>
      </c>
      <c r="C3792" t="s">
        <v>9930</v>
      </c>
      <c r="D3792" s="31" cm="1">
        <f t="array" aca="1" ref="D3792" ca="1">_FV(A3792,"Last trade time",TRUE)</f>
        <v>45824.939314756251</v>
      </c>
      <c r="E3792" s="23" cm="1">
        <f t="array" aca="1" ref="E3792" ca="1">_FV(A3792,"Price")</f>
        <v>58.45</v>
      </c>
      <c r="F3792" s="27" cm="1">
        <f t="array" aca="1" ref="F3792" ca="1">_FV(A3792,"Change (%)",TRUE)</f>
        <v>-3.4209999999999997E-4</v>
      </c>
      <c r="G3792" s="26" cm="1">
        <f t="array" aca="1" ref="G3792" ca="1">_FV(A3792,"Change")</f>
        <v>-0.02</v>
      </c>
      <c r="H3792" s="23" cm="1">
        <f t="array" aca="1" ref="H3792" ca="1">_FV(A3792,"Open")</f>
        <v>58.45</v>
      </c>
      <c r="I3792" s="23" cm="1">
        <f t="array" aca="1" ref="I3792" ca="1">_FV(A3792,"Low")</f>
        <v>58.44</v>
      </c>
      <c r="J3792" s="23" cm="1">
        <f t="array" aca="1" ref="J3792" ca="1">_FV(A3792,"High")</f>
        <v>58.48</v>
      </c>
      <c r="K3792" s="23" cm="1">
        <f t="array" aca="1" ref="K3792" ca="1">_FV(A3792,"Previous close",TRUE)</f>
        <v>58.47</v>
      </c>
      <c r="L3792" s="26"/>
      <c r="M3792" s="23" cm="1">
        <f t="array" aca="1" ref="M3792" ca="1">_FV(A3792,"52 week low",TRUE)</f>
        <v>57.71</v>
      </c>
      <c r="N3792" s="23" cm="1">
        <f t="array" aca="1" ref="N3792" ca="1">_FV(A3792,"52 week high",TRUE)</f>
        <v>59.13</v>
      </c>
      <c r="O3792" s="8" cm="1">
        <f t="array" aca="1" ref="O3792" ca="1">_FV(A3792,"Volume")</f>
        <v>1928143</v>
      </c>
      <c r="P3792" s="7" cm="1">
        <f t="array" aca="1" ref="P3792" ca="1">_FV(A3792,"Volume average",TRUE)</f>
        <v>2837351</v>
      </c>
      <c r="Q3792" t="s">
        <v>45</v>
      </c>
      <c r="R3792" t="s">
        <v>7980</v>
      </c>
      <c r="T3792" s="25" cm="1">
        <f t="array" aca="1" ref="T3792" ca="1">_FV(A3792,"Expense ratio",TRUE)</f>
        <v>2.9999999999999997E-4</v>
      </c>
      <c r="U3792" s="24" cm="1">
        <f t="array" aca="1" ref="U3792" ca="1">_FV(A3792,"Market cap",TRUE)</f>
        <v>22493279238</v>
      </c>
      <c r="V3792" s="16"/>
      <c r="W3792" s="16"/>
      <c r="Z3792" s="18"/>
      <c r="AA3792" s="20"/>
      <c r="AC3792" s="21">
        <v>2891776</v>
      </c>
      <c r="AE3792" s="18"/>
      <c r="AI3792" s="21"/>
      <c r="AJ3792" s="18"/>
      <c r="AL3792" s="18"/>
      <c r="AM3792" s="18"/>
      <c r="AN3792" t="s">
        <v>73</v>
      </c>
      <c r="AO3792" t="str" cm="1">
        <f t="array" aca="1" ref="AO3792" ca="1">_FV(A3792,"Currency")</f>
        <v>USD</v>
      </c>
      <c r="AP3792" t="str" cm="1">
        <f t="array" aca="1" ref="AP3792" ca="1">_FV(A3792,"Exchange")</f>
        <v>Nasdaq Stock Market</v>
      </c>
      <c r="AQ3792" s="6" t="str" cm="1">
        <f t="array" aca="1" ref="AQ3792" ca="1">_FV(A3792,"Exchange abbreviation",TRUE)</f>
        <v>XNAS</v>
      </c>
      <c r="AR3792" t="str" cm="1">
        <f t="array" aca="1" ref="AR3792" ca="1">_FV(A3792,"Instrument type",TRUE)</f>
        <v>ETF</v>
      </c>
    </row>
    <row r="3793" spans="1:44" ht="18.75" customHeight="1" x14ac:dyDescent="0.25">
      <c r="A3793" t="e" vm="3805">
        <v>#VALUE!</v>
      </c>
      <c r="B3793" t="s">
        <v>9931</v>
      </c>
      <c r="C3793" t="s">
        <v>9932</v>
      </c>
      <c r="D3793" s="31" cm="1">
        <f t="array" aca="1" ref="D3793" ca="1">_FV(A3793,"Last trade time",TRUE)</f>
        <v>45824.840277812502</v>
      </c>
      <c r="E3793" s="23" cm="1">
        <f t="array" aca="1" ref="E3793" ca="1">_FV(A3793,"Price")</f>
        <v>24.62</v>
      </c>
      <c r="F3793" s="27" cm="1">
        <f t="array" aca="1" ref="F3793" ca="1">_FV(A3793,"Change (%)",TRUE)</f>
        <v>6.0959999999999996E-4</v>
      </c>
      <c r="G3793" s="26" cm="1">
        <f t="array" aca="1" ref="G3793" ca="1">_FV(A3793,"Change")</f>
        <v>1.4999999999999999E-2</v>
      </c>
      <c r="H3793" s="23" cm="1">
        <f t="array" aca="1" ref="H3793" ca="1">_FV(A3793,"Open")</f>
        <v>24.63</v>
      </c>
      <c r="I3793" s="23" cm="1">
        <f t="array" aca="1" ref="I3793" ca="1">_FV(A3793,"Low")</f>
        <v>24.61</v>
      </c>
      <c r="J3793" s="23" cm="1">
        <f t="array" aca="1" ref="J3793" ca="1">_FV(A3793,"High")</f>
        <v>24.639099999999999</v>
      </c>
      <c r="K3793" s="23" cm="1">
        <f t="array" aca="1" ref="K3793" ca="1">_FV(A3793,"Previous close",TRUE)</f>
        <v>24.605</v>
      </c>
      <c r="L3793" s="26"/>
      <c r="M3793" s="23" cm="1">
        <f t="array" aca="1" ref="M3793" ca="1">_FV(A3793,"52 week low",TRUE)</f>
        <v>24.04</v>
      </c>
      <c r="N3793" s="23" cm="1">
        <f t="array" aca="1" ref="N3793" ca="1">_FV(A3793,"52 week high",TRUE)</f>
        <v>24.864999999999998</v>
      </c>
      <c r="O3793" s="8" cm="1">
        <f t="array" aca="1" ref="O3793" ca="1">_FV(A3793,"Volume")</f>
        <v>79793</v>
      </c>
      <c r="P3793" s="7" cm="1">
        <f t="array" aca="1" ref="P3793" ca="1">_FV(A3793,"Volume average",TRUE)</f>
        <v>127680</v>
      </c>
      <c r="Q3793" t="s">
        <v>2519</v>
      </c>
      <c r="S3793" t="s">
        <v>4838</v>
      </c>
      <c r="T3793" s="25" cm="1">
        <f t="array" aca="1" ref="T3793" ca="1">_FV(A3793,"Expense ratio",TRUE)</f>
        <v>2.9999999999999997E-4</v>
      </c>
      <c r="U3793" s="24" cm="1">
        <f t="array" aca="1" ref="U3793" ca="1">_FV(A3793,"Market cap",TRUE)</f>
        <v>528218787.56</v>
      </c>
      <c r="V3793" s="4">
        <v>528218784</v>
      </c>
      <c r="W3793" s="4">
        <v>528218784</v>
      </c>
      <c r="Y3793" t="s">
        <v>1007</v>
      </c>
      <c r="Z3793" s="5">
        <v>24.54</v>
      </c>
      <c r="AA3793" s="20"/>
      <c r="AB3793" s="5">
        <v>4.2000000000000003E-2</v>
      </c>
      <c r="AC3793" s="4">
        <v>113017</v>
      </c>
      <c r="AE3793" s="5">
        <v>2.6236281434879771</v>
      </c>
      <c r="AF3793" s="5">
        <v>5.5303502073056787</v>
      </c>
      <c r="AI3793" s="4">
        <v>113017</v>
      </c>
      <c r="AJ3793" s="5">
        <v>2773437.18</v>
      </c>
      <c r="AL3793" s="5">
        <v>49.33</v>
      </c>
      <c r="AM3793" s="5">
        <v>24.04</v>
      </c>
      <c r="AN3793" t="s">
        <v>90</v>
      </c>
      <c r="AO3793" t="str" cm="1">
        <f t="array" aca="1" ref="AO3793" ca="1">_FV(A3793,"Currency")</f>
        <v>USD</v>
      </c>
      <c r="AP3793" t="str" cm="1">
        <f t="array" aca="1" ref="AP3793" ca="1">_FV(A3793,"Exchange")</f>
        <v>NYSE Arca</v>
      </c>
      <c r="AQ3793" s="6" t="str" cm="1">
        <f t="array" aca="1" ref="AQ3793" ca="1">_FV(A3793,"Exchange abbreviation",TRUE)</f>
        <v>ARCX</v>
      </c>
      <c r="AR3793" t="str" cm="1">
        <f t="array" aca="1" ref="AR3793" ca="1">_FV(A3793,"Instrument type",TRUE)</f>
        <v>ETF</v>
      </c>
    </row>
    <row r="3794" spans="1:44" ht="18.75" customHeight="1" x14ac:dyDescent="0.25">
      <c r="A3794" t="e" vm="3806">
        <v>#VALUE!</v>
      </c>
      <c r="B3794" t="s">
        <v>9933</v>
      </c>
      <c r="C3794" t="s">
        <v>9934</v>
      </c>
      <c r="D3794" s="31" cm="1">
        <f t="array" aca="1" ref="D3794" ca="1">_FV(A3794,"Last trade time",TRUE)</f>
        <v>45824.897493217184</v>
      </c>
      <c r="E3794" s="23" cm="1">
        <f t="array" aca="1" ref="E3794" ca="1">_FV(A3794,"Price")</f>
        <v>26.19</v>
      </c>
      <c r="F3794" s="27" cm="1">
        <f t="array" aca="1" ref="F3794" ca="1">_FV(A3794,"Change (%)",TRUE)</f>
        <v>3.0639999999999999E-3</v>
      </c>
      <c r="G3794" s="26" cm="1">
        <f t="array" aca="1" ref="G3794" ca="1">_FV(A3794,"Change")</f>
        <v>0.08</v>
      </c>
      <c r="H3794" s="23" cm="1">
        <f t="array" aca="1" ref="H3794" ca="1">_FV(A3794,"Open")</f>
        <v>26.17</v>
      </c>
      <c r="I3794" s="23" cm="1">
        <f t="array" aca="1" ref="I3794" ca="1">_FV(A3794,"Low")</f>
        <v>26.1524</v>
      </c>
      <c r="J3794" s="23" cm="1">
        <f t="array" aca="1" ref="J3794" ca="1">_FV(A3794,"High")</f>
        <v>26.2</v>
      </c>
      <c r="K3794" s="23" cm="1">
        <f t="array" aca="1" ref="K3794" ca="1">_FV(A3794,"Previous close",TRUE)</f>
        <v>26.11</v>
      </c>
      <c r="L3794" s="26"/>
      <c r="M3794" s="23" cm="1">
        <f t="array" aca="1" ref="M3794" ca="1">_FV(A3794,"52 week low",TRUE)</f>
        <v>24.73</v>
      </c>
      <c r="N3794" s="23" cm="1">
        <f t="array" aca="1" ref="N3794" ca="1">_FV(A3794,"52 week high",TRUE)</f>
        <v>26.79</v>
      </c>
      <c r="O3794" s="8" cm="1">
        <f t="array" aca="1" ref="O3794" ca="1">_FV(A3794,"Volume")</f>
        <v>307790</v>
      </c>
      <c r="P3794" s="7" cm="1">
        <f t="array" aca="1" ref="P3794" ca="1">_FV(A3794,"Volume average",TRUE)</f>
        <v>318546</v>
      </c>
      <c r="Q3794" t="s">
        <v>827</v>
      </c>
      <c r="S3794" t="s">
        <v>4838</v>
      </c>
      <c r="T3794" s="25" cm="1">
        <f t="array" aca="1" ref="T3794" ca="1">_FV(A3794,"Expense ratio",TRUE)</f>
        <v>2.9999999999999997E-4</v>
      </c>
      <c r="U3794" s="24" cm="1">
        <f t="array" aca="1" ref="U3794" ca="1">_FV(A3794,"Market cap",TRUE)</f>
        <v>1109863233.02</v>
      </c>
      <c r="V3794" s="4">
        <v>1109863296</v>
      </c>
      <c r="W3794" s="4">
        <v>1109863296</v>
      </c>
      <c r="Y3794" t="s">
        <v>1202</v>
      </c>
      <c r="Z3794" s="5">
        <v>26.12</v>
      </c>
      <c r="AA3794" s="5">
        <v>59.82761</v>
      </c>
      <c r="AB3794" s="19">
        <v>7.1100003999999994E-2</v>
      </c>
      <c r="AC3794" s="4">
        <v>444671</v>
      </c>
      <c r="AE3794" s="5">
        <v>2.6271462684758879</v>
      </c>
      <c r="AF3794" s="19">
        <v>6.9073158221056197</v>
      </c>
      <c r="AI3794" s="4">
        <v>444671</v>
      </c>
      <c r="AJ3794" s="5">
        <v>11601466.390000001</v>
      </c>
      <c r="AL3794" s="5">
        <v>52.92</v>
      </c>
      <c r="AM3794" s="5">
        <v>24.73</v>
      </c>
      <c r="AN3794" t="s">
        <v>82</v>
      </c>
      <c r="AO3794" t="str" cm="1">
        <f t="array" aca="1" ref="AO3794" ca="1">_FV(A3794,"Currency")</f>
        <v>USD</v>
      </c>
      <c r="AP3794" t="str" cm="1">
        <f t="array" aca="1" ref="AP3794" ca="1">_FV(A3794,"Exchange")</f>
        <v>NYSE Arca</v>
      </c>
      <c r="AQ3794" s="6" t="str" cm="1">
        <f t="array" aca="1" ref="AQ3794" ca="1">_FV(A3794,"Exchange abbreviation",TRUE)</f>
        <v>ARCX</v>
      </c>
      <c r="AR3794" t="str" cm="1">
        <f t="array" aca="1" ref="AR3794" ca="1">_FV(A3794,"Instrument type",TRUE)</f>
        <v>ETF</v>
      </c>
    </row>
    <row r="3795" spans="1:44" ht="18.75" customHeight="1" x14ac:dyDescent="0.25">
      <c r="A3795" t="e" vm="3807">
        <v>#VALUE!</v>
      </c>
      <c r="B3795" t="s">
        <v>9935</v>
      </c>
      <c r="C3795" t="s">
        <v>9936</v>
      </c>
      <c r="D3795" s="31" cm="1">
        <f t="array" aca="1" ref="D3795" ca="1">_FV(A3795,"Last trade time",TRUE)</f>
        <v>45824.88871738359</v>
      </c>
      <c r="E3795" s="23" cm="1">
        <f t="array" aca="1" ref="E3795" ca="1">_FV(A3795,"Price")</f>
        <v>78.08</v>
      </c>
      <c r="F3795" s="27" cm="1">
        <f t="array" aca="1" ref="F3795" ca="1">_FV(A3795,"Change (%)",TRUE)</f>
        <v>-3.8410000000000001E-4</v>
      </c>
      <c r="G3795" s="26" cm="1">
        <f t="array" aca="1" ref="G3795" ca="1">_FV(A3795,"Change")</f>
        <v>-0.03</v>
      </c>
      <c r="H3795" s="23" cm="1">
        <f t="array" aca="1" ref="H3795" ca="1">_FV(A3795,"Open")</f>
        <v>78.09</v>
      </c>
      <c r="I3795" s="23" cm="1">
        <f t="array" aca="1" ref="I3795" ca="1">_FV(A3795,"Low")</f>
        <v>78.08</v>
      </c>
      <c r="J3795" s="23" cm="1">
        <f t="array" aca="1" ref="J3795" ca="1">_FV(A3795,"High")</f>
        <v>78.180000000000007</v>
      </c>
      <c r="K3795" s="23" cm="1">
        <f t="array" aca="1" ref="K3795" ca="1">_FV(A3795,"Previous close",TRUE)</f>
        <v>78.11</v>
      </c>
      <c r="L3795" s="26"/>
      <c r="M3795" s="23" cm="1">
        <f t="array" aca="1" ref="M3795" ca="1">_FV(A3795,"52 week low",TRUE)</f>
        <v>76.329899999999995</v>
      </c>
      <c r="N3795" s="23" cm="1">
        <f t="array" aca="1" ref="N3795" ca="1">_FV(A3795,"52 week high",TRUE)</f>
        <v>79.02</v>
      </c>
      <c r="O3795" s="8" cm="1">
        <f t="array" aca="1" ref="O3795" ca="1">_FV(A3795,"Volume")</f>
        <v>1292968</v>
      </c>
      <c r="P3795" s="7" cm="1">
        <f t="array" aca="1" ref="P3795" ca="1">_FV(A3795,"Volume average",TRUE)</f>
        <v>2376634</v>
      </c>
      <c r="Q3795" t="s">
        <v>2519</v>
      </c>
      <c r="S3795" t="s">
        <v>8387</v>
      </c>
      <c r="T3795" s="25" cm="1">
        <f t="array" aca="1" ref="T3795" ca="1">_FV(A3795,"Expense ratio",TRUE)</f>
        <v>2.9999999999999997E-4</v>
      </c>
      <c r="U3795" s="24" cm="1">
        <f t="array" aca="1" ref="U3795" ca="1">_FV(A3795,"Market cap",TRUE)</f>
        <v>38381515037</v>
      </c>
      <c r="V3795" s="4">
        <v>64027762688</v>
      </c>
      <c r="W3795" s="4">
        <v>64027762688</v>
      </c>
      <c r="X3795" t="s">
        <v>884</v>
      </c>
      <c r="Y3795" t="s">
        <v>9937</v>
      </c>
      <c r="Z3795" s="5">
        <v>77.819999999999993</v>
      </c>
      <c r="AA3795" s="20"/>
      <c r="AB3795" s="5">
        <v>3.5499999999999997E-2</v>
      </c>
      <c r="AC3795" s="4">
        <v>3190553</v>
      </c>
      <c r="AE3795" s="5">
        <v>2.409204373306983</v>
      </c>
      <c r="AF3795" s="5">
        <v>5.4590680155389926</v>
      </c>
      <c r="AI3795" s="4">
        <v>3190553</v>
      </c>
      <c r="AJ3795" s="5">
        <v>248448362.11000001</v>
      </c>
      <c r="AL3795" s="5">
        <v>79.02</v>
      </c>
      <c r="AM3795" s="5">
        <v>76.25</v>
      </c>
      <c r="AN3795" t="s">
        <v>82</v>
      </c>
      <c r="AO3795" t="str" cm="1">
        <f t="array" aca="1" ref="AO3795" ca="1">_FV(A3795,"Currency")</f>
        <v>USD</v>
      </c>
      <c r="AP3795" t="str" cm="1">
        <f t="array" aca="1" ref="AP3795" ca="1">_FV(A3795,"Exchange")</f>
        <v>NYSE Arca</v>
      </c>
      <c r="AQ3795" s="6" t="str" cm="1">
        <f t="array" aca="1" ref="AQ3795" ca="1">_FV(A3795,"Exchange abbreviation",TRUE)</f>
        <v>ARCX</v>
      </c>
      <c r="AR3795" t="str" cm="1">
        <f t="array" aca="1" ref="AR3795" ca="1">_FV(A3795,"Instrument type",TRUE)</f>
        <v>ETF</v>
      </c>
    </row>
    <row r="3796" spans="1:44" ht="18.75" customHeight="1" x14ac:dyDescent="0.25">
      <c r="A3796" t="e" vm="3808">
        <v>#VALUE!</v>
      </c>
      <c r="B3796" t="s">
        <v>9938</v>
      </c>
      <c r="C3796" t="s">
        <v>9939</v>
      </c>
      <c r="D3796" s="31" cm="1">
        <f t="array" aca="1" ref="D3796" ca="1">_FV(A3796,"Last trade time",TRUE)</f>
        <v>45824.884962164062</v>
      </c>
      <c r="E3796" s="23" cm="1">
        <f t="array" aca="1" ref="E3796" ca="1">_FV(A3796,"Price")</f>
        <v>78.87</v>
      </c>
      <c r="F3796" s="27" cm="1">
        <f t="array" aca="1" ref="F3796" ca="1">_FV(A3796,"Change (%)",TRUE)</f>
        <v>3.8049999999999998E-4</v>
      </c>
      <c r="G3796" s="26" cm="1">
        <f t="array" aca="1" ref="G3796" ca="1">_FV(A3796,"Change")</f>
        <v>0.03</v>
      </c>
      <c r="H3796" s="23" cm="1">
        <f t="array" aca="1" ref="H3796" ca="1">_FV(A3796,"Open")</f>
        <v>78.86</v>
      </c>
      <c r="I3796" s="23" cm="1">
        <f t="array" aca="1" ref="I3796" ca="1">_FV(A3796,"Low")</f>
        <v>78.844999999999999</v>
      </c>
      <c r="J3796" s="23" cm="1">
        <f t="array" aca="1" ref="J3796" ca="1">_FV(A3796,"High")</f>
        <v>78.939899999999994</v>
      </c>
      <c r="K3796" s="23" cm="1">
        <f t="array" aca="1" ref="K3796" ca="1">_FV(A3796,"Previous close",TRUE)</f>
        <v>78.84</v>
      </c>
      <c r="L3796" s="26"/>
      <c r="M3796" s="23" cm="1">
        <f t="array" aca="1" ref="M3796" ca="1">_FV(A3796,"52 week low",TRUE)</f>
        <v>76.915000000000006</v>
      </c>
      <c r="N3796" s="23" cm="1">
        <f t="array" aca="1" ref="N3796" ca="1">_FV(A3796,"52 week high",TRUE)</f>
        <v>79.540000000000006</v>
      </c>
      <c r="O3796" s="8" cm="1">
        <f t="array" aca="1" ref="O3796" ca="1">_FV(A3796,"Volume")</f>
        <v>1736203</v>
      </c>
      <c r="P3796" s="7" cm="1">
        <f t="array" aca="1" ref="P3796" ca="1">_FV(A3796,"Volume average",TRUE)</f>
        <v>3879606</v>
      </c>
      <c r="Q3796" t="s">
        <v>45</v>
      </c>
      <c r="R3796" t="s">
        <v>3835</v>
      </c>
      <c r="T3796" s="25" cm="1">
        <f t="array" aca="1" ref="T3796" ca="1">_FV(A3796,"Expense ratio",TRUE)</f>
        <v>2.9999999999999997E-4</v>
      </c>
      <c r="U3796" s="24" cm="1">
        <f t="array" aca="1" ref="U3796" ca="1">_FV(A3796,"Market cap",TRUE)</f>
        <v>34907698427</v>
      </c>
      <c r="V3796" s="16"/>
      <c r="W3796" s="16"/>
      <c r="Z3796" s="18"/>
      <c r="AA3796" s="20"/>
      <c r="AB3796" s="20"/>
      <c r="AC3796" s="21">
        <v>3954713</v>
      </c>
      <c r="AE3796" s="18"/>
      <c r="AF3796" s="20"/>
      <c r="AI3796" s="21"/>
      <c r="AJ3796" s="18"/>
      <c r="AL3796" s="18"/>
      <c r="AM3796" s="18"/>
      <c r="AN3796" t="s">
        <v>73</v>
      </c>
      <c r="AO3796" t="str" cm="1">
        <f t="array" aca="1" ref="AO3796" ca="1">_FV(A3796,"Currency")</f>
        <v>USD</v>
      </c>
      <c r="AP3796" t="str" cm="1">
        <f t="array" aca="1" ref="AP3796" ca="1">_FV(A3796,"Exchange")</f>
        <v>Nasdaq Stock Market</v>
      </c>
      <c r="AQ3796" s="6" t="str" cm="1">
        <f t="array" aca="1" ref="AQ3796" ca="1">_FV(A3796,"Exchange abbreviation",TRUE)</f>
        <v>XNAS</v>
      </c>
      <c r="AR3796" t="str" cm="1">
        <f t="array" aca="1" ref="AR3796" ca="1">_FV(A3796,"Instrument type",TRUE)</f>
        <v>ETF</v>
      </c>
    </row>
    <row r="3797" spans="1:44" ht="18.75" customHeight="1" x14ac:dyDescent="0.25">
      <c r="A3797" t="e" vm="3809">
        <v>#VALUE!</v>
      </c>
      <c r="B3797" t="s">
        <v>9940</v>
      </c>
      <c r="C3797" t="s">
        <v>9941</v>
      </c>
      <c r="D3797" s="31" cm="1">
        <f t="array" aca="1" ref="D3797" ca="1">_FV(A3797,"Last trade time",TRUE)</f>
        <v>45824.84027780078</v>
      </c>
      <c r="E3797" s="23" cm="1">
        <f t="array" aca="1" ref="E3797" ca="1">_FV(A3797,"Price")</f>
        <v>25.04</v>
      </c>
      <c r="F3797" s="27" cm="1">
        <f t="array" aca="1" ref="F3797" ca="1">_FV(A3797,"Change (%)",TRUE)</f>
        <v>7.9940000000000002E-4</v>
      </c>
      <c r="G3797" s="26" cm="1">
        <f t="array" aca="1" ref="G3797" ca="1">_FV(A3797,"Change")</f>
        <v>0.02</v>
      </c>
      <c r="H3797" s="23" cm="1">
        <f t="array" aca="1" ref="H3797" ca="1">_FV(A3797,"Open")</f>
        <v>25.04</v>
      </c>
      <c r="I3797" s="23" cm="1">
        <f t="array" aca="1" ref="I3797" ca="1">_FV(A3797,"Low")</f>
        <v>25.02</v>
      </c>
      <c r="J3797" s="23" cm="1">
        <f t="array" aca="1" ref="J3797" ca="1">_FV(A3797,"High")</f>
        <v>25.08</v>
      </c>
      <c r="K3797" s="23" cm="1">
        <f t="array" aca="1" ref="K3797" ca="1">_FV(A3797,"Previous close",TRUE)</f>
        <v>25.02</v>
      </c>
      <c r="L3797" s="26"/>
      <c r="M3797" s="23" cm="1">
        <f t="array" aca="1" ref="M3797" ca="1">_FV(A3797,"52 week low",TRUE)</f>
        <v>24.21</v>
      </c>
      <c r="N3797" s="23" cm="1">
        <f t="array" aca="1" ref="N3797" ca="1">_FV(A3797,"52 week high",TRUE)</f>
        <v>26.37</v>
      </c>
      <c r="O3797" s="8" cm="1">
        <f t="array" aca="1" ref="O3797" ca="1">_FV(A3797,"Volume")</f>
        <v>990257</v>
      </c>
      <c r="P3797" s="7" cm="1">
        <f t="array" aca="1" ref="P3797" ca="1">_FV(A3797,"Volume average",TRUE)</f>
        <v>569668</v>
      </c>
      <c r="Q3797" t="s">
        <v>5345</v>
      </c>
      <c r="S3797" t="s">
        <v>4838</v>
      </c>
      <c r="T3797" s="25" cm="1">
        <f t="array" aca="1" ref="T3797" ca="1">_FV(A3797,"Expense ratio",TRUE)</f>
        <v>2.9999999999999997E-4</v>
      </c>
      <c r="U3797" s="24" cm="1">
        <f t="array" aca="1" ref="U3797" ca="1">_FV(A3797,"Market cap",TRUE)</f>
        <v>1981784706.0899999</v>
      </c>
      <c r="V3797" s="4">
        <v>1981784704</v>
      </c>
      <c r="W3797" s="4">
        <v>1981784704</v>
      </c>
      <c r="Y3797" t="s">
        <v>6124</v>
      </c>
      <c r="Z3797" s="5">
        <v>24.94</v>
      </c>
      <c r="AA3797" s="20"/>
      <c r="AB3797" s="5">
        <v>3.27E-2</v>
      </c>
      <c r="AC3797" s="4">
        <v>1955138</v>
      </c>
      <c r="AE3797" s="5">
        <v>-1.9788513581612379</v>
      </c>
      <c r="AF3797" s="5">
        <v>-0.71542502625188131</v>
      </c>
      <c r="AI3797" s="4">
        <v>1955138</v>
      </c>
      <c r="AJ3797" s="5">
        <v>48663384.82</v>
      </c>
      <c r="AL3797" s="5">
        <v>52.125</v>
      </c>
      <c r="AM3797" s="5">
        <v>24.21</v>
      </c>
      <c r="AN3797" t="s">
        <v>82</v>
      </c>
      <c r="AO3797" t="str" cm="1">
        <f t="array" aca="1" ref="AO3797" ca="1">_FV(A3797,"Currency")</f>
        <v>USD</v>
      </c>
      <c r="AP3797" t="str" cm="1">
        <f t="array" aca="1" ref="AP3797" ca="1">_FV(A3797,"Exchange")</f>
        <v>NYSE Arca</v>
      </c>
      <c r="AQ3797" s="6" t="str" cm="1">
        <f t="array" aca="1" ref="AQ3797" ca="1">_FV(A3797,"Exchange abbreviation",TRUE)</f>
        <v>ARCX</v>
      </c>
      <c r="AR3797" t="str" cm="1">
        <f t="array" aca="1" ref="AR3797" ca="1">_FV(A3797,"Instrument type",TRUE)</f>
        <v>ETF</v>
      </c>
    </row>
    <row r="3798" spans="1:44" ht="18.75" customHeight="1" x14ac:dyDescent="0.25">
      <c r="A3798" t="e" vm="3810">
        <v>#VALUE!</v>
      </c>
      <c r="B3798" t="s">
        <v>9942</v>
      </c>
      <c r="C3798" t="s">
        <v>9943</v>
      </c>
      <c r="D3798" s="31" cm="1">
        <f t="array" aca="1" ref="D3798" ca="1">_FV(A3798,"Last trade time",TRUE)</f>
        <v>45824.93238289297</v>
      </c>
      <c r="E3798" s="23" cm="1">
        <f t="array" aca="1" ref="E3798" ca="1">_FV(A3798,"Price")</f>
        <v>26.295000000000002</v>
      </c>
      <c r="F3798" s="27" cm="1">
        <f t="array" aca="1" ref="F3798" ca="1">_FV(A3798,"Change (%)",TRUE)</f>
        <v>-1.7080000000000001E-3</v>
      </c>
      <c r="G3798" s="26" cm="1">
        <f t="array" aca="1" ref="G3798" ca="1">_FV(A3798,"Change")</f>
        <v>-4.4999999999999998E-2</v>
      </c>
      <c r="H3798" s="23" cm="1">
        <f t="array" aca="1" ref="H3798" ca="1">_FV(A3798,"Open")</f>
        <v>26.3</v>
      </c>
      <c r="I3798" s="23" cm="1">
        <f t="array" aca="1" ref="I3798" ca="1">_FV(A3798,"Low")</f>
        <v>26.29</v>
      </c>
      <c r="J3798" s="23" cm="1">
        <f t="array" aca="1" ref="J3798" ca="1">_FV(A3798,"High")</f>
        <v>26.36</v>
      </c>
      <c r="K3798" s="23" cm="1">
        <f t="array" aca="1" ref="K3798" ca="1">_FV(A3798,"Previous close",TRUE)</f>
        <v>26.34</v>
      </c>
      <c r="L3798" s="26"/>
      <c r="M3798" s="23" cm="1">
        <f t="array" aca="1" ref="M3798" ca="1">_FV(A3798,"52 week low",TRUE)</f>
        <v>25.68</v>
      </c>
      <c r="N3798" s="23" cm="1">
        <f t="array" aca="1" ref="N3798" ca="1">_FV(A3798,"52 week high",TRUE)</f>
        <v>27.06</v>
      </c>
      <c r="O3798" s="8" cm="1">
        <f t="array" aca="1" ref="O3798" ca="1">_FV(A3798,"Volume")</f>
        <v>2417130</v>
      </c>
      <c r="P3798" s="7" cm="1">
        <f t="array" aca="1" ref="P3798" ca="1">_FV(A3798,"Volume average",TRUE)</f>
        <v>3175505</v>
      </c>
      <c r="Q3798" t="s">
        <v>3204</v>
      </c>
      <c r="S3798" t="s">
        <v>4838</v>
      </c>
      <c r="T3798" s="25" cm="1">
        <f t="array" aca="1" ref="T3798" ca="1">_FV(A3798,"Expense ratio",TRUE)</f>
        <v>2.9999999999999997E-4</v>
      </c>
      <c r="U3798" s="24" cm="1">
        <f t="array" aca="1" ref="U3798" ca="1">_FV(A3798,"Market cap",TRUE)</f>
        <v>12804158861.030001</v>
      </c>
      <c r="V3798" s="4">
        <v>12804158464</v>
      </c>
      <c r="W3798" s="4">
        <v>12804158464</v>
      </c>
      <c r="Y3798" t="s">
        <v>9928</v>
      </c>
      <c r="Z3798" s="5">
        <v>26.21</v>
      </c>
      <c r="AA3798" s="20"/>
      <c r="AB3798" s="5">
        <v>3.27E-2</v>
      </c>
      <c r="AC3798" s="4">
        <v>3627922</v>
      </c>
      <c r="AE3798" s="5">
        <v>2.973235958739795</v>
      </c>
      <c r="AF3798" s="5">
        <v>3.245644975849626</v>
      </c>
      <c r="AH3798" s="17">
        <v>115900000</v>
      </c>
      <c r="AI3798" s="4">
        <v>3627922</v>
      </c>
      <c r="AJ3798" s="5">
        <v>95160394.060000002</v>
      </c>
      <c r="AL3798" s="5">
        <v>53.11</v>
      </c>
      <c r="AM3798" s="5">
        <v>25.68</v>
      </c>
      <c r="AN3798" t="s">
        <v>82</v>
      </c>
      <c r="AO3798" t="str" cm="1">
        <f t="array" aca="1" ref="AO3798" ca="1">_FV(A3798,"Currency")</f>
        <v>USD</v>
      </c>
      <c r="AP3798" t="str" cm="1">
        <f t="array" aca="1" ref="AP3798" ca="1">_FV(A3798,"Exchange")</f>
        <v>NYSE Arca</v>
      </c>
      <c r="AQ3798" s="6" t="str" cm="1">
        <f t="array" aca="1" ref="AQ3798" ca="1">_FV(A3798,"Exchange abbreviation",TRUE)</f>
        <v>ARCX</v>
      </c>
      <c r="AR3798" t="str" cm="1">
        <f t="array" aca="1" ref="AR3798" ca="1">_FV(A3798,"Instrument type",TRUE)</f>
        <v>ETF</v>
      </c>
    </row>
    <row r="3799" spans="1:44" ht="18.75" customHeight="1" x14ac:dyDescent="0.25">
      <c r="A3799" t="e" vm="3811">
        <v>#VALUE!</v>
      </c>
      <c r="B3799" t="s">
        <v>9944</v>
      </c>
      <c r="C3799" t="s">
        <v>9945</v>
      </c>
      <c r="D3799" s="31" cm="1">
        <f t="array" aca="1" ref="D3799" ca="1">_FV(A3799,"Last trade time",TRUE)</f>
        <v>45824.840277789066</v>
      </c>
      <c r="E3799" s="23" cm="1">
        <f t="array" aca="1" ref="E3799" ca="1">_FV(A3799,"Price")</f>
        <v>30.067599999999999</v>
      </c>
      <c r="F3799" s="27" cm="1">
        <f t="array" aca="1" ref="F3799" ca="1">_FV(A3799,"Change (%)",TRUE)</f>
        <v>-2.5480000000000004E-3</v>
      </c>
      <c r="G3799" s="26" cm="1">
        <f t="array" aca="1" ref="G3799" ca="1">_FV(A3799,"Change")</f>
        <v>-7.6799999999999993E-2</v>
      </c>
      <c r="H3799" s="23" cm="1">
        <f t="array" aca="1" ref="H3799" ca="1">_FV(A3799,"Open")</f>
        <v>30.102900000000002</v>
      </c>
      <c r="I3799" s="23" cm="1">
        <f t="array" aca="1" ref="I3799" ca="1">_FV(A3799,"Low")</f>
        <v>30.0503</v>
      </c>
      <c r="J3799" s="23" cm="1">
        <f t="array" aca="1" ref="J3799" ca="1">_FV(A3799,"High")</f>
        <v>30.16</v>
      </c>
      <c r="K3799" s="23" cm="1">
        <f t="array" aca="1" ref="K3799" ca="1">_FV(A3799,"Previous close",TRUE)</f>
        <v>30.144400000000001</v>
      </c>
      <c r="L3799" s="26"/>
      <c r="M3799" s="23" cm="1">
        <f t="array" aca="1" ref="M3799" ca="1">_FV(A3799,"52 week low",TRUE)</f>
        <v>28.89</v>
      </c>
      <c r="N3799" s="23" cm="1">
        <f t="array" aca="1" ref="N3799" ca="1">_FV(A3799,"52 week high",TRUE)</f>
        <v>32.58</v>
      </c>
      <c r="O3799" s="8" cm="1">
        <f t="array" aca="1" ref="O3799" ca="1">_FV(A3799,"Volume")</f>
        <v>2562</v>
      </c>
      <c r="P3799" s="7" cm="1">
        <f t="array" aca="1" ref="P3799" ca="1">_FV(A3799,"Volume average",TRUE)</f>
        <v>4214</v>
      </c>
      <c r="Q3799" t="s">
        <v>45</v>
      </c>
      <c r="R3799" t="s">
        <v>7980</v>
      </c>
      <c r="T3799" s="25" cm="1">
        <f t="array" aca="1" ref="T3799" ca="1">_FV(A3799,"Expense ratio",TRUE)</f>
        <v>2.9999999999999997E-4</v>
      </c>
      <c r="U3799" s="24" cm="1">
        <f t="array" aca="1" ref="U3799" ca="1">_FV(A3799,"Market cap",TRUE)</f>
        <v>90656276.609999999</v>
      </c>
      <c r="V3799" s="16"/>
      <c r="W3799" s="16"/>
      <c r="Z3799" s="18"/>
      <c r="AA3799" s="20"/>
      <c r="AC3799" s="21">
        <v>4242</v>
      </c>
      <c r="AE3799" s="18"/>
      <c r="AI3799" s="21"/>
      <c r="AJ3799" s="18"/>
      <c r="AL3799" s="18"/>
      <c r="AM3799" s="18"/>
      <c r="AN3799" t="s">
        <v>73</v>
      </c>
      <c r="AO3799" t="str" cm="1">
        <f t="array" aca="1" ref="AO3799" ca="1">_FV(A3799,"Currency")</f>
        <v>USD</v>
      </c>
      <c r="AP3799" t="str" cm="1">
        <f t="array" aca="1" ref="AP3799" ca="1">_FV(A3799,"Exchange")</f>
        <v>NYSE Arca</v>
      </c>
      <c r="AQ3799" s="6" t="str" cm="1">
        <f t="array" aca="1" ref="AQ3799" ca="1">_FV(A3799,"Exchange abbreviation",TRUE)</f>
        <v>ARCX</v>
      </c>
      <c r="AR3799" t="str" cm="1">
        <f t="array" aca="1" ref="AR3799" ca="1">_FV(A3799,"Instrument type",TRUE)</f>
        <v>ETF</v>
      </c>
    </row>
    <row r="3800" spans="1:44" ht="18.75" customHeight="1" x14ac:dyDescent="0.25">
      <c r="A3800" t="e" vm="3812">
        <v>#VALUE!</v>
      </c>
      <c r="B3800" t="s">
        <v>9946</v>
      </c>
      <c r="C3800" t="s">
        <v>9947</v>
      </c>
      <c r="D3800" s="31" cm="1">
        <f t="array" aca="1" ref="D3800" ca="1">_FV(A3800,"Last trade time",TRUE)</f>
        <v>45824.920402488278</v>
      </c>
      <c r="E3800" s="23" cm="1">
        <f t="array" aca="1" ref="E3800" ca="1">_FV(A3800,"Price")</f>
        <v>24.69</v>
      </c>
      <c r="F3800" s="27" cm="1">
        <f t="array" aca="1" ref="F3800" ca="1">_FV(A3800,"Change (%)",TRUE)</f>
        <v>-1.6170000000000002E-3</v>
      </c>
      <c r="G3800" s="26" cm="1">
        <f t="array" aca="1" ref="G3800" ca="1">_FV(A3800,"Change")</f>
        <v>-0.04</v>
      </c>
      <c r="H3800" s="23" cm="1">
        <f t="array" aca="1" ref="H3800" ca="1">_FV(A3800,"Open")</f>
        <v>24.71</v>
      </c>
      <c r="I3800" s="23" cm="1">
        <f t="array" aca="1" ref="I3800" ca="1">_FV(A3800,"Low")</f>
        <v>24.68</v>
      </c>
      <c r="J3800" s="23" cm="1">
        <f t="array" aca="1" ref="J3800" ca="1">_FV(A3800,"High")</f>
        <v>24.74</v>
      </c>
      <c r="K3800" s="23" cm="1">
        <f t="array" aca="1" ref="K3800" ca="1">_FV(A3800,"Previous close",TRUE)</f>
        <v>24.73</v>
      </c>
      <c r="L3800" s="26"/>
      <c r="M3800" s="23" cm="1">
        <f t="array" aca="1" ref="M3800" ca="1">_FV(A3800,"52 week low",TRUE)</f>
        <v>24.04</v>
      </c>
      <c r="N3800" s="23" cm="1">
        <f t="array" aca="1" ref="N3800" ca="1">_FV(A3800,"52 week high",TRUE)</f>
        <v>25.465</v>
      </c>
      <c r="O3800" s="8" cm="1">
        <f t="array" aca="1" ref="O3800" ca="1">_FV(A3800,"Volume")</f>
        <v>1142595</v>
      </c>
      <c r="P3800" s="7" cm="1">
        <f t="array" aca="1" ref="P3800" ca="1">_FV(A3800,"Volume average",TRUE)</f>
        <v>1739017</v>
      </c>
      <c r="Q3800" t="s">
        <v>3918</v>
      </c>
      <c r="S3800" t="s">
        <v>4838</v>
      </c>
      <c r="T3800" s="25" cm="1">
        <f t="array" aca="1" ref="T3800" ca="1">_FV(A3800,"Expense ratio",TRUE)</f>
        <v>2.9999999999999997E-4</v>
      </c>
      <c r="U3800" s="24" cm="1">
        <f t="array" aca="1" ref="U3800" ca="1">_FV(A3800,"Market cap",TRUE)</f>
        <v>10859760059.719999</v>
      </c>
      <c r="V3800" s="4">
        <v>10859759616</v>
      </c>
      <c r="W3800" s="4">
        <v>10859759616</v>
      </c>
      <c r="Y3800" t="s">
        <v>9928</v>
      </c>
      <c r="Z3800" s="5">
        <v>24.57</v>
      </c>
      <c r="AA3800" s="20"/>
      <c r="AB3800" s="5">
        <v>3.78E-2</v>
      </c>
      <c r="AC3800" s="4">
        <v>2245865</v>
      </c>
      <c r="AE3800" s="5">
        <v>3.0317921625354178</v>
      </c>
      <c r="AF3800" s="5">
        <v>4.198455281663982</v>
      </c>
      <c r="AH3800" s="17">
        <v>78600000</v>
      </c>
      <c r="AI3800" s="4">
        <v>2245865</v>
      </c>
      <c r="AJ3800" s="5">
        <v>55180903.049999997</v>
      </c>
      <c r="AL3800" s="5">
        <v>50.28</v>
      </c>
      <c r="AM3800" s="5">
        <v>24.04</v>
      </c>
      <c r="AN3800" t="s">
        <v>82</v>
      </c>
      <c r="AO3800" t="str" cm="1">
        <f t="array" aca="1" ref="AO3800" ca="1">_FV(A3800,"Currency")</f>
        <v>USD</v>
      </c>
      <c r="AP3800" t="str" cm="1">
        <f t="array" aca="1" ref="AP3800" ca="1">_FV(A3800,"Exchange")</f>
        <v>NYSE Arca</v>
      </c>
      <c r="AQ3800" s="6" t="str" cm="1">
        <f t="array" aca="1" ref="AQ3800" ca="1">_FV(A3800,"Exchange abbreviation",TRUE)</f>
        <v>ARCX</v>
      </c>
      <c r="AR3800" t="str" cm="1">
        <f t="array" aca="1" ref="AR3800" ca="1">_FV(A3800,"Instrument type",TRUE)</f>
        <v>ETF</v>
      </c>
    </row>
    <row r="3801" spans="1:44" ht="18.75" customHeight="1" x14ac:dyDescent="0.25">
      <c r="A3801" t="e" vm="3813">
        <v>#VALUE!</v>
      </c>
      <c r="B3801" t="s">
        <v>9948</v>
      </c>
      <c r="C3801" t="s">
        <v>9949</v>
      </c>
      <c r="D3801" s="31" cm="1">
        <f t="array" aca="1" ref="D3801" ca="1">_FV(A3801,"Last trade time",TRUE)</f>
        <v>45824.917256608591</v>
      </c>
      <c r="E3801" s="23" cm="1">
        <f t="array" aca="1" ref="E3801" ca="1">_FV(A3801,"Price")</f>
        <v>48.81</v>
      </c>
      <c r="F3801" s="27" cm="1">
        <f t="array" aca="1" ref="F3801" ca="1">_FV(A3801,"Change (%)",TRUE)</f>
        <v>-2.0480000000000002E-4</v>
      </c>
      <c r="G3801" s="26" cm="1">
        <f t="array" aca="1" ref="G3801" ca="1">_FV(A3801,"Change")</f>
        <v>-0.01</v>
      </c>
      <c r="H3801" s="23" cm="1">
        <f t="array" aca="1" ref="H3801" ca="1">_FV(A3801,"Open")</f>
        <v>48.81</v>
      </c>
      <c r="I3801" s="23" cm="1">
        <f t="array" aca="1" ref="I3801" ca="1">_FV(A3801,"Low")</f>
        <v>48.78</v>
      </c>
      <c r="J3801" s="23" cm="1">
        <f t="array" aca="1" ref="J3801" ca="1">_FV(A3801,"High")</f>
        <v>48.86</v>
      </c>
      <c r="K3801" s="23" cm="1">
        <f t="array" aca="1" ref="K3801" ca="1">_FV(A3801,"Previous close",TRUE)</f>
        <v>48.82</v>
      </c>
      <c r="L3801" s="26"/>
      <c r="M3801" s="23" cm="1">
        <f t="array" aca="1" ref="M3801" ca="1">_FV(A3801,"52 week low",TRUE)</f>
        <v>47.02</v>
      </c>
      <c r="N3801" s="23" cm="1">
        <f t="array" aca="1" ref="N3801" ca="1">_FV(A3801,"52 week high",TRUE)</f>
        <v>51.17</v>
      </c>
      <c r="O3801" s="8" cm="1">
        <f t="array" aca="1" ref="O3801" ca="1">_FV(A3801,"Volume")</f>
        <v>7906874</v>
      </c>
      <c r="P3801" s="7" cm="1">
        <f t="array" aca="1" ref="P3801" ca="1">_FV(A3801,"Volume average",TRUE)</f>
        <v>8455113</v>
      </c>
      <c r="Q3801" t="s">
        <v>5345</v>
      </c>
      <c r="S3801" t="s">
        <v>8387</v>
      </c>
      <c r="T3801" s="25" cm="1">
        <f t="array" aca="1" ref="T3801" ca="1">_FV(A3801,"Expense ratio",TRUE)</f>
        <v>2.9999999999999997E-4</v>
      </c>
      <c r="U3801" s="24" cm="1">
        <f t="array" aca="1" ref="U3801" ca="1">_FV(A3801,"Market cap",TRUE)</f>
        <v>35602714369</v>
      </c>
      <c r="V3801" s="4">
        <v>38132203520</v>
      </c>
      <c r="W3801" s="4">
        <v>38132203520</v>
      </c>
      <c r="Y3801" t="s">
        <v>9950</v>
      </c>
      <c r="Z3801" s="5">
        <v>48.61</v>
      </c>
      <c r="AA3801" s="20"/>
      <c r="AB3801" s="5">
        <v>3.27E-2</v>
      </c>
      <c r="AC3801" s="4">
        <v>9229858</v>
      </c>
      <c r="AE3801" s="5">
        <v>-1.549998647994977</v>
      </c>
      <c r="AF3801" s="5">
        <v>0.37000853491275798</v>
      </c>
      <c r="AI3801" s="4">
        <v>9229858</v>
      </c>
      <c r="AJ3801" s="5">
        <v>448663397.38</v>
      </c>
      <c r="AL3801" s="5">
        <v>51.17</v>
      </c>
      <c r="AM3801" s="5">
        <v>47.02</v>
      </c>
      <c r="AN3801" t="s">
        <v>82</v>
      </c>
      <c r="AO3801" t="str" cm="1">
        <f t="array" aca="1" ref="AO3801" ca="1">_FV(A3801,"Currency")</f>
        <v>USD</v>
      </c>
      <c r="AP3801" t="str" cm="1">
        <f t="array" aca="1" ref="AP3801" ca="1">_FV(A3801,"Exchange")</f>
        <v>NYSE Arca</v>
      </c>
      <c r="AQ3801" s="6" t="str" cm="1">
        <f t="array" aca="1" ref="AQ3801" ca="1">_FV(A3801,"Exchange abbreviation",TRUE)</f>
        <v>ARCX</v>
      </c>
      <c r="AR3801" t="str" cm="1">
        <f t="array" aca="1" ref="AR3801" ca="1">_FV(A3801,"Instrument type",TRUE)</f>
        <v>ETF</v>
      </c>
    </row>
    <row r="3802" spans="1:44" ht="18.75" customHeight="1" x14ac:dyDescent="0.25">
      <c r="A3802" t="e" vm="3814">
        <v>#VALUE!</v>
      </c>
      <c r="B3802" t="s">
        <v>9951</v>
      </c>
      <c r="C3802" t="s">
        <v>9952</v>
      </c>
      <c r="D3802" s="31" cm="1">
        <f t="array" aca="1" ref="D3802" ca="1">_FV(A3802,"Last trade time",TRUE)</f>
        <v>45824.840690693753</v>
      </c>
      <c r="E3802" s="23" cm="1">
        <f t="array" aca="1" ref="E3802" ca="1">_FV(A3802,"Price")</f>
        <v>28.39</v>
      </c>
      <c r="F3802" s="27" cm="1">
        <f t="array" aca="1" ref="F3802" ca="1">_FV(A3802,"Change (%)",TRUE)</f>
        <v>-1.4069999999999998E-3</v>
      </c>
      <c r="G3802" s="26" cm="1">
        <f t="array" aca="1" ref="G3802" ca="1">_FV(A3802,"Change")</f>
        <v>-0.04</v>
      </c>
      <c r="H3802" s="23" cm="1">
        <f t="array" aca="1" ref="H3802" ca="1">_FV(A3802,"Open")</f>
        <v>28.41</v>
      </c>
      <c r="I3802" s="23" cm="1">
        <f t="array" aca="1" ref="I3802" ca="1">_FV(A3802,"Low")</f>
        <v>28.38</v>
      </c>
      <c r="J3802" s="23" cm="1">
        <f t="array" aca="1" ref="J3802" ca="1">_FV(A3802,"High")</f>
        <v>28.4499</v>
      </c>
      <c r="K3802" s="23" cm="1">
        <f t="array" aca="1" ref="K3802" ca="1">_FV(A3802,"Previous close",TRUE)</f>
        <v>28.43</v>
      </c>
      <c r="L3802" s="26"/>
      <c r="M3802" s="23" cm="1">
        <f t="array" aca="1" ref="M3802" ca="1">_FV(A3802,"52 week low",TRUE)</f>
        <v>27.62</v>
      </c>
      <c r="N3802" s="23" cm="1">
        <f t="array" aca="1" ref="N3802" ca="1">_FV(A3802,"52 week high",TRUE)</f>
        <v>29.28</v>
      </c>
      <c r="O3802" s="8" cm="1">
        <f t="array" aca="1" ref="O3802" ca="1">_FV(A3802,"Volume")</f>
        <v>3748703</v>
      </c>
      <c r="P3802" s="7" cm="1">
        <f t="array" aca="1" ref="P3802" ca="1">_FV(A3802,"Volume average",TRUE)</f>
        <v>2927849</v>
      </c>
      <c r="Q3802" t="s">
        <v>45</v>
      </c>
      <c r="R3802" t="s">
        <v>7980</v>
      </c>
      <c r="T3802" s="25" cm="1">
        <f t="array" aca="1" ref="T3802" ca="1">_FV(A3802,"Expense ratio",TRUE)</f>
        <v>2.9999999999999997E-4</v>
      </c>
      <c r="U3802" s="24" cm="1">
        <f t="array" aca="1" ref="U3802" ca="1">_FV(A3802,"Market cap",TRUE)</f>
        <v>8842558872.7900009</v>
      </c>
      <c r="V3802" s="16"/>
      <c r="W3802" s="16"/>
      <c r="Z3802" s="18"/>
      <c r="AA3802" s="20"/>
      <c r="AB3802" s="20"/>
      <c r="AC3802" s="21">
        <v>2918390</v>
      </c>
      <c r="AE3802" s="18"/>
      <c r="AF3802" s="20"/>
      <c r="AI3802" s="21"/>
      <c r="AJ3802" s="18"/>
      <c r="AL3802" s="18"/>
      <c r="AM3802" s="18"/>
      <c r="AN3802" t="s">
        <v>73</v>
      </c>
      <c r="AO3802" t="str" cm="1">
        <f t="array" aca="1" ref="AO3802" ca="1">_FV(A3802,"Currency")</f>
        <v>USD</v>
      </c>
      <c r="AP3802" t="str" cm="1">
        <f t="array" aca="1" ref="AP3802" ca="1">_FV(A3802,"Exchange")</f>
        <v>NYSE Arca</v>
      </c>
      <c r="AQ3802" s="6" t="str" cm="1">
        <f t="array" aca="1" ref="AQ3802" ca="1">_FV(A3802,"Exchange abbreviation",TRUE)</f>
        <v>ARCX</v>
      </c>
      <c r="AR3802" t="str" cm="1">
        <f t="array" aca="1" ref="AR3802" ca="1">_FV(A3802,"Instrument type",TRUE)</f>
        <v>ETF</v>
      </c>
    </row>
    <row r="3803" spans="1:44" ht="18.75" customHeight="1" x14ac:dyDescent="0.25">
      <c r="A3803" t="e" vm="3815">
        <v>#VALUE!</v>
      </c>
      <c r="B3803" t="s">
        <v>9953</v>
      </c>
      <c r="C3803" t="s">
        <v>9954</v>
      </c>
      <c r="D3803" s="31" cm="1">
        <f t="array" aca="1" ref="D3803" ca="1">_FV(A3803,"Last trade time",TRUE)</f>
        <v>45824.885606145312</v>
      </c>
      <c r="E3803" s="23" cm="1">
        <f t="array" aca="1" ref="E3803" ca="1">_FV(A3803,"Price")</f>
        <v>58.99</v>
      </c>
      <c r="F3803" s="27" cm="1">
        <f t="array" aca="1" ref="F3803" ca="1">_FV(A3803,"Change (%)",TRUE)</f>
        <v>-1.354E-3</v>
      </c>
      <c r="G3803" s="26" cm="1">
        <f t="array" aca="1" ref="G3803" ca="1">_FV(A3803,"Change")</f>
        <v>-0.08</v>
      </c>
      <c r="H3803" s="23" cm="1">
        <f t="array" aca="1" ref="H3803" ca="1">_FV(A3803,"Open")</f>
        <v>59.04</v>
      </c>
      <c r="I3803" s="23" cm="1">
        <f t="array" aca="1" ref="I3803" ca="1">_FV(A3803,"Low")</f>
        <v>58.98</v>
      </c>
      <c r="J3803" s="23" cm="1">
        <f t="array" aca="1" ref="J3803" ca="1">_FV(A3803,"High")</f>
        <v>59.115499999999997</v>
      </c>
      <c r="K3803" s="23" cm="1">
        <f t="array" aca="1" ref="K3803" ca="1">_FV(A3803,"Previous close",TRUE)</f>
        <v>59.07</v>
      </c>
      <c r="L3803" s="26"/>
      <c r="M3803" s="23" cm="1">
        <f t="array" aca="1" ref="M3803" ca="1">_FV(A3803,"52 week low",TRUE)</f>
        <v>57.4</v>
      </c>
      <c r="N3803" s="23" cm="1">
        <f t="array" aca="1" ref="N3803" ca="1">_FV(A3803,"52 week high",TRUE)</f>
        <v>60.82</v>
      </c>
      <c r="O3803" s="8" cm="1">
        <f t="array" aca="1" ref="O3803" ca="1">_FV(A3803,"Volume")</f>
        <v>2327790</v>
      </c>
      <c r="P3803" s="7" cm="1">
        <f t="array" aca="1" ref="P3803" ca="1">_FV(A3803,"Volume average",TRUE)</f>
        <v>2708004</v>
      </c>
      <c r="Q3803" t="s">
        <v>45</v>
      </c>
      <c r="R3803" t="s">
        <v>7980</v>
      </c>
      <c r="T3803" s="25" cm="1">
        <f t="array" aca="1" ref="T3803" ca="1">_FV(A3803,"Expense ratio",TRUE)</f>
        <v>2.9999999999999997E-4</v>
      </c>
      <c r="U3803" s="24" cm="1">
        <f t="array" aca="1" ref="U3803" ca="1">_FV(A3803,"Market cap",TRUE)</f>
        <v>31552816056</v>
      </c>
      <c r="V3803" s="16"/>
      <c r="W3803" s="16"/>
      <c r="Z3803" s="18"/>
      <c r="AA3803" s="20"/>
      <c r="AB3803" s="20"/>
      <c r="AC3803" s="21">
        <v>2781764</v>
      </c>
      <c r="AE3803" s="18"/>
      <c r="AF3803" s="20"/>
      <c r="AI3803" s="21"/>
      <c r="AJ3803" s="18"/>
      <c r="AL3803" s="18"/>
      <c r="AM3803" s="18"/>
      <c r="AN3803" t="s">
        <v>73</v>
      </c>
      <c r="AO3803" t="str" cm="1">
        <f t="array" aca="1" ref="AO3803" ca="1">_FV(A3803,"Currency")</f>
        <v>USD</v>
      </c>
      <c r="AP3803" t="str" cm="1">
        <f t="array" aca="1" ref="AP3803" ca="1">_FV(A3803,"Exchange")</f>
        <v>Nasdaq Stock Market</v>
      </c>
      <c r="AQ3803" s="6" t="str" cm="1">
        <f t="array" aca="1" ref="AQ3803" ca="1">_FV(A3803,"Exchange abbreviation",TRUE)</f>
        <v>XNAS</v>
      </c>
      <c r="AR3803" t="str" cm="1">
        <f t="array" aca="1" ref="AR3803" ca="1">_FV(A3803,"Instrument type",TRUE)</f>
        <v>ETF</v>
      </c>
    </row>
    <row r="3804" spans="1:44" ht="18.75" customHeight="1" x14ac:dyDescent="0.25">
      <c r="A3804" t="e" vm="3816">
        <v>#VALUE!</v>
      </c>
      <c r="B3804" t="s">
        <v>9955</v>
      </c>
      <c r="C3804" t="s">
        <v>9956</v>
      </c>
      <c r="D3804" s="31" cm="1">
        <f t="array" aca="1" ref="D3804" ca="1">_FV(A3804,"Last trade time",TRUE)</f>
        <v>45824.840277812502</v>
      </c>
      <c r="E3804" s="23" cm="1">
        <f t="array" aca="1" ref="E3804" ca="1">_FV(A3804,"Price")</f>
        <v>45.527000000000001</v>
      </c>
      <c r="F3804" s="27" cm="1">
        <f t="array" aca="1" ref="F3804" ca="1">_FV(A3804,"Change (%)",TRUE)</f>
        <v>-2.4759999999999999E-3</v>
      </c>
      <c r="G3804" s="26" cm="1">
        <f t="array" aca="1" ref="G3804" ca="1">_FV(A3804,"Change")</f>
        <v>-0.113</v>
      </c>
      <c r="H3804" s="23" cm="1">
        <f t="array" aca="1" ref="H3804" ca="1">_FV(A3804,"Open")</f>
        <v>45.59</v>
      </c>
      <c r="I3804" s="23" cm="1">
        <f t="array" aca="1" ref="I3804" ca="1">_FV(A3804,"Low")</f>
        <v>45.12</v>
      </c>
      <c r="J3804" s="23" cm="1">
        <f t="array" aca="1" ref="J3804" ca="1">_FV(A3804,"High")</f>
        <v>45.84</v>
      </c>
      <c r="K3804" s="23" cm="1">
        <f t="array" aca="1" ref="K3804" ca="1">_FV(A3804,"Previous close",TRUE)</f>
        <v>45.64</v>
      </c>
      <c r="L3804" s="26"/>
      <c r="M3804" s="23" cm="1">
        <f t="array" aca="1" ref="M3804" ca="1">_FV(A3804,"52 week low",TRUE)</f>
        <v>44.311500000000002</v>
      </c>
      <c r="N3804" s="23" cm="1">
        <f t="array" aca="1" ref="N3804" ca="1">_FV(A3804,"52 week high",TRUE)</f>
        <v>47.72</v>
      </c>
      <c r="O3804" s="8" cm="1">
        <f t="array" aca="1" ref="O3804" ca="1">_FV(A3804,"Volume")</f>
        <v>45993</v>
      </c>
      <c r="P3804" s="7" cm="1">
        <f t="array" aca="1" ref="P3804" ca="1">_FV(A3804,"Volume average",TRUE)</f>
        <v>163459</v>
      </c>
      <c r="Q3804" t="s">
        <v>1040</v>
      </c>
      <c r="S3804" t="s">
        <v>3504</v>
      </c>
      <c r="T3804" s="25" cm="1">
        <f t="array" aca="1" ref="T3804" ca="1">_FV(A3804,"Expense ratio",TRUE)</f>
        <v>2.9999999999999997E-4</v>
      </c>
      <c r="U3804" s="24" cm="1">
        <f t="array" aca="1" ref="U3804" ca="1">_FV(A3804,"Market cap",TRUE)</f>
        <v>1215607185.29</v>
      </c>
      <c r="V3804" s="4">
        <v>1215607168</v>
      </c>
      <c r="W3804" s="4">
        <v>1215607168</v>
      </c>
      <c r="X3804" t="s">
        <v>9957</v>
      </c>
      <c r="Y3804" t="s">
        <v>7578</v>
      </c>
      <c r="Z3804" s="5">
        <v>45.264699999999998</v>
      </c>
      <c r="AA3804" s="20"/>
      <c r="AB3804" s="5">
        <v>4.2500000000000003E-2</v>
      </c>
      <c r="AC3804" s="4">
        <v>231931</v>
      </c>
      <c r="AE3804" s="5">
        <v>2.1562503301500562</v>
      </c>
      <c r="AF3804" s="5">
        <v>3.8363803481946901</v>
      </c>
      <c r="AI3804" s="4">
        <v>231931</v>
      </c>
      <c r="AJ3804" s="5">
        <v>10506474.300000001</v>
      </c>
      <c r="AL3804" s="5">
        <v>47.72</v>
      </c>
      <c r="AM3804" s="5">
        <v>44.311999999999998</v>
      </c>
      <c r="AN3804" t="s">
        <v>82</v>
      </c>
      <c r="AO3804" t="str" cm="1">
        <f t="array" aca="1" ref="AO3804" ca="1">_FV(A3804,"Currency")</f>
        <v>USD</v>
      </c>
      <c r="AP3804" t="str" cm="1">
        <f t="array" aca="1" ref="AP3804" ca="1">_FV(A3804,"Exchange")</f>
        <v>NYSE Arca</v>
      </c>
      <c r="AQ3804" s="6" t="str" cm="1">
        <f t="array" aca="1" ref="AQ3804" ca="1">_FV(A3804,"Exchange abbreviation",TRUE)</f>
        <v>ARCX</v>
      </c>
      <c r="AR3804" t="str" cm="1">
        <f t="array" aca="1" ref="AR3804" ca="1">_FV(A3804,"Instrument type",TRUE)</f>
        <v>ETF</v>
      </c>
    </row>
    <row r="3805" spans="1:44" ht="18.75" customHeight="1" x14ac:dyDescent="0.25">
      <c r="A3805" t="e" vm="3817">
        <v>#VALUE!</v>
      </c>
      <c r="B3805" t="s">
        <v>9958</v>
      </c>
      <c r="C3805" t="s">
        <v>9959</v>
      </c>
      <c r="D3805" s="31" cm="1">
        <f t="array" aca="1" ref="D3805" ca="1">_FV(A3805,"Last trade time",TRUE)</f>
        <v>45824.84027780078</v>
      </c>
      <c r="E3805" s="23" cm="1">
        <f t="array" aca="1" ref="E3805" ca="1">_FV(A3805,"Price")</f>
        <v>25.03</v>
      </c>
      <c r="F3805" s="27" cm="1">
        <f t="array" aca="1" ref="F3805" ca="1">_FV(A3805,"Change (%)",TRUE)</f>
        <v>-2.3909999999999999E-3</v>
      </c>
      <c r="G3805" s="26" cm="1">
        <f t="array" aca="1" ref="G3805" ca="1">_FV(A3805,"Change")</f>
        <v>-0.06</v>
      </c>
      <c r="H3805" s="23" cm="1">
        <f t="array" aca="1" ref="H3805" ca="1">_FV(A3805,"Open")</f>
        <v>25.04</v>
      </c>
      <c r="I3805" s="23" cm="1">
        <f t="array" aca="1" ref="I3805" ca="1">_FV(A3805,"Low")</f>
        <v>25.03</v>
      </c>
      <c r="J3805" s="23" cm="1">
        <f t="array" aca="1" ref="J3805" ca="1">_FV(A3805,"High")</f>
        <v>25.11</v>
      </c>
      <c r="K3805" s="23" cm="1">
        <f t="array" aca="1" ref="K3805" ca="1">_FV(A3805,"Previous close",TRUE)</f>
        <v>25.09</v>
      </c>
      <c r="L3805" s="26"/>
      <c r="M3805" s="23" cm="1">
        <f t="array" aca="1" ref="M3805" ca="1">_FV(A3805,"52 week low",TRUE)</f>
        <v>24.57</v>
      </c>
      <c r="N3805" s="23" cm="1">
        <f t="array" aca="1" ref="N3805" ca="1">_FV(A3805,"52 week high",TRUE)</f>
        <v>25.729099999999999</v>
      </c>
      <c r="O3805" s="8" cm="1">
        <f t="array" aca="1" ref="O3805" ca="1">_FV(A3805,"Volume")</f>
        <v>199283</v>
      </c>
      <c r="P3805" s="7" cm="1">
        <f t="array" aca="1" ref="P3805" ca="1">_FV(A3805,"Volume average",TRUE)</f>
        <v>254608</v>
      </c>
      <c r="Q3805" t="s">
        <v>3918</v>
      </c>
      <c r="S3805" t="s">
        <v>4838</v>
      </c>
      <c r="T3805" s="25" cm="1">
        <f t="array" aca="1" ref="T3805" ca="1">_FV(A3805,"Expense ratio",TRUE)</f>
        <v>2.9999999999999997E-4</v>
      </c>
      <c r="U3805" s="24" cm="1">
        <f t="array" aca="1" ref="U3805" ca="1">_FV(A3805,"Market cap",TRUE)</f>
        <v>5083170510.1199999</v>
      </c>
      <c r="V3805" s="4">
        <v>5083170304</v>
      </c>
      <c r="W3805" s="4">
        <v>5083170304</v>
      </c>
      <c r="Y3805" t="s">
        <v>3620</v>
      </c>
      <c r="Z3805" s="5">
        <v>24.89</v>
      </c>
      <c r="AA3805" s="20"/>
      <c r="AC3805" s="4">
        <v>3266658</v>
      </c>
      <c r="AE3805" s="5">
        <v>2.1963766118207722</v>
      </c>
      <c r="AI3805" s="4">
        <v>3266658</v>
      </c>
      <c r="AJ3805" s="5">
        <v>81437783.939999998</v>
      </c>
      <c r="AL3805" s="5">
        <v>25.728999999999999</v>
      </c>
      <c r="AM3805" s="5">
        <v>24.57</v>
      </c>
      <c r="AN3805" t="s">
        <v>82</v>
      </c>
      <c r="AO3805" t="str" cm="1">
        <f t="array" aca="1" ref="AO3805" ca="1">_FV(A3805,"Currency")</f>
        <v>USD</v>
      </c>
      <c r="AP3805" t="str" cm="1">
        <f t="array" aca="1" ref="AP3805" ca="1">_FV(A3805,"Exchange")</f>
        <v>NYSE Arca</v>
      </c>
      <c r="AQ3805" s="6" t="str" cm="1">
        <f t="array" aca="1" ref="AQ3805" ca="1">_FV(A3805,"Exchange abbreviation",TRUE)</f>
        <v>ARCX</v>
      </c>
      <c r="AR3805" t="str" cm="1">
        <f t="array" aca="1" ref="AR3805" ca="1">_FV(A3805,"Instrument type",TRUE)</f>
        <v>ETF</v>
      </c>
    </row>
    <row r="3806" spans="1:44" ht="18.75" customHeight="1" x14ac:dyDescent="0.25">
      <c r="A3806" t="e" vm="3818">
        <v>#VALUE!</v>
      </c>
      <c r="B3806" t="s">
        <v>9960</v>
      </c>
      <c r="C3806" t="s">
        <v>9961</v>
      </c>
      <c r="D3806" s="31" cm="1">
        <f t="array" aca="1" ref="D3806" ca="1">_FV(A3806,"Last trade time",TRUE)</f>
        <v>45824.843750103908</v>
      </c>
      <c r="E3806" s="23" cm="1">
        <f t="array" aca="1" ref="E3806" ca="1">_FV(A3806,"Price")</f>
        <v>76.08</v>
      </c>
      <c r="F3806" s="27" cm="1">
        <f t="array" aca="1" ref="F3806" ca="1">_FV(A3806,"Change (%)",TRUE)</f>
        <v>-1.1819999999999999E-3</v>
      </c>
      <c r="G3806" s="26" cm="1">
        <f t="array" aca="1" ref="G3806" ca="1">_FV(A3806,"Change")</f>
        <v>-0.09</v>
      </c>
      <c r="H3806" s="23" cm="1">
        <f t="array" aca="1" ref="H3806" ca="1">_FV(A3806,"Open")</f>
        <v>76.19</v>
      </c>
      <c r="I3806" s="23" cm="1">
        <f t="array" aca="1" ref="I3806" ca="1">_FV(A3806,"Low")</f>
        <v>76.069999999999993</v>
      </c>
      <c r="J3806" s="23" cm="1">
        <f t="array" aca="1" ref="J3806" ca="1">_FV(A3806,"High")</f>
        <v>76.375</v>
      </c>
      <c r="K3806" s="23" cm="1">
        <f t="array" aca="1" ref="K3806" ca="1">_FV(A3806,"Previous close",TRUE)</f>
        <v>76.17</v>
      </c>
      <c r="L3806" s="26"/>
      <c r="M3806" s="23" cm="1">
        <f t="array" aca="1" ref="M3806" ca="1">_FV(A3806,"52 week low",TRUE)</f>
        <v>73.790000000000006</v>
      </c>
      <c r="N3806" s="23" cm="1">
        <f t="array" aca="1" ref="N3806" ca="1">_FV(A3806,"52 week high",TRUE)</f>
        <v>79.92</v>
      </c>
      <c r="O3806" s="8" cm="1">
        <f t="array" aca="1" ref="O3806" ca="1">_FV(A3806,"Volume")</f>
        <v>45839</v>
      </c>
      <c r="P3806" s="7" cm="1">
        <f t="array" aca="1" ref="P3806" ca="1">_FV(A3806,"Volume average",TRUE)</f>
        <v>53276</v>
      </c>
      <c r="Q3806" t="s">
        <v>4104</v>
      </c>
      <c r="R3806" t="s">
        <v>4105</v>
      </c>
      <c r="S3806" t="s">
        <v>8387</v>
      </c>
      <c r="T3806" s="25" cm="1">
        <f t="array" aca="1" ref="T3806" ca="1">_FV(A3806,"Expense ratio",TRUE)</f>
        <v>2.9999999999999997E-4</v>
      </c>
      <c r="U3806" s="24" cm="1">
        <f t="array" aca="1" ref="U3806" ca="1">_FV(A3806,"Market cap",TRUE)</f>
        <v>1169700651</v>
      </c>
      <c r="V3806" s="4">
        <v>1169700608</v>
      </c>
      <c r="W3806" s="4">
        <v>1169700608</v>
      </c>
      <c r="Y3806" t="s">
        <v>3232</v>
      </c>
      <c r="Z3806" s="5">
        <v>75.64</v>
      </c>
      <c r="AA3806" s="20"/>
      <c r="AB3806" s="19">
        <v>4.58E-2</v>
      </c>
      <c r="AC3806" s="4">
        <v>63734</v>
      </c>
      <c r="AE3806" s="5">
        <v>2.167836586898364</v>
      </c>
      <c r="AF3806" s="19">
        <v>4.2974249561805067</v>
      </c>
      <c r="AI3806" s="4">
        <v>63734</v>
      </c>
      <c r="AJ3806" s="5">
        <v>4822114.4399999985</v>
      </c>
      <c r="AL3806" s="5">
        <v>79.92</v>
      </c>
      <c r="AM3806" s="5">
        <v>73.790000000000006</v>
      </c>
      <c r="AN3806" t="s">
        <v>90</v>
      </c>
      <c r="AO3806" t="str" cm="1">
        <f t="array" aca="1" ref="AO3806" ca="1">_FV(A3806,"Currency")</f>
        <v>USD</v>
      </c>
      <c r="AP3806" t="str" cm="1">
        <f t="array" aca="1" ref="AP3806" ca="1">_FV(A3806,"Exchange")</f>
        <v>Nasdaq Stock Market</v>
      </c>
      <c r="AQ3806" s="6" t="str" cm="1">
        <f t="array" aca="1" ref="AQ3806" ca="1">_FV(A3806,"Exchange abbreviation",TRUE)</f>
        <v>XNAS</v>
      </c>
      <c r="AR3806" t="str" cm="1">
        <f t="array" aca="1" ref="AR3806" ca="1">_FV(A3806,"Instrument type",TRUE)</f>
        <v>ETF</v>
      </c>
    </row>
    <row r="3807" spans="1:44" ht="18.75" customHeight="1" x14ac:dyDescent="0.25">
      <c r="A3807" t="e" vm="3819">
        <v>#VALUE!</v>
      </c>
      <c r="B3807" t="s">
        <v>9962</v>
      </c>
      <c r="C3807" t="s">
        <v>9963</v>
      </c>
      <c r="D3807" s="31" cm="1">
        <f t="array" aca="1" ref="D3807" ca="1">_FV(A3807,"Last trade time",TRUE)</f>
        <v>45824.843794814064</v>
      </c>
      <c r="E3807" s="23" cm="1">
        <f t="array" aca="1" ref="E3807" ca="1">_FV(A3807,"Price")</f>
        <v>76.069999999999993</v>
      </c>
      <c r="F3807" s="27" cm="1">
        <f t="array" aca="1" ref="F3807" ca="1">_FV(A3807,"Change (%)",TRUE)</f>
        <v>-1.8370000000000001E-3</v>
      </c>
      <c r="G3807" s="26" cm="1">
        <f t="array" aca="1" ref="G3807" ca="1">_FV(A3807,"Change")</f>
        <v>-0.14000000000000001</v>
      </c>
      <c r="H3807" s="23" cm="1">
        <f t="array" aca="1" ref="H3807" ca="1">_FV(A3807,"Open")</f>
        <v>76.16</v>
      </c>
      <c r="I3807" s="23" cm="1">
        <f t="array" aca="1" ref="I3807" ca="1">_FV(A3807,"Low")</f>
        <v>76.069999999999993</v>
      </c>
      <c r="J3807" s="23" cm="1">
        <f t="array" aca="1" ref="J3807" ca="1">_FV(A3807,"High")</f>
        <v>76.309899999999999</v>
      </c>
      <c r="K3807" s="23" cm="1">
        <f t="array" aca="1" ref="K3807" ca="1">_FV(A3807,"Previous close",TRUE)</f>
        <v>76.209999999999994</v>
      </c>
      <c r="L3807" s="26"/>
      <c r="M3807" s="23" cm="1">
        <f t="array" aca="1" ref="M3807" ca="1">_FV(A3807,"52 week low",TRUE)</f>
        <v>73.72</v>
      </c>
      <c r="N3807" s="23" cm="1">
        <f t="array" aca="1" ref="N3807" ca="1">_FV(A3807,"52 week high",TRUE)</f>
        <v>78.89</v>
      </c>
      <c r="O3807" s="8" cm="1">
        <f t="array" aca="1" ref="O3807" ca="1">_FV(A3807,"Volume")</f>
        <v>1014942</v>
      </c>
      <c r="P3807" s="7" cm="1">
        <f t="array" aca="1" ref="P3807" ca="1">_FV(A3807,"Volume average",TRUE)</f>
        <v>1853176</v>
      </c>
      <c r="Q3807" t="s">
        <v>45</v>
      </c>
      <c r="R3807" t="s">
        <v>6168</v>
      </c>
      <c r="T3807" s="25" cm="1">
        <f t="array" aca="1" ref="T3807" ca="1">_FV(A3807,"Expense ratio",TRUE)</f>
        <v>2.9999999999999997E-4</v>
      </c>
      <c r="U3807" s="24" cm="1">
        <f t="array" aca="1" ref="U3807" ca="1">_FV(A3807,"Market cap",TRUE)</f>
        <v>23070107411</v>
      </c>
      <c r="V3807" s="16"/>
      <c r="W3807" s="16"/>
      <c r="X3807" t="s">
        <v>9964</v>
      </c>
      <c r="Z3807" s="18"/>
      <c r="AB3807" s="20"/>
      <c r="AC3807" s="21">
        <v>1870320</v>
      </c>
      <c r="AE3807" s="18"/>
      <c r="AF3807" s="20"/>
      <c r="AI3807" s="21"/>
      <c r="AJ3807" s="18"/>
      <c r="AL3807" s="18"/>
      <c r="AM3807" s="18"/>
      <c r="AN3807" t="s">
        <v>73</v>
      </c>
      <c r="AO3807" t="str" cm="1">
        <f t="array" aca="1" ref="AO3807" ca="1">_FV(A3807,"Currency")</f>
        <v>USD</v>
      </c>
      <c r="AP3807" t="str" cm="1">
        <f t="array" aca="1" ref="AP3807" ca="1">_FV(A3807,"Exchange")</f>
        <v>NYSE Arca</v>
      </c>
      <c r="AQ3807" s="6" t="str" cm="1">
        <f t="array" aca="1" ref="AQ3807" ca="1">_FV(A3807,"Exchange abbreviation",TRUE)</f>
        <v>ARCX</v>
      </c>
      <c r="AR3807" t="str" cm="1">
        <f t="array" aca="1" ref="AR3807" ca="1">_FV(A3807,"Instrument type",TRUE)</f>
        <v>ETF</v>
      </c>
    </row>
    <row r="3808" spans="1:44" ht="18.75" customHeight="1" x14ac:dyDescent="0.25">
      <c r="A3808" t="e" vm="3820">
        <v>#VALUE!</v>
      </c>
      <c r="B3808" t="s">
        <v>9965</v>
      </c>
      <c r="C3808" t="s">
        <v>9966</v>
      </c>
      <c r="D3808" s="31" cm="1">
        <f t="array" aca="1" ref="D3808" ca="1">_FV(A3808,"Last trade time",TRUE)</f>
        <v>45824.903368517967</v>
      </c>
      <c r="E3808" s="23" cm="1">
        <f t="array" aca="1" ref="E3808" ca="1">_FV(A3808,"Price")</f>
        <v>81.52</v>
      </c>
      <c r="F3808" s="27" cm="1">
        <f t="array" aca="1" ref="F3808" ca="1">_FV(A3808,"Change (%)",TRUE)</f>
        <v>-4.9039999999999999E-4</v>
      </c>
      <c r="G3808" s="26" cm="1">
        <f t="array" aca="1" ref="G3808" ca="1">_FV(A3808,"Change")</f>
        <v>-0.04</v>
      </c>
      <c r="H3808" s="23" cm="1">
        <f t="array" aca="1" ref="H3808" ca="1">_FV(A3808,"Open")</f>
        <v>81.63</v>
      </c>
      <c r="I3808" s="23" cm="1">
        <f t="array" aca="1" ref="I3808" ca="1">_FV(A3808,"Low")</f>
        <v>81.504999999999995</v>
      </c>
      <c r="J3808" s="23" cm="1">
        <f t="array" aca="1" ref="J3808" ca="1">_FV(A3808,"High")</f>
        <v>81.760000000000005</v>
      </c>
      <c r="K3808" s="23" cm="1">
        <f t="array" aca="1" ref="K3808" ca="1">_FV(A3808,"Previous close",TRUE)</f>
        <v>81.56</v>
      </c>
      <c r="L3808" s="26"/>
      <c r="M3808" s="23" cm="1">
        <f t="array" aca="1" ref="M3808" ca="1">_FV(A3808,"52 week low",TRUE)</f>
        <v>78.66</v>
      </c>
      <c r="N3808" s="23" cm="1">
        <f t="array" aca="1" ref="N3808" ca="1">_FV(A3808,"52 week high",TRUE)</f>
        <v>84.254999999999995</v>
      </c>
      <c r="O3808" s="8" cm="1">
        <f t="array" aca="1" ref="O3808" ca="1">_FV(A3808,"Volume")</f>
        <v>6582469</v>
      </c>
      <c r="P3808" s="7" cm="1">
        <f t="array" aca="1" ref="P3808" ca="1">_FV(A3808,"Volume average",TRUE)</f>
        <v>8691829</v>
      </c>
      <c r="Q3808" t="s">
        <v>45</v>
      </c>
      <c r="R3808" t="s">
        <v>3835</v>
      </c>
      <c r="T3808" s="25" cm="1">
        <f t="array" aca="1" ref="T3808" ca="1">_FV(A3808,"Expense ratio",TRUE)</f>
        <v>2.9999999999999997E-4</v>
      </c>
      <c r="U3808" s="24" cm="1">
        <f t="array" aca="1" ref="U3808" ca="1">_FV(A3808,"Market cap",TRUE)</f>
        <v>53150840141</v>
      </c>
      <c r="V3808" s="16"/>
      <c r="W3808" s="16"/>
      <c r="Z3808" s="18"/>
      <c r="AA3808" s="20"/>
      <c r="AB3808" s="20"/>
      <c r="AC3808" s="21">
        <v>8546049</v>
      </c>
      <c r="AE3808" s="18"/>
      <c r="AF3808" s="20"/>
      <c r="AI3808" s="21"/>
      <c r="AJ3808" s="18"/>
      <c r="AL3808" s="18"/>
      <c r="AM3808" s="18"/>
      <c r="AN3808" t="s">
        <v>73</v>
      </c>
      <c r="AO3808" t="str" cm="1">
        <f t="array" aca="1" ref="AO3808" ca="1">_FV(A3808,"Currency")</f>
        <v>USD</v>
      </c>
      <c r="AP3808" t="str" cm="1">
        <f t="array" aca="1" ref="AP3808" ca="1">_FV(A3808,"Exchange")</f>
        <v>Nasdaq Stock Market</v>
      </c>
      <c r="AQ3808" s="6" t="str" cm="1">
        <f t="array" aca="1" ref="AQ3808" ca="1">_FV(A3808,"Exchange abbreviation",TRUE)</f>
        <v>XNAS</v>
      </c>
      <c r="AR3808" t="str" cm="1">
        <f t="array" aca="1" ref="AR3808" ca="1">_FV(A3808,"Instrument type",TRUE)</f>
        <v>ETF</v>
      </c>
    </row>
    <row r="3809" spans="1:44" ht="18.75" customHeight="1" x14ac:dyDescent="0.25">
      <c r="A3809" t="e" vm="3821">
        <v>#VALUE!</v>
      </c>
      <c r="B3809" t="s">
        <v>9967</v>
      </c>
      <c r="C3809" t="s">
        <v>9968</v>
      </c>
      <c r="D3809" s="31" cm="1">
        <f t="array" aca="1" ref="D3809" ca="1">_FV(A3809,"Last trade time",TRUE)</f>
        <v>45824.840277812502</v>
      </c>
      <c r="E3809" s="23" cm="1">
        <f t="array" aca="1" ref="E3809" ca="1">_FV(A3809,"Price")</f>
        <v>28.75</v>
      </c>
      <c r="F3809" s="27" cm="1">
        <f t="array" aca="1" ref="F3809" ca="1">_FV(A3809,"Change (%)",TRUE)</f>
        <v>-1.042E-3</v>
      </c>
      <c r="G3809" s="26" cm="1">
        <f t="array" aca="1" ref="G3809" ca="1">_FV(A3809,"Change")</f>
        <v>-0.03</v>
      </c>
      <c r="H3809" s="23" cm="1">
        <f t="array" aca="1" ref="H3809" ca="1">_FV(A3809,"Open")</f>
        <v>28.79</v>
      </c>
      <c r="I3809" s="23" cm="1">
        <f t="array" aca="1" ref="I3809" ca="1">_FV(A3809,"Low")</f>
        <v>28.74</v>
      </c>
      <c r="J3809" s="23" cm="1">
        <f t="array" aca="1" ref="J3809" ca="1">_FV(A3809,"High")</f>
        <v>28.86</v>
      </c>
      <c r="K3809" s="23" cm="1">
        <f t="array" aca="1" ref="K3809" ca="1">_FV(A3809,"Previous close",TRUE)</f>
        <v>28.78</v>
      </c>
      <c r="L3809" s="26"/>
      <c r="M3809" s="23" cm="1">
        <f t="array" aca="1" ref="M3809" ca="1">_FV(A3809,"52 week low",TRUE)</f>
        <v>27.84</v>
      </c>
      <c r="N3809" s="23" cm="1">
        <f t="array" aca="1" ref="N3809" ca="1">_FV(A3809,"52 week high",TRUE)</f>
        <v>30.26</v>
      </c>
      <c r="O3809" s="8" cm="1">
        <f t="array" aca="1" ref="O3809" ca="1">_FV(A3809,"Volume")</f>
        <v>411036</v>
      </c>
      <c r="P3809" s="7" cm="1">
        <f t="array" aca="1" ref="P3809" ca="1">_FV(A3809,"Volume average",TRUE)</f>
        <v>770021</v>
      </c>
      <c r="Q3809" t="s">
        <v>45</v>
      </c>
      <c r="R3809" t="s">
        <v>3835</v>
      </c>
      <c r="T3809" s="25" cm="1">
        <f t="array" aca="1" ref="T3809" ca="1">_FV(A3809,"Expense ratio",TRUE)</f>
        <v>2.9999999999999997E-4</v>
      </c>
      <c r="U3809" s="24" cm="1">
        <f t="array" aca="1" ref="U3809" ca="1">_FV(A3809,"Market cap",TRUE)</f>
        <v>1503931101.1600001</v>
      </c>
      <c r="V3809" s="16"/>
      <c r="W3809" s="16"/>
      <c r="Z3809" s="18"/>
      <c r="AB3809" s="20"/>
      <c r="AC3809" s="21">
        <v>938011</v>
      </c>
      <c r="AE3809" s="18"/>
      <c r="AF3809" s="20"/>
      <c r="AI3809" s="21"/>
      <c r="AJ3809" s="18"/>
      <c r="AL3809" s="18"/>
      <c r="AM3809" s="18"/>
      <c r="AN3809" t="s">
        <v>73</v>
      </c>
      <c r="AO3809" t="str" cm="1">
        <f t="array" aca="1" ref="AO3809" ca="1">_FV(A3809,"Currency")</f>
        <v>USD</v>
      </c>
      <c r="AP3809" t="str" cm="1">
        <f t="array" aca="1" ref="AP3809" ca="1">_FV(A3809,"Exchange")</f>
        <v>NYSE Arca</v>
      </c>
      <c r="AQ3809" s="6" t="str" cm="1">
        <f t="array" aca="1" ref="AQ3809" ca="1">_FV(A3809,"Exchange abbreviation",TRUE)</f>
        <v>ARCX</v>
      </c>
      <c r="AR3809" t="str" cm="1">
        <f t="array" aca="1" ref="AR3809" ca="1">_FV(A3809,"Instrument type",TRUE)</f>
        <v>ETF</v>
      </c>
    </row>
    <row r="3810" spans="1:44" ht="18.75" customHeight="1" x14ac:dyDescent="0.25">
      <c r="A3810" t="e" vm="3822">
        <v>#VALUE!</v>
      </c>
      <c r="B3810" t="s">
        <v>9969</v>
      </c>
      <c r="C3810" t="s">
        <v>9970</v>
      </c>
      <c r="D3810" s="31" cm="1">
        <f t="array" aca="1" ref="D3810" ca="1">_FV(A3810,"Last trade time",TRUE)</f>
        <v>45824.906357557811</v>
      </c>
      <c r="E3810" s="23" cm="1">
        <f t="array" aca="1" ref="E3810" ca="1">_FV(A3810,"Price")</f>
        <v>97.76</v>
      </c>
      <c r="F3810" s="27" cm="1">
        <f t="array" aca="1" ref="F3810" ca="1">_FV(A3810,"Change (%)",TRUE)</f>
        <v>-2.042E-3</v>
      </c>
      <c r="G3810" s="26" cm="1">
        <f t="array" aca="1" ref="G3810" ca="1">_FV(A3810,"Change")</f>
        <v>-0.2</v>
      </c>
      <c r="H3810" s="23" cm="1">
        <f t="array" aca="1" ref="H3810" ca="1">_FV(A3810,"Open")</f>
        <v>97.89</v>
      </c>
      <c r="I3810" s="23" cm="1">
        <f t="array" aca="1" ref="I3810" ca="1">_FV(A3810,"Low")</f>
        <v>97.75</v>
      </c>
      <c r="J3810" s="23" cm="1">
        <f t="array" aca="1" ref="J3810" ca="1">_FV(A3810,"High")</f>
        <v>98.07</v>
      </c>
      <c r="K3810" s="23" cm="1">
        <f t="array" aca="1" ref="K3810" ca="1">_FV(A3810,"Previous close",TRUE)</f>
        <v>97.96</v>
      </c>
      <c r="L3810" s="26"/>
      <c r="M3810" s="23" cm="1">
        <f t="array" aca="1" ref="M3810" ca="1">_FV(A3810,"52 week low",TRUE)</f>
        <v>95.734999999999999</v>
      </c>
      <c r="N3810" s="23" cm="1">
        <f t="array" aca="1" ref="N3810" ca="1">_FV(A3810,"52 week high",TRUE)</f>
        <v>102.04</v>
      </c>
      <c r="O3810" s="8" cm="1">
        <f t="array" aca="1" ref="O3810" ca="1">_FV(A3810,"Volume")</f>
        <v>5680895</v>
      </c>
      <c r="P3810" s="7" cm="1">
        <f t="array" aca="1" ref="P3810" ca="1">_FV(A3810,"Volume average",TRUE)</f>
        <v>8360387</v>
      </c>
      <c r="Q3810" t="s">
        <v>1040</v>
      </c>
      <c r="S3810" t="s">
        <v>2067</v>
      </c>
      <c r="T3810" s="25" cm="1">
        <f t="array" aca="1" ref="T3810" ca="1">_FV(A3810,"Expense ratio",TRUE)</f>
        <v>2.9999999999999997E-4</v>
      </c>
      <c r="U3810" s="24" cm="1">
        <f t="array" aca="1" ref="U3810" ca="1">_FV(A3810,"Market cap",TRUE)</f>
        <v>124325534433.67999</v>
      </c>
      <c r="V3810" s="4">
        <v>124325535744</v>
      </c>
      <c r="W3810" s="4">
        <v>124325535744</v>
      </c>
      <c r="X3810" t="s">
        <v>9971</v>
      </c>
      <c r="Y3810" t="s">
        <v>9972</v>
      </c>
      <c r="Z3810" s="5">
        <v>97.245930000000001</v>
      </c>
      <c r="AA3810" s="5">
        <v>124.234695</v>
      </c>
      <c r="AB3810" s="5">
        <v>3.8100000000000002E-2</v>
      </c>
      <c r="AC3810" s="4">
        <v>9121668</v>
      </c>
      <c r="AE3810" s="5">
        <v>2.1486038875544011</v>
      </c>
      <c r="AF3810" s="5">
        <v>3.4731521144726551</v>
      </c>
      <c r="AH3810" s="17">
        <v>572600000</v>
      </c>
      <c r="AI3810" s="4">
        <v>9121668</v>
      </c>
      <c r="AJ3810" s="5">
        <v>887355863.03999996</v>
      </c>
      <c r="AL3810" s="5">
        <v>102.04</v>
      </c>
      <c r="AM3810" s="5">
        <v>95.74</v>
      </c>
      <c r="AN3810" t="s">
        <v>82</v>
      </c>
      <c r="AO3810" t="str" cm="1">
        <f t="array" aca="1" ref="AO3810" ca="1">_FV(A3810,"Currency")</f>
        <v>USD</v>
      </c>
      <c r="AP3810" t="str" cm="1">
        <f t="array" aca="1" ref="AP3810" ca="1">_FV(A3810,"Exchange")</f>
        <v>NYSE Arca</v>
      </c>
      <c r="AQ3810" s="6" t="str" cm="1">
        <f t="array" aca="1" ref="AQ3810" ca="1">_FV(A3810,"Exchange abbreviation",TRUE)</f>
        <v>ARCX</v>
      </c>
      <c r="AR3810" t="str" cm="1">
        <f t="array" aca="1" ref="AR3810" ca="1">_FV(A3810,"Instrument type",TRUE)</f>
        <v>ETF</v>
      </c>
    </row>
    <row r="3811" spans="1:44" ht="18.75" customHeight="1" x14ac:dyDescent="0.25">
      <c r="A3811" t="e" vm="3823">
        <v>#VALUE!</v>
      </c>
      <c r="B3811" t="s">
        <v>9973</v>
      </c>
      <c r="C3811" t="s">
        <v>9974</v>
      </c>
      <c r="D3811" s="31" cm="1">
        <f t="array" aca="1" ref="D3811" ca="1">_FV(A3811,"Last trade time",TRUE)</f>
        <v>45824.943105046092</v>
      </c>
      <c r="E3811" s="23" cm="1">
        <f t="array" aca="1" ref="E3811" ca="1">_FV(A3811,"Price")</f>
        <v>72.56</v>
      </c>
      <c r="F3811" s="27" cm="1">
        <f t="array" aca="1" ref="F3811" ca="1">_FV(A3811,"Change (%)",TRUE)</f>
        <v>-1.926E-3</v>
      </c>
      <c r="G3811" s="26" cm="1">
        <f t="array" aca="1" ref="G3811" ca="1">_FV(A3811,"Change")</f>
        <v>-0.14000000000000001</v>
      </c>
      <c r="H3811" s="23" cm="1">
        <f t="array" aca="1" ref="H3811" ca="1">_FV(A3811,"Open")</f>
        <v>72.650000000000006</v>
      </c>
      <c r="I3811" s="23" cm="1">
        <f t="array" aca="1" ref="I3811" ca="1">_FV(A3811,"Low")</f>
        <v>72.55</v>
      </c>
      <c r="J3811" s="23" cm="1">
        <f t="array" aca="1" ref="J3811" ca="1">_FV(A3811,"High")</f>
        <v>72.790000000000006</v>
      </c>
      <c r="K3811" s="23" cm="1">
        <f t="array" aca="1" ref="K3811" ca="1">_FV(A3811,"Previous close",TRUE)</f>
        <v>72.7</v>
      </c>
      <c r="L3811" s="26"/>
      <c r="M3811" s="23" cm="1">
        <f t="array" aca="1" ref="M3811" ca="1">_FV(A3811,"52 week low",TRUE)</f>
        <v>71.1023</v>
      </c>
      <c r="N3811" s="23" cm="1">
        <f t="array" aca="1" ref="N3811" ca="1">_FV(A3811,"52 week high",TRUE)</f>
        <v>75.67</v>
      </c>
      <c r="O3811" s="8" cm="1">
        <f t="array" aca="1" ref="O3811" ca="1">_FV(A3811,"Volume")</f>
        <v>6414987</v>
      </c>
      <c r="P3811" s="7" cm="1">
        <f t="array" aca="1" ref="P3811" ca="1">_FV(A3811,"Volume average",TRUE)</f>
        <v>6903875</v>
      </c>
      <c r="Q3811" t="s">
        <v>45</v>
      </c>
      <c r="T3811" s="25" cm="1">
        <f t="array" aca="1" ref="T3811" ca="1">_FV(A3811,"Expense ratio",TRUE)</f>
        <v>2.9999999999999997E-4</v>
      </c>
      <c r="U3811" s="24" cm="1">
        <f t="array" aca="1" ref="U3811" ca="1">_FV(A3811,"Market cap",TRUE)</f>
        <v>127373510144</v>
      </c>
      <c r="V3811" s="16"/>
      <c r="W3811" s="16"/>
      <c r="X3811" t="s">
        <v>9975</v>
      </c>
      <c r="Z3811" s="18"/>
      <c r="AB3811" s="20"/>
      <c r="AC3811" s="21">
        <v>6785264</v>
      </c>
      <c r="AE3811" s="18"/>
      <c r="AF3811" s="20"/>
      <c r="AI3811" s="21"/>
      <c r="AJ3811" s="18"/>
      <c r="AL3811" s="18"/>
      <c r="AM3811" s="18"/>
      <c r="AN3811" t="s">
        <v>73</v>
      </c>
      <c r="AO3811" t="str" cm="1">
        <f t="array" aca="1" ref="AO3811" ca="1">_FV(A3811,"Currency")</f>
        <v>USD</v>
      </c>
      <c r="AP3811" t="str" cm="1">
        <f t="array" aca="1" ref="AP3811" ca="1">_FV(A3811,"Exchange")</f>
        <v>Nasdaq Stock Market</v>
      </c>
      <c r="AQ3811" s="6" t="str" cm="1">
        <f t="array" aca="1" ref="AQ3811" ca="1">_FV(A3811,"Exchange abbreviation",TRUE)</f>
        <v>XNAS</v>
      </c>
      <c r="AR3811" t="str" cm="1">
        <f t="array" aca="1" ref="AR3811" ca="1">_FV(A3811,"Instrument type",TRUE)</f>
        <v>ETF</v>
      </c>
    </row>
    <row r="3812" spans="1:44" ht="18.75" customHeight="1" x14ac:dyDescent="0.25">
      <c r="A3812" t="e" vm="3824">
        <v>#VALUE!</v>
      </c>
      <c r="B3812" t="s">
        <v>9976</v>
      </c>
      <c r="C3812" t="s">
        <v>9977</v>
      </c>
      <c r="D3812" s="31" cm="1">
        <f t="array" aca="1" ref="D3812" ca="1">_FV(A3812,"Last trade time",TRUE)</f>
        <v>45824.840277812502</v>
      </c>
      <c r="E3812" s="23" cm="1">
        <f t="array" aca="1" ref="E3812" ca="1">_FV(A3812,"Price")</f>
        <v>25.21</v>
      </c>
      <c r="F3812" s="27" cm="1">
        <f t="array" aca="1" ref="F3812" ca="1">_FV(A3812,"Change (%)",TRUE)</f>
        <v>-2.3739999999999998E-3</v>
      </c>
      <c r="G3812" s="26" cm="1">
        <f t="array" aca="1" ref="G3812" ca="1">_FV(A3812,"Change")</f>
        <v>-0.06</v>
      </c>
      <c r="H3812" s="23" cm="1">
        <f t="array" aca="1" ref="H3812" ca="1">_FV(A3812,"Open")</f>
        <v>25.25</v>
      </c>
      <c r="I3812" s="23" cm="1">
        <f t="array" aca="1" ref="I3812" ca="1">_FV(A3812,"Low")</f>
        <v>25.21</v>
      </c>
      <c r="J3812" s="23" cm="1">
        <f t="array" aca="1" ref="J3812" ca="1">_FV(A3812,"High")</f>
        <v>25.3</v>
      </c>
      <c r="K3812" s="23" cm="1">
        <f t="array" aca="1" ref="K3812" ca="1">_FV(A3812,"Previous close",TRUE)</f>
        <v>25.27</v>
      </c>
      <c r="L3812" s="26"/>
      <c r="M3812" s="23" cm="1">
        <f t="array" aca="1" ref="M3812" ca="1">_FV(A3812,"52 week low",TRUE)</f>
        <v>24.702999999999999</v>
      </c>
      <c r="N3812" s="23" cm="1">
        <f t="array" aca="1" ref="N3812" ca="1">_FV(A3812,"52 week high",TRUE)</f>
        <v>26.344999999999999</v>
      </c>
      <c r="O3812" s="8" cm="1">
        <f t="array" aca="1" ref="O3812" ca="1">_FV(A3812,"Volume")</f>
        <v>1545405</v>
      </c>
      <c r="P3812" s="7" cm="1">
        <f t="array" aca="1" ref="P3812" ca="1">_FV(A3812,"Volume average",TRUE)</f>
        <v>2675167</v>
      </c>
      <c r="Q3812" t="s">
        <v>45</v>
      </c>
      <c r="R3812" t="s">
        <v>4897</v>
      </c>
      <c r="T3812" s="25" cm="1">
        <f t="array" aca="1" ref="T3812" ca="1">_FV(A3812,"Expense ratio",TRUE)</f>
        <v>2.9999999999999997E-4</v>
      </c>
      <c r="U3812" s="24" cm="1">
        <f t="array" aca="1" ref="U3812" ca="1">_FV(A3812,"Market cap",TRUE)</f>
        <v>8761875489.8400002</v>
      </c>
      <c r="V3812" s="16"/>
      <c r="W3812" s="16"/>
      <c r="Z3812" s="18"/>
      <c r="AB3812" s="20"/>
      <c r="AC3812" s="21">
        <v>2717561</v>
      </c>
      <c r="AE3812" s="18"/>
      <c r="AF3812" s="20"/>
      <c r="AI3812" s="21"/>
      <c r="AJ3812" s="18"/>
      <c r="AL3812" s="18"/>
      <c r="AM3812" s="18"/>
      <c r="AN3812" t="s">
        <v>73</v>
      </c>
      <c r="AO3812" t="str" cm="1">
        <f t="array" aca="1" ref="AO3812" ca="1">_FV(A3812,"Currency")</f>
        <v>USD</v>
      </c>
      <c r="AP3812" t="str" cm="1">
        <f t="array" aca="1" ref="AP3812" ca="1">_FV(A3812,"Exchange")</f>
        <v>NYSE Arca</v>
      </c>
      <c r="AQ3812" s="6" t="str" cm="1">
        <f t="array" aca="1" ref="AQ3812" ca="1">_FV(A3812,"Exchange abbreviation",TRUE)</f>
        <v>ARCX</v>
      </c>
      <c r="AR3812" t="str" cm="1">
        <f t="array" aca="1" ref="AR3812" ca="1">_FV(A3812,"Instrument type",TRUE)</f>
        <v>ETF</v>
      </c>
    </row>
    <row r="3813" spans="1:44" ht="18.75" customHeight="1" x14ac:dyDescent="0.25">
      <c r="A3813" t="e" vm="3825">
        <v>#VALUE!</v>
      </c>
      <c r="B3813" t="s">
        <v>9978</v>
      </c>
      <c r="C3813" t="s">
        <v>9979</v>
      </c>
      <c r="D3813" s="31" cm="1">
        <f t="array" aca="1" ref="D3813" ca="1">_FV(A3813,"Last trade time",TRUE)</f>
        <v>45824.917893298436</v>
      </c>
      <c r="E3813" s="23" cm="1">
        <f t="array" aca="1" ref="E3813" ca="1">_FV(A3813,"Price")</f>
        <v>22.37</v>
      </c>
      <c r="F3813" s="27" cm="1">
        <f t="array" aca="1" ref="F3813" ca="1">_FV(A3813,"Change (%)",TRUE)</f>
        <v>-1.3389999999999999E-3</v>
      </c>
      <c r="G3813" s="26" cm="1">
        <f t="array" aca="1" ref="G3813" ca="1">_FV(A3813,"Change")</f>
        <v>-0.03</v>
      </c>
      <c r="H3813" s="23" cm="1">
        <f t="array" aca="1" ref="H3813" ca="1">_FV(A3813,"Open")</f>
        <v>22.4</v>
      </c>
      <c r="I3813" s="23" cm="1">
        <f t="array" aca="1" ref="I3813" ca="1">_FV(A3813,"Low")</f>
        <v>22.37</v>
      </c>
      <c r="J3813" s="23" cm="1">
        <f t="array" aca="1" ref="J3813" ca="1">_FV(A3813,"High")</f>
        <v>22.448699999999999</v>
      </c>
      <c r="K3813" s="23" cm="1">
        <f t="array" aca="1" ref="K3813" ca="1">_FV(A3813,"Previous close",TRUE)</f>
        <v>22.4</v>
      </c>
      <c r="L3813" s="26"/>
      <c r="M3813" s="23" cm="1">
        <f t="array" aca="1" ref="M3813" ca="1">_FV(A3813,"52 week low",TRUE)</f>
        <v>21.5913</v>
      </c>
      <c r="N3813" s="23" cm="1">
        <f t="array" aca="1" ref="N3813" ca="1">_FV(A3813,"52 week high",TRUE)</f>
        <v>23.21</v>
      </c>
      <c r="O3813" s="8" cm="1">
        <f t="array" aca="1" ref="O3813" ca="1">_FV(A3813,"Volume")</f>
        <v>638961</v>
      </c>
      <c r="P3813" s="7" cm="1">
        <f t="array" aca="1" ref="P3813" ca="1">_FV(A3813,"Volume average",TRUE)</f>
        <v>914951</v>
      </c>
      <c r="Q3813" t="s">
        <v>4104</v>
      </c>
      <c r="R3813" t="s">
        <v>4105</v>
      </c>
      <c r="S3813" t="s">
        <v>4838</v>
      </c>
      <c r="T3813" s="25" cm="1">
        <f t="array" aca="1" ref="T3813" ca="1">_FV(A3813,"Expense ratio",TRUE)</f>
        <v>2.9999999999999997E-4</v>
      </c>
      <c r="U3813" s="24" cm="1">
        <f t="array" aca="1" ref="U3813" ca="1">_FV(A3813,"Market cap",TRUE)</f>
        <v>8684684926</v>
      </c>
      <c r="V3813" s="4">
        <v>8684685312</v>
      </c>
      <c r="W3813" s="4">
        <v>8684685312</v>
      </c>
      <c r="Y3813" t="s">
        <v>1007</v>
      </c>
      <c r="Z3813" s="5">
        <v>22.26</v>
      </c>
      <c r="AA3813" s="20"/>
      <c r="AB3813" s="5">
        <v>5.0599999999999999E-2</v>
      </c>
      <c r="AC3813" s="4">
        <v>1272833</v>
      </c>
      <c r="AE3813" s="5">
        <v>3.1961294727859579</v>
      </c>
      <c r="AF3813" s="5">
        <v>5.6507445039866164</v>
      </c>
      <c r="AI3813" s="4">
        <v>1272833</v>
      </c>
      <c r="AJ3813" s="5">
        <v>28295077.59</v>
      </c>
      <c r="AL3813" s="5">
        <v>45.7</v>
      </c>
      <c r="AM3813" s="5">
        <v>21.591000000000001</v>
      </c>
      <c r="AN3813" t="s">
        <v>82</v>
      </c>
      <c r="AO3813" t="str" cm="1">
        <f t="array" aca="1" ref="AO3813" ca="1">_FV(A3813,"Currency")</f>
        <v>USD</v>
      </c>
      <c r="AP3813" t="str" cm="1">
        <f t="array" aca="1" ref="AP3813" ca="1">_FV(A3813,"Exchange")</f>
        <v>NYSE Arca</v>
      </c>
      <c r="AQ3813" s="6" t="str" cm="1">
        <f t="array" aca="1" ref="AQ3813" ca="1">_FV(A3813,"Exchange abbreviation",TRUE)</f>
        <v>ARCX</v>
      </c>
      <c r="AR3813" t="str" cm="1">
        <f t="array" aca="1" ref="AR3813" ca="1">_FV(A3813,"Instrument type",TRUE)</f>
        <v>ETF</v>
      </c>
    </row>
    <row r="3814" spans="1:44" ht="18.75" customHeight="1" x14ac:dyDescent="0.25">
      <c r="A3814" t="e" vm="3826">
        <v>#VALUE!</v>
      </c>
      <c r="B3814" t="s">
        <v>9980</v>
      </c>
      <c r="C3814" t="s">
        <v>9981</v>
      </c>
      <c r="D3814" s="31" cm="1">
        <f t="array" aca="1" ref="D3814" ca="1">_FV(A3814,"Last trade time",TRUE)</f>
        <v>45824.869233553123</v>
      </c>
      <c r="E3814" s="23" cm="1">
        <f t="array" aca="1" ref="E3814" ca="1">_FV(A3814,"Price")</f>
        <v>22.88</v>
      </c>
      <c r="F3814" s="27" cm="1">
        <f t="array" aca="1" ref="F3814" ca="1">_FV(A3814,"Change (%)",TRUE)</f>
        <v>-2.1809999999999998E-3</v>
      </c>
      <c r="G3814" s="26" cm="1">
        <f t="array" aca="1" ref="G3814" ca="1">_FV(A3814,"Change")</f>
        <v>-0.05</v>
      </c>
      <c r="H3814" s="23" cm="1">
        <f t="array" aca="1" ref="H3814" ca="1">_FV(A3814,"Open")</f>
        <v>22.88</v>
      </c>
      <c r="I3814" s="23" cm="1">
        <f t="array" aca="1" ref="I3814" ca="1">_FV(A3814,"Low")</f>
        <v>22.88</v>
      </c>
      <c r="J3814" s="23" cm="1">
        <f t="array" aca="1" ref="J3814" ca="1">_FV(A3814,"High")</f>
        <v>22.959499999999998</v>
      </c>
      <c r="K3814" s="23" cm="1">
        <f t="array" aca="1" ref="K3814" ca="1">_FV(A3814,"Previous close",TRUE)</f>
        <v>22.93</v>
      </c>
      <c r="L3814" s="26"/>
      <c r="M3814" s="23" cm="1">
        <f t="array" aca="1" ref="M3814" ca="1">_FV(A3814,"52 week low",TRUE)</f>
        <v>22.4312</v>
      </c>
      <c r="N3814" s="23" cm="1">
        <f t="array" aca="1" ref="N3814" ca="1">_FV(A3814,"52 week high",TRUE)</f>
        <v>24.15</v>
      </c>
      <c r="O3814" s="8" cm="1">
        <f t="array" aca="1" ref="O3814" ca="1">_FV(A3814,"Volume")</f>
        <v>1216556</v>
      </c>
      <c r="P3814" s="7" cm="1">
        <f t="array" aca="1" ref="P3814" ca="1">_FV(A3814,"Volume average",TRUE)</f>
        <v>1705156</v>
      </c>
      <c r="Q3814" t="s">
        <v>1040</v>
      </c>
      <c r="S3814" t="s">
        <v>4838</v>
      </c>
      <c r="T3814" s="25" cm="1">
        <f t="array" aca="1" ref="T3814" ca="1">_FV(A3814,"Expense ratio",TRUE)</f>
        <v>2.9999999999999997E-4</v>
      </c>
      <c r="U3814" s="24" cm="1">
        <f t="array" aca="1" ref="U3814" ca="1">_FV(A3814,"Market cap",TRUE)</f>
        <v>8503798756.3900003</v>
      </c>
      <c r="V3814" s="4">
        <v>8503798784</v>
      </c>
      <c r="W3814" s="4">
        <v>8503798784</v>
      </c>
      <c r="Y3814" t="s">
        <v>9982</v>
      </c>
      <c r="Z3814" s="5">
        <v>22.78</v>
      </c>
      <c r="AA3814" s="20"/>
      <c r="AB3814" s="5">
        <v>4.0300000000000002E-2</v>
      </c>
      <c r="AC3814" s="4">
        <v>1664176</v>
      </c>
      <c r="AE3814" s="5">
        <v>2.2358188174032678</v>
      </c>
      <c r="AF3814" s="5">
        <v>3.5994509102298178</v>
      </c>
      <c r="AI3814" s="4">
        <v>1664176</v>
      </c>
      <c r="AJ3814" s="5">
        <v>37893287.520000003</v>
      </c>
      <c r="AL3814" s="5">
        <v>47.17</v>
      </c>
      <c r="AM3814" s="5">
        <v>22.43</v>
      </c>
      <c r="AN3814" t="s">
        <v>82</v>
      </c>
      <c r="AO3814" t="str" cm="1">
        <f t="array" aca="1" ref="AO3814" ca="1">_FV(A3814,"Currency")</f>
        <v>USD</v>
      </c>
      <c r="AP3814" t="str" cm="1">
        <f t="array" aca="1" ref="AP3814" ca="1">_FV(A3814,"Exchange")</f>
        <v>NYSE Arca</v>
      </c>
      <c r="AQ3814" s="6" t="str" cm="1">
        <f t="array" aca="1" ref="AQ3814" ca="1">_FV(A3814,"Exchange abbreviation",TRUE)</f>
        <v>ARCX</v>
      </c>
      <c r="AR3814" t="str" cm="1">
        <f t="array" aca="1" ref="AR3814" ca="1">_FV(A3814,"Instrument type",TRUE)</f>
        <v>ETF</v>
      </c>
    </row>
    <row r="3815" spans="1:44" ht="18.75" customHeight="1" x14ac:dyDescent="0.25">
      <c r="A3815" t="e" vm="3827">
        <v>#VALUE!</v>
      </c>
      <c r="B3815" t="s">
        <v>9983</v>
      </c>
      <c r="C3815" t="s">
        <v>9984</v>
      </c>
      <c r="D3815" s="31" cm="1">
        <f t="array" aca="1" ref="D3815" ca="1">_FV(A3815,"Last trade time",TRUE)</f>
        <v>45824.84027780078</v>
      </c>
      <c r="E3815" s="23" cm="1">
        <f t="array" aca="1" ref="E3815" ca="1">_FV(A3815,"Price")</f>
        <v>83.32</v>
      </c>
      <c r="F3815" s="27" cm="1">
        <f t="array" aca="1" ref="F3815" ca="1">_FV(A3815,"Change (%)",TRUE)</f>
        <v>9.4619999999999999E-3</v>
      </c>
      <c r="G3815" s="26" cm="1">
        <f t="array" aca="1" ref="G3815" ca="1">_FV(A3815,"Change")</f>
        <v>0.78100000000000003</v>
      </c>
      <c r="H3815" s="23" cm="1">
        <f t="array" aca="1" ref="H3815" ca="1">_FV(A3815,"Open")</f>
        <v>83.02</v>
      </c>
      <c r="I3815" s="23" cm="1">
        <f t="array" aca="1" ref="I3815" ca="1">_FV(A3815,"Low")</f>
        <v>83.02</v>
      </c>
      <c r="J3815" s="23" cm="1">
        <f t="array" aca="1" ref="J3815" ca="1">_FV(A3815,"High")</f>
        <v>83.52</v>
      </c>
      <c r="K3815" s="23" cm="1">
        <f t="array" aca="1" ref="K3815" ca="1">_FV(A3815,"Previous close",TRUE)</f>
        <v>82.539000000000001</v>
      </c>
      <c r="L3815" s="26"/>
      <c r="M3815" s="23" cm="1">
        <f t="array" aca="1" ref="M3815" ca="1">_FV(A3815,"52 week low",TRUE)</f>
        <v>66.680000000000007</v>
      </c>
      <c r="N3815" s="23" cm="1">
        <f t="array" aca="1" ref="N3815" ca="1">_FV(A3815,"52 week high",TRUE)</f>
        <v>85.075000000000003</v>
      </c>
      <c r="O3815" s="8" cm="1">
        <f t="array" aca="1" ref="O3815" ca="1">_FV(A3815,"Volume")</f>
        <v>11306</v>
      </c>
      <c r="P3815" s="7" cm="1">
        <f t="array" aca="1" ref="P3815" ca="1">_FV(A3815,"Volume average",TRUE)</f>
        <v>16465</v>
      </c>
      <c r="Q3815" t="s">
        <v>50</v>
      </c>
      <c r="S3815" t="s">
        <v>2067</v>
      </c>
      <c r="T3815" s="25" cm="1">
        <f t="array" aca="1" ref="T3815" ca="1">_FV(A3815,"Expense ratio",TRUE)</f>
        <v>2.9999999999999997E-4</v>
      </c>
      <c r="U3815" s="24" cm="1">
        <f t="array" aca="1" ref="U3815" ca="1">_FV(A3815,"Market cap",TRUE)</f>
        <v>994296841.25</v>
      </c>
      <c r="V3815" s="4">
        <v>994297536</v>
      </c>
      <c r="W3815" s="4">
        <v>994297536</v>
      </c>
      <c r="Y3815" t="s">
        <v>9774</v>
      </c>
      <c r="Z3815" s="5">
        <v>83.145849999999996</v>
      </c>
      <c r="AA3815" s="19">
        <v>25.983122000000002</v>
      </c>
      <c r="AB3815" s="19">
        <v>1.2200001E-2</v>
      </c>
      <c r="AC3815" s="4">
        <v>27444</v>
      </c>
      <c r="AE3815" s="5">
        <v>2.9602953119845621</v>
      </c>
      <c r="AF3815" s="19">
        <v>14.248971462874721</v>
      </c>
      <c r="AI3815" s="4">
        <v>27444</v>
      </c>
      <c r="AJ3815" s="5">
        <v>2280596.4</v>
      </c>
      <c r="AL3815" s="5">
        <v>85.08</v>
      </c>
      <c r="AM3815" s="5">
        <v>66.680000000000007</v>
      </c>
      <c r="AN3815" t="s">
        <v>90</v>
      </c>
      <c r="AO3815" t="str" cm="1">
        <f t="array" aca="1" ref="AO3815" ca="1">_FV(A3815,"Currency")</f>
        <v>USD</v>
      </c>
      <c r="AP3815" t="str" cm="1">
        <f t="array" aca="1" ref="AP3815" ca="1">_FV(A3815,"Exchange")</f>
        <v>NYSE Arca</v>
      </c>
      <c r="AQ3815" s="6" t="str" cm="1">
        <f t="array" aca="1" ref="AQ3815" ca="1">_FV(A3815,"Exchange abbreviation",TRUE)</f>
        <v>ARCX</v>
      </c>
      <c r="AR3815" t="str" cm="1">
        <f t="array" aca="1" ref="AR3815" ca="1">_FV(A3815,"Instrument type",TRUE)</f>
        <v>ETF</v>
      </c>
    </row>
    <row r="3816" spans="1:44" ht="18.75" customHeight="1" x14ac:dyDescent="0.25">
      <c r="A3816" t="e" vm="3828">
        <v>#VALUE!</v>
      </c>
      <c r="B3816" t="s">
        <v>9985</v>
      </c>
      <c r="C3816" t="s">
        <v>9986</v>
      </c>
      <c r="D3816" s="31" cm="1">
        <f t="array" aca="1" ref="D3816" ca="1">_FV(A3816,"Last trade time",TRUE)</f>
        <v>45824.919634525002</v>
      </c>
      <c r="E3816" s="23" cm="1">
        <f t="array" aca="1" ref="E3816" ca="1">_FV(A3816,"Price")</f>
        <v>45.62</v>
      </c>
      <c r="F3816" s="27" cm="1">
        <f t="array" aca="1" ref="F3816" ca="1">_FV(A3816,"Change (%)",TRUE)</f>
        <v>-1.5319999999999999E-3</v>
      </c>
      <c r="G3816" s="26" cm="1">
        <f t="array" aca="1" ref="G3816" ca="1">_FV(A3816,"Change")</f>
        <v>-7.0000000000000007E-2</v>
      </c>
      <c r="H3816" s="23" cm="1">
        <f t="array" aca="1" ref="H3816" ca="1">_FV(A3816,"Open")</f>
        <v>45.65</v>
      </c>
      <c r="I3816" s="23" cm="1">
        <f t="array" aca="1" ref="I3816" ca="1">_FV(A3816,"Low")</f>
        <v>45.6</v>
      </c>
      <c r="J3816" s="23" cm="1">
        <f t="array" aca="1" ref="J3816" ca="1">_FV(A3816,"High")</f>
        <v>45.749899999999997</v>
      </c>
      <c r="K3816" s="23" cm="1">
        <f t="array" aca="1" ref="K3816" ca="1">_FV(A3816,"Previous close",TRUE)</f>
        <v>45.69</v>
      </c>
      <c r="L3816" s="26"/>
      <c r="M3816" s="23" cm="1">
        <f t="array" aca="1" ref="M3816" ca="1">_FV(A3816,"52 week low",TRUE)</f>
        <v>44.65</v>
      </c>
      <c r="N3816" s="23" cm="1">
        <f t="array" aca="1" ref="N3816" ca="1">_FV(A3816,"52 week high",TRUE)</f>
        <v>47.59</v>
      </c>
      <c r="O3816" s="8" cm="1">
        <f t="array" aca="1" ref="O3816" ca="1">_FV(A3816,"Volume")</f>
        <v>1390870</v>
      </c>
      <c r="P3816" s="7" cm="1">
        <f t="array" aca="1" ref="P3816" ca="1">_FV(A3816,"Volume average",TRUE)</f>
        <v>1748234</v>
      </c>
      <c r="Q3816" t="s">
        <v>1626</v>
      </c>
      <c r="T3816" s="25" cm="1">
        <f t="array" aca="1" ref="T3816" ca="1">_FV(A3816,"Expense ratio",TRUE)</f>
        <v>2.9999999999999997E-4</v>
      </c>
      <c r="U3816" s="24" cm="1">
        <f t="array" aca="1" ref="U3816" ca="1">_FV(A3816,"Market cap",TRUE)</f>
        <v>14373503836</v>
      </c>
      <c r="V3816" s="16"/>
      <c r="W3816" s="16"/>
      <c r="Z3816" s="18"/>
      <c r="AA3816" s="20"/>
      <c r="AB3816" s="20"/>
      <c r="AC3816" s="21">
        <v>1724910</v>
      </c>
      <c r="AE3816" s="18"/>
      <c r="AF3816" s="20"/>
      <c r="AI3816" s="21"/>
      <c r="AJ3816" s="18"/>
      <c r="AL3816" s="18"/>
      <c r="AM3816" s="18"/>
      <c r="AN3816" t="s">
        <v>73</v>
      </c>
      <c r="AO3816" t="str" cm="1">
        <f t="array" aca="1" ref="AO3816" ca="1">_FV(A3816,"Currency")</f>
        <v>USD</v>
      </c>
      <c r="AP3816" t="str" cm="1">
        <f t="array" aca="1" ref="AP3816" ca="1">_FV(A3816,"Exchange")</f>
        <v>Nasdaq Stock Market</v>
      </c>
      <c r="AQ3816" s="6" t="str" cm="1">
        <f t="array" aca="1" ref="AQ3816" ca="1">_FV(A3816,"Exchange abbreviation",TRUE)</f>
        <v>XNAS</v>
      </c>
      <c r="AR3816" t="str" cm="1">
        <f t="array" aca="1" ref="AR3816" ca="1">_FV(A3816,"Instrument type",TRUE)</f>
        <v>ETF</v>
      </c>
    </row>
    <row r="3817" spans="1:44" ht="18.75" customHeight="1" x14ac:dyDescent="0.25">
      <c r="A3817" t="e" vm="3829">
        <v>#VALUE!</v>
      </c>
      <c r="B3817" t="s">
        <v>9987</v>
      </c>
      <c r="C3817" t="s">
        <v>9988</v>
      </c>
      <c r="D3817" s="31" cm="1">
        <f t="array" aca="1" ref="D3817" ca="1">_FV(A3817,"Last trade time",TRUE)</f>
        <v>45824.840277777781</v>
      </c>
      <c r="E3817" s="23" cm="1">
        <f t="array" aca="1" ref="E3817" ca="1">_FV(A3817,"Price")</f>
        <v>73.099999999999994</v>
      </c>
      <c r="F3817" s="27" cm="1">
        <f t="array" aca="1" ref="F3817" ca="1">_FV(A3817,"Change (%)",TRUE)</f>
        <v>1.0086999999999999E-2</v>
      </c>
      <c r="G3817" s="26" cm="1">
        <f t="array" aca="1" ref="G3817" ca="1">_FV(A3817,"Change")</f>
        <v>0.73</v>
      </c>
      <c r="H3817" s="23" cm="1">
        <f t="array" aca="1" ref="H3817" ca="1">_FV(A3817,"Open")</f>
        <v>72.83</v>
      </c>
      <c r="I3817" s="23" cm="1">
        <f t="array" aca="1" ref="I3817" ca="1">_FV(A3817,"Low")</f>
        <v>72.81</v>
      </c>
      <c r="J3817" s="23" cm="1">
        <f t="array" aca="1" ref="J3817" ca="1">_FV(A3817,"High")</f>
        <v>73.305000000000007</v>
      </c>
      <c r="K3817" s="23" cm="1">
        <f t="array" aca="1" ref="K3817" ca="1">_FV(A3817,"Previous close",TRUE)</f>
        <v>72.37</v>
      </c>
      <c r="L3817" s="26"/>
      <c r="M3817" s="23" cm="1">
        <f t="array" aca="1" ref="M3817" ca="1">_FV(A3817,"52 week low",TRUE)</f>
        <v>58.6</v>
      </c>
      <c r="N3817" s="23" cm="1">
        <f t="array" aca="1" ref="N3817" ca="1">_FV(A3817,"52 week high",TRUE)</f>
        <v>74.635000000000005</v>
      </c>
      <c r="O3817" s="8" cm="1">
        <f t="array" aca="1" ref="O3817" ca="1">_FV(A3817,"Volume")</f>
        <v>822564</v>
      </c>
      <c r="P3817" s="7" cm="1">
        <f t="array" aca="1" ref="P3817" ca="1">_FV(A3817,"Volume average",TRUE)</f>
        <v>595882</v>
      </c>
      <c r="Q3817" t="s">
        <v>449</v>
      </c>
      <c r="T3817" s="25" cm="1">
        <f t="array" aca="1" ref="T3817" ca="1">_FV(A3817,"Expense ratio",TRUE)</f>
        <v>2.9999999999999997E-4</v>
      </c>
      <c r="U3817" s="24" cm="1">
        <f t="array" aca="1" ref="U3817" ca="1">_FV(A3817,"Market cap",TRUE)</f>
        <v>10030155628.68</v>
      </c>
      <c r="V3817" s="16"/>
      <c r="W3817" s="16"/>
      <c r="Z3817" s="18"/>
      <c r="AA3817" s="20"/>
      <c r="AB3817" s="20"/>
      <c r="AC3817" s="21">
        <v>583501</v>
      </c>
      <c r="AE3817" s="18"/>
      <c r="AF3817" s="20"/>
      <c r="AI3817" s="21"/>
      <c r="AJ3817" s="18"/>
      <c r="AL3817" s="18"/>
      <c r="AM3817" s="18"/>
      <c r="AN3817" t="s">
        <v>73</v>
      </c>
      <c r="AO3817" t="str" cm="1">
        <f t="array" aca="1" ref="AO3817" ca="1">_FV(A3817,"Currency")</f>
        <v>USD</v>
      </c>
      <c r="AP3817" t="str" cm="1">
        <f t="array" aca="1" ref="AP3817" ca="1">_FV(A3817,"Exchange")</f>
        <v>NYSE Arca</v>
      </c>
      <c r="AQ3817" s="6" t="str" cm="1">
        <f t="array" aca="1" ref="AQ3817" ca="1">_FV(A3817,"Exchange abbreviation",TRUE)</f>
        <v>ARCX</v>
      </c>
      <c r="AR3817" t="str" cm="1">
        <f t="array" aca="1" ref="AR3817" ca="1">_FV(A3817,"Instrument type",TRUE)</f>
        <v>ETF</v>
      </c>
    </row>
    <row r="3818" spans="1:44" ht="18.75" customHeight="1" x14ac:dyDescent="0.25">
      <c r="A3818" t="e" vm="3830">
        <v>#VALUE!</v>
      </c>
      <c r="B3818" t="s">
        <v>9989</v>
      </c>
      <c r="C3818" t="s">
        <v>9990</v>
      </c>
      <c r="D3818" s="31" cm="1">
        <f t="array" aca="1" ref="D3818" ca="1">_FV(A3818,"Last trade time",TRUE)</f>
        <v>45824.939229814059</v>
      </c>
      <c r="E3818" s="23" cm="1">
        <f t="array" aca="1" ref="E3818" ca="1">_FV(A3818,"Price")</f>
        <v>603.83000000000004</v>
      </c>
      <c r="F3818" s="27" cm="1">
        <f t="array" aca="1" ref="F3818" ca="1">_FV(A3818,"Change (%)",TRUE)</f>
        <v>9.8790000000000006E-3</v>
      </c>
      <c r="G3818" s="26" cm="1">
        <f t="array" aca="1" ref="G3818" ca="1">_FV(A3818,"Change")</f>
        <v>5.907</v>
      </c>
      <c r="H3818" s="23" cm="1">
        <f t="array" aca="1" ref="H3818" ca="1">_FV(A3818,"Open")</f>
        <v>601.47</v>
      </c>
      <c r="I3818" s="23" cm="1">
        <f t="array" aca="1" ref="I3818" ca="1">_FV(A3818,"Low")</f>
        <v>601.38</v>
      </c>
      <c r="J3818" s="23" cm="1">
        <f t="array" aca="1" ref="J3818" ca="1">_FV(A3818,"High")</f>
        <v>605.55999999999995</v>
      </c>
      <c r="K3818" s="23" cm="1">
        <f t="array" aca="1" ref="K3818" ca="1">_FV(A3818,"Previous close",TRUE)</f>
        <v>597.923</v>
      </c>
      <c r="L3818" s="26"/>
      <c r="M3818" s="23" cm="1">
        <f t="array" aca="1" ref="M3818" ca="1">_FV(A3818,"52 week low",TRUE)</f>
        <v>484</v>
      </c>
      <c r="N3818" s="23" cm="1">
        <f t="array" aca="1" ref="N3818" ca="1">_FV(A3818,"52 week high",TRUE)</f>
        <v>616.22</v>
      </c>
      <c r="O3818" s="8" cm="1">
        <f t="array" aca="1" ref="O3818" ca="1">_FV(A3818,"Volume")</f>
        <v>10217498</v>
      </c>
      <c r="P3818" s="7" cm="1">
        <f t="array" aca="1" ref="P3818" ca="1">_FV(A3818,"Volume average",TRUE)</f>
        <v>6342749</v>
      </c>
      <c r="Q3818" t="s">
        <v>449</v>
      </c>
      <c r="T3818" s="25" cm="1">
        <f t="array" aca="1" ref="T3818" ca="1">_FV(A3818,"Expense ratio",TRUE)</f>
        <v>2.9999999999999997E-4</v>
      </c>
      <c r="U3818" s="24" cm="1">
        <f t="array" aca="1" ref="U3818" ca="1">_FV(A3818,"Market cap",TRUE)</f>
        <v>582360831135.09998</v>
      </c>
      <c r="V3818" s="16"/>
      <c r="W3818" s="16"/>
      <c r="Z3818" s="18"/>
      <c r="AA3818" s="20"/>
      <c r="AB3818" s="20"/>
      <c r="AC3818" s="21">
        <v>6204890</v>
      </c>
      <c r="AE3818" s="18"/>
      <c r="AF3818" s="20"/>
      <c r="AI3818" s="21"/>
      <c r="AJ3818" s="18"/>
      <c r="AL3818" s="18"/>
      <c r="AM3818" s="18"/>
      <c r="AN3818" t="s">
        <v>73</v>
      </c>
      <c r="AO3818" t="str" cm="1">
        <f t="array" aca="1" ref="AO3818" ca="1">_FV(A3818,"Currency")</f>
        <v>USD</v>
      </c>
      <c r="AP3818" t="str" cm="1">
        <f t="array" aca="1" ref="AP3818" ca="1">_FV(A3818,"Exchange")</f>
        <v>NYSE Arca</v>
      </c>
      <c r="AQ3818" s="6" t="str" cm="1">
        <f t="array" aca="1" ref="AQ3818" ca="1">_FV(A3818,"Exchange abbreviation",TRUE)</f>
        <v>ARCX</v>
      </c>
      <c r="AR3818" t="str" cm="1">
        <f t="array" aca="1" ref="AR3818" ca="1">_FV(A3818,"Instrument type",TRUE)</f>
        <v>ETF</v>
      </c>
    </row>
    <row r="3819" spans="1:44" ht="18.75" customHeight="1" x14ac:dyDescent="0.25">
      <c r="A3819" t="e" vm="3831">
        <v>#VALUE!</v>
      </c>
      <c r="B3819" t="s">
        <v>9991</v>
      </c>
      <c r="C3819" t="s">
        <v>9992</v>
      </c>
      <c r="D3819" s="31" cm="1">
        <f t="array" aca="1" ref="D3819" ca="1">_FV(A3819,"Last trade time",TRUE)</f>
        <v>45824.943035392971</v>
      </c>
      <c r="E3819" s="23" cm="1">
        <f t="array" aca="1" ref="E3819" ca="1">_FV(A3819,"Price")</f>
        <v>554.07000000000005</v>
      </c>
      <c r="F3819" s="27" cm="1">
        <f t="array" aca="1" ref="F3819" ca="1">_FV(A3819,"Change (%)",TRUE)</f>
        <v>9.6579999999999999E-3</v>
      </c>
      <c r="G3819" s="26" cm="1">
        <f t="array" aca="1" ref="G3819" ca="1">_FV(A3819,"Change")</f>
        <v>5.3</v>
      </c>
      <c r="H3819" s="23" cm="1">
        <f t="array" aca="1" ref="H3819" ca="1">_FV(A3819,"Open")</f>
        <v>551.94000000000005</v>
      </c>
      <c r="I3819" s="23" cm="1">
        <f t="array" aca="1" ref="I3819" ca="1">_FV(A3819,"Low")</f>
        <v>551.87</v>
      </c>
      <c r="J3819" s="23" cm="1">
        <f t="array" aca="1" ref="J3819" ca="1">_FV(A3819,"High")</f>
        <v>555.69000000000005</v>
      </c>
      <c r="K3819" s="23" cm="1">
        <f t="array" aca="1" ref="K3819" ca="1">_FV(A3819,"Previous close",TRUE)</f>
        <v>548.77</v>
      </c>
      <c r="L3819" s="26"/>
      <c r="M3819" s="23" cm="1">
        <f t="array" aca="1" ref="M3819" ca="1">_FV(A3819,"52 week low",TRUE)</f>
        <v>442.8</v>
      </c>
      <c r="N3819" s="23" cm="1">
        <f t="array" aca="1" ref="N3819" ca="1">_FV(A3819,"52 week high",TRUE)</f>
        <v>563.91999999999996</v>
      </c>
      <c r="O3819" s="8" cm="1">
        <f t="array" aca="1" ref="O3819" ca="1">_FV(A3819,"Volume")</f>
        <v>7396671</v>
      </c>
      <c r="P3819" s="7" cm="1">
        <f t="array" aca="1" ref="P3819" ca="1">_FV(A3819,"Volume average",TRUE)</f>
        <v>6734501</v>
      </c>
      <c r="Q3819" t="s">
        <v>449</v>
      </c>
      <c r="T3819" s="25" cm="1">
        <f t="array" aca="1" ref="T3819" ca="1">_FV(A3819,"Expense ratio",TRUE)</f>
        <v>2.9999999999999997E-4</v>
      </c>
      <c r="U3819" s="24" cm="1">
        <f t="array" aca="1" ref="U3819" ca="1">_FV(A3819,"Market cap",TRUE)</f>
        <v>656847966641</v>
      </c>
      <c r="V3819" s="16"/>
      <c r="W3819" s="16"/>
      <c r="Z3819" s="18"/>
      <c r="AA3819" s="20"/>
      <c r="AC3819" s="21">
        <v>6535780</v>
      </c>
      <c r="AE3819" s="18"/>
      <c r="AI3819" s="21"/>
      <c r="AJ3819" s="18"/>
      <c r="AL3819" s="18"/>
      <c r="AM3819" s="18"/>
      <c r="AN3819" t="s">
        <v>73</v>
      </c>
      <c r="AO3819" t="str" cm="1">
        <f t="array" aca="1" ref="AO3819" ca="1">_FV(A3819,"Currency")</f>
        <v>USD</v>
      </c>
      <c r="AP3819" t="str" cm="1">
        <f t="array" aca="1" ref="AP3819" ca="1">_FV(A3819,"Exchange")</f>
        <v>NYSE Arca</v>
      </c>
      <c r="AQ3819" s="6" t="str" cm="1">
        <f t="array" aca="1" ref="AQ3819" ca="1">_FV(A3819,"Exchange abbreviation",TRUE)</f>
        <v>ARCX</v>
      </c>
      <c r="AR3819" t="str" cm="1">
        <f t="array" aca="1" ref="AR3819" ca="1">_FV(A3819,"Instrument type",TRUE)</f>
        <v>ETF</v>
      </c>
    </row>
    <row r="3820" spans="1:44" ht="18.75" customHeight="1" x14ac:dyDescent="0.25">
      <c r="A3820" t="e" vm="3832">
        <v>#VALUE!</v>
      </c>
      <c r="B3820" t="s">
        <v>9993</v>
      </c>
      <c r="C3820" t="s">
        <v>9994</v>
      </c>
      <c r="D3820" s="31" cm="1">
        <f t="array" aca="1" ref="D3820" ca="1">_FV(A3820,"Last trade time",TRUE)</f>
        <v>45824.908089548437</v>
      </c>
      <c r="E3820" s="23" cm="1">
        <f t="array" aca="1" ref="E3820" ca="1">_FV(A3820,"Price")</f>
        <v>131.26</v>
      </c>
      <c r="F3820" s="27" cm="1">
        <f t="array" aca="1" ref="F3820" ca="1">_FV(A3820,"Change (%)",TRUE)</f>
        <v>1.0204999999999999E-2</v>
      </c>
      <c r="G3820" s="26" cm="1">
        <f t="array" aca="1" ref="G3820" ca="1">_FV(A3820,"Change")</f>
        <v>1.3260000000000001</v>
      </c>
      <c r="H3820" s="23" cm="1">
        <f t="array" aca="1" ref="H3820" ca="1">_FV(A3820,"Open")</f>
        <v>130.78</v>
      </c>
      <c r="I3820" s="23" cm="1">
        <f t="array" aca="1" ref="I3820" ca="1">_FV(A3820,"Low")</f>
        <v>130.78</v>
      </c>
      <c r="J3820" s="23" cm="1">
        <f t="array" aca="1" ref="J3820" ca="1">_FV(A3820,"High")</f>
        <v>131.63999999999999</v>
      </c>
      <c r="K3820" s="23" cm="1">
        <f t="array" aca="1" ref="K3820" ca="1">_FV(A3820,"Previous close",TRUE)</f>
        <v>129.934</v>
      </c>
      <c r="L3820" s="26"/>
      <c r="M3820" s="23" cm="1">
        <f t="array" aca="1" ref="M3820" ca="1">_FV(A3820,"52 week low",TRUE)</f>
        <v>105</v>
      </c>
      <c r="N3820" s="23" cm="1">
        <f t="array" aca="1" ref="N3820" ca="1">_FV(A3820,"52 week high",TRUE)</f>
        <v>134.69999999999999</v>
      </c>
      <c r="O3820" s="8" cm="1">
        <f t="array" aca="1" ref="O3820" ca="1">_FV(A3820,"Volume")</f>
        <v>849844</v>
      </c>
      <c r="P3820" s="7" cm="1">
        <f t="array" aca="1" ref="P3820" ca="1">_FV(A3820,"Volume average",TRUE)</f>
        <v>1535217</v>
      </c>
      <c r="Q3820" t="s">
        <v>119</v>
      </c>
      <c r="T3820" s="25" cm="1">
        <f t="array" aca="1" ref="T3820" ca="1">_FV(A3820,"Expense ratio",TRUE)</f>
        <v>2.9999999999999997E-4</v>
      </c>
      <c r="U3820" s="24" cm="1">
        <f t="array" aca="1" ref="U3820" ca="1">_FV(A3820,"Market cap",TRUE)</f>
        <v>67342925654.080002</v>
      </c>
      <c r="V3820" s="16"/>
      <c r="W3820" s="16"/>
      <c r="Z3820" s="18"/>
      <c r="AB3820" s="20"/>
      <c r="AC3820" s="21">
        <v>1500428</v>
      </c>
      <c r="AE3820" s="18"/>
      <c r="AF3820" s="20"/>
      <c r="AI3820" s="21"/>
      <c r="AJ3820" s="18"/>
      <c r="AL3820" s="18"/>
      <c r="AM3820" s="18"/>
      <c r="AN3820" t="s">
        <v>73</v>
      </c>
      <c r="AO3820" t="str" cm="1">
        <f t="array" aca="1" ref="AO3820" ca="1">_FV(A3820,"Currency")</f>
        <v>USD</v>
      </c>
      <c r="AP3820" t="str" cm="1">
        <f t="array" aca="1" ref="AP3820" ca="1">_FV(A3820,"Exchange")</f>
        <v>NYSE Arca</v>
      </c>
      <c r="AQ3820" s="6" t="str" cm="1">
        <f t="array" aca="1" ref="AQ3820" ca="1">_FV(A3820,"Exchange abbreviation",TRUE)</f>
        <v>ARCX</v>
      </c>
      <c r="AR3820" t="str" cm="1">
        <f t="array" aca="1" ref="AR3820" ca="1">_FV(A3820,"Instrument type",TRUE)</f>
        <v>ETF</v>
      </c>
    </row>
    <row r="3821" spans="1:44" ht="18.75" customHeight="1" x14ac:dyDescent="0.25">
      <c r="A3821" t="e" vm="3833">
        <v>#VALUE!</v>
      </c>
      <c r="B3821" t="s">
        <v>9995</v>
      </c>
      <c r="C3821" t="s">
        <v>9996</v>
      </c>
      <c r="D3821" s="31" cm="1">
        <f t="array" aca="1" ref="D3821" ca="1">_FV(A3821,"Last trade time",TRUE)</f>
        <v>45824.932716805466</v>
      </c>
      <c r="E3821" s="23" cm="1">
        <f t="array" aca="1" ref="E3821" ca="1">_FV(A3821,"Price")</f>
        <v>23.86</v>
      </c>
      <c r="F3821" s="27" cm="1">
        <f t="array" aca="1" ref="F3821" ca="1">_FV(A3821,"Change (%)",TRUE)</f>
        <v>1.0161E-2</v>
      </c>
      <c r="G3821" s="26" cm="1">
        <f t="array" aca="1" ref="G3821" ca="1">_FV(A3821,"Change")</f>
        <v>0.24</v>
      </c>
      <c r="H3821" s="23" cm="1">
        <f t="array" aca="1" ref="H3821" ca="1">_FV(A3821,"Open")</f>
        <v>23.75</v>
      </c>
      <c r="I3821" s="23" cm="1">
        <f t="array" aca="1" ref="I3821" ca="1">_FV(A3821,"Low")</f>
        <v>23.75</v>
      </c>
      <c r="J3821" s="23" cm="1">
        <f t="array" aca="1" ref="J3821" ca="1">_FV(A3821,"High")</f>
        <v>23.92</v>
      </c>
      <c r="K3821" s="23" cm="1">
        <f t="array" aca="1" ref="K3821" ca="1">_FV(A3821,"Previous close",TRUE)</f>
        <v>23.62</v>
      </c>
      <c r="L3821" s="26"/>
      <c r="M3821" s="23" cm="1">
        <f t="array" aca="1" ref="M3821" ca="1">_FV(A3821,"52 week low",TRUE)</f>
        <v>18.999700000000001</v>
      </c>
      <c r="N3821" s="23" cm="1">
        <f t="array" aca="1" ref="N3821" ca="1">_FV(A3821,"52 week high",TRUE)</f>
        <v>24.31</v>
      </c>
      <c r="O3821" s="8" cm="1">
        <f t="array" aca="1" ref="O3821" ca="1">_FV(A3821,"Volume")</f>
        <v>24182931</v>
      </c>
      <c r="P3821" s="7" cm="1">
        <f t="array" aca="1" ref="P3821" ca="1">_FV(A3821,"Volume average",TRUE)</f>
        <v>11139478</v>
      </c>
      <c r="Q3821" t="s">
        <v>50</v>
      </c>
      <c r="S3821" t="s">
        <v>4838</v>
      </c>
      <c r="T3821" s="25" cm="1">
        <f t="array" aca="1" ref="T3821" ca="1">_FV(A3821,"Expense ratio",TRUE)</f>
        <v>2.9999999999999997E-4</v>
      </c>
      <c r="U3821" s="24" cm="1">
        <f t="array" aca="1" ref="U3821" ca="1">_FV(A3821,"Market cap",TRUE)</f>
        <v>53737070345.989998</v>
      </c>
      <c r="V3821" s="4">
        <v>53737070592</v>
      </c>
      <c r="W3821" s="4">
        <v>53737070592</v>
      </c>
      <c r="Y3821" t="s">
        <v>9787</v>
      </c>
      <c r="Z3821" s="5">
        <v>23.72</v>
      </c>
      <c r="AA3821" s="19">
        <v>25.851213000000001</v>
      </c>
      <c r="AB3821" s="5">
        <v>1.21E-2</v>
      </c>
      <c r="AC3821" s="4">
        <v>13467236</v>
      </c>
      <c r="AE3821" s="5">
        <v>2.89376313819103</v>
      </c>
      <c r="AF3821" s="5">
        <v>14.15583553574173</v>
      </c>
      <c r="AI3821" s="4">
        <v>13467236</v>
      </c>
      <c r="AJ3821" s="5">
        <v>319577510.27999997</v>
      </c>
      <c r="AL3821" s="5">
        <v>66.02</v>
      </c>
      <c r="AM3821" s="4">
        <v>19</v>
      </c>
      <c r="AN3821" t="s">
        <v>82</v>
      </c>
      <c r="AO3821" t="str" cm="1">
        <f t="array" aca="1" ref="AO3821" ca="1">_FV(A3821,"Currency")</f>
        <v>USD</v>
      </c>
      <c r="AP3821" t="str" cm="1">
        <f t="array" aca="1" ref="AP3821" ca="1">_FV(A3821,"Exchange")</f>
        <v>NYSE Arca</v>
      </c>
      <c r="AQ3821" s="6" t="str" cm="1">
        <f t="array" aca="1" ref="AQ3821" ca="1">_FV(A3821,"Exchange abbreviation",TRUE)</f>
        <v>ARCX</v>
      </c>
      <c r="AR3821" t="str" cm="1">
        <f t="array" aca="1" ref="AR3821" ca="1">_FV(A3821,"Instrument type",TRUE)</f>
        <v>ETF</v>
      </c>
    </row>
    <row r="3822" spans="1:44" ht="18.75" customHeight="1" x14ac:dyDescent="0.25">
      <c r="A3822" t="e" vm="3834">
        <v>#VALUE!</v>
      </c>
      <c r="B3822" t="s">
        <v>9997</v>
      </c>
      <c r="C3822" t="s">
        <v>9998</v>
      </c>
      <c r="D3822" s="31" cm="1">
        <f t="array" aca="1" ref="D3822" ca="1">_FV(A3822,"Last trade time",TRUE)</f>
        <v>45824.940901064059</v>
      </c>
      <c r="E3822" s="23" cm="1">
        <f t="array" aca="1" ref="E3822" ca="1">_FV(A3822,"Price")</f>
        <v>296.46499999999997</v>
      </c>
      <c r="F3822" s="27" cm="1">
        <f t="array" aca="1" ref="F3822" ca="1">_FV(A3822,"Change (%)",TRUE)</f>
        <v>9.861E-3</v>
      </c>
      <c r="G3822" s="26" cm="1">
        <f t="array" aca="1" ref="G3822" ca="1">_FV(A3822,"Change")</f>
        <v>2.895</v>
      </c>
      <c r="H3822" s="23" cm="1">
        <f t="array" aca="1" ref="H3822" ca="1">_FV(A3822,"Open")</f>
        <v>295.45</v>
      </c>
      <c r="I3822" s="23" cm="1">
        <f t="array" aca="1" ref="I3822" ca="1">_FV(A3822,"Low")</f>
        <v>295.33</v>
      </c>
      <c r="J3822" s="23" cm="1">
        <f t="array" aca="1" ref="J3822" ca="1">_FV(A3822,"High")</f>
        <v>297.36989999999997</v>
      </c>
      <c r="K3822" s="23" cm="1">
        <f t="array" aca="1" ref="K3822" ca="1">_FV(A3822,"Previous close",TRUE)</f>
        <v>293.57</v>
      </c>
      <c r="L3822" s="26"/>
      <c r="M3822" s="23" cm="1">
        <f t="array" aca="1" ref="M3822" ca="1">_FV(A3822,"52 week low",TRUE)</f>
        <v>236.42</v>
      </c>
      <c r="N3822" s="23" cm="1">
        <f t="array" aca="1" ref="N3822" ca="1">_FV(A3822,"52 week high",TRUE)</f>
        <v>303.3904</v>
      </c>
      <c r="O3822" s="8" cm="1">
        <f t="array" aca="1" ref="O3822" ca="1">_FV(A3822,"Volume")</f>
        <v>3111092</v>
      </c>
      <c r="P3822" s="7" cm="1">
        <f t="array" aca="1" ref="P3822" ca="1">_FV(A3822,"Volume average",TRUE)</f>
        <v>3089310</v>
      </c>
      <c r="Q3822" t="s">
        <v>50</v>
      </c>
      <c r="S3822" t="s">
        <v>8387</v>
      </c>
      <c r="T3822" s="25" cm="1">
        <f t="array" aca="1" ref="T3822" ca="1">_FV(A3822,"Expense ratio",TRUE)</f>
        <v>2.9999999999999997E-4</v>
      </c>
      <c r="U3822" s="24" cm="1">
        <f t="array" aca="1" ref="U3822" ca="1">_FV(A3822,"Market cap",TRUE)</f>
        <v>473484942338</v>
      </c>
      <c r="V3822" s="4">
        <v>1822972575744</v>
      </c>
      <c r="W3822" s="4">
        <v>1822972575744</v>
      </c>
      <c r="Y3822" t="s">
        <v>9838</v>
      </c>
      <c r="Z3822" s="5">
        <v>295.13</v>
      </c>
      <c r="AA3822" s="5">
        <v>25.449425000000002</v>
      </c>
      <c r="AB3822" s="5">
        <v>1.28999995E-2</v>
      </c>
      <c r="AC3822" s="4">
        <v>4214868</v>
      </c>
      <c r="AE3822" s="5">
        <v>2.4677970953914889</v>
      </c>
      <c r="AF3822" s="5">
        <v>13.61835802271885</v>
      </c>
      <c r="AH3822" s="17">
        <v>743262976</v>
      </c>
      <c r="AI3822" s="4">
        <v>4214868</v>
      </c>
      <c r="AJ3822" s="5">
        <v>1243891844.1600001</v>
      </c>
      <c r="AL3822" s="5">
        <v>303.39</v>
      </c>
      <c r="AM3822" s="5">
        <v>236.42</v>
      </c>
      <c r="AN3822" t="s">
        <v>82</v>
      </c>
      <c r="AO3822" t="str" cm="1">
        <f t="array" aca="1" ref="AO3822" ca="1">_FV(A3822,"Currency")</f>
        <v>USD</v>
      </c>
      <c r="AP3822" t="str" cm="1">
        <f t="array" aca="1" ref="AP3822" ca="1">_FV(A3822,"Exchange")</f>
        <v>NYSE Arca</v>
      </c>
      <c r="AQ3822" s="6" t="str" cm="1">
        <f t="array" aca="1" ref="AQ3822" ca="1">_FV(A3822,"Exchange abbreviation",TRUE)</f>
        <v>ARCX</v>
      </c>
      <c r="AR3822" t="str" cm="1">
        <f t="array" aca="1" ref="AR3822" ca="1">_FV(A3822,"Instrument type",TRUE)</f>
        <v>ETF</v>
      </c>
    </row>
    <row r="3823" spans="1:44" ht="18.75" customHeight="1" x14ac:dyDescent="0.25">
      <c r="A3823" t="e" vm="3835">
        <v>#VALUE!</v>
      </c>
      <c r="B3823" t="s">
        <v>9999</v>
      </c>
      <c r="C3823" t="s">
        <v>10000</v>
      </c>
      <c r="D3823" s="31" cm="1">
        <f t="array" aca="1" ref="D3823" ca="1">_FV(A3823,"Last trade time",TRUE)</f>
        <v>45824.889102453126</v>
      </c>
      <c r="E3823" s="23" cm="1">
        <f t="array" aca="1" ref="E3823" ca="1">_FV(A3823,"Price")</f>
        <v>23.22</v>
      </c>
      <c r="F3823" s="27" cm="1">
        <f t="array" aca="1" ref="F3823" ca="1">_FV(A3823,"Change (%)",TRUE)</f>
        <v>9.1260000000000004E-3</v>
      </c>
      <c r="G3823" s="26" cm="1">
        <f t="array" aca="1" ref="G3823" ca="1">_FV(A3823,"Change")</f>
        <v>0.21</v>
      </c>
      <c r="H3823" s="23" cm="1">
        <f t="array" aca="1" ref="H3823" ca="1">_FV(A3823,"Open")</f>
        <v>23.13</v>
      </c>
      <c r="I3823" s="23" cm="1">
        <f t="array" aca="1" ref="I3823" ca="1">_FV(A3823,"Low")</f>
        <v>23.13</v>
      </c>
      <c r="J3823" s="23" cm="1">
        <f t="array" aca="1" ref="J3823" ca="1">_FV(A3823,"High")</f>
        <v>23.3</v>
      </c>
      <c r="K3823" s="23" cm="1">
        <f t="array" aca="1" ref="K3823" ca="1">_FV(A3823,"Previous close",TRUE)</f>
        <v>23.01</v>
      </c>
      <c r="L3823" s="26"/>
      <c r="M3823" s="23" cm="1">
        <f t="array" aca="1" ref="M3823" ca="1">_FV(A3823,"52 week low",TRUE)</f>
        <v>18.524999999999999</v>
      </c>
      <c r="N3823" s="23" cm="1">
        <f t="array" aca="1" ref="N3823" ca="1">_FV(A3823,"52 week high",TRUE)</f>
        <v>23.765499999999999</v>
      </c>
      <c r="O3823" s="8" cm="1">
        <f t="array" aca="1" ref="O3823" ca="1">_FV(A3823,"Volume")</f>
        <v>5113887</v>
      </c>
      <c r="P3823" s="7" cm="1">
        <f t="array" aca="1" ref="P3823" ca="1">_FV(A3823,"Volume average",TRUE)</f>
        <v>4532023</v>
      </c>
      <c r="Q3823" t="s">
        <v>50</v>
      </c>
      <c r="S3823" t="s">
        <v>4838</v>
      </c>
      <c r="T3823" s="25" cm="1">
        <f t="array" aca="1" ref="T3823" ca="1">_FV(A3823,"Expense ratio",TRUE)</f>
        <v>2.9999999999999997E-4</v>
      </c>
      <c r="U3823" s="24" cm="1">
        <f t="array" aca="1" ref="U3823" ca="1">_FV(A3823,"Market cap",TRUE)</f>
        <v>32678048489.169998</v>
      </c>
      <c r="V3823" s="4">
        <v>32678047744</v>
      </c>
      <c r="W3823" s="4">
        <v>32678047744</v>
      </c>
      <c r="Y3823" t="s">
        <v>9787</v>
      </c>
      <c r="Z3823" s="5">
        <v>23.12</v>
      </c>
      <c r="AA3823" s="5">
        <v>25.302358999999999</v>
      </c>
      <c r="AB3823" s="5">
        <v>1.2500000000000001E-2</v>
      </c>
      <c r="AC3823" s="4">
        <v>5678117</v>
      </c>
      <c r="AE3823" s="5">
        <v>2.4614520166024829</v>
      </c>
      <c r="AF3823" s="5">
        <v>13.643853783642861</v>
      </c>
      <c r="AI3823" s="4">
        <v>5678117</v>
      </c>
      <c r="AJ3823" s="5">
        <v>131278065.04000001</v>
      </c>
      <c r="AL3823" s="5">
        <v>64.77</v>
      </c>
      <c r="AM3823" s="5">
        <v>18.52</v>
      </c>
      <c r="AN3823" t="s">
        <v>82</v>
      </c>
      <c r="AO3823" t="str" cm="1">
        <f t="array" aca="1" ref="AO3823" ca="1">_FV(A3823,"Currency")</f>
        <v>USD</v>
      </c>
      <c r="AP3823" t="str" cm="1">
        <f t="array" aca="1" ref="AP3823" ca="1">_FV(A3823,"Exchange")</f>
        <v>NYSE Arca</v>
      </c>
      <c r="AQ3823" s="6" t="str" cm="1">
        <f t="array" aca="1" ref="AQ3823" ca="1">_FV(A3823,"Exchange abbreviation",TRUE)</f>
        <v>ARCX</v>
      </c>
      <c r="AR3823" t="str" cm="1">
        <f t="array" aca="1" ref="AR3823" ca="1">_FV(A3823,"Instrument type",TRUE)</f>
        <v>ETF</v>
      </c>
    </row>
    <row r="3824" spans="1:44" ht="18.75" customHeight="1" x14ac:dyDescent="0.25">
      <c r="A3824" t="e" vm="3836">
        <v>#VALUE!</v>
      </c>
      <c r="B3824" t="s">
        <v>10001</v>
      </c>
      <c r="C3824" t="s">
        <v>10002</v>
      </c>
      <c r="D3824" s="31" cm="1">
        <f t="array" aca="1" ref="D3824" ca="1">_FV(A3824,"Last trade time",TRUE)</f>
        <v>45824.85867149297</v>
      </c>
      <c r="E3824" s="23" cm="1">
        <f t="array" aca="1" ref="E3824" ca="1">_FV(A3824,"Price")</f>
        <v>53.45</v>
      </c>
      <c r="F3824" s="27" cm="1">
        <f t="array" aca="1" ref="F3824" ca="1">_FV(A3824,"Change (%)",TRUE)</f>
        <v>1.1162E-2</v>
      </c>
      <c r="G3824" s="26" cm="1">
        <f t="array" aca="1" ref="G3824" ca="1">_FV(A3824,"Change")</f>
        <v>0.59</v>
      </c>
      <c r="H3824" s="23" cm="1">
        <f t="array" aca="1" ref="H3824" ca="1">_FV(A3824,"Open")</f>
        <v>53.32</v>
      </c>
      <c r="I3824" s="23" cm="1">
        <f t="array" aca="1" ref="I3824" ca="1">_FV(A3824,"Low")</f>
        <v>53.19</v>
      </c>
      <c r="J3824" s="23" cm="1">
        <f t="array" aca="1" ref="J3824" ca="1">_FV(A3824,"High")</f>
        <v>53.73</v>
      </c>
      <c r="K3824" s="23" cm="1">
        <f t="array" aca="1" ref="K3824" ca="1">_FV(A3824,"Previous close",TRUE)</f>
        <v>52.86</v>
      </c>
      <c r="L3824" s="26"/>
      <c r="M3824" s="23" cm="1">
        <f t="array" aca="1" ref="M3824" ca="1">_FV(A3824,"52 week low",TRUE)</f>
        <v>43.99</v>
      </c>
      <c r="N3824" s="23" cm="1">
        <f t="array" aca="1" ref="N3824" ca="1">_FV(A3824,"52 week high",TRUE)</f>
        <v>59.936599999999999</v>
      </c>
      <c r="O3824" s="8" cm="1">
        <f t="array" aca="1" ref="O3824" ca="1">_FV(A3824,"Volume")</f>
        <v>984501</v>
      </c>
      <c r="P3824" s="7" cm="1">
        <f t="array" aca="1" ref="P3824" ca="1">_FV(A3824,"Volume average",TRUE)</f>
        <v>1097551</v>
      </c>
      <c r="Q3824" t="s">
        <v>143</v>
      </c>
      <c r="T3824" s="25" cm="1">
        <f t="array" aca="1" ref="T3824" ca="1">_FV(A3824,"Expense ratio",TRUE)</f>
        <v>2.9999999999999997E-4</v>
      </c>
      <c r="U3824" s="24" cm="1">
        <f t="array" aca="1" ref="U3824" ca="1">_FV(A3824,"Market cap",TRUE)</f>
        <v>12532788363.139999</v>
      </c>
      <c r="V3824" s="16"/>
      <c r="W3824" s="16"/>
      <c r="Z3824" s="18"/>
      <c r="AA3824" s="20"/>
      <c r="AB3824" s="20"/>
      <c r="AC3824" s="21">
        <v>1059517</v>
      </c>
      <c r="AE3824" s="18"/>
      <c r="AF3824" s="20"/>
      <c r="AI3824" s="21"/>
      <c r="AJ3824" s="18"/>
      <c r="AL3824" s="18"/>
      <c r="AM3824" s="18"/>
      <c r="AN3824" t="s">
        <v>73</v>
      </c>
      <c r="AO3824" t="str" cm="1">
        <f t="array" aca="1" ref="AO3824" ca="1">_FV(A3824,"Currency")</f>
        <v>USD</v>
      </c>
      <c r="AP3824" t="str" cm="1">
        <f t="array" aca="1" ref="AP3824" ca="1">_FV(A3824,"Exchange")</f>
        <v>NYSE Arca</v>
      </c>
      <c r="AQ3824" s="6" t="str" cm="1">
        <f t="array" aca="1" ref="AQ3824" ca="1">_FV(A3824,"Exchange abbreviation",TRUE)</f>
        <v>ARCX</v>
      </c>
      <c r="AR3824" t="str" cm="1">
        <f t="array" aca="1" ref="AR3824" ca="1">_FV(A3824,"Instrument type",TRUE)</f>
        <v>ETF</v>
      </c>
    </row>
    <row r="3825" spans="1:44" ht="18.75" customHeight="1" x14ac:dyDescent="0.25">
      <c r="A3825" t="e" vm="3837">
        <v>#VALUE!</v>
      </c>
      <c r="B3825" t="s">
        <v>10003</v>
      </c>
      <c r="C3825" t="s">
        <v>10004</v>
      </c>
      <c r="D3825" s="31" cm="1">
        <f t="array" aca="1" ref="D3825" ca="1">_FV(A3825,"Last trade time",TRUE)</f>
        <v>45824.840277812502</v>
      </c>
      <c r="E3825" s="23" cm="1">
        <f t="array" aca="1" ref="E3825" ca="1">_FV(A3825,"Price")</f>
        <v>52.9</v>
      </c>
      <c r="F3825" s="27" cm="1">
        <f t="array" aca="1" ref="F3825" ca="1">_FV(A3825,"Change (%)",TRUE)</f>
        <v>9.9270000000000001E-3</v>
      </c>
      <c r="G3825" s="26" cm="1">
        <f t="array" aca="1" ref="G3825" ca="1">_FV(A3825,"Change")</f>
        <v>0.52</v>
      </c>
      <c r="H3825" s="23" cm="1">
        <f t="array" aca="1" ref="H3825" ca="1">_FV(A3825,"Open")</f>
        <v>53.066000000000003</v>
      </c>
      <c r="I3825" s="23" cm="1">
        <f t="array" aca="1" ref="I3825" ca="1">_FV(A3825,"Low")</f>
        <v>52.86</v>
      </c>
      <c r="J3825" s="23" cm="1">
        <f t="array" aca="1" ref="J3825" ca="1">_FV(A3825,"High")</f>
        <v>53.066000000000003</v>
      </c>
      <c r="K3825" s="23" cm="1">
        <f t="array" aca="1" ref="K3825" ca="1">_FV(A3825,"Previous close",TRUE)</f>
        <v>52.38</v>
      </c>
      <c r="L3825" s="26"/>
      <c r="M3825" s="23" cm="1">
        <f t="array" aca="1" ref="M3825" ca="1">_FV(A3825,"52 week low",TRUE)</f>
        <v>42.4</v>
      </c>
      <c r="N3825" s="23" cm="1">
        <f t="array" aca="1" ref="N3825" ca="1">_FV(A3825,"52 week high",TRUE)</f>
        <v>53.848199999999999</v>
      </c>
      <c r="O3825" s="8" cm="1">
        <f t="array" aca="1" ref="O3825" ca="1">_FV(A3825,"Volume")</f>
        <v>5855</v>
      </c>
      <c r="P3825" s="7" cm="1">
        <f t="array" aca="1" ref="P3825" ca="1">_FV(A3825,"Volume average",TRUE)</f>
        <v>38692</v>
      </c>
      <c r="Q3825" t="s">
        <v>50</v>
      </c>
      <c r="S3825" t="s">
        <v>263</v>
      </c>
      <c r="T3825" s="25" cm="1">
        <f t="array" aca="1" ref="T3825" ca="1">_FV(A3825,"Expense ratio",TRUE)</f>
        <v>2.9999999999999997E-4</v>
      </c>
      <c r="U3825" s="24" cm="1">
        <f t="array" aca="1" ref="U3825" ca="1">_FV(A3825,"Market cap",TRUE)</f>
        <v>1254529851.0799999</v>
      </c>
      <c r="V3825" s="4">
        <v>1254529792</v>
      </c>
      <c r="W3825" s="4">
        <v>1254529792</v>
      </c>
      <c r="Y3825" t="s">
        <v>8570</v>
      </c>
      <c r="Z3825" s="5">
        <v>52.66</v>
      </c>
      <c r="AA3825" s="5">
        <v>25.963303</v>
      </c>
      <c r="AB3825" s="19">
        <v>1.24E-2</v>
      </c>
      <c r="AC3825" s="4">
        <v>169492</v>
      </c>
      <c r="AE3825" s="5">
        <v>2.908442813114021</v>
      </c>
      <c r="AF3825" s="19">
        <v>14.151622925373889</v>
      </c>
      <c r="AI3825" s="4">
        <v>169492</v>
      </c>
      <c r="AJ3825" s="5">
        <v>8929143.6456000004</v>
      </c>
      <c r="AL3825" s="5">
        <v>53.847999999999999</v>
      </c>
      <c r="AM3825" s="5">
        <v>42.4</v>
      </c>
      <c r="AN3825" t="s">
        <v>90</v>
      </c>
      <c r="AO3825" t="str" cm="1">
        <f t="array" aca="1" ref="AO3825" ca="1">_FV(A3825,"Currency")</f>
        <v>USD</v>
      </c>
      <c r="AP3825" t="str" cm="1">
        <f t="array" aca="1" ref="AP3825" ca="1">_FV(A3825,"Exchange")</f>
        <v>NYSE Arca</v>
      </c>
      <c r="AQ3825" s="6" t="str" cm="1">
        <f t="array" aca="1" ref="AQ3825" ca="1">_FV(A3825,"Exchange abbreviation",TRUE)</f>
        <v>ARCX</v>
      </c>
      <c r="AR3825" t="str" cm="1">
        <f t="array" aca="1" ref="AR3825" ca="1">_FV(A3825,"Instrument type",TRUE)</f>
        <v>ETF</v>
      </c>
    </row>
    <row r="3826" spans="1:44" ht="18.75" customHeight="1" x14ac:dyDescent="0.25">
      <c r="A3826" t="e" vm="3838">
        <v>#VALUE!</v>
      </c>
      <c r="B3826" t="s">
        <v>10005</v>
      </c>
      <c r="C3826" t="s">
        <v>10006</v>
      </c>
      <c r="D3826" s="31" cm="1">
        <f t="array" aca="1" ref="D3826" ca="1">_FV(A3826,"Last trade time",TRUE)</f>
        <v>45824.90006960625</v>
      </c>
      <c r="E3826" s="23" cm="1">
        <f t="array" aca="1" ref="E3826" ca="1">_FV(A3826,"Price")</f>
        <v>74.010000000000005</v>
      </c>
      <c r="F3826" s="27" cm="1">
        <f t="array" aca="1" ref="F3826" ca="1">_FV(A3826,"Change (%)",TRUE)</f>
        <v>-4.1710000000000002E-3</v>
      </c>
      <c r="G3826" s="26" cm="1">
        <f t="array" aca="1" ref="G3826" ca="1">_FV(A3826,"Change")</f>
        <v>-0.31</v>
      </c>
      <c r="H3826" s="23" cm="1">
        <f t="array" aca="1" ref="H3826" ca="1">_FV(A3826,"Open")</f>
        <v>74.290000000000006</v>
      </c>
      <c r="I3826" s="23" cm="1">
        <f t="array" aca="1" ref="I3826" ca="1">_FV(A3826,"Low")</f>
        <v>74</v>
      </c>
      <c r="J3826" s="23" cm="1">
        <f t="array" aca="1" ref="J3826" ca="1">_FV(A3826,"High")</f>
        <v>74.625</v>
      </c>
      <c r="K3826" s="23" cm="1">
        <f t="array" aca="1" ref="K3826" ca="1">_FV(A3826,"Previous close",TRUE)</f>
        <v>74.319999999999993</v>
      </c>
      <c r="L3826" s="26"/>
      <c r="M3826" s="23" cm="1">
        <f t="array" aca="1" ref="M3826" ca="1">_FV(A3826,"52 week low",TRUE)</f>
        <v>70.61</v>
      </c>
      <c r="N3826" s="23" cm="1">
        <f t="array" aca="1" ref="N3826" ca="1">_FV(A3826,"52 week high",TRUE)</f>
        <v>82.63</v>
      </c>
      <c r="O3826" s="8" cm="1">
        <f t="array" aca="1" ref="O3826" ca="1">_FV(A3826,"Volume")</f>
        <v>2122772</v>
      </c>
      <c r="P3826" s="7" cm="1">
        <f t="array" aca="1" ref="P3826" ca="1">_FV(A3826,"Volume average",TRUE)</f>
        <v>3534017</v>
      </c>
      <c r="Q3826" t="s">
        <v>45</v>
      </c>
      <c r="R3826" t="s">
        <v>3835</v>
      </c>
      <c r="T3826" s="25" cm="1">
        <f t="array" aca="1" ref="T3826" ca="1">_FV(A3826,"Expense ratio",TRUE)</f>
        <v>2.9999999999999997E-4</v>
      </c>
      <c r="U3826" s="24" cm="1">
        <f t="array" aca="1" ref="U3826" ca="1">_FV(A3826,"Market cap",TRUE)</f>
        <v>10340183115</v>
      </c>
      <c r="V3826" s="16"/>
      <c r="W3826" s="16"/>
      <c r="Z3826" s="18"/>
      <c r="AB3826" s="20"/>
      <c r="AC3826" s="21">
        <v>3585921</v>
      </c>
      <c r="AE3826" s="18"/>
      <c r="AF3826" s="20"/>
      <c r="AI3826" s="21"/>
      <c r="AJ3826" s="18"/>
      <c r="AL3826" s="18"/>
      <c r="AM3826" s="18"/>
      <c r="AN3826" t="s">
        <v>73</v>
      </c>
      <c r="AO3826" t="str" cm="1">
        <f t="array" aca="1" ref="AO3826" ca="1">_FV(A3826,"Currency")</f>
        <v>USD</v>
      </c>
      <c r="AP3826" t="str" cm="1">
        <f t="array" aca="1" ref="AP3826" ca="1">_FV(A3826,"Exchange")</f>
        <v>Nasdaq Stock Market</v>
      </c>
      <c r="AQ3826" s="6" t="str" cm="1">
        <f t="array" aca="1" ref="AQ3826" ca="1">_FV(A3826,"Exchange abbreviation",TRUE)</f>
        <v>XNAS</v>
      </c>
      <c r="AR3826" t="str" cm="1">
        <f t="array" aca="1" ref="AR3826" ca="1">_FV(A3826,"Instrument type",TRUE)</f>
        <v>ETF</v>
      </c>
    </row>
    <row r="3827" spans="1:44" ht="18.75" customHeight="1" x14ac:dyDescent="0.25">
      <c r="A3827" t="e" vm="3839">
        <v>#VALUE!</v>
      </c>
      <c r="B3827" t="s">
        <v>10007</v>
      </c>
      <c r="C3827" t="s">
        <v>10008</v>
      </c>
      <c r="D3827" s="31" cm="1">
        <f t="array" aca="1" ref="D3827" ca="1">_FV(A3827,"Last trade time",TRUE)</f>
        <v>45824.942414825782</v>
      </c>
      <c r="E3827" s="23" cm="1">
        <f t="array" aca="1" ref="E3827" ca="1">_FV(A3827,"Price")</f>
        <v>56.445</v>
      </c>
      <c r="F3827" s="27" cm="1">
        <f t="array" aca="1" ref="F3827" ca="1">_FV(A3827,"Change (%)",TRUE)</f>
        <v>4.8960000000000002E-3</v>
      </c>
      <c r="G3827" s="26" cm="1">
        <f t="array" aca="1" ref="G3827" ca="1">_FV(A3827,"Change")</f>
        <v>0.27500000000000002</v>
      </c>
      <c r="H3827" s="23" cm="1">
        <f t="array" aca="1" ref="H3827" ca="1">_FV(A3827,"Open")</f>
        <v>56.66</v>
      </c>
      <c r="I3827" s="23" cm="1">
        <f t="array" aca="1" ref="I3827" ca="1">_FV(A3827,"Low")</f>
        <v>56.41</v>
      </c>
      <c r="J3827" s="23" cm="1">
        <f t="array" aca="1" ref="J3827" ca="1">_FV(A3827,"High")</f>
        <v>56.91</v>
      </c>
      <c r="K3827" s="23" cm="1">
        <f t="array" aca="1" ref="K3827" ca="1">_FV(A3827,"Previous close",TRUE)</f>
        <v>56.17</v>
      </c>
      <c r="L3827" s="26"/>
      <c r="M3827" s="23" cm="1">
        <f t="array" aca="1" ref="M3827" ca="1">_FV(A3827,"52 week low",TRUE)</f>
        <v>45.14</v>
      </c>
      <c r="N3827" s="23" cm="1">
        <f t="array" aca="1" ref="N3827" ca="1">_FV(A3827,"52 week high",TRUE)</f>
        <v>56.91</v>
      </c>
      <c r="O3827" s="8" cm="1">
        <f t="array" aca="1" ref="O3827" ca="1">_FV(A3827,"Volume")</f>
        <v>13447961</v>
      </c>
      <c r="P3827" s="7" cm="1">
        <f t="array" aca="1" ref="P3827" ca="1">_FV(A3827,"Volume average",TRUE)</f>
        <v>12272319</v>
      </c>
      <c r="Q3827" t="s">
        <v>464</v>
      </c>
      <c r="T3827" s="25" cm="1">
        <f t="array" aca="1" ref="T3827" ca="1">_FV(A3827,"Expense ratio",TRUE)</f>
        <v>2.9999999999999997E-4</v>
      </c>
      <c r="U3827" s="24" cm="1">
        <f t="array" aca="1" ref="U3827" ca="1">_FV(A3827,"Market cap",TRUE)</f>
        <v>158191553388</v>
      </c>
      <c r="V3827" s="16"/>
      <c r="W3827" s="16"/>
      <c r="Z3827" s="18"/>
      <c r="AB3827" s="20"/>
      <c r="AC3827" s="21">
        <v>12339409</v>
      </c>
      <c r="AE3827" s="18"/>
      <c r="AF3827" s="20"/>
      <c r="AI3827" s="21"/>
      <c r="AJ3827" s="18"/>
      <c r="AL3827" s="18"/>
      <c r="AM3827" s="18"/>
      <c r="AN3827" t="s">
        <v>73</v>
      </c>
      <c r="AO3827" t="str" cm="1">
        <f t="array" aca="1" ref="AO3827" ca="1">_FV(A3827,"Currency")</f>
        <v>USD</v>
      </c>
      <c r="AP3827" t="str" cm="1">
        <f t="array" aca="1" ref="AP3827" ca="1">_FV(A3827,"Exchange")</f>
        <v>NYSE Arca</v>
      </c>
      <c r="AQ3827" s="6" t="str" cm="1">
        <f t="array" aca="1" ref="AQ3827" ca="1">_FV(A3827,"Exchange abbreviation",TRUE)</f>
        <v>ARCX</v>
      </c>
      <c r="AR3827" t="str" cm="1">
        <f t="array" aca="1" ref="AR3827" ca="1">_FV(A3827,"Instrument type",TRUE)</f>
        <v>ETF</v>
      </c>
    </row>
    <row r="3828" spans="1:44" ht="18.75" customHeight="1" x14ac:dyDescent="0.25">
      <c r="A3828" t="e" vm="3840">
        <v>#VALUE!</v>
      </c>
      <c r="B3828" t="s">
        <v>10009</v>
      </c>
      <c r="C3828" t="s">
        <v>10010</v>
      </c>
      <c r="D3828" s="31" cm="1">
        <f t="array" aca="1" ref="D3828" ca="1">_FV(A3828,"Last trade time",TRUE)</f>
        <v>45824.90017693281</v>
      </c>
      <c r="E3828" s="23" cm="1">
        <f t="array" aca="1" ref="E3828" ca="1">_FV(A3828,"Price")</f>
        <v>40.46</v>
      </c>
      <c r="F3828" s="27" cm="1">
        <f t="array" aca="1" ref="F3828" ca="1">_FV(A3828,"Change (%)",TRUE)</f>
        <v>5.4669999999999996E-3</v>
      </c>
      <c r="G3828" s="26" cm="1">
        <f t="array" aca="1" ref="G3828" ca="1">_FV(A3828,"Change")</f>
        <v>0.22</v>
      </c>
      <c r="H3828" s="23" cm="1">
        <f t="array" aca="1" ref="H3828" ca="1">_FV(A3828,"Open")</f>
        <v>40.6</v>
      </c>
      <c r="I3828" s="23" cm="1">
        <f t="array" aca="1" ref="I3828" ca="1">_FV(A3828,"Low")</f>
        <v>40.44</v>
      </c>
      <c r="J3828" s="23" cm="1">
        <f t="array" aca="1" ref="J3828" ca="1">_FV(A3828,"High")</f>
        <v>40.795000000000002</v>
      </c>
      <c r="K3828" s="23" cm="1">
        <f t="array" aca="1" ref="K3828" ca="1">_FV(A3828,"Previous close",TRUE)</f>
        <v>40.24</v>
      </c>
      <c r="L3828" s="26"/>
      <c r="M3828" s="23" cm="1">
        <f t="array" aca="1" ref="M3828" ca="1">_FV(A3828,"52 week low",TRUE)</f>
        <v>32.299999999999997</v>
      </c>
      <c r="N3828" s="23" cm="1">
        <f t="array" aca="1" ref="N3828" ca="1">_FV(A3828,"52 week high",TRUE)</f>
        <v>40.795000000000002</v>
      </c>
      <c r="O3828" s="8" cm="1">
        <f t="array" aca="1" ref="O3828" ca="1">_FV(A3828,"Volume")</f>
        <v>2478312</v>
      </c>
      <c r="P3828" s="7" cm="1">
        <f t="array" aca="1" ref="P3828" ca="1">_FV(A3828,"Volume average",TRUE)</f>
        <v>3275353</v>
      </c>
      <c r="Q3828" t="s">
        <v>464</v>
      </c>
      <c r="T3828" s="25" cm="1">
        <f t="array" aca="1" ref="T3828" ca="1">_FV(A3828,"Expense ratio",TRUE)</f>
        <v>2.9999999999999997E-4</v>
      </c>
      <c r="U3828" s="24" cm="1">
        <f t="array" aca="1" ref="U3828" ca="1">_FV(A3828,"Market cap",TRUE)</f>
        <v>26643940390.299999</v>
      </c>
      <c r="V3828" s="16"/>
      <c r="W3828" s="16"/>
      <c r="Z3828" s="18"/>
      <c r="AA3828" s="20"/>
      <c r="AC3828" s="21">
        <v>3294092</v>
      </c>
      <c r="AE3828" s="18"/>
      <c r="AI3828" s="21"/>
      <c r="AJ3828" s="18"/>
      <c r="AL3828" s="18"/>
      <c r="AM3828" s="18"/>
      <c r="AN3828" t="s">
        <v>73</v>
      </c>
      <c r="AO3828" t="str" cm="1">
        <f t="array" aca="1" ref="AO3828" ca="1">_FV(A3828,"Currency")</f>
        <v>USD</v>
      </c>
      <c r="AP3828" t="str" cm="1">
        <f t="array" aca="1" ref="AP3828" ca="1">_FV(A3828,"Exchange")</f>
        <v>NYSE Arca</v>
      </c>
      <c r="AQ3828" s="6" t="str" cm="1">
        <f t="array" aca="1" ref="AQ3828" ca="1">_FV(A3828,"Exchange abbreviation",TRUE)</f>
        <v>ARCX</v>
      </c>
      <c r="AR3828" t="str" cm="1">
        <f t="array" aca="1" ref="AR3828" ca="1">_FV(A3828,"Instrument type",TRUE)</f>
        <v>ETF</v>
      </c>
    </row>
    <row r="3829" spans="1:44" ht="18.75" customHeight="1" x14ac:dyDescent="0.25">
      <c r="A3829" t="e" vm="3841">
        <v>#VALUE!</v>
      </c>
      <c r="B3829" t="s">
        <v>10011</v>
      </c>
      <c r="C3829" t="s">
        <v>10012</v>
      </c>
      <c r="D3829" s="31" cm="1">
        <f t="array" aca="1" ref="D3829" ca="1">_FV(A3829,"Last trade time",TRUE)</f>
        <v>45824.878364178127</v>
      </c>
      <c r="E3829" s="23" cm="1">
        <f t="array" aca="1" ref="E3829" ca="1">_FV(A3829,"Price")</f>
        <v>67.67</v>
      </c>
      <c r="F3829" s="27" cm="1">
        <f t="array" aca="1" ref="F3829" ca="1">_FV(A3829,"Change (%)",TRUE)</f>
        <v>-6.0219999999999996E-3</v>
      </c>
      <c r="G3829" s="26" cm="1">
        <f t="array" aca="1" ref="G3829" ca="1">_FV(A3829,"Change")</f>
        <v>-0.41</v>
      </c>
      <c r="H3829" s="23" cm="1">
        <f t="array" aca="1" ref="H3829" ca="1">_FV(A3829,"Open")</f>
        <v>68.010000000000005</v>
      </c>
      <c r="I3829" s="23" cm="1">
        <f t="array" aca="1" ref="I3829" ca="1">_FV(A3829,"Low")</f>
        <v>67.66</v>
      </c>
      <c r="J3829" s="23" cm="1">
        <f t="array" aca="1" ref="J3829" ca="1">_FV(A3829,"High")</f>
        <v>68.28</v>
      </c>
      <c r="K3829" s="23" cm="1">
        <f t="array" aca="1" ref="K3829" ca="1">_FV(A3829,"Previous close",TRUE)</f>
        <v>68.08</v>
      </c>
      <c r="L3829" s="26"/>
      <c r="M3829" s="23" cm="1">
        <f t="array" aca="1" ref="M3829" ca="1">_FV(A3829,"52 week low",TRUE)</f>
        <v>65.709999999999994</v>
      </c>
      <c r="N3829" s="23" cm="1">
        <f t="array" aca="1" ref="N3829" ca="1">_FV(A3829,"52 week high",TRUE)</f>
        <v>76.87</v>
      </c>
      <c r="O3829" s="8" cm="1">
        <f t="array" aca="1" ref="O3829" ca="1">_FV(A3829,"Volume")</f>
        <v>702452</v>
      </c>
      <c r="P3829" s="7" cm="1">
        <f t="array" aca="1" ref="P3829" ca="1">_FV(A3829,"Volume average",TRUE)</f>
        <v>1073815</v>
      </c>
      <c r="Q3829" t="s">
        <v>45</v>
      </c>
      <c r="R3829" t="s">
        <v>10013</v>
      </c>
      <c r="T3829" s="25" cm="1">
        <f t="array" aca="1" ref="T3829" ca="1">_FV(A3829,"Expense ratio",TRUE)</f>
        <v>2.9999999999999997E-4</v>
      </c>
      <c r="U3829" s="24" cm="1">
        <f t="array" aca="1" ref="U3829" ca="1">_FV(A3829,"Market cap",TRUE)</f>
        <v>6099980047</v>
      </c>
      <c r="X3829" t="s">
        <v>10014</v>
      </c>
      <c r="AC3829" s="9">
        <v>1091950</v>
      </c>
      <c r="AN3829" t="s">
        <v>73</v>
      </c>
      <c r="AO3829" t="str" cm="1">
        <f t="array" aca="1" ref="AO3829" ca="1">_FV(A3829,"Currency")</f>
        <v>USD</v>
      </c>
      <c r="AP3829" t="str" cm="1">
        <f t="array" aca="1" ref="AP3829" ca="1">_FV(A3829,"Exchange")</f>
        <v>NYSE Arca</v>
      </c>
      <c r="AQ3829" s="6" t="str" cm="1">
        <f t="array" aca="1" ref="AQ3829" ca="1">_FV(A3829,"Exchange abbreviation",TRUE)</f>
        <v>ARCX</v>
      </c>
      <c r="AR3829" t="str" cm="1">
        <f t="array" aca="1" ref="AR3829" ca="1">_FV(A3829,"Instrument type",TRUE)</f>
        <v>ETF</v>
      </c>
    </row>
    <row r="3830" spans="1:44" ht="18.75" customHeight="1" x14ac:dyDescent="0.25">
      <c r="A3830" t="e" vm="3842">
        <v>#VALUE!</v>
      </c>
      <c r="B3830" t="s">
        <v>10015</v>
      </c>
      <c r="C3830" t="s">
        <v>10016</v>
      </c>
      <c r="D3830" s="31" cm="1">
        <f t="array" aca="1" ref="D3830" ca="1">_FV(A3830,"Last trade time",TRUE)</f>
        <v>45824.913788228907</v>
      </c>
      <c r="E3830" s="23" cm="1">
        <f t="array" aca="1" ref="E3830" ca="1">_FV(A3830,"Price")</f>
        <v>54.49</v>
      </c>
      <c r="F3830" s="27" cm="1">
        <f t="array" aca="1" ref="F3830" ca="1">_FV(A3830,"Change (%)",TRUE)</f>
        <v>-8.1910000000000004E-3</v>
      </c>
      <c r="G3830" s="26" cm="1">
        <f t="array" aca="1" ref="G3830" ca="1">_FV(A3830,"Change")</f>
        <v>-0.45</v>
      </c>
      <c r="H3830" s="23" cm="1">
        <f t="array" aca="1" ref="H3830" ca="1">_FV(A3830,"Open")</f>
        <v>54.81</v>
      </c>
      <c r="I3830" s="23" cm="1">
        <f t="array" aca="1" ref="I3830" ca="1">_FV(A3830,"Low")</f>
        <v>54.48</v>
      </c>
      <c r="J3830" s="23" cm="1">
        <f t="array" aca="1" ref="J3830" ca="1">_FV(A3830,"High")</f>
        <v>55.04</v>
      </c>
      <c r="K3830" s="23" cm="1">
        <f t="array" aca="1" ref="K3830" ca="1">_FV(A3830,"Previous close",TRUE)</f>
        <v>54.94</v>
      </c>
      <c r="L3830" s="26"/>
      <c r="M3830" s="23" cm="1">
        <f t="array" aca="1" ref="M3830" ca="1">_FV(A3830,"52 week low",TRUE)</f>
        <v>53.174999999999997</v>
      </c>
      <c r="N3830" s="23" cm="1">
        <f t="array" aca="1" ref="N3830" ca="1">_FV(A3830,"52 week high",TRUE)</f>
        <v>63.41</v>
      </c>
      <c r="O3830" s="8" cm="1">
        <f t="array" aca="1" ref="O3830" ca="1">_FV(A3830,"Volume")</f>
        <v>1957870</v>
      </c>
      <c r="P3830" s="7" cm="1">
        <f t="array" aca="1" ref="P3830" ca="1">_FV(A3830,"Volume average",TRUE)</f>
        <v>2546490</v>
      </c>
      <c r="Q3830" t="s">
        <v>45</v>
      </c>
      <c r="R3830" t="s">
        <v>7980</v>
      </c>
      <c r="T3830" s="25" cm="1">
        <f t="array" aca="1" ref="T3830" ca="1">_FV(A3830,"Expense ratio",TRUE)</f>
        <v>2.9999999999999997E-4</v>
      </c>
      <c r="U3830" s="24" cm="1">
        <f t="array" aca="1" ref="U3830" ca="1">_FV(A3830,"Market cap",TRUE)</f>
        <v>9674481153</v>
      </c>
      <c r="AC3830" s="9">
        <v>2528882</v>
      </c>
      <c r="AN3830" t="s">
        <v>73</v>
      </c>
      <c r="AO3830" t="str" cm="1">
        <f t="array" aca="1" ref="AO3830" ca="1">_FV(A3830,"Currency")</f>
        <v>USD</v>
      </c>
      <c r="AP3830" t="str" cm="1">
        <f t="array" aca="1" ref="AP3830" ca="1">_FV(A3830,"Exchange")</f>
        <v>Nasdaq Stock Market</v>
      </c>
      <c r="AQ3830" s="6" t="str" cm="1">
        <f t="array" aca="1" ref="AQ3830" ca="1">_FV(A3830,"Exchange abbreviation",TRUE)</f>
        <v>XNAS</v>
      </c>
      <c r="AR3830" t="str" cm="1">
        <f t="array" aca="1" ref="AR3830" ca="1">_FV(A3830,"Instrument type",TRUE)</f>
        <v>ETF</v>
      </c>
    </row>
    <row r="3831" spans="1:44" ht="18.75" customHeight="1" x14ac:dyDescent="0.25">
      <c r="A3831" t="e" vm="3843">
        <v>#VALUE!</v>
      </c>
      <c r="B3831" t="s">
        <v>10017</v>
      </c>
      <c r="C3831" t="s">
        <v>10018</v>
      </c>
      <c r="D3831" s="31" cm="1">
        <f t="array" aca="1" ref="D3831" ca="1">_FV(A3831,"Last trade time",TRUE)</f>
        <v>45824.84027780078</v>
      </c>
      <c r="E3831" s="23" cm="1">
        <f t="array" aca="1" ref="E3831" ca="1">_FV(A3831,"Price")</f>
        <v>30.96</v>
      </c>
      <c r="F3831" s="27" cm="1">
        <f t="array" aca="1" ref="F3831" ca="1">_FV(A3831,"Change (%)",TRUE)</f>
        <v>-8.3280000000000003E-3</v>
      </c>
      <c r="G3831" s="26" cm="1">
        <f t="array" aca="1" ref="G3831" ca="1">_FV(A3831,"Change")</f>
        <v>-0.26</v>
      </c>
      <c r="H3831" s="23" cm="1">
        <f t="array" aca="1" ref="H3831" ca="1">_FV(A3831,"Open")</f>
        <v>31.16</v>
      </c>
      <c r="I3831" s="23" cm="1">
        <f t="array" aca="1" ref="I3831" ca="1">_FV(A3831,"Low")</f>
        <v>30.96</v>
      </c>
      <c r="J3831" s="23" cm="1">
        <f t="array" aca="1" ref="J3831" ca="1">_FV(A3831,"High")</f>
        <v>31.266500000000001</v>
      </c>
      <c r="K3831" s="23" cm="1">
        <f t="array" aca="1" ref="K3831" ca="1">_FV(A3831,"Previous close",TRUE)</f>
        <v>31.22</v>
      </c>
      <c r="L3831" s="26"/>
      <c r="M3831" s="23" cm="1">
        <f t="array" aca="1" ref="M3831" ca="1">_FV(A3831,"52 week low",TRUE)</f>
        <v>30.24</v>
      </c>
      <c r="N3831" s="23" cm="1">
        <f t="array" aca="1" ref="N3831" ca="1">_FV(A3831,"52 week high",TRUE)</f>
        <v>36.064999999999998</v>
      </c>
      <c r="O3831" s="8" cm="1">
        <f t="array" aca="1" ref="O3831" ca="1">_FV(A3831,"Volume")</f>
        <v>192145</v>
      </c>
      <c r="P3831" s="7" cm="1">
        <f t="array" aca="1" ref="P3831" ca="1">_FV(A3831,"Volume average",TRUE)</f>
        <v>618246</v>
      </c>
      <c r="Q3831" t="s">
        <v>3924</v>
      </c>
      <c r="S3831" t="s">
        <v>4838</v>
      </c>
      <c r="T3831" s="25" cm="1">
        <f t="array" aca="1" ref="T3831" ca="1">_FV(A3831,"Expense ratio",TRUE)</f>
        <v>2.9999999999999997E-4</v>
      </c>
      <c r="U3831" s="24" cm="1">
        <f t="array" aca="1" ref="U3831" ca="1">_FV(A3831,"Market cap",TRUE)</f>
        <v>784468519.01999998</v>
      </c>
      <c r="V3831" s="17">
        <v>784468544</v>
      </c>
      <c r="W3831" s="17">
        <v>784468544</v>
      </c>
      <c r="Y3831" t="s">
        <v>1007</v>
      </c>
      <c r="Z3831" s="19">
        <v>30.88</v>
      </c>
      <c r="AB3831" s="19">
        <v>4.5300002999999998E-2</v>
      </c>
      <c r="AC3831" s="17">
        <v>618392</v>
      </c>
      <c r="AE3831" s="19">
        <v>2.8438315750944909E-3</v>
      </c>
      <c r="AF3831" s="19">
        <v>-2.941199891200164</v>
      </c>
      <c r="AI3831" s="17">
        <v>618392</v>
      </c>
      <c r="AJ3831" s="19">
        <v>19095944.960000001</v>
      </c>
      <c r="AL3831" s="19">
        <v>36.064999999999998</v>
      </c>
      <c r="AM3831" s="19">
        <v>30.24</v>
      </c>
      <c r="AN3831" t="s">
        <v>82</v>
      </c>
      <c r="AO3831" t="str" cm="1">
        <f t="array" aca="1" ref="AO3831" ca="1">_FV(A3831,"Currency")</f>
        <v>USD</v>
      </c>
      <c r="AP3831" t="str" cm="1">
        <f t="array" aca="1" ref="AP3831" ca="1">_FV(A3831,"Exchange")</f>
        <v>NYSE Arca</v>
      </c>
      <c r="AQ3831" s="6" t="str" cm="1">
        <f t="array" aca="1" ref="AQ3831" ca="1">_FV(A3831,"Exchange abbreviation",TRUE)</f>
        <v>ARCX</v>
      </c>
      <c r="AR3831" t="str" cm="1">
        <f t="array" aca="1" ref="AR3831" ca="1">_FV(A3831,"Instrument type",TRUE)</f>
        <v>ETF</v>
      </c>
    </row>
    <row r="3832" spans="1:44" ht="18.75" customHeight="1" x14ac:dyDescent="0.25">
      <c r="A3832" t="e" vm="3844">
        <v>#VALUE!</v>
      </c>
      <c r="B3832" t="s">
        <v>10019</v>
      </c>
      <c r="C3832" t="s">
        <v>10020</v>
      </c>
      <c r="D3832" s="31" cm="1">
        <f t="array" aca="1" ref="D3832" ca="1">_FV(A3832,"Last trade time",TRUE)</f>
        <v>45824.8546173375</v>
      </c>
      <c r="E3832" s="23" cm="1">
        <f t="array" aca="1" ref="E3832" ca="1">_FV(A3832,"Price")</f>
        <v>41.89</v>
      </c>
      <c r="F3832" s="27" cm="1">
        <f t="array" aca="1" ref="F3832" ca="1">_FV(A3832,"Change (%)",TRUE)</f>
        <v>1.0128E-2</v>
      </c>
      <c r="G3832" s="26" cm="1">
        <f t="array" aca="1" ref="G3832" ca="1">_FV(A3832,"Change")</f>
        <v>0.42</v>
      </c>
      <c r="H3832" s="23" cm="1">
        <f t="array" aca="1" ref="H3832" ca="1">_FV(A3832,"Open")</f>
        <v>41.88</v>
      </c>
      <c r="I3832" s="23" cm="1">
        <f t="array" aca="1" ref="I3832" ca="1">_FV(A3832,"Low")</f>
        <v>41.69</v>
      </c>
      <c r="J3832" s="23" cm="1">
        <f t="array" aca="1" ref="J3832" ca="1">_FV(A3832,"High")</f>
        <v>42.150399999999998</v>
      </c>
      <c r="K3832" s="23" cm="1">
        <f t="array" aca="1" ref="K3832" ca="1">_FV(A3832,"Previous close",TRUE)</f>
        <v>41.47</v>
      </c>
      <c r="L3832" s="26"/>
      <c r="M3832" s="23" cm="1">
        <f t="array" aca="1" ref="M3832" ca="1">_FV(A3832,"52 week low",TRUE)</f>
        <v>34.79</v>
      </c>
      <c r="N3832" s="23" cm="1">
        <f t="array" aca="1" ref="N3832" ca="1">_FV(A3832,"52 week high",TRUE)</f>
        <v>50.029699999999998</v>
      </c>
      <c r="O3832" s="8" cm="1">
        <f t="array" aca="1" ref="O3832" ca="1">_FV(A3832,"Volume")</f>
        <v>2295272</v>
      </c>
      <c r="P3832" s="7" cm="1">
        <f t="array" aca="1" ref="P3832" ca="1">_FV(A3832,"Volume average",TRUE)</f>
        <v>1227819</v>
      </c>
      <c r="Q3832" t="s">
        <v>143</v>
      </c>
      <c r="T3832" s="25" cm="1">
        <f t="array" aca="1" ref="T3832" ca="1">_FV(A3832,"Expense ratio",TRUE)</f>
        <v>2.9999999999999997E-4</v>
      </c>
      <c r="U3832" s="24" cm="1">
        <f t="array" aca="1" ref="U3832" ca="1">_FV(A3832,"Market cap",TRUE)</f>
        <v>10851824745.620001</v>
      </c>
      <c r="AC3832" s="9">
        <v>1464565</v>
      </c>
      <c r="AN3832" t="s">
        <v>73</v>
      </c>
      <c r="AO3832" t="str" cm="1">
        <f t="array" aca="1" ref="AO3832" ca="1">_FV(A3832,"Currency")</f>
        <v>USD</v>
      </c>
      <c r="AP3832" t="str" cm="1">
        <f t="array" aca="1" ref="AP3832" ca="1">_FV(A3832,"Exchange")</f>
        <v>NYSE Arca</v>
      </c>
      <c r="AQ3832" s="6" t="str" cm="1">
        <f t="array" aca="1" ref="AQ3832" ca="1">_FV(A3832,"Exchange abbreviation",TRUE)</f>
        <v>ARCX</v>
      </c>
      <c r="AR3832" t="str" cm="1">
        <f t="array" aca="1" ref="AR3832" ca="1">_FV(A3832,"Instrument type",TRUE)</f>
        <v>ETF</v>
      </c>
    </row>
    <row r="3833" spans="1:44" ht="18.75" customHeight="1" x14ac:dyDescent="0.25">
      <c r="A3833" t="e" vm="3845">
        <v>#VALUE!</v>
      </c>
      <c r="B3833" t="s">
        <v>10021</v>
      </c>
      <c r="C3833" t="s">
        <v>10022</v>
      </c>
      <c r="D3833" s="31" cm="1">
        <f t="array" aca="1" ref="D3833" ca="1">_FV(A3833,"Last trade time",TRUE)</f>
        <v>45824.877388089844</v>
      </c>
      <c r="E3833" s="23" cm="1">
        <f t="array" aca="1" ref="E3833" ca="1">_FV(A3833,"Price")</f>
        <v>25.81</v>
      </c>
      <c r="F3833" s="27" cm="1">
        <f t="array" aca="1" ref="F3833" ca="1">_FV(A3833,"Change (%)",TRUE)</f>
        <v>-8.071E-3</v>
      </c>
      <c r="G3833" s="26" cm="1">
        <f t="array" aca="1" ref="G3833" ca="1">_FV(A3833,"Change")</f>
        <v>-0.21</v>
      </c>
      <c r="H3833" s="23" cm="1">
        <f t="array" aca="1" ref="H3833" ca="1">_FV(A3833,"Open")</f>
        <v>25.96</v>
      </c>
      <c r="I3833" s="23" cm="1">
        <f t="array" aca="1" ref="I3833" ca="1">_FV(A3833,"Low")</f>
        <v>25.795000000000002</v>
      </c>
      <c r="J3833" s="23" cm="1">
        <f t="array" aca="1" ref="J3833" ca="1">_FV(A3833,"High")</f>
        <v>26.06</v>
      </c>
      <c r="K3833" s="23" cm="1">
        <f t="array" aca="1" ref="K3833" ca="1">_FV(A3833,"Previous close",TRUE)</f>
        <v>26.02</v>
      </c>
      <c r="L3833" s="26"/>
      <c r="M3833" s="23" cm="1">
        <f t="array" aca="1" ref="M3833" ca="1">_FV(A3833,"52 week low",TRUE)</f>
        <v>25.170100000000001</v>
      </c>
      <c r="N3833" s="23" cm="1">
        <f t="array" aca="1" ref="N3833" ca="1">_FV(A3833,"52 week high",TRUE)</f>
        <v>29.945</v>
      </c>
      <c r="O3833" s="8" cm="1">
        <f t="array" aca="1" ref="O3833" ca="1">_FV(A3833,"Volume")</f>
        <v>5011666</v>
      </c>
      <c r="P3833" s="7" cm="1">
        <f t="array" aca="1" ref="P3833" ca="1">_FV(A3833,"Volume average",TRUE)</f>
        <v>5626064</v>
      </c>
      <c r="Q3833" t="s">
        <v>45</v>
      </c>
      <c r="R3833" t="s">
        <v>7980</v>
      </c>
      <c r="T3833" s="25" cm="1">
        <f t="array" aca="1" ref="T3833" ca="1">_FV(A3833,"Expense ratio",TRUE)</f>
        <v>2.9999999999999997E-4</v>
      </c>
      <c r="U3833" s="24" cm="1">
        <f t="array" aca="1" ref="U3833" ca="1">_FV(A3833,"Market cap",TRUE)</f>
        <v>11234319347.549999</v>
      </c>
      <c r="AC3833" s="9">
        <v>5506718</v>
      </c>
      <c r="AN3833" t="s">
        <v>73</v>
      </c>
      <c r="AO3833" t="str" cm="1">
        <f t="array" aca="1" ref="AO3833" ca="1">_FV(A3833,"Currency")</f>
        <v>USD</v>
      </c>
      <c r="AP3833" t="str" cm="1">
        <f t="array" aca="1" ref="AP3833" ca="1">_FV(A3833,"Exchange")</f>
        <v>NYSE Arca</v>
      </c>
      <c r="AQ3833" s="6" t="str" cm="1">
        <f t="array" aca="1" ref="AQ3833" ca="1">_FV(A3833,"Exchange abbreviation",TRUE)</f>
        <v>ARCX</v>
      </c>
      <c r="AR3833" t="str" cm="1">
        <f t="array" aca="1" ref="AR3833" ca="1">_FV(A3833,"Instrument type",TRUE)</f>
        <v>ETF</v>
      </c>
    </row>
    <row r="3834" spans="1:44" ht="18.75" customHeight="1" x14ac:dyDescent="0.25">
      <c r="A3834" t="e" vm="3846">
        <v>#VALUE!</v>
      </c>
      <c r="B3834" t="s">
        <v>10023</v>
      </c>
      <c r="C3834" t="s">
        <v>10024</v>
      </c>
      <c r="D3834" s="31" cm="1">
        <f t="array" aca="1" ref="D3834" ca="1">_FV(A3834,"Last trade time",TRUE)</f>
        <v>45824.942251782035</v>
      </c>
      <c r="E3834" s="23" cm="1">
        <f t="array" aca="1" ref="E3834" ca="1">_FV(A3834,"Price")</f>
        <v>70.91</v>
      </c>
      <c r="F3834" s="27" cm="1">
        <f t="array" aca="1" ref="F3834" ca="1">_FV(A3834,"Change (%)",TRUE)</f>
        <v>9.8259999999999997E-3</v>
      </c>
      <c r="G3834" s="26" cm="1">
        <f t="array" aca="1" ref="G3834" ca="1">_FV(A3834,"Change")</f>
        <v>0.69</v>
      </c>
      <c r="H3834" s="23" cm="1">
        <f t="array" aca="1" ref="H3834" ca="1">_FV(A3834,"Open")</f>
        <v>70.62</v>
      </c>
      <c r="I3834" s="23" cm="1">
        <f t="array" aca="1" ref="I3834" ca="1">_FV(A3834,"Low")</f>
        <v>70.62</v>
      </c>
      <c r="J3834" s="23" cm="1">
        <f t="array" aca="1" ref="J3834" ca="1">_FV(A3834,"High")</f>
        <v>71.099999999999994</v>
      </c>
      <c r="K3834" s="23" cm="1">
        <f t="array" aca="1" ref="K3834" ca="1">_FV(A3834,"Previous close",TRUE)</f>
        <v>70.22</v>
      </c>
      <c r="L3834" s="26"/>
      <c r="M3834" s="23" cm="1">
        <f t="array" aca="1" ref="M3834" ca="1">_FV(A3834,"52 week low",TRUE)</f>
        <v>56.669899999999998</v>
      </c>
      <c r="N3834" s="23" cm="1">
        <f t="array" aca="1" ref="N3834" ca="1">_FV(A3834,"52 week high",TRUE)</f>
        <v>72.14</v>
      </c>
      <c r="O3834" s="8" cm="1">
        <f t="array" aca="1" ref="O3834" ca="1">_FV(A3834,"Volume")</f>
        <v>11321381</v>
      </c>
      <c r="P3834" s="7" cm="1">
        <f t="array" aca="1" ref="P3834" ca="1">_FV(A3834,"Volume average",TRUE)</f>
        <v>8418228</v>
      </c>
      <c r="Q3834" t="s">
        <v>449</v>
      </c>
      <c r="T3834" s="25" cm="1">
        <f t="array" aca="1" ref="T3834" ca="1">_FV(A3834,"Expense ratio",TRUE)</f>
        <v>2.0000000000000001E-4</v>
      </c>
      <c r="U3834" s="24" cm="1">
        <f t="array" aca="1" ref="U3834" ca="1">_FV(A3834,"Market cap",TRUE)</f>
        <v>67522819728.129997</v>
      </c>
      <c r="V3834" s="16"/>
      <c r="W3834" s="16"/>
      <c r="Z3834" s="18"/>
      <c r="AA3834" s="20"/>
      <c r="AB3834" s="20"/>
      <c r="AC3834" s="21">
        <v>8039273</v>
      </c>
      <c r="AE3834" s="18"/>
      <c r="AF3834" s="20"/>
      <c r="AI3834" s="21"/>
      <c r="AJ3834" s="18"/>
      <c r="AL3834" s="18"/>
      <c r="AM3834" s="18"/>
      <c r="AN3834" t="s">
        <v>73</v>
      </c>
      <c r="AO3834" t="str" cm="1">
        <f t="array" aca="1" ref="AO3834" ca="1">_FV(A3834,"Currency")</f>
        <v>USD</v>
      </c>
      <c r="AP3834" t="str" cm="1">
        <f t="array" aca="1" ref="AP3834" ca="1">_FV(A3834,"Exchange")</f>
        <v>NYSE Arca</v>
      </c>
      <c r="AQ3834" s="6" t="str" cm="1">
        <f t="array" aca="1" ref="AQ3834" ca="1">_FV(A3834,"Exchange abbreviation",TRUE)</f>
        <v>ARCX</v>
      </c>
      <c r="AR3834" t="str" cm="1">
        <f t="array" aca="1" ref="AR3834" ca="1">_FV(A3834,"Instrument type",TRUE)</f>
        <v>ETF</v>
      </c>
    </row>
    <row r="3835" spans="1:44" ht="18.75" customHeight="1" x14ac:dyDescent="0.25">
      <c r="A3835" t="e" vm="3847">
        <v>#VALUE!</v>
      </c>
      <c r="B3835" t="s">
        <v>10025</v>
      </c>
      <c r="C3835" t="s">
        <v>10026</v>
      </c>
      <c r="D3835" s="31" cm="1">
        <f t="array" aca="1" ref="D3835" ca="1">_FV(A3835,"Last trade time",TRUE)</f>
        <v>45824.840286064064</v>
      </c>
      <c r="E3835" s="23" cm="1">
        <f t="array" aca="1" ref="E3835" ca="1">_FV(A3835,"Price")</f>
        <v>109.11</v>
      </c>
      <c r="F3835" s="27" cm="1">
        <f t="array" aca="1" ref="F3835" ca="1">_FV(A3835,"Change (%)",TRUE)</f>
        <v>9.7169999999999999E-3</v>
      </c>
      <c r="G3835" s="26" cm="1">
        <f t="array" aca="1" ref="G3835" ca="1">_FV(A3835,"Change")</f>
        <v>1.05</v>
      </c>
      <c r="H3835" s="23" cm="1">
        <f t="array" aca="1" ref="H3835" ca="1">_FV(A3835,"Open")</f>
        <v>108.76</v>
      </c>
      <c r="I3835" s="23" cm="1">
        <f t="array" aca="1" ref="I3835" ca="1">_FV(A3835,"Low")</f>
        <v>108.76</v>
      </c>
      <c r="J3835" s="23" cm="1">
        <f t="array" aca="1" ref="J3835" ca="1">_FV(A3835,"High")</f>
        <v>109.44240000000001</v>
      </c>
      <c r="K3835" s="23" cm="1">
        <f t="array" aca="1" ref="K3835" ca="1">_FV(A3835,"Previous close",TRUE)</f>
        <v>108.06</v>
      </c>
      <c r="L3835" s="26"/>
      <c r="M3835" s="23" cm="1">
        <f t="array" aca="1" ref="M3835" ca="1">_FV(A3835,"52 week low",TRUE)</f>
        <v>86.94</v>
      </c>
      <c r="N3835" s="23" cm="1">
        <f t="array" aca="1" ref="N3835" ca="1">_FV(A3835,"52 week high",TRUE)</f>
        <v>111.04</v>
      </c>
      <c r="O3835" s="8" cm="1">
        <f t="array" aca="1" ref="O3835" ca="1">_FV(A3835,"Volume")</f>
        <v>184350</v>
      </c>
      <c r="P3835" s="7" cm="1">
        <f t="array" aca="1" ref="P3835" ca="1">_FV(A3835,"Volume average",TRUE)</f>
        <v>172149</v>
      </c>
      <c r="Q3835" t="s">
        <v>50</v>
      </c>
      <c r="S3835" t="s">
        <v>3504</v>
      </c>
      <c r="T3835" s="25" cm="1">
        <f t="array" aca="1" ref="T3835" ca="1">_FV(A3835,"Expense ratio",TRUE)</f>
        <v>2.0000000000000001E-4</v>
      </c>
      <c r="U3835" s="24" cm="1">
        <f t="array" aca="1" ref="U3835" ca="1">_FV(A3835,"Market cap",TRUE)</f>
        <v>4685207467.7399998</v>
      </c>
      <c r="V3835" s="4">
        <v>4685207552</v>
      </c>
      <c r="W3835" s="4">
        <v>4685207552</v>
      </c>
      <c r="X3835" t="s">
        <v>10027</v>
      </c>
      <c r="Y3835" t="s">
        <v>10028</v>
      </c>
      <c r="Z3835" s="5">
        <v>108.53870000000001</v>
      </c>
      <c r="AA3835" s="5">
        <v>24.923165999999998</v>
      </c>
      <c r="AB3835" s="5">
        <v>1.23000005E-2</v>
      </c>
      <c r="AC3835" s="4">
        <v>264895</v>
      </c>
      <c r="AE3835" s="5">
        <v>3.0074962210676182</v>
      </c>
      <c r="AF3835" s="5">
        <v>14.14544815769521</v>
      </c>
      <c r="AI3835" s="4">
        <v>264895</v>
      </c>
      <c r="AJ3835" s="5">
        <v>28743756.449999999</v>
      </c>
      <c r="AL3835" s="5">
        <v>111.04</v>
      </c>
      <c r="AM3835" s="5">
        <v>86.94</v>
      </c>
      <c r="AN3835" t="s">
        <v>82</v>
      </c>
      <c r="AO3835" t="str" cm="1">
        <f t="array" aca="1" ref="AO3835" ca="1">_FV(A3835,"Currency")</f>
        <v>USD</v>
      </c>
      <c r="AP3835" t="str" cm="1">
        <f t="array" aca="1" ref="AP3835" ca="1">_FV(A3835,"Exchange")</f>
        <v>CBOE BZX Exchange</v>
      </c>
      <c r="AQ3835" s="6" t="str" cm="1">
        <f t="array" aca="1" ref="AQ3835" ca="1">_FV(A3835,"Exchange abbreviation",TRUE)</f>
        <v>BATS</v>
      </c>
      <c r="AR3835" t="str" cm="1">
        <f t="array" aca="1" ref="AR3835" ca="1">_FV(A3835,"Instrument type",TRUE)</f>
        <v>ETF</v>
      </c>
    </row>
    <row r="3836" spans="1:44" ht="18.75" customHeight="1" x14ac:dyDescent="0.25">
      <c r="A3836" t="e" vm="3848">
        <v>#VALUE!</v>
      </c>
      <c r="B3836" t="s">
        <v>10029</v>
      </c>
      <c r="C3836" t="s">
        <v>10030</v>
      </c>
      <c r="D3836" s="31" cm="1">
        <f t="array" aca="1" ref="D3836" ca="1">_FV(A3836,"Last trade time",TRUE)</f>
        <v>45824.84027780078</v>
      </c>
      <c r="E3836" s="23" cm="1">
        <f t="array" aca="1" ref="E3836" ca="1">_FV(A3836,"Price")</f>
        <v>28.5214</v>
      </c>
      <c r="F3836" s="27" cm="1">
        <f t="array" aca="1" ref="F3836" ca="1">_FV(A3836,"Change (%)",TRUE)</f>
        <v>8.7749999999999998E-3</v>
      </c>
      <c r="G3836" s="26" cm="1">
        <f t="array" aca="1" ref="G3836" ca="1">_FV(A3836,"Change")</f>
        <v>0.24809999999999999</v>
      </c>
      <c r="H3836" s="23" cm="1">
        <f t="array" aca="1" ref="H3836" ca="1">_FV(A3836,"Open")</f>
        <v>28.64</v>
      </c>
      <c r="I3836" s="23" cm="1">
        <f t="array" aca="1" ref="I3836" ca="1">_FV(A3836,"Low")</f>
        <v>28.5214</v>
      </c>
      <c r="J3836" s="23" cm="1">
        <f t="array" aca="1" ref="J3836" ca="1">_FV(A3836,"High")</f>
        <v>28.64</v>
      </c>
      <c r="K3836" s="23" cm="1">
        <f t="array" aca="1" ref="K3836" ca="1">_FV(A3836,"Previous close",TRUE)</f>
        <v>28.273299999999999</v>
      </c>
      <c r="L3836" s="26"/>
      <c r="M3836" s="23" cm="1">
        <f t="array" aca="1" ref="M3836" ca="1">_FV(A3836,"52 week low",TRUE)</f>
        <v>22.685400000000001</v>
      </c>
      <c r="N3836" s="23" cm="1">
        <f t="array" aca="1" ref="N3836" ca="1">_FV(A3836,"52 week high",TRUE)</f>
        <v>29.0974</v>
      </c>
      <c r="O3836" s="8" cm="1">
        <f t="array" aca="1" ref="O3836" ca="1">_FV(A3836,"Volume")</f>
        <v>408</v>
      </c>
      <c r="P3836" s="7" cm="1">
        <f t="array" aca="1" ref="P3836" ca="1">_FV(A3836,"Volume average",TRUE)</f>
        <v>22</v>
      </c>
      <c r="Q3836" t="s">
        <v>490</v>
      </c>
      <c r="S3836" t="s">
        <v>1949</v>
      </c>
      <c r="T3836" s="25" cm="1">
        <f t="array" aca="1" ref="T3836" ca="1">_FV(A3836,"Expense ratio",TRUE)</f>
        <v>0</v>
      </c>
      <c r="U3836" s="24" cm="1">
        <f t="array" aca="1" ref="U3836" ca="1">_FV(A3836,"Market cap",TRUE)</f>
        <v>5485577.79</v>
      </c>
      <c r="V3836" s="4">
        <v>5485577</v>
      </c>
      <c r="W3836" s="4">
        <v>5485577</v>
      </c>
      <c r="Y3836" t="s">
        <v>10031</v>
      </c>
      <c r="Z3836" s="5">
        <v>28.074000000000002</v>
      </c>
      <c r="AB3836" s="5">
        <v>7.4000000000000003E-3</v>
      </c>
      <c r="AC3836" s="4">
        <v>104</v>
      </c>
      <c r="AE3836" s="5">
        <v>5.4193580931105156</v>
      </c>
      <c r="AF3836" s="5">
        <v>11.72732253009017</v>
      </c>
      <c r="AI3836" s="4">
        <v>104</v>
      </c>
      <c r="AJ3836" s="5">
        <v>2928.1511999999998</v>
      </c>
      <c r="AL3836" s="5">
        <v>29.097000000000001</v>
      </c>
      <c r="AM3836" s="5">
        <v>22.684999999999999</v>
      </c>
      <c r="AN3836" t="s">
        <v>47</v>
      </c>
      <c r="AO3836" t="str" cm="1">
        <f t="array" aca="1" ref="AO3836" ca="1">_FV(A3836,"Currency")</f>
        <v>USD</v>
      </c>
      <c r="AP3836" t="str" cm="1">
        <f t="array" aca="1" ref="AP3836" ca="1">_FV(A3836,"Exchange")</f>
        <v>NYSE Arca</v>
      </c>
      <c r="AQ3836" s="6" t="str" cm="1">
        <f t="array" aca="1" ref="AQ3836" ca="1">_FV(A3836,"Exchange abbreviation",TRUE)</f>
        <v>ARCX</v>
      </c>
      <c r="AR3836" t="str" cm="1">
        <f t="array" aca="1" ref="AR3836" ca="1">_FV(A3836,"Instrument type",TRUE)</f>
        <v>ETF</v>
      </c>
    </row>
    <row r="3837" spans="1:44" ht="18.75" customHeight="1" x14ac:dyDescent="0.25">
      <c r="A3837" t="e" vm="3849">
        <v>#VALUE!</v>
      </c>
      <c r="B3837" t="s">
        <v>10032</v>
      </c>
      <c r="C3837" t="s">
        <v>10033</v>
      </c>
      <c r="D3837" s="31" cm="1">
        <f t="array" aca="1" ref="D3837" ca="1">_FV(A3837,"Last trade time",TRUE)</f>
        <v>45824.917409409376</v>
      </c>
      <c r="E3837" s="23" cm="1">
        <f t="array" aca="1" ref="E3837" ca="1">_FV(A3837,"Price")</f>
        <v>29.105399999999999</v>
      </c>
      <c r="F3837" s="27" cm="1">
        <f t="array" aca="1" ref="F3837" ca="1">_FV(A3837,"Change (%)",TRUE)</f>
        <v>1.2457000000000001E-2</v>
      </c>
      <c r="G3837" s="26" cm="1">
        <f t="array" aca="1" ref="G3837" ca="1">_FV(A3837,"Change")</f>
        <v>0.35809999999999997</v>
      </c>
      <c r="H3837" s="23" cm="1">
        <f t="array" aca="1" ref="H3837" ca="1">_FV(A3837,"Open")</f>
        <v>29.105399999999999</v>
      </c>
      <c r="I3837" s="23" cm="1">
        <f t="array" aca="1" ref="I3837" ca="1">_FV(A3837,"Low")</f>
        <v>29.105399999999999</v>
      </c>
      <c r="J3837" s="23" cm="1">
        <f t="array" aca="1" ref="J3837" ca="1">_FV(A3837,"High")</f>
        <v>29.105399999999999</v>
      </c>
      <c r="K3837" s="23" cm="1">
        <f t="array" aca="1" ref="K3837" ca="1">_FV(A3837,"Previous close",TRUE)</f>
        <v>28.747299999999999</v>
      </c>
      <c r="L3837" s="26"/>
      <c r="M3837" s="23" cm="1">
        <f t="array" aca="1" ref="M3837" ca="1">_FV(A3837,"52 week low",TRUE)</f>
        <v>22.035</v>
      </c>
      <c r="N3837" s="23" cm="1">
        <f t="array" aca="1" ref="N3837" ca="1">_FV(A3837,"52 week high",TRUE)</f>
        <v>30.161200000000001</v>
      </c>
      <c r="O3837" s="8" cm="1">
        <f t="array" aca="1" ref="O3837" ca="1">_FV(A3837,"Volume")</f>
        <v>23</v>
      </c>
      <c r="P3837" s="7" cm="1">
        <f t="array" aca="1" ref="P3837" ca="1">_FV(A3837,"Volume average",TRUE)</f>
        <v>170</v>
      </c>
      <c r="Q3837" t="s">
        <v>496</v>
      </c>
      <c r="S3837" t="s">
        <v>1949</v>
      </c>
      <c r="T3837" s="25" cm="1">
        <f t="array" aca="1" ref="T3837" ca="1">_FV(A3837,"Expense ratio",TRUE)</f>
        <v>0</v>
      </c>
      <c r="U3837" s="24" cm="1">
        <f t="array" aca="1" ref="U3837" ca="1">_FV(A3837,"Market cap",TRUE)</f>
        <v>10169360.1</v>
      </c>
      <c r="V3837" s="4">
        <v>10169360</v>
      </c>
      <c r="W3837" s="4">
        <v>10169360</v>
      </c>
      <c r="Y3837" t="s">
        <v>2702</v>
      </c>
      <c r="Z3837" s="5">
        <v>29.029</v>
      </c>
      <c r="AA3837" s="20"/>
      <c r="AB3837" s="5">
        <v>1.78E-2</v>
      </c>
      <c r="AC3837" s="4">
        <v>1385</v>
      </c>
      <c r="AE3837" s="5">
        <v>8.1562350844949894</v>
      </c>
      <c r="AF3837" s="5">
        <v>10.66864679114197</v>
      </c>
      <c r="AI3837" s="4">
        <v>1385</v>
      </c>
      <c r="AJ3837" s="5">
        <v>40223.724000000002</v>
      </c>
      <c r="AL3837" s="5">
        <v>30.161000000000001</v>
      </c>
      <c r="AM3837" s="5">
        <v>22.035</v>
      </c>
      <c r="AN3837" t="s">
        <v>47</v>
      </c>
      <c r="AO3837" t="str" cm="1">
        <f t="array" aca="1" ref="AO3837" ca="1">_FV(A3837,"Currency")</f>
        <v>USD</v>
      </c>
      <c r="AP3837" t="str" cm="1">
        <f t="array" aca="1" ref="AP3837" ca="1">_FV(A3837,"Exchange")</f>
        <v>NYSE Arca</v>
      </c>
      <c r="AQ3837" s="6" t="str" cm="1">
        <f t="array" aca="1" ref="AQ3837" ca="1">_FV(A3837,"Exchange abbreviation",TRUE)</f>
        <v>ARCX</v>
      </c>
      <c r="AR3837" t="str" cm="1">
        <f t="array" aca="1" ref="AR3837" ca="1">_FV(A3837,"Instrument type",TRUE)</f>
        <v>ETF</v>
      </c>
    </row>
    <row r="3838" spans="1:44" ht="18.75" customHeight="1" x14ac:dyDescent="0.25">
      <c r="A3838" t="e" vm="3850">
        <v>#VALUE!</v>
      </c>
      <c r="B3838" t="s">
        <v>10034</v>
      </c>
      <c r="C3838" t="s">
        <v>10035</v>
      </c>
      <c r="D3838" s="31" cm="1">
        <f t="array" aca="1" ref="D3838" ca="1">_FV(A3838,"Last trade time",TRUE)</f>
        <v>45824.843750103908</v>
      </c>
      <c r="E3838" s="23" cm="1">
        <f t="array" aca="1" ref="E3838" ca="1">_FV(A3838,"Price")</f>
        <v>29.08</v>
      </c>
      <c r="F3838" s="27" cm="1">
        <f t="array" aca="1" ref="F3838" ca="1">_FV(A3838,"Change (%)",TRUE)</f>
        <v>8.6719999999999992E-3</v>
      </c>
      <c r="G3838" s="26" cm="1">
        <f t="array" aca="1" ref="G3838" ca="1">_FV(A3838,"Change")</f>
        <v>0.25</v>
      </c>
      <c r="H3838" s="23" cm="1">
        <f t="array" aca="1" ref="H3838" ca="1">_FV(A3838,"Open")</f>
        <v>29.01</v>
      </c>
      <c r="I3838" s="23" cm="1">
        <f t="array" aca="1" ref="I3838" ca="1">_FV(A3838,"Low")</f>
        <v>29.01</v>
      </c>
      <c r="J3838" s="23" cm="1">
        <f t="array" aca="1" ref="J3838" ca="1">_FV(A3838,"High")</f>
        <v>29.11</v>
      </c>
      <c r="K3838" s="23" cm="1">
        <f t="array" aca="1" ref="K3838" ca="1">_FV(A3838,"Previous close",TRUE)</f>
        <v>28.83</v>
      </c>
      <c r="L3838" s="26"/>
      <c r="M3838" s="23" cm="1">
        <f t="array" aca="1" ref="M3838" ca="1">_FV(A3838,"52 week low",TRUE)</f>
        <v>23.529900000000001</v>
      </c>
      <c r="N3838" s="23" cm="1">
        <f t="array" aca="1" ref="N3838" ca="1">_FV(A3838,"52 week high",TRUE)</f>
        <v>32.26</v>
      </c>
      <c r="O3838" s="8" cm="1">
        <f t="array" aca="1" ref="O3838" ca="1">_FV(A3838,"Volume")</f>
        <v>2178</v>
      </c>
      <c r="P3838" s="7" cm="1">
        <f t="array" aca="1" ref="P3838" ca="1">_FV(A3838,"Volume average",TRUE)</f>
        <v>4497</v>
      </c>
      <c r="Q3838" t="s">
        <v>60</v>
      </c>
      <c r="S3838" t="s">
        <v>2648</v>
      </c>
      <c r="T3838" s="25" cm="1">
        <f t="array" aca="1" ref="T3838" ca="1">_FV(A3838,"Expense ratio",TRUE)</f>
        <v>0</v>
      </c>
      <c r="U3838" s="24" cm="1">
        <f t="array" aca="1" ref="U3838" ca="1">_FV(A3838,"Market cap",TRUE)</f>
        <v>20264199.41</v>
      </c>
      <c r="V3838" s="4">
        <v>20264200</v>
      </c>
      <c r="W3838" s="4">
        <v>20264200</v>
      </c>
      <c r="Y3838" t="s">
        <v>1134</v>
      </c>
      <c r="Z3838" s="5">
        <v>28.499099999999999</v>
      </c>
      <c r="AA3838" s="5">
        <v>12.966310999999999</v>
      </c>
      <c r="AB3838" s="5">
        <v>2.3900000000000001E-2</v>
      </c>
      <c r="AC3838" s="4">
        <v>6404</v>
      </c>
      <c r="AE3838" s="5">
        <v>-2.362712687616908</v>
      </c>
      <c r="AF3838" s="5">
        <v>3.1469901711986381</v>
      </c>
      <c r="AI3838" s="4">
        <v>6404</v>
      </c>
      <c r="AJ3838" s="5">
        <v>182563.95120000001</v>
      </c>
      <c r="AL3838" s="5">
        <v>32.26</v>
      </c>
      <c r="AM3838" s="5">
        <v>23.53</v>
      </c>
      <c r="AN3838" t="s">
        <v>47</v>
      </c>
      <c r="AO3838" t="str" cm="1">
        <f t="array" aca="1" ref="AO3838" ca="1">_FV(A3838,"Currency")</f>
        <v>USD</v>
      </c>
      <c r="AP3838" t="str" cm="1">
        <f t="array" aca="1" ref="AP3838" ca="1">_FV(A3838,"Exchange")</f>
        <v>Nasdaq Stock Market</v>
      </c>
      <c r="AQ3838" s="6" t="str" cm="1">
        <f t="array" aca="1" ref="AQ3838" ca="1">_FV(A3838,"Exchange abbreviation",TRUE)</f>
        <v>XNAS</v>
      </c>
      <c r="AR3838" t="str" cm="1">
        <f t="array" aca="1" ref="AR3838" ca="1">_FV(A3838,"Instrument type",TRUE)</f>
        <v>ETF</v>
      </c>
    </row>
    <row r="3839" spans="1:44" ht="18.75" customHeight="1" x14ac:dyDescent="0.25">
      <c r="A3839" t="e" vm="3851">
        <v>#VALUE!</v>
      </c>
      <c r="B3839" t="s">
        <v>10036</v>
      </c>
      <c r="C3839" t="s">
        <v>10037</v>
      </c>
      <c r="D3839" s="31" cm="1">
        <f t="array" aca="1" ref="D3839" ca="1">_FV(A3839,"Last trade time",TRUE)</f>
        <v>45824.84027780078</v>
      </c>
      <c r="E3839" s="23" cm="1">
        <f t="array" aca="1" ref="E3839" ca="1">_FV(A3839,"Price")</f>
        <v>41.57</v>
      </c>
      <c r="F3839" s="27" cm="1">
        <f t="array" aca="1" ref="F3839" ca="1">_FV(A3839,"Change (%)",TRUE)</f>
        <v>-2.16E-3</v>
      </c>
      <c r="G3839" s="26" cm="1">
        <f t="array" aca="1" ref="G3839" ca="1">_FV(A3839,"Change")</f>
        <v>-0.09</v>
      </c>
      <c r="H3839" s="23" cm="1">
        <f t="array" aca="1" ref="H3839" ca="1">_FV(A3839,"Open")</f>
        <v>41.64</v>
      </c>
      <c r="I3839" s="23" cm="1">
        <f t="array" aca="1" ref="I3839" ca="1">_FV(A3839,"Low")</f>
        <v>41.554200000000002</v>
      </c>
      <c r="J3839" s="23" cm="1">
        <f t="array" aca="1" ref="J3839" ca="1">_FV(A3839,"High")</f>
        <v>41.7</v>
      </c>
      <c r="K3839" s="23" cm="1">
        <f t="array" aca="1" ref="K3839" ca="1">_FV(A3839,"Previous close",TRUE)</f>
        <v>41.66</v>
      </c>
      <c r="L3839" s="26"/>
      <c r="M3839" s="23" cm="1">
        <f t="array" aca="1" ref="M3839" ca="1">_FV(A3839,"52 week low",TRUE)</f>
        <v>40.74</v>
      </c>
      <c r="N3839" s="23" cm="1">
        <f t="array" aca="1" ref="N3839" ca="1">_FV(A3839,"52 week high",TRUE)</f>
        <v>43.51</v>
      </c>
      <c r="O3839" s="8" cm="1">
        <f t="array" aca="1" ref="O3839" ca="1">_FV(A3839,"Volume")</f>
        <v>128128</v>
      </c>
      <c r="P3839" s="7" cm="1">
        <f t="array" aca="1" ref="P3839" ca="1">_FV(A3839,"Volume average",TRUE)</f>
        <v>206834</v>
      </c>
      <c r="Q3839" t="s">
        <v>45</v>
      </c>
      <c r="R3839" t="s">
        <v>4019</v>
      </c>
      <c r="T3839" s="25" cm="1">
        <f t="array" aca="1" ref="T3839" ca="1">_FV(A3839,"Expense ratio",TRUE)</f>
        <v>0</v>
      </c>
      <c r="U3839" s="24" cm="1">
        <f t="array" aca="1" ref="U3839" ca="1">_FV(A3839,"Market cap",TRUE)</f>
        <v>1916866371.25</v>
      </c>
      <c r="V3839" s="16"/>
      <c r="W3839" s="16"/>
      <c r="X3839" t="s">
        <v>10038</v>
      </c>
      <c r="Z3839" s="18"/>
      <c r="AA3839" s="20"/>
      <c r="AB3839" s="20"/>
      <c r="AC3839" s="21">
        <v>208432</v>
      </c>
      <c r="AE3839" s="18"/>
      <c r="AF3839" s="20"/>
      <c r="AI3839" s="21"/>
      <c r="AJ3839" s="18"/>
      <c r="AL3839" s="18"/>
      <c r="AM3839" s="18"/>
      <c r="AN3839" t="s">
        <v>73</v>
      </c>
      <c r="AO3839" t="str" cm="1">
        <f t="array" aca="1" ref="AO3839" ca="1">_FV(A3839,"Currency")</f>
        <v>USD</v>
      </c>
      <c r="AP3839" t="str" cm="1">
        <f t="array" aca="1" ref="AP3839" ca="1">_FV(A3839,"Exchange")</f>
        <v>NYSE Arca</v>
      </c>
      <c r="AQ3839" s="6" t="str" cm="1">
        <f t="array" aca="1" ref="AQ3839" ca="1">_FV(A3839,"Exchange abbreviation",TRUE)</f>
        <v>ARCX</v>
      </c>
      <c r="AR3839" t="str" cm="1">
        <f t="array" aca="1" ref="AR3839" ca="1">_FV(A3839,"Instrument type",TRUE)</f>
        <v>ETF</v>
      </c>
    </row>
    <row r="3840" spans="1:44" ht="18.75" customHeight="1" x14ac:dyDescent="0.25">
      <c r="A3840" t="e" vm="3852">
        <v>#VALUE!</v>
      </c>
      <c r="B3840" t="s">
        <v>10039</v>
      </c>
      <c r="C3840" t="s">
        <v>10040</v>
      </c>
      <c r="D3840" s="31" cm="1">
        <f t="array" aca="1" ref="D3840" ca="1">_FV(A3840,"Last trade time",TRUE)</f>
        <v>45824.84027780078</v>
      </c>
      <c r="E3840" s="23" cm="1">
        <f t="array" aca="1" ref="E3840" ca="1">_FV(A3840,"Price")</f>
        <v>115.53</v>
      </c>
      <c r="F3840" s="27" cm="1">
        <f t="array" aca="1" ref="F3840" ca="1">_FV(A3840,"Change (%)",TRUE)</f>
        <v>9.613E-3</v>
      </c>
      <c r="G3840" s="26" cm="1">
        <f t="array" aca="1" ref="G3840" ca="1">_FV(A3840,"Change")</f>
        <v>1.1000000000000001</v>
      </c>
      <c r="H3840" s="23" cm="1">
        <f t="array" aca="1" ref="H3840" ca="1">_FV(A3840,"Open")</f>
        <v>115.07</v>
      </c>
      <c r="I3840" s="23" cm="1">
        <f t="array" aca="1" ref="I3840" ca="1">_FV(A3840,"Low")</f>
        <v>115.07</v>
      </c>
      <c r="J3840" s="23" cm="1">
        <f t="array" aca="1" ref="J3840" ca="1">_FV(A3840,"High")</f>
        <v>115.81</v>
      </c>
      <c r="K3840" s="23" cm="1">
        <f t="array" aca="1" ref="K3840" ca="1">_FV(A3840,"Previous close",TRUE)</f>
        <v>114.43</v>
      </c>
      <c r="L3840" s="26"/>
      <c r="M3840" s="23" cm="1">
        <f t="array" aca="1" ref="M3840" ca="1">_FV(A3840,"52 week low",TRUE)</f>
        <v>91.9</v>
      </c>
      <c r="N3840" s="23" cm="1">
        <f t="array" aca="1" ref="N3840" ca="1">_FV(A3840,"52 week high",TRUE)</f>
        <v>117.5</v>
      </c>
      <c r="O3840" s="8" cm="1">
        <f t="array" aca="1" ref="O3840" ca="1">_FV(A3840,"Volume")</f>
        <v>83813</v>
      </c>
      <c r="P3840" s="7" cm="1">
        <f t="array" aca="1" ref="P3840" ca="1">_FV(A3840,"Volume average",TRUE)</f>
        <v>393129</v>
      </c>
      <c r="Q3840" t="s">
        <v>119</v>
      </c>
      <c r="T3840" s="25" cm="1">
        <f t="array" aca="1" ref="T3840" ca="1">_FV(A3840,"Expense ratio",TRUE)</f>
        <v>0</v>
      </c>
      <c r="U3840" s="24" cm="1">
        <f t="array" aca="1" ref="U3840" ca="1">_FV(A3840,"Market cap",TRUE)</f>
        <v>3355528432.5</v>
      </c>
      <c r="V3840" s="16"/>
      <c r="W3840" s="16"/>
      <c r="X3840" t="s">
        <v>10041</v>
      </c>
      <c r="Z3840" s="18"/>
      <c r="AA3840" s="20"/>
      <c r="AC3840" s="21">
        <v>391939</v>
      </c>
      <c r="AE3840" s="18"/>
      <c r="AI3840" s="21"/>
      <c r="AJ3840" s="18"/>
      <c r="AL3840" s="18"/>
      <c r="AM3840" s="18"/>
      <c r="AN3840" t="s">
        <v>73</v>
      </c>
      <c r="AO3840" t="str" cm="1">
        <f t="array" aca="1" ref="AO3840" ca="1">_FV(A3840,"Currency")</f>
        <v>USD</v>
      </c>
      <c r="AP3840" t="str" cm="1">
        <f t="array" aca="1" ref="AP3840" ca="1">_FV(A3840,"Exchange")</f>
        <v>NYSE Arca</v>
      </c>
      <c r="AQ3840" s="6" t="str" cm="1">
        <f t="array" aca="1" ref="AQ3840" ca="1">_FV(A3840,"Exchange abbreviation",TRUE)</f>
        <v>ARCX</v>
      </c>
      <c r="AR3840" t="str" cm="1">
        <f t="array" aca="1" ref="AR3840" ca="1">_FV(A3840,"Instrument type",TRUE)</f>
        <v>ETF</v>
      </c>
    </row>
    <row r="3841" spans="1:44" ht="18.75" customHeight="1" x14ac:dyDescent="0.25">
      <c r="A3841" t="e" vm="3853">
        <v>#VALUE!</v>
      </c>
      <c r="B3841" t="s">
        <v>10042</v>
      </c>
      <c r="C3841" t="s">
        <v>10043</v>
      </c>
      <c r="D3841" s="31" cm="1">
        <f t="array" aca="1" ref="D3841" ca="1">_FV(A3841,"Last trade time",TRUE)</f>
        <v>45824.849947267969</v>
      </c>
      <c r="E3841" s="23" cm="1">
        <f t="array" aca="1" ref="E3841" ca="1">_FV(A3841,"Price")</f>
        <v>114.54</v>
      </c>
      <c r="F3841" s="27" cm="1">
        <f t="array" aca="1" ref="F3841" ca="1">_FV(A3841,"Change (%)",TRUE)</f>
        <v>1.1391E-2</v>
      </c>
      <c r="G3841" s="26" cm="1">
        <f t="array" aca="1" ref="G3841" ca="1">_FV(A3841,"Change")</f>
        <v>1.29</v>
      </c>
      <c r="H3841" s="23" cm="1">
        <f t="array" aca="1" ref="H3841" ca="1">_FV(A3841,"Open")</f>
        <v>114.07</v>
      </c>
      <c r="I3841" s="23" cm="1">
        <f t="array" aca="1" ref="I3841" ca="1">_FV(A3841,"Low")</f>
        <v>114.07</v>
      </c>
      <c r="J3841" s="23" cm="1">
        <f t="array" aca="1" ref="J3841" ca="1">_FV(A3841,"High")</f>
        <v>114.92</v>
      </c>
      <c r="K3841" s="23" cm="1">
        <f t="array" aca="1" ref="K3841" ca="1">_FV(A3841,"Previous close",TRUE)</f>
        <v>113.25</v>
      </c>
      <c r="L3841" s="26"/>
      <c r="M3841" s="23" cm="1">
        <f t="array" aca="1" ref="M3841" ca="1">_FV(A3841,"52 week low",TRUE)</f>
        <v>86.935400000000001</v>
      </c>
      <c r="N3841" s="23" cm="1">
        <f t="array" aca="1" ref="N3841" ca="1">_FV(A3841,"52 week high",TRUE)</f>
        <v>115.21</v>
      </c>
      <c r="O3841" s="8" cm="1">
        <f t="array" aca="1" ref="O3841" ca="1">_FV(A3841,"Volume")</f>
        <v>33294</v>
      </c>
      <c r="P3841" s="7" cm="1">
        <f t="array" aca="1" ref="P3841" ca="1">_FV(A3841,"Volume average",TRUE)</f>
        <v>33147</v>
      </c>
      <c r="Q3841" t="s">
        <v>698</v>
      </c>
      <c r="S3841" t="s">
        <v>5820</v>
      </c>
      <c r="T3841" s="25" cm="1">
        <f t="array" aca="1" ref="T3841" ca="1">_FV(A3841,"Expense ratio",TRUE)</f>
        <v>0</v>
      </c>
      <c r="U3841" s="24" cm="1">
        <f t="array" aca="1" ref="U3841" ca="1">_FV(A3841,"Market cap",TRUE)</f>
        <v>478294376.01999998</v>
      </c>
      <c r="V3841" s="4">
        <v>478294368</v>
      </c>
      <c r="W3841" s="4">
        <v>478294368</v>
      </c>
      <c r="Y3841" t="s">
        <v>1850</v>
      </c>
      <c r="Z3841" s="5">
        <v>113.6434</v>
      </c>
      <c r="AA3841" s="19">
        <v>26.677493999999999</v>
      </c>
      <c r="AB3841" s="5">
        <v>9.5999994999999994E-3</v>
      </c>
      <c r="AC3841" s="4">
        <v>44415</v>
      </c>
      <c r="AE3841" s="5">
        <v>4.1909008472251541</v>
      </c>
      <c r="AF3841" s="5">
        <v>17.230953044486981</v>
      </c>
      <c r="AI3841" s="4">
        <v>44415</v>
      </c>
      <c r="AJ3841" s="5">
        <v>5046432.3</v>
      </c>
      <c r="AL3841" s="5">
        <v>115.21</v>
      </c>
      <c r="AM3841" s="5">
        <v>20.03</v>
      </c>
      <c r="AN3841" t="s">
        <v>90</v>
      </c>
      <c r="AO3841" t="str" cm="1">
        <f t="array" aca="1" ref="AO3841" ca="1">_FV(A3841,"Currency")</f>
        <v>USD</v>
      </c>
      <c r="AP3841" t="str" cm="1">
        <f t="array" aca="1" ref="AP3841" ca="1">_FV(A3841,"Exchange")</f>
        <v>NYSE Arca</v>
      </c>
      <c r="AQ3841" s="6" t="str" cm="1">
        <f t="array" aca="1" ref="AQ3841" ca="1">_FV(A3841,"Exchange abbreviation",TRUE)</f>
        <v>ARCX</v>
      </c>
      <c r="AR3841" t="str" cm="1">
        <f t="array" aca="1" ref="AR3841" ca="1">_FV(A3841,"Instrument type",TRUE)</f>
        <v>ETF</v>
      </c>
    </row>
    <row r="3842" spans="1:44" ht="18.75" customHeight="1" x14ac:dyDescent="0.25">
      <c r="A3842" t="e" vm="3854">
        <v>#VALUE!</v>
      </c>
      <c r="B3842" t="s">
        <v>10044</v>
      </c>
      <c r="C3842" t="s">
        <v>10045</v>
      </c>
      <c r="D3842" s="31" cm="1">
        <f t="array" aca="1" ref="D3842" ca="1">_FV(A3842,"Last trade time",TRUE)</f>
        <v>45824.84027780078</v>
      </c>
      <c r="E3842" s="23" cm="1">
        <f t="array" aca="1" ref="E3842" ca="1">_FV(A3842,"Price")</f>
        <v>40.517099999999999</v>
      </c>
      <c r="F3842" s="27" cm="1">
        <f t="array" aca="1" ref="F3842" ca="1">_FV(A3842,"Change (%)",TRUE)</f>
        <v>-5.7809999999999997E-3</v>
      </c>
      <c r="G3842" s="26" cm="1">
        <f t="array" aca="1" ref="G3842" ca="1">_FV(A3842,"Change")</f>
        <v>-0.2356</v>
      </c>
      <c r="H3842" s="23" cm="1">
        <f t="array" aca="1" ref="H3842" ca="1">_FV(A3842,"Open")</f>
        <v>42.79</v>
      </c>
      <c r="I3842" s="23" cm="1">
        <f t="array" aca="1" ref="I3842" ca="1">_FV(A3842,"Low")</f>
        <v>40.49</v>
      </c>
      <c r="J3842" s="23" cm="1">
        <f t="array" aca="1" ref="J3842" ca="1">_FV(A3842,"High")</f>
        <v>42.79</v>
      </c>
      <c r="K3842" s="23" cm="1">
        <f t="array" aca="1" ref="K3842" ca="1">_FV(A3842,"Previous close",TRUE)</f>
        <v>40.752699999999997</v>
      </c>
      <c r="L3842" s="26"/>
      <c r="M3842" s="23" cm="1">
        <f t="array" aca="1" ref="M3842" ca="1">_FV(A3842,"52 week low",TRUE)</f>
        <v>25</v>
      </c>
      <c r="N3842" s="23" cm="1">
        <f t="array" aca="1" ref="N3842" ca="1">_FV(A3842,"52 week high",TRUE)</f>
        <v>43.21</v>
      </c>
      <c r="O3842" s="8" cm="1">
        <f t="array" aca="1" ref="O3842" ca="1">_FV(A3842,"Volume")</f>
        <v>4796</v>
      </c>
      <c r="P3842" s="7" cm="1">
        <f t="array" aca="1" ref="P3842" ca="1">_FV(A3842,"Volume average",TRUE)</f>
        <v>1913</v>
      </c>
      <c r="Q3842" t="s">
        <v>1848</v>
      </c>
      <c r="S3842" t="s">
        <v>1949</v>
      </c>
      <c r="T3842" s="25" cm="1">
        <f t="array" aca="1" ref="T3842" ca="1">_FV(A3842,"Expense ratio",TRUE)</f>
        <v>0</v>
      </c>
      <c r="U3842" s="24" cm="1">
        <f t="array" aca="1" ref="U3842" ca="1">_FV(A3842,"Market cap",TRUE)</f>
        <v>8408669.3300000001</v>
      </c>
      <c r="V3842" s="17">
        <v>8408669</v>
      </c>
      <c r="W3842" s="17">
        <v>8408669</v>
      </c>
      <c r="Y3842" t="s">
        <v>10046</v>
      </c>
      <c r="Z3842" s="5">
        <v>40.491999999999997</v>
      </c>
      <c r="AB3842" s="19">
        <v>1.5800001000000001E-2</v>
      </c>
      <c r="AC3842" s="4">
        <v>1047</v>
      </c>
      <c r="AE3842" s="5">
        <v>20.811479116336361</v>
      </c>
      <c r="AF3842" s="19">
        <v>32.174020618607408</v>
      </c>
      <c r="AI3842" s="4">
        <v>1047</v>
      </c>
      <c r="AJ3842" s="5">
        <v>42464.016600000003</v>
      </c>
      <c r="AL3842" s="5">
        <v>43.21</v>
      </c>
      <c r="AM3842" s="4">
        <v>25</v>
      </c>
      <c r="AN3842" t="s">
        <v>47</v>
      </c>
      <c r="AO3842" t="str" cm="1">
        <f t="array" aca="1" ref="AO3842" ca="1">_FV(A3842,"Currency")</f>
        <v>USD</v>
      </c>
      <c r="AP3842" t="str" cm="1">
        <f t="array" aca="1" ref="AP3842" ca="1">_FV(A3842,"Exchange")</f>
        <v>NYSE Arca</v>
      </c>
      <c r="AQ3842" s="6" t="str" cm="1">
        <f t="array" aca="1" ref="AQ3842" ca="1">_FV(A3842,"Exchange abbreviation",TRUE)</f>
        <v>ARCX</v>
      </c>
      <c r="AR3842" t="str" cm="1">
        <f t="array" aca="1" ref="AR3842" ca="1">_FV(A3842,"Instrument type",TRUE)</f>
        <v>ETF</v>
      </c>
    </row>
    <row r="3843" spans="1:44" ht="18.75" customHeight="1" x14ac:dyDescent="0.25">
      <c r="A3843" t="e" vm="3855">
        <v>#VALUE!</v>
      </c>
      <c r="B3843" t="s">
        <v>10047</v>
      </c>
      <c r="C3843" t="s">
        <v>10048</v>
      </c>
      <c r="D3843" s="31" cm="1">
        <f t="array" aca="1" ref="D3843" ca="1">_FV(A3843,"Last trade time",TRUE)</f>
        <v>45824.87890241875</v>
      </c>
      <c r="E3843" s="23" cm="1">
        <f t="array" aca="1" ref="E3843" ca="1">_FV(A3843,"Price")</f>
        <v>14.6487</v>
      </c>
      <c r="F3843" s="27" cm="1">
        <f t="array" aca="1" ref="F3843" ca="1">_FV(A3843,"Change (%)",TRUE)</f>
        <v>1.0952E-2</v>
      </c>
      <c r="G3843" s="26" cm="1">
        <f t="array" aca="1" ref="G3843" ca="1">_FV(A3843,"Change")</f>
        <v>0.15870000000000001</v>
      </c>
      <c r="H3843" s="23" cm="1">
        <f t="array" aca="1" ref="H3843" ca="1">_FV(A3843,"Open")</f>
        <v>14.58</v>
      </c>
      <c r="I3843" s="23" cm="1">
        <f t="array" aca="1" ref="I3843" ca="1">_FV(A3843,"Low")</f>
        <v>14.58</v>
      </c>
      <c r="J3843" s="23" cm="1">
        <f t="array" aca="1" ref="J3843" ca="1">_FV(A3843,"High")</f>
        <v>14.68</v>
      </c>
      <c r="K3843" s="23" cm="1">
        <f t="array" aca="1" ref="K3843" ca="1">_FV(A3843,"Previous close",TRUE)</f>
        <v>14.49</v>
      </c>
      <c r="L3843" s="26"/>
      <c r="M3843" s="23" cm="1">
        <f t="array" aca="1" ref="M3843" ca="1">_FV(A3843,"52 week low",TRUE)</f>
        <v>11.57</v>
      </c>
      <c r="N3843" s="23" cm="1">
        <f t="array" aca="1" ref="N3843" ca="1">_FV(A3843,"52 week high",TRUE)</f>
        <v>15.89</v>
      </c>
      <c r="O3843" s="8" cm="1">
        <f t="array" aca="1" ref="O3843" ca="1">_FV(A3843,"Volume")</f>
        <v>4716</v>
      </c>
      <c r="P3843" s="7" cm="1">
        <f t="array" aca="1" ref="P3843" ca="1">_FV(A3843,"Volume average",TRUE)</f>
        <v>10157</v>
      </c>
      <c r="Q3843" t="s">
        <v>496</v>
      </c>
      <c r="S3843" t="s">
        <v>5820</v>
      </c>
      <c r="T3843" s="25" cm="1">
        <f t="array" aca="1" ref="T3843" ca="1">_FV(A3843,"Expense ratio",TRUE)</f>
        <v>0</v>
      </c>
      <c r="U3843" s="24" cm="1">
        <f t="array" aca="1" ref="U3843" ca="1">_FV(A3843,"Market cap",TRUE)</f>
        <v>24334333.32</v>
      </c>
      <c r="V3843" s="17">
        <v>24334332</v>
      </c>
      <c r="W3843" s="17">
        <v>24334332</v>
      </c>
      <c r="Y3843" t="s">
        <v>1850</v>
      </c>
      <c r="Z3843" s="5">
        <v>14.709899999999999</v>
      </c>
      <c r="AA3843" s="19">
        <v>18.575869000000001</v>
      </c>
      <c r="AB3843" s="19">
        <v>1.26E-2</v>
      </c>
      <c r="AC3843" s="4">
        <v>10371</v>
      </c>
      <c r="AE3843" s="5">
        <v>1.5336972031565701</v>
      </c>
      <c r="AF3843" s="19">
        <v>12.015616932888509</v>
      </c>
      <c r="AI3843" s="4">
        <v>10371</v>
      </c>
      <c r="AJ3843" s="5">
        <v>152661.12</v>
      </c>
      <c r="AL3843" s="5">
        <v>15.89</v>
      </c>
      <c r="AM3843" s="5">
        <v>11.57</v>
      </c>
      <c r="AN3843" t="s">
        <v>47</v>
      </c>
      <c r="AO3843" t="str" cm="1">
        <f t="array" aca="1" ref="AO3843" ca="1">_FV(A3843,"Currency")</f>
        <v>USD</v>
      </c>
      <c r="AP3843" t="str" cm="1">
        <f t="array" aca="1" ref="AP3843" ca="1">_FV(A3843,"Exchange")</f>
        <v>NYSE Arca</v>
      </c>
      <c r="AQ3843" s="6" t="str" cm="1">
        <f t="array" aca="1" ref="AQ3843" ca="1">_FV(A3843,"Exchange abbreviation",TRUE)</f>
        <v>ARCX</v>
      </c>
      <c r="AR3843" t="str" cm="1">
        <f t="array" aca="1" ref="AR3843" ca="1">_FV(A3843,"Instrument type",TRUE)</f>
        <v>ETF</v>
      </c>
    </row>
    <row r="3844" spans="1:44" ht="18.75" customHeight="1" x14ac:dyDescent="0.25">
      <c r="A3844" t="e" vm="3856">
        <v>#VALUE!</v>
      </c>
      <c r="B3844" t="s">
        <v>10049</v>
      </c>
      <c r="C3844" t="s">
        <v>10050</v>
      </c>
      <c r="D3844" s="31" cm="1">
        <f t="array" aca="1" ref="D3844" ca="1">_FV(A3844,"Last trade time",TRUE)</f>
        <v>45824.908028517966</v>
      </c>
      <c r="E3844" s="23" cm="1">
        <f t="array" aca="1" ref="E3844" ca="1">_FV(A3844,"Price")</f>
        <v>39.020000000000003</v>
      </c>
      <c r="F3844" s="27" cm="1">
        <f t="array" aca="1" ref="F3844" ca="1">_FV(A3844,"Change (%)",TRUE)</f>
        <v>5.4024999999999997E-2</v>
      </c>
      <c r="G3844" s="26" cm="1">
        <f t="array" aca="1" ref="G3844" ca="1">_FV(A3844,"Change")</f>
        <v>2</v>
      </c>
      <c r="H3844" s="23" cm="1">
        <f t="array" aca="1" ref="H3844" ca="1">_FV(A3844,"Open")</f>
        <v>38.31</v>
      </c>
      <c r="I3844" s="23" cm="1">
        <f t="array" aca="1" ref="I3844" ca="1">_FV(A3844,"Low")</f>
        <v>38.299999999999997</v>
      </c>
      <c r="J3844" s="23" cm="1">
        <f t="array" aca="1" ref="J3844" ca="1">_FV(A3844,"High")</f>
        <v>39.15</v>
      </c>
      <c r="K3844" s="23" cm="1">
        <f t="array" aca="1" ref="K3844" ca="1">_FV(A3844,"Previous close",TRUE)</f>
        <v>37.020000000000003</v>
      </c>
      <c r="L3844" s="26"/>
      <c r="M3844" s="23" cm="1">
        <f t="array" aca="1" ref="M3844" ca="1">_FV(A3844,"52 week low",TRUE)</f>
        <v>21.29</v>
      </c>
      <c r="N3844" s="23" cm="1">
        <f t="array" aca="1" ref="N3844" ca="1">_FV(A3844,"52 week high",TRUE)</f>
        <v>60.29</v>
      </c>
      <c r="O3844" s="8" cm="1">
        <f t="array" aca="1" ref="O3844" ca="1">_FV(A3844,"Volume")</f>
        <v>30660</v>
      </c>
      <c r="P3844" s="7" cm="1">
        <f t="array" aca="1" ref="P3844" ca="1">_FV(A3844,"Volume average",TRUE)</f>
        <v>54793</v>
      </c>
      <c r="Q3844" t="s">
        <v>204</v>
      </c>
      <c r="S3844" t="s">
        <v>376</v>
      </c>
      <c r="T3844" s="25" cm="1">
        <f t="array" aca="1" ref="T3844" ca="1">_FV(A3844,"Expense ratio",TRUE)</f>
        <v>0</v>
      </c>
      <c r="U3844" s="24" cm="1">
        <f t="array" aca="1" ref="U3844" ca="1">_FV(A3844,"Market cap",TRUE)</f>
        <v>120841111.26000001</v>
      </c>
      <c r="V3844" s="17">
        <v>120841112</v>
      </c>
      <c r="W3844" s="17">
        <v>120841112</v>
      </c>
      <c r="Y3844" t="s">
        <v>654</v>
      </c>
      <c r="Z3844" s="5">
        <v>36.54</v>
      </c>
      <c r="AC3844" s="4">
        <v>102860</v>
      </c>
      <c r="AE3844" s="5">
        <v>-25.271686941871589</v>
      </c>
      <c r="AI3844" s="4">
        <v>102860</v>
      </c>
      <c r="AJ3844" s="5">
        <v>3742046.8</v>
      </c>
      <c r="AL3844" s="5">
        <v>60.29</v>
      </c>
      <c r="AM3844" s="5">
        <v>21.29</v>
      </c>
      <c r="AN3844" t="s">
        <v>90</v>
      </c>
      <c r="AO3844" t="str" cm="1">
        <f t="array" aca="1" ref="AO3844" ca="1">_FV(A3844,"Currency")</f>
        <v>USD</v>
      </c>
      <c r="AP3844" t="str" cm="1">
        <f t="array" aca="1" ref="AP3844" ca="1">_FV(A3844,"Exchange")</f>
        <v>CBOE BZX Exchange</v>
      </c>
      <c r="AQ3844" s="6" t="str" cm="1">
        <f t="array" aca="1" ref="AQ3844" ca="1">_FV(A3844,"Exchange abbreviation",TRUE)</f>
        <v>BATS</v>
      </c>
      <c r="AR3844" t="str" cm="1">
        <f t="array" aca="1" ref="AR3844" ca="1">_FV(A3844,"Instrument type",TRUE)</f>
        <v>ETF</v>
      </c>
    </row>
    <row r="3845" spans="1:44" x14ac:dyDescent="0.25">
      <c r="A3845" t="e" vm="3857">
        <v>#VALUE!</v>
      </c>
      <c r="B3845" t="s">
        <v>10051</v>
      </c>
      <c r="C3845" t="s">
        <v>10052</v>
      </c>
      <c r="D3845" s="31" cm="1">
        <f t="array" aca="1" ref="D3845" ca="1">_FV(A3845,"Last trade time",TRUE)</f>
        <v>45824.939325774998</v>
      </c>
      <c r="E3845" s="23" cm="1">
        <f t="array" aca="1" ref="E3845" ca="1">_FV(A3845,"Price")</f>
        <v>25.09</v>
      </c>
      <c r="F3845" s="27" cm="1">
        <f t="array" aca="1" ref="F3845" ca="1">_FV(A3845,"Change (%)",TRUE)</f>
        <v>5.3316999999999996E-2</v>
      </c>
      <c r="G3845" s="26" cm="1">
        <f t="array" aca="1" ref="G3845" ca="1">_FV(A3845,"Change")</f>
        <v>1.27</v>
      </c>
      <c r="H3845" s="23" cm="1">
        <f t="array" aca="1" ref="H3845" ca="1">_FV(A3845,"Open")</f>
        <v>24.63</v>
      </c>
      <c r="I3845" s="23" cm="1">
        <f t="array" aca="1" ref="I3845" ca="1">_FV(A3845,"Low")</f>
        <v>24.6</v>
      </c>
      <c r="J3845" s="23" cm="1">
        <f t="array" aca="1" ref="J3845" ca="1">_FV(A3845,"High")</f>
        <v>25.18</v>
      </c>
      <c r="K3845" s="23" cm="1">
        <f t="array" aca="1" ref="K3845" ca="1">_FV(A3845,"Previous close",TRUE)</f>
        <v>23.82</v>
      </c>
      <c r="L3845" s="26"/>
      <c r="M3845" s="23" cm="1">
        <f t="array" aca="1" ref="M3845" ca="1">_FV(A3845,"52 week low",TRUE)</f>
        <v>13.685</v>
      </c>
      <c r="N3845" s="23" cm="1">
        <f t="array" aca="1" ref="N3845" ca="1">_FV(A3845,"52 week high",TRUE)</f>
        <v>38.774999999999999</v>
      </c>
      <c r="O3845" s="8" cm="1">
        <f t="array" aca="1" ref="O3845" ca="1">_FV(A3845,"Volume")</f>
        <v>1589486</v>
      </c>
      <c r="P3845" s="7" cm="1">
        <f t="array" aca="1" ref="P3845" ca="1">_FV(A3845,"Volume average",TRUE)</f>
        <v>2228949</v>
      </c>
      <c r="Q3845" t="s">
        <v>204</v>
      </c>
      <c r="S3845" t="s">
        <v>205</v>
      </c>
      <c r="T3845" s="25" cm="1">
        <f t="array" aca="1" ref="T3845" ca="1">_FV(A3845,"Expense ratio",TRUE)</f>
        <v>0</v>
      </c>
      <c r="U3845" s="24" cm="1">
        <f t="array" aca="1" ref="U3845" ca="1">_FV(A3845,"Market cap",TRUE)</f>
        <v>1293546324.3699999</v>
      </c>
      <c r="V3845" s="17">
        <v>1293546368</v>
      </c>
      <c r="W3845" s="17">
        <v>1293546368</v>
      </c>
      <c r="Y3845" t="s">
        <v>1274</v>
      </c>
      <c r="Z3845" s="19">
        <v>23.42</v>
      </c>
      <c r="AC3845" s="17">
        <v>1854580</v>
      </c>
      <c r="AE3845" s="19">
        <v>-25.2764161623655</v>
      </c>
      <c r="AI3845" s="17">
        <v>1854580</v>
      </c>
      <c r="AJ3845" s="19">
        <v>43434263.600000001</v>
      </c>
      <c r="AL3845" s="19">
        <v>38.774999999999999</v>
      </c>
      <c r="AM3845" s="19">
        <v>2.38</v>
      </c>
      <c r="AN3845" t="s">
        <v>82</v>
      </c>
      <c r="AO3845" t="str" cm="1">
        <f t="array" aca="1" ref="AO3845" ca="1">_FV(A3845,"Currency")</f>
        <v>USD</v>
      </c>
      <c r="AP3845" t="str" cm="1">
        <f t="array" aca="1" ref="AP3845" ca="1">_FV(A3845,"Exchange")</f>
        <v>NYSE Arca</v>
      </c>
      <c r="AQ3845" s="6" t="str" cm="1">
        <f t="array" aca="1" ref="AQ3845" ca="1">_FV(A3845,"Exchange abbreviation",TRUE)</f>
        <v>ARCX</v>
      </c>
      <c r="AR3845" t="str" cm="1">
        <f t="array" aca="1" ref="AR3845" ca="1">_FV(A3845,"Instrument type",TRUE)</f>
        <v>ETF</v>
      </c>
    </row>
    <row r="3849" spans="1:44" ht="34.5" x14ac:dyDescent="0.25">
      <c r="C3849" s="22"/>
      <c r="D3849" s="22"/>
    </row>
  </sheetData>
  <autoFilter ref="A1:AR3845" xr:uid="{00000000-0001-0000-0000-000000000000}">
    <sortState xmlns:xlrd2="http://schemas.microsoft.com/office/spreadsheetml/2017/richdata2" ref="A2:AR3845">
      <sortCondition descending="1" ref="T1:T384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9CD1-264B-459A-9284-B2D33CF9877F}">
  <sheetPr filterMode="1"/>
  <dimension ref="A1:Z531"/>
  <sheetViews>
    <sheetView tabSelected="1" workbookViewId="0">
      <pane xSplit="3" ySplit="1" topLeftCell="D14" activePane="bottomRight" state="frozen"/>
      <selection pane="topRight" activeCell="D1" sqref="D1"/>
      <selection pane="bottomLeft" activeCell="A2" sqref="A2"/>
      <selection pane="bottomRight" activeCell="D527" sqref="D527"/>
    </sheetView>
  </sheetViews>
  <sheetFormatPr defaultRowHeight="15" x14ac:dyDescent="0.25"/>
  <cols>
    <col min="1" max="1" width="64.85546875" bestFit="1" customWidth="1"/>
    <col min="3" max="3" width="30.5703125" bestFit="1" customWidth="1"/>
    <col min="4" max="4" width="48.7109375" bestFit="1" customWidth="1"/>
    <col min="5" max="5" width="34.140625" bestFit="1" customWidth="1"/>
    <col min="6" max="6" width="28" bestFit="1" customWidth="1"/>
    <col min="7" max="7" width="82.85546875" customWidth="1"/>
    <col min="8" max="8" width="43.7109375" customWidth="1"/>
    <col min="9" max="9" width="16" bestFit="1" customWidth="1"/>
    <col min="10" max="10" width="13" bestFit="1" customWidth="1"/>
    <col min="11" max="11" width="8.7109375" bestFit="1" customWidth="1"/>
    <col min="12" max="12" width="14.85546875" bestFit="1" customWidth="1"/>
    <col min="13" max="16" width="11.85546875" bestFit="1" customWidth="1"/>
    <col min="17" max="17" width="11.28515625" bestFit="1" customWidth="1"/>
    <col min="18" max="18" width="14.42578125" bestFit="1" customWidth="1"/>
    <col min="19" max="19" width="13.7109375" customWidth="1"/>
    <col min="20" max="20" width="15.28515625" bestFit="1" customWidth="1"/>
    <col min="21" max="21" width="15.28515625" customWidth="1"/>
    <col min="22" max="22" width="21.7109375" bestFit="1" customWidth="1"/>
    <col min="23" max="23" width="17.42578125" bestFit="1" customWidth="1"/>
  </cols>
  <sheetData>
    <row r="1" spans="1:25" x14ac:dyDescent="0.25">
      <c r="A1" s="50" t="s">
        <v>10962</v>
      </c>
      <c r="B1" s="50" t="s">
        <v>1</v>
      </c>
      <c r="C1" s="52" t="s">
        <v>11837</v>
      </c>
      <c r="D1" s="52" t="s">
        <v>10529</v>
      </c>
      <c r="E1" s="52" t="s">
        <v>11838</v>
      </c>
      <c r="F1" s="52" t="s">
        <v>11839</v>
      </c>
      <c r="G1" s="50" t="s">
        <v>11714</v>
      </c>
      <c r="H1" s="51" t="s">
        <v>1</v>
      </c>
      <c r="I1" s="29" t="s">
        <v>3</v>
      </c>
      <c r="J1" s="29" t="s">
        <v>4</v>
      </c>
      <c r="K1" s="30" t="s">
        <v>5</v>
      </c>
      <c r="L1" s="29" t="s">
        <v>6</v>
      </c>
      <c r="M1" s="29" t="s">
        <v>7</v>
      </c>
      <c r="N1" s="29" t="s">
        <v>8</v>
      </c>
      <c r="O1" s="29" t="s">
        <v>9</v>
      </c>
      <c r="P1" s="29" t="s">
        <v>10</v>
      </c>
      <c r="Q1" s="29" t="s">
        <v>11</v>
      </c>
      <c r="R1" s="29" t="s">
        <v>12</v>
      </c>
      <c r="S1" s="28" t="s">
        <v>13</v>
      </c>
      <c r="T1" s="28" t="s">
        <v>14</v>
      </c>
      <c r="U1" s="28" t="s">
        <v>11840</v>
      </c>
      <c r="V1" s="29" t="s">
        <v>18</v>
      </c>
      <c r="W1" s="28" t="s">
        <v>19</v>
      </c>
    </row>
    <row r="2" spans="1:25" x14ac:dyDescent="0.25">
      <c r="A2" t="s">
        <v>2484</v>
      </c>
      <c r="B2" t="s">
        <v>2483</v>
      </c>
      <c r="C2" s="13" t="s">
        <v>10940</v>
      </c>
      <c r="D2" s="43" t="s">
        <v>11863</v>
      </c>
      <c r="Y2" t="str">
        <f>IF(B2=B1,"XXX","")</f>
        <v/>
      </c>
    </row>
    <row r="3" spans="1:25" x14ac:dyDescent="0.25">
      <c r="A3" t="s">
        <v>11007</v>
      </c>
      <c r="B3" t="s">
        <v>527</v>
      </c>
      <c r="C3" t="s">
        <v>10940</v>
      </c>
      <c r="D3" s="43" t="s">
        <v>11781</v>
      </c>
      <c r="G3" t="s">
        <v>11249</v>
      </c>
      <c r="H3" t="e" vm="155">
        <v>#VALUE!</v>
      </c>
      <c r="I3" s="31" cm="1">
        <f t="array" aca="1" ref="I3" ca="1">_FV(H3,"Last trade time",TRUE)</f>
        <v>45824.840277812502</v>
      </c>
      <c r="J3" s="23" cm="1">
        <f t="array" aca="1" ref="J3" ca="1">_FV(H3,"Price")</f>
        <v>28.46</v>
      </c>
      <c r="K3" s="27" cm="1">
        <f t="array" aca="1" ref="K3" ca="1">_FV(H3,"Change (%)",TRUE)</f>
        <v>4.9220000000000004E-4</v>
      </c>
      <c r="L3" s="26" cm="1">
        <f t="array" aca="1" ref="L3" ca="1">_FV(H3,"Change")</f>
        <v>1.4E-2</v>
      </c>
      <c r="M3" s="23" cm="1">
        <f t="array" aca="1" ref="M3" ca="1">_FV(H3,"Open")</f>
        <v>28.53</v>
      </c>
      <c r="N3" s="23" cm="1">
        <f t="array" aca="1" ref="N3" ca="1">_FV(H3,"Low")</f>
        <v>28.45</v>
      </c>
      <c r="O3" s="23" cm="1">
        <f t="array" aca="1" ref="O3" ca="1">_FV(H3,"High")</f>
        <v>28.53</v>
      </c>
      <c r="P3" s="23" cm="1">
        <f t="array" aca="1" ref="P3" ca="1">_FV(H3,"Previous close",TRUE)</f>
        <v>28.446000000000002</v>
      </c>
      <c r="Q3" s="23" cm="1">
        <f t="array" aca="1" ref="Q3" ca="1">_FV(H3,"52 week low",TRUE)</f>
        <v>26.3</v>
      </c>
      <c r="R3" s="23" cm="1">
        <f t="array" aca="1" ref="R3" ca="1">_FV(H3,"52 week high",TRUE)</f>
        <v>30.22</v>
      </c>
      <c r="S3" s="8" cm="1">
        <f t="array" aca="1" ref="S3" ca="1">_FV(H3,"Volume")</f>
        <v>12017</v>
      </c>
      <c r="T3" s="7" cm="1">
        <f t="array" aca="1" ref="T3" ca="1">_FV(H3,"Volume average",TRUE)</f>
        <v>4632</v>
      </c>
      <c r="U3" s="7"/>
      <c r="V3" s="25" cm="1">
        <f t="array" aca="1" ref="V3" ca="1">_FV(H3,"Expense ratio",TRUE)</f>
        <v>1.47E-2</v>
      </c>
      <c r="W3" s="24" cm="1">
        <f t="array" aca="1" ref="W3" ca="1">_FV(H3,"Market cap",TRUE)</f>
        <v>40790903.920000002</v>
      </c>
      <c r="Y3" t="str">
        <f t="shared" ref="Y3:Y66" si="0">IF(B3=B2,"XXX","")</f>
        <v/>
      </c>
    </row>
    <row r="4" spans="1:25" x14ac:dyDescent="0.25">
      <c r="A4" t="s">
        <v>266</v>
      </c>
      <c r="B4" t="s">
        <v>265</v>
      </c>
      <c r="C4" s="25" t="s">
        <v>10940</v>
      </c>
      <c r="D4" s="65" t="s">
        <v>11866</v>
      </c>
      <c r="E4" t="s">
        <v>11836</v>
      </c>
      <c r="G4" s="13" t="s">
        <v>11832</v>
      </c>
      <c r="H4" t="e" vm="83">
        <v>#VALUE!</v>
      </c>
      <c r="I4" s="31" cm="1">
        <f t="array" aca="1" ref="I4" ca="1">_FV(H4,"Last trade time",TRUE)</f>
        <v>45824.923081770314</v>
      </c>
      <c r="J4" s="23" cm="1">
        <f t="array" aca="1" ref="J4" ca="1">_FV(H4,"Price")</f>
        <v>16.05</v>
      </c>
      <c r="K4" s="27" cm="1">
        <f t="array" aca="1" ref="K4" ca="1">_FV(H4,"Change (%)",TRUE)</f>
        <v>-4.3419999999999995E-3</v>
      </c>
      <c r="L4" s="26" cm="1">
        <f t="array" aca="1" ref="L4" ca="1">_FV(H4,"Change")</f>
        <v>-7.0000000000000007E-2</v>
      </c>
      <c r="M4" s="23" cm="1">
        <f t="array" aca="1" ref="M4" ca="1">_FV(H4,"Open")</f>
        <v>16.149999999999999</v>
      </c>
      <c r="N4" s="23" cm="1">
        <f t="array" aca="1" ref="N4" ca="1">_FV(H4,"Low")</f>
        <v>15.94</v>
      </c>
      <c r="O4" s="23" cm="1">
        <f t="array" aca="1" ref="O4" ca="1">_FV(H4,"High")</f>
        <v>16.28</v>
      </c>
      <c r="P4" s="23" cm="1">
        <f t="array" aca="1" ref="P4" ca="1">_FV(H4,"Previous close",TRUE)</f>
        <v>16.12</v>
      </c>
      <c r="Q4" s="23" cm="1">
        <f t="array" aca="1" ref="Q4" ca="1">_FV(H4,"52 week low",TRUE)</f>
        <v>13.5</v>
      </c>
      <c r="R4" s="23" cm="1">
        <f t="array" aca="1" ref="R4" ca="1">_FV(H4,"52 week high",TRUE)</f>
        <v>17.8565</v>
      </c>
      <c r="S4" s="8" cm="1">
        <f t="array" aca="1" ref="S4" ca="1">_FV(H4,"Volume")</f>
        <v>1010713</v>
      </c>
      <c r="T4" s="7" cm="1">
        <f t="array" aca="1" ref="T4" ca="1">_FV(H4,"Volume average",TRUE)</f>
        <v>959469</v>
      </c>
      <c r="U4" s="7"/>
      <c r="V4" s="25" cm="1">
        <f t="array" aca="1" ref="V4" ca="1">_FV(H4,"Expense ratio",TRUE)</f>
        <v>0.1333</v>
      </c>
      <c r="W4" s="24" cm="1">
        <f t="array" aca="1" ref="W4" ca="1">_FV(H4,"Market cap",TRUE)</f>
        <v>1567783465.6400001</v>
      </c>
      <c r="Y4" t="str">
        <f t="shared" si="0"/>
        <v/>
      </c>
    </row>
    <row r="5" spans="1:25" x14ac:dyDescent="0.25">
      <c r="A5" t="s">
        <v>11872</v>
      </c>
      <c r="B5" t="s">
        <v>465</v>
      </c>
      <c r="C5" s="13" t="s">
        <v>10940</v>
      </c>
      <c r="D5" t="s">
        <v>11864</v>
      </c>
      <c r="Y5" t="str">
        <f t="shared" si="0"/>
        <v/>
      </c>
    </row>
    <row r="6" spans="1:25" x14ac:dyDescent="0.25">
      <c r="A6" t="s">
        <v>11176</v>
      </c>
      <c r="B6" t="s">
        <v>11066</v>
      </c>
      <c r="C6" t="s">
        <v>10940</v>
      </c>
      <c r="D6" s="43" t="s">
        <v>11863</v>
      </c>
      <c r="G6" t="s">
        <v>11668</v>
      </c>
      <c r="H6" t="e" vm="3858">
        <v>#VALUE!</v>
      </c>
      <c r="I6" s="31" cm="1">
        <f t="array" aca="1" ref="I6" ca="1">_FV(H6,"Last trade time",TRUE)</f>
        <v>45824.93954861111</v>
      </c>
      <c r="J6" s="23" cm="1">
        <f t="array" aca="1" ref="J6" ca="1">_FV(H6,"Price")</f>
        <v>10.84</v>
      </c>
      <c r="K6" s="27" cm="1">
        <f t="array" aca="1" ref="K6" ca="1">_FV(H6,"Change (%)",TRUE)</f>
        <v>-9.2170000000000001E-4</v>
      </c>
      <c r="L6" s="26" cm="1">
        <f t="array" aca="1" ref="L6" ca="1">_FV(H6,"Change")</f>
        <v>-0.01</v>
      </c>
      <c r="M6" s="23" t="e" cm="1" vm="5">
        <f t="array" ref="M6">_FV(H6,"Open")</f>
        <v>#VALUE!</v>
      </c>
      <c r="N6" s="23" t="e" cm="1" vm="6">
        <f t="array" ref="N6">_FV(H6,"Low")</f>
        <v>#VALUE!</v>
      </c>
      <c r="O6" s="23" t="e" cm="1" vm="7">
        <f t="array" ref="O6">_FV(H6,"High")</f>
        <v>#VALUE!</v>
      </c>
      <c r="P6" s="23" cm="1">
        <f t="array" aca="1" ref="P6" ca="1">_FV(H6,"Previous close",TRUE)</f>
        <v>10.85</v>
      </c>
      <c r="Q6" s="23" t="e" cm="1" vm="9">
        <f t="array" ref="Q6">_FV(H6,"52 week low",TRUE)</f>
        <v>#VALUE!</v>
      </c>
      <c r="R6" s="23" t="e" cm="1" vm="10">
        <f t="array" ref="R6">_FV(H6,"52 week high",TRUE)</f>
        <v>#VALUE!</v>
      </c>
      <c r="S6" s="8" t="e" cm="1" vm="11">
        <f t="array" ref="S6">_FV(H6,"Volume")</f>
        <v>#VALUE!</v>
      </c>
      <c r="T6" s="7" t="e" cm="1" vm="12">
        <f t="array" ref="T6">_FV(H6,"Volume average",TRUE)</f>
        <v>#VALUE!</v>
      </c>
      <c r="U6" s="7"/>
      <c r="V6" s="25" cm="1">
        <f t="array" aca="1" ref="V6" ca="1">_FV(H6,"Expense ratio",TRUE)</f>
        <v>5.4800000000000001E-2</v>
      </c>
      <c r="W6" s="24" t="e" cm="1" vm="14">
        <f t="array" ref="W6">_FV(H6,"Market cap",TRUE)</f>
        <v>#VALUE!</v>
      </c>
      <c r="Y6" t="str">
        <f t="shared" si="0"/>
        <v/>
      </c>
    </row>
    <row r="7" spans="1:25" x14ac:dyDescent="0.25">
      <c r="A7" t="s">
        <v>10946</v>
      </c>
      <c r="B7" t="s">
        <v>343</v>
      </c>
      <c r="C7" t="s">
        <v>10940</v>
      </c>
      <c r="D7" t="s">
        <v>11864</v>
      </c>
      <c r="G7" t="s">
        <v>11226</v>
      </c>
      <c r="H7" t="e" vm="103">
        <v>#VALUE!</v>
      </c>
      <c r="I7" s="31" cm="1">
        <f t="array" aca="1" ref="I7" ca="1">_FV(H7,"Last trade time",TRUE)</f>
        <v>45824.840277812502</v>
      </c>
      <c r="J7" s="23" cm="1">
        <f t="array" aca="1" ref="J7" ca="1">_FV(H7,"Price")</f>
        <v>28.373000000000001</v>
      </c>
      <c r="K7" s="27" cm="1">
        <f t="array" aca="1" ref="K7" ca="1">_FV(H7,"Change (%)",TRUE)</f>
        <v>2.5800000000000003E-3</v>
      </c>
      <c r="L7" s="26" cm="1">
        <f t="array" aca="1" ref="L7" ca="1">_FV(H7,"Change")</f>
        <v>7.2999999999999995E-2</v>
      </c>
      <c r="M7" s="23" cm="1">
        <f t="array" aca="1" ref="M7" ca="1">_FV(H7,"Open")</f>
        <v>28.35</v>
      </c>
      <c r="N7" s="23" cm="1">
        <f t="array" aca="1" ref="N7" ca="1">_FV(H7,"Low")</f>
        <v>28.35</v>
      </c>
      <c r="O7" s="23" cm="1">
        <f t="array" aca="1" ref="O7" ca="1">_FV(H7,"High")</f>
        <v>28.43</v>
      </c>
      <c r="P7" s="23" cm="1">
        <f t="array" aca="1" ref="P7" ca="1">_FV(H7,"Previous close",TRUE)</f>
        <v>28.3</v>
      </c>
      <c r="Q7" s="23" cm="1">
        <f t="array" aca="1" ref="Q7" ca="1">_FV(H7,"52 week low",TRUE)</f>
        <v>24.146899999999999</v>
      </c>
      <c r="R7" s="23" cm="1">
        <f t="array" aca="1" ref="R7" ca="1">_FV(H7,"52 week high",TRUE)</f>
        <v>28.83</v>
      </c>
      <c r="S7" s="8" cm="1">
        <f t="array" aca="1" ref="S7" ca="1">_FV(H7,"Volume")</f>
        <v>28133</v>
      </c>
      <c r="T7" s="7" cm="1">
        <f t="array" aca="1" ref="T7" ca="1">_FV(H7,"Volume average",TRUE)</f>
        <v>11329</v>
      </c>
      <c r="U7" s="7"/>
      <c r="V7" s="25" cm="1">
        <f t="array" aca="1" ref="V7" ca="1">_FV(H7,"Expense ratio",TRUE)</f>
        <v>2.5899999999999999E-2</v>
      </c>
      <c r="W7" s="24" cm="1">
        <f t="array" aca="1" ref="W7" ca="1">_FV(H7,"Market cap",TRUE)</f>
        <v>42597654.799999997</v>
      </c>
      <c r="Y7" t="str">
        <f t="shared" si="0"/>
        <v/>
      </c>
    </row>
    <row r="8" spans="1:25" x14ac:dyDescent="0.25">
      <c r="A8" t="s">
        <v>10951</v>
      </c>
      <c r="B8" t="s">
        <v>3109</v>
      </c>
      <c r="C8" s="13" t="s">
        <v>10940</v>
      </c>
      <c r="D8" s="63" t="s">
        <v>11782</v>
      </c>
      <c r="E8" s="13"/>
      <c r="F8" s="13"/>
      <c r="G8" t="s">
        <v>11242</v>
      </c>
      <c r="H8" t="e" vm="1093">
        <v>#VALUE!</v>
      </c>
      <c r="I8" s="31" cm="1">
        <f t="array" aca="1" ref="I8" ca="1">_FV(H8,"Last trade time",TRUE)</f>
        <v>45824.842729525</v>
      </c>
      <c r="J8" s="23" cm="1">
        <f t="array" aca="1" ref="J8" ca="1">_FV(H8,"Price")</f>
        <v>28.3</v>
      </c>
      <c r="K8" s="27" cm="1">
        <f t="array" aca="1" ref="K8" ca="1">_FV(H8,"Change (%)",TRUE)</f>
        <v>1.3247E-2</v>
      </c>
      <c r="L8" s="26" cm="1">
        <f t="array" aca="1" ref="L8" ca="1">_FV(H8,"Change")</f>
        <v>0.37</v>
      </c>
      <c r="M8" s="23" cm="1">
        <f t="array" aca="1" ref="M8" ca="1">_FV(H8,"Open")</f>
        <v>28.03</v>
      </c>
      <c r="N8" s="23" cm="1">
        <f t="array" aca="1" ref="N8" ca="1">_FV(H8,"Low")</f>
        <v>28.02</v>
      </c>
      <c r="O8" s="23" cm="1">
        <f t="array" aca="1" ref="O8" ca="1">_FV(H8,"High")</f>
        <v>28.3</v>
      </c>
      <c r="P8" s="23" cm="1">
        <f t="array" aca="1" ref="P8" ca="1">_FV(H8,"Previous close",TRUE)</f>
        <v>27.93</v>
      </c>
      <c r="Q8" s="23" cm="1">
        <f t="array" aca="1" ref="Q8" ca="1">_FV(H8,"52 week low",TRUE)</f>
        <v>25.6601</v>
      </c>
      <c r="R8" s="23" cm="1">
        <f t="array" aca="1" ref="R8" ca="1">_FV(H8,"52 week high",TRUE)</f>
        <v>30.213000000000001</v>
      </c>
      <c r="S8" s="8" cm="1">
        <f t="array" aca="1" ref="S8" ca="1">_FV(H8,"Volume")</f>
        <v>254045</v>
      </c>
      <c r="T8" s="7" cm="1">
        <f t="array" aca="1" ref="T8" ca="1">_FV(H8,"Volume average",TRUE)</f>
        <v>447032</v>
      </c>
      <c r="U8" s="7"/>
      <c r="V8" s="25" cm="1">
        <f t="array" aca="1" ref="V8" ca="1">_FV(H8,"Expense ratio",TRUE)</f>
        <v>7.6E-3</v>
      </c>
      <c r="W8" s="24" cm="1">
        <f t="array" aca="1" ref="W8" ca="1">_FV(H8,"Market cap",TRUE)</f>
        <v>1072121736.84</v>
      </c>
      <c r="Y8" t="str">
        <f t="shared" si="0"/>
        <v/>
      </c>
    </row>
    <row r="9" spans="1:25" x14ac:dyDescent="0.25">
      <c r="A9" t="s">
        <v>11874</v>
      </c>
      <c r="B9" t="s">
        <v>3109</v>
      </c>
      <c r="C9" s="13" t="s">
        <v>10940</v>
      </c>
      <c r="D9" t="s">
        <v>11878</v>
      </c>
      <c r="Y9" t="str">
        <f t="shared" si="0"/>
        <v>XXX</v>
      </c>
    </row>
    <row r="10" spans="1:25" x14ac:dyDescent="0.25">
      <c r="A10" s="13" t="s">
        <v>2208</v>
      </c>
      <c r="B10" s="13" t="s">
        <v>2207</v>
      </c>
      <c r="C10" s="13" t="s">
        <v>10940</v>
      </c>
      <c r="D10" s="13" t="s">
        <v>11782</v>
      </c>
      <c r="E10" s="13"/>
      <c r="F10" s="13"/>
      <c r="G10" t="s">
        <v>11243</v>
      </c>
      <c r="H10" s="13" t="e" vm="739">
        <v>#VALUE!</v>
      </c>
      <c r="I10" s="35" cm="1">
        <f t="array" aca="1" ref="I10" ca="1">_FV(H10,"Last trade time",TRUE)</f>
        <v>45824.917823159376</v>
      </c>
      <c r="J10" s="36" cm="1">
        <f t="array" aca="1" ref="J10" ca="1">_FV(H10,"Price")</f>
        <v>25.63</v>
      </c>
      <c r="K10" s="37" cm="1">
        <f t="array" aca="1" ref="K10" ca="1">_FV(H10,"Change (%)",TRUE)</f>
        <v>-2.336E-3</v>
      </c>
      <c r="L10" s="38" cm="1">
        <f t="array" aca="1" ref="L10" ca="1">_FV(H10,"Change")</f>
        <v>-0.06</v>
      </c>
      <c r="M10" s="36" cm="1">
        <f t="array" aca="1" ref="M10" ca="1">_FV(H10,"Open")</f>
        <v>25.72</v>
      </c>
      <c r="N10" s="36" cm="1">
        <f t="array" aca="1" ref="N10" ca="1">_FV(H10,"Low")</f>
        <v>25.625</v>
      </c>
      <c r="O10" s="36" cm="1">
        <f t="array" aca="1" ref="O10" ca="1">_FV(H10,"High")</f>
        <v>25.72</v>
      </c>
      <c r="P10" s="36" cm="1">
        <f t="array" aca="1" ref="P10" ca="1">_FV(H10,"Previous close",TRUE)</f>
        <v>25.69</v>
      </c>
      <c r="Q10" s="36" cm="1">
        <f t="array" aca="1" ref="Q10" ca="1">_FV(H10,"52 week low",TRUE)</f>
        <v>24.520099999999999</v>
      </c>
      <c r="R10" s="36" cm="1">
        <f t="array" aca="1" ref="R10" ca="1">_FV(H10,"52 week high",TRUE)</f>
        <v>30.629899999999999</v>
      </c>
      <c r="S10" s="39" cm="1">
        <f t="array" aca="1" ref="S10" ca="1">_FV(H10,"Volume")</f>
        <v>483001</v>
      </c>
      <c r="T10" s="40" cm="1">
        <f t="array" aca="1" ref="T10" ca="1">_FV(H10,"Volume average",TRUE)</f>
        <v>354904</v>
      </c>
      <c r="U10" s="40"/>
      <c r="V10" s="34" cm="1">
        <f t="array" aca="1" ref="V10" ca="1">_FV(H10,"Expense ratio",TRUE)</f>
        <v>8.5000000000000006E-3</v>
      </c>
      <c r="W10" s="41" cm="1">
        <f t="array" aca="1" ref="W10" ca="1">_FV(H10,"Market cap",TRUE)</f>
        <v>1192999959.5799999</v>
      </c>
      <c r="Y10" t="str">
        <f t="shared" si="0"/>
        <v/>
      </c>
    </row>
    <row r="11" spans="1:25" x14ac:dyDescent="0.25">
      <c r="A11" t="s">
        <v>11877</v>
      </c>
      <c r="B11" t="s">
        <v>2207</v>
      </c>
      <c r="C11" s="13" t="s">
        <v>10940</v>
      </c>
      <c r="D11" t="s">
        <v>11878</v>
      </c>
      <c r="Y11" t="str">
        <f t="shared" si="0"/>
        <v>XXX</v>
      </c>
    </row>
    <row r="12" spans="1:25" x14ac:dyDescent="0.25">
      <c r="A12" s="13" t="s">
        <v>1694</v>
      </c>
      <c r="B12" s="13" t="s">
        <v>1693</v>
      </c>
      <c r="C12" s="13" t="s">
        <v>10940</v>
      </c>
      <c r="D12" s="48" t="s">
        <v>11782</v>
      </c>
      <c r="E12" s="13"/>
      <c r="F12" s="13"/>
      <c r="G12" t="s">
        <v>11244</v>
      </c>
      <c r="H12" s="13" t="e" vm="552">
        <v>#VALUE!</v>
      </c>
      <c r="I12" s="35" cm="1">
        <f t="array" aca="1" ref="I12" ca="1">_FV(H12,"Last trade time",TRUE)</f>
        <v>45824.840277812502</v>
      </c>
      <c r="J12" s="36" cm="1">
        <f t="array" aca="1" ref="J12" ca="1">_FV(H12,"Price")</f>
        <v>45.993499999999997</v>
      </c>
      <c r="K12" s="37" cm="1">
        <f t="array" aca="1" ref="K12" ca="1">_FV(H12,"Change (%)",TRUE)</f>
        <v>9.0280000000000013E-3</v>
      </c>
      <c r="L12" s="38" cm="1">
        <f t="array" aca="1" ref="L12" ca="1">_FV(H12,"Change")</f>
        <v>0.41149999999999998</v>
      </c>
      <c r="M12" s="36" cm="1">
        <f t="array" aca="1" ref="M12" ca="1">_FV(H12,"Open")</f>
        <v>45.63</v>
      </c>
      <c r="N12" s="36" cm="1">
        <f t="array" aca="1" ref="N12" ca="1">_FV(H12,"Low")</f>
        <v>45.5</v>
      </c>
      <c r="O12" s="36" cm="1">
        <f t="array" aca="1" ref="O12" ca="1">_FV(H12,"High")</f>
        <v>46.16</v>
      </c>
      <c r="P12" s="36" cm="1">
        <f t="array" aca="1" ref="P12" ca="1">_FV(H12,"Previous close",TRUE)</f>
        <v>45.582000000000001</v>
      </c>
      <c r="Q12" s="36" cm="1">
        <f t="array" aca="1" ref="Q12" ca="1">_FV(H12,"52 week low",TRUE)</f>
        <v>44.078800000000001</v>
      </c>
      <c r="R12" s="36" cm="1">
        <f t="array" aca="1" ref="R12" ca="1">_FV(H12,"52 week high",TRUE)</f>
        <v>49.9099</v>
      </c>
      <c r="S12" s="39" cm="1">
        <f t="array" aca="1" ref="S12" ca="1">_FV(H12,"Volume")</f>
        <v>29934</v>
      </c>
      <c r="T12" s="40" cm="1">
        <f t="array" aca="1" ref="T12" ca="1">_FV(H12,"Volume average",TRUE)</f>
        <v>20878</v>
      </c>
      <c r="U12" s="40"/>
      <c r="V12" s="34" cm="1">
        <f t="array" aca="1" ref="V12" ca="1">_FV(H12,"Expense ratio",TRUE)</f>
        <v>9.4999999999999998E-3</v>
      </c>
      <c r="W12" s="41" cm="1">
        <f t="array" aca="1" ref="W12" ca="1">_FV(H12,"Market cap",TRUE)</f>
        <v>153177590.90000001</v>
      </c>
      <c r="Y12" t="str">
        <f t="shared" si="0"/>
        <v/>
      </c>
    </row>
    <row r="13" spans="1:25" x14ac:dyDescent="0.25">
      <c r="A13" t="s">
        <v>771</v>
      </c>
      <c r="B13" t="s">
        <v>770</v>
      </c>
      <c r="C13" t="s">
        <v>10940</v>
      </c>
      <c r="D13" t="s">
        <v>11863</v>
      </c>
      <c r="G13" t="s">
        <v>11227</v>
      </c>
      <c r="H13" t="e" vm="233">
        <v>#VALUE!</v>
      </c>
      <c r="I13" s="31" cm="1">
        <f t="array" aca="1" ref="I13" ca="1">_FV(H13,"Last trade time",TRUE)</f>
        <v>45824.84027780078</v>
      </c>
      <c r="J13" s="23" cm="1">
        <f t="array" aca="1" ref="J13" ca="1">_FV(H13,"Price")</f>
        <v>22.794899999999998</v>
      </c>
      <c r="K13" s="27" cm="1">
        <f t="array" aca="1" ref="K13" ca="1">_FV(H13,"Change (%)",TRUE)</f>
        <v>-2.1800000000000001E-3</v>
      </c>
      <c r="L13" s="26" cm="1">
        <f t="array" aca="1" ref="L13" ca="1">_FV(H13,"Change")</f>
        <v>-4.9799999999999997E-2</v>
      </c>
      <c r="M13" s="23" cm="1">
        <f t="array" aca="1" ref="M13" ca="1">_FV(H13,"Open")</f>
        <v>22.790099999999999</v>
      </c>
      <c r="N13" s="23" cm="1">
        <f t="array" aca="1" ref="N13" ca="1">_FV(H13,"Low")</f>
        <v>22.790099999999999</v>
      </c>
      <c r="O13" s="23" cm="1">
        <f t="array" aca="1" ref="O13" ca="1">_FV(H13,"High")</f>
        <v>22.794899999999998</v>
      </c>
      <c r="P13" s="23" cm="1">
        <f t="array" aca="1" ref="P13" ca="1">_FV(H13,"Previous close",TRUE)</f>
        <v>22.8447</v>
      </c>
      <c r="Q13" s="23" cm="1">
        <f t="array" aca="1" ref="Q13" ca="1">_FV(H13,"52 week low",TRUE)</f>
        <v>19.13</v>
      </c>
      <c r="R13" s="23" cm="1">
        <f t="array" aca="1" ref="R13" ca="1">_FV(H13,"52 week high",TRUE)</f>
        <v>23.8</v>
      </c>
      <c r="S13" s="8" cm="1">
        <f t="array" aca="1" ref="S13" ca="1">_FV(H13,"Volume")</f>
        <v>291</v>
      </c>
      <c r="T13" s="7" cm="1">
        <f t="array" aca="1" ref="T13" ca="1">_FV(H13,"Volume average",TRUE)</f>
        <v>2526</v>
      </c>
      <c r="U13" s="7"/>
      <c r="V13" s="25" cm="1">
        <f t="array" aca="1" ref="V13" ca="1">_FV(H13,"Expense ratio",TRUE)</f>
        <v>1.1899999999999999E-2</v>
      </c>
      <c r="W13" s="24" cm="1">
        <f t="array" aca="1" ref="W13" ca="1">_FV(H13,"Market cap",TRUE)</f>
        <v>19625360.100000001</v>
      </c>
      <c r="Y13" t="str">
        <f t="shared" si="0"/>
        <v/>
      </c>
    </row>
    <row r="14" spans="1:25" x14ac:dyDescent="0.25">
      <c r="A14" t="s">
        <v>11875</v>
      </c>
      <c r="B14" t="s">
        <v>11876</v>
      </c>
      <c r="C14" s="13" t="s">
        <v>10940</v>
      </c>
      <c r="D14" t="s">
        <v>11863</v>
      </c>
      <c r="Y14" t="str">
        <f t="shared" si="0"/>
        <v/>
      </c>
    </row>
    <row r="15" spans="1:25" x14ac:dyDescent="0.25">
      <c r="A15" s="13" t="s">
        <v>1675</v>
      </c>
      <c r="B15" s="13" t="s">
        <v>1674</v>
      </c>
      <c r="C15" s="13" t="s">
        <v>10940</v>
      </c>
      <c r="D15" s="13" t="s">
        <v>11863</v>
      </c>
      <c r="E15" s="13"/>
      <c r="F15" s="13"/>
      <c r="G15" t="s">
        <v>11228</v>
      </c>
      <c r="H15" s="13" t="e" vm="545">
        <v>#VALUE!</v>
      </c>
      <c r="I15" s="35" cm="1">
        <f t="array" aca="1" ref="I15" ca="1">_FV(H15,"Last trade time",TRUE)</f>
        <v>45824.84027780078</v>
      </c>
      <c r="J15" s="36" cm="1">
        <f t="array" aca="1" ref="J15" ca="1">_FV(H15,"Price")</f>
        <v>49.507899999999999</v>
      </c>
      <c r="K15" s="37" cm="1">
        <f t="array" aca="1" ref="K15" ca="1">_FV(H15,"Change (%)",TRUE)</f>
        <v>1.704E-3</v>
      </c>
      <c r="L15" s="38" cm="1">
        <f t="array" aca="1" ref="L15" ca="1">_FV(H15,"Change")</f>
        <v>8.4199999999999997E-2</v>
      </c>
      <c r="M15" s="36" cm="1">
        <f t="array" aca="1" ref="M15" ca="1">_FV(H15,"Open")</f>
        <v>49.44</v>
      </c>
      <c r="N15" s="36" cm="1">
        <f t="array" aca="1" ref="N15" ca="1">_FV(H15,"Low")</f>
        <v>49.44</v>
      </c>
      <c r="O15" s="36" cm="1">
        <f t="array" aca="1" ref="O15" ca="1">_FV(H15,"High")</f>
        <v>49.507899999999999</v>
      </c>
      <c r="P15" s="36" cm="1">
        <f t="array" aca="1" ref="P15" ca="1">_FV(H15,"Previous close",TRUE)</f>
        <v>49.423699999999997</v>
      </c>
      <c r="Q15" s="36" cm="1">
        <f t="array" aca="1" ref="Q15" ca="1">_FV(H15,"52 week low",TRUE)</f>
        <v>46.28</v>
      </c>
      <c r="R15" s="36" cm="1">
        <f t="array" aca="1" ref="R15" ca="1">_FV(H15,"52 week high",TRUE)</f>
        <v>50.698099999999997</v>
      </c>
      <c r="S15" s="39" cm="1">
        <f t="array" aca="1" ref="S15" ca="1">_FV(H15,"Volume")</f>
        <v>442</v>
      </c>
      <c r="T15" s="40" cm="1">
        <f t="array" aca="1" ref="T15" ca="1">_FV(H15,"Volume average",TRUE)</f>
        <v>844</v>
      </c>
      <c r="U15" s="40"/>
      <c r="V15" s="34" cm="1">
        <f t="array" aca="1" ref="V15" ca="1">_FV(H15,"Expense ratio",TRUE)</f>
        <v>9.4999999999999998E-3</v>
      </c>
      <c r="W15" s="41" cm="1">
        <f t="array" aca="1" ref="W15" ca="1">_FV(H15,"Market cap",TRUE)</f>
        <v>24418944</v>
      </c>
      <c r="Y15" t="str">
        <f t="shared" si="0"/>
        <v/>
      </c>
    </row>
    <row r="16" spans="1:25" x14ac:dyDescent="0.25">
      <c r="A16" s="13" t="s">
        <v>10826</v>
      </c>
      <c r="B16" s="13" t="s">
        <v>4967</v>
      </c>
      <c r="C16" s="13" t="s">
        <v>10940</v>
      </c>
      <c r="D16" s="43" t="s">
        <v>11864</v>
      </c>
      <c r="E16" s="13"/>
      <c r="F16" s="13"/>
      <c r="G16" t="s">
        <v>11229</v>
      </c>
      <c r="H16" s="13" t="e" vm="1785">
        <v>#VALUE!</v>
      </c>
      <c r="I16" s="35" cm="1">
        <f t="array" aca="1" ref="I16" ca="1">_FV(H16,"Last trade time",TRUE)</f>
        <v>45824.840277812502</v>
      </c>
      <c r="J16" s="36" cm="1">
        <f t="array" aca="1" ref="J16" ca="1">_FV(H16,"Price")</f>
        <v>49.03</v>
      </c>
      <c r="K16" s="37" cm="1">
        <f t="array" aca="1" ref="K16" ca="1">_FV(H16,"Change (%)",TRUE)</f>
        <v>9.4710000000000003E-3</v>
      </c>
      <c r="L16" s="38" cm="1">
        <f t="array" aca="1" ref="L16" ca="1">_FV(H16,"Change")</f>
        <v>0.46</v>
      </c>
      <c r="M16" s="36" cm="1">
        <f t="array" aca="1" ref="M16" ca="1">_FV(H16,"Open")</f>
        <v>48.85</v>
      </c>
      <c r="N16" s="36" cm="1">
        <f t="array" aca="1" ref="N16" ca="1">_FV(H16,"Low")</f>
        <v>48.85</v>
      </c>
      <c r="O16" s="36" cm="1">
        <f t="array" aca="1" ref="O16" ca="1">_FV(H16,"High")</f>
        <v>49.23</v>
      </c>
      <c r="P16" s="36" cm="1">
        <f t="array" aca="1" ref="P16" ca="1">_FV(H16,"Previous close",TRUE)</f>
        <v>48.57</v>
      </c>
      <c r="Q16" s="36" cm="1">
        <f t="array" aca="1" ref="Q16" ca="1">_FV(H16,"52 week low",TRUE)</f>
        <v>40.83</v>
      </c>
      <c r="R16" s="36" cm="1">
        <f t="array" aca="1" ref="R16" ca="1">_FV(H16,"52 week high",TRUE)</f>
        <v>50.78</v>
      </c>
      <c r="S16" s="39" cm="1">
        <f t="array" aca="1" ref="S16" ca="1">_FV(H16,"Volume")</f>
        <v>61815</v>
      </c>
      <c r="T16" s="40" cm="1">
        <f t="array" aca="1" ref="T16" ca="1">_FV(H16,"Volume average",TRUE)</f>
        <v>152308</v>
      </c>
      <c r="U16" s="40"/>
      <c r="V16" s="34" cm="1">
        <f t="array" aca="1" ref="V16" ca="1">_FV(H16,"Expense ratio",TRUE)</f>
        <v>5.7999999999999996E-3</v>
      </c>
      <c r="W16" s="41" cm="1">
        <f t="array" aca="1" ref="W16" ca="1">_FV(H16,"Market cap",TRUE)</f>
        <v>1776107928.27</v>
      </c>
      <c r="Y16" t="str">
        <f t="shared" si="0"/>
        <v/>
      </c>
    </row>
    <row r="17" spans="1:25" x14ac:dyDescent="0.25">
      <c r="A17" t="s">
        <v>11873</v>
      </c>
      <c r="B17" t="s">
        <v>961</v>
      </c>
      <c r="C17" s="13" t="s">
        <v>10940</v>
      </c>
      <c r="D17" t="s">
        <v>11863</v>
      </c>
      <c r="Y17" t="str">
        <f t="shared" si="0"/>
        <v/>
      </c>
    </row>
    <row r="18" spans="1:25" x14ac:dyDescent="0.25">
      <c r="A18" t="s">
        <v>11171</v>
      </c>
      <c r="B18" t="s">
        <v>11061</v>
      </c>
      <c r="C18" s="25" t="s">
        <v>10940</v>
      </c>
      <c r="D18" s="65" t="s">
        <v>11866</v>
      </c>
      <c r="E18" s="25" t="s">
        <v>11744</v>
      </c>
      <c r="G18" s="13" t="s">
        <v>11833</v>
      </c>
      <c r="H18" t="e" vm="3859">
        <v>#VALUE!</v>
      </c>
      <c r="I18" s="31" cm="1">
        <f t="array" aca="1" ref="I18" ca="1">_FV(H18,"Last trade time",TRUE)</f>
        <v>45824.855307418751</v>
      </c>
      <c r="J18" s="23" cm="1">
        <f t="array" aca="1" ref="J18" ca="1">_FV(H18,"Price")</f>
        <v>17.87</v>
      </c>
      <c r="K18" s="27" cm="1">
        <f t="array" aca="1" ref="K18" ca="1">_FV(H18,"Change (%)",TRUE)</f>
        <v>-6.1180000000000002E-3</v>
      </c>
      <c r="L18" s="26" cm="1">
        <f t="array" aca="1" ref="L18" ca="1">_FV(H18,"Change")</f>
        <v>-0.11</v>
      </c>
      <c r="M18" s="23" cm="1">
        <f t="array" aca="1" ref="M18" ca="1">_FV(H18,"Open")</f>
        <v>18.12</v>
      </c>
      <c r="N18" s="23" cm="1">
        <f t="array" aca="1" ref="N18" ca="1">_FV(H18,"Low")</f>
        <v>17.833500000000001</v>
      </c>
      <c r="O18" s="23" cm="1">
        <f t="array" aca="1" ref="O18" ca="1">_FV(H18,"High")</f>
        <v>18.21</v>
      </c>
      <c r="P18" s="23" cm="1">
        <f t="array" aca="1" ref="P18" ca="1">_FV(H18,"Previous close",TRUE)</f>
        <v>17.98</v>
      </c>
      <c r="Q18" s="23" cm="1">
        <f t="array" aca="1" ref="Q18" ca="1">_FV(H18,"52 week low",TRUE)</f>
        <v>15.65</v>
      </c>
      <c r="R18" s="23" cm="1">
        <f t="array" aca="1" ref="R18" ca="1">_FV(H18,"52 week high",TRUE)</f>
        <v>22.04</v>
      </c>
      <c r="S18" s="8" cm="1">
        <f t="array" aca="1" ref="S18" ca="1">_FV(H18,"Volume")</f>
        <v>856414</v>
      </c>
      <c r="T18" s="7" cm="1">
        <f t="array" aca="1" ref="T18" ca="1">_FV(H18,"Volume average",TRUE)</f>
        <v>1358314</v>
      </c>
      <c r="U18" s="7"/>
      <c r="V18" s="25" t="e" cm="1" vm="13">
        <f t="array" ref="V18">_FV(H18,"Expense ratio",TRUE)</f>
        <v>#VALUE!</v>
      </c>
      <c r="W18" s="24" cm="1">
        <f t="array" aca="1" ref="W18" ca="1">_FV(H18,"Market cap",TRUE)</f>
        <v>3134864407</v>
      </c>
      <c r="Y18" t="str">
        <f t="shared" si="0"/>
        <v/>
      </c>
    </row>
    <row r="19" spans="1:25" x14ac:dyDescent="0.25">
      <c r="A19" t="s">
        <v>1482</v>
      </c>
      <c r="B19" t="s">
        <v>1481</v>
      </c>
      <c r="C19" t="s">
        <v>10940</v>
      </c>
      <c r="D19" t="s">
        <v>11864</v>
      </c>
      <c r="G19" t="s">
        <v>11230</v>
      </c>
      <c r="H19" t="e" vm="477">
        <v>#VALUE!</v>
      </c>
      <c r="I19" s="31" cm="1">
        <f t="array" aca="1" ref="I19" ca="1">_FV(H19,"Last trade time",TRUE)</f>
        <v>45824.840303784375</v>
      </c>
      <c r="J19" s="23" cm="1">
        <f t="array" aca="1" ref="J19" ca="1">_FV(H19,"Price")</f>
        <v>38.769300000000001</v>
      </c>
      <c r="K19" s="27" cm="1">
        <f t="array" aca="1" ref="K19" ca="1">_FV(H19,"Change (%)",TRUE)</f>
        <v>2.3089999999999999E-3</v>
      </c>
      <c r="L19" s="26" cm="1">
        <f t="array" aca="1" ref="L19" ca="1">_FV(H19,"Change")</f>
        <v>8.9300000000000004E-2</v>
      </c>
      <c r="M19" s="23" cm="1">
        <f t="array" aca="1" ref="M19" ca="1">_FV(H19,"Open")</f>
        <v>38.89</v>
      </c>
      <c r="N19" s="23" cm="1">
        <f t="array" aca="1" ref="N19" ca="1">_FV(H19,"Low")</f>
        <v>38.769300000000001</v>
      </c>
      <c r="O19" s="23" cm="1">
        <f t="array" aca="1" ref="O19" ca="1">_FV(H19,"High")</f>
        <v>38.89</v>
      </c>
      <c r="P19" s="23" cm="1">
        <f t="array" aca="1" ref="P19" ca="1">_FV(H19,"Previous close",TRUE)</f>
        <v>38.68</v>
      </c>
      <c r="Q19" s="23" cm="1">
        <f t="array" aca="1" ref="Q19" ca="1">_FV(H19,"52 week low",TRUE)</f>
        <v>27.5</v>
      </c>
      <c r="R19" s="23" cm="1">
        <f t="array" aca="1" ref="R19" ca="1">_FV(H19,"52 week high",TRUE)</f>
        <v>47.73</v>
      </c>
      <c r="S19" s="8" cm="1">
        <f t="array" aca="1" ref="S19" ca="1">_FV(H19,"Volume")</f>
        <v>3601</v>
      </c>
      <c r="T19" s="7" cm="1">
        <f t="array" aca="1" ref="T19" ca="1">_FV(H19,"Volume average",TRUE)</f>
        <v>12667</v>
      </c>
      <c r="U19" s="7"/>
      <c r="V19" s="25" cm="1">
        <f t="array" aca="1" ref="V19" ca="1">_FV(H19,"Expense ratio",TRUE)</f>
        <v>9.5999999999999992E-3</v>
      </c>
      <c r="W19" s="24" cm="1">
        <f t="array" aca="1" ref="W19" ca="1">_FV(H19,"Market cap",TRUE)</f>
        <v>118630049.02</v>
      </c>
      <c r="Y19" t="str">
        <f t="shared" si="0"/>
        <v/>
      </c>
    </row>
    <row r="20" spans="1:25" x14ac:dyDescent="0.25">
      <c r="A20" t="s">
        <v>10954</v>
      </c>
      <c r="B20" t="s">
        <v>1961</v>
      </c>
      <c r="C20" t="s">
        <v>10940</v>
      </c>
      <c r="D20" t="s">
        <v>11865</v>
      </c>
      <c r="G20" t="s">
        <v>11231</v>
      </c>
      <c r="H20" t="e" vm="655">
        <v>#VALUE!</v>
      </c>
      <c r="I20" s="31" cm="1">
        <f t="array" aca="1" ref="I20" ca="1">_FV(H20,"Last trade time",TRUE)</f>
        <v>45824.840303784375</v>
      </c>
      <c r="J20" s="23" cm="1">
        <f t="array" aca="1" ref="J20" ca="1">_FV(H20,"Price")</f>
        <v>25.896699999999999</v>
      </c>
      <c r="K20" s="27" cm="1">
        <f t="array" aca="1" ref="K20" ca="1">_FV(H20,"Change (%)",TRUE)</f>
        <v>4.7220000000000005E-3</v>
      </c>
      <c r="L20" s="26" cm="1">
        <f t="array" aca="1" ref="L20" ca="1">_FV(H20,"Change")</f>
        <v>0.1217</v>
      </c>
      <c r="M20" s="23" cm="1">
        <f t="array" aca="1" ref="M20" ca="1">_FV(H20,"Open")</f>
        <v>25.896699999999999</v>
      </c>
      <c r="N20" s="23" cm="1">
        <f t="array" aca="1" ref="N20" ca="1">_FV(H20,"Low")</f>
        <v>25.896699999999999</v>
      </c>
      <c r="O20" s="23" cm="1">
        <f t="array" aca="1" ref="O20" ca="1">_FV(H20,"High")</f>
        <v>25.896699999999999</v>
      </c>
      <c r="P20" s="23" cm="1">
        <f t="array" aca="1" ref="P20" ca="1">_FV(H20,"Previous close",TRUE)</f>
        <v>25.774999999999999</v>
      </c>
      <c r="Q20" s="23" cm="1">
        <f t="array" aca="1" ref="Q20" ca="1">_FV(H20,"52 week low",TRUE)</f>
        <v>23.6494</v>
      </c>
      <c r="R20" s="23" cm="1">
        <f t="array" aca="1" ref="R20" ca="1">_FV(H20,"52 week high",TRUE)</f>
        <v>29.845199999999998</v>
      </c>
      <c r="S20" s="8" cm="1">
        <f t="array" aca="1" ref="S20" ca="1">_FV(H20,"Volume")</f>
        <v>5</v>
      </c>
      <c r="T20" s="7" cm="1">
        <f t="array" aca="1" ref="T20" ca="1">_FV(H20,"Volume average",TRUE)</f>
        <v>4</v>
      </c>
      <c r="U20" s="7"/>
      <c r="V20" s="25" cm="1">
        <f t="array" aca="1" ref="V20" ca="1">_FV(H20,"Expense ratio",TRUE)</f>
        <v>9.0000000000000011E-3</v>
      </c>
      <c r="W20" s="24" cm="1">
        <f t="array" aca="1" ref="W20" ca="1">_FV(H20,"Market cap",TRUE)</f>
        <v>1271182.52</v>
      </c>
      <c r="Y20" t="str">
        <f t="shared" si="0"/>
        <v/>
      </c>
    </row>
    <row r="21" spans="1:25" x14ac:dyDescent="0.25">
      <c r="A21" s="60" t="s">
        <v>11871</v>
      </c>
      <c r="B21" t="s">
        <v>11870</v>
      </c>
      <c r="C21" s="13" t="s">
        <v>10940</v>
      </c>
      <c r="D21" t="s">
        <v>11863</v>
      </c>
      <c r="Y21" t="str">
        <f t="shared" si="0"/>
        <v/>
      </c>
    </row>
    <row r="22" spans="1:25" x14ac:dyDescent="0.25">
      <c r="A22" s="13" t="s">
        <v>10944</v>
      </c>
      <c r="B22" s="13" t="s">
        <v>1967</v>
      </c>
      <c r="C22" s="13" t="s">
        <v>10940</v>
      </c>
      <c r="D22" s="13" t="s">
        <v>11782</v>
      </c>
      <c r="E22" s="13"/>
      <c r="F22" s="13"/>
      <c r="G22" t="s">
        <v>11245</v>
      </c>
      <c r="H22" s="13" t="e" vm="657">
        <v>#VALUE!</v>
      </c>
      <c r="I22" s="35" cm="1">
        <f t="array" aca="1" ref="I22" ca="1">_FV(H22,"Last trade time",TRUE)</f>
        <v>45824.84027780078</v>
      </c>
      <c r="J22" s="36" cm="1">
        <f t="array" aca="1" ref="J22" ca="1">_FV(H22,"Price")</f>
        <v>26.01</v>
      </c>
      <c r="K22" s="37" cm="1">
        <f t="array" aca="1" ref="K22" ca="1">_FV(H22,"Change (%)",TRUE)</f>
        <v>-2.6840000000000002E-3</v>
      </c>
      <c r="L22" s="38" cm="1">
        <f t="array" aca="1" ref="L22" ca="1">_FV(H22,"Change")</f>
        <v>-7.0000000000000007E-2</v>
      </c>
      <c r="M22" s="36" cm="1">
        <f t="array" aca="1" ref="M22" ca="1">_FV(H22,"Open")</f>
        <v>26.12</v>
      </c>
      <c r="N22" s="36" cm="1">
        <f t="array" aca="1" ref="N22" ca="1">_FV(H22,"Low")</f>
        <v>26.01</v>
      </c>
      <c r="O22" s="36" cm="1">
        <f t="array" aca="1" ref="O22" ca="1">_FV(H22,"High")</f>
        <v>26.3</v>
      </c>
      <c r="P22" s="36" cm="1">
        <f t="array" aca="1" ref="P22" ca="1">_FV(H22,"Previous close",TRUE)</f>
        <v>26.08</v>
      </c>
      <c r="Q22" s="36" cm="1">
        <f t="array" aca="1" ref="Q22" ca="1">_FV(H22,"52 week low",TRUE)</f>
        <v>25.91</v>
      </c>
      <c r="R22" s="36" cm="1">
        <f t="array" aca="1" ref="R22" ca="1">_FV(H22,"52 week high",TRUE)</f>
        <v>30.19</v>
      </c>
      <c r="S22" s="39" cm="1">
        <f t="array" aca="1" ref="S22" ca="1">_FV(H22,"Volume")</f>
        <v>18115</v>
      </c>
      <c r="T22" s="40" cm="1">
        <f t="array" aca="1" ref="T22" ca="1">_FV(H22,"Volume average",TRUE)</f>
        <v>70652</v>
      </c>
      <c r="U22" s="40"/>
      <c r="V22" s="34" cm="1">
        <f t="array" aca="1" ref="V22" ca="1">_FV(H22,"Expense ratio",TRUE)</f>
        <v>9.0000000000000011E-3</v>
      </c>
      <c r="W22" s="41" cm="1">
        <f t="array" aca="1" ref="W22" ca="1">_FV(H22,"Market cap",TRUE)</f>
        <v>192565769.5</v>
      </c>
      <c r="Y22" t="str">
        <f t="shared" si="0"/>
        <v/>
      </c>
    </row>
    <row r="23" spans="1:25" x14ac:dyDescent="0.25">
      <c r="A23" s="58" t="s">
        <v>11869</v>
      </c>
      <c r="B23" s="58" t="s">
        <v>775</v>
      </c>
      <c r="C23" s="13" t="s">
        <v>10940</v>
      </c>
      <c r="D23" s="64" t="s">
        <v>11863</v>
      </c>
      <c r="Y23" t="str">
        <f t="shared" si="0"/>
        <v/>
      </c>
    </row>
    <row r="24" spans="1:25" x14ac:dyDescent="0.25">
      <c r="A24" t="s">
        <v>4627</v>
      </c>
      <c r="B24" t="s">
        <v>4626</v>
      </c>
      <c r="C24" t="s">
        <v>10940</v>
      </c>
      <c r="D24" s="46" t="s">
        <v>11866</v>
      </c>
      <c r="G24" t="s">
        <v>11671</v>
      </c>
      <c r="H24" t="e" vm="1656">
        <v>#VALUE!</v>
      </c>
      <c r="I24" s="31" cm="1">
        <f t="array" aca="1" ref="I24" ca="1">_FV(H24,"Last trade time",TRUE)</f>
        <v>45824.863208876559</v>
      </c>
      <c r="J24" s="23" cm="1">
        <f t="array" aca="1" ref="J24" ca="1">_FV(H24,"Price")</f>
        <v>27.657499999999999</v>
      </c>
      <c r="K24" s="27" cm="1">
        <f t="array" aca="1" ref="K24" ca="1">_FV(H24,"Change (%)",TRUE)</f>
        <v>-3.333E-3</v>
      </c>
      <c r="L24" s="26" cm="1">
        <f t="array" aca="1" ref="L24" ca="1">_FV(H24,"Change")</f>
        <v>-9.2499999999999999E-2</v>
      </c>
      <c r="M24" s="23" cm="1">
        <f t="array" aca="1" ref="M24" ca="1">_FV(H24,"Open")</f>
        <v>28.14</v>
      </c>
      <c r="N24" s="23" cm="1">
        <f t="array" aca="1" ref="N24" ca="1">_FV(H24,"Low")</f>
        <v>27.657499999999999</v>
      </c>
      <c r="O24" s="23" cm="1">
        <f t="array" aca="1" ref="O24" ca="1">_FV(H24,"High")</f>
        <v>28.14</v>
      </c>
      <c r="P24" s="23" cm="1">
        <f t="array" aca="1" ref="P24" ca="1">_FV(H24,"Previous close",TRUE)</f>
        <v>27.75</v>
      </c>
      <c r="Q24" s="23" cm="1">
        <f t="array" aca="1" ref="Q24" ca="1">_FV(H24,"52 week low",TRUE)</f>
        <v>23.46</v>
      </c>
      <c r="R24" s="23" cm="1">
        <f t="array" aca="1" ref="R24" ca="1">_FV(H24,"52 week high",TRUE)</f>
        <v>30.34</v>
      </c>
      <c r="S24" s="8" cm="1">
        <f t="array" aca="1" ref="S24" ca="1">_FV(H24,"Volume")</f>
        <v>1523</v>
      </c>
      <c r="T24" s="7" cm="1">
        <f t="array" aca="1" ref="T24" ca="1">_FV(H24,"Volume average",TRUE)</f>
        <v>3291</v>
      </c>
      <c r="U24" s="7"/>
      <c r="V24" s="25" cm="1">
        <f t="array" aca="1" ref="V24" ca="1">_FV(H24,"Expense ratio",TRUE)</f>
        <v>6.0000000000000001E-3</v>
      </c>
      <c r="W24" s="24" cm="1">
        <f t="array" aca="1" ref="W24" ca="1">_FV(H24,"Market cap",TRUE)</f>
        <v>13538776.630000001</v>
      </c>
      <c r="Y24" t="str">
        <f t="shared" si="0"/>
        <v/>
      </c>
    </row>
    <row r="25" spans="1:25" x14ac:dyDescent="0.25">
      <c r="A25" t="s">
        <v>5403</v>
      </c>
      <c r="B25" t="s">
        <v>5402</v>
      </c>
      <c r="C25" t="s">
        <v>10940</v>
      </c>
      <c r="D25" s="43" t="s">
        <v>11865</v>
      </c>
      <c r="G25" t="s">
        <v>11232</v>
      </c>
      <c r="H25" t="e" vm="1952">
        <v>#VALUE!</v>
      </c>
      <c r="I25" s="31" cm="1">
        <f t="array" aca="1" ref="I25" ca="1">_FV(H25,"Last trade time",TRUE)</f>
        <v>45824.841323749999</v>
      </c>
      <c r="J25" s="23" cm="1">
        <f t="array" aca="1" ref="J25" ca="1">_FV(H25,"Price")</f>
        <v>59.5</v>
      </c>
      <c r="K25" s="27" cm="1">
        <f t="array" aca="1" ref="K25" ca="1">_FV(H25,"Change (%)",TRUE)</f>
        <v>4.8827999999999996E-2</v>
      </c>
      <c r="L25" s="26" cm="1">
        <f t="array" aca="1" ref="L25" ca="1">_FV(H25,"Change")</f>
        <v>2.77</v>
      </c>
      <c r="M25" s="23" cm="1">
        <f t="array" aca="1" ref="M25" ca="1">_FV(H25,"Open")</f>
        <v>57.12</v>
      </c>
      <c r="N25" s="23" cm="1">
        <f t="array" aca="1" ref="N25" ca="1">_FV(H25,"Low")</f>
        <v>56.65</v>
      </c>
      <c r="O25" s="23" cm="1">
        <f t="array" aca="1" ref="O25" ca="1">_FV(H25,"High")</f>
        <v>59.5</v>
      </c>
      <c r="P25" s="23" cm="1">
        <f t="array" aca="1" ref="P25" ca="1">_FV(H25,"Previous close",TRUE)</f>
        <v>56.73</v>
      </c>
      <c r="Q25" s="23" cm="1">
        <f t="array" aca="1" ref="Q25" ca="1">_FV(H25,"52 week low",TRUE)</f>
        <v>37</v>
      </c>
      <c r="R25" s="23" cm="1">
        <f t="array" aca="1" ref="R25" ca="1">_FV(H25,"52 week high",TRUE)</f>
        <v>65.152100000000004</v>
      </c>
      <c r="S25" s="8" cm="1">
        <f t="array" aca="1" ref="S25" ca="1">_FV(H25,"Volume")</f>
        <v>269712</v>
      </c>
      <c r="T25" s="7" cm="1">
        <f t="array" aca="1" ref="T25" ca="1">_FV(H25,"Volume average",TRUE)</f>
        <v>177127</v>
      </c>
      <c r="U25" s="7"/>
      <c r="V25" s="25" cm="1">
        <f t="array" aca="1" ref="V25" ca="1">_FV(H25,"Expense ratio",TRUE)</f>
        <v>5.0000000000000001E-3</v>
      </c>
      <c r="W25" s="24" cm="1">
        <f t="array" aca="1" ref="W25" ca="1">_FV(H25,"Market cap",TRUE)</f>
        <v>167812088.5</v>
      </c>
      <c r="Y25" t="str">
        <f t="shared" si="0"/>
        <v/>
      </c>
    </row>
    <row r="26" spans="1:25" x14ac:dyDescent="0.25">
      <c r="A26" t="s">
        <v>11879</v>
      </c>
      <c r="B26" t="s">
        <v>6174</v>
      </c>
      <c r="C26" s="13" t="s">
        <v>10940</v>
      </c>
      <c r="D26" t="s">
        <v>11863</v>
      </c>
      <c r="Y26" t="str">
        <f t="shared" si="0"/>
        <v/>
      </c>
    </row>
    <row r="27" spans="1:25" ht="15" customHeight="1" x14ac:dyDescent="0.25">
      <c r="A27" s="13" t="s">
        <v>1893</v>
      </c>
      <c r="B27" s="13" t="s">
        <v>1892</v>
      </c>
      <c r="C27" s="13" t="s">
        <v>10940</v>
      </c>
      <c r="D27" t="s">
        <v>11863</v>
      </c>
      <c r="E27" s="13"/>
      <c r="F27" s="13"/>
      <c r="G27" t="s">
        <v>11233</v>
      </c>
      <c r="H27" s="13" t="e" vm="628">
        <v>#VALUE!</v>
      </c>
      <c r="I27" s="35" cm="1">
        <f t="array" aca="1" ref="I27" ca="1">_FV(H27,"Last trade time",TRUE)</f>
        <v>45824.840277823438</v>
      </c>
      <c r="J27" s="36" cm="1">
        <f t="array" aca="1" ref="J27" ca="1">_FV(H27,"Price")</f>
        <v>32.090000000000003</v>
      </c>
      <c r="K27" s="37" cm="1">
        <f t="array" aca="1" ref="K27" ca="1">_FV(H27,"Change (%)",TRUE)</f>
        <v>5.0109999999999998E-3</v>
      </c>
      <c r="L27" s="38" cm="1">
        <f t="array" aca="1" ref="L27" ca="1">_FV(H27,"Change")</f>
        <v>0.16</v>
      </c>
      <c r="M27" s="36" cm="1">
        <f t="array" aca="1" ref="M27" ca="1">_FV(H27,"Open")</f>
        <v>32.01</v>
      </c>
      <c r="N27" s="36" cm="1">
        <f t="array" aca="1" ref="N27" ca="1">_FV(H27,"Low")</f>
        <v>32.01</v>
      </c>
      <c r="O27" s="36" cm="1">
        <f t="array" aca="1" ref="O27" ca="1">_FV(H27,"High")</f>
        <v>32.1</v>
      </c>
      <c r="P27" s="36" cm="1">
        <f t="array" aca="1" ref="P27" ca="1">_FV(H27,"Previous close",TRUE)</f>
        <v>31.93</v>
      </c>
      <c r="Q27" s="36" cm="1">
        <f t="array" aca="1" ref="Q27" ca="1">_FV(H27,"52 week low",TRUE)</f>
        <v>29.57</v>
      </c>
      <c r="R27" s="36" cm="1">
        <f t="array" aca="1" ref="R27" ca="1">_FV(H27,"52 week high",TRUE)</f>
        <v>32.795900000000003</v>
      </c>
      <c r="S27" s="39" cm="1">
        <f t="array" aca="1" ref="S27" ca="1">_FV(H27,"Volume")</f>
        <v>324450</v>
      </c>
      <c r="T27" s="40" cm="1">
        <f t="array" aca="1" ref="T27" ca="1">_FV(H27,"Volume average",TRUE)</f>
        <v>65537</v>
      </c>
      <c r="U27" s="40"/>
      <c r="V27" s="34" cm="1">
        <f t="array" aca="1" ref="V27" ca="1">_FV(H27,"Expense ratio",TRUE)</f>
        <v>9.1000000000000004E-3</v>
      </c>
      <c r="W27" s="41" cm="1">
        <f t="array" aca="1" ref="W27" ca="1">_FV(H27,"Market cap",TRUE)</f>
        <v>696955240.75999999</v>
      </c>
      <c r="Y27" t="str">
        <f t="shared" si="0"/>
        <v/>
      </c>
    </row>
    <row r="28" spans="1:25" x14ac:dyDescent="0.25">
      <c r="A28" t="s">
        <v>10952</v>
      </c>
      <c r="B28" t="s">
        <v>6310</v>
      </c>
      <c r="C28" t="s">
        <v>10940</v>
      </c>
      <c r="D28" t="s">
        <v>11865</v>
      </c>
      <c r="G28" t="s">
        <v>11234</v>
      </c>
      <c r="H28" t="e" vm="2304">
        <v>#VALUE!</v>
      </c>
      <c r="I28" s="31" cm="1">
        <f t="array" aca="1" ref="I28" ca="1">_FV(H28,"Last trade time",TRUE)</f>
        <v>45824.840277812502</v>
      </c>
      <c r="J28" s="23" cm="1">
        <f t="array" aca="1" ref="J28" ca="1">_FV(H28,"Price")</f>
        <v>18.565300000000001</v>
      </c>
      <c r="K28" s="27" cm="1">
        <f t="array" aca="1" ref="K28" ca="1">_FV(H28,"Change (%)",TRUE)</f>
        <v>4.3219999999999995E-3</v>
      </c>
      <c r="L28" s="26" cm="1">
        <f t="array" aca="1" ref="L28" ca="1">_FV(H28,"Change")</f>
        <v>7.9899999999999999E-2</v>
      </c>
      <c r="M28" s="23" cm="1">
        <f t="array" aca="1" ref="M28" ca="1">_FV(H28,"Open")</f>
        <v>18.565300000000001</v>
      </c>
      <c r="N28" s="23" cm="1">
        <f t="array" aca="1" ref="N28" ca="1">_FV(H28,"Low")</f>
        <v>18.565300000000001</v>
      </c>
      <c r="O28" s="23" cm="1">
        <f t="array" aca="1" ref="O28" ca="1">_FV(H28,"High")</f>
        <v>18.565300000000001</v>
      </c>
      <c r="P28" s="23" cm="1">
        <f t="array" aca="1" ref="P28" ca="1">_FV(H28,"Previous close",TRUE)</f>
        <v>18.485399999999998</v>
      </c>
      <c r="Q28" s="23" cm="1">
        <f t="array" aca="1" ref="Q28" ca="1">_FV(H28,"52 week low",TRUE)</f>
        <v>17.119199999999999</v>
      </c>
      <c r="R28" s="23" cm="1">
        <f t="array" aca="1" ref="R28" ca="1">_FV(H28,"52 week high",TRUE)</f>
        <v>21.62</v>
      </c>
      <c r="S28" s="8" cm="1">
        <f t="array" aca="1" ref="S28" ca="1">_FV(H28,"Volume")</f>
        <v>266</v>
      </c>
      <c r="T28" s="7" cm="1">
        <f t="array" aca="1" ref="T28" ca="1">_FV(H28,"Volume average",TRUE)</f>
        <v>1243</v>
      </c>
      <c r="U28" s="7"/>
      <c r="V28" s="25" cm="1">
        <f t="array" aca="1" ref="V28" ca="1">_FV(H28,"Expense ratio",TRUE)</f>
        <v>4.5000000000000005E-3</v>
      </c>
      <c r="W28" s="24" cm="1">
        <f t="array" aca="1" ref="W28" ca="1">_FV(H28,"Market cap",TRUE)</f>
        <v>2600296.14</v>
      </c>
      <c r="Y28" t="str">
        <f t="shared" si="0"/>
        <v/>
      </c>
    </row>
    <row r="29" spans="1:25" x14ac:dyDescent="0.25">
      <c r="A29" s="13" t="s">
        <v>7571</v>
      </c>
      <c r="B29" s="13" t="s">
        <v>7570</v>
      </c>
      <c r="C29" s="13" t="s">
        <v>10940</v>
      </c>
      <c r="D29" s="43" t="s">
        <v>11865</v>
      </c>
      <c r="E29" s="13"/>
      <c r="F29" s="13"/>
      <c r="G29" t="s">
        <v>11235</v>
      </c>
      <c r="H29" s="13" t="e" vm="2812">
        <v>#VALUE!</v>
      </c>
      <c r="I29" s="35" cm="1">
        <f t="array" aca="1" ref="I29" ca="1">_FV(H29,"Last trade time",TRUE)</f>
        <v>45824.840277812502</v>
      </c>
      <c r="J29" s="36" cm="1">
        <f t="array" aca="1" ref="J29" ca="1">_FV(H29,"Price")</f>
        <v>33.070399999999999</v>
      </c>
      <c r="K29" s="37" cm="1">
        <f t="array" aca="1" ref="K29" ca="1">_FV(H29,"Change (%)",TRUE)</f>
        <v>4.7029999999999997E-3</v>
      </c>
      <c r="L29" s="38" cm="1">
        <f t="array" aca="1" ref="L29" ca="1">_FV(H29,"Change")</f>
        <v>0.15479999999999999</v>
      </c>
      <c r="M29" s="36" cm="1">
        <f t="array" aca="1" ref="M29" ca="1">_FV(H29,"Open")</f>
        <v>32.9</v>
      </c>
      <c r="N29" s="36" cm="1">
        <f t="array" aca="1" ref="N29" ca="1">_FV(H29,"Low")</f>
        <v>32.9</v>
      </c>
      <c r="O29" s="36" cm="1">
        <f t="array" aca="1" ref="O29" ca="1">_FV(H29,"High")</f>
        <v>33.070399999999999</v>
      </c>
      <c r="P29" s="36" cm="1">
        <f t="array" aca="1" ref="P29" ca="1">_FV(H29,"Previous close",TRUE)</f>
        <v>32.915599999999998</v>
      </c>
      <c r="Q29" s="36" cm="1">
        <f t="array" aca="1" ref="Q29" ca="1">_FV(H29,"52 week low",TRUE)</f>
        <v>30.91</v>
      </c>
      <c r="R29" s="36" cm="1">
        <f t="array" aca="1" ref="R29" ca="1">_FV(H29,"52 week high",TRUE)</f>
        <v>33.67</v>
      </c>
      <c r="S29" s="39" cm="1">
        <f t="array" aca="1" ref="S29" ca="1">_FV(H29,"Volume")</f>
        <v>864</v>
      </c>
      <c r="T29" s="40" cm="1">
        <f t="array" aca="1" ref="T29" ca="1">_FV(H29,"Volume average",TRUE)</f>
        <v>11679</v>
      </c>
      <c r="U29" s="40"/>
      <c r="V29" s="34" cm="1">
        <f t="array" aca="1" ref="V29" ca="1">_FV(H29,"Expense ratio",TRUE)</f>
        <v>3.0000000000000001E-3</v>
      </c>
      <c r="W29" s="41" cm="1">
        <f t="array" aca="1" ref="W29" ca="1">_FV(H29,"Market cap",TRUE)</f>
        <v>26182845.140000001</v>
      </c>
      <c r="Y29" t="e">
        <f>IF(B29=#REF!,"XXX","")</f>
        <v>#REF!</v>
      </c>
    </row>
    <row r="30" spans="1:25" x14ac:dyDescent="0.25">
      <c r="A30" s="13" t="s">
        <v>10942</v>
      </c>
      <c r="B30" s="13" t="s">
        <v>5429</v>
      </c>
      <c r="C30" s="13" t="s">
        <v>10940</v>
      </c>
      <c r="D30" t="s">
        <v>11781</v>
      </c>
      <c r="E30" s="13"/>
      <c r="F30" s="13"/>
      <c r="G30" t="s">
        <v>11236</v>
      </c>
      <c r="H30" s="13" t="e" vm="1963">
        <v>#VALUE!</v>
      </c>
      <c r="I30" s="35" cm="1">
        <f t="array" aca="1" ref="I30" ca="1">_FV(H30,"Last trade time",TRUE)</f>
        <v>45824.840277812502</v>
      </c>
      <c r="J30" s="36" cm="1">
        <f t="array" aca="1" ref="J30" ca="1">_FV(H30,"Price")</f>
        <v>29.56</v>
      </c>
      <c r="K30" s="37" cm="1">
        <f t="array" aca="1" ref="K30" ca="1">_FV(H30,"Change (%)",TRUE)</f>
        <v>1.3550000000000001E-3</v>
      </c>
      <c r="L30" s="38" cm="1">
        <f t="array" aca="1" ref="L30" ca="1">_FV(H30,"Change")</f>
        <v>0.04</v>
      </c>
      <c r="M30" s="36" cm="1">
        <f t="array" aca="1" ref="M30" ca="1">_FV(H30,"Open")</f>
        <v>29.47</v>
      </c>
      <c r="N30" s="36" cm="1">
        <f t="array" aca="1" ref="N30" ca="1">_FV(H30,"Low")</f>
        <v>29.47</v>
      </c>
      <c r="O30" s="36" cm="1">
        <f t="array" aca="1" ref="O30" ca="1">_FV(H30,"High")</f>
        <v>29.69</v>
      </c>
      <c r="P30" s="36" cm="1">
        <f t="array" aca="1" ref="P30" ca="1">_FV(H30,"Previous close",TRUE)</f>
        <v>29.52</v>
      </c>
      <c r="Q30" s="36" cm="1">
        <f t="array" aca="1" ref="Q30" ca="1">_FV(H30,"52 week low",TRUE)</f>
        <v>25.63</v>
      </c>
      <c r="R30" s="36" cm="1">
        <f t="array" aca="1" ref="R30" ca="1">_FV(H30,"52 week high",TRUE)</f>
        <v>29.69</v>
      </c>
      <c r="S30" s="39" cm="1">
        <f t="array" aca="1" ref="S30" ca="1">_FV(H30,"Volume")</f>
        <v>40987</v>
      </c>
      <c r="T30" s="40" cm="1">
        <f t="array" aca="1" ref="T30" ca="1">_FV(H30,"Volume average",TRUE)</f>
        <v>67902</v>
      </c>
      <c r="U30" s="40"/>
      <c r="V30" s="34" cm="1">
        <f t="array" aca="1" ref="V30" ca="1">_FV(H30,"Expense ratio",TRUE)</f>
        <v>5.0000000000000001E-3</v>
      </c>
      <c r="W30" s="41" cm="1">
        <f t="array" aca="1" ref="W30" ca="1">_FV(H30,"Market cap",TRUE)</f>
        <v>485926898.25</v>
      </c>
      <c r="Y30" t="str">
        <f t="shared" si="0"/>
        <v/>
      </c>
    </row>
    <row r="31" spans="1:25" hidden="1" x14ac:dyDescent="0.25">
      <c r="A31" s="42" t="s">
        <v>10065</v>
      </c>
      <c r="B31" s="42" t="s">
        <v>328</v>
      </c>
      <c r="C31" s="42" t="s">
        <v>198</v>
      </c>
      <c r="D31" s="42" t="s">
        <v>10069</v>
      </c>
      <c r="E31" s="53"/>
      <c r="F31" s="53"/>
      <c r="G31" t="s">
        <v>11258</v>
      </c>
      <c r="H31" s="42" t="e" vm="99">
        <v>#VALUE!</v>
      </c>
      <c r="I31" s="31" cm="1">
        <f t="array" aca="1" ref="I31" ca="1">_FV(H31,"Last trade time",TRUE)</f>
        <v>45824.914916666406</v>
      </c>
      <c r="J31" s="23" cm="1">
        <f t="array" aca="1" ref="J31" ca="1">_FV(H31,"Price")</f>
        <v>4.5599999999999996</v>
      </c>
      <c r="K31" s="27" cm="1">
        <f t="array" aca="1" ref="K31" ca="1">_FV(H31,"Change (%)",TRUE)</f>
        <v>-1.2987E-2</v>
      </c>
      <c r="L31" s="26" cm="1">
        <f t="array" aca="1" ref="L31" ca="1">_FV(H31,"Change")</f>
        <v>-0.06</v>
      </c>
      <c r="M31" s="23" cm="1">
        <f t="array" aca="1" ref="M31" ca="1">_FV(H31,"Open")</f>
        <v>4.59</v>
      </c>
      <c r="N31" s="23" cm="1">
        <f t="array" aca="1" ref="N31" ca="1">_FV(H31,"Low")</f>
        <v>4.5244999999999997</v>
      </c>
      <c r="O31" s="23" cm="1">
        <f t="array" aca="1" ref="O31" ca="1">_FV(H31,"High")</f>
        <v>4.59</v>
      </c>
      <c r="P31" s="23" cm="1">
        <f t="array" aca="1" ref="P31" ca="1">_FV(H31,"Previous close",TRUE)</f>
        <v>4.62</v>
      </c>
      <c r="Q31" s="23" cm="1">
        <f t="array" aca="1" ref="Q31" ca="1">_FV(H31,"52 week low",TRUE)</f>
        <v>4.33</v>
      </c>
      <c r="R31" s="23" cm="1">
        <f t="array" aca="1" ref="R31" ca="1">_FV(H31,"52 week high",TRUE)</f>
        <v>5.63</v>
      </c>
      <c r="S31" s="8" cm="1">
        <f t="array" aca="1" ref="S31" ca="1">_FV(H31,"Volume")</f>
        <v>524368</v>
      </c>
      <c r="T31" s="7" cm="1">
        <f t="array" aca="1" ref="T31" ca="1">_FV(H31,"Volume average",TRUE)</f>
        <v>731519</v>
      </c>
      <c r="U31" s="7"/>
      <c r="V31" s="25" cm="1">
        <f t="array" aca="1" ref="V31" ca="1">_FV(H31,"Expense ratio",TRUE)</f>
        <v>3.2000000000000001E-2</v>
      </c>
      <c r="W31" s="24" cm="1">
        <f t="array" aca="1" ref="W31" ca="1">_FV(H31,"Market cap",TRUE)</f>
        <v>119582707.84999999</v>
      </c>
      <c r="Y31" t="str">
        <f t="shared" si="0"/>
        <v/>
      </c>
    </row>
    <row r="32" spans="1:25" hidden="1" x14ac:dyDescent="0.25">
      <c r="A32" s="42" t="s">
        <v>10066</v>
      </c>
      <c r="B32" s="42" t="s">
        <v>320</v>
      </c>
      <c r="C32" s="42" t="s">
        <v>198</v>
      </c>
      <c r="D32" s="55" t="s">
        <v>10069</v>
      </c>
      <c r="E32" s="53"/>
      <c r="F32" s="53"/>
      <c r="G32" t="s">
        <v>11257</v>
      </c>
      <c r="H32" s="42" t="e" vm="96">
        <v>#VALUE!</v>
      </c>
      <c r="I32" s="31" cm="1">
        <f t="array" aca="1" ref="I32" ca="1">_FV(H32,"Last trade time",TRUE)</f>
        <v>45824.840277812502</v>
      </c>
      <c r="J32" s="23" cm="1">
        <f t="array" aca="1" ref="J32" ca="1">_FV(H32,"Price")</f>
        <v>22.38</v>
      </c>
      <c r="K32" s="27" cm="1">
        <f t="array" aca="1" ref="K32" ca="1">_FV(H32,"Change (%)",TRUE)</f>
        <v>4.0379999999999999E-3</v>
      </c>
      <c r="L32" s="26" cm="1">
        <f t="array" aca="1" ref="L32" ca="1">_FV(H32,"Change")</f>
        <v>0.09</v>
      </c>
      <c r="M32" s="23" cm="1">
        <f t="array" aca="1" ref="M32" ca="1">_FV(H32,"Open")</f>
        <v>22.41</v>
      </c>
      <c r="N32" s="23" cm="1">
        <f t="array" aca="1" ref="N32" ca="1">_FV(H32,"Low")</f>
        <v>22.26</v>
      </c>
      <c r="O32" s="23" cm="1">
        <f t="array" aca="1" ref="O32" ca="1">_FV(H32,"High")</f>
        <v>22.51</v>
      </c>
      <c r="P32" s="23" cm="1">
        <f t="array" aca="1" ref="P32" ca="1">_FV(H32,"Previous close",TRUE)</f>
        <v>22.29</v>
      </c>
      <c r="Q32" s="23" cm="1">
        <f t="array" aca="1" ref="Q32" ca="1">_FV(H32,"52 week low",TRUE)</f>
        <v>20.2</v>
      </c>
      <c r="R32" s="23" cm="1">
        <f t="array" aca="1" ref="R32" ca="1">_FV(H32,"52 week high",TRUE)</f>
        <v>24.31</v>
      </c>
      <c r="S32" s="8" cm="1">
        <f t="array" aca="1" ref="S32" ca="1">_FV(H32,"Volume")</f>
        <v>133771</v>
      </c>
      <c r="T32" s="7" cm="1">
        <f t="array" aca="1" ref="T32" ca="1">_FV(H32,"Volume average",TRUE)</f>
        <v>27539</v>
      </c>
      <c r="U32" s="7"/>
      <c r="V32" s="25" cm="1">
        <f t="array" aca="1" ref="V32" ca="1">_FV(H32,"Expense ratio",TRUE)</f>
        <v>3.56E-2</v>
      </c>
      <c r="W32" s="24" cm="1">
        <f t="array" aca="1" ref="W32" ca="1">_FV(H32,"Market cap",TRUE)</f>
        <v>25438435.199999999</v>
      </c>
      <c r="Y32" t="str">
        <f t="shared" si="0"/>
        <v/>
      </c>
    </row>
    <row r="33" spans="1:25" hidden="1" x14ac:dyDescent="0.25">
      <c r="A33" s="42" t="s">
        <v>10067</v>
      </c>
      <c r="B33" s="42" t="s">
        <v>322</v>
      </c>
      <c r="C33" s="42" t="s">
        <v>198</v>
      </c>
      <c r="D33" s="42" t="s">
        <v>10069</v>
      </c>
      <c r="E33" s="53"/>
      <c r="F33" s="53"/>
      <c r="G33" t="s">
        <v>11256</v>
      </c>
      <c r="H33" s="42" t="e" vm="97">
        <v>#VALUE!</v>
      </c>
      <c r="I33" s="31" cm="1">
        <f t="array" aca="1" ref="I33" ca="1">_FV(H33,"Last trade time",TRUE)</f>
        <v>45824.902708390626</v>
      </c>
      <c r="J33" s="23" cm="1">
        <f t="array" aca="1" ref="J33" ca="1">_FV(H33,"Price")</f>
        <v>18.09</v>
      </c>
      <c r="K33" s="27" cm="1">
        <f t="array" aca="1" ref="K33" ca="1">_FV(H33,"Change (%)",TRUE)</f>
        <v>-1.6313000000000001E-2</v>
      </c>
      <c r="L33" s="26" cm="1">
        <f t="array" aca="1" ref="L33" ca="1">_FV(H33,"Change")</f>
        <v>-0.3</v>
      </c>
      <c r="M33" s="23" cm="1">
        <f t="array" aca="1" ref="M33" ca="1">_FV(H33,"Open")</f>
        <v>18.23</v>
      </c>
      <c r="N33" s="23" cm="1">
        <f t="array" aca="1" ref="N33" ca="1">_FV(H33,"Low")</f>
        <v>18.059999999999999</v>
      </c>
      <c r="O33" s="23" cm="1">
        <f t="array" aca="1" ref="O33" ca="1">_FV(H33,"High")</f>
        <v>18.239999999999998</v>
      </c>
      <c r="P33" s="23" cm="1">
        <f t="array" aca="1" ref="P33" ca="1">_FV(H33,"Previous close",TRUE)</f>
        <v>18.39</v>
      </c>
      <c r="Q33" s="23" cm="1">
        <f t="array" aca="1" ref="Q33" ca="1">_FV(H33,"52 week low",TRUE)</f>
        <v>17.021000000000001</v>
      </c>
      <c r="R33" s="23" cm="1">
        <f t="array" aca="1" ref="R33" ca="1">_FV(H33,"52 week high",TRUE)</f>
        <v>20.69</v>
      </c>
      <c r="S33" s="8" cm="1">
        <f t="array" aca="1" ref="S33" ca="1">_FV(H33,"Volume")</f>
        <v>62683</v>
      </c>
      <c r="T33" s="7" cm="1">
        <f t="array" aca="1" ref="T33" ca="1">_FV(H33,"Volume average",TRUE)</f>
        <v>56653</v>
      </c>
      <c r="U33" s="7"/>
      <c r="V33" s="25" cm="1">
        <f t="array" aca="1" ref="V33" ca="1">_FV(H33,"Expense ratio",TRUE)</f>
        <v>3.27E-2</v>
      </c>
      <c r="W33" s="24" cm="1">
        <f t="array" aca="1" ref="W33" ca="1">_FV(H33,"Market cap",TRUE)</f>
        <v>48890412.310000002</v>
      </c>
      <c r="Y33" t="str">
        <f t="shared" si="0"/>
        <v/>
      </c>
    </row>
    <row r="34" spans="1:25" hidden="1" x14ac:dyDescent="0.25">
      <c r="A34" s="42" t="s">
        <v>10068</v>
      </c>
      <c r="B34" s="42" t="s">
        <v>291</v>
      </c>
      <c r="C34" s="42" t="s">
        <v>198</v>
      </c>
      <c r="D34" s="42" t="s">
        <v>10069</v>
      </c>
      <c r="E34" s="53"/>
      <c r="F34" s="53"/>
      <c r="G34" t="s">
        <v>11255</v>
      </c>
      <c r="H34" s="42" t="e" vm="90">
        <v>#VALUE!</v>
      </c>
      <c r="I34" s="31" cm="1">
        <f t="array" aca="1" ref="I34" ca="1">_FV(H34,"Last trade time",TRUE)</f>
        <v>45824.840277812502</v>
      </c>
      <c r="J34" s="23" cm="1">
        <f t="array" aca="1" ref="J34" ca="1">_FV(H34,"Price")</f>
        <v>11.26</v>
      </c>
      <c r="K34" s="27" cm="1">
        <f t="array" aca="1" ref="K34" ca="1">_FV(H34,"Change (%)",TRUE)</f>
        <v>2.9249999999999998E-2</v>
      </c>
      <c r="L34" s="26" cm="1">
        <f t="array" aca="1" ref="L34" ca="1">_FV(H34,"Change")</f>
        <v>0.32</v>
      </c>
      <c r="M34" s="23" cm="1">
        <f t="array" aca="1" ref="M34" ca="1">_FV(H34,"Open")</f>
        <v>10.94</v>
      </c>
      <c r="N34" s="23" cm="1">
        <f t="array" aca="1" ref="N34" ca="1">_FV(H34,"Low")</f>
        <v>10.92</v>
      </c>
      <c r="O34" s="23" cm="1">
        <f t="array" aca="1" ref="O34" ca="1">_FV(H34,"High")</f>
        <v>11.27</v>
      </c>
      <c r="P34" s="23" cm="1">
        <f t="array" aca="1" ref="P34" ca="1">_FV(H34,"Previous close",TRUE)</f>
        <v>10.94</v>
      </c>
      <c r="Q34" s="23" cm="1">
        <f t="array" aca="1" ref="Q34" ca="1">_FV(H34,"52 week low",TRUE)</f>
        <v>10.77</v>
      </c>
      <c r="R34" s="23" cm="1">
        <f t="array" aca="1" ref="R34" ca="1">_FV(H34,"52 week high",TRUE)</f>
        <v>13.73</v>
      </c>
      <c r="S34" s="8" cm="1">
        <f t="array" aca="1" ref="S34" ca="1">_FV(H34,"Volume")</f>
        <v>44352</v>
      </c>
      <c r="T34" s="7" cm="1">
        <f t="array" aca="1" ref="T34" ca="1">_FV(H34,"Volume average",TRUE)</f>
        <v>25500</v>
      </c>
      <c r="U34" s="7"/>
      <c r="V34" s="25" cm="1">
        <f t="array" aca="1" ref="V34" ca="1">_FV(H34,"Expense ratio",TRUE)</f>
        <v>4.4199999999999996E-2</v>
      </c>
      <c r="W34" s="24" cm="1">
        <f t="array" aca="1" ref="W34" ca="1">_FV(H34,"Market cap",TRUE)</f>
        <v>10748976.75</v>
      </c>
    </row>
    <row r="35" spans="1:25" hidden="1" x14ac:dyDescent="0.25">
      <c r="A35" t="s">
        <v>11169</v>
      </c>
      <c r="B35" s="25" t="s">
        <v>11168</v>
      </c>
      <c r="C35" s="25" t="s">
        <v>198</v>
      </c>
      <c r="D35" s="25" t="s">
        <v>10069</v>
      </c>
      <c r="E35" s="25" t="s">
        <v>11817</v>
      </c>
      <c r="F35" s="25"/>
      <c r="G35" s="25" t="s">
        <v>11665</v>
      </c>
      <c r="H35" t="e" vm="3860">
        <v>#VALUE!</v>
      </c>
      <c r="I35" s="31" cm="1">
        <f t="array" aca="1" ref="I35" ca="1">_FV(H35,"Last trade time",TRUE)</f>
        <v>45824.645572025001</v>
      </c>
      <c r="J35" s="23" cm="1">
        <f t="array" aca="1" ref="J35" ca="1">_FV(H35,"Price")</f>
        <v>61.255000000000003</v>
      </c>
      <c r="K35" s="27" cm="1">
        <f t="array" aca="1" ref="K35" ca="1">_FV(H35,"Change (%)",TRUE)</f>
        <v>-8.1770000000000002E-3</v>
      </c>
      <c r="L35" s="26" cm="1">
        <f t="array" aca="1" ref="L35" ca="1">_FV(H35,"Change")</f>
        <v>-0.505</v>
      </c>
      <c r="M35" s="23" cm="1">
        <f t="array" aca="1" ref="M35" ca="1">_FV(H35,"Open")</f>
        <v>62.53</v>
      </c>
      <c r="N35" s="23" cm="1">
        <f t="array" aca="1" ref="N35" ca="1">_FV(H35,"Low")</f>
        <v>61.05</v>
      </c>
      <c r="O35" s="23" cm="1">
        <f t="array" aca="1" ref="O35" ca="1">_FV(H35,"High")</f>
        <v>62.53</v>
      </c>
      <c r="P35" s="23" cm="1">
        <f t="array" aca="1" ref="P35" ca="1">_FV(H35,"Previous close",TRUE)</f>
        <v>61.76</v>
      </c>
      <c r="Q35" s="23" cm="1">
        <f t="array" aca="1" ref="Q35" ca="1">_FV(H35,"52 week low",TRUE)</f>
        <v>35.85</v>
      </c>
      <c r="R35" s="23" cm="1">
        <f t="array" aca="1" ref="R35" ca="1">_FV(H35,"52 week high",TRUE)</f>
        <v>74.900000000000006</v>
      </c>
      <c r="S35" s="8" cm="1">
        <f t="array" aca="1" ref="S35" ca="1">_FV(H35,"Volume")</f>
        <v>3177</v>
      </c>
      <c r="T35" s="7" t="e" cm="1" vm="12">
        <f t="array" ref="T35">_FV(H35,"Volume average",TRUE)</f>
        <v>#VALUE!</v>
      </c>
      <c r="U35" s="7"/>
      <c r="V35" s="25" cm="1">
        <f t="array" aca="1" ref="V35" ca="1">_FV(H35,"Expense ratio",TRUE)</f>
        <v>9.8999999999999991E-3</v>
      </c>
      <c r="W35" s="24" cm="1">
        <f t="array" aca="1" ref="W35" ca="1">_FV(H35,"Market cap",TRUE)</f>
        <v>39476584.229999997</v>
      </c>
    </row>
    <row r="36" spans="1:25" hidden="1" x14ac:dyDescent="0.25">
      <c r="A36" t="s">
        <v>11183</v>
      </c>
      <c r="B36" t="s">
        <v>11164</v>
      </c>
      <c r="C36" t="s">
        <v>198</v>
      </c>
      <c r="D36" t="s">
        <v>10069</v>
      </c>
      <c r="E36" t="s">
        <v>10068</v>
      </c>
      <c r="G36" t="s">
        <v>11673</v>
      </c>
      <c r="H36" t="e" vm="3861">
        <v>#VALUE!</v>
      </c>
      <c r="I36" s="31" cm="1">
        <f t="array" aca="1" ref="I36" ca="1">_FV(H36,"Last trade time",TRUE)</f>
        <v>45824.666666666664</v>
      </c>
      <c r="J36" s="23" cm="1">
        <f t="array" aca="1" ref="J36" ca="1">_FV(H36,"Price")</f>
        <v>43.7</v>
      </c>
      <c r="K36" s="27" cm="1">
        <f t="array" aca="1" ref="K36" ca="1">_FV(H36,"Change (%)",TRUE)</f>
        <v>2.8235E-2</v>
      </c>
      <c r="L36" s="26" cm="1">
        <f t="array" aca="1" ref="L36" ca="1">_FV(H36,"Change")</f>
        <v>1.2</v>
      </c>
      <c r="M36" s="23" cm="1">
        <f t="array" aca="1" ref="M36" ca="1">_FV(H36,"Open")</f>
        <v>42.1</v>
      </c>
      <c r="N36" s="23" cm="1">
        <f t="array" aca="1" ref="N36" ca="1">_FV(H36,"Low")</f>
        <v>40.9</v>
      </c>
      <c r="O36" s="23" cm="1">
        <f t="array" aca="1" ref="O36" ca="1">_FV(H36,"High")</f>
        <v>43.8</v>
      </c>
      <c r="P36" s="23" cm="1">
        <f t="array" aca="1" ref="P36" ca="1">_FV(H36,"Previous close",TRUE)</f>
        <v>42.5</v>
      </c>
      <c r="Q36" s="23" cm="1">
        <f t="array" aca="1" ref="Q36" ca="1">_FV(H36,"52 week low",TRUE)</f>
        <v>0.78</v>
      </c>
      <c r="R36" s="23" cm="1">
        <f t="array" aca="1" ref="R36" ca="1">_FV(H36,"52 week high",TRUE)</f>
        <v>88</v>
      </c>
      <c r="S36" s="8" cm="1">
        <f t="array" aca="1" ref="S36" ca="1">_FV(H36,"Volume")</f>
        <v>10164</v>
      </c>
      <c r="T36" s="7" cm="1">
        <f t="array" aca="1" ref="T36" ca="1">_FV(H36,"Volume average",TRUE)</f>
        <v>4970</v>
      </c>
      <c r="U36" s="7"/>
      <c r="V36" s="25" t="e" cm="1" vm="13">
        <f t="array" ref="V36">_FV(H36,"Expense ratio",TRUE)</f>
        <v>#VALUE!</v>
      </c>
      <c r="W36" s="24" cm="1">
        <f t="array" aca="1" ref="W36" ca="1">_FV(H36,"Market cap",TRUE)</f>
        <v>490040200</v>
      </c>
      <c r="Y36" t="str">
        <f>IF(B36=B33,"XXX","")</f>
        <v/>
      </c>
    </row>
    <row r="37" spans="1:25" hidden="1" x14ac:dyDescent="0.25">
      <c r="A37" t="s">
        <v>11189</v>
      </c>
      <c r="B37" t="s">
        <v>11034</v>
      </c>
      <c r="C37" t="s">
        <v>198</v>
      </c>
      <c r="D37" t="s">
        <v>10069</v>
      </c>
      <c r="G37" t="s">
        <v>11679</v>
      </c>
      <c r="H37" t="e" vm="3862">
        <v>#VALUE!</v>
      </c>
      <c r="I37" s="31" cm="1">
        <f t="array" aca="1" ref="I37" ca="1">_FV(H37,"Last trade time",TRUE)</f>
        <v>45824.8278587963</v>
      </c>
      <c r="J37" s="23" cm="1">
        <f t="array" aca="1" ref="J37" ca="1">_FV(H37,"Price")</f>
        <v>68.540000000000006</v>
      </c>
      <c r="K37" s="27" cm="1">
        <f t="array" aca="1" ref="K37" ca="1">_FV(H37,"Change (%)",TRUE)</f>
        <v>1.5708E-2</v>
      </c>
      <c r="L37" s="26" cm="1">
        <f t="array" aca="1" ref="L37" ca="1">_FV(H37,"Change")</f>
        <v>1.06</v>
      </c>
      <c r="M37" s="23" cm="1">
        <f t="array" aca="1" ref="M37" ca="1">_FV(H37,"Open")</f>
        <v>68</v>
      </c>
      <c r="N37" s="23" cm="1">
        <f t="array" aca="1" ref="N37" ca="1">_FV(H37,"Low")</f>
        <v>68</v>
      </c>
      <c r="O37" s="23" cm="1">
        <f t="array" aca="1" ref="O37" ca="1">_FV(H37,"High")</f>
        <v>68.58</v>
      </c>
      <c r="P37" s="23" cm="1">
        <f t="array" aca="1" ref="P37" ca="1">_FV(H37,"Previous close",TRUE)</f>
        <v>67.48</v>
      </c>
      <c r="Q37" s="23" cm="1">
        <f t="array" aca="1" ref="Q37" ca="1">_FV(H37,"52 week low",TRUE)</f>
        <v>58</v>
      </c>
      <c r="R37" s="23" cm="1">
        <f t="array" aca="1" ref="R37" ca="1">_FV(H37,"52 week high",TRUE)</f>
        <v>69.48</v>
      </c>
      <c r="S37" s="8" cm="1">
        <f t="array" aca="1" ref="S37" ca="1">_FV(H37,"Volume")</f>
        <v>2889</v>
      </c>
      <c r="T37" s="7" t="e" cm="1" vm="12">
        <f t="array" ref="T37">_FV(H37,"Volume average",TRUE)</f>
        <v>#VALUE!</v>
      </c>
      <c r="U37" s="7"/>
      <c r="V37" s="25" cm="1">
        <f t="array" aca="1" ref="V37" ca="1">_FV(H37,"Expense ratio",TRUE)</f>
        <v>7.0999999999999995E-3</v>
      </c>
      <c r="W37" s="24" cm="1">
        <f t="array" aca="1" ref="W37" ca="1">_FV(H37,"Market cap",TRUE)</f>
        <v>256339352.28999999</v>
      </c>
      <c r="Y37" t="str">
        <f t="shared" si="0"/>
        <v/>
      </c>
    </row>
    <row r="38" spans="1:25" hidden="1" x14ac:dyDescent="0.25">
      <c r="A38" t="s">
        <v>11182</v>
      </c>
      <c r="B38" t="s">
        <v>11163</v>
      </c>
      <c r="C38" t="s">
        <v>198</v>
      </c>
      <c r="D38" t="s">
        <v>10069</v>
      </c>
      <c r="E38" t="s">
        <v>11821</v>
      </c>
      <c r="G38" t="s">
        <v>11672</v>
      </c>
      <c r="H38" t="e" vm="3863">
        <v>#VALUE!</v>
      </c>
      <c r="I38" s="31" cm="1">
        <f t="array" aca="1" ref="I38" ca="1">_FV(H38,"Last trade time",TRUE)</f>
        <v>45824.375011574077</v>
      </c>
      <c r="J38" s="23" cm="1">
        <f t="array" aca="1" ref="J38" ca="1">_FV(H38,"Price")</f>
        <v>6.5</v>
      </c>
      <c r="K38" s="27" cm="1">
        <f t="array" aca="1" ref="K38" ca="1">_FV(H38,"Change (%)",TRUE)</f>
        <v>-9.1459999999999996E-3</v>
      </c>
      <c r="L38" s="26" cm="1">
        <f t="array" aca="1" ref="L38" ca="1">_FV(H38,"Change")</f>
        <v>-0.06</v>
      </c>
      <c r="M38" s="23" cm="1">
        <f t="array" aca="1" ref="M38" ca="1">_FV(H38,"Open")</f>
        <v>6.57</v>
      </c>
      <c r="N38" s="23" cm="1">
        <f t="array" aca="1" ref="N38" ca="1">_FV(H38,"Low")</f>
        <v>6.49</v>
      </c>
      <c r="O38" s="23" cm="1">
        <f t="array" aca="1" ref="O38" ca="1">_FV(H38,"High")</f>
        <v>6.58</v>
      </c>
      <c r="P38" s="23" cm="1">
        <f t="array" aca="1" ref="P38" ca="1">_FV(H38,"Previous close",TRUE)</f>
        <v>6.56</v>
      </c>
      <c r="Q38" s="23" cm="1">
        <f t="array" aca="1" ref="Q38" ca="1">_FV(H38,"52 week low",TRUE)</f>
        <v>5.36</v>
      </c>
      <c r="R38" s="23" cm="1">
        <f t="array" aca="1" ref="R38" ca="1">_FV(H38,"52 week high",TRUE)</f>
        <v>7.6</v>
      </c>
      <c r="S38" s="8" cm="1">
        <f t="array" aca="1" ref="S38" ca="1">_FV(H38,"Volume")</f>
        <v>1021949</v>
      </c>
      <c r="T38" s="7" cm="1">
        <f t="array" aca="1" ref="T38" ca="1">_FV(H38,"Volume average",TRUE)</f>
        <v>1145340</v>
      </c>
      <c r="U38" s="7"/>
      <c r="V38" s="25" t="e" cm="1" vm="13">
        <f t="array" ref="V38">_FV(H38,"Expense ratio",TRUE)</f>
        <v>#VALUE!</v>
      </c>
      <c r="W38" s="24" cm="1">
        <f t="array" aca="1" ref="W38" ca="1">_FV(H38,"Market cap",TRUE)</f>
        <v>3194832000</v>
      </c>
      <c r="Y38" t="str">
        <f t="shared" si="0"/>
        <v/>
      </c>
    </row>
    <row r="39" spans="1:25" hidden="1" x14ac:dyDescent="0.25">
      <c r="A39" t="s">
        <v>9420</v>
      </c>
      <c r="B39" t="s">
        <v>9419</v>
      </c>
      <c r="C39" t="s">
        <v>198</v>
      </c>
      <c r="D39" t="s">
        <v>10069</v>
      </c>
      <c r="G39" t="s">
        <v>11677</v>
      </c>
      <c r="H39" t="e" vm="3580">
        <v>#VALUE!</v>
      </c>
      <c r="I39" s="31" cm="1">
        <f t="array" aca="1" ref="I39" ca="1">_FV(H39,"Last trade time",TRUE)</f>
        <v>45824.840277812502</v>
      </c>
      <c r="J39" s="23" cm="1">
        <f t="array" aca="1" ref="J39" ca="1">_FV(H39,"Price")</f>
        <v>24.787700000000001</v>
      </c>
      <c r="K39" s="27" cm="1">
        <f t="array" aca="1" ref="K39" ca="1">_FV(H39,"Change (%)",TRUE)</f>
        <v>1.7260000000000001E-3</v>
      </c>
      <c r="L39" s="26" cm="1">
        <f t="array" aca="1" ref="L39" ca="1">_FV(H39,"Change")</f>
        <v>4.2700000000000002E-2</v>
      </c>
      <c r="M39" s="23" cm="1">
        <f t="array" aca="1" ref="M39" ca="1">_FV(H39,"Open")</f>
        <v>24.544699999999999</v>
      </c>
      <c r="N39" s="23" cm="1">
        <f t="array" aca="1" ref="N39" ca="1">_FV(H39,"Low")</f>
        <v>24.544699999999999</v>
      </c>
      <c r="O39" s="23" cm="1">
        <f t="array" aca="1" ref="O39" ca="1">_FV(H39,"High")</f>
        <v>24.787700000000001</v>
      </c>
      <c r="P39" s="23" cm="1">
        <f t="array" aca="1" ref="P39" ca="1">_FV(H39,"Previous close",TRUE)</f>
        <v>24.745000000000001</v>
      </c>
      <c r="Q39" s="23" cm="1">
        <f t="array" aca="1" ref="Q39" ca="1">_FV(H39,"52 week low",TRUE)</f>
        <v>24.19</v>
      </c>
      <c r="R39" s="23" cm="1">
        <f t="array" aca="1" ref="R39" ca="1">_FV(H39,"52 week high",TRUE)</f>
        <v>27.37</v>
      </c>
      <c r="S39" s="8" cm="1">
        <f t="array" aca="1" ref="S39" ca="1">_FV(H39,"Volume")</f>
        <v>1647</v>
      </c>
      <c r="T39" s="7" cm="1">
        <f t="array" aca="1" ref="T39" ca="1">_FV(H39,"Volume average",TRUE)</f>
        <v>2228</v>
      </c>
      <c r="U39" s="7"/>
      <c r="V39" s="25" cm="1">
        <f t="array" aca="1" ref="V39" ca="1">_FV(H39,"Expense ratio",TRUE)</f>
        <v>8.9999999999999998E-4</v>
      </c>
      <c r="W39" s="24" cm="1">
        <f t="array" aca="1" ref="W39" ca="1">_FV(H39,"Market cap",TRUE)</f>
        <v>9825624.9499999993</v>
      </c>
      <c r="Y39" t="str">
        <f t="shared" si="0"/>
        <v/>
      </c>
    </row>
    <row r="40" spans="1:25" hidden="1" x14ac:dyDescent="0.25">
      <c r="A40" s="42" t="s">
        <v>10986</v>
      </c>
      <c r="B40" s="42" t="s">
        <v>3294</v>
      </c>
      <c r="C40" s="42" t="s">
        <v>198</v>
      </c>
      <c r="D40" s="42" t="s">
        <v>10986</v>
      </c>
      <c r="E40" s="25" t="s">
        <v>11744</v>
      </c>
      <c r="F40" s="53"/>
      <c r="G40" t="s">
        <v>11259</v>
      </c>
      <c r="H40" s="42" t="e" vm="1158">
        <v>#VALUE!</v>
      </c>
      <c r="I40" s="31" cm="1">
        <f t="array" aca="1" ref="I40" ca="1">_FV(H40,"Last trade time",TRUE)</f>
        <v>45824.840277823438</v>
      </c>
      <c r="J40" s="23" cm="1">
        <f t="array" aca="1" ref="J40" ca="1">_FV(H40,"Price")</f>
        <v>18.760000000000002</v>
      </c>
      <c r="K40" s="27" cm="1">
        <f t="array" aca="1" ref="K40" ca="1">_FV(H40,"Change (%)",TRUE)</f>
        <v>1.2959E-2</v>
      </c>
      <c r="L40" s="26" cm="1">
        <f t="array" aca="1" ref="L40" ca="1">_FV(H40,"Change")</f>
        <v>0.24</v>
      </c>
      <c r="M40" s="23" cm="1">
        <f t="array" aca="1" ref="M40" ca="1">_FV(H40,"Open")</f>
        <v>18.71</v>
      </c>
      <c r="N40" s="23" cm="1">
        <f t="array" aca="1" ref="N40" ca="1">_FV(H40,"Low")</f>
        <v>18.686800000000002</v>
      </c>
      <c r="O40" s="23" cm="1">
        <f t="array" aca="1" ref="O40" ca="1">_FV(H40,"High")</f>
        <v>18.78</v>
      </c>
      <c r="P40" s="23" cm="1">
        <f t="array" aca="1" ref="P40" ca="1">_FV(H40,"Previous close",TRUE)</f>
        <v>18.52</v>
      </c>
      <c r="Q40" s="23" cm="1">
        <f t="array" aca="1" ref="Q40" ca="1">_FV(H40,"52 week low",TRUE)</f>
        <v>17.125</v>
      </c>
      <c r="R40" s="23" cm="1">
        <f t="array" aca="1" ref="R40" ca="1">_FV(H40,"52 week high",TRUE)</f>
        <v>21.45</v>
      </c>
      <c r="S40" s="8" cm="1">
        <f t="array" aca="1" ref="S40" ca="1">_FV(H40,"Volume")</f>
        <v>18849</v>
      </c>
      <c r="T40" s="7" cm="1">
        <f t="array" aca="1" ref="T40" ca="1">_FV(H40,"Volume average",TRUE)</f>
        <v>54946</v>
      </c>
      <c r="U40" s="7"/>
      <c r="V40" s="25" cm="1">
        <f t="array" aca="1" ref="V40" ca="1">_FV(H40,"Expense ratio",TRUE)</f>
        <v>7.4999999999999997E-3</v>
      </c>
      <c r="W40" s="24" cm="1">
        <f t="array" aca="1" ref="W40" ca="1">_FV(H40,"Market cap",TRUE)</f>
        <v>105372137.64</v>
      </c>
      <c r="Y40" t="str">
        <f t="shared" si="0"/>
        <v/>
      </c>
    </row>
    <row r="41" spans="1:25" hidden="1" x14ac:dyDescent="0.25">
      <c r="A41" s="42" t="s">
        <v>10059</v>
      </c>
      <c r="B41" s="42" t="s">
        <v>7910</v>
      </c>
      <c r="C41" s="42" t="s">
        <v>198</v>
      </c>
      <c r="D41" s="55" t="s">
        <v>11742</v>
      </c>
      <c r="E41" s="53"/>
      <c r="F41" s="53"/>
      <c r="G41" t="s">
        <v>11260</v>
      </c>
      <c r="H41" s="42" t="e" vm="2957">
        <v>#VALUE!</v>
      </c>
      <c r="I41" s="31" cm="1">
        <f t="array" aca="1" ref="I41" ca="1">_FV(H41,"Last trade time",TRUE)</f>
        <v>45824.840277789066</v>
      </c>
      <c r="J41" s="23" cm="1">
        <f t="array" aca="1" ref="J41" ca="1">_FV(H41,"Price")</f>
        <v>21.46</v>
      </c>
      <c r="K41" s="27" cm="1">
        <f t="array" aca="1" ref="K41" ca="1">_FV(H41,"Change (%)",TRUE)</f>
        <v>3.2729999999999999E-3</v>
      </c>
      <c r="L41" s="26" cm="1">
        <f t="array" aca="1" ref="L41" ca="1">_FV(H41,"Change")</f>
        <v>7.0000000000000007E-2</v>
      </c>
      <c r="M41" s="23" cm="1">
        <f t="array" aca="1" ref="M41" ca="1">_FV(H41,"Open")</f>
        <v>21.44</v>
      </c>
      <c r="N41" s="23" cm="1">
        <f t="array" aca="1" ref="N41" ca="1">_FV(H41,"Low")</f>
        <v>21.2346</v>
      </c>
      <c r="O41" s="23" cm="1">
        <f t="array" aca="1" ref="O41" ca="1">_FV(H41,"High")</f>
        <v>21.484999999999999</v>
      </c>
      <c r="P41" s="23" cm="1">
        <f t="array" aca="1" ref="P41" ca="1">_FV(H41,"Previous close",TRUE)</f>
        <v>21.39</v>
      </c>
      <c r="Q41" s="23" cm="1">
        <f t="array" aca="1" ref="Q41" ca="1">_FV(H41,"52 week low",TRUE)</f>
        <v>18.8</v>
      </c>
      <c r="R41" s="23" cm="1">
        <f t="array" aca="1" ref="R41" ca="1">_FV(H41,"52 week high",TRUE)</f>
        <v>21.67</v>
      </c>
      <c r="S41" s="8" cm="1">
        <f t="array" aca="1" ref="S41" ca="1">_FV(H41,"Volume")</f>
        <v>241666</v>
      </c>
      <c r="T41" s="7" cm="1">
        <f t="array" aca="1" ref="T41" ca="1">_FV(H41,"Volume average",TRUE)</f>
        <v>580562</v>
      </c>
      <c r="U41" s="7"/>
      <c r="V41" s="25" cm="1">
        <f t="array" aca="1" ref="V41" ca="1">_FV(H41,"Expense ratio",TRUE)</f>
        <v>2.5999999999999999E-3</v>
      </c>
      <c r="W41" s="24" cm="1">
        <f t="array" aca="1" ref="W41" ca="1">_FV(H41,"Market cap",TRUE)</f>
        <v>1419800563.4000001</v>
      </c>
      <c r="Y41" t="str">
        <f t="shared" si="0"/>
        <v/>
      </c>
    </row>
    <row r="42" spans="1:25" hidden="1" x14ac:dyDescent="0.25">
      <c r="A42" s="42" t="s">
        <v>10058</v>
      </c>
      <c r="B42" s="42" t="s">
        <v>2496</v>
      </c>
      <c r="C42" s="42" t="s">
        <v>198</v>
      </c>
      <c r="D42" s="42" t="s">
        <v>11742</v>
      </c>
      <c r="E42" s="53"/>
      <c r="F42" s="53"/>
      <c r="G42" t="s">
        <v>11263</v>
      </c>
      <c r="H42" s="42" t="e" vm="850">
        <v>#VALUE!</v>
      </c>
      <c r="I42" s="31" cm="1">
        <f t="array" aca="1" ref="I42" ca="1">_FV(H42,"Last trade time",TRUE)</f>
        <v>45824.910993205471</v>
      </c>
      <c r="J42" s="23" cm="1">
        <f t="array" aca="1" ref="J42" ca="1">_FV(H42,"Price")</f>
        <v>22.99</v>
      </c>
      <c r="K42" s="27" cm="1">
        <f t="array" aca="1" ref="K42" ca="1">_FV(H42,"Change (%)",TRUE)</f>
        <v>-2.1700000000000001E-3</v>
      </c>
      <c r="L42" s="26" cm="1">
        <f t="array" aca="1" ref="L42" ca="1">_FV(H42,"Change")</f>
        <v>-0.05</v>
      </c>
      <c r="M42" s="23" cm="1">
        <f t="array" aca="1" ref="M42" ca="1">_FV(H42,"Open")</f>
        <v>22.97</v>
      </c>
      <c r="N42" s="23" cm="1">
        <f t="array" aca="1" ref="N42" ca="1">_FV(H42,"Low")</f>
        <v>22.59</v>
      </c>
      <c r="O42" s="23" cm="1">
        <f t="array" aca="1" ref="O42" ca="1">_FV(H42,"High")</f>
        <v>23.05</v>
      </c>
      <c r="P42" s="23" cm="1">
        <f t="array" aca="1" ref="P42" ca="1">_FV(H42,"Previous close",TRUE)</f>
        <v>23.04</v>
      </c>
      <c r="Q42" s="23" cm="1">
        <f t="array" aca="1" ref="Q42" ca="1">_FV(H42,"52 week low",TRUE)</f>
        <v>19.73</v>
      </c>
      <c r="R42" s="23" cm="1">
        <f t="array" aca="1" ref="R42" ca="1">_FV(H42,"52 week high",TRUE)</f>
        <v>23.32</v>
      </c>
      <c r="S42" s="8" cm="1">
        <f t="array" aca="1" ref="S42" ca="1">_FV(H42,"Volume")</f>
        <v>1136165</v>
      </c>
      <c r="T42" s="7" cm="1">
        <f t="array" aca="1" ref="T42" ca="1">_FV(H42,"Volume average",TRUE)</f>
        <v>436167</v>
      </c>
      <c r="U42" s="7"/>
      <c r="V42" s="25" cm="1">
        <f t="array" aca="1" ref="V42" ca="1">_FV(H42,"Expense ratio",TRUE)</f>
        <v>8.3000000000000001E-3</v>
      </c>
      <c r="W42" s="24" cm="1">
        <f t="array" aca="1" ref="W42" ca="1">_FV(H42,"Market cap",TRUE)</f>
        <v>909033641.10000002</v>
      </c>
      <c r="Y42" t="str">
        <f t="shared" si="0"/>
        <v/>
      </c>
    </row>
    <row r="43" spans="1:25" hidden="1" x14ac:dyDescent="0.25">
      <c r="A43" t="s">
        <v>10069</v>
      </c>
      <c r="B43" s="42" t="s">
        <v>2088</v>
      </c>
      <c r="C43" s="42" t="s">
        <v>198</v>
      </c>
      <c r="D43" s="42" t="s">
        <v>11742</v>
      </c>
      <c r="E43" s="53"/>
      <c r="F43" s="53"/>
      <c r="G43" t="s">
        <v>11261</v>
      </c>
      <c r="H43" s="42" t="e" vm="699">
        <v>#VALUE!</v>
      </c>
      <c r="I43" s="31" cm="1">
        <f t="array" aca="1" ref="I43" ca="1">_FV(H43,"Last trade time",TRUE)</f>
        <v>45824.849340878907</v>
      </c>
      <c r="J43" s="23" cm="1">
        <f t="array" aca="1" ref="J43" ca="1">_FV(H43,"Price")</f>
        <v>27.17</v>
      </c>
      <c r="K43" s="27" cm="1">
        <f t="array" aca="1" ref="K43" ca="1">_FV(H43,"Change (%)",TRUE)</f>
        <v>7.7890000000000008E-3</v>
      </c>
      <c r="L43" s="26" cm="1">
        <f t="array" aca="1" ref="L43" ca="1">_FV(H43,"Change")</f>
        <v>0.21</v>
      </c>
      <c r="M43" s="23" cm="1">
        <f t="array" aca="1" ref="M43" ca="1">_FV(H43,"Open")</f>
        <v>26.96</v>
      </c>
      <c r="N43" s="23" cm="1">
        <f t="array" aca="1" ref="N43" ca="1">_FV(H43,"Low")</f>
        <v>26.91</v>
      </c>
      <c r="O43" s="23" cm="1">
        <f t="array" aca="1" ref="O43" ca="1">_FV(H43,"High")</f>
        <v>27.1999</v>
      </c>
      <c r="P43" s="23" cm="1">
        <f t="array" aca="1" ref="P43" ca="1">_FV(H43,"Previous close",TRUE)</f>
        <v>26.96</v>
      </c>
      <c r="Q43" s="23" cm="1">
        <f t="array" aca="1" ref="Q43" ca="1">_FV(H43,"52 week low",TRUE)</f>
        <v>22.79</v>
      </c>
      <c r="R43" s="23" cm="1">
        <f t="array" aca="1" ref="R43" ca="1">_FV(H43,"52 week high",TRUE)</f>
        <v>28.484999999999999</v>
      </c>
      <c r="S43" s="8" cm="1">
        <f t="array" aca="1" ref="S43" ca="1">_FV(H43,"Volume")</f>
        <v>152789</v>
      </c>
      <c r="T43" s="7" cm="1">
        <f t="array" aca="1" ref="T43" ca="1">_FV(H43,"Volume average",TRUE)</f>
        <v>262860</v>
      </c>
      <c r="U43" s="7"/>
      <c r="V43" s="25" cm="1">
        <f t="array" aca="1" ref="V43" ca="1">_FV(H43,"Expense ratio",TRUE)</f>
        <v>8.8000000000000005E-3</v>
      </c>
      <c r="W43" s="24" cm="1">
        <f t="array" aca="1" ref="W43" ca="1">_FV(H43,"Market cap",TRUE)</f>
        <v>835208734.15999997</v>
      </c>
      <c r="Y43" t="str">
        <f t="shared" si="0"/>
        <v/>
      </c>
    </row>
    <row r="44" spans="1:25" hidden="1" x14ac:dyDescent="0.25">
      <c r="A44" s="42" t="s">
        <v>864</v>
      </c>
      <c r="B44" s="42" t="s">
        <v>3126</v>
      </c>
      <c r="C44" s="42" t="s">
        <v>198</v>
      </c>
      <c r="D44" s="42" t="s">
        <v>11742</v>
      </c>
      <c r="E44" s="53"/>
      <c r="F44" s="53"/>
      <c r="G44" t="s">
        <v>11262</v>
      </c>
      <c r="H44" s="42" t="e" vm="1100">
        <v>#VALUE!</v>
      </c>
      <c r="I44" s="31" cm="1">
        <f t="array" aca="1" ref="I44" ca="1">_FV(H44,"Last trade time",TRUE)</f>
        <v>45824.840277812502</v>
      </c>
      <c r="J44" s="23" cm="1">
        <f t="array" aca="1" ref="J44" ca="1">_FV(H44,"Price")</f>
        <v>19.72</v>
      </c>
      <c r="K44" s="27" cm="1">
        <f t="array" aca="1" ref="K44" ca="1">_FV(H44,"Change (%)",TRUE)</f>
        <v>-2.0239999999999998E-3</v>
      </c>
      <c r="L44" s="26" cm="1">
        <f t="array" aca="1" ref="L44" ca="1">_FV(H44,"Change")</f>
        <v>-0.04</v>
      </c>
      <c r="M44" s="23" cm="1">
        <f t="array" aca="1" ref="M44" ca="1">_FV(H44,"Open")</f>
        <v>19.75</v>
      </c>
      <c r="N44" s="23" cm="1">
        <f t="array" aca="1" ref="N44" ca="1">_FV(H44,"Low")</f>
        <v>19.375</v>
      </c>
      <c r="O44" s="23" cm="1">
        <f t="array" aca="1" ref="O44" ca="1">_FV(H44,"High")</f>
        <v>19.79</v>
      </c>
      <c r="P44" s="23" cm="1">
        <f t="array" aca="1" ref="P44" ca="1">_FV(H44,"Previous close",TRUE)</f>
        <v>19.760000000000002</v>
      </c>
      <c r="Q44" s="23" cm="1">
        <f t="array" aca="1" ref="Q44" ca="1">_FV(H44,"52 week low",TRUE)</f>
        <v>16.22</v>
      </c>
      <c r="R44" s="23" cm="1">
        <f t="array" aca="1" ref="R44" ca="1">_FV(H44,"52 week high",TRUE)</f>
        <v>21.51</v>
      </c>
      <c r="S44" s="8" cm="1">
        <f t="array" aca="1" ref="S44" ca="1">_FV(H44,"Volume")</f>
        <v>74181</v>
      </c>
      <c r="T44" s="7" cm="1">
        <f t="array" aca="1" ref="T44" ca="1">_FV(H44,"Volume average",TRUE)</f>
        <v>17447</v>
      </c>
      <c r="U44" s="7"/>
      <c r="V44" s="25" cm="1">
        <f t="array" aca="1" ref="V44" ca="1">_FV(H44,"Expense ratio",TRUE)</f>
        <v>7.4999999999999997E-3</v>
      </c>
      <c r="W44" s="24" cm="1">
        <f t="array" aca="1" ref="W44" ca="1">_FV(H44,"Market cap",TRUE)</f>
        <v>46798550.439999998</v>
      </c>
      <c r="Y44" t="str">
        <f t="shared" si="0"/>
        <v/>
      </c>
    </row>
    <row r="45" spans="1:25" hidden="1" x14ac:dyDescent="0.25">
      <c r="A45" s="42" t="s">
        <v>10073</v>
      </c>
      <c r="B45" s="42" t="s">
        <v>2512</v>
      </c>
      <c r="C45" s="42" t="s">
        <v>198</v>
      </c>
      <c r="D45" s="42" t="s">
        <v>864</v>
      </c>
      <c r="E45" s="53"/>
      <c r="F45" s="53"/>
      <c r="G45" t="s">
        <v>11267</v>
      </c>
      <c r="H45" s="42" t="e" vm="857">
        <v>#VALUE!</v>
      </c>
      <c r="I45" s="31" cm="1">
        <f t="array" aca="1" ref="I45" ca="1">_FV(H45,"Last trade time",TRUE)</f>
        <v>45824.942471573435</v>
      </c>
      <c r="J45" s="23" cm="1">
        <f t="array" aca="1" ref="J45" ca="1">_FV(H45,"Price")</f>
        <v>78.575000000000003</v>
      </c>
      <c r="K45" s="27" cm="1">
        <f t="array" aca="1" ref="K45" ca="1">_FV(H45,"Change (%)",TRUE)</f>
        <v>-2.0506000000000003E-2</v>
      </c>
      <c r="L45" s="26" cm="1">
        <f t="array" aca="1" ref="L45" ca="1">_FV(H45,"Change")</f>
        <v>-1.645</v>
      </c>
      <c r="M45" s="23" cm="1">
        <f t="array" aca="1" ref="M45" ca="1">_FV(H45,"Open")</f>
        <v>79.012</v>
      </c>
      <c r="N45" s="23" cm="1">
        <f t="array" aca="1" ref="N45" ca="1">_FV(H45,"Low")</f>
        <v>76.25</v>
      </c>
      <c r="O45" s="23" cm="1">
        <f t="array" aca="1" ref="O45" ca="1">_FV(H45,"High")</f>
        <v>79.599999999999994</v>
      </c>
      <c r="P45" s="23" cm="1">
        <f t="array" aca="1" ref="P45" ca="1">_FV(H45,"Previous close",TRUE)</f>
        <v>80.22</v>
      </c>
      <c r="Q45" s="23" cm="1">
        <f t="array" aca="1" ref="Q45" ca="1">_FV(H45,"52 week low",TRUE)</f>
        <v>60.67</v>
      </c>
      <c r="R45" s="23" cm="1">
        <f t="array" aca="1" ref="R45" ca="1">_FV(H45,"52 week high",TRUE)</f>
        <v>84.58</v>
      </c>
      <c r="S45" s="8" cm="1">
        <f t="array" aca="1" ref="S45" ca="1">_FV(H45,"Volume")</f>
        <v>40158306</v>
      </c>
      <c r="T45" s="7" cm="1">
        <f t="array" aca="1" ref="T45" ca="1">_FV(H45,"Volume average",TRUE)</f>
        <v>6259604</v>
      </c>
      <c r="U45" s="7"/>
      <c r="V45" s="25" cm="1">
        <f t="array" aca="1" ref="V45" ca="1">_FV(H45,"Expense ratio",TRUE)</f>
        <v>8.199999999999999E-3</v>
      </c>
      <c r="W45" s="24" cm="1">
        <f t="array" aca="1" ref="W45" ca="1">_FV(H45,"Market cap",TRUE)</f>
        <v>907023086.16999996</v>
      </c>
      <c r="Y45" t="str">
        <f t="shared" si="0"/>
        <v/>
      </c>
    </row>
    <row r="46" spans="1:25" hidden="1" x14ac:dyDescent="0.25">
      <c r="A46" s="42" t="s">
        <v>10072</v>
      </c>
      <c r="B46" s="42" t="s">
        <v>862</v>
      </c>
      <c r="C46" s="42" t="s">
        <v>198</v>
      </c>
      <c r="D46" s="42" t="s">
        <v>864</v>
      </c>
      <c r="E46" s="53" t="s">
        <v>11788</v>
      </c>
      <c r="F46" s="53"/>
      <c r="G46" t="s">
        <v>11264</v>
      </c>
      <c r="H46" s="42" t="e" vm="262">
        <v>#VALUE!</v>
      </c>
      <c r="I46" s="31" cm="1">
        <f t="array" aca="1" ref="I46" ca="1">_FV(H46,"Last trade time",TRUE)</f>
        <v>45824.929729860938</v>
      </c>
      <c r="J46" s="23" cm="1">
        <f t="array" aca="1" ref="J46" ca="1">_FV(H46,"Price")</f>
        <v>31.3</v>
      </c>
      <c r="K46" s="27" cm="1">
        <f t="array" aca="1" ref="K46" ca="1">_FV(H46,"Change (%)",TRUE)</f>
        <v>-1.7576999999999999E-2</v>
      </c>
      <c r="L46" s="26" cm="1">
        <f t="array" aca="1" ref="L46" ca="1">_FV(H46,"Change")</f>
        <v>-0.56000000000000005</v>
      </c>
      <c r="M46" s="23" cm="1">
        <f t="array" aca="1" ref="M46" ca="1">_FV(H46,"Open")</f>
        <v>31.44</v>
      </c>
      <c r="N46" s="23" cm="1">
        <f t="array" aca="1" ref="N46" ca="1">_FV(H46,"Low")</f>
        <v>30.3</v>
      </c>
      <c r="O46" s="23" cm="1">
        <f t="array" aca="1" ref="O46" ca="1">_FV(H46,"High")</f>
        <v>31.62</v>
      </c>
      <c r="P46" s="23" cm="1">
        <f t="array" aca="1" ref="P46" ca="1">_FV(H46,"Previous close",TRUE)</f>
        <v>31.86</v>
      </c>
      <c r="Q46" s="23" cm="1">
        <f t="array" aca="1" ref="Q46" ca="1">_FV(H46,"52 week low",TRUE)</f>
        <v>24.715</v>
      </c>
      <c r="R46" s="23" cm="1">
        <f t="array" aca="1" ref="R46" ca="1">_FV(H46,"52 week high",TRUE)</f>
        <v>33.384999999999998</v>
      </c>
      <c r="S46" s="8" cm="1">
        <f t="array" aca="1" ref="S46" ca="1">_FV(H46,"Volume")</f>
        <v>2361185</v>
      </c>
      <c r="T46" s="7" cm="1">
        <f t="array" aca="1" ref="T46" ca="1">_FV(H46,"Volume average",TRUE)</f>
        <v>820845</v>
      </c>
      <c r="U46" s="7"/>
      <c r="V46" s="25" cm="1">
        <f t="array" aca="1" ref="V46" ca="1">_FV(H46,"Expense ratio",TRUE)</f>
        <v>1.1399999999999999E-2</v>
      </c>
      <c r="W46" s="24" cm="1">
        <f t="array" aca="1" ref="W46" ca="1">_FV(H46,"Market cap",TRUE)</f>
        <v>82059088.189999998</v>
      </c>
      <c r="Y46" t="str">
        <f t="shared" si="0"/>
        <v/>
      </c>
    </row>
    <row r="47" spans="1:25" hidden="1" x14ac:dyDescent="0.25">
      <c r="A47" s="42" t="s">
        <v>10070</v>
      </c>
      <c r="B47" s="42" t="s">
        <v>1120</v>
      </c>
      <c r="C47" s="42" t="s">
        <v>198</v>
      </c>
      <c r="D47" s="42" t="s">
        <v>864</v>
      </c>
      <c r="E47" s="53" t="s">
        <v>10070</v>
      </c>
      <c r="F47" s="53"/>
      <c r="G47" t="s">
        <v>11265</v>
      </c>
      <c r="H47" s="42" t="e" vm="348">
        <v>#VALUE!</v>
      </c>
      <c r="I47" s="31" cm="1">
        <f t="array" aca="1" ref="I47" ca="1">_FV(H47,"Last trade time",TRUE)</f>
        <v>45824.840277812502</v>
      </c>
      <c r="J47" s="23" cm="1">
        <f t="array" aca="1" ref="J47" ca="1">_FV(H47,"Price")</f>
        <v>63.98</v>
      </c>
      <c r="K47" s="27" cm="1">
        <f t="array" aca="1" ref="K47" ca="1">_FV(H47,"Change (%)",TRUE)</f>
        <v>-9.3689999999999995E-4</v>
      </c>
      <c r="L47" s="26" cm="1">
        <f t="array" aca="1" ref="L47" ca="1">_FV(H47,"Change")</f>
        <v>-0.06</v>
      </c>
      <c r="M47" s="23" cm="1">
        <f t="array" aca="1" ref="M47" ca="1">_FV(H47,"Open")</f>
        <v>64.16</v>
      </c>
      <c r="N47" s="23" cm="1">
        <f t="array" aca="1" ref="N47" ca="1">_FV(H47,"Low")</f>
        <v>63.23</v>
      </c>
      <c r="O47" s="23" cm="1">
        <f t="array" aca="1" ref="O47" ca="1">_FV(H47,"High")</f>
        <v>64.5899</v>
      </c>
      <c r="P47" s="23" cm="1">
        <f t="array" aca="1" ref="P47" ca="1">_FV(H47,"Previous close",TRUE)</f>
        <v>64.040000000000006</v>
      </c>
      <c r="Q47" s="23" cm="1">
        <f t="array" aca="1" ref="Q47" ca="1">_FV(H47,"52 week low",TRUE)</f>
        <v>52.8</v>
      </c>
      <c r="R47" s="23" cm="1">
        <f t="array" aca="1" ref="R47" ca="1">_FV(H47,"52 week high",TRUE)</f>
        <v>70.720100000000002</v>
      </c>
      <c r="S47" s="8" cm="1">
        <f t="array" aca="1" ref="S47" ca="1">_FV(H47,"Volume")</f>
        <v>12304</v>
      </c>
      <c r="T47" s="7" cm="1">
        <f t="array" aca="1" ref="T47" ca="1">_FV(H47,"Volume average",TRUE)</f>
        <v>17846</v>
      </c>
      <c r="U47" s="7"/>
      <c r="V47" s="25" cm="1">
        <f t="array" aca="1" ref="V47" ca="1">_FV(H47,"Expense ratio",TRUE)</f>
        <v>1.0200000000000001E-2</v>
      </c>
      <c r="W47" s="24" cm="1">
        <f t="array" aca="1" ref="W47" ca="1">_FV(H47,"Market cap",TRUE)</f>
        <v>69741402.879999995</v>
      </c>
      <c r="Y47" t="str">
        <f t="shared" si="0"/>
        <v/>
      </c>
    </row>
    <row r="48" spans="1:25" hidden="1" x14ac:dyDescent="0.25">
      <c r="A48" s="42" t="s">
        <v>10071</v>
      </c>
      <c r="B48" s="42" t="s">
        <v>714</v>
      </c>
      <c r="C48" s="42" t="s">
        <v>198</v>
      </c>
      <c r="D48" s="42" t="s">
        <v>864</v>
      </c>
      <c r="E48" s="53" t="s">
        <v>11793</v>
      </c>
      <c r="F48" s="53"/>
      <c r="G48" t="s">
        <v>11266</v>
      </c>
      <c r="H48" s="42" t="e" vm="215">
        <v>#VALUE!</v>
      </c>
      <c r="I48" s="31" cm="1">
        <f t="array" aca="1" ref="I48" ca="1">_FV(H48,"Last trade time",TRUE)</f>
        <v>45824.940475207812</v>
      </c>
      <c r="J48" s="23" cm="1">
        <f t="array" aca="1" ref="J48" ca="1">_FV(H48,"Price")</f>
        <v>16.995000000000001</v>
      </c>
      <c r="K48" s="27" cm="1">
        <f t="array" aca="1" ref="K48" ca="1">_FV(H48,"Change (%)",TRUE)</f>
        <v>3.8814000000000001E-2</v>
      </c>
      <c r="L48" s="26" cm="1">
        <f t="array" aca="1" ref="L48" ca="1">_FV(H48,"Change")</f>
        <v>0.63500000000000001</v>
      </c>
      <c r="M48" s="23" cm="1">
        <f t="array" aca="1" ref="M48" ca="1">_FV(H48,"Open")</f>
        <v>16.8</v>
      </c>
      <c r="N48" s="23" cm="1">
        <f t="array" aca="1" ref="N48" ca="1">_FV(H48,"Low")</f>
        <v>16.510000000000002</v>
      </c>
      <c r="O48" s="23" cm="1">
        <f t="array" aca="1" ref="O48" ca="1">_FV(H48,"High")</f>
        <v>17.059999999999999</v>
      </c>
      <c r="P48" s="23" cm="1">
        <f t="array" aca="1" ref="P48" ca="1">_FV(H48,"Previous close",TRUE)</f>
        <v>16.36</v>
      </c>
      <c r="Q48" s="23" cm="1">
        <f t="array" aca="1" ref="Q48" ca="1">_FV(H48,"52 week low",TRUE)</f>
        <v>12.35</v>
      </c>
      <c r="R48" s="23" cm="1">
        <f t="array" aca="1" ref="R48" ca="1">_FV(H48,"52 week high",TRUE)</f>
        <v>24.33</v>
      </c>
      <c r="S48" s="8" cm="1">
        <f t="array" aca="1" ref="S48" ca="1">_FV(H48,"Volume")</f>
        <v>5626352</v>
      </c>
      <c r="T48" s="7" cm="1">
        <f t="array" aca="1" ref="T48" ca="1">_FV(H48,"Volume average",TRUE)</f>
        <v>6397943</v>
      </c>
      <c r="U48" s="7"/>
      <c r="V48" s="25" cm="1">
        <f t="array" aca="1" ref="V48" ca="1">_FV(H48,"Expense ratio",TRUE)</f>
        <v>1.24E-2</v>
      </c>
      <c r="W48" s="24" cm="1">
        <f t="array" aca="1" ref="W48" ca="1">_FV(H48,"Market cap",TRUE)</f>
        <v>342114331.74000001</v>
      </c>
      <c r="Y48" t="str">
        <f t="shared" si="0"/>
        <v/>
      </c>
    </row>
    <row r="49" spans="1:25" hidden="1" x14ac:dyDescent="0.25">
      <c r="A49" t="s">
        <v>10073</v>
      </c>
      <c r="B49" t="s">
        <v>3124</v>
      </c>
      <c r="C49" s="25" t="s">
        <v>198</v>
      </c>
      <c r="D49" s="25" t="s">
        <v>864</v>
      </c>
      <c r="E49" s="25" t="s">
        <v>10073</v>
      </c>
      <c r="F49" s="25"/>
      <c r="G49" t="s">
        <v>11254</v>
      </c>
      <c r="H49" t="e" vm="1099">
        <v>#VALUE!</v>
      </c>
      <c r="I49" s="31" cm="1">
        <f t="array" aca="1" ref="I49" ca="1">_FV(H49,"Last trade time",TRUE)</f>
        <v>45824.923538506249</v>
      </c>
      <c r="J49" s="23" cm="1">
        <f t="array" aca="1" ref="J49" ca="1">_FV(H49,"Price")</f>
        <v>14.19</v>
      </c>
      <c r="K49" s="27" cm="1">
        <f t="array" aca="1" ref="K49" ca="1">_FV(H49,"Change (%)",TRUE)</f>
        <v>-9.078000000000001E-3</v>
      </c>
      <c r="L49" s="26" cm="1">
        <f t="array" aca="1" ref="L49" ca="1">_FV(H49,"Change")</f>
        <v>-0.13</v>
      </c>
      <c r="M49" s="23" cm="1">
        <f t="array" aca="1" ref="M49" ca="1">_FV(H49,"Open")</f>
        <v>14.23</v>
      </c>
      <c r="N49" s="23" cm="1">
        <f t="array" aca="1" ref="N49" ca="1">_FV(H49,"Low")</f>
        <v>13.77</v>
      </c>
      <c r="O49" s="23" cm="1">
        <f t="array" aca="1" ref="O49" ca="1">_FV(H49,"High")</f>
        <v>14.27</v>
      </c>
      <c r="P49" s="23" cm="1">
        <f t="array" aca="1" ref="P49" ca="1">_FV(H49,"Previous close",TRUE)</f>
        <v>14.32</v>
      </c>
      <c r="Q49" s="23" cm="1">
        <f t="array" aca="1" ref="Q49" ca="1">_FV(H49,"52 week low",TRUE)</f>
        <v>11.59</v>
      </c>
      <c r="R49" s="23" cm="1">
        <f t="array" aca="1" ref="R49" ca="1">_FV(H49,"52 week high",TRUE)</f>
        <v>16.386399999999998</v>
      </c>
      <c r="S49" s="8" cm="1">
        <f t="array" aca="1" ref="S49" ca="1">_FV(H49,"Volume")</f>
        <v>1607131</v>
      </c>
      <c r="T49" s="7" cm="1">
        <f t="array" aca="1" ref="T49" ca="1">_FV(H49,"Volume average",TRUE)</f>
        <v>357585</v>
      </c>
      <c r="U49" s="7"/>
      <c r="V49" s="25" cm="1">
        <f t="array" aca="1" ref="V49" ca="1">_FV(H49,"Expense ratio",TRUE)</f>
        <v>7.4999999999999997E-3</v>
      </c>
      <c r="W49" s="24" cm="1">
        <f t="array" aca="1" ref="W49" ca="1">_FV(H49,"Market cap",TRUE)</f>
        <v>174491602.75999999</v>
      </c>
      <c r="Y49" t="str">
        <f t="shared" si="0"/>
        <v/>
      </c>
    </row>
    <row r="50" spans="1:25" hidden="1" x14ac:dyDescent="0.25">
      <c r="A50" s="42" t="s">
        <v>10061</v>
      </c>
      <c r="B50" s="42" t="s">
        <v>5016</v>
      </c>
      <c r="C50" s="42" t="s">
        <v>198</v>
      </c>
      <c r="D50" s="42" t="s">
        <v>11766</v>
      </c>
      <c r="E50" s="53"/>
      <c r="F50" s="53"/>
      <c r="G50" t="s">
        <v>11272</v>
      </c>
      <c r="H50" s="42" t="e" vm="1803">
        <v>#VALUE!</v>
      </c>
      <c r="I50" s="31" cm="1">
        <f t="array" aca="1" ref="I50" ca="1">_FV(H50,"Last trade time",TRUE)</f>
        <v>45824.888811642966</v>
      </c>
      <c r="J50" s="23" cm="1">
        <f t="array" aca="1" ref="J50" ca="1">_FV(H50,"Price")</f>
        <v>40.25</v>
      </c>
      <c r="K50" s="27" cm="1">
        <f t="array" aca="1" ref="K50" ca="1">_FV(H50,"Change (%)",TRUE)</f>
        <v>1.5387999999999999E-2</v>
      </c>
      <c r="L50" s="26" cm="1">
        <f t="array" aca="1" ref="L50" ca="1">_FV(H50,"Change")</f>
        <v>0.61</v>
      </c>
      <c r="M50" s="23" cm="1">
        <f t="array" aca="1" ref="M50" ca="1">_FV(H50,"Open")</f>
        <v>40.14</v>
      </c>
      <c r="N50" s="23" cm="1">
        <f t="array" aca="1" ref="N50" ca="1">_FV(H50,"Low")</f>
        <v>40.04</v>
      </c>
      <c r="O50" s="23" cm="1">
        <f t="array" aca="1" ref="O50" ca="1">_FV(H50,"High")</f>
        <v>40.54</v>
      </c>
      <c r="P50" s="23" cm="1">
        <f t="array" aca="1" ref="P50" ca="1">_FV(H50,"Previous close",TRUE)</f>
        <v>39.64</v>
      </c>
      <c r="Q50" s="23" cm="1">
        <f t="array" aca="1" ref="Q50" ca="1">_FV(H50,"52 week low",TRUE)</f>
        <v>32.36</v>
      </c>
      <c r="R50" s="23" cm="1">
        <f t="array" aca="1" ref="R50" ca="1">_FV(H50,"52 week high",TRUE)</f>
        <v>51.1</v>
      </c>
      <c r="S50" s="8" cm="1">
        <f t="array" aca="1" ref="S50" ca="1">_FV(H50,"Volume")</f>
        <v>255702</v>
      </c>
      <c r="T50" s="7" cm="1">
        <f t="array" aca="1" ref="T50" ca="1">_FV(H50,"Volume average",TRUE)</f>
        <v>189722</v>
      </c>
      <c r="U50" s="7"/>
      <c r="V50" s="25" cm="1">
        <f t="array" aca="1" ref="V50" ca="1">_FV(H50,"Expense ratio",TRUE)</f>
        <v>5.6000000000000008E-3</v>
      </c>
      <c r="W50" s="24" cm="1">
        <f t="array" aca="1" ref="W50" ca="1">_FV(H50,"Market cap",TRUE)</f>
        <v>262720136.44</v>
      </c>
      <c r="Y50" t="str">
        <f t="shared" si="0"/>
        <v/>
      </c>
    </row>
    <row r="51" spans="1:25" hidden="1" x14ac:dyDescent="0.25">
      <c r="A51" s="42" t="s">
        <v>10980</v>
      </c>
      <c r="B51" s="45" t="s">
        <v>1001</v>
      </c>
      <c r="C51" s="42" t="s">
        <v>198</v>
      </c>
      <c r="D51" s="42" t="s">
        <v>11766</v>
      </c>
      <c r="E51" s="53"/>
      <c r="F51" s="53"/>
      <c r="G51" t="s">
        <v>11270</v>
      </c>
      <c r="H51" s="45" t="e" vm="308">
        <v>#VALUE!</v>
      </c>
      <c r="I51" s="31" cm="1">
        <f t="array" aca="1" ref="I51" ca="1">_FV(H51,"Last trade time",TRUE)</f>
        <v>45824.925748657028</v>
      </c>
      <c r="J51" s="23" cm="1">
        <f t="array" aca="1" ref="J51" ca="1">_FV(H51,"Price")</f>
        <v>30.2</v>
      </c>
      <c r="K51" s="27" cm="1">
        <f t="array" aca="1" ref="K51" ca="1">_FV(H51,"Change (%)",TRUE)</f>
        <v>1.4443999999999999E-2</v>
      </c>
      <c r="L51" s="26" cm="1">
        <f t="array" aca="1" ref="L51" ca="1">_FV(H51,"Change")</f>
        <v>0.43</v>
      </c>
      <c r="M51" s="23" cm="1">
        <f t="array" aca="1" ref="M51" ca="1">_FV(H51,"Open")</f>
        <v>30.21</v>
      </c>
      <c r="N51" s="23" cm="1">
        <f t="array" aca="1" ref="N51" ca="1">_FV(H51,"Low")</f>
        <v>30.099399999999999</v>
      </c>
      <c r="O51" s="23" cm="1">
        <f t="array" aca="1" ref="O51" ca="1">_FV(H51,"High")</f>
        <v>30.37</v>
      </c>
      <c r="P51" s="23" cm="1">
        <f t="array" aca="1" ref="P51" ca="1">_FV(H51,"Previous close",TRUE)</f>
        <v>29.77</v>
      </c>
      <c r="Q51" s="23" cm="1">
        <f t="array" aca="1" ref="Q51" ca="1">_FV(H51,"52 week low",TRUE)</f>
        <v>24.7</v>
      </c>
      <c r="R51" s="23" cm="1">
        <f t="array" aca="1" ref="R51" ca="1">_FV(H51,"52 week high",TRUE)</f>
        <v>33.11</v>
      </c>
      <c r="S51" s="8" cm="1">
        <f t="array" aca="1" ref="S51" ca="1">_FV(H51,"Volume")</f>
        <v>82729</v>
      </c>
      <c r="T51" s="7" cm="1">
        <f t="array" aca="1" ref="T51" ca="1">_FV(H51,"Volume average",TRUE)</f>
        <v>172464</v>
      </c>
      <c r="U51" s="7"/>
      <c r="V51" s="25" cm="1">
        <f t="array" aca="1" ref="V51" ca="1">_FV(H51,"Expense ratio",TRUE)</f>
        <v>1.06E-2</v>
      </c>
      <c r="W51" s="24" cm="1">
        <f t="array" aca="1" ref="W51" ca="1">_FV(H51,"Market cap",TRUE)</f>
        <v>172502582.44999999</v>
      </c>
      <c r="Y51" t="str">
        <f t="shared" si="0"/>
        <v/>
      </c>
    </row>
    <row r="52" spans="1:25" hidden="1" x14ac:dyDescent="0.25">
      <c r="A52" s="42" t="s">
        <v>10063</v>
      </c>
      <c r="B52" s="42" t="s">
        <v>10985</v>
      </c>
      <c r="C52" s="42" t="s">
        <v>198</v>
      </c>
      <c r="D52" s="42" t="s">
        <v>11766</v>
      </c>
      <c r="E52" s="53"/>
      <c r="F52" s="53"/>
      <c r="G52" t="s">
        <v>11268</v>
      </c>
      <c r="H52" s="42" t="e" vm="3864">
        <v>#VALUE!</v>
      </c>
      <c r="I52" s="31" cm="1">
        <f t="array" aca="1" ref="I52" ca="1">_FV(H52,"Last trade time",TRUE)</f>
        <v>45824.666666666664</v>
      </c>
      <c r="J52" s="23" cm="1">
        <f t="array" aca="1" ref="J52" ca="1">_FV(H52,"Price")</f>
        <v>2.8155000000000001</v>
      </c>
      <c r="K52" s="27" cm="1">
        <f t="array" aca="1" ref="K52" ca="1">_FV(H52,"Change (%)",TRUE)</f>
        <v>1.067E-3</v>
      </c>
      <c r="L52" s="26" cm="1">
        <f t="array" aca="1" ref="L52" ca="1">_FV(H52,"Change")</f>
        <v>3.0000000000000001E-3</v>
      </c>
      <c r="M52" s="23" cm="1">
        <f t="array" aca="1" ref="M52" ca="1">_FV(H52,"Open")</f>
        <v>2.8130000000000002</v>
      </c>
      <c r="N52" s="23" cm="1">
        <f t="array" aca="1" ref="N52" ca="1">_FV(H52,"Low")</f>
        <v>2.8115000000000001</v>
      </c>
      <c r="O52" s="23" cm="1">
        <f t="array" aca="1" ref="O52" ca="1">_FV(H52,"High")</f>
        <v>2.8155000000000001</v>
      </c>
      <c r="P52" s="23" cm="1">
        <f t="array" aca="1" ref="P52" ca="1">_FV(H52,"Previous close",TRUE)</f>
        <v>2.8125</v>
      </c>
      <c r="Q52" s="23" cm="1">
        <f t="array" aca="1" ref="Q52" ca="1">_FV(H52,"52 week low",TRUE)</f>
        <v>2.64</v>
      </c>
      <c r="R52" s="23" cm="1">
        <f t="array" aca="1" ref="R52" ca="1">_FV(H52,"52 week high",TRUE)</f>
        <v>3.41</v>
      </c>
      <c r="S52" s="8" cm="1">
        <f t="array" aca="1" ref="S52" ca="1">_FV(H52,"Volume")</f>
        <v>6500</v>
      </c>
      <c r="T52" s="7" t="e" cm="1" vm="12">
        <f t="array" ref="T52">_FV(H52,"Volume average",TRUE)</f>
        <v>#VALUE!</v>
      </c>
      <c r="U52" s="7"/>
      <c r="V52" s="25" cm="1">
        <f t="array" aca="1" ref="V52" ca="1">_FV(H52,"Expense ratio",TRUE)</f>
        <v>9.8999999999999991E-3</v>
      </c>
      <c r="W52" s="24" cm="1">
        <f t="array" aca="1" ref="W52" ca="1">_FV(H52,"Market cap",TRUE)</f>
        <v>27242750.609999999</v>
      </c>
    </row>
    <row r="53" spans="1:25" hidden="1" x14ac:dyDescent="0.25">
      <c r="A53" s="42" t="s">
        <v>10987</v>
      </c>
      <c r="B53" s="42" t="s">
        <v>6705</v>
      </c>
      <c r="C53" s="42" t="s">
        <v>198</v>
      </c>
      <c r="D53" s="42" t="s">
        <v>11766</v>
      </c>
      <c r="E53" s="53"/>
      <c r="F53" s="53"/>
      <c r="G53" t="s">
        <v>11269</v>
      </c>
      <c r="H53" s="42" t="e" vm="2459">
        <v>#VALUE!</v>
      </c>
      <c r="I53" s="31" cm="1">
        <f t="array" aca="1" ref="I53" ca="1">_FV(H53,"Last trade time",TRUE)</f>
        <v>45824.840277789066</v>
      </c>
      <c r="J53" s="23" cm="1">
        <f t="array" aca="1" ref="J53" ca="1">_FV(H53,"Price")</f>
        <v>20.872299999999999</v>
      </c>
      <c r="K53" s="27" cm="1">
        <f t="array" aca="1" ref="K53" ca="1">_FV(H53,"Change (%)",TRUE)</f>
        <v>9.5379999999999996E-3</v>
      </c>
      <c r="L53" s="26" cm="1">
        <f t="array" aca="1" ref="L53" ca="1">_FV(H53,"Change")</f>
        <v>0.19719999999999999</v>
      </c>
      <c r="M53" s="23" cm="1">
        <f t="array" aca="1" ref="M53" ca="1">_FV(H53,"Open")</f>
        <v>20.88</v>
      </c>
      <c r="N53" s="23" cm="1">
        <f t="array" aca="1" ref="N53" ca="1">_FV(H53,"Low")</f>
        <v>20.872299999999999</v>
      </c>
      <c r="O53" s="23" cm="1">
        <f t="array" aca="1" ref="O53" ca="1">_FV(H53,"High")</f>
        <v>20.895</v>
      </c>
      <c r="P53" s="23" cm="1">
        <f t="array" aca="1" ref="P53" ca="1">_FV(H53,"Previous close",TRUE)</f>
        <v>20.6751</v>
      </c>
      <c r="Q53" s="23" cm="1">
        <f t="array" aca="1" ref="Q53" ca="1">_FV(H53,"52 week low",TRUE)</f>
        <v>18.897099999999998</v>
      </c>
      <c r="R53" s="23" cm="1">
        <f t="array" aca="1" ref="R53" ca="1">_FV(H53,"52 week high",TRUE)</f>
        <v>24.832699999999999</v>
      </c>
      <c r="S53" s="8" cm="1">
        <f t="array" aca="1" ref="S53" ca="1">_FV(H53,"Volume")</f>
        <v>658</v>
      </c>
      <c r="T53" s="7" cm="1">
        <f t="array" aca="1" ref="T53" ca="1">_FV(H53,"Volume average",TRUE)</f>
        <v>9661</v>
      </c>
      <c r="U53" s="7"/>
      <c r="V53" s="25" cm="1">
        <f t="array" aca="1" ref="V53" ca="1">_FV(H53,"Expense ratio",TRUE)</f>
        <v>4.0000000000000001E-3</v>
      </c>
      <c r="W53" s="24" cm="1">
        <f t="array" aca="1" ref="W53" ca="1">_FV(H53,"Market cap",TRUE)</f>
        <v>22971433.57</v>
      </c>
      <c r="Y53" t="str">
        <f t="shared" si="0"/>
        <v/>
      </c>
    </row>
    <row r="54" spans="1:25" hidden="1" x14ac:dyDescent="0.25">
      <c r="A54" s="42" t="s">
        <v>10062</v>
      </c>
      <c r="B54" s="42" t="s">
        <v>10984</v>
      </c>
      <c r="C54" s="42" t="s">
        <v>198</v>
      </c>
      <c r="D54" s="42" t="s">
        <v>11766</v>
      </c>
      <c r="E54" s="53"/>
      <c r="F54" s="53"/>
      <c r="G54" t="s">
        <v>11273</v>
      </c>
      <c r="H54" s="42" t="e" vm="3865">
        <v>#VALUE!</v>
      </c>
      <c r="I54" s="31" cm="1">
        <f t="array" aca="1" ref="I54" ca="1">_FV(H54,"Last trade time",TRUE)</f>
        <v>45824.514066099218</v>
      </c>
      <c r="J54" s="23" cm="1">
        <f t="array" aca="1" ref="J54" ca="1">_FV(H54,"Price")</f>
        <v>73.56</v>
      </c>
      <c r="K54" s="27" cm="1">
        <f t="array" aca="1" ref="K54" ca="1">_FV(H54,"Change (%)",TRUE)</f>
        <v>-4.1970000000000002E-3</v>
      </c>
      <c r="L54" s="26" cm="1">
        <f t="array" aca="1" ref="L54" ca="1">_FV(H54,"Change")</f>
        <v>-0.31</v>
      </c>
      <c r="M54" s="23" t="e" cm="1" vm="5">
        <f t="array" ref="M54">_FV(H54,"Open")</f>
        <v>#VALUE!</v>
      </c>
      <c r="N54" s="23" t="e" cm="1" vm="6">
        <f t="array" ref="N54">_FV(H54,"Low")</f>
        <v>#VALUE!</v>
      </c>
      <c r="O54" s="23" t="e" cm="1" vm="7">
        <f t="array" ref="O54">_FV(H54,"High")</f>
        <v>#VALUE!</v>
      </c>
      <c r="P54" s="23" cm="1">
        <f t="array" aca="1" ref="P54" ca="1">_FV(H54,"Previous close",TRUE)</f>
        <v>73.87</v>
      </c>
      <c r="Q54" s="23" cm="1">
        <f t="array" aca="1" ref="Q54" ca="1">_FV(H54,"52 week low",TRUE)</f>
        <v>61.04</v>
      </c>
      <c r="R54" s="23" cm="1">
        <f t="array" aca="1" ref="R54" ca="1">_FV(H54,"52 week high",TRUE)</f>
        <v>86.97</v>
      </c>
      <c r="S54" s="8" cm="1">
        <f t="array" aca="1" ref="S54" ca="1">_FV(H54,"Volume")</f>
        <v>1</v>
      </c>
      <c r="T54" s="7" t="e" cm="1" vm="12">
        <f t="array" ref="T54">_FV(H54,"Volume average",TRUE)</f>
        <v>#VALUE!</v>
      </c>
      <c r="U54" s="7"/>
      <c r="V54" s="25" cm="1">
        <f t="array" aca="1" ref="V54" ca="1">_FV(H54,"Expense ratio",TRUE)</f>
        <v>9.8999999999999991E-3</v>
      </c>
      <c r="W54" s="24" cm="1">
        <f t="array" aca="1" ref="W54" ca="1">_FV(H54,"Market cap",TRUE)</f>
        <v>4083490.22</v>
      </c>
      <c r="Y54" t="str">
        <f t="shared" si="0"/>
        <v/>
      </c>
    </row>
    <row r="55" spans="1:25" hidden="1" x14ac:dyDescent="0.25">
      <c r="A55" s="42" t="s">
        <v>10064</v>
      </c>
      <c r="B55" s="42" t="s">
        <v>10988</v>
      </c>
      <c r="C55" s="42" t="s">
        <v>198</v>
      </c>
      <c r="D55" s="42" t="s">
        <v>11766</v>
      </c>
      <c r="E55" s="53"/>
      <c r="F55" s="53"/>
      <c r="G55" t="s">
        <v>11271</v>
      </c>
      <c r="H55" s="42" t="e" vm="3866">
        <v>#VALUE!</v>
      </c>
      <c r="I55" s="31" cm="1">
        <f t="array" aca="1" ref="I55" ca="1">_FV(H55,"Last trade time",TRUE)</f>
        <v>45824.385416666664</v>
      </c>
      <c r="J55" s="23" cm="1">
        <f t="array" aca="1" ref="J55" ca="1">_FV(H55,"Price")</f>
        <v>1070</v>
      </c>
      <c r="K55" s="27" cm="1">
        <f t="array" aca="1" ref="K55" ca="1">_FV(H55,"Change (%)",TRUE)</f>
        <v>1.4218E-2</v>
      </c>
      <c r="L55" s="26" cm="1">
        <f t="array" aca="1" ref="L55" ca="1">_FV(H55,"Change")</f>
        <v>15</v>
      </c>
      <c r="M55" s="23" cm="1">
        <f t="array" aca="1" ref="M55" ca="1">_FV(H55,"Open")</f>
        <v>1055</v>
      </c>
      <c r="N55" s="23" cm="1">
        <f t="array" aca="1" ref="N55" ca="1">_FV(H55,"Low")</f>
        <v>1055</v>
      </c>
      <c r="O55" s="23" cm="1">
        <f t="array" aca="1" ref="O55" ca="1">_FV(H55,"High")</f>
        <v>1090</v>
      </c>
      <c r="P55" s="23" cm="1">
        <f t="array" aca="1" ref="P55" ca="1">_FV(H55,"Previous close",TRUE)</f>
        <v>1055</v>
      </c>
      <c r="Q55" s="23" cm="1">
        <f t="array" aca="1" ref="Q55" ca="1">_FV(H55,"52 week low",TRUE)</f>
        <v>270</v>
      </c>
      <c r="R55" s="23" cm="1">
        <f t="array" aca="1" ref="R55" ca="1">_FV(H55,"52 week high",TRUE)</f>
        <v>1200</v>
      </c>
      <c r="S55" s="8" cm="1">
        <f t="array" aca="1" ref="S55" ca="1">_FV(H55,"Volume")</f>
        <v>13700</v>
      </c>
      <c r="T55" s="7" cm="1">
        <f t="array" aca="1" ref="T55" ca="1">_FV(H55,"Volume average",TRUE)</f>
        <v>23301.960800000001</v>
      </c>
      <c r="U55" s="7"/>
      <c r="V55" s="25" t="e" cm="1" vm="13">
        <f t="array" ref="V55">_FV(H55,"Expense ratio",TRUE)</f>
        <v>#VALUE!</v>
      </c>
      <c r="W55" s="24" cm="1">
        <f t="array" aca="1" ref="W55" ca="1">_FV(H55,"Market cap",TRUE)</f>
        <v>686963300000</v>
      </c>
      <c r="Y55" t="str">
        <f t="shared" si="0"/>
        <v/>
      </c>
    </row>
    <row r="56" spans="1:25" hidden="1" x14ac:dyDescent="0.25">
      <c r="A56" t="s">
        <v>11188</v>
      </c>
      <c r="B56" t="s">
        <v>10981</v>
      </c>
      <c r="C56" t="s">
        <v>198</v>
      </c>
      <c r="D56" t="s">
        <v>11827</v>
      </c>
      <c r="E56" t="s">
        <v>11828</v>
      </c>
      <c r="G56" t="s">
        <v>11678</v>
      </c>
      <c r="H56" t="e" vm="3867">
        <v>#VALUE!</v>
      </c>
      <c r="I56" s="31" cm="1">
        <f t="array" aca="1" ref="I56" ca="1">_FV(H56,"Last trade time",TRUE)</f>
        <v>45820</v>
      </c>
      <c r="J56" s="23" cm="1">
        <f t="array" aca="1" ref="J56" ca="1">_FV(H56,"Price")</f>
        <v>1.4847999999999999</v>
      </c>
      <c r="K56" s="27" cm="1">
        <f t="array" aca="1" ref="K56" ca="1">_FV(H56,"Change (%)",TRUE)</f>
        <v>7.7270000000000008E-4</v>
      </c>
      <c r="L56" s="26" cm="1">
        <f t="array" aca="1" ref="L56" ca="1">_FV(H56,"Change")</f>
        <v>1.1460000000000001E-3</v>
      </c>
      <c r="M56" s="23" t="e" cm="1" vm="5">
        <f t="array" ref="M56">_FV(H56,"Open")</f>
        <v>#VALUE!</v>
      </c>
      <c r="N56" s="23" t="e" cm="1" vm="6">
        <f t="array" ref="N56">_FV(H56,"Low")</f>
        <v>#VALUE!</v>
      </c>
      <c r="O56" s="23" t="e" cm="1" vm="7">
        <f t="array" ref="O56">_FV(H56,"High")</f>
        <v>#VALUE!</v>
      </c>
      <c r="P56" s="23" cm="1">
        <f t="array" aca="1" ref="P56" ca="1">_FV(H56,"Previous close",TRUE)</f>
        <v>1.4837</v>
      </c>
      <c r="Q56" s="23" t="e" cm="1" vm="9">
        <f t="array" ref="Q56">_FV(H56,"52 week low",TRUE)</f>
        <v>#VALUE!</v>
      </c>
      <c r="R56" s="23" t="e" cm="1" vm="10">
        <f t="array" ref="R56">_FV(H56,"52 week high",TRUE)</f>
        <v>#VALUE!</v>
      </c>
      <c r="S56" s="8" t="e" cm="1" vm="11">
        <f t="array" ref="S56">_FV(H56,"Volume")</f>
        <v>#VALUE!</v>
      </c>
      <c r="T56" s="7" t="e" cm="1" vm="12">
        <f t="array" ref="T56">_FV(H56,"Volume average",TRUE)</f>
        <v>#VALUE!</v>
      </c>
      <c r="U56" s="7"/>
      <c r="V56" s="25" t="e" cm="1" vm="13">
        <f t="array" ref="V56">_FV(H56,"Expense ratio",TRUE)</f>
        <v>#VALUE!</v>
      </c>
      <c r="W56" s="24" t="e" cm="1" vm="14">
        <f t="array" ref="W56">_FV(H56,"Market cap",TRUE)</f>
        <v>#VALUE!</v>
      </c>
      <c r="Y56" t="str">
        <f t="shared" si="0"/>
        <v/>
      </c>
    </row>
    <row r="57" spans="1:25" hidden="1" x14ac:dyDescent="0.25">
      <c r="A57" t="s">
        <v>197</v>
      </c>
      <c r="B57" t="s">
        <v>196</v>
      </c>
      <c r="C57" t="s">
        <v>198</v>
      </c>
      <c r="D57" s="43" t="s">
        <v>11779</v>
      </c>
      <c r="G57" t="s">
        <v>11675</v>
      </c>
      <c r="H57" t="e" vm="3868">
        <v>#VALUE!</v>
      </c>
      <c r="I57" s="31" cm="1">
        <f t="array" aca="1" ref="I57" ca="1">_FV(H57,"Last trade time",TRUE)</f>
        <v>45824.933641249998</v>
      </c>
      <c r="J57" s="23" cm="1">
        <f t="array" aca="1" ref="J57" ca="1">_FV(H57,"Price")</f>
        <v>22.59</v>
      </c>
      <c r="K57" s="27" cm="1">
        <f t="array" aca="1" ref="K57" ca="1">_FV(H57,"Change (%)",TRUE)</f>
        <v>-2.6490000000000003E-3</v>
      </c>
      <c r="L57" s="26" cm="1">
        <f t="array" aca="1" ref="L57" ca="1">_FV(H57,"Change")</f>
        <v>-0.06</v>
      </c>
      <c r="M57" s="23" cm="1">
        <f t="array" aca="1" ref="M57" ca="1">_FV(H57,"Open")</f>
        <v>22.6</v>
      </c>
      <c r="N57" s="23" cm="1">
        <f t="array" aca="1" ref="N57" ca="1">_FV(H57,"Low")</f>
        <v>22.24</v>
      </c>
      <c r="O57" s="23" cm="1">
        <f t="array" aca="1" ref="O57" ca="1">_FV(H57,"High")</f>
        <v>22.669699999999999</v>
      </c>
      <c r="P57" s="23" cm="1">
        <f t="array" aca="1" ref="P57" ca="1">_FV(H57,"Previous close",TRUE)</f>
        <v>22.65</v>
      </c>
      <c r="Q57" s="23" cm="1">
        <f t="array" aca="1" ref="Q57" ca="1">_FV(H57,"52 week low",TRUE)</f>
        <v>19.8443</v>
      </c>
      <c r="R57" s="23" cm="1">
        <f t="array" aca="1" ref="R57" ca="1">_FV(H57,"52 week high",TRUE)</f>
        <v>23.895</v>
      </c>
      <c r="S57" s="8" cm="1">
        <f t="array" aca="1" ref="S57" ca="1">_FV(H57,"Volume")</f>
        <v>2230926</v>
      </c>
      <c r="T57" s="7" cm="1">
        <f t="array" aca="1" ref="T57" ca="1">_FV(H57,"Volume average",TRUE)</f>
        <v>701175</v>
      </c>
      <c r="U57" s="7"/>
      <c r="V57" s="25" cm="1">
        <f t="array" aca="1" ref="V57" ca="1">_FV(H57,"Expense ratio",TRUE)</f>
        <v>8.3999999999999995E-3</v>
      </c>
      <c r="W57" s="24" cm="1">
        <f t="array" aca="1" ref="W57" ca="1">_FV(H57,"Market cap",TRUE)</f>
        <v>1132687753.8099999</v>
      </c>
      <c r="Y57" t="str">
        <f t="shared" si="0"/>
        <v/>
      </c>
    </row>
    <row r="58" spans="1:25" hidden="1" x14ac:dyDescent="0.25">
      <c r="A58" t="s">
        <v>5937</v>
      </c>
      <c r="B58" t="s">
        <v>5936</v>
      </c>
      <c r="C58" t="s">
        <v>198</v>
      </c>
      <c r="D58" t="s">
        <v>11779</v>
      </c>
      <c r="G58" t="s">
        <v>11674</v>
      </c>
      <c r="H58" t="e" vm="2163">
        <v>#VALUE!</v>
      </c>
      <c r="I58" s="31" cm="1">
        <f t="array" aca="1" ref="I58" ca="1">_FV(H58,"Last trade time",TRUE)</f>
        <v>45824.843750103908</v>
      </c>
      <c r="J58" s="23" cm="1">
        <f t="array" aca="1" ref="J58" ca="1">_FV(H58,"Price")</f>
        <v>26.88</v>
      </c>
      <c r="K58" s="27" cm="1">
        <f t="array" aca="1" ref="K58" ca="1">_FV(H58,"Change (%)",TRUE)</f>
        <v>-5.1809999999999998E-3</v>
      </c>
      <c r="L58" s="26" cm="1">
        <f t="array" aca="1" ref="L58" ca="1">_FV(H58,"Change")</f>
        <v>-0.14000000000000001</v>
      </c>
      <c r="M58" s="23" cm="1">
        <f t="array" aca="1" ref="M58" ca="1">_FV(H58,"Open")</f>
        <v>26.92</v>
      </c>
      <c r="N58" s="23" cm="1">
        <f t="array" aca="1" ref="N58" ca="1">_FV(H58,"Low")</f>
        <v>26.52</v>
      </c>
      <c r="O58" s="23" cm="1">
        <f t="array" aca="1" ref="O58" ca="1">_FV(H58,"High")</f>
        <v>27.004999999999999</v>
      </c>
      <c r="P58" s="23" cm="1">
        <f t="array" aca="1" ref="P58" ca="1">_FV(H58,"Previous close",TRUE)</f>
        <v>27.02</v>
      </c>
      <c r="Q58" s="23" cm="1">
        <f t="array" aca="1" ref="Q58" ca="1">_FV(H58,"52 week low",TRUE)</f>
        <v>23.11</v>
      </c>
      <c r="R58" s="23" cm="1">
        <f t="array" aca="1" ref="R58" ca="1">_FV(H58,"52 week high",TRUE)</f>
        <v>27.99</v>
      </c>
      <c r="S58" s="8" cm="1">
        <f t="array" aca="1" ref="S58" ca="1">_FV(H58,"Volume")</f>
        <v>463336</v>
      </c>
      <c r="T58" s="7" cm="1">
        <f t="array" aca="1" ref="T58" ca="1">_FV(H58,"Volume average",TRUE)</f>
        <v>121867</v>
      </c>
      <c r="U58" s="7"/>
      <c r="V58" s="25" cm="1">
        <f t="array" aca="1" ref="V58" ca="1">_FV(H58,"Expense ratio",TRUE)</f>
        <v>4.7999999999999996E-3</v>
      </c>
      <c r="W58" s="24" cm="1">
        <f t="array" aca="1" ref="W58" ca="1">_FV(H58,"Market cap",TRUE)</f>
        <v>584492193.60000002</v>
      </c>
      <c r="Y58" t="str">
        <f t="shared" si="0"/>
        <v/>
      </c>
    </row>
    <row r="59" spans="1:25" hidden="1" x14ac:dyDescent="0.25">
      <c r="A59" t="s">
        <v>795</v>
      </c>
      <c r="B59" t="s">
        <v>794</v>
      </c>
      <c r="C59" t="s">
        <v>198</v>
      </c>
      <c r="D59" t="s">
        <v>11779</v>
      </c>
      <c r="G59" t="s">
        <v>11676</v>
      </c>
      <c r="H59" t="e" vm="240">
        <v>#VALUE!</v>
      </c>
      <c r="I59" s="31" cm="1">
        <f t="array" aca="1" ref="I59" ca="1">_FV(H59,"Last trade time",TRUE)</f>
        <v>45824.873100231249</v>
      </c>
      <c r="J59" s="23" cm="1">
        <f t="array" aca="1" ref="J59" ca="1">_FV(H59,"Price")</f>
        <v>75.120699999999999</v>
      </c>
      <c r="K59" s="27" cm="1">
        <f t="array" aca="1" ref="K59" ca="1">_FV(H59,"Change (%)",TRUE)</f>
        <v>3.885E-3</v>
      </c>
      <c r="L59" s="26" cm="1">
        <f t="array" aca="1" ref="L59" ca="1">_FV(H59,"Change")</f>
        <v>0.29070000000000001</v>
      </c>
      <c r="M59" s="23" cm="1">
        <f t="array" aca="1" ref="M59" ca="1">_FV(H59,"Open")</f>
        <v>74.83</v>
      </c>
      <c r="N59" s="23" cm="1">
        <f t="array" aca="1" ref="N59" ca="1">_FV(H59,"Low")</f>
        <v>74.170100000000005</v>
      </c>
      <c r="O59" s="23" cm="1">
        <f t="array" aca="1" ref="O59" ca="1">_FV(H59,"High")</f>
        <v>75.245099999999994</v>
      </c>
      <c r="P59" s="23" cm="1">
        <f t="array" aca="1" ref="P59" ca="1">_FV(H59,"Previous close",TRUE)</f>
        <v>74.83</v>
      </c>
      <c r="Q59" s="23" cm="1">
        <f t="array" aca="1" ref="Q59" ca="1">_FV(H59,"52 week low",TRUE)</f>
        <v>58.51</v>
      </c>
      <c r="R59" s="23" cm="1">
        <f t="array" aca="1" ref="R59" ca="1">_FV(H59,"52 week high",TRUE)</f>
        <v>75.245099999999994</v>
      </c>
      <c r="S59" s="8" cm="1">
        <f t="array" aca="1" ref="S59" ca="1">_FV(H59,"Volume")</f>
        <v>12628</v>
      </c>
      <c r="T59" s="7" cm="1">
        <f t="array" aca="1" ref="T59" ca="1">_FV(H59,"Volume average",TRUE)</f>
        <v>15134</v>
      </c>
      <c r="U59" s="7"/>
      <c r="V59" s="25" cm="1">
        <f t="array" aca="1" ref="V59" ca="1">_FV(H59,"Expense ratio",TRUE)</f>
        <v>1.1599999999999999E-2</v>
      </c>
      <c r="W59" s="24" cm="1">
        <f t="array" aca="1" ref="W59" ca="1">_FV(H59,"Market cap",TRUE)</f>
        <v>225785339.88999999</v>
      </c>
      <c r="Y59" t="str">
        <f t="shared" si="0"/>
        <v/>
      </c>
    </row>
    <row r="60" spans="1:25" hidden="1" x14ac:dyDescent="0.25">
      <c r="A60" t="s">
        <v>7940</v>
      </c>
      <c r="B60" t="s">
        <v>7939</v>
      </c>
      <c r="C60" t="s">
        <v>198</v>
      </c>
      <c r="D60" t="s">
        <v>11738</v>
      </c>
      <c r="E60" t="s">
        <v>10076</v>
      </c>
      <c r="G60" t="s">
        <v>11680</v>
      </c>
      <c r="H60" t="e" vm="2969">
        <v>#VALUE!</v>
      </c>
      <c r="I60" s="31" cm="1">
        <f t="array" aca="1" ref="I60" ca="1">_FV(H60,"Last trade time",TRUE)</f>
        <v>45824.942818668751</v>
      </c>
      <c r="J60" s="23" cm="1">
        <f t="array" aca="1" ref="J60" ca="1">_FV(H60,"Price")</f>
        <v>63.805</v>
      </c>
      <c r="K60" s="27" cm="1">
        <f t="array" aca="1" ref="K60" ca="1">_FV(H60,"Change (%)",TRUE)</f>
        <v>-1.4442E-2</v>
      </c>
      <c r="L60" s="26" cm="1">
        <f t="array" aca="1" ref="L60" ca="1">_FV(H60,"Change")</f>
        <v>-0.93500000000000005</v>
      </c>
      <c r="M60" s="23" cm="1">
        <f t="array" aca="1" ref="M60" ca="1">_FV(H60,"Open")</f>
        <v>64.42</v>
      </c>
      <c r="N60" s="23" cm="1">
        <f t="array" aca="1" ref="N60" ca="1">_FV(H60,"Low")</f>
        <v>63.78</v>
      </c>
      <c r="O60" s="23" cm="1">
        <f t="array" aca="1" ref="O60" ca="1">_FV(H60,"High")</f>
        <v>64.430000000000007</v>
      </c>
      <c r="P60" s="23" cm="1">
        <f t="array" aca="1" ref="P60" ca="1">_FV(H60,"Previous close",TRUE)</f>
        <v>64.739999999999995</v>
      </c>
      <c r="Q60" s="23" cm="1">
        <f t="array" aca="1" ref="Q60" ca="1">_FV(H60,"52 week low",TRUE)</f>
        <v>43.35</v>
      </c>
      <c r="R60" s="23" cm="1">
        <f t="array" aca="1" ref="R60" ca="1">_FV(H60,"52 week high",TRUE)</f>
        <v>65</v>
      </c>
      <c r="S60" s="8" cm="1">
        <f t="array" aca="1" ref="S60" ca="1">_FV(H60,"Volume")</f>
        <v>8930906</v>
      </c>
      <c r="T60" s="7" cm="1">
        <f t="array" aca="1" ref="T60" ca="1">_FV(H60,"Volume average",TRUE)</f>
        <v>8850628</v>
      </c>
      <c r="U60" s="7"/>
      <c r="V60" s="25" cm="1">
        <f t="array" aca="1" ref="V60" ca="1">_FV(H60,"Expense ratio",TRUE)</f>
        <v>2.5000000000000001E-3</v>
      </c>
      <c r="W60" s="24" cm="1">
        <f t="array" aca="1" ref="W60" ca="1">_FV(H60,"Market cap",TRUE)</f>
        <v>45492320231.629997</v>
      </c>
      <c r="Y60" t="str">
        <f t="shared" si="0"/>
        <v/>
      </c>
    </row>
    <row r="61" spans="1:25" hidden="1" x14ac:dyDescent="0.25">
      <c r="A61" s="42" t="s">
        <v>10074</v>
      </c>
      <c r="B61" s="42" t="s">
        <v>5591</v>
      </c>
      <c r="C61" s="42" t="s">
        <v>198</v>
      </c>
      <c r="D61" s="42" t="s">
        <v>11738</v>
      </c>
      <c r="E61" s="53"/>
      <c r="F61" s="53"/>
      <c r="G61" t="s">
        <v>11277</v>
      </c>
      <c r="H61" s="42" t="e" vm="2026">
        <v>#VALUE!</v>
      </c>
      <c r="I61" s="31" cm="1">
        <f t="array" aca="1" ref="I61" ca="1">_FV(H61,"Last trade time",TRUE)</f>
        <v>45824.942815207811</v>
      </c>
      <c r="J61" s="23" cm="1">
        <f t="array" aca="1" ref="J61" ca="1">_FV(H61,"Price")</f>
        <v>33.020000000000003</v>
      </c>
      <c r="K61" s="27" cm="1">
        <f t="array" aca="1" ref="K61" ca="1">_FV(H61,"Change (%)",TRUE)</f>
        <v>1.5170000000000001E-3</v>
      </c>
      <c r="L61" s="26" cm="1">
        <f t="array" aca="1" ref="L61" ca="1">_FV(H61,"Change")</f>
        <v>0.05</v>
      </c>
      <c r="M61" s="23" cm="1">
        <f t="array" aca="1" ref="M61" ca="1">_FV(H61,"Open")</f>
        <v>33.1</v>
      </c>
      <c r="N61" s="23" cm="1">
        <f t="array" aca="1" ref="N61" ca="1">_FV(H61,"Low")</f>
        <v>32.895000000000003</v>
      </c>
      <c r="O61" s="23" cm="1">
        <f t="array" aca="1" ref="O61" ca="1">_FV(H61,"High")</f>
        <v>33.145000000000003</v>
      </c>
      <c r="P61" s="23" cm="1">
        <f t="array" aca="1" ref="P61" ca="1">_FV(H61,"Previous close",TRUE)</f>
        <v>32.97</v>
      </c>
      <c r="Q61" s="23" cm="1">
        <f t="array" aca="1" ref="Q61" ca="1">_FV(H61,"52 week low",TRUE)</f>
        <v>24.25</v>
      </c>
      <c r="R61" s="23" cm="1">
        <f t="array" aca="1" ref="R61" ca="1">_FV(H61,"52 week high",TRUE)</f>
        <v>33.54</v>
      </c>
      <c r="S61" s="8" cm="1">
        <f t="array" aca="1" ref="S61" ca="1">_FV(H61,"Volume")</f>
        <v>14860838</v>
      </c>
      <c r="T61" s="7" cm="1">
        <f t="array" aca="1" ref="T61" ca="1">_FV(H61,"Volume average",TRUE)</f>
        <v>19965692</v>
      </c>
      <c r="U61" s="7"/>
      <c r="V61" s="25" cm="1">
        <f t="array" aca="1" ref="V61" ca="1">_FV(H61,"Expense ratio",TRUE)</f>
        <v>5.0000000000000001E-3</v>
      </c>
      <c r="W61" s="24" cm="1">
        <f t="array" aca="1" ref="W61" ca="1">_FV(H61,"Market cap",TRUE)</f>
        <v>15206646821.07</v>
      </c>
      <c r="Y61" t="str">
        <f t="shared" si="0"/>
        <v/>
      </c>
    </row>
    <row r="62" spans="1:25" hidden="1" x14ac:dyDescent="0.25">
      <c r="A62" s="42" t="s">
        <v>10076</v>
      </c>
      <c r="B62" s="42" t="s">
        <v>6529</v>
      </c>
      <c r="C62" s="42" t="s">
        <v>198</v>
      </c>
      <c r="D62" s="42" t="s">
        <v>11738</v>
      </c>
      <c r="E62" s="53"/>
      <c r="F62" s="53"/>
      <c r="G62" t="s">
        <v>11274</v>
      </c>
      <c r="H62" s="42" t="e" vm="2388">
        <v>#VALUE!</v>
      </c>
      <c r="I62" s="31" cm="1">
        <f t="array" aca="1" ref="I62" ca="1">_FV(H62,"Last trade time",TRUE)</f>
        <v>45824.942923182811</v>
      </c>
      <c r="J62" s="23" cm="1">
        <f t="array" aca="1" ref="J62" ca="1">_FV(H62,"Price")</f>
        <v>311.82</v>
      </c>
      <c r="K62" s="27" cm="1">
        <f t="array" aca="1" ref="K62" ca="1">_FV(H62,"Change (%)",TRUE)</f>
        <v>-1.4133E-2</v>
      </c>
      <c r="L62" s="26" cm="1">
        <f t="array" aca="1" ref="L62" ca="1">_FV(H62,"Change")</f>
        <v>-4.47</v>
      </c>
      <c r="M62" s="23" cm="1">
        <f t="array" aca="1" ref="M62" ca="1">_FV(H62,"Open")</f>
        <v>314.8</v>
      </c>
      <c r="N62" s="23" cm="1">
        <f t="array" aca="1" ref="N62" ca="1">_FV(H62,"Low")</f>
        <v>311.64999999999998</v>
      </c>
      <c r="O62" s="23" cm="1">
        <f t="array" aca="1" ref="O62" ca="1">_FV(H62,"High")</f>
        <v>314.87</v>
      </c>
      <c r="P62" s="23" cm="1">
        <f t="array" aca="1" ref="P62" ca="1">_FV(H62,"Previous close",TRUE)</f>
        <v>316.29000000000002</v>
      </c>
      <c r="Q62" s="23" cm="1">
        <f t="array" aca="1" ref="Q62" ca="1">_FV(H62,"52 week low",TRUE)</f>
        <v>212.12039999999999</v>
      </c>
      <c r="R62" s="23" cm="1">
        <f t="array" aca="1" ref="R62" ca="1">_FV(H62,"52 week high",TRUE)</f>
        <v>317.63</v>
      </c>
      <c r="S62" s="8" cm="1">
        <f t="array" aca="1" ref="S62" ca="1">_FV(H62,"Volume")</f>
        <v>12697226</v>
      </c>
      <c r="T62" s="7" cm="1">
        <f t="array" aca="1" ref="T62" ca="1">_FV(H62,"Volume average",TRUE)</f>
        <v>10604079</v>
      </c>
      <c r="U62" s="7"/>
      <c r="V62" s="25" cm="1">
        <f t="array" aca="1" ref="V62" ca="1">_FV(H62,"Expense ratio",TRUE)</f>
        <v>4.0000000000000001E-3</v>
      </c>
      <c r="W62" s="24" cm="1">
        <f t="array" aca="1" ref="W62" ca="1">_FV(H62,"Market cap",TRUE)</f>
        <v>82394162386.910004</v>
      </c>
      <c r="Y62" t="str">
        <f t="shared" si="0"/>
        <v/>
      </c>
    </row>
    <row r="63" spans="1:25" hidden="1" x14ac:dyDescent="0.25">
      <c r="A63" s="42" t="s">
        <v>10077</v>
      </c>
      <c r="B63" s="42" t="s">
        <v>4669</v>
      </c>
      <c r="C63" s="42" t="s">
        <v>198</v>
      </c>
      <c r="D63" s="42" t="s">
        <v>11738</v>
      </c>
      <c r="E63" s="53"/>
      <c r="F63" s="53"/>
      <c r="G63" t="s">
        <v>11275</v>
      </c>
      <c r="H63" s="42" t="e" vm="1673">
        <v>#VALUE!</v>
      </c>
      <c r="I63" s="31" cm="1">
        <f t="array" aca="1" ref="I63" ca="1">_FV(H63,"Last trade time",TRUE)</f>
        <v>45824.922028923436</v>
      </c>
      <c r="J63" s="23" cm="1">
        <f t="array" aca="1" ref="J63" ca="1">_FV(H63,"Price")</f>
        <v>94.36</v>
      </c>
      <c r="K63" s="27" cm="1">
        <f t="array" aca="1" ref="K63" ca="1">_FV(H63,"Change (%)",TRUE)</f>
        <v>-5.2959999999999997E-4</v>
      </c>
      <c r="L63" s="26" cm="1">
        <f t="array" aca="1" ref="L63" ca="1">_FV(H63,"Change")</f>
        <v>-0.05</v>
      </c>
      <c r="M63" s="23" cm="1">
        <f t="array" aca="1" ref="M63" ca="1">_FV(H63,"Open")</f>
        <v>95.7</v>
      </c>
      <c r="N63" s="23" cm="1">
        <f t="array" aca="1" ref="N63" ca="1">_FV(H63,"Low")</f>
        <v>94.010099999999994</v>
      </c>
      <c r="O63" s="23" cm="1">
        <f t="array" aca="1" ref="O63" ca="1">_FV(H63,"High")</f>
        <v>95.94</v>
      </c>
      <c r="P63" s="23" cm="1">
        <f t="array" aca="1" ref="P63" ca="1">_FV(H63,"Previous close",TRUE)</f>
        <v>94.41</v>
      </c>
      <c r="Q63" s="23" cm="1">
        <f t="array" aca="1" ref="Q63" ca="1">_FV(H63,"52 week low",TRUE)</f>
        <v>77.520700000000005</v>
      </c>
      <c r="R63" s="23" cm="1">
        <f t="array" aca="1" ref="R63" ca="1">_FV(H63,"52 week high",TRUE)</f>
        <v>113.92</v>
      </c>
      <c r="S63" s="8" cm="1">
        <f t="array" aca="1" ref="S63" ca="1">_FV(H63,"Volume")</f>
        <v>183889</v>
      </c>
      <c r="T63" s="7" cm="1">
        <f t="array" aca="1" ref="T63" ca="1">_FV(H63,"Volume average",TRUE)</f>
        <v>242374</v>
      </c>
      <c r="U63" s="7"/>
      <c r="V63" s="25" cm="1">
        <f t="array" aca="1" ref="V63" ca="1">_FV(H63,"Expense ratio",TRUE)</f>
        <v>6.0000000000000001E-3</v>
      </c>
      <c r="W63" s="24" cm="1">
        <f t="array" aca="1" ref="W63" ca="1">_FV(H63,"Market cap",TRUE)</f>
        <v>383340169.55000001</v>
      </c>
      <c r="Y63" t="str">
        <f t="shared" si="0"/>
        <v/>
      </c>
    </row>
    <row r="64" spans="1:25" hidden="1" x14ac:dyDescent="0.25">
      <c r="A64" s="42" t="s">
        <v>10075</v>
      </c>
      <c r="B64" s="42" t="s">
        <v>4686</v>
      </c>
      <c r="C64" s="42" t="s">
        <v>198</v>
      </c>
      <c r="D64" s="42" t="s">
        <v>11738</v>
      </c>
      <c r="E64" s="53"/>
      <c r="F64" s="53"/>
      <c r="G64" t="s">
        <v>11276</v>
      </c>
      <c r="H64" s="42" t="e" vm="1679">
        <v>#VALUE!</v>
      </c>
      <c r="I64" s="31" cm="1">
        <f t="array" aca="1" ref="I64" ca="1">_FV(H64,"Last trade time",TRUE)</f>
        <v>45824.932854536717</v>
      </c>
      <c r="J64" s="23" cm="1">
        <f t="array" aca="1" ref="J64" ca="1">_FV(H64,"Price")</f>
        <v>113.76</v>
      </c>
      <c r="K64" s="27" cm="1">
        <f t="array" aca="1" ref="K64" ca="1">_FV(H64,"Change (%)",TRUE)</f>
        <v>1.5624000000000001E-2</v>
      </c>
      <c r="L64" s="26" cm="1">
        <f t="array" aca="1" ref="L64" ca="1">_FV(H64,"Change")</f>
        <v>1.75</v>
      </c>
      <c r="M64" s="23" cm="1">
        <f t="array" aca="1" ref="M64" ca="1">_FV(H64,"Open")</f>
        <v>116.15</v>
      </c>
      <c r="N64" s="23" cm="1">
        <f t="array" aca="1" ref="N64" ca="1">_FV(H64,"Low")</f>
        <v>113.51</v>
      </c>
      <c r="O64" s="23" cm="1">
        <f t="array" aca="1" ref="O64" ca="1">_FV(H64,"High")</f>
        <v>116.2</v>
      </c>
      <c r="P64" s="23" cm="1">
        <f t="array" aca="1" ref="P64" ca="1">_FV(H64,"Previous close",TRUE)</f>
        <v>112.01</v>
      </c>
      <c r="Q64" s="23" cm="1">
        <f t="array" aca="1" ref="Q64" ca="1">_FV(H64,"52 week low",TRUE)</f>
        <v>82.35</v>
      </c>
      <c r="R64" s="23" cm="1">
        <f t="array" aca="1" ref="R64" ca="1">_FV(H64,"52 week high",TRUE)</f>
        <v>118.49</v>
      </c>
      <c r="S64" s="8" cm="1">
        <f t="array" aca="1" ref="S64" ca="1">_FV(H64,"Volume")</f>
        <v>439499</v>
      </c>
      <c r="T64" s="7" cm="1">
        <f t="array" aca="1" ref="T64" ca="1">_FV(H64,"Volume average",TRUE)</f>
        <v>451286</v>
      </c>
      <c r="U64" s="7"/>
      <c r="V64" s="25" cm="1">
        <f t="array" aca="1" ref="V64" ca="1">_FV(H64,"Expense ratio",TRUE)</f>
        <v>6.0000000000000001E-3</v>
      </c>
      <c r="W64" s="24" cm="1">
        <f t="array" aca="1" ref="W64" ca="1">_FV(H64,"Market cap",TRUE)</f>
        <v>1191025631.28</v>
      </c>
      <c r="Y64" t="str">
        <f t="shared" si="0"/>
        <v/>
      </c>
    </row>
    <row r="65" spans="1:25" hidden="1" x14ac:dyDescent="0.25">
      <c r="A65" t="s">
        <v>10971</v>
      </c>
      <c r="B65" s="25" t="s">
        <v>8260</v>
      </c>
      <c r="C65" t="s">
        <v>10963</v>
      </c>
      <c r="G65" t="s">
        <v>11286</v>
      </c>
      <c r="H65" s="25" t="e" vm="3096">
        <v>#VALUE!</v>
      </c>
      <c r="I65" s="31" cm="1">
        <f t="array" aca="1" ref="I65" ca="1">_FV(H65,"Last trade time",TRUE)</f>
        <v>45824.93939043906</v>
      </c>
      <c r="J65" s="23" cm="1">
        <f t="array" aca="1" ref="J65" ca="1">_FV(H65,"Price")</f>
        <v>36.159999999999997</v>
      </c>
      <c r="K65" s="27" cm="1">
        <f t="array" aca="1" ref="K65" ca="1">_FV(H65,"Change (%)",TRUE)</f>
        <v>-0.65525800000000001</v>
      </c>
      <c r="L65" s="26" cm="1">
        <f t="array" aca="1" ref="L65" ca="1">_FV(H65,"Change")</f>
        <v>-68.73</v>
      </c>
      <c r="M65" s="23" cm="1">
        <f t="array" aca="1" ref="M65" ca="1">_FV(H65,"Open")</f>
        <v>35.47</v>
      </c>
      <c r="N65" s="23" cm="1">
        <f t="array" aca="1" ref="N65" ca="1">_FV(H65,"Low")</f>
        <v>35.39</v>
      </c>
      <c r="O65" s="23" cm="1">
        <f t="array" aca="1" ref="O65" ca="1">_FV(H65,"High")</f>
        <v>36.229999999999997</v>
      </c>
      <c r="P65" s="23" cm="1">
        <f t="array" aca="1" ref="P65" ca="1">_FV(H65,"Previous close",TRUE)</f>
        <v>104.89</v>
      </c>
      <c r="Q65" s="23" cm="1">
        <f t="array" aca="1" ref="Q65" ca="1">_FV(H65,"52 week low",TRUE)</f>
        <v>35.39</v>
      </c>
      <c r="R65" s="23" cm="1">
        <f t="array" aca="1" ref="R65" ca="1">_FV(H65,"52 week high",TRUE)</f>
        <v>111.79</v>
      </c>
      <c r="S65" s="8" cm="1">
        <f t="array" aca="1" ref="S65" ca="1">_FV(H65,"Volume")</f>
        <v>1396669</v>
      </c>
      <c r="T65" s="7" cm="1">
        <f t="array" aca="1" ref="T65" ca="1">_FV(H65,"Volume average",TRUE)</f>
        <v>900975</v>
      </c>
      <c r="U65" s="6">
        <f ca="1">T65*J65</f>
        <v>32579255.999999996</v>
      </c>
      <c r="V65" s="25" cm="1">
        <f t="array" aca="1" ref="V65" ca="1">_FV(H65,"Expense ratio",TRUE)</f>
        <v>2.0999999999999999E-3</v>
      </c>
      <c r="W65" s="24" cm="1">
        <f t="array" aca="1" ref="W65" ca="1">_FV(H65,"Market cap",TRUE)</f>
        <v>4818620822</v>
      </c>
      <c r="Y65" t="str">
        <f t="shared" si="0"/>
        <v/>
      </c>
    </row>
    <row r="66" spans="1:25" hidden="1" x14ac:dyDescent="0.25">
      <c r="A66" t="s">
        <v>10969</v>
      </c>
      <c r="B66" s="25" t="s">
        <v>8808</v>
      </c>
      <c r="C66" t="s">
        <v>10963</v>
      </c>
      <c r="G66" t="s">
        <v>11287</v>
      </c>
      <c r="H66" s="25" t="e" vm="3322">
        <v>#VALUE!</v>
      </c>
      <c r="I66" s="31" cm="1">
        <f t="array" aca="1" ref="I66" ca="1">_FV(H66,"Last trade time",TRUE)</f>
        <v>45824.939705485936</v>
      </c>
      <c r="J66" s="23" cm="1">
        <f t="array" aca="1" ref="J66" ca="1">_FV(H66,"Price")</f>
        <v>59.16</v>
      </c>
      <c r="K66" s="27" cm="1">
        <f t="array" aca="1" ref="K66" ca="1">_FV(H66,"Change (%)",TRUE)</f>
        <v>3.3904000000000004E-2</v>
      </c>
      <c r="L66" s="26" cm="1">
        <f t="array" aca="1" ref="L66" ca="1">_FV(H66,"Change")</f>
        <v>1.94</v>
      </c>
      <c r="M66" s="23" cm="1">
        <f t="array" aca="1" ref="M66" ca="1">_FV(H66,"Open")</f>
        <v>58.015000000000001</v>
      </c>
      <c r="N66" s="23" cm="1">
        <f t="array" aca="1" ref="N66" ca="1">_FV(H66,"Low")</f>
        <v>57.94</v>
      </c>
      <c r="O66" s="23" cm="1">
        <f t="array" aca="1" ref="O66" ca="1">_FV(H66,"High")</f>
        <v>59.3</v>
      </c>
      <c r="P66" s="23" cm="1">
        <f t="array" aca="1" ref="P66" ca="1">_FV(H66,"Previous close",TRUE)</f>
        <v>57.22</v>
      </c>
      <c r="Q66" s="23" cm="1">
        <f t="array" aca="1" ref="Q66" ca="1">_FV(H66,"52 week low",TRUE)</f>
        <v>27.02</v>
      </c>
      <c r="R66" s="23" cm="1">
        <f t="array" aca="1" ref="R66" ca="1">_FV(H66,"52 week high",TRUE)</f>
        <v>60.98</v>
      </c>
      <c r="S66" s="8" cm="1">
        <f t="array" aca="1" ref="S66" ca="1">_FV(H66,"Volume")</f>
        <v>1072685</v>
      </c>
      <c r="T66" s="7" cm="1">
        <f t="array" aca="1" ref="T66" ca="1">_FV(H66,"Volume average",TRUE)</f>
        <v>1337604</v>
      </c>
      <c r="U66" s="6">
        <f ca="1">T66*J66</f>
        <v>79132652.640000001</v>
      </c>
      <c r="V66" s="25" cm="1">
        <f t="array" aca="1" ref="V66" ca="1">_FV(H66,"Expense ratio",TRUE)</f>
        <v>1.6000000000000001E-3</v>
      </c>
      <c r="W66" s="24" cm="1">
        <f t="array" aca="1" ref="W66" ca="1">_FV(H66,"Market cap",TRUE)</f>
        <v>3981380078.3800001</v>
      </c>
      <c r="Y66" t="str">
        <f t="shared" si="0"/>
        <v/>
      </c>
    </row>
    <row r="67" spans="1:25" hidden="1" x14ac:dyDescent="0.25">
      <c r="A67" t="s">
        <v>1759</v>
      </c>
      <c r="B67" s="25" t="s">
        <v>1758</v>
      </c>
      <c r="C67" t="s">
        <v>10963</v>
      </c>
      <c r="G67" t="s">
        <v>11288</v>
      </c>
      <c r="H67" s="25" t="e" vm="574">
        <v>#VALUE!</v>
      </c>
      <c r="I67" s="31" cm="1">
        <f t="array" aca="1" ref="I67" ca="1">_FV(H67,"Last trade time",TRUE)</f>
        <v>45824.94109266172</v>
      </c>
      <c r="J67" s="23" cm="1">
        <f t="array" aca="1" ref="J67" ca="1">_FV(H67,"Price")</f>
        <v>21.785</v>
      </c>
      <c r="K67" s="27" cm="1">
        <f t="array" aca="1" ref="K67" ca="1">_FV(H67,"Change (%)",TRUE)</f>
        <v>3.4424999999999997E-2</v>
      </c>
      <c r="L67" s="26" cm="1">
        <f t="array" aca="1" ref="L67" ca="1">_FV(H67,"Change")</f>
        <v>0.72499999999999998</v>
      </c>
      <c r="M67" s="23" cm="1">
        <f t="array" aca="1" ref="M67" ca="1">_FV(H67,"Open")</f>
        <v>21.36</v>
      </c>
      <c r="N67" s="23" cm="1">
        <f t="array" aca="1" ref="N67" ca="1">_FV(H67,"Low")</f>
        <v>21.33</v>
      </c>
      <c r="O67" s="23" cm="1">
        <f t="array" aca="1" ref="O67" ca="1">_FV(H67,"High")</f>
        <v>21.83</v>
      </c>
      <c r="P67" s="23" cm="1">
        <f t="array" aca="1" ref="P67" ca="1">_FV(H67,"Previous close",TRUE)</f>
        <v>21.06</v>
      </c>
      <c r="Q67" s="23" cm="1">
        <f t="array" aca="1" ref="Q67" ca="1">_FV(H67,"52 week low",TRUE)</f>
        <v>16.11</v>
      </c>
      <c r="R67" s="23" cm="1">
        <f t="array" aca="1" ref="R67" ca="1">_FV(H67,"52 week high",TRUE)</f>
        <v>27.88</v>
      </c>
      <c r="S67" s="8" cm="1">
        <f t="array" aca="1" ref="S67" ca="1">_FV(H67,"Volume")</f>
        <v>6024576</v>
      </c>
      <c r="T67" s="7" cm="1">
        <f t="array" aca="1" ref="T67" ca="1">_FV(H67,"Volume average",TRUE)</f>
        <v>7458129</v>
      </c>
      <c r="U67" s="6">
        <f ca="1">T67*J67</f>
        <v>162475340.26500002</v>
      </c>
      <c r="V67" s="25" cm="1">
        <f t="array" aca="1" ref="V67" ca="1">_FV(H67,"Expense ratio",TRUE)</f>
        <v>9.4999999999999998E-3</v>
      </c>
      <c r="W67" s="24" cm="1">
        <f t="array" aca="1" ref="W67" ca="1">_FV(H67,"Market cap",TRUE)</f>
        <v>2464556872</v>
      </c>
      <c r="Y67" t="str">
        <f t="shared" ref="Y67:Y127" si="1">IF(B67=B66,"XXX","")</f>
        <v/>
      </c>
    </row>
    <row r="68" spans="1:25" hidden="1" x14ac:dyDescent="0.25">
      <c r="A68" t="s">
        <v>10976</v>
      </c>
      <c r="B68" s="25" t="s">
        <v>8236</v>
      </c>
      <c r="C68" t="s">
        <v>10963</v>
      </c>
      <c r="G68" t="s">
        <v>11289</v>
      </c>
      <c r="H68" s="25" t="e" vm="3087">
        <v>#VALUE!</v>
      </c>
      <c r="I68" s="31" cm="1">
        <f t="array" aca="1" ref="I68" ca="1">_FV(H68,"Last trade time",TRUE)</f>
        <v>45824.878131435158</v>
      </c>
      <c r="J68" s="23" cm="1">
        <f t="array" aca="1" ref="J68" ca="1">_FV(H68,"Price")</f>
        <v>30.74</v>
      </c>
      <c r="K68" s="27" cm="1">
        <f t="array" aca="1" ref="K68" ca="1">_FV(H68,"Change (%)",TRUE)</f>
        <v>3.3624999999999995E-2</v>
      </c>
      <c r="L68" s="26" cm="1">
        <f t="array" aca="1" ref="L68" ca="1">_FV(H68,"Change")</f>
        <v>1</v>
      </c>
      <c r="M68" s="23" cm="1">
        <f t="array" aca="1" ref="M68" ca="1">_FV(H68,"Open")</f>
        <v>30.17</v>
      </c>
      <c r="N68" s="23" cm="1">
        <f t="array" aca="1" ref="N68" ca="1">_FV(H68,"Low")</f>
        <v>30.12</v>
      </c>
      <c r="O68" s="23" cm="1">
        <f t="array" aca="1" ref="O68" ca="1">_FV(H68,"High")</f>
        <v>30.81</v>
      </c>
      <c r="P68" s="23" cm="1">
        <f t="array" aca="1" ref="P68" ca="1">_FV(H68,"Previous close",TRUE)</f>
        <v>29.74</v>
      </c>
      <c r="Q68" s="23" cm="1">
        <f t="array" aca="1" ref="Q68" ca="1">_FV(H68,"52 week low",TRUE)</f>
        <v>14.02</v>
      </c>
      <c r="R68" s="23" cm="1">
        <f t="array" aca="1" ref="R68" ca="1">_FV(H68,"52 week high",TRUE)</f>
        <v>31.67</v>
      </c>
      <c r="S68" s="8" cm="1">
        <f t="array" aca="1" ref="S68" ca="1">_FV(H68,"Volume")</f>
        <v>115121</v>
      </c>
      <c r="T68" s="7" cm="1">
        <f t="array" aca="1" ref="T68" ca="1">_FV(H68,"Volume average",TRUE)</f>
        <v>132409</v>
      </c>
      <c r="U68" s="6">
        <f ca="1">T68*J68</f>
        <v>4070252.6599999997</v>
      </c>
      <c r="V68" s="25" cm="1">
        <f t="array" aca="1" ref="V68" ca="1">_FV(H68,"Expense ratio",TRUE)</f>
        <v>2.2000000000000001E-3</v>
      </c>
      <c r="W68" s="24" cm="1">
        <f t="array" aca="1" ref="W68" ca="1">_FV(H68,"Market cap",TRUE)</f>
        <v>628890112.16999996</v>
      </c>
      <c r="Y68" t="str">
        <f t="shared" si="1"/>
        <v/>
      </c>
    </row>
    <row r="69" spans="1:25" hidden="1" x14ac:dyDescent="0.25">
      <c r="A69" t="s">
        <v>10967</v>
      </c>
      <c r="B69" s="25" t="s">
        <v>9059</v>
      </c>
      <c r="C69" t="s">
        <v>10963</v>
      </c>
      <c r="G69" t="s">
        <v>11290</v>
      </c>
      <c r="H69" s="25" t="e" vm="3427">
        <v>#VALUE!</v>
      </c>
      <c r="I69" s="31" cm="1">
        <f t="array" aca="1" ref="I69" ca="1">_FV(H69,"Last trade time",TRUE)</f>
        <v>45824.942959652341</v>
      </c>
      <c r="J69" s="23" cm="1">
        <f t="array" aca="1" ref="J69" ca="1">_FV(H69,"Price")</f>
        <v>48.17</v>
      </c>
      <c r="K69" s="27" cm="1">
        <f t="array" aca="1" ref="K69" ca="1">_FV(H69,"Change (%)",TRUE)</f>
        <v>3.3468999999999999E-2</v>
      </c>
      <c r="L69" s="26" cm="1">
        <f t="array" aca="1" ref="L69" ca="1">_FV(H69,"Change")</f>
        <v>1.56</v>
      </c>
      <c r="M69" s="23" cm="1">
        <f t="array" aca="1" ref="M69" ca="1">_FV(H69,"Open")</f>
        <v>47.22</v>
      </c>
      <c r="N69" s="23" cm="1">
        <f t="array" aca="1" ref="N69" ca="1">_FV(H69,"Low")</f>
        <v>47.18</v>
      </c>
      <c r="O69" s="23" cm="1">
        <f t="array" aca="1" ref="O69" ca="1">_FV(H69,"High")</f>
        <v>48.288899999999998</v>
      </c>
      <c r="P69" s="23" cm="1">
        <f t="array" aca="1" ref="P69" ca="1">_FV(H69,"Previous close",TRUE)</f>
        <v>46.61</v>
      </c>
      <c r="Q69" s="23" cm="1">
        <f t="array" aca="1" ref="Q69" ca="1">_FV(H69,"52 week low",TRUE)</f>
        <v>22</v>
      </c>
      <c r="R69" s="23" cm="1">
        <f t="array" aca="1" ref="R69" ca="1">_FV(H69,"52 week high",TRUE)</f>
        <v>49.65</v>
      </c>
      <c r="S69" s="8" cm="1">
        <f t="array" aca="1" ref="S69" ca="1">_FV(H69,"Volume")</f>
        <v>628264</v>
      </c>
      <c r="T69" s="7" cm="1">
        <f t="array" aca="1" ref="T69" ca="1">_FV(H69,"Volume average",TRUE)</f>
        <v>968806</v>
      </c>
      <c r="U69" s="6">
        <f ca="1">T69*J69</f>
        <v>46667385.020000003</v>
      </c>
      <c r="V69" s="25" cm="1">
        <f t="array" aca="1" ref="V69" ca="1">_FV(H69,"Expense ratio",TRUE)</f>
        <v>1.5E-3</v>
      </c>
      <c r="W69" s="24" cm="1">
        <f t="array" aca="1" ref="W69" ca="1">_FV(H69,"Market cap",TRUE)</f>
        <v>4571243258.3000002</v>
      </c>
      <c r="Y69" t="str">
        <f t="shared" si="1"/>
        <v/>
      </c>
    </row>
    <row r="70" spans="1:25" hidden="1" x14ac:dyDescent="0.25">
      <c r="A70" t="s">
        <v>10975</v>
      </c>
      <c r="B70" s="25" t="s">
        <v>8113</v>
      </c>
      <c r="C70" t="s">
        <v>10963</v>
      </c>
      <c r="G70" t="s">
        <v>11291</v>
      </c>
      <c r="H70" s="25" t="e" vm="3037">
        <v>#VALUE!</v>
      </c>
      <c r="I70" s="31" cm="1">
        <f t="array" aca="1" ref="I70" ca="1">_FV(H70,"Last trade time",TRUE)</f>
        <v>45824.876253113282</v>
      </c>
      <c r="J70" s="23" cm="1">
        <f t="array" aca="1" ref="J70" ca="1">_FV(H70,"Price")</f>
        <v>108.5</v>
      </c>
      <c r="K70" s="27" cm="1">
        <f t="array" aca="1" ref="K70" ca="1">_FV(H70,"Change (%)",TRUE)</f>
        <v>3.3530000000000004E-2</v>
      </c>
      <c r="L70" s="26" cm="1">
        <f t="array" aca="1" ref="L70" ca="1">_FV(H70,"Change")</f>
        <v>3.52</v>
      </c>
      <c r="M70" s="23" cm="1">
        <f t="array" aca="1" ref="M70" ca="1">_FV(H70,"Open")</f>
        <v>106.41</v>
      </c>
      <c r="N70" s="23" cm="1">
        <f t="array" aca="1" ref="N70" ca="1">_FV(H70,"Low")</f>
        <v>106.35</v>
      </c>
      <c r="O70" s="23" cm="1">
        <f t="array" aca="1" ref="O70" ca="1">_FV(H70,"High")</f>
        <v>108.6948</v>
      </c>
      <c r="P70" s="23" cm="1">
        <f t="array" aca="1" ref="P70" ca="1">_FV(H70,"Previous close",TRUE)</f>
        <v>104.98</v>
      </c>
      <c r="Q70" s="23" cm="1">
        <f t="array" aca="1" ref="Q70" ca="1">_FV(H70,"52 week low",TRUE)</f>
        <v>49.51</v>
      </c>
      <c r="R70" s="23" cm="1">
        <f t="array" aca="1" ref="R70" ca="1">_FV(H70,"52 week high",TRUE)</f>
        <v>111.765</v>
      </c>
      <c r="S70" s="8" cm="1">
        <f t="array" aca="1" ref="S70" ca="1">_FV(H70,"Volume")</f>
        <v>34975</v>
      </c>
      <c r="T70" s="7" cm="1">
        <f t="array" aca="1" ref="T70" ca="1">_FV(H70,"Volume average",TRUE)</f>
        <v>129221</v>
      </c>
      <c r="U70" s="6">
        <f ca="1">T70*J70</f>
        <v>14020478.5</v>
      </c>
      <c r="V70" s="25" cm="1">
        <f t="array" aca="1" ref="V70" ca="1">_FV(H70,"Expense ratio",TRUE)</f>
        <v>2.5000000000000001E-3</v>
      </c>
      <c r="W70" s="24" cm="1">
        <f t="array" aca="1" ref="W70" ca="1">_FV(H70,"Market cap",TRUE)</f>
        <v>538342470.78999996</v>
      </c>
      <c r="Y70" t="str">
        <f t="shared" si="1"/>
        <v/>
      </c>
    </row>
    <row r="71" spans="1:25" hidden="1" x14ac:dyDescent="0.25">
      <c r="A71" t="s">
        <v>10974</v>
      </c>
      <c r="B71" s="25" t="s">
        <v>8458</v>
      </c>
      <c r="C71" t="s">
        <v>10963</v>
      </c>
      <c r="D71" s="43"/>
      <c r="G71" t="s">
        <v>11292</v>
      </c>
      <c r="H71" s="25" t="e" vm="3179">
        <v>#VALUE!</v>
      </c>
      <c r="I71" s="31" cm="1">
        <f t="array" aca="1" ref="I71" ca="1">_FV(H71,"Last trade time",TRUE)</f>
        <v>45824.842554930467</v>
      </c>
      <c r="J71" s="23" cm="1">
        <f t="array" aca="1" ref="J71" ca="1">_FV(H71,"Price")</f>
        <v>115.3</v>
      </c>
      <c r="K71" s="27" cm="1">
        <f t="array" aca="1" ref="K71" ca="1">_FV(H71,"Change (%)",TRUE)</f>
        <v>3.4544999999999999E-2</v>
      </c>
      <c r="L71" s="26" cm="1">
        <f t="array" aca="1" ref="L71" ca="1">_FV(H71,"Change")</f>
        <v>3.85</v>
      </c>
      <c r="M71" s="23" cm="1">
        <f t="array" aca="1" ref="M71" ca="1">_FV(H71,"Open")</f>
        <v>113.15</v>
      </c>
      <c r="N71" s="23" cm="1">
        <f t="array" aca="1" ref="N71" ca="1">_FV(H71,"Low")</f>
        <v>113.1</v>
      </c>
      <c r="O71" s="23" cm="1">
        <f t="array" aca="1" ref="O71" ca="1">_FV(H71,"High")</f>
        <v>115.505</v>
      </c>
      <c r="P71" s="23" cm="1">
        <f t="array" aca="1" ref="P71" ca="1">_FV(H71,"Previous close",TRUE)</f>
        <v>111.45</v>
      </c>
      <c r="Q71" s="23" cm="1">
        <f t="array" aca="1" ref="Q71" ca="1">_FV(H71,"52 week low",TRUE)</f>
        <v>52.61</v>
      </c>
      <c r="R71" s="23" cm="1">
        <f t="array" aca="1" ref="R71" ca="1">_FV(H71,"52 week high",TRUE)</f>
        <v>118.71</v>
      </c>
      <c r="S71" s="8" cm="1">
        <f t="array" aca="1" ref="S71" ca="1">_FV(H71,"Volume")</f>
        <v>65929</v>
      </c>
      <c r="T71" s="7" cm="1">
        <f t="array" aca="1" ref="T71" ca="1">_FV(H71,"Volume average",TRUE)</f>
        <v>58926</v>
      </c>
      <c r="U71" s="6">
        <f ca="1">T71*J71</f>
        <v>6794167.7999999998</v>
      </c>
      <c r="V71" s="25" cm="1">
        <f t="array" aca="1" ref="V71" ca="1">_FV(H71,"Expense ratio",TRUE)</f>
        <v>2E-3</v>
      </c>
      <c r="W71" s="24" cm="1">
        <f t="array" aca="1" ref="W71" ca="1">_FV(H71,"Market cap",TRUE)</f>
        <v>162090436.68000001</v>
      </c>
      <c r="Y71" t="str">
        <f t="shared" si="1"/>
        <v/>
      </c>
    </row>
    <row r="72" spans="1:25" hidden="1" x14ac:dyDescent="0.25">
      <c r="A72" t="s">
        <v>10977</v>
      </c>
      <c r="B72" s="25" t="s">
        <v>1112</v>
      </c>
      <c r="C72" t="s">
        <v>10963</v>
      </c>
      <c r="G72" t="s">
        <v>11293</v>
      </c>
      <c r="H72" s="25" t="e" vm="345">
        <v>#VALUE!</v>
      </c>
      <c r="I72" s="31" cm="1">
        <f t="array" aca="1" ref="I72" ca="1">_FV(H72,"Last trade time",TRUE)</f>
        <v>45824.840277789066</v>
      </c>
      <c r="J72" s="23" cm="1">
        <f t="array" aca="1" ref="J72" ca="1">_FV(H72,"Price")</f>
        <v>122.399</v>
      </c>
      <c r="K72" s="27" cm="1">
        <f t="array" aca="1" ref="K72" ca="1">_FV(H72,"Change (%)",TRUE)</f>
        <v>2.4264999999999998E-2</v>
      </c>
      <c r="L72" s="26" cm="1">
        <f t="array" aca="1" ref="L72" ca="1">_FV(H72,"Change")</f>
        <v>2.8997000000000002</v>
      </c>
      <c r="M72" s="23" cm="1">
        <f t="array" aca="1" ref="M72" ca="1">_FV(H72,"Open")</f>
        <v>122.58</v>
      </c>
      <c r="N72" s="23" cm="1">
        <f t="array" aca="1" ref="N72" ca="1">_FV(H72,"Low")</f>
        <v>122.399</v>
      </c>
      <c r="O72" s="23" cm="1">
        <f t="array" aca="1" ref="O72" ca="1">_FV(H72,"High")</f>
        <v>122.58</v>
      </c>
      <c r="P72" s="23" cm="1">
        <f t="array" aca="1" ref="P72" ca="1">_FV(H72,"Previous close",TRUE)</f>
        <v>119.49930000000001</v>
      </c>
      <c r="Q72" s="23" cm="1">
        <f t="array" aca="1" ref="Q72" ca="1">_FV(H72,"52 week low",TRUE)</f>
        <v>57.23</v>
      </c>
      <c r="R72" s="23" cm="1">
        <f t="array" aca="1" ref="R72" ca="1">_FV(H72,"52 week high",TRUE)</f>
        <v>127</v>
      </c>
      <c r="S72" s="8" cm="1">
        <f t="array" aca="1" ref="S72" ca="1">_FV(H72,"Volume")</f>
        <v>455</v>
      </c>
      <c r="T72" s="7" cm="1">
        <f t="array" aca="1" ref="T72" ca="1">_FV(H72,"Volume average",TRUE)</f>
        <v>567</v>
      </c>
      <c r="U72" s="6">
        <f ca="1">T72*J72</f>
        <v>69400.233000000007</v>
      </c>
      <c r="V72" s="25" cm="1">
        <f t="array" aca="1" ref="V72" ca="1">_FV(H72,"Expense ratio",TRUE)</f>
        <v>1.03E-2</v>
      </c>
      <c r="W72" s="24" cm="1">
        <f t="array" aca="1" ref="W72" ca="1">_FV(H72,"Market cap",TRUE)</f>
        <v>13016485.1</v>
      </c>
      <c r="Y72" t="str">
        <f t="shared" si="1"/>
        <v/>
      </c>
    </row>
    <row r="73" spans="1:25" hidden="1" x14ac:dyDescent="0.25">
      <c r="A73" t="s">
        <v>11005</v>
      </c>
      <c r="B73" s="25" t="s">
        <v>9148</v>
      </c>
      <c r="C73" t="s">
        <v>10963</v>
      </c>
      <c r="G73" t="s">
        <v>11294</v>
      </c>
      <c r="H73" s="25" t="e" vm="3464">
        <v>#VALUE!</v>
      </c>
      <c r="I73" s="31" cm="1">
        <f t="array" aca="1" ref="I73" ca="1">_FV(H73,"Last trade time",TRUE)</f>
        <v>45824.943171828127</v>
      </c>
      <c r="J73" s="23" cm="1">
        <f t="array" aca="1" ref="J73" ca="1">_FV(H73,"Price")</f>
        <v>20.16</v>
      </c>
      <c r="K73" s="27" cm="1">
        <f t="array" aca="1" ref="K73" ca="1">_FV(H73,"Change (%)",TRUE)</f>
        <v>5.3291999999999999E-2</v>
      </c>
      <c r="L73" s="26" cm="1">
        <f t="array" aca="1" ref="L73" ca="1">_FV(H73,"Change")</f>
        <v>1.02</v>
      </c>
      <c r="M73" s="23" cm="1">
        <f t="array" aca="1" ref="M73" ca="1">_FV(H73,"Open")</f>
        <v>19.77</v>
      </c>
      <c r="N73" s="23" cm="1">
        <f t="array" aca="1" ref="N73" ca="1">_FV(H73,"Low")</f>
        <v>19.754999999999999</v>
      </c>
      <c r="O73" s="23" cm="1">
        <f t="array" aca="1" ref="O73" ca="1">_FV(H73,"High")</f>
        <v>20.239999999999998</v>
      </c>
      <c r="P73" s="23" cm="1">
        <f t="array" aca="1" ref="P73" ca="1">_FV(H73,"Previous close",TRUE)</f>
        <v>19.14</v>
      </c>
      <c r="Q73" s="23" cm="1">
        <f t="array" aca="1" ref="Q73" ca="1">_FV(H73,"52 week low",TRUE)</f>
        <v>10.99</v>
      </c>
      <c r="R73" s="23" cm="1">
        <f t="array" aca="1" ref="R73" ca="1">_FV(H73,"52 week high",TRUE)</f>
        <v>31.18</v>
      </c>
      <c r="S73" s="8" cm="1">
        <f t="array" aca="1" ref="S73" ca="1">_FV(H73,"Volume")</f>
        <v>13025661</v>
      </c>
      <c r="T73" s="7" cm="1">
        <f t="array" aca="1" ref="T73" ca="1">_FV(H73,"Volume average",TRUE)</f>
        <v>16254478</v>
      </c>
      <c r="U73" s="6">
        <f ca="1">T73*J73</f>
        <v>327690276.48000002</v>
      </c>
      <c r="V73" s="25" cm="1">
        <f t="array" aca="1" ref="V73" ca="1">_FV(H73,"Expense ratio",TRUE)</f>
        <v>1.2999999999999999E-3</v>
      </c>
      <c r="W73" s="24" cm="1">
        <f t="array" aca="1" ref="W73" ca="1">_FV(H73,"Market cap",TRUE)</f>
        <v>3583032841.3600001</v>
      </c>
      <c r="Y73" t="str">
        <f t="shared" si="1"/>
        <v/>
      </c>
    </row>
    <row r="74" spans="1:25" hidden="1" x14ac:dyDescent="0.25">
      <c r="A74" t="s">
        <v>10968</v>
      </c>
      <c r="B74" s="25" t="s">
        <v>8560</v>
      </c>
      <c r="C74" t="s">
        <v>10963</v>
      </c>
      <c r="G74" t="s">
        <v>11295</v>
      </c>
      <c r="H74" s="25" t="e" vm="3220">
        <v>#VALUE!</v>
      </c>
      <c r="I74" s="31" cm="1">
        <f t="array" aca="1" ref="I74" ca="1">_FV(H74,"Last trade time",TRUE)</f>
        <v>45824.873201388284</v>
      </c>
      <c r="J74" s="23" cm="1">
        <f t="array" aca="1" ref="J74" ca="1">_FV(H74,"Price")</f>
        <v>63.02</v>
      </c>
      <c r="K74" s="27" cm="1">
        <f t="array" aca="1" ref="K74" ca="1">_FV(H74,"Change (%)",TRUE)</f>
        <v>3.4131999999999996E-2</v>
      </c>
      <c r="L74" s="26" cm="1">
        <f t="array" aca="1" ref="L74" ca="1">_FV(H74,"Change")</f>
        <v>2.08</v>
      </c>
      <c r="M74" s="23" cm="1">
        <f t="array" aca="1" ref="M74" ca="1">_FV(H74,"Open")</f>
        <v>61.81</v>
      </c>
      <c r="N74" s="23" cm="1">
        <f t="array" aca="1" ref="N74" ca="1">_FV(H74,"Low")</f>
        <v>61.709000000000003</v>
      </c>
      <c r="O74" s="23" cm="1">
        <f t="array" aca="1" ref="O74" ca="1">_FV(H74,"High")</f>
        <v>63.14</v>
      </c>
      <c r="P74" s="23" cm="1">
        <f t="array" aca="1" ref="P74" ca="1">_FV(H74,"Previous close",TRUE)</f>
        <v>60.94</v>
      </c>
      <c r="Q74" s="23" cm="1">
        <f t="array" aca="1" ref="Q74" ca="1">_FV(H74,"52 week low",TRUE)</f>
        <v>28.72</v>
      </c>
      <c r="R74" s="23" cm="1">
        <f t="array" aca="1" ref="R74" ca="1">_FV(H74,"52 week high",TRUE)</f>
        <v>64.849999999999994</v>
      </c>
      <c r="S74" s="8" cm="1">
        <f t="array" aca="1" ref="S74" ca="1">_FV(H74,"Volume")</f>
        <v>40575</v>
      </c>
      <c r="T74" s="7" cm="1">
        <f t="array" aca="1" ref="T74" ca="1">_FV(H74,"Volume average",TRUE)</f>
        <v>76533</v>
      </c>
      <c r="U74" s="6">
        <f ca="1">T74*J74</f>
        <v>4823109.66</v>
      </c>
      <c r="V74" s="25" cm="1">
        <f t="array" aca="1" ref="V74" ca="1">_FV(H74,"Expense ratio",TRUE)</f>
        <v>1.9E-3</v>
      </c>
      <c r="W74" s="24" cm="1">
        <f t="array" aca="1" ref="W74" ca="1">_FV(H74,"Market cap",TRUE)</f>
        <v>527766692.75</v>
      </c>
      <c r="Y74" t="str">
        <f t="shared" si="1"/>
        <v/>
      </c>
    </row>
    <row r="75" spans="1:25" hidden="1" x14ac:dyDescent="0.25">
      <c r="A75" t="s">
        <v>10973</v>
      </c>
      <c r="B75" s="25" t="s">
        <v>9110</v>
      </c>
      <c r="C75" t="s">
        <v>10963</v>
      </c>
      <c r="G75" t="s">
        <v>11296</v>
      </c>
      <c r="H75" s="25" t="e" vm="3449">
        <v>#VALUE!</v>
      </c>
      <c r="I75" s="31" cm="1">
        <f t="array" aca="1" ref="I75" ca="1">_FV(H75,"Last trade time",TRUE)</f>
        <v>45824.943017430465</v>
      </c>
      <c r="J75" s="23" cm="1">
        <f t="array" aca="1" ref="J75" ca="1">_FV(H75,"Price")</f>
        <v>94.89</v>
      </c>
      <c r="K75" s="27" cm="1">
        <f t="array" aca="1" ref="K75" ca="1">_FV(H75,"Change (%)",TRUE)</f>
        <v>3.3772999999999997E-2</v>
      </c>
      <c r="L75" s="26" cm="1">
        <f t="array" aca="1" ref="L75" ca="1">_FV(H75,"Change")</f>
        <v>3.1</v>
      </c>
      <c r="M75" s="23" cm="1">
        <f t="array" aca="1" ref="M75" ca="1">_FV(H75,"Open")</f>
        <v>93.13</v>
      </c>
      <c r="N75" s="23" cm="1">
        <f t="array" aca="1" ref="N75" ca="1">_FV(H75,"Low")</f>
        <v>92.96</v>
      </c>
      <c r="O75" s="23" cm="1">
        <f t="array" aca="1" ref="O75" ca="1">_FV(H75,"High")</f>
        <v>95.12</v>
      </c>
      <c r="P75" s="23" cm="1">
        <f t="array" aca="1" ref="P75" ca="1">_FV(H75,"Previous close",TRUE)</f>
        <v>91.79</v>
      </c>
      <c r="Q75" s="23" cm="1">
        <f t="array" aca="1" ref="Q75" ca="1">_FV(H75,"52 week low",TRUE)</f>
        <v>43.34</v>
      </c>
      <c r="R75" s="23" cm="1">
        <f t="array" aca="1" ref="R75" ca="1">_FV(H75,"52 week high",TRUE)</f>
        <v>97.83</v>
      </c>
      <c r="S75" s="8" cm="1">
        <f t="array" aca="1" ref="S75" ca="1">_FV(H75,"Volume")</f>
        <v>1997796</v>
      </c>
      <c r="T75" s="7" cm="1">
        <f t="array" aca="1" ref="T75" ca="1">_FV(H75,"Volume average",TRUE)</f>
        <v>3019214</v>
      </c>
      <c r="U75" s="6">
        <f ca="1">T75*J75</f>
        <v>286493216.45999998</v>
      </c>
      <c r="V75" s="25" cm="1">
        <f t="array" aca="1" ref="V75" ca="1">_FV(H75,"Expense ratio",TRUE)</f>
        <v>1.4000000000000002E-3</v>
      </c>
      <c r="W75" s="24" cm="1">
        <f t="array" aca="1" ref="W75" ca="1">_FV(H75,"Market cap",TRUE)</f>
        <v>20761389149.18</v>
      </c>
      <c r="Y75" t="str">
        <f t="shared" si="1"/>
        <v/>
      </c>
    </row>
    <row r="76" spans="1:25" hidden="1" x14ac:dyDescent="0.25">
      <c r="A76" t="s">
        <v>10978</v>
      </c>
      <c r="B76" s="25" t="s">
        <v>202</v>
      </c>
      <c r="C76" t="s">
        <v>10963</v>
      </c>
      <c r="G76" t="s">
        <v>11297</v>
      </c>
      <c r="H76" s="25" t="e" vm="60">
        <v>#VALUE!</v>
      </c>
      <c r="I76" s="31" cm="1">
        <f t="array" aca="1" ref="I76" ca="1">_FV(H76,"Last trade time",TRUE)</f>
        <v>45824.93703813594</v>
      </c>
      <c r="J76" s="23" cm="1">
        <f t="array" aca="1" ref="J76" ca="1">_FV(H76,"Price")</f>
        <v>85.655000000000001</v>
      </c>
      <c r="K76" s="27" cm="1">
        <f t="array" aca="1" ref="K76" ca="1">_FV(H76,"Change (%)",TRUE)</f>
        <v>3.4105999999999997E-2</v>
      </c>
      <c r="L76" s="26" cm="1">
        <f t="array" aca="1" ref="L76" ca="1">_FV(H76,"Change")</f>
        <v>2.8250000000000002</v>
      </c>
      <c r="M76" s="23" cm="1">
        <f t="array" aca="1" ref="M76" ca="1">_FV(H76,"Open")</f>
        <v>84.02</v>
      </c>
      <c r="N76" s="23" cm="1">
        <f t="array" aca="1" ref="N76" ca="1">_FV(H76,"Low")</f>
        <v>83.9</v>
      </c>
      <c r="O76" s="23" cm="1">
        <f t="array" aca="1" ref="O76" ca="1">_FV(H76,"High")</f>
        <v>85.85</v>
      </c>
      <c r="P76" s="23" cm="1">
        <f t="array" aca="1" ref="P76" ca="1">_FV(H76,"Previous close",TRUE)</f>
        <v>82.83</v>
      </c>
      <c r="Q76" s="23" cm="1">
        <f t="array" aca="1" ref="Q76" ca="1">_FV(H76,"52 week low",TRUE)</f>
        <v>39.56</v>
      </c>
      <c r="R76" s="23" cm="1">
        <f t="array" aca="1" ref="R76" ca="1">_FV(H76,"52 week high",TRUE)</f>
        <v>88.355000000000004</v>
      </c>
      <c r="S76" s="8" cm="1">
        <f t="array" aca="1" ref="S76" ca="1">_FV(H76,"Volume")</f>
        <v>1652106</v>
      </c>
      <c r="T76" s="7" cm="1">
        <f t="array" aca="1" ref="T76" ca="1">_FV(H76,"Volume average",TRUE)</f>
        <v>2102879</v>
      </c>
      <c r="U76" s="6">
        <f ca="1">T76*J76</f>
        <v>180122100.745</v>
      </c>
      <c r="V76" s="25" t="e" cm="1" vm="13">
        <f t="array" ref="V76">_FV(H76,"Expense ratio",TRUE)</f>
        <v>#VALUE!</v>
      </c>
      <c r="W76" s="24" t="e" cm="1" vm="14">
        <f t="array" ref="W76">_FV(H76,"Market cap",TRUE)</f>
        <v>#VALUE!</v>
      </c>
      <c r="Y76" t="str">
        <f t="shared" si="1"/>
        <v/>
      </c>
    </row>
    <row r="77" spans="1:25" hidden="1" x14ac:dyDescent="0.25">
      <c r="A77" t="s">
        <v>10970</v>
      </c>
      <c r="B77" s="25" t="s">
        <v>8450</v>
      </c>
      <c r="C77" t="s">
        <v>10963</v>
      </c>
      <c r="G77" t="s">
        <v>11298</v>
      </c>
      <c r="H77" s="25" t="e" vm="3175">
        <v>#VALUE!</v>
      </c>
      <c r="I77" s="31" cm="1">
        <f t="array" aca="1" ref="I77" ca="1">_FV(H77,"Last trade time",TRUE)</f>
        <v>45824.927518113283</v>
      </c>
      <c r="J77" s="23" cm="1">
        <f t="array" aca="1" ref="J77" ca="1">_FV(H77,"Price")</f>
        <v>30.74</v>
      </c>
      <c r="K77" s="27" cm="1">
        <f t="array" aca="1" ref="K77" ca="1">_FV(H77,"Change (%)",TRUE)</f>
        <v>3.2930000000000001E-2</v>
      </c>
      <c r="L77" s="26" cm="1">
        <f t="array" aca="1" ref="L77" ca="1">_FV(H77,"Change")</f>
        <v>0.98</v>
      </c>
      <c r="M77" s="23" cm="1">
        <f t="array" aca="1" ref="M77" ca="1">_FV(H77,"Open")</f>
        <v>30.18</v>
      </c>
      <c r="N77" s="23" cm="1">
        <f t="array" aca="1" ref="N77" ca="1">_FV(H77,"Low")</f>
        <v>30.135000000000002</v>
      </c>
      <c r="O77" s="23" cm="1">
        <f t="array" aca="1" ref="O77" ca="1">_FV(H77,"High")</f>
        <v>30.824999999999999</v>
      </c>
      <c r="P77" s="23" cm="1">
        <f t="array" aca="1" ref="P77" ca="1">_FV(H77,"Previous close",TRUE)</f>
        <v>29.76</v>
      </c>
      <c r="Q77" s="23" cm="1">
        <f t="array" aca="1" ref="Q77" ca="1">_FV(H77,"52 week low",TRUE)</f>
        <v>14.012499999999999</v>
      </c>
      <c r="R77" s="23" cm="1">
        <f t="array" aca="1" ref="R77" ca="1">_FV(H77,"52 week high",TRUE)</f>
        <v>31.7</v>
      </c>
      <c r="S77" s="8" cm="1">
        <f t="array" aca="1" ref="S77" ca="1">_FV(H77,"Volume")</f>
        <v>879559</v>
      </c>
      <c r="T77" s="7" cm="1">
        <f t="array" aca="1" ref="T77" ca="1">_FV(H77,"Volume average",TRUE)</f>
        <v>694063</v>
      </c>
      <c r="U77" s="6">
        <f ca="1">T77*J77</f>
        <v>21335496.619999997</v>
      </c>
      <c r="V77" s="25" cm="1">
        <f t="array" aca="1" ref="V77" ca="1">_FV(H77,"Expense ratio",TRUE)</f>
        <v>2E-3</v>
      </c>
      <c r="W77" s="24" cm="1">
        <f t="array" aca="1" ref="W77" ca="1">_FV(H77,"Market cap",TRUE)</f>
        <v>1572542838.6199999</v>
      </c>
      <c r="Y77" t="str">
        <f t="shared" si="1"/>
        <v/>
      </c>
    </row>
    <row r="78" spans="1:25" hidden="1" x14ac:dyDescent="0.25">
      <c r="A78" t="s">
        <v>10972</v>
      </c>
      <c r="B78" s="25" t="s">
        <v>8240</v>
      </c>
      <c r="C78" t="s">
        <v>10963</v>
      </c>
      <c r="G78" t="s">
        <v>11299</v>
      </c>
      <c r="H78" s="25" t="e" vm="3088">
        <v>#VALUE!</v>
      </c>
      <c r="I78" s="31" cm="1">
        <f t="array" aca="1" ref="I78" ca="1">_FV(H78,"Last trade time",TRUE)</f>
        <v>45824.94242997656</v>
      </c>
      <c r="J78" s="23" cm="1">
        <f t="array" aca="1" ref="J78" ca="1">_FV(H78,"Price")</f>
        <v>61.8</v>
      </c>
      <c r="K78" s="27" cm="1">
        <f t="array" aca="1" ref="K78" ca="1">_FV(H78,"Change (%)",TRUE)</f>
        <v>3.4483E-2</v>
      </c>
      <c r="L78" s="26" cm="1">
        <f t="array" aca="1" ref="L78" ca="1">_FV(H78,"Change")</f>
        <v>2.06</v>
      </c>
      <c r="M78" s="23" cm="1">
        <f t="array" aca="1" ref="M78" ca="1">_FV(H78,"Open")</f>
        <v>60.6</v>
      </c>
      <c r="N78" s="23" cm="1">
        <f t="array" aca="1" ref="N78" ca="1">_FV(H78,"Low")</f>
        <v>60.51</v>
      </c>
      <c r="O78" s="23" cm="1">
        <f t="array" aca="1" ref="O78" ca="1">_FV(H78,"High")</f>
        <v>61.95</v>
      </c>
      <c r="P78" s="23" cm="1">
        <f t="array" aca="1" ref="P78" ca="1">_FV(H78,"Previous close",TRUE)</f>
        <v>59.74</v>
      </c>
      <c r="Q78" s="23" cm="1">
        <f t="array" aca="1" ref="Q78" ca="1">_FV(H78,"52 week low",TRUE)</f>
        <v>28.23</v>
      </c>
      <c r="R78" s="23" cm="1">
        <f t="array" aca="1" ref="R78" ca="1">_FV(H78,"52 week high",TRUE)</f>
        <v>63.7</v>
      </c>
      <c r="S78" s="8" cm="1">
        <f t="array" aca="1" ref="S78" ca="1">_FV(H78,"Volume")</f>
        <v>41567652</v>
      </c>
      <c r="T78" s="7" cm="1">
        <f t="array" aca="1" ref="T78" ca="1">_FV(H78,"Volume average",TRUE)</f>
        <v>45827223</v>
      </c>
      <c r="U78" s="6">
        <f ca="1">T78*J78</f>
        <v>2832122381.4000001</v>
      </c>
      <c r="V78" s="25" cm="1">
        <f t="array" aca="1" ref="V78" ca="1">_FV(H78,"Expense ratio",TRUE)</f>
        <v>2.2000000000000001E-3</v>
      </c>
      <c r="W78" s="24" cm="1">
        <f t="array" aca="1" ref="W78" ca="1">_FV(H78,"Market cap",TRUE)</f>
        <v>69644295718.279999</v>
      </c>
      <c r="Y78" t="str">
        <f t="shared" si="1"/>
        <v/>
      </c>
    </row>
    <row r="79" spans="1:25" hidden="1" x14ac:dyDescent="0.25">
      <c r="A79" t="s">
        <v>10834</v>
      </c>
      <c r="B79" t="s">
        <v>9028</v>
      </c>
      <c r="C79" s="25" t="s">
        <v>6600</v>
      </c>
      <c r="D79" s="25" t="s">
        <v>11754</v>
      </c>
      <c r="E79" t="s">
        <v>11855</v>
      </c>
      <c r="F79" s="25"/>
      <c r="G79" t="s">
        <v>11340</v>
      </c>
      <c r="H79" t="e" vm="3413">
        <v>#VALUE!</v>
      </c>
      <c r="I79" s="31" cm="1">
        <f t="array" aca="1" ref="I79" ca="1">_FV(H79,"Last trade time",TRUE)</f>
        <v>45824.840277823438</v>
      </c>
      <c r="J79" s="23" cm="1">
        <f t="array" aca="1" ref="J79" ca="1">_FV(H79,"Price")</f>
        <v>81.64</v>
      </c>
      <c r="K79" s="27" cm="1">
        <f t="array" aca="1" ref="K79" ca="1">_FV(H79,"Change (%)",TRUE)</f>
        <v>7.7769999999999992E-3</v>
      </c>
      <c r="L79" s="26" cm="1">
        <f t="array" aca="1" ref="L79" ca="1">_FV(H79,"Change")</f>
        <v>0.63</v>
      </c>
      <c r="M79" s="23" cm="1">
        <f t="array" aca="1" ref="M79" ca="1">_FV(H79,"Open")</f>
        <v>81.69</v>
      </c>
      <c r="N79" s="23" cm="1">
        <f t="array" aca="1" ref="N79" ca="1">_FV(H79,"Low")</f>
        <v>81.37</v>
      </c>
      <c r="O79" s="23" cm="1">
        <f t="array" aca="1" ref="O79" ca="1">_FV(H79,"High")</f>
        <v>81.974999999999994</v>
      </c>
      <c r="P79" s="23" cm="1">
        <f t="array" aca="1" ref="P79" ca="1">_FV(H79,"Previous close",TRUE)</f>
        <v>81.010000000000005</v>
      </c>
      <c r="Q79" s="23" cm="1">
        <f t="array" aca="1" ref="Q79" ca="1">_FV(H79,"52 week low",TRUE)</f>
        <v>68.450100000000006</v>
      </c>
      <c r="R79" s="23" cm="1">
        <f t="array" aca="1" ref="R79" ca="1">_FV(H79,"52 week high",TRUE)</f>
        <v>81.974999999999994</v>
      </c>
      <c r="S79" s="8" cm="1">
        <f t="array" aca="1" ref="S79" ca="1">_FV(H79,"Volume")</f>
        <v>321013</v>
      </c>
      <c r="T79" s="7" cm="1">
        <f t="array" aca="1" ref="T79" ca="1">_FV(H79,"Volume average",TRUE)</f>
        <v>107211</v>
      </c>
      <c r="U79" s="7"/>
      <c r="V79" s="25" cm="1">
        <f t="array" aca="1" ref="V79" ca="1">_FV(H79,"Expense ratio",TRUE)</f>
        <v>1.5E-3</v>
      </c>
      <c r="W79" s="24" cm="1">
        <f t="array" aca="1" ref="W79" ca="1">_FV(H79,"Market cap",TRUE)</f>
        <v>2322944713.2199998</v>
      </c>
      <c r="Y79" t="e">
        <f>IF(B79=#REF!,"XXX","")</f>
        <v>#REF!</v>
      </c>
    </row>
    <row r="80" spans="1:25" hidden="1" x14ac:dyDescent="0.25">
      <c r="A80" t="s">
        <v>10837</v>
      </c>
      <c r="B80" t="s">
        <v>8994</v>
      </c>
      <c r="C80" s="25" t="s">
        <v>6600</v>
      </c>
      <c r="D80" s="25" t="s">
        <v>11754</v>
      </c>
      <c r="E80" t="s">
        <v>11342</v>
      </c>
      <c r="F80" s="25"/>
      <c r="G80" t="s">
        <v>11342</v>
      </c>
      <c r="H80" t="e" vm="3400">
        <v>#VALUE!</v>
      </c>
      <c r="I80" s="31" cm="1">
        <f t="array" aca="1" ref="I80" ca="1">_FV(H80,"Last trade time",TRUE)</f>
        <v>45824.840277823438</v>
      </c>
      <c r="J80" s="23" cm="1">
        <f t="array" aca="1" ref="J80" ca="1">_FV(H80,"Price")</f>
        <v>45.21</v>
      </c>
      <c r="K80" s="27" cm="1">
        <f t="array" aca="1" ref="K80" ca="1">_FV(H80,"Change (%)",TRUE)</f>
        <v>2.6610000000000002E-3</v>
      </c>
      <c r="L80" s="26" cm="1">
        <f t="array" aca="1" ref="L80" ca="1">_FV(H80,"Change")</f>
        <v>0.12</v>
      </c>
      <c r="M80" s="23" cm="1">
        <f t="array" aca="1" ref="M80" ca="1">_FV(H80,"Open")</f>
        <v>45.14</v>
      </c>
      <c r="N80" s="23" cm="1">
        <f t="array" aca="1" ref="N80" ca="1">_FV(H80,"Low")</f>
        <v>45.14</v>
      </c>
      <c r="O80" s="23" cm="1">
        <f t="array" aca="1" ref="O80" ca="1">_FV(H80,"High")</f>
        <v>45.345799999999997</v>
      </c>
      <c r="P80" s="23" cm="1">
        <f t="array" aca="1" ref="P80" ca="1">_FV(H80,"Previous close",TRUE)</f>
        <v>45.09</v>
      </c>
      <c r="Q80" s="23" cm="1">
        <f t="array" aca="1" ref="Q80" ca="1">_FV(H80,"52 week low",TRUE)</f>
        <v>41.2</v>
      </c>
      <c r="R80" s="23" cm="1">
        <f t="array" aca="1" ref="R80" ca="1">_FV(H80,"52 week high",TRUE)</f>
        <v>45.44</v>
      </c>
      <c r="S80" s="8" cm="1">
        <f t="array" aca="1" ref="S80" ca="1">_FV(H80,"Volume")</f>
        <v>188543</v>
      </c>
      <c r="T80" s="7" cm="1">
        <f t="array" aca="1" ref="T80" ca="1">_FV(H80,"Volume average",TRUE)</f>
        <v>114411</v>
      </c>
      <c r="U80" s="7"/>
      <c r="V80" s="25" cm="1">
        <f t="array" aca="1" ref="V80" ca="1">_FV(H80,"Expense ratio",TRUE)</f>
        <v>1.5E-3</v>
      </c>
      <c r="W80" s="24" cm="1">
        <f t="array" aca="1" ref="W80" ca="1">_FV(H80,"Market cap",TRUE)</f>
        <v>1492799220.0599999</v>
      </c>
      <c r="Y80" t="str">
        <f t="shared" si="1"/>
        <v/>
      </c>
    </row>
    <row r="81" spans="1:25" hidden="1" x14ac:dyDescent="0.25">
      <c r="A81" t="s">
        <v>10835</v>
      </c>
      <c r="B81" t="s">
        <v>9033</v>
      </c>
      <c r="C81" s="25" t="s">
        <v>6600</v>
      </c>
      <c r="D81" s="25" t="s">
        <v>11754</v>
      </c>
      <c r="E81" t="s">
        <v>11341</v>
      </c>
      <c r="F81" s="25"/>
      <c r="G81" t="s">
        <v>11341</v>
      </c>
      <c r="H81" t="e" vm="3415">
        <v>#VALUE!</v>
      </c>
      <c r="I81" s="31" cm="1">
        <f t="array" aca="1" ref="I81" ca="1">_FV(H81,"Last trade time",TRUE)</f>
        <v>45824.855744316403</v>
      </c>
      <c r="J81" s="23" cm="1">
        <f t="array" aca="1" ref="J81" ca="1">_FV(H81,"Price")</f>
        <v>38.4</v>
      </c>
      <c r="K81" s="27" cm="1">
        <f t="array" aca="1" ref="K81" ca="1">_FV(H81,"Change (%)",TRUE)</f>
        <v>7.8189999999999998E-4</v>
      </c>
      <c r="L81" s="26" cm="1">
        <f t="array" aca="1" ref="L81" ca="1">_FV(H81,"Change")</f>
        <v>0.03</v>
      </c>
      <c r="M81" s="23" cm="1">
        <f t="array" aca="1" ref="M81" ca="1">_FV(H81,"Open")</f>
        <v>38.479999999999997</v>
      </c>
      <c r="N81" s="23" cm="1">
        <f t="array" aca="1" ref="N81" ca="1">_FV(H81,"Low")</f>
        <v>38.4</v>
      </c>
      <c r="O81" s="23" cm="1">
        <f t="array" aca="1" ref="O81" ca="1">_FV(H81,"High")</f>
        <v>38.54</v>
      </c>
      <c r="P81" s="23" cm="1">
        <f t="array" aca="1" ref="P81" ca="1">_FV(H81,"Previous close",TRUE)</f>
        <v>38.369999999999997</v>
      </c>
      <c r="Q81" s="23" cm="1">
        <f t="array" aca="1" ref="Q81" ca="1">_FV(H81,"52 week low",TRUE)</f>
        <v>35.79</v>
      </c>
      <c r="R81" s="23" cm="1">
        <f t="array" aca="1" ref="R81" ca="1">_FV(H81,"52 week high",TRUE)</f>
        <v>38.770000000000003</v>
      </c>
      <c r="S81" s="8" cm="1">
        <f t="array" aca="1" ref="S81" ca="1">_FV(H81,"Volume")</f>
        <v>496752</v>
      </c>
      <c r="T81" s="7" cm="1">
        <f t="array" aca="1" ref="T81" ca="1">_FV(H81,"Volume average",TRUE)</f>
        <v>99332</v>
      </c>
      <c r="U81" s="7"/>
      <c r="V81" s="25" cm="1">
        <f t="array" aca="1" ref="V81" ca="1">_FV(H81,"Expense ratio",TRUE)</f>
        <v>1.5E-3</v>
      </c>
      <c r="W81" s="24" cm="1">
        <f t="array" aca="1" ref="W81" ca="1">_FV(H81,"Market cap",TRUE)</f>
        <v>626698010.11000001</v>
      </c>
      <c r="Y81" t="str">
        <f t="shared" si="1"/>
        <v/>
      </c>
    </row>
    <row r="82" spans="1:25" hidden="1" x14ac:dyDescent="0.25">
      <c r="A82" t="s">
        <v>10836</v>
      </c>
      <c r="B82" t="s">
        <v>9009</v>
      </c>
      <c r="C82" s="25" t="s">
        <v>6600</v>
      </c>
      <c r="D82" s="25" t="s">
        <v>11754</v>
      </c>
      <c r="E82" t="s">
        <v>11343</v>
      </c>
      <c r="F82" s="25"/>
      <c r="G82" t="s">
        <v>11343</v>
      </c>
      <c r="H82" t="e" vm="3406">
        <v>#VALUE!</v>
      </c>
      <c r="I82" s="31" cm="1">
        <f t="array" aca="1" ref="I82" ca="1">_FV(H82,"Last trade time",TRUE)</f>
        <v>45824.840277812502</v>
      </c>
      <c r="J82" s="23" cm="1">
        <f t="array" aca="1" ref="J82" ca="1">_FV(H82,"Price")</f>
        <v>60.31</v>
      </c>
      <c r="K82" s="27" cm="1">
        <f t="array" aca="1" ref="K82" ca="1">_FV(H82,"Change (%)",TRUE)</f>
        <v>4.4970000000000001E-3</v>
      </c>
      <c r="L82" s="26" cm="1">
        <f t="array" aca="1" ref="L82" ca="1">_FV(H82,"Change")</f>
        <v>0.27</v>
      </c>
      <c r="M82" s="23" cm="1">
        <f t="array" aca="1" ref="M82" ca="1">_FV(H82,"Open")</f>
        <v>60.4</v>
      </c>
      <c r="N82" s="23" cm="1">
        <f t="array" aca="1" ref="N82" ca="1">_FV(H82,"Low")</f>
        <v>60.31</v>
      </c>
      <c r="O82" s="23" cm="1">
        <f t="array" aca="1" ref="O82" ca="1">_FV(H82,"High")</f>
        <v>60.58</v>
      </c>
      <c r="P82" s="23" cm="1">
        <f t="array" aca="1" ref="P82" ca="1">_FV(H82,"Previous close",TRUE)</f>
        <v>60.04</v>
      </c>
      <c r="Q82" s="23" cm="1">
        <f t="array" aca="1" ref="Q82" ca="1">_FV(H82,"52 week low",TRUE)</f>
        <v>52.97</v>
      </c>
      <c r="R82" s="23" cm="1">
        <f t="array" aca="1" ref="R82" ca="1">_FV(H82,"52 week high",TRUE)</f>
        <v>60.64</v>
      </c>
      <c r="S82" s="8" cm="1">
        <f t="array" aca="1" ref="S82" ca="1">_FV(H82,"Volume")</f>
        <v>339606</v>
      </c>
      <c r="T82" s="7" cm="1">
        <f t="array" aca="1" ref="T82" ca="1">_FV(H82,"Volume average",TRUE)</f>
        <v>201737</v>
      </c>
      <c r="U82" s="7"/>
      <c r="V82" s="25" cm="1">
        <f t="array" aca="1" ref="V82" ca="1">_FV(H82,"Expense ratio",TRUE)</f>
        <v>1.5E-3</v>
      </c>
      <c r="W82" s="24" cm="1">
        <f t="array" aca="1" ref="W82" ca="1">_FV(H82,"Market cap",TRUE)</f>
        <v>2368806701.2199998</v>
      </c>
      <c r="Y82" t="str">
        <f t="shared" si="1"/>
        <v/>
      </c>
    </row>
    <row r="83" spans="1:25" hidden="1" x14ac:dyDescent="0.25">
      <c r="A83" t="s">
        <v>2842</v>
      </c>
      <c r="B83" t="s">
        <v>7124</v>
      </c>
      <c r="C83" s="25" t="s">
        <v>6600</v>
      </c>
      <c r="D83" s="25" t="s">
        <v>198</v>
      </c>
      <c r="E83" s="25" t="s">
        <v>864</v>
      </c>
      <c r="F83" t="s">
        <v>2842</v>
      </c>
      <c r="G83" t="s">
        <v>11843</v>
      </c>
      <c r="H83" t="e" vm="2631">
        <v>#VALUE!</v>
      </c>
      <c r="I83" s="31" cm="1">
        <f t="array" aca="1" ref="I83" ca="1">_FV(H83,"Last trade time",TRUE)</f>
        <v>45824.928358553123</v>
      </c>
      <c r="J83" s="23" cm="1">
        <f t="array" aca="1" ref="J83" ca="1">_FV(H83,"Price")</f>
        <v>31.81</v>
      </c>
      <c r="K83" s="27" cm="1">
        <f t="array" aca="1" ref="K83" ca="1">_FV(H83,"Change (%)",TRUE)</f>
        <v>-1.2112000000000001E-2</v>
      </c>
      <c r="L83" s="26" cm="1">
        <f t="array" aca="1" ref="L83" ca="1">_FV(H83,"Change")</f>
        <v>-0.39</v>
      </c>
      <c r="M83" s="23" cm="1">
        <f t="array" aca="1" ref="M83" ca="1">_FV(H83,"Open")</f>
        <v>32.29</v>
      </c>
      <c r="N83" s="23" cm="1">
        <f t="array" aca="1" ref="N83" ca="1">_FV(H83,"Low")</f>
        <v>31.715</v>
      </c>
      <c r="O83" s="23" cm="1">
        <f t="array" aca="1" ref="O83" ca="1">_FV(H83,"High")</f>
        <v>32.475999999999999</v>
      </c>
      <c r="P83" s="23" cm="1">
        <f t="array" aca="1" ref="P83" ca="1">_FV(H83,"Previous close",TRUE)</f>
        <v>32.200000000000003</v>
      </c>
      <c r="Q83" s="23" cm="1">
        <f t="array" aca="1" ref="Q83" ca="1">_FV(H83,"52 week low",TRUE)</f>
        <v>25.47</v>
      </c>
      <c r="R83" s="23" cm="1">
        <f t="array" aca="1" ref="R83" ca="1">_FV(H83,"52 week high",TRUE)</f>
        <v>34.28</v>
      </c>
      <c r="S83" s="8" cm="1">
        <f t="array" aca="1" ref="S83" ca="1">_FV(H83,"Volume")</f>
        <v>69139</v>
      </c>
      <c r="T83" s="7" cm="1">
        <f t="array" aca="1" ref="T83" ca="1">_FV(H83,"Volume average",TRUE)</f>
        <v>48245</v>
      </c>
      <c r="U83" s="7"/>
      <c r="V83" s="25" cm="1">
        <f t="array" aca="1" ref="V83" ca="1">_FV(H83,"Expense ratio",TRUE)</f>
        <v>3.4999999999999996E-3</v>
      </c>
      <c r="W83" s="24" cm="1">
        <f t="array" aca="1" ref="W83" ca="1">_FV(H83,"Market cap",TRUE)</f>
        <v>297484362.81999999</v>
      </c>
      <c r="Y83" t="str">
        <f t="shared" si="1"/>
        <v/>
      </c>
    </row>
    <row r="84" spans="1:25" hidden="1" x14ac:dyDescent="0.25">
      <c r="A84" t="s">
        <v>10899</v>
      </c>
      <c r="B84" t="s">
        <v>3732</v>
      </c>
      <c r="C84" s="25" t="s">
        <v>6600</v>
      </c>
      <c r="D84" s="25" t="s">
        <v>198</v>
      </c>
      <c r="E84" s="25" t="s">
        <v>864</v>
      </c>
      <c r="F84" t="s">
        <v>10899</v>
      </c>
      <c r="G84" t="s">
        <v>11842</v>
      </c>
      <c r="H84" t="e" vm="1323">
        <v>#VALUE!</v>
      </c>
      <c r="I84" s="31" cm="1">
        <f t="array" aca="1" ref="I84" ca="1">_FV(H84,"Last trade time",TRUE)</f>
        <v>45824.941652152345</v>
      </c>
      <c r="J84" s="23" cm="1">
        <f t="array" aca="1" ref="J84" ca="1">_FV(H84,"Price")</f>
        <v>38.07</v>
      </c>
      <c r="K84" s="27" cm="1">
        <f t="array" aca="1" ref="K84" ca="1">_FV(H84,"Change (%)",TRUE)</f>
        <v>5.3695000000000007E-2</v>
      </c>
      <c r="L84" s="26" cm="1">
        <f t="array" aca="1" ref="L84" ca="1">_FV(H84,"Change")</f>
        <v>1.94</v>
      </c>
      <c r="M84" s="23" cm="1">
        <f t="array" aca="1" ref="M84" ca="1">_FV(H84,"Open")</f>
        <v>38.270000000000003</v>
      </c>
      <c r="N84" s="23" cm="1">
        <f t="array" aca="1" ref="N84" ca="1">_FV(H84,"Low")</f>
        <v>37.83</v>
      </c>
      <c r="O84" s="23" cm="1">
        <f t="array" aca="1" ref="O84" ca="1">_FV(H84,"High")</f>
        <v>39.299999999999997</v>
      </c>
      <c r="P84" s="23" cm="1">
        <f t="array" aca="1" ref="P84" ca="1">_FV(H84,"Previous close",TRUE)</f>
        <v>36.130000000000003</v>
      </c>
      <c r="Q84" s="23" cm="1">
        <f t="array" aca="1" ref="Q84" ca="1">_FV(H84,"52 week low",TRUE)</f>
        <v>19.5</v>
      </c>
      <c r="R84" s="23" cm="1">
        <f t="array" aca="1" ref="R84" ca="1">_FV(H84,"52 week high",TRUE)</f>
        <v>39.299999999999997</v>
      </c>
      <c r="S84" s="8" cm="1">
        <f t="array" aca="1" ref="S84" ca="1">_FV(H84,"Volume")</f>
        <v>9035699</v>
      </c>
      <c r="T84" s="7" cm="1">
        <f t="array" aca="1" ref="T84" ca="1">_FV(H84,"Volume average",TRUE)</f>
        <v>4004910</v>
      </c>
      <c r="U84" s="7"/>
      <c r="V84" s="25" cm="1">
        <f t="array" aca="1" ref="V84" ca="1">_FV(H84,"Expense ratio",TRUE)</f>
        <v>6.8999999999999999E-3</v>
      </c>
      <c r="W84" s="24" cm="1">
        <f t="array" aca="1" ref="W84" ca="1">_FV(H84,"Market cap",TRUE)</f>
        <v>3228377472.29</v>
      </c>
      <c r="Y84" t="str">
        <f t="shared" si="1"/>
        <v/>
      </c>
    </row>
    <row r="85" spans="1:25" hidden="1" x14ac:dyDescent="0.25">
      <c r="A85" t="s">
        <v>10898</v>
      </c>
      <c r="B85" t="s">
        <v>4971</v>
      </c>
      <c r="C85" s="25" t="s">
        <v>6600</v>
      </c>
      <c r="D85" s="25" t="s">
        <v>198</v>
      </c>
      <c r="E85" s="25" t="s">
        <v>864</v>
      </c>
      <c r="F85" t="s">
        <v>10898</v>
      </c>
      <c r="G85" t="s">
        <v>11841</v>
      </c>
      <c r="H85" t="e" vm="1787">
        <v>#VALUE!</v>
      </c>
      <c r="I85" s="31" cm="1">
        <f t="array" aca="1" ref="I85" ca="1">_FV(H85,"Last trade time",TRUE)</f>
        <v>45824.917235057816</v>
      </c>
      <c r="J85" s="23" cm="1">
        <f t="array" aca="1" ref="J85" ca="1">_FV(H85,"Price")</f>
        <v>24.64</v>
      </c>
      <c r="K85" s="27" cm="1">
        <f t="array" aca="1" ref="K85" ca="1">_FV(H85,"Change (%)",TRUE)</f>
        <v>-6.8520000000000005E-3</v>
      </c>
      <c r="L85" s="26" cm="1">
        <f t="array" aca="1" ref="L85" ca="1">_FV(H85,"Change")</f>
        <v>-0.17</v>
      </c>
      <c r="M85" s="23" cm="1">
        <f t="array" aca="1" ref="M85" ca="1">_FV(H85,"Open")</f>
        <v>24.63</v>
      </c>
      <c r="N85" s="23" cm="1">
        <f t="array" aca="1" ref="N85" ca="1">_FV(H85,"Low")</f>
        <v>24.4</v>
      </c>
      <c r="O85" s="23" cm="1">
        <f t="array" aca="1" ref="O85" ca="1">_FV(H85,"High")</f>
        <v>24.99</v>
      </c>
      <c r="P85" s="23" cm="1">
        <f t="array" aca="1" ref="P85" ca="1">_FV(H85,"Previous close",TRUE)</f>
        <v>24.81</v>
      </c>
      <c r="Q85" s="23" cm="1">
        <f t="array" aca="1" ref="Q85" ca="1">_FV(H85,"52 week low",TRUE)</f>
        <v>18.809999999999999</v>
      </c>
      <c r="R85" s="23" cm="1">
        <f t="array" aca="1" ref="R85" ca="1">_FV(H85,"52 week high",TRUE)</f>
        <v>27.72</v>
      </c>
      <c r="S85" s="8" cm="1">
        <f t="array" aca="1" ref="S85" ca="1">_FV(H85,"Volume")</f>
        <v>666994</v>
      </c>
      <c r="T85" s="7" cm="1">
        <f t="array" aca="1" ref="T85" ca="1">_FV(H85,"Volume average",TRUE)</f>
        <v>335384</v>
      </c>
      <c r="U85" s="7"/>
      <c r="V85" s="25" cm="1">
        <f t="array" aca="1" ref="V85" ca="1">_FV(H85,"Expense ratio",TRUE)</f>
        <v>5.6999999999999993E-3</v>
      </c>
      <c r="W85" s="24" cm="1">
        <f t="array" aca="1" ref="W85" ca="1">_FV(H85,"Market cap",TRUE)</f>
        <v>317407402.29000002</v>
      </c>
      <c r="Y85" t="str">
        <f t="shared" si="1"/>
        <v/>
      </c>
    </row>
    <row r="86" spans="1:25" hidden="1" x14ac:dyDescent="0.25">
      <c r="A86" t="s">
        <v>10896</v>
      </c>
      <c r="B86" t="s">
        <v>4270</v>
      </c>
      <c r="C86" s="25" t="s">
        <v>6600</v>
      </c>
      <c r="D86" s="25" t="s">
        <v>198</v>
      </c>
      <c r="E86" s="25" t="s">
        <v>864</v>
      </c>
      <c r="F86" t="s">
        <v>10896</v>
      </c>
      <c r="G86" t="s">
        <v>11303</v>
      </c>
      <c r="H86" t="e" vm="1516">
        <v>#VALUE!</v>
      </c>
      <c r="I86" s="31" cm="1">
        <f t="array" aca="1" ref="I86" ca="1">_FV(H86,"Last trade time",TRUE)</f>
        <v>45824.840277777781</v>
      </c>
      <c r="J86" s="23" cm="1">
        <f t="array" aca="1" ref="J86" ca="1">_FV(H86,"Price")</f>
        <v>29.84</v>
      </c>
      <c r="K86" s="27" cm="1">
        <f t="array" aca="1" ref="K86" ca="1">_FV(H86,"Change (%)",TRUE)</f>
        <v>-4.0049999999999999E-3</v>
      </c>
      <c r="L86" s="26" cm="1">
        <f t="array" aca="1" ref="L86" ca="1">_FV(H86,"Change")</f>
        <v>-0.12</v>
      </c>
      <c r="M86" s="23" cm="1">
        <f t="array" aca="1" ref="M86" ca="1">_FV(H86,"Open")</f>
        <v>29.79</v>
      </c>
      <c r="N86" s="23" cm="1">
        <f t="array" aca="1" ref="N86" ca="1">_FV(H86,"Low")</f>
        <v>29.57</v>
      </c>
      <c r="O86" s="23" cm="1">
        <f t="array" aca="1" ref="O86" ca="1">_FV(H86,"High")</f>
        <v>30.027799999999999</v>
      </c>
      <c r="P86" s="23" cm="1">
        <f t="array" aca="1" ref="P86" ca="1">_FV(H86,"Previous close",TRUE)</f>
        <v>29.96</v>
      </c>
      <c r="Q86" s="23" cm="1">
        <f t="array" aca="1" ref="Q86" ca="1">_FV(H86,"52 week low",TRUE)</f>
        <v>22.19</v>
      </c>
      <c r="R86" s="23" cm="1">
        <f t="array" aca="1" ref="R86" ca="1">_FV(H86,"52 week high",TRUE)</f>
        <v>34.47</v>
      </c>
      <c r="S86" s="8" cm="1">
        <f t="array" aca="1" ref="S86" ca="1">_FV(H86,"Volume")</f>
        <v>19915</v>
      </c>
      <c r="T86" s="7" cm="1">
        <f t="array" aca="1" ref="T86" ca="1">_FV(H86,"Volume average",TRUE)</f>
        <v>26482</v>
      </c>
      <c r="U86" s="7"/>
      <c r="V86" s="25" cm="1">
        <f t="array" aca="1" ref="V86" ca="1">_FV(H86,"Expense ratio",TRUE)</f>
        <v>6.3E-3</v>
      </c>
      <c r="W86" s="24" cm="1">
        <f t="array" aca="1" ref="W86" ca="1">_FV(H86,"Market cap",TRUE)</f>
        <v>70286610.530000001</v>
      </c>
      <c r="Y86" t="str">
        <f t="shared" si="1"/>
        <v/>
      </c>
    </row>
    <row r="87" spans="1:25" hidden="1" x14ac:dyDescent="0.25">
      <c r="A87" t="s">
        <v>10897</v>
      </c>
      <c r="B87" t="s">
        <v>3907</v>
      </c>
      <c r="C87" s="25" t="s">
        <v>6600</v>
      </c>
      <c r="D87" s="25" t="s">
        <v>198</v>
      </c>
      <c r="E87" s="25" t="s">
        <v>864</v>
      </c>
      <c r="F87" t="s">
        <v>10897</v>
      </c>
      <c r="G87" t="s">
        <v>11304</v>
      </c>
      <c r="H87" t="e" vm="1393">
        <v>#VALUE!</v>
      </c>
      <c r="I87" s="31" cm="1">
        <f t="array" aca="1" ref="I87" ca="1">_FV(H87,"Last trade time",TRUE)</f>
        <v>45824.840277777781</v>
      </c>
      <c r="J87" s="23" cm="1">
        <f t="array" aca="1" ref="J87" ca="1">_FV(H87,"Price")</f>
        <v>25.84</v>
      </c>
      <c r="K87" s="27" cm="1">
        <f t="array" aca="1" ref="K87" ca="1">_FV(H87,"Change (%)",TRUE)</f>
        <v>-1.2987E-2</v>
      </c>
      <c r="L87" s="26" cm="1">
        <f t="array" aca="1" ref="L87" ca="1">_FV(H87,"Change")</f>
        <v>-0.34</v>
      </c>
      <c r="M87" s="23" cm="1">
        <f t="array" aca="1" ref="M87" ca="1">_FV(H87,"Open")</f>
        <v>26.1</v>
      </c>
      <c r="N87" s="23" cm="1">
        <f t="array" aca="1" ref="N87" ca="1">_FV(H87,"Low")</f>
        <v>25.630800000000001</v>
      </c>
      <c r="O87" s="23" cm="1">
        <f t="array" aca="1" ref="O87" ca="1">_FV(H87,"High")</f>
        <v>26.1492</v>
      </c>
      <c r="P87" s="23" cm="1">
        <f t="array" aca="1" ref="P87" ca="1">_FV(H87,"Previous close",TRUE)</f>
        <v>26.18</v>
      </c>
      <c r="Q87" s="23" cm="1">
        <f t="array" aca="1" ref="Q87" ca="1">_FV(H87,"52 week low",TRUE)</f>
        <v>19.38</v>
      </c>
      <c r="R87" s="23" cm="1">
        <f t="array" aca="1" ref="R87" ca="1">_FV(H87,"52 week high",TRUE)</f>
        <v>33.85</v>
      </c>
      <c r="S87" s="8" cm="1">
        <f t="array" aca="1" ref="S87" ca="1">_FV(H87,"Volume")</f>
        <v>7520</v>
      </c>
      <c r="T87" s="7" cm="1">
        <f t="array" aca="1" ref="T87" ca="1">_FV(H87,"Volume average",TRUE)</f>
        <v>7823</v>
      </c>
      <c r="U87" s="7"/>
      <c r="V87" s="25" cm="1">
        <f t="array" aca="1" ref="V87" ca="1">_FV(H87,"Expense ratio",TRUE)</f>
        <v>6.6E-3</v>
      </c>
      <c r="W87" s="24" cm="1">
        <f t="array" aca="1" ref="W87" ca="1">_FV(H87,"Market cap",TRUE)</f>
        <v>24455402.739999998</v>
      </c>
      <c r="Y87" t="str">
        <f t="shared" si="1"/>
        <v/>
      </c>
    </row>
    <row r="88" spans="1:25" hidden="1" x14ac:dyDescent="0.25">
      <c r="A88" t="s">
        <v>10849</v>
      </c>
      <c r="B88" t="s">
        <v>7069</v>
      </c>
      <c r="C88" s="25" t="s">
        <v>6600</v>
      </c>
      <c r="D88" s="53" t="s">
        <v>198</v>
      </c>
      <c r="E88" s="25" t="s">
        <v>11744</v>
      </c>
      <c r="F88" s="25"/>
      <c r="G88" t="s">
        <v>11252</v>
      </c>
      <c r="H88" t="e" vm="2610">
        <v>#VALUE!</v>
      </c>
      <c r="I88" s="31" cm="1">
        <f t="array" aca="1" ref="I88" ca="1">_FV(H88,"Last trade time",TRUE)</f>
        <v>45824.879711758593</v>
      </c>
      <c r="J88" s="23" cm="1">
        <f t="array" aca="1" ref="J88" ca="1">_FV(H88,"Price")</f>
        <v>109.77</v>
      </c>
      <c r="K88" s="27" cm="1">
        <f t="array" aca="1" ref="K88" ca="1">_FV(H88,"Change (%)",TRUE)</f>
        <v>4.3369999999999997E-3</v>
      </c>
      <c r="L88" s="26" cm="1">
        <f t="array" aca="1" ref="L88" ca="1">_FV(H88,"Change")</f>
        <v>0.47399999999999998</v>
      </c>
      <c r="M88" s="23" cm="1">
        <f t="array" aca="1" ref="M88" ca="1">_FV(H88,"Open")</f>
        <v>110.1</v>
      </c>
      <c r="N88" s="23" cm="1">
        <f t="array" aca="1" ref="N88" ca="1">_FV(H88,"Low")</f>
        <v>109.75</v>
      </c>
      <c r="O88" s="23" cm="1">
        <f t="array" aca="1" ref="O88" ca="1">_FV(H88,"High")</f>
        <v>110.77500000000001</v>
      </c>
      <c r="P88" s="23" cm="1">
        <f t="array" aca="1" ref="P88" ca="1">_FV(H88,"Previous close",TRUE)</f>
        <v>109.29600000000001</v>
      </c>
      <c r="Q88" s="23" cm="1">
        <f t="array" aca="1" ref="Q88" ca="1">_FV(H88,"52 week low",TRUE)</f>
        <v>88.66</v>
      </c>
      <c r="R88" s="23" cm="1">
        <f t="array" aca="1" ref="R88" ca="1">_FV(H88,"52 week high",TRUE)</f>
        <v>112.18</v>
      </c>
      <c r="S88" s="8" cm="1">
        <f t="array" aca="1" ref="S88" ca="1">_FV(H88,"Volume")</f>
        <v>820014</v>
      </c>
      <c r="T88" s="7" cm="1">
        <f t="array" aca="1" ref="T88" ca="1">_FV(H88,"Volume average",TRUE)</f>
        <v>714552</v>
      </c>
      <c r="U88" s="7"/>
      <c r="V88" s="25" cm="1">
        <f t="array" aca="1" ref="V88" ca="1">_FV(H88,"Expense ratio",TRUE)</f>
        <v>3.5999999999999999E-3</v>
      </c>
      <c r="W88" s="24" cm="1">
        <f t="array" aca="1" ref="W88" ca="1">_FV(H88,"Market cap",TRUE)</f>
        <v>13051912648.49</v>
      </c>
      <c r="Y88" t="str">
        <f t="shared" si="1"/>
        <v/>
      </c>
    </row>
    <row r="89" spans="1:25" hidden="1" x14ac:dyDescent="0.25">
      <c r="A89" t="s">
        <v>10848</v>
      </c>
      <c r="B89" t="s">
        <v>6672</v>
      </c>
      <c r="C89" s="25" t="s">
        <v>6600</v>
      </c>
      <c r="D89" s="53" t="s">
        <v>198</v>
      </c>
      <c r="E89" s="25" t="s">
        <v>11744</v>
      </c>
      <c r="F89" s="25"/>
      <c r="G89" t="s">
        <v>11253</v>
      </c>
      <c r="H89" t="e" vm="2444">
        <v>#VALUE!</v>
      </c>
      <c r="I89" s="31" cm="1">
        <f t="array" aca="1" ref="I89" ca="1">_FV(H89,"Last trade time",TRUE)</f>
        <v>45824.843750265623</v>
      </c>
      <c r="J89" s="23" cm="1">
        <f t="array" aca="1" ref="J89" ca="1">_FV(H89,"Price")</f>
        <v>70.58</v>
      </c>
      <c r="K89" s="27" cm="1">
        <f t="array" aca="1" ref="K89" ca="1">_FV(H89,"Change (%)",TRUE)</f>
        <v>5.2559999999999994E-3</v>
      </c>
      <c r="L89" s="26" cm="1">
        <f t="array" aca="1" ref="L89" ca="1">_FV(H89,"Change")</f>
        <v>0.36899999999999999</v>
      </c>
      <c r="M89" s="23" cm="1">
        <f t="array" aca="1" ref="M89" ca="1">_FV(H89,"Open")</f>
        <v>70.8</v>
      </c>
      <c r="N89" s="23" cm="1">
        <f t="array" aca="1" ref="N89" ca="1">_FV(H89,"Low")</f>
        <v>70.540000000000006</v>
      </c>
      <c r="O89" s="23" cm="1">
        <f t="array" aca="1" ref="O89" ca="1">_FV(H89,"High")</f>
        <v>71.174999999999997</v>
      </c>
      <c r="P89" s="23" cm="1">
        <f t="array" aca="1" ref="P89" ca="1">_FV(H89,"Previous close",TRUE)</f>
        <v>70.210999999999999</v>
      </c>
      <c r="Q89" s="23" cm="1">
        <f t="array" aca="1" ref="Q89" ca="1">_FV(H89,"52 week low",TRUE)</f>
        <v>56.64</v>
      </c>
      <c r="R89" s="23" cm="1">
        <f t="array" aca="1" ref="R89" ca="1">_FV(H89,"52 week high",TRUE)</f>
        <v>72.19</v>
      </c>
      <c r="S89" s="8" cm="1">
        <f t="array" aca="1" ref="S89" ca="1">_FV(H89,"Volume")</f>
        <v>566636</v>
      </c>
      <c r="T89" s="7" cm="1">
        <f t="array" aca="1" ref="T89" ca="1">_FV(H89,"Volume average",TRUE)</f>
        <v>969094</v>
      </c>
      <c r="U89" s="7"/>
      <c r="V89" s="25" cm="1">
        <f t="array" aca="1" ref="V89" ca="1">_FV(H89,"Expense ratio",TRUE)</f>
        <v>4.0000000000000001E-3</v>
      </c>
      <c r="W89" s="24" cm="1">
        <f t="array" aca="1" ref="W89" ca="1">_FV(H89,"Market cap",TRUE)</f>
        <v>10207530612.639999</v>
      </c>
      <c r="Y89" t="str">
        <f t="shared" si="1"/>
        <v/>
      </c>
    </row>
    <row r="90" spans="1:25" hidden="1" x14ac:dyDescent="0.25">
      <c r="A90" s="42" t="s">
        <v>6756</v>
      </c>
      <c r="B90" s="45" t="s">
        <v>6755</v>
      </c>
      <c r="C90" s="42" t="s">
        <v>6600</v>
      </c>
      <c r="D90" s="42" t="s">
        <v>198</v>
      </c>
      <c r="E90" s="53" t="s">
        <v>10160</v>
      </c>
      <c r="F90" s="53"/>
      <c r="G90" t="s">
        <v>11349</v>
      </c>
      <c r="H90" s="45" t="e" vm="2481">
        <v>#VALUE!</v>
      </c>
      <c r="I90" s="31" cm="1">
        <f t="array" aca="1" ref="I90" ca="1">_FV(H90,"Last trade time",TRUE)</f>
        <v>45824.840277812502</v>
      </c>
      <c r="J90" s="23" cm="1">
        <f t="array" aca="1" ref="J90" ca="1">_FV(H90,"Price")</f>
        <v>138.85</v>
      </c>
      <c r="K90" s="27" cm="1">
        <f t="array" aca="1" ref="K90" ca="1">_FV(H90,"Change (%)",TRUE)</f>
        <v>6.9179999999999997E-3</v>
      </c>
      <c r="L90" s="26" cm="1">
        <f t="array" aca="1" ref="L90" ca="1">_FV(H90,"Change")</f>
        <v>0.95399999999999996</v>
      </c>
      <c r="M90" s="23" cm="1">
        <f t="array" aca="1" ref="M90" ca="1">_FV(H90,"Open")</f>
        <v>138.97999999999999</v>
      </c>
      <c r="N90" s="23" cm="1">
        <f t="array" aca="1" ref="N90" ca="1">_FV(H90,"Low")</f>
        <v>138.57</v>
      </c>
      <c r="O90" s="23" cm="1">
        <f t="array" aca="1" ref="O90" ca="1">_FV(H90,"High")</f>
        <v>139.7799</v>
      </c>
      <c r="P90" s="23" cm="1">
        <f t="array" aca="1" ref="P90" ca="1">_FV(H90,"Previous close",TRUE)</f>
        <v>137.89599999999999</v>
      </c>
      <c r="Q90" s="23" cm="1">
        <f t="array" aca="1" ref="Q90" ca="1">_FV(H90,"52 week low",TRUE)</f>
        <v>115.07</v>
      </c>
      <c r="R90" s="23" cm="1">
        <f t="array" aca="1" ref="R90" ca="1">_FV(H90,"52 week high",TRUE)</f>
        <v>153.55000000000001</v>
      </c>
      <c r="S90" s="8" cm="1">
        <f t="array" aca="1" ref="S90" ca="1">_FV(H90,"Volume")</f>
        <v>8413</v>
      </c>
      <c r="T90" s="7" cm="1">
        <f t="array" aca="1" ref="T90" ca="1">_FV(H90,"Volume average",TRUE)</f>
        <v>26770</v>
      </c>
      <c r="U90" s="7"/>
      <c r="V90" s="25" cm="1">
        <f t="array" aca="1" ref="V90" ca="1">_FV(H90,"Expense ratio",TRUE)</f>
        <v>3.9000000000000003E-3</v>
      </c>
      <c r="W90" s="24" cm="1">
        <f t="array" aca="1" ref="W90" ca="1">_FV(H90,"Market cap",TRUE)</f>
        <v>484714112.80000001</v>
      </c>
      <c r="Y90" t="str">
        <f t="shared" si="1"/>
        <v/>
      </c>
    </row>
    <row r="91" spans="1:25" hidden="1" x14ac:dyDescent="0.25">
      <c r="A91" t="s">
        <v>10841</v>
      </c>
      <c r="B91" t="s">
        <v>6701</v>
      </c>
      <c r="C91" s="25" t="s">
        <v>6600</v>
      </c>
      <c r="D91" s="53" t="s">
        <v>198</v>
      </c>
      <c r="E91" s="25" t="s">
        <v>11744</v>
      </c>
      <c r="F91" s="25"/>
      <c r="G91" t="s">
        <v>11344</v>
      </c>
      <c r="H91" t="e" vm="2457">
        <v>#VALUE!</v>
      </c>
      <c r="I91" s="31" cm="1">
        <f t="array" aca="1" ref="I91" ca="1">_FV(H91,"Last trade time",TRUE)</f>
        <v>45824.840277812502</v>
      </c>
      <c r="J91" s="23" cm="1">
        <f t="array" aca="1" ref="J91" ca="1">_FV(H91,"Price")</f>
        <v>36.54</v>
      </c>
      <c r="K91" s="27" cm="1">
        <f t="array" aca="1" ref="K91" ca="1">_FV(H91,"Change (%)",TRUE)</f>
        <v>7.7219999999999997E-3</v>
      </c>
      <c r="L91" s="26" cm="1">
        <f t="array" aca="1" ref="L91" ca="1">_FV(H91,"Change")</f>
        <v>0.28000000000000003</v>
      </c>
      <c r="M91" s="23" cm="1">
        <f t="array" aca="1" ref="M91" ca="1">_FV(H91,"Open")</f>
        <v>36.74</v>
      </c>
      <c r="N91" s="23" cm="1">
        <f t="array" aca="1" ref="N91" ca="1">_FV(H91,"Low")</f>
        <v>36.53</v>
      </c>
      <c r="O91" s="23" cm="1">
        <f t="array" aca="1" ref="O91" ca="1">_FV(H91,"High")</f>
        <v>36.819099999999999</v>
      </c>
      <c r="P91" s="23" cm="1">
        <f t="array" aca="1" ref="P91" ca="1">_FV(H91,"Previous close",TRUE)</f>
        <v>36.26</v>
      </c>
      <c r="Q91" s="23" cm="1">
        <f t="array" aca="1" ref="Q91" ca="1">_FV(H91,"52 week low",TRUE)</f>
        <v>28.53</v>
      </c>
      <c r="R91" s="23" cm="1">
        <f t="array" aca="1" ref="R91" ca="1">_FV(H91,"52 week high",TRUE)</f>
        <v>36.840000000000003</v>
      </c>
      <c r="S91" s="8" cm="1">
        <f t="array" aca="1" ref="S91" ca="1">_FV(H91,"Volume")</f>
        <v>90665</v>
      </c>
      <c r="T91" s="7" cm="1">
        <f t="array" aca="1" ref="T91" ca="1">_FV(H91,"Volume average",TRUE)</f>
        <v>60960</v>
      </c>
      <c r="U91" s="7"/>
      <c r="V91" s="25" cm="1">
        <f t="array" aca="1" ref="V91" ca="1">_FV(H91,"Expense ratio",TRUE)</f>
        <v>4.0000000000000001E-3</v>
      </c>
      <c r="W91" s="24" cm="1">
        <f t="array" aca="1" ref="W91" ca="1">_FV(H91,"Market cap",TRUE)</f>
        <v>692375038.75</v>
      </c>
      <c r="Y91" t="str">
        <f t="shared" si="1"/>
        <v/>
      </c>
    </row>
    <row r="92" spans="1:25" hidden="1" x14ac:dyDescent="0.25">
      <c r="A92" s="42" t="s">
        <v>10997</v>
      </c>
      <c r="B92" s="42" t="s">
        <v>5411</v>
      </c>
      <c r="C92" s="42" t="s">
        <v>6600</v>
      </c>
      <c r="D92" s="42" t="s">
        <v>198</v>
      </c>
      <c r="E92" s="53" t="s">
        <v>10921</v>
      </c>
      <c r="F92" s="53"/>
      <c r="G92" t="s">
        <v>11355</v>
      </c>
      <c r="H92" s="42" t="e" vm="1956">
        <v>#VALUE!</v>
      </c>
      <c r="I92" s="31" cm="1">
        <f t="array" aca="1" ref="I92" ca="1">_FV(H92,"Last trade time",TRUE)</f>
        <v>45824.863449721874</v>
      </c>
      <c r="J92" s="23" cm="1">
        <f t="array" aca="1" ref="J92" ca="1">_FV(H92,"Price")</f>
        <v>46.21</v>
      </c>
      <c r="K92" s="27" cm="1">
        <f t="array" aca="1" ref="K92" ca="1">_FV(H92,"Change (%)",TRUE)</f>
        <v>-1.081E-2</v>
      </c>
      <c r="L92" s="26" cm="1">
        <f t="array" aca="1" ref="L92" ca="1">_FV(H92,"Change")</f>
        <v>-0.505</v>
      </c>
      <c r="M92" s="23" cm="1">
        <f t="array" aca="1" ref="M92" ca="1">_FV(H92,"Open")</f>
        <v>46.5</v>
      </c>
      <c r="N92" s="23" cm="1">
        <f t="array" aca="1" ref="N92" ca="1">_FV(H92,"Low")</f>
        <v>46.0901</v>
      </c>
      <c r="O92" s="23" cm="1">
        <f t="array" aca="1" ref="O92" ca="1">_FV(H92,"High")</f>
        <v>46.67</v>
      </c>
      <c r="P92" s="23" cm="1">
        <f t="array" aca="1" ref="P92" ca="1">_FV(H92,"Previous close",TRUE)</f>
        <v>46.715000000000003</v>
      </c>
      <c r="Q92" s="23" cm="1">
        <f t="array" aca="1" ref="Q92" ca="1">_FV(H92,"52 week low",TRUE)</f>
        <v>25.78</v>
      </c>
      <c r="R92" s="23" cm="1">
        <f t="array" aca="1" ref="R92" ca="1">_FV(H92,"52 week high",TRUE)</f>
        <v>47.04</v>
      </c>
      <c r="S92" s="8" cm="1">
        <f t="array" aca="1" ref="S92" ca="1">_FV(H92,"Volume")</f>
        <v>32835</v>
      </c>
      <c r="T92" s="7" cm="1">
        <f t="array" aca="1" ref="T92" ca="1">_FV(H92,"Volume average",TRUE)</f>
        <v>47129</v>
      </c>
      <c r="U92" s="7"/>
      <c r="V92" s="25" cm="1">
        <f t="array" aca="1" ref="V92" ca="1">_FV(H92,"Expense ratio",TRUE)</f>
        <v>5.0000000000000001E-3</v>
      </c>
      <c r="W92" s="24" cm="1">
        <f t="array" aca="1" ref="W92" ca="1">_FV(H92,"Market cap",TRUE)</f>
        <v>386852671.18000001</v>
      </c>
      <c r="Y92" t="str">
        <f t="shared" si="1"/>
        <v/>
      </c>
    </row>
    <row r="93" spans="1:25" hidden="1" x14ac:dyDescent="0.25">
      <c r="A93" s="44" t="s">
        <v>10990</v>
      </c>
      <c r="B93" s="44" t="s">
        <v>3088</v>
      </c>
      <c r="C93" s="44" t="s">
        <v>6600</v>
      </c>
      <c r="D93" s="44" t="s">
        <v>198</v>
      </c>
      <c r="E93" s="54" t="s">
        <v>11856</v>
      </c>
      <c r="F93" s="54"/>
      <c r="G93" t="s">
        <v>11358</v>
      </c>
      <c r="H93" s="44" t="e" vm="1086">
        <v>#VALUE!</v>
      </c>
      <c r="I93" s="35" cm="1">
        <f t="array" aca="1" ref="I93" ca="1">_FV(H93,"Last trade time",TRUE)</f>
        <v>45824.930033553122</v>
      </c>
      <c r="J93" s="36" cm="1">
        <f t="array" aca="1" ref="J93" ca="1">_FV(H93,"Price")</f>
        <v>46.3</v>
      </c>
      <c r="K93" s="37" cm="1">
        <f t="array" aca="1" ref="K93" ca="1">_FV(H93,"Change (%)",TRUE)</f>
        <v>6.9778000000000007E-2</v>
      </c>
      <c r="L93" s="38" cm="1">
        <f t="array" aca="1" ref="L93" ca="1">_FV(H93,"Change")</f>
        <v>3.02</v>
      </c>
      <c r="M93" s="36" cm="1">
        <f t="array" aca="1" ref="M93" ca="1">_FV(H93,"Open")</f>
        <v>45.8</v>
      </c>
      <c r="N93" s="36" cm="1">
        <f t="array" aca="1" ref="N93" ca="1">_FV(H93,"Low")</f>
        <v>45.36</v>
      </c>
      <c r="O93" s="36" cm="1">
        <f t="array" aca="1" ref="O93" ca="1">_FV(H93,"High")</f>
        <v>47.8</v>
      </c>
      <c r="P93" s="36" cm="1">
        <f t="array" aca="1" ref="P93" ca="1">_FV(H93,"Previous close",TRUE)</f>
        <v>43.28</v>
      </c>
      <c r="Q93" s="36" cm="1">
        <f t="array" aca="1" ref="Q93" ca="1">_FV(H93,"52 week low",TRUE)</f>
        <v>27.6</v>
      </c>
      <c r="R93" s="36" cm="1">
        <f t="array" aca="1" ref="R93" ca="1">_FV(H93,"52 week high",TRUE)</f>
        <v>53.48</v>
      </c>
      <c r="S93" s="39" cm="1">
        <f t="array" aca="1" ref="S93" ca="1">_FV(H93,"Volume")</f>
        <v>2259207</v>
      </c>
      <c r="T93" s="40" cm="1">
        <f t="array" aca="1" ref="T93" ca="1">_FV(H93,"Volume average",TRUE)</f>
        <v>753928</v>
      </c>
      <c r="U93" s="40"/>
      <c r="V93" s="34" cm="1">
        <f t="array" aca="1" ref="V93" ca="1">_FV(H93,"Expense ratio",TRUE)</f>
        <v>7.6E-3</v>
      </c>
      <c r="W93" s="41" cm="1">
        <f t="array" aca="1" ref="W93" ca="1">_FV(H93,"Market cap",TRUE)</f>
        <v>1489021995.9000001</v>
      </c>
      <c r="Y93" t="str">
        <f t="shared" si="1"/>
        <v/>
      </c>
    </row>
    <row r="94" spans="1:25" hidden="1" x14ac:dyDescent="0.25">
      <c r="A94" s="42" t="s">
        <v>10999</v>
      </c>
      <c r="B94" s="42" t="s">
        <v>4074</v>
      </c>
      <c r="C94" s="42" t="s">
        <v>6600</v>
      </c>
      <c r="D94" s="42" t="s">
        <v>198</v>
      </c>
      <c r="E94" t="s">
        <v>11356</v>
      </c>
      <c r="F94" s="53"/>
      <c r="G94" t="s">
        <v>11356</v>
      </c>
      <c r="H94" s="42" t="e" vm="1449">
        <v>#VALUE!</v>
      </c>
      <c r="I94" s="31" cm="1">
        <f t="array" aca="1" ref="I94" ca="1">_FV(H94,"Last trade time",TRUE)</f>
        <v>45824.913979316407</v>
      </c>
      <c r="J94" s="23" cm="1">
        <f t="array" aca="1" ref="J94" ca="1">_FV(H94,"Price")</f>
        <v>30.3</v>
      </c>
      <c r="K94" s="27" cm="1">
        <f t="array" aca="1" ref="K94" ca="1">_FV(H94,"Change (%)",TRUE)</f>
        <v>-2.6329999999999999E-3</v>
      </c>
      <c r="L94" s="26" cm="1">
        <f t="array" aca="1" ref="L94" ca="1">_FV(H94,"Change")</f>
        <v>-0.08</v>
      </c>
      <c r="M94" s="23" cm="1">
        <f t="array" aca="1" ref="M94" ca="1">_FV(H94,"Open")</f>
        <v>30.53</v>
      </c>
      <c r="N94" s="23" cm="1">
        <f t="array" aca="1" ref="N94" ca="1">_FV(H94,"Low")</f>
        <v>30.17</v>
      </c>
      <c r="O94" s="23" cm="1">
        <f t="array" aca="1" ref="O94" ca="1">_FV(H94,"High")</f>
        <v>30.61</v>
      </c>
      <c r="P94" s="23" cm="1">
        <f t="array" aca="1" ref="P94" ca="1">_FV(H94,"Previous close",TRUE)</f>
        <v>30.38</v>
      </c>
      <c r="Q94" s="23" cm="1">
        <f t="array" aca="1" ref="Q94" ca="1">_FV(H94,"52 week low",TRUE)</f>
        <v>19.6601</v>
      </c>
      <c r="R94" s="23" cm="1">
        <f t="array" aca="1" ref="R94" ca="1">_FV(H94,"52 week high",TRUE)</f>
        <v>31.15</v>
      </c>
      <c r="S94" s="8" cm="1">
        <f t="array" aca="1" ref="S94" ca="1">_FV(H94,"Volume")</f>
        <v>111424</v>
      </c>
      <c r="T94" s="7" cm="1">
        <f t="array" aca="1" ref="T94" ca="1">_FV(H94,"Volume average",TRUE)</f>
        <v>105148</v>
      </c>
      <c r="U94" s="7"/>
      <c r="V94" s="25" cm="1">
        <f t="array" aca="1" ref="V94" ca="1">_FV(H94,"Expense ratio",TRUE)</f>
        <v>6.5000000000000006E-3</v>
      </c>
      <c r="W94" s="24" cm="1">
        <f t="array" aca="1" ref="W94" ca="1">_FV(H94,"Market cap",TRUE)</f>
        <v>65456063.479999997</v>
      </c>
      <c r="Y94" t="str">
        <f t="shared" si="1"/>
        <v/>
      </c>
    </row>
    <row r="95" spans="1:25" hidden="1" x14ac:dyDescent="0.25">
      <c r="A95" t="s">
        <v>10886</v>
      </c>
      <c r="B95" t="s">
        <v>3605</v>
      </c>
      <c r="C95" s="25" t="s">
        <v>6600</v>
      </c>
      <c r="D95" s="53" t="s">
        <v>198</v>
      </c>
      <c r="E95" s="25" t="s">
        <v>11771</v>
      </c>
      <c r="F95" t="s">
        <v>10886</v>
      </c>
      <c r="G95" t="s">
        <v>11339</v>
      </c>
      <c r="H95" t="e" vm="1279">
        <v>#VALUE!</v>
      </c>
      <c r="I95" s="31" cm="1">
        <f t="array" aca="1" ref="I95" ca="1">_FV(H95,"Last trade time",TRUE)</f>
        <v>45824.941552707809</v>
      </c>
      <c r="J95" s="23" cm="1">
        <f t="array" aca="1" ref="J95" ca="1">_FV(H95,"Price")</f>
        <v>35.35</v>
      </c>
      <c r="K95" s="27" cm="1">
        <f t="array" aca="1" ref="K95" ca="1">_FV(H95,"Change (%)",TRUE)</f>
        <v>1.0866000000000001E-2</v>
      </c>
      <c r="L95" s="26" cm="1">
        <f t="array" aca="1" ref="L95" ca="1">_FV(H95,"Change")</f>
        <v>0.38</v>
      </c>
      <c r="M95" s="23" cm="1">
        <f t="array" aca="1" ref="M95" ca="1">_FV(H95,"Open")</f>
        <v>35.36</v>
      </c>
      <c r="N95" s="23" cm="1">
        <f t="array" aca="1" ref="N95" ca="1">_FV(H95,"Low")</f>
        <v>34.75</v>
      </c>
      <c r="O95" s="23" cm="1">
        <f t="array" aca="1" ref="O95" ca="1">_FV(H95,"High")</f>
        <v>35.64</v>
      </c>
      <c r="P95" s="23" cm="1">
        <f t="array" aca="1" ref="P95" ca="1">_FV(H95,"Previous close",TRUE)</f>
        <v>34.97</v>
      </c>
      <c r="Q95" s="23" cm="1">
        <f t="array" aca="1" ref="Q95" ca="1">_FV(H95,"52 week low",TRUE)</f>
        <v>25.53</v>
      </c>
      <c r="R95" s="23" cm="1">
        <f t="array" aca="1" ref="R95" ca="1">_FV(H95,"52 week high",TRUE)</f>
        <v>45.86</v>
      </c>
      <c r="S95" s="8" cm="1">
        <f t="array" aca="1" ref="S95" ca="1">_FV(H95,"Volume")</f>
        <v>907500</v>
      </c>
      <c r="T95" s="7" cm="1">
        <f t="array" aca="1" ref="T95" ca="1">_FV(H95,"Volume average",TRUE)</f>
        <v>1276950</v>
      </c>
      <c r="U95" s="7"/>
      <c r="V95" s="25" cm="1">
        <f t="array" aca="1" ref="V95" ca="1">_FV(H95,"Expense ratio",TRUE)</f>
        <v>7.0999999999999995E-3</v>
      </c>
      <c r="W95" s="24" cm="1">
        <f t="array" aca="1" ref="W95" ca="1">_FV(H95,"Market cap",TRUE)</f>
        <v>595009700.46000004</v>
      </c>
      <c r="Y95" t="str">
        <f t="shared" si="1"/>
        <v/>
      </c>
    </row>
    <row r="96" spans="1:25" hidden="1" x14ac:dyDescent="0.25">
      <c r="A96" s="42" t="s">
        <v>10996</v>
      </c>
      <c r="B96" s="42" t="s">
        <v>1991</v>
      </c>
      <c r="C96" s="42" t="s">
        <v>6600</v>
      </c>
      <c r="D96" s="55" t="s">
        <v>198</v>
      </c>
      <c r="E96" s="53" t="s">
        <v>11857</v>
      </c>
      <c r="F96" s="53"/>
      <c r="G96" t="s">
        <v>11347</v>
      </c>
      <c r="H96" s="42" t="e" vm="667">
        <v>#VALUE!</v>
      </c>
      <c r="I96" s="31" cm="1">
        <f t="array" aca="1" ref="I96" ca="1">_FV(H96,"Last trade time",TRUE)</f>
        <v>45824.843750242966</v>
      </c>
      <c r="J96" s="23" cm="1">
        <f t="array" aca="1" ref="J96" ca="1">_FV(H96,"Price")</f>
        <v>26.541</v>
      </c>
      <c r="K96" s="27" cm="1">
        <f t="array" aca="1" ref="K96" ca="1">_FV(H96,"Change (%)",TRUE)</f>
        <v>-1.3346E-2</v>
      </c>
      <c r="L96" s="26" cm="1">
        <f t="array" aca="1" ref="L96" ca="1">_FV(H96,"Change")</f>
        <v>-0.35899999999999999</v>
      </c>
      <c r="M96" s="23" cm="1">
        <f t="array" aca="1" ref="M96" ca="1">_FV(H96,"Open")</f>
        <v>26.9</v>
      </c>
      <c r="N96" s="23" cm="1">
        <f t="array" aca="1" ref="N96" ca="1">_FV(H96,"Low")</f>
        <v>26.482199999999999</v>
      </c>
      <c r="O96" s="23" cm="1">
        <f t="array" aca="1" ref="O96" ca="1">_FV(H96,"High")</f>
        <v>26.97</v>
      </c>
      <c r="P96" s="23" cm="1">
        <f t="array" aca="1" ref="P96" ca="1">_FV(H96,"Previous close",TRUE)</f>
        <v>26.9</v>
      </c>
      <c r="Q96" s="23" cm="1">
        <f t="array" aca="1" ref="Q96" ca="1">_FV(H96,"52 week low",TRUE)</f>
        <v>18.39</v>
      </c>
      <c r="R96" s="23" cm="1">
        <f t="array" aca="1" ref="R96" ca="1">_FV(H96,"52 week high",TRUE)</f>
        <v>27.68</v>
      </c>
      <c r="S96" s="8" cm="1">
        <f t="array" aca="1" ref="S96" ca="1">_FV(H96,"Volume")</f>
        <v>42448</v>
      </c>
      <c r="T96" s="7" cm="1">
        <f t="array" aca="1" ref="T96" ca="1">_FV(H96,"Volume average",TRUE)</f>
        <v>42604</v>
      </c>
      <c r="U96" s="7"/>
      <c r="V96" s="25" cm="1">
        <f t="array" aca="1" ref="V96" ca="1">_FV(H96,"Expense ratio",TRUE)</f>
        <v>8.8999999999999999E-3</v>
      </c>
      <c r="W96" s="24" cm="1">
        <f t="array" aca="1" ref="W96" ca="1">_FV(H96,"Market cap",TRUE)</f>
        <v>41002705.990000002</v>
      </c>
      <c r="Y96" t="str">
        <f t="shared" si="1"/>
        <v/>
      </c>
    </row>
    <row r="97" spans="1:25" hidden="1" x14ac:dyDescent="0.25">
      <c r="A97" s="42" t="s">
        <v>10982</v>
      </c>
      <c r="B97" s="45" t="s">
        <v>6532</v>
      </c>
      <c r="C97" s="42" t="s">
        <v>6600</v>
      </c>
      <c r="D97" s="42" t="s">
        <v>198</v>
      </c>
      <c r="E97" t="s">
        <v>11348</v>
      </c>
      <c r="F97" s="53"/>
      <c r="G97" t="s">
        <v>11348</v>
      </c>
      <c r="H97" s="45" t="e" vm="2389">
        <v>#VALUE!</v>
      </c>
      <c r="I97" s="31" cm="1">
        <f t="array" aca="1" ref="I97" ca="1">_FV(H97,"Last trade time",TRUE)</f>
        <v>45824.840277812502</v>
      </c>
      <c r="J97" s="23" cm="1">
        <f t="array" aca="1" ref="J97" ca="1">_FV(H97,"Price")</f>
        <v>55.03</v>
      </c>
      <c r="K97" s="27" cm="1">
        <f t="array" aca="1" ref="K97" ca="1">_FV(H97,"Change (%)",TRUE)</f>
        <v>3.0990000000000002E-3</v>
      </c>
      <c r="L97" s="26" cm="1">
        <f t="array" aca="1" ref="L97" ca="1">_FV(H97,"Change")</f>
        <v>0.17</v>
      </c>
      <c r="M97" s="23" cm="1">
        <f t="array" aca="1" ref="M97" ca="1">_FV(H97,"Open")</f>
        <v>55</v>
      </c>
      <c r="N97" s="23" cm="1">
        <f t="array" aca="1" ref="N97" ca="1">_FV(H97,"Low")</f>
        <v>54.984400000000001</v>
      </c>
      <c r="O97" s="23" cm="1">
        <f t="array" aca="1" ref="O97" ca="1">_FV(H97,"High")</f>
        <v>55.4499</v>
      </c>
      <c r="P97" s="23" cm="1">
        <f t="array" aca="1" ref="P97" ca="1">_FV(H97,"Previous close",TRUE)</f>
        <v>54.86</v>
      </c>
      <c r="Q97" s="23" cm="1">
        <f t="array" aca="1" ref="Q97" ca="1">_FV(H97,"52 week low",TRUE)</f>
        <v>45.18</v>
      </c>
      <c r="R97" s="23" cm="1">
        <f t="array" aca="1" ref="R97" ca="1">_FV(H97,"52 week high",TRUE)</f>
        <v>58.86</v>
      </c>
      <c r="S97" s="8" cm="1">
        <f t="array" aca="1" ref="S97" ca="1">_FV(H97,"Volume")</f>
        <v>219008</v>
      </c>
      <c r="T97" s="7" cm="1">
        <f t="array" aca="1" ref="T97" ca="1">_FV(H97,"Volume average",TRUE)</f>
        <v>192536</v>
      </c>
      <c r="U97" s="7"/>
      <c r="V97" s="25" cm="1">
        <f t="array" aca="1" ref="V97" ca="1">_FV(H97,"Expense ratio",TRUE)</f>
        <v>4.0000000000000001E-3</v>
      </c>
      <c r="W97" s="24" cm="1">
        <f t="array" aca="1" ref="W97" ca="1">_FV(H97,"Market cap",TRUE)</f>
        <v>2739815439.27</v>
      </c>
      <c r="Y97" t="str">
        <f t="shared" si="1"/>
        <v/>
      </c>
    </row>
    <row r="98" spans="1:25" hidden="1" x14ac:dyDescent="0.25">
      <c r="A98" t="s">
        <v>10885</v>
      </c>
      <c r="B98" t="s">
        <v>5083</v>
      </c>
      <c r="C98" s="25" t="s">
        <v>6600</v>
      </c>
      <c r="D98" s="53" t="s">
        <v>198</v>
      </c>
      <c r="E98" s="25" t="s">
        <v>11771</v>
      </c>
      <c r="F98" t="s">
        <v>10885</v>
      </c>
      <c r="G98" t="s">
        <v>11337</v>
      </c>
      <c r="H98" t="e" vm="1829">
        <v>#VALUE!</v>
      </c>
      <c r="I98" s="31" cm="1">
        <f t="array" aca="1" ref="I98" ca="1">_FV(H98,"Last trade time",TRUE)</f>
        <v>45824.932420439065</v>
      </c>
      <c r="J98" s="23" cm="1">
        <f t="array" aca="1" ref="J98" ca="1">_FV(H98,"Price")</f>
        <v>109.76</v>
      </c>
      <c r="K98" s="27" cm="1">
        <f t="array" aca="1" ref="K98" ca="1">_FV(H98,"Change (%)",TRUE)</f>
        <v>4.5034999999999999E-2</v>
      </c>
      <c r="L98" s="26" cm="1">
        <f t="array" aca="1" ref="L98" ca="1">_FV(H98,"Change")</f>
        <v>4.7300000000000004</v>
      </c>
      <c r="M98" s="23" cm="1">
        <f t="array" aca="1" ref="M98" ca="1">_FV(H98,"Open")</f>
        <v>109.78</v>
      </c>
      <c r="N98" s="23" cm="1">
        <f t="array" aca="1" ref="N98" ca="1">_FV(H98,"Low")</f>
        <v>108.905</v>
      </c>
      <c r="O98" s="23" cm="1">
        <f t="array" aca="1" ref="O98" ca="1">_FV(H98,"High")</f>
        <v>112.9055</v>
      </c>
      <c r="P98" s="23" cm="1">
        <f t="array" aca="1" ref="P98" ca="1">_FV(H98,"Previous close",TRUE)</f>
        <v>105.03</v>
      </c>
      <c r="Q98" s="23" cm="1">
        <f t="array" aca="1" ref="Q98" ca="1">_FV(H98,"52 week low",TRUE)</f>
        <v>64.260000000000005</v>
      </c>
      <c r="R98" s="23" cm="1">
        <f t="array" aca="1" ref="R98" ca="1">_FV(H98,"52 week high",TRUE)</f>
        <v>112.9055</v>
      </c>
      <c r="S98" s="8" cm="1">
        <f t="array" aca="1" ref="S98" ca="1">_FV(H98,"Volume")</f>
        <v>710412</v>
      </c>
      <c r="T98" s="7" cm="1">
        <f t="array" aca="1" ref="T98" ca="1">_FV(H98,"Volume average",TRUE)</f>
        <v>339970</v>
      </c>
      <c r="U98" s="7"/>
      <c r="V98" s="25" cm="1">
        <f t="array" aca="1" ref="V98" ca="1">_FV(H98,"Expense ratio",TRUE)</f>
        <v>5.5000000000000005E-3</v>
      </c>
      <c r="W98" s="24" cm="1">
        <f t="array" aca="1" ref="W98" ca="1">_FV(H98,"Market cap",TRUE)</f>
        <v>1271425607.26</v>
      </c>
      <c r="Y98" t="str">
        <f t="shared" si="1"/>
        <v/>
      </c>
    </row>
    <row r="99" spans="1:25" hidden="1" x14ac:dyDescent="0.25">
      <c r="A99" s="42" t="s">
        <v>10994</v>
      </c>
      <c r="B99" s="42" t="s">
        <v>4216</v>
      </c>
      <c r="C99" s="42" t="s">
        <v>6600</v>
      </c>
      <c r="D99" s="42" t="s">
        <v>198</v>
      </c>
      <c r="E99" s="53" t="s">
        <v>11858</v>
      </c>
      <c r="F99" s="53"/>
      <c r="G99" s="53" t="s">
        <v>11858</v>
      </c>
      <c r="H99" s="42" t="e" vm="1499">
        <v>#VALUE!</v>
      </c>
      <c r="I99" s="31" cm="1">
        <f t="array" aca="1" ref="I99" ca="1">_FV(H99,"Last trade time",TRUE)</f>
        <v>45824.843750265623</v>
      </c>
      <c r="J99" s="23" cm="1">
        <f t="array" aca="1" ref="J99" ca="1">_FV(H99,"Price")</f>
        <v>5.6849999999999996</v>
      </c>
      <c r="K99" s="27" cm="1">
        <f t="array" aca="1" ref="K99" ca="1">_FV(H99,"Change (%)",TRUE)</f>
        <v>2.6459999999999999E-3</v>
      </c>
      <c r="L99" s="26" cm="1">
        <f t="array" aca="1" ref="L99" ca="1">_FV(H99,"Change")</f>
        <v>1.4999999999999999E-2</v>
      </c>
      <c r="M99" s="23" cm="1">
        <f t="array" aca="1" ref="M99" ca="1">_FV(H99,"Open")</f>
        <v>5.71</v>
      </c>
      <c r="N99" s="23" cm="1">
        <f t="array" aca="1" ref="N99" ca="1">_FV(H99,"Low")</f>
        <v>5.58</v>
      </c>
      <c r="O99" s="23" cm="1">
        <f t="array" aca="1" ref="O99" ca="1">_FV(H99,"High")</f>
        <v>5.71</v>
      </c>
      <c r="P99" s="23" cm="1">
        <f t="array" aca="1" ref="P99" ca="1">_FV(H99,"Previous close",TRUE)</f>
        <v>5.67</v>
      </c>
      <c r="Q99" s="23" cm="1">
        <f t="array" aca="1" ref="Q99" ca="1">_FV(H99,"52 week low",TRUE)</f>
        <v>4.63</v>
      </c>
      <c r="R99" s="23" cm="1">
        <f t="array" aca="1" ref="R99" ca="1">_FV(H99,"52 week high",TRUE)</f>
        <v>9.11</v>
      </c>
      <c r="S99" s="8" cm="1">
        <f t="array" aca="1" ref="S99" ca="1">_FV(H99,"Volume")</f>
        <v>5528</v>
      </c>
      <c r="T99" s="7" cm="1">
        <f t="array" aca="1" ref="T99" ca="1">_FV(H99,"Volume average",TRUE)</f>
        <v>10287</v>
      </c>
      <c r="U99" s="7"/>
      <c r="V99" s="25" cm="1">
        <f t="array" aca="1" ref="V99" ca="1">_FV(H99,"Expense ratio",TRUE)</f>
        <v>6.5000000000000006E-3</v>
      </c>
      <c r="W99" s="24" cm="1">
        <f t="array" aca="1" ref="W99" ca="1">_FV(H99,"Market cap",TRUE)</f>
        <v>11743708.34</v>
      </c>
      <c r="Y99" t="str">
        <f t="shared" si="1"/>
        <v/>
      </c>
    </row>
    <row r="100" spans="1:25" hidden="1" x14ac:dyDescent="0.25">
      <c r="A100" s="42" t="s">
        <v>10979</v>
      </c>
      <c r="B100" s="45" t="s">
        <v>4141</v>
      </c>
      <c r="C100" s="42" t="s">
        <v>6600</v>
      </c>
      <c r="D100" s="42" t="s">
        <v>198</v>
      </c>
      <c r="E100" s="53" t="s">
        <v>11859</v>
      </c>
      <c r="F100" s="53"/>
      <c r="G100" t="s">
        <v>11359</v>
      </c>
      <c r="H100" s="45" t="e" vm="1472">
        <v>#VALUE!</v>
      </c>
      <c r="I100" s="31" cm="1">
        <f t="array" aca="1" ref="I100" ca="1">_FV(H100,"Last trade time",TRUE)</f>
        <v>45824.937655150003</v>
      </c>
      <c r="J100" s="23" cm="1">
        <f t="array" aca="1" ref="J100" ca="1">_FV(H100,"Price")</f>
        <v>43.47</v>
      </c>
      <c r="K100" s="27" cm="1">
        <f t="array" aca="1" ref="K100" ca="1">_FV(H100,"Change (%)",TRUE)</f>
        <v>1.3523E-2</v>
      </c>
      <c r="L100" s="26" cm="1">
        <f t="array" aca="1" ref="L100" ca="1">_FV(H100,"Change")</f>
        <v>0.57999999999999996</v>
      </c>
      <c r="M100" s="23" cm="1">
        <f t="array" aca="1" ref="M100" ca="1">_FV(H100,"Open")</f>
        <v>43.41</v>
      </c>
      <c r="N100" s="23" cm="1">
        <f t="array" aca="1" ref="N100" ca="1">_FV(H100,"Low")</f>
        <v>43.34</v>
      </c>
      <c r="O100" s="23" cm="1">
        <f t="array" aca="1" ref="O100" ca="1">_FV(H100,"High")</f>
        <v>43.9</v>
      </c>
      <c r="P100" s="23" cm="1">
        <f t="array" aca="1" ref="P100" ca="1">_FV(H100,"Previous close",TRUE)</f>
        <v>42.89</v>
      </c>
      <c r="Q100" s="23" cm="1">
        <f t="array" aca="1" ref="Q100" ca="1">_FV(H100,"52 week low",TRUE)</f>
        <v>30.77</v>
      </c>
      <c r="R100" s="23" cm="1">
        <f t="array" aca="1" ref="R100" ca="1">_FV(H100,"52 week high",TRUE)</f>
        <v>48.96</v>
      </c>
      <c r="S100" s="8" cm="1">
        <f t="array" aca="1" ref="S100" ca="1">_FV(H100,"Volume")</f>
        <v>1046470</v>
      </c>
      <c r="T100" s="7" cm="1">
        <f t="array" aca="1" ref="T100" ca="1">_FV(H100,"Volume average",TRUE)</f>
        <v>1180466</v>
      </c>
      <c r="U100" s="7"/>
      <c r="V100" s="25" cm="1">
        <f t="array" aca="1" ref="V100" ca="1">_FV(H100,"Expense ratio",TRUE)</f>
        <v>6.5000000000000006E-3</v>
      </c>
      <c r="W100" s="24" cm="1">
        <f t="array" aca="1" ref="W100" ca="1">_FV(H100,"Market cap",TRUE)</f>
        <v>1899793893.4000001</v>
      </c>
      <c r="Y100" t="str">
        <f t="shared" si="1"/>
        <v/>
      </c>
    </row>
    <row r="101" spans="1:25" hidden="1" x14ac:dyDescent="0.25">
      <c r="A101" s="42" t="s">
        <v>10991</v>
      </c>
      <c r="B101" s="42" t="s">
        <v>2545</v>
      </c>
      <c r="C101" s="42" t="s">
        <v>6600</v>
      </c>
      <c r="D101" s="42" t="s">
        <v>198</v>
      </c>
      <c r="E101" s="53" t="s">
        <v>11856</v>
      </c>
      <c r="F101" s="53"/>
      <c r="G101" t="s">
        <v>11357</v>
      </c>
      <c r="H101" s="42" t="e" vm="867">
        <v>#VALUE!</v>
      </c>
      <c r="I101" s="31" cm="1">
        <f t="array" aca="1" ref="I101" ca="1">_FV(H101,"Last trade time",TRUE)</f>
        <v>45824.92659703672</v>
      </c>
      <c r="J101" s="23" cm="1">
        <f t="array" aca="1" ref="J101" ca="1">_FV(H101,"Price")</f>
        <v>20.77</v>
      </c>
      <c r="K101" s="27" cm="1">
        <f t="array" aca="1" ref="K101" ca="1">_FV(H101,"Change (%)",TRUE)</f>
        <v>0.105375</v>
      </c>
      <c r="L101" s="26" cm="1">
        <f t="array" aca="1" ref="L101" ca="1">_FV(H101,"Change")</f>
        <v>1.98</v>
      </c>
      <c r="M101" s="23" cm="1">
        <f t="array" aca="1" ref="M101" ca="1">_FV(H101,"Open")</f>
        <v>20.350000000000001</v>
      </c>
      <c r="N101" s="23" cm="1">
        <f t="array" aca="1" ref="N101" ca="1">_FV(H101,"Low")</f>
        <v>20.18</v>
      </c>
      <c r="O101" s="23" cm="1">
        <f t="array" aca="1" ref="O101" ca="1">_FV(H101,"High")</f>
        <v>21.49</v>
      </c>
      <c r="P101" s="23" cm="1">
        <f t="array" aca="1" ref="P101" ca="1">_FV(H101,"Previous close",TRUE)</f>
        <v>18.79</v>
      </c>
      <c r="Q101" s="23" cm="1">
        <f t="array" aca="1" ref="Q101" ca="1">_FV(H101,"52 week low",TRUE)</f>
        <v>11.52</v>
      </c>
      <c r="R101" s="23" cm="1">
        <f t="array" aca="1" ref="R101" ca="1">_FV(H101,"52 week high",TRUE)</f>
        <v>26.95</v>
      </c>
      <c r="S101" s="8" cm="1">
        <f t="array" aca="1" ref="S101" ca="1">_FV(H101,"Volume")</f>
        <v>928768</v>
      </c>
      <c r="T101" s="7" cm="1">
        <f t="array" aca="1" ref="T101" ca="1">_FV(H101,"Volume average",TRUE)</f>
        <v>265621</v>
      </c>
      <c r="U101" s="7"/>
      <c r="V101" s="25" cm="1">
        <f t="array" aca="1" ref="V101" ca="1">_FV(H101,"Expense ratio",TRUE)</f>
        <v>8.0000000000000002E-3</v>
      </c>
      <c r="W101" s="24" cm="1">
        <f t="array" aca="1" ref="W101" ca="1">_FV(H101,"Market cap",TRUE)</f>
        <v>256945458.22</v>
      </c>
      <c r="Y101" t="str">
        <f t="shared" si="1"/>
        <v/>
      </c>
    </row>
    <row r="102" spans="1:25" hidden="1" x14ac:dyDescent="0.25">
      <c r="A102" t="s">
        <v>10888</v>
      </c>
      <c r="B102" t="s">
        <v>3369</v>
      </c>
      <c r="C102" s="25" t="s">
        <v>6600</v>
      </c>
      <c r="D102" s="56" t="s">
        <v>198</v>
      </c>
      <c r="E102" s="25" t="s">
        <v>11771</v>
      </c>
      <c r="F102" t="s">
        <v>10888</v>
      </c>
      <c r="G102" t="s">
        <v>11338</v>
      </c>
      <c r="H102" t="e" vm="1186">
        <v>#VALUE!</v>
      </c>
      <c r="I102" s="31" cm="1">
        <f t="array" aca="1" ref="I102" ca="1">_FV(H102,"Last trade time",TRUE)</f>
        <v>45824.871208506251</v>
      </c>
      <c r="J102" s="23" cm="1">
        <f t="array" aca="1" ref="J102" ca="1">_FV(H102,"Price")</f>
        <v>12.49</v>
      </c>
      <c r="K102" s="27" cm="1">
        <f t="array" aca="1" ref="K102" ca="1">_FV(H102,"Change (%)",TRUE)</f>
        <v>2.1259E-2</v>
      </c>
      <c r="L102" s="26" cm="1">
        <f t="array" aca="1" ref="L102" ca="1">_FV(H102,"Change")</f>
        <v>0.26</v>
      </c>
      <c r="M102" s="23" cm="1">
        <f t="array" aca="1" ref="M102" ca="1">_FV(H102,"Open")</f>
        <v>12.45</v>
      </c>
      <c r="N102" s="23" cm="1">
        <f t="array" aca="1" ref="N102" ca="1">_FV(H102,"Low")</f>
        <v>12.44</v>
      </c>
      <c r="O102" s="23" cm="1">
        <f t="array" aca="1" ref="O102" ca="1">_FV(H102,"High")</f>
        <v>12.58</v>
      </c>
      <c r="P102" s="23" cm="1">
        <f t="array" aca="1" ref="P102" ca="1">_FV(H102,"Previous close",TRUE)</f>
        <v>12.23</v>
      </c>
      <c r="Q102" s="23" cm="1">
        <f t="array" aca="1" ref="Q102" ca="1">_FV(H102,"52 week low",TRUE)</f>
        <v>9.02</v>
      </c>
      <c r="R102" s="23" cm="1">
        <f t="array" aca="1" ref="R102" ca="1">_FV(H102,"52 week high",TRUE)</f>
        <v>14.8599</v>
      </c>
      <c r="S102" s="8" cm="1">
        <f t="array" aca="1" ref="S102" ca="1">_FV(H102,"Volume")</f>
        <v>10128</v>
      </c>
      <c r="T102" s="7" cm="1">
        <f t="array" aca="1" ref="T102" ca="1">_FV(H102,"Volume average",TRUE)</f>
        <v>17290</v>
      </c>
      <c r="U102" s="7"/>
      <c r="V102" s="25" cm="1">
        <f t="array" aca="1" ref="V102" ca="1">_FV(H102,"Expense ratio",TRUE)</f>
        <v>7.4999999999999997E-3</v>
      </c>
      <c r="W102" s="24" cm="1">
        <f t="array" aca="1" ref="W102" ca="1">_FV(H102,"Market cap",TRUE)</f>
        <v>67997027.980000004</v>
      </c>
      <c r="Y102" t="str">
        <f t="shared" si="1"/>
        <v/>
      </c>
    </row>
    <row r="103" spans="1:25" hidden="1" x14ac:dyDescent="0.25">
      <c r="A103" s="42" t="s">
        <v>10998</v>
      </c>
      <c r="B103" s="42" t="s">
        <v>5408</v>
      </c>
      <c r="C103" s="42" t="s">
        <v>6600</v>
      </c>
      <c r="D103" s="42" t="s">
        <v>198</v>
      </c>
      <c r="E103" s="53" t="s">
        <v>11860</v>
      </c>
      <c r="F103" s="53"/>
      <c r="G103" t="s">
        <v>11354</v>
      </c>
      <c r="H103" s="42" t="e" vm="1955">
        <v>#VALUE!</v>
      </c>
      <c r="I103" s="31" cm="1">
        <f t="array" aca="1" ref="I103" ca="1">_FV(H103,"Last trade time",TRUE)</f>
        <v>45824.915484015626</v>
      </c>
      <c r="J103" s="23" cm="1">
        <f t="array" aca="1" ref="J103" ca="1">_FV(H103,"Price")</f>
        <v>50.85</v>
      </c>
      <c r="K103" s="27" cm="1">
        <f t="array" aca="1" ref="K103" ca="1">_FV(H103,"Change (%)",TRUE)</f>
        <v>-1.8340000000000002E-2</v>
      </c>
      <c r="L103" s="26" cm="1">
        <f t="array" aca="1" ref="L103" ca="1">_FV(H103,"Change")</f>
        <v>-0.95</v>
      </c>
      <c r="M103" s="23" cm="1">
        <f t="array" aca="1" ref="M103" ca="1">_FV(H103,"Open")</f>
        <v>51.59</v>
      </c>
      <c r="N103" s="23" cm="1">
        <f t="array" aca="1" ref="N103" ca="1">_FV(H103,"Low")</f>
        <v>50.8</v>
      </c>
      <c r="O103" s="23" cm="1">
        <f t="array" aca="1" ref="O103" ca="1">_FV(H103,"High")</f>
        <v>51.59</v>
      </c>
      <c r="P103" s="23" cm="1">
        <f t="array" aca="1" ref="P103" ca="1">_FV(H103,"Previous close",TRUE)</f>
        <v>51.8</v>
      </c>
      <c r="Q103" s="23" cm="1">
        <f t="array" aca="1" ref="Q103" ca="1">_FV(H103,"52 week low",TRUE)</f>
        <v>29.442</v>
      </c>
      <c r="R103" s="23" cm="1">
        <f t="array" aca="1" ref="R103" ca="1">_FV(H103,"52 week high",TRUE)</f>
        <v>53.43</v>
      </c>
      <c r="S103" s="8" cm="1">
        <f t="array" aca="1" ref="S103" ca="1">_FV(H103,"Volume")</f>
        <v>37414</v>
      </c>
      <c r="T103" s="7" cm="1">
        <f t="array" aca="1" ref="T103" ca="1">_FV(H103,"Volume average",TRUE)</f>
        <v>35057</v>
      </c>
      <c r="U103" s="7"/>
      <c r="V103" s="25" cm="1">
        <f t="array" aca="1" ref="V103" ca="1">_FV(H103,"Expense ratio",TRUE)</f>
        <v>5.0000000000000001E-3</v>
      </c>
      <c r="W103" s="24" cm="1">
        <f t="array" aca="1" ref="W103" ca="1">_FV(H103,"Market cap",TRUE)</f>
        <v>167809122.69999999</v>
      </c>
      <c r="Y103" t="str">
        <f t="shared" si="1"/>
        <v/>
      </c>
    </row>
    <row r="104" spans="1:25" hidden="1" x14ac:dyDescent="0.25">
      <c r="A104" s="42" t="s">
        <v>10995</v>
      </c>
      <c r="B104" s="42" t="s">
        <v>3219</v>
      </c>
      <c r="C104" s="42" t="s">
        <v>6600</v>
      </c>
      <c r="D104" s="55" t="s">
        <v>198</v>
      </c>
      <c r="E104" s="53" t="s">
        <v>11861</v>
      </c>
      <c r="F104" s="53"/>
      <c r="G104" t="s">
        <v>11351</v>
      </c>
      <c r="H104" s="42" t="e" vm="1130">
        <v>#VALUE!</v>
      </c>
      <c r="I104" s="31" cm="1">
        <f t="array" aca="1" ref="I104" ca="1">_FV(H104,"Last trade time",TRUE)</f>
        <v>45824.84375021953</v>
      </c>
      <c r="J104" s="23" cm="1">
        <f t="array" aca="1" ref="J104" ca="1">_FV(H104,"Price")</f>
        <v>11.83</v>
      </c>
      <c r="K104" s="27" cm="1">
        <f t="array" aca="1" ref="K104" ca="1">_FV(H104,"Change (%)",TRUE)</f>
        <v>1.3693E-2</v>
      </c>
      <c r="L104" s="26" cm="1">
        <f t="array" aca="1" ref="L104" ca="1">_FV(H104,"Change")</f>
        <v>0.1598</v>
      </c>
      <c r="M104" s="23" cm="1">
        <f t="array" aca="1" ref="M104" ca="1">_FV(H104,"Open")</f>
        <v>11.75</v>
      </c>
      <c r="N104" s="23" cm="1">
        <f t="array" aca="1" ref="N104" ca="1">_FV(H104,"Low")</f>
        <v>11.75</v>
      </c>
      <c r="O104" s="23" cm="1">
        <f t="array" aca="1" ref="O104" ca="1">_FV(H104,"High")</f>
        <v>11.9</v>
      </c>
      <c r="P104" s="23" cm="1">
        <f t="array" aca="1" ref="P104" ca="1">_FV(H104,"Previous close",TRUE)</f>
        <v>11.670199999999999</v>
      </c>
      <c r="Q104" s="23" cm="1">
        <f t="array" aca="1" ref="Q104" ca="1">_FV(H104,"52 week low",TRUE)</f>
        <v>7.25</v>
      </c>
      <c r="R104" s="23" cm="1">
        <f t="array" aca="1" ref="R104" ca="1">_FV(H104,"52 week high",TRUE)</f>
        <v>13.9397</v>
      </c>
      <c r="S104" s="8" cm="1">
        <f t="array" aca="1" ref="S104" ca="1">_FV(H104,"Volume")</f>
        <v>13519</v>
      </c>
      <c r="T104" s="7" cm="1">
        <f t="array" aca="1" ref="T104" ca="1">_FV(H104,"Volume average",TRUE)</f>
        <v>24489</v>
      </c>
      <c r="U104" s="7"/>
      <c r="V104" s="25" cm="1">
        <f t="array" aca="1" ref="V104" ca="1">_FV(H104,"Expense ratio",TRUE)</f>
        <v>7.4999999999999997E-3</v>
      </c>
      <c r="W104" s="24" cm="1">
        <f t="array" aca="1" ref="W104" ca="1">_FV(H104,"Market cap",TRUE)</f>
        <v>10656443.109999999</v>
      </c>
      <c r="Y104" t="str">
        <f t="shared" si="1"/>
        <v/>
      </c>
    </row>
    <row r="105" spans="1:25" hidden="1" x14ac:dyDescent="0.25">
      <c r="A105" s="42" t="s">
        <v>10983</v>
      </c>
      <c r="B105" s="45" t="s">
        <v>6886</v>
      </c>
      <c r="C105" s="42" t="s">
        <v>6600</v>
      </c>
      <c r="D105" s="42" t="s">
        <v>198</v>
      </c>
      <c r="E105" t="s">
        <v>11352</v>
      </c>
      <c r="F105" s="53"/>
      <c r="G105" t="s">
        <v>11352</v>
      </c>
      <c r="H105" s="45" t="e" vm="2535">
        <v>#VALUE!</v>
      </c>
      <c r="I105" s="31" cm="1">
        <f t="array" aca="1" ref="I105" ca="1">_FV(H105,"Last trade time",TRUE)</f>
        <v>45824.905049814064</v>
      </c>
      <c r="J105" s="23" cm="1">
        <f t="array" aca="1" ref="J105" ca="1">_FV(H105,"Price")</f>
        <v>37.115000000000002</v>
      </c>
      <c r="K105" s="27" cm="1">
        <f t="array" aca="1" ref="K105" ca="1">_FV(H105,"Change (%)",TRUE)</f>
        <v>-3.5170000000000002E-3</v>
      </c>
      <c r="L105" s="26" cm="1">
        <f t="array" aca="1" ref="L105" ca="1">_FV(H105,"Change")</f>
        <v>-0.13100000000000001</v>
      </c>
      <c r="M105" s="23" cm="1">
        <f t="array" aca="1" ref="M105" ca="1">_FV(H105,"Open")</f>
        <v>37.07</v>
      </c>
      <c r="N105" s="23" cm="1">
        <f t="array" aca="1" ref="N105" ca="1">_FV(H105,"Low")</f>
        <v>37.07</v>
      </c>
      <c r="O105" s="23" cm="1">
        <f t="array" aca="1" ref="O105" ca="1">_FV(H105,"High")</f>
        <v>37.44</v>
      </c>
      <c r="P105" s="23" cm="1">
        <f t="array" aca="1" ref="P105" ca="1">_FV(H105,"Previous close",TRUE)</f>
        <v>37.246000000000002</v>
      </c>
      <c r="Q105" s="23" cm="1">
        <f t="array" aca="1" ref="Q105" ca="1">_FV(H105,"52 week low",TRUE)</f>
        <v>29.96</v>
      </c>
      <c r="R105" s="23" cm="1">
        <f t="array" aca="1" ref="R105" ca="1">_FV(H105,"52 week high",TRUE)</f>
        <v>43.999600000000001</v>
      </c>
      <c r="S105" s="8" cm="1">
        <f t="array" aca="1" ref="S105" ca="1">_FV(H105,"Volume")</f>
        <v>735990</v>
      </c>
      <c r="T105" s="7" cm="1">
        <f t="array" aca="1" ref="T105" ca="1">_FV(H105,"Volume average",TRUE)</f>
        <v>319671</v>
      </c>
      <c r="U105" s="7"/>
      <c r="V105" s="25" cm="1">
        <f t="array" aca="1" ref="V105" ca="1">_FV(H105,"Expense ratio",TRUE)</f>
        <v>3.9000000000000003E-3</v>
      </c>
      <c r="W105" s="24" cm="1">
        <f t="array" aca="1" ref="W105" ca="1">_FV(H105,"Market cap",TRUE)</f>
        <v>730127730.33000004</v>
      </c>
      <c r="Y105" t="str">
        <f t="shared" si="1"/>
        <v/>
      </c>
    </row>
    <row r="106" spans="1:25" hidden="1" x14ac:dyDescent="0.25">
      <c r="A106" s="42" t="s">
        <v>10060</v>
      </c>
      <c r="B106" s="42" t="s">
        <v>5030</v>
      </c>
      <c r="C106" s="42" t="s">
        <v>6600</v>
      </c>
      <c r="D106" s="42" t="s">
        <v>198</v>
      </c>
      <c r="E106" s="53" t="s">
        <v>11766</v>
      </c>
      <c r="F106" s="53"/>
      <c r="G106" t="s">
        <v>11360</v>
      </c>
      <c r="H106" s="42" t="e" vm="1809">
        <v>#VALUE!</v>
      </c>
      <c r="I106" s="31" cm="1">
        <f t="array" aca="1" ref="I106" ca="1">_FV(H106,"Last trade time",TRUE)</f>
        <v>45824.876577152347</v>
      </c>
      <c r="J106" s="23" cm="1">
        <f t="array" aca="1" ref="J106" ca="1">_FV(H106,"Price")</f>
        <v>65.27</v>
      </c>
      <c r="K106" s="27" cm="1">
        <f t="array" aca="1" ref="K106" ca="1">_FV(H106,"Change (%)",TRUE)</f>
        <v>1.2723E-2</v>
      </c>
      <c r="L106" s="26" cm="1">
        <f t="array" aca="1" ref="L106" ca="1">_FV(H106,"Change")</f>
        <v>0.82</v>
      </c>
      <c r="M106" s="23" cm="1">
        <f t="array" aca="1" ref="M106" ca="1">_FV(H106,"Open")</f>
        <v>65.17</v>
      </c>
      <c r="N106" s="23" cm="1">
        <f t="array" aca="1" ref="N106" ca="1">_FV(H106,"Low")</f>
        <v>65.17</v>
      </c>
      <c r="O106" s="23" cm="1">
        <f t="array" aca="1" ref="O106" ca="1">_FV(H106,"High")</f>
        <v>65.647999999999996</v>
      </c>
      <c r="P106" s="23" cm="1">
        <f t="array" aca="1" ref="P106" ca="1">_FV(H106,"Previous close",TRUE)</f>
        <v>64.45</v>
      </c>
      <c r="Q106" s="23" cm="1">
        <f t="array" aca="1" ref="Q106" ca="1">_FV(H106,"52 week low",TRUE)</f>
        <v>51.69</v>
      </c>
      <c r="R106" s="23" cm="1">
        <f t="array" aca="1" ref="R106" ca="1">_FV(H106,"52 week high",TRUE)</f>
        <v>74.33</v>
      </c>
      <c r="S106" s="8" cm="1">
        <f t="array" aca="1" ref="S106" ca="1">_FV(H106,"Volume")</f>
        <v>10026</v>
      </c>
      <c r="T106" s="7" cm="1">
        <f t="array" aca="1" ref="T106" ca="1">_FV(H106,"Volume average",TRUE)</f>
        <v>13191</v>
      </c>
      <c r="U106" s="7"/>
      <c r="V106" s="25" cm="1">
        <f t="array" aca="1" ref="V106" ca="1">_FV(H106,"Expense ratio",TRUE)</f>
        <v>5.6000000000000008E-3</v>
      </c>
      <c r="W106" s="24" cm="1">
        <f t="array" aca="1" ref="W106" ca="1">_FV(H106,"Market cap",TRUE)</f>
        <v>71099051.989999995</v>
      </c>
      <c r="Y106" t="str">
        <f t="shared" si="1"/>
        <v/>
      </c>
    </row>
    <row r="107" spans="1:25" hidden="1" x14ac:dyDescent="0.25">
      <c r="A107" s="42" t="s">
        <v>10993</v>
      </c>
      <c r="B107" s="42" t="s">
        <v>3254</v>
      </c>
      <c r="C107" s="42" t="s">
        <v>6600</v>
      </c>
      <c r="D107" s="55" t="s">
        <v>198</v>
      </c>
      <c r="E107" t="s">
        <v>11345</v>
      </c>
      <c r="F107" s="53"/>
      <c r="G107" t="s">
        <v>11345</v>
      </c>
      <c r="H107" s="42" t="e" vm="1142">
        <v>#VALUE!</v>
      </c>
      <c r="I107" s="31" cm="1">
        <f t="array" aca="1" ref="I107" ca="1">_FV(H107,"Last trade time",TRUE)</f>
        <v>45824.843750103908</v>
      </c>
      <c r="J107" s="23" cm="1">
        <f t="array" aca="1" ref="J107" ca="1">_FV(H107,"Price")</f>
        <v>23.81</v>
      </c>
      <c r="K107" s="27" cm="1">
        <f t="array" aca="1" ref="K107" ca="1">_FV(H107,"Change (%)",TRUE)</f>
        <v>-6.6749999999999995E-3</v>
      </c>
      <c r="L107" s="26" cm="1">
        <f t="array" aca="1" ref="L107" ca="1">_FV(H107,"Change")</f>
        <v>-0.16</v>
      </c>
      <c r="M107" s="23" cm="1">
        <f t="array" aca="1" ref="M107" ca="1">_FV(H107,"Open")</f>
        <v>24.27</v>
      </c>
      <c r="N107" s="23" cm="1">
        <f t="array" aca="1" ref="N107" ca="1">_FV(H107,"Low")</f>
        <v>23.7315</v>
      </c>
      <c r="O107" s="23" cm="1">
        <f t="array" aca="1" ref="O107" ca="1">_FV(H107,"High")</f>
        <v>24.27</v>
      </c>
      <c r="P107" s="23" cm="1">
        <f t="array" aca="1" ref="P107" ca="1">_FV(H107,"Previous close",TRUE)</f>
        <v>23.97</v>
      </c>
      <c r="Q107" s="23" cm="1">
        <f t="array" aca="1" ref="Q107" ca="1">_FV(H107,"52 week low",TRUE)</f>
        <v>16.2211</v>
      </c>
      <c r="R107" s="23" cm="1">
        <f t="array" aca="1" ref="R107" ca="1">_FV(H107,"52 week high",TRUE)</f>
        <v>25.5</v>
      </c>
      <c r="S107" s="8" cm="1">
        <f t="array" aca="1" ref="S107" ca="1">_FV(H107,"Volume")</f>
        <v>15615</v>
      </c>
      <c r="T107" s="7" cm="1">
        <f t="array" aca="1" ref="T107" ca="1">_FV(H107,"Volume average",TRUE)</f>
        <v>8800</v>
      </c>
      <c r="U107" s="7"/>
      <c r="V107" s="25" cm="1">
        <f t="array" aca="1" ref="V107" ca="1">_FV(H107,"Expense ratio",TRUE)</f>
        <v>7.4999999999999997E-3</v>
      </c>
      <c r="W107" s="24" cm="1">
        <f t="array" aca="1" ref="W107" ca="1">_FV(H107,"Market cap",TRUE)</f>
        <v>12911089.99</v>
      </c>
      <c r="Y107" t="str">
        <f t="shared" si="1"/>
        <v/>
      </c>
    </row>
    <row r="108" spans="1:25" hidden="1" x14ac:dyDescent="0.25">
      <c r="A108" s="42" t="s">
        <v>10992</v>
      </c>
      <c r="B108" s="42" t="s">
        <v>4221</v>
      </c>
      <c r="C108" s="42" t="s">
        <v>6600</v>
      </c>
      <c r="D108" s="55" t="s">
        <v>198</v>
      </c>
      <c r="E108" t="s">
        <v>11346</v>
      </c>
      <c r="F108" s="53"/>
      <c r="G108" t="s">
        <v>11346</v>
      </c>
      <c r="H108" s="42" t="e" vm="1501">
        <v>#VALUE!</v>
      </c>
      <c r="I108" s="31" cm="1">
        <f t="array" aca="1" ref="I108" ca="1">_FV(H108,"Last trade time",TRUE)</f>
        <v>45824.904316284374</v>
      </c>
      <c r="J108" s="23" cm="1">
        <f t="array" aca="1" ref="J108" ca="1">_FV(H108,"Price")</f>
        <v>22.35</v>
      </c>
      <c r="K108" s="27" cm="1">
        <f t="array" aca="1" ref="K108" ca="1">_FV(H108,"Change (%)",TRUE)</f>
        <v>1.7295999999999999E-2</v>
      </c>
      <c r="L108" s="26" cm="1">
        <f t="array" aca="1" ref="L108" ca="1">_FV(H108,"Change")</f>
        <v>0.38</v>
      </c>
      <c r="M108" s="23" cm="1">
        <f t="array" aca="1" ref="M108" ca="1">_FV(H108,"Open")</f>
        <v>22.08</v>
      </c>
      <c r="N108" s="23" cm="1">
        <f t="array" aca="1" ref="N108" ca="1">_FV(H108,"Low")</f>
        <v>22.08</v>
      </c>
      <c r="O108" s="23" cm="1">
        <f t="array" aca="1" ref="O108" ca="1">_FV(H108,"High")</f>
        <v>22.5</v>
      </c>
      <c r="P108" s="23" cm="1">
        <f t="array" aca="1" ref="P108" ca="1">_FV(H108,"Previous close",TRUE)</f>
        <v>21.97</v>
      </c>
      <c r="Q108" s="23" cm="1">
        <f t="array" aca="1" ref="Q108" ca="1">_FV(H108,"52 week low",TRUE)</f>
        <v>15.38</v>
      </c>
      <c r="R108" s="23" cm="1">
        <f t="array" aca="1" ref="R108" ca="1">_FV(H108,"52 week high",TRUE)</f>
        <v>27.234999999999999</v>
      </c>
      <c r="S108" s="8" cm="1">
        <f t="array" aca="1" ref="S108" ca="1">_FV(H108,"Volume")</f>
        <v>21211</v>
      </c>
      <c r="T108" s="7" cm="1">
        <f t="array" aca="1" ref="T108" ca="1">_FV(H108,"Volume average",TRUE)</f>
        <v>17790</v>
      </c>
      <c r="U108" s="7"/>
      <c r="V108" s="25" cm="1">
        <f t="array" aca="1" ref="V108" ca="1">_FV(H108,"Expense ratio",TRUE)</f>
        <v>6.5000000000000006E-3</v>
      </c>
      <c r="W108" s="24" cm="1">
        <f t="array" aca="1" ref="W108" ca="1">_FV(H108,"Market cap",TRUE)</f>
        <v>24630854.100000001</v>
      </c>
      <c r="Y108" t="str">
        <f t="shared" si="1"/>
        <v/>
      </c>
    </row>
    <row r="109" spans="1:25" hidden="1" x14ac:dyDescent="0.25">
      <c r="A109" t="s">
        <v>10887</v>
      </c>
      <c r="B109" t="s">
        <v>4572</v>
      </c>
      <c r="C109" s="25" t="s">
        <v>6600</v>
      </c>
      <c r="D109" s="53" t="s">
        <v>198</v>
      </c>
      <c r="E109" s="25" t="s">
        <v>11771</v>
      </c>
      <c r="F109" t="s">
        <v>10887</v>
      </c>
      <c r="G109" t="s">
        <v>11336</v>
      </c>
      <c r="H109" t="e" vm="1634">
        <v>#VALUE!</v>
      </c>
      <c r="I109" s="31" cm="1">
        <f t="array" aca="1" ref="I109" ca="1">_FV(H109,"Last trade time",TRUE)</f>
        <v>45824.922930613284</v>
      </c>
      <c r="J109" s="23" cm="1">
        <f t="array" aca="1" ref="J109" ca="1">_FV(H109,"Price")</f>
        <v>18.309999999999999</v>
      </c>
      <c r="K109" s="27" cm="1">
        <f t="array" aca="1" ref="K109" ca="1">_FV(H109,"Change (%)",TRUE)</f>
        <v>2.3025000000000004E-2</v>
      </c>
      <c r="L109" s="26" cm="1">
        <f t="array" aca="1" ref="L109" ca="1">_FV(H109,"Change")</f>
        <v>0.41210000000000002</v>
      </c>
      <c r="M109" s="23" cm="1">
        <f t="array" aca="1" ref="M109" ca="1">_FV(H109,"Open")</f>
        <v>18.190000000000001</v>
      </c>
      <c r="N109" s="23" cm="1">
        <f t="array" aca="1" ref="N109" ca="1">_FV(H109,"Low")</f>
        <v>18.170000000000002</v>
      </c>
      <c r="O109" s="23" cm="1">
        <f t="array" aca="1" ref="O109" ca="1">_FV(H109,"High")</f>
        <v>18.32</v>
      </c>
      <c r="P109" s="23" cm="1">
        <f t="array" aca="1" ref="P109" ca="1">_FV(H109,"Previous close",TRUE)</f>
        <v>17.8979</v>
      </c>
      <c r="Q109" s="23" cm="1">
        <f t="array" aca="1" ref="Q109" ca="1">_FV(H109,"52 week low",TRUE)</f>
        <v>13.51</v>
      </c>
      <c r="R109" s="23" cm="1">
        <f t="array" aca="1" ref="R109" ca="1">_FV(H109,"52 week high",TRUE)</f>
        <v>18.32</v>
      </c>
      <c r="S109" s="8" cm="1">
        <f t="array" aca="1" ref="S109" ca="1">_FV(H109,"Volume")</f>
        <v>132573</v>
      </c>
      <c r="T109" s="7" cm="1">
        <f t="array" aca="1" ref="T109" ca="1">_FV(H109,"Volume average",TRUE)</f>
        <v>20536</v>
      </c>
      <c r="U109" s="7"/>
      <c r="V109" s="25" cm="1">
        <f t="array" aca="1" ref="V109" ca="1">_FV(H109,"Expense ratio",TRUE)</f>
        <v>6.0000000000000001E-3</v>
      </c>
      <c r="W109" s="24" cm="1">
        <f t="array" aca="1" ref="W109" ca="1">_FV(H109,"Market cap",TRUE)</f>
        <v>139755742.65000001</v>
      </c>
      <c r="Y109" t="str">
        <f t="shared" si="1"/>
        <v/>
      </c>
    </row>
    <row r="110" spans="1:25" hidden="1" x14ac:dyDescent="0.25">
      <c r="A110" s="42" t="s">
        <v>10989</v>
      </c>
      <c r="B110" s="42" t="s">
        <v>4082</v>
      </c>
      <c r="C110" s="42" t="s">
        <v>6600</v>
      </c>
      <c r="D110" s="42" t="s">
        <v>198</v>
      </c>
      <c r="E110" t="s">
        <v>11862</v>
      </c>
      <c r="F110" s="53"/>
      <c r="G110" t="s">
        <v>11353</v>
      </c>
      <c r="H110" s="42" t="e" vm="1452">
        <v>#VALUE!</v>
      </c>
      <c r="I110" s="31" cm="1">
        <f t="array" aca="1" ref="I110" ca="1">_FV(H110,"Last trade time",TRUE)</f>
        <v>45824.843750265623</v>
      </c>
      <c r="J110" s="23" cm="1">
        <f t="array" aca="1" ref="J110" ca="1">_FV(H110,"Price")</f>
        <v>17.05</v>
      </c>
      <c r="K110" s="27" cm="1">
        <f t="array" aca="1" ref="K110" ca="1">_FV(H110,"Change (%)",TRUE)</f>
        <v>3.2081999999999999E-2</v>
      </c>
      <c r="L110" s="26" cm="1">
        <f t="array" aca="1" ref="L110" ca="1">_FV(H110,"Change")</f>
        <v>0.53</v>
      </c>
      <c r="M110" s="23" cm="1">
        <f t="array" aca="1" ref="M110" ca="1">_FV(H110,"Open")</f>
        <v>16.62</v>
      </c>
      <c r="N110" s="23" cm="1">
        <f t="array" aca="1" ref="N110" ca="1">_FV(H110,"Low")</f>
        <v>16.62</v>
      </c>
      <c r="O110" s="23" cm="1">
        <f t="array" aca="1" ref="O110" ca="1">_FV(H110,"High")</f>
        <v>17.329999999999998</v>
      </c>
      <c r="P110" s="23" cm="1">
        <f t="array" aca="1" ref="P110" ca="1">_FV(H110,"Previous close",TRUE)</f>
        <v>16.52</v>
      </c>
      <c r="Q110" s="23" cm="1">
        <f t="array" aca="1" ref="Q110" ca="1">_FV(H110,"52 week low",TRUE)</f>
        <v>11.48</v>
      </c>
      <c r="R110" s="23" cm="1">
        <f t="array" aca="1" ref="R110" ca="1">_FV(H110,"52 week high",TRUE)</f>
        <v>19.29</v>
      </c>
      <c r="S110" s="8" cm="1">
        <f t="array" aca="1" ref="S110" ca="1">_FV(H110,"Volume")</f>
        <v>34260</v>
      </c>
      <c r="T110" s="7" cm="1">
        <f t="array" aca="1" ref="T110" ca="1">_FV(H110,"Volume average",TRUE)</f>
        <v>22855</v>
      </c>
      <c r="U110" s="7"/>
      <c r="V110" s="25" cm="1">
        <f t="array" aca="1" ref="V110" ca="1">_FV(H110,"Expense ratio",TRUE)</f>
        <v>6.5000000000000006E-3</v>
      </c>
      <c r="W110" s="24" cm="1">
        <f t="array" aca="1" ref="W110" ca="1">_FV(H110,"Market cap",TRUE)</f>
        <v>38373364.899999999</v>
      </c>
      <c r="Y110" t="str">
        <f t="shared" si="1"/>
        <v/>
      </c>
    </row>
    <row r="111" spans="1:25" hidden="1" x14ac:dyDescent="0.25">
      <c r="A111" t="s">
        <v>10884</v>
      </c>
      <c r="B111" t="s">
        <v>5140</v>
      </c>
      <c r="C111" s="25" t="s">
        <v>6600</v>
      </c>
      <c r="D111" s="53" t="s">
        <v>198</v>
      </c>
      <c r="E111" s="25" t="s">
        <v>11771</v>
      </c>
      <c r="F111" t="s">
        <v>10884</v>
      </c>
      <c r="G111" t="s">
        <v>11335</v>
      </c>
      <c r="H111" t="e" vm="1851">
        <v>#VALUE!</v>
      </c>
      <c r="I111" s="31" cm="1">
        <f t="array" aca="1" ref="I111" ca="1">_FV(H111,"Last trade time",TRUE)</f>
        <v>45824.840277823438</v>
      </c>
      <c r="J111" s="23" cm="1">
        <f t="array" aca="1" ref="J111" ca="1">_FV(H111,"Price")</f>
        <v>37.979999999999997</v>
      </c>
      <c r="K111" s="27" cm="1">
        <f t="array" aca="1" ref="K111" ca="1">_FV(H111,"Change (%)",TRUE)</f>
        <v>5.2959999999999995E-3</v>
      </c>
      <c r="L111" s="26" cm="1">
        <f t="array" aca="1" ref="L111" ca="1">_FV(H111,"Change")</f>
        <v>0.2001</v>
      </c>
      <c r="M111" s="23" cm="1">
        <f t="array" aca="1" ref="M111" ca="1">_FV(H111,"Open")</f>
        <v>37.94</v>
      </c>
      <c r="N111" s="23" cm="1">
        <f t="array" aca="1" ref="N111" ca="1">_FV(H111,"Low")</f>
        <v>37.9</v>
      </c>
      <c r="O111" s="23" cm="1">
        <f t="array" aca="1" ref="O111" ca="1">_FV(H111,"High")</f>
        <v>38.106000000000002</v>
      </c>
      <c r="P111" s="23" cm="1">
        <f t="array" aca="1" ref="P111" ca="1">_FV(H111,"Previous close",TRUE)</f>
        <v>37.779899999999998</v>
      </c>
      <c r="Q111" s="23" cm="1">
        <f t="array" aca="1" ref="Q111" ca="1">_FV(H111,"52 week low",TRUE)</f>
        <v>31.39</v>
      </c>
      <c r="R111" s="23" cm="1">
        <f t="array" aca="1" ref="R111" ca="1">_FV(H111,"52 week high",TRUE)</f>
        <v>38.44</v>
      </c>
      <c r="S111" s="8" cm="1">
        <f t="array" aca="1" ref="S111" ca="1">_FV(H111,"Volume")</f>
        <v>5721</v>
      </c>
      <c r="T111" s="7" cm="1">
        <f t="array" aca="1" ref="T111" ca="1">_FV(H111,"Volume average",TRUE)</f>
        <v>5660</v>
      </c>
      <c r="U111" s="7"/>
      <c r="V111" s="25" cm="1">
        <f t="array" aca="1" ref="V111" ca="1">_FV(H111,"Expense ratio",TRUE)</f>
        <v>5.5000000000000005E-3</v>
      </c>
      <c r="W111" s="24" cm="1">
        <f t="array" aca="1" ref="W111" ca="1">_FV(H111,"Market cap",TRUE)</f>
        <v>83958089.790000007</v>
      </c>
      <c r="Y111" t="str">
        <f t="shared" si="1"/>
        <v/>
      </c>
    </row>
    <row r="112" spans="1:25" hidden="1" x14ac:dyDescent="0.25">
      <c r="A112" t="s">
        <v>10926</v>
      </c>
      <c r="B112" t="s">
        <v>6504</v>
      </c>
      <c r="C112" s="25" t="s">
        <v>6600</v>
      </c>
      <c r="D112" s="46" t="s">
        <v>198</v>
      </c>
      <c r="E112" s="25" t="s">
        <v>11764</v>
      </c>
      <c r="F112" s="25"/>
      <c r="G112" t="s">
        <v>11361</v>
      </c>
      <c r="H112" t="e" vm="2377">
        <v>#VALUE!</v>
      </c>
      <c r="I112" s="31" cm="1">
        <f t="array" aca="1" ref="I112" ca="1">_FV(H112,"Last trade time",TRUE)</f>
        <v>45824.881681562503</v>
      </c>
      <c r="J112" s="23" cm="1">
        <f t="array" aca="1" ref="J112" ca="1">_FV(H112,"Price")</f>
        <v>73.06</v>
      </c>
      <c r="K112" s="27" cm="1">
        <f t="array" aca="1" ref="K112" ca="1">_FV(H112,"Change (%)",TRUE)</f>
        <v>8.9630000000000005E-3</v>
      </c>
      <c r="L112" s="26" cm="1">
        <f t="array" aca="1" ref="L112" ca="1">_FV(H112,"Change")</f>
        <v>0.64900000000000002</v>
      </c>
      <c r="M112" s="23" cm="1">
        <f t="array" aca="1" ref="M112" ca="1">_FV(H112,"Open")</f>
        <v>73.465000000000003</v>
      </c>
      <c r="N112" s="23" cm="1">
        <f t="array" aca="1" ref="N112" ca="1">_FV(H112,"Low")</f>
        <v>72.8</v>
      </c>
      <c r="O112" s="23" cm="1">
        <f t="array" aca="1" ref="O112" ca="1">_FV(H112,"High")</f>
        <v>73.465000000000003</v>
      </c>
      <c r="P112" s="23" cm="1">
        <f t="array" aca="1" ref="P112" ca="1">_FV(H112,"Previous close",TRUE)</f>
        <v>72.411000000000001</v>
      </c>
      <c r="Q112" s="23" cm="1">
        <f t="array" aca="1" ref="Q112" ca="1">_FV(H112,"52 week low",TRUE)</f>
        <v>66.25</v>
      </c>
      <c r="R112" s="23" cm="1">
        <f t="array" aca="1" ref="R112" ca="1">_FV(H112,"52 week high",TRUE)</f>
        <v>86.79</v>
      </c>
      <c r="S112" s="8" cm="1">
        <f t="array" aca="1" ref="S112" ca="1">_FV(H112,"Volume")</f>
        <v>1650</v>
      </c>
      <c r="T112" s="7" cm="1">
        <f t="array" aca="1" ref="T112" ca="1">_FV(H112,"Volume average",TRUE)</f>
        <v>5131</v>
      </c>
      <c r="U112" s="7"/>
      <c r="V112" s="25" cm="1">
        <f t="array" aca="1" ref="V112" ca="1">_FV(H112,"Expense ratio",TRUE)</f>
        <v>4.0999999999999995E-3</v>
      </c>
      <c r="W112" s="24" cm="1">
        <f t="array" aca="1" ref="W112" ca="1">_FV(H112,"Market cap",TRUE)</f>
        <v>204233425.88</v>
      </c>
      <c r="Y112" t="str">
        <f t="shared" si="1"/>
        <v/>
      </c>
    </row>
    <row r="113" spans="1:25" hidden="1" x14ac:dyDescent="0.25">
      <c r="A113" t="s">
        <v>10083</v>
      </c>
      <c r="B113" t="s">
        <v>5493</v>
      </c>
      <c r="C113" s="25" t="s">
        <v>6600</v>
      </c>
      <c r="D113" t="s">
        <v>11763</v>
      </c>
      <c r="E113" t="s">
        <v>10083</v>
      </c>
      <c r="G113" t="s">
        <v>11313</v>
      </c>
      <c r="H113" t="e" vm="1990">
        <v>#VALUE!</v>
      </c>
      <c r="I113" s="31" cm="1">
        <f t="array" aca="1" ref="I113" ca="1">_FV(H113,"Last trade time",TRUE)</f>
        <v>45824.914751897653</v>
      </c>
      <c r="J113" s="23" cm="1">
        <f t="array" aca="1" ref="J113" ca="1">_FV(H113,"Price")</f>
        <v>45.76</v>
      </c>
      <c r="K113" s="27" cm="1">
        <f t="array" aca="1" ref="K113" ca="1">_FV(H113,"Change (%)",TRUE)</f>
        <v>4.0810000000000004E-3</v>
      </c>
      <c r="L113" s="26" cm="1">
        <f t="array" aca="1" ref="L113" ca="1">_FV(H113,"Change")</f>
        <v>0.186</v>
      </c>
      <c r="M113" s="23" cm="1">
        <f t="array" aca="1" ref="M113" ca="1">_FV(H113,"Open")</f>
        <v>45.91</v>
      </c>
      <c r="N113" s="23" cm="1">
        <f t="array" aca="1" ref="N113" ca="1">_FV(H113,"Low")</f>
        <v>45.734999999999999</v>
      </c>
      <c r="O113" s="23" cm="1">
        <f t="array" aca="1" ref="O113" ca="1">_FV(H113,"High")</f>
        <v>46.085000000000001</v>
      </c>
      <c r="P113" s="23" cm="1">
        <f t="array" aca="1" ref="P113" ca="1">_FV(H113,"Previous close",TRUE)</f>
        <v>45.573999999999998</v>
      </c>
      <c r="Q113" s="23" cm="1">
        <f t="array" aca="1" ref="Q113" ca="1">_FV(H113,"52 week low",TRUE)</f>
        <v>35.74</v>
      </c>
      <c r="R113" s="23" cm="1">
        <f t="array" aca="1" ref="R113" ca="1">_FV(H113,"52 week high",TRUE)</f>
        <v>46.109900000000003</v>
      </c>
      <c r="S113" s="8" cm="1">
        <f t="array" aca="1" ref="S113" ca="1">_FV(H113,"Volume")</f>
        <v>2145779</v>
      </c>
      <c r="T113" s="7" cm="1">
        <f t="array" aca="1" ref="T113" ca="1">_FV(H113,"Volume average",TRUE)</f>
        <v>2068159</v>
      </c>
      <c r="U113" s="7"/>
      <c r="V113" s="25" cm="1">
        <f t="array" aca="1" ref="V113" ca="1">_FV(H113,"Expense ratio",TRUE)</f>
        <v>5.0000000000000001E-3</v>
      </c>
      <c r="W113" s="24" cm="1">
        <f t="array" aca="1" ref="W113" ca="1">_FV(H113,"Market cap",TRUE)</f>
        <v>3021176862.3699999</v>
      </c>
      <c r="Y113" t="str">
        <f t="shared" si="1"/>
        <v/>
      </c>
    </row>
    <row r="114" spans="1:25" hidden="1" x14ac:dyDescent="0.25">
      <c r="A114" t="s">
        <v>10118</v>
      </c>
      <c r="B114" t="s">
        <v>5608</v>
      </c>
      <c r="C114" s="25" t="s">
        <v>6600</v>
      </c>
      <c r="D114" t="s">
        <v>11763</v>
      </c>
      <c r="E114" t="s">
        <v>10118</v>
      </c>
      <c r="G114" t="s">
        <v>11317</v>
      </c>
      <c r="H114" t="e" vm="2033">
        <v>#VALUE!</v>
      </c>
      <c r="I114" s="31" cm="1">
        <f t="array" aca="1" ref="I114" ca="1">_FV(H114,"Last trade time",TRUE)</f>
        <v>45824.911878286715</v>
      </c>
      <c r="J114" s="23" cm="1">
        <f t="array" aca="1" ref="J114" ca="1">_FV(H114,"Price")</f>
        <v>73.150000000000006</v>
      </c>
      <c r="K114" s="27" cm="1">
        <f t="array" aca="1" ref="K114" ca="1">_FV(H114,"Change (%)",TRUE)</f>
        <v>1.931E-3</v>
      </c>
      <c r="L114" s="26" cm="1">
        <f t="array" aca="1" ref="L114" ca="1">_FV(H114,"Change")</f>
        <v>0.14099999999999999</v>
      </c>
      <c r="M114" s="23" cm="1">
        <f t="array" aca="1" ref="M114" ca="1">_FV(H114,"Open")</f>
        <v>73.349999999999994</v>
      </c>
      <c r="N114" s="23" cm="1">
        <f t="array" aca="1" ref="N114" ca="1">_FV(H114,"Low")</f>
        <v>73.099999999999994</v>
      </c>
      <c r="O114" s="23" cm="1">
        <f t="array" aca="1" ref="O114" ca="1">_FV(H114,"High")</f>
        <v>73.73</v>
      </c>
      <c r="P114" s="23" cm="1">
        <f t="array" aca="1" ref="P114" ca="1">_FV(H114,"Previous close",TRUE)</f>
        <v>73.009</v>
      </c>
      <c r="Q114" s="23" cm="1">
        <f t="array" aca="1" ref="Q114" ca="1">_FV(H114,"52 week low",TRUE)</f>
        <v>59.84</v>
      </c>
      <c r="R114" s="23" cm="1">
        <f t="array" aca="1" ref="R114" ca="1">_FV(H114,"52 week high",TRUE)</f>
        <v>75.045000000000002</v>
      </c>
      <c r="S114" s="8" cm="1">
        <f t="array" aca="1" ref="S114" ca="1">_FV(H114,"Volume")</f>
        <v>3039775</v>
      </c>
      <c r="T114" s="7" cm="1">
        <f t="array" aca="1" ref="T114" ca="1">_FV(H114,"Volume average",TRUE)</f>
        <v>4725562</v>
      </c>
      <c r="U114" s="7"/>
      <c r="V114" s="25" cm="1">
        <f t="array" aca="1" ref="V114" ca="1">_FV(H114,"Expense ratio",TRUE)</f>
        <v>5.0000000000000001E-3</v>
      </c>
      <c r="W114" s="24" cm="1">
        <f t="array" aca="1" ref="W114" ca="1">_FV(H114,"Market cap",TRUE)</f>
        <v>15050817140.9</v>
      </c>
      <c r="Y114" t="str">
        <f t="shared" si="1"/>
        <v/>
      </c>
    </row>
    <row r="115" spans="1:25" hidden="1" x14ac:dyDescent="0.25">
      <c r="A115" t="s">
        <v>10099</v>
      </c>
      <c r="B115" t="s">
        <v>4666</v>
      </c>
      <c r="C115" s="25" t="s">
        <v>6600</v>
      </c>
      <c r="D115" t="s">
        <v>11763</v>
      </c>
      <c r="E115" t="s">
        <v>10099</v>
      </c>
      <c r="G115" t="s">
        <v>11310</v>
      </c>
      <c r="H115" t="e" vm="1672">
        <v>#VALUE!</v>
      </c>
      <c r="I115" s="31" cm="1">
        <f t="array" aca="1" ref="I115" ca="1">_FV(H115,"Last trade time",TRUE)</f>
        <v>45824.935074606248</v>
      </c>
      <c r="J115" s="23" cm="1">
        <f t="array" aca="1" ref="J115" ca="1">_FV(H115,"Price")</f>
        <v>29.37</v>
      </c>
      <c r="K115" s="27" cm="1">
        <f t="array" aca="1" ref="K115" ca="1">_FV(H115,"Change (%)",TRUE)</f>
        <v>7.7009999999999991E-4</v>
      </c>
      <c r="L115" s="26" cm="1">
        <f t="array" aca="1" ref="L115" ca="1">_FV(H115,"Change")</f>
        <v>2.2599999999999999E-2</v>
      </c>
      <c r="M115" s="23" cm="1">
        <f t="array" aca="1" ref="M115" ca="1">_FV(H115,"Open")</f>
        <v>29.52</v>
      </c>
      <c r="N115" s="23" cm="1">
        <f t="array" aca="1" ref="N115" ca="1">_FV(H115,"Low")</f>
        <v>29.35</v>
      </c>
      <c r="O115" s="23" cm="1">
        <f t="array" aca="1" ref="O115" ca="1">_FV(H115,"High")</f>
        <v>29.75</v>
      </c>
      <c r="P115" s="23" cm="1">
        <f t="array" aca="1" ref="P115" ca="1">_FV(H115,"Previous close",TRUE)</f>
        <v>29.3474</v>
      </c>
      <c r="Q115" s="23" cm="1">
        <f t="array" aca="1" ref="Q115" ca="1">_FV(H115,"52 week low",TRUE)</f>
        <v>20.710100000000001</v>
      </c>
      <c r="R115" s="23" cm="1">
        <f t="array" aca="1" ref="R115" ca="1">_FV(H115,"52 week high",TRUE)</f>
        <v>31.29</v>
      </c>
      <c r="S115" s="8" cm="1">
        <f t="array" aca="1" ref="S115" ca="1">_FV(H115,"Volume")</f>
        <v>863475</v>
      </c>
      <c r="T115" s="7" cm="1">
        <f t="array" aca="1" ref="T115" ca="1">_FV(H115,"Volume average",TRUE)</f>
        <v>536618</v>
      </c>
      <c r="U115" s="7"/>
      <c r="V115" s="25" cm="1">
        <f t="array" aca="1" ref="V115" ca="1">_FV(H115,"Expense ratio",TRUE)</f>
        <v>6.0000000000000001E-3</v>
      </c>
      <c r="W115" s="24" cm="1">
        <f t="array" aca="1" ref="W115" ca="1">_FV(H115,"Market cap",TRUE)</f>
        <v>464434304.16000003</v>
      </c>
      <c r="Y115" t="str">
        <f t="shared" si="1"/>
        <v/>
      </c>
    </row>
    <row r="116" spans="1:25" hidden="1" x14ac:dyDescent="0.25">
      <c r="A116" t="s">
        <v>10080</v>
      </c>
      <c r="B116" t="s">
        <v>5747</v>
      </c>
      <c r="C116" s="25" t="s">
        <v>6600</v>
      </c>
      <c r="D116" t="s">
        <v>11763</v>
      </c>
      <c r="E116" t="s">
        <v>10080</v>
      </c>
      <c r="G116" t="s">
        <v>11321</v>
      </c>
      <c r="H116" t="e" vm="2090">
        <v>#VALUE!</v>
      </c>
      <c r="I116" s="31" cm="1">
        <f t="array" aca="1" ref="I116" ca="1">_FV(H116,"Last trade time",TRUE)</f>
        <v>45824.840277812502</v>
      </c>
      <c r="J116" s="23" cm="1">
        <f t="array" aca="1" ref="J116" ca="1">_FV(H116,"Price")</f>
        <v>28.7</v>
      </c>
      <c r="K116" s="27" cm="1">
        <f t="array" aca="1" ref="K116" ca="1">_FV(H116,"Change (%)",TRUE)</f>
        <v>1.256E-2</v>
      </c>
      <c r="L116" s="26" cm="1">
        <f t="array" aca="1" ref="L116" ca="1">_FV(H116,"Change")</f>
        <v>0.35599999999999998</v>
      </c>
      <c r="M116" s="23" cm="1">
        <f t="array" aca="1" ref="M116" ca="1">_FV(H116,"Open")</f>
        <v>28.65</v>
      </c>
      <c r="N116" s="23" cm="1">
        <f t="array" aca="1" ref="N116" ca="1">_FV(H116,"Low")</f>
        <v>28.58</v>
      </c>
      <c r="O116" s="23" cm="1">
        <f t="array" aca="1" ref="O116" ca="1">_FV(H116,"High")</f>
        <v>28.958600000000001</v>
      </c>
      <c r="P116" s="23" cm="1">
        <f t="array" aca="1" ref="P116" ca="1">_FV(H116,"Previous close",TRUE)</f>
        <v>28.344000000000001</v>
      </c>
      <c r="Q116" s="23" cm="1">
        <f t="array" aca="1" ref="Q116" ca="1">_FV(H116,"52 week low",TRUE)</f>
        <v>20.43</v>
      </c>
      <c r="R116" s="23" cm="1">
        <f t="array" aca="1" ref="R116" ca="1">_FV(H116,"52 week high",TRUE)</f>
        <v>29.75</v>
      </c>
      <c r="S116" s="8" cm="1">
        <f t="array" aca="1" ref="S116" ca="1">_FV(H116,"Volume")</f>
        <v>39108</v>
      </c>
      <c r="T116" s="7" cm="1">
        <f t="array" aca="1" ref="T116" ca="1">_FV(H116,"Volume average",TRUE)</f>
        <v>86880</v>
      </c>
      <c r="U116" s="7"/>
      <c r="V116" s="25" cm="1">
        <f t="array" aca="1" ref="V116" ca="1">_FV(H116,"Expense ratio",TRUE)</f>
        <v>5.0000000000000001E-3</v>
      </c>
      <c r="W116" s="24" cm="1">
        <f t="array" aca="1" ref="W116" ca="1">_FV(H116,"Market cap",TRUE)</f>
        <v>101174855.88</v>
      </c>
      <c r="Y116" t="str">
        <f t="shared" si="1"/>
        <v/>
      </c>
    </row>
    <row r="117" spans="1:25" hidden="1" x14ac:dyDescent="0.25">
      <c r="A117" t="s">
        <v>10088</v>
      </c>
      <c r="B117" t="s">
        <v>5727</v>
      </c>
      <c r="C117" s="25" t="s">
        <v>6600</v>
      </c>
      <c r="D117" t="s">
        <v>11763</v>
      </c>
      <c r="E117" t="s">
        <v>10088</v>
      </c>
      <c r="G117" t="s">
        <v>11315</v>
      </c>
      <c r="H117" t="e" vm="2082">
        <v>#VALUE!</v>
      </c>
      <c r="I117" s="31" cm="1">
        <f t="array" aca="1" ref="I117" ca="1">_FV(H117,"Last trade time",TRUE)</f>
        <v>45824.920719085159</v>
      </c>
      <c r="J117" s="23" cm="1">
        <f t="array" aca="1" ref="J117" ca="1">_FV(H117,"Price")</f>
        <v>41.13</v>
      </c>
      <c r="K117" s="27" cm="1">
        <f t="array" aca="1" ref="K117" ca="1">_FV(H117,"Change (%)",TRUE)</f>
        <v>7.3229999999999996E-3</v>
      </c>
      <c r="L117" s="26" cm="1">
        <f t="array" aca="1" ref="L117" ca="1">_FV(H117,"Change")</f>
        <v>0.29899999999999999</v>
      </c>
      <c r="M117" s="23" cm="1">
        <f t="array" aca="1" ref="M117" ca="1">_FV(H117,"Open")</f>
        <v>41.17</v>
      </c>
      <c r="N117" s="23" cm="1">
        <f t="array" aca="1" ref="N117" ca="1">_FV(H117,"Low")</f>
        <v>40.97</v>
      </c>
      <c r="O117" s="23" cm="1">
        <f t="array" aca="1" ref="O117" ca="1">_FV(H117,"High")</f>
        <v>41.5</v>
      </c>
      <c r="P117" s="23" cm="1">
        <f t="array" aca="1" ref="P117" ca="1">_FV(H117,"Previous close",TRUE)</f>
        <v>40.831000000000003</v>
      </c>
      <c r="Q117" s="23" cm="1">
        <f t="array" aca="1" ref="Q117" ca="1">_FV(H117,"52 week low",TRUE)</f>
        <v>29.274999999999999</v>
      </c>
      <c r="R117" s="23" cm="1">
        <f t="array" aca="1" ref="R117" ca="1">_FV(H117,"52 week high",TRUE)</f>
        <v>42.87</v>
      </c>
      <c r="S117" s="8" cm="1">
        <f t="array" aca="1" ref="S117" ca="1">_FV(H117,"Volume")</f>
        <v>6116519</v>
      </c>
      <c r="T117" s="7" cm="1">
        <f t="array" aca="1" ref="T117" ca="1">_FV(H117,"Volume average",TRUE)</f>
        <v>2942366</v>
      </c>
      <c r="U117" s="7"/>
      <c r="V117" s="25" cm="1">
        <f t="array" aca="1" ref="V117" ca="1">_FV(H117,"Expense ratio",TRUE)</f>
        <v>5.0000000000000001E-3</v>
      </c>
      <c r="W117" s="24" cm="1">
        <f t="array" aca="1" ref="W117" ca="1">_FV(H117,"Market cap",TRUE)</f>
        <v>2766639918.0700002</v>
      </c>
      <c r="Y117" t="str">
        <f t="shared" si="1"/>
        <v/>
      </c>
    </row>
    <row r="118" spans="1:25" hidden="1" x14ac:dyDescent="0.25">
      <c r="A118" t="s">
        <v>10079</v>
      </c>
      <c r="B118" t="s">
        <v>5647</v>
      </c>
      <c r="C118" s="25" t="s">
        <v>6600</v>
      </c>
      <c r="D118" t="s">
        <v>11763</v>
      </c>
      <c r="E118" t="s">
        <v>10079</v>
      </c>
      <c r="G118" t="s">
        <v>11312</v>
      </c>
      <c r="H118" t="e" vm="2050">
        <v>#VALUE!</v>
      </c>
      <c r="I118" s="31" cm="1">
        <f t="array" aca="1" ref="I118" ca="1">_FV(H118,"Last trade time",TRUE)</f>
        <v>45824.84027780078</v>
      </c>
      <c r="J118" s="23" cm="1">
        <f t="array" aca="1" ref="J118" ca="1">_FV(H118,"Price")</f>
        <v>26.09</v>
      </c>
      <c r="K118" s="27" cm="1">
        <f t="array" aca="1" ref="K118" ca="1">_FV(H118,"Change (%)",TRUE)</f>
        <v>6.4419999999999998E-3</v>
      </c>
      <c r="L118" s="26" cm="1">
        <f t="array" aca="1" ref="L118" ca="1">_FV(H118,"Change")</f>
        <v>0.16700000000000001</v>
      </c>
      <c r="M118" s="23" cm="1">
        <f t="array" aca="1" ref="M118" ca="1">_FV(H118,"Open")</f>
        <v>26.19</v>
      </c>
      <c r="N118" s="23" cm="1">
        <f t="array" aca="1" ref="N118" ca="1">_FV(H118,"Low")</f>
        <v>26.08</v>
      </c>
      <c r="O118" s="23" cm="1">
        <f t="array" aca="1" ref="O118" ca="1">_FV(H118,"High")</f>
        <v>26.344999999999999</v>
      </c>
      <c r="P118" s="23" cm="1">
        <f t="array" aca="1" ref="P118" ca="1">_FV(H118,"Previous close",TRUE)</f>
        <v>25.922999999999998</v>
      </c>
      <c r="Q118" s="23" cm="1">
        <f t="array" aca="1" ref="Q118" ca="1">_FV(H118,"52 week low",TRUE)</f>
        <v>20.504999999999999</v>
      </c>
      <c r="R118" s="23" cm="1">
        <f t="array" aca="1" ref="R118" ca="1">_FV(H118,"52 week high",TRUE)</f>
        <v>27.23</v>
      </c>
      <c r="S118" s="8" cm="1">
        <f t="array" aca="1" ref="S118" ca="1">_FV(H118,"Volume")</f>
        <v>2471624</v>
      </c>
      <c r="T118" s="7" cm="1">
        <f t="array" aca="1" ref="T118" ca="1">_FV(H118,"Volume average",TRUE)</f>
        <v>1523322</v>
      </c>
      <c r="U118" s="7"/>
      <c r="V118" s="25" cm="1">
        <f t="array" aca="1" ref="V118" ca="1">_FV(H118,"Expense ratio",TRUE)</f>
        <v>5.0000000000000001E-3</v>
      </c>
      <c r="W118" s="24" cm="1">
        <f t="array" aca="1" ref="W118" ca="1">_FV(H118,"Market cap",TRUE)</f>
        <v>1532362737.45</v>
      </c>
      <c r="Y118" t="str">
        <f t="shared" si="1"/>
        <v/>
      </c>
    </row>
    <row r="119" spans="1:25" hidden="1" x14ac:dyDescent="0.25">
      <c r="A119" t="s">
        <v>10105</v>
      </c>
      <c r="B119" t="s">
        <v>5759</v>
      </c>
      <c r="C119" s="25" t="s">
        <v>6600</v>
      </c>
      <c r="D119" s="43" t="s">
        <v>11763</v>
      </c>
      <c r="E119" t="s">
        <v>10105</v>
      </c>
      <c r="G119" t="s">
        <v>11319</v>
      </c>
      <c r="H119" t="e" vm="2095">
        <v>#VALUE!</v>
      </c>
      <c r="I119" s="31" cm="1">
        <f t="array" aca="1" ref="I119" ca="1">_FV(H119,"Last trade time",TRUE)</f>
        <v>45824.858619814062</v>
      </c>
      <c r="J119" s="23" cm="1">
        <f t="array" aca="1" ref="J119" ca="1">_FV(H119,"Price")</f>
        <v>53.77</v>
      </c>
      <c r="K119" s="27" cm="1">
        <f t="array" aca="1" ref="K119" ca="1">_FV(H119,"Change (%)",TRUE)</f>
        <v>-7.8790000000000006E-3</v>
      </c>
      <c r="L119" s="26" cm="1">
        <f t="array" aca="1" ref="L119" ca="1">_FV(H119,"Change")</f>
        <v>-0.42699999999999999</v>
      </c>
      <c r="M119" s="23" cm="1">
        <f t="array" aca="1" ref="M119" ca="1">_FV(H119,"Open")</f>
        <v>54.31</v>
      </c>
      <c r="N119" s="23" cm="1">
        <f t="array" aca="1" ref="N119" ca="1">_FV(H119,"Low")</f>
        <v>53.76</v>
      </c>
      <c r="O119" s="23" cm="1">
        <f t="array" aca="1" ref="O119" ca="1">_FV(H119,"High")</f>
        <v>54.604999999999997</v>
      </c>
      <c r="P119" s="23" cm="1">
        <f t="array" aca="1" ref="P119" ca="1">_FV(H119,"Previous close",TRUE)</f>
        <v>54.197000000000003</v>
      </c>
      <c r="Q119" s="23" cm="1">
        <f t="array" aca="1" ref="Q119" ca="1">_FV(H119,"52 week low",TRUE)</f>
        <v>45.56</v>
      </c>
      <c r="R119" s="23" cm="1">
        <f t="array" aca="1" ref="R119" ca="1">_FV(H119,"52 week high",TRUE)</f>
        <v>56.31</v>
      </c>
      <c r="S119" s="8" cm="1">
        <f t="array" aca="1" ref="S119" ca="1">_FV(H119,"Volume")</f>
        <v>458964</v>
      </c>
      <c r="T119" s="7" cm="1">
        <f t="array" aca="1" ref="T119" ca="1">_FV(H119,"Volume average",TRUE)</f>
        <v>476409</v>
      </c>
      <c r="U119" s="7"/>
      <c r="V119" s="25" cm="1">
        <f t="array" aca="1" ref="V119" ca="1">_FV(H119,"Expense ratio",TRUE)</f>
        <v>5.0000000000000001E-3</v>
      </c>
      <c r="W119" s="24" cm="1">
        <f t="array" aca="1" ref="W119" ca="1">_FV(H119,"Market cap",TRUE)</f>
        <v>1296722116.8699999</v>
      </c>
      <c r="Y119" t="str">
        <f t="shared" si="1"/>
        <v/>
      </c>
    </row>
    <row r="120" spans="1:25" hidden="1" x14ac:dyDescent="0.25">
      <c r="A120" t="s">
        <v>10103</v>
      </c>
      <c r="B120" t="s">
        <v>5761</v>
      </c>
      <c r="C120" s="25" t="s">
        <v>6600</v>
      </c>
      <c r="D120" t="s">
        <v>11763</v>
      </c>
      <c r="E120" t="s">
        <v>10103</v>
      </c>
      <c r="G120" t="s">
        <v>11322</v>
      </c>
      <c r="H120" t="e" vm="2096">
        <v>#VALUE!</v>
      </c>
      <c r="I120" s="31" cm="1">
        <f t="array" aca="1" ref="I120" ca="1">_FV(H120,"Last trade time",TRUE)</f>
        <v>45824.927534767972</v>
      </c>
      <c r="J120" s="23" cm="1">
        <f t="array" aca="1" ref="J120" ca="1">_FV(H120,"Price")</f>
        <v>43.55</v>
      </c>
      <c r="K120" s="27" cm="1">
        <f t="array" aca="1" ref="K120" ca="1">_FV(H120,"Change (%)",TRUE)</f>
        <v>1.8332000000000001E-2</v>
      </c>
      <c r="L120" s="26" cm="1">
        <f t="array" aca="1" ref="L120" ca="1">_FV(H120,"Change")</f>
        <v>0.78400000000000003</v>
      </c>
      <c r="M120" s="23" cm="1">
        <f t="array" aca="1" ref="M120" ca="1">_FV(H120,"Open")</f>
        <v>43.54</v>
      </c>
      <c r="N120" s="23" cm="1">
        <f t="array" aca="1" ref="N120" ca="1">_FV(H120,"Low")</f>
        <v>43.442500000000003</v>
      </c>
      <c r="O120" s="23" cm="1">
        <f t="array" aca="1" ref="O120" ca="1">_FV(H120,"High")</f>
        <v>43.704999999999998</v>
      </c>
      <c r="P120" s="23" cm="1">
        <f t="array" aca="1" ref="P120" ca="1">_FV(H120,"Previous close",TRUE)</f>
        <v>42.765999999999998</v>
      </c>
      <c r="Q120" s="23" cm="1">
        <f t="array" aca="1" ref="Q120" ca="1">_FV(H120,"52 week low",TRUE)</f>
        <v>30.33</v>
      </c>
      <c r="R120" s="23" cm="1">
        <f t="array" aca="1" ref="R120" ca="1">_FV(H120,"52 week high",TRUE)</f>
        <v>44.07</v>
      </c>
      <c r="S120" s="8" cm="1">
        <f t="array" aca="1" ref="S120" ca="1">_FV(H120,"Volume")</f>
        <v>443306</v>
      </c>
      <c r="T120" s="7" cm="1">
        <f t="array" aca="1" ref="T120" ca="1">_FV(H120,"Volume average",TRUE)</f>
        <v>491262</v>
      </c>
      <c r="U120" s="7"/>
      <c r="V120" s="25" cm="1">
        <f t="array" aca="1" ref="V120" ca="1">_FV(H120,"Expense ratio",TRUE)</f>
        <v>5.0000000000000001E-3</v>
      </c>
      <c r="W120" s="24" cm="1">
        <f t="array" aca="1" ref="W120" ca="1">_FV(H120,"Market cap",TRUE)</f>
        <v>1281581502.9100001</v>
      </c>
      <c r="Y120" t="str">
        <f t="shared" si="1"/>
        <v/>
      </c>
    </row>
    <row r="121" spans="1:25" hidden="1" x14ac:dyDescent="0.25">
      <c r="A121" t="s">
        <v>10104</v>
      </c>
      <c r="B121" t="s">
        <v>5264</v>
      </c>
      <c r="C121" s="25" t="s">
        <v>6600</v>
      </c>
      <c r="D121" t="s">
        <v>11763</v>
      </c>
      <c r="E121" t="s">
        <v>10104</v>
      </c>
      <c r="G121" t="s">
        <v>11314</v>
      </c>
      <c r="H121" t="e" vm="1898">
        <v>#VALUE!</v>
      </c>
      <c r="I121" s="31" cm="1">
        <f t="array" aca="1" ref="I121" ca="1">_FV(H121,"Last trade time",TRUE)</f>
        <v>45824.84027780078</v>
      </c>
      <c r="J121" s="23" cm="1">
        <f t="array" aca="1" ref="J121" ca="1">_FV(H121,"Price")</f>
        <v>44.91</v>
      </c>
      <c r="K121" s="27" cm="1">
        <f t="array" aca="1" ref="K121" ca="1">_FV(H121,"Change (%)",TRUE)</f>
        <v>9.6670000000000002E-3</v>
      </c>
      <c r="L121" s="26" cm="1">
        <f t="array" aca="1" ref="L121" ca="1">_FV(H121,"Change")</f>
        <v>0.43</v>
      </c>
      <c r="M121" s="23" cm="1">
        <f t="array" aca="1" ref="M121" ca="1">_FV(H121,"Open")</f>
        <v>44.99</v>
      </c>
      <c r="N121" s="23" cm="1">
        <f t="array" aca="1" ref="N121" ca="1">_FV(H121,"Low")</f>
        <v>44.9</v>
      </c>
      <c r="O121" s="23" cm="1">
        <f t="array" aca="1" ref="O121" ca="1">_FV(H121,"High")</f>
        <v>45.322000000000003</v>
      </c>
      <c r="P121" s="23" cm="1">
        <f t="array" aca="1" ref="P121" ca="1">_FV(H121,"Previous close",TRUE)</f>
        <v>44.48</v>
      </c>
      <c r="Q121" s="23" cm="1">
        <f t="array" aca="1" ref="Q121" ca="1">_FV(H121,"52 week low",TRUE)</f>
        <v>36.5</v>
      </c>
      <c r="R121" s="23" cm="1">
        <f t="array" aca="1" ref="R121" ca="1">_FV(H121,"52 week high",TRUE)</f>
        <v>46.539900000000003</v>
      </c>
      <c r="S121" s="8" cm="1">
        <f t="array" aca="1" ref="S121" ca="1">_FV(H121,"Volume")</f>
        <v>254536</v>
      </c>
      <c r="T121" s="7" cm="1">
        <f t="array" aca="1" ref="T121" ca="1">_FV(H121,"Volume average",TRUE)</f>
        <v>125089</v>
      </c>
      <c r="U121" s="7"/>
      <c r="V121" s="25" cm="1">
        <f t="array" aca="1" ref="V121" ca="1">_FV(H121,"Expense ratio",TRUE)</f>
        <v>5.4000000000000003E-3</v>
      </c>
      <c r="W121" s="24" cm="1">
        <f t="array" aca="1" ref="W121" ca="1">_FV(H121,"Market cap",TRUE)</f>
        <v>360901000.25999999</v>
      </c>
      <c r="Y121" t="str">
        <f t="shared" si="1"/>
        <v/>
      </c>
    </row>
    <row r="122" spans="1:25" hidden="1" x14ac:dyDescent="0.25">
      <c r="A122" t="s">
        <v>10081</v>
      </c>
      <c r="B122" t="s">
        <v>5652</v>
      </c>
      <c r="C122" s="25" t="s">
        <v>6600</v>
      </c>
      <c r="D122" t="s">
        <v>11763</v>
      </c>
      <c r="E122" t="s">
        <v>10081</v>
      </c>
      <c r="G122" t="s">
        <v>11318</v>
      </c>
      <c r="H122" t="e" vm="2052">
        <v>#VALUE!</v>
      </c>
      <c r="I122" s="31" cm="1">
        <f t="array" aca="1" ref="I122" ca="1">_FV(H122,"Last trade time",TRUE)</f>
        <v>45824.84027780078</v>
      </c>
      <c r="J122" s="23" cm="1">
        <f t="array" aca="1" ref="J122" ca="1">_FV(H122,"Price")</f>
        <v>21.89</v>
      </c>
      <c r="K122" s="27" cm="1">
        <f t="array" aca="1" ref="K122" ca="1">_FV(H122,"Change (%)",TRUE)</f>
        <v>-2.6879999999999999E-3</v>
      </c>
      <c r="L122" s="26" cm="1">
        <f t="array" aca="1" ref="L122" ca="1">_FV(H122,"Change")</f>
        <v>-5.8999999999999997E-2</v>
      </c>
      <c r="M122" s="23" cm="1">
        <f t="array" aca="1" ref="M122" ca="1">_FV(H122,"Open")</f>
        <v>22.19</v>
      </c>
      <c r="N122" s="23" cm="1">
        <f t="array" aca="1" ref="N122" ca="1">_FV(H122,"Low")</f>
        <v>21.89</v>
      </c>
      <c r="O122" s="23" cm="1">
        <f t="array" aca="1" ref="O122" ca="1">_FV(H122,"High")</f>
        <v>22.19</v>
      </c>
      <c r="P122" s="23" cm="1">
        <f t="array" aca="1" ref="P122" ca="1">_FV(H122,"Previous close",TRUE)</f>
        <v>21.949000000000002</v>
      </c>
      <c r="Q122" s="23" cm="1">
        <f t="array" aca="1" ref="Q122" ca="1">_FV(H122,"52 week low",TRUE)</f>
        <v>17.739999999999998</v>
      </c>
      <c r="R122" s="23" cm="1">
        <f t="array" aca="1" ref="R122" ca="1">_FV(H122,"52 week high",TRUE)</f>
        <v>22.5</v>
      </c>
      <c r="S122" s="8" cm="1">
        <f t="array" aca="1" ref="S122" ca="1">_FV(H122,"Volume")</f>
        <v>30468</v>
      </c>
      <c r="T122" s="7" cm="1">
        <f t="array" aca="1" ref="T122" ca="1">_FV(H122,"Volume average",TRUE)</f>
        <v>65934</v>
      </c>
      <c r="U122" s="7"/>
      <c r="V122" s="25" cm="1">
        <f t="array" aca="1" ref="V122" ca="1">_FV(H122,"Expense ratio",TRUE)</f>
        <v>5.0000000000000001E-3</v>
      </c>
      <c r="W122" s="24" cm="1">
        <f t="array" aca="1" ref="W122" ca="1">_FV(H122,"Market cap",TRUE)</f>
        <v>28064102.899999999</v>
      </c>
      <c r="Y122" t="str">
        <f t="shared" si="1"/>
        <v/>
      </c>
    </row>
    <row r="123" spans="1:25" hidden="1" x14ac:dyDescent="0.25">
      <c r="A123" t="s">
        <v>10094</v>
      </c>
      <c r="B123" t="s">
        <v>5745</v>
      </c>
      <c r="C123" s="25" t="s">
        <v>6600</v>
      </c>
      <c r="D123" s="43" t="s">
        <v>11763</v>
      </c>
      <c r="E123" t="s">
        <v>10094</v>
      </c>
      <c r="G123" t="s">
        <v>11316</v>
      </c>
      <c r="H123" t="e" vm="2089">
        <v>#VALUE!</v>
      </c>
      <c r="I123" s="31" cm="1">
        <f t="array" aca="1" ref="I123" ca="1">_FV(H123,"Last trade time",TRUE)</f>
        <v>45824.847229421095</v>
      </c>
      <c r="J123" s="23" cm="1">
        <f t="array" aca="1" ref="J123" ca="1">_FV(H123,"Price")</f>
        <v>47.21</v>
      </c>
      <c r="K123" s="27" cm="1">
        <f t="array" aca="1" ref="K123" ca="1">_FV(H123,"Change (%)",TRUE)</f>
        <v>1.2916E-2</v>
      </c>
      <c r="L123" s="26" cm="1">
        <f t="array" aca="1" ref="L123" ca="1">_FV(H123,"Change")</f>
        <v>0.60199999999999998</v>
      </c>
      <c r="M123" s="23" cm="1">
        <f t="array" aca="1" ref="M123" ca="1">_FV(H123,"Open")</f>
        <v>47.35</v>
      </c>
      <c r="N123" s="23" cm="1">
        <f t="array" aca="1" ref="N123" ca="1">_FV(H123,"Low")</f>
        <v>47.18</v>
      </c>
      <c r="O123" s="23" cm="1">
        <f t="array" aca="1" ref="O123" ca="1">_FV(H123,"High")</f>
        <v>47.524999999999999</v>
      </c>
      <c r="P123" s="23" cm="1">
        <f t="array" aca="1" ref="P123" ca="1">_FV(H123,"Previous close",TRUE)</f>
        <v>46.607999999999997</v>
      </c>
      <c r="Q123" s="23" cm="1">
        <f t="array" aca="1" ref="Q123" ca="1">_FV(H123,"52 week low",TRUE)</f>
        <v>34.58</v>
      </c>
      <c r="R123" s="23" cm="1">
        <f t="array" aca="1" ref="R123" ca="1">_FV(H123,"52 week high",TRUE)</f>
        <v>48.414999999999999</v>
      </c>
      <c r="S123" s="8" cm="1">
        <f t="array" aca="1" ref="S123" ca="1">_FV(H123,"Volume")</f>
        <v>262289</v>
      </c>
      <c r="T123" s="7" cm="1">
        <f t="array" aca="1" ref="T123" ca="1">_FV(H123,"Volume average",TRUE)</f>
        <v>359594</v>
      </c>
      <c r="U123" s="7"/>
      <c r="V123" s="25" cm="1">
        <f t="array" aca="1" ref="V123" ca="1">_FV(H123,"Expense ratio",TRUE)</f>
        <v>5.0000000000000001E-3</v>
      </c>
      <c r="W123" s="24" cm="1">
        <f t="array" aca="1" ref="W123" ca="1">_FV(H123,"Market cap",TRUE)</f>
        <v>483657183.27999997</v>
      </c>
      <c r="Y123" t="str">
        <f t="shared" si="1"/>
        <v/>
      </c>
    </row>
    <row r="124" spans="1:25" hidden="1" x14ac:dyDescent="0.25">
      <c r="A124" t="s">
        <v>10173</v>
      </c>
      <c r="B124" t="s">
        <v>9997</v>
      </c>
      <c r="C124" s="25" t="s">
        <v>6600</v>
      </c>
      <c r="D124" t="s">
        <v>11763</v>
      </c>
      <c r="E124" t="s">
        <v>10173</v>
      </c>
      <c r="G124" t="s">
        <v>11285</v>
      </c>
      <c r="H124" t="e" vm="3834">
        <v>#VALUE!</v>
      </c>
      <c r="I124" s="31" cm="1">
        <f t="array" aca="1" ref="I124" ca="1">_FV(H124,"Last trade time",TRUE)</f>
        <v>45824.940901064059</v>
      </c>
      <c r="J124" s="23" cm="1">
        <f t="array" aca="1" ref="J124" ca="1">_FV(H124,"Price")</f>
        <v>296.46499999999997</v>
      </c>
      <c r="K124" s="27" cm="1">
        <f t="array" aca="1" ref="K124" ca="1">_FV(H124,"Change (%)",TRUE)</f>
        <v>9.861E-3</v>
      </c>
      <c r="L124" s="26" cm="1">
        <f t="array" aca="1" ref="L124" ca="1">_FV(H124,"Change")</f>
        <v>2.895</v>
      </c>
      <c r="M124" s="23" cm="1">
        <f t="array" aca="1" ref="M124" ca="1">_FV(H124,"Open")</f>
        <v>295.45</v>
      </c>
      <c r="N124" s="23" cm="1">
        <f t="array" aca="1" ref="N124" ca="1">_FV(H124,"Low")</f>
        <v>295.33</v>
      </c>
      <c r="O124" s="23" cm="1">
        <f t="array" aca="1" ref="O124" ca="1">_FV(H124,"High")</f>
        <v>297.36989999999997</v>
      </c>
      <c r="P124" s="23" cm="1">
        <f t="array" aca="1" ref="P124" ca="1">_FV(H124,"Previous close",TRUE)</f>
        <v>293.57</v>
      </c>
      <c r="Q124" s="23" cm="1">
        <f t="array" aca="1" ref="Q124" ca="1">_FV(H124,"52 week low",TRUE)</f>
        <v>236.42</v>
      </c>
      <c r="R124" s="23" cm="1">
        <f t="array" aca="1" ref="R124" ca="1">_FV(H124,"52 week high",TRUE)</f>
        <v>303.3904</v>
      </c>
      <c r="S124" s="8" cm="1">
        <f t="array" aca="1" ref="S124" ca="1">_FV(H124,"Volume")</f>
        <v>3111092</v>
      </c>
      <c r="T124" s="7" cm="1">
        <f t="array" aca="1" ref="T124" ca="1">_FV(H124,"Volume average",TRUE)</f>
        <v>3089310</v>
      </c>
      <c r="U124" s="7"/>
      <c r="V124" s="25" cm="1">
        <f t="array" aca="1" ref="V124" ca="1">_FV(H124,"Expense ratio",TRUE)</f>
        <v>2.9999999999999997E-4</v>
      </c>
      <c r="W124" s="24" cm="1">
        <f t="array" aca="1" ref="W124" ca="1">_FV(H124,"Market cap",TRUE)</f>
        <v>473484942338</v>
      </c>
      <c r="Y124" t="str">
        <f t="shared" si="1"/>
        <v/>
      </c>
    </row>
    <row r="125" spans="1:25" hidden="1" x14ac:dyDescent="0.25">
      <c r="A125" t="s">
        <v>10097</v>
      </c>
      <c r="B125" t="s">
        <v>5772</v>
      </c>
      <c r="C125" s="25" t="s">
        <v>6600</v>
      </c>
      <c r="D125" t="s">
        <v>11763</v>
      </c>
      <c r="E125" t="s">
        <v>10097</v>
      </c>
      <c r="G125" t="s">
        <v>11320</v>
      </c>
      <c r="H125" t="e" vm="2100">
        <v>#VALUE!</v>
      </c>
      <c r="I125" s="31" cm="1">
        <f t="array" aca="1" ref="I125" ca="1">_FV(H125,"Last trade time",TRUE)</f>
        <v>45824.84027780078</v>
      </c>
      <c r="J125" s="23" cm="1">
        <f t="array" aca="1" ref="J125" ca="1">_FV(H125,"Price")</f>
        <v>53.08</v>
      </c>
      <c r="K125" s="27" cm="1">
        <f t="array" aca="1" ref="K125" ca="1">_FV(H125,"Change (%)",TRUE)</f>
        <v>4.7130000000000002E-3</v>
      </c>
      <c r="L125" s="26" cm="1">
        <f t="array" aca="1" ref="L125" ca="1">_FV(H125,"Change")</f>
        <v>0.249</v>
      </c>
      <c r="M125" s="23" cm="1">
        <f t="array" aca="1" ref="M125" ca="1">_FV(H125,"Open")</f>
        <v>53.28</v>
      </c>
      <c r="N125" s="23" cm="1">
        <f t="array" aca="1" ref="N125" ca="1">_FV(H125,"Low")</f>
        <v>53.02</v>
      </c>
      <c r="O125" s="23" cm="1">
        <f t="array" aca="1" ref="O125" ca="1">_FV(H125,"High")</f>
        <v>53.541200000000003</v>
      </c>
      <c r="P125" s="23" cm="1">
        <f t="array" aca="1" ref="P125" ca="1">_FV(H125,"Previous close",TRUE)</f>
        <v>52.831000000000003</v>
      </c>
      <c r="Q125" s="23" cm="1">
        <f t="array" aca="1" ref="Q125" ca="1">_FV(H125,"52 week low",TRUE)</f>
        <v>41.4</v>
      </c>
      <c r="R125" s="23" cm="1">
        <f t="array" aca="1" ref="R125" ca="1">_FV(H125,"52 week high",TRUE)</f>
        <v>54.95</v>
      </c>
      <c r="S125" s="8" cm="1">
        <f t="array" aca="1" ref="S125" ca="1">_FV(H125,"Volume")</f>
        <v>29986</v>
      </c>
      <c r="T125" s="7" cm="1">
        <f t="array" aca="1" ref="T125" ca="1">_FV(H125,"Volume average",TRUE)</f>
        <v>32134</v>
      </c>
      <c r="U125" s="7"/>
      <c r="V125" s="25" cm="1">
        <f t="array" aca="1" ref="V125" ca="1">_FV(H125,"Expense ratio",TRUE)</f>
        <v>5.0000000000000001E-3</v>
      </c>
      <c r="W125" s="24" cm="1">
        <f t="array" aca="1" ref="W125" ca="1">_FV(H125,"Market cap",TRUE)</f>
        <v>267014720.58000001</v>
      </c>
      <c r="Y125" t="str">
        <f t="shared" si="1"/>
        <v/>
      </c>
    </row>
    <row r="126" spans="1:25" hidden="1" x14ac:dyDescent="0.25">
      <c r="A126" t="s">
        <v>10110</v>
      </c>
      <c r="B126" t="s">
        <v>9481</v>
      </c>
      <c r="C126" s="25" t="s">
        <v>6600</v>
      </c>
      <c r="D126" t="s">
        <v>11763</v>
      </c>
      <c r="E126" t="s">
        <v>10110</v>
      </c>
      <c r="G126" t="s">
        <v>11311</v>
      </c>
      <c r="H126" t="e" vm="3607">
        <v>#VALUE!</v>
      </c>
      <c r="I126" s="31" cm="1">
        <f t="array" aca="1" ref="I126" ca="1">_FV(H126,"Last trade time",TRUE)</f>
        <v>45824.840277823438</v>
      </c>
      <c r="J126" s="23" cm="1">
        <f t="array" aca="1" ref="J126" ca="1">_FV(H126,"Price")</f>
        <v>96.91</v>
      </c>
      <c r="K126" s="27" cm="1">
        <f t="array" aca="1" ref="K126" ca="1">_FV(H126,"Change (%)",TRUE)</f>
        <v>9.2370000000000004E-3</v>
      </c>
      <c r="L126" s="26" cm="1">
        <f t="array" aca="1" ref="L126" ca="1">_FV(H126,"Change")</f>
        <v>0.88700000000000001</v>
      </c>
      <c r="M126" s="23" cm="1">
        <f t="array" aca="1" ref="M126" ca="1">_FV(H126,"Open")</f>
        <v>96.74</v>
      </c>
      <c r="N126" s="23" cm="1">
        <f t="array" aca="1" ref="N126" ca="1">_FV(H126,"Low")</f>
        <v>96.724999999999994</v>
      </c>
      <c r="O126" s="23" cm="1">
        <f t="array" aca="1" ref="O126" ca="1">_FV(H126,"High")</f>
        <v>97.32</v>
      </c>
      <c r="P126" s="23" cm="1">
        <f t="array" aca="1" ref="P126" ca="1">_FV(H126,"Previous close",TRUE)</f>
        <v>96.022999999999996</v>
      </c>
      <c r="Q126" s="23" cm="1">
        <f t="array" aca="1" ref="Q126" ca="1">_FV(H126,"52 week low",TRUE)</f>
        <v>81.38</v>
      </c>
      <c r="R126" s="23" cm="1">
        <f t="array" aca="1" ref="R126" ca="1">_FV(H126,"52 week high",TRUE)</f>
        <v>102.53</v>
      </c>
      <c r="S126" s="8" cm="1">
        <f t="array" aca="1" ref="S126" ca="1">_FV(H126,"Volume")</f>
        <v>27899</v>
      </c>
      <c r="T126" s="7" cm="1">
        <f t="array" aca="1" ref="T126" ca="1">_FV(H126,"Volume average",TRUE)</f>
        <v>65142</v>
      </c>
      <c r="U126" s="7"/>
      <c r="V126" s="25" cm="1">
        <f t="array" aca="1" ref="V126" ca="1">_FV(H126,"Expense ratio",TRUE)</f>
        <v>8.9999999999999998E-4</v>
      </c>
      <c r="W126" s="24" cm="1">
        <f t="array" aca="1" ref="W126" ca="1">_FV(H126,"Market cap",TRUE)</f>
        <v>1435650704.0799999</v>
      </c>
      <c r="Y126" t="str">
        <f t="shared" si="1"/>
        <v/>
      </c>
    </row>
    <row r="127" spans="1:25" hidden="1" x14ac:dyDescent="0.25">
      <c r="A127" t="s">
        <v>10109</v>
      </c>
      <c r="B127" t="s">
        <v>5610</v>
      </c>
      <c r="C127" s="25" t="s">
        <v>6600</v>
      </c>
      <c r="D127" t="s">
        <v>11763</v>
      </c>
      <c r="E127" t="s">
        <v>10109</v>
      </c>
      <c r="G127" t="s">
        <v>11324</v>
      </c>
      <c r="H127" t="e" vm="2034">
        <v>#VALUE!</v>
      </c>
      <c r="I127" s="31" cm="1">
        <f t="array" aca="1" ref="I127" ca="1">_FV(H127,"Last trade time",TRUE)</f>
        <v>45824.878825300781</v>
      </c>
      <c r="J127" s="23" cm="1">
        <f t="array" aca="1" ref="J127" ca="1">_FV(H127,"Price")</f>
        <v>39.619999999999997</v>
      </c>
      <c r="K127" s="27" cm="1">
        <f t="array" aca="1" ref="K127" ca="1">_FV(H127,"Change (%)",TRUE)</f>
        <v>2.7769999999999997E-4</v>
      </c>
      <c r="L127" s="26" cm="1">
        <f t="array" aca="1" ref="L127" ca="1">_FV(H127,"Change")</f>
        <v>1.0999999999999999E-2</v>
      </c>
      <c r="M127" s="23" cm="1">
        <f t="array" aca="1" ref="M127" ca="1">_FV(H127,"Open")</f>
        <v>39.869999999999997</v>
      </c>
      <c r="N127" s="23" cm="1">
        <f t="array" aca="1" ref="N127" ca="1">_FV(H127,"Low")</f>
        <v>39.619999999999997</v>
      </c>
      <c r="O127" s="23" cm="1">
        <f t="array" aca="1" ref="O127" ca="1">_FV(H127,"High")</f>
        <v>39.99</v>
      </c>
      <c r="P127" s="23" cm="1">
        <f t="array" aca="1" ref="P127" ca="1">_FV(H127,"Previous close",TRUE)</f>
        <v>39.609000000000002</v>
      </c>
      <c r="Q127" s="23" cm="1">
        <f t="array" aca="1" ref="Q127" ca="1">_FV(H127,"52 week low",TRUE)</f>
        <v>32.76</v>
      </c>
      <c r="R127" s="23" cm="1">
        <f t="array" aca="1" ref="R127" ca="1">_FV(H127,"52 week high",TRUE)</f>
        <v>40.78</v>
      </c>
      <c r="S127" s="8" cm="1">
        <f t="array" aca="1" ref="S127" ca="1">_FV(H127,"Volume")</f>
        <v>1572198</v>
      </c>
      <c r="T127" s="7" cm="1">
        <f t="array" aca="1" ref="T127" ca="1">_FV(H127,"Volume average",TRUE)</f>
        <v>1336092</v>
      </c>
      <c r="U127" s="7"/>
      <c r="V127" s="25" cm="1">
        <f t="array" aca="1" ref="V127" ca="1">_FV(H127,"Expense ratio",TRUE)</f>
        <v>5.0000000000000001E-3</v>
      </c>
      <c r="W127" s="24" cm="1">
        <f t="array" aca="1" ref="W127" ca="1">_FV(H127,"Market cap",TRUE)</f>
        <v>3064514364.3899999</v>
      </c>
      <c r="Y127" t="str">
        <f t="shared" si="1"/>
        <v/>
      </c>
    </row>
    <row r="128" spans="1:25" hidden="1" x14ac:dyDescent="0.25">
      <c r="A128" t="s">
        <v>10112</v>
      </c>
      <c r="B128" t="s">
        <v>5749</v>
      </c>
      <c r="C128" s="25" t="s">
        <v>6600</v>
      </c>
      <c r="D128" t="s">
        <v>11763</v>
      </c>
      <c r="E128" t="s">
        <v>10112</v>
      </c>
      <c r="G128" t="s">
        <v>11309</v>
      </c>
      <c r="H128" t="e" vm="2091">
        <v>#VALUE!</v>
      </c>
      <c r="I128" s="31" cm="1">
        <f t="array" aca="1" ref="I128" ca="1">_FV(H128,"Last trade time",TRUE)</f>
        <v>45824.843750265623</v>
      </c>
      <c r="J128" s="23" cm="1">
        <f t="array" aca="1" ref="J128" ca="1">_FV(H128,"Price")</f>
        <v>45.97</v>
      </c>
      <c r="K128" s="27" cm="1">
        <f t="array" aca="1" ref="K128" ca="1">_FV(H128,"Change (%)",TRUE)</f>
        <v>2.7147999999999999E-2</v>
      </c>
      <c r="L128" s="26" cm="1">
        <f t="array" aca="1" ref="L128" ca="1">_FV(H128,"Change")</f>
        <v>1.2150000000000001</v>
      </c>
      <c r="M128" s="23" cm="1">
        <f t="array" aca="1" ref="M128" ca="1">_FV(H128,"Open")</f>
        <v>45.55</v>
      </c>
      <c r="N128" s="23" cm="1">
        <f t="array" aca="1" ref="N128" ca="1">_FV(H128,"Low")</f>
        <v>45.55</v>
      </c>
      <c r="O128" s="23" cm="1">
        <f t="array" aca="1" ref="O128" ca="1">_FV(H128,"High")</f>
        <v>46.079700000000003</v>
      </c>
      <c r="P128" s="23" cm="1">
        <f t="array" aca="1" ref="P128" ca="1">_FV(H128,"Previous close",TRUE)</f>
        <v>44.755000000000003</v>
      </c>
      <c r="Q128" s="23" cm="1">
        <f t="array" aca="1" ref="Q128" ca="1">_FV(H128,"52 week low",TRUE)</f>
        <v>38.93</v>
      </c>
      <c r="R128" s="23" cm="1">
        <f t="array" aca="1" ref="R128" ca="1">_FV(H128,"52 week high",TRUE)</f>
        <v>50.41</v>
      </c>
      <c r="S128" s="8" cm="1">
        <f t="array" aca="1" ref="S128" ca="1">_FV(H128,"Volume")</f>
        <v>3878</v>
      </c>
      <c r="T128" s="7" cm="1">
        <f t="array" aca="1" ref="T128" ca="1">_FV(H128,"Volume average",TRUE)</f>
        <v>6005</v>
      </c>
      <c r="U128" s="7"/>
      <c r="V128" s="25" cm="1">
        <f t="array" aca="1" ref="V128" ca="1">_FV(H128,"Expense ratio",TRUE)</f>
        <v>5.0000000000000001E-3</v>
      </c>
      <c r="W128" s="24" cm="1">
        <f t="array" aca="1" ref="W128" ca="1">_FV(H128,"Market cap",TRUE)</f>
        <v>73349382.849999994</v>
      </c>
      <c r="Y128" t="e">
        <f>IF(B128=#REF!,"XXX","")</f>
        <v>#REF!</v>
      </c>
    </row>
    <row r="129" spans="1:25" hidden="1" x14ac:dyDescent="0.25">
      <c r="A129" t="s">
        <v>10113</v>
      </c>
      <c r="B129" t="s">
        <v>5414</v>
      </c>
      <c r="C129" s="25" t="s">
        <v>6600</v>
      </c>
      <c r="D129" t="s">
        <v>11763</v>
      </c>
      <c r="E129" t="s">
        <v>10113</v>
      </c>
      <c r="G129" t="s">
        <v>11325</v>
      </c>
      <c r="H129" t="e" vm="1957">
        <v>#VALUE!</v>
      </c>
      <c r="I129" s="31" cm="1">
        <f t="array" aca="1" ref="I129" ca="1">_FV(H129,"Last trade time",TRUE)</f>
        <v>45824.840277823438</v>
      </c>
      <c r="J129" s="23" cm="1">
        <f t="array" aca="1" ref="J129" ca="1">_FV(H129,"Price")</f>
        <v>30.727900000000002</v>
      </c>
      <c r="K129" s="27" cm="1">
        <f t="array" aca="1" ref="K129" ca="1">_FV(H129,"Change (%)",TRUE)</f>
        <v>5.8230000000000001E-3</v>
      </c>
      <c r="L129" s="26" cm="1">
        <f t="array" aca="1" ref="L129" ca="1">_FV(H129,"Change")</f>
        <v>0.1779</v>
      </c>
      <c r="M129" s="23" cm="1">
        <f t="array" aca="1" ref="M129" ca="1">_FV(H129,"Open")</f>
        <v>30.95</v>
      </c>
      <c r="N129" s="23" cm="1">
        <f t="array" aca="1" ref="N129" ca="1">_FV(H129,"Low")</f>
        <v>30.600100000000001</v>
      </c>
      <c r="O129" s="23" cm="1">
        <f t="array" aca="1" ref="O129" ca="1">_FV(H129,"High")</f>
        <v>31.048500000000001</v>
      </c>
      <c r="P129" s="23" cm="1">
        <f t="array" aca="1" ref="P129" ca="1">_FV(H129,"Previous close",TRUE)</f>
        <v>30.55</v>
      </c>
      <c r="Q129" s="23" cm="1">
        <f t="array" aca="1" ref="Q129" ca="1">_FV(H129,"52 week low",TRUE)</f>
        <v>22.8401</v>
      </c>
      <c r="R129" s="23" cm="1">
        <f t="array" aca="1" ref="R129" ca="1">_FV(H129,"52 week high",TRUE)</f>
        <v>31.048500000000001</v>
      </c>
      <c r="S129" s="8" cm="1">
        <f t="array" aca="1" ref="S129" ca="1">_FV(H129,"Volume")</f>
        <v>15006</v>
      </c>
      <c r="T129" s="7" cm="1">
        <f t="array" aca="1" ref="T129" ca="1">_FV(H129,"Volume average",TRUE)</f>
        <v>14604</v>
      </c>
      <c r="U129" s="7"/>
      <c r="V129" s="25" cm="1">
        <f t="array" aca="1" ref="V129" ca="1">_FV(H129,"Expense ratio",TRUE)</f>
        <v>5.0000000000000001E-3</v>
      </c>
      <c r="W129" s="24" cm="1">
        <f t="array" aca="1" ref="W129" ca="1">_FV(H129,"Market cap",TRUE)</f>
        <v>53942109.219999999</v>
      </c>
      <c r="Y129" t="str">
        <f t="shared" ref="Y129:Y190" si="2">IF(B129=B128,"XXX","")</f>
        <v/>
      </c>
    </row>
    <row r="130" spans="1:25" hidden="1" x14ac:dyDescent="0.25">
      <c r="A130" t="s">
        <v>10122</v>
      </c>
      <c r="B130" t="s">
        <v>5225</v>
      </c>
      <c r="C130" s="25" t="s">
        <v>6600</v>
      </c>
      <c r="D130" t="s">
        <v>11763</v>
      </c>
      <c r="E130" t="s">
        <v>10122</v>
      </c>
      <c r="G130" t="s">
        <v>11307</v>
      </c>
      <c r="H130" t="e" vm="1884">
        <v>#VALUE!</v>
      </c>
      <c r="I130" s="31" cm="1">
        <f t="array" aca="1" ref="I130" ca="1">_FV(H130,"Last trade time",TRUE)</f>
        <v>45824.840297673436</v>
      </c>
      <c r="J130" s="23" cm="1">
        <f t="array" aca="1" ref="J130" ca="1">_FV(H130,"Price")</f>
        <v>40.048200000000001</v>
      </c>
      <c r="K130" s="27" cm="1">
        <f t="array" aca="1" ref="K130" ca="1">_FV(H130,"Change (%)",TRUE)</f>
        <v>1.2853000000000002E-2</v>
      </c>
      <c r="L130" s="26" cm="1">
        <f t="array" aca="1" ref="L130" ca="1">_FV(H130,"Change")</f>
        <v>0.50819999999999999</v>
      </c>
      <c r="M130" s="23" cm="1">
        <f t="array" aca="1" ref="M130" ca="1">_FV(H130,"Open")</f>
        <v>40.24</v>
      </c>
      <c r="N130" s="23" cm="1">
        <f t="array" aca="1" ref="N130" ca="1">_FV(H130,"Low")</f>
        <v>40.048200000000001</v>
      </c>
      <c r="O130" s="23" cm="1">
        <f t="array" aca="1" ref="O130" ca="1">_FV(H130,"High")</f>
        <v>40.409999999999997</v>
      </c>
      <c r="P130" s="23" cm="1">
        <f t="array" aca="1" ref="P130" ca="1">_FV(H130,"Previous close",TRUE)</f>
        <v>39.54</v>
      </c>
      <c r="Q130" s="23" cm="1">
        <f t="array" aca="1" ref="Q130" ca="1">_FV(H130,"52 week low",TRUE)</f>
        <v>31.660699999999999</v>
      </c>
      <c r="R130" s="23" cm="1">
        <f t="array" aca="1" ref="R130" ca="1">_FV(H130,"52 week high",TRUE)</f>
        <v>41.700099999999999</v>
      </c>
      <c r="S130" s="8" cm="1">
        <f t="array" aca="1" ref="S130" ca="1">_FV(H130,"Volume")</f>
        <v>6789</v>
      </c>
      <c r="T130" s="7" cm="1">
        <f t="array" aca="1" ref="T130" ca="1">_FV(H130,"Volume average",TRUE)</f>
        <v>5766</v>
      </c>
      <c r="U130" s="7"/>
      <c r="V130" s="25" cm="1">
        <f t="array" aca="1" ref="V130" ca="1">_FV(H130,"Expense ratio",TRUE)</f>
        <v>5.5000000000000005E-3</v>
      </c>
      <c r="W130" s="24" cm="1">
        <f t="array" aca="1" ref="W130" ca="1">_FV(H130,"Market cap",TRUE)</f>
        <v>24398020.440000001</v>
      </c>
      <c r="Y130" t="str">
        <f t="shared" si="2"/>
        <v/>
      </c>
    </row>
    <row r="131" spans="1:25" hidden="1" x14ac:dyDescent="0.25">
      <c r="A131" t="s">
        <v>10087</v>
      </c>
      <c r="B131" t="s">
        <v>5718</v>
      </c>
      <c r="C131" s="25" t="s">
        <v>6600</v>
      </c>
      <c r="D131" t="s">
        <v>11763</v>
      </c>
      <c r="E131" t="s">
        <v>10087</v>
      </c>
      <c r="G131" t="s">
        <v>11323</v>
      </c>
      <c r="H131" t="e" vm="2078">
        <v>#VALUE!</v>
      </c>
      <c r="I131" s="31" cm="1">
        <f t="array" aca="1" ref="I131" ca="1">_FV(H131,"Last trade time",TRUE)</f>
        <v>45824.892676017967</v>
      </c>
      <c r="J131" s="23" cm="1">
        <f t="array" aca="1" ref="J131" ca="1">_FV(H131,"Price")</f>
        <v>42.21</v>
      </c>
      <c r="K131" s="27" cm="1">
        <f t="array" aca="1" ref="K131" ca="1">_FV(H131,"Change (%)",TRUE)</f>
        <v>7.9760000000000005E-3</v>
      </c>
      <c r="L131" s="26" cm="1">
        <f t="array" aca="1" ref="L131" ca="1">_FV(H131,"Change")</f>
        <v>0.33400000000000002</v>
      </c>
      <c r="M131" s="23" cm="1">
        <f t="array" aca="1" ref="M131" ca="1">_FV(H131,"Open")</f>
        <v>42.54</v>
      </c>
      <c r="N131" s="23" cm="1">
        <f t="array" aca="1" ref="N131" ca="1">_FV(H131,"Low")</f>
        <v>42.2</v>
      </c>
      <c r="O131" s="23" cm="1">
        <f t="array" aca="1" ref="O131" ca="1">_FV(H131,"High")</f>
        <v>42.685000000000002</v>
      </c>
      <c r="P131" s="23" cm="1">
        <f t="array" aca="1" ref="P131" ca="1">_FV(H131,"Previous close",TRUE)</f>
        <v>41.875999999999998</v>
      </c>
      <c r="Q131" s="23" cm="1">
        <f t="array" aca="1" ref="Q131" ca="1">_FV(H131,"52 week low",TRUE)</f>
        <v>35.22</v>
      </c>
      <c r="R131" s="23" cm="1">
        <f t="array" aca="1" ref="R131" ca="1">_FV(H131,"52 week high",TRUE)</f>
        <v>43.64</v>
      </c>
      <c r="S131" s="8" cm="1">
        <f t="array" aca="1" ref="S131" ca="1">_FV(H131,"Volume")</f>
        <v>181156</v>
      </c>
      <c r="T131" s="7" cm="1">
        <f t="array" aca="1" ref="T131" ca="1">_FV(H131,"Volume average",TRUE)</f>
        <v>310740</v>
      </c>
      <c r="U131" s="7"/>
      <c r="V131" s="25" cm="1">
        <f t="array" aca="1" ref="V131" ca="1">_FV(H131,"Expense ratio",TRUE)</f>
        <v>5.0000000000000001E-3</v>
      </c>
      <c r="W131" s="24" cm="1">
        <f t="array" aca="1" ref="W131" ca="1">_FV(H131,"Market cap",TRUE)</f>
        <v>399573757.25</v>
      </c>
      <c r="Y131" t="str">
        <f t="shared" si="2"/>
        <v/>
      </c>
    </row>
    <row r="132" spans="1:25" hidden="1" x14ac:dyDescent="0.25">
      <c r="A132" t="s">
        <v>10092</v>
      </c>
      <c r="B132" t="s">
        <v>5755</v>
      </c>
      <c r="C132" s="25" t="s">
        <v>6600</v>
      </c>
      <c r="D132" t="s">
        <v>11763</v>
      </c>
      <c r="E132" t="s">
        <v>10092</v>
      </c>
      <c r="G132" t="s">
        <v>11308</v>
      </c>
      <c r="H132" t="e" vm="2093">
        <v>#VALUE!</v>
      </c>
      <c r="I132" s="31" cm="1">
        <f t="array" aca="1" ref="I132" ca="1">_FV(H132,"Last trade time",TRUE)</f>
        <v>45824.840277812502</v>
      </c>
      <c r="J132" s="23" cm="1">
        <f t="array" aca="1" ref="J132" ca="1">_FV(H132,"Price")</f>
        <v>66.389600000000002</v>
      </c>
      <c r="K132" s="27" cm="1">
        <f t="array" aca="1" ref="K132" ca="1">_FV(H132,"Change (%)",TRUE)</f>
        <v>6.3759999999999997E-3</v>
      </c>
      <c r="L132" s="26" cm="1">
        <f t="array" aca="1" ref="L132" ca="1">_FV(H132,"Change")</f>
        <v>0.42059999999999997</v>
      </c>
      <c r="M132" s="23" cm="1">
        <f t="array" aca="1" ref="M132" ca="1">_FV(H132,"Open")</f>
        <v>66.37</v>
      </c>
      <c r="N132" s="23" cm="1">
        <f t="array" aca="1" ref="N132" ca="1">_FV(H132,"Low")</f>
        <v>66.37</v>
      </c>
      <c r="O132" s="23" cm="1">
        <f t="array" aca="1" ref="O132" ca="1">_FV(H132,"High")</f>
        <v>66.58</v>
      </c>
      <c r="P132" s="23" cm="1">
        <f t="array" aca="1" ref="P132" ca="1">_FV(H132,"Previous close",TRUE)</f>
        <v>65.968999999999994</v>
      </c>
      <c r="Q132" s="23" cm="1">
        <f t="array" aca="1" ref="Q132" ca="1">_FV(H132,"52 week low",TRUE)</f>
        <v>53.514299999999999</v>
      </c>
      <c r="R132" s="23" cm="1">
        <f t="array" aca="1" ref="R132" ca="1">_FV(H132,"52 week high",TRUE)</f>
        <v>70.37</v>
      </c>
      <c r="S132" s="8" cm="1">
        <f t="array" aca="1" ref="S132" ca="1">_FV(H132,"Volume")</f>
        <v>1176</v>
      </c>
      <c r="T132" s="7" cm="1">
        <f t="array" aca="1" ref="T132" ca="1">_FV(H132,"Volume average",TRUE)</f>
        <v>3321</v>
      </c>
      <c r="U132" s="7"/>
      <c r="V132" s="25" cm="1">
        <f t="array" aca="1" ref="V132" ca="1">_FV(H132,"Expense ratio",TRUE)</f>
        <v>5.0000000000000001E-3</v>
      </c>
      <c r="W132" s="24" cm="1">
        <f t="array" aca="1" ref="W132" ca="1">_FV(H132,"Market cap",TRUE)</f>
        <v>65750166.380000003</v>
      </c>
      <c r="Y132" t="str">
        <f t="shared" si="2"/>
        <v/>
      </c>
    </row>
    <row r="133" spans="1:25" hidden="1" x14ac:dyDescent="0.25">
      <c r="A133" t="s">
        <v>10121</v>
      </c>
      <c r="B133" t="s">
        <v>5270</v>
      </c>
      <c r="C133" s="25" t="s">
        <v>6600</v>
      </c>
      <c r="D133" s="43" t="s">
        <v>11763</v>
      </c>
      <c r="E133" t="s">
        <v>10121</v>
      </c>
      <c r="G133" t="s">
        <v>11306</v>
      </c>
      <c r="H133" t="e" vm="1900">
        <v>#VALUE!</v>
      </c>
      <c r="I133" s="31" cm="1">
        <f t="array" aca="1" ref="I133" ca="1">_FV(H133,"Last trade time",TRUE)</f>
        <v>45824.90005928203</v>
      </c>
      <c r="J133" s="23" cm="1">
        <f t="array" aca="1" ref="J133" ca="1">_FV(H133,"Price")</f>
        <v>118.19</v>
      </c>
      <c r="K133" s="27" cm="1">
        <f t="array" aca="1" ref="K133" ca="1">_FV(H133,"Change (%)",TRUE)</f>
        <v>-6.7229999999999998E-3</v>
      </c>
      <c r="L133" s="26" cm="1">
        <f t="array" aca="1" ref="L133" ca="1">_FV(H133,"Change")</f>
        <v>-0.8</v>
      </c>
      <c r="M133" s="23" cm="1">
        <f t="array" aca="1" ref="M133" ca="1">_FV(H133,"Open")</f>
        <v>119.46</v>
      </c>
      <c r="N133" s="23" cm="1">
        <f t="array" aca="1" ref="N133" ca="1">_FV(H133,"Low")</f>
        <v>118.19</v>
      </c>
      <c r="O133" s="23" cm="1">
        <f t="array" aca="1" ref="O133" ca="1">_FV(H133,"High")</f>
        <v>119.73350000000001</v>
      </c>
      <c r="P133" s="23" cm="1">
        <f t="array" aca="1" ref="P133" ca="1">_FV(H133,"Previous close",TRUE)</f>
        <v>118.99</v>
      </c>
      <c r="Q133" s="23" cm="1">
        <f t="array" aca="1" ref="Q133" ca="1">_FV(H133,"52 week low",TRUE)</f>
        <v>91.32</v>
      </c>
      <c r="R133" s="23" cm="1">
        <f t="array" aca="1" ref="R133" ca="1">_FV(H133,"52 week high",TRUE)</f>
        <v>132.34360000000001</v>
      </c>
      <c r="S133" s="8" cm="1">
        <f t="array" aca="1" ref="S133" ca="1">_FV(H133,"Volume")</f>
        <v>3754</v>
      </c>
      <c r="T133" s="7" cm="1">
        <f t="array" aca="1" ref="T133" ca="1">_FV(H133,"Volume average",TRUE)</f>
        <v>6709</v>
      </c>
      <c r="U133" s="7"/>
      <c r="V133" s="25" cm="1">
        <f t="array" aca="1" ref="V133" ca="1">_FV(H133,"Expense ratio",TRUE)</f>
        <v>5.3E-3</v>
      </c>
      <c r="W133" s="24" cm="1">
        <f t="array" aca="1" ref="W133" ca="1">_FV(H133,"Market cap",TRUE)</f>
        <v>229053016.31</v>
      </c>
      <c r="Y133" t="str">
        <f t="shared" si="2"/>
        <v/>
      </c>
    </row>
    <row r="134" spans="1:25" hidden="1" x14ac:dyDescent="0.25">
      <c r="A134" t="s">
        <v>10788</v>
      </c>
      <c r="B134" t="s">
        <v>9758</v>
      </c>
      <c r="C134" t="s">
        <v>6600</v>
      </c>
      <c r="D134" t="s">
        <v>11720</v>
      </c>
      <c r="G134" t="s">
        <v>11367</v>
      </c>
      <c r="H134" t="e" vm="3729">
        <v>#VALUE!</v>
      </c>
      <c r="I134" s="31" cm="1">
        <f t="array" aca="1" ref="I134" ca="1">_FV(H134,"Last trade time",TRUE)</f>
        <v>45824.943060370315</v>
      </c>
      <c r="J134" s="23" cm="1">
        <f t="array" aca="1" ref="J134" ca="1">_FV(H134,"Price")</f>
        <v>26.91</v>
      </c>
      <c r="K134" s="27" cm="1">
        <f t="array" aca="1" ref="K134" ca="1">_FV(H134,"Change (%)",TRUE)</f>
        <v>3.7170000000000004E-4</v>
      </c>
      <c r="L134" s="26" cm="1">
        <f t="array" aca="1" ref="L134" ca="1">_FV(H134,"Change")</f>
        <v>0.01</v>
      </c>
      <c r="M134" s="23" cm="1">
        <f t="array" aca="1" ref="M134" ca="1">_FV(H134,"Open")</f>
        <v>26.97</v>
      </c>
      <c r="N134" s="23" cm="1">
        <f t="array" aca="1" ref="N134" ca="1">_FV(H134,"Low")</f>
        <v>26.838000000000001</v>
      </c>
      <c r="O134" s="23" cm="1">
        <f t="array" aca="1" ref="O134" ca="1">_FV(H134,"High")</f>
        <v>27.074999999999999</v>
      </c>
      <c r="P134" s="23" cm="1">
        <f t="array" aca="1" ref="P134" ca="1">_FV(H134,"Previous close",TRUE)</f>
        <v>26.9</v>
      </c>
      <c r="Q134" s="23" cm="1">
        <f t="array" aca="1" ref="Q134" ca="1">_FV(H134,"52 week low",TRUE)</f>
        <v>23.87</v>
      </c>
      <c r="R134" s="23" cm="1">
        <f t="array" aca="1" ref="R134" ca="1">_FV(H134,"52 week high",TRUE)</f>
        <v>29.72</v>
      </c>
      <c r="S134" s="8" cm="1">
        <f t="array" aca="1" ref="S134" ca="1">_FV(H134,"Volume")</f>
        <v>13897530</v>
      </c>
      <c r="T134" s="7" cm="1">
        <f t="array" aca="1" ref="T134" ca="1">_FV(H134,"Volume average",TRUE)</f>
        <v>14947383</v>
      </c>
      <c r="U134" s="7"/>
      <c r="V134" s="25" cm="1">
        <f t="array" aca="1" ref="V134" ca="1">_FV(H134,"Expense ratio",TRUE)</f>
        <v>5.9999999999999995E-4</v>
      </c>
      <c r="W134" s="24" cm="1">
        <f t="array" aca="1" ref="W134" ca="1">_FV(H134,"Market cap",TRUE)</f>
        <v>68157907444.480003</v>
      </c>
      <c r="Y134" t="str">
        <f t="shared" si="2"/>
        <v/>
      </c>
    </row>
    <row r="135" spans="1:25" hidden="1" x14ac:dyDescent="0.25">
      <c r="A135" t="s">
        <v>10167</v>
      </c>
      <c r="B135" t="s">
        <v>9592</v>
      </c>
      <c r="C135" t="s">
        <v>6600</v>
      </c>
      <c r="D135" t="s">
        <v>11720</v>
      </c>
      <c r="G135" t="s">
        <v>11362</v>
      </c>
      <c r="H135" t="e" vm="3656">
        <v>#VALUE!</v>
      </c>
      <c r="I135" s="31" cm="1">
        <f t="array" aca="1" ref="I135" ca="1">_FV(H135,"Last trade time",TRUE)</f>
        <v>45824.931158437503</v>
      </c>
      <c r="J135" s="23" cm="1">
        <f t="array" aca="1" ref="J135" ca="1">_FV(H135,"Price")</f>
        <v>62.76</v>
      </c>
      <c r="K135" s="27" cm="1">
        <f t="array" aca="1" ref="K135" ca="1">_FV(H135,"Change (%)",TRUE)</f>
        <v>4.2240000000000003E-3</v>
      </c>
      <c r="L135" s="26" cm="1">
        <f t="array" aca="1" ref="L135" ca="1">_FV(H135,"Change")</f>
        <v>0.26400000000000001</v>
      </c>
      <c r="M135" s="23" cm="1">
        <f t="array" aca="1" ref="M135" ca="1">_FV(H135,"Open")</f>
        <v>62.83</v>
      </c>
      <c r="N135" s="23" cm="1">
        <f t="array" aca="1" ref="N135" ca="1">_FV(H135,"Low")</f>
        <v>62.623699999999999</v>
      </c>
      <c r="O135" s="23" cm="1">
        <f t="array" aca="1" ref="O135" ca="1">_FV(H135,"High")</f>
        <v>63.06</v>
      </c>
      <c r="P135" s="23" cm="1">
        <f t="array" aca="1" ref="P135" ca="1">_FV(H135,"Previous close",TRUE)</f>
        <v>62.496000000000002</v>
      </c>
      <c r="Q135" s="23" cm="1">
        <f t="array" aca="1" ref="Q135" ca="1">_FV(H135,"52 week low",TRUE)</f>
        <v>54.09</v>
      </c>
      <c r="R135" s="23" cm="1">
        <f t="array" aca="1" ref="R135" ca="1">_FV(H135,"52 week high",TRUE)</f>
        <v>65.08</v>
      </c>
      <c r="S135" s="8" cm="1">
        <f t="array" aca="1" ref="S135" ca="1">_FV(H135,"Volume")</f>
        <v>1223987</v>
      </c>
      <c r="T135" s="7" cm="1">
        <f t="array" aca="1" ref="T135" ca="1">_FV(H135,"Volume average",TRUE)</f>
        <v>1413046</v>
      </c>
      <c r="U135" s="7"/>
      <c r="V135" s="25" cm="1">
        <f t="array" aca="1" ref="V135" ca="1">_FV(H135,"Expense ratio",TRUE)</f>
        <v>8.0000000000000004E-4</v>
      </c>
      <c r="W135" s="24" cm="1">
        <f t="array" aca="1" ref="W135" ca="1">_FV(H135,"Market cap",TRUE)</f>
        <v>31041519458.560001</v>
      </c>
      <c r="Y135" t="str">
        <f t="shared" si="2"/>
        <v/>
      </c>
    </row>
    <row r="136" spans="1:25" hidden="1" x14ac:dyDescent="0.25">
      <c r="A136" t="s">
        <v>10527</v>
      </c>
      <c r="B136" t="s">
        <v>7263</v>
      </c>
      <c r="C136" t="s">
        <v>6600</v>
      </c>
      <c r="D136" t="s">
        <v>11720</v>
      </c>
      <c r="G136" t="s">
        <v>11364</v>
      </c>
      <c r="H136" t="e" vm="2686">
        <v>#VALUE!</v>
      </c>
      <c r="I136" s="31" cm="1">
        <f t="array" aca="1" ref="I136" ca="1">_FV(H136,"Last trade time",TRUE)</f>
        <v>45824.929290578126</v>
      </c>
      <c r="J136" s="23" cm="1">
        <f t="array" aca="1" ref="J136" ca="1">_FV(H136,"Price")</f>
        <v>100.29</v>
      </c>
      <c r="K136" s="27" cm="1">
        <f t="array" aca="1" ref="K136" ca="1">_FV(H136,"Change (%)",TRUE)</f>
        <v>5.0109999999999998E-3</v>
      </c>
      <c r="L136" s="26" cm="1">
        <f t="array" aca="1" ref="L136" ca="1">_FV(H136,"Change")</f>
        <v>0.5</v>
      </c>
      <c r="M136" s="23" cm="1">
        <f t="array" aca="1" ref="M136" ca="1">_FV(H136,"Open")</f>
        <v>100.24</v>
      </c>
      <c r="N136" s="23" cm="1">
        <f t="array" aca="1" ref="N136" ca="1">_FV(H136,"Low")</f>
        <v>100.03</v>
      </c>
      <c r="O136" s="23" cm="1">
        <f t="array" aca="1" ref="O136" ca="1">_FV(H136,"High")</f>
        <v>100.77</v>
      </c>
      <c r="P136" s="23" cm="1">
        <f t="array" aca="1" ref="P136" ca="1">_FV(H136,"Previous close",TRUE)</f>
        <v>99.79</v>
      </c>
      <c r="Q136" s="23" cm="1">
        <f t="array" aca="1" ref="Q136" ca="1">_FV(H136,"52 week low",TRUE)</f>
        <v>89.76</v>
      </c>
      <c r="R136" s="23" cm="1">
        <f t="array" aca="1" ref="R136" ca="1">_FV(H136,"52 week high",TRUE)</f>
        <v>108.79</v>
      </c>
      <c r="S136" s="8" cm="1">
        <f t="array" aca="1" ref="S136" ca="1">_FV(H136,"Volume")</f>
        <v>577586</v>
      </c>
      <c r="T136" s="7" cm="1">
        <f t="array" aca="1" ref="T136" ca="1">_FV(H136,"Volume average",TRUE)</f>
        <v>604358</v>
      </c>
      <c r="U136" s="7"/>
      <c r="V136" s="25" cm="1">
        <f t="array" aca="1" ref="V136" ca="1">_FV(H136,"Expense ratio",TRUE)</f>
        <v>3.4999999999999996E-3</v>
      </c>
      <c r="W136" s="24" cm="1">
        <f t="array" aca="1" ref="W136" ca="1">_FV(H136,"Market cap",TRUE)</f>
        <v>11476474850</v>
      </c>
      <c r="Y136" t="str">
        <f t="shared" si="2"/>
        <v/>
      </c>
    </row>
    <row r="137" spans="1:25" hidden="1" x14ac:dyDescent="0.25">
      <c r="A137" t="s">
        <v>10791</v>
      </c>
      <c r="B137" t="s">
        <v>7259</v>
      </c>
      <c r="C137" t="s">
        <v>6600</v>
      </c>
      <c r="D137" t="s">
        <v>11720</v>
      </c>
      <c r="G137" t="s">
        <v>11368</v>
      </c>
      <c r="H137" t="e" vm="2684">
        <v>#VALUE!</v>
      </c>
      <c r="I137" s="31" cm="1">
        <f t="array" aca="1" ref="I137" ca="1">_FV(H137,"Last trade time",TRUE)</f>
        <v>45824.916395462496</v>
      </c>
      <c r="J137" s="23" cm="1">
        <f t="array" aca="1" ref="J137" ca="1">_FV(H137,"Price")</f>
        <v>135.19999999999999</v>
      </c>
      <c r="K137" s="27" cm="1">
        <f t="array" aca="1" ref="K137" ca="1">_FV(H137,"Change (%)",TRUE)</f>
        <v>2.967E-3</v>
      </c>
      <c r="L137" s="26" cm="1">
        <f t="array" aca="1" ref="L137" ca="1">_FV(H137,"Change")</f>
        <v>0.4</v>
      </c>
      <c r="M137" s="23" cm="1">
        <f t="array" aca="1" ref="M137" ca="1">_FV(H137,"Open")</f>
        <v>135.62</v>
      </c>
      <c r="N137" s="23" cm="1">
        <f t="array" aca="1" ref="N137" ca="1">_FV(H137,"Low")</f>
        <v>134.91</v>
      </c>
      <c r="O137" s="23" cm="1">
        <f t="array" aca="1" ref="O137" ca="1">_FV(H137,"High")</f>
        <v>136.06</v>
      </c>
      <c r="P137" s="23" cm="1">
        <f t="array" aca="1" ref="P137" ca="1">_FV(H137,"Previous close",TRUE)</f>
        <v>134.80000000000001</v>
      </c>
      <c r="Q137" s="23" cm="1">
        <f t="array" aca="1" ref="Q137" ca="1">_FV(H137,"52 week low",TRUE)</f>
        <v>119.83</v>
      </c>
      <c r="R137" s="23" cm="1">
        <f t="array" aca="1" ref="R137" ca="1">_FV(H137,"52 week high",TRUE)</f>
        <v>144.44999999999999</v>
      </c>
      <c r="S137" s="8" cm="1">
        <f t="array" aca="1" ref="S137" ca="1">_FV(H137,"Volume")</f>
        <v>292403</v>
      </c>
      <c r="T137" s="7" cm="1">
        <f t="array" aca="1" ref="T137" ca="1">_FV(H137,"Volume average",TRUE)</f>
        <v>242745</v>
      </c>
      <c r="U137" s="7"/>
      <c r="V137" s="25" cm="1">
        <f t="array" aca="1" ref="V137" ca="1">_FV(H137,"Expense ratio",TRUE)</f>
        <v>3.4999999999999996E-3</v>
      </c>
      <c r="W137" s="24" cm="1">
        <f t="array" aca="1" ref="W137" ca="1">_FV(H137,"Market cap",TRUE)</f>
        <v>19846109388.959999</v>
      </c>
      <c r="Y137" t="str">
        <f t="shared" si="2"/>
        <v/>
      </c>
    </row>
    <row r="138" spans="1:25" hidden="1" x14ac:dyDescent="0.25">
      <c r="A138" t="s">
        <v>10169</v>
      </c>
      <c r="B138" t="s">
        <v>9754</v>
      </c>
      <c r="C138" s="25" t="s">
        <v>6600</v>
      </c>
      <c r="D138" t="s">
        <v>10169</v>
      </c>
      <c r="E138" t="s">
        <v>449</v>
      </c>
      <c r="F138" t="s">
        <v>11852</v>
      </c>
      <c r="G138" t="s">
        <v>11844</v>
      </c>
      <c r="H138" t="e" vm="3727">
        <v>#VALUE!</v>
      </c>
      <c r="I138" s="31" cm="1">
        <f t="array" aca="1" ref="I138" ca="1">_FV(H138,"Last trade time",TRUE)</f>
        <v>45824.934593182814</v>
      </c>
      <c r="J138" s="23" cm="1">
        <f t="array" aca="1" ref="J138" ca="1">_FV(H138,"Price")</f>
        <v>48.84</v>
      </c>
      <c r="K138" s="27" cm="1">
        <f t="array" aca="1" ref="K138" ca="1">_FV(H138,"Change (%)",TRUE)</f>
        <v>9.5079999999999991E-3</v>
      </c>
      <c r="L138" s="26" cm="1">
        <f t="array" aca="1" ref="L138" ca="1">_FV(H138,"Change")</f>
        <v>0.46</v>
      </c>
      <c r="M138" s="23" cm="1">
        <f t="array" aca="1" ref="M138" ca="1">_FV(H138,"Open")</f>
        <v>48.85</v>
      </c>
      <c r="N138" s="23" cm="1">
        <f t="array" aca="1" ref="N138" ca="1">_FV(H138,"Low")</f>
        <v>48.814999999999998</v>
      </c>
      <c r="O138" s="23" cm="1">
        <f t="array" aca="1" ref="O138" ca="1">_FV(H138,"High")</f>
        <v>49.107500000000002</v>
      </c>
      <c r="P138" s="23" cm="1">
        <f t="array" aca="1" ref="P138" ca="1">_FV(H138,"Previous close",TRUE)</f>
        <v>48.38</v>
      </c>
      <c r="Q138" s="23" cm="1">
        <f t="array" aca="1" ref="Q138" ca="1">_FV(H138,"52 week low",TRUE)</f>
        <v>39.53</v>
      </c>
      <c r="R138" s="23" cm="1">
        <f t="array" aca="1" ref="R138" ca="1">_FV(H138,"52 week high",TRUE)</f>
        <v>49.57</v>
      </c>
      <c r="S138" s="8" cm="1">
        <f t="array" aca="1" ref="S138" ca="1">_FV(H138,"Volume")</f>
        <v>7233563</v>
      </c>
      <c r="T138" s="7" cm="1">
        <f t="array" aca="1" ref="T138" ca="1">_FV(H138,"Volume average",TRUE)</f>
        <v>8607156</v>
      </c>
      <c r="U138" s="7"/>
      <c r="V138" s="25" cm="1">
        <f t="array" aca="1" ref="V138" ca="1">_FV(H138,"Expense ratio",TRUE)</f>
        <v>7.000000000000001E-4</v>
      </c>
      <c r="W138" s="24" cm="1">
        <f t="array" aca="1" ref="W138" ca="1">_FV(H138,"Market cap",TRUE)</f>
        <v>85142957154</v>
      </c>
      <c r="Y138" t="str">
        <f t="shared" si="2"/>
        <v/>
      </c>
    </row>
    <row r="139" spans="1:25" hidden="1" x14ac:dyDescent="0.25">
      <c r="A139" t="s">
        <v>10169</v>
      </c>
      <c r="B139" t="s">
        <v>9511</v>
      </c>
      <c r="C139" t="s">
        <v>6600</v>
      </c>
      <c r="D139" t="s">
        <v>10169</v>
      </c>
      <c r="E139" t="s">
        <v>449</v>
      </c>
      <c r="F139" t="s">
        <v>11851</v>
      </c>
      <c r="G139" t="s">
        <v>11398</v>
      </c>
      <c r="H139" t="e" vm="3620">
        <v>#VALUE!</v>
      </c>
      <c r="I139" s="31" cm="1">
        <f t="array" aca="1" ref="I139" ca="1">_FV(H139,"Last trade time",TRUE)</f>
        <v>45824.843804247655</v>
      </c>
      <c r="J139" s="23" cm="1">
        <f t="array" aca="1" ref="J139" ca="1">_FV(H139,"Price")</f>
        <v>58.66</v>
      </c>
      <c r="K139" s="27" cm="1">
        <f t="array" aca="1" ref="K139" ca="1">_FV(H139,"Change (%)",TRUE)</f>
        <v>1.1378999999999998E-2</v>
      </c>
      <c r="L139" s="26" cm="1">
        <f t="array" aca="1" ref="L139" ca="1">_FV(H139,"Change")</f>
        <v>0.66</v>
      </c>
      <c r="M139" s="23" cm="1">
        <f t="array" aca="1" ref="M139" ca="1">_FV(H139,"Open")</f>
        <v>58.67</v>
      </c>
      <c r="N139" s="23" cm="1">
        <f t="array" aca="1" ref="N139" ca="1">_FV(H139,"Low")</f>
        <v>58.64</v>
      </c>
      <c r="O139" s="23" cm="1">
        <f t="array" aca="1" ref="O139" ca="1">_FV(H139,"High")</f>
        <v>59.02</v>
      </c>
      <c r="P139" s="23" cm="1">
        <f t="array" aca="1" ref="P139" ca="1">_FV(H139,"Previous close",TRUE)</f>
        <v>58</v>
      </c>
      <c r="Q139" s="23" cm="1">
        <f t="array" aca="1" ref="Q139" ca="1">_FV(H139,"52 week low",TRUE)</f>
        <v>47.29</v>
      </c>
      <c r="R139" s="23" cm="1">
        <f t="array" aca="1" ref="R139" ca="1">_FV(H139,"52 week high",TRUE)</f>
        <v>59.765000000000001</v>
      </c>
      <c r="S139" s="8" cm="1">
        <f t="array" aca="1" ref="S139" ca="1">_FV(H139,"Volume")</f>
        <v>10848460</v>
      </c>
      <c r="T139" s="7" cm="1">
        <f t="array" aca="1" ref="T139" ca="1">_FV(H139,"Volume average",TRUE)</f>
        <v>12710669</v>
      </c>
      <c r="U139" s="7"/>
      <c r="V139" s="25" cm="1">
        <f t="array" aca="1" ref="V139" ca="1">_FV(H139,"Expense ratio",TRUE)</f>
        <v>8.9999999999999998E-4</v>
      </c>
      <c r="W139" s="24" cm="1">
        <f t="array" aca="1" ref="W139" ca="1">_FV(H139,"Market cap",TRUE)</f>
        <v>87525285498.009995</v>
      </c>
      <c r="Y139" t="str">
        <f t="shared" si="2"/>
        <v/>
      </c>
    </row>
    <row r="140" spans="1:25" hidden="1" x14ac:dyDescent="0.25">
      <c r="A140" t="s">
        <v>9269</v>
      </c>
      <c r="B140" t="s">
        <v>9268</v>
      </c>
      <c r="C140" t="s">
        <v>6600</v>
      </c>
      <c r="D140" t="s">
        <v>10169</v>
      </c>
      <c r="E140" t="s">
        <v>449</v>
      </c>
      <c r="G140" t="s">
        <v>11698</v>
      </c>
      <c r="H140" t="e" vm="3516">
        <v>#VALUE!</v>
      </c>
      <c r="I140" s="31" cm="1">
        <f t="array" aca="1" ref="I140" ca="1">_FV(H140,"Last trade time",TRUE)</f>
        <v>45824.934998414064</v>
      </c>
      <c r="J140" s="23" cm="1">
        <f t="array" aca="1" ref="J140" ca="1">_FV(H140,"Price")</f>
        <v>29.73</v>
      </c>
      <c r="K140" s="27" cm="1">
        <f t="array" aca="1" ref="K140" ca="1">_FV(H140,"Change (%)",TRUE)</f>
        <v>9.8510000000000004E-3</v>
      </c>
      <c r="L140" s="26" cm="1">
        <f t="array" aca="1" ref="L140" ca="1">_FV(H140,"Change")</f>
        <v>0.28999999999999998</v>
      </c>
      <c r="M140" s="23" cm="1">
        <f t="array" aca="1" ref="M140" ca="1">_FV(H140,"Open")</f>
        <v>29.72</v>
      </c>
      <c r="N140" s="23" cm="1">
        <f t="array" aca="1" ref="N140" ca="1">_FV(H140,"Low")</f>
        <v>29.72</v>
      </c>
      <c r="O140" s="23" cm="1">
        <f t="array" aca="1" ref="O140" ca="1">_FV(H140,"High")</f>
        <v>29.901900000000001</v>
      </c>
      <c r="P140" s="23" cm="1">
        <f t="array" aca="1" ref="P140" ca="1">_FV(H140,"Previous close",TRUE)</f>
        <v>29.44</v>
      </c>
      <c r="Q140" s="23" cm="1">
        <f t="array" aca="1" ref="Q140" ca="1">_FV(H140,"52 week low",TRUE)</f>
        <v>24.11</v>
      </c>
      <c r="R140" s="23" cm="1">
        <f t="array" aca="1" ref="R140" ca="1">_FV(H140,"52 week high",TRUE)</f>
        <v>30.245000000000001</v>
      </c>
      <c r="S140" s="8" cm="1">
        <f t="array" aca="1" ref="S140" ca="1">_FV(H140,"Volume")</f>
        <v>583344</v>
      </c>
      <c r="T140" s="7" cm="1">
        <f t="array" aca="1" ref="T140" ca="1">_FV(H140,"Volume average",TRUE)</f>
        <v>830855</v>
      </c>
      <c r="U140" s="7"/>
      <c r="V140" s="25" cm="1">
        <f t="array" aca="1" ref="V140" ca="1">_FV(H140,"Expense ratio",TRUE)</f>
        <v>1.1000000000000001E-3</v>
      </c>
      <c r="W140" s="24" cm="1">
        <f t="array" aca="1" ref="W140" ca="1">_FV(H140,"Market cap",TRUE)</f>
        <v>9788499792.7399998</v>
      </c>
      <c r="Y140" t="str">
        <f t="shared" si="2"/>
        <v/>
      </c>
    </row>
    <row r="141" spans="1:25" hidden="1" x14ac:dyDescent="0.25">
      <c r="A141" t="s">
        <v>10089</v>
      </c>
      <c r="B141" t="s">
        <v>5594</v>
      </c>
      <c r="C141" t="s">
        <v>6600</v>
      </c>
      <c r="D141" t="s">
        <v>10169</v>
      </c>
      <c r="E141" t="s">
        <v>11761</v>
      </c>
      <c r="F141" t="s">
        <v>10089</v>
      </c>
      <c r="G141" t="s">
        <v>11375</v>
      </c>
      <c r="H141" t="e" vm="2027">
        <v>#VALUE!</v>
      </c>
      <c r="I141" s="31" cm="1">
        <f t="array" aca="1" ref="I141" ca="1">_FV(H141,"Last trade time",TRUE)</f>
        <v>45824.84027780078</v>
      </c>
      <c r="J141" s="23" cm="1">
        <f t="array" aca="1" ref="J141" ca="1">_FV(H141,"Price")</f>
        <v>19.61</v>
      </c>
      <c r="K141" s="27" cm="1">
        <f t="array" aca="1" ref="K141" ca="1">_FV(H141,"Change (%)",TRUE)</f>
        <v>1.4433E-2</v>
      </c>
      <c r="L141" s="26" cm="1">
        <f t="array" aca="1" ref="L141" ca="1">_FV(H141,"Change")</f>
        <v>0.27900000000000003</v>
      </c>
      <c r="M141" s="23" cm="1">
        <f t="array" aca="1" ref="M141" ca="1">_FV(H141,"Open")</f>
        <v>19.489999999999998</v>
      </c>
      <c r="N141" s="23" cm="1">
        <f t="array" aca="1" ref="N141" ca="1">_FV(H141,"Low")</f>
        <v>19.489999999999998</v>
      </c>
      <c r="O141" s="23" cm="1">
        <f t="array" aca="1" ref="O141" ca="1">_FV(H141,"High")</f>
        <v>19.66</v>
      </c>
      <c r="P141" s="23" cm="1">
        <f t="array" aca="1" ref="P141" ca="1">_FV(H141,"Previous close",TRUE)</f>
        <v>19.331</v>
      </c>
      <c r="Q141" s="23" cm="1">
        <f t="array" aca="1" ref="Q141" ca="1">_FV(H141,"52 week low",TRUE)</f>
        <v>14.88</v>
      </c>
      <c r="R141" s="23" cm="1">
        <f t="array" aca="1" ref="R141" ca="1">_FV(H141,"52 week high",TRUE)</f>
        <v>20.364999999999998</v>
      </c>
      <c r="S141" s="8" cm="1">
        <f t="array" aca="1" ref="S141" ca="1">_FV(H141,"Volume")</f>
        <v>3116291</v>
      </c>
      <c r="T141" s="7" cm="1">
        <f t="array" aca="1" ref="T141" ca="1">_FV(H141,"Volume average",TRUE)</f>
        <v>2880344</v>
      </c>
      <c r="U141" s="7"/>
      <c r="V141" s="25" cm="1">
        <f t="array" aca="1" ref="V141" ca="1">_FV(H141,"Expense ratio",TRUE)</f>
        <v>5.0000000000000001E-3</v>
      </c>
      <c r="W141" s="24" cm="1">
        <f t="array" aca="1" ref="W141" ca="1">_FV(H141,"Market cap",TRUE)</f>
        <v>613843515.64999998</v>
      </c>
      <c r="Y141" t="str">
        <f t="shared" si="2"/>
        <v/>
      </c>
    </row>
    <row r="142" spans="1:25" hidden="1" x14ac:dyDescent="0.25">
      <c r="A142" t="s">
        <v>10085</v>
      </c>
      <c r="B142" t="s">
        <v>4833</v>
      </c>
      <c r="C142" s="25" t="s">
        <v>6600</v>
      </c>
      <c r="D142" s="25" t="s">
        <v>11765</v>
      </c>
      <c r="E142" t="s">
        <v>11761</v>
      </c>
      <c r="F142" t="s">
        <v>10085</v>
      </c>
      <c r="G142" t="s">
        <v>11284</v>
      </c>
      <c r="H142" t="e" vm="1732">
        <v>#VALUE!</v>
      </c>
      <c r="I142" s="31" cm="1">
        <f t="array" aca="1" ref="I142" ca="1">_FV(H142,"Last trade time",TRUE)</f>
        <v>45824.921599490626</v>
      </c>
      <c r="J142" s="23" cm="1">
        <f t="array" aca="1" ref="J142" ca="1">_FV(H142,"Price")</f>
        <v>55.01</v>
      </c>
      <c r="K142" s="27" cm="1">
        <f t="array" aca="1" ref="K142" ca="1">_FV(H142,"Change (%)",TRUE)</f>
        <v>1.4308000000000001E-2</v>
      </c>
      <c r="L142" s="26" cm="1">
        <f t="array" aca="1" ref="L142" ca="1">_FV(H142,"Change")</f>
        <v>0.77600000000000002</v>
      </c>
      <c r="M142" s="23" cm="1">
        <f t="array" aca="1" ref="M142" ca="1">_FV(H142,"Open")</f>
        <v>55.005000000000003</v>
      </c>
      <c r="N142" s="23" cm="1">
        <f t="array" aca="1" ref="N142" ca="1">_FV(H142,"Low")</f>
        <v>54.965000000000003</v>
      </c>
      <c r="O142" s="23" cm="1">
        <f t="array" aca="1" ref="O142" ca="1">_FV(H142,"High")</f>
        <v>55.35</v>
      </c>
      <c r="P142" s="23" cm="1">
        <f t="array" aca="1" ref="P142" ca="1">_FV(H142,"Previous close",TRUE)</f>
        <v>54.234000000000002</v>
      </c>
      <c r="Q142" s="23" cm="1">
        <f t="array" aca="1" ref="Q142" ca="1">_FV(H142,"52 week low",TRUE)</f>
        <v>39.950000000000003</v>
      </c>
      <c r="R142" s="23" cm="1">
        <f t="array" aca="1" ref="R142" ca="1">_FV(H142,"52 week high",TRUE)</f>
        <v>59.784999999999997</v>
      </c>
      <c r="S142" s="8" cm="1">
        <f t="array" aca="1" ref="S142" ca="1">_FV(H142,"Volume")</f>
        <v>2035106</v>
      </c>
      <c r="T142" s="7" cm="1">
        <f t="array" aca="1" ref="T142" ca="1">_FV(H142,"Volume average",TRUE)</f>
        <v>2110425</v>
      </c>
      <c r="U142" s="7"/>
      <c r="V142" s="25" cm="1">
        <f t="array" aca="1" ref="V142" ca="1">_FV(H142,"Expense ratio",TRUE)</f>
        <v>5.8999999999999999E-3</v>
      </c>
      <c r="W142" s="24" cm="1">
        <f t="array" aca="1" ref="W142" ca="1">_FV(H142,"Market cap",TRUE)</f>
        <v>6123389636.1400003</v>
      </c>
      <c r="Y142" t="str">
        <f t="shared" si="2"/>
        <v/>
      </c>
    </row>
    <row r="143" spans="1:25" hidden="1" x14ac:dyDescent="0.25">
      <c r="A143" t="s">
        <v>10101</v>
      </c>
      <c r="B143" t="s">
        <v>4869</v>
      </c>
      <c r="C143" t="s">
        <v>6600</v>
      </c>
      <c r="D143" t="s">
        <v>10169</v>
      </c>
      <c r="E143" t="s">
        <v>11761</v>
      </c>
      <c r="F143" t="s">
        <v>10101</v>
      </c>
      <c r="G143" t="s">
        <v>11382</v>
      </c>
      <c r="H143" t="e" vm="1745">
        <v>#VALUE!</v>
      </c>
      <c r="I143" s="31" cm="1">
        <f t="array" aca="1" ref="I143" ca="1">_FV(H143,"Last trade time",TRUE)</f>
        <v>45824.932936712503</v>
      </c>
      <c r="J143" s="23" cm="1">
        <f t="array" aca="1" ref="J143" ca="1">_FV(H143,"Price")</f>
        <v>53.06</v>
      </c>
      <c r="K143" s="27" cm="1">
        <f t="array" aca="1" ref="K143" ca="1">_FV(H143,"Change (%)",TRUE)</f>
        <v>7.3219999999999995E-3</v>
      </c>
      <c r="L143" s="26" cm="1">
        <f t="array" aca="1" ref="L143" ca="1">_FV(H143,"Change")</f>
        <v>0.38569999999999999</v>
      </c>
      <c r="M143" s="23" cm="1">
        <f t="array" aca="1" ref="M143" ca="1">_FV(H143,"Open")</f>
        <v>53.19</v>
      </c>
      <c r="N143" s="23" cm="1">
        <f t="array" aca="1" ref="N143" ca="1">_FV(H143,"Low")</f>
        <v>52.99</v>
      </c>
      <c r="O143" s="23" cm="1">
        <f t="array" aca="1" ref="O143" ca="1">_FV(H143,"High")</f>
        <v>53.616199999999999</v>
      </c>
      <c r="P143" s="23" cm="1">
        <f t="array" aca="1" ref="P143" ca="1">_FV(H143,"Previous close",TRUE)</f>
        <v>52.674300000000002</v>
      </c>
      <c r="Q143" s="23" cm="1">
        <f t="array" aca="1" ref="Q143" ca="1">_FV(H143,"52 week low",TRUE)</f>
        <v>39.74</v>
      </c>
      <c r="R143" s="23" cm="1">
        <f t="array" aca="1" ref="R143" ca="1">_FV(H143,"52 week high",TRUE)</f>
        <v>54.94</v>
      </c>
      <c r="S143" s="8" cm="1">
        <f t="array" aca="1" ref="S143" ca="1">_FV(H143,"Volume")</f>
        <v>219781</v>
      </c>
      <c r="T143" s="7" cm="1">
        <f t="array" aca="1" ref="T143" ca="1">_FV(H143,"Volume average",TRUE)</f>
        <v>131833</v>
      </c>
      <c r="U143" s="7"/>
      <c r="V143" s="25" cm="1">
        <f t="array" aca="1" ref="V143" ca="1">_FV(H143,"Expense ratio",TRUE)</f>
        <v>5.8999999999999999E-3</v>
      </c>
      <c r="W143" s="24" cm="1">
        <f t="array" aca="1" ref="W143" ca="1">_FV(H143,"Market cap",TRUE)</f>
        <v>389734492.13</v>
      </c>
      <c r="Y143" t="str">
        <f t="shared" si="2"/>
        <v/>
      </c>
    </row>
    <row r="144" spans="1:25" hidden="1" x14ac:dyDescent="0.25">
      <c r="A144" t="s">
        <v>10806</v>
      </c>
      <c r="B144" t="s">
        <v>3709</v>
      </c>
      <c r="C144" t="s">
        <v>6600</v>
      </c>
      <c r="D144" t="s">
        <v>10169</v>
      </c>
      <c r="E144" t="s">
        <v>11845</v>
      </c>
      <c r="F144" t="s">
        <v>10806</v>
      </c>
      <c r="G144" t="s">
        <v>11406</v>
      </c>
      <c r="H144" t="e" vm="1316">
        <v>#VALUE!</v>
      </c>
      <c r="I144" s="31" cm="1">
        <f t="array" aca="1" ref="I144" ca="1">_FV(H144,"Last trade time",TRUE)</f>
        <v>45824.940377615625</v>
      </c>
      <c r="J144" s="23" cm="1">
        <f t="array" aca="1" ref="J144" ca="1">_FV(H144,"Price")</f>
        <v>34.82</v>
      </c>
      <c r="K144" s="27" cm="1">
        <f t="array" aca="1" ref="K144" ca="1">_FV(H144,"Change (%)",TRUE)</f>
        <v>2.4118000000000001E-2</v>
      </c>
      <c r="L144" s="26" cm="1">
        <f t="array" aca="1" ref="L144" ca="1">_FV(H144,"Change")</f>
        <v>0.82</v>
      </c>
      <c r="M144" s="23" cm="1">
        <f t="array" aca="1" ref="M144" ca="1">_FV(H144,"Open")</f>
        <v>34.674999999999997</v>
      </c>
      <c r="N144" s="23" cm="1">
        <f t="array" aca="1" ref="N144" ca="1">_FV(H144,"Low")</f>
        <v>34.65</v>
      </c>
      <c r="O144" s="23" cm="1">
        <f t="array" aca="1" ref="O144" ca="1">_FV(H144,"High")</f>
        <v>35.0899</v>
      </c>
      <c r="P144" s="23" cm="1">
        <f t="array" aca="1" ref="P144" ca="1">_FV(H144,"Previous close",TRUE)</f>
        <v>34</v>
      </c>
      <c r="Q144" s="23" cm="1">
        <f t="array" aca="1" ref="Q144" ca="1">_FV(H144,"52 week low",TRUE)</f>
        <v>24.68</v>
      </c>
      <c r="R144" s="23" cm="1">
        <f t="array" aca="1" ref="R144" ca="1">_FV(H144,"52 week high",TRUE)</f>
        <v>39.17</v>
      </c>
      <c r="S144" s="8" cm="1">
        <f t="array" aca="1" ref="S144" ca="1">_FV(H144,"Volume")</f>
        <v>18125819</v>
      </c>
      <c r="T144" s="7" cm="1">
        <f t="array" aca="1" ref="T144" ca="1">_FV(H144,"Volume average",TRUE)</f>
        <v>17737869</v>
      </c>
      <c r="U144" s="7"/>
      <c r="V144" s="25" cm="1">
        <f t="array" aca="1" ref="V144" ca="1">_FV(H144,"Expense ratio",TRUE)</f>
        <v>6.9999999999999993E-3</v>
      </c>
      <c r="W144" s="24" cm="1">
        <f t="array" aca="1" ref="W144" ca="1">_FV(H144,"Market cap",TRUE)</f>
        <v>6217846717.9899998</v>
      </c>
      <c r="Y144" t="str">
        <f t="shared" si="2"/>
        <v/>
      </c>
    </row>
    <row r="145" spans="1:25" hidden="1" x14ac:dyDescent="0.25">
      <c r="A145" t="s">
        <v>10801</v>
      </c>
      <c r="B145" t="s">
        <v>4135</v>
      </c>
      <c r="C145" t="s">
        <v>6600</v>
      </c>
      <c r="D145" t="s">
        <v>10169</v>
      </c>
      <c r="E145" t="s">
        <v>11761</v>
      </c>
      <c r="F145" t="s">
        <v>10801</v>
      </c>
      <c r="G145" t="s">
        <v>11372</v>
      </c>
      <c r="H145" t="e" vm="1470">
        <v>#VALUE!</v>
      </c>
      <c r="I145" s="31" cm="1">
        <f t="array" aca="1" ref="I145" ca="1">_FV(H145,"Last trade time",TRUE)</f>
        <v>45824.921161885941</v>
      </c>
      <c r="J145" s="23" cm="1">
        <f t="array" aca="1" ref="J145" ca="1">_FV(H145,"Price")</f>
        <v>26.87</v>
      </c>
      <c r="K145" s="27" cm="1">
        <f t="array" aca="1" ref="K145" ca="1">_FV(H145,"Change (%)",TRUE)</f>
        <v>4.4860000000000004E-3</v>
      </c>
      <c r="L145" s="26" cm="1">
        <f t="array" aca="1" ref="L145" ca="1">_FV(H145,"Change")</f>
        <v>0.12</v>
      </c>
      <c r="M145" s="23" cm="1">
        <f t="array" aca="1" ref="M145" ca="1">_FV(H145,"Open")</f>
        <v>26.9</v>
      </c>
      <c r="N145" s="23" cm="1">
        <f t="array" aca="1" ref="N145" ca="1">_FV(H145,"Low")</f>
        <v>26.86</v>
      </c>
      <c r="O145" s="23" cm="1">
        <f t="array" aca="1" ref="O145" ca="1">_FV(H145,"High")</f>
        <v>26.96</v>
      </c>
      <c r="P145" s="23" cm="1">
        <f t="array" aca="1" ref="P145" ca="1">_FV(H145,"Previous close",TRUE)</f>
        <v>26.75</v>
      </c>
      <c r="Q145" s="23" cm="1">
        <f t="array" aca="1" ref="Q145" ca="1">_FV(H145,"52 week low",TRUE)</f>
        <v>22.44</v>
      </c>
      <c r="R145" s="23" cm="1">
        <f t="array" aca="1" ref="R145" ca="1">_FV(H145,"52 week high",TRUE)</f>
        <v>35.72</v>
      </c>
      <c r="S145" s="8" cm="1">
        <f t="array" aca="1" ref="S145" ca="1">_FV(H145,"Volume")</f>
        <v>4810729</v>
      </c>
      <c r="T145" s="7" cm="1">
        <f t="array" aca="1" ref="T145" ca="1">_FV(H145,"Volume average",TRUE)</f>
        <v>6547713</v>
      </c>
      <c r="U145" s="7"/>
      <c r="V145" s="25" cm="1">
        <f t="array" aca="1" ref="V145" ca="1">_FV(H145,"Expense ratio",TRUE)</f>
        <v>6.5000000000000006E-3</v>
      </c>
      <c r="W145" s="24" cm="1">
        <f t="array" aca="1" ref="W145" ca="1">_FV(H145,"Market cap",TRUE)</f>
        <v>2014669812.28</v>
      </c>
      <c r="Y145" t="str">
        <f t="shared" si="2"/>
        <v/>
      </c>
    </row>
    <row r="146" spans="1:25" hidden="1" x14ac:dyDescent="0.25">
      <c r="A146" t="s">
        <v>3537</v>
      </c>
      <c r="B146" t="s">
        <v>3536</v>
      </c>
      <c r="C146" t="s">
        <v>6600</v>
      </c>
      <c r="D146" t="s">
        <v>11765</v>
      </c>
      <c r="E146" t="s">
        <v>11761</v>
      </c>
      <c r="F146" t="s">
        <v>3537</v>
      </c>
      <c r="G146" t="s">
        <v>11700</v>
      </c>
      <c r="H146" t="e" vm="1255">
        <v>#VALUE!</v>
      </c>
      <c r="I146" s="31" cm="1">
        <f t="array" aca="1" ref="I146" ca="1">_FV(H146,"Last trade time",TRUE)</f>
        <v>45824.940036596876</v>
      </c>
      <c r="J146" s="23" cm="1">
        <f t="array" aca="1" ref="J146" ca="1">_FV(H146,"Price")</f>
        <v>36.659999999999997</v>
      </c>
      <c r="K146" s="27" cm="1">
        <f t="array" aca="1" ref="K146" ca="1">_FV(H146,"Change (%)",TRUE)</f>
        <v>1.6323000000000001E-2</v>
      </c>
      <c r="L146" s="26" cm="1">
        <f t="array" aca="1" ref="L146" ca="1">_FV(H146,"Change")</f>
        <v>0.58879999999999999</v>
      </c>
      <c r="M146" s="23" cm="1">
        <f t="array" aca="1" ref="M146" ca="1">_FV(H146,"Open")</f>
        <v>36.67</v>
      </c>
      <c r="N146" s="23" cm="1">
        <f t="array" aca="1" ref="N146" ca="1">_FV(H146,"Low")</f>
        <v>36.61</v>
      </c>
      <c r="O146" s="23" cm="1">
        <f t="array" aca="1" ref="O146" ca="1">_FV(H146,"High")</f>
        <v>36.950000000000003</v>
      </c>
      <c r="P146" s="23" cm="1">
        <f t="array" aca="1" ref="P146" ca="1">_FV(H146,"Previous close",TRUE)</f>
        <v>36.071199999999997</v>
      </c>
      <c r="Q146" s="23" cm="1">
        <f t="array" aca="1" ref="Q146" ca="1">_FV(H146,"52 week low",TRUE)</f>
        <v>24.59</v>
      </c>
      <c r="R146" s="23" cm="1">
        <f t="array" aca="1" ref="R146" ca="1">_FV(H146,"52 week high",TRUE)</f>
        <v>38.729999999999997</v>
      </c>
      <c r="S146" s="8" cm="1">
        <f t="array" aca="1" ref="S146" ca="1">_FV(H146,"Volume")</f>
        <v>35012643</v>
      </c>
      <c r="T146" s="7" cm="1">
        <f t="array" aca="1" ref="T146" ca="1">_FV(H146,"Volume average",TRUE)</f>
        <v>35255873</v>
      </c>
      <c r="U146" s="7"/>
      <c r="V146" s="25" cm="1">
        <f t="array" aca="1" ref="V146" ca="1">_FV(H146,"Expense ratio",TRUE)</f>
        <v>7.4000000000000003E-3</v>
      </c>
      <c r="W146" s="24" cm="1">
        <f t="array" aca="1" ref="W146" ca="1">_FV(H146,"Market cap",TRUE)</f>
        <v>5969947631.2799997</v>
      </c>
      <c r="Y146" t="str">
        <f t="shared" si="2"/>
        <v/>
      </c>
    </row>
    <row r="147" spans="1:25" hidden="1" x14ac:dyDescent="0.25">
      <c r="A147" t="s">
        <v>10797</v>
      </c>
      <c r="B147" t="s">
        <v>8121</v>
      </c>
      <c r="C147" t="s">
        <v>6600</v>
      </c>
      <c r="D147" t="s">
        <v>10169</v>
      </c>
      <c r="E147" t="s">
        <v>11739</v>
      </c>
      <c r="F147" t="s">
        <v>10797</v>
      </c>
      <c r="G147" t="s">
        <v>11392</v>
      </c>
      <c r="H147" t="e" vm="3040">
        <v>#VALUE!</v>
      </c>
      <c r="I147" s="31" cm="1">
        <f t="array" aca="1" ref="I147" ca="1">_FV(H147,"Last trade time",TRUE)</f>
        <v>45824.892873460158</v>
      </c>
      <c r="J147" s="23" cm="1">
        <f t="array" aca="1" ref="J147" ca="1">_FV(H147,"Price")</f>
        <v>61.33</v>
      </c>
      <c r="K147" s="27" cm="1">
        <f t="array" aca="1" ref="K147" ca="1">_FV(H147,"Change (%)",TRUE)</f>
        <v>1.2397E-2</v>
      </c>
      <c r="L147" s="26" cm="1">
        <f t="array" aca="1" ref="L147" ca="1">_FV(H147,"Change")</f>
        <v>0.751</v>
      </c>
      <c r="M147" s="23" cm="1">
        <f t="array" aca="1" ref="M147" ca="1">_FV(H147,"Open")</f>
        <v>61.35</v>
      </c>
      <c r="N147" s="23" cm="1">
        <f t="array" aca="1" ref="N147" ca="1">_FV(H147,"Low")</f>
        <v>61.293100000000003</v>
      </c>
      <c r="O147" s="23" cm="1">
        <f t="array" aca="1" ref="O147" ca="1">_FV(H147,"High")</f>
        <v>61.69</v>
      </c>
      <c r="P147" s="23" cm="1">
        <f t="array" aca="1" ref="P147" ca="1">_FV(H147,"Previous close",TRUE)</f>
        <v>60.579000000000001</v>
      </c>
      <c r="Q147" s="23" cm="1">
        <f t="array" aca="1" ref="Q147" ca="1">_FV(H147,"52 week low",TRUE)</f>
        <v>49.6</v>
      </c>
      <c r="R147" s="23" cm="1">
        <f t="array" aca="1" ref="R147" ca="1">_FV(H147,"52 week high",TRUE)</f>
        <v>63.25</v>
      </c>
      <c r="S147" s="8" cm="1">
        <f t="array" aca="1" ref="S147" ca="1">_FV(H147,"Volume")</f>
        <v>1981204</v>
      </c>
      <c r="T147" s="7" cm="1">
        <f t="array" aca="1" ref="T147" ca="1">_FV(H147,"Volume average",TRUE)</f>
        <v>4644212</v>
      </c>
      <c r="U147" s="7"/>
      <c r="V147" s="25" cm="1">
        <f t="array" aca="1" ref="V147" ca="1">_FV(H147,"Expense ratio",TRUE)</f>
        <v>2.5000000000000001E-3</v>
      </c>
      <c r="W147" s="24" cm="1">
        <f t="array" aca="1" ref="W147" ca="1">_FV(H147,"Market cap",TRUE)</f>
        <v>13914348819.870001</v>
      </c>
      <c r="Y147" t="str">
        <f t="shared" si="2"/>
        <v/>
      </c>
    </row>
    <row r="148" spans="1:25" hidden="1" x14ac:dyDescent="0.25">
      <c r="A148" t="s">
        <v>10120</v>
      </c>
      <c r="B148" t="s">
        <v>4736</v>
      </c>
      <c r="C148" t="s">
        <v>6600</v>
      </c>
      <c r="D148" t="s">
        <v>10169</v>
      </c>
      <c r="E148" t="s">
        <v>11761</v>
      </c>
      <c r="F148" t="s">
        <v>10120</v>
      </c>
      <c r="G148" t="s">
        <v>11371</v>
      </c>
      <c r="H148" t="e" vm="1697">
        <v>#VALUE!</v>
      </c>
      <c r="I148" s="31" cm="1">
        <f t="array" aca="1" ref="I148" ca="1">_FV(H148,"Last trade time",TRUE)</f>
        <v>45824.917309513279</v>
      </c>
      <c r="J148" s="23" cm="1">
        <f t="array" aca="1" ref="J148" ca="1">_FV(H148,"Price")</f>
        <v>86.95</v>
      </c>
      <c r="K148" s="27" cm="1">
        <f t="array" aca="1" ref="K148" ca="1">_FV(H148,"Change (%)",TRUE)</f>
        <v>6.4819999999999999E-3</v>
      </c>
      <c r="L148" s="26" cm="1">
        <f t="array" aca="1" ref="L148" ca="1">_FV(H148,"Change")</f>
        <v>0.56000000000000005</v>
      </c>
      <c r="M148" s="23" cm="1">
        <f t="array" aca="1" ref="M148" ca="1">_FV(H148,"Open")</f>
        <v>87</v>
      </c>
      <c r="N148" s="23" cm="1">
        <f t="array" aca="1" ref="N148" ca="1">_FV(H148,"Low")</f>
        <v>86.67</v>
      </c>
      <c r="O148" s="23" cm="1">
        <f t="array" aca="1" ref="O148" ca="1">_FV(H148,"High")</f>
        <v>87.64</v>
      </c>
      <c r="P148" s="23" cm="1">
        <f t="array" aca="1" ref="P148" ca="1">_FV(H148,"Previous close",TRUE)</f>
        <v>86.39</v>
      </c>
      <c r="Q148" s="23" cm="1">
        <f t="array" aca="1" ref="Q148" ca="1">_FV(H148,"52 week low",TRUE)</f>
        <v>51.09</v>
      </c>
      <c r="R148" s="23" cm="1">
        <f t="array" aca="1" ref="R148" ca="1">_FV(H148,"52 week high",TRUE)</f>
        <v>95.87</v>
      </c>
      <c r="S148" s="8" cm="1">
        <f t="array" aca="1" ref="S148" ca="1">_FV(H148,"Volume")</f>
        <v>136216</v>
      </c>
      <c r="T148" s="7" cm="1">
        <f t="array" aca="1" ref="T148" ca="1">_FV(H148,"Volume average",TRUE)</f>
        <v>434690</v>
      </c>
      <c r="U148" s="7"/>
      <c r="V148" s="25" cm="1">
        <f t="array" aca="1" ref="V148" ca="1">_FV(H148,"Expense ratio",TRUE)</f>
        <v>5.8999999999999999E-3</v>
      </c>
      <c r="W148" s="24" cm="1">
        <f t="array" aca="1" ref="W148" ca="1">_FV(H148,"Market cap",TRUE)</f>
        <v>1138737369.9200001</v>
      </c>
      <c r="Y148" t="str">
        <f t="shared" si="2"/>
        <v/>
      </c>
    </row>
    <row r="149" spans="1:25" hidden="1" x14ac:dyDescent="0.25">
      <c r="A149" t="s">
        <v>10169</v>
      </c>
      <c r="B149" t="s">
        <v>4294</v>
      </c>
      <c r="C149" t="s">
        <v>6600</v>
      </c>
      <c r="D149" t="s">
        <v>10169</v>
      </c>
      <c r="E149" t="s">
        <v>11739</v>
      </c>
      <c r="F149" t="s">
        <v>11846</v>
      </c>
      <c r="G149" t="s">
        <v>11392</v>
      </c>
      <c r="H149" t="e" vm="1524">
        <v>#VALUE!</v>
      </c>
      <c r="I149" s="31" cm="1">
        <f t="array" aca="1" ref="I149" ca="1">_FV(H149,"Last trade time",TRUE)</f>
        <v>45824.840277823438</v>
      </c>
      <c r="J149" s="23" cm="1">
        <f t="array" aca="1" ref="J149" ca="1">_FV(H149,"Price")</f>
        <v>45.44</v>
      </c>
      <c r="K149" s="27" cm="1">
        <f t="array" aca="1" ref="K149" ca="1">_FV(H149,"Change (%)",TRUE)</f>
        <v>1.2929E-2</v>
      </c>
      <c r="L149" s="26" cm="1">
        <f t="array" aca="1" ref="L149" ca="1">_FV(H149,"Change")</f>
        <v>0.57999999999999996</v>
      </c>
      <c r="M149" s="23" cm="1">
        <f t="array" aca="1" ref="M149" ca="1">_FV(H149,"Open")</f>
        <v>45.41</v>
      </c>
      <c r="N149" s="23" cm="1">
        <f t="array" aca="1" ref="N149" ca="1">_FV(H149,"Low")</f>
        <v>45.31</v>
      </c>
      <c r="O149" s="23" cm="1">
        <f t="array" aca="1" ref="O149" ca="1">_FV(H149,"High")</f>
        <v>45.59</v>
      </c>
      <c r="P149" s="23" cm="1">
        <f t="array" aca="1" ref="P149" ca="1">_FV(H149,"Previous close",TRUE)</f>
        <v>44.86</v>
      </c>
      <c r="Q149" s="23" cm="1">
        <f t="array" aca="1" ref="Q149" ca="1">_FV(H149,"52 week low",TRUE)</f>
        <v>37.25</v>
      </c>
      <c r="R149" s="23" cm="1">
        <f t="array" aca="1" ref="R149" ca="1">_FV(H149,"52 week high",TRUE)</f>
        <v>45.59</v>
      </c>
      <c r="S149" s="8" cm="1">
        <f t="array" aca="1" ref="S149" ca="1">_FV(H149,"Volume")</f>
        <v>150800</v>
      </c>
      <c r="T149" s="7" cm="1">
        <f t="array" aca="1" ref="T149" ca="1">_FV(H149,"Volume average",TRUE)</f>
        <v>225054</v>
      </c>
      <c r="U149" s="7"/>
      <c r="V149" s="25" cm="1">
        <f t="array" aca="1" ref="V149" ca="1">_FV(H149,"Expense ratio",TRUE)</f>
        <v>6.3E-3</v>
      </c>
      <c r="W149" s="24" cm="1">
        <f t="array" aca="1" ref="W149" ca="1">_FV(H149,"Market cap",TRUE)</f>
        <v>2924810051.1500001</v>
      </c>
      <c r="Y149" t="str">
        <f t="shared" si="2"/>
        <v/>
      </c>
    </row>
    <row r="150" spans="1:25" hidden="1" x14ac:dyDescent="0.25">
      <c r="A150" t="s">
        <v>4316</v>
      </c>
      <c r="B150" t="s">
        <v>4315</v>
      </c>
      <c r="C150" t="s">
        <v>6600</v>
      </c>
      <c r="D150" t="s">
        <v>10169</v>
      </c>
      <c r="E150" t="s">
        <v>11761</v>
      </c>
      <c r="F150" t="s">
        <v>4316</v>
      </c>
      <c r="G150" t="s">
        <v>11681</v>
      </c>
      <c r="H150" t="e" vm="1532">
        <v>#VALUE!</v>
      </c>
      <c r="I150" s="31" cm="1">
        <f t="array" aca="1" ref="I150" ca="1">_FV(H150,"Last trade time",TRUE)</f>
        <v>45824.939347187501</v>
      </c>
      <c r="J150" s="23" cm="1">
        <f t="array" aca="1" ref="J150" ca="1">_FV(H150,"Price")</f>
        <v>54.55</v>
      </c>
      <c r="K150" s="27" cm="1">
        <f t="array" aca="1" ref="K150" ca="1">_FV(H150,"Change (%)",TRUE)</f>
        <v>9.4369999999999992E-3</v>
      </c>
      <c r="L150" s="26" cm="1">
        <f t="array" aca="1" ref="L150" ca="1">_FV(H150,"Change")</f>
        <v>0.51</v>
      </c>
      <c r="M150" s="23" cm="1">
        <f t="array" aca="1" ref="M150" ca="1">_FV(H150,"Open")</f>
        <v>54.63</v>
      </c>
      <c r="N150" s="23" cm="1">
        <f t="array" aca="1" ref="N150" ca="1">_FV(H150,"Low")</f>
        <v>54.51</v>
      </c>
      <c r="O150" s="23" cm="1">
        <f t="array" aca="1" ref="O150" ca="1">_FV(H150,"High")</f>
        <v>54.84</v>
      </c>
      <c r="P150" s="23" cm="1">
        <f t="array" aca="1" ref="P150" ca="1">_FV(H150,"Previous close",TRUE)</f>
        <v>54.04</v>
      </c>
      <c r="Q150" s="23" cm="1">
        <f t="array" aca="1" ref="Q150" ca="1">_FV(H150,"52 week low",TRUE)</f>
        <v>47.594999999999999</v>
      </c>
      <c r="R150" s="23" cm="1">
        <f t="array" aca="1" ref="R150" ca="1">_FV(H150,"52 week high",TRUE)</f>
        <v>59.49</v>
      </c>
      <c r="S150" s="8" cm="1">
        <f t="array" aca="1" ref="S150" ca="1">_FV(H150,"Volume")</f>
        <v>4772099</v>
      </c>
      <c r="T150" s="7" cm="1">
        <f t="array" aca="1" ref="T150" ca="1">_FV(H150,"Volume average",TRUE)</f>
        <v>6677740</v>
      </c>
      <c r="U150" s="7"/>
      <c r="V150" s="25" cm="1">
        <f t="array" aca="1" ref="V150" ca="1">_FV(H150,"Expense ratio",TRUE)</f>
        <v>6.1999999999999998E-3</v>
      </c>
      <c r="W150" s="24" cm="1">
        <f t="array" aca="1" ref="W150" ca="1">_FV(H150,"Market cap",TRUE)</f>
        <v>9219096561.6700001</v>
      </c>
      <c r="Y150" t="str">
        <f t="shared" si="2"/>
        <v/>
      </c>
    </row>
    <row r="151" spans="1:25" hidden="1" x14ac:dyDescent="0.25">
      <c r="A151" t="s">
        <v>10082</v>
      </c>
      <c r="B151" t="s">
        <v>4739</v>
      </c>
      <c r="C151" t="s">
        <v>6600</v>
      </c>
      <c r="D151" s="43" t="s">
        <v>10169</v>
      </c>
      <c r="E151" t="s">
        <v>11761</v>
      </c>
      <c r="F151" t="s">
        <v>10082</v>
      </c>
      <c r="G151" t="s">
        <v>11381</v>
      </c>
      <c r="H151" t="e" vm="1698">
        <v>#VALUE!</v>
      </c>
      <c r="I151" s="31" cm="1">
        <f t="array" aca="1" ref="I151" ca="1">_FV(H151,"Last trade time",TRUE)</f>
        <v>45824.919726041408</v>
      </c>
      <c r="J151" s="23" cm="1">
        <f t="array" aca="1" ref="J151" ca="1">_FV(H151,"Price")</f>
        <v>28.31</v>
      </c>
      <c r="K151" s="27" cm="1">
        <f t="array" aca="1" ref="K151" ca="1">_FV(H151,"Change (%)",TRUE)</f>
        <v>2.4795999999999999E-2</v>
      </c>
      <c r="L151" s="26" cm="1">
        <f t="array" aca="1" ref="L151" ca="1">_FV(H151,"Change")</f>
        <v>0.68500000000000005</v>
      </c>
      <c r="M151" s="23" cm="1">
        <f t="array" aca="1" ref="M151" ca="1">_FV(H151,"Open")</f>
        <v>27.9</v>
      </c>
      <c r="N151" s="23" cm="1">
        <f t="array" aca="1" ref="N151" ca="1">_FV(H151,"Low")</f>
        <v>27.9</v>
      </c>
      <c r="O151" s="23" cm="1">
        <f t="array" aca="1" ref="O151" ca="1">_FV(H151,"High")</f>
        <v>28.36</v>
      </c>
      <c r="P151" s="23" cm="1">
        <f t="array" aca="1" ref="P151" ca="1">_FV(H151,"Previous close",TRUE)</f>
        <v>27.625</v>
      </c>
      <c r="Q151" s="23" cm="1">
        <f t="array" aca="1" ref="Q151" ca="1">_FV(H151,"52 week low",TRUE)</f>
        <v>22.26</v>
      </c>
      <c r="R151" s="23" cm="1">
        <f t="array" aca="1" ref="R151" ca="1">_FV(H151,"52 week high",TRUE)</f>
        <v>31.14</v>
      </c>
      <c r="S151" s="8" cm="1">
        <f t="array" aca="1" ref="S151" ca="1">_FV(H151,"Volume")</f>
        <v>27745498</v>
      </c>
      <c r="T151" s="7" cm="1">
        <f t="array" aca="1" ref="T151" ca="1">_FV(H151,"Volume average",TRUE)</f>
        <v>24717046</v>
      </c>
      <c r="U151" s="7"/>
      <c r="V151" s="25" cm="1">
        <f t="array" aca="1" ref="V151" ca="1">_FV(H151,"Expense ratio",TRUE)</f>
        <v>5.8999999999999999E-3</v>
      </c>
      <c r="W151" s="24" cm="1">
        <f t="array" aca="1" ref="W151" ca="1">_FV(H151,"Market cap",TRUE)</f>
        <v>4298987075.4300003</v>
      </c>
      <c r="Y151" t="str">
        <f t="shared" si="2"/>
        <v/>
      </c>
    </row>
    <row r="152" spans="1:25" hidden="1" x14ac:dyDescent="0.25">
      <c r="A152" t="s">
        <v>10799</v>
      </c>
      <c r="B152" t="s">
        <v>5972</v>
      </c>
      <c r="C152" t="s">
        <v>6600</v>
      </c>
      <c r="D152" t="s">
        <v>10169</v>
      </c>
      <c r="E152" t="s">
        <v>11739</v>
      </c>
      <c r="F152" t="s">
        <v>10799</v>
      </c>
      <c r="G152" t="s">
        <v>11399</v>
      </c>
      <c r="H152" t="e" vm="2178">
        <v>#VALUE!</v>
      </c>
      <c r="I152" s="31" cm="1">
        <f t="array" aca="1" ref="I152" ca="1">_FV(H152,"Last trade time",TRUE)</f>
        <v>45824.869807291405</v>
      </c>
      <c r="J152" s="23" cm="1">
        <f t="array" aca="1" ref="J152" ca="1">_FV(H152,"Price")</f>
        <v>25.67</v>
      </c>
      <c r="K152" s="27" cm="1">
        <f t="array" aca="1" ref="K152" ca="1">_FV(H152,"Change (%)",TRUE)</f>
        <v>1.5226E-2</v>
      </c>
      <c r="L152" s="26" cm="1">
        <f t="array" aca="1" ref="L152" ca="1">_FV(H152,"Change")</f>
        <v>0.38500000000000001</v>
      </c>
      <c r="M152" s="23" cm="1">
        <f t="array" aca="1" ref="M152" ca="1">_FV(H152,"Open")</f>
        <v>25.48</v>
      </c>
      <c r="N152" s="23" cm="1">
        <f t="array" aca="1" ref="N152" ca="1">_FV(H152,"Low")</f>
        <v>25.48</v>
      </c>
      <c r="O152" s="23" cm="1">
        <f t="array" aca="1" ref="O152" ca="1">_FV(H152,"High")</f>
        <v>25.81</v>
      </c>
      <c r="P152" s="23" cm="1">
        <f t="array" aca="1" ref="P152" ca="1">_FV(H152,"Previous close",TRUE)</f>
        <v>25.285</v>
      </c>
      <c r="Q152" s="23" cm="1">
        <f t="array" aca="1" ref="Q152" ca="1">_FV(H152,"52 week low",TRUE)</f>
        <v>20.83</v>
      </c>
      <c r="R152" s="23" cm="1">
        <f t="array" aca="1" ref="R152" ca="1">_FV(H152,"52 week high",TRUE)</f>
        <v>26.83</v>
      </c>
      <c r="S152" s="8" cm="1">
        <f t="array" aca="1" ref="S152" ca="1">_FV(H152,"Volume")</f>
        <v>1796314</v>
      </c>
      <c r="T152" s="7" cm="1">
        <f t="array" aca="1" ref="T152" ca="1">_FV(H152,"Volume average",TRUE)</f>
        <v>1913672</v>
      </c>
      <c r="U152" s="7"/>
      <c r="V152" s="25" cm="1">
        <f t="array" aca="1" ref="V152" ca="1">_FV(H152,"Expense ratio",TRUE)</f>
        <v>4.7999999999999996E-3</v>
      </c>
      <c r="W152" s="24" cm="1">
        <f t="array" aca="1" ref="W152" ca="1">_FV(H152,"Market cap",TRUE)</f>
        <v>1705700171.9400001</v>
      </c>
      <c r="Y152" t="str">
        <f t="shared" si="2"/>
        <v/>
      </c>
    </row>
    <row r="153" spans="1:25" hidden="1" x14ac:dyDescent="0.25">
      <c r="A153" t="s">
        <v>10119</v>
      </c>
      <c r="B153" t="s">
        <v>3411</v>
      </c>
      <c r="C153" t="s">
        <v>6600</v>
      </c>
      <c r="D153" t="s">
        <v>10169</v>
      </c>
      <c r="E153" t="s">
        <v>11761</v>
      </c>
      <c r="F153" t="s">
        <v>10119</v>
      </c>
      <c r="G153" t="s">
        <v>11328</v>
      </c>
      <c r="H153" t="e" vm="1200">
        <v>#VALUE!</v>
      </c>
      <c r="I153" s="31" cm="1">
        <f t="array" aca="1" ref="I153" ca="1">_FV(H153,"Last trade time",TRUE)</f>
        <v>45824.900148367968</v>
      </c>
      <c r="J153" s="23" cm="1">
        <f t="array" aca="1" ref="J153" ca="1">_FV(H153,"Price")</f>
        <v>37.479999999999997</v>
      </c>
      <c r="K153" s="27" cm="1">
        <f t="array" aca="1" ref="K153" ca="1">_FV(H153,"Change (%)",TRUE)</f>
        <v>2.6934E-2</v>
      </c>
      <c r="L153" s="26" cm="1">
        <f t="array" aca="1" ref="L153" ca="1">_FV(H153,"Change")</f>
        <v>0.98299999999999998</v>
      </c>
      <c r="M153" s="23" cm="1">
        <f t="array" aca="1" ref="M153" ca="1">_FV(H153,"Open")</f>
        <v>37.21</v>
      </c>
      <c r="N153" s="23" cm="1">
        <f t="array" aca="1" ref="N153" ca="1">_FV(H153,"Low")</f>
        <v>37.21</v>
      </c>
      <c r="O153" s="23" cm="1">
        <f t="array" aca="1" ref="O153" ca="1">_FV(H153,"High")</f>
        <v>37.71</v>
      </c>
      <c r="P153" s="23" cm="1">
        <f t="array" aca="1" ref="P153" ca="1">_FV(H153,"Previous close",TRUE)</f>
        <v>36.497</v>
      </c>
      <c r="Q153" s="23" cm="1">
        <f t="array" aca="1" ref="Q153" ca="1">_FV(H153,"52 week low",TRUE)</f>
        <v>37.04</v>
      </c>
      <c r="R153" s="23" cm="1">
        <f t="array" aca="1" ref="R153" ca="1">_FV(H153,"52 week high",TRUE)</f>
        <v>43.419800000000002</v>
      </c>
      <c r="S153" s="8" cm="1">
        <f t="array" aca="1" ref="S153" ca="1">_FV(H153,"Volume")</f>
        <v>1595461</v>
      </c>
      <c r="T153" s="7" cm="1">
        <f t="array" aca="1" ref="T153" ca="1">_FV(H153,"Volume average",TRUE)</f>
        <v>698847</v>
      </c>
      <c r="U153" s="7"/>
      <c r="V153" s="25" cm="1">
        <f t="array" aca="1" ref="V153" ca="1">_FV(H153,"Expense ratio",TRUE)</f>
        <v>7.4999999999999997E-3</v>
      </c>
      <c r="W153" s="24" cm="1">
        <f t="array" aca="1" ref="W153" ca="1">_FV(H153,"Market cap",TRUE)</f>
        <v>686482550.40999997</v>
      </c>
      <c r="Y153" t="str">
        <f t="shared" si="2"/>
        <v/>
      </c>
    </row>
    <row r="154" spans="1:25" hidden="1" x14ac:dyDescent="0.25">
      <c r="A154" t="s">
        <v>10807</v>
      </c>
      <c r="B154" t="s">
        <v>4226</v>
      </c>
      <c r="C154" t="s">
        <v>6600</v>
      </c>
      <c r="D154" t="s">
        <v>10169</v>
      </c>
      <c r="E154" t="s">
        <v>11845</v>
      </c>
      <c r="F154" t="s">
        <v>10807</v>
      </c>
      <c r="G154" t="s">
        <v>11400</v>
      </c>
      <c r="H154" t="e" vm="1503">
        <v>#VALUE!</v>
      </c>
      <c r="I154" s="31" cm="1">
        <f t="array" aca="1" ref="I154" ca="1">_FV(H154,"Last trade time",TRUE)</f>
        <v>45824.840277823438</v>
      </c>
      <c r="J154" s="23" cm="1">
        <f t="array" aca="1" ref="J154" ca="1">_FV(H154,"Price")</f>
        <v>21.52</v>
      </c>
      <c r="K154" s="27" cm="1">
        <f t="array" aca="1" ref="K154" ca="1">_FV(H154,"Change (%)",TRUE)</f>
        <v>1.1754000000000001E-2</v>
      </c>
      <c r="L154" s="26" cm="1">
        <f t="array" aca="1" ref="L154" ca="1">_FV(H154,"Change")</f>
        <v>0.25</v>
      </c>
      <c r="M154" s="23" cm="1">
        <f t="array" aca="1" ref="M154" ca="1">_FV(H154,"Open")</f>
        <v>21.59</v>
      </c>
      <c r="N154" s="23" cm="1">
        <f t="array" aca="1" ref="N154" ca="1">_FV(H154,"Low")</f>
        <v>21.48</v>
      </c>
      <c r="O154" s="23" cm="1">
        <f t="array" aca="1" ref="O154" ca="1">_FV(H154,"High")</f>
        <v>21.83</v>
      </c>
      <c r="P154" s="23" cm="1">
        <f t="array" aca="1" ref="P154" ca="1">_FV(H154,"Previous close",TRUE)</f>
        <v>21.27</v>
      </c>
      <c r="Q154" s="23" cm="1">
        <f t="array" aca="1" ref="Q154" ca="1">_FV(H154,"52 week low",TRUE)</f>
        <v>15.32</v>
      </c>
      <c r="R154" s="23" cm="1">
        <f t="array" aca="1" ref="R154" ca="1">_FV(H154,"52 week high",TRUE)</f>
        <v>25</v>
      </c>
      <c r="S154" s="8" cm="1">
        <f t="array" aca="1" ref="S154" ca="1">_FV(H154,"Volume")</f>
        <v>45106</v>
      </c>
      <c r="T154" s="7" cm="1">
        <f t="array" aca="1" ref="T154" ca="1">_FV(H154,"Volume average",TRUE)</f>
        <v>69019</v>
      </c>
      <c r="U154" s="7"/>
      <c r="V154" s="25" cm="1">
        <f t="array" aca="1" ref="V154" ca="1">_FV(H154,"Expense ratio",TRUE)</f>
        <v>6.5000000000000006E-3</v>
      </c>
      <c r="W154" s="24" cm="1">
        <f t="array" aca="1" ref="W154" ca="1">_FV(H154,"Market cap",TRUE)</f>
        <v>231952290.22</v>
      </c>
      <c r="Y154" t="str">
        <f t="shared" si="2"/>
        <v/>
      </c>
    </row>
    <row r="155" spans="1:25" hidden="1" x14ac:dyDescent="0.25">
      <c r="A155" t="s">
        <v>10116</v>
      </c>
      <c r="B155" t="s">
        <v>4681</v>
      </c>
      <c r="C155" t="s">
        <v>6600</v>
      </c>
      <c r="D155" t="s">
        <v>10169</v>
      </c>
      <c r="E155" t="s">
        <v>11761</v>
      </c>
      <c r="F155" t="s">
        <v>10116</v>
      </c>
      <c r="G155" t="s">
        <v>11390</v>
      </c>
      <c r="H155" t="e" vm="1677">
        <v>#VALUE!</v>
      </c>
      <c r="I155" s="31" cm="1">
        <f t="array" aca="1" ref="I155" ca="1">_FV(H155,"Last trade time",TRUE)</f>
        <v>45824.89983778906</v>
      </c>
      <c r="J155" s="23" cm="1">
        <f t="array" aca="1" ref="J155" ca="1">_FV(H155,"Price")</f>
        <v>17.559999999999999</v>
      </c>
      <c r="K155" s="27" cm="1">
        <f t="array" aca="1" ref="K155" ca="1">_FV(H155,"Change (%)",TRUE)</f>
        <v>1.5969000000000001E-2</v>
      </c>
      <c r="L155" s="26" cm="1">
        <f t="array" aca="1" ref="L155" ca="1">_FV(H155,"Change")</f>
        <v>0.27600000000000002</v>
      </c>
      <c r="M155" s="23" cm="1">
        <f t="array" aca="1" ref="M155" ca="1">_FV(H155,"Open")</f>
        <v>17.47</v>
      </c>
      <c r="N155" s="23" cm="1">
        <f t="array" aca="1" ref="N155" ca="1">_FV(H155,"Low")</f>
        <v>17.399999999999999</v>
      </c>
      <c r="O155" s="23" cm="1">
        <f t="array" aca="1" ref="O155" ca="1">_FV(H155,"High")</f>
        <v>17.61</v>
      </c>
      <c r="P155" s="23" cm="1">
        <f t="array" aca="1" ref="P155" ca="1">_FV(H155,"Previous close",TRUE)</f>
        <v>17.283999999999999</v>
      </c>
      <c r="Q155" s="23" cm="1">
        <f t="array" aca="1" ref="Q155" ca="1">_FV(H155,"52 week low",TRUE)</f>
        <v>13.305</v>
      </c>
      <c r="R155" s="23" cm="1">
        <f t="array" aca="1" ref="R155" ca="1">_FV(H155,"52 week high",TRUE)</f>
        <v>18.920000000000002</v>
      </c>
      <c r="S155" s="8" cm="1">
        <f t="array" aca="1" ref="S155" ca="1">_FV(H155,"Volume")</f>
        <v>241443</v>
      </c>
      <c r="T155" s="7" cm="1">
        <f t="array" aca="1" ref="T155" ca="1">_FV(H155,"Volume average",TRUE)</f>
        <v>213459</v>
      </c>
      <c r="U155" s="7"/>
      <c r="V155" s="25" cm="1">
        <f t="array" aca="1" ref="V155" ca="1">_FV(H155,"Expense ratio",TRUE)</f>
        <v>6.0000000000000001E-3</v>
      </c>
      <c r="W155" s="24" cm="1">
        <f t="array" aca="1" ref="W155" ca="1">_FV(H155,"Market cap",TRUE)</f>
        <v>134898534.38</v>
      </c>
      <c r="Y155" t="str">
        <f t="shared" si="2"/>
        <v/>
      </c>
    </row>
    <row r="156" spans="1:25" hidden="1" x14ac:dyDescent="0.25">
      <c r="A156" t="s">
        <v>10084</v>
      </c>
      <c r="B156" t="s">
        <v>4651</v>
      </c>
      <c r="C156" t="s">
        <v>6600</v>
      </c>
      <c r="D156" s="43" t="s">
        <v>10169</v>
      </c>
      <c r="E156" t="s">
        <v>11761</v>
      </c>
      <c r="F156" t="s">
        <v>10084</v>
      </c>
      <c r="G156" t="s">
        <v>11373</v>
      </c>
      <c r="H156" t="e" vm="1667">
        <v>#VALUE!</v>
      </c>
      <c r="I156" s="31" cm="1">
        <f t="array" aca="1" ref="I156" ca="1">_FV(H156,"Last trade time",TRUE)</f>
        <v>45824.928576631253</v>
      </c>
      <c r="J156" s="23" cm="1">
        <f t="array" aca="1" ref="J156" ca="1">_FV(H156,"Price")</f>
        <v>31.11</v>
      </c>
      <c r="K156" s="27" cm="1">
        <f t="array" aca="1" ref="K156" ca="1">_FV(H156,"Change (%)",TRUE)</f>
        <v>-1.5409999999999998E-3</v>
      </c>
      <c r="L156" s="26" cm="1">
        <f t="array" aca="1" ref="L156" ca="1">_FV(H156,"Change")</f>
        <v>-4.8000000000000001E-2</v>
      </c>
      <c r="M156" s="23" cm="1">
        <f t="array" aca="1" ref="M156" ca="1">_FV(H156,"Open")</f>
        <v>31.26</v>
      </c>
      <c r="N156" s="23" cm="1">
        <f t="array" aca="1" ref="N156" ca="1">_FV(H156,"Low")</f>
        <v>31.105</v>
      </c>
      <c r="O156" s="23" cm="1">
        <f t="array" aca="1" ref="O156" ca="1">_FV(H156,"High")</f>
        <v>31.5153</v>
      </c>
      <c r="P156" s="23" cm="1">
        <f t="array" aca="1" ref="P156" ca="1">_FV(H156,"Previous close",TRUE)</f>
        <v>31.158000000000001</v>
      </c>
      <c r="Q156" s="23" cm="1">
        <f t="array" aca="1" ref="Q156" ca="1">_FV(H156,"52 week low",TRUE)</f>
        <v>23.79</v>
      </c>
      <c r="R156" s="23" cm="1">
        <f t="array" aca="1" ref="R156" ca="1">_FV(H156,"52 week high",TRUE)</f>
        <v>33.26</v>
      </c>
      <c r="S156" s="8" cm="1">
        <f t="array" aca="1" ref="S156" ca="1">_FV(H156,"Volume")</f>
        <v>432006</v>
      </c>
      <c r="T156" s="7" cm="1">
        <f t="array" aca="1" ref="T156" ca="1">_FV(H156,"Volume average",TRUE)</f>
        <v>415317</v>
      </c>
      <c r="U156" s="7"/>
      <c r="V156" s="25" cm="1">
        <f t="array" aca="1" ref="V156" ca="1">_FV(H156,"Expense ratio",TRUE)</f>
        <v>6.0000000000000001E-3</v>
      </c>
      <c r="W156" s="24" cm="1">
        <f t="array" aca="1" ref="W156" ca="1">_FV(H156,"Market cap",TRUE)</f>
        <v>596338161.50999999</v>
      </c>
      <c r="Y156" t="str">
        <f t="shared" si="2"/>
        <v/>
      </c>
    </row>
    <row r="157" spans="1:25" hidden="1" x14ac:dyDescent="0.25">
      <c r="A157" t="s">
        <v>10085</v>
      </c>
      <c r="B157" t="s">
        <v>4840</v>
      </c>
      <c r="C157" t="s">
        <v>6600</v>
      </c>
      <c r="D157" t="s">
        <v>10169</v>
      </c>
      <c r="E157" t="s">
        <v>11761</v>
      </c>
      <c r="F157" t="s">
        <v>10085</v>
      </c>
      <c r="G157" t="s">
        <v>11284</v>
      </c>
      <c r="H157" t="e" vm="1734">
        <v>#VALUE!</v>
      </c>
      <c r="I157" s="31" cm="1">
        <f t="array" aca="1" ref="I157" ca="1">_FV(H157,"Last trade time",TRUE)</f>
        <v>45824.840277812502</v>
      </c>
      <c r="J157" s="23" cm="1">
        <f t="array" aca="1" ref="J157" ca="1">_FV(H157,"Price")</f>
        <v>87.9</v>
      </c>
      <c r="K157" s="27" cm="1">
        <f t="array" aca="1" ref="K157" ca="1">_FV(H157,"Change (%)",TRUE)</f>
        <v>1.1739999999999999E-2</v>
      </c>
      <c r="L157" s="26" cm="1">
        <f t="array" aca="1" ref="L157" ca="1">_FV(H157,"Change")</f>
        <v>1.02</v>
      </c>
      <c r="M157" s="23" cm="1">
        <f t="array" aca="1" ref="M157" ca="1">_FV(H157,"Open")</f>
        <v>87.6</v>
      </c>
      <c r="N157" s="23" cm="1">
        <f t="array" aca="1" ref="N157" ca="1">_FV(H157,"Low")</f>
        <v>87.6</v>
      </c>
      <c r="O157" s="23" cm="1">
        <f t="array" aca="1" ref="O157" ca="1">_FV(H157,"High")</f>
        <v>88.368300000000005</v>
      </c>
      <c r="P157" s="23" cm="1">
        <f t="array" aca="1" ref="P157" ca="1">_FV(H157,"Previous close",TRUE)</f>
        <v>86.88</v>
      </c>
      <c r="Q157" s="23" cm="1">
        <f t="array" aca="1" ref="Q157" ca="1">_FV(H157,"52 week low",TRUE)</f>
        <v>64.69</v>
      </c>
      <c r="R157" s="23" cm="1">
        <f t="array" aca="1" ref="R157" ca="1">_FV(H157,"52 week high",TRUE)</f>
        <v>97.17</v>
      </c>
      <c r="S157" s="8" cm="1">
        <f t="array" aca="1" ref="S157" ca="1">_FV(H157,"Volume")</f>
        <v>9466</v>
      </c>
      <c r="T157" s="7" cm="1">
        <f t="array" aca="1" ref="T157" ca="1">_FV(H157,"Volume average",TRUE)</f>
        <v>17260</v>
      </c>
      <c r="U157" s="7"/>
      <c r="V157" s="25" cm="1">
        <f t="array" aca="1" ref="V157" ca="1">_FV(H157,"Expense ratio",TRUE)</f>
        <v>5.8999999999999999E-3</v>
      </c>
      <c r="W157" s="24" cm="1">
        <f t="array" aca="1" ref="W157" ca="1">_FV(H157,"Market cap",TRUE)</f>
        <v>415291802.48000002</v>
      </c>
      <c r="Y157" t="str">
        <f t="shared" si="2"/>
        <v/>
      </c>
    </row>
    <row r="158" spans="1:25" hidden="1" x14ac:dyDescent="0.25">
      <c r="A158" t="s">
        <v>10808</v>
      </c>
      <c r="B158" t="s">
        <v>4218</v>
      </c>
      <c r="C158" t="s">
        <v>6600</v>
      </c>
      <c r="D158" t="s">
        <v>10169</v>
      </c>
      <c r="E158" t="s">
        <v>11845</v>
      </c>
      <c r="F158" t="s">
        <v>10808</v>
      </c>
      <c r="G158" t="s">
        <v>11401</v>
      </c>
      <c r="H158" t="e" vm="1500">
        <v>#VALUE!</v>
      </c>
      <c r="I158" s="31" cm="1">
        <f t="array" aca="1" ref="I158" ca="1">_FV(H158,"Last trade time",TRUE)</f>
        <v>45824.873961712503</v>
      </c>
      <c r="J158" s="23" cm="1">
        <f t="array" aca="1" ref="J158" ca="1">_FV(H158,"Price")</f>
        <v>43.22</v>
      </c>
      <c r="K158" s="27" cm="1">
        <f t="array" aca="1" ref="K158" ca="1">_FV(H158,"Change (%)",TRUE)</f>
        <v>2.1025000000000002E-2</v>
      </c>
      <c r="L158" s="26" cm="1">
        <f t="array" aca="1" ref="L158" ca="1">_FV(H158,"Change")</f>
        <v>0.89</v>
      </c>
      <c r="M158" s="23" cm="1">
        <f t="array" aca="1" ref="M158" ca="1">_FV(H158,"Open")</f>
        <v>43.18</v>
      </c>
      <c r="N158" s="23" cm="1">
        <f t="array" aca="1" ref="N158" ca="1">_FV(H158,"Low")</f>
        <v>43.18</v>
      </c>
      <c r="O158" s="23" cm="1">
        <f t="array" aca="1" ref="O158" ca="1">_FV(H158,"High")</f>
        <v>43.48</v>
      </c>
      <c r="P158" s="23" cm="1">
        <f t="array" aca="1" ref="P158" ca="1">_FV(H158,"Previous close",TRUE)</f>
        <v>42.33</v>
      </c>
      <c r="Q158" s="23" cm="1">
        <f t="array" aca="1" ref="Q158" ca="1">_FV(H158,"52 week low",TRUE)</f>
        <v>30.5</v>
      </c>
      <c r="R158" s="23" cm="1">
        <f t="array" aca="1" ref="R158" ca="1">_FV(H158,"52 week high",TRUE)</f>
        <v>50.98</v>
      </c>
      <c r="S158" s="8" cm="1">
        <f t="array" aca="1" ref="S158" ca="1">_FV(H158,"Volume")</f>
        <v>173775</v>
      </c>
      <c r="T158" s="7" cm="1">
        <f t="array" aca="1" ref="T158" ca="1">_FV(H158,"Volume average",TRUE)</f>
        <v>414902</v>
      </c>
      <c r="U158" s="7"/>
      <c r="V158" s="25" cm="1">
        <f t="array" aca="1" ref="V158" ca="1">_FV(H158,"Expense ratio",TRUE)</f>
        <v>6.5000000000000006E-3</v>
      </c>
      <c r="W158" s="24" cm="1">
        <f t="array" aca="1" ref="W158" ca="1">_FV(H158,"Market cap",TRUE)</f>
        <v>945198300.28999996</v>
      </c>
      <c r="Y158" t="str">
        <f t="shared" si="2"/>
        <v/>
      </c>
    </row>
    <row r="159" spans="1:25" hidden="1" x14ac:dyDescent="0.25">
      <c r="A159" t="s">
        <v>10095</v>
      </c>
      <c r="B159" t="s">
        <v>5725</v>
      </c>
      <c r="C159" t="s">
        <v>6600</v>
      </c>
      <c r="D159" t="s">
        <v>10169</v>
      </c>
      <c r="E159" t="s">
        <v>11761</v>
      </c>
      <c r="F159" t="s">
        <v>10095</v>
      </c>
      <c r="G159" t="s">
        <v>11376</v>
      </c>
      <c r="H159" t="e" vm="2081">
        <v>#VALUE!</v>
      </c>
      <c r="I159" s="31" cm="1">
        <f t="array" aca="1" ref="I159" ca="1">_FV(H159,"Last trade time",TRUE)</f>
        <v>45824.840277812502</v>
      </c>
      <c r="J159" s="23" cm="1">
        <f t="array" aca="1" ref="J159" ca="1">_FV(H159,"Price")</f>
        <v>23.93</v>
      </c>
      <c r="K159" s="27" cm="1">
        <f t="array" aca="1" ref="K159" ca="1">_FV(H159,"Change (%)",TRUE)</f>
        <v>7.4939999999999998E-3</v>
      </c>
      <c r="L159" s="26" cm="1">
        <f t="array" aca="1" ref="L159" ca="1">_FV(H159,"Change")</f>
        <v>0.17799999999999999</v>
      </c>
      <c r="M159" s="23" cm="1">
        <f t="array" aca="1" ref="M159" ca="1">_FV(H159,"Open")</f>
        <v>23.9</v>
      </c>
      <c r="N159" s="23" cm="1">
        <f t="array" aca="1" ref="N159" ca="1">_FV(H159,"Low")</f>
        <v>23.86</v>
      </c>
      <c r="O159" s="23" cm="1">
        <f t="array" aca="1" ref="O159" ca="1">_FV(H159,"High")</f>
        <v>23.96</v>
      </c>
      <c r="P159" s="23" cm="1">
        <f t="array" aca="1" ref="P159" ca="1">_FV(H159,"Previous close",TRUE)</f>
        <v>23.751999999999999</v>
      </c>
      <c r="Q159" s="23" cm="1">
        <f t="array" aca="1" ref="Q159" ca="1">_FV(H159,"52 week low",TRUE)</f>
        <v>20.802</v>
      </c>
      <c r="R159" s="23" cm="1">
        <f t="array" aca="1" ref="R159" ca="1">_FV(H159,"52 week high",TRUE)</f>
        <v>27.49</v>
      </c>
      <c r="S159" s="8" cm="1">
        <f t="array" aca="1" ref="S159" ca="1">_FV(H159,"Volume")</f>
        <v>446450</v>
      </c>
      <c r="T159" s="7" cm="1">
        <f t="array" aca="1" ref="T159" ca="1">_FV(H159,"Volume average",TRUE)</f>
        <v>191222</v>
      </c>
      <c r="U159" s="7"/>
      <c r="V159" s="25" cm="1">
        <f t="array" aca="1" ref="V159" ca="1">_FV(H159,"Expense ratio",TRUE)</f>
        <v>5.0000000000000001E-3</v>
      </c>
      <c r="W159" s="24" cm="1">
        <f t="array" aca="1" ref="W159" ca="1">_FV(H159,"Market cap",TRUE)</f>
        <v>234555330.69</v>
      </c>
      <c r="Y159" t="str">
        <f t="shared" si="2"/>
        <v/>
      </c>
    </row>
    <row r="160" spans="1:25" hidden="1" x14ac:dyDescent="0.25">
      <c r="A160" t="s">
        <v>10093</v>
      </c>
      <c r="B160" t="s">
        <v>4829</v>
      </c>
      <c r="C160" t="s">
        <v>6600</v>
      </c>
      <c r="D160" s="43" t="s">
        <v>10169</v>
      </c>
      <c r="E160" t="s">
        <v>11761</v>
      </c>
      <c r="F160" t="s">
        <v>10093</v>
      </c>
      <c r="G160" t="s">
        <v>11326</v>
      </c>
      <c r="H160" t="e" vm="1730">
        <v>#VALUE!</v>
      </c>
      <c r="I160" s="31" cm="1">
        <f t="array" aca="1" ref="I160" ca="1">_FV(H160,"Last trade time",TRUE)</f>
        <v>45824.930136399998</v>
      </c>
      <c r="J160" s="23" cm="1">
        <f t="array" aca="1" ref="J160" ca="1">_FV(H160,"Price")</f>
        <v>86.7</v>
      </c>
      <c r="K160" s="27" cm="1">
        <f t="array" aca="1" ref="K160" ca="1">_FV(H160,"Change (%)",TRUE)</f>
        <v>6.3699000000000006E-2</v>
      </c>
      <c r="L160" s="26" cm="1">
        <f t="array" aca="1" ref="L160" ca="1">_FV(H160,"Change")</f>
        <v>5.1920000000000002</v>
      </c>
      <c r="M160" s="23" cm="1">
        <f t="array" aca="1" ref="M160" ca="1">_FV(H160,"Open")</f>
        <v>85.2</v>
      </c>
      <c r="N160" s="23" cm="1">
        <f t="array" aca="1" ref="N160" ca="1">_FV(H160,"Low")</f>
        <v>85.165000000000006</v>
      </c>
      <c r="O160" s="23" cm="1">
        <f t="array" aca="1" ref="O160" ca="1">_FV(H160,"High")</f>
        <v>86.88</v>
      </c>
      <c r="P160" s="23" cm="1">
        <f t="array" aca="1" ref="P160" ca="1">_FV(H160,"Previous close",TRUE)</f>
        <v>81.507999999999996</v>
      </c>
      <c r="Q160" s="23" cm="1">
        <f t="array" aca="1" ref="Q160" ca="1">_FV(H160,"52 week low",TRUE)</f>
        <v>57.2</v>
      </c>
      <c r="R160" s="23" cm="1">
        <f t="array" aca="1" ref="R160" ca="1">_FV(H160,"52 week high",TRUE)</f>
        <v>86.88</v>
      </c>
      <c r="S160" s="8" cm="1">
        <f t="array" aca="1" ref="S160" ca="1">_FV(H160,"Volume")</f>
        <v>151166</v>
      </c>
      <c r="T160" s="7" cm="1">
        <f t="array" aca="1" ref="T160" ca="1">_FV(H160,"Volume average",TRUE)</f>
        <v>28469</v>
      </c>
      <c r="U160" s="7"/>
      <c r="V160" s="25" cm="1">
        <f t="array" aca="1" ref="V160" ca="1">_FV(H160,"Expense ratio",TRUE)</f>
        <v>5.8999999999999999E-3</v>
      </c>
      <c r="W160" s="24" cm="1">
        <f t="array" aca="1" ref="W160" ca="1">_FV(H160,"Market cap",TRUE)</f>
        <v>271795877.57999998</v>
      </c>
      <c r="Y160" t="str">
        <f t="shared" si="2"/>
        <v/>
      </c>
    </row>
    <row r="161" spans="1:26" hidden="1" x14ac:dyDescent="0.25">
      <c r="A161" t="s">
        <v>10096</v>
      </c>
      <c r="B161" t="s">
        <v>5638</v>
      </c>
      <c r="C161" t="s">
        <v>6600</v>
      </c>
      <c r="D161" t="s">
        <v>10169</v>
      </c>
      <c r="E161" t="s">
        <v>11761</v>
      </c>
      <c r="F161" t="s">
        <v>10096</v>
      </c>
      <c r="G161" t="s">
        <v>11379</v>
      </c>
      <c r="H161" t="e" vm="2046">
        <v>#VALUE!</v>
      </c>
      <c r="I161" s="31" cm="1">
        <f t="array" aca="1" ref="I161" ca="1">_FV(H161,"Last trade time",TRUE)</f>
        <v>45824.910610774998</v>
      </c>
      <c r="J161" s="23" cm="1">
        <f t="array" aca="1" ref="J161" ca="1">_FV(H161,"Price")</f>
        <v>59.82</v>
      </c>
      <c r="K161" s="27" cm="1">
        <f t="array" aca="1" ref="K161" ca="1">_FV(H161,"Change (%)",TRUE)</f>
        <v>-2.6179999999999997E-3</v>
      </c>
      <c r="L161" s="26" cm="1">
        <f t="array" aca="1" ref="L161" ca="1">_FV(H161,"Change")</f>
        <v>-0.157</v>
      </c>
      <c r="M161" s="23" cm="1">
        <f t="array" aca="1" ref="M161" ca="1">_FV(H161,"Open")</f>
        <v>60.23</v>
      </c>
      <c r="N161" s="23" cm="1">
        <f t="array" aca="1" ref="N161" ca="1">_FV(H161,"Low")</f>
        <v>59.65</v>
      </c>
      <c r="O161" s="23" cm="1">
        <f t="array" aca="1" ref="O161" ca="1">_FV(H161,"High")</f>
        <v>60.83</v>
      </c>
      <c r="P161" s="23" cm="1">
        <f t="array" aca="1" ref="P161" ca="1">_FV(H161,"Previous close",TRUE)</f>
        <v>59.976999999999997</v>
      </c>
      <c r="Q161" s="23" cm="1">
        <f t="array" aca="1" ref="Q161" ca="1">_FV(H161,"52 week low",TRUE)</f>
        <v>46.41</v>
      </c>
      <c r="R161" s="23" cm="1">
        <f t="array" aca="1" ref="R161" ca="1">_FV(H161,"52 week high",TRUE)</f>
        <v>62.414999999999999</v>
      </c>
      <c r="S161" s="8" cm="1">
        <f t="array" aca="1" ref="S161" ca="1">_FV(H161,"Volume")</f>
        <v>2663845</v>
      </c>
      <c r="T161" s="7" cm="1">
        <f t="array" aca="1" ref="T161" ca="1">_FV(H161,"Volume average",TRUE)</f>
        <v>1797044</v>
      </c>
      <c r="U161" s="7"/>
      <c r="V161" s="25" cm="1">
        <f t="array" aca="1" ref="V161" ca="1">_FV(H161,"Expense ratio",TRUE)</f>
        <v>5.0000000000000001E-3</v>
      </c>
      <c r="W161" s="24" cm="1">
        <f t="array" aca="1" ref="W161" ca="1">_FV(H161,"Market cap",TRUE)</f>
        <v>1941543633.5799999</v>
      </c>
      <c r="Y161" t="str">
        <f t="shared" si="2"/>
        <v/>
      </c>
    </row>
    <row r="162" spans="1:26" hidden="1" x14ac:dyDescent="0.25">
      <c r="A162" t="s">
        <v>10108</v>
      </c>
      <c r="B162" t="s">
        <v>4872</v>
      </c>
      <c r="C162" t="s">
        <v>6600</v>
      </c>
      <c r="D162" t="s">
        <v>10169</v>
      </c>
      <c r="E162" t="s">
        <v>11761</v>
      </c>
      <c r="F162" t="s">
        <v>10108</v>
      </c>
      <c r="G162" t="s">
        <v>11389</v>
      </c>
      <c r="H162" t="e" vm="1746">
        <v>#VALUE!</v>
      </c>
      <c r="I162" s="31" cm="1">
        <f t="array" aca="1" ref="I162" ca="1">_FV(H162,"Last trade time",TRUE)</f>
        <v>45824.924414582812</v>
      </c>
      <c r="J162" s="23" cm="1">
        <f t="array" aca="1" ref="J162" ca="1">_FV(H162,"Price")</f>
        <v>30.63</v>
      </c>
      <c r="K162" s="27" cm="1">
        <f t="array" aca="1" ref="K162" ca="1">_FV(H162,"Change (%)",TRUE)</f>
        <v>1.1425000000000001E-2</v>
      </c>
      <c r="L162" s="26" cm="1">
        <f t="array" aca="1" ref="L162" ca="1">_FV(H162,"Change")</f>
        <v>0.34599999999999997</v>
      </c>
      <c r="M162" s="23" cm="1">
        <f t="array" aca="1" ref="M162" ca="1">_FV(H162,"Open")</f>
        <v>30.51</v>
      </c>
      <c r="N162" s="23" cm="1">
        <f t="array" aca="1" ref="N162" ca="1">_FV(H162,"Low")</f>
        <v>30.51</v>
      </c>
      <c r="O162" s="23" cm="1">
        <f t="array" aca="1" ref="O162" ca="1">_FV(H162,"High")</f>
        <v>30.845800000000001</v>
      </c>
      <c r="P162" s="23" cm="1">
        <f t="array" aca="1" ref="P162" ca="1">_FV(H162,"Previous close",TRUE)</f>
        <v>30.283999999999999</v>
      </c>
      <c r="Q162" s="23" cm="1">
        <f t="array" aca="1" ref="Q162" ca="1">_FV(H162,"52 week low",TRUE)</f>
        <v>29.86</v>
      </c>
      <c r="R162" s="23" cm="1">
        <f t="array" aca="1" ref="R162" ca="1">_FV(H162,"52 week high",TRUE)</f>
        <v>44.12</v>
      </c>
      <c r="S162" s="8" cm="1">
        <f t="array" aca="1" ref="S162" ca="1">_FV(H162,"Volume")</f>
        <v>73589</v>
      </c>
      <c r="T162" s="7" cm="1">
        <f t="array" aca="1" ref="T162" ca="1">_FV(H162,"Volume average",TRUE)</f>
        <v>122498</v>
      </c>
      <c r="U162" s="7"/>
      <c r="V162" s="25" cm="1">
        <f t="array" aca="1" ref="V162" ca="1">_FV(H162,"Expense ratio",TRUE)</f>
        <v>5.8999999999999999E-3</v>
      </c>
      <c r="W162" s="24" cm="1">
        <f t="array" aca="1" ref="W162" ca="1">_FV(H162,"Market cap",TRUE)</f>
        <v>132105773.8</v>
      </c>
      <c r="Y162" t="str">
        <f t="shared" si="2"/>
        <v/>
      </c>
    </row>
    <row r="163" spans="1:26" hidden="1" x14ac:dyDescent="0.25">
      <c r="A163" t="s">
        <v>10102</v>
      </c>
      <c r="B163" t="s">
        <v>4857</v>
      </c>
      <c r="C163" t="s">
        <v>6600</v>
      </c>
      <c r="D163" t="s">
        <v>10169</v>
      </c>
      <c r="E163" t="s">
        <v>11761</v>
      </c>
      <c r="F163" t="s">
        <v>10102</v>
      </c>
      <c r="G163" t="s">
        <v>11380</v>
      </c>
      <c r="H163" t="e" vm="1740">
        <v>#VALUE!</v>
      </c>
      <c r="I163" s="31" cm="1">
        <f t="array" aca="1" ref="I163" ca="1">_FV(H163,"Last trade time",TRUE)</f>
        <v>45824.928686689062</v>
      </c>
      <c r="J163" s="23" cm="1">
        <f t="array" aca="1" ref="J163" ca="1">_FV(H163,"Price")</f>
        <v>68.19</v>
      </c>
      <c r="K163" s="27" cm="1">
        <f t="array" aca="1" ref="K163" ca="1">_FV(H163,"Change (%)",TRUE)</f>
        <v>2.6648999999999999E-2</v>
      </c>
      <c r="L163" s="26" cm="1">
        <f t="array" aca="1" ref="L163" ca="1">_FV(H163,"Change")</f>
        <v>1.77</v>
      </c>
      <c r="M163" s="23" cm="1">
        <f t="array" aca="1" ref="M163" ca="1">_FV(H163,"Open")</f>
        <v>68.19</v>
      </c>
      <c r="N163" s="23" cm="1">
        <f t="array" aca="1" ref="N163" ca="1">_FV(H163,"Low")</f>
        <v>68.094999999999999</v>
      </c>
      <c r="O163" s="23" cm="1">
        <f t="array" aca="1" ref="O163" ca="1">_FV(H163,"High")</f>
        <v>68.7</v>
      </c>
      <c r="P163" s="23" cm="1">
        <f t="array" aca="1" ref="P163" ca="1">_FV(H163,"Previous close",TRUE)</f>
        <v>66.42</v>
      </c>
      <c r="Q163" s="23" cm="1">
        <f t="array" aca="1" ref="Q163" ca="1">_FV(H163,"52 week low",TRUE)</f>
        <v>48.49</v>
      </c>
      <c r="R163" s="23" cm="1">
        <f t="array" aca="1" ref="R163" ca="1">_FV(H163,"52 week high",TRUE)</f>
        <v>69.515000000000001</v>
      </c>
      <c r="S163" s="8" cm="1">
        <f t="array" aca="1" ref="S163" ca="1">_FV(H163,"Volume")</f>
        <v>6162206</v>
      </c>
      <c r="T163" s="7" cm="1">
        <f t="array" aca="1" ref="T163" ca="1">_FV(H163,"Volume average",TRUE)</f>
        <v>3991316</v>
      </c>
      <c r="U163" s="7"/>
      <c r="V163" s="25" cm="1">
        <f t="array" aca="1" ref="V163" ca="1">_FV(H163,"Expense ratio",TRUE)</f>
        <v>5.8999999999999999E-3</v>
      </c>
      <c r="W163" s="24" cm="1">
        <f t="array" aca="1" ref="W163" ca="1">_FV(H163,"Market cap",TRUE)</f>
        <v>3223414265.9200001</v>
      </c>
      <c r="Y163" t="str">
        <f t="shared" si="2"/>
        <v/>
      </c>
    </row>
    <row r="164" spans="1:26" hidden="1" x14ac:dyDescent="0.25">
      <c r="A164" t="s">
        <v>3595</v>
      </c>
      <c r="B164" t="s">
        <v>3594</v>
      </c>
      <c r="C164" t="s">
        <v>6600</v>
      </c>
      <c r="D164" t="s">
        <v>10169</v>
      </c>
      <c r="E164" t="s">
        <v>449</v>
      </c>
      <c r="G164" t="s">
        <v>11697</v>
      </c>
      <c r="H164" t="e" vm="1275">
        <v>#VALUE!</v>
      </c>
      <c r="I164" s="31" cm="1">
        <f t="array" aca="1" ref="I164" ca="1">_FV(H164,"Last trade time",TRUE)</f>
        <v>45824.908993124998</v>
      </c>
      <c r="J164" s="23" cm="1">
        <f t="array" aca="1" ref="J164" ca="1">_FV(H164,"Price")</f>
        <v>47.23</v>
      </c>
      <c r="K164" s="27" cm="1">
        <f t="array" aca="1" ref="K164" ca="1">_FV(H164,"Change (%)",TRUE)</f>
        <v>1.2258999999999999E-2</v>
      </c>
      <c r="L164" s="26" cm="1">
        <f t="array" aca="1" ref="L164" ca="1">_FV(H164,"Change")</f>
        <v>0.57199999999999995</v>
      </c>
      <c r="M164" s="23" cm="1">
        <f t="array" aca="1" ref="M164" ca="1">_FV(H164,"Open")</f>
        <v>47.18</v>
      </c>
      <c r="N164" s="23" cm="1">
        <f t="array" aca="1" ref="N164" ca="1">_FV(H164,"Low")</f>
        <v>47.174999999999997</v>
      </c>
      <c r="O164" s="23" cm="1">
        <f t="array" aca="1" ref="O164" ca="1">_FV(H164,"High")</f>
        <v>47.494999999999997</v>
      </c>
      <c r="P164" s="23" cm="1">
        <f t="array" aca="1" ref="P164" ca="1">_FV(H164,"Previous close",TRUE)</f>
        <v>46.658000000000001</v>
      </c>
      <c r="Q164" s="23" cm="1">
        <f t="array" aca="1" ref="Q164" ca="1">_FV(H164,"52 week low",TRUE)</f>
        <v>38.19</v>
      </c>
      <c r="R164" s="23" cm="1">
        <f t="array" aca="1" ref="R164" ca="1">_FV(H164,"52 week high",TRUE)</f>
        <v>47.97</v>
      </c>
      <c r="S164" s="8" cm="1">
        <f t="array" aca="1" ref="S164" ca="1">_FV(H164,"Volume")</f>
        <v>26540394</v>
      </c>
      <c r="T164" s="7" cm="1">
        <f t="array" aca="1" ref="T164" ca="1">_FV(H164,"Volume average",TRUE)</f>
        <v>23964102</v>
      </c>
      <c r="U164" s="7"/>
      <c r="V164" s="25" cm="1">
        <f t="array" aca="1" ref="V164" ca="1">_FV(H164,"Expense ratio",TRUE)</f>
        <v>7.1999999999999998E-3</v>
      </c>
      <c r="W164" s="24" cm="1">
        <f t="array" aca="1" ref="W164" ca="1">_FV(H164,"Market cap",TRUE)</f>
        <v>17162833408.700001</v>
      </c>
      <c r="Y164" t="str">
        <f t="shared" si="2"/>
        <v/>
      </c>
    </row>
    <row r="165" spans="1:26" hidden="1" x14ac:dyDescent="0.25">
      <c r="A165" t="s">
        <v>10795</v>
      </c>
      <c r="B165" t="s">
        <v>3584</v>
      </c>
      <c r="C165" t="s">
        <v>6600</v>
      </c>
      <c r="D165" s="43" t="s">
        <v>10169</v>
      </c>
      <c r="E165" t="s">
        <v>11739</v>
      </c>
      <c r="F165" t="s">
        <v>11848</v>
      </c>
      <c r="G165" t="s">
        <v>11396</v>
      </c>
      <c r="H165" t="e" vm="1272">
        <v>#VALUE!</v>
      </c>
      <c r="I165" s="31" cm="1">
        <f t="array" aca="1" ref="I165" ca="1">_FV(H165,"Last trade time",TRUE)</f>
        <v>45824.840277823438</v>
      </c>
      <c r="J165" s="23" cm="1">
        <f t="array" aca="1" ref="J165" ca="1">_FV(H165,"Price")</f>
        <v>41.0107</v>
      </c>
      <c r="K165" s="27" cm="1">
        <f t="array" aca="1" ref="K165" ca="1">_FV(H165,"Change (%)",TRUE)</f>
        <v>1.2809999999999998E-2</v>
      </c>
      <c r="L165" s="26" cm="1">
        <f t="array" aca="1" ref="L165" ca="1">_FV(H165,"Change")</f>
        <v>0.51870000000000005</v>
      </c>
      <c r="M165" s="23" cm="1">
        <f t="array" aca="1" ref="M165" ca="1">_FV(H165,"Open")</f>
        <v>41.14</v>
      </c>
      <c r="N165" s="23" cm="1">
        <f t="array" aca="1" ref="N165" ca="1">_FV(H165,"Low")</f>
        <v>41</v>
      </c>
      <c r="O165" s="23" cm="1">
        <f t="array" aca="1" ref="O165" ca="1">_FV(H165,"High")</f>
        <v>41.258600000000001</v>
      </c>
      <c r="P165" s="23" cm="1">
        <f t="array" aca="1" ref="P165" ca="1">_FV(H165,"Previous close",TRUE)</f>
        <v>40.491999999999997</v>
      </c>
      <c r="Q165" s="23" cm="1">
        <f t="array" aca="1" ref="Q165" ca="1">_FV(H165,"52 week low",TRUE)</f>
        <v>34.56</v>
      </c>
      <c r="R165" s="23" cm="1">
        <f t="array" aca="1" ref="R165" ca="1">_FV(H165,"52 week high",TRUE)</f>
        <v>43.59</v>
      </c>
      <c r="S165" s="8" cm="1">
        <f t="array" aca="1" ref="S165" ca="1">_FV(H165,"Volume")</f>
        <v>20506</v>
      </c>
      <c r="T165" s="7" cm="1">
        <f t="array" aca="1" ref="T165" ca="1">_FV(H165,"Volume average",TRUE)</f>
        <v>5039</v>
      </c>
      <c r="U165" s="7"/>
      <c r="V165" s="25" cm="1">
        <f t="array" aca="1" ref="V165" ca="1">_FV(H165,"Expense ratio",TRUE)</f>
        <v>7.1999999999999998E-3</v>
      </c>
      <c r="W165" s="24" cm="1">
        <f t="array" aca="1" ref="W165" ca="1">_FV(H165,"Market cap",TRUE)</f>
        <v>84237991.819999993</v>
      </c>
      <c r="Y165" t="str">
        <f t="shared" si="2"/>
        <v/>
      </c>
    </row>
    <row r="166" spans="1:26" hidden="1" x14ac:dyDescent="0.25">
      <c r="A166" t="s">
        <v>10117</v>
      </c>
      <c r="B166" t="s">
        <v>4998</v>
      </c>
      <c r="C166" t="s">
        <v>6600</v>
      </c>
      <c r="D166" t="s">
        <v>10169</v>
      </c>
      <c r="E166" t="s">
        <v>11761</v>
      </c>
      <c r="F166" t="s">
        <v>10117</v>
      </c>
      <c r="G166" t="s">
        <v>11383</v>
      </c>
      <c r="H166" t="e" vm="1797">
        <v>#VALUE!</v>
      </c>
      <c r="I166" s="31" cm="1">
        <f t="array" aca="1" ref="I166" ca="1">_FV(H166,"Last trade time",TRUE)</f>
        <v>45824.840277812502</v>
      </c>
      <c r="J166" s="23" cm="1">
        <f t="array" aca="1" ref="J166" ca="1">_FV(H166,"Price")</f>
        <v>55.79</v>
      </c>
      <c r="K166" s="27" cm="1">
        <f t="array" aca="1" ref="K166" ca="1">_FV(H166,"Change (%)",TRUE)</f>
        <v>-3.7499999999999999E-3</v>
      </c>
      <c r="L166" s="26" cm="1">
        <f t="array" aca="1" ref="L166" ca="1">_FV(H166,"Change")</f>
        <v>-0.21</v>
      </c>
      <c r="M166" s="23" cm="1">
        <f t="array" aca="1" ref="M166" ca="1">_FV(H166,"Open")</f>
        <v>56.33</v>
      </c>
      <c r="N166" s="23" cm="1">
        <f t="array" aca="1" ref="N166" ca="1">_FV(H166,"Low")</f>
        <v>55.774999999999999</v>
      </c>
      <c r="O166" s="23" cm="1">
        <f t="array" aca="1" ref="O166" ca="1">_FV(H166,"High")</f>
        <v>56.658999999999999</v>
      </c>
      <c r="P166" s="23" cm="1">
        <f t="array" aca="1" ref="P166" ca="1">_FV(H166,"Previous close",TRUE)</f>
        <v>56</v>
      </c>
      <c r="Q166" s="23" cm="1">
        <f t="array" aca="1" ref="Q166" ca="1">_FV(H166,"52 week low",TRUE)</f>
        <v>38.145000000000003</v>
      </c>
      <c r="R166" s="23" cm="1">
        <f t="array" aca="1" ref="R166" ca="1">_FV(H166,"52 week high",TRUE)</f>
        <v>57.08</v>
      </c>
      <c r="S166" s="8" cm="1">
        <f t="array" aca="1" ref="S166" ca="1">_FV(H166,"Volume")</f>
        <v>57918</v>
      </c>
      <c r="T166" s="7" cm="1">
        <f t="array" aca="1" ref="T166" ca="1">_FV(H166,"Volume average",TRUE)</f>
        <v>70941</v>
      </c>
      <c r="U166" s="7"/>
      <c r="V166" s="25" cm="1">
        <f t="array" aca="1" ref="V166" ca="1">_FV(H166,"Expense ratio",TRUE)</f>
        <v>5.6999999999999993E-3</v>
      </c>
      <c r="W166" s="24" cm="1">
        <f t="array" aca="1" ref="W166" ca="1">_FV(H166,"Market cap",TRUE)</f>
        <v>240722682.59</v>
      </c>
      <c r="Y166" t="str">
        <f t="shared" si="2"/>
        <v/>
      </c>
    </row>
    <row r="167" spans="1:26" hidden="1" x14ac:dyDescent="0.25">
      <c r="A167" t="s">
        <v>10111</v>
      </c>
      <c r="B167" t="s">
        <v>4318</v>
      </c>
      <c r="C167" t="s">
        <v>6600</v>
      </c>
      <c r="D167" s="43" t="s">
        <v>10169</v>
      </c>
      <c r="E167" t="s">
        <v>11761</v>
      </c>
      <c r="F167" t="s">
        <v>11849</v>
      </c>
      <c r="G167" t="s">
        <v>11391</v>
      </c>
      <c r="H167" t="e" vm="1533">
        <v>#VALUE!</v>
      </c>
      <c r="I167" s="31" cm="1">
        <f t="array" aca="1" ref="I167" ca="1">_FV(H167,"Last trade time",TRUE)</f>
        <v>45824.929496735938</v>
      </c>
      <c r="J167" s="23" cm="1">
        <f t="array" aca="1" ref="J167" ca="1">_FV(H167,"Price")</f>
        <v>13.26</v>
      </c>
      <c r="K167" s="27" cm="1">
        <f t="array" aca="1" ref="K167" ca="1">_FV(H167,"Change (%)",TRUE)</f>
        <v>1.8432999999999998E-2</v>
      </c>
      <c r="L167" s="26" cm="1">
        <f t="array" aca="1" ref="L167" ca="1">_FV(H167,"Change")</f>
        <v>0.24</v>
      </c>
      <c r="M167" s="23" cm="1">
        <f t="array" aca="1" ref="M167" ca="1">_FV(H167,"Open")</f>
        <v>13.17</v>
      </c>
      <c r="N167" s="23" cm="1">
        <f t="array" aca="1" ref="N167" ca="1">_FV(H167,"Low")</f>
        <v>13.17</v>
      </c>
      <c r="O167" s="23" cm="1">
        <f t="array" aca="1" ref="O167" ca="1">_FV(H167,"High")</f>
        <v>13.269299999999999</v>
      </c>
      <c r="P167" s="23" cm="1">
        <f t="array" aca="1" ref="P167" ca="1">_FV(H167,"Previous close",TRUE)</f>
        <v>13.02</v>
      </c>
      <c r="Q167" s="23" cm="1">
        <f t="array" aca="1" ref="Q167" ca="1">_FV(H167,"52 week low",TRUE)</f>
        <v>10.1</v>
      </c>
      <c r="R167" s="23" cm="1">
        <f t="array" aca="1" ref="R167" ca="1">_FV(H167,"52 week high",TRUE)</f>
        <v>13.98</v>
      </c>
      <c r="S167" s="8" cm="1">
        <f t="array" aca="1" ref="S167" ca="1">_FV(H167,"Volume")</f>
        <v>370622</v>
      </c>
      <c r="T167" s="7" cm="1">
        <f t="array" aca="1" ref="T167" ca="1">_FV(H167,"Volume average",TRUE)</f>
        <v>538690</v>
      </c>
      <c r="U167" s="7"/>
      <c r="V167" s="25" cm="1">
        <f t="array" aca="1" ref="V167" ca="1">_FV(H167,"Expense ratio",TRUE)</f>
        <v>6.1999999999999998E-3</v>
      </c>
      <c r="W167" s="24" cm="1">
        <f t="array" aca="1" ref="W167" ca="1">_FV(H167,"Market cap",TRUE)</f>
        <v>416147489.01999998</v>
      </c>
      <c r="Y167" t="str">
        <f t="shared" si="2"/>
        <v/>
      </c>
    </row>
    <row r="168" spans="1:26" hidden="1" x14ac:dyDescent="0.25">
      <c r="A168" t="s">
        <v>10090</v>
      </c>
      <c r="B168" t="s">
        <v>3062</v>
      </c>
      <c r="C168" t="s">
        <v>6600</v>
      </c>
      <c r="D168" t="s">
        <v>10169</v>
      </c>
      <c r="E168" t="s">
        <v>11761</v>
      </c>
      <c r="F168" t="s">
        <v>10090</v>
      </c>
      <c r="G168" t="s">
        <v>11386</v>
      </c>
      <c r="H168" t="e" vm="1078">
        <v>#VALUE!</v>
      </c>
      <c r="I168" s="31" cm="1">
        <f t="array" aca="1" ref="I168" ca="1">_FV(H168,"Last trade time",TRUE)</f>
        <v>45824.840277812502</v>
      </c>
      <c r="J168" s="23" cm="1">
        <f t="array" aca="1" ref="J168" ca="1">_FV(H168,"Price")</f>
        <v>26.55</v>
      </c>
      <c r="K168" s="27" cm="1">
        <f t="array" aca="1" ref="K168" ca="1">_FV(H168,"Change (%)",TRUE)</f>
        <v>9.8899999999999995E-3</v>
      </c>
      <c r="L168" s="26" cm="1">
        <f t="array" aca="1" ref="L168" ca="1">_FV(H168,"Change")</f>
        <v>0.26</v>
      </c>
      <c r="M168" s="23" cm="1">
        <f t="array" aca="1" ref="M168" ca="1">_FV(H168,"Open")</f>
        <v>26.57</v>
      </c>
      <c r="N168" s="23" cm="1">
        <f t="array" aca="1" ref="N168" ca="1">_FV(H168,"Low")</f>
        <v>26.52</v>
      </c>
      <c r="O168" s="23" cm="1">
        <f t="array" aca="1" ref="O168" ca="1">_FV(H168,"High")</f>
        <v>26.697500000000002</v>
      </c>
      <c r="P168" s="23" cm="1">
        <f t="array" aca="1" ref="P168" ca="1">_FV(H168,"Previous close",TRUE)</f>
        <v>26.29</v>
      </c>
      <c r="Q168" s="23" cm="1">
        <f t="array" aca="1" ref="Q168" ca="1">_FV(H168,"52 week low",TRUE)</f>
        <v>23.0701</v>
      </c>
      <c r="R168" s="23" cm="1">
        <f t="array" aca="1" ref="R168" ca="1">_FV(H168,"52 week high",TRUE)</f>
        <v>31.17</v>
      </c>
      <c r="S168" s="8" cm="1">
        <f t="array" aca="1" ref="S168" ca="1">_FV(H168,"Volume")</f>
        <v>14222</v>
      </c>
      <c r="T168" s="7" cm="1">
        <f t="array" aca="1" ref="T168" ca="1">_FV(H168,"Volume average",TRUE)</f>
        <v>31687</v>
      </c>
      <c r="U168" s="7"/>
      <c r="V168" s="25" cm="1">
        <f t="array" aca="1" ref="V168" ca="1">_FV(H168,"Expense ratio",TRUE)</f>
        <v>7.8000000000000005E-3</v>
      </c>
      <c r="W168" s="24" cm="1">
        <f t="array" aca="1" ref="W168" ca="1">_FV(H168,"Market cap",TRUE)</f>
        <v>230876059.97</v>
      </c>
      <c r="Y168" t="str">
        <f t="shared" si="2"/>
        <v/>
      </c>
    </row>
    <row r="169" spans="1:26" hidden="1" x14ac:dyDescent="0.25">
      <c r="A169" t="s">
        <v>10123</v>
      </c>
      <c r="B169" t="s">
        <v>3534</v>
      </c>
      <c r="C169" t="s">
        <v>6600</v>
      </c>
      <c r="D169" t="s">
        <v>10169</v>
      </c>
      <c r="E169" t="s">
        <v>11761</v>
      </c>
      <c r="F169" t="s">
        <v>10123</v>
      </c>
      <c r="G169" t="s">
        <v>11329</v>
      </c>
      <c r="H169" t="e" vm="1254">
        <v>#VALUE!</v>
      </c>
      <c r="I169" s="31" cm="1">
        <f t="array" aca="1" ref="I169" ca="1">_FV(H169,"Last trade time",TRUE)</f>
        <v>45824.840318564064</v>
      </c>
      <c r="J169" s="23" cm="1">
        <f t="array" aca="1" ref="J169" ca="1">_FV(H169,"Price")</f>
        <v>36.119999999999997</v>
      </c>
      <c r="K169" s="27" cm="1">
        <f t="array" aca="1" ref="K169" ca="1">_FV(H169,"Change (%)",TRUE)</f>
        <v>4.1980000000000003E-3</v>
      </c>
      <c r="L169" s="26" cm="1">
        <f t="array" aca="1" ref="L169" ca="1">_FV(H169,"Change")</f>
        <v>0.151</v>
      </c>
      <c r="M169" s="23" cm="1">
        <f t="array" aca="1" ref="M169" ca="1">_FV(H169,"Open")</f>
        <v>35.6</v>
      </c>
      <c r="N169" s="23" cm="1">
        <f t="array" aca="1" ref="N169" ca="1">_FV(H169,"Low")</f>
        <v>35.6</v>
      </c>
      <c r="O169" s="23" cm="1">
        <f t="array" aca="1" ref="O169" ca="1">_FV(H169,"High")</f>
        <v>36.119999999999997</v>
      </c>
      <c r="P169" s="23" cm="1">
        <f t="array" aca="1" ref="P169" ca="1">_FV(H169,"Previous close",TRUE)</f>
        <v>35.969000000000001</v>
      </c>
      <c r="Q169" s="23" cm="1">
        <f t="array" aca="1" ref="Q169" ca="1">_FV(H169,"52 week low",TRUE)</f>
        <v>30.85</v>
      </c>
      <c r="R169" s="23" cm="1">
        <f t="array" aca="1" ref="R169" ca="1">_FV(H169,"52 week high",TRUE)</f>
        <v>39.4</v>
      </c>
      <c r="S169" s="8" cm="1">
        <f t="array" aca="1" ref="S169" ca="1">_FV(H169,"Volume")</f>
        <v>15262</v>
      </c>
      <c r="T169" s="7" cm="1">
        <f t="array" aca="1" ref="T169" ca="1">_FV(H169,"Volume average",TRUE)</f>
        <v>12126</v>
      </c>
      <c r="U169" s="7"/>
      <c r="V169" s="25" cm="1">
        <f t="array" aca="1" ref="V169" ca="1">_FV(H169,"Expense ratio",TRUE)</f>
        <v>7.4000000000000003E-3</v>
      </c>
      <c r="W169" s="24" cm="1">
        <f t="array" aca="1" ref="W169" ca="1">_FV(H169,"Market cap",TRUE)</f>
        <v>87675475.030000001</v>
      </c>
      <c r="Y169" t="str">
        <f t="shared" si="2"/>
        <v/>
      </c>
    </row>
    <row r="170" spans="1:26" s="13" customFormat="1" hidden="1" x14ac:dyDescent="0.25">
      <c r="A170" t="s">
        <v>10106</v>
      </c>
      <c r="B170" t="s">
        <v>4814</v>
      </c>
      <c r="C170" t="s">
        <v>6600</v>
      </c>
      <c r="D170" t="s">
        <v>10169</v>
      </c>
      <c r="E170" t="s">
        <v>11761</v>
      </c>
      <c r="F170" t="s">
        <v>10106</v>
      </c>
      <c r="G170" t="s">
        <v>11378</v>
      </c>
      <c r="H170" t="e" vm="1725">
        <v>#VALUE!</v>
      </c>
      <c r="I170" s="31" cm="1">
        <f t="array" aca="1" ref="I170" ca="1">_FV(H170,"Last trade time",TRUE)</f>
        <v>45824.893755856247</v>
      </c>
      <c r="J170" s="23" cm="1">
        <f t="array" aca="1" ref="J170" ca="1">_FV(H170,"Price")</f>
        <v>56.46</v>
      </c>
      <c r="K170" s="27" cm="1">
        <f t="array" aca="1" ref="K170" ca="1">_FV(H170,"Change (%)",TRUE)</f>
        <v>1.0922000000000001E-2</v>
      </c>
      <c r="L170" s="26" cm="1">
        <f t="array" aca="1" ref="L170" ca="1">_FV(H170,"Change")</f>
        <v>0.61</v>
      </c>
      <c r="M170" s="23" cm="1">
        <f t="array" aca="1" ref="M170" ca="1">_FV(H170,"Open")</f>
        <v>56.42</v>
      </c>
      <c r="N170" s="23" cm="1">
        <f t="array" aca="1" ref="N170" ca="1">_FV(H170,"Low")</f>
        <v>56.34</v>
      </c>
      <c r="O170" s="23" cm="1">
        <f t="array" aca="1" ref="O170" ca="1">_FV(H170,"High")</f>
        <v>56.825000000000003</v>
      </c>
      <c r="P170" s="23" cm="1">
        <f t="array" aca="1" ref="P170" ca="1">_FV(H170,"Previous close",TRUE)</f>
        <v>55.85</v>
      </c>
      <c r="Q170" s="23" cm="1">
        <f t="array" aca="1" ref="Q170" ca="1">_FV(H170,"52 week low",TRUE)</f>
        <v>39.44</v>
      </c>
      <c r="R170" s="23" cm="1">
        <f t="array" aca="1" ref="R170" ca="1">_FV(H170,"52 week high",TRUE)</f>
        <v>57.69</v>
      </c>
      <c r="S170" s="8" cm="1">
        <f t="array" aca="1" ref="S170" ca="1">_FV(H170,"Volume")</f>
        <v>3549898</v>
      </c>
      <c r="T170" s="7" cm="1">
        <f t="array" aca="1" ref="T170" ca="1">_FV(H170,"Volume average",TRUE)</f>
        <v>4064098</v>
      </c>
      <c r="U170" s="7"/>
      <c r="V170" s="25" cm="1">
        <f t="array" aca="1" ref="V170" ca="1">_FV(H170,"Expense ratio",TRUE)</f>
        <v>5.8999999999999999E-3</v>
      </c>
      <c r="W170" s="24" cm="1">
        <f t="array" aca="1" ref="W170" ca="1">_FV(H170,"Market cap",TRUE)</f>
        <v>5280892630.1199999</v>
      </c>
      <c r="Y170" t="str">
        <f t="shared" si="2"/>
        <v/>
      </c>
      <c r="Z170"/>
    </row>
    <row r="171" spans="1:26" s="13" customFormat="1" hidden="1" x14ac:dyDescent="0.25">
      <c r="A171" t="s">
        <v>10784</v>
      </c>
      <c r="B171" t="s">
        <v>4965</v>
      </c>
      <c r="C171" t="s">
        <v>6600</v>
      </c>
      <c r="D171" s="43" t="s">
        <v>10169</v>
      </c>
      <c r="E171" t="s">
        <v>449</v>
      </c>
      <c r="F171" t="s">
        <v>11734</v>
      </c>
      <c r="G171" t="s">
        <v>11393</v>
      </c>
      <c r="H171" t="e" vm="1784">
        <v>#VALUE!</v>
      </c>
      <c r="I171" s="31" cm="1">
        <f t="array" aca="1" ref="I171" ca="1">_FV(H171,"Last trade time",TRUE)</f>
        <v>45824.910769930466</v>
      </c>
      <c r="J171" s="23" cm="1">
        <f t="array" aca="1" ref="J171" ca="1">_FV(H171,"Price")</f>
        <v>54.66</v>
      </c>
      <c r="K171" s="27" cm="1">
        <f t="array" aca="1" ref="K171" ca="1">_FV(H171,"Change (%)",TRUE)</f>
        <v>9.2320000000000006E-3</v>
      </c>
      <c r="L171" s="26" cm="1">
        <f t="array" aca="1" ref="L171" ca="1">_FV(H171,"Change")</f>
        <v>0.5</v>
      </c>
      <c r="M171" s="23" cm="1">
        <f t="array" aca="1" ref="M171" ca="1">_FV(H171,"Open")</f>
        <v>54.72</v>
      </c>
      <c r="N171" s="23" cm="1">
        <f t="array" aca="1" ref="N171" ca="1">_FV(H171,"Low")</f>
        <v>54.651000000000003</v>
      </c>
      <c r="O171" s="23" cm="1">
        <f t="array" aca="1" ref="O171" ca="1">_FV(H171,"High")</f>
        <v>54.98</v>
      </c>
      <c r="P171" s="23" cm="1">
        <f t="array" aca="1" ref="P171" ca="1">_FV(H171,"Previous close",TRUE)</f>
        <v>54.16</v>
      </c>
      <c r="Q171" s="23" cm="1">
        <f t="array" aca="1" ref="Q171" ca="1">_FV(H171,"52 week low",TRUE)</f>
        <v>42.83</v>
      </c>
      <c r="R171" s="23" cm="1">
        <f t="array" aca="1" ref="R171" ca="1">_FV(H171,"52 week high",TRUE)</f>
        <v>55.05</v>
      </c>
      <c r="S171" s="8" cm="1">
        <f t="array" aca="1" ref="S171" ca="1">_FV(H171,"Volume")</f>
        <v>101640</v>
      </c>
      <c r="T171" s="7" cm="1">
        <f t="array" aca="1" ref="T171" ca="1">_FV(H171,"Volume average",TRUE)</f>
        <v>169638</v>
      </c>
      <c r="U171" s="7"/>
      <c r="V171" s="25" cm="1">
        <f t="array" aca="1" ref="V171" ca="1">_FV(H171,"Expense ratio",TRUE)</f>
        <v>5.7999999999999996E-3</v>
      </c>
      <c r="W171" s="24" cm="1">
        <f t="array" aca="1" ref="W171" ca="1">_FV(H171,"Market cap",TRUE)</f>
        <v>1607921812.51</v>
      </c>
      <c r="Y171" t="str">
        <f t="shared" si="2"/>
        <v/>
      </c>
      <c r="Z171"/>
    </row>
    <row r="172" spans="1:26" s="13" customFormat="1" hidden="1" x14ac:dyDescent="0.25">
      <c r="A172" t="s">
        <v>7925</v>
      </c>
      <c r="B172" t="s">
        <v>7924</v>
      </c>
      <c r="C172" t="s">
        <v>6600</v>
      </c>
      <c r="D172" t="s">
        <v>10169</v>
      </c>
      <c r="E172" t="s">
        <v>449</v>
      </c>
      <c r="F172" t="s">
        <v>11847</v>
      </c>
      <c r="G172" t="s">
        <v>11699</v>
      </c>
      <c r="H172" t="e" vm="2963">
        <v>#VALUE!</v>
      </c>
      <c r="I172" s="31" cm="1">
        <f t="array" aca="1" ref="I172" ca="1">_FV(H172,"Last trade time",TRUE)</f>
        <v>45824.842715289065</v>
      </c>
      <c r="J172" s="23" cm="1">
        <f t="array" aca="1" ref="J172" ca="1">_FV(H172,"Price")</f>
        <v>61.58</v>
      </c>
      <c r="K172" s="27" cm="1">
        <f t="array" aca="1" ref="K172" ca="1">_FV(H172,"Change (%)",TRUE)</f>
        <v>7.7080000000000004E-3</v>
      </c>
      <c r="L172" s="26" cm="1">
        <f t="array" aca="1" ref="L172" ca="1">_FV(H172,"Change")</f>
        <v>0.47099999999999997</v>
      </c>
      <c r="M172" s="23" cm="1">
        <f t="array" aca="1" ref="M172" ca="1">_FV(H172,"Open")</f>
        <v>61.59</v>
      </c>
      <c r="N172" s="23" cm="1">
        <f t="array" aca="1" ref="N172" ca="1">_FV(H172,"Low")</f>
        <v>61.510800000000003</v>
      </c>
      <c r="O172" s="23" cm="1">
        <f t="array" aca="1" ref="O172" ca="1">_FV(H172,"High")</f>
        <v>61.805</v>
      </c>
      <c r="P172" s="23" cm="1">
        <f t="array" aca="1" ref="P172" ca="1">_FV(H172,"Previous close",TRUE)</f>
        <v>61.109000000000002</v>
      </c>
      <c r="Q172" s="23" cm="1">
        <f t="array" aca="1" ref="Q172" ca="1">_FV(H172,"52 week low",TRUE)</f>
        <v>53.87</v>
      </c>
      <c r="R172" s="23" cm="1">
        <f t="array" aca="1" ref="R172" ca="1">_FV(H172,"52 week high",TRUE)</f>
        <v>63.73</v>
      </c>
      <c r="S172" s="8" cm="1">
        <f t="array" aca="1" ref="S172" ca="1">_FV(H172,"Volume")</f>
        <v>346009</v>
      </c>
      <c r="T172" s="7" cm="1">
        <f t="array" aca="1" ref="T172" ca="1">_FV(H172,"Volume average",TRUE)</f>
        <v>275270</v>
      </c>
      <c r="U172" s="7"/>
      <c r="V172" s="25" cm="1">
        <f t="array" aca="1" ref="V172" ca="1">_FV(H172,"Expense ratio",TRUE)</f>
        <v>2.5999999999999999E-3</v>
      </c>
      <c r="W172" s="24" cm="1">
        <f t="array" aca="1" ref="W172" ca="1">_FV(H172,"Market cap",TRUE)</f>
        <v>4320837144.9300003</v>
      </c>
      <c r="Y172" t="str">
        <f t="shared" si="2"/>
        <v/>
      </c>
      <c r="Z172"/>
    </row>
    <row r="173" spans="1:26" s="13" customFormat="1" hidden="1" x14ac:dyDescent="0.25">
      <c r="A173" t="s">
        <v>10100</v>
      </c>
      <c r="B173" t="s">
        <v>5522</v>
      </c>
      <c r="C173" t="s">
        <v>6600</v>
      </c>
      <c r="D173" t="s">
        <v>10169</v>
      </c>
      <c r="E173" t="s">
        <v>11761</v>
      </c>
      <c r="F173" t="s">
        <v>10100</v>
      </c>
      <c r="G173" t="s">
        <v>11377</v>
      </c>
      <c r="H173" t="e" vm="2001">
        <v>#VALUE!</v>
      </c>
      <c r="I173" s="31" cm="1">
        <f t="array" aca="1" ref="I173" ca="1">_FV(H173,"Last trade time",TRUE)</f>
        <v>45824.84027780078</v>
      </c>
      <c r="J173" s="23" cm="1">
        <f t="array" aca="1" ref="J173" ca="1">_FV(H173,"Price")</f>
        <v>25.49</v>
      </c>
      <c r="K173" s="27" cm="1">
        <f t="array" aca="1" ref="K173" ca="1">_FV(H173,"Change (%)",TRUE)</f>
        <v>8.267E-3</v>
      </c>
      <c r="L173" s="26" cm="1">
        <f t="array" aca="1" ref="L173" ca="1">_FV(H173,"Change")</f>
        <v>0.20899999999999999</v>
      </c>
      <c r="M173" s="23" cm="1">
        <f t="array" aca="1" ref="M173" ca="1">_FV(H173,"Open")</f>
        <v>25.44</v>
      </c>
      <c r="N173" s="23" cm="1">
        <f t="array" aca="1" ref="N173" ca="1">_FV(H173,"Low")</f>
        <v>25.44</v>
      </c>
      <c r="O173" s="23" cm="1">
        <f t="array" aca="1" ref="O173" ca="1">_FV(H173,"High")</f>
        <v>25.645</v>
      </c>
      <c r="P173" s="23" cm="1">
        <f t="array" aca="1" ref="P173" ca="1">_FV(H173,"Previous close",TRUE)</f>
        <v>25.280999999999999</v>
      </c>
      <c r="Q173" s="23" cm="1">
        <f t="array" aca="1" ref="Q173" ca="1">_FV(H173,"52 week low",TRUE)</f>
        <v>18.239999999999998</v>
      </c>
      <c r="R173" s="23" cm="1">
        <f t="array" aca="1" ref="R173" ca="1">_FV(H173,"52 week high",TRUE)</f>
        <v>26.48</v>
      </c>
      <c r="S173" s="8" cm="1">
        <f t="array" aca="1" ref="S173" ca="1">_FV(H173,"Volume")</f>
        <v>308784</v>
      </c>
      <c r="T173" s="7" cm="1">
        <f t="array" aca="1" ref="T173" ca="1">_FV(H173,"Volume average",TRUE)</f>
        <v>492905</v>
      </c>
      <c r="U173" s="7"/>
      <c r="V173" s="25" cm="1">
        <f t="array" aca="1" ref="V173" ca="1">_FV(H173,"Expense ratio",TRUE)</f>
        <v>5.0000000000000001E-3</v>
      </c>
      <c r="W173" s="24" cm="1">
        <f t="array" aca="1" ref="W173" ca="1">_FV(H173,"Market cap",TRUE)</f>
        <v>725250502.74000001</v>
      </c>
      <c r="Y173" t="str">
        <f t="shared" si="2"/>
        <v/>
      </c>
      <c r="Z173"/>
    </row>
    <row r="174" spans="1:26" hidden="1" x14ac:dyDescent="0.25">
      <c r="A174" t="s">
        <v>10086</v>
      </c>
      <c r="B174" t="s">
        <v>4302</v>
      </c>
      <c r="C174" t="s">
        <v>6600</v>
      </c>
      <c r="D174" s="43" t="s">
        <v>10169</v>
      </c>
      <c r="E174" t="s">
        <v>11761</v>
      </c>
      <c r="F174" t="s">
        <v>10086</v>
      </c>
      <c r="G174" t="s">
        <v>11384</v>
      </c>
      <c r="H174" t="e" vm="1527">
        <v>#VALUE!</v>
      </c>
      <c r="I174" s="31" cm="1">
        <f t="array" aca="1" ref="I174" ca="1">_FV(H174,"Last trade time",TRUE)</f>
        <v>45824.840277812502</v>
      </c>
      <c r="J174" s="23" cm="1">
        <f t="array" aca="1" ref="J174" ca="1">_FV(H174,"Price")</f>
        <v>29.43</v>
      </c>
      <c r="K174" s="27" cm="1">
        <f t="array" aca="1" ref="K174" ca="1">_FV(H174,"Change (%)",TRUE)</f>
        <v>3.3989999999999997E-4</v>
      </c>
      <c r="L174" s="26" cm="1">
        <f t="array" aca="1" ref="L174" ca="1">_FV(H174,"Change")</f>
        <v>0.01</v>
      </c>
      <c r="M174" s="23" cm="1">
        <f t="array" aca="1" ref="M174" ca="1">_FV(H174,"Open")</f>
        <v>29.87</v>
      </c>
      <c r="N174" s="23" cm="1">
        <f t="array" aca="1" ref="N174" ca="1">_FV(H174,"Low")</f>
        <v>29.38</v>
      </c>
      <c r="O174" s="23" cm="1">
        <f t="array" aca="1" ref="O174" ca="1">_FV(H174,"High")</f>
        <v>29.87</v>
      </c>
      <c r="P174" s="23" cm="1">
        <f t="array" aca="1" ref="P174" ca="1">_FV(H174,"Previous close",TRUE)</f>
        <v>29.42</v>
      </c>
      <c r="Q174" s="23" cm="1">
        <f t="array" aca="1" ref="Q174" ca="1">_FV(H174,"52 week low",TRUE)</f>
        <v>22.3</v>
      </c>
      <c r="R174" s="23" cm="1">
        <f t="array" aca="1" ref="R174" ca="1">_FV(H174,"52 week high",TRUE)</f>
        <v>29.943200000000001</v>
      </c>
      <c r="S174" s="8" cm="1">
        <f t="array" aca="1" ref="S174" ca="1">_FV(H174,"Volume")</f>
        <v>188627</v>
      </c>
      <c r="T174" s="7" cm="1">
        <f t="array" aca="1" ref="T174" ca="1">_FV(H174,"Volume average",TRUE)</f>
        <v>91596</v>
      </c>
      <c r="U174" s="7"/>
      <c r="V174" s="25" cm="1">
        <f t="array" aca="1" ref="V174" ca="1">_FV(H174,"Expense ratio",TRUE)</f>
        <v>6.1999999999999998E-3</v>
      </c>
      <c r="W174" s="24" cm="1">
        <f t="array" aca="1" ref="W174" ca="1">_FV(H174,"Market cap",TRUE)</f>
        <v>97409890.620000005</v>
      </c>
      <c r="Y174" t="str">
        <f t="shared" si="2"/>
        <v/>
      </c>
    </row>
    <row r="175" spans="1:26" s="13" customFormat="1" hidden="1" x14ac:dyDescent="0.25">
      <c r="A175" t="s">
        <v>10115</v>
      </c>
      <c r="B175" t="s">
        <v>4684</v>
      </c>
      <c r="C175" t="s">
        <v>6600</v>
      </c>
      <c r="D175" t="s">
        <v>10169</v>
      </c>
      <c r="E175" t="s">
        <v>11761</v>
      </c>
      <c r="F175" t="s">
        <v>10115</v>
      </c>
      <c r="G175" t="s">
        <v>11387</v>
      </c>
      <c r="H175" t="e" vm="1678">
        <v>#VALUE!</v>
      </c>
      <c r="I175" s="31" cm="1">
        <f t="array" aca="1" ref="I175" ca="1">_FV(H175,"Last trade time",TRUE)</f>
        <v>45824.853317939065</v>
      </c>
      <c r="J175" s="23" cm="1">
        <f t="array" aca="1" ref="J175" ca="1">_FV(H175,"Price")</f>
        <v>18.045000000000002</v>
      </c>
      <c r="K175" s="27" cm="1">
        <f t="array" aca="1" ref="K175" ca="1">_FV(H175,"Change (%)",TRUE)</f>
        <v>1.5703999999999999E-2</v>
      </c>
      <c r="L175" s="26" cm="1">
        <f t="array" aca="1" ref="L175" ca="1">_FV(H175,"Change")</f>
        <v>0.27900000000000003</v>
      </c>
      <c r="M175" s="23" cm="1">
        <f t="array" aca="1" ref="M175" ca="1">_FV(H175,"Open")</f>
        <v>18.100000000000001</v>
      </c>
      <c r="N175" s="23" cm="1">
        <f t="array" aca="1" ref="N175" ca="1">_FV(H175,"Low")</f>
        <v>18.04</v>
      </c>
      <c r="O175" s="23" cm="1">
        <f t="array" aca="1" ref="O175" ca="1">_FV(H175,"High")</f>
        <v>18.18</v>
      </c>
      <c r="P175" s="23" cm="1">
        <f t="array" aca="1" ref="P175" ca="1">_FV(H175,"Previous close",TRUE)</f>
        <v>17.765999999999998</v>
      </c>
      <c r="Q175" s="23" cm="1">
        <f t="array" aca="1" ref="Q175" ca="1">_FV(H175,"52 week low",TRUE)</f>
        <v>16.329999999999998</v>
      </c>
      <c r="R175" s="23" cm="1">
        <f t="array" aca="1" ref="R175" ca="1">_FV(H175,"52 week high",TRUE)</f>
        <v>19.21</v>
      </c>
      <c r="S175" s="8" cm="1">
        <f t="array" aca="1" ref="S175" ca="1">_FV(H175,"Volume")</f>
        <v>171141</v>
      </c>
      <c r="T175" s="7" cm="1">
        <f t="array" aca="1" ref="T175" ca="1">_FV(H175,"Volume average",TRUE)</f>
        <v>164131</v>
      </c>
      <c r="U175" s="7"/>
      <c r="V175" s="25" cm="1">
        <f t="array" aca="1" ref="V175" ca="1">_FV(H175,"Expense ratio",TRUE)</f>
        <v>6.0000000000000001E-3</v>
      </c>
      <c r="W175" s="24" cm="1">
        <f t="array" aca="1" ref="W175" ca="1">_FV(H175,"Market cap",TRUE)</f>
        <v>82081516.659999996</v>
      </c>
      <c r="Y175" t="str">
        <f t="shared" si="2"/>
        <v/>
      </c>
      <c r="Z175"/>
    </row>
    <row r="176" spans="1:26" s="13" customFormat="1" hidden="1" x14ac:dyDescent="0.25">
      <c r="A176" t="s">
        <v>10091</v>
      </c>
      <c r="B176" t="s">
        <v>5004</v>
      </c>
      <c r="C176" t="s">
        <v>6600</v>
      </c>
      <c r="D176" t="s">
        <v>10169</v>
      </c>
      <c r="E176" t="s">
        <v>11761</v>
      </c>
      <c r="F176" t="s">
        <v>10091</v>
      </c>
      <c r="G176" t="s">
        <v>11385</v>
      </c>
      <c r="H176" t="e" vm="1799">
        <v>#VALUE!</v>
      </c>
      <c r="I176" s="31" cm="1">
        <f t="array" aca="1" ref="I176" ca="1">_FV(H176,"Last trade time",TRUE)</f>
        <v>45824.840277823438</v>
      </c>
      <c r="J176" s="23" cm="1">
        <f t="array" aca="1" ref="J176" ca="1">_FV(H176,"Price")</f>
        <v>14.885</v>
      </c>
      <c r="K176" s="27" cm="1">
        <f t="array" aca="1" ref="K176" ca="1">_FV(H176,"Change (%)",TRUE)</f>
        <v>-4.3480000000000003E-3</v>
      </c>
      <c r="L176" s="26" cm="1">
        <f t="array" aca="1" ref="L176" ca="1">_FV(H176,"Change")</f>
        <v>-6.5000000000000002E-2</v>
      </c>
      <c r="M176" s="23" cm="1">
        <f t="array" aca="1" ref="M176" ca="1">_FV(H176,"Open")</f>
        <v>14.88</v>
      </c>
      <c r="N176" s="23" cm="1">
        <f t="array" aca="1" ref="N176" ca="1">_FV(H176,"Low")</f>
        <v>14.82</v>
      </c>
      <c r="O176" s="23" cm="1">
        <f t="array" aca="1" ref="O176" ca="1">_FV(H176,"High")</f>
        <v>14.91</v>
      </c>
      <c r="P176" s="23" cm="1">
        <f t="array" aca="1" ref="P176" ca="1">_FV(H176,"Previous close",TRUE)</f>
        <v>14.95</v>
      </c>
      <c r="Q176" s="23" cm="1">
        <f t="array" aca="1" ref="Q176" ca="1">_FV(H176,"52 week low",TRUE)</f>
        <v>10.93</v>
      </c>
      <c r="R176" s="23" cm="1">
        <f t="array" aca="1" ref="R176" ca="1">_FV(H176,"52 week high",TRUE)</f>
        <v>19.096</v>
      </c>
      <c r="S176" s="8" cm="1">
        <f t="array" aca="1" ref="S176" ca="1">_FV(H176,"Volume")</f>
        <v>7735</v>
      </c>
      <c r="T176" s="7" cm="1">
        <f t="array" aca="1" ref="T176" ca="1">_FV(H176,"Volume average",TRUE)</f>
        <v>22719</v>
      </c>
      <c r="U176" s="7"/>
      <c r="V176" s="25" cm="1">
        <f t="array" aca="1" ref="V176" ca="1">_FV(H176,"Expense ratio",TRUE)</f>
        <v>5.6999999999999993E-3</v>
      </c>
      <c r="W176" s="24" cm="1">
        <f t="array" aca="1" ref="W176" ca="1">_FV(H176,"Market cap",TRUE)</f>
        <v>32513502.199999999</v>
      </c>
      <c r="Y176" t="str">
        <f t="shared" si="2"/>
        <v/>
      </c>
      <c r="Z176"/>
    </row>
    <row r="177" spans="1:26" s="13" customFormat="1" hidden="1" x14ac:dyDescent="0.25">
      <c r="A177" t="s">
        <v>10107</v>
      </c>
      <c r="B177" t="s">
        <v>4767</v>
      </c>
      <c r="C177" t="s">
        <v>6600</v>
      </c>
      <c r="D177" t="s">
        <v>10169</v>
      </c>
      <c r="E177" t="s">
        <v>11761</v>
      </c>
      <c r="F177" t="s">
        <v>10107</v>
      </c>
      <c r="G177" t="s">
        <v>11388</v>
      </c>
      <c r="H177" t="e" vm="1707">
        <v>#VALUE!</v>
      </c>
      <c r="I177" s="31" cm="1">
        <f t="array" aca="1" ref="I177" ca="1">_FV(H177,"Last trade time",TRUE)</f>
        <v>45824.867879907033</v>
      </c>
      <c r="J177" s="23" cm="1">
        <f t="array" aca="1" ref="J177" ca="1">_FV(H177,"Price")</f>
        <v>51.58</v>
      </c>
      <c r="K177" s="27" cm="1">
        <f t="array" aca="1" ref="K177" ca="1">_FV(H177,"Change (%)",TRUE)</f>
        <v>-7.5810000000000001E-3</v>
      </c>
      <c r="L177" s="26" cm="1">
        <f t="array" aca="1" ref="L177" ca="1">_FV(H177,"Change")</f>
        <v>-0.39400000000000002</v>
      </c>
      <c r="M177" s="23" cm="1">
        <f t="array" aca="1" ref="M177" ca="1">_FV(H177,"Open")</f>
        <v>51.71</v>
      </c>
      <c r="N177" s="23" cm="1">
        <f t="array" aca="1" ref="N177" ca="1">_FV(H177,"Low")</f>
        <v>51.49</v>
      </c>
      <c r="O177" s="23" cm="1">
        <f t="array" aca="1" ref="O177" ca="1">_FV(H177,"High")</f>
        <v>51.76</v>
      </c>
      <c r="P177" s="23" cm="1">
        <f t="array" aca="1" ref="P177" ca="1">_FV(H177,"Previous close",TRUE)</f>
        <v>51.973999999999997</v>
      </c>
      <c r="Q177" s="23" cm="1">
        <f t="array" aca="1" ref="Q177" ca="1">_FV(H177,"52 week low",TRUE)</f>
        <v>45.23</v>
      </c>
      <c r="R177" s="23" cm="1">
        <f t="array" aca="1" ref="R177" ca="1">_FV(H177,"52 week high",TRUE)</f>
        <v>69.989999999999995</v>
      </c>
      <c r="S177" s="8" cm="1">
        <f t="array" aca="1" ref="S177" ca="1">_FV(H177,"Volume")</f>
        <v>83384</v>
      </c>
      <c r="T177" s="7" cm="1">
        <f t="array" aca="1" ref="T177" ca="1">_FV(H177,"Volume average",TRUE)</f>
        <v>78942</v>
      </c>
      <c r="U177" s="7"/>
      <c r="V177" s="25" cm="1">
        <f t="array" aca="1" ref="V177" ca="1">_FV(H177,"Expense ratio",TRUE)</f>
        <v>5.8999999999999999E-3</v>
      </c>
      <c r="W177" s="24" cm="1">
        <f t="array" aca="1" ref="W177" ca="1">_FV(H177,"Market cap",TRUE)</f>
        <v>200323803.93000001</v>
      </c>
      <c r="Y177" t="str">
        <f t="shared" si="2"/>
        <v/>
      </c>
      <c r="Z177"/>
    </row>
    <row r="178" spans="1:26" s="13" customFormat="1" hidden="1" x14ac:dyDescent="0.25">
      <c r="A178" t="s">
        <v>10798</v>
      </c>
      <c r="B178" t="s">
        <v>3058</v>
      </c>
      <c r="C178" t="s">
        <v>6600</v>
      </c>
      <c r="D178" s="43" t="s">
        <v>10169</v>
      </c>
      <c r="E178" t="s">
        <v>11739</v>
      </c>
      <c r="F178" t="s">
        <v>10798</v>
      </c>
      <c r="G178" t="s">
        <v>11394</v>
      </c>
      <c r="H178" t="e" vm="1077">
        <v>#VALUE!</v>
      </c>
      <c r="I178" s="31" cm="1">
        <f t="array" aca="1" ref="I178" ca="1">_FV(H178,"Last trade time",TRUE)</f>
        <v>45824.849940346874</v>
      </c>
      <c r="J178" s="23" cm="1">
        <f t="array" aca="1" ref="J178" ca="1">_FV(H178,"Price")</f>
        <v>19.614999999999998</v>
      </c>
      <c r="K178" s="27" cm="1">
        <f t="array" aca="1" ref="K178" ca="1">_FV(H178,"Change (%)",TRUE)</f>
        <v>3.3250000000000003E-3</v>
      </c>
      <c r="L178" s="26" cm="1">
        <f t="array" aca="1" ref="L178" ca="1">_FV(H178,"Change")</f>
        <v>6.5000000000000002E-2</v>
      </c>
      <c r="M178" s="23" cm="1">
        <f t="array" aca="1" ref="M178" ca="1">_FV(H178,"Open")</f>
        <v>19.72</v>
      </c>
      <c r="N178" s="23" cm="1">
        <f t="array" aca="1" ref="N178" ca="1">_FV(H178,"Low")</f>
        <v>19.52</v>
      </c>
      <c r="O178" s="23" cm="1">
        <f t="array" aca="1" ref="O178" ca="1">_FV(H178,"High")</f>
        <v>19.809999999999999</v>
      </c>
      <c r="P178" s="23" cm="1">
        <f t="array" aca="1" ref="P178" ca="1">_FV(H178,"Previous close",TRUE)</f>
        <v>19.55</v>
      </c>
      <c r="Q178" s="23" cm="1">
        <f t="array" aca="1" ref="Q178" ca="1">_FV(H178,"52 week low",TRUE)</f>
        <v>14.45</v>
      </c>
      <c r="R178" s="23" cm="1">
        <f t="array" aca="1" ref="R178" ca="1">_FV(H178,"52 week high",TRUE)</f>
        <v>20.239999999999998</v>
      </c>
      <c r="S178" s="8" cm="1">
        <f t="array" aca="1" ref="S178" ca="1">_FV(H178,"Volume")</f>
        <v>13073</v>
      </c>
      <c r="T178" s="7" cm="1">
        <f t="array" aca="1" ref="T178" ca="1">_FV(H178,"Volume average",TRUE)</f>
        <v>24897</v>
      </c>
      <c r="U178" s="7"/>
      <c r="V178" s="25" cm="1">
        <f t="array" aca="1" ref="V178" ca="1">_FV(H178,"Expense ratio",TRUE)</f>
        <v>7.8000000000000005E-3</v>
      </c>
      <c r="W178" s="24" cm="1">
        <f t="array" aca="1" ref="W178" ca="1">_FV(H178,"Market cap",TRUE)</f>
        <v>47603236.5</v>
      </c>
      <c r="Y178" t="str">
        <f t="shared" si="2"/>
        <v/>
      </c>
      <c r="Z178"/>
    </row>
    <row r="179" spans="1:26" s="13" customFormat="1" hidden="1" x14ac:dyDescent="0.25">
      <c r="A179" t="s">
        <v>10802</v>
      </c>
      <c r="B179" t="s">
        <v>2152</v>
      </c>
      <c r="C179" t="s">
        <v>6600</v>
      </c>
      <c r="D179" t="s">
        <v>10169</v>
      </c>
      <c r="E179" t="s">
        <v>11845</v>
      </c>
      <c r="F179" t="s">
        <v>10802</v>
      </c>
      <c r="G179" t="s">
        <v>11403</v>
      </c>
      <c r="H179" t="e" vm="721">
        <v>#VALUE!</v>
      </c>
      <c r="I179" s="31" cm="1">
        <f t="array" aca="1" ref="I179" ca="1">_FV(H179,"Last trade time",TRUE)</f>
        <v>45824.840277823438</v>
      </c>
      <c r="J179" s="23" cm="1">
        <f t="array" aca="1" ref="J179" ca="1">_FV(H179,"Price")</f>
        <v>40.520000000000003</v>
      </c>
      <c r="K179" s="27" cm="1">
        <f t="array" aca="1" ref="K179" ca="1">_FV(H179,"Change (%)",TRUE)</f>
        <v>1.7323999999999999E-2</v>
      </c>
      <c r="L179" s="26" cm="1">
        <f t="array" aca="1" ref="L179" ca="1">_FV(H179,"Change")</f>
        <v>0.69</v>
      </c>
      <c r="M179" s="23" cm="1">
        <f t="array" aca="1" ref="M179" ca="1">_FV(H179,"Open")</f>
        <v>40.28</v>
      </c>
      <c r="N179" s="23" cm="1">
        <f t="array" aca="1" ref="N179" ca="1">_FV(H179,"Low")</f>
        <v>40.28</v>
      </c>
      <c r="O179" s="23" cm="1">
        <f t="array" aca="1" ref="O179" ca="1">_FV(H179,"High")</f>
        <v>40.709899999999998</v>
      </c>
      <c r="P179" s="23" cm="1">
        <f t="array" aca="1" ref="P179" ca="1">_FV(H179,"Previous close",TRUE)</f>
        <v>39.83</v>
      </c>
      <c r="Q179" s="23" cm="1">
        <f t="array" aca="1" ref="Q179" ca="1">_FV(H179,"52 week low",TRUE)</f>
        <v>30.58</v>
      </c>
      <c r="R179" s="23" cm="1">
        <f t="array" aca="1" ref="R179" ca="1">_FV(H179,"52 week high",TRUE)</f>
        <v>41.67</v>
      </c>
      <c r="S179" s="8" cm="1">
        <f t="array" aca="1" ref="S179" ca="1">_FV(H179,"Volume")</f>
        <v>19013</v>
      </c>
      <c r="T179" s="7" cm="1">
        <f t="array" aca="1" ref="T179" ca="1">_FV(H179,"Volume average",TRUE)</f>
        <v>27990</v>
      </c>
      <c r="U179" s="7"/>
      <c r="V179" s="25" cm="1">
        <f t="array" aca="1" ref="V179" ca="1">_FV(H179,"Expense ratio",TRUE)</f>
        <v>8.6E-3</v>
      </c>
      <c r="W179" s="24" cm="1">
        <f t="array" aca="1" ref="W179" ca="1">_FV(H179,"Market cap",TRUE)</f>
        <v>349147849.39999998</v>
      </c>
      <c r="Y179" t="str">
        <f t="shared" si="2"/>
        <v/>
      </c>
      <c r="Z179"/>
    </row>
    <row r="180" spans="1:26" s="13" customFormat="1" hidden="1" x14ac:dyDescent="0.25">
      <c r="A180" t="s">
        <v>10114</v>
      </c>
      <c r="B180" t="s">
        <v>4831</v>
      </c>
      <c r="C180" t="s">
        <v>6600</v>
      </c>
      <c r="D180" s="43" t="s">
        <v>10169</v>
      </c>
      <c r="E180" t="s">
        <v>11761</v>
      </c>
      <c r="F180" t="s">
        <v>11850</v>
      </c>
      <c r="G180" t="s">
        <v>11327</v>
      </c>
      <c r="H180" t="e" vm="1731">
        <v>#VALUE!</v>
      </c>
      <c r="I180" s="31" cm="1">
        <f t="array" aca="1" ref="I180" ca="1">_FV(H180,"Last trade time",TRUE)</f>
        <v>45824.840277823438</v>
      </c>
      <c r="J180" s="23" cm="1">
        <f t="array" aca="1" ref="J180" ca="1">_FV(H180,"Price")</f>
        <v>27.35</v>
      </c>
      <c r="K180" s="27" cm="1">
        <f t="array" aca="1" ref="K180" ca="1">_FV(H180,"Change (%)",TRUE)</f>
        <v>5.8540000000000003E-4</v>
      </c>
      <c r="L180" s="26" cm="1">
        <f t="array" aca="1" ref="L180" ca="1">_FV(H180,"Change")</f>
        <v>1.6E-2</v>
      </c>
      <c r="M180" s="23" cm="1">
        <f t="array" aca="1" ref="M180" ca="1">_FV(H180,"Open")</f>
        <v>27.25</v>
      </c>
      <c r="N180" s="23" cm="1">
        <f t="array" aca="1" ref="N180" ca="1">_FV(H180,"Low")</f>
        <v>27.1</v>
      </c>
      <c r="O180" s="23" cm="1">
        <f t="array" aca="1" ref="O180" ca="1">_FV(H180,"High")</f>
        <v>27.35</v>
      </c>
      <c r="P180" s="23" cm="1">
        <f t="array" aca="1" ref="P180" ca="1">_FV(H180,"Previous close",TRUE)</f>
        <v>27.334</v>
      </c>
      <c r="Q180" s="23" cm="1">
        <f t="array" aca="1" ref="Q180" ca="1">_FV(H180,"52 week low",TRUE)</f>
        <v>23.08</v>
      </c>
      <c r="R180" s="23" cm="1">
        <f t="array" aca="1" ref="R180" ca="1">_FV(H180,"52 week high",TRUE)</f>
        <v>30</v>
      </c>
      <c r="S180" s="8" cm="1">
        <f t="array" aca="1" ref="S180" ca="1">_FV(H180,"Volume")</f>
        <v>53761</v>
      </c>
      <c r="T180" s="7" cm="1">
        <f t="array" aca="1" ref="T180" ca="1">_FV(H180,"Volume average",TRUE)</f>
        <v>76832</v>
      </c>
      <c r="U180" s="7"/>
      <c r="V180" s="25" cm="1">
        <f t="array" aca="1" ref="V180" ca="1">_FV(H180,"Expense ratio",TRUE)</f>
        <v>5.8999999999999999E-3</v>
      </c>
      <c r="W180" s="24" cm="1">
        <f t="array" aca="1" ref="W180" ca="1">_FV(H180,"Market cap",TRUE)</f>
        <v>113993679.84</v>
      </c>
      <c r="Y180" t="str">
        <f t="shared" si="2"/>
        <v/>
      </c>
      <c r="Z180"/>
    </row>
    <row r="181" spans="1:26" s="13" customFormat="1" hidden="1" x14ac:dyDescent="0.25">
      <c r="A181" t="s">
        <v>10803</v>
      </c>
      <c r="B181" t="s">
        <v>4199</v>
      </c>
      <c r="C181" t="s">
        <v>6600</v>
      </c>
      <c r="D181" t="s">
        <v>10169</v>
      </c>
      <c r="E181" t="s">
        <v>11845</v>
      </c>
      <c r="F181" t="s">
        <v>10803</v>
      </c>
      <c r="G181" t="s">
        <v>11405</v>
      </c>
      <c r="H181" t="e" vm="1492">
        <v>#VALUE!</v>
      </c>
      <c r="I181" s="31" cm="1">
        <f t="array" aca="1" ref="I181" ca="1">_FV(H181,"Last trade time",TRUE)</f>
        <v>45824.84027780078</v>
      </c>
      <c r="J181" s="23" cm="1">
        <f t="array" aca="1" ref="J181" ca="1">_FV(H181,"Price")</f>
        <v>17.420000000000002</v>
      </c>
      <c r="K181" s="27" cm="1">
        <f t="array" aca="1" ref="K181" ca="1">_FV(H181,"Change (%)",TRUE)</f>
        <v>-1.359E-2</v>
      </c>
      <c r="L181" s="26" cm="1">
        <f t="array" aca="1" ref="L181" ca="1">_FV(H181,"Change")</f>
        <v>-0.24</v>
      </c>
      <c r="M181" s="23" cm="1">
        <f t="array" aca="1" ref="M181" ca="1">_FV(H181,"Open")</f>
        <v>17.52</v>
      </c>
      <c r="N181" s="23" cm="1">
        <f t="array" aca="1" ref="N181" ca="1">_FV(H181,"Low")</f>
        <v>17.190100000000001</v>
      </c>
      <c r="O181" s="23" cm="1">
        <f t="array" aca="1" ref="O181" ca="1">_FV(H181,"High")</f>
        <v>17.649999999999999</v>
      </c>
      <c r="P181" s="23" cm="1">
        <f t="array" aca="1" ref="P181" ca="1">_FV(H181,"Previous close",TRUE)</f>
        <v>17.66</v>
      </c>
      <c r="Q181" s="23" cm="1">
        <f t="array" aca="1" ref="Q181" ca="1">_FV(H181,"52 week low",TRUE)</f>
        <v>12.91</v>
      </c>
      <c r="R181" s="23" cm="1">
        <f t="array" aca="1" ref="R181" ca="1">_FV(H181,"52 week high",TRUE)</f>
        <v>20.51</v>
      </c>
      <c r="S181" s="8" cm="1">
        <f t="array" aca="1" ref="S181" ca="1">_FV(H181,"Volume")</f>
        <v>29557</v>
      </c>
      <c r="T181" s="7" cm="1">
        <f t="array" aca="1" ref="T181" ca="1">_FV(H181,"Volume average",TRUE)</f>
        <v>38501</v>
      </c>
      <c r="U181" s="7"/>
      <c r="V181" s="25" cm="1">
        <f t="array" aca="1" ref="V181" ca="1">_FV(H181,"Expense ratio",TRUE)</f>
        <v>6.5000000000000006E-3</v>
      </c>
      <c r="W181" s="24" cm="1">
        <f t="array" aca="1" ref="W181" ca="1">_FV(H181,"Market cap",TRUE)</f>
        <v>87143459.040000007</v>
      </c>
      <c r="Y181" t="str">
        <f t="shared" si="2"/>
        <v/>
      </c>
      <c r="Z181"/>
    </row>
    <row r="182" spans="1:26" hidden="1" x14ac:dyDescent="0.25">
      <c r="A182" t="s">
        <v>10098</v>
      </c>
      <c r="B182" t="s">
        <v>4761</v>
      </c>
      <c r="C182" t="s">
        <v>6600</v>
      </c>
      <c r="D182" t="s">
        <v>10169</v>
      </c>
      <c r="E182" t="s">
        <v>11761</v>
      </c>
      <c r="F182" t="s">
        <v>10098</v>
      </c>
      <c r="G182" t="s">
        <v>11374</v>
      </c>
      <c r="H182" t="e" vm="1705">
        <v>#VALUE!</v>
      </c>
      <c r="I182" s="31" cm="1">
        <f t="array" aca="1" ref="I182" ca="1">_FV(H182,"Last trade time",TRUE)</f>
        <v>45824.840277823438</v>
      </c>
      <c r="J182" s="23" cm="1">
        <f t="array" aca="1" ref="J182" ca="1">_FV(H182,"Price")</f>
        <v>47.7117</v>
      </c>
      <c r="K182" s="27" cm="1">
        <f t="array" aca="1" ref="K182" ca="1">_FV(H182,"Change (%)",TRUE)</f>
        <v>6.6820000000000004E-3</v>
      </c>
      <c r="L182" s="26" cm="1">
        <f t="array" aca="1" ref="L182" ca="1">_FV(H182,"Change")</f>
        <v>0.31669999999999998</v>
      </c>
      <c r="M182" s="23" cm="1">
        <f t="array" aca="1" ref="M182" ca="1">_FV(H182,"Open")</f>
        <v>47.7</v>
      </c>
      <c r="N182" s="23" cm="1">
        <f t="array" aca="1" ref="N182" ca="1">_FV(H182,"Low")</f>
        <v>47.7</v>
      </c>
      <c r="O182" s="23" cm="1">
        <f t="array" aca="1" ref="O182" ca="1">_FV(H182,"High")</f>
        <v>47.99</v>
      </c>
      <c r="P182" s="23" cm="1">
        <f t="array" aca="1" ref="P182" ca="1">_FV(H182,"Previous close",TRUE)</f>
        <v>47.395000000000003</v>
      </c>
      <c r="Q182" s="23" cm="1">
        <f t="array" aca="1" ref="Q182" ca="1">_FV(H182,"52 week low",TRUE)</f>
        <v>37.07</v>
      </c>
      <c r="R182" s="23" cm="1">
        <f t="array" aca="1" ref="R182" ca="1">_FV(H182,"52 week high",TRUE)</f>
        <v>49.23</v>
      </c>
      <c r="S182" s="8" cm="1">
        <f t="array" aca="1" ref="S182" ca="1">_FV(H182,"Volume")</f>
        <v>14374</v>
      </c>
      <c r="T182" s="7" cm="1">
        <f t="array" aca="1" ref="T182" ca="1">_FV(H182,"Volume average",TRUE)</f>
        <v>17641</v>
      </c>
      <c r="U182" s="7"/>
      <c r="V182" s="25" cm="1">
        <f t="array" aca="1" ref="V182" ca="1">_FV(H182,"Expense ratio",TRUE)</f>
        <v>5.8999999999999999E-3</v>
      </c>
      <c r="W182" s="24" cm="1">
        <f t="array" aca="1" ref="W182" ca="1">_FV(H182,"Market cap",TRUE)</f>
        <v>143975221.96000001</v>
      </c>
      <c r="Y182" t="str">
        <f t="shared" si="2"/>
        <v/>
      </c>
    </row>
    <row r="183" spans="1:26" hidden="1" x14ac:dyDescent="0.25">
      <c r="A183" t="s">
        <v>10809</v>
      </c>
      <c r="B183" t="s">
        <v>3364</v>
      </c>
      <c r="C183" t="s">
        <v>6600</v>
      </c>
      <c r="D183" t="s">
        <v>10169</v>
      </c>
      <c r="E183" t="s">
        <v>11845</v>
      </c>
      <c r="F183" t="s">
        <v>10809</v>
      </c>
      <c r="G183" t="s">
        <v>11404</v>
      </c>
      <c r="H183" t="e" vm="1184">
        <v>#VALUE!</v>
      </c>
      <c r="I183" s="31" cm="1">
        <f t="array" aca="1" ref="I183" ca="1">_FV(H183,"Last trade time",TRUE)</f>
        <v>45824.840277789066</v>
      </c>
      <c r="J183" s="23" cm="1">
        <f t="array" aca="1" ref="J183" ca="1">_FV(H183,"Price")</f>
        <v>63.507199999999997</v>
      </c>
      <c r="K183" s="27" cm="1">
        <f t="array" aca="1" ref="K183" ca="1">_FV(H183,"Change (%)",TRUE)</f>
        <v>5.9750000000000003E-3</v>
      </c>
      <c r="L183" s="26" cm="1">
        <f t="array" aca="1" ref="L183" ca="1">_FV(H183,"Change")</f>
        <v>0.37719999999999998</v>
      </c>
      <c r="M183" s="23" cm="1">
        <f t="array" aca="1" ref="M183" ca="1">_FV(H183,"Open")</f>
        <v>63.52</v>
      </c>
      <c r="N183" s="23" cm="1">
        <f t="array" aca="1" ref="N183" ca="1">_FV(H183,"Low")</f>
        <v>63.48</v>
      </c>
      <c r="O183" s="23" cm="1">
        <f t="array" aca="1" ref="O183" ca="1">_FV(H183,"High")</f>
        <v>63.86</v>
      </c>
      <c r="P183" s="23" cm="1">
        <f t="array" aca="1" ref="P183" ca="1">_FV(H183,"Previous close",TRUE)</f>
        <v>63.13</v>
      </c>
      <c r="Q183" s="23" cm="1">
        <f t="array" aca="1" ref="Q183" ca="1">_FV(H183,"52 week low",TRUE)</f>
        <v>55.420499999999997</v>
      </c>
      <c r="R183" s="23" cm="1">
        <f t="array" aca="1" ref="R183" ca="1">_FV(H183,"52 week high",TRUE)</f>
        <v>78.34</v>
      </c>
      <c r="S183" s="8" cm="1">
        <f t="array" aca="1" ref="S183" ca="1">_FV(H183,"Volume")</f>
        <v>14154</v>
      </c>
      <c r="T183" s="7" cm="1">
        <f t="array" aca="1" ref="T183" ca="1">_FV(H183,"Volume average",TRUE)</f>
        <v>28820</v>
      </c>
      <c r="U183" s="7"/>
      <c r="V183" s="25" cm="1">
        <f t="array" aca="1" ref="V183" ca="1">_FV(H183,"Expense ratio",TRUE)</f>
        <v>7.4999999999999997E-3</v>
      </c>
      <c r="W183" s="24" cm="1">
        <f t="array" aca="1" ref="W183" ca="1">_FV(H183,"Market cap",TRUE)</f>
        <v>315585988.88</v>
      </c>
      <c r="Y183" t="str">
        <f t="shared" si="2"/>
        <v/>
      </c>
    </row>
    <row r="184" spans="1:26" hidden="1" x14ac:dyDescent="0.25">
      <c r="A184" t="s">
        <v>10784</v>
      </c>
      <c r="B184" t="s">
        <v>4223</v>
      </c>
      <c r="C184" t="s">
        <v>6600</v>
      </c>
      <c r="D184" t="s">
        <v>10169</v>
      </c>
      <c r="E184" t="s">
        <v>449</v>
      </c>
      <c r="F184" t="s">
        <v>10784</v>
      </c>
      <c r="G184" t="s">
        <v>11397</v>
      </c>
      <c r="H184" t="e" vm="1502">
        <v>#VALUE!</v>
      </c>
      <c r="I184" s="31" cm="1">
        <f t="array" aca="1" ref="I184" ca="1">_FV(H184,"Last trade time",TRUE)</f>
        <v>45824.840277812502</v>
      </c>
      <c r="J184" s="23" cm="1">
        <f t="array" aca="1" ref="J184" ca="1">_FV(H184,"Price")</f>
        <v>61.43</v>
      </c>
      <c r="K184" s="27" cm="1">
        <f t="array" aca="1" ref="K184" ca="1">_FV(H184,"Change (%)",TRUE)</f>
        <v>7.2140000000000008E-3</v>
      </c>
      <c r="L184" s="26" cm="1">
        <f t="array" aca="1" ref="L184" ca="1">_FV(H184,"Change")</f>
        <v>0.44</v>
      </c>
      <c r="M184" s="23" cm="1">
        <f t="array" aca="1" ref="M184" ca="1">_FV(H184,"Open")</f>
        <v>61.57</v>
      </c>
      <c r="N184" s="23" cm="1">
        <f t="array" aca="1" ref="N184" ca="1">_FV(H184,"Low")</f>
        <v>61.41</v>
      </c>
      <c r="O184" s="23" cm="1">
        <f t="array" aca="1" ref="O184" ca="1">_FV(H184,"High")</f>
        <v>61.717500000000001</v>
      </c>
      <c r="P184" s="23" cm="1">
        <f t="array" aca="1" ref="P184" ca="1">_FV(H184,"Previous close",TRUE)</f>
        <v>60.99</v>
      </c>
      <c r="Q184" s="23" cm="1">
        <f t="array" aca="1" ref="Q184" ca="1">_FV(H184,"52 week low",TRUE)</f>
        <v>49.469900000000003</v>
      </c>
      <c r="R184" s="23" cm="1">
        <f t="array" aca="1" ref="R184" ca="1">_FV(H184,"52 week high",TRUE)</f>
        <v>64.787899999999993</v>
      </c>
      <c r="S184" s="8" cm="1">
        <f t="array" aca="1" ref="S184" ca="1">_FV(H184,"Volume")</f>
        <v>15928</v>
      </c>
      <c r="T184" s="7" cm="1">
        <f t="array" aca="1" ref="T184" ca="1">_FV(H184,"Volume average",TRUE)</f>
        <v>20814</v>
      </c>
      <c r="U184" s="7"/>
      <c r="V184" s="25" cm="1">
        <f t="array" aca="1" ref="V184" ca="1">_FV(H184,"Expense ratio",TRUE)</f>
        <v>6.5000000000000006E-3</v>
      </c>
      <c r="W184" s="24" cm="1">
        <f t="array" aca="1" ref="W184" ca="1">_FV(H184,"Market cap",TRUE)</f>
        <v>679253006.24000001</v>
      </c>
      <c r="Y184" t="str">
        <f t="shared" si="2"/>
        <v/>
      </c>
    </row>
    <row r="185" spans="1:26" hidden="1" x14ac:dyDescent="0.25">
      <c r="A185" t="s">
        <v>10800</v>
      </c>
      <c r="B185" t="s">
        <v>4179</v>
      </c>
      <c r="C185" t="s">
        <v>6600</v>
      </c>
      <c r="D185" t="s">
        <v>10169</v>
      </c>
      <c r="E185" t="s">
        <v>11739</v>
      </c>
      <c r="F185" t="s">
        <v>10800</v>
      </c>
      <c r="G185" t="s">
        <v>11395</v>
      </c>
      <c r="H185" t="e" vm="1486">
        <v>#VALUE!</v>
      </c>
      <c r="I185" s="31" cm="1">
        <f t="array" aca="1" ref="I185" ca="1">_FV(H185,"Last trade time",TRUE)</f>
        <v>45824.84027780078</v>
      </c>
      <c r="J185" s="23" cm="1">
        <f t="array" aca="1" ref="J185" ca="1">_FV(H185,"Price")</f>
        <v>16.670000000000002</v>
      </c>
      <c r="K185" s="27" cm="1">
        <f t="array" aca="1" ref="K185" ca="1">_FV(H185,"Change (%)",TRUE)</f>
        <v>2.405E-3</v>
      </c>
      <c r="L185" s="26" cm="1">
        <f t="array" aca="1" ref="L185" ca="1">_FV(H185,"Change")</f>
        <v>0.04</v>
      </c>
      <c r="M185" s="23" cm="1">
        <f t="array" aca="1" ref="M185" ca="1">_FV(H185,"Open")</f>
        <v>16.690000000000001</v>
      </c>
      <c r="N185" s="23" cm="1">
        <f t="array" aca="1" ref="N185" ca="1">_FV(H185,"Low")</f>
        <v>16.54</v>
      </c>
      <c r="O185" s="23" cm="1">
        <f t="array" aca="1" ref="O185" ca="1">_FV(H185,"High")</f>
        <v>16.690000000000001</v>
      </c>
      <c r="P185" s="23" cm="1">
        <f t="array" aca="1" ref="P185" ca="1">_FV(H185,"Previous close",TRUE)</f>
        <v>16.63</v>
      </c>
      <c r="Q185" s="23" cm="1">
        <f t="array" aca="1" ref="Q185" ca="1">_FV(H185,"52 week low",TRUE)</f>
        <v>13.675000000000001</v>
      </c>
      <c r="R185" s="23" cm="1">
        <f t="array" aca="1" ref="R185" ca="1">_FV(H185,"52 week high",TRUE)</f>
        <v>18.039899999999999</v>
      </c>
      <c r="S185" s="8" cm="1">
        <f t="array" aca="1" ref="S185" ca="1">_FV(H185,"Volume")</f>
        <v>19486</v>
      </c>
      <c r="T185" s="7" cm="1">
        <f t="array" aca="1" ref="T185" ca="1">_FV(H185,"Volume average",TRUE)</f>
        <v>26265</v>
      </c>
      <c r="U185" s="7"/>
      <c r="V185" s="25" cm="1">
        <f t="array" aca="1" ref="V185" ca="1">_FV(H185,"Expense ratio",TRUE)</f>
        <v>6.5000000000000006E-3</v>
      </c>
      <c r="W185" s="24" cm="1">
        <f t="array" aca="1" ref="W185" ca="1">_FV(H185,"Market cap",TRUE)</f>
        <v>62575512.829999998</v>
      </c>
      <c r="Y185" t="str">
        <f t="shared" si="2"/>
        <v/>
      </c>
    </row>
    <row r="186" spans="1:26" hidden="1" x14ac:dyDescent="0.25">
      <c r="A186" t="s">
        <v>10810</v>
      </c>
      <c r="B186" t="s">
        <v>7514</v>
      </c>
      <c r="C186" t="s">
        <v>6600</v>
      </c>
      <c r="D186" t="s">
        <v>10169</v>
      </c>
      <c r="E186" t="s">
        <v>449</v>
      </c>
      <c r="F186" t="s">
        <v>10810</v>
      </c>
      <c r="G186" t="s">
        <v>11300</v>
      </c>
      <c r="H186" t="e" vm="2790">
        <v>#VALUE!</v>
      </c>
      <c r="I186" s="31" cm="1">
        <f t="array" aca="1" ref="I186" ca="1">_FV(H186,"Last trade time",TRUE)</f>
        <v>45824.843750046093</v>
      </c>
      <c r="J186" s="23" cm="1">
        <f t="array" aca="1" ref="J186" ca="1">_FV(H186,"Price")</f>
        <v>27.21</v>
      </c>
      <c r="K186" s="27" cm="1">
        <f t="array" aca="1" ref="K186" ca="1">_FV(H186,"Change (%)",TRUE)</f>
        <v>1.2277E-2</v>
      </c>
      <c r="L186" s="26" cm="1">
        <f t="array" aca="1" ref="L186" ca="1">_FV(H186,"Change")</f>
        <v>0.33</v>
      </c>
      <c r="M186" s="23" cm="1">
        <f t="array" aca="1" ref="M186" ca="1">_FV(H186,"Open")</f>
        <v>27.05</v>
      </c>
      <c r="N186" s="23" cm="1">
        <f t="array" aca="1" ref="N186" ca="1">_FV(H186,"Low")</f>
        <v>27.05</v>
      </c>
      <c r="O186" s="23" cm="1">
        <f t="array" aca="1" ref="O186" ca="1">_FV(H186,"High")</f>
        <v>27.2682</v>
      </c>
      <c r="P186" s="23" cm="1">
        <f t="array" aca="1" ref="P186" ca="1">_FV(H186,"Previous close",TRUE)</f>
        <v>26.88</v>
      </c>
      <c r="Q186" s="23" cm="1">
        <f t="array" aca="1" ref="Q186" ca="1">_FV(H186,"52 week low",TRUE)</f>
        <v>21.86</v>
      </c>
      <c r="R186" s="23" cm="1">
        <f t="array" aca="1" ref="R186" ca="1">_FV(H186,"52 week high",TRUE)</f>
        <v>29.57</v>
      </c>
      <c r="S186" s="8" cm="1">
        <f t="array" aca="1" ref="S186" ca="1">_FV(H186,"Volume")</f>
        <v>9033</v>
      </c>
      <c r="T186" s="7" cm="1">
        <f t="array" aca="1" ref="T186" ca="1">_FV(H186,"Volume average",TRUE)</f>
        <v>10351</v>
      </c>
      <c r="U186" s="7"/>
      <c r="V186" s="25" cm="1">
        <f t="array" aca="1" ref="V186" ca="1">_FV(H186,"Expense ratio",TRUE)</f>
        <v>3.2000000000000002E-3</v>
      </c>
      <c r="W186" s="24" cm="1">
        <f t="array" aca="1" ref="W186" ca="1">_FV(H186,"Market cap",TRUE)</f>
        <v>140195569.65000001</v>
      </c>
      <c r="Y186" t="str">
        <f t="shared" si="2"/>
        <v/>
      </c>
    </row>
    <row r="187" spans="1:26" hidden="1" x14ac:dyDescent="0.25">
      <c r="A187" t="s">
        <v>10796</v>
      </c>
      <c r="B187" t="s">
        <v>5930</v>
      </c>
      <c r="C187" t="s">
        <v>6600</v>
      </c>
      <c r="D187" t="s">
        <v>10169</v>
      </c>
      <c r="E187" t="s">
        <v>11739</v>
      </c>
      <c r="F187" t="s">
        <v>10796</v>
      </c>
      <c r="G187" t="s">
        <v>11397</v>
      </c>
      <c r="H187" t="e" vm="2161">
        <v>#VALUE!</v>
      </c>
      <c r="I187" s="31" cm="1">
        <f t="array" aca="1" ref="I187" ca="1">_FV(H187,"Last trade time",TRUE)</f>
        <v>45824.840277812502</v>
      </c>
      <c r="J187" s="23" cm="1">
        <f t="array" aca="1" ref="J187" ca="1">_FV(H187,"Price")</f>
        <v>125.29</v>
      </c>
      <c r="K187" s="27" cm="1">
        <f t="array" aca="1" ref="K187" ca="1">_FV(H187,"Change (%)",TRUE)</f>
        <v>1.2322E-2</v>
      </c>
      <c r="L187" s="26" cm="1">
        <f t="array" aca="1" ref="L187" ca="1">_FV(H187,"Change")</f>
        <v>1.5249999999999999</v>
      </c>
      <c r="M187" s="23" cm="1">
        <f t="array" aca="1" ref="M187" ca="1">_FV(H187,"Open")</f>
        <v>125.16</v>
      </c>
      <c r="N187" s="23" cm="1">
        <f t="array" aca="1" ref="N187" ca="1">_FV(H187,"Low")</f>
        <v>125.16</v>
      </c>
      <c r="O187" s="23" cm="1">
        <f t="array" aca="1" ref="O187" ca="1">_FV(H187,"High")</f>
        <v>125.91500000000001</v>
      </c>
      <c r="P187" s="23" cm="1">
        <f t="array" aca="1" ref="P187" ca="1">_FV(H187,"Previous close",TRUE)</f>
        <v>123.765</v>
      </c>
      <c r="Q187" s="23" cm="1">
        <f t="array" aca="1" ref="Q187" ca="1">_FV(H187,"52 week low",TRUE)</f>
        <v>100.11</v>
      </c>
      <c r="R187" s="23" cm="1">
        <f t="array" aca="1" ref="R187" ca="1">_FV(H187,"52 week high",TRUE)</f>
        <v>130.43</v>
      </c>
      <c r="S187" s="8" cm="1">
        <f t="array" aca="1" ref="S187" ca="1">_FV(H187,"Volume")</f>
        <v>16353</v>
      </c>
      <c r="T187" s="7" cm="1">
        <f t="array" aca="1" ref="T187" ca="1">_FV(H187,"Volume average",TRUE)</f>
        <v>17808</v>
      </c>
      <c r="U187" s="7"/>
      <c r="V187" s="25" cm="1">
        <f t="array" aca="1" ref="V187" ca="1">_FV(H187,"Expense ratio",TRUE)</f>
        <v>4.8999999999999998E-3</v>
      </c>
      <c r="W187" s="24" cm="1">
        <f t="array" aca="1" ref="W187" ca="1">_FV(H187,"Market cap",TRUE)</f>
        <v>351067995.44</v>
      </c>
      <c r="Y187" t="str">
        <f t="shared" si="2"/>
        <v/>
      </c>
    </row>
    <row r="188" spans="1:26" hidden="1" x14ac:dyDescent="0.25">
      <c r="A188" t="s">
        <v>10804</v>
      </c>
      <c r="B188" t="s">
        <v>5827</v>
      </c>
      <c r="C188" t="s">
        <v>6600</v>
      </c>
      <c r="D188" t="s">
        <v>10169</v>
      </c>
      <c r="E188" t="s">
        <v>11845</v>
      </c>
      <c r="F188" t="s">
        <v>10804</v>
      </c>
      <c r="G188" t="s">
        <v>11402</v>
      </c>
      <c r="H188" t="e" vm="2122">
        <v>#VALUE!</v>
      </c>
      <c r="I188" s="31" cm="1">
        <f t="array" aca="1" ref="I188" ca="1">_FV(H188,"Last trade time",TRUE)</f>
        <v>45824.840277823438</v>
      </c>
      <c r="J188" s="23" cm="1">
        <f t="array" aca="1" ref="J188" ca="1">_FV(H188,"Price")</f>
        <v>23.480899999999998</v>
      </c>
      <c r="K188" s="27" cm="1">
        <f t="array" aca="1" ref="K188" ca="1">_FV(H188,"Change (%)",TRUE)</f>
        <v>1.3408999999999999E-2</v>
      </c>
      <c r="L188" s="26" cm="1">
        <f t="array" aca="1" ref="L188" ca="1">_FV(H188,"Change")</f>
        <v>0.31069999999999998</v>
      </c>
      <c r="M188" s="23" cm="1">
        <f t="array" aca="1" ref="M188" ca="1">_FV(H188,"Open")</f>
        <v>23.45</v>
      </c>
      <c r="N188" s="23" cm="1">
        <f t="array" aca="1" ref="N188" ca="1">_FV(H188,"Low")</f>
        <v>23.45</v>
      </c>
      <c r="O188" s="23" cm="1">
        <f t="array" aca="1" ref="O188" ca="1">_FV(H188,"High")</f>
        <v>23.6</v>
      </c>
      <c r="P188" s="23" cm="1">
        <f t="array" aca="1" ref="P188" ca="1">_FV(H188,"Previous close",TRUE)</f>
        <v>23.170200000000001</v>
      </c>
      <c r="Q188" s="23" cm="1">
        <f t="array" aca="1" ref="Q188" ca="1">_FV(H188,"52 week low",TRUE)</f>
        <v>18.9711</v>
      </c>
      <c r="R188" s="23" cm="1">
        <f t="array" aca="1" ref="R188" ca="1">_FV(H188,"52 week high",TRUE)</f>
        <v>23.67</v>
      </c>
      <c r="S188" s="8" cm="1">
        <f t="array" aca="1" ref="S188" ca="1">_FV(H188,"Volume")</f>
        <v>3266</v>
      </c>
      <c r="T188" s="7" cm="1">
        <f t="array" aca="1" ref="T188" ca="1">_FV(H188,"Volume average",TRUE)</f>
        <v>4650</v>
      </c>
      <c r="U188" s="7"/>
      <c r="V188" s="25" cm="1">
        <f t="array" aca="1" ref="V188" ca="1">_FV(H188,"Expense ratio",TRUE)</f>
        <v>4.8999999999999998E-3</v>
      </c>
      <c r="W188" s="24" cm="1">
        <f t="array" aca="1" ref="W188" ca="1">_FV(H188,"Market cap",TRUE)</f>
        <v>84222886.799999997</v>
      </c>
      <c r="Y188" t="str">
        <f t="shared" si="2"/>
        <v/>
      </c>
    </row>
    <row r="189" spans="1:26" hidden="1" x14ac:dyDescent="0.25">
      <c r="A189" t="s">
        <v>11209</v>
      </c>
      <c r="B189" t="s">
        <v>11167</v>
      </c>
      <c r="C189" t="s">
        <v>6600</v>
      </c>
      <c r="D189" t="s">
        <v>10169</v>
      </c>
      <c r="E189" t="s">
        <v>449</v>
      </c>
      <c r="H189" t="e" vm="3869">
        <v>#VALUE!</v>
      </c>
      <c r="I189" s="31" cm="1">
        <f t="array" aca="1" ref="I189" ca="1">_FV(H189,"Last trade time",TRUE)</f>
        <v>45824.934027777781</v>
      </c>
      <c r="J189" s="23" cm="1">
        <f t="array" aca="1" ref="J189" ca="1">_FV(H189,"Price")</f>
        <v>24.05</v>
      </c>
      <c r="K189" s="27" cm="1">
        <f t="array" aca="1" ref="K189" ca="1">_FV(H189,"Change (%)",TRUE)</f>
        <v>1.0928999999999999E-2</v>
      </c>
      <c r="L189" s="26" cm="1">
        <f t="array" aca="1" ref="L189" ca="1">_FV(H189,"Change")</f>
        <v>0.26</v>
      </c>
      <c r="M189" s="23" t="e" cm="1" vm="5">
        <f t="array" ref="M189">_FV(H189,"Open")</f>
        <v>#VALUE!</v>
      </c>
      <c r="N189" s="23" t="e" cm="1" vm="6">
        <f t="array" ref="N189">_FV(H189,"Low")</f>
        <v>#VALUE!</v>
      </c>
      <c r="O189" s="23" t="e" cm="1" vm="7">
        <f t="array" ref="O189">_FV(H189,"High")</f>
        <v>#VALUE!</v>
      </c>
      <c r="P189" s="23" cm="1">
        <f t="array" aca="1" ref="P189" ca="1">_FV(H189,"Previous close",TRUE)</f>
        <v>23.79</v>
      </c>
      <c r="Q189" s="23" t="e" cm="1" vm="9">
        <f t="array" ref="Q189">_FV(H189,"52 week low",TRUE)</f>
        <v>#VALUE!</v>
      </c>
      <c r="R189" s="23" t="e" cm="1" vm="10">
        <f t="array" ref="R189">_FV(H189,"52 week high",TRUE)</f>
        <v>#VALUE!</v>
      </c>
      <c r="S189" s="8" t="e" cm="1" vm="11">
        <f t="array" ref="S189">_FV(H189,"Volume")</f>
        <v>#VALUE!</v>
      </c>
      <c r="T189" s="7" t="e" cm="1" vm="12">
        <f t="array" ref="T189">_FV(H189,"Volume average",TRUE)</f>
        <v>#VALUE!</v>
      </c>
      <c r="U189" s="7"/>
      <c r="V189" s="25" cm="1">
        <f t="array" aca="1" ref="V189" ca="1">_FV(H189,"Expense ratio",TRUE)</f>
        <v>7.4999999999999997E-3</v>
      </c>
      <c r="W189" s="24" t="e" cm="1" vm="14">
        <f t="array" ref="W189">_FV(H189,"Market cap",TRUE)</f>
        <v>#VALUE!</v>
      </c>
      <c r="Y189" t="str">
        <f t="shared" si="2"/>
        <v/>
      </c>
    </row>
    <row r="190" spans="1:26" hidden="1" x14ac:dyDescent="0.25">
      <c r="A190" t="s">
        <v>10805</v>
      </c>
      <c r="B190" t="s">
        <v>4462</v>
      </c>
      <c r="C190" t="s">
        <v>6600</v>
      </c>
      <c r="D190" s="43" t="s">
        <v>10169</v>
      </c>
      <c r="E190" t="s">
        <v>11845</v>
      </c>
      <c r="F190" t="s">
        <v>10805</v>
      </c>
      <c r="G190" t="s">
        <v>11403</v>
      </c>
      <c r="H190" t="e" vm="1592">
        <v>#VALUE!</v>
      </c>
      <c r="I190" s="31" cm="1">
        <f t="array" aca="1" ref="I190" ca="1">_FV(H190,"Last trade time",TRUE)</f>
        <v>45824.843750265623</v>
      </c>
      <c r="J190" s="23" cm="1">
        <f t="array" aca="1" ref="J190" ca="1">_FV(H190,"Price")</f>
        <v>23.2468</v>
      </c>
      <c r="K190" s="27" cm="1">
        <f t="array" aca="1" ref="K190" ca="1">_FV(H190,"Change (%)",TRUE)</f>
        <v>-1.0399999999999999E-3</v>
      </c>
      <c r="L190" s="26" cm="1">
        <f t="array" aca="1" ref="L190" ca="1">_FV(H190,"Change")</f>
        <v>-2.4199999999999999E-2</v>
      </c>
      <c r="M190" s="23" cm="1">
        <f t="array" aca="1" ref="M190" ca="1">_FV(H190,"Open")</f>
        <v>23.2468</v>
      </c>
      <c r="N190" s="23" cm="1">
        <f t="array" aca="1" ref="N190" ca="1">_FV(H190,"Low")</f>
        <v>23.2468</v>
      </c>
      <c r="O190" s="23" cm="1">
        <f t="array" aca="1" ref="O190" ca="1">_FV(H190,"High")</f>
        <v>23.2468</v>
      </c>
      <c r="P190" s="23" cm="1">
        <f t="array" aca="1" ref="P190" ca="1">_FV(H190,"Previous close",TRUE)</f>
        <v>23.271000000000001</v>
      </c>
      <c r="Q190" s="23" cm="1">
        <f t="array" aca="1" ref="Q190" ca="1">_FV(H190,"52 week low",TRUE)</f>
        <v>19.510000000000002</v>
      </c>
      <c r="R190" s="23" cm="1">
        <f t="array" aca="1" ref="R190" ca="1">_FV(H190,"52 week high",TRUE)</f>
        <v>24.12</v>
      </c>
      <c r="S190" s="8" cm="1">
        <f t="array" aca="1" ref="S190" ca="1">_FV(H190,"Volume")</f>
        <v>26</v>
      </c>
      <c r="T190" s="7" cm="1">
        <f t="array" aca="1" ref="T190" ca="1">_FV(H190,"Volume average",TRUE)</f>
        <v>984</v>
      </c>
      <c r="U190" s="7"/>
      <c r="V190" s="25" cm="1">
        <f t="array" aca="1" ref="V190" ca="1">_FV(H190,"Expense ratio",TRUE)</f>
        <v>6.0000000000000001E-3</v>
      </c>
      <c r="W190" s="24" cm="1">
        <f t="array" aca="1" ref="W190" ca="1">_FV(H190,"Market cap",TRUE)</f>
        <v>6992757.1299999999</v>
      </c>
      <c r="Y190" t="str">
        <f t="shared" si="2"/>
        <v/>
      </c>
    </row>
    <row r="191" spans="1:26" hidden="1" x14ac:dyDescent="0.25">
      <c r="A191" t="s">
        <v>10829</v>
      </c>
      <c r="B191" t="s">
        <v>8101</v>
      </c>
      <c r="C191" s="25" t="s">
        <v>6600</v>
      </c>
      <c r="D191" s="25" t="s">
        <v>11750</v>
      </c>
      <c r="E191" s="25"/>
      <c r="F191" s="25"/>
      <c r="G191" t="s">
        <v>11407</v>
      </c>
      <c r="H191" t="e" vm="3032">
        <v>#VALUE!</v>
      </c>
      <c r="I191" s="31" cm="1">
        <f t="array" aca="1" ref="I191" ca="1">_FV(H191,"Last trade time",TRUE)</f>
        <v>45824.840277823438</v>
      </c>
      <c r="J191" s="23" cm="1">
        <f t="array" aca="1" ref="J191" ca="1">_FV(H191,"Price")</f>
        <v>113.07</v>
      </c>
      <c r="K191" s="27" cm="1">
        <f t="array" aca="1" ref="K191" ca="1">_FV(H191,"Change (%)",TRUE)</f>
        <v>1.0121999999999999E-2</v>
      </c>
      <c r="L191" s="26" cm="1">
        <f t="array" aca="1" ref="L191" ca="1">_FV(H191,"Change")</f>
        <v>1.133</v>
      </c>
      <c r="M191" s="23" cm="1">
        <f t="array" aca="1" ref="M191" ca="1">_FV(H191,"Open")</f>
        <v>112.47</v>
      </c>
      <c r="N191" s="23" cm="1">
        <f t="array" aca="1" ref="N191" ca="1">_FV(H191,"Low")</f>
        <v>112.47</v>
      </c>
      <c r="O191" s="23" cm="1">
        <f t="array" aca="1" ref="O191" ca="1">_FV(H191,"High")</f>
        <v>113.37</v>
      </c>
      <c r="P191" s="23" cm="1">
        <f t="array" aca="1" ref="P191" ca="1">_FV(H191,"Previous close",TRUE)</f>
        <v>111.937</v>
      </c>
      <c r="Q191" s="23" cm="1">
        <f t="array" aca="1" ref="Q191" ca="1">_FV(H191,"52 week low",TRUE)</f>
        <v>89.1584</v>
      </c>
      <c r="R191" s="23" cm="1">
        <f t="array" aca="1" ref="R191" ca="1">_FV(H191,"52 week high",TRUE)</f>
        <v>115.7764</v>
      </c>
      <c r="S191" s="8" cm="1">
        <f t="array" aca="1" ref="S191" ca="1">_FV(H191,"Volume")</f>
        <v>147418</v>
      </c>
      <c r="T191" s="7" cm="1">
        <f t="array" aca="1" ref="T191" ca="1">_FV(H191,"Volume average",TRUE)</f>
        <v>131701</v>
      </c>
      <c r="U191" s="7"/>
      <c r="V191" s="25" cm="1">
        <f t="array" aca="1" ref="V191" ca="1">_FV(H191,"Expense ratio",TRUE)</f>
        <v>2.5000000000000001E-3</v>
      </c>
      <c r="W191" s="24" cm="1">
        <f t="array" aca="1" ref="W191" ca="1">_FV(H191,"Market cap",TRUE)</f>
        <v>4499809979.7299995</v>
      </c>
      <c r="Y191" t="str">
        <f t="shared" ref="Y191:Y253" si="3">IF(B191=B190,"XXX","")</f>
        <v/>
      </c>
    </row>
    <row r="192" spans="1:26" hidden="1" x14ac:dyDescent="0.25">
      <c r="A192" t="s">
        <v>10830</v>
      </c>
      <c r="B192" t="s">
        <v>9396</v>
      </c>
      <c r="C192" s="25" t="s">
        <v>6600</v>
      </c>
      <c r="D192" s="25" t="s">
        <v>11750</v>
      </c>
      <c r="E192" s="25"/>
      <c r="F192" s="25"/>
      <c r="G192" t="s">
        <v>11411</v>
      </c>
      <c r="H192" t="e" vm="3570">
        <v>#VALUE!</v>
      </c>
      <c r="I192" s="31" cm="1">
        <f t="array" aca="1" ref="I192" ca="1">_FV(H192,"Last trade time",TRUE)</f>
        <v>45824.843750265623</v>
      </c>
      <c r="J192" s="23" cm="1">
        <f t="array" aca="1" ref="J192" ca="1">_FV(H192,"Price")</f>
        <v>105.58</v>
      </c>
      <c r="K192" s="27" cm="1">
        <f t="array" aca="1" ref="K192" ca="1">_FV(H192,"Change (%)",TRUE)</f>
        <v>8.9160000000000003E-3</v>
      </c>
      <c r="L192" s="26" cm="1">
        <f t="array" aca="1" ref="L192" ca="1">_FV(H192,"Change")</f>
        <v>0.93300000000000005</v>
      </c>
      <c r="M192" s="23" cm="1">
        <f t="array" aca="1" ref="M192" ca="1">_FV(H192,"Open")</f>
        <v>105.39149999999999</v>
      </c>
      <c r="N192" s="23" cm="1">
        <f t="array" aca="1" ref="N192" ca="1">_FV(H192,"Low")</f>
        <v>105.39149999999999</v>
      </c>
      <c r="O192" s="23" cm="1">
        <f t="array" aca="1" ref="O192" ca="1">_FV(H192,"High")</f>
        <v>105.84</v>
      </c>
      <c r="P192" s="23" cm="1">
        <f t="array" aca="1" ref="P192" ca="1">_FV(H192,"Previous close",TRUE)</f>
        <v>104.64700000000001</v>
      </c>
      <c r="Q192" s="23" cm="1">
        <f t="array" aca="1" ref="Q192" ca="1">_FV(H192,"52 week low",TRUE)</f>
        <v>83.45</v>
      </c>
      <c r="R192" s="23" cm="1">
        <f t="array" aca="1" ref="R192" ca="1">_FV(H192,"52 week high",TRUE)</f>
        <v>108.0399</v>
      </c>
      <c r="S192" s="8" cm="1">
        <f t="array" aca="1" ref="S192" ca="1">_FV(H192,"Volume")</f>
        <v>15501</v>
      </c>
      <c r="T192" s="7" cm="1">
        <f t="array" aca="1" ref="T192" ca="1">_FV(H192,"Volume average",TRUE)</f>
        <v>18119</v>
      </c>
      <c r="U192" s="7"/>
      <c r="V192" s="25" cm="1">
        <f t="array" aca="1" ref="V192" ca="1">_FV(H192,"Expense ratio",TRUE)</f>
        <v>1E-3</v>
      </c>
      <c r="W192" s="24" cm="1">
        <f t="array" aca="1" ref="W192" ca="1">_FV(H192,"Market cap",TRUE)</f>
        <v>903101065.29999995</v>
      </c>
      <c r="Y192" t="str">
        <f t="shared" si="3"/>
        <v/>
      </c>
    </row>
    <row r="193" spans="1:25" hidden="1" x14ac:dyDescent="0.25">
      <c r="A193" t="s">
        <v>10833</v>
      </c>
      <c r="B193" t="s">
        <v>6301</v>
      </c>
      <c r="C193" s="25" t="s">
        <v>6600</v>
      </c>
      <c r="D193" s="25" t="s">
        <v>11750</v>
      </c>
      <c r="E193" s="25"/>
      <c r="F193" s="25"/>
      <c r="G193" t="s">
        <v>11409</v>
      </c>
      <c r="H193" t="e" vm="2301">
        <v>#VALUE!</v>
      </c>
      <c r="I193" s="31" cm="1">
        <f t="array" aca="1" ref="I193" ca="1">_FV(H193,"Last trade time",TRUE)</f>
        <v>45824.840277823438</v>
      </c>
      <c r="J193" s="23" cm="1">
        <f t="array" aca="1" ref="J193" ca="1">_FV(H193,"Price")</f>
        <v>57.316699999999997</v>
      </c>
      <c r="K193" s="27" cm="1">
        <f t="array" aca="1" ref="K193" ca="1">_FV(H193,"Change (%)",TRUE)</f>
        <v>1.4504999999999999E-2</v>
      </c>
      <c r="L193" s="26" cm="1">
        <f t="array" aca="1" ref="L193" ca="1">_FV(H193,"Change")</f>
        <v>0.81950000000000001</v>
      </c>
      <c r="M193" s="23" cm="1">
        <f t="array" aca="1" ref="M193" ca="1">_FV(H193,"Open")</f>
        <v>55.23</v>
      </c>
      <c r="N193" s="23" cm="1">
        <f t="array" aca="1" ref="N193" ca="1">_FV(H193,"Low")</f>
        <v>55.23</v>
      </c>
      <c r="O193" s="23" cm="1">
        <f t="array" aca="1" ref="O193" ca="1">_FV(H193,"High")</f>
        <v>57.320999999999998</v>
      </c>
      <c r="P193" s="23" cm="1">
        <f t="array" aca="1" ref="P193" ca="1">_FV(H193,"Previous close",TRUE)</f>
        <v>56.497199999999999</v>
      </c>
      <c r="Q193" s="23" cm="1">
        <f t="array" aca="1" ref="Q193" ca="1">_FV(H193,"52 week low",TRUE)</f>
        <v>47.27</v>
      </c>
      <c r="R193" s="23" cm="1">
        <f t="array" aca="1" ref="R193" ca="1">_FV(H193,"52 week high",TRUE)</f>
        <v>64.709900000000005</v>
      </c>
      <c r="S193" s="8" cm="1">
        <f t="array" aca="1" ref="S193" ca="1">_FV(H193,"Volume")</f>
        <v>3883</v>
      </c>
      <c r="T193" s="7" cm="1">
        <f t="array" aca="1" ref="T193" ca="1">_FV(H193,"Volume average",TRUE)</f>
        <v>6075</v>
      </c>
      <c r="U193" s="7"/>
      <c r="V193" s="25" cm="1">
        <f t="array" aca="1" ref="V193" ca="1">_FV(H193,"Expense ratio",TRUE)</f>
        <v>4.5000000000000005E-3</v>
      </c>
      <c r="W193" s="24" cm="1">
        <f t="array" aca="1" ref="W193" ca="1">_FV(H193,"Market cap",TRUE)</f>
        <v>150215251.87</v>
      </c>
      <c r="Y193" t="str">
        <f t="shared" si="3"/>
        <v/>
      </c>
    </row>
    <row r="194" spans="1:25" hidden="1" x14ac:dyDescent="0.25">
      <c r="A194" t="s">
        <v>10832</v>
      </c>
      <c r="B194" t="s">
        <v>8434</v>
      </c>
      <c r="C194" s="25" t="s">
        <v>6600</v>
      </c>
      <c r="D194" s="46" t="s">
        <v>11750</v>
      </c>
      <c r="E194" s="25"/>
      <c r="F194" s="25"/>
      <c r="G194" t="s">
        <v>11410</v>
      </c>
      <c r="H194" t="e" vm="3168">
        <v>#VALUE!</v>
      </c>
      <c r="I194" s="31" cm="1">
        <f t="array" aca="1" ref="I194" ca="1">_FV(H194,"Last trade time",TRUE)</f>
        <v>45824.840277812502</v>
      </c>
      <c r="J194" s="23" cm="1">
        <f t="array" aca="1" ref="J194" ca="1">_FV(H194,"Price")</f>
        <v>121.4783</v>
      </c>
      <c r="K194" s="27" cm="1">
        <f t="array" aca="1" ref="K194" ca="1">_FV(H194,"Change (%)",TRUE)</f>
        <v>1.0767000000000001E-2</v>
      </c>
      <c r="L194" s="26" cm="1">
        <f t="array" aca="1" ref="L194" ca="1">_FV(H194,"Change")</f>
        <v>1.294</v>
      </c>
      <c r="M194" s="23" cm="1">
        <f t="array" aca="1" ref="M194" ca="1">_FV(H194,"Open")</f>
        <v>120.88</v>
      </c>
      <c r="N194" s="23" cm="1">
        <f t="array" aca="1" ref="N194" ca="1">_FV(H194,"Low")</f>
        <v>120.88</v>
      </c>
      <c r="O194" s="23" cm="1">
        <f t="array" aca="1" ref="O194" ca="1">_FV(H194,"High")</f>
        <v>121.82</v>
      </c>
      <c r="P194" s="23" cm="1">
        <f t="array" aca="1" ref="P194" ca="1">_FV(H194,"Previous close",TRUE)</f>
        <v>120.18429999999999</v>
      </c>
      <c r="Q194" s="23" cm="1">
        <f t="array" aca="1" ref="Q194" ca="1">_FV(H194,"52 week low",TRUE)</f>
        <v>98.95</v>
      </c>
      <c r="R194" s="23" cm="1">
        <f t="array" aca="1" ref="R194" ca="1">_FV(H194,"52 week high",TRUE)</f>
        <v>123.455</v>
      </c>
      <c r="S194" s="8" cm="1">
        <f t="array" aca="1" ref="S194" ca="1">_FV(H194,"Volume")</f>
        <v>4166</v>
      </c>
      <c r="T194" s="7" cm="1">
        <f t="array" aca="1" ref="T194" ca="1">_FV(H194,"Volume average",TRUE)</f>
        <v>4694</v>
      </c>
      <c r="U194" s="7"/>
      <c r="V194" s="25" cm="1">
        <f t="array" aca="1" ref="V194" ca="1">_FV(H194,"Expense ratio",TRUE)</f>
        <v>2E-3</v>
      </c>
      <c r="W194" s="24" cm="1">
        <f t="array" aca="1" ref="W194" ca="1">_FV(H194,"Market cap",TRUE)</f>
        <v>252743737.53</v>
      </c>
      <c r="Y194" t="str">
        <f t="shared" si="3"/>
        <v/>
      </c>
    </row>
    <row r="195" spans="1:25" hidden="1" x14ac:dyDescent="0.25">
      <c r="A195" t="s">
        <v>10831</v>
      </c>
      <c r="B195" t="s">
        <v>6395</v>
      </c>
      <c r="C195" s="25" t="s">
        <v>6600</v>
      </c>
      <c r="D195" s="25" t="s">
        <v>11750</v>
      </c>
      <c r="E195" s="25"/>
      <c r="F195" s="25"/>
      <c r="G195" t="s">
        <v>11408</v>
      </c>
      <c r="H195" t="e" vm="2337">
        <v>#VALUE!</v>
      </c>
      <c r="I195" s="31" cm="1">
        <f t="array" aca="1" ref="I195" ca="1">_FV(H195,"Last trade time",TRUE)</f>
        <v>45824.840295150003</v>
      </c>
      <c r="J195" s="23" cm="1">
        <f t="array" aca="1" ref="J195" ca="1">_FV(H195,"Price")</f>
        <v>184.23949999999999</v>
      </c>
      <c r="K195" s="27" cm="1">
        <f t="array" aca="1" ref="K195" ca="1">_FV(H195,"Change (%)",TRUE)</f>
        <v>8.9180000000000006E-3</v>
      </c>
      <c r="L195" s="26" cm="1">
        <f t="array" aca="1" ref="L195" ca="1">_FV(H195,"Change")</f>
        <v>1.6285000000000001</v>
      </c>
      <c r="M195" s="23" cm="1">
        <f t="array" aca="1" ref="M195" ca="1">_FV(H195,"Open")</f>
        <v>184.06</v>
      </c>
      <c r="N195" s="23" cm="1">
        <f t="array" aca="1" ref="N195" ca="1">_FV(H195,"Low")</f>
        <v>184.06</v>
      </c>
      <c r="O195" s="23" cm="1">
        <f t="array" aca="1" ref="O195" ca="1">_FV(H195,"High")</f>
        <v>184.23949999999999</v>
      </c>
      <c r="P195" s="23" cm="1">
        <f t="array" aca="1" ref="P195" ca="1">_FV(H195,"Previous close",TRUE)</f>
        <v>182.61099999999999</v>
      </c>
      <c r="Q195" s="23" cm="1">
        <f t="array" aca="1" ref="Q195" ca="1">_FV(H195,"52 week low",TRUE)</f>
        <v>149.91999999999999</v>
      </c>
      <c r="R195" s="23" cm="1">
        <f t="array" aca="1" ref="R195" ca="1">_FV(H195,"52 week high",TRUE)</f>
        <v>184.6112</v>
      </c>
      <c r="S195" s="8" cm="1">
        <f t="array" aca="1" ref="S195" ca="1">_FV(H195,"Volume")</f>
        <v>240</v>
      </c>
      <c r="T195" s="7" cm="1">
        <f t="array" aca="1" ref="T195" ca="1">_FV(H195,"Volume average",TRUE)</f>
        <v>424</v>
      </c>
      <c r="U195" s="7"/>
      <c r="V195" s="25" cm="1">
        <f t="array" aca="1" ref="V195" ca="1">_FV(H195,"Expense ratio",TRUE)</f>
        <v>4.1999999999999997E-3</v>
      </c>
      <c r="W195" s="24" cm="1">
        <f t="array" aca="1" ref="W195" ca="1">_FV(H195,"Market cap",TRUE)</f>
        <v>85403197.209999993</v>
      </c>
      <c r="Y195" t="str">
        <f t="shared" si="3"/>
        <v/>
      </c>
    </row>
    <row r="196" spans="1:25" hidden="1" x14ac:dyDescent="0.25">
      <c r="A196" t="s">
        <v>10859</v>
      </c>
      <c r="B196" t="s">
        <v>5183</v>
      </c>
      <c r="C196" t="s">
        <v>6600</v>
      </c>
      <c r="D196" t="s">
        <v>11775</v>
      </c>
      <c r="E196" t="s">
        <v>10173</v>
      </c>
      <c r="G196" t="s">
        <v>11415</v>
      </c>
      <c r="H196" t="e" vm="1867">
        <v>#VALUE!</v>
      </c>
      <c r="I196" s="31" cm="1">
        <f t="array" aca="1" ref="I196" ca="1">_FV(H196,"Last trade time",TRUE)</f>
        <v>45824.934016503903</v>
      </c>
      <c r="J196" s="23" cm="1">
        <f t="array" aca="1" ref="J196" ca="1">_FV(H196,"Price")</f>
        <v>133.63</v>
      </c>
      <c r="K196" s="27" cm="1">
        <f t="array" aca="1" ref="K196" ca="1">_FV(H196,"Change (%)",TRUE)</f>
        <v>1.3500000000000002E-2</v>
      </c>
      <c r="L196" s="26" cm="1">
        <f t="array" aca="1" ref="L196" ca="1">_FV(H196,"Change")</f>
        <v>1.78</v>
      </c>
      <c r="M196" s="23" cm="1">
        <f t="array" aca="1" ref="M196" ca="1">_FV(H196,"Open")</f>
        <v>132.72</v>
      </c>
      <c r="N196" s="23" cm="1">
        <f t="array" aca="1" ref="N196" ca="1">_FV(H196,"Low")</f>
        <v>132.72</v>
      </c>
      <c r="O196" s="23" cm="1">
        <f t="array" aca="1" ref="O196" ca="1">_FV(H196,"High")</f>
        <v>133.93</v>
      </c>
      <c r="P196" s="23" cm="1">
        <f t="array" aca="1" ref="P196" ca="1">_FV(H196,"Previous close",TRUE)</f>
        <v>131.85</v>
      </c>
      <c r="Q196" s="23" cm="1">
        <f t="array" aca="1" ref="Q196" ca="1">_FV(H196,"52 week low",TRUE)</f>
        <v>104.2801</v>
      </c>
      <c r="R196" s="23" cm="1">
        <f t="array" aca="1" ref="R196" ca="1">_FV(H196,"52 week high",TRUE)</f>
        <v>136.19</v>
      </c>
      <c r="S196" s="8" cm="1">
        <f t="array" aca="1" ref="S196" ca="1">_FV(H196,"Volume")</f>
        <v>25764</v>
      </c>
      <c r="T196" s="7" cm="1">
        <f t="array" aca="1" ref="T196" ca="1">_FV(H196,"Volume average",TRUE)</f>
        <v>66001</v>
      </c>
      <c r="U196" s="7"/>
      <c r="V196" s="25" cm="1">
        <f t="array" aca="1" ref="V196" ca="1">_FV(H196,"Expense ratio",TRUE)</f>
        <v>5.5000000000000005E-3</v>
      </c>
      <c r="W196" s="24" cm="1">
        <f t="array" aca="1" ref="W196" ca="1">_FV(H196,"Market cap",TRUE)</f>
        <v>1809140831.0799999</v>
      </c>
      <c r="Y196" t="str">
        <f t="shared" si="3"/>
        <v/>
      </c>
    </row>
    <row r="197" spans="1:25" hidden="1" x14ac:dyDescent="0.25">
      <c r="A197" t="s">
        <v>10872</v>
      </c>
      <c r="B197" t="s">
        <v>8382</v>
      </c>
      <c r="C197" t="s">
        <v>6600</v>
      </c>
      <c r="D197" t="s">
        <v>11775</v>
      </c>
      <c r="E197" t="s">
        <v>10173</v>
      </c>
      <c r="G197" t="s">
        <v>11412</v>
      </c>
      <c r="H197" t="e" vm="3146">
        <v>#VALUE!</v>
      </c>
      <c r="I197" s="31" cm="1">
        <f t="array" aca="1" ref="I197" ca="1">_FV(H197,"Last trade time",TRUE)</f>
        <v>45824.840277812502</v>
      </c>
      <c r="J197" s="23" cm="1">
        <f t="array" aca="1" ref="J197" ca="1">_FV(H197,"Price")</f>
        <v>48.6023</v>
      </c>
      <c r="K197" s="27" cm="1">
        <f t="array" aca="1" ref="K197" ca="1">_FV(H197,"Change (%)",TRUE)</f>
        <v>8.7460000000000003E-3</v>
      </c>
      <c r="L197" s="26" cm="1">
        <f t="array" aca="1" ref="L197" ca="1">_FV(H197,"Change")</f>
        <v>0.4214</v>
      </c>
      <c r="M197" s="23" cm="1">
        <f t="array" aca="1" ref="M197" ca="1">_FV(H197,"Open")</f>
        <v>48.56</v>
      </c>
      <c r="N197" s="23" cm="1">
        <f t="array" aca="1" ref="N197" ca="1">_FV(H197,"Low")</f>
        <v>48.56</v>
      </c>
      <c r="O197" s="23" cm="1">
        <f t="array" aca="1" ref="O197" ca="1">_FV(H197,"High")</f>
        <v>48.78</v>
      </c>
      <c r="P197" s="23" cm="1">
        <f t="array" aca="1" ref="P197" ca="1">_FV(H197,"Previous close",TRUE)</f>
        <v>48.180900000000001</v>
      </c>
      <c r="Q197" s="23" cm="1">
        <f t="array" aca="1" ref="Q197" ca="1">_FV(H197,"52 week low",TRUE)</f>
        <v>40.85</v>
      </c>
      <c r="R197" s="23" cm="1">
        <f t="array" aca="1" ref="R197" ca="1">_FV(H197,"52 week high",TRUE)</f>
        <v>52.18</v>
      </c>
      <c r="S197" s="8" cm="1">
        <f t="array" aca="1" ref="S197" ca="1">_FV(H197,"Volume")</f>
        <v>8663</v>
      </c>
      <c r="T197" s="7" cm="1">
        <f t="array" aca="1" ref="T197" ca="1">_FV(H197,"Volume average",TRUE)</f>
        <v>71921</v>
      </c>
      <c r="U197" s="7"/>
      <c r="V197" s="25" cm="1">
        <f t="array" aca="1" ref="V197" ca="1">_FV(H197,"Expense ratio",TRUE)</f>
        <v>2E-3</v>
      </c>
      <c r="W197" s="24" cm="1">
        <f t="array" aca="1" ref="W197" ca="1">_FV(H197,"Market cap",TRUE)</f>
        <v>629405601.73000002</v>
      </c>
      <c r="Y197" t="str">
        <f t="shared" si="3"/>
        <v/>
      </c>
    </row>
    <row r="198" spans="1:25" hidden="1" x14ac:dyDescent="0.25">
      <c r="A198" t="s">
        <v>10877</v>
      </c>
      <c r="B198" t="s">
        <v>8068</v>
      </c>
      <c r="C198" t="s">
        <v>6600</v>
      </c>
      <c r="D198" t="s">
        <v>11775</v>
      </c>
      <c r="E198" t="s">
        <v>10173</v>
      </c>
      <c r="G198" t="s">
        <v>11413</v>
      </c>
      <c r="H198" t="e" vm="3018">
        <v>#VALUE!</v>
      </c>
      <c r="I198" s="31" cm="1">
        <f t="array" aca="1" ref="I198" ca="1">_FV(H198,"Last trade time",TRUE)</f>
        <v>45824.840277777781</v>
      </c>
      <c r="J198" s="23" cm="1">
        <f t="array" aca="1" ref="J198" ca="1">_FV(H198,"Price")</f>
        <v>107.91</v>
      </c>
      <c r="K198" s="27" cm="1">
        <f t="array" aca="1" ref="K198" ca="1">_FV(H198,"Change (%)",TRUE)</f>
        <v>9.0710000000000009E-3</v>
      </c>
      <c r="L198" s="26" cm="1">
        <f t="array" aca="1" ref="L198" ca="1">_FV(H198,"Change")</f>
        <v>0.97</v>
      </c>
      <c r="M198" s="23" cm="1">
        <f t="array" aca="1" ref="M198" ca="1">_FV(H198,"Open")</f>
        <v>107.71</v>
      </c>
      <c r="N198" s="23" cm="1">
        <f t="array" aca="1" ref="N198" ca="1">_FV(H198,"Low")</f>
        <v>107.69</v>
      </c>
      <c r="O198" s="23" cm="1">
        <f t="array" aca="1" ref="O198" ca="1">_FV(H198,"High")</f>
        <v>108.3909</v>
      </c>
      <c r="P198" s="23" cm="1">
        <f t="array" aca="1" ref="P198" ca="1">_FV(H198,"Previous close",TRUE)</f>
        <v>106.94</v>
      </c>
      <c r="Q198" s="23" cm="1">
        <f t="array" aca="1" ref="Q198" ca="1">_FV(H198,"52 week low",TRUE)</f>
        <v>89.161600000000007</v>
      </c>
      <c r="R198" s="23" cm="1">
        <f t="array" aca="1" ref="R198" ca="1">_FV(H198,"52 week high",TRUE)</f>
        <v>108.44</v>
      </c>
      <c r="S198" s="8" cm="1">
        <f t="array" aca="1" ref="S198" ca="1">_FV(H198,"Volume")</f>
        <v>37337</v>
      </c>
      <c r="T198" s="7" cm="1">
        <f t="array" aca="1" ref="T198" ca="1">_FV(H198,"Volume average",TRUE)</f>
        <v>91648</v>
      </c>
      <c r="U198" s="7"/>
      <c r="V198" s="25" cm="1">
        <f t="array" aca="1" ref="V198" ca="1">_FV(H198,"Expense ratio",TRUE)</f>
        <v>2.5000000000000001E-3</v>
      </c>
      <c r="W198" s="24" cm="1">
        <f t="array" aca="1" ref="W198" ca="1">_FV(H198,"Market cap",TRUE)</f>
        <v>1390995238.1800001</v>
      </c>
      <c r="Y198" t="str">
        <f t="shared" si="3"/>
        <v/>
      </c>
    </row>
    <row r="199" spans="1:25" hidden="1" x14ac:dyDescent="0.25">
      <c r="A199" t="s">
        <v>10878</v>
      </c>
      <c r="B199" t="s">
        <v>7269</v>
      </c>
      <c r="C199" t="s">
        <v>6600</v>
      </c>
      <c r="D199" s="43" t="s">
        <v>11775</v>
      </c>
      <c r="E199" t="s">
        <v>10173</v>
      </c>
      <c r="G199" t="s">
        <v>11414</v>
      </c>
      <c r="H199" t="e" vm="2688">
        <v>#VALUE!</v>
      </c>
      <c r="I199" s="31" cm="1">
        <f t="array" aca="1" ref="I199" ca="1">_FV(H199,"Last trade time",TRUE)</f>
        <v>45824.840277812502</v>
      </c>
      <c r="J199" s="23" cm="1">
        <f t="array" aca="1" ref="J199" ca="1">_FV(H199,"Price")</f>
        <v>107.98</v>
      </c>
      <c r="K199" s="27" cm="1">
        <f t="array" aca="1" ref="K199" ca="1">_FV(H199,"Change (%)",TRUE)</f>
        <v>1.0859000000000001E-2</v>
      </c>
      <c r="L199" s="26" cm="1">
        <f t="array" aca="1" ref="L199" ca="1">_FV(H199,"Change")</f>
        <v>1.1599999999999999</v>
      </c>
      <c r="M199" s="23" cm="1">
        <f t="array" aca="1" ref="M199" ca="1">_FV(H199,"Open")</f>
        <v>107.91</v>
      </c>
      <c r="N199" s="23" cm="1">
        <f t="array" aca="1" ref="N199" ca="1">_FV(H199,"Low")</f>
        <v>107.85</v>
      </c>
      <c r="O199" s="23" cm="1">
        <f t="array" aca="1" ref="O199" ca="1">_FV(H199,"High")</f>
        <v>108.565</v>
      </c>
      <c r="P199" s="23" cm="1">
        <f t="array" aca="1" ref="P199" ca="1">_FV(H199,"Previous close",TRUE)</f>
        <v>106.82</v>
      </c>
      <c r="Q199" s="23" cm="1">
        <f t="array" aca="1" ref="Q199" ca="1">_FV(H199,"52 week low",TRUE)</f>
        <v>89.15</v>
      </c>
      <c r="R199" s="23" cm="1">
        <f t="array" aca="1" ref="R199" ca="1">_FV(H199,"52 week high",TRUE)</f>
        <v>127.48</v>
      </c>
      <c r="S199" s="8" cm="1">
        <f t="array" aca="1" ref="S199" ca="1">_FV(H199,"Volume")</f>
        <v>9674</v>
      </c>
      <c r="T199" s="7" cm="1">
        <f t="array" aca="1" ref="T199" ca="1">_FV(H199,"Volume average",TRUE)</f>
        <v>20305</v>
      </c>
      <c r="U199" s="7"/>
      <c r="V199" s="25" cm="1">
        <f t="array" aca="1" ref="V199" ca="1">_FV(H199,"Expense ratio",TRUE)</f>
        <v>3.4999999999999996E-3</v>
      </c>
      <c r="W199" s="24" cm="1">
        <f t="array" aca="1" ref="W199" ca="1">_FV(H199,"Market cap",TRUE)</f>
        <v>439783668.95999998</v>
      </c>
      <c r="Y199" t="str">
        <f t="shared" si="3"/>
        <v/>
      </c>
    </row>
    <row r="200" spans="1:25" hidden="1" x14ac:dyDescent="0.25">
      <c r="A200" t="s">
        <v>10789</v>
      </c>
      <c r="B200" t="s">
        <v>9824</v>
      </c>
      <c r="C200" t="s">
        <v>6600</v>
      </c>
      <c r="D200" t="s">
        <v>11853</v>
      </c>
      <c r="E200" t="s">
        <v>11720</v>
      </c>
      <c r="G200" t="s">
        <v>11369</v>
      </c>
      <c r="H200" t="e" vm="3758">
        <v>#VALUE!</v>
      </c>
      <c r="I200" s="31" cm="1">
        <f t="array" aca="1" ref="I200" ca="1">_FV(H200,"Last trade time",TRUE)</f>
        <v>45824.935979872658</v>
      </c>
      <c r="J200" s="23" cm="1">
        <f t="array" aca="1" ref="J200" ca="1">_FV(H200,"Price")</f>
        <v>201.17</v>
      </c>
      <c r="K200" s="27" cm="1">
        <f t="array" aca="1" ref="K200" ca="1">_FV(H200,"Change (%)",TRUE)</f>
        <v>3.542E-3</v>
      </c>
      <c r="L200" s="26" cm="1">
        <f t="array" aca="1" ref="L200" ca="1">_FV(H200,"Change")</f>
        <v>0.71</v>
      </c>
      <c r="M200" s="23" cm="1">
        <f t="array" aca="1" ref="M200" ca="1">_FV(H200,"Open")</f>
        <v>201.29</v>
      </c>
      <c r="N200" s="23" cm="1">
        <f t="array" aca="1" ref="N200" ca="1">_FV(H200,"Low")</f>
        <v>200.82499999999999</v>
      </c>
      <c r="O200" s="23" cm="1">
        <f t="array" aca="1" ref="O200" ca="1">_FV(H200,"High")</f>
        <v>202.3</v>
      </c>
      <c r="P200" s="23" cm="1">
        <f t="array" aca="1" ref="P200" ca="1">_FV(H200,"Previous close",TRUE)</f>
        <v>200.46</v>
      </c>
      <c r="Q200" s="23" cm="1">
        <f t="array" aca="1" ref="Q200" ca="1">_FV(H200,"52 week low",TRUE)</f>
        <v>169.32</v>
      </c>
      <c r="R200" s="23" cm="1">
        <f t="array" aca="1" ref="R200" ca="1">_FV(H200,"52 week high",TRUE)</f>
        <v>205.24</v>
      </c>
      <c r="S200" s="8" cm="1">
        <f t="array" aca="1" ref="S200" ca="1">_FV(H200,"Volume")</f>
        <v>954842</v>
      </c>
      <c r="T200" s="7" cm="1">
        <f t="array" aca="1" ref="T200" ca="1">_FV(H200,"Volume average",TRUE)</f>
        <v>920635</v>
      </c>
      <c r="U200" s="7"/>
      <c r="V200" s="25" cm="1">
        <f t="array" aca="1" ref="V200" ca="1">_FV(H200,"Expense ratio",TRUE)</f>
        <v>5.0000000000000001E-4</v>
      </c>
      <c r="W200" s="24" cm="1">
        <f t="array" aca="1" ref="W200" ca="1">_FV(H200,"Market cap",TRUE)</f>
        <v>89327532745</v>
      </c>
      <c r="Y200" t="str">
        <f t="shared" si="3"/>
        <v/>
      </c>
    </row>
    <row r="201" spans="1:25" hidden="1" x14ac:dyDescent="0.25">
      <c r="A201" t="s">
        <v>10842</v>
      </c>
      <c r="B201" t="s">
        <v>7477</v>
      </c>
      <c r="C201" s="25" t="s">
        <v>6600</v>
      </c>
      <c r="D201" s="25" t="s">
        <v>11853</v>
      </c>
      <c r="E201" s="25" t="s">
        <v>11787</v>
      </c>
      <c r="F201" s="25"/>
      <c r="G201" t="s">
        <v>11370</v>
      </c>
      <c r="H201" t="e" vm="2775">
        <v>#VALUE!</v>
      </c>
      <c r="I201" s="31" cm="1">
        <f t="array" aca="1" ref="I201" ca="1">_FV(H201,"Last trade time",TRUE)</f>
        <v>45824.876137267966</v>
      </c>
      <c r="J201" s="23" cm="1">
        <f t="array" aca="1" ref="J201" ca="1">_FV(H201,"Price")</f>
        <v>62.74</v>
      </c>
      <c r="K201" s="27" cm="1">
        <f t="array" aca="1" ref="K201" ca="1">_FV(H201,"Change (%)",TRUE)</f>
        <v>3.888E-3</v>
      </c>
      <c r="L201" s="26" cm="1">
        <f t="array" aca="1" ref="L201" ca="1">_FV(H201,"Change")</f>
        <v>0.24299999999999999</v>
      </c>
      <c r="M201" s="23" cm="1">
        <f t="array" aca="1" ref="M201" ca="1">_FV(H201,"Open")</f>
        <v>63.13</v>
      </c>
      <c r="N201" s="23" cm="1">
        <f t="array" aca="1" ref="N201" ca="1">_FV(H201,"Low")</f>
        <v>62.73</v>
      </c>
      <c r="O201" s="23" cm="1">
        <f t="array" aca="1" ref="O201" ca="1">_FV(H201,"High")</f>
        <v>63.335000000000001</v>
      </c>
      <c r="P201" s="23" cm="1">
        <f t="array" aca="1" ref="P201" ca="1">_FV(H201,"Previous close",TRUE)</f>
        <v>62.497</v>
      </c>
      <c r="Q201" s="23" cm="1">
        <f t="array" aca="1" ref="Q201" ca="1">_FV(H201,"52 week low",TRUE)</f>
        <v>51.045000000000002</v>
      </c>
      <c r="R201" s="23" cm="1">
        <f t="array" aca="1" ref="R201" ca="1">_FV(H201,"52 week high",TRUE)</f>
        <v>64.69</v>
      </c>
      <c r="S201" s="8" cm="1">
        <f t="array" aca="1" ref="S201" ca="1">_FV(H201,"Volume")</f>
        <v>3058599</v>
      </c>
      <c r="T201" s="7" cm="1">
        <f t="array" aca="1" ref="T201" ca="1">_FV(H201,"Volume average",TRUE)</f>
        <v>5300407</v>
      </c>
      <c r="U201" s="7"/>
      <c r="V201" s="25" cm="1">
        <f t="array" aca="1" ref="V201" ca="1">_FV(H201,"Expense ratio",TRUE)</f>
        <v>3.3E-3</v>
      </c>
      <c r="W201" s="24" cm="1">
        <f t="array" aca="1" ref="W201" ca="1">_FV(H201,"Market cap",TRUE)</f>
        <v>25287352618.919998</v>
      </c>
      <c r="Y201" t="str">
        <f t="shared" si="3"/>
        <v/>
      </c>
    </row>
    <row r="202" spans="1:25" hidden="1" x14ac:dyDescent="0.25">
      <c r="A202" t="s">
        <v>10778</v>
      </c>
      <c r="B202" t="s">
        <v>5286</v>
      </c>
      <c r="C202" t="s">
        <v>6600</v>
      </c>
      <c r="D202" t="s">
        <v>11853</v>
      </c>
      <c r="E202" t="s">
        <v>11720</v>
      </c>
      <c r="F202" t="s">
        <v>11854</v>
      </c>
      <c r="G202" t="s">
        <v>11366</v>
      </c>
      <c r="H202" t="e" vm="1906">
        <v>#VALUE!</v>
      </c>
      <c r="I202" s="31" cm="1">
        <f t="array" aca="1" ref="I202" ca="1">_FV(H202,"Last trade time",TRUE)</f>
        <v>45824.843750103908</v>
      </c>
      <c r="J202" s="23" cm="1">
        <f t="array" aca="1" ref="J202" ca="1">_FV(H202,"Price")</f>
        <v>20.81</v>
      </c>
      <c r="K202" s="27" cm="1">
        <f t="array" aca="1" ref="K202" ca="1">_FV(H202,"Change (%)",TRUE)</f>
        <v>4.8079999999999998E-4</v>
      </c>
      <c r="L202" s="26" cm="1">
        <f t="array" aca="1" ref="L202" ca="1">_FV(H202,"Change")</f>
        <v>0.01</v>
      </c>
      <c r="M202" s="23" cm="1">
        <f t="array" aca="1" ref="M202" ca="1">_FV(H202,"Open")</f>
        <v>20.88</v>
      </c>
      <c r="N202" s="23" cm="1">
        <f t="array" aca="1" ref="N202" ca="1">_FV(H202,"Low")</f>
        <v>20.81</v>
      </c>
      <c r="O202" s="23" cm="1">
        <f t="array" aca="1" ref="O202" ca="1">_FV(H202,"High")</f>
        <v>20.9786</v>
      </c>
      <c r="P202" s="23" cm="1">
        <f t="array" aca="1" ref="P202" ca="1">_FV(H202,"Previous close",TRUE)</f>
        <v>20.8</v>
      </c>
      <c r="Q202" s="23" cm="1">
        <f t="array" aca="1" ref="Q202" ca="1">_FV(H202,"52 week low",TRUE)</f>
        <v>17.309999999999999</v>
      </c>
      <c r="R202" s="23" cm="1">
        <f t="array" aca="1" ref="R202" ca="1">_FV(H202,"52 week high",TRUE)</f>
        <v>20.9786</v>
      </c>
      <c r="S202" s="8" cm="1">
        <f t="array" aca="1" ref="S202" ca="1">_FV(H202,"Volume")</f>
        <v>51717</v>
      </c>
      <c r="T202" s="7" cm="1">
        <f t="array" aca="1" ref="T202" ca="1">_FV(H202,"Volume average",TRUE)</f>
        <v>68497</v>
      </c>
      <c r="U202" s="7"/>
      <c r="V202" s="25" cm="1">
        <f t="array" aca="1" ref="V202" ca="1">_FV(H202,"Expense ratio",TRUE)</f>
        <v>5.3E-3</v>
      </c>
      <c r="W202" s="24" cm="1">
        <f t="array" aca="1" ref="W202" ca="1">_FV(H202,"Market cap",TRUE)</f>
        <v>854674861.67999995</v>
      </c>
      <c r="Y202" t="str">
        <f t="shared" si="3"/>
        <v/>
      </c>
    </row>
    <row r="203" spans="1:25" hidden="1" x14ac:dyDescent="0.25">
      <c r="A203" t="s">
        <v>10792</v>
      </c>
      <c r="B203" t="s">
        <v>5322</v>
      </c>
      <c r="C203" t="s">
        <v>6600</v>
      </c>
      <c r="D203" s="43" t="s">
        <v>11853</v>
      </c>
      <c r="E203" t="s">
        <v>11720</v>
      </c>
      <c r="G203" t="s">
        <v>11365</v>
      </c>
      <c r="H203" t="e" vm="1920">
        <v>#VALUE!</v>
      </c>
      <c r="I203" s="31" cm="1">
        <f t="array" aca="1" ref="I203" ca="1">_FV(H203,"Last trade time",TRUE)</f>
        <v>45824.843750103908</v>
      </c>
      <c r="J203" s="23" cm="1">
        <f t="array" aca="1" ref="J203" ca="1">_FV(H203,"Price")</f>
        <v>47.45</v>
      </c>
      <c r="K203" s="27" cm="1">
        <f t="array" aca="1" ref="K203" ca="1">_FV(H203,"Change (%)",TRUE)</f>
        <v>3.8080000000000002E-3</v>
      </c>
      <c r="L203" s="26" cm="1">
        <f t="array" aca="1" ref="L203" ca="1">_FV(H203,"Change")</f>
        <v>0.18</v>
      </c>
      <c r="M203" s="23" cm="1">
        <f t="array" aca="1" ref="M203" ca="1">_FV(H203,"Open")</f>
        <v>47.5</v>
      </c>
      <c r="N203" s="23" cm="1">
        <f t="array" aca="1" ref="N203" ca="1">_FV(H203,"Low")</f>
        <v>47.35</v>
      </c>
      <c r="O203" s="23" cm="1">
        <f t="array" aca="1" ref="O203" ca="1">_FV(H203,"High")</f>
        <v>47.703699999999998</v>
      </c>
      <c r="P203" s="23" cm="1">
        <f t="array" aca="1" ref="P203" ca="1">_FV(H203,"Previous close",TRUE)</f>
        <v>47.27</v>
      </c>
      <c r="Q203" s="23" cm="1">
        <f t="array" aca="1" ref="Q203" ca="1">_FV(H203,"52 week low",TRUE)</f>
        <v>40.01</v>
      </c>
      <c r="R203" s="23" cm="1">
        <f t="array" aca="1" ref="R203" ca="1">_FV(H203,"52 week high",TRUE)</f>
        <v>48.274999999999999</v>
      </c>
      <c r="S203" s="8" cm="1">
        <f t="array" aca="1" ref="S203" ca="1">_FV(H203,"Volume")</f>
        <v>34726</v>
      </c>
      <c r="T203" s="7" cm="1">
        <f t="array" aca="1" ref="T203" ca="1">_FV(H203,"Volume average",TRUE)</f>
        <v>35193</v>
      </c>
      <c r="U203" s="7"/>
      <c r="V203" s="25" cm="1">
        <f t="array" aca="1" ref="V203" ca="1">_FV(H203,"Expense ratio",TRUE)</f>
        <v>5.1999999999999998E-3</v>
      </c>
      <c r="W203" s="24" cm="1">
        <f t="array" aca="1" ref="W203" ca="1">_FV(H203,"Market cap",TRUE)</f>
        <v>681102219.44000006</v>
      </c>
      <c r="Y203" t="str">
        <f t="shared" si="3"/>
        <v/>
      </c>
    </row>
    <row r="204" spans="1:25" hidden="1" x14ac:dyDescent="0.25">
      <c r="A204" t="s">
        <v>10169</v>
      </c>
      <c r="B204" t="s">
        <v>6272</v>
      </c>
      <c r="C204" t="s">
        <v>6600</v>
      </c>
      <c r="D204" t="s">
        <v>11853</v>
      </c>
      <c r="E204" t="s">
        <v>10163</v>
      </c>
      <c r="F204" t="s">
        <v>11743</v>
      </c>
      <c r="G204" t="s">
        <v>11449</v>
      </c>
      <c r="H204" t="e" vm="2290">
        <v>#VALUE!</v>
      </c>
      <c r="I204" s="31" cm="1">
        <f t="array" aca="1" ref="I204" ca="1">_FV(H204,"Last trade time",TRUE)</f>
        <v>45824.840277812502</v>
      </c>
      <c r="J204" s="23" cm="1">
        <f t="array" aca="1" ref="J204" ca="1">_FV(H204,"Price")</f>
        <v>36.5</v>
      </c>
      <c r="K204" s="27" cm="1">
        <f t="array" aca="1" ref="K204" ca="1">_FV(H204,"Change (%)",TRUE)</f>
        <v>1.3889E-2</v>
      </c>
      <c r="L204" s="26" cm="1">
        <f t="array" aca="1" ref="L204" ca="1">_FV(H204,"Change")</f>
        <v>0.5</v>
      </c>
      <c r="M204" s="23" cm="1">
        <f t="array" aca="1" ref="M204" ca="1">_FV(H204,"Open")</f>
        <v>36.49</v>
      </c>
      <c r="N204" s="23" cm="1">
        <f t="array" aca="1" ref="N204" ca="1">_FV(H204,"Low")</f>
        <v>36.43</v>
      </c>
      <c r="O204" s="23" cm="1">
        <f t="array" aca="1" ref="O204" ca="1">_FV(H204,"High")</f>
        <v>36.679000000000002</v>
      </c>
      <c r="P204" s="23" cm="1">
        <f t="array" aca="1" ref="P204" ca="1">_FV(H204,"Previous close",TRUE)</f>
        <v>36</v>
      </c>
      <c r="Q204" s="23" cm="1">
        <f t="array" aca="1" ref="Q204" ca="1">_FV(H204,"52 week low",TRUE)</f>
        <v>29.19</v>
      </c>
      <c r="R204" s="23" cm="1">
        <f t="array" aca="1" ref="R204" ca="1">_FV(H204,"52 week high",TRUE)</f>
        <v>36.700000000000003</v>
      </c>
      <c r="S204" s="8" cm="1">
        <f t="array" aca="1" ref="S204" ca="1">_FV(H204,"Volume")</f>
        <v>97025</v>
      </c>
      <c r="T204" s="7" cm="1">
        <f t="array" aca="1" ref="T204" ca="1">_FV(H204,"Volume average",TRUE)</f>
        <v>98578</v>
      </c>
      <c r="U204" s="7"/>
      <c r="V204" s="25" cm="1">
        <f t="array" aca="1" ref="V204" ca="1">_FV(H204,"Expense ratio",TRUE)</f>
        <v>4.5000000000000005E-3</v>
      </c>
      <c r="W204" s="24" cm="1">
        <f t="array" aca="1" ref="W204" ca="1">_FV(H204,"Market cap",TRUE)</f>
        <v>954340305.70000005</v>
      </c>
      <c r="Y204" t="str">
        <f t="shared" si="3"/>
        <v/>
      </c>
    </row>
    <row r="205" spans="1:25" hidden="1" x14ac:dyDescent="0.25">
      <c r="A205" t="s">
        <v>10171</v>
      </c>
      <c r="B205" t="s">
        <v>2620</v>
      </c>
      <c r="C205" t="s">
        <v>6600</v>
      </c>
      <c r="D205" t="s">
        <v>11853</v>
      </c>
      <c r="E205" t="s">
        <v>10166</v>
      </c>
      <c r="F205" t="s">
        <v>11743</v>
      </c>
      <c r="G205" t="s">
        <v>11442</v>
      </c>
      <c r="H205" t="e" vm="894">
        <v>#VALUE!</v>
      </c>
      <c r="I205" s="31" cm="1">
        <f t="array" aca="1" ref="I205" ca="1">_FV(H205,"Last trade time",TRUE)</f>
        <v>45824.843750103908</v>
      </c>
      <c r="J205" s="23" cm="1">
        <f t="array" aca="1" ref="J205" ca="1">_FV(H205,"Price")</f>
        <v>45.3</v>
      </c>
      <c r="K205" s="27" cm="1">
        <f t="array" aca="1" ref="K205" ca="1">_FV(H205,"Change (%)",TRUE)</f>
        <v>7.7859999999999995E-3</v>
      </c>
      <c r="L205" s="26" cm="1">
        <f t="array" aca="1" ref="L205" ca="1">_FV(H205,"Change")</f>
        <v>0.35</v>
      </c>
      <c r="M205" s="23" cm="1">
        <f t="array" aca="1" ref="M205" ca="1">_FV(H205,"Open")</f>
        <v>45.55</v>
      </c>
      <c r="N205" s="23" cm="1">
        <f t="array" aca="1" ref="N205" ca="1">_FV(H205,"Low")</f>
        <v>45.27</v>
      </c>
      <c r="O205" s="23" cm="1">
        <f t="array" aca="1" ref="O205" ca="1">_FV(H205,"High")</f>
        <v>45.67</v>
      </c>
      <c r="P205" s="23" cm="1">
        <f t="array" aca="1" ref="P205" ca="1">_FV(H205,"Previous close",TRUE)</f>
        <v>44.95</v>
      </c>
      <c r="Q205" s="23" cm="1">
        <f t="array" aca="1" ref="Q205" ca="1">_FV(H205,"52 week low",TRUE)</f>
        <v>32.869999999999997</v>
      </c>
      <c r="R205" s="23" cm="1">
        <f t="array" aca="1" ref="R205" ca="1">_FV(H205,"52 week high",TRUE)</f>
        <v>45.67</v>
      </c>
      <c r="S205" s="8" cm="1">
        <f t="array" aca="1" ref="S205" ca="1">_FV(H205,"Volume")</f>
        <v>55010</v>
      </c>
      <c r="T205" s="7" cm="1">
        <f t="array" aca="1" ref="T205" ca="1">_FV(H205,"Volume average",TRUE)</f>
        <v>55357</v>
      </c>
      <c r="U205" s="7"/>
      <c r="V205" s="25" cm="1">
        <f t="array" aca="1" ref="V205" ca="1">_FV(H205,"Expense ratio",TRUE)</f>
        <v>8.0000000000000002E-3</v>
      </c>
      <c r="W205" s="24" cm="1">
        <f t="array" aca="1" ref="W205" ca="1">_FV(H205,"Market cap",TRUE)</f>
        <v>298451282.31</v>
      </c>
      <c r="Y205" t="str">
        <f t="shared" si="3"/>
        <v/>
      </c>
    </row>
    <row r="206" spans="1:25" hidden="1" x14ac:dyDescent="0.25">
      <c r="A206" t="s">
        <v>10171</v>
      </c>
      <c r="B206" t="s">
        <v>8081</v>
      </c>
      <c r="C206" t="s">
        <v>6600</v>
      </c>
      <c r="D206" t="s">
        <v>11853</v>
      </c>
      <c r="E206" t="s">
        <v>10164</v>
      </c>
      <c r="F206" t="s">
        <v>11743</v>
      </c>
      <c r="G206" t="s">
        <v>11437</v>
      </c>
      <c r="H206" t="e" vm="3023">
        <v>#VALUE!</v>
      </c>
      <c r="I206" s="31" cm="1">
        <f t="array" aca="1" ref="I206" ca="1">_FV(H206,"Last trade time",TRUE)</f>
        <v>45824.84027780078</v>
      </c>
      <c r="J206" s="23" cm="1">
        <f t="array" aca="1" ref="J206" ca="1">_FV(H206,"Price")</f>
        <v>33.18</v>
      </c>
      <c r="K206" s="27" cm="1">
        <f t="array" aca="1" ref="K206" ca="1">_FV(H206,"Change (%)",TRUE)</f>
        <v>6.0310000000000008E-4</v>
      </c>
      <c r="L206" s="26" cm="1">
        <f t="array" aca="1" ref="L206" ca="1">_FV(H206,"Change")</f>
        <v>0.02</v>
      </c>
      <c r="M206" s="23" cm="1">
        <f t="array" aca="1" ref="M206" ca="1">_FV(H206,"Open")</f>
        <v>33.369999999999997</v>
      </c>
      <c r="N206" s="23" cm="1">
        <f t="array" aca="1" ref="N206" ca="1">_FV(H206,"Low")</f>
        <v>33.135899999999999</v>
      </c>
      <c r="O206" s="23" cm="1">
        <f t="array" aca="1" ref="O206" ca="1">_FV(H206,"High")</f>
        <v>33.43</v>
      </c>
      <c r="P206" s="23" cm="1">
        <f t="array" aca="1" ref="P206" ca="1">_FV(H206,"Previous close",TRUE)</f>
        <v>33.159999999999997</v>
      </c>
      <c r="Q206" s="23" cm="1">
        <f t="array" aca="1" ref="Q206" ca="1">_FV(H206,"52 week low",TRUE)</f>
        <v>27.110099999999999</v>
      </c>
      <c r="R206" s="23" cm="1">
        <f t="array" aca="1" ref="R206" ca="1">_FV(H206,"52 week high",TRUE)</f>
        <v>33.43</v>
      </c>
      <c r="S206" s="8" cm="1">
        <f t="array" aca="1" ref="S206" ca="1">_FV(H206,"Volume")</f>
        <v>7582</v>
      </c>
      <c r="T206" s="7" cm="1">
        <f t="array" aca="1" ref="T206" ca="1">_FV(H206,"Volume average",TRUE)</f>
        <v>86422</v>
      </c>
      <c r="U206" s="7"/>
      <c r="V206" s="25" cm="1">
        <f t="array" aca="1" ref="V206" ca="1">_FV(H206,"Expense ratio",TRUE)</f>
        <v>2.5000000000000001E-3</v>
      </c>
      <c r="W206" s="24" cm="1">
        <f t="array" aca="1" ref="W206" ca="1">_FV(H206,"Market cap",TRUE)</f>
        <v>398526511.31999999</v>
      </c>
      <c r="Y206" t="str">
        <f t="shared" si="3"/>
        <v/>
      </c>
    </row>
    <row r="207" spans="1:25" hidden="1" x14ac:dyDescent="0.25">
      <c r="A207" t="s">
        <v>10169</v>
      </c>
      <c r="B207" t="s">
        <v>1979</v>
      </c>
      <c r="C207" t="s">
        <v>6600</v>
      </c>
      <c r="D207" t="s">
        <v>11853</v>
      </c>
      <c r="E207" t="s">
        <v>10166</v>
      </c>
      <c r="F207" t="s">
        <v>11743</v>
      </c>
      <c r="G207" t="s">
        <v>11441</v>
      </c>
      <c r="H207" t="e" vm="662">
        <v>#VALUE!</v>
      </c>
      <c r="I207" s="31" cm="1">
        <f t="array" aca="1" ref="I207" ca="1">_FV(H207,"Last trade time",TRUE)</f>
        <v>45824.843750103908</v>
      </c>
      <c r="J207" s="23" cm="1">
        <f t="array" aca="1" ref="J207" ca="1">_FV(H207,"Price")</f>
        <v>20.7</v>
      </c>
      <c r="K207" s="27" cm="1">
        <f t="array" aca="1" ref="K207" ca="1">_FV(H207,"Change (%)",TRUE)</f>
        <v>2.2727000000000001E-2</v>
      </c>
      <c r="L207" s="26" cm="1">
        <f t="array" aca="1" ref="L207" ca="1">_FV(H207,"Change")</f>
        <v>0.46</v>
      </c>
      <c r="M207" s="23" cm="1">
        <f t="array" aca="1" ref="M207" ca="1">_FV(H207,"Open")</f>
        <v>20.49</v>
      </c>
      <c r="N207" s="23" cm="1">
        <f t="array" aca="1" ref="N207" ca="1">_FV(H207,"Low")</f>
        <v>20.49</v>
      </c>
      <c r="O207" s="23" cm="1">
        <f t="array" aca="1" ref="O207" ca="1">_FV(H207,"High")</f>
        <v>20.73</v>
      </c>
      <c r="P207" s="23" cm="1">
        <f t="array" aca="1" ref="P207" ca="1">_FV(H207,"Previous close",TRUE)</f>
        <v>20.239999999999998</v>
      </c>
      <c r="Q207" s="23" cm="1">
        <f t="array" aca="1" ref="Q207" ca="1">_FV(H207,"52 week low",TRUE)</f>
        <v>15.31</v>
      </c>
      <c r="R207" s="23" cm="1">
        <f t="array" aca="1" ref="R207" ca="1">_FV(H207,"52 week high",TRUE)</f>
        <v>21.9999</v>
      </c>
      <c r="S207" s="8" cm="1">
        <f t="array" aca="1" ref="S207" ca="1">_FV(H207,"Volume")</f>
        <v>46038</v>
      </c>
      <c r="T207" s="7" cm="1">
        <f t="array" aca="1" ref="T207" ca="1">_FV(H207,"Volume average",TRUE)</f>
        <v>23109</v>
      </c>
      <c r="U207" s="7"/>
      <c r="V207" s="25" cm="1">
        <f t="array" aca="1" ref="V207" ca="1">_FV(H207,"Expense ratio",TRUE)</f>
        <v>9.0000000000000011E-3</v>
      </c>
      <c r="W207" s="24" cm="1">
        <f t="array" aca="1" ref="W207" ca="1">_FV(H207,"Market cap",TRUE)</f>
        <v>89503171.439999998</v>
      </c>
      <c r="Y207" t="str">
        <f t="shared" si="3"/>
        <v/>
      </c>
    </row>
    <row r="208" spans="1:25" hidden="1" x14ac:dyDescent="0.25">
      <c r="A208" t="s">
        <v>10882</v>
      </c>
      <c r="B208" t="s">
        <v>7610</v>
      </c>
      <c r="C208" t="s">
        <v>6600</v>
      </c>
      <c r="D208" t="s">
        <v>11853</v>
      </c>
      <c r="E208" t="s">
        <v>10163</v>
      </c>
      <c r="F208" t="s">
        <v>11743</v>
      </c>
      <c r="G208" t="s">
        <v>11452</v>
      </c>
      <c r="H208" t="e" vm="2830">
        <v>#VALUE!</v>
      </c>
      <c r="I208" s="31" cm="1">
        <f t="array" aca="1" ref="I208" ca="1">_FV(H208,"Last trade time",TRUE)</f>
        <v>45824.840277812502</v>
      </c>
      <c r="J208" s="23" cm="1">
        <f t="array" aca="1" ref="J208" ca="1">_FV(H208,"Price")</f>
        <v>132.24440000000001</v>
      </c>
      <c r="K208" s="27" cm="1">
        <f t="array" aca="1" ref="K208" ca="1">_FV(H208,"Change (%)",TRUE)</f>
        <v>4.8679999999999999E-3</v>
      </c>
      <c r="L208" s="26" cm="1">
        <f t="array" aca="1" ref="L208" ca="1">_FV(H208,"Change")</f>
        <v>0.64059999999999995</v>
      </c>
      <c r="M208" s="23" cm="1">
        <f t="array" aca="1" ref="M208" ca="1">_FV(H208,"Open")</f>
        <v>132.79</v>
      </c>
      <c r="N208" s="23" cm="1">
        <f t="array" aca="1" ref="N208" ca="1">_FV(H208,"Low")</f>
        <v>132.24440000000001</v>
      </c>
      <c r="O208" s="23" cm="1">
        <f t="array" aca="1" ref="O208" ca="1">_FV(H208,"High")</f>
        <v>132.86000000000001</v>
      </c>
      <c r="P208" s="23" cm="1">
        <f t="array" aca="1" ref="P208" ca="1">_FV(H208,"Previous close",TRUE)</f>
        <v>131.60380000000001</v>
      </c>
      <c r="Q208" s="23" cm="1">
        <f t="array" aca="1" ref="Q208" ca="1">_FV(H208,"52 week low",TRUE)</f>
        <v>113.041</v>
      </c>
      <c r="R208" s="23" cm="1">
        <f t="array" aca="1" ref="R208" ca="1">_FV(H208,"52 week high",TRUE)</f>
        <v>133.15</v>
      </c>
      <c r="S208" s="8" cm="1">
        <f t="array" aca="1" ref="S208" ca="1">_FV(H208,"Volume")</f>
        <v>1372</v>
      </c>
      <c r="T208" s="7" cm="1">
        <f t="array" aca="1" ref="T208" ca="1">_FV(H208,"Volume average",TRUE)</f>
        <v>6251</v>
      </c>
      <c r="U208" s="7"/>
      <c r="V208" s="25" cm="1">
        <f t="array" aca="1" ref="V208" ca="1">_FV(H208,"Expense ratio",TRUE)</f>
        <v>3.0000000000000001E-3</v>
      </c>
      <c r="W208" s="24" cm="1">
        <f t="array" aca="1" ref="W208" ca="1">_FV(H208,"Market cap",TRUE)</f>
        <v>172299979.75</v>
      </c>
      <c r="Y208" t="str">
        <f t="shared" si="3"/>
        <v/>
      </c>
    </row>
    <row r="209" spans="1:25" hidden="1" x14ac:dyDescent="0.25">
      <c r="A209" t="s">
        <v>10169</v>
      </c>
      <c r="B209" t="s">
        <v>7747</v>
      </c>
      <c r="C209" t="s">
        <v>6600</v>
      </c>
      <c r="D209" t="s">
        <v>11853</v>
      </c>
      <c r="E209" t="s">
        <v>11758</v>
      </c>
      <c r="F209" t="s">
        <v>11743</v>
      </c>
      <c r="G209" t="s">
        <v>11433</v>
      </c>
      <c r="H209" t="e" vm="2889">
        <v>#VALUE!</v>
      </c>
      <c r="I209" s="31" cm="1">
        <f t="array" aca="1" ref="I209" ca="1">_FV(H209,"Last trade time",TRUE)</f>
        <v>45824.840277812502</v>
      </c>
      <c r="J209" s="23" cm="1">
        <f t="array" aca="1" ref="J209" ca="1">_FV(H209,"Price")</f>
        <v>16.635100000000001</v>
      </c>
      <c r="K209" s="27" cm="1">
        <f t="array" aca="1" ref="K209" ca="1">_FV(H209,"Change (%)",TRUE)</f>
        <v>1.806E-2</v>
      </c>
      <c r="L209" s="26" cm="1">
        <f t="array" aca="1" ref="L209" ca="1">_FV(H209,"Change")</f>
        <v>0.29509999999999997</v>
      </c>
      <c r="M209" s="23" cm="1">
        <f t="array" aca="1" ref="M209" ca="1">_FV(H209,"Open")</f>
        <v>16.635100000000001</v>
      </c>
      <c r="N209" s="23" cm="1">
        <f t="array" aca="1" ref="N209" ca="1">_FV(H209,"Low")</f>
        <v>16.635100000000001</v>
      </c>
      <c r="O209" s="23" cm="1">
        <f t="array" aca="1" ref="O209" ca="1">_FV(H209,"High")</f>
        <v>16.635100000000001</v>
      </c>
      <c r="P209" s="23" cm="1">
        <f t="array" aca="1" ref="P209" ca="1">_FV(H209,"Previous close",TRUE)</f>
        <v>16.34</v>
      </c>
      <c r="Q209" s="23" cm="1">
        <f t="array" aca="1" ref="Q209" ca="1">_FV(H209,"52 week low",TRUE)</f>
        <v>12.85</v>
      </c>
      <c r="R209" s="23" cm="1">
        <f t="array" aca="1" ref="R209" ca="1">_FV(H209,"52 week high",TRUE)</f>
        <v>17.73</v>
      </c>
      <c r="S209" s="8" cm="1">
        <f t="array" aca="1" ref="S209" ca="1">_FV(H209,"Volume")</f>
        <v>143</v>
      </c>
      <c r="T209" s="7" cm="1">
        <f t="array" aca="1" ref="T209" ca="1">_FV(H209,"Volume average",TRUE)</f>
        <v>1677</v>
      </c>
      <c r="U209" s="7"/>
      <c r="V209" s="25" cm="1">
        <f t="array" aca="1" ref="V209" ca="1">_FV(H209,"Expense ratio",TRUE)</f>
        <v>2.8999999999999998E-3</v>
      </c>
      <c r="W209" s="24" cm="1">
        <f t="array" aca="1" ref="W209" ca="1">_FV(H209,"Market cap",TRUE)</f>
        <v>12642881.029999999</v>
      </c>
      <c r="Y209" t="str">
        <f t="shared" si="3"/>
        <v/>
      </c>
    </row>
    <row r="210" spans="1:25" hidden="1" x14ac:dyDescent="0.25">
      <c r="A210" t="s">
        <v>10883</v>
      </c>
      <c r="B210" t="s">
        <v>6046</v>
      </c>
      <c r="C210" t="s">
        <v>6600</v>
      </c>
      <c r="D210" t="s">
        <v>11753</v>
      </c>
      <c r="E210" t="s">
        <v>11743</v>
      </c>
      <c r="G210" t="s">
        <v>11417</v>
      </c>
      <c r="H210" t="e" vm="2208">
        <v>#VALUE!</v>
      </c>
      <c r="I210" s="31" cm="1">
        <f t="array" aca="1" ref="I210" ca="1">_FV(H210,"Last trade time",TRUE)</f>
        <v>45824.840277812502</v>
      </c>
      <c r="J210" s="23" cm="1">
        <f t="array" aca="1" ref="J210" ca="1">_FV(H210,"Price")</f>
        <v>38.229999999999997</v>
      </c>
      <c r="K210" s="27" cm="1">
        <f t="array" aca="1" ref="K210" ca="1">_FV(H210,"Change (%)",TRUE)</f>
        <v>6.8479999999999999E-3</v>
      </c>
      <c r="L210" s="26" cm="1">
        <f t="array" aca="1" ref="L210" ca="1">_FV(H210,"Change")</f>
        <v>0.26</v>
      </c>
      <c r="M210" s="23" cm="1">
        <f t="array" aca="1" ref="M210" ca="1">_FV(H210,"Open")</f>
        <v>38.4</v>
      </c>
      <c r="N210" s="23" cm="1">
        <f t="array" aca="1" ref="N210" ca="1">_FV(H210,"Low")</f>
        <v>38.229999999999997</v>
      </c>
      <c r="O210" s="23" cm="1">
        <f t="array" aca="1" ref="O210" ca="1">_FV(H210,"High")</f>
        <v>38.5</v>
      </c>
      <c r="P210" s="23" cm="1">
        <f t="array" aca="1" ref="P210" ca="1">_FV(H210,"Previous close",TRUE)</f>
        <v>37.97</v>
      </c>
      <c r="Q210" s="23" cm="1">
        <f t="array" aca="1" ref="Q210" ca="1">_FV(H210,"52 week low",TRUE)</f>
        <v>29.43</v>
      </c>
      <c r="R210" s="23" cm="1">
        <f t="array" aca="1" ref="R210" ca="1">_FV(H210,"52 week high",TRUE)</f>
        <v>38.5</v>
      </c>
      <c r="S210" s="8" cm="1">
        <f t="array" aca="1" ref="S210" ca="1">_FV(H210,"Volume")</f>
        <v>16277</v>
      </c>
      <c r="T210" s="7" cm="1">
        <f t="array" aca="1" ref="T210" ca="1">_FV(H210,"Volume average",TRUE)</f>
        <v>32773</v>
      </c>
      <c r="U210" s="7"/>
      <c r="V210" s="25" cm="1">
        <f t="array" aca="1" ref="V210" ca="1">_FV(H210,"Expense ratio",TRUE)</f>
        <v>4.6999999999999993E-3</v>
      </c>
      <c r="W210" s="24" cm="1">
        <f t="array" aca="1" ref="W210" ca="1">_FV(H210,"Market cap",TRUE)</f>
        <v>352791616.94</v>
      </c>
      <c r="Y210" t="str">
        <f t="shared" si="3"/>
        <v/>
      </c>
    </row>
    <row r="211" spans="1:25" hidden="1" x14ac:dyDescent="0.25">
      <c r="A211" t="s">
        <v>10169</v>
      </c>
      <c r="B211" t="s">
        <v>6087</v>
      </c>
      <c r="C211" t="s">
        <v>6600</v>
      </c>
      <c r="D211" s="43" t="s">
        <v>11753</v>
      </c>
      <c r="E211" t="s">
        <v>11806</v>
      </c>
      <c r="G211" t="s">
        <v>11416</v>
      </c>
      <c r="H211" t="e" vm="2221">
        <v>#VALUE!</v>
      </c>
      <c r="I211" s="31" cm="1">
        <f t="array" aca="1" ref="I211" ca="1">_FV(H211,"Last trade time",TRUE)</f>
        <v>45824.840277812502</v>
      </c>
      <c r="J211" s="23" cm="1">
        <f t="array" aca="1" ref="J211" ca="1">_FV(H211,"Price")</f>
        <v>23.38</v>
      </c>
      <c r="K211" s="27" cm="1">
        <f t="array" aca="1" ref="K211" ca="1">_FV(H211,"Change (%)",TRUE)</f>
        <v>1.256E-2</v>
      </c>
      <c r="L211" s="26" cm="1">
        <f t="array" aca="1" ref="L211" ca="1">_FV(H211,"Change")</f>
        <v>0.28999999999999998</v>
      </c>
      <c r="M211" s="23" cm="1">
        <f t="array" aca="1" ref="M211" ca="1">_FV(H211,"Open")</f>
        <v>23.33</v>
      </c>
      <c r="N211" s="23" cm="1">
        <f t="array" aca="1" ref="N211" ca="1">_FV(H211,"Low")</f>
        <v>23.33</v>
      </c>
      <c r="O211" s="23" cm="1">
        <f t="array" aca="1" ref="O211" ca="1">_FV(H211,"High")</f>
        <v>23.485299999999999</v>
      </c>
      <c r="P211" s="23" cm="1">
        <f t="array" aca="1" ref="P211" ca="1">_FV(H211,"Previous close",TRUE)</f>
        <v>23.09</v>
      </c>
      <c r="Q211" s="23" cm="1">
        <f t="array" aca="1" ref="Q211" ca="1">_FV(H211,"52 week low",TRUE)</f>
        <v>18.440000000000001</v>
      </c>
      <c r="R211" s="23" cm="1">
        <f t="array" aca="1" ref="R211" ca="1">_FV(H211,"52 week high",TRUE)</f>
        <v>23.485299999999999</v>
      </c>
      <c r="S211" s="8" cm="1">
        <f t="array" aca="1" ref="S211" ca="1">_FV(H211,"Volume")</f>
        <v>65637</v>
      </c>
      <c r="T211" s="7" cm="1">
        <f t="array" aca="1" ref="T211" ca="1">_FV(H211,"Volume average",TRUE)</f>
        <v>297084</v>
      </c>
      <c r="U211" s="7"/>
      <c r="V211" s="25" cm="1">
        <f t="array" aca="1" ref="V211" ca="1">_FV(H211,"Expense ratio",TRUE)</f>
        <v>4.6999999999999993E-3</v>
      </c>
      <c r="W211" s="24" cm="1">
        <f t="array" aca="1" ref="W211" ca="1">_FV(H211,"Market cap",TRUE)</f>
        <v>1420701409.9000001</v>
      </c>
      <c r="Y211" t="str">
        <f t="shared" si="3"/>
        <v/>
      </c>
    </row>
    <row r="212" spans="1:25" hidden="1" x14ac:dyDescent="0.25">
      <c r="A212" t="s">
        <v>10171</v>
      </c>
      <c r="B212" t="s">
        <v>6379</v>
      </c>
      <c r="C212" t="s">
        <v>6600</v>
      </c>
      <c r="D212" t="s">
        <v>11753</v>
      </c>
      <c r="E212" t="s">
        <v>11743</v>
      </c>
      <c r="G212" t="s">
        <v>11418</v>
      </c>
      <c r="H212" t="e" vm="2331">
        <v>#VALUE!</v>
      </c>
      <c r="I212" s="31" cm="1">
        <f t="array" aca="1" ref="I212" ca="1">_FV(H212,"Last trade time",TRUE)</f>
        <v>45824.840277823438</v>
      </c>
      <c r="J212" s="23" cm="1">
        <f t="array" aca="1" ref="J212" ca="1">_FV(H212,"Price")</f>
        <v>57.19</v>
      </c>
      <c r="K212" s="27" cm="1">
        <f t="array" aca="1" ref="K212" ca="1">_FV(H212,"Change (%)",TRUE)</f>
        <v>4.7429999999999998E-3</v>
      </c>
      <c r="L212" s="26" cm="1">
        <f t="array" aca="1" ref="L212" ca="1">_FV(H212,"Change")</f>
        <v>0.27</v>
      </c>
      <c r="M212" s="23" cm="1">
        <f t="array" aca="1" ref="M212" ca="1">_FV(H212,"Open")</f>
        <v>57.51</v>
      </c>
      <c r="N212" s="23" cm="1">
        <f t="array" aca="1" ref="N212" ca="1">_FV(H212,"Low")</f>
        <v>57.19</v>
      </c>
      <c r="O212" s="23" cm="1">
        <f t="array" aca="1" ref="O212" ca="1">_FV(H212,"High")</f>
        <v>57.685000000000002</v>
      </c>
      <c r="P212" s="23" cm="1">
        <f t="array" aca="1" ref="P212" ca="1">_FV(H212,"Previous close",TRUE)</f>
        <v>56.92</v>
      </c>
      <c r="Q212" s="23" cm="1">
        <f t="array" aca="1" ref="Q212" ca="1">_FV(H212,"52 week low",TRUE)</f>
        <v>45.777299999999997</v>
      </c>
      <c r="R212" s="23" cm="1">
        <f t="array" aca="1" ref="R212" ca="1">_FV(H212,"52 week high",TRUE)</f>
        <v>57.685000000000002</v>
      </c>
      <c r="S212" s="8" cm="1">
        <f t="array" aca="1" ref="S212" ca="1">_FV(H212,"Volume")</f>
        <v>31021</v>
      </c>
      <c r="T212" s="7" cm="1">
        <f t="array" aca="1" ref="T212" ca="1">_FV(H212,"Volume average",TRUE)</f>
        <v>66197</v>
      </c>
      <c r="U212" s="7"/>
      <c r="V212" s="25" cm="1">
        <f t="array" aca="1" ref="V212" ca="1">_FV(H212,"Expense ratio",TRUE)</f>
        <v>4.3E-3</v>
      </c>
      <c r="W212" s="24" cm="1">
        <f t="array" aca="1" ref="W212" ca="1">_FV(H212,"Market cap",TRUE)</f>
        <v>1996703425.4200001</v>
      </c>
      <c r="Y212" t="str">
        <f t="shared" si="3"/>
        <v/>
      </c>
    </row>
    <row r="213" spans="1:25" hidden="1" x14ac:dyDescent="0.25">
      <c r="A213" t="s">
        <v>10875</v>
      </c>
      <c r="B213" t="s">
        <v>7436</v>
      </c>
      <c r="C213" t="s">
        <v>6600</v>
      </c>
      <c r="D213" t="s">
        <v>11756</v>
      </c>
      <c r="E213" t="s">
        <v>10173</v>
      </c>
      <c r="G213" t="s">
        <v>11421</v>
      </c>
      <c r="H213" t="e" vm="2760">
        <v>#VALUE!</v>
      </c>
      <c r="I213" s="31" cm="1">
        <f t="array" aca="1" ref="I213" ca="1">_FV(H213,"Last trade time",TRUE)</f>
        <v>45824.843750092186</v>
      </c>
      <c r="J213" s="23" cm="1">
        <f t="array" aca="1" ref="J213" ca="1">_FV(H213,"Price")</f>
        <v>39.880000000000003</v>
      </c>
      <c r="K213" s="27" cm="1">
        <f t="array" aca="1" ref="K213" ca="1">_FV(H213,"Change (%)",TRUE)</f>
        <v>1.1926000000000001E-2</v>
      </c>
      <c r="L213" s="26" cm="1">
        <f t="array" aca="1" ref="L213" ca="1">_FV(H213,"Change")</f>
        <v>0.47</v>
      </c>
      <c r="M213" s="23" cm="1">
        <f t="array" aca="1" ref="M213" ca="1">_FV(H213,"Open")</f>
        <v>39.76</v>
      </c>
      <c r="N213" s="23" cm="1">
        <f t="array" aca="1" ref="N213" ca="1">_FV(H213,"Low")</f>
        <v>39.729999999999997</v>
      </c>
      <c r="O213" s="23" cm="1">
        <f t="array" aca="1" ref="O213" ca="1">_FV(H213,"High")</f>
        <v>40.11</v>
      </c>
      <c r="P213" s="23" cm="1">
        <f t="array" aca="1" ref="P213" ca="1">_FV(H213,"Previous close",TRUE)</f>
        <v>39.409999999999997</v>
      </c>
      <c r="Q213" s="23" cm="1">
        <f t="array" aca="1" ref="Q213" ca="1">_FV(H213,"52 week low",TRUE)</f>
        <v>32.53</v>
      </c>
      <c r="R213" s="23" cm="1">
        <f t="array" aca="1" ref="R213" ca="1">_FV(H213,"52 week high",TRUE)</f>
        <v>45.8</v>
      </c>
      <c r="S213" s="8" cm="1">
        <f t="array" aca="1" ref="S213" ca="1">_FV(H213,"Volume")</f>
        <v>96530</v>
      </c>
      <c r="T213" s="7" cm="1">
        <f t="array" aca="1" ref="T213" ca="1">_FV(H213,"Volume average",TRUE)</f>
        <v>143748</v>
      </c>
      <c r="U213" s="7"/>
      <c r="V213" s="25" cm="1">
        <f t="array" aca="1" ref="V213" ca="1">_FV(H213,"Expense ratio",TRUE)</f>
        <v>3.4000000000000002E-3</v>
      </c>
      <c r="W213" s="24" cm="1">
        <f t="array" aca="1" ref="W213" ca="1">_FV(H213,"Market cap",TRUE)</f>
        <v>2293016683.9400001</v>
      </c>
      <c r="Y213" t="str">
        <f t="shared" si="3"/>
        <v/>
      </c>
    </row>
    <row r="214" spans="1:25" hidden="1" x14ac:dyDescent="0.25">
      <c r="A214" t="s">
        <v>10856</v>
      </c>
      <c r="B214" t="s">
        <v>7457</v>
      </c>
      <c r="C214" t="s">
        <v>6600</v>
      </c>
      <c r="D214" s="43" t="s">
        <v>11756</v>
      </c>
      <c r="E214" t="s">
        <v>10173</v>
      </c>
      <c r="G214" t="s">
        <v>11420</v>
      </c>
      <c r="H214" t="e" vm="2768">
        <v>#VALUE!</v>
      </c>
      <c r="I214" s="31" cm="1">
        <f t="array" aca="1" ref="I214" ca="1">_FV(H214,"Last trade time",TRUE)</f>
        <v>45824.840277812502</v>
      </c>
      <c r="J214" s="23" cm="1">
        <f t="array" aca="1" ref="J214" ca="1">_FV(H214,"Price")</f>
        <v>41.49</v>
      </c>
      <c r="K214" s="27" cm="1">
        <f t="array" aca="1" ref="K214" ca="1">_FV(H214,"Change (%)",TRUE)</f>
        <v>7.2829999999999995E-3</v>
      </c>
      <c r="L214" s="26" cm="1">
        <f t="array" aca="1" ref="L214" ca="1">_FV(H214,"Change")</f>
        <v>0.3</v>
      </c>
      <c r="M214" s="23" cm="1">
        <f t="array" aca="1" ref="M214" ca="1">_FV(H214,"Open")</f>
        <v>41.35</v>
      </c>
      <c r="N214" s="23" cm="1">
        <f t="array" aca="1" ref="N214" ca="1">_FV(H214,"Low")</f>
        <v>41.35</v>
      </c>
      <c r="O214" s="23" cm="1">
        <f t="array" aca="1" ref="O214" ca="1">_FV(H214,"High")</f>
        <v>41.64</v>
      </c>
      <c r="P214" s="23" cm="1">
        <f t="array" aca="1" ref="P214" ca="1">_FV(H214,"Previous close",TRUE)</f>
        <v>41.19</v>
      </c>
      <c r="Q214" s="23" cm="1">
        <f t="array" aca="1" ref="Q214" ca="1">_FV(H214,"52 week low",TRUE)</f>
        <v>34.979999999999997</v>
      </c>
      <c r="R214" s="23" cm="1">
        <f t="array" aca="1" ref="R214" ca="1">_FV(H214,"52 week high",TRUE)</f>
        <v>43.015000000000001</v>
      </c>
      <c r="S214" s="8" cm="1">
        <f t="array" aca="1" ref="S214" ca="1">_FV(H214,"Volume")</f>
        <v>237325</v>
      </c>
      <c r="T214" s="7" cm="1">
        <f t="array" aca="1" ref="T214" ca="1">_FV(H214,"Volume average",TRUE)</f>
        <v>259190</v>
      </c>
      <c r="U214" s="7"/>
      <c r="V214" s="25" cm="1">
        <f t="array" aca="1" ref="V214" ca="1">_FV(H214,"Expense ratio",TRUE)</f>
        <v>3.3E-3</v>
      </c>
      <c r="W214" s="24" cm="1">
        <f t="array" aca="1" ref="W214" ca="1">_FV(H214,"Market cap",TRUE)</f>
        <v>7696125189.2299995</v>
      </c>
      <c r="Y214" t="str">
        <f t="shared" si="3"/>
        <v/>
      </c>
    </row>
    <row r="215" spans="1:25" hidden="1" x14ac:dyDescent="0.25">
      <c r="A215" t="s">
        <v>10876</v>
      </c>
      <c r="B215" t="s">
        <v>8054</v>
      </c>
      <c r="C215" t="s">
        <v>6600</v>
      </c>
      <c r="D215" t="s">
        <v>11756</v>
      </c>
      <c r="E215" t="s">
        <v>10173</v>
      </c>
      <c r="G215" t="s">
        <v>11419</v>
      </c>
      <c r="H215" t="e" vm="3012">
        <v>#VALUE!</v>
      </c>
      <c r="I215" s="31" cm="1">
        <f t="array" aca="1" ref="I215" ca="1">_FV(H215,"Last trade time",TRUE)</f>
        <v>45824.840277812502</v>
      </c>
      <c r="J215" s="23" cm="1">
        <f t="array" aca="1" ref="J215" ca="1">_FV(H215,"Price")</f>
        <v>23.59</v>
      </c>
      <c r="K215" s="27" cm="1">
        <f t="array" aca="1" ref="K215" ca="1">_FV(H215,"Change (%)",TRUE)</f>
        <v>8.1200000000000005E-3</v>
      </c>
      <c r="L215" s="26" cm="1">
        <f t="array" aca="1" ref="L215" ca="1">_FV(H215,"Change")</f>
        <v>0.19</v>
      </c>
      <c r="M215" s="23" cm="1">
        <f t="array" aca="1" ref="M215" ca="1">_FV(H215,"Open")</f>
        <v>23.52</v>
      </c>
      <c r="N215" s="23" cm="1">
        <f t="array" aca="1" ref="N215" ca="1">_FV(H215,"Low")</f>
        <v>23.52</v>
      </c>
      <c r="O215" s="23" cm="1">
        <f t="array" aca="1" ref="O215" ca="1">_FV(H215,"High")</f>
        <v>23.669899999999998</v>
      </c>
      <c r="P215" s="23" cm="1">
        <f t="array" aca="1" ref="P215" ca="1">_FV(H215,"Previous close",TRUE)</f>
        <v>23.4</v>
      </c>
      <c r="Q215" s="23" cm="1">
        <f t="array" aca="1" ref="Q215" ca="1">_FV(H215,"52 week low",TRUE)</f>
        <v>19.945</v>
      </c>
      <c r="R215" s="23" cm="1">
        <f t="array" aca="1" ref="R215" ca="1">_FV(H215,"52 week high",TRUE)</f>
        <v>24.73</v>
      </c>
      <c r="S215" s="8" cm="1">
        <f t="array" aca="1" ref="S215" ca="1">_FV(H215,"Volume")</f>
        <v>59230</v>
      </c>
      <c r="T215" s="7" cm="1">
        <f t="array" aca="1" ref="T215" ca="1">_FV(H215,"Volume average",TRUE)</f>
        <v>115232</v>
      </c>
      <c r="U215" s="7"/>
      <c r="V215" s="25" cm="1">
        <f t="array" aca="1" ref="V215" ca="1">_FV(H215,"Expense ratio",TRUE)</f>
        <v>2.5000000000000001E-3</v>
      </c>
      <c r="W215" s="24" cm="1">
        <f t="array" aca="1" ref="W215" ca="1">_FV(H215,"Market cap",TRUE)</f>
        <v>902021970.29999995</v>
      </c>
      <c r="Y215" t="str">
        <f t="shared" si="3"/>
        <v/>
      </c>
    </row>
    <row r="216" spans="1:25" hidden="1" x14ac:dyDescent="0.25">
      <c r="A216" t="s">
        <v>10783</v>
      </c>
      <c r="B216" t="s">
        <v>4942</v>
      </c>
      <c r="C216" t="s">
        <v>6600</v>
      </c>
      <c r="D216" t="s">
        <v>10777</v>
      </c>
      <c r="G216" t="s">
        <v>11424</v>
      </c>
      <c r="H216" t="e" vm="1775">
        <v>#VALUE!</v>
      </c>
      <c r="I216" s="31" cm="1">
        <f t="array" aca="1" ref="I216" ca="1">_FV(H216,"Last trade time",TRUE)</f>
        <v>45824.840277823438</v>
      </c>
      <c r="J216" s="23" cm="1">
        <f t="array" aca="1" ref="J216" ca="1">_FV(H216,"Price")</f>
        <v>73.77</v>
      </c>
      <c r="K216" s="27" cm="1">
        <f t="array" aca="1" ref="K216" ca="1">_FV(H216,"Change (%)",TRUE)</f>
        <v>3.5370000000000002E-3</v>
      </c>
      <c r="L216" s="26" cm="1">
        <f t="array" aca="1" ref="L216" ca="1">_FV(H216,"Change")</f>
        <v>0.26</v>
      </c>
      <c r="M216" s="23" cm="1">
        <f t="array" aca="1" ref="M216" ca="1">_FV(H216,"Open")</f>
        <v>74.08</v>
      </c>
      <c r="N216" s="23" cm="1">
        <f t="array" aca="1" ref="N216" ca="1">_FV(H216,"Low")</f>
        <v>73.739999999999995</v>
      </c>
      <c r="O216" s="23" cm="1">
        <f t="array" aca="1" ref="O216" ca="1">_FV(H216,"High")</f>
        <v>74.425899999999999</v>
      </c>
      <c r="P216" s="23" cm="1">
        <f t="array" aca="1" ref="P216" ca="1">_FV(H216,"Previous close",TRUE)</f>
        <v>73.510000000000005</v>
      </c>
      <c r="Q216" s="23" cm="1">
        <f t="array" aca="1" ref="Q216" ca="1">_FV(H216,"52 week low",TRUE)</f>
        <v>59</v>
      </c>
      <c r="R216" s="23" cm="1">
        <f t="array" aca="1" ref="R216" ca="1">_FV(H216,"52 week high",TRUE)</f>
        <v>74.430000000000007</v>
      </c>
      <c r="S216" s="8" cm="1">
        <f t="array" aca="1" ref="S216" ca="1">_FV(H216,"Volume")</f>
        <v>13429</v>
      </c>
      <c r="T216" s="7" cm="1">
        <f t="array" aca="1" ref="T216" ca="1">_FV(H216,"Volume average",TRUE)</f>
        <v>20960</v>
      </c>
      <c r="U216" s="7"/>
      <c r="V216" s="25" cm="1">
        <f t="array" aca="1" ref="V216" ca="1">_FV(H216,"Expense ratio",TRUE)</f>
        <v>5.7999999999999996E-3</v>
      </c>
      <c r="W216" s="24" cm="1">
        <f t="array" aca="1" ref="W216" ca="1">_FV(H216,"Market cap",TRUE)</f>
        <v>980786123.99000001</v>
      </c>
      <c r="Y216" t="str">
        <f t="shared" si="3"/>
        <v/>
      </c>
    </row>
    <row r="217" spans="1:25" hidden="1" x14ac:dyDescent="0.25">
      <c r="A217" t="s">
        <v>10782</v>
      </c>
      <c r="B217" t="s">
        <v>4932</v>
      </c>
      <c r="C217" t="s">
        <v>6600</v>
      </c>
      <c r="D217" t="s">
        <v>10777</v>
      </c>
      <c r="G217" t="s">
        <v>11423</v>
      </c>
      <c r="H217" t="e" vm="1771">
        <v>#VALUE!</v>
      </c>
      <c r="I217" s="31" cm="1">
        <f t="array" aca="1" ref="I217" ca="1">_FV(H217,"Last trade time",TRUE)</f>
        <v>45824.840277823438</v>
      </c>
      <c r="J217" s="23" cm="1">
        <f t="array" aca="1" ref="J217" ca="1">_FV(H217,"Price")</f>
        <v>74.77</v>
      </c>
      <c r="K217" s="27" cm="1">
        <f t="array" aca="1" ref="K217" ca="1">_FV(H217,"Change (%)",TRUE)</f>
        <v>5.4749999999999998E-3</v>
      </c>
      <c r="L217" s="26" cm="1">
        <f t="array" aca="1" ref="L217" ca="1">_FV(H217,"Change")</f>
        <v>0.40710000000000002</v>
      </c>
      <c r="M217" s="23" cm="1">
        <f t="array" aca="1" ref="M217" ca="1">_FV(H217,"Open")</f>
        <v>75.06</v>
      </c>
      <c r="N217" s="23" cm="1">
        <f t="array" aca="1" ref="N217" ca="1">_FV(H217,"Low")</f>
        <v>74.77</v>
      </c>
      <c r="O217" s="23" cm="1">
        <f t="array" aca="1" ref="O217" ca="1">_FV(H217,"High")</f>
        <v>75.382499999999993</v>
      </c>
      <c r="P217" s="23" cm="1">
        <f t="array" aca="1" ref="P217" ca="1">_FV(H217,"Previous close",TRUE)</f>
        <v>74.362899999999996</v>
      </c>
      <c r="Q217" s="23" cm="1">
        <f t="array" aca="1" ref="Q217" ca="1">_FV(H217,"52 week low",TRUE)</f>
        <v>59.09</v>
      </c>
      <c r="R217" s="23" cm="1">
        <f t="array" aca="1" ref="R217" ca="1">_FV(H217,"52 week high",TRUE)</f>
        <v>75.382499999999993</v>
      </c>
      <c r="S217" s="8" cm="1">
        <f t="array" aca="1" ref="S217" ca="1">_FV(H217,"Volume")</f>
        <v>8470</v>
      </c>
      <c r="T217" s="7" cm="1">
        <f t="array" aca="1" ref="T217" ca="1">_FV(H217,"Volume average",TRUE)</f>
        <v>6286</v>
      </c>
      <c r="U217" s="7"/>
      <c r="V217" s="25" cm="1">
        <f t="array" aca="1" ref="V217" ca="1">_FV(H217,"Expense ratio",TRUE)</f>
        <v>5.7999999999999996E-3</v>
      </c>
      <c r="W217" s="24" cm="1">
        <f t="array" aca="1" ref="W217" ca="1">_FV(H217,"Market cap",TRUE)</f>
        <v>147794232.65000001</v>
      </c>
      <c r="Y217" t="str">
        <f t="shared" si="3"/>
        <v/>
      </c>
    </row>
    <row r="218" spans="1:25" hidden="1" x14ac:dyDescent="0.25">
      <c r="A218" t="s">
        <v>10779</v>
      </c>
      <c r="B218" t="s">
        <v>4916</v>
      </c>
      <c r="C218" t="s">
        <v>6600</v>
      </c>
      <c r="D218" t="s">
        <v>10777</v>
      </c>
      <c r="G218" t="s">
        <v>11426</v>
      </c>
      <c r="H218" t="e" vm="1764">
        <v>#VALUE!</v>
      </c>
      <c r="I218" s="31" cm="1">
        <f t="array" aca="1" ref="I218" ca="1">_FV(H218,"Last trade time",TRUE)</f>
        <v>45824.875145774997</v>
      </c>
      <c r="J218" s="23" cm="1">
        <f t="array" aca="1" ref="J218" ca="1">_FV(H218,"Price")</f>
        <v>46.670200000000001</v>
      </c>
      <c r="K218" s="27" cm="1">
        <f t="array" aca="1" ref="K218" ca="1">_FV(H218,"Change (%)",TRUE)</f>
        <v>5.3900000000000007E-3</v>
      </c>
      <c r="L218" s="26" cm="1">
        <f t="array" aca="1" ref="L218" ca="1">_FV(H218,"Change")</f>
        <v>0.25019999999999998</v>
      </c>
      <c r="M218" s="23" cm="1">
        <f t="array" aca="1" ref="M218" ca="1">_FV(H218,"Open")</f>
        <v>46.8</v>
      </c>
      <c r="N218" s="23" cm="1">
        <f t="array" aca="1" ref="N218" ca="1">_FV(H218,"Low")</f>
        <v>46.67</v>
      </c>
      <c r="O218" s="23" cm="1">
        <f t="array" aca="1" ref="O218" ca="1">_FV(H218,"High")</f>
        <v>46.99</v>
      </c>
      <c r="P218" s="23" cm="1">
        <f t="array" aca="1" ref="P218" ca="1">_FV(H218,"Previous close",TRUE)</f>
        <v>46.42</v>
      </c>
      <c r="Q218" s="23" cm="1">
        <f t="array" aca="1" ref="Q218" ca="1">_FV(H218,"52 week low",TRUE)</f>
        <v>37.11</v>
      </c>
      <c r="R218" s="23" cm="1">
        <f t="array" aca="1" ref="R218" ca="1">_FV(H218,"52 week high",TRUE)</f>
        <v>46.99</v>
      </c>
      <c r="S218" s="8" cm="1">
        <f t="array" aca="1" ref="S218" ca="1">_FV(H218,"Volume")</f>
        <v>31616</v>
      </c>
      <c r="T218" s="7" cm="1">
        <f t="array" aca="1" ref="T218" ca="1">_FV(H218,"Volume average",TRUE)</f>
        <v>55658</v>
      </c>
      <c r="U218" s="7"/>
      <c r="V218" s="25" cm="1">
        <f t="array" aca="1" ref="V218" ca="1">_FV(H218,"Expense ratio",TRUE)</f>
        <v>5.7999999999999996E-3</v>
      </c>
      <c r="W218" s="24" cm="1">
        <f t="array" aca="1" ref="W218" ca="1">_FV(H218,"Market cap",TRUE)</f>
        <v>403426236.98000002</v>
      </c>
      <c r="Y218" t="str">
        <f t="shared" si="3"/>
        <v/>
      </c>
    </row>
    <row r="219" spans="1:25" hidden="1" x14ac:dyDescent="0.25">
      <c r="A219" t="s">
        <v>10781</v>
      </c>
      <c r="B219" t="s">
        <v>5987</v>
      </c>
      <c r="C219" t="s">
        <v>6600</v>
      </c>
      <c r="D219" t="s">
        <v>10777</v>
      </c>
      <c r="G219" t="s">
        <v>11425</v>
      </c>
      <c r="H219" t="e" vm="2184">
        <v>#VALUE!</v>
      </c>
      <c r="I219" s="31" cm="1">
        <f t="array" aca="1" ref="I219" ca="1">_FV(H219,"Last trade time",TRUE)</f>
        <v>45824.840277823438</v>
      </c>
      <c r="J219" s="23" cm="1">
        <f t="array" aca="1" ref="J219" ca="1">_FV(H219,"Price")</f>
        <v>59.9878</v>
      </c>
      <c r="K219" s="27" cm="1">
        <f t="array" aca="1" ref="K219" ca="1">_FV(H219,"Change (%)",TRUE)</f>
        <v>3.5370000000000002E-3</v>
      </c>
      <c r="L219" s="26" cm="1">
        <f t="array" aca="1" ref="L219" ca="1">_FV(H219,"Change")</f>
        <v>0.2114</v>
      </c>
      <c r="M219" s="23" cm="1">
        <f t="array" aca="1" ref="M219" ca="1">_FV(H219,"Open")</f>
        <v>60.22</v>
      </c>
      <c r="N219" s="23" cm="1">
        <f t="array" aca="1" ref="N219" ca="1">_FV(H219,"Low")</f>
        <v>59.9878</v>
      </c>
      <c r="O219" s="23" cm="1">
        <f t="array" aca="1" ref="O219" ca="1">_FV(H219,"High")</f>
        <v>60.488500000000002</v>
      </c>
      <c r="P219" s="23" cm="1">
        <f t="array" aca="1" ref="P219" ca="1">_FV(H219,"Previous close",TRUE)</f>
        <v>59.776400000000002</v>
      </c>
      <c r="Q219" s="23" cm="1">
        <f t="array" aca="1" ref="Q219" ca="1">_FV(H219,"52 week low",TRUE)</f>
        <v>48.6</v>
      </c>
      <c r="R219" s="23" cm="1">
        <f t="array" aca="1" ref="R219" ca="1">_FV(H219,"52 week high",TRUE)</f>
        <v>61.24</v>
      </c>
      <c r="S219" s="8" cm="1">
        <f t="array" aca="1" ref="S219" ca="1">_FV(H219,"Volume")</f>
        <v>19595</v>
      </c>
      <c r="T219" s="7" cm="1">
        <f t="array" aca="1" ref="T219" ca="1">_FV(H219,"Volume average",TRUE)</f>
        <v>22673</v>
      </c>
      <c r="U219" s="7"/>
      <c r="V219" s="25" cm="1">
        <f t="array" aca="1" ref="V219" ca="1">_FV(H219,"Expense ratio",TRUE)</f>
        <v>4.7999999999999996E-3</v>
      </c>
      <c r="W219" s="24" cm="1">
        <f t="array" aca="1" ref="W219" ca="1">_FV(H219,"Market cap",TRUE)</f>
        <v>598030517.38</v>
      </c>
      <c r="Y219" t="str">
        <f t="shared" si="3"/>
        <v/>
      </c>
    </row>
    <row r="220" spans="1:25" hidden="1" x14ac:dyDescent="0.25">
      <c r="A220" t="s">
        <v>10780</v>
      </c>
      <c r="B220" t="s">
        <v>4958</v>
      </c>
      <c r="C220" t="s">
        <v>6600</v>
      </c>
      <c r="D220" t="s">
        <v>10777</v>
      </c>
      <c r="G220" t="s">
        <v>11422</v>
      </c>
      <c r="H220" t="e" vm="1781">
        <v>#VALUE!</v>
      </c>
      <c r="I220" s="31" cm="1">
        <f t="array" aca="1" ref="I220" ca="1">_FV(H220,"Last trade time",TRUE)</f>
        <v>45824.840277823438</v>
      </c>
      <c r="J220" s="23" cm="1">
        <f t="array" aca="1" ref="J220" ca="1">_FV(H220,"Price")</f>
        <v>48.682899999999997</v>
      </c>
      <c r="K220" s="27" cm="1">
        <f t="array" aca="1" ref="K220" ca="1">_FV(H220,"Change (%)",TRUE)</f>
        <v>3.908E-3</v>
      </c>
      <c r="L220" s="26" cm="1">
        <f t="array" aca="1" ref="L220" ca="1">_FV(H220,"Change")</f>
        <v>0.1895</v>
      </c>
      <c r="M220" s="23" cm="1">
        <f t="array" aca="1" ref="M220" ca="1">_FV(H220,"Open")</f>
        <v>48.94</v>
      </c>
      <c r="N220" s="23" cm="1">
        <f t="array" aca="1" ref="N220" ca="1">_FV(H220,"Low")</f>
        <v>48.682899999999997</v>
      </c>
      <c r="O220" s="23" cm="1">
        <f t="array" aca="1" ref="O220" ca="1">_FV(H220,"High")</f>
        <v>49.06</v>
      </c>
      <c r="P220" s="23" cm="1">
        <f t="array" aca="1" ref="P220" ca="1">_FV(H220,"Previous close",TRUE)</f>
        <v>48.493400000000001</v>
      </c>
      <c r="Q220" s="23" cm="1">
        <f t="array" aca="1" ref="Q220" ca="1">_FV(H220,"52 week low",TRUE)</f>
        <v>38.494999999999997</v>
      </c>
      <c r="R220" s="23" cm="1">
        <f t="array" aca="1" ref="R220" ca="1">_FV(H220,"52 week high",TRUE)</f>
        <v>49.08</v>
      </c>
      <c r="S220" s="8" cm="1">
        <f t="array" aca="1" ref="S220" ca="1">_FV(H220,"Volume")</f>
        <v>2735</v>
      </c>
      <c r="T220" s="7" cm="1">
        <f t="array" aca="1" ref="T220" ca="1">_FV(H220,"Volume average",TRUE)</f>
        <v>2389</v>
      </c>
      <c r="U220" s="7"/>
      <c r="V220" s="25" cm="1">
        <f t="array" aca="1" ref="V220" ca="1">_FV(H220,"Expense ratio",TRUE)</f>
        <v>5.7999999999999996E-3</v>
      </c>
      <c r="W220" s="24" cm="1">
        <f t="array" aca="1" ref="W220" ca="1">_FV(H220,"Market cap",TRUE)</f>
        <v>52846795.979999997</v>
      </c>
      <c r="Y220" t="str">
        <f t="shared" si="3"/>
        <v/>
      </c>
    </row>
    <row r="221" spans="1:25" hidden="1" x14ac:dyDescent="0.25">
      <c r="A221" t="s">
        <v>10171</v>
      </c>
      <c r="B221" t="s">
        <v>10007</v>
      </c>
      <c r="C221" s="25" t="s">
        <v>6600</v>
      </c>
      <c r="D221" s="25" t="s">
        <v>11733</v>
      </c>
      <c r="E221" s="25"/>
      <c r="F221" s="25"/>
      <c r="G221" t="s">
        <v>11428</v>
      </c>
      <c r="H221" t="e" vm="3839">
        <v>#VALUE!</v>
      </c>
      <c r="I221" s="31" cm="1">
        <f t="array" aca="1" ref="I221" ca="1">_FV(H221,"Last trade time",TRUE)</f>
        <v>45824.942414825782</v>
      </c>
      <c r="J221" s="23" cm="1">
        <f t="array" aca="1" ref="J221" ca="1">_FV(H221,"Price")</f>
        <v>56.445</v>
      </c>
      <c r="K221" s="27" cm="1">
        <f t="array" aca="1" ref="K221" ca="1">_FV(H221,"Change (%)",TRUE)</f>
        <v>4.8960000000000002E-3</v>
      </c>
      <c r="L221" s="26" cm="1">
        <f t="array" aca="1" ref="L221" ca="1">_FV(H221,"Change")</f>
        <v>0.27500000000000002</v>
      </c>
      <c r="M221" s="23" cm="1">
        <f t="array" aca="1" ref="M221" ca="1">_FV(H221,"Open")</f>
        <v>56.66</v>
      </c>
      <c r="N221" s="23" cm="1">
        <f t="array" aca="1" ref="N221" ca="1">_FV(H221,"Low")</f>
        <v>56.41</v>
      </c>
      <c r="O221" s="23" cm="1">
        <f t="array" aca="1" ref="O221" ca="1">_FV(H221,"High")</f>
        <v>56.91</v>
      </c>
      <c r="P221" s="23" cm="1">
        <f t="array" aca="1" ref="P221" ca="1">_FV(H221,"Previous close",TRUE)</f>
        <v>56.17</v>
      </c>
      <c r="Q221" s="23" cm="1">
        <f t="array" aca="1" ref="Q221" ca="1">_FV(H221,"52 week low",TRUE)</f>
        <v>45.14</v>
      </c>
      <c r="R221" s="23" cm="1">
        <f t="array" aca="1" ref="R221" ca="1">_FV(H221,"52 week high",TRUE)</f>
        <v>56.91</v>
      </c>
      <c r="S221" s="8" cm="1">
        <f t="array" aca="1" ref="S221" ca="1">_FV(H221,"Volume")</f>
        <v>13447961</v>
      </c>
      <c r="T221" s="7" cm="1">
        <f t="array" aca="1" ref="T221" ca="1">_FV(H221,"Volume average",TRUE)</f>
        <v>12272319</v>
      </c>
      <c r="U221" s="7"/>
      <c r="V221" s="25" cm="1">
        <f t="array" aca="1" ref="V221" ca="1">_FV(H221,"Expense ratio",TRUE)</f>
        <v>2.9999999999999997E-4</v>
      </c>
      <c r="W221" s="24" cm="1">
        <f t="array" aca="1" ref="W221" ca="1">_FV(H221,"Market cap",TRUE)</f>
        <v>158191553388</v>
      </c>
      <c r="Y221" t="str">
        <f t="shared" si="3"/>
        <v/>
      </c>
    </row>
    <row r="222" spans="1:25" hidden="1" x14ac:dyDescent="0.25">
      <c r="A222" t="s">
        <v>10168</v>
      </c>
      <c r="B222" t="s">
        <v>7503</v>
      </c>
      <c r="C222" s="25" t="s">
        <v>6600</v>
      </c>
      <c r="D222" s="25" t="s">
        <v>11733</v>
      </c>
      <c r="E222" s="25"/>
      <c r="F222" s="25"/>
      <c r="G222" t="s">
        <v>11427</v>
      </c>
      <c r="H222" t="e" vm="2786">
        <v>#VALUE!</v>
      </c>
      <c r="I222" s="31" cm="1">
        <f t="array" aca="1" ref="I222" ca="1">_FV(H222,"Last trade time",TRUE)</f>
        <v>45824.941237626561</v>
      </c>
      <c r="J222" s="23" cm="1">
        <f t="array" aca="1" ref="J222" ca="1">_FV(H222,"Price")</f>
        <v>125.52</v>
      </c>
      <c r="K222" s="27" cm="1">
        <f t="array" aca="1" ref="K222" ca="1">_FV(H222,"Change (%)",TRUE)</f>
        <v>8.77E-3</v>
      </c>
      <c r="L222" s="26" cm="1">
        <f t="array" aca="1" ref="L222" ca="1">_FV(H222,"Change")</f>
        <v>1.0911999999999999</v>
      </c>
      <c r="M222" s="23" cm="1">
        <f t="array" aca="1" ref="M222" ca="1">_FV(H222,"Open")</f>
        <v>125.33</v>
      </c>
      <c r="N222" s="23" cm="1">
        <f t="array" aca="1" ref="N222" ca="1">_FV(H222,"Low")</f>
        <v>125.28</v>
      </c>
      <c r="O222" s="23" cm="1">
        <f t="array" aca="1" ref="O222" ca="1">_FV(H222,"High")</f>
        <v>126.04</v>
      </c>
      <c r="P222" s="23" cm="1">
        <f t="array" aca="1" ref="P222" ca="1">_FV(H222,"Previous close",TRUE)</f>
        <v>124.4288</v>
      </c>
      <c r="Q222" s="23" cm="1">
        <f t="array" aca="1" ref="Q222" ca="1">_FV(H222,"52 week low",TRUE)</f>
        <v>101.25</v>
      </c>
      <c r="R222" s="23" cm="1">
        <f t="array" aca="1" ref="R222" ca="1">_FV(H222,"52 week high",TRUE)</f>
        <v>126.99</v>
      </c>
      <c r="S222" s="8" cm="1">
        <f t="array" aca="1" ref="S222" ca="1">_FV(H222,"Volume")</f>
        <v>3243121</v>
      </c>
      <c r="T222" s="7" cm="1">
        <f t="array" aca="1" ref="T222" ca="1">_FV(H222,"Volume average",TRUE)</f>
        <v>2833005</v>
      </c>
      <c r="U222" s="7"/>
      <c r="V222" s="25" cm="1">
        <f t="array" aca="1" ref="V222" ca="1">_FV(H222,"Expense ratio",TRUE)</f>
        <v>3.2000000000000002E-3</v>
      </c>
      <c r="W222" s="24" cm="1">
        <f t="array" aca="1" ref="W222" ca="1">_FV(H222,"Market cap",TRUE)</f>
        <v>21427123796.490002</v>
      </c>
      <c r="Y222" t="str">
        <f t="shared" si="3"/>
        <v/>
      </c>
    </row>
    <row r="223" spans="1:25" hidden="1" x14ac:dyDescent="0.25">
      <c r="A223" t="s">
        <v>10172</v>
      </c>
      <c r="B223" t="s">
        <v>9738</v>
      </c>
      <c r="C223" s="25" t="s">
        <v>6600</v>
      </c>
      <c r="D223" s="25" t="s">
        <v>11733</v>
      </c>
      <c r="E223" s="25"/>
      <c r="F223" s="25"/>
      <c r="G223" t="s">
        <v>11560</v>
      </c>
      <c r="H223" t="e" vm="3720">
        <v>#VALUE!</v>
      </c>
      <c r="I223" s="31" cm="1">
        <f t="array" aca="1" ref="I223" ca="1">_FV(H223,"Last trade time",TRUE)</f>
        <v>45824.914440034372</v>
      </c>
      <c r="J223" s="23" cm="1">
        <f t="array" aca="1" ref="J223" ca="1">_FV(H223,"Price")</f>
        <v>81.92</v>
      </c>
      <c r="K223" s="27" cm="1">
        <f t="array" aca="1" ref="K223" ca="1">_FV(H223,"Change (%)",TRUE)</f>
        <v>4.3769999999999998E-3</v>
      </c>
      <c r="L223" s="26" cm="1">
        <f t="array" aca="1" ref="L223" ca="1">_FV(H223,"Change")</f>
        <v>0.35699999999999998</v>
      </c>
      <c r="M223" s="23" cm="1">
        <f t="array" aca="1" ref="M223" ca="1">_FV(H223,"Open")</f>
        <v>82.25</v>
      </c>
      <c r="N223" s="23" cm="1">
        <f t="array" aca="1" ref="N223" ca="1">_FV(H223,"Low")</f>
        <v>81.89</v>
      </c>
      <c r="O223" s="23" cm="1">
        <f t="array" aca="1" ref="O223" ca="1">_FV(H223,"High")</f>
        <v>82.655000000000001</v>
      </c>
      <c r="P223" s="23" cm="1">
        <f t="array" aca="1" ref="P223" ca="1">_FV(H223,"Previous close",TRUE)</f>
        <v>81.563000000000002</v>
      </c>
      <c r="Q223" s="23" cm="1">
        <f t="array" aca="1" ref="Q223" ca="1">_FV(H223,"52 week low",TRUE)</f>
        <v>66.95</v>
      </c>
      <c r="R223" s="23" cm="1">
        <f t="array" aca="1" ref="R223" ca="1">_FV(H223,"52 week high",TRUE)</f>
        <v>84.215000000000003</v>
      </c>
      <c r="S223" s="8" cm="1">
        <f t="array" aca="1" ref="S223" ca="1">_FV(H223,"Volume")</f>
        <v>12857112</v>
      </c>
      <c r="T223" s="7" cm="1">
        <f t="array" aca="1" ref="T223" ca="1">_FV(H223,"Volume average",TRUE)</f>
        <v>9508975</v>
      </c>
      <c r="U223" s="7"/>
      <c r="V223" s="25" cm="1">
        <f t="array" aca="1" ref="V223" ca="1">_FV(H223,"Expense ratio",TRUE)</f>
        <v>7.000000000000001E-4</v>
      </c>
      <c r="W223" s="24" cm="1">
        <f t="array" aca="1" ref="W223" ca="1">_FV(H223,"Market cap",TRUE)</f>
        <v>139522645777.10001</v>
      </c>
      <c r="Y223" t="str">
        <f t="shared" si="3"/>
        <v/>
      </c>
    </row>
    <row r="224" spans="1:25" hidden="1" x14ac:dyDescent="0.25">
      <c r="A224" t="s">
        <v>10170</v>
      </c>
      <c r="B224" t="s">
        <v>10009</v>
      </c>
      <c r="C224" s="25" t="s">
        <v>6600</v>
      </c>
      <c r="D224" s="25" t="s">
        <v>11726</v>
      </c>
      <c r="E224" s="25"/>
      <c r="F224" s="25"/>
      <c r="G224" t="s">
        <v>11330</v>
      </c>
      <c r="H224" t="e" vm="3840">
        <v>#VALUE!</v>
      </c>
      <c r="I224" s="31" cm="1">
        <f t="array" aca="1" ref="I224" ca="1">_FV(H224,"Last trade time",TRUE)</f>
        <v>45824.90017693281</v>
      </c>
      <c r="J224" s="23" cm="1">
        <f t="array" aca="1" ref="J224" ca="1">_FV(H224,"Price")</f>
        <v>40.46</v>
      </c>
      <c r="K224" s="27" cm="1">
        <f t="array" aca="1" ref="K224" ca="1">_FV(H224,"Change (%)",TRUE)</f>
        <v>5.4669999999999996E-3</v>
      </c>
      <c r="L224" s="26" cm="1">
        <f t="array" aca="1" ref="L224" ca="1">_FV(H224,"Change")</f>
        <v>0.22</v>
      </c>
      <c r="M224" s="23" cm="1">
        <f t="array" aca="1" ref="M224" ca="1">_FV(H224,"Open")</f>
        <v>40.6</v>
      </c>
      <c r="N224" s="23" cm="1">
        <f t="array" aca="1" ref="N224" ca="1">_FV(H224,"Low")</f>
        <v>40.44</v>
      </c>
      <c r="O224" s="23" cm="1">
        <f t="array" aca="1" ref="O224" ca="1">_FV(H224,"High")</f>
        <v>40.795000000000002</v>
      </c>
      <c r="P224" s="23" cm="1">
        <f t="array" aca="1" ref="P224" ca="1">_FV(H224,"Previous close",TRUE)</f>
        <v>40.24</v>
      </c>
      <c r="Q224" s="23" cm="1">
        <f t="array" aca="1" ref="Q224" ca="1">_FV(H224,"52 week low",TRUE)</f>
        <v>32.299999999999997</v>
      </c>
      <c r="R224" s="23" cm="1">
        <f t="array" aca="1" ref="R224" ca="1">_FV(H224,"52 week high",TRUE)</f>
        <v>40.795000000000002</v>
      </c>
      <c r="S224" s="8" cm="1">
        <f t="array" aca="1" ref="S224" ca="1">_FV(H224,"Volume")</f>
        <v>2478312</v>
      </c>
      <c r="T224" s="7" cm="1">
        <f t="array" aca="1" ref="T224" ca="1">_FV(H224,"Volume average",TRUE)</f>
        <v>3275353</v>
      </c>
      <c r="U224" s="7"/>
      <c r="V224" s="25" cm="1">
        <f t="array" aca="1" ref="V224" ca="1">_FV(H224,"Expense ratio",TRUE)</f>
        <v>2.9999999999999997E-4</v>
      </c>
      <c r="W224" s="24" cm="1">
        <f t="array" aca="1" ref="W224" ca="1">_FV(H224,"Market cap",TRUE)</f>
        <v>26643940390.299999</v>
      </c>
      <c r="Y224" t="str">
        <f t="shared" si="3"/>
        <v/>
      </c>
    </row>
    <row r="225" spans="1:25" hidden="1" x14ac:dyDescent="0.25">
      <c r="A225" t="s">
        <v>10785</v>
      </c>
      <c r="B225" t="s">
        <v>4730</v>
      </c>
      <c r="C225" t="s">
        <v>6600</v>
      </c>
      <c r="D225" t="s">
        <v>11774</v>
      </c>
      <c r="G225" t="s">
        <v>11432</v>
      </c>
      <c r="H225" t="e" vm="1695">
        <v>#VALUE!</v>
      </c>
      <c r="I225" s="31" cm="1">
        <f t="array" aca="1" ref="I225" ca="1">_FV(H225,"Last trade time",TRUE)</f>
        <v>45824.840277812502</v>
      </c>
      <c r="J225" s="23" cm="1">
        <f t="array" aca="1" ref="J225" ca="1">_FV(H225,"Price")</f>
        <v>15.45</v>
      </c>
      <c r="K225" s="27" cm="1">
        <f t="array" aca="1" ref="K225" ca="1">_FV(H225,"Change (%)",TRUE)</f>
        <v>6.4769999999999997E-4</v>
      </c>
      <c r="L225" s="26" cm="1">
        <f t="array" aca="1" ref="L225" ca="1">_FV(H225,"Change")</f>
        <v>0.01</v>
      </c>
      <c r="M225" s="23" cm="1">
        <f t="array" aca="1" ref="M225" ca="1">_FV(H225,"Open")</f>
        <v>15.62</v>
      </c>
      <c r="N225" s="23" cm="1">
        <f t="array" aca="1" ref="N225" ca="1">_FV(H225,"Low")</f>
        <v>15.45</v>
      </c>
      <c r="O225" s="23" cm="1">
        <f t="array" aca="1" ref="O225" ca="1">_FV(H225,"High")</f>
        <v>15.62</v>
      </c>
      <c r="P225" s="23" cm="1">
        <f t="array" aca="1" ref="P225" ca="1">_FV(H225,"Previous close",TRUE)</f>
        <v>15.44</v>
      </c>
      <c r="Q225" s="23" cm="1">
        <f t="array" aca="1" ref="Q225" ca="1">_FV(H225,"52 week low",TRUE)</f>
        <v>10.99</v>
      </c>
      <c r="R225" s="23" cm="1">
        <f t="array" aca="1" ref="R225" ca="1">_FV(H225,"52 week high",TRUE)</f>
        <v>15.62</v>
      </c>
      <c r="S225" s="8" cm="1">
        <f t="array" aca="1" ref="S225" ca="1">_FV(H225,"Volume")</f>
        <v>359814</v>
      </c>
      <c r="T225" s="7" cm="1">
        <f t="array" aca="1" ref="T225" ca="1">_FV(H225,"Volume average",TRUE)</f>
        <v>628493</v>
      </c>
      <c r="U225" s="7"/>
      <c r="V225" s="25" cm="1">
        <f t="array" aca="1" ref="V225" ca="1">_FV(H225,"Expense ratio",TRUE)</f>
        <v>5.8999999999999999E-3</v>
      </c>
      <c r="W225" s="24" cm="1">
        <f t="array" aca="1" ref="W225" ca="1">_FV(H225,"Market cap",TRUE)</f>
        <v>483480744.18000001</v>
      </c>
      <c r="Y225" t="str">
        <f t="shared" si="3"/>
        <v/>
      </c>
    </row>
    <row r="226" spans="1:25" hidden="1" x14ac:dyDescent="0.25">
      <c r="A226" t="s">
        <v>10118</v>
      </c>
      <c r="B226" t="s">
        <v>5959</v>
      </c>
      <c r="C226" t="s">
        <v>6600</v>
      </c>
      <c r="D226" t="s">
        <v>11774</v>
      </c>
      <c r="G226" t="s">
        <v>11431</v>
      </c>
      <c r="H226" t="e" vm="2172">
        <v>#VALUE!</v>
      </c>
      <c r="I226" s="31" cm="1">
        <f t="array" aca="1" ref="I226" ca="1">_FV(H226,"Last trade time",TRUE)</f>
        <v>45824.909661446094</v>
      </c>
      <c r="J226" s="23" cm="1">
        <f t="array" aca="1" ref="J226" ca="1">_FV(H226,"Price")</f>
        <v>113.57</v>
      </c>
      <c r="K226" s="27" cm="1">
        <f t="array" aca="1" ref="K226" ca="1">_FV(H226,"Change (%)",TRUE)</f>
        <v>8.5249999999999996E-3</v>
      </c>
      <c r="L226" s="26" cm="1">
        <f t="array" aca="1" ref="L226" ca="1">_FV(H226,"Change")</f>
        <v>0.96</v>
      </c>
      <c r="M226" s="23" cm="1">
        <f t="array" aca="1" ref="M226" ca="1">_FV(H226,"Open")</f>
        <v>113.02</v>
      </c>
      <c r="N226" s="23" cm="1">
        <f t="array" aca="1" ref="N226" ca="1">_FV(H226,"Low")</f>
        <v>112.98</v>
      </c>
      <c r="O226" s="23" cm="1">
        <f t="array" aca="1" ref="O226" ca="1">_FV(H226,"High")</f>
        <v>113.63</v>
      </c>
      <c r="P226" s="23" cm="1">
        <f t="array" aca="1" ref="P226" ca="1">_FV(H226,"Previous close",TRUE)</f>
        <v>112.61</v>
      </c>
      <c r="Q226" s="23" cm="1">
        <f t="array" aca="1" ref="Q226" ca="1">_FV(H226,"52 week low",TRUE)</f>
        <v>85.3</v>
      </c>
      <c r="R226" s="23" cm="1">
        <f t="array" aca="1" ref="R226" ca="1">_FV(H226,"52 week high",TRUE)</f>
        <v>117.8</v>
      </c>
      <c r="S226" s="8" cm="1">
        <f t="array" aca="1" ref="S226" ca="1">_FV(H226,"Volume")</f>
        <v>233706</v>
      </c>
      <c r="T226" s="7" cm="1">
        <f t="array" aca="1" ref="T226" ca="1">_FV(H226,"Volume average",TRUE)</f>
        <v>362933</v>
      </c>
      <c r="U226" s="7"/>
      <c r="V226" s="25" cm="1">
        <f t="array" aca="1" ref="V226" ca="1">_FV(H226,"Expense ratio",TRUE)</f>
        <v>4.7999999999999996E-3</v>
      </c>
      <c r="W226" s="24" cm="1">
        <f t="array" aca="1" ref="W226" ca="1">_FV(H226,"Market cap",TRUE)</f>
        <v>3466507449.21</v>
      </c>
      <c r="Y226" t="str">
        <f t="shared" si="3"/>
        <v/>
      </c>
    </row>
    <row r="227" spans="1:25" hidden="1" x14ac:dyDescent="0.25">
      <c r="A227" t="s">
        <v>10786</v>
      </c>
      <c r="B227" t="s">
        <v>4956</v>
      </c>
      <c r="C227" t="s">
        <v>6600</v>
      </c>
      <c r="D227" t="s">
        <v>11774</v>
      </c>
      <c r="G227" t="s">
        <v>11429</v>
      </c>
      <c r="H227" t="e" vm="1780">
        <v>#VALUE!</v>
      </c>
      <c r="I227" s="31" cm="1">
        <f t="array" aca="1" ref="I227" ca="1">_FV(H227,"Last trade time",TRUE)</f>
        <v>45824.840277823438</v>
      </c>
      <c r="J227" s="23" cm="1">
        <f t="array" aca="1" ref="J227" ca="1">_FV(H227,"Price")</f>
        <v>70.219099999999997</v>
      </c>
      <c r="K227" s="27" cm="1">
        <f t="array" aca="1" ref="K227" ca="1">_FV(H227,"Change (%)",TRUE)</f>
        <v>2.4139999999999999E-3</v>
      </c>
      <c r="L227" s="26" cm="1">
        <f t="array" aca="1" ref="L227" ca="1">_FV(H227,"Change")</f>
        <v>0.1691</v>
      </c>
      <c r="M227" s="23" cm="1">
        <f t="array" aca="1" ref="M227" ca="1">_FV(H227,"Open")</f>
        <v>70.59</v>
      </c>
      <c r="N227" s="23" cm="1">
        <f t="array" aca="1" ref="N227" ca="1">_FV(H227,"Low")</f>
        <v>70.155000000000001</v>
      </c>
      <c r="O227" s="23" cm="1">
        <f t="array" aca="1" ref="O227" ca="1">_FV(H227,"High")</f>
        <v>70.608999999999995</v>
      </c>
      <c r="P227" s="23" cm="1">
        <f t="array" aca="1" ref="P227" ca="1">_FV(H227,"Previous close",TRUE)</f>
        <v>70.05</v>
      </c>
      <c r="Q227" s="23" cm="1">
        <f t="array" aca="1" ref="Q227" ca="1">_FV(H227,"52 week low",TRUE)</f>
        <v>54.22</v>
      </c>
      <c r="R227" s="23" cm="1">
        <f t="array" aca="1" ref="R227" ca="1">_FV(H227,"52 week high",TRUE)</f>
        <v>70.959999999999994</v>
      </c>
      <c r="S227" s="8" cm="1">
        <f t="array" aca="1" ref="S227" ca="1">_FV(H227,"Volume")</f>
        <v>8699</v>
      </c>
      <c r="T227" s="7" cm="1">
        <f t="array" aca="1" ref="T227" ca="1">_FV(H227,"Volume average",TRUE)</f>
        <v>8608</v>
      </c>
      <c r="U227" s="7"/>
      <c r="V227" s="25" cm="1">
        <f t="array" aca="1" ref="V227" ca="1">_FV(H227,"Expense ratio",TRUE)</f>
        <v>5.7999999999999996E-3</v>
      </c>
      <c r="W227" s="24" cm="1">
        <f t="array" aca="1" ref="W227" ca="1">_FV(H227,"Market cap",TRUE)</f>
        <v>168228882.22999999</v>
      </c>
      <c r="Y227" t="str">
        <f t="shared" si="3"/>
        <v/>
      </c>
    </row>
    <row r="228" spans="1:25" hidden="1" x14ac:dyDescent="0.25">
      <c r="A228" t="s">
        <v>10787</v>
      </c>
      <c r="B228" t="s">
        <v>4923</v>
      </c>
      <c r="C228" t="s">
        <v>6600</v>
      </c>
      <c r="D228" t="s">
        <v>11774</v>
      </c>
      <c r="G228" t="s">
        <v>11430</v>
      </c>
      <c r="H228" t="e" vm="1767">
        <v>#VALUE!</v>
      </c>
      <c r="I228" s="31" cm="1">
        <f t="array" aca="1" ref="I228" ca="1">_FV(H228,"Last trade time",TRUE)</f>
        <v>45824.840277812502</v>
      </c>
      <c r="J228" s="23" cm="1">
        <f t="array" aca="1" ref="J228" ca="1">_FV(H228,"Price")</f>
        <v>84.83</v>
      </c>
      <c r="K228" s="27" cm="1">
        <f t="array" aca="1" ref="K228" ca="1">_FV(H228,"Change (%)",TRUE)</f>
        <v>-2.7460000000000002E-3</v>
      </c>
      <c r="L228" s="26" cm="1">
        <f t="array" aca="1" ref="L228" ca="1">_FV(H228,"Change")</f>
        <v>-0.2336</v>
      </c>
      <c r="M228" s="23" cm="1">
        <f t="array" aca="1" ref="M228" ca="1">_FV(H228,"Open")</f>
        <v>85.17</v>
      </c>
      <c r="N228" s="23" cm="1">
        <f t="array" aca="1" ref="N228" ca="1">_FV(H228,"Low")</f>
        <v>84.83</v>
      </c>
      <c r="O228" s="23" cm="1">
        <f t="array" aca="1" ref="O228" ca="1">_FV(H228,"High")</f>
        <v>85.32</v>
      </c>
      <c r="P228" s="23" cm="1">
        <f t="array" aca="1" ref="P228" ca="1">_FV(H228,"Previous close",TRUE)</f>
        <v>85.063599999999994</v>
      </c>
      <c r="Q228" s="23" cm="1">
        <f t="array" aca="1" ref="Q228" ca="1">_FV(H228,"52 week low",TRUE)</f>
        <v>68.88</v>
      </c>
      <c r="R228" s="23" cm="1">
        <f t="array" aca="1" ref="R228" ca="1">_FV(H228,"52 week high",TRUE)</f>
        <v>85.999600000000001</v>
      </c>
      <c r="S228" s="8" cm="1">
        <f t="array" aca="1" ref="S228" ca="1">_FV(H228,"Volume")</f>
        <v>16438</v>
      </c>
      <c r="T228" s="7" cm="1">
        <f t="array" aca="1" ref="T228" ca="1">_FV(H228,"Volume average",TRUE)</f>
        <v>21709</v>
      </c>
      <c r="U228" s="7"/>
      <c r="V228" s="25" cm="1">
        <f t="array" aca="1" ref="V228" ca="1">_FV(H228,"Expense ratio",TRUE)</f>
        <v>5.7999999999999996E-3</v>
      </c>
      <c r="W228" s="24" cm="1">
        <f t="array" aca="1" ref="W228" ca="1">_FV(H228,"Market cap",TRUE)</f>
        <v>288624956.41000003</v>
      </c>
      <c r="Y228" t="str">
        <f t="shared" si="3"/>
        <v/>
      </c>
    </row>
    <row r="229" spans="1:25" hidden="1" x14ac:dyDescent="0.25">
      <c r="A229" t="s">
        <v>8212</v>
      </c>
      <c r="B229" t="s">
        <v>8211</v>
      </c>
      <c r="C229" t="s">
        <v>6600</v>
      </c>
      <c r="D229" t="s">
        <v>1140</v>
      </c>
      <c r="G229" t="s">
        <v>8212</v>
      </c>
      <c r="H229" t="e" vm="3076">
        <v>#VALUE!</v>
      </c>
      <c r="I229" s="31" cm="1">
        <f t="array" aca="1" ref="I229" ca="1">_FV(H229,"Last trade time",TRUE)</f>
        <v>45824.860335022655</v>
      </c>
      <c r="J229" s="23" cm="1">
        <f t="array" aca="1" ref="J229" ca="1">_FV(H229,"Price")</f>
        <v>18.559999999999999</v>
      </c>
      <c r="K229" s="27" cm="1">
        <f t="array" aca="1" ref="K229" ca="1">_FV(H229,"Change (%)",TRUE)</f>
        <v>-1.614E-3</v>
      </c>
      <c r="L229" s="26" cm="1">
        <f t="array" aca="1" ref="L229" ca="1">_FV(H229,"Change")</f>
        <v>-0.03</v>
      </c>
      <c r="M229" s="23" cm="1">
        <f t="array" aca="1" ref="M229" ca="1">_FV(H229,"Open")</f>
        <v>18.61</v>
      </c>
      <c r="N229" s="23" cm="1">
        <f t="array" aca="1" ref="N229" ca="1">_FV(H229,"Low")</f>
        <v>18.55</v>
      </c>
      <c r="O229" s="23" cm="1">
        <f t="array" aca="1" ref="O229" ca="1">_FV(H229,"High")</f>
        <v>18.684999999999999</v>
      </c>
      <c r="P229" s="23" cm="1">
        <f t="array" aca="1" ref="P229" ca="1">_FV(H229,"Previous close",TRUE)</f>
        <v>18.59</v>
      </c>
      <c r="Q229" s="23" cm="1">
        <f t="array" aca="1" ref="Q229" ca="1">_FV(H229,"52 week low",TRUE)</f>
        <v>17.809999999999999</v>
      </c>
      <c r="R229" s="23" cm="1">
        <f t="array" aca="1" ref="R229" ca="1">_FV(H229,"52 week high",TRUE)</f>
        <v>21.08</v>
      </c>
      <c r="S229" s="8" cm="1">
        <f t="array" aca="1" ref="S229" ca="1">_FV(H229,"Volume")</f>
        <v>545055</v>
      </c>
      <c r="T229" s="7" cm="1">
        <f t="array" aca="1" ref="T229" ca="1">_FV(H229,"Volume average",TRUE)</f>
        <v>562663</v>
      </c>
      <c r="U229" s="7"/>
      <c r="V229" s="25" cm="1">
        <f t="array" aca="1" ref="V229" ca="1">_FV(H229,"Expense ratio",TRUE)</f>
        <v>2.3E-3</v>
      </c>
      <c r="W229" s="24" cm="1">
        <f t="array" aca="1" ref="W229" ca="1">_FV(H229,"Market cap",TRUE)</f>
        <v>2286599258.6199999</v>
      </c>
      <c r="Y229" t="str">
        <f t="shared" si="3"/>
        <v/>
      </c>
    </row>
    <row r="230" spans="1:25" hidden="1" x14ac:dyDescent="0.25">
      <c r="A230" t="s">
        <v>8001</v>
      </c>
      <c r="B230" t="s">
        <v>8000</v>
      </c>
      <c r="C230" t="s">
        <v>6600</v>
      </c>
      <c r="D230" t="s">
        <v>1140</v>
      </c>
      <c r="G230" t="s">
        <v>11594</v>
      </c>
      <c r="H230" t="e" vm="2991">
        <v>#VALUE!</v>
      </c>
      <c r="I230" s="31" cm="1">
        <f t="array" aca="1" ref="I230" ca="1">_FV(H230,"Last trade time",TRUE)</f>
        <v>45824.840277812502</v>
      </c>
      <c r="J230" s="23" cm="1">
        <f t="array" aca="1" ref="J230" ca="1">_FV(H230,"Price")</f>
        <v>22.85</v>
      </c>
      <c r="K230" s="27" cm="1">
        <f t="array" aca="1" ref="K230" ca="1">_FV(H230,"Change (%)",TRUE)</f>
        <v>4.3780000000000002E-4</v>
      </c>
      <c r="L230" s="26" cm="1">
        <f t="array" aca="1" ref="L230" ca="1">_FV(H230,"Change")</f>
        <v>0.01</v>
      </c>
      <c r="M230" s="23" cm="1">
        <f t="array" aca="1" ref="M230" ca="1">_FV(H230,"Open")</f>
        <v>22.85</v>
      </c>
      <c r="N230" s="23" cm="1">
        <f t="array" aca="1" ref="N230" ca="1">_FV(H230,"Low")</f>
        <v>22.84</v>
      </c>
      <c r="O230" s="23" cm="1">
        <f t="array" aca="1" ref="O230" ca="1">_FV(H230,"High")</f>
        <v>22.946000000000002</v>
      </c>
      <c r="P230" s="23" cm="1">
        <f t="array" aca="1" ref="P230" ca="1">_FV(H230,"Previous close",TRUE)</f>
        <v>22.84</v>
      </c>
      <c r="Q230" s="23" cm="1">
        <f t="array" aca="1" ref="Q230" ca="1">_FV(H230,"52 week low",TRUE)</f>
        <v>22.251000000000001</v>
      </c>
      <c r="R230" s="23" cm="1">
        <f t="array" aca="1" ref="R230" ca="1">_FV(H230,"52 week high",TRUE)</f>
        <v>24.48</v>
      </c>
      <c r="S230" s="8" cm="1">
        <f t="array" aca="1" ref="S230" ca="1">_FV(H230,"Volume")</f>
        <v>88285</v>
      </c>
      <c r="T230" s="7" cm="1">
        <f t="array" aca="1" ref="T230" ca="1">_FV(H230,"Volume average",TRUE)</f>
        <v>70360</v>
      </c>
      <c r="U230" s="7"/>
      <c r="V230" s="25" cm="1">
        <f t="array" aca="1" ref="V230" ca="1">_FV(H230,"Expense ratio",TRUE)</f>
        <v>2.5000000000000001E-3</v>
      </c>
      <c r="W230" s="24" cm="1">
        <f t="array" aca="1" ref="W230" ca="1">_FV(H230,"Market cap",TRUE)</f>
        <v>304343848.51999998</v>
      </c>
      <c r="Y230" t="str">
        <f t="shared" si="3"/>
        <v/>
      </c>
    </row>
    <row r="231" spans="1:25" hidden="1" x14ac:dyDescent="0.25">
      <c r="A231" t="s">
        <v>10955</v>
      </c>
      <c r="B231" t="s">
        <v>6130</v>
      </c>
      <c r="C231" t="s">
        <v>6600</v>
      </c>
      <c r="D231" t="s">
        <v>1140</v>
      </c>
      <c r="G231" t="s">
        <v>11447</v>
      </c>
      <c r="H231" t="e" vm="2239">
        <v>#VALUE!</v>
      </c>
      <c r="I231" s="31" cm="1">
        <f t="array" aca="1" ref="I231" ca="1">_FV(H231,"Last trade time",TRUE)</f>
        <v>45824.911878286715</v>
      </c>
      <c r="J231" s="23" cm="1">
        <f t="array" aca="1" ref="J231" ca="1">_FV(H231,"Price")</f>
        <v>30.22</v>
      </c>
      <c r="K231" s="27" cm="1">
        <f t="array" aca="1" ref="K231" ca="1">_FV(H231,"Change (%)",TRUE)</f>
        <v>1.9889999999999999E-3</v>
      </c>
      <c r="L231" s="26" cm="1">
        <f t="array" aca="1" ref="L231" ca="1">_FV(H231,"Change")</f>
        <v>0.06</v>
      </c>
      <c r="M231" s="23" cm="1">
        <f t="array" aca="1" ref="M231" ca="1">_FV(H231,"Open")</f>
        <v>30.19</v>
      </c>
      <c r="N231" s="23" cm="1">
        <f t="array" aca="1" ref="N231" ca="1">_FV(H231,"Low")</f>
        <v>30.18</v>
      </c>
      <c r="O231" s="23" cm="1">
        <f t="array" aca="1" ref="O231" ca="1">_FV(H231,"High")</f>
        <v>30.33</v>
      </c>
      <c r="P231" s="23" cm="1">
        <f t="array" aca="1" ref="P231" ca="1">_FV(H231,"Previous close",TRUE)</f>
        <v>30.16</v>
      </c>
      <c r="Q231" s="23" cm="1">
        <f t="array" aca="1" ref="Q231" ca="1">_FV(H231,"52 week low",TRUE)</f>
        <v>28.7</v>
      </c>
      <c r="R231" s="23" cm="1">
        <f t="array" aca="1" ref="R231" ca="1">_FV(H231,"52 week high",TRUE)</f>
        <v>33.590000000000003</v>
      </c>
      <c r="S231" s="8" cm="1">
        <f t="array" aca="1" ref="S231" ca="1">_FV(H231,"Volume")</f>
        <v>3394569</v>
      </c>
      <c r="T231" s="7" cm="1">
        <f t="array" aca="1" ref="T231" ca="1">_FV(H231,"Volume average",TRUE)</f>
        <v>3009987</v>
      </c>
      <c r="U231" s="7"/>
      <c r="V231" s="25" cm="1">
        <f t="array" aca="1" ref="V231" ca="1">_FV(H231,"Expense ratio",TRUE)</f>
        <v>4.5999999999999999E-3</v>
      </c>
      <c r="W231" s="24" cm="1">
        <f t="array" aca="1" ref="W231" ca="1">_FV(H231,"Market cap",TRUE)</f>
        <v>13613963412.85</v>
      </c>
      <c r="Y231" t="str">
        <f t="shared" si="3"/>
        <v/>
      </c>
    </row>
    <row r="232" spans="1:25" hidden="1" x14ac:dyDescent="0.25">
      <c r="A232" t="s">
        <v>6675</v>
      </c>
      <c r="B232" t="s">
        <v>6674</v>
      </c>
      <c r="C232" t="s">
        <v>6600</v>
      </c>
      <c r="D232" t="s">
        <v>1140</v>
      </c>
      <c r="G232" t="s">
        <v>11595</v>
      </c>
      <c r="H232" t="e" vm="2445">
        <v>#VALUE!</v>
      </c>
      <c r="I232" s="31" cm="1">
        <f t="array" aca="1" ref="I232" ca="1">_FV(H232,"Last trade time",TRUE)</f>
        <v>45824.84027780078</v>
      </c>
      <c r="J232" s="23" cm="1">
        <f t="array" aca="1" ref="J232" ca="1">_FV(H232,"Price")</f>
        <v>16.86</v>
      </c>
      <c r="K232" s="27" cm="1">
        <f t="array" aca="1" ref="K232" ca="1">_FV(H232,"Change (%)",TRUE)</f>
        <v>2.3779999999999999E-3</v>
      </c>
      <c r="L232" s="26" cm="1">
        <f t="array" aca="1" ref="L232" ca="1">_FV(H232,"Change")</f>
        <v>0.04</v>
      </c>
      <c r="M232" s="23" cm="1">
        <f t="array" aca="1" ref="M232" ca="1">_FV(H232,"Open")</f>
        <v>16.87</v>
      </c>
      <c r="N232" s="23" cm="1">
        <f t="array" aca="1" ref="N232" ca="1">_FV(H232,"Low")</f>
        <v>16.819500000000001</v>
      </c>
      <c r="O232" s="23" cm="1">
        <f t="array" aca="1" ref="O232" ca="1">_FV(H232,"High")</f>
        <v>16.93</v>
      </c>
      <c r="P232" s="23" cm="1">
        <f t="array" aca="1" ref="P232" ca="1">_FV(H232,"Previous close",TRUE)</f>
        <v>16.82</v>
      </c>
      <c r="Q232" s="23" cm="1">
        <f t="array" aca="1" ref="Q232" ca="1">_FV(H232,"52 week low",TRUE)</f>
        <v>15.28</v>
      </c>
      <c r="R232" s="23" cm="1">
        <f t="array" aca="1" ref="R232" ca="1">_FV(H232,"52 week high",TRUE)</f>
        <v>18.45</v>
      </c>
      <c r="S232" s="8" cm="1">
        <f t="array" aca="1" ref="S232" ca="1">_FV(H232,"Volume")</f>
        <v>340589</v>
      </c>
      <c r="T232" s="7" cm="1">
        <f t="array" aca="1" ref="T232" ca="1">_FV(H232,"Volume average",TRUE)</f>
        <v>407568</v>
      </c>
      <c r="U232" s="7"/>
      <c r="V232" s="25" cm="1">
        <f t="array" aca="1" ref="V232" ca="1">_FV(H232,"Expense ratio",TRUE)</f>
        <v>4.0000000000000001E-3</v>
      </c>
      <c r="W232" s="24" cm="1">
        <f t="array" aca="1" ref="W232" ca="1">_FV(H232,"Market cap",TRUE)</f>
        <v>1768092151.73</v>
      </c>
      <c r="Y232" t="str">
        <f t="shared" si="3"/>
        <v/>
      </c>
    </row>
    <row r="233" spans="1:25" hidden="1" x14ac:dyDescent="0.25">
      <c r="A233" t="s">
        <v>10790</v>
      </c>
      <c r="B233" t="s">
        <v>4912</v>
      </c>
      <c r="C233" t="s">
        <v>6600</v>
      </c>
      <c r="D233" t="s">
        <v>1140</v>
      </c>
      <c r="G233" t="s">
        <v>11448</v>
      </c>
      <c r="H233" t="e" vm="1762">
        <v>#VALUE!</v>
      </c>
      <c r="I233" s="31" cm="1">
        <f t="array" aca="1" ref="I233" ca="1">_FV(H233,"Last trade time",TRUE)</f>
        <v>45824.840277812502</v>
      </c>
      <c r="J233" s="23" cm="1">
        <f t="array" aca="1" ref="J233" ca="1">_FV(H233,"Price")</f>
        <v>14</v>
      </c>
      <c r="K233" s="27" cm="1">
        <f t="array" aca="1" ref="K233" ca="1">_FV(H233,"Change (%)",TRUE)</f>
        <v>7.1480000000000003E-4</v>
      </c>
      <c r="L233" s="26" cm="1">
        <f t="array" aca="1" ref="L233" ca="1">_FV(H233,"Change")</f>
        <v>0.01</v>
      </c>
      <c r="M233" s="23" cm="1">
        <f t="array" aca="1" ref="M233" ca="1">_FV(H233,"Open")</f>
        <v>13.98</v>
      </c>
      <c r="N233" s="23" cm="1">
        <f t="array" aca="1" ref="N233" ca="1">_FV(H233,"Low")</f>
        <v>13.971</v>
      </c>
      <c r="O233" s="23" cm="1">
        <f t="array" aca="1" ref="O233" ca="1">_FV(H233,"High")</f>
        <v>14.07</v>
      </c>
      <c r="P233" s="23" cm="1">
        <f t="array" aca="1" ref="P233" ca="1">_FV(H233,"Previous close",TRUE)</f>
        <v>13.99</v>
      </c>
      <c r="Q233" s="23" cm="1">
        <f t="array" aca="1" ref="Q233" ca="1">_FV(H233,"52 week low",TRUE)</f>
        <v>13.615</v>
      </c>
      <c r="R233" s="23" cm="1">
        <f t="array" aca="1" ref="R233" ca="1">_FV(H233,"52 week high",TRUE)</f>
        <v>15.95</v>
      </c>
      <c r="S233" s="8" cm="1">
        <f t="array" aca="1" ref="S233" ca="1">_FV(H233,"Volume")</f>
        <v>141675</v>
      </c>
      <c r="T233" s="7" cm="1">
        <f t="array" aca="1" ref="T233" ca="1">_FV(H233,"Volume average",TRUE)</f>
        <v>156504</v>
      </c>
      <c r="U233" s="7"/>
      <c r="V233" s="25" cm="1">
        <f t="array" aca="1" ref="V233" ca="1">_FV(H233,"Expense ratio",TRUE)</f>
        <v>5.7999999999999996E-3</v>
      </c>
      <c r="W233" s="24" cm="1">
        <f t="array" aca="1" ref="W233" ca="1">_FV(H233,"Market cap",TRUE)</f>
        <v>779972203.64999998</v>
      </c>
      <c r="Y233" t="str">
        <f t="shared" si="3"/>
        <v/>
      </c>
    </row>
    <row r="234" spans="1:25" hidden="1" x14ac:dyDescent="0.25">
      <c r="A234" t="s">
        <v>5387</v>
      </c>
      <c r="B234" t="s">
        <v>5386</v>
      </c>
      <c r="C234" t="s">
        <v>6600</v>
      </c>
      <c r="D234" t="s">
        <v>1140</v>
      </c>
      <c r="G234" t="s">
        <v>11596</v>
      </c>
      <c r="H234" t="e" vm="1944">
        <v>#VALUE!</v>
      </c>
      <c r="I234" s="31" cm="1">
        <f t="array" aca="1" ref="I234" ca="1">_FV(H234,"Last trade time",TRUE)</f>
        <v>45824.883933124998</v>
      </c>
      <c r="J234" s="23" cm="1">
        <f t="array" aca="1" ref="J234" ca="1">_FV(H234,"Price")</f>
        <v>11</v>
      </c>
      <c r="K234" s="27" cm="1">
        <f t="array" aca="1" ref="K234" ca="1">_FV(H234,"Change (%)",TRUE)</f>
        <v>0</v>
      </c>
      <c r="L234" s="26" cm="1">
        <f t="array" aca="1" ref="L234" ca="1">_FV(H234,"Change")</f>
        <v>0</v>
      </c>
      <c r="M234" s="23" cm="1">
        <f t="array" aca="1" ref="M234" ca="1">_FV(H234,"Open")</f>
        <v>10.99</v>
      </c>
      <c r="N234" s="23" cm="1">
        <f t="array" aca="1" ref="N234" ca="1">_FV(H234,"Low")</f>
        <v>10.9846</v>
      </c>
      <c r="O234" s="23" cm="1">
        <f t="array" aca="1" ref="O234" ca="1">_FV(H234,"High")</f>
        <v>11.05</v>
      </c>
      <c r="P234" s="23" cm="1">
        <f t="array" aca="1" ref="P234" ca="1">_FV(H234,"Previous close",TRUE)</f>
        <v>11</v>
      </c>
      <c r="Q234" s="23" cm="1">
        <f t="array" aca="1" ref="Q234" ca="1">_FV(H234,"52 week low",TRUE)</f>
        <v>10.7</v>
      </c>
      <c r="R234" s="23" cm="1">
        <f t="array" aca="1" ref="R234" ca="1">_FV(H234,"52 week high",TRUE)</f>
        <v>12.54</v>
      </c>
      <c r="S234" s="8" cm="1">
        <f t="array" aca="1" ref="S234" ca="1">_FV(H234,"Volume")</f>
        <v>7107709</v>
      </c>
      <c r="T234" s="7" cm="1">
        <f t="array" aca="1" ref="T234" ca="1">_FV(H234,"Volume average",TRUE)</f>
        <v>6286429</v>
      </c>
      <c r="U234" s="7"/>
      <c r="V234" s="25" cm="1">
        <f t="array" aca="1" ref="V234" ca="1">_FV(H234,"Expense ratio",TRUE)</f>
        <v>5.1000000000000004E-3</v>
      </c>
      <c r="W234" s="24" cm="1">
        <f t="array" aca="1" ref="W234" ca="1">_FV(H234,"Market cap",TRUE)</f>
        <v>3933145854.5999999</v>
      </c>
      <c r="Y234" t="str">
        <f t="shared" si="3"/>
        <v/>
      </c>
    </row>
    <row r="235" spans="1:25" hidden="1" x14ac:dyDescent="0.25">
      <c r="A235" t="s">
        <v>10956</v>
      </c>
      <c r="B235" t="s">
        <v>2270</v>
      </c>
      <c r="C235" t="s">
        <v>6600</v>
      </c>
      <c r="D235" t="s">
        <v>1140</v>
      </c>
      <c r="G235" t="s">
        <v>11588</v>
      </c>
      <c r="H235" t="e" vm="764">
        <v>#VALUE!</v>
      </c>
      <c r="I235" s="31" cm="1">
        <f t="array" aca="1" ref="I235" ca="1">_FV(H235,"Last trade time",TRUE)</f>
        <v>45824.924195566404</v>
      </c>
      <c r="J235" s="23" cm="1">
        <f t="array" aca="1" ref="J235" ca="1">_FV(H235,"Price")</f>
        <v>17.7</v>
      </c>
      <c r="K235" s="27" cm="1">
        <f t="array" aca="1" ref="K235" ca="1">_FV(H235,"Change (%)",TRUE)</f>
        <v>1.6980000000000001E-3</v>
      </c>
      <c r="L235" s="26" cm="1">
        <f t="array" aca="1" ref="L235" ca="1">_FV(H235,"Change")</f>
        <v>0.03</v>
      </c>
      <c r="M235" s="23" cm="1">
        <f t="array" aca="1" ref="M235" ca="1">_FV(H235,"Open")</f>
        <v>17.7</v>
      </c>
      <c r="N235" s="23" cm="1">
        <f t="array" aca="1" ref="N235" ca="1">_FV(H235,"Low")</f>
        <v>17.68</v>
      </c>
      <c r="O235" s="23" cm="1">
        <f t="array" aca="1" ref="O235" ca="1">_FV(H235,"High")</f>
        <v>17.71</v>
      </c>
      <c r="P235" s="23" cm="1">
        <f t="array" aca="1" ref="P235" ca="1">_FV(H235,"Previous close",TRUE)</f>
        <v>17.670000000000002</v>
      </c>
      <c r="Q235" s="23" cm="1">
        <f t="array" aca="1" ref="Q235" ca="1">_FV(H235,"52 week low",TRUE)</f>
        <v>16.770099999999999</v>
      </c>
      <c r="R235" s="23" cm="1">
        <f t="array" aca="1" ref="R235" ca="1">_FV(H235,"52 week high",TRUE)</f>
        <v>18.23</v>
      </c>
      <c r="S235" s="8" cm="1">
        <f t="array" aca="1" ref="S235" ca="1">_FV(H235,"Volume")</f>
        <v>2463625</v>
      </c>
      <c r="T235" s="7" cm="1">
        <f t="array" aca="1" ref="T235" ca="1">_FV(H235,"Volume average",TRUE)</f>
        <v>1622475</v>
      </c>
      <c r="U235" s="7"/>
      <c r="V235" s="25" cm="1">
        <f t="array" aca="1" ref="V235" ca="1">_FV(H235,"Expense ratio",TRUE)</f>
        <v>8.5000000000000006E-3</v>
      </c>
      <c r="W235" s="24" cm="1">
        <f t="array" aca="1" ref="W235" ca="1">_FV(H235,"Market cap",TRUE)</f>
        <v>5703319837.2299995</v>
      </c>
      <c r="Y235" t="str">
        <f t="shared" si="3"/>
        <v/>
      </c>
    </row>
    <row r="236" spans="1:25" hidden="1" x14ac:dyDescent="0.25">
      <c r="A236" t="s">
        <v>6242</v>
      </c>
      <c r="B236" t="s">
        <v>6241</v>
      </c>
      <c r="C236" t="s">
        <v>6600</v>
      </c>
      <c r="D236" t="s">
        <v>1140</v>
      </c>
      <c r="G236" t="s">
        <v>11598</v>
      </c>
      <c r="H236" t="e" vm="2277">
        <v>#VALUE!</v>
      </c>
      <c r="I236" s="31" cm="1">
        <f t="array" aca="1" ref="I236" ca="1">_FV(H236,"Last trade time",TRUE)</f>
        <v>45824.840277823438</v>
      </c>
      <c r="J236" s="23" cm="1">
        <f t="array" aca="1" ref="J236" ca="1">_FV(H236,"Price")</f>
        <v>31.37</v>
      </c>
      <c r="K236" s="27" cm="1">
        <f t="array" aca="1" ref="K236" ca="1">_FV(H236,"Change (%)",TRUE)</f>
        <v>-1.9089999999999999E-3</v>
      </c>
      <c r="L236" s="26" cm="1">
        <f t="array" aca="1" ref="L236" ca="1">_FV(H236,"Change")</f>
        <v>-0.06</v>
      </c>
      <c r="M236" s="23" cm="1">
        <f t="array" aca="1" ref="M236" ca="1">_FV(H236,"Open")</f>
        <v>31.53</v>
      </c>
      <c r="N236" s="23" cm="1">
        <f t="array" aca="1" ref="N236" ca="1">_FV(H236,"Low")</f>
        <v>31.34</v>
      </c>
      <c r="O236" s="23" cm="1">
        <f t="array" aca="1" ref="O236" ca="1">_FV(H236,"High")</f>
        <v>31.58</v>
      </c>
      <c r="P236" s="23" cm="1">
        <f t="array" aca="1" ref="P236" ca="1">_FV(H236,"Previous close",TRUE)</f>
        <v>31.43</v>
      </c>
      <c r="Q236" s="23" cm="1">
        <f t="array" aca="1" ref="Q236" ca="1">_FV(H236,"52 week low",TRUE)</f>
        <v>30.85</v>
      </c>
      <c r="R236" s="23" cm="1">
        <f t="array" aca="1" ref="R236" ca="1">_FV(H236,"52 week high",TRUE)</f>
        <v>36.06</v>
      </c>
      <c r="S236" s="8" cm="1">
        <f t="array" aca="1" ref="S236" ca="1">_FV(H236,"Volume")</f>
        <v>209350</v>
      </c>
      <c r="T236" s="7" cm="1">
        <f t="array" aca="1" ref="T236" ca="1">_FV(H236,"Volume average",TRUE)</f>
        <v>127191</v>
      </c>
      <c r="U236" s="7"/>
      <c r="V236" s="25" cm="1">
        <f t="array" aca="1" ref="V236" ca="1">_FV(H236,"Expense ratio",TRUE)</f>
        <v>4.5000000000000005E-3</v>
      </c>
      <c r="W236" s="24" cm="1">
        <f t="array" aca="1" ref="W236" ca="1">_FV(H236,"Market cap",TRUE)</f>
        <v>810539625.52999997</v>
      </c>
      <c r="Y236" t="str">
        <f t="shared" si="3"/>
        <v/>
      </c>
    </row>
    <row r="237" spans="1:25" hidden="1" x14ac:dyDescent="0.25">
      <c r="A237" t="s">
        <v>6269</v>
      </c>
      <c r="B237" t="s">
        <v>6268</v>
      </c>
      <c r="C237" t="s">
        <v>6600</v>
      </c>
      <c r="D237" s="43" t="s">
        <v>1140</v>
      </c>
      <c r="G237" t="s">
        <v>11593</v>
      </c>
      <c r="H237" t="e" vm="2288">
        <v>#VALUE!</v>
      </c>
      <c r="I237" s="31" cm="1">
        <f t="array" aca="1" ref="I237" ca="1">_FV(H237,"Last trade time",TRUE)</f>
        <v>45824.856775740627</v>
      </c>
      <c r="J237" s="23" cm="1">
        <f t="array" aca="1" ref="J237" ca="1">_FV(H237,"Price")</f>
        <v>17.95</v>
      </c>
      <c r="K237" s="27" cm="1">
        <f t="array" aca="1" ref="K237" ca="1">_FV(H237,"Change (%)",TRUE)</f>
        <v>4.7580000000000001E-3</v>
      </c>
      <c r="L237" s="26" cm="1">
        <f t="array" aca="1" ref="L237" ca="1">_FV(H237,"Change")</f>
        <v>8.5000000000000006E-2</v>
      </c>
      <c r="M237" s="23" cm="1">
        <f t="array" aca="1" ref="M237" ca="1">_FV(H237,"Open")</f>
        <v>17.87</v>
      </c>
      <c r="N237" s="23" cm="1">
        <f t="array" aca="1" ref="N237" ca="1">_FV(H237,"Low")</f>
        <v>17.850000000000001</v>
      </c>
      <c r="O237" s="23" cm="1">
        <f t="array" aca="1" ref="O237" ca="1">_FV(H237,"High")</f>
        <v>18</v>
      </c>
      <c r="P237" s="23" cm="1">
        <f t="array" aca="1" ref="P237" ca="1">_FV(H237,"Previous close",TRUE)</f>
        <v>17.864999999999998</v>
      </c>
      <c r="Q237" s="23" cm="1">
        <f t="array" aca="1" ref="Q237" ca="1">_FV(H237,"52 week low",TRUE)</f>
        <v>16.989999999999998</v>
      </c>
      <c r="R237" s="23" cm="1">
        <f t="array" aca="1" ref="R237" ca="1">_FV(H237,"52 week high",TRUE)</f>
        <v>20.170000000000002</v>
      </c>
      <c r="S237" s="8" cm="1">
        <f t="array" aca="1" ref="S237" ca="1">_FV(H237,"Volume")</f>
        <v>10386</v>
      </c>
      <c r="T237" s="7" cm="1">
        <f t="array" aca="1" ref="T237" ca="1">_FV(H237,"Volume average",TRUE)</f>
        <v>28318</v>
      </c>
      <c r="U237" s="7"/>
      <c r="V237" s="25" cm="1">
        <f t="array" aca="1" ref="V237" ca="1">_FV(H237,"Expense ratio",TRUE)</f>
        <v>4.5000000000000005E-3</v>
      </c>
      <c r="W237" s="24" cm="1">
        <f t="array" aca="1" ref="W237" ca="1">_FV(H237,"Market cap",TRUE)</f>
        <v>91202115.170000002</v>
      </c>
      <c r="Y237" t="str">
        <f t="shared" si="3"/>
        <v/>
      </c>
    </row>
    <row r="238" spans="1:25" hidden="1" x14ac:dyDescent="0.25">
      <c r="A238" t="s">
        <v>359</v>
      </c>
      <c r="B238" t="s">
        <v>358</v>
      </c>
      <c r="C238" t="s">
        <v>6600</v>
      </c>
      <c r="D238" t="s">
        <v>1140</v>
      </c>
      <c r="G238" t="s">
        <v>11591</v>
      </c>
      <c r="H238" t="e" vm="106">
        <v>#VALUE!</v>
      </c>
      <c r="I238" s="31" cm="1">
        <f t="array" aca="1" ref="I238" ca="1">_FV(H238,"Last trade time",TRUE)</f>
        <v>45824.924135080466</v>
      </c>
      <c r="J238" s="23" cm="1">
        <f t="array" aca="1" ref="J238" ca="1">_FV(H238,"Price")</f>
        <v>20.75</v>
      </c>
      <c r="K238" s="27" cm="1">
        <f t="array" aca="1" ref="K238" ca="1">_FV(H238,"Change (%)",TRUE)</f>
        <v>3.8700000000000002E-3</v>
      </c>
      <c r="L238" s="26" cm="1">
        <f t="array" aca="1" ref="L238" ca="1">_FV(H238,"Change")</f>
        <v>0.08</v>
      </c>
      <c r="M238" s="23" cm="1">
        <f t="array" aca="1" ref="M238" ca="1">_FV(H238,"Open")</f>
        <v>20.73</v>
      </c>
      <c r="N238" s="23" cm="1">
        <f t="array" aca="1" ref="N238" ca="1">_FV(H238,"Low")</f>
        <v>20.73</v>
      </c>
      <c r="O238" s="23" cm="1">
        <f t="array" aca="1" ref="O238" ca="1">_FV(H238,"High")</f>
        <v>20.85</v>
      </c>
      <c r="P238" s="23" cm="1">
        <f t="array" aca="1" ref="P238" ca="1">_FV(H238,"Previous close",TRUE)</f>
        <v>20.67</v>
      </c>
      <c r="Q238" s="23" cm="1">
        <f t="array" aca="1" ref="Q238" ca="1">_FV(H238,"52 week low",TRUE)</f>
        <v>19.2</v>
      </c>
      <c r="R238" s="23" cm="1">
        <f t="array" aca="1" ref="R238" ca="1">_FV(H238,"52 week high",TRUE)</f>
        <v>23.237200000000001</v>
      </c>
      <c r="S238" s="8" cm="1">
        <f t="array" aca="1" ref="S238" ca="1">_FV(H238,"Volume")</f>
        <v>305366</v>
      </c>
      <c r="T238" s="7" cm="1">
        <f t="array" aca="1" ref="T238" ca="1">_FV(H238,"Volume average",TRUE)</f>
        <v>517810</v>
      </c>
      <c r="U238" s="7"/>
      <c r="V238" s="25" cm="1">
        <f t="array" aca="1" ref="V238" ca="1">_FV(H238,"Expense ratio",TRUE)</f>
        <v>2.4799999999999999E-2</v>
      </c>
      <c r="W238" s="24" cm="1">
        <f t="array" aca="1" ref="W238" ca="1">_FV(H238,"Market cap",TRUE)</f>
        <v>1505617657.99</v>
      </c>
      <c r="Y238" t="str">
        <f t="shared" si="3"/>
        <v/>
      </c>
    </row>
    <row r="239" spans="1:25" hidden="1" x14ac:dyDescent="0.25">
      <c r="A239" t="s">
        <v>10957</v>
      </c>
      <c r="B239" t="s">
        <v>5114</v>
      </c>
      <c r="C239" t="s">
        <v>6600</v>
      </c>
      <c r="D239" t="s">
        <v>1140</v>
      </c>
      <c r="G239" t="s">
        <v>11597</v>
      </c>
      <c r="H239" t="e" vm="1841">
        <v>#VALUE!</v>
      </c>
      <c r="I239" s="31" cm="1">
        <f t="array" aca="1" ref="I239" ca="1">_FV(H239,"Last trade time",TRUE)</f>
        <v>45824.84027780078</v>
      </c>
      <c r="J239" s="23" cm="1">
        <f t="array" aca="1" ref="J239" ca="1">_FV(H239,"Price")</f>
        <v>18.8</v>
      </c>
      <c r="K239" s="27" cm="1">
        <f t="array" aca="1" ref="K239" ca="1">_FV(H239,"Change (%)",TRUE)</f>
        <v>2.1320000000000002E-3</v>
      </c>
      <c r="L239" s="26" cm="1">
        <f t="array" aca="1" ref="L239" ca="1">_FV(H239,"Change")</f>
        <v>0.04</v>
      </c>
      <c r="M239" s="23" cm="1">
        <f t="array" aca="1" ref="M239" ca="1">_FV(H239,"Open")</f>
        <v>18.78</v>
      </c>
      <c r="N239" s="23" cm="1">
        <f t="array" aca="1" ref="N239" ca="1">_FV(H239,"Low")</f>
        <v>18.78</v>
      </c>
      <c r="O239" s="23" cm="1">
        <f t="array" aca="1" ref="O239" ca="1">_FV(H239,"High")</f>
        <v>18.809999999999999</v>
      </c>
      <c r="P239" s="23" cm="1">
        <f t="array" aca="1" ref="P239" ca="1">_FV(H239,"Previous close",TRUE)</f>
        <v>18.760000000000002</v>
      </c>
      <c r="Q239" s="23" cm="1">
        <f t="array" aca="1" ref="Q239" ca="1">_FV(H239,"52 week low",TRUE)</f>
        <v>18.059999999999999</v>
      </c>
      <c r="R239" s="23" cm="1">
        <f t="array" aca="1" ref="R239" ca="1">_FV(H239,"52 week high",TRUE)</f>
        <v>18.87</v>
      </c>
      <c r="S239" s="8" cm="1">
        <f t="array" aca="1" ref="S239" ca="1">_FV(H239,"Volume")</f>
        <v>96250</v>
      </c>
      <c r="T239" s="7" cm="1">
        <f t="array" aca="1" ref="T239" ca="1">_FV(H239,"Volume average",TRUE)</f>
        <v>216871</v>
      </c>
      <c r="U239" s="7"/>
      <c r="V239" s="25" cm="1">
        <f t="array" aca="1" ref="V239" ca="1">_FV(H239,"Expense ratio",TRUE)</f>
        <v>5.5000000000000005E-3</v>
      </c>
      <c r="W239" s="24" cm="1">
        <f t="array" aca="1" ref="W239" ca="1">_FV(H239,"Market cap",TRUE)</f>
        <v>1179129296.52</v>
      </c>
      <c r="Y239" t="str">
        <f t="shared" si="3"/>
        <v/>
      </c>
    </row>
    <row r="240" spans="1:25" hidden="1" x14ac:dyDescent="0.25">
      <c r="A240" t="s">
        <v>6074</v>
      </c>
      <c r="B240" t="s">
        <v>6073</v>
      </c>
      <c r="C240" t="s">
        <v>6600</v>
      </c>
      <c r="D240" s="43" t="s">
        <v>1140</v>
      </c>
      <c r="G240" t="s">
        <v>11587</v>
      </c>
      <c r="H240" t="e" vm="2217">
        <v>#VALUE!</v>
      </c>
      <c r="I240" s="31" cm="1">
        <f t="array" aca="1" ref="I240" ca="1">_FV(H240,"Last trade time",TRUE)</f>
        <v>45824.840295150003</v>
      </c>
      <c r="J240" s="23" cm="1">
        <f t="array" aca="1" ref="J240" ca="1">_FV(H240,"Price")</f>
        <v>17.37</v>
      </c>
      <c r="K240" s="27" cm="1">
        <f t="array" aca="1" ref="K240" ca="1">_FV(H240,"Change (%)",TRUE)</f>
        <v>-2.2980000000000001E-3</v>
      </c>
      <c r="L240" s="26" cm="1">
        <f t="array" aca="1" ref="L240" ca="1">_FV(H240,"Change")</f>
        <v>-0.04</v>
      </c>
      <c r="M240" s="23" cm="1">
        <f t="array" aca="1" ref="M240" ca="1">_FV(H240,"Open")</f>
        <v>17.53</v>
      </c>
      <c r="N240" s="23" cm="1">
        <f t="array" aca="1" ref="N240" ca="1">_FV(H240,"Low")</f>
        <v>17.37</v>
      </c>
      <c r="O240" s="23" cm="1">
        <f t="array" aca="1" ref="O240" ca="1">_FV(H240,"High")</f>
        <v>17.53</v>
      </c>
      <c r="P240" s="23" cm="1">
        <f t="array" aca="1" ref="P240" ca="1">_FV(H240,"Previous close",TRUE)</f>
        <v>17.41</v>
      </c>
      <c r="Q240" s="23" cm="1">
        <f t="array" aca="1" ref="Q240" ca="1">_FV(H240,"52 week low",TRUE)</f>
        <v>16.71</v>
      </c>
      <c r="R240" s="23" cm="1">
        <f t="array" aca="1" ref="R240" ca="1">_FV(H240,"52 week high",TRUE)</f>
        <v>19.979900000000001</v>
      </c>
      <c r="S240" s="8" cm="1">
        <f t="array" aca="1" ref="S240" ca="1">_FV(H240,"Volume")</f>
        <v>178203</v>
      </c>
      <c r="T240" s="7" cm="1">
        <f t="array" aca="1" ref="T240" ca="1">_FV(H240,"Volume average",TRUE)</f>
        <v>10563</v>
      </c>
      <c r="U240" s="7"/>
      <c r="V240" s="25" cm="1">
        <f t="array" aca="1" ref="V240" ca="1">_FV(H240,"Expense ratio",TRUE)</f>
        <v>4.6999999999999993E-3</v>
      </c>
      <c r="W240" s="24" cm="1">
        <f t="array" aca="1" ref="W240" ca="1">_FV(H240,"Market cap",TRUE)</f>
        <v>86417384.439999998</v>
      </c>
      <c r="Y240" t="str">
        <f t="shared" si="3"/>
        <v/>
      </c>
    </row>
    <row r="241" spans="1:25" hidden="1" x14ac:dyDescent="0.25">
      <c r="A241" t="s">
        <v>5992</v>
      </c>
      <c r="B241" t="s">
        <v>5991</v>
      </c>
      <c r="C241" t="s">
        <v>6600</v>
      </c>
      <c r="D241" t="s">
        <v>1140</v>
      </c>
      <c r="G241" t="s">
        <v>11600</v>
      </c>
      <c r="H241" t="e" vm="2186">
        <v>#VALUE!</v>
      </c>
      <c r="I241" s="31" cm="1">
        <f t="array" aca="1" ref="I241" ca="1">_FV(H241,"Last trade time",TRUE)</f>
        <v>45824.840277812502</v>
      </c>
      <c r="J241" s="23" cm="1">
        <f t="array" aca="1" ref="J241" ca="1">_FV(H241,"Price")</f>
        <v>8.7799999999999994</v>
      </c>
      <c r="K241" s="27" cm="1">
        <f t="array" aca="1" ref="K241" ca="1">_FV(H241,"Change (%)",TRUE)</f>
        <v>2.2829999999999999E-3</v>
      </c>
      <c r="L241" s="26" cm="1">
        <f t="array" aca="1" ref="L241" ca="1">_FV(H241,"Change")</f>
        <v>0.02</v>
      </c>
      <c r="M241" s="23" cm="1">
        <f t="array" aca="1" ref="M241" ca="1">_FV(H241,"Open")</f>
        <v>8.7899999999999991</v>
      </c>
      <c r="N241" s="23" cm="1">
        <f t="array" aca="1" ref="N241" ca="1">_FV(H241,"Low")</f>
        <v>8.75</v>
      </c>
      <c r="O241" s="23" cm="1">
        <f t="array" aca="1" ref="O241" ca="1">_FV(H241,"High")</f>
        <v>8.8002000000000002</v>
      </c>
      <c r="P241" s="23" cm="1">
        <f t="array" aca="1" ref="P241" ca="1">_FV(H241,"Previous close",TRUE)</f>
        <v>8.76</v>
      </c>
      <c r="Q241" s="23" cm="1">
        <f t="array" aca="1" ref="Q241" ca="1">_FV(H241,"52 week low",TRUE)</f>
        <v>8.25</v>
      </c>
      <c r="R241" s="23" cm="1">
        <f t="array" aca="1" ref="R241" ca="1">_FV(H241,"52 week high",TRUE)</f>
        <v>9.8800000000000008</v>
      </c>
      <c r="S241" s="8" cm="1">
        <f t="array" aca="1" ref="S241" ca="1">_FV(H241,"Volume")</f>
        <v>21852</v>
      </c>
      <c r="T241" s="7" cm="1">
        <f t="array" aca="1" ref="T241" ca="1">_FV(H241,"Volume average",TRUE)</f>
        <v>34686</v>
      </c>
      <c r="U241" s="7"/>
      <c r="V241" s="25" cm="1">
        <f t="array" aca="1" ref="V241" ca="1">_FV(H241,"Expense ratio",TRUE)</f>
        <v>4.7999999999999996E-3</v>
      </c>
      <c r="W241" s="24" cm="1">
        <f t="array" aca="1" ref="W241" ca="1">_FV(H241,"Market cap",TRUE)</f>
        <v>130606064.68000001</v>
      </c>
      <c r="Y241" t="str">
        <f t="shared" si="3"/>
        <v/>
      </c>
    </row>
    <row r="242" spans="1:25" hidden="1" x14ac:dyDescent="0.25">
      <c r="A242" t="s">
        <v>10960</v>
      </c>
      <c r="B242" t="s">
        <v>5248</v>
      </c>
      <c r="C242" t="s">
        <v>6600</v>
      </c>
      <c r="D242" t="s">
        <v>1140</v>
      </c>
      <c r="G242" t="s">
        <v>11590</v>
      </c>
      <c r="H242" t="e" vm="1892">
        <v>#VALUE!</v>
      </c>
      <c r="I242" s="31" cm="1">
        <f t="array" aca="1" ref="I242" ca="1">_FV(H242,"Last trade time",TRUE)</f>
        <v>45824.84027780078</v>
      </c>
      <c r="J242" s="23" cm="1">
        <f t="array" aca="1" ref="J242" ca="1">_FV(H242,"Price")</f>
        <v>22.43</v>
      </c>
      <c r="K242" s="27" cm="1">
        <f t="array" aca="1" ref="K242" ca="1">_FV(H242,"Change (%)",TRUE)</f>
        <v>4.46E-4</v>
      </c>
      <c r="L242" s="26" cm="1">
        <f t="array" aca="1" ref="L242" ca="1">_FV(H242,"Change")</f>
        <v>0.01</v>
      </c>
      <c r="M242" s="23" cm="1">
        <f t="array" aca="1" ref="M242" ca="1">_FV(H242,"Open")</f>
        <v>22.41</v>
      </c>
      <c r="N242" s="23" cm="1">
        <f t="array" aca="1" ref="N242" ca="1">_FV(H242,"Low")</f>
        <v>22.350999999999999</v>
      </c>
      <c r="O242" s="23" cm="1">
        <f t="array" aca="1" ref="O242" ca="1">_FV(H242,"High")</f>
        <v>22.449000000000002</v>
      </c>
      <c r="P242" s="23" cm="1">
        <f t="array" aca="1" ref="P242" ca="1">_FV(H242,"Previous close",TRUE)</f>
        <v>22.42</v>
      </c>
      <c r="Q242" s="23" cm="1">
        <f t="array" aca="1" ref="Q242" ca="1">_FV(H242,"52 week low",TRUE)</f>
        <v>21.57</v>
      </c>
      <c r="R242" s="23" cm="1">
        <f t="array" aca="1" ref="R242" ca="1">_FV(H242,"52 week high",TRUE)</f>
        <v>23.49</v>
      </c>
      <c r="S242" s="8" cm="1">
        <f t="array" aca="1" ref="S242" ca="1">_FV(H242,"Volume")</f>
        <v>28283</v>
      </c>
      <c r="T242" s="7" cm="1">
        <f t="array" aca="1" ref="T242" ca="1">_FV(H242,"Volume average",TRUE)</f>
        <v>29886</v>
      </c>
      <c r="U242" s="7"/>
      <c r="V242" s="25" cm="1">
        <f t="array" aca="1" ref="V242" ca="1">_FV(H242,"Expense ratio",TRUE)</f>
        <v>5.4000000000000003E-3</v>
      </c>
      <c r="W242" s="24" cm="1">
        <f t="array" aca="1" ref="W242" ca="1">_FV(H242,"Market cap",TRUE)</f>
        <v>78271076.840000004</v>
      </c>
      <c r="Y242" t="str">
        <f t="shared" si="3"/>
        <v/>
      </c>
    </row>
    <row r="243" spans="1:25" hidden="1" x14ac:dyDescent="0.25">
      <c r="A243" t="s">
        <v>10958</v>
      </c>
      <c r="B243" t="s">
        <v>207</v>
      </c>
      <c r="C243" t="s">
        <v>6600</v>
      </c>
      <c r="D243" t="s">
        <v>1140</v>
      </c>
      <c r="G243" t="s">
        <v>11592</v>
      </c>
      <c r="H243" t="e" vm="61">
        <v>#VALUE!</v>
      </c>
      <c r="I243" s="31" cm="1">
        <f t="array" aca="1" ref="I243" ca="1">_FV(H243,"Last trade time",TRUE)</f>
        <v>45824.840277823438</v>
      </c>
      <c r="J243" s="23" cm="1">
        <f t="array" aca="1" ref="J243" ca="1">_FV(H243,"Price")</f>
        <v>8.1203000000000003</v>
      </c>
      <c r="K243" s="27" cm="1">
        <f t="array" aca="1" ref="K243" ca="1">_FV(H243,"Change (%)",TRUE)</f>
        <v>1.2700000000000001E-3</v>
      </c>
      <c r="L243" s="26" cm="1">
        <f t="array" aca="1" ref="L243" ca="1">_FV(H243,"Change")</f>
        <v>1.03E-2</v>
      </c>
      <c r="M243" s="23" cm="1">
        <f t="array" aca="1" ref="M243" ca="1">_FV(H243,"Open")</f>
        <v>8.1300000000000008</v>
      </c>
      <c r="N243" s="23" cm="1">
        <f t="array" aca="1" ref="N243" ca="1">_FV(H243,"Low")</f>
        <v>8.1203000000000003</v>
      </c>
      <c r="O243" s="23" cm="1">
        <f t="array" aca="1" ref="O243" ca="1">_FV(H243,"High")</f>
        <v>8.19</v>
      </c>
      <c r="P243" s="23" cm="1">
        <f t="array" aca="1" ref="P243" ca="1">_FV(H243,"Previous close",TRUE)</f>
        <v>8.11</v>
      </c>
      <c r="Q243" s="23" cm="1">
        <f t="array" aca="1" ref="Q243" ca="1">_FV(H243,"52 week low",TRUE)</f>
        <v>7.625</v>
      </c>
      <c r="R243" s="23" cm="1">
        <f t="array" aca="1" ref="R243" ca="1">_FV(H243,"52 week high",TRUE)</f>
        <v>11.65</v>
      </c>
      <c r="S243" s="8" cm="1">
        <f t="array" aca="1" ref="S243" ca="1">_FV(H243,"Volume")</f>
        <v>951</v>
      </c>
      <c r="T243" s="7" cm="1">
        <f t="array" aca="1" ref="T243" ca="1">_FV(H243,"Volume average",TRUE)</f>
        <v>2227</v>
      </c>
      <c r="U243" s="7"/>
      <c r="V243" s="25" t="e" cm="1" vm="13">
        <f t="array" ref="V243">_FV(H243,"Expense ratio",TRUE)</f>
        <v>#VALUE!</v>
      </c>
      <c r="W243" s="24" cm="1">
        <f t="array" aca="1" ref="W243" ca="1">_FV(H243,"Market cap",TRUE)</f>
        <v>76546930000</v>
      </c>
      <c r="Y243" t="str">
        <f t="shared" si="3"/>
        <v/>
      </c>
    </row>
    <row r="244" spans="1:25" hidden="1" x14ac:dyDescent="0.25">
      <c r="A244" t="s">
        <v>10959</v>
      </c>
      <c r="B244" t="s">
        <v>7497</v>
      </c>
      <c r="C244" t="s">
        <v>6600</v>
      </c>
      <c r="D244" t="s">
        <v>1140</v>
      </c>
      <c r="G244" t="s">
        <v>11599</v>
      </c>
      <c r="H244" t="e" vm="2783">
        <v>#VALUE!</v>
      </c>
      <c r="I244" s="31" cm="1">
        <f t="array" aca="1" ref="I244" ca="1">_FV(H244,"Last trade time",TRUE)</f>
        <v>45824.840336932815</v>
      </c>
      <c r="J244" s="23" cm="1">
        <f t="array" aca="1" ref="J244" ca="1">_FV(H244,"Price")</f>
        <v>34.871899999999997</v>
      </c>
      <c r="K244" s="27" cm="1">
        <f t="array" aca="1" ref="K244" ca="1">_FV(H244,"Change (%)",TRUE)</f>
        <v>-2.235E-3</v>
      </c>
      <c r="L244" s="26" cm="1">
        <f t="array" aca="1" ref="L244" ca="1">_FV(H244,"Change")</f>
        <v>-7.8100000000000003E-2</v>
      </c>
      <c r="M244" s="23" cm="1">
        <f t="array" aca="1" ref="M244" ca="1">_FV(H244,"Open")</f>
        <v>35.01</v>
      </c>
      <c r="N244" s="23" cm="1">
        <f t="array" aca="1" ref="N244" ca="1">_FV(H244,"Low")</f>
        <v>34.85</v>
      </c>
      <c r="O244" s="23" cm="1">
        <f t="array" aca="1" ref="O244" ca="1">_FV(H244,"High")</f>
        <v>35.029899999999998</v>
      </c>
      <c r="P244" s="23" cm="1">
        <f t="array" aca="1" ref="P244" ca="1">_FV(H244,"Previous close",TRUE)</f>
        <v>34.950000000000003</v>
      </c>
      <c r="Q244" s="23" cm="1">
        <f t="array" aca="1" ref="Q244" ca="1">_FV(H244,"52 week low",TRUE)</f>
        <v>33.4</v>
      </c>
      <c r="R244" s="23" cm="1">
        <f t="array" aca="1" ref="R244" ca="1">_FV(H244,"52 week high",TRUE)</f>
        <v>39.14</v>
      </c>
      <c r="S244" s="8" cm="1">
        <f t="array" aca="1" ref="S244" ca="1">_FV(H244,"Volume")</f>
        <v>4098</v>
      </c>
      <c r="T244" s="7" cm="1">
        <f t="array" aca="1" ref="T244" ca="1">_FV(H244,"Volume average",TRUE)</f>
        <v>8897</v>
      </c>
      <c r="U244" s="7"/>
      <c r="V244" s="25" cm="1">
        <f t="array" aca="1" ref="V244" ca="1">_FV(H244,"Expense ratio",TRUE)</f>
        <v>3.2000000000000002E-3</v>
      </c>
      <c r="W244" s="24" cm="1">
        <f t="array" aca="1" ref="W244" ca="1">_FV(H244,"Market cap",TRUE)</f>
        <v>67376954.310000002</v>
      </c>
      <c r="Y244" t="str">
        <f t="shared" si="3"/>
        <v/>
      </c>
    </row>
    <row r="245" spans="1:25" hidden="1" x14ac:dyDescent="0.25">
      <c r="A245" t="s">
        <v>10961</v>
      </c>
      <c r="B245" t="s">
        <v>1138</v>
      </c>
      <c r="C245" t="s">
        <v>6600</v>
      </c>
      <c r="D245" t="s">
        <v>1140</v>
      </c>
      <c r="G245" t="s">
        <v>11589</v>
      </c>
      <c r="H245" t="e" vm="354">
        <v>#VALUE!</v>
      </c>
      <c r="I245" s="31" cm="1">
        <f t="array" aca="1" ref="I245" ca="1">_FV(H245,"Last trade time",TRUE)</f>
        <v>45824.840308425781</v>
      </c>
      <c r="J245" s="23" cm="1">
        <f t="array" aca="1" ref="J245" ca="1">_FV(H245,"Price")</f>
        <v>9.8396000000000008</v>
      </c>
      <c r="K245" s="27" cm="1">
        <f t="array" aca="1" ref="K245" ca="1">_FV(H245,"Change (%)",TRUE)</f>
        <v>2.5269999999999997E-3</v>
      </c>
      <c r="L245" s="26" cm="1">
        <f t="array" aca="1" ref="L245" ca="1">_FV(H245,"Change")</f>
        <v>2.4799999999999999E-2</v>
      </c>
      <c r="M245" s="23" cm="1">
        <f t="array" aca="1" ref="M245" ca="1">_FV(H245,"Open")</f>
        <v>9.8396000000000008</v>
      </c>
      <c r="N245" s="23" cm="1">
        <f t="array" aca="1" ref="N245" ca="1">_FV(H245,"Low")</f>
        <v>9.8396000000000008</v>
      </c>
      <c r="O245" s="23" cm="1">
        <f t="array" aca="1" ref="O245" ca="1">_FV(H245,"High")</f>
        <v>9.8396000000000008</v>
      </c>
      <c r="P245" s="23" cm="1">
        <f t="array" aca="1" ref="P245" ca="1">_FV(H245,"Previous close",TRUE)</f>
        <v>9.8148</v>
      </c>
      <c r="Q245" s="23" cm="1">
        <f t="array" aca="1" ref="Q245" ca="1">_FV(H245,"52 week low",TRUE)</f>
        <v>8.9600000000000009</v>
      </c>
      <c r="R245" s="23" cm="1">
        <f t="array" aca="1" ref="R245" ca="1">_FV(H245,"52 week high",TRUE)</f>
        <v>11.73</v>
      </c>
      <c r="S245" s="8" cm="1">
        <f t="array" aca="1" ref="S245" ca="1">_FV(H245,"Volume")</f>
        <v>36</v>
      </c>
      <c r="T245" s="7" cm="1">
        <f t="array" aca="1" ref="T245" ca="1">_FV(H245,"Volume average",TRUE)</f>
        <v>1104</v>
      </c>
      <c r="U245" s="7"/>
      <c r="V245" s="25" cm="1">
        <f t="array" aca="1" ref="V245" ca="1">_FV(H245,"Expense ratio",TRUE)</f>
        <v>1.0200000000000001E-2</v>
      </c>
      <c r="W245" s="24" cm="1">
        <f t="array" aca="1" ref="W245" ca="1">_FV(H245,"Market cap",TRUE)</f>
        <v>11905763.439999999</v>
      </c>
      <c r="Y245" t="str">
        <f t="shared" si="3"/>
        <v/>
      </c>
    </row>
    <row r="246" spans="1:25" hidden="1" x14ac:dyDescent="0.25">
      <c r="A246" t="s">
        <v>10171</v>
      </c>
      <c r="B246" t="s">
        <v>7661</v>
      </c>
      <c r="C246" t="s">
        <v>6600</v>
      </c>
      <c r="D246" s="43" t="s">
        <v>10163</v>
      </c>
      <c r="E246" t="s">
        <v>11743</v>
      </c>
      <c r="G246" t="s">
        <v>11451</v>
      </c>
      <c r="H246" t="e" vm="2850">
        <v>#VALUE!</v>
      </c>
      <c r="I246" s="31" cm="1">
        <f t="array" aca="1" ref="I246" ca="1">_FV(H246,"Last trade time",TRUE)</f>
        <v>45824.881388344533</v>
      </c>
      <c r="J246" s="23" cm="1">
        <f t="array" aca="1" ref="J246" ca="1">_FV(H246,"Price")</f>
        <v>42.72</v>
      </c>
      <c r="K246" s="27" cm="1">
        <f t="array" aca="1" ref="K246" ca="1">_FV(H246,"Change (%)",TRUE)</f>
        <v>2.5340000000000002E-3</v>
      </c>
      <c r="L246" s="26" cm="1">
        <f t="array" aca="1" ref="L246" ca="1">_FV(H246,"Change")</f>
        <v>0.108</v>
      </c>
      <c r="M246" s="23" cm="1">
        <f t="array" aca="1" ref="M246" ca="1">_FV(H246,"Open")</f>
        <v>42.91</v>
      </c>
      <c r="N246" s="23" cm="1">
        <f t="array" aca="1" ref="N246" ca="1">_FV(H246,"Low")</f>
        <v>42.69</v>
      </c>
      <c r="O246" s="23" cm="1">
        <f t="array" aca="1" ref="O246" ca="1">_FV(H246,"High")</f>
        <v>43.104500000000002</v>
      </c>
      <c r="P246" s="23" cm="1">
        <f t="array" aca="1" ref="P246" ca="1">_FV(H246,"Previous close",TRUE)</f>
        <v>42.612000000000002</v>
      </c>
      <c r="Q246" s="23" cm="1">
        <f t="array" aca="1" ref="Q246" ca="1">_FV(H246,"52 week low",TRUE)</f>
        <v>35.51</v>
      </c>
      <c r="R246" s="23" cm="1">
        <f t="array" aca="1" ref="R246" ca="1">_FV(H246,"52 week high",TRUE)</f>
        <v>43.784599999999998</v>
      </c>
      <c r="S246" s="8" cm="1">
        <f t="array" aca="1" ref="S246" ca="1">_FV(H246,"Volume")</f>
        <v>1090742</v>
      </c>
      <c r="T246" s="7" cm="1">
        <f t="array" aca="1" ref="T246" ca="1">_FV(H246,"Volume average",TRUE)</f>
        <v>1178503</v>
      </c>
      <c r="U246" s="7"/>
      <c r="V246" s="25" cm="1">
        <f t="array" aca="1" ref="V246" ca="1">_FV(H246,"Expense ratio",TRUE)</f>
        <v>3.0000000000000001E-3</v>
      </c>
      <c r="W246" s="24" cm="1">
        <f t="array" aca="1" ref="W246" ca="1">_FV(H246,"Market cap",TRUE)</f>
        <v>11605280164.73</v>
      </c>
      <c r="Y246" t="str">
        <f t="shared" si="3"/>
        <v/>
      </c>
    </row>
    <row r="247" spans="1:25" hidden="1" x14ac:dyDescent="0.25">
      <c r="A247" t="s">
        <v>10777</v>
      </c>
      <c r="B247" t="s">
        <v>6062</v>
      </c>
      <c r="C247" t="s">
        <v>6600</v>
      </c>
      <c r="D247" t="s">
        <v>10163</v>
      </c>
      <c r="E247" t="s">
        <v>11743</v>
      </c>
      <c r="G247" t="s">
        <v>11450</v>
      </c>
      <c r="H247" t="e" vm="2213">
        <v>#VALUE!</v>
      </c>
      <c r="I247" s="31" cm="1">
        <f t="array" aca="1" ref="I247" ca="1">_FV(H247,"Last trade time",TRUE)</f>
        <v>45824.840277812502</v>
      </c>
      <c r="J247" s="23" cm="1">
        <f t="array" aca="1" ref="J247" ca="1">_FV(H247,"Price")</f>
        <v>27.13</v>
      </c>
      <c r="K247" s="27" cm="1">
        <f t="array" aca="1" ref="K247" ca="1">_FV(H247,"Change (%)",TRUE)</f>
        <v>4.4469999999999996E-3</v>
      </c>
      <c r="L247" s="26" cm="1">
        <f t="array" aca="1" ref="L247" ca="1">_FV(H247,"Change")</f>
        <v>0.1201</v>
      </c>
      <c r="M247" s="23" cm="1">
        <f t="array" aca="1" ref="M247" ca="1">_FV(H247,"Open")</f>
        <v>27.23</v>
      </c>
      <c r="N247" s="23" cm="1">
        <f t="array" aca="1" ref="N247" ca="1">_FV(H247,"Low")</f>
        <v>27.13</v>
      </c>
      <c r="O247" s="23" cm="1">
        <f t="array" aca="1" ref="O247" ca="1">_FV(H247,"High")</f>
        <v>27.35</v>
      </c>
      <c r="P247" s="23" cm="1">
        <f t="array" aca="1" ref="P247" ca="1">_FV(H247,"Previous close",TRUE)</f>
        <v>27.009899999999998</v>
      </c>
      <c r="Q247" s="23" cm="1">
        <f t="array" aca="1" ref="Q247" ca="1">_FV(H247,"52 week low",TRUE)</f>
        <v>21.88</v>
      </c>
      <c r="R247" s="23" cm="1">
        <f t="array" aca="1" ref="R247" ca="1">_FV(H247,"52 week high",TRUE)</f>
        <v>27.35</v>
      </c>
      <c r="S247" s="8" cm="1">
        <f t="array" aca="1" ref="S247" ca="1">_FV(H247,"Volume")</f>
        <v>42400</v>
      </c>
      <c r="T247" s="7" cm="1">
        <f t="array" aca="1" ref="T247" ca="1">_FV(H247,"Volume average",TRUE)</f>
        <v>78502</v>
      </c>
      <c r="U247" s="7"/>
      <c r="V247" s="25" cm="1">
        <f t="array" aca="1" ref="V247" ca="1">_FV(H247,"Expense ratio",TRUE)</f>
        <v>4.6999999999999993E-3</v>
      </c>
      <c r="W247" s="24" cm="1">
        <f t="array" aca="1" ref="W247" ca="1">_FV(H247,"Market cap",TRUE)</f>
        <v>712151199.16999996</v>
      </c>
      <c r="Y247" t="str">
        <f t="shared" si="3"/>
        <v/>
      </c>
    </row>
    <row r="248" spans="1:25" hidden="1" x14ac:dyDescent="0.25">
      <c r="A248" t="s">
        <v>10846</v>
      </c>
      <c r="B248" t="s">
        <v>7830</v>
      </c>
      <c r="C248" s="25" t="s">
        <v>6600</v>
      </c>
      <c r="D248" s="25" t="s">
        <v>11739</v>
      </c>
      <c r="E248" s="25" t="s">
        <v>11740</v>
      </c>
      <c r="F248" s="25" t="s">
        <v>11741</v>
      </c>
      <c r="G248" t="s">
        <v>11604</v>
      </c>
      <c r="H248" t="e" vm="2925">
        <v>#VALUE!</v>
      </c>
      <c r="I248" s="31" cm="1">
        <f t="array" aca="1" ref="I248" ca="1">_FV(H248,"Last trade time",TRUE)</f>
        <v>45824.914740914064</v>
      </c>
      <c r="J248" s="23" cm="1">
        <f t="array" aca="1" ref="J248" ca="1">_FV(H248,"Price")</f>
        <v>59.78</v>
      </c>
      <c r="K248" s="27" cm="1">
        <f t="array" aca="1" ref="K248" ca="1">_FV(H248,"Change (%)",TRUE)</f>
        <v>9.7970000000000002E-3</v>
      </c>
      <c r="L248" s="26" cm="1">
        <f t="array" aca="1" ref="L248" ca="1">_FV(H248,"Change")</f>
        <v>0.57999999999999996</v>
      </c>
      <c r="M248" s="23" cm="1">
        <f t="array" aca="1" ref="M248" ca="1">_FV(H248,"Open")</f>
        <v>59.98</v>
      </c>
      <c r="N248" s="23" cm="1">
        <f t="array" aca="1" ref="N248" ca="1">_FV(H248,"Low")</f>
        <v>59.734999999999999</v>
      </c>
      <c r="O248" s="23" cm="1">
        <f t="array" aca="1" ref="O248" ca="1">_FV(H248,"High")</f>
        <v>60.305</v>
      </c>
      <c r="P248" s="23" cm="1">
        <f t="array" aca="1" ref="P248" ca="1">_FV(H248,"Previous close",TRUE)</f>
        <v>59.2</v>
      </c>
      <c r="Q248" s="23" cm="1">
        <f t="array" aca="1" ref="Q248" ca="1">_FV(H248,"52 week low",TRUE)</f>
        <v>47.11</v>
      </c>
      <c r="R248" s="23" cm="1">
        <f t="array" aca="1" ref="R248" ca="1">_FV(H248,"52 week high",TRUE)</f>
        <v>60.61</v>
      </c>
      <c r="S248" s="8" cm="1">
        <f t="array" aca="1" ref="S248" ca="1">_FV(H248,"Volume")</f>
        <v>1341880</v>
      </c>
      <c r="T248" s="7" cm="1">
        <f t="array" aca="1" ref="T248" ca="1">_FV(H248,"Volume average",TRUE)</f>
        <v>1289563</v>
      </c>
      <c r="U248" s="7"/>
      <c r="V248" s="25" cm="1">
        <f t="array" aca="1" ref="V248" ca="1">_FV(H248,"Expense ratio",TRUE)</f>
        <v>2.8999999999999998E-3</v>
      </c>
      <c r="W248" s="24" cm="1">
        <f t="array" aca="1" ref="W248" ca="1">_FV(H248,"Market cap",TRUE)</f>
        <v>4601764993.9399996</v>
      </c>
      <c r="Y248" t="str">
        <f t="shared" si="3"/>
        <v/>
      </c>
    </row>
    <row r="249" spans="1:25" hidden="1" x14ac:dyDescent="0.25">
      <c r="A249" t="s">
        <v>10847</v>
      </c>
      <c r="B249" t="s">
        <v>5975</v>
      </c>
      <c r="C249" s="25" t="s">
        <v>6600</v>
      </c>
      <c r="D249" s="25" t="s">
        <v>11739</v>
      </c>
      <c r="E249" s="25" t="s">
        <v>10847</v>
      </c>
      <c r="F249" s="25"/>
      <c r="G249" t="s">
        <v>11602</v>
      </c>
      <c r="H249" t="e" vm="2179">
        <v>#VALUE!</v>
      </c>
      <c r="I249" s="31" cm="1">
        <f t="array" aca="1" ref="I249" ca="1">_FV(H249,"Last trade time",TRUE)</f>
        <v>45824.84027780078</v>
      </c>
      <c r="J249" s="23" cm="1">
        <f t="array" aca="1" ref="J249" ca="1">_FV(H249,"Price")</f>
        <v>48.75</v>
      </c>
      <c r="K249" s="27" cm="1">
        <f t="array" aca="1" ref="K249" ca="1">_FV(H249,"Change (%)",TRUE)</f>
        <v>7.4190000000000002E-3</v>
      </c>
      <c r="L249" s="26" cm="1">
        <f t="array" aca="1" ref="L249" ca="1">_FV(H249,"Change")</f>
        <v>0.35899999999999999</v>
      </c>
      <c r="M249" s="23" cm="1">
        <f t="array" aca="1" ref="M249" ca="1">_FV(H249,"Open")</f>
        <v>48.9</v>
      </c>
      <c r="N249" s="23" cm="1">
        <f t="array" aca="1" ref="N249" ca="1">_FV(H249,"Low")</f>
        <v>48.75</v>
      </c>
      <c r="O249" s="23" cm="1">
        <f t="array" aca="1" ref="O249" ca="1">_FV(H249,"High")</f>
        <v>49.185000000000002</v>
      </c>
      <c r="P249" s="23" cm="1">
        <f t="array" aca="1" ref="P249" ca="1">_FV(H249,"Previous close",TRUE)</f>
        <v>48.390999999999998</v>
      </c>
      <c r="Q249" s="23" cm="1">
        <f t="array" aca="1" ref="Q249" ca="1">_FV(H249,"52 week low",TRUE)</f>
        <v>38.44</v>
      </c>
      <c r="R249" s="23" cm="1">
        <f t="array" aca="1" ref="R249" ca="1">_FV(H249,"52 week high",TRUE)</f>
        <v>50.034999999999997</v>
      </c>
      <c r="S249" s="8" cm="1">
        <f t="array" aca="1" ref="S249" ca="1">_FV(H249,"Volume")</f>
        <v>204131</v>
      </c>
      <c r="T249" s="7" cm="1">
        <f t="array" aca="1" ref="T249" ca="1">_FV(H249,"Volume average",TRUE)</f>
        <v>383426</v>
      </c>
      <c r="U249" s="7"/>
      <c r="V249" s="25" cm="1">
        <f t="array" aca="1" ref="V249" ca="1">_FV(H249,"Expense ratio",TRUE)</f>
        <v>4.7999999999999996E-3</v>
      </c>
      <c r="W249" s="24" cm="1">
        <f t="array" aca="1" ref="W249" ca="1">_FV(H249,"Market cap",TRUE)</f>
        <v>1812430903.3399999</v>
      </c>
      <c r="Y249" t="str">
        <f t="shared" si="3"/>
        <v/>
      </c>
    </row>
    <row r="250" spans="1:25" hidden="1" x14ac:dyDescent="0.25">
      <c r="A250" t="s">
        <v>10785</v>
      </c>
      <c r="B250" t="s">
        <v>9795</v>
      </c>
      <c r="C250" s="25" t="s">
        <v>6600</v>
      </c>
      <c r="D250" s="46" t="s">
        <v>11739</v>
      </c>
      <c r="E250" s="25" t="s">
        <v>10785</v>
      </c>
      <c r="F250" s="25"/>
      <c r="G250" t="s">
        <v>11606</v>
      </c>
      <c r="H250" t="e" vm="3745">
        <v>#VALUE!</v>
      </c>
      <c r="I250" s="31" cm="1">
        <f t="array" aca="1" ref="I250" ca="1">_FV(H250,"Last trade time",TRUE)</f>
        <v>45824.928727245315</v>
      </c>
      <c r="J250" s="23" cm="1">
        <f t="array" aca="1" ref="J250" ca="1">_FV(H250,"Price")</f>
        <v>77.510000000000005</v>
      </c>
      <c r="K250" s="27" cm="1">
        <f t="array" aca="1" ref="K250" ca="1">_FV(H250,"Change (%)",TRUE)</f>
        <v>3.6259999999999999E-3</v>
      </c>
      <c r="L250" s="26" cm="1">
        <f t="array" aca="1" ref="L250" ca="1">_FV(H250,"Change")</f>
        <v>0.28000000000000003</v>
      </c>
      <c r="M250" s="23" cm="1">
        <f t="array" aca="1" ref="M250" ca="1">_FV(H250,"Open")</f>
        <v>77.849999999999994</v>
      </c>
      <c r="N250" s="23" cm="1">
        <f t="array" aca="1" ref="N250" ca="1">_FV(H250,"Low")</f>
        <v>77.474999999999994</v>
      </c>
      <c r="O250" s="23" cm="1">
        <f t="array" aca="1" ref="O250" ca="1">_FV(H250,"High")</f>
        <v>78.245000000000005</v>
      </c>
      <c r="P250" s="23" cm="1">
        <f t="array" aca="1" ref="P250" ca="1">_FV(H250,"Previous close",TRUE)</f>
        <v>77.23</v>
      </c>
      <c r="Q250" s="23" cm="1">
        <f t="array" aca="1" ref="Q250" ca="1">_FV(H250,"52 week low",TRUE)</f>
        <v>62.02</v>
      </c>
      <c r="R250" s="23" cm="1">
        <f t="array" aca="1" ref="R250" ca="1">_FV(H250,"52 week high",TRUE)</f>
        <v>78.575000000000003</v>
      </c>
      <c r="S250" s="8" cm="1">
        <f t="array" aca="1" ref="S250" ca="1">_FV(H250,"Volume")</f>
        <v>3467507</v>
      </c>
      <c r="T250" s="7" cm="1">
        <f t="array" aca="1" ref="T250" ca="1">_FV(H250,"Volume average",TRUE)</f>
        <v>4074270</v>
      </c>
      <c r="U250" s="7"/>
      <c r="V250" s="25" cm="1">
        <f t="array" aca="1" ref="V250" ca="1">_FV(H250,"Expense ratio",TRUE)</f>
        <v>5.9999999999999995E-4</v>
      </c>
      <c r="W250" s="24" cm="1">
        <f t="array" aca="1" ref="W250" ca="1">_FV(H250,"Market cap",TRUE)</f>
        <v>25307389531</v>
      </c>
      <c r="Y250" t="str">
        <f t="shared" si="3"/>
        <v/>
      </c>
    </row>
    <row r="251" spans="1:25" hidden="1" x14ac:dyDescent="0.25">
      <c r="A251" t="s">
        <v>10844</v>
      </c>
      <c r="B251" t="s">
        <v>5394</v>
      </c>
      <c r="C251" s="25" t="s">
        <v>6600</v>
      </c>
      <c r="D251" s="46" t="s">
        <v>11739</v>
      </c>
      <c r="E251" s="25" t="s">
        <v>10844</v>
      </c>
      <c r="F251" s="25"/>
      <c r="G251" t="s">
        <v>11603</v>
      </c>
      <c r="H251" t="e" vm="1948">
        <v>#VALUE!</v>
      </c>
      <c r="I251" s="31" cm="1">
        <f t="array" aca="1" ref="I251" ca="1">_FV(H251,"Last trade time",TRUE)</f>
        <v>45824.860299293752</v>
      </c>
      <c r="J251" s="23" cm="1">
        <f t="array" aca="1" ref="J251" ca="1">_FV(H251,"Price")</f>
        <v>58.28</v>
      </c>
      <c r="K251" s="27" cm="1">
        <f t="array" aca="1" ref="K251" ca="1">_FV(H251,"Change (%)",TRUE)</f>
        <v>8.6189999999999999E-3</v>
      </c>
      <c r="L251" s="26" cm="1">
        <f t="array" aca="1" ref="L251" ca="1">_FV(H251,"Change")</f>
        <v>0.498</v>
      </c>
      <c r="M251" s="23" cm="1">
        <f t="array" aca="1" ref="M251" ca="1">_FV(H251,"Open")</f>
        <v>58.54</v>
      </c>
      <c r="N251" s="23" cm="1">
        <f t="array" aca="1" ref="N251" ca="1">_FV(H251,"Low")</f>
        <v>58.244999999999997</v>
      </c>
      <c r="O251" s="23" cm="1">
        <f t="array" aca="1" ref="O251" ca="1">_FV(H251,"High")</f>
        <v>58.795000000000002</v>
      </c>
      <c r="P251" s="23" cm="1">
        <f t="array" aca="1" ref="P251" ca="1">_FV(H251,"Previous close",TRUE)</f>
        <v>57.781999999999996</v>
      </c>
      <c r="Q251" s="23" cm="1">
        <f t="array" aca="1" ref="Q251" ca="1">_FV(H251,"52 week low",TRUE)</f>
        <v>46.02</v>
      </c>
      <c r="R251" s="23" cm="1">
        <f t="array" aca="1" ref="R251" ca="1">_FV(H251,"52 week high",TRUE)</f>
        <v>60.22</v>
      </c>
      <c r="S251" s="8" cm="1">
        <f t="array" aca="1" ref="S251" ca="1">_FV(H251,"Volume")</f>
        <v>2799761</v>
      </c>
      <c r="T251" s="7" cm="1">
        <f t="array" aca="1" ref="T251" ca="1">_FV(H251,"Volume average",TRUE)</f>
        <v>2147947</v>
      </c>
      <c r="U251" s="7"/>
      <c r="V251" s="25" cm="1">
        <f t="array" aca="1" ref="V251" ca="1">_FV(H251,"Expense ratio",TRUE)</f>
        <v>5.1000000000000004E-3</v>
      </c>
      <c r="W251" s="24" cm="1">
        <f t="array" aca="1" ref="W251" ca="1">_FV(H251,"Market cap",TRUE)</f>
        <v>7894524411.4799995</v>
      </c>
      <c r="Y251" t="str">
        <f t="shared" si="3"/>
        <v/>
      </c>
    </row>
    <row r="252" spans="1:25" hidden="1" x14ac:dyDescent="0.25">
      <c r="A252" t="s">
        <v>10845</v>
      </c>
      <c r="B252" t="s">
        <v>9747</v>
      </c>
      <c r="C252" s="25" t="s">
        <v>6600</v>
      </c>
      <c r="D252" s="25" t="s">
        <v>11739</v>
      </c>
      <c r="E252" s="25" t="s">
        <v>10785</v>
      </c>
      <c r="F252" s="25" t="s">
        <v>11741</v>
      </c>
      <c r="G252" t="s">
        <v>11605</v>
      </c>
      <c r="H252" t="e" vm="3724">
        <v>#VALUE!</v>
      </c>
      <c r="I252" s="31" cm="1">
        <f t="array" aca="1" ref="I252" ca="1">_FV(H252,"Last trade time",TRUE)</f>
        <v>45824.840685277341</v>
      </c>
      <c r="J252" s="23" cm="1">
        <f t="array" aca="1" ref="J252" ca="1">_FV(H252,"Price")</f>
        <v>48.56</v>
      </c>
      <c r="K252" s="27" cm="1">
        <f t="array" aca="1" ref="K252" ca="1">_FV(H252,"Change (%)",TRUE)</f>
        <v>3.5130000000000001E-3</v>
      </c>
      <c r="L252" s="26" cm="1">
        <f t="array" aca="1" ref="L252" ca="1">_FV(H252,"Change")</f>
        <v>0.17</v>
      </c>
      <c r="M252" s="23" cm="1">
        <f t="array" aca="1" ref="M252" ca="1">_FV(H252,"Open")</f>
        <v>48.9</v>
      </c>
      <c r="N252" s="23" cm="1">
        <f t="array" aca="1" ref="N252" ca="1">_FV(H252,"Low")</f>
        <v>48.56</v>
      </c>
      <c r="O252" s="23" cm="1">
        <f t="array" aca="1" ref="O252" ca="1">_FV(H252,"High")</f>
        <v>49.04</v>
      </c>
      <c r="P252" s="23" cm="1">
        <f t="array" aca="1" ref="P252" ca="1">_FV(H252,"Previous close",TRUE)</f>
        <v>48.39</v>
      </c>
      <c r="Q252" s="23" cm="1">
        <f t="array" aca="1" ref="Q252" ca="1">_FV(H252,"52 week low",TRUE)</f>
        <v>38.99</v>
      </c>
      <c r="R252" s="23" cm="1">
        <f t="array" aca="1" ref="R252" ca="1">_FV(H252,"52 week high",TRUE)</f>
        <v>49.226999999999997</v>
      </c>
      <c r="S252" s="8" cm="1">
        <f t="array" aca="1" ref="S252" ca="1">_FV(H252,"Volume")</f>
        <v>203630</v>
      </c>
      <c r="T252" s="7" cm="1">
        <f t="array" aca="1" ref="T252" ca="1">_FV(H252,"Volume average",TRUE)</f>
        <v>471805</v>
      </c>
      <c r="U252" s="7"/>
      <c r="V252" s="25" cm="1">
        <f t="array" aca="1" ref="V252" ca="1">_FV(H252,"Expense ratio",TRUE)</f>
        <v>7.000000000000001E-4</v>
      </c>
      <c r="W252" s="24" cm="1">
        <f t="array" aca="1" ref="W252" ca="1">_FV(H252,"Market cap",TRUE)</f>
        <v>826158116.83000004</v>
      </c>
      <c r="Y252" t="str">
        <f t="shared" si="3"/>
        <v/>
      </c>
    </row>
    <row r="253" spans="1:25" hidden="1" x14ac:dyDescent="0.25">
      <c r="A253" t="s">
        <v>10843</v>
      </c>
      <c r="B253" t="s">
        <v>5763</v>
      </c>
      <c r="C253" s="25" t="s">
        <v>6600</v>
      </c>
      <c r="D253" s="25" t="s">
        <v>11739</v>
      </c>
      <c r="E253" s="25" t="s">
        <v>10843</v>
      </c>
      <c r="F253" s="25"/>
      <c r="G253" t="s">
        <v>11601</v>
      </c>
      <c r="H253" t="e" vm="2097">
        <v>#VALUE!</v>
      </c>
      <c r="I253" s="31" cm="1">
        <f t="array" aca="1" ref="I253" ca="1">_FV(H253,"Last trade time",TRUE)</f>
        <v>45824.895839421093</v>
      </c>
      <c r="J253" s="23" cm="1">
        <f t="array" aca="1" ref="J253" ca="1">_FV(H253,"Price")</f>
        <v>79.180000000000007</v>
      </c>
      <c r="K253" s="27" cm="1">
        <f t="array" aca="1" ref="K253" ca="1">_FV(H253,"Change (%)",TRUE)</f>
        <v>1.4685999999999999E-2</v>
      </c>
      <c r="L253" s="26" cm="1">
        <f t="array" aca="1" ref="L253" ca="1">_FV(H253,"Change")</f>
        <v>1.1459999999999999</v>
      </c>
      <c r="M253" s="23" cm="1">
        <f t="array" aca="1" ref="M253" ca="1">_FV(H253,"Open")</f>
        <v>79.040000000000006</v>
      </c>
      <c r="N253" s="23" cm="1">
        <f t="array" aca="1" ref="N253" ca="1">_FV(H253,"Low")</f>
        <v>78.989999999999995</v>
      </c>
      <c r="O253" s="23" cm="1">
        <f t="array" aca="1" ref="O253" ca="1">_FV(H253,"High")</f>
        <v>79.546000000000006</v>
      </c>
      <c r="P253" s="23" cm="1">
        <f t="array" aca="1" ref="P253" ca="1">_FV(H253,"Previous close",TRUE)</f>
        <v>78.034000000000006</v>
      </c>
      <c r="Q253" s="23" cm="1">
        <f t="array" aca="1" ref="Q253" ca="1">_FV(H253,"52 week low",TRUE)</f>
        <v>59.33</v>
      </c>
      <c r="R253" s="23" cm="1">
        <f t="array" aca="1" ref="R253" ca="1">_FV(H253,"52 week high",TRUE)</f>
        <v>80.930000000000007</v>
      </c>
      <c r="S253" s="8" cm="1">
        <f t="array" aca="1" ref="S253" ca="1">_FV(H253,"Volume")</f>
        <v>31811</v>
      </c>
      <c r="T253" s="7" cm="1">
        <f t="array" aca="1" ref="T253" ca="1">_FV(H253,"Volume average",TRUE)</f>
        <v>47866</v>
      </c>
      <c r="U253" s="7"/>
      <c r="V253" s="25" cm="1">
        <f t="array" aca="1" ref="V253" ca="1">_FV(H253,"Expense ratio",TRUE)</f>
        <v>5.0000000000000001E-3</v>
      </c>
      <c r="W253" s="24" cm="1">
        <f t="array" aca="1" ref="W253" ca="1">_FV(H253,"Market cap",TRUE)</f>
        <v>673831115.44000006</v>
      </c>
      <c r="Y253" t="str">
        <f t="shared" si="3"/>
        <v/>
      </c>
    </row>
    <row r="254" spans="1:25" hidden="1" x14ac:dyDescent="0.25">
      <c r="A254" t="s">
        <v>10161</v>
      </c>
      <c r="B254" t="s">
        <v>9629</v>
      </c>
      <c r="C254" s="25" t="s">
        <v>6600</v>
      </c>
      <c r="D254" s="25" t="s">
        <v>11724</v>
      </c>
      <c r="E254" s="25" t="s">
        <v>10161</v>
      </c>
      <c r="F254" s="25"/>
      <c r="G254" t="s">
        <v>11459</v>
      </c>
      <c r="H254" t="e" vm="3673">
        <v>#VALUE!</v>
      </c>
      <c r="I254" s="31" cm="1">
        <f t="array" aca="1" ref="I254" ca="1">_FV(H254,"Last trade time",TRUE)</f>
        <v>45824.941485219533</v>
      </c>
      <c r="J254" s="23" cm="1">
        <f t="array" aca="1" ref="J254" ca="1">_FV(H254,"Price")</f>
        <v>50.54</v>
      </c>
      <c r="K254" s="27" cm="1">
        <f t="array" aca="1" ref="K254" ca="1">_FV(H254,"Change (%)",TRUE)</f>
        <v>1.1609000000000001E-2</v>
      </c>
      <c r="L254" s="26" cm="1">
        <f t="array" aca="1" ref="L254" ca="1">_FV(H254,"Change")</f>
        <v>0.57999999999999996</v>
      </c>
      <c r="M254" s="23" cm="1">
        <f t="array" aca="1" ref="M254" ca="1">_FV(H254,"Open")</f>
        <v>50.32</v>
      </c>
      <c r="N254" s="23" cm="1">
        <f t="array" aca="1" ref="N254" ca="1">_FV(H254,"Low")</f>
        <v>50.31</v>
      </c>
      <c r="O254" s="23" cm="1">
        <f t="array" aca="1" ref="O254" ca="1">_FV(H254,"High")</f>
        <v>50.875</v>
      </c>
      <c r="P254" s="23" cm="1">
        <f t="array" aca="1" ref="P254" ca="1">_FV(H254,"Previous close",TRUE)</f>
        <v>49.96</v>
      </c>
      <c r="Q254" s="23" cm="1">
        <f t="array" aca="1" ref="Q254" ca="1">_FV(H254,"52 week low",TRUE)</f>
        <v>40.479999999999997</v>
      </c>
      <c r="R254" s="23" cm="1">
        <f t="array" aca="1" ref="R254" ca="1">_FV(H254,"52 week high",TRUE)</f>
        <v>52.634999999999998</v>
      </c>
      <c r="S254" s="8" cm="1">
        <f t="array" aca="1" ref="S254" ca="1">_FV(H254,"Volume")</f>
        <v>35613263</v>
      </c>
      <c r="T254" s="7" cm="1">
        <f t="array" aca="1" ref="T254" ca="1">_FV(H254,"Volume average",TRUE)</f>
        <v>34861646</v>
      </c>
      <c r="U254" s="7"/>
      <c r="V254" s="25" cm="1">
        <f t="array" aca="1" ref="V254" ca="1">_FV(H254,"Expense ratio",TRUE)</f>
        <v>8.0000000000000004E-4</v>
      </c>
      <c r="W254" s="24" cm="1">
        <f t="array" aca="1" ref="W254" ca="1">_FV(H254,"Market cap",TRUE)</f>
        <v>49631080667.639999</v>
      </c>
      <c r="Y254" t="e">
        <f>IF(B254=#REF!,"XXX","")</f>
        <v>#REF!</v>
      </c>
    </row>
    <row r="255" spans="1:25" hidden="1" x14ac:dyDescent="0.25">
      <c r="A255" t="s">
        <v>1626</v>
      </c>
      <c r="B255" t="s">
        <v>9611</v>
      </c>
      <c r="C255" s="25" t="s">
        <v>6600</v>
      </c>
      <c r="D255" s="25" t="s">
        <v>11724</v>
      </c>
      <c r="E255" s="25" t="s">
        <v>1626</v>
      </c>
      <c r="F255" s="25"/>
      <c r="G255" t="s">
        <v>11465</v>
      </c>
      <c r="H255" t="e" vm="3665">
        <v>#VALUE!</v>
      </c>
      <c r="I255" s="31" cm="1">
        <f t="array" aca="1" ref="I255" ca="1">_FV(H255,"Last trade time",TRUE)</f>
        <v>45824.936642939065</v>
      </c>
      <c r="J255" s="23" cm="1">
        <f t="array" aca="1" ref="J255" ca="1">_FV(H255,"Price")</f>
        <v>41.924999999999997</v>
      </c>
      <c r="K255" s="27" cm="1">
        <f t="array" aca="1" ref="K255" ca="1">_FV(H255,"Change (%)",TRUE)</f>
        <v>8.3549999999999998E-4</v>
      </c>
      <c r="L255" s="26" cm="1">
        <f t="array" aca="1" ref="L255" ca="1">_FV(H255,"Change")</f>
        <v>3.5000000000000003E-2</v>
      </c>
      <c r="M255" s="23" cm="1">
        <f t="array" aca="1" ref="M255" ca="1">_FV(H255,"Open")</f>
        <v>42</v>
      </c>
      <c r="N255" s="23" cm="1">
        <f t="array" aca="1" ref="N255" ca="1">_FV(H255,"Low")</f>
        <v>41.77</v>
      </c>
      <c r="O255" s="23" cm="1">
        <f t="array" aca="1" ref="O255" ca="1">_FV(H255,"High")</f>
        <v>42.42</v>
      </c>
      <c r="P255" s="23" cm="1">
        <f t="array" aca="1" ref="P255" ca="1">_FV(H255,"Previous close",TRUE)</f>
        <v>41.89</v>
      </c>
      <c r="Q255" s="23" cm="1">
        <f t="array" aca="1" ref="Q255" ca="1">_FV(H255,"52 week low",TRUE)</f>
        <v>35.76</v>
      </c>
      <c r="R255" s="23" cm="1">
        <f t="array" aca="1" ref="R255" ca="1">_FV(H255,"52 week high",TRUE)</f>
        <v>45.579900000000002</v>
      </c>
      <c r="S255" s="8" cm="1">
        <f t="array" aca="1" ref="S255" ca="1">_FV(H255,"Volume")</f>
        <v>6304419</v>
      </c>
      <c r="T255" s="7" cm="1">
        <f t="array" aca="1" ref="T255" ca="1">_FV(H255,"Volume average",TRUE)</f>
        <v>4400652</v>
      </c>
      <c r="U255" s="7"/>
      <c r="V255" s="25" cm="1">
        <f t="array" aca="1" ref="V255" ca="1">_FV(H255,"Expense ratio",TRUE)</f>
        <v>8.0000000000000004E-4</v>
      </c>
      <c r="W255" s="24" cm="1">
        <f t="array" aca="1" ref="W255" ca="1">_FV(H255,"Market cap",TRUE)</f>
        <v>7403453645.1199999</v>
      </c>
      <c r="Y255" t="str">
        <f t="shared" ref="Y255:Y317" si="4">IF(B255=B254,"XXX","")</f>
        <v/>
      </c>
    </row>
    <row r="256" spans="1:25" hidden="1" x14ac:dyDescent="0.25">
      <c r="A256" t="s">
        <v>490</v>
      </c>
      <c r="B256" t="s">
        <v>9615</v>
      </c>
      <c r="C256" s="25" t="s">
        <v>6600</v>
      </c>
      <c r="D256" s="25" t="s">
        <v>11724</v>
      </c>
      <c r="E256" s="25" t="s">
        <v>490</v>
      </c>
      <c r="F256" s="25"/>
      <c r="G256" t="s">
        <v>11467</v>
      </c>
      <c r="H256" t="e" vm="3667">
        <v>#VALUE!</v>
      </c>
      <c r="I256" s="31" cm="1">
        <f t="array" aca="1" ref="I256" ca="1">_FV(H256,"Last trade time",TRUE)</f>
        <v>45824.942877187503</v>
      </c>
      <c r="J256" s="23" cm="1">
        <f t="array" aca="1" ref="J256" ca="1">_FV(H256,"Price")</f>
        <v>243.12</v>
      </c>
      <c r="K256" s="27" cm="1">
        <f t="array" aca="1" ref="K256" ca="1">_FV(H256,"Change (%)",TRUE)</f>
        <v>1.6514999999999998E-2</v>
      </c>
      <c r="L256" s="26" cm="1">
        <f t="array" aca="1" ref="L256" ca="1">_FV(H256,"Change")</f>
        <v>3.95</v>
      </c>
      <c r="M256" s="23" cm="1">
        <f t="array" aca="1" ref="M256" ca="1">_FV(H256,"Open")</f>
        <v>240.61</v>
      </c>
      <c r="N256" s="23" cm="1">
        <f t="array" aca="1" ref="N256" ca="1">_FV(H256,"Low")</f>
        <v>240.61</v>
      </c>
      <c r="O256" s="23" cm="1">
        <f t="array" aca="1" ref="O256" ca="1">_FV(H256,"High")</f>
        <v>243.76</v>
      </c>
      <c r="P256" s="23" cm="1">
        <f t="array" aca="1" ref="P256" ca="1">_FV(H256,"Previous close",TRUE)</f>
        <v>239.17</v>
      </c>
      <c r="Q256" s="23" cm="1">
        <f t="array" aca="1" ref="Q256" ca="1">_FV(H256,"52 week low",TRUE)</f>
        <v>172.45</v>
      </c>
      <c r="R256" s="23" cm="1">
        <f t="array" aca="1" ref="R256" ca="1">_FV(H256,"52 week high",TRUE)</f>
        <v>243.76</v>
      </c>
      <c r="S256" s="8" cm="1">
        <f t="array" aca="1" ref="S256" ca="1">_FV(H256,"Volume")</f>
        <v>6931656</v>
      </c>
      <c r="T256" s="7" cm="1">
        <f t="array" aca="1" ref="T256" ca="1">_FV(H256,"Volume average",TRUE)</f>
        <v>5921274</v>
      </c>
      <c r="U256" s="7"/>
      <c r="V256" s="25" cm="1">
        <f t="array" aca="1" ref="V256" ca="1">_FV(H256,"Expense ratio",TRUE)</f>
        <v>8.0000000000000004E-4</v>
      </c>
      <c r="W256" s="24" cm="1">
        <f t="array" aca="1" ref="W256" ca="1">_FV(H256,"Market cap",TRUE)</f>
        <v>72172849682.440002</v>
      </c>
      <c r="Y256" t="str">
        <f t="shared" si="4"/>
        <v/>
      </c>
    </row>
    <row r="257" spans="1:25" hidden="1" x14ac:dyDescent="0.25">
      <c r="A257" t="s">
        <v>10571</v>
      </c>
      <c r="B257" t="s">
        <v>9594</v>
      </c>
      <c r="C257" s="25" t="s">
        <v>6600</v>
      </c>
      <c r="D257" s="25" t="s">
        <v>11724</v>
      </c>
      <c r="E257" s="25" t="s">
        <v>10571</v>
      </c>
      <c r="F257" s="25"/>
      <c r="G257" t="s">
        <v>11456</v>
      </c>
      <c r="H257" t="e" vm="3657">
        <v>#VALUE!</v>
      </c>
      <c r="I257" s="31" cm="1">
        <f t="array" aca="1" ref="I257" ca="1">_FV(H257,"Last trade time",TRUE)</f>
        <v>45824.900628286719</v>
      </c>
      <c r="J257" s="23" cm="1">
        <f t="array" aca="1" ref="J257" ca="1">_FV(H257,"Price")</f>
        <v>214.02</v>
      </c>
      <c r="K257" s="27" cm="1">
        <f t="array" aca="1" ref="K257" ca="1">_FV(H257,"Change (%)",TRUE)</f>
        <v>1.0768E-2</v>
      </c>
      <c r="L257" s="26" cm="1">
        <f t="array" aca="1" ref="L257" ca="1">_FV(H257,"Change")</f>
        <v>2.2799999999999998</v>
      </c>
      <c r="M257" s="23" cm="1">
        <f t="array" aca="1" ref="M257" ca="1">_FV(H257,"Open")</f>
        <v>213.41</v>
      </c>
      <c r="N257" s="23" cm="1">
        <f t="array" aca="1" ref="N257" ca="1">_FV(H257,"Low")</f>
        <v>212.79</v>
      </c>
      <c r="O257" s="23" cm="1">
        <f t="array" aca="1" ref="O257" ca="1">_FV(H257,"High")</f>
        <v>214.38</v>
      </c>
      <c r="P257" s="23" cm="1">
        <f t="array" aca="1" ref="P257" ca="1">_FV(H257,"Previous close",TRUE)</f>
        <v>211.74</v>
      </c>
      <c r="Q257" s="23" cm="1">
        <f t="array" aca="1" ref="Q257" ca="1">_FV(H257,"52 week low",TRUE)</f>
        <v>166.48</v>
      </c>
      <c r="R257" s="23" cm="1">
        <f t="array" aca="1" ref="R257" ca="1">_FV(H257,"52 week high",TRUE)</f>
        <v>240.28</v>
      </c>
      <c r="S257" s="8" cm="1">
        <f t="array" aca="1" ref="S257" ca="1">_FV(H257,"Volume")</f>
        <v>2382308</v>
      </c>
      <c r="T257" s="7" cm="1">
        <f t="array" aca="1" ref="T257" ca="1">_FV(H257,"Volume average",TRUE)</f>
        <v>4203801</v>
      </c>
      <c r="U257" s="7"/>
      <c r="V257" s="25" cm="1">
        <f t="array" aca="1" ref="V257" ca="1">_FV(H257,"Expense ratio",TRUE)</f>
        <v>8.0000000000000004E-4</v>
      </c>
      <c r="W257" s="24" cm="1">
        <f t="array" aca="1" ref="W257" ca="1">_FV(H257,"Market cap",TRUE)</f>
        <v>21446311186.040001</v>
      </c>
      <c r="Y257" t="str">
        <f t="shared" si="4"/>
        <v/>
      </c>
    </row>
    <row r="258" spans="1:25" hidden="1" x14ac:dyDescent="0.25">
      <c r="A258" t="s">
        <v>1475</v>
      </c>
      <c r="B258" t="s">
        <v>9578</v>
      </c>
      <c r="C258" s="25" t="s">
        <v>6600</v>
      </c>
      <c r="D258" s="25" t="s">
        <v>11724</v>
      </c>
      <c r="E258" s="25" t="s">
        <v>1475</v>
      </c>
      <c r="F258" s="25"/>
      <c r="G258" t="s">
        <v>11468</v>
      </c>
      <c r="H258" t="e" vm="3650">
        <v>#VALUE!</v>
      </c>
      <c r="I258" s="31" cm="1">
        <f t="array" aca="1" ref="I258" ca="1">_FV(H258,"Last trade time",TRUE)</f>
        <v>45824.936496678129</v>
      </c>
      <c r="J258" s="23" cm="1">
        <f t="array" aca="1" ref="J258" ca="1">_FV(H258,"Price")</f>
        <v>81.040000000000006</v>
      </c>
      <c r="K258" s="27" cm="1">
        <f t="array" aca="1" ref="K258" ca="1">_FV(H258,"Change (%)",TRUE)</f>
        <v>-4.6670000000000001E-3</v>
      </c>
      <c r="L258" s="26" cm="1">
        <f t="array" aca="1" ref="L258" ca="1">_FV(H258,"Change")</f>
        <v>-0.38</v>
      </c>
      <c r="M258" s="23" cm="1">
        <f t="array" aca="1" ref="M258" ca="1">_FV(H258,"Open")</f>
        <v>81.819999999999993</v>
      </c>
      <c r="N258" s="23" cm="1">
        <f t="array" aca="1" ref="N258" ca="1">_FV(H258,"Low")</f>
        <v>80.625</v>
      </c>
      <c r="O258" s="23" cm="1">
        <f t="array" aca="1" ref="O258" ca="1">_FV(H258,"High")</f>
        <v>82.26</v>
      </c>
      <c r="P258" s="23" cm="1">
        <f t="array" aca="1" ref="P258" ca="1">_FV(H258,"Previous close",TRUE)</f>
        <v>81.42</v>
      </c>
      <c r="Q258" s="23" cm="1">
        <f t="array" aca="1" ref="Q258" ca="1">_FV(H258,"52 week low",TRUE)</f>
        <v>67.594999999999999</v>
      </c>
      <c r="R258" s="23" cm="1">
        <f t="array" aca="1" ref="R258" ca="1">_FV(H258,"52 week high",TRUE)</f>
        <v>83.41</v>
      </c>
      <c r="S258" s="8" cm="1">
        <f t="array" aca="1" ref="S258" ca="1">_FV(H258,"Volume")</f>
        <v>13630174</v>
      </c>
      <c r="T258" s="7" cm="1">
        <f t="array" aca="1" ref="T258" ca="1">_FV(H258,"Volume average",TRUE)</f>
        <v>11580411</v>
      </c>
      <c r="U258" s="7"/>
      <c r="V258" s="25" cm="1">
        <f t="array" aca="1" ref="V258" ca="1">_FV(H258,"Expense ratio",TRUE)</f>
        <v>8.0000000000000004E-4</v>
      </c>
      <c r="W258" s="24" cm="1">
        <f t="array" aca="1" ref="W258" ca="1">_FV(H258,"Market cap",TRUE)</f>
        <v>18748834974.73</v>
      </c>
      <c r="X258" t="str" cm="1">
        <f t="array" aca="1" ref="X258" ca="1">_FV(H258,"Ticker symbol",TRUE)</f>
        <v>XLU</v>
      </c>
      <c r="Y258" t="str">
        <f t="shared" si="4"/>
        <v/>
      </c>
    </row>
    <row r="259" spans="1:25" hidden="1" x14ac:dyDescent="0.25">
      <c r="A259" t="s">
        <v>4581</v>
      </c>
      <c r="B259" t="s">
        <v>9552</v>
      </c>
      <c r="C259" s="25" t="s">
        <v>6600</v>
      </c>
      <c r="D259" s="25" t="s">
        <v>11724</v>
      </c>
      <c r="E259" s="25" t="s">
        <v>4581</v>
      </c>
      <c r="F259" s="25"/>
      <c r="G259" t="s">
        <v>11460</v>
      </c>
      <c r="H259" t="e" vm="3639">
        <v>#VALUE!</v>
      </c>
      <c r="I259" s="31" cm="1">
        <f t="array" aca="1" ref="I259" ca="1">_FV(H259,"Last trade time",TRUE)</f>
        <v>45824.925625080468</v>
      </c>
      <c r="J259" s="23" cm="1">
        <f t="array" aca="1" ref="J259" ca="1">_FV(H259,"Price")</f>
        <v>135.71</v>
      </c>
      <c r="K259" s="27" cm="1">
        <f t="array" aca="1" ref="K259" ca="1">_FV(H259,"Change (%)",TRUE)</f>
        <v>-3.0850000000000001E-3</v>
      </c>
      <c r="L259" s="26" cm="1">
        <f t="array" aca="1" ref="L259" ca="1">_FV(H259,"Change")</f>
        <v>-0.42</v>
      </c>
      <c r="M259" s="23" cm="1">
        <f t="array" aca="1" ref="M259" ca="1">_FV(H259,"Open")</f>
        <v>136.41999999999999</v>
      </c>
      <c r="N259" s="23" cm="1">
        <f t="array" aca="1" ref="N259" ca="1">_FV(H259,"Low")</f>
        <v>135.08000000000001</v>
      </c>
      <c r="O259" s="23" cm="1">
        <f t="array" aca="1" ref="O259" ca="1">_FV(H259,"High")</f>
        <v>136.83000000000001</v>
      </c>
      <c r="P259" s="23" cm="1">
        <f t="array" aca="1" ref="P259" ca="1">_FV(H259,"Previous close",TRUE)</f>
        <v>136.13</v>
      </c>
      <c r="Q259" s="23" cm="1">
        <f t="array" aca="1" ref="Q259" ca="1">_FV(H259,"52 week low",TRUE)</f>
        <v>127.35</v>
      </c>
      <c r="R259" s="23" cm="1">
        <f t="array" aca="1" ref="R259" ca="1">_FV(H259,"52 week high",TRUE)</f>
        <v>159.63999999999999</v>
      </c>
      <c r="S259" s="8" cm="1">
        <f t="array" aca="1" ref="S259" ca="1">_FV(H259,"Volume")</f>
        <v>14170364</v>
      </c>
      <c r="T259" s="7" cm="1">
        <f t="array" aca="1" ref="T259" ca="1">_FV(H259,"Volume average",TRUE)</f>
        <v>12679446</v>
      </c>
      <c r="U259" s="7"/>
      <c r="V259" s="25" cm="1">
        <f t="array" aca="1" ref="V259" ca="1">_FV(H259,"Expense ratio",TRUE)</f>
        <v>8.0000000000000004E-4</v>
      </c>
      <c r="W259" s="24" cm="1">
        <f t="array" aca="1" ref="W259" ca="1">_FV(H259,"Market cap",TRUE)</f>
        <v>34513385123.790001</v>
      </c>
      <c r="X259" t="str" cm="1">
        <f t="array" aca="1" ref="X259" ca="1">_FV(H259,"Ticker symbol",TRUE)</f>
        <v>XLV</v>
      </c>
      <c r="Y259" t="str">
        <f t="shared" si="4"/>
        <v/>
      </c>
    </row>
    <row r="260" spans="1:25" hidden="1" x14ac:dyDescent="0.25">
      <c r="A260" t="s">
        <v>864</v>
      </c>
      <c r="B260" t="s">
        <v>9548</v>
      </c>
      <c r="C260" s="25" t="s">
        <v>6600</v>
      </c>
      <c r="D260" s="25" t="s">
        <v>11724</v>
      </c>
      <c r="E260" s="25" t="s">
        <v>864</v>
      </c>
      <c r="F260" s="25"/>
      <c r="G260" t="s">
        <v>11458</v>
      </c>
      <c r="H260" t="e" vm="3637">
        <v>#VALUE!</v>
      </c>
      <c r="I260" s="31" cm="1">
        <f t="array" aca="1" ref="I260" ca="1">_FV(H260,"Last trade time",TRUE)</f>
        <v>45824.942077603904</v>
      </c>
      <c r="J260" s="23" cm="1">
        <f t="array" aca="1" ref="J260" ca="1">_FV(H260,"Price")</f>
        <v>87.83</v>
      </c>
      <c r="K260" s="27" cm="1">
        <f t="array" aca="1" ref="K260" ca="1">_FV(H260,"Change (%)",TRUE)</f>
        <v>-3.065E-3</v>
      </c>
      <c r="L260" s="26" cm="1">
        <f t="array" aca="1" ref="L260" ca="1">_FV(H260,"Change")</f>
        <v>-0.27</v>
      </c>
      <c r="M260" s="23" cm="1">
        <f t="array" aca="1" ref="M260" ca="1">_FV(H260,"Open")</f>
        <v>87.86</v>
      </c>
      <c r="N260" s="23" cm="1">
        <f t="array" aca="1" ref="N260" ca="1">_FV(H260,"Low")</f>
        <v>87.174999999999997</v>
      </c>
      <c r="O260" s="23" cm="1">
        <f t="array" aca="1" ref="O260" ca="1">_FV(H260,"High")</f>
        <v>88.75</v>
      </c>
      <c r="P260" s="23" cm="1">
        <f t="array" aca="1" ref="P260" ca="1">_FV(H260,"Previous close",TRUE)</f>
        <v>88.1</v>
      </c>
      <c r="Q260" s="23" cm="1">
        <f t="array" aca="1" ref="Q260" ca="1">_FV(H260,"52 week low",TRUE)</f>
        <v>74.489999999999995</v>
      </c>
      <c r="R260" s="23" cm="1">
        <f t="array" aca="1" ref="R260" ca="1">_FV(H260,"52 week high",TRUE)</f>
        <v>97.92</v>
      </c>
      <c r="S260" s="8" cm="1">
        <f t="array" aca="1" ref="S260" ca="1">_FV(H260,"Volume")</f>
        <v>34617787</v>
      </c>
      <c r="T260" s="7" cm="1">
        <f t="array" aca="1" ref="T260" ca="1">_FV(H260,"Volume average",TRUE)</f>
        <v>15677544</v>
      </c>
      <c r="U260" s="7"/>
      <c r="V260" s="25" cm="1">
        <f t="array" aca="1" ref="V260" ca="1">_FV(H260,"Expense ratio",TRUE)</f>
        <v>8.0000000000000004E-4</v>
      </c>
      <c r="W260" s="24" cm="1">
        <f t="array" aca="1" ref="W260" ca="1">_FV(H260,"Market cap",TRUE)</f>
        <v>26272594348.98</v>
      </c>
      <c r="X260" t="str" cm="1">
        <f t="array" aca="1" ref="X260" ca="1">_FV(H260,"Ticker symbol",TRUE)</f>
        <v>XLE</v>
      </c>
      <c r="Y260" t="str">
        <f t="shared" si="4"/>
        <v/>
      </c>
    </row>
    <row r="261" spans="1:25" hidden="1" x14ac:dyDescent="0.25">
      <c r="A261" t="s">
        <v>10159</v>
      </c>
      <c r="B261" t="s">
        <v>7776</v>
      </c>
      <c r="C261" s="25" t="s">
        <v>6600</v>
      </c>
      <c r="D261" s="25" t="s">
        <v>11724</v>
      </c>
      <c r="E261" s="25" t="s">
        <v>10159</v>
      </c>
      <c r="F261" s="25"/>
      <c r="G261" t="s">
        <v>11651</v>
      </c>
      <c r="H261" t="e" vm="2901">
        <v>#VALUE!</v>
      </c>
      <c r="I261" s="31" cm="1">
        <f t="array" aca="1" ref="I261" ca="1">_FV(H261,"Last trade time",TRUE)</f>
        <v>45824.843750092186</v>
      </c>
      <c r="J261" s="23" cm="1">
        <f t="array" aca="1" ref="J261" ca="1">_FV(H261,"Price")</f>
        <v>33.880000000000003</v>
      </c>
      <c r="K261" s="27" cm="1">
        <f t="array" aca="1" ref="K261" ca="1">_FV(H261,"Change (%)",TRUE)</f>
        <v>9.9780000000000008E-3</v>
      </c>
      <c r="L261" s="26" cm="1">
        <f t="array" aca="1" ref="L261" ca="1">_FV(H261,"Change")</f>
        <v>0.3347</v>
      </c>
      <c r="M261" s="23" cm="1">
        <f t="array" aca="1" ref="M261" ca="1">_FV(H261,"Open")</f>
        <v>33.75</v>
      </c>
      <c r="N261" s="23" cm="1">
        <f t="array" aca="1" ref="N261" ca="1">_FV(H261,"Low")</f>
        <v>33.65</v>
      </c>
      <c r="O261" s="23" cm="1">
        <f t="array" aca="1" ref="O261" ca="1">_FV(H261,"High")</f>
        <v>33.880000000000003</v>
      </c>
      <c r="P261" s="23" cm="1">
        <f t="array" aca="1" ref="P261" ca="1">_FV(H261,"Previous close",TRUE)</f>
        <v>33.545299999999997</v>
      </c>
      <c r="Q261" s="23" cm="1">
        <f t="array" aca="1" ref="Q261" ca="1">_FV(H261,"52 week low",TRUE)</f>
        <v>31.91</v>
      </c>
      <c r="R261" s="23" cm="1">
        <f t="array" aca="1" ref="R261" ca="1">_FV(H261,"52 week high",TRUE)</f>
        <v>41.03</v>
      </c>
      <c r="S261" s="8" cm="1">
        <f t="array" aca="1" ref="S261" ca="1">_FV(H261,"Volume")</f>
        <v>4675</v>
      </c>
      <c r="T261" s="7" cm="1">
        <f t="array" aca="1" ref="T261" ca="1">_FV(H261,"Volume average",TRUE)</f>
        <v>4226</v>
      </c>
      <c r="U261" s="7"/>
      <c r="V261" s="25" cm="1">
        <f t="array" aca="1" ref="V261" ca="1">_FV(H261,"Expense ratio",TRUE)</f>
        <v>2.8999999999999998E-3</v>
      </c>
      <c r="W261" s="24" cm="1">
        <f t="array" aca="1" ref="W261" ca="1">_FV(H261,"Market cap",TRUE)</f>
        <v>43873707.100000001</v>
      </c>
      <c r="X261" t="str" cm="1">
        <f t="array" aca="1" ref="X261" ca="1">_FV(H261,"Ticker symbol",TRUE)</f>
        <v>PSCC</v>
      </c>
      <c r="Y261" t="str">
        <f t="shared" si="4"/>
        <v/>
      </c>
    </row>
    <row r="262" spans="1:25" hidden="1" x14ac:dyDescent="0.25">
      <c r="A262" t="s">
        <v>10903</v>
      </c>
      <c r="B262" t="s">
        <v>7382</v>
      </c>
      <c r="C262" s="25" t="s">
        <v>6600</v>
      </c>
      <c r="D262" s="25" t="s">
        <v>11724</v>
      </c>
      <c r="E262" s="25" t="s">
        <v>10532</v>
      </c>
      <c r="F262" s="25" t="s">
        <v>10903</v>
      </c>
      <c r="G262" t="s">
        <v>11511</v>
      </c>
      <c r="H262" t="e" vm="2735">
        <v>#VALUE!</v>
      </c>
      <c r="I262" s="31" cm="1">
        <f t="array" aca="1" ref="I262" ca="1">_FV(H262,"Last trade time",TRUE)</f>
        <v>45824.840277823438</v>
      </c>
      <c r="J262" s="23" cm="1">
        <f t="array" aca="1" ref="J262" ca="1">_FV(H262,"Price")</f>
        <v>137.0532</v>
      </c>
      <c r="K262" s="27" cm="1">
        <f t="array" aca="1" ref="K262" ca="1">_FV(H262,"Change (%)",TRUE)</f>
        <v>1.6639999999999999E-2</v>
      </c>
      <c r="L262" s="26" cm="1">
        <f t="array" aca="1" ref="L262" ca="1">_FV(H262,"Change")</f>
        <v>2.2431999999999999</v>
      </c>
      <c r="M262" s="23" cm="1">
        <f t="array" aca="1" ref="M262" ca="1">_FV(H262,"Open")</f>
        <v>136.16999999999999</v>
      </c>
      <c r="N262" s="23" cm="1">
        <f t="array" aca="1" ref="N262" ca="1">_FV(H262,"Low")</f>
        <v>136.16999999999999</v>
      </c>
      <c r="O262" s="23" cm="1">
        <f t="array" aca="1" ref="O262" ca="1">_FV(H262,"High")</f>
        <v>138.1293</v>
      </c>
      <c r="P262" s="23" cm="1">
        <f t="array" aca="1" ref="P262" ca="1">_FV(H262,"Previous close",TRUE)</f>
        <v>134.81</v>
      </c>
      <c r="Q262" s="23" cm="1">
        <f t="array" aca="1" ref="Q262" ca="1">_FV(H262,"52 week low",TRUE)</f>
        <v>104.46</v>
      </c>
      <c r="R262" s="23" cm="1">
        <f t="array" aca="1" ref="R262" ca="1">_FV(H262,"52 week high",TRUE)</f>
        <v>149.65989999999999</v>
      </c>
      <c r="S262" s="8" cm="1">
        <f t="array" aca="1" ref="S262" ca="1">_FV(H262,"Volume")</f>
        <v>22955</v>
      </c>
      <c r="T262" s="7" cm="1">
        <f t="array" aca="1" ref="T262" ca="1">_FV(H262,"Volume average",TRUE)</f>
        <v>19993</v>
      </c>
      <c r="U262" s="7"/>
      <c r="V262" s="25" cm="1">
        <f t="array" aca="1" ref="V262" ca="1">_FV(H262,"Expense ratio",TRUE)</f>
        <v>3.4999999999999996E-3</v>
      </c>
      <c r="W262" s="24" cm="1">
        <f t="array" aca="1" ref="W262" ca="1">_FV(H262,"Market cap",TRUE)</f>
        <v>466000962.36000001</v>
      </c>
      <c r="X262" t="str" cm="1">
        <f t="array" aca="1" ref="X262" ca="1">_FV(H262,"Ticker symbol",TRUE)</f>
        <v>KCE</v>
      </c>
      <c r="Y262" t="str">
        <f t="shared" si="4"/>
        <v/>
      </c>
    </row>
    <row r="263" spans="1:25" hidden="1" x14ac:dyDescent="0.25">
      <c r="A263" t="s">
        <v>10904</v>
      </c>
      <c r="B263" t="s">
        <v>7228</v>
      </c>
      <c r="C263" s="25" t="s">
        <v>6600</v>
      </c>
      <c r="D263" s="46" t="s">
        <v>11724</v>
      </c>
      <c r="E263" s="25" t="s">
        <v>10532</v>
      </c>
      <c r="F263" s="25" t="s">
        <v>10904</v>
      </c>
      <c r="G263" t="s">
        <v>11512</v>
      </c>
      <c r="H263" t="e" vm="2671">
        <v>#VALUE!</v>
      </c>
      <c r="I263" s="31" cm="1">
        <f t="array" aca="1" ref="I263" ca="1">_FV(H263,"Last trade time",TRUE)</f>
        <v>45824.928350914066</v>
      </c>
      <c r="J263" s="23" cm="1">
        <f t="array" aca="1" ref="J263" ca="1">_FV(H263,"Price")</f>
        <v>58.33</v>
      </c>
      <c r="K263" s="27" cm="1">
        <f t="array" aca="1" ref="K263" ca="1">_FV(H263,"Change (%)",TRUE)</f>
        <v>6.0369999999999998E-3</v>
      </c>
      <c r="L263" s="26" cm="1">
        <f t="array" aca="1" ref="L263" ca="1">_FV(H263,"Change")</f>
        <v>0.35</v>
      </c>
      <c r="M263" s="23" cm="1">
        <f t="array" aca="1" ref="M263" ca="1">_FV(H263,"Open")</f>
        <v>58.33</v>
      </c>
      <c r="N263" s="23" cm="1">
        <f t="array" aca="1" ref="N263" ca="1">_FV(H263,"Low")</f>
        <v>58.220500000000001</v>
      </c>
      <c r="O263" s="23" cm="1">
        <f t="array" aca="1" ref="O263" ca="1">_FV(H263,"High")</f>
        <v>58.825000000000003</v>
      </c>
      <c r="P263" s="23" cm="1">
        <f t="array" aca="1" ref="P263" ca="1">_FV(H263,"Previous close",TRUE)</f>
        <v>57.98</v>
      </c>
      <c r="Q263" s="23" cm="1">
        <f t="array" aca="1" ref="Q263" ca="1">_FV(H263,"52 week low",TRUE)</f>
        <v>48.95</v>
      </c>
      <c r="R263" s="23" cm="1">
        <f t="array" aca="1" ref="R263" ca="1">_FV(H263,"52 week high",TRUE)</f>
        <v>62.47</v>
      </c>
      <c r="S263" s="8" cm="1">
        <f t="array" aca="1" ref="S263" ca="1">_FV(H263,"Volume")</f>
        <v>816515</v>
      </c>
      <c r="T263" s="7" cm="1">
        <f t="array" aca="1" ref="T263" ca="1">_FV(H263,"Volume average",TRUE)</f>
        <v>902639</v>
      </c>
      <c r="U263" s="7"/>
      <c r="V263" s="25" cm="1">
        <f t="array" aca="1" ref="V263" ca="1">_FV(H263,"Expense ratio",TRUE)</f>
        <v>3.4999999999999996E-3</v>
      </c>
      <c r="W263" s="24" cm="1">
        <f t="array" aca="1" ref="W263" ca="1">_FV(H263,"Market cap",TRUE)</f>
        <v>952406482.86000001</v>
      </c>
      <c r="X263" t="str" cm="1">
        <f t="array" aca="1" ref="X263" ca="1">_FV(H263,"Ticker symbol",TRUE)</f>
        <v>KIE</v>
      </c>
      <c r="Y263" t="str">
        <f t="shared" si="4"/>
        <v/>
      </c>
    </row>
    <row r="264" spans="1:25" hidden="1" x14ac:dyDescent="0.25">
      <c r="A264" t="s">
        <v>10866</v>
      </c>
      <c r="B264" t="s">
        <v>7364</v>
      </c>
      <c r="C264" s="25" t="s">
        <v>6600</v>
      </c>
      <c r="D264" s="25" t="s">
        <v>11724</v>
      </c>
      <c r="E264" s="25" t="s">
        <v>10866</v>
      </c>
      <c r="F264" s="25"/>
      <c r="G264" t="s">
        <v>11461</v>
      </c>
      <c r="H264" t="e" vm="2727">
        <v>#VALUE!</v>
      </c>
      <c r="I264" s="31" cm="1">
        <f t="array" aca="1" ref="I264" ca="1">_FV(H264,"Last trade time",TRUE)</f>
        <v>45824.936344224217</v>
      </c>
      <c r="J264" s="23" cm="1">
        <f t="array" aca="1" ref="J264" ca="1">_FV(H264,"Price")</f>
        <v>95.34</v>
      </c>
      <c r="K264" s="27" cm="1">
        <f t="array" aca="1" ref="K264" ca="1">_FV(H264,"Change (%)",TRUE)</f>
        <v>1.1779999999999999E-2</v>
      </c>
      <c r="L264" s="26" cm="1">
        <f t="array" aca="1" ref="L264" ca="1">_FV(H264,"Change")</f>
        <v>1.1100000000000001</v>
      </c>
      <c r="M264" s="23" cm="1">
        <f t="array" aca="1" ref="M264" ca="1">_FV(H264,"Open")</f>
        <v>95.25</v>
      </c>
      <c r="N264" s="23" cm="1">
        <f t="array" aca="1" ref="N264" ca="1">_FV(H264,"Low")</f>
        <v>94.2</v>
      </c>
      <c r="O264" s="23" cm="1">
        <f t="array" aca="1" ref="O264" ca="1">_FV(H264,"High")</f>
        <v>95.79</v>
      </c>
      <c r="P264" s="23" cm="1">
        <f t="array" aca="1" ref="P264" ca="1">_FV(H264,"Previous close",TRUE)</f>
        <v>94.23</v>
      </c>
      <c r="Q264" s="23" cm="1">
        <f t="array" aca="1" ref="Q264" ca="1">_FV(H264,"52 week low",TRUE)</f>
        <v>84.48</v>
      </c>
      <c r="R264" s="23" cm="1">
        <f t="array" aca="1" ref="R264" ca="1">_FV(H264,"52 week high",TRUE)</f>
        <v>126.09</v>
      </c>
      <c r="S264" s="8" cm="1">
        <f t="array" aca="1" ref="S264" ca="1">_FV(H264,"Volume")</f>
        <v>1652708</v>
      </c>
      <c r="T264" s="7" cm="1">
        <f t="array" aca="1" ref="T264" ca="1">_FV(H264,"Volume average",TRUE)</f>
        <v>2497979</v>
      </c>
      <c r="U264" s="7"/>
      <c r="V264" s="25" cm="1">
        <f t="array" aca="1" ref="V264" ca="1">_FV(H264,"Expense ratio",TRUE)</f>
        <v>3.4999999999999996E-3</v>
      </c>
      <c r="W264" s="24" cm="1">
        <f t="array" aca="1" ref="W264" ca="1">_FV(H264,"Market cap",TRUE)</f>
        <v>1197635335.04</v>
      </c>
      <c r="X264" t="str" cm="1">
        <f t="array" aca="1" ref="X264" ca="1">_FV(H264,"Ticker symbol",TRUE)</f>
        <v>XHB</v>
      </c>
      <c r="Y264" t="str">
        <f t="shared" si="4"/>
        <v/>
      </c>
    </row>
    <row r="265" spans="1:25" hidden="1" x14ac:dyDescent="0.25">
      <c r="A265" t="s">
        <v>864</v>
      </c>
      <c r="B265" t="s">
        <v>7686</v>
      </c>
      <c r="C265" s="25" t="s">
        <v>6600</v>
      </c>
      <c r="D265" s="25" t="s">
        <v>11724</v>
      </c>
      <c r="E265" s="25" t="s">
        <v>864</v>
      </c>
      <c r="F265" s="25"/>
      <c r="G265" t="s">
        <v>11653</v>
      </c>
      <c r="H265" t="e" vm="2861">
        <v>#VALUE!</v>
      </c>
      <c r="I265" s="31" cm="1">
        <f t="array" aca="1" ref="I265" ca="1">_FV(H265,"Last trade time",TRUE)</f>
        <v>45824.843750092186</v>
      </c>
      <c r="J265" s="23" cm="1">
        <f t="array" aca="1" ref="J265" ca="1">_FV(H265,"Price")</f>
        <v>41.29</v>
      </c>
      <c r="K265" s="27" cm="1">
        <f t="array" aca="1" ref="K265" ca="1">_FV(H265,"Change (%)",TRUE)</f>
        <v>-3.7399999999999998E-3</v>
      </c>
      <c r="L265" s="26" cm="1">
        <f t="array" aca="1" ref="L265" ca="1">_FV(H265,"Change")</f>
        <v>-0.155</v>
      </c>
      <c r="M265" s="23" cm="1">
        <f t="array" aca="1" ref="M265" ca="1">_FV(H265,"Open")</f>
        <v>41.41</v>
      </c>
      <c r="N265" s="23" cm="1">
        <f t="array" aca="1" ref="N265" ca="1">_FV(H265,"Low")</f>
        <v>40.804400000000001</v>
      </c>
      <c r="O265" s="23" cm="1">
        <f t="array" aca="1" ref="O265" ca="1">_FV(H265,"High")</f>
        <v>41.62</v>
      </c>
      <c r="P265" s="23" cm="1">
        <f t="array" aca="1" ref="P265" ca="1">_FV(H265,"Previous close",TRUE)</f>
        <v>41.445</v>
      </c>
      <c r="Q265" s="23" cm="1">
        <f t="array" aca="1" ref="Q265" ca="1">_FV(H265,"52 week low",TRUE)</f>
        <v>30.94</v>
      </c>
      <c r="R265" s="23" cm="1">
        <f t="array" aca="1" ref="R265" ca="1">_FV(H265,"52 week high",TRUE)</f>
        <v>57.38</v>
      </c>
      <c r="S265" s="8" cm="1">
        <f t="array" aca="1" ref="S265" ca="1">_FV(H265,"Volume")</f>
        <v>13030</v>
      </c>
      <c r="T265" s="7" cm="1">
        <f t="array" aca="1" ref="T265" ca="1">_FV(H265,"Volume average",TRUE)</f>
        <v>14286</v>
      </c>
      <c r="U265" s="7"/>
      <c r="V265" s="25" cm="1">
        <f t="array" aca="1" ref="V265" ca="1">_FV(H265,"Expense ratio",TRUE)</f>
        <v>2.8999999999999998E-3</v>
      </c>
      <c r="W265" s="24" cm="1">
        <f t="array" aca="1" ref="W265" ca="1">_FV(H265,"Market cap",TRUE)</f>
        <v>55698047.700000003</v>
      </c>
      <c r="X265" t="str" cm="1">
        <f t="array" aca="1" ref="X265" ca="1">_FV(H265,"Ticker symbol",TRUE)</f>
        <v>PSCE</v>
      </c>
      <c r="Y265" t="str">
        <f t="shared" si="4"/>
        <v/>
      </c>
    </row>
    <row r="266" spans="1:25" hidden="1" x14ac:dyDescent="0.25">
      <c r="A266" t="s">
        <v>10891</v>
      </c>
      <c r="B266" t="s">
        <v>7350</v>
      </c>
      <c r="C266" s="25" t="s">
        <v>6600</v>
      </c>
      <c r="D266" s="25" t="s">
        <v>11724</v>
      </c>
      <c r="E266" s="25" t="s">
        <v>10891</v>
      </c>
      <c r="F266" s="25"/>
      <c r="G266" t="s">
        <v>11466</v>
      </c>
      <c r="H266" t="e" vm="2722">
        <v>#VALUE!</v>
      </c>
      <c r="I266" s="31" cm="1">
        <f t="array" aca="1" ref="I266" ca="1">_FV(H266,"Last trade time",TRUE)</f>
        <v>45824.912000428129</v>
      </c>
      <c r="J266" s="23" cm="1">
        <f t="array" aca="1" ref="J266" ca="1">_FV(H266,"Price")</f>
        <v>77.06</v>
      </c>
      <c r="K266" s="27" cm="1">
        <f t="array" aca="1" ref="K266" ca="1">_FV(H266,"Change (%)",TRUE)</f>
        <v>2.2694000000000002E-2</v>
      </c>
      <c r="L266" s="26" cm="1">
        <f t="array" aca="1" ref="L266" ca="1">_FV(H266,"Change")</f>
        <v>1.71</v>
      </c>
      <c r="M266" s="23" cm="1">
        <f t="array" aca="1" ref="M266" ca="1">_FV(H266,"Open")</f>
        <v>76.430000000000007</v>
      </c>
      <c r="N266" s="23" cm="1">
        <f t="array" aca="1" ref="N266" ca="1">_FV(H266,"Low")</f>
        <v>75.88</v>
      </c>
      <c r="O266" s="23" cm="1">
        <f t="array" aca="1" ref="O266" ca="1">_FV(H266,"High")</f>
        <v>77.22</v>
      </c>
      <c r="P266" s="23" cm="1">
        <f t="array" aca="1" ref="P266" ca="1">_FV(H266,"Previous close",TRUE)</f>
        <v>75.349999999999994</v>
      </c>
      <c r="Q266" s="23" cm="1">
        <f t="array" aca="1" ref="Q266" ca="1">_FV(H266,"52 week low",TRUE)</f>
        <v>61.33</v>
      </c>
      <c r="R266" s="23" cm="1">
        <f t="array" aca="1" ref="R266" ca="1">_FV(H266,"52 week high",TRUE)</f>
        <v>84.84</v>
      </c>
      <c r="S266" s="8" cm="1">
        <f t="array" aca="1" ref="S266" ca="1">_FV(H266,"Volume")</f>
        <v>4301701</v>
      </c>
      <c r="T266" s="7" cm="1">
        <f t="array" aca="1" ref="T266" ca="1">_FV(H266,"Volume average",TRUE)</f>
        <v>5690999</v>
      </c>
      <c r="U266" s="7"/>
      <c r="V266" s="25" cm="1">
        <f t="array" aca="1" ref="V266" ca="1">_FV(H266,"Expense ratio",TRUE)</f>
        <v>3.4999999999999996E-3</v>
      </c>
      <c r="W266" s="24" cm="1">
        <f t="array" aca="1" ref="W266" ca="1">_FV(H266,"Market cap",TRUE)</f>
        <v>269460872.69999999</v>
      </c>
      <c r="X266" t="str" cm="1">
        <f t="array" aca="1" ref="X266" ca="1">_FV(H266,"Ticker symbol",TRUE)</f>
        <v>XRT</v>
      </c>
      <c r="Y266" t="str">
        <f t="shared" si="4"/>
        <v/>
      </c>
    </row>
    <row r="267" spans="1:25" hidden="1" x14ac:dyDescent="0.25">
      <c r="A267" t="s">
        <v>10910</v>
      </c>
      <c r="B267" t="s">
        <v>6553</v>
      </c>
      <c r="C267" s="25" t="s">
        <v>6600</v>
      </c>
      <c r="D267" s="25" t="s">
        <v>11724</v>
      </c>
      <c r="E267" s="25" t="s">
        <v>4581</v>
      </c>
      <c r="F267" s="25" t="s">
        <v>10910</v>
      </c>
      <c r="G267" t="s">
        <v>11573</v>
      </c>
      <c r="H267" t="e" vm="2397">
        <v>#VALUE!</v>
      </c>
      <c r="I267" s="31" cm="1">
        <f t="array" aca="1" ref="I267" ca="1">_FV(H267,"Last trade time",TRUE)</f>
        <v>45824.890699247655</v>
      </c>
      <c r="J267" s="23" cm="1">
        <f t="array" aca="1" ref="J267" ca="1">_FV(H267,"Price")</f>
        <v>61.08</v>
      </c>
      <c r="K267" s="27" cm="1">
        <f t="array" aca="1" ref="K267" ca="1">_FV(H267,"Change (%)",TRUE)</f>
        <v>5.1839999999999994E-3</v>
      </c>
      <c r="L267" s="26" cm="1">
        <f t="array" aca="1" ref="L267" ca="1">_FV(H267,"Change")</f>
        <v>0.315</v>
      </c>
      <c r="M267" s="23" cm="1">
        <f t="array" aca="1" ref="M267" ca="1">_FV(H267,"Open")</f>
        <v>61.06</v>
      </c>
      <c r="N267" s="23" cm="1">
        <f t="array" aca="1" ref="N267" ca="1">_FV(H267,"Low")</f>
        <v>60.86</v>
      </c>
      <c r="O267" s="23" cm="1">
        <f t="array" aca="1" ref="O267" ca="1">_FV(H267,"High")</f>
        <v>61.643000000000001</v>
      </c>
      <c r="P267" s="23" cm="1">
        <f t="array" aca="1" ref="P267" ca="1">_FV(H267,"Previous close",TRUE)</f>
        <v>60.765000000000001</v>
      </c>
      <c r="Q267" s="23" cm="1">
        <f t="array" aca="1" ref="Q267" ca="1">_FV(H267,"52 week low",TRUE)</f>
        <v>52.904699999999998</v>
      </c>
      <c r="R267" s="23" cm="1">
        <f t="array" aca="1" ref="R267" ca="1">_FV(H267,"52 week high",TRUE)</f>
        <v>65.180000000000007</v>
      </c>
      <c r="S267" s="8" cm="1">
        <f t="array" aca="1" ref="S267" ca="1">_FV(H267,"Volume")</f>
        <v>443808</v>
      </c>
      <c r="T267" s="7" cm="1">
        <f t="array" aca="1" ref="T267" ca="1">_FV(H267,"Volume average",TRUE)</f>
        <v>856614</v>
      </c>
      <c r="U267" s="7"/>
      <c r="V267" s="25" cm="1">
        <f t="array" aca="1" ref="V267" ca="1">_FV(H267,"Expense ratio",TRUE)</f>
        <v>4.0000000000000001E-3</v>
      </c>
      <c r="W267" s="24" cm="1">
        <f t="array" aca="1" ref="W267" ca="1">_FV(H267,"Market cap",TRUE)</f>
        <v>4653329354.3699999</v>
      </c>
      <c r="X267" t="str" cm="1">
        <f t="array" aca="1" ref="X267" ca="1">_FV(H267,"Ticker symbol",TRUE)</f>
        <v>IHI</v>
      </c>
      <c r="Y267" t="str">
        <f t="shared" si="4"/>
        <v/>
      </c>
    </row>
    <row r="268" spans="1:25" hidden="1" x14ac:dyDescent="0.25">
      <c r="A268" t="s">
        <v>10159</v>
      </c>
      <c r="B268" t="s">
        <v>9598</v>
      </c>
      <c r="C268" s="25" t="s">
        <v>6600</v>
      </c>
      <c r="D268" s="25" t="s">
        <v>11724</v>
      </c>
      <c r="E268" s="25" t="s">
        <v>10159</v>
      </c>
      <c r="F268" s="25"/>
      <c r="G268" t="s">
        <v>11457</v>
      </c>
      <c r="H268" t="e" vm="3659">
        <v>#VALUE!</v>
      </c>
      <c r="I268" s="31" cm="1">
        <f t="array" aca="1" ref="I268" ca="1">_FV(H268,"Last trade time",TRUE)</f>
        <v>45824.935265728906</v>
      </c>
      <c r="J268" s="23" cm="1">
        <f t="array" aca="1" ref="J268" ca="1">_FV(H268,"Price")</f>
        <v>81.23</v>
      </c>
      <c r="K268" s="27" cm="1">
        <f t="array" aca="1" ref="K268" ca="1">_FV(H268,"Change (%)",TRUE)</f>
        <v>3.3350000000000003E-3</v>
      </c>
      <c r="L268" s="26" cm="1">
        <f t="array" aca="1" ref="L268" ca="1">_FV(H268,"Change")</f>
        <v>0.27</v>
      </c>
      <c r="M268" s="23" cm="1">
        <f t="array" aca="1" ref="M268" ca="1">_FV(H268,"Open")</f>
        <v>81.16</v>
      </c>
      <c r="N268" s="23" cm="1">
        <f t="array" aca="1" ref="N268" ca="1">_FV(H268,"Low")</f>
        <v>80.970100000000002</v>
      </c>
      <c r="O268" s="23" cm="1">
        <f t="array" aca="1" ref="O268" ca="1">_FV(H268,"High")</f>
        <v>81.849999999999994</v>
      </c>
      <c r="P268" s="23" cm="1">
        <f t="array" aca="1" ref="P268" ca="1">_FV(H268,"Previous close",TRUE)</f>
        <v>80.959999999999994</v>
      </c>
      <c r="Q268" s="23" cm="1">
        <f t="array" aca="1" ref="Q268" ca="1">_FV(H268,"52 week low",TRUE)</f>
        <v>75.605000000000004</v>
      </c>
      <c r="R268" s="23" cm="1">
        <f t="array" aca="1" ref="R268" ca="1">_FV(H268,"52 week high",TRUE)</f>
        <v>84.53</v>
      </c>
      <c r="S268" s="8" cm="1">
        <f t="array" aca="1" ref="S268" ca="1">_FV(H268,"Volume")</f>
        <v>12728250</v>
      </c>
      <c r="T268" s="7" cm="1">
        <f t="array" aca="1" ref="T268" ca="1">_FV(H268,"Volume average",TRUE)</f>
        <v>12905068</v>
      </c>
      <c r="U268" s="7"/>
      <c r="V268" s="25" cm="1">
        <f t="array" aca="1" ref="V268" ca="1">_FV(H268,"Expense ratio",TRUE)</f>
        <v>8.0000000000000004E-4</v>
      </c>
      <c r="W268" s="24" cm="1">
        <f t="array" aca="1" ref="W268" ca="1">_FV(H268,"Market cap",TRUE)</f>
        <v>16393682587.139999</v>
      </c>
      <c r="X268" t="str" cm="1">
        <f t="array" aca="1" ref="X268" ca="1">_FV(H268,"Ticker symbol",TRUE)</f>
        <v>XLP</v>
      </c>
      <c r="Y268" t="str">
        <f t="shared" si="4"/>
        <v/>
      </c>
    </row>
    <row r="269" spans="1:25" hidden="1" x14ac:dyDescent="0.25">
      <c r="A269" t="s">
        <v>10913</v>
      </c>
      <c r="B269" t="s">
        <v>6873</v>
      </c>
      <c r="C269" s="25" t="s">
        <v>6600</v>
      </c>
      <c r="D269" s="46" t="s">
        <v>11724</v>
      </c>
      <c r="E269" s="25" t="s">
        <v>11751</v>
      </c>
      <c r="F269" s="25" t="s">
        <v>10913</v>
      </c>
      <c r="G269" t="s">
        <v>11579</v>
      </c>
      <c r="H269" t="e" vm="2529">
        <v>#VALUE!</v>
      </c>
      <c r="I269" s="31" cm="1">
        <f t="array" aca="1" ref="I269" ca="1">_FV(H269,"Last trade time",TRUE)</f>
        <v>45824.840313923436</v>
      </c>
      <c r="J269" s="23" cm="1">
        <f t="array" aca="1" ref="J269" ca="1">_FV(H269,"Price")</f>
        <v>66.17</v>
      </c>
      <c r="K269" s="27" cm="1">
        <f t="array" aca="1" ref="K269" ca="1">_FV(H269,"Change (%)",TRUE)</f>
        <v>1.6608000000000001E-2</v>
      </c>
      <c r="L269" s="26" cm="1">
        <f t="array" aca="1" ref="L269" ca="1">_FV(H269,"Change")</f>
        <v>1.081</v>
      </c>
      <c r="M269" s="23" cm="1">
        <f t="array" aca="1" ref="M269" ca="1">_FV(H269,"Open")</f>
        <v>65.709999999999994</v>
      </c>
      <c r="N269" s="23" cm="1">
        <f t="array" aca="1" ref="N269" ca="1">_FV(H269,"Low")</f>
        <v>65.59</v>
      </c>
      <c r="O269" s="23" cm="1">
        <f t="array" aca="1" ref="O269" ca="1">_FV(H269,"High")</f>
        <v>66.400000000000006</v>
      </c>
      <c r="P269" s="23" cm="1">
        <f t="array" aca="1" ref="P269" ca="1">_FV(H269,"Previous close",TRUE)</f>
        <v>65.088999999999999</v>
      </c>
      <c r="Q269" s="23" cm="1">
        <f t="array" aca="1" ref="Q269" ca="1">_FV(H269,"52 week low",TRUE)</f>
        <v>54.02</v>
      </c>
      <c r="R269" s="23" cm="1">
        <f t="array" aca="1" ref="R269" ca="1">_FV(H269,"52 week high",TRUE)</f>
        <v>75.59</v>
      </c>
      <c r="S269" s="8" cm="1">
        <f t="array" aca="1" ref="S269" ca="1">_FV(H269,"Volume")</f>
        <v>230912</v>
      </c>
      <c r="T269" s="7" cm="1">
        <f t="array" aca="1" ref="T269" ca="1">_FV(H269,"Volume average",TRUE)</f>
        <v>440855</v>
      </c>
      <c r="U269" s="7"/>
      <c r="V269" s="25" cm="1">
        <f t="array" aca="1" ref="V269" ca="1">_FV(H269,"Expense ratio",TRUE)</f>
        <v>3.9000000000000003E-3</v>
      </c>
      <c r="W269" s="24" cm="1">
        <f t="array" aca="1" ref="W269" ca="1">_FV(H269,"Market cap",TRUE)</f>
        <v>700221050.23000002</v>
      </c>
      <c r="X269" t="str" cm="1">
        <f t="array" aca="1" ref="X269" ca="1">_FV(H269,"Ticker symbol",TRUE)</f>
        <v>IYT</v>
      </c>
      <c r="Y269" t="str">
        <f t="shared" si="4"/>
        <v/>
      </c>
    </row>
    <row r="270" spans="1:25" hidden="1" x14ac:dyDescent="0.25">
      <c r="A270" t="s">
        <v>864</v>
      </c>
      <c r="B270" t="s">
        <v>6469</v>
      </c>
      <c r="C270" s="25" t="s">
        <v>6600</v>
      </c>
      <c r="D270" s="25" t="s">
        <v>11724</v>
      </c>
      <c r="E270" s="25" t="s">
        <v>11752</v>
      </c>
      <c r="F270" s="25"/>
      <c r="G270" t="s">
        <v>11562</v>
      </c>
      <c r="H270" t="e" vm="2362">
        <v>#VALUE!</v>
      </c>
      <c r="I270" s="31" cm="1">
        <f t="array" aca="1" ref="I270" ca="1">_FV(H270,"Last trade time",TRUE)</f>
        <v>45824.899271122653</v>
      </c>
      <c r="J270" s="23" cm="1">
        <f t="array" aca="1" ref="J270" ca="1">_FV(H270,"Price")</f>
        <v>40.24</v>
      </c>
      <c r="K270" s="27" cm="1">
        <f t="array" aca="1" ref="K270" ca="1">_FV(H270,"Change (%)",TRUE)</f>
        <v>-4.7730000000000003E-3</v>
      </c>
      <c r="L270" s="26" cm="1">
        <f t="array" aca="1" ref="L270" ca="1">_FV(H270,"Change")</f>
        <v>-0.193</v>
      </c>
      <c r="M270" s="23" cm="1">
        <f t="array" aca="1" ref="M270" ca="1">_FV(H270,"Open")</f>
        <v>40.47</v>
      </c>
      <c r="N270" s="23" cm="1">
        <f t="array" aca="1" ref="N270" ca="1">_FV(H270,"Low")</f>
        <v>40.064999999999998</v>
      </c>
      <c r="O270" s="23" cm="1">
        <f t="array" aca="1" ref="O270" ca="1">_FV(H270,"High")</f>
        <v>40.74</v>
      </c>
      <c r="P270" s="23" cm="1">
        <f t="array" aca="1" ref="P270" ca="1">_FV(H270,"Previous close",TRUE)</f>
        <v>40.433</v>
      </c>
      <c r="Q270" s="23" cm="1">
        <f t="array" aca="1" ref="Q270" ca="1">_FV(H270,"52 week low",TRUE)</f>
        <v>33.89</v>
      </c>
      <c r="R270" s="23" cm="1">
        <f t="array" aca="1" ref="R270" ca="1">_FV(H270,"52 week high",TRUE)</f>
        <v>43.29</v>
      </c>
      <c r="S270" s="8" cm="1">
        <f t="array" aca="1" ref="S270" ca="1">_FV(H270,"Volume")</f>
        <v>312501</v>
      </c>
      <c r="T270" s="7" cm="1">
        <f t="array" aca="1" ref="T270" ca="1">_FV(H270,"Volume average",TRUE)</f>
        <v>282599</v>
      </c>
      <c r="U270" s="7"/>
      <c r="V270" s="25" cm="1">
        <f t="array" aca="1" ref="V270" ca="1">_FV(H270,"Expense ratio",TRUE)</f>
        <v>4.0999999999999995E-3</v>
      </c>
      <c r="W270" s="24" cm="1">
        <f t="array" aca="1" ref="W270" ca="1">_FV(H270,"Market cap",TRUE)</f>
        <v>1657882303.53</v>
      </c>
      <c r="X270" t="str" cm="1">
        <f t="array" aca="1" ref="X270" ca="1">_FV(H270,"Ticker symbol",TRUE)</f>
        <v>IXC</v>
      </c>
      <c r="Y270" t="str">
        <f t="shared" si="4"/>
        <v/>
      </c>
    </row>
    <row r="271" spans="1:25" hidden="1" x14ac:dyDescent="0.25">
      <c r="A271" t="s">
        <v>10900</v>
      </c>
      <c r="B271" t="s">
        <v>6682</v>
      </c>
      <c r="C271" s="25" t="s">
        <v>6600</v>
      </c>
      <c r="D271" s="46" t="s">
        <v>11724</v>
      </c>
      <c r="E271" s="25" t="s">
        <v>10532</v>
      </c>
      <c r="F271" s="25" t="s">
        <v>10900</v>
      </c>
      <c r="G271" t="s">
        <v>11508</v>
      </c>
      <c r="H271" t="e" vm="2449">
        <v>#VALUE!</v>
      </c>
      <c r="I271" s="31" cm="1">
        <f t="array" aca="1" ref="I271" ca="1">_FV(H271,"Last trade time",TRUE)</f>
        <v>45824.917236666406</v>
      </c>
      <c r="J271" s="23" cm="1">
        <f t="array" aca="1" ref="J271" ca="1">_FV(H271,"Price")</f>
        <v>156.61000000000001</v>
      </c>
      <c r="K271" s="27" cm="1">
        <f t="array" aca="1" ref="K271" ca="1">_FV(H271,"Change (%)",TRUE)</f>
        <v>1.8926000000000002E-2</v>
      </c>
      <c r="L271" s="26" cm="1">
        <f t="array" aca="1" ref="L271" ca="1">_FV(H271,"Change")</f>
        <v>2.9089999999999998</v>
      </c>
      <c r="M271" s="23" cm="1">
        <f t="array" aca="1" ref="M271" ca="1">_FV(H271,"Open")</f>
        <v>154.79</v>
      </c>
      <c r="N271" s="23" cm="1">
        <f t="array" aca="1" ref="N271" ca="1">_FV(H271,"Low")</f>
        <v>154.79</v>
      </c>
      <c r="O271" s="23" cm="1">
        <f t="array" aca="1" ref="O271" ca="1">_FV(H271,"High")</f>
        <v>157.48990000000001</v>
      </c>
      <c r="P271" s="23" cm="1">
        <f t="array" aca="1" ref="P271" ca="1">_FV(H271,"Previous close",TRUE)</f>
        <v>153.70099999999999</v>
      </c>
      <c r="Q271" s="23" cm="1">
        <f t="array" aca="1" ref="Q271" ca="1">_FV(H271,"52 week low",TRUE)</f>
        <v>114.17</v>
      </c>
      <c r="R271" s="23" cm="1">
        <f t="array" aca="1" ref="R271" ca="1">_FV(H271,"52 week high",TRUE)</f>
        <v>159.90289999999999</v>
      </c>
      <c r="S271" s="8" cm="1">
        <f t="array" aca="1" ref="S271" ca="1">_FV(H271,"Volume")</f>
        <v>62177</v>
      </c>
      <c r="T271" s="7" cm="1">
        <f t="array" aca="1" ref="T271" ca="1">_FV(H271,"Volume average",TRUE)</f>
        <v>156372</v>
      </c>
      <c r="U271" s="7"/>
      <c r="V271" s="25" cm="1">
        <f t="array" aca="1" ref="V271" ca="1">_FV(H271,"Expense ratio",TRUE)</f>
        <v>4.0000000000000001E-3</v>
      </c>
      <c r="W271" s="24" cm="1">
        <f t="array" aca="1" ref="W271" ca="1">_FV(H271,"Market cap",TRUE)</f>
        <v>1329579564.98</v>
      </c>
      <c r="X271" t="str" cm="1">
        <f t="array" aca="1" ref="X271" ca="1">_FV(H271,"Ticker symbol",TRUE)</f>
        <v>IAI</v>
      </c>
      <c r="Y271" t="str">
        <f t="shared" si="4"/>
        <v/>
      </c>
    </row>
    <row r="272" spans="1:25" hidden="1" x14ac:dyDescent="0.25">
      <c r="A272" t="s">
        <v>10160</v>
      </c>
      <c r="B272" t="s">
        <v>9572</v>
      </c>
      <c r="C272" s="25" t="s">
        <v>6600</v>
      </c>
      <c r="D272" s="25" t="s">
        <v>11724</v>
      </c>
      <c r="E272" s="25" t="s">
        <v>10160</v>
      </c>
      <c r="F272" s="25"/>
      <c r="G272" t="s">
        <v>11454</v>
      </c>
      <c r="H272" t="e" vm="3647">
        <v>#VALUE!</v>
      </c>
      <c r="I272" s="31" cm="1">
        <f t="array" aca="1" ref="I272" ca="1">_FV(H272,"Last trade time",TRUE)</f>
        <v>45824.920893564064</v>
      </c>
      <c r="J272" s="23" cm="1">
        <f t="array" aca="1" ref="J272" ca="1">_FV(H272,"Price")</f>
        <v>88.12</v>
      </c>
      <c r="K272" s="27" cm="1">
        <f t="array" aca="1" ref="K272" ca="1">_FV(H272,"Change (%)",TRUE)</f>
        <v>8.4689999999999991E-3</v>
      </c>
      <c r="L272" s="26" cm="1">
        <f t="array" aca="1" ref="L272" ca="1">_FV(H272,"Change")</f>
        <v>0.74</v>
      </c>
      <c r="M272" s="23" cm="1">
        <f t="array" aca="1" ref="M272" ca="1">_FV(H272,"Open")</f>
        <v>87.77</v>
      </c>
      <c r="N272" s="23" cm="1">
        <f t="array" aca="1" ref="N272" ca="1">_FV(H272,"Low")</f>
        <v>87.77</v>
      </c>
      <c r="O272" s="23" cm="1">
        <f t="array" aca="1" ref="O272" ca="1">_FV(H272,"High")</f>
        <v>88.58</v>
      </c>
      <c r="P272" s="23" cm="1">
        <f t="array" aca="1" ref="P272" ca="1">_FV(H272,"Previous close",TRUE)</f>
        <v>87.38</v>
      </c>
      <c r="Q272" s="23" cm="1">
        <f t="array" aca="1" ref="Q272" ca="1">_FV(H272,"52 week low",TRUE)</f>
        <v>73.12</v>
      </c>
      <c r="R272" s="23" cm="1">
        <f t="array" aca="1" ref="R272" ca="1">_FV(H272,"52 week high",TRUE)</f>
        <v>97.87</v>
      </c>
      <c r="S272" s="8" cm="1">
        <f t="array" aca="1" ref="S272" ca="1">_FV(H272,"Volume")</f>
        <v>5252034</v>
      </c>
      <c r="T272" s="7" cm="1">
        <f t="array" aca="1" ref="T272" ca="1">_FV(H272,"Volume average",TRUE)</f>
        <v>4829859</v>
      </c>
      <c r="U272" s="7"/>
      <c r="V272" s="25" cm="1">
        <f t="array" aca="1" ref="V272" ca="1">_FV(H272,"Expense ratio",TRUE)</f>
        <v>8.0000000000000004E-4</v>
      </c>
      <c r="W272" s="24" cm="1">
        <f t="array" aca="1" ref="W272" ca="1">_FV(H272,"Market cap",TRUE)</f>
        <v>4785805441.1199999</v>
      </c>
      <c r="X272" t="str" cm="1">
        <f t="array" aca="1" ref="X272" ca="1">_FV(H272,"Ticker symbol",TRUE)</f>
        <v>XLB</v>
      </c>
      <c r="Y272" t="str">
        <f t="shared" si="4"/>
        <v/>
      </c>
    </row>
    <row r="273" spans="1:25" hidden="1" x14ac:dyDescent="0.25">
      <c r="A273" t="s">
        <v>10902</v>
      </c>
      <c r="B273" t="s">
        <v>7193</v>
      </c>
      <c r="C273" s="25" t="s">
        <v>6600</v>
      </c>
      <c r="D273" s="25" t="s">
        <v>11724</v>
      </c>
      <c r="E273" s="25" t="s">
        <v>10532</v>
      </c>
      <c r="F273" s="25" t="s">
        <v>10902</v>
      </c>
      <c r="G273" t="s">
        <v>10902</v>
      </c>
      <c r="H273" t="e" vm="2658">
        <v>#VALUE!</v>
      </c>
      <c r="I273" s="31" cm="1">
        <f t="array" aca="1" ref="I273" ca="1">_FV(H273,"Last trade time",TRUE)</f>
        <v>45824.843750034372</v>
      </c>
      <c r="J273" s="23" cm="1">
        <f t="array" aca="1" ref="J273" ca="1">_FV(H273,"Price")</f>
        <v>122.37</v>
      </c>
      <c r="K273" s="27" cm="1">
        <f t="array" aca="1" ref="K273" ca="1">_FV(H273,"Change (%)",TRUE)</f>
        <v>4.3499999999999997E-3</v>
      </c>
      <c r="L273" s="26" cm="1">
        <f t="array" aca="1" ref="L273" ca="1">_FV(H273,"Change")</f>
        <v>0.53</v>
      </c>
      <c r="M273" s="23" cm="1">
        <f t="array" aca="1" ref="M273" ca="1">_FV(H273,"Open")</f>
        <v>122.8</v>
      </c>
      <c r="N273" s="23" cm="1">
        <f t="array" aca="1" ref="N273" ca="1">_FV(H273,"Low")</f>
        <v>122.3605</v>
      </c>
      <c r="O273" s="23" cm="1">
        <f t="array" aca="1" ref="O273" ca="1">_FV(H273,"High")</f>
        <v>123.2235</v>
      </c>
      <c r="P273" s="23" cm="1">
        <f t="array" aca="1" ref="P273" ca="1">_FV(H273,"Previous close",TRUE)</f>
        <v>121.84</v>
      </c>
      <c r="Q273" s="23" cm="1">
        <f t="array" aca="1" ref="Q273" ca="1">_FV(H273,"52 week low",TRUE)</f>
        <v>100.43</v>
      </c>
      <c r="R273" s="23" cm="1">
        <f t="array" aca="1" ref="R273" ca="1">_FV(H273,"52 week high",TRUE)</f>
        <v>127.17</v>
      </c>
      <c r="S273" s="8" cm="1">
        <f t="array" aca="1" ref="S273" ca="1">_FV(H273,"Volume")</f>
        <v>16085</v>
      </c>
      <c r="T273" s="7" cm="1">
        <f t="array" aca="1" ref="T273" ca="1">_FV(H273,"Volume average",TRUE)</f>
        <v>22448</v>
      </c>
      <c r="U273" s="7"/>
      <c r="V273" s="25" cm="1">
        <f t="array" aca="1" ref="V273" ca="1">_FV(H273,"Expense ratio",TRUE)</f>
        <v>3.4999999999999996E-3</v>
      </c>
      <c r="W273" s="24" cm="1">
        <f t="array" aca="1" ref="W273" ca="1">_FV(H273,"Market cap",TRUE)</f>
        <v>506679885.30000001</v>
      </c>
      <c r="X273" t="str" cm="1">
        <f t="array" aca="1" ref="X273" ca="1">_FV(H273,"Ticker symbol",TRUE)</f>
        <v>KBWP</v>
      </c>
      <c r="Y273" t="str">
        <f t="shared" si="4"/>
        <v/>
      </c>
    </row>
    <row r="274" spans="1:25" hidden="1" x14ac:dyDescent="0.25">
      <c r="A274" t="s">
        <v>10862</v>
      </c>
      <c r="B274" t="s">
        <v>6490</v>
      </c>
      <c r="C274" s="25" t="s">
        <v>6600</v>
      </c>
      <c r="D274" s="25" t="s">
        <v>11724</v>
      </c>
      <c r="E274" s="25" t="s">
        <v>11755</v>
      </c>
      <c r="F274" s="25"/>
      <c r="G274" t="s">
        <v>11561</v>
      </c>
      <c r="H274" t="e" vm="2371">
        <v>#VALUE!</v>
      </c>
      <c r="I274" s="31" cm="1">
        <f t="array" aca="1" ref="I274" ca="1">_FV(H274,"Last trade time",TRUE)</f>
        <v>45824.840277777781</v>
      </c>
      <c r="J274" s="23" cm="1">
        <f t="array" aca="1" ref="J274" ca="1">_FV(H274,"Price")</f>
        <v>160.65979999999999</v>
      </c>
      <c r="K274" s="27" cm="1">
        <f t="array" aca="1" ref="K274" ca="1">_FV(H274,"Change (%)",TRUE)</f>
        <v>5.9909999999999998E-3</v>
      </c>
      <c r="L274" s="26" cm="1">
        <f t="array" aca="1" ref="L274" ca="1">_FV(H274,"Change")</f>
        <v>0.95679999999999998</v>
      </c>
      <c r="M274" s="23" cm="1">
        <f t="array" aca="1" ref="M274" ca="1">_FV(H274,"Open")</f>
        <v>161.1387</v>
      </c>
      <c r="N274" s="23" cm="1">
        <f t="array" aca="1" ref="N274" ca="1">_FV(H274,"Low")</f>
        <v>160.65979999999999</v>
      </c>
      <c r="O274" s="23" cm="1">
        <f t="array" aca="1" ref="O274" ca="1">_FV(H274,"High")</f>
        <v>161.75</v>
      </c>
      <c r="P274" s="23" cm="1">
        <f t="array" aca="1" ref="P274" ca="1">_FV(H274,"Previous close",TRUE)</f>
        <v>159.703</v>
      </c>
      <c r="Q274" s="23" cm="1">
        <f t="array" aca="1" ref="Q274" ca="1">_FV(H274,"52 week low",TRUE)</f>
        <v>127.05</v>
      </c>
      <c r="R274" s="23" cm="1">
        <f t="array" aca="1" ref="R274" ca="1">_FV(H274,"52 week high",TRUE)</f>
        <v>163.34</v>
      </c>
      <c r="S274" s="8" cm="1">
        <f t="array" aca="1" ref="S274" ca="1">_FV(H274,"Volume")</f>
        <v>13381</v>
      </c>
      <c r="T274" s="7" cm="1">
        <f t="array" aca="1" ref="T274" ca="1">_FV(H274,"Volume average",TRUE)</f>
        <v>74406</v>
      </c>
      <c r="U274" s="7"/>
      <c r="V274" s="25" cm="1">
        <f t="array" aca="1" ref="V274" ca="1">_FV(H274,"Expense ratio",TRUE)</f>
        <v>4.0999999999999995E-3</v>
      </c>
      <c r="W274" s="24" cm="1">
        <f t="array" aca="1" ref="W274" ca="1">_FV(H274,"Market cap",TRUE)</f>
        <v>901002080.95000005</v>
      </c>
      <c r="X274" t="str" cm="1">
        <f t="array" aca="1" ref="X274" ca="1">_FV(H274,"Ticker symbol",TRUE)</f>
        <v>EXI</v>
      </c>
      <c r="Y274" t="str">
        <f t="shared" si="4"/>
        <v/>
      </c>
    </row>
    <row r="275" spans="1:25" hidden="1" x14ac:dyDescent="0.25">
      <c r="A275" t="s">
        <v>490</v>
      </c>
      <c r="B275" t="s">
        <v>6500</v>
      </c>
      <c r="C275" s="25" t="s">
        <v>6600</v>
      </c>
      <c r="D275" s="25" t="s">
        <v>11724</v>
      </c>
      <c r="E275" s="25" t="s">
        <v>11757</v>
      </c>
      <c r="F275" s="25"/>
      <c r="G275" t="s">
        <v>11565</v>
      </c>
      <c r="H275" t="e" vm="2375">
        <v>#VALUE!</v>
      </c>
      <c r="I275" s="31" cm="1">
        <f t="array" aca="1" ref="I275" ca="1">_FV(H275,"Last trade time",TRUE)</f>
        <v>45824.840277789066</v>
      </c>
      <c r="J275" s="23" cm="1">
        <f t="array" aca="1" ref="J275" ca="1">_FV(H275,"Price")</f>
        <v>87.8</v>
      </c>
      <c r="K275" s="27" cm="1">
        <f t="array" aca="1" ref="K275" ca="1">_FV(H275,"Change (%)",TRUE)</f>
        <v>1.4607000000000002E-2</v>
      </c>
      <c r="L275" s="26" cm="1">
        <f t="array" aca="1" ref="L275" ca="1">_FV(H275,"Change")</f>
        <v>1.264</v>
      </c>
      <c r="M275" s="23" cm="1">
        <f t="array" aca="1" ref="M275" ca="1">_FV(H275,"Open")</f>
        <v>87.26</v>
      </c>
      <c r="N275" s="23" cm="1">
        <f t="array" aca="1" ref="N275" ca="1">_FV(H275,"Low")</f>
        <v>87.26</v>
      </c>
      <c r="O275" s="23" cm="1">
        <f t="array" aca="1" ref="O275" ca="1">_FV(H275,"High")</f>
        <v>88.15</v>
      </c>
      <c r="P275" s="23" cm="1">
        <f t="array" aca="1" ref="P275" ca="1">_FV(H275,"Previous close",TRUE)</f>
        <v>86.536000000000001</v>
      </c>
      <c r="Q275" s="23" cm="1">
        <f t="array" aca="1" ref="Q275" ca="1">_FV(H275,"52 week low",TRUE)</f>
        <v>63.58</v>
      </c>
      <c r="R275" s="23" cm="1">
        <f t="array" aca="1" ref="R275" ca="1">_FV(H275,"52 week high",TRUE)</f>
        <v>88.62</v>
      </c>
      <c r="S275" s="8" cm="1">
        <f t="array" aca="1" ref="S275" ca="1">_FV(H275,"Volume")</f>
        <v>153206</v>
      </c>
      <c r="T275" s="7" cm="1">
        <f t="array" aca="1" ref="T275" ca="1">_FV(H275,"Volume average",TRUE)</f>
        <v>176486</v>
      </c>
      <c r="U275" s="7"/>
      <c r="V275" s="25" cm="1">
        <f t="array" aca="1" ref="V275" ca="1">_FV(H275,"Expense ratio",TRUE)</f>
        <v>4.0999999999999995E-3</v>
      </c>
      <c r="W275" s="24" cm="1">
        <f t="array" aca="1" ref="W275" ca="1">_FV(H275,"Market cap",TRUE)</f>
        <v>4952584585.9099998</v>
      </c>
      <c r="X275" t="str" cm="1">
        <f t="array" aca="1" ref="X275" ca="1">_FV(H275,"Ticker symbol",TRUE)</f>
        <v>IXN</v>
      </c>
      <c r="Y275" t="str">
        <f t="shared" si="4"/>
        <v/>
      </c>
    </row>
    <row r="276" spans="1:25" hidden="1" x14ac:dyDescent="0.25">
      <c r="A276" t="s">
        <v>10923</v>
      </c>
      <c r="B276" t="s">
        <v>5351</v>
      </c>
      <c r="C276" s="25" t="s">
        <v>6600</v>
      </c>
      <c r="D276" s="25" t="s">
        <v>11724</v>
      </c>
      <c r="E276" s="25" t="s">
        <v>11764</v>
      </c>
      <c r="F276" s="25" t="s">
        <v>10923</v>
      </c>
      <c r="G276" t="s">
        <v>10923</v>
      </c>
      <c r="H276" t="e" vm="1932">
        <v>#VALUE!</v>
      </c>
      <c r="I276" s="31" cm="1">
        <f t="array" aca="1" ref="I276" ca="1">_FV(H276,"Last trade time",TRUE)</f>
        <v>45824.933571260939</v>
      </c>
      <c r="J276" s="23" cm="1">
        <f t="array" aca="1" ref="J276" ca="1">_FV(H276,"Price")</f>
        <v>69.56</v>
      </c>
      <c r="K276" s="27" cm="1">
        <f t="array" aca="1" ref="K276" ca="1">_FV(H276,"Change (%)",TRUE)</f>
        <v>-2.3445000000000001E-2</v>
      </c>
      <c r="L276" s="26" cm="1">
        <f t="array" aca="1" ref="L276" ca="1">_FV(H276,"Change")</f>
        <v>-1.67</v>
      </c>
      <c r="M276" s="23" cm="1">
        <f t="array" aca="1" ref="M276" ca="1">_FV(H276,"Open")</f>
        <v>70.52</v>
      </c>
      <c r="N276" s="23" cm="1">
        <f t="array" aca="1" ref="N276" ca="1">_FV(H276,"Low")</f>
        <v>69.400000000000006</v>
      </c>
      <c r="O276" s="23" cm="1">
        <f t="array" aca="1" ref="O276" ca="1">_FV(H276,"High")</f>
        <v>70.849999999999994</v>
      </c>
      <c r="P276" s="23" cm="1">
        <f t="array" aca="1" ref="P276" ca="1">_FV(H276,"Previous close",TRUE)</f>
        <v>71.23</v>
      </c>
      <c r="Q276" s="23" cm="1">
        <f t="array" aca="1" ref="Q276" ca="1">_FV(H276,"52 week low",TRUE)</f>
        <v>40.26</v>
      </c>
      <c r="R276" s="23" cm="1">
        <f t="array" aca="1" ref="R276" ca="1">_FV(H276,"52 week high",TRUE)</f>
        <v>71.84</v>
      </c>
      <c r="S276" s="8" cm="1">
        <f t="array" aca="1" ref="S276" ca="1">_FV(H276,"Volume")</f>
        <v>4433660</v>
      </c>
      <c r="T276" s="7" cm="1">
        <f t="array" aca="1" ref="T276" ca="1">_FV(H276,"Volume average",TRUE)</f>
        <v>5467231</v>
      </c>
      <c r="U276" s="7"/>
      <c r="V276" s="25" cm="1">
        <f t="array" aca="1" ref="V276" ca="1">_FV(H276,"Expense ratio",TRUE)</f>
        <v>5.1000000000000004E-3</v>
      </c>
      <c r="W276" s="24" cm="1">
        <f t="array" aca="1" ref="W276" ca="1">_FV(H276,"Market cap",TRUE)</f>
        <v>5288498417.5100002</v>
      </c>
      <c r="X276" t="str" cm="1">
        <f t="array" aca="1" ref="X276" ca="1">_FV(H276,"Ticker symbol",TRUE)</f>
        <v>GDXJ</v>
      </c>
      <c r="Y276" t="str">
        <f t="shared" si="4"/>
        <v/>
      </c>
    </row>
    <row r="277" spans="1:25" hidden="1" x14ac:dyDescent="0.25">
      <c r="A277" t="s">
        <v>10925</v>
      </c>
      <c r="B277" t="s">
        <v>3964</v>
      </c>
      <c r="C277" s="25" t="s">
        <v>6600</v>
      </c>
      <c r="D277" s="25" t="s">
        <v>11724</v>
      </c>
      <c r="E277" s="25" t="s">
        <v>11764</v>
      </c>
      <c r="F277" s="25" t="s">
        <v>10925</v>
      </c>
      <c r="G277" t="s">
        <v>11586</v>
      </c>
      <c r="H277" t="e" vm="1411">
        <v>#VALUE!</v>
      </c>
      <c r="I277" s="31" cm="1">
        <f t="array" aca="1" ref="I277" ca="1">_FV(H277,"Last trade time",TRUE)</f>
        <v>45824.937426017968</v>
      </c>
      <c r="J277" s="23" cm="1">
        <f t="array" aca="1" ref="J277" ca="1">_FV(H277,"Price")</f>
        <v>48.67</v>
      </c>
      <c r="K277" s="27" cm="1">
        <f t="array" aca="1" ref="K277" ca="1">_FV(H277,"Change (%)",TRUE)</f>
        <v>-2.8679999999999999E-3</v>
      </c>
      <c r="L277" s="26" cm="1">
        <f t="array" aca="1" ref="L277" ca="1">_FV(H277,"Change")</f>
        <v>-0.14000000000000001</v>
      </c>
      <c r="M277" s="23" cm="1">
        <f t="array" aca="1" ref="M277" ca="1">_FV(H277,"Open")</f>
        <v>48.95</v>
      </c>
      <c r="N277" s="23" cm="1">
        <f t="array" aca="1" ref="N277" ca="1">_FV(H277,"Low")</f>
        <v>48.56</v>
      </c>
      <c r="O277" s="23" cm="1">
        <f t="array" aca="1" ref="O277" ca="1">_FV(H277,"High")</f>
        <v>49.23</v>
      </c>
      <c r="P277" s="23" cm="1">
        <f t="array" aca="1" ref="P277" ca="1">_FV(H277,"Previous close",TRUE)</f>
        <v>48.81</v>
      </c>
      <c r="Q277" s="23" cm="1">
        <f t="array" aca="1" ref="Q277" ca="1">_FV(H277,"52 week low",TRUE)</f>
        <v>28.02</v>
      </c>
      <c r="R277" s="23" cm="1">
        <f t="array" aca="1" ref="R277" ca="1">_FV(H277,"52 week high",TRUE)</f>
        <v>49.76</v>
      </c>
      <c r="S277" s="8" cm="1">
        <f t="array" aca="1" ref="S277" ca="1">_FV(H277,"Volume")</f>
        <v>1796130</v>
      </c>
      <c r="T277" s="7" cm="1">
        <f t="array" aca="1" ref="T277" ca="1">_FV(H277,"Volume average",TRUE)</f>
        <v>1723599</v>
      </c>
      <c r="U277" s="7"/>
      <c r="V277" s="25" cm="1">
        <f t="array" aca="1" ref="V277" ca="1">_FV(H277,"Expense ratio",TRUE)</f>
        <v>6.5000000000000006E-3</v>
      </c>
      <c r="W277" s="24" cm="1">
        <f t="array" aca="1" ref="W277" ca="1">_FV(H277,"Market cap",TRUE)</f>
        <v>1590854015.6700001</v>
      </c>
      <c r="X277" t="str" cm="1">
        <f t="array" aca="1" ref="X277" ca="1">_FV(H277,"Ticker symbol",TRUE)</f>
        <v>SIL</v>
      </c>
      <c r="Y277" t="str">
        <f t="shared" si="4"/>
        <v/>
      </c>
    </row>
    <row r="278" spans="1:25" hidden="1" x14ac:dyDescent="0.25">
      <c r="A278" t="s">
        <v>10921</v>
      </c>
      <c r="B278" t="s">
        <v>5348</v>
      </c>
      <c r="C278" s="25" t="s">
        <v>6600</v>
      </c>
      <c r="D278" s="25" t="s">
        <v>11724</v>
      </c>
      <c r="E278" s="25" t="s">
        <v>11764</v>
      </c>
      <c r="F278" s="25" t="s">
        <v>10921</v>
      </c>
      <c r="G278" t="s">
        <v>11584</v>
      </c>
      <c r="H278" t="e" vm="1931">
        <v>#VALUE!</v>
      </c>
      <c r="I278" s="31" cm="1">
        <f t="array" aca="1" ref="I278" ca="1">_FV(H278,"Last trade time",TRUE)</f>
        <v>45824.940316191409</v>
      </c>
      <c r="J278" s="23" cm="1">
        <f t="array" aca="1" ref="J278" ca="1">_FV(H278,"Price")</f>
        <v>53.61</v>
      </c>
      <c r="K278" s="27" cm="1">
        <f t="array" aca="1" ref="K278" ca="1">_FV(H278,"Change (%)",TRUE)</f>
        <v>-1.5608E-2</v>
      </c>
      <c r="L278" s="26" cm="1">
        <f t="array" aca="1" ref="L278" ca="1">_FV(H278,"Change")</f>
        <v>-0.85</v>
      </c>
      <c r="M278" s="23" cm="1">
        <f t="array" aca="1" ref="M278" ca="1">_FV(H278,"Open")</f>
        <v>53.695</v>
      </c>
      <c r="N278" s="23" cm="1">
        <f t="array" aca="1" ref="N278" ca="1">_FV(H278,"Low")</f>
        <v>53.5</v>
      </c>
      <c r="O278" s="23" cm="1">
        <f t="array" aca="1" ref="O278" ca="1">_FV(H278,"High")</f>
        <v>54.15</v>
      </c>
      <c r="P278" s="23" cm="1">
        <f t="array" aca="1" ref="P278" ca="1">_FV(H278,"Previous close",TRUE)</f>
        <v>54.46</v>
      </c>
      <c r="Q278" s="23" cm="1">
        <f t="array" aca="1" ref="Q278" ca="1">_FV(H278,"52 week low",TRUE)</f>
        <v>32.835000000000001</v>
      </c>
      <c r="R278" s="23" cm="1">
        <f t="array" aca="1" ref="R278" ca="1">_FV(H278,"52 week high",TRUE)</f>
        <v>54.7</v>
      </c>
      <c r="S278" s="8" cm="1">
        <f t="array" aca="1" ref="S278" ca="1">_FV(H278,"Volume")</f>
        <v>18449122</v>
      </c>
      <c r="T278" s="7" cm="1">
        <f t="array" aca="1" ref="T278" ca="1">_FV(H278,"Volume average",TRUE)</f>
        <v>22550177</v>
      </c>
      <c r="U278" s="7"/>
      <c r="V278" s="25" cm="1">
        <f t="array" aca="1" ref="V278" ca="1">_FV(H278,"Expense ratio",TRUE)</f>
        <v>5.1000000000000004E-3</v>
      </c>
      <c r="W278" s="24" cm="1">
        <f t="array" aca="1" ref="W278" ca="1">_FV(H278,"Market cap",TRUE)</f>
        <v>15570466246.91</v>
      </c>
      <c r="X278" t="str" cm="1">
        <f t="array" aca="1" ref="X278" ca="1">_FV(H278,"Ticker symbol",TRUE)</f>
        <v>GDX</v>
      </c>
      <c r="Y278" t="str">
        <f t="shared" si="4"/>
        <v/>
      </c>
    </row>
    <row r="279" spans="1:25" hidden="1" x14ac:dyDescent="0.25">
      <c r="A279" t="s">
        <v>10931</v>
      </c>
      <c r="B279" t="s">
        <v>4582</v>
      </c>
      <c r="C279" s="25" t="s">
        <v>6600</v>
      </c>
      <c r="D279" s="25" t="s">
        <v>11724</v>
      </c>
      <c r="E279" s="25" t="s">
        <v>490</v>
      </c>
      <c r="F279" s="25" t="s">
        <v>10931</v>
      </c>
      <c r="G279" t="s">
        <v>11617</v>
      </c>
      <c r="H279" t="e" vm="1638">
        <v>#VALUE!</v>
      </c>
      <c r="I279" s="31" cm="1">
        <f t="array" aca="1" ref="I279" ca="1">_FV(H279,"Last trade time",TRUE)</f>
        <v>45824.889630034377</v>
      </c>
      <c r="J279" s="23" cm="1">
        <f t="array" aca="1" ref="J279" ca="1">_FV(H279,"Price")</f>
        <v>117.45</v>
      </c>
      <c r="K279" s="27" cm="1">
        <f t="array" aca="1" ref="K279" ca="1">_FV(H279,"Change (%)",TRUE)</f>
        <v>1.5476E-2</v>
      </c>
      <c r="L279" s="26" cm="1">
        <f t="array" aca="1" ref="L279" ca="1">_FV(H279,"Change")</f>
        <v>1.79</v>
      </c>
      <c r="M279" s="23" cm="1">
        <f t="array" aca="1" ref="M279" ca="1">_FV(H279,"Open")</f>
        <v>116.14</v>
      </c>
      <c r="N279" s="23" cm="1">
        <f t="array" aca="1" ref="N279" ca="1">_FV(H279,"Low")</f>
        <v>116.14</v>
      </c>
      <c r="O279" s="23" cm="1">
        <f t="array" aca="1" ref="O279" ca="1">_FV(H279,"High")</f>
        <v>117.58</v>
      </c>
      <c r="P279" s="23" cm="1">
        <f t="array" aca="1" ref="P279" ca="1">_FV(H279,"Previous close",TRUE)</f>
        <v>115.66</v>
      </c>
      <c r="Q279" s="23" cm="1">
        <f t="array" aca="1" ref="Q279" ca="1">_FV(H279,"52 week low",TRUE)</f>
        <v>83.45</v>
      </c>
      <c r="R279" s="23" cm="1">
        <f t="array" aca="1" ref="R279" ca="1">_FV(H279,"52 week high",TRUE)</f>
        <v>131.54</v>
      </c>
      <c r="S279" s="8" cm="1">
        <f t="array" aca="1" ref="S279" ca="1">_FV(H279,"Volume")</f>
        <v>143542</v>
      </c>
      <c r="T279" s="7" cm="1">
        <f t="array" aca="1" ref="T279" ca="1">_FV(H279,"Volume average",TRUE)</f>
        <v>214845</v>
      </c>
      <c r="U279" s="7"/>
      <c r="V279" s="25" cm="1">
        <f t="array" aca="1" ref="V279" ca="1">_FV(H279,"Expense ratio",TRUE)</f>
        <v>6.0000000000000001E-3</v>
      </c>
      <c r="W279" s="24" cm="1">
        <f t="array" aca="1" ref="W279" ca="1">_FV(H279,"Market cap",TRUE)</f>
        <v>3384078271.9400001</v>
      </c>
      <c r="X279" t="str" cm="1">
        <f t="array" aca="1" ref="X279" ca="1">_FV(H279,"Ticker symbol",TRUE)</f>
        <v>SKYY</v>
      </c>
      <c r="Y279" t="str">
        <f t="shared" si="4"/>
        <v/>
      </c>
    </row>
    <row r="280" spans="1:25" hidden="1" x14ac:dyDescent="0.25">
      <c r="A280" t="s">
        <v>10938</v>
      </c>
      <c r="B280" t="s">
        <v>5022</v>
      </c>
      <c r="C280" s="25" t="s">
        <v>6600</v>
      </c>
      <c r="D280" s="25" t="s">
        <v>11724</v>
      </c>
      <c r="E280" s="25" t="s">
        <v>490</v>
      </c>
      <c r="F280" s="25" t="s">
        <v>10938</v>
      </c>
      <c r="G280" t="s">
        <v>11610</v>
      </c>
      <c r="H280" t="e" vm="1806">
        <v>#VALUE!</v>
      </c>
      <c r="I280" s="31" cm="1">
        <f t="array" aca="1" ref="I280" ca="1">_FV(H280,"Last trade time",TRUE)</f>
        <v>45824.843750265623</v>
      </c>
      <c r="J280" s="23" cm="1">
        <f t="array" aca="1" ref="J280" ca="1">_FV(H280,"Price")</f>
        <v>105.42</v>
      </c>
      <c r="K280" s="27" cm="1">
        <f t="array" aca="1" ref="K280" ca="1">_FV(H280,"Change (%)",TRUE)</f>
        <v>1.7961000000000001E-2</v>
      </c>
      <c r="L280" s="26" cm="1">
        <f t="array" aca="1" ref="L280" ca="1">_FV(H280,"Change")</f>
        <v>1.86</v>
      </c>
      <c r="M280" s="23" cm="1">
        <f t="array" aca="1" ref="M280" ca="1">_FV(H280,"Open")</f>
        <v>104.83</v>
      </c>
      <c r="N280" s="23" cm="1">
        <f t="array" aca="1" ref="N280" ca="1">_FV(H280,"Low")</f>
        <v>104.4357</v>
      </c>
      <c r="O280" s="23" cm="1">
        <f t="array" aca="1" ref="O280" ca="1">_FV(H280,"High")</f>
        <v>105.8</v>
      </c>
      <c r="P280" s="23" cm="1">
        <f t="array" aca="1" ref="P280" ca="1">_FV(H280,"Previous close",TRUE)</f>
        <v>103.56</v>
      </c>
      <c r="Q280" s="23" cm="1">
        <f t="array" aca="1" ref="Q280" ca="1">_FV(H280,"52 week low",TRUE)</f>
        <v>60.91</v>
      </c>
      <c r="R280" s="23" cm="1">
        <f t="array" aca="1" ref="R280" ca="1">_FV(H280,"52 week high",TRUE)</f>
        <v>105.8</v>
      </c>
      <c r="S280" s="8" cm="1">
        <f t="array" aca="1" ref="S280" ca="1">_FV(H280,"Volume")</f>
        <v>28969</v>
      </c>
      <c r="T280" s="7" cm="1">
        <f t="array" aca="1" ref="T280" ca="1">_FV(H280,"Volume average",TRUE)</f>
        <v>32825</v>
      </c>
      <c r="U280" s="7"/>
      <c r="V280" s="25" cm="1">
        <f t="array" aca="1" ref="V280" ca="1">_FV(H280,"Expense ratio",TRUE)</f>
        <v>5.6000000000000008E-3</v>
      </c>
      <c r="W280" s="24" cm="1">
        <f t="array" aca="1" ref="W280" ca="1">_FV(H280,"Market cap",TRUE)</f>
        <v>349398069.35000002</v>
      </c>
      <c r="X280" t="str" cm="1">
        <f t="array" aca="1" ref="X280" ca="1">_FV(H280,"Ticker symbol",TRUE)</f>
        <v>ESPO</v>
      </c>
      <c r="Y280" t="str">
        <f t="shared" si="4"/>
        <v/>
      </c>
    </row>
    <row r="281" spans="1:25" hidden="1" x14ac:dyDescent="0.25">
      <c r="A281" t="s">
        <v>10862</v>
      </c>
      <c r="B281" t="s">
        <v>9583</v>
      </c>
      <c r="C281" s="25" t="s">
        <v>6600</v>
      </c>
      <c r="D281" s="25" t="s">
        <v>11724</v>
      </c>
      <c r="E281" s="25" t="s">
        <v>10862</v>
      </c>
      <c r="F281" s="25"/>
      <c r="G281" t="s">
        <v>11462</v>
      </c>
      <c r="H281" t="e" vm="3652">
        <v>#VALUE!</v>
      </c>
      <c r="I281" s="31" cm="1">
        <f t="array" aca="1" ref="I281" ca="1">_FV(H281,"Last trade time",TRUE)</f>
        <v>45824.917669501563</v>
      </c>
      <c r="J281" s="23" cm="1">
        <f t="array" aca="1" ref="J281" ca="1">_FV(H281,"Price")</f>
        <v>143.63</v>
      </c>
      <c r="K281" s="27" cm="1">
        <f t="array" aca="1" ref="K281" ca="1">_FV(H281,"Change (%)",TRUE)</f>
        <v>6.8700000000000002E-3</v>
      </c>
      <c r="L281" s="26" cm="1">
        <f t="array" aca="1" ref="L281" ca="1">_FV(H281,"Change")</f>
        <v>0.98</v>
      </c>
      <c r="M281" s="23" cm="1">
        <f t="array" aca="1" ref="M281" ca="1">_FV(H281,"Open")</f>
        <v>143.5</v>
      </c>
      <c r="N281" s="23" cm="1">
        <f t="array" aca="1" ref="N281" ca="1">_FV(H281,"Low")</f>
        <v>143.33000000000001</v>
      </c>
      <c r="O281" s="23" cm="1">
        <f t="array" aca="1" ref="O281" ca="1">_FV(H281,"High")</f>
        <v>144.53</v>
      </c>
      <c r="P281" s="23" cm="1">
        <f t="array" aca="1" ref="P281" ca="1">_FV(H281,"Previous close",TRUE)</f>
        <v>142.65</v>
      </c>
      <c r="Q281" s="23" cm="1">
        <f t="array" aca="1" ref="Q281" ca="1">_FV(H281,"52 week low",TRUE)</f>
        <v>112.75</v>
      </c>
      <c r="R281" s="23" cm="1">
        <f t="array" aca="1" ref="R281" ca="1">_FV(H281,"52 week high",TRUE)</f>
        <v>145.56</v>
      </c>
      <c r="S281" s="8" cm="1">
        <f t="array" aca="1" ref="S281" ca="1">_FV(H281,"Volume")</f>
        <v>13711034</v>
      </c>
      <c r="T281" s="7" cm="1">
        <f t="array" aca="1" ref="T281" ca="1">_FV(H281,"Volume average",TRUE)</f>
        <v>10044735</v>
      </c>
      <c r="U281" s="7"/>
      <c r="V281" s="25" cm="1">
        <f t="array" aca="1" ref="V281" ca="1">_FV(H281,"Expense ratio",TRUE)</f>
        <v>8.0000000000000004E-4</v>
      </c>
      <c r="W281" s="24" cm="1">
        <f t="array" aca="1" ref="W281" ca="1">_FV(H281,"Market cap",TRUE)</f>
        <v>21260635790.759998</v>
      </c>
      <c r="X281" t="str" cm="1">
        <f t="array" aca="1" ref="X281" ca="1">_FV(H281,"Ticker symbol",TRUE)</f>
        <v>XLI</v>
      </c>
      <c r="Y281" t="str">
        <f t="shared" si="4"/>
        <v/>
      </c>
    </row>
    <row r="282" spans="1:25" hidden="1" x14ac:dyDescent="0.25">
      <c r="A282" t="s">
        <v>10893</v>
      </c>
      <c r="B282" t="s">
        <v>5007</v>
      </c>
      <c r="C282" s="25" t="s">
        <v>6600</v>
      </c>
      <c r="D282" s="25" t="s">
        <v>11724</v>
      </c>
      <c r="E282" s="25" t="s">
        <v>4529</v>
      </c>
      <c r="F282" s="25" t="s">
        <v>10893</v>
      </c>
      <c r="G282" t="s">
        <v>11282</v>
      </c>
      <c r="H282" t="e" vm="1800">
        <v>#VALUE!</v>
      </c>
      <c r="I282" s="31" cm="1">
        <f t="array" aca="1" ref="I282" ca="1">_FV(H282,"Last trade time",TRUE)</f>
        <v>45824.917309513279</v>
      </c>
      <c r="J282" s="23" cm="1">
        <f t="array" aca="1" ref="J282" ca="1">_FV(H282,"Price")</f>
        <v>54.16</v>
      </c>
      <c r="K282" s="27" cm="1">
        <f t="array" aca="1" ref="K282" ca="1">_FV(H282,"Change (%)",TRUE)</f>
        <v>2.4787E-2</v>
      </c>
      <c r="L282" s="26" cm="1">
        <f t="array" aca="1" ref="L282" ca="1">_FV(H282,"Change")</f>
        <v>1.31</v>
      </c>
      <c r="M282" s="23" cm="1">
        <f t="array" aca="1" ref="M282" ca="1">_FV(H282,"Open")</f>
        <v>53.46</v>
      </c>
      <c r="N282" s="23" cm="1">
        <f t="array" aca="1" ref="N282" ca="1">_FV(H282,"Low")</f>
        <v>53.46</v>
      </c>
      <c r="O282" s="23" cm="1">
        <f t="array" aca="1" ref="O282" ca="1">_FV(H282,"High")</f>
        <v>54.16</v>
      </c>
      <c r="P282" s="23" cm="1">
        <f t="array" aca="1" ref="P282" ca="1">_FV(H282,"Previous close",TRUE)</f>
        <v>52.85</v>
      </c>
      <c r="Q282" s="23" cm="1">
        <f t="array" aca="1" ref="Q282" ca="1">_FV(H282,"52 week low",TRUE)</f>
        <v>41.08</v>
      </c>
      <c r="R282" s="23" cm="1">
        <f t="array" aca="1" ref="R282" ca="1">_FV(H282,"52 week high",TRUE)</f>
        <v>57.929499999999997</v>
      </c>
      <c r="S282" s="8" cm="1">
        <f t="array" aca="1" ref="S282" ca="1">_FV(H282,"Volume")</f>
        <v>74926</v>
      </c>
      <c r="T282" s="7" cm="1">
        <f t="array" aca="1" ref="T282" ca="1">_FV(H282,"Volume average",TRUE)</f>
        <v>38838</v>
      </c>
      <c r="U282" s="7"/>
      <c r="V282" s="25" cm="1">
        <f t="array" aca="1" ref="V282" ca="1">_FV(H282,"Expense ratio",TRUE)</f>
        <v>5.6999999999999993E-3</v>
      </c>
      <c r="W282" s="24" cm="1">
        <f t="array" aca="1" ref="W282" ca="1">_FV(H282,"Market cap",TRUE)</f>
        <v>330866727.37</v>
      </c>
      <c r="X282" t="str" cm="1">
        <f t="array" aca="1" ref="X282" ca="1">_FV(H282,"Ticker symbol",TRUE)</f>
        <v>PEJ</v>
      </c>
      <c r="Y282" t="str">
        <f t="shared" si="4"/>
        <v/>
      </c>
    </row>
    <row r="283" spans="1:25" hidden="1" x14ac:dyDescent="0.25">
      <c r="A283" t="s">
        <v>10920</v>
      </c>
      <c r="B283" t="s">
        <v>6098</v>
      </c>
      <c r="C283" s="25" t="s">
        <v>6600</v>
      </c>
      <c r="D283" s="25" t="s">
        <v>11724</v>
      </c>
      <c r="E283" s="25" t="s">
        <v>11751</v>
      </c>
      <c r="F283" s="25" t="s">
        <v>10920</v>
      </c>
      <c r="G283" t="s">
        <v>11578</v>
      </c>
      <c r="H283" t="e" vm="2226">
        <v>#VALUE!</v>
      </c>
      <c r="I283" s="31" cm="1">
        <f t="array" aca="1" ref="I283" ca="1">_FV(H283,"Last trade time",TRUE)</f>
        <v>45824.840567765626</v>
      </c>
      <c r="J283" s="23" cm="1">
        <f t="array" aca="1" ref="J283" ca="1">_FV(H283,"Price")</f>
        <v>30.3</v>
      </c>
      <c r="K283" s="27" cm="1">
        <f t="array" aca="1" ref="K283" ca="1">_FV(H283,"Change (%)",TRUE)</f>
        <v>8.2189999999999989E-3</v>
      </c>
      <c r="L283" s="26" cm="1">
        <f t="array" aca="1" ref="L283" ca="1">_FV(H283,"Change")</f>
        <v>0.247</v>
      </c>
      <c r="M283" s="23" cm="1">
        <f t="array" aca="1" ref="M283" ca="1">_FV(H283,"Open")</f>
        <v>30.26</v>
      </c>
      <c r="N283" s="23" cm="1">
        <f t="array" aca="1" ref="N283" ca="1">_FV(H283,"Low")</f>
        <v>30.26</v>
      </c>
      <c r="O283" s="23" cm="1">
        <f t="array" aca="1" ref="O283" ca="1">_FV(H283,"High")</f>
        <v>30.59</v>
      </c>
      <c r="P283" s="23" cm="1">
        <f t="array" aca="1" ref="P283" ca="1">_FV(H283,"Previous close",TRUE)</f>
        <v>30.053000000000001</v>
      </c>
      <c r="Q283" s="23" cm="1">
        <f t="array" aca="1" ref="Q283" ca="1">_FV(H283,"52 week low",TRUE)</f>
        <v>24.48</v>
      </c>
      <c r="R283" s="23" cm="1">
        <f t="array" aca="1" ref="R283" ca="1">_FV(H283,"52 week high",TRUE)</f>
        <v>32.5</v>
      </c>
      <c r="S283" s="8" cm="1">
        <f t="array" aca="1" ref="S283" ca="1">_FV(H283,"Volume")</f>
        <v>31775</v>
      </c>
      <c r="T283" s="7" cm="1">
        <f t="array" aca="1" ref="T283" ca="1">_FV(H283,"Volume average",TRUE)</f>
        <v>20732</v>
      </c>
      <c r="U283" s="7"/>
      <c r="V283" s="25" cm="1">
        <f t="array" aca="1" ref="V283" ca="1">_FV(H283,"Expense ratio",TRUE)</f>
        <v>4.6999999999999993E-3</v>
      </c>
      <c r="W283" s="24" cm="1">
        <f t="array" aca="1" ref="W283" ca="1">_FV(H283,"Market cap",TRUE)</f>
        <v>144842158.63</v>
      </c>
      <c r="X283" t="str" cm="1">
        <f t="array" aca="1" ref="X283" ca="1">_FV(H283,"Ticker symbol",TRUE)</f>
        <v>IDRV</v>
      </c>
      <c r="Y283" t="str">
        <f t="shared" si="4"/>
        <v/>
      </c>
    </row>
    <row r="284" spans="1:25" hidden="1" x14ac:dyDescent="0.25">
      <c r="A284" t="s">
        <v>10918</v>
      </c>
      <c r="B284" t="s">
        <v>4673</v>
      </c>
      <c r="C284" s="25" t="s">
        <v>6600</v>
      </c>
      <c r="D284" s="25" t="s">
        <v>11724</v>
      </c>
      <c r="E284" s="25" t="s">
        <v>11751</v>
      </c>
      <c r="F284" s="25" t="s">
        <v>10918</v>
      </c>
      <c r="G284" t="s">
        <v>11580</v>
      </c>
      <c r="H284" t="e" vm="1674">
        <v>#VALUE!</v>
      </c>
      <c r="I284" s="31" cm="1">
        <f t="array" aca="1" ref="I284" ca="1">_FV(H284,"Last trade time",TRUE)</f>
        <v>45824.923630740625</v>
      </c>
      <c r="J284" s="23" cm="1">
        <f t="array" aca="1" ref="J284" ca="1">_FV(H284,"Price")</f>
        <v>22.34</v>
      </c>
      <c r="K284" s="27" cm="1">
        <f t="array" aca="1" ref="K284" ca="1">_FV(H284,"Change (%)",TRUE)</f>
        <v>3.2348000000000002E-2</v>
      </c>
      <c r="L284" s="26" cm="1">
        <f t="array" aca="1" ref="L284" ca="1">_FV(H284,"Change")</f>
        <v>0.7</v>
      </c>
      <c r="M284" s="23" cm="1">
        <f t="array" aca="1" ref="M284" ca="1">_FV(H284,"Open")</f>
        <v>21.93</v>
      </c>
      <c r="N284" s="23" cm="1">
        <f t="array" aca="1" ref="N284" ca="1">_FV(H284,"Low")</f>
        <v>21.88</v>
      </c>
      <c r="O284" s="23" cm="1">
        <f t="array" aca="1" ref="O284" ca="1">_FV(H284,"High")</f>
        <v>22.43</v>
      </c>
      <c r="P284" s="23" cm="1">
        <f t="array" aca="1" ref="P284" ca="1">_FV(H284,"Previous close",TRUE)</f>
        <v>21.64</v>
      </c>
      <c r="Q284" s="23" cm="1">
        <f t="array" aca="1" ref="Q284" ca="1">_FV(H284,"52 week low",TRUE)</f>
        <v>16.475000000000001</v>
      </c>
      <c r="R284" s="23" cm="1">
        <f t="array" aca="1" ref="R284" ca="1">_FV(H284,"52 week high",TRUE)</f>
        <v>27.1</v>
      </c>
      <c r="S284" s="8" cm="1">
        <f t="array" aca="1" ref="S284" ca="1">_FV(H284,"Volume")</f>
        <v>4997376</v>
      </c>
      <c r="T284" s="7" cm="1">
        <f t="array" aca="1" ref="T284" ca="1">_FV(H284,"Volume average",TRUE)</f>
        <v>2975157</v>
      </c>
      <c r="U284" s="7"/>
      <c r="V284" s="25" cm="1">
        <f t="array" aca="1" ref="V284" ca="1">_FV(H284,"Expense ratio",TRUE)</f>
        <v>6.0000000000000001E-3</v>
      </c>
      <c r="W284" s="24" cm="1">
        <f t="array" aca="1" ref="W284" ca="1">_FV(H284,"Market cap",TRUE)</f>
        <v>841963691.16999996</v>
      </c>
      <c r="X284" t="str" cm="1">
        <f t="array" aca="1" ref="X284" ca="1">_FV(H284,"Ticker symbol",TRUE)</f>
        <v>JETS</v>
      </c>
      <c r="Y284" t="str">
        <f t="shared" si="4"/>
        <v/>
      </c>
    </row>
    <row r="285" spans="1:25" hidden="1" x14ac:dyDescent="0.25">
      <c r="A285" t="s">
        <v>10939</v>
      </c>
      <c r="B285" t="s">
        <v>5051</v>
      </c>
      <c r="C285" s="25" t="s">
        <v>6600</v>
      </c>
      <c r="D285" s="25" t="s">
        <v>11724</v>
      </c>
      <c r="E285" s="25" t="s">
        <v>1475</v>
      </c>
      <c r="F285" s="25" t="s">
        <v>10939</v>
      </c>
      <c r="G285" t="s">
        <v>11662</v>
      </c>
      <c r="H285" t="e" vm="1817">
        <v>#VALUE!</v>
      </c>
      <c r="I285" s="31" cm="1">
        <f t="array" aca="1" ref="I285" ca="1">_FV(H285,"Last trade time",TRUE)</f>
        <v>45824.915554606247</v>
      </c>
      <c r="J285" s="23" cm="1">
        <f t="array" aca="1" ref="J285" ca="1">_FV(H285,"Price")</f>
        <v>135.43</v>
      </c>
      <c r="K285" s="27" cm="1">
        <f t="array" aca="1" ref="K285" ca="1">_FV(H285,"Change (%)",TRUE)</f>
        <v>1.5141E-2</v>
      </c>
      <c r="L285" s="26" cm="1">
        <f t="array" aca="1" ref="L285" ca="1">_FV(H285,"Change")</f>
        <v>2.02</v>
      </c>
      <c r="M285" s="23" cm="1">
        <f t="array" aca="1" ref="M285" ca="1">_FV(H285,"Open")</f>
        <v>135.02500000000001</v>
      </c>
      <c r="N285" s="23" cm="1">
        <f t="array" aca="1" ref="N285" ca="1">_FV(H285,"Low")</f>
        <v>135.02500000000001</v>
      </c>
      <c r="O285" s="23" cm="1">
        <f t="array" aca="1" ref="O285" ca="1">_FV(H285,"High")</f>
        <v>136.16</v>
      </c>
      <c r="P285" s="23" cm="1">
        <f t="array" aca="1" ref="P285" ca="1">_FV(H285,"Previous close",TRUE)</f>
        <v>133.41</v>
      </c>
      <c r="Q285" s="23" cm="1">
        <f t="array" aca="1" ref="Q285" ca="1">_FV(H285,"52 week low",TRUE)</f>
        <v>99.78</v>
      </c>
      <c r="R285" s="23" cm="1">
        <f t="array" aca="1" ref="R285" ca="1">_FV(H285,"52 week high",TRUE)</f>
        <v>136.16</v>
      </c>
      <c r="S285" s="8" cm="1">
        <f t="array" aca="1" ref="S285" ca="1">_FV(H285,"Volume")</f>
        <v>143935</v>
      </c>
      <c r="T285" s="7" cm="1">
        <f t="array" aca="1" ref="T285" ca="1">_FV(H285,"Volume average",TRUE)</f>
        <v>115722</v>
      </c>
      <c r="U285" s="7"/>
      <c r="V285" s="25" cm="1">
        <f t="array" aca="1" ref="V285" ca="1">_FV(H285,"Expense ratio",TRUE)</f>
        <v>5.6000000000000008E-3</v>
      </c>
      <c r="W285" s="24" cm="1">
        <f t="array" aca="1" ref="W285" ca="1">_FV(H285,"Market cap",TRUE)</f>
        <v>2329735229.23</v>
      </c>
      <c r="X285" t="str" cm="1">
        <f t="array" aca="1" ref="X285" ca="1">_FV(H285,"Ticker symbol",TRUE)</f>
        <v>GRID</v>
      </c>
      <c r="Y285" t="str">
        <f t="shared" si="4"/>
        <v/>
      </c>
    </row>
    <row r="286" spans="1:25" hidden="1" x14ac:dyDescent="0.25">
      <c r="A286" t="s">
        <v>10935</v>
      </c>
      <c r="B286" t="s">
        <v>3550</v>
      </c>
      <c r="C286" s="25" t="s">
        <v>6600</v>
      </c>
      <c r="D286" s="25" t="s">
        <v>11724</v>
      </c>
      <c r="E286" s="25" t="s">
        <v>490</v>
      </c>
      <c r="F286" s="25" t="s">
        <v>10935</v>
      </c>
      <c r="G286" t="s">
        <v>11608</v>
      </c>
      <c r="H286" t="e" vm="1260">
        <v>#VALUE!</v>
      </c>
      <c r="I286" s="31" cm="1">
        <f t="array" aca="1" ref="I286" ca="1">_FV(H286,"Last trade time",TRUE)</f>
        <v>45824.930495821092</v>
      </c>
      <c r="J286" s="23" cm="1">
        <f t="array" aca="1" ref="J286" ca="1">_FV(H286,"Price")</f>
        <v>52.82</v>
      </c>
      <c r="K286" s="27" cm="1">
        <f t="array" aca="1" ref="K286" ca="1">_FV(H286,"Change (%)",TRUE)</f>
        <v>3.8740999999999998E-2</v>
      </c>
      <c r="L286" s="26" cm="1">
        <f t="array" aca="1" ref="L286" ca="1">_FV(H286,"Change")</f>
        <v>1.97</v>
      </c>
      <c r="M286" s="23" cm="1">
        <f t="array" aca="1" ref="M286" ca="1">_FV(H286,"Open")</f>
        <v>52.12</v>
      </c>
      <c r="N286" s="23" cm="1">
        <f t="array" aca="1" ref="N286" ca="1">_FV(H286,"Low")</f>
        <v>51.945</v>
      </c>
      <c r="O286" s="23" cm="1">
        <f t="array" aca="1" ref="O286" ca="1">_FV(H286,"High")</f>
        <v>52.924999999999997</v>
      </c>
      <c r="P286" s="23" cm="1">
        <f t="array" aca="1" ref="P286" ca="1">_FV(H286,"Previous close",TRUE)</f>
        <v>50.85</v>
      </c>
      <c r="Q286" s="23" cm="1">
        <f t="array" aca="1" ref="Q286" ca="1">_FV(H286,"52 week low",TRUE)</f>
        <v>28.76</v>
      </c>
      <c r="R286" s="23" cm="1">
        <f t="array" aca="1" ref="R286" ca="1">_FV(H286,"52 week high",TRUE)</f>
        <v>54.44</v>
      </c>
      <c r="S286" s="8" cm="1">
        <f t="array" aca="1" ref="S286" ca="1">_FV(H286,"Volume")</f>
        <v>170063</v>
      </c>
      <c r="T286" s="7" cm="1">
        <f t="array" aca="1" ref="T286" ca="1">_FV(H286,"Volume average",TRUE)</f>
        <v>384109</v>
      </c>
      <c r="U286" s="7"/>
      <c r="V286" s="25" cm="1">
        <f t="array" aca="1" ref="V286" ca="1">_FV(H286,"Expense ratio",TRUE)</f>
        <v>7.3000000000000001E-3</v>
      </c>
      <c r="W286" s="24" cm="1">
        <f t="array" aca="1" ref="W286" ca="1">_FV(H286,"Market cap",TRUE)</f>
        <v>892199467.16999996</v>
      </c>
      <c r="X286" t="str" cm="1">
        <f t="array" aca="1" ref="X286" ca="1">_FV(H286,"Ticker symbol",TRUE)</f>
        <v>BLOK</v>
      </c>
      <c r="Y286" t="str">
        <f t="shared" si="4"/>
        <v/>
      </c>
    </row>
    <row r="287" spans="1:25" hidden="1" x14ac:dyDescent="0.25">
      <c r="A287" t="s">
        <v>10930</v>
      </c>
      <c r="B287" t="s">
        <v>4575</v>
      </c>
      <c r="C287" s="25" t="s">
        <v>6600</v>
      </c>
      <c r="D287" s="25" t="s">
        <v>11724</v>
      </c>
      <c r="E287" s="25" t="s">
        <v>490</v>
      </c>
      <c r="F287" s="25" t="s">
        <v>10930</v>
      </c>
      <c r="G287" t="s">
        <v>11614</v>
      </c>
      <c r="H287" t="e" vm="1635">
        <v>#VALUE!</v>
      </c>
      <c r="I287" s="31" cm="1">
        <f t="array" aca="1" ref="I287" ca="1">_FV(H287,"Last trade time",TRUE)</f>
        <v>45824.929905601566</v>
      </c>
      <c r="J287" s="23" cm="1">
        <f t="array" aca="1" ref="J287" ca="1">_FV(H287,"Price")</f>
        <v>50.29</v>
      </c>
      <c r="K287" s="27" cm="1">
        <f t="array" aca="1" ref="K287" ca="1">_FV(H287,"Change (%)",TRUE)</f>
        <v>1.9460999999999999E-2</v>
      </c>
      <c r="L287" s="26" cm="1">
        <f t="array" aca="1" ref="L287" ca="1">_FV(H287,"Change")</f>
        <v>0.96</v>
      </c>
      <c r="M287" s="23" cm="1">
        <f t="array" aca="1" ref="M287" ca="1">_FV(H287,"Open")</f>
        <v>49.73</v>
      </c>
      <c r="N287" s="23" cm="1">
        <f t="array" aca="1" ref="N287" ca="1">_FV(H287,"Low")</f>
        <v>49.73</v>
      </c>
      <c r="O287" s="23" cm="1">
        <f t="array" aca="1" ref="O287" ca="1">_FV(H287,"High")</f>
        <v>50.29</v>
      </c>
      <c r="P287" s="23" cm="1">
        <f t="array" aca="1" ref="P287" ca="1">_FV(H287,"Previous close",TRUE)</f>
        <v>49.33</v>
      </c>
      <c r="Q287" s="23" cm="1">
        <f t="array" aca="1" ref="Q287" ca="1">_FV(H287,"52 week low",TRUE)</f>
        <v>36</v>
      </c>
      <c r="R287" s="23" cm="1">
        <f t="array" aca="1" ref="R287" ca="1">_FV(H287,"52 week high",TRUE)</f>
        <v>51.32</v>
      </c>
      <c r="S287" s="8" cm="1">
        <f t="array" aca="1" ref="S287" ca="1">_FV(H287,"Volume")</f>
        <v>25741</v>
      </c>
      <c r="T287" s="7" cm="1">
        <f t="array" aca="1" ref="T287" ca="1">_FV(H287,"Volume average",TRUE)</f>
        <v>37531</v>
      </c>
      <c r="U287" s="7"/>
      <c r="V287" s="25" cm="1">
        <f t="array" aca="1" ref="V287" ca="1">_FV(H287,"Expense ratio",TRUE)</f>
        <v>6.0000000000000001E-3</v>
      </c>
      <c r="W287" s="24" cm="1">
        <f t="array" aca="1" ref="W287" ca="1">_FV(H287,"Market cap",TRUE)</f>
        <v>858030819.74000001</v>
      </c>
      <c r="X287" t="str" cm="1">
        <f t="array" aca="1" ref="X287" ca="1">_FV(H287,"Ticker symbol",TRUE)</f>
        <v>PNQI</v>
      </c>
      <c r="Y287" t="str">
        <f t="shared" si="4"/>
        <v/>
      </c>
    </row>
    <row r="288" spans="1:25" hidden="1" x14ac:dyDescent="0.25">
      <c r="A288" t="s">
        <v>10924</v>
      </c>
      <c r="B288" t="s">
        <v>7106</v>
      </c>
      <c r="C288" s="25" t="s">
        <v>6600</v>
      </c>
      <c r="D288" s="46" t="s">
        <v>11724</v>
      </c>
      <c r="E288" s="25" t="s">
        <v>11764</v>
      </c>
      <c r="F288" s="25"/>
      <c r="G288" t="s">
        <v>11463</v>
      </c>
      <c r="H288" t="e" vm="2624">
        <v>#VALUE!</v>
      </c>
      <c r="I288" s="31" cm="1">
        <f t="array" aca="1" ref="I288" ca="1">_FV(H288,"Last trade time",TRUE)</f>
        <v>45824.893790914066</v>
      </c>
      <c r="J288" s="23" cm="1">
        <f t="array" aca="1" ref="J288" ca="1">_FV(H288,"Price")</f>
        <v>66.23</v>
      </c>
      <c r="K288" s="27" cm="1">
        <f t="array" aca="1" ref="K288" ca="1">_FV(H288,"Change (%)",TRUE)</f>
        <v>1.3311E-2</v>
      </c>
      <c r="L288" s="26" cm="1">
        <f t="array" aca="1" ref="L288" ca="1">_FV(H288,"Change")</f>
        <v>0.87</v>
      </c>
      <c r="M288" s="23" cm="1">
        <f t="array" aca="1" ref="M288" ca="1">_FV(H288,"Open")</f>
        <v>66.14</v>
      </c>
      <c r="N288" s="23" cm="1">
        <f t="array" aca="1" ref="N288" ca="1">_FV(H288,"Low")</f>
        <v>66.05</v>
      </c>
      <c r="O288" s="23" cm="1">
        <f t="array" aca="1" ref="O288" ca="1">_FV(H288,"High")</f>
        <v>66.989999999999995</v>
      </c>
      <c r="P288" s="23" cm="1">
        <f t="array" aca="1" ref="P288" ca="1">_FV(H288,"Previous close",TRUE)</f>
        <v>65.36</v>
      </c>
      <c r="Q288" s="23" cm="1">
        <f t="array" aca="1" ref="Q288" ca="1">_FV(H288,"52 week low",TRUE)</f>
        <v>45.89</v>
      </c>
      <c r="R288" s="23" cm="1">
        <f t="array" aca="1" ref="R288" ca="1">_FV(H288,"52 week high",TRUE)</f>
        <v>70.489999999999995</v>
      </c>
      <c r="S288" s="8" cm="1">
        <f t="array" aca="1" ref="S288" ca="1">_FV(H288,"Volume")</f>
        <v>1307402</v>
      </c>
      <c r="T288" s="7" cm="1">
        <f t="array" aca="1" ref="T288" ca="1">_FV(H288,"Volume average",TRUE)</f>
        <v>1602279</v>
      </c>
      <c r="U288" s="7"/>
      <c r="V288" s="25" cm="1">
        <f t="array" aca="1" ref="V288" ca="1">_FV(H288,"Expense ratio",TRUE)</f>
        <v>3.4999999999999996E-3</v>
      </c>
      <c r="W288" s="24" cm="1">
        <f t="array" aca="1" ref="W288" ca="1">_FV(H288,"Market cap",TRUE)</f>
        <v>1694562886.77</v>
      </c>
      <c r="X288" t="str" cm="1">
        <f t="array" aca="1" ref="X288" ca="1">_FV(H288,"Ticker symbol",TRUE)</f>
        <v>XME</v>
      </c>
      <c r="Y288" t="str">
        <f t="shared" si="4"/>
        <v/>
      </c>
    </row>
    <row r="289" spans="1:26" hidden="1" x14ac:dyDescent="0.25">
      <c r="A289" t="s">
        <v>10937</v>
      </c>
      <c r="B289" t="s">
        <v>4748</v>
      </c>
      <c r="C289" s="25" t="s">
        <v>6600</v>
      </c>
      <c r="D289" s="25" t="s">
        <v>11724</v>
      </c>
      <c r="E289" s="25" t="s">
        <v>490</v>
      </c>
      <c r="F289" s="25" t="s">
        <v>10937</v>
      </c>
      <c r="G289" t="s">
        <v>11609</v>
      </c>
      <c r="H289" t="e" vm="1701">
        <v>#VALUE!</v>
      </c>
      <c r="I289" s="31" cm="1">
        <f t="array" aca="1" ref="I289" ca="1">_FV(H289,"Last trade time",TRUE)</f>
        <v>45824.935975092187</v>
      </c>
      <c r="J289" s="23" cm="1">
        <f t="array" aca="1" ref="J289" ca="1">_FV(H289,"Price")</f>
        <v>73.209999999999994</v>
      </c>
      <c r="K289" s="27" cm="1">
        <f t="array" aca="1" ref="K289" ca="1">_FV(H289,"Change (%)",TRUE)</f>
        <v>1.1188E-2</v>
      </c>
      <c r="L289" s="26" cm="1">
        <f t="array" aca="1" ref="L289" ca="1">_FV(H289,"Change")</f>
        <v>0.81</v>
      </c>
      <c r="M289" s="23" cm="1">
        <f t="array" aca="1" ref="M289" ca="1">_FV(H289,"Open")</f>
        <v>72.98</v>
      </c>
      <c r="N289" s="23" cm="1">
        <f t="array" aca="1" ref="N289" ca="1">_FV(H289,"Low")</f>
        <v>72.820099999999996</v>
      </c>
      <c r="O289" s="23" cm="1">
        <f t="array" aca="1" ref="O289" ca="1">_FV(H289,"High")</f>
        <v>73.569999999999993</v>
      </c>
      <c r="P289" s="23" cm="1">
        <f t="array" aca="1" ref="P289" ca="1">_FV(H289,"Previous close",TRUE)</f>
        <v>72.400000000000006</v>
      </c>
      <c r="Q289" s="23" cm="1">
        <f t="array" aca="1" ref="Q289" ca="1">_FV(H289,"52 week low",TRUE)</f>
        <v>50.524900000000002</v>
      </c>
      <c r="R289" s="23" cm="1">
        <f t="array" aca="1" ref="R289" ca="1">_FV(H289,"52 week high",TRUE)</f>
        <v>73.819999999999993</v>
      </c>
      <c r="S289" s="8" cm="1">
        <f t="array" aca="1" ref="S289" ca="1">_FV(H289,"Volume")</f>
        <v>915408</v>
      </c>
      <c r="T289" s="7" cm="1">
        <f t="array" aca="1" ref="T289" ca="1">_FV(H289,"Volume average",TRUE)</f>
        <v>858156</v>
      </c>
      <c r="U289" s="7"/>
      <c r="V289" s="25" cm="1">
        <f t="array" aca="1" ref="V289" ca="1">_FV(H289,"Expense ratio",TRUE)</f>
        <v>5.8999999999999999E-3</v>
      </c>
      <c r="W289" s="24" cm="1">
        <f t="array" aca="1" ref="W289" ca="1">_FV(H289,"Market cap",TRUE)</f>
        <v>9327904442.7199993</v>
      </c>
      <c r="X289" t="str" cm="1">
        <f t="array" aca="1" ref="X289" ca="1">_FV(H289,"Ticker symbol",TRUE)</f>
        <v>CIBR</v>
      </c>
      <c r="Y289" t="str">
        <f t="shared" si="4"/>
        <v/>
      </c>
    </row>
    <row r="290" spans="1:26" hidden="1" x14ac:dyDescent="0.25">
      <c r="A290" t="s">
        <v>10933</v>
      </c>
      <c r="B290" t="s">
        <v>4212</v>
      </c>
      <c r="C290" s="25" t="s">
        <v>6600</v>
      </c>
      <c r="D290" s="25" t="s">
        <v>11724</v>
      </c>
      <c r="E290" s="25" t="s">
        <v>490</v>
      </c>
      <c r="F290" s="25" t="s">
        <v>10933</v>
      </c>
      <c r="G290" t="s">
        <v>11618</v>
      </c>
      <c r="H290" t="e" vm="1497">
        <v>#VALUE!</v>
      </c>
      <c r="I290" s="31" cm="1">
        <f t="array" aca="1" ref="I290" ca="1">_FV(H290,"Last trade time",TRUE)</f>
        <v>45824.843750265623</v>
      </c>
      <c r="J290" s="23" cm="1">
        <f t="array" aca="1" ref="J290" ca="1">_FV(H290,"Price")</f>
        <v>50.82</v>
      </c>
      <c r="K290" s="27" cm="1">
        <f t="array" aca="1" ref="K290" ca="1">_FV(H290,"Change (%)",TRUE)</f>
        <v>2.6252000000000001E-2</v>
      </c>
      <c r="L290" s="26" cm="1">
        <f t="array" aca="1" ref="L290" ca="1">_FV(H290,"Change")</f>
        <v>1.3</v>
      </c>
      <c r="M290" s="23" cm="1">
        <f t="array" aca="1" ref="M290" ca="1">_FV(H290,"Open")</f>
        <v>50.4</v>
      </c>
      <c r="N290" s="23" cm="1">
        <f t="array" aca="1" ref="N290" ca="1">_FV(H290,"Low")</f>
        <v>50.4</v>
      </c>
      <c r="O290" s="23" cm="1">
        <f t="array" aca="1" ref="O290" ca="1">_FV(H290,"High")</f>
        <v>50.899700000000003</v>
      </c>
      <c r="P290" s="23" cm="1">
        <f t="array" aca="1" ref="P290" ca="1">_FV(H290,"Previous close",TRUE)</f>
        <v>49.52</v>
      </c>
      <c r="Q290" s="23" cm="1">
        <f t="array" aca="1" ref="Q290" ca="1">_FV(H290,"52 week low",TRUE)</f>
        <v>36.71</v>
      </c>
      <c r="R290" s="23" cm="1">
        <f t="array" aca="1" ref="R290" ca="1">_FV(H290,"52 week high",TRUE)</f>
        <v>50.899700000000003</v>
      </c>
      <c r="S290" s="8" cm="1">
        <f t="array" aca="1" ref="S290" ca="1">_FV(H290,"Volume")</f>
        <v>18845</v>
      </c>
      <c r="T290" s="7" cm="1">
        <f t="array" aca="1" ref="T290" ca="1">_FV(H290,"Volume average",TRUE)</f>
        <v>6046</v>
      </c>
      <c r="U290" s="7"/>
      <c r="V290" s="25" cm="1">
        <f t="array" aca="1" ref="V290" ca="1">_FV(H290,"Expense ratio",TRUE)</f>
        <v>6.5000000000000006E-3</v>
      </c>
      <c r="W290" s="24" cm="1">
        <f t="array" aca="1" ref="W290" ca="1">_FV(H290,"Market cap",TRUE)</f>
        <v>121600892.31</v>
      </c>
      <c r="X290" t="str" cm="1">
        <f t="array" aca="1" ref="X290" ca="1">_FV(H290,"Ticker symbol",TRUE)</f>
        <v>SOCL</v>
      </c>
      <c r="Y290" t="str">
        <f t="shared" si="4"/>
        <v/>
      </c>
    </row>
    <row r="291" spans="1:26" hidden="1" x14ac:dyDescent="0.25">
      <c r="A291" t="s">
        <v>10929</v>
      </c>
      <c r="B291" t="s">
        <v>4940</v>
      </c>
      <c r="C291" s="25" t="s">
        <v>6600</v>
      </c>
      <c r="D291" s="25" t="s">
        <v>11724</v>
      </c>
      <c r="E291" s="25" t="s">
        <v>490</v>
      </c>
      <c r="F291" s="25" t="s">
        <v>10929</v>
      </c>
      <c r="G291" t="s">
        <v>11611</v>
      </c>
      <c r="H291" t="e" vm="1774">
        <v>#VALUE!</v>
      </c>
      <c r="I291" s="31" cm="1">
        <f t="array" aca="1" ref="I291" ca="1">_FV(H291,"Last trade time",TRUE)</f>
        <v>45824.913112349219</v>
      </c>
      <c r="J291" s="23" cm="1">
        <f t="array" aca="1" ref="J291" ca="1">_FV(H291,"Price")</f>
        <v>47.08</v>
      </c>
      <c r="K291" s="27" cm="1">
        <f t="array" aca="1" ref="K291" ca="1">_FV(H291,"Change (%)",TRUE)</f>
        <v>2.3477999999999999E-2</v>
      </c>
      <c r="L291" s="26" cm="1">
        <f t="array" aca="1" ref="L291" ca="1">_FV(H291,"Change")</f>
        <v>1.08</v>
      </c>
      <c r="M291" s="23" cm="1">
        <f t="array" aca="1" ref="M291" ca="1">_FV(H291,"Open")</f>
        <v>46.52</v>
      </c>
      <c r="N291" s="23" cm="1">
        <f t="array" aca="1" ref="N291" ca="1">_FV(H291,"Low")</f>
        <v>46.52</v>
      </c>
      <c r="O291" s="23" cm="1">
        <f t="array" aca="1" ref="O291" ca="1">_FV(H291,"High")</f>
        <v>47.214300000000001</v>
      </c>
      <c r="P291" s="23" cm="1">
        <f t="array" aca="1" ref="P291" ca="1">_FV(H291,"Previous close",TRUE)</f>
        <v>46</v>
      </c>
      <c r="Q291" s="23" cm="1">
        <f t="array" aca="1" ref="Q291" ca="1">_FV(H291,"52 week low",TRUE)</f>
        <v>33.799999999999997</v>
      </c>
      <c r="R291" s="23" cm="1">
        <f t="array" aca="1" ref="R291" ca="1">_FV(H291,"52 week high",TRUE)</f>
        <v>49.999899999999997</v>
      </c>
      <c r="S291" s="8" cm="1">
        <f t="array" aca="1" ref="S291" ca="1">_FV(H291,"Volume")</f>
        <v>54003</v>
      </c>
      <c r="T291" s="7" cm="1">
        <f t="array" aca="1" ref="T291" ca="1">_FV(H291,"Volume average",TRUE)</f>
        <v>57193</v>
      </c>
      <c r="U291" s="7"/>
      <c r="V291" s="25" cm="1">
        <f t="array" aca="1" ref="V291" ca="1">_FV(H291,"Expense ratio",TRUE)</f>
        <v>5.7999999999999996E-3</v>
      </c>
      <c r="W291" s="24" cm="1">
        <f t="array" aca="1" ref="W291" ca="1">_FV(H291,"Market cap",TRUE)</f>
        <v>420248231.52999997</v>
      </c>
      <c r="X291" t="str" cm="1">
        <f t="array" aca="1" ref="X291" ca="1">_FV(H291,"Ticker symbol",TRUE)</f>
        <v>IGPT</v>
      </c>
      <c r="Y291" t="str">
        <f t="shared" si="4"/>
        <v/>
      </c>
    </row>
    <row r="292" spans="1:26" hidden="1" x14ac:dyDescent="0.25">
      <c r="A292" t="s">
        <v>10892</v>
      </c>
      <c r="B292" t="s">
        <v>4214</v>
      </c>
      <c r="C292" s="25" t="s">
        <v>6600</v>
      </c>
      <c r="D292" s="25" t="s">
        <v>11724</v>
      </c>
      <c r="E292" s="25" t="s">
        <v>4529</v>
      </c>
      <c r="F292" s="25" t="s">
        <v>10892</v>
      </c>
      <c r="G292" t="s">
        <v>11280</v>
      </c>
      <c r="H292" t="e" vm="1498">
        <v>#VALUE!</v>
      </c>
      <c r="I292" s="31" cm="1">
        <f t="array" aca="1" ref="I292" ca="1">_FV(H292,"Last trade time",TRUE)</f>
        <v>45824.841022765628</v>
      </c>
      <c r="J292" s="23" cm="1">
        <f t="array" aca="1" ref="J292" ca="1">_FV(H292,"Price")</f>
        <v>67.540000000000006</v>
      </c>
      <c r="K292" s="27" cm="1">
        <f t="array" aca="1" ref="K292" ca="1">_FV(H292,"Change (%)",TRUE)</f>
        <v>1.7582E-2</v>
      </c>
      <c r="L292" s="26" cm="1">
        <f t="array" aca="1" ref="L292" ca="1">_FV(H292,"Change")</f>
        <v>1.167</v>
      </c>
      <c r="M292" s="23" cm="1">
        <f t="array" aca="1" ref="M292" ca="1">_FV(H292,"Open")</f>
        <v>67.12</v>
      </c>
      <c r="N292" s="23" cm="1">
        <f t="array" aca="1" ref="N292" ca="1">_FV(H292,"Low")</f>
        <v>67.12</v>
      </c>
      <c r="O292" s="23" cm="1">
        <f t="array" aca="1" ref="O292" ca="1">_FV(H292,"High")</f>
        <v>67.709999999999994</v>
      </c>
      <c r="P292" s="23" cm="1">
        <f t="array" aca="1" ref="P292" ca="1">_FV(H292,"Previous close",TRUE)</f>
        <v>66.373000000000005</v>
      </c>
      <c r="Q292" s="23" cm="1">
        <f t="array" aca="1" ref="Q292" ca="1">_FV(H292,"52 week low",TRUE)</f>
        <v>49.08</v>
      </c>
      <c r="R292" s="23" cm="1">
        <f t="array" aca="1" ref="R292" ca="1">_FV(H292,"52 week high",TRUE)</f>
        <v>74.38</v>
      </c>
      <c r="S292" s="8" cm="1">
        <f t="array" aca="1" ref="S292" ca="1">_FV(H292,"Volume")</f>
        <v>23516</v>
      </c>
      <c r="T292" s="7" cm="1">
        <f t="array" aca="1" ref="T292" ca="1">_FV(H292,"Volume average",TRUE)</f>
        <v>12004</v>
      </c>
      <c r="U292" s="7"/>
      <c r="V292" s="25" cm="1">
        <f t="array" aca="1" ref="V292" ca="1">_FV(H292,"Expense ratio",TRUE)</f>
        <v>6.5000000000000006E-3</v>
      </c>
      <c r="W292" s="24" cm="1">
        <f t="array" aca="1" ref="W292" ca="1">_FV(H292,"Market cap",TRUE)</f>
        <v>147880872.63</v>
      </c>
      <c r="X292" t="str" cm="1">
        <f t="array" aca="1" ref="X292" ca="1">_FV(H292,"Ticker symbol",TRUE)</f>
        <v>IBUY</v>
      </c>
      <c r="Y292" t="str">
        <f t="shared" si="4"/>
        <v/>
      </c>
    </row>
    <row r="293" spans="1:26" hidden="1" x14ac:dyDescent="0.25">
      <c r="A293" t="s">
        <v>10705</v>
      </c>
      <c r="B293" t="s">
        <v>9587</v>
      </c>
      <c r="C293" s="25" t="s">
        <v>6600</v>
      </c>
      <c r="D293" s="25" t="s">
        <v>11724</v>
      </c>
      <c r="E293" s="25" t="s">
        <v>11794</v>
      </c>
      <c r="F293" s="25"/>
      <c r="G293" t="s">
        <v>11455</v>
      </c>
      <c r="H293" t="e" vm="3654">
        <v>#VALUE!</v>
      </c>
      <c r="I293" s="31" cm="1">
        <f t="array" aca="1" ref="I293" ca="1">_FV(H293,"Last trade time",TRUE)</f>
        <v>45824.933607013278</v>
      </c>
      <c r="J293" s="23" cm="1">
        <f t="array" aca="1" ref="J293" ca="1">_FV(H293,"Price")</f>
        <v>104.37</v>
      </c>
      <c r="K293" s="27" cm="1">
        <f t="array" aca="1" ref="K293" ca="1">_FV(H293,"Change (%)",TRUE)</f>
        <v>1.745E-2</v>
      </c>
      <c r="L293" s="26" cm="1">
        <f t="array" aca="1" ref="L293" ca="1">_FV(H293,"Change")</f>
        <v>1.79</v>
      </c>
      <c r="M293" s="23" cm="1">
        <f t="array" aca="1" ref="M293" ca="1">_FV(H293,"Open")</f>
        <v>103.29</v>
      </c>
      <c r="N293" s="23" cm="1">
        <f t="array" aca="1" ref="N293" ca="1">_FV(H293,"Low")</f>
        <v>103.25</v>
      </c>
      <c r="O293" s="23" cm="1">
        <f t="array" aca="1" ref="O293" ca="1">_FV(H293,"High")</f>
        <v>104.425</v>
      </c>
      <c r="P293" s="23" cm="1">
        <f t="array" aca="1" ref="P293" ca="1">_FV(H293,"Previous close",TRUE)</f>
        <v>102.58</v>
      </c>
      <c r="Q293" s="23" cm="1">
        <f t="array" aca="1" ref="Q293" ca="1">_FV(H293,"52 week low",TRUE)</f>
        <v>81.150000000000006</v>
      </c>
      <c r="R293" s="23" cm="1">
        <f t="array" aca="1" ref="R293" ca="1">_FV(H293,"52 week high",TRUE)</f>
        <v>105.58</v>
      </c>
      <c r="S293" s="8" cm="1">
        <f t="array" aca="1" ref="S293" ca="1">_FV(H293,"Volume")</f>
        <v>6211600</v>
      </c>
      <c r="T293" s="7" cm="1">
        <f t="array" aca="1" ref="T293" ca="1">_FV(H293,"Volume average",TRUE)</f>
        <v>4940114</v>
      </c>
      <c r="U293" s="7"/>
      <c r="V293" s="25" cm="1">
        <f t="array" aca="1" ref="V293" ca="1">_FV(H293,"Expense ratio",TRUE)</f>
        <v>8.0000000000000004E-4</v>
      </c>
      <c r="W293" s="24" cm="1">
        <f t="array" aca="1" ref="W293" ca="1">_FV(H293,"Market cap",TRUE)</f>
        <v>21914308310.75</v>
      </c>
      <c r="X293" t="str" cm="1">
        <f t="array" aca="1" ref="X293" ca="1">_FV(H293,"Ticker symbol",TRUE)</f>
        <v>XLC</v>
      </c>
      <c r="Y293" t="str">
        <f t="shared" si="4"/>
        <v/>
      </c>
    </row>
    <row r="294" spans="1:26" hidden="1" x14ac:dyDescent="0.25">
      <c r="A294" t="s">
        <v>10909</v>
      </c>
      <c r="B294" t="s">
        <v>6558</v>
      </c>
      <c r="C294" s="25" t="s">
        <v>6600</v>
      </c>
      <c r="D294" s="25" t="s">
        <v>11724</v>
      </c>
      <c r="E294" s="25" t="s">
        <v>4581</v>
      </c>
      <c r="F294" s="25" t="s">
        <v>10909</v>
      </c>
      <c r="G294" t="s">
        <v>11572</v>
      </c>
      <c r="H294" t="e" vm="2399">
        <v>#VALUE!</v>
      </c>
      <c r="I294" s="31" cm="1">
        <f t="array" aca="1" ref="I294" ca="1">_FV(H294,"Last trade time",TRUE)</f>
        <v>45824.840277812502</v>
      </c>
      <c r="J294" s="23" cm="1">
        <f t="array" aca="1" ref="J294" ca="1">_FV(H294,"Price")</f>
        <v>47.65</v>
      </c>
      <c r="K294" s="27" cm="1">
        <f t="array" aca="1" ref="K294" ca="1">_FV(H294,"Change (%)",TRUE)</f>
        <v>-4.1799999999999997E-3</v>
      </c>
      <c r="L294" s="26" cm="1">
        <f t="array" aca="1" ref="L294" ca="1">_FV(H294,"Change")</f>
        <v>-0.2</v>
      </c>
      <c r="M294" s="23" cm="1">
        <f t="array" aca="1" ref="M294" ca="1">_FV(H294,"Open")</f>
        <v>47.97</v>
      </c>
      <c r="N294" s="23" cm="1">
        <f t="array" aca="1" ref="N294" ca="1">_FV(H294,"Low")</f>
        <v>46.97</v>
      </c>
      <c r="O294" s="23" cm="1">
        <f t="array" aca="1" ref="O294" ca="1">_FV(H294,"High")</f>
        <v>48.015000000000001</v>
      </c>
      <c r="P294" s="23" cm="1">
        <f t="array" aca="1" ref="P294" ca="1">_FV(H294,"Previous close",TRUE)</f>
        <v>47.85</v>
      </c>
      <c r="Q294" s="23" cm="1">
        <f t="array" aca="1" ref="Q294" ca="1">_FV(H294,"52 week low",TRUE)</f>
        <v>44.62</v>
      </c>
      <c r="R294" s="23" cm="1">
        <f t="array" aca="1" ref="R294" ca="1">_FV(H294,"52 week high",TRUE)</f>
        <v>58.944899999999997</v>
      </c>
      <c r="S294" s="8" cm="1">
        <f t="array" aca="1" ref="S294" ca="1">_FV(H294,"Volume")</f>
        <v>526043</v>
      </c>
      <c r="T294" s="7" cm="1">
        <f t="array" aca="1" ref="T294" ca="1">_FV(H294,"Volume average",TRUE)</f>
        <v>291835</v>
      </c>
      <c r="U294" s="7"/>
      <c r="V294" s="25" cm="1">
        <f t="array" aca="1" ref="V294" ca="1">_FV(H294,"Expense ratio",TRUE)</f>
        <v>4.0000000000000001E-3</v>
      </c>
      <c r="W294" s="24" cm="1">
        <f t="array" aca="1" ref="W294" ca="1">_FV(H294,"Market cap",TRUE)</f>
        <v>648527723.71000004</v>
      </c>
      <c r="X294" t="str" cm="1">
        <f t="array" aca="1" ref="X294" ca="1">_FV(H294,"Ticker symbol",TRUE)</f>
        <v>IHF</v>
      </c>
      <c r="Y294" t="str">
        <f t="shared" si="4"/>
        <v/>
      </c>
    </row>
    <row r="295" spans="1:26" hidden="1" x14ac:dyDescent="0.25">
      <c r="A295" t="s">
        <v>10159</v>
      </c>
      <c r="B295" t="s">
        <v>6495</v>
      </c>
      <c r="C295" s="25" t="s">
        <v>6600</v>
      </c>
      <c r="D295" s="25" t="s">
        <v>11724</v>
      </c>
      <c r="E295" s="25" t="s">
        <v>11797</v>
      </c>
      <c r="F295" s="25"/>
      <c r="G295" t="s">
        <v>11568</v>
      </c>
      <c r="H295" t="e" vm="2373">
        <v>#VALUE!</v>
      </c>
      <c r="I295" s="31" cm="1">
        <f t="array" aca="1" ref="I295" ca="1">_FV(H295,"Last trade time",TRUE)</f>
        <v>45824.840277777781</v>
      </c>
      <c r="J295" s="23" cm="1">
        <f t="array" aca="1" ref="J295" ca="1">_FV(H295,"Price")</f>
        <v>65.37</v>
      </c>
      <c r="K295" s="27" cm="1">
        <f t="array" aca="1" ref="K295" ca="1">_FV(H295,"Change (%)",TRUE)</f>
        <v>-1.268E-3</v>
      </c>
      <c r="L295" s="26" cm="1">
        <f t="array" aca="1" ref="L295" ca="1">_FV(H295,"Change")</f>
        <v>-8.3000000000000004E-2</v>
      </c>
      <c r="M295" s="23" cm="1">
        <f t="array" aca="1" ref="M295" ca="1">_FV(H295,"Open")</f>
        <v>65.61</v>
      </c>
      <c r="N295" s="23" cm="1">
        <f t="array" aca="1" ref="N295" ca="1">_FV(H295,"Low")</f>
        <v>65.37</v>
      </c>
      <c r="O295" s="23" cm="1">
        <f t="array" aca="1" ref="O295" ca="1">_FV(H295,"High")</f>
        <v>65.98</v>
      </c>
      <c r="P295" s="23" cm="1">
        <f t="array" aca="1" ref="P295" ca="1">_FV(H295,"Previous close",TRUE)</f>
        <v>65.453000000000003</v>
      </c>
      <c r="Q295" s="23" cm="1">
        <f t="array" aca="1" ref="Q295" ca="1">_FV(H295,"52 week low",TRUE)</f>
        <v>58.34</v>
      </c>
      <c r="R295" s="23" cm="1">
        <f t="array" aca="1" ref="R295" ca="1">_FV(H295,"52 week high",TRUE)</f>
        <v>67.47</v>
      </c>
      <c r="S295" s="8" cm="1">
        <f t="array" aca="1" ref="S295" ca="1">_FV(H295,"Volume")</f>
        <v>34858</v>
      </c>
      <c r="T295" s="7" cm="1">
        <f t="array" aca="1" ref="T295" ca="1">_FV(H295,"Volume average",TRUE)</f>
        <v>59692</v>
      </c>
      <c r="U295" s="7"/>
      <c r="V295" s="25" cm="1">
        <f t="array" aca="1" ref="V295" ca="1">_FV(H295,"Expense ratio",TRUE)</f>
        <v>4.0999999999999995E-3</v>
      </c>
      <c r="W295" s="24" cm="1">
        <f t="array" aca="1" ref="W295" ca="1">_FV(H295,"Market cap",TRUE)</f>
        <v>856092785.29999995</v>
      </c>
      <c r="X295" t="str" cm="1">
        <f t="array" aca="1" ref="X295" ca="1">_FV(H295,"Ticker symbol",TRUE)</f>
        <v>KXI</v>
      </c>
      <c r="Y295" t="str">
        <f t="shared" si="4"/>
        <v/>
      </c>
    </row>
    <row r="296" spans="1:26" hidden="1" x14ac:dyDescent="0.25">
      <c r="A296" t="s">
        <v>10914</v>
      </c>
      <c r="B296" t="s">
        <v>4973</v>
      </c>
      <c r="C296" s="25" t="s">
        <v>6600</v>
      </c>
      <c r="D296" s="25" t="s">
        <v>11724</v>
      </c>
      <c r="E296" s="25" t="s">
        <v>11751</v>
      </c>
      <c r="F296" s="25" t="s">
        <v>10914</v>
      </c>
      <c r="G296" t="s">
        <v>11582</v>
      </c>
      <c r="H296" t="e" vm="1788">
        <v>#VALUE!</v>
      </c>
      <c r="I296" s="31" cm="1">
        <f t="array" aca="1" ref="I296" ca="1">_FV(H296,"Last trade time",TRUE)</f>
        <v>45824.936510682812</v>
      </c>
      <c r="J296" s="23" cm="1">
        <f t="array" aca="1" ref="J296" ca="1">_FV(H296,"Price")</f>
        <v>135.69</v>
      </c>
      <c r="K296" s="27" cm="1">
        <f t="array" aca="1" ref="K296" ca="1">_FV(H296,"Change (%)",TRUE)</f>
        <v>-7.1709999999999994E-3</v>
      </c>
      <c r="L296" s="26" cm="1">
        <f t="array" aca="1" ref="L296" ca="1">_FV(H296,"Change")</f>
        <v>-0.98</v>
      </c>
      <c r="M296" s="23" cm="1">
        <f t="array" aca="1" ref="M296" ca="1">_FV(H296,"Open")</f>
        <v>137.29</v>
      </c>
      <c r="N296" s="23" cm="1">
        <f t="array" aca="1" ref="N296" ca="1">_FV(H296,"Low")</f>
        <v>135.52000000000001</v>
      </c>
      <c r="O296" s="23" cm="1">
        <f t="array" aca="1" ref="O296" ca="1">_FV(H296,"High")</f>
        <v>137.54839999999999</v>
      </c>
      <c r="P296" s="23" cm="1">
        <f t="array" aca="1" ref="P296" ca="1">_FV(H296,"Previous close",TRUE)</f>
        <v>136.66999999999999</v>
      </c>
      <c r="Q296" s="23" cm="1">
        <f t="array" aca="1" ref="Q296" ca="1">_FV(H296,"52 week low",TRUE)</f>
        <v>100.39</v>
      </c>
      <c r="R296" s="23" cm="1">
        <f t="array" aca="1" ref="R296" ca="1">_FV(H296,"52 week high",TRUE)</f>
        <v>137.54839999999999</v>
      </c>
      <c r="S296" s="8" cm="1">
        <f t="array" aca="1" ref="S296" ca="1">_FV(H296,"Volume")</f>
        <v>247549</v>
      </c>
      <c r="T296" s="7" cm="1">
        <f t="array" aca="1" ref="T296" ca="1">_FV(H296,"Volume average",TRUE)</f>
        <v>158494</v>
      </c>
      <c r="U296" s="7"/>
      <c r="V296" s="25" cm="1">
        <f t="array" aca="1" ref="V296" ca="1">_FV(H296,"Expense ratio",TRUE)</f>
        <v>5.6999999999999993E-3</v>
      </c>
      <c r="W296" s="24" cm="1">
        <f t="array" aca="1" ref="W296" ca="1">_FV(H296,"Market cap",TRUE)</f>
        <v>5285171536.4099998</v>
      </c>
      <c r="X296" t="str" cm="1">
        <f t="array" aca="1" ref="X296" ca="1">_FV(H296,"Ticker symbol",TRUE)</f>
        <v>PPA</v>
      </c>
      <c r="Y296" t="str">
        <f t="shared" si="4"/>
        <v/>
      </c>
    </row>
    <row r="297" spans="1:26" hidden="1" x14ac:dyDescent="0.25">
      <c r="A297" t="s">
        <v>10905</v>
      </c>
      <c r="B297" t="s">
        <v>7358</v>
      </c>
      <c r="C297" s="25" t="s">
        <v>6600</v>
      </c>
      <c r="D297" s="25" t="s">
        <v>11724</v>
      </c>
      <c r="E297" s="25" t="s">
        <v>10532</v>
      </c>
      <c r="F297" s="25" t="s">
        <v>10905</v>
      </c>
      <c r="G297" t="s">
        <v>11509</v>
      </c>
      <c r="H297" t="e" vm="2725">
        <v>#VALUE!</v>
      </c>
      <c r="I297" s="31" cm="1">
        <f t="array" aca="1" ref="I297" ca="1">_FV(H297,"Last trade time",TRUE)</f>
        <v>45824.882330068751</v>
      </c>
      <c r="J297" s="23" cm="1">
        <f t="array" aca="1" ref="J297" ca="1">_FV(H297,"Price")</f>
        <v>66.53</v>
      </c>
      <c r="K297" s="27" cm="1">
        <f t="array" aca="1" ref="K297" ca="1">_FV(H297,"Change (%)",TRUE)</f>
        <v>1.4486000000000001E-2</v>
      </c>
      <c r="L297" s="26" cm="1">
        <f t="array" aca="1" ref="L297" ca="1">_FV(H297,"Change")</f>
        <v>0.95</v>
      </c>
      <c r="M297" s="23" cm="1">
        <f t="array" aca="1" ref="M297" ca="1">_FV(H297,"Open")</f>
        <v>66.069999999999993</v>
      </c>
      <c r="N297" s="23" cm="1">
        <f t="array" aca="1" ref="N297" ca="1">_FV(H297,"Low")</f>
        <v>66.069999999999993</v>
      </c>
      <c r="O297" s="23" cm="1">
        <f t="array" aca="1" ref="O297" ca="1">_FV(H297,"High")</f>
        <v>66.989999999999995</v>
      </c>
      <c r="P297" s="23" cm="1">
        <f t="array" aca="1" ref="P297" ca="1">_FV(H297,"Previous close",TRUE)</f>
        <v>65.58</v>
      </c>
      <c r="Q297" s="23" cm="1">
        <f t="array" aca="1" ref="Q297" ca="1">_FV(H297,"52 week low",TRUE)</f>
        <v>51.125</v>
      </c>
      <c r="R297" s="23" cm="1">
        <f t="array" aca="1" ref="R297" ca="1">_FV(H297,"52 week high",TRUE)</f>
        <v>72.39</v>
      </c>
      <c r="S297" s="8" cm="1">
        <f t="array" aca="1" ref="S297" ca="1">_FV(H297,"Volume")</f>
        <v>812219</v>
      </c>
      <c r="T297" s="7" cm="1">
        <f t="array" aca="1" ref="T297" ca="1">_FV(H297,"Volume average",TRUE)</f>
        <v>1148996</v>
      </c>
      <c r="U297" s="7"/>
      <c r="V297" s="25" cm="1">
        <f t="array" aca="1" ref="V297" ca="1">_FV(H297,"Expense ratio",TRUE)</f>
        <v>3.4999999999999996E-3</v>
      </c>
      <c r="W297" s="24" cm="1">
        <f t="array" aca="1" ref="W297" ca="1">_FV(H297,"Market cap",TRUE)</f>
        <v>3779938149.46</v>
      </c>
      <c r="X297" t="str" cm="1">
        <f t="array" aca="1" ref="X297" ca="1">_FV(H297,"Ticker symbol",TRUE)</f>
        <v>KBWB</v>
      </c>
      <c r="Y297" t="str">
        <f t="shared" si="4"/>
        <v/>
      </c>
    </row>
    <row r="298" spans="1:26" hidden="1" x14ac:dyDescent="0.25">
      <c r="A298" s="13" t="s">
        <v>10901</v>
      </c>
      <c r="B298" s="13" t="s">
        <v>406</v>
      </c>
      <c r="C298" s="34" t="s">
        <v>6600</v>
      </c>
      <c r="D298" s="34" t="s">
        <v>11724</v>
      </c>
      <c r="E298" s="34" t="s">
        <v>10532</v>
      </c>
      <c r="F298" s="34" t="s">
        <v>10901</v>
      </c>
      <c r="G298" t="s">
        <v>11513</v>
      </c>
      <c r="H298" t="e" vm="120">
        <v>#VALUE!</v>
      </c>
      <c r="I298" s="31" cm="1">
        <f t="array" aca="1" ref="I298" ca="1">_FV(H298,"Last trade time",TRUE)</f>
        <v>45824.840277789066</v>
      </c>
      <c r="J298" s="23" cm="1">
        <f t="array" aca="1" ref="J298" ca="1">_FV(H298,"Price")</f>
        <v>66.83</v>
      </c>
      <c r="K298" s="27" cm="1">
        <f t="array" aca="1" ref="K298" ca="1">_FV(H298,"Change (%)",TRUE)</f>
        <v>7.0830000000000008E-3</v>
      </c>
      <c r="L298" s="26" cm="1">
        <f t="array" aca="1" ref="L298" ca="1">_FV(H298,"Change")</f>
        <v>0.47</v>
      </c>
      <c r="M298" s="23" cm="1">
        <f t="array" aca="1" ref="M298" ca="1">_FV(H298,"Open")</f>
        <v>67.17</v>
      </c>
      <c r="N298" s="23" cm="1">
        <f t="array" aca="1" ref="N298" ca="1">_FV(H298,"Low")</f>
        <v>66.7</v>
      </c>
      <c r="O298" s="23" cm="1">
        <f t="array" aca="1" ref="O298" ca="1">_FV(H298,"High")</f>
        <v>67.61</v>
      </c>
      <c r="P298" s="23" cm="1">
        <f t="array" aca="1" ref="P298" ca="1">_FV(H298,"Previous close",TRUE)</f>
        <v>66.36</v>
      </c>
      <c r="Q298" s="23" cm="1">
        <f t="array" aca="1" ref="Q298" ca="1">_FV(H298,"52 week low",TRUE)</f>
        <v>53.6</v>
      </c>
      <c r="R298" s="23" cm="1">
        <f t="array" aca="1" ref="R298" ca="1">_FV(H298,"52 week high",TRUE)</f>
        <v>72.14</v>
      </c>
      <c r="S298" s="8" cm="1">
        <f t="array" aca="1" ref="S298" ca="1">_FV(H298,"Volume")</f>
        <v>24411</v>
      </c>
      <c r="T298" s="7" cm="1">
        <f t="array" aca="1" ref="T298" ca="1">_FV(H298,"Volume average",TRUE)</f>
        <v>25340</v>
      </c>
      <c r="U298" s="7"/>
      <c r="V298" s="25" cm="1">
        <f t="array" aca="1" ref="V298" ca="1">_FV(H298,"Expense ratio",TRUE)</f>
        <v>1.7899999999999999E-2</v>
      </c>
      <c r="W298" s="24" cm="1">
        <f t="array" aca="1" ref="W298" ca="1">_FV(H298,"Market cap",TRUE)</f>
        <v>258056320.34</v>
      </c>
      <c r="X298" t="str" cm="1">
        <f t="array" aca="1" ref="X298" ca="1">_FV(H298,"Ticker symbol",TRUE)</f>
        <v>PSP</v>
      </c>
      <c r="Y298" t="str">
        <f t="shared" si="4"/>
        <v/>
      </c>
    </row>
    <row r="299" spans="1:26" s="13" customFormat="1" hidden="1" x14ac:dyDescent="0.25">
      <c r="A299" t="s">
        <v>10934</v>
      </c>
      <c r="B299" t="s">
        <v>1772</v>
      </c>
      <c r="C299" s="25" t="s">
        <v>6600</v>
      </c>
      <c r="D299" s="25" t="s">
        <v>11724</v>
      </c>
      <c r="E299" s="25" t="s">
        <v>490</v>
      </c>
      <c r="F299" s="25" t="s">
        <v>10934</v>
      </c>
      <c r="G299" t="s">
        <v>11616</v>
      </c>
      <c r="H299" t="e" vm="579">
        <v>#VALUE!</v>
      </c>
      <c r="I299" s="31" cm="1">
        <f t="array" aca="1" ref="I299" ca="1">_FV(H299,"Last trade time",TRUE)</f>
        <v>45824.928003738278</v>
      </c>
      <c r="J299" s="23" cm="1">
        <f t="array" aca="1" ref="J299" ca="1">_FV(H299,"Price")</f>
        <v>57.39</v>
      </c>
      <c r="K299" s="27" cm="1">
        <f t="array" aca="1" ref="K299" ca="1">_FV(H299,"Change (%)",TRUE)</f>
        <v>1.5751999999999999E-2</v>
      </c>
      <c r="L299" s="26" cm="1">
        <f t="array" aca="1" ref="L299" ca="1">_FV(H299,"Change")</f>
        <v>0.89</v>
      </c>
      <c r="M299" s="23" cm="1">
        <f t="array" aca="1" ref="M299" ca="1">_FV(H299,"Open")</f>
        <v>56.96</v>
      </c>
      <c r="N299" s="23" cm="1">
        <f t="array" aca="1" ref="N299" ca="1">_FV(H299,"Low")</f>
        <v>56.96</v>
      </c>
      <c r="O299" s="23" cm="1">
        <f t="array" aca="1" ref="O299" ca="1">_FV(H299,"High")</f>
        <v>57.600999999999999</v>
      </c>
      <c r="P299" s="23" cm="1">
        <f t="array" aca="1" ref="P299" ca="1">_FV(H299,"Previous close",TRUE)</f>
        <v>56.5</v>
      </c>
      <c r="Q299" s="23" cm="1">
        <f t="array" aca="1" ref="Q299" ca="1">_FV(H299,"52 week low",TRUE)</f>
        <v>43.17</v>
      </c>
      <c r="R299" s="23" cm="1">
        <f t="array" aca="1" ref="R299" ca="1">_FV(H299,"52 week high",TRUE)</f>
        <v>61.3</v>
      </c>
      <c r="S299" s="8" cm="1">
        <f t="array" aca="1" ref="S299" ca="1">_FV(H299,"Volume")</f>
        <v>40783</v>
      </c>
      <c r="T299" s="7" cm="1">
        <f t="array" aca="1" ref="T299" ca="1">_FV(H299,"Volume average",TRUE)</f>
        <v>52195</v>
      </c>
      <c r="U299" s="7"/>
      <c r="V299" s="25" cm="1">
        <f t="array" aca="1" ref="V299" ca="1">_FV(H299,"Expense ratio",TRUE)</f>
        <v>9.4999999999999998E-3</v>
      </c>
      <c r="W299" s="24" cm="1">
        <f t="array" aca="1" ref="W299" ca="1">_FV(H299,"Market cap",TRUE)</f>
        <v>982683406.22000003</v>
      </c>
      <c r="Y299" t="str">
        <f t="shared" si="4"/>
        <v/>
      </c>
      <c r="Z299"/>
    </row>
    <row r="300" spans="1:26" s="13" customFormat="1" hidden="1" x14ac:dyDescent="0.25">
      <c r="A300" t="s">
        <v>10936</v>
      </c>
      <c r="B300" t="s">
        <v>3855</v>
      </c>
      <c r="C300" s="25" t="s">
        <v>6600</v>
      </c>
      <c r="D300" s="46" t="s">
        <v>11724</v>
      </c>
      <c r="E300" s="25" t="s">
        <v>490</v>
      </c>
      <c r="F300" s="25" t="s">
        <v>10936</v>
      </c>
      <c r="G300" t="s">
        <v>11607</v>
      </c>
      <c r="H300" t="e" vm="1374">
        <v>#VALUE!</v>
      </c>
      <c r="I300" s="31" cm="1">
        <f t="array" aca="1" ref="I300" ca="1">_FV(H300,"Last trade time",TRUE)</f>
        <v>45824.93429262656</v>
      </c>
      <c r="J300" s="23" cm="1">
        <f t="array" aca="1" ref="J300" ca="1">_FV(H300,"Price")</f>
        <v>42.32</v>
      </c>
      <c r="K300" s="27" cm="1">
        <f t="array" aca="1" ref="K300" ca="1">_FV(H300,"Change (%)",TRUE)</f>
        <v>1.7308E-2</v>
      </c>
      <c r="L300" s="26" cm="1">
        <f t="array" aca="1" ref="L300" ca="1">_FV(H300,"Change")</f>
        <v>0.72</v>
      </c>
      <c r="M300" s="23" cm="1">
        <f t="array" aca="1" ref="M300" ca="1">_FV(H300,"Open")</f>
        <v>42</v>
      </c>
      <c r="N300" s="23" cm="1">
        <f t="array" aca="1" ref="N300" ca="1">_FV(H300,"Low")</f>
        <v>41.91</v>
      </c>
      <c r="O300" s="23" cm="1">
        <f t="array" aca="1" ref="O300" ca="1">_FV(H300,"High")</f>
        <v>42.44</v>
      </c>
      <c r="P300" s="23" cm="1">
        <f t="array" aca="1" ref="P300" ca="1">_FV(H300,"Previous close",TRUE)</f>
        <v>41.6</v>
      </c>
      <c r="Q300" s="23" cm="1">
        <f t="array" aca="1" ref="Q300" ca="1">_FV(H300,"52 week low",TRUE)</f>
        <v>30.6</v>
      </c>
      <c r="R300" s="23" cm="1">
        <f t="array" aca="1" ref="R300" ca="1">_FV(H300,"52 week high",TRUE)</f>
        <v>42.78</v>
      </c>
      <c r="S300" s="8" cm="1">
        <f t="array" aca="1" ref="S300" ca="1">_FV(H300,"Volume")</f>
        <v>586670</v>
      </c>
      <c r="T300" s="7" cm="1">
        <f t="array" aca="1" ref="T300" ca="1">_FV(H300,"Volume average",TRUE)</f>
        <v>565001</v>
      </c>
      <c r="U300" s="7"/>
      <c r="V300" s="25" cm="1">
        <f t="array" aca="1" ref="V300" ca="1">_FV(H300,"Expense ratio",TRUE)</f>
        <v>6.8000000000000005E-3</v>
      </c>
      <c r="W300" s="24" cm="1">
        <f t="array" aca="1" ref="W300" ca="1">_FV(H300,"Market cap",TRUE)</f>
        <v>3209353287.54</v>
      </c>
      <c r="Y300" t="str">
        <f t="shared" si="4"/>
        <v/>
      </c>
      <c r="Z300"/>
    </row>
    <row r="301" spans="1:26" s="13" customFormat="1" hidden="1" x14ac:dyDescent="0.25">
      <c r="A301" t="s">
        <v>1848</v>
      </c>
      <c r="B301" t="s">
        <v>7826</v>
      </c>
      <c r="C301" s="25" t="s">
        <v>6600</v>
      </c>
      <c r="D301" s="25" t="s">
        <v>11724</v>
      </c>
      <c r="E301" s="25" t="s">
        <v>1848</v>
      </c>
      <c r="F301" s="25"/>
      <c r="G301" t="s">
        <v>11656</v>
      </c>
      <c r="H301" t="e" vm="2923">
        <v>#VALUE!</v>
      </c>
      <c r="I301" s="31" cm="1">
        <f t="array" aca="1" ref="I301" ca="1">_FV(H301,"Last trade time",TRUE)</f>
        <v>45824.843750092186</v>
      </c>
      <c r="J301" s="23" cm="1">
        <f t="array" aca="1" ref="J301" ca="1">_FV(H301,"Price")</f>
        <v>127.71</v>
      </c>
      <c r="K301" s="27" cm="1">
        <f t="array" aca="1" ref="K301" ca="1">_FV(H301,"Change (%)",TRUE)</f>
        <v>5.8279999999999998E-3</v>
      </c>
      <c r="L301" s="26" cm="1">
        <f t="array" aca="1" ref="L301" ca="1">_FV(H301,"Change")</f>
        <v>0.74</v>
      </c>
      <c r="M301" s="23" cm="1">
        <f t="array" aca="1" ref="M301" ca="1">_FV(H301,"Open")</f>
        <v>128.46</v>
      </c>
      <c r="N301" s="23" cm="1">
        <f t="array" aca="1" ref="N301" ca="1">_FV(H301,"Low")</f>
        <v>127.66</v>
      </c>
      <c r="O301" s="23" cm="1">
        <f t="array" aca="1" ref="O301" ca="1">_FV(H301,"High")</f>
        <v>128.54</v>
      </c>
      <c r="P301" s="23" cm="1">
        <f t="array" aca="1" ref="P301" ca="1">_FV(H301,"Previous close",TRUE)</f>
        <v>126.97</v>
      </c>
      <c r="Q301" s="23" cm="1">
        <f t="array" aca="1" ref="Q301" ca="1">_FV(H301,"52 week low",TRUE)</f>
        <v>103.54</v>
      </c>
      <c r="R301" s="23" cm="1">
        <f t="array" aca="1" ref="R301" ca="1">_FV(H301,"52 week high",TRUE)</f>
        <v>150.72470000000001</v>
      </c>
      <c r="S301" s="8" cm="1">
        <f t="array" aca="1" ref="S301" ca="1">_FV(H301,"Volume")</f>
        <v>12258</v>
      </c>
      <c r="T301" s="7" cm="1">
        <f t="array" aca="1" ref="T301" ca="1">_FV(H301,"Volume average",TRUE)</f>
        <v>3871</v>
      </c>
      <c r="U301" s="7"/>
      <c r="V301" s="25" cm="1">
        <f t="array" aca="1" ref="V301" ca="1">_FV(H301,"Expense ratio",TRUE)</f>
        <v>2.8999999999999998E-3</v>
      </c>
      <c r="W301" s="24" cm="1">
        <f t="array" aca="1" ref="W301" ca="1">_FV(H301,"Market cap",TRUE)</f>
        <v>126333341.73</v>
      </c>
      <c r="Y301" t="str">
        <f t="shared" si="4"/>
        <v/>
      </c>
      <c r="Z301"/>
    </row>
    <row r="302" spans="1:26" s="13" customFormat="1" hidden="1" x14ac:dyDescent="0.25">
      <c r="A302" t="s">
        <v>10927</v>
      </c>
      <c r="B302" t="s">
        <v>5061</v>
      </c>
      <c r="C302" s="25" t="s">
        <v>6600</v>
      </c>
      <c r="D302" s="25" t="s">
        <v>11724</v>
      </c>
      <c r="E302" s="25" t="s">
        <v>490</v>
      </c>
      <c r="F302" s="25" t="s">
        <v>10927</v>
      </c>
      <c r="G302" t="s">
        <v>11615</v>
      </c>
      <c r="H302" t="e" vm="1821">
        <v>#VALUE!</v>
      </c>
      <c r="I302" s="31" cm="1">
        <f t="array" aca="1" ref="I302" ca="1">_FV(H302,"Last trade time",TRUE)</f>
        <v>45824.898852916405</v>
      </c>
      <c r="J302" s="23" cm="1">
        <f t="array" aca="1" ref="J302" ca="1">_FV(H302,"Price")</f>
        <v>56.51</v>
      </c>
      <c r="K302" s="27" cm="1">
        <f t="array" aca="1" ref="K302" ca="1">_FV(H302,"Change (%)",TRUE)</f>
        <v>3.3466999999999997E-2</v>
      </c>
      <c r="L302" s="26" cm="1">
        <f t="array" aca="1" ref="L302" ca="1">_FV(H302,"Change")</f>
        <v>1.83</v>
      </c>
      <c r="M302" s="23" cm="1">
        <f t="array" aca="1" ref="M302" ca="1">_FV(H302,"Open")</f>
        <v>55.54</v>
      </c>
      <c r="N302" s="23" cm="1">
        <f t="array" aca="1" ref="N302" ca="1">_FV(H302,"Low")</f>
        <v>55.54</v>
      </c>
      <c r="O302" s="23" cm="1">
        <f t="array" aca="1" ref="O302" ca="1">_FV(H302,"High")</f>
        <v>56.81</v>
      </c>
      <c r="P302" s="23" cm="1">
        <f t="array" aca="1" ref="P302" ca="1">_FV(H302,"Previous close",TRUE)</f>
        <v>54.68</v>
      </c>
      <c r="Q302" s="23" cm="1">
        <f t="array" aca="1" ref="Q302" ca="1">_FV(H302,"52 week low",TRUE)</f>
        <v>37.64</v>
      </c>
      <c r="R302" s="23" cm="1">
        <f t="array" aca="1" ref="R302" ca="1">_FV(H302,"52 week high",TRUE)</f>
        <v>67.326999999999998</v>
      </c>
      <c r="S302" s="8" cm="1">
        <f t="array" aca="1" ref="S302" ca="1">_FV(H302,"Volume")</f>
        <v>42864</v>
      </c>
      <c r="T302" s="7" cm="1">
        <f t="array" aca="1" ref="T302" ca="1">_FV(H302,"Volume average",TRUE)</f>
        <v>53950</v>
      </c>
      <c r="U302" s="7"/>
      <c r="V302" s="25" cm="1">
        <f t="array" aca="1" ref="V302" ca="1">_FV(H302,"Expense ratio",TRUE)</f>
        <v>5.6000000000000008E-3</v>
      </c>
      <c r="W302" s="24" cm="1">
        <f t="array" aca="1" ref="W302" ca="1">_FV(H302,"Market cap",TRUE)</f>
        <v>620273796.41999996</v>
      </c>
      <c r="Y302" t="str">
        <f t="shared" si="4"/>
        <v/>
      </c>
      <c r="Z302"/>
    </row>
    <row r="303" spans="1:26" s="13" customFormat="1" hidden="1" x14ac:dyDescent="0.25">
      <c r="A303" t="s">
        <v>1475</v>
      </c>
      <c r="B303" t="s">
        <v>6479</v>
      </c>
      <c r="C303" s="25" t="s">
        <v>6600</v>
      </c>
      <c r="D303" s="25" t="s">
        <v>11724</v>
      </c>
      <c r="E303" s="25" t="s">
        <v>11805</v>
      </c>
      <c r="F303" s="25"/>
      <c r="G303" t="s">
        <v>11567</v>
      </c>
      <c r="H303" t="e" vm="2366">
        <v>#VALUE!</v>
      </c>
      <c r="I303" s="31" cm="1">
        <f t="array" aca="1" ref="I303" ca="1">_FV(H303,"Last trade time",TRUE)</f>
        <v>45824.840277789066</v>
      </c>
      <c r="J303" s="23" cm="1">
        <f t="array" aca="1" ref="J303" ca="1">_FV(H303,"Price")</f>
        <v>72.291600000000003</v>
      </c>
      <c r="K303" s="27" cm="1">
        <f t="array" aca="1" ref="K303" ca="1">_FV(H303,"Change (%)",TRUE)</f>
        <v>-2.5440000000000003E-3</v>
      </c>
      <c r="L303" s="26" cm="1">
        <f t="array" aca="1" ref="L303" ca="1">_FV(H303,"Change")</f>
        <v>-0.18440000000000001</v>
      </c>
      <c r="M303" s="23" cm="1">
        <f t="array" aca="1" ref="M303" ca="1">_FV(H303,"Open")</f>
        <v>72.989999999999995</v>
      </c>
      <c r="N303" s="23" cm="1">
        <f t="array" aca="1" ref="N303" ca="1">_FV(H303,"Low")</f>
        <v>72.210099999999997</v>
      </c>
      <c r="O303" s="23" cm="1">
        <f t="array" aca="1" ref="O303" ca="1">_FV(H303,"High")</f>
        <v>72.989999999999995</v>
      </c>
      <c r="P303" s="23" cm="1">
        <f t="array" aca="1" ref="P303" ca="1">_FV(H303,"Previous close",TRUE)</f>
        <v>72.475999999999999</v>
      </c>
      <c r="Q303" s="23" cm="1">
        <f t="array" aca="1" ref="Q303" ca="1">_FV(H303,"52 week low",TRUE)</f>
        <v>59.63</v>
      </c>
      <c r="R303" s="23" cm="1">
        <f t="array" aca="1" ref="R303" ca="1">_FV(H303,"52 week high",TRUE)</f>
        <v>74.31</v>
      </c>
      <c r="S303" s="8" cm="1">
        <f t="array" aca="1" ref="S303" ca="1">_FV(H303,"Volume")</f>
        <v>2111</v>
      </c>
      <c r="T303" s="7" cm="1">
        <f t="array" aca="1" ref="T303" ca="1">_FV(H303,"Volume average",TRUE)</f>
        <v>11728</v>
      </c>
      <c r="U303" s="7"/>
      <c r="V303" s="25" cm="1">
        <f t="array" aca="1" ref="V303" ca="1">_FV(H303,"Expense ratio",TRUE)</f>
        <v>4.0999999999999995E-3</v>
      </c>
      <c r="W303" s="24" cm="1">
        <f t="array" aca="1" ref="W303" ca="1">_FV(H303,"Market cap",TRUE)</f>
        <v>187675133.03</v>
      </c>
      <c r="Y303" t="str">
        <f t="shared" si="4"/>
        <v/>
      </c>
      <c r="Z303"/>
    </row>
    <row r="304" spans="1:26" s="13" customFormat="1" hidden="1" x14ac:dyDescent="0.25">
      <c r="A304" t="s">
        <v>10916</v>
      </c>
      <c r="B304" t="s">
        <v>3307</v>
      </c>
      <c r="C304" s="25" t="s">
        <v>6600</v>
      </c>
      <c r="D304" s="25" t="s">
        <v>11724</v>
      </c>
      <c r="E304" s="25" t="s">
        <v>11751</v>
      </c>
      <c r="F304" s="25" t="s">
        <v>10916</v>
      </c>
      <c r="G304" t="s">
        <v>11581</v>
      </c>
      <c r="H304" t="e" vm="1163">
        <v>#VALUE!</v>
      </c>
      <c r="I304" s="31" cm="1">
        <f t="array" aca="1" ref="I304" ca="1">_FV(H304,"Last trade time",TRUE)</f>
        <v>45824.843750103908</v>
      </c>
      <c r="J304" s="23" cm="1">
        <f t="array" aca="1" ref="J304" ca="1">_FV(H304,"Price")</f>
        <v>43.65</v>
      </c>
      <c r="K304" s="27" cm="1">
        <f t="array" aca="1" ref="K304" ca="1">_FV(H304,"Change (%)",TRUE)</f>
        <v>2.9870000000000001E-3</v>
      </c>
      <c r="L304" s="26" cm="1">
        <f t="array" aca="1" ref="L304" ca="1">_FV(H304,"Change")</f>
        <v>0.13</v>
      </c>
      <c r="M304" s="23" cm="1">
        <f t="array" aca="1" ref="M304" ca="1">_FV(H304,"Open")</f>
        <v>43.66</v>
      </c>
      <c r="N304" s="23" cm="1">
        <f t="array" aca="1" ref="N304" ca="1">_FV(H304,"Low")</f>
        <v>43.65</v>
      </c>
      <c r="O304" s="23" cm="1">
        <f t="array" aca="1" ref="O304" ca="1">_FV(H304,"High")</f>
        <v>43.91</v>
      </c>
      <c r="P304" s="23" cm="1">
        <f t="array" aca="1" ref="P304" ca="1">_FV(H304,"Previous close",TRUE)</f>
        <v>43.52</v>
      </c>
      <c r="Q304" s="23" cm="1">
        <f t="array" aca="1" ref="Q304" ca="1">_FV(H304,"52 week low",TRUE)</f>
        <v>35.57</v>
      </c>
      <c r="R304" s="23" cm="1">
        <f t="array" aca="1" ref="R304" ca="1">_FV(H304,"52 week high",TRUE)</f>
        <v>44.21</v>
      </c>
      <c r="S304" s="8" cm="1">
        <f t="array" aca="1" ref="S304" ca="1">_FV(H304,"Volume")</f>
        <v>4289</v>
      </c>
      <c r="T304" s="7" cm="1">
        <f t="array" aca="1" ref="T304" ca="1">_FV(H304,"Volume average",TRUE)</f>
        <v>10059</v>
      </c>
      <c r="U304" s="7"/>
      <c r="V304" s="25" cm="1">
        <f t="array" aca="1" ref="V304" ca="1">_FV(H304,"Expense ratio",TRUE)</f>
        <v>7.4999999999999997E-3</v>
      </c>
      <c r="W304" s="24" cm="1">
        <f t="array" aca="1" ref="W304" ca="1">_FV(H304,"Market cap",TRUE)</f>
        <v>265343359.93000001</v>
      </c>
      <c r="Y304" t="str">
        <f t="shared" si="4"/>
        <v/>
      </c>
      <c r="Z304"/>
    </row>
    <row r="305" spans="1:26" s="13" customFormat="1" hidden="1" x14ac:dyDescent="0.25">
      <c r="A305" t="s">
        <v>10894</v>
      </c>
      <c r="B305" t="s">
        <v>4383</v>
      </c>
      <c r="C305" s="25" t="s">
        <v>6600</v>
      </c>
      <c r="D305" s="46" t="s">
        <v>11724</v>
      </c>
      <c r="E305" s="25" t="s">
        <v>4529</v>
      </c>
      <c r="F305" s="25" t="s">
        <v>10894</v>
      </c>
      <c r="G305" t="s">
        <v>11279</v>
      </c>
      <c r="H305" t="e" vm="1561">
        <v>#VALUE!</v>
      </c>
      <c r="I305" s="31" cm="1">
        <f t="array" aca="1" ref="I305" ca="1">_FV(H305,"Last trade time",TRUE)</f>
        <v>45824.840277777781</v>
      </c>
      <c r="J305" s="23" cm="1">
        <f t="array" aca="1" ref="J305" ca="1">_FV(H305,"Price")</f>
        <v>58</v>
      </c>
      <c r="K305" s="27" cm="1">
        <f t="array" aca="1" ref="K305" ca="1">_FV(H305,"Change (%)",TRUE)</f>
        <v>2.4735E-2</v>
      </c>
      <c r="L305" s="26" cm="1">
        <f t="array" aca="1" ref="L305" ca="1">_FV(H305,"Change")</f>
        <v>1.4</v>
      </c>
      <c r="M305" s="23" cm="1">
        <f t="array" aca="1" ref="M305" ca="1">_FV(H305,"Open")</f>
        <v>57.627600000000001</v>
      </c>
      <c r="N305" s="23" cm="1">
        <f t="array" aca="1" ref="N305" ca="1">_FV(H305,"Low")</f>
        <v>57.627600000000001</v>
      </c>
      <c r="O305" s="23" cm="1">
        <f t="array" aca="1" ref="O305" ca="1">_FV(H305,"High")</f>
        <v>58.03</v>
      </c>
      <c r="P305" s="23" cm="1">
        <f t="array" aca="1" ref="P305" ca="1">_FV(H305,"Previous close",TRUE)</f>
        <v>56.6</v>
      </c>
      <c r="Q305" s="23" cm="1">
        <f t="array" aca="1" ref="Q305" ca="1">_FV(H305,"52 week low",TRUE)</f>
        <v>41.17</v>
      </c>
      <c r="R305" s="23" cm="1">
        <f t="array" aca="1" ref="R305" ca="1">_FV(H305,"52 week high",TRUE)</f>
        <v>59.1</v>
      </c>
      <c r="S305" s="8" cm="1">
        <f t="array" aca="1" ref="S305" ca="1">_FV(H305,"Volume")</f>
        <v>4421</v>
      </c>
      <c r="T305" s="7" cm="1">
        <f t="array" aca="1" ref="T305" ca="1">_FV(H305,"Volume average",TRUE)</f>
        <v>6707</v>
      </c>
      <c r="U305" s="7"/>
      <c r="V305" s="25" cm="1">
        <f t="array" aca="1" ref="V305" ca="1">_FV(H305,"Expense ratio",TRUE)</f>
        <v>6.0999999999999995E-3</v>
      </c>
      <c r="W305" s="24" cm="1">
        <f t="array" aca="1" ref="W305" ca="1">_FV(H305,"Market cap",TRUE)</f>
        <v>133759938.77</v>
      </c>
      <c r="Y305" t="str">
        <f t="shared" si="4"/>
        <v/>
      </c>
      <c r="Z305"/>
    </row>
    <row r="306" spans="1:26" s="13" customFormat="1" hidden="1" x14ac:dyDescent="0.25">
      <c r="A306" t="s">
        <v>10932</v>
      </c>
      <c r="B306" t="s">
        <v>3689</v>
      </c>
      <c r="C306" s="25" t="s">
        <v>6600</v>
      </c>
      <c r="D306" s="25" t="s">
        <v>11724</v>
      </c>
      <c r="E306" s="25" t="s">
        <v>490</v>
      </c>
      <c r="F306" s="25" t="s">
        <v>10932</v>
      </c>
      <c r="G306" t="s">
        <v>11613</v>
      </c>
      <c r="H306" t="e" vm="1309">
        <v>#VALUE!</v>
      </c>
      <c r="I306" s="31" cm="1">
        <f t="array" aca="1" ref="I306" ca="1">_FV(H306,"Last trade time",TRUE)</f>
        <v>45824.843750196094</v>
      </c>
      <c r="J306" s="23" cm="1">
        <f t="array" aca="1" ref="J306" ca="1">_FV(H306,"Price")</f>
        <v>94.92</v>
      </c>
      <c r="K306" s="27" cm="1">
        <f t="array" aca="1" ref="K306" ca="1">_FV(H306,"Change (%)",TRUE)</f>
        <v>1.3777999999999999E-2</v>
      </c>
      <c r="L306" s="26" cm="1">
        <f t="array" aca="1" ref="L306" ca="1">_FV(H306,"Change")</f>
        <v>1.29</v>
      </c>
      <c r="M306" s="23" cm="1">
        <f t="array" aca="1" ref="M306" ca="1">_FV(H306,"Open")</f>
        <v>94.8</v>
      </c>
      <c r="N306" s="23" cm="1">
        <f t="array" aca="1" ref="N306" ca="1">_FV(H306,"Low")</f>
        <v>94.8</v>
      </c>
      <c r="O306" s="23" cm="1">
        <f t="array" aca="1" ref="O306" ca="1">_FV(H306,"High")</f>
        <v>95.442499999999995</v>
      </c>
      <c r="P306" s="23" cm="1">
        <f t="array" aca="1" ref="P306" ca="1">_FV(H306,"Previous close",TRUE)</f>
        <v>93.63</v>
      </c>
      <c r="Q306" s="23" cm="1">
        <f t="array" aca="1" ref="Q306" ca="1">_FV(H306,"52 week low",TRUE)</f>
        <v>74.03</v>
      </c>
      <c r="R306" s="23" cm="1">
        <f t="array" aca="1" ref="R306" ca="1">_FV(H306,"52 week high",TRUE)</f>
        <v>95.442499999999995</v>
      </c>
      <c r="S306" s="8" cm="1">
        <f t="array" aca="1" ref="S306" ca="1">_FV(H306,"Volume")</f>
        <v>1788</v>
      </c>
      <c r="T306" s="7" cm="1">
        <f t="array" aca="1" ref="T306" ca="1">_FV(H306,"Volume average",TRUE)</f>
        <v>4451</v>
      </c>
      <c r="U306" s="7"/>
      <c r="V306" s="25" cm="1">
        <f t="array" aca="1" ref="V306" ca="1">_FV(H306,"Expense ratio",TRUE)</f>
        <v>6.9999999999999993E-3</v>
      </c>
      <c r="W306" s="24" cm="1">
        <f t="array" aca="1" ref="W306" ca="1">_FV(H306,"Market cap",TRUE)</f>
        <v>365131785.13999999</v>
      </c>
      <c r="Y306" t="str">
        <f t="shared" si="4"/>
        <v/>
      </c>
      <c r="Z306"/>
    </row>
    <row r="307" spans="1:26" s="13" customFormat="1" hidden="1" x14ac:dyDescent="0.25">
      <c r="A307" t="s">
        <v>10915</v>
      </c>
      <c r="B307" t="s">
        <v>6638</v>
      </c>
      <c r="C307" s="25" t="s">
        <v>6600</v>
      </c>
      <c r="D307" s="25" t="s">
        <v>11724</v>
      </c>
      <c r="E307" s="25" t="s">
        <v>11751</v>
      </c>
      <c r="F307" s="25" t="s">
        <v>10915</v>
      </c>
      <c r="G307" t="s">
        <v>11577</v>
      </c>
      <c r="H307" t="e" vm="2430">
        <v>#VALUE!</v>
      </c>
      <c r="I307" s="31" cm="1">
        <f t="array" aca="1" ref="I307" ca="1">_FV(H307,"Last trade time",TRUE)</f>
        <v>45824.84027780078</v>
      </c>
      <c r="J307" s="23" cm="1">
        <f t="array" aca="1" ref="J307" ca="1">_FV(H307,"Price")</f>
        <v>66.39</v>
      </c>
      <c r="K307" s="27" cm="1">
        <f t="array" aca="1" ref="K307" ca="1">_FV(H307,"Change (%)",TRUE)</f>
        <v>-4.1999999999999997E-3</v>
      </c>
      <c r="L307" s="26" cm="1">
        <f t="array" aca="1" ref="L307" ca="1">_FV(H307,"Change")</f>
        <v>-0.28000000000000003</v>
      </c>
      <c r="M307" s="23" cm="1">
        <f t="array" aca="1" ref="M307" ca="1">_FV(H307,"Open")</f>
        <v>67.02</v>
      </c>
      <c r="N307" s="23" cm="1">
        <f t="array" aca="1" ref="N307" ca="1">_FV(H307,"Low")</f>
        <v>66.3</v>
      </c>
      <c r="O307" s="23" cm="1">
        <f t="array" aca="1" ref="O307" ca="1">_FV(H307,"High")</f>
        <v>67.2</v>
      </c>
      <c r="P307" s="23" cm="1">
        <f t="array" aca="1" ref="P307" ca="1">_FV(H307,"Previous close",TRUE)</f>
        <v>66.67</v>
      </c>
      <c r="Q307" s="23" cm="1">
        <f t="array" aca="1" ref="Q307" ca="1">_FV(H307,"52 week low",TRUE)</f>
        <v>54.08</v>
      </c>
      <c r="R307" s="23" cm="1">
        <f t="array" aca="1" ref="R307" ca="1">_FV(H307,"52 week high",TRUE)</f>
        <v>67.260000000000005</v>
      </c>
      <c r="S307" s="8" cm="1">
        <f t="array" aca="1" ref="S307" ca="1">_FV(H307,"Volume")</f>
        <v>16783</v>
      </c>
      <c r="T307" s="7" cm="1">
        <f t="array" aca="1" ref="T307" ca="1">_FV(H307,"Volume average",TRUE)</f>
        <v>37963</v>
      </c>
      <c r="U307" s="7"/>
      <c r="V307" s="25" cm="1">
        <f t="array" aca="1" ref="V307" ca="1">_FV(H307,"Expense ratio",TRUE)</f>
        <v>4.0000000000000001E-3</v>
      </c>
      <c r="W307" s="24" cm="1">
        <f t="array" aca="1" ref="W307" ca="1">_FV(H307,"Market cap",TRUE)</f>
        <v>548504383.32000005</v>
      </c>
      <c r="Y307" t="str">
        <f t="shared" si="4"/>
        <v/>
      </c>
      <c r="Z307"/>
    </row>
    <row r="308" spans="1:26" s="13" customFormat="1" hidden="1" x14ac:dyDescent="0.25">
      <c r="A308" t="s">
        <v>10907</v>
      </c>
      <c r="B308" t="s">
        <v>4925</v>
      </c>
      <c r="C308" s="25" t="s">
        <v>6600</v>
      </c>
      <c r="D308" s="25" t="s">
        <v>11724</v>
      </c>
      <c r="E308" s="25" t="s">
        <v>4581</v>
      </c>
      <c r="F308" s="25" t="s">
        <v>10907</v>
      </c>
      <c r="G308" t="s">
        <v>11574</v>
      </c>
      <c r="H308" t="e" vm="1768">
        <v>#VALUE!</v>
      </c>
      <c r="I308" s="31" cm="1">
        <f t="array" aca="1" ref="I308" ca="1">_FV(H308,"Last trade time",TRUE)</f>
        <v>45824.841768020313</v>
      </c>
      <c r="J308" s="23" cm="1">
        <f t="array" aca="1" ref="J308" ca="1">_FV(H308,"Price")</f>
        <v>64.524100000000004</v>
      </c>
      <c r="K308" s="27" cm="1">
        <f t="array" aca="1" ref="K308" ca="1">_FV(H308,"Change (%)",TRUE)</f>
        <v>9.0669999999999987E-3</v>
      </c>
      <c r="L308" s="26" cm="1">
        <f t="array" aca="1" ref="L308" ca="1">_FV(H308,"Change")</f>
        <v>0.57979999999999998</v>
      </c>
      <c r="M308" s="23" cm="1">
        <f t="array" aca="1" ref="M308" ca="1">_FV(H308,"Open")</f>
        <v>64.19</v>
      </c>
      <c r="N308" s="23" cm="1">
        <f t="array" aca="1" ref="N308" ca="1">_FV(H308,"Low")</f>
        <v>63.828800000000001</v>
      </c>
      <c r="O308" s="23" cm="1">
        <f t="array" aca="1" ref="O308" ca="1">_FV(H308,"High")</f>
        <v>64.524100000000004</v>
      </c>
      <c r="P308" s="23" cm="1">
        <f t="array" aca="1" ref="P308" ca="1">_FV(H308,"Previous close",TRUE)</f>
        <v>63.944299999999998</v>
      </c>
      <c r="Q308" s="23" cm="1">
        <f t="array" aca="1" ref="Q308" ca="1">_FV(H308,"52 week low",TRUE)</f>
        <v>54.520899999999997</v>
      </c>
      <c r="R308" s="23" cm="1">
        <f t="array" aca="1" ref="R308" ca="1">_FV(H308,"52 week high",TRUE)</f>
        <v>72.8399</v>
      </c>
      <c r="S308" s="8" cm="1">
        <f t="array" aca="1" ref="S308" ca="1">_FV(H308,"Volume")</f>
        <v>5958</v>
      </c>
      <c r="T308" s="7" cm="1">
        <f t="array" aca="1" ref="T308" ca="1">_FV(H308,"Volume average",TRUE)</f>
        <v>6309</v>
      </c>
      <c r="U308" s="7"/>
      <c r="V308" s="25" cm="1">
        <f t="array" aca="1" ref="V308" ca="1">_FV(H308,"Expense ratio",TRUE)</f>
        <v>5.7999999999999996E-3</v>
      </c>
      <c r="W308" s="24" cm="1">
        <f t="array" aca="1" ref="W308" ca="1">_FV(H308,"Market cap",TRUE)</f>
        <v>221239966</v>
      </c>
      <c r="Y308" t="str">
        <f t="shared" si="4"/>
        <v/>
      </c>
      <c r="Z308"/>
    </row>
    <row r="309" spans="1:26" s="13" customFormat="1" hidden="1" x14ac:dyDescent="0.25">
      <c r="A309" t="s">
        <v>10908</v>
      </c>
      <c r="B309" t="s">
        <v>5025</v>
      </c>
      <c r="C309" s="25" t="s">
        <v>6600</v>
      </c>
      <c r="D309" s="25" t="s">
        <v>11724</v>
      </c>
      <c r="E309" s="25" t="s">
        <v>4581</v>
      </c>
      <c r="F309" s="25" t="s">
        <v>10908</v>
      </c>
      <c r="G309" t="s">
        <v>11575</v>
      </c>
      <c r="H309" t="e" vm="1807">
        <v>#VALUE!</v>
      </c>
      <c r="I309" s="31" cm="1">
        <f t="array" aca="1" ref="I309" ca="1">_FV(H309,"Last trade time",TRUE)</f>
        <v>45824.840277777781</v>
      </c>
      <c r="J309" s="23" cm="1">
        <f t="array" aca="1" ref="J309" ca="1">_FV(H309,"Price")</f>
        <v>81.8</v>
      </c>
      <c r="K309" s="27" cm="1">
        <f t="array" aca="1" ref="K309" ca="1">_FV(H309,"Change (%)",TRUE)</f>
        <v>3.656E-3</v>
      </c>
      <c r="L309" s="26" cm="1">
        <f t="array" aca="1" ref="L309" ca="1">_FV(H309,"Change")</f>
        <v>0.29799999999999999</v>
      </c>
      <c r="M309" s="23" cm="1">
        <f t="array" aca="1" ref="M309" ca="1">_FV(H309,"Open")</f>
        <v>81.99</v>
      </c>
      <c r="N309" s="23" cm="1">
        <f t="array" aca="1" ref="N309" ca="1">_FV(H309,"Low")</f>
        <v>81.61</v>
      </c>
      <c r="O309" s="23" cm="1">
        <f t="array" aca="1" ref="O309" ca="1">_FV(H309,"High")</f>
        <v>82.11</v>
      </c>
      <c r="P309" s="23" cm="1">
        <f t="array" aca="1" ref="P309" ca="1">_FV(H309,"Previous close",TRUE)</f>
        <v>81.501999999999995</v>
      </c>
      <c r="Q309" s="23" cm="1">
        <f t="array" aca="1" ref="Q309" ca="1">_FV(H309,"52 week low",TRUE)</f>
        <v>72.250799999999998</v>
      </c>
      <c r="R309" s="23" cm="1">
        <f t="array" aca="1" ref="R309" ca="1">_FV(H309,"52 week high",TRUE)</f>
        <v>89.87</v>
      </c>
      <c r="S309" s="8" cm="1">
        <f t="array" aca="1" ref="S309" ca="1">_FV(H309,"Volume")</f>
        <v>8499</v>
      </c>
      <c r="T309" s="7" cm="1">
        <f t="array" aca="1" ref="T309" ca="1">_FV(H309,"Volume average",TRUE)</f>
        <v>9223</v>
      </c>
      <c r="U309" s="7"/>
      <c r="V309" s="25" cm="1">
        <f t="array" aca="1" ref="V309" ca="1">_FV(H309,"Expense ratio",TRUE)</f>
        <v>5.6000000000000008E-3</v>
      </c>
      <c r="W309" s="24" cm="1">
        <f t="array" aca="1" ref="W309" ca="1">_FV(H309,"Market cap",TRUE)</f>
        <v>234111603.66999999</v>
      </c>
      <c r="Y309" t="str">
        <f t="shared" si="4"/>
        <v/>
      </c>
      <c r="Z309"/>
    </row>
    <row r="310" spans="1:26" s="13" customFormat="1" hidden="1" x14ac:dyDescent="0.25">
      <c r="A310" t="s">
        <v>4581</v>
      </c>
      <c r="B310" t="s">
        <v>6488</v>
      </c>
      <c r="C310" s="25" t="s">
        <v>6600</v>
      </c>
      <c r="D310" s="46" t="s">
        <v>11724</v>
      </c>
      <c r="E310" s="25" t="s">
        <v>11811</v>
      </c>
      <c r="F310" s="25"/>
      <c r="G310" t="s">
        <v>11564</v>
      </c>
      <c r="H310" t="e" vm="2370">
        <v>#VALUE!</v>
      </c>
      <c r="I310" s="31" cm="1">
        <f t="array" aca="1" ref="I310" ca="1">_FV(H310,"Last trade time",TRUE)</f>
        <v>45824.906543680467</v>
      </c>
      <c r="J310" s="23" cm="1">
        <f t="array" aca="1" ref="J310" ca="1">_FV(H310,"Price")</f>
        <v>86.53</v>
      </c>
      <c r="K310" s="27" cm="1">
        <f t="array" aca="1" ref="K310" ca="1">_FV(H310,"Change (%)",TRUE)</f>
        <v>-5.9389999999999998E-3</v>
      </c>
      <c r="L310" s="26" cm="1">
        <f t="array" aca="1" ref="L310" ca="1">_FV(H310,"Change")</f>
        <v>-0.51700000000000002</v>
      </c>
      <c r="M310" s="23" cm="1">
        <f t="array" aca="1" ref="M310" ca="1">_FV(H310,"Open")</f>
        <v>87.15</v>
      </c>
      <c r="N310" s="23" cm="1">
        <f t="array" aca="1" ref="N310" ca="1">_FV(H310,"Low")</f>
        <v>86.32</v>
      </c>
      <c r="O310" s="23" cm="1">
        <f t="array" aca="1" ref="O310" ca="1">_FV(H310,"High")</f>
        <v>87.41</v>
      </c>
      <c r="P310" s="23" cm="1">
        <f t="array" aca="1" ref="P310" ca="1">_FV(H310,"Previous close",TRUE)</f>
        <v>87.046999999999997</v>
      </c>
      <c r="Q310" s="23" cm="1">
        <f t="array" aca="1" ref="Q310" ca="1">_FV(H310,"52 week low",TRUE)</f>
        <v>80.680999999999997</v>
      </c>
      <c r="R310" s="23" cm="1">
        <f t="array" aca="1" ref="R310" ca="1">_FV(H310,"52 week high",TRUE)</f>
        <v>101.30500000000001</v>
      </c>
      <c r="S310" s="8" cm="1">
        <f t="array" aca="1" ref="S310" ca="1">_FV(H310,"Volume")</f>
        <v>171563</v>
      </c>
      <c r="T310" s="7" cm="1">
        <f t="array" aca="1" ref="T310" ca="1">_FV(H310,"Volume average",TRUE)</f>
        <v>227328</v>
      </c>
      <c r="U310" s="7"/>
      <c r="V310" s="25" cm="1">
        <f t="array" aca="1" ref="V310" ca="1">_FV(H310,"Expense ratio",TRUE)</f>
        <v>4.0999999999999995E-3</v>
      </c>
      <c r="W310" s="24" cm="1">
        <f t="array" aca="1" ref="W310" ca="1">_FV(H310,"Market cap",TRUE)</f>
        <v>3730388515.73</v>
      </c>
      <c r="Y310" t="str">
        <f t="shared" si="4"/>
        <v/>
      </c>
      <c r="Z310"/>
    </row>
    <row r="311" spans="1:26" hidden="1" x14ac:dyDescent="0.25">
      <c r="A311" t="s">
        <v>10922</v>
      </c>
      <c r="B311" t="s">
        <v>6401</v>
      </c>
      <c r="C311" s="25" t="s">
        <v>6600</v>
      </c>
      <c r="D311" s="25" t="s">
        <v>11724</v>
      </c>
      <c r="E311" s="25" t="s">
        <v>11764</v>
      </c>
      <c r="F311" s="25" t="s">
        <v>10922</v>
      </c>
      <c r="G311" t="s">
        <v>11585</v>
      </c>
      <c r="H311" t="e" vm="2339">
        <v>#VALUE!</v>
      </c>
      <c r="I311" s="31" cm="1">
        <f t="array" aca="1" ref="I311" ca="1">_FV(H311,"Last trade time",TRUE)</f>
        <v>45824.840277823438</v>
      </c>
      <c r="J311" s="23" cm="1">
        <f t="array" aca="1" ref="J311" ca="1">_FV(H311,"Price")</f>
        <v>52.916800000000002</v>
      </c>
      <c r="K311" s="27" cm="1">
        <f t="array" aca="1" ref="K311" ca="1">_FV(H311,"Change (%)",TRUE)</f>
        <v>5.0920000000000002E-3</v>
      </c>
      <c r="L311" s="26" cm="1">
        <f t="array" aca="1" ref="L311" ca="1">_FV(H311,"Change")</f>
        <v>0.2681</v>
      </c>
      <c r="M311" s="23" cm="1">
        <f t="array" aca="1" ref="M311" ca="1">_FV(H311,"Open")</f>
        <v>52.96</v>
      </c>
      <c r="N311" s="23" cm="1">
        <f t="array" aca="1" ref="N311" ca="1">_FV(H311,"Low")</f>
        <v>52.891100000000002</v>
      </c>
      <c r="O311" s="23" cm="1">
        <f t="array" aca="1" ref="O311" ca="1">_FV(H311,"High")</f>
        <v>53.15</v>
      </c>
      <c r="P311" s="23" cm="1">
        <f t="array" aca="1" ref="P311" ca="1">_FV(H311,"Previous close",TRUE)</f>
        <v>52.648699999999998</v>
      </c>
      <c r="Q311" s="23" cm="1">
        <f t="array" aca="1" ref="Q311" ca="1">_FV(H311,"52 week low",TRUE)</f>
        <v>42.65</v>
      </c>
      <c r="R311" s="23" cm="1">
        <f t="array" aca="1" ref="R311" ca="1">_FV(H311,"52 week high",TRUE)</f>
        <v>53.57</v>
      </c>
      <c r="S311" s="8" cm="1">
        <f t="array" aca="1" ref="S311" ca="1">_FV(H311,"Volume")</f>
        <v>8121</v>
      </c>
      <c r="T311" s="7" cm="1">
        <f t="array" aca="1" ref="T311" ca="1">_FV(H311,"Volume average",TRUE)</f>
        <v>5508</v>
      </c>
      <c r="U311" s="7"/>
      <c r="V311" s="25" cm="1">
        <f t="array" aca="1" ref="V311" ca="1">_FV(H311,"Expense ratio",TRUE)</f>
        <v>4.1999999999999997E-3</v>
      </c>
      <c r="W311" s="24" cm="1">
        <f t="array" aca="1" ref="W311" ca="1">_FV(H311,"Market cap",TRUE)</f>
        <v>153093337.53</v>
      </c>
      <c r="Y311" t="str">
        <f t="shared" si="4"/>
        <v/>
      </c>
    </row>
    <row r="312" spans="1:26" hidden="1" x14ac:dyDescent="0.25">
      <c r="A312" t="s">
        <v>10869</v>
      </c>
      <c r="B312" t="s">
        <v>6484</v>
      </c>
      <c r="C312" s="25" t="s">
        <v>6600</v>
      </c>
      <c r="D312" s="46" t="s">
        <v>11724</v>
      </c>
      <c r="E312" s="25" t="s">
        <v>11813</v>
      </c>
      <c r="F312" s="25"/>
      <c r="G312" t="s">
        <v>11566</v>
      </c>
      <c r="H312" t="e" vm="2368">
        <v>#VALUE!</v>
      </c>
      <c r="I312" s="31" cm="1">
        <f t="array" aca="1" ref="I312" ca="1">_FV(H312,"Last trade time",TRUE)</f>
        <v>45824.840277789066</v>
      </c>
      <c r="J312" s="23" cm="1">
        <f t="array" aca="1" ref="J312" ca="1">_FV(H312,"Price")</f>
        <v>108.54</v>
      </c>
      <c r="K312" s="27" cm="1">
        <f t="array" aca="1" ref="K312" ca="1">_FV(H312,"Change (%)",TRUE)</f>
        <v>1.4374E-2</v>
      </c>
      <c r="L312" s="26" cm="1">
        <f t="array" aca="1" ref="L312" ca="1">_FV(H312,"Change")</f>
        <v>1.538</v>
      </c>
      <c r="M312" s="23" cm="1">
        <f t="array" aca="1" ref="M312" ca="1">_FV(H312,"Open")</f>
        <v>108.02</v>
      </c>
      <c r="N312" s="23" cm="1">
        <f t="array" aca="1" ref="N312" ca="1">_FV(H312,"Low")</f>
        <v>107.96</v>
      </c>
      <c r="O312" s="23" cm="1">
        <f t="array" aca="1" ref="O312" ca="1">_FV(H312,"High")</f>
        <v>108.78</v>
      </c>
      <c r="P312" s="23" cm="1">
        <f t="array" aca="1" ref="P312" ca="1">_FV(H312,"Previous close",TRUE)</f>
        <v>107.002</v>
      </c>
      <c r="Q312" s="23" cm="1">
        <f t="array" aca="1" ref="Q312" ca="1">_FV(H312,"52 week low",TRUE)</f>
        <v>82.18</v>
      </c>
      <c r="R312" s="23" cm="1">
        <f t="array" aca="1" ref="R312" ca="1">_FV(H312,"52 week high",TRUE)</f>
        <v>109.76</v>
      </c>
      <c r="S312" s="8" cm="1">
        <f t="array" aca="1" ref="S312" ca="1">_FV(H312,"Volume")</f>
        <v>14946</v>
      </c>
      <c r="T312" s="7" cm="1">
        <f t="array" aca="1" ref="T312" ca="1">_FV(H312,"Volume average",TRUE)</f>
        <v>29666</v>
      </c>
      <c r="U312" s="7"/>
      <c r="V312" s="25" cm="1">
        <f t="array" aca="1" ref="V312" ca="1">_FV(H312,"Expense ratio",TRUE)</f>
        <v>4.0999999999999995E-3</v>
      </c>
      <c r="W312" s="24" cm="1">
        <f t="array" aca="1" ref="W312" ca="1">_FV(H312,"Market cap",TRUE)</f>
        <v>416572977.16000003</v>
      </c>
      <c r="Y312" t="str">
        <f t="shared" si="4"/>
        <v/>
      </c>
    </row>
    <row r="313" spans="1:26" hidden="1" x14ac:dyDescent="0.25">
      <c r="A313" t="s">
        <v>10161</v>
      </c>
      <c r="B313" t="s">
        <v>6508</v>
      </c>
      <c r="C313" s="25" t="s">
        <v>6600</v>
      </c>
      <c r="D313" s="25" t="s">
        <v>11724</v>
      </c>
      <c r="E313" s="25" t="s">
        <v>11814</v>
      </c>
      <c r="F313" s="25"/>
      <c r="G313" t="s">
        <v>11563</v>
      </c>
      <c r="H313" t="e" vm="2379">
        <v>#VALUE!</v>
      </c>
      <c r="I313" s="31" cm="1">
        <f t="array" aca="1" ref="I313" ca="1">_FV(H313,"Last trade time",TRUE)</f>
        <v>45824.892187974219</v>
      </c>
      <c r="J313" s="23" cm="1">
        <f t="array" aca="1" ref="J313" ca="1">_FV(H313,"Price")</f>
        <v>107.45</v>
      </c>
      <c r="K313" s="27" cm="1">
        <f t="array" aca="1" ref="K313" ca="1">_FV(H313,"Change (%)",TRUE)</f>
        <v>1.1275E-2</v>
      </c>
      <c r="L313" s="26" cm="1">
        <f t="array" aca="1" ref="L313" ca="1">_FV(H313,"Change")</f>
        <v>1.198</v>
      </c>
      <c r="M313" s="23" cm="1">
        <f t="array" aca="1" ref="M313" ca="1">_FV(H313,"Open")</f>
        <v>107.31</v>
      </c>
      <c r="N313" s="23" cm="1">
        <f t="array" aca="1" ref="N313" ca="1">_FV(H313,"Low")</f>
        <v>107.31</v>
      </c>
      <c r="O313" s="23" cm="1">
        <f t="array" aca="1" ref="O313" ca="1">_FV(H313,"High")</f>
        <v>108.31</v>
      </c>
      <c r="P313" s="23" cm="1">
        <f t="array" aca="1" ref="P313" ca="1">_FV(H313,"Previous close",TRUE)</f>
        <v>106.252</v>
      </c>
      <c r="Q313" s="23" cm="1">
        <f t="array" aca="1" ref="Q313" ca="1">_FV(H313,"52 week low",TRUE)</f>
        <v>82.6</v>
      </c>
      <c r="R313" s="23" cm="1">
        <f t="array" aca="1" ref="R313" ca="1">_FV(H313,"52 week high",TRUE)</f>
        <v>110.31</v>
      </c>
      <c r="S313" s="8" cm="1">
        <f t="array" aca="1" ref="S313" ca="1">_FV(H313,"Volume")</f>
        <v>7487</v>
      </c>
      <c r="T313" s="7" cm="1">
        <f t="array" aca="1" ref="T313" ca="1">_FV(H313,"Volume average",TRUE)</f>
        <v>15433</v>
      </c>
      <c r="U313" s="7"/>
      <c r="V313" s="25" cm="1">
        <f t="array" aca="1" ref="V313" ca="1">_FV(H313,"Expense ratio",TRUE)</f>
        <v>4.0999999999999995E-3</v>
      </c>
      <c r="W313" s="24" cm="1">
        <f t="array" aca="1" ref="W313" ca="1">_FV(H313,"Market cap",TRUE)</f>
        <v>506216910.69999999</v>
      </c>
      <c r="Y313" t="str">
        <f t="shared" si="4"/>
        <v/>
      </c>
    </row>
    <row r="314" spans="1:26" hidden="1" x14ac:dyDescent="0.25">
      <c r="A314" t="s">
        <v>10890</v>
      </c>
      <c r="B314" t="s">
        <v>4310</v>
      </c>
      <c r="C314" s="25" t="s">
        <v>6600</v>
      </c>
      <c r="D314" s="25" t="s">
        <v>11724</v>
      </c>
      <c r="E314" s="25" t="s">
        <v>4529</v>
      </c>
      <c r="F314" s="25" t="s">
        <v>10890</v>
      </c>
      <c r="G314" t="s">
        <v>11281</v>
      </c>
      <c r="H314" t="e" vm="1530">
        <v>#VALUE!</v>
      </c>
      <c r="I314" s="31" cm="1">
        <f t="array" aca="1" ref="I314" ca="1">_FV(H314,"Last trade time",TRUE)</f>
        <v>45824.840277777781</v>
      </c>
      <c r="J314" s="23" cm="1">
        <f t="array" aca="1" ref="J314" ca="1">_FV(H314,"Price")</f>
        <v>47.188699999999997</v>
      </c>
      <c r="K314" s="27" cm="1">
        <f t="array" aca="1" ref="K314" ca="1">_FV(H314,"Change (%)",TRUE)</f>
        <v>7.6600000000000001E-3</v>
      </c>
      <c r="L314" s="26" cm="1">
        <f t="array" aca="1" ref="L314" ca="1">_FV(H314,"Change")</f>
        <v>0.35870000000000002</v>
      </c>
      <c r="M314" s="23" cm="1">
        <f t="array" aca="1" ref="M314" ca="1">_FV(H314,"Open")</f>
        <v>46.97</v>
      </c>
      <c r="N314" s="23" cm="1">
        <f t="array" aca="1" ref="N314" ca="1">_FV(H314,"Low")</f>
        <v>46.97</v>
      </c>
      <c r="O314" s="23" cm="1">
        <f t="array" aca="1" ref="O314" ca="1">_FV(H314,"High")</f>
        <v>47.34</v>
      </c>
      <c r="P314" s="23" cm="1">
        <f t="array" aca="1" ref="P314" ca="1">_FV(H314,"Previous close",TRUE)</f>
        <v>46.83</v>
      </c>
      <c r="Q314" s="23" cm="1">
        <f t="array" aca="1" ref="Q314" ca="1">_FV(H314,"52 week low",TRUE)</f>
        <v>42.570099999999996</v>
      </c>
      <c r="R314" s="23" cm="1">
        <f t="array" aca="1" ref="R314" ca="1">_FV(H314,"52 week high",TRUE)</f>
        <v>49.265000000000001</v>
      </c>
      <c r="S314" s="8" cm="1">
        <f t="array" aca="1" ref="S314" ca="1">_FV(H314,"Volume")</f>
        <v>4301</v>
      </c>
      <c r="T314" s="7" cm="1">
        <f t="array" aca="1" ref="T314" ca="1">_FV(H314,"Volume average",TRUE)</f>
        <v>4301</v>
      </c>
      <c r="U314" s="7"/>
      <c r="V314" s="25" cm="1">
        <f t="array" aca="1" ref="V314" ca="1">_FV(H314,"Expense ratio",TRUE)</f>
        <v>6.1999999999999998E-3</v>
      </c>
      <c r="W314" s="24" cm="1">
        <f t="array" aca="1" ref="W314" ca="1">_FV(H314,"Market cap",TRUE)</f>
        <v>104288052.98999999</v>
      </c>
      <c r="Y314" t="str">
        <f t="shared" si="4"/>
        <v/>
      </c>
    </row>
    <row r="315" spans="1:26" hidden="1" x14ac:dyDescent="0.25">
      <c r="A315" t="s">
        <v>10917</v>
      </c>
      <c r="B315" t="s">
        <v>3945</v>
      </c>
      <c r="C315" s="25" t="s">
        <v>6600</v>
      </c>
      <c r="D315" s="25" t="s">
        <v>11724</v>
      </c>
      <c r="E315" s="25" t="s">
        <v>11751</v>
      </c>
      <c r="F315" s="25" t="s">
        <v>10917</v>
      </c>
      <c r="G315" t="s">
        <v>11583</v>
      </c>
      <c r="H315" t="e" vm="1405">
        <v>#VALUE!</v>
      </c>
      <c r="I315" s="31" cm="1">
        <f t="array" aca="1" ref="I315" ca="1">_FV(H315,"Last trade time",TRUE)</f>
        <v>45824.84164269609</v>
      </c>
      <c r="J315" s="23" cm="1">
        <f t="array" aca="1" ref="J315" ca="1">_FV(H315,"Price")</f>
        <v>14.491</v>
      </c>
      <c r="K315" s="27" cm="1">
        <f t="array" aca="1" ref="K315" ca="1">_FV(H315,"Change (%)",TRUE)</f>
        <v>-6.2069999999999996E-4</v>
      </c>
      <c r="L315" s="26" cm="1">
        <f t="array" aca="1" ref="L315" ca="1">_FV(H315,"Change")</f>
        <v>-8.9999999999999993E-3</v>
      </c>
      <c r="M315" s="23" cm="1">
        <f t="array" aca="1" ref="M315" ca="1">_FV(H315,"Open")</f>
        <v>14.61</v>
      </c>
      <c r="N315" s="23" cm="1">
        <f t="array" aca="1" ref="N315" ca="1">_FV(H315,"Low")</f>
        <v>14.47</v>
      </c>
      <c r="O315" s="23" cm="1">
        <f t="array" aca="1" ref="O315" ca="1">_FV(H315,"High")</f>
        <v>14.61</v>
      </c>
      <c r="P315" s="23" cm="1">
        <f t="array" aca="1" ref="P315" ca="1">_FV(H315,"Previous close",TRUE)</f>
        <v>14.5</v>
      </c>
      <c r="Q315" s="23" cm="1">
        <f t="array" aca="1" ref="Q315" ca="1">_FV(H315,"52 week low",TRUE)</f>
        <v>10.08</v>
      </c>
      <c r="R315" s="23" cm="1">
        <f t="array" aca="1" ref="R315" ca="1">_FV(H315,"52 week high",TRUE)</f>
        <v>18.46</v>
      </c>
      <c r="S315" s="8" cm="1">
        <f t="array" aca="1" ref="S315" ca="1">_FV(H315,"Volume")</f>
        <v>4038</v>
      </c>
      <c r="T315" s="7" cm="1">
        <f t="array" aca="1" ref="T315" ca="1">_FV(H315,"Volume average",TRUE)</f>
        <v>15883</v>
      </c>
      <c r="U315" s="7"/>
      <c r="V315" s="25" cm="1">
        <f t="array" aca="1" ref="V315" ca="1">_FV(H315,"Expense ratio",TRUE)</f>
        <v>6.5000000000000006E-3</v>
      </c>
      <c r="W315" s="24" cm="1">
        <f t="array" aca="1" ref="W315" ca="1">_FV(H315,"Market cap",TRUE)</f>
        <v>8340514.79</v>
      </c>
      <c r="Y315" t="str">
        <f t="shared" si="4"/>
        <v/>
      </c>
    </row>
    <row r="316" spans="1:26" hidden="1" x14ac:dyDescent="0.25">
      <c r="A316" t="s">
        <v>4581</v>
      </c>
      <c r="B316" t="s">
        <v>7798</v>
      </c>
      <c r="C316" s="25" t="s">
        <v>6600</v>
      </c>
      <c r="D316" s="25" t="s">
        <v>11724</v>
      </c>
      <c r="E316" s="25" t="s">
        <v>4581</v>
      </c>
      <c r="F316" s="25"/>
      <c r="G316" t="s">
        <v>11655</v>
      </c>
      <c r="H316" t="e" vm="2911">
        <v>#VALUE!</v>
      </c>
      <c r="I316" s="31" cm="1">
        <f t="array" aca="1" ref="I316" ca="1">_FV(H316,"Last trade time",TRUE)</f>
        <v>45824.843750092186</v>
      </c>
      <c r="J316" s="23" cm="1">
        <f t="array" aca="1" ref="J316" ca="1">_FV(H316,"Price")</f>
        <v>40.53</v>
      </c>
      <c r="K316" s="27" cm="1">
        <f t="array" aca="1" ref="K316" ca="1">_FV(H316,"Change (%)",TRUE)</f>
        <v>2.4729999999999999E-3</v>
      </c>
      <c r="L316" s="26" cm="1">
        <f t="array" aca="1" ref="L316" ca="1">_FV(H316,"Change")</f>
        <v>0.1</v>
      </c>
      <c r="M316" s="23" cm="1">
        <f t="array" aca="1" ref="M316" ca="1">_FV(H316,"Open")</f>
        <v>40.68</v>
      </c>
      <c r="N316" s="23" cm="1">
        <f t="array" aca="1" ref="N316" ca="1">_FV(H316,"Low")</f>
        <v>40.36</v>
      </c>
      <c r="O316" s="23" cm="1">
        <f t="array" aca="1" ref="O316" ca="1">_FV(H316,"High")</f>
        <v>40.783799999999999</v>
      </c>
      <c r="P316" s="23" cm="1">
        <f t="array" aca="1" ref="P316" ca="1">_FV(H316,"Previous close",TRUE)</f>
        <v>40.43</v>
      </c>
      <c r="Q316" s="23" cm="1">
        <f t="array" aca="1" ref="Q316" ca="1">_FV(H316,"52 week low",TRUE)</f>
        <v>36.69</v>
      </c>
      <c r="R316" s="23" cm="1">
        <f t="array" aca="1" ref="R316" ca="1">_FV(H316,"52 week high",TRUE)</f>
        <v>49.05</v>
      </c>
      <c r="S316" s="8" cm="1">
        <f t="array" aca="1" ref="S316" ca="1">_FV(H316,"Volume")</f>
        <v>8252</v>
      </c>
      <c r="T316" s="7" cm="1">
        <f t="array" aca="1" ref="T316" ca="1">_FV(H316,"Volume average",TRUE)</f>
        <v>8464</v>
      </c>
      <c r="U316" s="7"/>
      <c r="V316" s="25" cm="1">
        <f t="array" aca="1" ref="V316" ca="1">_FV(H316,"Expense ratio",TRUE)</f>
        <v>2.8999999999999998E-3</v>
      </c>
      <c r="W316" s="24" cm="1">
        <f t="array" aca="1" ref="W316" ca="1">_FV(H316,"Market cap",TRUE)</f>
        <v>146739590.43000001</v>
      </c>
      <c r="Y316" t="str">
        <f t="shared" si="4"/>
        <v/>
      </c>
    </row>
    <row r="317" spans="1:26" hidden="1" x14ac:dyDescent="0.25">
      <c r="A317" t="s">
        <v>10912</v>
      </c>
      <c r="B317" t="s">
        <v>3418</v>
      </c>
      <c r="C317" s="25" t="s">
        <v>6600</v>
      </c>
      <c r="D317" s="25" t="s">
        <v>11724</v>
      </c>
      <c r="E317" s="25" t="s">
        <v>4581</v>
      </c>
      <c r="F317" s="25" t="s">
        <v>10912</v>
      </c>
      <c r="G317" t="s">
        <v>11571</v>
      </c>
      <c r="H317" t="e" vm="1202">
        <v>#VALUE!</v>
      </c>
      <c r="I317" s="31" cm="1">
        <f t="array" aca="1" ref="I317" ca="1">_FV(H317,"Last trade time",TRUE)</f>
        <v>45824.843750196094</v>
      </c>
      <c r="J317" s="23" cm="1">
        <f t="array" aca="1" ref="J317" ca="1">_FV(H317,"Price")</f>
        <v>25.3202</v>
      </c>
      <c r="K317" s="27" cm="1">
        <f t="array" aca="1" ref="K317" ca="1">_FV(H317,"Change (%)",TRUE)</f>
        <v>-3.1419999999999998E-3</v>
      </c>
      <c r="L317" s="26" cm="1">
        <f t="array" aca="1" ref="L317" ca="1">_FV(H317,"Change")</f>
        <v>-7.9799999999999996E-2</v>
      </c>
      <c r="M317" s="23" cm="1">
        <f t="array" aca="1" ref="M317" ca="1">_FV(H317,"Open")</f>
        <v>25.39</v>
      </c>
      <c r="N317" s="23" cm="1">
        <f t="array" aca="1" ref="N317" ca="1">_FV(H317,"Low")</f>
        <v>25.16</v>
      </c>
      <c r="O317" s="23" cm="1">
        <f t="array" aca="1" ref="O317" ca="1">_FV(H317,"High")</f>
        <v>25.48</v>
      </c>
      <c r="P317" s="23" cm="1">
        <f t="array" aca="1" ref="P317" ca="1">_FV(H317,"Previous close",TRUE)</f>
        <v>25.4</v>
      </c>
      <c r="Q317" s="23" cm="1">
        <f t="array" aca="1" ref="Q317" ca="1">_FV(H317,"52 week low",TRUE)</f>
        <v>20.095500000000001</v>
      </c>
      <c r="R317" s="23" cm="1">
        <f t="array" aca="1" ref="R317" ca="1">_FV(H317,"52 week high",TRUE)</f>
        <v>30.1083</v>
      </c>
      <c r="S317" s="8" cm="1">
        <f t="array" aca="1" ref="S317" ca="1">_FV(H317,"Volume")</f>
        <v>5646</v>
      </c>
      <c r="T317" s="7" cm="1">
        <f t="array" aca="1" ref="T317" ca="1">_FV(H317,"Volume average",TRUE)</f>
        <v>11428</v>
      </c>
      <c r="U317" s="7"/>
      <c r="V317" s="25" cm="1">
        <f t="array" aca="1" ref="V317" ca="1">_FV(H317,"Expense ratio",TRUE)</f>
        <v>7.4999999999999997E-3</v>
      </c>
      <c r="W317" s="24" cm="1">
        <f t="array" aca="1" ref="W317" ca="1">_FV(H317,"Market cap",TRUE)</f>
        <v>66839099.159999996</v>
      </c>
      <c r="Y317" t="str">
        <f t="shared" si="4"/>
        <v/>
      </c>
    </row>
    <row r="318" spans="1:26" hidden="1" x14ac:dyDescent="0.25">
      <c r="A318" t="s">
        <v>10906</v>
      </c>
      <c r="B318" t="s">
        <v>7380</v>
      </c>
      <c r="C318" s="25" t="s">
        <v>6600</v>
      </c>
      <c r="D318" s="46" t="s">
        <v>11724</v>
      </c>
      <c r="E318" s="25" t="s">
        <v>10532</v>
      </c>
      <c r="F318" s="25" t="s">
        <v>10906</v>
      </c>
      <c r="G318" t="s">
        <v>11510</v>
      </c>
      <c r="H318" t="e" vm="2734">
        <v>#VALUE!</v>
      </c>
      <c r="I318" s="31" cm="1">
        <f t="array" aca="1" ref="I318" ca="1">_FV(H318,"Last trade time",TRUE)</f>
        <v>45824.843750034372</v>
      </c>
      <c r="J318" s="23" cm="1">
        <f t="array" aca="1" ref="J318" ca="1">_FV(H318,"Price")</f>
        <v>55.35</v>
      </c>
      <c r="K318" s="27" cm="1">
        <f t="array" aca="1" ref="K318" ca="1">_FV(H318,"Change (%)",TRUE)</f>
        <v>-2.7029999999999997E-3</v>
      </c>
      <c r="L318" s="26" cm="1">
        <f t="array" aca="1" ref="L318" ca="1">_FV(H318,"Change")</f>
        <v>-0.15</v>
      </c>
      <c r="M318" s="23" cm="1">
        <f t="array" aca="1" ref="M318" ca="1">_FV(H318,"Open")</f>
        <v>55.4024</v>
      </c>
      <c r="N318" s="23" cm="1">
        <f t="array" aca="1" ref="N318" ca="1">_FV(H318,"Low")</f>
        <v>55.35</v>
      </c>
      <c r="O318" s="23" cm="1">
        <f t="array" aca="1" ref="O318" ca="1">_FV(H318,"High")</f>
        <v>55.4998</v>
      </c>
      <c r="P318" s="23" cm="1">
        <f t="array" aca="1" ref="P318" ca="1">_FV(H318,"Previous close",TRUE)</f>
        <v>55.5</v>
      </c>
      <c r="Q318" s="23" cm="1">
        <f t="array" aca="1" ref="Q318" ca="1">_FV(H318,"52 week low",TRUE)</f>
        <v>46.04</v>
      </c>
      <c r="R318" s="23" cm="1">
        <f t="array" aca="1" ref="R318" ca="1">_FV(H318,"52 week high",TRUE)</f>
        <v>69.749899999999997</v>
      </c>
      <c r="S318" s="8" cm="1">
        <f t="array" aca="1" ref="S318" ca="1">_FV(H318,"Volume")</f>
        <v>2516</v>
      </c>
      <c r="T318" s="7" cm="1">
        <f t="array" aca="1" ref="T318" ca="1">_FV(H318,"Volume average",TRUE)</f>
        <v>1931</v>
      </c>
      <c r="U318" s="7"/>
      <c r="V318" s="25" cm="1">
        <f t="array" aca="1" ref="V318" ca="1">_FV(H318,"Expense ratio",TRUE)</f>
        <v>3.4999999999999996E-3</v>
      </c>
      <c r="W318" s="24" cm="1">
        <f t="array" aca="1" ref="W318" ca="1">_FV(H318,"Market cap",TRUE)</f>
        <v>47651904.990000002</v>
      </c>
      <c r="Y318" t="str">
        <f t="shared" ref="Y318:Y381" si="5">IF(B318=B317,"XXX","")</f>
        <v/>
      </c>
    </row>
    <row r="319" spans="1:26" hidden="1" x14ac:dyDescent="0.25">
      <c r="A319" t="s">
        <v>10895</v>
      </c>
      <c r="B319" t="s">
        <v>1353</v>
      </c>
      <c r="C319" s="25" t="s">
        <v>6600</v>
      </c>
      <c r="D319" s="25" t="s">
        <v>11724</v>
      </c>
      <c r="E319" s="25" t="s">
        <v>4529</v>
      </c>
      <c r="F319" s="25" t="s">
        <v>10895</v>
      </c>
      <c r="G319" t="s">
        <v>11283</v>
      </c>
      <c r="H319" t="e" vm="429">
        <v>#VALUE!</v>
      </c>
      <c r="I319" s="31" cm="1">
        <f t="array" aca="1" ref="I319" ca="1">_FV(H319,"Last trade time",TRUE)</f>
        <v>45824.841038784376</v>
      </c>
      <c r="J319" s="23" cm="1">
        <f t="array" aca="1" ref="J319" ca="1">_FV(H319,"Price")</f>
        <v>33.761200000000002</v>
      </c>
      <c r="K319" s="27" cm="1">
        <f t="array" aca="1" ref="K319" ca="1">_FV(H319,"Change (%)",TRUE)</f>
        <v>7.2919999999999999E-3</v>
      </c>
      <c r="L319" s="26" cm="1">
        <f t="array" aca="1" ref="L319" ca="1">_FV(H319,"Change")</f>
        <v>0.24440000000000001</v>
      </c>
      <c r="M319" s="23" cm="1">
        <f t="array" aca="1" ref="M319" ca="1">_FV(H319,"Open")</f>
        <v>34.045000000000002</v>
      </c>
      <c r="N319" s="23" cm="1">
        <f t="array" aca="1" ref="N319" ca="1">_FV(H319,"Low")</f>
        <v>33.659999999999997</v>
      </c>
      <c r="O319" s="23" cm="1">
        <f t="array" aca="1" ref="O319" ca="1">_FV(H319,"High")</f>
        <v>34.045000000000002</v>
      </c>
      <c r="P319" s="23" cm="1">
        <f t="array" aca="1" ref="P319" ca="1">_FV(H319,"Previous close",TRUE)</f>
        <v>33.516800000000003</v>
      </c>
      <c r="Q319" s="23" cm="1">
        <f t="array" aca="1" ref="Q319" ca="1">_FV(H319,"52 week low",TRUE)</f>
        <v>28.08</v>
      </c>
      <c r="R319" s="23" cm="1">
        <f t="array" aca="1" ref="R319" ca="1">_FV(H319,"52 week high",TRUE)</f>
        <v>34.688600000000001</v>
      </c>
      <c r="S319" s="8" cm="1">
        <f t="array" aca="1" ref="S319" ca="1">_FV(H319,"Volume")</f>
        <v>724</v>
      </c>
      <c r="T319" s="7" cm="1">
        <f t="array" aca="1" ref="T319" ca="1">_FV(H319,"Volume average",TRUE)</f>
        <v>665</v>
      </c>
      <c r="U319" s="7"/>
      <c r="V319" s="25" cm="1">
        <f t="array" aca="1" ref="V319" ca="1">_FV(H319,"Expense ratio",TRUE)</f>
        <v>9.8999999999999991E-3</v>
      </c>
      <c r="W319" s="24" cm="1">
        <f t="array" aca="1" ref="W319" ca="1">_FV(H319,"Market cap",TRUE)</f>
        <v>7165923.9500000002</v>
      </c>
      <c r="Y319" t="str">
        <f t="shared" si="5"/>
        <v/>
      </c>
    </row>
    <row r="320" spans="1:26" hidden="1" x14ac:dyDescent="0.25">
      <c r="A320" t="s">
        <v>10571</v>
      </c>
      <c r="B320" t="s">
        <v>6514</v>
      </c>
      <c r="C320" s="25" t="s">
        <v>6600</v>
      </c>
      <c r="D320" s="25" t="s">
        <v>11724</v>
      </c>
      <c r="E320" s="25" t="s">
        <v>11823</v>
      </c>
      <c r="F320" s="25"/>
      <c r="G320" t="s">
        <v>11570</v>
      </c>
      <c r="H320" t="e" vm="2382">
        <v>#VALUE!</v>
      </c>
      <c r="I320" s="31" cm="1">
        <f t="array" aca="1" ref="I320" ca="1">_FV(H320,"Last trade time",TRUE)</f>
        <v>45824.84027780078</v>
      </c>
      <c r="J320" s="23" cm="1">
        <f t="array" aca="1" ref="J320" ca="1">_FV(H320,"Price")</f>
        <v>186.28550000000001</v>
      </c>
      <c r="K320" s="27" cm="1">
        <f t="array" aca="1" ref="K320" ca="1">_FV(H320,"Change (%)",TRUE)</f>
        <v>9.5949999999999994E-3</v>
      </c>
      <c r="L320" s="26" cm="1">
        <f t="array" aca="1" ref="L320" ca="1">_FV(H320,"Change")</f>
        <v>1.7705</v>
      </c>
      <c r="M320" s="23" cm="1">
        <f t="array" aca="1" ref="M320" ca="1">_FV(H320,"Open")</f>
        <v>186.26</v>
      </c>
      <c r="N320" s="23" cm="1">
        <f t="array" aca="1" ref="N320" ca="1">_FV(H320,"Low")</f>
        <v>186.26</v>
      </c>
      <c r="O320" s="23" cm="1">
        <f t="array" aca="1" ref="O320" ca="1">_FV(H320,"High")</f>
        <v>186.5778</v>
      </c>
      <c r="P320" s="23" cm="1">
        <f t="array" aca="1" ref="P320" ca="1">_FV(H320,"Previous close",TRUE)</f>
        <v>184.51499999999999</v>
      </c>
      <c r="Q320" s="23" cm="1">
        <f t="array" aca="1" ref="Q320" ca="1">_FV(H320,"52 week low",TRUE)</f>
        <v>145.9</v>
      </c>
      <c r="R320" s="23" cm="1">
        <f t="array" aca="1" ref="R320" ca="1">_FV(H320,"52 week high",TRUE)</f>
        <v>196.42</v>
      </c>
      <c r="S320" s="8" cm="1">
        <f t="array" aca="1" ref="S320" ca="1">_FV(H320,"Volume")</f>
        <v>1127</v>
      </c>
      <c r="T320" s="7" cm="1">
        <f t="array" aca="1" ref="T320" ca="1">_FV(H320,"Volume average",TRUE)</f>
        <v>7969</v>
      </c>
      <c r="U320" s="7"/>
      <c r="V320" s="25" cm="1">
        <f t="array" aca="1" ref="V320" ca="1">_FV(H320,"Expense ratio",TRUE)</f>
        <v>4.0999999999999995E-3</v>
      </c>
      <c r="W320" s="24" cm="1">
        <f t="array" aca="1" ref="W320" ca="1">_FV(H320,"Market cap",TRUE)</f>
        <v>265138744.27000001</v>
      </c>
      <c r="Y320" t="str">
        <f t="shared" si="5"/>
        <v/>
      </c>
    </row>
    <row r="321" spans="1:25" hidden="1" x14ac:dyDescent="0.25">
      <c r="A321" t="s">
        <v>10160</v>
      </c>
      <c r="B321" t="s">
        <v>6460</v>
      </c>
      <c r="C321" s="25" t="s">
        <v>6600</v>
      </c>
      <c r="D321" s="25" t="s">
        <v>11724</v>
      </c>
      <c r="E321" s="25" t="s">
        <v>11824</v>
      </c>
      <c r="F321" s="25"/>
      <c r="G321" t="s">
        <v>11569</v>
      </c>
      <c r="H321" t="e" vm="2358">
        <v>#VALUE!</v>
      </c>
      <c r="I321" s="31" cm="1">
        <f t="array" aca="1" ref="I321" ca="1">_FV(H321,"Last trade time",TRUE)</f>
        <v>45824.92290255781</v>
      </c>
      <c r="J321" s="23" cm="1">
        <f t="array" aca="1" ref="J321" ca="1">_FV(H321,"Price")</f>
        <v>85.092600000000004</v>
      </c>
      <c r="K321" s="27" cm="1">
        <f t="array" aca="1" ref="K321" ca="1">_FV(H321,"Change (%)",TRUE)</f>
        <v>-5.3930000000000002E-3</v>
      </c>
      <c r="L321" s="26" cm="1">
        <f t="array" aca="1" ref="L321" ca="1">_FV(H321,"Change")</f>
        <v>-0.46139999999999998</v>
      </c>
      <c r="M321" s="23" cm="1">
        <f t="array" aca="1" ref="M321" ca="1">_FV(H321,"Open")</f>
        <v>85.18</v>
      </c>
      <c r="N321" s="23" cm="1">
        <f t="array" aca="1" ref="N321" ca="1">_FV(H321,"Low")</f>
        <v>85.01</v>
      </c>
      <c r="O321" s="23" cm="1">
        <f t="array" aca="1" ref="O321" ca="1">_FV(H321,"High")</f>
        <v>85.590999999999994</v>
      </c>
      <c r="P321" s="23" cm="1">
        <f t="array" aca="1" ref="P321" ca="1">_FV(H321,"Previous close",TRUE)</f>
        <v>85.554000000000002</v>
      </c>
      <c r="Q321" s="23" cm="1">
        <f t="array" aca="1" ref="Q321" ca="1">_FV(H321,"52 week low",TRUE)</f>
        <v>71.015000000000001</v>
      </c>
      <c r="R321" s="23" cm="1">
        <f t="array" aca="1" ref="R321" ca="1">_FV(H321,"52 week high",TRUE)</f>
        <v>94.38</v>
      </c>
      <c r="S321" s="8" cm="1">
        <f t="array" aca="1" ref="S321" ca="1">_FV(H321,"Volume")</f>
        <v>11334</v>
      </c>
      <c r="T321" s="7" cm="1">
        <f t="array" aca="1" ref="T321" ca="1">_FV(H321,"Volume average",TRUE)</f>
        <v>7423</v>
      </c>
      <c r="U321" s="7"/>
      <c r="V321" s="25" cm="1">
        <f t="array" aca="1" ref="V321" ca="1">_FV(H321,"Expense ratio",TRUE)</f>
        <v>4.1999999999999997E-3</v>
      </c>
      <c r="W321" s="24" cm="1">
        <f t="array" aca="1" ref="W321" ca="1">_FV(H321,"Market cap",TRUE)</f>
        <v>220888462.90000001</v>
      </c>
      <c r="Y321" t="str">
        <f t="shared" si="5"/>
        <v/>
      </c>
    </row>
    <row r="322" spans="1:25" hidden="1" x14ac:dyDescent="0.25">
      <c r="A322" t="s">
        <v>10911</v>
      </c>
      <c r="B322" t="s">
        <v>7247</v>
      </c>
      <c r="C322" s="25" t="s">
        <v>6600</v>
      </c>
      <c r="D322" s="25" t="s">
        <v>11724</v>
      </c>
      <c r="E322" s="25" t="s">
        <v>11825</v>
      </c>
      <c r="F322" s="25"/>
      <c r="G322" t="s">
        <v>11464</v>
      </c>
      <c r="H322" t="e" vm="2679">
        <v>#VALUE!</v>
      </c>
      <c r="I322" s="31" cm="1">
        <f t="array" aca="1" ref="I322" ca="1">_FV(H322,"Last trade time",TRUE)</f>
        <v>45824.84027780078</v>
      </c>
      <c r="J322" s="23" cm="1">
        <f t="array" aca="1" ref="J322" ca="1">_FV(H322,"Price")</f>
        <v>80.760000000000005</v>
      </c>
      <c r="K322" s="27" cm="1">
        <f t="array" aca="1" ref="K322" ca="1">_FV(H322,"Change (%)",TRUE)</f>
        <v>8.4790000000000004E-3</v>
      </c>
      <c r="L322" s="26" cm="1">
        <f t="array" aca="1" ref="L322" ca="1">_FV(H322,"Change")</f>
        <v>0.67900000000000005</v>
      </c>
      <c r="M322" s="23" cm="1">
        <f t="array" aca="1" ref="M322" ca="1">_FV(H322,"Open")</f>
        <v>80.56</v>
      </c>
      <c r="N322" s="23" cm="1">
        <f t="array" aca="1" ref="N322" ca="1">_FV(H322,"Low")</f>
        <v>80.459999999999994</v>
      </c>
      <c r="O322" s="23" cm="1">
        <f t="array" aca="1" ref="O322" ca="1">_FV(H322,"High")</f>
        <v>81.510000000000005</v>
      </c>
      <c r="P322" s="23" cm="1">
        <f t="array" aca="1" ref="P322" ca="1">_FV(H322,"Previous close",TRUE)</f>
        <v>80.081000000000003</v>
      </c>
      <c r="Q322" s="23" cm="1">
        <f t="array" aca="1" ref="Q322" ca="1">_FV(H322,"52 week low",TRUE)</f>
        <v>71.25</v>
      </c>
      <c r="R322" s="23" cm="1">
        <f t="array" aca="1" ref="R322" ca="1">_FV(H322,"52 week high",TRUE)</f>
        <v>97.099900000000005</v>
      </c>
      <c r="S322" s="8" cm="1">
        <f t="array" aca="1" ref="S322" ca="1">_FV(H322,"Volume")</f>
        <v>10317</v>
      </c>
      <c r="T322" s="7" cm="1">
        <f t="array" aca="1" ref="T322" ca="1">_FV(H322,"Volume average",TRUE)</f>
        <v>13579</v>
      </c>
      <c r="U322" s="7"/>
      <c r="V322" s="25" cm="1">
        <f t="array" aca="1" ref="V322" ca="1">_FV(H322,"Expense ratio",TRUE)</f>
        <v>3.4999999999999996E-3</v>
      </c>
      <c r="W322" s="24" cm="1">
        <f t="array" aca="1" ref="W322" ca="1">_FV(H322,"Market cap",TRUE)</f>
        <v>168604276.78999999</v>
      </c>
      <c r="Y322" t="str">
        <f t="shared" si="5"/>
        <v/>
      </c>
    </row>
    <row r="323" spans="1:25" hidden="1" x14ac:dyDescent="0.25">
      <c r="A323" t="s">
        <v>10928</v>
      </c>
      <c r="B323" t="s">
        <v>6699</v>
      </c>
      <c r="C323" s="25" t="s">
        <v>6600</v>
      </c>
      <c r="D323" s="25" t="s">
        <v>11724</v>
      </c>
      <c r="E323" s="25" t="s">
        <v>490</v>
      </c>
      <c r="F323" s="25" t="s">
        <v>10928</v>
      </c>
      <c r="G323" t="s">
        <v>11612</v>
      </c>
      <c r="H323" t="e" vm="2456">
        <v>#VALUE!</v>
      </c>
      <c r="I323" s="31" cm="1">
        <f t="array" aca="1" ref="I323" ca="1">_FV(H323,"Last trade time",TRUE)</f>
        <v>45824.840277777781</v>
      </c>
      <c r="J323" s="23" cm="1">
        <f t="array" aca="1" ref="J323" ca="1">_FV(H323,"Price")</f>
        <v>112.25449999999999</v>
      </c>
      <c r="K323" s="27" cm="1">
        <f t="array" aca="1" ref="K323" ca="1">_FV(H323,"Change (%)",TRUE)</f>
        <v>1.0233000000000001E-2</v>
      </c>
      <c r="L323" s="26" cm="1">
        <f t="array" aca="1" ref="L323" ca="1">_FV(H323,"Change")</f>
        <v>1.1371</v>
      </c>
      <c r="M323" s="23" cm="1">
        <f t="array" aca="1" ref="M323" ca="1">_FV(H323,"Open")</f>
        <v>112.25449999999999</v>
      </c>
      <c r="N323" s="23" cm="1">
        <f t="array" aca="1" ref="N323" ca="1">_FV(H323,"Low")</f>
        <v>112.25449999999999</v>
      </c>
      <c r="O323" s="23" cm="1">
        <f t="array" aca="1" ref="O323" ca="1">_FV(H323,"High")</f>
        <v>112.25449999999999</v>
      </c>
      <c r="P323" s="23" cm="1">
        <f t="array" aca="1" ref="P323" ca="1">_FV(H323,"Previous close",TRUE)</f>
        <v>111.1174</v>
      </c>
      <c r="Q323" s="23" cm="1">
        <f t="array" aca="1" ref="Q323" ca="1">_FV(H323,"52 week low",TRUE)</f>
        <v>86.24</v>
      </c>
      <c r="R323" s="23" cm="1">
        <f t="array" aca="1" ref="R323" ca="1">_FV(H323,"52 week high",TRUE)</f>
        <v>113</v>
      </c>
      <c r="S323" s="8" cm="1">
        <f t="array" aca="1" ref="S323" ca="1">_FV(H323,"Volume")</f>
        <v>141</v>
      </c>
      <c r="T323" s="7" cm="1">
        <f t="array" aca="1" ref="T323" ca="1">_FV(H323,"Volume average",TRUE)</f>
        <v>420</v>
      </c>
      <c r="U323" s="7"/>
      <c r="V323" s="25" cm="1">
        <f t="array" aca="1" ref="V323" ca="1">_FV(H323,"Expense ratio",TRUE)</f>
        <v>4.0000000000000001E-3</v>
      </c>
      <c r="W323" s="24" cm="1">
        <f t="array" aca="1" ref="W323" ca="1">_FV(H323,"Market cap",TRUE)</f>
        <v>32576056.690000001</v>
      </c>
      <c r="Y323" t="str">
        <f t="shared" si="5"/>
        <v/>
      </c>
    </row>
    <row r="324" spans="1:25" hidden="1" x14ac:dyDescent="0.25">
      <c r="A324" t="s">
        <v>10889</v>
      </c>
      <c r="B324" t="s">
        <v>3890</v>
      </c>
      <c r="C324" s="25" t="s">
        <v>6600</v>
      </c>
      <c r="D324" s="25" t="s">
        <v>11724</v>
      </c>
      <c r="E324" s="25" t="s">
        <v>4529</v>
      </c>
      <c r="F324" s="25" t="s">
        <v>10889</v>
      </c>
      <c r="G324" t="s">
        <v>11278</v>
      </c>
      <c r="H324" t="e" vm="1386">
        <v>#VALUE!</v>
      </c>
      <c r="I324" s="31" cm="1">
        <f t="array" aca="1" ref="I324" ca="1">_FV(H324,"Last trade time",TRUE)</f>
        <v>45824.906821330471</v>
      </c>
      <c r="J324" s="23" cm="1">
        <f t="array" aca="1" ref="J324" ca="1">_FV(H324,"Price")</f>
        <v>40.51</v>
      </c>
      <c r="K324" s="27" cm="1">
        <f t="array" aca="1" ref="K324" ca="1">_FV(H324,"Change (%)",TRUE)</f>
        <v>2.5310000000000003E-2</v>
      </c>
      <c r="L324" s="26" cm="1">
        <f t="array" aca="1" ref="L324" ca="1">_FV(H324,"Change")</f>
        <v>1</v>
      </c>
      <c r="M324" s="23" cm="1">
        <f t="array" aca="1" ref="M324" ca="1">_FV(H324,"Open")</f>
        <v>40.74</v>
      </c>
      <c r="N324" s="23" cm="1">
        <f t="array" aca="1" ref="N324" ca="1">_FV(H324,"Low")</f>
        <v>40.51</v>
      </c>
      <c r="O324" s="23" cm="1">
        <f t="array" aca="1" ref="O324" ca="1">_FV(H324,"High")</f>
        <v>40.965000000000003</v>
      </c>
      <c r="P324" s="23" cm="1">
        <f t="array" aca="1" ref="P324" ca="1">_FV(H324,"Previous close",TRUE)</f>
        <v>39.51</v>
      </c>
      <c r="Q324" s="23" cm="1">
        <f t="array" aca="1" ref="Q324" ca="1">_FV(H324,"52 week low",TRUE)</f>
        <v>33.4</v>
      </c>
      <c r="R324" s="23" cm="1">
        <f t="array" aca="1" ref="R324" ca="1">_FV(H324,"52 week high",TRUE)</f>
        <v>45.534999999999997</v>
      </c>
      <c r="S324" s="8" cm="1">
        <f t="array" aca="1" ref="S324" ca="1">_FV(H324,"Volume")</f>
        <v>807</v>
      </c>
      <c r="T324" s="7" cm="1">
        <f t="array" aca="1" ref="T324" ca="1">_FV(H324,"Volume average",TRUE)</f>
        <v>2349</v>
      </c>
      <c r="U324" s="7"/>
      <c r="V324" s="25" cm="1">
        <f t="array" aca="1" ref="V324" ca="1">_FV(H324,"Expense ratio",TRUE)</f>
        <v>6.7000000000000002E-3</v>
      </c>
      <c r="W324" s="24" cm="1">
        <f t="array" aca="1" ref="W324" ca="1">_FV(H324,"Market cap",TRUE)</f>
        <v>25693762.329999998</v>
      </c>
      <c r="Y324" t="str">
        <f t="shared" si="5"/>
        <v/>
      </c>
    </row>
    <row r="325" spans="1:25" hidden="1" x14ac:dyDescent="0.25">
      <c r="A325" t="s">
        <v>10919</v>
      </c>
      <c r="B325" t="s">
        <v>3716</v>
      </c>
      <c r="C325" s="25" t="s">
        <v>6600</v>
      </c>
      <c r="D325" s="25" t="s">
        <v>11724</v>
      </c>
      <c r="E325" s="25" t="s">
        <v>11751</v>
      </c>
      <c r="F325" s="25" t="s">
        <v>10919</v>
      </c>
      <c r="G325" t="s">
        <v>11576</v>
      </c>
      <c r="H325" t="e" vm="1318">
        <v>#VALUE!</v>
      </c>
      <c r="I325" s="31" cm="1">
        <f t="array" aca="1" ref="I325" ca="1">_FV(H325,"Last trade time",TRUE)</f>
        <v>45824.843750196094</v>
      </c>
      <c r="J325" s="23" cm="1">
        <f t="array" aca="1" ref="J325" ca="1">_FV(H325,"Price")</f>
        <v>59.77</v>
      </c>
      <c r="K325" s="27" cm="1">
        <f t="array" aca="1" ref="K325" ca="1">_FV(H325,"Change (%)",TRUE)</f>
        <v>8.4360000000000008E-3</v>
      </c>
      <c r="L325" s="26" cm="1">
        <f t="array" aca="1" ref="L325" ca="1">_FV(H325,"Change")</f>
        <v>0.5</v>
      </c>
      <c r="M325" s="23" cm="1">
        <f t="array" aca="1" ref="M325" ca="1">_FV(H325,"Open")</f>
        <v>60.188000000000002</v>
      </c>
      <c r="N325" s="23" cm="1">
        <f t="array" aca="1" ref="N325" ca="1">_FV(H325,"Low")</f>
        <v>59.77</v>
      </c>
      <c r="O325" s="23" cm="1">
        <f t="array" aca="1" ref="O325" ca="1">_FV(H325,"High")</f>
        <v>60.188000000000002</v>
      </c>
      <c r="P325" s="23" cm="1">
        <f t="array" aca="1" ref="P325" ca="1">_FV(H325,"Previous close",TRUE)</f>
        <v>59.27</v>
      </c>
      <c r="Q325" s="23" cm="1">
        <f t="array" aca="1" ref="Q325" ca="1">_FV(H325,"52 week low",TRUE)</f>
        <v>41.1</v>
      </c>
      <c r="R325" s="23" cm="1">
        <f t="array" aca="1" ref="R325" ca="1">_FV(H325,"52 week high",TRUE)</f>
        <v>63.1</v>
      </c>
      <c r="S325" s="8" cm="1">
        <f t="array" aca="1" ref="S325" ca="1">_FV(H325,"Volume")</f>
        <v>283</v>
      </c>
      <c r="T325" s="7" cm="1">
        <f t="array" aca="1" ref="T325" ca="1">_FV(H325,"Volume average",TRUE)</f>
        <v>830</v>
      </c>
      <c r="U325" s="7"/>
      <c r="V325" s="25" cm="1">
        <f t="array" aca="1" ref="V325" ca="1">_FV(H325,"Expense ratio",TRUE)</f>
        <v>6.9999999999999993E-3</v>
      </c>
      <c r="W325" s="24" cm="1">
        <f t="array" aca="1" ref="W325" ca="1">_FV(H325,"Market cap",TRUE)</f>
        <v>28904464.309999999</v>
      </c>
      <c r="Y325" t="str">
        <f t="shared" si="5"/>
        <v/>
      </c>
    </row>
    <row r="326" spans="1:25" hidden="1" x14ac:dyDescent="0.25">
      <c r="A326" t="s">
        <v>10160</v>
      </c>
      <c r="B326" t="s">
        <v>7769</v>
      </c>
      <c r="C326" s="25" t="s">
        <v>6600</v>
      </c>
      <c r="D326" s="25" t="s">
        <v>11724</v>
      </c>
      <c r="E326" s="25" t="s">
        <v>10160</v>
      </c>
      <c r="F326" s="25"/>
      <c r="G326" t="s">
        <v>11657</v>
      </c>
      <c r="H326" t="e" vm="2898">
        <v>#VALUE!</v>
      </c>
      <c r="I326" s="31" cm="1">
        <f t="array" aca="1" ref="I326" ca="1">_FV(H326,"Last trade time",TRUE)</f>
        <v>45824.843750092186</v>
      </c>
      <c r="J326" s="23" cm="1">
        <f t="array" aca="1" ref="J326" ca="1">_FV(H326,"Price")</f>
        <v>68.52</v>
      </c>
      <c r="K326" s="27" cm="1">
        <f t="array" aca="1" ref="K326" ca="1">_FV(H326,"Change (%)",TRUE)</f>
        <v>2.0430999999999998E-2</v>
      </c>
      <c r="L326" s="26" cm="1">
        <f t="array" aca="1" ref="L326" ca="1">_FV(H326,"Change")</f>
        <v>1.3718999999999999</v>
      </c>
      <c r="M326" s="23" cm="1">
        <f t="array" aca="1" ref="M326" ca="1">_FV(H326,"Open")</f>
        <v>68.52</v>
      </c>
      <c r="N326" s="23" cm="1">
        <f t="array" aca="1" ref="N326" ca="1">_FV(H326,"Low")</f>
        <v>68.52</v>
      </c>
      <c r="O326" s="23" cm="1">
        <f t="array" aca="1" ref="O326" ca="1">_FV(H326,"High")</f>
        <v>68.52</v>
      </c>
      <c r="P326" s="23" cm="1">
        <f t="array" aca="1" ref="P326" ca="1">_FV(H326,"Previous close",TRUE)</f>
        <v>67.148099999999999</v>
      </c>
      <c r="Q326" s="23" cm="1">
        <f t="array" aca="1" ref="Q326" ca="1">_FV(H326,"52 week low",TRUE)</f>
        <v>55.33</v>
      </c>
      <c r="R326" s="23" cm="1">
        <f t="array" aca="1" ref="R326" ca="1">_FV(H326,"52 week high",TRUE)</f>
        <v>86.48</v>
      </c>
      <c r="S326" s="8" cm="1">
        <f t="array" aca="1" ref="S326" ca="1">_FV(H326,"Volume")</f>
        <v>117</v>
      </c>
      <c r="T326" s="7" cm="1">
        <f t="array" aca="1" ref="T326" ca="1">_FV(H326,"Volume average",TRUE)</f>
        <v>484</v>
      </c>
      <c r="U326" s="7"/>
      <c r="V326" s="25" cm="1">
        <f t="array" aca="1" ref="V326" ca="1">_FV(H326,"Expense ratio",TRUE)</f>
        <v>2.8999999999999998E-3</v>
      </c>
      <c r="W326" s="24" cm="1">
        <f t="array" aca="1" ref="W326" ca="1">_FV(H326,"Market cap",TRUE)</f>
        <v>11165169</v>
      </c>
      <c r="Y326" t="str">
        <f t="shared" si="5"/>
        <v/>
      </c>
    </row>
    <row r="327" spans="1:25" hidden="1" x14ac:dyDescent="0.25">
      <c r="A327" t="s">
        <v>10571</v>
      </c>
      <c r="B327" t="s">
        <v>7833</v>
      </c>
      <c r="C327" s="25" t="s">
        <v>6600</v>
      </c>
      <c r="D327" s="25" t="s">
        <v>11724</v>
      </c>
      <c r="E327" s="25" t="s">
        <v>10571</v>
      </c>
      <c r="F327" s="25"/>
      <c r="G327" t="s">
        <v>11652</v>
      </c>
      <c r="H327" t="e" vm="2926">
        <v>#VALUE!</v>
      </c>
      <c r="I327" s="31" cm="1">
        <f t="array" aca="1" ref="I327" ca="1">_FV(H327,"Last trade time",TRUE)</f>
        <v>45824.843750092186</v>
      </c>
      <c r="J327" s="23" cm="1">
        <f t="array" aca="1" ref="J327" ca="1">_FV(H327,"Price")</f>
        <v>99.76</v>
      </c>
      <c r="K327" s="27" cm="1">
        <f t="array" aca="1" ref="K327" ca="1">_FV(H327,"Change (%)",TRUE)</f>
        <v>2.4538999999999998E-2</v>
      </c>
      <c r="L327" s="26" cm="1">
        <f t="array" aca="1" ref="L327" ca="1">_FV(H327,"Change")</f>
        <v>2.3894000000000002</v>
      </c>
      <c r="M327" s="23" cm="1">
        <f t="array" aca="1" ref="M327" ca="1">_FV(H327,"Open")</f>
        <v>99.76</v>
      </c>
      <c r="N327" s="23" cm="1">
        <f t="array" aca="1" ref="N327" ca="1">_FV(H327,"Low")</f>
        <v>99.76</v>
      </c>
      <c r="O327" s="23" cm="1">
        <f t="array" aca="1" ref="O327" ca="1">_FV(H327,"High")</f>
        <v>99.76</v>
      </c>
      <c r="P327" s="23" cm="1">
        <f t="array" aca="1" ref="P327" ca="1">_FV(H327,"Previous close",TRUE)</f>
        <v>97.370599999999996</v>
      </c>
      <c r="Q327" s="23" cm="1">
        <f t="array" aca="1" ref="Q327" ca="1">_FV(H327,"52 week low",TRUE)</f>
        <v>79.290000000000006</v>
      </c>
      <c r="R327" s="23" cm="1">
        <f t="array" aca="1" ref="R327" ca="1">_FV(H327,"52 week high",TRUE)</f>
        <v>119.15</v>
      </c>
      <c r="S327" s="8" cm="1">
        <f t="array" aca="1" ref="S327" ca="1">_FV(H327,"Volume")</f>
        <v>48</v>
      </c>
      <c r="T327" s="7" cm="1">
        <f t="array" aca="1" ref="T327" ca="1">_FV(H327,"Volume average",TRUE)</f>
        <v>666</v>
      </c>
      <c r="U327" s="7"/>
      <c r="V327" s="25" cm="1">
        <f t="array" aca="1" ref="V327" ca="1">_FV(H327,"Expense ratio",TRUE)</f>
        <v>2.8999999999999998E-3</v>
      </c>
      <c r="W327" s="24" cm="1">
        <f t="array" aca="1" ref="W327" ca="1">_FV(H327,"Market cap",TRUE)</f>
        <v>21625066.359999999</v>
      </c>
      <c r="Y327" t="str">
        <f t="shared" si="5"/>
        <v/>
      </c>
    </row>
    <row r="328" spans="1:25" hidden="1" x14ac:dyDescent="0.25">
      <c r="A328" t="s">
        <v>10532</v>
      </c>
      <c r="B328" t="s">
        <v>7727</v>
      </c>
      <c r="C328" s="25" t="s">
        <v>6600</v>
      </c>
      <c r="D328" s="25" t="s">
        <v>11724</v>
      </c>
      <c r="E328" s="25" t="s">
        <v>10532</v>
      </c>
      <c r="F328" s="25"/>
      <c r="G328" t="s">
        <v>11654</v>
      </c>
      <c r="H328" t="e" vm="2880">
        <v>#VALUE!</v>
      </c>
      <c r="I328" s="31" cm="1">
        <f t="array" aca="1" ref="I328" ca="1">_FV(H328,"Last trade time",TRUE)</f>
        <v>45824.843750092186</v>
      </c>
      <c r="J328" s="23" cm="1">
        <f t="array" aca="1" ref="J328" ca="1">_FV(H328,"Price")</f>
        <v>52.616599999999998</v>
      </c>
      <c r="K328" s="27" cm="1">
        <f t="array" aca="1" ref="K328" ca="1">_FV(H328,"Change (%)",TRUE)</f>
        <v>4.1339999999999997E-3</v>
      </c>
      <c r="L328" s="26" cm="1">
        <f t="array" aca="1" ref="L328" ca="1">_FV(H328,"Change")</f>
        <v>0.21659999999999999</v>
      </c>
      <c r="M328" s="23" cm="1">
        <f t="array" aca="1" ref="M328" ca="1">_FV(H328,"Open")</f>
        <v>52.656599999999997</v>
      </c>
      <c r="N328" s="23" cm="1">
        <f t="array" aca="1" ref="N328" ca="1">_FV(H328,"Low")</f>
        <v>52.616599999999998</v>
      </c>
      <c r="O328" s="23" cm="1">
        <f t="array" aca="1" ref="O328" ca="1">_FV(H328,"High")</f>
        <v>52.656599999999997</v>
      </c>
      <c r="P328" s="23" cm="1">
        <f t="array" aca="1" ref="P328" ca="1">_FV(H328,"Previous close",TRUE)</f>
        <v>52.4</v>
      </c>
      <c r="Q328" s="23" cm="1">
        <f t="array" aca="1" ref="Q328" ca="1">_FV(H328,"52 week low",TRUE)</f>
        <v>45.14</v>
      </c>
      <c r="R328" s="23" cm="1">
        <f t="array" aca="1" ref="R328" ca="1">_FV(H328,"52 week high",TRUE)</f>
        <v>62.243200000000002</v>
      </c>
      <c r="S328" s="8" cm="1">
        <f t="array" aca="1" ref="S328" ca="1">_FV(H328,"Volume")</f>
        <v>260</v>
      </c>
      <c r="T328" s="7" cm="1">
        <f t="array" aca="1" ref="T328" ca="1">_FV(H328,"Volume average",TRUE)</f>
        <v>1120</v>
      </c>
      <c r="U328" s="7"/>
      <c r="V328" s="25" cm="1">
        <f t="array" aca="1" ref="V328" ca="1">_FV(H328,"Expense ratio",TRUE)</f>
        <v>2.8999999999999998E-3</v>
      </c>
      <c r="W328" s="24" cm="1">
        <f t="array" aca="1" ref="W328" ca="1">_FV(H328,"Market cap",TRUE)</f>
        <v>19381414.34</v>
      </c>
      <c r="Y328" t="str">
        <f t="shared" si="5"/>
        <v/>
      </c>
    </row>
    <row r="329" spans="1:25" hidden="1" x14ac:dyDescent="0.25">
      <c r="A329" t="s">
        <v>490</v>
      </c>
      <c r="B329" t="s">
        <v>7835</v>
      </c>
      <c r="C329" s="25" t="s">
        <v>6600</v>
      </c>
      <c r="D329" s="25" t="s">
        <v>11724</v>
      </c>
      <c r="E329" s="25" t="s">
        <v>490</v>
      </c>
      <c r="F329" s="25"/>
      <c r="G329" t="s">
        <v>11658</v>
      </c>
      <c r="H329" t="e" vm="2927">
        <v>#VALUE!</v>
      </c>
      <c r="I329" s="31" cm="1">
        <f t="array" aca="1" ref="I329" ca="1">_FV(H329,"Last trade time",TRUE)</f>
        <v>45824.883632407029</v>
      </c>
      <c r="J329" s="23" cm="1">
        <f t="array" aca="1" ref="J329" ca="1">_FV(H329,"Price")</f>
        <v>44.87</v>
      </c>
      <c r="K329" s="27" cm="1">
        <f t="array" aca="1" ref="K329" ca="1">_FV(H329,"Change (%)",TRUE)</f>
        <v>2.0933E-2</v>
      </c>
      <c r="L329" s="26" cm="1">
        <f t="array" aca="1" ref="L329" ca="1">_FV(H329,"Change")</f>
        <v>0.92</v>
      </c>
      <c r="M329" s="23" cm="1">
        <f t="array" aca="1" ref="M329" ca="1">_FV(H329,"Open")</f>
        <v>44.44</v>
      </c>
      <c r="N329" s="23" cm="1">
        <f t="array" aca="1" ref="N329" ca="1">_FV(H329,"Low")</f>
        <v>44.44</v>
      </c>
      <c r="O329" s="23" cm="1">
        <f t="array" aca="1" ref="O329" ca="1">_FV(H329,"High")</f>
        <v>44.87</v>
      </c>
      <c r="P329" s="23" cm="1">
        <f t="array" aca="1" ref="P329" ca="1">_FV(H329,"Previous close",TRUE)</f>
        <v>43.95</v>
      </c>
      <c r="Q329" s="23" cm="1">
        <f t="array" aca="1" ref="Q329" ca="1">_FV(H329,"52 week low",TRUE)</f>
        <v>33.159999999999997</v>
      </c>
      <c r="R329" s="23" cm="1">
        <f t="array" aca="1" ref="R329" ca="1">_FV(H329,"52 week high",TRUE)</f>
        <v>51.74</v>
      </c>
      <c r="S329" s="8" cm="1">
        <f t="array" aca="1" ref="S329" ca="1">_FV(H329,"Volume")</f>
        <v>3472</v>
      </c>
      <c r="T329" s="7" cm="1">
        <f t="array" aca="1" ref="T329" ca="1">_FV(H329,"Volume average",TRUE)</f>
        <v>22454</v>
      </c>
      <c r="U329" s="7"/>
      <c r="V329" s="25" cm="1">
        <f t="array" aca="1" ref="V329" ca="1">_FV(H329,"Expense ratio",TRUE)</f>
        <v>2.8999999999999998E-3</v>
      </c>
      <c r="W329" s="24" cm="1">
        <f t="array" aca="1" ref="W329" ca="1">_FV(H329,"Market cap",TRUE)</f>
        <v>244211532.59</v>
      </c>
      <c r="Y329" t="str">
        <f t="shared" si="5"/>
        <v/>
      </c>
    </row>
    <row r="330" spans="1:25" hidden="1" x14ac:dyDescent="0.25">
      <c r="A330" t="s">
        <v>1475</v>
      </c>
      <c r="B330" t="s">
        <v>7782</v>
      </c>
      <c r="C330" s="25" t="s">
        <v>6600</v>
      </c>
      <c r="D330" s="25" t="s">
        <v>11724</v>
      </c>
      <c r="E330" s="25" t="s">
        <v>1475</v>
      </c>
      <c r="F330" s="25"/>
      <c r="G330" t="s">
        <v>11659</v>
      </c>
      <c r="H330" t="e" vm="2904">
        <v>#VALUE!</v>
      </c>
      <c r="I330" s="31" cm="1">
        <f t="array" aca="1" ref="I330" ca="1">_FV(H330,"Last trade time",TRUE)</f>
        <v>45824.843750092186</v>
      </c>
      <c r="J330" s="23" cm="1">
        <f t="array" aca="1" ref="J330" ca="1">_FV(H330,"Price")</f>
        <v>54.57</v>
      </c>
      <c r="K330" s="27" cm="1">
        <f t="array" aca="1" ref="K330" ca="1">_FV(H330,"Change (%)",TRUE)</f>
        <v>7.7790000000000003E-3</v>
      </c>
      <c r="L330" s="26" cm="1">
        <f t="array" aca="1" ref="L330" ca="1">_FV(H330,"Change")</f>
        <v>0.42120000000000002</v>
      </c>
      <c r="M330" s="23" cm="1">
        <f t="array" aca="1" ref="M330" ca="1">_FV(H330,"Open")</f>
        <v>54.360300000000002</v>
      </c>
      <c r="N330" s="23" cm="1">
        <f t="array" aca="1" ref="N330" ca="1">_FV(H330,"Low")</f>
        <v>54.22</v>
      </c>
      <c r="O330" s="23" cm="1">
        <f t="array" aca="1" ref="O330" ca="1">_FV(H330,"High")</f>
        <v>54.57</v>
      </c>
      <c r="P330" s="23" cm="1">
        <f t="array" aca="1" ref="P330" ca="1">_FV(H330,"Previous close",TRUE)</f>
        <v>54.148800000000001</v>
      </c>
      <c r="Q330" s="23" cm="1">
        <f t="array" aca="1" ref="Q330" ca="1">_FV(H330,"52 week low",TRUE)</f>
        <v>49.06</v>
      </c>
      <c r="R330" s="23" cm="1">
        <f t="array" aca="1" ref="R330" ca="1">_FV(H330,"52 week high",TRUE)</f>
        <v>67.23</v>
      </c>
      <c r="S330" s="8" cm="1">
        <f t="array" aca="1" ref="S330" ca="1">_FV(H330,"Volume")</f>
        <v>968</v>
      </c>
      <c r="T330" s="7" cm="1">
        <f t="array" aca="1" ref="T330" ca="1">_FV(H330,"Volume average",TRUE)</f>
        <v>1382</v>
      </c>
      <c r="U330" s="7"/>
      <c r="V330" s="25" cm="1">
        <f t="array" aca="1" ref="V330" ca="1">_FV(H330,"Expense ratio",TRUE)</f>
        <v>2.8999999999999998E-3</v>
      </c>
      <c r="W330" s="24" cm="1">
        <f t="array" aca="1" ref="W330" ca="1">_FV(H330,"Market cap",TRUE)</f>
        <v>13731068.189999999</v>
      </c>
      <c r="Y330" t="str">
        <f t="shared" si="5"/>
        <v/>
      </c>
    </row>
    <row r="331" spans="1:25" hidden="1" x14ac:dyDescent="0.25">
      <c r="A331" t="s">
        <v>10811</v>
      </c>
      <c r="B331" t="s">
        <v>4867</v>
      </c>
      <c r="C331" t="s">
        <v>6600</v>
      </c>
      <c r="D331" t="s">
        <v>11769</v>
      </c>
      <c r="G331" t="s">
        <v>11470</v>
      </c>
      <c r="H331" t="e" vm="1744">
        <v>#VALUE!</v>
      </c>
      <c r="I331" s="31" cm="1">
        <f t="array" aca="1" ref="I331" ca="1">_FV(H331,"Last trade time",TRUE)</f>
        <v>45824.840277823438</v>
      </c>
      <c r="J331" s="23" cm="1">
        <f t="array" aca="1" ref="J331" ca="1">_FV(H331,"Price")</f>
        <v>31.305</v>
      </c>
      <c r="K331" s="27" cm="1">
        <f t="array" aca="1" ref="K331" ca="1">_FV(H331,"Change (%)",TRUE)</f>
        <v>2.197E-2</v>
      </c>
      <c r="L331" s="26" cm="1">
        <f t="array" aca="1" ref="L331" ca="1">_FV(H331,"Change")</f>
        <v>0.67300000000000004</v>
      </c>
      <c r="M331" s="23" cm="1">
        <f t="array" aca="1" ref="M331" ca="1">_FV(H331,"Open")</f>
        <v>31.18</v>
      </c>
      <c r="N331" s="23" cm="1">
        <f t="array" aca="1" ref="N331" ca="1">_FV(H331,"Low")</f>
        <v>31.18</v>
      </c>
      <c r="O331" s="23" cm="1">
        <f t="array" aca="1" ref="O331" ca="1">_FV(H331,"High")</f>
        <v>31.378399999999999</v>
      </c>
      <c r="P331" s="23" cm="1">
        <f t="array" aca="1" ref="P331" ca="1">_FV(H331,"Previous close",TRUE)</f>
        <v>30.632000000000001</v>
      </c>
      <c r="Q331" s="23" cm="1">
        <f t="array" aca="1" ref="Q331" ca="1">_FV(H331,"52 week low",TRUE)</f>
        <v>21.523399999999999</v>
      </c>
      <c r="R331" s="23" cm="1">
        <f t="array" aca="1" ref="R331" ca="1">_FV(H331,"52 week high",TRUE)</f>
        <v>33.04</v>
      </c>
      <c r="S331" s="8" cm="1">
        <f t="array" aca="1" ref="S331" ca="1">_FV(H331,"Volume")</f>
        <v>35310</v>
      </c>
      <c r="T331" s="7" cm="1">
        <f t="array" aca="1" ref="T331" ca="1">_FV(H331,"Volume average",TRUE)</f>
        <v>14408</v>
      </c>
      <c r="U331" s="7"/>
      <c r="V331" s="25" cm="1">
        <f t="array" aca="1" ref="V331" ca="1">_FV(H331,"Expense ratio",TRUE)</f>
        <v>5.8999999999999999E-3</v>
      </c>
      <c r="W331" s="24" cm="1">
        <f t="array" aca="1" ref="W331" ca="1">_FV(H331,"Market cap",TRUE)</f>
        <v>69749321.030000001</v>
      </c>
      <c r="Y331" t="str">
        <f t="shared" si="5"/>
        <v/>
      </c>
    </row>
    <row r="332" spans="1:25" hidden="1" x14ac:dyDescent="0.25">
      <c r="A332" t="s">
        <v>10812</v>
      </c>
      <c r="B332" t="s">
        <v>4614</v>
      </c>
      <c r="C332" t="s">
        <v>6600</v>
      </c>
      <c r="D332" t="s">
        <v>11769</v>
      </c>
      <c r="G332" t="s">
        <v>11471</v>
      </c>
      <c r="H332" t="e" vm="1651">
        <v>#VALUE!</v>
      </c>
      <c r="I332" s="31" cm="1">
        <f t="array" aca="1" ref="I332" ca="1">_FV(H332,"Last trade time",TRUE)</f>
        <v>45824.929295635935</v>
      </c>
      <c r="J332" s="23" cm="1">
        <f t="array" aca="1" ref="J332" ca="1">_FV(H332,"Price")</f>
        <v>13.26</v>
      </c>
      <c r="K332" s="27" cm="1">
        <f t="array" aca="1" ref="K332" ca="1">_FV(H332,"Change (%)",TRUE)</f>
        <v>3.8290000000000005E-2</v>
      </c>
      <c r="L332" s="26" cm="1">
        <f t="array" aca="1" ref="L332" ca="1">_FV(H332,"Change")</f>
        <v>0.48899999999999999</v>
      </c>
      <c r="M332" s="23" cm="1">
        <f t="array" aca="1" ref="M332" ca="1">_FV(H332,"Open")</f>
        <v>12.96</v>
      </c>
      <c r="N332" s="23" cm="1">
        <f t="array" aca="1" ref="N332" ca="1">_FV(H332,"Low")</f>
        <v>12.96</v>
      </c>
      <c r="O332" s="23" cm="1">
        <f t="array" aca="1" ref="O332" ca="1">_FV(H332,"High")</f>
        <v>13.277900000000001</v>
      </c>
      <c r="P332" s="23" cm="1">
        <f t="array" aca="1" ref="P332" ca="1">_FV(H332,"Previous close",TRUE)</f>
        <v>12.771000000000001</v>
      </c>
      <c r="Q332" s="23" cm="1">
        <f t="array" aca="1" ref="Q332" ca="1">_FV(H332,"52 week low",TRUE)</f>
        <v>9.1100999999999992</v>
      </c>
      <c r="R332" s="23" cm="1">
        <f t="array" aca="1" ref="R332" ca="1">_FV(H332,"52 week high",TRUE)</f>
        <v>13.39</v>
      </c>
      <c r="S332" s="8" cm="1">
        <f t="array" aca="1" ref="S332" ca="1">_FV(H332,"Volume")</f>
        <v>655742</v>
      </c>
      <c r="T332" s="7" cm="1">
        <f t="array" aca="1" ref="T332" ca="1">_FV(H332,"Volume average",TRUE)</f>
        <v>457406</v>
      </c>
      <c r="U332" s="7"/>
      <c r="V332" s="25" cm="1">
        <f t="array" aca="1" ref="V332" ca="1">_FV(H332,"Expense ratio",TRUE)</f>
        <v>6.0000000000000001E-3</v>
      </c>
      <c r="W332" s="24" cm="1">
        <f t="array" aca="1" ref="W332" ca="1">_FV(H332,"Market cap",TRUE)</f>
        <v>149447525</v>
      </c>
      <c r="Y332" t="str">
        <f t="shared" si="5"/>
        <v/>
      </c>
    </row>
    <row r="333" spans="1:25" hidden="1" x14ac:dyDescent="0.25">
      <c r="A333" t="s">
        <v>10814</v>
      </c>
      <c r="B333" t="s">
        <v>3298</v>
      </c>
      <c r="C333" t="s">
        <v>6600</v>
      </c>
      <c r="D333" t="s">
        <v>11769</v>
      </c>
      <c r="G333" t="s">
        <v>11472</v>
      </c>
      <c r="H333" t="e" vm="1160">
        <v>#VALUE!</v>
      </c>
      <c r="I333" s="31" cm="1">
        <f t="array" aca="1" ref="I333" ca="1">_FV(H333,"Last trade time",TRUE)</f>
        <v>45824.91762606406</v>
      </c>
      <c r="J333" s="23" cm="1">
        <f t="array" aca="1" ref="J333" ca="1">_FV(H333,"Price")</f>
        <v>75.150000000000006</v>
      </c>
      <c r="K333" s="27" cm="1">
        <f t="array" aca="1" ref="K333" ca="1">_FV(H333,"Change (%)",TRUE)</f>
        <v>6.1590000000000004E-3</v>
      </c>
      <c r="L333" s="26" cm="1">
        <f t="array" aca="1" ref="L333" ca="1">_FV(H333,"Change")</f>
        <v>0.46</v>
      </c>
      <c r="M333" s="23" cm="1">
        <f t="array" aca="1" ref="M333" ca="1">_FV(H333,"Open")</f>
        <v>75.010000000000005</v>
      </c>
      <c r="N333" s="23" cm="1">
        <f t="array" aca="1" ref="N333" ca="1">_FV(H333,"Low")</f>
        <v>74.760000000000005</v>
      </c>
      <c r="O333" s="23" cm="1">
        <f t="array" aca="1" ref="O333" ca="1">_FV(H333,"High")</f>
        <v>75.819999999999993</v>
      </c>
      <c r="P333" s="23" cm="1">
        <f t="array" aca="1" ref="P333" ca="1">_FV(H333,"Previous close",TRUE)</f>
        <v>74.69</v>
      </c>
      <c r="Q333" s="23" cm="1">
        <f t="array" aca="1" ref="Q333" ca="1">_FV(H333,"52 week low",TRUE)</f>
        <v>61.54</v>
      </c>
      <c r="R333" s="23" cm="1">
        <f t="array" aca="1" ref="R333" ca="1">_FV(H333,"52 week high",TRUE)</f>
        <v>87.059899999999999</v>
      </c>
      <c r="S333" s="8" cm="1">
        <f t="array" aca="1" ref="S333" ca="1">_FV(H333,"Volume")</f>
        <v>126598</v>
      </c>
      <c r="T333" s="7" cm="1">
        <f t="array" aca="1" ref="T333" ca="1">_FV(H333,"Volume average",TRUE)</f>
        <v>194471</v>
      </c>
      <c r="U333" s="7"/>
      <c r="V333" s="25" cm="1">
        <f t="array" aca="1" ref="V333" ca="1">_FV(H333,"Expense ratio",TRUE)</f>
        <v>7.4999999999999997E-3</v>
      </c>
      <c r="W333" s="24" cm="1">
        <f t="array" aca="1" ref="W333" ca="1">_FV(H333,"Market cap",TRUE)</f>
        <v>892638786.05999994</v>
      </c>
      <c r="Y333" t="str">
        <f t="shared" si="5"/>
        <v/>
      </c>
    </row>
    <row r="334" spans="1:25" hidden="1" x14ac:dyDescent="0.25">
      <c r="A334" t="s">
        <v>10813</v>
      </c>
      <c r="B334" t="s">
        <v>4732</v>
      </c>
      <c r="C334" t="s">
        <v>6600</v>
      </c>
      <c r="D334" t="s">
        <v>11769</v>
      </c>
      <c r="G334" t="s">
        <v>11469</v>
      </c>
      <c r="H334" t="e" vm="1696">
        <v>#VALUE!</v>
      </c>
      <c r="I334" s="31" cm="1">
        <f t="array" aca="1" ref="I334" ca="1">_FV(H334,"Last trade time",TRUE)</f>
        <v>45824.840277823438</v>
      </c>
      <c r="J334" s="23" cm="1">
        <f t="array" aca="1" ref="J334" ca="1">_FV(H334,"Price")</f>
        <v>15.294</v>
      </c>
      <c r="K334" s="27" cm="1">
        <f t="array" aca="1" ref="K334" ca="1">_FV(H334,"Change (%)",TRUE)</f>
        <v>2.7345999999999999E-2</v>
      </c>
      <c r="L334" s="26" cm="1">
        <f t="array" aca="1" ref="L334" ca="1">_FV(H334,"Change")</f>
        <v>0.40710000000000002</v>
      </c>
      <c r="M334" s="23" cm="1">
        <f t="array" aca="1" ref="M334" ca="1">_FV(H334,"Open")</f>
        <v>15.225</v>
      </c>
      <c r="N334" s="23" cm="1">
        <f t="array" aca="1" ref="N334" ca="1">_FV(H334,"Low")</f>
        <v>15.16</v>
      </c>
      <c r="O334" s="23" cm="1">
        <f t="array" aca="1" ref="O334" ca="1">_FV(H334,"High")</f>
        <v>15.33</v>
      </c>
      <c r="P334" s="23" cm="1">
        <f t="array" aca="1" ref="P334" ca="1">_FV(H334,"Previous close",TRUE)</f>
        <v>14.886900000000001</v>
      </c>
      <c r="Q334" s="23" cm="1">
        <f t="array" aca="1" ref="Q334" ca="1">_FV(H334,"52 week low",TRUE)</f>
        <v>10.8195</v>
      </c>
      <c r="R334" s="23" cm="1">
        <f t="array" aca="1" ref="R334" ca="1">_FV(H334,"52 week high",TRUE)</f>
        <v>15.63</v>
      </c>
      <c r="S334" s="8" cm="1">
        <f t="array" aca="1" ref="S334" ca="1">_FV(H334,"Volume")</f>
        <v>4290</v>
      </c>
      <c r="T334" s="7" cm="1">
        <f t="array" aca="1" ref="T334" ca="1">_FV(H334,"Volume average",TRUE)</f>
        <v>4208</v>
      </c>
      <c r="U334" s="7"/>
      <c r="V334" s="25" cm="1">
        <f t="array" aca="1" ref="V334" ca="1">_FV(H334,"Expense ratio",TRUE)</f>
        <v>5.8999999999999999E-3</v>
      </c>
      <c r="W334" s="24" cm="1">
        <f t="array" aca="1" ref="W334" ca="1">_FV(H334,"Market cap",TRUE)</f>
        <v>18785282.52</v>
      </c>
      <c r="Y334" t="str">
        <f t="shared" si="5"/>
        <v/>
      </c>
    </row>
    <row r="335" spans="1:25" hidden="1" x14ac:dyDescent="0.25">
      <c r="A335" s="13" t="s">
        <v>10815</v>
      </c>
      <c r="B335" s="13" t="s">
        <v>7708</v>
      </c>
      <c r="C335" s="34" t="s">
        <v>6600</v>
      </c>
      <c r="D335" s="34" t="s">
        <v>11747</v>
      </c>
      <c r="E335" s="34"/>
      <c r="F335" s="34"/>
      <c r="G335" t="s">
        <v>11481</v>
      </c>
      <c r="H335" s="13" t="e" vm="2871">
        <v>#VALUE!</v>
      </c>
      <c r="I335" s="35" cm="1">
        <f t="array" aca="1" ref="I335" ca="1">_FV(H335,"Last trade time",TRUE)</f>
        <v>45824.840330173436</v>
      </c>
      <c r="J335" s="36" cm="1">
        <f t="array" aca="1" ref="J335" ca="1">_FV(H335,"Price")</f>
        <v>21.94</v>
      </c>
      <c r="K335" s="37" cm="1">
        <f t="array" aca="1" ref="K335" ca="1">_FV(H335,"Change (%)",TRUE)</f>
        <v>4.1190000000000003E-3</v>
      </c>
      <c r="L335" s="38" cm="1">
        <f t="array" aca="1" ref="L335" ca="1">_FV(H335,"Change")</f>
        <v>0.09</v>
      </c>
      <c r="M335" s="36" cm="1">
        <f t="array" aca="1" ref="M335" ca="1">_FV(H335,"Open")</f>
        <v>21.94</v>
      </c>
      <c r="N335" s="36" cm="1">
        <f t="array" aca="1" ref="N335" ca="1">_FV(H335,"Low")</f>
        <v>21.880099999999999</v>
      </c>
      <c r="O335" s="36" cm="1">
        <f t="array" aca="1" ref="O335" ca="1">_FV(H335,"High")</f>
        <v>21.94</v>
      </c>
      <c r="P335" s="36" cm="1">
        <f t="array" aca="1" ref="P335" ca="1">_FV(H335,"Previous close",TRUE)</f>
        <v>21.85</v>
      </c>
      <c r="Q335" s="36" cm="1">
        <f t="array" aca="1" ref="Q335" ca="1">_FV(H335,"52 week low",TRUE)</f>
        <v>19.4101</v>
      </c>
      <c r="R335" s="36" cm="1">
        <f t="array" aca="1" ref="R335" ca="1">_FV(H335,"52 week high",TRUE)</f>
        <v>24.27</v>
      </c>
      <c r="S335" s="39" cm="1">
        <f t="array" aca="1" ref="S335" ca="1">_FV(H335,"Volume")</f>
        <v>60897</v>
      </c>
      <c r="T335" s="40" cm="1">
        <f t="array" aca="1" ref="T335" ca="1">_FV(H335,"Volume average",TRUE)</f>
        <v>55768</v>
      </c>
      <c r="U335" s="40"/>
      <c r="V335" s="34" cm="1">
        <f t="array" aca="1" ref="V335" ca="1">_FV(H335,"Expense ratio",TRUE)</f>
        <v>2.8999999999999998E-3</v>
      </c>
      <c r="W335" s="41" cm="1">
        <f t="array" aca="1" ref="W335" ca="1">_FV(H335,"Market cap",TRUE)</f>
        <v>142472892.71000001</v>
      </c>
      <c r="Y335" t="str">
        <f t="shared" si="5"/>
        <v/>
      </c>
    </row>
    <row r="336" spans="1:25" hidden="1" x14ac:dyDescent="0.25">
      <c r="A336" s="13" t="s">
        <v>10817</v>
      </c>
      <c r="B336" s="13" t="s">
        <v>6065</v>
      </c>
      <c r="C336" s="34" t="s">
        <v>6600</v>
      </c>
      <c r="D336" s="49" t="s">
        <v>11747</v>
      </c>
      <c r="E336" s="34"/>
      <c r="F336" s="34"/>
      <c r="G336" t="s">
        <v>11480</v>
      </c>
      <c r="H336" s="13" t="e" vm="2214">
        <v>#VALUE!</v>
      </c>
      <c r="I336" s="35" cm="1">
        <f t="array" aca="1" ref="I336" ca="1">_FV(H336,"Last trade time",TRUE)</f>
        <v>45824.854216747655</v>
      </c>
      <c r="J336" s="36" cm="1">
        <f t="array" aca="1" ref="J336" ca="1">_FV(H336,"Price")</f>
        <v>92.19</v>
      </c>
      <c r="K336" s="37" cm="1">
        <f t="array" aca="1" ref="K336" ca="1">_FV(H336,"Change (%)",TRUE)</f>
        <v>1.2966E-2</v>
      </c>
      <c r="L336" s="38" cm="1">
        <f t="array" aca="1" ref="L336" ca="1">_FV(H336,"Change")</f>
        <v>1.18</v>
      </c>
      <c r="M336" s="36" cm="1">
        <f t="array" aca="1" ref="M336" ca="1">_FV(H336,"Open")</f>
        <v>91.58</v>
      </c>
      <c r="N336" s="36" cm="1">
        <f t="array" aca="1" ref="N336" ca="1">_FV(H336,"Low")</f>
        <v>91.305000000000007</v>
      </c>
      <c r="O336" s="36" cm="1">
        <f t="array" aca="1" ref="O336" ca="1">_FV(H336,"High")</f>
        <v>92.3</v>
      </c>
      <c r="P336" s="36" cm="1">
        <f t="array" aca="1" ref="P336" ca="1">_FV(H336,"Previous close",TRUE)</f>
        <v>91.01</v>
      </c>
      <c r="Q336" s="36" cm="1">
        <f t="array" aca="1" ref="Q336" ca="1">_FV(H336,"52 week low",TRUE)</f>
        <v>75.430000000000007</v>
      </c>
      <c r="R336" s="36" cm="1">
        <f t="array" aca="1" ref="R336" ca="1">_FV(H336,"52 week high",TRUE)</f>
        <v>99.06</v>
      </c>
      <c r="S336" s="39" cm="1">
        <f t="array" aca="1" ref="S336" ca="1">_FV(H336,"Volume")</f>
        <v>777185</v>
      </c>
      <c r="T336" s="40" cm="1">
        <f t="array" aca="1" ref="T336" ca="1">_FV(H336,"Volume average",TRUE)</f>
        <v>851781</v>
      </c>
      <c r="U336" s="40"/>
      <c r="V336" s="34" cm="1">
        <f t="array" aca="1" ref="V336" ca="1">_FV(H336,"Expense ratio",TRUE)</f>
        <v>4.6999999999999993E-3</v>
      </c>
      <c r="W336" s="41" cm="1">
        <f t="array" aca="1" ref="W336" ca="1">_FV(H336,"Market cap",TRUE)</f>
        <v>12657483125.59</v>
      </c>
      <c r="Y336" t="str">
        <f t="shared" si="5"/>
        <v/>
      </c>
    </row>
    <row r="337" spans="1:25" hidden="1" x14ac:dyDescent="0.25">
      <c r="A337" t="s">
        <v>3188</v>
      </c>
      <c r="B337" t="s">
        <v>3187</v>
      </c>
      <c r="C337" t="s">
        <v>6600</v>
      </c>
      <c r="D337" s="43" t="s">
        <v>11747</v>
      </c>
      <c r="E337" t="s">
        <v>11767</v>
      </c>
      <c r="G337" t="s">
        <v>11670</v>
      </c>
      <c r="H337" t="e" vm="1120">
        <v>#VALUE!</v>
      </c>
      <c r="I337" s="31" cm="1">
        <f t="array" aca="1" ref="I337" ca="1">_FV(H337,"Last trade time",TRUE)</f>
        <v>45824.940188437497</v>
      </c>
      <c r="J337" s="23" cm="1">
        <f t="array" aca="1" ref="J337" ca="1">_FV(H337,"Price")</f>
        <v>64.94</v>
      </c>
      <c r="K337" s="27" cm="1">
        <f t="array" aca="1" ref="K337" ca="1">_FV(H337,"Change (%)",TRUE)</f>
        <v>4.4219000000000001E-2</v>
      </c>
      <c r="L337" s="26" cm="1">
        <f t="array" aca="1" ref="L337" ca="1">_FV(H337,"Change")</f>
        <v>2.75</v>
      </c>
      <c r="M337" s="23" cm="1">
        <f t="array" aca="1" ref="M337" ca="1">_FV(H337,"Open")</f>
        <v>63.93</v>
      </c>
      <c r="N337" s="23" cm="1">
        <f t="array" aca="1" ref="N337" ca="1">_FV(H337,"Low")</f>
        <v>63.715000000000003</v>
      </c>
      <c r="O337" s="23" cm="1">
        <f t="array" aca="1" ref="O337" ca="1">_FV(H337,"High")</f>
        <v>65.290000000000006</v>
      </c>
      <c r="P337" s="23" cm="1">
        <f t="array" aca="1" ref="P337" ca="1">_FV(H337,"Previous close",TRUE)</f>
        <v>62.19</v>
      </c>
      <c r="Q337" s="23" cm="1">
        <f t="array" aca="1" ref="Q337" ca="1">_FV(H337,"52 week low",TRUE)</f>
        <v>36.85</v>
      </c>
      <c r="R337" s="23" cm="1">
        <f t="array" aca="1" ref="R337" ca="1">_FV(H337,"52 week high",TRUE)</f>
        <v>68.430000000000007</v>
      </c>
      <c r="S337" s="8" cm="1">
        <f t="array" aca="1" ref="S337" ca="1">_FV(H337,"Volume")</f>
        <v>11994609</v>
      </c>
      <c r="T337" s="7" cm="1">
        <f t="array" aca="1" ref="T337" ca="1">_FV(H337,"Volume average",TRUE)</f>
        <v>11674949</v>
      </c>
      <c r="U337" s="7"/>
      <c r="V337" s="25" cm="1">
        <f t="array" aca="1" ref="V337" ca="1">_FV(H337,"Expense ratio",TRUE)</f>
        <v>7.4999999999999997E-3</v>
      </c>
      <c r="W337" s="24" cm="1">
        <f t="array" aca="1" ref="W337" ca="1">_FV(H337,"Market cap",TRUE)</f>
        <v>5550182929.0200005</v>
      </c>
      <c r="Y337" t="str">
        <f t="shared" si="5"/>
        <v/>
      </c>
    </row>
    <row r="338" spans="1:25" hidden="1" x14ac:dyDescent="0.25">
      <c r="A338" s="13" t="s">
        <v>10823</v>
      </c>
      <c r="B338" s="13" t="s">
        <v>5155</v>
      </c>
      <c r="C338" s="34" t="s">
        <v>6600</v>
      </c>
      <c r="D338" s="49" t="s">
        <v>11747</v>
      </c>
      <c r="E338" s="34"/>
      <c r="F338" s="34"/>
      <c r="G338" t="s">
        <v>11479</v>
      </c>
      <c r="H338" s="13" t="e" vm="1857">
        <v>#VALUE!</v>
      </c>
      <c r="I338" s="35" cm="1">
        <f t="array" aca="1" ref="I338" ca="1">_FV(H338,"Last trade time",TRUE)</f>
        <v>45824.843750092186</v>
      </c>
      <c r="J338" s="36" cm="1">
        <f t="array" aca="1" ref="J338" ca="1">_FV(H338,"Price")</f>
        <v>49.2</v>
      </c>
      <c r="K338" s="37" cm="1">
        <f t="array" aca="1" ref="K338" ca="1">_FV(H338,"Change (%)",TRUE)</f>
        <v>6.5469999999999999E-3</v>
      </c>
      <c r="L338" s="38" cm="1">
        <f t="array" aca="1" ref="L338" ca="1">_FV(H338,"Change")</f>
        <v>0.32</v>
      </c>
      <c r="M338" s="36" cm="1">
        <f t="array" aca="1" ref="M338" ca="1">_FV(H338,"Open")</f>
        <v>49.33</v>
      </c>
      <c r="N338" s="36" cm="1">
        <f t="array" aca="1" ref="N338" ca="1">_FV(H338,"Low")</f>
        <v>49.12</v>
      </c>
      <c r="O338" s="36" cm="1">
        <f t="array" aca="1" ref="O338" ca="1">_FV(H338,"High")</f>
        <v>49.389200000000002</v>
      </c>
      <c r="P338" s="36" cm="1">
        <f t="array" aca="1" ref="P338" ca="1">_FV(H338,"Previous close",TRUE)</f>
        <v>48.88</v>
      </c>
      <c r="Q338" s="36" cm="1">
        <f t="array" aca="1" ref="Q338" ca="1">_FV(H338,"52 week low",TRUE)</f>
        <v>37.96</v>
      </c>
      <c r="R338" s="36" cm="1">
        <f t="array" aca="1" ref="R338" ca="1">_FV(H338,"52 week high",TRUE)</f>
        <v>49.389200000000002</v>
      </c>
      <c r="S338" s="39" cm="1">
        <f t="array" aca="1" ref="S338" ca="1">_FV(H338,"Volume")</f>
        <v>38450</v>
      </c>
      <c r="T338" s="40" cm="1">
        <f t="array" aca="1" ref="T338" ca="1">_FV(H338,"Volume average",TRUE)</f>
        <v>89548</v>
      </c>
      <c r="U338" s="40"/>
      <c r="V338" s="34" cm="1">
        <f t="array" aca="1" ref="V338" ca="1">_FV(H338,"Expense ratio",TRUE)</f>
        <v>5.5000000000000005E-3</v>
      </c>
      <c r="W338" s="41" cm="1">
        <f t="array" aca="1" ref="W338" ca="1">_FV(H338,"Market cap",TRUE)</f>
        <v>215934565.06</v>
      </c>
      <c r="Y338" t="str">
        <f t="shared" si="5"/>
        <v/>
      </c>
    </row>
    <row r="339" spans="1:25" hidden="1" x14ac:dyDescent="0.25">
      <c r="A339" s="13" t="s">
        <v>10794</v>
      </c>
      <c r="B339" s="13" t="s">
        <v>4356</v>
      </c>
      <c r="C339" s="34" t="s">
        <v>6600</v>
      </c>
      <c r="D339" s="34" t="s">
        <v>11747</v>
      </c>
      <c r="E339" s="34"/>
      <c r="F339" s="34"/>
      <c r="G339" t="s">
        <v>11483</v>
      </c>
      <c r="H339" s="13" t="e" vm="1549">
        <v>#VALUE!</v>
      </c>
      <c r="I339" s="35" cm="1">
        <f t="array" aca="1" ref="I339" ca="1">_FV(H339,"Last trade time",TRUE)</f>
        <v>45824.843750103908</v>
      </c>
      <c r="J339" s="36" cm="1">
        <f t="array" aca="1" ref="J339" ca="1">_FV(H339,"Price")</f>
        <v>120.23</v>
      </c>
      <c r="K339" s="37" cm="1">
        <f t="array" aca="1" ref="K339" ca="1">_FV(H339,"Change (%)",TRUE)</f>
        <v>1.2121999999999999E-2</v>
      </c>
      <c r="L339" s="38" cm="1">
        <f t="array" aca="1" ref="L339" ca="1">_FV(H339,"Change")</f>
        <v>1.44</v>
      </c>
      <c r="M339" s="36" cm="1">
        <f t="array" aca="1" ref="M339" ca="1">_FV(H339,"Open")</f>
        <v>119.71</v>
      </c>
      <c r="N339" s="36" cm="1">
        <f t="array" aca="1" ref="N339" ca="1">_FV(H339,"Low")</f>
        <v>119.48</v>
      </c>
      <c r="O339" s="36" cm="1">
        <f t="array" aca="1" ref="O339" ca="1">_FV(H339,"High")</f>
        <v>120.31</v>
      </c>
      <c r="P339" s="36" cm="1">
        <f t="array" aca="1" ref="P339" ca="1">_FV(H339,"Previous close",TRUE)</f>
        <v>118.79</v>
      </c>
      <c r="Q339" s="36" cm="1">
        <f t="array" aca="1" ref="Q339" ca="1">_FV(H339,"52 week low",TRUE)</f>
        <v>96.1</v>
      </c>
      <c r="R339" s="36" cm="1">
        <f t="array" aca="1" ref="R339" ca="1">_FV(H339,"52 week high",TRUE)</f>
        <v>125.3122</v>
      </c>
      <c r="S339" s="39" cm="1">
        <f t="array" aca="1" ref="S339" ca="1">_FV(H339,"Volume")</f>
        <v>47559</v>
      </c>
      <c r="T339" s="40" cm="1">
        <f t="array" aca="1" ref="T339" ca="1">_FV(H339,"Volume average",TRUE)</f>
        <v>26270</v>
      </c>
      <c r="U339" s="40"/>
      <c r="V339" s="34" cm="1">
        <f t="array" aca="1" ref="V339" ca="1">_FV(H339,"Expense ratio",TRUE)</f>
        <v>6.0999999999999995E-3</v>
      </c>
      <c r="W339" s="41" cm="1">
        <f t="array" aca="1" ref="W339" ca="1">_FV(H339,"Market cap",TRUE)</f>
        <v>1267595913.8900001</v>
      </c>
      <c r="Y339" t="str">
        <f t="shared" si="5"/>
        <v/>
      </c>
    </row>
    <row r="340" spans="1:25" hidden="1" x14ac:dyDescent="0.25">
      <c r="A340" s="13" t="s">
        <v>10941</v>
      </c>
      <c r="B340" s="13" t="s">
        <v>558</v>
      </c>
      <c r="C340" t="s">
        <v>6600</v>
      </c>
      <c r="D340" t="s">
        <v>11747</v>
      </c>
      <c r="E340" t="s">
        <v>11799</v>
      </c>
      <c r="G340" t="s">
        <v>559</v>
      </c>
      <c r="H340" s="13" t="e" vm="165">
        <v>#VALUE!</v>
      </c>
      <c r="I340" s="35" cm="1">
        <f t="array" aca="1" ref="I340" ca="1">_FV(H340,"Last trade time",TRUE)</f>
        <v>45824.840277823438</v>
      </c>
      <c r="J340" s="36" cm="1">
        <f t="array" aca="1" ref="J340" ca="1">_FV(H340,"Price")</f>
        <v>65.33</v>
      </c>
      <c r="K340" s="37" cm="1">
        <f t="array" aca="1" ref="K340" ca="1">_FV(H340,"Change (%)",TRUE)</f>
        <v>4.15E-3</v>
      </c>
      <c r="L340" s="38" cm="1">
        <f t="array" aca="1" ref="L340" ca="1">_FV(H340,"Change")</f>
        <v>0.27</v>
      </c>
      <c r="M340" s="36" cm="1">
        <f t="array" aca="1" ref="M340" ca="1">_FV(H340,"Open")</f>
        <v>65.3</v>
      </c>
      <c r="N340" s="36" cm="1">
        <f t="array" aca="1" ref="N340" ca="1">_FV(H340,"Low")</f>
        <v>65.27</v>
      </c>
      <c r="O340" s="36" cm="1">
        <f t="array" aca="1" ref="O340" ca="1">_FV(H340,"High")</f>
        <v>65.66</v>
      </c>
      <c r="P340" s="36" cm="1">
        <f t="array" aca="1" ref="P340" ca="1">_FV(H340,"Previous close",TRUE)</f>
        <v>65.06</v>
      </c>
      <c r="Q340" s="36" cm="1">
        <f t="array" aca="1" ref="Q340" ca="1">_FV(H340,"52 week low",TRUE)</f>
        <v>58.8962</v>
      </c>
      <c r="R340" s="36" cm="1">
        <f t="array" aca="1" ref="R340" ca="1">_FV(H340,"52 week high",TRUE)</f>
        <v>69.94</v>
      </c>
      <c r="S340" s="39" cm="1">
        <f t="array" aca="1" ref="S340" ca="1">_FV(H340,"Volume")</f>
        <v>69032</v>
      </c>
      <c r="T340" s="40" cm="1">
        <f t="array" aca="1" ref="T340" ca="1">_FV(H340,"Volume average",TRUE)</f>
        <v>107856</v>
      </c>
      <c r="U340" s="40"/>
      <c r="V340" s="34" cm="1">
        <f t="array" aca="1" ref="V340" ca="1">_FV(H340,"Expense ratio",TRUE)</f>
        <v>1.38E-2</v>
      </c>
      <c r="W340" s="41" cm="1">
        <f t="array" aca="1" ref="W340" ca="1">_FV(H340,"Market cap",TRUE)</f>
        <v>1985759877.1099999</v>
      </c>
      <c r="Y340" t="str">
        <f t="shared" si="5"/>
        <v/>
      </c>
    </row>
    <row r="341" spans="1:25" hidden="1" x14ac:dyDescent="0.25">
      <c r="A341" s="13" t="s">
        <v>466</v>
      </c>
      <c r="B341" s="13" t="s">
        <v>465</v>
      </c>
      <c r="C341" t="s">
        <v>6600</v>
      </c>
      <c r="D341" t="s">
        <v>11747</v>
      </c>
      <c r="E341" t="s">
        <v>11802</v>
      </c>
      <c r="G341" t="s">
        <v>11486</v>
      </c>
      <c r="H341" s="13" t="e" vm="135">
        <v>#VALUE!</v>
      </c>
      <c r="I341" s="35" cm="1">
        <f t="array" aca="1" ref="I341" ca="1">_FV(H341,"Last trade time",TRUE)</f>
        <v>45824.840277823438</v>
      </c>
      <c r="J341" s="36" cm="1">
        <f t="array" aca="1" ref="J341" ca="1">_FV(H341,"Price")</f>
        <v>18.43</v>
      </c>
      <c r="K341" s="37" cm="1">
        <f t="array" aca="1" ref="K341" ca="1">_FV(H341,"Change (%)",TRUE)</f>
        <v>-2.1242999999999998E-2</v>
      </c>
      <c r="L341" s="38" cm="1">
        <f t="array" aca="1" ref="L341" ca="1">_FV(H341,"Change")</f>
        <v>-0.4</v>
      </c>
      <c r="M341" s="36" cm="1">
        <f t="array" aca="1" ref="M341" ca="1">_FV(H341,"Open")</f>
        <v>18.829999999999998</v>
      </c>
      <c r="N341" s="36" cm="1">
        <f t="array" aca="1" ref="N341" ca="1">_FV(H341,"Low")</f>
        <v>18.399999999999999</v>
      </c>
      <c r="O341" s="36" cm="1">
        <f t="array" aca="1" ref="O341" ca="1">_FV(H341,"High")</f>
        <v>18.829999999999998</v>
      </c>
      <c r="P341" s="36" cm="1">
        <f t="array" aca="1" ref="P341" ca="1">_FV(H341,"Previous close",TRUE)</f>
        <v>18.829999999999998</v>
      </c>
      <c r="Q341" s="36" cm="1">
        <f t="array" aca="1" ref="Q341" ca="1">_FV(H341,"52 week low",TRUE)</f>
        <v>17.59</v>
      </c>
      <c r="R341" s="36" cm="1">
        <f t="array" aca="1" ref="R341" ca="1">_FV(H341,"52 week high",TRUE)</f>
        <v>22.1</v>
      </c>
      <c r="S341" s="39" cm="1">
        <f t="array" aca="1" ref="S341" ca="1">_FV(H341,"Volume")</f>
        <v>403278</v>
      </c>
      <c r="T341" s="40" cm="1">
        <f t="array" aca="1" ref="T341" ca="1">_FV(H341,"Volume average",TRUE)</f>
        <v>776816</v>
      </c>
      <c r="U341" s="40"/>
      <c r="V341" s="34" cm="1">
        <f t="array" aca="1" ref="V341" ca="1">_FV(H341,"Expense ratio",TRUE)</f>
        <v>1.5800000000000002E-2</v>
      </c>
      <c r="W341" s="41" cm="1">
        <f t="array" aca="1" ref="W341" ca="1">_FV(H341,"Market cap",TRUE)</f>
        <v>321296270.57999998</v>
      </c>
      <c r="Y341" t="str">
        <f t="shared" si="5"/>
        <v/>
      </c>
    </row>
    <row r="342" spans="1:25" hidden="1" x14ac:dyDescent="0.25">
      <c r="A342" t="s">
        <v>4606</v>
      </c>
      <c r="B342" t="s">
        <v>4605</v>
      </c>
      <c r="C342" t="s">
        <v>6600</v>
      </c>
      <c r="D342" s="43" t="s">
        <v>11747</v>
      </c>
      <c r="E342" t="s">
        <v>11807</v>
      </c>
      <c r="G342" t="s">
        <v>4606</v>
      </c>
      <c r="H342" t="e" vm="1647">
        <v>#VALUE!</v>
      </c>
      <c r="I342" s="31" cm="1">
        <f t="array" aca="1" ref="I342" ca="1">_FV(H342,"Last trade time",TRUE)</f>
        <v>45824.840277812502</v>
      </c>
      <c r="J342" s="23" cm="1">
        <f t="array" aca="1" ref="J342" ca="1">_FV(H342,"Price")</f>
        <v>44.03</v>
      </c>
      <c r="K342" s="27" cm="1">
        <f t="array" aca="1" ref="K342" ca="1">_FV(H342,"Change (%)",TRUE)</f>
        <v>2.2052000000000002E-2</v>
      </c>
      <c r="L342" s="26" cm="1">
        <f t="array" aca="1" ref="L342" ca="1">_FV(H342,"Change")</f>
        <v>0.95</v>
      </c>
      <c r="M342" s="23" cm="1">
        <f t="array" aca="1" ref="M342" ca="1">_FV(H342,"Open")</f>
        <v>43.6</v>
      </c>
      <c r="N342" s="23" cm="1">
        <f t="array" aca="1" ref="N342" ca="1">_FV(H342,"Low")</f>
        <v>43.58</v>
      </c>
      <c r="O342" s="23" cm="1">
        <f t="array" aca="1" ref="O342" ca="1">_FV(H342,"High")</f>
        <v>44.292299999999997</v>
      </c>
      <c r="P342" s="23" cm="1">
        <f t="array" aca="1" ref="P342" ca="1">_FV(H342,"Previous close",TRUE)</f>
        <v>43.08</v>
      </c>
      <c r="Q342" s="23" cm="1">
        <f t="array" aca="1" ref="Q342" ca="1">_FV(H342,"52 week low",TRUE)</f>
        <v>31.2</v>
      </c>
      <c r="R342" s="23" cm="1">
        <f t="array" aca="1" ref="R342" ca="1">_FV(H342,"52 week high",TRUE)</f>
        <v>48.23</v>
      </c>
      <c r="S342" s="8" cm="1">
        <f t="array" aca="1" ref="S342" ca="1">_FV(H342,"Volume")</f>
        <v>30870</v>
      </c>
      <c r="T342" s="7" cm="1">
        <f t="array" aca="1" ref="T342" ca="1">_FV(H342,"Volume average",TRUE)</f>
        <v>42025</v>
      </c>
      <c r="U342" s="7"/>
      <c r="V342" s="25" cm="1">
        <f t="array" aca="1" ref="V342" ca="1">_FV(H342,"Expense ratio",TRUE)</f>
        <v>6.0000000000000001E-3</v>
      </c>
      <c r="W342" s="24" cm="1">
        <f t="array" aca="1" ref="W342" ca="1">_FV(H342,"Market cap",TRUE)</f>
        <v>138851026.47</v>
      </c>
      <c r="Y342" t="str">
        <f t="shared" si="5"/>
        <v/>
      </c>
    </row>
    <row r="343" spans="1:25" hidden="1" x14ac:dyDescent="0.25">
      <c r="A343" s="13" t="s">
        <v>10819</v>
      </c>
      <c r="B343" s="13" t="s">
        <v>3072</v>
      </c>
      <c r="C343" s="34" t="s">
        <v>6600</v>
      </c>
      <c r="D343" s="34" t="s">
        <v>11747</v>
      </c>
      <c r="E343" s="34" t="s">
        <v>10940</v>
      </c>
      <c r="F343" s="34"/>
      <c r="G343" t="s">
        <v>11485</v>
      </c>
      <c r="H343" s="13" t="e" vm="1081">
        <v>#VALUE!</v>
      </c>
      <c r="I343" s="35" cm="1">
        <f t="array" aca="1" ref="I343" ca="1">_FV(H343,"Last trade time",TRUE)</f>
        <v>45824.840277823438</v>
      </c>
      <c r="J343" s="36" cm="1">
        <f t="array" aca="1" ref="J343" ca="1">_FV(H343,"Price")</f>
        <v>35.07</v>
      </c>
      <c r="K343" s="37" cm="1">
        <f t="array" aca="1" ref="K343" ca="1">_FV(H343,"Change (%)",TRUE)</f>
        <v>2E-3</v>
      </c>
      <c r="L343" s="38" cm="1">
        <f t="array" aca="1" ref="L343" ca="1">_FV(H343,"Change")</f>
        <v>7.0000000000000007E-2</v>
      </c>
      <c r="M343" s="36" cm="1">
        <f t="array" aca="1" ref="M343" ca="1">_FV(H343,"Open")</f>
        <v>35.1128</v>
      </c>
      <c r="N343" s="36" cm="1">
        <f t="array" aca="1" ref="N343" ca="1">_FV(H343,"Low")</f>
        <v>35.07</v>
      </c>
      <c r="O343" s="36" cm="1">
        <f t="array" aca="1" ref="O343" ca="1">_FV(H343,"High")</f>
        <v>35.125999999999998</v>
      </c>
      <c r="P343" s="36" cm="1">
        <f t="array" aca="1" ref="P343" ca="1">_FV(H343,"Previous close",TRUE)</f>
        <v>35</v>
      </c>
      <c r="Q343" s="36" cm="1">
        <f t="array" aca="1" ref="Q343" ca="1">_FV(H343,"52 week low",TRUE)</f>
        <v>30.99</v>
      </c>
      <c r="R343" s="36" cm="1">
        <f t="array" aca="1" ref="R343" ca="1">_FV(H343,"52 week high",TRUE)</f>
        <v>35.524999999999999</v>
      </c>
      <c r="S343" s="39" cm="1">
        <f t="array" aca="1" ref="S343" ca="1">_FV(H343,"Volume")</f>
        <v>5026</v>
      </c>
      <c r="T343" s="40" cm="1">
        <f t="array" aca="1" ref="T343" ca="1">_FV(H343,"Volume average",TRUE)</f>
        <v>29677</v>
      </c>
      <c r="U343" s="40"/>
      <c r="V343" s="34" cm="1">
        <f t="array" aca="1" ref="V343" ca="1">_FV(H343,"Expense ratio",TRUE)</f>
        <v>7.7000000000000002E-3</v>
      </c>
      <c r="W343" s="41" cm="1">
        <f t="array" aca="1" ref="W343" ca="1">_FV(H343,"Market cap",TRUE)</f>
        <v>234143959.75</v>
      </c>
      <c r="Y343" t="str">
        <f t="shared" si="5"/>
        <v/>
      </c>
    </row>
    <row r="344" spans="1:25" hidden="1" x14ac:dyDescent="0.25">
      <c r="A344" t="s">
        <v>10950</v>
      </c>
      <c r="B344" t="s">
        <v>537</v>
      </c>
      <c r="C344" t="s">
        <v>6600</v>
      </c>
      <c r="D344" t="s">
        <v>11747</v>
      </c>
      <c r="E344" t="s">
        <v>11799</v>
      </c>
      <c r="G344" t="s">
        <v>11488</v>
      </c>
      <c r="H344" t="e" vm="159">
        <v>#VALUE!</v>
      </c>
      <c r="I344" s="31" cm="1">
        <f t="array" aca="1" ref="I344" ca="1">_FV(H344,"Last trade time",TRUE)</f>
        <v>45824.840289860935</v>
      </c>
      <c r="J344" s="23" cm="1">
        <f t="array" aca="1" ref="J344" ca="1">_FV(H344,"Price")</f>
        <v>22.96</v>
      </c>
      <c r="K344" s="27" cm="1">
        <f t="array" aca="1" ref="K344" ca="1">_FV(H344,"Change (%)",TRUE)</f>
        <v>6.1350000000000007E-3</v>
      </c>
      <c r="L344" s="26" cm="1">
        <f t="array" aca="1" ref="L344" ca="1">_FV(H344,"Change")</f>
        <v>0.14000000000000001</v>
      </c>
      <c r="M344" s="23" cm="1">
        <f t="array" aca="1" ref="M344" ca="1">_FV(H344,"Open")</f>
        <v>22.88</v>
      </c>
      <c r="N344" s="23" cm="1">
        <f t="array" aca="1" ref="N344" ca="1">_FV(H344,"Low")</f>
        <v>22.864999999999998</v>
      </c>
      <c r="O344" s="23" cm="1">
        <f t="array" aca="1" ref="O344" ca="1">_FV(H344,"High")</f>
        <v>23.06</v>
      </c>
      <c r="P344" s="23" cm="1">
        <f t="array" aca="1" ref="P344" ca="1">_FV(H344,"Previous close",TRUE)</f>
        <v>22.82</v>
      </c>
      <c r="Q344" s="23" cm="1">
        <f t="array" aca="1" ref="Q344" ca="1">_FV(H344,"52 week low",TRUE)</f>
        <v>19.59</v>
      </c>
      <c r="R344" s="23" cm="1">
        <f t="array" aca="1" ref="R344" ca="1">_FV(H344,"52 week high",TRUE)</f>
        <v>24.23</v>
      </c>
      <c r="S344" s="8" cm="1">
        <f t="array" aca="1" ref="S344" ca="1">_FV(H344,"Volume")</f>
        <v>72044</v>
      </c>
      <c r="T344" s="7" cm="1">
        <f t="array" aca="1" ref="T344" ca="1">_FV(H344,"Volume average",TRUE)</f>
        <v>44863</v>
      </c>
      <c r="U344" s="7"/>
      <c r="V344" s="25" cm="1">
        <f t="array" aca="1" ref="V344" ca="1">_FV(H344,"Expense ratio",TRUE)</f>
        <v>1.44E-2</v>
      </c>
      <c r="W344" s="24" cm="1">
        <f t="array" aca="1" ref="W344" ca="1">_FV(H344,"Market cap",TRUE)</f>
        <v>181343479.40000001</v>
      </c>
      <c r="Y344" t="str">
        <f t="shared" si="5"/>
        <v/>
      </c>
    </row>
    <row r="345" spans="1:25" hidden="1" x14ac:dyDescent="0.25">
      <c r="A345" s="13" t="s">
        <v>10822</v>
      </c>
      <c r="B345" s="13" t="s">
        <v>5037</v>
      </c>
      <c r="C345" s="34" t="s">
        <v>6600</v>
      </c>
      <c r="D345" s="34" t="s">
        <v>11747</v>
      </c>
      <c r="E345" s="34"/>
      <c r="F345" s="34"/>
      <c r="G345" t="s">
        <v>11477</v>
      </c>
      <c r="H345" s="13" t="e" vm="1812">
        <v>#VALUE!</v>
      </c>
      <c r="I345" s="35" cm="1">
        <f t="array" aca="1" ref="I345" ca="1">_FV(H345,"Last trade time",TRUE)</f>
        <v>45824.862218217189</v>
      </c>
      <c r="J345" s="36" cm="1">
        <f t="array" aca="1" ref="J345" ca="1">_FV(H345,"Price")</f>
        <v>140.37</v>
      </c>
      <c r="K345" s="37" cm="1">
        <f t="array" aca="1" ref="K345" ca="1">_FV(H345,"Change (%)",TRUE)</f>
        <v>2.0723999999999999E-2</v>
      </c>
      <c r="L345" s="38" cm="1">
        <f t="array" aca="1" ref="L345" ca="1">_FV(H345,"Change")</f>
        <v>2.85</v>
      </c>
      <c r="M345" s="36" cm="1">
        <f t="array" aca="1" ref="M345" ca="1">_FV(H345,"Open")</f>
        <v>138.88999999999999</v>
      </c>
      <c r="N345" s="36" cm="1">
        <f t="array" aca="1" ref="N345" ca="1">_FV(H345,"Low")</f>
        <v>138.88999999999999</v>
      </c>
      <c r="O345" s="36" cm="1">
        <f t="array" aca="1" ref="O345" ca="1">_FV(H345,"High")</f>
        <v>140.9</v>
      </c>
      <c r="P345" s="36" cm="1">
        <f t="array" aca="1" ref="P345" ca="1">_FV(H345,"Previous close",TRUE)</f>
        <v>137.52000000000001</v>
      </c>
      <c r="Q345" s="36" cm="1">
        <f t="array" aca="1" ref="Q345" ca="1">_FV(H345,"52 week low",TRUE)</f>
        <v>88.74</v>
      </c>
      <c r="R345" s="36" cm="1">
        <f t="array" aca="1" ref="R345" ca="1">_FV(H345,"52 week high",TRUE)</f>
        <v>143.53</v>
      </c>
      <c r="S345" s="39" cm="1">
        <f t="array" aca="1" ref="S345" ca="1">_FV(H345,"Volume")</f>
        <v>15498</v>
      </c>
      <c r="T345" s="40" cm="1">
        <f t="array" aca="1" ref="T345" ca="1">_FV(H345,"Volume average",TRUE)</f>
        <v>22203</v>
      </c>
      <c r="U345" s="40"/>
      <c r="V345" s="34" cm="1">
        <f t="array" aca="1" ref="V345" ca="1">_FV(H345,"Expense ratio",TRUE)</f>
        <v>5.6000000000000008E-3</v>
      </c>
      <c r="W345" s="41" cm="1">
        <f t="array" aca="1" ref="W345" ca="1">_FV(H345,"Market cap",TRUE)</f>
        <v>898836862.45000005</v>
      </c>
      <c r="Y345" t="str">
        <f t="shared" si="5"/>
        <v/>
      </c>
    </row>
    <row r="346" spans="1:25" hidden="1" x14ac:dyDescent="0.25">
      <c r="A346" s="13" t="s">
        <v>10816</v>
      </c>
      <c r="B346" s="13" t="s">
        <v>297</v>
      </c>
      <c r="C346" s="34" t="s">
        <v>6600</v>
      </c>
      <c r="D346" s="34" t="s">
        <v>11747</v>
      </c>
      <c r="E346" s="34"/>
      <c r="F346" s="34"/>
      <c r="G346" t="s">
        <v>11474</v>
      </c>
      <c r="H346" s="13" t="e" vm="91">
        <v>#VALUE!</v>
      </c>
      <c r="I346" s="35" cm="1">
        <f t="array" aca="1" ref="I346" ca="1">_FV(H346,"Last trade time",TRUE)</f>
        <v>45824.840290520311</v>
      </c>
      <c r="J346" s="36" cm="1">
        <f t="array" aca="1" ref="J346" ca="1">_FV(H346,"Price")</f>
        <v>22.15</v>
      </c>
      <c r="K346" s="37" cm="1">
        <f t="array" aca="1" ref="K346" ca="1">_FV(H346,"Change (%)",TRUE)</f>
        <v>6.3880000000000004E-3</v>
      </c>
      <c r="L346" s="38" cm="1">
        <f t="array" aca="1" ref="L346" ca="1">_FV(H346,"Change")</f>
        <v>0.1406</v>
      </c>
      <c r="M346" s="36" cm="1">
        <f t="array" aca="1" ref="M346" ca="1">_FV(H346,"Open")</f>
        <v>22.01</v>
      </c>
      <c r="N346" s="36" cm="1">
        <f t="array" aca="1" ref="N346" ca="1">_FV(H346,"Low")</f>
        <v>22.01</v>
      </c>
      <c r="O346" s="36" cm="1">
        <f t="array" aca="1" ref="O346" ca="1">_FV(H346,"High")</f>
        <v>22.229600000000001</v>
      </c>
      <c r="P346" s="36" cm="1">
        <f t="array" aca="1" ref="P346" ca="1">_FV(H346,"Previous close",TRUE)</f>
        <v>22.009399999999999</v>
      </c>
      <c r="Q346" s="36" cm="1">
        <f t="array" aca="1" ref="Q346" ca="1">_FV(H346,"52 week low",TRUE)</f>
        <v>18.59</v>
      </c>
      <c r="R346" s="36" cm="1">
        <f t="array" aca="1" ref="R346" ca="1">_FV(H346,"52 week high",TRUE)</f>
        <v>22.7</v>
      </c>
      <c r="S346" s="39" cm="1">
        <f t="array" aca="1" ref="S346" ca="1">_FV(H346,"Volume")</f>
        <v>45794</v>
      </c>
      <c r="T346" s="40" cm="1">
        <f t="array" aca="1" ref="T346" ca="1">_FV(H346,"Volume average",TRUE)</f>
        <v>68687</v>
      </c>
      <c r="U346" s="40"/>
      <c r="V346" s="34" cm="1">
        <f t="array" aca="1" ref="V346" ca="1">_FV(H346,"Expense ratio",TRUE)</f>
        <v>4.2900000000000001E-2</v>
      </c>
      <c r="W346" s="41" cm="1">
        <f t="array" aca="1" ref="W346" ca="1">_FV(H346,"Market cap",TRUE)</f>
        <v>282038554.11000001</v>
      </c>
      <c r="Y346" t="str">
        <f t="shared" si="5"/>
        <v/>
      </c>
    </row>
    <row r="347" spans="1:25" hidden="1" x14ac:dyDescent="0.25">
      <c r="A347" s="13" t="s">
        <v>10824</v>
      </c>
      <c r="B347" s="13" t="s">
        <v>3176</v>
      </c>
      <c r="C347" s="34" t="s">
        <v>6600</v>
      </c>
      <c r="D347" s="34" t="s">
        <v>11747</v>
      </c>
      <c r="E347" s="34"/>
      <c r="F347" s="34"/>
      <c r="G347" t="s">
        <v>11478</v>
      </c>
      <c r="H347" s="13" t="e" vm="1116">
        <v>#VALUE!</v>
      </c>
      <c r="I347" s="35" cm="1">
        <f t="array" aca="1" ref="I347" ca="1">_FV(H347,"Last trade time",TRUE)</f>
        <v>45824.901951897657</v>
      </c>
      <c r="J347" s="36" cm="1">
        <f t="array" aca="1" ref="J347" ca="1">_FV(H347,"Price")</f>
        <v>52.430700000000002</v>
      </c>
      <c r="K347" s="37" cm="1">
        <f t="array" aca="1" ref="K347" ca="1">_FV(H347,"Change (%)",TRUE)</f>
        <v>1.1785E-2</v>
      </c>
      <c r="L347" s="38" cm="1">
        <f t="array" aca="1" ref="L347" ca="1">_FV(H347,"Change")</f>
        <v>0.61070000000000002</v>
      </c>
      <c r="M347" s="36" cm="1">
        <f t="array" aca="1" ref="M347" ca="1">_FV(H347,"Open")</f>
        <v>52.31</v>
      </c>
      <c r="N347" s="36" cm="1">
        <f t="array" aca="1" ref="N347" ca="1">_FV(H347,"Low")</f>
        <v>52.31</v>
      </c>
      <c r="O347" s="36" cm="1">
        <f t="array" aca="1" ref="O347" ca="1">_FV(H347,"High")</f>
        <v>52.59</v>
      </c>
      <c r="P347" s="36" cm="1">
        <f t="array" aca="1" ref="P347" ca="1">_FV(H347,"Previous close",TRUE)</f>
        <v>51.82</v>
      </c>
      <c r="Q347" s="36" cm="1">
        <f t="array" aca="1" ref="Q347" ca="1">_FV(H347,"52 week low",TRUE)</f>
        <v>41.289900000000003</v>
      </c>
      <c r="R347" s="36" cm="1">
        <f t="array" aca="1" ref="R347" ca="1">_FV(H347,"52 week high",TRUE)</f>
        <v>53.920900000000003</v>
      </c>
      <c r="S347" s="39" cm="1">
        <f t="array" aca="1" ref="S347" ca="1">_FV(H347,"Volume")</f>
        <v>1373</v>
      </c>
      <c r="T347" s="40" cm="1">
        <f t="array" aca="1" ref="T347" ca="1">_FV(H347,"Volume average",TRUE)</f>
        <v>2389</v>
      </c>
      <c r="U347" s="40"/>
      <c r="V347" s="34" cm="1">
        <f t="array" aca="1" ref="V347" ca="1">_FV(H347,"Expense ratio",TRUE)</f>
        <v>7.4999999999999997E-3</v>
      </c>
      <c r="W347" s="41" cm="1">
        <f t="array" aca="1" ref="W347" ca="1">_FV(H347,"Market cap",TRUE)</f>
        <v>47418928.369999997</v>
      </c>
      <c r="Y347" t="str">
        <f t="shared" si="5"/>
        <v/>
      </c>
    </row>
    <row r="348" spans="1:25" hidden="1" x14ac:dyDescent="0.25">
      <c r="A348" s="13" t="s">
        <v>10943</v>
      </c>
      <c r="B348" s="13" t="s">
        <v>3173</v>
      </c>
      <c r="C348" t="s">
        <v>6600</v>
      </c>
      <c r="D348" t="s">
        <v>11747</v>
      </c>
      <c r="E348" t="s">
        <v>11818</v>
      </c>
      <c r="G348" t="s">
        <v>3174</v>
      </c>
      <c r="H348" s="13" t="e" vm="1115">
        <v>#VALUE!</v>
      </c>
      <c r="I348" s="35" cm="1">
        <f t="array" aca="1" ref="I348" ca="1">_FV(H348,"Last trade time",TRUE)</f>
        <v>45824.840322349221</v>
      </c>
      <c r="J348" s="36" cm="1">
        <f t="array" aca="1" ref="J348" ca="1">_FV(H348,"Price")</f>
        <v>42.12</v>
      </c>
      <c r="K348" s="37" cm="1">
        <f t="array" aca="1" ref="K348" ca="1">_FV(H348,"Change (%)",TRUE)</f>
        <v>1.4269999999999999E-3</v>
      </c>
      <c r="L348" s="38" cm="1">
        <f t="array" aca="1" ref="L348" ca="1">_FV(H348,"Change")</f>
        <v>0.06</v>
      </c>
      <c r="M348" s="36" cm="1">
        <f t="array" aca="1" ref="M348" ca="1">_FV(H348,"Open")</f>
        <v>42.14</v>
      </c>
      <c r="N348" s="36" cm="1">
        <f t="array" aca="1" ref="N348" ca="1">_FV(H348,"Low")</f>
        <v>42.12</v>
      </c>
      <c r="O348" s="36" cm="1">
        <f t="array" aca="1" ref="O348" ca="1">_FV(H348,"High")</f>
        <v>42.14</v>
      </c>
      <c r="P348" s="36" cm="1">
        <f t="array" aca="1" ref="P348" ca="1">_FV(H348,"Previous close",TRUE)</f>
        <v>42.06</v>
      </c>
      <c r="Q348" s="36" cm="1">
        <f t="array" aca="1" ref="Q348" ca="1">_FV(H348,"52 week low",TRUE)</f>
        <v>39.76</v>
      </c>
      <c r="R348" s="36" cm="1">
        <f t="array" aca="1" ref="R348" ca="1">_FV(H348,"52 week high",TRUE)</f>
        <v>45.62</v>
      </c>
      <c r="S348" s="39" cm="1">
        <f t="array" aca="1" ref="S348" ca="1">_FV(H348,"Volume")</f>
        <v>175</v>
      </c>
      <c r="T348" s="40" cm="1">
        <f t="array" aca="1" ref="T348" ca="1">_FV(H348,"Volume average",TRUE)</f>
        <v>414</v>
      </c>
      <c r="U348" s="40"/>
      <c r="V348" s="34" cm="1">
        <f t="array" aca="1" ref="V348" ca="1">_FV(H348,"Expense ratio",TRUE)</f>
        <v>7.4999999999999997E-3</v>
      </c>
      <c r="W348" s="41" cm="1">
        <f t="array" aca="1" ref="W348" ca="1">_FV(H348,"Market cap",TRUE)</f>
        <v>10499167</v>
      </c>
      <c r="Y348" t="str">
        <f t="shared" si="5"/>
        <v/>
      </c>
    </row>
    <row r="349" spans="1:25" hidden="1" x14ac:dyDescent="0.25">
      <c r="A349" s="13" t="s">
        <v>4085</v>
      </c>
      <c r="B349" s="13" t="s">
        <v>4084</v>
      </c>
      <c r="C349" t="s">
        <v>6600</v>
      </c>
      <c r="D349" t="s">
        <v>11747</v>
      </c>
      <c r="E349" t="s">
        <v>11819</v>
      </c>
      <c r="G349" t="s">
        <v>11494</v>
      </c>
      <c r="H349" s="13" t="e" vm="1453">
        <v>#VALUE!</v>
      </c>
      <c r="I349" s="35" cm="1">
        <f t="array" aca="1" ref="I349" ca="1">_FV(H349,"Last trade time",TRUE)</f>
        <v>45824.84027780078</v>
      </c>
      <c r="J349" s="36" cm="1">
        <f t="array" aca="1" ref="J349" ca="1">_FV(H349,"Price")</f>
        <v>24.335000000000001</v>
      </c>
      <c r="K349" s="37" cm="1">
        <f t="array" aca="1" ref="K349" ca="1">_FV(H349,"Change (%)",TRUE)</f>
        <v>2.0549999999999998E-4</v>
      </c>
      <c r="L349" s="38" cm="1">
        <f t="array" aca="1" ref="L349" ca="1">_FV(H349,"Change")</f>
        <v>5.0000000000000001E-3</v>
      </c>
      <c r="M349" s="36" cm="1">
        <f t="array" aca="1" ref="M349" ca="1">_FV(H349,"Open")</f>
        <v>24.18</v>
      </c>
      <c r="N349" s="36" cm="1">
        <f t="array" aca="1" ref="N349" ca="1">_FV(H349,"Low")</f>
        <v>24.18</v>
      </c>
      <c r="O349" s="36" cm="1">
        <f t="array" aca="1" ref="O349" ca="1">_FV(H349,"High")</f>
        <v>24.4</v>
      </c>
      <c r="P349" s="36" cm="1">
        <f t="array" aca="1" ref="P349" ca="1">_FV(H349,"Previous close",TRUE)</f>
        <v>24.33</v>
      </c>
      <c r="Q349" s="36" cm="1">
        <f t="array" aca="1" ref="Q349" ca="1">_FV(H349,"52 week low",TRUE)</f>
        <v>21.72</v>
      </c>
      <c r="R349" s="36" cm="1">
        <f t="array" aca="1" ref="R349" ca="1">_FV(H349,"52 week high",TRUE)</f>
        <v>26</v>
      </c>
      <c r="S349" s="39" cm="1">
        <f t="array" aca="1" ref="S349" ca="1">_FV(H349,"Volume")</f>
        <v>7054</v>
      </c>
      <c r="T349" s="40" cm="1">
        <f t="array" aca="1" ref="T349" ca="1">_FV(H349,"Volume average",TRUE)</f>
        <v>21998</v>
      </c>
      <c r="U349" s="40"/>
      <c r="V349" s="34" cm="1">
        <f t="array" aca="1" ref="V349" ca="1">_FV(H349,"Expense ratio",TRUE)</f>
        <v>6.5000000000000006E-3</v>
      </c>
      <c r="W349" s="41" cm="1">
        <f t="array" aca="1" ref="W349" ca="1">_FV(H349,"Market cap",TRUE)</f>
        <v>341077448.23000002</v>
      </c>
      <c r="Y349" t="str">
        <f t="shared" si="5"/>
        <v/>
      </c>
    </row>
    <row r="350" spans="1:25" hidden="1" x14ac:dyDescent="0.25">
      <c r="A350" s="13" t="s">
        <v>10821</v>
      </c>
      <c r="B350" s="13" t="s">
        <v>6693</v>
      </c>
      <c r="C350" s="34" t="s">
        <v>6600</v>
      </c>
      <c r="D350" s="34" t="s">
        <v>11747</v>
      </c>
      <c r="E350" s="34"/>
      <c r="F350" s="34"/>
      <c r="G350" t="s">
        <v>11484</v>
      </c>
      <c r="H350" s="13" t="e" vm="2454">
        <v>#VALUE!</v>
      </c>
      <c r="I350" s="35" cm="1">
        <f t="array" aca="1" ref="I350" ca="1">_FV(H350,"Last trade time",TRUE)</f>
        <v>45824.840277812502</v>
      </c>
      <c r="J350" s="36" cm="1">
        <f t="array" aca="1" ref="J350" ca="1">_FV(H350,"Price")</f>
        <v>70.006299999999996</v>
      </c>
      <c r="K350" s="37" cm="1">
        <f t="array" aca="1" ref="K350" ca="1">_FV(H350,"Change (%)",TRUE)</f>
        <v>1.1747E-2</v>
      </c>
      <c r="L350" s="38" cm="1">
        <f t="array" aca="1" ref="L350" ca="1">_FV(H350,"Change")</f>
        <v>0.81279999999999997</v>
      </c>
      <c r="M350" s="36" cm="1">
        <f t="array" aca="1" ref="M350" ca="1">_FV(H350,"Open")</f>
        <v>69.94</v>
      </c>
      <c r="N350" s="36" cm="1">
        <f t="array" aca="1" ref="N350" ca="1">_FV(H350,"Low")</f>
        <v>69.94</v>
      </c>
      <c r="O350" s="36" cm="1">
        <f t="array" aca="1" ref="O350" ca="1">_FV(H350,"High")</f>
        <v>70.006299999999996</v>
      </c>
      <c r="P350" s="36" cm="1">
        <f t="array" aca="1" ref="P350" ca="1">_FV(H350,"Previous close",TRUE)</f>
        <v>69.1935</v>
      </c>
      <c r="Q350" s="36" cm="1">
        <f t="array" aca="1" ref="Q350" ca="1">_FV(H350,"52 week low",TRUE)</f>
        <v>61.76</v>
      </c>
      <c r="R350" s="36" cm="1">
        <f t="array" aca="1" ref="R350" ca="1">_FV(H350,"52 week high",TRUE)</f>
        <v>75.849999999999994</v>
      </c>
      <c r="S350" s="39" cm="1">
        <f t="array" aca="1" ref="S350" ca="1">_FV(H350,"Volume")</f>
        <v>292</v>
      </c>
      <c r="T350" s="40" cm="1">
        <f t="array" aca="1" ref="T350" ca="1">_FV(H350,"Volume average",TRUE)</f>
        <v>1644</v>
      </c>
      <c r="U350" s="40"/>
      <c r="V350" s="34" cm="1">
        <f t="array" aca="1" ref="V350" ca="1">_FV(H350,"Expense ratio",TRUE)</f>
        <v>4.0000000000000001E-3</v>
      </c>
      <c r="W350" s="41" cm="1">
        <f t="array" aca="1" ref="W350" ca="1">_FV(H350,"Market cap",TRUE)</f>
        <v>105902164.86</v>
      </c>
      <c r="Y350" t="str">
        <f t="shared" si="5"/>
        <v/>
      </c>
    </row>
    <row r="351" spans="1:25" hidden="1" x14ac:dyDescent="0.25">
      <c r="A351" s="13" t="s">
        <v>4183</v>
      </c>
      <c r="B351" s="13" t="s">
        <v>4182</v>
      </c>
      <c r="C351" t="s">
        <v>6600</v>
      </c>
      <c r="D351" s="43" t="s">
        <v>11747</v>
      </c>
      <c r="E351" t="s">
        <v>11820</v>
      </c>
      <c r="G351" t="s">
        <v>11493</v>
      </c>
      <c r="H351" s="13" t="e" vm="1487">
        <v>#VALUE!</v>
      </c>
      <c r="I351" s="35" cm="1">
        <f t="array" aca="1" ref="I351" ca="1">_FV(H351,"Last trade time",TRUE)</f>
        <v>45824.840277823438</v>
      </c>
      <c r="J351" s="36" cm="1">
        <f t="array" aca="1" ref="J351" ca="1">_FV(H351,"Price")</f>
        <v>51.393799999999999</v>
      </c>
      <c r="K351" s="37" cm="1">
        <f t="array" aca="1" ref="K351" ca="1">_FV(H351,"Change (%)",TRUE)</f>
        <v>9.8640000000000012E-3</v>
      </c>
      <c r="L351" s="38" cm="1">
        <f t="array" aca="1" ref="L351" ca="1">_FV(H351,"Change")</f>
        <v>0.502</v>
      </c>
      <c r="M351" s="36" cm="1">
        <f t="array" aca="1" ref="M351" ca="1">_FV(H351,"Open")</f>
        <v>51.27</v>
      </c>
      <c r="N351" s="36" cm="1">
        <f t="array" aca="1" ref="N351" ca="1">_FV(H351,"Low")</f>
        <v>51.27</v>
      </c>
      <c r="O351" s="36" cm="1">
        <f t="array" aca="1" ref="O351" ca="1">_FV(H351,"High")</f>
        <v>51.41</v>
      </c>
      <c r="P351" s="36" cm="1">
        <f t="array" aca="1" ref="P351" ca="1">_FV(H351,"Previous close",TRUE)</f>
        <v>50.891800000000003</v>
      </c>
      <c r="Q351" s="36" cm="1">
        <f t="array" aca="1" ref="Q351" ca="1">_FV(H351,"52 week low",TRUE)</f>
        <v>39.020000000000003</v>
      </c>
      <c r="R351" s="36" cm="1">
        <f t="array" aca="1" ref="R351" ca="1">_FV(H351,"52 week high",TRUE)</f>
        <v>52.67</v>
      </c>
      <c r="S351" s="39" cm="1">
        <f t="array" aca="1" ref="S351" ca="1">_FV(H351,"Volume")</f>
        <v>753</v>
      </c>
      <c r="T351" s="40" cm="1">
        <f t="array" aca="1" ref="T351" ca="1">_FV(H351,"Volume average",TRUE)</f>
        <v>682</v>
      </c>
      <c r="U351" s="40"/>
      <c r="V351" s="34" cm="1">
        <f t="array" aca="1" ref="V351" ca="1">_FV(H351,"Expense ratio",TRUE)</f>
        <v>6.5000000000000006E-3</v>
      </c>
      <c r="W351" s="41" cm="1">
        <f t="array" aca="1" ref="W351" ca="1">_FV(H351,"Market cap",TRUE)</f>
        <v>8681082.1060000006</v>
      </c>
      <c r="Y351" t="str">
        <f t="shared" si="5"/>
        <v/>
      </c>
    </row>
    <row r="352" spans="1:25" hidden="1" x14ac:dyDescent="0.25">
      <c r="A352" t="s">
        <v>411</v>
      </c>
      <c r="B352" t="s">
        <v>410</v>
      </c>
      <c r="C352" t="s">
        <v>6600</v>
      </c>
      <c r="D352" t="s">
        <v>11747</v>
      </c>
      <c r="E352" t="s">
        <v>11818</v>
      </c>
      <c r="G352" t="s">
        <v>11492</v>
      </c>
      <c r="H352" t="e" vm="121">
        <v>#VALUE!</v>
      </c>
      <c r="I352" s="31" cm="1">
        <f t="array" aca="1" ref="I352" ca="1">_FV(H352,"Last trade time",TRUE)</f>
        <v>45824.840277812502</v>
      </c>
      <c r="J352" s="23" cm="1">
        <f t="array" aca="1" ref="J352" ca="1">_FV(H352,"Price")</f>
        <v>20.29</v>
      </c>
      <c r="K352" s="27" cm="1">
        <f t="array" aca="1" ref="K352" ca="1">_FV(H352,"Change (%)",TRUE)</f>
        <v>2.5690000000000001E-3</v>
      </c>
      <c r="L352" s="26" cm="1">
        <f t="array" aca="1" ref="L352" ca="1">_FV(H352,"Change")</f>
        <v>5.1999999999999998E-2</v>
      </c>
      <c r="M352" s="23" cm="1">
        <f t="array" aca="1" ref="M352" ca="1">_FV(H352,"Open")</f>
        <v>20.56</v>
      </c>
      <c r="N352" s="23" cm="1">
        <f t="array" aca="1" ref="N352" ca="1">_FV(H352,"Low")</f>
        <v>20.29</v>
      </c>
      <c r="O352" s="23" cm="1">
        <f t="array" aca="1" ref="O352" ca="1">_FV(H352,"High")</f>
        <v>20.56</v>
      </c>
      <c r="P352" s="23" cm="1">
        <f t="array" aca="1" ref="P352" ca="1">_FV(H352,"Previous close",TRUE)</f>
        <v>20.238</v>
      </c>
      <c r="Q352" s="23" cm="1">
        <f t="array" aca="1" ref="Q352" ca="1">_FV(H352,"52 week low",TRUE)</f>
        <v>19.07</v>
      </c>
      <c r="R352" s="23" cm="1">
        <f t="array" aca="1" ref="R352" ca="1">_FV(H352,"52 week high",TRUE)</f>
        <v>20.68</v>
      </c>
      <c r="S352" s="8" cm="1">
        <f t="array" aca="1" ref="S352" ca="1">_FV(H352,"Volume")</f>
        <v>3593</v>
      </c>
      <c r="T352" s="7" cm="1">
        <f t="array" aca="1" ref="T352" ca="1">_FV(H352,"Volume average",TRUE)</f>
        <v>7343</v>
      </c>
      <c r="U352" s="7"/>
      <c r="V352" s="25" cm="1">
        <f t="array" aca="1" ref="V352" ca="1">_FV(H352,"Expense ratio",TRUE)</f>
        <v>1.7399999999999999E-2</v>
      </c>
      <c r="W352" s="24" cm="1">
        <f t="array" aca="1" ref="W352" ca="1">_FV(H352,"Market cap",TRUE)</f>
        <v>33420971.52</v>
      </c>
      <c r="Y352" t="str">
        <f t="shared" si="5"/>
        <v/>
      </c>
    </row>
    <row r="353" spans="1:25" hidden="1" x14ac:dyDescent="0.25">
      <c r="A353" t="s">
        <v>11175</v>
      </c>
      <c r="B353" t="s">
        <v>11160</v>
      </c>
      <c r="C353" t="s">
        <v>6600</v>
      </c>
      <c r="D353" t="s">
        <v>11747</v>
      </c>
      <c r="E353" t="s">
        <v>11822</v>
      </c>
      <c r="G353" t="s">
        <v>11667</v>
      </c>
      <c r="H353" t="e" vm="3870">
        <v>#VALUE!</v>
      </c>
      <c r="I353" s="31" cm="1">
        <f t="array" aca="1" ref="I353" ca="1">_FV(H353,"Last trade time",TRUE)</f>
        <v>45822.006944444445</v>
      </c>
      <c r="J353" s="23" cm="1">
        <f t="array" aca="1" ref="J353" ca="1">_FV(H353,"Price")</f>
        <v>5.1999999999999998E-2</v>
      </c>
      <c r="K353" s="27" cm="1">
        <f t="array" aca="1" ref="K353" ca="1">_FV(H353,"Change (%)",TRUE)</f>
        <v>-0.10313900000000001</v>
      </c>
      <c r="L353" s="26" cm="1">
        <f t="array" aca="1" ref="L353" ca="1">_FV(H353,"Change")</f>
        <v>-5.9800000000000001E-3</v>
      </c>
      <c r="M353" s="23" cm="1">
        <f t="array" aca="1" ref="M353" ca="1">_FV(H353,"Open")</f>
        <v>5.1999999999999998E-2</v>
      </c>
      <c r="N353" s="23" cm="1">
        <f t="array" aca="1" ref="N353" ca="1">_FV(H353,"Low")</f>
        <v>5.1999999999999998E-2</v>
      </c>
      <c r="O353" s="23" cm="1">
        <f t="array" aca="1" ref="O353" ca="1">_FV(H353,"High")</f>
        <v>5.1999999999999998E-2</v>
      </c>
      <c r="P353" s="23" cm="1">
        <f t="array" aca="1" ref="P353" ca="1">_FV(H353,"Previous close",TRUE)</f>
        <v>5.7979999999999997E-2</v>
      </c>
      <c r="Q353" s="23" cm="1">
        <f t="array" aca="1" ref="Q353" ca="1">_FV(H353,"52 week low",TRUE)</f>
        <v>3.78E-2</v>
      </c>
      <c r="R353" s="23" cm="1">
        <f t="array" aca="1" ref="R353" ca="1">_FV(H353,"52 week high",TRUE)</f>
        <v>0.13300000000000001</v>
      </c>
      <c r="S353" s="8" cm="1">
        <f t="array" aca="1" ref="S353" ca="1">_FV(H353,"Volume")</f>
        <v>142</v>
      </c>
      <c r="T353" s="7" cm="1">
        <f t="array" aca="1" ref="T353" ca="1">_FV(H353,"Volume average",TRUE)</f>
        <v>64723</v>
      </c>
      <c r="U353" s="7"/>
      <c r="V353" s="25" cm="1">
        <f t="array" aca="1" ref="V353" ca="1">_FV(H353,"Expense ratio",TRUE)</f>
        <v>-7.2099999999999997E-2</v>
      </c>
      <c r="W353" s="24" cm="1">
        <f t="array" aca="1" ref="W353" ca="1">_FV(H353,"Market cap",TRUE)</f>
        <v>248900000</v>
      </c>
      <c r="Y353" t="str">
        <f t="shared" si="5"/>
        <v/>
      </c>
    </row>
    <row r="354" spans="1:25" hidden="1" x14ac:dyDescent="0.25">
      <c r="A354" s="13" t="s">
        <v>10825</v>
      </c>
      <c r="B354" s="13" t="s">
        <v>6801</v>
      </c>
      <c r="C354" s="34" t="s">
        <v>6600</v>
      </c>
      <c r="D354" s="34" t="s">
        <v>11747</v>
      </c>
      <c r="E354" s="34"/>
      <c r="F354" s="34"/>
      <c r="G354" t="s">
        <v>11482</v>
      </c>
      <c r="H354" s="13" t="e" vm="2501">
        <v>#VALUE!</v>
      </c>
      <c r="I354" s="35" cm="1">
        <f t="array" aca="1" ref="I354" ca="1">_FV(H354,"Last trade time",TRUE)</f>
        <v>45824.840277812502</v>
      </c>
      <c r="J354" s="36" cm="1">
        <f t="array" aca="1" ref="J354" ca="1">_FV(H354,"Price")</f>
        <v>34.909999999999997</v>
      </c>
      <c r="K354" s="37" cm="1">
        <f t="array" aca="1" ref="K354" ca="1">_FV(H354,"Change (%)",TRUE)</f>
        <v>8.0850000000000002E-3</v>
      </c>
      <c r="L354" s="38" cm="1">
        <f t="array" aca="1" ref="L354" ca="1">_FV(H354,"Change")</f>
        <v>0.28000000000000003</v>
      </c>
      <c r="M354" s="36" cm="1">
        <f t="array" aca="1" ref="M354" ca="1">_FV(H354,"Open")</f>
        <v>34.970399999999998</v>
      </c>
      <c r="N354" s="36" cm="1">
        <f t="array" aca="1" ref="N354" ca="1">_FV(H354,"Low")</f>
        <v>34.890500000000003</v>
      </c>
      <c r="O354" s="36" cm="1">
        <f t="array" aca="1" ref="O354" ca="1">_FV(H354,"High")</f>
        <v>35.080199999999998</v>
      </c>
      <c r="P354" s="36" cm="1">
        <f t="array" aca="1" ref="P354" ca="1">_FV(H354,"Previous close",TRUE)</f>
        <v>34.630000000000003</v>
      </c>
      <c r="Q354" s="36" cm="1">
        <f t="array" aca="1" ref="Q354" ca="1">_FV(H354,"52 week low",TRUE)</f>
        <v>32.85</v>
      </c>
      <c r="R354" s="36" cm="1">
        <f t="array" aca="1" ref="R354" ca="1">_FV(H354,"52 week high",TRUE)</f>
        <v>39.4</v>
      </c>
      <c r="S354" s="39" cm="1">
        <f t="array" aca="1" ref="S354" ca="1">_FV(H354,"Volume")</f>
        <v>8787</v>
      </c>
      <c r="T354" s="40" cm="1">
        <f t="array" aca="1" ref="T354" ca="1">_FV(H354,"Volume average",TRUE)</f>
        <v>18207</v>
      </c>
      <c r="U354" s="40"/>
      <c r="V354" s="34" cm="1">
        <f t="array" aca="1" ref="V354" ca="1">_FV(H354,"Expense ratio",TRUE)</f>
        <v>3.9000000000000003E-3</v>
      </c>
      <c r="W354" s="41" cm="1">
        <f t="array" aca="1" ref="W354" ca="1">_FV(H354,"Market cap",TRUE)</f>
        <v>92723965.989999995</v>
      </c>
      <c r="Y354" t="str">
        <f t="shared" si="5"/>
        <v/>
      </c>
    </row>
    <row r="355" spans="1:25" hidden="1" x14ac:dyDescent="0.25">
      <c r="A355" s="13" t="s">
        <v>10818</v>
      </c>
      <c r="B355" s="13" t="s">
        <v>8051</v>
      </c>
      <c r="C355" s="34" t="s">
        <v>6600</v>
      </c>
      <c r="D355" s="34" t="s">
        <v>11747</v>
      </c>
      <c r="E355" s="34"/>
      <c r="F355" s="34"/>
      <c r="G355" t="s">
        <v>11476</v>
      </c>
      <c r="H355" s="13" t="e" vm="3011">
        <v>#VALUE!</v>
      </c>
      <c r="I355" s="35" cm="1">
        <f t="array" aca="1" ref="I355" ca="1">_FV(H355,"Last trade time",TRUE)</f>
        <v>45824.840277823438</v>
      </c>
      <c r="J355" s="36" cm="1">
        <f t="array" aca="1" ref="J355" ca="1">_FV(H355,"Price")</f>
        <v>43.38</v>
      </c>
      <c r="K355" s="37" cm="1">
        <f t="array" aca="1" ref="K355" ca="1">_FV(H355,"Change (%)",TRUE)</f>
        <v>6.0299999999999998E-3</v>
      </c>
      <c r="L355" s="38" cm="1">
        <f t="array" aca="1" ref="L355" ca="1">_FV(H355,"Change")</f>
        <v>0.26</v>
      </c>
      <c r="M355" s="36" cm="1">
        <f t="array" aca="1" ref="M355" ca="1">_FV(H355,"Open")</f>
        <v>43.37</v>
      </c>
      <c r="N355" s="36" cm="1">
        <f t="array" aca="1" ref="N355" ca="1">_FV(H355,"Low")</f>
        <v>43.3</v>
      </c>
      <c r="O355" s="36" cm="1">
        <f t="array" aca="1" ref="O355" ca="1">_FV(H355,"High")</f>
        <v>43.466799999999999</v>
      </c>
      <c r="P355" s="36" cm="1">
        <f t="array" aca="1" ref="P355" ca="1">_FV(H355,"Previous close",TRUE)</f>
        <v>43.12</v>
      </c>
      <c r="Q355" s="36" cm="1">
        <f t="array" aca="1" ref="Q355" ca="1">_FV(H355,"52 week low",TRUE)</f>
        <v>36.659999999999997</v>
      </c>
      <c r="R355" s="36" cm="1">
        <f t="array" aca="1" ref="R355" ca="1">_FV(H355,"52 week high",TRUE)</f>
        <v>44.492600000000003</v>
      </c>
      <c r="S355" s="39" cm="1">
        <f t="array" aca="1" ref="S355" ca="1">_FV(H355,"Volume")</f>
        <v>30405</v>
      </c>
      <c r="T355" s="40" cm="1">
        <f t="array" aca="1" ref="T355" ca="1">_FV(H355,"Volume average",TRUE)</f>
        <v>65216</v>
      </c>
      <c r="U355" s="40"/>
      <c r="V355" s="34" cm="1">
        <f t="array" aca="1" ref="V355" ca="1">_FV(H355,"Expense ratio",TRUE)</f>
        <v>2.5000000000000001E-3</v>
      </c>
      <c r="W355" s="41" cm="1">
        <f t="array" aca="1" ref="W355" ca="1">_FV(H355,"Market cap",TRUE)</f>
        <v>511801103.30000001</v>
      </c>
      <c r="Y355" t="str">
        <f t="shared" si="5"/>
        <v/>
      </c>
    </row>
    <row r="356" spans="1:25" hidden="1" x14ac:dyDescent="0.25">
      <c r="A356" t="s">
        <v>2484</v>
      </c>
      <c r="B356" t="s">
        <v>2483</v>
      </c>
      <c r="C356" t="s">
        <v>6600</v>
      </c>
      <c r="D356" s="43" t="s">
        <v>11747</v>
      </c>
      <c r="E356" t="s">
        <v>11818</v>
      </c>
      <c r="G356" t="s">
        <v>11491</v>
      </c>
      <c r="H356" t="e" vm="845">
        <v>#VALUE!</v>
      </c>
      <c r="I356" s="31" cm="1">
        <f t="array" aca="1" ref="I356" ca="1">_FV(H356,"Last trade time",TRUE)</f>
        <v>45824.840277812502</v>
      </c>
      <c r="J356" s="23" cm="1">
        <f t="array" aca="1" ref="J356" ca="1">_FV(H356,"Price")</f>
        <v>28.33</v>
      </c>
      <c r="K356" s="27" cm="1">
        <f t="array" aca="1" ref="K356" ca="1">_FV(H356,"Change (%)",TRUE)</f>
        <v>7.1709999999999992E-4</v>
      </c>
      <c r="L356" s="26" cm="1">
        <f t="array" aca="1" ref="L356" ca="1">_FV(H356,"Change")</f>
        <v>2.0299999999999999E-2</v>
      </c>
      <c r="M356" s="23" cm="1">
        <f t="array" aca="1" ref="M356" ca="1">_FV(H356,"Open")</f>
        <v>28.36</v>
      </c>
      <c r="N356" s="23" cm="1">
        <f t="array" aca="1" ref="N356" ca="1">_FV(H356,"Low")</f>
        <v>28.33</v>
      </c>
      <c r="O356" s="23" cm="1">
        <f t="array" aca="1" ref="O356" ca="1">_FV(H356,"High")</f>
        <v>28.376000000000001</v>
      </c>
      <c r="P356" s="23" cm="1">
        <f t="array" aca="1" ref="P356" ca="1">_FV(H356,"Previous close",TRUE)</f>
        <v>28.309699999999999</v>
      </c>
      <c r="Q356" s="23" cm="1">
        <f t="array" aca="1" ref="Q356" ca="1">_FV(H356,"52 week low",TRUE)</f>
        <v>25.81</v>
      </c>
      <c r="R356" s="23" cm="1">
        <f t="array" aca="1" ref="R356" ca="1">_FV(H356,"52 week high",TRUE)</f>
        <v>28.75</v>
      </c>
      <c r="S356" s="8" cm="1">
        <f t="array" aca="1" ref="S356" ca="1">_FV(H356,"Volume")</f>
        <v>3286</v>
      </c>
      <c r="T356" s="7" cm="1">
        <f t="array" aca="1" ref="T356" ca="1">_FV(H356,"Volume average",TRUE)</f>
        <v>13429</v>
      </c>
      <c r="U356" s="7"/>
      <c r="V356" s="25" cm="1">
        <f t="array" aca="1" ref="V356" ca="1">_FV(H356,"Expense ratio",TRUE)</f>
        <v>8.3999999999999995E-3</v>
      </c>
      <c r="W356" s="24" cm="1">
        <f t="array" aca="1" ref="W356" ca="1">_FV(H356,"Market cap",TRUE)</f>
        <v>86657611.579999998</v>
      </c>
      <c r="Y356" t="str">
        <f t="shared" si="5"/>
        <v/>
      </c>
    </row>
    <row r="357" spans="1:25" hidden="1" x14ac:dyDescent="0.25">
      <c r="A357" s="13" t="s">
        <v>10820</v>
      </c>
      <c r="B357" s="13" t="s">
        <v>4263</v>
      </c>
      <c r="C357" s="34" t="s">
        <v>6600</v>
      </c>
      <c r="D357" s="49" t="s">
        <v>11747</v>
      </c>
      <c r="E357" s="34"/>
      <c r="F357" s="34"/>
      <c r="G357" t="s">
        <v>11475</v>
      </c>
      <c r="H357" s="13" t="e" vm="1513">
        <v>#VALUE!</v>
      </c>
      <c r="I357" s="35" cm="1">
        <f t="array" aca="1" ref="I357" ca="1">_FV(H357,"Last trade time",TRUE)</f>
        <v>45824.840277823438</v>
      </c>
      <c r="J357" s="36" cm="1">
        <f t="array" aca="1" ref="J357" ca="1">_FV(H357,"Price")</f>
        <v>81.244399999999999</v>
      </c>
      <c r="K357" s="37" cm="1">
        <f t="array" aca="1" ref="K357" ca="1">_FV(H357,"Change (%)",TRUE)</f>
        <v>1.4959E-2</v>
      </c>
      <c r="L357" s="38" cm="1">
        <f t="array" aca="1" ref="L357" ca="1">_FV(H357,"Change")</f>
        <v>1.1974</v>
      </c>
      <c r="M357" s="36" cm="1">
        <f t="array" aca="1" ref="M357" ca="1">_FV(H357,"Open")</f>
        <v>81.680000000000007</v>
      </c>
      <c r="N357" s="36" cm="1">
        <f t="array" aca="1" ref="N357" ca="1">_FV(H357,"Low")</f>
        <v>81.19</v>
      </c>
      <c r="O357" s="36" cm="1">
        <f t="array" aca="1" ref="O357" ca="1">_FV(H357,"High")</f>
        <v>81.680000000000007</v>
      </c>
      <c r="P357" s="36" cm="1">
        <f t="array" aca="1" ref="P357" ca="1">_FV(H357,"Previous close",TRUE)</f>
        <v>80.046999999999997</v>
      </c>
      <c r="Q357" s="36" cm="1">
        <f t="array" aca="1" ref="Q357" ca="1">_FV(H357,"52 week low",TRUE)</f>
        <v>63.06</v>
      </c>
      <c r="R357" s="36" cm="1">
        <f t="array" aca="1" ref="R357" ca="1">_FV(H357,"52 week high",TRUE)</f>
        <v>93.6</v>
      </c>
      <c r="S357" s="39" cm="1">
        <f t="array" aca="1" ref="S357" ca="1">_FV(H357,"Volume")</f>
        <v>941</v>
      </c>
      <c r="T357" s="40" cm="1">
        <f t="array" aca="1" ref="T357" ca="1">_FV(H357,"Volume average",TRUE)</f>
        <v>1721</v>
      </c>
      <c r="U357" s="40"/>
      <c r="V357" s="34" cm="1">
        <f t="array" aca="1" ref="V357" ca="1">_FV(H357,"Expense ratio",TRUE)</f>
        <v>6.4000000000000003E-3</v>
      </c>
      <c r="W357" s="41" cm="1">
        <f t="array" aca="1" ref="W357" ca="1">_FV(H357,"Market cap",TRUE)</f>
        <v>66327091.93</v>
      </c>
      <c r="Y357" t="str">
        <f t="shared" si="5"/>
        <v/>
      </c>
    </row>
    <row r="358" spans="1:25" hidden="1" x14ac:dyDescent="0.25">
      <c r="A358" t="s">
        <v>596</v>
      </c>
      <c r="B358" t="s">
        <v>595</v>
      </c>
      <c r="C358" t="s">
        <v>6600</v>
      </c>
      <c r="D358" t="s">
        <v>11747</v>
      </c>
      <c r="E358" t="s">
        <v>412</v>
      </c>
      <c r="G358" t="s">
        <v>11487</v>
      </c>
      <c r="H358" t="e" vm="177">
        <v>#VALUE!</v>
      </c>
      <c r="I358" s="31" cm="1">
        <f t="array" aca="1" ref="I358" ca="1">_FV(H358,"Last trade time",TRUE)</f>
        <v>45824.840277823438</v>
      </c>
      <c r="J358" s="23" cm="1">
        <f t="array" aca="1" ref="J358" ca="1">_FV(H358,"Price")</f>
        <v>11.350199999999999</v>
      </c>
      <c r="K358" s="27" cm="1">
        <f t="array" aca="1" ref="K358" ca="1">_FV(H358,"Change (%)",TRUE)</f>
        <v>8.4580000000000002E-3</v>
      </c>
      <c r="L358" s="26" cm="1">
        <f t="array" aca="1" ref="L358" ca="1">_FV(H358,"Change")</f>
        <v>9.5200000000000007E-2</v>
      </c>
      <c r="M358" s="23" cm="1">
        <f t="array" aca="1" ref="M358" ca="1">_FV(H358,"Open")</f>
        <v>11.367000000000001</v>
      </c>
      <c r="N358" s="23" cm="1">
        <f t="array" aca="1" ref="N358" ca="1">_FV(H358,"Low")</f>
        <v>11.350199999999999</v>
      </c>
      <c r="O358" s="23" cm="1">
        <f t="array" aca="1" ref="O358" ca="1">_FV(H358,"High")</f>
        <v>11.39</v>
      </c>
      <c r="P358" s="23" cm="1">
        <f t="array" aca="1" ref="P358" ca="1">_FV(H358,"Previous close",TRUE)</f>
        <v>11.255000000000001</v>
      </c>
      <c r="Q358" s="23" cm="1">
        <f t="array" aca="1" ref="Q358" ca="1">_FV(H358,"52 week low",TRUE)</f>
        <v>9.7309999999999999</v>
      </c>
      <c r="R358" s="23" cm="1">
        <f t="array" aca="1" ref="R358" ca="1">_FV(H358,"52 week high",TRUE)</f>
        <v>11.44</v>
      </c>
      <c r="S358" s="8" cm="1">
        <f t="array" aca="1" ref="S358" ca="1">_FV(H358,"Volume")</f>
        <v>1720</v>
      </c>
      <c r="T358" s="7" cm="1">
        <f t="array" aca="1" ref="T358" ca="1">_FV(H358,"Volume average",TRUE)</f>
        <v>833</v>
      </c>
      <c r="U358" s="7"/>
      <c r="V358" s="25" cm="1">
        <f t="array" aca="1" ref="V358" ca="1">_FV(H358,"Expense ratio",TRUE)</f>
        <v>1.3100000000000001E-2</v>
      </c>
      <c r="W358" s="24" cm="1">
        <f t="array" aca="1" ref="W358" ca="1">_FV(H358,"Market cap",TRUE)</f>
        <v>6128090.6299999999</v>
      </c>
      <c r="Y358" t="str">
        <f t="shared" si="5"/>
        <v/>
      </c>
    </row>
    <row r="359" spans="1:25" hidden="1" x14ac:dyDescent="0.25">
      <c r="A359" t="s">
        <v>664</v>
      </c>
      <c r="B359" t="s">
        <v>663</v>
      </c>
      <c r="C359" t="s">
        <v>6600</v>
      </c>
      <c r="D359" t="s">
        <v>11747</v>
      </c>
      <c r="E359" t="s">
        <v>11799</v>
      </c>
      <c r="G359" t="s">
        <v>11489</v>
      </c>
      <c r="H359" t="e" vm="200">
        <v>#VALUE!</v>
      </c>
      <c r="I359" s="31" cm="1">
        <f t="array" aca="1" ref="I359" ca="1">_FV(H359,"Last trade time",TRUE)</f>
        <v>45824.840277812502</v>
      </c>
      <c r="J359" s="23" cm="1">
        <f t="array" aca="1" ref="J359" ca="1">_FV(H359,"Price")</f>
        <v>24.76</v>
      </c>
      <c r="K359" s="27" cm="1">
        <f t="array" aca="1" ref="K359" ca="1">_FV(H359,"Change (%)",TRUE)</f>
        <v>1.2130000000000001E-3</v>
      </c>
      <c r="L359" s="26" cm="1">
        <f t="array" aca="1" ref="L359" ca="1">_FV(H359,"Change")</f>
        <v>0.03</v>
      </c>
      <c r="M359" s="23" cm="1">
        <f t="array" aca="1" ref="M359" ca="1">_FV(H359,"Open")</f>
        <v>24.8</v>
      </c>
      <c r="N359" s="23" cm="1">
        <f t="array" aca="1" ref="N359" ca="1">_FV(H359,"Low")</f>
        <v>24.76</v>
      </c>
      <c r="O359" s="23" cm="1">
        <f t="array" aca="1" ref="O359" ca="1">_FV(H359,"High")</f>
        <v>24.8</v>
      </c>
      <c r="P359" s="23" cm="1">
        <f t="array" aca="1" ref="P359" ca="1">_FV(H359,"Previous close",TRUE)</f>
        <v>24.73</v>
      </c>
      <c r="Q359" s="23" cm="1">
        <f t="array" aca="1" ref="Q359" ca="1">_FV(H359,"52 week low",TRUE)</f>
        <v>23.15</v>
      </c>
      <c r="R359" s="23" cm="1">
        <f t="array" aca="1" ref="R359" ca="1">_FV(H359,"52 week high",TRUE)</f>
        <v>28.13</v>
      </c>
      <c r="S359" s="8" cm="1">
        <f t="array" aca="1" ref="S359" ca="1">_FV(H359,"Volume")</f>
        <v>976</v>
      </c>
      <c r="T359" s="7" cm="1">
        <f t="array" aca="1" ref="T359" ca="1">_FV(H359,"Volume average",TRUE)</f>
        <v>3522</v>
      </c>
      <c r="U359" s="7"/>
      <c r="V359" s="25" cm="1">
        <f t="array" aca="1" ref="V359" ca="1">_FV(H359,"Expense ratio",TRUE)</f>
        <v>1.2699999999999999E-2</v>
      </c>
      <c r="W359" s="24" cm="1">
        <f t="array" aca="1" ref="W359" ca="1">_FV(H359,"Market cap",TRUE)</f>
        <v>31304479.829999998</v>
      </c>
      <c r="Y359" t="str">
        <f t="shared" si="5"/>
        <v/>
      </c>
    </row>
    <row r="360" spans="1:25" hidden="1" x14ac:dyDescent="0.25">
      <c r="A360" t="s">
        <v>10948</v>
      </c>
      <c r="B360" t="s">
        <v>10947</v>
      </c>
      <c r="C360" t="s">
        <v>6600</v>
      </c>
      <c r="D360" s="43" t="s">
        <v>11747</v>
      </c>
      <c r="E360" t="s">
        <v>11826</v>
      </c>
      <c r="G360" t="s">
        <v>11490</v>
      </c>
      <c r="H360" t="e" vm="3871">
        <v>#VALUE!</v>
      </c>
      <c r="I360" s="31" cm="1">
        <f t="array" aca="1" ref="I360" ca="1">_FV(H360,"Last trade time",TRUE)</f>
        <v>45824.840277789066</v>
      </c>
      <c r="J360" s="23" cm="1">
        <f t="array" aca="1" ref="J360" ca="1">_FV(H360,"Price")</f>
        <v>26.180499999999999</v>
      </c>
      <c r="K360" s="27" cm="1">
        <f t="array" aca="1" ref="K360" ca="1">_FV(H360,"Change (%)",TRUE)</f>
        <v>8.8309999999999994E-4</v>
      </c>
      <c r="L360" s="26" cm="1">
        <f t="array" aca="1" ref="L360" ca="1">_FV(H360,"Change")</f>
        <v>2.3099999999999999E-2</v>
      </c>
      <c r="M360" s="23" cm="1">
        <f t="array" aca="1" ref="M360" ca="1">_FV(H360,"Open")</f>
        <v>26.16</v>
      </c>
      <c r="N360" s="23" cm="1">
        <f t="array" aca="1" ref="N360" ca="1">_FV(H360,"Low")</f>
        <v>26.15</v>
      </c>
      <c r="O360" s="23" cm="1">
        <f t="array" aca="1" ref="O360" ca="1">_FV(H360,"High")</f>
        <v>26.180499999999999</v>
      </c>
      <c r="P360" s="23" cm="1">
        <f t="array" aca="1" ref="P360" ca="1">_FV(H360,"Previous close",TRUE)</f>
        <v>26.157399999999999</v>
      </c>
      <c r="Q360" s="23" cm="1">
        <f t="array" aca="1" ref="Q360" ca="1">_FV(H360,"52 week low",TRUE)</f>
        <v>23.89</v>
      </c>
      <c r="R360" s="23" cm="1">
        <f t="array" aca="1" ref="R360" ca="1">_FV(H360,"52 week high",TRUE)</f>
        <v>26.3</v>
      </c>
      <c r="S360" s="8" cm="1">
        <f t="array" aca="1" ref="S360" ca="1">_FV(H360,"Volume")</f>
        <v>2590</v>
      </c>
      <c r="T360" s="7" cm="1">
        <f t="array" aca="1" ref="T360" ca="1">_FV(H360,"Volume average",TRUE)</f>
        <v>530</v>
      </c>
      <c r="U360" s="7"/>
      <c r="V360" s="25" cm="1">
        <f t="array" aca="1" ref="V360" ca="1">_FV(H360,"Expense ratio",TRUE)</f>
        <v>2.8999999999999998E-3</v>
      </c>
      <c r="W360" s="24" cm="1">
        <f t="array" aca="1" ref="W360" ca="1">_FV(H360,"Market cap",TRUE)</f>
        <v>2578398.86</v>
      </c>
      <c r="Y360" t="str">
        <f t="shared" si="5"/>
        <v/>
      </c>
    </row>
    <row r="361" spans="1:25" hidden="1" x14ac:dyDescent="0.25">
      <c r="A361" t="s">
        <v>10154</v>
      </c>
      <c r="B361" t="s">
        <v>9136</v>
      </c>
      <c r="C361" t="s">
        <v>6600</v>
      </c>
      <c r="D361" t="s">
        <v>11716</v>
      </c>
      <c r="E361" t="s">
        <v>10166</v>
      </c>
      <c r="F361" t="s">
        <v>10154</v>
      </c>
      <c r="G361" t="s">
        <v>11446</v>
      </c>
      <c r="H361" t="e" vm="3458">
        <v>#VALUE!</v>
      </c>
      <c r="I361" s="31" cm="1">
        <f t="array" aca="1" ref="I361" ca="1">_FV(H361,"Last trade time",TRUE)</f>
        <v>45824.942088842188</v>
      </c>
      <c r="J361" s="23" cm="1">
        <f t="array" aca="1" ref="J361" ca="1">_FV(H361,"Price")</f>
        <v>107.52</v>
      </c>
      <c r="K361" s="27" cm="1">
        <f t="array" aca="1" ref="K361" ca="1">_FV(H361,"Change (%)",TRUE)</f>
        <v>1.2810999999999999E-2</v>
      </c>
      <c r="L361" s="26" cm="1">
        <f t="array" aca="1" ref="L361" ca="1">_FV(H361,"Change")</f>
        <v>1.36</v>
      </c>
      <c r="M361" s="23" cm="1">
        <f t="array" aca="1" ref="M361" ca="1">_FV(H361,"Open")</f>
        <v>107.03</v>
      </c>
      <c r="N361" s="23" cm="1">
        <f t="array" aca="1" ref="N361" ca="1">_FV(H361,"Low")</f>
        <v>106.98</v>
      </c>
      <c r="O361" s="23" cm="1">
        <f t="array" aca="1" ref="O361" ca="1">_FV(H361,"High")</f>
        <v>108.1</v>
      </c>
      <c r="P361" s="23" cm="1">
        <f t="array" aca="1" ref="P361" ca="1">_FV(H361,"Previous close",TRUE)</f>
        <v>106.16</v>
      </c>
      <c r="Q361" s="23" cm="1">
        <f t="array" aca="1" ref="Q361" ca="1">_FV(H361,"52 week low",TRUE)</f>
        <v>76.75</v>
      </c>
      <c r="R361" s="23" cm="1">
        <f t="array" aca="1" ref="R361" ca="1">_FV(H361,"52 week high",TRUE)</f>
        <v>108.1</v>
      </c>
      <c r="S361" s="8" cm="1">
        <f t="array" aca="1" ref="S361" ca="1">_FV(H361,"Volume")</f>
        <v>1090297</v>
      </c>
      <c r="T361" s="7" cm="1">
        <f t="array" aca="1" ref="T361" ca="1">_FV(H361,"Volume average",TRUE)</f>
        <v>1421103</v>
      </c>
      <c r="U361" s="7"/>
      <c r="V361" s="25" cm="1">
        <f t="array" aca="1" ref="V361" ca="1">_FV(H361,"Expense ratio",TRUE)</f>
        <v>1.2999999999999999E-3</v>
      </c>
      <c r="W361" s="24" cm="1">
        <f t="array" aca="1" ref="W361" ca="1">_FV(H361,"Market cap",TRUE)</f>
        <v>7948305419.5600004</v>
      </c>
      <c r="Y361" t="str">
        <f t="shared" si="5"/>
        <v/>
      </c>
    </row>
    <row r="362" spans="1:25" hidden="1" x14ac:dyDescent="0.25">
      <c r="A362" t="s">
        <v>10874</v>
      </c>
      <c r="B362" t="s">
        <v>4307</v>
      </c>
      <c r="C362" t="s">
        <v>6600</v>
      </c>
      <c r="D362" t="s">
        <v>11716</v>
      </c>
      <c r="E362" t="s">
        <v>10166</v>
      </c>
      <c r="F362" t="s">
        <v>10874</v>
      </c>
      <c r="G362" t="s">
        <v>11445</v>
      </c>
      <c r="H362" t="e" vm="1529">
        <v>#VALUE!</v>
      </c>
      <c r="I362" s="31" cm="1">
        <f t="array" aca="1" ref="I362" ca="1">_FV(H362,"Last trade time",TRUE)</f>
        <v>45824.843750115622</v>
      </c>
      <c r="J362" s="23" cm="1">
        <f t="array" aca="1" ref="J362" ca="1">_FV(H362,"Price")</f>
        <v>105.54</v>
      </c>
      <c r="K362" s="27" cm="1">
        <f t="array" aca="1" ref="K362" ca="1">_FV(H362,"Change (%)",TRUE)</f>
        <v>7.252999999999999E-3</v>
      </c>
      <c r="L362" s="26" cm="1">
        <f t="array" aca="1" ref="L362" ca="1">_FV(H362,"Change")</f>
        <v>0.76</v>
      </c>
      <c r="M362" s="23" cm="1">
        <f t="array" aca="1" ref="M362" ca="1">_FV(H362,"Open")</f>
        <v>105.33</v>
      </c>
      <c r="N362" s="23" cm="1">
        <f t="array" aca="1" ref="N362" ca="1">_FV(H362,"Low")</f>
        <v>105.32</v>
      </c>
      <c r="O362" s="23" cm="1">
        <f t="array" aca="1" ref="O362" ca="1">_FV(H362,"High")</f>
        <v>105.93</v>
      </c>
      <c r="P362" s="23" cm="1">
        <f t="array" aca="1" ref="P362" ca="1">_FV(H362,"Previous close",TRUE)</f>
        <v>104.78</v>
      </c>
      <c r="Q362" s="23" cm="1">
        <f t="array" aca="1" ref="Q362" ca="1">_FV(H362,"52 week low",TRUE)</f>
        <v>86.41</v>
      </c>
      <c r="R362" s="23" cm="1">
        <f t="array" aca="1" ref="R362" ca="1">_FV(H362,"52 week high",TRUE)</f>
        <v>117.67019999999999</v>
      </c>
      <c r="S362" s="8" cm="1">
        <f t="array" aca="1" ref="S362" ca="1">_FV(H362,"Volume")</f>
        <v>16134</v>
      </c>
      <c r="T362" s="7" cm="1">
        <f t="array" aca="1" ref="T362" ca="1">_FV(H362,"Volume average",TRUE)</f>
        <v>21913</v>
      </c>
      <c r="U362" s="7"/>
      <c r="V362" s="25" cm="1">
        <f t="array" aca="1" ref="V362" ca="1">_FV(H362,"Expense ratio",TRUE)</f>
        <v>6.1999999999999998E-3</v>
      </c>
      <c r="W362" s="24" cm="1">
        <f t="array" aca="1" ref="W362" ca="1">_FV(H362,"Market cap",TRUE)</f>
        <v>1245806482.6300001</v>
      </c>
      <c r="Y362" t="str">
        <f t="shared" si="5"/>
        <v/>
      </c>
    </row>
    <row r="363" spans="1:25" hidden="1" x14ac:dyDescent="0.25">
      <c r="A363" t="s">
        <v>10157</v>
      </c>
      <c r="B363" t="s">
        <v>4621</v>
      </c>
      <c r="C363" t="s">
        <v>6600</v>
      </c>
      <c r="D363" t="s">
        <v>11716</v>
      </c>
      <c r="E363" t="s">
        <v>10166</v>
      </c>
      <c r="F363" t="s">
        <v>10157</v>
      </c>
      <c r="G363" t="s">
        <v>11443</v>
      </c>
      <c r="H363" t="e" vm="1654">
        <v>#VALUE!</v>
      </c>
      <c r="I363" s="31" cm="1">
        <f t="array" aca="1" ref="I363" ca="1">_FV(H363,"Last trade time",TRUE)</f>
        <v>45824.843750034372</v>
      </c>
      <c r="J363" s="23" cm="1">
        <f t="array" aca="1" ref="J363" ca="1">_FV(H363,"Price")</f>
        <v>82.83</v>
      </c>
      <c r="K363" s="27" cm="1">
        <f t="array" aca="1" ref="K363" ca="1">_FV(H363,"Change (%)",TRUE)</f>
        <v>9.2309999999999996E-3</v>
      </c>
      <c r="L363" s="26" cm="1">
        <f t="array" aca="1" ref="L363" ca="1">_FV(H363,"Change")</f>
        <v>0.75760000000000005</v>
      </c>
      <c r="M363" s="23" cm="1">
        <f t="array" aca="1" ref="M363" ca="1">_FV(H363,"Open")</f>
        <v>83</v>
      </c>
      <c r="N363" s="23" cm="1">
        <f t="array" aca="1" ref="N363" ca="1">_FV(H363,"Low")</f>
        <v>82.773200000000003</v>
      </c>
      <c r="O363" s="23" cm="1">
        <f t="array" aca="1" ref="O363" ca="1">_FV(H363,"High")</f>
        <v>83.5</v>
      </c>
      <c r="P363" s="23" cm="1">
        <f t="array" aca="1" ref="P363" ca="1">_FV(H363,"Previous close",TRUE)</f>
        <v>82.072400000000002</v>
      </c>
      <c r="Q363" s="23" cm="1">
        <f t="array" aca="1" ref="Q363" ca="1">_FV(H363,"52 week low",TRUE)</f>
        <v>66.94</v>
      </c>
      <c r="R363" s="23" cm="1">
        <f t="array" aca="1" ref="R363" ca="1">_FV(H363,"52 week high",TRUE)</f>
        <v>104.4573</v>
      </c>
      <c r="S363" s="8" cm="1">
        <f t="array" aca="1" ref="S363" ca="1">_FV(H363,"Volume")</f>
        <v>11977</v>
      </c>
      <c r="T363" s="7" cm="1">
        <f t="array" aca="1" ref="T363" ca="1">_FV(H363,"Volume average",TRUE)</f>
        <v>32965</v>
      </c>
      <c r="U363" s="7"/>
      <c r="V363" s="25" cm="1">
        <f t="array" aca="1" ref="V363" ca="1">_FV(H363,"Expense ratio",TRUE)</f>
        <v>6.0000000000000001E-3</v>
      </c>
      <c r="W363" s="24" cm="1">
        <f t="array" aca="1" ref="W363" ca="1">_FV(H363,"Market cap",TRUE)</f>
        <v>644321983.91999996</v>
      </c>
      <c r="Y363" t="str">
        <f t="shared" si="5"/>
        <v/>
      </c>
    </row>
    <row r="364" spans="1:25" hidden="1" x14ac:dyDescent="0.25">
      <c r="A364" t="s">
        <v>10879</v>
      </c>
      <c r="B364" t="s">
        <v>9160</v>
      </c>
      <c r="C364" t="s">
        <v>6600</v>
      </c>
      <c r="D364" t="s">
        <v>11716</v>
      </c>
      <c r="E364" t="s">
        <v>10166</v>
      </c>
      <c r="F364" t="s">
        <v>10879</v>
      </c>
      <c r="G364" t="s">
        <v>11444</v>
      </c>
      <c r="H364" t="e" vm="3470">
        <v>#VALUE!</v>
      </c>
      <c r="I364" s="31" cm="1">
        <f t="array" aca="1" ref="I364" ca="1">_FV(H364,"Last trade time",TRUE)</f>
        <v>45824.840277812502</v>
      </c>
      <c r="J364" s="23" cm="1">
        <f t="array" aca="1" ref="J364" ca="1">_FV(H364,"Price")</f>
        <v>258.82249999999999</v>
      </c>
      <c r="K364" s="27" cm="1">
        <f t="array" aca="1" ref="K364" ca="1">_FV(H364,"Change (%)",TRUE)</f>
        <v>6.0080000000000003E-3</v>
      </c>
      <c r="L364" s="26" cm="1">
        <f t="array" aca="1" ref="L364" ca="1">_FV(H364,"Change")</f>
        <v>1.5458000000000001</v>
      </c>
      <c r="M364" s="23" cm="1">
        <f t="array" aca="1" ref="M364" ca="1">_FV(H364,"Open")</f>
        <v>258.83</v>
      </c>
      <c r="N364" s="23" cm="1">
        <f t="array" aca="1" ref="N364" ca="1">_FV(H364,"Low")</f>
        <v>258.79000000000002</v>
      </c>
      <c r="O364" s="23" cm="1">
        <f t="array" aca="1" ref="O364" ca="1">_FV(H364,"High")</f>
        <v>259.83999999999997</v>
      </c>
      <c r="P364" s="23" cm="1">
        <f t="array" aca="1" ref="P364" ca="1">_FV(H364,"Previous close",TRUE)</f>
        <v>257.27670000000001</v>
      </c>
      <c r="Q364" s="23" cm="1">
        <f t="array" aca="1" ref="Q364" ca="1">_FV(H364,"52 week low",TRUE)</f>
        <v>205.02</v>
      </c>
      <c r="R364" s="23" cm="1">
        <f t="array" aca="1" ref="R364" ca="1">_FV(H364,"52 week high",TRUE)</f>
        <v>274.39999999999998</v>
      </c>
      <c r="S364" s="8" cm="1">
        <f t="array" aca="1" ref="S364" ca="1">_FV(H364,"Volume")</f>
        <v>1781</v>
      </c>
      <c r="T364" s="7" cm="1">
        <f t="array" aca="1" ref="T364" ca="1">_FV(H364,"Volume average",TRUE)</f>
        <v>1593</v>
      </c>
      <c r="U364" s="7"/>
      <c r="V364" s="25" cm="1">
        <f t="array" aca="1" ref="V364" ca="1">_FV(H364,"Expense ratio",TRUE)</f>
        <v>1.1999999999999999E-3</v>
      </c>
      <c r="W364" s="24" cm="1">
        <f t="array" aca="1" ref="W364" ca="1">_FV(H364,"Market cap",TRUE)</f>
        <v>145709739.24000001</v>
      </c>
      <c r="Y364" t="str">
        <f t="shared" si="5"/>
        <v/>
      </c>
    </row>
    <row r="365" spans="1:25" hidden="1" x14ac:dyDescent="0.25">
      <c r="A365" t="s">
        <v>11166</v>
      </c>
      <c r="B365" t="s">
        <v>11166</v>
      </c>
      <c r="C365" s="25" t="s">
        <v>6600</v>
      </c>
      <c r="D365" t="s">
        <v>11716</v>
      </c>
      <c r="E365" t="s">
        <v>11717</v>
      </c>
      <c r="F365" t="s">
        <v>10156</v>
      </c>
      <c r="G365" t="s">
        <v>11683</v>
      </c>
      <c r="H365" t="s">
        <v>11166</v>
      </c>
      <c r="I365" s="31" t="e" cm="1" vm="1">
        <f t="array" ref="I365">_FV(H365,"Last trade time",TRUE)</f>
        <v>#VALUE!</v>
      </c>
      <c r="J365" s="23" t="e" cm="1" vm="2">
        <f t="array" ref="J365">_FV(H365,"Price")</f>
        <v>#VALUE!</v>
      </c>
      <c r="K365" s="27" t="e" cm="1" vm="3">
        <f t="array" ref="K365">_FV(H365,"Change (%)",TRUE)</f>
        <v>#VALUE!</v>
      </c>
      <c r="L365" s="26" t="e" cm="1" vm="4">
        <f t="array" ref="L365">_FV(H365,"Change")</f>
        <v>#VALUE!</v>
      </c>
      <c r="M365" s="23" t="e" cm="1" vm="5">
        <f t="array" ref="M365">_FV(H365,"Open")</f>
        <v>#VALUE!</v>
      </c>
      <c r="N365" s="23" t="e" cm="1" vm="6">
        <f t="array" ref="N365">_FV(H365,"Low")</f>
        <v>#VALUE!</v>
      </c>
      <c r="O365" s="23" t="e" cm="1" vm="7">
        <f t="array" ref="O365">_FV(H365,"High")</f>
        <v>#VALUE!</v>
      </c>
      <c r="P365" s="23" t="e" cm="1" vm="8">
        <f t="array" ref="P365">_FV(H365,"Previous close",TRUE)</f>
        <v>#VALUE!</v>
      </c>
      <c r="Q365" s="23" t="e" cm="1" vm="9">
        <f t="array" ref="Q365">_FV(H365,"52 week low",TRUE)</f>
        <v>#VALUE!</v>
      </c>
      <c r="R365" s="23" t="e" cm="1" vm="10">
        <f t="array" ref="R365">_FV(H365,"52 week high",TRUE)</f>
        <v>#VALUE!</v>
      </c>
      <c r="S365" s="8" t="e" cm="1" vm="11">
        <f t="array" ref="S365">_FV(H365,"Volume")</f>
        <v>#VALUE!</v>
      </c>
      <c r="T365" s="7" t="e" cm="1" vm="12">
        <f t="array" ref="T365">_FV(H365,"Volume average",TRUE)</f>
        <v>#VALUE!</v>
      </c>
      <c r="U365" s="7"/>
      <c r="V365" s="25" t="e" cm="1" vm="13">
        <f t="array" ref="V365">_FV(H365,"Expense ratio",TRUE)</f>
        <v>#VALUE!</v>
      </c>
      <c r="W365" s="24" t="e" cm="1" vm="14">
        <f t="array" ref="W365">_FV(H365,"Market cap",TRUE)</f>
        <v>#VALUE!</v>
      </c>
      <c r="Y365" t="str">
        <f t="shared" si="5"/>
        <v/>
      </c>
    </row>
    <row r="366" spans="1:25" hidden="1" x14ac:dyDescent="0.25">
      <c r="A366" t="s">
        <v>9889</v>
      </c>
      <c r="B366" t="s">
        <v>9888</v>
      </c>
      <c r="C366" s="25" t="s">
        <v>6600</v>
      </c>
      <c r="D366" t="s">
        <v>11716</v>
      </c>
      <c r="E366" t="s">
        <v>10162</v>
      </c>
      <c r="G366" t="s">
        <v>11695</v>
      </c>
      <c r="H366" t="e" vm="3787">
        <v>#VALUE!</v>
      </c>
      <c r="I366" s="31" cm="1">
        <f t="array" aca="1" ref="I366" ca="1">_FV(H366,"Last trade time",TRUE)</f>
        <v>45824.940989872659</v>
      </c>
      <c r="J366" s="23" cm="1">
        <f t="array" aca="1" ref="J366" ca="1">_FV(H366,"Price")</f>
        <v>423.78</v>
      </c>
      <c r="K366" s="27" cm="1">
        <f t="array" aca="1" ref="K366" ca="1">_FV(H366,"Change (%)",TRUE)</f>
        <v>1.3028E-2</v>
      </c>
      <c r="L366" s="26" cm="1">
        <f t="array" aca="1" ref="L366" ca="1">_FV(H366,"Change")</f>
        <v>5.45</v>
      </c>
      <c r="M366" s="23" cm="1">
        <f t="array" aca="1" ref="M366" ca="1">_FV(H366,"Open")</f>
        <v>421.17</v>
      </c>
      <c r="N366" s="23" cm="1">
        <f t="array" aca="1" ref="N366" ca="1">_FV(H366,"Low")</f>
        <v>420.82</v>
      </c>
      <c r="O366" s="23" cm="1">
        <f t="array" aca="1" ref="O366" ca="1">_FV(H366,"High")</f>
        <v>425</v>
      </c>
      <c r="P366" s="23" cm="1">
        <f t="array" aca="1" ref="P366" ca="1">_FV(H366,"Previous close",TRUE)</f>
        <v>418.33</v>
      </c>
      <c r="Q366" s="23" cm="1">
        <f t="array" aca="1" ref="Q366" ca="1">_FV(H366,"52 week low",TRUE)</f>
        <v>316.14420000000001</v>
      </c>
      <c r="R366" s="23" cm="1">
        <f t="array" aca="1" ref="R366" ca="1">_FV(H366,"52 week high",TRUE)</f>
        <v>429.11</v>
      </c>
      <c r="S366" s="8" cm="1">
        <f t="array" aca="1" ref="S366" ca="1">_FV(H366,"Volume")</f>
        <v>868629</v>
      </c>
      <c r="T366" s="7" cm="1">
        <f t="array" aca="1" ref="T366" ca="1">_FV(H366,"Volume average",TRUE)</f>
        <v>1044986</v>
      </c>
      <c r="U366" s="7"/>
      <c r="V366" s="25" cm="1">
        <f t="array" aca="1" ref="V366" ca="1">_FV(H366,"Expense ratio",TRUE)</f>
        <v>4.0000000000000002E-4</v>
      </c>
      <c r="W366" s="24" cm="1">
        <f t="array" aca="1" ref="W366" ca="1">_FV(H366,"Market cap",TRUE)</f>
        <v>164629743202</v>
      </c>
      <c r="Y366" t="str">
        <f t="shared" si="5"/>
        <v/>
      </c>
    </row>
    <row r="367" spans="1:25" hidden="1" x14ac:dyDescent="0.25">
      <c r="A367" t="s">
        <v>10851</v>
      </c>
      <c r="B367" t="s">
        <v>9860</v>
      </c>
      <c r="C367" s="25" t="s">
        <v>6600</v>
      </c>
      <c r="D367" t="s">
        <v>11716</v>
      </c>
      <c r="E367" s="25" t="s">
        <v>10851</v>
      </c>
      <c r="F367" s="25"/>
      <c r="G367" t="s">
        <v>11650</v>
      </c>
      <c r="H367" t="e" vm="3774">
        <v>#VALUE!</v>
      </c>
      <c r="I367" s="31" cm="1">
        <f t="array" aca="1" ref="I367" ca="1">_FV(H367,"Last trade time",TRUE)</f>
        <v>45824.926888587499</v>
      </c>
      <c r="J367" s="23" cm="1">
        <f t="array" aca="1" ref="J367" ca="1">_FV(H367,"Price")</f>
        <v>51.57</v>
      </c>
      <c r="K367" s="27" cm="1">
        <f t="array" aca="1" ref="K367" ca="1">_FV(H367,"Change (%)",TRUE)</f>
        <v>6.6369999999999997E-3</v>
      </c>
      <c r="L367" s="26" cm="1">
        <f t="array" aca="1" ref="L367" ca="1">_FV(H367,"Change")</f>
        <v>0.34</v>
      </c>
      <c r="M367" s="23" cm="1">
        <f t="array" aca="1" ref="M367" ca="1">_FV(H367,"Open")</f>
        <v>51.48</v>
      </c>
      <c r="N367" s="23" cm="1">
        <f t="array" aca="1" ref="N367" ca="1">_FV(H367,"Low")</f>
        <v>51.434600000000003</v>
      </c>
      <c r="O367" s="23" cm="1">
        <f t="array" aca="1" ref="O367" ca="1">_FV(H367,"High")</f>
        <v>51.765000000000001</v>
      </c>
      <c r="P367" s="23" cm="1">
        <f t="array" aca="1" ref="P367" ca="1">_FV(H367,"Previous close",TRUE)</f>
        <v>51.23</v>
      </c>
      <c r="Q367" s="23" cm="1">
        <f t="array" aca="1" ref="Q367" ca="1">_FV(H367,"52 week low",TRUE)</f>
        <v>44.39</v>
      </c>
      <c r="R367" s="23" cm="1">
        <f t="array" aca="1" ref="R367" ca="1">_FV(H367,"52 week high",TRUE)</f>
        <v>55.414999999999999</v>
      </c>
      <c r="S367" s="8" cm="1">
        <f t="array" aca="1" ref="S367" ca="1">_FV(H367,"Volume")</f>
        <v>2499640</v>
      </c>
      <c r="T367" s="7" cm="1">
        <f t="array" aca="1" ref="T367" ca="1">_FV(H367,"Volume average",TRUE)</f>
        <v>2792978</v>
      </c>
      <c r="U367" s="7"/>
      <c r="V367" s="25" cm="1">
        <f t="array" aca="1" ref="V367" ca="1">_FV(H367,"Expense ratio",TRUE)</f>
        <v>4.0000000000000002E-4</v>
      </c>
      <c r="W367" s="24" cm="1">
        <f t="array" aca="1" ref="W367" ca="1">_FV(H367,"Market cap",TRUE)</f>
        <v>25641986558.57</v>
      </c>
      <c r="Y367" t="str">
        <f t="shared" si="5"/>
        <v/>
      </c>
    </row>
    <row r="368" spans="1:25" hidden="1" x14ac:dyDescent="0.25">
      <c r="A368" t="s">
        <v>10856</v>
      </c>
      <c r="B368" t="s">
        <v>9995</v>
      </c>
      <c r="C368" s="25" t="s">
        <v>6600</v>
      </c>
      <c r="D368" t="s">
        <v>11716</v>
      </c>
      <c r="E368" s="25" t="s">
        <v>11717</v>
      </c>
      <c r="F368" s="25" t="s">
        <v>11723</v>
      </c>
      <c r="G368" t="s">
        <v>11646</v>
      </c>
      <c r="H368" t="e" vm="3833">
        <v>#VALUE!</v>
      </c>
      <c r="I368" s="31" cm="1">
        <f t="array" aca="1" ref="I368" ca="1">_FV(H368,"Last trade time",TRUE)</f>
        <v>45824.932716805466</v>
      </c>
      <c r="J368" s="23" cm="1">
        <f t="array" aca="1" ref="J368" ca="1">_FV(H368,"Price")</f>
        <v>23.86</v>
      </c>
      <c r="K368" s="27" cm="1">
        <f t="array" aca="1" ref="K368" ca="1">_FV(H368,"Change (%)",TRUE)</f>
        <v>1.0161E-2</v>
      </c>
      <c r="L368" s="26" cm="1">
        <f t="array" aca="1" ref="L368" ca="1">_FV(H368,"Change")</f>
        <v>0.24</v>
      </c>
      <c r="M368" s="23" cm="1">
        <f t="array" aca="1" ref="M368" ca="1">_FV(H368,"Open")</f>
        <v>23.75</v>
      </c>
      <c r="N368" s="23" cm="1">
        <f t="array" aca="1" ref="N368" ca="1">_FV(H368,"Low")</f>
        <v>23.75</v>
      </c>
      <c r="O368" s="23" cm="1">
        <f t="array" aca="1" ref="O368" ca="1">_FV(H368,"High")</f>
        <v>23.92</v>
      </c>
      <c r="P368" s="23" cm="1">
        <f t="array" aca="1" ref="P368" ca="1">_FV(H368,"Previous close",TRUE)</f>
        <v>23.62</v>
      </c>
      <c r="Q368" s="23" cm="1">
        <f t="array" aca="1" ref="Q368" ca="1">_FV(H368,"52 week low",TRUE)</f>
        <v>18.999700000000001</v>
      </c>
      <c r="R368" s="23" cm="1">
        <f t="array" aca="1" ref="R368" ca="1">_FV(H368,"52 week high",TRUE)</f>
        <v>24.31</v>
      </c>
      <c r="S368" s="8" cm="1">
        <f t="array" aca="1" ref="S368" ca="1">_FV(H368,"Volume")</f>
        <v>24182931</v>
      </c>
      <c r="T368" s="7" cm="1">
        <f t="array" aca="1" ref="T368" ca="1">_FV(H368,"Volume average",TRUE)</f>
        <v>11139478</v>
      </c>
      <c r="U368" s="7"/>
      <c r="V368" s="25" cm="1">
        <f t="array" aca="1" ref="V368" ca="1">_FV(H368,"Expense ratio",TRUE)</f>
        <v>2.9999999999999997E-4</v>
      </c>
      <c r="W368" s="24" cm="1">
        <f t="array" aca="1" ref="W368" ca="1">_FV(H368,"Market cap",TRUE)</f>
        <v>53737070345.989998</v>
      </c>
      <c r="Y368" t="str">
        <f t="shared" si="5"/>
        <v/>
      </c>
    </row>
    <row r="369" spans="1:25" hidden="1" x14ac:dyDescent="0.25">
      <c r="A369" t="s">
        <v>10165</v>
      </c>
      <c r="B369" t="s">
        <v>9770</v>
      </c>
      <c r="C369" s="25" t="s">
        <v>6600</v>
      </c>
      <c r="D369" t="s">
        <v>11716</v>
      </c>
      <c r="E369" s="25" t="s">
        <v>10165</v>
      </c>
      <c r="F369" s="25"/>
      <c r="G369" t="s">
        <v>11661</v>
      </c>
      <c r="H369" t="e" vm="3734">
        <v>#VALUE!</v>
      </c>
      <c r="I369" s="31" cm="1">
        <f t="array" aca="1" ref="I369" ca="1">_FV(H369,"Last trade time",TRUE)</f>
        <v>45824.934477603907</v>
      </c>
      <c r="J369" s="23" cm="1">
        <f t="array" aca="1" ref="J369" ca="1">_FV(H369,"Price")</f>
        <v>131.19</v>
      </c>
      <c r="K369" s="27" cm="1">
        <f t="array" aca="1" ref="K369" ca="1">_FV(H369,"Change (%)",TRUE)</f>
        <v>4.9789999999999999E-3</v>
      </c>
      <c r="L369" s="26" cm="1">
        <f t="array" aca="1" ref="L369" ca="1">_FV(H369,"Change")</f>
        <v>0.65</v>
      </c>
      <c r="M369" s="23" cm="1">
        <f t="array" aca="1" ref="M369" ca="1">_FV(H369,"Open")</f>
        <v>131.22</v>
      </c>
      <c r="N369" s="23" cm="1">
        <f t="array" aca="1" ref="N369" ca="1">_FV(H369,"Low")</f>
        <v>130.94999999999999</v>
      </c>
      <c r="O369" s="23" cm="1">
        <f t="array" aca="1" ref="O369" ca="1">_FV(H369,"High")</f>
        <v>131.79</v>
      </c>
      <c r="P369" s="23" cm="1">
        <f t="array" aca="1" ref="P369" ca="1">_FV(H369,"Previous close",TRUE)</f>
        <v>130.54</v>
      </c>
      <c r="Q369" s="23" cm="1">
        <f t="array" aca="1" ref="Q369" ca="1">_FV(H369,"52 week low",TRUE)</f>
        <v>112.05419999999999</v>
      </c>
      <c r="R369" s="23" cm="1">
        <f t="array" aca="1" ref="R369" ca="1">_FV(H369,"52 week high",TRUE)</f>
        <v>135.095</v>
      </c>
      <c r="S369" s="8" cm="1">
        <f t="array" aca="1" ref="S369" ca="1">_FV(H369,"Volume")</f>
        <v>949164</v>
      </c>
      <c r="T369" s="7" cm="1">
        <f t="array" aca="1" ref="T369" ca="1">_FV(H369,"Volume average",TRUE)</f>
        <v>863059</v>
      </c>
      <c r="U369" s="7"/>
      <c r="V369" s="25" cm="1">
        <f t="array" aca="1" ref="V369" ca="1">_FV(H369,"Expense ratio",TRUE)</f>
        <v>5.9999999999999995E-4</v>
      </c>
      <c r="W369" s="24" cm="1">
        <f t="array" aca="1" ref="W369" ca="1">_FV(H369,"Market cap",TRUE)</f>
        <v>58903503018</v>
      </c>
      <c r="Y369" t="str">
        <f t="shared" si="5"/>
        <v/>
      </c>
    </row>
    <row r="370" spans="1:25" hidden="1" x14ac:dyDescent="0.25">
      <c r="A370" t="s">
        <v>10054</v>
      </c>
      <c r="B370" t="s">
        <v>9858</v>
      </c>
      <c r="C370" s="25" t="s">
        <v>6600</v>
      </c>
      <c r="D370" t="s">
        <v>11716</v>
      </c>
      <c r="E370" s="25" t="s">
        <v>10054</v>
      </c>
      <c r="F370" s="25"/>
      <c r="G370" t="s">
        <v>11506</v>
      </c>
      <c r="H370" t="e" vm="3773">
        <v>#VALUE!</v>
      </c>
      <c r="I370" s="31" cm="1">
        <f t="array" aca="1" ref="I370" ca="1">_FV(H370,"Last trade time",TRUE)</f>
        <v>45824.843750057815</v>
      </c>
      <c r="J370" s="23" cm="1">
        <f t="array" aca="1" ref="J370" ca="1">_FV(H370,"Price")</f>
        <v>92.79</v>
      </c>
      <c r="K370" s="27" cm="1">
        <f t="array" aca="1" ref="K370" ca="1">_FV(H370,"Change (%)",TRUE)</f>
        <v>7.5139999999999998E-3</v>
      </c>
      <c r="L370" s="26" cm="1">
        <f t="array" aca="1" ref="L370" ca="1">_FV(H370,"Change")</f>
        <v>0.69199999999999995</v>
      </c>
      <c r="M370" s="23" cm="1">
        <f t="array" aca="1" ref="M370" ca="1">_FV(H370,"Open")</f>
        <v>92.62</v>
      </c>
      <c r="N370" s="23" cm="1">
        <f t="array" aca="1" ref="N370" ca="1">_FV(H370,"Low")</f>
        <v>92.52</v>
      </c>
      <c r="O370" s="23" cm="1">
        <f t="array" aca="1" ref="O370" ca="1">_FV(H370,"High")</f>
        <v>93.13</v>
      </c>
      <c r="P370" s="23" cm="1">
        <f t="array" aca="1" ref="P370" ca="1">_FV(H370,"Previous close",TRUE)</f>
        <v>92.097999999999999</v>
      </c>
      <c r="Q370" s="23" cm="1">
        <f t="array" aca="1" ref="Q370" ca="1">_FV(H370,"52 week low",TRUE)</f>
        <v>80.14</v>
      </c>
      <c r="R370" s="23" cm="1">
        <f t="array" aca="1" ref="R370" ca="1">_FV(H370,"52 week high",TRUE)</f>
        <v>100.285</v>
      </c>
      <c r="S370" s="8" cm="1">
        <f t="array" aca="1" ref="S370" ca="1">_FV(H370,"Volume")</f>
        <v>1442271</v>
      </c>
      <c r="T370" s="7" cm="1">
        <f t="array" aca="1" ref="T370" ca="1">_FV(H370,"Volume average",TRUE)</f>
        <v>624950</v>
      </c>
      <c r="U370" s="7"/>
      <c r="V370" s="25" cm="1">
        <f t="array" aca="1" ref="V370" ca="1">_FV(H370,"Expense ratio",TRUE)</f>
        <v>4.0000000000000002E-4</v>
      </c>
      <c r="W370" s="24" cm="1">
        <f t="array" aca="1" ref="W370" ca="1">_FV(H370,"Market cap",TRUE)</f>
        <v>20030397237.029999</v>
      </c>
      <c r="Y370" t="str">
        <f t="shared" si="5"/>
        <v/>
      </c>
    </row>
    <row r="371" spans="1:25" hidden="1" x14ac:dyDescent="0.25">
      <c r="A371" t="s">
        <v>10852</v>
      </c>
      <c r="B371" t="s">
        <v>9777</v>
      </c>
      <c r="C371" s="25" t="s">
        <v>6600</v>
      </c>
      <c r="D371" t="s">
        <v>11716</v>
      </c>
      <c r="E371" s="25" t="s">
        <v>10852</v>
      </c>
      <c r="F371" s="25"/>
      <c r="G371" t="s">
        <v>11626</v>
      </c>
      <c r="H371" t="e" vm="3737">
        <v>#VALUE!</v>
      </c>
      <c r="I371" s="31" cm="1">
        <f t="array" aca="1" ref="I371" ca="1">_FV(H371,"Last trade time",TRUE)</f>
        <v>45824.84123484922</v>
      </c>
      <c r="J371" s="23" cm="1">
        <f t="array" aca="1" ref="J371" ca="1">_FV(H371,"Price")</f>
        <v>77.94</v>
      </c>
      <c r="K371" s="27" cm="1">
        <f t="array" aca="1" ref="K371" ca="1">_FV(H371,"Change (%)",TRUE)</f>
        <v>1.2011000000000001E-2</v>
      </c>
      <c r="L371" s="26" cm="1">
        <f t="array" aca="1" ref="L371" ca="1">_FV(H371,"Change")</f>
        <v>0.92500000000000004</v>
      </c>
      <c r="M371" s="23" cm="1">
        <f t="array" aca="1" ref="M371" ca="1">_FV(H371,"Open")</f>
        <v>77.63</v>
      </c>
      <c r="N371" s="23" cm="1">
        <f t="array" aca="1" ref="N371" ca="1">_FV(H371,"Low")</f>
        <v>77.59</v>
      </c>
      <c r="O371" s="23" cm="1">
        <f t="array" aca="1" ref="O371" ca="1">_FV(H371,"High")</f>
        <v>78.19</v>
      </c>
      <c r="P371" s="23" cm="1">
        <f t="array" aca="1" ref="P371" ca="1">_FV(H371,"Previous close",TRUE)</f>
        <v>77.015000000000001</v>
      </c>
      <c r="Q371" s="23" cm="1">
        <f t="array" aca="1" ref="Q371" ca="1">_FV(H371,"52 week low",TRUE)</f>
        <v>61.65</v>
      </c>
      <c r="R371" s="23" cm="1">
        <f t="array" aca="1" ref="R371" ca="1">_FV(H371,"52 week high",TRUE)</f>
        <v>81.680000000000007</v>
      </c>
      <c r="S371" s="8" cm="1">
        <f t="array" aca="1" ref="S371" ca="1">_FV(H371,"Volume")</f>
        <v>93052</v>
      </c>
      <c r="T371" s="7" cm="1">
        <f t="array" aca="1" ref="T371" ca="1">_FV(H371,"Volume average",TRUE)</f>
        <v>101713</v>
      </c>
      <c r="U371" s="7"/>
      <c r="V371" s="25" cm="1">
        <f t="array" aca="1" ref="V371" ca="1">_FV(H371,"Expense ratio",TRUE)</f>
        <v>5.9999999999999995E-4</v>
      </c>
      <c r="W371" s="24" cm="1">
        <f t="array" aca="1" ref="W371" ca="1">_FV(H371,"Market cap",TRUE)</f>
        <v>2664309358.9299998</v>
      </c>
      <c r="Y371" t="str">
        <f t="shared" si="5"/>
        <v/>
      </c>
    </row>
    <row r="372" spans="1:25" hidden="1" x14ac:dyDescent="0.25">
      <c r="A372" t="s">
        <v>10857</v>
      </c>
      <c r="B372" t="s">
        <v>9792</v>
      </c>
      <c r="C372" s="25" t="s">
        <v>6600</v>
      </c>
      <c r="D372" t="s">
        <v>11716</v>
      </c>
      <c r="E372" s="25" t="s">
        <v>11717</v>
      </c>
      <c r="F372" s="25" t="s">
        <v>11727</v>
      </c>
      <c r="G372" t="s">
        <v>11504</v>
      </c>
      <c r="H372" t="e" vm="3744">
        <v>#VALUE!</v>
      </c>
      <c r="I372" s="31" cm="1">
        <f t="array" aca="1" ref="I372" ca="1">_FV(H372,"Last trade time",TRUE)</f>
        <v>45824.932718182812</v>
      </c>
      <c r="J372" s="23" cm="1">
        <f t="array" aca="1" ref="J372" ca="1">_FV(H372,"Price")</f>
        <v>106.98</v>
      </c>
      <c r="K372" s="27" cm="1">
        <f t="array" aca="1" ref="K372" ca="1">_FV(H372,"Change (%)",TRUE)</f>
        <v>1.0083999999999999E-2</v>
      </c>
      <c r="L372" s="26" cm="1">
        <f t="array" aca="1" ref="L372" ca="1">_FV(H372,"Change")</f>
        <v>1.0680000000000001</v>
      </c>
      <c r="M372" s="23" cm="1">
        <f t="array" aca="1" ref="M372" ca="1">_FV(H372,"Open")</f>
        <v>106.96</v>
      </c>
      <c r="N372" s="23" cm="1">
        <f t="array" aca="1" ref="N372" ca="1">_FV(H372,"Low")</f>
        <v>106.47</v>
      </c>
      <c r="O372" s="23" cm="1">
        <f t="array" aca="1" ref="O372" ca="1">_FV(H372,"High")</f>
        <v>107.69499999999999</v>
      </c>
      <c r="P372" s="23" cm="1">
        <f t="array" aca="1" ref="P372" ca="1">_FV(H372,"Previous close",TRUE)</f>
        <v>105.91200000000001</v>
      </c>
      <c r="Q372" s="23" cm="1">
        <f t="array" aca="1" ref="Q372" ca="1">_FV(H372,"52 week low",TRUE)</f>
        <v>89.22</v>
      </c>
      <c r="R372" s="23" cm="1">
        <f t="array" aca="1" ref="R372" ca="1">_FV(H372,"52 week high",TRUE)</f>
        <v>128.61000000000001</v>
      </c>
      <c r="S372" s="8" cm="1">
        <f t="array" aca="1" ref="S372" ca="1">_FV(H372,"Volume")</f>
        <v>3309379</v>
      </c>
      <c r="T372" s="7" cm="1">
        <f t="array" aca="1" ref="T372" ca="1">_FV(H372,"Volume average",TRUE)</f>
        <v>4354115</v>
      </c>
      <c r="U372" s="7"/>
      <c r="V372" s="25" cm="1">
        <f t="array" aca="1" ref="V372" ca="1">_FV(H372,"Expense ratio",TRUE)</f>
        <v>5.9999999999999995E-4</v>
      </c>
      <c r="W372" s="24" cm="1">
        <f t="array" aca="1" ref="W372" ca="1">_FV(H372,"Market cap",TRUE)</f>
        <v>76784512552.190002</v>
      </c>
      <c r="Y372" t="str">
        <f t="shared" si="5"/>
        <v/>
      </c>
    </row>
    <row r="373" spans="1:25" hidden="1" x14ac:dyDescent="0.25">
      <c r="A373" t="s">
        <v>10853</v>
      </c>
      <c r="B373" t="s">
        <v>9772</v>
      </c>
      <c r="C373" s="25" t="s">
        <v>6600</v>
      </c>
      <c r="D373" t="s">
        <v>11716</v>
      </c>
      <c r="E373" s="25" t="s">
        <v>10853</v>
      </c>
      <c r="F373" s="25"/>
      <c r="G373" t="s">
        <v>11627</v>
      </c>
      <c r="H373" t="e" vm="3735">
        <v>#VALUE!</v>
      </c>
      <c r="I373" s="31" cm="1">
        <f t="array" aca="1" ref="I373" ca="1">_FV(H373,"Last trade time",TRUE)</f>
        <v>45824.843750103908</v>
      </c>
      <c r="J373" s="23" cm="1">
        <f t="array" aca="1" ref="J373" ca="1">_FV(H373,"Price")</f>
        <v>74.67</v>
      </c>
      <c r="K373" s="27" cm="1">
        <f t="array" aca="1" ref="K373" ca="1">_FV(H373,"Change (%)",TRUE)</f>
        <v>9.7090000000000006E-3</v>
      </c>
      <c r="L373" s="26" cm="1">
        <f t="array" aca="1" ref="L373" ca="1">_FV(H373,"Change")</f>
        <v>0.71799999999999997</v>
      </c>
      <c r="M373" s="23" cm="1">
        <f t="array" aca="1" ref="M373" ca="1">_FV(H373,"Open")</f>
        <v>74.31</v>
      </c>
      <c r="N373" s="23" cm="1">
        <f t="array" aca="1" ref="N373" ca="1">_FV(H373,"Low")</f>
        <v>74.31</v>
      </c>
      <c r="O373" s="23" cm="1">
        <f t="array" aca="1" ref="O373" ca="1">_FV(H373,"High")</f>
        <v>74.8369</v>
      </c>
      <c r="P373" s="23" cm="1">
        <f t="array" aca="1" ref="P373" ca="1">_FV(H373,"Previous close",TRUE)</f>
        <v>73.951999999999998</v>
      </c>
      <c r="Q373" s="23" cm="1">
        <f t="array" aca="1" ref="Q373" ca="1">_FV(H373,"52 week low",TRUE)</f>
        <v>64.019900000000007</v>
      </c>
      <c r="R373" s="23" cm="1">
        <f t="array" aca="1" ref="R373" ca="1">_FV(H373,"52 week high",TRUE)</f>
        <v>81.319999999999993</v>
      </c>
      <c r="S373" s="8" cm="1">
        <f t="array" aca="1" ref="S373" ca="1">_FV(H373,"Volume")</f>
        <v>15096</v>
      </c>
      <c r="T373" s="7" cm="1">
        <f t="array" aca="1" ref="T373" ca="1">_FV(H373,"Volume average",TRUE)</f>
        <v>21310</v>
      </c>
      <c r="U373" s="7"/>
      <c r="V373" s="25" cm="1">
        <f t="array" aca="1" ref="V373" ca="1">_FV(H373,"Expense ratio",TRUE)</f>
        <v>5.9999999999999995E-4</v>
      </c>
      <c r="W373" s="24" cm="1">
        <f t="array" aca="1" ref="W373" ca="1">_FV(H373,"Market cap",TRUE)</f>
        <v>677863057.66999996</v>
      </c>
      <c r="Y373" t="str">
        <f t="shared" si="5"/>
        <v/>
      </c>
    </row>
    <row r="374" spans="1:25" hidden="1" x14ac:dyDescent="0.25">
      <c r="A374" t="s">
        <v>10157</v>
      </c>
      <c r="B374" t="s">
        <v>8555</v>
      </c>
      <c r="C374" s="25" t="s">
        <v>6600</v>
      </c>
      <c r="D374" t="s">
        <v>11716</v>
      </c>
      <c r="E374" s="25" t="s">
        <v>11717</v>
      </c>
      <c r="F374" s="25" t="s">
        <v>11734</v>
      </c>
      <c r="G374" t="s">
        <v>11635</v>
      </c>
      <c r="H374" t="e" vm="3218">
        <v>#VALUE!</v>
      </c>
      <c r="I374" s="31" cm="1">
        <f t="array" aca="1" ref="I374" ca="1">_FV(H374,"Last trade time",TRUE)</f>
        <v>45824.941640485937</v>
      </c>
      <c r="J374" s="23" cm="1">
        <f t="array" aca="1" ref="J374" ca="1">_FV(H374,"Price")</f>
        <v>210.75</v>
      </c>
      <c r="K374" s="27" cm="1">
        <f t="array" aca="1" ref="K374" ca="1">_FV(H374,"Change (%)",TRUE)</f>
        <v>1.1692000000000001E-2</v>
      </c>
      <c r="L374" s="26" cm="1">
        <f t="array" aca="1" ref="L374" ca="1">_FV(H374,"Change")</f>
        <v>2.4356</v>
      </c>
      <c r="M374" s="23" cm="1">
        <f t="array" aca="1" ref="M374" ca="1">_FV(H374,"Open")</f>
        <v>210.48</v>
      </c>
      <c r="N374" s="23" cm="1">
        <f t="array" aca="1" ref="N374" ca="1">_FV(H374,"Low")</f>
        <v>209.64</v>
      </c>
      <c r="O374" s="23" cm="1">
        <f t="array" aca="1" ref="O374" ca="1">_FV(H374,"High")</f>
        <v>211.95</v>
      </c>
      <c r="P374" s="23" cm="1">
        <f t="array" aca="1" ref="P374" ca="1">_FV(H374,"Previous close",TRUE)</f>
        <v>208.31440000000001</v>
      </c>
      <c r="Q374" s="23" cm="1">
        <f t="array" aca="1" ref="Q374" ca="1">_FV(H374,"52 week low",TRUE)</f>
        <v>171.73</v>
      </c>
      <c r="R374" s="23" cm="1">
        <f t="array" aca="1" ref="R374" ca="1">_FV(H374,"52 week high",TRUE)</f>
        <v>244.98</v>
      </c>
      <c r="S374" s="8" cm="1">
        <f t="array" aca="1" ref="S374" ca="1">_FV(H374,"Volume")</f>
        <v>28813470</v>
      </c>
      <c r="T374" s="7" cm="1">
        <f t="array" aca="1" ref="T374" ca="1">_FV(H374,"Volume average",TRUE)</f>
        <v>31149441</v>
      </c>
      <c r="U374" s="7"/>
      <c r="V374" s="25" cm="1">
        <f t="array" aca="1" ref="V374" ca="1">_FV(H374,"Expense ratio",TRUE)</f>
        <v>1.9E-3</v>
      </c>
      <c r="W374" s="24" cm="1">
        <f t="array" aca="1" ref="W374" ca="1">_FV(H374,"Market cap",TRUE)</f>
        <v>62108318368.989998</v>
      </c>
      <c r="Y374" t="str">
        <f t="shared" si="5"/>
        <v/>
      </c>
    </row>
    <row r="375" spans="1:25" hidden="1" x14ac:dyDescent="0.25">
      <c r="A375" t="s">
        <v>10164</v>
      </c>
      <c r="B375" t="s">
        <v>8943</v>
      </c>
      <c r="C375" t="s">
        <v>6600</v>
      </c>
      <c r="D375" t="s">
        <v>11716</v>
      </c>
      <c r="E375" t="s">
        <v>10164</v>
      </c>
      <c r="F375" t="str">
        <f>A375</f>
        <v>Low Volatility</v>
      </c>
      <c r="G375" t="s">
        <v>11331</v>
      </c>
      <c r="H375" t="e" vm="3378">
        <v>#VALUE!</v>
      </c>
      <c r="I375" s="31" cm="1">
        <f t="array" aca="1" ref="I375" ca="1">_FV(H375,"Last trade time",TRUE)</f>
        <v>45824.916667453122</v>
      </c>
      <c r="J375" s="23" cm="1">
        <f t="array" aca="1" ref="J375" ca="1">_FV(H375,"Price")</f>
        <v>92.73</v>
      </c>
      <c r="K375" s="27" cm="1">
        <f t="array" aca="1" ref="K375" ca="1">_FV(H375,"Change (%)",TRUE)</f>
        <v>4.8550000000000004E-4</v>
      </c>
      <c r="L375" s="26" cm="1">
        <f t="array" aca="1" ref="L375" ca="1">_FV(H375,"Change")</f>
        <v>4.4999999999999998E-2</v>
      </c>
      <c r="M375" s="23" cm="1">
        <f t="array" aca="1" ref="M375" ca="1">_FV(H375,"Open")</f>
        <v>93.02</v>
      </c>
      <c r="N375" s="23" cm="1">
        <f t="array" aca="1" ref="N375" ca="1">_FV(H375,"Low")</f>
        <v>92.54</v>
      </c>
      <c r="O375" s="23" cm="1">
        <f t="array" aca="1" ref="O375" ca="1">_FV(H375,"High")</f>
        <v>93.36</v>
      </c>
      <c r="P375" s="23" cm="1">
        <f t="array" aca="1" ref="P375" ca="1">_FV(H375,"Previous close",TRUE)</f>
        <v>92.685000000000002</v>
      </c>
      <c r="Q375" s="23" cm="1">
        <f t="array" aca="1" ref="Q375" ca="1">_FV(H375,"52 week low",TRUE)</f>
        <v>82.443299999999994</v>
      </c>
      <c r="R375" s="23" cm="1">
        <f t="array" aca="1" ref="R375" ca="1">_FV(H375,"52 week high",TRUE)</f>
        <v>95.119</v>
      </c>
      <c r="S375" s="8" cm="1">
        <f t="array" aca="1" ref="S375" ca="1">_FV(H375,"Volume")</f>
        <v>2301068</v>
      </c>
      <c r="T375" s="7" cm="1">
        <f t="array" aca="1" ref="T375" ca="1">_FV(H375,"Volume average",TRUE)</f>
        <v>2431604</v>
      </c>
      <c r="U375" s="7"/>
      <c r="V375" s="25" cm="1">
        <f t="array" aca="1" ref="V375" ca="1">_FV(H375,"Expense ratio",TRUE)</f>
        <v>1.5E-3</v>
      </c>
      <c r="W375" s="24" cm="1">
        <f t="array" aca="1" ref="W375" ca="1">_FV(H375,"Market cap",TRUE)</f>
        <v>23981406853.240002</v>
      </c>
      <c r="Y375" t="str">
        <f t="shared" si="5"/>
        <v/>
      </c>
    </row>
    <row r="376" spans="1:25" hidden="1" x14ac:dyDescent="0.25">
      <c r="A376" t="s">
        <v>9724</v>
      </c>
      <c r="B376" t="s">
        <v>9723</v>
      </c>
      <c r="C376" t="s">
        <v>6600</v>
      </c>
      <c r="D376" t="s">
        <v>11716</v>
      </c>
      <c r="E376" t="s">
        <v>10162</v>
      </c>
      <c r="G376" t="s">
        <v>11687</v>
      </c>
      <c r="H376" t="e" vm="3714">
        <v>#VALUE!</v>
      </c>
      <c r="I376" s="31" cm="1">
        <f t="array" aca="1" ref="I376" ca="1">_FV(H376,"Last trade time",TRUE)</f>
        <v>45824.923696342186</v>
      </c>
      <c r="J376" s="23" cm="1">
        <f t="array" aca="1" ref="J376" ca="1">_FV(H376,"Price")</f>
        <v>270.67</v>
      </c>
      <c r="K376" s="27" cm="1">
        <f t="array" aca="1" ref="K376" ca="1">_FV(H376,"Change (%)",TRUE)</f>
        <v>1.1850000000000001E-2</v>
      </c>
      <c r="L376" s="26" cm="1">
        <f t="array" aca="1" ref="L376" ca="1">_FV(H376,"Change")</f>
        <v>3.17</v>
      </c>
      <c r="M376" s="23" cm="1">
        <f t="array" aca="1" ref="M376" ca="1">_FV(H376,"Open")</f>
        <v>269.43</v>
      </c>
      <c r="N376" s="23" cm="1">
        <f t="array" aca="1" ref="N376" ca="1">_FV(H376,"Low")</f>
        <v>269.22000000000003</v>
      </c>
      <c r="O376" s="23" cm="1">
        <f t="array" aca="1" ref="O376" ca="1">_FV(H376,"High")</f>
        <v>272.01639999999998</v>
      </c>
      <c r="P376" s="23" cm="1">
        <f t="array" aca="1" ref="P376" ca="1">_FV(H376,"Previous close",TRUE)</f>
        <v>267.5</v>
      </c>
      <c r="Q376" s="23" cm="1">
        <f t="array" aca="1" ref="Q376" ca="1">_FV(H376,"52 week low",TRUE)</f>
        <v>214.77</v>
      </c>
      <c r="R376" s="23" cm="1">
        <f t="array" aca="1" ref="R376" ca="1">_FV(H376,"52 week high",TRUE)</f>
        <v>304.58999999999997</v>
      </c>
      <c r="S376" s="8" cm="1">
        <f t="array" aca="1" ref="S376" ca="1">_FV(H376,"Volume")</f>
        <v>180248</v>
      </c>
      <c r="T376" s="7" cm="1">
        <f t="array" aca="1" ref="T376" ca="1">_FV(H376,"Volume average",TRUE)</f>
        <v>196899</v>
      </c>
      <c r="U376" s="7"/>
      <c r="V376" s="25" cm="1">
        <f t="array" aca="1" ref="V376" ca="1">_FV(H376,"Expense ratio",TRUE)</f>
        <v>7.000000000000001E-4</v>
      </c>
      <c r="W376" s="24" cm="1">
        <f t="array" aca="1" ref="W376" ca="1">_FV(H376,"Market cap",TRUE)</f>
        <v>18022566650</v>
      </c>
      <c r="Y376" t="str">
        <f t="shared" si="5"/>
        <v/>
      </c>
    </row>
    <row r="377" spans="1:25" hidden="1" x14ac:dyDescent="0.25">
      <c r="A377" t="s">
        <v>9708</v>
      </c>
      <c r="B377" t="s">
        <v>9707</v>
      </c>
      <c r="C377" t="s">
        <v>6600</v>
      </c>
      <c r="D377" t="s">
        <v>11716</v>
      </c>
      <c r="E377" t="s">
        <v>10162</v>
      </c>
      <c r="G377" t="s">
        <v>11694</v>
      </c>
      <c r="H377" t="e" vm="3707">
        <v>#VALUE!</v>
      </c>
      <c r="I377" s="31" cm="1">
        <f t="array" aca="1" ref="I377" ca="1">_FV(H377,"Last trade time",TRUE)</f>
        <v>45824.88894001094</v>
      </c>
      <c r="J377" s="23" cm="1">
        <f t="array" aca="1" ref="J377" ca="1">_FV(H377,"Price")</f>
        <v>273.35000000000002</v>
      </c>
      <c r="K377" s="27" cm="1">
        <f t="array" aca="1" ref="K377" ca="1">_FV(H377,"Change (%)",TRUE)</f>
        <v>1.1433E-2</v>
      </c>
      <c r="L377" s="26" cm="1">
        <f t="array" aca="1" ref="L377" ca="1">_FV(H377,"Change")</f>
        <v>3.09</v>
      </c>
      <c r="M377" s="23" cm="1">
        <f t="array" aca="1" ref="M377" ca="1">_FV(H377,"Open")</f>
        <v>272.17</v>
      </c>
      <c r="N377" s="23" cm="1">
        <f t="array" aca="1" ref="N377" ca="1">_FV(H377,"Low")</f>
        <v>272.17</v>
      </c>
      <c r="O377" s="23" cm="1">
        <f t="array" aca="1" ref="O377" ca="1">_FV(H377,"High")</f>
        <v>274.15989999999999</v>
      </c>
      <c r="P377" s="23" cm="1">
        <f t="array" aca="1" ref="P377" ca="1">_FV(H377,"Previous close",TRUE)</f>
        <v>270.26</v>
      </c>
      <c r="Q377" s="23" cm="1">
        <f t="array" aca="1" ref="Q377" ca="1">_FV(H377,"52 week low",TRUE)</f>
        <v>209.64</v>
      </c>
      <c r="R377" s="23" cm="1">
        <f t="array" aca="1" ref="R377" ca="1">_FV(H377,"52 week high",TRUE)</f>
        <v>277.35000000000002</v>
      </c>
      <c r="S377" s="8" cm="1">
        <f t="array" aca="1" ref="S377" ca="1">_FV(H377,"Volume")</f>
        <v>154305</v>
      </c>
      <c r="T377" s="7" cm="1">
        <f t="array" aca="1" ref="T377" ca="1">_FV(H377,"Volume average",TRUE)</f>
        <v>199175</v>
      </c>
      <c r="U377" s="7"/>
      <c r="V377" s="25" cm="1">
        <f t="array" aca="1" ref="V377" ca="1">_FV(H377,"Expense ratio",TRUE)</f>
        <v>7.000000000000001E-4</v>
      </c>
      <c r="W377" s="24" cm="1">
        <f t="array" aca="1" ref="W377" ca="1">_FV(H377,"Market cap",TRUE)</f>
        <v>16201661589</v>
      </c>
      <c r="Y377" t="str">
        <f t="shared" si="5"/>
        <v/>
      </c>
    </row>
    <row r="378" spans="1:25" hidden="1" x14ac:dyDescent="0.25">
      <c r="A378" t="s">
        <v>10854</v>
      </c>
      <c r="B378" t="s">
        <v>8177</v>
      </c>
      <c r="C378" s="25" t="s">
        <v>6600</v>
      </c>
      <c r="D378" t="s">
        <v>11716</v>
      </c>
      <c r="E378" s="25" t="s">
        <v>10854</v>
      </c>
      <c r="F378" s="25"/>
      <c r="G378" t="s">
        <v>11637</v>
      </c>
      <c r="H378" t="e" vm="3063">
        <v>#VALUE!</v>
      </c>
      <c r="I378" s="31" cm="1">
        <f t="array" aca="1" ref="I378" ca="1">_FV(H378,"Last trade time",TRUE)</f>
        <v>45824.882781353903</v>
      </c>
      <c r="J378" s="23" cm="1">
        <f t="array" aca="1" ref="J378" ca="1">_FV(H378,"Price")</f>
        <v>278.33</v>
      </c>
      <c r="K378" s="27" cm="1">
        <f t="array" aca="1" ref="K378" ca="1">_FV(H378,"Change (%)",TRUE)</f>
        <v>1.3403E-2</v>
      </c>
      <c r="L378" s="26" cm="1">
        <f t="array" aca="1" ref="L378" ca="1">_FV(H378,"Change")</f>
        <v>3.681</v>
      </c>
      <c r="M378" s="23" cm="1">
        <f t="array" aca="1" ref="M378" ca="1">_FV(H378,"Open")</f>
        <v>277.52</v>
      </c>
      <c r="N378" s="23" cm="1">
        <f t="array" aca="1" ref="N378" ca="1">_FV(H378,"Low")</f>
        <v>276.70499999999998</v>
      </c>
      <c r="O378" s="23" cm="1">
        <f t="array" aca="1" ref="O378" ca="1">_FV(H378,"High")</f>
        <v>279.86</v>
      </c>
      <c r="P378" s="23" cm="1">
        <f t="array" aca="1" ref="P378" ca="1">_FV(H378,"Previous close",TRUE)</f>
        <v>274.649</v>
      </c>
      <c r="Q378" s="23" cm="1">
        <f t="array" aca="1" ref="Q378" ca="1">_FV(H378,"52 week low",TRUE)</f>
        <v>219.19</v>
      </c>
      <c r="R378" s="23" cm="1">
        <f t="array" aca="1" ref="R378" ca="1">_FV(H378,"52 week high",TRUE)</f>
        <v>317.62</v>
      </c>
      <c r="S378" s="8" cm="1">
        <f t="array" aca="1" ref="S378" ca="1">_FV(H378,"Volume")</f>
        <v>464471</v>
      </c>
      <c r="T378" s="7" cm="1">
        <f t="array" aca="1" ref="T378" ca="1">_FV(H378,"Volume average",TRUE)</f>
        <v>390514</v>
      </c>
      <c r="U378" s="7"/>
      <c r="V378" s="25" cm="1">
        <f t="array" aca="1" ref="V378" ca="1">_FV(H378,"Expense ratio",TRUE)</f>
        <v>2.3999999999999998E-3</v>
      </c>
      <c r="W378" s="24" cm="1">
        <f t="array" aca="1" ref="W378" ca="1">_FV(H378,"Market cap",TRUE)</f>
        <v>11063248414.969999</v>
      </c>
      <c r="Y378" t="str">
        <f t="shared" si="5"/>
        <v/>
      </c>
    </row>
    <row r="379" spans="1:25" hidden="1" x14ac:dyDescent="0.25">
      <c r="A379" t="s">
        <v>8686</v>
      </c>
      <c r="B379" t="s">
        <v>8685</v>
      </c>
      <c r="C379" t="s">
        <v>6600</v>
      </c>
      <c r="D379" t="s">
        <v>11716</v>
      </c>
      <c r="E379" t="s">
        <v>10162</v>
      </c>
      <c r="G379" t="s">
        <v>11682</v>
      </c>
      <c r="H379" t="e" vm="3269">
        <v>#VALUE!</v>
      </c>
      <c r="I379" s="31" cm="1">
        <f t="array" aca="1" ref="I379" ca="1">_FV(H379,"Last trade time",TRUE)</f>
        <v>45824.901963599215</v>
      </c>
      <c r="J379" s="23" cm="1">
        <f t="array" aca="1" ref="J379" ca="1">_FV(H379,"Price")</f>
        <v>106.27</v>
      </c>
      <c r="K379" s="27" cm="1">
        <f t="array" aca="1" ref="K379" ca="1">_FV(H379,"Change (%)",TRUE)</f>
        <v>1.2269E-2</v>
      </c>
      <c r="L379" s="26" cm="1">
        <f t="array" aca="1" ref="L379" ca="1">_FV(H379,"Change")</f>
        <v>1.288</v>
      </c>
      <c r="M379" s="23" cm="1">
        <f t="array" aca="1" ref="M379" ca="1">_FV(H379,"Open")</f>
        <v>105.69</v>
      </c>
      <c r="N379" s="23" cm="1">
        <f t="array" aca="1" ref="N379" ca="1">_FV(H379,"Low")</f>
        <v>105.69</v>
      </c>
      <c r="O379" s="23" cm="1">
        <f t="array" aca="1" ref="O379" ca="1">_FV(H379,"High")</f>
        <v>106.68</v>
      </c>
      <c r="P379" s="23" cm="1">
        <f t="array" aca="1" ref="P379" ca="1">_FV(H379,"Previous close",TRUE)</f>
        <v>104.982</v>
      </c>
      <c r="Q379" s="23" cm="1">
        <f t="array" aca="1" ref="Q379" ca="1">_FV(H379,"52 week low",TRUE)</f>
        <v>79.31</v>
      </c>
      <c r="R379" s="23" cm="1">
        <f t="array" aca="1" ref="R379" ca="1">_FV(H379,"52 week high",TRUE)</f>
        <v>107.1401</v>
      </c>
      <c r="S379" s="8" cm="1">
        <f t="array" aca="1" ref="S379" ca="1">_FV(H379,"Volume")</f>
        <v>1151112</v>
      </c>
      <c r="T379" s="7" cm="1">
        <f t="array" aca="1" ref="T379" ca="1">_FV(H379,"Volume average",TRUE)</f>
        <v>2696958</v>
      </c>
      <c r="U379" s="7"/>
      <c r="V379" s="25" cm="1">
        <f t="array" aca="1" ref="V379" ca="1">_FV(H379,"Expense ratio",TRUE)</f>
        <v>1.8E-3</v>
      </c>
      <c r="W379" s="24" cm="1">
        <f t="array" aca="1" ref="W379" ca="1">_FV(H379,"Market cap",TRUE)</f>
        <v>56549887632.589996</v>
      </c>
      <c r="Y379" t="str">
        <f t="shared" si="5"/>
        <v/>
      </c>
    </row>
    <row r="380" spans="1:25" hidden="1" x14ac:dyDescent="0.25">
      <c r="A380" t="s">
        <v>10851</v>
      </c>
      <c r="B380" t="s">
        <v>8517</v>
      </c>
      <c r="C380" s="25" t="s">
        <v>6600</v>
      </c>
      <c r="D380" t="s">
        <v>11716</v>
      </c>
      <c r="E380" s="25" t="s">
        <v>10851</v>
      </c>
      <c r="F380" s="25"/>
      <c r="G380" t="s">
        <v>11633</v>
      </c>
      <c r="H380" t="e" vm="3201">
        <v>#VALUE!</v>
      </c>
      <c r="I380" s="31" cm="1">
        <f t="array" aca="1" ref="I380" ca="1">_FV(H380,"Last trade time",TRUE)</f>
        <v>45824.926094397655</v>
      </c>
      <c r="J380" s="23" cm="1">
        <f t="array" aca="1" ref="J380" ca="1">_FV(H380,"Price")</f>
        <v>190.34</v>
      </c>
      <c r="K380" s="27" cm="1">
        <f t="array" aca="1" ref="K380" ca="1">_FV(H380,"Change (%)",TRUE)</f>
        <v>7.1269999999999997E-3</v>
      </c>
      <c r="L380" s="26" cm="1">
        <f t="array" aca="1" ref="L380" ca="1">_FV(H380,"Change")</f>
        <v>1.347</v>
      </c>
      <c r="M380" s="23" cm="1">
        <f t="array" aca="1" ref="M380" ca="1">_FV(H380,"Open")</f>
        <v>190.15</v>
      </c>
      <c r="N380" s="23" cm="1">
        <f t="array" aca="1" ref="N380" ca="1">_FV(H380,"Low")</f>
        <v>189.84</v>
      </c>
      <c r="O380" s="23" cm="1">
        <f t="array" aca="1" ref="O380" ca="1">_FV(H380,"High")</f>
        <v>191.24</v>
      </c>
      <c r="P380" s="23" cm="1">
        <f t="array" aca="1" ref="P380" ca="1">_FV(H380,"Previous close",TRUE)</f>
        <v>188.99299999999999</v>
      </c>
      <c r="Q380" s="23" cm="1">
        <f t="array" aca="1" ref="Q380" ca="1">_FV(H380,"52 week low",TRUE)</f>
        <v>163.19</v>
      </c>
      <c r="R380" s="23" cm="1">
        <f t="array" aca="1" ref="R380" ca="1">_FV(H380,"52 week high",TRUE)</f>
        <v>200.42</v>
      </c>
      <c r="S380" s="8" cm="1">
        <f t="array" aca="1" ref="S380" ca="1">_FV(H380,"Volume")</f>
        <v>5832495</v>
      </c>
      <c r="T380" s="7" cm="1">
        <f t="array" aca="1" ref="T380" ca="1">_FV(H380,"Volume average",TRUE)</f>
        <v>2415954</v>
      </c>
      <c r="U380" s="7"/>
      <c r="V380" s="25" cm="1">
        <f t="array" aca="1" ref="V380" ca="1">_FV(H380,"Expense ratio",TRUE)</f>
        <v>1.9E-3</v>
      </c>
      <c r="W380" s="24" cm="1">
        <f t="array" aca="1" ref="W380" ca="1">_FV(H380,"Market cap",TRUE)</f>
        <v>60719041130.260002</v>
      </c>
      <c r="Y380" t="str">
        <f t="shared" si="5"/>
        <v/>
      </c>
    </row>
    <row r="381" spans="1:25" hidden="1" x14ac:dyDescent="0.25">
      <c r="A381" t="s">
        <v>10855</v>
      </c>
      <c r="B381" t="s">
        <v>9057</v>
      </c>
      <c r="C381" s="25" t="s">
        <v>6600</v>
      </c>
      <c r="D381" t="s">
        <v>11716</v>
      </c>
      <c r="E381" s="25" t="s">
        <v>10855</v>
      </c>
      <c r="F381" s="25"/>
      <c r="G381" t="s">
        <v>11648</v>
      </c>
      <c r="H381" t="e" vm="3426">
        <v>#VALUE!</v>
      </c>
      <c r="I381" s="31" cm="1">
        <f t="array" aca="1" ref="I381" ca="1">_FV(H381,"Last trade time",TRUE)</f>
        <v>45824.84027780078</v>
      </c>
      <c r="J381" s="23" cm="1">
        <f t="array" aca="1" ref="J381" ca="1">_FV(H381,"Price")</f>
        <v>78.84</v>
      </c>
      <c r="K381" s="27" cm="1">
        <f t="array" aca="1" ref="K381" ca="1">_FV(H381,"Change (%)",TRUE)</f>
        <v>1.2067000000000001E-2</v>
      </c>
      <c r="L381" s="26" cm="1">
        <f t="array" aca="1" ref="L381" ca="1">_FV(H381,"Change")</f>
        <v>0.94</v>
      </c>
      <c r="M381" s="23" cm="1">
        <f t="array" aca="1" ref="M381" ca="1">_FV(H381,"Open")</f>
        <v>78.760000000000005</v>
      </c>
      <c r="N381" s="23" cm="1">
        <f t="array" aca="1" ref="N381" ca="1">_FV(H381,"Low")</f>
        <v>78.28</v>
      </c>
      <c r="O381" s="23" cm="1">
        <f t="array" aca="1" ref="O381" ca="1">_FV(H381,"High")</f>
        <v>79.31</v>
      </c>
      <c r="P381" s="23" cm="1">
        <f t="array" aca="1" ref="P381" ca="1">_FV(H381,"Previous close",TRUE)</f>
        <v>77.900000000000006</v>
      </c>
      <c r="Q381" s="23" cm="1">
        <f t="array" aca="1" ref="Q381" ca="1">_FV(H381,"52 week low",TRUE)</f>
        <v>65.959999999999994</v>
      </c>
      <c r="R381" s="23" cm="1">
        <f t="array" aca="1" ref="R381" ca="1">_FV(H381,"52 week high",TRUE)</f>
        <v>96.14</v>
      </c>
      <c r="S381" s="8" cm="1">
        <f t="array" aca="1" ref="S381" ca="1">_FV(H381,"Volume")</f>
        <v>190323</v>
      </c>
      <c r="T381" s="7" cm="1">
        <f t="array" aca="1" ref="T381" ca="1">_FV(H381,"Volume average",TRUE)</f>
        <v>223577</v>
      </c>
      <c r="U381" s="7"/>
      <c r="V381" s="25" cm="1">
        <f t="array" aca="1" ref="V381" ca="1">_FV(H381,"Expense ratio",TRUE)</f>
        <v>1.5E-3</v>
      </c>
      <c r="W381" s="24" cm="1">
        <f t="array" aca="1" ref="W381" ca="1">_FV(H381,"Market cap",TRUE)</f>
        <v>3559249557.7199998</v>
      </c>
      <c r="Y381" t="str">
        <f t="shared" si="5"/>
        <v/>
      </c>
    </row>
    <row r="382" spans="1:25" hidden="1" x14ac:dyDescent="0.25">
      <c r="A382" t="s">
        <v>10853</v>
      </c>
      <c r="B382" t="s">
        <v>8200</v>
      </c>
      <c r="C382" s="25" t="s">
        <v>6600</v>
      </c>
      <c r="D382" t="s">
        <v>11716</v>
      </c>
      <c r="E382" s="25" t="s">
        <v>10853</v>
      </c>
      <c r="F382" s="25"/>
      <c r="G382" t="s">
        <v>11640</v>
      </c>
      <c r="H382" t="e" vm="3072">
        <v>#VALUE!</v>
      </c>
      <c r="I382" s="31" cm="1">
        <f t="array" aca="1" ref="I382" ca="1">_FV(H382,"Last trade time",TRUE)</f>
        <v>45824.840277812502</v>
      </c>
      <c r="J382" s="23" cm="1">
        <f t="array" aca="1" ref="J382" ca="1">_FV(H382,"Price")</f>
        <v>129.46</v>
      </c>
      <c r="K382" s="27" cm="1">
        <f t="array" aca="1" ref="K382" ca="1">_FV(H382,"Change (%)",TRUE)</f>
        <v>1.0081E-2</v>
      </c>
      <c r="L382" s="26" cm="1">
        <f t="array" aca="1" ref="L382" ca="1">_FV(H382,"Change")</f>
        <v>1.292</v>
      </c>
      <c r="M382" s="23" cm="1">
        <f t="array" aca="1" ref="M382" ca="1">_FV(H382,"Open")</f>
        <v>129.16</v>
      </c>
      <c r="N382" s="23" cm="1">
        <f t="array" aca="1" ref="N382" ca="1">_FV(H382,"Low")</f>
        <v>129.05969999999999</v>
      </c>
      <c r="O382" s="23" cm="1">
        <f t="array" aca="1" ref="O382" ca="1">_FV(H382,"High")</f>
        <v>130.06</v>
      </c>
      <c r="P382" s="23" cm="1">
        <f t="array" aca="1" ref="P382" ca="1">_FV(H382,"Previous close",TRUE)</f>
        <v>128.16800000000001</v>
      </c>
      <c r="Q382" s="23" cm="1">
        <f t="array" aca="1" ref="Q382" ca="1">_FV(H382,"52 week low",TRUE)</f>
        <v>108.85</v>
      </c>
      <c r="R382" s="23" cm="1">
        <f t="array" aca="1" ref="R382" ca="1">_FV(H382,"52 week high",TRUE)</f>
        <v>140.94999999999999</v>
      </c>
      <c r="S382" s="8" cm="1">
        <f t="array" aca="1" ref="S382" ca="1">_FV(H382,"Volume")</f>
        <v>1132840</v>
      </c>
      <c r="T382" s="7" cm="1">
        <f t="array" aca="1" ref="T382" ca="1">_FV(H382,"Volume average",TRUE)</f>
        <v>463131</v>
      </c>
      <c r="U382" s="7"/>
      <c r="V382" s="25" cm="1">
        <f t="array" aca="1" ref="V382" ca="1">_FV(H382,"Expense ratio",TRUE)</f>
        <v>2.3E-3</v>
      </c>
      <c r="W382" s="24" cm="1">
        <f t="array" aca="1" ref="W382" ca="1">_FV(H382,"Market cap",TRUE)</f>
        <v>13019741129.66</v>
      </c>
      <c r="Y382" t="str">
        <f t="shared" ref="Y382:Y413" si="6">IF(B382=B381,"XXX","")</f>
        <v/>
      </c>
    </row>
    <row r="383" spans="1:25" hidden="1" x14ac:dyDescent="0.25">
      <c r="A383" t="s">
        <v>10854</v>
      </c>
      <c r="B383" t="s">
        <v>9055</v>
      </c>
      <c r="C383" s="25" t="s">
        <v>6600</v>
      </c>
      <c r="D383" t="s">
        <v>11716</v>
      </c>
      <c r="E383" s="25" t="s">
        <v>10854</v>
      </c>
      <c r="F383" s="25"/>
      <c r="G383" t="s">
        <v>11647</v>
      </c>
      <c r="H383" t="e" vm="3425">
        <v>#VALUE!</v>
      </c>
      <c r="I383" s="31" cm="1">
        <f t="array" aca="1" ref="I383" ca="1">_FV(H383,"Last trade time",TRUE)</f>
        <v>45824.871238564061</v>
      </c>
      <c r="J383" s="23" cm="1">
        <f t="array" aca="1" ref="J383" ca="1">_FV(H383,"Price")</f>
        <v>86.78</v>
      </c>
      <c r="K383" s="27" cm="1">
        <f t="array" aca="1" ref="K383" ca="1">_FV(H383,"Change (%)",TRUE)</f>
        <v>8.483000000000001E-3</v>
      </c>
      <c r="L383" s="26" cm="1">
        <f t="array" aca="1" ref="L383" ca="1">_FV(H383,"Change")</f>
        <v>0.73</v>
      </c>
      <c r="M383" s="23" cm="1">
        <f t="array" aca="1" ref="M383" ca="1">_FV(H383,"Open")</f>
        <v>86.9</v>
      </c>
      <c r="N383" s="23" cm="1">
        <f t="array" aca="1" ref="N383" ca="1">_FV(H383,"Low")</f>
        <v>86.476500000000001</v>
      </c>
      <c r="O383" s="23" cm="1">
        <f t="array" aca="1" ref="O383" ca="1">_FV(H383,"High")</f>
        <v>87.3416</v>
      </c>
      <c r="P383" s="23" cm="1">
        <f t="array" aca="1" ref="P383" ca="1">_FV(H383,"Previous close",TRUE)</f>
        <v>86.05</v>
      </c>
      <c r="Q383" s="23" cm="1">
        <f t="array" aca="1" ref="Q383" ca="1">_FV(H383,"52 week low",TRUE)</f>
        <v>71.621399999999994</v>
      </c>
      <c r="R383" s="23" cm="1">
        <f t="array" aca="1" ref="R383" ca="1">_FV(H383,"52 week high",TRUE)</f>
        <v>101.6168</v>
      </c>
      <c r="S383" s="8" cm="1">
        <f t="array" aca="1" ref="S383" ca="1">_FV(H383,"Volume")</f>
        <v>92126</v>
      </c>
      <c r="T383" s="7" cm="1">
        <f t="array" aca="1" ref="T383" ca="1">_FV(H383,"Volume average",TRUE)</f>
        <v>127034</v>
      </c>
      <c r="U383" s="7"/>
      <c r="V383" s="25" cm="1">
        <f t="array" aca="1" ref="V383" ca="1">_FV(H383,"Expense ratio",TRUE)</f>
        <v>1.5E-3</v>
      </c>
      <c r="W383" s="24" cm="1">
        <f t="array" aca="1" ref="W383" ca="1">_FV(H383,"Market cap",TRUE)</f>
        <v>3259693242.8800001</v>
      </c>
      <c r="Y383" t="str">
        <f t="shared" si="6"/>
        <v/>
      </c>
    </row>
    <row r="384" spans="1:25" hidden="1" x14ac:dyDescent="0.25">
      <c r="A384" t="s">
        <v>10881</v>
      </c>
      <c r="B384" t="s">
        <v>8111</v>
      </c>
      <c r="C384" t="s">
        <v>6600</v>
      </c>
      <c r="D384" t="s">
        <v>11716</v>
      </c>
      <c r="E384" t="s">
        <v>11758</v>
      </c>
      <c r="F384" t="str">
        <f>A384</f>
        <v>High Beta - Large Cap</v>
      </c>
      <c r="G384" t="s">
        <v>11332</v>
      </c>
      <c r="H384" t="e" vm="3036">
        <v>#VALUE!</v>
      </c>
      <c r="I384" s="31" cm="1">
        <f t="array" aca="1" ref="I384" ca="1">_FV(H384,"Last trade time",TRUE)</f>
        <v>45824.865161064059</v>
      </c>
      <c r="J384" s="23" cm="1">
        <f t="array" aca="1" ref="J384" ca="1">_FV(H384,"Price")</f>
        <v>93.22</v>
      </c>
      <c r="K384" s="27" cm="1">
        <f t="array" aca="1" ref="K384" ca="1">_FV(H384,"Change (%)",TRUE)</f>
        <v>2.5184000000000002E-2</v>
      </c>
      <c r="L384" s="26" cm="1">
        <f t="array" aca="1" ref="L384" ca="1">_FV(H384,"Change")</f>
        <v>2.29</v>
      </c>
      <c r="M384" s="23" cm="1">
        <f t="array" aca="1" ref="M384" ca="1">_FV(H384,"Open")</f>
        <v>92</v>
      </c>
      <c r="N384" s="23" cm="1">
        <f t="array" aca="1" ref="N384" ca="1">_FV(H384,"Low")</f>
        <v>92</v>
      </c>
      <c r="O384" s="23" cm="1">
        <f t="array" aca="1" ref="O384" ca="1">_FV(H384,"High")</f>
        <v>93.39</v>
      </c>
      <c r="P384" s="23" cm="1">
        <f t="array" aca="1" ref="P384" ca="1">_FV(H384,"Previous close",TRUE)</f>
        <v>90.93</v>
      </c>
      <c r="Q384" s="23" cm="1">
        <f t="array" aca="1" ref="Q384" ca="1">_FV(H384,"52 week low",TRUE)</f>
        <v>64.400000000000006</v>
      </c>
      <c r="R384" s="23" cm="1">
        <f t="array" aca="1" ref="R384" ca="1">_FV(H384,"52 week high",TRUE)</f>
        <v>96.15</v>
      </c>
      <c r="S384" s="8" cm="1">
        <f t="array" aca="1" ref="S384" ca="1">_FV(H384,"Volume")</f>
        <v>1027090</v>
      </c>
      <c r="T384" s="7" cm="1">
        <f t="array" aca="1" ref="T384" ca="1">_FV(H384,"Volume average",TRUE)</f>
        <v>375180</v>
      </c>
      <c r="U384" s="7"/>
      <c r="V384" s="25" cm="1">
        <f t="array" aca="1" ref="V384" ca="1">_FV(H384,"Expense ratio",TRUE)</f>
        <v>2.5000000000000001E-3</v>
      </c>
      <c r="W384" s="24" cm="1">
        <f t="array" aca="1" ref="W384" ca="1">_FV(H384,"Market cap",TRUE)</f>
        <v>344944159.13</v>
      </c>
      <c r="Y384" t="str">
        <f t="shared" si="6"/>
        <v/>
      </c>
    </row>
    <row r="385" spans="1:25" hidden="1" x14ac:dyDescent="0.25">
      <c r="A385" t="s">
        <v>10154</v>
      </c>
      <c r="B385" t="s">
        <v>8026</v>
      </c>
      <c r="C385" t="s">
        <v>6600</v>
      </c>
      <c r="D385" t="s">
        <v>11716</v>
      </c>
      <c r="E385" t="s">
        <v>10164</v>
      </c>
      <c r="F385" t="str">
        <f>A385</f>
        <v>S&amp;P 500</v>
      </c>
      <c r="G385" t="s">
        <v>11334</v>
      </c>
      <c r="H385" t="e" vm="3001">
        <v>#VALUE!</v>
      </c>
      <c r="I385" s="31" cm="1">
        <f t="array" aca="1" ref="I385" ca="1">_FV(H385,"Last trade time",TRUE)</f>
        <v>45824.907041353908</v>
      </c>
      <c r="J385" s="23" cm="1">
        <f t="array" aca="1" ref="J385" ca="1">_FV(H385,"Price")</f>
        <v>72.27</v>
      </c>
      <c r="K385" s="27" cm="1">
        <f t="array" aca="1" ref="K385" ca="1">_FV(H385,"Change (%)",TRUE)</f>
        <v>-2.209E-3</v>
      </c>
      <c r="L385" s="26" cm="1">
        <f t="array" aca="1" ref="L385" ca="1">_FV(H385,"Change")</f>
        <v>-0.16</v>
      </c>
      <c r="M385" s="23" cm="1">
        <f t="array" aca="1" ref="M385" ca="1">_FV(H385,"Open")</f>
        <v>72.73</v>
      </c>
      <c r="N385" s="23" cm="1">
        <f t="array" aca="1" ref="N385" ca="1">_FV(H385,"Low")</f>
        <v>72.099999999999994</v>
      </c>
      <c r="O385" s="23" cm="1">
        <f t="array" aca="1" ref="O385" ca="1">_FV(H385,"High")</f>
        <v>72.95</v>
      </c>
      <c r="P385" s="23" cm="1">
        <f t="array" aca="1" ref="P385" ca="1">_FV(H385,"Previous close",TRUE)</f>
        <v>72.430000000000007</v>
      </c>
      <c r="Q385" s="23" cm="1">
        <f t="array" aca="1" ref="Q385" ca="1">_FV(H385,"52 week low",TRUE)</f>
        <v>64.48</v>
      </c>
      <c r="R385" s="23" cm="1">
        <f t="array" aca="1" ref="R385" ca="1">_FV(H385,"52 week high",TRUE)</f>
        <v>75.430000000000007</v>
      </c>
      <c r="S385" s="8" cm="1">
        <f t="array" aca="1" ref="S385" ca="1">_FV(H385,"Volume")</f>
        <v>1498373</v>
      </c>
      <c r="T385" s="7" cm="1">
        <f t="array" aca="1" ref="T385" ca="1">_FV(H385,"Volume average",TRUE)</f>
        <v>2095047</v>
      </c>
      <c r="U385" s="7"/>
      <c r="V385" s="25" cm="1">
        <f t="array" aca="1" ref="V385" ca="1">_FV(H385,"Expense ratio",TRUE)</f>
        <v>2.5000000000000001E-3</v>
      </c>
      <c r="W385" s="24" cm="1">
        <f t="array" aca="1" ref="W385" ca="1">_FV(H385,"Market cap",TRUE)</f>
        <v>8042252826.3999996</v>
      </c>
      <c r="Y385" t="str">
        <f t="shared" si="6"/>
        <v/>
      </c>
    </row>
    <row r="386" spans="1:25" hidden="1" x14ac:dyDescent="0.25">
      <c r="A386" t="s">
        <v>10850</v>
      </c>
      <c r="B386" t="s">
        <v>9886</v>
      </c>
      <c r="C386" s="25" t="s">
        <v>6600</v>
      </c>
      <c r="D386" t="s">
        <v>11716</v>
      </c>
      <c r="E386" s="25" t="s">
        <v>10850</v>
      </c>
      <c r="F386" s="25"/>
      <c r="G386" t="s">
        <v>11623</v>
      </c>
      <c r="H386" t="e" vm="3786">
        <v>#VALUE!</v>
      </c>
      <c r="I386" s="31" cm="1">
        <f t="array" aca="1" ref="I386" ca="1">_FV(H386,"Last trade time",TRUE)</f>
        <v>45824.841229039062</v>
      </c>
      <c r="J386" s="23" cm="1">
        <f t="array" aca="1" ref="J386" ca="1">_FV(H386,"Price")</f>
        <v>93.51</v>
      </c>
      <c r="K386" s="27" cm="1">
        <f t="array" aca="1" ref="K386" ca="1">_FV(H386,"Change (%)",TRUE)</f>
        <v>1.2319999999999999E-2</v>
      </c>
      <c r="L386" s="26" cm="1">
        <f t="array" aca="1" ref="L386" ca="1">_FV(H386,"Change")</f>
        <v>1.1379999999999999</v>
      </c>
      <c r="M386" s="23" cm="1">
        <f t="array" aca="1" ref="M386" ca="1">_FV(H386,"Open")</f>
        <v>93.01</v>
      </c>
      <c r="N386" s="23" cm="1">
        <f t="array" aca="1" ref="N386" ca="1">_FV(H386,"Low")</f>
        <v>93.01</v>
      </c>
      <c r="O386" s="23" cm="1">
        <f t="array" aca="1" ref="O386" ca="1">_FV(H386,"High")</f>
        <v>93.84</v>
      </c>
      <c r="P386" s="23" cm="1">
        <f t="array" aca="1" ref="P386" ca="1">_FV(H386,"Previous close",TRUE)</f>
        <v>92.372</v>
      </c>
      <c r="Q386" s="23" cm="1">
        <f t="array" aca="1" ref="Q386" ca="1">_FV(H386,"52 week low",TRUE)</f>
        <v>69.470100000000002</v>
      </c>
      <c r="R386" s="23" cm="1">
        <f t="array" aca="1" ref="R386" ca="1">_FV(H386,"52 week high",TRUE)</f>
        <v>94.61</v>
      </c>
      <c r="S386" s="8" cm="1">
        <f t="array" aca="1" ref="S386" ca="1">_FV(H386,"Volume")</f>
        <v>186768</v>
      </c>
      <c r="T386" s="7" cm="1">
        <f t="array" aca="1" ref="T386" ca="1">_FV(H386,"Volume average",TRUE)</f>
        <v>67955</v>
      </c>
      <c r="U386" s="7"/>
      <c r="V386" s="25" cm="1">
        <f t="array" aca="1" ref="V386" ca="1">_FV(H386,"Expense ratio",TRUE)</f>
        <v>4.0000000000000002E-4</v>
      </c>
      <c r="W386" s="24" cm="1">
        <f t="array" aca="1" ref="W386" ca="1">_FV(H386,"Market cap",TRUE)</f>
        <v>2537386060.6799998</v>
      </c>
      <c r="Y386" t="str">
        <f t="shared" si="6"/>
        <v/>
      </c>
    </row>
    <row r="387" spans="1:25" hidden="1" x14ac:dyDescent="0.25">
      <c r="A387" t="s">
        <v>10852</v>
      </c>
      <c r="B387" t="s">
        <v>9040</v>
      </c>
      <c r="C387" s="25" t="s">
        <v>6600</v>
      </c>
      <c r="D387" t="s">
        <v>11716</v>
      </c>
      <c r="E387" s="25" t="s">
        <v>10852</v>
      </c>
      <c r="F387" s="25"/>
      <c r="G387" t="s">
        <v>11642</v>
      </c>
      <c r="H387" t="e" vm="3418">
        <v>#VALUE!</v>
      </c>
      <c r="I387" s="31" cm="1">
        <f t="array" aca="1" ref="I387" ca="1">_FV(H387,"Last trade time",TRUE)</f>
        <v>45824.840277823438</v>
      </c>
      <c r="J387" s="23" cm="1">
        <f t="array" aca="1" ref="J387" ca="1">_FV(H387,"Price")</f>
        <v>84.92</v>
      </c>
      <c r="K387" s="27" cm="1">
        <f t="array" aca="1" ref="K387" ca="1">_FV(H387,"Change (%)",TRUE)</f>
        <v>1.1554E-2</v>
      </c>
      <c r="L387" s="26" cm="1">
        <f t="array" aca="1" ref="L387" ca="1">_FV(H387,"Change")</f>
        <v>0.97</v>
      </c>
      <c r="M387" s="23" cm="1">
        <f t="array" aca="1" ref="M387" ca="1">_FV(H387,"Open")</f>
        <v>84.71</v>
      </c>
      <c r="N387" s="23" cm="1">
        <f t="array" aca="1" ref="N387" ca="1">_FV(H387,"Low")</f>
        <v>84.554400000000001</v>
      </c>
      <c r="O387" s="23" cm="1">
        <f t="array" aca="1" ref="O387" ca="1">_FV(H387,"High")</f>
        <v>85.418300000000002</v>
      </c>
      <c r="P387" s="23" cm="1">
        <f t="array" aca="1" ref="P387" ca="1">_FV(H387,"Previous close",TRUE)</f>
        <v>83.95</v>
      </c>
      <c r="Q387" s="23" cm="1">
        <f t="array" aca="1" ref="Q387" ca="1">_FV(H387,"52 week low",TRUE)</f>
        <v>68.589699999999993</v>
      </c>
      <c r="R387" s="23" cm="1">
        <f t="array" aca="1" ref="R387" ca="1">_FV(H387,"52 week high",TRUE)</f>
        <v>95.51</v>
      </c>
      <c r="S387" s="8" cm="1">
        <f t="array" aca="1" ref="S387" ca="1">_FV(H387,"Volume")</f>
        <v>44754</v>
      </c>
      <c r="T387" s="7" cm="1">
        <f t="array" aca="1" ref="T387" ca="1">_FV(H387,"Volume average",TRUE)</f>
        <v>65565</v>
      </c>
      <c r="U387" s="7"/>
      <c r="V387" s="25" cm="1">
        <f t="array" aca="1" ref="V387" ca="1">_FV(H387,"Expense ratio",TRUE)</f>
        <v>1.5E-3</v>
      </c>
      <c r="W387" s="24" cm="1">
        <f t="array" aca="1" ref="W387" ca="1">_FV(H387,"Market cap",TRUE)</f>
        <v>2196982273.6700001</v>
      </c>
      <c r="Y387" t="str">
        <f t="shared" si="6"/>
        <v/>
      </c>
    </row>
    <row r="388" spans="1:25" hidden="1" x14ac:dyDescent="0.25">
      <c r="A388" t="s">
        <v>10772</v>
      </c>
      <c r="B388" t="s">
        <v>7859</v>
      </c>
      <c r="C388" t="s">
        <v>6600</v>
      </c>
      <c r="D388" t="s">
        <v>11716</v>
      </c>
      <c r="E388" t="s">
        <v>11749</v>
      </c>
      <c r="G388" t="s">
        <v>11497</v>
      </c>
      <c r="H388" t="e" vm="2937">
        <v>#VALUE!</v>
      </c>
      <c r="I388" s="31" cm="1">
        <f t="array" aca="1" ref="I388" ca="1">_FV(H388,"Last trade time",TRUE)</f>
        <v>45824.911113367969</v>
      </c>
      <c r="J388" s="23" cm="1">
        <f t="array" aca="1" ref="J388" ca="1">_FV(H388,"Price")</f>
        <v>80.72</v>
      </c>
      <c r="K388" s="27" cm="1">
        <f t="array" aca="1" ref="K388" ca="1">_FV(H388,"Change (%)",TRUE)</f>
        <v>3.98E-3</v>
      </c>
      <c r="L388" s="26" cm="1">
        <f t="array" aca="1" ref="L388" ca="1">_FV(H388,"Change")</f>
        <v>0.32</v>
      </c>
      <c r="M388" s="23" cm="1">
        <f t="array" aca="1" ref="M388" ca="1">_FV(H388,"Open")</f>
        <v>80.680000000000007</v>
      </c>
      <c r="N388" s="23" cm="1">
        <f t="array" aca="1" ref="N388" ca="1">_FV(H388,"Low")</f>
        <v>80.55</v>
      </c>
      <c r="O388" s="23" cm="1">
        <f t="array" aca="1" ref="O388" ca="1">_FV(H388,"High")</f>
        <v>81.099999999999994</v>
      </c>
      <c r="P388" s="23" cm="1">
        <f t="array" aca="1" ref="P388" ca="1">_FV(H388,"Previous close",TRUE)</f>
        <v>80.400000000000006</v>
      </c>
      <c r="Q388" s="23" cm="1">
        <f t="array" aca="1" ref="Q388" ca="1">_FV(H388,"52 week low",TRUE)</f>
        <v>69.319999999999993</v>
      </c>
      <c r="R388" s="23" cm="1">
        <f t="array" aca="1" ref="R388" ca="1">_FV(H388,"52 week high",TRUE)</f>
        <v>82.325000000000003</v>
      </c>
      <c r="S388" s="8" cm="1">
        <f t="array" aca="1" ref="S388" ca="1">_FV(H388,"Volume")</f>
        <v>112452</v>
      </c>
      <c r="T388" s="7" cm="1">
        <f t="array" aca="1" ref="T388" ca="1">_FV(H388,"Volume average",TRUE)</f>
        <v>211149</v>
      </c>
      <c r="U388" s="7"/>
      <c r="V388" s="25" cm="1">
        <f t="array" aca="1" ref="V388" ca="1">_FV(H388,"Expense ratio",TRUE)</f>
        <v>2.8000000000000004E-3</v>
      </c>
      <c r="W388" s="24" cm="1">
        <f t="array" aca="1" ref="W388" ca="1">_FV(H388,"Market cap",TRUE)</f>
        <v>4824646981.5299997</v>
      </c>
      <c r="Y388" t="str">
        <f t="shared" si="6"/>
        <v/>
      </c>
    </row>
    <row r="389" spans="1:25" hidden="1" x14ac:dyDescent="0.25">
      <c r="A389" t="s">
        <v>10853</v>
      </c>
      <c r="B389" t="s">
        <v>9007</v>
      </c>
      <c r="C389" s="25" t="s">
        <v>6600</v>
      </c>
      <c r="D389" t="s">
        <v>11716</v>
      </c>
      <c r="E389" s="25" t="s">
        <v>10853</v>
      </c>
      <c r="F389" s="25"/>
      <c r="G389" t="s">
        <v>11643</v>
      </c>
      <c r="H389" t="e" vm="3405">
        <v>#VALUE!</v>
      </c>
      <c r="I389" s="31" cm="1">
        <f t="array" aca="1" ref="I389" ca="1">_FV(H389,"Last trade time",TRUE)</f>
        <v>45824.840277823438</v>
      </c>
      <c r="J389" s="23" cm="1">
        <f t="array" aca="1" ref="J389" ca="1">_FV(H389,"Price")</f>
        <v>78.42</v>
      </c>
      <c r="K389" s="27" cm="1">
        <f t="array" aca="1" ref="K389" ca="1">_FV(H389,"Change (%)",TRUE)</f>
        <v>1.0307E-2</v>
      </c>
      <c r="L389" s="26" cm="1">
        <f t="array" aca="1" ref="L389" ca="1">_FV(H389,"Change")</f>
        <v>0.8</v>
      </c>
      <c r="M389" s="23" cm="1">
        <f t="array" aca="1" ref="M389" ca="1">_FV(H389,"Open")</f>
        <v>78.33</v>
      </c>
      <c r="N389" s="23" cm="1">
        <f t="array" aca="1" ref="N389" ca="1">_FV(H389,"Low")</f>
        <v>78.14</v>
      </c>
      <c r="O389" s="23" cm="1">
        <f t="array" aca="1" ref="O389" ca="1">_FV(H389,"High")</f>
        <v>78.789500000000004</v>
      </c>
      <c r="P389" s="23" cm="1">
        <f t="array" aca="1" ref="P389" ca="1">_FV(H389,"Previous close",TRUE)</f>
        <v>77.62</v>
      </c>
      <c r="Q389" s="23" cm="1">
        <f t="array" aca="1" ref="Q389" ca="1">_FV(H389,"52 week low",TRUE)</f>
        <v>65.86</v>
      </c>
      <c r="R389" s="23" cm="1">
        <f t="array" aca="1" ref="R389" ca="1">_FV(H389,"52 week high",TRUE)</f>
        <v>87.806600000000003</v>
      </c>
      <c r="S389" s="8" cm="1">
        <f t="array" aca="1" ref="S389" ca="1">_FV(H389,"Volume")</f>
        <v>174051</v>
      </c>
      <c r="T389" s="7" cm="1">
        <f t="array" aca="1" ref="T389" ca="1">_FV(H389,"Volume average",TRUE)</f>
        <v>78875</v>
      </c>
      <c r="U389" s="7"/>
      <c r="V389" s="25" cm="1">
        <f t="array" aca="1" ref="V389" ca="1">_FV(H389,"Expense ratio",TRUE)</f>
        <v>1.5E-3</v>
      </c>
      <c r="W389" s="24" cm="1">
        <f t="array" aca="1" ref="W389" ca="1">_FV(H389,"Market cap",TRUE)</f>
        <v>2316903101.5500002</v>
      </c>
      <c r="Y389" t="str">
        <f t="shared" si="6"/>
        <v/>
      </c>
    </row>
    <row r="390" spans="1:25" hidden="1" x14ac:dyDescent="0.25">
      <c r="A390" t="s">
        <v>10163</v>
      </c>
      <c r="B390" t="s">
        <v>9048</v>
      </c>
      <c r="C390" s="25" t="s">
        <v>6600</v>
      </c>
      <c r="D390" t="s">
        <v>11716</v>
      </c>
      <c r="E390" s="25" t="s">
        <v>10163</v>
      </c>
      <c r="F390" s="25"/>
      <c r="G390" t="s">
        <v>11507</v>
      </c>
      <c r="H390" t="e" vm="3422">
        <v>#VALUE!</v>
      </c>
      <c r="I390" s="31" cm="1">
        <f t="array" aca="1" ref="I390" ca="1">_FV(H390,"Last trade time",TRUE)</f>
        <v>45824.92808282344</v>
      </c>
      <c r="J390" s="23" cm="1">
        <f t="array" aca="1" ref="J390" ca="1">_FV(H390,"Price")</f>
        <v>179.51</v>
      </c>
      <c r="K390" s="27" cm="1">
        <f t="array" aca="1" ref="K390" ca="1">_FV(H390,"Change (%)",TRUE)</f>
        <v>9.0949999999999989E-3</v>
      </c>
      <c r="L390" s="26" cm="1">
        <f t="array" aca="1" ref="L390" ca="1">_FV(H390,"Change")</f>
        <v>1.6180000000000001</v>
      </c>
      <c r="M390" s="23" cm="1">
        <f t="array" aca="1" ref="M390" ca="1">_FV(H390,"Open")</f>
        <v>179</v>
      </c>
      <c r="N390" s="23" cm="1">
        <f t="array" aca="1" ref="N390" ca="1">_FV(H390,"Low")</f>
        <v>178.92</v>
      </c>
      <c r="O390" s="23" cm="1">
        <f t="array" aca="1" ref="O390" ca="1">_FV(H390,"High")</f>
        <v>180.24</v>
      </c>
      <c r="P390" s="23" cm="1">
        <f t="array" aca="1" ref="P390" ca="1">_FV(H390,"Previous close",TRUE)</f>
        <v>177.892</v>
      </c>
      <c r="Q390" s="23" cm="1">
        <f t="array" aca="1" ref="Q390" ca="1">_FV(H390,"52 week low",TRUE)</f>
        <v>148.34010000000001</v>
      </c>
      <c r="R390" s="23" cm="1">
        <f t="array" aca="1" ref="R390" ca="1">_FV(H390,"52 week high",TRUE)</f>
        <v>187.26</v>
      </c>
      <c r="S390" s="8" cm="1">
        <f t="array" aca="1" ref="S390" ca="1">_FV(H390,"Volume")</f>
        <v>922987</v>
      </c>
      <c r="T390" s="7" cm="1">
        <f t="array" aca="1" ref="T390" ca="1">_FV(H390,"Volume average",TRUE)</f>
        <v>1249201</v>
      </c>
      <c r="U390" s="7"/>
      <c r="V390" s="25" cm="1">
        <f t="array" aca="1" ref="V390" ca="1">_FV(H390,"Expense ratio",TRUE)</f>
        <v>1.5E-3</v>
      </c>
      <c r="W390" s="24" cm="1">
        <f t="array" aca="1" ref="W390" ca="1">_FV(H390,"Market cap",TRUE)</f>
        <v>51116343807.68</v>
      </c>
      <c r="Y390" t="str">
        <f t="shared" si="6"/>
        <v/>
      </c>
    </row>
    <row r="391" spans="1:25" hidden="1" x14ac:dyDescent="0.25">
      <c r="A391" t="s">
        <v>8959</v>
      </c>
      <c r="B391" t="s">
        <v>8958</v>
      </c>
      <c r="C391" t="s">
        <v>6600</v>
      </c>
      <c r="D391" t="s">
        <v>11716</v>
      </c>
      <c r="E391" t="s">
        <v>10054</v>
      </c>
      <c r="G391" t="s">
        <v>11693</v>
      </c>
      <c r="H391" t="e" vm="3385">
        <v>#VALUE!</v>
      </c>
      <c r="I391" s="31" cm="1">
        <f t="array" aca="1" ref="I391" ca="1">_FV(H391,"Last trade time",TRUE)</f>
        <v>45824.905758587498</v>
      </c>
      <c r="J391" s="23" cm="1">
        <f t="array" aca="1" ref="J391" ca="1">_FV(H391,"Price")</f>
        <v>110.08</v>
      </c>
      <c r="K391" s="27" cm="1">
        <f t="array" aca="1" ref="K391" ca="1">_FV(H391,"Change (%)",TRUE)</f>
        <v>1.2285999999999998E-2</v>
      </c>
      <c r="L391" s="26" cm="1">
        <f t="array" aca="1" ref="L391" ca="1">_FV(H391,"Change")</f>
        <v>1.3360000000000001</v>
      </c>
      <c r="M391" s="23" cm="1">
        <f t="array" aca="1" ref="M391" ca="1">_FV(H391,"Open")</f>
        <v>109.575</v>
      </c>
      <c r="N391" s="23" cm="1">
        <f t="array" aca="1" ref="N391" ca="1">_FV(H391,"Low")</f>
        <v>109.53</v>
      </c>
      <c r="O391" s="23" cm="1">
        <f t="array" aca="1" ref="O391" ca="1">_FV(H391,"High")</f>
        <v>110.4</v>
      </c>
      <c r="P391" s="23" cm="1">
        <f t="array" aca="1" ref="P391" ca="1">_FV(H391,"Previous close",TRUE)</f>
        <v>108.744</v>
      </c>
      <c r="Q391" s="23" cm="1">
        <f t="array" aca="1" ref="Q391" ca="1">_FV(H391,"52 week low",TRUE)</f>
        <v>91.8</v>
      </c>
      <c r="R391" s="23" cm="1">
        <f t="array" aca="1" ref="R391" ca="1">_FV(H391,"52 week high",TRUE)</f>
        <v>115.88</v>
      </c>
      <c r="S391" s="8" cm="1">
        <f t="array" aca="1" ref="S391" ca="1">_FV(H391,"Volume")</f>
        <v>212615</v>
      </c>
      <c r="T391" s="7" cm="1">
        <f t="array" aca="1" ref="T391" ca="1">_FV(H391,"Volume average",TRUE)</f>
        <v>424629</v>
      </c>
      <c r="U391" s="7"/>
      <c r="V391" s="25" cm="1">
        <f t="array" aca="1" ref="V391" ca="1">_FV(H391,"Expense ratio",TRUE)</f>
        <v>1.5E-3</v>
      </c>
      <c r="W391" s="24" cm="1">
        <f t="array" aca="1" ref="W391" ca="1">_FV(H391,"Market cap",TRUE)</f>
        <v>6330716492.5100002</v>
      </c>
      <c r="Y391" t="str">
        <f t="shared" si="6"/>
        <v/>
      </c>
    </row>
    <row r="392" spans="1:25" hidden="1" x14ac:dyDescent="0.25">
      <c r="A392" t="s">
        <v>10855</v>
      </c>
      <c r="B392" t="s">
        <v>8175</v>
      </c>
      <c r="C392" s="25" t="s">
        <v>6600</v>
      </c>
      <c r="D392" s="43" t="s">
        <v>11716</v>
      </c>
      <c r="E392" s="25" t="s">
        <v>10855</v>
      </c>
      <c r="F392" s="25"/>
      <c r="G392" t="s">
        <v>11636</v>
      </c>
      <c r="H392" t="e" vm="3062">
        <v>#VALUE!</v>
      </c>
      <c r="I392" s="31" cm="1">
        <f t="array" aca="1" ref="I392" ca="1">_FV(H392,"Last trade time",TRUE)</f>
        <v>45824.939392753906</v>
      </c>
      <c r="J392" s="23" cm="1">
        <f t="array" aca="1" ref="J392" ca="1">_FV(H392,"Price")</f>
        <v>154.19999999999999</v>
      </c>
      <c r="K392" s="27" cm="1">
        <f t="array" aca="1" ref="K392" ca="1">_FV(H392,"Change (%)",TRUE)</f>
        <v>9.300000000000001E-3</v>
      </c>
      <c r="L392" s="26" cm="1">
        <f t="array" aca="1" ref="L392" ca="1">_FV(H392,"Change")</f>
        <v>1.4208000000000001</v>
      </c>
      <c r="M392" s="23" cm="1">
        <f t="array" aca="1" ref="M392" ca="1">_FV(H392,"Open")</f>
        <v>154.21</v>
      </c>
      <c r="N392" s="23" cm="1">
        <f t="array" aca="1" ref="N392" ca="1">_FV(H392,"Low")</f>
        <v>153.59</v>
      </c>
      <c r="O392" s="23" cm="1">
        <f t="array" aca="1" ref="O392" ca="1">_FV(H392,"High")</f>
        <v>155.25</v>
      </c>
      <c r="P392" s="23" cm="1">
        <f t="array" aca="1" ref="P392" ca="1">_FV(H392,"Previous close",TRUE)</f>
        <v>152.7792</v>
      </c>
      <c r="Q392" s="23" cm="1">
        <f t="array" aca="1" ref="Q392" ca="1">_FV(H392,"52 week low",TRUE)</f>
        <v>129.38</v>
      </c>
      <c r="R392" s="23" cm="1">
        <f t="array" aca="1" ref="R392" ca="1">_FV(H392,"52 week high",TRUE)</f>
        <v>183.5052</v>
      </c>
      <c r="S392" s="8" cm="1">
        <f t="array" aca="1" ref="S392" ca="1">_FV(H392,"Volume")</f>
        <v>1459093</v>
      </c>
      <c r="T392" s="7" cm="1">
        <f t="array" aca="1" ref="T392" ca="1">_FV(H392,"Volume average",TRUE)</f>
        <v>1126692</v>
      </c>
      <c r="U392" s="7"/>
      <c r="V392" s="25" cm="1">
        <f t="array" aca="1" ref="V392" ca="1">_FV(H392,"Expense ratio",TRUE)</f>
        <v>2.3999999999999998E-3</v>
      </c>
      <c r="W392" s="24" cm="1">
        <f t="array" aca="1" ref="W392" ca="1">_FV(H392,"Market cap",TRUE)</f>
        <v>10736589714.83</v>
      </c>
      <c r="Y392" t="str">
        <f t="shared" si="6"/>
        <v/>
      </c>
    </row>
    <row r="393" spans="1:25" hidden="1" x14ac:dyDescent="0.25">
      <c r="A393" t="s">
        <v>10171</v>
      </c>
      <c r="B393" t="s">
        <v>8104</v>
      </c>
      <c r="C393" t="s">
        <v>6600</v>
      </c>
      <c r="D393" t="s">
        <v>11716</v>
      </c>
      <c r="E393" t="s">
        <v>11758</v>
      </c>
      <c r="F393" t="s">
        <v>11743</v>
      </c>
      <c r="G393" t="s">
        <v>11434</v>
      </c>
      <c r="H393" t="e" vm="3033">
        <v>#VALUE!</v>
      </c>
      <c r="I393" s="31" cm="1">
        <f t="array" aca="1" ref="I393" ca="1">_FV(H393,"Last trade time",TRUE)</f>
        <v>45824.840277812502</v>
      </c>
      <c r="J393" s="23" cm="1">
        <f t="array" aca="1" ref="J393" ca="1">_FV(H393,"Price")</f>
        <v>50.33</v>
      </c>
      <c r="K393" s="27" cm="1">
        <f t="array" aca="1" ref="K393" ca="1">_FV(H393,"Change (%)",TRUE)</f>
        <v>9.4260000000000004E-3</v>
      </c>
      <c r="L393" s="26" cm="1">
        <f t="array" aca="1" ref="L393" ca="1">_FV(H393,"Change")</f>
        <v>0.47</v>
      </c>
      <c r="M393" s="23" cm="1">
        <f t="array" aca="1" ref="M393" ca="1">_FV(H393,"Open")</f>
        <v>50.45</v>
      </c>
      <c r="N393" s="23" cm="1">
        <f t="array" aca="1" ref="N393" ca="1">_FV(H393,"Low")</f>
        <v>50.3</v>
      </c>
      <c r="O393" s="23" cm="1">
        <f t="array" aca="1" ref="O393" ca="1">_FV(H393,"High")</f>
        <v>50.69</v>
      </c>
      <c r="P393" s="23" cm="1">
        <f t="array" aca="1" ref="P393" ca="1">_FV(H393,"Previous close",TRUE)</f>
        <v>49.86</v>
      </c>
      <c r="Q393" s="23" cm="1">
        <f t="array" aca="1" ref="Q393" ca="1">_FV(H393,"52 week low",TRUE)</f>
        <v>36.64</v>
      </c>
      <c r="R393" s="23" cm="1">
        <f t="array" aca="1" ref="R393" ca="1">_FV(H393,"52 week high",TRUE)</f>
        <v>50.928800000000003</v>
      </c>
      <c r="S393" s="8" cm="1">
        <f t="array" aca="1" ref="S393" ca="1">_FV(H393,"Volume")</f>
        <v>405425</v>
      </c>
      <c r="T393" s="7" cm="1">
        <f t="array" aca="1" ref="T393" ca="1">_FV(H393,"Volume average",TRUE)</f>
        <v>275838</v>
      </c>
      <c r="U393" s="7"/>
      <c r="V393" s="25" cm="1">
        <f t="array" aca="1" ref="V393" ca="1">_FV(H393,"Expense ratio",TRUE)</f>
        <v>2.5000000000000001E-3</v>
      </c>
      <c r="W393" s="24" cm="1">
        <f t="array" aca="1" ref="W393" ca="1">_FV(H393,"Market cap",TRUE)</f>
        <v>906003958.64999998</v>
      </c>
      <c r="Y393" t="str">
        <f t="shared" si="6"/>
        <v/>
      </c>
    </row>
    <row r="394" spans="1:25" hidden="1" x14ac:dyDescent="0.25">
      <c r="A394" t="s">
        <v>10773</v>
      </c>
      <c r="B394" t="s">
        <v>6964</v>
      </c>
      <c r="C394" t="s">
        <v>6600</v>
      </c>
      <c r="D394" t="s">
        <v>11716</v>
      </c>
      <c r="E394" t="s">
        <v>11759</v>
      </c>
      <c r="G394" t="s">
        <v>11502</v>
      </c>
      <c r="H394" t="e" vm="2568">
        <v>#VALUE!</v>
      </c>
      <c r="I394" s="31" cm="1">
        <f t="array" aca="1" ref="I394" ca="1">_FV(H394,"Last trade time",TRUE)</f>
        <v>45824.84027780078</v>
      </c>
      <c r="J394" s="23" cm="1">
        <f t="array" aca="1" ref="J394" ca="1">_FV(H394,"Price")</f>
        <v>60.9</v>
      </c>
      <c r="K394" s="27" cm="1">
        <f t="array" aca="1" ref="K394" ca="1">_FV(H394,"Change (%)",TRUE)</f>
        <v>1.0621E-2</v>
      </c>
      <c r="L394" s="26" cm="1">
        <f t="array" aca="1" ref="L394" ca="1">_FV(H394,"Change")</f>
        <v>0.64</v>
      </c>
      <c r="M394" s="23" cm="1">
        <f t="array" aca="1" ref="M394" ca="1">_FV(H394,"Open")</f>
        <v>60.73</v>
      </c>
      <c r="N394" s="23" cm="1">
        <f t="array" aca="1" ref="N394" ca="1">_FV(H394,"Low")</f>
        <v>60.73</v>
      </c>
      <c r="O394" s="23" cm="1">
        <f t="array" aca="1" ref="O394" ca="1">_FV(H394,"High")</f>
        <v>61.1</v>
      </c>
      <c r="P394" s="23" cm="1">
        <f t="array" aca="1" ref="P394" ca="1">_FV(H394,"Previous close",TRUE)</f>
        <v>60.26</v>
      </c>
      <c r="Q394" s="23" cm="1">
        <f t="array" aca="1" ref="Q394" ca="1">_FV(H394,"52 week low",TRUE)</f>
        <v>51.1</v>
      </c>
      <c r="R394" s="23" cm="1">
        <f t="array" aca="1" ref="R394" ca="1">_FV(H394,"52 week high",TRUE)</f>
        <v>68.729900000000001</v>
      </c>
      <c r="S394" s="8" cm="1">
        <f t="array" aca="1" ref="S394" ca="1">_FV(H394,"Volume")</f>
        <v>8666</v>
      </c>
      <c r="T394" s="7" cm="1">
        <f t="array" aca="1" ref="T394" ca="1">_FV(H394,"Volume average",TRUE)</f>
        <v>17256</v>
      </c>
      <c r="U394" s="7"/>
      <c r="V394" s="25" cm="1">
        <f t="array" aca="1" ref="V394" ca="1">_FV(H394,"Expense ratio",TRUE)</f>
        <v>3.8E-3</v>
      </c>
      <c r="W394" s="24" cm="1">
        <f t="array" aca="1" ref="W394" ca="1">_FV(H394,"Market cap",TRUE)</f>
        <v>751113144.86000001</v>
      </c>
      <c r="Y394" t="str">
        <f t="shared" si="6"/>
        <v/>
      </c>
    </row>
    <row r="395" spans="1:25" hidden="1" x14ac:dyDescent="0.25">
      <c r="A395" t="s">
        <v>10773</v>
      </c>
      <c r="B395" t="s">
        <v>6962</v>
      </c>
      <c r="C395" t="s">
        <v>6600</v>
      </c>
      <c r="D395" t="s">
        <v>11716</v>
      </c>
      <c r="E395" t="s">
        <v>11749</v>
      </c>
      <c r="G395" t="s">
        <v>11498</v>
      </c>
      <c r="H395" t="e" vm="2567">
        <v>#VALUE!</v>
      </c>
      <c r="I395" s="31" cm="1">
        <f t="array" aca="1" ref="I395" ca="1">_FV(H395,"Last trade time",TRUE)</f>
        <v>45824.840277823438</v>
      </c>
      <c r="J395" s="23" cm="1">
        <f t="array" aca="1" ref="J395" ca="1">_FV(H395,"Price")</f>
        <v>49.36</v>
      </c>
      <c r="K395" s="27" cm="1">
        <f t="array" aca="1" ref="K395" ca="1">_FV(H395,"Change (%)",TRUE)</f>
        <v>5.5000000000000005E-3</v>
      </c>
      <c r="L395" s="26" cm="1">
        <f t="array" aca="1" ref="L395" ca="1">_FV(H395,"Change")</f>
        <v>0.27</v>
      </c>
      <c r="M395" s="23" cm="1">
        <f t="array" aca="1" ref="M395" ca="1">_FV(H395,"Open")</f>
        <v>49.42</v>
      </c>
      <c r="N395" s="23" cm="1">
        <f t="array" aca="1" ref="N395" ca="1">_FV(H395,"Low")</f>
        <v>49.31</v>
      </c>
      <c r="O395" s="23" cm="1">
        <f t="array" aca="1" ref="O395" ca="1">_FV(H395,"High")</f>
        <v>49.7</v>
      </c>
      <c r="P395" s="23" cm="1">
        <f t="array" aca="1" ref="P395" ca="1">_FV(H395,"Previous close",TRUE)</f>
        <v>49.09</v>
      </c>
      <c r="Q395" s="23" cm="1">
        <f t="array" aca="1" ref="Q395" ca="1">_FV(H395,"52 week low",TRUE)</f>
        <v>42.5</v>
      </c>
      <c r="R395" s="23" cm="1">
        <f t="array" aca="1" ref="R395" ca="1">_FV(H395,"52 week high",TRUE)</f>
        <v>55.92</v>
      </c>
      <c r="S395" s="8" cm="1">
        <f t="array" aca="1" ref="S395" ca="1">_FV(H395,"Volume")</f>
        <v>130789</v>
      </c>
      <c r="T395" s="7" cm="1">
        <f t="array" aca="1" ref="T395" ca="1">_FV(H395,"Volume average",TRUE)</f>
        <v>123033</v>
      </c>
      <c r="U395" s="7"/>
      <c r="V395" s="25" cm="1">
        <f t="array" aca="1" ref="V395" ca="1">_FV(H395,"Expense ratio",TRUE)</f>
        <v>3.8E-3</v>
      </c>
      <c r="W395" s="24" cm="1">
        <f t="array" aca="1" ref="W395" ca="1">_FV(H395,"Market cap",TRUE)</f>
        <v>3596134490.4000001</v>
      </c>
      <c r="Y395" t="str">
        <f t="shared" si="6"/>
        <v/>
      </c>
    </row>
    <row r="396" spans="1:25" hidden="1" x14ac:dyDescent="0.25">
      <c r="A396" t="s">
        <v>10850</v>
      </c>
      <c r="B396" t="s">
        <v>9884</v>
      </c>
      <c r="C396" s="25" t="s">
        <v>6600</v>
      </c>
      <c r="D396" t="s">
        <v>11716</v>
      </c>
      <c r="E396" s="25" t="s">
        <v>10850</v>
      </c>
      <c r="F396" s="25"/>
      <c r="G396" t="s">
        <v>11649</v>
      </c>
      <c r="H396" t="e" vm="3785">
        <v>#VALUE!</v>
      </c>
      <c r="I396" s="31" cm="1">
        <f t="array" aca="1" ref="I396" ca="1">_FV(H396,"Last trade time",TRUE)</f>
        <v>45824.933471735938</v>
      </c>
      <c r="J396" s="23" cm="1">
        <f t="array" aca="1" ref="J396" ca="1">_FV(H396,"Price")</f>
        <v>92.12</v>
      </c>
      <c r="K396" s="27" cm="1">
        <f t="array" aca="1" ref="K396" ca="1">_FV(H396,"Change (%)",TRUE)</f>
        <v>1.2196E-2</v>
      </c>
      <c r="L396" s="26" cm="1">
        <f t="array" aca="1" ref="L396" ca="1">_FV(H396,"Change")</f>
        <v>1.1100000000000001</v>
      </c>
      <c r="M396" s="23" cm="1">
        <f t="array" aca="1" ref="M396" ca="1">_FV(H396,"Open")</f>
        <v>91.62</v>
      </c>
      <c r="N396" s="23" cm="1">
        <f t="array" aca="1" ref="N396" ca="1">_FV(H396,"Low")</f>
        <v>91.62</v>
      </c>
      <c r="O396" s="23" cm="1">
        <f t="array" aca="1" ref="O396" ca="1">_FV(H396,"High")</f>
        <v>92.488500000000002</v>
      </c>
      <c r="P396" s="23" cm="1">
        <f t="array" aca="1" ref="P396" ca="1">_FV(H396,"Previous close",TRUE)</f>
        <v>91.01</v>
      </c>
      <c r="Q396" s="23" cm="1">
        <f t="array" aca="1" ref="Q396" ca="1">_FV(H396,"52 week low",TRUE)</f>
        <v>68.650000000000006</v>
      </c>
      <c r="R396" s="23" cm="1">
        <f t="array" aca="1" ref="R396" ca="1">_FV(H396,"52 week high",TRUE)</f>
        <v>92.76</v>
      </c>
      <c r="S396" s="8" cm="1">
        <f t="array" aca="1" ref="S396" ca="1">_FV(H396,"Volume")</f>
        <v>3933311</v>
      </c>
      <c r="T396" s="7" cm="1">
        <f t="array" aca="1" ref="T396" ca="1">_FV(H396,"Volume average",TRUE)</f>
        <v>2327757</v>
      </c>
      <c r="U396" s="7"/>
      <c r="V396" s="25" cm="1">
        <f t="array" aca="1" ref="V396" ca="1">_FV(H396,"Expense ratio",TRUE)</f>
        <v>4.0000000000000002E-4</v>
      </c>
      <c r="W396" s="24" cm="1">
        <f t="array" aca="1" ref="W396" ca="1">_FV(H396,"Market cap",TRUE)</f>
        <v>34701286544.260002</v>
      </c>
      <c r="Y396" t="str">
        <f t="shared" si="6"/>
        <v/>
      </c>
    </row>
    <row r="397" spans="1:25" hidden="1" x14ac:dyDescent="0.25">
      <c r="A397" t="s">
        <v>10850</v>
      </c>
      <c r="B397" t="s">
        <v>8540</v>
      </c>
      <c r="C397" s="25" t="s">
        <v>6600</v>
      </c>
      <c r="D397" t="s">
        <v>11716</v>
      </c>
      <c r="E397" s="25" t="s">
        <v>10850</v>
      </c>
      <c r="F397" s="25"/>
      <c r="G397" t="s">
        <v>11634</v>
      </c>
      <c r="H397" t="e" vm="3211">
        <v>#VALUE!</v>
      </c>
      <c r="I397" s="31" cm="1">
        <f t="array" aca="1" ref="I397" ca="1">_FV(H397,"Last trade time",TRUE)</f>
        <v>45824.914782106251</v>
      </c>
      <c r="J397" s="23" cm="1">
        <f t="array" aca="1" ref="J397" ca="1">_FV(H397,"Price")</f>
        <v>410.17</v>
      </c>
      <c r="K397" s="27" cm="1">
        <f t="array" aca="1" ref="K397" ca="1">_FV(H397,"Change (%)",TRUE)</f>
        <v>1.2325999999999998E-2</v>
      </c>
      <c r="L397" s="26" cm="1">
        <f t="array" aca="1" ref="L397" ca="1">_FV(H397,"Change")</f>
        <v>4.9939999999999998</v>
      </c>
      <c r="M397" s="23" cm="1">
        <f t="array" aca="1" ref="M397" ca="1">_FV(H397,"Open")</f>
        <v>407.56</v>
      </c>
      <c r="N397" s="23" cm="1">
        <f t="array" aca="1" ref="N397" ca="1">_FV(H397,"Low")</f>
        <v>407.56</v>
      </c>
      <c r="O397" s="23" cm="1">
        <f t="array" aca="1" ref="O397" ca="1">_FV(H397,"High")</f>
        <v>411.29</v>
      </c>
      <c r="P397" s="23" cm="1">
        <f t="array" aca="1" ref="P397" ca="1">_FV(H397,"Previous close",TRUE)</f>
        <v>405.17599999999999</v>
      </c>
      <c r="Q397" s="23" cm="1">
        <f t="array" aca="1" ref="Q397" ca="1">_FV(H397,"52 week low",TRUE)</f>
        <v>308.67</v>
      </c>
      <c r="R397" s="23" cm="1">
        <f t="array" aca="1" ref="R397" ca="1">_FV(H397,"52 week high",TRUE)</f>
        <v>419.52629999999999</v>
      </c>
      <c r="S397" s="8" cm="1">
        <f t="array" aca="1" ref="S397" ca="1">_FV(H397,"Volume")</f>
        <v>2010244</v>
      </c>
      <c r="T397" s="7" cm="1">
        <f t="array" aca="1" ref="T397" ca="1">_FV(H397,"Volume average",TRUE)</f>
        <v>1278613</v>
      </c>
      <c r="U397" s="7"/>
      <c r="V397" s="25" cm="1">
        <f t="array" aca="1" ref="V397" ca="1">_FV(H397,"Expense ratio",TRUE)</f>
        <v>1.9E-3</v>
      </c>
      <c r="W397" s="24" cm="1">
        <f t="array" aca="1" ref="W397" ca="1">_FV(H397,"Market cap",TRUE)</f>
        <v>105326948670.96001</v>
      </c>
      <c r="Y397" t="str">
        <f t="shared" si="6"/>
        <v/>
      </c>
    </row>
    <row r="398" spans="1:25" hidden="1" x14ac:dyDescent="0.25">
      <c r="A398" t="s">
        <v>7606</v>
      </c>
      <c r="B398" t="s">
        <v>7605</v>
      </c>
      <c r="C398" t="s">
        <v>6600</v>
      </c>
      <c r="D398" t="s">
        <v>11716</v>
      </c>
      <c r="E398" t="s">
        <v>11770</v>
      </c>
      <c r="G398" t="s">
        <v>11686</v>
      </c>
      <c r="H398" t="e" vm="2828">
        <v>#VALUE!</v>
      </c>
      <c r="I398" s="31" cm="1">
        <f t="array" aca="1" ref="I398" ca="1">_FV(H398,"Last trade time",TRUE)</f>
        <v>45824.941232464844</v>
      </c>
      <c r="J398" s="23" cm="1">
        <f t="array" aca="1" ref="J398" ca="1">_FV(H398,"Price")</f>
        <v>47.47</v>
      </c>
      <c r="K398" s="27" cm="1">
        <f t="array" aca="1" ref="K398" ca="1">_FV(H398,"Change (%)",TRUE)</f>
        <v>1.266E-3</v>
      </c>
      <c r="L398" s="26" cm="1">
        <f t="array" aca="1" ref="L398" ca="1">_FV(H398,"Change")</f>
        <v>0.06</v>
      </c>
      <c r="M398" s="23" cm="1">
        <f t="array" aca="1" ref="M398" ca="1">_FV(H398,"Open")</f>
        <v>47.61</v>
      </c>
      <c r="N398" s="23" cm="1">
        <f t="array" aca="1" ref="N398" ca="1">_FV(H398,"Low")</f>
        <v>47.3</v>
      </c>
      <c r="O398" s="23" cm="1">
        <f t="array" aca="1" ref="O398" ca="1">_FV(H398,"High")</f>
        <v>47.79</v>
      </c>
      <c r="P398" s="23" cm="1">
        <f t="array" aca="1" ref="P398" ca="1">_FV(H398,"Previous close",TRUE)</f>
        <v>47.41</v>
      </c>
      <c r="Q398" s="23" cm="1">
        <f t="array" aca="1" ref="Q398" ca="1">_FV(H398,"52 week low",TRUE)</f>
        <v>43.39</v>
      </c>
      <c r="R398" s="23" cm="1">
        <f t="array" aca="1" ref="R398" ca="1">_FV(H398,"52 week high",TRUE)</f>
        <v>51.89</v>
      </c>
      <c r="S398" s="8" cm="1">
        <f t="array" aca="1" ref="S398" ca="1">_FV(H398,"Volume")</f>
        <v>484139</v>
      </c>
      <c r="T398" s="7" cm="1">
        <f t="array" aca="1" ref="T398" ca="1">_FV(H398,"Volume average",TRUE)</f>
        <v>511513</v>
      </c>
      <c r="U398" s="7"/>
      <c r="V398" s="25" cm="1">
        <f t="array" aca="1" ref="V398" ca="1">_FV(H398,"Expense ratio",TRUE)</f>
        <v>3.0000000000000001E-3</v>
      </c>
      <c r="W398" s="24" cm="1">
        <f t="array" aca="1" ref="W398" ca="1">_FV(H398,"Market cap",TRUE)</f>
        <v>3204611448.3099999</v>
      </c>
      <c r="Y398" t="str">
        <f t="shared" si="6"/>
        <v/>
      </c>
    </row>
    <row r="399" spans="1:25" hidden="1" x14ac:dyDescent="0.25">
      <c r="A399" t="s">
        <v>10156</v>
      </c>
      <c r="B399" t="s">
        <v>8527</v>
      </c>
      <c r="C399" s="25" t="s">
        <v>6600</v>
      </c>
      <c r="D399" t="s">
        <v>11716</v>
      </c>
      <c r="E399" s="25" t="s">
        <v>11717</v>
      </c>
      <c r="F399" s="25" t="s">
        <v>11772</v>
      </c>
      <c r="G399" t="s">
        <v>11639</v>
      </c>
      <c r="H399" t="e" vm="3205">
        <v>#VALUE!</v>
      </c>
      <c r="I399" s="31" cm="1">
        <f t="array" aca="1" ref="I399" ca="1">_FV(H399,"Last trade time",TRUE)</f>
        <v>45824.840277812502</v>
      </c>
      <c r="J399" s="23" cm="1">
        <f t="array" aca="1" ref="J399" ca="1">_FV(H399,"Price")</f>
        <v>90.05</v>
      </c>
      <c r="K399" s="27" cm="1">
        <f t="array" aca="1" ref="K399" ca="1">_FV(H399,"Change (%)",TRUE)</f>
        <v>1.1616E-2</v>
      </c>
      <c r="L399" s="26" cm="1">
        <f t="array" aca="1" ref="L399" ca="1">_FV(H399,"Change")</f>
        <v>1.034</v>
      </c>
      <c r="M399" s="23" cm="1">
        <f t="array" aca="1" ref="M399" ca="1">_FV(H399,"Open")</f>
        <v>89.71</v>
      </c>
      <c r="N399" s="23" cm="1">
        <f t="array" aca="1" ref="N399" ca="1">_FV(H399,"Low")</f>
        <v>89.64</v>
      </c>
      <c r="O399" s="23" cm="1">
        <f t="array" aca="1" ref="O399" ca="1">_FV(H399,"High")</f>
        <v>90.37</v>
      </c>
      <c r="P399" s="23" cm="1">
        <f t="array" aca="1" ref="P399" ca="1">_FV(H399,"Previous close",TRUE)</f>
        <v>89.016000000000005</v>
      </c>
      <c r="Q399" s="23" cm="1">
        <f t="array" aca="1" ref="Q399" ca="1">_FV(H399,"52 week low",TRUE)</f>
        <v>73.168000000000006</v>
      </c>
      <c r="R399" s="23" cm="1">
        <f t="array" aca="1" ref="R399" ca="1">_FV(H399,"52 week high",TRUE)</f>
        <v>96.004999999999995</v>
      </c>
      <c r="S399" s="8" cm="1">
        <f t="array" aca="1" ref="S399" ca="1">_FV(H399,"Volume")</f>
        <v>1694683</v>
      </c>
      <c r="T399" s="7" cm="1">
        <f t="array" aca="1" ref="T399" ca="1">_FV(H399,"Volume average",TRUE)</f>
        <v>1649781</v>
      </c>
      <c r="U399" s="7"/>
      <c r="V399" s="25" cm="1">
        <f t="array" aca="1" ref="V399" ca="1">_FV(H399,"Expense ratio",TRUE)</f>
        <v>1.9E-3</v>
      </c>
      <c r="W399" s="24" cm="1">
        <f t="array" aca="1" ref="W399" ca="1">_FV(H399,"Market cap",TRUE)</f>
        <v>40437110074.809998</v>
      </c>
      <c r="Y399" t="str">
        <f t="shared" si="6"/>
        <v/>
      </c>
    </row>
    <row r="400" spans="1:25" hidden="1" x14ac:dyDescent="0.25">
      <c r="A400" t="s">
        <v>10852</v>
      </c>
      <c r="B400" t="s">
        <v>8198</v>
      </c>
      <c r="C400" s="25" t="s">
        <v>6600</v>
      </c>
      <c r="D400" t="s">
        <v>11716</v>
      </c>
      <c r="E400" s="25" t="s">
        <v>10852</v>
      </c>
      <c r="F400" s="25"/>
      <c r="G400" t="s">
        <v>11638</v>
      </c>
      <c r="H400" t="e" vm="3071">
        <v>#VALUE!</v>
      </c>
      <c r="I400" s="31" cm="1">
        <f t="array" aca="1" ref="I400" ca="1">_FV(H400,"Last trade time",TRUE)</f>
        <v>45824.840277789066</v>
      </c>
      <c r="J400" s="23" cm="1">
        <f t="array" aca="1" ref="J400" ca="1">_FV(H400,"Price")</f>
        <v>135.30000000000001</v>
      </c>
      <c r="K400" s="27" cm="1">
        <f t="array" aca="1" ref="K400" ca="1">_FV(H400,"Change (%)",TRUE)</f>
        <v>1.5406999999999999E-2</v>
      </c>
      <c r="L400" s="26" cm="1">
        <f t="array" aca="1" ref="L400" ca="1">_FV(H400,"Change")</f>
        <v>2.0529999999999999</v>
      </c>
      <c r="M400" s="23" cm="1">
        <f t="array" aca="1" ref="M400" ca="1">_FV(H400,"Open")</f>
        <v>134.32</v>
      </c>
      <c r="N400" s="23" cm="1">
        <f t="array" aca="1" ref="N400" ca="1">_FV(H400,"Low")</f>
        <v>134.32</v>
      </c>
      <c r="O400" s="23" cm="1">
        <f t="array" aca="1" ref="O400" ca="1">_FV(H400,"High")</f>
        <v>135.79</v>
      </c>
      <c r="P400" s="23" cm="1">
        <f t="array" aca="1" ref="P400" ca="1">_FV(H400,"Previous close",TRUE)</f>
        <v>133.24700000000001</v>
      </c>
      <c r="Q400" s="23" cm="1">
        <f t="array" aca="1" ref="Q400" ca="1">_FV(H400,"52 week low",TRUE)</f>
        <v>99.85</v>
      </c>
      <c r="R400" s="23" cm="1">
        <f t="array" aca="1" ref="R400" ca="1">_FV(H400,"52 week high",TRUE)</f>
        <v>139.68</v>
      </c>
      <c r="S400" s="8" cm="1">
        <f t="array" aca="1" ref="S400" ca="1">_FV(H400,"Volume")</f>
        <v>1159358</v>
      </c>
      <c r="T400" s="7" cm="1">
        <f t="array" aca="1" ref="T400" ca="1">_FV(H400,"Volume average",TRUE)</f>
        <v>863240</v>
      </c>
      <c r="U400" s="7"/>
      <c r="V400" s="25" cm="1">
        <f t="array" aca="1" ref="V400" ca="1">_FV(H400,"Expense ratio",TRUE)</f>
        <v>2.3E-3</v>
      </c>
      <c r="W400" s="24" cm="1">
        <f t="array" aca="1" ref="W400" ca="1">_FV(H400,"Market cap",TRUE)</f>
        <v>18481606322.290001</v>
      </c>
      <c r="Y400" t="str">
        <f t="shared" si="6"/>
        <v/>
      </c>
    </row>
    <row r="401" spans="1:25" hidden="1" x14ac:dyDescent="0.25">
      <c r="A401" t="s">
        <v>10793</v>
      </c>
      <c r="B401" t="s">
        <v>4353</v>
      </c>
      <c r="C401" t="s">
        <v>6600</v>
      </c>
      <c r="D401" t="s">
        <v>11716</v>
      </c>
      <c r="E401" t="s">
        <v>11720</v>
      </c>
      <c r="G401" t="s">
        <v>11363</v>
      </c>
      <c r="H401" t="e" vm="1548">
        <v>#VALUE!</v>
      </c>
      <c r="I401" s="31" cm="1">
        <f t="array" aca="1" ref="I401" ca="1">_FV(H401,"Last trade time",TRUE)</f>
        <v>45824.840277812502</v>
      </c>
      <c r="J401" s="23" cm="1">
        <f t="array" aca="1" ref="J401" ca="1">_FV(H401,"Price")</f>
        <v>44.64</v>
      </c>
      <c r="K401" s="27" cm="1">
        <f t="array" aca="1" ref="K401" ca="1">_FV(H401,"Change (%)",TRUE)</f>
        <v>1.5709999999999999E-3</v>
      </c>
      <c r="L401" s="26" cm="1">
        <f t="array" aca="1" ref="L401" ca="1">_FV(H401,"Change")</f>
        <v>7.0000000000000007E-2</v>
      </c>
      <c r="M401" s="23" cm="1">
        <f t="array" aca="1" ref="M401" ca="1">_FV(H401,"Open")</f>
        <v>44.79</v>
      </c>
      <c r="N401" s="23" cm="1">
        <f t="array" aca="1" ref="N401" ca="1">_FV(H401,"Low")</f>
        <v>44.554200000000002</v>
      </c>
      <c r="O401" s="23" cm="1">
        <f t="array" aca="1" ref="O401" ca="1">_FV(H401,"High")</f>
        <v>44.94</v>
      </c>
      <c r="P401" s="23" cm="1">
        <f t="array" aca="1" ref="P401" ca="1">_FV(H401,"Previous close",TRUE)</f>
        <v>44.57</v>
      </c>
      <c r="Q401" s="23" cm="1">
        <f t="array" aca="1" ref="Q401" ca="1">_FV(H401,"52 week low",TRUE)</f>
        <v>40.06</v>
      </c>
      <c r="R401" s="23" cm="1">
        <f t="array" aca="1" ref="R401" ca="1">_FV(H401,"52 week high",TRUE)</f>
        <v>46.825000000000003</v>
      </c>
      <c r="S401" s="8" cm="1">
        <f t="array" aca="1" ref="S401" ca="1">_FV(H401,"Volume")</f>
        <v>471869</v>
      </c>
      <c r="T401" s="7" cm="1">
        <f t="array" aca="1" ref="T401" ca="1">_FV(H401,"Volume average",TRUE)</f>
        <v>618773</v>
      </c>
      <c r="U401" s="7"/>
      <c r="V401" s="25" cm="1">
        <f t="array" aca="1" ref="V401" ca="1">_FV(H401,"Expense ratio",TRUE)</f>
        <v>6.0999999999999995E-3</v>
      </c>
      <c r="W401" s="24" cm="1">
        <f t="array" aca="1" ref="W401" ca="1">_FV(H401,"Market cap",TRUE)</f>
        <v>9092701834.5400009</v>
      </c>
      <c r="Y401" t="str">
        <f t="shared" si="6"/>
        <v/>
      </c>
    </row>
    <row r="402" spans="1:25" hidden="1" x14ac:dyDescent="0.25">
      <c r="A402" t="s">
        <v>10882</v>
      </c>
      <c r="B402" t="s">
        <v>8366</v>
      </c>
      <c r="C402" t="s">
        <v>6600</v>
      </c>
      <c r="D402" t="s">
        <v>11716</v>
      </c>
      <c r="E402" t="s">
        <v>10164</v>
      </c>
      <c r="F402" t="s">
        <v>11743</v>
      </c>
      <c r="G402" t="s">
        <v>11435</v>
      </c>
      <c r="H402" t="e" vm="3140">
        <v>#VALUE!</v>
      </c>
      <c r="I402" s="31" cm="1">
        <f t="array" aca="1" ref="I402" ca="1">_FV(H402,"Last trade time",TRUE)</f>
        <v>45824.892366955472</v>
      </c>
      <c r="J402" s="23" cm="1">
        <f t="array" aca="1" ref="J402" ca="1">_FV(H402,"Price")</f>
        <v>117.13</v>
      </c>
      <c r="K402" s="27" cm="1">
        <f t="array" aca="1" ref="K402" ca="1">_FV(H402,"Change (%)",TRUE)</f>
        <v>1.1200000000000001E-3</v>
      </c>
      <c r="L402" s="26" cm="1">
        <f t="array" aca="1" ref="L402" ca="1">_FV(H402,"Change")</f>
        <v>0.13100000000000001</v>
      </c>
      <c r="M402" s="23" cm="1">
        <f t="array" aca="1" ref="M402" ca="1">_FV(H402,"Open")</f>
        <v>117.48</v>
      </c>
      <c r="N402" s="23" cm="1">
        <f t="array" aca="1" ref="N402" ca="1">_FV(H402,"Low")</f>
        <v>116.98</v>
      </c>
      <c r="O402" s="23" cm="1">
        <f t="array" aca="1" ref="O402" ca="1">_FV(H402,"High")</f>
        <v>117.84220000000001</v>
      </c>
      <c r="P402" s="23" cm="1">
        <f t="array" aca="1" ref="P402" ca="1">_FV(H402,"Previous close",TRUE)</f>
        <v>116.999</v>
      </c>
      <c r="Q402" s="23" cm="1">
        <f t="array" aca="1" ref="Q402" ca="1">_FV(H402,"52 week low",TRUE)</f>
        <v>103.13</v>
      </c>
      <c r="R402" s="23" cm="1">
        <f t="array" aca="1" ref="R402" ca="1">_FV(H402,"52 week high",TRUE)</f>
        <v>119.11</v>
      </c>
      <c r="S402" s="8" cm="1">
        <f t="array" aca="1" ref="S402" ca="1">_FV(H402,"Volume")</f>
        <v>191297</v>
      </c>
      <c r="T402" s="7" cm="1">
        <f t="array" aca="1" ref="T402" ca="1">_FV(H402,"Volume average",TRUE)</f>
        <v>185072</v>
      </c>
      <c r="U402" s="7"/>
      <c r="V402" s="25" cm="1">
        <f t="array" aca="1" ref="V402" ca="1">_FV(H402,"Expense ratio",TRUE)</f>
        <v>2E-3</v>
      </c>
      <c r="W402" s="24" cm="1">
        <f t="array" aca="1" ref="W402" ca="1">_FV(H402,"Market cap",TRUE)</f>
        <v>3390132829.8000002</v>
      </c>
      <c r="Y402" t="str">
        <f t="shared" si="6"/>
        <v/>
      </c>
    </row>
    <row r="403" spans="1:25" hidden="1" x14ac:dyDescent="0.25">
      <c r="A403" t="s">
        <v>10880</v>
      </c>
      <c r="B403" t="s">
        <v>9068</v>
      </c>
      <c r="C403" t="s">
        <v>6600</v>
      </c>
      <c r="D403" t="s">
        <v>11716</v>
      </c>
      <c r="E403" t="s">
        <v>10163</v>
      </c>
      <c r="F403" t="s">
        <v>11741</v>
      </c>
      <c r="G403" t="s">
        <v>11333</v>
      </c>
      <c r="H403" t="e" vm="3431">
        <v>#VALUE!</v>
      </c>
      <c r="I403" s="31" cm="1">
        <f t="array" aca="1" ref="I403" ca="1">_FV(H403,"Last trade time",TRUE)</f>
        <v>45824.942407210154</v>
      </c>
      <c r="J403" s="23" cm="1">
        <f t="array" aca="1" ref="J403" ca="1">_FV(H403,"Price")</f>
        <v>70.48</v>
      </c>
      <c r="K403" s="27" cm="1">
        <f t="array" aca="1" ref="K403" ca="1">_FV(H403,"Change (%)",TRUE)</f>
        <v>8.8749999999999992E-3</v>
      </c>
      <c r="L403" s="26" cm="1">
        <f t="array" aca="1" ref="L403" ca="1">_FV(H403,"Change")</f>
        <v>0.62</v>
      </c>
      <c r="M403" s="23" cm="1">
        <f t="array" aca="1" ref="M403" ca="1">_FV(H403,"Open")</f>
        <v>70.290000000000006</v>
      </c>
      <c r="N403" s="23" cm="1">
        <f t="array" aca="1" ref="N403" ca="1">_FV(H403,"Low")</f>
        <v>70.27</v>
      </c>
      <c r="O403" s="23" cm="1">
        <f t="array" aca="1" ref="O403" ca="1">_FV(H403,"High")</f>
        <v>70.78</v>
      </c>
      <c r="P403" s="23" cm="1">
        <f t="array" aca="1" ref="P403" ca="1">_FV(H403,"Previous close",TRUE)</f>
        <v>69.86</v>
      </c>
      <c r="Q403" s="23" cm="1">
        <f t="array" aca="1" ref="Q403" ca="1">_FV(H403,"52 week low",TRUE)</f>
        <v>57.67</v>
      </c>
      <c r="R403" s="23" cm="1">
        <f t="array" aca="1" ref="R403" ca="1">_FV(H403,"52 week high",TRUE)</f>
        <v>71.61</v>
      </c>
      <c r="S403" s="8" cm="1">
        <f t="array" aca="1" ref="S403" ca="1">_FV(H403,"Volume")</f>
        <v>812779</v>
      </c>
      <c r="T403" s="7" cm="1">
        <f t="array" aca="1" ref="T403" ca="1">_FV(H403,"Volume average",TRUE)</f>
        <v>1130954</v>
      </c>
      <c r="U403" s="7"/>
      <c r="V403" s="25" cm="1">
        <f t="array" aca="1" ref="V403" ca="1">_FV(H403,"Expense ratio",TRUE)</f>
        <v>1.5E-3</v>
      </c>
      <c r="W403" s="24" cm="1">
        <f t="array" aca="1" ref="W403" ca="1">_FV(H403,"Market cap",TRUE)</f>
        <v>13652803270.48</v>
      </c>
      <c r="Y403" t="str">
        <f t="shared" si="6"/>
        <v/>
      </c>
    </row>
    <row r="404" spans="1:25" hidden="1" x14ac:dyDescent="0.25">
      <c r="A404" t="s">
        <v>10169</v>
      </c>
      <c r="B404" t="s">
        <v>7823</v>
      </c>
      <c r="C404" t="s">
        <v>6600</v>
      </c>
      <c r="D404" t="s">
        <v>11716</v>
      </c>
      <c r="E404" t="s">
        <v>10164</v>
      </c>
      <c r="F404" t="s">
        <v>11743</v>
      </c>
      <c r="G404" t="s">
        <v>11436</v>
      </c>
      <c r="H404" t="e" vm="2922">
        <v>#VALUE!</v>
      </c>
      <c r="I404" s="31" cm="1">
        <f t="array" aca="1" ref="I404" ca="1">_FV(H404,"Last trade time",TRUE)</f>
        <v>45824.840277812502</v>
      </c>
      <c r="J404" s="23" cm="1">
        <f t="array" aca="1" ref="J404" ca="1">_FV(H404,"Price")</f>
        <v>25.97</v>
      </c>
      <c r="K404" s="27" cm="1">
        <f t="array" aca="1" ref="K404" ca="1">_FV(H404,"Change (%)",TRUE)</f>
        <v>4.6420000000000003E-3</v>
      </c>
      <c r="L404" s="26" cm="1">
        <f t="array" aca="1" ref="L404" ca="1">_FV(H404,"Change")</f>
        <v>0.12</v>
      </c>
      <c r="M404" s="23" cm="1">
        <f t="array" aca="1" ref="M404" ca="1">_FV(H404,"Open")</f>
        <v>25.96</v>
      </c>
      <c r="N404" s="23" cm="1">
        <f t="array" aca="1" ref="N404" ca="1">_FV(H404,"Low")</f>
        <v>25.96</v>
      </c>
      <c r="O404" s="23" cm="1">
        <f t="array" aca="1" ref="O404" ca="1">_FV(H404,"High")</f>
        <v>26.1</v>
      </c>
      <c r="P404" s="23" cm="1">
        <f t="array" aca="1" ref="P404" ca="1">_FV(H404,"Previous close",TRUE)</f>
        <v>25.85</v>
      </c>
      <c r="Q404" s="23" cm="1">
        <f t="array" aca="1" ref="Q404" ca="1">_FV(H404,"52 week low",TRUE)</f>
        <v>22.35</v>
      </c>
      <c r="R404" s="23" cm="1">
        <f t="array" aca="1" ref="R404" ca="1">_FV(H404,"52 week high",TRUE)</f>
        <v>26.48</v>
      </c>
      <c r="S404" s="8" cm="1">
        <f t="array" aca="1" ref="S404" ca="1">_FV(H404,"Volume")</f>
        <v>19022</v>
      </c>
      <c r="T404" s="7" cm="1">
        <f t="array" aca="1" ref="T404" ca="1">_FV(H404,"Volume average",TRUE)</f>
        <v>43567</v>
      </c>
      <c r="U404" s="7"/>
      <c r="V404" s="25" cm="1">
        <f t="array" aca="1" ref="V404" ca="1">_FV(H404,"Expense ratio",TRUE)</f>
        <v>2.8999999999999998E-3</v>
      </c>
      <c r="W404" s="24" cm="1">
        <f t="array" aca="1" ref="W404" ca="1">_FV(H404,"Market cap",TRUE)</f>
        <v>379813417.64999998</v>
      </c>
      <c r="Y404" t="str">
        <f t="shared" si="6"/>
        <v/>
      </c>
    </row>
    <row r="405" spans="1:25" hidden="1" x14ac:dyDescent="0.25">
      <c r="A405" t="s">
        <v>9147</v>
      </c>
      <c r="B405" t="s">
        <v>9146</v>
      </c>
      <c r="C405" t="s">
        <v>6600</v>
      </c>
      <c r="D405" t="s">
        <v>11716</v>
      </c>
      <c r="E405" t="s">
        <v>11770</v>
      </c>
      <c r="G405" t="s">
        <v>11691</v>
      </c>
      <c r="H405" t="e" vm="3463">
        <v>#VALUE!</v>
      </c>
      <c r="I405" s="31" cm="1">
        <f t="array" aca="1" ref="I405" ca="1">_FV(H405,"Last trade time",TRUE)</f>
        <v>45824.840347881247</v>
      </c>
      <c r="J405" s="23" cm="1">
        <f t="array" aca="1" ref="J405" ca="1">_FV(H405,"Price")</f>
        <v>140.49879999999999</v>
      </c>
      <c r="K405" s="27" cm="1">
        <f t="array" aca="1" ref="K405" ca="1">_FV(H405,"Change (%)",TRUE)</f>
        <v>1.3295E-2</v>
      </c>
      <c r="L405" s="26" cm="1">
        <f t="array" aca="1" ref="L405" ca="1">_FV(H405,"Change")</f>
        <v>1.8433999999999999</v>
      </c>
      <c r="M405" s="23" cm="1">
        <f t="array" aca="1" ref="M405" ca="1">_FV(H405,"Open")</f>
        <v>140.45500000000001</v>
      </c>
      <c r="N405" s="23" cm="1">
        <f t="array" aca="1" ref="N405" ca="1">_FV(H405,"Low")</f>
        <v>140.34</v>
      </c>
      <c r="O405" s="23" cm="1">
        <f t="array" aca="1" ref="O405" ca="1">_FV(H405,"High")</f>
        <v>140.6833</v>
      </c>
      <c r="P405" s="23" cm="1">
        <f t="array" aca="1" ref="P405" ca="1">_FV(H405,"Previous close",TRUE)</f>
        <v>138.65539999999999</v>
      </c>
      <c r="Q405" s="23" cm="1">
        <f t="array" aca="1" ref="Q405" ca="1">_FV(H405,"52 week low",TRUE)</f>
        <v>116.505</v>
      </c>
      <c r="R405" s="23" cm="1">
        <f t="array" aca="1" ref="R405" ca="1">_FV(H405,"52 week high",TRUE)</f>
        <v>150.37</v>
      </c>
      <c r="S405" s="8" cm="1">
        <f t="array" aca="1" ref="S405" ca="1">_FV(H405,"Volume")</f>
        <v>8361</v>
      </c>
      <c r="T405" s="7" cm="1">
        <f t="array" aca="1" ref="T405" ca="1">_FV(H405,"Volume average",TRUE)</f>
        <v>6815</v>
      </c>
      <c r="U405" s="7"/>
      <c r="V405" s="25" cm="1">
        <f t="array" aca="1" ref="V405" ca="1">_FV(H405,"Expense ratio",TRUE)</f>
        <v>1.2999999999999999E-3</v>
      </c>
      <c r="W405" s="24" cm="1">
        <f t="array" aca="1" ref="W405" ca="1">_FV(H405,"Market cap",TRUE)</f>
        <v>385493345</v>
      </c>
      <c r="Y405" t="str">
        <f t="shared" si="6"/>
        <v/>
      </c>
    </row>
    <row r="406" spans="1:25" hidden="1" x14ac:dyDescent="0.25">
      <c r="A406" t="s">
        <v>10856</v>
      </c>
      <c r="B406" t="s">
        <v>9983</v>
      </c>
      <c r="C406" s="25" t="s">
        <v>6600</v>
      </c>
      <c r="D406" t="s">
        <v>11716</v>
      </c>
      <c r="E406" s="25" t="s">
        <v>11717</v>
      </c>
      <c r="F406" s="25" t="s">
        <v>11723</v>
      </c>
      <c r="G406" t="s">
        <v>11622</v>
      </c>
      <c r="H406" t="e" vm="3827">
        <v>#VALUE!</v>
      </c>
      <c r="I406" s="31" cm="1">
        <f t="array" aca="1" ref="I406" ca="1">_FV(H406,"Last trade time",TRUE)</f>
        <v>45824.84027780078</v>
      </c>
      <c r="J406" s="23" cm="1">
        <f t="array" aca="1" ref="J406" ca="1">_FV(H406,"Price")</f>
        <v>83.32</v>
      </c>
      <c r="K406" s="27" cm="1">
        <f t="array" aca="1" ref="K406" ca="1">_FV(H406,"Change (%)",TRUE)</f>
        <v>9.4619999999999999E-3</v>
      </c>
      <c r="L406" s="26" cm="1">
        <f t="array" aca="1" ref="L406" ca="1">_FV(H406,"Change")</f>
        <v>0.78100000000000003</v>
      </c>
      <c r="M406" s="23" cm="1">
        <f t="array" aca="1" ref="M406" ca="1">_FV(H406,"Open")</f>
        <v>83.02</v>
      </c>
      <c r="N406" s="23" cm="1">
        <f t="array" aca="1" ref="N406" ca="1">_FV(H406,"Low")</f>
        <v>83.02</v>
      </c>
      <c r="O406" s="23" cm="1">
        <f t="array" aca="1" ref="O406" ca="1">_FV(H406,"High")</f>
        <v>83.52</v>
      </c>
      <c r="P406" s="23" cm="1">
        <f t="array" aca="1" ref="P406" ca="1">_FV(H406,"Previous close",TRUE)</f>
        <v>82.539000000000001</v>
      </c>
      <c r="Q406" s="23" cm="1">
        <f t="array" aca="1" ref="Q406" ca="1">_FV(H406,"52 week low",TRUE)</f>
        <v>66.680000000000007</v>
      </c>
      <c r="R406" s="23" cm="1">
        <f t="array" aca="1" ref="R406" ca="1">_FV(H406,"52 week high",TRUE)</f>
        <v>85.075000000000003</v>
      </c>
      <c r="S406" s="8" cm="1">
        <f t="array" aca="1" ref="S406" ca="1">_FV(H406,"Volume")</f>
        <v>11306</v>
      </c>
      <c r="T406" s="7" cm="1">
        <f t="array" aca="1" ref="T406" ca="1">_FV(H406,"Volume average",TRUE)</f>
        <v>16465</v>
      </c>
      <c r="U406" s="7"/>
      <c r="V406" s="25" cm="1">
        <f t="array" aca="1" ref="V406" ca="1">_FV(H406,"Expense ratio",TRUE)</f>
        <v>2.9999999999999997E-4</v>
      </c>
      <c r="W406" s="24" cm="1">
        <f t="array" aca="1" ref="W406" ca="1">_FV(H406,"Market cap",TRUE)</f>
        <v>994296841.25</v>
      </c>
      <c r="Y406" t="str">
        <f t="shared" si="6"/>
        <v/>
      </c>
    </row>
    <row r="407" spans="1:25" hidden="1" x14ac:dyDescent="0.25">
      <c r="A407" t="s">
        <v>10775</v>
      </c>
      <c r="B407" t="s">
        <v>7852</v>
      </c>
      <c r="C407" t="s">
        <v>6600</v>
      </c>
      <c r="D407" t="s">
        <v>11716</v>
      </c>
      <c r="E407" t="s">
        <v>11749</v>
      </c>
      <c r="G407" t="s">
        <v>11499</v>
      </c>
      <c r="H407" t="e" vm="2934">
        <v>#VALUE!</v>
      </c>
      <c r="I407" s="31" cm="1">
        <f t="array" aca="1" ref="I407" ca="1">_FV(H407,"Last trade time",TRUE)</f>
        <v>45824.840277823438</v>
      </c>
      <c r="J407" s="23" cm="1">
        <f t="array" aca="1" ref="J407" ca="1">_FV(H407,"Price")</f>
        <v>78.06</v>
      </c>
      <c r="K407" s="27" cm="1">
        <f t="array" aca="1" ref="K407" ca="1">_FV(H407,"Change (%)",TRUE)</f>
        <v>5.1419999999999999E-3</v>
      </c>
      <c r="L407" s="26" cm="1">
        <f t="array" aca="1" ref="L407" ca="1">_FV(H407,"Change")</f>
        <v>0.39929999999999999</v>
      </c>
      <c r="M407" s="23" cm="1">
        <f t="array" aca="1" ref="M407" ca="1">_FV(H407,"Open")</f>
        <v>78.06</v>
      </c>
      <c r="N407" s="23" cm="1">
        <f t="array" aca="1" ref="N407" ca="1">_FV(H407,"Low")</f>
        <v>77.941500000000005</v>
      </c>
      <c r="O407" s="23" cm="1">
        <f t="array" aca="1" ref="O407" ca="1">_FV(H407,"High")</f>
        <v>78.41</v>
      </c>
      <c r="P407" s="23" cm="1">
        <f t="array" aca="1" ref="P407" ca="1">_FV(H407,"Previous close",TRUE)</f>
        <v>77.660700000000006</v>
      </c>
      <c r="Q407" s="23" cm="1">
        <f t="array" aca="1" ref="Q407" ca="1">_FV(H407,"52 week low",TRUE)</f>
        <v>67.09</v>
      </c>
      <c r="R407" s="23" cm="1">
        <f t="array" aca="1" ref="R407" ca="1">_FV(H407,"52 week high",TRUE)</f>
        <v>80.66</v>
      </c>
      <c r="S407" s="8" cm="1">
        <f t="array" aca="1" ref="S407" ca="1">_FV(H407,"Volume")</f>
        <v>51303</v>
      </c>
      <c r="T407" s="7" cm="1">
        <f t="array" aca="1" ref="T407" ca="1">_FV(H407,"Volume average",TRUE)</f>
        <v>36589</v>
      </c>
      <c r="U407" s="7"/>
      <c r="V407" s="25" cm="1">
        <f t="array" aca="1" ref="V407" ca="1">_FV(H407,"Expense ratio",TRUE)</f>
        <v>2.8000000000000004E-3</v>
      </c>
      <c r="W407" s="24" cm="1">
        <f t="array" aca="1" ref="W407" ca="1">_FV(H407,"Market cap",TRUE)</f>
        <v>1334100180.6199999</v>
      </c>
      <c r="Y407" t="str">
        <f t="shared" si="6"/>
        <v/>
      </c>
    </row>
    <row r="408" spans="1:25" hidden="1" x14ac:dyDescent="0.25">
      <c r="A408" t="s">
        <v>10858</v>
      </c>
      <c r="B408" t="s">
        <v>4644</v>
      </c>
      <c r="C408" s="25" t="s">
        <v>6600</v>
      </c>
      <c r="D408" s="43" t="s">
        <v>11716</v>
      </c>
      <c r="E408" s="25" t="s">
        <v>11717</v>
      </c>
      <c r="F408" s="25" t="s">
        <v>11783</v>
      </c>
      <c r="G408" t="s">
        <v>11632</v>
      </c>
      <c r="H408" t="e" vm="1664">
        <v>#VALUE!</v>
      </c>
      <c r="I408" s="31" cm="1">
        <f t="array" aca="1" ref="I408" ca="1">_FV(H408,"Last trade time",TRUE)</f>
        <v>45824.840277789066</v>
      </c>
      <c r="J408" s="23" cm="1">
        <f t="array" aca="1" ref="J408" ca="1">_FV(H408,"Price")</f>
        <v>124.13</v>
      </c>
      <c r="K408" s="27" cm="1">
        <f t="array" aca="1" ref="K408" ca="1">_FV(H408,"Change (%)",TRUE)</f>
        <v>1.5744000000000001E-2</v>
      </c>
      <c r="L408" s="26" cm="1">
        <f t="array" aca="1" ref="L408" ca="1">_FV(H408,"Change")</f>
        <v>1.9239999999999999</v>
      </c>
      <c r="M408" s="23" cm="1">
        <f t="array" aca="1" ref="M408" ca="1">_FV(H408,"Open")</f>
        <v>123.42</v>
      </c>
      <c r="N408" s="23" cm="1">
        <f t="array" aca="1" ref="N408" ca="1">_FV(H408,"Low")</f>
        <v>123.355</v>
      </c>
      <c r="O408" s="23" cm="1">
        <f t="array" aca="1" ref="O408" ca="1">_FV(H408,"High")</f>
        <v>124.71</v>
      </c>
      <c r="P408" s="23" cm="1">
        <f t="array" aca="1" ref="P408" ca="1">_FV(H408,"Previous close",TRUE)</f>
        <v>122.206</v>
      </c>
      <c r="Q408" s="23" cm="1">
        <f t="array" aca="1" ref="Q408" ca="1">_FV(H408,"52 week low",TRUE)</f>
        <v>95.250100000000003</v>
      </c>
      <c r="R408" s="23" cm="1">
        <f t="array" aca="1" ref="R408" ca="1">_FV(H408,"52 week high",TRUE)</f>
        <v>139.97999999999999</v>
      </c>
      <c r="S408" s="8" cm="1">
        <f t="array" aca="1" ref="S408" ca="1">_FV(H408,"Volume")</f>
        <v>18118</v>
      </c>
      <c r="T408" s="7" cm="1">
        <f t="array" aca="1" ref="T408" ca="1">_FV(H408,"Volume average",TRUE)</f>
        <v>39214</v>
      </c>
      <c r="U408" s="7"/>
      <c r="V408" s="25" cm="1">
        <f t="array" aca="1" ref="V408" ca="1">_FV(H408,"Expense ratio",TRUE)</f>
        <v>6.0000000000000001E-3</v>
      </c>
      <c r="W408" s="24" cm="1">
        <f t="array" aca="1" ref="W408" ca="1">_FV(H408,"Market cap",TRUE)</f>
        <v>775399011.13</v>
      </c>
      <c r="Y408" t="str">
        <f t="shared" si="6"/>
        <v/>
      </c>
    </row>
    <row r="409" spans="1:25" hidden="1" x14ac:dyDescent="0.25">
      <c r="A409" t="s">
        <v>10156</v>
      </c>
      <c r="B409" t="s">
        <v>9878</v>
      </c>
      <c r="C409" s="25" t="s">
        <v>6600</v>
      </c>
      <c r="D409" t="s">
        <v>11716</v>
      </c>
      <c r="E409" s="25" t="s">
        <v>11717</v>
      </c>
      <c r="F409" s="25" t="s">
        <v>11783</v>
      </c>
      <c r="G409" t="s">
        <v>11645</v>
      </c>
      <c r="H409" t="e" vm="3782">
        <v>#VALUE!</v>
      </c>
      <c r="I409" s="31" cm="1">
        <f t="array" aca="1" ref="I409" ca="1">_FV(H409,"Last trade time",TRUE)</f>
        <v>45824.914365346878</v>
      </c>
      <c r="J409" s="23" cm="1">
        <f t="array" aca="1" ref="J409" ca="1">_FV(H409,"Price")</f>
        <v>27.46</v>
      </c>
      <c r="K409" s="27" cm="1">
        <f t="array" aca="1" ref="K409" ca="1">_FV(H409,"Change (%)",TRUE)</f>
        <v>1.1791000000000001E-2</v>
      </c>
      <c r="L409" s="26" cm="1">
        <f t="array" aca="1" ref="L409" ca="1">_FV(H409,"Change")</f>
        <v>0.32</v>
      </c>
      <c r="M409" s="23" cm="1">
        <f t="array" aca="1" ref="M409" ca="1">_FV(H409,"Open")</f>
        <v>27.37</v>
      </c>
      <c r="N409" s="23" cm="1">
        <f t="array" aca="1" ref="N409" ca="1">_FV(H409,"Low")</f>
        <v>27.33</v>
      </c>
      <c r="O409" s="23" cm="1">
        <f t="array" aca="1" ref="O409" ca="1">_FV(H409,"High")</f>
        <v>27.59</v>
      </c>
      <c r="P409" s="23" cm="1">
        <f t="array" aca="1" ref="P409" ca="1">_FV(H409,"Previous close",TRUE)</f>
        <v>27.14</v>
      </c>
      <c r="Q409" s="23" cm="1">
        <f t="array" aca="1" ref="Q409" ca="1">_FV(H409,"52 week low",TRUE)</f>
        <v>22.41</v>
      </c>
      <c r="R409" s="23" cm="1">
        <f t="array" aca="1" ref="R409" ca="1">_FV(H409,"52 week high",TRUE)</f>
        <v>30.28</v>
      </c>
      <c r="S409" s="8" cm="1">
        <f t="array" aca="1" ref="S409" ca="1">_FV(H409,"Volume")</f>
        <v>4148210</v>
      </c>
      <c r="T409" s="7" cm="1">
        <f t="array" aca="1" ref="T409" ca="1">_FV(H409,"Volume average",TRUE)</f>
        <v>815558</v>
      </c>
      <c r="U409" s="7"/>
      <c r="V409" s="25" cm="1">
        <f t="array" aca="1" ref="V409" ca="1">_FV(H409,"Expense ratio",TRUE)</f>
        <v>4.0000000000000002E-4</v>
      </c>
      <c r="W409" s="24" cm="1">
        <f t="array" aca="1" ref="W409" ca="1">_FV(H409,"Market cap",TRUE)</f>
        <v>11211306535.700001</v>
      </c>
      <c r="Y409" t="str">
        <f t="shared" si="6"/>
        <v/>
      </c>
    </row>
    <row r="410" spans="1:25" hidden="1" x14ac:dyDescent="0.25">
      <c r="A410" t="s">
        <v>10156</v>
      </c>
      <c r="B410" t="s">
        <v>8208</v>
      </c>
      <c r="C410" s="25" t="s">
        <v>6600</v>
      </c>
      <c r="D410" t="s">
        <v>11716</v>
      </c>
      <c r="E410" s="25" t="s">
        <v>11717</v>
      </c>
      <c r="F410" s="25" t="s">
        <v>11772</v>
      </c>
      <c r="G410" t="s">
        <v>11621</v>
      </c>
      <c r="H410" t="e" vm="3075">
        <v>#VALUE!</v>
      </c>
      <c r="I410" s="31" cm="1">
        <f t="array" aca="1" ref="I410" ca="1">_FV(H410,"Last trade time",TRUE)</f>
        <v>45824.878406515621</v>
      </c>
      <c r="J410" s="23" cm="1">
        <f t="array" aca="1" ref="J410" ca="1">_FV(H410,"Price")</f>
        <v>556.83000000000004</v>
      </c>
      <c r="K410" s="27" cm="1">
        <f t="array" aca="1" ref="K410" ca="1">_FV(H410,"Change (%)",TRUE)</f>
        <v>1.137E-2</v>
      </c>
      <c r="L410" s="26" cm="1">
        <f t="array" aca="1" ref="L410" ca="1">_FV(H410,"Change")</f>
        <v>6.26</v>
      </c>
      <c r="M410" s="23" cm="1">
        <f t="array" aca="1" ref="M410" ca="1">_FV(H410,"Open")</f>
        <v>555.66</v>
      </c>
      <c r="N410" s="23" cm="1">
        <f t="array" aca="1" ref="N410" ca="1">_FV(H410,"Low")</f>
        <v>553.97</v>
      </c>
      <c r="O410" s="23" cm="1">
        <f t="array" aca="1" ref="O410" ca="1">_FV(H410,"High")</f>
        <v>559.77</v>
      </c>
      <c r="P410" s="23" cm="1">
        <f t="array" aca="1" ref="P410" ca="1">_FV(H410,"Previous close",TRUE)</f>
        <v>550.57000000000005</v>
      </c>
      <c r="Q410" s="23" cm="1">
        <f t="array" aca="1" ref="Q410" ca="1">_FV(H410,"52 week low",TRUE)</f>
        <v>458.82</v>
      </c>
      <c r="R410" s="23" cm="1">
        <f t="array" aca="1" ref="R410" ca="1">_FV(H410,"52 week high",TRUE)</f>
        <v>624.125</v>
      </c>
      <c r="S410" s="8" cm="1">
        <f t="array" aca="1" ref="S410" ca="1">_FV(H410,"Volume")</f>
        <v>1426187</v>
      </c>
      <c r="T410" s="7" cm="1">
        <f t="array" aca="1" ref="T410" ca="1">_FV(H410,"Volume average",TRUE)</f>
        <v>724579</v>
      </c>
      <c r="U410" s="7"/>
      <c r="V410" s="25" cm="1">
        <f t="array" aca="1" ref="V410" ca="1">_FV(H410,"Expense ratio",TRUE)</f>
        <v>2.3E-3</v>
      </c>
      <c r="W410" s="24" cm="1">
        <f t="array" aca="1" ref="W410" ca="1">_FV(H410,"Market cap",TRUE)</f>
        <v>21974340645.470001</v>
      </c>
      <c r="Y410" t="str">
        <f t="shared" si="6"/>
        <v/>
      </c>
    </row>
    <row r="411" spans="1:25" hidden="1" x14ac:dyDescent="0.25">
      <c r="A411" t="s">
        <v>10857</v>
      </c>
      <c r="B411" t="s">
        <v>9900</v>
      </c>
      <c r="C411" s="25" t="s">
        <v>6600</v>
      </c>
      <c r="D411" t="s">
        <v>11716</v>
      </c>
      <c r="E411" s="25" t="s">
        <v>11717</v>
      </c>
      <c r="F411" s="25" t="s">
        <v>11734</v>
      </c>
      <c r="G411" t="s">
        <v>11644</v>
      </c>
      <c r="H411" t="e" vm="3792">
        <v>#VALUE!</v>
      </c>
      <c r="I411" s="31" cm="1">
        <f t="array" aca="1" ref="I411" ca="1">_FV(H411,"Last trade time",TRUE)</f>
        <v>45824.925711782031</v>
      </c>
      <c r="J411" s="23" cm="1">
        <f t="array" aca="1" ref="J411" ca="1">_FV(H411,"Price")</f>
        <v>24.78</v>
      </c>
      <c r="K411" s="27" cm="1">
        <f t="array" aca="1" ref="K411" ca="1">_FV(H411,"Change (%)",TRUE)</f>
        <v>1.1429E-2</v>
      </c>
      <c r="L411" s="26" cm="1">
        <f t="array" aca="1" ref="L411" ca="1">_FV(H411,"Change")</f>
        <v>0.28000000000000003</v>
      </c>
      <c r="M411" s="23" cm="1">
        <f t="array" aca="1" ref="M411" ca="1">_FV(H411,"Open")</f>
        <v>24.75</v>
      </c>
      <c r="N411" s="23" cm="1">
        <f t="array" aca="1" ref="N411" ca="1">_FV(H411,"Low")</f>
        <v>24.649899999999999</v>
      </c>
      <c r="O411" s="23" cm="1">
        <f t="array" aca="1" ref="O411" ca="1">_FV(H411,"High")</f>
        <v>24.920100000000001</v>
      </c>
      <c r="P411" s="23" cm="1">
        <f t="array" aca="1" ref="P411" ca="1">_FV(H411,"Previous close",TRUE)</f>
        <v>24.5</v>
      </c>
      <c r="Q411" s="23" cm="1">
        <f t="array" aca="1" ref="Q411" ca="1">_FV(H411,"52 week low",TRUE)</f>
        <v>20.0365</v>
      </c>
      <c r="R411" s="23" cm="1">
        <f t="array" aca="1" ref="R411" ca="1">_FV(H411,"52 week high",TRUE)</f>
        <v>28.57</v>
      </c>
      <c r="S411" s="8" cm="1">
        <f t="array" aca="1" ref="S411" ca="1">_FV(H411,"Volume")</f>
        <v>2726117</v>
      </c>
      <c r="T411" s="7" cm="1">
        <f t="array" aca="1" ref="T411" ca="1">_FV(H411,"Volume average",TRUE)</f>
        <v>2623338</v>
      </c>
      <c r="U411" s="7"/>
      <c r="V411" s="25" cm="1">
        <f t="array" aca="1" ref="V411" ca="1">_FV(H411,"Expense ratio",TRUE)</f>
        <v>4.0000000000000002E-4</v>
      </c>
      <c r="W411" s="24" cm="1">
        <f t="array" aca="1" ref="W411" ca="1">_FV(H411,"Market cap",TRUE)</f>
        <v>16563921714.129999</v>
      </c>
      <c r="Y411" t="str">
        <f t="shared" si="6"/>
        <v/>
      </c>
    </row>
    <row r="412" spans="1:25" hidden="1" x14ac:dyDescent="0.25">
      <c r="A412" t="s">
        <v>7346</v>
      </c>
      <c r="B412" t="s">
        <v>7345</v>
      </c>
      <c r="C412" t="s">
        <v>6600</v>
      </c>
      <c r="D412" t="s">
        <v>11716</v>
      </c>
      <c r="E412" t="s">
        <v>10162</v>
      </c>
      <c r="G412" t="s">
        <v>11685</v>
      </c>
      <c r="H412" t="e" vm="2720">
        <v>#VALUE!</v>
      </c>
      <c r="I412" s="31" cm="1">
        <f t="array" aca="1" ref="I412" ca="1">_FV(H412,"Last trade time",TRUE)</f>
        <v>45824.840277812502</v>
      </c>
      <c r="J412" s="23" cm="1">
        <f t="array" aca="1" ref="J412" ca="1">_FV(H412,"Price")</f>
        <v>43.72</v>
      </c>
      <c r="K412" s="27" cm="1">
        <f t="array" aca="1" ref="K412" ca="1">_FV(H412,"Change (%)",TRUE)</f>
        <v>1.7217E-2</v>
      </c>
      <c r="L412" s="26" cm="1">
        <f t="array" aca="1" ref="L412" ca="1">_FV(H412,"Change")</f>
        <v>0.74</v>
      </c>
      <c r="M412" s="23" cm="1">
        <f t="array" aca="1" ref="M412" ca="1">_FV(H412,"Open")</f>
        <v>43.37</v>
      </c>
      <c r="N412" s="23" cm="1">
        <f t="array" aca="1" ref="N412" ca="1">_FV(H412,"Low")</f>
        <v>43.37</v>
      </c>
      <c r="O412" s="23" cm="1">
        <f t="array" aca="1" ref="O412" ca="1">_FV(H412,"High")</f>
        <v>43.93</v>
      </c>
      <c r="P412" s="23" cm="1">
        <f t="array" aca="1" ref="P412" ca="1">_FV(H412,"Previous close",TRUE)</f>
        <v>42.98</v>
      </c>
      <c r="Q412" s="23" cm="1">
        <f t="array" aca="1" ref="Q412" ca="1">_FV(H412,"52 week low",TRUE)</f>
        <v>32.159999999999997</v>
      </c>
      <c r="R412" s="23" cm="1">
        <f t="array" aca="1" ref="R412" ca="1">_FV(H412,"52 week high",TRUE)</f>
        <v>45.11</v>
      </c>
      <c r="S412" s="8" cm="1">
        <f t="array" aca="1" ref="S412" ca="1">_FV(H412,"Volume")</f>
        <v>282884</v>
      </c>
      <c r="T412" s="7" cm="1">
        <f t="array" aca="1" ref="T412" ca="1">_FV(H412,"Volume average",TRUE)</f>
        <v>326091</v>
      </c>
      <c r="U412" s="7"/>
      <c r="V412" s="25" cm="1">
        <f t="array" aca="1" ref="V412" ca="1">_FV(H412,"Expense ratio",TRUE)</f>
        <v>3.4999999999999996E-3</v>
      </c>
      <c r="W412" s="24" cm="1">
        <f t="array" aca="1" ref="W412" ca="1">_FV(H412,"Market cap",TRUE)</f>
        <v>1563566724.4300001</v>
      </c>
      <c r="Y412" t="str">
        <f t="shared" si="6"/>
        <v/>
      </c>
    </row>
    <row r="413" spans="1:25" hidden="1" x14ac:dyDescent="0.25">
      <c r="A413" t="s">
        <v>10854</v>
      </c>
      <c r="B413" t="s">
        <v>9790</v>
      </c>
      <c r="C413" s="25" t="s">
        <v>6600</v>
      </c>
      <c r="D413" t="s">
        <v>11716</v>
      </c>
      <c r="E413" s="25" t="s">
        <v>10854</v>
      </c>
      <c r="F413" s="25"/>
      <c r="G413" t="s">
        <v>11629</v>
      </c>
      <c r="H413" t="e" vm="3743">
        <v>#VALUE!</v>
      </c>
      <c r="I413" s="31" cm="1">
        <f t="array" aca="1" ref="I413" ca="1">_FV(H413,"Last trade time",TRUE)</f>
        <v>45824.846147626566</v>
      </c>
      <c r="J413" s="23" cm="1">
        <f t="array" aca="1" ref="J413" ca="1">_FV(H413,"Price")</f>
        <v>48.43</v>
      </c>
      <c r="K413" s="27" cm="1">
        <f t="array" aca="1" ref="K413" ca="1">_FV(H413,"Change (%)",TRUE)</f>
        <v>1.3370999999999999E-2</v>
      </c>
      <c r="L413" s="26" cm="1">
        <f t="array" aca="1" ref="L413" ca="1">_FV(H413,"Change")</f>
        <v>0.63900000000000001</v>
      </c>
      <c r="M413" s="23" cm="1">
        <f t="array" aca="1" ref="M413" ca="1">_FV(H413,"Open")</f>
        <v>48.25</v>
      </c>
      <c r="N413" s="23" cm="1">
        <f t="array" aca="1" ref="N413" ca="1">_FV(H413,"Low")</f>
        <v>48.25</v>
      </c>
      <c r="O413" s="23" cm="1">
        <f t="array" aca="1" ref="O413" ca="1">_FV(H413,"High")</f>
        <v>48.669899999999998</v>
      </c>
      <c r="P413" s="23" cm="1">
        <f t="array" aca="1" ref="P413" ca="1">_FV(H413,"Previous close",TRUE)</f>
        <v>47.790999999999997</v>
      </c>
      <c r="Q413" s="23" cm="1">
        <f t="array" aca="1" ref="Q413" ca="1">_FV(H413,"52 week low",TRUE)</f>
        <v>38.733499999999999</v>
      </c>
      <c r="R413" s="23" cm="1">
        <f t="array" aca="1" ref="R413" ca="1">_FV(H413,"52 week high",TRUE)</f>
        <v>54.336599999999997</v>
      </c>
      <c r="S413" s="8" cm="1">
        <f t="array" aca="1" ref="S413" ca="1">_FV(H413,"Volume")</f>
        <v>12636</v>
      </c>
      <c r="T413" s="7" cm="1">
        <f t="array" aca="1" ref="T413" ca="1">_FV(H413,"Volume average",TRUE)</f>
        <v>37846</v>
      </c>
      <c r="U413" s="7"/>
      <c r="V413" s="25" cm="1">
        <f t="array" aca="1" ref="V413" ca="1">_FV(H413,"Expense ratio",TRUE)</f>
        <v>5.9999999999999995E-4</v>
      </c>
      <c r="W413" s="24" cm="1">
        <f t="array" aca="1" ref="W413" ca="1">_FV(H413,"Market cap",TRUE)</f>
        <v>651360035.99000001</v>
      </c>
      <c r="Y413" t="str">
        <f t="shared" si="6"/>
        <v/>
      </c>
    </row>
    <row r="414" spans="1:25" hidden="1" x14ac:dyDescent="0.25">
      <c r="A414" s="43" t="s">
        <v>10162</v>
      </c>
      <c r="B414" s="43" t="s">
        <v>9882</v>
      </c>
      <c r="C414" s="25" t="s">
        <v>6600</v>
      </c>
      <c r="D414" t="s">
        <v>11716</v>
      </c>
      <c r="E414" s="25" t="s">
        <v>10162</v>
      </c>
      <c r="F414" s="25"/>
      <c r="G414" t="s">
        <v>11505</v>
      </c>
      <c r="H414" s="43" t="e" vm="3784">
        <v>#VALUE!</v>
      </c>
      <c r="I414" s="31" cm="1">
        <f t="array" aca="1" ref="I414" ca="1">_FV(H414,"Last trade time",TRUE)</f>
        <v>45824.91723585625</v>
      </c>
      <c r="J414" s="23" cm="1">
        <f t="array" aca="1" ref="J414" ca="1">_FV(H414,"Price")</f>
        <v>145.27000000000001</v>
      </c>
      <c r="K414" s="27" cm="1">
        <f t="array" aca="1" ref="K414" ca="1">_FV(H414,"Change (%)",TRUE)</f>
        <v>1.1840999999999999E-2</v>
      </c>
      <c r="L414" s="26" cm="1">
        <f t="array" aca="1" ref="L414" ca="1">_FV(H414,"Change")</f>
        <v>1.7</v>
      </c>
      <c r="M414" s="23" cm="1">
        <f t="array" aca="1" ref="M414" ca="1">_FV(H414,"Open")</f>
        <v>144.37</v>
      </c>
      <c r="N414" s="23" cm="1">
        <f t="array" aca="1" ref="N414" ca="1">_FV(H414,"Low")</f>
        <v>144.37</v>
      </c>
      <c r="O414" s="23" cm="1">
        <f t="array" aca="1" ref="O414" ca="1">_FV(H414,"High")</f>
        <v>145.80500000000001</v>
      </c>
      <c r="P414" s="23" cm="1">
        <f t="array" aca="1" ref="P414" ca="1">_FV(H414,"Previous close",TRUE)</f>
        <v>143.57</v>
      </c>
      <c r="Q414" s="23" cm="1">
        <f t="array" aca="1" ref="Q414" ca="1">_FV(H414,"52 week low",TRUE)</f>
        <v>108.91</v>
      </c>
      <c r="R414" s="23" cm="1">
        <f t="array" aca="1" ref="R414" ca="1">_FV(H414,"52 week high",TRUE)</f>
        <v>146.98990000000001</v>
      </c>
      <c r="S414" s="8" cm="1">
        <f t="array" aca="1" ref="S414" ca="1">_FV(H414,"Volume")</f>
        <v>619924</v>
      </c>
      <c r="T414" s="7" cm="1">
        <f t="array" aca="1" ref="T414" ca="1">_FV(H414,"Volume average",TRUE)</f>
        <v>467155</v>
      </c>
      <c r="U414" s="7"/>
      <c r="V414" s="25" cm="1">
        <f t="array" aca="1" ref="V414" ca="1">_FV(H414,"Expense ratio",TRUE)</f>
        <v>4.0000000000000002E-4</v>
      </c>
      <c r="W414" s="24" cm="1">
        <f t="array" aca="1" ref="W414" ca="1">_FV(H414,"Market cap",TRUE)</f>
        <v>21974634808.580002</v>
      </c>
      <c r="Y414" t="str">
        <f t="shared" ref="Y414:Y444" si="7">IF(B414=B413,"XXX","")</f>
        <v/>
      </c>
    </row>
    <row r="415" spans="1:25" hidden="1" x14ac:dyDescent="0.25">
      <c r="A415" s="43" t="s">
        <v>8693</v>
      </c>
      <c r="B415" s="43" t="s">
        <v>8692</v>
      </c>
      <c r="C415" t="s">
        <v>6600</v>
      </c>
      <c r="D415" t="s">
        <v>11716</v>
      </c>
      <c r="E415" t="s">
        <v>10162</v>
      </c>
      <c r="G415" t="s">
        <v>11688</v>
      </c>
      <c r="H415" s="43" t="e" vm="3272">
        <v>#VALUE!</v>
      </c>
      <c r="I415" s="31" cm="1">
        <f t="array" aca="1" ref="I415" ca="1">_FV(H415,"Last trade time",TRUE)</f>
        <v>45824.840348541409</v>
      </c>
      <c r="J415" s="23" cm="1">
        <f t="array" aca="1" ref="J415" ca="1">_FV(H415,"Price")</f>
        <v>130.97749999999999</v>
      </c>
      <c r="K415" s="27" cm="1">
        <f t="array" aca="1" ref="K415" ca="1">_FV(H415,"Change (%)",TRUE)</f>
        <v>1.0395000000000001E-2</v>
      </c>
      <c r="L415" s="26" cm="1">
        <f t="array" aca="1" ref="L415" ca="1">_FV(H415,"Change")</f>
        <v>1.3474999999999999</v>
      </c>
      <c r="M415" s="23" cm="1">
        <f t="array" aca="1" ref="M415" ca="1">_FV(H415,"Open")</f>
        <v>130.66</v>
      </c>
      <c r="N415" s="23" cm="1">
        <f t="array" aca="1" ref="N415" ca="1">_FV(H415,"Low")</f>
        <v>130.66</v>
      </c>
      <c r="O415" s="23" cm="1">
        <f t="array" aca="1" ref="O415" ca="1">_FV(H415,"High")</f>
        <v>131.66</v>
      </c>
      <c r="P415" s="23" cm="1">
        <f t="array" aca="1" ref="P415" ca="1">_FV(H415,"Previous close",TRUE)</f>
        <v>129.63</v>
      </c>
      <c r="Q415" s="23" cm="1">
        <f t="array" aca="1" ref="Q415" ca="1">_FV(H415,"52 week low",TRUE)</f>
        <v>109.46</v>
      </c>
      <c r="R415" s="23" cm="1">
        <f t="array" aca="1" ref="R415" ca="1">_FV(H415,"52 week high",TRUE)</f>
        <v>142.19</v>
      </c>
      <c r="S415" s="8" cm="1">
        <f t="array" aca="1" ref="S415" ca="1">_FV(H415,"Volume")</f>
        <v>13615</v>
      </c>
      <c r="T415" s="7" cm="1">
        <f t="array" aca="1" ref="T415" ca="1">_FV(H415,"Volume average",TRUE)</f>
        <v>6784</v>
      </c>
      <c r="U415" s="7"/>
      <c r="V415" s="25" cm="1">
        <f t="array" aca="1" ref="V415" ca="1">_FV(H415,"Expense ratio",TRUE)</f>
        <v>1.8E-3</v>
      </c>
      <c r="W415" s="24" cm="1">
        <f t="array" aca="1" ref="W415" ca="1">_FV(H415,"Market cap",TRUE)</f>
        <v>349121457</v>
      </c>
      <c r="Y415" t="str">
        <f t="shared" si="7"/>
        <v/>
      </c>
    </row>
    <row r="416" spans="1:25" hidden="1" x14ac:dyDescent="0.25">
      <c r="A416" s="43" t="s">
        <v>10166</v>
      </c>
      <c r="B416" s="43" t="s">
        <v>8954</v>
      </c>
      <c r="C416" s="25" t="s">
        <v>6600</v>
      </c>
      <c r="D416" s="43" t="s">
        <v>11716</v>
      </c>
      <c r="E416" s="25" t="s">
        <v>10166</v>
      </c>
      <c r="F416" s="25"/>
      <c r="G416" t="s">
        <v>11660</v>
      </c>
      <c r="H416" s="43" t="e" vm="3383">
        <v>#VALUE!</v>
      </c>
      <c r="I416" s="31" cm="1">
        <f t="array" aca="1" ref="I416" ca="1">_FV(H416,"Last trade time",TRUE)</f>
        <v>45824.863691226565</v>
      </c>
      <c r="J416" s="23" cm="1">
        <f t="array" aca="1" ref="J416" ca="1">_FV(H416,"Price")</f>
        <v>231.72</v>
      </c>
      <c r="K416" s="27" cm="1">
        <f t="array" aca="1" ref="K416" ca="1">_FV(H416,"Change (%)",TRUE)</f>
        <v>8.4030000000000007E-3</v>
      </c>
      <c r="L416" s="26" cm="1">
        <f t="array" aca="1" ref="L416" ca="1">_FV(H416,"Change")</f>
        <v>1.931</v>
      </c>
      <c r="M416" s="23" cm="1">
        <f t="array" aca="1" ref="M416" ca="1">_FV(H416,"Open")</f>
        <v>231.4</v>
      </c>
      <c r="N416" s="23" cm="1">
        <f t="array" aca="1" ref="N416" ca="1">_FV(H416,"Low")</f>
        <v>231.1</v>
      </c>
      <c r="O416" s="23" cm="1">
        <f t="array" aca="1" ref="O416" ca="1">_FV(H416,"High")</f>
        <v>233.0925</v>
      </c>
      <c r="P416" s="23" cm="1">
        <f t="array" aca="1" ref="P416" ca="1">_FV(H416,"Previous close",TRUE)</f>
        <v>229.78899999999999</v>
      </c>
      <c r="Q416" s="23" cm="1">
        <f t="array" aca="1" ref="Q416" ca="1">_FV(H416,"52 week low",TRUE)</f>
        <v>168.47640000000001</v>
      </c>
      <c r="R416" s="23" cm="1">
        <f t="array" aca="1" ref="R416" ca="1">_FV(H416,"52 week high",TRUE)</f>
        <v>234.78</v>
      </c>
      <c r="S416" s="8" cm="1">
        <f t="array" aca="1" ref="S416" ca="1">_FV(H416,"Volume")</f>
        <v>642823</v>
      </c>
      <c r="T416" s="7" cm="1">
        <f t="array" aca="1" ref="T416" ca="1">_FV(H416,"Volume average",TRUE)</f>
        <v>1071425</v>
      </c>
      <c r="U416" s="7"/>
      <c r="V416" s="25" cm="1">
        <f t="array" aca="1" ref="V416" ca="1">_FV(H416,"Expense ratio",TRUE)</f>
        <v>1.5E-3</v>
      </c>
      <c r="W416" s="24" cm="1">
        <f t="array" aca="1" ref="W416" ca="1">_FV(H416,"Market cap",TRUE)</f>
        <v>16981002676.040001</v>
      </c>
      <c r="Y416" t="str">
        <f t="shared" si="7"/>
        <v/>
      </c>
    </row>
    <row r="417" spans="1:25" hidden="1" x14ac:dyDescent="0.25">
      <c r="A417" s="43" t="s">
        <v>10856</v>
      </c>
      <c r="B417" s="43" t="s">
        <v>8980</v>
      </c>
      <c r="C417" s="25" t="s">
        <v>6600</v>
      </c>
      <c r="D417" s="43" t="s">
        <v>11716</v>
      </c>
      <c r="E417" s="25" t="s">
        <v>11717</v>
      </c>
      <c r="F417" s="25" t="s">
        <v>11723</v>
      </c>
      <c r="G417" t="s">
        <v>11631</v>
      </c>
      <c r="H417" s="43" t="e" vm="3394">
        <v>#VALUE!</v>
      </c>
      <c r="I417" s="31" cm="1">
        <f t="array" aca="1" ref="I417" ca="1">_FV(H417,"Last trade time",TRUE)</f>
        <v>45824.84027780078</v>
      </c>
      <c r="J417" s="23" cm="1">
        <f t="array" aca="1" ref="J417" ca="1">_FV(H417,"Price")</f>
        <v>330.17</v>
      </c>
      <c r="K417" s="27" cm="1">
        <f t="array" aca="1" ref="K417" ca="1">_FV(H417,"Change (%)",TRUE)</f>
        <v>9.7190000000000002E-3</v>
      </c>
      <c r="L417" s="26" cm="1">
        <f t="array" aca="1" ref="L417" ca="1">_FV(H417,"Change")</f>
        <v>3.1779999999999999</v>
      </c>
      <c r="M417" s="23" cm="1">
        <f t="array" aca="1" ref="M417" ca="1">_FV(H417,"Open")</f>
        <v>328.8</v>
      </c>
      <c r="N417" s="23" cm="1">
        <f t="array" aca="1" ref="N417" ca="1">_FV(H417,"Low")</f>
        <v>328.8</v>
      </c>
      <c r="O417" s="23" cm="1">
        <f t="array" aca="1" ref="O417" ca="1">_FV(H417,"High")</f>
        <v>331.11</v>
      </c>
      <c r="P417" s="23" cm="1">
        <f t="array" aca="1" ref="P417" ca="1">_FV(H417,"Previous close",TRUE)</f>
        <v>326.99200000000002</v>
      </c>
      <c r="Q417" s="23" cm="1">
        <f t="array" aca="1" ref="Q417" ca="1">_FV(H417,"52 week low",TRUE)</f>
        <v>264.17</v>
      </c>
      <c r="R417" s="23" cm="1">
        <f t="array" aca="1" ref="R417" ca="1">_FV(H417,"52 week high",TRUE)</f>
        <v>337.76</v>
      </c>
      <c r="S417" s="8" cm="1">
        <f t="array" aca="1" ref="S417" ca="1">_FV(H417,"Volume")</f>
        <v>1102536</v>
      </c>
      <c r="T417" s="7" cm="1">
        <f t="array" aca="1" ref="T417" ca="1">_FV(H417,"Volume average",TRUE)</f>
        <v>827296</v>
      </c>
      <c r="U417" s="7"/>
      <c r="V417" s="25" cm="1">
        <f t="array" aca="1" ref="V417" ca="1">_FV(H417,"Expense ratio",TRUE)</f>
        <v>1.5E-3</v>
      </c>
      <c r="W417" s="24" cm="1">
        <f t="array" aca="1" ref="W417" ca="1">_FV(H417,"Market cap",TRUE)</f>
        <v>39536059552.32</v>
      </c>
      <c r="Y417" t="str">
        <f t="shared" si="7"/>
        <v/>
      </c>
    </row>
    <row r="418" spans="1:25" hidden="1" x14ac:dyDescent="0.25">
      <c r="A418" s="43" t="s">
        <v>10158</v>
      </c>
      <c r="B418" s="43" t="s">
        <v>4588</v>
      </c>
      <c r="C418" s="25" t="s">
        <v>6600</v>
      </c>
      <c r="D418" t="s">
        <v>11716</v>
      </c>
      <c r="E418" s="25" t="s">
        <v>11717</v>
      </c>
      <c r="F418" s="25" t="s">
        <v>11783</v>
      </c>
      <c r="G418" t="s">
        <v>11641</v>
      </c>
      <c r="H418" s="43" t="e" vm="1640">
        <v>#VALUE!</v>
      </c>
      <c r="I418" s="31" cm="1">
        <f t="array" aca="1" ref="I418" ca="1">_FV(H418,"Last trade time",TRUE)</f>
        <v>45824.84027780078</v>
      </c>
      <c r="J418" s="23" cm="1">
        <f t="array" aca="1" ref="J418" ca="1">_FV(H418,"Price")</f>
        <v>69.558499999999995</v>
      </c>
      <c r="K418" s="27" cm="1">
        <f t="array" aca="1" ref="K418" ca="1">_FV(H418,"Change (%)",TRUE)</f>
        <v>1.9321999999999999E-2</v>
      </c>
      <c r="L418" s="26" cm="1">
        <f t="array" aca="1" ref="L418" ca="1">_FV(H418,"Change")</f>
        <v>1.3185</v>
      </c>
      <c r="M418" s="23" cm="1">
        <f t="array" aca="1" ref="M418" ca="1">_FV(H418,"Open")</f>
        <v>69.325000000000003</v>
      </c>
      <c r="N418" s="23" cm="1">
        <f t="array" aca="1" ref="N418" ca="1">_FV(H418,"Low")</f>
        <v>69.3001</v>
      </c>
      <c r="O418" s="23" cm="1">
        <f t="array" aca="1" ref="O418" ca="1">_FV(H418,"High")</f>
        <v>69.88</v>
      </c>
      <c r="P418" s="23" cm="1">
        <f t="array" aca="1" ref="P418" ca="1">_FV(H418,"Previous close",TRUE)</f>
        <v>68.239999999999995</v>
      </c>
      <c r="Q418" s="23" cm="1">
        <f t="array" aca="1" ref="Q418" ca="1">_FV(H418,"52 week low",TRUE)</f>
        <v>54.21</v>
      </c>
      <c r="R418" s="23" cm="1">
        <f t="array" aca="1" ref="R418" ca="1">_FV(H418,"52 week high",TRUE)</f>
        <v>73.66</v>
      </c>
      <c r="S418" s="8" cm="1">
        <f t="array" aca="1" ref="S418" ca="1">_FV(H418,"Volume")</f>
        <v>2844</v>
      </c>
      <c r="T418" s="7" cm="1">
        <f t="array" aca="1" ref="T418" ca="1">_FV(H418,"Volume average",TRUE)</f>
        <v>4367</v>
      </c>
      <c r="U418" s="7"/>
      <c r="V418" s="25" cm="1">
        <f t="array" aca="1" ref="V418" ca="1">_FV(H418,"Expense ratio",TRUE)</f>
        <v>6.0000000000000001E-3</v>
      </c>
      <c r="W418" s="24" cm="1">
        <f t="array" aca="1" ref="W418" ca="1">_FV(H418,"Market cap",TRUE)</f>
        <v>177747545.69999999</v>
      </c>
      <c r="Y418" t="str">
        <f t="shared" si="7"/>
        <v/>
      </c>
    </row>
    <row r="419" spans="1:25" hidden="1" x14ac:dyDescent="0.25">
      <c r="A419" s="43" t="s">
        <v>10774</v>
      </c>
      <c r="B419" s="43" t="s">
        <v>6975</v>
      </c>
      <c r="C419" t="s">
        <v>6600</v>
      </c>
      <c r="D419" t="s">
        <v>11716</v>
      </c>
      <c r="E419" t="s">
        <v>11749</v>
      </c>
      <c r="G419" t="s">
        <v>11496</v>
      </c>
      <c r="H419" s="43" t="e" vm="2573">
        <v>#VALUE!</v>
      </c>
      <c r="I419" s="31" cm="1">
        <f t="array" aca="1" ref="I419" ca="1">_FV(H419,"Last trade time",TRUE)</f>
        <v>45824.840277823438</v>
      </c>
      <c r="J419" s="23" cm="1">
        <f t="array" aca="1" ref="J419" ca="1">_FV(H419,"Price")</f>
        <v>31.38</v>
      </c>
      <c r="K419" s="27" cm="1">
        <f t="array" aca="1" ref="K419" ca="1">_FV(H419,"Change (%)",TRUE)</f>
        <v>4.803E-3</v>
      </c>
      <c r="L419" s="26" cm="1">
        <f t="array" aca="1" ref="L419" ca="1">_FV(H419,"Change")</f>
        <v>0.15</v>
      </c>
      <c r="M419" s="23" cm="1">
        <f t="array" aca="1" ref="M419" ca="1">_FV(H419,"Open")</f>
        <v>31.43</v>
      </c>
      <c r="N419" s="23" cm="1">
        <f t="array" aca="1" ref="N419" ca="1">_FV(H419,"Low")</f>
        <v>31.33</v>
      </c>
      <c r="O419" s="23" cm="1">
        <f t="array" aca="1" ref="O419" ca="1">_FV(H419,"High")</f>
        <v>31.614999999999998</v>
      </c>
      <c r="P419" s="23" cm="1">
        <f t="array" aca="1" ref="P419" ca="1">_FV(H419,"Previous close",TRUE)</f>
        <v>31.23</v>
      </c>
      <c r="Q419" s="23" cm="1">
        <f t="array" aca="1" ref="Q419" ca="1">_FV(H419,"52 week low",TRUE)</f>
        <v>27.414200000000001</v>
      </c>
      <c r="R419" s="23" cm="1">
        <f t="array" aca="1" ref="R419" ca="1">_FV(H419,"52 week high",TRUE)</f>
        <v>38.1</v>
      </c>
      <c r="S419" s="8" cm="1">
        <f t="array" aca="1" ref="S419" ca="1">_FV(H419,"Volume")</f>
        <v>133289</v>
      </c>
      <c r="T419" s="7" cm="1">
        <f t="array" aca="1" ref="T419" ca="1">_FV(H419,"Volume average",TRUE)</f>
        <v>114953</v>
      </c>
      <c r="U419" s="7"/>
      <c r="V419" s="25" cm="1">
        <f t="array" aca="1" ref="V419" ca="1">_FV(H419,"Expense ratio",TRUE)</f>
        <v>3.8E-3</v>
      </c>
      <c r="W419" s="24" cm="1">
        <f t="array" aca="1" ref="W419" ca="1">_FV(H419,"Market cap",TRUE)</f>
        <v>1814159744.99</v>
      </c>
      <c r="Y419" t="str">
        <f t="shared" si="7"/>
        <v/>
      </c>
    </row>
    <row r="420" spans="1:25" hidden="1" x14ac:dyDescent="0.25">
      <c r="A420" s="43" t="s">
        <v>9143</v>
      </c>
      <c r="B420" s="43" t="s">
        <v>9142</v>
      </c>
      <c r="C420" t="s">
        <v>6600</v>
      </c>
      <c r="D420" t="s">
        <v>11716</v>
      </c>
      <c r="E420" t="s">
        <v>10166</v>
      </c>
      <c r="G420" t="s">
        <v>11689</v>
      </c>
      <c r="H420" s="43" t="e" vm="3461">
        <v>#VALUE!</v>
      </c>
      <c r="I420" s="31" cm="1">
        <f t="array" aca="1" ref="I420" ca="1">_FV(H420,"Last trade time",TRUE)</f>
        <v>45824.883704536718</v>
      </c>
      <c r="J420" s="23" cm="1">
        <f t="array" aca="1" ref="J420" ca="1">_FV(H420,"Price")</f>
        <v>166.65</v>
      </c>
      <c r="K420" s="27" cm="1">
        <f t="array" aca="1" ref="K420" ca="1">_FV(H420,"Change (%)",TRUE)</f>
        <v>1.3871E-2</v>
      </c>
      <c r="L420" s="26" cm="1">
        <f t="array" aca="1" ref="L420" ca="1">_FV(H420,"Change")</f>
        <v>2.2799999999999998</v>
      </c>
      <c r="M420" s="23" cm="1">
        <f t="array" aca="1" ref="M420" ca="1">_FV(H420,"Open")</f>
        <v>165.69</v>
      </c>
      <c r="N420" s="23" cm="1">
        <f t="array" aca="1" ref="N420" ca="1">_FV(H420,"Low")</f>
        <v>165.69</v>
      </c>
      <c r="O420" s="23" cm="1">
        <f t="array" aca="1" ref="O420" ca="1">_FV(H420,"High")</f>
        <v>167.26499999999999</v>
      </c>
      <c r="P420" s="23" cm="1">
        <f t="array" aca="1" ref="P420" ca="1">_FV(H420,"Previous close",TRUE)</f>
        <v>164.37</v>
      </c>
      <c r="Q420" s="23" cm="1">
        <f t="array" aca="1" ref="Q420" ca="1">_FV(H420,"52 week low",TRUE)</f>
        <v>128.58000000000001</v>
      </c>
      <c r="R420" s="23" cm="1">
        <f t="array" aca="1" ref="R420" ca="1">_FV(H420,"52 week high",TRUE)</f>
        <v>179.56</v>
      </c>
      <c r="S420" s="8" cm="1">
        <f t="array" aca="1" ref="S420" ca="1">_FV(H420,"Volume")</f>
        <v>17988</v>
      </c>
      <c r="T420" s="7" cm="1">
        <f t="array" aca="1" ref="T420" ca="1">_FV(H420,"Volume average",TRUE)</f>
        <v>31148</v>
      </c>
      <c r="U420" s="7"/>
      <c r="V420" s="25" cm="1">
        <f t="array" aca="1" ref="V420" ca="1">_FV(H420,"Expense ratio",TRUE)</f>
        <v>1.2999999999999999E-3</v>
      </c>
      <c r="W420" s="24" cm="1">
        <f t="array" aca="1" ref="W420" ca="1">_FV(H420,"Market cap",TRUE)</f>
        <v>1039865177</v>
      </c>
      <c r="Y420" t="str">
        <f t="shared" si="7"/>
        <v/>
      </c>
    </row>
    <row r="421" spans="1:25" hidden="1" x14ac:dyDescent="0.25">
      <c r="A421" s="43" t="s">
        <v>10772</v>
      </c>
      <c r="B421" s="43" t="s">
        <v>9596</v>
      </c>
      <c r="C421" t="s">
        <v>6600</v>
      </c>
      <c r="D421" s="43" t="s">
        <v>11716</v>
      </c>
      <c r="E421" t="s">
        <v>11759</v>
      </c>
      <c r="G421" t="s">
        <v>11501</v>
      </c>
      <c r="H421" s="43" t="e" vm="3658">
        <v>#VALUE!</v>
      </c>
      <c r="I421" s="31" cm="1">
        <f t="array" aca="1" ref="I421" ca="1">_FV(H421,"Last trade time",TRUE)</f>
        <v>45824.840277812502</v>
      </c>
      <c r="J421" s="23" cm="1">
        <f t="array" aca="1" ref="J421" ca="1">_FV(H421,"Price")</f>
        <v>62.674999999999997</v>
      </c>
      <c r="K421" s="27" cm="1">
        <f t="array" aca="1" ref="K421" ca="1">_FV(H421,"Change (%)",TRUE)</f>
        <v>8.4469999999999996E-3</v>
      </c>
      <c r="L421" s="26" cm="1">
        <f t="array" aca="1" ref="L421" ca="1">_FV(H421,"Change")</f>
        <v>0.52500000000000002</v>
      </c>
      <c r="M421" s="23" cm="1">
        <f t="array" aca="1" ref="M421" ca="1">_FV(H421,"Open")</f>
        <v>62.39</v>
      </c>
      <c r="N421" s="23" cm="1">
        <f t="array" aca="1" ref="N421" ca="1">_FV(H421,"Low")</f>
        <v>62.39</v>
      </c>
      <c r="O421" s="23" cm="1">
        <f t="array" aca="1" ref="O421" ca="1">_FV(H421,"High")</f>
        <v>62.83</v>
      </c>
      <c r="P421" s="23" cm="1">
        <f t="array" aca="1" ref="P421" ca="1">_FV(H421,"Previous close",TRUE)</f>
        <v>62.15</v>
      </c>
      <c r="Q421" s="23" cm="1">
        <f t="array" aca="1" ref="Q421" ca="1">_FV(H421,"52 week low",TRUE)</f>
        <v>51.310200000000002</v>
      </c>
      <c r="R421" s="23" cm="1">
        <f t="array" aca="1" ref="R421" ca="1">_FV(H421,"52 week high",TRUE)</f>
        <v>64.218100000000007</v>
      </c>
      <c r="S421" s="8" cm="1">
        <f t="array" aca="1" ref="S421" ca="1">_FV(H421,"Volume")</f>
        <v>40199</v>
      </c>
      <c r="T421" s="7" cm="1">
        <f t="array" aca="1" ref="T421" ca="1">_FV(H421,"Volume average",TRUE)</f>
        <v>47184</v>
      </c>
      <c r="U421" s="7"/>
      <c r="V421" s="25" cm="1">
        <f t="array" aca="1" ref="V421" ca="1">_FV(H421,"Expense ratio",TRUE)</f>
        <v>8.0000000000000004E-4</v>
      </c>
      <c r="W421" s="24" cm="1">
        <f t="array" aca="1" ref="W421" ca="1">_FV(H421,"Market cap",TRUE)</f>
        <v>1078485213.46</v>
      </c>
      <c r="Y421" t="str">
        <f t="shared" si="7"/>
        <v/>
      </c>
    </row>
    <row r="422" spans="1:25" hidden="1" x14ac:dyDescent="0.25">
      <c r="A422" s="43" t="s">
        <v>10855</v>
      </c>
      <c r="B422" s="43" t="s">
        <v>9781</v>
      </c>
      <c r="C422" s="25" t="s">
        <v>6600</v>
      </c>
      <c r="D422" s="43" t="s">
        <v>11716</v>
      </c>
      <c r="E422" s="25" t="s">
        <v>10855</v>
      </c>
      <c r="F422" s="25"/>
      <c r="G422" t="s">
        <v>11630</v>
      </c>
      <c r="H422" s="43" t="e" vm="3739">
        <v>#VALUE!</v>
      </c>
      <c r="I422" s="31" cm="1">
        <f t="array" aca="1" ref="I422" ca="1">_FV(H422,"Last trade time",TRUE)</f>
        <v>45824.84027780078</v>
      </c>
      <c r="J422" s="23" cm="1">
        <f t="array" aca="1" ref="J422" ca="1">_FV(H422,"Price")</f>
        <v>60.175800000000002</v>
      </c>
      <c r="K422" s="27" cm="1">
        <f t="array" aca="1" ref="K422" ca="1">_FV(H422,"Change (%)",TRUE)</f>
        <v>1.1647000000000001E-2</v>
      </c>
      <c r="L422" s="26" cm="1">
        <f t="array" aca="1" ref="L422" ca="1">_FV(H422,"Change")</f>
        <v>0.69279999999999997</v>
      </c>
      <c r="M422" s="23" cm="1">
        <f t="array" aca="1" ref="M422" ca="1">_FV(H422,"Open")</f>
        <v>60.03</v>
      </c>
      <c r="N422" s="23" cm="1">
        <f t="array" aca="1" ref="N422" ca="1">_FV(H422,"Low")</f>
        <v>59.970100000000002</v>
      </c>
      <c r="O422" s="23" cm="1">
        <f t="array" aca="1" ref="O422" ca="1">_FV(H422,"High")</f>
        <v>60.539900000000003</v>
      </c>
      <c r="P422" s="23" cm="1">
        <f t="array" aca="1" ref="P422" ca="1">_FV(H422,"Previous close",TRUE)</f>
        <v>59.482999999999997</v>
      </c>
      <c r="Q422" s="23" cm="1">
        <f t="array" aca="1" ref="Q422" ca="1">_FV(H422,"52 week low",TRUE)</f>
        <v>50.53</v>
      </c>
      <c r="R422" s="23" cm="1">
        <f t="array" aca="1" ref="R422" ca="1">_FV(H422,"52 week high",TRUE)</f>
        <v>70.129900000000006</v>
      </c>
      <c r="S422" s="8" cm="1">
        <f t="array" aca="1" ref="S422" ca="1">_FV(H422,"Volume")</f>
        <v>17358</v>
      </c>
      <c r="T422" s="7" cm="1">
        <f t="array" aca="1" ref="T422" ca="1">_FV(H422,"Volume average",TRUE)</f>
        <v>12118</v>
      </c>
      <c r="U422" s="7"/>
      <c r="V422" s="25" cm="1">
        <f t="array" aca="1" ref="V422" ca="1">_FV(H422,"Expense ratio",TRUE)</f>
        <v>5.9999999999999995E-4</v>
      </c>
      <c r="W422" s="24" cm="1">
        <f t="array" aca="1" ref="W422" ca="1">_FV(H422,"Market cap",TRUE)</f>
        <v>436443941.26999998</v>
      </c>
      <c r="Y422" t="str">
        <f t="shared" si="7"/>
        <v/>
      </c>
    </row>
    <row r="423" spans="1:25" hidden="1" x14ac:dyDescent="0.25">
      <c r="A423" s="43" t="s">
        <v>9141</v>
      </c>
      <c r="B423" s="43" t="s">
        <v>9140</v>
      </c>
      <c r="C423" s="43" t="s">
        <v>6600</v>
      </c>
      <c r="D423" t="s">
        <v>11716</v>
      </c>
      <c r="E423" t="s">
        <v>10054</v>
      </c>
      <c r="G423" t="s">
        <v>11692</v>
      </c>
      <c r="H423" s="43" t="e" vm="3460">
        <v>#VALUE!</v>
      </c>
      <c r="I423" s="31" cm="1">
        <f t="array" aca="1" ref="I423" ca="1">_FV(H423,"Last trade time",TRUE)</f>
        <v>45824.840348541409</v>
      </c>
      <c r="J423" s="23" cm="1">
        <f t="array" aca="1" ref="J423" ca="1">_FV(H423,"Price")</f>
        <v>117.06</v>
      </c>
      <c r="K423" s="27" cm="1">
        <f t="array" aca="1" ref="K423" ca="1">_FV(H423,"Change (%)",TRUE)</f>
        <v>8.4419999999999999E-3</v>
      </c>
      <c r="L423" s="26" cm="1">
        <f t="array" aca="1" ref="L423" ca="1">_FV(H423,"Change")</f>
        <v>0.98</v>
      </c>
      <c r="M423" s="23" cm="1">
        <f t="array" aca="1" ref="M423" ca="1">_FV(H423,"Open")</f>
        <v>116.57</v>
      </c>
      <c r="N423" s="23" cm="1">
        <f t="array" aca="1" ref="N423" ca="1">_FV(H423,"Low")</f>
        <v>116.57</v>
      </c>
      <c r="O423" s="23" cm="1">
        <f t="array" aca="1" ref="O423" ca="1">_FV(H423,"High")</f>
        <v>117.42100000000001</v>
      </c>
      <c r="P423" s="23" cm="1">
        <f t="array" aca="1" ref="P423" ca="1">_FV(H423,"Previous close",TRUE)</f>
        <v>116.08</v>
      </c>
      <c r="Q423" s="23" cm="1">
        <f t="array" aca="1" ref="Q423" ca="1">_FV(H423,"52 week low",TRUE)</f>
        <v>96.084999999999994</v>
      </c>
      <c r="R423" s="23" cm="1">
        <f t="array" aca="1" ref="R423" ca="1">_FV(H423,"52 week high",TRUE)</f>
        <v>130.84</v>
      </c>
      <c r="S423" s="8" cm="1">
        <f t="array" aca="1" ref="S423" ca="1">_FV(H423,"Volume")</f>
        <v>6181</v>
      </c>
      <c r="T423" s="7" cm="1">
        <f t="array" aca="1" ref="T423" ca="1">_FV(H423,"Volume average",TRUE)</f>
        <v>22522</v>
      </c>
      <c r="U423" s="7"/>
      <c r="V423" s="25" cm="1">
        <f t="array" aca="1" ref="V423" ca="1">_FV(H423,"Expense ratio",TRUE)</f>
        <v>1.2999999999999999E-3</v>
      </c>
      <c r="W423" s="24" cm="1">
        <f t="array" aca="1" ref="W423" ca="1">_FV(H423,"Market cap",TRUE)</f>
        <v>598100234</v>
      </c>
      <c r="Y423" t="str">
        <f t="shared" si="7"/>
        <v/>
      </c>
    </row>
    <row r="424" spans="1:25" hidden="1" x14ac:dyDescent="0.25">
      <c r="A424" s="43" t="s">
        <v>10156</v>
      </c>
      <c r="B424" s="43" t="s">
        <v>9864</v>
      </c>
      <c r="C424" s="46" t="s">
        <v>6600</v>
      </c>
      <c r="D424" t="s">
        <v>11716</v>
      </c>
      <c r="E424" s="25" t="s">
        <v>11717</v>
      </c>
      <c r="F424" s="25" t="s">
        <v>11772</v>
      </c>
      <c r="G424" t="s">
        <v>11625</v>
      </c>
      <c r="H424" s="43" t="e" vm="3776">
        <v>#VALUE!</v>
      </c>
      <c r="I424" s="31" cm="1">
        <f t="array" aca="1" ref="I424" ca="1">_FV(H424,"Last trade time",TRUE)</f>
        <v>45824.84027780078</v>
      </c>
      <c r="J424" s="23" cm="1">
        <f t="array" aca="1" ref="J424" ca="1">_FV(H424,"Price")</f>
        <v>77.694999999999993</v>
      </c>
      <c r="K424" s="27" cm="1">
        <f t="array" aca="1" ref="K424" ca="1">_FV(H424,"Change (%)",TRUE)</f>
        <v>8.9870000000000002E-3</v>
      </c>
      <c r="L424" s="26" cm="1">
        <f t="array" aca="1" ref="L424" ca="1">_FV(H424,"Change")</f>
        <v>0.69199999999999995</v>
      </c>
      <c r="M424" s="23" cm="1">
        <f t="array" aca="1" ref="M424" ca="1">_FV(H424,"Open")</f>
        <v>77.48</v>
      </c>
      <c r="N424" s="23" cm="1">
        <f t="array" aca="1" ref="N424" ca="1">_FV(H424,"Low")</f>
        <v>77.48</v>
      </c>
      <c r="O424" s="23" cm="1">
        <f t="array" aca="1" ref="O424" ca="1">_FV(H424,"High")</f>
        <v>77.959999999999994</v>
      </c>
      <c r="P424" s="23" cm="1">
        <f t="array" aca="1" ref="P424" ca="1">_FV(H424,"Previous close",TRUE)</f>
        <v>77.003</v>
      </c>
      <c r="Q424" s="23" cm="1">
        <f t="array" aca="1" ref="Q424" ca="1">_FV(H424,"52 week low",TRUE)</f>
        <v>64.02</v>
      </c>
      <c r="R424" s="23" cm="1">
        <f t="array" aca="1" ref="R424" ca="1">_FV(H424,"52 week high",TRUE)</f>
        <v>82.519900000000007</v>
      </c>
      <c r="S424" s="8" cm="1">
        <f t="array" aca="1" ref="S424" ca="1">_FV(H424,"Volume")</f>
        <v>14834</v>
      </c>
      <c r="T424" s="7" cm="1">
        <f t="array" aca="1" ref="T424" ca="1">_FV(H424,"Volume average",TRUE)</f>
        <v>19251</v>
      </c>
      <c r="U424" s="7"/>
      <c r="V424" s="25" cm="1">
        <f t="array" aca="1" ref="V424" ca="1">_FV(H424,"Expense ratio",TRUE)</f>
        <v>4.0000000000000002E-4</v>
      </c>
      <c r="W424" s="24" cm="1">
        <f t="array" aca="1" ref="W424" ca="1">_FV(H424,"Market cap",TRUE)</f>
        <v>1055750984.48</v>
      </c>
      <c r="Y424" t="str">
        <f t="shared" si="7"/>
        <v/>
      </c>
    </row>
    <row r="425" spans="1:25" hidden="1" x14ac:dyDescent="0.25">
      <c r="A425" s="43" t="s">
        <v>10872</v>
      </c>
      <c r="B425" s="43" t="s">
        <v>9177</v>
      </c>
      <c r="C425" s="43" t="s">
        <v>6600</v>
      </c>
      <c r="D425" s="43" t="s">
        <v>11716</v>
      </c>
      <c r="E425" t="s">
        <v>10164</v>
      </c>
      <c r="G425" t="s">
        <v>11438</v>
      </c>
      <c r="H425" s="43" t="e" vm="3477">
        <v>#VALUE!</v>
      </c>
      <c r="I425" s="31" cm="1">
        <f t="array" aca="1" ref="I425" ca="1">_FV(H425,"Last trade time",TRUE)</f>
        <v>45824.840277812502</v>
      </c>
      <c r="J425" s="23" cm="1">
        <f t="array" aca="1" ref="J425" ca="1">_FV(H425,"Price")</f>
        <v>173.48</v>
      </c>
      <c r="K425" s="27" cm="1">
        <f t="array" aca="1" ref="K425" ca="1">_FV(H425,"Change (%)",TRUE)</f>
        <v>1.4430000000000001E-3</v>
      </c>
      <c r="L425" s="26" cm="1">
        <f t="array" aca="1" ref="L425" ca="1">_FV(H425,"Change")</f>
        <v>0.25</v>
      </c>
      <c r="M425" s="23" cm="1">
        <f t="array" aca="1" ref="M425" ca="1">_FV(H425,"Open")</f>
        <v>174.2</v>
      </c>
      <c r="N425" s="23" cm="1">
        <f t="array" aca="1" ref="N425" ca="1">_FV(H425,"Low")</f>
        <v>173.15</v>
      </c>
      <c r="O425" s="23" cm="1">
        <f t="array" aca="1" ref="O425" ca="1">_FV(H425,"High")</f>
        <v>174.36</v>
      </c>
      <c r="P425" s="23" cm="1">
        <f t="array" aca="1" ref="P425" ca="1">_FV(H425,"Previous close",TRUE)</f>
        <v>173.23</v>
      </c>
      <c r="Q425" s="23" cm="1">
        <f t="array" aca="1" ref="Q425" ca="1">_FV(H425,"52 week low",TRUE)</f>
        <v>151.30000000000001</v>
      </c>
      <c r="R425" s="23" cm="1">
        <f t="array" aca="1" ref="R425" ca="1">_FV(H425,"52 week high",TRUE)</f>
        <v>178.29669999999999</v>
      </c>
      <c r="S425" s="8" cm="1">
        <f t="array" aca="1" ref="S425" ca="1">_FV(H425,"Volume")</f>
        <v>16541</v>
      </c>
      <c r="T425" s="7" cm="1">
        <f t="array" aca="1" ref="T425" ca="1">_FV(H425,"Volume average",TRUE)</f>
        <v>32888</v>
      </c>
      <c r="U425" s="7"/>
      <c r="V425" s="25" cm="1">
        <f t="array" aca="1" ref="V425" ca="1">_FV(H425,"Expense ratio",TRUE)</f>
        <v>1.1999999999999999E-3</v>
      </c>
      <c r="W425" s="24" cm="1">
        <f t="array" aca="1" ref="W425" ca="1">_FV(H425,"Market cap",TRUE)</f>
        <v>1063288659.47</v>
      </c>
      <c r="Y425" t="str">
        <f t="shared" si="7"/>
        <v/>
      </c>
    </row>
    <row r="426" spans="1:25" hidden="1" x14ac:dyDescent="0.25">
      <c r="A426" s="43" t="s">
        <v>10851</v>
      </c>
      <c r="B426" s="43" t="s">
        <v>9854</v>
      </c>
      <c r="C426" s="46" t="s">
        <v>6600</v>
      </c>
      <c r="D426" s="43" t="s">
        <v>11716</v>
      </c>
      <c r="E426" s="25" t="s">
        <v>10851</v>
      </c>
      <c r="F426" s="25"/>
      <c r="G426" t="s">
        <v>11624</v>
      </c>
      <c r="H426" s="43" t="e" vm="3771">
        <v>#VALUE!</v>
      </c>
      <c r="I426" s="31" cm="1">
        <f t="array" aca="1" ref="I426" ca="1">_FV(H426,"Last trade time",TRUE)</f>
        <v>45824.841232198436</v>
      </c>
      <c r="J426" s="23" cm="1">
        <f t="array" aca="1" ref="J426" ca="1">_FV(H426,"Price")</f>
        <v>81.510000000000005</v>
      </c>
      <c r="K426" s="27" cm="1">
        <f t="array" aca="1" ref="K426" ca="1">_FV(H426,"Change (%)",TRUE)</f>
        <v>4.3249999999999999E-3</v>
      </c>
      <c r="L426" s="26" cm="1">
        <f t="array" aca="1" ref="L426" ca="1">_FV(H426,"Change")</f>
        <v>0.35099999999999998</v>
      </c>
      <c r="M426" s="23" cm="1">
        <f t="array" aca="1" ref="M426" ca="1">_FV(H426,"Open")</f>
        <v>81.72</v>
      </c>
      <c r="N426" s="23" cm="1">
        <f t="array" aca="1" ref="N426" ca="1">_FV(H426,"Low")</f>
        <v>81.45</v>
      </c>
      <c r="O426" s="23" cm="1">
        <f t="array" aca="1" ref="O426" ca="1">_FV(H426,"High")</f>
        <v>81.900000000000006</v>
      </c>
      <c r="P426" s="23" cm="1">
        <f t="array" aca="1" ref="P426" ca="1">_FV(H426,"Previous close",TRUE)</f>
        <v>81.159000000000006</v>
      </c>
      <c r="Q426" s="23" cm="1">
        <f t="array" aca="1" ref="Q426" ca="1">_FV(H426,"52 week low",TRUE)</f>
        <v>70.577100000000002</v>
      </c>
      <c r="R426" s="23" cm="1">
        <f t="array" aca="1" ref="R426" ca="1">_FV(H426,"52 week high",TRUE)</f>
        <v>85.63</v>
      </c>
      <c r="S426" s="8" cm="1">
        <f t="array" aca="1" ref="S426" ca="1">_FV(H426,"Volume")</f>
        <v>69444</v>
      </c>
      <c r="T426" s="7" cm="1">
        <f t="array" aca="1" ref="T426" ca="1">_FV(H426,"Volume average",TRUE)</f>
        <v>29615</v>
      </c>
      <c r="U426" s="7"/>
      <c r="V426" s="25" cm="1">
        <f t="array" aca="1" ref="V426" ca="1">_FV(H426,"Expense ratio",TRUE)</f>
        <v>4.0000000000000002E-4</v>
      </c>
      <c r="W426" s="24" cm="1">
        <f t="array" aca="1" ref="W426" ca="1">_FV(H426,"Market cap",TRUE)</f>
        <v>1003422836.38</v>
      </c>
      <c r="Y426" t="str">
        <f t="shared" si="7"/>
        <v/>
      </c>
    </row>
    <row r="427" spans="1:25" hidden="1" x14ac:dyDescent="0.25">
      <c r="A427" s="43" t="s">
        <v>10871</v>
      </c>
      <c r="B427" s="43" t="s">
        <v>8083</v>
      </c>
      <c r="C427" s="43" t="s">
        <v>6600</v>
      </c>
      <c r="D427" s="43" t="s">
        <v>11716</v>
      </c>
      <c r="E427" t="s">
        <v>10157</v>
      </c>
      <c r="F427" t="s">
        <v>10164</v>
      </c>
      <c r="G427" t="s">
        <v>11830</v>
      </c>
      <c r="H427" s="43" t="e" vm="3024">
        <v>#VALUE!</v>
      </c>
      <c r="I427" s="31" cm="1">
        <f t="array" aca="1" ref="I427" ca="1">_FV(H427,"Last trade time",TRUE)</f>
        <v>45824.84027780078</v>
      </c>
      <c r="J427" s="23" cm="1">
        <f t="array" aca="1" ref="J427" ca="1">_FV(H427,"Price")</f>
        <v>45.337800000000001</v>
      </c>
      <c r="K427" s="27" cm="1">
        <f t="array" aca="1" ref="K427" ca="1">_FV(H427,"Change (%)",TRUE)</f>
        <v>2.2389999999999997E-3</v>
      </c>
      <c r="L427" s="26" cm="1">
        <f t="array" aca="1" ref="L427" ca="1">_FV(H427,"Change")</f>
        <v>0.1013</v>
      </c>
      <c r="M427" s="23" cm="1">
        <f t="array" aca="1" ref="M427" ca="1">_FV(H427,"Open")</f>
        <v>45.36</v>
      </c>
      <c r="N427" s="23" cm="1">
        <f t="array" aca="1" ref="N427" ca="1">_FV(H427,"Low")</f>
        <v>45.284500000000001</v>
      </c>
      <c r="O427" s="23" cm="1">
        <f t="array" aca="1" ref="O427" ca="1">_FV(H427,"High")</f>
        <v>45.634999999999998</v>
      </c>
      <c r="P427" s="23" cm="1">
        <f t="array" aca="1" ref="P427" ca="1">_FV(H427,"Previous close",TRUE)</f>
        <v>45.236499999999999</v>
      </c>
      <c r="Q427" s="23" cm="1">
        <f t="array" aca="1" ref="Q427" ca="1">_FV(H427,"52 week low",TRUE)</f>
        <v>40.935000000000002</v>
      </c>
      <c r="R427" s="23" cm="1">
        <f t="array" aca="1" ref="R427" ca="1">_FV(H427,"52 week high",TRUE)</f>
        <v>51.77</v>
      </c>
      <c r="S427" s="8" cm="1">
        <f t="array" aca="1" ref="S427" ca="1">_FV(H427,"Volume")</f>
        <v>5706</v>
      </c>
      <c r="T427" s="7" cm="1">
        <f t="array" aca="1" ref="T427" ca="1">_FV(H427,"Volume average",TRUE)</f>
        <v>17630</v>
      </c>
      <c r="U427" s="7"/>
      <c r="V427" s="25" cm="1">
        <f t="array" aca="1" ref="V427" ca="1">_FV(H427,"Expense ratio",TRUE)</f>
        <v>2.5000000000000001E-3</v>
      </c>
      <c r="W427" s="24" cm="1">
        <f t="array" aca="1" ref="W427" ca="1">_FV(H427,"Market cap",TRUE)</f>
        <v>285852461.87</v>
      </c>
      <c r="Y427" t="str">
        <f t="shared" si="7"/>
        <v/>
      </c>
    </row>
    <row r="428" spans="1:25" hidden="1" x14ac:dyDescent="0.25">
      <c r="A428" s="43" t="s">
        <v>10870</v>
      </c>
      <c r="B428" s="43" t="s">
        <v>8061</v>
      </c>
      <c r="C428" s="43" t="s">
        <v>6600</v>
      </c>
      <c r="D428" s="43" t="s">
        <v>11716</v>
      </c>
      <c r="E428" t="s">
        <v>10156</v>
      </c>
      <c r="F428" t="s">
        <v>10164</v>
      </c>
      <c r="G428" t="s">
        <v>11440</v>
      </c>
      <c r="H428" s="43" t="e" vm="3015">
        <v>#VALUE!</v>
      </c>
      <c r="I428" s="31" cm="1">
        <f t="array" aca="1" ref="I428" ca="1">_FV(H428,"Last trade time",TRUE)</f>
        <v>45824.840277812502</v>
      </c>
      <c r="J428" s="23" cm="1">
        <f t="array" aca="1" ref="J428" ca="1">_FV(H428,"Price")</f>
        <v>61.46</v>
      </c>
      <c r="K428" s="27" cm="1">
        <f t="array" aca="1" ref="K428" ca="1">_FV(H428,"Change (%)",TRUE)</f>
        <v>0</v>
      </c>
      <c r="L428" s="26" cm="1">
        <f t="array" aca="1" ref="L428" ca="1">_FV(H428,"Change")</f>
        <v>0</v>
      </c>
      <c r="M428" s="23" cm="1">
        <f t="array" aca="1" ref="M428" ca="1">_FV(H428,"Open")</f>
        <v>61.65</v>
      </c>
      <c r="N428" s="23" cm="1">
        <f t="array" aca="1" ref="N428" ca="1">_FV(H428,"Low")</f>
        <v>61.256100000000004</v>
      </c>
      <c r="O428" s="23" cm="1">
        <f t="array" aca="1" ref="O428" ca="1">_FV(H428,"High")</f>
        <v>61.951500000000003</v>
      </c>
      <c r="P428" s="23" cm="1">
        <f t="array" aca="1" ref="P428" ca="1">_FV(H428,"Previous close",TRUE)</f>
        <v>61.46</v>
      </c>
      <c r="Q428" s="23" cm="1">
        <f t="array" aca="1" ref="Q428" ca="1">_FV(H428,"52 week low",TRUE)</f>
        <v>54.3</v>
      </c>
      <c r="R428" s="23" cm="1">
        <f t="array" aca="1" ref="R428" ca="1">_FV(H428,"52 week high",TRUE)</f>
        <v>65.991</v>
      </c>
      <c r="S428" s="8" cm="1">
        <f t="array" aca="1" ref="S428" ca="1">_FV(H428,"Volume")</f>
        <v>17196</v>
      </c>
      <c r="T428" s="7" cm="1">
        <f t="array" aca="1" ref="T428" ca="1">_FV(H428,"Volume average",TRUE)</f>
        <v>31603</v>
      </c>
      <c r="U428" s="7"/>
      <c r="V428" s="25" cm="1">
        <f t="array" aca="1" ref="V428" ca="1">_FV(H428,"Expense ratio",TRUE)</f>
        <v>2.5000000000000001E-3</v>
      </c>
      <c r="W428" s="24" cm="1">
        <f t="array" aca="1" ref="W428" ca="1">_FV(H428,"Market cap",TRUE)</f>
        <v>824812011.09000003</v>
      </c>
      <c r="Y428" t="str">
        <f t="shared" si="7"/>
        <v/>
      </c>
    </row>
    <row r="429" spans="1:25" hidden="1" x14ac:dyDescent="0.25">
      <c r="A429" s="43" t="s">
        <v>7357</v>
      </c>
      <c r="B429" s="43" t="s">
        <v>7356</v>
      </c>
      <c r="C429" s="43" t="s">
        <v>6600</v>
      </c>
      <c r="D429" t="s">
        <v>11716</v>
      </c>
      <c r="E429" t="s">
        <v>10162</v>
      </c>
      <c r="G429" t="s">
        <v>11684</v>
      </c>
      <c r="H429" s="43" t="e" vm="2724">
        <v>#VALUE!</v>
      </c>
      <c r="I429" s="31" cm="1">
        <f t="array" aca="1" ref="I429" ca="1">_FV(H429,"Last trade time",TRUE)</f>
        <v>45824.840277823438</v>
      </c>
      <c r="J429" s="23" cm="1">
        <f t="array" aca="1" ref="J429" ca="1">_FV(H429,"Price")</f>
        <v>48.03</v>
      </c>
      <c r="K429" s="27" cm="1">
        <f t="array" aca="1" ref="K429" ca="1">_FV(H429,"Change (%)",TRUE)</f>
        <v>1.1467E-2</v>
      </c>
      <c r="L429" s="26" cm="1">
        <f t="array" aca="1" ref="L429" ca="1">_FV(H429,"Change")</f>
        <v>0.54449999999999998</v>
      </c>
      <c r="M429" s="23" cm="1">
        <f t="array" aca="1" ref="M429" ca="1">_FV(H429,"Open")</f>
        <v>47.91</v>
      </c>
      <c r="N429" s="23" cm="1">
        <f t="array" aca="1" ref="N429" ca="1">_FV(H429,"Low")</f>
        <v>47.91</v>
      </c>
      <c r="O429" s="23" cm="1">
        <f t="array" aca="1" ref="O429" ca="1">_FV(H429,"High")</f>
        <v>48.17</v>
      </c>
      <c r="P429" s="23" cm="1">
        <f t="array" aca="1" ref="P429" ca="1">_FV(H429,"Previous close",TRUE)</f>
        <v>47.485500000000002</v>
      </c>
      <c r="Q429" s="23" cm="1">
        <f t="array" aca="1" ref="Q429" ca="1">_FV(H429,"52 week low",TRUE)</f>
        <v>37.885199999999998</v>
      </c>
      <c r="R429" s="23" cm="1">
        <f t="array" aca="1" ref="R429" ca="1">_FV(H429,"52 week high",TRUE)</f>
        <v>53.774999999999999</v>
      </c>
      <c r="S429" s="8" cm="1">
        <f t="array" aca="1" ref="S429" ca="1">_FV(H429,"Volume")</f>
        <v>3923</v>
      </c>
      <c r="T429" s="7" cm="1">
        <f t="array" aca="1" ref="T429" ca="1">_FV(H429,"Volume average",TRUE)</f>
        <v>9429</v>
      </c>
      <c r="U429" s="7"/>
      <c r="V429" s="25" cm="1">
        <f t="array" aca="1" ref="V429" ca="1">_FV(H429,"Expense ratio",TRUE)</f>
        <v>3.4999999999999996E-3</v>
      </c>
      <c r="W429" s="24" cm="1">
        <f t="array" aca="1" ref="W429" ca="1">_FV(H429,"Market cap",TRUE)</f>
        <v>284158711.52999997</v>
      </c>
      <c r="Y429" t="str">
        <f t="shared" si="7"/>
        <v/>
      </c>
    </row>
    <row r="430" spans="1:25" hidden="1" x14ac:dyDescent="0.25">
      <c r="A430" s="43" t="s">
        <v>9139</v>
      </c>
      <c r="B430" s="43" t="s">
        <v>9138</v>
      </c>
      <c r="C430" s="43" t="s">
        <v>6600</v>
      </c>
      <c r="D430" s="43" t="s">
        <v>11716</v>
      </c>
      <c r="E430" t="s">
        <v>10166</v>
      </c>
      <c r="G430" t="s">
        <v>11690</v>
      </c>
      <c r="H430" s="43" t="e" vm="3459">
        <v>#VALUE!</v>
      </c>
      <c r="I430" s="31" cm="1">
        <f t="array" aca="1" ref="I430" ca="1">_FV(H430,"Last trade time",TRUE)</f>
        <v>45824.840348760939</v>
      </c>
      <c r="J430" s="23" cm="1">
        <f t="array" aca="1" ref="J430" ca="1">_FV(H430,"Price")</f>
        <v>127.56</v>
      </c>
      <c r="K430" s="27" cm="1">
        <f t="array" aca="1" ref="K430" ca="1">_FV(H430,"Change (%)",TRUE)</f>
        <v>4.4089999999999997E-3</v>
      </c>
      <c r="L430" s="26" cm="1">
        <f t="array" aca="1" ref="L430" ca="1">_FV(H430,"Change")</f>
        <v>0.56000000000000005</v>
      </c>
      <c r="M430" s="23" cm="1">
        <f t="array" aca="1" ref="M430" ca="1">_FV(H430,"Open")</f>
        <v>127.33</v>
      </c>
      <c r="N430" s="23" cm="1">
        <f t="array" aca="1" ref="N430" ca="1">_FV(H430,"Low")</f>
        <v>127.26</v>
      </c>
      <c r="O430" s="23" cm="1">
        <f t="array" aca="1" ref="O430" ca="1">_FV(H430,"High")</f>
        <v>128.035</v>
      </c>
      <c r="P430" s="23" cm="1">
        <f t="array" aca="1" ref="P430" ca="1">_FV(H430,"Previous close",TRUE)</f>
        <v>127</v>
      </c>
      <c r="Q430" s="23" cm="1">
        <f t="array" aca="1" ref="Q430" ca="1">_FV(H430,"52 week low",TRUE)</f>
        <v>111.96</v>
      </c>
      <c r="R430" s="23" cm="1">
        <f t="array" aca="1" ref="R430" ca="1">_FV(H430,"52 week high",TRUE)</f>
        <v>128.81</v>
      </c>
      <c r="S430" s="8" cm="1">
        <f t="array" aca="1" ref="S430" ca="1">_FV(H430,"Volume")</f>
        <v>9834</v>
      </c>
      <c r="T430" s="7" cm="1">
        <f t="array" aca="1" ref="T430" ca="1">_FV(H430,"Volume average",TRUE)</f>
        <v>18091</v>
      </c>
      <c r="U430" s="7"/>
      <c r="V430" s="25" cm="1">
        <f t="array" aca="1" ref="V430" ca="1">_FV(H430,"Expense ratio",TRUE)</f>
        <v>1.2999999999999999E-3</v>
      </c>
      <c r="W430" s="24" cm="1">
        <f t="array" aca="1" ref="W430" ca="1">_FV(H430,"Market cap",TRUE)</f>
        <v>278327992</v>
      </c>
      <c r="Y430" t="str">
        <f t="shared" si="7"/>
        <v/>
      </c>
    </row>
    <row r="431" spans="1:25" hidden="1" x14ac:dyDescent="0.25">
      <c r="A431" s="43" t="s">
        <v>10157</v>
      </c>
      <c r="B431" s="43" t="s">
        <v>9912</v>
      </c>
      <c r="C431" s="46" t="s">
        <v>6600</v>
      </c>
      <c r="D431" t="s">
        <v>11716</v>
      </c>
      <c r="E431" s="25" t="s">
        <v>11717</v>
      </c>
      <c r="F431" s="25" t="s">
        <v>11734</v>
      </c>
      <c r="G431" t="s">
        <v>11628</v>
      </c>
      <c r="H431" s="43" t="e" vm="3797">
        <v>#VALUE!</v>
      </c>
      <c r="I431" s="31" cm="1">
        <f t="array" aca="1" ref="I431" ca="1">_FV(H431,"Last trade time",TRUE)</f>
        <v>45824.84027780078</v>
      </c>
      <c r="J431" s="23" cm="1">
        <f t="array" aca="1" ref="J431" ca="1">_FV(H431,"Price")</f>
        <v>56.73</v>
      </c>
      <c r="K431" s="27" cm="1">
        <f t="array" aca="1" ref="K431" ca="1">_FV(H431,"Change (%)",TRUE)</f>
        <v>9.5560000000000003E-3</v>
      </c>
      <c r="L431" s="26" cm="1">
        <f t="array" aca="1" ref="L431" ca="1">_FV(H431,"Change")</f>
        <v>0.53700000000000003</v>
      </c>
      <c r="M431" s="23" cm="1">
        <f t="array" aca="1" ref="M431" ca="1">_FV(H431,"Open")</f>
        <v>56.58</v>
      </c>
      <c r="N431" s="23" cm="1">
        <f t="array" aca="1" ref="N431" ca="1">_FV(H431,"Low")</f>
        <v>56.58</v>
      </c>
      <c r="O431" s="23" cm="1">
        <f t="array" aca="1" ref="O431" ca="1">_FV(H431,"High")</f>
        <v>56.97</v>
      </c>
      <c r="P431" s="23" cm="1">
        <f t="array" aca="1" ref="P431" ca="1">_FV(H431,"Previous close",TRUE)</f>
        <v>56.192999999999998</v>
      </c>
      <c r="Q431" s="23" cm="1">
        <f t="array" aca="1" ref="Q431" ca="1">_FV(H431,"52 week low",TRUE)</f>
        <v>46.59</v>
      </c>
      <c r="R431" s="23" cm="1">
        <f t="array" aca="1" ref="R431" ca="1">_FV(H431,"52 week high",TRUE)</f>
        <v>64.663799999999995</v>
      </c>
      <c r="S431" s="8" cm="1">
        <f t="array" aca="1" ref="S431" ca="1">_FV(H431,"Volume")</f>
        <v>3873</v>
      </c>
      <c r="T431" s="7" cm="1">
        <f t="array" aca="1" ref="T431" ca="1">_FV(H431,"Volume average",TRUE)</f>
        <v>5661</v>
      </c>
      <c r="U431" s="7"/>
      <c r="V431" s="25" cm="1">
        <f t="array" aca="1" ref="V431" ca="1">_FV(H431,"Expense ratio",TRUE)</f>
        <v>4.0000000000000002E-4</v>
      </c>
      <c r="W431" s="24" cm="1">
        <f t="array" aca="1" ref="W431" ca="1">_FV(H431,"Market cap",TRUE)</f>
        <v>226354402.91999999</v>
      </c>
      <c r="Y431" t="str">
        <f t="shared" si="7"/>
        <v/>
      </c>
    </row>
    <row r="432" spans="1:25" hidden="1" x14ac:dyDescent="0.25">
      <c r="A432" s="43" t="s">
        <v>10774</v>
      </c>
      <c r="B432" s="43" t="s">
        <v>6973</v>
      </c>
      <c r="C432" s="43" t="s">
        <v>6600</v>
      </c>
      <c r="D432" s="43" t="s">
        <v>11716</v>
      </c>
      <c r="E432" t="s">
        <v>11759</v>
      </c>
      <c r="G432" t="s">
        <v>11500</v>
      </c>
      <c r="H432" s="43" t="e" vm="2572">
        <v>#VALUE!</v>
      </c>
      <c r="I432" s="31" cm="1">
        <f t="array" aca="1" ref="I432" ca="1">_FV(H432,"Last trade time",TRUE)</f>
        <v>45824.840277812502</v>
      </c>
      <c r="J432" s="23" cm="1">
        <f t="array" aca="1" ref="J432" ca="1">_FV(H432,"Price")</f>
        <v>50.195999999999998</v>
      </c>
      <c r="K432" s="27" cm="1">
        <f t="array" aca="1" ref="K432" ca="1">_FV(H432,"Change (%)",TRUE)</f>
        <v>1.3651E-2</v>
      </c>
      <c r="L432" s="26" cm="1">
        <f t="array" aca="1" ref="L432" ca="1">_FV(H432,"Change")</f>
        <v>0.67600000000000005</v>
      </c>
      <c r="M432" s="23" cm="1">
        <f t="array" aca="1" ref="M432" ca="1">_FV(H432,"Open")</f>
        <v>49.93</v>
      </c>
      <c r="N432" s="23" cm="1">
        <f t="array" aca="1" ref="N432" ca="1">_FV(H432,"Low")</f>
        <v>49.93</v>
      </c>
      <c r="O432" s="23" cm="1">
        <f t="array" aca="1" ref="O432" ca="1">_FV(H432,"High")</f>
        <v>50.32</v>
      </c>
      <c r="P432" s="23" cm="1">
        <f t="array" aca="1" ref="P432" ca="1">_FV(H432,"Previous close",TRUE)</f>
        <v>49.52</v>
      </c>
      <c r="Q432" s="23" cm="1">
        <f t="array" aca="1" ref="Q432" ca="1">_FV(H432,"52 week low",TRUE)</f>
        <v>41.918199999999999</v>
      </c>
      <c r="R432" s="23" cm="1">
        <f t="array" aca="1" ref="R432" ca="1">_FV(H432,"52 week high",TRUE)</f>
        <v>59.344200000000001</v>
      </c>
      <c r="S432" s="8" cm="1">
        <f t="array" aca="1" ref="S432" ca="1">_FV(H432,"Volume")</f>
        <v>23171</v>
      </c>
      <c r="T432" s="7" cm="1">
        <f t="array" aca="1" ref="T432" ca="1">_FV(H432,"Volume average",TRUE)</f>
        <v>21606</v>
      </c>
      <c r="U432" s="7"/>
      <c r="V432" s="25" cm="1">
        <f t="array" aca="1" ref="V432" ca="1">_FV(H432,"Expense ratio",TRUE)</f>
        <v>3.8E-3</v>
      </c>
      <c r="W432" s="24" cm="1">
        <f t="array" aca="1" ref="W432" ca="1">_FV(H432,"Market cap",TRUE)</f>
        <v>570468820.12</v>
      </c>
      <c r="Y432" t="str">
        <f t="shared" si="7"/>
        <v/>
      </c>
    </row>
    <row r="433" spans="1:25" hidden="1" x14ac:dyDescent="0.25">
      <c r="A433" s="43" t="s">
        <v>10873</v>
      </c>
      <c r="B433" s="43" t="s">
        <v>9238</v>
      </c>
      <c r="C433" s="43" t="s">
        <v>6600</v>
      </c>
      <c r="D433" s="43" t="s">
        <v>11716</v>
      </c>
      <c r="E433" t="s">
        <v>10164</v>
      </c>
      <c r="G433" t="s">
        <v>11439</v>
      </c>
      <c r="H433" s="43" t="e" vm="3503">
        <v>#VALUE!</v>
      </c>
      <c r="I433" s="31" cm="1">
        <f t="array" aca="1" ref="I433" ca="1">_FV(H433,"Last trade time",TRUE)</f>
        <v>45824.840277812502</v>
      </c>
      <c r="J433" s="23" cm="1">
        <f t="array" aca="1" ref="J433" ca="1">_FV(H433,"Price")</f>
        <v>123.4589</v>
      </c>
      <c r="K433" s="27" cm="1">
        <f t="array" aca="1" ref="K433" ca="1">_FV(H433,"Change (%)",TRUE)</f>
        <v>5.5120000000000004E-3</v>
      </c>
      <c r="L433" s="26" cm="1">
        <f t="array" aca="1" ref="L433" ca="1">_FV(H433,"Change")</f>
        <v>0.67679999999999996</v>
      </c>
      <c r="M433" s="23" cm="1">
        <f t="array" aca="1" ref="M433" ca="1">_FV(H433,"Open")</f>
        <v>123.58</v>
      </c>
      <c r="N433" s="23" cm="1">
        <f t="array" aca="1" ref="N433" ca="1">_FV(H433,"Low")</f>
        <v>123.2359</v>
      </c>
      <c r="O433" s="23" cm="1">
        <f t="array" aca="1" ref="O433" ca="1">_FV(H433,"High")</f>
        <v>124.48</v>
      </c>
      <c r="P433" s="23" cm="1">
        <f t="array" aca="1" ref="P433" ca="1">_FV(H433,"Previous close",TRUE)</f>
        <v>122.7821</v>
      </c>
      <c r="Q433" s="23" cm="1">
        <f t="array" aca="1" ref="Q433" ca="1">_FV(H433,"52 week low",TRUE)</f>
        <v>106.095</v>
      </c>
      <c r="R433" s="23" cm="1">
        <f t="array" aca="1" ref="R433" ca="1">_FV(H433,"52 week high",TRUE)</f>
        <v>142.43389999999999</v>
      </c>
      <c r="S433" s="8" cm="1">
        <f t="array" aca="1" ref="S433" ca="1">_FV(H433,"Volume")</f>
        <v>2426</v>
      </c>
      <c r="T433" s="7" cm="1">
        <f t="array" aca="1" ref="T433" ca="1">_FV(H433,"Volume average",TRUE)</f>
        <v>4062</v>
      </c>
      <c r="U433" s="7"/>
      <c r="V433" s="25" cm="1">
        <f t="array" aca="1" ref="V433" ca="1">_FV(H433,"Expense ratio",TRUE)</f>
        <v>1.1999999999999999E-3</v>
      </c>
      <c r="W433" s="24" cm="1">
        <f t="array" aca="1" ref="W433" ca="1">_FV(H433,"Market cap",TRUE)</f>
        <v>194839332.21000001</v>
      </c>
      <c r="Y433" t="str">
        <f t="shared" si="7"/>
        <v/>
      </c>
    </row>
    <row r="434" spans="1:25" hidden="1" x14ac:dyDescent="0.25">
      <c r="A434" s="43" t="s">
        <v>10776</v>
      </c>
      <c r="B434" s="43" t="s">
        <v>6949</v>
      </c>
      <c r="C434" s="43" t="s">
        <v>6600</v>
      </c>
      <c r="D434" s="43" t="s">
        <v>11716</v>
      </c>
      <c r="E434" t="s">
        <v>11749</v>
      </c>
      <c r="G434" t="s">
        <v>11495</v>
      </c>
      <c r="H434" s="43" t="e" vm="2562">
        <v>#VALUE!</v>
      </c>
      <c r="I434" s="31" cm="1">
        <f t="array" aca="1" ref="I434" ca="1">_FV(H434,"Last trade time",TRUE)</f>
        <v>45824.840277823438</v>
      </c>
      <c r="J434" s="23" cm="1">
        <f t="array" aca="1" ref="J434" ca="1">_FV(H434,"Price")</f>
        <v>111.056</v>
      </c>
      <c r="K434" s="27" cm="1">
        <f t="array" aca="1" ref="K434" ca="1">_FV(H434,"Change (%)",TRUE)</f>
        <v>6.3060000000000008E-3</v>
      </c>
      <c r="L434" s="26" cm="1">
        <f t="array" aca="1" ref="L434" ca="1">_FV(H434,"Change")</f>
        <v>0.69589999999999996</v>
      </c>
      <c r="M434" s="23" cm="1">
        <f t="array" aca="1" ref="M434" ca="1">_FV(H434,"Open")</f>
        <v>111.31</v>
      </c>
      <c r="N434" s="23" cm="1">
        <f t="array" aca="1" ref="N434" ca="1">_FV(H434,"Low")</f>
        <v>110.91</v>
      </c>
      <c r="O434" s="23" cm="1">
        <f t="array" aca="1" ref="O434" ca="1">_FV(H434,"High")</f>
        <v>111.31</v>
      </c>
      <c r="P434" s="23" cm="1">
        <f t="array" aca="1" ref="P434" ca="1">_FV(H434,"Previous close",TRUE)</f>
        <v>110.3601</v>
      </c>
      <c r="Q434" s="23" cm="1">
        <f t="array" aca="1" ref="Q434" ca="1">_FV(H434,"52 week low",TRUE)</f>
        <v>95.92</v>
      </c>
      <c r="R434" s="23" cm="1">
        <f t="array" aca="1" ref="R434" ca="1">_FV(H434,"52 week high",TRUE)</f>
        <v>114.84</v>
      </c>
      <c r="S434" s="8" cm="1">
        <f t="array" aca="1" ref="S434" ca="1">_FV(H434,"Volume")</f>
        <v>4697</v>
      </c>
      <c r="T434" s="7" cm="1">
        <f t="array" aca="1" ref="T434" ca="1">_FV(H434,"Volume average",TRUE)</f>
        <v>2342</v>
      </c>
      <c r="U434" s="7"/>
      <c r="V434" s="25" cm="1">
        <f t="array" aca="1" ref="V434" ca="1">_FV(H434,"Expense ratio",TRUE)</f>
        <v>3.8E-3</v>
      </c>
      <c r="W434" s="24" cm="1">
        <f t="array" aca="1" ref="W434" ca="1">_FV(H434,"Market cap",TRUE)</f>
        <v>380485798.97000003</v>
      </c>
      <c r="Y434" t="str">
        <f t="shared" si="7"/>
        <v/>
      </c>
    </row>
    <row r="435" spans="1:25" hidden="1" x14ac:dyDescent="0.25">
      <c r="A435" s="43" t="s">
        <v>4509</v>
      </c>
      <c r="B435" s="43" t="s">
        <v>8811</v>
      </c>
      <c r="C435" s="46" t="s">
        <v>6600</v>
      </c>
      <c r="D435" s="46" t="s">
        <v>11731</v>
      </c>
      <c r="E435" s="25" t="s">
        <v>11732</v>
      </c>
      <c r="F435" s="25"/>
      <c r="G435" t="s">
        <v>11619</v>
      </c>
      <c r="H435" s="43" t="e" vm="3323">
        <v>#VALUE!</v>
      </c>
      <c r="I435" s="31" cm="1">
        <f t="array" aca="1" ref="I435" ca="1">_FV(H435,"Last trade time",TRUE)</f>
        <v>45824.943093726564</v>
      </c>
      <c r="J435" s="23" cm="1">
        <f t="array" aca="1" ref="J435" ca="1">_FV(H435,"Price")</f>
        <v>426.3</v>
      </c>
      <c r="K435" s="27" cm="1">
        <f t="array" aca="1" ref="K435" ca="1">_FV(H435,"Change (%)",TRUE)</f>
        <v>8.2540000000000009E-3</v>
      </c>
      <c r="L435" s="26" cm="1">
        <f t="array" aca="1" ref="L435" ca="1">_FV(H435,"Change")</f>
        <v>3.49</v>
      </c>
      <c r="M435" s="23" cm="1">
        <f t="array" aca="1" ref="M435" ca="1">_FV(H435,"Open")</f>
        <v>425.05</v>
      </c>
      <c r="N435" s="23" cm="1">
        <f t="array" aca="1" ref="N435" ca="1">_FV(H435,"Low")</f>
        <v>424.88</v>
      </c>
      <c r="O435" s="23" cm="1">
        <f t="array" aca="1" ref="O435" ca="1">_FV(H435,"High")</f>
        <v>428.2</v>
      </c>
      <c r="P435" s="23" cm="1">
        <f t="array" aca="1" ref="P435" ca="1">_FV(H435,"Previous close",TRUE)</f>
        <v>422.81</v>
      </c>
      <c r="Q435" s="23" cm="1">
        <f t="array" aca="1" ref="Q435" ca="1">_FV(H435,"52 week low",TRUE)</f>
        <v>366.32</v>
      </c>
      <c r="R435" s="23" cm="1">
        <f t="array" aca="1" ref="R435" ca="1">_FV(H435,"52 week high",TRUE)</f>
        <v>451.55</v>
      </c>
      <c r="S435" s="8" cm="1">
        <f t="array" aca="1" ref="S435" ca="1">_FV(H435,"Volume")</f>
        <v>3169520</v>
      </c>
      <c r="T435" s="7" cm="1">
        <f t="array" aca="1" ref="T435" ca="1">_FV(H435,"Volume average",TRUE)</f>
        <v>2733669</v>
      </c>
      <c r="U435" s="7"/>
      <c r="V435" s="25" cm="1">
        <f t="array" aca="1" ref="V435" ca="1">_FV(H435,"Expense ratio",TRUE)</f>
        <v>1.6000000000000001E-3</v>
      </c>
      <c r="W435" s="24" cm="1">
        <f t="array" aca="1" ref="W435" ca="1">_FV(H435,"Market cap",TRUE)</f>
        <v>38382734815.220001</v>
      </c>
      <c r="Y435" t="str">
        <f t="shared" si="7"/>
        <v/>
      </c>
    </row>
    <row r="436" spans="1:25" hidden="1" x14ac:dyDescent="0.25">
      <c r="A436" s="43" t="s">
        <v>11778</v>
      </c>
      <c r="B436" s="43" t="s">
        <v>9416</v>
      </c>
      <c r="C436" s="46" t="s">
        <v>6600</v>
      </c>
      <c r="D436" s="46" t="s">
        <v>11731</v>
      </c>
      <c r="E436" s="25" t="s">
        <v>11762</v>
      </c>
      <c r="F436" s="25"/>
      <c r="G436" t="s">
        <v>11503</v>
      </c>
      <c r="H436" s="43" t="e" vm="3579">
        <v>#VALUE!</v>
      </c>
      <c r="I436" s="31" cm="1">
        <f t="array" aca="1" ref="I436" ca="1">_FV(H436,"Last trade time",TRUE)</f>
        <v>45824.943134003908</v>
      </c>
      <c r="J436" s="23" cm="1">
        <f t="array" aca="1" ref="J436" ca="1">_FV(H436,"Price")</f>
        <v>602.79999999999995</v>
      </c>
      <c r="K436" s="27" cm="1">
        <f t="array" aca="1" ref="K436" ca="1">_FV(H436,"Change (%)",TRUE)</f>
        <v>9.7149999999999997E-3</v>
      </c>
      <c r="L436" s="26" cm="1">
        <f t="array" aca="1" ref="L436" ca="1">_FV(H436,"Change")</f>
        <v>5.8</v>
      </c>
      <c r="M436" s="23" cm="1">
        <f t="array" aca="1" ref="M436" ca="1">_FV(H436,"Open")</f>
        <v>600.4</v>
      </c>
      <c r="N436" s="23" cm="1">
        <f t="array" aca="1" ref="N436" ca="1">_FV(H436,"Low")</f>
        <v>600.22</v>
      </c>
      <c r="O436" s="23" cm="1">
        <f t="array" aca="1" ref="O436" ca="1">_FV(H436,"High")</f>
        <v>604.45000000000005</v>
      </c>
      <c r="P436" s="23" cm="1">
        <f t="array" aca="1" ref="P436" ca="1">_FV(H436,"Previous close",TRUE)</f>
        <v>597</v>
      </c>
      <c r="Q436" s="23" cm="1">
        <f t="array" aca="1" ref="Q436" ca="1">_FV(H436,"52 week low",TRUE)</f>
        <v>481.8</v>
      </c>
      <c r="R436" s="23" cm="1">
        <f t="array" aca="1" ref="R436" ca="1">_FV(H436,"52 week high",TRUE)</f>
        <v>613.23</v>
      </c>
      <c r="S436" s="8" cm="1">
        <f t="array" aca="1" ref="S436" ca="1">_FV(H436,"Volume")</f>
        <v>79235094</v>
      </c>
      <c r="T436" s="7" cm="1">
        <f t="array" aca="1" ref="T436" ca="1">_FV(H436,"Volume average",TRUE)</f>
        <v>68850254</v>
      </c>
      <c r="U436" s="7"/>
      <c r="V436" s="25" cm="1">
        <f t="array" aca="1" ref="V436" ca="1">_FV(H436,"Expense ratio",TRUE)</f>
        <v>9.4499999999999998E-4</v>
      </c>
      <c r="W436" s="24" cm="1">
        <f t="array" aca="1" ref="W436" ca="1">_FV(H436,"Market cap",TRUE)</f>
        <v>603516970575.17004</v>
      </c>
      <c r="Y436" t="str">
        <f t="shared" si="7"/>
        <v/>
      </c>
    </row>
    <row r="437" spans="1:25" hidden="1" x14ac:dyDescent="0.25">
      <c r="A437" s="43" t="s">
        <v>9994</v>
      </c>
      <c r="B437" s="43" t="s">
        <v>9993</v>
      </c>
      <c r="C437" s="46" t="s">
        <v>6600</v>
      </c>
      <c r="D437" s="46" t="s">
        <v>11731</v>
      </c>
      <c r="E437" s="25" t="s">
        <v>11778</v>
      </c>
      <c r="F437" s="25"/>
      <c r="G437" t="s">
        <v>11696</v>
      </c>
      <c r="H437" s="43" t="e" vm="3832">
        <v>#VALUE!</v>
      </c>
      <c r="I437" s="31" cm="1">
        <f t="array" aca="1" ref="I437" ca="1">_FV(H437,"Last trade time",TRUE)</f>
        <v>45824.908089548437</v>
      </c>
      <c r="J437" s="23" cm="1">
        <f t="array" aca="1" ref="J437" ca="1">_FV(H437,"Price")</f>
        <v>131.26</v>
      </c>
      <c r="K437" s="27" cm="1">
        <f t="array" aca="1" ref="K437" ca="1">_FV(H437,"Change (%)",TRUE)</f>
        <v>1.0204999999999999E-2</v>
      </c>
      <c r="L437" s="26" cm="1">
        <f t="array" aca="1" ref="L437" ca="1">_FV(H437,"Change")</f>
        <v>1.3260000000000001</v>
      </c>
      <c r="M437" s="23" cm="1">
        <f t="array" aca="1" ref="M437" ca="1">_FV(H437,"Open")</f>
        <v>130.78</v>
      </c>
      <c r="N437" s="23" cm="1">
        <f t="array" aca="1" ref="N437" ca="1">_FV(H437,"Low")</f>
        <v>130.78</v>
      </c>
      <c r="O437" s="23" cm="1">
        <f t="array" aca="1" ref="O437" ca="1">_FV(H437,"High")</f>
        <v>131.63999999999999</v>
      </c>
      <c r="P437" s="23" cm="1">
        <f t="array" aca="1" ref="P437" ca="1">_FV(H437,"Previous close",TRUE)</f>
        <v>129.934</v>
      </c>
      <c r="Q437" s="23" cm="1">
        <f t="array" aca="1" ref="Q437" ca="1">_FV(H437,"52 week low",TRUE)</f>
        <v>105</v>
      </c>
      <c r="R437" s="23" cm="1">
        <f t="array" aca="1" ref="R437" ca="1">_FV(H437,"52 week high",TRUE)</f>
        <v>134.69999999999999</v>
      </c>
      <c r="S437" s="8" cm="1">
        <f t="array" aca="1" ref="S437" ca="1">_FV(H437,"Volume")</f>
        <v>849844</v>
      </c>
      <c r="T437" s="7" cm="1">
        <f t="array" aca="1" ref="T437" ca="1">_FV(H437,"Volume average",TRUE)</f>
        <v>1535217</v>
      </c>
      <c r="U437" s="7"/>
      <c r="V437" s="25" cm="1">
        <f t="array" aca="1" ref="V437" ca="1">_FV(H437,"Expense ratio",TRUE)</f>
        <v>2.9999999999999997E-4</v>
      </c>
      <c r="W437" s="24" cm="1">
        <f t="array" aca="1" ref="W437" ca="1">_FV(H437,"Market cap",TRUE)</f>
        <v>67342925654.080002</v>
      </c>
      <c r="Y437" t="str">
        <f t="shared" si="7"/>
        <v/>
      </c>
    </row>
    <row r="438" spans="1:25" hidden="1" x14ac:dyDescent="0.25">
      <c r="A438" s="43" t="s">
        <v>10155</v>
      </c>
      <c r="B438" s="43" t="s">
        <v>8412</v>
      </c>
      <c r="C438" s="46" t="s">
        <v>6600</v>
      </c>
      <c r="D438" s="46" t="s">
        <v>11731</v>
      </c>
      <c r="E438" s="25" t="s">
        <v>11798</v>
      </c>
      <c r="F438" s="25"/>
      <c r="G438" t="s">
        <v>11620</v>
      </c>
      <c r="H438" s="43" t="e" vm="3159">
        <v>#VALUE!</v>
      </c>
      <c r="I438" s="31" cm="1">
        <f t="array" aca="1" ref="I438" ca="1">_FV(H438,"Last trade time",TRUE)</f>
        <v>45824.940842476564</v>
      </c>
      <c r="J438" s="23" cm="1">
        <f t="array" aca="1" ref="J438" ca="1">_FV(H438,"Price")</f>
        <v>534.29</v>
      </c>
      <c r="K438" s="27" cm="1">
        <f t="array" aca="1" ref="K438" ca="1">_FV(H438,"Change (%)",TRUE)</f>
        <v>1.391E-2</v>
      </c>
      <c r="L438" s="26" cm="1">
        <f t="array" aca="1" ref="L438" ca="1">_FV(H438,"Change")</f>
        <v>7.33</v>
      </c>
      <c r="M438" s="23" cm="1">
        <f t="array" aca="1" ref="M438" ca="1">_FV(H438,"Open")</f>
        <v>530.5</v>
      </c>
      <c r="N438" s="23" cm="1">
        <f t="array" aca="1" ref="N438" ca="1">_FV(H438,"Low")</f>
        <v>530.45000000000005</v>
      </c>
      <c r="O438" s="23" cm="1">
        <f t="array" aca="1" ref="O438" ca="1">_FV(H438,"High")</f>
        <v>535.37</v>
      </c>
      <c r="P438" s="23" cm="1">
        <f t="array" aca="1" ref="P438" ca="1">_FV(H438,"Previous close",TRUE)</f>
        <v>526.96</v>
      </c>
      <c r="Q438" s="23" cm="1">
        <f t="array" aca="1" ref="Q438" ca="1">_FV(H438,"52 week low",TRUE)</f>
        <v>402.39</v>
      </c>
      <c r="R438" s="23" cm="1">
        <f t="array" aca="1" ref="R438" ca="1">_FV(H438,"52 week high",TRUE)</f>
        <v>540.80999999999995</v>
      </c>
      <c r="S438" s="8" cm="1">
        <f t="array" aca="1" ref="S438" ca="1">_FV(H438,"Volume")</f>
        <v>37219340</v>
      </c>
      <c r="T438" s="7" cm="1">
        <f t="array" aca="1" ref="T438" ca="1">_FV(H438,"Volume average",TRUE)</f>
        <v>48967285</v>
      </c>
      <c r="U438" s="7"/>
      <c r="V438" s="25" cm="1">
        <f t="array" aca="1" ref="V438" ca="1">_FV(H438,"Expense ratio",TRUE)</f>
        <v>2E-3</v>
      </c>
      <c r="W438" s="24" cm="1">
        <f t="array" aca="1" ref="W438" ca="1">_FV(H438,"Market cap",TRUE)</f>
        <v>333551600804.32001</v>
      </c>
      <c r="Y438" t="str">
        <f t="shared" si="7"/>
        <v/>
      </c>
    </row>
    <row r="439" spans="1:25" hidden="1" x14ac:dyDescent="0.25">
      <c r="A439" s="43" t="s">
        <v>9784</v>
      </c>
      <c r="B439" s="43" t="s">
        <v>9783</v>
      </c>
      <c r="C439" s="43" t="s">
        <v>6600</v>
      </c>
      <c r="D439" s="43" t="s">
        <v>10838</v>
      </c>
      <c r="G439" t="s">
        <v>11701</v>
      </c>
      <c r="H439" s="43" t="e" vm="3740">
        <v>#VALUE!</v>
      </c>
      <c r="I439" s="31" cm="1">
        <f t="array" aca="1" ref="I439" ca="1">_FV(H439,"Last trade time",TRUE)</f>
        <v>45824.916279664059</v>
      </c>
      <c r="J439" s="23" cm="1">
        <f t="array" aca="1" ref="J439" ca="1">_FV(H439,"Price")</f>
        <v>126.04</v>
      </c>
      <c r="K439" s="27" cm="1">
        <f t="array" aca="1" ref="K439" ca="1">_FV(H439,"Change (%)",TRUE)</f>
        <v>8.7229999999999999E-3</v>
      </c>
      <c r="L439" s="26" cm="1">
        <f t="array" aca="1" ref="L439" ca="1">_FV(H439,"Change")</f>
        <v>1.0900000000000001</v>
      </c>
      <c r="M439" s="23" cm="1">
        <f t="array" aca="1" ref="M439" ca="1">_FV(H439,"Open")</f>
        <v>125.98</v>
      </c>
      <c r="N439" s="23" cm="1">
        <f t="array" aca="1" ref="N439" ca="1">_FV(H439,"Low")</f>
        <v>125.8</v>
      </c>
      <c r="O439" s="23" cm="1">
        <f t="array" aca="1" ref="O439" ca="1">_FV(H439,"High")</f>
        <v>126.65</v>
      </c>
      <c r="P439" s="23" cm="1">
        <f t="array" aca="1" ref="P439" ca="1">_FV(H439,"Previous close",TRUE)</f>
        <v>124.95</v>
      </c>
      <c r="Q439" s="23" cm="1">
        <f t="array" aca="1" ref="Q439" ca="1">_FV(H439,"52 week low",TRUE)</f>
        <v>100.89</v>
      </c>
      <c r="R439" s="23" cm="1">
        <f t="array" aca="1" ref="R439" ca="1">_FV(H439,"52 week high",TRUE)</f>
        <v>126.72</v>
      </c>
      <c r="S439" s="8" cm="1">
        <f t="array" aca="1" ref="S439" ca="1">_FV(H439,"Volume")</f>
        <v>2467752</v>
      </c>
      <c r="T439" s="7" cm="1">
        <f t="array" aca="1" ref="T439" ca="1">_FV(H439,"Volume average",TRUE)</f>
        <v>2088098</v>
      </c>
      <c r="U439" s="7"/>
      <c r="V439" s="25" cm="1">
        <f t="array" aca="1" ref="V439" ca="1">_FV(H439,"Expense ratio",TRUE)</f>
        <v>5.9999999999999995E-4</v>
      </c>
      <c r="W439" s="24" cm="1">
        <f t="array" aca="1" ref="W439" ca="1">_FV(H439,"Market cap",TRUE)</f>
        <v>45729257102</v>
      </c>
      <c r="Y439" t="str">
        <f t="shared" si="7"/>
        <v/>
      </c>
    </row>
    <row r="440" spans="1:25" hidden="1" x14ac:dyDescent="0.25">
      <c r="A440" s="43" t="s">
        <v>10840</v>
      </c>
      <c r="B440" s="43" t="s">
        <v>6663</v>
      </c>
      <c r="C440" s="46" t="s">
        <v>6600</v>
      </c>
      <c r="D440" s="46" t="s">
        <v>10838</v>
      </c>
      <c r="E440" s="25"/>
      <c r="F440" s="25"/>
      <c r="G440" t="s">
        <v>6664</v>
      </c>
      <c r="H440" s="43" t="e" vm="2440">
        <v>#VALUE!</v>
      </c>
      <c r="I440" s="31" cm="1">
        <f t="array" aca="1" ref="I440" ca="1">_FV(H440,"Last trade time",TRUE)</f>
        <v>45824.84027780078</v>
      </c>
      <c r="J440" s="23" cm="1">
        <f t="array" aca="1" ref="J440" ca="1">_FV(H440,"Price")</f>
        <v>104.66</v>
      </c>
      <c r="K440" s="27" cm="1">
        <f t="array" aca="1" ref="K440" ca="1">_FV(H440,"Change (%)",TRUE)</f>
        <v>8.4309999999999993E-3</v>
      </c>
      <c r="L440" s="26" cm="1">
        <f t="array" aca="1" ref="L440" ca="1">_FV(H440,"Change")</f>
        <v>0.875</v>
      </c>
      <c r="M440" s="23" cm="1">
        <f t="array" aca="1" ref="M440" ca="1">_FV(H440,"Open")</f>
        <v>104.24</v>
      </c>
      <c r="N440" s="23" cm="1">
        <f t="array" aca="1" ref="N440" ca="1">_FV(H440,"Low")</f>
        <v>104.2037</v>
      </c>
      <c r="O440" s="23" cm="1">
        <f t="array" aca="1" ref="O440" ca="1">_FV(H440,"High")</f>
        <v>105.08499999999999</v>
      </c>
      <c r="P440" s="23" cm="1">
        <f t="array" aca="1" ref="P440" ca="1">_FV(H440,"Previous close",TRUE)</f>
        <v>103.785</v>
      </c>
      <c r="Q440" s="23" cm="1">
        <f t="array" aca="1" ref="Q440" ca="1">_FV(H440,"52 week low",TRUE)</f>
        <v>82.795000000000002</v>
      </c>
      <c r="R440" s="23" cm="1">
        <f t="array" aca="1" ref="R440" ca="1">_FV(H440,"52 week high",TRUE)</f>
        <v>106.01990000000001</v>
      </c>
      <c r="S440" s="8" cm="1">
        <f t="array" aca="1" ref="S440" ca="1">_FV(H440,"Volume")</f>
        <v>122031</v>
      </c>
      <c r="T440" s="7" cm="1">
        <f t="array" aca="1" ref="T440" ca="1">_FV(H440,"Volume average",TRUE)</f>
        <v>104409</v>
      </c>
      <c r="U440" s="7"/>
      <c r="V440" s="25" cm="1">
        <f t="array" aca="1" ref="V440" ca="1">_FV(H440,"Expense ratio",TRUE)</f>
        <v>4.0000000000000001E-3</v>
      </c>
      <c r="W440" s="24" cm="1">
        <f t="array" aca="1" ref="W440" ca="1">_FV(H440,"Market cap",TRUE)</f>
        <v>6297288982.5200005</v>
      </c>
      <c r="Y440" t="str">
        <f t="shared" si="7"/>
        <v/>
      </c>
    </row>
    <row r="441" spans="1:25" hidden="1" x14ac:dyDescent="0.25">
      <c r="A441" s="43" t="s">
        <v>10839</v>
      </c>
      <c r="B441" s="43" t="s">
        <v>5642</v>
      </c>
      <c r="C441" s="46" t="s">
        <v>6600</v>
      </c>
      <c r="D441" s="46" t="s">
        <v>10838</v>
      </c>
      <c r="E441" s="25"/>
      <c r="F441" s="25"/>
      <c r="G441" t="s">
        <v>11663</v>
      </c>
      <c r="H441" s="43" t="e" vm="2048">
        <v>#VALUE!</v>
      </c>
      <c r="I441" s="31" cm="1">
        <f t="array" aca="1" ref="I441" ca="1">_FV(H441,"Last trade time",TRUE)</f>
        <v>45824.84027780078</v>
      </c>
      <c r="J441" s="23" cm="1">
        <f t="array" aca="1" ref="J441" ca="1">_FV(H441,"Price")</f>
        <v>149.09979999999999</v>
      </c>
      <c r="K441" s="27" cm="1">
        <f t="array" aca="1" ref="K441" ca="1">_FV(H441,"Change (%)",TRUE)</f>
        <v>6.0719999999999993E-3</v>
      </c>
      <c r="L441" s="26" cm="1">
        <f t="array" aca="1" ref="L441" ca="1">_FV(H441,"Change")</f>
        <v>0.89980000000000004</v>
      </c>
      <c r="M441" s="23" cm="1">
        <f t="array" aca="1" ref="M441" ca="1">_FV(H441,"Open")</f>
        <v>149.74</v>
      </c>
      <c r="N441" s="23" cm="1">
        <f t="array" aca="1" ref="N441" ca="1">_FV(H441,"Low")</f>
        <v>149.0889</v>
      </c>
      <c r="O441" s="23" cm="1">
        <f t="array" aca="1" ref="O441" ca="1">_FV(H441,"High")</f>
        <v>149.755</v>
      </c>
      <c r="P441" s="23" cm="1">
        <f t="array" aca="1" ref="P441" ca="1">_FV(H441,"Previous close",TRUE)</f>
        <v>148.19999999999999</v>
      </c>
      <c r="Q441" s="23" cm="1">
        <f t="array" aca="1" ref="Q441" ca="1">_FV(H441,"52 week low",TRUE)</f>
        <v>121.0874</v>
      </c>
      <c r="R441" s="23" cm="1">
        <f t="array" aca="1" ref="R441" ca="1">_FV(H441,"52 week high",TRUE)</f>
        <v>149.88999999999999</v>
      </c>
      <c r="S441" s="8" cm="1">
        <f t="array" aca="1" ref="S441" ca="1">_FV(H441,"Volume")</f>
        <v>6780</v>
      </c>
      <c r="T441" s="7" cm="1">
        <f t="array" aca="1" ref="T441" ca="1">_FV(H441,"Volume average",TRUE)</f>
        <v>17664</v>
      </c>
      <c r="U441" s="7"/>
      <c r="V441" s="25" cm="1">
        <f t="array" aca="1" ref="V441" ca="1">_FV(H441,"Expense ratio",TRUE)</f>
        <v>5.0000000000000001E-3</v>
      </c>
      <c r="W441" s="24" cm="1">
        <f t="array" aca="1" ref="W441" ca="1">_FV(H441,"Market cap",TRUE)</f>
        <v>354679184.29000002</v>
      </c>
      <c r="Y441" t="str">
        <f t="shared" si="7"/>
        <v/>
      </c>
    </row>
    <row r="442" spans="1:25" hidden="1" x14ac:dyDescent="0.25">
      <c r="A442" s="43" t="s">
        <v>10126</v>
      </c>
      <c r="B442" s="43" t="s">
        <v>9973</v>
      </c>
      <c r="C442" s="46" t="s">
        <v>45</v>
      </c>
      <c r="D442" s="46" t="s">
        <v>11718</v>
      </c>
      <c r="E442" s="25"/>
      <c r="F442" s="25"/>
      <c r="G442" t="s">
        <v>11514</v>
      </c>
      <c r="H442" s="43" t="e" vm="3823">
        <v>#VALUE!</v>
      </c>
      <c r="I442" s="31" cm="1">
        <f t="array" aca="1" ref="I442" ca="1">_FV(H442,"Last trade time",TRUE)</f>
        <v>45824.943105046092</v>
      </c>
      <c r="J442" s="23" cm="1">
        <f t="array" aca="1" ref="J442" ca="1">_FV(H442,"Price")</f>
        <v>72.56</v>
      </c>
      <c r="K442" s="27" cm="1">
        <f t="array" aca="1" ref="K442" ca="1">_FV(H442,"Change (%)",TRUE)</f>
        <v>-1.926E-3</v>
      </c>
      <c r="L442" s="26" cm="1">
        <f t="array" aca="1" ref="L442" ca="1">_FV(H442,"Change")</f>
        <v>-0.14000000000000001</v>
      </c>
      <c r="M442" s="23" cm="1">
        <f t="array" aca="1" ref="M442" ca="1">_FV(H442,"Open")</f>
        <v>72.650000000000006</v>
      </c>
      <c r="N442" s="23" cm="1">
        <f t="array" aca="1" ref="N442" ca="1">_FV(H442,"Low")</f>
        <v>72.55</v>
      </c>
      <c r="O442" s="23" cm="1">
        <f t="array" aca="1" ref="O442" ca="1">_FV(H442,"High")</f>
        <v>72.790000000000006</v>
      </c>
      <c r="P442" s="23" cm="1">
        <f t="array" aca="1" ref="P442" ca="1">_FV(H442,"Previous close",TRUE)</f>
        <v>72.7</v>
      </c>
      <c r="Q442" s="23" cm="1">
        <f t="array" aca="1" ref="Q442" ca="1">_FV(H442,"52 week low",TRUE)</f>
        <v>71.1023</v>
      </c>
      <c r="R442" s="23" cm="1">
        <f t="array" aca="1" ref="R442" ca="1">_FV(H442,"52 week high",TRUE)</f>
        <v>75.67</v>
      </c>
      <c r="S442" s="8" cm="1">
        <f t="array" aca="1" ref="S442" ca="1">_FV(H442,"Volume")</f>
        <v>6414987</v>
      </c>
      <c r="T442" s="7" cm="1">
        <f t="array" aca="1" ref="T442" ca="1">_FV(H442,"Volume average",TRUE)</f>
        <v>6903875</v>
      </c>
      <c r="U442" s="7"/>
      <c r="V442" s="25" cm="1">
        <f t="array" aca="1" ref="V442" ca="1">_FV(H442,"Expense ratio",TRUE)</f>
        <v>2.9999999999999997E-4</v>
      </c>
      <c r="W442" s="24" cm="1">
        <f t="array" aca="1" ref="W442" ca="1">_FV(H442,"Market cap",TRUE)</f>
        <v>127373510144</v>
      </c>
      <c r="Y442" t="str">
        <f t="shared" si="7"/>
        <v/>
      </c>
    </row>
    <row r="443" spans="1:25" hidden="1" x14ac:dyDescent="0.25">
      <c r="A443" t="s">
        <v>10124</v>
      </c>
      <c r="B443" t="s">
        <v>9902</v>
      </c>
      <c r="C443" s="46" t="s">
        <v>45</v>
      </c>
      <c r="D443" s="46" t="s">
        <v>11718</v>
      </c>
      <c r="E443" s="25"/>
      <c r="F443" s="25"/>
      <c r="G443" t="s">
        <v>11518</v>
      </c>
      <c r="H443" t="e" vm="3793">
        <v>#VALUE!</v>
      </c>
      <c r="I443" s="31" cm="1">
        <f t="array" aca="1" ref="I443" ca="1">_FV(H443,"Last trade time",TRUE)</f>
        <v>45824.840277812502</v>
      </c>
      <c r="J443" s="23" cm="1">
        <f t="array" aca="1" ref="J443" ca="1">_FV(H443,"Price")</f>
        <v>22</v>
      </c>
      <c r="K443" s="27" cm="1">
        <f t="array" aca="1" ref="K443" ca="1">_FV(H443,"Change (%)",TRUE)</f>
        <v>-4.5250000000000004E-3</v>
      </c>
      <c r="L443" s="26" cm="1">
        <f t="array" aca="1" ref="L443" ca="1">_FV(H443,"Change")</f>
        <v>-0.1</v>
      </c>
      <c r="M443" s="23" cm="1">
        <f t="array" aca="1" ref="M443" ca="1">_FV(H443,"Open")</f>
        <v>22.1</v>
      </c>
      <c r="N443" s="23" cm="1">
        <f t="array" aca="1" ref="N443" ca="1">_FV(H443,"Low")</f>
        <v>22</v>
      </c>
      <c r="O443" s="23" cm="1">
        <f t="array" aca="1" ref="O443" ca="1">_FV(H443,"High")</f>
        <v>22.189900000000002</v>
      </c>
      <c r="P443" s="23" cm="1">
        <f t="array" aca="1" ref="P443" ca="1">_FV(H443,"Previous close",TRUE)</f>
        <v>22.1</v>
      </c>
      <c r="Q443" s="23" cm="1">
        <f t="array" aca="1" ref="Q443" ca="1">_FV(H443,"52 week low",TRUE)</f>
        <v>21.01</v>
      </c>
      <c r="R443" s="23" cm="1">
        <f t="array" aca="1" ref="R443" ca="1">_FV(H443,"52 week high",TRUE)</f>
        <v>24.524999999999999</v>
      </c>
      <c r="S443" s="8" cm="1">
        <f t="array" aca="1" ref="S443" ca="1">_FV(H443,"Volume")</f>
        <v>1270352</v>
      </c>
      <c r="T443" s="7" cm="1">
        <f t="array" aca="1" ref="T443" ca="1">_FV(H443,"Volume average",TRUE)</f>
        <v>2804767</v>
      </c>
      <c r="U443" s="7"/>
      <c r="V443" s="25" cm="1">
        <f t="array" aca="1" ref="V443" ca="1">_FV(H443,"Expense ratio",TRUE)</f>
        <v>4.0000000000000002E-4</v>
      </c>
      <c r="W443" s="24" cm="1">
        <f t="array" aca="1" ref="W443" ca="1">_FV(H443,"Market cap",TRUE)</f>
        <v>1140393747.9100001</v>
      </c>
      <c r="Y443" t="str">
        <f t="shared" si="7"/>
        <v/>
      </c>
    </row>
    <row r="444" spans="1:25" hidden="1" x14ac:dyDescent="0.25">
      <c r="A444" t="s">
        <v>10128</v>
      </c>
      <c r="B444" t="s">
        <v>9935</v>
      </c>
      <c r="C444" s="46" t="s">
        <v>45</v>
      </c>
      <c r="D444" s="46" t="s">
        <v>11718</v>
      </c>
      <c r="E444" s="25"/>
      <c r="F444" s="25"/>
      <c r="G444" t="s">
        <v>11515</v>
      </c>
      <c r="H444" t="e" vm="3807">
        <v>#VALUE!</v>
      </c>
      <c r="I444" s="31" cm="1">
        <f t="array" aca="1" ref="I444" ca="1">_FV(H444,"Last trade time",TRUE)</f>
        <v>45824.88871738359</v>
      </c>
      <c r="J444" s="23" cm="1">
        <f t="array" aca="1" ref="J444" ca="1">_FV(H444,"Price")</f>
        <v>78.08</v>
      </c>
      <c r="K444" s="27" cm="1">
        <f t="array" aca="1" ref="K444" ca="1">_FV(H444,"Change (%)",TRUE)</f>
        <v>-3.8410000000000001E-4</v>
      </c>
      <c r="L444" s="26" cm="1">
        <f t="array" aca="1" ref="L444" ca="1">_FV(H444,"Change")</f>
        <v>-0.03</v>
      </c>
      <c r="M444" s="23" cm="1">
        <f t="array" aca="1" ref="M444" ca="1">_FV(H444,"Open")</f>
        <v>78.09</v>
      </c>
      <c r="N444" s="23" cm="1">
        <f t="array" aca="1" ref="N444" ca="1">_FV(H444,"Low")</f>
        <v>78.08</v>
      </c>
      <c r="O444" s="23" cm="1">
        <f t="array" aca="1" ref="O444" ca="1">_FV(H444,"High")</f>
        <v>78.180000000000007</v>
      </c>
      <c r="P444" s="23" cm="1">
        <f t="array" aca="1" ref="P444" ca="1">_FV(H444,"Previous close",TRUE)</f>
        <v>78.11</v>
      </c>
      <c r="Q444" s="23" cm="1">
        <f t="array" aca="1" ref="Q444" ca="1">_FV(H444,"52 week low",TRUE)</f>
        <v>76.329899999999995</v>
      </c>
      <c r="R444" s="23" cm="1">
        <f t="array" aca="1" ref="R444" ca="1">_FV(H444,"52 week high",TRUE)</f>
        <v>79.02</v>
      </c>
      <c r="S444" s="8" cm="1">
        <f t="array" aca="1" ref="S444" ca="1">_FV(H444,"Volume")</f>
        <v>1292968</v>
      </c>
      <c r="T444" s="7" cm="1">
        <f t="array" aca="1" ref="T444" ca="1">_FV(H444,"Volume average",TRUE)</f>
        <v>2376634</v>
      </c>
      <c r="U444" s="7"/>
      <c r="V444" s="25" cm="1">
        <f t="array" aca="1" ref="V444" ca="1">_FV(H444,"Expense ratio",TRUE)</f>
        <v>2.9999999999999997E-4</v>
      </c>
      <c r="W444" s="24" cm="1">
        <f t="array" aca="1" ref="W444" ca="1">_FV(H444,"Market cap",TRUE)</f>
        <v>38381515037</v>
      </c>
      <c r="Y444" t="str">
        <f t="shared" si="7"/>
        <v/>
      </c>
    </row>
    <row r="445" spans="1:25" hidden="1" x14ac:dyDescent="0.25">
      <c r="A445" t="s">
        <v>10127</v>
      </c>
      <c r="B445" t="s">
        <v>9856</v>
      </c>
      <c r="C445" s="46" t="s">
        <v>45</v>
      </c>
      <c r="D445" s="46" t="s">
        <v>11718</v>
      </c>
      <c r="E445" s="25"/>
      <c r="F445" s="25"/>
      <c r="G445" t="s">
        <v>11517</v>
      </c>
      <c r="H445" t="e" vm="3772">
        <v>#VALUE!</v>
      </c>
      <c r="I445" s="31" cm="1">
        <f t="array" aca="1" ref="I445" ca="1">_FV(H445,"Last trade time",TRUE)</f>
        <v>45824.942837117967</v>
      </c>
      <c r="J445" s="23" cm="1">
        <f t="array" aca="1" ref="J445" ca="1">_FV(H445,"Price")</f>
        <v>33.18</v>
      </c>
      <c r="K445" s="27" cm="1">
        <f t="array" aca="1" ref="K445" ca="1">_FV(H445,"Change (%)",TRUE)</f>
        <v>-3.0130000000000001E-4</v>
      </c>
      <c r="L445" s="26" cm="1">
        <f t="array" aca="1" ref="L445" ca="1">_FV(H445,"Change")</f>
        <v>-0.01</v>
      </c>
      <c r="M445" s="23" cm="1">
        <f t="array" aca="1" ref="M445" ca="1">_FV(H445,"Open")</f>
        <v>33.21</v>
      </c>
      <c r="N445" s="23" cm="1">
        <f t="array" aca="1" ref="N445" ca="1">_FV(H445,"Low")</f>
        <v>33.18</v>
      </c>
      <c r="O445" s="23" cm="1">
        <f t="array" aca="1" ref="O445" ca="1">_FV(H445,"High")</f>
        <v>33.25</v>
      </c>
      <c r="P445" s="23" cm="1">
        <f t="array" aca="1" ref="P445" ca="1">_FV(H445,"Previous close",TRUE)</f>
        <v>33.19</v>
      </c>
      <c r="Q445" s="23" cm="1">
        <f t="array" aca="1" ref="Q445" ca="1">_FV(H445,"52 week low",TRUE)</f>
        <v>32.340000000000003</v>
      </c>
      <c r="R445" s="23" cm="1">
        <f t="array" aca="1" ref="R445" ca="1">_FV(H445,"52 week high",TRUE)</f>
        <v>33.859900000000003</v>
      </c>
      <c r="S445" s="8" cm="1">
        <f t="array" aca="1" ref="S445" ca="1">_FV(H445,"Volume")</f>
        <v>2168752</v>
      </c>
      <c r="T445" s="7" cm="1">
        <f t="array" aca="1" ref="T445" ca="1">_FV(H445,"Volume average",TRUE)</f>
        <v>5385814</v>
      </c>
      <c r="U445" s="7"/>
      <c r="V445" s="25" cm="1">
        <f t="array" aca="1" ref="V445" ca="1">_FV(H445,"Expense ratio",TRUE)</f>
        <v>4.0000000000000002E-4</v>
      </c>
      <c r="W445" s="24" cm="1">
        <f t="array" aca="1" ref="W445" ca="1">_FV(H445,"Market cap",TRUE)</f>
        <v>9169468017.2399998</v>
      </c>
    </row>
    <row r="446" spans="1:25" hidden="1" x14ac:dyDescent="0.25">
      <c r="A446" t="s">
        <v>10125</v>
      </c>
      <c r="B446" t="s">
        <v>8357</v>
      </c>
      <c r="C446" s="46" t="s">
        <v>45</v>
      </c>
      <c r="D446" s="46" t="s">
        <v>11718</v>
      </c>
      <c r="E446" s="25"/>
      <c r="F446" s="25"/>
      <c r="G446" t="s">
        <v>11516</v>
      </c>
      <c r="H446" t="e" vm="3137">
        <v>#VALUE!</v>
      </c>
      <c r="I446" s="31" cm="1">
        <f t="array" aca="1" ref="I446" ca="1">_FV(H446,"Last trade time",TRUE)</f>
        <v>45824.84027780078</v>
      </c>
      <c r="J446" s="23" cm="1">
        <f t="array" aca="1" ref="J446" ca="1">_FV(H446,"Price")</f>
        <v>102.9491</v>
      </c>
      <c r="K446" s="27" cm="1">
        <f t="array" aca="1" ref="K446" ca="1">_FV(H446,"Change (%)",TRUE)</f>
        <v>-1.7060000000000001E-3</v>
      </c>
      <c r="L446" s="26" cm="1">
        <f t="array" aca="1" ref="L446" ca="1">_FV(H446,"Change")</f>
        <v>-0.1759</v>
      </c>
      <c r="M446" s="23" cm="1">
        <f t="array" aca="1" ref="M446" ca="1">_FV(H446,"Open")</f>
        <v>103.13</v>
      </c>
      <c r="N446" s="23" cm="1">
        <f t="array" aca="1" ref="N446" ca="1">_FV(H446,"Low")</f>
        <v>102.94</v>
      </c>
      <c r="O446" s="23" cm="1">
        <f t="array" aca="1" ref="O446" ca="1">_FV(H446,"High")</f>
        <v>103.28</v>
      </c>
      <c r="P446" s="23" cm="1">
        <f t="array" aca="1" ref="P446" ca="1">_FV(H446,"Previous close",TRUE)</f>
        <v>103.125</v>
      </c>
      <c r="Q446" s="23" cm="1">
        <f t="array" aca="1" ref="Q446" ca="1">_FV(H446,"52 week low",TRUE)</f>
        <v>100.4636</v>
      </c>
      <c r="R446" s="23" cm="1">
        <f t="array" aca="1" ref="R446" ca="1">_FV(H446,"52 week high",TRUE)</f>
        <v>107.84</v>
      </c>
      <c r="S446" s="8" cm="1">
        <f t="array" aca="1" ref="S446" ca="1">_FV(H446,"Volume")</f>
        <v>1856</v>
      </c>
      <c r="T446" s="7" cm="1">
        <f t="array" aca="1" ref="T446" ca="1">_FV(H446,"Volume average",TRUE)</f>
        <v>4289</v>
      </c>
      <c r="U446" s="7"/>
      <c r="V446" s="25" cm="1">
        <f t="array" aca="1" ref="V446" ca="1">_FV(H446,"Expense ratio",TRUE)</f>
        <v>2E-3</v>
      </c>
      <c r="W446" s="24" cm="1">
        <f t="array" aca="1" ref="W446" ca="1">_FV(H446,"Market cap",TRUE)</f>
        <v>154854059.93000001</v>
      </c>
    </row>
    <row r="447" spans="1:25" hidden="1" x14ac:dyDescent="0.25">
      <c r="A447" t="s">
        <v>8378</v>
      </c>
      <c r="B447" t="s">
        <v>8377</v>
      </c>
      <c r="C447" s="43" t="s">
        <v>45</v>
      </c>
      <c r="D447" s="43" t="s">
        <v>10151</v>
      </c>
      <c r="G447" s="43" t="s">
        <v>8378</v>
      </c>
      <c r="H447" t="e" vm="3144">
        <v>#VALUE!</v>
      </c>
      <c r="I447" s="31" cm="1">
        <f t="array" aca="1" ref="I447" ca="1">_FV(H447,"Last trade time",TRUE)</f>
        <v>45824.84031160859</v>
      </c>
      <c r="J447" s="23" cm="1">
        <f t="array" aca="1" ref="J447" ca="1">_FV(H447,"Price")</f>
        <v>88.21</v>
      </c>
      <c r="K447" s="27" cm="1">
        <f t="array" aca="1" ref="K447" ca="1">_FV(H447,"Change (%)",TRUE)</f>
        <v>6.8489999999999992E-3</v>
      </c>
      <c r="L447" s="26" cm="1">
        <f t="array" aca="1" ref="L447" ca="1">_FV(H447,"Change")</f>
        <v>0.6</v>
      </c>
      <c r="M447" s="23" cm="1">
        <f t="array" aca="1" ref="M447" ca="1">_FV(H447,"Open")</f>
        <v>87.99</v>
      </c>
      <c r="N447" s="23" cm="1">
        <f t="array" aca="1" ref="N447" ca="1">_FV(H447,"Low")</f>
        <v>87.96</v>
      </c>
      <c r="O447" s="23" cm="1">
        <f t="array" aca="1" ref="O447" ca="1">_FV(H447,"High")</f>
        <v>88.329499999999996</v>
      </c>
      <c r="P447" s="23" cm="1">
        <f t="array" aca="1" ref="P447" ca="1">_FV(H447,"Previous close",TRUE)</f>
        <v>87.61</v>
      </c>
      <c r="Q447" s="23" cm="1">
        <f t="array" aca="1" ref="Q447" ca="1">_FV(H447,"52 week low",TRUE)</f>
        <v>75.97</v>
      </c>
      <c r="R447" s="23" cm="1">
        <f t="array" aca="1" ref="R447" ca="1">_FV(H447,"52 week high",TRUE)</f>
        <v>89.71</v>
      </c>
      <c r="S447" s="8" cm="1">
        <f t="array" aca="1" ref="S447" ca="1">_FV(H447,"Volume")</f>
        <v>267548</v>
      </c>
      <c r="T447" s="7" cm="1">
        <f t="array" aca="1" ref="T447" ca="1">_FV(H447,"Volume average",TRUE)</f>
        <v>419850</v>
      </c>
      <c r="U447" s="7"/>
      <c r="V447" s="25" cm="1">
        <f t="array" aca="1" ref="V447" ca="1">_FV(H447,"Expense ratio",TRUE)</f>
        <v>2E-3</v>
      </c>
      <c r="W447" s="24" cm="1">
        <f t="array" aca="1" ref="W447" ca="1">_FV(H447,"Market cap",TRUE)</f>
        <v>2316914303.4899998</v>
      </c>
    </row>
    <row r="448" spans="1:25" hidden="1" x14ac:dyDescent="0.25">
      <c r="A448" t="s">
        <v>10151</v>
      </c>
      <c r="B448" t="s">
        <v>6655</v>
      </c>
      <c r="C448" s="25" t="s">
        <v>45</v>
      </c>
      <c r="D448" s="25" t="s">
        <v>10151</v>
      </c>
      <c r="E448" s="25"/>
      <c r="F448" s="25"/>
      <c r="G448" t="s">
        <v>11534</v>
      </c>
      <c r="H448" t="e" vm="2437">
        <v>#VALUE!</v>
      </c>
      <c r="I448" s="31" cm="1">
        <f t="array" aca="1" ref="I448" ca="1">_FV(H448,"Last trade time",TRUE)</f>
        <v>45824.900452198439</v>
      </c>
      <c r="J448" s="23" cm="1">
        <f t="array" aca="1" ref="J448" ca="1">_FV(H448,"Price")</f>
        <v>80.88</v>
      </c>
      <c r="K448" s="27" cm="1">
        <f t="array" aca="1" ref="K448" ca="1">_FV(H448,"Change (%)",TRUE)</f>
        <v>7.5989999999999999E-3</v>
      </c>
      <c r="L448" s="26" cm="1">
        <f t="array" aca="1" ref="L448" ca="1">_FV(H448,"Change")</f>
        <v>0.61</v>
      </c>
      <c r="M448" s="23" cm="1">
        <f t="array" aca="1" ref="M448" ca="1">_FV(H448,"Open")</f>
        <v>80.88</v>
      </c>
      <c r="N448" s="23" cm="1">
        <f t="array" aca="1" ref="N448" ca="1">_FV(H448,"Low")</f>
        <v>80.55</v>
      </c>
      <c r="O448" s="23" cm="1">
        <f t="array" aca="1" ref="O448" ca="1">_FV(H448,"High")</f>
        <v>80.989999999999995</v>
      </c>
      <c r="P448" s="23" cm="1">
        <f t="array" aca="1" ref="P448" ca="1">_FV(H448,"Previous close",TRUE)</f>
        <v>80.27</v>
      </c>
      <c r="Q448" s="23" cm="1">
        <f t="array" aca="1" ref="Q448" ca="1">_FV(H448,"52 week low",TRUE)</f>
        <v>70.12</v>
      </c>
      <c r="R448" s="23" cm="1">
        <f t="array" aca="1" ref="R448" ca="1">_FV(H448,"52 week high",TRUE)</f>
        <v>82.24</v>
      </c>
      <c r="S448" s="8" cm="1">
        <f t="array" aca="1" ref="S448" ca="1">_FV(H448,"Volume")</f>
        <v>804017</v>
      </c>
      <c r="T448" s="7" cm="1">
        <f t="array" aca="1" ref="T448" ca="1">_FV(H448,"Volume average",TRUE)</f>
        <v>410586</v>
      </c>
      <c r="U448" s="7"/>
      <c r="V448" s="25" cm="1">
        <f t="array" aca="1" ref="V448" ca="1">_FV(H448,"Expense ratio",TRUE)</f>
        <v>4.0000000000000001E-3</v>
      </c>
      <c r="W448" s="24" cm="1">
        <f t="array" aca="1" ref="W448" ca="1">_FV(H448,"Market cap",TRUE)</f>
        <v>3772184193.1700001</v>
      </c>
    </row>
    <row r="449" spans="1:23" hidden="1" x14ac:dyDescent="0.25">
      <c r="A449" t="s">
        <v>10135</v>
      </c>
      <c r="B449" t="s">
        <v>8230</v>
      </c>
      <c r="C449" s="25" t="s">
        <v>45</v>
      </c>
      <c r="D449" s="46" t="s">
        <v>11725</v>
      </c>
      <c r="E449" s="25"/>
      <c r="F449" s="25"/>
      <c r="G449" t="s">
        <v>11522</v>
      </c>
      <c r="H449" t="e" vm="3084">
        <v>#VALUE!</v>
      </c>
      <c r="I449" s="31" cm="1">
        <f t="array" aca="1" ref="I449" ca="1">_FV(H449,"Last trade time",TRUE)</f>
        <v>45824.840277823438</v>
      </c>
      <c r="J449" s="23" cm="1">
        <f t="array" aca="1" ref="J449" ca="1">_FV(H449,"Price")</f>
        <v>23.84</v>
      </c>
      <c r="K449" s="27" cm="1">
        <f t="array" aca="1" ref="K449" ca="1">_FV(H449,"Change (%)",TRUE)</f>
        <v>-1.6750000000000001E-3</v>
      </c>
      <c r="L449" s="26" cm="1">
        <f t="array" aca="1" ref="L449" ca="1">_FV(H449,"Change")</f>
        <v>-0.04</v>
      </c>
      <c r="M449" s="23" cm="1">
        <f t="array" aca="1" ref="M449" ca="1">_FV(H449,"Open")</f>
        <v>23.915299999999998</v>
      </c>
      <c r="N449" s="23" cm="1">
        <f t="array" aca="1" ref="N449" ca="1">_FV(H449,"Low")</f>
        <v>23.83</v>
      </c>
      <c r="O449" s="23" cm="1">
        <f t="array" aca="1" ref="O449" ca="1">_FV(H449,"High")</f>
        <v>23.915700000000001</v>
      </c>
      <c r="P449" s="23" cm="1">
        <f t="array" aca="1" ref="P449" ca="1">_FV(H449,"Previous close",TRUE)</f>
        <v>23.88</v>
      </c>
      <c r="Q449" s="23" cm="1">
        <f t="array" aca="1" ref="Q449" ca="1">_FV(H449,"52 week low",TRUE)</f>
        <v>22.642800000000001</v>
      </c>
      <c r="R449" s="23" cm="1">
        <f t="array" aca="1" ref="R449" ca="1">_FV(H449,"52 week high",TRUE)</f>
        <v>25.2</v>
      </c>
      <c r="S449" s="8" cm="1">
        <f t="array" aca="1" ref="S449" ca="1">_FV(H449,"Volume")</f>
        <v>115847</v>
      </c>
      <c r="T449" s="7" cm="1">
        <f t="array" aca="1" ref="T449" ca="1">_FV(H449,"Volume average",TRUE)</f>
        <v>14703</v>
      </c>
      <c r="U449" s="7"/>
      <c r="V449" s="25" cm="1">
        <f t="array" aca="1" ref="V449" ca="1">_FV(H449,"Expense ratio",TRUE)</f>
        <v>2.2000000000000001E-3</v>
      </c>
      <c r="W449" s="24" cm="1">
        <f t="array" aca="1" ref="W449" ca="1">_FV(H449,"Market cap",TRUE)</f>
        <v>85788663.370000005</v>
      </c>
    </row>
    <row r="450" spans="1:23" hidden="1" x14ac:dyDescent="0.25">
      <c r="A450" t="s">
        <v>6619</v>
      </c>
      <c r="B450" t="s">
        <v>6618</v>
      </c>
      <c r="C450" t="s">
        <v>45</v>
      </c>
      <c r="D450" s="46" t="s">
        <v>11725</v>
      </c>
      <c r="E450" t="s">
        <v>11746</v>
      </c>
      <c r="G450" t="s">
        <v>11705</v>
      </c>
      <c r="H450" t="e" vm="2422">
        <v>#VALUE!</v>
      </c>
      <c r="I450" s="31" cm="1">
        <f t="array" aca="1" ref="I450" ca="1">_FV(H450,"Last trade time",TRUE)</f>
        <v>45824.853583564065</v>
      </c>
      <c r="J450" s="23" cm="1">
        <f t="array" aca="1" ref="J450" ca="1">_FV(H450,"Price")</f>
        <v>95.92</v>
      </c>
      <c r="K450" s="27" cm="1">
        <f t="array" aca="1" ref="K450" ca="1">_FV(H450,"Change (%)",TRUE)</f>
        <v>2.2989999999999998E-3</v>
      </c>
      <c r="L450" s="26" cm="1">
        <f t="array" aca="1" ref="L450" ca="1">_FV(H450,"Change")</f>
        <v>0.22</v>
      </c>
      <c r="M450" s="23" cm="1">
        <f t="array" aca="1" ref="M450" ca="1">_FV(H450,"Open")</f>
        <v>95.96</v>
      </c>
      <c r="N450" s="23" cm="1">
        <f t="array" aca="1" ref="N450" ca="1">_FV(H450,"Low")</f>
        <v>95.730099999999993</v>
      </c>
      <c r="O450" s="23" cm="1">
        <f t="array" aca="1" ref="O450" ca="1">_FV(H450,"High")</f>
        <v>96.03</v>
      </c>
      <c r="P450" s="23" cm="1">
        <f t="array" aca="1" ref="P450" ca="1">_FV(H450,"Previous close",TRUE)</f>
        <v>95.7</v>
      </c>
      <c r="Q450" s="23" cm="1">
        <f t="array" aca="1" ref="Q450" ca="1">_FV(H450,"52 week low",TRUE)</f>
        <v>90.405000000000001</v>
      </c>
      <c r="R450" s="23" cm="1">
        <f t="array" aca="1" ref="R450" ca="1">_FV(H450,"52 week high",TRUE)</f>
        <v>97.9</v>
      </c>
      <c r="S450" s="8" cm="1">
        <f t="array" aca="1" ref="S450" ca="1">_FV(H450,"Volume")</f>
        <v>4509593</v>
      </c>
      <c r="T450" s="7" cm="1">
        <f t="array" aca="1" ref="T450" ca="1">_FV(H450,"Volume average",TRUE)</f>
        <v>4024170</v>
      </c>
      <c r="U450" s="7"/>
      <c r="V450" s="25" cm="1">
        <f t="array" aca="1" ref="V450" ca="1">_FV(H450,"Expense ratio",TRUE)</f>
        <v>4.0000000000000001E-3</v>
      </c>
      <c r="W450" s="24" cm="1">
        <f t="array" aca="1" ref="W450" ca="1">_FV(H450,"Market cap",TRUE)</f>
        <v>7223214336.54</v>
      </c>
    </row>
    <row r="451" spans="1:23" hidden="1" x14ac:dyDescent="0.25">
      <c r="A451" t="s">
        <v>8037</v>
      </c>
      <c r="B451" t="s">
        <v>8036</v>
      </c>
      <c r="C451" t="s">
        <v>45</v>
      </c>
      <c r="D451" s="46" t="s">
        <v>11725</v>
      </c>
      <c r="E451" t="s">
        <v>11746</v>
      </c>
      <c r="G451" t="s">
        <v>11702</v>
      </c>
      <c r="H451" t="e" vm="3005">
        <v>#VALUE!</v>
      </c>
      <c r="I451" s="31" cm="1">
        <f t="array" aca="1" ref="I451" ca="1">_FV(H451,"Last trade time",TRUE)</f>
        <v>45824.843750265623</v>
      </c>
      <c r="J451" s="23" cm="1">
        <f t="array" aca="1" ref="J451" ca="1">_FV(H451,"Price")</f>
        <v>28.86</v>
      </c>
      <c r="K451" s="27" cm="1">
        <f t="array" aca="1" ref="K451" ca="1">_FV(H451,"Change (%)",TRUE)</f>
        <v>3.1280000000000001E-3</v>
      </c>
      <c r="L451" s="26" cm="1">
        <f t="array" aca="1" ref="L451" ca="1">_FV(H451,"Change")</f>
        <v>0.09</v>
      </c>
      <c r="M451" s="23" cm="1">
        <f t="array" aca="1" ref="M451" ca="1">_FV(H451,"Open")</f>
        <v>28.84</v>
      </c>
      <c r="N451" s="23" cm="1">
        <f t="array" aca="1" ref="N451" ca="1">_FV(H451,"Low")</f>
        <v>28.8201</v>
      </c>
      <c r="O451" s="23" cm="1">
        <f t="array" aca="1" ref="O451" ca="1">_FV(H451,"High")</f>
        <v>28.864999999999998</v>
      </c>
      <c r="P451" s="23" cm="1">
        <f t="array" aca="1" ref="P451" ca="1">_FV(H451,"Previous close",TRUE)</f>
        <v>28.77</v>
      </c>
      <c r="Q451" s="23" cm="1">
        <f t="array" aca="1" ref="Q451" ca="1">_FV(H451,"52 week low",TRUE)</f>
        <v>26.92</v>
      </c>
      <c r="R451" s="23" cm="1">
        <f t="array" aca="1" ref="R451" ca="1">_FV(H451,"52 week high",TRUE)</f>
        <v>29.470099999999999</v>
      </c>
      <c r="S451" s="8" cm="1">
        <f t="array" aca="1" ref="S451" ca="1">_FV(H451,"Volume")</f>
        <v>348754</v>
      </c>
      <c r="T451" s="7" cm="1">
        <f t="array" aca="1" ref="T451" ca="1">_FV(H451,"Volume average",TRUE)</f>
        <v>763421</v>
      </c>
      <c r="U451" s="7"/>
      <c r="V451" s="25" cm="1">
        <f t="array" aca="1" ref="V451" ca="1">_FV(H451,"Expense ratio",TRUE)</f>
        <v>2.5000000000000001E-3</v>
      </c>
      <c r="W451" s="24" cm="1">
        <f t="array" aca="1" ref="W451" ca="1">_FV(H451,"Market cap",TRUE)</f>
        <v>2813904021.29</v>
      </c>
    </row>
    <row r="452" spans="1:23" hidden="1" x14ac:dyDescent="0.25">
      <c r="A452" t="s">
        <v>8046</v>
      </c>
      <c r="B452" t="s">
        <v>8045</v>
      </c>
      <c r="C452" t="s">
        <v>45</v>
      </c>
      <c r="D452" s="46" t="s">
        <v>11725</v>
      </c>
      <c r="E452" t="s">
        <v>11746</v>
      </c>
      <c r="G452" t="s">
        <v>11703</v>
      </c>
      <c r="H452" t="e" vm="3008">
        <v>#VALUE!</v>
      </c>
      <c r="I452" s="31" cm="1">
        <f t="array" aca="1" ref="I452" ca="1">_FV(H452,"Last trade time",TRUE)</f>
        <v>45824.843750265623</v>
      </c>
      <c r="J452" s="23" cm="1">
        <f t="array" aca="1" ref="J452" ca="1">_FV(H452,"Price")</f>
        <v>26.76</v>
      </c>
      <c r="K452" s="27" cm="1">
        <f t="array" aca="1" ref="K452" ca="1">_FV(H452,"Change (%)",TRUE)</f>
        <v>2.6229999999999999E-3</v>
      </c>
      <c r="L452" s="26" cm="1">
        <f t="array" aca="1" ref="L452" ca="1">_FV(H452,"Change")</f>
        <v>7.0000000000000007E-2</v>
      </c>
      <c r="M452" s="23" cm="1">
        <f t="array" aca="1" ref="M452" ca="1">_FV(H452,"Open")</f>
        <v>26.75</v>
      </c>
      <c r="N452" s="23" cm="1">
        <f t="array" aca="1" ref="N452" ca="1">_FV(H452,"Low")</f>
        <v>26.7346</v>
      </c>
      <c r="O452" s="23" cm="1">
        <f t="array" aca="1" ref="O452" ca="1">_FV(H452,"High")</f>
        <v>26.779800000000002</v>
      </c>
      <c r="P452" s="23" cm="1">
        <f t="array" aca="1" ref="P452" ca="1">_FV(H452,"Previous close",TRUE)</f>
        <v>26.69</v>
      </c>
      <c r="Q452" s="23" cm="1">
        <f t="array" aca="1" ref="Q452" ca="1">_FV(H452,"52 week low",TRUE)</f>
        <v>24.82</v>
      </c>
      <c r="R452" s="23" cm="1">
        <f t="array" aca="1" ref="R452" ca="1">_FV(H452,"52 week high",TRUE)</f>
        <v>27.43</v>
      </c>
      <c r="S452" s="8" cm="1">
        <f t="array" aca="1" ref="S452" ca="1">_FV(H452,"Volume")</f>
        <v>286058</v>
      </c>
      <c r="T452" s="7" cm="1">
        <f t="array" aca="1" ref="T452" ca="1">_FV(H452,"Volume average",TRUE)</f>
        <v>851291</v>
      </c>
      <c r="U452" s="7"/>
      <c r="V452" s="25" cm="1">
        <f t="array" aca="1" ref="V452" ca="1">_FV(H452,"Expense ratio",TRUE)</f>
        <v>2.5000000000000001E-3</v>
      </c>
      <c r="W452" s="24" cm="1">
        <f t="array" aca="1" ref="W452" ca="1">_FV(H452,"Market cap",TRUE)</f>
        <v>1660843578.22</v>
      </c>
    </row>
    <row r="453" spans="1:23" hidden="1" x14ac:dyDescent="0.25">
      <c r="A453" t="s">
        <v>9961</v>
      </c>
      <c r="B453" t="s">
        <v>9960</v>
      </c>
      <c r="C453" t="s">
        <v>45</v>
      </c>
      <c r="D453" s="46" t="s">
        <v>11725</v>
      </c>
      <c r="E453" t="s">
        <v>11722</v>
      </c>
      <c r="G453" t="s">
        <v>11709</v>
      </c>
      <c r="H453" t="e" vm="3818">
        <v>#VALUE!</v>
      </c>
      <c r="I453" s="31" cm="1">
        <f t="array" aca="1" ref="I453" ca="1">_FV(H453,"Last trade time",TRUE)</f>
        <v>45824.843750103908</v>
      </c>
      <c r="J453" s="23" cm="1">
        <f t="array" aca="1" ref="J453" ca="1">_FV(H453,"Price")</f>
        <v>76.08</v>
      </c>
      <c r="K453" s="27" cm="1">
        <f t="array" aca="1" ref="K453" ca="1">_FV(H453,"Change (%)",TRUE)</f>
        <v>-1.1819999999999999E-3</v>
      </c>
      <c r="L453" s="26" cm="1">
        <f t="array" aca="1" ref="L453" ca="1">_FV(H453,"Change")</f>
        <v>-0.09</v>
      </c>
      <c r="M453" s="23" cm="1">
        <f t="array" aca="1" ref="M453" ca="1">_FV(H453,"Open")</f>
        <v>76.19</v>
      </c>
      <c r="N453" s="23" cm="1">
        <f t="array" aca="1" ref="N453" ca="1">_FV(H453,"Low")</f>
        <v>76.069999999999993</v>
      </c>
      <c r="O453" s="23" cm="1">
        <f t="array" aca="1" ref="O453" ca="1">_FV(H453,"High")</f>
        <v>76.375</v>
      </c>
      <c r="P453" s="23" cm="1">
        <f t="array" aca="1" ref="P453" ca="1">_FV(H453,"Previous close",TRUE)</f>
        <v>76.17</v>
      </c>
      <c r="Q453" s="23" cm="1">
        <f t="array" aca="1" ref="Q453" ca="1">_FV(H453,"52 week low",TRUE)</f>
        <v>73.790000000000006</v>
      </c>
      <c r="R453" s="23" cm="1">
        <f t="array" aca="1" ref="R453" ca="1">_FV(H453,"52 week high",TRUE)</f>
        <v>79.92</v>
      </c>
      <c r="S453" s="8" cm="1">
        <f t="array" aca="1" ref="S453" ca="1">_FV(H453,"Volume")</f>
        <v>45839</v>
      </c>
      <c r="T453" s="7" cm="1">
        <f t="array" aca="1" ref="T453" ca="1">_FV(H453,"Volume average",TRUE)</f>
        <v>53276</v>
      </c>
      <c r="U453" s="7"/>
      <c r="V453" s="25" cm="1">
        <f t="array" aca="1" ref="V453" ca="1">_FV(H453,"Expense ratio",TRUE)</f>
        <v>2.9999999999999997E-4</v>
      </c>
      <c r="W453" s="24" cm="1">
        <f t="array" aca="1" ref="W453" ca="1">_FV(H453,"Market cap",TRUE)</f>
        <v>1169700651</v>
      </c>
    </row>
    <row r="454" spans="1:23" hidden="1" x14ac:dyDescent="0.25">
      <c r="A454" t="s">
        <v>5849</v>
      </c>
      <c r="B454" t="s">
        <v>5848</v>
      </c>
      <c r="C454" t="s">
        <v>45</v>
      </c>
      <c r="D454" s="46" t="s">
        <v>11725</v>
      </c>
      <c r="E454" t="s">
        <v>11746</v>
      </c>
      <c r="G454" t="s">
        <v>11704</v>
      </c>
      <c r="H454" t="e" vm="2130">
        <v>#VALUE!</v>
      </c>
      <c r="I454" s="31" cm="1">
        <f t="array" aca="1" ref="I454" ca="1">_FV(H454,"Last trade time",TRUE)</f>
        <v>45824.917235821093</v>
      </c>
      <c r="J454" s="23" cm="1">
        <f t="array" aca="1" ref="J454" ca="1">_FV(H454,"Price")</f>
        <v>79.52</v>
      </c>
      <c r="K454" s="27" cm="1">
        <f t="array" aca="1" ref="K454" ca="1">_FV(H454,"Change (%)",TRUE)</f>
        <v>2.016E-3</v>
      </c>
      <c r="L454" s="26" cm="1">
        <f t="array" aca="1" ref="L454" ca="1">_FV(H454,"Change")</f>
        <v>0.16</v>
      </c>
      <c r="M454" s="23" cm="1">
        <f t="array" aca="1" ref="M454" ca="1">_FV(H454,"Open")</f>
        <v>79.52</v>
      </c>
      <c r="N454" s="23" cm="1">
        <f t="array" aca="1" ref="N454" ca="1">_FV(H454,"Low")</f>
        <v>79.489999999999995</v>
      </c>
      <c r="O454" s="23" cm="1">
        <f t="array" aca="1" ref="O454" ca="1">_FV(H454,"High")</f>
        <v>79.599999999999994</v>
      </c>
      <c r="P454" s="23" cm="1">
        <f t="array" aca="1" ref="P454" ca="1">_FV(H454,"Previous close",TRUE)</f>
        <v>79.36</v>
      </c>
      <c r="Q454" s="23" cm="1">
        <f t="array" aca="1" ref="Q454" ca="1">_FV(H454,"52 week low",TRUE)</f>
        <v>75.08</v>
      </c>
      <c r="R454" s="23" cm="1">
        <f t="array" aca="1" ref="R454" ca="1">_FV(H454,"52 week high",TRUE)</f>
        <v>80.37</v>
      </c>
      <c r="S454" s="8" cm="1">
        <f t="array" aca="1" ref="S454" ca="1">_FV(H454,"Volume")</f>
        <v>26013978</v>
      </c>
      <c r="T454" s="7" cm="1">
        <f t="array" aca="1" ref="T454" ca="1">_FV(H454,"Volume average",TRUE)</f>
        <v>36771153</v>
      </c>
      <c r="U454" s="7"/>
      <c r="V454" s="25" cm="1">
        <f t="array" aca="1" ref="V454" ca="1">_FV(H454,"Expense ratio",TRUE)</f>
        <v>4.8999999999999998E-3</v>
      </c>
      <c r="W454" s="24" cm="1">
        <f t="array" aca="1" ref="W454" ca="1">_FV(H454,"Market cap",TRUE)</f>
        <v>15944028210.17</v>
      </c>
    </row>
    <row r="455" spans="1:23" hidden="1" x14ac:dyDescent="0.25">
      <c r="A455" t="s">
        <v>9968</v>
      </c>
      <c r="B455" t="s">
        <v>9967</v>
      </c>
      <c r="C455" t="s">
        <v>45</v>
      </c>
      <c r="D455" s="46" t="s">
        <v>11725</v>
      </c>
      <c r="E455" t="s">
        <v>11722</v>
      </c>
      <c r="G455" t="s">
        <v>11707</v>
      </c>
      <c r="H455" t="e" vm="3821">
        <v>#VALUE!</v>
      </c>
      <c r="I455" s="31" cm="1">
        <f t="array" aca="1" ref="I455" ca="1">_FV(H455,"Last trade time",TRUE)</f>
        <v>45824.840277812502</v>
      </c>
      <c r="J455" s="23" cm="1">
        <f t="array" aca="1" ref="J455" ca="1">_FV(H455,"Price")</f>
        <v>28.75</v>
      </c>
      <c r="K455" s="27" cm="1">
        <f t="array" aca="1" ref="K455" ca="1">_FV(H455,"Change (%)",TRUE)</f>
        <v>-1.042E-3</v>
      </c>
      <c r="L455" s="26" cm="1">
        <f t="array" aca="1" ref="L455" ca="1">_FV(H455,"Change")</f>
        <v>-0.03</v>
      </c>
      <c r="M455" s="23" cm="1">
        <f t="array" aca="1" ref="M455" ca="1">_FV(H455,"Open")</f>
        <v>28.79</v>
      </c>
      <c r="N455" s="23" cm="1">
        <f t="array" aca="1" ref="N455" ca="1">_FV(H455,"Low")</f>
        <v>28.74</v>
      </c>
      <c r="O455" s="23" cm="1">
        <f t="array" aca="1" ref="O455" ca="1">_FV(H455,"High")</f>
        <v>28.86</v>
      </c>
      <c r="P455" s="23" cm="1">
        <f t="array" aca="1" ref="P455" ca="1">_FV(H455,"Previous close",TRUE)</f>
        <v>28.78</v>
      </c>
      <c r="Q455" s="23" cm="1">
        <f t="array" aca="1" ref="Q455" ca="1">_FV(H455,"52 week low",TRUE)</f>
        <v>27.84</v>
      </c>
      <c r="R455" s="23" cm="1">
        <f t="array" aca="1" ref="R455" ca="1">_FV(H455,"52 week high",TRUE)</f>
        <v>30.26</v>
      </c>
      <c r="S455" s="8" cm="1">
        <f t="array" aca="1" ref="S455" ca="1">_FV(H455,"Volume")</f>
        <v>411036</v>
      </c>
      <c r="T455" s="7" cm="1">
        <f t="array" aca="1" ref="T455" ca="1">_FV(H455,"Volume average",TRUE)</f>
        <v>770021</v>
      </c>
      <c r="U455" s="7"/>
      <c r="V455" s="25" cm="1">
        <f t="array" aca="1" ref="V455" ca="1">_FV(H455,"Expense ratio",TRUE)</f>
        <v>2.9999999999999997E-4</v>
      </c>
      <c r="W455" s="24" cm="1">
        <f t="array" aca="1" ref="W455" ca="1">_FV(H455,"Market cap",TRUE)</f>
        <v>1503931101.1600001</v>
      </c>
    </row>
    <row r="456" spans="1:23" hidden="1" x14ac:dyDescent="0.25">
      <c r="A456" t="s">
        <v>9103</v>
      </c>
      <c r="B456" t="s">
        <v>9102</v>
      </c>
      <c r="C456" t="s">
        <v>45</v>
      </c>
      <c r="D456" s="46" t="s">
        <v>11725</v>
      </c>
      <c r="E456" t="s">
        <v>11722</v>
      </c>
      <c r="G456" t="s">
        <v>11706</v>
      </c>
      <c r="H456" t="e" vm="3445">
        <v>#VALUE!</v>
      </c>
      <c r="I456" s="31" cm="1">
        <f t="array" aca="1" ref="I456" ca="1">_FV(H456,"Last trade time",TRUE)</f>
        <v>45824.911878286715</v>
      </c>
      <c r="J456" s="23" cm="1">
        <f t="array" aca="1" ref="J456" ca="1">_FV(H456,"Price")</f>
        <v>107.6</v>
      </c>
      <c r="K456" s="27" cm="1">
        <f t="array" aca="1" ref="K456" ca="1">_FV(H456,"Change (%)",TRUE)</f>
        <v>-1.763E-3</v>
      </c>
      <c r="L456" s="26" cm="1">
        <f t="array" aca="1" ref="L456" ca="1">_FV(H456,"Change")</f>
        <v>-0.19</v>
      </c>
      <c r="M456" s="23" cm="1">
        <f t="array" aca="1" ref="M456" ca="1">_FV(H456,"Open")</f>
        <v>107.8</v>
      </c>
      <c r="N456" s="23" cm="1">
        <f t="array" aca="1" ref="N456" ca="1">_FV(H456,"Low")</f>
        <v>107.575</v>
      </c>
      <c r="O456" s="23" cm="1">
        <f t="array" aca="1" ref="O456" ca="1">_FV(H456,"High")</f>
        <v>108.12</v>
      </c>
      <c r="P456" s="23" cm="1">
        <f t="array" aca="1" ref="P456" ca="1">_FV(H456,"Previous close",TRUE)</f>
        <v>107.79</v>
      </c>
      <c r="Q456" s="23" cm="1">
        <f t="array" aca="1" ref="Q456" ca="1">_FV(H456,"52 week low",TRUE)</f>
        <v>103.45</v>
      </c>
      <c r="R456" s="23" cm="1">
        <f t="array" aca="1" ref="R456" ca="1">_FV(H456,"52 week high",TRUE)</f>
        <v>114.07</v>
      </c>
      <c r="S456" s="8" cm="1">
        <f t="array" aca="1" ref="S456" ca="1">_FV(H456,"Volume")</f>
        <v>21285982</v>
      </c>
      <c r="T456" s="7" cm="1">
        <f t="array" aca="1" ref="T456" ca="1">_FV(H456,"Volume average",TRUE)</f>
        <v>27231006</v>
      </c>
      <c r="U456" s="7"/>
      <c r="V456" s="25" cm="1">
        <f t="array" aca="1" ref="V456" ca="1">_FV(H456,"Expense ratio",TRUE)</f>
        <v>1.4000000000000002E-3</v>
      </c>
      <c r="W456" s="24" cm="1">
        <f t="array" aca="1" ref="W456" ca="1">_FV(H456,"Market cap",TRUE)</f>
        <v>30823830378.189999</v>
      </c>
    </row>
    <row r="457" spans="1:23" hidden="1" x14ac:dyDescent="0.25">
      <c r="A457" t="s">
        <v>10175</v>
      </c>
      <c r="B457" t="s">
        <v>9938</v>
      </c>
      <c r="C457" s="25" t="s">
        <v>45</v>
      </c>
      <c r="D457" s="25" t="s">
        <v>11776</v>
      </c>
      <c r="E457" s="25" t="s">
        <v>11721</v>
      </c>
      <c r="F457" s="25" t="s">
        <v>11760</v>
      </c>
      <c r="G457" t="s">
        <v>11251</v>
      </c>
      <c r="H457" t="e" vm="3808">
        <v>#VALUE!</v>
      </c>
      <c r="I457" s="31" cm="1">
        <f t="array" aca="1" ref="I457" ca="1">_FV(H457,"Last trade time",TRUE)</f>
        <v>45824.884962164062</v>
      </c>
      <c r="J457" s="23" cm="1">
        <f t="array" aca="1" ref="J457" ca="1">_FV(H457,"Price")</f>
        <v>78.87</v>
      </c>
      <c r="K457" s="27" cm="1">
        <f t="array" aca="1" ref="K457" ca="1">_FV(H457,"Change (%)",TRUE)</f>
        <v>3.8049999999999998E-4</v>
      </c>
      <c r="L457" s="26" cm="1">
        <f t="array" aca="1" ref="L457" ca="1">_FV(H457,"Change")</f>
        <v>0.03</v>
      </c>
      <c r="M457" s="23" cm="1">
        <f t="array" aca="1" ref="M457" ca="1">_FV(H457,"Open")</f>
        <v>78.86</v>
      </c>
      <c r="N457" s="23" cm="1">
        <f t="array" aca="1" ref="N457" ca="1">_FV(H457,"Low")</f>
        <v>78.844999999999999</v>
      </c>
      <c r="O457" s="23" cm="1">
        <f t="array" aca="1" ref="O457" ca="1">_FV(H457,"High")</f>
        <v>78.939899999999994</v>
      </c>
      <c r="P457" s="23" cm="1">
        <f t="array" aca="1" ref="P457" ca="1">_FV(H457,"Previous close",TRUE)</f>
        <v>78.84</v>
      </c>
      <c r="Q457" s="23" cm="1">
        <f t="array" aca="1" ref="Q457" ca="1">_FV(H457,"52 week low",TRUE)</f>
        <v>76.915000000000006</v>
      </c>
      <c r="R457" s="23" cm="1">
        <f t="array" aca="1" ref="R457" ca="1">_FV(H457,"52 week high",TRUE)</f>
        <v>79.540000000000006</v>
      </c>
      <c r="S457" s="8" cm="1">
        <f t="array" aca="1" ref="S457" ca="1">_FV(H457,"Volume")</f>
        <v>1736203</v>
      </c>
      <c r="T457" s="7" cm="1">
        <f t="array" aca="1" ref="T457" ca="1">_FV(H457,"Volume average",TRUE)</f>
        <v>3879606</v>
      </c>
      <c r="U457" s="7"/>
      <c r="V457" s="25" cm="1">
        <f t="array" aca="1" ref="V457" ca="1">_FV(H457,"Expense ratio",TRUE)</f>
        <v>2.9999999999999997E-4</v>
      </c>
      <c r="W457" s="24" cm="1">
        <f t="array" aca="1" ref="W457" ca="1">_FV(H457,"Market cap",TRUE)</f>
        <v>34907698427</v>
      </c>
    </row>
    <row r="458" spans="1:23" hidden="1" x14ac:dyDescent="0.25">
      <c r="A458" t="s">
        <v>9966</v>
      </c>
      <c r="B458" t="s">
        <v>9965</v>
      </c>
      <c r="C458" t="s">
        <v>45</v>
      </c>
      <c r="D458" s="25" t="s">
        <v>11776</v>
      </c>
      <c r="E458" t="s">
        <v>11721</v>
      </c>
      <c r="F458" t="s">
        <v>11722</v>
      </c>
      <c r="G458" t="s">
        <v>11708</v>
      </c>
      <c r="H458" t="e" vm="3820">
        <v>#VALUE!</v>
      </c>
      <c r="I458" s="31" cm="1">
        <f t="array" aca="1" ref="I458" ca="1">_FV(H458,"Last trade time",TRUE)</f>
        <v>45824.903368517967</v>
      </c>
      <c r="J458" s="23" cm="1">
        <f t="array" aca="1" ref="J458" ca="1">_FV(H458,"Price")</f>
        <v>81.52</v>
      </c>
      <c r="K458" s="27" cm="1">
        <f t="array" aca="1" ref="K458" ca="1">_FV(H458,"Change (%)",TRUE)</f>
        <v>-4.9039999999999999E-4</v>
      </c>
      <c r="L458" s="26" cm="1">
        <f t="array" aca="1" ref="L458" ca="1">_FV(H458,"Change")</f>
        <v>-0.04</v>
      </c>
      <c r="M458" s="23" cm="1">
        <f t="array" aca="1" ref="M458" ca="1">_FV(H458,"Open")</f>
        <v>81.63</v>
      </c>
      <c r="N458" s="23" cm="1">
        <f t="array" aca="1" ref="N458" ca="1">_FV(H458,"Low")</f>
        <v>81.504999999999995</v>
      </c>
      <c r="O458" s="23" cm="1">
        <f t="array" aca="1" ref="O458" ca="1">_FV(H458,"High")</f>
        <v>81.760000000000005</v>
      </c>
      <c r="P458" s="23" cm="1">
        <f t="array" aca="1" ref="P458" ca="1">_FV(H458,"Previous close",TRUE)</f>
        <v>81.56</v>
      </c>
      <c r="Q458" s="23" cm="1">
        <f t="array" aca="1" ref="Q458" ca="1">_FV(H458,"52 week low",TRUE)</f>
        <v>78.66</v>
      </c>
      <c r="R458" s="23" cm="1">
        <f t="array" aca="1" ref="R458" ca="1">_FV(H458,"52 week high",TRUE)</f>
        <v>84.254999999999995</v>
      </c>
      <c r="S458" s="8" cm="1">
        <f t="array" aca="1" ref="S458" ca="1">_FV(H458,"Volume")</f>
        <v>6582469</v>
      </c>
      <c r="T458" s="7" cm="1">
        <f t="array" aca="1" ref="T458" ca="1">_FV(H458,"Volume average",TRUE)</f>
        <v>8691829</v>
      </c>
      <c r="U458" s="7"/>
      <c r="V458" s="25" cm="1">
        <f t="array" aca="1" ref="V458" ca="1">_FV(H458,"Expense ratio",TRUE)</f>
        <v>2.9999999999999997E-4</v>
      </c>
      <c r="W458" s="24" cm="1">
        <f t="array" aca="1" ref="W458" ca="1">_FV(H458,"Market cap",TRUE)</f>
        <v>53150840141</v>
      </c>
    </row>
    <row r="459" spans="1:23" s="15" customFormat="1" hidden="1" x14ac:dyDescent="0.25">
      <c r="A459" t="s">
        <v>10136</v>
      </c>
      <c r="B459" t="s">
        <v>9862</v>
      </c>
      <c r="C459" s="25" t="s">
        <v>45</v>
      </c>
      <c r="D459" s="25" t="s">
        <v>11776</v>
      </c>
      <c r="E459" t="s">
        <v>11721</v>
      </c>
      <c r="F459" t="s">
        <v>11831</v>
      </c>
      <c r="G459" t="s">
        <v>11519</v>
      </c>
      <c r="H459" t="e" vm="3775">
        <v>#VALUE!</v>
      </c>
      <c r="I459" s="31" cm="1">
        <f t="array" aca="1" ref="I459" ca="1">_FV(H459,"Last trade time",TRUE)</f>
        <v>45824.843750103908</v>
      </c>
      <c r="J459" s="23" cm="1">
        <f t="array" aca="1" ref="J459" ca="1">_FV(H459,"Price")</f>
        <v>52.39</v>
      </c>
      <c r="K459" s="27" cm="1">
        <f t="array" aca="1" ref="K459" ca="1">_FV(H459,"Change (%)",TRUE)</f>
        <v>-5.7229999999999998E-4</v>
      </c>
      <c r="L459" s="26" cm="1">
        <f t="array" aca="1" ref="L459" ca="1">_FV(H459,"Change")</f>
        <v>-0.03</v>
      </c>
      <c r="M459" s="23" cm="1">
        <f t="array" aca="1" ref="M459" ca="1">_FV(H459,"Open")</f>
        <v>52.43</v>
      </c>
      <c r="N459" s="23" cm="1">
        <f t="array" aca="1" ref="N459" ca="1">_FV(H459,"Low")</f>
        <v>52.38</v>
      </c>
      <c r="O459" s="23" cm="1">
        <f t="array" aca="1" ref="O459" ca="1">_FV(H459,"High")</f>
        <v>52.55</v>
      </c>
      <c r="P459" s="23" cm="1">
        <f t="array" aca="1" ref="P459" ca="1">_FV(H459,"Previous close",TRUE)</f>
        <v>52.42</v>
      </c>
      <c r="Q459" s="23" cm="1">
        <f t="array" aca="1" ref="Q459" ca="1">_FV(H459,"52 week low",TRUE)</f>
        <v>50.52</v>
      </c>
      <c r="R459" s="23" cm="1">
        <f t="array" aca="1" ref="R459" ca="1">_FV(H459,"52 week high",TRUE)</f>
        <v>54.1</v>
      </c>
      <c r="S459" s="8" cm="1">
        <f t="array" aca="1" ref="S459" ca="1">_FV(H459,"Volume")</f>
        <v>734816</v>
      </c>
      <c r="T459" s="7" cm="1">
        <f t="array" aca="1" ref="T459" ca="1">_FV(H459,"Volume average",TRUE)</f>
        <v>1731709</v>
      </c>
      <c r="U459" s="7"/>
      <c r="V459" s="25" cm="1">
        <f t="array" aca="1" ref="V459" ca="1">_FV(H459,"Expense ratio",TRUE)</f>
        <v>4.0000000000000002E-4</v>
      </c>
      <c r="W459" s="24" cm="1">
        <f t="array" aca="1" ref="W459" ca="1">_FV(H459,"Market cap",TRUE)</f>
        <v>14954852784.34</v>
      </c>
    </row>
    <row r="460" spans="1:23" hidden="1" x14ac:dyDescent="0.25">
      <c r="A460" t="s">
        <v>10138</v>
      </c>
      <c r="B460" t="s">
        <v>5539</v>
      </c>
      <c r="C460" s="25" t="s">
        <v>45</v>
      </c>
      <c r="D460" s="25" t="s">
        <v>11776</v>
      </c>
      <c r="E460" s="25" t="s">
        <v>11746</v>
      </c>
      <c r="F460" s="25"/>
      <c r="G460" t="s">
        <v>11527</v>
      </c>
      <c r="H460" t="e" vm="2008">
        <v>#VALUE!</v>
      </c>
      <c r="I460" s="31" cm="1">
        <f t="array" aca="1" ref="I460" ca="1">_FV(H460,"Last trade time",TRUE)</f>
        <v>45824.840277823438</v>
      </c>
      <c r="J460" s="23" cm="1">
        <f t="array" aca="1" ref="J460" ca="1">_FV(H460,"Price")</f>
        <v>18.32</v>
      </c>
      <c r="K460" s="27" cm="1">
        <f t="array" aca="1" ref="K460" ca="1">_FV(H460,"Change (%)",TRUE)</f>
        <v>1.093E-3</v>
      </c>
      <c r="L460" s="26" cm="1">
        <f t="array" aca="1" ref="L460" ca="1">_FV(H460,"Change")</f>
        <v>0.02</v>
      </c>
      <c r="M460" s="23" cm="1">
        <f t="array" aca="1" ref="M460" ca="1">_FV(H460,"Open")</f>
        <v>18.34</v>
      </c>
      <c r="N460" s="23" cm="1">
        <f t="array" aca="1" ref="N460" ca="1">_FV(H460,"Low")</f>
        <v>18.305</v>
      </c>
      <c r="O460" s="23" cm="1">
        <f t="array" aca="1" ref="O460" ca="1">_FV(H460,"High")</f>
        <v>18.34</v>
      </c>
      <c r="P460" s="23" cm="1">
        <f t="array" aca="1" ref="P460" ca="1">_FV(H460,"Previous close",TRUE)</f>
        <v>18.3</v>
      </c>
      <c r="Q460" s="23" cm="1">
        <f t="array" aca="1" ref="Q460" ca="1">_FV(H460,"52 week low",TRUE)</f>
        <v>17.329999999999998</v>
      </c>
      <c r="R460" s="23" cm="1">
        <f t="array" aca="1" ref="R460" ca="1">_FV(H460,"52 week high",TRUE)</f>
        <v>18.649999999999999</v>
      </c>
      <c r="S460" s="8" cm="1">
        <f t="array" aca="1" ref="S460" ca="1">_FV(H460,"Volume")</f>
        <v>50642</v>
      </c>
      <c r="T460" s="7" cm="1">
        <f t="array" aca="1" ref="T460" ca="1">_FV(H460,"Volume average",TRUE)</f>
        <v>90601</v>
      </c>
      <c r="U460" s="7"/>
      <c r="V460" s="25" cm="1">
        <f t="array" aca="1" ref="V460" ca="1">_FV(H460,"Expense ratio",TRUE)</f>
        <v>5.0000000000000001E-3</v>
      </c>
      <c r="W460" s="24" cm="1">
        <f t="array" aca="1" ref="W460" ca="1">_FV(H460,"Market cap",TRUE)</f>
        <v>337950508.41000003</v>
      </c>
    </row>
    <row r="461" spans="1:23" hidden="1" x14ac:dyDescent="0.25">
      <c r="A461" t="s">
        <v>10137</v>
      </c>
      <c r="B461" t="s">
        <v>9846</v>
      </c>
      <c r="C461" s="25" t="s">
        <v>45</v>
      </c>
      <c r="D461" s="46" t="s">
        <v>11776</v>
      </c>
      <c r="E461" s="25" t="s">
        <v>11800</v>
      </c>
      <c r="F461" s="25" t="s">
        <v>11801</v>
      </c>
      <c r="G461" t="s">
        <v>11521</v>
      </c>
      <c r="H461" t="e" vm="3768">
        <v>#VALUE!</v>
      </c>
      <c r="I461" s="31" cm="1">
        <f t="array" aca="1" ref="I461" ca="1">_FV(H461,"Last trade time",TRUE)</f>
        <v>45824.926465046097</v>
      </c>
      <c r="J461" s="23" cm="1">
        <f t="array" aca="1" ref="J461" ca="1">_FV(H461,"Price")</f>
        <v>52.32</v>
      </c>
      <c r="K461" s="27" cm="1">
        <f t="array" aca="1" ref="K461" ca="1">_FV(H461,"Change (%)",TRUE)</f>
        <v>1.9120000000000001E-4</v>
      </c>
      <c r="L461" s="26" cm="1">
        <f t="array" aca="1" ref="L461" ca="1">_FV(H461,"Change")</f>
        <v>0.01</v>
      </c>
      <c r="M461" s="23" cm="1">
        <f t="array" aca="1" ref="M461" ca="1">_FV(H461,"Open")</f>
        <v>52.33</v>
      </c>
      <c r="N461" s="23" cm="1">
        <f t="array" aca="1" ref="N461" ca="1">_FV(H461,"Low")</f>
        <v>52.31</v>
      </c>
      <c r="O461" s="23" cm="1">
        <f t="array" aca="1" ref="O461" ca="1">_FV(H461,"High")</f>
        <v>52.37</v>
      </c>
      <c r="P461" s="23" cm="1">
        <f t="array" aca="1" ref="P461" ca="1">_FV(H461,"Previous close",TRUE)</f>
        <v>52.31</v>
      </c>
      <c r="Q461" s="23" cm="1">
        <f t="array" aca="1" ref="Q461" ca="1">_FV(H461,"52 week low",TRUE)</f>
        <v>51</v>
      </c>
      <c r="R461" s="23" cm="1">
        <f t="array" aca="1" ref="R461" ca="1">_FV(H461,"52 week high",TRUE)</f>
        <v>52.74</v>
      </c>
      <c r="S461" s="8" cm="1">
        <f t="array" aca="1" ref="S461" ca="1">_FV(H461,"Volume")</f>
        <v>1331044</v>
      </c>
      <c r="T461" s="7" cm="1">
        <f t="array" aca="1" ref="T461" ca="1">_FV(H461,"Volume average",TRUE)</f>
        <v>2716404</v>
      </c>
      <c r="U461" s="7"/>
      <c r="V461" s="25" cm="1">
        <f t="array" aca="1" ref="V461" ca="1">_FV(H461,"Expense ratio",TRUE)</f>
        <v>4.0000000000000002E-4</v>
      </c>
      <c r="W461" s="24" cm="1">
        <f t="array" aca="1" ref="W461" ca="1">_FV(H461,"Market cap",TRUE)</f>
        <v>21209409312.169998</v>
      </c>
    </row>
    <row r="462" spans="1:23" hidden="1" x14ac:dyDescent="0.25">
      <c r="A462" t="s">
        <v>10134</v>
      </c>
      <c r="B462" t="s">
        <v>9895</v>
      </c>
      <c r="C462" s="25" t="s">
        <v>45</v>
      </c>
      <c r="D462" s="25" t="s">
        <v>11776</v>
      </c>
      <c r="E462" s="25" t="s">
        <v>11800</v>
      </c>
      <c r="F462" s="25" t="s">
        <v>11804</v>
      </c>
      <c r="G462" t="s">
        <v>11520</v>
      </c>
      <c r="H462" t="e" vm="3790">
        <v>#VALUE!</v>
      </c>
      <c r="I462" s="31" cm="1">
        <f t="array" aca="1" ref="I462" ca="1">_FV(H462,"Last trade time",TRUE)</f>
        <v>45824.840277812502</v>
      </c>
      <c r="J462" s="23" cm="1">
        <f t="array" aca="1" ref="J462" ca="1">_FV(H462,"Price")</f>
        <v>48.98</v>
      </c>
      <c r="K462" s="27" cm="1">
        <f t="array" aca="1" ref="K462" ca="1">_FV(H462,"Change (%)",TRUE)</f>
        <v>-3.6620000000000003E-3</v>
      </c>
      <c r="L462" s="26" cm="1">
        <f t="array" aca="1" ref="L462" ca="1">_FV(H462,"Change")</f>
        <v>-0.18</v>
      </c>
      <c r="M462" s="23" cm="1">
        <f t="array" aca="1" ref="M462" ca="1">_FV(H462,"Open")</f>
        <v>49.18</v>
      </c>
      <c r="N462" s="23" cm="1">
        <f t="array" aca="1" ref="N462" ca="1">_FV(H462,"Low")</f>
        <v>48.98</v>
      </c>
      <c r="O462" s="23" cm="1">
        <f t="array" aca="1" ref="O462" ca="1">_FV(H462,"High")</f>
        <v>49.389899999999997</v>
      </c>
      <c r="P462" s="23" cm="1">
        <f t="array" aca="1" ref="P462" ca="1">_FV(H462,"Previous close",TRUE)</f>
        <v>49.16</v>
      </c>
      <c r="Q462" s="23" cm="1">
        <f t="array" aca="1" ref="Q462" ca="1">_FV(H462,"52 week low",TRUE)</f>
        <v>46.75</v>
      </c>
      <c r="R462" s="23" cm="1">
        <f t="array" aca="1" ref="R462" ca="1">_FV(H462,"52 week high",TRUE)</f>
        <v>54.419899999999998</v>
      </c>
      <c r="S462" s="8" cm="1">
        <f t="array" aca="1" ref="S462" ca="1">_FV(H462,"Volume")</f>
        <v>455921</v>
      </c>
      <c r="T462" s="7" cm="1">
        <f t="array" aca="1" ref="T462" ca="1">_FV(H462,"Volume average",TRUE)</f>
        <v>875184</v>
      </c>
      <c r="U462" s="7"/>
      <c r="V462" s="25" cm="1">
        <f t="array" aca="1" ref="V462" ca="1">_FV(H462,"Expense ratio",TRUE)</f>
        <v>4.0000000000000002E-4</v>
      </c>
      <c r="W462" s="24" cm="1">
        <f t="array" aca="1" ref="W462" ca="1">_FV(H462,"Market cap",TRUE)</f>
        <v>2397104489.6100001</v>
      </c>
    </row>
    <row r="463" spans="1:23" hidden="1" x14ac:dyDescent="0.25">
      <c r="A463" t="s">
        <v>10143</v>
      </c>
      <c r="B463" t="s">
        <v>5625</v>
      </c>
      <c r="C463" s="25" t="s">
        <v>45</v>
      </c>
      <c r="D463" s="25" t="s">
        <v>11776</v>
      </c>
      <c r="E463" s="25" t="s">
        <v>11815</v>
      </c>
      <c r="F463" s="25"/>
      <c r="G463" t="s">
        <v>11531</v>
      </c>
      <c r="H463" t="e" vm="2040">
        <v>#VALUE!</v>
      </c>
      <c r="I463" s="31" cm="1">
        <f t="array" aca="1" ref="I463" ca="1">_FV(H463,"Last trade time",TRUE)</f>
        <v>45824.840277812502</v>
      </c>
      <c r="J463" s="23" cm="1">
        <f t="array" aca="1" ref="J463" ca="1">_FV(H463,"Price")</f>
        <v>23.86</v>
      </c>
      <c r="K463" s="27" cm="1">
        <f t="array" aca="1" ref="K463" ca="1">_FV(H463,"Change (%)",TRUE)</f>
        <v>1.2590000000000001E-3</v>
      </c>
      <c r="L463" s="26" cm="1">
        <f t="array" aca="1" ref="L463" ca="1">_FV(H463,"Change")</f>
        <v>0.03</v>
      </c>
      <c r="M463" s="23" cm="1">
        <f t="array" aca="1" ref="M463" ca="1">_FV(H463,"Open")</f>
        <v>23.91</v>
      </c>
      <c r="N463" s="23" cm="1">
        <f t="array" aca="1" ref="N463" ca="1">_FV(H463,"Low")</f>
        <v>23.85</v>
      </c>
      <c r="O463" s="23" cm="1">
        <f t="array" aca="1" ref="O463" ca="1">_FV(H463,"High")</f>
        <v>23.95</v>
      </c>
      <c r="P463" s="23" cm="1">
        <f t="array" aca="1" ref="P463" ca="1">_FV(H463,"Previous close",TRUE)</f>
        <v>23.83</v>
      </c>
      <c r="Q463" s="23" cm="1">
        <f t="array" aca="1" ref="Q463" ca="1">_FV(H463,"52 week low",TRUE)</f>
        <v>20.990100000000002</v>
      </c>
      <c r="R463" s="23" cm="1">
        <f t="array" aca="1" ref="R463" ca="1">_FV(H463,"52 week high",TRUE)</f>
        <v>23.95</v>
      </c>
      <c r="S463" s="8" cm="1">
        <f t="array" aca="1" ref="S463" ca="1">_FV(H463,"Volume")</f>
        <v>46748</v>
      </c>
      <c r="T463" s="7" cm="1">
        <f t="array" aca="1" ref="T463" ca="1">_FV(H463,"Volume average",TRUE)</f>
        <v>76704</v>
      </c>
      <c r="U463" s="7"/>
      <c r="V463" s="25" cm="1">
        <f t="array" aca="1" ref="V463" ca="1">_FV(H463,"Expense ratio",TRUE)</f>
        <v>5.0000000000000001E-3</v>
      </c>
      <c r="W463" s="24" cm="1">
        <f t="array" aca="1" ref="W463" ca="1">_FV(H463,"Market cap",TRUE)</f>
        <v>153289172.25</v>
      </c>
    </row>
    <row r="464" spans="1:23" hidden="1" x14ac:dyDescent="0.25">
      <c r="A464" t="s">
        <v>11177</v>
      </c>
      <c r="B464" t="s">
        <v>11161</v>
      </c>
      <c r="C464" t="s">
        <v>45</v>
      </c>
      <c r="D464" t="s">
        <v>11776</v>
      </c>
      <c r="G464" t="s">
        <v>11669</v>
      </c>
      <c r="H464" t="e" vm="3872">
        <v>#VALUE!</v>
      </c>
      <c r="I464" s="31" cm="1">
        <f t="array" aca="1" ref="I464" ca="1">_FV(H464,"Last trade time",TRUE)</f>
        <v>45821</v>
      </c>
      <c r="J464" s="23" cm="1">
        <f t="array" aca="1" ref="J464" ca="1">_FV(H464,"Price")</f>
        <v>9.24</v>
      </c>
      <c r="K464" s="27" cm="1">
        <f t="array" aca="1" ref="K464" ca="1">_FV(H464,"Change (%)",TRUE)</f>
        <v>0</v>
      </c>
      <c r="L464" s="26" cm="1">
        <f t="array" aca="1" ref="L464" ca="1">_FV(H464,"Change")</f>
        <v>0</v>
      </c>
      <c r="M464" s="23" t="e" cm="1" vm="5">
        <f t="array" ref="M464">_FV(H464,"Open")</f>
        <v>#VALUE!</v>
      </c>
      <c r="N464" s="23" t="e" cm="1" vm="6">
        <f t="array" ref="N464">_FV(H464,"Low")</f>
        <v>#VALUE!</v>
      </c>
      <c r="O464" s="23" t="e" cm="1" vm="7">
        <f t="array" ref="O464">_FV(H464,"High")</f>
        <v>#VALUE!</v>
      </c>
      <c r="P464" s="23" cm="1">
        <f t="array" aca="1" ref="P464" ca="1">_FV(H464,"Previous close",TRUE)</f>
        <v>9.24</v>
      </c>
      <c r="Q464" s="23" t="e" cm="1" vm="9">
        <f t="array" ref="Q464">_FV(H464,"52 week low",TRUE)</f>
        <v>#VALUE!</v>
      </c>
      <c r="R464" s="23" t="e" cm="1" vm="10">
        <f t="array" ref="R464">_FV(H464,"52 week high",TRUE)</f>
        <v>#VALUE!</v>
      </c>
      <c r="S464" s="8" t="e" cm="1" vm="11">
        <f t="array" ref="S464">_FV(H464,"Volume")</f>
        <v>#VALUE!</v>
      </c>
      <c r="T464" s="7" t="e" cm="1" vm="12">
        <f t="array" ref="T464">_FV(H464,"Volume average",TRUE)</f>
        <v>#VALUE!</v>
      </c>
      <c r="U464" s="7"/>
      <c r="V464" s="25" cm="1">
        <f t="array" aca="1" ref="V464" ca="1">_FV(H464,"Expense ratio",TRUE)</f>
        <v>2.6000000000000002E-2</v>
      </c>
      <c r="W464" s="24" t="e" cm="1" vm="14">
        <f t="array" ref="W464">_FV(H464,"Market cap",TRUE)</f>
        <v>#VALUE!</v>
      </c>
    </row>
    <row r="465" spans="1:26" hidden="1" x14ac:dyDescent="0.25">
      <c r="A465" t="s">
        <v>10861</v>
      </c>
      <c r="B465" t="s">
        <v>9219</v>
      </c>
      <c r="C465" s="25" t="s">
        <v>45</v>
      </c>
      <c r="D465" s="25" t="s">
        <v>3963</v>
      </c>
      <c r="E465" s="25"/>
      <c r="F465" s="25"/>
      <c r="G465" t="s">
        <v>11525</v>
      </c>
      <c r="H465" t="e" vm="3494">
        <v>#VALUE!</v>
      </c>
      <c r="I465" s="31" cm="1">
        <f t="array" aca="1" ref="I465" ca="1">_FV(H465,"Last trade time",TRUE)</f>
        <v>45824.94097287031</v>
      </c>
      <c r="J465" s="23" cm="1">
        <f t="array" aca="1" ref="J465" ca="1">_FV(H465,"Price")</f>
        <v>89.915000000000006</v>
      </c>
      <c r="K465" s="27" cm="1">
        <f t="array" aca="1" ref="K465" ca="1">_FV(H465,"Change (%)",TRUE)</f>
        <v>9.4619999999999991E-4</v>
      </c>
      <c r="L465" s="26" cm="1">
        <f t="array" aca="1" ref="L465" ca="1">_FV(H465,"Change")</f>
        <v>8.5000000000000006E-2</v>
      </c>
      <c r="M465" s="23" cm="1">
        <f t="array" aca="1" ref="M465" ca="1">_FV(H465,"Open")</f>
        <v>90.18</v>
      </c>
      <c r="N465" s="23" cm="1">
        <f t="array" aca="1" ref="N465" ca="1">_FV(H465,"Low")</f>
        <v>89.6</v>
      </c>
      <c r="O465" s="23" cm="1">
        <f t="array" aca="1" ref="O465" ca="1">_FV(H465,"High")</f>
        <v>91</v>
      </c>
      <c r="P465" s="23" cm="1">
        <f t="array" aca="1" ref="P465" ca="1">_FV(H465,"Previous close",TRUE)</f>
        <v>89.83</v>
      </c>
      <c r="Q465" s="23" cm="1">
        <f t="array" aca="1" ref="Q465" ca="1">_FV(H465,"52 week low",TRUE)</f>
        <v>76.92</v>
      </c>
      <c r="R465" s="23" cm="1">
        <f t="array" aca="1" ref="R465" ca="1">_FV(H465,"52 week high",TRUE)</f>
        <v>99.58</v>
      </c>
      <c r="S465" s="8" cm="1">
        <f t="array" aca="1" ref="S465" ca="1">_FV(H465,"Volume")</f>
        <v>2657491</v>
      </c>
      <c r="T465" s="7" cm="1">
        <f t="array" aca="1" ref="T465" ca="1">_FV(H465,"Volume average",TRUE)</f>
        <v>2777228</v>
      </c>
      <c r="U465" s="7"/>
      <c r="V465" s="25" cm="1">
        <f t="array" aca="1" ref="V465" ca="1">_FV(H465,"Expense ratio",TRUE)</f>
        <v>1.1999999999999999E-3</v>
      </c>
      <c r="W465" s="24" cm="1">
        <f t="array" aca="1" ref="W465" ca="1">_FV(H465,"Market cap",TRUE)</f>
        <v>33409775470</v>
      </c>
    </row>
    <row r="466" spans="1:26" hidden="1" x14ac:dyDescent="0.25">
      <c r="A466" t="s">
        <v>10779</v>
      </c>
      <c r="B466" t="s">
        <v>9226</v>
      </c>
      <c r="C466" s="25" t="s">
        <v>45</v>
      </c>
      <c r="D466" s="25" t="s">
        <v>3963</v>
      </c>
      <c r="E466" s="25"/>
      <c r="F466" s="25"/>
      <c r="G466" t="s">
        <v>11526</v>
      </c>
      <c r="H466" t="e" vm="3498">
        <v>#VALUE!</v>
      </c>
      <c r="I466" s="31" cm="1">
        <f t="array" aca="1" ref="I466" ca="1">_FV(H466,"Last trade time",TRUE)</f>
        <v>45824.866325358591</v>
      </c>
      <c r="J466" s="23" cm="1">
        <f t="array" aca="1" ref="J466" ca="1">_FV(H466,"Price")</f>
        <v>44.97</v>
      </c>
      <c r="K466" s="27" cm="1">
        <f t="array" aca="1" ref="K466" ca="1">_FV(H466,"Change (%)",TRUE)</f>
        <v>6.2649999999999997E-3</v>
      </c>
      <c r="L466" s="26" cm="1">
        <f t="array" aca="1" ref="L466" ca="1">_FV(H466,"Change")</f>
        <v>0.28000000000000003</v>
      </c>
      <c r="M466" s="23" cm="1">
        <f t="array" aca="1" ref="M466" ca="1">_FV(H466,"Open")</f>
        <v>45.14</v>
      </c>
      <c r="N466" s="23" cm="1">
        <f t="array" aca="1" ref="N466" ca="1">_FV(H466,"Low")</f>
        <v>44.95</v>
      </c>
      <c r="O466" s="23" cm="1">
        <f t="array" aca="1" ref="O466" ca="1">_FV(H466,"High")</f>
        <v>45.290199999999999</v>
      </c>
      <c r="P466" s="23" cm="1">
        <f t="array" aca="1" ref="P466" ca="1">_FV(H466,"Previous close",TRUE)</f>
        <v>44.69</v>
      </c>
      <c r="Q466" s="23" cm="1">
        <f t="array" aca="1" ref="Q466" ca="1">_FV(H466,"52 week low",TRUE)</f>
        <v>37.520099999999999</v>
      </c>
      <c r="R466" s="23" cm="1">
        <f t="array" aca="1" ref="R466" ca="1">_FV(H466,"52 week high",TRUE)</f>
        <v>47.63</v>
      </c>
      <c r="S466" s="8" cm="1">
        <f t="array" aca="1" ref="S466" ca="1">_FV(H466,"Volume")</f>
        <v>147238</v>
      </c>
      <c r="T466" s="7" cm="1">
        <f t="array" aca="1" ref="T466" ca="1">_FV(H466,"Volume average",TRUE)</f>
        <v>414206</v>
      </c>
      <c r="U466" s="7"/>
      <c r="V466" s="25" cm="1">
        <f t="array" aca="1" ref="V466" ca="1">_FV(H466,"Expense ratio",TRUE)</f>
        <v>1.1999999999999999E-3</v>
      </c>
      <c r="W466" s="24" cm="1">
        <f t="array" aca="1" ref="W466" ca="1">_FV(H466,"Market cap",TRUE)</f>
        <v>3207184719</v>
      </c>
    </row>
    <row r="467" spans="1:26" hidden="1" x14ac:dyDescent="0.25">
      <c r="A467" t="s">
        <v>10838</v>
      </c>
      <c r="B467" t="s">
        <v>5679</v>
      </c>
      <c r="C467" s="25" t="s">
        <v>45</v>
      </c>
      <c r="D467" s="25" t="s">
        <v>3963</v>
      </c>
      <c r="E467" s="25"/>
      <c r="F467" s="25"/>
      <c r="G467" t="s">
        <v>11524</v>
      </c>
      <c r="H467" t="e" vm="2064">
        <v>#VALUE!</v>
      </c>
      <c r="I467" s="31" cm="1">
        <f t="array" aca="1" ref="I467" ca="1">_FV(H467,"Last trade time",TRUE)</f>
        <v>45824.840277812502</v>
      </c>
      <c r="J467" s="23" cm="1">
        <f t="array" aca="1" ref="J467" ca="1">_FV(H467,"Price")</f>
        <v>44.52</v>
      </c>
      <c r="K467" s="27" cm="1">
        <f t="array" aca="1" ref="K467" ca="1">_FV(H467,"Change (%)",TRUE)</f>
        <v>4.4940000000000003E-4</v>
      </c>
      <c r="L467" s="26" cm="1">
        <f t="array" aca="1" ref="L467" ca="1">_FV(H467,"Change")</f>
        <v>0.02</v>
      </c>
      <c r="M467" s="23" cm="1">
        <f t="array" aca="1" ref="M467" ca="1">_FV(H467,"Open")</f>
        <v>44.77</v>
      </c>
      <c r="N467" s="23" cm="1">
        <f t="array" aca="1" ref="N467" ca="1">_FV(H467,"Low")</f>
        <v>44.4694</v>
      </c>
      <c r="O467" s="23" cm="1">
        <f t="array" aca="1" ref="O467" ca="1">_FV(H467,"High")</f>
        <v>45</v>
      </c>
      <c r="P467" s="23" cm="1">
        <f t="array" aca="1" ref="P467" ca="1">_FV(H467,"Previous close",TRUE)</f>
        <v>44.5</v>
      </c>
      <c r="Q467" s="23" cm="1">
        <f t="array" aca="1" ref="Q467" ca="1">_FV(H467,"52 week low",TRUE)</f>
        <v>37.86</v>
      </c>
      <c r="R467" s="23" cm="1">
        <f t="array" aca="1" ref="R467" ca="1">_FV(H467,"52 week high",TRUE)</f>
        <v>48.599899999999998</v>
      </c>
      <c r="S467" s="8" cm="1">
        <f t="array" aca="1" ref="S467" ca="1">_FV(H467,"Volume")</f>
        <v>34563</v>
      </c>
      <c r="T467" s="7" cm="1">
        <f t="array" aca="1" ref="T467" ca="1">_FV(H467,"Volume average",TRUE)</f>
        <v>54299</v>
      </c>
      <c r="U467" s="7"/>
      <c r="V467" s="25" cm="1">
        <f t="array" aca="1" ref="V467" ca="1">_FV(H467,"Expense ratio",TRUE)</f>
        <v>5.0000000000000001E-3</v>
      </c>
      <c r="W467" s="24" cm="1">
        <f t="array" aca="1" ref="W467" ca="1">_FV(H467,"Market cap",TRUE)</f>
        <v>1115764788.8099999</v>
      </c>
      <c r="X467" s="47"/>
      <c r="Y467" s="47"/>
      <c r="Z467" s="47"/>
    </row>
    <row r="468" spans="1:26" hidden="1" x14ac:dyDescent="0.25">
      <c r="A468" t="s">
        <v>10860</v>
      </c>
      <c r="B468" t="s">
        <v>5229</v>
      </c>
      <c r="C468" s="25" t="s">
        <v>45</v>
      </c>
      <c r="D468" s="25" t="s">
        <v>3963</v>
      </c>
      <c r="E468" s="25"/>
      <c r="F468" s="25"/>
      <c r="G468" t="s">
        <v>11523</v>
      </c>
      <c r="H468" t="e" vm="1886">
        <v>#VALUE!</v>
      </c>
      <c r="I468" s="31" cm="1">
        <f t="array" aca="1" ref="I468" ca="1">_FV(H468,"Last trade time",TRUE)</f>
        <v>45824.843750103908</v>
      </c>
      <c r="J468" s="23" cm="1">
        <f t="array" aca="1" ref="J468" ca="1">_FV(H468,"Price")</f>
        <v>22.18</v>
      </c>
      <c r="K468" s="27" cm="1">
        <f t="array" aca="1" ref="K468" ca="1">_FV(H468,"Change (%)",TRUE)</f>
        <v>6.5799999999999999E-3</v>
      </c>
      <c r="L468" s="26" cm="1">
        <f t="array" aca="1" ref="L468" ca="1">_FV(H468,"Change")</f>
        <v>0.14499999999999999</v>
      </c>
      <c r="M468" s="23" cm="1">
        <f t="array" aca="1" ref="M468" ca="1">_FV(H468,"Open")</f>
        <v>22.19</v>
      </c>
      <c r="N468" s="23" cm="1">
        <f t="array" aca="1" ref="N468" ca="1">_FV(H468,"Low")</f>
        <v>22.16</v>
      </c>
      <c r="O468" s="23" cm="1">
        <f t="array" aca="1" ref="O468" ca="1">_FV(H468,"High")</f>
        <v>22.285</v>
      </c>
      <c r="P468" s="23" cm="1">
        <f t="array" aca="1" ref="P468" ca="1">_FV(H468,"Previous close",TRUE)</f>
        <v>22.035</v>
      </c>
      <c r="Q468" s="23" cm="1">
        <f t="array" aca="1" ref="Q468" ca="1">_FV(H468,"52 week low",TRUE)</f>
        <v>18.27</v>
      </c>
      <c r="R468" s="23" cm="1">
        <f t="array" aca="1" ref="R468" ca="1">_FV(H468,"52 week high",TRUE)</f>
        <v>23.18</v>
      </c>
      <c r="S468" s="8" cm="1">
        <f t="array" aca="1" ref="S468" ca="1">_FV(H468,"Volume")</f>
        <v>5114</v>
      </c>
      <c r="T468" s="7" cm="1">
        <f t="array" aca="1" ref="T468" ca="1">_FV(H468,"Volume average",TRUE)</f>
        <v>28273</v>
      </c>
      <c r="U468" s="7"/>
      <c r="V468" s="25" cm="1">
        <f t="array" aca="1" ref="V468" ca="1">_FV(H468,"Expense ratio",TRUE)</f>
        <v>5.4000000000000003E-3</v>
      </c>
      <c r="W468" s="24" cm="1">
        <f t="array" aca="1" ref="W468" ca="1">_FV(H468,"Market cap",TRUE)</f>
        <v>90265585.760000005</v>
      </c>
    </row>
    <row r="469" spans="1:26" hidden="1" x14ac:dyDescent="0.25">
      <c r="A469" t="s">
        <v>10152</v>
      </c>
      <c r="B469" t="s">
        <v>9870</v>
      </c>
      <c r="C469" s="25" t="s">
        <v>45</v>
      </c>
      <c r="D469" s="25" t="s">
        <v>11784</v>
      </c>
      <c r="E469" s="25" t="s">
        <v>11785</v>
      </c>
      <c r="F469" s="25"/>
      <c r="G469" t="s">
        <v>11535</v>
      </c>
      <c r="H469" t="e" vm="3779">
        <v>#VALUE!</v>
      </c>
      <c r="I469" s="31" cm="1">
        <f t="array" aca="1" ref="I469" ca="1">_FV(H469,"Last trade time",TRUE)</f>
        <v>45824.840277812502</v>
      </c>
      <c r="J469" s="23" cm="1">
        <f t="array" aca="1" ref="J469" ca="1">_FV(H469,"Price")</f>
        <v>21.73</v>
      </c>
      <c r="K469" s="27" cm="1">
        <f t="array" aca="1" ref="K469" ca="1">_FV(H469,"Change (%)",TRUE)</f>
        <v>-2.7539999999999999E-3</v>
      </c>
      <c r="L469" s="26" cm="1">
        <f t="array" aca="1" ref="L469" ca="1">_FV(H469,"Change")</f>
        <v>-0.06</v>
      </c>
      <c r="M469" s="23" cm="1">
        <f t="array" aca="1" ref="M469" ca="1">_FV(H469,"Open")</f>
        <v>21.75</v>
      </c>
      <c r="N469" s="23" cm="1">
        <f t="array" aca="1" ref="N469" ca="1">_FV(H469,"Low")</f>
        <v>21.73</v>
      </c>
      <c r="O469" s="23" cm="1">
        <f t="array" aca="1" ref="O469" ca="1">_FV(H469,"High")</f>
        <v>21.81</v>
      </c>
      <c r="P469" s="23" cm="1">
        <f t="array" aca="1" ref="P469" ca="1">_FV(H469,"Previous close",TRUE)</f>
        <v>21.79</v>
      </c>
      <c r="Q469" s="23" cm="1">
        <f t="array" aca="1" ref="Q469" ca="1">_FV(H469,"52 week low",TRUE)</f>
        <v>21.2</v>
      </c>
      <c r="R469" s="23" cm="1">
        <f t="array" aca="1" ref="R469" ca="1">_FV(H469,"52 week high",TRUE)</f>
        <v>22.7563</v>
      </c>
      <c r="S469" s="8" cm="1">
        <f t="array" aca="1" ref="S469" ca="1">_FV(H469,"Volume")</f>
        <v>526136</v>
      </c>
      <c r="T469" s="7" cm="1">
        <f t="array" aca="1" ref="T469" ca="1">_FV(H469,"Volume average",TRUE)</f>
        <v>971330</v>
      </c>
      <c r="U469" s="7"/>
      <c r="V469" s="25" cm="1">
        <f t="array" aca="1" ref="V469" ca="1">_FV(H469,"Expense ratio",TRUE)</f>
        <v>4.0000000000000002E-4</v>
      </c>
      <c r="W469" s="24" cm="1">
        <f t="array" aca="1" ref="W469" ca="1">_FV(H469,"Market cap",TRUE)</f>
        <v>5976682753.8400002</v>
      </c>
    </row>
    <row r="470" spans="1:26" hidden="1" x14ac:dyDescent="0.25">
      <c r="A470" t="s">
        <v>10153</v>
      </c>
      <c r="B470" t="s">
        <v>4054</v>
      </c>
      <c r="C470" s="25" t="s">
        <v>45</v>
      </c>
      <c r="D470" s="25" t="s">
        <v>10153</v>
      </c>
      <c r="E470" s="25"/>
      <c r="F470" s="25"/>
      <c r="G470" t="s">
        <v>11533</v>
      </c>
      <c r="H470" t="e" vm="1442">
        <v>#VALUE!</v>
      </c>
      <c r="I470" s="31" cm="1">
        <f t="array" aca="1" ref="I470" ca="1">_FV(H470,"Last trade time",TRUE)</f>
        <v>45824.857739964842</v>
      </c>
      <c r="J470" s="23" cm="1">
        <f t="array" aca="1" ref="J470" ca="1">_FV(H470,"Price")</f>
        <v>20.9</v>
      </c>
      <c r="K470" s="27" cm="1">
        <f t="array" aca="1" ref="K470" ca="1">_FV(H470,"Change (%)",TRUE)</f>
        <v>9.5790000000000003E-4</v>
      </c>
      <c r="L470" s="26" cm="1">
        <f t="array" aca="1" ref="L470" ca="1">_FV(H470,"Change")</f>
        <v>0.02</v>
      </c>
      <c r="M470" s="23" cm="1">
        <f t="array" aca="1" ref="M470" ca="1">_FV(H470,"Open")</f>
        <v>20.89</v>
      </c>
      <c r="N470" s="23" cm="1">
        <f t="array" aca="1" ref="N470" ca="1">_FV(H470,"Low")</f>
        <v>20.89</v>
      </c>
      <c r="O470" s="23" cm="1">
        <f t="array" aca="1" ref="O470" ca="1">_FV(H470,"High")</f>
        <v>20.91</v>
      </c>
      <c r="P470" s="23" cm="1">
        <f t="array" aca="1" ref="P470" ca="1">_FV(H470,"Previous close",TRUE)</f>
        <v>20.88</v>
      </c>
      <c r="Q470" s="23" cm="1">
        <f t="array" aca="1" ref="Q470" ca="1">_FV(H470,"52 week low",TRUE)</f>
        <v>20.02</v>
      </c>
      <c r="R470" s="23" cm="1">
        <f t="array" aca="1" ref="R470" ca="1">_FV(H470,"52 week high",TRUE)</f>
        <v>21.19</v>
      </c>
      <c r="S470" s="8" cm="1">
        <f t="array" aca="1" ref="S470" ca="1">_FV(H470,"Volume")</f>
        <v>4843446</v>
      </c>
      <c r="T470" s="7" cm="1">
        <f t="array" aca="1" ref="T470" ca="1">_FV(H470,"Volume average",TRUE)</f>
        <v>8977502</v>
      </c>
      <c r="U470" s="7"/>
      <c r="V470" s="25" cm="1">
        <f t="array" aca="1" ref="V470" ca="1">_FV(H470,"Expense ratio",TRUE)</f>
        <v>6.5000000000000006E-3</v>
      </c>
      <c r="W470" s="24" cm="1">
        <f t="array" aca="1" ref="W470" ca="1">_FV(H470,"Market cap",TRUE)</f>
        <v>6742180553.4799995</v>
      </c>
    </row>
    <row r="471" spans="1:26" hidden="1" x14ac:dyDescent="0.25">
      <c r="A471" t="s">
        <v>10133</v>
      </c>
      <c r="B471" t="s">
        <v>9118</v>
      </c>
      <c r="C471" s="25" t="s">
        <v>45</v>
      </c>
      <c r="D471" s="46" t="s">
        <v>11729</v>
      </c>
      <c r="E471" s="25" t="s">
        <v>11730</v>
      </c>
      <c r="F471" s="25"/>
      <c r="G471" t="s">
        <v>11537</v>
      </c>
      <c r="H471" t="e" vm="3452">
        <v>#VALUE!</v>
      </c>
      <c r="I471" s="31" cm="1">
        <f t="array" aca="1" ref="I471" ca="1">_FV(H471,"Last trade time",TRUE)</f>
        <v>45824.943017476566</v>
      </c>
      <c r="J471" s="23" cm="1">
        <f t="array" aca="1" ref="J471" ca="1">_FV(H471,"Price")</f>
        <v>91.584999999999994</v>
      </c>
      <c r="K471" s="27" cm="1">
        <f t="array" aca="1" ref="K471" ca="1">_FV(H471,"Change (%)",TRUE)</f>
        <v>5.4599999999999999E-5</v>
      </c>
      <c r="L471" s="26" cm="1">
        <f t="array" aca="1" ref="L471" ca="1">_FV(H471,"Change")</f>
        <v>5.0000000000000001E-3</v>
      </c>
      <c r="M471" s="23" cm="1">
        <f t="array" aca="1" ref="M471" ca="1">_FV(H471,"Open")</f>
        <v>91.59</v>
      </c>
      <c r="N471" s="23" cm="1">
        <f t="array" aca="1" ref="N471" ca="1">_FV(H471,"Low")</f>
        <v>91.58</v>
      </c>
      <c r="O471" s="23" cm="1">
        <f t="array" aca="1" ref="O471" ca="1">_FV(H471,"High")</f>
        <v>91.59</v>
      </c>
      <c r="P471" s="23" cm="1">
        <f t="array" aca="1" ref="P471" ca="1">_FV(H471,"Previous close",TRUE)</f>
        <v>91.58</v>
      </c>
      <c r="Q471" s="23" cm="1">
        <f t="array" aca="1" ref="Q471" ca="1">_FV(H471,"52 week low",TRUE)</f>
        <v>91.29</v>
      </c>
      <c r="R471" s="23" cm="1">
        <f t="array" aca="1" ref="R471" ca="1">_FV(H471,"52 week high",TRUE)</f>
        <v>91.83</v>
      </c>
      <c r="S471" s="8" cm="1">
        <f t="array" aca="1" ref="S471" ca="1">_FV(H471,"Volume")</f>
        <v>8415074</v>
      </c>
      <c r="T471" s="7" cm="1">
        <f t="array" aca="1" ref="T471" ca="1">_FV(H471,"Volume average",TRUE)</f>
        <v>10392668</v>
      </c>
      <c r="U471" s="7"/>
      <c r="V471" s="25" cm="1">
        <f t="array" aca="1" ref="V471" ca="1">_FV(H471,"Expense ratio",TRUE)</f>
        <v>1.356E-3</v>
      </c>
      <c r="W471" s="24" cm="1">
        <f t="array" aca="1" ref="W471" ca="1">_FV(H471,"Market cap",TRUE)</f>
        <v>44004698222.029999</v>
      </c>
    </row>
    <row r="472" spans="1:26" hidden="1" x14ac:dyDescent="0.25">
      <c r="A472" t="s">
        <v>10174</v>
      </c>
      <c r="B472" t="s">
        <v>9066</v>
      </c>
      <c r="C472" s="25" t="s">
        <v>45</v>
      </c>
      <c r="D472" s="25" t="s">
        <v>11729</v>
      </c>
      <c r="E472" s="25" t="s">
        <v>11735</v>
      </c>
      <c r="F472" s="25"/>
      <c r="G472" t="s">
        <v>11250</v>
      </c>
      <c r="H472" t="e" vm="3430">
        <v>#VALUE!</v>
      </c>
      <c r="I472" s="31" cm="1">
        <f t="array" aca="1" ref="I472" ca="1">_FV(H472,"Last trade time",TRUE)</f>
        <v>45824.942905983597</v>
      </c>
      <c r="J472" s="23" cm="1">
        <f t="array" aca="1" ref="J472" ca="1">_FV(H472,"Price")</f>
        <v>85.46</v>
      </c>
      <c r="K472" s="27" cm="1">
        <f t="array" aca="1" ref="K472" ca="1">_FV(H472,"Change (%)",TRUE)</f>
        <v>-1.0078E-2</v>
      </c>
      <c r="L472" s="26" cm="1">
        <f t="array" aca="1" ref="L472" ca="1">_FV(H472,"Change")</f>
        <v>-0.87</v>
      </c>
      <c r="M472" s="23" cm="1">
        <f t="array" aca="1" ref="M472" ca="1">_FV(H472,"Open")</f>
        <v>86.08</v>
      </c>
      <c r="N472" s="23" cm="1">
        <f t="array" aca="1" ref="N472" ca="1">_FV(H472,"Low")</f>
        <v>85.46</v>
      </c>
      <c r="O472" s="23" cm="1">
        <f t="array" aca="1" ref="O472" ca="1">_FV(H472,"High")</f>
        <v>86.43</v>
      </c>
      <c r="P472" s="23" cm="1">
        <f t="array" aca="1" ref="P472" ca="1">_FV(H472,"Previous close",TRUE)</f>
        <v>86.33</v>
      </c>
      <c r="Q472" s="23" cm="1">
        <f t="array" aca="1" ref="Q472" ca="1">_FV(H472,"52 week low",TRUE)</f>
        <v>83.295000000000002</v>
      </c>
      <c r="R472" s="23" cm="1">
        <f t="array" aca="1" ref="R472" ca="1">_FV(H472,"52 week high",TRUE)</f>
        <v>101.64</v>
      </c>
      <c r="S472" s="8" cm="1">
        <f t="array" aca="1" ref="S472" ca="1">_FV(H472,"Volume")</f>
        <v>36466154</v>
      </c>
      <c r="T472" s="7" cm="1">
        <f t="array" aca="1" ref="T472" ca="1">_FV(H472,"Volume average",TRUE)</f>
        <v>43207106</v>
      </c>
      <c r="U472" s="7"/>
      <c r="V472" s="25" cm="1">
        <f t="array" aca="1" ref="V472" ca="1">_FV(H472,"Expense ratio",TRUE)</f>
        <v>1.5E-3</v>
      </c>
      <c r="W472" s="24" cm="1">
        <f t="array" aca="1" ref="W472" ca="1">_FV(H472,"Market cap",TRUE)</f>
        <v>50897133541.870003</v>
      </c>
    </row>
    <row r="473" spans="1:26" hidden="1" x14ac:dyDescent="0.25">
      <c r="A473" t="s">
        <v>10139</v>
      </c>
      <c r="B473" t="s">
        <v>5635</v>
      </c>
      <c r="C473" s="25" t="s">
        <v>45</v>
      </c>
      <c r="D473" s="25" t="s">
        <v>11729</v>
      </c>
      <c r="E473" s="25" t="s">
        <v>10169</v>
      </c>
      <c r="F473" s="25"/>
      <c r="G473" t="s">
        <v>11530</v>
      </c>
      <c r="H473" t="e" vm="2045">
        <v>#VALUE!</v>
      </c>
      <c r="I473" s="31" cm="1">
        <f t="array" aca="1" ref="I473" ca="1">_FV(H473,"Last trade time",TRUE)</f>
        <v>45824.840277812502</v>
      </c>
      <c r="J473" s="23" cm="1">
        <f t="array" aca="1" ref="J473" ca="1">_FV(H473,"Price")</f>
        <v>20.059999999999999</v>
      </c>
      <c r="K473" s="27" cm="1">
        <f t="array" aca="1" ref="K473" ca="1">_FV(H473,"Change (%)",TRUE)</f>
        <v>1.9980000000000002E-3</v>
      </c>
      <c r="L473" s="26" cm="1">
        <f t="array" aca="1" ref="L473" ca="1">_FV(H473,"Change")</f>
        <v>0.04</v>
      </c>
      <c r="M473" s="23" cm="1">
        <f t="array" aca="1" ref="M473" ca="1">_FV(H473,"Open")</f>
        <v>20.04</v>
      </c>
      <c r="N473" s="23" cm="1">
        <f t="array" aca="1" ref="N473" ca="1">_FV(H473,"Low")</f>
        <v>20.04</v>
      </c>
      <c r="O473" s="23" cm="1">
        <f t="array" aca="1" ref="O473" ca="1">_FV(H473,"High")</f>
        <v>20.164999999999999</v>
      </c>
      <c r="P473" s="23" cm="1">
        <f t="array" aca="1" ref="P473" ca="1">_FV(H473,"Previous close",TRUE)</f>
        <v>20.02</v>
      </c>
      <c r="Q473" s="23" cm="1">
        <f t="array" aca="1" ref="Q473" ca="1">_FV(H473,"52 week low",TRUE)</f>
        <v>18.71</v>
      </c>
      <c r="R473" s="23" cm="1">
        <f t="array" aca="1" ref="R473" ca="1">_FV(H473,"52 week high",TRUE)</f>
        <v>21.69</v>
      </c>
      <c r="S473" s="8" cm="1">
        <f t="array" aca="1" ref="S473" ca="1">_FV(H473,"Volume")</f>
        <v>1898745</v>
      </c>
      <c r="T473" s="7" cm="1">
        <f t="array" aca="1" ref="T473" ca="1">_FV(H473,"Volume average",TRUE)</f>
        <v>182009</v>
      </c>
      <c r="U473" s="7"/>
      <c r="V473" s="25" cm="1">
        <f t="array" aca="1" ref="V473" ca="1">_FV(H473,"Expense ratio",TRUE)</f>
        <v>5.0000000000000001E-3</v>
      </c>
      <c r="W473" s="24" cm="1">
        <f t="array" aca="1" ref="W473" ca="1">_FV(H473,"Market cap",TRUE)</f>
        <v>1171383657.55</v>
      </c>
    </row>
    <row r="474" spans="1:26" hidden="1" x14ac:dyDescent="0.25">
      <c r="A474" t="s">
        <v>10130</v>
      </c>
      <c r="B474" t="s">
        <v>10021</v>
      </c>
      <c r="C474" s="25" t="s">
        <v>45</v>
      </c>
      <c r="D474" s="25" t="s">
        <v>11729</v>
      </c>
      <c r="E474" s="25" t="s">
        <v>11786</v>
      </c>
      <c r="F474" s="25"/>
      <c r="G474" t="s">
        <v>11540</v>
      </c>
      <c r="H474" t="e" vm="3845">
        <v>#VALUE!</v>
      </c>
      <c r="I474" s="31" cm="1">
        <f t="array" aca="1" ref="I474" ca="1">_FV(H474,"Last trade time",TRUE)</f>
        <v>45824.877388089844</v>
      </c>
      <c r="J474" s="23" cm="1">
        <f t="array" aca="1" ref="J474" ca="1">_FV(H474,"Price")</f>
        <v>25.81</v>
      </c>
      <c r="K474" s="27" cm="1">
        <f t="array" aca="1" ref="K474" ca="1">_FV(H474,"Change (%)",TRUE)</f>
        <v>-8.071E-3</v>
      </c>
      <c r="L474" s="26" cm="1">
        <f t="array" aca="1" ref="L474" ca="1">_FV(H474,"Change")</f>
        <v>-0.21</v>
      </c>
      <c r="M474" s="23" cm="1">
        <f t="array" aca="1" ref="M474" ca="1">_FV(H474,"Open")</f>
        <v>25.96</v>
      </c>
      <c r="N474" s="23" cm="1">
        <f t="array" aca="1" ref="N474" ca="1">_FV(H474,"Low")</f>
        <v>25.795000000000002</v>
      </c>
      <c r="O474" s="23" cm="1">
        <f t="array" aca="1" ref="O474" ca="1">_FV(H474,"High")</f>
        <v>26.06</v>
      </c>
      <c r="P474" s="23" cm="1">
        <f t="array" aca="1" ref="P474" ca="1">_FV(H474,"Previous close",TRUE)</f>
        <v>26.02</v>
      </c>
      <c r="Q474" s="23" cm="1">
        <f t="array" aca="1" ref="Q474" ca="1">_FV(H474,"52 week low",TRUE)</f>
        <v>25.170100000000001</v>
      </c>
      <c r="R474" s="23" cm="1">
        <f t="array" aca="1" ref="R474" ca="1">_FV(H474,"52 week high",TRUE)</f>
        <v>29.945</v>
      </c>
      <c r="S474" s="8" cm="1">
        <f t="array" aca="1" ref="S474" ca="1">_FV(H474,"Volume")</f>
        <v>5011666</v>
      </c>
      <c r="T474" s="7" cm="1">
        <f t="array" aca="1" ref="T474" ca="1">_FV(H474,"Volume average",TRUE)</f>
        <v>5626064</v>
      </c>
      <c r="U474" s="7"/>
      <c r="V474" s="25" cm="1">
        <f t="array" aca="1" ref="V474" ca="1">_FV(H474,"Expense ratio",TRUE)</f>
        <v>2.9999999999999997E-4</v>
      </c>
      <c r="W474" s="24" cm="1">
        <f t="array" aca="1" ref="W474" ca="1">_FV(H474,"Market cap",TRUE)</f>
        <v>11234319347.549999</v>
      </c>
    </row>
    <row r="475" spans="1:26" hidden="1" x14ac:dyDescent="0.25">
      <c r="A475" t="s">
        <v>10141</v>
      </c>
      <c r="B475" t="s">
        <v>7301</v>
      </c>
      <c r="C475" s="25" t="s">
        <v>45</v>
      </c>
      <c r="D475" s="25" t="s">
        <v>11729</v>
      </c>
      <c r="E475" s="25" t="s">
        <v>11736</v>
      </c>
      <c r="F475" s="25"/>
      <c r="G475" t="s">
        <v>11528</v>
      </c>
      <c r="H475" t="e" vm="2701">
        <v>#VALUE!</v>
      </c>
      <c r="I475" s="31" cm="1">
        <f t="array" aca="1" ref="I475" ca="1">_FV(H475,"Last trade time",TRUE)</f>
        <v>45824.888913113282</v>
      </c>
      <c r="J475" s="23" cm="1">
        <f t="array" aca="1" ref="J475" ca="1">_FV(H475,"Price")</f>
        <v>23.18</v>
      </c>
      <c r="K475" s="27" cm="1">
        <f t="array" aca="1" ref="K475" ca="1">_FV(H475,"Change (%)",TRUE)</f>
        <v>8.6360000000000007E-4</v>
      </c>
      <c r="L475" s="26" cm="1">
        <f t="array" aca="1" ref="L475" ca="1">_FV(H475,"Change")</f>
        <v>0.02</v>
      </c>
      <c r="M475" s="23" cm="1">
        <f t="array" aca="1" ref="M475" ca="1">_FV(H475,"Open")</f>
        <v>23.25</v>
      </c>
      <c r="N475" s="23" cm="1">
        <f t="array" aca="1" ref="N475" ca="1">_FV(H475,"Low")</f>
        <v>23.16</v>
      </c>
      <c r="O475" s="23" cm="1">
        <f t="array" aca="1" ref="O475" ca="1">_FV(H475,"High")</f>
        <v>23.31</v>
      </c>
      <c r="P475" s="23" cm="1">
        <f t="array" aca="1" ref="P475" ca="1">_FV(H475,"Previous close",TRUE)</f>
        <v>23.16</v>
      </c>
      <c r="Q475" s="23" cm="1">
        <f t="array" aca="1" ref="Q475" ca="1">_FV(H475,"52 week low",TRUE)</f>
        <v>20.89</v>
      </c>
      <c r="R475" s="23" cm="1">
        <f t="array" aca="1" ref="R475" ca="1">_FV(H475,"52 week high",TRUE)</f>
        <v>23.515000000000001</v>
      </c>
      <c r="S475" s="8" cm="1">
        <f t="array" aca="1" ref="S475" ca="1">_FV(H475,"Volume")</f>
        <v>901519</v>
      </c>
      <c r="T475" s="7" cm="1">
        <f t="array" aca="1" ref="T475" ca="1">_FV(H475,"Volume average",TRUE)</f>
        <v>1018130</v>
      </c>
      <c r="U475" s="7"/>
      <c r="V475" s="25" cm="1">
        <f t="array" aca="1" ref="V475" ca="1">_FV(H475,"Expense ratio",TRUE)</f>
        <v>3.4999999999999996E-3</v>
      </c>
      <c r="W475" s="24" cm="1">
        <f t="array" aca="1" ref="W475" ca="1">_FV(H475,"Market cap",TRUE)</f>
        <v>1423427862.6099999</v>
      </c>
    </row>
    <row r="476" spans="1:26" hidden="1" x14ac:dyDescent="0.25">
      <c r="A476" t="s">
        <v>10132</v>
      </c>
      <c r="B476" t="s">
        <v>9951</v>
      </c>
      <c r="C476" s="25" t="s">
        <v>45</v>
      </c>
      <c r="D476" s="25" t="s">
        <v>11729</v>
      </c>
      <c r="E476" s="25" t="s">
        <v>11795</v>
      </c>
      <c r="F476" s="25"/>
      <c r="G476" t="s">
        <v>11539</v>
      </c>
      <c r="H476" t="e" vm="3814">
        <v>#VALUE!</v>
      </c>
      <c r="I476" s="31" cm="1">
        <f t="array" aca="1" ref="I476" ca="1">_FV(H476,"Last trade time",TRUE)</f>
        <v>45824.840690693753</v>
      </c>
      <c r="J476" s="23" cm="1">
        <f t="array" aca="1" ref="J476" ca="1">_FV(H476,"Price")</f>
        <v>28.39</v>
      </c>
      <c r="K476" s="27" cm="1">
        <f t="array" aca="1" ref="K476" ca="1">_FV(H476,"Change (%)",TRUE)</f>
        <v>-1.4069999999999998E-3</v>
      </c>
      <c r="L476" s="26" cm="1">
        <f t="array" aca="1" ref="L476" ca="1">_FV(H476,"Change")</f>
        <v>-0.04</v>
      </c>
      <c r="M476" s="23" cm="1">
        <f t="array" aca="1" ref="M476" ca="1">_FV(H476,"Open")</f>
        <v>28.41</v>
      </c>
      <c r="N476" s="23" cm="1">
        <f t="array" aca="1" ref="N476" ca="1">_FV(H476,"Low")</f>
        <v>28.38</v>
      </c>
      <c r="O476" s="23" cm="1">
        <f t="array" aca="1" ref="O476" ca="1">_FV(H476,"High")</f>
        <v>28.4499</v>
      </c>
      <c r="P476" s="23" cm="1">
        <f t="array" aca="1" ref="P476" ca="1">_FV(H476,"Previous close",TRUE)</f>
        <v>28.43</v>
      </c>
      <c r="Q476" s="23" cm="1">
        <f t="array" aca="1" ref="Q476" ca="1">_FV(H476,"52 week low",TRUE)</f>
        <v>27.62</v>
      </c>
      <c r="R476" s="23" cm="1">
        <f t="array" aca="1" ref="R476" ca="1">_FV(H476,"52 week high",TRUE)</f>
        <v>29.28</v>
      </c>
      <c r="S476" s="8" cm="1">
        <f t="array" aca="1" ref="S476" ca="1">_FV(H476,"Volume")</f>
        <v>3748703</v>
      </c>
      <c r="T476" s="7" cm="1">
        <f t="array" aca="1" ref="T476" ca="1">_FV(H476,"Volume average",TRUE)</f>
        <v>2927849</v>
      </c>
      <c r="U476" s="7"/>
      <c r="V476" s="25" cm="1">
        <f t="array" aca="1" ref="V476" ca="1">_FV(H476,"Expense ratio",TRUE)</f>
        <v>2.9999999999999997E-4</v>
      </c>
      <c r="W476" s="24" cm="1">
        <f t="array" aca="1" ref="W476" ca="1">_FV(H476,"Market cap",TRUE)</f>
        <v>8842558872.7900009</v>
      </c>
    </row>
    <row r="477" spans="1:26" hidden="1" x14ac:dyDescent="0.25">
      <c r="A477" t="s">
        <v>10131</v>
      </c>
      <c r="B477" t="s">
        <v>8661</v>
      </c>
      <c r="C477" s="25" t="s">
        <v>45</v>
      </c>
      <c r="D477" s="25" t="s">
        <v>11729</v>
      </c>
      <c r="E477" s="25" t="s">
        <v>11803</v>
      </c>
      <c r="F477" s="25"/>
      <c r="G477" t="s">
        <v>11541</v>
      </c>
      <c r="H477" t="e" vm="3261">
        <v>#VALUE!</v>
      </c>
      <c r="I477" s="31" cm="1">
        <f t="array" aca="1" ref="I477" ca="1">_FV(H477,"Last trade time",TRUE)</f>
        <v>45824.911878286715</v>
      </c>
      <c r="J477" s="23" cm="1">
        <f t="array" aca="1" ref="J477" ca="1">_FV(H477,"Price")</f>
        <v>108.45</v>
      </c>
      <c r="K477" s="27" cm="1">
        <f t="array" aca="1" ref="K477" ca="1">_FV(H477,"Change (%)",TRUE)</f>
        <v>-1.3810000000000001E-3</v>
      </c>
      <c r="L477" s="26" cm="1">
        <f t="array" aca="1" ref="L477" ca="1">_FV(H477,"Change")</f>
        <v>-0.15</v>
      </c>
      <c r="M477" s="23" cm="1">
        <f t="array" aca="1" ref="M477" ca="1">_FV(H477,"Open")</f>
        <v>108.5</v>
      </c>
      <c r="N477" s="23" cm="1">
        <f t="array" aca="1" ref="N477" ca="1">_FV(H477,"Low")</f>
        <v>108.44</v>
      </c>
      <c r="O477" s="23" cm="1">
        <f t="array" aca="1" ref="O477" ca="1">_FV(H477,"High")</f>
        <v>108.755</v>
      </c>
      <c r="P477" s="23" cm="1">
        <f t="array" aca="1" ref="P477" ca="1">_FV(H477,"Previous close",TRUE)</f>
        <v>108.6</v>
      </c>
      <c r="Q477" s="23" cm="1">
        <f t="array" aca="1" ref="Q477" ca="1">_FV(H477,"52 week low",TRUE)</f>
        <v>105.85</v>
      </c>
      <c r="R477" s="23" cm="1">
        <f t="array" aca="1" ref="R477" ca="1">_FV(H477,"52 week high",TRUE)</f>
        <v>111.505</v>
      </c>
      <c r="S477" s="8" cm="1">
        <f t="array" aca="1" ref="S477" ca="1">_FV(H477,"Volume")</f>
        <v>1684520</v>
      </c>
      <c r="T477" s="7" cm="1">
        <f t="array" aca="1" ref="T477" ca="1">_FV(H477,"Volume average",TRUE)</f>
        <v>2181194</v>
      </c>
      <c r="U477" s="7"/>
      <c r="V477" s="25" cm="1">
        <f t="array" aca="1" ref="V477" ca="1">_FV(H477,"Expense ratio",TRUE)</f>
        <v>1.8E-3</v>
      </c>
      <c r="W477" s="24" cm="1">
        <f t="array" aca="1" ref="W477" ca="1">_FV(H477,"Market cap",TRUE)</f>
        <v>13900867402.629999</v>
      </c>
    </row>
    <row r="478" spans="1:26" hidden="1" x14ac:dyDescent="0.25">
      <c r="A478" t="s">
        <v>10140</v>
      </c>
      <c r="B478" t="s">
        <v>5720</v>
      </c>
      <c r="C478" s="25" t="s">
        <v>45</v>
      </c>
      <c r="D478" s="25" t="s">
        <v>11729</v>
      </c>
      <c r="E478" s="25" t="s">
        <v>11808</v>
      </c>
      <c r="F478" s="25"/>
      <c r="G478" t="s">
        <v>11532</v>
      </c>
      <c r="H478" t="e" vm="2079">
        <v>#VALUE!</v>
      </c>
      <c r="I478" s="31" cm="1">
        <f t="array" aca="1" ref="I478" ca="1">_FV(H478,"Last trade time",TRUE)</f>
        <v>45824.840277812502</v>
      </c>
      <c r="J478" s="23" cm="1">
        <f t="array" aca="1" ref="J478" ca="1">_FV(H478,"Price")</f>
        <v>39.33</v>
      </c>
      <c r="K478" s="27" cm="1">
        <f t="array" aca="1" ref="K478" ca="1">_FV(H478,"Change (%)",TRUE)</f>
        <v>3.5720000000000001E-3</v>
      </c>
      <c r="L478" s="26" cm="1">
        <f t="array" aca="1" ref="L478" ca="1">_FV(H478,"Change")</f>
        <v>0.14000000000000001</v>
      </c>
      <c r="M478" s="23" cm="1">
        <f t="array" aca="1" ref="M478" ca="1">_FV(H478,"Open")</f>
        <v>39.18</v>
      </c>
      <c r="N478" s="23" cm="1">
        <f t="array" aca="1" ref="N478" ca="1">_FV(H478,"Low")</f>
        <v>39.15</v>
      </c>
      <c r="O478" s="23" cm="1">
        <f t="array" aca="1" ref="O478" ca="1">_FV(H478,"High")</f>
        <v>39.43</v>
      </c>
      <c r="P478" s="23" cm="1">
        <f t="array" aca="1" ref="P478" ca="1">_FV(H478,"Previous close",TRUE)</f>
        <v>39.19</v>
      </c>
      <c r="Q478" s="23" cm="1">
        <f t="array" aca="1" ref="Q478" ca="1">_FV(H478,"52 week low",TRUE)</f>
        <v>35.26</v>
      </c>
      <c r="R478" s="23" cm="1">
        <f t="array" aca="1" ref="R478" ca="1">_FV(H478,"52 week high",TRUE)</f>
        <v>41.110900000000001</v>
      </c>
      <c r="S478" s="8" cm="1">
        <f t="array" aca="1" ref="S478" ca="1">_FV(H478,"Volume")</f>
        <v>128820</v>
      </c>
      <c r="T478" s="7" cm="1">
        <f t="array" aca="1" ref="T478" ca="1">_FV(H478,"Volume average",TRUE)</f>
        <v>98913</v>
      </c>
      <c r="U478" s="7"/>
      <c r="V478" s="25" cm="1">
        <f t="array" aca="1" ref="V478" ca="1">_FV(H478,"Expense ratio",TRUE)</f>
        <v>5.0000000000000001E-3</v>
      </c>
      <c r="W478" s="24" cm="1">
        <f t="array" aca="1" ref="W478" ca="1">_FV(H478,"Market cap",TRUE)</f>
        <v>351947185.01999998</v>
      </c>
    </row>
    <row r="479" spans="1:26" hidden="1" x14ac:dyDescent="0.25">
      <c r="A479" t="s">
        <v>10142</v>
      </c>
      <c r="B479" t="s">
        <v>7190</v>
      </c>
      <c r="C479" s="25" t="s">
        <v>45</v>
      </c>
      <c r="D479" s="25" t="s">
        <v>11729</v>
      </c>
      <c r="E479" s="25" t="s">
        <v>11810</v>
      </c>
      <c r="F479" s="25"/>
      <c r="G479" t="s">
        <v>11529</v>
      </c>
      <c r="H479" t="e" vm="2657">
        <v>#VALUE!</v>
      </c>
      <c r="I479" s="31" cm="1">
        <f t="array" aca="1" ref="I479" ca="1">_FV(H479,"Last trade time",TRUE)</f>
        <v>45824.840277823438</v>
      </c>
      <c r="J479" s="23" cm="1">
        <f t="array" aca="1" ref="J479" ca="1">_FV(H479,"Price")</f>
        <v>27.8</v>
      </c>
      <c r="K479" s="27" cm="1">
        <f t="array" aca="1" ref="K479" ca="1">_FV(H479,"Change (%)",TRUE)</f>
        <v>0</v>
      </c>
      <c r="L479" s="26" cm="1">
        <f t="array" aca="1" ref="L479" ca="1">_FV(H479,"Change")</f>
        <v>0</v>
      </c>
      <c r="M479" s="23" cm="1">
        <f t="array" aca="1" ref="M479" ca="1">_FV(H479,"Open")</f>
        <v>27.87</v>
      </c>
      <c r="N479" s="23" cm="1">
        <f t="array" aca="1" ref="N479" ca="1">_FV(H479,"Low")</f>
        <v>27.8</v>
      </c>
      <c r="O479" s="23" cm="1">
        <f t="array" aca="1" ref="O479" ca="1">_FV(H479,"High")</f>
        <v>27.9999</v>
      </c>
      <c r="P479" s="23" cm="1">
        <f t="array" aca="1" ref="P479" ca="1">_FV(H479,"Previous close",TRUE)</f>
        <v>27.8</v>
      </c>
      <c r="Q479" s="23" cm="1">
        <f t="array" aca="1" ref="Q479" ca="1">_FV(H479,"52 week low",TRUE)</f>
        <v>24.92</v>
      </c>
      <c r="R479" s="23" cm="1">
        <f t="array" aca="1" ref="R479" ca="1">_FV(H479,"52 week high",TRUE)</f>
        <v>29.015000000000001</v>
      </c>
      <c r="S479" s="8" cm="1">
        <f t="array" aca="1" ref="S479" ca="1">_FV(H479,"Volume")</f>
        <v>185106</v>
      </c>
      <c r="T479" s="7" cm="1">
        <f t="array" aca="1" ref="T479" ca="1">_FV(H479,"Volume average",TRUE)</f>
        <v>583851</v>
      </c>
      <c r="U479" s="7"/>
      <c r="V479" s="25" cm="1">
        <f t="array" aca="1" ref="V479" ca="1">_FV(H479,"Expense ratio",TRUE)</f>
        <v>3.4999999999999996E-3</v>
      </c>
      <c r="W479" s="24" cm="1">
        <f t="array" aca="1" ref="W479" ca="1">_FV(H479,"Market cap",TRUE)</f>
        <v>332383994.74000001</v>
      </c>
    </row>
    <row r="480" spans="1:26" hidden="1" x14ac:dyDescent="0.25">
      <c r="A480" t="s">
        <v>10129</v>
      </c>
      <c r="B480" t="s">
        <v>9026</v>
      </c>
      <c r="C480" s="25" t="s">
        <v>45</v>
      </c>
      <c r="D480" s="25" t="s">
        <v>11729</v>
      </c>
      <c r="E480" s="25" t="s">
        <v>11812</v>
      </c>
      <c r="F480" s="25"/>
      <c r="G480" t="s">
        <v>11715</v>
      </c>
      <c r="H480" t="e" vm="3412">
        <v>#VALUE!</v>
      </c>
      <c r="I480" s="31" cm="1">
        <f t="array" aca="1" ref="I480" ca="1">_FV(H480,"Last trade time",TRUE)</f>
        <v>45824.843750196094</v>
      </c>
      <c r="J480" s="23" cm="1">
        <f t="array" aca="1" ref="J480" ca="1">_FV(H480,"Price")</f>
        <v>26.94</v>
      </c>
      <c r="K480" s="27" cm="1">
        <f t="array" aca="1" ref="K480" ca="1">_FV(H480,"Change (%)",TRUE)</f>
        <v>-5.1700000000000001E-3</v>
      </c>
      <c r="L480" s="26" cm="1">
        <f t="array" aca="1" ref="L480" ca="1">_FV(H480,"Change")</f>
        <v>-0.14000000000000001</v>
      </c>
      <c r="M480" s="23" cm="1">
        <f t="array" aca="1" ref="M480" ca="1">_FV(H480,"Open")</f>
        <v>27.03</v>
      </c>
      <c r="N480" s="23" cm="1">
        <f t="array" aca="1" ref="N480" ca="1">_FV(H480,"Low")</f>
        <v>26.934999999999999</v>
      </c>
      <c r="O480" s="23" cm="1">
        <f t="array" aca="1" ref="O480" ca="1">_FV(H480,"High")</f>
        <v>27.1191</v>
      </c>
      <c r="P480" s="23" cm="1">
        <f t="array" aca="1" ref="P480" ca="1">_FV(H480,"Previous close",TRUE)</f>
        <v>27.08</v>
      </c>
      <c r="Q480" s="23" cm="1">
        <f t="array" aca="1" ref="Q480" ca="1">_FV(H480,"52 week low",TRUE)</f>
        <v>26.4</v>
      </c>
      <c r="R480" s="23" cm="1">
        <f t="array" aca="1" ref="R480" ca="1">_FV(H480,"52 week high",TRUE)</f>
        <v>29.74</v>
      </c>
      <c r="S480" s="8" cm="1">
        <f t="array" aca="1" ref="S480" ca="1">_FV(H480,"Volume")</f>
        <v>108039</v>
      </c>
      <c r="T480" s="7" cm="1">
        <f t="array" aca="1" ref="T480" ca="1">_FV(H480,"Volume average",TRUE)</f>
        <v>163543</v>
      </c>
      <c r="U480" s="7"/>
      <c r="V480" s="25" cm="1">
        <f t="array" aca="1" ref="V480" ca="1">_FV(H480,"Expense ratio",TRUE)</f>
        <v>1.5E-3</v>
      </c>
      <c r="W480" s="24" cm="1">
        <f t="array" aca="1" ref="W480" ca="1">_FV(H480,"Market cap",TRUE)</f>
        <v>877120962.85000002</v>
      </c>
    </row>
    <row r="481" spans="1:23" hidden="1" x14ac:dyDescent="0.25">
      <c r="A481" t="s">
        <v>11173</v>
      </c>
      <c r="B481" t="s">
        <v>11159</v>
      </c>
      <c r="C481" t="s">
        <v>45</v>
      </c>
      <c r="D481" t="s">
        <v>11719</v>
      </c>
      <c r="G481" t="s">
        <v>11666</v>
      </c>
      <c r="H481" t="e" vm="3873">
        <v>#VALUE!</v>
      </c>
      <c r="I481" s="31" cm="1">
        <f t="array" aca="1" ref="I481" ca="1">_FV(H481,"Last trade time",TRUE)</f>
        <v>45824.840277812502</v>
      </c>
      <c r="J481" s="23" cm="1">
        <f t="array" aca="1" ref="J481" ca="1">_FV(H481,"Price")</f>
        <v>22.48</v>
      </c>
      <c r="K481" s="27" cm="1">
        <f t="array" aca="1" ref="K481" ca="1">_FV(H481,"Change (%)",TRUE)</f>
        <v>-1.6623000000000002E-2</v>
      </c>
      <c r="L481" s="26" cm="1">
        <f t="array" aca="1" ref="L481" ca="1">_FV(H481,"Change")</f>
        <v>-0.38</v>
      </c>
      <c r="M481" s="23" cm="1">
        <f t="array" aca="1" ref="M481" ca="1">_FV(H481,"Open")</f>
        <v>22.98</v>
      </c>
      <c r="N481" s="23" cm="1">
        <f t="array" aca="1" ref="N481" ca="1">_FV(H481,"Low")</f>
        <v>22.47</v>
      </c>
      <c r="O481" s="23" cm="1">
        <f t="array" aca="1" ref="O481" ca="1">_FV(H481,"High")</f>
        <v>23.14</v>
      </c>
      <c r="P481" s="23" cm="1">
        <f t="array" aca="1" ref="P481" ca="1">_FV(H481,"Previous close",TRUE)</f>
        <v>22.86</v>
      </c>
      <c r="Q481" s="23" cm="1">
        <f t="array" aca="1" ref="Q481" ca="1">_FV(H481,"52 week low",TRUE)</f>
        <v>18.579999999999998</v>
      </c>
      <c r="R481" s="23" cm="1">
        <f t="array" aca="1" ref="R481" ca="1">_FV(H481,"52 week high",TRUE)</f>
        <v>23.75</v>
      </c>
      <c r="S481" s="8" cm="1">
        <f t="array" aca="1" ref="S481" ca="1">_FV(H481,"Volume")</f>
        <v>457732</v>
      </c>
      <c r="T481" s="7" cm="1">
        <f t="array" aca="1" ref="T481" ca="1">_FV(H481,"Volume average",TRUE)</f>
        <v>444134</v>
      </c>
      <c r="U481" s="7"/>
      <c r="V481" s="25" t="e" cm="1" vm="13">
        <f t="array" ref="V481">_FV(H481,"Expense ratio",TRUE)</f>
        <v>#VALUE!</v>
      </c>
      <c r="W481" s="24" cm="1">
        <f t="array" aca="1" ref="W481" ca="1">_FV(H481,"Market cap",TRUE)</f>
        <v>2191249000</v>
      </c>
    </row>
    <row r="482" spans="1:23" hidden="1" x14ac:dyDescent="0.25">
      <c r="A482" t="s">
        <v>10867</v>
      </c>
      <c r="B482" t="s">
        <v>7559</v>
      </c>
      <c r="C482" s="25" t="s">
        <v>45</v>
      </c>
      <c r="D482" s="25" t="s">
        <v>11747</v>
      </c>
      <c r="E482" s="25"/>
      <c r="F482" s="25"/>
      <c r="G482" t="s">
        <v>7560</v>
      </c>
      <c r="H482" t="e" vm="2808">
        <v>#VALUE!</v>
      </c>
      <c r="I482" s="31" cm="1">
        <f t="array" aca="1" ref="I482" ca="1">_FV(H482,"Last trade time",TRUE)</f>
        <v>45824.84027780078</v>
      </c>
      <c r="J482" s="23" cm="1">
        <f t="array" aca="1" ref="J482" ca="1">_FV(H482,"Price")</f>
        <v>42.76</v>
      </c>
      <c r="K482" s="27" cm="1">
        <f t="array" aca="1" ref="K482" ca="1">_FV(H482,"Change (%)",TRUE)</f>
        <v>3.7559999999999998E-3</v>
      </c>
      <c r="L482" s="26" cm="1">
        <f t="array" aca="1" ref="L482" ca="1">_FV(H482,"Change")</f>
        <v>0.16</v>
      </c>
      <c r="M482" s="23" cm="1">
        <f t="array" aca="1" ref="M482" ca="1">_FV(H482,"Open")</f>
        <v>43.01</v>
      </c>
      <c r="N482" s="23" cm="1">
        <f t="array" aca="1" ref="N482" ca="1">_FV(H482,"Low")</f>
        <v>42.7575</v>
      </c>
      <c r="O482" s="23" cm="1">
        <f t="array" aca="1" ref="O482" ca="1">_FV(H482,"High")</f>
        <v>43.0899</v>
      </c>
      <c r="P482" s="23" cm="1">
        <f t="array" aca="1" ref="P482" ca="1">_FV(H482,"Previous close",TRUE)</f>
        <v>42.6</v>
      </c>
      <c r="Q482" s="23" cm="1">
        <f t="array" aca="1" ref="Q482" ca="1">_FV(H482,"52 week low",TRUE)</f>
        <v>39.28</v>
      </c>
      <c r="R482" s="23" cm="1">
        <f t="array" aca="1" ref="R482" ca="1">_FV(H482,"52 week high",TRUE)</f>
        <v>51.999899999999997</v>
      </c>
      <c r="S482" s="8" cm="1">
        <f t="array" aca="1" ref="S482" ca="1">_FV(H482,"Volume")</f>
        <v>1108</v>
      </c>
      <c r="T482" s="7" cm="1">
        <f t="array" aca="1" ref="T482" ca="1">_FV(H482,"Volume average",TRUE)</f>
        <v>2061</v>
      </c>
      <c r="U482" s="7"/>
      <c r="V482" s="25" cm="1">
        <f t="array" aca="1" ref="V482" ca="1">_FV(H482,"Expense ratio",TRUE)</f>
        <v>3.0000000000000001E-3</v>
      </c>
      <c r="W482" s="24" cm="1">
        <f t="array" aca="1" ref="W482" ca="1">_FV(H482,"Market cap",TRUE)</f>
        <v>32866841.82</v>
      </c>
    </row>
    <row r="483" spans="1:23" hidden="1" x14ac:dyDescent="0.25">
      <c r="A483" t="s">
        <v>8922</v>
      </c>
      <c r="B483" t="s">
        <v>8921</v>
      </c>
      <c r="C483" t="s">
        <v>45</v>
      </c>
      <c r="D483" t="s">
        <v>11736</v>
      </c>
      <c r="E483" t="s">
        <v>11737</v>
      </c>
      <c r="G483" t="s">
        <v>11711</v>
      </c>
      <c r="H483" t="e" vm="3370">
        <v>#VALUE!</v>
      </c>
      <c r="I483" s="31" cm="1">
        <f t="array" aca="1" ref="I483" ca="1">_FV(H483,"Last trade time",TRUE)</f>
        <v>45824.896142001562</v>
      </c>
      <c r="J483" s="23" cm="1">
        <f t="array" aca="1" ref="J483" ca="1">_FV(H483,"Price")</f>
        <v>82.4</v>
      </c>
      <c r="K483" s="27" cm="1">
        <f t="array" aca="1" ref="K483" ca="1">_FV(H483,"Change (%)",TRUE)</f>
        <v>-1.2130000000000001E-4</v>
      </c>
      <c r="L483" s="26" cm="1">
        <f t="array" aca="1" ref="L483" ca="1">_FV(H483,"Change")</f>
        <v>-0.01</v>
      </c>
      <c r="M483" s="23" cm="1">
        <f t="array" aca="1" ref="M483" ca="1">_FV(H483,"Open")</f>
        <v>82.41</v>
      </c>
      <c r="N483" s="23" cm="1">
        <f t="array" aca="1" ref="N483" ca="1">_FV(H483,"Low")</f>
        <v>82.39</v>
      </c>
      <c r="O483" s="23" cm="1">
        <f t="array" aca="1" ref="O483" ca="1">_FV(H483,"High")</f>
        <v>82.44</v>
      </c>
      <c r="P483" s="23" cm="1">
        <f t="array" aca="1" ref="P483" ca="1">_FV(H483,"Previous close",TRUE)</f>
        <v>82.41</v>
      </c>
      <c r="Q483" s="23" cm="1">
        <f t="array" aca="1" ref="Q483" ca="1">_FV(H483,"52 week low",TRUE)</f>
        <v>81.290000000000006</v>
      </c>
      <c r="R483" s="23" cm="1">
        <f t="array" aca="1" ref="R483" ca="1">_FV(H483,"52 week high",TRUE)</f>
        <v>83.3</v>
      </c>
      <c r="S483" s="8" cm="1">
        <f t="array" aca="1" ref="S483" ca="1">_FV(H483,"Volume")</f>
        <v>2380293</v>
      </c>
      <c r="T483" s="7" cm="1">
        <f t="array" aca="1" ref="T483" ca="1">_FV(H483,"Volume average",TRUE)</f>
        <v>3477759</v>
      </c>
      <c r="U483" s="7"/>
      <c r="V483" s="25" cm="1">
        <f t="array" aca="1" ref="V483" ca="1">_FV(H483,"Expense ratio",TRUE)</f>
        <v>1.5E-3</v>
      </c>
      <c r="W483" s="24" cm="1">
        <f t="array" aca="1" ref="W483" ca="1">_FV(H483,"Market cap",TRUE)</f>
        <v>24257050690.84</v>
      </c>
    </row>
    <row r="484" spans="1:23" hidden="1" x14ac:dyDescent="0.25">
      <c r="A484" t="s">
        <v>8979</v>
      </c>
      <c r="B484" t="s">
        <v>8978</v>
      </c>
      <c r="C484" t="s">
        <v>45</v>
      </c>
      <c r="D484" t="s">
        <v>11736</v>
      </c>
      <c r="E484" t="s">
        <v>11748</v>
      </c>
      <c r="G484" t="s">
        <v>11710</v>
      </c>
      <c r="H484" t="e" vm="3393">
        <v>#VALUE!</v>
      </c>
      <c r="I484" s="31" cm="1">
        <f t="array" aca="1" ref="I484" ca="1">_FV(H484,"Last trade time",TRUE)</f>
        <v>45824.916727997654</v>
      </c>
      <c r="J484" s="23" cm="1">
        <f t="array" aca="1" ref="J484" ca="1">_FV(H484,"Price")</f>
        <v>94.02</v>
      </c>
      <c r="K484" s="27" cm="1">
        <f t="array" aca="1" ref="K484" ca="1">_FV(H484,"Change (%)",TRUE)</f>
        <v>-2.8639999999999998E-3</v>
      </c>
      <c r="L484" s="26" cm="1">
        <f t="array" aca="1" ref="L484" ca="1">_FV(H484,"Change")</f>
        <v>-0.27</v>
      </c>
      <c r="M484" s="23" cm="1">
        <f t="array" aca="1" ref="M484" ca="1">_FV(H484,"Open")</f>
        <v>94.18</v>
      </c>
      <c r="N484" s="23" cm="1">
        <f t="array" aca="1" ref="N484" ca="1">_FV(H484,"Low")</f>
        <v>94</v>
      </c>
      <c r="O484" s="23" cm="1">
        <f t="array" aca="1" ref="O484" ca="1">_FV(H484,"High")</f>
        <v>94.375</v>
      </c>
      <c r="P484" s="23" cm="1">
        <f t="array" aca="1" ref="P484" ca="1">_FV(H484,"Previous close",TRUE)</f>
        <v>94.29</v>
      </c>
      <c r="Q484" s="23" cm="1">
        <f t="array" aca="1" ref="Q484" ca="1">_FV(H484,"52 week low",TRUE)</f>
        <v>91.08</v>
      </c>
      <c r="R484" s="23" cm="1">
        <f t="array" aca="1" ref="R484" ca="1">_FV(H484,"52 week high",TRUE)</f>
        <v>99.18</v>
      </c>
      <c r="S484" s="8" cm="1">
        <f t="array" aca="1" ref="S484" ca="1">_FV(H484,"Volume")</f>
        <v>7508416</v>
      </c>
      <c r="T484" s="7" cm="1">
        <f t="array" aca="1" ref="T484" ca="1">_FV(H484,"Volume average",TRUE)</f>
        <v>9000351</v>
      </c>
      <c r="U484" s="7"/>
      <c r="V484" s="25" cm="1">
        <f t="array" aca="1" ref="V484" ca="1">_FV(H484,"Expense ratio",TRUE)</f>
        <v>1.5E-3</v>
      </c>
      <c r="W484" s="24" cm="1">
        <f t="array" aca="1" ref="W484" ca="1">_FV(H484,"Market cap",TRUE)</f>
        <v>34938197468.57</v>
      </c>
    </row>
    <row r="485" spans="1:23" hidden="1" x14ac:dyDescent="0.25">
      <c r="A485" t="s">
        <v>9954</v>
      </c>
      <c r="B485" t="s">
        <v>9953</v>
      </c>
      <c r="C485" t="s">
        <v>45</v>
      </c>
      <c r="D485" t="s">
        <v>11736</v>
      </c>
      <c r="E485" t="s">
        <v>11768</v>
      </c>
      <c r="G485" t="s">
        <v>11712</v>
      </c>
      <c r="H485" t="e" vm="3815">
        <v>#VALUE!</v>
      </c>
      <c r="I485" s="31" cm="1">
        <f t="array" aca="1" ref="I485" ca="1">_FV(H485,"Last trade time",TRUE)</f>
        <v>45824.885606145312</v>
      </c>
      <c r="J485" s="23" cm="1">
        <f t="array" aca="1" ref="J485" ca="1">_FV(H485,"Price")</f>
        <v>58.99</v>
      </c>
      <c r="K485" s="27" cm="1">
        <f t="array" aca="1" ref="K485" ca="1">_FV(H485,"Change (%)",TRUE)</f>
        <v>-1.354E-3</v>
      </c>
      <c r="L485" s="26" cm="1">
        <f t="array" aca="1" ref="L485" ca="1">_FV(H485,"Change")</f>
        <v>-0.08</v>
      </c>
      <c r="M485" s="23" cm="1">
        <f t="array" aca="1" ref="M485" ca="1">_FV(H485,"Open")</f>
        <v>59.04</v>
      </c>
      <c r="N485" s="23" cm="1">
        <f t="array" aca="1" ref="N485" ca="1">_FV(H485,"Low")</f>
        <v>58.98</v>
      </c>
      <c r="O485" s="23" cm="1">
        <f t="array" aca="1" ref="O485" ca="1">_FV(H485,"High")</f>
        <v>59.115499999999997</v>
      </c>
      <c r="P485" s="23" cm="1">
        <f t="array" aca="1" ref="P485" ca="1">_FV(H485,"Previous close",TRUE)</f>
        <v>59.07</v>
      </c>
      <c r="Q485" s="23" cm="1">
        <f t="array" aca="1" ref="Q485" ca="1">_FV(H485,"52 week low",TRUE)</f>
        <v>57.4</v>
      </c>
      <c r="R485" s="23" cm="1">
        <f t="array" aca="1" ref="R485" ca="1">_FV(H485,"52 week high",TRUE)</f>
        <v>60.82</v>
      </c>
      <c r="S485" s="8" cm="1">
        <f t="array" aca="1" ref="S485" ca="1">_FV(H485,"Volume")</f>
        <v>2327790</v>
      </c>
      <c r="T485" s="7" cm="1">
        <f t="array" aca="1" ref="T485" ca="1">_FV(H485,"Volume average",TRUE)</f>
        <v>2708004</v>
      </c>
      <c r="U485" s="7"/>
      <c r="V485" s="25" cm="1">
        <f t="array" aca="1" ref="V485" ca="1">_FV(H485,"Expense ratio",TRUE)</f>
        <v>2.9999999999999997E-4</v>
      </c>
      <c r="W485" s="24" cm="1">
        <f t="array" aca="1" ref="W485" ca="1">_FV(H485,"Market cap",TRUE)</f>
        <v>31552816056</v>
      </c>
    </row>
    <row r="486" spans="1:23" hidden="1" x14ac:dyDescent="0.25">
      <c r="A486" t="s">
        <v>9943</v>
      </c>
      <c r="B486" t="s">
        <v>9942</v>
      </c>
      <c r="C486" t="s">
        <v>45</v>
      </c>
      <c r="D486" t="s">
        <v>11736</v>
      </c>
      <c r="E486" t="s">
        <v>11796</v>
      </c>
      <c r="G486" t="s">
        <v>11541</v>
      </c>
      <c r="H486" t="e" vm="3810">
        <v>#VALUE!</v>
      </c>
      <c r="I486" s="31" cm="1">
        <f t="array" aca="1" ref="I486" ca="1">_FV(H486,"Last trade time",TRUE)</f>
        <v>45824.93238289297</v>
      </c>
      <c r="J486" s="23" cm="1">
        <f t="array" aca="1" ref="J486" ca="1">_FV(H486,"Price")</f>
        <v>26.295000000000002</v>
      </c>
      <c r="K486" s="27" cm="1">
        <f t="array" aca="1" ref="K486" ca="1">_FV(H486,"Change (%)",TRUE)</f>
        <v>-1.7080000000000001E-3</v>
      </c>
      <c r="L486" s="26" cm="1">
        <f t="array" aca="1" ref="L486" ca="1">_FV(H486,"Change")</f>
        <v>-4.4999999999999998E-2</v>
      </c>
      <c r="M486" s="23" cm="1">
        <f t="array" aca="1" ref="M486" ca="1">_FV(H486,"Open")</f>
        <v>26.3</v>
      </c>
      <c r="N486" s="23" cm="1">
        <f t="array" aca="1" ref="N486" ca="1">_FV(H486,"Low")</f>
        <v>26.29</v>
      </c>
      <c r="O486" s="23" cm="1">
        <f t="array" aca="1" ref="O486" ca="1">_FV(H486,"High")</f>
        <v>26.36</v>
      </c>
      <c r="P486" s="23" cm="1">
        <f t="array" aca="1" ref="P486" ca="1">_FV(H486,"Previous close",TRUE)</f>
        <v>26.34</v>
      </c>
      <c r="Q486" s="23" cm="1">
        <f t="array" aca="1" ref="Q486" ca="1">_FV(H486,"52 week low",TRUE)</f>
        <v>25.68</v>
      </c>
      <c r="R486" s="23" cm="1">
        <f t="array" aca="1" ref="R486" ca="1">_FV(H486,"52 week high",TRUE)</f>
        <v>27.06</v>
      </c>
      <c r="S486" s="8" cm="1">
        <f t="array" aca="1" ref="S486" ca="1">_FV(H486,"Volume")</f>
        <v>2417130</v>
      </c>
      <c r="T486" s="7" cm="1">
        <f t="array" aca="1" ref="T486" ca="1">_FV(H486,"Volume average",TRUE)</f>
        <v>3175505</v>
      </c>
      <c r="U486" s="7"/>
      <c r="V486" s="25" cm="1">
        <f t="array" aca="1" ref="V486" ca="1">_FV(H486,"Expense ratio",TRUE)</f>
        <v>2.9999999999999997E-4</v>
      </c>
      <c r="W486" s="24" cm="1">
        <f t="array" aca="1" ref="W486" ca="1">_FV(H486,"Market cap",TRUE)</f>
        <v>12804158861.030001</v>
      </c>
    </row>
    <row r="487" spans="1:23" hidden="1" x14ac:dyDescent="0.25">
      <c r="A487" t="s">
        <v>10144</v>
      </c>
      <c r="B487" t="s">
        <v>9585</v>
      </c>
      <c r="C487" s="25" t="s">
        <v>45</v>
      </c>
      <c r="D487" s="25" t="s">
        <v>11745</v>
      </c>
      <c r="E487" s="25" t="s">
        <v>11728</v>
      </c>
      <c r="F487" s="25"/>
      <c r="G487" t="s">
        <v>11542</v>
      </c>
      <c r="H487" t="e" vm="3653">
        <v>#VALUE!</v>
      </c>
      <c r="I487" s="31" cm="1">
        <f t="array" aca="1" ref="I487" ca="1">_FV(H487,"Last trade time",TRUE)</f>
        <v>45824.840277823438</v>
      </c>
      <c r="J487" s="23" cm="1">
        <f t="array" aca="1" ref="J487" ca="1">_FV(H487,"Price")</f>
        <v>55.43</v>
      </c>
      <c r="K487" s="27" cm="1">
        <f t="array" aca="1" ref="K487" ca="1">_FV(H487,"Change (%)",TRUE)</f>
        <v>3.6089999999999999E-4</v>
      </c>
      <c r="L487" s="26" cm="1">
        <f t="array" aca="1" ref="L487" ca="1">_FV(H487,"Change")</f>
        <v>0.02</v>
      </c>
      <c r="M487" s="23" cm="1">
        <f t="array" aca="1" ref="M487" ca="1">_FV(H487,"Open")</f>
        <v>55.45</v>
      </c>
      <c r="N487" s="23" cm="1">
        <f t="array" aca="1" ref="N487" ca="1">_FV(H487,"Low")</f>
        <v>55.41</v>
      </c>
      <c r="O487" s="23" cm="1">
        <f t="array" aca="1" ref="O487" ca="1">_FV(H487,"High")</f>
        <v>55.494999999999997</v>
      </c>
      <c r="P487" s="23" cm="1">
        <f t="array" aca="1" ref="P487" ca="1">_FV(H487,"Previous close",TRUE)</f>
        <v>55.41</v>
      </c>
      <c r="Q487" s="23" cm="1">
        <f t="array" aca="1" ref="Q487" ca="1">_FV(H487,"52 week low",TRUE)</f>
        <v>53.6051</v>
      </c>
      <c r="R487" s="23" cm="1">
        <f t="array" aca="1" ref="R487" ca="1">_FV(H487,"52 week high",TRUE)</f>
        <v>58.18</v>
      </c>
      <c r="S487" s="8" cm="1">
        <f t="array" aca="1" ref="S487" ca="1">_FV(H487,"Volume")</f>
        <v>497359</v>
      </c>
      <c r="T487" s="7" cm="1">
        <f t="array" aca="1" ref="T487" ca="1">_FV(H487,"Volume average",TRUE)</f>
        <v>558035</v>
      </c>
      <c r="U487" s="7"/>
      <c r="V487" s="25" cm="1">
        <f t="array" aca="1" ref="V487" ca="1">_FV(H487,"Expense ratio",TRUE)</f>
        <v>8.0000000000000004E-4</v>
      </c>
      <c r="W487" s="24" cm="1">
        <f t="array" aca="1" ref="W487" ca="1">_FV(H487,"Market cap",TRUE)</f>
        <v>3580932128.0799999</v>
      </c>
    </row>
    <row r="488" spans="1:23" hidden="1" x14ac:dyDescent="0.25">
      <c r="A488" t="s">
        <v>10150</v>
      </c>
      <c r="B488" t="s">
        <v>7491</v>
      </c>
      <c r="C488" s="25" t="s">
        <v>45</v>
      </c>
      <c r="D488" s="25" t="s">
        <v>11745</v>
      </c>
      <c r="E488" s="25" t="s">
        <v>11746</v>
      </c>
      <c r="F488" s="25"/>
      <c r="G488" t="s">
        <v>11543</v>
      </c>
      <c r="H488" t="e" vm="2781">
        <v>#VALUE!</v>
      </c>
      <c r="I488" s="31" cm="1">
        <f t="array" aca="1" ref="I488" ca="1">_FV(H488,"Last trade time",TRUE)</f>
        <v>45824.84030928203</v>
      </c>
      <c r="J488" s="23" cm="1">
        <f t="array" aca="1" ref="J488" ca="1">_FV(H488,"Price")</f>
        <v>49.77</v>
      </c>
      <c r="K488" s="27" cm="1">
        <f t="array" aca="1" ref="K488" ca="1">_FV(H488,"Change (%)",TRUE)</f>
        <v>2.215E-3</v>
      </c>
      <c r="L488" s="26" cm="1">
        <f t="array" aca="1" ref="L488" ca="1">_FV(H488,"Change")</f>
        <v>0.11</v>
      </c>
      <c r="M488" s="23" cm="1">
        <f t="array" aca="1" ref="M488" ca="1">_FV(H488,"Open")</f>
        <v>49.61</v>
      </c>
      <c r="N488" s="23" cm="1">
        <f t="array" aca="1" ref="N488" ca="1">_FV(H488,"Low")</f>
        <v>49.61</v>
      </c>
      <c r="O488" s="23" cm="1">
        <f t="array" aca="1" ref="O488" ca="1">_FV(H488,"High")</f>
        <v>49.825000000000003</v>
      </c>
      <c r="P488" s="23" cm="1">
        <f t="array" aca="1" ref="P488" ca="1">_FV(H488,"Previous close",TRUE)</f>
        <v>49.66</v>
      </c>
      <c r="Q488" s="23" cm="1">
        <f t="array" aca="1" ref="Q488" ca="1">_FV(H488,"52 week low",TRUE)</f>
        <v>47.78</v>
      </c>
      <c r="R488" s="23" cm="1">
        <f t="array" aca="1" ref="R488" ca="1">_FV(H488,"52 week high",TRUE)</f>
        <v>53.1</v>
      </c>
      <c r="S488" s="8" cm="1">
        <f t="array" aca="1" ref="S488" ca="1">_FV(H488,"Volume")</f>
        <v>2278704</v>
      </c>
      <c r="T488" s="7" cm="1">
        <f t="array" aca="1" ref="T488" ca="1">_FV(H488,"Volume average",TRUE)</f>
        <v>924950</v>
      </c>
      <c r="U488" s="7"/>
      <c r="V488" s="25" cm="1">
        <f t="array" aca="1" ref="V488" ca="1">_FV(H488,"Expense ratio",TRUE)</f>
        <v>3.2000000000000002E-3</v>
      </c>
      <c r="W488" s="24" cm="1">
        <f t="array" aca="1" ref="W488" ca="1">_FV(H488,"Market cap",TRUE)</f>
        <v>3296576398.3400002</v>
      </c>
    </row>
    <row r="489" spans="1:23" hidden="1" x14ac:dyDescent="0.25">
      <c r="A489" t="s">
        <v>10149</v>
      </c>
      <c r="B489" t="s">
        <v>8042</v>
      </c>
      <c r="C489" s="25" t="s">
        <v>45</v>
      </c>
      <c r="D489" s="25" t="s">
        <v>11745</v>
      </c>
      <c r="E489" s="25" t="s">
        <v>11773</v>
      </c>
      <c r="F489" s="25"/>
      <c r="G489" t="s">
        <v>11546</v>
      </c>
      <c r="H489" t="e" vm="3007">
        <v>#VALUE!</v>
      </c>
      <c r="I489" s="31" cm="1">
        <f t="array" aca="1" ref="I489" ca="1">_FV(H489,"Last trade time",TRUE)</f>
        <v>45824.840277823438</v>
      </c>
      <c r="J489" s="23" cm="1">
        <f t="array" aca="1" ref="J489" ca="1">_FV(H489,"Price")</f>
        <v>51.9</v>
      </c>
      <c r="K489" s="27" cm="1">
        <f t="array" aca="1" ref="K489" ca="1">_FV(H489,"Change (%)",TRUE)</f>
        <v>1.9269999999999999E-4</v>
      </c>
      <c r="L489" s="26" cm="1">
        <f t="array" aca="1" ref="L489" ca="1">_FV(H489,"Change")</f>
        <v>0.01</v>
      </c>
      <c r="M489" s="23" cm="1">
        <f t="array" aca="1" ref="M489" ca="1">_FV(H489,"Open")</f>
        <v>51.9</v>
      </c>
      <c r="N489" s="23" cm="1">
        <f t="array" aca="1" ref="N489" ca="1">_FV(H489,"Low")</f>
        <v>51.87</v>
      </c>
      <c r="O489" s="23" cm="1">
        <f t="array" aca="1" ref="O489" ca="1">_FV(H489,"High")</f>
        <v>51.97</v>
      </c>
      <c r="P489" s="23" cm="1">
        <f t="array" aca="1" ref="P489" ca="1">_FV(H489,"Previous close",TRUE)</f>
        <v>51.89</v>
      </c>
      <c r="Q489" s="23" cm="1">
        <f t="array" aca="1" ref="Q489" ca="1">_FV(H489,"52 week low",TRUE)</f>
        <v>50.0364</v>
      </c>
      <c r="R489" s="23" cm="1">
        <f t="array" aca="1" ref="R489" ca="1">_FV(H489,"52 week high",TRUE)</f>
        <v>54.4</v>
      </c>
      <c r="S489" s="8" cm="1">
        <f t="array" aca="1" ref="S489" ca="1">_FV(H489,"Volume")</f>
        <v>60858</v>
      </c>
      <c r="T489" s="7" cm="1">
        <f t="array" aca="1" ref="T489" ca="1">_FV(H489,"Volume average",TRUE)</f>
        <v>94145</v>
      </c>
      <c r="U489" s="7"/>
      <c r="V489" s="25" cm="1">
        <f t="array" aca="1" ref="V489" ca="1">_FV(H489,"Expense ratio",TRUE)</f>
        <v>2.5000000000000001E-3</v>
      </c>
      <c r="W489" s="24" cm="1">
        <f t="array" aca="1" ref="W489" ca="1">_FV(H489,"Market cap",TRUE)</f>
        <v>879864085.25</v>
      </c>
    </row>
    <row r="490" spans="1:23" hidden="1" x14ac:dyDescent="0.25">
      <c r="A490" t="s">
        <v>10148</v>
      </c>
      <c r="B490" t="s">
        <v>8317</v>
      </c>
      <c r="C490" s="25" t="s">
        <v>45</v>
      </c>
      <c r="D490" s="25" t="s">
        <v>11745</v>
      </c>
      <c r="E490" s="25" t="s">
        <v>11760</v>
      </c>
      <c r="F490" s="25"/>
      <c r="G490" t="s">
        <v>11547</v>
      </c>
      <c r="H490" t="e" vm="3121">
        <v>#VALUE!</v>
      </c>
      <c r="I490" s="31" cm="1">
        <f t="array" aca="1" ref="I490" ca="1">_FV(H490,"Last trade time",TRUE)</f>
        <v>45824.840277812502</v>
      </c>
      <c r="J490" s="23" cm="1">
        <f t="array" aca="1" ref="J490" ca="1">_FV(H490,"Price")</f>
        <v>47.63</v>
      </c>
      <c r="K490" s="27" cm="1">
        <f t="array" aca="1" ref="K490" ca="1">_FV(H490,"Change (%)",TRUE)</f>
        <v>4.2009999999999997E-4</v>
      </c>
      <c r="L490" s="26" cm="1">
        <f t="array" aca="1" ref="L490" ca="1">_FV(H490,"Change")</f>
        <v>0.02</v>
      </c>
      <c r="M490" s="23" cm="1">
        <f t="array" aca="1" ref="M490" ca="1">_FV(H490,"Open")</f>
        <v>47.6</v>
      </c>
      <c r="N490" s="23" cm="1">
        <f t="array" aca="1" ref="N490" ca="1">_FV(H490,"Low")</f>
        <v>47.6</v>
      </c>
      <c r="O490" s="23" cm="1">
        <f t="array" aca="1" ref="O490" ca="1">_FV(H490,"High")</f>
        <v>47.66</v>
      </c>
      <c r="P490" s="23" cm="1">
        <f t="array" aca="1" ref="P490" ca="1">_FV(H490,"Previous close",TRUE)</f>
        <v>47.61</v>
      </c>
      <c r="Q490" s="23" cm="1">
        <f t="array" aca="1" ref="Q490" ca="1">_FV(H490,"52 week low",TRUE)</f>
        <v>46.56</v>
      </c>
      <c r="R490" s="23" cm="1">
        <f t="array" aca="1" ref="R490" ca="1">_FV(H490,"52 week high",TRUE)</f>
        <v>48.195</v>
      </c>
      <c r="S490" s="8" cm="1">
        <f t="array" aca="1" ref="S490" ca="1">_FV(H490,"Volume")</f>
        <v>174481</v>
      </c>
      <c r="T490" s="7" cm="1">
        <f t="array" aca="1" ref="T490" ca="1">_FV(H490,"Volume average",TRUE)</f>
        <v>260489</v>
      </c>
      <c r="U490" s="7"/>
      <c r="V490" s="25" cm="1">
        <f t="array" aca="1" ref="V490" ca="1">_FV(H490,"Expense ratio",TRUE)</f>
        <v>2E-3</v>
      </c>
      <c r="W490" s="24" cm="1">
        <f t="array" aca="1" ref="W490" ca="1">_FV(H490,"Market cap",TRUE)</f>
        <v>3390892676.0999999</v>
      </c>
    </row>
    <row r="491" spans="1:23" hidden="1" x14ac:dyDescent="0.25">
      <c r="A491" t="s">
        <v>10145</v>
      </c>
      <c r="B491" t="s">
        <v>8192</v>
      </c>
      <c r="C491" s="25" t="s">
        <v>45</v>
      </c>
      <c r="D491" s="25" t="s">
        <v>11745</v>
      </c>
      <c r="E491" s="25" t="s">
        <v>11789</v>
      </c>
      <c r="F491" s="25"/>
      <c r="G491" t="s">
        <v>11548</v>
      </c>
      <c r="H491" t="e" vm="3069">
        <v>#VALUE!</v>
      </c>
      <c r="I491" s="31" cm="1">
        <f t="array" aca="1" ref="I491" ca="1">_FV(H491,"Last trade time",TRUE)</f>
        <v>45824.86516114531</v>
      </c>
      <c r="J491" s="23" cm="1">
        <f t="array" aca="1" ref="J491" ca="1">_FV(H491,"Price")</f>
        <v>44.46</v>
      </c>
      <c r="K491" s="27" cm="1">
        <f t="array" aca="1" ref="K491" ca="1">_FV(H491,"Change (%)",TRUE)</f>
        <v>6.7519999999999993E-4</v>
      </c>
      <c r="L491" s="26" cm="1">
        <f t="array" aca="1" ref="L491" ca="1">_FV(H491,"Change")</f>
        <v>0.03</v>
      </c>
      <c r="M491" s="23" cm="1">
        <f t="array" aca="1" ref="M491" ca="1">_FV(H491,"Open")</f>
        <v>44.41</v>
      </c>
      <c r="N491" s="23" cm="1">
        <f t="array" aca="1" ref="N491" ca="1">_FV(H491,"Low")</f>
        <v>44.41</v>
      </c>
      <c r="O491" s="23" cm="1">
        <f t="array" aca="1" ref="O491" ca="1">_FV(H491,"High")</f>
        <v>44.499899999999997</v>
      </c>
      <c r="P491" s="23" cm="1">
        <f t="array" aca="1" ref="P491" ca="1">_FV(H491,"Previous close",TRUE)</f>
        <v>44.43</v>
      </c>
      <c r="Q491" s="23" cm="1">
        <f t="array" aca="1" ref="Q491" ca="1">_FV(H491,"52 week low",TRUE)</f>
        <v>42.84</v>
      </c>
      <c r="R491" s="23" cm="1">
        <f t="array" aca="1" ref="R491" ca="1">_FV(H491,"52 week high",TRUE)</f>
        <v>46.9</v>
      </c>
      <c r="S491" s="8" cm="1">
        <f t="array" aca="1" ref="S491" ca="1">_FV(H491,"Volume")</f>
        <v>828994</v>
      </c>
      <c r="T491" s="7" cm="1">
        <f t="array" aca="1" ref="T491" ca="1">_FV(H491,"Volume average",TRUE)</f>
        <v>851865</v>
      </c>
      <c r="U491" s="7"/>
      <c r="V491" s="25" cm="1">
        <f t="array" aca="1" ref="V491" ca="1">_FV(H491,"Expense ratio",TRUE)</f>
        <v>2.3E-3</v>
      </c>
      <c r="W491" s="24" cm="1">
        <f t="array" aca="1" ref="W491" ca="1">_FV(H491,"Market cap",TRUE)</f>
        <v>3171849541.4299998</v>
      </c>
    </row>
    <row r="492" spans="1:23" hidden="1" x14ac:dyDescent="0.25">
      <c r="A492" t="s">
        <v>10146</v>
      </c>
      <c r="B492" t="s">
        <v>8657</v>
      </c>
      <c r="C492" s="25" t="s">
        <v>45</v>
      </c>
      <c r="D492" s="25" t="s">
        <v>11745</v>
      </c>
      <c r="E492" s="25"/>
      <c r="F492" s="25"/>
      <c r="G492" t="s">
        <v>11544</v>
      </c>
      <c r="H492" t="e" vm="3259">
        <v>#VALUE!</v>
      </c>
      <c r="I492" s="31" cm="1">
        <f t="array" aca="1" ref="I492" ca="1">_FV(H492,"Last trade time",TRUE)</f>
        <v>45824.840313923436</v>
      </c>
      <c r="J492" s="23" cm="1">
        <f t="array" aca="1" ref="J492" ca="1">_FV(H492,"Price")</f>
        <v>45.225000000000001</v>
      </c>
      <c r="K492" s="27" cm="1">
        <f t="array" aca="1" ref="K492" ca="1">_FV(H492,"Change (%)",TRUE)</f>
        <v>7.7450000000000001E-4</v>
      </c>
      <c r="L492" s="26" cm="1">
        <f t="array" aca="1" ref="L492" ca="1">_FV(H492,"Change")</f>
        <v>3.5000000000000003E-2</v>
      </c>
      <c r="M492" s="23" cm="1">
        <f t="array" aca="1" ref="M492" ca="1">_FV(H492,"Open")</f>
        <v>45.21</v>
      </c>
      <c r="N492" s="23" cm="1">
        <f t="array" aca="1" ref="N492" ca="1">_FV(H492,"Low")</f>
        <v>45.19</v>
      </c>
      <c r="O492" s="23" cm="1">
        <f t="array" aca="1" ref="O492" ca="1">_FV(H492,"High")</f>
        <v>45.265000000000001</v>
      </c>
      <c r="P492" s="23" cm="1">
        <f t="array" aca="1" ref="P492" ca="1">_FV(H492,"Previous close",TRUE)</f>
        <v>45.19</v>
      </c>
      <c r="Q492" s="23" cm="1">
        <f t="array" aca="1" ref="Q492" ca="1">_FV(H492,"52 week low",TRUE)</f>
        <v>43.42</v>
      </c>
      <c r="R492" s="23" cm="1">
        <f t="array" aca="1" ref="R492" ca="1">_FV(H492,"52 week high",TRUE)</f>
        <v>47.01</v>
      </c>
      <c r="S492" s="8" cm="1">
        <f t="array" aca="1" ref="S492" ca="1">_FV(H492,"Volume")</f>
        <v>389797</v>
      </c>
      <c r="T492" s="7" cm="1">
        <f t="array" aca="1" ref="T492" ca="1">_FV(H492,"Volume average",TRUE)</f>
        <v>476975</v>
      </c>
      <c r="U492" s="7"/>
      <c r="V492" s="25" cm="1">
        <f t="array" aca="1" ref="V492" ca="1">_FV(H492,"Expense ratio",TRUE)</f>
        <v>1.8E-3</v>
      </c>
      <c r="W492" s="24" cm="1">
        <f t="array" aca="1" ref="W492" ca="1">_FV(H492,"Market cap",TRUE)</f>
        <v>1884269672.8599999</v>
      </c>
    </row>
    <row r="493" spans="1:23" hidden="1" x14ac:dyDescent="0.25">
      <c r="A493" t="s">
        <v>10147</v>
      </c>
      <c r="B493" t="s">
        <v>8152</v>
      </c>
      <c r="C493" s="25" t="s">
        <v>45</v>
      </c>
      <c r="D493" s="25" t="s">
        <v>11745</v>
      </c>
      <c r="E493" s="25"/>
      <c r="F493" s="25"/>
      <c r="G493" t="s">
        <v>11545</v>
      </c>
      <c r="H493" t="e" vm="3053">
        <v>#VALUE!</v>
      </c>
      <c r="I493" s="31" cm="1">
        <f t="array" aca="1" ref="I493" ca="1">_FV(H493,"Last trade time",TRUE)</f>
        <v>45824.840320034375</v>
      </c>
      <c r="J493" s="23" cm="1">
        <f t="array" aca="1" ref="J493" ca="1">_FV(H493,"Price")</f>
        <v>16.809999999999999</v>
      </c>
      <c r="K493" s="27" cm="1">
        <f t="array" aca="1" ref="K493" ca="1">_FV(H493,"Change (%)",TRUE)</f>
        <v>0</v>
      </c>
      <c r="L493" s="26" cm="1">
        <f t="array" aca="1" ref="L493" ca="1">_FV(H493,"Change")</f>
        <v>0</v>
      </c>
      <c r="M493" s="23" cm="1">
        <f t="array" aca="1" ref="M493" ca="1">_FV(H493,"Open")</f>
        <v>16.79</v>
      </c>
      <c r="N493" s="23" cm="1">
        <f t="array" aca="1" ref="N493" ca="1">_FV(H493,"Low")</f>
        <v>16.780100000000001</v>
      </c>
      <c r="O493" s="23" cm="1">
        <f t="array" aca="1" ref="O493" ca="1">_FV(H493,"High")</f>
        <v>16.8201</v>
      </c>
      <c r="P493" s="23" cm="1">
        <f t="array" aca="1" ref="P493" ca="1">_FV(H493,"Previous close",TRUE)</f>
        <v>16.809999999999999</v>
      </c>
      <c r="Q493" s="23" cm="1">
        <f t="array" aca="1" ref="Q493" ca="1">_FV(H493,"52 week low",TRUE)</f>
        <v>16.079999999999998</v>
      </c>
      <c r="R493" s="23" cm="1">
        <f t="array" aca="1" ref="R493" ca="1">_FV(H493,"52 week high",TRUE)</f>
        <v>18.34</v>
      </c>
      <c r="S493" s="8" cm="1">
        <f t="array" aca="1" ref="S493" ca="1">_FV(H493,"Volume")</f>
        <v>594392</v>
      </c>
      <c r="T493" s="7" cm="1">
        <f t="array" aca="1" ref="T493" ca="1">_FV(H493,"Volume average",TRUE)</f>
        <v>350195</v>
      </c>
      <c r="U493" s="7"/>
      <c r="V493" s="25" cm="1">
        <f t="array" aca="1" ref="V493" ca="1">_FV(H493,"Expense ratio",TRUE)</f>
        <v>2.3999999999999998E-3</v>
      </c>
      <c r="W493" s="24" cm="1">
        <f t="array" aca="1" ref="W493" ca="1">_FV(H493,"Market cap",TRUE)</f>
        <v>527256453.26999998</v>
      </c>
    </row>
    <row r="494" spans="1:23" hidden="1" x14ac:dyDescent="0.25">
      <c r="A494" t="s">
        <v>10863</v>
      </c>
      <c r="B494" t="s">
        <v>5996</v>
      </c>
      <c r="C494" s="25" t="s">
        <v>45</v>
      </c>
      <c r="D494" s="25" t="s">
        <v>11791</v>
      </c>
      <c r="E494" s="25" t="s">
        <v>11792</v>
      </c>
      <c r="F494" s="25"/>
      <c r="G494" t="s">
        <v>11551</v>
      </c>
      <c r="H494" t="e" vm="2188">
        <v>#VALUE!</v>
      </c>
      <c r="I494" s="31" cm="1">
        <f t="array" aca="1" ref="I494" ca="1">_FV(H494,"Last trade time",TRUE)</f>
        <v>45824.840337140624</v>
      </c>
      <c r="J494" s="23" cm="1">
        <f t="array" aca="1" ref="J494" ca="1">_FV(H494,"Price")</f>
        <v>21.04</v>
      </c>
      <c r="K494" s="27" cm="1">
        <f t="array" aca="1" ref="K494" ca="1">_FV(H494,"Change (%)",TRUE)</f>
        <v>0</v>
      </c>
      <c r="L494" s="26" cm="1">
        <f t="array" aca="1" ref="L494" ca="1">_FV(H494,"Change")</f>
        <v>0</v>
      </c>
      <c r="M494" s="23" cm="1">
        <f t="array" aca="1" ref="M494" ca="1">_FV(H494,"Open")</f>
        <v>21.24</v>
      </c>
      <c r="N494" s="23" cm="1">
        <f t="array" aca="1" ref="N494" ca="1">_FV(H494,"Low")</f>
        <v>20.995000000000001</v>
      </c>
      <c r="O494" s="23" cm="1">
        <f t="array" aca="1" ref="O494" ca="1">_FV(H494,"High")</f>
        <v>21.3</v>
      </c>
      <c r="P494" s="23" cm="1">
        <f t="array" aca="1" ref="P494" ca="1">_FV(H494,"Previous close",TRUE)</f>
        <v>21.04</v>
      </c>
      <c r="Q494" s="23" cm="1">
        <f t="array" aca="1" ref="Q494" ca="1">_FV(H494,"52 week low",TRUE)</f>
        <v>18.34</v>
      </c>
      <c r="R494" s="23" cm="1">
        <f t="array" aca="1" ref="R494" ca="1">_FV(H494,"52 week high",TRUE)</f>
        <v>24.88</v>
      </c>
      <c r="S494" s="8" cm="1">
        <f t="array" aca="1" ref="S494" ca="1">_FV(H494,"Volume")</f>
        <v>215320</v>
      </c>
      <c r="T494" s="7" cm="1">
        <f t="array" aca="1" ref="T494" ca="1">_FV(H494,"Volume average",TRUE)</f>
        <v>434902</v>
      </c>
      <c r="U494" s="7"/>
      <c r="V494" s="25" cm="1">
        <f t="array" aca="1" ref="V494" ca="1">_FV(H494,"Expense ratio",TRUE)</f>
        <v>4.7999999999999996E-3</v>
      </c>
      <c r="W494" s="24" cm="1">
        <f t="array" aca="1" ref="W494" ca="1">_FV(H494,"Market cap",TRUE)</f>
        <v>550929194.84000003</v>
      </c>
    </row>
    <row r="495" spans="1:23" hidden="1" x14ac:dyDescent="0.25">
      <c r="A495" t="s">
        <v>10864</v>
      </c>
      <c r="B495" t="s">
        <v>5985</v>
      </c>
      <c r="C495" s="25" t="s">
        <v>45</v>
      </c>
      <c r="D495" s="25" t="s">
        <v>11791</v>
      </c>
      <c r="E495" s="25" t="s">
        <v>11809</v>
      </c>
      <c r="F495" s="25"/>
      <c r="G495" t="s">
        <v>11552</v>
      </c>
      <c r="H495" t="e" vm="2183">
        <v>#VALUE!</v>
      </c>
      <c r="I495" s="31" cm="1">
        <f t="array" aca="1" ref="I495" ca="1">_FV(H495,"Last trade time",TRUE)</f>
        <v>45824.840277812502</v>
      </c>
      <c r="J495" s="23" cm="1">
        <f t="array" aca="1" ref="J495" ca="1">_FV(H495,"Price")</f>
        <v>81.81</v>
      </c>
      <c r="K495" s="27" cm="1">
        <f t="array" aca="1" ref="K495" ca="1">_FV(H495,"Change (%)",TRUE)</f>
        <v>-4.1510000000000002E-3</v>
      </c>
      <c r="L495" s="26" cm="1">
        <f t="array" aca="1" ref="L495" ca="1">_FV(H495,"Change")</f>
        <v>-0.34100000000000003</v>
      </c>
      <c r="M495" s="23" cm="1">
        <f t="array" aca="1" ref="M495" ca="1">_FV(H495,"Open")</f>
        <v>82.46</v>
      </c>
      <c r="N495" s="23" cm="1">
        <f t="array" aca="1" ref="N495" ca="1">_FV(H495,"Low")</f>
        <v>81.513599999999997</v>
      </c>
      <c r="O495" s="23" cm="1">
        <f t="array" aca="1" ref="O495" ca="1">_FV(H495,"High")</f>
        <v>83</v>
      </c>
      <c r="P495" s="23" cm="1">
        <f t="array" aca="1" ref="P495" ca="1">_FV(H495,"Previous close",TRUE)</f>
        <v>82.150999999999996</v>
      </c>
      <c r="Q495" s="23" cm="1">
        <f t="array" aca="1" ref="Q495" ca="1">_FV(H495,"52 week low",TRUE)</f>
        <v>73.23</v>
      </c>
      <c r="R495" s="23" cm="1">
        <f t="array" aca="1" ref="R495" ca="1">_FV(H495,"52 week high",TRUE)</f>
        <v>91.64</v>
      </c>
      <c r="S495" s="8" cm="1">
        <f t="array" aca="1" ref="S495" ca="1">_FV(H495,"Volume")</f>
        <v>51079</v>
      </c>
      <c r="T495" s="7" cm="1">
        <f t="array" aca="1" ref="T495" ca="1">_FV(H495,"Volume average",TRUE)</f>
        <v>54996</v>
      </c>
      <c r="U495" s="7"/>
      <c r="V495" s="25" cm="1">
        <f t="array" aca="1" ref="V495" ca="1">_FV(H495,"Expense ratio",TRUE)</f>
        <v>4.7999999999999996E-3</v>
      </c>
      <c r="W495" s="24" cm="1">
        <f t="array" aca="1" ref="W495" ca="1">_FV(H495,"Market cap",TRUE)</f>
        <v>806661900.38</v>
      </c>
    </row>
    <row r="496" spans="1:23" hidden="1" x14ac:dyDescent="0.25">
      <c r="A496" t="s">
        <v>10868</v>
      </c>
      <c r="B496" t="s">
        <v>7384</v>
      </c>
      <c r="C496" s="25" t="s">
        <v>45</v>
      </c>
      <c r="D496" s="25" t="s">
        <v>11791</v>
      </c>
      <c r="E496" s="25" t="s">
        <v>11760</v>
      </c>
      <c r="F496" s="25"/>
      <c r="G496" t="s">
        <v>11536</v>
      </c>
      <c r="H496" t="e" vm="2736">
        <v>#VALUE!</v>
      </c>
      <c r="I496" s="31" cm="1">
        <f t="array" aca="1" ref="I496" ca="1">_FV(H496,"Last trade time",TRUE)</f>
        <v>45824.840326990627</v>
      </c>
      <c r="J496" s="23" cm="1">
        <f t="array" aca="1" ref="J496" ca="1">_FV(H496,"Price")</f>
        <v>30.034199999999998</v>
      </c>
      <c r="K496" s="27" cm="1">
        <f t="array" aca="1" ref="K496" ca="1">_FV(H496,"Change (%)",TRUE)</f>
        <v>6.9230000000000003E-3</v>
      </c>
      <c r="L496" s="26" cm="1">
        <f t="array" aca="1" ref="L496" ca="1">_FV(H496,"Change")</f>
        <v>0.20649999999999999</v>
      </c>
      <c r="M496" s="23" cm="1">
        <f t="array" aca="1" ref="M496" ca="1">_FV(H496,"Open")</f>
        <v>30.01</v>
      </c>
      <c r="N496" s="23" cm="1">
        <f t="array" aca="1" ref="N496" ca="1">_FV(H496,"Low")</f>
        <v>30.01</v>
      </c>
      <c r="O496" s="23" cm="1">
        <f t="array" aca="1" ref="O496" ca="1">_FV(H496,"High")</f>
        <v>30.1889</v>
      </c>
      <c r="P496" s="23" cm="1">
        <f t="array" aca="1" ref="P496" ca="1">_FV(H496,"Previous close",TRUE)</f>
        <v>29.8277</v>
      </c>
      <c r="Q496" s="23" cm="1">
        <f t="array" aca="1" ref="Q496" ca="1">_FV(H496,"52 week low",TRUE)</f>
        <v>26.06</v>
      </c>
      <c r="R496" s="23" cm="1">
        <f t="array" aca="1" ref="R496" ca="1">_FV(H496,"52 week high",TRUE)</f>
        <v>35.14</v>
      </c>
      <c r="S496" s="8" cm="1">
        <f t="array" aca="1" ref="S496" ca="1">_FV(H496,"Volume")</f>
        <v>6056</v>
      </c>
      <c r="T496" s="7" cm="1">
        <f t="array" aca="1" ref="T496" ca="1">_FV(H496,"Volume average",TRUE)</f>
        <v>4748</v>
      </c>
      <c r="U496" s="7"/>
      <c r="V496" s="25" cm="1">
        <f t="array" aca="1" ref="V496" ca="1">_FV(H496,"Expense ratio",TRUE)</f>
        <v>3.4999999999999996E-3</v>
      </c>
      <c r="W496" s="24" cm="1">
        <f t="array" aca="1" ref="W496" ca="1">_FV(H496,"Market cap",TRUE)</f>
        <v>44009512.799999997</v>
      </c>
    </row>
    <row r="497" spans="1:23" hidden="1" x14ac:dyDescent="0.25">
      <c r="A497" t="s">
        <v>10862</v>
      </c>
      <c r="B497" t="s">
        <v>5199</v>
      </c>
      <c r="C497" s="25" t="s">
        <v>45</v>
      </c>
      <c r="D497" s="25" t="s">
        <v>11791</v>
      </c>
      <c r="E497" s="25"/>
      <c r="F497" s="25"/>
      <c r="G497" t="s">
        <v>11549</v>
      </c>
      <c r="H497" t="e" vm="1873">
        <v>#VALUE!</v>
      </c>
      <c r="I497" s="31" cm="1">
        <f t="array" aca="1" ref="I497" ca="1">_FV(H497,"Last trade time",TRUE)</f>
        <v>45824.840348286722</v>
      </c>
      <c r="J497" s="23" cm="1">
        <f t="array" aca="1" ref="J497" ca="1">_FV(H497,"Price")</f>
        <v>36.897300000000001</v>
      </c>
      <c r="K497" s="27" cm="1">
        <f t="array" aca="1" ref="K497" ca="1">_FV(H497,"Change (%)",TRUE)</f>
        <v>-3.657E-4</v>
      </c>
      <c r="L497" s="26" cm="1">
        <f t="array" aca="1" ref="L497" ca="1">_FV(H497,"Change")</f>
        <v>-1.35E-2</v>
      </c>
      <c r="M497" s="23" cm="1">
        <f t="array" aca="1" ref="M497" ca="1">_FV(H497,"Open")</f>
        <v>37.130000000000003</v>
      </c>
      <c r="N497" s="23" cm="1">
        <f t="array" aca="1" ref="N497" ca="1">_FV(H497,"Low")</f>
        <v>36.79</v>
      </c>
      <c r="O497" s="23" cm="1">
        <f t="array" aca="1" ref="O497" ca="1">_FV(H497,"High")</f>
        <v>37.29</v>
      </c>
      <c r="P497" s="23" cm="1">
        <f t="array" aca="1" ref="P497" ca="1">_FV(H497,"Previous close",TRUE)</f>
        <v>36.910800000000002</v>
      </c>
      <c r="Q497" s="23" cm="1">
        <f t="array" aca="1" ref="Q497" ca="1">_FV(H497,"52 week low",TRUE)</f>
        <v>30.4</v>
      </c>
      <c r="R497" s="23" cm="1">
        <f t="array" aca="1" ref="R497" ca="1">_FV(H497,"52 week high",TRUE)</f>
        <v>44.12</v>
      </c>
      <c r="S497" s="8" cm="1">
        <f t="array" aca="1" ref="S497" ca="1">_FV(H497,"Volume")</f>
        <v>11075</v>
      </c>
      <c r="T497" s="7" cm="1">
        <f t="array" aca="1" ref="T497" ca="1">_FV(H497,"Volume average",TRUE)</f>
        <v>17905</v>
      </c>
      <c r="U497" s="7"/>
      <c r="V497" s="25" cm="1">
        <f t="array" aca="1" ref="V497" ca="1">_FV(H497,"Expense ratio",TRUE)</f>
        <v>5.5000000000000005E-3</v>
      </c>
      <c r="W497" s="24" cm="1">
        <f t="array" aca="1" ref="W497" ca="1">_FV(H497,"Market cap",TRUE)</f>
        <v>143260967.69</v>
      </c>
    </row>
    <row r="498" spans="1:23" hidden="1" x14ac:dyDescent="0.25">
      <c r="A498" t="s">
        <v>10865</v>
      </c>
      <c r="B498" t="s">
        <v>4544</v>
      </c>
      <c r="C498" s="25" t="s">
        <v>45</v>
      </c>
      <c r="D498" s="25" t="s">
        <v>11791</v>
      </c>
      <c r="E498" s="25" t="s">
        <v>11816</v>
      </c>
      <c r="F498" s="25"/>
      <c r="G498" t="s">
        <v>11550</v>
      </c>
      <c r="H498" t="e" vm="1623">
        <v>#VALUE!</v>
      </c>
      <c r="I498" s="31" cm="1">
        <f t="array" aca="1" ref="I498" ca="1">_FV(H498,"Last trade time",TRUE)</f>
        <v>45824.840277812502</v>
      </c>
      <c r="J498" s="23" cm="1">
        <f t="array" aca="1" ref="J498" ca="1">_FV(H498,"Price")</f>
        <v>24.266300000000001</v>
      </c>
      <c r="K498" s="27" cm="1">
        <f t="array" aca="1" ref="K498" ca="1">_FV(H498,"Change (%)",TRUE)</f>
        <v>-3.2160000000000001E-3</v>
      </c>
      <c r="L498" s="26" cm="1">
        <f t="array" aca="1" ref="L498" ca="1">_FV(H498,"Change")</f>
        <v>-7.8299999999999995E-2</v>
      </c>
      <c r="M498" s="23" cm="1">
        <f t="array" aca="1" ref="M498" ca="1">_FV(H498,"Open")</f>
        <v>24.47</v>
      </c>
      <c r="N498" s="23" cm="1">
        <f t="array" aca="1" ref="N498" ca="1">_FV(H498,"Low")</f>
        <v>24.25</v>
      </c>
      <c r="O498" s="23" cm="1">
        <f t="array" aca="1" ref="O498" ca="1">_FV(H498,"High")</f>
        <v>24.546500000000002</v>
      </c>
      <c r="P498" s="23" cm="1">
        <f t="array" aca="1" ref="P498" ca="1">_FV(H498,"Previous close",TRUE)</f>
        <v>24.3446</v>
      </c>
      <c r="Q498" s="23" cm="1">
        <f t="array" aca="1" ref="Q498" ca="1">_FV(H498,"52 week low",TRUE)</f>
        <v>21.630099999999999</v>
      </c>
      <c r="R498" s="23" cm="1">
        <f t="array" aca="1" ref="R498" ca="1">_FV(H498,"52 week high",TRUE)</f>
        <v>27.67</v>
      </c>
      <c r="S498" s="8" cm="1">
        <f t="array" aca="1" ref="S498" ca="1">_FV(H498,"Volume")</f>
        <v>5816</v>
      </c>
      <c r="T498" s="7" cm="1">
        <f t="array" aca="1" ref="T498" ca="1">_FV(H498,"Volume average",TRUE)</f>
        <v>10896</v>
      </c>
      <c r="U498" s="7"/>
      <c r="V498" s="25" cm="1">
        <f t="array" aca="1" ref="V498" ca="1">_FV(H498,"Expense ratio",TRUE)</f>
        <v>6.0000000000000001E-3</v>
      </c>
      <c r="W498" s="24" cm="1">
        <f t="array" aca="1" ref="W498" ca="1">_FV(H498,"Market cap",TRUE)</f>
        <v>40495259.189999998</v>
      </c>
    </row>
    <row r="499" spans="1:23" hidden="1" x14ac:dyDescent="0.25">
      <c r="A499" t="s">
        <v>6591</v>
      </c>
      <c r="B499" s="25" t="s">
        <v>6590</v>
      </c>
      <c r="C499" s="25" t="s">
        <v>39</v>
      </c>
      <c r="D499" s="25" t="s">
        <v>11829</v>
      </c>
      <c r="E499" s="25"/>
      <c r="F499" s="25"/>
      <c r="G499" t="s">
        <v>11553</v>
      </c>
      <c r="H499" s="25" t="e" vm="2411">
        <v>#VALUE!</v>
      </c>
    </row>
    <row r="500" spans="1:23" hidden="1" x14ac:dyDescent="0.25">
      <c r="A500" t="s">
        <v>11002</v>
      </c>
      <c r="B500" s="25" t="s">
        <v>6592</v>
      </c>
      <c r="C500" s="25" t="s">
        <v>39</v>
      </c>
      <c r="D500" s="25" t="s">
        <v>11777</v>
      </c>
      <c r="E500" s="25"/>
      <c r="F500" s="25"/>
      <c r="G500" t="s">
        <v>11554</v>
      </c>
      <c r="H500" s="25" t="e" vm="2412">
        <v>#VALUE!</v>
      </c>
      <c r="I500" s="31" cm="1">
        <f t="array" aca="1" ref="I500" ca="1">_FV(H500,"Last trade time",TRUE)</f>
        <v>45824.853472534378</v>
      </c>
      <c r="J500" s="23" cm="1">
        <f t="array" aca="1" ref="J500" ca="1">_FV(H500,"Price")</f>
        <v>106.68</v>
      </c>
      <c r="K500" s="27" cm="1">
        <f t="array" aca="1" ref="K500" ca="1">_FV(H500,"Change (%)",TRUE)</f>
        <v>5.6269999999999996E-4</v>
      </c>
      <c r="L500" s="26" cm="1">
        <f t="array" aca="1" ref="L500" ca="1">_FV(H500,"Change")</f>
        <v>0.06</v>
      </c>
      <c r="M500" s="23" cm="1">
        <f t="array" aca="1" ref="M500" ca="1">_FV(H500,"Open")</f>
        <v>107.02</v>
      </c>
      <c r="N500" s="23" cm="1">
        <f t="array" aca="1" ref="N500" ca="1">_FV(H500,"Low")</f>
        <v>106.66</v>
      </c>
      <c r="O500" s="23" cm="1">
        <f t="array" aca="1" ref="O500" ca="1">_FV(H500,"High")</f>
        <v>107.2</v>
      </c>
      <c r="P500" s="23" cm="1">
        <f t="array" aca="1" ref="P500" ca="1">_FV(H500,"Previous close",TRUE)</f>
        <v>106.62</v>
      </c>
      <c r="Q500" s="23" cm="1">
        <f t="array" aca="1" ref="Q500" ca="1">_FV(H500,"52 week low",TRUE)</f>
        <v>94.08</v>
      </c>
      <c r="R500" s="23" cm="1">
        <f t="array" aca="1" ref="R500" ca="1">_FV(H500,"52 week high",TRUE)</f>
        <v>107.2</v>
      </c>
      <c r="S500" s="8" cm="1">
        <f t="array" aca="1" ref="S500" ca="1">_FV(H500,"Volume")</f>
        <v>156652</v>
      </c>
      <c r="T500" s="7" cm="1">
        <f t="array" aca="1" ref="T500" ca="1">_FV(H500,"Volume average",TRUE)</f>
        <v>163093</v>
      </c>
      <c r="U500" s="7"/>
      <c r="V500" s="25" cm="1">
        <f t="array" aca="1" ref="V500" ca="1">_FV(H500,"Expense ratio",TRUE)</f>
        <v>4.0000000000000001E-3</v>
      </c>
      <c r="W500" s="24" cm="1">
        <f t="array" aca="1" ref="W500" ca="1">_FV(H500,"Market cap",TRUE)</f>
        <v>524105283.12</v>
      </c>
    </row>
    <row r="501" spans="1:23" hidden="1" x14ac:dyDescent="0.25">
      <c r="A501" t="s">
        <v>11004</v>
      </c>
      <c r="B501" s="25" t="s">
        <v>6585</v>
      </c>
      <c r="C501" s="25" t="s">
        <v>39</v>
      </c>
      <c r="D501" s="25" t="s">
        <v>11790</v>
      </c>
      <c r="E501" s="25"/>
      <c r="F501" s="25"/>
      <c r="G501" t="s">
        <v>11555</v>
      </c>
      <c r="H501" s="25" t="e" vm="2409">
        <v>#VALUE!</v>
      </c>
      <c r="I501" s="31" cm="1">
        <f t="array" aca="1" ref="I501" ca="1">_FV(H501,"Last trade time",TRUE)</f>
        <v>45824.893192846874</v>
      </c>
      <c r="J501" s="23" cm="1">
        <f t="array" aca="1" ref="J501" ca="1">_FV(H501,"Price")</f>
        <v>130.57</v>
      </c>
      <c r="K501" s="27" cm="1">
        <f t="array" aca="1" ref="K501" ca="1">_FV(H501,"Change (%)",TRUE)</f>
        <v>4.5969999999999995E-4</v>
      </c>
      <c r="L501" s="26" cm="1">
        <f t="array" aca="1" ref="L501" ca="1">_FV(H501,"Change")</f>
        <v>0.06</v>
      </c>
      <c r="M501" s="23" cm="1">
        <f t="array" aca="1" ref="M501" ca="1">_FV(H501,"Open")</f>
        <v>130.84</v>
      </c>
      <c r="N501" s="23" cm="1">
        <f t="array" aca="1" ref="N501" ca="1">_FV(H501,"Low")</f>
        <v>130.54</v>
      </c>
      <c r="O501" s="23" cm="1">
        <f t="array" aca="1" ref="O501" ca="1">_FV(H501,"High")</f>
        <v>130.94069999999999</v>
      </c>
      <c r="P501" s="23" cm="1">
        <f t="array" aca="1" ref="P501" ca="1">_FV(H501,"Previous close",TRUE)</f>
        <v>130.51</v>
      </c>
      <c r="Q501" s="23" cm="1">
        <f t="array" aca="1" ref="Q501" ca="1">_FV(H501,"52 week low",TRUE)</f>
        <v>116.7432</v>
      </c>
      <c r="R501" s="23" cm="1">
        <f t="array" aca="1" ref="R501" ca="1">_FV(H501,"52 week high",TRUE)</f>
        <v>130.94069999999999</v>
      </c>
      <c r="S501" s="8" cm="1">
        <f t="array" aca="1" ref="S501" ca="1">_FV(H501,"Volume")</f>
        <v>11124</v>
      </c>
      <c r="T501" s="7" cm="1">
        <f t="array" aca="1" ref="T501" ca="1">_FV(H501,"Volume average",TRUE)</f>
        <v>17219</v>
      </c>
      <c r="U501" s="7"/>
      <c r="V501" s="25" cm="1">
        <f t="array" aca="1" ref="V501" ca="1">_FV(H501,"Expense ratio",TRUE)</f>
        <v>4.0000000000000001E-3</v>
      </c>
      <c r="W501" s="24" cm="1">
        <f t="array" aca="1" ref="W501" ca="1">_FV(H501,"Market cap",TRUE)</f>
        <v>84377475.629999995</v>
      </c>
    </row>
    <row r="502" spans="1:23" hidden="1" x14ac:dyDescent="0.25">
      <c r="A502" t="s">
        <v>11003</v>
      </c>
      <c r="B502" s="25" t="s">
        <v>6336</v>
      </c>
      <c r="C502" s="46" t="s">
        <v>39</v>
      </c>
      <c r="D502" s="46" t="s">
        <v>11780</v>
      </c>
      <c r="E502" s="25"/>
      <c r="F502" s="25"/>
      <c r="G502" t="s">
        <v>11556</v>
      </c>
      <c r="H502" s="25" t="e" vm="2316">
        <v>#VALUE!</v>
      </c>
      <c r="I502" s="31" cm="1">
        <f t="array" aca="1" ref="I502" ca="1">_FV(H502,"Last trade time",TRUE)</f>
        <v>45824.92379423594</v>
      </c>
      <c r="J502" s="23" cm="1">
        <f t="array" aca="1" ref="J502" ca="1">_FV(H502,"Price")</f>
        <v>63.58</v>
      </c>
      <c r="K502" s="27" cm="1">
        <f t="array" aca="1" ref="K502" ca="1">_FV(H502,"Change (%)",TRUE)</f>
        <v>-6.8730000000000006E-3</v>
      </c>
      <c r="L502" s="26" cm="1">
        <f t="array" aca="1" ref="L502" ca="1">_FV(H502,"Change")</f>
        <v>-0.44</v>
      </c>
      <c r="M502" s="23" cm="1">
        <f t="array" aca="1" ref="M502" ca="1">_FV(H502,"Open")</f>
        <v>64.03</v>
      </c>
      <c r="N502" s="23" cm="1">
        <f t="array" aca="1" ref="N502" ca="1">_FV(H502,"Low")</f>
        <v>63.57</v>
      </c>
      <c r="O502" s="23" cm="1">
        <f t="array" aca="1" ref="O502" ca="1">_FV(H502,"High")</f>
        <v>64.126499999999993</v>
      </c>
      <c r="P502" s="23" cm="1">
        <f t="array" aca="1" ref="P502" ca="1">_FV(H502,"Previous close",TRUE)</f>
        <v>64.02</v>
      </c>
      <c r="Q502" s="23" cm="1">
        <f t="array" aca="1" ref="Q502" ca="1">_FV(H502,"52 week low",TRUE)</f>
        <v>57.17</v>
      </c>
      <c r="R502" s="23" cm="1">
        <f t="array" aca="1" ref="R502" ca="1">_FV(H502,"52 week high",TRUE)</f>
        <v>65.88</v>
      </c>
      <c r="S502" s="8" cm="1">
        <f t="array" aca="1" ref="S502" ca="1">_FV(H502,"Volume")</f>
        <v>173498</v>
      </c>
      <c r="T502" s="7" cm="1">
        <f t="array" aca="1" ref="T502" ca="1">_FV(H502,"Volume average",TRUE)</f>
        <v>327115</v>
      </c>
      <c r="U502" s="7"/>
      <c r="V502" s="25" cm="1">
        <f t="array" aca="1" ref="V502" ca="1">_FV(H502,"Expense ratio",TRUE)</f>
        <v>4.4000000000000003E-3</v>
      </c>
      <c r="W502" s="24" cm="1">
        <f t="array" aca="1" ref="W502" ca="1">_FV(H502,"Market cap",TRUE)</f>
        <v>859079003.00999999</v>
      </c>
    </row>
    <row r="503" spans="1:23" hidden="1" x14ac:dyDescent="0.25">
      <c r="A503" t="s">
        <v>11000</v>
      </c>
      <c r="B503" s="25" t="s">
        <v>3450</v>
      </c>
      <c r="C503" s="46" t="s">
        <v>39</v>
      </c>
      <c r="D503" s="46" t="s">
        <v>1824</v>
      </c>
      <c r="E503" s="25"/>
      <c r="F503" s="25"/>
      <c r="G503" t="s">
        <v>11559</v>
      </c>
      <c r="H503" s="25" t="e" vm="1214">
        <v>#VALUE!</v>
      </c>
      <c r="I503" s="31" cm="1">
        <f t="array" aca="1" ref="I503" ca="1">_FV(H503,"Last trade time",TRUE)</f>
        <v>45824.937172325779</v>
      </c>
      <c r="J503" s="23" cm="1">
        <f t="array" aca="1" ref="J503" ca="1">_FV(H503,"Price")</f>
        <v>27.195</v>
      </c>
      <c r="K503" s="27" cm="1">
        <f t="array" aca="1" ref="K503" ca="1">_FV(H503,"Change (%)",TRUE)</f>
        <v>9.2009999999999998E-4</v>
      </c>
      <c r="L503" s="26" cm="1">
        <f t="array" aca="1" ref="L503" ca="1">_FV(H503,"Change")</f>
        <v>2.5000000000000001E-2</v>
      </c>
      <c r="M503" s="23" cm="1">
        <f t="array" aca="1" ref="M503" ca="1">_FV(H503,"Open")</f>
        <v>27.1</v>
      </c>
      <c r="N503" s="23" cm="1">
        <f t="array" aca="1" ref="N503" ca="1">_FV(H503,"Low")</f>
        <v>27.05</v>
      </c>
      <c r="O503" s="23" cm="1">
        <f t="array" aca="1" ref="O503" ca="1">_FV(H503,"High")</f>
        <v>27.2</v>
      </c>
      <c r="P503" s="23" cm="1">
        <f t="array" aca="1" ref="P503" ca="1">_FV(H503,"Previous close",TRUE)</f>
        <v>27.17</v>
      </c>
      <c r="Q503" s="23" cm="1">
        <f t="array" aca="1" ref="Q503" ca="1">_FV(H503,"52 week low",TRUE)</f>
        <v>26.99</v>
      </c>
      <c r="R503" s="23" cm="1">
        <f t="array" aca="1" ref="R503" ca="1">_FV(H503,"52 week high",TRUE)</f>
        <v>30.69</v>
      </c>
      <c r="S503" s="8" cm="1">
        <f t="array" aca="1" ref="S503" ca="1">_FV(H503,"Volume")</f>
        <v>1528325</v>
      </c>
      <c r="T503" s="7" cm="1">
        <f t="array" aca="1" ref="T503" ca="1">_FV(H503,"Volume average",TRUE)</f>
        <v>979538</v>
      </c>
      <c r="U503" s="7"/>
      <c r="V503" s="25" cm="1">
        <f t="array" aca="1" ref="V503" ca="1">_FV(H503,"Expense ratio",TRUE)</f>
        <v>7.4000000000000003E-3</v>
      </c>
      <c r="W503" s="24" cm="1">
        <f t="array" aca="1" ref="W503" ca="1">_FV(H503,"Market cap",TRUE)</f>
        <v>267626460.94999999</v>
      </c>
    </row>
    <row r="504" spans="1:23" hidden="1" x14ac:dyDescent="0.25">
      <c r="A504" t="s">
        <v>11001</v>
      </c>
      <c r="B504" s="25" t="s">
        <v>5475</v>
      </c>
      <c r="C504" s="46" t="s">
        <v>39</v>
      </c>
      <c r="D504" s="46" t="s">
        <v>1824</v>
      </c>
      <c r="E504" s="25"/>
      <c r="F504" s="25"/>
      <c r="G504" t="s">
        <v>11558</v>
      </c>
      <c r="H504" s="25" t="e" vm="1983">
        <v>#VALUE!</v>
      </c>
      <c r="I504" s="31" cm="1">
        <f t="array" aca="1" ref="I504" ca="1">_FV(H504,"Last trade time",TRUE)</f>
        <v>45824.85699381875</v>
      </c>
      <c r="J504" s="23" cm="1">
        <f t="array" aca="1" ref="J504" ca="1">_FV(H504,"Price")</f>
        <v>26.01</v>
      </c>
      <c r="K504" s="27" cm="1">
        <f t="array" aca="1" ref="K504" ca="1">_FV(H504,"Change (%)",TRUE)</f>
        <v>1.193E-3</v>
      </c>
      <c r="L504" s="26" cm="1">
        <f t="array" aca="1" ref="L504" ca="1">_FV(H504,"Change")</f>
        <v>3.1E-2</v>
      </c>
      <c r="M504" s="23" cm="1">
        <f t="array" aca="1" ref="M504" ca="1">_FV(H504,"Open")</f>
        <v>26</v>
      </c>
      <c r="N504" s="23" cm="1">
        <f t="array" aca="1" ref="N504" ca="1">_FV(H504,"Low")</f>
        <v>25.88</v>
      </c>
      <c r="O504" s="23" cm="1">
        <f t="array" aca="1" ref="O504" ca="1">_FV(H504,"High")</f>
        <v>26.01</v>
      </c>
      <c r="P504" s="23" cm="1">
        <f t="array" aca="1" ref="P504" ca="1">_FV(H504,"Previous close",TRUE)</f>
        <v>25.978999999999999</v>
      </c>
      <c r="Q504" s="23" cm="1">
        <f t="array" aca="1" ref="Q504" ca="1">_FV(H504,"52 week low",TRUE)</f>
        <v>25.414999999999999</v>
      </c>
      <c r="R504" s="23" cm="1">
        <f t="array" aca="1" ref="R504" ca="1">_FV(H504,"52 week high",TRUE)</f>
        <v>28.89</v>
      </c>
      <c r="S504" s="8" cm="1">
        <f t="array" aca="1" ref="S504" ca="1">_FV(H504,"Volume")</f>
        <v>71503</v>
      </c>
      <c r="T504" s="7" cm="1">
        <f t="array" aca="1" ref="T504" ca="1">_FV(H504,"Volume average",TRUE)</f>
        <v>111189</v>
      </c>
      <c r="U504" s="7"/>
      <c r="V504" s="25" cm="1">
        <f t="array" aca="1" ref="V504" ca="1">_FV(H504,"Expense ratio",TRUE)</f>
        <v>5.0000000000000001E-3</v>
      </c>
      <c r="W504" s="24" cm="1">
        <f t="array" aca="1" ref="W504" ca="1">_FV(H504,"Market cap",TRUE)</f>
        <v>169203140.63999999</v>
      </c>
    </row>
    <row r="505" spans="1:23" hidden="1" x14ac:dyDescent="0.25">
      <c r="A505" t="s">
        <v>11006</v>
      </c>
      <c r="B505" s="25" t="s">
        <v>3547</v>
      </c>
      <c r="C505" s="46" t="s">
        <v>39</v>
      </c>
      <c r="D505" s="46" t="s">
        <v>1824</v>
      </c>
      <c r="E505" s="25"/>
      <c r="F505" s="25"/>
      <c r="G505" t="s">
        <v>11557</v>
      </c>
      <c r="H505" s="25" t="e" vm="1259">
        <v>#VALUE!</v>
      </c>
      <c r="I505" s="31" cm="1">
        <f t="array" aca="1" ref="I505" ca="1">_FV(H505,"Last trade time",TRUE)</f>
        <v>45824.88299195547</v>
      </c>
      <c r="J505" s="23" cm="1">
        <f t="array" aca="1" ref="J505" ca="1">_FV(H505,"Price")</f>
        <v>18.649999999999999</v>
      </c>
      <c r="K505" s="27" cm="1">
        <f t="array" aca="1" ref="K505" ca="1">_FV(H505,"Change (%)",TRUE)</f>
        <v>-5.3589999999999996E-4</v>
      </c>
      <c r="L505" s="26" cm="1">
        <f t="array" aca="1" ref="L505" ca="1">_FV(H505,"Change")</f>
        <v>-0.01</v>
      </c>
      <c r="M505" s="23" cm="1">
        <f t="array" aca="1" ref="M505" ca="1">_FV(H505,"Open")</f>
        <v>18.72</v>
      </c>
      <c r="N505" s="23" cm="1">
        <f t="array" aca="1" ref="N505" ca="1">_FV(H505,"Low")</f>
        <v>18.64</v>
      </c>
      <c r="O505" s="23" cm="1">
        <f t="array" aca="1" ref="O505" ca="1">_FV(H505,"High")</f>
        <v>18.739999999999998</v>
      </c>
      <c r="P505" s="23" cm="1">
        <f t="array" aca="1" ref="P505" ca="1">_FV(H505,"Previous close",TRUE)</f>
        <v>18.66</v>
      </c>
      <c r="Q505" s="23" cm="1">
        <f t="array" aca="1" ref="Q505" ca="1">_FV(H505,"52 week low",TRUE)</f>
        <v>16.489799999999999</v>
      </c>
      <c r="R505" s="23" cm="1">
        <f t="array" aca="1" ref="R505" ca="1">_FV(H505,"52 week high",TRUE)</f>
        <v>19.04</v>
      </c>
      <c r="S505" s="8" cm="1">
        <f t="array" aca="1" ref="S505" ca="1">_FV(H505,"Volume")</f>
        <v>148103</v>
      </c>
      <c r="T505" s="7" cm="1">
        <f t="array" aca="1" ref="T505" ca="1">_FV(H505,"Volume average",TRUE)</f>
        <v>207512</v>
      </c>
      <c r="U505" s="7"/>
      <c r="V505" s="25" cm="1">
        <f t="array" aca="1" ref="V505" ca="1">_FV(H505,"Expense ratio",TRUE)</f>
        <v>7.3000000000000001E-3</v>
      </c>
      <c r="W505" s="24" cm="1">
        <f t="array" aca="1" ref="W505" ca="1">_FV(H505,"Market cap",TRUE)</f>
        <v>140007502.44999999</v>
      </c>
    </row>
    <row r="506" spans="1:23" ht="17.25" customHeight="1" thickBot="1" x14ac:dyDescent="0.3">
      <c r="A506" s="59" t="s">
        <v>10949</v>
      </c>
      <c r="B506" t="s">
        <v>5378</v>
      </c>
      <c r="C506" t="s">
        <v>10940</v>
      </c>
      <c r="D506" s="43" t="s">
        <v>11781</v>
      </c>
      <c r="G506" t="s">
        <v>11248</v>
      </c>
      <c r="H506" t="e" vm="1941">
        <v>#VALUE!</v>
      </c>
      <c r="I506" s="31" cm="1">
        <f t="array" aca="1" ref="I506" ca="1">_FV(H506,"Last trade time",TRUE)</f>
        <v>45824.862853275001</v>
      </c>
      <c r="J506" s="23" cm="1">
        <f t="array" aca="1" ref="J506" ca="1">_FV(H506,"Price")</f>
        <v>19.739999999999998</v>
      </c>
      <c r="K506" s="27" cm="1">
        <f t="array" aca="1" ref="K506" ca="1">_FV(H506,"Change (%)",TRUE)</f>
        <v>-2.0219999999999999E-3</v>
      </c>
      <c r="L506" s="26" cm="1">
        <f t="array" aca="1" ref="L506" ca="1">_FV(H506,"Change")</f>
        <v>-0.04</v>
      </c>
      <c r="M506" s="23" cm="1">
        <f t="array" aca="1" ref="M506" ca="1">_FV(H506,"Open")</f>
        <v>19.82</v>
      </c>
      <c r="N506" s="23" cm="1">
        <f t="array" aca="1" ref="N506" ca="1">_FV(H506,"Low")</f>
        <v>19.739999999999998</v>
      </c>
      <c r="O506" s="23" cm="1">
        <f t="array" aca="1" ref="O506" ca="1">_FV(H506,"High")</f>
        <v>19.895</v>
      </c>
      <c r="P506" s="23" cm="1">
        <f t="array" aca="1" ref="P506" ca="1">_FV(H506,"Previous close",TRUE)</f>
        <v>19.78</v>
      </c>
      <c r="Q506" s="23" cm="1">
        <f t="array" aca="1" ref="Q506" ca="1">_FV(H506,"52 week low",TRUE)</f>
        <v>17.91</v>
      </c>
      <c r="R506" s="23" cm="1">
        <f t="array" aca="1" ref="R506" ca="1">_FV(H506,"52 week high",TRUE)</f>
        <v>20.79</v>
      </c>
      <c r="S506" s="8" cm="1">
        <f t="array" aca="1" ref="S506" ca="1">_FV(H506,"Volume")</f>
        <v>8134</v>
      </c>
      <c r="T506" s="7" cm="1">
        <f t="array" aca="1" ref="T506" ca="1">_FV(H506,"Volume average",TRUE)</f>
        <v>48084</v>
      </c>
      <c r="U506" s="7"/>
      <c r="V506" s="25" cm="1">
        <f t="array" aca="1" ref="V506" ca="1">_FV(H506,"Expense ratio",TRUE)</f>
        <v>5.1000000000000004E-3</v>
      </c>
      <c r="W506" s="24" cm="1">
        <f t="array" aca="1" ref="W506" ca="1">_FV(H506,"Market cap",TRUE)</f>
        <v>523964930.74000001</v>
      </c>
    </row>
    <row r="507" spans="1:23" ht="17.25" customHeight="1" thickBot="1" x14ac:dyDescent="0.3">
      <c r="A507" s="59" t="s">
        <v>2097</v>
      </c>
      <c r="B507" t="s">
        <v>2096</v>
      </c>
      <c r="C507" t="s">
        <v>10940</v>
      </c>
      <c r="D507" s="43" t="s">
        <v>11865</v>
      </c>
      <c r="G507" t="s">
        <v>11237</v>
      </c>
      <c r="H507" t="e" vm="702">
        <v>#VALUE!</v>
      </c>
      <c r="I507" s="31" cm="1">
        <f t="array" aca="1" ref="I507" ca="1">_FV(H507,"Last trade time",TRUE)</f>
        <v>45824.854710890628</v>
      </c>
      <c r="J507" s="23" cm="1">
        <f t="array" aca="1" ref="J507" ca="1">_FV(H507,"Price")</f>
        <v>23.970099999999999</v>
      </c>
      <c r="K507" s="27" cm="1">
        <f t="array" aca="1" ref="K507" ca="1">_FV(H507,"Change (%)",TRUE)</f>
        <v>8.4180000000000001E-3</v>
      </c>
      <c r="L507" s="26" cm="1">
        <f t="array" aca="1" ref="L507" ca="1">_FV(H507,"Change")</f>
        <v>0.2001</v>
      </c>
      <c r="M507" s="23" cm="1">
        <f t="array" aca="1" ref="M507" ca="1">_FV(H507,"Open")</f>
        <v>23.774999999999999</v>
      </c>
      <c r="N507" s="23" cm="1">
        <f t="array" aca="1" ref="N507" ca="1">_FV(H507,"Low")</f>
        <v>23.774999999999999</v>
      </c>
      <c r="O507" s="23" cm="1">
        <f t="array" aca="1" ref="O507" ca="1">_FV(H507,"High")</f>
        <v>23.970099999999999</v>
      </c>
      <c r="P507" s="23" cm="1">
        <f t="array" aca="1" ref="P507" ca="1">_FV(H507,"Previous close",TRUE)</f>
        <v>23.77</v>
      </c>
      <c r="Q507" s="23" cm="1">
        <f t="array" aca="1" ref="Q507" ca="1">_FV(H507,"52 week low",TRUE)</f>
        <v>21.53</v>
      </c>
      <c r="R507" s="23" cm="1">
        <f t="array" aca="1" ref="R507" ca="1">_FV(H507,"52 week high",TRUE)</f>
        <v>25.5136</v>
      </c>
      <c r="S507" s="8" cm="1">
        <f t="array" aca="1" ref="S507" ca="1">_FV(H507,"Volume")</f>
        <v>159</v>
      </c>
      <c r="T507" s="7" cm="1">
        <f t="array" aca="1" ref="T507" ca="1">_FV(H507,"Volume average",TRUE)</f>
        <v>122</v>
      </c>
      <c r="U507" s="7"/>
      <c r="V507" s="25" cm="1">
        <f t="array" aca="1" ref="V507" ca="1">_FV(H507,"Expense ratio",TRUE)</f>
        <v>8.8000000000000005E-3</v>
      </c>
      <c r="W507" s="24" cm="1">
        <f t="array" aca="1" ref="W507" ca="1">_FV(H507,"Market cap",TRUE)</f>
        <v>1779279.68</v>
      </c>
    </row>
    <row r="508" spans="1:23" ht="15.75" thickBot="1" x14ac:dyDescent="0.3">
      <c r="A508" s="59" t="s">
        <v>11174</v>
      </c>
      <c r="B508" s="59" t="s">
        <v>11064</v>
      </c>
      <c r="C508" s="25" t="s">
        <v>10940</v>
      </c>
      <c r="D508" s="65" t="s">
        <v>11866</v>
      </c>
      <c r="E508" t="s">
        <v>11836</v>
      </c>
      <c r="G508" s="13" t="s">
        <v>11835</v>
      </c>
      <c r="H508" t="e" vm="3874">
        <v>#VALUE!</v>
      </c>
      <c r="I508" s="31" cm="1">
        <f t="array" aca="1" ref="I508" ca="1">_FV(H508,"Last trade time",TRUE)</f>
        <v>45824.840666585158</v>
      </c>
      <c r="J508" s="23" cm="1">
        <f t="array" aca="1" ref="J508" ca="1">_FV(H508,"Price")</f>
        <v>7.34</v>
      </c>
      <c r="K508" s="27" cm="1">
        <f t="array" aca="1" ref="K508" ca="1">_FV(H508,"Change (%)",TRUE)</f>
        <v>-1.361E-3</v>
      </c>
      <c r="L508" s="26" cm="1">
        <f t="array" aca="1" ref="L508" ca="1">_FV(H508,"Change")</f>
        <v>-0.01</v>
      </c>
      <c r="M508" s="23" cm="1">
        <f t="array" aca="1" ref="M508" ca="1">_FV(H508,"Open")</f>
        <v>7.45</v>
      </c>
      <c r="N508" s="23" cm="1">
        <f t="array" aca="1" ref="N508" ca="1">_FV(H508,"Low")</f>
        <v>7.31</v>
      </c>
      <c r="O508" s="23" cm="1">
        <f t="array" aca="1" ref="O508" ca="1">_FV(H508,"High")</f>
        <v>7.5598000000000001</v>
      </c>
      <c r="P508" s="23" cm="1">
        <f t="array" aca="1" ref="P508" ca="1">_FV(H508,"Previous close",TRUE)</f>
        <v>7.35</v>
      </c>
      <c r="Q508" s="23" cm="1">
        <f t="array" aca="1" ref="Q508" ca="1">_FV(H508,"52 week low",TRUE)</f>
        <v>3.52</v>
      </c>
      <c r="R508" s="23" cm="1">
        <f t="array" aca="1" ref="R508" ca="1">_FV(H508,"52 week high",TRUE)</f>
        <v>7.83</v>
      </c>
      <c r="S508" s="8" cm="1">
        <f t="array" aca="1" ref="S508" ca="1">_FV(H508,"Volume")</f>
        <v>102168</v>
      </c>
      <c r="T508" s="7" cm="1">
        <f t="array" aca="1" ref="T508" ca="1">_FV(H508,"Volume average",TRUE)</f>
        <v>292639</v>
      </c>
      <c r="U508" s="7"/>
      <c r="V508" s="25" t="e" cm="1" vm="13">
        <f t="array" ref="V508">_FV(H508,"Expense ratio",TRUE)</f>
        <v>#VALUE!</v>
      </c>
      <c r="W508" s="24" cm="1">
        <f t="array" aca="1" ref="W508" ca="1">_FV(H508,"Market cap",TRUE)</f>
        <v>172870652</v>
      </c>
    </row>
    <row r="509" spans="1:23" x14ac:dyDescent="0.25">
      <c r="A509" t="s">
        <v>11172</v>
      </c>
      <c r="B509" t="s">
        <v>11158</v>
      </c>
      <c r="C509" s="25" t="s">
        <v>10940</v>
      </c>
      <c r="D509" s="25" t="s">
        <v>11866</v>
      </c>
      <c r="E509" s="25" t="s">
        <v>11744</v>
      </c>
      <c r="G509" s="13" t="s">
        <v>11834</v>
      </c>
      <c r="H509" t="e" vm="3875">
        <v>#VALUE!</v>
      </c>
      <c r="I509" s="31" cm="1">
        <f t="array" aca="1" ref="I509" ca="1">_FV(H509,"Last trade time",TRUE)</f>
        <v>45824.925892291409</v>
      </c>
      <c r="J509" s="23" cm="1">
        <f t="array" aca="1" ref="J509" ca="1">_FV(H509,"Price")</f>
        <v>6.66</v>
      </c>
      <c r="K509" s="27" cm="1">
        <f t="array" aca="1" ref="K509" ca="1">_FV(H509,"Change (%)",TRUE)</f>
        <v>-3.6179000000000003E-2</v>
      </c>
      <c r="L509" s="26" cm="1">
        <f t="array" aca="1" ref="L509" ca="1">_FV(H509,"Change")</f>
        <v>-0.25</v>
      </c>
      <c r="M509" s="23" cm="1">
        <f t="array" aca="1" ref="M509" ca="1">_FV(H509,"Open")</f>
        <v>6.91</v>
      </c>
      <c r="N509" s="23" cm="1">
        <f t="array" aca="1" ref="N509" ca="1">_FV(H509,"Low")</f>
        <v>6.66</v>
      </c>
      <c r="O509" s="23" cm="1">
        <f t="array" aca="1" ref="O509" ca="1">_FV(H509,"High")</f>
        <v>7</v>
      </c>
      <c r="P509" s="23" cm="1">
        <f t="array" aca="1" ref="P509" ca="1">_FV(H509,"Previous close",TRUE)</f>
        <v>6.91</v>
      </c>
      <c r="Q509" s="23" cm="1">
        <f t="array" aca="1" ref="Q509" ca="1">_FV(H509,"52 week low",TRUE)</f>
        <v>5.53</v>
      </c>
      <c r="R509" s="23" cm="1">
        <f t="array" aca="1" ref="R509" ca="1">_FV(H509,"52 week high",TRUE)</f>
        <v>9.17</v>
      </c>
      <c r="S509" s="8" cm="1">
        <f t="array" aca="1" ref="S509" ca="1">_FV(H509,"Volume")</f>
        <v>524331</v>
      </c>
      <c r="T509" s="7" cm="1">
        <f t="array" aca="1" ref="T509" ca="1">_FV(H509,"Volume average",TRUE)</f>
        <v>231929</v>
      </c>
      <c r="U509" s="7"/>
      <c r="V509" s="25" t="e" cm="1" vm="13">
        <f t="array" ref="V509">_FV(H509,"Expense ratio",TRUE)</f>
        <v>#VALUE!</v>
      </c>
      <c r="W509" s="24" cm="1">
        <f t="array" aca="1" ref="W509" ca="1">_FV(H509,"Market cap",TRUE)</f>
        <v>290078700</v>
      </c>
    </row>
    <row r="510" spans="1:23" ht="15" customHeight="1" x14ac:dyDescent="0.3">
      <c r="A510" s="58" t="s">
        <v>11868</v>
      </c>
      <c r="B510" s="57" t="s">
        <v>9062</v>
      </c>
      <c r="C510" s="13" t="s">
        <v>10940</v>
      </c>
      <c r="D510" t="s">
        <v>11867</v>
      </c>
    </row>
    <row r="511" spans="1:23" x14ac:dyDescent="0.25">
      <c r="A511" t="s">
        <v>10949</v>
      </c>
      <c r="B511" t="s">
        <v>4057</v>
      </c>
      <c r="C511" t="s">
        <v>10940</v>
      </c>
      <c r="D511" t="s">
        <v>11781</v>
      </c>
      <c r="G511" t="s">
        <v>11247</v>
      </c>
      <c r="H511" t="e" vm="1443">
        <v>#VALUE!</v>
      </c>
      <c r="I511" s="31" cm="1">
        <f t="array" aca="1" ref="I511" ca="1">_FV(H511,"Last trade time",TRUE)</f>
        <v>45824.841634687502</v>
      </c>
      <c r="J511" s="23" cm="1">
        <f t="array" aca="1" ref="J511" ca="1">_FV(H511,"Price")</f>
        <v>13.8484</v>
      </c>
      <c r="K511" s="27" cm="1">
        <f t="array" aca="1" ref="K511" ca="1">_FV(H511,"Change (%)",TRUE)</f>
        <v>2.7810000000000001E-3</v>
      </c>
      <c r="L511" s="26" cm="1">
        <f t="array" aca="1" ref="L511" ca="1">_FV(H511,"Change")</f>
        <v>3.8399999999999997E-2</v>
      </c>
      <c r="M511" s="23" cm="1">
        <f t="array" aca="1" ref="M511" ca="1">_FV(H511,"Open")</f>
        <v>13.88</v>
      </c>
      <c r="N511" s="23" cm="1">
        <f t="array" aca="1" ref="N511" ca="1">_FV(H511,"Low")</f>
        <v>13.8484</v>
      </c>
      <c r="O511" s="23" cm="1">
        <f t="array" aca="1" ref="O511" ca="1">_FV(H511,"High")</f>
        <v>13.9649</v>
      </c>
      <c r="P511" s="23" cm="1">
        <f t="array" aca="1" ref="P511" ca="1">_FV(H511,"Previous close",TRUE)</f>
        <v>13.81</v>
      </c>
      <c r="Q511" s="23" cm="1">
        <f t="array" aca="1" ref="Q511" ca="1">_FV(H511,"52 week low",TRUE)</f>
        <v>12.020200000000001</v>
      </c>
      <c r="R511" s="23" cm="1">
        <f t="array" aca="1" ref="R511" ca="1">_FV(H511,"52 week high",TRUE)</f>
        <v>15.06</v>
      </c>
      <c r="S511" s="8" cm="1">
        <f t="array" aca="1" ref="S511" ca="1">_FV(H511,"Volume")</f>
        <v>1440</v>
      </c>
      <c r="T511" s="7" cm="1">
        <f t="array" aca="1" ref="T511" ca="1">_FV(H511,"Volume average",TRUE)</f>
        <v>6925</v>
      </c>
      <c r="U511" s="7"/>
      <c r="V511" s="25" cm="1">
        <f t="array" aca="1" ref="V511" ca="1">_FV(H511,"Expense ratio",TRUE)</f>
        <v>6.5000000000000006E-3</v>
      </c>
      <c r="W511" s="24" cm="1">
        <f t="array" aca="1" ref="W511" ca="1">_FV(H511,"Market cap",TRUE)</f>
        <v>58247495.509999998</v>
      </c>
    </row>
    <row r="512" spans="1:23" x14ac:dyDescent="0.25">
      <c r="A512" t="s">
        <v>10953</v>
      </c>
      <c r="B512" t="s">
        <v>2836</v>
      </c>
      <c r="C512" t="s">
        <v>10940</v>
      </c>
      <c r="D512" s="63" t="s">
        <v>11782</v>
      </c>
      <c r="G512" t="s">
        <v>11238</v>
      </c>
      <c r="H512" t="e" vm="987">
        <v>#VALUE!</v>
      </c>
      <c r="I512" s="31" cm="1">
        <f t="array" aca="1" ref="I512" ca="1">_FV(H512,"Last trade time",TRUE)</f>
        <v>45824.840277789066</v>
      </c>
      <c r="J512" s="23" cm="1">
        <f t="array" aca="1" ref="J512" ca="1">_FV(H512,"Price")</f>
        <v>27.460699999999999</v>
      </c>
      <c r="K512" s="27" cm="1">
        <f t="array" aca="1" ref="K512" ca="1">_FV(H512,"Change (%)",TRUE)</f>
        <v>-3.2703000000000003E-2</v>
      </c>
      <c r="L512" s="26" cm="1">
        <f t="array" aca="1" ref="L512" ca="1">_FV(H512,"Change")</f>
        <v>-0.9284</v>
      </c>
      <c r="M512" s="23" cm="1">
        <f t="array" aca="1" ref="M512" ca="1">_FV(H512,"Open")</f>
        <v>27.914999999999999</v>
      </c>
      <c r="N512" s="23" cm="1">
        <f t="array" aca="1" ref="N512" ca="1">_FV(H512,"Low")</f>
        <v>27.460699999999999</v>
      </c>
      <c r="O512" s="23" cm="1">
        <f t="array" aca="1" ref="O512" ca="1">_FV(H512,"High")</f>
        <v>27.914999999999999</v>
      </c>
      <c r="P512" s="23" cm="1">
        <f t="array" aca="1" ref="P512" ca="1">_FV(H512,"Previous close",TRUE)</f>
        <v>28.389099999999999</v>
      </c>
      <c r="Q512" s="23" cm="1">
        <f t="array" aca="1" ref="Q512" ca="1">_FV(H512,"52 week low",TRUE)</f>
        <v>23.439399999999999</v>
      </c>
      <c r="R512" s="23" cm="1">
        <f t="array" aca="1" ref="R512" ca="1">_FV(H512,"52 week high",TRUE)</f>
        <v>41.9268</v>
      </c>
      <c r="S512" s="8" cm="1">
        <f t="array" aca="1" ref="S512" ca="1">_FV(H512,"Volume")</f>
        <v>1046</v>
      </c>
      <c r="T512" s="7" cm="1">
        <f t="array" aca="1" ref="T512" ca="1">_FV(H512,"Volume average",TRUE)</f>
        <v>846</v>
      </c>
      <c r="U512" s="7"/>
      <c r="V512" s="25" cm="1">
        <f t="array" aca="1" ref="V512" ca="1">_FV(H512,"Expense ratio",TRUE)</f>
        <v>7.9000000000000008E-3</v>
      </c>
      <c r="W512" s="24" cm="1">
        <f t="array" aca="1" ref="W512" ca="1">_FV(H512,"Market cap",TRUE)</f>
        <v>2418828.73</v>
      </c>
    </row>
    <row r="513" spans="1:23" x14ac:dyDescent="0.25">
      <c r="A513" t="s">
        <v>10945</v>
      </c>
      <c r="B513" t="s">
        <v>4092</v>
      </c>
      <c r="C513" t="s">
        <v>10940</v>
      </c>
      <c r="D513" t="s">
        <v>11864</v>
      </c>
      <c r="G513" t="s">
        <v>11239</v>
      </c>
      <c r="H513" t="e" vm="1455">
        <v>#VALUE!</v>
      </c>
      <c r="I513" s="31" cm="1">
        <f t="array" aca="1" ref="I513" ca="1">_FV(H513,"Last trade time",TRUE)</f>
        <v>45824.898969027345</v>
      </c>
      <c r="J513" s="23" cm="1">
        <f t="array" aca="1" ref="J513" ca="1">_FV(H513,"Price")</f>
        <v>29.742999999999999</v>
      </c>
      <c r="K513" s="27" cm="1">
        <f t="array" aca="1" ref="K513" ca="1">_FV(H513,"Change (%)",TRUE)</f>
        <v>7.1650000000000004E-3</v>
      </c>
      <c r="L513" s="26" cm="1">
        <f t="array" aca="1" ref="L513" ca="1">_FV(H513,"Change")</f>
        <v>0.21160000000000001</v>
      </c>
      <c r="M513" s="23" cm="1">
        <f t="array" aca="1" ref="M513" ca="1">_FV(H513,"Open")</f>
        <v>29.71</v>
      </c>
      <c r="N513" s="23" cm="1">
        <f t="array" aca="1" ref="N513" ca="1">_FV(H513,"Low")</f>
        <v>29.680099999999999</v>
      </c>
      <c r="O513" s="23" cm="1">
        <f t="array" aca="1" ref="O513" ca="1">_FV(H513,"High")</f>
        <v>29.79</v>
      </c>
      <c r="P513" s="23" cm="1">
        <f t="array" aca="1" ref="P513" ca="1">_FV(H513,"Previous close",TRUE)</f>
        <v>29.531400000000001</v>
      </c>
      <c r="Q513" s="23" cm="1">
        <f t="array" aca="1" ref="Q513" ca="1">_FV(H513,"52 week low",TRUE)</f>
        <v>26.67</v>
      </c>
      <c r="R513" s="23" cm="1">
        <f t="array" aca="1" ref="R513" ca="1">_FV(H513,"52 week high",TRUE)</f>
        <v>32.72</v>
      </c>
      <c r="S513" s="8" cm="1">
        <f t="array" aca="1" ref="S513" ca="1">_FV(H513,"Volume")</f>
        <v>911</v>
      </c>
      <c r="T513" s="7" cm="1">
        <f t="array" aca="1" ref="T513" ca="1">_FV(H513,"Volume average",TRUE)</f>
        <v>2731</v>
      </c>
      <c r="U513" s="7"/>
      <c r="V513" s="25" cm="1">
        <f t="array" aca="1" ref="V513" ca="1">_FV(H513,"Expense ratio",TRUE)</f>
        <v>6.5000000000000006E-3</v>
      </c>
      <c r="W513" s="24" cm="1">
        <f t="array" aca="1" ref="W513" ca="1">_FV(H513,"Market cap",TRUE)</f>
        <v>53560987.979999997</v>
      </c>
    </row>
    <row r="514" spans="1:23" x14ac:dyDescent="0.25">
      <c r="A514" s="64" t="s">
        <v>10827</v>
      </c>
      <c r="B514" t="s">
        <v>95</v>
      </c>
      <c r="C514" t="s">
        <v>10940</v>
      </c>
      <c r="D514" s="64" t="s">
        <v>11770</v>
      </c>
      <c r="G514" t="s">
        <v>11240</v>
      </c>
      <c r="H514" t="e" vm="26">
        <v>#VALUE!</v>
      </c>
      <c r="I514" s="31" cm="1">
        <f t="array" aca="1" ref="I514" ca="1">_FV(H514,"Last trade time",TRUE)</f>
        <v>45824.940753564064</v>
      </c>
      <c r="J514" s="23" cm="1">
        <f t="array" aca="1" ref="J514" ca="1">_FV(H514,"Price")</f>
        <v>51.37</v>
      </c>
      <c r="K514" s="27" cm="1">
        <f t="array" aca="1" ref="K514" ca="1">_FV(H514,"Change (%)",TRUE)</f>
        <v>-6.8540000000000004E-2</v>
      </c>
      <c r="L514" s="26" cm="1">
        <f t="array" aca="1" ref="L514" ca="1">_FV(H514,"Change")</f>
        <v>-3.78</v>
      </c>
      <c r="M514" s="23" cm="1">
        <f t="array" aca="1" ref="M514" ca="1">_FV(H514,"Open")</f>
        <v>52.97</v>
      </c>
      <c r="N514" s="23" cm="1">
        <f t="array" aca="1" ref="N514" ca="1">_FV(H514,"Low")</f>
        <v>50.84</v>
      </c>
      <c r="O514" s="23" cm="1">
        <f t="array" aca="1" ref="O514" ca="1">_FV(H514,"High")</f>
        <v>52.98</v>
      </c>
      <c r="P514" s="23" cm="1">
        <f t="array" aca="1" ref="P514" ca="1">_FV(H514,"Previous close",TRUE)</f>
        <v>55.15</v>
      </c>
      <c r="Q514" s="23" cm="1">
        <f t="array" aca="1" ref="Q514" ca="1">_FV(H514,"52 week low",TRUE)</f>
        <v>39.979999999999997</v>
      </c>
      <c r="R514" s="23" cm="1">
        <f t="array" aca="1" ref="R514" ca="1">_FV(H514,"52 week high",TRUE)</f>
        <v>91.19</v>
      </c>
      <c r="S514" s="8" cm="1">
        <f t="array" aca="1" ref="S514" ca="1">_FV(H514,"Volume")</f>
        <v>6923148</v>
      </c>
      <c r="T514" s="7" cm="1">
        <f t="array" aca="1" ref="T514" ca="1">_FV(H514,"Volume average",TRUE)</f>
        <v>4636047</v>
      </c>
      <c r="U514" s="7"/>
      <c r="V514" s="25" t="e" cm="1" vm="13">
        <f t="array" ref="V514">_FV(H514,"Expense ratio",TRUE)</f>
        <v>#VALUE!</v>
      </c>
      <c r="W514" s="24" t="e" cm="1" vm="14">
        <f t="array" ref="W514">_FV(H514,"Market cap",TRUE)</f>
        <v>#VALUE!</v>
      </c>
    </row>
    <row r="515" spans="1:23" x14ac:dyDescent="0.25">
      <c r="A515" s="64" t="s">
        <v>10828</v>
      </c>
      <c r="B515" t="s">
        <v>124</v>
      </c>
      <c r="C515" t="s">
        <v>10940</v>
      </c>
      <c r="D515" s="64" t="s">
        <v>11770</v>
      </c>
      <c r="G515" t="s">
        <v>11241</v>
      </c>
      <c r="H515" t="e" vm="33">
        <v>#VALUE!</v>
      </c>
      <c r="I515" s="31" cm="1">
        <f t="array" aca="1" ref="I515" ca="1">_FV(H515,"Last trade time",TRUE)</f>
        <v>45824.840348760939</v>
      </c>
      <c r="J515" s="23" cm="1">
        <f t="array" aca="1" ref="J515" ca="1">_FV(H515,"Price")</f>
        <v>59.38</v>
      </c>
      <c r="K515" s="27" cm="1">
        <f t="array" aca="1" ref="K515" ca="1">_FV(H515,"Change (%)",TRUE)</f>
        <v>-2.6876000000000001E-2</v>
      </c>
      <c r="L515" s="26" cm="1">
        <f t="array" aca="1" ref="L515" ca="1">_FV(H515,"Change")</f>
        <v>-1.64</v>
      </c>
      <c r="M515" s="23" cm="1">
        <f t="array" aca="1" ref="M515" ca="1">_FV(H515,"Open")</f>
        <v>59.55</v>
      </c>
      <c r="N515" s="23" cm="1">
        <f t="array" aca="1" ref="N515" ca="1">_FV(H515,"Low")</f>
        <v>58.84</v>
      </c>
      <c r="O515" s="23" cm="1">
        <f t="array" aca="1" ref="O515" ca="1">_FV(H515,"High")</f>
        <v>59.55</v>
      </c>
      <c r="P515" s="23" cm="1">
        <f t="array" aca="1" ref="P515" ca="1">_FV(H515,"Previous close",TRUE)</f>
        <v>61.02</v>
      </c>
      <c r="Q515" s="23" cm="1">
        <f t="array" aca="1" ref="Q515" ca="1">_FV(H515,"52 week low",TRUE)</f>
        <v>47.5</v>
      </c>
      <c r="R515" s="23" cm="1">
        <f t="array" aca="1" ref="R515" ca="1">_FV(H515,"52 week high",TRUE)</f>
        <v>69.33</v>
      </c>
      <c r="S515" s="8" cm="1">
        <f t="array" aca="1" ref="S515" ca="1">_FV(H515,"Volume")</f>
        <v>6140</v>
      </c>
      <c r="T515" s="7" cm="1">
        <f t="array" aca="1" ref="T515" ca="1">_FV(H515,"Volume average",TRUE)</f>
        <v>11620</v>
      </c>
      <c r="U515" s="7"/>
      <c r="V515" s="25" t="e" cm="1" vm="13">
        <f t="array" ref="V515">_FV(H515,"Expense ratio",TRUE)</f>
        <v>#VALUE!</v>
      </c>
      <c r="W515" s="24" t="e" cm="1" vm="14">
        <f t="array" ref="W515">_FV(H515,"Market cap",TRUE)</f>
        <v>#VALUE!</v>
      </c>
    </row>
    <row r="516" spans="1:23" x14ac:dyDescent="0.25">
      <c r="A516" s="63" t="s">
        <v>3989</v>
      </c>
      <c r="B516" s="63" t="s">
        <v>3988</v>
      </c>
      <c r="C516" s="13" t="s">
        <v>10940</v>
      </c>
      <c r="D516" s="13" t="s">
        <v>11782</v>
      </c>
      <c r="E516" s="13"/>
      <c r="F516" s="13"/>
      <c r="G516" t="s">
        <v>11246</v>
      </c>
      <c r="H516" s="13" t="e" vm="1420">
        <v>#VALUE!</v>
      </c>
      <c r="I516" s="35" cm="1">
        <f t="array" aca="1" ref="I516" ca="1">_FV(H516,"Last trade time",TRUE)</f>
        <v>45824.840277812502</v>
      </c>
      <c r="J516" s="36" cm="1">
        <f t="array" aca="1" ref="J516" ca="1">_FV(H516,"Price")</f>
        <v>35.234099999999998</v>
      </c>
      <c r="K516" s="37" cm="1">
        <f t="array" aca="1" ref="K516" ca="1">_FV(H516,"Change (%)",TRUE)</f>
        <v>6.9449999999999998E-3</v>
      </c>
      <c r="L516" s="38" cm="1">
        <f t="array" aca="1" ref="L516" ca="1">_FV(H516,"Change")</f>
        <v>0.24299999999999999</v>
      </c>
      <c r="M516" s="36" cm="1">
        <f t="array" aca="1" ref="M516" ca="1">_FV(H516,"Open")</f>
        <v>35.11</v>
      </c>
      <c r="N516" s="36" cm="1">
        <f t="array" aca="1" ref="N516" ca="1">_FV(H516,"Low")</f>
        <v>35.090000000000003</v>
      </c>
      <c r="O516" s="36" cm="1">
        <f t="array" aca="1" ref="O516" ca="1">_FV(H516,"High")</f>
        <v>35.340000000000003</v>
      </c>
      <c r="P516" s="36" cm="1">
        <f t="array" aca="1" ref="P516" ca="1">_FV(H516,"Previous close",TRUE)</f>
        <v>34.991100000000003</v>
      </c>
      <c r="Q516" s="36" cm="1">
        <f t="array" aca="1" ref="Q516" ca="1">_FV(H516,"52 week low",TRUE)</f>
        <v>32.828400000000002</v>
      </c>
      <c r="R516" s="36" cm="1">
        <f t="array" aca="1" ref="R516" ca="1">_FV(H516,"52 week high",TRUE)</f>
        <v>36.99</v>
      </c>
      <c r="S516" s="39" cm="1">
        <f t="array" aca="1" ref="S516" ca="1">_FV(H516,"Volume")</f>
        <v>13552</v>
      </c>
      <c r="T516" s="40" cm="1">
        <f t="array" aca="1" ref="T516" ca="1">_FV(H516,"Volume average",TRUE)</f>
        <v>28375</v>
      </c>
      <c r="U516" s="40"/>
      <c r="V516" s="34" cm="1">
        <f t="array" aca="1" ref="V516" ca="1">_FV(H516,"Expense ratio",TRUE)</f>
        <v>6.5000000000000006E-3</v>
      </c>
      <c r="W516" s="41" cm="1">
        <f t="array" aca="1" ref="W516" ca="1">_FV(H516,"Market cap",TRUE)</f>
        <v>156106188.91999999</v>
      </c>
    </row>
    <row r="517" spans="1:23" x14ac:dyDescent="0.25">
      <c r="A517" s="66" t="s">
        <v>8310</v>
      </c>
      <c r="B517" s="66" t="s">
        <v>8309</v>
      </c>
      <c r="C517" s="13" t="s">
        <v>10940</v>
      </c>
      <c r="D517" s="67" t="s">
        <v>11880</v>
      </c>
    </row>
    <row r="518" spans="1:23" x14ac:dyDescent="0.25">
      <c r="A518" s="66" t="s">
        <v>11881</v>
      </c>
      <c r="B518" t="s">
        <v>5949</v>
      </c>
      <c r="C518" s="13" t="s">
        <v>10940</v>
      </c>
      <c r="D518" s="67" t="s">
        <v>11880</v>
      </c>
    </row>
    <row r="519" spans="1:23" x14ac:dyDescent="0.25">
      <c r="A519" s="66" t="s">
        <v>11882</v>
      </c>
      <c r="B519" s="66" t="s">
        <v>6570</v>
      </c>
      <c r="C519" s="13" t="s">
        <v>10940</v>
      </c>
      <c r="D519" s="67" t="s">
        <v>11880</v>
      </c>
    </row>
    <row r="520" spans="1:23" x14ac:dyDescent="0.25">
      <c r="A520" s="66" t="s">
        <v>11883</v>
      </c>
      <c r="B520" s="66" t="s">
        <v>8486</v>
      </c>
      <c r="C520" s="13" t="s">
        <v>10940</v>
      </c>
      <c r="D520" s="67" t="s">
        <v>11880</v>
      </c>
    </row>
    <row r="521" spans="1:23" x14ac:dyDescent="0.25">
      <c r="A521" s="66" t="s">
        <v>11884</v>
      </c>
      <c r="B521" s="66" t="s">
        <v>8498</v>
      </c>
      <c r="C521" s="13" t="s">
        <v>10940</v>
      </c>
      <c r="D521" s="67" t="s">
        <v>11880</v>
      </c>
    </row>
    <row r="522" spans="1:23" x14ac:dyDescent="0.25">
      <c r="A522" s="66" t="s">
        <v>11885</v>
      </c>
      <c r="B522" s="66" t="s">
        <v>8307</v>
      </c>
      <c r="C522" s="13" t="s">
        <v>10940</v>
      </c>
      <c r="D522" s="67" t="s">
        <v>11880</v>
      </c>
    </row>
    <row r="523" spans="1:23" x14ac:dyDescent="0.25">
      <c r="A523" s="66" t="s">
        <v>8146</v>
      </c>
      <c r="B523" s="66" t="s">
        <v>8145</v>
      </c>
      <c r="C523" s="13" t="s">
        <v>10940</v>
      </c>
      <c r="D523" s="67" t="s">
        <v>11880</v>
      </c>
    </row>
    <row r="524" spans="1:23" x14ac:dyDescent="0.25">
      <c r="A524" s="66" t="s">
        <v>6180</v>
      </c>
      <c r="B524" s="66" t="s">
        <v>6179</v>
      </c>
      <c r="C524" s="13" t="s">
        <v>10940</v>
      </c>
      <c r="D524" s="67" t="s">
        <v>11880</v>
      </c>
    </row>
    <row r="525" spans="1:23" x14ac:dyDescent="0.25">
      <c r="A525" s="66" t="s">
        <v>11886</v>
      </c>
      <c r="B525" s="66" t="s">
        <v>11887</v>
      </c>
      <c r="C525" s="13" t="s">
        <v>10940</v>
      </c>
      <c r="D525" s="67" t="s">
        <v>11880</v>
      </c>
    </row>
    <row r="526" spans="1:23" x14ac:dyDescent="0.25">
      <c r="A526" s="66" t="s">
        <v>6754</v>
      </c>
      <c r="B526" s="66" t="s">
        <v>6753</v>
      </c>
      <c r="C526" s="13" t="s">
        <v>10940</v>
      </c>
      <c r="D526" s="67" t="s">
        <v>11893</v>
      </c>
    </row>
    <row r="527" spans="1:23" x14ac:dyDescent="0.25">
      <c r="A527" s="66" t="s">
        <v>11888</v>
      </c>
      <c r="B527" s="66" t="s">
        <v>7845</v>
      </c>
      <c r="C527" s="13" t="s">
        <v>10940</v>
      </c>
      <c r="D527" s="67" t="s">
        <v>11893</v>
      </c>
    </row>
    <row r="528" spans="1:23" x14ac:dyDescent="0.25">
      <c r="A528" s="66" t="s">
        <v>11889</v>
      </c>
      <c r="B528" s="66" t="s">
        <v>7180</v>
      </c>
      <c r="C528" s="13" t="s">
        <v>10940</v>
      </c>
      <c r="D528" s="67" t="s">
        <v>11893</v>
      </c>
    </row>
    <row r="529" spans="1:4" x14ac:dyDescent="0.25">
      <c r="A529" s="66" t="s">
        <v>11890</v>
      </c>
      <c r="B529" s="66" t="s">
        <v>8189</v>
      </c>
      <c r="C529" s="13" t="s">
        <v>10940</v>
      </c>
      <c r="D529" s="67" t="s">
        <v>11893</v>
      </c>
    </row>
    <row r="530" spans="1:4" x14ac:dyDescent="0.25">
      <c r="A530" s="66" t="s">
        <v>11891</v>
      </c>
      <c r="B530" s="66" t="s">
        <v>7210</v>
      </c>
      <c r="C530" s="13" t="s">
        <v>10940</v>
      </c>
      <c r="D530" s="67" t="s">
        <v>11893</v>
      </c>
    </row>
    <row r="531" spans="1:4" x14ac:dyDescent="0.25">
      <c r="A531" s="66" t="s">
        <v>11892</v>
      </c>
      <c r="B531" s="66" t="s">
        <v>7986</v>
      </c>
      <c r="C531" s="13" t="s">
        <v>10940</v>
      </c>
      <c r="D531" s="67" t="s">
        <v>11893</v>
      </c>
    </row>
  </sheetData>
  <autoFilter ref="A1:W516" xr:uid="{B7979CD1-264B-459A-9284-B2D33CF9877F}">
    <filterColumn colId="2">
      <filters>
        <filter val="Alternatives"/>
      </filters>
    </filterColumn>
    <sortState xmlns:xlrd2="http://schemas.microsoft.com/office/spreadsheetml/2017/richdata2" ref="A2:W516">
      <sortCondition ref="B1:B508"/>
    </sortState>
  </autoFilter>
  <sortState xmlns:xlrd2="http://schemas.microsoft.com/office/spreadsheetml/2017/richdata2" ref="A1:W169">
    <sortCondition ref="H1:H169"/>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A7A53-C28C-4B33-B735-0745E1B489C6}">
  <dimension ref="B1:G454"/>
  <sheetViews>
    <sheetView topLeftCell="A369" workbookViewId="0">
      <selection activeCell="B454" sqref="B454"/>
    </sheetView>
  </sheetViews>
  <sheetFormatPr defaultRowHeight="15" x14ac:dyDescent="0.25"/>
  <cols>
    <col min="3" max="3" width="53.42578125" bestFit="1" customWidth="1"/>
  </cols>
  <sheetData>
    <row r="1" spans="2:7" x14ac:dyDescent="0.25">
      <c r="B1" t="s">
        <v>11713</v>
      </c>
    </row>
    <row r="3" spans="2:7" x14ac:dyDescent="0.25">
      <c r="B3" t="s">
        <v>1</v>
      </c>
      <c r="C3" t="s">
        <v>11225</v>
      </c>
      <c r="G3" t="s">
        <v>11664</v>
      </c>
    </row>
    <row r="4" spans="2:7" x14ac:dyDescent="0.25">
      <c r="B4" t="s">
        <v>343</v>
      </c>
      <c r="C4" t="s">
        <v>11226</v>
      </c>
    </row>
    <row r="5" spans="2:7" x14ac:dyDescent="0.25">
      <c r="B5" t="s">
        <v>770</v>
      </c>
      <c r="C5" t="s">
        <v>11227</v>
      </c>
    </row>
    <row r="6" spans="2:7" x14ac:dyDescent="0.25">
      <c r="B6" t="s">
        <v>1674</v>
      </c>
      <c r="C6" t="s">
        <v>11228</v>
      </c>
    </row>
    <row r="7" spans="2:7" x14ac:dyDescent="0.25">
      <c r="B7" t="s">
        <v>4967</v>
      </c>
      <c r="C7" t="s">
        <v>11229</v>
      </c>
    </row>
    <row r="8" spans="2:7" x14ac:dyDescent="0.25">
      <c r="B8" t="s">
        <v>1481</v>
      </c>
      <c r="C8" t="s">
        <v>11230</v>
      </c>
    </row>
    <row r="9" spans="2:7" x14ac:dyDescent="0.25">
      <c r="B9" t="s">
        <v>1961</v>
      </c>
      <c r="C9" t="s">
        <v>11231</v>
      </c>
    </row>
    <row r="10" spans="2:7" x14ac:dyDescent="0.25">
      <c r="B10" t="s">
        <v>5402</v>
      </c>
      <c r="C10" t="s">
        <v>11232</v>
      </c>
    </row>
    <row r="11" spans="2:7" x14ac:dyDescent="0.25">
      <c r="B11" t="s">
        <v>1892</v>
      </c>
      <c r="C11" t="s">
        <v>11233</v>
      </c>
    </row>
    <row r="12" spans="2:7" x14ac:dyDescent="0.25">
      <c r="B12" t="s">
        <v>6310</v>
      </c>
      <c r="C12" t="s">
        <v>11234</v>
      </c>
    </row>
    <row r="13" spans="2:7" x14ac:dyDescent="0.25">
      <c r="B13" t="s">
        <v>7570</v>
      </c>
      <c r="C13" t="s">
        <v>11235</v>
      </c>
    </row>
    <row r="14" spans="2:7" x14ac:dyDescent="0.25">
      <c r="B14" t="s">
        <v>5429</v>
      </c>
      <c r="C14" t="s">
        <v>11236</v>
      </c>
    </row>
    <row r="15" spans="2:7" x14ac:dyDescent="0.25">
      <c r="B15" t="s">
        <v>2096</v>
      </c>
      <c r="C15" t="s">
        <v>11237</v>
      </c>
    </row>
    <row r="16" spans="2:7" x14ac:dyDescent="0.25">
      <c r="B16" t="s">
        <v>2836</v>
      </c>
      <c r="C16" t="s">
        <v>11238</v>
      </c>
    </row>
    <row r="17" spans="2:3" x14ac:dyDescent="0.25">
      <c r="B17" t="s">
        <v>4092</v>
      </c>
      <c r="C17" t="s">
        <v>11239</v>
      </c>
    </row>
    <row r="18" spans="2:3" x14ac:dyDescent="0.25">
      <c r="B18" t="s">
        <v>95</v>
      </c>
      <c r="C18" t="s">
        <v>11240</v>
      </c>
    </row>
    <row r="19" spans="2:3" x14ac:dyDescent="0.25">
      <c r="B19" t="s">
        <v>124</v>
      </c>
      <c r="C19" t="s">
        <v>11241</v>
      </c>
    </row>
    <row r="20" spans="2:3" x14ac:dyDescent="0.25">
      <c r="B20" t="s">
        <v>3109</v>
      </c>
      <c r="C20" t="s">
        <v>11242</v>
      </c>
    </row>
    <row r="21" spans="2:3" x14ac:dyDescent="0.25">
      <c r="B21" t="s">
        <v>2207</v>
      </c>
      <c r="C21" t="s">
        <v>11243</v>
      </c>
    </row>
    <row r="22" spans="2:3" x14ac:dyDescent="0.25">
      <c r="B22" t="s">
        <v>1693</v>
      </c>
      <c r="C22" t="s">
        <v>11244</v>
      </c>
    </row>
    <row r="23" spans="2:3" x14ac:dyDescent="0.25">
      <c r="B23" t="s">
        <v>1967</v>
      </c>
      <c r="C23" t="s">
        <v>11245</v>
      </c>
    </row>
    <row r="24" spans="2:3" x14ac:dyDescent="0.25">
      <c r="B24" t="s">
        <v>3988</v>
      </c>
      <c r="C24" t="s">
        <v>11246</v>
      </c>
    </row>
    <row r="25" spans="2:3" x14ac:dyDescent="0.25">
      <c r="B25" t="s">
        <v>4057</v>
      </c>
      <c r="C25" t="s">
        <v>11247</v>
      </c>
    </row>
    <row r="26" spans="2:3" x14ac:dyDescent="0.25">
      <c r="B26" t="s">
        <v>5378</v>
      </c>
      <c r="C26" t="s">
        <v>11248</v>
      </c>
    </row>
    <row r="27" spans="2:3" x14ac:dyDescent="0.25">
      <c r="B27" t="s">
        <v>527</v>
      </c>
      <c r="C27" t="s">
        <v>11249</v>
      </c>
    </row>
    <row r="28" spans="2:3" x14ac:dyDescent="0.25">
      <c r="B28" t="s">
        <v>9066</v>
      </c>
      <c r="C28" t="s">
        <v>11250</v>
      </c>
    </row>
    <row r="29" spans="2:3" x14ac:dyDescent="0.25">
      <c r="B29" t="s">
        <v>9938</v>
      </c>
      <c r="C29" t="s">
        <v>11251</v>
      </c>
    </row>
    <row r="30" spans="2:3" x14ac:dyDescent="0.25">
      <c r="B30" t="s">
        <v>7069</v>
      </c>
      <c r="C30" t="s">
        <v>11252</v>
      </c>
    </row>
    <row r="31" spans="2:3" x14ac:dyDescent="0.25">
      <c r="B31" t="s">
        <v>6672</v>
      </c>
      <c r="C31" t="s">
        <v>11253</v>
      </c>
    </row>
    <row r="32" spans="2:3" x14ac:dyDescent="0.25">
      <c r="B32" t="s">
        <v>3124</v>
      </c>
      <c r="C32" t="s">
        <v>11254</v>
      </c>
    </row>
    <row r="33" spans="2:3" x14ac:dyDescent="0.25">
      <c r="B33" t="s">
        <v>291</v>
      </c>
      <c r="C33" t="s">
        <v>11255</v>
      </c>
    </row>
    <row r="34" spans="2:3" x14ac:dyDescent="0.25">
      <c r="B34" t="s">
        <v>322</v>
      </c>
      <c r="C34" t="s">
        <v>11256</v>
      </c>
    </row>
    <row r="35" spans="2:3" x14ac:dyDescent="0.25">
      <c r="B35" t="s">
        <v>320</v>
      </c>
      <c r="C35" t="s">
        <v>11257</v>
      </c>
    </row>
    <row r="36" spans="2:3" x14ac:dyDescent="0.25">
      <c r="B36" t="s">
        <v>328</v>
      </c>
      <c r="C36" t="s">
        <v>11258</v>
      </c>
    </row>
    <row r="37" spans="2:3" x14ac:dyDescent="0.25">
      <c r="B37" t="s">
        <v>3294</v>
      </c>
      <c r="C37" t="s">
        <v>11259</v>
      </c>
    </row>
    <row r="38" spans="2:3" x14ac:dyDescent="0.25">
      <c r="B38" t="s">
        <v>7910</v>
      </c>
      <c r="C38" t="s">
        <v>11260</v>
      </c>
    </row>
    <row r="39" spans="2:3" x14ac:dyDescent="0.25">
      <c r="B39" t="s">
        <v>2088</v>
      </c>
      <c r="C39" t="s">
        <v>11261</v>
      </c>
    </row>
    <row r="40" spans="2:3" x14ac:dyDescent="0.25">
      <c r="B40" t="s">
        <v>3126</v>
      </c>
      <c r="C40" t="s">
        <v>11262</v>
      </c>
    </row>
    <row r="41" spans="2:3" x14ac:dyDescent="0.25">
      <c r="B41" t="s">
        <v>2496</v>
      </c>
      <c r="C41" t="s">
        <v>11263</v>
      </c>
    </row>
    <row r="42" spans="2:3" x14ac:dyDescent="0.25">
      <c r="B42" t="s">
        <v>862</v>
      </c>
      <c r="C42" t="s">
        <v>11264</v>
      </c>
    </row>
    <row r="43" spans="2:3" x14ac:dyDescent="0.25">
      <c r="B43" t="s">
        <v>1120</v>
      </c>
      <c r="C43" t="s">
        <v>11265</v>
      </c>
    </row>
    <row r="44" spans="2:3" x14ac:dyDescent="0.25">
      <c r="B44" t="s">
        <v>714</v>
      </c>
      <c r="C44" t="s">
        <v>11266</v>
      </c>
    </row>
    <row r="45" spans="2:3" x14ac:dyDescent="0.25">
      <c r="B45" t="s">
        <v>2512</v>
      </c>
      <c r="C45" t="s">
        <v>11267</v>
      </c>
    </row>
    <row r="46" spans="2:3" x14ac:dyDescent="0.25">
      <c r="B46" t="s">
        <v>10985</v>
      </c>
      <c r="C46" t="s">
        <v>11268</v>
      </c>
    </row>
    <row r="47" spans="2:3" x14ac:dyDescent="0.25">
      <c r="B47" t="s">
        <v>6705</v>
      </c>
      <c r="C47" t="s">
        <v>11269</v>
      </c>
    </row>
    <row r="48" spans="2:3" x14ac:dyDescent="0.25">
      <c r="B48" t="s">
        <v>1001</v>
      </c>
      <c r="C48" t="s">
        <v>11270</v>
      </c>
    </row>
    <row r="49" spans="2:3" x14ac:dyDescent="0.25">
      <c r="B49" t="s">
        <v>10988</v>
      </c>
      <c r="C49" t="s">
        <v>11271</v>
      </c>
    </row>
    <row r="50" spans="2:3" x14ac:dyDescent="0.25">
      <c r="B50" t="s">
        <v>5016</v>
      </c>
      <c r="C50" t="s">
        <v>11272</v>
      </c>
    </row>
    <row r="51" spans="2:3" x14ac:dyDescent="0.25">
      <c r="B51" t="s">
        <v>10984</v>
      </c>
      <c r="C51" t="s">
        <v>11273</v>
      </c>
    </row>
    <row r="52" spans="2:3" x14ac:dyDescent="0.25">
      <c r="B52" t="s">
        <v>6529</v>
      </c>
      <c r="C52" t="s">
        <v>11274</v>
      </c>
    </row>
    <row r="53" spans="2:3" x14ac:dyDescent="0.25">
      <c r="B53" t="s">
        <v>4669</v>
      </c>
      <c r="C53" t="s">
        <v>11275</v>
      </c>
    </row>
    <row r="54" spans="2:3" x14ac:dyDescent="0.25">
      <c r="B54" t="s">
        <v>4686</v>
      </c>
      <c r="C54" t="s">
        <v>11276</v>
      </c>
    </row>
    <row r="55" spans="2:3" x14ac:dyDescent="0.25">
      <c r="B55" t="s">
        <v>5591</v>
      </c>
      <c r="C55" t="s">
        <v>11277</v>
      </c>
    </row>
    <row r="56" spans="2:3" x14ac:dyDescent="0.25">
      <c r="B56" t="s">
        <v>3890</v>
      </c>
      <c r="C56" t="s">
        <v>11278</v>
      </c>
    </row>
    <row r="57" spans="2:3" x14ac:dyDescent="0.25">
      <c r="B57" t="s">
        <v>4383</v>
      </c>
      <c r="C57" t="s">
        <v>11279</v>
      </c>
    </row>
    <row r="58" spans="2:3" x14ac:dyDescent="0.25">
      <c r="B58" t="s">
        <v>4214</v>
      </c>
      <c r="C58" t="s">
        <v>11280</v>
      </c>
    </row>
    <row r="59" spans="2:3" x14ac:dyDescent="0.25">
      <c r="B59" t="s">
        <v>4310</v>
      </c>
      <c r="C59" t="s">
        <v>11281</v>
      </c>
    </row>
    <row r="60" spans="2:3" x14ac:dyDescent="0.25">
      <c r="B60" t="s">
        <v>5007</v>
      </c>
      <c r="C60" t="s">
        <v>11282</v>
      </c>
    </row>
    <row r="61" spans="2:3" x14ac:dyDescent="0.25">
      <c r="B61" t="s">
        <v>1353</v>
      </c>
      <c r="C61" t="s">
        <v>11283</v>
      </c>
    </row>
    <row r="62" spans="2:3" x14ac:dyDescent="0.25">
      <c r="B62" t="s">
        <v>4833</v>
      </c>
      <c r="C62" t="s">
        <v>11284</v>
      </c>
    </row>
    <row r="63" spans="2:3" x14ac:dyDescent="0.25">
      <c r="B63" t="s">
        <v>9997</v>
      </c>
      <c r="C63" t="s">
        <v>11285</v>
      </c>
    </row>
    <row r="64" spans="2:3" x14ac:dyDescent="0.25">
      <c r="B64" t="s">
        <v>8260</v>
      </c>
      <c r="C64" t="s">
        <v>11286</v>
      </c>
    </row>
    <row r="65" spans="2:3" x14ac:dyDescent="0.25">
      <c r="B65" t="s">
        <v>8808</v>
      </c>
      <c r="C65" t="s">
        <v>11287</v>
      </c>
    </row>
    <row r="66" spans="2:3" x14ac:dyDescent="0.25">
      <c r="B66" t="s">
        <v>1758</v>
      </c>
      <c r="C66" t="s">
        <v>11288</v>
      </c>
    </row>
    <row r="67" spans="2:3" x14ac:dyDescent="0.25">
      <c r="B67" t="s">
        <v>8236</v>
      </c>
      <c r="C67" t="s">
        <v>11289</v>
      </c>
    </row>
    <row r="68" spans="2:3" x14ac:dyDescent="0.25">
      <c r="B68" t="s">
        <v>9059</v>
      </c>
      <c r="C68" t="s">
        <v>11290</v>
      </c>
    </row>
    <row r="69" spans="2:3" x14ac:dyDescent="0.25">
      <c r="B69" t="s">
        <v>8113</v>
      </c>
      <c r="C69" t="s">
        <v>11291</v>
      </c>
    </row>
    <row r="70" spans="2:3" x14ac:dyDescent="0.25">
      <c r="B70" t="s">
        <v>8458</v>
      </c>
      <c r="C70" t="s">
        <v>11292</v>
      </c>
    </row>
    <row r="71" spans="2:3" x14ac:dyDescent="0.25">
      <c r="B71" t="s">
        <v>1112</v>
      </c>
      <c r="C71" t="s">
        <v>11293</v>
      </c>
    </row>
    <row r="72" spans="2:3" x14ac:dyDescent="0.25">
      <c r="B72" t="s">
        <v>9148</v>
      </c>
      <c r="C72" t="s">
        <v>11294</v>
      </c>
    </row>
    <row r="73" spans="2:3" x14ac:dyDescent="0.25">
      <c r="B73" t="s">
        <v>8560</v>
      </c>
      <c r="C73" t="s">
        <v>11295</v>
      </c>
    </row>
    <row r="74" spans="2:3" x14ac:dyDescent="0.25">
      <c r="B74" t="s">
        <v>9110</v>
      </c>
      <c r="C74" t="s">
        <v>11296</v>
      </c>
    </row>
    <row r="75" spans="2:3" x14ac:dyDescent="0.25">
      <c r="B75" t="s">
        <v>202</v>
      </c>
      <c r="C75" t="s">
        <v>11297</v>
      </c>
    </row>
    <row r="76" spans="2:3" x14ac:dyDescent="0.25">
      <c r="B76" t="s">
        <v>8450</v>
      </c>
      <c r="C76" t="s">
        <v>11298</v>
      </c>
    </row>
    <row r="77" spans="2:3" x14ac:dyDescent="0.25">
      <c r="B77" t="s">
        <v>8240</v>
      </c>
      <c r="C77" t="s">
        <v>11299</v>
      </c>
    </row>
    <row r="78" spans="2:3" x14ac:dyDescent="0.25">
      <c r="B78" t="s">
        <v>9754</v>
      </c>
      <c r="C78" t="s">
        <v>11300</v>
      </c>
    </row>
    <row r="79" spans="2:3" x14ac:dyDescent="0.25">
      <c r="B79" t="s">
        <v>7124</v>
      </c>
      <c r="C79" t="s">
        <v>11301</v>
      </c>
    </row>
    <row r="80" spans="2:3" x14ac:dyDescent="0.25">
      <c r="B80" t="s">
        <v>4971</v>
      </c>
      <c r="C80" t="s">
        <v>11302</v>
      </c>
    </row>
    <row r="81" spans="2:3" x14ac:dyDescent="0.25">
      <c r="B81" t="s">
        <v>4270</v>
      </c>
      <c r="C81" t="s">
        <v>11303</v>
      </c>
    </row>
    <row r="82" spans="2:3" x14ac:dyDescent="0.25">
      <c r="B82" t="s">
        <v>3907</v>
      </c>
      <c r="C82" t="s">
        <v>11304</v>
      </c>
    </row>
    <row r="83" spans="2:3" x14ac:dyDescent="0.25">
      <c r="B83" t="s">
        <v>3732</v>
      </c>
      <c r="C83" t="s">
        <v>11305</v>
      </c>
    </row>
    <row r="84" spans="2:3" x14ac:dyDescent="0.25">
      <c r="B84" t="s">
        <v>5270</v>
      </c>
      <c r="C84" t="s">
        <v>11306</v>
      </c>
    </row>
    <row r="85" spans="2:3" x14ac:dyDescent="0.25">
      <c r="B85" t="s">
        <v>5225</v>
      </c>
      <c r="C85" t="s">
        <v>11307</v>
      </c>
    </row>
    <row r="86" spans="2:3" x14ac:dyDescent="0.25">
      <c r="B86" t="s">
        <v>5755</v>
      </c>
      <c r="C86" t="s">
        <v>11308</v>
      </c>
    </row>
    <row r="87" spans="2:3" x14ac:dyDescent="0.25">
      <c r="B87" t="s">
        <v>5749</v>
      </c>
      <c r="C87" t="s">
        <v>11309</v>
      </c>
    </row>
    <row r="88" spans="2:3" x14ac:dyDescent="0.25">
      <c r="B88" t="s">
        <v>4666</v>
      </c>
      <c r="C88" t="s">
        <v>11310</v>
      </c>
    </row>
    <row r="89" spans="2:3" x14ac:dyDescent="0.25">
      <c r="B89" t="s">
        <v>9481</v>
      </c>
      <c r="C89" t="s">
        <v>11311</v>
      </c>
    </row>
    <row r="90" spans="2:3" x14ac:dyDescent="0.25">
      <c r="B90" t="s">
        <v>5647</v>
      </c>
      <c r="C90" t="s">
        <v>11312</v>
      </c>
    </row>
    <row r="91" spans="2:3" x14ac:dyDescent="0.25">
      <c r="B91" t="s">
        <v>5493</v>
      </c>
      <c r="C91" t="s">
        <v>11313</v>
      </c>
    </row>
    <row r="92" spans="2:3" x14ac:dyDescent="0.25">
      <c r="B92" t="s">
        <v>5264</v>
      </c>
      <c r="C92" t="s">
        <v>11314</v>
      </c>
    </row>
    <row r="93" spans="2:3" x14ac:dyDescent="0.25">
      <c r="B93" t="s">
        <v>5727</v>
      </c>
      <c r="C93" t="s">
        <v>11315</v>
      </c>
    </row>
    <row r="94" spans="2:3" x14ac:dyDescent="0.25">
      <c r="B94" t="s">
        <v>5745</v>
      </c>
      <c r="C94" t="s">
        <v>11316</v>
      </c>
    </row>
    <row r="95" spans="2:3" x14ac:dyDescent="0.25">
      <c r="B95" t="s">
        <v>5608</v>
      </c>
      <c r="C95" t="s">
        <v>11317</v>
      </c>
    </row>
    <row r="96" spans="2:3" x14ac:dyDescent="0.25">
      <c r="B96" t="s">
        <v>5652</v>
      </c>
      <c r="C96" t="s">
        <v>11318</v>
      </c>
    </row>
    <row r="97" spans="2:3" x14ac:dyDescent="0.25">
      <c r="B97" t="s">
        <v>5759</v>
      </c>
      <c r="C97" t="s">
        <v>11319</v>
      </c>
    </row>
    <row r="98" spans="2:3" x14ac:dyDescent="0.25">
      <c r="B98" t="s">
        <v>5772</v>
      </c>
      <c r="C98" t="s">
        <v>11320</v>
      </c>
    </row>
    <row r="99" spans="2:3" x14ac:dyDescent="0.25">
      <c r="B99" t="s">
        <v>5747</v>
      </c>
      <c r="C99" t="s">
        <v>11321</v>
      </c>
    </row>
    <row r="100" spans="2:3" x14ac:dyDescent="0.25">
      <c r="B100" t="s">
        <v>5761</v>
      </c>
      <c r="C100" t="s">
        <v>11322</v>
      </c>
    </row>
    <row r="101" spans="2:3" x14ac:dyDescent="0.25">
      <c r="B101" t="s">
        <v>5718</v>
      </c>
      <c r="C101" t="s">
        <v>11323</v>
      </c>
    </row>
    <row r="102" spans="2:3" x14ac:dyDescent="0.25">
      <c r="B102" t="s">
        <v>5610</v>
      </c>
      <c r="C102" t="s">
        <v>11324</v>
      </c>
    </row>
    <row r="103" spans="2:3" x14ac:dyDescent="0.25">
      <c r="B103" t="s">
        <v>5414</v>
      </c>
      <c r="C103" t="s">
        <v>11325</v>
      </c>
    </row>
    <row r="104" spans="2:3" x14ac:dyDescent="0.25">
      <c r="B104" t="s">
        <v>4829</v>
      </c>
      <c r="C104" t="s">
        <v>11326</v>
      </c>
    </row>
    <row r="105" spans="2:3" x14ac:dyDescent="0.25">
      <c r="B105" t="s">
        <v>4831</v>
      </c>
      <c r="C105" t="s">
        <v>11327</v>
      </c>
    </row>
    <row r="106" spans="2:3" x14ac:dyDescent="0.25">
      <c r="B106" t="s">
        <v>3411</v>
      </c>
      <c r="C106" t="s">
        <v>11328</v>
      </c>
    </row>
    <row r="107" spans="2:3" x14ac:dyDescent="0.25">
      <c r="B107" t="s">
        <v>3534</v>
      </c>
      <c r="C107" t="s">
        <v>11329</v>
      </c>
    </row>
    <row r="108" spans="2:3" x14ac:dyDescent="0.25">
      <c r="B108" t="s">
        <v>10009</v>
      </c>
      <c r="C108" t="s">
        <v>11330</v>
      </c>
    </row>
    <row r="109" spans="2:3" x14ac:dyDescent="0.25">
      <c r="B109" t="s">
        <v>8943</v>
      </c>
      <c r="C109" t="s">
        <v>11331</v>
      </c>
    </row>
    <row r="110" spans="2:3" x14ac:dyDescent="0.25">
      <c r="B110" t="s">
        <v>8111</v>
      </c>
      <c r="C110" t="s">
        <v>11332</v>
      </c>
    </row>
    <row r="111" spans="2:3" x14ac:dyDescent="0.25">
      <c r="B111" t="s">
        <v>9068</v>
      </c>
      <c r="C111" t="s">
        <v>11333</v>
      </c>
    </row>
    <row r="112" spans="2:3" x14ac:dyDescent="0.25">
      <c r="B112" t="s">
        <v>8026</v>
      </c>
      <c r="C112" t="s">
        <v>11334</v>
      </c>
    </row>
    <row r="113" spans="2:3" x14ac:dyDescent="0.25">
      <c r="B113" t="s">
        <v>5140</v>
      </c>
      <c r="C113" t="s">
        <v>11335</v>
      </c>
    </row>
    <row r="114" spans="2:3" x14ac:dyDescent="0.25">
      <c r="B114" t="s">
        <v>4572</v>
      </c>
      <c r="C114" t="s">
        <v>11336</v>
      </c>
    </row>
    <row r="115" spans="2:3" x14ac:dyDescent="0.25">
      <c r="B115" t="s">
        <v>5083</v>
      </c>
      <c r="C115" t="s">
        <v>11337</v>
      </c>
    </row>
    <row r="116" spans="2:3" x14ac:dyDescent="0.25">
      <c r="B116" t="s">
        <v>3369</v>
      </c>
      <c r="C116" t="s">
        <v>11338</v>
      </c>
    </row>
    <row r="117" spans="2:3" x14ac:dyDescent="0.25">
      <c r="B117" t="s">
        <v>3605</v>
      </c>
      <c r="C117" t="s">
        <v>11339</v>
      </c>
    </row>
    <row r="118" spans="2:3" x14ac:dyDescent="0.25">
      <c r="B118" t="s">
        <v>9028</v>
      </c>
      <c r="C118" t="s">
        <v>11340</v>
      </c>
    </row>
    <row r="119" spans="2:3" x14ac:dyDescent="0.25">
      <c r="B119" t="s">
        <v>9033</v>
      </c>
      <c r="C119" t="s">
        <v>11341</v>
      </c>
    </row>
    <row r="120" spans="2:3" x14ac:dyDescent="0.25">
      <c r="B120" t="s">
        <v>8994</v>
      </c>
      <c r="C120" t="s">
        <v>11342</v>
      </c>
    </row>
    <row r="121" spans="2:3" x14ac:dyDescent="0.25">
      <c r="B121" t="s">
        <v>9009</v>
      </c>
      <c r="C121" t="s">
        <v>11343</v>
      </c>
    </row>
    <row r="122" spans="2:3" x14ac:dyDescent="0.25">
      <c r="B122" t="s">
        <v>6701</v>
      </c>
      <c r="C122" t="s">
        <v>11344</v>
      </c>
    </row>
    <row r="123" spans="2:3" x14ac:dyDescent="0.25">
      <c r="B123" t="s">
        <v>3254</v>
      </c>
      <c r="C123" t="s">
        <v>11345</v>
      </c>
    </row>
    <row r="124" spans="2:3" x14ac:dyDescent="0.25">
      <c r="B124" t="s">
        <v>4221</v>
      </c>
      <c r="C124" t="s">
        <v>11346</v>
      </c>
    </row>
    <row r="125" spans="2:3" x14ac:dyDescent="0.25">
      <c r="B125" t="s">
        <v>1991</v>
      </c>
      <c r="C125" t="s">
        <v>11347</v>
      </c>
    </row>
    <row r="126" spans="2:3" x14ac:dyDescent="0.25">
      <c r="B126" t="s">
        <v>6532</v>
      </c>
      <c r="C126" t="s">
        <v>11348</v>
      </c>
    </row>
    <row r="127" spans="2:3" x14ac:dyDescent="0.25">
      <c r="B127" t="s">
        <v>6755</v>
      </c>
      <c r="C127" t="s">
        <v>11349</v>
      </c>
    </row>
    <row r="128" spans="2:3" x14ac:dyDescent="0.25">
      <c r="B128" t="s">
        <v>4216</v>
      </c>
      <c r="C128" t="s">
        <v>11350</v>
      </c>
    </row>
    <row r="129" spans="2:3" x14ac:dyDescent="0.25">
      <c r="B129" t="s">
        <v>3219</v>
      </c>
      <c r="C129" t="s">
        <v>11351</v>
      </c>
    </row>
    <row r="130" spans="2:3" x14ac:dyDescent="0.25">
      <c r="B130" t="s">
        <v>6886</v>
      </c>
      <c r="C130" t="s">
        <v>11352</v>
      </c>
    </row>
    <row r="131" spans="2:3" x14ac:dyDescent="0.25">
      <c r="B131" t="s">
        <v>4082</v>
      </c>
      <c r="C131" t="s">
        <v>11353</v>
      </c>
    </row>
    <row r="132" spans="2:3" x14ac:dyDescent="0.25">
      <c r="B132" t="s">
        <v>5408</v>
      </c>
      <c r="C132" t="s">
        <v>11354</v>
      </c>
    </row>
    <row r="133" spans="2:3" x14ac:dyDescent="0.25">
      <c r="B133" t="s">
        <v>5411</v>
      </c>
      <c r="C133" t="s">
        <v>11355</v>
      </c>
    </row>
    <row r="134" spans="2:3" x14ac:dyDescent="0.25">
      <c r="B134" t="s">
        <v>4074</v>
      </c>
      <c r="C134" t="s">
        <v>11356</v>
      </c>
    </row>
    <row r="135" spans="2:3" x14ac:dyDescent="0.25">
      <c r="B135" t="s">
        <v>2545</v>
      </c>
      <c r="C135" t="s">
        <v>11357</v>
      </c>
    </row>
    <row r="136" spans="2:3" x14ac:dyDescent="0.25">
      <c r="B136" t="s">
        <v>3088</v>
      </c>
      <c r="C136" t="s">
        <v>11358</v>
      </c>
    </row>
    <row r="137" spans="2:3" x14ac:dyDescent="0.25">
      <c r="B137" t="s">
        <v>4141</v>
      </c>
      <c r="C137" t="s">
        <v>11359</v>
      </c>
    </row>
    <row r="138" spans="2:3" x14ac:dyDescent="0.25">
      <c r="B138" t="s">
        <v>5030</v>
      </c>
      <c r="C138" t="s">
        <v>11360</v>
      </c>
    </row>
    <row r="139" spans="2:3" x14ac:dyDescent="0.25">
      <c r="B139" t="s">
        <v>6504</v>
      </c>
      <c r="C139" t="s">
        <v>11361</v>
      </c>
    </row>
    <row r="140" spans="2:3" x14ac:dyDescent="0.25">
      <c r="B140" t="s">
        <v>9592</v>
      </c>
      <c r="C140" t="s">
        <v>11362</v>
      </c>
    </row>
    <row r="141" spans="2:3" x14ac:dyDescent="0.25">
      <c r="B141" t="s">
        <v>4353</v>
      </c>
      <c r="C141" t="s">
        <v>11363</v>
      </c>
    </row>
    <row r="142" spans="2:3" x14ac:dyDescent="0.25">
      <c r="B142" t="s">
        <v>7263</v>
      </c>
      <c r="C142" t="s">
        <v>11364</v>
      </c>
    </row>
    <row r="143" spans="2:3" x14ac:dyDescent="0.25">
      <c r="B143" t="s">
        <v>5322</v>
      </c>
      <c r="C143" t="s">
        <v>11365</v>
      </c>
    </row>
    <row r="144" spans="2:3" x14ac:dyDescent="0.25">
      <c r="B144" t="s">
        <v>5286</v>
      </c>
      <c r="C144" t="s">
        <v>11366</v>
      </c>
    </row>
    <row r="145" spans="2:3" x14ac:dyDescent="0.25">
      <c r="B145" t="s">
        <v>9758</v>
      </c>
      <c r="C145" t="s">
        <v>11367</v>
      </c>
    </row>
    <row r="146" spans="2:3" x14ac:dyDescent="0.25">
      <c r="B146" t="s">
        <v>7259</v>
      </c>
      <c r="C146" t="s">
        <v>11368</v>
      </c>
    </row>
    <row r="147" spans="2:3" x14ac:dyDescent="0.25">
      <c r="B147" t="s">
        <v>9824</v>
      </c>
      <c r="C147" t="s">
        <v>11369</v>
      </c>
    </row>
    <row r="148" spans="2:3" x14ac:dyDescent="0.25">
      <c r="B148" t="s">
        <v>7477</v>
      </c>
      <c r="C148" t="s">
        <v>11370</v>
      </c>
    </row>
    <row r="149" spans="2:3" x14ac:dyDescent="0.25">
      <c r="B149" t="s">
        <v>4736</v>
      </c>
      <c r="C149" t="s">
        <v>11371</v>
      </c>
    </row>
    <row r="150" spans="2:3" x14ac:dyDescent="0.25">
      <c r="B150" t="s">
        <v>4135</v>
      </c>
      <c r="C150" t="s">
        <v>11372</v>
      </c>
    </row>
    <row r="151" spans="2:3" x14ac:dyDescent="0.25">
      <c r="B151" t="s">
        <v>4651</v>
      </c>
      <c r="C151" t="s">
        <v>11373</v>
      </c>
    </row>
    <row r="152" spans="2:3" x14ac:dyDescent="0.25">
      <c r="B152" t="s">
        <v>4761</v>
      </c>
      <c r="C152" t="s">
        <v>11374</v>
      </c>
    </row>
    <row r="153" spans="2:3" x14ac:dyDescent="0.25">
      <c r="B153" t="s">
        <v>5594</v>
      </c>
      <c r="C153" t="s">
        <v>11375</v>
      </c>
    </row>
    <row r="154" spans="2:3" x14ac:dyDescent="0.25">
      <c r="B154" t="s">
        <v>5725</v>
      </c>
      <c r="C154" t="s">
        <v>11376</v>
      </c>
    </row>
    <row r="155" spans="2:3" x14ac:dyDescent="0.25">
      <c r="B155" t="s">
        <v>5522</v>
      </c>
      <c r="C155" t="s">
        <v>11377</v>
      </c>
    </row>
    <row r="156" spans="2:3" x14ac:dyDescent="0.25">
      <c r="B156" t="s">
        <v>4814</v>
      </c>
      <c r="C156" t="s">
        <v>11378</v>
      </c>
    </row>
    <row r="157" spans="2:3" x14ac:dyDescent="0.25">
      <c r="B157" t="s">
        <v>5638</v>
      </c>
      <c r="C157" t="s">
        <v>11379</v>
      </c>
    </row>
    <row r="158" spans="2:3" x14ac:dyDescent="0.25">
      <c r="B158" t="s">
        <v>4857</v>
      </c>
      <c r="C158" t="s">
        <v>11380</v>
      </c>
    </row>
    <row r="159" spans="2:3" x14ac:dyDescent="0.25">
      <c r="B159" t="s">
        <v>4739</v>
      </c>
      <c r="C159" t="s">
        <v>11381</v>
      </c>
    </row>
    <row r="160" spans="2:3" x14ac:dyDescent="0.25">
      <c r="B160" t="s">
        <v>4869</v>
      </c>
      <c r="C160" t="s">
        <v>11382</v>
      </c>
    </row>
    <row r="161" spans="2:3" x14ac:dyDescent="0.25">
      <c r="B161" t="s">
        <v>4998</v>
      </c>
      <c r="C161" t="s">
        <v>11383</v>
      </c>
    </row>
    <row r="162" spans="2:3" x14ac:dyDescent="0.25">
      <c r="B162" t="s">
        <v>4840</v>
      </c>
      <c r="C162" t="s">
        <v>11284</v>
      </c>
    </row>
    <row r="163" spans="2:3" x14ac:dyDescent="0.25">
      <c r="B163" t="s">
        <v>4302</v>
      </c>
      <c r="C163" t="s">
        <v>11384</v>
      </c>
    </row>
    <row r="164" spans="2:3" x14ac:dyDescent="0.25">
      <c r="B164" t="s">
        <v>5004</v>
      </c>
      <c r="C164" t="s">
        <v>11385</v>
      </c>
    </row>
    <row r="165" spans="2:3" x14ac:dyDescent="0.25">
      <c r="B165" t="s">
        <v>3062</v>
      </c>
      <c r="C165" t="s">
        <v>11386</v>
      </c>
    </row>
    <row r="166" spans="2:3" x14ac:dyDescent="0.25">
      <c r="B166" t="s">
        <v>4684</v>
      </c>
      <c r="C166" t="s">
        <v>11387</v>
      </c>
    </row>
    <row r="167" spans="2:3" x14ac:dyDescent="0.25">
      <c r="B167" t="s">
        <v>4767</v>
      </c>
      <c r="C167" t="s">
        <v>11388</v>
      </c>
    </row>
    <row r="168" spans="2:3" x14ac:dyDescent="0.25">
      <c r="B168" t="s">
        <v>4872</v>
      </c>
      <c r="C168" t="s">
        <v>11389</v>
      </c>
    </row>
    <row r="169" spans="2:3" x14ac:dyDescent="0.25">
      <c r="B169" t="s">
        <v>4681</v>
      </c>
      <c r="C169" t="s">
        <v>11390</v>
      </c>
    </row>
    <row r="170" spans="2:3" x14ac:dyDescent="0.25">
      <c r="B170" t="s">
        <v>4318</v>
      </c>
      <c r="C170" t="s">
        <v>11391</v>
      </c>
    </row>
    <row r="171" spans="2:3" x14ac:dyDescent="0.25">
      <c r="B171" t="s">
        <v>4294</v>
      </c>
      <c r="C171" t="s">
        <v>11392</v>
      </c>
    </row>
    <row r="172" spans="2:3" x14ac:dyDescent="0.25">
      <c r="B172" t="s">
        <v>7514</v>
      </c>
      <c r="C172" t="s">
        <v>11300</v>
      </c>
    </row>
    <row r="173" spans="2:3" x14ac:dyDescent="0.25">
      <c r="B173" t="s">
        <v>4965</v>
      </c>
      <c r="C173" t="s">
        <v>11393</v>
      </c>
    </row>
    <row r="174" spans="2:3" x14ac:dyDescent="0.25">
      <c r="B174" t="s">
        <v>3058</v>
      </c>
      <c r="C174" t="s">
        <v>11394</v>
      </c>
    </row>
    <row r="175" spans="2:3" x14ac:dyDescent="0.25">
      <c r="B175" t="s">
        <v>4179</v>
      </c>
      <c r="C175" t="s">
        <v>11395</v>
      </c>
    </row>
    <row r="176" spans="2:3" x14ac:dyDescent="0.25">
      <c r="B176" t="s">
        <v>3584</v>
      </c>
      <c r="C176" t="s">
        <v>11396</v>
      </c>
    </row>
    <row r="177" spans="2:3" x14ac:dyDescent="0.25">
      <c r="B177" t="s">
        <v>8121</v>
      </c>
      <c r="C177" t="s">
        <v>11392</v>
      </c>
    </row>
    <row r="178" spans="2:3" x14ac:dyDescent="0.25">
      <c r="B178" t="s">
        <v>4223</v>
      </c>
      <c r="C178" t="s">
        <v>11397</v>
      </c>
    </row>
    <row r="179" spans="2:3" x14ac:dyDescent="0.25">
      <c r="B179" t="s">
        <v>5930</v>
      </c>
      <c r="C179" t="s">
        <v>11397</v>
      </c>
    </row>
    <row r="180" spans="2:3" x14ac:dyDescent="0.25">
      <c r="B180" t="s">
        <v>9511</v>
      </c>
      <c r="C180" t="s">
        <v>11398</v>
      </c>
    </row>
    <row r="181" spans="2:3" x14ac:dyDescent="0.25">
      <c r="B181" t="s">
        <v>5972</v>
      </c>
      <c r="C181" t="s">
        <v>11399</v>
      </c>
    </row>
    <row r="182" spans="2:3" x14ac:dyDescent="0.25">
      <c r="B182" t="s">
        <v>4226</v>
      </c>
      <c r="C182" t="s">
        <v>11400</v>
      </c>
    </row>
    <row r="183" spans="2:3" x14ac:dyDescent="0.25">
      <c r="B183" t="s">
        <v>4218</v>
      </c>
      <c r="C183" t="s">
        <v>11401</v>
      </c>
    </row>
    <row r="184" spans="2:3" x14ac:dyDescent="0.25">
      <c r="B184" t="s">
        <v>5827</v>
      </c>
      <c r="C184" t="s">
        <v>11402</v>
      </c>
    </row>
    <row r="185" spans="2:3" x14ac:dyDescent="0.25">
      <c r="B185" t="s">
        <v>4462</v>
      </c>
      <c r="C185" t="s">
        <v>11403</v>
      </c>
    </row>
    <row r="186" spans="2:3" x14ac:dyDescent="0.25">
      <c r="B186" t="s">
        <v>2152</v>
      </c>
      <c r="C186" t="s">
        <v>11403</v>
      </c>
    </row>
    <row r="187" spans="2:3" x14ac:dyDescent="0.25">
      <c r="B187" t="s">
        <v>3364</v>
      </c>
      <c r="C187" t="s">
        <v>11404</v>
      </c>
    </row>
    <row r="188" spans="2:3" x14ac:dyDescent="0.25">
      <c r="B188" t="s">
        <v>4199</v>
      </c>
      <c r="C188" t="s">
        <v>11405</v>
      </c>
    </row>
    <row r="189" spans="2:3" x14ac:dyDescent="0.25">
      <c r="B189" t="s">
        <v>3709</v>
      </c>
      <c r="C189" t="s">
        <v>11406</v>
      </c>
    </row>
    <row r="190" spans="2:3" x14ac:dyDescent="0.25">
      <c r="B190" t="s">
        <v>8101</v>
      </c>
      <c r="C190" t="s">
        <v>11407</v>
      </c>
    </row>
    <row r="191" spans="2:3" x14ac:dyDescent="0.25">
      <c r="B191" t="s">
        <v>6395</v>
      </c>
      <c r="C191" t="s">
        <v>11408</v>
      </c>
    </row>
    <row r="192" spans="2:3" x14ac:dyDescent="0.25">
      <c r="B192" t="s">
        <v>6301</v>
      </c>
      <c r="C192" t="s">
        <v>11409</v>
      </c>
    </row>
    <row r="193" spans="2:3" x14ac:dyDescent="0.25">
      <c r="B193" t="s">
        <v>8434</v>
      </c>
      <c r="C193" t="s">
        <v>11410</v>
      </c>
    </row>
    <row r="194" spans="2:3" x14ac:dyDescent="0.25">
      <c r="B194" t="s">
        <v>9396</v>
      </c>
      <c r="C194" t="s">
        <v>11411</v>
      </c>
    </row>
    <row r="195" spans="2:3" x14ac:dyDescent="0.25">
      <c r="B195" t="s">
        <v>8382</v>
      </c>
      <c r="C195" t="s">
        <v>11412</v>
      </c>
    </row>
    <row r="196" spans="2:3" x14ac:dyDescent="0.25">
      <c r="B196" t="s">
        <v>8068</v>
      </c>
      <c r="C196" t="s">
        <v>11413</v>
      </c>
    </row>
    <row r="197" spans="2:3" x14ac:dyDescent="0.25">
      <c r="B197" t="s">
        <v>7269</v>
      </c>
      <c r="C197" t="s">
        <v>11414</v>
      </c>
    </row>
    <row r="198" spans="2:3" x14ac:dyDescent="0.25">
      <c r="B198" t="s">
        <v>5183</v>
      </c>
      <c r="C198" t="s">
        <v>11415</v>
      </c>
    </row>
    <row r="199" spans="2:3" x14ac:dyDescent="0.25">
      <c r="B199" t="s">
        <v>6087</v>
      </c>
      <c r="C199" t="s">
        <v>11416</v>
      </c>
    </row>
    <row r="200" spans="2:3" x14ac:dyDescent="0.25">
      <c r="B200" t="s">
        <v>6046</v>
      </c>
      <c r="C200" t="s">
        <v>11417</v>
      </c>
    </row>
    <row r="201" spans="2:3" x14ac:dyDescent="0.25">
      <c r="B201" t="s">
        <v>6379</v>
      </c>
      <c r="C201" t="s">
        <v>11418</v>
      </c>
    </row>
    <row r="202" spans="2:3" x14ac:dyDescent="0.25">
      <c r="B202" t="s">
        <v>8054</v>
      </c>
      <c r="C202" t="s">
        <v>11419</v>
      </c>
    </row>
    <row r="203" spans="2:3" x14ac:dyDescent="0.25">
      <c r="B203" t="s">
        <v>7457</v>
      </c>
      <c r="C203" t="s">
        <v>11420</v>
      </c>
    </row>
    <row r="204" spans="2:3" x14ac:dyDescent="0.25">
      <c r="B204" t="s">
        <v>7436</v>
      </c>
      <c r="C204" t="s">
        <v>11421</v>
      </c>
    </row>
    <row r="205" spans="2:3" x14ac:dyDescent="0.25">
      <c r="B205" t="s">
        <v>4958</v>
      </c>
      <c r="C205" t="s">
        <v>11422</v>
      </c>
    </row>
    <row r="206" spans="2:3" x14ac:dyDescent="0.25">
      <c r="B206" t="s">
        <v>4932</v>
      </c>
      <c r="C206" t="s">
        <v>11423</v>
      </c>
    </row>
    <row r="207" spans="2:3" x14ac:dyDescent="0.25">
      <c r="B207" t="s">
        <v>4942</v>
      </c>
      <c r="C207" t="s">
        <v>11424</v>
      </c>
    </row>
    <row r="208" spans="2:3" x14ac:dyDescent="0.25">
      <c r="B208" t="s">
        <v>5987</v>
      </c>
      <c r="C208" t="s">
        <v>11425</v>
      </c>
    </row>
    <row r="209" spans="2:3" x14ac:dyDescent="0.25">
      <c r="B209" t="s">
        <v>4916</v>
      </c>
      <c r="C209" t="s">
        <v>11426</v>
      </c>
    </row>
    <row r="210" spans="2:3" x14ac:dyDescent="0.25">
      <c r="B210" t="s">
        <v>7503</v>
      </c>
      <c r="C210" t="s">
        <v>11427</v>
      </c>
    </row>
    <row r="211" spans="2:3" x14ac:dyDescent="0.25">
      <c r="B211" t="s">
        <v>10007</v>
      </c>
      <c r="C211" t="s">
        <v>11428</v>
      </c>
    </row>
    <row r="212" spans="2:3" x14ac:dyDescent="0.25">
      <c r="B212" t="s">
        <v>4956</v>
      </c>
      <c r="C212" t="s">
        <v>11429</v>
      </c>
    </row>
    <row r="213" spans="2:3" x14ac:dyDescent="0.25">
      <c r="B213" t="s">
        <v>4923</v>
      </c>
      <c r="C213" t="s">
        <v>11430</v>
      </c>
    </row>
    <row r="214" spans="2:3" x14ac:dyDescent="0.25">
      <c r="B214" t="s">
        <v>5959</v>
      </c>
      <c r="C214" t="s">
        <v>11431</v>
      </c>
    </row>
    <row r="215" spans="2:3" x14ac:dyDescent="0.25">
      <c r="B215" t="s">
        <v>4730</v>
      </c>
      <c r="C215" t="s">
        <v>11432</v>
      </c>
    </row>
    <row r="216" spans="2:3" x14ac:dyDescent="0.25">
      <c r="B216" t="s">
        <v>7747</v>
      </c>
      <c r="C216" t="s">
        <v>11433</v>
      </c>
    </row>
    <row r="217" spans="2:3" x14ac:dyDescent="0.25">
      <c r="B217" t="s">
        <v>8104</v>
      </c>
      <c r="C217" t="s">
        <v>11434</v>
      </c>
    </row>
    <row r="218" spans="2:3" x14ac:dyDescent="0.25">
      <c r="B218" t="s">
        <v>8366</v>
      </c>
      <c r="C218" t="s">
        <v>11435</v>
      </c>
    </row>
    <row r="219" spans="2:3" x14ac:dyDescent="0.25">
      <c r="B219" t="s">
        <v>7823</v>
      </c>
      <c r="C219" t="s">
        <v>11436</v>
      </c>
    </row>
    <row r="220" spans="2:3" x14ac:dyDescent="0.25">
      <c r="B220" t="s">
        <v>8081</v>
      </c>
      <c r="C220" t="s">
        <v>11437</v>
      </c>
    </row>
    <row r="221" spans="2:3" x14ac:dyDescent="0.25">
      <c r="B221" t="s">
        <v>9177</v>
      </c>
      <c r="C221" t="s">
        <v>11438</v>
      </c>
    </row>
    <row r="222" spans="2:3" x14ac:dyDescent="0.25">
      <c r="B222" t="s">
        <v>9238</v>
      </c>
      <c r="C222" t="s">
        <v>11439</v>
      </c>
    </row>
    <row r="223" spans="2:3" x14ac:dyDescent="0.25">
      <c r="B223" t="s">
        <v>8061</v>
      </c>
      <c r="C223" t="s">
        <v>11440</v>
      </c>
    </row>
    <row r="224" spans="2:3" x14ac:dyDescent="0.25">
      <c r="B224" t="s">
        <v>1979</v>
      </c>
      <c r="C224" t="s">
        <v>11441</v>
      </c>
    </row>
    <row r="225" spans="2:3" x14ac:dyDescent="0.25">
      <c r="B225" t="s">
        <v>2620</v>
      </c>
      <c r="C225" t="s">
        <v>11442</v>
      </c>
    </row>
    <row r="226" spans="2:3" x14ac:dyDescent="0.25">
      <c r="B226" t="s">
        <v>4621</v>
      </c>
      <c r="C226" t="s">
        <v>11443</v>
      </c>
    </row>
    <row r="227" spans="2:3" x14ac:dyDescent="0.25">
      <c r="B227" t="s">
        <v>9160</v>
      </c>
      <c r="C227" t="s">
        <v>11444</v>
      </c>
    </row>
    <row r="228" spans="2:3" x14ac:dyDescent="0.25">
      <c r="B228" t="s">
        <v>4307</v>
      </c>
      <c r="C228" t="s">
        <v>11445</v>
      </c>
    </row>
    <row r="229" spans="2:3" x14ac:dyDescent="0.25">
      <c r="B229" t="s">
        <v>9136</v>
      </c>
      <c r="C229" t="s">
        <v>11446</v>
      </c>
    </row>
    <row r="230" spans="2:3" x14ac:dyDescent="0.25">
      <c r="B230" t="s">
        <v>6130</v>
      </c>
      <c r="C230" t="s">
        <v>11447</v>
      </c>
    </row>
    <row r="231" spans="2:3" x14ac:dyDescent="0.25">
      <c r="B231" t="s">
        <v>4912</v>
      </c>
      <c r="C231" t="s">
        <v>11448</v>
      </c>
    </row>
    <row r="232" spans="2:3" x14ac:dyDescent="0.25">
      <c r="B232" t="s">
        <v>6272</v>
      </c>
      <c r="C232" t="s">
        <v>11449</v>
      </c>
    </row>
    <row r="233" spans="2:3" x14ac:dyDescent="0.25">
      <c r="B233" t="s">
        <v>6062</v>
      </c>
      <c r="C233" t="s">
        <v>11450</v>
      </c>
    </row>
    <row r="234" spans="2:3" x14ac:dyDescent="0.25">
      <c r="B234" t="s">
        <v>7661</v>
      </c>
      <c r="C234" t="s">
        <v>11451</v>
      </c>
    </row>
    <row r="235" spans="2:3" x14ac:dyDescent="0.25">
      <c r="B235" t="s">
        <v>7610</v>
      </c>
      <c r="C235" t="s">
        <v>11452</v>
      </c>
    </row>
    <row r="236" spans="2:3" x14ac:dyDescent="0.25">
      <c r="B236" t="s">
        <v>8392</v>
      </c>
      <c r="C236" t="s">
        <v>11453</v>
      </c>
    </row>
    <row r="237" spans="2:3" x14ac:dyDescent="0.25">
      <c r="B237" t="s">
        <v>9572</v>
      </c>
      <c r="C237" t="s">
        <v>11454</v>
      </c>
    </row>
    <row r="238" spans="2:3" x14ac:dyDescent="0.25">
      <c r="B238" t="s">
        <v>9587</v>
      </c>
      <c r="C238" t="s">
        <v>11455</v>
      </c>
    </row>
    <row r="239" spans="2:3" x14ac:dyDescent="0.25">
      <c r="B239" t="s">
        <v>9594</v>
      </c>
      <c r="C239" t="s">
        <v>11456</v>
      </c>
    </row>
    <row r="240" spans="2:3" x14ac:dyDescent="0.25">
      <c r="B240" t="s">
        <v>9598</v>
      </c>
      <c r="C240" t="s">
        <v>11457</v>
      </c>
    </row>
    <row r="241" spans="2:3" x14ac:dyDescent="0.25">
      <c r="B241" t="s">
        <v>9548</v>
      </c>
      <c r="C241" t="s">
        <v>11458</v>
      </c>
    </row>
    <row r="242" spans="2:3" x14ac:dyDescent="0.25">
      <c r="B242" t="s">
        <v>9629</v>
      </c>
      <c r="C242" t="s">
        <v>11459</v>
      </c>
    </row>
    <row r="243" spans="2:3" x14ac:dyDescent="0.25">
      <c r="B243" t="s">
        <v>9552</v>
      </c>
      <c r="C243" t="s">
        <v>11460</v>
      </c>
    </row>
    <row r="244" spans="2:3" x14ac:dyDescent="0.25">
      <c r="B244" t="s">
        <v>7364</v>
      </c>
      <c r="C244" t="s">
        <v>11461</v>
      </c>
    </row>
    <row r="245" spans="2:3" x14ac:dyDescent="0.25">
      <c r="B245" t="s">
        <v>9583</v>
      </c>
      <c r="C245" t="s">
        <v>11462</v>
      </c>
    </row>
    <row r="246" spans="2:3" x14ac:dyDescent="0.25">
      <c r="B246" t="s">
        <v>7106</v>
      </c>
      <c r="C246" t="s">
        <v>11463</v>
      </c>
    </row>
    <row r="247" spans="2:3" x14ac:dyDescent="0.25">
      <c r="B247" t="s">
        <v>7247</v>
      </c>
      <c r="C247" t="s">
        <v>11464</v>
      </c>
    </row>
    <row r="248" spans="2:3" x14ac:dyDescent="0.25">
      <c r="B248" t="s">
        <v>9611</v>
      </c>
      <c r="C248" t="s">
        <v>11465</v>
      </c>
    </row>
    <row r="249" spans="2:3" x14ac:dyDescent="0.25">
      <c r="B249" t="s">
        <v>7350</v>
      </c>
      <c r="C249" t="s">
        <v>11466</v>
      </c>
    </row>
    <row r="250" spans="2:3" x14ac:dyDescent="0.25">
      <c r="B250" t="s">
        <v>9615</v>
      </c>
      <c r="C250" t="s">
        <v>11467</v>
      </c>
    </row>
    <row r="251" spans="2:3" x14ac:dyDescent="0.25">
      <c r="B251" t="s">
        <v>9578</v>
      </c>
      <c r="C251" t="s">
        <v>11468</v>
      </c>
    </row>
    <row r="252" spans="2:3" x14ac:dyDescent="0.25">
      <c r="B252" t="s">
        <v>4732</v>
      </c>
      <c r="C252" t="s">
        <v>11469</v>
      </c>
    </row>
    <row r="253" spans="2:3" x14ac:dyDescent="0.25">
      <c r="B253" t="s">
        <v>4867</v>
      </c>
      <c r="C253" t="s">
        <v>11470</v>
      </c>
    </row>
    <row r="254" spans="2:3" x14ac:dyDescent="0.25">
      <c r="B254" t="s">
        <v>4614</v>
      </c>
      <c r="C254" t="s">
        <v>11471</v>
      </c>
    </row>
    <row r="255" spans="2:3" x14ac:dyDescent="0.25">
      <c r="B255" t="s">
        <v>3298</v>
      </c>
      <c r="C255" t="s">
        <v>11472</v>
      </c>
    </row>
    <row r="256" spans="2:3" x14ac:dyDescent="0.25">
      <c r="B256" t="s">
        <v>8083</v>
      </c>
      <c r="C256" t="s">
        <v>11473</v>
      </c>
    </row>
    <row r="257" spans="2:3" x14ac:dyDescent="0.25">
      <c r="B257" t="s">
        <v>297</v>
      </c>
      <c r="C257" t="s">
        <v>11474</v>
      </c>
    </row>
    <row r="258" spans="2:3" x14ac:dyDescent="0.25">
      <c r="B258" t="s">
        <v>4263</v>
      </c>
      <c r="C258" t="s">
        <v>11475</v>
      </c>
    </row>
    <row r="259" spans="2:3" x14ac:dyDescent="0.25">
      <c r="B259" t="s">
        <v>8051</v>
      </c>
      <c r="C259" t="s">
        <v>11476</v>
      </c>
    </row>
    <row r="260" spans="2:3" x14ac:dyDescent="0.25">
      <c r="B260" t="s">
        <v>5037</v>
      </c>
      <c r="C260" t="s">
        <v>11477</v>
      </c>
    </row>
    <row r="261" spans="2:3" x14ac:dyDescent="0.25">
      <c r="B261" t="s">
        <v>3176</v>
      </c>
      <c r="C261" t="s">
        <v>11478</v>
      </c>
    </row>
    <row r="262" spans="2:3" x14ac:dyDescent="0.25">
      <c r="B262" t="s">
        <v>5155</v>
      </c>
      <c r="C262" t="s">
        <v>11479</v>
      </c>
    </row>
    <row r="263" spans="2:3" x14ac:dyDescent="0.25">
      <c r="B263" t="s">
        <v>6065</v>
      </c>
      <c r="C263" t="s">
        <v>11480</v>
      </c>
    </row>
    <row r="264" spans="2:3" x14ac:dyDescent="0.25">
      <c r="B264" t="s">
        <v>7708</v>
      </c>
      <c r="C264" t="s">
        <v>11481</v>
      </c>
    </row>
    <row r="265" spans="2:3" x14ac:dyDescent="0.25">
      <c r="B265" t="s">
        <v>6801</v>
      </c>
      <c r="C265" t="s">
        <v>11482</v>
      </c>
    </row>
    <row r="266" spans="2:3" x14ac:dyDescent="0.25">
      <c r="B266" t="s">
        <v>4356</v>
      </c>
      <c r="C266" t="s">
        <v>11483</v>
      </c>
    </row>
    <row r="267" spans="2:3" x14ac:dyDescent="0.25">
      <c r="B267" t="s">
        <v>6693</v>
      </c>
      <c r="C267" t="s">
        <v>11484</v>
      </c>
    </row>
    <row r="268" spans="2:3" x14ac:dyDescent="0.25">
      <c r="B268" t="s">
        <v>3072</v>
      </c>
      <c r="C268" t="s">
        <v>11485</v>
      </c>
    </row>
    <row r="269" spans="2:3" x14ac:dyDescent="0.25">
      <c r="B269" t="s">
        <v>465</v>
      </c>
      <c r="C269" t="s">
        <v>11486</v>
      </c>
    </row>
    <row r="270" spans="2:3" x14ac:dyDescent="0.25">
      <c r="B270" t="s">
        <v>595</v>
      </c>
      <c r="C270" t="s">
        <v>11487</v>
      </c>
    </row>
    <row r="271" spans="2:3" x14ac:dyDescent="0.25">
      <c r="B271" t="s">
        <v>537</v>
      </c>
      <c r="C271" t="s">
        <v>11488</v>
      </c>
    </row>
    <row r="272" spans="2:3" x14ac:dyDescent="0.25">
      <c r="B272" t="s">
        <v>558</v>
      </c>
      <c r="C272" t="s">
        <v>559</v>
      </c>
    </row>
    <row r="273" spans="2:3" x14ac:dyDescent="0.25">
      <c r="B273" t="s">
        <v>663</v>
      </c>
      <c r="C273" t="s">
        <v>11489</v>
      </c>
    </row>
    <row r="274" spans="2:3" x14ac:dyDescent="0.25">
      <c r="B274" t="s">
        <v>10947</v>
      </c>
      <c r="C274" t="s">
        <v>11490</v>
      </c>
    </row>
    <row r="275" spans="2:3" x14ac:dyDescent="0.25">
      <c r="B275" t="s">
        <v>2483</v>
      </c>
      <c r="C275" t="s">
        <v>11491</v>
      </c>
    </row>
    <row r="276" spans="2:3" x14ac:dyDescent="0.25">
      <c r="B276" t="s">
        <v>410</v>
      </c>
      <c r="C276" t="s">
        <v>11492</v>
      </c>
    </row>
    <row r="277" spans="2:3" x14ac:dyDescent="0.25">
      <c r="B277" t="s">
        <v>3173</v>
      </c>
      <c r="C277" t="s">
        <v>3174</v>
      </c>
    </row>
    <row r="278" spans="2:3" x14ac:dyDescent="0.25">
      <c r="B278" t="s">
        <v>4182</v>
      </c>
      <c r="C278" t="s">
        <v>11493</v>
      </c>
    </row>
    <row r="279" spans="2:3" x14ac:dyDescent="0.25">
      <c r="B279" t="s">
        <v>4084</v>
      </c>
      <c r="C279" t="s">
        <v>11494</v>
      </c>
    </row>
    <row r="280" spans="2:3" x14ac:dyDescent="0.25">
      <c r="B280" t="s">
        <v>6949</v>
      </c>
      <c r="C280" t="s">
        <v>11495</v>
      </c>
    </row>
    <row r="281" spans="2:3" x14ac:dyDescent="0.25">
      <c r="B281" t="s">
        <v>6975</v>
      </c>
      <c r="C281" t="s">
        <v>11496</v>
      </c>
    </row>
    <row r="282" spans="2:3" x14ac:dyDescent="0.25">
      <c r="B282" t="s">
        <v>7859</v>
      </c>
      <c r="C282" t="s">
        <v>11497</v>
      </c>
    </row>
    <row r="283" spans="2:3" x14ac:dyDescent="0.25">
      <c r="B283" t="s">
        <v>6962</v>
      </c>
      <c r="C283" t="s">
        <v>11498</v>
      </c>
    </row>
    <row r="284" spans="2:3" x14ac:dyDescent="0.25">
      <c r="B284" t="s">
        <v>7852</v>
      </c>
      <c r="C284" t="s">
        <v>11499</v>
      </c>
    </row>
    <row r="285" spans="2:3" x14ac:dyDescent="0.25">
      <c r="B285" t="s">
        <v>6973</v>
      </c>
      <c r="C285" t="s">
        <v>11500</v>
      </c>
    </row>
    <row r="286" spans="2:3" x14ac:dyDescent="0.25">
      <c r="B286" t="s">
        <v>9596</v>
      </c>
      <c r="C286" t="s">
        <v>11501</v>
      </c>
    </row>
    <row r="287" spans="2:3" x14ac:dyDescent="0.25">
      <c r="B287" t="s">
        <v>6964</v>
      </c>
      <c r="C287" t="s">
        <v>11502</v>
      </c>
    </row>
    <row r="288" spans="2:3" x14ac:dyDescent="0.25">
      <c r="B288" t="s">
        <v>9416</v>
      </c>
      <c r="C288" t="s">
        <v>11503</v>
      </c>
    </row>
    <row r="289" spans="2:3" x14ac:dyDescent="0.25">
      <c r="B289" t="s">
        <v>9792</v>
      </c>
      <c r="C289" t="s">
        <v>11504</v>
      </c>
    </row>
    <row r="290" spans="2:3" x14ac:dyDescent="0.25">
      <c r="B290" t="s">
        <v>9882</v>
      </c>
      <c r="C290" t="s">
        <v>11505</v>
      </c>
    </row>
    <row r="291" spans="2:3" x14ac:dyDescent="0.25">
      <c r="B291" t="s">
        <v>9858</v>
      </c>
      <c r="C291" t="s">
        <v>11506</v>
      </c>
    </row>
    <row r="292" spans="2:3" x14ac:dyDescent="0.25">
      <c r="B292" t="s">
        <v>9048</v>
      </c>
      <c r="C292" t="s">
        <v>11507</v>
      </c>
    </row>
    <row r="293" spans="2:3" x14ac:dyDescent="0.25">
      <c r="B293" t="s">
        <v>6682</v>
      </c>
      <c r="C293" t="s">
        <v>11508</v>
      </c>
    </row>
    <row r="294" spans="2:3" x14ac:dyDescent="0.25">
      <c r="B294" t="s">
        <v>7358</v>
      </c>
      <c r="C294" t="s">
        <v>11509</v>
      </c>
    </row>
    <row r="295" spans="2:3" x14ac:dyDescent="0.25">
      <c r="B295" t="s">
        <v>7193</v>
      </c>
      <c r="C295" t="s">
        <v>10902</v>
      </c>
    </row>
    <row r="296" spans="2:3" x14ac:dyDescent="0.25">
      <c r="B296" t="s">
        <v>7380</v>
      </c>
      <c r="C296" t="s">
        <v>11510</v>
      </c>
    </row>
    <row r="297" spans="2:3" x14ac:dyDescent="0.25">
      <c r="B297" t="s">
        <v>7382</v>
      </c>
      <c r="C297" t="s">
        <v>11511</v>
      </c>
    </row>
    <row r="298" spans="2:3" x14ac:dyDescent="0.25">
      <c r="B298" t="s">
        <v>7228</v>
      </c>
      <c r="C298" t="s">
        <v>11512</v>
      </c>
    </row>
    <row r="299" spans="2:3" x14ac:dyDescent="0.25">
      <c r="B299" t="s">
        <v>406</v>
      </c>
      <c r="C299" t="s">
        <v>11513</v>
      </c>
    </row>
    <row r="300" spans="2:3" x14ac:dyDescent="0.25">
      <c r="B300" t="s">
        <v>9973</v>
      </c>
      <c r="C300" t="s">
        <v>11514</v>
      </c>
    </row>
    <row r="301" spans="2:3" x14ac:dyDescent="0.25">
      <c r="B301" t="s">
        <v>9935</v>
      </c>
      <c r="C301" t="s">
        <v>11515</v>
      </c>
    </row>
    <row r="302" spans="2:3" x14ac:dyDescent="0.25">
      <c r="B302" t="s">
        <v>8357</v>
      </c>
      <c r="C302" t="s">
        <v>11516</v>
      </c>
    </row>
    <row r="303" spans="2:3" x14ac:dyDescent="0.25">
      <c r="B303" t="s">
        <v>9856</v>
      </c>
      <c r="C303" t="s">
        <v>11517</v>
      </c>
    </row>
    <row r="304" spans="2:3" x14ac:dyDescent="0.25">
      <c r="B304" t="s">
        <v>9902</v>
      </c>
      <c r="C304" t="s">
        <v>11518</v>
      </c>
    </row>
    <row r="305" spans="2:3" x14ac:dyDescent="0.25">
      <c r="B305" t="s">
        <v>9862</v>
      </c>
      <c r="C305" t="s">
        <v>11519</v>
      </c>
    </row>
    <row r="306" spans="2:3" x14ac:dyDescent="0.25">
      <c r="B306" t="s">
        <v>9895</v>
      </c>
      <c r="C306" t="s">
        <v>11520</v>
      </c>
    </row>
    <row r="307" spans="2:3" x14ac:dyDescent="0.25">
      <c r="B307" t="s">
        <v>9846</v>
      </c>
      <c r="C307" t="s">
        <v>11521</v>
      </c>
    </row>
    <row r="308" spans="2:3" x14ac:dyDescent="0.25">
      <c r="B308" t="s">
        <v>8230</v>
      </c>
      <c r="C308" t="s">
        <v>11522</v>
      </c>
    </row>
    <row r="309" spans="2:3" x14ac:dyDescent="0.25">
      <c r="B309" t="s">
        <v>5229</v>
      </c>
      <c r="C309" t="s">
        <v>11523</v>
      </c>
    </row>
    <row r="310" spans="2:3" x14ac:dyDescent="0.25">
      <c r="B310" t="s">
        <v>5679</v>
      </c>
      <c r="C310" t="s">
        <v>11524</v>
      </c>
    </row>
    <row r="311" spans="2:3" x14ac:dyDescent="0.25">
      <c r="B311" t="s">
        <v>9219</v>
      </c>
      <c r="C311" t="s">
        <v>11525</v>
      </c>
    </row>
    <row r="312" spans="2:3" x14ac:dyDescent="0.25">
      <c r="B312" t="s">
        <v>9226</v>
      </c>
      <c r="C312" t="s">
        <v>11526</v>
      </c>
    </row>
    <row r="313" spans="2:3" x14ac:dyDescent="0.25">
      <c r="B313" t="s">
        <v>5539</v>
      </c>
      <c r="C313" t="s">
        <v>11527</v>
      </c>
    </row>
    <row r="314" spans="2:3" x14ac:dyDescent="0.25">
      <c r="B314" t="s">
        <v>7301</v>
      </c>
      <c r="C314" t="s">
        <v>11528</v>
      </c>
    </row>
    <row r="315" spans="2:3" x14ac:dyDescent="0.25">
      <c r="B315" t="s">
        <v>7190</v>
      </c>
      <c r="C315" t="s">
        <v>11529</v>
      </c>
    </row>
    <row r="316" spans="2:3" x14ac:dyDescent="0.25">
      <c r="B316" t="s">
        <v>5635</v>
      </c>
      <c r="C316" t="s">
        <v>11530</v>
      </c>
    </row>
    <row r="317" spans="2:3" x14ac:dyDescent="0.25">
      <c r="B317" t="s">
        <v>5625</v>
      </c>
      <c r="C317" t="s">
        <v>11531</v>
      </c>
    </row>
    <row r="318" spans="2:3" x14ac:dyDescent="0.25">
      <c r="B318" t="s">
        <v>5720</v>
      </c>
      <c r="C318" t="s">
        <v>11532</v>
      </c>
    </row>
    <row r="319" spans="2:3" x14ac:dyDescent="0.25">
      <c r="B319" t="s">
        <v>4054</v>
      </c>
      <c r="C319" t="s">
        <v>11533</v>
      </c>
    </row>
    <row r="320" spans="2:3" x14ac:dyDescent="0.25">
      <c r="B320" t="s">
        <v>6655</v>
      </c>
      <c r="C320" t="s">
        <v>11534</v>
      </c>
    </row>
    <row r="321" spans="2:3" x14ac:dyDescent="0.25">
      <c r="B321" t="s">
        <v>9870</v>
      </c>
      <c r="C321" t="s">
        <v>11535</v>
      </c>
    </row>
    <row r="322" spans="2:3" x14ac:dyDescent="0.25">
      <c r="B322" t="s">
        <v>7559</v>
      </c>
      <c r="C322" t="s">
        <v>7560</v>
      </c>
    </row>
    <row r="323" spans="2:3" x14ac:dyDescent="0.25">
      <c r="B323" t="s">
        <v>7384</v>
      </c>
      <c r="C323" t="s">
        <v>11536</v>
      </c>
    </row>
    <row r="324" spans="2:3" x14ac:dyDescent="0.25">
      <c r="B324" t="s">
        <v>9118</v>
      </c>
      <c r="C324" t="s">
        <v>11537</v>
      </c>
    </row>
    <row r="325" spans="2:3" x14ac:dyDescent="0.25">
      <c r="B325" t="s">
        <v>9026</v>
      </c>
      <c r="C325" t="s">
        <v>11538</v>
      </c>
    </row>
    <row r="326" spans="2:3" x14ac:dyDescent="0.25">
      <c r="B326" t="s">
        <v>9951</v>
      </c>
      <c r="C326" t="s">
        <v>11539</v>
      </c>
    </row>
    <row r="327" spans="2:3" x14ac:dyDescent="0.25">
      <c r="B327" t="s">
        <v>10021</v>
      </c>
      <c r="C327" t="s">
        <v>11540</v>
      </c>
    </row>
    <row r="328" spans="2:3" x14ac:dyDescent="0.25">
      <c r="B328" t="s">
        <v>8661</v>
      </c>
      <c r="C328" t="s">
        <v>11541</v>
      </c>
    </row>
    <row r="329" spans="2:3" x14ac:dyDescent="0.25">
      <c r="B329" t="s">
        <v>9585</v>
      </c>
      <c r="C329" t="s">
        <v>11542</v>
      </c>
    </row>
    <row r="330" spans="2:3" x14ac:dyDescent="0.25">
      <c r="B330" t="s">
        <v>7491</v>
      </c>
      <c r="C330" t="s">
        <v>11543</v>
      </c>
    </row>
    <row r="331" spans="2:3" x14ac:dyDescent="0.25">
      <c r="B331" t="s">
        <v>8657</v>
      </c>
      <c r="C331" t="s">
        <v>11544</v>
      </c>
    </row>
    <row r="332" spans="2:3" x14ac:dyDescent="0.25">
      <c r="B332" t="s">
        <v>8152</v>
      </c>
      <c r="C332" t="s">
        <v>11545</v>
      </c>
    </row>
    <row r="333" spans="2:3" x14ac:dyDescent="0.25">
      <c r="B333" t="s">
        <v>8042</v>
      </c>
      <c r="C333" t="s">
        <v>11546</v>
      </c>
    </row>
    <row r="334" spans="2:3" x14ac:dyDescent="0.25">
      <c r="B334" t="s">
        <v>8317</v>
      </c>
      <c r="C334" t="s">
        <v>11547</v>
      </c>
    </row>
    <row r="335" spans="2:3" x14ac:dyDescent="0.25">
      <c r="B335" t="s">
        <v>8192</v>
      </c>
      <c r="C335" t="s">
        <v>11548</v>
      </c>
    </row>
    <row r="336" spans="2:3" x14ac:dyDescent="0.25">
      <c r="B336" t="s">
        <v>5199</v>
      </c>
      <c r="C336" t="s">
        <v>11549</v>
      </c>
    </row>
    <row r="337" spans="2:3" x14ac:dyDescent="0.25">
      <c r="B337" t="s">
        <v>4544</v>
      </c>
      <c r="C337" t="s">
        <v>11550</v>
      </c>
    </row>
    <row r="338" spans="2:3" x14ac:dyDescent="0.25">
      <c r="B338" t="s">
        <v>5996</v>
      </c>
      <c r="C338" t="s">
        <v>11551</v>
      </c>
    </row>
    <row r="339" spans="2:3" x14ac:dyDescent="0.25">
      <c r="B339" t="s">
        <v>5985</v>
      </c>
      <c r="C339" t="s">
        <v>11552</v>
      </c>
    </row>
    <row r="340" spans="2:3" x14ac:dyDescent="0.25">
      <c r="B340" t="s">
        <v>6590</v>
      </c>
      <c r="C340" t="s">
        <v>11553</v>
      </c>
    </row>
    <row r="341" spans="2:3" x14ac:dyDescent="0.25">
      <c r="B341" t="s">
        <v>6592</v>
      </c>
      <c r="C341" t="s">
        <v>11554</v>
      </c>
    </row>
    <row r="342" spans="2:3" x14ac:dyDescent="0.25">
      <c r="B342" t="s">
        <v>6585</v>
      </c>
      <c r="C342" t="s">
        <v>11555</v>
      </c>
    </row>
    <row r="343" spans="2:3" x14ac:dyDescent="0.25">
      <c r="B343" t="s">
        <v>6336</v>
      </c>
      <c r="C343" t="s">
        <v>11556</v>
      </c>
    </row>
    <row r="344" spans="2:3" x14ac:dyDescent="0.25">
      <c r="B344" t="s">
        <v>3547</v>
      </c>
      <c r="C344" t="s">
        <v>11557</v>
      </c>
    </row>
    <row r="345" spans="2:3" x14ac:dyDescent="0.25">
      <c r="B345" t="s">
        <v>5475</v>
      </c>
      <c r="C345" t="s">
        <v>11558</v>
      </c>
    </row>
    <row r="346" spans="2:3" x14ac:dyDescent="0.25">
      <c r="B346" t="s">
        <v>3450</v>
      </c>
      <c r="C346" t="s">
        <v>11559</v>
      </c>
    </row>
    <row r="347" spans="2:3" x14ac:dyDescent="0.25">
      <c r="B347" t="s">
        <v>9738</v>
      </c>
      <c r="C347" t="s">
        <v>11560</v>
      </c>
    </row>
    <row r="348" spans="2:3" x14ac:dyDescent="0.25">
      <c r="B348" t="s">
        <v>6490</v>
      </c>
      <c r="C348" t="s">
        <v>11561</v>
      </c>
    </row>
    <row r="349" spans="2:3" x14ac:dyDescent="0.25">
      <c r="B349" t="s">
        <v>6469</v>
      </c>
      <c r="C349" t="s">
        <v>11562</v>
      </c>
    </row>
    <row r="350" spans="2:3" x14ac:dyDescent="0.25">
      <c r="B350" t="s">
        <v>6508</v>
      </c>
      <c r="C350" t="s">
        <v>11563</v>
      </c>
    </row>
    <row r="351" spans="2:3" x14ac:dyDescent="0.25">
      <c r="B351" t="s">
        <v>6488</v>
      </c>
      <c r="C351" t="s">
        <v>11564</v>
      </c>
    </row>
    <row r="352" spans="2:3" x14ac:dyDescent="0.25">
      <c r="B352" t="s">
        <v>6500</v>
      </c>
      <c r="C352" t="s">
        <v>11565</v>
      </c>
    </row>
    <row r="353" spans="2:3" x14ac:dyDescent="0.25">
      <c r="B353" t="s">
        <v>6484</v>
      </c>
      <c r="C353" t="s">
        <v>11566</v>
      </c>
    </row>
    <row r="354" spans="2:3" x14ac:dyDescent="0.25">
      <c r="B354" t="s">
        <v>6479</v>
      </c>
      <c r="C354" t="s">
        <v>11567</v>
      </c>
    </row>
    <row r="355" spans="2:3" x14ac:dyDescent="0.25">
      <c r="B355" t="s">
        <v>6495</v>
      </c>
      <c r="C355" t="s">
        <v>11568</v>
      </c>
    </row>
    <row r="356" spans="2:3" x14ac:dyDescent="0.25">
      <c r="B356" t="s">
        <v>6460</v>
      </c>
      <c r="C356" t="s">
        <v>11569</v>
      </c>
    </row>
    <row r="357" spans="2:3" x14ac:dyDescent="0.25">
      <c r="B357" t="s">
        <v>6514</v>
      </c>
      <c r="C357" t="s">
        <v>11570</v>
      </c>
    </row>
    <row r="358" spans="2:3" x14ac:dyDescent="0.25">
      <c r="B358" t="s">
        <v>3418</v>
      </c>
      <c r="C358" t="s">
        <v>11571</v>
      </c>
    </row>
    <row r="359" spans="2:3" x14ac:dyDescent="0.25">
      <c r="B359" t="s">
        <v>6558</v>
      </c>
      <c r="C359" t="s">
        <v>11572</v>
      </c>
    </row>
    <row r="360" spans="2:3" x14ac:dyDescent="0.25">
      <c r="B360" t="s">
        <v>6553</v>
      </c>
      <c r="C360" t="s">
        <v>11573</v>
      </c>
    </row>
    <row r="361" spans="2:3" x14ac:dyDescent="0.25">
      <c r="B361" t="s">
        <v>4925</v>
      </c>
      <c r="C361" t="s">
        <v>11574</v>
      </c>
    </row>
    <row r="362" spans="2:3" x14ac:dyDescent="0.25">
      <c r="B362" t="s">
        <v>5025</v>
      </c>
      <c r="C362" t="s">
        <v>11575</v>
      </c>
    </row>
    <row r="363" spans="2:3" x14ac:dyDescent="0.25">
      <c r="B363" t="s">
        <v>3716</v>
      </c>
      <c r="C363" t="s">
        <v>11576</v>
      </c>
    </row>
    <row r="364" spans="2:3" x14ac:dyDescent="0.25">
      <c r="B364" t="s">
        <v>6638</v>
      </c>
      <c r="C364" t="s">
        <v>11577</v>
      </c>
    </row>
    <row r="365" spans="2:3" x14ac:dyDescent="0.25">
      <c r="B365" t="s">
        <v>6098</v>
      </c>
      <c r="C365" t="s">
        <v>11578</v>
      </c>
    </row>
    <row r="366" spans="2:3" x14ac:dyDescent="0.25">
      <c r="B366" t="s">
        <v>6873</v>
      </c>
      <c r="C366" t="s">
        <v>11579</v>
      </c>
    </row>
    <row r="367" spans="2:3" x14ac:dyDescent="0.25">
      <c r="B367" t="s">
        <v>4673</v>
      </c>
      <c r="C367" t="s">
        <v>11580</v>
      </c>
    </row>
    <row r="368" spans="2:3" x14ac:dyDescent="0.25">
      <c r="B368" t="s">
        <v>3307</v>
      </c>
      <c r="C368" t="s">
        <v>11581</v>
      </c>
    </row>
    <row r="369" spans="2:3" x14ac:dyDescent="0.25">
      <c r="B369" t="s">
        <v>4973</v>
      </c>
      <c r="C369" t="s">
        <v>11582</v>
      </c>
    </row>
    <row r="370" spans="2:3" x14ac:dyDescent="0.25">
      <c r="B370" t="s">
        <v>3945</v>
      </c>
      <c r="C370" t="s">
        <v>11583</v>
      </c>
    </row>
    <row r="371" spans="2:3" x14ac:dyDescent="0.25">
      <c r="B371" t="s">
        <v>5348</v>
      </c>
      <c r="C371" t="s">
        <v>11584</v>
      </c>
    </row>
    <row r="372" spans="2:3" x14ac:dyDescent="0.25">
      <c r="B372" t="s">
        <v>5351</v>
      </c>
      <c r="C372" t="s">
        <v>10923</v>
      </c>
    </row>
    <row r="373" spans="2:3" x14ac:dyDescent="0.25">
      <c r="B373" t="s">
        <v>6401</v>
      </c>
      <c r="C373" t="s">
        <v>11585</v>
      </c>
    </row>
    <row r="374" spans="2:3" x14ac:dyDescent="0.25">
      <c r="B374" t="s">
        <v>3964</v>
      </c>
      <c r="C374" t="s">
        <v>11586</v>
      </c>
    </row>
    <row r="375" spans="2:3" x14ac:dyDescent="0.25">
      <c r="B375" t="s">
        <v>6073</v>
      </c>
      <c r="C375" t="s">
        <v>11587</v>
      </c>
    </row>
    <row r="376" spans="2:3" x14ac:dyDescent="0.25">
      <c r="B376" t="s">
        <v>2270</v>
      </c>
      <c r="C376" t="s">
        <v>11588</v>
      </c>
    </row>
    <row r="377" spans="2:3" x14ac:dyDescent="0.25">
      <c r="B377" t="s">
        <v>1138</v>
      </c>
      <c r="C377" t="s">
        <v>11589</v>
      </c>
    </row>
    <row r="378" spans="2:3" x14ac:dyDescent="0.25">
      <c r="B378" t="s">
        <v>5248</v>
      </c>
      <c r="C378" t="s">
        <v>11590</v>
      </c>
    </row>
    <row r="379" spans="2:3" x14ac:dyDescent="0.25">
      <c r="B379" t="s">
        <v>358</v>
      </c>
      <c r="C379" t="s">
        <v>11591</v>
      </c>
    </row>
    <row r="380" spans="2:3" x14ac:dyDescent="0.25">
      <c r="B380" t="s">
        <v>8211</v>
      </c>
      <c r="C380" t="s">
        <v>8212</v>
      </c>
    </row>
    <row r="381" spans="2:3" x14ac:dyDescent="0.25">
      <c r="B381" t="s">
        <v>207</v>
      </c>
      <c r="C381" t="s">
        <v>11592</v>
      </c>
    </row>
    <row r="382" spans="2:3" x14ac:dyDescent="0.25">
      <c r="B382" t="s">
        <v>6268</v>
      </c>
      <c r="C382" t="s">
        <v>11593</v>
      </c>
    </row>
    <row r="383" spans="2:3" x14ac:dyDescent="0.25">
      <c r="B383" t="s">
        <v>8000</v>
      </c>
      <c r="C383" t="s">
        <v>11594</v>
      </c>
    </row>
    <row r="384" spans="2:3" x14ac:dyDescent="0.25">
      <c r="B384" t="s">
        <v>6674</v>
      </c>
      <c r="C384" t="s">
        <v>11595</v>
      </c>
    </row>
    <row r="385" spans="2:3" x14ac:dyDescent="0.25">
      <c r="B385" t="s">
        <v>5386</v>
      </c>
      <c r="C385" t="s">
        <v>11596</v>
      </c>
    </row>
    <row r="386" spans="2:3" x14ac:dyDescent="0.25">
      <c r="B386" t="s">
        <v>5114</v>
      </c>
      <c r="C386" t="s">
        <v>11597</v>
      </c>
    </row>
    <row r="387" spans="2:3" x14ac:dyDescent="0.25">
      <c r="B387" t="s">
        <v>6241</v>
      </c>
      <c r="C387" t="s">
        <v>11598</v>
      </c>
    </row>
    <row r="388" spans="2:3" x14ac:dyDescent="0.25">
      <c r="B388" t="s">
        <v>7497</v>
      </c>
      <c r="C388" t="s">
        <v>11599</v>
      </c>
    </row>
    <row r="389" spans="2:3" x14ac:dyDescent="0.25">
      <c r="B389" t="s">
        <v>5991</v>
      </c>
      <c r="C389" t="s">
        <v>11600</v>
      </c>
    </row>
    <row r="390" spans="2:3" x14ac:dyDescent="0.25">
      <c r="B390" t="s">
        <v>5763</v>
      </c>
      <c r="C390" t="s">
        <v>11601</v>
      </c>
    </row>
    <row r="391" spans="2:3" x14ac:dyDescent="0.25">
      <c r="B391" t="s">
        <v>5975</v>
      </c>
      <c r="C391" t="s">
        <v>11602</v>
      </c>
    </row>
    <row r="392" spans="2:3" x14ac:dyDescent="0.25">
      <c r="B392" t="s">
        <v>5394</v>
      </c>
      <c r="C392" t="s">
        <v>11603</v>
      </c>
    </row>
    <row r="393" spans="2:3" x14ac:dyDescent="0.25">
      <c r="B393" t="s">
        <v>7830</v>
      </c>
      <c r="C393" t="s">
        <v>11604</v>
      </c>
    </row>
    <row r="394" spans="2:3" x14ac:dyDescent="0.25">
      <c r="B394" t="s">
        <v>9747</v>
      </c>
      <c r="C394" t="s">
        <v>11605</v>
      </c>
    </row>
    <row r="395" spans="2:3" x14ac:dyDescent="0.25">
      <c r="B395" t="s">
        <v>9795</v>
      </c>
      <c r="C395" t="s">
        <v>11606</v>
      </c>
    </row>
    <row r="396" spans="2:3" x14ac:dyDescent="0.25">
      <c r="B396" t="s">
        <v>3855</v>
      </c>
      <c r="C396" t="s">
        <v>11607</v>
      </c>
    </row>
    <row r="397" spans="2:3" x14ac:dyDescent="0.25">
      <c r="B397" t="s">
        <v>3550</v>
      </c>
      <c r="C397" t="s">
        <v>11608</v>
      </c>
    </row>
    <row r="398" spans="2:3" x14ac:dyDescent="0.25">
      <c r="B398" t="s">
        <v>4748</v>
      </c>
      <c r="C398" t="s">
        <v>11609</v>
      </c>
    </row>
    <row r="399" spans="2:3" x14ac:dyDescent="0.25">
      <c r="B399" t="s">
        <v>5022</v>
      </c>
      <c r="C399" t="s">
        <v>11610</v>
      </c>
    </row>
    <row r="400" spans="2:3" x14ac:dyDescent="0.25">
      <c r="B400" t="s">
        <v>4940</v>
      </c>
      <c r="C400" t="s">
        <v>11611</v>
      </c>
    </row>
    <row r="401" spans="2:3" x14ac:dyDescent="0.25">
      <c r="B401" t="s">
        <v>6699</v>
      </c>
      <c r="C401" t="s">
        <v>11612</v>
      </c>
    </row>
    <row r="402" spans="2:3" x14ac:dyDescent="0.25">
      <c r="B402" t="s">
        <v>3689</v>
      </c>
      <c r="C402" t="s">
        <v>11613</v>
      </c>
    </row>
    <row r="403" spans="2:3" x14ac:dyDescent="0.25">
      <c r="B403" t="s">
        <v>4575</v>
      </c>
      <c r="C403" t="s">
        <v>11614</v>
      </c>
    </row>
    <row r="404" spans="2:3" x14ac:dyDescent="0.25">
      <c r="B404" t="s">
        <v>5061</v>
      </c>
      <c r="C404" t="s">
        <v>11615</v>
      </c>
    </row>
    <row r="405" spans="2:3" x14ac:dyDescent="0.25">
      <c r="B405" t="s">
        <v>1772</v>
      </c>
      <c r="C405" t="s">
        <v>11616</v>
      </c>
    </row>
    <row r="406" spans="2:3" x14ac:dyDescent="0.25">
      <c r="B406" t="s">
        <v>4582</v>
      </c>
      <c r="C406" t="s">
        <v>11617</v>
      </c>
    </row>
    <row r="407" spans="2:3" x14ac:dyDescent="0.25">
      <c r="B407" t="s">
        <v>4212</v>
      </c>
      <c r="C407" t="s">
        <v>11618</v>
      </c>
    </row>
    <row r="408" spans="2:3" x14ac:dyDescent="0.25">
      <c r="B408" t="s">
        <v>8811</v>
      </c>
      <c r="C408" t="s">
        <v>11619</v>
      </c>
    </row>
    <row r="409" spans="2:3" x14ac:dyDescent="0.25">
      <c r="B409" t="s">
        <v>8412</v>
      </c>
      <c r="C409" t="s">
        <v>11620</v>
      </c>
    </row>
    <row r="410" spans="2:3" x14ac:dyDescent="0.25">
      <c r="B410" t="s">
        <v>8208</v>
      </c>
      <c r="C410" t="s">
        <v>11621</v>
      </c>
    </row>
    <row r="411" spans="2:3" x14ac:dyDescent="0.25">
      <c r="B411" t="s">
        <v>9983</v>
      </c>
      <c r="C411" t="s">
        <v>11622</v>
      </c>
    </row>
    <row r="412" spans="2:3" x14ac:dyDescent="0.25">
      <c r="B412" t="s">
        <v>9886</v>
      </c>
      <c r="C412" t="s">
        <v>11623</v>
      </c>
    </row>
    <row r="413" spans="2:3" x14ac:dyDescent="0.25">
      <c r="B413" t="s">
        <v>9854</v>
      </c>
      <c r="C413" t="s">
        <v>11624</v>
      </c>
    </row>
    <row r="414" spans="2:3" x14ac:dyDescent="0.25">
      <c r="B414" t="s">
        <v>9864</v>
      </c>
      <c r="C414" t="s">
        <v>11625</v>
      </c>
    </row>
    <row r="415" spans="2:3" x14ac:dyDescent="0.25">
      <c r="B415" t="s">
        <v>9777</v>
      </c>
      <c r="C415" t="s">
        <v>11626</v>
      </c>
    </row>
    <row r="416" spans="2:3" x14ac:dyDescent="0.25">
      <c r="B416" t="s">
        <v>9772</v>
      </c>
      <c r="C416" t="s">
        <v>11627</v>
      </c>
    </row>
    <row r="417" spans="2:3" x14ac:dyDescent="0.25">
      <c r="B417" t="s">
        <v>9912</v>
      </c>
      <c r="C417" t="s">
        <v>11628</v>
      </c>
    </row>
    <row r="418" spans="2:3" x14ac:dyDescent="0.25">
      <c r="B418" t="s">
        <v>9790</v>
      </c>
      <c r="C418" t="s">
        <v>11629</v>
      </c>
    </row>
    <row r="419" spans="2:3" x14ac:dyDescent="0.25">
      <c r="B419" t="s">
        <v>9781</v>
      </c>
      <c r="C419" t="s">
        <v>11630</v>
      </c>
    </row>
    <row r="420" spans="2:3" x14ac:dyDescent="0.25">
      <c r="B420" t="s">
        <v>8980</v>
      </c>
      <c r="C420" t="s">
        <v>11631</v>
      </c>
    </row>
    <row r="421" spans="2:3" x14ac:dyDescent="0.25">
      <c r="B421" t="s">
        <v>4644</v>
      </c>
      <c r="C421" t="s">
        <v>11632</v>
      </c>
    </row>
    <row r="422" spans="2:3" x14ac:dyDescent="0.25">
      <c r="B422" t="s">
        <v>8517</v>
      </c>
      <c r="C422" t="s">
        <v>11633</v>
      </c>
    </row>
    <row r="423" spans="2:3" x14ac:dyDescent="0.25">
      <c r="B423" t="s">
        <v>8540</v>
      </c>
      <c r="C423" t="s">
        <v>11634</v>
      </c>
    </row>
    <row r="424" spans="2:3" x14ac:dyDescent="0.25">
      <c r="B424" t="s">
        <v>8555</v>
      </c>
      <c r="C424" t="s">
        <v>11635</v>
      </c>
    </row>
    <row r="425" spans="2:3" x14ac:dyDescent="0.25">
      <c r="B425" t="s">
        <v>8175</v>
      </c>
      <c r="C425" t="s">
        <v>11636</v>
      </c>
    </row>
    <row r="426" spans="2:3" x14ac:dyDescent="0.25">
      <c r="B426" t="s">
        <v>8177</v>
      </c>
      <c r="C426" t="s">
        <v>11637</v>
      </c>
    </row>
    <row r="427" spans="2:3" x14ac:dyDescent="0.25">
      <c r="B427" t="s">
        <v>8198</v>
      </c>
      <c r="C427" t="s">
        <v>11638</v>
      </c>
    </row>
    <row r="428" spans="2:3" x14ac:dyDescent="0.25">
      <c r="B428" t="s">
        <v>8527</v>
      </c>
      <c r="C428" t="s">
        <v>11639</v>
      </c>
    </row>
    <row r="429" spans="2:3" x14ac:dyDescent="0.25">
      <c r="B429" t="s">
        <v>8200</v>
      </c>
      <c r="C429" t="s">
        <v>11640</v>
      </c>
    </row>
    <row r="430" spans="2:3" x14ac:dyDescent="0.25">
      <c r="B430" t="s">
        <v>4588</v>
      </c>
      <c r="C430" t="s">
        <v>11641</v>
      </c>
    </row>
    <row r="431" spans="2:3" x14ac:dyDescent="0.25">
      <c r="B431" t="s">
        <v>9040</v>
      </c>
      <c r="C431" t="s">
        <v>11642</v>
      </c>
    </row>
    <row r="432" spans="2:3" x14ac:dyDescent="0.25">
      <c r="B432" t="s">
        <v>9007</v>
      </c>
      <c r="C432" t="s">
        <v>11643</v>
      </c>
    </row>
    <row r="433" spans="2:3" x14ac:dyDescent="0.25">
      <c r="B433" t="s">
        <v>9900</v>
      </c>
      <c r="C433" t="s">
        <v>11644</v>
      </c>
    </row>
    <row r="434" spans="2:3" x14ac:dyDescent="0.25">
      <c r="B434" t="s">
        <v>9878</v>
      </c>
      <c r="C434" t="s">
        <v>11645</v>
      </c>
    </row>
    <row r="435" spans="2:3" x14ac:dyDescent="0.25">
      <c r="B435" t="s">
        <v>9995</v>
      </c>
      <c r="C435" t="s">
        <v>11646</v>
      </c>
    </row>
    <row r="436" spans="2:3" x14ac:dyDescent="0.25">
      <c r="B436" t="s">
        <v>9055</v>
      </c>
      <c r="C436" t="s">
        <v>11647</v>
      </c>
    </row>
    <row r="437" spans="2:3" x14ac:dyDescent="0.25">
      <c r="B437" t="s">
        <v>9057</v>
      </c>
      <c r="C437" t="s">
        <v>11648</v>
      </c>
    </row>
    <row r="438" spans="2:3" x14ac:dyDescent="0.25">
      <c r="B438" t="s">
        <v>9884</v>
      </c>
      <c r="C438" t="s">
        <v>11649</v>
      </c>
    </row>
    <row r="439" spans="2:3" x14ac:dyDescent="0.25">
      <c r="B439" t="s">
        <v>9860</v>
      </c>
      <c r="C439" t="s">
        <v>11650</v>
      </c>
    </row>
    <row r="440" spans="2:3" x14ac:dyDescent="0.25">
      <c r="B440" t="s">
        <v>7776</v>
      </c>
      <c r="C440" t="s">
        <v>11651</v>
      </c>
    </row>
    <row r="441" spans="2:3" x14ac:dyDescent="0.25">
      <c r="B441" t="s">
        <v>7833</v>
      </c>
      <c r="C441" t="s">
        <v>11652</v>
      </c>
    </row>
    <row r="442" spans="2:3" x14ac:dyDescent="0.25">
      <c r="B442" t="s">
        <v>7686</v>
      </c>
      <c r="C442" t="s">
        <v>11653</v>
      </c>
    </row>
    <row r="443" spans="2:3" x14ac:dyDescent="0.25">
      <c r="B443" t="s">
        <v>7727</v>
      </c>
      <c r="C443" t="s">
        <v>11654</v>
      </c>
    </row>
    <row r="444" spans="2:3" x14ac:dyDescent="0.25">
      <c r="B444" t="s">
        <v>7798</v>
      </c>
      <c r="C444" t="s">
        <v>11655</v>
      </c>
    </row>
    <row r="445" spans="2:3" x14ac:dyDescent="0.25">
      <c r="B445" t="s">
        <v>7826</v>
      </c>
      <c r="C445" t="s">
        <v>11656</v>
      </c>
    </row>
    <row r="446" spans="2:3" x14ac:dyDescent="0.25">
      <c r="B446" t="s">
        <v>7769</v>
      </c>
      <c r="C446" t="s">
        <v>11657</v>
      </c>
    </row>
    <row r="447" spans="2:3" x14ac:dyDescent="0.25">
      <c r="B447" t="s">
        <v>7835</v>
      </c>
      <c r="C447" t="s">
        <v>11658</v>
      </c>
    </row>
    <row r="448" spans="2:3" x14ac:dyDescent="0.25">
      <c r="B448" t="s">
        <v>7782</v>
      </c>
      <c r="C448" t="s">
        <v>11659</v>
      </c>
    </row>
    <row r="449" spans="2:3" x14ac:dyDescent="0.25">
      <c r="B449" t="s">
        <v>8954</v>
      </c>
      <c r="C449" t="s">
        <v>11660</v>
      </c>
    </row>
    <row r="450" spans="2:3" x14ac:dyDescent="0.25">
      <c r="B450" t="s">
        <v>9770</v>
      </c>
      <c r="C450" t="s">
        <v>11661</v>
      </c>
    </row>
    <row r="451" spans="2:3" x14ac:dyDescent="0.25">
      <c r="B451" t="s">
        <v>5051</v>
      </c>
      <c r="C451" t="s">
        <v>11662</v>
      </c>
    </row>
    <row r="452" spans="2:3" x14ac:dyDescent="0.25">
      <c r="B452" t="s">
        <v>5642</v>
      </c>
      <c r="C452" t="s">
        <v>11663</v>
      </c>
    </row>
    <row r="453" spans="2:3" x14ac:dyDescent="0.25">
      <c r="B453" t="s">
        <v>6663</v>
      </c>
      <c r="C453" t="s">
        <v>6664</v>
      </c>
    </row>
    <row r="454" spans="2:3" x14ac:dyDescent="0.25">
      <c r="B454" t="s">
        <v>6663</v>
      </c>
      <c r="C454" t="s">
        <v>6664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F5C1-0993-489F-8EE0-45944AFBD278}">
  <dimension ref="A1:AA85"/>
  <sheetViews>
    <sheetView topLeftCell="A7" workbookViewId="0">
      <selection activeCell="J28" sqref="J28:J85"/>
    </sheetView>
  </sheetViews>
  <sheetFormatPr defaultRowHeight="15" x14ac:dyDescent="0.25"/>
  <cols>
    <col min="1" max="1" width="16.5703125" bestFit="1" customWidth="1"/>
    <col min="2" max="2" width="47.7109375" bestFit="1" customWidth="1"/>
    <col min="3" max="3" width="45.85546875" customWidth="1"/>
    <col min="5" max="5" width="12.7109375" customWidth="1"/>
  </cols>
  <sheetData>
    <row r="1" spans="1:14" x14ac:dyDescent="0.25">
      <c r="A1" t="s">
        <v>10529</v>
      </c>
      <c r="B1" t="s">
        <v>11008</v>
      </c>
      <c r="C1" t="s">
        <v>11009</v>
      </c>
    </row>
    <row r="2" spans="1:14" x14ac:dyDescent="0.25">
      <c r="A2" t="s">
        <v>11010</v>
      </c>
      <c r="B2" t="s">
        <v>11011</v>
      </c>
      <c r="C2" t="s">
        <v>11012</v>
      </c>
      <c r="D2" t="s">
        <v>265</v>
      </c>
      <c r="E2" t="s">
        <v>11060</v>
      </c>
    </row>
    <row r="3" spans="1:14" x14ac:dyDescent="0.25">
      <c r="A3" t="s">
        <v>11010</v>
      </c>
      <c r="B3" t="s">
        <v>11013</v>
      </c>
      <c r="C3" t="s">
        <v>11014</v>
      </c>
      <c r="D3" t="s">
        <v>11061</v>
      </c>
      <c r="E3" t="s">
        <v>11062</v>
      </c>
      <c r="F3" t="s">
        <v>11063</v>
      </c>
    </row>
    <row r="4" spans="1:14" x14ac:dyDescent="0.25">
      <c r="A4" t="s">
        <v>11010</v>
      </c>
      <c r="B4" t="s">
        <v>11015</v>
      </c>
      <c r="C4" t="s">
        <v>11016</v>
      </c>
      <c r="D4" t="s">
        <v>11064</v>
      </c>
      <c r="E4" t="s">
        <v>11065</v>
      </c>
    </row>
    <row r="5" spans="1:14" x14ac:dyDescent="0.25">
      <c r="A5" t="s">
        <v>11010</v>
      </c>
      <c r="B5" t="s">
        <v>11017</v>
      </c>
      <c r="C5" t="s">
        <v>3176</v>
      </c>
      <c r="D5" t="s">
        <v>3176</v>
      </c>
    </row>
    <row r="6" spans="1:14" x14ac:dyDescent="0.25">
      <c r="A6" t="s">
        <v>11010</v>
      </c>
      <c r="B6" t="s">
        <v>11018</v>
      </c>
      <c r="C6" t="s">
        <v>11019</v>
      </c>
      <c r="D6" t="s">
        <v>11066</v>
      </c>
      <c r="E6" t="s">
        <v>11067</v>
      </c>
      <c r="F6" t="s">
        <v>11068</v>
      </c>
      <c r="G6" t="s">
        <v>11069</v>
      </c>
      <c r="H6" t="s">
        <v>11070</v>
      </c>
    </row>
    <row r="7" spans="1:14" x14ac:dyDescent="0.25">
      <c r="A7" t="s">
        <v>11010</v>
      </c>
      <c r="B7" t="s">
        <v>11020</v>
      </c>
      <c r="C7" t="s">
        <v>11021</v>
      </c>
      <c r="D7" t="s">
        <v>3187</v>
      </c>
      <c r="E7" t="s">
        <v>11071</v>
      </c>
      <c r="F7" t="s">
        <v>11072</v>
      </c>
      <c r="G7" t="s">
        <v>11073</v>
      </c>
    </row>
    <row r="8" spans="1:14" x14ac:dyDescent="0.25">
      <c r="A8" t="s">
        <v>11022</v>
      </c>
      <c r="B8" t="s">
        <v>11023</v>
      </c>
      <c r="C8" t="s">
        <v>11024</v>
      </c>
      <c r="D8" t="s">
        <v>11074</v>
      </c>
      <c r="E8" t="s">
        <v>11075</v>
      </c>
      <c r="F8" t="s">
        <v>11076</v>
      </c>
      <c r="G8" t="s">
        <v>11077</v>
      </c>
      <c r="H8" t="s">
        <v>11078</v>
      </c>
      <c r="I8" t="s">
        <v>11079</v>
      </c>
    </row>
    <row r="9" spans="1:14" x14ac:dyDescent="0.25">
      <c r="A9" t="s">
        <v>11022</v>
      </c>
      <c r="B9" t="s">
        <v>11025</v>
      </c>
      <c r="C9" t="s">
        <v>11026</v>
      </c>
      <c r="D9" t="s">
        <v>5936</v>
      </c>
      <c r="E9" t="s">
        <v>11080</v>
      </c>
      <c r="F9" t="s">
        <v>11081</v>
      </c>
      <c r="G9" t="s">
        <v>11082</v>
      </c>
    </row>
    <row r="10" spans="1:14" x14ac:dyDescent="0.25">
      <c r="A10" t="s">
        <v>11022</v>
      </c>
      <c r="B10" t="s">
        <v>11027</v>
      </c>
      <c r="C10" t="s">
        <v>11028</v>
      </c>
      <c r="D10" t="s">
        <v>862</v>
      </c>
      <c r="E10" t="s">
        <v>11083</v>
      </c>
      <c r="F10" t="s">
        <v>11084</v>
      </c>
    </row>
    <row r="11" spans="1:14" x14ac:dyDescent="0.25">
      <c r="A11" t="s">
        <v>11022</v>
      </c>
      <c r="B11" t="s">
        <v>11029</v>
      </c>
      <c r="C11" t="s">
        <v>11030</v>
      </c>
      <c r="D11" t="s">
        <v>322</v>
      </c>
      <c r="E11" t="s">
        <v>11076</v>
      </c>
      <c r="F11" t="s">
        <v>11085</v>
      </c>
      <c r="G11" t="s">
        <v>11086</v>
      </c>
      <c r="H11" t="s">
        <v>11087</v>
      </c>
    </row>
    <row r="12" spans="1:14" x14ac:dyDescent="0.25">
      <c r="A12" t="s">
        <v>11022</v>
      </c>
      <c r="B12" t="s">
        <v>11031</v>
      </c>
      <c r="C12" t="s">
        <v>11032</v>
      </c>
      <c r="D12" t="s">
        <v>1001</v>
      </c>
      <c r="E12" t="s">
        <v>11088</v>
      </c>
      <c r="F12" t="s">
        <v>11089</v>
      </c>
      <c r="G12" t="s">
        <v>11090</v>
      </c>
    </row>
    <row r="13" spans="1:14" x14ac:dyDescent="0.25">
      <c r="A13" t="s">
        <v>11022</v>
      </c>
      <c r="B13" t="s">
        <v>11033</v>
      </c>
      <c r="C13" t="s">
        <v>11034</v>
      </c>
      <c r="D13" t="s">
        <v>11034</v>
      </c>
    </row>
    <row r="14" spans="1:14" x14ac:dyDescent="0.25">
      <c r="A14" t="s">
        <v>11022</v>
      </c>
      <c r="B14" t="s">
        <v>11035</v>
      </c>
      <c r="C14" t="s">
        <v>11036</v>
      </c>
      <c r="D14" t="s">
        <v>6529</v>
      </c>
      <c r="E14" t="s">
        <v>11091</v>
      </c>
      <c r="F14" t="s">
        <v>11092</v>
      </c>
      <c r="G14" t="s">
        <v>11093</v>
      </c>
      <c r="H14" t="s">
        <v>11094</v>
      </c>
    </row>
    <row r="15" spans="1:14" x14ac:dyDescent="0.25">
      <c r="A15" t="s">
        <v>11037</v>
      </c>
      <c r="B15" t="s">
        <v>11038</v>
      </c>
      <c r="C15" t="s">
        <v>11039</v>
      </c>
      <c r="D15" t="s">
        <v>4814</v>
      </c>
      <c r="E15" t="s">
        <v>11095</v>
      </c>
      <c r="F15" t="s">
        <v>11096</v>
      </c>
      <c r="G15" t="s">
        <v>11097</v>
      </c>
      <c r="H15" t="s">
        <v>11098</v>
      </c>
    </row>
    <row r="16" spans="1:14" x14ac:dyDescent="0.25">
      <c r="A16" t="s">
        <v>11037</v>
      </c>
      <c r="B16" t="s">
        <v>11040</v>
      </c>
      <c r="C16" t="s">
        <v>11041</v>
      </c>
      <c r="D16" t="s">
        <v>9572</v>
      </c>
      <c r="E16" t="s">
        <v>11099</v>
      </c>
      <c r="F16" t="s">
        <v>11100</v>
      </c>
      <c r="G16" t="s">
        <v>11101</v>
      </c>
      <c r="H16" t="s">
        <v>11102</v>
      </c>
      <c r="I16" t="s">
        <v>11103</v>
      </c>
      <c r="J16" t="s">
        <v>11104</v>
      </c>
      <c r="K16" t="s">
        <v>11105</v>
      </c>
      <c r="L16" t="s">
        <v>11106</v>
      </c>
      <c r="M16" t="s">
        <v>11107</v>
      </c>
      <c r="N16" t="s">
        <v>11108</v>
      </c>
    </row>
    <row r="17" spans="1:27" x14ac:dyDescent="0.25">
      <c r="A17" t="s">
        <v>11037</v>
      </c>
      <c r="B17" t="s">
        <v>11042</v>
      </c>
      <c r="C17" t="s">
        <v>11043</v>
      </c>
      <c r="D17" t="s">
        <v>8685</v>
      </c>
      <c r="E17" t="s">
        <v>11109</v>
      </c>
      <c r="F17" t="s">
        <v>11110</v>
      </c>
      <c r="G17" t="s">
        <v>11111</v>
      </c>
      <c r="H17" t="s">
        <v>11112</v>
      </c>
      <c r="I17" t="s">
        <v>11113</v>
      </c>
      <c r="J17" t="s">
        <v>11114</v>
      </c>
      <c r="K17" t="s">
        <v>11115</v>
      </c>
      <c r="L17" t="s">
        <v>11116</v>
      </c>
      <c r="M17" t="s">
        <v>11117</v>
      </c>
      <c r="N17" t="s">
        <v>11118</v>
      </c>
      <c r="O17" t="s">
        <v>11119</v>
      </c>
      <c r="P17" t="s">
        <v>11120</v>
      </c>
      <c r="Q17" t="s">
        <v>11121</v>
      </c>
      <c r="R17" t="s">
        <v>11122</v>
      </c>
      <c r="S17" t="s">
        <v>11123</v>
      </c>
      <c r="T17" t="s">
        <v>11124</v>
      </c>
      <c r="U17" t="s">
        <v>11125</v>
      </c>
      <c r="V17" t="s">
        <v>11126</v>
      </c>
      <c r="W17" t="s">
        <v>11127</v>
      </c>
      <c r="X17" t="s">
        <v>11128</v>
      </c>
      <c r="Y17" t="s">
        <v>11129</v>
      </c>
      <c r="Z17" t="s">
        <v>11130</v>
      </c>
      <c r="AA17" t="s">
        <v>11131</v>
      </c>
    </row>
    <row r="18" spans="1:27" x14ac:dyDescent="0.25">
      <c r="A18" t="s">
        <v>11037</v>
      </c>
      <c r="B18" t="s">
        <v>11044</v>
      </c>
      <c r="C18" t="s">
        <v>11045</v>
      </c>
      <c r="D18" t="s">
        <v>9993</v>
      </c>
      <c r="E18" t="s">
        <v>11132</v>
      </c>
      <c r="F18" t="s">
        <v>11133</v>
      </c>
      <c r="G18" t="s">
        <v>11134</v>
      </c>
      <c r="H18" t="s">
        <v>11135</v>
      </c>
    </row>
    <row r="19" spans="1:27" x14ac:dyDescent="0.25">
      <c r="A19" t="s">
        <v>11037</v>
      </c>
      <c r="B19" t="s">
        <v>11046</v>
      </c>
      <c r="C19" t="s">
        <v>11047</v>
      </c>
      <c r="D19" t="s">
        <v>3594</v>
      </c>
      <c r="E19" t="s">
        <v>11136</v>
      </c>
      <c r="F19" t="s">
        <v>11137</v>
      </c>
      <c r="G19" t="s">
        <v>11138</v>
      </c>
    </row>
    <row r="20" spans="1:27" x14ac:dyDescent="0.25">
      <c r="A20" t="s">
        <v>11037</v>
      </c>
      <c r="B20" t="s">
        <v>11048</v>
      </c>
      <c r="C20" t="s">
        <v>11049</v>
      </c>
      <c r="D20" t="s">
        <v>7924</v>
      </c>
      <c r="E20" t="s">
        <v>11139</v>
      </c>
      <c r="F20" t="s">
        <v>11140</v>
      </c>
    </row>
    <row r="21" spans="1:27" x14ac:dyDescent="0.25">
      <c r="A21" t="s">
        <v>11037</v>
      </c>
      <c r="B21" t="s">
        <v>11050</v>
      </c>
      <c r="C21" t="s">
        <v>11051</v>
      </c>
      <c r="D21" t="s">
        <v>7503</v>
      </c>
      <c r="E21" t="s">
        <v>11141</v>
      </c>
      <c r="F21" t="s">
        <v>11142</v>
      </c>
      <c r="G21" t="s">
        <v>11143</v>
      </c>
      <c r="H21" t="s">
        <v>11136</v>
      </c>
      <c r="I21" t="s">
        <v>11144</v>
      </c>
      <c r="J21" t="s">
        <v>11145</v>
      </c>
      <c r="K21" t="s">
        <v>11146</v>
      </c>
      <c r="L21" t="s">
        <v>11138</v>
      </c>
    </row>
    <row r="22" spans="1:27" x14ac:dyDescent="0.25">
      <c r="A22" t="s">
        <v>11052</v>
      </c>
      <c r="B22" t="s">
        <v>11053</v>
      </c>
      <c r="C22" t="s">
        <v>8377</v>
      </c>
      <c r="D22" t="s">
        <v>8377</v>
      </c>
    </row>
    <row r="23" spans="1:27" x14ac:dyDescent="0.25">
      <c r="A23" t="s">
        <v>11052</v>
      </c>
      <c r="B23" t="s">
        <v>11054</v>
      </c>
      <c r="C23" t="s">
        <v>11055</v>
      </c>
      <c r="D23" t="s">
        <v>8036</v>
      </c>
      <c r="E23" t="s">
        <v>11147</v>
      </c>
      <c r="F23" t="s">
        <v>11148</v>
      </c>
      <c r="G23" t="s">
        <v>11149</v>
      </c>
    </row>
    <row r="24" spans="1:27" x14ac:dyDescent="0.25">
      <c r="A24" t="s">
        <v>11052</v>
      </c>
      <c r="B24" t="s">
        <v>11056</v>
      </c>
      <c r="C24" t="s">
        <v>11057</v>
      </c>
      <c r="D24" t="s">
        <v>9846</v>
      </c>
      <c r="E24" t="s">
        <v>11150</v>
      </c>
      <c r="F24" t="s">
        <v>11151</v>
      </c>
      <c r="G24" t="s">
        <v>11152</v>
      </c>
      <c r="H24" t="s">
        <v>11153</v>
      </c>
    </row>
    <row r="25" spans="1:27" x14ac:dyDescent="0.25">
      <c r="A25" t="s">
        <v>11052</v>
      </c>
      <c r="B25" t="s">
        <v>11058</v>
      </c>
      <c r="C25" t="s">
        <v>11059</v>
      </c>
      <c r="D25" t="s">
        <v>8978</v>
      </c>
      <c r="E25" t="s">
        <v>11154</v>
      </c>
      <c r="F25" t="s">
        <v>11155</v>
      </c>
      <c r="G25" t="s">
        <v>11156</v>
      </c>
      <c r="H25" t="s">
        <v>11157</v>
      </c>
    </row>
    <row r="28" spans="1:27" x14ac:dyDescent="0.25">
      <c r="B28" t="e">
        <v>#N/A</v>
      </c>
      <c r="C28" t="s">
        <v>266</v>
      </c>
      <c r="D28" t="s">
        <v>11170</v>
      </c>
      <c r="J28" t="str">
        <f>IF(ISNA(C28),D28,C28)</f>
        <v xml:space="preserve">VanEck BDC Income ETF </v>
      </c>
    </row>
    <row r="29" spans="1:27" x14ac:dyDescent="0.25">
      <c r="B29" t="e">
        <v>#N/A</v>
      </c>
      <c r="C29" t="e">
        <v>#N/A</v>
      </c>
      <c r="D29" t="s">
        <v>11171</v>
      </c>
      <c r="J29" t="str">
        <f t="shared" ref="J29:J85" si="0">IF(ISNA(C29),D29,C29)</f>
        <v>HERCULES CAPITAL, INC. (XNYS:HTGC)</v>
      </c>
    </row>
    <row r="30" spans="1:27" x14ac:dyDescent="0.25">
      <c r="B30" t="e">
        <v>#N/A</v>
      </c>
      <c r="C30" t="e">
        <v>#N/A</v>
      </c>
      <c r="D30" t="s">
        <v>11172</v>
      </c>
      <c r="J30" t="str">
        <f t="shared" si="0"/>
        <v>TRIPLEPOINT VENTURE GROWTH BDC CORP. (XNYS:TPVG)</v>
      </c>
    </row>
    <row r="31" spans="1:27" x14ac:dyDescent="0.25">
      <c r="B31" t="e">
        <v>#N/A</v>
      </c>
      <c r="C31" t="e">
        <v>#N/A</v>
      </c>
      <c r="D31" t="s">
        <v>11173</v>
      </c>
      <c r="J31" t="str">
        <f t="shared" si="0"/>
        <v>SIXTH STREET SPECIALTY LENDING, INC. (XNYS:TSLX)</v>
      </c>
    </row>
    <row r="32" spans="1:27" x14ac:dyDescent="0.25">
      <c r="B32" t="e">
        <v>#N/A</v>
      </c>
      <c r="C32" t="e">
        <v>#N/A</v>
      </c>
      <c r="D32" t="s">
        <v>11174</v>
      </c>
      <c r="J32" t="str">
        <f t="shared" si="0"/>
        <v>SURO CAPITAL CORP. (XNAS:SSSS)</v>
      </c>
    </row>
    <row r="33" spans="2:10" x14ac:dyDescent="0.25">
      <c r="B33" t="e">
        <v>#N/A</v>
      </c>
      <c r="C33" t="e">
        <v>#N/A</v>
      </c>
      <c r="D33" t="s">
        <v>11175</v>
      </c>
      <c r="J33" t="str">
        <f t="shared" si="0"/>
        <v>Firsthand Technology Val (OTCM:SVVC)</v>
      </c>
    </row>
    <row r="34" spans="2:10" x14ac:dyDescent="0.25">
      <c r="B34" t="e">
        <v>#N/A</v>
      </c>
      <c r="C34" t="e">
        <v>#N/A</v>
      </c>
      <c r="D34" t="s">
        <v>11176</v>
      </c>
      <c r="J34" t="str">
        <f t="shared" si="0"/>
        <v>Blackstone Alternative Multi-Strategy Fund;D</v>
      </c>
    </row>
    <row r="35" spans="2:10" x14ac:dyDescent="0.25">
      <c r="B35" t="e">
        <v>#N/A</v>
      </c>
      <c r="C35" t="e">
        <v>#N/A</v>
      </c>
      <c r="D35" t="s">
        <v>11177</v>
      </c>
      <c r="J35" t="str">
        <f t="shared" si="0"/>
        <v>Resource Credit Income Fund;W</v>
      </c>
    </row>
    <row r="36" spans="2:10" x14ac:dyDescent="0.25">
      <c r="B36" t="e">
        <v>#N/A</v>
      </c>
      <c r="C36" t="s">
        <v>3188</v>
      </c>
      <c r="D36" t="s">
        <v>11178</v>
      </c>
      <c r="J36" t="str">
        <f t="shared" si="0"/>
        <v>ARK Innovation ETF</v>
      </c>
    </row>
    <row r="37" spans="2:10" x14ac:dyDescent="0.25">
      <c r="B37" t="e">
        <v>#N/A</v>
      </c>
      <c r="C37" t="s">
        <v>4606</v>
      </c>
      <c r="D37" t="s">
        <v>11179</v>
      </c>
      <c r="J37" t="str">
        <f t="shared" si="0"/>
        <v>Renaissance IPO ETF</v>
      </c>
    </row>
    <row r="38" spans="2:10" x14ac:dyDescent="0.25">
      <c r="B38" t="e">
        <v>#N/A</v>
      </c>
      <c r="C38" t="s">
        <v>4627</v>
      </c>
      <c r="D38" t="s">
        <v>11180</v>
      </c>
      <c r="J38" t="str">
        <f t="shared" si="0"/>
        <v>ProShares Global Listed Private Equity ETF</v>
      </c>
    </row>
    <row r="39" spans="2:10" x14ac:dyDescent="0.25">
      <c r="B39" t="e">
        <v>#N/A</v>
      </c>
      <c r="C39" t="e">
        <v>#N/A</v>
      </c>
      <c r="D39" t="s">
        <v>11181</v>
      </c>
      <c r="J39" t="str">
        <f t="shared" si="0"/>
        <v>BAL Germany AG (XWBO:BAL)</v>
      </c>
    </row>
    <row r="40" spans="2:10" x14ac:dyDescent="0.25">
      <c r="B40" t="e">
        <v>#N/A</v>
      </c>
      <c r="C40" t="e">
        <v>#N/A</v>
      </c>
      <c r="D40" t="s">
        <v>11162</v>
      </c>
      <c r="J40" t="str">
        <f t="shared" si="0"/>
        <v>JO</v>
      </c>
    </row>
    <row r="41" spans="2:10" x14ac:dyDescent="0.25">
      <c r="B41" t="e">
        <v>#N/A</v>
      </c>
      <c r="C41" t="e">
        <v>#N/A</v>
      </c>
      <c r="D41" t="s">
        <v>11182</v>
      </c>
      <c r="J41" t="str">
        <f t="shared" si="0"/>
        <v>NIB HOLDINGS LTD (XASX:NHF)</v>
      </c>
    </row>
    <row r="42" spans="2:10" x14ac:dyDescent="0.25">
      <c r="B42" t="e">
        <v>#N/A</v>
      </c>
      <c r="C42" t="e">
        <v>#N/A</v>
      </c>
      <c r="D42" t="s">
        <v>11183</v>
      </c>
      <c r="J42" t="str">
        <f t="shared" si="0"/>
        <v>Sensys Gatso Group AB (XSTO:SGG)</v>
      </c>
    </row>
    <row r="43" spans="2:10" x14ac:dyDescent="0.25">
      <c r="B43" t="e">
        <v>#N/A</v>
      </c>
      <c r="C43" t="s">
        <v>5937</v>
      </c>
      <c r="D43" t="s">
        <v>11184</v>
      </c>
      <c r="J43" t="str">
        <f t="shared" si="0"/>
        <v>iShares GSCI Commodity Dynamic Roll Strategy ETF</v>
      </c>
    </row>
    <row r="44" spans="2:10" x14ac:dyDescent="0.25">
      <c r="B44" t="e">
        <v>#N/A</v>
      </c>
      <c r="C44" t="s">
        <v>197</v>
      </c>
      <c r="D44" t="s">
        <v>11185</v>
      </c>
      <c r="J44" t="str">
        <f t="shared" si="0"/>
        <v>Invesco DB Commodity Index Tracking Fund</v>
      </c>
    </row>
    <row r="45" spans="2:10" x14ac:dyDescent="0.25">
      <c r="B45" t="e">
        <v>#N/A</v>
      </c>
      <c r="C45" t="s">
        <v>795</v>
      </c>
      <c r="D45" t="s">
        <v>11186</v>
      </c>
      <c r="J45" t="str">
        <f t="shared" si="0"/>
        <v>United States Commodity Index Fund ETV</v>
      </c>
    </row>
    <row r="46" spans="2:10" x14ac:dyDescent="0.25">
      <c r="B46" t="e">
        <v>#N/A</v>
      </c>
      <c r="C46" t="s">
        <v>9420</v>
      </c>
      <c r="D46" t="s">
        <v>11187</v>
      </c>
      <c r="J46" t="str">
        <f t="shared" si="0"/>
        <v>Teucrium Agricultural Fund ETV</v>
      </c>
    </row>
    <row r="47" spans="2:10" x14ac:dyDescent="0.25">
      <c r="B47" t="e">
        <v>#N/A</v>
      </c>
      <c r="C47" t="e">
        <v>#N/A</v>
      </c>
      <c r="D47" t="s">
        <v>11165</v>
      </c>
      <c r="J47" t="str">
        <f t="shared" si="0"/>
        <v>FOIL</v>
      </c>
    </row>
    <row r="48" spans="2:10" x14ac:dyDescent="0.25">
      <c r="B48" t="e">
        <v>#N/A</v>
      </c>
      <c r="C48" t="e">
        <v>#N/A</v>
      </c>
      <c r="D48" t="s">
        <v>11188</v>
      </c>
      <c r="J48" t="str">
        <f t="shared" si="0"/>
        <v>JJC FI Multimercado Credito Privado</v>
      </c>
    </row>
    <row r="49" spans="2:10" x14ac:dyDescent="0.25">
      <c r="B49" t="e">
        <v>#N/A</v>
      </c>
      <c r="C49" t="e">
        <v>#N/A</v>
      </c>
      <c r="D49" t="s">
        <v>11189</v>
      </c>
      <c r="J49" t="str">
        <f t="shared" si="0"/>
        <v>iShares Global Agri Idx ETF (NEOE:COW)</v>
      </c>
    </row>
    <row r="50" spans="2:10" x14ac:dyDescent="0.25">
      <c r="B50" t="e">
        <v>#N/A</v>
      </c>
      <c r="C50" t="s">
        <v>7940</v>
      </c>
      <c r="D50" t="s">
        <v>11190</v>
      </c>
      <c r="J50" t="str">
        <f t="shared" si="0"/>
        <v>iShares Gold Trust Shares of the iShares Gold Trust</v>
      </c>
    </row>
    <row r="51" spans="2:10" x14ac:dyDescent="0.25">
      <c r="B51" t="e">
        <v>#N/A</v>
      </c>
      <c r="C51" t="s">
        <v>4316</v>
      </c>
      <c r="D51" t="s">
        <v>11191</v>
      </c>
      <c r="J51" t="str">
        <f t="shared" si="0"/>
        <v>iShares MSCI India ETF</v>
      </c>
    </row>
    <row r="52" spans="2:10" x14ac:dyDescent="0.25">
      <c r="B52" t="e">
        <v>#N/A</v>
      </c>
      <c r="C52" t="s">
        <v>8686</v>
      </c>
      <c r="D52" t="s">
        <v>11192</v>
      </c>
      <c r="J52" t="str">
        <f t="shared" si="0"/>
        <v>iShares S&amp;P 500 Growth ETF</v>
      </c>
    </row>
    <row r="53" spans="2:10" x14ac:dyDescent="0.25">
      <c r="B53" t="e">
        <v>#N/A</v>
      </c>
      <c r="C53" t="e">
        <v>#N/A</v>
      </c>
      <c r="D53" t="s">
        <v>11166</v>
      </c>
      <c r="J53" t="str">
        <f t="shared" si="0"/>
        <v>JHMS</v>
      </c>
    </row>
    <row r="54" spans="2:10" x14ac:dyDescent="0.25">
      <c r="B54" t="e">
        <v>#N/A</v>
      </c>
      <c r="C54" t="s">
        <v>7357</v>
      </c>
      <c r="D54" t="s">
        <v>11193</v>
      </c>
      <c r="J54" t="str">
        <f t="shared" si="0"/>
        <v>Invesco S&amp;P MidCap 400 Pure Growth ETF</v>
      </c>
    </row>
    <row r="55" spans="2:10" x14ac:dyDescent="0.25">
      <c r="B55" t="e">
        <v>#N/A</v>
      </c>
      <c r="C55" t="s">
        <v>7346</v>
      </c>
      <c r="D55" t="s">
        <v>11194</v>
      </c>
      <c r="J55" t="str">
        <f t="shared" si="0"/>
        <v>Invesco S&amp;P 500 Pure Growth ETF</v>
      </c>
    </row>
    <row r="56" spans="2:10" x14ac:dyDescent="0.25">
      <c r="B56" t="e">
        <v>#N/A</v>
      </c>
      <c r="C56" t="s">
        <v>7606</v>
      </c>
      <c r="D56" t="s">
        <v>11195</v>
      </c>
      <c r="J56" t="str">
        <f t="shared" si="0"/>
        <v>Invesco S&amp;P 500 High Dividend Low Volatility ETF</v>
      </c>
    </row>
    <row r="57" spans="2:10" x14ac:dyDescent="0.25">
      <c r="B57" t="e">
        <v>#N/A</v>
      </c>
      <c r="C57" t="s">
        <v>9724</v>
      </c>
      <c r="D57" t="s">
        <v>11196</v>
      </c>
      <c r="J57" t="str">
        <f t="shared" si="0"/>
        <v>Vanguard Small-Cap Growth ETF</v>
      </c>
    </row>
    <row r="58" spans="2:10" x14ac:dyDescent="0.25">
      <c r="B58" t="e">
        <v>#N/A</v>
      </c>
      <c r="C58" t="s">
        <v>8693</v>
      </c>
      <c r="D58" t="s">
        <v>11197</v>
      </c>
      <c r="J58" t="str">
        <f t="shared" si="0"/>
        <v>Vanguard U.S. Multifactor ETF</v>
      </c>
    </row>
    <row r="59" spans="2:10" x14ac:dyDescent="0.25">
      <c r="B59" t="e">
        <v>#N/A</v>
      </c>
      <c r="C59" t="s">
        <v>9143</v>
      </c>
      <c r="D59" t="s">
        <v>11198</v>
      </c>
      <c r="J59" t="str">
        <f t="shared" si="0"/>
        <v>Vanguard U.S. Momentum Factor ETF</v>
      </c>
    </row>
    <row r="60" spans="2:10" x14ac:dyDescent="0.25">
      <c r="B60" t="e">
        <v>#N/A</v>
      </c>
      <c r="C60" t="s">
        <v>9139</v>
      </c>
      <c r="D60" t="s">
        <v>11199</v>
      </c>
      <c r="J60" t="str">
        <f t="shared" si="0"/>
        <v>Vanguard U.S. Minimum Volatility ETF</v>
      </c>
    </row>
    <row r="61" spans="2:10" x14ac:dyDescent="0.25">
      <c r="B61" t="e">
        <v>#N/A</v>
      </c>
      <c r="C61" t="s">
        <v>9147</v>
      </c>
      <c r="D61" t="s">
        <v>11200</v>
      </c>
      <c r="J61" t="str">
        <f t="shared" si="0"/>
        <v>Vanguard U.S. Quality Factor ETF</v>
      </c>
    </row>
    <row r="62" spans="2:10" x14ac:dyDescent="0.25">
      <c r="B62" t="e">
        <v>#N/A</v>
      </c>
      <c r="C62" t="s">
        <v>9141</v>
      </c>
      <c r="D62" t="s">
        <v>11201</v>
      </c>
      <c r="J62" t="str">
        <f t="shared" si="0"/>
        <v>Vanguard U.S. Value Factor ETF</v>
      </c>
    </row>
    <row r="63" spans="2:10" x14ac:dyDescent="0.25">
      <c r="B63" t="e">
        <v>#N/A</v>
      </c>
      <c r="C63" t="s">
        <v>8959</v>
      </c>
      <c r="D63" t="s">
        <v>11202</v>
      </c>
      <c r="J63" t="str">
        <f t="shared" si="0"/>
        <v>iShares MSCI USA Value Factor ETF</v>
      </c>
    </row>
    <row r="64" spans="2:10" x14ac:dyDescent="0.25">
      <c r="B64" t="e">
        <v>#N/A</v>
      </c>
      <c r="C64" t="s">
        <v>9708</v>
      </c>
      <c r="D64" t="s">
        <v>11203</v>
      </c>
      <c r="J64" t="str">
        <f t="shared" si="0"/>
        <v>Vanguard Mid-Cap Growth ETF</v>
      </c>
    </row>
    <row r="65" spans="2:10" x14ac:dyDescent="0.25">
      <c r="B65" t="e">
        <v>#N/A</v>
      </c>
      <c r="C65" t="s">
        <v>9889</v>
      </c>
      <c r="D65" t="s">
        <v>11204</v>
      </c>
      <c r="J65" t="str">
        <f t="shared" si="0"/>
        <v>Vanguard Growth ETF</v>
      </c>
    </row>
    <row r="66" spans="2:10" x14ac:dyDescent="0.25">
      <c r="B66" t="e">
        <v>#N/A</v>
      </c>
      <c r="C66" t="s">
        <v>9994</v>
      </c>
      <c r="D66" t="s">
        <v>11205</v>
      </c>
      <c r="J66" t="str">
        <f t="shared" si="0"/>
        <v>iShares Core S&amp;P Total U.S. Stock Market ETF</v>
      </c>
    </row>
    <row r="67" spans="2:10" x14ac:dyDescent="0.25">
      <c r="B67" t="e">
        <v>#N/A</v>
      </c>
      <c r="C67" t="s">
        <v>3595</v>
      </c>
      <c r="D67" t="s">
        <v>11206</v>
      </c>
      <c r="J67" t="str">
        <f t="shared" si="0"/>
        <v>iShares MSCI Emerging Index Fund</v>
      </c>
    </row>
    <row r="68" spans="2:10" x14ac:dyDescent="0.25">
      <c r="B68" t="e">
        <v>#N/A</v>
      </c>
      <c r="C68" t="s">
        <v>9269</v>
      </c>
      <c r="D68" t="s">
        <v>11207</v>
      </c>
      <c r="J68" t="str">
        <f t="shared" si="0"/>
        <v>Schwab Emerging Markets Equity ETF</v>
      </c>
    </row>
    <row r="69" spans="2:10" x14ac:dyDescent="0.25">
      <c r="B69" t="e">
        <v>#N/A</v>
      </c>
      <c r="C69" t="s">
        <v>7925</v>
      </c>
      <c r="D69" t="s">
        <v>11208</v>
      </c>
      <c r="J69" t="str">
        <f t="shared" si="0"/>
        <v>iShares MSCI Emerging Markets Min Vol Factor ETF</v>
      </c>
    </row>
    <row r="70" spans="2:10" x14ac:dyDescent="0.25">
      <c r="B70" t="e">
        <v>#N/A</v>
      </c>
      <c r="C70" t="e">
        <v>#N/A</v>
      </c>
      <c r="D70" t="s">
        <v>11209</v>
      </c>
      <c r="J70" t="str">
        <f t="shared" si="0"/>
        <v>Vanguard Emerging Markets Select Stock;Investor</v>
      </c>
    </row>
    <row r="71" spans="2:10" x14ac:dyDescent="0.25">
      <c r="B71" t="e">
        <v>#N/A</v>
      </c>
      <c r="C71" t="s">
        <v>3537</v>
      </c>
      <c r="D71" t="s">
        <v>11210</v>
      </c>
      <c r="J71" t="str">
        <f t="shared" si="0"/>
        <v>iShares China Large-Cap ETF</v>
      </c>
    </row>
    <row r="72" spans="2:10" x14ac:dyDescent="0.25">
      <c r="B72" t="e">
        <v>#N/A</v>
      </c>
      <c r="C72" t="s">
        <v>9784</v>
      </c>
      <c r="D72" t="s">
        <v>11211</v>
      </c>
      <c r="J72" t="str">
        <f t="shared" si="0"/>
        <v>Vanguard Total World Stock Index ETF</v>
      </c>
    </row>
    <row r="73" spans="2:10" x14ac:dyDescent="0.25">
      <c r="B73" t="e">
        <v>#N/A</v>
      </c>
      <c r="C73" t="s">
        <v>8378</v>
      </c>
      <c r="D73" t="s">
        <v>11212</v>
      </c>
      <c r="J73" t="str">
        <f t="shared" si="0"/>
        <v>iShares Convertible Bond ETF</v>
      </c>
    </row>
    <row r="74" spans="2:10" x14ac:dyDescent="0.25">
      <c r="B74" t="e">
        <v>#N/A</v>
      </c>
      <c r="C74" t="s">
        <v>8037</v>
      </c>
      <c r="D74" t="s">
        <v>11213</v>
      </c>
      <c r="J74" t="str">
        <f t="shared" si="0"/>
        <v>VanEck Fallen Angel High Yield Bond ETF</v>
      </c>
    </row>
    <row r="75" spans="2:10" x14ac:dyDescent="0.25">
      <c r="B75" t="e">
        <v>#N/A</v>
      </c>
      <c r="C75" t="s">
        <v>8046</v>
      </c>
      <c r="D75" t="s">
        <v>11214</v>
      </c>
      <c r="J75" t="str">
        <f t="shared" si="0"/>
        <v>iShares Fallen Angels USD Bond ETF</v>
      </c>
    </row>
    <row r="76" spans="2:10" x14ac:dyDescent="0.25">
      <c r="B76" t="e">
        <v>#N/A</v>
      </c>
      <c r="C76" t="s">
        <v>5849</v>
      </c>
      <c r="D76" t="s">
        <v>11215</v>
      </c>
      <c r="J76" t="str">
        <f t="shared" si="0"/>
        <v>iShares iBoxx $ High Yield Corporate Bond ETF</v>
      </c>
    </row>
    <row r="77" spans="2:10" x14ac:dyDescent="0.25">
      <c r="B77" t="e">
        <v>#N/A</v>
      </c>
      <c r="C77" t="s">
        <v>6619</v>
      </c>
      <c r="D77" t="s">
        <v>11216</v>
      </c>
      <c r="J77" t="str">
        <f t="shared" si="0"/>
        <v>SPDR Bloomberg High Yield Bond ETF</v>
      </c>
    </row>
    <row r="78" spans="2:10" x14ac:dyDescent="0.25">
      <c r="B78" t="e">
        <v>#N/A</v>
      </c>
      <c r="C78" t="s">
        <v>9103</v>
      </c>
      <c r="D78" t="s">
        <v>11217</v>
      </c>
      <c r="J78" t="str">
        <f t="shared" si="0"/>
        <v>iShares iBoxx $ Investment Grade Corporate Bond ETF</v>
      </c>
    </row>
    <row r="79" spans="2:10" x14ac:dyDescent="0.25">
      <c r="B79" t="e">
        <v>#N/A</v>
      </c>
      <c r="C79" t="s">
        <v>9968</v>
      </c>
      <c r="D79" t="s">
        <v>11218</v>
      </c>
      <c r="J79" t="str">
        <f t="shared" si="0"/>
        <v>SPDR Portfolio Corporate Bond ETF</v>
      </c>
    </row>
    <row r="80" spans="2:10" x14ac:dyDescent="0.25">
      <c r="B80" t="e">
        <v>#N/A</v>
      </c>
      <c r="C80" t="s">
        <v>9966</v>
      </c>
      <c r="D80" t="s">
        <v>11219</v>
      </c>
      <c r="J80" t="str">
        <f t="shared" si="0"/>
        <v>Vanguard Intermediate-Term Corporate Bond ETF</v>
      </c>
    </row>
    <row r="81" spans="2:10" x14ac:dyDescent="0.25">
      <c r="B81" t="e">
        <v>#N/A</v>
      </c>
      <c r="C81" t="s">
        <v>9961</v>
      </c>
      <c r="D81" t="s">
        <v>11220</v>
      </c>
      <c r="J81" t="str">
        <f t="shared" si="0"/>
        <v>Vanguard Total Corporate Bond ETF</v>
      </c>
    </row>
    <row r="82" spans="2:10" x14ac:dyDescent="0.25">
      <c r="B82" t="e">
        <v>#N/A</v>
      </c>
      <c r="C82" t="s">
        <v>8979</v>
      </c>
      <c r="D82" t="s">
        <v>11221</v>
      </c>
      <c r="J82" t="str">
        <f t="shared" si="0"/>
        <v>iShares 7-10 Year Treasury Bond ETF</v>
      </c>
    </row>
    <row r="83" spans="2:10" x14ac:dyDescent="0.25">
      <c r="B83" t="e">
        <v>#N/A</v>
      </c>
      <c r="C83" t="s">
        <v>9943</v>
      </c>
      <c r="D83" t="s">
        <v>11222</v>
      </c>
      <c r="J83" t="str">
        <f t="shared" si="0"/>
        <v>Schwab U.S. TIPS ETF</v>
      </c>
    </row>
    <row r="84" spans="2:10" x14ac:dyDescent="0.25">
      <c r="B84" t="e">
        <v>#N/A</v>
      </c>
      <c r="C84" t="s">
        <v>8922</v>
      </c>
      <c r="D84" t="s">
        <v>11223</v>
      </c>
      <c r="J84" t="str">
        <f t="shared" si="0"/>
        <v>iShares 1-3 Year Treasury Bond ETF</v>
      </c>
    </row>
    <row r="85" spans="2:10" x14ac:dyDescent="0.25">
      <c r="B85" t="e">
        <v>#N/A</v>
      </c>
      <c r="C85" t="s">
        <v>9954</v>
      </c>
      <c r="D85" t="s">
        <v>11224</v>
      </c>
      <c r="J85" t="str">
        <f t="shared" si="0"/>
        <v>Vanguard Intermediate-Term Treasury ETF</v>
      </c>
    </row>
  </sheetData>
  <sortState xmlns:xlrd2="http://schemas.microsoft.com/office/spreadsheetml/2017/richdata2" ref="A28:D85">
    <sortCondition ref="B28:B8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118D7-6174-4DA9-9BF4-7A8FF7E0F30D}">
  <dimension ref="A2:S141"/>
  <sheetViews>
    <sheetView topLeftCell="A59" workbookViewId="0">
      <selection activeCell="D58" sqref="D58"/>
    </sheetView>
  </sheetViews>
  <sheetFormatPr defaultRowHeight="15" x14ac:dyDescent="0.25"/>
  <cols>
    <col min="1" max="1" width="39.7109375" customWidth="1"/>
    <col min="3" max="3" width="27.42578125" bestFit="1" customWidth="1"/>
    <col min="4" max="4" width="58" bestFit="1" customWidth="1"/>
    <col min="5" max="5" width="13.28515625" bestFit="1" customWidth="1"/>
    <col min="6" max="6" width="9.85546875" bestFit="1" customWidth="1"/>
    <col min="9" max="12" width="9.85546875" bestFit="1" customWidth="1"/>
    <col min="13" max="13" width="8.42578125" bestFit="1" customWidth="1"/>
    <col min="14" max="14" width="9.85546875" bestFit="1" customWidth="1"/>
    <col min="15" max="16" width="12.140625" bestFit="1" customWidth="1"/>
    <col min="17" max="17" width="17.28515625" bestFit="1" customWidth="1"/>
    <col min="18" max="18" width="16.42578125" bestFit="1" customWidth="1"/>
  </cols>
  <sheetData>
    <row r="2" spans="1:19" x14ac:dyDescent="0.25">
      <c r="A2" t="s">
        <v>10527</v>
      </c>
    </row>
    <row r="3" spans="1:19" s="33" customFormat="1" ht="30" customHeight="1" x14ac:dyDescent="0.25">
      <c r="A3" s="61" t="s">
        <v>10528</v>
      </c>
      <c r="B3" s="61"/>
      <c r="C3" s="61"/>
      <c r="D3" s="61"/>
      <c r="E3" s="61"/>
      <c r="F3" s="61"/>
      <c r="G3" s="61"/>
      <c r="H3" s="61"/>
      <c r="I3" s="61"/>
      <c r="J3" s="61"/>
      <c r="K3" s="61"/>
      <c r="L3" s="61"/>
      <c r="M3" s="61"/>
      <c r="N3" s="61"/>
      <c r="O3" s="61"/>
      <c r="P3" s="61"/>
      <c r="Q3" s="61"/>
    </row>
    <row r="4" spans="1:19" x14ac:dyDescent="0.25">
      <c r="A4" t="s">
        <v>0</v>
      </c>
      <c r="B4" t="s">
        <v>10078</v>
      </c>
      <c r="D4" t="s">
        <v>10078</v>
      </c>
      <c r="E4" s="29" t="s">
        <v>3</v>
      </c>
      <c r="F4" s="29" t="s">
        <v>4</v>
      </c>
      <c r="G4" s="30" t="s">
        <v>5</v>
      </c>
      <c r="H4" s="29" t="s">
        <v>6</v>
      </c>
      <c r="I4" s="29" t="s">
        <v>7</v>
      </c>
      <c r="J4" s="29" t="s">
        <v>8</v>
      </c>
      <c r="K4" s="29" t="s">
        <v>9</v>
      </c>
      <c r="L4" s="29" t="s">
        <v>10</v>
      </c>
      <c r="M4" s="29" t="s">
        <v>11</v>
      </c>
      <c r="N4" s="29" t="s">
        <v>12</v>
      </c>
      <c r="O4" s="28" t="s">
        <v>13</v>
      </c>
      <c r="P4" s="28" t="s">
        <v>14</v>
      </c>
      <c r="Q4" s="29" t="s">
        <v>18</v>
      </c>
      <c r="R4" s="28" t="s">
        <v>19</v>
      </c>
    </row>
    <row r="5" spans="1:19" x14ac:dyDescent="0.25">
      <c r="A5" t="s">
        <v>10618</v>
      </c>
      <c r="B5" t="s">
        <v>10619</v>
      </c>
      <c r="C5" t="s">
        <v>10966</v>
      </c>
      <c r="D5" t="e" vm="3876">
        <v>#VALUE!</v>
      </c>
      <c r="E5" s="31" cm="1">
        <f t="array" aca="1" ref="E5" ca="1">_FV(D5,"Last trade time",TRUE)</f>
        <v>45824.840277812502</v>
      </c>
      <c r="F5" s="23" cm="1">
        <f t="array" aca="1" ref="F5" ca="1">_FV(D5,"Price")</f>
        <v>64.319999999999993</v>
      </c>
      <c r="G5" s="27" cm="1">
        <f t="array" aca="1" ref="G5" ca="1">_FV(D5,"Change (%)",TRUE)</f>
        <v>7.9920000000000008E-3</v>
      </c>
      <c r="H5" s="26" cm="1">
        <f t="array" aca="1" ref="H5" ca="1">_FV(D5,"Change")</f>
        <v>0.51</v>
      </c>
      <c r="I5" s="23" cm="1">
        <f t="array" aca="1" ref="I5" ca="1">_FV(D5,"Open")</f>
        <v>64.25</v>
      </c>
      <c r="J5" s="23" cm="1">
        <f t="array" aca="1" ref="J5" ca="1">_FV(D5,"Low")</f>
        <v>63.48</v>
      </c>
      <c r="K5" s="23" cm="1">
        <f t="array" aca="1" ref="K5" ca="1">_FV(D5,"High")</f>
        <v>64.379199999999997</v>
      </c>
      <c r="L5" s="23" cm="1">
        <f t="array" aca="1" ref="L5" ca="1">_FV(D5,"Previous close",TRUE)</f>
        <v>63.81</v>
      </c>
      <c r="M5" s="23" cm="1">
        <f t="array" aca="1" ref="M5" ca="1">_FV(D5,"52 week low",TRUE)</f>
        <v>58.83</v>
      </c>
      <c r="N5" s="23" cm="1">
        <f t="array" aca="1" ref="N5" ca="1">_FV(D5,"52 week high",TRUE)</f>
        <v>92.444999999999993</v>
      </c>
      <c r="O5" s="8" cm="1">
        <f t="array" aca="1" ref="O5" ca="1">_FV(D5,"Volume")</f>
        <v>1551842</v>
      </c>
      <c r="P5" s="7" cm="1">
        <f t="array" aca="1" ref="P5" ca="1">_FV(D5,"Volume average",TRUE)</f>
        <v>1945695</v>
      </c>
      <c r="Q5" s="25"/>
      <c r="R5" s="24" cm="1">
        <f t="array" aca="1" ref="R5" ca="1">_FV(D5,"Market cap",TRUE)</f>
        <v>9140450879</v>
      </c>
      <c r="S5" s="25"/>
    </row>
    <row r="6" spans="1:19" x14ac:dyDescent="0.25">
      <c r="A6" t="s">
        <v>10626</v>
      </c>
      <c r="B6" t="s">
        <v>10627</v>
      </c>
      <c r="C6" t="s">
        <v>10966</v>
      </c>
      <c r="D6" t="e" vm="3877">
        <v>#VALUE!</v>
      </c>
      <c r="E6" s="31" cm="1">
        <f t="array" aca="1" ref="E6" ca="1">_FV(D6,"Last trade time",TRUE)</f>
        <v>45824.93123561328</v>
      </c>
      <c r="F6" s="23" cm="1">
        <f t="array" aca="1" ref="F6" ca="1">_FV(D6,"Price")</f>
        <v>134.01</v>
      </c>
      <c r="G6" s="27" cm="1">
        <f t="array" aca="1" ref="G6" ca="1">_FV(D6,"Change (%)",TRUE)</f>
        <v>-1.1871E-2</v>
      </c>
      <c r="H6" s="26" cm="1">
        <f t="array" aca="1" ref="H6" ca="1">_FV(D6,"Change")</f>
        <v>-1.61</v>
      </c>
      <c r="I6" s="23" cm="1">
        <f t="array" aca="1" ref="I6" ca="1">_FV(D6,"Open")</f>
        <v>135.56</v>
      </c>
      <c r="J6" s="23" cm="1">
        <f t="array" aca="1" ref="J6" ca="1">_FV(D6,"Low")</f>
        <v>133.30500000000001</v>
      </c>
      <c r="K6" s="23" cm="1">
        <f t="array" aca="1" ref="K6" ca="1">_FV(D6,"High")</f>
        <v>136.41</v>
      </c>
      <c r="L6" s="23" cm="1">
        <f t="array" aca="1" ref="L6" ca="1">_FV(D6,"Previous close",TRUE)</f>
        <v>135.62</v>
      </c>
      <c r="M6" s="23" cm="1">
        <f t="array" aca="1" ref="M6" ca="1">_FV(D6,"52 week low",TRUE)</f>
        <v>99.71</v>
      </c>
      <c r="N6" s="23" cm="1">
        <f t="array" aca="1" ref="N6" ca="1">_FV(D6,"52 week high",TRUE)</f>
        <v>141.22999999999999</v>
      </c>
      <c r="O6" s="8" cm="1">
        <f t="array" aca="1" ref="O6" ca="1">_FV(D6,"Volume")</f>
        <v>5084061</v>
      </c>
      <c r="P6" s="7" cm="1">
        <f t="array" aca="1" ref="P6" ca="1">_FV(D6,"Volume average",TRUE)</f>
        <v>5837233</v>
      </c>
      <c r="Q6" s="25"/>
      <c r="R6" s="24" cm="1">
        <f t="array" aca="1" ref="R6" ca="1">_FV(D6,"Market cap",TRUE)</f>
        <v>233155422359</v>
      </c>
    </row>
    <row r="7" spans="1:19" x14ac:dyDescent="0.25">
      <c r="A7" t="s">
        <v>10567</v>
      </c>
      <c r="B7" t="s">
        <v>10568</v>
      </c>
      <c r="C7" t="s">
        <v>10966</v>
      </c>
      <c r="D7" t="e" vm="3878">
        <v>#VALUE!</v>
      </c>
      <c r="E7" s="31" cm="1">
        <f t="array" aca="1" ref="E7" ca="1">_FV(D7,"Last trade time",TRUE)</f>
        <v>45824.939590543749</v>
      </c>
      <c r="F7" s="23" cm="1">
        <f t="array" aca="1" ref="F7" ca="1">_FV(D7,"Price")</f>
        <v>190.98</v>
      </c>
      <c r="G7" s="27" cm="1">
        <f t="array" aca="1" ref="G7" ca="1">_FV(D7,"Change (%)",TRUE)</f>
        <v>-5.2329999999999998E-4</v>
      </c>
      <c r="H7" s="26" cm="1">
        <f t="array" aca="1" ref="H7" ca="1">_FV(D7,"Change")</f>
        <v>-0.1</v>
      </c>
      <c r="I7" s="23" cm="1">
        <f t="array" aca="1" ref="I7" ca="1">_FV(D7,"Open")</f>
        <v>190.9</v>
      </c>
      <c r="J7" s="23" cm="1">
        <f t="array" aca="1" ref="J7" ca="1">_FV(D7,"Low")</f>
        <v>188.93</v>
      </c>
      <c r="K7" s="23" cm="1">
        <f t="array" aca="1" ref="K7" ca="1">_FV(D7,"High")</f>
        <v>191.65809999999999</v>
      </c>
      <c r="L7" s="23" cm="1">
        <f t="array" aca="1" ref="L7" ca="1">_FV(D7,"Previous close",TRUE)</f>
        <v>191.08</v>
      </c>
      <c r="M7" s="23" cm="1">
        <f t="array" aca="1" ref="M7" ca="1">_FV(D7,"52 week low",TRUE)</f>
        <v>163.52000000000001</v>
      </c>
      <c r="N7" s="23" cm="1">
        <f t="array" aca="1" ref="N7" ca="1">_FV(D7,"52 week high",TRUE)</f>
        <v>218.66</v>
      </c>
      <c r="O7" s="8" cm="1">
        <f t="array" aca="1" ref="O7" ca="1">_FV(D7,"Volume")</f>
        <v>4203633</v>
      </c>
      <c r="P7" s="7" cm="1">
        <f t="array" aca="1" ref="P7" ca="1">_FV(D7,"Volume average",TRUE)</f>
        <v>6230964</v>
      </c>
      <c r="Q7" s="25"/>
      <c r="R7" s="24" cm="1">
        <f t="array" aca="1" ref="R7" ca="1">_FV(D7,"Market cap",TRUE)</f>
        <v>337347644940</v>
      </c>
      <c r="S7" s="25"/>
    </row>
    <row r="8" spans="1:19" x14ac:dyDescent="0.25">
      <c r="A8" t="s">
        <v>10608</v>
      </c>
      <c r="B8" t="s">
        <v>10609</v>
      </c>
      <c r="C8" t="s">
        <v>10966</v>
      </c>
      <c r="D8" t="e" vm="3879">
        <v>#VALUE!</v>
      </c>
      <c r="E8" s="31" cm="1">
        <f t="array" aca="1" ref="E8" ca="1">_FV(D8,"Last trade time",TRUE)</f>
        <v>45824.926249652344</v>
      </c>
      <c r="F8" s="23" cm="1">
        <f t="array" aca="1" ref="F8" ca="1">_FV(D8,"Price")</f>
        <v>102.72</v>
      </c>
      <c r="G8" s="27" cm="1">
        <f t="array" aca="1" ref="G8" ca="1">_FV(D8,"Change (%)",TRUE)</f>
        <v>5.2849999999999998E-3</v>
      </c>
      <c r="H8" s="26" cm="1">
        <f t="array" aca="1" ref="H8" ca="1">_FV(D8,"Change")</f>
        <v>0.54</v>
      </c>
      <c r="I8" s="23" cm="1">
        <f t="array" aca="1" ref="I8" ca="1">_FV(D8,"Open")</f>
        <v>102.77</v>
      </c>
      <c r="J8" s="23" cm="1">
        <f t="array" aca="1" ref="J8" ca="1">_FV(D8,"Low")</f>
        <v>102.33</v>
      </c>
      <c r="K8" s="23" cm="1">
        <f t="array" aca="1" ref="K8" ca="1">_FV(D8,"High")</f>
        <v>103.28</v>
      </c>
      <c r="L8" s="23" cm="1">
        <f t="array" aca="1" ref="L8" ca="1">_FV(D8,"Previous close",TRUE)</f>
        <v>102.18</v>
      </c>
      <c r="M8" s="23" cm="1">
        <f t="array" aca="1" ref="M8" ca="1">_FV(D8,"52 week low",TRUE)</f>
        <v>86.55</v>
      </c>
      <c r="N8" s="23" cm="1">
        <f t="array" aca="1" ref="N8" ca="1">_FV(D8,"52 week high",TRUE)</f>
        <v>115.5</v>
      </c>
      <c r="O8" s="8" cm="1">
        <f t="array" aca="1" ref="O8" ca="1">_FV(D8,"Volume")</f>
        <v>2160819</v>
      </c>
      <c r="P8" s="7" cm="1">
        <f t="array" aca="1" ref="P8" ca="1">_FV(D8,"Volume average",TRUE)</f>
        <v>2016139</v>
      </c>
      <c r="Q8" s="25"/>
      <c r="R8" s="24" cm="1">
        <f t="array" aca="1" ref="R8" ca="1">_FV(D8,"Market cap",TRUE)</f>
        <v>55535054400</v>
      </c>
    </row>
    <row r="9" spans="1:19" x14ac:dyDescent="0.25">
      <c r="A9" t="s">
        <v>10592</v>
      </c>
      <c r="B9" t="s">
        <v>10593</v>
      </c>
      <c r="C9" t="s">
        <v>10966</v>
      </c>
      <c r="D9" t="e" vm="3880">
        <v>#VALUE!</v>
      </c>
      <c r="E9" s="31" cm="1">
        <f t="array" aca="1" ref="E9" ca="1">_FV(D9,"Last trade time",TRUE)</f>
        <v>45824.894444594531</v>
      </c>
      <c r="F9" s="23" cm="1">
        <f t="array" aca="1" ref="F9" ca="1">_FV(D9,"Price")</f>
        <v>280.43</v>
      </c>
      <c r="G9" s="27" cm="1">
        <f t="array" aca="1" ref="G9" ca="1">_FV(D9,"Change (%)",TRUE)</f>
        <v>2.14E-4</v>
      </c>
      <c r="H9" s="26" cm="1">
        <f t="array" aca="1" ref="H9" ca="1">_FV(D9,"Change")</f>
        <v>0.06</v>
      </c>
      <c r="I9" s="23" cm="1">
        <f t="array" aca="1" ref="I9" ca="1">_FV(D9,"Open")</f>
        <v>283.07</v>
      </c>
      <c r="J9" s="23" cm="1">
        <f t="array" aca="1" ref="J9" ca="1">_FV(D9,"Low")</f>
        <v>278.76</v>
      </c>
      <c r="K9" s="23" cm="1">
        <f t="array" aca="1" ref="K9" ca="1">_FV(D9,"High")</f>
        <v>284.0043</v>
      </c>
      <c r="L9" s="23" cm="1">
        <f t="array" aca="1" ref="L9" ca="1">_FV(D9,"Previous close",TRUE)</f>
        <v>280.37</v>
      </c>
      <c r="M9" s="23" cm="1">
        <f t="array" aca="1" ref="M9" ca="1">_FV(D9,"52 week low",TRUE)</f>
        <v>243.69210000000001</v>
      </c>
      <c r="N9" s="23" cm="1">
        <f t="array" aca="1" ref="N9" ca="1">_FV(D9,"52 week high",TRUE)</f>
        <v>341.14</v>
      </c>
      <c r="O9" s="8" cm="1">
        <f t="array" aca="1" ref="O9" ca="1">_FV(D9,"Volume")</f>
        <v>889365</v>
      </c>
      <c r="P9" s="7" cm="1">
        <f t="array" aca="1" ref="P9" ca="1">_FV(D9,"Volume average",TRUE)</f>
        <v>1123748</v>
      </c>
      <c r="Q9" s="25"/>
      <c r="R9" s="24" cm="1">
        <f t="array" aca="1" ref="R9" ca="1">_FV(D9,"Market cap",TRUE)</f>
        <v>62408070006</v>
      </c>
      <c r="S9" s="25"/>
    </row>
    <row r="10" spans="1:19" x14ac:dyDescent="0.25">
      <c r="A10" t="s">
        <v>10588</v>
      </c>
      <c r="B10" t="s">
        <v>10589</v>
      </c>
      <c r="C10" t="s">
        <v>10966</v>
      </c>
      <c r="D10" t="e" vm="3881">
        <v>#VALUE!</v>
      </c>
      <c r="E10" s="31" cm="1">
        <f t="array" aca="1" ref="E10" ca="1">_FV(D10,"Last trade time",TRUE)</f>
        <v>45824.922805231246</v>
      </c>
      <c r="F10" s="23" cm="1">
        <f t="array" aca="1" ref="F10" ca="1">_FV(D10,"Price")</f>
        <v>60.96</v>
      </c>
      <c r="G10" s="27" cm="1">
        <f t="array" aca="1" ref="G10" ca="1">_FV(D10,"Change (%)",TRUE)</f>
        <v>3.9529999999999999E-3</v>
      </c>
      <c r="H10" s="26" cm="1">
        <f t="array" aca="1" ref="H10" ca="1">_FV(D10,"Change")</f>
        <v>0.24</v>
      </c>
      <c r="I10" s="23" cm="1">
        <f t="array" aca="1" ref="I10" ca="1">_FV(D10,"Open")</f>
        <v>62</v>
      </c>
      <c r="J10" s="23" cm="1">
        <f t="array" aca="1" ref="J10" ca="1">_FV(D10,"Low")</f>
        <v>60.7</v>
      </c>
      <c r="K10" s="23" cm="1">
        <f t="array" aca="1" ref="K10" ca="1">_FV(D10,"High")</f>
        <v>62.23</v>
      </c>
      <c r="L10" s="23" cm="1">
        <f t="array" aca="1" ref="L10" ca="1">_FV(D10,"Previous close",TRUE)</f>
        <v>60.72</v>
      </c>
      <c r="M10" s="23" cm="1">
        <f t="array" aca="1" ref="M10" ca="1">_FV(D10,"52 week low",TRUE)</f>
        <v>49.430300000000003</v>
      </c>
      <c r="N10" s="23" cm="1">
        <f t="array" aca="1" ref="N10" ca="1">_FV(D10,"52 week high",TRUE)</f>
        <v>113.91</v>
      </c>
      <c r="O10" s="8" cm="1">
        <f t="array" aca="1" ref="O10" ca="1">_FV(D10,"Volume")</f>
        <v>2330120</v>
      </c>
      <c r="P10" s="7" cm="1">
        <f t="array" aca="1" ref="P10" ca="1">_FV(D10,"Volume average",TRUE)</f>
        <v>3455270</v>
      </c>
      <c r="Q10" s="25"/>
      <c r="R10" s="24" cm="1">
        <f t="array" aca="1" ref="R10" ca="1">_FV(D10,"Market cap",TRUE)</f>
        <v>7172608464</v>
      </c>
    </row>
    <row r="11" spans="1:19" x14ac:dyDescent="0.25">
      <c r="A11" t="s">
        <v>10535</v>
      </c>
      <c r="B11" t="s">
        <v>10536</v>
      </c>
      <c r="C11" t="s">
        <v>10966</v>
      </c>
      <c r="D11" t="e" vm="3882">
        <v>#VALUE!</v>
      </c>
      <c r="E11" s="31" cm="1">
        <f t="array" aca="1" ref="E11" ca="1">_FV(D11,"Last trade time",TRUE)</f>
        <v>45824.938095185156</v>
      </c>
      <c r="F11" s="23" cm="1">
        <f t="array" aca="1" ref="F11" ca="1">_FV(D11,"Price")</f>
        <v>9.1999999999999993</v>
      </c>
      <c r="G11" s="27" cm="1">
        <f t="array" aca="1" ref="G11" ca="1">_FV(D11,"Change (%)",TRUE)</f>
        <v>1.0989000000000001E-2</v>
      </c>
      <c r="H11" s="26" cm="1">
        <f t="array" aca="1" ref="H11" ca="1">_FV(D11,"Change")</f>
        <v>0.1</v>
      </c>
      <c r="I11" s="23" cm="1">
        <f t="array" aca="1" ref="I11" ca="1">_FV(D11,"Open")</f>
        <v>9.11</v>
      </c>
      <c r="J11" s="23" cm="1">
        <f t="array" aca="1" ref="J11" ca="1">_FV(D11,"Low")</f>
        <v>9.1</v>
      </c>
      <c r="K11" s="23" cm="1">
        <f t="array" aca="1" ref="K11" ca="1">_FV(D11,"High")</f>
        <v>9.2200000000000006</v>
      </c>
      <c r="L11" s="23" cm="1">
        <f t="array" aca="1" ref="L11" ca="1">_FV(D11,"Previous close",TRUE)</f>
        <v>9.1</v>
      </c>
      <c r="M11" s="23" cm="1">
        <f t="array" aca="1" ref="M11" ca="1">_FV(D11,"52 week low",TRUE)</f>
        <v>8.3699999999999992</v>
      </c>
      <c r="N11" s="23" cm="1">
        <f t="array" aca="1" ref="N11" ca="1">_FV(D11,"52 week high",TRUE)</f>
        <v>11.48</v>
      </c>
      <c r="O11" s="8" cm="1">
        <f t="array" aca="1" ref="O11" ca="1">_FV(D11,"Volume")</f>
        <v>18916701</v>
      </c>
      <c r="P11" s="7" cm="1">
        <f t="array" aca="1" ref="P11" ca="1">_FV(D11,"Volume average",TRUE)</f>
        <v>26515314</v>
      </c>
      <c r="Q11" s="25"/>
      <c r="R11" s="24" cm="1">
        <f t="array" aca="1" ref="R11" ca="1">_FV(D11,"Market cap",TRUE)</f>
        <v>21209155600</v>
      </c>
      <c r="S11" s="25"/>
    </row>
    <row r="12" spans="1:19" x14ac:dyDescent="0.25">
      <c r="A12" t="s">
        <v>10553</v>
      </c>
      <c r="B12" t="s">
        <v>10554</v>
      </c>
      <c r="C12" t="s">
        <v>10966</v>
      </c>
      <c r="D12" t="e" vm="3883">
        <v>#VALUE!</v>
      </c>
      <c r="E12" s="31" cm="1">
        <f t="array" aca="1" ref="E12" ca="1">_FV(D12,"Last trade time",TRUE)</f>
        <v>45824.937734548439</v>
      </c>
      <c r="F12" s="23" cm="1">
        <f t="array" aca="1" ref="F12" ca="1">_FV(D12,"Price")</f>
        <v>54.18</v>
      </c>
      <c r="G12" s="27" cm="1">
        <f t="array" aca="1" ref="G12" ca="1">_FV(D12,"Change (%)",TRUE)</f>
        <v>4.1923000000000002E-2</v>
      </c>
      <c r="H12" s="26" cm="1">
        <f t="array" aca="1" ref="H12" ca="1">_FV(D12,"Change")</f>
        <v>2.1800000000000002</v>
      </c>
      <c r="I12" s="23" cm="1">
        <f t="array" aca="1" ref="I12" ca="1">_FV(D12,"Open")</f>
        <v>52.29</v>
      </c>
      <c r="J12" s="23" cm="1">
        <f t="array" aca="1" ref="J12" ca="1">_FV(D12,"Low")</f>
        <v>52.25</v>
      </c>
      <c r="K12" s="23" cm="1">
        <f t="array" aca="1" ref="K12" ca="1">_FV(D12,"High")</f>
        <v>54.64</v>
      </c>
      <c r="L12" s="23" cm="1">
        <f t="array" aca="1" ref="L12" ca="1">_FV(D12,"Previous close",TRUE)</f>
        <v>52</v>
      </c>
      <c r="M12" s="23" cm="1">
        <f t="array" aca="1" ref="M12" ca="1">_FV(D12,"52 week low",TRUE)</f>
        <v>40.98</v>
      </c>
      <c r="N12" s="23" cm="1">
        <f t="array" aca="1" ref="N12" ca="1">_FV(D12,"52 week high",TRUE)</f>
        <v>66.08</v>
      </c>
      <c r="O12" s="8" cm="1">
        <f t="array" aca="1" ref="O12" ca="1">_FV(D12,"Volume")</f>
        <v>8321686</v>
      </c>
      <c r="P12" s="7" cm="1">
        <f t="array" aca="1" ref="P12" ca="1">_FV(D12,"Volume average",TRUE)</f>
        <v>3188606</v>
      </c>
      <c r="Q12" s="25"/>
      <c r="R12" s="24" cm="1">
        <f t="array" aca="1" ref="R12" ca="1">_FV(D12,"Market cap",TRUE)</f>
        <v>26030781000</v>
      </c>
    </row>
    <row r="13" spans="1:19" x14ac:dyDescent="0.25">
      <c r="A13" t="s">
        <v>10610</v>
      </c>
      <c r="B13" t="s">
        <v>10611</v>
      </c>
      <c r="C13" t="s">
        <v>10966</v>
      </c>
      <c r="D13" t="e" vm="3884">
        <v>#VALUE!</v>
      </c>
      <c r="E13" s="31" cm="1">
        <f t="array" aca="1" ref="E13" ca="1">_FV(D13,"Last trade time",TRUE)</f>
        <v>45824.847229200779</v>
      </c>
      <c r="F13" s="23" cm="1">
        <f t="array" aca="1" ref="F13" ca="1">_FV(D13,"Price")</f>
        <v>152.04</v>
      </c>
      <c r="G13" s="27" cm="1">
        <f t="array" aca="1" ref="G13" ca="1">_FV(D13,"Change (%)",TRUE)</f>
        <v>-6.2100000000000002E-3</v>
      </c>
      <c r="H13" s="26" cm="1">
        <f t="array" aca="1" ref="H13" ca="1">_FV(D13,"Change")</f>
        <v>-0.95</v>
      </c>
      <c r="I13" s="23" cm="1">
        <f t="array" aca="1" ref="I13" ca="1">_FV(D13,"Open")</f>
        <v>153.62</v>
      </c>
      <c r="J13" s="23" cm="1">
        <f t="array" aca="1" ref="J13" ca="1">_FV(D13,"Low")</f>
        <v>151.38</v>
      </c>
      <c r="K13" s="23" cm="1">
        <f t="array" aca="1" ref="K13" ca="1">_FV(D13,"High")</f>
        <v>154.16999999999999</v>
      </c>
      <c r="L13" s="23" cm="1">
        <f t="array" aca="1" ref="L13" ca="1">_FV(D13,"Previous close",TRUE)</f>
        <v>152.99</v>
      </c>
      <c r="M13" s="23" cm="1">
        <f t="array" aca="1" ref="M13" ca="1">_FV(D13,"52 week low",TRUE)</f>
        <v>113.46</v>
      </c>
      <c r="N13" s="23" cm="1">
        <f t="array" aca="1" ref="N13" ca="1">_FV(D13,"52 week high",TRUE)</f>
        <v>167.45</v>
      </c>
      <c r="O13" s="8" cm="1">
        <f t="array" aca="1" ref="O13" ca="1">_FV(D13,"Volume")</f>
        <v>738300</v>
      </c>
      <c r="P13" s="7" cm="1">
        <f t="array" aca="1" ref="P13" ca="1">_FV(D13,"Volume average",TRUE)</f>
        <v>1085139</v>
      </c>
      <c r="Q13" s="25"/>
      <c r="R13" s="24" cm="1">
        <f t="array" aca="1" ref="R13" ca="1">_FV(D13,"Market cap",TRUE)</f>
        <v>24149562276</v>
      </c>
      <c r="S13" s="25"/>
    </row>
    <row r="14" spans="1:19" x14ac:dyDescent="0.25">
      <c r="A14" t="s">
        <v>10622</v>
      </c>
      <c r="B14" t="s">
        <v>10623</v>
      </c>
      <c r="C14" t="s">
        <v>10966</v>
      </c>
      <c r="D14" t="e" vm="3885">
        <v>#VALUE!</v>
      </c>
      <c r="E14" s="31" cm="1">
        <f t="array" aca="1" ref="E14" ca="1">_FV(D14,"Last trade time",TRUE)</f>
        <v>45824.916667036719</v>
      </c>
      <c r="F14" s="23" cm="1">
        <f t="array" aca="1" ref="F14" ca="1">_FV(D14,"Price")</f>
        <v>307.91000000000003</v>
      </c>
      <c r="G14" s="27" cm="1">
        <f t="array" aca="1" ref="G14" ca="1">_FV(D14,"Change (%)",TRUE)</f>
        <v>3.5530000000000002E-3</v>
      </c>
      <c r="H14" s="26" cm="1">
        <f t="array" aca="1" ref="H14" ca="1">_FV(D14,"Change")</f>
        <v>1.0900000000000001</v>
      </c>
      <c r="I14" s="23" cm="1">
        <f t="array" aca="1" ref="I14" ca="1">_FV(D14,"Open")</f>
        <v>307.8</v>
      </c>
      <c r="J14" s="23" cm="1">
        <f t="array" aca="1" ref="J14" ca="1">_FV(D14,"Low")</f>
        <v>306.63</v>
      </c>
      <c r="K14" s="23" cm="1">
        <f t="array" aca="1" ref="K14" ca="1">_FV(D14,"High")</f>
        <v>309.69</v>
      </c>
      <c r="L14" s="23" cm="1">
        <f t="array" aca="1" ref="L14" ca="1">_FV(D14,"Previous close",TRUE)</f>
        <v>306.82</v>
      </c>
      <c r="M14" s="23" cm="1">
        <f t="array" aca="1" ref="M14" ca="1">_FV(D14,"52 week low",TRUE)</f>
        <v>231.27</v>
      </c>
      <c r="N14" s="23" cm="1">
        <f t="array" aca="1" ref="N14" ca="1">_FV(D14,"52 week high",TRUE)</f>
        <v>329.92950000000002</v>
      </c>
      <c r="O14" s="8" cm="1">
        <f t="array" aca="1" ref="O14" ca="1">_FV(D14,"Volume")</f>
        <v>1622029</v>
      </c>
      <c r="P14" s="7" cm="1">
        <f t="array" aca="1" ref="P14" ca="1">_FV(D14,"Volume average",TRUE)</f>
        <v>1497745</v>
      </c>
      <c r="Q14" s="25"/>
      <c r="R14" s="24" cm="1">
        <f t="array" aca="1" ref="R14" ca="1">_FV(D14,"Market cap",TRUE)</f>
        <v>124987689348</v>
      </c>
    </row>
    <row r="15" spans="1:19" x14ac:dyDescent="0.25">
      <c r="A15" t="s">
        <v>10600</v>
      </c>
      <c r="B15" t="s">
        <v>10601</v>
      </c>
      <c r="C15" t="s">
        <v>10966</v>
      </c>
      <c r="D15" t="e" vm="3886">
        <v>#VALUE!</v>
      </c>
      <c r="E15" s="31" cm="1">
        <f t="array" aca="1" ref="E15" ca="1">_FV(D15,"Last trade time",TRUE)</f>
        <v>45824.920671411717</v>
      </c>
      <c r="F15" s="23" cm="1">
        <f t="array" aca="1" ref="F15" ca="1">_FV(D15,"Price")</f>
        <v>172.1</v>
      </c>
      <c r="G15" s="27" cm="1">
        <f t="array" aca="1" ref="G15" ca="1">_FV(D15,"Change (%)",TRUE)</f>
        <v>-6.3880000000000002E-4</v>
      </c>
      <c r="H15" s="26" cm="1">
        <f t="array" aca="1" ref="H15" ca="1">_FV(D15,"Change")</f>
        <v>-0.11</v>
      </c>
      <c r="I15" s="23" cm="1">
        <f t="array" aca="1" ref="I15" ca="1">_FV(D15,"Open")</f>
        <v>172.37</v>
      </c>
      <c r="J15" s="23" cm="1">
        <f t="array" aca="1" ref="J15" ca="1">_FV(D15,"Low")</f>
        <v>170.85050000000001</v>
      </c>
      <c r="K15" s="23" cm="1">
        <f t="array" aca="1" ref="K15" ca="1">_FV(D15,"High")</f>
        <v>173.44</v>
      </c>
      <c r="L15" s="23" cm="1">
        <f t="array" aca="1" ref="L15" ca="1">_FV(D15,"Previous close",TRUE)</f>
        <v>172.21</v>
      </c>
      <c r="M15" s="23" cm="1">
        <f t="array" aca="1" ref="M15" ca="1">_FV(D15,"52 week low",TRUE)</f>
        <v>163.33000000000001</v>
      </c>
      <c r="N15" s="23" cm="1">
        <f t="array" aca="1" ref="N15" ca="1">_FV(D15,"52 week high",TRUE)</f>
        <v>251.98500000000001</v>
      </c>
      <c r="O15" s="8" cm="1">
        <f t="array" aca="1" ref="O15" ca="1">_FV(D15,"Volume")</f>
        <v>2376416</v>
      </c>
      <c r="P15" s="7" cm="1">
        <f t="array" aca="1" ref="P15" ca="1">_FV(D15,"Volume average",TRUE)</f>
        <v>2826282</v>
      </c>
      <c r="Q15" s="25"/>
      <c r="R15" s="24" cm="1">
        <f t="array" aca="1" ref="R15" ca="1">_FV(D15,"Market cap",TRUE)</f>
        <v>49325133540</v>
      </c>
      <c r="S15" s="25"/>
    </row>
    <row r="16" spans="1:19" x14ac:dyDescent="0.25">
      <c r="A16" t="s">
        <v>10666</v>
      </c>
      <c r="B16" t="s">
        <v>10667</v>
      </c>
      <c r="C16" t="s">
        <v>10966</v>
      </c>
      <c r="D16" t="e" vm="3887">
        <v>#VALUE!</v>
      </c>
      <c r="E16" s="31" cm="1">
        <f t="array" aca="1" ref="E16" ca="1">_FV(D16,"Last trade time",TRUE)</f>
        <v>45824.859438911721</v>
      </c>
      <c r="F16" s="23" cm="1">
        <f t="array" aca="1" ref="F16" ca="1">_FV(D16,"Price")</f>
        <v>107.13</v>
      </c>
      <c r="G16" s="27" cm="1">
        <f t="array" aca="1" ref="G16" ca="1">_FV(D16,"Change (%)",TRUE)</f>
        <v>4.7829999999999999E-3</v>
      </c>
      <c r="H16" s="26" cm="1">
        <f t="array" aca="1" ref="H16" ca="1">_FV(D16,"Change")</f>
        <v>0.51</v>
      </c>
      <c r="I16" s="23" cm="1">
        <f t="array" aca="1" ref="I16" ca="1">_FV(D16,"Open")</f>
        <v>106.8</v>
      </c>
      <c r="J16" s="23" cm="1">
        <f t="array" aca="1" ref="J16" ca="1">_FV(D16,"Low")</f>
        <v>106.09</v>
      </c>
      <c r="K16" s="23" cm="1">
        <f t="array" aca="1" ref="K16" ca="1">_FV(D16,"High")</f>
        <v>107.53</v>
      </c>
      <c r="L16" s="23" cm="1">
        <f t="array" aca="1" ref="L16" ca="1">_FV(D16,"Previous close",TRUE)</f>
        <v>106.62</v>
      </c>
      <c r="M16" s="23" cm="1">
        <f t="array" aca="1" ref="M16" ca="1">_FV(D16,"52 week low",TRUE)</f>
        <v>88.31</v>
      </c>
      <c r="N16" s="23" cm="1">
        <f t="array" aca="1" ref="N16" ca="1">_FV(D16,"52 week high",TRUE)</f>
        <v>125.675</v>
      </c>
      <c r="O16" s="8" cm="1">
        <f t="array" aca="1" ref="O16" ca="1">_FV(D16,"Volume")</f>
        <v>3467936</v>
      </c>
      <c r="P16" s="7" cm="1">
        <f t="array" aca="1" ref="P16" ca="1">_FV(D16,"Volume average",TRUE)</f>
        <v>2869440</v>
      </c>
      <c r="Q16" s="25"/>
      <c r="R16" s="24" cm="1">
        <f t="array" aca="1" ref="R16" ca="1">_FV(D16,"Market cap",TRUE)</f>
        <v>34913206341</v>
      </c>
    </row>
    <row r="17" spans="1:19" x14ac:dyDescent="0.25">
      <c r="A17" t="s">
        <v>10572</v>
      </c>
      <c r="B17" t="s">
        <v>10573</v>
      </c>
      <c r="C17" t="s">
        <v>10966</v>
      </c>
      <c r="D17" t="e" vm="3888">
        <v>#VALUE!</v>
      </c>
      <c r="E17" s="31" cm="1">
        <f t="array" aca="1" ref="E17" ca="1">_FV(D17,"Last trade time",TRUE)</f>
        <v>45824.925430786716</v>
      </c>
      <c r="F17" s="23" cm="1">
        <f t="array" aca="1" ref="F17" ca="1">_FV(D17,"Price")</f>
        <v>25.92</v>
      </c>
      <c r="G17" s="27" cm="1">
        <f t="array" aca="1" ref="G17" ca="1">_FV(D17,"Change (%)",TRUE)</f>
        <v>-1.9667E-2</v>
      </c>
      <c r="H17" s="26" cm="1">
        <f t="array" aca="1" ref="H17" ca="1">_FV(D17,"Change")</f>
        <v>-0.52</v>
      </c>
      <c r="I17" s="23" cm="1">
        <f t="array" aca="1" ref="I17" ca="1">_FV(D17,"Open")</f>
        <v>26.75</v>
      </c>
      <c r="J17" s="23" cm="1">
        <f t="array" aca="1" ref="J17" ca="1">_FV(D17,"Low")</f>
        <v>25.56</v>
      </c>
      <c r="K17" s="23" cm="1">
        <f t="array" aca="1" ref="K17" ca="1">_FV(D17,"High")</f>
        <v>26.84</v>
      </c>
      <c r="L17" s="23" cm="1">
        <f t="array" aca="1" ref="L17" ca="1">_FV(D17,"Previous close",TRUE)</f>
        <v>26.44</v>
      </c>
      <c r="M17" s="23" cm="1">
        <f t="array" aca="1" ref="M17" ca="1">_FV(D17,"52 week low",TRUE)</f>
        <v>25.56</v>
      </c>
      <c r="N17" s="23" cm="1">
        <f t="array" aca="1" ref="N17" ca="1">_FV(D17,"52 week high",TRUE)</f>
        <v>49.89</v>
      </c>
      <c r="O17" s="8" cm="1">
        <f t="array" aca="1" ref="O17" ca="1">_FV(D17,"Volume")</f>
        <v>9774620</v>
      </c>
      <c r="P17" s="7" cm="1">
        <f t="array" aca="1" ref="P17" ca="1">_FV(D17,"Volume average",TRUE)</f>
        <v>4963609</v>
      </c>
      <c r="Q17" s="25"/>
      <c r="R17" s="24" cm="1">
        <f t="array" aca="1" ref="R17" ca="1">_FV(D17,"Market cap",TRUE)</f>
        <v>12524430000</v>
      </c>
      <c r="S17" s="25"/>
    </row>
    <row r="18" spans="1:19" x14ac:dyDescent="0.25">
      <c r="A18" t="s">
        <v>10586</v>
      </c>
      <c r="B18" t="s">
        <v>10587</v>
      </c>
      <c r="C18" t="s">
        <v>10966</v>
      </c>
      <c r="D18" t="e" vm="3889">
        <v>#VALUE!</v>
      </c>
      <c r="E18" s="31" cm="1">
        <f t="array" aca="1" ref="E18" ca="1">_FV(D18,"Last trade time",TRUE)</f>
        <v>45824.933700138281</v>
      </c>
      <c r="F18" s="23" cm="1">
        <f t="array" aca="1" ref="F18" ca="1">_FV(D18,"Price")</f>
        <v>93.86</v>
      </c>
      <c r="G18" s="27" cm="1">
        <f t="array" aca="1" ref="G18" ca="1">_FV(D18,"Change (%)",TRUE)</f>
        <v>3.421E-3</v>
      </c>
      <c r="H18" s="26" cm="1">
        <f t="array" aca="1" ref="H18" ca="1">_FV(D18,"Change")</f>
        <v>0.32</v>
      </c>
      <c r="I18" s="23" cm="1">
        <f t="array" aca="1" ref="I18" ca="1">_FV(D18,"Open")</f>
        <v>94.54</v>
      </c>
      <c r="J18" s="23" cm="1">
        <f t="array" aca="1" ref="J18" ca="1">_FV(D18,"Low")</f>
        <v>93.71</v>
      </c>
      <c r="K18" s="23" cm="1">
        <f t="array" aca="1" ref="K18" ca="1">_FV(D18,"High")</f>
        <v>95.19</v>
      </c>
      <c r="L18" s="23" cm="1">
        <f t="array" aca="1" ref="L18" ca="1">_FV(D18,"Previous close",TRUE)</f>
        <v>93.54</v>
      </c>
      <c r="M18" s="23" cm="1">
        <f t="array" aca="1" ref="M18" ca="1">_FV(D18,"52 week low",TRUE)</f>
        <v>83.23</v>
      </c>
      <c r="N18" s="23" cm="1">
        <f t="array" aca="1" ref="N18" ca="1">_FV(D18,"52 week high",TRUE)</f>
        <v>114.82</v>
      </c>
      <c r="O18" s="8" cm="1">
        <f t="array" aca="1" ref="O18" ca="1">_FV(D18,"Volume")</f>
        <v>1159841</v>
      </c>
      <c r="P18" s="7" cm="1">
        <f t="array" aca="1" ref="P18" ca="1">_FV(D18,"Volume average",TRUE)</f>
        <v>1219238</v>
      </c>
      <c r="Q18" s="25"/>
      <c r="R18" s="24" cm="1">
        <f t="array" aca="1" ref="R18" ca="1">_FV(D18,"Market cap",TRUE)</f>
        <v>11144054116</v>
      </c>
    </row>
    <row r="19" spans="1:19" x14ac:dyDescent="0.25">
      <c r="A19" t="s">
        <v>10642</v>
      </c>
      <c r="B19" t="s">
        <v>10643</v>
      </c>
      <c r="C19" t="s">
        <v>10966</v>
      </c>
      <c r="D19" t="e" vm="3890">
        <v>#VALUE!</v>
      </c>
      <c r="E19" s="31" cm="1">
        <f t="array" aca="1" ref="E19" ca="1">_FV(D19,"Last trade time",TRUE)</f>
        <v>45824.941182846873</v>
      </c>
      <c r="F19" s="23" cm="1">
        <f t="array" aca="1" ref="F19" ca="1">_FV(D19,"Price")</f>
        <v>162.44999999999999</v>
      </c>
      <c r="G19" s="27" cm="1">
        <f t="array" aca="1" ref="G19" ca="1">_FV(D19,"Change (%)",TRUE)</f>
        <v>6.4429999999999999E-3</v>
      </c>
      <c r="H19" s="26" cm="1">
        <f t="array" aca="1" ref="H19" ca="1">_FV(D19,"Change")</f>
        <v>1.04</v>
      </c>
      <c r="I19" s="23" cm="1">
        <f t="array" aca="1" ref="I19" ca="1">_FV(D19,"Open")</f>
        <v>161</v>
      </c>
      <c r="J19" s="23" cm="1">
        <f t="array" aca="1" ref="J19" ca="1">_FV(D19,"Low")</f>
        <v>160.655</v>
      </c>
      <c r="K19" s="23" cm="1">
        <f t="array" aca="1" ref="K19" ca="1">_FV(D19,"High")</f>
        <v>162.8699</v>
      </c>
      <c r="L19" s="23" cm="1">
        <f t="array" aca="1" ref="L19" ca="1">_FV(D19,"Previous close",TRUE)</f>
        <v>161.41</v>
      </c>
      <c r="M19" s="23" cm="1">
        <f t="array" aca="1" ref="M19" ca="1">_FV(D19,"52 week low",TRUE)</f>
        <v>93.17</v>
      </c>
      <c r="N19" s="23" cm="1">
        <f t="array" aca="1" ref="N19" ca="1">_FV(D19,"52 week high",TRUE)</f>
        <v>162.94</v>
      </c>
      <c r="O19" s="8" cm="1">
        <f t="array" aca="1" ref="O19" ca="1">_FV(D19,"Volume")</f>
        <v>2029806</v>
      </c>
      <c r="P19" s="7" cm="1">
        <f t="array" aca="1" ref="P19" ca="1">_FV(D19,"Volume average",TRUE)</f>
        <v>2043933</v>
      </c>
      <c r="Q19" s="25"/>
      <c r="R19" s="24" cm="1">
        <f t="array" aca="1" ref="R19" ca="1">_FV(D19,"Market cap",TRUE)</f>
        <v>38773078650</v>
      </c>
      <c r="S19" s="25"/>
    </row>
    <row r="20" spans="1:19" x14ac:dyDescent="0.25">
      <c r="A20" t="s">
        <v>10630</v>
      </c>
      <c r="B20" t="s">
        <v>10631</v>
      </c>
      <c r="C20" t="s">
        <v>10966</v>
      </c>
      <c r="D20" t="e" vm="3891">
        <v>#VALUE!</v>
      </c>
      <c r="E20" s="31" cm="1">
        <f t="array" aca="1" ref="E20" ca="1">_FV(D20,"Last trade time",TRUE)</f>
        <v>45824.939941885939</v>
      </c>
      <c r="F20" s="23" cm="1">
        <f t="array" aca="1" ref="F20" ca="1">_FV(D20,"Price")</f>
        <v>362.44</v>
      </c>
      <c r="G20" s="27" cm="1">
        <f t="array" aca="1" ref="G20" ca="1">_FV(D20,"Change (%)",TRUE)</f>
        <v>1.5096E-2</v>
      </c>
      <c r="H20" s="26" cm="1">
        <f t="array" aca="1" ref="H20" ca="1">_FV(D20,"Change")</f>
        <v>5.39</v>
      </c>
      <c r="I20" s="23" cm="1">
        <f t="array" aca="1" ref="I20" ca="1">_FV(D20,"Open")</f>
        <v>361</v>
      </c>
      <c r="J20" s="23" cm="1">
        <f t="array" aca="1" ref="J20" ca="1">_FV(D20,"Low")</f>
        <v>360.2</v>
      </c>
      <c r="K20" s="23" cm="1">
        <f t="array" aca="1" ref="K20" ca="1">_FV(D20,"High")</f>
        <v>364.60989999999998</v>
      </c>
      <c r="L20" s="23" cm="1">
        <f t="array" aca="1" ref="L20" ca="1">_FV(D20,"Previous close",TRUE)</f>
        <v>357.05</v>
      </c>
      <c r="M20" s="23" cm="1">
        <f t="array" aca="1" ref="M20" ca="1">_FV(D20,"52 week low",TRUE)</f>
        <v>267.3</v>
      </c>
      <c r="N20" s="23" cm="1">
        <f t="array" aca="1" ref="N20" ca="1">_FV(D20,"52 week high",TRUE)</f>
        <v>418.5</v>
      </c>
      <c r="O20" s="8" cm="1">
        <f t="array" aca="1" ref="O20" ca="1">_FV(D20,"Volume")</f>
        <v>1579312</v>
      </c>
      <c r="P20" s="7" cm="1">
        <f t="array" aca="1" ref="P20" ca="1">_FV(D20,"Volume average",TRUE)</f>
        <v>2342264</v>
      </c>
      <c r="Q20" s="25"/>
      <c r="R20" s="24" cm="1">
        <f t="array" aca="1" ref="R20" ca="1">_FV(D20,"Market cap",TRUE)</f>
        <v>170460968600</v>
      </c>
    </row>
    <row r="21" spans="1:19" x14ac:dyDescent="0.25">
      <c r="A21" t="s">
        <v>10541</v>
      </c>
      <c r="B21" t="s">
        <v>10542</v>
      </c>
      <c r="C21" t="s">
        <v>10966</v>
      </c>
      <c r="D21" t="e" vm="3892">
        <v>#VALUE!</v>
      </c>
      <c r="E21" s="31" cm="1">
        <f t="array" aca="1" ref="E21" ca="1">_FV(D21,"Last trade time",TRUE)</f>
        <v>45824.941340705467</v>
      </c>
      <c r="F21" s="23" cm="1">
        <f t="array" aca="1" ref="F21" ca="1">_FV(D21,"Price")</f>
        <v>146.11000000000001</v>
      </c>
      <c r="G21" s="27" cm="1">
        <f t="array" aca="1" ref="G21" ca="1">_FV(D21,"Change (%)",TRUE)</f>
        <v>1.371E-3</v>
      </c>
      <c r="H21" s="26" cm="1">
        <f t="array" aca="1" ref="H21" ca="1">_FV(D21,"Change")</f>
        <v>0.2</v>
      </c>
      <c r="I21" s="23" cm="1">
        <f t="array" aca="1" ref="I21" ca="1">_FV(D21,"Open")</f>
        <v>145.72999999999999</v>
      </c>
      <c r="J21" s="23" cm="1">
        <f t="array" aca="1" ref="J21" ca="1">_FV(D21,"Low")</f>
        <v>143.74</v>
      </c>
      <c r="K21" s="23" cm="1">
        <f t="array" aca="1" ref="K21" ca="1">_FV(D21,"High")</f>
        <v>146.86959999999999</v>
      </c>
      <c r="L21" s="23" cm="1">
        <f t="array" aca="1" ref="L21" ca="1">_FV(D21,"Previous close",TRUE)</f>
        <v>145.91</v>
      </c>
      <c r="M21" s="23" cm="1">
        <f t="array" aca="1" ref="M21" ca="1">_FV(D21,"52 week low",TRUE)</f>
        <v>132.04</v>
      </c>
      <c r="N21" s="23" cm="1">
        <f t="array" aca="1" ref="N21" ca="1">_FV(D21,"52 week high",TRUE)</f>
        <v>168.96</v>
      </c>
      <c r="O21" s="8" cm="1">
        <f t="array" aca="1" ref="O21" ca="1">_FV(D21,"Volume")</f>
        <v>10078997</v>
      </c>
      <c r="P21" s="7" cm="1">
        <f t="array" aca="1" ref="P21" ca="1">_FV(D21,"Volume average",TRUE)</f>
        <v>8267878</v>
      </c>
      <c r="Q21" s="25"/>
      <c r="R21" s="24" cm="1">
        <f t="array" aca="1" ref="R21" ca="1">_FV(D21,"Market cap",TRUE)</f>
        <v>255213113090</v>
      </c>
      <c r="S21" s="25"/>
    </row>
    <row r="22" spans="1:19" x14ac:dyDescent="0.25">
      <c r="A22" t="s">
        <v>10638</v>
      </c>
      <c r="B22" t="s">
        <v>10639</v>
      </c>
      <c r="C22" t="s">
        <v>10966</v>
      </c>
      <c r="D22" t="e" vm="3893">
        <v>#VALUE!</v>
      </c>
      <c r="E22" s="31" cm="1">
        <f t="array" aca="1" ref="E22" ca="1">_FV(D22,"Last trade time",TRUE)</f>
        <v>45824.932017233594</v>
      </c>
      <c r="F22" s="23" cm="1">
        <f t="array" aca="1" ref="F22" ca="1">_FV(D22,"Price")</f>
        <v>286.43</v>
      </c>
      <c r="G22" s="27" cm="1">
        <f t="array" aca="1" ref="G22" ca="1">_FV(D22,"Change (%)",TRUE)</f>
        <v>-1.255E-3</v>
      </c>
      <c r="H22" s="26" cm="1">
        <f t="array" aca="1" ref="H22" ca="1">_FV(D22,"Change")</f>
        <v>-0.36</v>
      </c>
      <c r="I22" s="23" cm="1">
        <f t="array" aca="1" ref="I22" ca="1">_FV(D22,"Open")</f>
        <v>287.58999999999997</v>
      </c>
      <c r="J22" s="23" cm="1">
        <f t="array" aca="1" ref="J22" ca="1">_FV(D22,"Low")</f>
        <v>285.68</v>
      </c>
      <c r="K22" s="23" cm="1">
        <f t="array" aca="1" ref="K22" ca="1">_FV(D22,"High")</f>
        <v>289.33</v>
      </c>
      <c r="L22" s="23" cm="1">
        <f t="array" aca="1" ref="L22" ca="1">_FV(D22,"Previous close",TRUE)</f>
        <v>286.79000000000002</v>
      </c>
      <c r="M22" s="23" cm="1">
        <f t="array" aca="1" ref="M22" ca="1">_FV(D22,"52 week low",TRUE)</f>
        <v>251.42</v>
      </c>
      <c r="N22" s="23" cm="1">
        <f t="array" aca="1" ref="N22" ca="1">_FV(D22,"52 week high",TRUE)</f>
        <v>306.91000000000003</v>
      </c>
      <c r="O22" s="8" cm="1">
        <f t="array" aca="1" ref="O22" ca="1">_FV(D22,"Volume")</f>
        <v>1272983</v>
      </c>
      <c r="P22" s="7" cm="1">
        <f t="array" aca="1" ref="P22" ca="1">_FV(D22,"Volume average",TRUE)</f>
        <v>1522372</v>
      </c>
      <c r="Q22" s="25"/>
      <c r="R22" s="24" cm="1">
        <f t="array" aca="1" ref="R22" ca="1">_FV(D22,"Market cap",TRUE)</f>
        <v>114779862251</v>
      </c>
    </row>
    <row r="23" spans="1:19" x14ac:dyDescent="0.25">
      <c r="A23" t="s">
        <v>10644</v>
      </c>
      <c r="B23" t="s">
        <v>10645</v>
      </c>
      <c r="C23" t="s">
        <v>10966</v>
      </c>
      <c r="D23" t="e" vm="3894">
        <v>#VALUE!</v>
      </c>
      <c r="E23" s="31" cm="1">
        <f t="array" aca="1" ref="E23" ca="1">_FV(D23,"Last trade time",TRUE)</f>
        <v>45824.917235671091</v>
      </c>
      <c r="F23" s="23" cm="1">
        <f t="array" aca="1" ref="F23" ca="1">_FV(D23,"Price")</f>
        <v>97.79</v>
      </c>
      <c r="G23" s="27" cm="1">
        <f t="array" aca="1" ref="G23" ca="1">_FV(D23,"Change (%)",TRUE)</f>
        <v>7.2099999999999994E-3</v>
      </c>
      <c r="H23" s="26" cm="1">
        <f t="array" aca="1" ref="H23" ca="1">_FV(D23,"Change")</f>
        <v>0.7</v>
      </c>
      <c r="I23" s="23" cm="1">
        <f t="array" aca="1" ref="I23" ca="1">_FV(D23,"Open")</f>
        <v>97.44</v>
      </c>
      <c r="J23" s="23" cm="1">
        <f t="array" aca="1" ref="J23" ca="1">_FV(D23,"Low")</f>
        <v>97.3</v>
      </c>
      <c r="K23" s="23" cm="1">
        <f t="array" aca="1" ref="K23" ca="1">_FV(D23,"High")</f>
        <v>98.72</v>
      </c>
      <c r="L23" s="23" cm="1">
        <f t="array" aca="1" ref="L23" ca="1">_FV(D23,"Previous close",TRUE)</f>
        <v>97.09</v>
      </c>
      <c r="M23" s="23" cm="1">
        <f t="array" aca="1" ref="M23" ca="1">_FV(D23,"52 week low",TRUE)</f>
        <v>90.99</v>
      </c>
      <c r="N23" s="23" cm="1">
        <f t="array" aca="1" ref="N23" ca="1">_FV(D23,"52 week high",TRUE)</f>
        <v>116.46</v>
      </c>
      <c r="O23" s="8" cm="1">
        <f t="array" aca="1" ref="O23" ca="1">_FV(D23,"Volume")</f>
        <v>2117859</v>
      </c>
      <c r="P23" s="7" cm="1">
        <f t="array" aca="1" ref="P23" ca="1">_FV(D23,"Volume average",TRUE)</f>
        <v>2429685</v>
      </c>
      <c r="Q23" s="25"/>
      <c r="R23" s="24" cm="1">
        <f t="array" aca="1" ref="R23" ca="1">_FV(D23,"Market cap",TRUE)</f>
        <v>24083457167</v>
      </c>
      <c r="S23" s="25"/>
    </row>
    <row r="24" spans="1:19" x14ac:dyDescent="0.25">
      <c r="A24" t="s">
        <v>10604</v>
      </c>
      <c r="B24" t="s">
        <v>10605</v>
      </c>
      <c r="C24" t="s">
        <v>10966</v>
      </c>
      <c r="D24" t="e" vm="3895">
        <v>#VALUE!</v>
      </c>
      <c r="E24" s="31" cm="1">
        <f t="array" aca="1" ref="E24" ca="1">_FV(D24,"Last trade time",TRUE)</f>
        <v>45824.84722928203</v>
      </c>
      <c r="F24" s="23" cm="1">
        <f t="array" aca="1" ref="F24" ca="1">_FV(D24,"Price")</f>
        <v>146.69999999999999</v>
      </c>
      <c r="G24" s="27" cm="1">
        <f t="array" aca="1" ref="G24" ca="1">_FV(D24,"Change (%)",TRUE)</f>
        <v>2.323E-3</v>
      </c>
      <c r="H24" s="26" cm="1">
        <f t="array" aca="1" ref="H24" ca="1">_FV(D24,"Change")</f>
        <v>0.34</v>
      </c>
      <c r="I24" s="23" cm="1">
        <f t="array" aca="1" ref="I24" ca="1">_FV(D24,"Open")</f>
        <v>146.59</v>
      </c>
      <c r="J24" s="23" cm="1">
        <f t="array" aca="1" ref="J24" ca="1">_FV(D24,"Low")</f>
        <v>146.01</v>
      </c>
      <c r="K24" s="23" cm="1">
        <f t="array" aca="1" ref="K24" ca="1">_FV(D24,"High")</f>
        <v>148.1</v>
      </c>
      <c r="L24" s="23" cm="1">
        <f t="array" aca="1" ref="L24" ca="1">_FV(D24,"Previous close",TRUE)</f>
        <v>146.36000000000001</v>
      </c>
      <c r="M24" s="23" cm="1">
        <f t="array" aca="1" ref="M24" ca="1">_FV(D24,"52 week low",TRUE)</f>
        <v>112.27</v>
      </c>
      <c r="N24" s="23" cm="1">
        <f t="array" aca="1" ref="N24" ca="1">_FV(D24,"52 week high",TRUE)</f>
        <v>161.745</v>
      </c>
      <c r="O24" s="8" cm="1">
        <f t="array" aca="1" ref="O24" ca="1">_FV(D24,"Volume")</f>
        <v>728959</v>
      </c>
      <c r="P24" s="7" cm="1">
        <f t="array" aca="1" ref="P24" ca="1">_FV(D24,"Volume average",TRUE)</f>
        <v>495101</v>
      </c>
      <c r="Q24" s="25"/>
      <c r="R24" s="24" cm="1">
        <f t="array" aca="1" ref="R24" ca="1">_FV(D24,"Market cap",TRUE)</f>
        <v>22929738120</v>
      </c>
    </row>
    <row r="25" spans="1:19" x14ac:dyDescent="0.25">
      <c r="A25" t="s">
        <v>10662</v>
      </c>
      <c r="B25" t="s">
        <v>10663</v>
      </c>
      <c r="C25" t="s">
        <v>10966</v>
      </c>
      <c r="D25" t="e" vm="3896">
        <v>#VALUE!</v>
      </c>
      <c r="E25" s="31" cm="1">
        <f t="array" aca="1" ref="E25" ca="1">_FV(D25,"Last trade time",TRUE)</f>
        <v>45824.935771318749</v>
      </c>
      <c r="F25" s="23" cm="1">
        <f t="array" aca="1" ref="F25" ca="1">_FV(D25,"Price")</f>
        <v>222.47</v>
      </c>
      <c r="G25" s="27" cm="1">
        <f t="array" aca="1" ref="G25" ca="1">_FV(D25,"Change (%)",TRUE)</f>
        <v>2.2070000000000002E-3</v>
      </c>
      <c r="H25" s="26" cm="1">
        <f t="array" aca="1" ref="H25" ca="1">_FV(D25,"Change")</f>
        <v>0.49</v>
      </c>
      <c r="I25" s="23" cm="1">
        <f t="array" aca="1" ref="I25" ca="1">_FV(D25,"Open")</f>
        <v>223.52500000000001</v>
      </c>
      <c r="J25" s="23" cm="1">
        <f t="array" aca="1" ref="J25" ca="1">_FV(D25,"Low")</f>
        <v>222.13</v>
      </c>
      <c r="K25" s="23" cm="1">
        <f t="array" aca="1" ref="K25" ca="1">_FV(D25,"High")</f>
        <v>224.84</v>
      </c>
      <c r="L25" s="23" cm="1">
        <f t="array" aca="1" ref="L25" ca="1">_FV(D25,"Previous close",TRUE)</f>
        <v>221.98</v>
      </c>
      <c r="M25" s="23" cm="1">
        <f t="array" aca="1" ref="M25" ca="1">_FV(D25,"52 week low",TRUE)</f>
        <v>172.20249999999999</v>
      </c>
      <c r="N25" s="23" cm="1">
        <f t="array" aca="1" ref="N25" ca="1">_FV(D25,"52 week high",TRUE)</f>
        <v>229.24</v>
      </c>
      <c r="O25" s="8" cm="1">
        <f t="array" aca="1" ref="O25" ca="1">_FV(D25,"Volume")</f>
        <v>699313</v>
      </c>
      <c r="P25" s="7" cm="1">
        <f t="array" aca="1" ref="P25" ca="1">_FV(D25,"Volume average",TRUE)</f>
        <v>1373710</v>
      </c>
      <c r="Q25" s="25"/>
      <c r="R25" s="24" cm="1">
        <f t="array" aca="1" ref="R25" ca="1">_FV(D25,"Market cap",TRUE)</f>
        <v>89830493890</v>
      </c>
      <c r="S25" s="25"/>
    </row>
    <row r="26" spans="1:19" x14ac:dyDescent="0.25">
      <c r="A26" t="s">
        <v>10612</v>
      </c>
      <c r="B26" t="s">
        <v>10613</v>
      </c>
      <c r="C26" t="s">
        <v>10966</v>
      </c>
      <c r="D26" t="e" vm="3897">
        <v>#VALUE!</v>
      </c>
      <c r="E26" s="31" cm="1">
        <f t="array" aca="1" ref="E26" ca="1">_FV(D26,"Last trade time",TRUE)</f>
        <v>45824.931807626563</v>
      </c>
      <c r="F26" s="23" cm="1">
        <f t="array" aca="1" ref="F26" ca="1">_FV(D26,"Price")</f>
        <v>90.11</v>
      </c>
      <c r="G26" s="27" cm="1">
        <f t="array" aca="1" ref="G26" ca="1">_FV(D26,"Change (%)",TRUE)</f>
        <v>-1.6619999999999998E-3</v>
      </c>
      <c r="H26" s="26" cm="1">
        <f t="array" aca="1" ref="H26" ca="1">_FV(D26,"Change")</f>
        <v>-0.15</v>
      </c>
      <c r="I26" s="23" cm="1">
        <f t="array" aca="1" ref="I26" ca="1">_FV(D26,"Open")</f>
        <v>90.7</v>
      </c>
      <c r="J26" s="23" cm="1">
        <f t="array" aca="1" ref="J26" ca="1">_FV(D26,"Low")</f>
        <v>90.02</v>
      </c>
      <c r="K26" s="23" cm="1">
        <f t="array" aca="1" ref="K26" ca="1">_FV(D26,"High")</f>
        <v>91.42</v>
      </c>
      <c r="L26" s="23" cm="1">
        <f t="array" aca="1" ref="L26" ca="1">_FV(D26,"Previous close",TRUE)</f>
        <v>90.26</v>
      </c>
      <c r="M26" s="23" cm="1">
        <f t="array" aca="1" ref="M26" ca="1">_FV(D26,"52 week low",TRUE)</f>
        <v>85.32</v>
      </c>
      <c r="N26" s="23" cm="1">
        <f t="array" aca="1" ref="N26" ca="1">_FV(D26,"52 week high",TRUE)</f>
        <v>109.3</v>
      </c>
      <c r="O26" s="8" cm="1">
        <f t="array" aca="1" ref="O26" ca="1">_FV(D26,"Volume")</f>
        <v>5710195</v>
      </c>
      <c r="P26" s="7" cm="1">
        <f t="array" aca="1" ref="P26" ca="1">_FV(D26,"Volume average",TRUE)</f>
        <v>4869750</v>
      </c>
      <c r="Q26" s="25"/>
      <c r="R26" s="24" cm="1">
        <f t="array" aca="1" ref="R26" ca="1">_FV(D26,"Market cap",TRUE)</f>
        <v>73026955211</v>
      </c>
    </row>
    <row r="27" spans="1:19" x14ac:dyDescent="0.25">
      <c r="A27" t="s">
        <v>10576</v>
      </c>
      <c r="B27" t="s">
        <v>10577</v>
      </c>
      <c r="C27" t="s">
        <v>10966</v>
      </c>
      <c r="D27" t="e" vm="3898">
        <v>#VALUE!</v>
      </c>
      <c r="E27" s="31" cm="1">
        <f t="array" aca="1" ref="E27" ca="1">_FV(D27,"Last trade time",TRUE)</f>
        <v>45824.884156145316</v>
      </c>
      <c r="F27" s="23" cm="1">
        <f t="array" aca="1" ref="F27" ca="1">_FV(D27,"Price")</f>
        <v>101.63</v>
      </c>
      <c r="G27" s="27" cm="1">
        <f t="array" aca="1" ref="G27" ca="1">_FV(D27,"Change (%)",TRUE)</f>
        <v>-2.2412000000000001E-2</v>
      </c>
      <c r="H27" s="26" cm="1">
        <f t="array" aca="1" ref="H27" ca="1">_FV(D27,"Change")</f>
        <v>-2.33</v>
      </c>
      <c r="I27" s="23" cm="1">
        <f t="array" aca="1" ref="I27" ca="1">_FV(D27,"Open")</f>
        <v>104</v>
      </c>
      <c r="J27" s="23" cm="1">
        <f t="array" aca="1" ref="J27" ca="1">_FV(D27,"Low")</f>
        <v>100.93</v>
      </c>
      <c r="K27" s="23" cm="1">
        <f t="array" aca="1" ref="K27" ca="1">_FV(D27,"High")</f>
        <v>104.52</v>
      </c>
      <c r="L27" s="23" cm="1">
        <f t="array" aca="1" ref="L27" ca="1">_FV(D27,"Previous close",TRUE)</f>
        <v>103.96</v>
      </c>
      <c r="M27" s="23" cm="1">
        <f t="array" aca="1" ref="M27" ca="1">_FV(D27,"52 week low",TRUE)</f>
        <v>87.28</v>
      </c>
      <c r="N27" s="23" cm="1">
        <f t="array" aca="1" ref="N27" ca="1">_FV(D27,"52 week high",TRUE)</f>
        <v>114.87</v>
      </c>
      <c r="O27" s="8" cm="1">
        <f t="array" aca="1" ref="O27" ca="1">_FV(D27,"Volume")</f>
        <v>2737988</v>
      </c>
      <c r="P27" s="7" cm="1">
        <f t="array" aca="1" ref="P27" ca="1">_FV(D27,"Volume average",TRUE)</f>
        <v>2722209</v>
      </c>
      <c r="Q27" s="25"/>
      <c r="R27" s="24" cm="1">
        <f t="array" aca="1" ref="R27" ca="1">_FV(D27,"Market cap",TRUE)</f>
        <v>36616892643</v>
      </c>
      <c r="S27" s="25"/>
    </row>
    <row r="28" spans="1:19" x14ac:dyDescent="0.25">
      <c r="A28" t="s">
        <v>10646</v>
      </c>
      <c r="B28" t="s">
        <v>10647</v>
      </c>
      <c r="C28" t="s">
        <v>10966</v>
      </c>
      <c r="D28" t="e" vm="3899">
        <v>#VALUE!</v>
      </c>
      <c r="E28" s="31" cm="1">
        <f t="array" aca="1" ref="E28" ca="1">_FV(D28,"Last trade time",TRUE)</f>
        <v>45824.886787025003</v>
      </c>
      <c r="F28" s="23" cm="1">
        <f t="array" aca="1" ref="F28" ca="1">_FV(D28,"Price")</f>
        <v>179.75</v>
      </c>
      <c r="G28" s="27" cm="1">
        <f t="array" aca="1" ref="G28" ca="1">_FV(D28,"Change (%)",TRUE)</f>
        <v>1.8183000000000001E-2</v>
      </c>
      <c r="H28" s="26" cm="1">
        <f t="array" aca="1" ref="H28" ca="1">_FV(D28,"Change")</f>
        <v>3.21</v>
      </c>
      <c r="I28" s="23" cm="1">
        <f t="array" aca="1" ref="I28" ca="1">_FV(D28,"Open")</f>
        <v>178.54</v>
      </c>
      <c r="J28" s="23" cm="1">
        <f t="array" aca="1" ref="J28" ca="1">_FV(D28,"Low")</f>
        <v>178.29499999999999</v>
      </c>
      <c r="K28" s="23" cm="1">
        <f t="array" aca="1" ref="K28" ca="1">_FV(D28,"High")</f>
        <v>180.75</v>
      </c>
      <c r="L28" s="23" cm="1">
        <f t="array" aca="1" ref="L28" ca="1">_FV(D28,"Previous close",TRUE)</f>
        <v>176.54</v>
      </c>
      <c r="M28" s="23" cm="1">
        <f t="array" aca="1" ref="M28" ca="1">_FV(D28,"52 week low",TRUE)</f>
        <v>143.04</v>
      </c>
      <c r="N28" s="23" cm="1">
        <f t="array" aca="1" ref="N28" ca="1">_FV(D28,"52 week high",TRUE)</f>
        <v>222.31</v>
      </c>
      <c r="O28" s="8" cm="1">
        <f t="array" aca="1" ref="O28" ca="1">_FV(D28,"Volume")</f>
        <v>735516</v>
      </c>
      <c r="P28" s="7" cm="1">
        <f t="array" aca="1" ref="P28" ca="1">_FV(D28,"Volume average",TRUE)</f>
        <v>908984</v>
      </c>
      <c r="Q28" s="25"/>
      <c r="R28" s="24" cm="1">
        <f t="array" aca="1" ref="R28" ca="1">_FV(D28,"Market cap",TRUE)</f>
        <v>24204400000</v>
      </c>
    </row>
    <row r="29" spans="1:19" x14ac:dyDescent="0.25">
      <c r="A29" t="s">
        <v>10654</v>
      </c>
      <c r="B29" t="s">
        <v>10655</v>
      </c>
      <c r="C29" t="s">
        <v>10966</v>
      </c>
      <c r="D29" t="e" vm="3900">
        <v>#VALUE!</v>
      </c>
      <c r="E29" s="31" cm="1">
        <f t="array" aca="1" ref="E29" ca="1">_FV(D29,"Last trade time",TRUE)</f>
        <v>45824.887456562501</v>
      </c>
      <c r="F29" s="23" cm="1">
        <f t="array" aca="1" ref="F29" ca="1">_FV(D29,"Price")</f>
        <v>266.14</v>
      </c>
      <c r="G29" s="27" cm="1">
        <f t="array" aca="1" ref="G29" ca="1">_FV(D29,"Change (%)",TRUE)</f>
        <v>7.3050000000000007E-3</v>
      </c>
      <c r="H29" s="26" cm="1">
        <f t="array" aca="1" ref="H29" ca="1">_FV(D29,"Change")</f>
        <v>1.93</v>
      </c>
      <c r="I29" s="23" cm="1">
        <f t="array" aca="1" ref="I29" ca="1">_FV(D29,"Open")</f>
        <v>266.14</v>
      </c>
      <c r="J29" s="23" cm="1">
        <f t="array" aca="1" ref="J29" ca="1">_FV(D29,"Low")</f>
        <v>264.37</v>
      </c>
      <c r="K29" s="23" cm="1">
        <f t="array" aca="1" ref="K29" ca="1">_FV(D29,"High")</f>
        <v>267.58999999999997</v>
      </c>
      <c r="L29" s="23" cm="1">
        <f t="array" aca="1" ref="L29" ca="1">_FV(D29,"Previous close",TRUE)</f>
        <v>264.20999999999998</v>
      </c>
      <c r="M29" s="23" cm="1">
        <f t="array" aca="1" ref="M29" ca="1">_FV(D29,"52 week low",TRUE)</f>
        <v>220.96</v>
      </c>
      <c r="N29" s="23" cm="1">
        <f t="array" aca="1" ref="N29" ca="1">_FV(D29,"52 week high",TRUE)</f>
        <v>273.69</v>
      </c>
      <c r="O29" s="8" cm="1">
        <f t="array" aca="1" ref="O29" ca="1">_FV(D29,"Volume")</f>
        <v>852119</v>
      </c>
      <c r="P29" s="7" cm="1">
        <f t="array" aca="1" ref="P29" ca="1">_FV(D29,"Volume average",TRUE)</f>
        <v>1156251</v>
      </c>
      <c r="Q29" s="25"/>
      <c r="R29" s="24" cm="1">
        <f t="array" aca="1" ref="R29" ca="1">_FV(D29,"Market cap",TRUE)</f>
        <v>75454043364</v>
      </c>
      <c r="S29" s="25"/>
    </row>
    <row r="30" spans="1:19" x14ac:dyDescent="0.25">
      <c r="A30" t="s">
        <v>10628</v>
      </c>
      <c r="B30" t="s">
        <v>10629</v>
      </c>
      <c r="C30" t="s">
        <v>10966</v>
      </c>
      <c r="D30" t="e" vm="3901">
        <v>#VALUE!</v>
      </c>
      <c r="E30" s="31" cm="1">
        <f t="array" aca="1" ref="E30" ca="1">_FV(D30,"Last trade time",TRUE)</f>
        <v>45824.918422372655</v>
      </c>
      <c r="F30" s="23" cm="1">
        <f t="array" aca="1" ref="F30" ca="1">_FV(D30,"Price")</f>
        <v>128.68</v>
      </c>
      <c r="G30" s="27" cm="1">
        <f t="array" aca="1" ref="G30" ca="1">_FV(D30,"Change (%)",TRUE)</f>
        <v>2.5012E-2</v>
      </c>
      <c r="H30" s="26" cm="1">
        <f t="array" aca="1" ref="H30" ca="1">_FV(D30,"Change")</f>
        <v>3.14</v>
      </c>
      <c r="I30" s="23" cm="1">
        <f t="array" aca="1" ref="I30" ca="1">_FV(D30,"Open")</f>
        <v>127.26</v>
      </c>
      <c r="J30" s="23" cm="1">
        <f t="array" aca="1" ref="J30" ca="1">_FV(D30,"Low")</f>
        <v>126.45</v>
      </c>
      <c r="K30" s="23" cm="1">
        <f t="array" aca="1" ref="K30" ca="1">_FV(D30,"High")</f>
        <v>128.92850000000001</v>
      </c>
      <c r="L30" s="23" cm="1">
        <f t="array" aca="1" ref="L30" ca="1">_FV(D30,"Previous close",TRUE)</f>
        <v>125.54</v>
      </c>
      <c r="M30" s="23" cm="1">
        <f t="array" aca="1" ref="M30" ca="1">_FV(D30,"52 week low",TRUE)</f>
        <v>90.055300000000003</v>
      </c>
      <c r="N30" s="23" cm="1">
        <f t="array" aca="1" ref="N30" ca="1">_FV(D30,"52 week high",TRUE)</f>
        <v>134.85</v>
      </c>
      <c r="O30" s="8" cm="1">
        <f t="array" aca="1" ref="O30" ca="1">_FV(D30,"Volume")</f>
        <v>2853595</v>
      </c>
      <c r="P30" s="7" cm="1">
        <f t="array" aca="1" ref="P30" ca="1">_FV(D30,"Volume average",TRUE)</f>
        <v>3000768</v>
      </c>
      <c r="Q30" s="25"/>
      <c r="R30" s="24" cm="1">
        <f t="array" aca="1" ref="R30" ca="1">_FV(D30,"Market cap",TRUE)</f>
        <v>72382500000</v>
      </c>
    </row>
    <row r="31" spans="1:19" x14ac:dyDescent="0.25">
      <c r="A31" t="s">
        <v>10632</v>
      </c>
      <c r="B31" t="s">
        <v>10633</v>
      </c>
      <c r="C31" t="s">
        <v>10966</v>
      </c>
      <c r="D31" t="e" vm="3902">
        <v>#VALUE!</v>
      </c>
      <c r="E31" s="31" cm="1">
        <f t="array" aca="1" ref="E31" ca="1">_FV(D31,"Last trade time",TRUE)</f>
        <v>45824.847229397659</v>
      </c>
      <c r="F31" s="23" cm="1">
        <f t="array" aca="1" ref="F31" ca="1">_FV(D31,"Price")</f>
        <v>357.81</v>
      </c>
      <c r="G31" s="27" cm="1">
        <f t="array" aca="1" ref="G31" ca="1">_FV(D31,"Change (%)",TRUE)</f>
        <v>2.9429999999999999E-3</v>
      </c>
      <c r="H31" s="26" cm="1">
        <f t="array" aca="1" ref="H31" ca="1">_FV(D31,"Change")</f>
        <v>1.05</v>
      </c>
      <c r="I31" s="23" cm="1">
        <f t="array" aca="1" ref="I31" ca="1">_FV(D31,"Open")</f>
        <v>360.39</v>
      </c>
      <c r="J31" s="23" cm="1">
        <f t="array" aca="1" ref="J31" ca="1">_FV(D31,"Low")</f>
        <v>357.62</v>
      </c>
      <c r="K31" s="23" cm="1">
        <f t="array" aca="1" ref="K31" ca="1">_FV(D31,"High")</f>
        <v>364.34500000000003</v>
      </c>
      <c r="L31" s="23" cm="1">
        <f t="array" aca="1" ref="L31" ca="1">_FV(D31,"Previous close",TRUE)</f>
        <v>356.76</v>
      </c>
      <c r="M31" s="23" cm="1">
        <f t="array" aca="1" ref="M31" ca="1">_FV(D31,"52 week low",TRUE)</f>
        <v>343.76</v>
      </c>
      <c r="N31" s="23" cm="1">
        <f t="array" aca="1" ref="N31" ca="1">_FV(D31,"52 week high",TRUE)</f>
        <v>547</v>
      </c>
      <c r="O31" s="8" cm="1">
        <f t="array" aca="1" ref="O31" ca="1">_FV(D31,"Volume")</f>
        <v>134027</v>
      </c>
      <c r="P31" s="7" cm="1">
        <f t="array" aca="1" ref="P31" ca="1">_FV(D31,"Volume average",TRUE)</f>
        <v>121281</v>
      </c>
      <c r="Q31" s="25"/>
      <c r="R31" s="24" cm="1">
        <f t="array" aca="1" ref="R31" ca="1">_FV(D31,"Market cap",TRUE)</f>
        <v>18709838384</v>
      </c>
      <c r="S31" s="25"/>
    </row>
    <row r="32" spans="1:19" x14ac:dyDescent="0.25">
      <c r="A32" t="s">
        <v>10565</v>
      </c>
      <c r="B32" t="s">
        <v>10566</v>
      </c>
      <c r="C32" t="s">
        <v>10966</v>
      </c>
      <c r="D32" t="e" vm="3903">
        <v>#VALUE!</v>
      </c>
      <c r="E32" s="31" cm="1">
        <f t="array" aca="1" ref="E32" ca="1">_FV(D32,"Last trade time",TRUE)</f>
        <v>45824.847229421095</v>
      </c>
      <c r="F32" s="23" cm="1">
        <f t="array" aca="1" ref="F32" ca="1">_FV(D32,"Price")</f>
        <v>285.14999999999998</v>
      </c>
      <c r="G32" s="27" cm="1">
        <f t="array" aca="1" ref="G32" ca="1">_FV(D32,"Change (%)",TRUE)</f>
        <v>2.4260000000000002E-3</v>
      </c>
      <c r="H32" s="26" cm="1">
        <f t="array" aca="1" ref="H32" ca="1">_FV(D32,"Change")</f>
        <v>0.69</v>
      </c>
      <c r="I32" s="23" cm="1">
        <f t="array" aca="1" ref="I32" ca="1">_FV(D32,"Open")</f>
        <v>286.91000000000003</v>
      </c>
      <c r="J32" s="23" cm="1">
        <f t="array" aca="1" ref="J32" ca="1">_FV(D32,"Low")</f>
        <v>283.76499999999999</v>
      </c>
      <c r="K32" s="23" cm="1">
        <f t="array" aca="1" ref="K32" ca="1">_FV(D32,"High")</f>
        <v>287.1662</v>
      </c>
      <c r="L32" s="23" cm="1">
        <f t="array" aca="1" ref="L32" ca="1">_FV(D32,"Previous close",TRUE)</f>
        <v>284.45999999999998</v>
      </c>
      <c r="M32" s="23" cm="1">
        <f t="array" aca="1" ref="M32" ca="1">_FV(D32,"52 week low",TRUE)</f>
        <v>243.85</v>
      </c>
      <c r="N32" s="23" cm="1">
        <f t="array" aca="1" ref="N32" ca="1">_FV(D32,"52 week high",TRUE)</f>
        <v>317.73</v>
      </c>
      <c r="O32" s="8" cm="1">
        <f t="array" aca="1" ref="O32" ca="1">_FV(D32,"Volume")</f>
        <v>267721</v>
      </c>
      <c r="P32" s="7" cm="1">
        <f t="array" aca="1" ref="P32" ca="1">_FV(D32,"Volume average",TRUE)</f>
        <v>461628</v>
      </c>
      <c r="Q32" s="25"/>
      <c r="R32" s="24" cm="1">
        <f t="array" aca="1" ref="R32" ca="1">_FV(D32,"Market cap",TRUE)</f>
        <v>18342439137</v>
      </c>
    </row>
    <row r="33" spans="1:19" x14ac:dyDescent="0.25">
      <c r="A33" t="s">
        <v>10543</v>
      </c>
      <c r="B33" t="s">
        <v>10544</v>
      </c>
      <c r="C33" t="s">
        <v>10966</v>
      </c>
      <c r="D33" t="e" vm="3904">
        <v>#VALUE!</v>
      </c>
      <c r="E33" s="31" cm="1">
        <f t="array" aca="1" ref="E33" ca="1">_FV(D33,"Last trade time",TRUE)</f>
        <v>45824.857798506251</v>
      </c>
      <c r="F33" s="23" cm="1">
        <f t="array" aca="1" ref="F33" ca="1">_FV(D33,"Price")</f>
        <v>64.36</v>
      </c>
      <c r="G33" s="27" cm="1">
        <f t="array" aca="1" ref="G33" ca="1">_FV(D33,"Change (%)",TRUE)</f>
        <v>-1.3035000000000001E-2</v>
      </c>
      <c r="H33" s="26" cm="1">
        <f t="array" aca="1" ref="H33" ca="1">_FV(D33,"Change")</f>
        <v>-0.85</v>
      </c>
      <c r="I33" s="23" cm="1">
        <f t="array" aca="1" ref="I33" ca="1">_FV(D33,"Open")</f>
        <v>65.56</v>
      </c>
      <c r="J33" s="23" cm="1">
        <f t="array" aca="1" ref="J33" ca="1">_FV(D33,"Low")</f>
        <v>64.040000000000006</v>
      </c>
      <c r="K33" s="23" cm="1">
        <f t="array" aca="1" ref="K33" ca="1">_FV(D33,"High")</f>
        <v>65.91</v>
      </c>
      <c r="L33" s="23" cm="1">
        <f t="array" aca="1" ref="L33" ca="1">_FV(D33,"Previous close",TRUE)</f>
        <v>65.209999999999994</v>
      </c>
      <c r="M33" s="23" cm="1">
        <f t="array" aca="1" ref="M33" ca="1">_FV(D33,"52 week low",TRUE)</f>
        <v>52.28</v>
      </c>
      <c r="N33" s="23" cm="1">
        <f t="array" aca="1" ref="N33" ca="1">_FV(D33,"52 week high",TRUE)</f>
        <v>69.010000000000005</v>
      </c>
      <c r="O33" s="8" cm="1">
        <f t="array" aca="1" ref="O33" ca="1">_FV(D33,"Volume")</f>
        <v>1934300</v>
      </c>
      <c r="P33" s="7" cm="1">
        <f t="array" aca="1" ref="P33" ca="1">_FV(D33,"Volume average",TRUE)</f>
        <v>2465080</v>
      </c>
      <c r="Q33" s="25"/>
      <c r="R33" s="24" cm="1">
        <f t="array" aca="1" ref="R33" ca="1">_FV(D33,"Market cap",TRUE)</f>
        <v>23644885728</v>
      </c>
      <c r="S33" s="25"/>
    </row>
    <row r="34" spans="1:19" x14ac:dyDescent="0.25">
      <c r="A34" t="s">
        <v>10636</v>
      </c>
      <c r="B34" t="s">
        <v>10637</v>
      </c>
      <c r="C34" t="s">
        <v>10966</v>
      </c>
      <c r="D34" t="e" vm="3905">
        <v>#VALUE!</v>
      </c>
      <c r="E34" s="31" cm="1">
        <f t="array" aca="1" ref="E34" ca="1">_FV(D34,"Last trade time",TRUE)</f>
        <v>45824.862104617969</v>
      </c>
      <c r="F34" s="23" cm="1">
        <f t="array" aca="1" ref="F34" ca="1">_FV(D34,"Price")</f>
        <v>115.11</v>
      </c>
      <c r="G34" s="27" cm="1">
        <f t="array" aca="1" ref="G34" ca="1">_FV(D34,"Change (%)",TRUE)</f>
        <v>7.4390000000000003E-3</v>
      </c>
      <c r="H34" s="26" cm="1">
        <f t="array" aca="1" ref="H34" ca="1">_FV(D34,"Change")</f>
        <v>0.85</v>
      </c>
      <c r="I34" s="23" cm="1">
        <f t="array" aca="1" ref="I34" ca="1">_FV(D34,"Open")</f>
        <v>115.13</v>
      </c>
      <c r="J34" s="23" cm="1">
        <f t="array" aca="1" ref="J34" ca="1">_FV(D34,"Low")</f>
        <v>114.13</v>
      </c>
      <c r="K34" s="23" cm="1">
        <f t="array" aca="1" ref="K34" ca="1">_FV(D34,"High")</f>
        <v>115.43</v>
      </c>
      <c r="L34" s="23" cm="1">
        <f t="array" aca="1" ref="L34" ca="1">_FV(D34,"Previous close",TRUE)</f>
        <v>114.26</v>
      </c>
      <c r="M34" s="23" cm="1">
        <f t="array" aca="1" ref="M34" ca="1">_FV(D34,"52 week low",TRUE)</f>
        <v>100.47</v>
      </c>
      <c r="N34" s="23" cm="1">
        <f t="array" aca="1" ref="N34" ca="1">_FV(D34,"52 week high",TRUE)</f>
        <v>131.59</v>
      </c>
      <c r="O34" s="8" cm="1">
        <f t="array" aca="1" ref="O34" ca="1">_FV(D34,"Volume")</f>
        <v>970943</v>
      </c>
      <c r="P34" s="7" cm="1">
        <f t="array" aca="1" ref="P34" ca="1">_FV(D34,"Volume average",TRUE)</f>
        <v>1326001</v>
      </c>
      <c r="Q34" s="25"/>
      <c r="R34" s="24" cm="1">
        <f t="array" aca="1" ref="R34" ca="1">_FV(D34,"Market cap",TRUE)</f>
        <v>15647680000</v>
      </c>
    </row>
    <row r="35" spans="1:19" x14ac:dyDescent="0.25">
      <c r="A35" t="s">
        <v>10563</v>
      </c>
      <c r="B35" t="s">
        <v>10564</v>
      </c>
      <c r="C35" t="s">
        <v>10966</v>
      </c>
      <c r="D35" t="e" vm="3906">
        <v>#VALUE!</v>
      </c>
      <c r="E35" s="31" cm="1">
        <f t="array" aca="1" ref="E35" ca="1">_FV(D35,"Last trade time",TRUE)</f>
        <v>45824.943204467185</v>
      </c>
      <c r="F35" s="23" cm="1">
        <f t="array" aca="1" ref="F35" ca="1">_FV(D35,"Price")</f>
        <v>112.48</v>
      </c>
      <c r="G35" s="27" cm="1">
        <f t="array" aca="1" ref="G35" ca="1">_FV(D35,"Change (%)",TRUE)</f>
        <v>3.2109999999999999E-3</v>
      </c>
      <c r="H35" s="26" cm="1">
        <f t="array" aca="1" ref="H35" ca="1">_FV(D35,"Change")</f>
        <v>0.36</v>
      </c>
      <c r="I35" s="23" cm="1">
        <f t="array" aca="1" ref="I35" ca="1">_FV(D35,"Open")</f>
        <v>111.82</v>
      </c>
      <c r="J35" s="23" cm="1">
        <f t="array" aca="1" ref="J35" ca="1">_FV(D35,"Low")</f>
        <v>111.13</v>
      </c>
      <c r="K35" s="23" cm="1">
        <f t="array" aca="1" ref="K35" ca="1">_FV(D35,"High")</f>
        <v>113.16</v>
      </c>
      <c r="L35" s="23" cm="1">
        <f t="array" aca="1" ref="L35" ca="1">_FV(D35,"Previous close",TRUE)</f>
        <v>112.12</v>
      </c>
      <c r="M35" s="23" cm="1">
        <f t="array" aca="1" ref="M35" ca="1">_FV(D35,"52 week low",TRUE)</f>
        <v>97.8</v>
      </c>
      <c r="N35" s="23" cm="1">
        <f t="array" aca="1" ref="N35" ca="1">_FV(D35,"52 week high",TRUE)</f>
        <v>126.34</v>
      </c>
      <c r="O35" s="8" cm="1">
        <f t="array" aca="1" ref="O35" ca="1">_FV(D35,"Volume")</f>
        <v>22910950</v>
      </c>
      <c r="P35" s="7" cm="1">
        <f t="array" aca="1" ref="P35" ca="1">_FV(D35,"Volume average",TRUE)</f>
        <v>16372554</v>
      </c>
      <c r="Q35" s="25"/>
      <c r="R35" s="24" cm="1">
        <f t="array" aca="1" ref="R35" ca="1">_FV(D35,"Market cap",TRUE)</f>
        <v>484788800000</v>
      </c>
      <c r="S35" s="25"/>
    </row>
    <row r="36" spans="1:19" x14ac:dyDescent="0.25">
      <c r="A36" t="s">
        <v>10648</v>
      </c>
      <c r="B36" t="s">
        <v>10649</v>
      </c>
      <c r="C36" t="s">
        <v>10966</v>
      </c>
      <c r="D36" t="e" vm="3907">
        <v>#VALUE!</v>
      </c>
      <c r="E36" s="31" cm="1">
        <f t="array" aca="1" ref="E36" ca="1">_FV(D36,"Last trade time",TRUE)</f>
        <v>45824.841461238284</v>
      </c>
      <c r="F36" s="23" cm="1">
        <f t="array" aca="1" ref="F36" ca="1">_FV(D36,"Price")</f>
        <v>421.3</v>
      </c>
      <c r="G36" s="27" cm="1">
        <f t="array" aca="1" ref="G36" ca="1">_FV(D36,"Change (%)",TRUE)</f>
        <v>3.3339999999999997E-3</v>
      </c>
      <c r="H36" s="26" cm="1">
        <f t="array" aca="1" ref="H36" ca="1">_FV(D36,"Change")</f>
        <v>1.4</v>
      </c>
      <c r="I36" s="23" cm="1">
        <f t="array" aca="1" ref="I36" ca="1">_FV(D36,"Open")</f>
        <v>423.03</v>
      </c>
      <c r="J36" s="23" cm="1">
        <f t="array" aca="1" ref="J36" ca="1">_FV(D36,"Low")</f>
        <v>419.72</v>
      </c>
      <c r="K36" s="23" cm="1">
        <f t="array" aca="1" ref="K36" ca="1">_FV(D36,"High")</f>
        <v>426.01</v>
      </c>
      <c r="L36" s="23" cm="1">
        <f t="array" aca="1" ref="L36" ca="1">_FV(D36,"Previous close",TRUE)</f>
        <v>419.9</v>
      </c>
      <c r="M36" s="23" cm="1">
        <f t="array" aca="1" ref="M36" ca="1">_FV(D36,"52 week low",TRUE)</f>
        <v>391.69</v>
      </c>
      <c r="N36" s="23" cm="1">
        <f t="array" aca="1" ref="N36" ca="1">_FV(D36,"52 week high",TRUE)</f>
        <v>499.87</v>
      </c>
      <c r="O36" s="8" cm="1">
        <f t="array" aca="1" ref="O36" ca="1">_FV(D36,"Volume")</f>
        <v>338805</v>
      </c>
      <c r="P36" s="7" cm="1">
        <f t="array" aca="1" ref="P36" ca="1">_FV(D36,"Volume average",TRUE)</f>
        <v>354509</v>
      </c>
      <c r="Q36" s="25"/>
      <c r="R36" s="24" cm="1">
        <f t="array" aca="1" ref="R36" ca="1">_FV(D36,"Market cap",TRUE)</f>
        <v>15987096378</v>
      </c>
    </row>
    <row r="37" spans="1:19" x14ac:dyDescent="0.25">
      <c r="A37" t="s">
        <v>10620</v>
      </c>
      <c r="B37" t="s">
        <v>10621</v>
      </c>
      <c r="C37" t="s">
        <v>10966</v>
      </c>
      <c r="D37" t="e" vm="3908">
        <v>#VALUE!</v>
      </c>
      <c r="E37" s="31" cm="1">
        <f t="array" aca="1" ref="E37" ca="1">_FV(D37,"Last trade time",TRUE)</f>
        <v>45824.915062198437</v>
      </c>
      <c r="F37" s="23" cm="1">
        <f t="array" aca="1" ref="F37" ca="1">_FV(D37,"Price")</f>
        <v>42.24</v>
      </c>
      <c r="G37" s="27" cm="1">
        <f t="array" aca="1" ref="G37" ca="1">_FV(D37,"Change (%)",TRUE)</f>
        <v>1.66E-3</v>
      </c>
      <c r="H37" s="26" cm="1">
        <f t="array" aca="1" ref="H37" ca="1">_FV(D37,"Change")</f>
        <v>7.0000000000000007E-2</v>
      </c>
      <c r="I37" s="23" cm="1">
        <f t="array" aca="1" ref="I37" ca="1">_FV(D37,"Open")</f>
        <v>42.45</v>
      </c>
      <c r="J37" s="23" cm="1">
        <f t="array" aca="1" ref="J37" ca="1">_FV(D37,"Low")</f>
        <v>42.07</v>
      </c>
      <c r="K37" s="23" cm="1">
        <f t="array" aca="1" ref="K37" ca="1">_FV(D37,"High")</f>
        <v>42.68</v>
      </c>
      <c r="L37" s="23" cm="1">
        <f t="array" aca="1" ref="L37" ca="1">_FV(D37,"Previous close",TRUE)</f>
        <v>42.17</v>
      </c>
      <c r="M37" s="23" cm="1">
        <f t="array" aca="1" ref="M37" ca="1">_FV(D37,"52 week low",TRUE)</f>
        <v>30.68</v>
      </c>
      <c r="N37" s="23" cm="1">
        <f t="array" aca="1" ref="N37" ca="1">_FV(D37,"52 week high",TRUE)</f>
        <v>43.1</v>
      </c>
      <c r="O37" s="8" cm="1">
        <f t="array" aca="1" ref="O37" ca="1">_FV(D37,"Volume")</f>
        <v>3615122</v>
      </c>
      <c r="P37" s="7" cm="1">
        <f t="array" aca="1" ref="P37" ca="1">_FV(D37,"Volume average",TRUE)</f>
        <v>4871308</v>
      </c>
      <c r="Q37" s="25"/>
      <c r="R37" s="24" cm="1">
        <f t="array" aca="1" ref="R37" ca="1">_FV(D37,"Market cap",TRUE)</f>
        <v>48445140480</v>
      </c>
      <c r="S37" s="25"/>
    </row>
    <row r="38" spans="1:19" x14ac:dyDescent="0.25">
      <c r="A38" t="s">
        <v>10545</v>
      </c>
      <c r="B38" t="s">
        <v>10546</v>
      </c>
      <c r="C38" t="s">
        <v>10966</v>
      </c>
      <c r="D38" t="e" vm="3909">
        <v>#VALUE!</v>
      </c>
      <c r="E38" s="31" cm="1">
        <f t="array" aca="1" ref="E38" ca="1">_FV(D38,"Last trade time",TRUE)</f>
        <v>45824.888092823436</v>
      </c>
      <c r="F38" s="23" cm="1">
        <f t="array" aca="1" ref="F38" ca="1">_FV(D38,"Price")</f>
        <v>95.64</v>
      </c>
      <c r="G38" s="27" cm="1">
        <f t="array" aca="1" ref="G38" ca="1">_FV(D38,"Change (%)",TRUE)</f>
        <v>3.673E-3</v>
      </c>
      <c r="H38" s="26" cm="1">
        <f t="array" aca="1" ref="H38" ca="1">_FV(D38,"Change")</f>
        <v>0.35</v>
      </c>
      <c r="I38" s="23" cm="1">
        <f t="array" aca="1" ref="I38" ca="1">_FV(D38,"Open")</f>
        <v>96.1</v>
      </c>
      <c r="J38" s="23" cm="1">
        <f t="array" aca="1" ref="J38" ca="1">_FV(D38,"Low")</f>
        <v>95.32</v>
      </c>
      <c r="K38" s="23" cm="1">
        <f t="array" aca="1" ref="K38" ca="1">_FV(D38,"High")</f>
        <v>96.66</v>
      </c>
      <c r="L38" s="23" cm="1">
        <f t="array" aca="1" ref="L38" ca="1">_FV(D38,"Previous close",TRUE)</f>
        <v>95.29</v>
      </c>
      <c r="M38" s="23" cm="1">
        <f t="array" aca="1" ref="M38" ca="1">_FV(D38,"52 week low",TRUE)</f>
        <v>80.650000000000006</v>
      </c>
      <c r="N38" s="23" cm="1">
        <f t="array" aca="1" ref="N38" ca="1">_FV(D38,"52 week high",TRUE)</f>
        <v>118.34</v>
      </c>
      <c r="O38" s="8" cm="1">
        <f t="array" aca="1" ref="O38" ca="1">_FV(D38,"Volume")</f>
        <v>428216</v>
      </c>
      <c r="P38" s="7" cm="1">
        <f t="array" aca="1" ref="P38" ca="1">_FV(D38,"Volume average",TRUE)</f>
        <v>689409</v>
      </c>
      <c r="Q38" s="25"/>
      <c r="R38" s="24" cm="1">
        <f t="array" aca="1" ref="R38" ca="1">_FV(D38,"Market cap",TRUE)</f>
        <v>8249977173</v>
      </c>
    </row>
    <row r="39" spans="1:19" x14ac:dyDescent="0.25">
      <c r="A39" t="s">
        <v>10530</v>
      </c>
      <c r="B39" t="s">
        <v>10531</v>
      </c>
      <c r="C39" t="s">
        <v>10966</v>
      </c>
      <c r="D39" t="e" vm="3910">
        <v>#VALUE!</v>
      </c>
      <c r="E39" s="31" cm="1">
        <f t="array" aca="1" ref="E39" ca="1">_FV(D39,"Last trade time",TRUE)</f>
        <v>45824.917235925779</v>
      </c>
      <c r="F39" s="23" cm="1">
        <f t="array" aca="1" ref="F39" ca="1">_FV(D39,"Price")</f>
        <v>22.78</v>
      </c>
      <c r="G39" s="27" cm="1">
        <f t="array" aca="1" ref="G39" ca="1">_FV(D39,"Change (%)",TRUE)</f>
        <v>2.7515000000000001E-2</v>
      </c>
      <c r="H39" s="26" cm="1">
        <f t="array" aca="1" ref="H39" ca="1">_FV(D39,"Change")</f>
        <v>0.61</v>
      </c>
      <c r="I39" s="23" cm="1">
        <f t="array" aca="1" ref="I39" ca="1">_FV(D39,"Open")</f>
        <v>22.68</v>
      </c>
      <c r="J39" s="23" cm="1">
        <f t="array" aca="1" ref="J39" ca="1">_FV(D39,"Low")</f>
        <v>22.375</v>
      </c>
      <c r="K39" s="23" cm="1">
        <f t="array" aca="1" ref="K39" ca="1">_FV(D39,"High")</f>
        <v>22.95</v>
      </c>
      <c r="L39" s="23" cm="1">
        <f t="array" aca="1" ref="L39" ca="1">_FV(D39,"Previous close",TRUE)</f>
        <v>22.17</v>
      </c>
      <c r="M39" s="23" cm="1">
        <f t="array" aca="1" ref="M39" ca="1">_FV(D39,"52 week low",TRUE)</f>
        <v>16.25</v>
      </c>
      <c r="N39" s="23" cm="1">
        <f t="array" aca="1" ref="N39" ca="1">_FV(D39,"52 week high",TRUE)</f>
        <v>24.364999999999998</v>
      </c>
      <c r="O39" s="8" cm="1">
        <f t="array" aca="1" ref="O39" ca="1">_FV(D39,"Volume")</f>
        <v>3738930</v>
      </c>
      <c r="P39" s="7" cm="1">
        <f t="array" aca="1" ref="P39" ca="1">_FV(D39,"Volume average",TRUE)</f>
        <v>5207234</v>
      </c>
      <c r="Q39" s="25"/>
      <c r="R39" s="24" cm="1">
        <f t="array" aca="1" ref="R39" ca="1">_FV(D39,"Market cap",TRUE)</f>
        <v>11971375214</v>
      </c>
      <c r="S39" s="25"/>
    </row>
    <row r="40" spans="1:19" x14ac:dyDescent="0.25">
      <c r="A40" t="s">
        <v>10616</v>
      </c>
      <c r="B40" t="s">
        <v>10617</v>
      </c>
      <c r="C40" t="s">
        <v>10966</v>
      </c>
      <c r="D40" t="e" vm="3911">
        <v>#VALUE!</v>
      </c>
      <c r="E40" s="31" cm="1">
        <f t="array" aca="1" ref="E40" ca="1">_FV(D40,"Last trade time",TRUE)</f>
        <v>45824.942406620314</v>
      </c>
      <c r="F40" s="23" cm="1">
        <f t="array" aca="1" ref="F40" ca="1">_FV(D40,"Price")</f>
        <v>279.37</v>
      </c>
      <c r="G40" s="27" cm="1">
        <f t="array" aca="1" ref="G40" ca="1">_FV(D40,"Change (%)",TRUE)</f>
        <v>-1.2827E-2</v>
      </c>
      <c r="H40" s="26" cm="1">
        <f t="array" aca="1" ref="H40" ca="1">_FV(D40,"Change")</f>
        <v>-3.63</v>
      </c>
      <c r="I40" s="23" cm="1">
        <f t="array" aca="1" ref="I40" ca="1">_FV(D40,"Open")</f>
        <v>283.23</v>
      </c>
      <c r="J40" s="23" cm="1">
        <f t="array" aca="1" ref="J40" ca="1">_FV(D40,"Low")</f>
        <v>278.23</v>
      </c>
      <c r="K40" s="23" cm="1">
        <f t="array" aca="1" ref="K40" ca="1">_FV(D40,"High")</f>
        <v>283.99</v>
      </c>
      <c r="L40" s="23" cm="1">
        <f t="array" aca="1" ref="L40" ca="1">_FV(D40,"Previous close",TRUE)</f>
        <v>283</v>
      </c>
      <c r="M40" s="23" cm="1">
        <f t="array" aca="1" ref="M40" ca="1">_FV(D40,"52 week low",TRUE)</f>
        <v>239.2</v>
      </c>
      <c r="N40" s="23" cm="1">
        <f t="array" aca="1" ref="N40" ca="1">_FV(D40,"52 week high",TRUE)</f>
        <v>316.89999999999998</v>
      </c>
      <c r="O40" s="8" cm="1">
        <f t="array" aca="1" ref="O40" ca="1">_FV(D40,"Volume")</f>
        <v>927085</v>
      </c>
      <c r="P40" s="7" cm="1">
        <f t="array" aca="1" ref="P40" ca="1">_FV(D40,"Volume average",TRUE)</f>
        <v>1019581</v>
      </c>
      <c r="Q40" s="25"/>
      <c r="R40" s="24" cm="1">
        <f t="array" aca="1" ref="R40" ca="1">_FV(D40,"Market cap",TRUE)</f>
        <v>74981818457</v>
      </c>
    </row>
    <row r="41" spans="1:19" x14ac:dyDescent="0.25">
      <c r="A41" t="s">
        <v>10569</v>
      </c>
      <c r="B41" t="s">
        <v>10570</v>
      </c>
      <c r="C41" t="s">
        <v>10966</v>
      </c>
      <c r="D41" t="e" vm="3912">
        <v>#VALUE!</v>
      </c>
      <c r="E41" s="31" cm="1">
        <f t="array" aca="1" ref="E41" ca="1">_FV(D41,"Last trade time",TRUE)</f>
        <v>45824.88832267344</v>
      </c>
      <c r="F41" s="23" cm="1">
        <f t="array" aca="1" ref="F41" ca="1">_FV(D41,"Price")</f>
        <v>120.5</v>
      </c>
      <c r="G41" s="27" cm="1">
        <f t="array" aca="1" ref="G41" ca="1">_FV(D41,"Change (%)",TRUE)</f>
        <v>6.8520000000000005E-3</v>
      </c>
      <c r="H41" s="26" cm="1">
        <f t="array" aca="1" ref="H41" ca="1">_FV(D41,"Change")</f>
        <v>0.82</v>
      </c>
      <c r="I41" s="23" cm="1">
        <f t="array" aca="1" ref="I41" ca="1">_FV(D41,"Open")</f>
        <v>120.54</v>
      </c>
      <c r="J41" s="23" cm="1">
        <f t="array" aca="1" ref="J41" ca="1">_FV(D41,"Low")</f>
        <v>119.855</v>
      </c>
      <c r="K41" s="23" cm="1">
        <f t="array" aca="1" ref="K41" ca="1">_FV(D41,"High")</f>
        <v>120.71</v>
      </c>
      <c r="L41" s="23" cm="1">
        <f t="array" aca="1" ref="L41" ca="1">_FV(D41,"Previous close",TRUE)</f>
        <v>119.68</v>
      </c>
      <c r="M41" s="23" cm="1">
        <f t="array" aca="1" ref="M41" ca="1">_FV(D41,"52 week low",TRUE)</f>
        <v>104.01</v>
      </c>
      <c r="N41" s="23" cm="1">
        <f t="array" aca="1" ref="N41" ca="1">_FV(D41,"52 week high",TRUE)</f>
        <v>149.22</v>
      </c>
      <c r="O41" s="8" cm="1">
        <f t="array" aca="1" ref="O41" ca="1">_FV(D41,"Volume")</f>
        <v>1351818</v>
      </c>
      <c r="P41" s="7" cm="1">
        <f t="array" aca="1" ref="P41" ca="1">_FV(D41,"Volume average",TRUE)</f>
        <v>1217659</v>
      </c>
      <c r="Q41" s="25"/>
      <c r="R41" s="24" cm="1">
        <f t="array" aca="1" ref="R41" ca="1">_FV(D41,"Market cap",TRUE)</f>
        <v>16724146800</v>
      </c>
      <c r="S41" s="25"/>
    </row>
    <row r="42" spans="1:19" x14ac:dyDescent="0.25">
      <c r="A42" t="s">
        <v>10559</v>
      </c>
      <c r="B42" t="s">
        <v>10560</v>
      </c>
      <c r="C42" t="s">
        <v>10966</v>
      </c>
      <c r="D42" t="e" vm="3913">
        <v>#VALUE!</v>
      </c>
      <c r="E42" s="31" cm="1">
        <f t="array" aca="1" ref="E42" ca="1">_FV(D42,"Last trade time",TRUE)</f>
        <v>45824.893408691409</v>
      </c>
      <c r="F42" s="23" cm="1">
        <f t="array" aca="1" ref="F42" ca="1">_FV(D42,"Price")</f>
        <v>30.28</v>
      </c>
      <c r="G42" s="27" cm="1">
        <f t="array" aca="1" ref="G42" ca="1">_FV(D42,"Change (%)",TRUE)</f>
        <v>-9.8099999999999993E-3</v>
      </c>
      <c r="H42" s="26" cm="1">
        <f t="array" aca="1" ref="H42" ca="1">_FV(D42,"Change")</f>
        <v>-0.3</v>
      </c>
      <c r="I42" s="23" cm="1">
        <f t="array" aca="1" ref="I42" ca="1">_FV(D42,"Open")</f>
        <v>30.7</v>
      </c>
      <c r="J42" s="23" cm="1">
        <f t="array" aca="1" ref="J42" ca="1">_FV(D42,"Low")</f>
        <v>30.08</v>
      </c>
      <c r="K42" s="23" cm="1">
        <f t="array" aca="1" ref="K42" ca="1">_FV(D42,"High")</f>
        <v>30.81</v>
      </c>
      <c r="L42" s="23" cm="1">
        <f t="array" aca="1" ref="L42" ca="1">_FV(D42,"Previous close",TRUE)</f>
        <v>30.58</v>
      </c>
      <c r="M42" s="23" cm="1">
        <f t="array" aca="1" ref="M42" ca="1">_FV(D42,"52 week low",TRUE)</f>
        <v>27.59</v>
      </c>
      <c r="N42" s="23" cm="1">
        <f t="array" aca="1" ref="N42" ca="1">_FV(D42,"52 week high",TRUE)</f>
        <v>33.799999999999997</v>
      </c>
      <c r="O42" s="8" cm="1">
        <f t="array" aca="1" ref="O42" ca="1">_FV(D42,"Volume")</f>
        <v>2133262</v>
      </c>
      <c r="P42" s="7" cm="1">
        <f t="array" aca="1" ref="P42" ca="1">_FV(D42,"Volume average",TRUE)</f>
        <v>3136545</v>
      </c>
      <c r="Q42" s="25"/>
      <c r="R42" s="24" cm="1">
        <f t="array" aca="1" ref="R42" ca="1">_FV(D42,"Market cap",TRUE)</f>
        <v>16650808488</v>
      </c>
    </row>
    <row r="43" spans="1:19" x14ac:dyDescent="0.25">
      <c r="A43" t="s">
        <v>10594</v>
      </c>
      <c r="B43" t="s">
        <v>10595</v>
      </c>
      <c r="C43" t="s">
        <v>10966</v>
      </c>
      <c r="D43" t="e" vm="3914">
        <v>#VALUE!</v>
      </c>
      <c r="E43" s="31" cm="1">
        <f t="array" aca="1" ref="E43" ca="1">_FV(D43,"Last trade time",TRUE)</f>
        <v>45824.859961318747</v>
      </c>
      <c r="F43" s="23" cm="1">
        <f t="array" aca="1" ref="F43" ca="1">_FV(D43,"Price")</f>
        <v>244.45</v>
      </c>
      <c r="G43" s="27" cm="1">
        <f t="array" aca="1" ref="G43" ca="1">_FV(D43,"Change (%)",TRUE)</f>
        <v>1.2298999999999999E-2</v>
      </c>
      <c r="H43" s="26" cm="1">
        <f t="array" aca="1" ref="H43" ca="1">_FV(D43,"Change")</f>
        <v>2.97</v>
      </c>
      <c r="I43" s="23" cm="1">
        <f t="array" aca="1" ref="I43" ca="1">_FV(D43,"Open")</f>
        <v>244.24</v>
      </c>
      <c r="J43" s="23" cm="1">
        <f t="array" aca="1" ref="J43" ca="1">_FV(D43,"Low")</f>
        <v>242.61</v>
      </c>
      <c r="K43" s="23" cm="1">
        <f t="array" aca="1" ref="K43" ca="1">_FV(D43,"High")</f>
        <v>245.1525</v>
      </c>
      <c r="L43" s="23" cm="1">
        <f t="array" aca="1" ref="L43" ca="1">_FV(D43,"Previous close",TRUE)</f>
        <v>241.48</v>
      </c>
      <c r="M43" s="23" cm="1">
        <f t="array" aca="1" ref="M43" ca="1">_FV(D43,"52 week low",TRUE)</f>
        <v>214.66</v>
      </c>
      <c r="N43" s="23" cm="1">
        <f t="array" aca="1" ref="N43" ca="1">_FV(D43,"52 week high",TRUE)</f>
        <v>279.12990000000002</v>
      </c>
      <c r="O43" s="8" cm="1">
        <f t="array" aca="1" ref="O43" ca="1">_FV(D43,"Volume")</f>
        <v>671749</v>
      </c>
      <c r="P43" s="7" cm="1">
        <f t="array" aca="1" ref="P43" ca="1">_FV(D43,"Volume average",TRUE)</f>
        <v>923925</v>
      </c>
      <c r="Q43" s="25"/>
      <c r="R43" s="24" cm="1">
        <f t="array" aca="1" ref="R43" ca="1">_FV(D43,"Market cap",TRUE)</f>
        <v>71623850000</v>
      </c>
      <c r="S43" s="25"/>
    </row>
    <row r="44" spans="1:19" x14ac:dyDescent="0.25">
      <c r="A44" t="s">
        <v>10598</v>
      </c>
      <c r="B44" t="s">
        <v>10599</v>
      </c>
      <c r="C44" t="s">
        <v>10966</v>
      </c>
      <c r="D44" t="e" vm="3915">
        <v>#VALUE!</v>
      </c>
      <c r="E44" s="31" cm="1">
        <f t="array" aca="1" ref="E44" ca="1">_FV(D44,"Last trade time",TRUE)</f>
        <v>45824.941860323437</v>
      </c>
      <c r="F44" s="23" cm="1">
        <f t="array" aca="1" ref="F44" ca="1">_FV(D44,"Price")</f>
        <v>281.82</v>
      </c>
      <c r="G44" s="27" cm="1">
        <f t="array" aca="1" ref="G44" ca="1">_FV(D44,"Change (%)",TRUE)</f>
        <v>1.6593E-2</v>
      </c>
      <c r="H44" s="26" cm="1">
        <f t="array" aca="1" ref="H44" ca="1">_FV(D44,"Change")</f>
        <v>4.5999999999999996</v>
      </c>
      <c r="I44" s="23" cm="1">
        <f t="array" aca="1" ref="I44" ca="1">_FV(D44,"Open")</f>
        <v>279.30500000000001</v>
      </c>
      <c r="J44" s="23" cm="1">
        <f t="array" aca="1" ref="J44" ca="1">_FV(D44,"Low")</f>
        <v>278.66570000000002</v>
      </c>
      <c r="K44" s="23" cm="1">
        <f t="array" aca="1" ref="K44" ca="1">_FV(D44,"High")</f>
        <v>284.5</v>
      </c>
      <c r="L44" s="23" cm="1">
        <f t="array" aca="1" ref="L44" ca="1">_FV(D44,"Previous close",TRUE)</f>
        <v>277.22000000000003</v>
      </c>
      <c r="M44" s="23" cm="1">
        <f t="array" aca="1" ref="M44" ca="1">_FV(D44,"52 week low",TRUE)</f>
        <v>167.5</v>
      </c>
      <c r="N44" s="23" cm="1">
        <f t="array" aca="1" ref="N44" ca="1">_FV(D44,"52 week high",TRUE)</f>
        <v>284.5</v>
      </c>
      <c r="O44" s="8" cm="1">
        <f t="array" aca="1" ref="O44" ca="1">_FV(D44,"Volume")</f>
        <v>3683431</v>
      </c>
      <c r="P44" s="7" cm="1">
        <f t="array" aca="1" ref="P44" ca="1">_FV(D44,"Volume average",TRUE)</f>
        <v>3599858</v>
      </c>
      <c r="Q44" s="25"/>
      <c r="R44" s="24" cm="1">
        <f t="array" aca="1" ref="R44" ca="1">_FV(D44,"Market cap",TRUE)</f>
        <v>261922521630</v>
      </c>
    </row>
    <row r="45" spans="1:19" x14ac:dyDescent="0.25">
      <c r="A45" t="s">
        <v>10574</v>
      </c>
      <c r="B45" t="s">
        <v>10575</v>
      </c>
      <c r="C45" t="s">
        <v>10966</v>
      </c>
      <c r="D45" t="e" vm="3916">
        <v>#VALUE!</v>
      </c>
      <c r="E45" s="31" cm="1">
        <f t="array" aca="1" ref="E45" ca="1">_FV(D45,"Last trade time",TRUE)</f>
        <v>45824.939632140624</v>
      </c>
      <c r="F45" s="23" cm="1">
        <f t="array" aca="1" ref="F45" ca="1">_FV(D45,"Price")</f>
        <v>155.26</v>
      </c>
      <c r="G45" s="27" cm="1">
        <f t="array" aca="1" ref="G45" ca="1">_FV(D45,"Change (%)",TRUE)</f>
        <v>-1.1712E-2</v>
      </c>
      <c r="H45" s="26" cm="1">
        <f t="array" aca="1" ref="H45" ca="1">_FV(D45,"Change")</f>
        <v>-1.84</v>
      </c>
      <c r="I45" s="23" cm="1">
        <f t="array" aca="1" ref="I45" ca="1">_FV(D45,"Open")</f>
        <v>156.41999999999999</v>
      </c>
      <c r="J45" s="23" cm="1">
        <f t="array" aca="1" ref="J45" ca="1">_FV(D45,"Low")</f>
        <v>154.44999999999999</v>
      </c>
      <c r="K45" s="23" cm="1">
        <f t="array" aca="1" ref="K45" ca="1">_FV(D45,"High")</f>
        <v>156.495</v>
      </c>
      <c r="L45" s="23" cm="1">
        <f t="array" aca="1" ref="L45" ca="1">_FV(D45,"Previous close",TRUE)</f>
        <v>157.1</v>
      </c>
      <c r="M45" s="23" cm="1">
        <f t="array" aca="1" ref="M45" ca="1">_FV(D45,"52 week low",TRUE)</f>
        <v>140.68</v>
      </c>
      <c r="N45" s="23" cm="1">
        <f t="array" aca="1" ref="N45" ca="1">_FV(D45,"52 week high",TRUE)</f>
        <v>169.99</v>
      </c>
      <c r="O45" s="8" cm="1">
        <f t="array" aca="1" ref="O45" ca="1">_FV(D45,"Volume")</f>
        <v>7023091</v>
      </c>
      <c r="P45" s="7" cm="1">
        <f t="array" aca="1" ref="P45" ca="1">_FV(D45,"Volume average",TRUE)</f>
        <v>7829032</v>
      </c>
      <c r="Q45" s="25"/>
      <c r="R45" s="24" cm="1">
        <f t="array" aca="1" ref="R45" ca="1">_FV(D45,"Market cap",TRUE)</f>
        <v>373566893980</v>
      </c>
      <c r="S45" s="25"/>
    </row>
    <row r="46" spans="1:19" x14ac:dyDescent="0.25">
      <c r="A46" t="s">
        <v>10561</v>
      </c>
      <c r="B46" t="s">
        <v>10562</v>
      </c>
      <c r="C46" t="s">
        <v>10966</v>
      </c>
      <c r="D46" t="e" vm="3917">
        <v>#VALUE!</v>
      </c>
      <c r="E46" s="31" cm="1">
        <f t="array" aca="1" ref="E46" ca="1">_FV(D46,"Last trade time",TRUE)</f>
        <v>45824.924329571091</v>
      </c>
      <c r="F46" s="23" cm="1">
        <f t="array" aca="1" ref="F46" ca="1">_FV(D46,"Price")</f>
        <v>21.65</v>
      </c>
      <c r="G46" s="27" cm="1">
        <f t="array" aca="1" ref="G46" ca="1">_FV(D46,"Change (%)",TRUE)</f>
        <v>9.3240000000000007E-3</v>
      </c>
      <c r="H46" s="26" cm="1">
        <f t="array" aca="1" ref="H46" ca="1">_FV(D46,"Change")</f>
        <v>0.2</v>
      </c>
      <c r="I46" s="23" cm="1">
        <f t="array" aca="1" ref="I46" ca="1">_FV(D46,"Open")</f>
        <v>21.65</v>
      </c>
      <c r="J46" s="23" cm="1">
        <f t="array" aca="1" ref="J46" ca="1">_FV(D46,"Low")</f>
        <v>21.44</v>
      </c>
      <c r="K46" s="23" cm="1">
        <f t="array" aca="1" ref="K46" ca="1">_FV(D46,"High")</f>
        <v>22.03</v>
      </c>
      <c r="L46" s="23" cm="1">
        <f t="array" aca="1" ref="L46" ca="1">_FV(D46,"Previous close",TRUE)</f>
        <v>21.45</v>
      </c>
      <c r="M46" s="23" cm="1">
        <f t="array" aca="1" ref="M46" ca="1">_FV(D46,"52 week low",TRUE)</f>
        <v>17.670000000000002</v>
      </c>
      <c r="N46" s="23" cm="1">
        <f t="array" aca="1" ref="N46" ca="1">_FV(D46,"52 week high",TRUE)</f>
        <v>25.17</v>
      </c>
      <c r="O46" s="8" cm="1">
        <f t="array" aca="1" ref="O46" ca="1">_FV(D46,"Volume")</f>
        <v>16345211</v>
      </c>
      <c r="P46" s="7" cm="1">
        <f t="array" aca="1" ref="P46" ca="1">_FV(D46,"Volume average",TRUE)</f>
        <v>19413566</v>
      </c>
      <c r="Q46" s="25"/>
      <c r="R46" s="24" cm="1">
        <f t="array" aca="1" ref="R46" ca="1">_FV(D46,"Market cap",TRUE)</f>
        <v>41566051500</v>
      </c>
    </row>
    <row r="47" spans="1:19" x14ac:dyDescent="0.25">
      <c r="A47" t="s">
        <v>10557</v>
      </c>
      <c r="B47" t="s">
        <v>10558</v>
      </c>
      <c r="C47" t="s">
        <v>10966</v>
      </c>
      <c r="D47" t="e" vm="3918">
        <v>#VALUE!</v>
      </c>
      <c r="E47" s="31" cm="1">
        <f t="array" aca="1" ref="E47" ca="1">_FV(D47,"Last trade time",TRUE)</f>
        <v>45824.935137916407</v>
      </c>
      <c r="F47" s="23" cm="1">
        <f t="array" aca="1" ref="F47" ca="1">_FV(D47,"Price")</f>
        <v>130.66999999999999</v>
      </c>
      <c r="G47" s="27" cm="1">
        <f t="array" aca="1" ref="G47" ca="1">_FV(D47,"Change (%)",TRUE)</f>
        <v>-1.2989999999999998E-3</v>
      </c>
      <c r="H47" s="26" cm="1">
        <f t="array" aca="1" ref="H47" ca="1">_FV(D47,"Change")</f>
        <v>-0.17</v>
      </c>
      <c r="I47" s="23" cm="1">
        <f t="array" aca="1" ref="I47" ca="1">_FV(D47,"Open")</f>
        <v>131.09</v>
      </c>
      <c r="J47" s="23" cm="1">
        <f t="array" aca="1" ref="J47" ca="1">_FV(D47,"Low")</f>
        <v>130.41</v>
      </c>
      <c r="K47" s="23" cm="1">
        <f t="array" aca="1" ref="K47" ca="1">_FV(D47,"High")</f>
        <v>131.83000000000001</v>
      </c>
      <c r="L47" s="23" cm="1">
        <f t="array" aca="1" ref="L47" ca="1">_FV(D47,"Previous close",TRUE)</f>
        <v>130.84</v>
      </c>
      <c r="M47" s="23" cm="1">
        <f t="array" aca="1" ref="M47" ca="1">_FV(D47,"52 week low",TRUE)</f>
        <v>124.1</v>
      </c>
      <c r="N47" s="23" cm="1">
        <f t="array" aca="1" ref="N47" ca="1">_FV(D47,"52 week high",TRUE)</f>
        <v>150.44999999999999</v>
      </c>
      <c r="O47" s="8" cm="1">
        <f t="array" aca="1" ref="O47" ca="1">_FV(D47,"Volume")</f>
        <v>1988483</v>
      </c>
      <c r="P47" s="7" cm="1">
        <f t="array" aca="1" ref="P47" ca="1">_FV(D47,"Volume average",TRUE)</f>
        <v>2365291</v>
      </c>
      <c r="Q47" s="25"/>
      <c r="R47" s="24" cm="1">
        <f t="array" aca="1" ref="R47" ca="1">_FV(D47,"Market cap",TRUE)</f>
        <v>43358396719</v>
      </c>
      <c r="S47" s="25"/>
    </row>
    <row r="48" spans="1:19" x14ac:dyDescent="0.25">
      <c r="A48" t="s">
        <v>10640</v>
      </c>
      <c r="B48" t="s">
        <v>10641</v>
      </c>
      <c r="C48" t="s">
        <v>10966</v>
      </c>
      <c r="D48" t="e" vm="3919">
        <v>#VALUE!</v>
      </c>
      <c r="E48" s="31" cm="1">
        <f t="array" aca="1" ref="E48" ca="1">_FV(D48,"Last trade time",TRUE)</f>
        <v>45824.375011574077</v>
      </c>
      <c r="F48" s="23" cm="1">
        <f t="array" aca="1" ref="F48" ca="1">_FV(D48,"Price")</f>
        <v>0.12</v>
      </c>
      <c r="G48" s="27" cm="1">
        <f t="array" aca="1" ref="G48" ca="1">_FV(D48,"Change (%)",TRUE)</f>
        <v>-2.0407999999999999E-2</v>
      </c>
      <c r="H48" s="26" cm="1">
        <f t="array" aca="1" ref="H48" ca="1">_FV(D48,"Change")</f>
        <v>-2.5000000000000001E-3</v>
      </c>
      <c r="I48" s="23" cm="1">
        <f t="array" aca="1" ref="I48" ca="1">_FV(D48,"Open")</f>
        <v>0.12</v>
      </c>
      <c r="J48" s="23" cm="1">
        <f t="array" aca="1" ref="J48" ca="1">_FV(D48,"Low")</f>
        <v>0.115</v>
      </c>
      <c r="K48" s="23" cm="1">
        <f t="array" aca="1" ref="K48" ca="1">_FV(D48,"High")</f>
        <v>0.125</v>
      </c>
      <c r="L48" s="23" cm="1">
        <f t="array" aca="1" ref="L48" ca="1">_FV(D48,"Previous close",TRUE)</f>
        <v>0.1225</v>
      </c>
      <c r="M48" s="23" cm="1">
        <f t="array" aca="1" ref="M48" ca="1">_FV(D48,"52 week low",TRUE)</f>
        <v>7.4999999999999997E-2</v>
      </c>
      <c r="N48" s="23" cm="1">
        <f t="array" aca="1" ref="N48" ca="1">_FV(D48,"52 week high",TRUE)</f>
        <v>0.16800000000000001</v>
      </c>
      <c r="O48" s="8" cm="1">
        <f t="array" aca="1" ref="O48" ca="1">_FV(D48,"Volume")</f>
        <v>2053217</v>
      </c>
      <c r="P48" s="7" cm="1">
        <f t="array" aca="1" ref="P48" ca="1">_FV(D48,"Volume average",TRUE)</f>
        <v>1317930</v>
      </c>
      <c r="Q48" s="25"/>
      <c r="R48" s="24" cm="1">
        <f t="array" aca="1" ref="R48" ca="1">_FV(D48,"Market cap",TRUE)</f>
        <v>142519200</v>
      </c>
    </row>
    <row r="49" spans="1:19" x14ac:dyDescent="0.25">
      <c r="A49" t="s">
        <v>10614</v>
      </c>
      <c r="B49" t="s">
        <v>10615</v>
      </c>
      <c r="C49" t="s">
        <v>10966</v>
      </c>
      <c r="D49" t="e" vm="3920">
        <v>#VALUE!</v>
      </c>
      <c r="E49" s="31" cm="1">
        <f t="array" aca="1" ref="E49" ca="1">_FV(D49,"Last trade time",TRUE)</f>
        <v>45824.942745844528</v>
      </c>
      <c r="F49" s="23" cm="1">
        <f t="array" aca="1" ref="F49" ca="1">_FV(D49,"Price")</f>
        <v>216.14</v>
      </c>
      <c r="G49" s="27" cm="1">
        <f t="array" aca="1" ref="G49" ca="1">_FV(D49,"Change (%)",TRUE)</f>
        <v>-5.2009999999999999E-3</v>
      </c>
      <c r="H49" s="26" cm="1">
        <f t="array" aca="1" ref="H49" ca="1">_FV(D49,"Change")</f>
        <v>-1.1299999999999999</v>
      </c>
      <c r="I49" s="23" cm="1">
        <f t="array" aca="1" ref="I49" ca="1">_FV(D49,"Open")</f>
        <v>218.36</v>
      </c>
      <c r="J49" s="23" cm="1">
        <f t="array" aca="1" ref="J49" ca="1">_FV(D49,"Low")</f>
        <v>214.81</v>
      </c>
      <c r="K49" s="23" cm="1">
        <f t="array" aca="1" ref="K49" ca="1">_FV(D49,"High")</f>
        <v>218.60499999999999</v>
      </c>
      <c r="L49" s="23" cm="1">
        <f t="array" aca="1" ref="L49" ca="1">_FV(D49,"Previous close",TRUE)</f>
        <v>217.27</v>
      </c>
      <c r="M49" s="23" cm="1">
        <f t="array" aca="1" ref="M49" ca="1">_FV(D49,"52 week low",TRUE)</f>
        <v>206.38499999999999</v>
      </c>
      <c r="N49" s="23" cm="1">
        <f t="array" aca="1" ref="N49" ca="1">_FV(D49,"52 week high",TRUE)</f>
        <v>287.01</v>
      </c>
      <c r="O49" s="8" cm="1">
        <f t="array" aca="1" ref="O49" ca="1">_FV(D49,"Volume")</f>
        <v>2391897</v>
      </c>
      <c r="P49" s="7" cm="1">
        <f t="array" aca="1" ref="P49" ca="1">_FV(D49,"Volume average",TRUE)</f>
        <v>2796611</v>
      </c>
      <c r="Q49" s="25"/>
      <c r="R49" s="24" cm="1">
        <f t="array" aca="1" ref="R49" ca="1">_FV(D49,"Market cap",TRUE)</f>
        <v>121133004477</v>
      </c>
      <c r="S49" s="25"/>
    </row>
    <row r="50" spans="1:19" x14ac:dyDescent="0.25">
      <c r="A50" t="s">
        <v>10602</v>
      </c>
      <c r="B50" t="s">
        <v>10603</v>
      </c>
      <c r="C50" t="s">
        <v>10966</v>
      </c>
      <c r="D50" t="e" vm="3921">
        <v>#VALUE!</v>
      </c>
      <c r="E50" s="31" cm="1">
        <f t="array" aca="1" ref="E50" ca="1">_FV(D50,"Last trade time",TRUE)</f>
        <v>45824.893713020312</v>
      </c>
      <c r="F50" s="23" cm="1">
        <f t="array" aca="1" ref="F50" ca="1">_FV(D50,"Price")</f>
        <v>73.87</v>
      </c>
      <c r="G50" s="27" cm="1">
        <f t="array" aca="1" ref="G50" ca="1">_FV(D50,"Change (%)",TRUE)</f>
        <v>-1.892E-3</v>
      </c>
      <c r="H50" s="26" cm="1">
        <f t="array" aca="1" ref="H50" ca="1">_FV(D50,"Change")</f>
        <v>-0.14000000000000001</v>
      </c>
      <c r="I50" s="23" cm="1">
        <f t="array" aca="1" ref="I50" ca="1">_FV(D50,"Open")</f>
        <v>74.209999999999994</v>
      </c>
      <c r="J50" s="23" cm="1">
        <f t="array" aca="1" ref="J50" ca="1">_FV(D50,"Low")</f>
        <v>73.5</v>
      </c>
      <c r="K50" s="23" cm="1">
        <f t="array" aca="1" ref="K50" ca="1">_FV(D50,"High")</f>
        <v>74.944999999999993</v>
      </c>
      <c r="L50" s="23" cm="1">
        <f t="array" aca="1" ref="L50" ca="1">_FV(D50,"Previous close",TRUE)</f>
        <v>74.010000000000005</v>
      </c>
      <c r="M50" s="23" cm="1">
        <f t="array" aca="1" ref="M50" ca="1">_FV(D50,"52 week low",TRUE)</f>
        <v>66.883499999999998</v>
      </c>
      <c r="N50" s="23" cm="1">
        <f t="array" aca="1" ref="N50" ca="1">_FV(D50,"52 week high",TRUE)</f>
        <v>86.24</v>
      </c>
      <c r="O50" s="8" cm="1">
        <f t="array" aca="1" ref="O50" ca="1">_FV(D50,"Volume")</f>
        <v>1713000</v>
      </c>
      <c r="P50" s="7" cm="1">
        <f t="array" aca="1" ref="P50" ca="1">_FV(D50,"Volume average",TRUE)</f>
        <v>2421975</v>
      </c>
      <c r="Q50" s="25"/>
      <c r="R50" s="24" cm="1">
        <f t="array" aca="1" ref="R50" ca="1">_FV(D50,"Market cap",TRUE)</f>
        <v>19835190000</v>
      </c>
    </row>
    <row r="51" spans="1:19" x14ac:dyDescent="0.25">
      <c r="A51" t="s">
        <v>10606</v>
      </c>
      <c r="B51" t="s">
        <v>10607</v>
      </c>
      <c r="C51" t="s">
        <v>10966</v>
      </c>
      <c r="D51" t="e" vm="3922">
        <v>#VALUE!</v>
      </c>
      <c r="E51" s="31" cm="1">
        <f t="array" aca="1" ref="E51" ca="1">_FV(D51,"Last trade time",TRUE)</f>
        <v>45824.941597928126</v>
      </c>
      <c r="F51" s="23" cm="1">
        <f t="array" aca="1" ref="F51" ca="1">_FV(D51,"Price")</f>
        <v>296.32</v>
      </c>
      <c r="G51" s="27" cm="1">
        <f t="array" aca="1" ref="G51" ca="1">_FV(D51,"Change (%)",TRUE)</f>
        <v>-1.8515E-2</v>
      </c>
      <c r="H51" s="26" cm="1">
        <f t="array" aca="1" ref="H51" ca="1">_FV(D51,"Change")</f>
        <v>-5.59</v>
      </c>
      <c r="I51" s="23" cm="1">
        <f t="array" aca="1" ref="I51" ca="1">_FV(D51,"Open")</f>
        <v>303.14</v>
      </c>
      <c r="J51" s="23" cm="1">
        <f t="array" aca="1" ref="J51" ca="1">_FV(D51,"Low")</f>
        <v>295.75</v>
      </c>
      <c r="K51" s="23" cm="1">
        <f t="array" aca="1" ref="K51" ca="1">_FV(D51,"High")</f>
        <v>304</v>
      </c>
      <c r="L51" s="23" cm="1">
        <f t="array" aca="1" ref="L51" ca="1">_FV(D51,"Previous close",TRUE)</f>
        <v>301.91000000000003</v>
      </c>
      <c r="M51" s="23" cm="1">
        <f t="array" aca="1" ref="M51" ca="1">_FV(D51,"52 week low",TRUE)</f>
        <v>243.53</v>
      </c>
      <c r="N51" s="23" cm="1">
        <f t="array" aca="1" ref="N51" ca="1">_FV(D51,"52 week high",TRUE)</f>
        <v>326.32</v>
      </c>
      <c r="O51" s="8" cm="1">
        <f t="array" aca="1" ref="O51" ca="1">_FV(D51,"Volume")</f>
        <v>4043257</v>
      </c>
      <c r="P51" s="7" cm="1">
        <f t="array" aca="1" ref="P51" ca="1">_FV(D51,"Volume average",TRUE)</f>
        <v>2871689</v>
      </c>
      <c r="Q51" s="25"/>
      <c r="R51" s="24" cm="1">
        <f t="array" aca="1" ref="R51" ca="1">_FV(D51,"Market cap",TRUE)</f>
        <v>211878489664</v>
      </c>
      <c r="S51" s="25"/>
    </row>
    <row r="52" spans="1:19" x14ac:dyDescent="0.25">
      <c r="A52" t="s">
        <v>10578</v>
      </c>
      <c r="B52" t="s">
        <v>10579</v>
      </c>
      <c r="C52" t="s">
        <v>10966</v>
      </c>
      <c r="D52" t="e" vm="3923">
        <v>#VALUE!</v>
      </c>
      <c r="E52" s="31" cm="1">
        <f t="array" aca="1" ref="E52" ca="1">_FV(D52,"Last trade time",TRUE)</f>
        <v>45824.935866539061</v>
      </c>
      <c r="F52" s="23" cm="1">
        <f t="array" aca="1" ref="F52" ca="1">_FV(D52,"Price")</f>
        <v>87.94</v>
      </c>
      <c r="G52" s="27" cm="1">
        <f t="array" aca="1" ref="G52" ca="1">_FV(D52,"Change (%)",TRUE)</f>
        <v>7.6770000000000007E-3</v>
      </c>
      <c r="H52" s="26" cm="1">
        <f t="array" aca="1" ref="H52" ca="1">_FV(D52,"Change")</f>
        <v>0.67</v>
      </c>
      <c r="I52" s="23" cm="1">
        <f t="array" aca="1" ref="I52" ca="1">_FV(D52,"Open")</f>
        <v>88.21</v>
      </c>
      <c r="J52" s="23" cm="1">
        <f t="array" aca="1" ref="J52" ca="1">_FV(D52,"Low")</f>
        <v>87.58</v>
      </c>
      <c r="K52" s="23" cm="1">
        <f t="array" aca="1" ref="K52" ca="1">_FV(D52,"High")</f>
        <v>88.77</v>
      </c>
      <c r="L52" s="23" cm="1">
        <f t="array" aca="1" ref="L52" ca="1">_FV(D52,"Previous close",TRUE)</f>
        <v>87.27</v>
      </c>
      <c r="M52" s="23" cm="1">
        <f t="array" aca="1" ref="M52" ca="1">_FV(D52,"52 week low",TRUE)</f>
        <v>75.959999999999994</v>
      </c>
      <c r="N52" s="23" cm="1">
        <f t="array" aca="1" ref="N52" ca="1">_FV(D52,"52 week high",TRUE)</f>
        <v>96.25</v>
      </c>
      <c r="O52" s="8" cm="1">
        <f t="array" aca="1" ref="O52" ca="1">_FV(D52,"Volume")</f>
        <v>8410017</v>
      </c>
      <c r="P52" s="7" cm="1">
        <f t="array" aca="1" ref="P52" ca="1">_FV(D52,"Volume average",TRUE)</f>
        <v>8277281</v>
      </c>
      <c r="Q52" s="25"/>
      <c r="R52" s="24" cm="1">
        <f t="array" aca="1" ref="R52" ca="1">_FV(D52,"Market cap",TRUE)</f>
        <v>111927600000</v>
      </c>
    </row>
    <row r="53" spans="1:19" x14ac:dyDescent="0.25">
      <c r="A53" t="s">
        <v>10580</v>
      </c>
      <c r="B53" t="s">
        <v>10581</v>
      </c>
      <c r="C53" t="s">
        <v>10966</v>
      </c>
      <c r="D53" t="e" vm="3924">
        <v>#VALUE!</v>
      </c>
      <c r="E53" s="31" cm="1">
        <f t="array" aca="1" ref="E53" ca="1">_FV(D53,"Last trade time",TRUE)</f>
        <v>45824.942810810157</v>
      </c>
      <c r="F53" s="23" cm="1">
        <f t="array" aca="1" ref="F53" ca="1">_FV(D53,"Price")</f>
        <v>73.819999999999993</v>
      </c>
      <c r="G53" s="27" cm="1">
        <f t="array" aca="1" ref="G53" ca="1">_FV(D53,"Change (%)",TRUE)</f>
        <v>-1.2838E-2</v>
      </c>
      <c r="H53" s="26" cm="1">
        <f t="array" aca="1" ref="H53" ca="1">_FV(D53,"Change")</f>
        <v>-0.96</v>
      </c>
      <c r="I53" s="23" cm="1">
        <f t="array" aca="1" ref="I53" ca="1">_FV(D53,"Open")</f>
        <v>75.2</v>
      </c>
      <c r="J53" s="23" cm="1">
        <f t="array" aca="1" ref="J53" ca="1">_FV(D53,"Low")</f>
        <v>72.555000000000007</v>
      </c>
      <c r="K53" s="23" cm="1">
        <f t="array" aca="1" ref="K53" ca="1">_FV(D53,"High")</f>
        <v>75.3</v>
      </c>
      <c r="L53" s="23" cm="1">
        <f t="array" aca="1" ref="L53" ca="1">_FV(D53,"Previous close",TRUE)</f>
        <v>74.78</v>
      </c>
      <c r="M53" s="23" cm="1">
        <f t="array" aca="1" ref="M53" ca="1">_FV(D53,"52 week low",TRUE)</f>
        <v>61.72</v>
      </c>
      <c r="N53" s="23" cm="1">
        <f t="array" aca="1" ref="N53" ca="1">_FV(D53,"52 week high",TRUE)</f>
        <v>86.1</v>
      </c>
      <c r="O53" s="8" cm="1">
        <f t="array" aca="1" ref="O53" ca="1">_FV(D53,"Volume")</f>
        <v>14527852</v>
      </c>
      <c r="P53" s="7" cm="1">
        <f t="array" aca="1" ref="P53" ca="1">_FV(D53,"Volume average",TRUE)</f>
        <v>14196648</v>
      </c>
      <c r="Q53" s="25"/>
      <c r="R53" s="24" cm="1">
        <f t="array" aca="1" ref="R53" ca="1">_FV(D53,"Market cap",TRUE)</f>
        <v>151968140420</v>
      </c>
      <c r="S53" s="25"/>
    </row>
    <row r="54" spans="1:19" x14ac:dyDescent="0.25">
      <c r="A54" t="s">
        <v>10634</v>
      </c>
      <c r="B54" t="s">
        <v>10635</v>
      </c>
      <c r="C54" t="s">
        <v>10966</v>
      </c>
      <c r="D54" t="e" vm="3925">
        <v>#VALUE!</v>
      </c>
      <c r="E54" s="31" cm="1">
        <f t="array" aca="1" ref="E54" ca="1">_FV(D54,"Last trade time",TRUE)</f>
        <v>45824.847227812497</v>
      </c>
      <c r="F54" s="23" cm="1">
        <f t="array" aca="1" ref="F54" ca="1">_FV(D54,"Price")</f>
        <v>218.39</v>
      </c>
      <c r="G54" s="27" cm="1">
        <f t="array" aca="1" ref="G54" ca="1">_FV(D54,"Change (%)",TRUE)</f>
        <v>1.8799999999999997E-2</v>
      </c>
      <c r="H54" s="26" cm="1">
        <f t="array" aca="1" ref="H54" ca="1">_FV(D54,"Change")</f>
        <v>4.03</v>
      </c>
      <c r="I54" s="23" cm="1">
        <f t="array" aca="1" ref="I54" ca="1">_FV(D54,"Open")</f>
        <v>216.3</v>
      </c>
      <c r="J54" s="23" cm="1">
        <f t="array" aca="1" ref="J54" ca="1">_FV(D54,"Low")</f>
        <v>215.49</v>
      </c>
      <c r="K54" s="23" cm="1">
        <f t="array" aca="1" ref="K54" ca="1">_FV(D54,"High")</f>
        <v>219.56</v>
      </c>
      <c r="L54" s="23" cm="1">
        <f t="array" aca="1" ref="L54" ca="1">_FV(D54,"Previous close",TRUE)</f>
        <v>214.36</v>
      </c>
      <c r="M54" s="23" cm="1">
        <f t="array" aca="1" ref="M54" ca="1">_FV(D54,"52 week low",TRUE)</f>
        <v>165.03</v>
      </c>
      <c r="N54" s="23" cm="1">
        <f t="array" aca="1" ref="N54" ca="1">_FV(D54,"52 week high",TRUE)</f>
        <v>266.86</v>
      </c>
      <c r="O54" s="8" cm="1">
        <f t="array" aca="1" ref="O54" ca="1">_FV(D54,"Volume")</f>
        <v>464939</v>
      </c>
      <c r="P54" s="7" cm="1">
        <f t="array" aca="1" ref="P54" ca="1">_FV(D54,"Volume average",TRUE)</f>
        <v>405162</v>
      </c>
      <c r="Q54" s="25"/>
      <c r="R54" s="24" cm="1">
        <f t="array" aca="1" ref="R54" ca="1">_FV(D54,"Market cap",TRUE)</f>
        <v>12340989590</v>
      </c>
    </row>
    <row r="55" spans="1:19" x14ac:dyDescent="0.25">
      <c r="A55" t="s">
        <v>10624</v>
      </c>
      <c r="B55" t="s">
        <v>10625</v>
      </c>
      <c r="C55" t="s">
        <v>10966</v>
      </c>
      <c r="D55" t="e" vm="3926">
        <v>#VALUE!</v>
      </c>
      <c r="E55" s="31" cm="1">
        <f t="array" aca="1" ref="E55" ca="1">_FV(D55,"Last trade time",TRUE)</f>
        <v>45824.927649189063</v>
      </c>
      <c r="F55" s="23" cm="1">
        <f t="array" aca="1" ref="F55" ca="1">_FV(D55,"Price")</f>
        <v>121.67</v>
      </c>
      <c r="G55" s="27" cm="1">
        <f t="array" aca="1" ref="G55" ca="1">_FV(D55,"Change (%)",TRUE)</f>
        <v>-2.0509999999999999E-3</v>
      </c>
      <c r="H55" s="26" cm="1">
        <f t="array" aca="1" ref="H55" ca="1">_FV(D55,"Change")</f>
        <v>-0.25</v>
      </c>
      <c r="I55" s="23" cm="1">
        <f t="array" aca="1" ref="I55" ca="1">_FV(D55,"Open")</f>
        <v>122.9</v>
      </c>
      <c r="J55" s="23" cm="1">
        <f t="array" aca="1" ref="J55" ca="1">_FV(D55,"Low")</f>
        <v>120.48</v>
      </c>
      <c r="K55" s="23" cm="1">
        <f t="array" aca="1" ref="K55" ca="1">_FV(D55,"High")</f>
        <v>123.44</v>
      </c>
      <c r="L55" s="23" cm="1">
        <f t="array" aca="1" ref="L55" ca="1">_FV(D55,"Previous close",TRUE)</f>
        <v>121.92</v>
      </c>
      <c r="M55" s="23" cm="1">
        <f t="array" aca="1" ref="M55" ca="1">_FV(D55,"52 week low",TRUE)</f>
        <v>97.59</v>
      </c>
      <c r="N55" s="23" cm="1">
        <f t="array" aca="1" ref="N55" ca="1">_FV(D55,"52 week high",TRUE)</f>
        <v>170.52</v>
      </c>
      <c r="O55" s="8" cm="1">
        <f t="array" aca="1" ref="O55" ca="1">_FV(D55,"Volume")</f>
        <v>2516977</v>
      </c>
      <c r="P55" s="7" cm="1">
        <f t="array" aca="1" ref="P55" ca="1">_FV(D55,"Volume average",TRUE)</f>
        <v>2545049</v>
      </c>
      <c r="Q55" s="25"/>
      <c r="R55" s="24" cm="1">
        <f t="array" aca="1" ref="R55" ca="1">_FV(D55,"Market cap",TRUE)</f>
        <v>28075413335</v>
      </c>
      <c r="S55" s="25"/>
    </row>
    <row r="56" spans="1:19" x14ac:dyDescent="0.25">
      <c r="A56" t="s">
        <v>10650</v>
      </c>
      <c r="B56" t="s">
        <v>10651</v>
      </c>
      <c r="C56" t="s">
        <v>10966</v>
      </c>
      <c r="D56" t="e" vm="3927">
        <v>#VALUE!</v>
      </c>
      <c r="E56" s="31" cm="1">
        <f t="array" aca="1" ref="E56" ca="1">_FV(D56,"Last trade time",TRUE)</f>
        <v>45824.917236029687</v>
      </c>
      <c r="F56" s="23" cm="1">
        <f t="array" aca="1" ref="F56" ca="1">_FV(D56,"Price")</f>
        <v>97.76</v>
      </c>
      <c r="G56" s="27" cm="1">
        <f t="array" aca="1" ref="G56" ca="1">_FV(D56,"Change (%)",TRUE)</f>
        <v>1.1798999999999999E-2</v>
      </c>
      <c r="H56" s="26" cm="1">
        <f t="array" aca="1" ref="H56" ca="1">_FV(D56,"Change")</f>
        <v>1.1399999999999999</v>
      </c>
      <c r="I56" s="23" cm="1">
        <f t="array" aca="1" ref="I56" ca="1">_FV(D56,"Open")</f>
        <v>97.8</v>
      </c>
      <c r="J56" s="23" cm="1">
        <f t="array" aca="1" ref="J56" ca="1">_FV(D56,"Low")</f>
        <v>97.25</v>
      </c>
      <c r="K56" s="23" cm="1">
        <f t="array" aca="1" ref="K56" ca="1">_FV(D56,"High")</f>
        <v>98.393699999999995</v>
      </c>
      <c r="L56" s="23" cm="1">
        <f t="array" aca="1" ref="L56" ca="1">_FV(D56,"Previous close",TRUE)</f>
        <v>96.62</v>
      </c>
      <c r="M56" s="23" cm="1">
        <f t="array" aca="1" ref="M56" ca="1">_FV(D56,"52 week low",TRUE)</f>
        <v>72.63</v>
      </c>
      <c r="N56" s="23" cm="1">
        <f t="array" aca="1" ref="N56" ca="1">_FV(D56,"52 week high",TRUE)</f>
        <v>110.71</v>
      </c>
      <c r="O56" s="8" cm="1">
        <f t="array" aca="1" ref="O56" ca="1">_FV(D56,"Volume")</f>
        <v>714218</v>
      </c>
      <c r="P56" s="7" cm="1">
        <f t="array" aca="1" ref="P56" ca="1">_FV(D56,"Volume average",TRUE)</f>
        <v>1112281</v>
      </c>
      <c r="Q56" s="25"/>
      <c r="R56" s="24" cm="1">
        <f t="array" aca="1" ref="R56" ca="1">_FV(D56,"Market cap",TRUE)</f>
        <v>16084159520</v>
      </c>
    </row>
    <row r="57" spans="1:19" x14ac:dyDescent="0.25">
      <c r="A57" t="s">
        <v>10551</v>
      </c>
      <c r="B57" t="s">
        <v>10552</v>
      </c>
      <c r="C57" t="s">
        <v>10966</v>
      </c>
      <c r="D57" t="e" vm="3928">
        <v>#VALUE!</v>
      </c>
      <c r="E57" s="31" cm="1">
        <f t="array" aca="1" ref="E57" ca="1">_FV(D57,"Last trade time",TRUE)</f>
        <v>45824.943169814062</v>
      </c>
      <c r="F57" s="23" cm="1">
        <f t="array" aca="1" ref="F57" ca="1">_FV(D57,"Price")</f>
        <v>131.41</v>
      </c>
      <c r="G57" s="27" cm="1">
        <f t="array" aca="1" ref="G57" ca="1">_FV(D57,"Change (%)",TRUE)</f>
        <v>4.28E-3</v>
      </c>
      <c r="H57" s="26" cm="1">
        <f t="array" aca="1" ref="H57" ca="1">_FV(D57,"Change")</f>
        <v>0.56000000000000005</v>
      </c>
      <c r="I57" s="23" cm="1">
        <f t="array" aca="1" ref="I57" ca="1">_FV(D57,"Open")</f>
        <v>131.31</v>
      </c>
      <c r="J57" s="23" cm="1">
        <f t="array" aca="1" ref="J57" ca="1">_FV(D57,"Low")</f>
        <v>130.22839999999999</v>
      </c>
      <c r="K57" s="23" cm="1">
        <f t="array" aca="1" ref="K57" ca="1">_FV(D57,"High")</f>
        <v>132.09</v>
      </c>
      <c r="L57" s="23" cm="1">
        <f t="array" aca="1" ref="L57" ca="1">_FV(D57,"Previous close",TRUE)</f>
        <v>130.85</v>
      </c>
      <c r="M57" s="23" cm="1">
        <f t="array" aca="1" ref="M57" ca="1">_FV(D57,"52 week low",TRUE)</f>
        <v>127.75</v>
      </c>
      <c r="N57" s="23" cm="1">
        <f t="array" aca="1" ref="N57" ca="1">_FV(D57,"52 week high",TRUE)</f>
        <v>180.91</v>
      </c>
      <c r="O57" s="8" cm="1">
        <f t="array" aca="1" ref="O57" ca="1">_FV(D57,"Volume")</f>
        <v>11181158</v>
      </c>
      <c r="P57" s="7" cm="1">
        <f t="array" aca="1" ref="P57" ca="1">_FV(D57,"Volume average",TRUE)</f>
        <v>8928412</v>
      </c>
      <c r="Q57" s="25"/>
      <c r="R57" s="24" cm="1">
        <f t="array" aca="1" ref="R57" ca="1">_FV(D57,"Market cap",TRUE)</f>
        <v>180173622800</v>
      </c>
      <c r="S57" s="25"/>
    </row>
    <row r="58" spans="1:19" x14ac:dyDescent="0.25">
      <c r="A58" t="s">
        <v>10596</v>
      </c>
      <c r="B58" t="s">
        <v>10597</v>
      </c>
      <c r="C58" t="s">
        <v>10966</v>
      </c>
      <c r="D58" t="e" vm="3929">
        <v>#VALUE!</v>
      </c>
      <c r="E58" s="31" cm="1">
        <f t="array" aca="1" ref="E58" ca="1">_FV(D58,"Last trade time",TRUE)</f>
        <v>45824.917236006251</v>
      </c>
      <c r="F58" s="23" cm="1">
        <f t="array" aca="1" ref="F58" ca="1">_FV(D58,"Price")</f>
        <v>109.04</v>
      </c>
      <c r="G58" s="27" cm="1">
        <f t="array" aca="1" ref="G58" ca="1">_FV(D58,"Change (%)",TRUE)</f>
        <v>2.5776E-2</v>
      </c>
      <c r="H58" s="26" cm="1">
        <f t="array" aca="1" ref="H58" ca="1">_FV(D58,"Change")</f>
        <v>2.74</v>
      </c>
      <c r="I58" s="23" cm="1">
        <f t="array" aca="1" ref="I58" ca="1">_FV(D58,"Open")</f>
        <v>108.09</v>
      </c>
      <c r="J58" s="23" cm="1">
        <f t="array" aca="1" ref="J58" ca="1">_FV(D58,"Low")</f>
        <v>107.21</v>
      </c>
      <c r="K58" s="23" cm="1">
        <f t="array" aca="1" ref="K58" ca="1">_FV(D58,"High")</f>
        <v>109.08</v>
      </c>
      <c r="L58" s="23" cm="1">
        <f t="array" aca="1" ref="L58" ca="1">_FV(D58,"Previous close",TRUE)</f>
        <v>106.3</v>
      </c>
      <c r="M58" s="23" cm="1">
        <f t="array" aca="1" ref="M58" ca="1">_FV(D58,"52 week low",TRUE)</f>
        <v>90.24</v>
      </c>
      <c r="N58" s="23" cm="1">
        <f t="array" aca="1" ref="N58" ca="1">_FV(D58,"52 week high",TRUE)</f>
        <v>137.24</v>
      </c>
      <c r="O58" s="8" cm="1">
        <f t="array" aca="1" ref="O58" ca="1">_FV(D58,"Volume")</f>
        <v>1996221</v>
      </c>
      <c r="P58" s="7" cm="1">
        <f t="array" aca="1" ref="P58" ca="1">_FV(D58,"Volume average",TRUE)</f>
        <v>1692704</v>
      </c>
      <c r="Q58" s="25"/>
      <c r="R58" s="24" cm="1">
        <f t="array" aca="1" ref="R58" ca="1">_FV(D58,"Market cap",TRUE)</f>
        <v>24752080000</v>
      </c>
    </row>
    <row r="59" spans="1:19" x14ac:dyDescent="0.25">
      <c r="A59" t="s">
        <v>10533</v>
      </c>
      <c r="B59" t="s">
        <v>10534</v>
      </c>
      <c r="C59" t="s">
        <v>10966</v>
      </c>
      <c r="D59" t="e" vm="3930">
        <v>#VALUE!</v>
      </c>
      <c r="E59" s="31" cm="1">
        <f t="array" aca="1" ref="E59" ca="1">_FV(D59,"Last trade time",TRUE)</f>
        <v>45824.942860532028</v>
      </c>
      <c r="F59" s="23" cm="1">
        <f t="array" aca="1" ref="F59" ca="1">_FV(D59,"Price")</f>
        <v>57.42</v>
      </c>
      <c r="G59" s="27" cm="1">
        <f t="array" aca="1" ref="G59" ca="1">_FV(D59,"Change (%)",TRUE)</f>
        <v>-3.8169999999999996E-3</v>
      </c>
      <c r="H59" s="26" cm="1">
        <f t="array" aca="1" ref="H59" ca="1">_FV(D59,"Change")</f>
        <v>-0.22</v>
      </c>
      <c r="I59" s="23" cm="1">
        <f t="array" aca="1" ref="I59" ca="1">_FV(D59,"Open")</f>
        <v>57.69</v>
      </c>
      <c r="J59" s="23" cm="1">
        <f t="array" aca="1" ref="J59" ca="1">_FV(D59,"Low")</f>
        <v>57.225000000000001</v>
      </c>
      <c r="K59" s="23" cm="1">
        <f t="array" aca="1" ref="K59" ca="1">_FV(D59,"High")</f>
        <v>58.06</v>
      </c>
      <c r="L59" s="23" cm="1">
        <f t="array" aca="1" ref="L59" ca="1">_FV(D59,"Previous close",TRUE)</f>
        <v>57.64</v>
      </c>
      <c r="M59" s="23" cm="1">
        <f t="array" aca="1" ref="M59" ca="1">_FV(D59,"52 week low",TRUE)</f>
        <v>50.71</v>
      </c>
      <c r="N59" s="23" cm="1">
        <f t="array" aca="1" ref="N59" ca="1">_FV(D59,"52 week high",TRUE)</f>
        <v>64.88</v>
      </c>
      <c r="O59" s="8" cm="1">
        <f t="array" aca="1" ref="O59" ca="1">_FV(D59,"Volume")</f>
        <v>5055887</v>
      </c>
      <c r="P59" s="7" cm="1">
        <f t="array" aca="1" ref="P59" ca="1">_FV(D59,"Volume average",TRUE)</f>
        <v>5129682</v>
      </c>
      <c r="Q59" s="25"/>
      <c r="R59" s="24" cm="1">
        <f t="array" aca="1" ref="R59" ca="1">_FV(D59,"Market cap",TRUE)</f>
        <v>51854853600</v>
      </c>
      <c r="S59" s="25"/>
    </row>
    <row r="60" spans="1:19" x14ac:dyDescent="0.25">
      <c r="A60" t="s">
        <v>10664</v>
      </c>
      <c r="B60" t="s">
        <v>10665</v>
      </c>
      <c r="C60" t="s">
        <v>10966</v>
      </c>
      <c r="D60" t="e" vm="3931">
        <v>#VALUE!</v>
      </c>
      <c r="E60" s="31" cm="1">
        <f t="array" aca="1" ref="E60" ca="1">_FV(D60,"Last trade time",TRUE)</f>
        <v>45824.917536399997</v>
      </c>
      <c r="F60" s="23" cm="1">
        <f t="array" aca="1" ref="F60" ca="1">_FV(D60,"Price")</f>
        <v>565.66</v>
      </c>
      <c r="G60" s="27" cm="1">
        <f t="array" aca="1" ref="G60" ca="1">_FV(D60,"Change (%)",TRUE)</f>
        <v>8.7559999999999999E-3</v>
      </c>
      <c r="H60" s="26" cm="1">
        <f t="array" aca="1" ref="H60" ca="1">_FV(D60,"Change")</f>
        <v>4.91</v>
      </c>
      <c r="I60" s="23" cm="1">
        <f t="array" aca="1" ref="I60" ca="1">_FV(D60,"Open")</f>
        <v>562.48</v>
      </c>
      <c r="J60" s="23" cm="1">
        <f t="array" aca="1" ref="J60" ca="1">_FV(D60,"Low")</f>
        <v>562.48</v>
      </c>
      <c r="K60" s="23" cm="1">
        <f t="array" aca="1" ref="K60" ca="1">_FV(D60,"High")</f>
        <v>567.89890000000003</v>
      </c>
      <c r="L60" s="23" cm="1">
        <f t="array" aca="1" ref="L60" ca="1">_FV(D60,"Previous close",TRUE)</f>
        <v>560.75</v>
      </c>
      <c r="M60" s="23" cm="1">
        <f t="array" aca="1" ref="M60" ca="1">_FV(D60,"52 week low",TRUE)</f>
        <v>499.47</v>
      </c>
      <c r="N60" s="23" cm="1">
        <f t="array" aca="1" ref="N60" ca="1">_FV(D60,"52 week high",TRUE)</f>
        <v>595.16679999999997</v>
      </c>
      <c r="O60" s="8" cm="1">
        <f t="array" aca="1" ref="O60" ca="1">_FV(D60,"Volume")</f>
        <v>372642</v>
      </c>
      <c r="P60" s="7" cm="1">
        <f t="array" aca="1" ref="P60" ca="1">_FV(D60,"Volume average",TRUE)</f>
        <v>487674</v>
      </c>
      <c r="Q60" s="25"/>
      <c r="R60" s="24" cm="1">
        <f t="array" aca="1" ref="R60" ca="1">_FV(D60,"Market cap",TRUE)</f>
        <v>60817161164</v>
      </c>
    </row>
    <row r="61" spans="1:19" x14ac:dyDescent="0.25">
      <c r="A61" t="s">
        <v>10660</v>
      </c>
      <c r="B61" t="s">
        <v>10661</v>
      </c>
      <c r="C61" t="s">
        <v>10966</v>
      </c>
      <c r="D61" t="e" vm="3932">
        <v>#VALUE!</v>
      </c>
      <c r="E61" s="31" cm="1">
        <f t="array" aca="1" ref="E61" ca="1">_FV(D61,"Last trade time",TRUE)</f>
        <v>45824.940135312499</v>
      </c>
      <c r="F61" s="23" cm="1">
        <f t="array" aca="1" ref="F61" ca="1">_FV(D61,"Price")</f>
        <v>505.29</v>
      </c>
      <c r="G61" s="27" cm="1">
        <f t="array" aca="1" ref="G61" ca="1">_FV(D61,"Change (%)",TRUE)</f>
        <v>7.5770000000000004E-3</v>
      </c>
      <c r="H61" s="26" cm="1">
        <f t="array" aca="1" ref="H61" ca="1">_FV(D61,"Change")</f>
        <v>3.8</v>
      </c>
      <c r="I61" s="23" cm="1">
        <f t="array" aca="1" ref="I61" ca="1">_FV(D61,"Open")</f>
        <v>505</v>
      </c>
      <c r="J61" s="23" cm="1">
        <f t="array" aca="1" ref="J61" ca="1">_FV(D61,"Low")</f>
        <v>503.31</v>
      </c>
      <c r="K61" s="23" cm="1">
        <f t="array" aca="1" ref="K61" ca="1">_FV(D61,"High")</f>
        <v>510.36</v>
      </c>
      <c r="L61" s="23" cm="1">
        <f t="array" aca="1" ref="L61" ca="1">_FV(D61,"Previous close",TRUE)</f>
        <v>501.49</v>
      </c>
      <c r="M61" s="23" cm="1">
        <f t="array" aca="1" ref="M61" ca="1">_FV(D61,"52 week low",TRUE)</f>
        <v>427.14</v>
      </c>
      <c r="N61" s="23" cm="1">
        <f t="array" aca="1" ref="N61" ca="1">_FV(D61,"52 week high",TRUE)</f>
        <v>545.39</v>
      </c>
      <c r="O61" s="8" cm="1">
        <f t="array" aca="1" ref="O61" ca="1">_FV(D61,"Volume")</f>
        <v>1011666</v>
      </c>
      <c r="P61" s="7" cm="1">
        <f t="array" aca="1" ref="P61" ca="1">_FV(D61,"Volume average",TRUE)</f>
        <v>1075092</v>
      </c>
      <c r="Q61" s="25"/>
      <c r="R61" s="24" cm="1">
        <f t="array" aca="1" ref="R61" ca="1">_FV(D61,"Market cap",TRUE)</f>
        <v>154972443000</v>
      </c>
      <c r="S61" s="25"/>
    </row>
    <row r="62" spans="1:19" x14ac:dyDescent="0.25">
      <c r="A62" t="s">
        <v>10539</v>
      </c>
      <c r="B62" t="s">
        <v>10540</v>
      </c>
      <c r="C62" t="s">
        <v>10966</v>
      </c>
      <c r="D62" t="e" vm="3933">
        <v>#VALUE!</v>
      </c>
      <c r="E62" s="31" cm="1">
        <f t="array" aca="1" ref="E62" ca="1">_FV(D62,"Last trade time",TRUE)</f>
        <v>45824.941882800784</v>
      </c>
      <c r="F62" s="23" cm="1">
        <f t="array" aca="1" ref="F62" ca="1">_FV(D62,"Price")</f>
        <v>65.75</v>
      </c>
      <c r="G62" s="27" cm="1">
        <f t="array" aca="1" ref="G62" ca="1">_FV(D62,"Change (%)",TRUE)</f>
        <v>7.5079999999999999E-3</v>
      </c>
      <c r="H62" s="26" cm="1">
        <f t="array" aca="1" ref="H62" ca="1">_FV(D62,"Change")</f>
        <v>0.49</v>
      </c>
      <c r="I62" s="23" cm="1">
        <f t="array" aca="1" ref="I62" ca="1">_FV(D62,"Open")</f>
        <v>66.45</v>
      </c>
      <c r="J62" s="23" cm="1">
        <f t="array" aca="1" ref="J62" ca="1">_FV(D62,"Low")</f>
        <v>65.209999999999994</v>
      </c>
      <c r="K62" s="23" cm="1">
        <f t="array" aca="1" ref="K62" ca="1">_FV(D62,"High")</f>
        <v>66.56</v>
      </c>
      <c r="L62" s="23" cm="1">
        <f t="array" aca="1" ref="L62" ca="1">_FV(D62,"Previous close",TRUE)</f>
        <v>65.260000000000005</v>
      </c>
      <c r="M62" s="23" cm="1">
        <f t="array" aca="1" ref="M62" ca="1">_FV(D62,"52 week low",TRUE)</f>
        <v>53.9101</v>
      </c>
      <c r="N62" s="23" cm="1">
        <f t="array" aca="1" ref="N62" ca="1">_FV(D62,"52 week high",TRUE)</f>
        <v>110.88</v>
      </c>
      <c r="O62" s="8" cm="1">
        <f t="array" aca="1" ref="O62" ca="1">_FV(D62,"Volume")</f>
        <v>2191934</v>
      </c>
      <c r="P62" s="7" cm="1">
        <f t="array" aca="1" ref="P62" ca="1">_FV(D62,"Volume average",TRUE)</f>
        <v>2872525</v>
      </c>
      <c r="Q62" s="25"/>
      <c r="R62" s="24" cm="1">
        <f t="array" aca="1" ref="R62" ca="1">_FV(D62,"Market cap",TRUE)</f>
        <v>10172346875</v>
      </c>
    </row>
    <row r="63" spans="1:19" x14ac:dyDescent="0.25">
      <c r="A63" t="s">
        <v>10582</v>
      </c>
      <c r="B63" t="s">
        <v>10583</v>
      </c>
      <c r="C63" t="s">
        <v>10966</v>
      </c>
      <c r="D63" t="e" vm="3934">
        <v>#VALUE!</v>
      </c>
      <c r="E63" s="31" cm="1">
        <f t="array" aca="1" ref="E63" ca="1">_FV(D63,"Last trade time",TRUE)</f>
        <v>45824.930312928125</v>
      </c>
      <c r="F63" s="23" cm="1">
        <f t="array" aca="1" ref="F63" ca="1">_FV(D63,"Price")</f>
        <v>74.75</v>
      </c>
      <c r="G63" s="27" cm="1">
        <f t="array" aca="1" ref="G63" ca="1">_FV(D63,"Change (%)",TRUE)</f>
        <v>6.1919999999999996E-3</v>
      </c>
      <c r="H63" s="26" cm="1">
        <f t="array" aca="1" ref="H63" ca="1">_FV(D63,"Change")</f>
        <v>0.46</v>
      </c>
      <c r="I63" s="23" cm="1">
        <f t="array" aca="1" ref="I63" ca="1">_FV(D63,"Open")</f>
        <v>74.78</v>
      </c>
      <c r="J63" s="23" cm="1">
        <f t="array" aca="1" ref="J63" ca="1">_FV(D63,"Low")</f>
        <v>74.14</v>
      </c>
      <c r="K63" s="23" cm="1">
        <f t="array" aca="1" ref="K63" ca="1">_FV(D63,"High")</f>
        <v>75.400000000000006</v>
      </c>
      <c r="L63" s="23" cm="1">
        <f t="array" aca="1" ref="L63" ca="1">_FV(D63,"Previous close",TRUE)</f>
        <v>74.290000000000006</v>
      </c>
      <c r="M63" s="23" cm="1">
        <f t="array" aca="1" ref="M63" ca="1">_FV(D63,"52 week low",TRUE)</f>
        <v>67.12</v>
      </c>
      <c r="N63" s="23" cm="1">
        <f t="array" aca="1" ref="N63" ca="1">_FV(D63,"52 week high",TRUE)</f>
        <v>82.23</v>
      </c>
      <c r="O63" s="8" cm="1">
        <f t="array" aca="1" ref="O63" ca="1">_FV(D63,"Volume")</f>
        <v>2924083</v>
      </c>
      <c r="P63" s="7" cm="1">
        <f t="array" aca="1" ref="P63" ca="1">_FV(D63,"Volume average",TRUE)</f>
        <v>2789184</v>
      </c>
      <c r="Q63" s="25"/>
      <c r="R63" s="24" cm="1">
        <f t="array" aca="1" ref="R63" ca="1">_FV(D63,"Market cap",TRUE)</f>
        <v>36235189575</v>
      </c>
      <c r="S63" s="25"/>
    </row>
    <row r="64" spans="1:19" x14ac:dyDescent="0.25">
      <c r="A64" t="s">
        <v>10537</v>
      </c>
      <c r="B64" t="s">
        <v>10538</v>
      </c>
      <c r="C64" t="s">
        <v>10966</v>
      </c>
      <c r="D64" t="e" vm="3935">
        <v>#VALUE!</v>
      </c>
      <c r="E64" s="31" cm="1">
        <f t="array" aca="1" ref="E64" ca="1">_FV(D64,"Last trade time",TRUE)</f>
        <v>45824.927672430465</v>
      </c>
      <c r="F64" s="23" cm="1">
        <f t="array" aca="1" ref="F64" ca="1">_FV(D64,"Price")</f>
        <v>93.21</v>
      </c>
      <c r="G64" s="27" cm="1">
        <f t="array" aca="1" ref="G64" ca="1">_FV(D64,"Change (%)",TRUE)</f>
        <v>1.7798999999999999E-2</v>
      </c>
      <c r="H64" s="26" cm="1">
        <f t="array" aca="1" ref="H64" ca="1">_FV(D64,"Change")</f>
        <v>1.63</v>
      </c>
      <c r="I64" s="23" cm="1">
        <f t="array" aca="1" ref="I64" ca="1">_FV(D64,"Open")</f>
        <v>92.394999999999996</v>
      </c>
      <c r="J64" s="23" cm="1">
        <f t="array" aca="1" ref="J64" ca="1">_FV(D64,"Low")</f>
        <v>92.1</v>
      </c>
      <c r="K64" s="23" cm="1">
        <f t="array" aca="1" ref="K64" ca="1">_FV(D64,"High")</f>
        <v>93.805000000000007</v>
      </c>
      <c r="L64" s="23" cm="1">
        <f t="array" aca="1" ref="L64" ca="1">_FV(D64,"Previous close",TRUE)</f>
        <v>91.58</v>
      </c>
      <c r="M64" s="23" cm="1">
        <f t="array" aca="1" ref="M64" ca="1">_FV(D64,"52 week low",TRUE)</f>
        <v>77.849999999999994</v>
      </c>
      <c r="N64" s="23" cm="1">
        <f t="array" aca="1" ref="N64" ca="1">_FV(D64,"52 week high",TRUE)</f>
        <v>125.8078</v>
      </c>
      <c r="O64" s="8" cm="1">
        <f t="array" aca="1" ref="O64" ca="1">_FV(D64,"Volume")</f>
        <v>1521705</v>
      </c>
      <c r="P64" s="7" cm="1">
        <f t="array" aca="1" ref="P64" ca="1">_FV(D64,"Volume average",TRUE)</f>
        <v>1393060</v>
      </c>
      <c r="Q64" s="25"/>
      <c r="R64" s="24" cm="1">
        <f t="array" aca="1" ref="R64" ca="1">_FV(D64,"Market cap",TRUE)</f>
        <v>20535663681</v>
      </c>
    </row>
    <row r="65" spans="1:19" x14ac:dyDescent="0.25">
      <c r="A65" t="s">
        <v>10547</v>
      </c>
      <c r="B65" t="s">
        <v>10548</v>
      </c>
      <c r="C65" t="s">
        <v>10966</v>
      </c>
      <c r="D65" t="e" vm="3936">
        <v>#VALUE!</v>
      </c>
      <c r="E65" s="31" cm="1">
        <f t="array" aca="1" ref="E65" ca="1">_FV(D65,"Last trade time",TRUE)</f>
        <v>45824.942070763282</v>
      </c>
      <c r="F65" s="23" cm="1">
        <f t="array" aca="1" ref="F65" ca="1">_FV(D65,"Price")</f>
        <v>97.38</v>
      </c>
      <c r="G65" s="27" cm="1">
        <f t="array" aca="1" ref="G65" ca="1">_FV(D65,"Change (%)",TRUE)</f>
        <v>2.1076000000000001E-2</v>
      </c>
      <c r="H65" s="26" cm="1">
        <f t="array" aca="1" ref="H65" ca="1">_FV(D65,"Change")</f>
        <v>2.0099999999999998</v>
      </c>
      <c r="I65" s="23" cm="1">
        <f t="array" aca="1" ref="I65" ca="1">_FV(D65,"Open")</f>
        <v>96.19</v>
      </c>
      <c r="J65" s="23" cm="1">
        <f t="array" aca="1" ref="J65" ca="1">_FV(D65,"Low")</f>
        <v>95.47</v>
      </c>
      <c r="K65" s="23" cm="1">
        <f t="array" aca="1" ref="K65" ca="1">_FV(D65,"High")</f>
        <v>97.53</v>
      </c>
      <c r="L65" s="23" cm="1">
        <f t="array" aca="1" ref="L65" ca="1">_FV(D65,"Previous close",TRUE)</f>
        <v>95.37</v>
      </c>
      <c r="M65" s="23" cm="1">
        <f t="array" aca="1" ref="M65" ca="1">_FV(D65,"52 week low",TRUE)</f>
        <v>87.35</v>
      </c>
      <c r="N65" s="23" cm="1">
        <f t="array" aca="1" ref="N65" ca="1">_FV(D65,"52 week high",TRUE)</f>
        <v>167.4</v>
      </c>
      <c r="O65" s="8" cm="1">
        <f t="array" aca="1" ref="O65" ca="1">_FV(D65,"Volume")</f>
        <v>7417639</v>
      </c>
      <c r="P65" s="7" cm="1">
        <f t="array" aca="1" ref="P65" ca="1">_FV(D65,"Volume average",TRUE)</f>
        <v>8077326</v>
      </c>
      <c r="Q65" s="25"/>
      <c r="R65" s="24" cm="1">
        <f t="array" aca="1" ref="R65" ca="1">_FV(D65,"Market cap",TRUE)</f>
        <v>44246151342</v>
      </c>
      <c r="S65" s="25"/>
    </row>
    <row r="66" spans="1:19" x14ac:dyDescent="0.25">
      <c r="A66" t="s">
        <v>10555</v>
      </c>
      <c r="B66" t="s">
        <v>10556</v>
      </c>
      <c r="C66" t="s">
        <v>10966</v>
      </c>
      <c r="D66" t="e" vm="3937">
        <v>#VALUE!</v>
      </c>
      <c r="E66" s="31" cm="1">
        <f t="array" aca="1" ref="E66" ca="1">_FV(D66,"Last trade time",TRUE)</f>
        <v>45824.92940596016</v>
      </c>
      <c r="F66" s="23" cm="1">
        <f t="array" aca="1" ref="F66" ca="1">_FV(D66,"Price")</f>
        <v>123.93</v>
      </c>
      <c r="G66" s="27" cm="1">
        <f t="array" aca="1" ref="G66" ca="1">_FV(D66,"Change (%)",TRUE)</f>
        <v>6.9879999999999994E-3</v>
      </c>
      <c r="H66" s="26" cm="1">
        <f t="array" aca="1" ref="H66" ca="1">_FV(D66,"Change")</f>
        <v>0.86</v>
      </c>
      <c r="I66" s="23" cm="1">
        <f t="array" aca="1" ref="I66" ca="1">_FV(D66,"Open")</f>
        <v>123.52</v>
      </c>
      <c r="J66" s="23" cm="1">
        <f t="array" aca="1" ref="J66" ca="1">_FV(D66,"Low")</f>
        <v>123.07</v>
      </c>
      <c r="K66" s="23" cm="1">
        <f t="array" aca="1" ref="K66" ca="1">_FV(D66,"High")</f>
        <v>124.67</v>
      </c>
      <c r="L66" s="23" cm="1">
        <f t="array" aca="1" ref="L66" ca="1">_FV(D66,"Previous close",TRUE)</f>
        <v>123.07</v>
      </c>
      <c r="M66" s="23" cm="1">
        <f t="array" aca="1" ref="M66" ca="1">_FV(D66,"52 week low",TRUE)</f>
        <v>122.83499999999999</v>
      </c>
      <c r="N66" s="23" cm="1">
        <f t="array" aca="1" ref="N66" ca="1">_FV(D66,"52 week high",TRUE)</f>
        <v>171.37</v>
      </c>
      <c r="O66" s="8" cm="1">
        <f t="array" aca="1" ref="O66" ca="1">_FV(D66,"Volume")</f>
        <v>1987986</v>
      </c>
      <c r="P66" s="7" cm="1">
        <f t="array" aca="1" ref="P66" ca="1">_FV(D66,"Volume average",TRUE)</f>
        <v>1662196</v>
      </c>
      <c r="Q66" s="25"/>
      <c r="R66" s="24" cm="1">
        <f t="array" aca="1" ref="R66" ca="1">_FV(D66,"Market cap",TRUE)</f>
        <v>15274719504</v>
      </c>
    </row>
    <row r="67" spans="1:19" x14ac:dyDescent="0.25">
      <c r="A67" t="s">
        <v>10584</v>
      </c>
      <c r="B67" t="s">
        <v>10585</v>
      </c>
      <c r="C67" t="s">
        <v>10966</v>
      </c>
      <c r="D67" t="e" vm="3938">
        <v>#VALUE!</v>
      </c>
      <c r="E67" s="31" cm="1">
        <f t="array" aca="1" ref="E67" ca="1">_FV(D67,"Last trade time",TRUE)</f>
        <v>45824.942467164059</v>
      </c>
      <c r="F67" s="23" cm="1">
        <f t="array" aca="1" ref="F67" ca="1">_FV(D67,"Price")</f>
        <v>70.56</v>
      </c>
      <c r="G67" s="27" cm="1">
        <f t="array" aca="1" ref="G67" ca="1">_FV(D67,"Change (%)",TRUE)</f>
        <v>-6.4770000000000001E-3</v>
      </c>
      <c r="H67" s="26" cm="1">
        <f t="array" aca="1" ref="H67" ca="1">_FV(D67,"Change")</f>
        <v>-0.46</v>
      </c>
      <c r="I67" s="23" cm="1">
        <f t="array" aca="1" ref="I67" ca="1">_FV(D67,"Open")</f>
        <v>71.2</v>
      </c>
      <c r="J67" s="23" cm="1">
        <f t="array" aca="1" ref="J67" ca="1">_FV(D67,"Low")</f>
        <v>70.239999999999995</v>
      </c>
      <c r="K67" s="23" cm="1">
        <f t="array" aca="1" ref="K67" ca="1">_FV(D67,"High")</f>
        <v>71.62</v>
      </c>
      <c r="L67" s="23" cm="1">
        <f t="array" aca="1" ref="L67" ca="1">_FV(D67,"Previous close",TRUE)</f>
        <v>71.02</v>
      </c>
      <c r="M67" s="23" cm="1">
        <f t="array" aca="1" ref="M67" ca="1">_FV(D67,"52 week low",TRUE)</f>
        <v>60.615000000000002</v>
      </c>
      <c r="N67" s="23" cm="1">
        <f t="array" aca="1" ref="N67" ca="1">_FV(D67,"52 week high",TRUE)</f>
        <v>74.38</v>
      </c>
      <c r="O67" s="8" cm="1">
        <f t="array" aca="1" ref="O67" ca="1">_FV(D67,"Volume")</f>
        <v>15041828</v>
      </c>
      <c r="P67" s="7" cm="1">
        <f t="array" aca="1" ref="P67" ca="1">_FV(D67,"Volume average",TRUE)</f>
        <v>14213545</v>
      </c>
      <c r="Q67" s="25"/>
      <c r="R67" s="24" cm="1">
        <f t="array" aca="1" ref="R67" ca="1">_FV(D67,"Market cap",TRUE)</f>
        <v>303709079520</v>
      </c>
      <c r="S67" s="25"/>
    </row>
    <row r="68" spans="1:19" x14ac:dyDescent="0.25">
      <c r="A68" t="s">
        <v>10549</v>
      </c>
      <c r="B68" t="s">
        <v>10550</v>
      </c>
      <c r="C68" t="s">
        <v>10966</v>
      </c>
      <c r="D68" t="e" vm="3939">
        <v>#VALUE!</v>
      </c>
      <c r="E68" s="31" cm="1">
        <f t="array" aca="1" ref="E68" ca="1">_FV(D68,"Last trade time",TRUE)</f>
        <v>45824.929548193752</v>
      </c>
      <c r="F68" s="23" cm="1">
        <f t="array" aca="1" ref="F68" ca="1">_FV(D68,"Price")</f>
        <v>95.36</v>
      </c>
      <c r="G68" s="27" cm="1">
        <f t="array" aca="1" ref="G68" ca="1">_FV(D68,"Change (%)",TRUE)</f>
        <v>-3.761E-3</v>
      </c>
      <c r="H68" s="26" cm="1">
        <f t="array" aca="1" ref="H68" ca="1">_FV(D68,"Change")</f>
        <v>-0.36</v>
      </c>
      <c r="I68" s="23" cm="1">
        <f t="array" aca="1" ref="I68" ca="1">_FV(D68,"Open")</f>
        <v>96.2</v>
      </c>
      <c r="J68" s="23" cm="1">
        <f t="array" aca="1" ref="J68" ca="1">_FV(D68,"Low")</f>
        <v>94.28</v>
      </c>
      <c r="K68" s="23" cm="1">
        <f t="array" aca="1" ref="K68" ca="1">_FV(D68,"High")</f>
        <v>96.85</v>
      </c>
      <c r="L68" s="23" cm="1">
        <f t="array" aca="1" ref="L68" ca="1">_FV(D68,"Previous close",TRUE)</f>
        <v>95.72</v>
      </c>
      <c r="M68" s="23" cm="1">
        <f t="array" aca="1" ref="M68" ca="1">_FV(D68,"52 week low",TRUE)</f>
        <v>93.93</v>
      </c>
      <c r="N68" s="23" cm="1">
        <f t="array" aca="1" ref="N68" ca="1">_FV(D68,"52 week high",TRUE)</f>
        <v>125.41500000000001</v>
      </c>
      <c r="O68" s="8" cm="1">
        <f t="array" aca="1" ref="O68" ca="1">_FV(D68,"Volume")</f>
        <v>2103759</v>
      </c>
      <c r="P68" s="7" cm="1">
        <f t="array" aca="1" ref="P68" ca="1">_FV(D68,"Volume average",TRUE)</f>
        <v>2001751</v>
      </c>
      <c r="Q68" s="25"/>
      <c r="R68" s="24" cm="1">
        <f t="array" aca="1" ref="R68" ca="1">_FV(D68,"Market cap",TRUE)</f>
        <v>10147886976</v>
      </c>
    </row>
    <row r="69" spans="1:19" x14ac:dyDescent="0.25">
      <c r="A69" t="s">
        <v>10590</v>
      </c>
      <c r="B69" t="s">
        <v>10591</v>
      </c>
      <c r="C69" t="s">
        <v>10966</v>
      </c>
      <c r="D69" t="e" vm="3940">
        <v>#VALUE!</v>
      </c>
      <c r="E69" s="31" cm="1">
        <f t="array" aca="1" ref="E69" ca="1">_FV(D69,"Last trade time",TRUE)</f>
        <v>45824.941720728908</v>
      </c>
      <c r="F69" s="23" cm="1">
        <f t="array" aca="1" ref="F69" ca="1">_FV(D69,"Price")</f>
        <v>160.88999999999999</v>
      </c>
      <c r="G69" s="27" cm="1">
        <f t="array" aca="1" ref="G69" ca="1">_FV(D69,"Change (%)",TRUE)</f>
        <v>3.8059999999999999E-3</v>
      </c>
      <c r="H69" s="26" cm="1">
        <f t="array" aca="1" ref="H69" ca="1">_FV(D69,"Change")</f>
        <v>0.61</v>
      </c>
      <c r="I69" s="23" cm="1">
        <f t="array" aca="1" ref="I69" ca="1">_FV(D69,"Open")</f>
        <v>160.88</v>
      </c>
      <c r="J69" s="23" cm="1">
        <f t="array" aca="1" ref="J69" ca="1">_FV(D69,"Low")</f>
        <v>160.01</v>
      </c>
      <c r="K69" s="23" cm="1">
        <f t="array" aca="1" ref="K69" ca="1">_FV(D69,"High")</f>
        <v>161.94999999999999</v>
      </c>
      <c r="L69" s="23" cm="1">
        <f t="array" aca="1" ref="L69" ca="1">_FV(D69,"Previous close",TRUE)</f>
        <v>160.28</v>
      </c>
      <c r="M69" s="23" cm="1">
        <f t="array" aca="1" ref="M69" ca="1">_FV(D69,"52 week low",TRUE)</f>
        <v>156.58000000000001</v>
      </c>
      <c r="N69" s="23" cm="1">
        <f t="array" aca="1" ref="N69" ca="1">_FV(D69,"52 week high",TRUE)</f>
        <v>180.43</v>
      </c>
      <c r="O69" s="8" cm="1">
        <f t="array" aca="1" ref="O69" ca="1">_FV(D69,"Volume")</f>
        <v>6330217</v>
      </c>
      <c r="P69" s="7" cm="1">
        <f t="array" aca="1" ref="P69" ca="1">_FV(D69,"Volume average",TRUE)</f>
        <v>7118869</v>
      </c>
      <c r="Q69" s="25"/>
      <c r="R69" s="24" cm="1">
        <f t="array" aca="1" ref="R69" ca="1">_FV(D69,"Market cap",TRUE)</f>
        <v>377213362379</v>
      </c>
      <c r="S69" s="25"/>
    </row>
    <row r="70" spans="1:19" x14ac:dyDescent="0.25">
      <c r="A70" t="s">
        <v>10656</v>
      </c>
      <c r="B70" t="s">
        <v>10657</v>
      </c>
      <c r="C70" t="s">
        <v>10966</v>
      </c>
      <c r="D70" t="e" vm="3941">
        <v>#VALUE!</v>
      </c>
      <c r="E70" s="31" cm="1">
        <f t="array" aca="1" ref="E70" ca="1">_FV(D70,"Last trade time",TRUE)</f>
        <v>45824.942175219534</v>
      </c>
      <c r="F70" s="23" cm="1">
        <f t="array" aca="1" ref="F70" ca="1">_FV(D70,"Price")</f>
        <v>335.73</v>
      </c>
      <c r="G70" s="27" cm="1">
        <f t="array" aca="1" ref="G70" ca="1">_FV(D70,"Change (%)",TRUE)</f>
        <v>-4.4659999999999996E-4</v>
      </c>
      <c r="H70" s="26" cm="1">
        <f t="array" aca="1" ref="H70" ca="1">_FV(D70,"Change")</f>
        <v>-0.15</v>
      </c>
      <c r="I70" s="23" cm="1">
        <f t="array" aca="1" ref="I70" ca="1">_FV(D70,"Open")</f>
        <v>337.49</v>
      </c>
      <c r="J70" s="23" cm="1">
        <f t="array" aca="1" ref="J70" ca="1">_FV(D70,"Low")</f>
        <v>334.3</v>
      </c>
      <c r="K70" s="23" cm="1">
        <f t="array" aca="1" ref="K70" ca="1">_FV(D70,"High")</f>
        <v>340.24</v>
      </c>
      <c r="L70" s="23" cm="1">
        <f t="array" aca="1" ref="L70" ca="1">_FV(D70,"Previous close",TRUE)</f>
        <v>335.88</v>
      </c>
      <c r="M70" s="23" cm="1">
        <f t="array" aca="1" ref="M70" ca="1">_FV(D70,"52 week low",TRUE)</f>
        <v>292.27</v>
      </c>
      <c r="N70" s="23" cm="1">
        <f t="array" aca="1" ref="N70" ca="1">_FV(D70,"52 week high",TRUE)</f>
        <v>400.42</v>
      </c>
      <c r="O70" s="8" cm="1">
        <f t="array" aca="1" ref="O70" ca="1">_FV(D70,"Volume")</f>
        <v>1705902</v>
      </c>
      <c r="P70" s="7" cm="1">
        <f t="array" aca="1" ref="P70" ca="1">_FV(D70,"Volume average",TRUE)</f>
        <v>1414736</v>
      </c>
      <c r="Q70" s="25"/>
      <c r="R70" s="24" cm="1">
        <f t="array" aca="1" ref="R70" ca="1">_FV(D70,"Market cap",TRUE)</f>
        <v>84134139438</v>
      </c>
    </row>
    <row r="71" spans="1:19" x14ac:dyDescent="0.25">
      <c r="A71" t="s">
        <v>10658</v>
      </c>
      <c r="B71" t="s">
        <v>10659</v>
      </c>
      <c r="C71" t="s">
        <v>10966</v>
      </c>
      <c r="D71" t="e" vm="3942">
        <v>#VALUE!</v>
      </c>
      <c r="E71" s="31" cm="1">
        <f t="array" aca="1" ref="E71" ca="1">_FV(D71,"Last trade time",TRUE)</f>
        <v>45824.855027985941</v>
      </c>
      <c r="F71" s="23" cm="1">
        <f t="array" aca="1" ref="F71" ca="1">_FV(D71,"Price")</f>
        <v>1071.8</v>
      </c>
      <c r="G71" s="27" cm="1">
        <f t="array" aca="1" ref="G71" ca="1">_FV(D71,"Change (%)",TRUE)</f>
        <v>7.1130000000000004E-3</v>
      </c>
      <c r="H71" s="26" cm="1">
        <f t="array" aca="1" ref="H71" ca="1">_FV(D71,"Change")</f>
        <v>7.57</v>
      </c>
      <c r="I71" s="23" cm="1">
        <f t="array" aca="1" ref="I71" ca="1">_FV(D71,"Open")</f>
        <v>1073.54</v>
      </c>
      <c r="J71" s="23" cm="1">
        <f t="array" aca="1" ref="J71" ca="1">_FV(D71,"Low")</f>
        <v>1063.57</v>
      </c>
      <c r="K71" s="23" cm="1">
        <f t="array" aca="1" ref="K71" ca="1">_FV(D71,"High")</f>
        <v>1077.6375</v>
      </c>
      <c r="L71" s="23" cm="1">
        <f t="array" aca="1" ref="L71" ca="1">_FV(D71,"Previous close",TRUE)</f>
        <v>1064.23</v>
      </c>
      <c r="M71" s="23" cm="1">
        <f t="array" aca="1" ref="M71" ca="1">_FV(D71,"52 week low",TRUE)</f>
        <v>888.745</v>
      </c>
      <c r="N71" s="23" cm="1">
        <f t="array" aca="1" ref="N71" ca="1">_FV(D71,"52 week high",TRUE)</f>
        <v>1227.6590000000001</v>
      </c>
      <c r="O71" s="8" cm="1">
        <f t="array" aca="1" ref="O71" ca="1">_FV(D71,"Volume")</f>
        <v>152705</v>
      </c>
      <c r="P71" s="7" cm="1">
        <f t="array" aca="1" ref="P71" ca="1">_FV(D71,"Volume average",TRUE)</f>
        <v>200240</v>
      </c>
      <c r="Q71" s="25"/>
      <c r="R71" s="24" cm="1">
        <f t="array" aca="1" ref="R71" ca="1">_FV(D71,"Market cap",TRUE)</f>
        <v>51488425278</v>
      </c>
      <c r="S71" s="25"/>
    </row>
    <row r="72" spans="1:19" x14ac:dyDescent="0.25">
      <c r="A72" t="s">
        <v>10652</v>
      </c>
      <c r="B72" t="s">
        <v>10653</v>
      </c>
      <c r="C72" t="s">
        <v>10966</v>
      </c>
      <c r="D72" t="e" vm="3943">
        <v>#VALUE!</v>
      </c>
      <c r="E72" s="31" cm="1">
        <f t="array" aca="1" ref="E72" ca="1">_FV(D72,"Last trade time",TRUE)</f>
        <v>45824.943192395309</v>
      </c>
      <c r="F72" s="23" cm="1">
        <f t="array" aca="1" ref="F72" ca="1">_FV(D72,"Price")</f>
        <v>94.33</v>
      </c>
      <c r="G72" s="27" cm="1">
        <f t="array" aca="1" ref="G72" ca="1">_FV(D72,"Change (%)",TRUE)</f>
        <v>-1.165E-3</v>
      </c>
      <c r="H72" s="26" cm="1">
        <f t="array" aca="1" ref="H72" ca="1">_FV(D72,"Change")</f>
        <v>-0.11</v>
      </c>
      <c r="I72" s="23" cm="1">
        <f t="array" aca="1" ref="I72" ca="1">_FV(D72,"Open")</f>
        <v>94.75</v>
      </c>
      <c r="J72" s="23" cm="1">
        <f t="array" aca="1" ref="J72" ca="1">_FV(D72,"Low")</f>
        <v>94.094999999999999</v>
      </c>
      <c r="K72" s="23" cm="1">
        <f t="array" aca="1" ref="K72" ca="1">_FV(D72,"High")</f>
        <v>95.78</v>
      </c>
      <c r="L72" s="23" cm="1">
        <f t="array" aca="1" ref="L72" ca="1">_FV(D72,"Previous close",TRUE)</f>
        <v>94.44</v>
      </c>
      <c r="M72" s="23" cm="1">
        <f t="array" aca="1" ref="M72" ca="1">_FV(D72,"52 week low",TRUE)</f>
        <v>66.412499999999994</v>
      </c>
      <c r="N72" s="23" cm="1">
        <f t="array" aca="1" ref="N72" ca="1">_FV(D72,"52 week high",TRUE)</f>
        <v>105.3</v>
      </c>
      <c r="O72" s="8" cm="1">
        <f t="array" aca="1" ref="O72" ca="1">_FV(D72,"Volume")</f>
        <v>14867714</v>
      </c>
      <c r="P72" s="7" cm="1">
        <f t="array" aca="1" ref="P72" ca="1">_FV(D72,"Volume average",TRUE)</f>
        <v>18960251</v>
      </c>
      <c r="Q72" s="25"/>
      <c r="R72" s="24" cm="1">
        <f t="array" aca="1" ref="R72" ca="1">_FV(D72,"Market cap",TRUE)</f>
        <v>752792829940</v>
      </c>
    </row>
    <row r="73" spans="1:19" x14ac:dyDescent="0.25">
      <c r="A73" t="s">
        <v>10668</v>
      </c>
      <c r="B73" t="s">
        <v>10669</v>
      </c>
      <c r="C73" t="s">
        <v>10966</v>
      </c>
      <c r="D73" t="e" vm="3944">
        <v>#VALUE!</v>
      </c>
      <c r="E73" s="31" cm="1">
        <f t="array" aca="1" ref="E73" ca="1">_FV(D73,"Last trade time",TRUE)</f>
        <v>45824.880340335156</v>
      </c>
      <c r="F73" s="23" cm="1">
        <f t="array" aca="1" ref="F73" ca="1">_FV(D73,"Price")</f>
        <v>224.3</v>
      </c>
      <c r="G73" s="27" cm="1">
        <f t="array" aca="1" ref="G73" ca="1">_FV(D73,"Change (%)",TRUE)</f>
        <v>1.077E-2</v>
      </c>
      <c r="H73" s="26" cm="1">
        <f t="array" aca="1" ref="H73" ca="1">_FV(D73,"Change")</f>
        <v>2.39</v>
      </c>
      <c r="I73" s="23" cm="1">
        <f t="array" aca="1" ref="I73" ca="1">_FV(D73,"Open")</f>
        <v>221.65</v>
      </c>
      <c r="J73" s="23" cm="1">
        <f t="array" aca="1" ref="J73" ca="1">_FV(D73,"Low")</f>
        <v>219.62</v>
      </c>
      <c r="K73" s="23" cm="1">
        <f t="array" aca="1" ref="K73" ca="1">_FV(D73,"High")</f>
        <v>225.44</v>
      </c>
      <c r="L73" s="23" cm="1">
        <f t="array" aca="1" ref="L73" ca="1">_FV(D73,"Previous close",TRUE)</f>
        <v>221.91</v>
      </c>
      <c r="M73" s="23" cm="1">
        <f t="array" aca="1" ref="M73" ca="1">_FV(D73,"52 week low",TRUE)</f>
        <v>187.43</v>
      </c>
      <c r="N73" s="23" cm="1">
        <f t="array" aca="1" ref="N73" ca="1">_FV(D73,"52 week high",TRUE)</f>
        <v>352.33</v>
      </c>
      <c r="O73" s="8" cm="1">
        <f t="array" aca="1" ref="O73" ca="1">_FV(D73,"Volume")</f>
        <v>545359</v>
      </c>
      <c r="P73" s="7" cm="1">
        <f t="array" aca="1" ref="P73" ca="1">_FV(D73,"Volume average",TRUE)</f>
        <v>599612</v>
      </c>
      <c r="Q73" s="25"/>
      <c r="R73" s="24" cm="1">
        <f t="array" aca="1" ref="R73" ca="1">_FV(D73,"Market cap",TRUE)</f>
        <v>15943210000</v>
      </c>
      <c r="S73" s="25"/>
    </row>
    <row r="74" spans="1:19" ht="21" customHeight="1" x14ac:dyDescent="0.25">
      <c r="A74" s="62" t="s">
        <v>10670</v>
      </c>
      <c r="B74" s="62"/>
      <c r="C74" s="62"/>
      <c r="D74" s="62"/>
      <c r="E74" s="62"/>
      <c r="F74" s="62"/>
      <c r="G74" s="62"/>
      <c r="H74" s="62"/>
      <c r="I74" s="62"/>
      <c r="J74" s="62"/>
      <c r="K74" s="62"/>
      <c r="L74" s="62"/>
      <c r="M74" s="62"/>
      <c r="N74" s="62"/>
      <c r="O74" s="62"/>
      <c r="P74" s="62"/>
    </row>
    <row r="75" spans="1:19" x14ac:dyDescent="0.25">
      <c r="A75" t="s">
        <v>10732</v>
      </c>
      <c r="B75" t="s">
        <v>10733</v>
      </c>
      <c r="C75" s="25"/>
      <c r="D75" t="e" vm="3945">
        <v>#VALUE!</v>
      </c>
      <c r="E75" s="31" cm="1">
        <f t="array" aca="1" ref="E75" ca="1">_FV(D75,"Last trade time",TRUE)</f>
        <v>45824.853644189061</v>
      </c>
      <c r="F75" s="23" cm="1">
        <f t="array" aca="1" ref="F75" ca="1">_FV(D75,"Price")</f>
        <v>44.86</v>
      </c>
      <c r="G75" s="27" cm="1">
        <f t="array" aca="1" ref="G75" ca="1">_FV(D75,"Change (%)",TRUE)</f>
        <v>-1.5579999999999999E-3</v>
      </c>
      <c r="H75" s="26" cm="1">
        <f t="array" aca="1" ref="H75" ca="1">_FV(D75,"Change")</f>
        <v>-7.0000000000000007E-2</v>
      </c>
      <c r="I75" s="23" cm="1">
        <f t="array" aca="1" ref="I75" ca="1">_FV(D75,"Open")</f>
        <v>45.25</v>
      </c>
      <c r="J75" s="23" cm="1">
        <f t="array" aca="1" ref="J75" ca="1">_FV(D75,"Low")</f>
        <v>44.64</v>
      </c>
      <c r="K75" s="23" cm="1">
        <f t="array" aca="1" ref="K75" ca="1">_FV(D75,"High")</f>
        <v>45.33</v>
      </c>
      <c r="L75" s="23" cm="1">
        <f t="array" aca="1" ref="L75" ca="1">_FV(D75,"Previous close",TRUE)</f>
        <v>44.93</v>
      </c>
      <c r="M75" s="23" cm="1">
        <f t="array" aca="1" ref="M75" ca="1">_FV(D75,"52 week low",TRUE)</f>
        <v>40.85</v>
      </c>
      <c r="N75" s="23" cm="1">
        <f t="array" aca="1" ref="N75" ca="1">_FV(D75,"52 week high",TRUE)</f>
        <v>59.78</v>
      </c>
      <c r="O75" s="8" cm="1">
        <f t="array" aca="1" ref="O75" ca="1">_FV(D75,"Volume")</f>
        <v>528725</v>
      </c>
      <c r="P75" s="7" cm="1">
        <f t="array" aca="1" ref="P75" ca="1">_FV(D75,"Volume average",TRUE)</f>
        <v>547991</v>
      </c>
      <c r="Q75" s="25" t="e" cm="1" vm="3946">
        <f t="array" ref="Q75">_FV(D75,"Dividend Yield",TRUE)</f>
        <v>#VALUE!</v>
      </c>
      <c r="R75" s="24" cm="1">
        <f t="array" aca="1" ref="R75" ca="1">_FV(D75,"Market cap",TRUE)</f>
        <v>2792894777</v>
      </c>
      <c r="S75" s="25"/>
    </row>
    <row r="76" spans="1:19" x14ac:dyDescent="0.25">
      <c r="A76" t="s">
        <v>10695</v>
      </c>
      <c r="B76" t="s">
        <v>10696</v>
      </c>
      <c r="C76" s="25"/>
      <c r="D76" t="e" vm="3947">
        <v>#VALUE!</v>
      </c>
      <c r="E76" s="31" cm="1">
        <f t="array" aca="1" ref="E76" ca="1">_FV(D76,"Last trade time",TRUE)</f>
        <v>45824.8363215625</v>
      </c>
      <c r="F76" s="23" cm="1">
        <f t="array" aca="1" ref="F76" ca="1">_FV(D76,"Price")</f>
        <v>21.05</v>
      </c>
      <c r="G76" s="27" cm="1">
        <f t="array" aca="1" ref="G76" ca="1">_FV(D76,"Change (%)",TRUE)</f>
        <v>4.7730000000000003E-3</v>
      </c>
      <c r="H76" s="26" cm="1">
        <f t="array" aca="1" ref="H76" ca="1">_FV(D76,"Change")</f>
        <v>0.1</v>
      </c>
      <c r="I76" s="23" cm="1">
        <f t="array" aca="1" ref="I76" ca="1">_FV(D76,"Open")</f>
        <v>21.1</v>
      </c>
      <c r="J76" s="23" cm="1">
        <f t="array" aca="1" ref="J76" ca="1">_FV(D76,"Low")</f>
        <v>20.85</v>
      </c>
      <c r="K76" s="23" cm="1">
        <f t="array" aca="1" ref="K76" ca="1">_FV(D76,"High")</f>
        <v>21.25</v>
      </c>
      <c r="L76" s="23" cm="1">
        <f t="array" aca="1" ref="L76" ca="1">_FV(D76,"Previous close",TRUE)</f>
        <v>20.95</v>
      </c>
      <c r="M76" s="23" cm="1">
        <f t="array" aca="1" ref="M76" ca="1">_FV(D76,"52 week low",TRUE)</f>
        <v>15.78</v>
      </c>
      <c r="N76" s="23" cm="1">
        <f t="array" aca="1" ref="N76" ca="1">_FV(D76,"52 week high",TRUE)</f>
        <v>24.405000000000001</v>
      </c>
      <c r="O76" s="8" cm="1">
        <f t="array" aca="1" ref="O76" ca="1">_FV(D76,"Volume")</f>
        <v>96622</v>
      </c>
      <c r="P76" s="7" cm="1">
        <f t="array" aca="1" ref="P76" ca="1">_FV(D76,"Volume average",TRUE)</f>
        <v>75679</v>
      </c>
      <c r="Q76" s="25"/>
      <c r="R76" s="24" cm="1">
        <f t="array" aca="1" ref="R76" ca="1">_FV(D76,"Market cap",TRUE)</f>
        <v>533947143</v>
      </c>
    </row>
    <row r="77" spans="1:19" x14ac:dyDescent="0.25">
      <c r="A77" t="s">
        <v>10671</v>
      </c>
      <c r="B77" t="s">
        <v>10672</v>
      </c>
      <c r="C77" s="25"/>
      <c r="D77" t="e" vm="3948">
        <v>#VALUE!</v>
      </c>
      <c r="E77" s="31" cm="1">
        <f t="array" aca="1" ref="E77" ca="1">_FV(D77,"Last trade time",TRUE)</f>
        <v>45824.93790549766</v>
      </c>
      <c r="F77" s="23" cm="1">
        <f t="array" aca="1" ref="F77" ca="1">_FV(D77,"Price")</f>
        <v>58.81</v>
      </c>
      <c r="G77" s="27" cm="1">
        <f t="array" aca="1" ref="G77" ca="1">_FV(D77,"Change (%)",TRUE)</f>
        <v>3.4020000000000003E-4</v>
      </c>
      <c r="H77" s="26" cm="1">
        <f t="array" aca="1" ref="H77" ca="1">_FV(D77,"Change")</f>
        <v>0.02</v>
      </c>
      <c r="I77" s="23" cm="1">
        <f t="array" aca="1" ref="I77" ca="1">_FV(D77,"Open")</f>
        <v>58.62</v>
      </c>
      <c r="J77" s="23" cm="1">
        <f t="array" aca="1" ref="J77" ca="1">_FV(D77,"Low")</f>
        <v>58.17</v>
      </c>
      <c r="K77" s="23" cm="1">
        <f t="array" aca="1" ref="K77" ca="1">_FV(D77,"High")</f>
        <v>59.330500000000001</v>
      </c>
      <c r="L77" s="23" cm="1">
        <f t="array" aca="1" ref="L77" ca="1">_FV(D77,"Previous close",TRUE)</f>
        <v>58.79</v>
      </c>
      <c r="M77" s="23" cm="1">
        <f t="array" aca="1" ref="M77" ca="1">_FV(D77,"52 week low",TRUE)</f>
        <v>43.92</v>
      </c>
      <c r="N77" s="23" cm="1">
        <f t="array" aca="1" ref="N77" ca="1">_FV(D77,"52 week high",TRUE)</f>
        <v>61.26</v>
      </c>
      <c r="O77" s="8" cm="1">
        <f t="array" aca="1" ref="O77" ca="1">_FV(D77,"Volume")</f>
        <v>10534224</v>
      </c>
      <c r="P77" s="7" cm="1">
        <f t="array" aca="1" ref="P77" ca="1">_FV(D77,"Volume average",TRUE)</f>
        <v>7810270</v>
      </c>
      <c r="Q77" s="25"/>
      <c r="R77" s="24" cm="1">
        <f t="array" aca="1" ref="R77" ca="1">_FV(D77,"Market cap",TRUE)</f>
        <v>100747100000</v>
      </c>
      <c r="S77" s="25"/>
    </row>
    <row r="78" spans="1:19" x14ac:dyDescent="0.25">
      <c r="A78" t="s">
        <v>10730</v>
      </c>
      <c r="B78" t="s">
        <v>10731</v>
      </c>
      <c r="C78" s="25"/>
      <c r="D78" t="e" vm="3949">
        <v>#VALUE!</v>
      </c>
      <c r="E78" s="31" cm="1">
        <f t="array" aca="1" ref="E78" ca="1">_FV(D78,"Last trade time",TRUE)</f>
        <v>45824.898521110939</v>
      </c>
      <c r="F78" s="23" cm="1">
        <f t="array" aca="1" ref="F78" ca="1">_FV(D78,"Price")</f>
        <v>77.209999999999994</v>
      </c>
      <c r="G78" s="27" cm="1">
        <f t="array" aca="1" ref="G78" ca="1">_FV(D78,"Change (%)",TRUE)</f>
        <v>-1.1901999999999999E-2</v>
      </c>
      <c r="H78" s="26" cm="1">
        <f t="array" aca="1" ref="H78" ca="1">_FV(D78,"Change")</f>
        <v>-0.93</v>
      </c>
      <c r="I78" s="23" cm="1">
        <f t="array" aca="1" ref="I78" ca="1">_FV(D78,"Open")</f>
        <v>78.14</v>
      </c>
      <c r="J78" s="23" cm="1">
        <f t="array" aca="1" ref="J78" ca="1">_FV(D78,"Low")</f>
        <v>76.84</v>
      </c>
      <c r="K78" s="23" cm="1">
        <f t="array" aca="1" ref="K78" ca="1">_FV(D78,"High")</f>
        <v>78.444999999999993</v>
      </c>
      <c r="L78" s="23" cm="1">
        <f t="array" aca="1" ref="L78" ca="1">_FV(D78,"Previous close",TRUE)</f>
        <v>78.14</v>
      </c>
      <c r="M78" s="23" cm="1">
        <f t="array" aca="1" ref="M78" ca="1">_FV(D78,"52 week low",TRUE)</f>
        <v>69.489999999999995</v>
      </c>
      <c r="N78" s="23" cm="1">
        <f t="array" aca="1" ref="N78" ca="1">_FV(D78,"52 week high",TRUE)</f>
        <v>87.5</v>
      </c>
      <c r="O78" s="8" cm="1">
        <f t="array" aca="1" ref="O78" ca="1">_FV(D78,"Volume")</f>
        <v>158663</v>
      </c>
      <c r="P78" s="7" cm="1">
        <f t="array" aca="1" ref="P78" ca="1">_FV(D78,"Volume average",TRUE)</f>
        <v>198720</v>
      </c>
      <c r="Q78" s="25"/>
      <c r="R78" s="24" cm="1">
        <f t="array" aca="1" ref="R78" ca="1">_FV(D78,"Market cap",TRUE)</f>
        <v>2973262131</v>
      </c>
    </row>
    <row r="79" spans="1:19" x14ac:dyDescent="0.25">
      <c r="A79" t="s">
        <v>10760</v>
      </c>
      <c r="B79" t="s">
        <v>10761</v>
      </c>
      <c r="C79" s="25"/>
      <c r="D79" t="e" vm="3950">
        <v>#VALUE!</v>
      </c>
      <c r="E79" s="31" cm="1">
        <f t="array" aca="1" ref="E79" ca="1">_FV(D79,"Last trade time",TRUE)</f>
        <v>45824.840277823438</v>
      </c>
      <c r="F79" s="23" cm="1">
        <f t="array" aca="1" ref="F79" ca="1">_FV(D79,"Price")</f>
        <v>151.69</v>
      </c>
      <c r="G79" s="27" cm="1">
        <f t="array" aca="1" ref="G79" ca="1">_FV(D79,"Change (%)",TRUE)</f>
        <v>3.5060000000000004E-3</v>
      </c>
      <c r="H79" s="26" cm="1">
        <f t="array" aca="1" ref="H79" ca="1">_FV(D79,"Change")</f>
        <v>0.53</v>
      </c>
      <c r="I79" s="23" cm="1">
        <f t="array" aca="1" ref="I79" ca="1">_FV(D79,"Open")</f>
        <v>151.24</v>
      </c>
      <c r="J79" s="23" cm="1">
        <f t="array" aca="1" ref="J79" ca="1">_FV(D79,"Low")</f>
        <v>151.12</v>
      </c>
      <c r="K79" s="23" cm="1">
        <f t="array" aca="1" ref="K79" ca="1">_FV(D79,"High")</f>
        <v>152.9</v>
      </c>
      <c r="L79" s="23" cm="1">
        <f t="array" aca="1" ref="L79" ca="1">_FV(D79,"Previous close",TRUE)</f>
        <v>151.16</v>
      </c>
      <c r="M79" s="23" cm="1">
        <f t="array" aca="1" ref="M79" ca="1">_FV(D79,"52 week low",TRUE)</f>
        <v>130.85</v>
      </c>
      <c r="N79" s="23" cm="1">
        <f t="array" aca="1" ref="N79" ca="1">_FV(D79,"52 week high",TRUE)</f>
        <v>178.03</v>
      </c>
      <c r="O79" s="8" cm="1">
        <f t="array" aca="1" ref="O79" ca="1">_FV(D79,"Volume")</f>
        <v>346150</v>
      </c>
      <c r="P79" s="7" cm="1">
        <f t="array" aca="1" ref="P79" ca="1">_FV(D79,"Volume average",TRUE)</f>
        <v>346595</v>
      </c>
      <c r="Q79" s="25"/>
      <c r="R79" s="24" cm="1">
        <f t="array" aca="1" ref="R79" ca="1">_FV(D79,"Market cap",TRUE)</f>
        <v>10017713783</v>
      </c>
      <c r="S79" s="25"/>
    </row>
    <row r="80" spans="1:19" x14ac:dyDescent="0.25">
      <c r="A80" t="s">
        <v>10706</v>
      </c>
      <c r="B80" t="s">
        <v>10707</v>
      </c>
      <c r="C80" s="25"/>
      <c r="D80" t="e" vm="3951">
        <v>#VALUE!</v>
      </c>
      <c r="E80" s="31" cm="1">
        <f t="array" aca="1" ref="E80" ca="1">_FV(D80,"Last trade time",TRUE)</f>
        <v>45824.836268101564</v>
      </c>
      <c r="F80" s="23" cm="1">
        <f t="array" aca="1" ref="F80" ca="1">_FV(D80,"Price")</f>
        <v>33.31</v>
      </c>
      <c r="G80" s="27" cm="1">
        <f t="array" aca="1" ref="G80" ca="1">_FV(D80,"Change (%)",TRUE)</f>
        <v>-8.9259999999999999E-3</v>
      </c>
      <c r="H80" s="26" cm="1">
        <f t="array" aca="1" ref="H80" ca="1">_FV(D80,"Change")</f>
        <v>-0.3</v>
      </c>
      <c r="I80" s="23" cm="1">
        <f t="array" aca="1" ref="I80" ca="1">_FV(D80,"Open")</f>
        <v>33.840000000000003</v>
      </c>
      <c r="J80" s="23" cm="1">
        <f t="array" aca="1" ref="J80" ca="1">_FV(D80,"Low")</f>
        <v>33.19</v>
      </c>
      <c r="K80" s="23" cm="1">
        <f t="array" aca="1" ref="K80" ca="1">_FV(D80,"High")</f>
        <v>33.840000000000003</v>
      </c>
      <c r="L80" s="23" cm="1">
        <f t="array" aca="1" ref="L80" ca="1">_FV(D80,"Previous close",TRUE)</f>
        <v>33.61</v>
      </c>
      <c r="M80" s="23" cm="1">
        <f t="array" aca="1" ref="M80" ca="1">_FV(D80,"52 week low",TRUE)</f>
        <v>29.450800000000001</v>
      </c>
      <c r="N80" s="23" cm="1">
        <f t="array" aca="1" ref="N80" ca="1">_FV(D80,"52 week high",TRUE)</f>
        <v>41.29</v>
      </c>
      <c r="O80" s="8" cm="1">
        <f t="array" aca="1" ref="O80" ca="1">_FV(D80,"Volume")</f>
        <v>27623</v>
      </c>
      <c r="P80" s="7" cm="1">
        <f t="array" aca="1" ref="P80" ca="1">_FV(D80,"Volume average",TRUE)</f>
        <v>31238</v>
      </c>
      <c r="Q80" s="25"/>
      <c r="R80" s="24" cm="1">
        <f t="array" aca="1" ref="R80" ca="1">_FV(D80,"Market cap",TRUE)</f>
        <v>346798500</v>
      </c>
    </row>
    <row r="81" spans="1:19" x14ac:dyDescent="0.25">
      <c r="A81" t="s">
        <v>10750</v>
      </c>
      <c r="B81" t="s">
        <v>10751</v>
      </c>
      <c r="C81" s="25"/>
      <c r="D81" t="e" vm="3952">
        <v>#VALUE!</v>
      </c>
      <c r="E81" s="31" cm="1">
        <f t="array" aca="1" ref="E81" ca="1">_FV(D81,"Last trade time",TRUE)</f>
        <v>45824.847229224222</v>
      </c>
      <c r="F81" s="23" cm="1">
        <f t="array" aca="1" ref="F81" ca="1">_FV(D81,"Price")</f>
        <v>118.99</v>
      </c>
      <c r="G81" s="27" cm="1">
        <f t="array" aca="1" ref="G81" ca="1">_FV(D81,"Change (%)",TRUE)</f>
        <v>-7.5900000000000004E-3</v>
      </c>
      <c r="H81" s="26" cm="1">
        <f t="array" aca="1" ref="H81" ca="1">_FV(D81,"Change")</f>
        <v>-0.91</v>
      </c>
      <c r="I81" s="23" cm="1">
        <f t="array" aca="1" ref="I81" ca="1">_FV(D81,"Open")</f>
        <v>121.19</v>
      </c>
      <c r="J81" s="23" cm="1">
        <f t="array" aca="1" ref="J81" ca="1">_FV(D81,"Low")</f>
        <v>118.61</v>
      </c>
      <c r="K81" s="23" cm="1">
        <f t="array" aca="1" ref="K81" ca="1">_FV(D81,"High")</f>
        <v>121.8</v>
      </c>
      <c r="L81" s="23" cm="1">
        <f t="array" aca="1" ref="L81" ca="1">_FV(D81,"Previous close",TRUE)</f>
        <v>119.9</v>
      </c>
      <c r="M81" s="23" cm="1">
        <f t="array" aca="1" ref="M81" ca="1">_FV(D81,"52 week low",TRUE)</f>
        <v>81.93</v>
      </c>
      <c r="N81" s="23" cm="1">
        <f t="array" aca="1" ref="N81" ca="1">_FV(D81,"52 week high",TRUE)</f>
        <v>132.29</v>
      </c>
      <c r="O81" s="8" cm="1">
        <f t="array" aca="1" ref="O81" ca="1">_FV(D81,"Volume")</f>
        <v>122657</v>
      </c>
      <c r="P81" s="7" cm="1">
        <f t="array" aca="1" ref="P81" ca="1">_FV(D81,"Volume average",TRUE)</f>
        <v>83766</v>
      </c>
      <c r="Q81" s="25"/>
      <c r="R81" s="24" cm="1">
        <f t="array" aca="1" ref="R81" ca="1">_FV(D81,"Market cap",TRUE)</f>
        <v>3955561961</v>
      </c>
      <c r="S81" s="25"/>
    </row>
    <row r="82" spans="1:19" x14ac:dyDescent="0.25">
      <c r="A82" t="s">
        <v>10701</v>
      </c>
      <c r="B82" t="s">
        <v>10702</v>
      </c>
      <c r="C82" s="25"/>
      <c r="D82" t="e" vm="3953">
        <v>#VALUE!</v>
      </c>
      <c r="E82" s="31" cm="1">
        <f t="array" aca="1" ref="E82" ca="1">_FV(D82,"Last trade time",TRUE)</f>
        <v>45824.840391388279</v>
      </c>
      <c r="F82" s="23" cm="1">
        <f t="array" aca="1" ref="F82" ca="1">_FV(D82,"Price")</f>
        <v>44.86</v>
      </c>
      <c r="G82" s="27" cm="1">
        <f t="array" aca="1" ref="G82" ca="1">_FV(D82,"Change (%)",TRUE)</f>
        <v>4.0289999999999996E-3</v>
      </c>
      <c r="H82" s="26" cm="1">
        <f t="array" aca="1" ref="H82" ca="1">_FV(D82,"Change")</f>
        <v>0.18</v>
      </c>
      <c r="I82" s="23" cm="1">
        <f t="array" aca="1" ref="I82" ca="1">_FV(D82,"Open")</f>
        <v>45.3</v>
      </c>
      <c r="J82" s="23" cm="1">
        <f t="array" aca="1" ref="J82" ca="1">_FV(D82,"Low")</f>
        <v>44.66</v>
      </c>
      <c r="K82" s="23" cm="1">
        <f t="array" aca="1" ref="K82" ca="1">_FV(D82,"High")</f>
        <v>45.510899999999999</v>
      </c>
      <c r="L82" s="23" cm="1">
        <f t="array" aca="1" ref="L82" ca="1">_FV(D82,"Previous close",TRUE)</f>
        <v>44.68</v>
      </c>
      <c r="M82" s="23" cm="1">
        <f t="array" aca="1" ref="M82" ca="1">_FV(D82,"52 week low",TRUE)</f>
        <v>35.71</v>
      </c>
      <c r="N82" s="23" cm="1">
        <f t="array" aca="1" ref="N82" ca="1">_FV(D82,"52 week high",TRUE)</f>
        <v>53.64</v>
      </c>
      <c r="O82" s="8" cm="1">
        <f t="array" aca="1" ref="O82" ca="1">_FV(D82,"Volume")</f>
        <v>529799</v>
      </c>
      <c r="P82" s="7" cm="1">
        <f t="array" aca="1" ref="P82" ca="1">_FV(D82,"Volume average",TRUE)</f>
        <v>683167</v>
      </c>
      <c r="Q82" s="25"/>
      <c r="R82" s="24" cm="1">
        <f t="array" aca="1" ref="R82" ca="1">_FV(D82,"Market cap",TRUE)</f>
        <v>5052092826</v>
      </c>
    </row>
    <row r="83" spans="1:19" x14ac:dyDescent="0.25">
      <c r="A83" t="s">
        <v>10681</v>
      </c>
      <c r="B83" t="s">
        <v>10682</v>
      </c>
      <c r="C83" s="25"/>
      <c r="D83" t="e" vm="3954">
        <v>#VALUE!</v>
      </c>
      <c r="E83" s="31" cm="1">
        <f t="array" aca="1" ref="E83" ca="1">_FV(D83,"Last trade time",TRUE)</f>
        <v>45824.872951654688</v>
      </c>
      <c r="F83" s="23" cm="1">
        <f t="array" aca="1" ref="F83" ca="1">_FV(D83,"Price")</f>
        <v>56.23</v>
      </c>
      <c r="G83" s="27" cm="1">
        <f t="array" aca="1" ref="G83" ca="1">_FV(D83,"Change (%)",TRUE)</f>
        <v>-1.0558000000000001E-2</v>
      </c>
      <c r="H83" s="26" cm="1">
        <f t="array" aca="1" ref="H83" ca="1">_FV(D83,"Change")</f>
        <v>-0.6</v>
      </c>
      <c r="I83" s="23" cm="1">
        <f t="array" aca="1" ref="I83" ca="1">_FV(D83,"Open")</f>
        <v>57.1</v>
      </c>
      <c r="J83" s="23" cm="1">
        <f t="array" aca="1" ref="J83" ca="1">_FV(D83,"Low")</f>
        <v>55.96</v>
      </c>
      <c r="K83" s="23" cm="1">
        <f t="array" aca="1" ref="K83" ca="1">_FV(D83,"High")</f>
        <v>57.31</v>
      </c>
      <c r="L83" s="23" cm="1">
        <f t="array" aca="1" ref="L83" ca="1">_FV(D83,"Previous close",TRUE)</f>
        <v>56.83</v>
      </c>
      <c r="M83" s="23" cm="1">
        <f t="array" aca="1" ref="M83" ca="1">_FV(D83,"52 week low",TRUE)</f>
        <v>51.99</v>
      </c>
      <c r="N83" s="23" cm="1">
        <f t="array" aca="1" ref="N83" ca="1">_FV(D83,"52 week high",TRUE)</f>
        <v>65.59</v>
      </c>
      <c r="O83" s="8" cm="1">
        <f t="array" aca="1" ref="O83" ca="1">_FV(D83,"Volume")</f>
        <v>386493</v>
      </c>
      <c r="P83" s="7" cm="1">
        <f t="array" aca="1" ref="P83" ca="1">_FV(D83,"Volume average",TRUE)</f>
        <v>444900</v>
      </c>
      <c r="Q83" s="25"/>
      <c r="R83" s="24" cm="1">
        <f t="array" aca="1" ref="R83" ca="1">_FV(D83,"Market cap",TRUE)</f>
        <v>4077202437</v>
      </c>
      <c r="S83" s="25"/>
    </row>
    <row r="84" spans="1:19" x14ac:dyDescent="0.25">
      <c r="A84" t="s">
        <v>10754</v>
      </c>
      <c r="B84" t="s">
        <v>10755</v>
      </c>
      <c r="C84" s="25"/>
      <c r="D84" t="e" vm="3955">
        <v>#VALUE!</v>
      </c>
      <c r="E84" s="31" cm="1">
        <f t="array" aca="1" ref="E84" ca="1">_FV(D84,"Last trade time",TRUE)</f>
        <v>45824.856103726561</v>
      </c>
      <c r="F84" s="23" cm="1">
        <f t="array" aca="1" ref="F84" ca="1">_FV(D84,"Price")</f>
        <v>67.81</v>
      </c>
      <c r="G84" s="27" cm="1">
        <f t="array" aca="1" ref="G84" ca="1">_FV(D84,"Change (%)",TRUE)</f>
        <v>-2.2070000000000002E-3</v>
      </c>
      <c r="H84" s="26" cm="1">
        <f t="array" aca="1" ref="H84" ca="1">_FV(D84,"Change")</f>
        <v>-0.15</v>
      </c>
      <c r="I84" s="23" cm="1">
        <f t="array" aca="1" ref="I84" ca="1">_FV(D84,"Open")</f>
        <v>68.239999999999995</v>
      </c>
      <c r="J84" s="23" cm="1">
        <f t="array" aca="1" ref="J84" ca="1">_FV(D84,"Low")</f>
        <v>67.489999999999995</v>
      </c>
      <c r="K84" s="23" cm="1">
        <f t="array" aca="1" ref="K84" ca="1">_FV(D84,"High")</f>
        <v>68.44</v>
      </c>
      <c r="L84" s="23" cm="1">
        <f t="array" aca="1" ref="L84" ca="1">_FV(D84,"Previous close",TRUE)</f>
        <v>67.959999999999994</v>
      </c>
      <c r="M84" s="23" cm="1">
        <f t="array" aca="1" ref="M84" ca="1">_FV(D84,"52 week low",TRUE)</f>
        <v>62.7</v>
      </c>
      <c r="N84" s="23" cm="1">
        <f t="array" aca="1" ref="N84" ca="1">_FV(D84,"52 week high",TRUE)</f>
        <v>77.680000000000007</v>
      </c>
      <c r="O84" s="8" cm="1">
        <f t="array" aca="1" ref="O84" ca="1">_FV(D84,"Volume")</f>
        <v>253452</v>
      </c>
      <c r="P84" s="7" cm="1">
        <f t="array" aca="1" ref="P84" ca="1">_FV(D84,"Volume average",TRUE)</f>
        <v>206898</v>
      </c>
      <c r="Q84" s="25"/>
      <c r="R84" s="24" cm="1">
        <f t="array" aca="1" ref="R84" ca="1">_FV(D84,"Market cap",TRUE)</f>
        <v>3208470836</v>
      </c>
    </row>
    <row r="85" spans="1:19" x14ac:dyDescent="0.25">
      <c r="A85" t="s">
        <v>10724</v>
      </c>
      <c r="B85" t="s">
        <v>10725</v>
      </c>
      <c r="C85" s="25"/>
      <c r="D85" t="e" vm="3956">
        <v>#VALUE!</v>
      </c>
      <c r="E85" s="31" cm="1">
        <f t="array" aca="1" ref="E85" ca="1">_FV(D85,"Last trade time",TRUE)</f>
        <v>45824.920847071095</v>
      </c>
      <c r="F85" s="23" cm="1">
        <f t="array" aca="1" ref="F85" ca="1">_FV(D85,"Price")</f>
        <v>46.04</v>
      </c>
      <c r="G85" s="27" cm="1">
        <f t="array" aca="1" ref="G85" ca="1">_FV(D85,"Change (%)",TRUE)</f>
        <v>-6.2589999999999998E-3</v>
      </c>
      <c r="H85" s="26" cm="1">
        <f t="array" aca="1" ref="H85" ca="1">_FV(D85,"Change")</f>
        <v>-0.28999999999999998</v>
      </c>
      <c r="I85" s="23" cm="1">
        <f t="array" aca="1" ref="I85" ca="1">_FV(D85,"Open")</f>
        <v>46.11</v>
      </c>
      <c r="J85" s="23" cm="1">
        <f t="array" aca="1" ref="J85" ca="1">_FV(D85,"Low")</f>
        <v>45.65</v>
      </c>
      <c r="K85" s="23" cm="1">
        <f t="array" aca="1" ref="K85" ca="1">_FV(D85,"High")</f>
        <v>46.545000000000002</v>
      </c>
      <c r="L85" s="23" cm="1">
        <f t="array" aca="1" ref="L85" ca="1">_FV(D85,"Previous close",TRUE)</f>
        <v>46.33</v>
      </c>
      <c r="M85" s="23" cm="1">
        <f t="array" aca="1" ref="M85" ca="1">_FV(D85,"52 week low",TRUE)</f>
        <v>41.601999999999997</v>
      </c>
      <c r="N85" s="23" cm="1">
        <f t="array" aca="1" ref="N85" ca="1">_FV(D85,"52 week high",TRUE)</f>
        <v>56.198700000000002</v>
      </c>
      <c r="O85" s="8" cm="1">
        <f t="array" aca="1" ref="O85" ca="1">_FV(D85,"Volume")</f>
        <v>470437</v>
      </c>
      <c r="P85" s="7" cm="1">
        <f t="array" aca="1" ref="P85" ca="1">_FV(D85,"Volume average",TRUE)</f>
        <v>314535</v>
      </c>
      <c r="Q85" s="25"/>
      <c r="R85" s="24" cm="1">
        <f t="array" aca="1" ref="R85" ca="1">_FV(D85,"Market cap",TRUE)</f>
        <v>2742609245</v>
      </c>
      <c r="S85" s="25"/>
    </row>
    <row r="86" spans="1:19" x14ac:dyDescent="0.25">
      <c r="A86" t="s">
        <v>10726</v>
      </c>
      <c r="B86" t="s">
        <v>10727</v>
      </c>
      <c r="C86" s="25"/>
      <c r="D86" t="e" vm="3957">
        <v>#VALUE!</v>
      </c>
      <c r="E86" s="31" cm="1">
        <f t="array" aca="1" ref="E86" ca="1">_FV(D86,"Last trade time",TRUE)</f>
        <v>45824.869829247655</v>
      </c>
      <c r="F86" s="23" cm="1">
        <f t="array" aca="1" ref="F86" ca="1">_FV(D86,"Price")</f>
        <v>104.78</v>
      </c>
      <c r="G86" s="27" cm="1">
        <f t="array" aca="1" ref="G86" ca="1">_FV(D86,"Change (%)",TRUE)</f>
        <v>9.7330000000000003E-3</v>
      </c>
      <c r="H86" s="26" cm="1">
        <f t="array" aca="1" ref="H86" ca="1">_FV(D86,"Change")</f>
        <v>1.01</v>
      </c>
      <c r="I86" s="23" cm="1">
        <f t="array" aca="1" ref="I86" ca="1">_FV(D86,"Open")</f>
        <v>104.29</v>
      </c>
      <c r="J86" s="23" cm="1">
        <f t="array" aca="1" ref="J86" ca="1">_FV(D86,"Low")</f>
        <v>104.13</v>
      </c>
      <c r="K86" s="23" cm="1">
        <f t="array" aca="1" ref="K86" ca="1">_FV(D86,"High")</f>
        <v>105.27</v>
      </c>
      <c r="L86" s="23" cm="1">
        <f t="array" aca="1" ref="L86" ca="1">_FV(D86,"Previous close",TRUE)</f>
        <v>103.77</v>
      </c>
      <c r="M86" s="23" cm="1">
        <f t="array" aca="1" ref="M86" ca="1">_FV(D86,"52 week low",TRUE)</f>
        <v>91.65</v>
      </c>
      <c r="N86" s="23" cm="1">
        <f t="array" aca="1" ref="N86" ca="1">_FV(D86,"52 week high",TRUE)</f>
        <v>123.96</v>
      </c>
      <c r="O86" s="8" cm="1">
        <f t="array" aca="1" ref="O86" ca="1">_FV(D86,"Volume")</f>
        <v>1441139</v>
      </c>
      <c r="P86" s="7" cm="1">
        <f t="array" aca="1" ref="P86" ca="1">_FV(D86,"Volume average",TRUE)</f>
        <v>1321397</v>
      </c>
      <c r="Q86" s="25"/>
      <c r="R86" s="24" cm="1">
        <f t="array" aca="1" ref="R86" ca="1">_FV(D86,"Market cap",TRUE)</f>
        <v>88673490000</v>
      </c>
    </row>
    <row r="87" spans="1:19" x14ac:dyDescent="0.25">
      <c r="A87" t="s">
        <v>10764</v>
      </c>
      <c r="B87" t="s">
        <v>10765</v>
      </c>
      <c r="C87" s="25"/>
      <c r="D87" t="e" vm="3958">
        <v>#VALUE!</v>
      </c>
      <c r="E87" s="31" cm="1">
        <f t="array" aca="1" ref="E87" ca="1">_FV(D87,"Last trade time",TRUE)</f>
        <v>45824.899048089843</v>
      </c>
      <c r="F87" s="23" cm="1">
        <f t="array" aca="1" ref="F87" ca="1">_FV(D87,"Price")</f>
        <v>358.88</v>
      </c>
      <c r="G87" s="27" cm="1">
        <f t="array" aca="1" ref="G87" ca="1">_FV(D87,"Change (%)",TRUE)</f>
        <v>5.4349999999999997E-3</v>
      </c>
      <c r="H87" s="26" cm="1">
        <f t="array" aca="1" ref="H87" ca="1">_FV(D87,"Change")</f>
        <v>1.94</v>
      </c>
      <c r="I87" s="23" cm="1">
        <f t="array" aca="1" ref="I87" ca="1">_FV(D87,"Open")</f>
        <v>361.32</v>
      </c>
      <c r="J87" s="23" cm="1">
        <f t="array" aca="1" ref="J87" ca="1">_FV(D87,"Low")</f>
        <v>354.87</v>
      </c>
      <c r="K87" s="23" cm="1">
        <f t="array" aca="1" ref="K87" ca="1">_FV(D87,"High")</f>
        <v>361.44</v>
      </c>
      <c r="L87" s="23" cm="1">
        <f t="array" aca="1" ref="L87" ca="1">_FV(D87,"Previous close",TRUE)</f>
        <v>356.94</v>
      </c>
      <c r="M87" s="23" cm="1">
        <f t="array" aca="1" ref="M87" ca="1">_FV(D87,"52 week low",TRUE)</f>
        <v>311.41000000000003</v>
      </c>
      <c r="N87" s="23" cm="1">
        <f t="array" aca="1" ref="N87" ca="1">_FV(D87,"52 week high",TRUE)</f>
        <v>481.26</v>
      </c>
      <c r="O87" s="8" cm="1">
        <f t="array" aca="1" ref="O87" ca="1">_FV(D87,"Volume")</f>
        <v>604675</v>
      </c>
      <c r="P87" s="7" cm="1">
        <f t="array" aca="1" ref="P87" ca="1">_FV(D87,"Volume average",TRUE)</f>
        <v>337399</v>
      </c>
      <c r="Q87" s="25"/>
      <c r="R87" s="24" cm="1">
        <f t="array" aca="1" ref="R87" ca="1">_FV(D87,"Market cap",TRUE)</f>
        <v>15522841201</v>
      </c>
      <c r="S87" s="25"/>
    </row>
    <row r="88" spans="1:19" x14ac:dyDescent="0.25">
      <c r="A88" t="s">
        <v>10770</v>
      </c>
      <c r="B88" t="s">
        <v>10771</v>
      </c>
      <c r="C88" s="25"/>
      <c r="D88" t="e" vm="3959">
        <v>#VALUE!</v>
      </c>
      <c r="E88" s="31" cm="1">
        <f t="array" aca="1" ref="E88" ca="1">_FV(D88,"Last trade time",TRUE)</f>
        <v>45824.932003251561</v>
      </c>
      <c r="F88" s="23" cm="1">
        <f t="array" aca="1" ref="F88" ca="1">_FV(D88,"Price")</f>
        <v>506.39</v>
      </c>
      <c r="G88" s="27" cm="1">
        <f t="array" aca="1" ref="G88" ca="1">_FV(D88,"Change (%)",TRUE)</f>
        <v>4.5439999999999999E-4</v>
      </c>
      <c r="H88" s="26" cm="1">
        <f t="array" aca="1" ref="H88" ca="1">_FV(D88,"Change")</f>
        <v>0.23</v>
      </c>
      <c r="I88" s="23" cm="1">
        <f t="array" aca="1" ref="I88" ca="1">_FV(D88,"Open")</f>
        <v>506</v>
      </c>
      <c r="J88" s="23" cm="1">
        <f t="array" aca="1" ref="J88" ca="1">_FV(D88,"Low")</f>
        <v>505.01499999999999</v>
      </c>
      <c r="K88" s="23" cm="1">
        <f t="array" aca="1" ref="K88" ca="1">_FV(D88,"High")</f>
        <v>512.23</v>
      </c>
      <c r="L88" s="23" cm="1">
        <f t="array" aca="1" ref="L88" ca="1">_FV(D88,"Previous close",TRUE)</f>
        <v>506.16</v>
      </c>
      <c r="M88" s="23" cm="1">
        <f t="array" aca="1" ref="M88" ca="1">_FV(D88,"52 week low",TRUE)</f>
        <v>350.5154</v>
      </c>
      <c r="N88" s="23" cm="1">
        <f t="array" aca="1" ref="N88" ca="1">_FV(D88,"52 week high",TRUE)</f>
        <v>512.88</v>
      </c>
      <c r="O88" s="8" cm="1">
        <f t="array" aca="1" ref="O88" ca="1">_FV(D88,"Volume")</f>
        <v>465849</v>
      </c>
      <c r="P88" s="7" cm="1">
        <f t="array" aca="1" ref="P88" ca="1">_FV(D88,"Volume average",TRUE)</f>
        <v>493513</v>
      </c>
      <c r="Q88" s="25"/>
      <c r="R88" s="24" cm="1">
        <f t="array" aca="1" ref="R88" ca="1">_FV(D88,"Market cap",TRUE)</f>
        <v>18796690410</v>
      </c>
    </row>
    <row r="89" spans="1:19" x14ac:dyDescent="0.25">
      <c r="A89" t="s">
        <v>10710</v>
      </c>
      <c r="B89" t="s">
        <v>10711</v>
      </c>
      <c r="C89" s="25"/>
      <c r="D89" t="e" vm="3960">
        <v>#VALUE!</v>
      </c>
      <c r="E89" s="31" cm="1">
        <f t="array" aca="1" ref="E89" ca="1">_FV(D89,"Last trade time",TRUE)</f>
        <v>45824.84027780078</v>
      </c>
      <c r="F89" s="23" cm="1">
        <f t="array" aca="1" ref="F89" ca="1">_FV(D89,"Price")</f>
        <v>54.91</v>
      </c>
      <c r="G89" s="27" cm="1">
        <f t="array" aca="1" ref="G89" ca="1">_FV(D89,"Change (%)",TRUE)</f>
        <v>-3.9909999999999998E-3</v>
      </c>
      <c r="H89" s="26" cm="1">
        <f t="array" aca="1" ref="H89" ca="1">_FV(D89,"Change")</f>
        <v>-0.22</v>
      </c>
      <c r="I89" s="23" cm="1">
        <f t="array" aca="1" ref="I89" ca="1">_FV(D89,"Open")</f>
        <v>55.93</v>
      </c>
      <c r="J89" s="23" cm="1">
        <f t="array" aca="1" ref="J89" ca="1">_FV(D89,"Low")</f>
        <v>54.7</v>
      </c>
      <c r="K89" s="23" cm="1">
        <f t="array" aca="1" ref="K89" ca="1">_FV(D89,"High")</f>
        <v>55.93</v>
      </c>
      <c r="L89" s="23" cm="1">
        <f t="array" aca="1" ref="L89" ca="1">_FV(D89,"Previous close",TRUE)</f>
        <v>55.13</v>
      </c>
      <c r="M89" s="23" cm="1">
        <f t="array" aca="1" ref="M89" ca="1">_FV(D89,"52 week low",TRUE)</f>
        <v>42.16</v>
      </c>
      <c r="N89" s="23" cm="1">
        <f t="array" aca="1" ref="N89" ca="1">_FV(D89,"52 week high",TRUE)</f>
        <v>73.3857</v>
      </c>
      <c r="O89" s="8" cm="1">
        <f t="array" aca="1" ref="O89" ca="1">_FV(D89,"Volume")</f>
        <v>154286</v>
      </c>
      <c r="P89" s="7" cm="1">
        <f t="array" aca="1" ref="P89" ca="1">_FV(D89,"Volume average",TRUE)</f>
        <v>163230</v>
      </c>
      <c r="Q89" s="25"/>
      <c r="R89" s="24" cm="1">
        <f t="array" aca="1" ref="R89" ca="1">_FV(D89,"Market cap",TRUE)</f>
        <v>2902073119</v>
      </c>
      <c r="S89" s="25"/>
    </row>
    <row r="90" spans="1:19" x14ac:dyDescent="0.25">
      <c r="A90" t="s">
        <v>10712</v>
      </c>
      <c r="B90" t="s">
        <v>10713</v>
      </c>
      <c r="C90" s="25"/>
      <c r="D90" t="e" vm="3961">
        <v>#VALUE!</v>
      </c>
      <c r="E90" s="31" cm="1">
        <f t="array" aca="1" ref="E90" ca="1">_FV(D90,"Last trade time",TRUE)</f>
        <v>45824.840277823438</v>
      </c>
      <c r="F90" s="23" cm="1">
        <f t="array" aca="1" ref="F90" ca="1">_FV(D90,"Price")</f>
        <v>123.7</v>
      </c>
      <c r="G90" s="27" cm="1">
        <f t="array" aca="1" ref="G90" ca="1">_FV(D90,"Change (%)",TRUE)</f>
        <v>-1.2920000000000002E-3</v>
      </c>
      <c r="H90" s="26" cm="1">
        <f t="array" aca="1" ref="H90" ca="1">_FV(D90,"Change")</f>
        <v>-0.16</v>
      </c>
      <c r="I90" s="23" cm="1">
        <f t="array" aca="1" ref="I90" ca="1">_FV(D90,"Open")</f>
        <v>125.46</v>
      </c>
      <c r="J90" s="23" cm="1">
        <f t="array" aca="1" ref="J90" ca="1">_FV(D90,"Low")</f>
        <v>123.41</v>
      </c>
      <c r="K90" s="23" cm="1">
        <f t="array" aca="1" ref="K90" ca="1">_FV(D90,"High")</f>
        <v>125.76</v>
      </c>
      <c r="L90" s="23" cm="1">
        <f t="array" aca="1" ref="L90" ca="1">_FV(D90,"Previous close",TRUE)</f>
        <v>123.86</v>
      </c>
      <c r="M90" s="23" cm="1">
        <f t="array" aca="1" ref="M90" ca="1">_FV(D90,"52 week low",TRUE)</f>
        <v>94.55</v>
      </c>
      <c r="N90" s="23" cm="1">
        <f t="array" aca="1" ref="N90" ca="1">_FV(D90,"52 week high",TRUE)</f>
        <v>147.63999999999999</v>
      </c>
      <c r="O90" s="8" cm="1">
        <f t="array" aca="1" ref="O90" ca="1">_FV(D90,"Volume")</f>
        <v>232698</v>
      </c>
      <c r="P90" s="7" cm="1">
        <f t="array" aca="1" ref="P90" ca="1">_FV(D90,"Volume average",TRUE)</f>
        <v>322281</v>
      </c>
      <c r="Q90" s="25"/>
      <c r="R90" s="24" cm="1">
        <f t="array" aca="1" ref="R90" ca="1">_FV(D90,"Market cap",TRUE)</f>
        <v>7952418178</v>
      </c>
    </row>
    <row r="91" spans="1:19" x14ac:dyDescent="0.25">
      <c r="A91" t="s">
        <v>10742</v>
      </c>
      <c r="B91" t="s">
        <v>10743</v>
      </c>
      <c r="C91" s="25"/>
      <c r="D91" t="e" vm="3962">
        <v>#VALUE!</v>
      </c>
      <c r="E91" s="31" cm="1">
        <f t="array" aca="1" ref="E91" ca="1">_FV(D91,"Last trade time",TRUE)</f>
        <v>45824.847229339844</v>
      </c>
      <c r="F91" s="23" cm="1">
        <f t="array" aca="1" ref="F91" ca="1">_FV(D91,"Price")</f>
        <v>69.040000000000006</v>
      </c>
      <c r="G91" s="27" cm="1">
        <f t="array" aca="1" ref="G91" ca="1">_FV(D91,"Change (%)",TRUE)</f>
        <v>9.947000000000001E-3</v>
      </c>
      <c r="H91" s="26" cm="1">
        <f t="array" aca="1" ref="H91" ca="1">_FV(D91,"Change")</f>
        <v>0.68</v>
      </c>
      <c r="I91" s="23" cm="1">
        <f t="array" aca="1" ref="I91" ca="1">_FV(D91,"Open")</f>
        <v>69.16</v>
      </c>
      <c r="J91" s="23" cm="1">
        <f t="array" aca="1" ref="J91" ca="1">_FV(D91,"Low")</f>
        <v>68.67</v>
      </c>
      <c r="K91" s="23" cm="1">
        <f t="array" aca="1" ref="K91" ca="1">_FV(D91,"High")</f>
        <v>69.495000000000005</v>
      </c>
      <c r="L91" s="23" cm="1">
        <f t="array" aca="1" ref="L91" ca="1">_FV(D91,"Previous close",TRUE)</f>
        <v>68.36</v>
      </c>
      <c r="M91" s="23" cm="1">
        <f t="array" aca="1" ref="M91" ca="1">_FV(D91,"52 week low",TRUE)</f>
        <v>57.45</v>
      </c>
      <c r="N91" s="23" cm="1">
        <f t="array" aca="1" ref="N91" ca="1">_FV(D91,"52 week high",TRUE)</f>
        <v>78.95</v>
      </c>
      <c r="O91" s="8" cm="1">
        <f t="array" aca="1" ref="O91" ca="1">_FV(D91,"Volume")</f>
        <v>493254</v>
      </c>
      <c r="P91" s="7" cm="1">
        <f t="array" aca="1" ref="P91" ca="1">_FV(D91,"Volume average",TRUE)</f>
        <v>531041</v>
      </c>
      <c r="Q91" s="25"/>
      <c r="R91" s="24" cm="1">
        <f t="array" aca="1" ref="R91" ca="1">_FV(D91,"Market cap",TRUE)</f>
        <v>8000259000</v>
      </c>
      <c r="S91" s="25"/>
    </row>
    <row r="92" spans="1:19" x14ac:dyDescent="0.25">
      <c r="A92" t="s">
        <v>10687</v>
      </c>
      <c r="B92" t="s">
        <v>10688</v>
      </c>
      <c r="C92" s="25"/>
      <c r="D92" t="e" vm="3963">
        <v>#VALUE!</v>
      </c>
      <c r="E92" s="31" cm="1">
        <f t="array" aca="1" ref="E92" ca="1">_FV(D92,"Last trade time",TRUE)</f>
        <v>45824.836244096878</v>
      </c>
      <c r="F92" s="23" cm="1">
        <f t="array" aca="1" ref="F92" ca="1">_FV(D92,"Price")</f>
        <v>29.8</v>
      </c>
      <c r="G92" s="27" cm="1">
        <f t="array" aca="1" ref="G92" ca="1">_FV(D92,"Change (%)",TRUE)</f>
        <v>0</v>
      </c>
      <c r="H92" s="26" cm="1">
        <f t="array" aca="1" ref="H92" ca="1">_FV(D92,"Change")</f>
        <v>0</v>
      </c>
      <c r="I92" s="23" cm="1">
        <f t="array" aca="1" ref="I92" ca="1">_FV(D92,"Open")</f>
        <v>29.99</v>
      </c>
      <c r="J92" s="23" cm="1">
        <f t="array" aca="1" ref="J92" ca="1">_FV(D92,"Low")</f>
        <v>29.64</v>
      </c>
      <c r="K92" s="23" cm="1">
        <f t="array" aca="1" ref="K92" ca="1">_FV(D92,"High")</f>
        <v>31.1174</v>
      </c>
      <c r="L92" s="23" cm="1">
        <f t="array" aca="1" ref="L92" ca="1">_FV(D92,"Previous close",TRUE)</f>
        <v>29.8</v>
      </c>
      <c r="M92" s="23" cm="1">
        <f t="array" aca="1" ref="M92" ca="1">_FV(D92,"52 week low",TRUE)</f>
        <v>28.83</v>
      </c>
      <c r="N92" s="23" cm="1">
        <f t="array" aca="1" ref="N92" ca="1">_FV(D92,"52 week high",TRUE)</f>
        <v>36.93</v>
      </c>
      <c r="O92" s="8" cm="1">
        <f t="array" aca="1" ref="O92" ca="1">_FV(D92,"Volume")</f>
        <v>10199</v>
      </c>
      <c r="P92" s="7" cm="1">
        <f t="array" aca="1" ref="P92" ca="1">_FV(D92,"Volume average",TRUE)</f>
        <v>14752</v>
      </c>
      <c r="Q92" s="25"/>
      <c r="R92" s="24" cm="1">
        <f t="array" aca="1" ref="R92" ca="1">_FV(D92,"Market cap",TRUE)</f>
        <v>160275200</v>
      </c>
    </row>
    <row r="93" spans="1:19" x14ac:dyDescent="0.25">
      <c r="A93" t="s">
        <v>10673</v>
      </c>
      <c r="B93" t="s">
        <v>10674</v>
      </c>
      <c r="C93" s="25"/>
      <c r="D93" t="e" vm="3964">
        <v>#VALUE!</v>
      </c>
      <c r="E93" s="31" cm="1">
        <f t="array" aca="1" ref="E93" ca="1">_FV(D93,"Last trade time",TRUE)</f>
        <v>45824.943294015626</v>
      </c>
      <c r="F93" s="23" cm="1">
        <f t="array" aca="1" ref="F93" ca="1">_FV(D93,"Price")</f>
        <v>31.53</v>
      </c>
      <c r="G93" s="27" cm="1">
        <f t="array" aca="1" ref="G93" ca="1">_FV(D93,"Change (%)",TRUE)</f>
        <v>-1.6225E-2</v>
      </c>
      <c r="H93" s="26" cm="1">
        <f t="array" aca="1" ref="H93" ca="1">_FV(D93,"Change")</f>
        <v>-0.52</v>
      </c>
      <c r="I93" s="23" cm="1">
        <f t="array" aca="1" ref="I93" ca="1">_FV(D93,"Open")</f>
        <v>32.15</v>
      </c>
      <c r="J93" s="23" cm="1">
        <f t="array" aca="1" ref="J93" ca="1">_FV(D93,"Low")</f>
        <v>31.44</v>
      </c>
      <c r="K93" s="23" cm="1">
        <f t="array" aca="1" ref="K93" ca="1">_FV(D93,"High")</f>
        <v>32.36</v>
      </c>
      <c r="L93" s="23" cm="1">
        <f t="array" aca="1" ref="L93" ca="1">_FV(D93,"Previous close",TRUE)</f>
        <v>32.049999999999997</v>
      </c>
      <c r="M93" s="23" cm="1">
        <f t="array" aca="1" ref="M93" ca="1">_FV(D93,"52 week low",TRUE)</f>
        <v>27.37</v>
      </c>
      <c r="N93" s="23" cm="1">
        <f t="array" aca="1" ref="N93" ca="1">_FV(D93,"52 week high",TRUE)</f>
        <v>34.630000000000003</v>
      </c>
      <c r="O93" s="8" cm="1">
        <f t="array" aca="1" ref="O93" ca="1">_FV(D93,"Volume")</f>
        <v>4701492</v>
      </c>
      <c r="P93" s="7" cm="1">
        <f t="array" aca="1" ref="P93" ca="1">_FV(D93,"Volume average",TRUE)</f>
        <v>3966564</v>
      </c>
      <c r="Q93" s="25"/>
      <c r="R93" s="24" t="e" cm="1" vm="14">
        <f t="array" ref="R93">_FV(D93,"Market cap",TRUE)</f>
        <v>#VALUE!</v>
      </c>
      <c r="S93" s="25"/>
    </row>
    <row r="94" spans="1:19" x14ac:dyDescent="0.25">
      <c r="A94" t="s">
        <v>10708</v>
      </c>
      <c r="B94" t="s">
        <v>10709</v>
      </c>
      <c r="C94" s="25"/>
      <c r="D94" t="e" vm="3965">
        <v>#VALUE!</v>
      </c>
      <c r="E94" s="31" cm="1">
        <f t="array" aca="1" ref="E94" ca="1">_FV(D94,"Last trade time",TRUE)</f>
        <v>45824.917235914065</v>
      </c>
      <c r="F94" s="23" cm="1">
        <f t="array" aca="1" ref="F94" ca="1">_FV(D94,"Price")</f>
        <v>37.380000000000003</v>
      </c>
      <c r="G94" s="27" cm="1">
        <f t="array" aca="1" ref="G94" ca="1">_FV(D94,"Change (%)",TRUE)</f>
        <v>-1.7607999999999999E-2</v>
      </c>
      <c r="H94" s="26" cm="1">
        <f t="array" aca="1" ref="H94" ca="1">_FV(D94,"Change")</f>
        <v>-0.67</v>
      </c>
      <c r="I94" s="23" cm="1">
        <f t="array" aca="1" ref="I94" ca="1">_FV(D94,"Open")</f>
        <v>38.049999999999997</v>
      </c>
      <c r="J94" s="23" cm="1">
        <f t="array" aca="1" ref="J94" ca="1">_FV(D94,"Low")</f>
        <v>37.14</v>
      </c>
      <c r="K94" s="23" cm="1">
        <f t="array" aca="1" ref="K94" ca="1">_FV(D94,"High")</f>
        <v>38.18</v>
      </c>
      <c r="L94" s="23" cm="1">
        <f t="array" aca="1" ref="L94" ca="1">_FV(D94,"Previous close",TRUE)</f>
        <v>38.049999999999997</v>
      </c>
      <c r="M94" s="23" cm="1">
        <f t="array" aca="1" ref="M94" ca="1">_FV(D94,"52 week low",TRUE)</f>
        <v>33.18</v>
      </c>
      <c r="N94" s="23" cm="1">
        <f t="array" aca="1" ref="N94" ca="1">_FV(D94,"52 week high",TRUE)</f>
        <v>41.78</v>
      </c>
      <c r="O94" s="8" cm="1">
        <f t="array" aca="1" ref="O94" ca="1">_FV(D94,"Volume")</f>
        <v>2146503</v>
      </c>
      <c r="P94" s="7" cm="1">
        <f t="array" aca="1" ref="P94" ca="1">_FV(D94,"Volume average",TRUE)</f>
        <v>1684087</v>
      </c>
      <c r="Q94" s="25"/>
      <c r="R94" s="24" cm="1">
        <f t="array" aca="1" ref="R94" ca="1">_FV(D94,"Market cap",TRUE)</f>
        <v>10666850000</v>
      </c>
    </row>
    <row r="95" spans="1:19" x14ac:dyDescent="0.25">
      <c r="A95" t="s">
        <v>10697</v>
      </c>
      <c r="B95" t="s">
        <v>10698</v>
      </c>
      <c r="C95" s="25"/>
      <c r="D95" t="e" vm="3966">
        <v>#VALUE!</v>
      </c>
      <c r="E95" s="31" cm="1">
        <f t="array" aca="1" ref="E95" ca="1">_FV(D95,"Last trade time",TRUE)</f>
        <v>45824.836294375003</v>
      </c>
      <c r="F95" s="23" cm="1">
        <f t="array" aca="1" ref="F95" ca="1">_FV(D95,"Price")</f>
        <v>50.71</v>
      </c>
      <c r="G95" s="27" cm="1">
        <f t="array" aca="1" ref="G95" ca="1">_FV(D95,"Change (%)",TRUE)</f>
        <v>-9.9570000000000006E-3</v>
      </c>
      <c r="H95" s="26" cm="1">
        <f t="array" aca="1" ref="H95" ca="1">_FV(D95,"Change")</f>
        <v>-0.51</v>
      </c>
      <c r="I95" s="23" cm="1">
        <f t="array" aca="1" ref="I95" ca="1">_FV(D95,"Open")</f>
        <v>51.91</v>
      </c>
      <c r="J95" s="23" cm="1">
        <f t="array" aca="1" ref="J95" ca="1">_FV(D95,"Low")</f>
        <v>50.52</v>
      </c>
      <c r="K95" s="23" cm="1">
        <f t="array" aca="1" ref="K95" ca="1">_FV(D95,"High")</f>
        <v>52.62</v>
      </c>
      <c r="L95" s="23" cm="1">
        <f t="array" aca="1" ref="L95" ca="1">_FV(D95,"Previous close",TRUE)</f>
        <v>51.22</v>
      </c>
      <c r="M95" s="23" cm="1">
        <f t="array" aca="1" ref="M95" ca="1">_FV(D95,"52 week low",TRUE)</f>
        <v>34.604999999999997</v>
      </c>
      <c r="N95" s="23" cm="1">
        <f t="array" aca="1" ref="N95" ca="1">_FV(D95,"52 week high",TRUE)</f>
        <v>53.6</v>
      </c>
      <c r="O95" s="8" cm="1">
        <f t="array" aca="1" ref="O95" ca="1">_FV(D95,"Volume")</f>
        <v>62570</v>
      </c>
      <c r="P95" s="7" cm="1">
        <f t="array" aca="1" ref="P95" ca="1">_FV(D95,"Volume average",TRUE)</f>
        <v>45926</v>
      </c>
      <c r="Q95" s="25"/>
      <c r="R95" s="24" cm="1">
        <f t="array" aca="1" ref="R95" ca="1">_FV(D95,"Market cap",TRUE)</f>
        <v>600946461</v>
      </c>
      <c r="S95" s="25"/>
    </row>
    <row r="96" spans="1:19" x14ac:dyDescent="0.25">
      <c r="A96" t="s">
        <v>10758</v>
      </c>
      <c r="B96" t="s">
        <v>10759</v>
      </c>
      <c r="C96" s="25"/>
      <c r="D96" t="e" vm="3967">
        <v>#VALUE!</v>
      </c>
      <c r="E96" s="31" cm="1">
        <f t="array" aca="1" ref="E96" ca="1">_FV(D96,"Last trade time",TRUE)</f>
        <v>45824.847229432809</v>
      </c>
      <c r="F96" s="23" cm="1">
        <f t="array" aca="1" ref="F96" ca="1">_FV(D96,"Price")</f>
        <v>86.57</v>
      </c>
      <c r="G96" s="27" cm="1">
        <f t="array" aca="1" ref="G96" ca="1">_FV(D96,"Change (%)",TRUE)</f>
        <v>2.3165000000000002E-2</v>
      </c>
      <c r="H96" s="26" cm="1">
        <f t="array" aca="1" ref="H96" ca="1">_FV(D96,"Change")</f>
        <v>1.96</v>
      </c>
      <c r="I96" s="23" cm="1">
        <f t="array" aca="1" ref="I96" ca="1">_FV(D96,"Open")</f>
        <v>85.88</v>
      </c>
      <c r="J96" s="23" cm="1">
        <f t="array" aca="1" ref="J96" ca="1">_FV(D96,"Low")</f>
        <v>85.5</v>
      </c>
      <c r="K96" s="23" cm="1">
        <f t="array" aca="1" ref="K96" ca="1">_FV(D96,"High")</f>
        <v>87.0899</v>
      </c>
      <c r="L96" s="23" cm="1">
        <f t="array" aca="1" ref="L96" ca="1">_FV(D96,"Previous close",TRUE)</f>
        <v>84.61</v>
      </c>
      <c r="M96" s="23" cm="1">
        <f t="array" aca="1" ref="M96" ca="1">_FV(D96,"52 week low",TRUE)</f>
        <v>78.87</v>
      </c>
      <c r="N96" s="23" cm="1">
        <f t="array" aca="1" ref="N96" ca="1">_FV(D96,"52 week high",TRUE)</f>
        <v>111.94</v>
      </c>
      <c r="O96" s="8" cm="1">
        <f t="array" aca="1" ref="O96" ca="1">_FV(D96,"Volume")</f>
        <v>232168</v>
      </c>
      <c r="P96" s="7" cm="1">
        <f t="array" aca="1" ref="P96" ca="1">_FV(D96,"Volume average",TRUE)</f>
        <v>239199</v>
      </c>
      <c r="Q96" s="25"/>
      <c r="R96" s="24" cm="1">
        <f t="array" aca="1" ref="R96" ca="1">_FV(D96,"Market cap",TRUE)</f>
        <v>3947234465</v>
      </c>
    </row>
    <row r="97" spans="1:19" x14ac:dyDescent="0.25">
      <c r="A97" t="s">
        <v>10744</v>
      </c>
      <c r="B97" t="s">
        <v>10745</v>
      </c>
      <c r="C97" s="25"/>
      <c r="D97" t="e" vm="3968">
        <v>#VALUE!</v>
      </c>
      <c r="E97" s="31" cm="1">
        <f t="array" aca="1" ref="E97" ca="1">_FV(D97,"Last trade time",TRUE)</f>
        <v>45824.847229467188</v>
      </c>
      <c r="F97" s="23" cm="1">
        <f t="array" aca="1" ref="F97" ca="1">_FV(D97,"Price")</f>
        <v>54.44</v>
      </c>
      <c r="G97" s="27" cm="1">
        <f t="array" aca="1" ref="G97" ca="1">_FV(D97,"Change (%)",TRUE)</f>
        <v>5.1700000000000001E-3</v>
      </c>
      <c r="H97" s="26" cm="1">
        <f t="array" aca="1" ref="H97" ca="1">_FV(D97,"Change")</f>
        <v>0.28000000000000003</v>
      </c>
      <c r="I97" s="23" cm="1">
        <f t="array" aca="1" ref="I97" ca="1">_FV(D97,"Open")</f>
        <v>54.87</v>
      </c>
      <c r="J97" s="23" cm="1">
        <f t="array" aca="1" ref="J97" ca="1">_FV(D97,"Low")</f>
        <v>53.810099999999998</v>
      </c>
      <c r="K97" s="23" cm="1">
        <f t="array" aca="1" ref="K97" ca="1">_FV(D97,"High")</f>
        <v>55.06</v>
      </c>
      <c r="L97" s="23" cm="1">
        <f t="array" aca="1" ref="L97" ca="1">_FV(D97,"Previous close",TRUE)</f>
        <v>54.16</v>
      </c>
      <c r="M97" s="23" cm="1">
        <f t="array" aca="1" ref="M97" ca="1">_FV(D97,"52 week low",TRUE)</f>
        <v>47.56</v>
      </c>
      <c r="N97" s="23" cm="1">
        <f t="array" aca="1" ref="N97" ca="1">_FV(D97,"52 week high",TRUE)</f>
        <v>87.665000000000006</v>
      </c>
      <c r="O97" s="8" cm="1">
        <f t="array" aca="1" ref="O97" ca="1">_FV(D97,"Volume")</f>
        <v>343860</v>
      </c>
      <c r="P97" s="7" cm="1">
        <f t="array" aca="1" ref="P97" ca="1">_FV(D97,"Volume average",TRUE)</f>
        <v>292450</v>
      </c>
      <c r="Q97" s="25"/>
      <c r="R97" s="24" cm="1">
        <f t="array" aca="1" ref="R97" ca="1">_FV(D97,"Market cap",TRUE)</f>
        <v>2950254398</v>
      </c>
      <c r="S97" s="25"/>
    </row>
    <row r="98" spans="1:19" x14ac:dyDescent="0.25">
      <c r="A98" t="s">
        <v>10714</v>
      </c>
      <c r="B98" t="s">
        <v>10715</v>
      </c>
      <c r="C98" s="25"/>
      <c r="D98" t="e" vm="3969">
        <v>#VALUE!</v>
      </c>
      <c r="E98" s="31" cm="1">
        <f t="array" aca="1" ref="E98" ca="1">_FV(D98,"Last trade time",TRUE)</f>
        <v>45824.847229675783</v>
      </c>
      <c r="F98" s="23" cm="1">
        <f t="array" aca="1" ref="F98" ca="1">_FV(D98,"Price")</f>
        <v>52.21</v>
      </c>
      <c r="G98" s="27" cm="1">
        <f t="array" aca="1" ref="G98" ca="1">_FV(D98,"Change (%)",TRUE)</f>
        <v>-1.4534E-2</v>
      </c>
      <c r="H98" s="26" cm="1">
        <f t="array" aca="1" ref="H98" ca="1">_FV(D98,"Change")</f>
        <v>-0.77</v>
      </c>
      <c r="I98" s="23" cm="1">
        <f t="array" aca="1" ref="I98" ca="1">_FV(D98,"Open")</f>
        <v>53.14</v>
      </c>
      <c r="J98" s="23" cm="1">
        <f t="array" aca="1" ref="J98" ca="1">_FV(D98,"Low")</f>
        <v>51.8</v>
      </c>
      <c r="K98" s="23" cm="1">
        <f t="array" aca="1" ref="K98" ca="1">_FV(D98,"High")</f>
        <v>53.499899999999997</v>
      </c>
      <c r="L98" s="23" cm="1">
        <f t="array" aca="1" ref="L98" ca="1">_FV(D98,"Previous close",TRUE)</f>
        <v>52.98</v>
      </c>
      <c r="M98" s="23" cm="1">
        <f t="array" aca="1" ref="M98" ca="1">_FV(D98,"52 week low",TRUE)</f>
        <v>44.91</v>
      </c>
      <c r="N98" s="23" cm="1">
        <f t="array" aca="1" ref="N98" ca="1">_FV(D98,"52 week high",TRUE)</f>
        <v>62.18</v>
      </c>
      <c r="O98" s="8" cm="1">
        <f t="array" aca="1" ref="O98" ca="1">_FV(D98,"Volume")</f>
        <v>142417</v>
      </c>
      <c r="P98" s="7" cm="1">
        <f t="array" aca="1" ref="P98" ca="1">_FV(D98,"Volume average",TRUE)</f>
        <v>261337</v>
      </c>
      <c r="Q98" s="25"/>
      <c r="R98" s="24" cm="1">
        <f t="array" aca="1" ref="R98" ca="1">_FV(D98,"Market cap",TRUE)</f>
        <v>1784691819</v>
      </c>
    </row>
    <row r="99" spans="1:19" x14ac:dyDescent="0.25">
      <c r="A99" t="s">
        <v>10703</v>
      </c>
      <c r="B99" t="s">
        <v>10704</v>
      </c>
      <c r="C99" s="25"/>
      <c r="D99" t="e" vm="3970">
        <v>#VALUE!</v>
      </c>
      <c r="E99" s="31" cm="1">
        <f t="array" aca="1" ref="E99" ca="1">_FV(D99,"Last trade time",TRUE)</f>
        <v>45824.942979339845</v>
      </c>
      <c r="F99" s="23" cm="1">
        <f t="array" aca="1" ref="F99" ca="1">_FV(D99,"Price")</f>
        <v>37</v>
      </c>
      <c r="G99" s="27" cm="1">
        <f t="array" aca="1" ref="G99" ca="1">_FV(D99,"Change (%)",TRUE)</f>
        <v>-1.9348000000000001E-2</v>
      </c>
      <c r="H99" s="26" cm="1">
        <f t="array" aca="1" ref="H99" ca="1">_FV(D99,"Change")</f>
        <v>-0.73</v>
      </c>
      <c r="I99" s="23" cm="1">
        <f t="array" aca="1" ref="I99" ca="1">_FV(D99,"Open")</f>
        <v>37.86</v>
      </c>
      <c r="J99" s="23" cm="1">
        <f t="array" aca="1" ref="J99" ca="1">_FV(D99,"Low")</f>
        <v>36.5</v>
      </c>
      <c r="K99" s="23" cm="1">
        <f t="array" aca="1" ref="K99" ca="1">_FV(D99,"High")</f>
        <v>37.950000000000003</v>
      </c>
      <c r="L99" s="23" cm="1">
        <f t="array" aca="1" ref="L99" ca="1">_FV(D99,"Previous close",TRUE)</f>
        <v>37.729999999999997</v>
      </c>
      <c r="M99" s="23" cm="1">
        <f t="array" aca="1" ref="M99" ca="1">_FV(D99,"52 week low",TRUE)</f>
        <v>36.5</v>
      </c>
      <c r="N99" s="23" cm="1">
        <f t="array" aca="1" ref="N99" ca="1">_FV(D99,"52 week high",TRUE)</f>
        <v>53.96</v>
      </c>
      <c r="O99" s="8" cm="1">
        <f t="array" aca="1" ref="O99" ca="1">_FV(D99,"Volume")</f>
        <v>1079865</v>
      </c>
      <c r="P99" s="7" cm="1">
        <f t="array" aca="1" ref="P99" ca="1">_FV(D99,"Volume average",TRUE)</f>
        <v>412856</v>
      </c>
      <c r="Q99" s="25"/>
      <c r="R99" s="24" cm="1">
        <f t="array" aca="1" ref="R99" ca="1">_FV(D99,"Market cap",TRUE)</f>
        <v>2041031000</v>
      </c>
      <c r="S99" s="25"/>
    </row>
    <row r="100" spans="1:19" x14ac:dyDescent="0.25">
      <c r="A100" t="s">
        <v>10734</v>
      </c>
      <c r="B100" t="s">
        <v>10735</v>
      </c>
      <c r="C100" s="25"/>
      <c r="D100" t="e" vm="3971">
        <v>#VALUE!</v>
      </c>
      <c r="E100" s="31" cm="1">
        <f t="array" aca="1" ref="E100" ca="1">_FV(D100,"Last trade time",TRUE)</f>
        <v>45824.847229582811</v>
      </c>
      <c r="F100" s="23" cm="1">
        <f t="array" aca="1" ref="F100" ca="1">_FV(D100,"Price")</f>
        <v>168.64</v>
      </c>
      <c r="G100" s="27" cm="1">
        <f t="array" aca="1" ref="G100" ca="1">_FV(D100,"Change (%)",TRUE)</f>
        <v>7.4070000000000004E-3</v>
      </c>
      <c r="H100" s="26" cm="1">
        <f t="array" aca="1" ref="H100" ca="1">_FV(D100,"Change")</f>
        <v>1.24</v>
      </c>
      <c r="I100" s="23" cm="1">
        <f t="array" aca="1" ref="I100" ca="1">_FV(D100,"Open")</f>
        <v>168.58</v>
      </c>
      <c r="J100" s="23" cm="1">
        <f t="array" aca="1" ref="J100" ca="1">_FV(D100,"Low")</f>
        <v>167.7</v>
      </c>
      <c r="K100" s="23" cm="1">
        <f t="array" aca="1" ref="K100" ca="1">_FV(D100,"High")</f>
        <v>170.16</v>
      </c>
      <c r="L100" s="23" cm="1">
        <f t="array" aca="1" ref="L100" ca="1">_FV(D100,"Previous close",TRUE)</f>
        <v>167.4</v>
      </c>
      <c r="M100" s="23" cm="1">
        <f t="array" aca="1" ref="M100" ca="1">_FV(D100,"52 week low",TRUE)</f>
        <v>156.13999999999999</v>
      </c>
      <c r="N100" s="23" cm="1">
        <f t="array" aca="1" ref="N100" ca="1">_FV(D100,"52 week high",TRUE)</f>
        <v>202.63</v>
      </c>
      <c r="O100" s="8" cm="1">
        <f t="array" aca="1" ref="O100" ca="1">_FV(D100,"Volume")</f>
        <v>157426</v>
      </c>
      <c r="P100" s="7" cm="1">
        <f t="array" aca="1" ref="P100" ca="1">_FV(D100,"Volume average",TRUE)</f>
        <v>144795</v>
      </c>
      <c r="Q100" s="25"/>
      <c r="R100" s="24" cm="1">
        <f t="array" aca="1" ref="R100" ca="1">_FV(D100,"Market cap",TRUE)</f>
        <v>4649236160</v>
      </c>
    </row>
    <row r="101" spans="1:19" x14ac:dyDescent="0.25">
      <c r="A101" t="s">
        <v>10752</v>
      </c>
      <c r="B101" t="s">
        <v>10753</v>
      </c>
      <c r="C101" s="25"/>
      <c r="D101" t="e" vm="3972">
        <v>#VALUE!</v>
      </c>
      <c r="E101" s="31" cm="1">
        <f t="array" aca="1" ref="E101" ca="1">_FV(D101,"Last trade time",TRUE)</f>
        <v>45824.847229582811</v>
      </c>
      <c r="F101" s="23" cm="1">
        <f t="array" aca="1" ref="F101" ca="1">_FV(D101,"Price")</f>
        <v>204.43</v>
      </c>
      <c r="G101" s="27" cm="1">
        <f t="array" aca="1" ref="G101" ca="1">_FV(D101,"Change (%)",TRUE)</f>
        <v>1.5700000000000002E-2</v>
      </c>
      <c r="H101" s="26" cm="1">
        <f t="array" aca="1" ref="H101" ca="1">_FV(D101,"Change")</f>
        <v>3.16</v>
      </c>
      <c r="I101" s="23" cm="1">
        <f t="array" aca="1" ref="I101" ca="1">_FV(D101,"Open")</f>
        <v>202.07</v>
      </c>
      <c r="J101" s="23" cm="1">
        <f t="array" aca="1" ref="J101" ca="1">_FV(D101,"Low")</f>
        <v>202.07</v>
      </c>
      <c r="K101" s="23" cm="1">
        <f t="array" aca="1" ref="K101" ca="1">_FV(D101,"High")</f>
        <v>206.25</v>
      </c>
      <c r="L101" s="23" cm="1">
        <f t="array" aca="1" ref="L101" ca="1">_FV(D101,"Previous close",TRUE)</f>
        <v>201.27</v>
      </c>
      <c r="M101" s="23" cm="1">
        <f t="array" aca="1" ref="M101" ca="1">_FV(D101,"52 week low",TRUE)</f>
        <v>161.11000000000001</v>
      </c>
      <c r="N101" s="23" cm="1">
        <f t="array" aca="1" ref="N101" ca="1">_FV(D101,"52 week high",TRUE)</f>
        <v>222.52</v>
      </c>
      <c r="O101" s="8" cm="1">
        <f t="array" aca="1" ref="O101" ca="1">_FV(D101,"Volume")</f>
        <v>384348</v>
      </c>
      <c r="P101" s="7" cm="1">
        <f t="array" aca="1" ref="P101" ca="1">_FV(D101,"Volume average",TRUE)</f>
        <v>348853</v>
      </c>
      <c r="Q101" s="25"/>
      <c r="R101" s="24" cm="1">
        <f t="array" aca="1" ref="R101" ca="1">_FV(D101,"Market cap",TRUE)</f>
        <v>11236160000</v>
      </c>
      <c r="S101" s="25"/>
    </row>
    <row r="102" spans="1:19" x14ac:dyDescent="0.25">
      <c r="A102" t="s">
        <v>10685</v>
      </c>
      <c r="B102" t="s">
        <v>10686</v>
      </c>
      <c r="C102" s="25"/>
      <c r="D102" t="e" vm="3973">
        <v>#VALUE!</v>
      </c>
      <c r="E102" s="31" cm="1">
        <f t="array" aca="1" ref="E102" ca="1">_FV(D102,"Last trade time",TRUE)</f>
        <v>45824.847229617968</v>
      </c>
      <c r="F102" s="23" cm="1">
        <f t="array" aca="1" ref="F102" ca="1">_FV(D102,"Price")</f>
        <v>22.01</v>
      </c>
      <c r="G102" s="27" cm="1">
        <f t="array" aca="1" ref="G102" ca="1">_FV(D102,"Change (%)",TRUE)</f>
        <v>7.3229999999999996E-3</v>
      </c>
      <c r="H102" s="26" cm="1">
        <f t="array" aca="1" ref="H102" ca="1">_FV(D102,"Change")</f>
        <v>0.16</v>
      </c>
      <c r="I102" s="23" cm="1">
        <f t="array" aca="1" ref="I102" ca="1">_FV(D102,"Open")</f>
        <v>21.97</v>
      </c>
      <c r="J102" s="23" cm="1">
        <f t="array" aca="1" ref="J102" ca="1">_FV(D102,"Low")</f>
        <v>21.97</v>
      </c>
      <c r="K102" s="23" cm="1">
        <f t="array" aca="1" ref="K102" ca="1">_FV(D102,"High")</f>
        <v>22.47</v>
      </c>
      <c r="L102" s="23" cm="1">
        <f t="array" aca="1" ref="L102" ca="1">_FV(D102,"Previous close",TRUE)</f>
        <v>21.85</v>
      </c>
      <c r="M102" s="23" cm="1">
        <f t="array" aca="1" ref="M102" ca="1">_FV(D102,"52 week low",TRUE)</f>
        <v>18.5</v>
      </c>
      <c r="N102" s="23" cm="1">
        <f t="array" aca="1" ref="N102" ca="1">_FV(D102,"52 week high",TRUE)</f>
        <v>32.24</v>
      </c>
      <c r="O102" s="8" cm="1">
        <f t="array" aca="1" ref="O102" ca="1">_FV(D102,"Volume")</f>
        <v>241172</v>
      </c>
      <c r="P102" s="7" cm="1">
        <f t="array" aca="1" ref="P102" ca="1">_FV(D102,"Volume average",TRUE)</f>
        <v>235495</v>
      </c>
      <c r="Q102" s="25"/>
      <c r="R102" s="24" cm="1">
        <f t="array" aca="1" ref="R102" ca="1">_FV(D102,"Market cap",TRUE)</f>
        <v>682499726</v>
      </c>
    </row>
    <row r="103" spans="1:19" x14ac:dyDescent="0.25">
      <c r="A103" t="s">
        <v>10746</v>
      </c>
      <c r="B103" t="s">
        <v>10747</v>
      </c>
      <c r="C103" s="25"/>
      <c r="D103" t="e" vm="3974">
        <v>#VALUE!</v>
      </c>
      <c r="E103" s="31" cm="1">
        <f t="array" aca="1" ref="E103" ca="1">_FV(D103,"Last trade time",TRUE)</f>
        <v>45824.917235914065</v>
      </c>
      <c r="F103" s="23" cm="1">
        <f t="array" aca="1" ref="F103" ca="1">_FV(D103,"Price")</f>
        <v>112.43</v>
      </c>
      <c r="G103" s="27" cm="1">
        <f t="array" aca="1" ref="G103" ca="1">_FV(D103,"Change (%)",TRUE)</f>
        <v>-1.1604000000000001E-2</v>
      </c>
      <c r="H103" s="26" cm="1">
        <f t="array" aca="1" ref="H103" ca="1">_FV(D103,"Change")</f>
        <v>-1.32</v>
      </c>
      <c r="I103" s="23" cm="1">
        <f t="array" aca="1" ref="I103" ca="1">_FV(D103,"Open")</f>
        <v>114.44</v>
      </c>
      <c r="J103" s="23" cm="1">
        <f t="array" aca="1" ref="J103" ca="1">_FV(D103,"Low")</f>
        <v>111.75</v>
      </c>
      <c r="K103" s="23" cm="1">
        <f t="array" aca="1" ref="K103" ca="1">_FV(D103,"High")</f>
        <v>115.2</v>
      </c>
      <c r="L103" s="23" cm="1">
        <f t="array" aca="1" ref="L103" ca="1">_FV(D103,"Previous close",TRUE)</f>
        <v>113.75</v>
      </c>
      <c r="M103" s="23" cm="1">
        <f t="array" aca="1" ref="M103" ca="1">_FV(D103,"52 week low",TRUE)</f>
        <v>95.5</v>
      </c>
      <c r="N103" s="23" cm="1">
        <f t="array" aca="1" ref="N103" ca="1">_FV(D103,"52 week high",TRUE)</f>
        <v>129.93</v>
      </c>
      <c r="O103" s="8" cm="1">
        <f t="array" aca="1" ref="O103" ca="1">_FV(D103,"Volume")</f>
        <v>136755</v>
      </c>
      <c r="P103" s="7" cm="1">
        <f t="array" aca="1" ref="P103" ca="1">_FV(D103,"Volume average",TRUE)</f>
        <v>130367</v>
      </c>
      <c r="Q103" s="25"/>
      <c r="R103" s="24" cm="1">
        <f t="array" aca="1" ref="R103" ca="1">_FV(D103,"Market cap",TRUE)</f>
        <v>2767051831</v>
      </c>
      <c r="S103" s="25"/>
    </row>
    <row r="104" spans="1:19" x14ac:dyDescent="0.25">
      <c r="A104" t="s">
        <v>10736</v>
      </c>
      <c r="B104" t="s">
        <v>10737</v>
      </c>
      <c r="C104" s="25"/>
      <c r="D104" t="e" vm="3975">
        <v>#VALUE!</v>
      </c>
      <c r="E104" s="31" cm="1">
        <f t="array" aca="1" ref="E104" ca="1">_FV(D104,"Last trade time",TRUE)</f>
        <v>45824.847229628904</v>
      </c>
      <c r="F104" s="23" cm="1">
        <f t="array" aca="1" ref="F104" ca="1">_FV(D104,"Price")</f>
        <v>88.44</v>
      </c>
      <c r="G104" s="27" cm="1">
        <f t="array" aca="1" ref="G104" ca="1">_FV(D104,"Change (%)",TRUE)</f>
        <v>5.7999999999999996E-3</v>
      </c>
      <c r="H104" s="26" cm="1">
        <f t="array" aca="1" ref="H104" ca="1">_FV(D104,"Change")</f>
        <v>0.51</v>
      </c>
      <c r="I104" s="23" cm="1">
        <f t="array" aca="1" ref="I104" ca="1">_FV(D104,"Open")</f>
        <v>88.39</v>
      </c>
      <c r="J104" s="23" cm="1">
        <f t="array" aca="1" ref="J104" ca="1">_FV(D104,"Low")</f>
        <v>87.31</v>
      </c>
      <c r="K104" s="23" cm="1">
        <f t="array" aca="1" ref="K104" ca="1">_FV(D104,"High")</f>
        <v>88.73</v>
      </c>
      <c r="L104" s="23" cm="1">
        <f t="array" aca="1" ref="L104" ca="1">_FV(D104,"Previous close",TRUE)</f>
        <v>87.93</v>
      </c>
      <c r="M104" s="23" cm="1">
        <f t="array" aca="1" ref="M104" ca="1">_FV(D104,"52 week low",TRUE)</f>
        <v>72.268100000000004</v>
      </c>
      <c r="N104" s="23" cm="1">
        <f t="array" aca="1" ref="N104" ca="1">_FV(D104,"52 week high",TRUE)</f>
        <v>109.22</v>
      </c>
      <c r="O104" s="8" cm="1">
        <f t="array" aca="1" ref="O104" ca="1">_FV(D104,"Volume")</f>
        <v>144974</v>
      </c>
      <c r="P104" s="7" cm="1">
        <f t="array" aca="1" ref="P104" ca="1">_FV(D104,"Volume average",TRUE)</f>
        <v>93572</v>
      </c>
      <c r="Q104" s="25"/>
      <c r="R104" s="24" cm="1">
        <f t="array" aca="1" ref="R104" ca="1">_FV(D104,"Market cap",TRUE)</f>
        <v>3231546304</v>
      </c>
    </row>
    <row r="105" spans="1:19" x14ac:dyDescent="0.25">
      <c r="A105" t="s">
        <v>10728</v>
      </c>
      <c r="B105" t="s">
        <v>10729</v>
      </c>
      <c r="C105" s="25"/>
      <c r="D105" t="e" vm="3976">
        <v>#VALUE!</v>
      </c>
      <c r="E105" s="31" cm="1">
        <f t="array" aca="1" ref="E105" ca="1">_FV(D105,"Last trade time",TRUE)</f>
        <v>45824.847227812497</v>
      </c>
      <c r="F105" s="23" cm="1">
        <f t="array" aca="1" ref="F105" ca="1">_FV(D105,"Price")</f>
        <v>83.75</v>
      </c>
      <c r="G105" s="27" cm="1">
        <f t="array" aca="1" ref="G105" ca="1">_FV(D105,"Change (%)",TRUE)</f>
        <v>-4.7530000000000003E-3</v>
      </c>
      <c r="H105" s="26" cm="1">
        <f t="array" aca="1" ref="H105" ca="1">_FV(D105,"Change")</f>
        <v>-0.4</v>
      </c>
      <c r="I105" s="23" cm="1">
        <f t="array" aca="1" ref="I105" ca="1">_FV(D105,"Open")</f>
        <v>84.14</v>
      </c>
      <c r="J105" s="23" cm="1">
        <f t="array" aca="1" ref="J105" ca="1">_FV(D105,"Low")</f>
        <v>83.38</v>
      </c>
      <c r="K105" s="23" cm="1">
        <f t="array" aca="1" ref="K105" ca="1">_FV(D105,"High")</f>
        <v>84.59</v>
      </c>
      <c r="L105" s="23" cm="1">
        <f t="array" aca="1" ref="L105" ca="1">_FV(D105,"Previous close",TRUE)</f>
        <v>84.15</v>
      </c>
      <c r="M105" s="23" cm="1">
        <f t="array" aca="1" ref="M105" ca="1">_FV(D105,"52 week low",TRUE)</f>
        <v>53.03</v>
      </c>
      <c r="N105" s="23" cm="1">
        <f t="array" aca="1" ref="N105" ca="1">_FV(D105,"52 week high",TRUE)</f>
        <v>84.599900000000005</v>
      </c>
      <c r="O105" s="8" cm="1">
        <f t="array" aca="1" ref="O105" ca="1">_FV(D105,"Volume")</f>
        <v>370232</v>
      </c>
      <c r="P105" s="7" cm="1">
        <f t="array" aca="1" ref="P105" ca="1">_FV(D105,"Volume average",TRUE)</f>
        <v>450274</v>
      </c>
      <c r="Q105" s="25"/>
      <c r="R105" s="24" cm="1">
        <f t="array" aca="1" ref="R105" ca="1">_FV(D105,"Market cap",TRUE)</f>
        <v>7566978325</v>
      </c>
      <c r="S105" s="25"/>
    </row>
    <row r="106" spans="1:19" x14ac:dyDescent="0.25">
      <c r="A106" t="s">
        <v>10693</v>
      </c>
      <c r="B106" t="s">
        <v>10694</v>
      </c>
      <c r="C106" s="25"/>
      <c r="D106" t="e" vm="3977">
        <v>#VALUE!</v>
      </c>
      <c r="E106" s="31" cm="1">
        <f t="array" aca="1" ref="E106" ca="1">_FV(D106,"Last trade time",TRUE)</f>
        <v>45824.840277789066</v>
      </c>
      <c r="F106" s="23" cm="1">
        <f t="array" aca="1" ref="F106" ca="1">_FV(D106,"Price")</f>
        <v>44.39</v>
      </c>
      <c r="G106" s="27" cm="1">
        <f t="array" aca="1" ref="G106" ca="1">_FV(D106,"Change (%)",TRUE)</f>
        <v>-5.3779999999999991E-3</v>
      </c>
      <c r="H106" s="26" cm="1">
        <f t="array" aca="1" ref="H106" ca="1">_FV(D106,"Change")</f>
        <v>-0.24</v>
      </c>
      <c r="I106" s="23" cm="1">
        <f t="array" aca="1" ref="I106" ca="1">_FV(D106,"Open")</f>
        <v>44.73</v>
      </c>
      <c r="J106" s="23" cm="1">
        <f t="array" aca="1" ref="J106" ca="1">_FV(D106,"Low")</f>
        <v>44.18</v>
      </c>
      <c r="K106" s="23" cm="1">
        <f t="array" aca="1" ref="K106" ca="1">_FV(D106,"High")</f>
        <v>44.94</v>
      </c>
      <c r="L106" s="23" cm="1">
        <f t="array" aca="1" ref="L106" ca="1">_FV(D106,"Previous close",TRUE)</f>
        <v>44.63</v>
      </c>
      <c r="M106" s="23" cm="1">
        <f t="array" aca="1" ref="M106" ca="1">_FV(D106,"52 week low",TRUE)</f>
        <v>41.68</v>
      </c>
      <c r="N106" s="23" cm="1">
        <f t="array" aca="1" ref="N106" ca="1">_FV(D106,"52 week high",TRUE)</f>
        <v>51.945</v>
      </c>
      <c r="O106" s="8" cm="1">
        <f t="array" aca="1" ref="O106" ca="1">_FV(D106,"Volume")</f>
        <v>541222</v>
      </c>
      <c r="P106" s="7" cm="1">
        <f t="array" aca="1" ref="P106" ca="1">_FV(D106,"Volume average",TRUE)</f>
        <v>603322</v>
      </c>
      <c r="Q106" s="25"/>
      <c r="R106" s="24" cm="1">
        <f t="array" aca="1" ref="R106" ca="1">_FV(D106,"Market cap",TRUE)</f>
        <v>4455495324</v>
      </c>
    </row>
    <row r="107" spans="1:19" x14ac:dyDescent="0.25">
      <c r="A107" t="s">
        <v>10677</v>
      </c>
      <c r="B107" t="s">
        <v>10678</v>
      </c>
      <c r="C107" s="25"/>
      <c r="D107" t="e" vm="3978">
        <v>#VALUE!</v>
      </c>
      <c r="E107" s="31" cm="1">
        <f t="array" aca="1" ref="E107" ca="1">_FV(D107,"Last trade time",TRUE)</f>
        <v>45824.903958610936</v>
      </c>
      <c r="F107" s="23" cm="1">
        <f t="array" aca="1" ref="F107" ca="1">_FV(D107,"Price")</f>
        <v>42.01</v>
      </c>
      <c r="G107" s="27" cm="1">
        <f t="array" aca="1" ref="G107" ca="1">_FV(D107,"Change (%)",TRUE)</f>
        <v>-9.665E-3</v>
      </c>
      <c r="H107" s="26" cm="1">
        <f t="array" aca="1" ref="H107" ca="1">_FV(D107,"Change")</f>
        <v>-0.41</v>
      </c>
      <c r="I107" s="23" cm="1">
        <f t="array" aca="1" ref="I107" ca="1">_FV(D107,"Open")</f>
        <v>42.48</v>
      </c>
      <c r="J107" s="23" cm="1">
        <f t="array" aca="1" ref="J107" ca="1">_FV(D107,"Low")</f>
        <v>41.89</v>
      </c>
      <c r="K107" s="23" cm="1">
        <f t="array" aca="1" ref="K107" ca="1">_FV(D107,"High")</f>
        <v>42.74</v>
      </c>
      <c r="L107" s="23" cm="1">
        <f t="array" aca="1" ref="L107" ca="1">_FV(D107,"Previous close",TRUE)</f>
        <v>42.42</v>
      </c>
      <c r="M107" s="23" cm="1">
        <f t="array" aca="1" ref="M107" ca="1">_FV(D107,"52 week low",TRUE)</f>
        <v>35.799999999999997</v>
      </c>
      <c r="N107" s="23" cm="1">
        <f t="array" aca="1" ref="N107" ca="1">_FV(D107,"52 week high",TRUE)</f>
        <v>49.57</v>
      </c>
      <c r="O107" s="8" cm="1">
        <f t="array" aca="1" ref="O107" ca="1">_FV(D107,"Volume")</f>
        <v>675983</v>
      </c>
      <c r="P107" s="7" cm="1">
        <f t="array" aca="1" ref="P107" ca="1">_FV(D107,"Volume average",TRUE)</f>
        <v>896882</v>
      </c>
      <c r="Q107" s="25"/>
      <c r="R107" s="24" cm="1">
        <f t="array" aca="1" ref="R107" ca="1">_FV(D107,"Market cap",TRUE)</f>
        <v>7895825711</v>
      </c>
      <c r="S107" s="25"/>
    </row>
    <row r="108" spans="1:19" x14ac:dyDescent="0.25">
      <c r="A108" t="s">
        <v>10679</v>
      </c>
      <c r="B108" t="s">
        <v>10680</v>
      </c>
      <c r="C108" s="25"/>
      <c r="D108" t="e" vm="3979">
        <v>#VALUE!</v>
      </c>
      <c r="E108" s="31" cm="1">
        <f t="array" aca="1" ref="E108" ca="1">_FV(D108,"Last trade time",TRUE)</f>
        <v>45824.84027780078</v>
      </c>
      <c r="F108" s="23" cm="1">
        <f t="array" aca="1" ref="F108" ca="1">_FV(D108,"Price")</f>
        <v>39.75</v>
      </c>
      <c r="G108" s="27" cm="1">
        <f t="array" aca="1" ref="G108" ca="1">_FV(D108,"Change (%)",TRUE)</f>
        <v>2.5159999999999999E-4</v>
      </c>
      <c r="H108" s="26" cm="1">
        <f t="array" aca="1" ref="H108" ca="1">_FV(D108,"Change")</f>
        <v>0.01</v>
      </c>
      <c r="I108" s="23" cm="1">
        <f t="array" aca="1" ref="I108" ca="1">_FV(D108,"Open")</f>
        <v>40</v>
      </c>
      <c r="J108" s="23" cm="1">
        <f t="array" aca="1" ref="J108" ca="1">_FV(D108,"Low")</f>
        <v>39.450000000000003</v>
      </c>
      <c r="K108" s="23" cm="1">
        <f t="array" aca="1" ref="K108" ca="1">_FV(D108,"High")</f>
        <v>40.03</v>
      </c>
      <c r="L108" s="23" cm="1">
        <f t="array" aca="1" ref="L108" ca="1">_FV(D108,"Previous close",TRUE)</f>
        <v>39.74</v>
      </c>
      <c r="M108" s="23" cm="1">
        <f t="array" aca="1" ref="M108" ca="1">_FV(D108,"52 week low",TRUE)</f>
        <v>34.82</v>
      </c>
      <c r="N108" s="23" cm="1">
        <f t="array" aca="1" ref="N108" ca="1">_FV(D108,"52 week high",TRUE)</f>
        <v>44.38</v>
      </c>
      <c r="O108" s="8" cm="1">
        <f t="array" aca="1" ref="O108" ca="1">_FV(D108,"Volume")</f>
        <v>492902</v>
      </c>
      <c r="P108" s="7" cm="1">
        <f t="array" aca="1" ref="P108" ca="1">_FV(D108,"Volume average",TRUE)</f>
        <v>270861</v>
      </c>
      <c r="Q108" s="25"/>
      <c r="R108" s="24" cm="1">
        <f t="array" aca="1" ref="R108" ca="1">_FV(D108,"Market cap",TRUE)</f>
        <v>1602312960</v>
      </c>
    </row>
    <row r="109" spans="1:19" x14ac:dyDescent="0.25">
      <c r="A109" t="s">
        <v>10716</v>
      </c>
      <c r="B109" t="s">
        <v>10717</v>
      </c>
      <c r="C109" s="25"/>
      <c r="D109" t="e" vm="3980">
        <v>#VALUE!</v>
      </c>
      <c r="E109" s="31" cm="1">
        <f t="array" aca="1" ref="E109" ca="1">_FV(D109,"Last trade time",TRUE)</f>
        <v>45824.84027780078</v>
      </c>
      <c r="F109" s="23" cm="1">
        <f t="array" aca="1" ref="F109" ca="1">_FV(D109,"Price")</f>
        <v>37.28</v>
      </c>
      <c r="G109" s="27" cm="1">
        <f t="array" aca="1" ref="G109" ca="1">_FV(D109,"Change (%)",TRUE)</f>
        <v>-2.408E-3</v>
      </c>
      <c r="H109" s="26" cm="1">
        <f t="array" aca="1" ref="H109" ca="1">_FV(D109,"Change")</f>
        <v>-0.09</v>
      </c>
      <c r="I109" s="23" cm="1">
        <f t="array" aca="1" ref="I109" ca="1">_FV(D109,"Open")</f>
        <v>37.51</v>
      </c>
      <c r="J109" s="23" cm="1">
        <f t="array" aca="1" ref="J109" ca="1">_FV(D109,"Low")</f>
        <v>37.195</v>
      </c>
      <c r="K109" s="23" cm="1">
        <f t="array" aca="1" ref="K109" ca="1">_FV(D109,"High")</f>
        <v>37.700000000000003</v>
      </c>
      <c r="L109" s="23" cm="1">
        <f t="array" aca="1" ref="L109" ca="1">_FV(D109,"Previous close",TRUE)</f>
        <v>37.369999999999997</v>
      </c>
      <c r="M109" s="23" cm="1">
        <f t="array" aca="1" ref="M109" ca="1">_FV(D109,"52 week low",TRUE)</f>
        <v>27.928599999999999</v>
      </c>
      <c r="N109" s="23" cm="1">
        <f t="array" aca="1" ref="N109" ca="1">_FV(D109,"52 week high",TRUE)</f>
        <v>39.840000000000003</v>
      </c>
      <c r="O109" s="8" cm="1">
        <f t="array" aca="1" ref="O109" ca="1">_FV(D109,"Volume")</f>
        <v>2004336</v>
      </c>
      <c r="P109" s="7" cm="1">
        <f t="array" aca="1" ref="P109" ca="1">_FV(D109,"Volume average",TRUE)</f>
        <v>1239913</v>
      </c>
      <c r="Q109" s="25"/>
      <c r="R109" s="24" cm="1">
        <f t="array" aca="1" ref="R109" ca="1">_FV(D109,"Market cap",TRUE)</f>
        <v>9214259008</v>
      </c>
      <c r="S109" s="25"/>
    </row>
    <row r="110" spans="1:19" x14ac:dyDescent="0.25">
      <c r="A110" t="s">
        <v>10675</v>
      </c>
      <c r="B110" t="s">
        <v>10676</v>
      </c>
      <c r="C110" s="25"/>
      <c r="D110" t="e" vm="3981">
        <v>#VALUE!</v>
      </c>
      <c r="E110" s="31" cm="1">
        <f t="array" aca="1" ref="E110" ca="1">_FV(D110,"Last trade time",TRUE)</f>
        <v>45824.917236260939</v>
      </c>
      <c r="F110" s="23" cm="1">
        <f t="array" aca="1" ref="F110" ca="1">_FV(D110,"Price")</f>
        <v>41.33</v>
      </c>
      <c r="G110" s="27" cm="1">
        <f t="array" aca="1" ref="G110" ca="1">_FV(D110,"Change (%)",TRUE)</f>
        <v>1.7479000000000001E-2</v>
      </c>
      <c r="H110" s="26" cm="1">
        <f t="array" aca="1" ref="H110" ca="1">_FV(D110,"Change")</f>
        <v>0.71</v>
      </c>
      <c r="I110" s="23" cm="1">
        <f t="array" aca="1" ref="I110" ca="1">_FV(D110,"Open")</f>
        <v>41.4</v>
      </c>
      <c r="J110" s="23" cm="1">
        <f t="array" aca="1" ref="J110" ca="1">_FV(D110,"Low")</f>
        <v>40.604999999999997</v>
      </c>
      <c r="K110" s="23" cm="1">
        <f t="array" aca="1" ref="K110" ca="1">_FV(D110,"High")</f>
        <v>41.739899999999999</v>
      </c>
      <c r="L110" s="23" cm="1">
        <f t="array" aca="1" ref="L110" ca="1">_FV(D110,"Previous close",TRUE)</f>
        <v>40.619999999999997</v>
      </c>
      <c r="M110" s="23" cm="1">
        <f t="array" aca="1" ref="M110" ca="1">_FV(D110,"52 week low",TRUE)</f>
        <v>30.92</v>
      </c>
      <c r="N110" s="23" cm="1">
        <f t="array" aca="1" ref="N110" ca="1">_FV(D110,"52 week high",TRUE)</f>
        <v>88</v>
      </c>
      <c r="O110" s="8" cm="1">
        <f t="array" aca="1" ref="O110" ca="1">_FV(D110,"Volume")</f>
        <v>1320606</v>
      </c>
      <c r="P110" s="7" cm="1">
        <f t="array" aca="1" ref="P110" ca="1">_FV(D110,"Volume average",TRUE)</f>
        <v>1440757</v>
      </c>
      <c r="Q110" s="25"/>
      <c r="R110" s="24" cm="1">
        <f t="array" aca="1" ref="R110" ca="1">_FV(D110,"Market cap",TRUE)</f>
        <v>2322653834</v>
      </c>
    </row>
    <row r="111" spans="1:19" x14ac:dyDescent="0.25">
      <c r="A111" t="s">
        <v>10768</v>
      </c>
      <c r="B111" t="s">
        <v>10769</v>
      </c>
      <c r="C111" s="25"/>
      <c r="D111" t="e" vm="3982">
        <v>#VALUE!</v>
      </c>
      <c r="E111" s="31" cm="1">
        <f t="array" aca="1" ref="E111" ca="1">_FV(D111,"Last trade time",TRUE)</f>
        <v>45824.917235890622</v>
      </c>
      <c r="F111" s="23" cm="1">
        <f t="array" aca="1" ref="F111" ca="1">_FV(D111,"Price")</f>
        <v>247.65</v>
      </c>
      <c r="G111" s="27" cm="1">
        <f t="array" aca="1" ref="G111" ca="1">_FV(D111,"Change (%)",TRUE)</f>
        <v>1.3339E-2</v>
      </c>
      <c r="H111" s="26" cm="1">
        <f t="array" aca="1" ref="H111" ca="1">_FV(D111,"Change")</f>
        <v>3.26</v>
      </c>
      <c r="I111" s="23" cm="1">
        <f t="array" aca="1" ref="I111" ca="1">_FV(D111,"Open")</f>
        <v>244.95</v>
      </c>
      <c r="J111" s="23" cm="1">
        <f t="array" aca="1" ref="J111" ca="1">_FV(D111,"Low")</f>
        <v>244.95</v>
      </c>
      <c r="K111" s="23" cm="1">
        <f t="array" aca="1" ref="K111" ca="1">_FV(D111,"High")</f>
        <v>249.43</v>
      </c>
      <c r="L111" s="23" cm="1">
        <f t="array" aca="1" ref="L111" ca="1">_FV(D111,"Previous close",TRUE)</f>
        <v>244.39</v>
      </c>
      <c r="M111" s="23" cm="1">
        <f t="array" aca="1" ref="M111" ca="1">_FV(D111,"52 week low",TRUE)</f>
        <v>208.98</v>
      </c>
      <c r="N111" s="23" cm="1">
        <f t="array" aca="1" ref="N111" ca="1">_FV(D111,"52 week high",TRUE)</f>
        <v>300</v>
      </c>
      <c r="O111" s="8" cm="1">
        <f t="array" aca="1" ref="O111" ca="1">_FV(D111,"Volume")</f>
        <v>366282</v>
      </c>
      <c r="P111" s="7" cm="1">
        <f t="array" aca="1" ref="P111" ca="1">_FV(D111,"Volume average",TRUE)</f>
        <v>362724</v>
      </c>
      <c r="Q111" s="25"/>
      <c r="R111" s="24" cm="1">
        <f t="array" aca="1" ref="R111" ca="1">_FV(D111,"Market cap",TRUE)</f>
        <v>12048192312</v>
      </c>
      <c r="S111" s="25"/>
    </row>
    <row r="112" spans="1:19" x14ac:dyDescent="0.25">
      <c r="A112" t="s">
        <v>10722</v>
      </c>
      <c r="B112" t="s">
        <v>10723</v>
      </c>
      <c r="C112" s="25"/>
      <c r="D112" t="e" vm="3983">
        <v>#VALUE!</v>
      </c>
      <c r="E112" s="31" cm="1">
        <f t="array" aca="1" ref="E112" ca="1">_FV(D112,"Last trade time",TRUE)</f>
        <v>45824.917235219531</v>
      </c>
      <c r="F112" s="23" cm="1">
        <f t="array" aca="1" ref="F112" ca="1">_FV(D112,"Price")</f>
        <v>67.84</v>
      </c>
      <c r="G112" s="27" cm="1">
        <f t="array" aca="1" ref="G112" ca="1">_FV(D112,"Change (%)",TRUE)</f>
        <v>-5.1329999999999995E-3</v>
      </c>
      <c r="H112" s="26" cm="1">
        <f t="array" aca="1" ref="H112" ca="1">_FV(D112,"Change")</f>
        <v>-0.35</v>
      </c>
      <c r="I112" s="23" cm="1">
        <f t="array" aca="1" ref="I112" ca="1">_FV(D112,"Open")</f>
        <v>68.5</v>
      </c>
      <c r="J112" s="23" cm="1">
        <f t="array" aca="1" ref="J112" ca="1">_FV(D112,"Low")</f>
        <v>67.386399999999995</v>
      </c>
      <c r="K112" s="23" cm="1">
        <f t="array" aca="1" ref="K112" ca="1">_FV(D112,"High")</f>
        <v>69.44</v>
      </c>
      <c r="L112" s="23" cm="1">
        <f t="array" aca="1" ref="L112" ca="1">_FV(D112,"Previous close",TRUE)</f>
        <v>68.19</v>
      </c>
      <c r="M112" s="23" cm="1">
        <f t="array" aca="1" ref="M112" ca="1">_FV(D112,"52 week low",TRUE)</f>
        <v>48.67</v>
      </c>
      <c r="N112" s="23" cm="1">
        <f t="array" aca="1" ref="N112" ca="1">_FV(D112,"52 week high",TRUE)</f>
        <v>80.680000000000007</v>
      </c>
      <c r="O112" s="8" cm="1">
        <f t="array" aca="1" ref="O112" ca="1">_FV(D112,"Volume")</f>
        <v>69862</v>
      </c>
      <c r="P112" s="7" cm="1">
        <f t="array" aca="1" ref="P112" ca="1">_FV(D112,"Volume average",TRUE)</f>
        <v>33495</v>
      </c>
      <c r="Q112" s="25"/>
      <c r="R112" s="24" cm="1">
        <f t="array" aca="1" ref="R112" ca="1">_FV(D112,"Market cap",TRUE)</f>
        <v>1331398000</v>
      </c>
    </row>
    <row r="113" spans="1:19" x14ac:dyDescent="0.25">
      <c r="A113" t="s">
        <v>10740</v>
      </c>
      <c r="B113" t="s">
        <v>10741</v>
      </c>
      <c r="C113" s="25"/>
      <c r="D113" t="e" vm="3984">
        <v>#VALUE!</v>
      </c>
      <c r="E113" s="31" cm="1">
        <f t="array" aca="1" ref="E113" ca="1">_FV(D113,"Last trade time",TRUE)</f>
        <v>45824.847228043749</v>
      </c>
      <c r="F113" s="23" cm="1">
        <f t="array" aca="1" ref="F113" ca="1">_FV(D113,"Price")</f>
        <v>108.78</v>
      </c>
      <c r="G113" s="27" cm="1">
        <f t="array" aca="1" ref="G113" ca="1">_FV(D113,"Change (%)",TRUE)</f>
        <v>6.4770000000000001E-3</v>
      </c>
      <c r="H113" s="26" cm="1">
        <f t="array" aca="1" ref="H113" ca="1">_FV(D113,"Change")</f>
        <v>0.7</v>
      </c>
      <c r="I113" s="23" cm="1">
        <f t="array" aca="1" ref="I113" ca="1">_FV(D113,"Open")</f>
        <v>109.68</v>
      </c>
      <c r="J113" s="23" cm="1">
        <f t="array" aca="1" ref="J113" ca="1">_FV(D113,"Low")</f>
        <v>108</v>
      </c>
      <c r="K113" s="23" cm="1">
        <f t="array" aca="1" ref="K113" ca="1">_FV(D113,"High")</f>
        <v>110.38500000000001</v>
      </c>
      <c r="L113" s="23" cm="1">
        <f t="array" aca="1" ref="L113" ca="1">_FV(D113,"Previous close",TRUE)</f>
        <v>108.08</v>
      </c>
      <c r="M113" s="23" cm="1">
        <f t="array" aca="1" ref="M113" ca="1">_FV(D113,"52 week low",TRUE)</f>
        <v>95.275000000000006</v>
      </c>
      <c r="N113" s="23" cm="1">
        <f t="array" aca="1" ref="N113" ca="1">_FV(D113,"52 week high",TRUE)</f>
        <v>141.79</v>
      </c>
      <c r="O113" s="8" cm="1">
        <f t="array" aca="1" ref="O113" ca="1">_FV(D113,"Volume")</f>
        <v>783321</v>
      </c>
      <c r="P113" s="7" cm="1">
        <f t="array" aca="1" ref="P113" ca="1">_FV(D113,"Volume average",TRUE)</f>
        <v>766271</v>
      </c>
      <c r="Q113" s="25"/>
      <c r="R113" s="24" cm="1">
        <f t="array" aca="1" ref="R113" ca="1">_FV(D113,"Market cap",TRUE)</f>
        <v>13879910000</v>
      </c>
      <c r="S113" s="25"/>
    </row>
    <row r="114" spans="1:19" x14ac:dyDescent="0.25">
      <c r="A114" t="s">
        <v>10738</v>
      </c>
      <c r="B114" t="s">
        <v>10739</v>
      </c>
      <c r="C114" s="25"/>
      <c r="D114" t="e" vm="3985">
        <v>#VALUE!</v>
      </c>
      <c r="E114" s="31" cm="1">
        <f t="array" aca="1" ref="E114" ca="1">_FV(D114,"Last trade time",TRUE)</f>
        <v>45824.94091038125</v>
      </c>
      <c r="F114" s="23" cm="1">
        <f t="array" aca="1" ref="F114" ca="1">_FV(D114,"Price")</f>
        <v>146.47</v>
      </c>
      <c r="G114" s="27" cm="1">
        <f t="array" aca="1" ref="G114" ca="1">_FV(D114,"Change (%)",TRUE)</f>
        <v>5.3540000000000003E-3</v>
      </c>
      <c r="H114" s="26" cm="1">
        <f t="array" aca="1" ref="H114" ca="1">_FV(D114,"Change")</f>
        <v>0.78</v>
      </c>
      <c r="I114" s="23" cm="1">
        <f t="array" aca="1" ref="I114" ca="1">_FV(D114,"Open")</f>
        <v>146.5</v>
      </c>
      <c r="J114" s="23" cm="1">
        <f t="array" aca="1" ref="J114" ca="1">_FV(D114,"Low")</f>
        <v>144.91</v>
      </c>
      <c r="K114" s="23" cm="1">
        <f t="array" aca="1" ref="K114" ca="1">_FV(D114,"High")</f>
        <v>147.07</v>
      </c>
      <c r="L114" s="23" cm="1">
        <f t="array" aca="1" ref="L114" ca="1">_FV(D114,"Previous close",TRUE)</f>
        <v>145.69</v>
      </c>
      <c r="M114" s="23" cm="1">
        <f t="array" aca="1" ref="M114" ca="1">_FV(D114,"52 week low",TRUE)</f>
        <v>99.070999999999998</v>
      </c>
      <c r="N114" s="23" cm="1">
        <f t="array" aca="1" ref="N114" ca="1">_FV(D114,"52 week high",TRUE)</f>
        <v>147.07</v>
      </c>
      <c r="O114" s="8" cm="1">
        <f t="array" aca="1" ref="O114" ca="1">_FV(D114,"Volume")</f>
        <v>7973658</v>
      </c>
      <c r="P114" s="7" cm="1">
        <f t="array" aca="1" ref="P114" ca="1">_FV(D114,"Volume average",TRUE)</f>
        <v>5302243</v>
      </c>
      <c r="Q114" s="25"/>
      <c r="R114" s="24" cm="1">
        <f t="array" aca="1" ref="R114" ca="1">_FV(D114,"Market cap",TRUE)</f>
        <v>195677182380</v>
      </c>
    </row>
    <row r="115" spans="1:19" x14ac:dyDescent="0.25">
      <c r="A115" t="s">
        <v>10762</v>
      </c>
      <c r="B115" t="s">
        <v>10763</v>
      </c>
      <c r="C115" s="25"/>
      <c r="D115" t="e" vm="3986">
        <v>#VALUE!</v>
      </c>
      <c r="E115" s="31" cm="1">
        <f t="array" aca="1" ref="E115" ca="1">_FV(D115,"Last trade time",TRUE)</f>
        <v>45824.847228159379</v>
      </c>
      <c r="F115" s="23" cm="1">
        <f t="array" aca="1" ref="F115" ca="1">_FV(D115,"Price")</f>
        <v>84.22</v>
      </c>
      <c r="G115" s="27" cm="1">
        <f t="array" aca="1" ref="G115" ca="1">_FV(D115,"Change (%)",TRUE)</f>
        <v>1.4820999999999999E-2</v>
      </c>
      <c r="H115" s="26" cm="1">
        <f t="array" aca="1" ref="H115" ca="1">_FV(D115,"Change")</f>
        <v>1.23</v>
      </c>
      <c r="I115" s="23" cm="1">
        <f t="array" aca="1" ref="I115" ca="1">_FV(D115,"Open")</f>
        <v>83.35</v>
      </c>
      <c r="J115" s="23" cm="1">
        <f t="array" aca="1" ref="J115" ca="1">_FV(D115,"Low")</f>
        <v>83.35</v>
      </c>
      <c r="K115" s="23" cm="1">
        <f t="array" aca="1" ref="K115" ca="1">_FV(D115,"High")</f>
        <v>84.89</v>
      </c>
      <c r="L115" s="23" cm="1">
        <f t="array" aca="1" ref="L115" ca="1">_FV(D115,"Previous close",TRUE)</f>
        <v>82.99</v>
      </c>
      <c r="M115" s="23" cm="1">
        <f t="array" aca="1" ref="M115" ca="1">_FV(D115,"52 week low",TRUE)</f>
        <v>62.38</v>
      </c>
      <c r="N115" s="23" cm="1">
        <f t="array" aca="1" ref="N115" ca="1">_FV(D115,"52 week high",TRUE)</f>
        <v>87.25</v>
      </c>
      <c r="O115" s="8" cm="1">
        <f t="array" aca="1" ref="O115" ca="1">_FV(D115,"Volume")</f>
        <v>590614</v>
      </c>
      <c r="P115" s="7" cm="1">
        <f t="array" aca="1" ref="P115" ca="1">_FV(D115,"Volume average",TRUE)</f>
        <v>1237365</v>
      </c>
      <c r="Q115" s="25"/>
      <c r="R115" s="24" cm="1">
        <f t="array" aca="1" ref="R115" ca="1">_FV(D115,"Market cap",TRUE)</f>
        <v>10484269874</v>
      </c>
      <c r="S115" s="25"/>
    </row>
    <row r="116" spans="1:19" x14ac:dyDescent="0.25">
      <c r="A116" t="s">
        <v>10683</v>
      </c>
      <c r="B116" t="s">
        <v>10684</v>
      </c>
      <c r="C116" s="25"/>
      <c r="D116" t="e" vm="3987">
        <v>#VALUE!</v>
      </c>
      <c r="E116" s="31" cm="1">
        <f t="array" aca="1" ref="E116" ca="1">_FV(D116,"Last trade time",TRUE)</f>
        <v>45824.917236342189</v>
      </c>
      <c r="F116" s="23" cm="1">
        <f t="array" aca="1" ref="F116" ca="1">_FV(D116,"Price")</f>
        <v>44.51</v>
      </c>
      <c r="G116" s="27" cm="1">
        <f t="array" aca="1" ref="G116" ca="1">_FV(D116,"Change (%)",TRUE)</f>
        <v>2.477E-3</v>
      </c>
      <c r="H116" s="26" cm="1">
        <f t="array" aca="1" ref="H116" ca="1">_FV(D116,"Change")</f>
        <v>0.11</v>
      </c>
      <c r="I116" s="23" cm="1">
        <f t="array" aca="1" ref="I116" ca="1">_FV(D116,"Open")</f>
        <v>44.56</v>
      </c>
      <c r="J116" s="23" cm="1">
        <f t="array" aca="1" ref="J116" ca="1">_FV(D116,"Low")</f>
        <v>44.28</v>
      </c>
      <c r="K116" s="23" cm="1">
        <f t="array" aca="1" ref="K116" ca="1">_FV(D116,"High")</f>
        <v>44.89</v>
      </c>
      <c r="L116" s="23" cm="1">
        <f t="array" aca="1" ref="L116" ca="1">_FV(D116,"Previous close",TRUE)</f>
        <v>44.4</v>
      </c>
      <c r="M116" s="23" cm="1">
        <f t="array" aca="1" ref="M116" ca="1">_FV(D116,"52 week low",TRUE)</f>
        <v>39.46</v>
      </c>
      <c r="N116" s="23" cm="1">
        <f t="array" aca="1" ref="N116" ca="1">_FV(D116,"52 week high",TRUE)</f>
        <v>57.81</v>
      </c>
      <c r="O116" s="8" cm="1">
        <f t="array" aca="1" ref="O116" ca="1">_FV(D116,"Volume")</f>
        <v>732304</v>
      </c>
      <c r="P116" s="7" cm="1">
        <f t="array" aca="1" ref="P116" ca="1">_FV(D116,"Volume average",TRUE)</f>
        <v>647240</v>
      </c>
      <c r="Q116" s="25"/>
      <c r="R116" s="24" cm="1">
        <f t="array" aca="1" ref="R116" ca="1">_FV(D116,"Market cap",TRUE)</f>
        <v>4389931389</v>
      </c>
    </row>
    <row r="117" spans="1:19" x14ac:dyDescent="0.25">
      <c r="A117" t="s">
        <v>10718</v>
      </c>
      <c r="B117" t="s">
        <v>10719</v>
      </c>
      <c r="C117" s="25"/>
      <c r="D117" t="e" vm="3988">
        <v>#VALUE!</v>
      </c>
      <c r="E117" s="31" cm="1">
        <f t="array" aca="1" ref="E117" ca="1">_FV(D117,"Last trade time",TRUE)</f>
        <v>45824.847228159379</v>
      </c>
      <c r="F117" s="23" cm="1">
        <f t="array" aca="1" ref="F117" ca="1">_FV(D117,"Price")</f>
        <v>54.96</v>
      </c>
      <c r="G117" s="27" cm="1">
        <f t="array" aca="1" ref="G117" ca="1">_FV(D117,"Change (%)",TRUE)</f>
        <v>9.9229999999999995E-3</v>
      </c>
      <c r="H117" s="26" cm="1">
        <f t="array" aca="1" ref="H117" ca="1">_FV(D117,"Change")</f>
        <v>0.54</v>
      </c>
      <c r="I117" s="23" cm="1">
        <f t="array" aca="1" ref="I117" ca="1">_FV(D117,"Open")</f>
        <v>55.19</v>
      </c>
      <c r="J117" s="23" cm="1">
        <f t="array" aca="1" ref="J117" ca="1">_FV(D117,"Low")</f>
        <v>54.72</v>
      </c>
      <c r="K117" s="23" cm="1">
        <f t="array" aca="1" ref="K117" ca="1">_FV(D117,"High")</f>
        <v>55.51</v>
      </c>
      <c r="L117" s="23" cm="1">
        <f t="array" aca="1" ref="L117" ca="1">_FV(D117,"Previous close",TRUE)</f>
        <v>54.42</v>
      </c>
      <c r="M117" s="23" cm="1">
        <f t="array" aca="1" ref="M117" ca="1">_FV(D117,"52 week low",TRUE)</f>
        <v>44.23</v>
      </c>
      <c r="N117" s="23" cm="1">
        <f t="array" aca="1" ref="N117" ca="1">_FV(D117,"52 week high",TRUE)</f>
        <v>94.765000000000001</v>
      </c>
      <c r="O117" s="8" cm="1">
        <f t="array" aca="1" ref="O117" ca="1">_FV(D117,"Volume")</f>
        <v>66075</v>
      </c>
      <c r="P117" s="7" cm="1">
        <f t="array" aca="1" ref="P117" ca="1">_FV(D117,"Volume average",TRUE)</f>
        <v>113885</v>
      </c>
      <c r="Q117" s="25"/>
      <c r="R117" s="24" cm="1">
        <f t="array" aca="1" ref="R117" ca="1">_FV(D117,"Market cap",TRUE)</f>
        <v>1240911612</v>
      </c>
      <c r="S117" s="25"/>
    </row>
    <row r="118" spans="1:19" x14ac:dyDescent="0.25">
      <c r="A118" t="s">
        <v>10766</v>
      </c>
      <c r="B118" t="s">
        <v>10767</v>
      </c>
      <c r="C118" s="25"/>
      <c r="D118" t="e" vm="3989">
        <v>#VALUE!</v>
      </c>
      <c r="E118" s="31" cm="1">
        <f t="array" aca="1" ref="E118" ca="1">_FV(D118,"Last trade time",TRUE)</f>
        <v>45824.894444698439</v>
      </c>
      <c r="F118" s="23" cm="1">
        <f t="array" aca="1" ref="F118" ca="1">_FV(D118,"Price")</f>
        <v>377.12</v>
      </c>
      <c r="G118" s="27" cm="1">
        <f t="array" aca="1" ref="G118" ca="1">_FV(D118,"Change (%)",TRUE)</f>
        <v>-4.7710000000000005E-4</v>
      </c>
      <c r="H118" s="26" cm="1">
        <f t="array" aca="1" ref="H118" ca="1">_FV(D118,"Change")</f>
        <v>-0.18</v>
      </c>
      <c r="I118" s="23" cm="1">
        <f t="array" aca="1" ref="I118" ca="1">_FV(D118,"Open")</f>
        <v>379.13</v>
      </c>
      <c r="J118" s="23" cm="1">
        <f t="array" aca="1" ref="J118" ca="1">_FV(D118,"Low")</f>
        <v>375.96</v>
      </c>
      <c r="K118" s="23" cm="1">
        <f t="array" aca="1" ref="K118" ca="1">_FV(D118,"High")</f>
        <v>381.61500000000001</v>
      </c>
      <c r="L118" s="23" cm="1">
        <f t="array" aca="1" ref="L118" ca="1">_FV(D118,"Previous close",TRUE)</f>
        <v>377.3</v>
      </c>
      <c r="M118" s="23" cm="1">
        <f t="array" aca="1" ref="M118" ca="1">_FV(D118,"52 week low",TRUE)</f>
        <v>314.93</v>
      </c>
      <c r="N118" s="23" cm="1">
        <f t="array" aca="1" ref="N118" ca="1">_FV(D118,"52 week high",TRUE)</f>
        <v>406.19</v>
      </c>
      <c r="O118" s="8" cm="1">
        <f t="array" aca="1" ref="O118" ca="1">_FV(D118,"Volume")</f>
        <v>965082</v>
      </c>
      <c r="P118" s="7" cm="1">
        <f t="array" aca="1" ref="P118" ca="1">_FV(D118,"Volume average",TRUE)</f>
        <v>1058924</v>
      </c>
      <c r="Q118" s="25"/>
      <c r="R118" s="24" cm="1">
        <f t="array" aca="1" ref="R118" ca="1">_FV(D118,"Market cap",TRUE)</f>
        <v>144122027088</v>
      </c>
    </row>
    <row r="119" spans="1:19" x14ac:dyDescent="0.25">
      <c r="A119" t="s">
        <v>10748</v>
      </c>
      <c r="B119" t="s">
        <v>10749</v>
      </c>
      <c r="C119" s="25"/>
      <c r="D119" t="e" vm="3990">
        <v>#VALUE!</v>
      </c>
      <c r="E119" s="31" cm="1">
        <f t="array" aca="1" ref="E119" ca="1">_FV(D119,"Last trade time",TRUE)</f>
        <v>45824.847228217186</v>
      </c>
      <c r="F119" s="23" cm="1">
        <f t="array" aca="1" ref="F119" ca="1">_FV(D119,"Price")</f>
        <v>74.680000000000007</v>
      </c>
      <c r="G119" s="27" cm="1">
        <f t="array" aca="1" ref="G119" ca="1">_FV(D119,"Change (%)",TRUE)</f>
        <v>4.7089999999999996E-3</v>
      </c>
      <c r="H119" s="26" cm="1">
        <f t="array" aca="1" ref="H119" ca="1">_FV(D119,"Change")</f>
        <v>0.35</v>
      </c>
      <c r="I119" s="23" cm="1">
        <f t="array" aca="1" ref="I119" ca="1">_FV(D119,"Open")</f>
        <v>74.92</v>
      </c>
      <c r="J119" s="23" cm="1">
        <f t="array" aca="1" ref="J119" ca="1">_FV(D119,"Low")</f>
        <v>74.36</v>
      </c>
      <c r="K119" s="23" cm="1">
        <f t="array" aca="1" ref="K119" ca="1">_FV(D119,"High")</f>
        <v>75.44</v>
      </c>
      <c r="L119" s="23" cm="1">
        <f t="array" aca="1" ref="L119" ca="1">_FV(D119,"Previous close",TRUE)</f>
        <v>74.33</v>
      </c>
      <c r="M119" s="23" cm="1">
        <f t="array" aca="1" ref="M119" ca="1">_FV(D119,"52 week low",TRUE)</f>
        <v>67.319999999999993</v>
      </c>
      <c r="N119" s="23" cm="1">
        <f t="array" aca="1" ref="N119" ca="1">_FV(D119,"52 week high",TRUE)</f>
        <v>110.45</v>
      </c>
      <c r="O119" s="8" cm="1">
        <f t="array" aca="1" ref="O119" ca="1">_FV(D119,"Volume")</f>
        <v>81433</v>
      </c>
      <c r="P119" s="7" cm="1">
        <f t="array" aca="1" ref="P119" ca="1">_FV(D119,"Volume average",TRUE)</f>
        <v>130987</v>
      </c>
      <c r="Q119" s="25"/>
      <c r="R119" s="24" cm="1">
        <f t="array" aca="1" ref="R119" ca="1">_FV(D119,"Market cap",TRUE)</f>
        <v>1393044126</v>
      </c>
      <c r="S119" s="25"/>
    </row>
    <row r="120" spans="1:19" x14ac:dyDescent="0.25">
      <c r="A120" t="s">
        <v>10756</v>
      </c>
      <c r="B120" t="s">
        <v>10757</v>
      </c>
      <c r="C120" s="25"/>
      <c r="D120" t="e" vm="3991">
        <v>#VALUE!</v>
      </c>
      <c r="E120" s="31" cm="1">
        <f t="array" aca="1" ref="E120" ca="1">_FV(D120,"Last trade time",TRUE)</f>
        <v>45824.906178668753</v>
      </c>
      <c r="F120" s="23" cm="1">
        <f t="array" aca="1" ref="F120" ca="1">_FV(D120,"Price")</f>
        <v>124.27</v>
      </c>
      <c r="G120" s="27" cm="1">
        <f t="array" aca="1" ref="G120" ca="1">_FV(D120,"Change (%)",TRUE)</f>
        <v>2.9049999999999996E-3</v>
      </c>
      <c r="H120" s="26" cm="1">
        <f t="array" aca="1" ref="H120" ca="1">_FV(D120,"Change")</f>
        <v>0.36</v>
      </c>
      <c r="I120" s="23" cm="1">
        <f t="array" aca="1" ref="I120" ca="1">_FV(D120,"Open")</f>
        <v>124.56</v>
      </c>
      <c r="J120" s="23" cm="1">
        <f t="array" aca="1" ref="J120" ca="1">_FV(D120,"Low")</f>
        <v>124.08</v>
      </c>
      <c r="K120" s="23" cm="1">
        <f t="array" aca="1" ref="K120" ca="1">_FV(D120,"High")</f>
        <v>125.32</v>
      </c>
      <c r="L120" s="23" cm="1">
        <f t="array" aca="1" ref="L120" ca="1">_FV(D120,"Previous close",TRUE)</f>
        <v>123.91</v>
      </c>
      <c r="M120" s="23" cm="1">
        <f t="array" aca="1" ref="M120" ca="1">_FV(D120,"52 week low",TRUE)</f>
        <v>107.71</v>
      </c>
      <c r="N120" s="23" cm="1">
        <f t="array" aca="1" ref="N120" ca="1">_FV(D120,"52 week high",TRUE)</f>
        <v>135.85</v>
      </c>
      <c r="O120" s="8" cm="1">
        <f t="array" aca="1" ref="O120" ca="1">_FV(D120,"Volume")</f>
        <v>4929912</v>
      </c>
      <c r="P120" s="7" cm="1">
        <f t="array" aca="1" ref="P120" ca="1">_FV(D120,"Volume average",TRUE)</f>
        <v>5686423</v>
      </c>
      <c r="Q120" s="25"/>
      <c r="R120" s="24" cm="1">
        <f t="array" aca="1" ref="R120" ca="1">_FV(D120,"Market cap",TRUE)</f>
        <v>138235900000</v>
      </c>
    </row>
    <row r="121" spans="1:19" x14ac:dyDescent="0.25">
      <c r="A121" t="s">
        <v>10720</v>
      </c>
      <c r="B121" t="s">
        <v>10721</v>
      </c>
      <c r="C121" s="25"/>
      <c r="D121" t="e" vm="3992">
        <v>#VALUE!</v>
      </c>
      <c r="E121" s="31" cm="1">
        <f t="array" aca="1" ref="E121" ca="1">_FV(D121,"Last trade time",TRUE)</f>
        <v>45824.869803437497</v>
      </c>
      <c r="F121" s="23" cm="1">
        <f t="array" aca="1" ref="F121" ca="1">_FV(D121,"Price")</f>
        <v>32.020000000000003</v>
      </c>
      <c r="G121" s="27" cm="1">
        <f t="array" aca="1" ref="G121" ca="1">_FV(D121,"Change (%)",TRUE)</f>
        <v>-8.0549999999999997E-3</v>
      </c>
      <c r="H121" s="26" cm="1">
        <f t="array" aca="1" ref="H121" ca="1">_FV(D121,"Change")</f>
        <v>-0.26</v>
      </c>
      <c r="I121" s="23" cm="1">
        <f t="array" aca="1" ref="I121" ca="1">_FV(D121,"Open")</f>
        <v>32.31</v>
      </c>
      <c r="J121" s="23" cm="1">
        <f t="array" aca="1" ref="J121" ca="1">_FV(D121,"Low")</f>
        <v>31.87</v>
      </c>
      <c r="K121" s="23" cm="1">
        <f t="array" aca="1" ref="K121" ca="1">_FV(D121,"High")</f>
        <v>32.46</v>
      </c>
      <c r="L121" s="23" cm="1">
        <f t="array" aca="1" ref="L121" ca="1">_FV(D121,"Previous close",TRUE)</f>
        <v>32.28</v>
      </c>
      <c r="M121" s="23" cm="1">
        <f t="array" aca="1" ref="M121" ca="1">_FV(D121,"52 week low",TRUE)</f>
        <v>29.86</v>
      </c>
      <c r="N121" s="23" cm="1">
        <f t="array" aca="1" ref="N121" ca="1">_FV(D121,"52 week high",TRUE)</f>
        <v>41.96</v>
      </c>
      <c r="O121" s="8" cm="1">
        <f t="array" aca="1" ref="O121" ca="1">_FV(D121,"Volume")</f>
        <v>56357</v>
      </c>
      <c r="P121" s="7" cm="1">
        <f t="array" aca="1" ref="P121" ca="1">_FV(D121,"Volume average",TRUE)</f>
        <v>67665</v>
      </c>
      <c r="Q121" s="25"/>
      <c r="R121" s="24" cm="1">
        <f t="array" aca="1" ref="R121" ca="1">_FV(D121,"Market cap",TRUE)</f>
        <v>461096965</v>
      </c>
      <c r="S121" s="25"/>
    </row>
    <row r="122" spans="1:19" x14ac:dyDescent="0.25">
      <c r="A122" t="s">
        <v>10689</v>
      </c>
      <c r="B122" t="s">
        <v>10690</v>
      </c>
      <c r="C122" s="25"/>
      <c r="D122" t="e" vm="3993">
        <v>#VALUE!</v>
      </c>
      <c r="E122" s="31" cm="1">
        <f t="array" aca="1" ref="E122" ca="1">_FV(D122,"Last trade time",TRUE)</f>
        <v>45824.85415052031</v>
      </c>
      <c r="F122" s="23" cm="1">
        <f t="array" aca="1" ref="F122" ca="1">_FV(D122,"Price")</f>
        <v>35.9</v>
      </c>
      <c r="G122" s="27" cm="1">
        <f t="array" aca="1" ref="G122" ca="1">_FV(D122,"Change (%)",TRUE)</f>
        <v>2.0939999999999999E-3</v>
      </c>
      <c r="H122" s="26" cm="1">
        <f t="array" aca="1" ref="H122" ca="1">_FV(D122,"Change")</f>
        <v>7.4999999999999997E-2</v>
      </c>
      <c r="I122" s="23" cm="1">
        <f t="array" aca="1" ref="I122" ca="1">_FV(D122,"Open")</f>
        <v>36.04</v>
      </c>
      <c r="J122" s="23" cm="1">
        <f t="array" aca="1" ref="J122" ca="1">_FV(D122,"Low")</f>
        <v>35.76</v>
      </c>
      <c r="K122" s="23" cm="1">
        <f t="array" aca="1" ref="K122" ca="1">_FV(D122,"High")</f>
        <v>36.369999999999997</v>
      </c>
      <c r="L122" s="23" cm="1">
        <f t="array" aca="1" ref="L122" ca="1">_FV(D122,"Previous close",TRUE)</f>
        <v>35.825000000000003</v>
      </c>
      <c r="M122" s="23" cm="1">
        <f t="array" aca="1" ref="M122" ca="1">_FV(D122,"52 week low",TRUE)</f>
        <v>22.01</v>
      </c>
      <c r="N122" s="23" cm="1">
        <f t="array" aca="1" ref="N122" ca="1">_FV(D122,"52 week high",TRUE)</f>
        <v>36.619999999999997</v>
      </c>
      <c r="O122" s="8" cm="1">
        <f t="array" aca="1" ref="O122" ca="1">_FV(D122,"Volume")</f>
        <v>1540193</v>
      </c>
      <c r="P122" s="7" cm="1">
        <f t="array" aca="1" ref="P122" ca="1">_FV(D122,"Volume average",TRUE)</f>
        <v>1716696</v>
      </c>
      <c r="Q122" s="25"/>
      <c r="R122" s="24" cm="1">
        <f t="array" aca="1" ref="R122" ca="1">_FV(D122,"Market cap",TRUE)</f>
        <v>7762776000</v>
      </c>
    </row>
    <row r="123" spans="1:19" x14ac:dyDescent="0.25">
      <c r="A123" t="s">
        <v>10691</v>
      </c>
      <c r="B123" t="s">
        <v>10692</v>
      </c>
      <c r="C123" s="25"/>
      <c r="D123" t="e" vm="3994">
        <v>#VALUE!</v>
      </c>
      <c r="E123" s="31" cm="1">
        <f t="array" aca="1" ref="E123" ca="1">_FV(D123,"Last trade time",TRUE)</f>
        <v>45824.836458471873</v>
      </c>
      <c r="F123" s="23" cm="1">
        <f t="array" aca="1" ref="F123" ca="1">_FV(D123,"Price")</f>
        <v>34.96</v>
      </c>
      <c r="G123" s="27" cm="1">
        <f t="array" aca="1" ref="G123" ca="1">_FV(D123,"Change (%)",TRUE)</f>
        <v>-7.6639999999999998E-3</v>
      </c>
      <c r="H123" s="26" cm="1">
        <f t="array" aca="1" ref="H123" ca="1">_FV(D123,"Change")</f>
        <v>-0.27</v>
      </c>
      <c r="I123" s="23" cm="1">
        <f t="array" aca="1" ref="I123" ca="1">_FV(D123,"Open")</f>
        <v>35.619999999999997</v>
      </c>
      <c r="J123" s="23" cm="1">
        <f t="array" aca="1" ref="J123" ca="1">_FV(D123,"Low")</f>
        <v>34.880000000000003</v>
      </c>
      <c r="K123" s="23" cm="1">
        <f t="array" aca="1" ref="K123" ca="1">_FV(D123,"High")</f>
        <v>35.619999999999997</v>
      </c>
      <c r="L123" s="23" cm="1">
        <f t="array" aca="1" ref="L123" ca="1">_FV(D123,"Previous close",TRUE)</f>
        <v>35.229999999999997</v>
      </c>
      <c r="M123" s="23" cm="1">
        <f t="array" aca="1" ref="M123" ca="1">_FV(D123,"52 week low",TRUE)</f>
        <v>30.504999999999999</v>
      </c>
      <c r="N123" s="23" cm="1">
        <f t="array" aca="1" ref="N123" ca="1">_FV(D123,"52 week high",TRUE)</f>
        <v>44.43</v>
      </c>
      <c r="O123" s="8" cm="1">
        <f t="array" aca="1" ref="O123" ca="1">_FV(D123,"Volume")</f>
        <v>792632</v>
      </c>
      <c r="P123" s="7" cm="1">
        <f t="array" aca="1" ref="P123" ca="1">_FV(D123,"Volume average",TRUE)</f>
        <v>534607</v>
      </c>
      <c r="Q123" s="25"/>
      <c r="R123" s="24" cm="1">
        <f t="array" aca="1" ref="R123" ca="1">_FV(D123,"Market cap",TRUE)</f>
        <v>4966403616</v>
      </c>
      <c r="S123" s="25"/>
    </row>
    <row r="124" spans="1:19" x14ac:dyDescent="0.25">
      <c r="A124" t="s">
        <v>10699</v>
      </c>
      <c r="B124" t="s">
        <v>10700</v>
      </c>
      <c r="C124" s="25"/>
      <c r="D124" t="e" vm="3995">
        <v>#VALUE!</v>
      </c>
      <c r="E124" s="31" cm="1">
        <f t="array" aca="1" ref="E124" ca="1">_FV(D124,"Last trade time",TRUE)</f>
        <v>45824.836322742965</v>
      </c>
      <c r="F124" s="23" cm="1">
        <f t="array" aca="1" ref="F124" ca="1">_FV(D124,"Price")</f>
        <v>46.5</v>
      </c>
      <c r="G124" s="27" cm="1">
        <f t="array" aca="1" ref="G124" ca="1">_FV(D124,"Change (%)",TRUE)</f>
        <v>-1.0217E-2</v>
      </c>
      <c r="H124" s="26" cm="1">
        <f t="array" aca="1" ref="H124" ca="1">_FV(D124,"Change")</f>
        <v>-0.48</v>
      </c>
      <c r="I124" s="23" cm="1">
        <f t="array" aca="1" ref="I124" ca="1">_FV(D124,"Open")</f>
        <v>47.46</v>
      </c>
      <c r="J124" s="23" cm="1">
        <f t="array" aca="1" ref="J124" ca="1">_FV(D124,"Low")</f>
        <v>46.307499999999997</v>
      </c>
      <c r="K124" s="23" cm="1">
        <f t="array" aca="1" ref="K124" ca="1">_FV(D124,"High")</f>
        <v>48.08</v>
      </c>
      <c r="L124" s="23" cm="1">
        <f t="array" aca="1" ref="L124" ca="1">_FV(D124,"Previous close",TRUE)</f>
        <v>46.98</v>
      </c>
      <c r="M124" s="23" cm="1">
        <f t="array" aca="1" ref="M124" ca="1">_FV(D124,"52 week low",TRUE)</f>
        <v>42</v>
      </c>
      <c r="N124" s="23" cm="1">
        <f t="array" aca="1" ref="N124" ca="1">_FV(D124,"52 week high",TRUE)</f>
        <v>59.97</v>
      </c>
      <c r="O124" s="8" cm="1">
        <f t="array" aca="1" ref="O124" ca="1">_FV(D124,"Volume")</f>
        <v>114632</v>
      </c>
      <c r="P124" s="7" cm="1">
        <f t="array" aca="1" ref="P124" ca="1">_FV(D124,"Volume average",TRUE)</f>
        <v>164471</v>
      </c>
      <c r="Q124" s="25"/>
      <c r="R124" s="24" cm="1">
        <f t="array" aca="1" ref="R124" ca="1">_FV(D124,"Market cap",TRUE)</f>
        <v>1217401620</v>
      </c>
    </row>
    <row r="125" spans="1:19" x14ac:dyDescent="0.25">
      <c r="E125" s="25"/>
      <c r="F125" s="25"/>
      <c r="G125" s="25"/>
      <c r="H125" s="25"/>
      <c r="I125" s="25"/>
      <c r="J125" s="25"/>
      <c r="S125" s="25"/>
    </row>
    <row r="127" spans="1:19" x14ac:dyDescent="0.25">
      <c r="E127" s="25"/>
      <c r="F127" s="25"/>
      <c r="G127" s="25"/>
      <c r="H127" s="25"/>
      <c r="I127" s="25"/>
      <c r="J127" s="25"/>
      <c r="S127" s="25"/>
    </row>
    <row r="129" spans="5:19" x14ac:dyDescent="0.25">
      <c r="E129" s="25"/>
      <c r="F129" s="25"/>
      <c r="G129" s="25"/>
      <c r="H129" s="25"/>
      <c r="I129" s="25"/>
      <c r="J129" s="25"/>
      <c r="S129" s="25"/>
    </row>
    <row r="131" spans="5:19" x14ac:dyDescent="0.25">
      <c r="E131" s="25"/>
      <c r="F131" s="25"/>
      <c r="G131" s="25"/>
      <c r="H131" s="25"/>
      <c r="I131" s="25"/>
      <c r="J131" s="25"/>
      <c r="Q131" s="7"/>
      <c r="S131" s="25"/>
    </row>
    <row r="132" spans="5:19" x14ac:dyDescent="0.25">
      <c r="Q132" s="7"/>
      <c r="R132" s="7"/>
    </row>
    <row r="133" spans="5:19" x14ac:dyDescent="0.25">
      <c r="E133" s="25"/>
      <c r="F133" s="25"/>
      <c r="G133" s="25"/>
      <c r="H133" s="25"/>
      <c r="I133" s="25"/>
      <c r="J133" s="25"/>
      <c r="S133" s="25"/>
    </row>
    <row r="135" spans="5:19" x14ac:dyDescent="0.25">
      <c r="E135" s="25"/>
      <c r="F135" s="25"/>
      <c r="G135" s="25"/>
      <c r="H135" s="25"/>
      <c r="I135" s="25"/>
      <c r="J135" s="25"/>
      <c r="S135" s="25"/>
    </row>
    <row r="137" spans="5:19" x14ac:dyDescent="0.25">
      <c r="E137" s="25"/>
      <c r="F137" s="25"/>
      <c r="G137" s="25"/>
      <c r="H137" s="25"/>
      <c r="I137" s="25"/>
      <c r="J137" s="25"/>
      <c r="S137" s="25"/>
    </row>
    <row r="139" spans="5:19" x14ac:dyDescent="0.25">
      <c r="E139" s="25"/>
      <c r="F139" s="25"/>
      <c r="G139" s="25"/>
      <c r="H139" s="25"/>
      <c r="I139" s="25"/>
      <c r="J139" s="25"/>
      <c r="S139" s="25"/>
    </row>
    <row r="141" spans="5:19" x14ac:dyDescent="0.25">
      <c r="E141" s="25"/>
      <c r="F141" s="25"/>
      <c r="G141" s="25"/>
      <c r="H141" s="25"/>
      <c r="I141" s="25"/>
      <c r="J141" s="25"/>
    </row>
  </sheetData>
  <sortState xmlns:xlrd2="http://schemas.microsoft.com/office/spreadsheetml/2017/richdata2" ref="A5:C141">
    <sortCondition ref="A5:A141"/>
  </sortState>
  <mergeCells count="2">
    <mergeCell ref="A3:Q3"/>
    <mergeCell ref="A74:P7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CD1D4-AB96-408C-A0D6-696EBA378CA2}">
  <dimension ref="A1:R195"/>
  <sheetViews>
    <sheetView topLeftCell="A136" workbookViewId="0">
      <selection activeCell="D186" sqref="D186"/>
    </sheetView>
  </sheetViews>
  <sheetFormatPr defaultRowHeight="15" x14ac:dyDescent="0.25"/>
  <cols>
    <col min="1" max="1" width="37.140625" bestFit="1" customWidth="1"/>
    <col min="2" max="2" width="9.140625" bestFit="1" customWidth="1"/>
    <col min="3" max="3" width="22.5703125" bestFit="1" customWidth="1"/>
    <col min="4" max="4" width="50.5703125" bestFit="1" customWidth="1"/>
    <col min="5" max="5" width="13.28515625" bestFit="1" customWidth="1"/>
    <col min="6" max="6" width="10.85546875" bestFit="1" customWidth="1"/>
    <col min="7" max="7" width="6.28515625" bestFit="1" customWidth="1"/>
    <col min="8" max="8" width="5.85546875" bestFit="1" customWidth="1"/>
    <col min="12" max="14" width="10.85546875" bestFit="1" customWidth="1"/>
  </cols>
  <sheetData>
    <row r="1" spans="1:18" x14ac:dyDescent="0.25">
      <c r="A1" t="s">
        <v>0</v>
      </c>
      <c r="B1" t="s">
        <v>10078</v>
      </c>
      <c r="D1" t="s">
        <v>10078</v>
      </c>
      <c r="E1" s="29" t="s">
        <v>3</v>
      </c>
      <c r="F1" s="29" t="s">
        <v>4</v>
      </c>
      <c r="G1" s="30" t="s">
        <v>5</v>
      </c>
      <c r="H1" s="29" t="s">
        <v>6</v>
      </c>
      <c r="I1" s="29" t="s">
        <v>7</v>
      </c>
      <c r="J1" s="29" t="s">
        <v>8</v>
      </c>
      <c r="K1" s="29" t="s">
        <v>9</v>
      </c>
      <c r="L1" s="29" t="s">
        <v>10</v>
      </c>
      <c r="M1" s="29" t="s">
        <v>11</v>
      </c>
      <c r="N1" s="29" t="s">
        <v>12</v>
      </c>
      <c r="O1" s="28" t="s">
        <v>13</v>
      </c>
      <c r="P1" s="28" t="s">
        <v>14</v>
      </c>
      <c r="Q1" s="29" t="s">
        <v>18</v>
      </c>
      <c r="R1" s="28" t="s">
        <v>19</v>
      </c>
    </row>
    <row r="2" spans="1:18" x14ac:dyDescent="0.25">
      <c r="A2" t="s">
        <v>10235</v>
      </c>
      <c r="B2" t="s">
        <v>10236</v>
      </c>
      <c r="C2" t="s">
        <v>10964</v>
      </c>
      <c r="D2" t="e" vm="3996">
        <v>#VALUE!</v>
      </c>
      <c r="E2" s="31" cm="1">
        <f t="array" aca="1" ref="E2" ca="1">_FV(D2,"Last trade time",TRUE)</f>
        <v>45824.943240740744</v>
      </c>
      <c r="F2" s="23" cm="1">
        <f t="array" aca="1" ref="F2" ca="1">_FV(D2,"Price")</f>
        <v>1.5335000000000001</v>
      </c>
      <c r="G2" s="27" cm="1">
        <f t="array" aca="1" ref="G2" ca="1">_FV(D2,"Change (%)",TRUE)</f>
        <v>7.8310000000000001E-4</v>
      </c>
      <c r="H2" s="26" cm="1">
        <f t="array" aca="1" ref="H2" ca="1">_FV(D2,"Change")</f>
        <v>1.1999999999999999E-3</v>
      </c>
      <c r="I2" s="23" cm="1">
        <f t="array" aca="1" ref="I2" ca="1">_FV(D2,"Open")</f>
        <v>1.5323</v>
      </c>
      <c r="J2" s="23" cm="1">
        <f t="array" aca="1" ref="J2" ca="1">_FV(D2,"Low")</f>
        <v>1.5319</v>
      </c>
      <c r="K2" s="23" cm="1">
        <f t="array" aca="1" ref="K2" ca="1">_FV(D2,"High")</f>
        <v>1.5344</v>
      </c>
      <c r="L2" s="23" cm="1">
        <f t="array" aca="1" ref="L2" ca="1">_FV(D2,"Previous close",TRUE)</f>
        <v>1.5323</v>
      </c>
      <c r="M2" s="23" cm="1">
        <f t="array" aca="1" ref="M2" ca="1">_FV(D2,"52 week low",TRUE)</f>
        <v>1.4400999999999999</v>
      </c>
      <c r="N2" s="23" cm="1">
        <f t="array" aca="1" ref="N2" ca="1">_FV(D2,"52 week high",TRUE)</f>
        <v>1.6906000000000001</v>
      </c>
      <c r="O2" s="8" t="e" cm="1" vm="11">
        <f t="array" ref="O2">_FV(D2,"Volume")</f>
        <v>#VALUE!</v>
      </c>
      <c r="P2" s="7" t="e" cm="1" vm="12">
        <f t="array" ref="P2">_FV(D2,"Volume average",TRUE)</f>
        <v>#VALUE!</v>
      </c>
      <c r="Q2" s="25" t="e" cm="1" vm="13">
        <f t="array" ref="Q2">_FV(D2,"Expense ratio",TRUE)</f>
        <v>#VALUE!</v>
      </c>
      <c r="R2" s="24" t="e" cm="1" vm="14">
        <f t="array" ref="R2">_FV(D2,"Market cap",TRUE)</f>
        <v>#VALUE!</v>
      </c>
    </row>
    <row r="3" spans="1:18" x14ac:dyDescent="0.25">
      <c r="A3" t="s">
        <v>10176</v>
      </c>
      <c r="B3" t="s">
        <v>10237</v>
      </c>
      <c r="C3" t="s">
        <v>10964</v>
      </c>
      <c r="D3" t="e" vm="3997">
        <v>#VALUE!</v>
      </c>
      <c r="E3" s="31" cm="1">
        <f t="array" aca="1" ref="E3" ca="1">_FV(D3,"Last trade time",TRUE)</f>
        <v>45824.943310185183</v>
      </c>
      <c r="F3" s="23" cm="1">
        <f t="array" aca="1" ref="F3" ca="1">_FV(D3,"Price")</f>
        <v>0.73670000000000002</v>
      </c>
      <c r="G3" s="27" cm="1">
        <f t="array" aca="1" ref="G3" ca="1">_FV(D3,"Change (%)",TRUE)</f>
        <v>4.4269999999999997E-4</v>
      </c>
      <c r="H3" s="26" cm="1">
        <f t="array" aca="1" ref="H3" ca="1">_FV(D3,"Change")</f>
        <v>3.2600000000000001E-4</v>
      </c>
      <c r="I3" s="23" cm="1">
        <f t="array" aca="1" ref="I3" ca="1">_FV(D3,"Open")</f>
        <v>0.73619999999999997</v>
      </c>
      <c r="J3" s="23" cm="1">
        <f t="array" aca="1" ref="J3" ca="1">_FV(D3,"Low")</f>
        <v>0.73619999999999997</v>
      </c>
      <c r="K3" s="23" cm="1">
        <f t="array" aca="1" ref="K3" ca="1">_FV(D3,"High")</f>
        <v>0.7369</v>
      </c>
      <c r="L3" s="23" cm="1">
        <f t="array" aca="1" ref="L3" ca="1">_FV(D3,"Previous close",TRUE)</f>
        <v>0.73640000000000005</v>
      </c>
      <c r="M3" s="23" cm="1">
        <f t="array" aca="1" ref="M3" ca="1">_FV(D3,"52 week low",TRUE)</f>
        <v>0.73329999999999995</v>
      </c>
      <c r="N3" s="23" cm="1">
        <f t="array" aca="1" ref="N3" ca="1">_FV(D3,"52 week high",TRUE)</f>
        <v>0.82650000000000001</v>
      </c>
      <c r="O3" s="8" t="e" cm="1" vm="11">
        <f t="array" ref="O3">_FV(D3,"Volume")</f>
        <v>#VALUE!</v>
      </c>
      <c r="P3" s="7" t="e" cm="1" vm="12">
        <f t="array" ref="P3">_FV(D3,"Volume average",TRUE)</f>
        <v>#VALUE!</v>
      </c>
      <c r="Q3" s="25" t="e" cm="1" vm="13">
        <f t="array" ref="Q3">_FV(D3,"Expense ratio",TRUE)</f>
        <v>#VALUE!</v>
      </c>
      <c r="R3" s="24" t="e" cm="1" vm="14">
        <f t="array" ref="R3">_FV(D3,"Market cap",TRUE)</f>
        <v>#VALUE!</v>
      </c>
    </row>
    <row r="4" spans="1:18" x14ac:dyDescent="0.25">
      <c r="A4" t="s">
        <v>10238</v>
      </c>
      <c r="B4" t="s">
        <v>10239</v>
      </c>
      <c r="C4" t="s">
        <v>10964</v>
      </c>
      <c r="D4" t="e" vm="3998">
        <v>#VALUE!</v>
      </c>
      <c r="E4" s="31" cm="1">
        <f t="array" aca="1" ref="E4" ca="1">_FV(D4,"Last trade time",TRUE)</f>
        <v>45824.943124999998</v>
      </c>
      <c r="F4" s="23" cm="1">
        <f t="array" aca="1" ref="F4" ca="1">_FV(D4,"Price")</f>
        <v>1.3572</v>
      </c>
      <c r="G4" s="27" cm="1">
        <f t="array" aca="1" ref="G4" ca="1">_FV(D4,"Change (%)",TRUE)</f>
        <v>1.474E-4</v>
      </c>
      <c r="H4" s="26" cm="1">
        <f t="array" aca="1" ref="H4" ca="1">_FV(D4,"Change")</f>
        <v>2.0000000000000001E-4</v>
      </c>
      <c r="I4" s="23" cm="1">
        <f t="array" aca="1" ref="I4" ca="1">_FV(D4,"Open")</f>
        <v>1.3567</v>
      </c>
      <c r="J4" s="23" cm="1">
        <f t="array" aca="1" ref="J4" ca="1">_FV(D4,"Low")</f>
        <v>1.3569</v>
      </c>
      <c r="K4" s="23" cm="1">
        <f t="array" aca="1" ref="K4" ca="1">_FV(D4,"High")</f>
        <v>1.3574999999999999</v>
      </c>
      <c r="L4" s="23" cm="1">
        <f t="array" aca="1" ref="L4" ca="1">_FV(D4,"Previous close",TRUE)</f>
        <v>1.357</v>
      </c>
      <c r="M4" s="23" cm="1">
        <f t="array" aca="1" ref="M4" ca="1">_FV(D4,"52 week low",TRUE)</f>
        <v>1.3418000000000001</v>
      </c>
      <c r="N4" s="23" cm="1">
        <f t="array" aca="1" ref="N4" ca="1">_FV(D4,"52 week high",TRUE)</f>
        <v>1.4793000000000001</v>
      </c>
      <c r="O4" s="8" t="e" cm="1" vm="11">
        <f t="array" ref="O4">_FV(D4,"Volume")</f>
        <v>#VALUE!</v>
      </c>
      <c r="P4" s="7" t="e" cm="1" vm="12">
        <f t="array" ref="P4">_FV(D4,"Volume average",TRUE)</f>
        <v>#VALUE!</v>
      </c>
      <c r="Q4" s="25" t="e" cm="1" vm="13">
        <f t="array" ref="Q4">_FV(D4,"Expense ratio",TRUE)</f>
        <v>#VALUE!</v>
      </c>
      <c r="R4" s="24" t="e" cm="1" vm="14">
        <f t="array" ref="R4">_FV(D4,"Market cap",TRUE)</f>
        <v>#VALUE!</v>
      </c>
    </row>
    <row r="5" spans="1:18" x14ac:dyDescent="0.25">
      <c r="A5" t="s">
        <v>10240</v>
      </c>
      <c r="B5" t="s">
        <v>10241</v>
      </c>
      <c r="C5" t="s">
        <v>10964</v>
      </c>
      <c r="D5" t="e" vm="3999">
        <v>#VALUE!</v>
      </c>
      <c r="E5" s="31" cm="1">
        <f t="array" aca="1" ref="E5" ca="1">_FV(D5,"Last trade time",TRUE)</f>
        <v>45824.6403587963</v>
      </c>
      <c r="F5" s="23" cm="1">
        <f t="array" aca="1" ref="F5" ca="1">_FV(D5,"Price")</f>
        <v>7.1790000000000003</v>
      </c>
      <c r="G5" s="27" cm="1">
        <f t="array" aca="1" ref="G5" ca="1">_FV(D5,"Change (%)",TRUE)</f>
        <v>0</v>
      </c>
      <c r="H5" s="26" cm="1">
        <f t="array" aca="1" ref="H5" ca="1">_FV(D5,"Change")</f>
        <v>0</v>
      </c>
      <c r="I5" s="23" t="e" cm="1" vm="5">
        <f t="array" ref="I5">_FV(D5,"Open")</f>
        <v>#VALUE!</v>
      </c>
      <c r="J5" s="23" t="e" cm="1" vm="6">
        <f t="array" ref="J5">_FV(D5,"Low")</f>
        <v>#VALUE!</v>
      </c>
      <c r="K5" s="23" t="e" cm="1" vm="7">
        <f t="array" ref="K5">_FV(D5,"High")</f>
        <v>#VALUE!</v>
      </c>
      <c r="L5" s="23" cm="1">
        <f t="array" aca="1" ref="L5" ca="1">_FV(D5,"Previous close",TRUE)</f>
        <v>7.1790000000000003</v>
      </c>
      <c r="M5" s="23" cm="1">
        <f t="array" aca="1" ref="M5" ca="1">_FV(D5,"52 week low",TRUE)</f>
        <v>7.0106000000000002</v>
      </c>
      <c r="N5" s="23" cm="1">
        <f t="array" aca="1" ref="N5" ca="1">_FV(D5,"52 week high",TRUE)</f>
        <v>7.3509000000000002</v>
      </c>
      <c r="O5" s="8" t="e" cm="1" vm="11">
        <f t="array" ref="O5">_FV(D5,"Volume")</f>
        <v>#VALUE!</v>
      </c>
      <c r="P5" s="7" t="e" cm="1" vm="12">
        <f t="array" ref="P5">_FV(D5,"Volume average",TRUE)</f>
        <v>#VALUE!</v>
      </c>
      <c r="Q5" s="25" t="e" cm="1" vm="13">
        <f t="array" ref="Q5">_FV(D5,"Expense ratio",TRUE)</f>
        <v>#VALUE!</v>
      </c>
      <c r="R5" s="24" t="e" cm="1" vm="14">
        <f t="array" ref="R5">_FV(D5,"Market cap",TRUE)</f>
        <v>#VALUE!</v>
      </c>
    </row>
    <row r="6" spans="1:18" x14ac:dyDescent="0.25">
      <c r="A6" t="s">
        <v>10177</v>
      </c>
      <c r="B6" t="s">
        <v>10242</v>
      </c>
      <c r="C6" t="s">
        <v>10964</v>
      </c>
      <c r="D6" t="e" vm="4000">
        <v>#VALUE!</v>
      </c>
      <c r="E6" s="31" cm="1">
        <f t="array" aca="1" ref="E6" ca="1">_FV(D6,"Last trade time",TRUE)</f>
        <v>45824.94326388889</v>
      </c>
      <c r="F6" s="23" cm="1">
        <f t="array" aca="1" ref="F6" ca="1">_FV(D6,"Price")</f>
        <v>0.86509999999999998</v>
      </c>
      <c r="G6" s="27" cm="1">
        <f t="array" aca="1" ref="G6" ca="1">_FV(D6,"Change (%)",TRUE)</f>
        <v>3.4689999999999998E-4</v>
      </c>
      <c r="H6" s="26" cm="1">
        <f t="array" aca="1" ref="H6" ca="1">_FV(D6,"Change")</f>
        <v>2.9999999999999997E-4</v>
      </c>
      <c r="I6" s="23" cm="1">
        <f t="array" aca="1" ref="I6" ca="1">_FV(D6,"Open")</f>
        <v>0.86450000000000005</v>
      </c>
      <c r="J6" s="23" cm="1">
        <f t="array" aca="1" ref="J6" ca="1">_FV(D6,"Low")</f>
        <v>0.86450000000000005</v>
      </c>
      <c r="K6" s="23" cm="1">
        <f t="array" aca="1" ref="K6" ca="1">_FV(D6,"High")</f>
        <v>0.86539999999999995</v>
      </c>
      <c r="L6" s="23" cm="1">
        <f t="array" aca="1" ref="L6" ca="1">_FV(D6,"Previous close",TRUE)</f>
        <v>0.86480000000000001</v>
      </c>
      <c r="M6" s="23" cm="1">
        <f t="array" aca="1" ref="M6" ca="1">_FV(D6,"52 week low",TRUE)</f>
        <v>0.85960000000000003</v>
      </c>
      <c r="N6" s="23" cm="1">
        <f t="array" aca="1" ref="N6" ca="1">_FV(D6,"52 week high",TRUE)</f>
        <v>0.98240000000000005</v>
      </c>
      <c r="O6" s="8" t="e" cm="1" vm="11">
        <f t="array" ref="O6">_FV(D6,"Volume")</f>
        <v>#VALUE!</v>
      </c>
      <c r="P6" s="7" t="e" cm="1" vm="12">
        <f t="array" ref="P6">_FV(D6,"Volume average",TRUE)</f>
        <v>#VALUE!</v>
      </c>
      <c r="Q6" s="25" t="e" cm="1" vm="13">
        <f t="array" ref="Q6">_FV(D6,"Expense ratio",TRUE)</f>
        <v>#VALUE!</v>
      </c>
      <c r="R6" s="24" t="e" cm="1" vm="14">
        <f t="array" ref="R6">_FV(D6,"Market cap",TRUE)</f>
        <v>#VALUE!</v>
      </c>
    </row>
    <row r="7" spans="1:18" x14ac:dyDescent="0.25">
      <c r="A7" t="s">
        <v>10178</v>
      </c>
      <c r="B7" t="s">
        <v>10243</v>
      </c>
      <c r="C7" t="s">
        <v>10964</v>
      </c>
      <c r="D7" t="e" vm="4001">
        <v>#VALUE!</v>
      </c>
      <c r="E7" s="31" cm="1">
        <f t="array" aca="1" ref="E7" ca="1">_FV(D7,"Last trade time",TRUE)</f>
        <v>45824.943310185183</v>
      </c>
      <c r="F7" s="23" cm="1">
        <f t="array" aca="1" ref="F7" ca="1">_FV(D7,"Price")</f>
        <v>144.63999999999999</v>
      </c>
      <c r="G7" s="27" cm="1">
        <f t="array" aca="1" ref="G7" ca="1">_FV(D7,"Change (%)",TRUE)</f>
        <v>-5.5279999999999999E-4</v>
      </c>
      <c r="H7" s="26" cm="1">
        <f t="array" aca="1" ref="H7" ca="1">_FV(D7,"Change")</f>
        <v>-0.08</v>
      </c>
      <c r="I7" s="23" cm="1">
        <f t="array" aca="1" ref="I7" ca="1">_FV(D7,"Open")</f>
        <v>144.72</v>
      </c>
      <c r="J7" s="23" cm="1">
        <f t="array" aca="1" ref="J7" ca="1">_FV(D7,"Low")</f>
        <v>144.63999999999999</v>
      </c>
      <c r="K7" s="23" cm="1">
        <f t="array" aca="1" ref="K7" ca="1">_FV(D7,"High")</f>
        <v>144.81</v>
      </c>
      <c r="L7" s="23" cm="1">
        <f t="array" aca="1" ref="L7" ca="1">_FV(D7,"Previous close",TRUE)</f>
        <v>144.72</v>
      </c>
      <c r="M7" s="23" cm="1">
        <f t="array" aca="1" ref="M7" ca="1">_FV(D7,"52 week low",TRUE)</f>
        <v>139.56</v>
      </c>
      <c r="N7" s="23" cm="1">
        <f t="array" aca="1" ref="N7" ca="1">_FV(D7,"52 week high",TRUE)</f>
        <v>161.99</v>
      </c>
      <c r="O7" s="8" t="e" cm="1" vm="11">
        <f t="array" ref="O7">_FV(D7,"Volume")</f>
        <v>#VALUE!</v>
      </c>
      <c r="P7" s="7" t="e" cm="1" vm="12">
        <f t="array" ref="P7">_FV(D7,"Volume average",TRUE)</f>
        <v>#VALUE!</v>
      </c>
      <c r="Q7" s="25" t="e" cm="1" vm="13">
        <f t="array" ref="Q7">_FV(D7,"Expense ratio",TRUE)</f>
        <v>#VALUE!</v>
      </c>
      <c r="R7" s="24" t="e" cm="1" vm="14">
        <f t="array" ref="R7">_FV(D7,"Market cap",TRUE)</f>
        <v>#VALUE!</v>
      </c>
    </row>
    <row r="8" spans="1:18" x14ac:dyDescent="0.25">
      <c r="A8" t="s">
        <v>10244</v>
      </c>
      <c r="B8" t="s">
        <v>10245</v>
      </c>
      <c r="C8" t="s">
        <v>10964</v>
      </c>
      <c r="D8" t="e" vm="4002">
        <v>#VALUE!</v>
      </c>
      <c r="E8" s="31" cm="1">
        <f t="array" aca="1" ref="E8" ca="1">_FV(D8,"Last trade time",TRUE)</f>
        <v>45824.943240740744</v>
      </c>
      <c r="F8" s="23" cm="1">
        <f t="array" aca="1" ref="F8" ca="1">_FV(D8,"Price")</f>
        <v>0.81359999999999999</v>
      </c>
      <c r="G8" s="27" cm="1">
        <f t="array" aca="1" ref="G8" ca="1">_FV(D8,"Change (%)",TRUE)</f>
        <v>-3.6859999999999996E-4</v>
      </c>
      <c r="H8" s="26" cm="1">
        <f t="array" aca="1" ref="H8" ca="1">_FV(D8,"Change")</f>
        <v>-2.9999999999999997E-4</v>
      </c>
      <c r="I8" s="23" cm="1">
        <f t="array" aca="1" ref="I8" ca="1">_FV(D8,"Open")</f>
        <v>0.81389999999999996</v>
      </c>
      <c r="J8" s="23" cm="1">
        <f t="array" aca="1" ref="J8" ca="1">_FV(D8,"Low")</f>
        <v>0.81340000000000001</v>
      </c>
      <c r="K8" s="23" cm="1">
        <f t="array" aca="1" ref="K8" ca="1">_FV(D8,"High")</f>
        <v>0.81430000000000002</v>
      </c>
      <c r="L8" s="23" cm="1">
        <f t="array" aca="1" ref="L8" ca="1">_FV(D8,"Previous close",TRUE)</f>
        <v>0.81389999999999996</v>
      </c>
      <c r="M8" s="23" cm="1">
        <f t="array" aca="1" ref="M8" ca="1">_FV(D8,"52 week low",TRUE)</f>
        <v>0.80320000000000003</v>
      </c>
      <c r="N8" s="23" cm="1">
        <f t="array" aca="1" ref="N8" ca="1">_FV(D8,"52 week high",TRUE)</f>
        <v>0.92</v>
      </c>
      <c r="O8" s="8" t="e" cm="1" vm="11">
        <f t="array" ref="O8">_FV(D8,"Volume")</f>
        <v>#VALUE!</v>
      </c>
      <c r="P8" s="7" t="e" cm="1" vm="12">
        <f t="array" ref="P8">_FV(D8,"Volume average",TRUE)</f>
        <v>#VALUE!</v>
      </c>
      <c r="Q8" s="25" t="e" cm="1" vm="13">
        <f t="array" ref="Q8">_FV(D8,"Expense ratio",TRUE)</f>
        <v>#VALUE!</v>
      </c>
      <c r="R8" s="24" t="e" cm="1" vm="14">
        <f t="array" ref="R8">_FV(D8,"Market cap",TRUE)</f>
        <v>#VALUE!</v>
      </c>
    </row>
    <row r="9" spans="1:18" x14ac:dyDescent="0.25">
      <c r="A9" t="s">
        <v>10246</v>
      </c>
      <c r="B9" t="s">
        <v>10247</v>
      </c>
      <c r="C9" t="s">
        <v>10965</v>
      </c>
      <c r="D9" t="e" vm="4003">
        <v>#VALUE!</v>
      </c>
      <c r="E9" s="31" cm="1">
        <f t="array" aca="1" ref="E9" ca="1">_FV(D9,"Last trade time",TRUE)</f>
        <v>45824.862349537034</v>
      </c>
      <c r="F9" s="23" cm="1">
        <f t="array" aca="1" ref="F9" ca="1">_FV(D9,"Price")</f>
        <v>70.290000000000006</v>
      </c>
      <c r="G9" s="27" cm="1">
        <f t="array" aca="1" ref="G9" ca="1">_FV(D9,"Change (%)",TRUE)</f>
        <v>0</v>
      </c>
      <c r="H9" s="26" cm="1">
        <f t="array" aca="1" ref="H9" ca="1">_FV(D9,"Change")</f>
        <v>0</v>
      </c>
      <c r="I9" s="23"/>
      <c r="J9" s="23"/>
      <c r="K9" s="23"/>
      <c r="L9" s="23" cm="1">
        <f t="array" aca="1" ref="L9" ca="1">_FV(D9,"Previous close",TRUE)</f>
        <v>70.290000000000006</v>
      </c>
      <c r="M9" s="23" cm="1">
        <f t="array" aca="1" ref="M9" ca="1">_FV(D9,"52 week low",TRUE)</f>
        <v>65.62</v>
      </c>
      <c r="N9" s="23" cm="1">
        <f t="array" aca="1" ref="N9" ca="1">_FV(D9,"52 week high",TRUE)</f>
        <v>78.56</v>
      </c>
    </row>
    <row r="10" spans="1:18" x14ac:dyDescent="0.25">
      <c r="A10" t="s">
        <v>10248</v>
      </c>
      <c r="B10" t="s">
        <v>10249</v>
      </c>
      <c r="C10" t="s">
        <v>10965</v>
      </c>
      <c r="D10" t="e" vm="4004">
        <v>#VALUE!</v>
      </c>
      <c r="E10" s="31" cm="1">
        <f t="array" aca="1" ref="E10" ca="1">_FV(D10,"Last trade time",TRUE)</f>
        <v>45824.941342592596</v>
      </c>
      <c r="F10" s="23" cm="1">
        <f t="array" aca="1" ref="F10" ca="1">_FV(D10,"Price")</f>
        <v>84.53</v>
      </c>
      <c r="G10" s="27" cm="1">
        <f t="array" aca="1" ref="G10" ca="1">_FV(D10,"Change (%)",TRUE)</f>
        <v>3.5499999999999996E-4</v>
      </c>
      <c r="H10" s="26" cm="1">
        <f t="array" aca="1" ref="H10" ca="1">_FV(D10,"Change")</f>
        <v>0.03</v>
      </c>
      <c r="I10" s="23"/>
      <c r="J10" s="23"/>
      <c r="K10" s="23"/>
      <c r="L10" s="23" cm="1">
        <f t="array" aca="1" ref="L10" ca="1">_FV(D10,"Previous close",TRUE)</f>
        <v>84.5</v>
      </c>
      <c r="M10" s="23" cm="1">
        <f t="array" aca="1" ref="M10" ca="1">_FV(D10,"52 week low",TRUE)</f>
        <v>83.83</v>
      </c>
      <c r="N10" s="23" cm="1">
        <f t="array" aca="1" ref="N10" ca="1">_FV(D10,"52 week high",TRUE)</f>
        <v>97.03</v>
      </c>
    </row>
    <row r="11" spans="1:18" x14ac:dyDescent="0.25">
      <c r="A11" t="s">
        <v>10250</v>
      </c>
      <c r="B11" t="s">
        <v>10251</v>
      </c>
      <c r="C11" t="s">
        <v>10965</v>
      </c>
      <c r="D11" t="e" vm="4005">
        <v>#VALUE!</v>
      </c>
      <c r="E11" s="31" cm="1">
        <f t="array" aca="1" ref="E11" ca="1">_FV(D11,"Last trade time",TRUE)</f>
        <v>45824.94321759259</v>
      </c>
      <c r="F11" s="23" cm="1">
        <f t="array" aca="1" ref="F11" ca="1">_FV(D11,"Price")</f>
        <v>129.52539999999999</v>
      </c>
      <c r="G11" s="27" cm="1">
        <f t="array" aca="1" ref="G11" ca="1">_FV(D11,"Change (%)",TRUE)</f>
        <v>-1.586E-3</v>
      </c>
      <c r="H11" s="26" cm="1">
        <f t="array" aca="1" ref="H11" ca="1">_FV(D11,"Change")</f>
        <v>-0.20580000000000001</v>
      </c>
      <c r="I11" s="23"/>
      <c r="J11" s="23"/>
      <c r="K11" s="23"/>
      <c r="L11" s="23" cm="1">
        <f t="array" aca="1" ref="L11" ca="1">_FV(D11,"Previous close",TRUE)</f>
        <v>129.7312</v>
      </c>
      <c r="M11" s="23" cm="1">
        <f t="array" aca="1" ref="M11" ca="1">_FV(D11,"52 week low",TRUE)</f>
        <v>129.14599999999999</v>
      </c>
      <c r="N11" s="23" cm="1">
        <f t="array" aca="1" ref="N11" ca="1">_FV(D11,"52 week high",TRUE)</f>
        <v>136.0926</v>
      </c>
    </row>
    <row r="12" spans="1:18" x14ac:dyDescent="0.25">
      <c r="A12" t="s">
        <v>10252</v>
      </c>
      <c r="B12" t="s">
        <v>10253</v>
      </c>
      <c r="C12" t="s">
        <v>10965</v>
      </c>
      <c r="D12" t="e" vm="4006">
        <v>#VALUE!</v>
      </c>
      <c r="E12" s="31" cm="1">
        <f t="array" aca="1" ref="E12" ca="1">_FV(D12,"Last trade time",TRUE)</f>
        <v>45824.862372685187</v>
      </c>
      <c r="F12" s="23" cm="1">
        <f t="array" aca="1" ref="F12" ca="1">_FV(D12,"Price")</f>
        <v>911.95500000000004</v>
      </c>
      <c r="G12" s="27" cm="1">
        <f t="array" aca="1" ref="G12" ca="1">_FV(D12,"Change (%)",TRUE)</f>
        <v>0</v>
      </c>
      <c r="H12" s="26" cm="1">
        <f t="array" aca="1" ref="H12" ca="1">_FV(D12,"Change")</f>
        <v>0</v>
      </c>
      <c r="I12" s="23"/>
      <c r="J12" s="23"/>
      <c r="K12" s="23"/>
      <c r="L12" s="23" cm="1">
        <f t="array" aca="1" ref="L12" ca="1">_FV(D12,"Previous close",TRUE)</f>
        <v>911.95500000000004</v>
      </c>
      <c r="M12" s="23" cm="1">
        <f t="array" aca="1" ref="M12" ca="1">_FV(D12,"52 week low",TRUE)</f>
        <v>851.63099999999997</v>
      </c>
      <c r="N12" s="23" cm="1">
        <f t="array" aca="1" ref="N12" ca="1">_FV(D12,"52 week high",TRUE)</f>
        <v>955.91899999999998</v>
      </c>
    </row>
    <row r="13" spans="1:18" x14ac:dyDescent="0.25">
      <c r="A13" t="s">
        <v>10254</v>
      </c>
      <c r="B13" t="s">
        <v>10255</v>
      </c>
      <c r="C13" t="s">
        <v>10965</v>
      </c>
      <c r="D13" t="e" vm="4007">
        <v>#VALUE!</v>
      </c>
      <c r="E13" s="31" cm="1">
        <f t="array" aca="1" ref="E13" ca="1">_FV(D13,"Last trade time",TRUE)</f>
        <v>45821.749502314815</v>
      </c>
      <c r="F13" s="23" cm="1">
        <f t="array" aca="1" ref="F13" ca="1">_FV(D13,"Price")</f>
        <v>1182</v>
      </c>
      <c r="G13" s="27" cm="1">
        <f t="array" aca="1" ref="G13" ca="1">_FV(D13,"Change (%)",TRUE)</f>
        <v>0</v>
      </c>
      <c r="H13" s="26" cm="1">
        <f t="array" aca="1" ref="H13" ca="1">_FV(D13,"Change")</f>
        <v>0</v>
      </c>
      <c r="I13" s="23"/>
      <c r="J13" s="23"/>
      <c r="K13" s="23"/>
      <c r="L13" s="23" cm="1">
        <f t="array" aca="1" ref="L13" ca="1">_FV(D13,"Previous close",TRUE)</f>
        <v>1182</v>
      </c>
      <c r="M13" s="23" cm="1">
        <f t="array" aca="1" ref="M13" ca="1">_FV(D13,"52 week low",TRUE)</f>
        <v>901</v>
      </c>
      <c r="N13" s="23" cm="1">
        <f t="array" aca="1" ref="N13" ca="1">_FV(D13,"52 week high",TRUE)</f>
        <v>1205</v>
      </c>
    </row>
    <row r="14" spans="1:18" x14ac:dyDescent="0.25">
      <c r="A14" t="s">
        <v>10256</v>
      </c>
      <c r="B14" t="s">
        <v>10257</v>
      </c>
      <c r="C14" t="s">
        <v>10965</v>
      </c>
      <c r="D14" t="e" vm="4008">
        <v>#VALUE!</v>
      </c>
      <c r="E14" s="31" cm="1">
        <f t="array" aca="1" ref="E14" ca="1">_FV(D14,"Last trade time",TRUE)</f>
        <v>45824.862268518518</v>
      </c>
      <c r="F14" s="23" cm="1">
        <f t="array" aca="1" ref="F14" ca="1">_FV(D14,"Price")</f>
        <v>382.76</v>
      </c>
      <c r="G14" s="27" cm="1">
        <f t="array" aca="1" ref="G14" ca="1">_FV(D14,"Change (%)",TRUE)</f>
        <v>0</v>
      </c>
      <c r="H14" s="26" cm="1">
        <f t="array" aca="1" ref="H14" ca="1">_FV(D14,"Change")</f>
        <v>0</v>
      </c>
      <c r="I14" s="23"/>
      <c r="J14" s="23"/>
      <c r="K14" s="23"/>
      <c r="L14" s="23" cm="1">
        <f t="array" aca="1" ref="L14" ca="1">_FV(D14,"Previous close",TRUE)</f>
        <v>382.76</v>
      </c>
      <c r="M14" s="23" cm="1">
        <f t="array" aca="1" ref="M14" ca="1">_FV(D14,"52 week low",TRUE)</f>
        <v>380</v>
      </c>
      <c r="N14" s="23" cm="1">
        <f t="array" aca="1" ref="N14" ca="1">_FV(D14,"52 week high",TRUE)</f>
        <v>402.03</v>
      </c>
    </row>
    <row r="15" spans="1:18" x14ac:dyDescent="0.25">
      <c r="A15" t="s">
        <v>10258</v>
      </c>
      <c r="B15" t="s">
        <v>10259</v>
      </c>
      <c r="C15" t="s">
        <v>10965</v>
      </c>
      <c r="D15" t="e" vm="4009">
        <v>#VALUE!</v>
      </c>
      <c r="E15" s="31" cm="1">
        <f t="array" aca="1" ref="E15" ca="1">_FV(D15,"Last trade time",TRUE)</f>
        <v>45824.942384259259</v>
      </c>
      <c r="F15" s="23" cm="1">
        <f t="array" aca="1" ref="F15" ca="1">_FV(D15,"Price")</f>
        <v>1.78</v>
      </c>
      <c r="G15" s="27" cm="1">
        <f t="array" aca="1" ref="G15" ca="1">_FV(D15,"Change (%)",TRUE)</f>
        <v>0</v>
      </c>
      <c r="H15" s="26" cm="1">
        <f t="array" aca="1" ref="H15" ca="1">_FV(D15,"Change")</f>
        <v>0</v>
      </c>
      <c r="I15" s="23"/>
      <c r="J15" s="23"/>
      <c r="K15" s="23"/>
      <c r="L15" s="23" cm="1">
        <f t="array" aca="1" ref="L15" ca="1">_FV(D15,"Previous close",TRUE)</f>
        <v>1.78</v>
      </c>
      <c r="M15" s="23" cm="1">
        <f t="array" aca="1" ref="M15" ca="1">_FV(D15,"52 week low",TRUE)</f>
        <v>1.78</v>
      </c>
      <c r="N15" s="23" cm="1">
        <f t="array" aca="1" ref="N15" ca="1">_FV(D15,"52 week high",TRUE)</f>
        <v>1.79</v>
      </c>
    </row>
    <row r="16" spans="1:18" x14ac:dyDescent="0.25">
      <c r="A16" t="s">
        <v>10235</v>
      </c>
      <c r="B16" t="s">
        <v>10236</v>
      </c>
      <c r="C16" t="s">
        <v>10965</v>
      </c>
      <c r="D16" t="e" vm="3996">
        <v>#VALUE!</v>
      </c>
      <c r="E16" s="31" cm="1">
        <f t="array" aca="1" ref="E16" ca="1">_FV(D16,"Last trade time",TRUE)</f>
        <v>45824.943240740744</v>
      </c>
      <c r="F16" s="23" cm="1">
        <f t="array" aca="1" ref="F16" ca="1">_FV(D16,"Price")</f>
        <v>1.5335000000000001</v>
      </c>
      <c r="G16" s="27" cm="1">
        <f t="array" aca="1" ref="G16" ca="1">_FV(D16,"Change (%)",TRUE)</f>
        <v>7.8310000000000001E-4</v>
      </c>
      <c r="H16" s="26" cm="1">
        <f t="array" aca="1" ref="H16" ca="1">_FV(D16,"Change")</f>
        <v>1.1999999999999999E-3</v>
      </c>
      <c r="I16" s="23"/>
      <c r="J16" s="23"/>
      <c r="K16" s="23"/>
      <c r="L16" s="23" cm="1">
        <f t="array" aca="1" ref="L16" ca="1">_FV(D16,"Previous close",TRUE)</f>
        <v>1.5323</v>
      </c>
      <c r="M16" s="23" cm="1">
        <f t="array" aca="1" ref="M16" ca="1">_FV(D16,"52 week low",TRUE)</f>
        <v>1.4400999999999999</v>
      </c>
      <c r="N16" s="23" cm="1">
        <f t="array" aca="1" ref="N16" ca="1">_FV(D16,"52 week high",TRUE)</f>
        <v>1.6906000000000001</v>
      </c>
    </row>
    <row r="17" spans="1:14" x14ac:dyDescent="0.25">
      <c r="A17" t="s">
        <v>10260</v>
      </c>
      <c r="B17" t="s">
        <v>10261</v>
      </c>
      <c r="C17" t="s">
        <v>10965</v>
      </c>
      <c r="D17" t="e" vm="4010">
        <v>#VALUE!</v>
      </c>
      <c r="E17" s="31" cm="1">
        <f t="array" aca="1" ref="E17" ca="1">_FV(D17,"Last trade time",TRUE)</f>
        <v>45824.943090277775</v>
      </c>
      <c r="F17" s="23" cm="1">
        <f t="array" aca="1" ref="F17" ca="1">_FV(D17,"Price")</f>
        <v>1.6950000000000001</v>
      </c>
      <c r="G17" s="27" cm="1">
        <f t="array" aca="1" ref="G17" ca="1">_FV(D17,"Change (%)",TRUE)</f>
        <v>0</v>
      </c>
      <c r="H17" s="26" cm="1">
        <f t="array" aca="1" ref="H17" ca="1">_FV(D17,"Change")</f>
        <v>0</v>
      </c>
      <c r="I17" s="23"/>
      <c r="J17" s="23"/>
      <c r="K17" s="23"/>
      <c r="L17" s="23" cm="1">
        <f t="array" aca="1" ref="L17" ca="1">_FV(D17,"Previous close",TRUE)</f>
        <v>1.6950000000000001</v>
      </c>
      <c r="M17" s="23" cm="1">
        <f t="array" aca="1" ref="M17" ca="1">_FV(D17,"52 week low",TRUE)</f>
        <v>1.69</v>
      </c>
      <c r="N17" s="23" cm="1">
        <f t="array" aca="1" ref="N17" ca="1">_FV(D17,"52 week high",TRUE)</f>
        <v>1.6978</v>
      </c>
    </row>
    <row r="18" spans="1:14" x14ac:dyDescent="0.25">
      <c r="A18" t="s">
        <v>10262</v>
      </c>
      <c r="B18" t="s">
        <v>10263</v>
      </c>
      <c r="C18" t="s">
        <v>10965</v>
      </c>
      <c r="D18" t="e" vm="4011">
        <v>#VALUE!</v>
      </c>
      <c r="E18" s="31" cm="1">
        <f t="array" aca="1" ref="E18" ca="1">_FV(D18,"Last trade time",TRUE)</f>
        <v>40305.041666666664</v>
      </c>
      <c r="F18" s="23" cm="1">
        <f t="array" aca="1" ref="F18" ca="1">_FV(D18,"Price")</f>
        <v>1</v>
      </c>
      <c r="G18" s="27" cm="1">
        <f t="array" aca="1" ref="G18" ca="1">_FV(D18,"Change (%)",TRUE)</f>
        <v>0</v>
      </c>
      <c r="H18" s="26" cm="1">
        <f t="array" aca="1" ref="H18" ca="1">_FV(D18,"Change")</f>
        <v>0</v>
      </c>
      <c r="I18" s="23"/>
      <c r="J18" s="23"/>
      <c r="K18" s="23"/>
      <c r="L18" s="23" cm="1">
        <f t="array" aca="1" ref="L18" ca="1">_FV(D18,"Previous close",TRUE)</f>
        <v>1</v>
      </c>
      <c r="M18" s="23" t="e" cm="1" vm="9">
        <f t="array" ref="M18">_FV(D18,"52 week low",TRUE)</f>
        <v>#VALUE!</v>
      </c>
      <c r="N18" s="23" t="e" cm="1" vm="10">
        <f t="array" ref="N18">_FV(D18,"52 week high",TRUE)</f>
        <v>#VALUE!</v>
      </c>
    </row>
    <row r="19" spans="1:14" x14ac:dyDescent="0.25">
      <c r="A19" t="s">
        <v>10264</v>
      </c>
      <c r="B19" t="s">
        <v>10265</v>
      </c>
      <c r="C19" t="s">
        <v>10965</v>
      </c>
      <c r="D19" t="e" vm="4012">
        <v>#VALUE!</v>
      </c>
      <c r="E19" s="31" cm="1">
        <f t="array" aca="1" ref="E19" ca="1">_FV(D19,"Last trade time",TRUE)</f>
        <v>45824.943206018521</v>
      </c>
      <c r="F19" s="23" cm="1">
        <f t="array" aca="1" ref="F19" ca="1">_FV(D19,"Price")</f>
        <v>0.377</v>
      </c>
      <c r="G19" s="27" cm="1">
        <f t="array" aca="1" ref="G19" ca="1">_FV(D19,"Change (%)",TRUE)</f>
        <v>0</v>
      </c>
      <c r="H19" s="26" cm="1">
        <f t="array" aca="1" ref="H19" ca="1">_FV(D19,"Change")</f>
        <v>0</v>
      </c>
      <c r="I19" s="23"/>
      <c r="J19" s="23"/>
      <c r="K19" s="23"/>
      <c r="L19" s="23" cm="1">
        <f t="array" aca="1" ref="L19" ca="1">_FV(D19,"Previous close",TRUE)</f>
        <v>0.377</v>
      </c>
      <c r="M19" s="23" cm="1">
        <f t="array" aca="1" ref="M19" ca="1">_FV(D19,"52 week low",TRUE)</f>
        <v>0.376</v>
      </c>
      <c r="N19" s="23" cm="1">
        <f t="array" aca="1" ref="N19" ca="1">_FV(D19,"52 week high",TRUE)</f>
        <v>0.37740000000000001</v>
      </c>
    </row>
    <row r="20" spans="1:14" x14ac:dyDescent="0.25">
      <c r="A20" t="s">
        <v>10266</v>
      </c>
      <c r="B20" t="s">
        <v>10267</v>
      </c>
      <c r="C20" t="s">
        <v>10965</v>
      </c>
      <c r="D20" t="e" vm="4013">
        <v>#VALUE!</v>
      </c>
      <c r="E20" s="31" cm="1">
        <f t="array" aca="1" ref="E20" ca="1">_FV(D20,"Last trade time",TRUE)</f>
        <v>45824.234351851854</v>
      </c>
      <c r="F20" s="23" cm="1">
        <f t="array" aca="1" ref="F20" ca="1">_FV(D20,"Price")</f>
        <v>121.8</v>
      </c>
      <c r="G20" s="27" cm="1">
        <f t="array" aca="1" ref="G20" ca="1">_FV(D20,"Change (%)",TRUE)</f>
        <v>0</v>
      </c>
      <c r="H20" s="26" cm="1">
        <f t="array" aca="1" ref="H20" ca="1">_FV(D20,"Change")</f>
        <v>0</v>
      </c>
      <c r="I20" s="23"/>
      <c r="J20" s="23"/>
      <c r="K20" s="23"/>
      <c r="L20" s="23" cm="1">
        <f t="array" aca="1" ref="L20" ca="1">_FV(D20,"Previous close",TRUE)</f>
        <v>121.8</v>
      </c>
      <c r="M20" s="23" cm="1">
        <f t="array" aca="1" ref="M20" ca="1">_FV(D20,"52 week low",TRUE)</f>
        <v>117</v>
      </c>
      <c r="N20" s="23" cm="1">
        <f t="array" aca="1" ref="N20" ca="1">_FV(D20,"52 week high",TRUE)</f>
        <v>121.99</v>
      </c>
    </row>
    <row r="21" spans="1:14" x14ac:dyDescent="0.25">
      <c r="A21" t="s">
        <v>10268</v>
      </c>
      <c r="B21" t="s">
        <v>10269</v>
      </c>
      <c r="C21" t="s">
        <v>10965</v>
      </c>
      <c r="D21" t="e" vm="4014">
        <v>#VALUE!</v>
      </c>
      <c r="E21" s="31" cm="1">
        <f t="array" aca="1" ref="E21" ca="1">_FV(D21,"Last trade time",TRUE)</f>
        <v>45824.862233796295</v>
      </c>
      <c r="F21" s="23" cm="1">
        <f t="array" aca="1" ref="F21" ca="1">_FV(D21,"Price")</f>
        <v>1.9981</v>
      </c>
      <c r="G21" s="27" cm="1">
        <f t="array" aca="1" ref="G21" ca="1">_FV(D21,"Change (%)",TRUE)</f>
        <v>0</v>
      </c>
      <c r="H21" s="26" cm="1">
        <f t="array" aca="1" ref="H21" ca="1">_FV(D21,"Change")</f>
        <v>0</v>
      </c>
      <c r="I21" s="23"/>
      <c r="J21" s="23"/>
      <c r="K21" s="23"/>
      <c r="L21" s="23" cm="1">
        <f t="array" aca="1" ref="L21" ca="1">_FV(D21,"Previous close",TRUE)</f>
        <v>1.9981</v>
      </c>
      <c r="M21" s="23" cm="1">
        <f t="array" aca="1" ref="M21" ca="1">_FV(D21,"52 week low",TRUE)</f>
        <v>1.9970000000000001</v>
      </c>
      <c r="N21" s="23" cm="1">
        <f t="array" aca="1" ref="N21" ca="1">_FV(D21,"52 week high",TRUE)</f>
        <v>1.9981</v>
      </c>
    </row>
    <row r="22" spans="1:14" x14ac:dyDescent="0.25">
      <c r="A22" t="s">
        <v>10270</v>
      </c>
      <c r="B22" t="s">
        <v>10271</v>
      </c>
      <c r="C22" t="s">
        <v>10965</v>
      </c>
      <c r="D22" t="e" vm="4003">
        <v>#VALUE!</v>
      </c>
      <c r="E22" s="31" cm="1">
        <f t="array" aca="1" ref="E22" ca="1">_FV(D22,"Last trade time",TRUE)</f>
        <v>45824.862349537034</v>
      </c>
      <c r="F22" s="23" cm="1">
        <f t="array" aca="1" ref="F22" ca="1">_FV(D22,"Price")</f>
        <v>70.290000000000006</v>
      </c>
      <c r="G22" s="27" cm="1">
        <f t="array" aca="1" ref="G22" ca="1">_FV(D22,"Change (%)",TRUE)</f>
        <v>0</v>
      </c>
      <c r="H22" s="26" cm="1">
        <f t="array" aca="1" ref="H22" ca="1">_FV(D22,"Change")</f>
        <v>0</v>
      </c>
      <c r="I22" s="23"/>
      <c r="J22" s="23"/>
      <c r="K22" s="23"/>
      <c r="L22" s="23" cm="1">
        <f t="array" aca="1" ref="L22" ca="1">_FV(D22,"Previous close",TRUE)</f>
        <v>70.290000000000006</v>
      </c>
      <c r="M22" s="23" cm="1">
        <f t="array" aca="1" ref="M22" ca="1">_FV(D22,"52 week low",TRUE)</f>
        <v>65.62</v>
      </c>
      <c r="N22" s="23" cm="1">
        <f t="array" aca="1" ref="N22" ca="1">_FV(D22,"52 week high",TRUE)</f>
        <v>78.56</v>
      </c>
    </row>
    <row r="23" spans="1:14" x14ac:dyDescent="0.25">
      <c r="A23" t="s">
        <v>10272</v>
      </c>
      <c r="B23" t="s">
        <v>10273</v>
      </c>
      <c r="C23" t="s">
        <v>10965</v>
      </c>
      <c r="D23" t="e" vm="4015">
        <v>#VALUE!</v>
      </c>
      <c r="E23" s="31" cm="1">
        <f t="array" aca="1" ref="E23" ca="1">_FV(D23,"Last trade time",TRUE)</f>
        <v>45821.041666666664</v>
      </c>
      <c r="F23" s="23" cm="1">
        <f t="array" aca="1" ref="F23" ca="1">_FV(D23,"Price")</f>
        <v>1</v>
      </c>
      <c r="G23" s="27" cm="1">
        <f t="array" aca="1" ref="G23" ca="1">_FV(D23,"Change (%)",TRUE)</f>
        <v>0</v>
      </c>
      <c r="H23" s="26" cm="1">
        <f t="array" aca="1" ref="H23" ca="1">_FV(D23,"Change")</f>
        <v>0</v>
      </c>
      <c r="I23" s="23"/>
      <c r="J23" s="23"/>
      <c r="K23" s="23"/>
      <c r="L23" s="23" cm="1">
        <f t="array" aca="1" ref="L23" ca="1">_FV(D23,"Previous close",TRUE)</f>
        <v>1</v>
      </c>
      <c r="M23" s="23" cm="1">
        <f t="array" aca="1" ref="M23" ca="1">_FV(D23,"52 week low",TRUE)</f>
        <v>1</v>
      </c>
      <c r="N23" s="23" cm="1">
        <f t="array" aca="1" ref="N23" ca="1">_FV(D23,"52 week high",TRUE)</f>
        <v>1</v>
      </c>
    </row>
    <row r="24" spans="1:14" x14ac:dyDescent="0.25">
      <c r="A24" t="s">
        <v>10274</v>
      </c>
      <c r="B24" t="s">
        <v>10275</v>
      </c>
      <c r="C24" t="s">
        <v>10965</v>
      </c>
      <c r="D24" t="e" vm="4016">
        <v>#VALUE!</v>
      </c>
      <c r="E24" s="31" cm="1">
        <f t="array" aca="1" ref="E24" ca="1">_FV(D24,"Last trade time",TRUE)</f>
        <v>45824.479166666664</v>
      </c>
      <c r="F24" s="23" cm="1">
        <f t="array" aca="1" ref="F24" ca="1">_FV(D24,"Price")</f>
        <v>86.022000000000006</v>
      </c>
      <c r="G24" s="27" cm="1">
        <f t="array" aca="1" ref="G24" ca="1">_FV(D24,"Change (%)",TRUE)</f>
        <v>0</v>
      </c>
      <c r="H24" s="26" cm="1">
        <f t="array" aca="1" ref="H24" ca="1">_FV(D24,"Change")</f>
        <v>0</v>
      </c>
      <c r="I24" s="23"/>
      <c r="J24" s="23"/>
      <c r="K24" s="23"/>
      <c r="L24" s="23" cm="1">
        <f t="array" aca="1" ref="L24" ca="1">_FV(D24,"Previous close",TRUE)</f>
        <v>86.022000000000006</v>
      </c>
      <c r="M24" s="23" cm="1">
        <f t="array" aca="1" ref="M24" ca="1">_FV(D24,"52 week low",TRUE)</f>
        <v>83.368300000000005</v>
      </c>
      <c r="N24" s="23" cm="1">
        <f t="array" aca="1" ref="N24" ca="1">_FV(D24,"52 week high",TRUE)</f>
        <v>87.688999999999993</v>
      </c>
    </row>
    <row r="25" spans="1:14" x14ac:dyDescent="0.25">
      <c r="A25" t="s">
        <v>10276</v>
      </c>
      <c r="B25" t="s">
        <v>10277</v>
      </c>
      <c r="C25" t="s">
        <v>10965</v>
      </c>
      <c r="D25" t="e" vm="4017">
        <v>#VALUE!</v>
      </c>
      <c r="E25" s="31" cm="1">
        <f t="array" aca="1" ref="E25" ca="1">_FV(D25,"Last trade time",TRUE)</f>
        <v>45824.862326388888</v>
      </c>
      <c r="F25" s="23" cm="1">
        <f t="array" aca="1" ref="F25" ca="1">_FV(D25,"Price")</f>
        <v>6.86</v>
      </c>
      <c r="G25" s="27" cm="1">
        <f t="array" aca="1" ref="G25" ca="1">_FV(D25,"Change (%)",TRUE)</f>
        <v>0</v>
      </c>
      <c r="H25" s="26" cm="1">
        <f t="array" aca="1" ref="H25" ca="1">_FV(D25,"Change")</f>
        <v>0</v>
      </c>
      <c r="I25" s="23"/>
      <c r="J25" s="23"/>
      <c r="K25" s="23"/>
      <c r="L25" s="23" cm="1">
        <f t="array" aca="1" ref="L25" ca="1">_FV(D25,"Previous close",TRUE)</f>
        <v>6.86</v>
      </c>
      <c r="M25" s="23" cm="1">
        <f t="array" aca="1" ref="M25" ca="1">_FV(D25,"52 week low",TRUE)</f>
        <v>6.84</v>
      </c>
      <c r="N25" s="23" cm="1">
        <f t="array" aca="1" ref="N25" ca="1">_FV(D25,"52 week high",TRUE)</f>
        <v>6.87</v>
      </c>
    </row>
    <row r="26" spans="1:14" x14ac:dyDescent="0.25">
      <c r="A26" t="s">
        <v>10278</v>
      </c>
      <c r="B26" t="s">
        <v>10279</v>
      </c>
      <c r="C26" t="s">
        <v>10965</v>
      </c>
      <c r="D26" t="e" vm="4018">
        <v>#VALUE!</v>
      </c>
      <c r="E26" s="31" cm="1">
        <f t="array" aca="1" ref="E26" ca="1">_FV(D26,"Last trade time",TRUE)</f>
        <v>45824.943090277775</v>
      </c>
      <c r="F26" s="23" cm="1">
        <f t="array" aca="1" ref="F26" ca="1">_FV(D26,"Price")</f>
        <v>1.6920999999999999</v>
      </c>
      <c r="G26" s="27" cm="1">
        <f t="array" aca="1" ref="G26" ca="1">_FV(D26,"Change (%)",TRUE)</f>
        <v>4.1390000000000003E-4</v>
      </c>
      <c r="H26" s="26" cm="1">
        <f t="array" aca="1" ref="H26" ca="1">_FV(D26,"Change")</f>
        <v>6.9999999999999999E-4</v>
      </c>
      <c r="I26" s="23"/>
      <c r="J26" s="23"/>
      <c r="K26" s="23"/>
      <c r="L26" s="23" cm="1">
        <f t="array" aca="1" ref="L26" ca="1">_FV(D26,"Previous close",TRUE)</f>
        <v>1.6914</v>
      </c>
      <c r="M26" s="23" cm="1">
        <f t="array" aca="1" ref="M26" ca="1">_FV(D26,"52 week low",TRUE)</f>
        <v>1.6818</v>
      </c>
      <c r="N26" s="23" cm="1">
        <f t="array" aca="1" ref="N26" ca="1">_FV(D26,"52 week high",TRUE)</f>
        <v>1.9208000000000001</v>
      </c>
    </row>
    <row r="27" spans="1:14" x14ac:dyDescent="0.25">
      <c r="A27" t="s">
        <v>10280</v>
      </c>
      <c r="B27" t="s">
        <v>10281</v>
      </c>
      <c r="C27" t="s">
        <v>10965</v>
      </c>
      <c r="D27" t="e" vm="4019">
        <v>#VALUE!</v>
      </c>
      <c r="E27" s="31" cm="1">
        <f t="array" aca="1" ref="E27" ca="1">_FV(D27,"Last trade time",TRUE)</f>
        <v>45824.943287037036</v>
      </c>
      <c r="F27" s="23" cm="1">
        <f t="array" aca="1" ref="F27" ca="1">_FV(D27,"Price")</f>
        <v>5.4916</v>
      </c>
      <c r="G27" s="27" cm="1">
        <f t="array" aca="1" ref="G27" ca="1">_FV(D27,"Change (%)",TRUE)</f>
        <v>7.2840000000000001E-5</v>
      </c>
      <c r="H27" s="26" cm="1">
        <f t="array" aca="1" ref="H27" ca="1">_FV(D27,"Change")</f>
        <v>4.0000000000000002E-4</v>
      </c>
      <c r="I27" s="23"/>
      <c r="J27" s="23"/>
      <c r="K27" s="23"/>
      <c r="L27" s="23" cm="1">
        <f t="array" aca="1" ref="L27" ca="1">_FV(D27,"Previous close",TRUE)</f>
        <v>5.4912000000000001</v>
      </c>
      <c r="M27" s="23" cm="1">
        <f t="array" aca="1" ref="M27" ca="1">_FV(D27,"52 week low",TRUE)</f>
        <v>5.3349000000000002</v>
      </c>
      <c r="N27" s="23" cm="1">
        <f t="array" aca="1" ref="N27" ca="1">_FV(D27,"52 week high",TRUE)</f>
        <v>6.3139000000000003</v>
      </c>
    </row>
    <row r="28" spans="1:14" x14ac:dyDescent="0.25">
      <c r="A28" t="s">
        <v>10282</v>
      </c>
      <c r="B28" t="s">
        <v>10283</v>
      </c>
      <c r="C28" t="s">
        <v>10965</v>
      </c>
      <c r="D28" t="e" vm="4020">
        <v>#VALUE!</v>
      </c>
      <c r="E28" s="31" cm="1">
        <f t="array" aca="1" ref="E28" ca="1">_FV(D28,"Last trade time",TRUE)</f>
        <v>45824.777037037034</v>
      </c>
      <c r="F28" s="23" cm="1">
        <f t="array" aca="1" ref="F28" ca="1">_FV(D28,"Price")</f>
        <v>13.280200000000001</v>
      </c>
      <c r="G28" s="27" cm="1">
        <f t="array" aca="1" ref="G28" ca="1">_FV(D28,"Change (%)",TRUE)</f>
        <v>0</v>
      </c>
      <c r="H28" s="26" cm="1">
        <f t="array" aca="1" ref="H28" ca="1">_FV(D28,"Change")</f>
        <v>0</v>
      </c>
      <c r="I28" s="23"/>
      <c r="J28" s="23"/>
      <c r="K28" s="23"/>
      <c r="L28" s="23" cm="1">
        <f t="array" aca="1" ref="L28" ca="1">_FV(D28,"Previous close",TRUE)</f>
        <v>13.280200000000001</v>
      </c>
      <c r="M28" s="23" cm="1">
        <f t="array" aca="1" ref="M28" ca="1">_FV(D28,"52 week low",TRUE)</f>
        <v>12.9032</v>
      </c>
      <c r="N28" s="23" cm="1">
        <f t="array" aca="1" ref="N28" ca="1">_FV(D28,"52 week high",TRUE)</f>
        <v>14.1844</v>
      </c>
    </row>
    <row r="29" spans="1:14" x14ac:dyDescent="0.25">
      <c r="A29" t="s">
        <v>10284</v>
      </c>
      <c r="B29" t="s">
        <v>10285</v>
      </c>
      <c r="C29" t="s">
        <v>10965</v>
      </c>
      <c r="D29" t="e" vm="4019">
        <v>#VALUE!</v>
      </c>
      <c r="E29" s="31" cm="1">
        <f t="array" aca="1" ref="E29" ca="1">_FV(D29,"Last trade time",TRUE)</f>
        <v>45824.943287037036</v>
      </c>
      <c r="F29" s="23" cm="1">
        <f t="array" aca="1" ref="F29" ca="1">_FV(D29,"Price")</f>
        <v>5.4916</v>
      </c>
      <c r="G29" s="27" cm="1">
        <f t="array" aca="1" ref="G29" ca="1">_FV(D29,"Change (%)",TRUE)</f>
        <v>7.2840000000000001E-5</v>
      </c>
      <c r="H29" s="26" cm="1">
        <f t="array" aca="1" ref="H29" ca="1">_FV(D29,"Change")</f>
        <v>4.0000000000000002E-4</v>
      </c>
      <c r="I29" s="23"/>
      <c r="J29" s="23"/>
      <c r="K29" s="23"/>
      <c r="L29" s="23" cm="1">
        <f t="array" aca="1" ref="L29" ca="1">_FV(D29,"Previous close",TRUE)</f>
        <v>5.4912000000000001</v>
      </c>
      <c r="M29" s="23" cm="1">
        <f t="array" aca="1" ref="M29" ca="1">_FV(D29,"52 week low",TRUE)</f>
        <v>5.3349000000000002</v>
      </c>
      <c r="N29" s="23" cm="1">
        <f t="array" aca="1" ref="N29" ca="1">_FV(D29,"52 week high",TRUE)</f>
        <v>6.3139000000000003</v>
      </c>
    </row>
    <row r="30" spans="1:14" x14ac:dyDescent="0.25">
      <c r="A30" t="s">
        <v>10176</v>
      </c>
      <c r="B30" t="s">
        <v>10237</v>
      </c>
      <c r="C30" t="s">
        <v>10965</v>
      </c>
      <c r="D30" t="e" vm="3997">
        <v>#VALUE!</v>
      </c>
      <c r="E30" s="31" cm="1">
        <f t="array" aca="1" ref="E30" ca="1">_FV(D30,"Last trade time",TRUE)</f>
        <v>45824.943310185183</v>
      </c>
      <c r="F30" s="23" cm="1">
        <f t="array" aca="1" ref="F30" ca="1">_FV(D30,"Price")</f>
        <v>0.73670000000000002</v>
      </c>
      <c r="G30" s="27" cm="1">
        <f t="array" aca="1" ref="G30" ca="1">_FV(D30,"Change (%)",TRUE)</f>
        <v>4.4269999999999997E-4</v>
      </c>
      <c r="H30" s="26" cm="1">
        <f t="array" aca="1" ref="H30" ca="1">_FV(D30,"Change")</f>
        <v>3.2600000000000001E-4</v>
      </c>
      <c r="I30" s="23"/>
      <c r="J30" s="23"/>
      <c r="K30" s="23"/>
      <c r="L30" s="23" cm="1">
        <f t="array" aca="1" ref="L30" ca="1">_FV(D30,"Previous close",TRUE)</f>
        <v>0.73640000000000005</v>
      </c>
      <c r="M30" s="23" cm="1">
        <f t="array" aca="1" ref="M30" ca="1">_FV(D30,"52 week low",TRUE)</f>
        <v>0.73329999999999995</v>
      </c>
      <c r="N30" s="23" cm="1">
        <f t="array" aca="1" ref="N30" ca="1">_FV(D30,"52 week high",TRUE)</f>
        <v>0.82650000000000001</v>
      </c>
    </row>
    <row r="31" spans="1:14" x14ac:dyDescent="0.25">
      <c r="A31" t="s">
        <v>10286</v>
      </c>
      <c r="B31" t="s">
        <v>10287</v>
      </c>
      <c r="C31" t="s">
        <v>10965</v>
      </c>
      <c r="D31" t="e" vm="4021">
        <v>#VALUE!</v>
      </c>
      <c r="E31" s="31" cm="1">
        <f t="array" aca="1" ref="E31" ca="1">_FV(D31,"Last trade time",TRUE)</f>
        <v>45824.941145833334</v>
      </c>
      <c r="F31" s="23" cm="1">
        <f t="array" aca="1" ref="F31" ca="1">_FV(D31,"Price")</f>
        <v>1.2801</v>
      </c>
      <c r="G31" s="27" cm="1">
        <f t="array" aca="1" ref="G31" ca="1">_FV(D31,"Change (%)",TRUE)</f>
        <v>2.3439999999999998E-4</v>
      </c>
      <c r="H31" s="26" cm="1">
        <f t="array" aca="1" ref="H31" ca="1">_FV(D31,"Change")</f>
        <v>2.9999999999999997E-4</v>
      </c>
      <c r="I31" s="23"/>
      <c r="J31" s="23"/>
      <c r="K31" s="23"/>
      <c r="L31" s="23" cm="1">
        <f t="array" aca="1" ref="L31" ca="1">_FV(D31,"Previous close",TRUE)</f>
        <v>1.2798</v>
      </c>
      <c r="M31" s="23" cm="1">
        <f t="array" aca="1" ref="M31" ca="1">_FV(D31,"52 week low",TRUE)</f>
        <v>1.2759</v>
      </c>
      <c r="N31" s="23" cm="1">
        <f t="array" aca="1" ref="N31" ca="1">_FV(D31,"52 week high",TRUE)</f>
        <v>1.375</v>
      </c>
    </row>
    <row r="32" spans="1:14" x14ac:dyDescent="0.25">
      <c r="A32" t="s">
        <v>10288</v>
      </c>
      <c r="B32" t="s">
        <v>10289</v>
      </c>
      <c r="C32" t="s">
        <v>10965</v>
      </c>
      <c r="D32" t="e" vm="4022">
        <v>#VALUE!</v>
      </c>
      <c r="E32" s="31" cm="1">
        <f t="array" aca="1" ref="E32" ca="1">_FV(D32,"Last trade time",TRUE)</f>
        <v>45824.598912037036</v>
      </c>
      <c r="F32" s="23" cm="1">
        <f t="array" aca="1" ref="F32" ca="1">_FV(D32,"Price")</f>
        <v>1.6843999999999999</v>
      </c>
      <c r="G32" s="27" cm="1">
        <f t="array" aca="1" ref="G32" ca="1">_FV(D32,"Change (%)",TRUE)</f>
        <v>0</v>
      </c>
      <c r="H32" s="26" cm="1">
        <f t="array" aca="1" ref="H32" ca="1">_FV(D32,"Change")</f>
        <v>0</v>
      </c>
      <c r="I32" s="23"/>
      <c r="J32" s="23"/>
      <c r="K32" s="23"/>
      <c r="L32" s="23" cm="1">
        <f t="array" aca="1" ref="L32" ca="1">_FV(D32,"Previous close",TRUE)</f>
        <v>1.6843999999999999</v>
      </c>
      <c r="M32" s="23" cm="1">
        <f t="array" aca="1" ref="M32" ca="1">_FV(D32,"52 week low",TRUE)</f>
        <v>1.6815</v>
      </c>
      <c r="N32" s="23" cm="1">
        <f t="array" aca="1" ref="N32" ca="1">_FV(D32,"52 week high",TRUE)</f>
        <v>1.921</v>
      </c>
    </row>
    <row r="33" spans="1:14" x14ac:dyDescent="0.25">
      <c r="A33" t="s">
        <v>10290</v>
      </c>
      <c r="B33" t="s">
        <v>10291</v>
      </c>
      <c r="C33" t="s">
        <v>10965</v>
      </c>
      <c r="D33" t="e" vm="4023">
        <v>#VALUE!</v>
      </c>
      <c r="E33" s="31" cm="1">
        <f t="array" aca="1" ref="E33" ca="1">_FV(D33,"Last trade time",TRUE)</f>
        <v>45824.542754629627</v>
      </c>
      <c r="F33" s="23" cm="1">
        <f t="array" aca="1" ref="F33" ca="1">_FV(D33,"Price")</f>
        <v>2093.6999999999998</v>
      </c>
      <c r="G33" s="27" cm="1">
        <f t="array" aca="1" ref="G33" ca="1">_FV(D33,"Change (%)",TRUE)</f>
        <v>0</v>
      </c>
      <c r="H33" s="26" cm="1">
        <f t="array" aca="1" ref="H33" ca="1">_FV(D33,"Change")</f>
        <v>0</v>
      </c>
      <c r="I33" s="23"/>
      <c r="J33" s="23"/>
      <c r="K33" s="23"/>
      <c r="L33" s="23" cm="1">
        <f t="array" aca="1" ref="L33" ca="1">_FV(D33,"Previous close",TRUE)</f>
        <v>2093.6999999999998</v>
      </c>
      <c r="M33" s="23" cm="1">
        <f t="array" aca="1" ref="M33" ca="1">_FV(D33,"52 week low",TRUE)</f>
        <v>2093.6999999999998</v>
      </c>
      <c r="N33" s="23" cm="1">
        <f t="array" aca="1" ref="N33" ca="1">_FV(D33,"52 week high",TRUE)</f>
        <v>2093.6999999999998</v>
      </c>
    </row>
    <row r="34" spans="1:14" x14ac:dyDescent="0.25">
      <c r="A34" t="s">
        <v>10292</v>
      </c>
      <c r="B34" t="s">
        <v>10293</v>
      </c>
      <c r="C34" t="s">
        <v>10965</v>
      </c>
      <c r="D34" t="e" vm="4024">
        <v>#VALUE!</v>
      </c>
      <c r="E34" s="31" cm="1">
        <f t="array" aca="1" ref="E34" ca="1">_FV(D34,"Last trade time",TRUE)</f>
        <v>45824.943101851852</v>
      </c>
      <c r="F34" s="23" cm="1">
        <f t="array" aca="1" ref="F34" ca="1">_FV(D34,"Price")</f>
        <v>2940.15</v>
      </c>
      <c r="G34" s="27" cm="1">
        <f t="array" aca="1" ref="G34" ca="1">_FV(D34,"Change (%)",TRUE)</f>
        <v>0</v>
      </c>
      <c r="H34" s="26" cm="1">
        <f t="array" aca="1" ref="H34" ca="1">_FV(D34,"Change")</f>
        <v>0</v>
      </c>
      <c r="I34" s="23"/>
      <c r="J34" s="23"/>
      <c r="K34" s="23"/>
      <c r="L34" s="23" cm="1">
        <f t="array" aca="1" ref="L34" ca="1">_FV(D34,"Previous close",TRUE)</f>
        <v>2940.15</v>
      </c>
      <c r="M34" s="23" cm="1">
        <f t="array" aca="1" ref="M34" ca="1">_FV(D34,"52 week low",TRUE)</f>
        <v>2840</v>
      </c>
      <c r="N34" s="23" cm="1">
        <f t="array" aca="1" ref="N34" ca="1">_FV(D34,"52 week high",TRUE)</f>
        <v>2940.15</v>
      </c>
    </row>
    <row r="35" spans="1:14" x14ac:dyDescent="0.25">
      <c r="A35" t="s">
        <v>10294</v>
      </c>
      <c r="B35" t="s">
        <v>10295</v>
      </c>
      <c r="C35" t="s">
        <v>10965</v>
      </c>
      <c r="D35" t="e" vm="4025">
        <v>#VALUE!</v>
      </c>
      <c r="E35" s="31" cm="1">
        <f t="array" aca="1" ref="E35" ca="1">_FV(D35,"Last trade time",TRUE)</f>
        <v>45824.862326388888</v>
      </c>
      <c r="F35" s="23" cm="1">
        <f t="array" aca="1" ref="F35" ca="1">_FV(D35,"Price")</f>
        <v>3995</v>
      </c>
      <c r="G35" s="27" cm="1">
        <f t="array" aca="1" ref="G35" ca="1">_FV(D35,"Change (%)",TRUE)</f>
        <v>0</v>
      </c>
      <c r="H35" s="26" cm="1">
        <f t="array" aca="1" ref="H35" ca="1">_FV(D35,"Change")</f>
        <v>0</v>
      </c>
      <c r="I35" s="23"/>
      <c r="J35" s="23"/>
      <c r="K35" s="23"/>
      <c r="L35" s="23" cm="1">
        <f t="array" aca="1" ref="L35" ca="1">_FV(D35,"Previous close",TRUE)</f>
        <v>3995</v>
      </c>
      <c r="M35" s="23" cm="1">
        <f t="array" aca="1" ref="M35" ca="1">_FV(D35,"52 week low",TRUE)</f>
        <v>3961.12</v>
      </c>
      <c r="N35" s="23" cm="1">
        <f t="array" aca="1" ref="N35" ca="1">_FV(D35,"52 week high",TRUE)</f>
        <v>4120</v>
      </c>
    </row>
    <row r="36" spans="1:14" x14ac:dyDescent="0.25">
      <c r="A36" t="s">
        <v>10238</v>
      </c>
      <c r="B36" t="s">
        <v>10239</v>
      </c>
      <c r="C36" t="s">
        <v>10965</v>
      </c>
      <c r="D36" t="e" vm="3998">
        <v>#VALUE!</v>
      </c>
      <c r="E36" s="31" cm="1">
        <f t="array" aca="1" ref="E36" ca="1">_FV(D36,"Last trade time",TRUE)</f>
        <v>45824.943124999998</v>
      </c>
      <c r="F36" s="23" cm="1">
        <f t="array" aca="1" ref="F36" ca="1">_FV(D36,"Price")</f>
        <v>1.3572</v>
      </c>
      <c r="G36" s="27" cm="1">
        <f t="array" aca="1" ref="G36" ca="1">_FV(D36,"Change (%)",TRUE)</f>
        <v>1.474E-4</v>
      </c>
      <c r="H36" s="26" cm="1">
        <f t="array" aca="1" ref="H36" ca="1">_FV(D36,"Change")</f>
        <v>2.0000000000000001E-4</v>
      </c>
      <c r="I36" s="23"/>
      <c r="J36" s="23"/>
      <c r="K36" s="23"/>
      <c r="L36" s="23" cm="1">
        <f t="array" aca="1" ref="L36" ca="1">_FV(D36,"Previous close",TRUE)</f>
        <v>1.357</v>
      </c>
      <c r="M36" s="23" cm="1">
        <f t="array" aca="1" ref="M36" ca="1">_FV(D36,"52 week low",TRUE)</f>
        <v>1.3418000000000001</v>
      </c>
      <c r="N36" s="23" cm="1">
        <f t="array" aca="1" ref="N36" ca="1">_FV(D36,"52 week high",TRUE)</f>
        <v>1.4793000000000001</v>
      </c>
    </row>
    <row r="37" spans="1:14" x14ac:dyDescent="0.25">
      <c r="A37" t="s">
        <v>10296</v>
      </c>
      <c r="B37" t="s">
        <v>10297</v>
      </c>
      <c r="C37" t="s">
        <v>10965</v>
      </c>
      <c r="D37" t="e" vm="4026">
        <v>#VALUE!</v>
      </c>
      <c r="E37" s="31" cm="1">
        <f t="array" aca="1" ref="E37" ca="1">_FV(D37,"Last trade time",TRUE)</f>
        <v>45824.943124999998</v>
      </c>
      <c r="F37" s="23" cm="1">
        <f t="array" aca="1" ref="F37" ca="1">_FV(D37,"Price")</f>
        <v>95.4</v>
      </c>
      <c r="G37" s="27" cm="1">
        <f t="array" aca="1" ref="G37" ca="1">_FV(D37,"Change (%)",TRUE)</f>
        <v>4.1950000000000001E-4</v>
      </c>
      <c r="H37" s="26" cm="1">
        <f t="array" aca="1" ref="H37" ca="1">_FV(D37,"Change")</f>
        <v>0.04</v>
      </c>
      <c r="I37" s="23"/>
      <c r="J37" s="23"/>
      <c r="K37" s="23"/>
      <c r="L37" s="23" cm="1">
        <f t="array" aca="1" ref="L37" ca="1">_FV(D37,"Previous close",TRUE)</f>
        <v>95.36</v>
      </c>
      <c r="M37" s="23" cm="1">
        <f t="array" aca="1" ref="M37" ca="1">_FV(D37,"52 week low",TRUE)</f>
        <v>94.82</v>
      </c>
      <c r="N37" s="23" cm="1">
        <f t="array" aca="1" ref="N37" ca="1">_FV(D37,"52 week high",TRUE)</f>
        <v>108.29</v>
      </c>
    </row>
    <row r="38" spans="1:14" x14ac:dyDescent="0.25">
      <c r="A38" t="s">
        <v>10298</v>
      </c>
      <c r="B38" t="s">
        <v>10299</v>
      </c>
      <c r="C38" t="s">
        <v>10965</v>
      </c>
      <c r="D38" t="e" vm="4027">
        <v>#VALUE!</v>
      </c>
      <c r="E38" s="31" cm="1">
        <f t="array" aca="1" ref="E38" ca="1">_FV(D38,"Last trade time",TRUE)</f>
        <v>45824.941203703704</v>
      </c>
      <c r="F38" s="23" cm="1">
        <f t="array" aca="1" ref="F38" ca="1">_FV(D38,"Price")</f>
        <v>0.82750000000000001</v>
      </c>
      <c r="G38" s="27" cm="1">
        <f t="array" aca="1" ref="G38" ca="1">_FV(D38,"Change (%)",TRUE)</f>
        <v>0</v>
      </c>
      <c r="H38" s="26" cm="1">
        <f t="array" aca="1" ref="H38" ca="1">_FV(D38,"Change")</f>
        <v>0</v>
      </c>
      <c r="I38" s="23"/>
      <c r="J38" s="23"/>
      <c r="K38" s="23"/>
      <c r="L38" s="23" cm="1">
        <f t="array" aca="1" ref="L38" ca="1">_FV(D38,"Previous close",TRUE)</f>
        <v>0.82750000000000001</v>
      </c>
      <c r="M38" s="23" cm="1">
        <f t="array" aca="1" ref="M38" ca="1">_FV(D38,"52 week low",TRUE)</f>
        <v>0.82</v>
      </c>
      <c r="N38" s="23" cm="1">
        <f t="array" aca="1" ref="N38" ca="1">_FV(D38,"52 week high",TRUE)</f>
        <v>0.83</v>
      </c>
    </row>
    <row r="39" spans="1:14" x14ac:dyDescent="0.25">
      <c r="A39" t="s">
        <v>10300</v>
      </c>
      <c r="B39" t="s">
        <v>10301</v>
      </c>
      <c r="C39" t="s">
        <v>10965</v>
      </c>
      <c r="D39" t="e" vm="4028">
        <v>#VALUE!</v>
      </c>
      <c r="E39" s="31" cm="1">
        <f t="array" aca="1" ref="E39" ca="1">_FV(D39,"Last trade time",TRUE)</f>
        <v>45824.941030092596</v>
      </c>
      <c r="F39" s="23" cm="1">
        <f t="array" aca="1" ref="F39" ca="1">_FV(D39,"Price")</f>
        <v>567.58000000000004</v>
      </c>
      <c r="G39" s="27" cm="1">
        <f t="array" aca="1" ref="G39" ca="1">_FV(D39,"Change (%)",TRUE)</f>
        <v>5.9940000000000004E-4</v>
      </c>
      <c r="H39" s="26" cm="1">
        <f t="array" aca="1" ref="H39" ca="1">_FV(D39,"Change")</f>
        <v>0.34</v>
      </c>
      <c r="I39" s="23"/>
      <c r="J39" s="23"/>
      <c r="K39" s="23"/>
      <c r="L39" s="23" cm="1">
        <f t="array" aca="1" ref="L39" ca="1">_FV(D39,"Previous close",TRUE)</f>
        <v>567.24</v>
      </c>
      <c r="M39" s="23" cm="1">
        <f t="array" aca="1" ref="M39" ca="1">_FV(D39,"52 week low",TRUE)</f>
        <v>563.91999999999996</v>
      </c>
      <c r="N39" s="23" cm="1">
        <f t="array" aca="1" ref="N39" ca="1">_FV(D39,"52 week high",TRUE)</f>
        <v>644.41999999999996</v>
      </c>
    </row>
    <row r="40" spans="1:14" x14ac:dyDescent="0.25">
      <c r="A40" t="s">
        <v>10300</v>
      </c>
      <c r="B40" t="s">
        <v>10302</v>
      </c>
      <c r="C40" t="s">
        <v>10965</v>
      </c>
      <c r="D40" t="e" vm="4029">
        <v>#VALUE!</v>
      </c>
      <c r="E40" s="31" cm="1">
        <f t="array" aca="1" ref="E40" ca="1">_FV(D40,"Last trade time",TRUE)</f>
        <v>45824.862349537034</v>
      </c>
      <c r="F40" s="23" cm="1">
        <f t="array" aca="1" ref="F40" ca="1">_FV(D40,"Price")</f>
        <v>564.20000000000005</v>
      </c>
      <c r="G40" s="27" cm="1">
        <f t="array" aca="1" ref="G40" ca="1">_FV(D40,"Change (%)",TRUE)</f>
        <v>0</v>
      </c>
      <c r="H40" s="26" cm="1">
        <f t="array" aca="1" ref="H40" ca="1">_FV(D40,"Change")</f>
        <v>0</v>
      </c>
      <c r="I40" s="23"/>
      <c r="J40" s="23"/>
      <c r="K40" s="23"/>
      <c r="L40" s="23" cm="1">
        <f t="array" aca="1" ref="L40" ca="1">_FV(D40,"Previous close",TRUE)</f>
        <v>564.20000000000005</v>
      </c>
      <c r="M40" s="23" cm="1">
        <f t="array" aca="1" ref="M40" ca="1">_FV(D40,"52 week low",TRUE)</f>
        <v>564.25</v>
      </c>
      <c r="N40" s="23" cm="1">
        <f t="array" aca="1" ref="N40" ca="1">_FV(D40,"52 week high",TRUE)</f>
        <v>639</v>
      </c>
    </row>
    <row r="41" spans="1:14" x14ac:dyDescent="0.25">
      <c r="A41" t="s">
        <v>10303</v>
      </c>
      <c r="B41" t="s">
        <v>10304</v>
      </c>
      <c r="C41" t="s">
        <v>10965</v>
      </c>
      <c r="D41" t="e" vm="4030">
        <v>#VALUE!</v>
      </c>
      <c r="E41" s="31" cm="1">
        <f t="array" aca="1" ref="E41" ca="1">_FV(D41,"Last trade time",TRUE)</f>
        <v>45824.915000000001</v>
      </c>
      <c r="F41" s="23" cm="1">
        <f t="array" aca="1" ref="F41" ca="1">_FV(D41,"Price")</f>
        <v>934.75</v>
      </c>
      <c r="G41" s="27" cm="1">
        <f t="array" aca="1" ref="G41" ca="1">_FV(D41,"Change (%)",TRUE)</f>
        <v>-2.6739999999999999E-4</v>
      </c>
      <c r="H41" s="26" cm="1">
        <f t="array" aca="1" ref="H41" ca="1">_FV(D41,"Change")</f>
        <v>-0.25</v>
      </c>
      <c r="I41" s="23"/>
      <c r="J41" s="23"/>
      <c r="K41" s="23"/>
      <c r="L41" s="23" cm="1">
        <f t="array" aca="1" ref="L41" ca="1">_FV(D41,"Previous close",TRUE)</f>
        <v>935</v>
      </c>
      <c r="M41" s="23" cm="1">
        <f t="array" aca="1" ref="M41" ca="1">_FV(D41,"52 week low",TRUE)</f>
        <v>890.25</v>
      </c>
      <c r="N41" s="23" cm="1">
        <f t="array" aca="1" ref="N41" ca="1">_FV(D41,"52 week high",TRUE)</f>
        <v>1019.13</v>
      </c>
    </row>
    <row r="42" spans="1:14" x14ac:dyDescent="0.25">
      <c r="A42" t="s">
        <v>10240</v>
      </c>
      <c r="B42" t="s">
        <v>10241</v>
      </c>
      <c r="C42" t="s">
        <v>10965</v>
      </c>
      <c r="D42" t="e" vm="3999">
        <v>#VALUE!</v>
      </c>
      <c r="E42" s="31" cm="1">
        <f t="array" aca="1" ref="E42" ca="1">_FV(D42,"Last trade time",TRUE)</f>
        <v>45824.6403587963</v>
      </c>
      <c r="F42" s="23" cm="1">
        <f t="array" aca="1" ref="F42" ca="1">_FV(D42,"Price")</f>
        <v>7.1790000000000003</v>
      </c>
      <c r="G42" s="27" cm="1">
        <f t="array" aca="1" ref="G42" ca="1">_FV(D42,"Change (%)",TRUE)</f>
        <v>0</v>
      </c>
      <c r="H42" s="26" cm="1">
        <f t="array" aca="1" ref="H42" ca="1">_FV(D42,"Change")</f>
        <v>0</v>
      </c>
      <c r="I42" s="23"/>
      <c r="J42" s="23"/>
      <c r="K42" s="23"/>
      <c r="L42" s="23" cm="1">
        <f t="array" aca="1" ref="L42" ca="1">_FV(D42,"Previous close",TRUE)</f>
        <v>7.1790000000000003</v>
      </c>
      <c r="M42" s="23" cm="1">
        <f t="array" aca="1" ref="M42" ca="1">_FV(D42,"52 week low",TRUE)</f>
        <v>7.0106000000000002</v>
      </c>
      <c r="N42" s="23" cm="1">
        <f t="array" aca="1" ref="N42" ca="1">_FV(D42,"52 week high",TRUE)</f>
        <v>7.3509000000000002</v>
      </c>
    </row>
    <row r="43" spans="1:14" x14ac:dyDescent="0.25">
      <c r="A43" t="s">
        <v>10305</v>
      </c>
      <c r="B43" t="s">
        <v>10306</v>
      </c>
      <c r="C43" t="s">
        <v>10965</v>
      </c>
      <c r="D43" t="e" vm="4031">
        <v>#VALUE!</v>
      </c>
      <c r="E43" s="31" cm="1">
        <f t="array" aca="1" ref="E43" ca="1">_FV(D43,"Last trade time",TRUE)</f>
        <v>45824.894293981481</v>
      </c>
      <c r="F43" s="23" cm="1">
        <f t="array" aca="1" ref="F43" ca="1">_FV(D43,"Price")</f>
        <v>4093.5</v>
      </c>
      <c r="G43" s="27" cm="1">
        <f t="array" aca="1" ref="G43" ca="1">_FV(D43,"Change (%)",TRUE)</f>
        <v>-1.707E-3</v>
      </c>
      <c r="H43" s="26" cm="1">
        <f t="array" aca="1" ref="H43" ca="1">_FV(D43,"Change")</f>
        <v>-7</v>
      </c>
      <c r="I43" s="23"/>
      <c r="J43" s="23"/>
      <c r="K43" s="23"/>
      <c r="L43" s="23" cm="1">
        <f t="array" aca="1" ref="L43" ca="1">_FV(D43,"Previous close",TRUE)</f>
        <v>4100.5</v>
      </c>
      <c r="M43" s="23" cm="1">
        <f t="array" aca="1" ref="M43" ca="1">_FV(D43,"52 week low",TRUE)</f>
        <v>3914.88</v>
      </c>
      <c r="N43" s="23" cm="1">
        <f t="array" aca="1" ref="N43" ca="1">_FV(D43,"52 week high",TRUE)</f>
        <v>4537</v>
      </c>
    </row>
    <row r="44" spans="1:14" x14ac:dyDescent="0.25">
      <c r="A44" t="s">
        <v>10307</v>
      </c>
      <c r="B44" t="s">
        <v>10308</v>
      </c>
      <c r="C44" t="s">
        <v>10965</v>
      </c>
      <c r="D44" t="e" vm="4032">
        <v>#VALUE!</v>
      </c>
      <c r="E44" s="31" cm="1">
        <f t="array" aca="1" ref="E44" ca="1">_FV(D44,"Last trade time",TRUE)</f>
        <v>45824.862407407411</v>
      </c>
      <c r="F44" s="23" cm="1">
        <f t="array" aca="1" ref="F44" ca="1">_FV(D44,"Price")</f>
        <v>423.66</v>
      </c>
      <c r="G44" s="27" cm="1">
        <f t="array" aca="1" ref="G44" ca="1">_FV(D44,"Change (%)",TRUE)</f>
        <v>0</v>
      </c>
      <c r="H44" s="26" cm="1">
        <f t="array" aca="1" ref="H44" ca="1">_FV(D44,"Change")</f>
        <v>0</v>
      </c>
      <c r="I44" s="23"/>
      <c r="J44" s="23"/>
      <c r="K44" s="23"/>
      <c r="L44" s="23" cm="1">
        <f t="array" aca="1" ref="L44" ca="1">_FV(D44,"Previous close",TRUE)</f>
        <v>423.66</v>
      </c>
      <c r="M44" s="23" cm="1">
        <f t="array" aca="1" ref="M44" ca="1">_FV(D44,"52 week low",TRUE)</f>
        <v>423.62</v>
      </c>
      <c r="N44" s="23" cm="1">
        <f t="array" aca="1" ref="N44" ca="1">_FV(D44,"52 week high",TRUE)</f>
        <v>482.16</v>
      </c>
    </row>
    <row r="45" spans="1:14" x14ac:dyDescent="0.25">
      <c r="A45" t="s">
        <v>10309</v>
      </c>
      <c r="B45" t="s">
        <v>10310</v>
      </c>
      <c r="C45" t="s">
        <v>10965</v>
      </c>
      <c r="D45" t="e" vm="4033">
        <v>#VALUE!</v>
      </c>
      <c r="E45" s="31" cm="1">
        <f t="array" aca="1" ref="E45" ca="1">_FV(D45,"Last trade time",TRUE)</f>
        <v>45824.943113425928</v>
      </c>
      <c r="F45" s="23" cm="1">
        <f t="array" aca="1" ref="F45" ca="1">_FV(D45,"Price")</f>
        <v>2865</v>
      </c>
      <c r="G45" s="27" cm="1">
        <f t="array" aca="1" ref="G45" ca="1">_FV(D45,"Change (%)",TRUE)</f>
        <v>0</v>
      </c>
      <c r="H45" s="26" cm="1">
        <f t="array" aca="1" ref="H45" ca="1">_FV(D45,"Change")</f>
        <v>0</v>
      </c>
      <c r="I45" s="23"/>
      <c r="J45" s="23"/>
      <c r="K45" s="23"/>
      <c r="L45" s="23" cm="1">
        <f t="array" aca="1" ref="L45" ca="1">_FV(D45,"Previous close",TRUE)</f>
        <v>2865</v>
      </c>
      <c r="M45" s="23" cm="1">
        <f t="array" aca="1" ref="M45" ca="1">_FV(D45,"52 week low",TRUE)</f>
        <v>2787.2</v>
      </c>
      <c r="N45" s="23" cm="1">
        <f t="array" aca="1" ref="N45" ca="1">_FV(D45,"52 week high",TRUE)</f>
        <v>2885</v>
      </c>
    </row>
    <row r="46" spans="1:14" x14ac:dyDescent="0.25">
      <c r="A46" t="s">
        <v>10311</v>
      </c>
      <c r="B46" t="s">
        <v>10312</v>
      </c>
      <c r="C46" t="s">
        <v>10965</v>
      </c>
      <c r="D46" t="e" vm="4034">
        <v>#VALUE!</v>
      </c>
      <c r="E46" s="31" cm="1">
        <f t="array" aca="1" ref="E46" ca="1">_FV(D46,"Last trade time",TRUE)</f>
        <v>45824.943113425928</v>
      </c>
      <c r="F46" s="23" cm="1">
        <f t="array" aca="1" ref="F46" ca="1">_FV(D46,"Price")</f>
        <v>499.95800000000003</v>
      </c>
      <c r="G46" s="27" cm="1">
        <f t="array" aca="1" ref="G46" ca="1">_FV(D46,"Change (%)",TRUE)</f>
        <v>0</v>
      </c>
      <c r="H46" s="26" cm="1">
        <f t="array" aca="1" ref="H46" ca="1">_FV(D46,"Change")</f>
        <v>0</v>
      </c>
      <c r="I46" s="23"/>
      <c r="J46" s="23"/>
      <c r="K46" s="23"/>
      <c r="L46" s="23" cm="1">
        <f t="array" aca="1" ref="L46" ca="1">_FV(D46,"Previous close",TRUE)</f>
        <v>499.95800000000003</v>
      </c>
      <c r="M46" s="23" cm="1">
        <f t="array" aca="1" ref="M46" ca="1">_FV(D46,"52 week low",TRUE)</f>
        <v>495</v>
      </c>
      <c r="N46" s="23" cm="1">
        <f t="array" aca="1" ref="N46" ca="1">_FV(D46,"52 week high",TRUE)</f>
        <v>529.85</v>
      </c>
    </row>
    <row r="47" spans="1:14" x14ac:dyDescent="0.25">
      <c r="A47" t="s">
        <v>10313</v>
      </c>
      <c r="B47" t="s">
        <v>10314</v>
      </c>
      <c r="C47" t="s">
        <v>10965</v>
      </c>
      <c r="D47" t="e" vm="4035">
        <v>#VALUE!</v>
      </c>
      <c r="E47" s="31" cm="1">
        <f t="array" aca="1" ref="E47" ca="1">_FV(D47,"Last trade time",TRUE)</f>
        <v>44925.916504629633</v>
      </c>
      <c r="F47" s="23" cm="1">
        <f t="array" aca="1" ref="F47" ca="1">_FV(D47,"Price")</f>
        <v>7.0385</v>
      </c>
      <c r="G47" s="27" cm="1">
        <f t="array" aca="1" ref="G47" ca="1">_FV(D47,"Change (%)",TRUE)</f>
        <v>0</v>
      </c>
      <c r="H47" s="26" cm="1">
        <f t="array" aca="1" ref="H47" ca="1">_FV(D47,"Change")</f>
        <v>0</v>
      </c>
      <c r="I47" s="23"/>
      <c r="J47" s="23"/>
      <c r="K47" s="23"/>
      <c r="L47" s="23" cm="1">
        <f t="array" aca="1" ref="L47" ca="1">_FV(D47,"Previous close",TRUE)</f>
        <v>7.0385</v>
      </c>
      <c r="M47" s="23" cm="1">
        <f t="array" aca="1" ref="M47" ca="1">_FV(D47,"52 week low",TRUE)</f>
        <v>6.5462999999999996</v>
      </c>
      <c r="N47" s="23" cm="1">
        <f t="array" aca="1" ref="N47" ca="1">_FV(D47,"52 week high",TRUE)</f>
        <v>7.8956999999999997</v>
      </c>
    </row>
    <row r="48" spans="1:14" x14ac:dyDescent="0.25">
      <c r="A48" t="s">
        <v>10315</v>
      </c>
      <c r="B48" t="s">
        <v>10316</v>
      </c>
      <c r="C48" t="s">
        <v>10965</v>
      </c>
      <c r="D48" t="e" vm="4033">
        <v>#VALUE!</v>
      </c>
      <c r="E48" s="31" cm="1">
        <f t="array" aca="1" ref="E48" ca="1">_FV(D48,"Last trade time",TRUE)</f>
        <v>45824.943113425928</v>
      </c>
      <c r="F48" s="23" cm="1">
        <f t="array" aca="1" ref="F48" ca="1">_FV(D48,"Price")</f>
        <v>2865</v>
      </c>
      <c r="G48" s="27" cm="1">
        <f t="array" aca="1" ref="G48" ca="1">_FV(D48,"Change (%)",TRUE)</f>
        <v>0</v>
      </c>
      <c r="H48" s="26" cm="1">
        <f t="array" aca="1" ref="H48" ca="1">_FV(D48,"Change")</f>
        <v>0</v>
      </c>
      <c r="I48" s="23"/>
      <c r="J48" s="23"/>
      <c r="K48" s="23"/>
      <c r="L48" s="23" cm="1">
        <f t="array" aca="1" ref="L48" ca="1">_FV(D48,"Previous close",TRUE)</f>
        <v>2865</v>
      </c>
      <c r="M48" s="23" cm="1">
        <f t="array" aca="1" ref="M48" ca="1">_FV(D48,"52 week low",TRUE)</f>
        <v>2787.2</v>
      </c>
      <c r="N48" s="23" cm="1">
        <f t="array" aca="1" ref="N48" ca="1">_FV(D48,"52 week high",TRUE)</f>
        <v>2885</v>
      </c>
    </row>
    <row r="49" spans="1:14" x14ac:dyDescent="0.25">
      <c r="A49" t="s">
        <v>10317</v>
      </c>
      <c r="B49" t="s">
        <v>10318</v>
      </c>
      <c r="C49" t="s">
        <v>10965</v>
      </c>
      <c r="D49" t="e" vm="4036">
        <v>#VALUE!</v>
      </c>
      <c r="E49" s="31" cm="1">
        <f t="array" aca="1" ref="E49" ca="1">_FV(D49,"Last trade time",TRUE)</f>
        <v>45824.941620370373</v>
      </c>
      <c r="F49" s="23" cm="1">
        <f t="array" aca="1" ref="F49" ca="1">_FV(D49,"Price")</f>
        <v>21.442</v>
      </c>
      <c r="G49" s="27" cm="1">
        <f t="array" aca="1" ref="G49" ca="1">_FV(D49,"Change (%)",TRUE)</f>
        <v>7.9350000000000004E-4</v>
      </c>
      <c r="H49" s="26" cm="1">
        <f t="array" aca="1" ref="H49" ca="1">_FV(D49,"Change")</f>
        <v>1.7000000000000001E-2</v>
      </c>
      <c r="I49" s="23"/>
      <c r="J49" s="23"/>
      <c r="K49" s="23"/>
      <c r="L49" s="23" cm="1">
        <f t="array" aca="1" ref="L49" ca="1">_FV(D49,"Previous close",TRUE)</f>
        <v>21.425000000000001</v>
      </c>
      <c r="M49" s="23" cm="1">
        <f t="array" aca="1" ref="M49" ca="1">_FV(D49,"52 week low",TRUE)</f>
        <v>21.303999999999998</v>
      </c>
      <c r="N49" s="23" cm="1">
        <f t="array" aca="1" ref="N49" ca="1">_FV(D49,"52 week high",TRUE)</f>
        <v>24.757999999999999</v>
      </c>
    </row>
    <row r="50" spans="1:14" x14ac:dyDescent="0.25">
      <c r="A50" t="s">
        <v>10319</v>
      </c>
      <c r="B50" t="s">
        <v>10320</v>
      </c>
      <c r="C50" t="s">
        <v>10965</v>
      </c>
      <c r="D50" t="e" vm="4037">
        <v>#VALUE!</v>
      </c>
      <c r="E50" s="31" cm="1">
        <f t="array" aca="1" ref="E50" ca="1">_FV(D50,"Last trade time",TRUE)</f>
        <v>45824.940821759257</v>
      </c>
      <c r="F50" s="23" cm="1">
        <f t="array" aca="1" ref="F50" ca="1">_FV(D50,"Price")</f>
        <v>6.4539</v>
      </c>
      <c r="G50" s="27" cm="1">
        <f t="array" aca="1" ref="G50" ca="1">_FV(D50,"Change (%)",TRUE)</f>
        <v>4.8059999999999997E-4</v>
      </c>
      <c r="H50" s="26" cm="1">
        <f t="array" aca="1" ref="H50" ca="1">_FV(D50,"Change")</f>
        <v>3.0999999999999999E-3</v>
      </c>
      <c r="I50" s="23"/>
      <c r="J50" s="23"/>
      <c r="K50" s="23"/>
      <c r="L50" s="23" cm="1">
        <f t="array" aca="1" ref="L50" ca="1">_FV(D50,"Previous close",TRUE)</f>
        <v>6.4508000000000001</v>
      </c>
      <c r="M50" s="23" cm="1">
        <f t="array" aca="1" ref="M50" ca="1">_FV(D50,"52 week low",TRUE)</f>
        <v>6.4120999999999997</v>
      </c>
      <c r="N50" s="23" cm="1">
        <f t="array" aca="1" ref="N50" ca="1">_FV(D50,"52 week high",TRUE)</f>
        <v>7.3297999999999996</v>
      </c>
    </row>
    <row r="51" spans="1:14" x14ac:dyDescent="0.25">
      <c r="A51" t="s">
        <v>10321</v>
      </c>
      <c r="B51" t="s">
        <v>10322</v>
      </c>
      <c r="C51" t="s">
        <v>10965</v>
      </c>
      <c r="D51" t="e" vm="4038">
        <v>#VALUE!</v>
      </c>
      <c r="E51" s="31" cm="1">
        <f t="array" aca="1" ref="E51" ca="1">_FV(D51,"Last trade time",TRUE)</f>
        <v>45824.943113425928</v>
      </c>
      <c r="F51" s="23" cm="1">
        <f t="array" aca="1" ref="F51" ca="1">_FV(D51,"Price")</f>
        <v>177.6</v>
      </c>
      <c r="G51" s="27" cm="1">
        <f t="array" aca="1" ref="G51" ca="1">_FV(D51,"Change (%)",TRUE)</f>
        <v>0</v>
      </c>
      <c r="H51" s="26" cm="1">
        <f t="array" aca="1" ref="H51" ca="1">_FV(D51,"Change")</f>
        <v>0</v>
      </c>
      <c r="I51" s="23"/>
      <c r="J51" s="23"/>
      <c r="K51" s="23"/>
      <c r="L51" s="23" cm="1">
        <f t="array" aca="1" ref="L51" ca="1">_FV(D51,"Previous close",TRUE)</f>
        <v>177.6</v>
      </c>
      <c r="M51" s="23" cm="1">
        <f t="array" aca="1" ref="M51" ca="1">_FV(D51,"52 week low",TRUE)</f>
        <v>176.53</v>
      </c>
      <c r="N51" s="23" cm="1">
        <f t="array" aca="1" ref="N51" ca="1">_FV(D51,"52 week high",TRUE)</f>
        <v>178.2</v>
      </c>
    </row>
    <row r="52" spans="1:14" x14ac:dyDescent="0.25">
      <c r="A52" t="s">
        <v>10323</v>
      </c>
      <c r="B52" t="s">
        <v>10324</v>
      </c>
      <c r="C52" t="s">
        <v>10965</v>
      </c>
      <c r="D52" t="e" vm="4039">
        <v>#VALUE!</v>
      </c>
      <c r="E52" s="31" cm="1">
        <f t="array" aca="1" ref="E52" ca="1">_FV(D52,"Last trade time",TRUE)</f>
        <v>45824.862395833334</v>
      </c>
      <c r="F52" s="23" cm="1">
        <f t="array" aca="1" ref="F52" ca="1">_FV(D52,"Price")</f>
        <v>58.93</v>
      </c>
      <c r="G52" s="27" cm="1">
        <f t="array" aca="1" ref="G52" ca="1">_FV(D52,"Change (%)",TRUE)</f>
        <v>0</v>
      </c>
      <c r="H52" s="26" cm="1">
        <f t="array" aca="1" ref="H52" ca="1">_FV(D52,"Change")</f>
        <v>0</v>
      </c>
      <c r="I52" s="23"/>
      <c r="J52" s="23"/>
      <c r="K52" s="23"/>
      <c r="L52" s="23" cm="1">
        <f t="array" aca="1" ref="L52" ca="1">_FV(D52,"Previous close",TRUE)</f>
        <v>58.93</v>
      </c>
      <c r="M52" s="23" cm="1">
        <f t="array" aca="1" ref="M52" ca="1">_FV(D52,"52 week low",TRUE)</f>
        <v>58.4</v>
      </c>
      <c r="N52" s="23" cm="1">
        <f t="array" aca="1" ref="N52" ca="1">_FV(D52,"52 week high",TRUE)</f>
        <v>63.09</v>
      </c>
    </row>
    <row r="53" spans="1:14" x14ac:dyDescent="0.25">
      <c r="A53" t="s">
        <v>10325</v>
      </c>
      <c r="B53" t="s">
        <v>10326</v>
      </c>
      <c r="C53" t="s">
        <v>10965</v>
      </c>
      <c r="D53" t="e" vm="4040">
        <v>#VALUE!</v>
      </c>
      <c r="E53" s="31" cm="1">
        <f t="array" aca="1" ref="E53" ca="1">_FV(D53,"Last trade time",TRUE)</f>
        <v>45824.94295138889</v>
      </c>
      <c r="F53" s="23" cm="1">
        <f t="array" aca="1" ref="F53" ca="1">_FV(D53,"Price")</f>
        <v>2.69</v>
      </c>
      <c r="G53" s="27" cm="1">
        <f t="array" aca="1" ref="G53" ca="1">_FV(D53,"Change (%)",TRUE)</f>
        <v>0</v>
      </c>
      <c r="H53" s="26" cm="1">
        <f t="array" aca="1" ref="H53" ca="1">_FV(D53,"Change")</f>
        <v>0</v>
      </c>
      <c r="I53" s="23"/>
      <c r="J53" s="23"/>
      <c r="K53" s="23"/>
      <c r="L53" s="23" cm="1">
        <f t="array" aca="1" ref="L53" ca="1">_FV(D53,"Previous close",TRUE)</f>
        <v>2.69</v>
      </c>
      <c r="M53" s="23" cm="1">
        <f t="array" aca="1" ref="M53" ca="1">_FV(D53,"52 week low",TRUE)</f>
        <v>2.66</v>
      </c>
      <c r="N53" s="23" cm="1">
        <f t="array" aca="1" ref="N53" ca="1">_FV(D53,"52 week high",TRUE)</f>
        <v>2.7</v>
      </c>
    </row>
    <row r="54" spans="1:14" x14ac:dyDescent="0.25">
      <c r="A54" t="s">
        <v>10327</v>
      </c>
      <c r="B54" t="s">
        <v>10328</v>
      </c>
      <c r="C54" t="s">
        <v>10965</v>
      </c>
      <c r="D54" t="e" vm="4041">
        <v>#VALUE!</v>
      </c>
      <c r="E54" s="31" cm="1">
        <f t="array" aca="1" ref="E54" ca="1">_FV(D54,"Last trade time",TRUE)</f>
        <v>45824.594340277778</v>
      </c>
      <c r="F54" s="23" cm="1">
        <f t="array" aca="1" ref="F54" ca="1">_FV(D54,"Price")</f>
        <v>50.21</v>
      </c>
      <c r="G54" s="27" cm="1">
        <f t="array" aca="1" ref="G54" ca="1">_FV(D54,"Change (%)",TRUE)</f>
        <v>0</v>
      </c>
      <c r="H54" s="26" cm="1">
        <f t="array" aca="1" ref="H54" ca="1">_FV(D54,"Change")</f>
        <v>0</v>
      </c>
      <c r="I54" s="23"/>
      <c r="J54" s="23"/>
      <c r="K54" s="23"/>
      <c r="L54" s="23" cm="1">
        <f t="array" aca="1" ref="L54" ca="1">_FV(D54,"Previous close",TRUE)</f>
        <v>50.21</v>
      </c>
      <c r="M54" s="23" cm="1">
        <f t="array" aca="1" ref="M54" ca="1">_FV(D54,"52 week low",TRUE)</f>
        <v>47.49</v>
      </c>
      <c r="N54" s="23" cm="1">
        <f t="array" aca="1" ref="N54" ca="1">_FV(D54,"52 week high",TRUE)</f>
        <v>51.68</v>
      </c>
    </row>
    <row r="55" spans="1:14" x14ac:dyDescent="0.25">
      <c r="A55" t="s">
        <v>10329</v>
      </c>
      <c r="B55" t="s">
        <v>10330</v>
      </c>
      <c r="C55" t="s">
        <v>10965</v>
      </c>
      <c r="D55" t="e" vm="4033">
        <v>#VALUE!</v>
      </c>
      <c r="E55" s="31" cm="1">
        <f t="array" aca="1" ref="E55" ca="1">_FV(D55,"Last trade time",TRUE)</f>
        <v>45824.943113425928</v>
      </c>
      <c r="F55" s="23" cm="1">
        <f t="array" aca="1" ref="F55" ca="1">_FV(D55,"Price")</f>
        <v>2865</v>
      </c>
      <c r="G55" s="27" cm="1">
        <f t="array" aca="1" ref="G55" ca="1">_FV(D55,"Change (%)",TRUE)</f>
        <v>0</v>
      </c>
      <c r="H55" s="26" cm="1">
        <f t="array" aca="1" ref="H55" ca="1">_FV(D55,"Change")</f>
        <v>0</v>
      </c>
      <c r="I55" s="23"/>
      <c r="J55" s="23"/>
      <c r="K55" s="23"/>
      <c r="L55" s="23" cm="1">
        <f t="array" aca="1" ref="L55" ca="1">_FV(D55,"Previous close",TRUE)</f>
        <v>2865</v>
      </c>
      <c r="M55" s="23" cm="1">
        <f t="array" aca="1" ref="M55" ca="1">_FV(D55,"52 week low",TRUE)</f>
        <v>2787.2</v>
      </c>
      <c r="N55" s="23" cm="1">
        <f t="array" aca="1" ref="N55" ca="1">_FV(D55,"52 week high",TRUE)</f>
        <v>2885</v>
      </c>
    </row>
    <row r="56" spans="1:14" x14ac:dyDescent="0.25">
      <c r="A56" t="s">
        <v>10331</v>
      </c>
      <c r="B56" t="s">
        <v>10332</v>
      </c>
      <c r="C56" t="s">
        <v>10965</v>
      </c>
      <c r="D56" t="e" vm="4042">
        <v>#VALUE!</v>
      </c>
      <c r="E56" s="31" cm="1">
        <f t="array" aca="1" ref="E56" ca="1">_FV(D56,"Last trade time",TRUE)</f>
        <v>45824.862280092595</v>
      </c>
      <c r="F56" s="23" cm="1">
        <f t="array" aca="1" ref="F56" ca="1">_FV(D56,"Price")</f>
        <v>134.29220000000001</v>
      </c>
      <c r="G56" s="27" cm="1">
        <f t="array" aca="1" ref="G56" ca="1">_FV(D56,"Change (%)",TRUE)</f>
        <v>0</v>
      </c>
      <c r="H56" s="26" cm="1">
        <f t="array" aca="1" ref="H56" ca="1">_FV(D56,"Change")</f>
        <v>0</v>
      </c>
      <c r="I56" s="23"/>
      <c r="J56" s="23"/>
      <c r="K56" s="23"/>
      <c r="L56" s="23" cm="1">
        <f t="array" aca="1" ref="L56" ca="1">_FV(D56,"Previous close",TRUE)</f>
        <v>134.29220000000001</v>
      </c>
      <c r="M56" s="23" cm="1">
        <f t="array" aca="1" ref="M56" ca="1">_FV(D56,"52 week low",TRUE)</f>
        <v>57.067500000000003</v>
      </c>
      <c r="N56" s="23" cm="1">
        <f t="array" aca="1" ref="N56" ca="1">_FV(D56,"52 week high",TRUE)</f>
        <v>134.91319999999999</v>
      </c>
    </row>
    <row r="57" spans="1:14" x14ac:dyDescent="0.25">
      <c r="A57" t="s">
        <v>10177</v>
      </c>
      <c r="B57" t="s">
        <v>10242</v>
      </c>
      <c r="C57" t="s">
        <v>10965</v>
      </c>
      <c r="D57" t="e" vm="4000">
        <v>#VALUE!</v>
      </c>
      <c r="E57" s="31" cm="1">
        <f t="array" aca="1" ref="E57" ca="1">_FV(D57,"Last trade time",TRUE)</f>
        <v>45824.94326388889</v>
      </c>
      <c r="F57" s="23" cm="1">
        <f t="array" aca="1" ref="F57" ca="1">_FV(D57,"Price")</f>
        <v>0.86509999999999998</v>
      </c>
      <c r="G57" s="27" cm="1">
        <f t="array" aca="1" ref="G57" ca="1">_FV(D57,"Change (%)",TRUE)</f>
        <v>3.4689999999999998E-4</v>
      </c>
      <c r="H57" s="26" cm="1">
        <f t="array" aca="1" ref="H57" ca="1">_FV(D57,"Change")</f>
        <v>2.9999999999999997E-4</v>
      </c>
      <c r="I57" s="23"/>
      <c r="J57" s="23"/>
      <c r="K57" s="23"/>
      <c r="L57" s="23" cm="1">
        <f t="array" aca="1" ref="L57" ca="1">_FV(D57,"Previous close",TRUE)</f>
        <v>0.86480000000000001</v>
      </c>
      <c r="M57" s="23" cm="1">
        <f t="array" aca="1" ref="M57" ca="1">_FV(D57,"52 week low",TRUE)</f>
        <v>0.85960000000000003</v>
      </c>
      <c r="N57" s="23" cm="1">
        <f t="array" aca="1" ref="N57" ca="1">_FV(D57,"52 week high",TRUE)</f>
        <v>0.98240000000000005</v>
      </c>
    </row>
    <row r="58" spans="1:14" x14ac:dyDescent="0.25">
      <c r="A58" t="s">
        <v>10333</v>
      </c>
      <c r="B58" t="s">
        <v>10334</v>
      </c>
      <c r="C58" t="s">
        <v>10965</v>
      </c>
      <c r="D58" t="e" vm="4043">
        <v>#VALUE!</v>
      </c>
      <c r="E58" s="31" cm="1">
        <f t="array" aca="1" ref="E58" ca="1">_FV(D58,"Last trade time",TRUE)</f>
        <v>45824.943252314813</v>
      </c>
      <c r="F58" s="23" cm="1">
        <f t="array" aca="1" ref="F58" ca="1">_FV(D58,"Price")</f>
        <v>2.2153</v>
      </c>
      <c r="G58" s="27" cm="1">
        <f t="array" aca="1" ref="G58" ca="1">_FV(D58,"Change (%)",TRUE)</f>
        <v>4.5159999999999997E-4</v>
      </c>
      <c r="H58" s="26" cm="1">
        <f t="array" aca="1" ref="H58" ca="1">_FV(D58,"Change")</f>
        <v>1E-3</v>
      </c>
      <c r="I58" s="23"/>
      <c r="J58" s="23"/>
      <c r="K58" s="23"/>
      <c r="L58" s="23" cm="1">
        <f t="array" aca="1" ref="L58" ca="1">_FV(D58,"Previous close",TRUE)</f>
        <v>2.2143000000000002</v>
      </c>
      <c r="M58" s="23" cm="1">
        <f t="array" aca="1" ref="M58" ca="1">_FV(D58,"52 week low",TRUE)</f>
        <v>2.1368</v>
      </c>
      <c r="N58" s="23" cm="1">
        <f t="array" aca="1" ref="N58" ca="1">_FV(D58,"52 week high",TRUE)</f>
        <v>2.3763999999999998</v>
      </c>
    </row>
    <row r="59" spans="1:14" x14ac:dyDescent="0.25">
      <c r="A59" t="s">
        <v>10335</v>
      </c>
      <c r="B59" t="s">
        <v>10336</v>
      </c>
      <c r="C59" t="s">
        <v>10965</v>
      </c>
      <c r="D59" t="e" vm="4044">
        <v>#VALUE!</v>
      </c>
      <c r="E59" s="31" cm="1">
        <f t="array" aca="1" ref="E59" ca="1">_FV(D59,"Last trade time",TRUE)</f>
        <v>45824.942789351851</v>
      </c>
      <c r="F59" s="23" cm="1">
        <f t="array" aca="1" ref="F59" ca="1">_FV(D59,"Price")</f>
        <v>72.5</v>
      </c>
      <c r="G59" s="27" cm="1">
        <f t="array" aca="1" ref="G59" ca="1">_FV(D59,"Change (%)",TRUE)</f>
        <v>0</v>
      </c>
      <c r="H59" s="26" cm="1">
        <f t="array" aca="1" ref="H59" ca="1">_FV(D59,"Change")</f>
        <v>0</v>
      </c>
      <c r="I59" s="23"/>
      <c r="J59" s="23"/>
      <c r="K59" s="23"/>
      <c r="L59" s="23" cm="1">
        <f t="array" aca="1" ref="L59" ca="1">_FV(D59,"Previous close",TRUE)</f>
        <v>72.5</v>
      </c>
      <c r="M59" s="23" cm="1">
        <f t="array" aca="1" ref="M59" ca="1">_FV(D59,"52 week low",TRUE)</f>
        <v>67.45</v>
      </c>
      <c r="N59" s="23" cm="1">
        <f t="array" aca="1" ref="N59" ca="1">_FV(D59,"52 week high",TRUE)</f>
        <v>72.5</v>
      </c>
    </row>
    <row r="60" spans="1:14" x14ac:dyDescent="0.25">
      <c r="A60" t="s">
        <v>10337</v>
      </c>
      <c r="B60" t="s">
        <v>10338</v>
      </c>
      <c r="C60" t="s">
        <v>10965</v>
      </c>
      <c r="D60" t="e" vm="4045">
        <v>#VALUE!</v>
      </c>
      <c r="E60" s="31" cm="1">
        <f t="array" aca="1" ref="E60" ca="1">_FV(D60,"Last trade time",TRUE)</f>
        <v>45824.943148148152</v>
      </c>
      <c r="F60" s="23" cm="1">
        <f t="array" aca="1" ref="F60" ca="1">_FV(D60,"Price")</f>
        <v>2.698</v>
      </c>
      <c r="G60" s="27" cm="1">
        <f t="array" aca="1" ref="G60" ca="1">_FV(D60,"Change (%)",TRUE)</f>
        <v>0</v>
      </c>
      <c r="H60" s="26" cm="1">
        <f t="array" aca="1" ref="H60" ca="1">_FV(D60,"Change")</f>
        <v>0</v>
      </c>
      <c r="I60" s="23"/>
      <c r="J60" s="23"/>
      <c r="K60" s="23"/>
      <c r="L60" s="23" cm="1">
        <f t="array" aca="1" ref="L60" ca="1">_FV(D60,"Previous close",TRUE)</f>
        <v>2.698</v>
      </c>
      <c r="M60" s="23" cm="1">
        <f t="array" aca="1" ref="M60" ca="1">_FV(D60,"52 week low",TRUE)</f>
        <v>2.6549999999999998</v>
      </c>
      <c r="N60" s="23" cm="1">
        <f t="array" aca="1" ref="N60" ca="1">_FV(D60,"52 week high",TRUE)</f>
        <v>2.86</v>
      </c>
    </row>
    <row r="61" spans="1:14" x14ac:dyDescent="0.25">
      <c r="A61" t="s">
        <v>10339</v>
      </c>
      <c r="B61" t="s">
        <v>10340</v>
      </c>
      <c r="C61" t="s">
        <v>10965</v>
      </c>
      <c r="D61" t="e" vm="4046">
        <v>#VALUE!</v>
      </c>
      <c r="E61" s="31" cm="1">
        <f t="array" aca="1" ref="E61" ca="1">_FV(D61,"Last trade time",TRUE)</f>
        <v>45824.941030092596</v>
      </c>
      <c r="F61" s="23" cm="1">
        <f t="array" aca="1" ref="F61" ca="1">_FV(D61,"Price")</f>
        <v>10.199999999999999</v>
      </c>
      <c r="G61" s="27" cm="1">
        <f t="array" aca="1" ref="G61" ca="1">_FV(D61,"Change (%)",TRUE)</f>
        <v>-4.8780000000000004E-3</v>
      </c>
      <c r="H61" s="26" cm="1">
        <f t="array" aca="1" ref="H61" ca="1">_FV(D61,"Change")</f>
        <v>-0.05</v>
      </c>
      <c r="I61" s="23"/>
      <c r="J61" s="23"/>
      <c r="K61" s="23"/>
      <c r="L61" s="23" cm="1">
        <f t="array" aca="1" ref="L61" ca="1">_FV(D61,"Previous close",TRUE)</f>
        <v>10.25</v>
      </c>
      <c r="M61" s="23" cm="1">
        <f t="array" aca="1" ref="M61" ca="1">_FV(D61,"52 week low",TRUE)</f>
        <v>10</v>
      </c>
      <c r="N61" s="23" cm="1">
        <f t="array" aca="1" ref="N61" ca="1">_FV(D61,"52 week high",TRUE)</f>
        <v>16.405000000000001</v>
      </c>
    </row>
    <row r="62" spans="1:14" x14ac:dyDescent="0.25">
      <c r="A62" t="s">
        <v>10341</v>
      </c>
      <c r="B62" t="s">
        <v>10342</v>
      </c>
      <c r="C62" t="s">
        <v>10965</v>
      </c>
      <c r="D62" t="e" vm="4033">
        <v>#VALUE!</v>
      </c>
      <c r="E62" s="31" cm="1">
        <f t="array" aca="1" ref="E62" ca="1">_FV(D62,"Last trade time",TRUE)</f>
        <v>45824.943113425928</v>
      </c>
      <c r="F62" s="23" cm="1">
        <f t="array" aca="1" ref="F62" ca="1">_FV(D62,"Price")</f>
        <v>2865</v>
      </c>
      <c r="G62" s="27" cm="1">
        <f t="array" aca="1" ref="G62" ca="1">_FV(D62,"Change (%)",TRUE)</f>
        <v>0</v>
      </c>
      <c r="H62" s="26" cm="1">
        <f t="array" aca="1" ref="H62" ca="1">_FV(D62,"Change")</f>
        <v>0</v>
      </c>
      <c r="I62" s="23"/>
      <c r="J62" s="23"/>
      <c r="K62" s="23"/>
      <c r="L62" s="23" cm="1">
        <f t="array" aca="1" ref="L62" ca="1">_FV(D62,"Previous close",TRUE)</f>
        <v>2865</v>
      </c>
      <c r="M62" s="23" cm="1">
        <f t="array" aca="1" ref="M62" ca="1">_FV(D62,"52 week low",TRUE)</f>
        <v>2787.2</v>
      </c>
      <c r="N62" s="23" cm="1">
        <f t="array" aca="1" ref="N62" ca="1">_FV(D62,"52 week high",TRUE)</f>
        <v>2885</v>
      </c>
    </row>
    <row r="63" spans="1:14" x14ac:dyDescent="0.25">
      <c r="A63" t="s">
        <v>10343</v>
      </c>
      <c r="B63" t="s">
        <v>10344</v>
      </c>
      <c r="C63" t="s">
        <v>10965</v>
      </c>
      <c r="D63" t="e" vm="4047">
        <v>#VALUE!</v>
      </c>
      <c r="E63" s="31" cm="1">
        <f t="array" aca="1" ref="E63" ca="1">_FV(D63,"Last trade time",TRUE)</f>
        <v>45824.943136574075</v>
      </c>
      <c r="F63" s="23" cm="1">
        <f t="array" aca="1" ref="F63" ca="1">_FV(D63,"Price")</f>
        <v>7.67</v>
      </c>
      <c r="G63" s="27" cm="1">
        <f t="array" aca="1" ref="G63" ca="1">_FV(D63,"Change (%)",TRUE)</f>
        <v>0</v>
      </c>
      <c r="H63" s="26" cm="1">
        <f t="array" aca="1" ref="H63" ca="1">_FV(D63,"Change")</f>
        <v>0</v>
      </c>
      <c r="I63" s="23"/>
      <c r="J63" s="23"/>
      <c r="K63" s="23"/>
      <c r="L63" s="23" cm="1">
        <f t="array" aca="1" ref="L63" ca="1">_FV(D63,"Previous close",TRUE)</f>
        <v>7.67</v>
      </c>
      <c r="M63" s="23" cm="1">
        <f t="array" aca="1" ref="M63" ca="1">_FV(D63,"52 week low",TRUE)</f>
        <v>7.657</v>
      </c>
      <c r="N63" s="23" cm="1">
        <f t="array" aca="1" ref="N63" ca="1">_FV(D63,"52 week high",TRUE)</f>
        <v>7.77</v>
      </c>
    </row>
    <row r="64" spans="1:14" x14ac:dyDescent="0.25">
      <c r="A64" t="s">
        <v>10345</v>
      </c>
      <c r="B64" t="s">
        <v>10346</v>
      </c>
      <c r="C64" t="s">
        <v>10965</v>
      </c>
      <c r="D64" t="e" vm="4048">
        <v>#VALUE!</v>
      </c>
      <c r="E64" s="31" cm="1">
        <f t="array" aca="1" ref="E64" ca="1">_FV(D64,"Last trade time",TRUE)</f>
        <v>45824.940682870372</v>
      </c>
      <c r="F64" s="23" cm="1">
        <f t="array" aca="1" ref="F64" ca="1">_FV(D64,"Price")</f>
        <v>8628</v>
      </c>
      <c r="G64" s="27" cm="1">
        <f t="array" aca="1" ref="G64" ca="1">_FV(D64,"Change (%)",TRUE)</f>
        <v>0</v>
      </c>
      <c r="H64" s="26" cm="1">
        <f t="array" aca="1" ref="H64" ca="1">_FV(D64,"Change")</f>
        <v>0</v>
      </c>
      <c r="I64" s="23"/>
      <c r="J64" s="23"/>
      <c r="K64" s="23"/>
      <c r="L64" s="23" cm="1">
        <f t="array" aca="1" ref="L64" ca="1">_FV(D64,"Previous close",TRUE)</f>
        <v>8628</v>
      </c>
      <c r="M64" s="23" cm="1">
        <f t="array" aca="1" ref="M64" ca="1">_FV(D64,"52 week low",TRUE)</f>
        <v>8429</v>
      </c>
      <c r="N64" s="23" cm="1">
        <f t="array" aca="1" ref="N64" ca="1">_FV(D64,"52 week high",TRUE)</f>
        <v>8635</v>
      </c>
    </row>
    <row r="65" spans="1:14" x14ac:dyDescent="0.25">
      <c r="A65" t="s">
        <v>10347</v>
      </c>
      <c r="B65" t="s">
        <v>10348</v>
      </c>
      <c r="C65" t="s">
        <v>10965</v>
      </c>
      <c r="D65" t="e" vm="4049">
        <v>#VALUE!</v>
      </c>
      <c r="E65" s="31" cm="1">
        <f t="array" aca="1" ref="E65" ca="1">_FV(D65,"Last trade time",TRUE)</f>
        <v>45824.790023148147</v>
      </c>
      <c r="F65" s="23" cm="1">
        <f t="array" aca="1" ref="F65" ca="1">_FV(D65,"Price")</f>
        <v>207.79</v>
      </c>
      <c r="G65" s="27" cm="1">
        <f t="array" aca="1" ref="G65" ca="1">_FV(D65,"Change (%)",TRUE)</f>
        <v>0</v>
      </c>
      <c r="H65" s="26" cm="1">
        <f t="array" aca="1" ref="H65" ca="1">_FV(D65,"Change")</f>
        <v>0</v>
      </c>
      <c r="I65" s="23"/>
      <c r="J65" s="23"/>
      <c r="K65" s="23"/>
      <c r="L65" s="23" cm="1">
        <f t="array" aca="1" ref="L65" ca="1">_FV(D65,"Previous close",TRUE)</f>
        <v>207.79</v>
      </c>
      <c r="M65" s="23" cm="1">
        <f t="array" aca="1" ref="M65" ca="1">_FV(D65,"52 week low",TRUE)</f>
        <v>207.39</v>
      </c>
      <c r="N65" s="23" cm="1">
        <f t="array" aca="1" ref="N65" ca="1">_FV(D65,"52 week high",TRUE)</f>
        <v>209.69</v>
      </c>
    </row>
    <row r="66" spans="1:14" x14ac:dyDescent="0.25">
      <c r="A66" t="s">
        <v>10349</v>
      </c>
      <c r="B66" t="s">
        <v>10350</v>
      </c>
      <c r="C66" t="s">
        <v>10965</v>
      </c>
      <c r="D66" t="e" vm="4050">
        <v>#VALUE!</v>
      </c>
      <c r="E66" s="31" cm="1">
        <f t="array" aca="1" ref="E66" ca="1">_FV(D66,"Last trade time",TRUE)</f>
        <v>45824.461921296293</v>
      </c>
      <c r="F66" s="23" cm="1">
        <f t="array" aca="1" ref="F66" ca="1">_FV(D66,"Price")</f>
        <v>130.25190000000001</v>
      </c>
      <c r="G66" s="27" cm="1">
        <f t="array" aca="1" ref="G66" ca="1">_FV(D66,"Change (%)",TRUE)</f>
        <v>0</v>
      </c>
      <c r="H66" s="26" cm="1">
        <f t="array" aca="1" ref="H66" ca="1">_FV(D66,"Change")</f>
        <v>0</v>
      </c>
      <c r="I66" s="23"/>
      <c r="J66" s="23"/>
      <c r="K66" s="23"/>
      <c r="L66" s="23" cm="1">
        <f t="array" aca="1" ref="L66" ca="1">_FV(D66,"Previous close",TRUE)</f>
        <v>130.25190000000001</v>
      </c>
      <c r="M66" s="23" cm="1">
        <f t="array" aca="1" ref="M66" ca="1">_FV(D66,"52 week low",TRUE)</f>
        <v>130</v>
      </c>
      <c r="N66" s="23" cm="1">
        <f t="array" aca="1" ref="N66" ca="1">_FV(D66,"52 week high",TRUE)</f>
        <v>132.4</v>
      </c>
    </row>
    <row r="67" spans="1:14" x14ac:dyDescent="0.25">
      <c r="A67" t="s">
        <v>10351</v>
      </c>
      <c r="B67" t="s">
        <v>10352</v>
      </c>
      <c r="C67" t="s">
        <v>10965</v>
      </c>
      <c r="D67" t="e" vm="4051">
        <v>#VALUE!</v>
      </c>
      <c r="E67" s="31" cm="1">
        <f t="array" aca="1" ref="E67" ca="1">_FV(D67,"Last trade time",TRUE)</f>
        <v>45824.942418981482</v>
      </c>
      <c r="F67" s="23" cm="1">
        <f t="array" aca="1" ref="F67" ca="1">_FV(D67,"Price")</f>
        <v>25.999500000000001</v>
      </c>
      <c r="G67" s="27" cm="1">
        <f t="array" aca="1" ref="G67" ca="1">_FV(D67,"Change (%)",TRUE)</f>
        <v>0</v>
      </c>
      <c r="H67" s="26" cm="1">
        <f t="array" aca="1" ref="H67" ca="1">_FV(D67,"Change")</f>
        <v>0</v>
      </c>
      <c r="I67" s="23"/>
      <c r="J67" s="23"/>
      <c r="K67" s="23"/>
      <c r="L67" s="23" cm="1">
        <f t="array" aca="1" ref="L67" ca="1">_FV(D67,"Previous close",TRUE)</f>
        <v>25.999500000000001</v>
      </c>
      <c r="M67" s="23" cm="1">
        <f t="array" aca="1" ref="M67" ca="1">_FV(D67,"52 week low",TRUE)</f>
        <v>24.53</v>
      </c>
      <c r="N67" s="23" cm="1">
        <f t="array" aca="1" ref="N67" ca="1">_FV(D67,"52 week high",TRUE)</f>
        <v>26.0656</v>
      </c>
    </row>
    <row r="68" spans="1:14" x14ac:dyDescent="0.25">
      <c r="A68" t="s">
        <v>10353</v>
      </c>
      <c r="B68" t="s">
        <v>10354</v>
      </c>
      <c r="C68" t="s">
        <v>10965</v>
      </c>
      <c r="D68" t="e" vm="4052">
        <v>#VALUE!</v>
      </c>
      <c r="E68" s="31" cm="1">
        <f t="array" aca="1" ref="E68" ca="1">_FV(D68,"Last trade time",TRUE)</f>
        <v>45824.94295138889</v>
      </c>
      <c r="F68" s="23" cm="1">
        <f t="array" aca="1" ref="F68" ca="1">_FV(D68,"Price")</f>
        <v>7.8494999999999999</v>
      </c>
      <c r="G68" s="27" cm="1">
        <f t="array" aca="1" ref="G68" ca="1">_FV(D68,"Change (%)",TRUE)</f>
        <v>-1.274E-5</v>
      </c>
      <c r="H68" s="26" cm="1">
        <f t="array" aca="1" ref="H68" ca="1">_FV(D68,"Change")</f>
        <v>-1E-4</v>
      </c>
      <c r="I68" s="23"/>
      <c r="J68" s="23"/>
      <c r="K68" s="23"/>
      <c r="L68" s="23" cm="1">
        <f t="array" aca="1" ref="L68" ca="1">_FV(D68,"Previous close",TRUE)</f>
        <v>7.8495999999999997</v>
      </c>
      <c r="M68" s="23" cm="1">
        <f t="array" aca="1" ref="M68" ca="1">_FV(D68,"52 week low",TRUE)</f>
        <v>7.7496</v>
      </c>
      <c r="N68" s="23" cm="1">
        <f t="array" aca="1" ref="N68" ca="1">_FV(D68,"52 week high",TRUE)</f>
        <v>7.8497000000000003</v>
      </c>
    </row>
    <row r="69" spans="1:14" x14ac:dyDescent="0.25">
      <c r="A69" t="s">
        <v>10355</v>
      </c>
      <c r="B69" t="s">
        <v>10356</v>
      </c>
      <c r="C69" t="s">
        <v>10965</v>
      </c>
      <c r="D69" t="e" vm="4053">
        <v>#VALUE!</v>
      </c>
      <c r="E69" s="31" cm="1">
        <f t="array" aca="1" ref="E69" ca="1">_FV(D69,"Last trade time",TRUE)</f>
        <v>45824.943206018521</v>
      </c>
      <c r="F69" s="23" cm="1">
        <f t="array" aca="1" ref="F69" ca="1">_FV(D69,"Price")</f>
        <v>347.87</v>
      </c>
      <c r="G69" s="27" cm="1">
        <f t="array" aca="1" ref="G69" ca="1">_FV(D69,"Change (%)",TRUE)</f>
        <v>8.6250000000000009E-5</v>
      </c>
      <c r="H69" s="26" cm="1">
        <f t="array" aca="1" ref="H69" ca="1">_FV(D69,"Change")</f>
        <v>0.03</v>
      </c>
      <c r="I69" s="23"/>
      <c r="J69" s="23"/>
      <c r="K69" s="23"/>
      <c r="L69" s="23" cm="1">
        <f t="array" aca="1" ref="L69" ca="1">_FV(D69,"Previous close",TRUE)</f>
        <v>347.84</v>
      </c>
      <c r="M69" s="23" cm="1">
        <f t="array" aca="1" ref="M69" ca="1">_FV(D69,"52 week low",TRUE)</f>
        <v>344.51</v>
      </c>
      <c r="N69" s="23" cm="1">
        <f t="array" aca="1" ref="N69" ca="1">_FV(D69,"52 week high",TRUE)</f>
        <v>406.62</v>
      </c>
    </row>
    <row r="70" spans="1:14" x14ac:dyDescent="0.25">
      <c r="A70" t="s">
        <v>10357</v>
      </c>
      <c r="B70" t="s">
        <v>10358</v>
      </c>
      <c r="C70" t="s">
        <v>10965</v>
      </c>
      <c r="D70" t="e" vm="4054">
        <v>#VALUE!</v>
      </c>
      <c r="E70" s="31" cm="1">
        <f t="array" aca="1" ref="E70" ca="1">_FV(D70,"Last trade time",TRUE)</f>
        <v>45824.943182870367</v>
      </c>
      <c r="F70" s="23" cm="1">
        <f t="array" aca="1" ref="F70" ca="1">_FV(D70,"Price")</f>
        <v>124.08</v>
      </c>
      <c r="G70" s="27" cm="1">
        <f t="array" aca="1" ref="G70" ca="1">_FV(D70,"Change (%)",TRUE)</f>
        <v>2.418E-4</v>
      </c>
      <c r="H70" s="26" cm="1">
        <f t="array" aca="1" ref="H70" ca="1">_FV(D70,"Change")</f>
        <v>0.03</v>
      </c>
      <c r="I70" s="23"/>
      <c r="J70" s="23"/>
      <c r="K70" s="23"/>
      <c r="L70" s="23" cm="1">
        <f t="array" aca="1" ref="L70" ca="1">_FV(D70,"Previous close",TRUE)</f>
        <v>124.05</v>
      </c>
      <c r="M70" s="23" cm="1">
        <f t="array" aca="1" ref="M70" ca="1">_FV(D70,"52 week low",TRUE)</f>
        <v>123.58</v>
      </c>
      <c r="N70" s="23" cm="1">
        <f t="array" aca="1" ref="N70" ca="1">_FV(D70,"52 week high",TRUE)</f>
        <v>143.49</v>
      </c>
    </row>
    <row r="71" spans="1:14" x14ac:dyDescent="0.25">
      <c r="A71" t="s">
        <v>10359</v>
      </c>
      <c r="B71" t="s">
        <v>10360</v>
      </c>
      <c r="C71" t="s">
        <v>10965</v>
      </c>
      <c r="D71" t="e" vm="4055">
        <v>#VALUE!</v>
      </c>
      <c r="E71" s="31" cm="1">
        <f t="array" aca="1" ref="E71" ca="1">_FV(D71,"Last trade time",TRUE)</f>
        <v>45824.613067129627</v>
      </c>
      <c r="F71" s="23" cm="1">
        <f t="array" aca="1" ref="F71" ca="1">_FV(D71,"Price")</f>
        <v>85.817999999999998</v>
      </c>
      <c r="G71" s="27" cm="1">
        <f t="array" aca="1" ref="G71" ca="1">_FV(D71,"Change (%)",TRUE)</f>
        <v>0</v>
      </c>
      <c r="H71" s="26" cm="1">
        <f t="array" aca="1" ref="H71" ca="1">_FV(D71,"Change")</f>
        <v>0</v>
      </c>
      <c r="I71" s="23"/>
      <c r="J71" s="23"/>
      <c r="K71" s="23"/>
      <c r="L71" s="23" cm="1">
        <f t="array" aca="1" ref="L71" ca="1">_FV(D71,"Previous close",TRUE)</f>
        <v>85.817999999999998</v>
      </c>
      <c r="M71" s="23" cm="1">
        <f t="array" aca="1" ref="M71" ca="1">_FV(D71,"52 week low",TRUE)</f>
        <v>83.302999999999997</v>
      </c>
      <c r="N71" s="23" cm="1">
        <f t="array" aca="1" ref="N71" ca="1">_FV(D71,"52 week high",TRUE)</f>
        <v>87.992000000000004</v>
      </c>
    </row>
    <row r="72" spans="1:14" x14ac:dyDescent="0.25">
      <c r="A72" t="s">
        <v>10361</v>
      </c>
      <c r="B72" t="s">
        <v>10362</v>
      </c>
      <c r="C72" t="s">
        <v>10965</v>
      </c>
      <c r="D72" t="e" vm="4056">
        <v>#VALUE!</v>
      </c>
      <c r="E72" s="31" cm="1">
        <f t="array" aca="1" ref="E72" ca="1">_FV(D72,"Last trade time",TRUE)</f>
        <v>45824.329004629632</v>
      </c>
      <c r="F72" s="23" cm="1">
        <f t="array" aca="1" ref="F72" ca="1">_FV(D72,"Price")</f>
        <v>16260</v>
      </c>
      <c r="G72" s="27" cm="1">
        <f t="array" aca="1" ref="G72" ca="1">_FV(D72,"Change (%)",TRUE)</f>
        <v>0</v>
      </c>
      <c r="H72" s="26" cm="1">
        <f t="array" aca="1" ref="H72" ca="1">_FV(D72,"Change")</f>
        <v>0</v>
      </c>
      <c r="I72" s="23"/>
      <c r="J72" s="23"/>
      <c r="K72" s="23"/>
      <c r="L72" s="23" cm="1">
        <f t="array" aca="1" ref="L72" ca="1">_FV(D72,"Previous close",TRUE)</f>
        <v>16260</v>
      </c>
      <c r="M72" s="23" cm="1">
        <f t="array" aca="1" ref="M72" ca="1">_FV(D72,"52 week low",TRUE)</f>
        <v>15060</v>
      </c>
      <c r="N72" s="23" cm="1">
        <f t="array" aca="1" ref="N72" ca="1">_FV(D72,"52 week high",TRUE)</f>
        <v>16970</v>
      </c>
    </row>
    <row r="73" spans="1:14" x14ac:dyDescent="0.25">
      <c r="A73" t="s">
        <v>10363</v>
      </c>
      <c r="B73" t="s">
        <v>10364</v>
      </c>
      <c r="C73" t="s">
        <v>10965</v>
      </c>
      <c r="D73" t="e" vm="4057">
        <v>#VALUE!</v>
      </c>
      <c r="E73" s="31" cm="1">
        <f t="array" aca="1" ref="E73" ca="1">_FV(D73,"Last trade time",TRUE)</f>
        <v>45824.862222222226</v>
      </c>
      <c r="F73" s="23" cm="1">
        <f t="array" aca="1" ref="F73" ca="1">_FV(D73,"Price")</f>
        <v>42000</v>
      </c>
      <c r="G73" s="27" cm="1">
        <f t="array" aca="1" ref="G73" ca="1">_FV(D73,"Change (%)",TRUE)</f>
        <v>0</v>
      </c>
      <c r="H73" s="26" cm="1">
        <f t="array" aca="1" ref="H73" ca="1">_FV(D73,"Change")</f>
        <v>0</v>
      </c>
      <c r="I73" s="23"/>
      <c r="J73" s="23"/>
      <c r="K73" s="23"/>
      <c r="L73" s="23" cm="1">
        <f t="array" aca="1" ref="L73" ca="1">_FV(D73,"Previous close",TRUE)</f>
        <v>42000</v>
      </c>
      <c r="M73" s="23" cm="1">
        <f t="array" aca="1" ref="M73" ca="1">_FV(D73,"52 week low",TRUE)</f>
        <v>42000</v>
      </c>
      <c r="N73" s="23" cm="1">
        <f t="array" aca="1" ref="N73" ca="1">_FV(D73,"52 week high",TRUE)</f>
        <v>42025</v>
      </c>
    </row>
    <row r="74" spans="1:14" x14ac:dyDescent="0.25">
      <c r="A74" t="s">
        <v>10365</v>
      </c>
      <c r="B74" t="s">
        <v>10366</v>
      </c>
      <c r="C74" t="s">
        <v>10965</v>
      </c>
      <c r="D74" t="e" vm="4058">
        <v>#VALUE!</v>
      </c>
      <c r="E74" s="31" cm="1">
        <f t="array" aca="1" ref="E74" ca="1">_FV(D74,"Last trade time",TRUE)</f>
        <v>45824.862407407411</v>
      </c>
      <c r="F74" s="23" cm="1">
        <f t="array" aca="1" ref="F74" ca="1">_FV(D74,"Price")</f>
        <v>1309</v>
      </c>
      <c r="G74" s="27" cm="1">
        <f t="array" aca="1" ref="G74" ca="1">_FV(D74,"Change (%)",TRUE)</f>
        <v>0</v>
      </c>
      <c r="H74" s="26" cm="1">
        <f t="array" aca="1" ref="H74" ca="1">_FV(D74,"Change")</f>
        <v>0</v>
      </c>
      <c r="I74" s="23"/>
      <c r="J74" s="23"/>
      <c r="K74" s="23"/>
      <c r="L74" s="23" cm="1">
        <f t="array" aca="1" ref="L74" ca="1">_FV(D74,"Previous close",TRUE)</f>
        <v>1309</v>
      </c>
      <c r="M74" s="23" cm="1">
        <f t="array" aca="1" ref="M74" ca="1">_FV(D74,"52 week low",TRUE)</f>
        <v>1308</v>
      </c>
      <c r="N74" s="23" cm="1">
        <f t="array" aca="1" ref="N74" ca="1">_FV(D74,"52 week high",TRUE)</f>
        <v>1309</v>
      </c>
    </row>
    <row r="75" spans="1:14" x14ac:dyDescent="0.25">
      <c r="A75" t="s">
        <v>10367</v>
      </c>
      <c r="B75" t="s">
        <v>10368</v>
      </c>
      <c r="C75" t="s">
        <v>10965</v>
      </c>
      <c r="D75" t="e" vm="4059">
        <v>#VALUE!</v>
      </c>
      <c r="E75" s="31" cm="1">
        <f t="array" aca="1" ref="E75" ca="1">_FV(D75,"Last trade time",TRUE)</f>
        <v>45824.934189814812</v>
      </c>
      <c r="F75" s="23" cm="1">
        <f t="array" aca="1" ref="F75" ca="1">_FV(D75,"Price")</f>
        <v>3.4901</v>
      </c>
      <c r="G75" s="27" cm="1">
        <f t="array" aca="1" ref="G75" ca="1">_FV(D75,"Change (%)",TRUE)</f>
        <v>-8.5950000000000002E-5</v>
      </c>
      <c r="H75" s="26" cm="1">
        <f t="array" aca="1" ref="H75" ca="1">_FV(D75,"Change")</f>
        <v>-2.9999999999999997E-4</v>
      </c>
      <c r="I75" s="23"/>
      <c r="J75" s="23"/>
      <c r="K75" s="23"/>
      <c r="L75" s="23" cm="1">
        <f t="array" aca="1" ref="L75" ca="1">_FV(D75,"Previous close",TRUE)</f>
        <v>3.4904000000000002</v>
      </c>
      <c r="M75" s="23" cm="1">
        <f t="array" aca="1" ref="M75" ca="1">_FV(D75,"52 week low",TRUE)</f>
        <v>3.4651000000000001</v>
      </c>
      <c r="N75" s="23" cm="1">
        <f t="array" aca="1" ref="N75" ca="1">_FV(D75,"52 week high",TRUE)</f>
        <v>3.8532999999999999</v>
      </c>
    </row>
    <row r="76" spans="1:14" x14ac:dyDescent="0.25">
      <c r="A76" t="s">
        <v>10369</v>
      </c>
      <c r="B76" t="s">
        <v>10370</v>
      </c>
      <c r="C76" t="s">
        <v>10965</v>
      </c>
      <c r="D76" t="e" vm="4060">
        <v>#VALUE!</v>
      </c>
      <c r="E76" s="31" cm="1">
        <f t="array" aca="1" ref="E76" ca="1">_FV(D76,"Last trade time",TRUE)</f>
        <v>45824.896527777775</v>
      </c>
      <c r="F76" s="23" cm="1">
        <f t="array" aca="1" ref="F76" ca="1">_FV(D76,"Price")</f>
        <v>158.09</v>
      </c>
      <c r="G76" s="27" cm="1">
        <f t="array" aca="1" ref="G76" ca="1">_FV(D76,"Change (%)",TRUE)</f>
        <v>-1.3900000000000002E-3</v>
      </c>
      <c r="H76" s="26" cm="1">
        <f t="array" aca="1" ref="H76" ca="1">_FV(D76,"Change")</f>
        <v>-0.22</v>
      </c>
      <c r="I76" s="23"/>
      <c r="J76" s="23"/>
      <c r="K76" s="23"/>
      <c r="L76" s="23" cm="1">
        <f t="array" aca="1" ref="L76" ca="1">_FV(D76,"Previous close",TRUE)</f>
        <v>158.31</v>
      </c>
      <c r="M76" s="23" cm="1">
        <f t="array" aca="1" ref="M76" ca="1">_FV(D76,"52 week low",TRUE)</f>
        <v>154</v>
      </c>
      <c r="N76" s="23" cm="1">
        <f t="array" aca="1" ref="N76" ca="1">_FV(D76,"52 week high",TRUE)</f>
        <v>159.21</v>
      </c>
    </row>
    <row r="77" spans="1:14" x14ac:dyDescent="0.25">
      <c r="A77" t="s">
        <v>10178</v>
      </c>
      <c r="B77" t="s">
        <v>10243</v>
      </c>
      <c r="C77" t="s">
        <v>10965</v>
      </c>
      <c r="D77" t="e" vm="4001">
        <v>#VALUE!</v>
      </c>
      <c r="E77" s="31" cm="1">
        <f t="array" aca="1" ref="E77" ca="1">_FV(D77,"Last trade time",TRUE)</f>
        <v>45824.943310185183</v>
      </c>
      <c r="F77" s="23" cm="1">
        <f t="array" aca="1" ref="F77" ca="1">_FV(D77,"Price")</f>
        <v>144.63999999999999</v>
      </c>
      <c r="G77" s="27" cm="1">
        <f t="array" aca="1" ref="G77" ca="1">_FV(D77,"Change (%)",TRUE)</f>
        <v>-5.5279999999999999E-4</v>
      </c>
      <c r="H77" s="26" cm="1">
        <f t="array" aca="1" ref="H77" ca="1">_FV(D77,"Change")</f>
        <v>-0.08</v>
      </c>
      <c r="I77" s="23"/>
      <c r="J77" s="23"/>
      <c r="K77" s="23"/>
      <c r="L77" s="23" cm="1">
        <f t="array" aca="1" ref="L77" ca="1">_FV(D77,"Previous close",TRUE)</f>
        <v>144.72</v>
      </c>
      <c r="M77" s="23" cm="1">
        <f t="array" aca="1" ref="M77" ca="1">_FV(D77,"52 week low",TRUE)</f>
        <v>139.56</v>
      </c>
      <c r="N77" s="23" cm="1">
        <f t="array" aca="1" ref="N77" ca="1">_FV(D77,"52 week high",TRUE)</f>
        <v>161.99</v>
      </c>
    </row>
    <row r="78" spans="1:14" x14ac:dyDescent="0.25">
      <c r="A78" t="s">
        <v>10371</v>
      </c>
      <c r="B78" t="s">
        <v>10372</v>
      </c>
      <c r="C78" t="s">
        <v>10965</v>
      </c>
      <c r="D78" t="e" vm="4061">
        <v>#VALUE!</v>
      </c>
      <c r="E78" s="31" cm="1">
        <f t="array" aca="1" ref="E78" ca="1">_FV(D78,"Last trade time",TRUE)</f>
        <v>45824.943159722221</v>
      </c>
      <c r="F78" s="23" cm="1">
        <f t="array" aca="1" ref="F78" ca="1">_FV(D78,"Price")</f>
        <v>0.70799999999999996</v>
      </c>
      <c r="G78" s="27" cm="1">
        <f t="array" aca="1" ref="G78" ca="1">_FV(D78,"Change (%)",TRUE)</f>
        <v>0</v>
      </c>
      <c r="H78" s="26" cm="1">
        <f t="array" aca="1" ref="H78" ca="1">_FV(D78,"Change")</f>
        <v>0</v>
      </c>
      <c r="I78" s="23"/>
      <c r="J78" s="23"/>
      <c r="K78" s="23"/>
      <c r="L78" s="23" cm="1">
        <f t="array" aca="1" ref="L78" ca="1">_FV(D78,"Previous close",TRUE)</f>
        <v>0.70799999999999996</v>
      </c>
      <c r="M78" s="23" cm="1">
        <f t="array" aca="1" ref="M78" ca="1">_FV(D78,"52 week low",TRUE)</f>
        <v>0.70530000000000004</v>
      </c>
      <c r="N78" s="23" cm="1">
        <f t="array" aca="1" ref="N78" ca="1">_FV(D78,"52 week high",TRUE)</f>
        <v>0.70989999999999998</v>
      </c>
    </row>
    <row r="79" spans="1:14" x14ac:dyDescent="0.25">
      <c r="A79" t="s">
        <v>10373</v>
      </c>
      <c r="B79" t="s">
        <v>10374</v>
      </c>
      <c r="C79" t="s">
        <v>10965</v>
      </c>
      <c r="D79" t="e" vm="4062">
        <v>#VALUE!</v>
      </c>
      <c r="E79" s="31" cm="1">
        <f t="array" aca="1" ref="E79" ca="1">_FV(D79,"Last trade time",TRUE)</f>
        <v>45824.918796296297</v>
      </c>
      <c r="F79" s="23" cm="1">
        <f t="array" aca="1" ref="F79" ca="1">_FV(D79,"Price")</f>
        <v>514.04999999999995</v>
      </c>
      <c r="G79" s="27" cm="1">
        <f t="array" aca="1" ref="G79" ca="1">_FV(D79,"Change (%)",TRUE)</f>
        <v>5.4500000000000002E-4</v>
      </c>
      <c r="H79" s="26" cm="1">
        <f t="array" aca="1" ref="H79" ca="1">_FV(D79,"Change")</f>
        <v>0.28000000000000003</v>
      </c>
      <c r="I79" s="23"/>
      <c r="J79" s="23"/>
      <c r="K79" s="23"/>
      <c r="L79" s="23" cm="1">
        <f t="array" aca="1" ref="L79" ca="1">_FV(D79,"Previous close",TRUE)</f>
        <v>513.77</v>
      </c>
      <c r="M79" s="23" cm="1">
        <f t="array" aca="1" ref="M79" ca="1">_FV(D79,"52 week low",TRUE)</f>
        <v>447.52</v>
      </c>
      <c r="N79" s="23" cm="1">
        <f t="array" aca="1" ref="N79" ca="1">_FV(D79,"52 week high",TRUE)</f>
        <v>531.35</v>
      </c>
    </row>
    <row r="80" spans="1:14" x14ac:dyDescent="0.25">
      <c r="A80" t="s">
        <v>10375</v>
      </c>
      <c r="B80" t="s">
        <v>10376</v>
      </c>
      <c r="C80" t="s">
        <v>10965</v>
      </c>
      <c r="D80" t="e" vm="4063">
        <v>#VALUE!</v>
      </c>
      <c r="E80" s="31" cm="1">
        <f t="array" aca="1" ref="E80" ca="1">_FV(D80,"Last trade time",TRUE)</f>
        <v>45824.606273148151</v>
      </c>
      <c r="F80" s="23" cm="1">
        <f t="array" aca="1" ref="F80" ca="1">_FV(D80,"Price")</f>
        <v>129</v>
      </c>
      <c r="G80" s="27" cm="1">
        <f t="array" aca="1" ref="G80" ca="1">_FV(D80,"Change (%)",TRUE)</f>
        <v>0</v>
      </c>
      <c r="H80" s="26" cm="1">
        <f t="array" aca="1" ref="H80" ca="1">_FV(D80,"Change")</f>
        <v>0</v>
      </c>
      <c r="I80" s="23"/>
      <c r="J80" s="23"/>
      <c r="K80" s="23"/>
      <c r="L80" s="23" cm="1">
        <f t="array" aca="1" ref="L80" ca="1">_FV(D80,"Previous close",TRUE)</f>
        <v>129</v>
      </c>
      <c r="M80" s="23" cm="1">
        <f t="array" aca="1" ref="M80" ca="1">_FV(D80,"52 week low",TRUE)</f>
        <v>127.5</v>
      </c>
      <c r="N80" s="23" cm="1">
        <f t="array" aca="1" ref="N80" ca="1">_FV(D80,"52 week high",TRUE)</f>
        <v>132.5</v>
      </c>
    </row>
    <row r="81" spans="1:14" x14ac:dyDescent="0.25">
      <c r="A81" t="s">
        <v>10377</v>
      </c>
      <c r="B81" t="s">
        <v>10378</v>
      </c>
      <c r="C81" t="s">
        <v>10965</v>
      </c>
      <c r="D81" t="e" vm="4064">
        <v>#VALUE!</v>
      </c>
      <c r="E81" s="31" cm="1">
        <f t="array" aca="1" ref="E81" ca="1">_FV(D81,"Last trade time",TRUE)</f>
        <v>45824.930138888885</v>
      </c>
      <c r="F81" s="23" cm="1">
        <f t="array" aca="1" ref="F81" ca="1">_FV(D81,"Price")</f>
        <v>1354.34</v>
      </c>
      <c r="G81" s="27" cm="1">
        <f t="array" aca="1" ref="G81" ca="1">_FV(D81,"Change (%)",TRUE)</f>
        <v>-3.4580000000000001E-3</v>
      </c>
      <c r="H81" s="26" cm="1">
        <f t="array" aca="1" ref="H81" ca="1">_FV(D81,"Change")</f>
        <v>-4.7</v>
      </c>
      <c r="I81" s="23"/>
      <c r="J81" s="23"/>
      <c r="K81" s="23"/>
      <c r="L81" s="23" cm="1">
        <f t="array" aca="1" ref="L81" ca="1">_FV(D81,"Previous close",TRUE)</f>
        <v>1359.04</v>
      </c>
      <c r="M81" s="23" cm="1">
        <f t="array" aca="1" ref="M81" ca="1">_FV(D81,"52 week low",TRUE)</f>
        <v>1302.82</v>
      </c>
      <c r="N81" s="23" cm="1">
        <f t="array" aca="1" ref="N81" ca="1">_FV(D81,"52 week high",TRUE)</f>
        <v>1487.3</v>
      </c>
    </row>
    <row r="82" spans="1:14" x14ac:dyDescent="0.25">
      <c r="A82" t="s">
        <v>10379</v>
      </c>
      <c r="B82" t="s">
        <v>10380</v>
      </c>
      <c r="C82" t="s">
        <v>10965</v>
      </c>
      <c r="D82" t="e" vm="4052">
        <v>#VALUE!</v>
      </c>
      <c r="E82" s="31" cm="1">
        <f t="array" aca="1" ref="E82" ca="1">_FV(D82,"Last trade time",TRUE)</f>
        <v>45824.94295138889</v>
      </c>
      <c r="F82" s="23" cm="1">
        <f t="array" aca="1" ref="F82" ca="1">_FV(D82,"Price")</f>
        <v>7.8494999999999999</v>
      </c>
      <c r="G82" s="27" cm="1">
        <f t="array" aca="1" ref="G82" ca="1">_FV(D82,"Change (%)",TRUE)</f>
        <v>-1.274E-5</v>
      </c>
      <c r="H82" s="26" cm="1">
        <f t="array" aca="1" ref="H82" ca="1">_FV(D82,"Change")</f>
        <v>-1E-4</v>
      </c>
      <c r="I82" s="23"/>
      <c r="J82" s="23"/>
      <c r="K82" s="23"/>
      <c r="L82" s="23" cm="1">
        <f t="array" aca="1" ref="L82" ca="1">_FV(D82,"Previous close",TRUE)</f>
        <v>7.8495999999999997</v>
      </c>
      <c r="M82" s="23" cm="1">
        <f t="array" aca="1" ref="M82" ca="1">_FV(D82,"52 week low",TRUE)</f>
        <v>7.7496</v>
      </c>
      <c r="N82" s="23" cm="1">
        <f t="array" aca="1" ref="N82" ca="1">_FV(D82,"52 week high",TRUE)</f>
        <v>7.8497000000000003</v>
      </c>
    </row>
    <row r="83" spans="1:14" x14ac:dyDescent="0.25">
      <c r="A83" t="s">
        <v>10381</v>
      </c>
      <c r="B83" t="s">
        <v>10382</v>
      </c>
      <c r="C83" t="s">
        <v>10965</v>
      </c>
      <c r="D83" t="e" vm="4065">
        <v>#VALUE!</v>
      </c>
      <c r="E83" s="31" cm="1">
        <f t="array" aca="1" ref="E83" ca="1">_FV(D83,"Last trade time",TRUE)</f>
        <v>45824.862372685187</v>
      </c>
      <c r="F83" s="23" cm="1">
        <f t="array" aca="1" ref="F83" ca="1">_FV(D83,"Price")</f>
        <v>21459</v>
      </c>
      <c r="G83" s="27" cm="1">
        <f t="array" aca="1" ref="G83" ca="1">_FV(D83,"Change (%)",TRUE)</f>
        <v>0</v>
      </c>
      <c r="H83" s="26" cm="1">
        <f t="array" aca="1" ref="H83" ca="1">_FV(D83,"Change")</f>
        <v>0</v>
      </c>
      <c r="I83" s="23"/>
      <c r="J83" s="23"/>
      <c r="K83" s="23"/>
      <c r="L83" s="23" cm="1">
        <f t="array" aca="1" ref="L83" ca="1">_FV(D83,"Previous close",TRUE)</f>
        <v>21459</v>
      </c>
      <c r="M83" s="23" cm="1">
        <f t="array" aca="1" ref="M83" ca="1">_FV(D83,"52 week low",TRUE)</f>
        <v>21433.5</v>
      </c>
      <c r="N83" s="23" cm="1">
        <f t="array" aca="1" ref="N83" ca="1">_FV(D83,"52 week high",TRUE)</f>
        <v>22150</v>
      </c>
    </row>
    <row r="84" spans="1:14" x14ac:dyDescent="0.25">
      <c r="A84" t="s">
        <v>10383</v>
      </c>
      <c r="B84" t="s">
        <v>10384</v>
      </c>
      <c r="C84" t="s">
        <v>10965</v>
      </c>
      <c r="D84" t="e" vm="4066">
        <v>#VALUE!</v>
      </c>
      <c r="E84" s="31" cm="1">
        <f t="array" aca="1" ref="E84" ca="1">_FV(D84,"Last trade time",TRUE)</f>
        <v>45824.862291666665</v>
      </c>
      <c r="F84" s="23" cm="1">
        <f t="array" aca="1" ref="F84" ca="1">_FV(D84,"Price")</f>
        <v>89500</v>
      </c>
      <c r="G84" s="27" cm="1">
        <f t="array" aca="1" ref="G84" ca="1">_FV(D84,"Change (%)",TRUE)</f>
        <v>0</v>
      </c>
      <c r="H84" s="26" cm="1">
        <f t="array" aca="1" ref="H84" ca="1">_FV(D84,"Change")</f>
        <v>0</v>
      </c>
      <c r="I84" s="23"/>
      <c r="J84" s="23"/>
      <c r="K84" s="23"/>
      <c r="L84" s="23" cm="1">
        <f t="array" aca="1" ref="L84" ca="1">_FV(D84,"Previous close",TRUE)</f>
        <v>89500</v>
      </c>
      <c r="M84" s="23" cm="1">
        <f t="array" aca="1" ref="M84" ca="1">_FV(D84,"52 week low",TRUE)</f>
        <v>89250</v>
      </c>
      <c r="N84" s="23" cm="1">
        <f t="array" aca="1" ref="N84" ca="1">_FV(D84,"52 week high",TRUE)</f>
        <v>89500</v>
      </c>
    </row>
    <row r="85" spans="1:14" x14ac:dyDescent="0.25">
      <c r="A85" t="s">
        <v>10385</v>
      </c>
      <c r="B85" t="s">
        <v>10386</v>
      </c>
      <c r="C85" t="s">
        <v>10965</v>
      </c>
      <c r="D85" t="e" vm="4067">
        <v>#VALUE!</v>
      </c>
      <c r="E85" s="31" cm="1">
        <f t="array" aca="1" ref="E85" ca="1">_FV(D85,"Last trade time",TRUE)</f>
        <v>45824.943194444444</v>
      </c>
      <c r="F85" s="23" cm="1">
        <f t="array" aca="1" ref="F85" ca="1">_FV(D85,"Price")</f>
        <v>17.772200000000002</v>
      </c>
      <c r="G85" s="27" cm="1">
        <f t="array" aca="1" ref="G85" ca="1">_FV(D85,"Change (%)",TRUE)</f>
        <v>-1.0789999999999999E-3</v>
      </c>
      <c r="H85" s="26" cm="1">
        <f t="array" aca="1" ref="H85" ca="1">_FV(D85,"Change")</f>
        <v>-1.9199999999999998E-2</v>
      </c>
      <c r="I85" s="23"/>
      <c r="J85" s="23"/>
      <c r="K85" s="23"/>
      <c r="L85" s="23" cm="1">
        <f t="array" aca="1" ref="L85" ca="1">_FV(D85,"Previous close",TRUE)</f>
        <v>17.791399999999999</v>
      </c>
      <c r="M85" s="23" cm="1">
        <f t="array" aca="1" ref="M85" ca="1">_FV(D85,"52 week low",TRUE)</f>
        <v>17.019600000000001</v>
      </c>
      <c r="N85" s="23" cm="1">
        <f t="array" aca="1" ref="N85" ca="1">_FV(D85,"52 week high",TRUE)</f>
        <v>19.9313</v>
      </c>
    </row>
    <row r="86" spans="1:14" x14ac:dyDescent="0.25">
      <c r="A86" t="s">
        <v>10387</v>
      </c>
      <c r="B86" t="s">
        <v>10388</v>
      </c>
      <c r="C86" t="s">
        <v>10965</v>
      </c>
      <c r="D86" t="e" vm="4068">
        <v>#VALUE!</v>
      </c>
      <c r="E86" s="31" cm="1">
        <f t="array" aca="1" ref="E86" ca="1">_FV(D86,"Last trade time",TRUE)</f>
        <v>45824.941111111111</v>
      </c>
      <c r="F86" s="23" cm="1">
        <f t="array" aca="1" ref="F86" ca="1">_FV(D86,"Price")</f>
        <v>198</v>
      </c>
      <c r="G86" s="27" cm="1">
        <f t="array" aca="1" ref="G86" ca="1">_FV(D86,"Change (%)",TRUE)</f>
        <v>0</v>
      </c>
      <c r="H86" s="26" cm="1">
        <f t="array" aca="1" ref="H86" ca="1">_FV(D86,"Change")</f>
        <v>0</v>
      </c>
      <c r="I86" s="23"/>
      <c r="J86" s="23"/>
      <c r="K86" s="23"/>
      <c r="L86" s="23" cm="1">
        <f t="array" aca="1" ref="L86" ca="1">_FV(D86,"Previous close",TRUE)</f>
        <v>198</v>
      </c>
      <c r="M86" s="23" cm="1">
        <f t="array" aca="1" ref="M86" ca="1">_FV(D86,"52 week low",TRUE)</f>
        <v>178</v>
      </c>
      <c r="N86" s="23" cm="1">
        <f t="array" aca="1" ref="N86" ca="1">_FV(D86,"52 week high",TRUE)</f>
        <v>199</v>
      </c>
    </row>
    <row r="87" spans="1:14" x14ac:dyDescent="0.25">
      <c r="A87" t="s">
        <v>10389</v>
      </c>
      <c r="B87" t="s">
        <v>10390</v>
      </c>
      <c r="C87" t="s">
        <v>10965</v>
      </c>
      <c r="D87" t="e" vm="4069">
        <v>#VALUE!</v>
      </c>
      <c r="E87" s="31" cm="1">
        <f t="array" aca="1" ref="E87" ca="1">_FV(D87,"Last trade time",TRUE)</f>
        <v>45824.86241898148</v>
      </c>
      <c r="F87" s="23" cm="1">
        <f t="array" aca="1" ref="F87" ca="1">_FV(D87,"Price")</f>
        <v>5.4142999999999999</v>
      </c>
      <c r="G87" s="27" cm="1">
        <f t="array" aca="1" ref="G87" ca="1">_FV(D87,"Change (%)",TRUE)</f>
        <v>0</v>
      </c>
      <c r="H87" s="26" cm="1">
        <f t="array" aca="1" ref="H87" ca="1">_FV(D87,"Change")</f>
        <v>0</v>
      </c>
      <c r="I87" s="23"/>
      <c r="J87" s="23"/>
      <c r="K87" s="23"/>
      <c r="L87" s="23" cm="1">
        <f t="array" aca="1" ref="L87" ca="1">_FV(D87,"Previous close",TRUE)</f>
        <v>5.4142999999999999</v>
      </c>
      <c r="M87" s="23" cm="1">
        <f t="array" aca="1" ref="M87" ca="1">_FV(D87,"52 week low",TRUE)</f>
        <v>4.7228000000000003</v>
      </c>
      <c r="N87" s="23" cm="1">
        <f t="array" aca="1" ref="N87" ca="1">_FV(D87,"52 week high",TRUE)</f>
        <v>5.5475000000000003</v>
      </c>
    </row>
    <row r="88" spans="1:14" x14ac:dyDescent="0.25">
      <c r="A88" t="s">
        <v>10391</v>
      </c>
      <c r="B88" t="s">
        <v>10392</v>
      </c>
      <c r="C88" t="s">
        <v>10965</v>
      </c>
      <c r="D88" t="e" vm="4070">
        <v>#VALUE!</v>
      </c>
      <c r="E88" s="31" cm="1">
        <f t="array" aca="1" ref="E88" ca="1">_FV(D88,"Last trade time",TRUE)</f>
        <v>45824.943171296298</v>
      </c>
      <c r="F88" s="23" cm="1">
        <f t="array" aca="1" ref="F88" ca="1">_FV(D88,"Price")</f>
        <v>8.0749999999999993</v>
      </c>
      <c r="G88" s="27" cm="1">
        <f t="array" aca="1" ref="G88" ca="1">_FV(D88,"Change (%)",TRUE)</f>
        <v>0</v>
      </c>
      <c r="H88" s="26" cm="1">
        <f t="array" aca="1" ref="H88" ca="1">_FV(D88,"Change")</f>
        <v>0</v>
      </c>
      <c r="I88" s="23"/>
      <c r="J88" s="23"/>
      <c r="K88" s="23"/>
      <c r="L88" s="23" cm="1">
        <f t="array" aca="1" ref="L88" ca="1">_FV(D88,"Previous close",TRUE)</f>
        <v>8.0749999999999993</v>
      </c>
      <c r="M88" s="23" cm="1">
        <f t="array" aca="1" ref="M88" ca="1">_FV(D88,"52 week low",TRUE)</f>
        <v>7.9740000000000002</v>
      </c>
      <c r="N88" s="23" cm="1">
        <f t="array" aca="1" ref="N88" ca="1">_FV(D88,"52 week high",TRUE)</f>
        <v>8.0850000000000009</v>
      </c>
    </row>
    <row r="89" spans="1:14" x14ac:dyDescent="0.25">
      <c r="A89" t="s">
        <v>10393</v>
      </c>
      <c r="B89" t="s">
        <v>10394</v>
      </c>
      <c r="C89" t="s">
        <v>10965</v>
      </c>
      <c r="D89" t="e" vm="4071">
        <v>#VALUE!</v>
      </c>
      <c r="E89" s="31" cm="1">
        <f t="array" aca="1" ref="E89" ca="1">_FV(D89,"Last trade time",TRUE)</f>
        <v>45824.790034722224</v>
      </c>
      <c r="F89" s="23" cm="1">
        <f t="array" aca="1" ref="F89" ca="1">_FV(D89,"Price")</f>
        <v>53.06</v>
      </c>
      <c r="G89" s="27" cm="1">
        <f t="array" aca="1" ref="G89" ca="1">_FV(D89,"Change (%)",TRUE)</f>
        <v>0</v>
      </c>
      <c r="H89" s="26" cm="1">
        <f t="array" aca="1" ref="H89" ca="1">_FV(D89,"Change")</f>
        <v>0</v>
      </c>
      <c r="I89" s="23"/>
      <c r="J89" s="23"/>
      <c r="K89" s="23"/>
      <c r="L89" s="23" cm="1">
        <f t="array" aca="1" ref="L89" ca="1">_FV(D89,"Previous close",TRUE)</f>
        <v>53.06</v>
      </c>
      <c r="M89" s="23" cm="1">
        <f t="array" aca="1" ref="M89" ca="1">_FV(D89,"52 week low",TRUE)</f>
        <v>52.78</v>
      </c>
      <c r="N89" s="23" cm="1">
        <f t="array" aca="1" ref="N89" ca="1">_FV(D89,"52 week high",TRUE)</f>
        <v>60.2</v>
      </c>
    </row>
    <row r="90" spans="1:14" x14ac:dyDescent="0.25">
      <c r="A90" t="s">
        <v>10395</v>
      </c>
      <c r="B90" t="s">
        <v>10396</v>
      </c>
      <c r="C90" t="s">
        <v>10965</v>
      </c>
      <c r="D90" t="e" vm="4072">
        <v>#VALUE!</v>
      </c>
      <c r="E90" s="31" cm="1">
        <f t="array" aca="1" ref="E90" ca="1">_FV(D90,"Last trade time",TRUE)</f>
        <v>45824.943206018521</v>
      </c>
      <c r="F90" s="23" cm="1">
        <f t="array" aca="1" ref="F90" ca="1">_FV(D90,"Price")</f>
        <v>4459.92</v>
      </c>
      <c r="G90" s="27" cm="1">
        <f t="array" aca="1" ref="G90" ca="1">_FV(D90,"Change (%)",TRUE)</f>
        <v>3.0279999999999999E-4</v>
      </c>
      <c r="H90" s="26" cm="1">
        <f t="array" aca="1" ref="H90" ca="1">_FV(D90,"Change")</f>
        <v>1.35</v>
      </c>
      <c r="I90" s="23"/>
      <c r="J90" s="23"/>
      <c r="K90" s="23"/>
      <c r="L90" s="23" cm="1">
        <f t="array" aca="1" ref="L90" ca="1">_FV(D90,"Previous close",TRUE)</f>
        <v>4458.57</v>
      </c>
      <c r="M90" s="23" cm="1">
        <f t="array" aca="1" ref="M90" ca="1">_FV(D90,"52 week low",TRUE)</f>
        <v>4354.07</v>
      </c>
      <c r="N90" s="23" cm="1">
        <f t="array" aca="1" ref="N90" ca="1">_FV(D90,"52 week high",TRUE)</f>
        <v>4763.78</v>
      </c>
    </row>
    <row r="91" spans="1:14" x14ac:dyDescent="0.25">
      <c r="A91" t="s">
        <v>10397</v>
      </c>
      <c r="B91" t="s">
        <v>10398</v>
      </c>
      <c r="C91" t="s">
        <v>10965</v>
      </c>
      <c r="D91" t="e" vm="4073">
        <v>#VALUE!</v>
      </c>
      <c r="E91" s="31" cm="1">
        <f t="array" aca="1" ref="E91" ca="1">_FV(D91,"Last trade time",TRUE)</f>
        <v>45824.862326388888</v>
      </c>
      <c r="F91" s="23" cm="1">
        <f t="array" aca="1" ref="F91" ca="1">_FV(D91,"Price")</f>
        <v>1717.02</v>
      </c>
      <c r="G91" s="27" cm="1">
        <f t="array" aca="1" ref="G91" ca="1">_FV(D91,"Change (%)",TRUE)</f>
        <v>0</v>
      </c>
      <c r="H91" s="26" cm="1">
        <f t="array" aca="1" ref="H91" ca="1">_FV(D91,"Change")</f>
        <v>0</v>
      </c>
      <c r="I91" s="23"/>
      <c r="J91" s="23"/>
      <c r="K91" s="23"/>
      <c r="L91" s="23" cm="1">
        <f t="array" aca="1" ref="L91" ca="1">_FV(D91,"Previous close",TRUE)</f>
        <v>1717.02</v>
      </c>
      <c r="M91" s="23" cm="1">
        <f t="array" aca="1" ref="M91" ca="1">_FV(D91,"52 week low",TRUE)</f>
        <v>1715</v>
      </c>
      <c r="N91" s="23" cm="1">
        <f t="array" aca="1" ref="N91" ca="1">_FV(D91,"52 week high",TRUE)</f>
        <v>1717.67</v>
      </c>
    </row>
    <row r="92" spans="1:14" x14ac:dyDescent="0.25">
      <c r="A92" t="s">
        <v>10399</v>
      </c>
      <c r="B92" t="s">
        <v>10400</v>
      </c>
      <c r="C92" t="s">
        <v>10965</v>
      </c>
      <c r="D92" t="e" vm="4074">
        <v>#VALUE!</v>
      </c>
      <c r="E92" s="31" cm="1">
        <f t="array" aca="1" ref="E92" ca="1">_FV(D92,"Last trade time",TRUE)</f>
        <v>45824.414050925923</v>
      </c>
      <c r="F92" s="23" cm="1">
        <f t="array" aca="1" ref="F92" ca="1">_FV(D92,"Price")</f>
        <v>4.2380000000000004</v>
      </c>
      <c r="G92" s="27" cm="1">
        <f t="array" aca="1" ref="G92" ca="1">_FV(D92,"Change (%)",TRUE)</f>
        <v>0</v>
      </c>
      <c r="H92" s="26" cm="1">
        <f t="array" aca="1" ref="H92" ca="1">_FV(D92,"Change")</f>
        <v>0</v>
      </c>
      <c r="I92" s="23"/>
      <c r="J92" s="23"/>
      <c r="K92" s="23"/>
      <c r="L92" s="23" cm="1">
        <f t="array" aca="1" ref="L92" ca="1">_FV(D92,"Previous close",TRUE)</f>
        <v>4.2380000000000004</v>
      </c>
      <c r="M92" s="23" cm="1">
        <f t="array" aca="1" ref="M92" ca="1">_FV(D92,"52 week low",TRUE)</f>
        <v>4.0940000000000003</v>
      </c>
      <c r="N92" s="23" cm="1">
        <f t="array" aca="1" ref="N92" ca="1">_FV(D92,"52 week high",TRUE)</f>
        <v>4.7220000000000004</v>
      </c>
    </row>
    <row r="93" spans="1:14" x14ac:dyDescent="0.25">
      <c r="A93" t="s">
        <v>10401</v>
      </c>
      <c r="B93" t="s">
        <v>10402</v>
      </c>
      <c r="C93" t="s">
        <v>10965</v>
      </c>
      <c r="D93" t="e" vm="4075">
        <v>#VALUE!</v>
      </c>
      <c r="E93" s="31" cm="1">
        <f t="array" aca="1" ref="E93" ca="1">_FV(D93,"Last trade time",TRUE)</f>
        <v>45824.943194444444</v>
      </c>
      <c r="F93" s="23" cm="1">
        <f t="array" aca="1" ref="F93" ca="1">_FV(D93,"Price")</f>
        <v>15.42</v>
      </c>
      <c r="G93" s="27" cm="1">
        <f t="array" aca="1" ref="G93" ca="1">_FV(D93,"Change (%)",TRUE)</f>
        <v>0</v>
      </c>
      <c r="H93" s="26" cm="1">
        <f t="array" aca="1" ref="H93" ca="1">_FV(D93,"Change")</f>
        <v>0</v>
      </c>
      <c r="I93" s="23"/>
      <c r="J93" s="23"/>
      <c r="K93" s="23"/>
      <c r="L93" s="23" cm="1">
        <f t="array" aca="1" ref="L93" ca="1">_FV(D93,"Previous close",TRUE)</f>
        <v>15.42</v>
      </c>
      <c r="M93" s="23" cm="1">
        <f t="array" aca="1" ref="M93" ca="1">_FV(D93,"52 week low",TRUE)</f>
        <v>15.24</v>
      </c>
      <c r="N93" s="23" cm="1">
        <f t="array" aca="1" ref="N93" ca="1">_FV(D93,"52 week high",TRUE)</f>
        <v>15.42</v>
      </c>
    </row>
    <row r="94" spans="1:14" x14ac:dyDescent="0.25">
      <c r="A94" t="s">
        <v>10403</v>
      </c>
      <c r="B94" t="s">
        <v>10404</v>
      </c>
      <c r="C94" t="s">
        <v>10965</v>
      </c>
      <c r="D94" t="e" vm="4076">
        <v>#VALUE!</v>
      </c>
      <c r="E94" s="31" cm="1">
        <f t="array" aca="1" ref="E94" ca="1">_FV(D94,"Last trade time",TRUE)</f>
        <v>43280.921701388892</v>
      </c>
      <c r="F94" s="23" cm="1">
        <f t="array" aca="1" ref="F94" ca="1">_FV(D94,"Price")</f>
        <v>356</v>
      </c>
      <c r="G94" s="27" cm="1">
        <f t="array" aca="1" ref="G94" ca="1">_FV(D94,"Change (%)",TRUE)</f>
        <v>0</v>
      </c>
      <c r="H94" s="26" cm="1">
        <f t="array" aca="1" ref="H94" ca="1">_FV(D94,"Change")</f>
        <v>0</v>
      </c>
      <c r="I94" s="23"/>
      <c r="J94" s="23"/>
      <c r="K94" s="23"/>
      <c r="L94" s="23" cm="1">
        <f t="array" aca="1" ref="L94" ca="1">_FV(D94,"Previous close",TRUE)</f>
        <v>356</v>
      </c>
      <c r="M94" s="23" cm="1">
        <f t="array" aca="1" ref="M94" ca="1">_FV(D94,"52 week low",TRUE)</f>
        <v>0</v>
      </c>
      <c r="N94" s="23" cm="1">
        <f t="array" aca="1" ref="N94" ca="1">_FV(D94,"52 week high",TRUE)</f>
        <v>0</v>
      </c>
    </row>
    <row r="95" spans="1:14" x14ac:dyDescent="0.25">
      <c r="A95" t="s">
        <v>10405</v>
      </c>
      <c r="B95" t="s">
        <v>10406</v>
      </c>
      <c r="C95" t="s">
        <v>10965</v>
      </c>
      <c r="D95" t="e" vm="4077">
        <v>#VALUE!</v>
      </c>
      <c r="E95" s="31" cm="1">
        <f t="array" aca="1" ref="E95" ca="1">_FV(D95,"Last trade time",TRUE)</f>
        <v>45824.411099537036</v>
      </c>
      <c r="F95" s="23" cm="1">
        <f t="array" aca="1" ref="F95" ca="1">_FV(D95,"Price")</f>
        <v>45.1</v>
      </c>
      <c r="G95" s="27" cm="1">
        <f t="array" aca="1" ref="G95" ca="1">_FV(D95,"Change (%)",TRUE)</f>
        <v>0</v>
      </c>
      <c r="H95" s="26" cm="1">
        <f t="array" aca="1" ref="H95" ca="1">_FV(D95,"Change")</f>
        <v>0</v>
      </c>
      <c r="I95" s="23"/>
      <c r="J95" s="23"/>
      <c r="K95" s="23"/>
      <c r="L95" s="23" cm="1">
        <f t="array" aca="1" ref="L95" ca="1">_FV(D95,"Previous close",TRUE)</f>
        <v>45.1</v>
      </c>
      <c r="M95" s="23" cm="1">
        <f t="array" aca="1" ref="M95" ca="1">_FV(D95,"52 week low",TRUE)</f>
        <v>43.32</v>
      </c>
      <c r="N95" s="23" cm="1">
        <f t="array" aca="1" ref="N95" ca="1">_FV(D95,"52 week high",TRUE)</f>
        <v>47.65</v>
      </c>
    </row>
    <row r="96" spans="1:14" x14ac:dyDescent="0.25">
      <c r="A96" t="s">
        <v>10407</v>
      </c>
      <c r="B96" t="s">
        <v>10408</v>
      </c>
      <c r="C96" t="s">
        <v>10965</v>
      </c>
      <c r="D96" t="e" vm="4078">
        <v>#VALUE!</v>
      </c>
      <c r="E96" s="31" cm="1">
        <f t="array" aca="1" ref="E96" ca="1">_FV(D96,"Last trade time",TRUE)</f>
        <v>45824.94190972222</v>
      </c>
      <c r="F96" s="23" cm="1">
        <f t="array" aca="1" ref="F96" ca="1">_FV(D96,"Price")</f>
        <v>18.905999999999999</v>
      </c>
      <c r="G96" s="27" cm="1">
        <f t="array" aca="1" ref="G96" ca="1">_FV(D96,"Change (%)",TRUE)</f>
        <v>-5.8149999999999999E-4</v>
      </c>
      <c r="H96" s="26" cm="1">
        <f t="array" aca="1" ref="H96" ca="1">_FV(D96,"Change")</f>
        <v>-1.0999999999999999E-2</v>
      </c>
      <c r="I96" s="23"/>
      <c r="J96" s="23"/>
      <c r="K96" s="23"/>
      <c r="L96" s="23" cm="1">
        <f t="array" aca="1" ref="L96" ca="1">_FV(D96,"Previous close",TRUE)</f>
        <v>18.917000000000002</v>
      </c>
      <c r="M96" s="23" cm="1">
        <f t="array" aca="1" ref="M96" ca="1">_FV(D96,"52 week low",TRUE)</f>
        <v>17.596</v>
      </c>
      <c r="N96" s="23" cm="1">
        <f t="array" aca="1" ref="N96" ca="1">_FV(D96,"52 week high",TRUE)</f>
        <v>21.2882</v>
      </c>
    </row>
    <row r="97" spans="1:14" x14ac:dyDescent="0.25">
      <c r="A97" t="s">
        <v>10409</v>
      </c>
      <c r="B97" t="s">
        <v>10410</v>
      </c>
      <c r="C97" t="s">
        <v>10965</v>
      </c>
      <c r="D97" t="e" vm="4079">
        <v>#VALUE!</v>
      </c>
      <c r="E97" s="31" cm="1">
        <f t="array" aca="1" ref="E97" ca="1">_FV(D97,"Last trade time",TRUE)</f>
        <v>45824.862291666665</v>
      </c>
      <c r="F97" s="23" cm="1">
        <f t="array" aca="1" ref="F97" ca="1">_FV(D97,"Price")</f>
        <v>16.93</v>
      </c>
      <c r="G97" s="27" cm="1">
        <f t="array" aca="1" ref="G97" ca="1">_FV(D97,"Change (%)",TRUE)</f>
        <v>0</v>
      </c>
      <c r="H97" s="26" cm="1">
        <f t="array" aca="1" ref="H97" ca="1">_FV(D97,"Change")</f>
        <v>0</v>
      </c>
      <c r="I97" s="23"/>
      <c r="J97" s="23"/>
      <c r="K97" s="23"/>
      <c r="L97" s="23" cm="1">
        <f t="array" aca="1" ref="L97" ca="1">_FV(D97,"Previous close",TRUE)</f>
        <v>16.93</v>
      </c>
      <c r="M97" s="23" cm="1">
        <f t="array" aca="1" ref="M97" ca="1">_FV(D97,"52 week low",TRUE)</f>
        <v>16.920000000000002</v>
      </c>
      <c r="N97" s="23" cm="1">
        <f t="array" aca="1" ref="N97" ca="1">_FV(D97,"52 week high",TRUE)</f>
        <v>18.82</v>
      </c>
    </row>
    <row r="98" spans="1:14" x14ac:dyDescent="0.25">
      <c r="A98" t="s">
        <v>10411</v>
      </c>
      <c r="B98" t="s">
        <v>10412</v>
      </c>
      <c r="C98" t="s">
        <v>10965</v>
      </c>
      <c r="D98" t="e" vm="4080">
        <v>#VALUE!</v>
      </c>
      <c r="E98" s="31" cm="1">
        <f t="array" aca="1" ref="E98" ca="1">_FV(D98,"Last trade time",TRUE)</f>
        <v>45824.862268518518</v>
      </c>
      <c r="F98" s="23" cm="1">
        <f t="array" aca="1" ref="F98" ca="1">_FV(D98,"Price")</f>
        <v>3578</v>
      </c>
      <c r="G98" s="27" cm="1">
        <f t="array" aca="1" ref="G98" ca="1">_FV(D98,"Change (%)",TRUE)</f>
        <v>0</v>
      </c>
      <c r="H98" s="26" cm="1">
        <f t="array" aca="1" ref="H98" ca="1">_FV(D98,"Change")</f>
        <v>0</v>
      </c>
      <c r="I98" s="23"/>
      <c r="J98" s="23"/>
      <c r="K98" s="23"/>
      <c r="L98" s="23" cm="1">
        <f t="array" aca="1" ref="L98" ca="1">_FV(D98,"Previous close",TRUE)</f>
        <v>3578</v>
      </c>
      <c r="M98" s="23" cm="1">
        <f t="array" aca="1" ref="M98" ca="1">_FV(D98,"52 week low",TRUE)</f>
        <v>3365</v>
      </c>
      <c r="N98" s="23" cm="1">
        <f t="array" aca="1" ref="N98" ca="1">_FV(D98,"52 week high",TRUE)</f>
        <v>3577</v>
      </c>
    </row>
    <row r="99" spans="1:14" x14ac:dyDescent="0.25">
      <c r="A99" t="s">
        <v>10413</v>
      </c>
      <c r="B99" t="s">
        <v>10414</v>
      </c>
      <c r="C99" t="s">
        <v>10965</v>
      </c>
      <c r="D99" t="e" vm="4081">
        <v>#VALUE!</v>
      </c>
      <c r="E99" s="31" cm="1">
        <f t="array" aca="1" ref="E99" ca="1">_FV(D99,"Last trade time",TRUE)</f>
        <v>45824.942395833335</v>
      </c>
      <c r="F99" s="23" cm="1">
        <f t="array" aca="1" ref="F99" ca="1">_FV(D99,"Price")</f>
        <v>9.1214999999999993</v>
      </c>
      <c r="G99" s="27" cm="1">
        <f t="array" aca="1" ref="G99" ca="1">_FV(D99,"Change (%)",TRUE)</f>
        <v>2.742E-4</v>
      </c>
      <c r="H99" s="26" cm="1">
        <f t="array" aca="1" ref="H99" ca="1">_FV(D99,"Change")</f>
        <v>2.5000000000000001E-3</v>
      </c>
      <c r="I99" s="23"/>
      <c r="J99" s="23"/>
      <c r="K99" s="23"/>
      <c r="L99" s="23" cm="1">
        <f t="array" aca="1" ref="L99" ca="1">_FV(D99,"Previous close",TRUE)</f>
        <v>9.1189999999999998</v>
      </c>
      <c r="M99" s="23" cm="1">
        <f t="array" aca="1" ref="M99" ca="1">_FV(D99,"52 week low",TRUE)</f>
        <v>9.0638000000000005</v>
      </c>
      <c r="N99" s="23" cm="1">
        <f t="array" aca="1" ref="N99" ca="1">_FV(D99,"52 week high",TRUE)</f>
        <v>10.144</v>
      </c>
    </row>
    <row r="100" spans="1:14" x14ac:dyDescent="0.25">
      <c r="A100" t="s">
        <v>10415</v>
      </c>
      <c r="B100" t="s">
        <v>10416</v>
      </c>
      <c r="C100" t="s">
        <v>10965</v>
      </c>
      <c r="D100" t="e" vm="4082">
        <v>#VALUE!</v>
      </c>
      <c r="E100" s="31" cm="1">
        <f t="array" aca="1" ref="E100" ca="1">_FV(D100,"Last trade time",TRUE)</f>
        <v>45824.862337962964</v>
      </c>
      <c r="F100" s="23" cm="1">
        <f t="array" aca="1" ref="F100" ca="1">_FV(D100,"Price")</f>
        <v>63.26</v>
      </c>
      <c r="G100" s="27" cm="1">
        <f t="array" aca="1" ref="G100" ca="1">_FV(D100,"Change (%)",TRUE)</f>
        <v>0</v>
      </c>
      <c r="H100" s="26" cm="1">
        <f t="array" aca="1" ref="H100" ca="1">_FV(D100,"Change")</f>
        <v>0</v>
      </c>
      <c r="I100" s="23"/>
      <c r="J100" s="23"/>
      <c r="K100" s="23"/>
      <c r="L100" s="23" cm="1">
        <f t="array" aca="1" ref="L100" ca="1">_FV(D100,"Previous close",TRUE)</f>
        <v>63.26</v>
      </c>
      <c r="M100" s="23" cm="1">
        <f t="array" aca="1" ref="M100" ca="1">_FV(D100,"52 week low",TRUE)</f>
        <v>62.87</v>
      </c>
      <c r="N100" s="23" cm="1">
        <f t="array" aca="1" ref="N100" ca="1">_FV(D100,"52 week high",TRUE)</f>
        <v>63.8</v>
      </c>
    </row>
    <row r="101" spans="1:14" x14ac:dyDescent="0.25">
      <c r="A101" t="s">
        <v>10417</v>
      </c>
      <c r="B101" t="s">
        <v>10418</v>
      </c>
      <c r="C101" t="s">
        <v>10965</v>
      </c>
      <c r="D101" t="e" vm="4083">
        <v>#VALUE!</v>
      </c>
      <c r="E101" s="31" cm="1">
        <f t="array" aca="1" ref="E101" ca="1">_FV(D101,"Last trade time",TRUE)</f>
        <v>45824.790046296293</v>
      </c>
      <c r="F101" s="23" cm="1">
        <f t="array" aca="1" ref="F101" ca="1">_FV(D101,"Price")</f>
        <v>17.755500000000001</v>
      </c>
      <c r="G101" s="27" cm="1">
        <f t="array" aca="1" ref="G101" ca="1">_FV(D101,"Change (%)",TRUE)</f>
        <v>0</v>
      </c>
      <c r="H101" s="26" cm="1">
        <f t="array" aca="1" ref="H101" ca="1">_FV(D101,"Change")</f>
        <v>0</v>
      </c>
      <c r="I101" s="23"/>
      <c r="J101" s="23"/>
      <c r="K101" s="23"/>
      <c r="L101" s="23" cm="1">
        <f t="array" aca="1" ref="L101" ca="1">_FV(D101,"Previous close",TRUE)</f>
        <v>17.755500000000001</v>
      </c>
      <c r="M101" s="23" cm="1">
        <f t="array" aca="1" ref="M101" ca="1">_FV(D101,"52 week low",TRUE)</f>
        <v>17.028600000000001</v>
      </c>
      <c r="N101" s="23" cm="1">
        <f t="array" aca="1" ref="N101" ca="1">_FV(D101,"52 week high",TRUE)</f>
        <v>19.9313</v>
      </c>
    </row>
    <row r="102" spans="1:14" x14ac:dyDescent="0.25">
      <c r="A102" t="s">
        <v>10419</v>
      </c>
      <c r="B102" t="s">
        <v>10420</v>
      </c>
      <c r="C102" t="s">
        <v>10965</v>
      </c>
      <c r="D102" t="e" vm="4084">
        <v>#VALUE!</v>
      </c>
      <c r="E102" s="31" cm="1">
        <f t="array" aca="1" ref="E102" ca="1">_FV(D102,"Last trade time",TRUE)</f>
        <v>45824.418923611112</v>
      </c>
      <c r="F102" s="23" cm="1">
        <f t="array" aca="1" ref="F102" ca="1">_FV(D102,"Price")</f>
        <v>137.69999999999999</v>
      </c>
      <c r="G102" s="27" cm="1">
        <f t="array" aca="1" ref="G102" ca="1">_FV(D102,"Change (%)",TRUE)</f>
        <v>0</v>
      </c>
      <c r="H102" s="26" cm="1">
        <f t="array" aca="1" ref="H102" ca="1">_FV(D102,"Change")</f>
        <v>0</v>
      </c>
      <c r="I102" s="23"/>
      <c r="J102" s="23"/>
      <c r="K102" s="23"/>
      <c r="L102" s="23" cm="1">
        <f t="array" aca="1" ref="L102" ca="1">_FV(D102,"Previous close",TRUE)</f>
        <v>137.69999999999999</v>
      </c>
      <c r="M102" s="23" cm="1">
        <f t="array" aca="1" ref="M102" ca="1">_FV(D102,"52 week low",TRUE)</f>
        <v>133.34</v>
      </c>
      <c r="N102" s="23" cm="1">
        <f t="array" aca="1" ref="N102" ca="1">_FV(D102,"52 week high",TRUE)</f>
        <v>140.72</v>
      </c>
    </row>
    <row r="103" spans="1:14" x14ac:dyDescent="0.25">
      <c r="A103" t="s">
        <v>10421</v>
      </c>
      <c r="B103" t="s">
        <v>10422</v>
      </c>
      <c r="C103" t="s">
        <v>10965</v>
      </c>
      <c r="D103" t="e" vm="4085">
        <v>#VALUE!</v>
      </c>
      <c r="E103" s="31" cm="1">
        <f t="array" aca="1" ref="E103" ca="1">_FV(D103,"Last trade time",TRUE)</f>
        <v>45824.943229166667</v>
      </c>
      <c r="F103" s="23" cm="1">
        <f t="array" aca="1" ref="F103" ca="1">_FV(D103,"Price")</f>
        <v>1.651</v>
      </c>
      <c r="G103" s="27" cm="1">
        <f t="array" aca="1" ref="G103" ca="1">_FV(D103,"Change (%)",TRUE)</f>
        <v>8.4869999999999998E-4</v>
      </c>
      <c r="H103" s="26" cm="1">
        <f t="array" aca="1" ref="H103" ca="1">_FV(D103,"Change")</f>
        <v>1.4E-3</v>
      </c>
      <c r="I103" s="23"/>
      <c r="J103" s="23"/>
      <c r="K103" s="23"/>
      <c r="L103" s="23" cm="1">
        <f t="array" aca="1" ref="L103" ca="1">_FV(D103,"Previous close",TRUE)</f>
        <v>1.6496</v>
      </c>
      <c r="M103" s="23" cm="1">
        <f t="array" aca="1" ref="M103" ca="1">_FV(D103,"52 week low",TRUE)</f>
        <v>1.5671999999999999</v>
      </c>
      <c r="N103" s="23" cm="1">
        <f t="array" aca="1" ref="N103" ca="1">_FV(D103,"52 week high",TRUE)</f>
        <v>1.8225</v>
      </c>
    </row>
    <row r="104" spans="1:14" x14ac:dyDescent="0.25">
      <c r="A104" t="s">
        <v>10423</v>
      </c>
      <c r="B104" t="s">
        <v>10424</v>
      </c>
      <c r="C104" t="s">
        <v>10965</v>
      </c>
      <c r="D104" t="e" vm="4086">
        <v>#VALUE!</v>
      </c>
      <c r="E104" s="31" cm="1">
        <f t="array" aca="1" ref="E104" ca="1">_FV(D104,"Last trade time",TRUE)</f>
        <v>45824.94321759259</v>
      </c>
      <c r="F104" s="23" cm="1">
        <f t="array" aca="1" ref="F104" ca="1">_FV(D104,"Price")</f>
        <v>36.6</v>
      </c>
      <c r="G104" s="27" cm="1">
        <f t="array" aca="1" ref="G104" ca="1">_FV(D104,"Change (%)",TRUE)</f>
        <v>0</v>
      </c>
      <c r="H104" s="26" cm="1">
        <f t="array" aca="1" ref="H104" ca="1">_FV(D104,"Change")</f>
        <v>0</v>
      </c>
      <c r="I104" s="23"/>
      <c r="J104" s="23"/>
      <c r="K104" s="23"/>
      <c r="L104" s="23" cm="1">
        <f t="array" aca="1" ref="L104" ca="1">_FV(D104,"Previous close",TRUE)</f>
        <v>36.6</v>
      </c>
      <c r="M104" s="23" cm="1">
        <f t="array" aca="1" ref="M104" ca="1">_FV(D104,"52 week low",TRUE)</f>
        <v>36.340000000000003</v>
      </c>
      <c r="N104" s="23" cm="1">
        <f t="array" aca="1" ref="N104" ca="1">_FV(D104,"52 week high",TRUE)</f>
        <v>36.630000000000003</v>
      </c>
    </row>
    <row r="105" spans="1:14" x14ac:dyDescent="0.25">
      <c r="A105" t="s">
        <v>10425</v>
      </c>
      <c r="B105" t="s">
        <v>10426</v>
      </c>
      <c r="C105" t="s">
        <v>10965</v>
      </c>
      <c r="D105" t="e" vm="4087">
        <v>#VALUE!</v>
      </c>
      <c r="E105" s="31" cm="1">
        <f t="array" aca="1" ref="E105" ca="1">_FV(D105,"Last trade time",TRUE)</f>
        <v>45223.489560185182</v>
      </c>
      <c r="F105" s="23" cm="1">
        <f t="array" aca="1" ref="F105" ca="1">_FV(D105,"Price")</f>
        <v>780</v>
      </c>
      <c r="G105" s="27" cm="1">
        <f t="array" aca="1" ref="G105" ca="1">_FV(D105,"Change (%)",TRUE)</f>
        <v>0</v>
      </c>
      <c r="H105" s="26" cm="1">
        <f t="array" aca="1" ref="H105" ca="1">_FV(D105,"Change")</f>
        <v>0</v>
      </c>
      <c r="I105" s="23"/>
      <c r="J105" s="23"/>
      <c r="K105" s="23"/>
      <c r="L105" s="23" cm="1">
        <f t="array" aca="1" ref="L105" ca="1">_FV(D105,"Previous close",TRUE)</f>
        <v>780</v>
      </c>
      <c r="M105" s="23" cm="1">
        <f t="array" aca="1" ref="M105" ca="1">_FV(D105,"52 week low",TRUE)</f>
        <v>455</v>
      </c>
      <c r="N105" s="23" cm="1">
        <f t="array" aca="1" ref="N105" ca="1">_FV(D105,"52 week high",TRUE)</f>
        <v>799.5</v>
      </c>
    </row>
    <row r="106" spans="1:14" x14ac:dyDescent="0.25">
      <c r="A106" t="s">
        <v>10427</v>
      </c>
      <c r="B106" t="s">
        <v>10428</v>
      </c>
      <c r="C106" t="s">
        <v>10965</v>
      </c>
      <c r="D106" t="e" vm="4085">
        <v>#VALUE!</v>
      </c>
      <c r="E106" s="31" cm="1">
        <f t="array" aca="1" ref="E106" ca="1">_FV(D106,"Last trade time",TRUE)</f>
        <v>45824.943229166667</v>
      </c>
      <c r="F106" s="23" cm="1">
        <f t="array" aca="1" ref="F106" ca="1">_FV(D106,"Price")</f>
        <v>1.651</v>
      </c>
      <c r="G106" s="27" cm="1">
        <f t="array" aca="1" ref="G106" ca="1">_FV(D106,"Change (%)",TRUE)</f>
        <v>8.4869999999999998E-4</v>
      </c>
      <c r="H106" s="26" cm="1">
        <f t="array" aca="1" ref="H106" ca="1">_FV(D106,"Change")</f>
        <v>1.4E-3</v>
      </c>
      <c r="I106" s="23"/>
      <c r="J106" s="23"/>
      <c r="K106" s="23"/>
      <c r="L106" s="23" cm="1">
        <f t="array" aca="1" ref="L106" ca="1">_FV(D106,"Previous close",TRUE)</f>
        <v>1.6496</v>
      </c>
      <c r="M106" s="23" cm="1">
        <f t="array" aca="1" ref="M106" ca="1">_FV(D106,"52 week low",TRUE)</f>
        <v>1.5671999999999999</v>
      </c>
      <c r="N106" s="23" cm="1">
        <f t="array" aca="1" ref="N106" ca="1">_FV(D106,"52 week high",TRUE)</f>
        <v>1.8225</v>
      </c>
    </row>
    <row r="107" spans="1:14" x14ac:dyDescent="0.25">
      <c r="A107" t="s">
        <v>10429</v>
      </c>
      <c r="B107" t="s">
        <v>10430</v>
      </c>
      <c r="C107" t="s">
        <v>10965</v>
      </c>
      <c r="D107" t="e" vm="4088">
        <v>#VALUE!</v>
      </c>
      <c r="E107" s="31" cm="1">
        <f t="array" aca="1" ref="E107" ca="1">_FV(D107,"Last trade time",TRUE)</f>
        <v>45824.943298611113</v>
      </c>
      <c r="F107" s="23" cm="1">
        <f t="array" aca="1" ref="F107" ca="1">_FV(D107,"Price")</f>
        <v>9.9072999999999993</v>
      </c>
      <c r="G107" s="27" cm="1">
        <f t="array" aca="1" ref="G107" ca="1">_FV(D107,"Change (%)",TRUE)</f>
        <v>-6.7580000000000006E-4</v>
      </c>
      <c r="H107" s="26" cm="1">
        <f t="array" aca="1" ref="H107" ca="1">_FV(D107,"Change")</f>
        <v>-6.7000000000000002E-3</v>
      </c>
      <c r="I107" s="23"/>
      <c r="J107" s="23"/>
      <c r="K107" s="23"/>
      <c r="L107" s="23" cm="1">
        <f t="array" aca="1" ref="L107" ca="1">_FV(D107,"Previous close",TRUE)</f>
        <v>9.9139999999999997</v>
      </c>
      <c r="M107" s="23" cm="1">
        <f t="array" aca="1" ref="M107" ca="1">_FV(D107,"52 week low",TRUE)</f>
        <v>9.8521999999999998</v>
      </c>
      <c r="N107" s="23" cm="1">
        <f t="array" aca="1" ref="N107" ca="1">_FV(D107,"52 week high",TRUE)</f>
        <v>11.529</v>
      </c>
    </row>
    <row r="108" spans="1:14" x14ac:dyDescent="0.25">
      <c r="A108" t="s">
        <v>10431</v>
      </c>
      <c r="B108" t="s">
        <v>10432</v>
      </c>
      <c r="C108" t="s">
        <v>10965</v>
      </c>
      <c r="D108" t="e" vm="4089">
        <v>#VALUE!</v>
      </c>
      <c r="E108" s="31" cm="1">
        <f t="array" aca="1" ref="E108" ca="1">_FV(D108,"Last trade time",TRUE)</f>
        <v>45824.942974537036</v>
      </c>
      <c r="F108" s="23" cm="1">
        <f t="array" aca="1" ref="F108" ca="1">_FV(D108,"Price")</f>
        <v>0.38500000000000001</v>
      </c>
      <c r="G108" s="27" cm="1">
        <f t="array" aca="1" ref="G108" ca="1">_FV(D108,"Change (%)",TRUE)</f>
        <v>0</v>
      </c>
      <c r="H108" s="26" cm="1">
        <f t="array" aca="1" ref="H108" ca="1">_FV(D108,"Change")</f>
        <v>0</v>
      </c>
      <c r="I108" s="23"/>
      <c r="J108" s="23"/>
      <c r="K108" s="23"/>
      <c r="L108" s="23" cm="1">
        <f t="array" aca="1" ref="L108" ca="1">_FV(D108,"Previous close",TRUE)</f>
        <v>0.38500000000000001</v>
      </c>
      <c r="M108" s="23" cm="1">
        <f t="array" aca="1" ref="M108" ca="1">_FV(D108,"52 week low",TRUE)</f>
        <v>0.38400000000000001</v>
      </c>
      <c r="N108" s="23" cm="1">
        <f t="array" aca="1" ref="N108" ca="1">_FV(D108,"52 week high",TRUE)</f>
        <v>0.38600000000000001</v>
      </c>
    </row>
    <row r="109" spans="1:14" x14ac:dyDescent="0.25">
      <c r="A109" t="s">
        <v>10433</v>
      </c>
      <c r="B109" t="s">
        <v>10434</v>
      </c>
      <c r="C109" t="s">
        <v>10965</v>
      </c>
      <c r="D109" t="e" vm="4090">
        <v>#VALUE!</v>
      </c>
      <c r="E109" s="31" cm="1">
        <f t="array" aca="1" ref="E109" ca="1">_FV(D109,"Last trade time",TRUE)</f>
        <v>45824.790011574078</v>
      </c>
      <c r="F109" s="23" cm="1">
        <f t="array" aca="1" ref="F109" ca="1">_FV(D109,"Price")</f>
        <v>282.94</v>
      </c>
      <c r="G109" s="27" cm="1">
        <f t="array" aca="1" ref="G109" ca="1">_FV(D109,"Change (%)",TRUE)</f>
        <v>0</v>
      </c>
      <c r="H109" s="26" cm="1">
        <f t="array" aca="1" ref="H109" ca="1">_FV(D109,"Change")</f>
        <v>0</v>
      </c>
      <c r="I109" s="23"/>
      <c r="J109" s="23"/>
      <c r="K109" s="23"/>
      <c r="L109" s="23" cm="1">
        <f t="array" aca="1" ref="L109" ca="1">_FV(D109,"Previous close",TRUE)</f>
        <v>282.94</v>
      </c>
      <c r="M109" s="23" cm="1">
        <f t="array" aca="1" ref="M109" ca="1">_FV(D109,"52 week low",TRUE)</f>
        <v>277.10000000000002</v>
      </c>
      <c r="N109" s="23" cm="1">
        <f t="array" aca="1" ref="N109" ca="1">_FV(D109,"52 week high",TRUE)</f>
        <v>283.25</v>
      </c>
    </row>
    <row r="110" spans="1:14" x14ac:dyDescent="0.25">
      <c r="A110" t="s">
        <v>10435</v>
      </c>
      <c r="B110" t="s">
        <v>10436</v>
      </c>
      <c r="C110" t="s">
        <v>10965</v>
      </c>
      <c r="D110" t="e" vm="4091">
        <v>#VALUE!</v>
      </c>
      <c r="E110" s="31" cm="1">
        <f t="array" aca="1" ref="E110" ca="1">_FV(D110,"Last trade time",TRUE)</f>
        <v>45821.041666666664</v>
      </c>
      <c r="F110" s="23" cm="1">
        <f t="array" aca="1" ref="F110" ca="1">_FV(D110,"Price")</f>
        <v>1</v>
      </c>
      <c r="G110" s="27" cm="1">
        <f t="array" aca="1" ref="G110" ca="1">_FV(D110,"Change (%)",TRUE)</f>
        <v>0</v>
      </c>
      <c r="H110" s="26" cm="1">
        <f t="array" aca="1" ref="H110" ca="1">_FV(D110,"Change")</f>
        <v>0</v>
      </c>
      <c r="I110" s="23"/>
      <c r="J110" s="23"/>
      <c r="K110" s="23"/>
      <c r="L110" s="23" cm="1">
        <f t="array" aca="1" ref="L110" ca="1">_FV(D110,"Previous close",TRUE)</f>
        <v>1</v>
      </c>
      <c r="M110" s="23" cm="1">
        <f t="array" aca="1" ref="M110" ca="1">_FV(D110,"52 week low",TRUE)</f>
        <v>1</v>
      </c>
      <c r="N110" s="23" cm="1">
        <f t="array" aca="1" ref="N110" ca="1">_FV(D110,"52 week high",TRUE)</f>
        <v>1</v>
      </c>
    </row>
    <row r="111" spans="1:14" x14ac:dyDescent="0.25">
      <c r="A111" t="s">
        <v>10437</v>
      </c>
      <c r="B111" t="s">
        <v>10438</v>
      </c>
      <c r="C111" t="s">
        <v>10965</v>
      </c>
      <c r="D111" t="e" vm="4092">
        <v>#VALUE!</v>
      </c>
      <c r="E111" s="31" cm="1">
        <f t="array" aca="1" ref="E111" ca="1">_FV(D111,"Last trade time",TRUE)</f>
        <v>45824.942673611113</v>
      </c>
      <c r="F111" s="23" cm="1">
        <f t="array" aca="1" ref="F111" ca="1">_FV(D111,"Price")</f>
        <v>3.9729999999999999</v>
      </c>
      <c r="G111" s="27" cm="1">
        <f t="array" aca="1" ref="G111" ca="1">_FV(D111,"Change (%)",TRUE)</f>
        <v>-1.9840000000000001E-3</v>
      </c>
      <c r="H111" s="26" cm="1">
        <f t="array" aca="1" ref="H111" ca="1">_FV(D111,"Change")</f>
        <v>-7.9000000000000008E-3</v>
      </c>
      <c r="I111" s="23"/>
      <c r="J111" s="23"/>
      <c r="K111" s="23"/>
      <c r="L111" s="23" cm="1">
        <f t="array" aca="1" ref="L111" ca="1">_FV(D111,"Previous close",TRUE)</f>
        <v>3.9809000000000001</v>
      </c>
      <c r="M111" s="23" cm="1">
        <f t="array" aca="1" ref="M111" ca="1">_FV(D111,"52 week low",TRUE)</f>
        <v>3.7092000000000001</v>
      </c>
      <c r="N111" s="23" cm="1">
        <f t="array" aca="1" ref="N111" ca="1">_FV(D111,"52 week high",TRUE)</f>
        <v>4.1117999999999997</v>
      </c>
    </row>
    <row r="112" spans="1:14" x14ac:dyDescent="0.25">
      <c r="A112" t="s">
        <v>10439</v>
      </c>
      <c r="B112" t="s">
        <v>10440</v>
      </c>
      <c r="C112" t="s">
        <v>10965</v>
      </c>
      <c r="D112" t="e" vm="4093">
        <v>#VALUE!</v>
      </c>
      <c r="E112" s="31" cm="1">
        <f t="array" aca="1" ref="E112" ca="1">_FV(D112,"Last trade time",TRUE)</f>
        <v>45824.790034722224</v>
      </c>
      <c r="F112" s="23" cm="1">
        <f t="array" aca="1" ref="F112" ca="1">_FV(D112,"Price")</f>
        <v>7971</v>
      </c>
      <c r="G112" s="27" cm="1">
        <f t="array" aca="1" ref="G112" ca="1">_FV(D112,"Change (%)",TRUE)</f>
        <v>0</v>
      </c>
      <c r="H112" s="26" cm="1">
        <f t="array" aca="1" ref="H112" ca="1">_FV(D112,"Change")</f>
        <v>0</v>
      </c>
      <c r="I112" s="23"/>
      <c r="J112" s="23"/>
      <c r="K112" s="23"/>
      <c r="L112" s="23" cm="1">
        <f t="array" aca="1" ref="L112" ca="1">_FV(D112,"Previous close",TRUE)</f>
        <v>7971</v>
      </c>
      <c r="M112" s="23" cm="1">
        <f t="array" aca="1" ref="M112" ca="1">_FV(D112,"52 week low",TRUE)</f>
        <v>7454.5</v>
      </c>
      <c r="N112" s="23" cm="1">
        <f t="array" aca="1" ref="N112" ca="1">_FV(D112,"52 week high",TRUE)</f>
        <v>8015.54</v>
      </c>
    </row>
    <row r="113" spans="1:14" x14ac:dyDescent="0.25">
      <c r="A113" t="s">
        <v>10441</v>
      </c>
      <c r="B113" t="s">
        <v>10442</v>
      </c>
      <c r="C113" t="s">
        <v>10965</v>
      </c>
      <c r="D113" t="e" vm="4094">
        <v>#VALUE!</v>
      </c>
      <c r="E113" s="31" cm="1">
        <f t="array" aca="1" ref="E113" ca="1">_FV(D113,"Last trade time",TRUE)</f>
        <v>45824.790023148147</v>
      </c>
      <c r="F113" s="23" cm="1">
        <f t="array" aca="1" ref="F113" ca="1">_FV(D113,"Price")</f>
        <v>3.5977999999999999</v>
      </c>
      <c r="G113" s="27" cm="1">
        <f t="array" aca="1" ref="G113" ca="1">_FV(D113,"Change (%)",TRUE)</f>
        <v>0</v>
      </c>
      <c r="H113" s="26" cm="1">
        <f t="array" aca="1" ref="H113" ca="1">_FV(D113,"Change")</f>
        <v>0</v>
      </c>
      <c r="I113" s="23"/>
      <c r="J113" s="23"/>
      <c r="K113" s="23"/>
      <c r="L113" s="23" cm="1">
        <f t="array" aca="1" ref="L113" ca="1">_FV(D113,"Previous close",TRUE)</f>
        <v>3.5977999999999999</v>
      </c>
      <c r="M113" s="23" cm="1">
        <f t="array" aca="1" ref="M113" ca="1">_FV(D113,"52 week low",TRUE)</f>
        <v>3.6019999999999999</v>
      </c>
      <c r="N113" s="23" cm="1">
        <f t="array" aca="1" ref="N113" ca="1">_FV(D113,"52 week high",TRUE)</f>
        <v>3.8513000000000002</v>
      </c>
    </row>
    <row r="114" spans="1:14" x14ac:dyDescent="0.25">
      <c r="A114" t="s">
        <v>10443</v>
      </c>
      <c r="B114" t="s">
        <v>10444</v>
      </c>
      <c r="C114" t="s">
        <v>10965</v>
      </c>
      <c r="D114" t="e" vm="4095">
        <v>#VALUE!</v>
      </c>
      <c r="E114" s="31" cm="1">
        <f t="array" aca="1" ref="E114" ca="1">_FV(D114,"Last trade time",TRUE)</f>
        <v>45824.363796296297</v>
      </c>
      <c r="F114" s="23" cm="1">
        <f t="array" aca="1" ref="F114" ca="1">_FV(D114,"Price")</f>
        <v>56.286000000000001</v>
      </c>
      <c r="G114" s="27" cm="1">
        <f t="array" aca="1" ref="G114" ca="1">_FV(D114,"Change (%)",TRUE)</f>
        <v>0</v>
      </c>
      <c r="H114" s="26" cm="1">
        <f t="array" aca="1" ref="H114" ca="1">_FV(D114,"Change")</f>
        <v>0</v>
      </c>
      <c r="I114" s="23"/>
      <c r="J114" s="23"/>
      <c r="K114" s="23"/>
      <c r="L114" s="23" cm="1">
        <f t="array" aca="1" ref="L114" ca="1">_FV(D114,"Previous close",TRUE)</f>
        <v>56.286000000000001</v>
      </c>
      <c r="M114" s="23" cm="1">
        <f t="array" aca="1" ref="M114" ca="1">_FV(D114,"52 week low",TRUE)</f>
        <v>55.112000000000002</v>
      </c>
      <c r="N114" s="23" cm="1">
        <f t="array" aca="1" ref="N114" ca="1">_FV(D114,"52 week high",TRUE)</f>
        <v>59.164999999999999</v>
      </c>
    </row>
    <row r="115" spans="1:14" x14ac:dyDescent="0.25">
      <c r="A115" t="s">
        <v>10445</v>
      </c>
      <c r="B115" t="s">
        <v>10446</v>
      </c>
      <c r="C115" t="s">
        <v>10965</v>
      </c>
      <c r="D115" t="e" vm="4096">
        <v>#VALUE!</v>
      </c>
      <c r="E115" s="31" cm="1">
        <f t="array" aca="1" ref="E115" ca="1">_FV(D115,"Last trade time",TRUE)</f>
        <v>45824.943310185183</v>
      </c>
      <c r="F115" s="23" cm="1">
        <f t="array" aca="1" ref="F115" ca="1">_FV(D115,"Price")</f>
        <v>3.6930000000000001</v>
      </c>
      <c r="G115" s="27" cm="1">
        <f t="array" aca="1" ref="G115" ca="1">_FV(D115,"Change (%)",TRUE)</f>
        <v>2.7079999999999998E-5</v>
      </c>
      <c r="H115" s="26" cm="1">
        <f t="array" aca="1" ref="H115" ca="1">_FV(D115,"Change")</f>
        <v>1E-4</v>
      </c>
      <c r="I115" s="23"/>
      <c r="J115" s="23"/>
      <c r="K115" s="23"/>
      <c r="L115" s="23" cm="1">
        <f t="array" aca="1" ref="L115" ca="1">_FV(D115,"Previous close",TRUE)</f>
        <v>3.6928999999999998</v>
      </c>
      <c r="M115" s="23" cm="1">
        <f t="array" aca="1" ref="M115" ca="1">_FV(D115,"52 week low",TRUE)</f>
        <v>3.6678999999999999</v>
      </c>
      <c r="N115" s="23" cm="1">
        <f t="array" aca="1" ref="N115" ca="1">_FV(D115,"52 week high",TRUE)</f>
        <v>4.2019000000000002</v>
      </c>
    </row>
    <row r="116" spans="1:14" x14ac:dyDescent="0.25">
      <c r="A116" t="s">
        <v>10447</v>
      </c>
      <c r="B116" t="s">
        <v>10448</v>
      </c>
      <c r="C116" t="s">
        <v>10965</v>
      </c>
      <c r="D116" t="e" vm="4097">
        <v>#VALUE!</v>
      </c>
      <c r="E116" s="31" cm="1">
        <f t="array" aca="1" ref="E116" ca="1">_FV(D116,"Last trade time",TRUE)</f>
        <v>45824.79010416667</v>
      </c>
      <c r="F116" s="23" cm="1">
        <f t="array" aca="1" ref="F116" ca="1">_FV(D116,"Price")</f>
        <v>3.6345000000000001</v>
      </c>
      <c r="G116" s="27" cm="1">
        <f t="array" aca="1" ref="G116" ca="1">_FV(D116,"Change (%)",TRUE)</f>
        <v>0</v>
      </c>
      <c r="H116" s="26" cm="1">
        <f t="array" aca="1" ref="H116" ca="1">_FV(D116,"Change")</f>
        <v>0</v>
      </c>
      <c r="I116" s="23"/>
      <c r="J116" s="23"/>
      <c r="K116" s="23"/>
      <c r="L116" s="23" cm="1">
        <f t="array" aca="1" ref="L116" ca="1">_FV(D116,"Previous close",TRUE)</f>
        <v>3.6345000000000001</v>
      </c>
      <c r="M116" s="23" cm="1">
        <f t="array" aca="1" ref="M116" ca="1">_FV(D116,"52 week low",TRUE)</f>
        <v>3.6053999999999999</v>
      </c>
      <c r="N116" s="23" cm="1">
        <f t="array" aca="1" ref="N116" ca="1">_FV(D116,"52 week high",TRUE)</f>
        <v>3.6515</v>
      </c>
    </row>
    <row r="117" spans="1:14" x14ac:dyDescent="0.25">
      <c r="A117" t="s">
        <v>10449</v>
      </c>
      <c r="B117" t="s">
        <v>10450</v>
      </c>
      <c r="C117" t="s">
        <v>10965</v>
      </c>
      <c r="D117" t="e" vm="4098">
        <v>#VALUE!</v>
      </c>
      <c r="E117" s="31" cm="1">
        <f t="array" aca="1" ref="E117" ca="1">_FV(D117,"Last trade time",TRUE)</f>
        <v>45824.94327546296</v>
      </c>
      <c r="F117" s="23" cm="1">
        <f t="array" aca="1" ref="F117" ca="1">_FV(D117,"Price")</f>
        <v>4.3426999999999998</v>
      </c>
      <c r="G117" s="27" cm="1">
        <f t="array" aca="1" ref="G117" ca="1">_FV(D117,"Change (%)",TRUE)</f>
        <v>2.764E-4</v>
      </c>
      <c r="H117" s="26" cm="1">
        <f t="array" aca="1" ref="H117" ca="1">_FV(D117,"Change")</f>
        <v>1.1999999999999999E-3</v>
      </c>
      <c r="I117" s="23"/>
      <c r="J117" s="23"/>
      <c r="K117" s="23"/>
      <c r="L117" s="23" cm="1">
        <f t="array" aca="1" ref="L117" ca="1">_FV(D117,"Previous close",TRUE)</f>
        <v>4.3414999999999999</v>
      </c>
      <c r="M117" s="23" cm="1">
        <f t="array" aca="1" ref="M117" ca="1">_FV(D117,"52 week low",TRUE)</f>
        <v>4.2965999999999998</v>
      </c>
      <c r="N117" s="23" cm="1">
        <f t="array" aca="1" ref="N117" ca="1">_FV(D117,"52 week high",TRUE)</f>
        <v>4.8845999999999998</v>
      </c>
    </row>
    <row r="118" spans="1:14" x14ac:dyDescent="0.25">
      <c r="A118" t="s">
        <v>10451</v>
      </c>
      <c r="B118" t="s">
        <v>10452</v>
      </c>
      <c r="C118" t="s">
        <v>10965</v>
      </c>
      <c r="D118" t="e" vm="4099">
        <v>#VALUE!</v>
      </c>
      <c r="E118" s="31" cm="1">
        <f t="array" aca="1" ref="E118" ca="1">_FV(D118,"Last trade time",TRUE)</f>
        <v>45824.546585648146</v>
      </c>
      <c r="F118" s="23" cm="1">
        <f t="array" aca="1" ref="F118" ca="1">_FV(D118,"Price")</f>
        <v>78.620500000000007</v>
      </c>
      <c r="G118" s="27" cm="1">
        <f t="array" aca="1" ref="G118" ca="1">_FV(D118,"Change (%)",TRUE)</f>
        <v>0</v>
      </c>
      <c r="H118" s="26" cm="1">
        <f t="array" aca="1" ref="H118" ca="1">_FV(D118,"Change")</f>
        <v>0</v>
      </c>
      <c r="I118" s="23"/>
      <c r="J118" s="23"/>
      <c r="K118" s="23"/>
      <c r="L118" s="23" cm="1">
        <f t="array" aca="1" ref="L118" ca="1">_FV(D118,"Previous close",TRUE)</f>
        <v>78.620500000000007</v>
      </c>
      <c r="M118" s="23" cm="1">
        <f t="array" aca="1" ref="M118" ca="1">_FV(D118,"52 week low",TRUE)</f>
        <v>76.895499999999998</v>
      </c>
      <c r="N118" s="23" cm="1">
        <f t="array" aca="1" ref="N118" ca="1">_FV(D118,"52 week high",TRUE)</f>
        <v>114.99550000000001</v>
      </c>
    </row>
    <row r="119" spans="1:14" x14ac:dyDescent="0.25">
      <c r="A119" t="s">
        <v>10453</v>
      </c>
      <c r="B119" t="s">
        <v>10454</v>
      </c>
      <c r="C119" t="s">
        <v>10965</v>
      </c>
      <c r="D119" t="e" vm="4100">
        <v>#VALUE!</v>
      </c>
      <c r="E119" s="31" cm="1">
        <f t="array" aca="1" ref="E119" ca="1">_FV(D119,"Last trade time",TRUE)</f>
        <v>45824.862395833334</v>
      </c>
      <c r="F119" s="23" cm="1">
        <f t="array" aca="1" ref="F119" ca="1">_FV(D119,"Price")</f>
        <v>1413.78</v>
      </c>
      <c r="G119" s="27" cm="1">
        <f t="array" aca="1" ref="G119" ca="1">_FV(D119,"Change (%)",TRUE)</f>
        <v>0</v>
      </c>
      <c r="H119" s="26" cm="1">
        <f t="array" aca="1" ref="H119" ca="1">_FV(D119,"Change")</f>
        <v>0</v>
      </c>
      <c r="I119" s="23"/>
      <c r="J119" s="23"/>
      <c r="K119" s="23"/>
      <c r="L119" s="23" cm="1">
        <f t="array" aca="1" ref="L119" ca="1">_FV(D119,"Previous close",TRUE)</f>
        <v>1413.78</v>
      </c>
      <c r="M119" s="23" cm="1">
        <f t="array" aca="1" ref="M119" ca="1">_FV(D119,"52 week low",TRUE)</f>
        <v>1278.0999999999999</v>
      </c>
      <c r="N119" s="23" cm="1">
        <f t="array" aca="1" ref="N119" ca="1">_FV(D119,"52 week high",TRUE)</f>
        <v>1442</v>
      </c>
    </row>
    <row r="120" spans="1:14" x14ac:dyDescent="0.25">
      <c r="A120" t="s">
        <v>10455</v>
      </c>
      <c r="B120" t="s">
        <v>10456</v>
      </c>
      <c r="C120" t="s">
        <v>10965</v>
      </c>
      <c r="D120" t="e" vm="4101">
        <v>#VALUE!</v>
      </c>
      <c r="E120" s="31" cm="1">
        <f t="array" aca="1" ref="E120" ca="1">_FV(D120,"Last trade time",TRUE)</f>
        <v>45824.942569444444</v>
      </c>
      <c r="F120" s="23" cm="1">
        <f t="array" aca="1" ref="F120" ca="1">_FV(D120,"Price")</f>
        <v>9.4888999999999992</v>
      </c>
      <c r="G120" s="27" cm="1">
        <f t="array" aca="1" ref="G120" ca="1">_FV(D120,"Change (%)",TRUE)</f>
        <v>4.5339999999999996E-4</v>
      </c>
      <c r="H120" s="26" cm="1">
        <f t="array" aca="1" ref="H120" ca="1">_FV(D120,"Change")</f>
        <v>4.3E-3</v>
      </c>
      <c r="I120" s="23"/>
      <c r="J120" s="23"/>
      <c r="K120" s="23"/>
      <c r="L120" s="23" cm="1">
        <f t="array" aca="1" ref="L120" ca="1">_FV(D120,"Previous close",TRUE)</f>
        <v>9.4846000000000004</v>
      </c>
      <c r="M120" s="23" cm="1">
        <f t="array" aca="1" ref="M120" ca="1">_FV(D120,"52 week low",TRUE)</f>
        <v>9.3742000000000001</v>
      </c>
      <c r="N120" s="23" cm="1">
        <f t="array" aca="1" ref="N120" ca="1">_FV(D120,"52 week high",TRUE)</f>
        <v>11.3207</v>
      </c>
    </row>
    <row r="121" spans="1:14" x14ac:dyDescent="0.25">
      <c r="A121" t="s">
        <v>10457</v>
      </c>
      <c r="B121" t="s">
        <v>10458</v>
      </c>
      <c r="C121" t="s">
        <v>10965</v>
      </c>
      <c r="D121" t="e" vm="4101">
        <v>#VALUE!</v>
      </c>
      <c r="E121" s="31" cm="1">
        <f t="array" aca="1" ref="E121" ca="1">_FV(D121,"Last trade time",TRUE)</f>
        <v>45824.942569444444</v>
      </c>
      <c r="F121" s="23" cm="1">
        <f t="array" aca="1" ref="F121" ca="1">_FV(D121,"Price")</f>
        <v>9.4888999999999992</v>
      </c>
      <c r="G121" s="27" cm="1">
        <f t="array" aca="1" ref="G121" ca="1">_FV(D121,"Change (%)",TRUE)</f>
        <v>4.5339999999999996E-4</v>
      </c>
      <c r="H121" s="26" cm="1">
        <f t="array" aca="1" ref="H121" ca="1">_FV(D121,"Change")</f>
        <v>4.3E-3</v>
      </c>
      <c r="I121" s="23"/>
      <c r="J121" s="23"/>
      <c r="K121" s="23"/>
      <c r="L121" s="23" cm="1">
        <f t="array" aca="1" ref="L121" ca="1">_FV(D121,"Previous close",TRUE)</f>
        <v>9.4846000000000004</v>
      </c>
      <c r="M121" s="23" cm="1">
        <f t="array" aca="1" ref="M121" ca="1">_FV(D121,"52 week low",TRUE)</f>
        <v>9.3742000000000001</v>
      </c>
      <c r="N121" s="23" cm="1">
        <f t="array" aca="1" ref="N121" ca="1">_FV(D121,"52 week high",TRUE)</f>
        <v>11.3207</v>
      </c>
    </row>
    <row r="122" spans="1:14" x14ac:dyDescent="0.25">
      <c r="A122" t="s">
        <v>10459</v>
      </c>
      <c r="B122" t="s">
        <v>10460</v>
      </c>
      <c r="C122" t="s">
        <v>10965</v>
      </c>
      <c r="D122" t="e" vm="4102">
        <v>#VALUE!</v>
      </c>
      <c r="E122" s="31" cm="1">
        <f t="array" aca="1" ref="E122" ca="1">_FV(D122,"Last trade time",TRUE)</f>
        <v>45824.943240740744</v>
      </c>
      <c r="F122" s="23" cm="1">
        <f t="array" aca="1" ref="F122" ca="1">_FV(D122,"Price")</f>
        <v>3.7515999999999998</v>
      </c>
      <c r="G122" s="27" cm="1">
        <f t="array" aca="1" ref="G122" ca="1">_FV(D122,"Change (%)",TRUE)</f>
        <v>0</v>
      </c>
      <c r="H122" s="26" cm="1">
        <f t="array" aca="1" ref="H122" ca="1">_FV(D122,"Change")</f>
        <v>0</v>
      </c>
      <c r="I122" s="23"/>
      <c r="J122" s="23"/>
      <c r="K122" s="23"/>
      <c r="L122" s="23" cm="1">
        <f t="array" aca="1" ref="L122" ca="1">_FV(D122,"Previous close",TRUE)</f>
        <v>3.7515999999999998</v>
      </c>
      <c r="M122" s="23" cm="1">
        <f t="array" aca="1" ref="M122" ca="1">_FV(D122,"52 week low",TRUE)</f>
        <v>3.7488000000000001</v>
      </c>
      <c r="N122" s="23" cm="1">
        <f t="array" aca="1" ref="N122" ca="1">_FV(D122,"52 week high",TRUE)</f>
        <v>3.7589000000000001</v>
      </c>
    </row>
    <row r="123" spans="1:14" x14ac:dyDescent="0.25">
      <c r="A123" t="s">
        <v>10461</v>
      </c>
      <c r="B123" t="s">
        <v>10462</v>
      </c>
      <c r="C123" t="s">
        <v>10965</v>
      </c>
      <c r="D123" t="e" vm="4103">
        <v>#VALUE!</v>
      </c>
      <c r="E123" s="31" cm="1">
        <f t="array" aca="1" ref="E123" ca="1">_FV(D123,"Last trade time",TRUE)</f>
        <v>45824.940752314818</v>
      </c>
      <c r="F123" s="23" cm="1">
        <f t="array" aca="1" ref="F123" ca="1">_FV(D123,"Price")</f>
        <v>101.33</v>
      </c>
      <c r="G123" s="27" cm="1">
        <f t="array" aca="1" ref="G123" ca="1">_FV(D123,"Change (%)",TRUE)</f>
        <v>4.9370000000000002E-4</v>
      </c>
      <c r="H123" s="26" cm="1">
        <f t="array" aca="1" ref="H123" ca="1">_FV(D123,"Change")</f>
        <v>0.05</v>
      </c>
      <c r="I123" s="23"/>
      <c r="J123" s="23"/>
      <c r="K123" s="23"/>
      <c r="L123" s="23" cm="1">
        <f t="array" aca="1" ref="L123" ca="1">_FV(D123,"Previous close",TRUE)</f>
        <v>101.28</v>
      </c>
      <c r="M123" s="23" cm="1">
        <f t="array" aca="1" ref="M123" ca="1">_FV(D123,"52 week low",TRUE)</f>
        <v>100.64</v>
      </c>
      <c r="N123" s="23" cm="1">
        <f t="array" aca="1" ref="N123" ca="1">_FV(D123,"52 week high",TRUE)</f>
        <v>114.98</v>
      </c>
    </row>
    <row r="124" spans="1:14" x14ac:dyDescent="0.25">
      <c r="A124" t="s">
        <v>10463</v>
      </c>
      <c r="B124" t="s">
        <v>10464</v>
      </c>
      <c r="C124" t="s">
        <v>10965</v>
      </c>
      <c r="D124" t="e" vm="4104">
        <v>#VALUE!</v>
      </c>
      <c r="E124" s="31" cm="1">
        <f t="array" aca="1" ref="E124" ca="1">_FV(D124,"Last trade time",TRUE)</f>
        <v>45824.862303240741</v>
      </c>
      <c r="F124" s="23" cm="1">
        <f t="array" aca="1" ref="F124" ca="1">_FV(D124,"Price")</f>
        <v>14.5532</v>
      </c>
      <c r="G124" s="27" cm="1">
        <f t="array" aca="1" ref="G124" ca="1">_FV(D124,"Change (%)",TRUE)</f>
        <v>0</v>
      </c>
      <c r="H124" s="26" cm="1">
        <f t="array" aca="1" ref="H124" ca="1">_FV(D124,"Change")</f>
        <v>0</v>
      </c>
      <c r="I124" s="23"/>
      <c r="J124" s="23"/>
      <c r="K124" s="23"/>
      <c r="L124" s="23" cm="1">
        <f t="array" aca="1" ref="L124" ca="1">_FV(D124,"Previous close",TRUE)</f>
        <v>14.5532</v>
      </c>
      <c r="M124" s="23" cm="1">
        <f t="array" aca="1" ref="M124" ca="1">_FV(D124,"52 week low",TRUE)</f>
        <v>11.9658</v>
      </c>
      <c r="N124" s="23" cm="1">
        <f t="array" aca="1" ref="N124" ca="1">_FV(D124,"52 week high",TRUE)</f>
        <v>14.807600000000001</v>
      </c>
    </row>
    <row r="125" spans="1:14" x14ac:dyDescent="0.25">
      <c r="A125" t="s">
        <v>10465</v>
      </c>
      <c r="B125" t="s">
        <v>10466</v>
      </c>
      <c r="C125" t="s">
        <v>10965</v>
      </c>
      <c r="D125" t="e" vm="4105">
        <v>#VALUE!</v>
      </c>
      <c r="E125" s="31" cm="1">
        <f t="array" aca="1" ref="E125" ca="1">_FV(D125,"Last trade time",TRUE)</f>
        <v>45289.910775462966</v>
      </c>
      <c r="F125" s="23" cm="1">
        <f t="array" aca="1" ref="F125" ca="1">_FV(D125,"Price")</f>
        <v>22683</v>
      </c>
      <c r="G125" s="27" cm="1">
        <f t="array" aca="1" ref="G125" ca="1">_FV(D125,"Change (%)",TRUE)</f>
        <v>0</v>
      </c>
      <c r="H125" s="26" cm="1">
        <f t="array" aca="1" ref="H125" ca="1">_FV(D125,"Change")</f>
        <v>0</v>
      </c>
      <c r="I125" s="23"/>
      <c r="J125" s="23"/>
      <c r="K125" s="23"/>
      <c r="L125" s="23" cm="1">
        <f t="array" aca="1" ref="L125" ca="1">_FV(D125,"Previous close",TRUE)</f>
        <v>22683</v>
      </c>
      <c r="M125" s="23" cm="1">
        <f t="array" aca="1" ref="M125" ca="1">_FV(D125,"52 week low",TRUE)</f>
        <v>17911</v>
      </c>
      <c r="N125" s="23" cm="1">
        <f t="array" aca="1" ref="N125" ca="1">_FV(D125,"52 week high",TRUE)</f>
        <v>22933</v>
      </c>
    </row>
    <row r="126" spans="1:14" x14ac:dyDescent="0.25">
      <c r="A126" t="s">
        <v>10467</v>
      </c>
      <c r="B126" t="s">
        <v>10468</v>
      </c>
      <c r="C126" t="s">
        <v>10965</v>
      </c>
      <c r="D126" t="e" vm="4106">
        <v>#VALUE!</v>
      </c>
      <c r="E126" s="31" cm="1">
        <f t="array" aca="1" ref="E126" ca="1">_FV(D126,"Last trade time",TRUE)</f>
        <v>45824.940798611111</v>
      </c>
      <c r="F126" s="23" cm="1">
        <f t="array" aca="1" ref="F126" ca="1">_FV(D126,"Price")</f>
        <v>1.2801</v>
      </c>
      <c r="G126" s="27" cm="1">
        <f t="array" aca="1" ref="G126" ca="1">_FV(D126,"Change (%)",TRUE)</f>
        <v>2.3439999999999998E-4</v>
      </c>
      <c r="H126" s="26" cm="1">
        <f t="array" aca="1" ref="H126" ca="1">_FV(D126,"Change")</f>
        <v>2.9999999999999997E-4</v>
      </c>
      <c r="I126" s="23"/>
      <c r="J126" s="23"/>
      <c r="K126" s="23"/>
      <c r="L126" s="23" cm="1">
        <f t="array" aca="1" ref="L126" ca="1">_FV(D126,"Previous close",TRUE)</f>
        <v>1.2798</v>
      </c>
      <c r="M126" s="23" cm="1">
        <f t="array" aca="1" ref="M126" ca="1">_FV(D126,"52 week low",TRUE)</f>
        <v>1.2759</v>
      </c>
      <c r="N126" s="23" cm="1">
        <f t="array" aca="1" ref="N126" ca="1">_FV(D126,"52 week high",TRUE)</f>
        <v>1.375</v>
      </c>
    </row>
    <row r="127" spans="1:14" x14ac:dyDescent="0.25">
      <c r="A127" t="s">
        <v>10469</v>
      </c>
      <c r="B127" t="s">
        <v>10470</v>
      </c>
      <c r="C127" t="s">
        <v>10965</v>
      </c>
      <c r="D127" t="e" vm="4101">
        <v>#VALUE!</v>
      </c>
      <c r="E127" s="31" cm="1">
        <f t="array" aca="1" ref="E127" ca="1">_FV(D127,"Last trade time",TRUE)</f>
        <v>45824.942569444444</v>
      </c>
      <c r="F127" s="23" cm="1">
        <f t="array" aca="1" ref="F127" ca="1">_FV(D127,"Price")</f>
        <v>9.4888999999999992</v>
      </c>
      <c r="G127" s="27" cm="1">
        <f t="array" aca="1" ref="G127" ca="1">_FV(D127,"Change (%)",TRUE)</f>
        <v>4.5339999999999996E-4</v>
      </c>
      <c r="H127" s="26" cm="1">
        <f t="array" aca="1" ref="H127" ca="1">_FV(D127,"Change")</f>
        <v>4.3E-3</v>
      </c>
      <c r="I127" s="23"/>
      <c r="J127" s="23"/>
      <c r="K127" s="23"/>
      <c r="L127" s="23" cm="1">
        <f t="array" aca="1" ref="L127" ca="1">_FV(D127,"Previous close",TRUE)</f>
        <v>9.4846000000000004</v>
      </c>
      <c r="M127" s="23" cm="1">
        <f t="array" aca="1" ref="M127" ca="1">_FV(D127,"52 week low",TRUE)</f>
        <v>9.3742000000000001</v>
      </c>
      <c r="N127" s="23" cm="1">
        <f t="array" aca="1" ref="N127" ca="1">_FV(D127,"52 week high",TRUE)</f>
        <v>11.3207</v>
      </c>
    </row>
    <row r="128" spans="1:14" x14ac:dyDescent="0.25">
      <c r="A128" t="s">
        <v>10471</v>
      </c>
      <c r="B128" t="s">
        <v>10472</v>
      </c>
      <c r="C128" t="s">
        <v>10965</v>
      </c>
      <c r="D128" t="e" vm="4107">
        <v>#VALUE!</v>
      </c>
      <c r="E128" s="31" cm="1">
        <f t="array" aca="1" ref="E128" ca="1">_FV(D128,"Last trade time",TRUE)</f>
        <v>45824.862291666665</v>
      </c>
      <c r="F128" s="23" cm="1">
        <f t="array" aca="1" ref="F128" ca="1">_FV(D128,"Price")</f>
        <v>568</v>
      </c>
      <c r="G128" s="27" cm="1">
        <f t="array" aca="1" ref="G128" ca="1">_FV(D128,"Change (%)",TRUE)</f>
        <v>0</v>
      </c>
      <c r="H128" s="26" cm="1">
        <f t="array" aca="1" ref="H128" ca="1">_FV(D128,"Change")</f>
        <v>0</v>
      </c>
      <c r="I128" s="23"/>
      <c r="J128" s="23"/>
      <c r="K128" s="23"/>
      <c r="L128" s="23" cm="1">
        <f t="array" aca="1" ref="L128" ca="1">_FV(D128,"Previous close",TRUE)</f>
        <v>568</v>
      </c>
      <c r="M128" s="23" cm="1">
        <f t="array" aca="1" ref="M128" ca="1">_FV(D128,"52 week low",TRUE)</f>
        <v>567</v>
      </c>
      <c r="N128" s="23" cm="1">
        <f t="array" aca="1" ref="N128" ca="1">_FV(D128,"52 week high",TRUE)</f>
        <v>569</v>
      </c>
    </row>
    <row r="129" spans="1:14" x14ac:dyDescent="0.25">
      <c r="A129" t="s">
        <v>10473</v>
      </c>
      <c r="B129" t="s">
        <v>10474</v>
      </c>
      <c r="C129" t="s">
        <v>10965</v>
      </c>
      <c r="D129" t="e" vm="4108">
        <v>#VALUE!</v>
      </c>
      <c r="E129" s="31" cm="1">
        <f t="array" aca="1" ref="E129" ca="1">_FV(D129,"Last trade time",TRUE)</f>
        <v>45824.930914351855</v>
      </c>
      <c r="F129" s="23" cm="1">
        <f t="array" aca="1" ref="F129" ca="1">_FV(D129,"Price")</f>
        <v>17.79</v>
      </c>
      <c r="G129" s="27" cm="1">
        <f t="array" aca="1" ref="G129" ca="1">_FV(D129,"Change (%)",TRUE)</f>
        <v>-1.044E-3</v>
      </c>
      <c r="H129" s="26" cm="1">
        <f t="array" aca="1" ref="H129" ca="1">_FV(D129,"Change")</f>
        <v>-1.8599999999999998E-2</v>
      </c>
      <c r="I129" s="23"/>
      <c r="J129" s="23"/>
      <c r="K129" s="23"/>
      <c r="L129" s="23" cm="1">
        <f t="array" aca="1" ref="L129" ca="1">_FV(D129,"Previous close",TRUE)</f>
        <v>17.808599999999998</v>
      </c>
      <c r="M129" s="23" cm="1">
        <f t="array" aca="1" ref="M129" ca="1">_FV(D129,"52 week low",TRUE)</f>
        <v>17.022600000000001</v>
      </c>
      <c r="N129" s="23" cm="1">
        <f t="array" aca="1" ref="N129" ca="1">_FV(D129,"52 week high",TRUE)</f>
        <v>19.9316</v>
      </c>
    </row>
    <row r="130" spans="1:14" x14ac:dyDescent="0.25">
      <c r="A130" t="s">
        <v>10475</v>
      </c>
      <c r="B130" t="s">
        <v>10476</v>
      </c>
      <c r="C130" t="s">
        <v>10965</v>
      </c>
      <c r="D130" t="e" vm="4101">
        <v>#VALUE!</v>
      </c>
      <c r="E130" s="31" cm="1">
        <f t="array" aca="1" ref="E130" ca="1">_FV(D130,"Last trade time",TRUE)</f>
        <v>45824.942569444444</v>
      </c>
      <c r="F130" s="23" cm="1">
        <f t="array" aca="1" ref="F130" ca="1">_FV(D130,"Price")</f>
        <v>9.4888999999999992</v>
      </c>
      <c r="G130" s="27" cm="1">
        <f t="array" aca="1" ref="G130" ca="1">_FV(D130,"Change (%)",TRUE)</f>
        <v>4.5339999999999996E-4</v>
      </c>
      <c r="H130" s="26" cm="1">
        <f t="array" aca="1" ref="H130" ca="1">_FV(D130,"Change")</f>
        <v>4.3E-3</v>
      </c>
      <c r="I130" s="23"/>
      <c r="J130" s="23"/>
      <c r="K130" s="23"/>
      <c r="L130" s="23" cm="1">
        <f t="array" aca="1" ref="L130" ca="1">_FV(D130,"Previous close",TRUE)</f>
        <v>9.4846000000000004</v>
      </c>
      <c r="M130" s="23" cm="1">
        <f t="array" aca="1" ref="M130" ca="1">_FV(D130,"52 week low",TRUE)</f>
        <v>9.3742000000000001</v>
      </c>
      <c r="N130" s="23" cm="1">
        <f t="array" aca="1" ref="N130" ca="1">_FV(D130,"52 week high",TRUE)</f>
        <v>11.3207</v>
      </c>
    </row>
    <row r="131" spans="1:14" x14ac:dyDescent="0.25">
      <c r="A131" t="s">
        <v>10477</v>
      </c>
      <c r="B131" t="s">
        <v>10478</v>
      </c>
      <c r="C131" t="s">
        <v>10965</v>
      </c>
      <c r="D131" t="e" vm="4101">
        <v>#VALUE!</v>
      </c>
      <c r="E131" s="31" cm="1">
        <f t="array" aca="1" ref="E131" ca="1">_FV(D131,"Last trade time",TRUE)</f>
        <v>45824.942569444444</v>
      </c>
      <c r="F131" s="23" cm="1">
        <f t="array" aca="1" ref="F131" ca="1">_FV(D131,"Price")</f>
        <v>9.4888999999999992</v>
      </c>
      <c r="G131" s="27" cm="1">
        <f t="array" aca="1" ref="G131" ca="1">_FV(D131,"Change (%)",TRUE)</f>
        <v>4.5339999999999996E-4</v>
      </c>
      <c r="H131" s="26" cm="1">
        <f t="array" aca="1" ref="H131" ca="1">_FV(D131,"Change")</f>
        <v>4.3E-3</v>
      </c>
      <c r="I131" s="23"/>
      <c r="J131" s="23"/>
      <c r="K131" s="23"/>
      <c r="L131" s="23" cm="1">
        <f t="array" aca="1" ref="L131" ca="1">_FV(D131,"Previous close",TRUE)</f>
        <v>9.4846000000000004</v>
      </c>
      <c r="M131" s="23" cm="1">
        <f t="array" aca="1" ref="M131" ca="1">_FV(D131,"52 week low",TRUE)</f>
        <v>9.3742000000000001</v>
      </c>
      <c r="N131" s="23" cm="1">
        <f t="array" aca="1" ref="N131" ca="1">_FV(D131,"52 week high",TRUE)</f>
        <v>11.3207</v>
      </c>
    </row>
    <row r="132" spans="1:14" x14ac:dyDescent="0.25">
      <c r="A132" t="s">
        <v>10479</v>
      </c>
      <c r="B132" t="s">
        <v>10480</v>
      </c>
      <c r="C132" t="s">
        <v>10965</v>
      </c>
      <c r="D132" t="e" vm="4109">
        <v>#VALUE!</v>
      </c>
      <c r="E132" s="31" cm="1">
        <f t="array" aca="1" ref="E132" ca="1">_FV(D132,"Last trade time",TRUE)</f>
        <v>45824.460335648146</v>
      </c>
      <c r="F132" s="23" cm="1">
        <f t="array" aca="1" ref="F132" ca="1">_FV(D132,"Price")</f>
        <v>300.7</v>
      </c>
      <c r="G132" s="27" cm="1">
        <f t="array" aca="1" ref="G132" ca="1">_FV(D132,"Change (%)",TRUE)</f>
        <v>0</v>
      </c>
      <c r="H132" s="26" cm="1">
        <f t="array" aca="1" ref="H132" ca="1">_FV(D132,"Change")</f>
        <v>0</v>
      </c>
      <c r="I132" s="23"/>
      <c r="J132" s="23"/>
      <c r="K132" s="23"/>
      <c r="L132" s="23" cm="1">
        <f t="array" aca="1" ref="L132" ca="1">_FV(D132,"Previous close",TRUE)</f>
        <v>300.7</v>
      </c>
      <c r="M132" s="23" cm="1">
        <f t="array" aca="1" ref="M132" ca="1">_FV(D132,"52 week low",TRUE)</f>
        <v>290.05</v>
      </c>
      <c r="N132" s="23" cm="1">
        <f t="array" aca="1" ref="N132" ca="1">_FV(D132,"52 week high",TRUE)</f>
        <v>306.10000000000002</v>
      </c>
    </row>
    <row r="133" spans="1:14" x14ac:dyDescent="0.25">
      <c r="A133" t="s">
        <v>10481</v>
      </c>
      <c r="B133" t="s">
        <v>10482</v>
      </c>
      <c r="C133" t="s">
        <v>10965</v>
      </c>
      <c r="D133" t="e" vm="4110">
        <v>#VALUE!</v>
      </c>
      <c r="E133" s="31" cm="1">
        <f t="array" aca="1" ref="E133" ca="1">_FV(D133,"Last trade time",TRUE)</f>
        <v>45824.862256944441</v>
      </c>
      <c r="F133" s="23" cm="1">
        <f t="array" aca="1" ref="F133" ca="1">_FV(D133,"Price")</f>
        <v>598.7002</v>
      </c>
      <c r="G133" s="27" cm="1">
        <f t="array" aca="1" ref="G133" ca="1">_FV(D133,"Change (%)",TRUE)</f>
        <v>0</v>
      </c>
      <c r="H133" s="26" cm="1">
        <f t="array" aca="1" ref="H133" ca="1">_FV(D133,"Change")</f>
        <v>0</v>
      </c>
      <c r="I133" s="23"/>
      <c r="J133" s="23"/>
      <c r="K133" s="23"/>
      <c r="L133" s="23" cm="1">
        <f t="array" aca="1" ref="L133" ca="1">_FV(D133,"Previous close",TRUE)</f>
        <v>598.7002</v>
      </c>
      <c r="M133" s="23" cm="1">
        <f t="array" aca="1" ref="M133" ca="1">_FV(D133,"52 week low",TRUE)</f>
        <v>598.60019999999997</v>
      </c>
      <c r="N133" s="23" cm="1">
        <f t="array" aca="1" ref="N133" ca="1">_FV(D133,"52 week high",TRUE)</f>
        <v>598.88019999999995</v>
      </c>
    </row>
    <row r="134" spans="1:14" x14ac:dyDescent="0.25">
      <c r="A134" t="s">
        <v>10483</v>
      </c>
      <c r="B134" t="s">
        <v>10484</v>
      </c>
      <c r="C134" t="s">
        <v>10965</v>
      </c>
      <c r="D134" t="e" vm="4101">
        <v>#VALUE!</v>
      </c>
      <c r="E134" s="31" cm="1">
        <f t="array" aca="1" ref="E134" ca="1">_FV(D134,"Last trade time",TRUE)</f>
        <v>45824.942569444444</v>
      </c>
      <c r="F134" s="23" cm="1">
        <f t="array" aca="1" ref="F134" ca="1">_FV(D134,"Price")</f>
        <v>9.4888999999999992</v>
      </c>
      <c r="G134" s="27" cm="1">
        <f t="array" aca="1" ref="G134" ca="1">_FV(D134,"Change (%)",TRUE)</f>
        <v>4.5339999999999996E-4</v>
      </c>
      <c r="H134" s="26" cm="1">
        <f t="array" aca="1" ref="H134" ca="1">_FV(D134,"Change")</f>
        <v>4.3E-3</v>
      </c>
      <c r="I134" s="23"/>
      <c r="J134" s="23"/>
      <c r="K134" s="23"/>
      <c r="L134" s="23" cm="1">
        <f t="array" aca="1" ref="L134" ca="1">_FV(D134,"Previous close",TRUE)</f>
        <v>9.4846000000000004</v>
      </c>
      <c r="M134" s="23" cm="1">
        <f t="array" aca="1" ref="M134" ca="1">_FV(D134,"52 week low",TRUE)</f>
        <v>9.3742000000000001</v>
      </c>
      <c r="N134" s="23" cm="1">
        <f t="array" aca="1" ref="N134" ca="1">_FV(D134,"52 week high",TRUE)</f>
        <v>11.3207</v>
      </c>
    </row>
    <row r="135" spans="1:14" x14ac:dyDescent="0.25">
      <c r="A135" t="s">
        <v>10485</v>
      </c>
      <c r="B135" t="s">
        <v>10486</v>
      </c>
      <c r="C135" t="s">
        <v>10965</v>
      </c>
      <c r="D135" t="e" vm="4111">
        <v>#VALUE!</v>
      </c>
      <c r="E135" s="31" cm="1">
        <f t="array" aca="1" ref="E135" ca="1">_FV(D135,"Last trade time",TRUE)</f>
        <v>45824.943194444444</v>
      </c>
      <c r="F135" s="23" cm="1">
        <f t="array" aca="1" ref="F135" ca="1">_FV(D135,"Price")</f>
        <v>17.7803</v>
      </c>
      <c r="G135" s="27" cm="1">
        <f t="array" aca="1" ref="G135" ca="1">_FV(D135,"Change (%)",TRUE)</f>
        <v>-1.35E-4</v>
      </c>
      <c r="H135" s="26" cm="1">
        <f t="array" aca="1" ref="H135" ca="1">_FV(D135,"Change")</f>
        <v>-2.3999999999999998E-3</v>
      </c>
      <c r="I135" s="23"/>
      <c r="J135" s="23"/>
      <c r="K135" s="23"/>
      <c r="L135" s="23" cm="1">
        <f t="array" aca="1" ref="L135" ca="1">_FV(D135,"Previous close",TRUE)</f>
        <v>17.782699999999998</v>
      </c>
      <c r="M135" s="23" cm="1">
        <f t="array" aca="1" ref="M135" ca="1">_FV(D135,"52 week low",TRUE)</f>
        <v>17.0183</v>
      </c>
      <c r="N135" s="23" cm="1">
        <f t="array" aca="1" ref="N135" ca="1">_FV(D135,"52 week high",TRUE)</f>
        <v>19.9313</v>
      </c>
    </row>
    <row r="136" spans="1:14" x14ac:dyDescent="0.25">
      <c r="A136" t="s">
        <v>10487</v>
      </c>
      <c r="B136" t="s">
        <v>10488</v>
      </c>
      <c r="C136" t="s">
        <v>10965</v>
      </c>
      <c r="D136" t="e" vm="4101">
        <v>#VALUE!</v>
      </c>
      <c r="E136" s="31" cm="1">
        <f t="array" aca="1" ref="E136" ca="1">_FV(D136,"Last trade time",TRUE)</f>
        <v>45824.942569444444</v>
      </c>
      <c r="F136" s="23" cm="1">
        <f t="array" aca="1" ref="F136" ca="1">_FV(D136,"Price")</f>
        <v>9.4888999999999992</v>
      </c>
      <c r="G136" s="27" cm="1">
        <f t="array" aca="1" ref="G136" ca="1">_FV(D136,"Change (%)",TRUE)</f>
        <v>4.5339999999999996E-4</v>
      </c>
      <c r="H136" s="26" cm="1">
        <f t="array" aca="1" ref="H136" ca="1">_FV(D136,"Change")</f>
        <v>4.3E-3</v>
      </c>
      <c r="I136" s="23"/>
      <c r="J136" s="23"/>
      <c r="K136" s="23"/>
      <c r="L136" s="23" cm="1">
        <f t="array" aca="1" ref="L136" ca="1">_FV(D136,"Previous close",TRUE)</f>
        <v>9.4846000000000004</v>
      </c>
      <c r="M136" s="23" cm="1">
        <f t="array" aca="1" ref="M136" ca="1">_FV(D136,"52 week low",TRUE)</f>
        <v>9.3742000000000001</v>
      </c>
      <c r="N136" s="23" cm="1">
        <f t="array" aca="1" ref="N136" ca="1">_FV(D136,"52 week high",TRUE)</f>
        <v>11.3207</v>
      </c>
    </row>
    <row r="137" spans="1:14" x14ac:dyDescent="0.25">
      <c r="A137" t="s">
        <v>10244</v>
      </c>
      <c r="B137" t="s">
        <v>10245</v>
      </c>
      <c r="C137" t="s">
        <v>10965</v>
      </c>
      <c r="D137" t="e" vm="4002">
        <v>#VALUE!</v>
      </c>
      <c r="E137" s="31" cm="1">
        <f t="array" aca="1" ref="E137" ca="1">_FV(D137,"Last trade time",TRUE)</f>
        <v>45824.943240740744</v>
      </c>
      <c r="F137" s="23" cm="1">
        <f t="array" aca="1" ref="F137" ca="1">_FV(D137,"Price")</f>
        <v>0.81359999999999999</v>
      </c>
      <c r="G137" s="27" cm="1">
        <f t="array" aca="1" ref="G137" ca="1">_FV(D137,"Change (%)",TRUE)</f>
        <v>-3.6859999999999996E-4</v>
      </c>
      <c r="H137" s="26" cm="1">
        <f t="array" aca="1" ref="H137" ca="1">_FV(D137,"Change")</f>
        <v>-2.9999999999999997E-4</v>
      </c>
      <c r="I137" s="23"/>
      <c r="J137" s="23"/>
      <c r="K137" s="23"/>
      <c r="L137" s="23" cm="1">
        <f t="array" aca="1" ref="L137" ca="1">_FV(D137,"Previous close",TRUE)</f>
        <v>0.81389999999999996</v>
      </c>
      <c r="M137" s="23" cm="1">
        <f t="array" aca="1" ref="M137" ca="1">_FV(D137,"52 week low",TRUE)</f>
        <v>0.80320000000000003</v>
      </c>
      <c r="N137" s="23" cm="1">
        <f t="array" aca="1" ref="N137" ca="1">_FV(D137,"52 week high",TRUE)</f>
        <v>0.92</v>
      </c>
    </row>
    <row r="138" spans="1:14" x14ac:dyDescent="0.25">
      <c r="A138" t="s">
        <v>10489</v>
      </c>
      <c r="B138" t="s">
        <v>10490</v>
      </c>
      <c r="C138" t="s">
        <v>10965</v>
      </c>
      <c r="D138" t="e" vm="4112">
        <v>#VALUE!</v>
      </c>
      <c r="E138" s="31" cm="1">
        <f t="array" aca="1" ref="E138" ca="1">_FV(D138,"Last trade time",TRUE)</f>
        <v>45824.862361111111</v>
      </c>
      <c r="F138" s="23" cm="1">
        <f t="array" aca="1" ref="F138" ca="1">_FV(D138,"Price")</f>
        <v>13000</v>
      </c>
      <c r="G138" s="27" cm="1">
        <f t="array" aca="1" ref="G138" ca="1">_FV(D138,"Change (%)",TRUE)</f>
        <v>0</v>
      </c>
      <c r="H138" s="26" cm="1">
        <f t="array" aca="1" ref="H138" ca="1">_FV(D138,"Change")</f>
        <v>0</v>
      </c>
      <c r="I138" s="23"/>
      <c r="J138" s="23"/>
      <c r="K138" s="23"/>
      <c r="L138" s="23" cm="1">
        <f t="array" aca="1" ref="L138" ca="1">_FV(D138,"Previous close",TRUE)</f>
        <v>13000</v>
      </c>
      <c r="M138" s="23" cm="1">
        <f t="array" aca="1" ref="M138" ca="1">_FV(D138,"52 week low",TRUE)</f>
        <v>13000</v>
      </c>
      <c r="N138" s="23" cm="1">
        <f t="array" aca="1" ref="N138" ca="1">_FV(D138,"52 week high",TRUE)</f>
        <v>13000</v>
      </c>
    </row>
    <row r="139" spans="1:14" x14ac:dyDescent="0.25">
      <c r="A139" t="s">
        <v>10491</v>
      </c>
      <c r="B139" t="s">
        <v>10492</v>
      </c>
      <c r="C139" t="s">
        <v>10965</v>
      </c>
      <c r="D139" t="e" vm="4113">
        <v>#VALUE!</v>
      </c>
      <c r="E139" s="31" cm="1">
        <f t="array" aca="1" ref="E139" ca="1">_FV(D139,"Last trade time",TRUE)</f>
        <v>45824.942245370374</v>
      </c>
      <c r="F139" s="23" cm="1">
        <f t="array" aca="1" ref="F139" ca="1">_FV(D139,"Price")</f>
        <v>102.95</v>
      </c>
      <c r="G139" s="27" cm="1">
        <f t="array" aca="1" ref="G139" ca="1">_FV(D139,"Change (%)",TRUE)</f>
        <v>3.8870000000000002E-4</v>
      </c>
      <c r="H139" s="26" cm="1">
        <f t="array" aca="1" ref="H139" ca="1">_FV(D139,"Change")</f>
        <v>0.04</v>
      </c>
      <c r="I139" s="23"/>
      <c r="J139" s="23"/>
      <c r="K139" s="23"/>
      <c r="L139" s="23" cm="1">
        <f t="array" aca="1" ref="L139" ca="1">_FV(D139,"Previous close",TRUE)</f>
        <v>102.91</v>
      </c>
      <c r="M139" s="23" cm="1">
        <f t="array" aca="1" ref="M139" ca="1">_FV(D139,"52 week low",TRUE)</f>
        <v>102.3</v>
      </c>
      <c r="N139" s="23" cm="1">
        <f t="array" aca="1" ref="N139" ca="1">_FV(D139,"52 week high",TRUE)</f>
        <v>116.86</v>
      </c>
    </row>
    <row r="140" spans="1:14" x14ac:dyDescent="0.25">
      <c r="A140" t="s">
        <v>10493</v>
      </c>
      <c r="B140" t="s">
        <v>10494</v>
      </c>
      <c r="C140" t="s">
        <v>10965</v>
      </c>
      <c r="D140" t="e" vm="4114">
        <v>#VALUE!</v>
      </c>
      <c r="E140" s="31" cm="1">
        <f t="array" aca="1" ref="E140" ca="1">_FV(D140,"Last trade time",TRUE)</f>
        <v>45824.909247685187</v>
      </c>
      <c r="F140" s="23" cm="1">
        <f t="array" aca="1" ref="F140" ca="1">_FV(D140,"Price")</f>
        <v>29.405000000000001</v>
      </c>
      <c r="G140" s="27" cm="1">
        <f t="array" aca="1" ref="G140" ca="1">_FV(D140,"Change (%)",TRUE)</f>
        <v>-1.7310000000000001E-3</v>
      </c>
      <c r="H140" s="26" cm="1">
        <f t="array" aca="1" ref="H140" ca="1">_FV(D140,"Change")</f>
        <v>-5.0999999999999997E-2</v>
      </c>
      <c r="I140" s="23"/>
      <c r="J140" s="23"/>
      <c r="K140" s="23"/>
      <c r="L140" s="23" cm="1">
        <f t="array" aca="1" ref="L140" ca="1">_FV(D140,"Previous close",TRUE)</f>
        <v>29.456</v>
      </c>
      <c r="M140" s="23" cm="1">
        <f t="array" aca="1" ref="M140" ca="1">_FV(D140,"52 week low",TRUE)</f>
        <v>28.815000000000001</v>
      </c>
      <c r="N140" s="23" cm="1">
        <f t="array" aca="1" ref="N140" ca="1">_FV(D140,"52 week high",TRUE)</f>
        <v>33.295000000000002</v>
      </c>
    </row>
    <row r="141" spans="1:14" x14ac:dyDescent="0.25">
      <c r="A141" t="s">
        <v>10495</v>
      </c>
      <c r="B141" t="s">
        <v>10496</v>
      </c>
      <c r="C141" t="s">
        <v>10965</v>
      </c>
      <c r="D141" t="e" vm="4101">
        <v>#VALUE!</v>
      </c>
      <c r="E141" s="31" cm="1">
        <f t="array" aca="1" ref="E141" ca="1">_FV(D141,"Last trade time",TRUE)</f>
        <v>45824.942569444444</v>
      </c>
      <c r="F141" s="23" cm="1">
        <f t="array" aca="1" ref="F141" ca="1">_FV(D141,"Price")</f>
        <v>9.4888999999999992</v>
      </c>
      <c r="G141" s="27" cm="1">
        <f t="array" aca="1" ref="G141" ca="1">_FV(D141,"Change (%)",TRUE)</f>
        <v>4.5339999999999996E-4</v>
      </c>
      <c r="H141" s="26" cm="1">
        <f t="array" aca="1" ref="H141" ca="1">_FV(D141,"Change")</f>
        <v>4.3E-3</v>
      </c>
      <c r="I141" s="23"/>
      <c r="J141" s="23"/>
      <c r="K141" s="23"/>
      <c r="L141" s="23" cm="1">
        <f t="array" aca="1" ref="L141" ca="1">_FV(D141,"Previous close",TRUE)</f>
        <v>9.4846000000000004</v>
      </c>
      <c r="M141" s="23" cm="1">
        <f t="array" aca="1" ref="M141" ca="1">_FV(D141,"52 week low",TRUE)</f>
        <v>9.3742000000000001</v>
      </c>
      <c r="N141" s="23" cm="1">
        <f t="array" aca="1" ref="N141" ca="1">_FV(D141,"52 week high",TRUE)</f>
        <v>11.3207</v>
      </c>
    </row>
    <row r="142" spans="1:14" x14ac:dyDescent="0.25">
      <c r="A142" t="s">
        <v>10497</v>
      </c>
      <c r="B142" t="s">
        <v>10498</v>
      </c>
      <c r="C142" t="s">
        <v>10965</v>
      </c>
      <c r="D142" t="e" vm="4115">
        <v>#VALUE!</v>
      </c>
      <c r="E142" s="31" cm="1">
        <f t="array" aca="1" ref="E142" ca="1">_FV(D142,"Last trade time",TRUE)</f>
        <v>45824.501932870371</v>
      </c>
      <c r="F142" s="23" cm="1">
        <f t="array" aca="1" ref="F142" ca="1">_FV(D142,"Price")</f>
        <v>2570</v>
      </c>
      <c r="G142" s="27" cm="1">
        <f t="array" aca="1" ref="G142" ca="1">_FV(D142,"Change (%)",TRUE)</f>
        <v>0</v>
      </c>
      <c r="H142" s="26" cm="1">
        <f t="array" aca="1" ref="H142" ca="1">_FV(D142,"Change")</f>
        <v>0</v>
      </c>
      <c r="I142" s="23"/>
      <c r="J142" s="23"/>
      <c r="K142" s="23"/>
      <c r="L142" s="23" cm="1">
        <f t="array" aca="1" ref="L142" ca="1">_FV(D142,"Previous close",TRUE)</f>
        <v>2570</v>
      </c>
      <c r="M142" s="23" cm="1">
        <f t="array" aca="1" ref="M142" ca="1">_FV(D142,"52 week low",TRUE)</f>
        <v>2295</v>
      </c>
      <c r="N142" s="23" cm="1">
        <f t="array" aca="1" ref="N142" ca="1">_FV(D142,"52 week high",TRUE)</f>
        <v>2726</v>
      </c>
    </row>
    <row r="143" spans="1:14" x14ac:dyDescent="0.25">
      <c r="A143" t="s">
        <v>10499</v>
      </c>
      <c r="B143" t="s">
        <v>10500</v>
      </c>
      <c r="C143" t="s">
        <v>10965</v>
      </c>
      <c r="D143" t="e" vm="4116">
        <v>#VALUE!</v>
      </c>
      <c r="E143" s="31" cm="1">
        <f t="array" aca="1" ref="E143" ca="1">_FV(D143,"Last trade time",TRUE)</f>
        <v>45824.943136574075</v>
      </c>
      <c r="F143" s="23" cm="1">
        <f t="array" aca="1" ref="F143" ca="1">_FV(D143,"Price")</f>
        <v>32.42</v>
      </c>
      <c r="G143" s="27" cm="1">
        <f t="array" aca="1" ref="G143" ca="1">_FV(D143,"Change (%)",TRUE)</f>
        <v>3.0849999999999996E-4</v>
      </c>
      <c r="H143" s="26" cm="1">
        <f t="array" aca="1" ref="H143" ca="1">_FV(D143,"Change")</f>
        <v>0.01</v>
      </c>
      <c r="I143" s="23"/>
      <c r="J143" s="23"/>
      <c r="K143" s="23"/>
      <c r="L143" s="23" cm="1">
        <f t="array" aca="1" ref="L143" ca="1">_FV(D143,"Previous close",TRUE)</f>
        <v>32.409999999999997</v>
      </c>
      <c r="M143" s="23" cm="1">
        <f t="array" aca="1" ref="M143" ca="1">_FV(D143,"52 week low",TRUE)</f>
        <v>32.119999999999997</v>
      </c>
      <c r="N143" s="23" cm="1">
        <f t="array" aca="1" ref="N143" ca="1">_FV(D143,"52 week high",TRUE)</f>
        <v>36.99</v>
      </c>
    </row>
    <row r="144" spans="1:14" x14ac:dyDescent="0.25">
      <c r="A144" t="s">
        <v>10501</v>
      </c>
      <c r="B144" t="s">
        <v>10502</v>
      </c>
      <c r="C144" t="s">
        <v>10965</v>
      </c>
      <c r="D144" t="e" vm="4117">
        <v>#VALUE!</v>
      </c>
      <c r="E144" s="31" cm="1">
        <f t="array" aca="1" ref="E144" ca="1">_FV(D144,"Last trade time",TRUE)</f>
        <v>45824.941851851851</v>
      </c>
      <c r="F144" s="23" cm="1">
        <f t="array" aca="1" ref="F144" ca="1">_FV(D144,"Price")</f>
        <v>6.7525000000000004</v>
      </c>
      <c r="G144" s="27" cm="1">
        <f t="array" aca="1" ref="G144" ca="1">_FV(D144,"Change (%)",TRUE)</f>
        <v>0</v>
      </c>
      <c r="H144" s="26" cm="1">
        <f t="array" aca="1" ref="H144" ca="1">_FV(D144,"Change")</f>
        <v>0</v>
      </c>
      <c r="I144" s="23"/>
      <c r="J144" s="23"/>
      <c r="K144" s="23"/>
      <c r="L144" s="23" cm="1">
        <f t="array" aca="1" ref="L144" ca="1">_FV(D144,"Previous close",TRUE)</f>
        <v>6.7525000000000004</v>
      </c>
      <c r="M144" s="23" cm="1">
        <f t="array" aca="1" ref="M144" ca="1">_FV(D144,"52 week low",TRUE)</f>
        <v>6.6372</v>
      </c>
      <c r="N144" s="23" cm="1">
        <f t="array" aca="1" ref="N144" ca="1">_FV(D144,"52 week high",TRUE)</f>
        <v>6.7821999999999996</v>
      </c>
    </row>
    <row r="145" spans="1:18" x14ac:dyDescent="0.25">
      <c r="A145" t="s">
        <v>10503</v>
      </c>
      <c r="B145" t="s">
        <v>10504</v>
      </c>
      <c r="C145" t="s">
        <v>10965</v>
      </c>
      <c r="D145" t="e" vm="4118">
        <v>#VALUE!</v>
      </c>
      <c r="E145" s="31" cm="1">
        <f t="array" aca="1" ref="E145" ca="1">_FV(D145,"Last trade time",TRUE)</f>
        <v>45824.94326388889</v>
      </c>
      <c r="F145" s="23" cm="1">
        <f t="array" aca="1" ref="F145" ca="1">_FV(D145,"Price")</f>
        <v>2.9205000000000001</v>
      </c>
      <c r="G145" s="27" cm="1">
        <f t="array" aca="1" ref="G145" ca="1">_FV(D145,"Change (%)",TRUE)</f>
        <v>1.887E-3</v>
      </c>
      <c r="H145" s="26" cm="1">
        <f t="array" aca="1" ref="H145" ca="1">_FV(D145,"Change")</f>
        <v>5.4999999999999997E-3</v>
      </c>
      <c r="I145" s="23"/>
      <c r="J145" s="23"/>
      <c r="K145" s="23"/>
      <c r="L145" s="23" cm="1">
        <f t="array" aca="1" ref="L145" ca="1">_FV(D145,"Previous close",TRUE)</f>
        <v>2.915</v>
      </c>
      <c r="M145" s="23" cm="1">
        <f t="array" aca="1" ref="M145" ca="1">_FV(D145,"52 week low",TRUE)</f>
        <v>2.9</v>
      </c>
      <c r="N145" s="23" cm="1">
        <f t="array" aca="1" ref="N145" ca="1">_FV(D145,"52 week high",TRUE)</f>
        <v>3.2422</v>
      </c>
    </row>
    <row r="146" spans="1:18" x14ac:dyDescent="0.25">
      <c r="A146" t="s">
        <v>10505</v>
      </c>
      <c r="B146" t="s">
        <v>10506</v>
      </c>
      <c r="C146" t="s">
        <v>10965</v>
      </c>
      <c r="D146" t="e" vm="4119">
        <v>#VALUE!</v>
      </c>
      <c r="E146" s="31" cm="1">
        <f t="array" aca="1" ref="E146" ca="1">_FV(D146,"Last trade time",TRUE)</f>
        <v>45824.934872685182</v>
      </c>
      <c r="F146" s="23" cm="1">
        <f t="array" aca="1" ref="F146" ca="1">_FV(D146,"Price")</f>
        <v>39.349600000000002</v>
      </c>
      <c r="G146" s="27" cm="1">
        <f t="array" aca="1" ref="G146" ca="1">_FV(D146,"Change (%)",TRUE)</f>
        <v>9.3610000000000004E-4</v>
      </c>
      <c r="H146" s="26" cm="1">
        <f t="array" aca="1" ref="H146" ca="1">_FV(D146,"Change")</f>
        <v>3.6799999999999999E-2</v>
      </c>
      <c r="I146" s="23"/>
      <c r="J146" s="23"/>
      <c r="K146" s="23"/>
      <c r="L146" s="23" cm="1">
        <f t="array" aca="1" ref="L146" ca="1">_FV(D146,"Previous close",TRUE)</f>
        <v>39.312800000000003</v>
      </c>
      <c r="M146" s="23" cm="1">
        <f t="array" aca="1" ref="M146" ca="1">_FV(D146,"52 week low",TRUE)</f>
        <v>32.049999999999997</v>
      </c>
      <c r="N146" s="23" cm="1">
        <f t="array" aca="1" ref="N146" ca="1">_FV(D146,"52 week high",TRUE)</f>
        <v>40.960999999999999</v>
      </c>
    </row>
    <row r="147" spans="1:18" x14ac:dyDescent="0.25">
      <c r="A147" t="s">
        <v>10507</v>
      </c>
      <c r="B147" t="s">
        <v>10508</v>
      </c>
      <c r="C147" t="s">
        <v>10965</v>
      </c>
      <c r="D147" t="e" vm="4120">
        <v>#VALUE!</v>
      </c>
      <c r="E147" s="31" cm="1">
        <f t="array" aca="1" ref="E147" ca="1">_FV(D147,"Last trade time",TRUE)</f>
        <v>45824.862442129626</v>
      </c>
      <c r="F147" s="23" cm="1">
        <f t="array" aca="1" ref="F147" ca="1">_FV(D147,"Price")</f>
        <v>3.4944999999999999</v>
      </c>
      <c r="G147" s="27" cm="1">
        <f t="array" aca="1" ref="G147" ca="1">_FV(D147,"Change (%)",TRUE)</f>
        <v>0</v>
      </c>
      <c r="H147" s="26" cm="1">
        <f t="array" aca="1" ref="H147" ca="1">_FV(D147,"Change")</f>
        <v>0</v>
      </c>
      <c r="I147" s="23"/>
      <c r="J147" s="23"/>
      <c r="K147" s="23"/>
      <c r="L147" s="23" cm="1">
        <f t="array" aca="1" ref="L147" ca="1">_FV(D147,"Previous close",TRUE)</f>
        <v>3.4944999999999999</v>
      </c>
      <c r="M147" s="23" cm="1">
        <f t="array" aca="1" ref="M147" ca="1">_FV(D147,"52 week low",TRUE)</f>
        <v>3.4944999999999999</v>
      </c>
      <c r="N147" s="23" cm="1">
        <f t="array" aca="1" ref="N147" ca="1">_FV(D147,"52 week high",TRUE)</f>
        <v>3.4950000000000001</v>
      </c>
    </row>
    <row r="148" spans="1:18" x14ac:dyDescent="0.25">
      <c r="A148" t="s">
        <v>10509</v>
      </c>
      <c r="B148" t="s">
        <v>10510</v>
      </c>
      <c r="C148" t="s">
        <v>10965</v>
      </c>
      <c r="D148" t="e" vm="4121">
        <v>#VALUE!</v>
      </c>
      <c r="E148" s="31" cm="1">
        <f t="array" aca="1" ref="E148" ca="1">_FV(D148,"Last trade time",TRUE)</f>
        <v>45824.916851851849</v>
      </c>
      <c r="F148" s="23" cm="1">
        <f t="array" aca="1" ref="F148" ca="1">_FV(D148,"Price")</f>
        <v>3.6720999999999999</v>
      </c>
      <c r="G148" s="27" cm="1">
        <f t="array" aca="1" ref="G148" ca="1">_FV(D148,"Change (%)",TRUE)</f>
        <v>-5.4460000000000004E-5</v>
      </c>
      <c r="H148" s="26" cm="1">
        <f t="array" aca="1" ref="H148" ca="1">_FV(D148,"Change")</f>
        <v>-2.0000000000000001E-4</v>
      </c>
      <c r="I148" s="23"/>
      <c r="J148" s="23"/>
      <c r="K148" s="23"/>
      <c r="L148" s="23" cm="1">
        <f t="array" aca="1" ref="L148" ca="1">_FV(D148,"Previous close",TRUE)</f>
        <v>3.6722999999999999</v>
      </c>
      <c r="M148" s="23" cm="1">
        <f t="array" aca="1" ref="M148" ca="1">_FV(D148,"52 week low",TRUE)</f>
        <v>3.6709000000000001</v>
      </c>
      <c r="N148" s="23" cm="1">
        <f t="array" aca="1" ref="N148" ca="1">_FV(D148,"52 week high",TRUE)</f>
        <v>3.6736</v>
      </c>
    </row>
    <row r="149" spans="1:18" x14ac:dyDescent="0.25">
      <c r="A149" t="s">
        <v>10511</v>
      </c>
      <c r="B149" t="s">
        <v>10512</v>
      </c>
      <c r="C149" t="s">
        <v>10965</v>
      </c>
      <c r="D149" t="e" vm="4122">
        <v>#VALUE!</v>
      </c>
      <c r="E149" s="31" cm="1">
        <f t="array" aca="1" ref="E149" ca="1">_FV(D149,"Last trade time",TRUE)</f>
        <v>45824.862256944441</v>
      </c>
      <c r="F149" s="23" cm="1">
        <f t="array" aca="1" ref="F149" ca="1">_FV(D149,"Price")</f>
        <v>3595.73</v>
      </c>
      <c r="G149" s="27" cm="1">
        <f t="array" aca="1" ref="G149" ca="1">_FV(D149,"Change (%)",TRUE)</f>
        <v>0</v>
      </c>
      <c r="H149" s="26" cm="1">
        <f t="array" aca="1" ref="H149" ca="1">_FV(D149,"Change")</f>
        <v>0</v>
      </c>
      <c r="I149" s="23"/>
      <c r="J149" s="23"/>
      <c r="K149" s="23"/>
      <c r="L149" s="23" cm="1">
        <f t="array" aca="1" ref="L149" ca="1">_FV(D149,"Previous close",TRUE)</f>
        <v>3595.73</v>
      </c>
      <c r="M149" s="23" cm="1">
        <f t="array" aca="1" ref="M149" ca="1">_FV(D149,"52 week low",TRUE)</f>
        <v>3575</v>
      </c>
      <c r="N149" s="23" cm="1">
        <f t="array" aca="1" ref="N149" ca="1">_FV(D149,"52 week high",TRUE)</f>
        <v>3782</v>
      </c>
    </row>
    <row r="150" spans="1:18" x14ac:dyDescent="0.25">
      <c r="A150" t="s">
        <v>10513</v>
      </c>
      <c r="B150" t="s">
        <v>10514</v>
      </c>
      <c r="C150" t="s">
        <v>10965</v>
      </c>
      <c r="D150" t="e" vm="4123">
        <v>#VALUE!</v>
      </c>
      <c r="E150" s="31" cm="1">
        <f t="array" aca="1" ref="E150" ca="1">_FV(D150,"Last trade time",TRUE)</f>
        <v>45824.566365740742</v>
      </c>
      <c r="F150" s="23" cm="1">
        <f t="array" aca="1" ref="F150" ca="1">_FV(D150,"Price")</f>
        <v>41.55</v>
      </c>
      <c r="G150" s="27" cm="1">
        <f t="array" aca="1" ref="G150" ca="1">_FV(D150,"Change (%)",TRUE)</f>
        <v>0</v>
      </c>
      <c r="H150" s="26" cm="1">
        <f t="array" aca="1" ref="H150" ca="1">_FV(D150,"Change")</f>
        <v>0</v>
      </c>
      <c r="I150" s="23"/>
      <c r="J150" s="23"/>
      <c r="K150" s="23"/>
      <c r="L150" s="23" cm="1">
        <f t="array" aca="1" ref="L150" ca="1">_FV(D150,"Previous close",TRUE)</f>
        <v>41.55</v>
      </c>
      <c r="M150" s="23" cm="1">
        <f t="array" aca="1" ref="M150" ca="1">_FV(D150,"52 week low",TRUE)</f>
        <v>39.991</v>
      </c>
      <c r="N150" s="23" cm="1">
        <f t="array" aca="1" ref="N150" ca="1">_FV(D150,"52 week high",TRUE)</f>
        <v>42.400500000000001</v>
      </c>
    </row>
    <row r="151" spans="1:18" x14ac:dyDescent="0.25">
      <c r="A151" t="s">
        <v>10515</v>
      </c>
      <c r="B151" t="s">
        <v>10516</v>
      </c>
      <c r="C151" t="s">
        <v>10965</v>
      </c>
      <c r="D151" t="e" vm="4101">
        <v>#VALUE!</v>
      </c>
      <c r="E151" s="31" cm="1">
        <f t="array" aca="1" ref="E151" ca="1">_FV(D151,"Last trade time",TRUE)</f>
        <v>45824.942569444444</v>
      </c>
      <c r="F151" s="23" cm="1">
        <f t="array" aca="1" ref="F151" ca="1">_FV(D151,"Price")</f>
        <v>9.4888999999999992</v>
      </c>
      <c r="G151" s="27" cm="1">
        <f t="array" aca="1" ref="G151" ca="1">_FV(D151,"Change (%)",TRUE)</f>
        <v>4.5339999999999996E-4</v>
      </c>
      <c r="H151" s="26" cm="1">
        <f t="array" aca="1" ref="H151" ca="1">_FV(D151,"Change")</f>
        <v>4.3E-3</v>
      </c>
      <c r="I151" s="23"/>
      <c r="J151" s="23"/>
      <c r="K151" s="23"/>
      <c r="L151" s="23" cm="1">
        <f t="array" aca="1" ref="L151" ca="1">_FV(D151,"Previous close",TRUE)</f>
        <v>9.4846000000000004</v>
      </c>
      <c r="M151" s="23" cm="1">
        <f t="array" aca="1" ref="M151" ca="1">_FV(D151,"52 week low",TRUE)</f>
        <v>9.3742000000000001</v>
      </c>
      <c r="N151" s="23" cm="1">
        <f t="array" aca="1" ref="N151" ca="1">_FV(D151,"52 week high",TRUE)</f>
        <v>11.3207</v>
      </c>
    </row>
    <row r="152" spans="1:18" x14ac:dyDescent="0.25">
      <c r="A152" t="s">
        <v>10517</v>
      </c>
      <c r="B152" t="s">
        <v>10518</v>
      </c>
      <c r="C152" t="s">
        <v>10965</v>
      </c>
      <c r="D152" t="e" vm="4124">
        <v>#VALUE!</v>
      </c>
      <c r="E152" s="31" cm="1">
        <f t="array" aca="1" ref="E152" ca="1">_FV(D152,"Last trade time",TRUE)</f>
        <v>45824.862245370372</v>
      </c>
      <c r="F152" s="23" cm="1">
        <f t="array" aca="1" ref="F152" ca="1">_FV(D152,"Price")</f>
        <v>12710.13</v>
      </c>
      <c r="G152" s="27" cm="1">
        <f t="array" aca="1" ref="G152" ca="1">_FV(D152,"Change (%)",TRUE)</f>
        <v>0</v>
      </c>
      <c r="H152" s="26" cm="1">
        <f t="array" aca="1" ref="H152" ca="1">_FV(D152,"Change")</f>
        <v>0</v>
      </c>
      <c r="I152" s="23"/>
      <c r="J152" s="23"/>
      <c r="K152" s="23"/>
      <c r="L152" s="23" cm="1">
        <f t="array" aca="1" ref="L152" ca="1">_FV(D152,"Previous close",TRUE)</f>
        <v>12710.13</v>
      </c>
      <c r="M152" s="23" cm="1">
        <f t="array" aca="1" ref="M152" ca="1">_FV(D152,"52 week low",TRUE)</f>
        <v>12478.33</v>
      </c>
      <c r="N152" s="23" cm="1">
        <f t="array" aca="1" ref="N152" ca="1">_FV(D152,"52 week high",TRUE)</f>
        <v>12993.91</v>
      </c>
    </row>
    <row r="153" spans="1:18" x14ac:dyDescent="0.25">
      <c r="A153" t="s">
        <v>10519</v>
      </c>
      <c r="B153" t="s">
        <v>10520</v>
      </c>
      <c r="C153" t="s">
        <v>10965</v>
      </c>
      <c r="D153" t="e" vm="4125">
        <v>#VALUE!</v>
      </c>
      <c r="E153" s="31" cm="1">
        <f t="array" aca="1" ref="E153" ca="1">_FV(D153,"Last trade time",TRUE)</f>
        <v>45824.916666666664</v>
      </c>
      <c r="F153" s="23" cm="1">
        <f t="array" aca="1" ref="F153" ca="1">_FV(D153,"Price")</f>
        <v>117.95</v>
      </c>
      <c r="G153" s="27" cm="1">
        <f t="array" aca="1" ref="G153" ca="1">_FV(D153,"Change (%)",TRUE)</f>
        <v>-4.237E-4</v>
      </c>
      <c r="H153" s="26" cm="1">
        <f t="array" aca="1" ref="H153" ca="1">_FV(D153,"Change")</f>
        <v>-0.05</v>
      </c>
      <c r="I153" s="23"/>
      <c r="J153" s="23"/>
      <c r="K153" s="23"/>
      <c r="L153" s="23" cm="1">
        <f t="array" aca="1" ref="L153" ca="1">_FV(D153,"Previous close",TRUE)</f>
        <v>118</v>
      </c>
      <c r="M153" s="23" cm="1">
        <f t="array" aca="1" ref="M153" ca="1">_FV(D153,"52 week low",TRUE)</f>
        <v>114.15</v>
      </c>
      <c r="N153" s="23" cm="1">
        <f t="array" aca="1" ref="N153" ca="1">_FV(D153,"52 week high",TRUE)</f>
        <v>124.81</v>
      </c>
    </row>
    <row r="154" spans="1:18" x14ac:dyDescent="0.25">
      <c r="A154" t="s">
        <v>10521</v>
      </c>
      <c r="B154" t="s">
        <v>10522</v>
      </c>
      <c r="C154" t="s">
        <v>10965</v>
      </c>
      <c r="D154" t="e" vm="4126">
        <v>#VALUE!</v>
      </c>
      <c r="E154" s="31" cm="1">
        <f t="array" aca="1" ref="E154" ca="1">_FV(D154,"Last trade time",TRUE)</f>
        <v>45824.44635416667</v>
      </c>
      <c r="F154" s="23" cm="1">
        <f t="array" aca="1" ref="F154" ca="1">_FV(D154,"Price")</f>
        <v>26030</v>
      </c>
      <c r="G154" s="27" cm="1">
        <f t="array" aca="1" ref="G154" ca="1">_FV(D154,"Change (%)",TRUE)</f>
        <v>0</v>
      </c>
      <c r="H154" s="26" cm="1">
        <f t="array" aca="1" ref="H154" ca="1">_FV(D154,"Change")</f>
        <v>0</v>
      </c>
      <c r="I154" s="23"/>
      <c r="J154" s="23"/>
      <c r="K154" s="23"/>
      <c r="L154" s="23" cm="1">
        <f t="array" aca="1" ref="L154" ca="1">_FV(D154,"Previous close",TRUE)</f>
        <v>26030</v>
      </c>
      <c r="M154" s="23" cm="1">
        <f t="array" aca="1" ref="M154" ca="1">_FV(D154,"52 week low",TRUE)</f>
        <v>24515</v>
      </c>
      <c r="N154" s="23" cm="1">
        <f t="array" aca="1" ref="N154" ca="1">_FV(D154,"52 week high",TRUE)</f>
        <v>26110</v>
      </c>
    </row>
    <row r="155" spans="1:18" x14ac:dyDescent="0.25">
      <c r="A155" t="s">
        <v>10523</v>
      </c>
      <c r="B155" t="s">
        <v>10524</v>
      </c>
      <c r="C155" t="s">
        <v>10965</v>
      </c>
      <c r="D155" t="e" vm="4127">
        <v>#VALUE!</v>
      </c>
      <c r="E155" s="31" cm="1">
        <f t="array" aca="1" ref="E155" ca="1">_FV(D155,"Last trade time",TRUE)</f>
        <v>45824.862222222226</v>
      </c>
      <c r="F155" s="23" cm="1">
        <f t="array" aca="1" ref="F155" ca="1">_FV(D155,"Price")</f>
        <v>242.7</v>
      </c>
      <c r="G155" s="27" cm="1">
        <f t="array" aca="1" ref="G155" ca="1">_FV(D155,"Change (%)",TRUE)</f>
        <v>0</v>
      </c>
      <c r="H155" s="26" cm="1">
        <f t="array" aca="1" ref="H155" ca="1">_FV(D155,"Change")</f>
        <v>0</v>
      </c>
      <c r="I155" s="23"/>
      <c r="J155" s="23"/>
      <c r="K155" s="23"/>
      <c r="L155" s="23" cm="1">
        <f t="array" aca="1" ref="L155" ca="1">_FV(D155,"Previous close",TRUE)</f>
        <v>242.7</v>
      </c>
      <c r="M155" s="23" cm="1">
        <f t="array" aca="1" ref="M155" ca="1">_FV(D155,"52 week low",TRUE)</f>
        <v>242.75</v>
      </c>
      <c r="N155" s="23" cm="1">
        <f t="array" aca="1" ref="N155" ca="1">_FV(D155,"52 week high",TRUE)</f>
        <v>249.99</v>
      </c>
    </row>
    <row r="156" spans="1:18" x14ac:dyDescent="0.25">
      <c r="A156" t="s">
        <v>10525</v>
      </c>
      <c r="B156" t="s">
        <v>10526</v>
      </c>
      <c r="C156" t="s">
        <v>10965</v>
      </c>
      <c r="D156" t="e" vm="4128">
        <v>#VALUE!</v>
      </c>
      <c r="E156" s="31" cm="1">
        <f t="array" aca="1" ref="E156" ca="1">_FV(D156,"Last trade time",TRUE)</f>
        <v>45824.790046296293</v>
      </c>
      <c r="F156" s="23" cm="1">
        <f t="array" aca="1" ref="F156" ca="1">_FV(D156,"Price")</f>
        <v>24.172000000000001</v>
      </c>
      <c r="G156" s="27" cm="1">
        <f t="array" aca="1" ref="G156" ca="1">_FV(D156,"Change (%)",TRUE)</f>
        <v>0</v>
      </c>
      <c r="H156" s="26" cm="1">
        <f t="array" aca="1" ref="H156" ca="1">_FV(D156,"Change")</f>
        <v>0</v>
      </c>
      <c r="I156" s="23"/>
      <c r="J156" s="23"/>
      <c r="K156" s="23"/>
      <c r="L156" s="23" cm="1">
        <f t="array" aca="1" ref="L156" ca="1">_FV(D156,"Previous close",TRUE)</f>
        <v>24.172000000000001</v>
      </c>
      <c r="M156" s="23" cm="1">
        <f t="array" aca="1" ref="M156" ca="1">_FV(D156,"52 week low",TRUE)</f>
        <v>23.934000000000001</v>
      </c>
      <c r="N156" s="23" cm="1">
        <f t="array" aca="1" ref="N156" ca="1">_FV(D156,"52 week high",TRUE)</f>
        <v>28.95</v>
      </c>
    </row>
    <row r="157" spans="1:18" x14ac:dyDescent="0.25">
      <c r="A157" t="s">
        <v>10181</v>
      </c>
      <c r="B157" t="s">
        <v>10182</v>
      </c>
      <c r="C157" t="s">
        <v>10963</v>
      </c>
      <c r="D157" t="e" vm="3857">
        <v>#VALUE!</v>
      </c>
      <c r="E157" s="31" cm="1">
        <f t="array" aca="1" ref="E157" ca="1">_FV(D157,"Last trade time",TRUE)</f>
        <v>45824.939325774998</v>
      </c>
      <c r="F157" s="23" cm="1">
        <f t="array" aca="1" ref="F157" ca="1">_FV(D157,"Price")</f>
        <v>25.09</v>
      </c>
      <c r="G157" s="27" cm="1">
        <f t="array" aca="1" ref="G157" ca="1">_FV(D157,"Change (%)",TRUE)</f>
        <v>5.3316999999999996E-2</v>
      </c>
      <c r="H157" s="26" cm="1">
        <f t="array" aca="1" ref="H157" ca="1">_FV(D157,"Change")</f>
        <v>1.27</v>
      </c>
      <c r="I157" s="23" cm="1">
        <f t="array" aca="1" ref="I157" ca="1">_FV(D157,"Open")</f>
        <v>24.63</v>
      </c>
      <c r="J157" s="23" cm="1">
        <f t="array" aca="1" ref="J157" ca="1">_FV(D157,"Low")</f>
        <v>24.6</v>
      </c>
      <c r="K157" s="23" cm="1">
        <f t="array" aca="1" ref="K157" ca="1">_FV(D157,"High")</f>
        <v>25.18</v>
      </c>
      <c r="L157" s="23" cm="1">
        <f t="array" aca="1" ref="L157" ca="1">_FV(D157,"Previous close",TRUE)</f>
        <v>23.82</v>
      </c>
      <c r="M157" s="23" cm="1">
        <f t="array" aca="1" ref="M157" ca="1">_FV(D157,"52 week low",TRUE)</f>
        <v>13.685</v>
      </c>
      <c r="N157" s="23" cm="1">
        <f t="array" aca="1" ref="N157" ca="1">_FV(D157,"52 week high",TRUE)</f>
        <v>38.774999999999999</v>
      </c>
      <c r="O157" s="8" cm="1">
        <f t="array" aca="1" ref="O157" ca="1">_FV(D157,"Volume")</f>
        <v>1589486</v>
      </c>
      <c r="P157" s="7" cm="1">
        <f t="array" aca="1" ref="P157" ca="1">_FV(D157,"Volume average",TRUE)</f>
        <v>2228949</v>
      </c>
      <c r="Q157" s="25" cm="1">
        <f t="array" aca="1" ref="Q157" ca="1">_FV(D157,"Expense ratio",TRUE)</f>
        <v>0</v>
      </c>
      <c r="R157" s="24" cm="1">
        <f t="array" aca="1" ref="R157" ca="1">_FV(D157,"Market cap",TRUE)</f>
        <v>1293546324.3699999</v>
      </c>
    </row>
    <row r="158" spans="1:18" x14ac:dyDescent="0.25">
      <c r="A158" t="s">
        <v>10179</v>
      </c>
      <c r="B158" t="s">
        <v>10180</v>
      </c>
      <c r="C158" t="s">
        <v>10963</v>
      </c>
      <c r="D158" t="e" vm="3427">
        <v>#VALUE!</v>
      </c>
      <c r="E158" s="31" cm="1">
        <f t="array" aca="1" ref="E158" ca="1">_FV(D158,"Last trade time",TRUE)</f>
        <v>45824.942959652341</v>
      </c>
      <c r="F158" s="23" cm="1">
        <f t="array" aca="1" ref="F158" ca="1">_FV(D158,"Price")</f>
        <v>48.17</v>
      </c>
      <c r="G158" s="27" cm="1">
        <f t="array" aca="1" ref="G158" ca="1">_FV(D158,"Change (%)",TRUE)</f>
        <v>3.3468999999999999E-2</v>
      </c>
      <c r="H158" s="26" cm="1">
        <f t="array" aca="1" ref="H158" ca="1">_FV(D158,"Change")</f>
        <v>1.56</v>
      </c>
      <c r="I158" s="23" cm="1">
        <f t="array" aca="1" ref="I158" ca="1">_FV(D158,"Open")</f>
        <v>47.22</v>
      </c>
      <c r="J158" s="23" cm="1">
        <f t="array" aca="1" ref="J158" ca="1">_FV(D158,"Low")</f>
        <v>47.18</v>
      </c>
      <c r="K158" s="23" cm="1">
        <f t="array" aca="1" ref="K158" ca="1">_FV(D158,"High")</f>
        <v>48.288899999999998</v>
      </c>
      <c r="L158" s="23" cm="1">
        <f t="array" aca="1" ref="L158" ca="1">_FV(D158,"Previous close",TRUE)</f>
        <v>46.61</v>
      </c>
      <c r="M158" s="23" cm="1">
        <f t="array" aca="1" ref="M158" ca="1">_FV(D158,"52 week low",TRUE)</f>
        <v>22</v>
      </c>
      <c r="N158" s="23" cm="1">
        <f t="array" aca="1" ref="N158" ca="1">_FV(D158,"52 week high",TRUE)</f>
        <v>49.65</v>
      </c>
      <c r="O158" s="8" cm="1">
        <f t="array" aca="1" ref="O158" ca="1">_FV(D158,"Volume")</f>
        <v>628264</v>
      </c>
      <c r="P158" s="7" cm="1">
        <f t="array" aca="1" ref="P158" ca="1">_FV(D158,"Volume average",TRUE)</f>
        <v>968806</v>
      </c>
      <c r="Q158" s="25" cm="1">
        <f t="array" aca="1" ref="Q158" ca="1">_FV(D158,"Expense ratio",TRUE)</f>
        <v>1.5E-3</v>
      </c>
      <c r="R158" s="24" cm="1">
        <f t="array" aca="1" ref="R158" ca="1">_FV(D158,"Market cap",TRUE)</f>
        <v>4571243258.3000002</v>
      </c>
    </row>
    <row r="159" spans="1:18" x14ac:dyDescent="0.25">
      <c r="A159" t="s">
        <v>10221</v>
      </c>
      <c r="B159" t="s">
        <v>10222</v>
      </c>
      <c r="C159" t="s">
        <v>10963</v>
      </c>
      <c r="D159" t="e" vm="2240">
        <v>#VALUE!</v>
      </c>
      <c r="E159" s="31" cm="1">
        <f t="array" aca="1" ref="E159" ca="1">_FV(D159,"Last trade time",TRUE)</f>
        <v>45824.843750046093</v>
      </c>
      <c r="F159" s="23" cm="1">
        <f t="array" aca="1" ref="F159" ca="1">_FV(D159,"Price")</f>
        <v>63.7</v>
      </c>
      <c r="G159" s="27" cm="1">
        <f t="array" aca="1" ref="G159" ca="1">_FV(D159,"Change (%)",TRUE)</f>
        <v>1.5446999999999999E-2</v>
      </c>
      <c r="H159" s="26" cm="1">
        <f t="array" aca="1" ref="H159" ca="1">_FV(D159,"Change")</f>
        <v>0.96899999999999997</v>
      </c>
      <c r="I159" s="23" cm="1">
        <f t="array" aca="1" ref="I159" ca="1">_FV(D159,"Open")</f>
        <v>63.37</v>
      </c>
      <c r="J159" s="23" cm="1">
        <f t="array" aca="1" ref="J159" ca="1">_FV(D159,"Low")</f>
        <v>63.335000000000001</v>
      </c>
      <c r="K159" s="23" cm="1">
        <f t="array" aca="1" ref="K159" ca="1">_FV(D159,"High")</f>
        <v>63.895499999999998</v>
      </c>
      <c r="L159" s="23" cm="1">
        <f t="array" aca="1" ref="L159" ca="1">_FV(D159,"Previous close",TRUE)</f>
        <v>62.731000000000002</v>
      </c>
      <c r="M159" s="23" cm="1">
        <f t="array" aca="1" ref="M159" ca="1">_FV(D159,"52 week low",TRUE)</f>
        <v>49.01</v>
      </c>
      <c r="N159" s="23" cm="1">
        <f t="array" aca="1" ref="N159" ca="1">_FV(D159,"52 week high",TRUE)</f>
        <v>64.31</v>
      </c>
      <c r="O159" s="8" cm="1">
        <f t="array" aca="1" ref="O159" ca="1">_FV(D159,"Volume")</f>
        <v>78451</v>
      </c>
      <c r="P159" s="7" cm="1">
        <f t="array" aca="1" ref="P159" ca="1">_FV(D159,"Volume average",TRUE)</f>
        <v>117158</v>
      </c>
      <c r="Q159" s="25" cm="1">
        <f t="array" aca="1" ref="Q159" ca="1">_FV(D159,"Expense ratio",TRUE)</f>
        <v>4.5999999999999999E-3</v>
      </c>
      <c r="R159" s="24" cm="1">
        <f t="array" aca="1" ref="R159" ca="1">_FV(D159,"Market cap",TRUE)</f>
        <v>3211629633.6599998</v>
      </c>
    </row>
    <row r="160" spans="1:18" x14ac:dyDescent="0.25">
      <c r="A160" t="s">
        <v>10229</v>
      </c>
      <c r="B160" t="s">
        <v>10230</v>
      </c>
      <c r="C160" t="s">
        <v>10963</v>
      </c>
      <c r="D160" t="e" vm="845">
        <v>#VALUE!</v>
      </c>
      <c r="E160" s="31" cm="1">
        <f t="array" aca="1" ref="E160" ca="1">_FV(D160,"Last trade time",TRUE)</f>
        <v>45824.840277812502</v>
      </c>
      <c r="F160" s="23" cm="1">
        <f t="array" aca="1" ref="F160" ca="1">_FV(D160,"Price")</f>
        <v>28.33</v>
      </c>
      <c r="G160" s="27" cm="1">
        <f t="array" aca="1" ref="G160" ca="1">_FV(D160,"Change (%)",TRUE)</f>
        <v>7.1709999999999992E-4</v>
      </c>
      <c r="H160" s="26" cm="1">
        <f t="array" aca="1" ref="H160" ca="1">_FV(D160,"Change")</f>
        <v>2.0299999999999999E-2</v>
      </c>
      <c r="I160" s="23" cm="1">
        <f t="array" aca="1" ref="I160" ca="1">_FV(D160,"Open")</f>
        <v>28.36</v>
      </c>
      <c r="J160" s="23" cm="1">
        <f t="array" aca="1" ref="J160" ca="1">_FV(D160,"Low")</f>
        <v>28.33</v>
      </c>
      <c r="K160" s="23" cm="1">
        <f t="array" aca="1" ref="K160" ca="1">_FV(D160,"High")</f>
        <v>28.376000000000001</v>
      </c>
      <c r="L160" s="23" cm="1">
        <f t="array" aca="1" ref="L160" ca="1">_FV(D160,"Previous close",TRUE)</f>
        <v>28.309699999999999</v>
      </c>
      <c r="M160" s="23" cm="1">
        <f t="array" aca="1" ref="M160" ca="1">_FV(D160,"52 week low",TRUE)</f>
        <v>25.81</v>
      </c>
      <c r="N160" s="23" cm="1">
        <f t="array" aca="1" ref="N160" ca="1">_FV(D160,"52 week high",TRUE)</f>
        <v>28.75</v>
      </c>
      <c r="O160" s="8" cm="1">
        <f t="array" aca="1" ref="O160" ca="1">_FV(D160,"Volume")</f>
        <v>3286</v>
      </c>
      <c r="P160" s="7" cm="1">
        <f t="array" aca="1" ref="P160" ca="1">_FV(D160,"Volume average",TRUE)</f>
        <v>13429</v>
      </c>
      <c r="Q160" s="25" cm="1">
        <f t="array" aca="1" ref="Q160" ca="1">_FV(D160,"Expense ratio",TRUE)</f>
        <v>8.3999999999999995E-3</v>
      </c>
      <c r="R160" s="24" cm="1">
        <f t="array" aca="1" ref="R160" ca="1">_FV(D160,"Market cap",TRUE)</f>
        <v>86657611.579999998</v>
      </c>
    </row>
    <row r="161" spans="1:18" x14ac:dyDescent="0.25">
      <c r="A161" t="s">
        <v>10207</v>
      </c>
      <c r="B161" t="s">
        <v>10208</v>
      </c>
      <c r="C161" t="s">
        <v>10963</v>
      </c>
      <c r="D161" t="e" vm="4129">
        <v>#VALUE!</v>
      </c>
      <c r="E161" s="31" cm="1">
        <f t="array" aca="1" ref="E161" ca="1">_FV(D161,"Last trade time",TRUE)</f>
        <v>45824.84027780078</v>
      </c>
      <c r="F161" s="23" cm="1">
        <f t="array" aca="1" ref="F161" ca="1">_FV(D161,"Price")</f>
        <v>5.81</v>
      </c>
      <c r="G161" s="27" cm="1">
        <f t="array" aca="1" ref="G161" ca="1">_FV(D161,"Change (%)",TRUE)</f>
        <v>0</v>
      </c>
      <c r="H161" s="26" cm="1">
        <f t="array" aca="1" ref="H161" ca="1">_FV(D161,"Change")</f>
        <v>0</v>
      </c>
      <c r="I161" s="23" cm="1">
        <f t="array" aca="1" ref="I161" ca="1">_FV(D161,"Open")</f>
        <v>5.81</v>
      </c>
      <c r="J161" s="23" cm="1">
        <f t="array" aca="1" ref="J161" ca="1">_FV(D161,"Low")</f>
        <v>5.8</v>
      </c>
      <c r="K161" s="23" cm="1">
        <f t="array" aca="1" ref="K161" ca="1">_FV(D161,"High")</f>
        <v>5.82</v>
      </c>
      <c r="L161" s="23" cm="1">
        <f t="array" aca="1" ref="L161" ca="1">_FV(D161,"Previous close",TRUE)</f>
        <v>5.81</v>
      </c>
      <c r="M161" s="23" cm="1">
        <f t="array" aca="1" ref="M161" ca="1">_FV(D161,"52 week low",TRUE)</f>
        <v>5.55</v>
      </c>
      <c r="N161" s="23" cm="1">
        <f t="array" aca="1" ref="N161" ca="1">_FV(D161,"52 week high",TRUE)</f>
        <v>6.64</v>
      </c>
      <c r="O161" s="8" cm="1">
        <f t="array" aca="1" ref="O161" ca="1">_FV(D161,"Volume")</f>
        <v>114148</v>
      </c>
      <c r="P161" s="7" cm="1">
        <f t="array" aca="1" ref="P161" ca="1">_FV(D161,"Volume average",TRUE)</f>
        <v>156181</v>
      </c>
      <c r="Q161" s="25" cm="1">
        <f t="array" aca="1" ref="Q161" ca="1">_FV(D161,"Expense ratio",TRUE)</f>
        <v>2.86E-2</v>
      </c>
      <c r="R161" s="24" cm="1">
        <f t="array" aca="1" ref="R161" ca="1">_FV(D161,"Market cap",TRUE)</f>
        <v>406229639.57999998</v>
      </c>
    </row>
    <row r="162" spans="1:18" x14ac:dyDescent="0.25">
      <c r="A162" t="s">
        <v>10233</v>
      </c>
      <c r="B162" t="s">
        <v>10234</v>
      </c>
      <c r="C162" t="s">
        <v>10963</v>
      </c>
      <c r="D162" t="s">
        <v>10234</v>
      </c>
      <c r="E162" s="31" t="e" cm="1" vm="1">
        <f t="array" ref="E162">_FV(D162,"Last trade time",TRUE)</f>
        <v>#VALUE!</v>
      </c>
      <c r="F162" s="23" t="e" cm="1" vm="2">
        <f t="array" ref="F162">_FV(D162,"Price")</f>
        <v>#VALUE!</v>
      </c>
      <c r="G162" s="27" t="e" cm="1" vm="3">
        <f t="array" ref="G162">_FV(D162,"Change (%)",TRUE)</f>
        <v>#VALUE!</v>
      </c>
      <c r="H162" s="26" t="e" cm="1" vm="4">
        <f t="array" ref="H162">_FV(D162,"Change")</f>
        <v>#VALUE!</v>
      </c>
      <c r="I162" s="23" t="e" cm="1" vm="5">
        <f t="array" ref="I162">_FV(D162,"Open")</f>
        <v>#VALUE!</v>
      </c>
      <c r="J162" s="23" t="e" cm="1" vm="6">
        <f t="array" ref="J162">_FV(D162,"Low")</f>
        <v>#VALUE!</v>
      </c>
      <c r="K162" s="23" t="e" cm="1" vm="7">
        <f t="array" ref="K162">_FV(D162,"High")</f>
        <v>#VALUE!</v>
      </c>
      <c r="L162" s="23" t="e" cm="1" vm="8">
        <f t="array" ref="L162">_FV(D162,"Previous close",TRUE)</f>
        <v>#VALUE!</v>
      </c>
      <c r="M162" s="23" t="e" cm="1" vm="9">
        <f t="array" ref="M162">_FV(D162,"52 week low",TRUE)</f>
        <v>#VALUE!</v>
      </c>
      <c r="N162" s="23" t="e" cm="1" vm="10">
        <f t="array" ref="N162">_FV(D162,"52 week high",TRUE)</f>
        <v>#VALUE!</v>
      </c>
      <c r="O162" s="8" t="e" cm="1" vm="11">
        <f t="array" ref="O162">_FV(D162,"Volume")</f>
        <v>#VALUE!</v>
      </c>
      <c r="P162" s="7" t="e" cm="1" vm="12">
        <f t="array" ref="P162">_FV(D162,"Volume average",TRUE)</f>
        <v>#VALUE!</v>
      </c>
      <c r="Q162" s="25" t="e" cm="1" vm="13">
        <f t="array" ref="Q162">_FV(D162,"Expense ratio",TRUE)</f>
        <v>#VALUE!</v>
      </c>
      <c r="R162" s="24" t="e" cm="1" vm="14">
        <f t="array" ref="R162">_FV(D162,"Market cap",TRUE)</f>
        <v>#VALUE!</v>
      </c>
    </row>
    <row r="163" spans="1:18" x14ac:dyDescent="0.25">
      <c r="A163" t="s">
        <v>10223</v>
      </c>
      <c r="B163" t="s">
        <v>10224</v>
      </c>
      <c r="C163" t="s">
        <v>10963</v>
      </c>
      <c r="D163" t="e" vm="4130">
        <v>#VALUE!</v>
      </c>
      <c r="E163" s="31" cm="1">
        <f t="array" aca="1" ref="E163" ca="1">_FV(D163,"Last trade time",TRUE)</f>
        <v>45824.666666666664</v>
      </c>
      <c r="F163" s="23" cm="1">
        <f t="array" aca="1" ref="F163" ca="1">_FV(D163,"Price")</f>
        <v>34.653599999999997</v>
      </c>
      <c r="G163" s="27" cm="1">
        <f t="array" aca="1" ref="G163" ca="1">_FV(D163,"Change (%)",TRUE)</f>
        <v>7.6300000000000005E-3</v>
      </c>
      <c r="H163" s="26" cm="1">
        <f t="array" aca="1" ref="H163" ca="1">_FV(D163,"Change")</f>
        <v>0.26240000000000002</v>
      </c>
      <c r="I163" s="23" cm="1">
        <f t="array" aca="1" ref="I163" ca="1">_FV(D163,"Open")</f>
        <v>34.769599999999997</v>
      </c>
      <c r="J163" s="23" cm="1">
        <f t="array" aca="1" ref="J163" ca="1">_FV(D163,"Low")</f>
        <v>34.653599999999997</v>
      </c>
      <c r="K163" s="23" cm="1">
        <f t="array" aca="1" ref="K163" ca="1">_FV(D163,"High")</f>
        <v>35.1</v>
      </c>
      <c r="L163" s="23" cm="1">
        <f t="array" aca="1" ref="L163" ca="1">_FV(D163,"Previous close",TRUE)</f>
        <v>34.391199999999998</v>
      </c>
      <c r="M163" s="23" cm="1">
        <f t="array" aca="1" ref="M163" ca="1">_FV(D163,"52 week low",TRUE)</f>
        <v>9.5</v>
      </c>
      <c r="N163" s="23" cm="1">
        <f t="array" aca="1" ref="N163" ca="1">_FV(D163,"52 week high",TRUE)</f>
        <v>47.33</v>
      </c>
      <c r="O163" s="8" cm="1">
        <f t="array" aca="1" ref="O163" ca="1">_FV(D163,"Volume")</f>
        <v>1314</v>
      </c>
      <c r="P163" s="7" t="e" cm="1" vm="12">
        <f t="array" ref="P163">_FV(D163,"Volume average",TRUE)</f>
        <v>#VALUE!</v>
      </c>
      <c r="Q163" s="25" t="e" cm="1" vm="13">
        <f t="array" ref="Q163">_FV(D163,"Expense ratio",TRUE)</f>
        <v>#VALUE!</v>
      </c>
      <c r="R163" s="24" t="e" cm="1" vm="14">
        <f t="array" ref="R163">_FV(D163,"Market cap",TRUE)</f>
        <v>#VALUE!</v>
      </c>
    </row>
    <row r="164" spans="1:18" x14ac:dyDescent="0.25">
      <c r="A164" t="s">
        <v>10191</v>
      </c>
      <c r="B164" t="s">
        <v>10192</v>
      </c>
      <c r="C164" t="s">
        <v>10963</v>
      </c>
      <c r="D164" t="e" vm="4131">
        <v>#VALUE!</v>
      </c>
      <c r="E164" s="31" cm="1">
        <f t="array" aca="1" ref="E164" ca="1">_FV(D164,"Last trade time",TRUE)</f>
        <v>45821.651006944441</v>
      </c>
      <c r="F164" s="23" cm="1">
        <f t="array" aca="1" ref="F164" ca="1">_FV(D164,"Price")</f>
        <v>5.7460000000000004</v>
      </c>
      <c r="G164" s="27" cm="1">
        <f t="array" aca="1" ref="G164" ca="1">_FV(D164,"Change (%)",TRUE)</f>
        <v>-8.6921999999999999E-2</v>
      </c>
      <c r="H164" s="26" cm="1">
        <f t="array" aca="1" ref="H164" ca="1">_FV(D164,"Change")</f>
        <v>-0.54700000000000004</v>
      </c>
      <c r="I164" s="23" cm="1">
        <f t="array" aca="1" ref="I164" ca="1">_FV(D164,"Open")</f>
        <v>5.7430000000000003</v>
      </c>
      <c r="J164" s="23" cm="1">
        <f t="array" aca="1" ref="J164" ca="1">_FV(D164,"Low")</f>
        <v>5.7430000000000003</v>
      </c>
      <c r="K164" s="23" cm="1">
        <f t="array" aca="1" ref="K164" ca="1">_FV(D164,"High")</f>
        <v>5.7460000000000004</v>
      </c>
      <c r="L164" s="23" cm="1">
        <f t="array" aca="1" ref="L164" ca="1">_FV(D164,"Previous close",TRUE)</f>
        <v>6.2930000000000001</v>
      </c>
      <c r="M164" s="23" cm="1">
        <f t="array" aca="1" ref="M164" ca="1">_FV(D164,"52 week low",TRUE)</f>
        <v>4.8499999999999996</v>
      </c>
      <c r="N164" s="23" cm="1">
        <f t="array" aca="1" ref="N164" ca="1">_FV(D164,"52 week high",TRUE)</f>
        <v>8.3360000000000003</v>
      </c>
      <c r="O164" s="8" cm="1">
        <f t="array" aca="1" ref="O164" ca="1">_FV(D164,"Volume")</f>
        <v>490</v>
      </c>
      <c r="P164" s="7" t="e" cm="1" vm="12">
        <f t="array" ref="P164">_FV(D164,"Volume average",TRUE)</f>
        <v>#VALUE!</v>
      </c>
      <c r="Q164" s="25" t="e" cm="1" vm="13">
        <f t="array" ref="Q164">_FV(D164,"Expense ratio",TRUE)</f>
        <v>#VALUE!</v>
      </c>
      <c r="R164" s="24" t="e" cm="1" vm="14">
        <f t="array" ref="R164">_FV(D164,"Market cap",TRUE)</f>
        <v>#VALUE!</v>
      </c>
    </row>
    <row r="165" spans="1:18" x14ac:dyDescent="0.25">
      <c r="A165" t="s">
        <v>10209</v>
      </c>
      <c r="B165" t="s">
        <v>10210</v>
      </c>
      <c r="C165" t="s">
        <v>10963</v>
      </c>
      <c r="D165" t="e" vm="4132">
        <v>#VALUE!</v>
      </c>
      <c r="E165" s="31" cm="1">
        <f t="array" aca="1" ref="E165" ca="1">_FV(D165,"Last trade time",TRUE)</f>
        <v>45821.666666666664</v>
      </c>
      <c r="F165" s="23" cm="1">
        <f t="array" aca="1" ref="F165" ca="1">_FV(D165,"Price")</f>
        <v>14.6099</v>
      </c>
      <c r="G165" s="27" cm="1">
        <f t="array" aca="1" ref="G165" ca="1">_FV(D165,"Change (%)",TRUE)</f>
        <v>-8.2309999999999994E-2</v>
      </c>
      <c r="H165" s="26" cm="1">
        <f t="array" aca="1" ref="H165" ca="1">_FV(D165,"Change")</f>
        <v>-1.3104</v>
      </c>
      <c r="I165" s="23" cm="1">
        <f t="array" aca="1" ref="I165" ca="1">_FV(D165,"Open")</f>
        <v>14.6099</v>
      </c>
      <c r="J165" s="23" cm="1">
        <f t="array" aca="1" ref="J165" ca="1">_FV(D165,"Low")</f>
        <v>14.6099</v>
      </c>
      <c r="K165" s="23" cm="1">
        <f t="array" aca="1" ref="K165" ca="1">_FV(D165,"High")</f>
        <v>14.6099</v>
      </c>
      <c r="L165" s="23" cm="1">
        <f t="array" aca="1" ref="L165" ca="1">_FV(D165,"Previous close",TRUE)</f>
        <v>15.920299999999999</v>
      </c>
      <c r="M165" s="23" cm="1">
        <f t="array" aca="1" ref="M165" ca="1">_FV(D165,"52 week low",TRUE)</f>
        <v>12.84</v>
      </c>
      <c r="N165" s="23" cm="1">
        <f t="array" aca="1" ref="N165" ca="1">_FV(D165,"52 week high",TRUE)</f>
        <v>39.229999999999997</v>
      </c>
      <c r="O165" s="8" cm="1">
        <f t="array" aca="1" ref="O165" ca="1">_FV(D165,"Volume")</f>
        <v>8</v>
      </c>
      <c r="P165" s="7" t="e" cm="1" vm="12">
        <f t="array" ref="P165">_FV(D165,"Volume average",TRUE)</f>
        <v>#VALUE!</v>
      </c>
      <c r="Q165" s="25" t="e" cm="1" vm="13">
        <f t="array" ref="Q165">_FV(D165,"Expense ratio",TRUE)</f>
        <v>#VALUE!</v>
      </c>
      <c r="R165" s="24" t="e" cm="1" vm="14">
        <f t="array" ref="R165">_FV(D165,"Market cap",TRUE)</f>
        <v>#VALUE!</v>
      </c>
    </row>
    <row r="166" spans="1:18" x14ac:dyDescent="0.25">
      <c r="A166" t="s">
        <v>10183</v>
      </c>
      <c r="B166" t="s">
        <v>10184</v>
      </c>
      <c r="C166" t="s">
        <v>10963</v>
      </c>
      <c r="D166" t="e" vm="4133">
        <v>#VALUE!</v>
      </c>
      <c r="E166" s="31" cm="1">
        <f t="array" aca="1" ref="E166" ca="1">_FV(D166,"Last trade time",TRUE)</f>
        <v>45824.943229166667</v>
      </c>
      <c r="F166" s="23" cm="1">
        <f t="array" aca="1" ref="F166" ca="1">_FV(D166,"Price")</f>
        <v>2.2863000000000002</v>
      </c>
      <c r="G166" s="27" cm="1">
        <f t="array" aca="1" ref="G166" ca="1">_FV(D166,"Change (%)",TRUE)</f>
        <v>-1.4126000000000001E-2</v>
      </c>
      <c r="H166" s="26" cm="1">
        <f t="array" aca="1" ref="H166" ca="1">_FV(D166,"Change")</f>
        <v>-3.2759999999999997E-2</v>
      </c>
      <c r="I166" s="23" cm="1">
        <f t="array" aca="1" ref="I166" ca="1">_FV(D166,"Open")</f>
        <v>2.3195999999999999</v>
      </c>
      <c r="J166" s="23" cm="1">
        <f t="array" aca="1" ref="J166" ca="1">_FV(D166,"Low")</f>
        <v>2.2852000000000001</v>
      </c>
      <c r="K166" s="23" cm="1">
        <f t="array" aca="1" ref="K166" ca="1">_FV(D166,"High")</f>
        <v>2.3241000000000001</v>
      </c>
      <c r="L166" s="23" cm="1">
        <f t="array" aca="1" ref="L166" ca="1">_FV(D166,"Previous close",TRUE)</f>
        <v>2.3191000000000002</v>
      </c>
      <c r="M166" s="23" cm="1">
        <f t="array" aca="1" ref="M166" ca="1">_FV(D166,"52 week low",TRUE)</f>
        <v>0.38200000000000001</v>
      </c>
      <c r="N166" s="23" cm="1">
        <f t="array" aca="1" ref="N166" ca="1">_FV(D166,"52 week high",TRUE)</f>
        <v>14759947.75</v>
      </c>
      <c r="O166" s="8" t="e" cm="1" vm="11">
        <f t="array" ref="O166">_FV(D166,"Volume")</f>
        <v>#VALUE!</v>
      </c>
      <c r="P166" s="7" t="e" cm="1" vm="12">
        <f t="array" ref="P166">_FV(D166,"Volume average",TRUE)</f>
        <v>#VALUE!</v>
      </c>
      <c r="Q166" s="25" t="e" cm="1" vm="13">
        <f t="array" ref="Q166">_FV(D166,"Expense ratio",TRUE)</f>
        <v>#VALUE!</v>
      </c>
      <c r="R166" s="24" t="e" cm="1" vm="14">
        <f t="array" ref="R166">_FV(D166,"Market cap",TRUE)</f>
        <v>#VALUE!</v>
      </c>
    </row>
    <row r="167" spans="1:18" x14ac:dyDescent="0.25">
      <c r="A167" t="s">
        <v>10195</v>
      </c>
      <c r="B167" t="s">
        <v>10196</v>
      </c>
      <c r="C167" t="s">
        <v>10963</v>
      </c>
      <c r="D167" t="e" vm="4134">
        <v>#VALUE!</v>
      </c>
      <c r="E167" s="31" cm="1">
        <f t="array" aca="1" ref="E167" ca="1">_FV(D167,"Last trade time",TRUE)</f>
        <v>45824.666666666664</v>
      </c>
      <c r="F167" s="23" cm="1">
        <f t="array" aca="1" ref="F167" ca="1">_FV(D167,"Price")</f>
        <v>22.227</v>
      </c>
      <c r="G167" s="27" cm="1">
        <f t="array" aca="1" ref="G167" ca="1">_FV(D167,"Change (%)",TRUE)</f>
        <v>1.8046E-2</v>
      </c>
      <c r="H167" s="26" cm="1">
        <f t="array" aca="1" ref="H167" ca="1">_FV(D167,"Change")</f>
        <v>0.39400000000000002</v>
      </c>
      <c r="I167" s="23" cm="1">
        <f t="array" aca="1" ref="I167" ca="1">_FV(D167,"Open")</f>
        <v>22.073</v>
      </c>
      <c r="J167" s="23" cm="1">
        <f t="array" aca="1" ref="J167" ca="1">_FV(D167,"Low")</f>
        <v>22</v>
      </c>
      <c r="K167" s="23" cm="1">
        <f t="array" aca="1" ref="K167" ca="1">_FV(D167,"High")</f>
        <v>22.234000000000002</v>
      </c>
      <c r="L167" s="23" cm="1">
        <f t="array" aca="1" ref="L167" ca="1">_FV(D167,"Previous close",TRUE)</f>
        <v>21.832999999999998</v>
      </c>
      <c r="M167" s="23" cm="1">
        <f t="array" aca="1" ref="M167" ca="1">_FV(D167,"52 week low",TRUE)</f>
        <v>10.88</v>
      </c>
      <c r="N167" s="23" cm="1">
        <f t="array" aca="1" ref="N167" ca="1">_FV(D167,"52 week high",TRUE)</f>
        <v>25.35</v>
      </c>
      <c r="O167" s="8" cm="1">
        <f t="array" aca="1" ref="O167" ca="1">_FV(D167,"Volume")</f>
        <v>6973</v>
      </c>
      <c r="P167" s="7" t="e" cm="1" vm="12">
        <f t="array" ref="P167">_FV(D167,"Volume average",TRUE)</f>
        <v>#VALUE!</v>
      </c>
      <c r="Q167" s="25" t="e" cm="1" vm="13">
        <f t="array" ref="Q167">_FV(D167,"Expense ratio",TRUE)</f>
        <v>#VALUE!</v>
      </c>
      <c r="R167" s="24" t="e" cm="1" vm="14">
        <f t="array" ref="R167">_FV(D167,"Market cap",TRUE)</f>
        <v>#VALUE!</v>
      </c>
    </row>
    <row r="168" spans="1:18" x14ac:dyDescent="0.25">
      <c r="A168" t="s">
        <v>10227</v>
      </c>
      <c r="B168" t="s">
        <v>10228</v>
      </c>
      <c r="C168" t="s">
        <v>10963</v>
      </c>
      <c r="D168" t="e" vm="4135">
        <v>#VALUE!</v>
      </c>
      <c r="E168" s="31" cm="1">
        <f t="array" aca="1" ref="E168" ca="1">_FV(D168,"Last trade time",TRUE)</f>
        <v>45824.836805555555</v>
      </c>
      <c r="F168" s="23" cm="1">
        <f t="array" aca="1" ref="F168" ca="1">_FV(D168,"Price")</f>
        <v>13.2</v>
      </c>
      <c r="G168" s="27" cm="1">
        <f t="array" aca="1" ref="G168" ca="1">_FV(D168,"Change (%)",TRUE)</f>
        <v>-8.9654999999999999E-2</v>
      </c>
      <c r="H168" s="26" cm="1">
        <f t="array" aca="1" ref="H168" ca="1">_FV(D168,"Change")</f>
        <v>-1.3</v>
      </c>
      <c r="I168" s="23" cm="1">
        <f t="array" aca="1" ref="I168" ca="1">_FV(D168,"Open")</f>
        <v>13.2</v>
      </c>
      <c r="J168" s="23" cm="1">
        <f t="array" aca="1" ref="J168" ca="1">_FV(D168,"Low")</f>
        <v>13.2</v>
      </c>
      <c r="K168" s="23" cm="1">
        <f t="array" aca="1" ref="K168" ca="1">_FV(D168,"High")</f>
        <v>13.3</v>
      </c>
      <c r="L168" s="23" cm="1">
        <f t="array" aca="1" ref="L168" ca="1">_FV(D168,"Previous close",TRUE)</f>
        <v>14.5</v>
      </c>
      <c r="M168" s="23" t="e" cm="1" vm="9">
        <f t="array" ref="M168">_FV(D168,"52 week low",TRUE)</f>
        <v>#VALUE!</v>
      </c>
      <c r="N168" s="23" t="e" cm="1" vm="10">
        <f t="array" ref="N168">_FV(D168,"52 week high",TRUE)</f>
        <v>#VALUE!</v>
      </c>
      <c r="O168" s="8" cm="1">
        <f t="array" aca="1" ref="O168" ca="1">_FV(D168,"Volume")</f>
        <v>2</v>
      </c>
      <c r="P168" s="7" cm="1">
        <f t="array" aca="1" ref="P168" ca="1">_FV(D168,"Volume average",TRUE)</f>
        <v>1829270</v>
      </c>
      <c r="Q168" s="25" t="e" cm="1" vm="13">
        <f t="array" ref="Q168">_FV(D168,"Expense ratio",TRUE)</f>
        <v>#VALUE!</v>
      </c>
      <c r="R168" s="24" cm="1">
        <f t="array" aca="1" ref="R168" ca="1">_FV(D168,"Market cap",TRUE)</f>
        <v>48934770000</v>
      </c>
    </row>
    <row r="169" spans="1:18" x14ac:dyDescent="0.25">
      <c r="A169" t="s">
        <v>10189</v>
      </c>
      <c r="B169" t="s">
        <v>10190</v>
      </c>
      <c r="C169" t="s">
        <v>10963</v>
      </c>
      <c r="D169" t="e" vm="4136">
        <v>#VALUE!</v>
      </c>
      <c r="E169" s="31" cm="1">
        <f t="array" aca="1" ref="E169" ca="1">_FV(D169,"Last trade time",TRUE)</f>
        <v>45824.872158414066</v>
      </c>
      <c r="F169" s="23" cm="1">
        <f t="array" aca="1" ref="F169" ca="1">_FV(D169,"Price")</f>
        <v>123.13</v>
      </c>
      <c r="G169" s="27" cm="1">
        <f t="array" aca="1" ref="G169" ca="1">_FV(D169,"Change (%)",TRUE)</f>
        <v>-3.8829999999999997E-3</v>
      </c>
      <c r="H169" s="26" cm="1">
        <f t="array" aca="1" ref="H169" ca="1">_FV(D169,"Change")</f>
        <v>-0.48</v>
      </c>
      <c r="I169" s="23" cm="1">
        <f t="array" aca="1" ref="I169" ca="1">_FV(D169,"Open")</f>
        <v>124.48</v>
      </c>
      <c r="J169" s="23" cm="1">
        <f t="array" aca="1" ref="J169" ca="1">_FV(D169,"Low")</f>
        <v>123.13</v>
      </c>
      <c r="K169" s="23" cm="1">
        <f t="array" aca="1" ref="K169" ca="1">_FV(D169,"High")</f>
        <v>125.39</v>
      </c>
      <c r="L169" s="23" cm="1">
        <f t="array" aca="1" ref="L169" ca="1">_FV(D169,"Previous close",TRUE)</f>
        <v>123.61</v>
      </c>
      <c r="M169" s="23" cm="1">
        <f t="array" aca="1" ref="M169" ca="1">_FV(D169,"52 week low",TRUE)</f>
        <v>105.70529999999999</v>
      </c>
      <c r="N169" s="23" cm="1">
        <f t="array" aca="1" ref="N169" ca="1">_FV(D169,"52 week high",TRUE)</f>
        <v>143.0728</v>
      </c>
      <c r="O169" s="8" cm="1">
        <f t="array" aca="1" ref="O169" ca="1">_FV(D169,"Volume")</f>
        <v>662892</v>
      </c>
      <c r="P169" s="7" cm="1">
        <f t="array" aca="1" ref="P169" ca="1">_FV(D169,"Volume average",TRUE)</f>
        <v>759628</v>
      </c>
      <c r="Q169" s="25" t="e" cm="1" vm="13">
        <f t="array" ref="Q169">_FV(D169,"Expense ratio",TRUE)</f>
        <v>#VALUE!</v>
      </c>
      <c r="R169" s="24" cm="1">
        <f t="array" aca="1" ref="R169" ca="1">_FV(D169,"Market cap",TRUE)</f>
        <v>15716522521</v>
      </c>
    </row>
    <row r="170" spans="1:18" x14ac:dyDescent="0.25">
      <c r="A170" t="s">
        <v>10205</v>
      </c>
      <c r="B170" t="s">
        <v>10206</v>
      </c>
      <c r="C170" t="s">
        <v>10963</v>
      </c>
      <c r="D170" t="e" vm="4137">
        <v>#VALUE!</v>
      </c>
      <c r="E170" s="31" cm="1">
        <f t="array" aca="1" ref="E170" ca="1">_FV(D170,"Last trade time",TRUE)</f>
        <v>45824.849552279687</v>
      </c>
      <c r="F170" s="23" cm="1">
        <f t="array" aca="1" ref="F170" ca="1">_FV(D170,"Price")</f>
        <v>30.21</v>
      </c>
      <c r="G170" s="27" cm="1">
        <f t="array" aca="1" ref="G170" ca="1">_FV(D170,"Change (%)",TRUE)</f>
        <v>-6.9030000000000003E-3</v>
      </c>
      <c r="H170" s="26" cm="1">
        <f t="array" aca="1" ref="H170" ca="1">_FV(D170,"Change")</f>
        <v>-0.21</v>
      </c>
      <c r="I170" s="23" cm="1">
        <f t="array" aca="1" ref="I170" ca="1">_FV(D170,"Open")</f>
        <v>30.32</v>
      </c>
      <c r="J170" s="23" cm="1">
        <f t="array" aca="1" ref="J170" ca="1">_FV(D170,"Low")</f>
        <v>30.13</v>
      </c>
      <c r="K170" s="23" cm="1">
        <f t="array" aca="1" ref="K170" ca="1">_FV(D170,"High")</f>
        <v>30.7</v>
      </c>
      <c r="L170" s="23" cm="1">
        <f t="array" aca="1" ref="L170" ca="1">_FV(D170,"Previous close",TRUE)</f>
        <v>30.42</v>
      </c>
      <c r="M170" s="23" cm="1">
        <f t="array" aca="1" ref="M170" ca="1">_FV(D170,"52 week low",TRUE)</f>
        <v>22.055</v>
      </c>
      <c r="N170" s="23" cm="1">
        <f t="array" aca="1" ref="N170" ca="1">_FV(D170,"52 week high",TRUE)</f>
        <v>31.84</v>
      </c>
      <c r="O170" s="8" cm="1">
        <f t="array" aca="1" ref="O170" ca="1">_FV(D170,"Volume")</f>
        <v>367636</v>
      </c>
      <c r="P170" s="7" cm="1">
        <f t="array" aca="1" ref="P170" ca="1">_FV(D170,"Volume average",TRUE)</f>
        <v>288101</v>
      </c>
      <c r="Q170" s="25" t="e" cm="1" vm="13">
        <f t="array" ref="Q170">_FV(D170,"Expense ratio",TRUE)</f>
        <v>#VALUE!</v>
      </c>
      <c r="R170" s="24" cm="1">
        <f t="array" aca="1" ref="R170" ca="1">_FV(D170,"Market cap",TRUE)</f>
        <v>15355980000</v>
      </c>
    </row>
    <row r="171" spans="1:18" x14ac:dyDescent="0.25">
      <c r="A171" t="s">
        <v>10201</v>
      </c>
      <c r="B171" t="s">
        <v>10202</v>
      </c>
      <c r="C171" t="s">
        <v>10963</v>
      </c>
      <c r="D171" t="e" vm="4138">
        <v>#VALUE!</v>
      </c>
      <c r="E171" s="31" cm="1">
        <f t="array" aca="1" ref="E171" ca="1">_FV(D171,"Last trade time",TRUE)</f>
        <v>45824.943119166404</v>
      </c>
      <c r="F171" s="23" cm="1">
        <f t="array" aca="1" ref="F171" ca="1">_FV(D171,"Price")</f>
        <v>18.670000000000002</v>
      </c>
      <c r="G171" s="27" cm="1">
        <f t="array" aca="1" ref="G171" ca="1">_FV(D171,"Change (%)",TRUE)</f>
        <v>-4.3545E-2</v>
      </c>
      <c r="H171" s="26" cm="1">
        <f t="array" aca="1" ref="H171" ca="1">_FV(D171,"Change")</f>
        <v>-0.85</v>
      </c>
      <c r="I171" s="23" cm="1">
        <f t="array" aca="1" ref="I171" ca="1">_FV(D171,"Open")</f>
        <v>19.78</v>
      </c>
      <c r="J171" s="23" cm="1">
        <f t="array" aca="1" ref="J171" ca="1">_FV(D171,"Low")</f>
        <v>18.579999999999998</v>
      </c>
      <c r="K171" s="23" cm="1">
        <f t="array" aca="1" ref="K171" ca="1">_FV(D171,"High")</f>
        <v>19.829999999999998</v>
      </c>
      <c r="L171" s="23" cm="1">
        <f t="array" aca="1" ref="L171" ca="1">_FV(D171,"Previous close",TRUE)</f>
        <v>19.52</v>
      </c>
      <c r="M171" s="23" cm="1">
        <f t="array" aca="1" ref="M171" ca="1">_FV(D171,"52 week low",TRUE)</f>
        <v>11.75</v>
      </c>
      <c r="N171" s="23" cm="1">
        <f t="array" aca="1" ref="N171" ca="1">_FV(D171,"52 week high",TRUE)</f>
        <v>54.68</v>
      </c>
      <c r="O171" s="8" cm="1">
        <f t="array" aca="1" ref="O171" ca="1">_FV(D171,"Volume")</f>
        <v>22715605</v>
      </c>
      <c r="P171" s="7" cm="1">
        <f t="array" aca="1" ref="P171" ca="1">_FV(D171,"Volume average",TRUE)</f>
        <v>8694746</v>
      </c>
      <c r="Q171" s="25" t="e" cm="1" vm="13">
        <f t="array" ref="Q171">_FV(D171,"Expense ratio",TRUE)</f>
        <v>#VALUE!</v>
      </c>
      <c r="R171" s="24" cm="1">
        <f t="array" aca="1" ref="R171" ca="1">_FV(D171,"Market cap",TRUE)</f>
        <v>5161913339</v>
      </c>
    </row>
    <row r="172" spans="1:18" x14ac:dyDescent="0.25">
      <c r="A172" t="s">
        <v>10213</v>
      </c>
      <c r="B172" t="s">
        <v>10214</v>
      </c>
      <c r="C172" t="s">
        <v>10963</v>
      </c>
      <c r="D172" t="e" vm="4139">
        <v>#VALUE!</v>
      </c>
      <c r="E172" s="31" cm="1">
        <f t="array" aca="1" ref="E172" ca="1">_FV(D172,"Last trade time",TRUE)</f>
        <v>45824.912908147657</v>
      </c>
      <c r="F172" s="23" cm="1">
        <f t="array" aca="1" ref="F172" ca="1">_FV(D172,"Price")</f>
        <v>34.75</v>
      </c>
      <c r="G172" s="27" cm="1">
        <f t="array" aca="1" ref="G172" ca="1">_FV(D172,"Change (%)",TRUE)</f>
        <v>-9.972E-3</v>
      </c>
      <c r="H172" s="26" cm="1">
        <f t="array" aca="1" ref="H172" ca="1">_FV(D172,"Change")</f>
        <v>-0.35</v>
      </c>
      <c r="I172" s="23" cm="1">
        <f t="array" aca="1" ref="I172" ca="1">_FV(D172,"Open")</f>
        <v>35.159999999999997</v>
      </c>
      <c r="J172" s="23" cm="1">
        <f t="array" aca="1" ref="J172" ca="1">_FV(D172,"Low")</f>
        <v>34.65</v>
      </c>
      <c r="K172" s="23" cm="1">
        <f t="array" aca="1" ref="K172" ca="1">_FV(D172,"High")</f>
        <v>35.5</v>
      </c>
      <c r="L172" s="23" cm="1">
        <f t="array" aca="1" ref="L172" ca="1">_FV(D172,"Previous close",TRUE)</f>
        <v>35.1</v>
      </c>
      <c r="M172" s="23" cm="1">
        <f t="array" aca="1" ref="M172" ca="1">_FV(D172,"52 week low",TRUE)</f>
        <v>31.7</v>
      </c>
      <c r="N172" s="23" cm="1">
        <f t="array" aca="1" ref="N172" ca="1">_FV(D172,"52 week high",TRUE)</f>
        <v>39.89</v>
      </c>
      <c r="O172" s="8" cm="1">
        <f t="array" aca="1" ref="O172" ca="1">_FV(D172,"Volume")</f>
        <v>325373</v>
      </c>
      <c r="P172" s="7" cm="1">
        <f t="array" aca="1" ref="P172" ca="1">_FV(D172,"Volume average",TRUE)</f>
        <v>301179</v>
      </c>
      <c r="Q172" s="25" t="e" cm="1" vm="13">
        <f t="array" ref="Q172">_FV(D172,"Expense ratio",TRUE)</f>
        <v>#VALUE!</v>
      </c>
      <c r="R172" s="24" cm="1">
        <f t="array" aca="1" ref="R172" ca="1">_FV(D172,"Market cap",TRUE)</f>
        <v>1596087307</v>
      </c>
    </row>
    <row r="173" spans="1:18" x14ac:dyDescent="0.25">
      <c r="A173" t="s">
        <v>10211</v>
      </c>
      <c r="B173" t="s">
        <v>10212</v>
      </c>
      <c r="C173" t="s">
        <v>10963</v>
      </c>
      <c r="D173" t="e" vm="4140">
        <v>#VALUE!</v>
      </c>
      <c r="E173" s="31" cm="1">
        <f t="array" aca="1" ref="E173" ca="1">_FV(D173,"Last trade time",TRUE)</f>
        <v>45824.375011574077</v>
      </c>
      <c r="F173" s="23" cm="1">
        <f t="array" aca="1" ref="F173" ca="1">_FV(D173,"Price")</f>
        <v>7.46</v>
      </c>
      <c r="G173" s="27" cm="1">
        <f t="array" aca="1" ref="G173" ca="1">_FV(D173,"Change (%)",TRUE)</f>
        <v>8.1079999999999989E-3</v>
      </c>
      <c r="H173" s="26" cm="1">
        <f t="array" aca="1" ref="H173" ca="1">_FV(D173,"Change")</f>
        <v>0.06</v>
      </c>
      <c r="I173" s="23" cm="1">
        <f t="array" aca="1" ref="I173" ca="1">_FV(D173,"Open")</f>
        <v>7.4</v>
      </c>
      <c r="J173" s="23" cm="1">
        <f t="array" aca="1" ref="J173" ca="1">_FV(D173,"Low")</f>
        <v>7.32</v>
      </c>
      <c r="K173" s="23" cm="1">
        <f t="array" aca="1" ref="K173" ca="1">_FV(D173,"High")</f>
        <v>7.54</v>
      </c>
      <c r="L173" s="23" cm="1">
        <f t="array" aca="1" ref="L173" ca="1">_FV(D173,"Previous close",TRUE)</f>
        <v>7.4</v>
      </c>
      <c r="M173" s="23" cm="1">
        <f t="array" aca="1" ref="M173" ca="1">_FV(D173,"52 week low",TRUE)</f>
        <v>4.79</v>
      </c>
      <c r="N173" s="23" cm="1">
        <f t="array" aca="1" ref="N173" ca="1">_FV(D173,"52 week high",TRUE)</f>
        <v>9.61</v>
      </c>
      <c r="O173" s="8" cm="1">
        <f t="array" aca="1" ref="O173" ca="1">_FV(D173,"Volume")</f>
        <v>86586</v>
      </c>
      <c r="P173" s="7" cm="1">
        <f t="array" aca="1" ref="P173" ca="1">_FV(D173,"Volume average",TRUE)</f>
        <v>112510</v>
      </c>
      <c r="Q173" s="25" t="e" cm="1" vm="13">
        <f t="array" ref="Q173">_FV(D173,"Expense ratio",TRUE)</f>
        <v>#VALUE!</v>
      </c>
      <c r="R173" s="24" cm="1">
        <f t="array" aca="1" ref="R173" ca="1">_FV(D173,"Market cap",TRUE)</f>
        <v>567734000</v>
      </c>
    </row>
    <row r="174" spans="1:18" x14ac:dyDescent="0.25">
      <c r="A174" t="s">
        <v>10199</v>
      </c>
      <c r="B174" t="s">
        <v>10200</v>
      </c>
      <c r="C174" t="s">
        <v>10963</v>
      </c>
      <c r="D174" t="e" vm="4141">
        <v>#VALUE!</v>
      </c>
      <c r="E174" s="31" cm="1">
        <f t="array" aca="1" ref="E174" ca="1">_FV(D174,"Last trade time",TRUE)</f>
        <v>45824.375</v>
      </c>
      <c r="F174" s="23" cm="1">
        <f t="array" aca="1" ref="F174" ca="1">_FV(D174,"Price")</f>
        <v>1.65</v>
      </c>
      <c r="G174" s="27" cm="1">
        <f t="array" aca="1" ref="G174" ca="1">_FV(D174,"Change (%)",TRUE)</f>
        <v>-9.0089999999999996E-3</v>
      </c>
      <c r="H174" s="26" cm="1">
        <f t="array" aca="1" ref="H174" ca="1">_FV(D174,"Change")</f>
        <v>-1.4999999999999999E-2</v>
      </c>
      <c r="I174" s="23" cm="1">
        <f t="array" aca="1" ref="I174" ca="1">_FV(D174,"Open")</f>
        <v>1.68</v>
      </c>
      <c r="J174" s="23" cm="1">
        <f t="array" aca="1" ref="J174" ca="1">_FV(D174,"Low")</f>
        <v>1.6</v>
      </c>
      <c r="K174" s="23" cm="1">
        <f t="array" aca="1" ref="K174" ca="1">_FV(D174,"High")</f>
        <v>1.68</v>
      </c>
      <c r="L174" s="23" cm="1">
        <f t="array" aca="1" ref="L174" ca="1">_FV(D174,"Previous close",TRUE)</f>
        <v>1.665</v>
      </c>
      <c r="M174" s="23" cm="1">
        <f t="array" aca="1" ref="M174" ca="1">_FV(D174,"52 week low",TRUE)</f>
        <v>1.38</v>
      </c>
      <c r="N174" s="23" cm="1">
        <f t="array" aca="1" ref="N174" ca="1">_FV(D174,"52 week high",TRUE)</f>
        <v>3.8</v>
      </c>
      <c r="O174" s="8" cm="1">
        <f t="array" aca="1" ref="O174" ca="1">_FV(D174,"Volume")</f>
        <v>619373</v>
      </c>
      <c r="P174" s="7" cm="1">
        <f t="array" aca="1" ref="P174" ca="1">_FV(D174,"Volume average",TRUE)</f>
        <v>602090</v>
      </c>
      <c r="Q174" s="25" t="e" cm="1" vm="13">
        <f t="array" ref="Q174">_FV(D174,"Expense ratio",TRUE)</f>
        <v>#VALUE!</v>
      </c>
      <c r="R174" s="24" cm="1">
        <f t="array" aca="1" ref="R174" ca="1">_FV(D174,"Market cap",TRUE)</f>
        <v>346507000</v>
      </c>
    </row>
    <row r="175" spans="1:18" x14ac:dyDescent="0.25">
      <c r="A175" t="s">
        <v>10185</v>
      </c>
      <c r="B175" t="s">
        <v>10186</v>
      </c>
      <c r="C175" t="s">
        <v>10963</v>
      </c>
      <c r="D175" t="e" vm="4142">
        <v>#VALUE!</v>
      </c>
      <c r="E175" s="31" cm="1">
        <f t="array" aca="1" ref="E175" ca="1">_FV(D175,"Last trade time",TRUE)</f>
        <v>45824.666666666664</v>
      </c>
      <c r="F175" s="23" cm="1">
        <f t="array" aca="1" ref="F175" ca="1">_FV(D175,"Price")</f>
        <v>392</v>
      </c>
      <c r="G175" s="27" cm="1">
        <f t="array" aca="1" ref="G175" ca="1">_FV(D175,"Change (%)",TRUE)</f>
        <v>1.5544000000000001E-2</v>
      </c>
      <c r="H175" s="26" cm="1">
        <f t="array" aca="1" ref="H175" ca="1">_FV(D175,"Change")</f>
        <v>6</v>
      </c>
      <c r="I175" s="23" cm="1">
        <f t="array" aca="1" ref="I175" ca="1">_FV(D175,"Open")</f>
        <v>386</v>
      </c>
      <c r="J175" s="23" cm="1">
        <f t="array" aca="1" ref="J175" ca="1">_FV(D175,"Low")</f>
        <v>382</v>
      </c>
      <c r="K175" s="23" cm="1">
        <f t="array" aca="1" ref="K175" ca="1">_FV(D175,"High")</f>
        <v>395</v>
      </c>
      <c r="L175" s="23" cm="1">
        <f t="array" aca="1" ref="L175" ca="1">_FV(D175,"Previous close",TRUE)</f>
        <v>386</v>
      </c>
      <c r="M175" s="23" cm="1">
        <f t="array" aca="1" ref="M175" ca="1">_FV(D175,"52 week low",TRUE)</f>
        <v>291</v>
      </c>
      <c r="N175" s="23" cm="1">
        <f t="array" aca="1" ref="N175" ca="1">_FV(D175,"52 week high",TRUE)</f>
        <v>470</v>
      </c>
      <c r="O175" s="8" cm="1">
        <f t="array" aca="1" ref="O175" ca="1">_FV(D175,"Volume")</f>
        <v>51</v>
      </c>
      <c r="P175" s="7" cm="1">
        <f t="array" aca="1" ref="P175" ca="1">_FV(D175,"Volume average",TRUE)</f>
        <v>80</v>
      </c>
      <c r="Q175" s="25" t="e" cm="1" vm="13">
        <f t="array" ref="Q175">_FV(D175,"Expense ratio",TRUE)</f>
        <v>#VALUE!</v>
      </c>
      <c r="R175" s="24" cm="1">
        <f t="array" aca="1" ref="R175" ca="1">_FV(D175,"Market cap",TRUE)</f>
        <v>154400000</v>
      </c>
    </row>
    <row r="176" spans="1:18" x14ac:dyDescent="0.25">
      <c r="A176" t="s">
        <v>10193</v>
      </c>
      <c r="B176" t="s">
        <v>10194</v>
      </c>
      <c r="C176" t="s">
        <v>10963</v>
      </c>
      <c r="D176" t="e" vm="4143">
        <v>#VALUE!</v>
      </c>
      <c r="E176" s="31" cm="1">
        <f t="array" aca="1" ref="E176" ca="1">_FV(D176,"Last trade time",TRUE)</f>
        <v>45824.937619270313</v>
      </c>
      <c r="F176" s="23" cm="1">
        <f t="array" aca="1" ref="F176" ca="1">_FV(D176,"Price")</f>
        <v>0.34250000000000003</v>
      </c>
      <c r="G176" s="27" cm="1">
        <f t="array" aca="1" ref="G176" ca="1">_FV(D176,"Change (%)",TRUE)</f>
        <v>7.3529999999999993E-3</v>
      </c>
      <c r="H176" s="26" cm="1">
        <f t="array" aca="1" ref="H176" ca="1">_FV(D176,"Change")</f>
        <v>2.5000000000000001E-3</v>
      </c>
      <c r="I176" s="23" cm="1">
        <f t="array" aca="1" ref="I176" ca="1">_FV(D176,"Open")</f>
        <v>0.34799999999999998</v>
      </c>
      <c r="J176" s="23" cm="1">
        <f t="array" aca="1" ref="J176" ca="1">_FV(D176,"Low")</f>
        <v>0.34010000000000001</v>
      </c>
      <c r="K176" s="23" cm="1">
        <f t="array" aca="1" ref="K176" ca="1">_FV(D176,"High")</f>
        <v>0.34799999999999998</v>
      </c>
      <c r="L176" s="23" cm="1">
        <f t="array" aca="1" ref="L176" ca="1">_FV(D176,"Previous close",TRUE)</f>
        <v>0.34</v>
      </c>
      <c r="M176" s="23" cm="1">
        <f t="array" aca="1" ref="M176" ca="1">_FV(D176,"52 week low",TRUE)</f>
        <v>0.2651</v>
      </c>
      <c r="N176" s="23" cm="1">
        <f t="array" aca="1" ref="N176" ca="1">_FV(D176,"52 week high",TRUE)</f>
        <v>0.4501</v>
      </c>
      <c r="O176" s="8" cm="1">
        <f t="array" aca="1" ref="O176" ca="1">_FV(D176,"Volume")</f>
        <v>188695</v>
      </c>
      <c r="P176" s="7" cm="1">
        <f t="array" aca="1" ref="P176" ca="1">_FV(D176,"Volume average",TRUE)</f>
        <v>389290</v>
      </c>
      <c r="Q176" s="25" t="e" cm="1" vm="13">
        <f t="array" ref="Q176">_FV(D176,"Expense ratio",TRUE)</f>
        <v>#VALUE!</v>
      </c>
      <c r="R176" s="24" cm="1">
        <f t="array" aca="1" ref="R176" ca="1">_FV(D176,"Market cap",TRUE)</f>
        <v>96757962</v>
      </c>
    </row>
    <row r="177" spans="1:18" x14ac:dyDescent="0.25">
      <c r="A177" t="s">
        <v>10187</v>
      </c>
      <c r="B177" t="s">
        <v>10188</v>
      </c>
      <c r="C177" t="s">
        <v>10963</v>
      </c>
      <c r="D177" t="e" vm="4144">
        <v>#VALUE!</v>
      </c>
      <c r="E177" s="31" cm="1">
        <f t="array" aca="1" ref="E177" ca="1">_FV(D177,"Last trade time",TRUE)</f>
        <v>45824.922619351564</v>
      </c>
      <c r="F177" s="23" cm="1">
        <f t="array" aca="1" ref="F177" ca="1">_FV(D177,"Price")</f>
        <v>1.76</v>
      </c>
      <c r="G177" s="27" cm="1">
        <f t="array" aca="1" ref="G177" ca="1">_FV(D177,"Change (%)",TRUE)</f>
        <v>2.3256000000000002E-2</v>
      </c>
      <c r="H177" s="26" cm="1">
        <f t="array" aca="1" ref="H177" ca="1">_FV(D177,"Change")</f>
        <v>0.04</v>
      </c>
      <c r="I177" s="23" cm="1">
        <f t="array" aca="1" ref="I177" ca="1">_FV(D177,"Open")</f>
        <v>1.71</v>
      </c>
      <c r="J177" s="23" cm="1">
        <f t="array" aca="1" ref="J177" ca="1">_FV(D177,"Low")</f>
        <v>1.71</v>
      </c>
      <c r="K177" s="23" cm="1">
        <f t="array" aca="1" ref="K177" ca="1">_FV(D177,"High")</f>
        <v>1.77</v>
      </c>
      <c r="L177" s="23" cm="1">
        <f t="array" aca="1" ref="L177" ca="1">_FV(D177,"Previous close",TRUE)</f>
        <v>1.72</v>
      </c>
      <c r="M177" s="23" cm="1">
        <f t="array" aca="1" ref="M177" ca="1">_FV(D177,"52 week low",TRUE)</f>
        <v>1.0401</v>
      </c>
      <c r="N177" s="23" cm="1">
        <f t="array" aca="1" ref="N177" ca="1">_FV(D177,"52 week high",TRUE)</f>
        <v>3</v>
      </c>
      <c r="O177" s="8" cm="1">
        <f t="array" aca="1" ref="O177" ca="1">_FV(D177,"Volume")</f>
        <v>63275</v>
      </c>
      <c r="P177" s="7" cm="1">
        <f t="array" aca="1" ref="P177" ca="1">_FV(D177,"Volume average",TRUE)</f>
        <v>152299</v>
      </c>
      <c r="Q177" s="25" t="e" cm="1" vm="13">
        <f t="array" ref="Q177">_FV(D177,"Expense ratio",TRUE)</f>
        <v>#VALUE!</v>
      </c>
      <c r="R177" s="24" cm="1">
        <f t="array" aca="1" ref="R177" ca="1">_FV(D177,"Market cap",TRUE)</f>
        <v>90326051</v>
      </c>
    </row>
    <row r="178" spans="1:18" x14ac:dyDescent="0.25">
      <c r="A178" t="s">
        <v>10203</v>
      </c>
      <c r="B178" t="s">
        <v>10204</v>
      </c>
      <c r="C178" t="s">
        <v>10963</v>
      </c>
      <c r="D178" t="e" vm="4145">
        <v>#VALUE!</v>
      </c>
      <c r="E178" s="31" cm="1">
        <f t="array" aca="1" ref="E178" ca="1">_FV(D178,"Last trade time",TRUE)</f>
        <v>45824.836805555555</v>
      </c>
      <c r="F178" s="23" cm="1">
        <f t="array" aca="1" ref="F178" ca="1">_FV(D178,"Price")</f>
        <v>0.111</v>
      </c>
      <c r="G178" s="27" cm="1">
        <f t="array" aca="1" ref="G178" ca="1">_FV(D178,"Change (%)",TRUE)</f>
        <v>-0.29746800000000001</v>
      </c>
      <c r="H178" s="26" cm="1">
        <f t="array" aca="1" ref="H178" ca="1">_FV(D178,"Change")</f>
        <v>-4.7E-2</v>
      </c>
      <c r="I178" s="23" cm="1">
        <f t="array" aca="1" ref="I178" ca="1">_FV(D178,"Open")</f>
        <v>0.111</v>
      </c>
      <c r="J178" s="23" cm="1">
        <f t="array" aca="1" ref="J178" ca="1">_FV(D178,"Low")</f>
        <v>0.111</v>
      </c>
      <c r="K178" s="23" cm="1">
        <f t="array" aca="1" ref="K178" ca="1">_FV(D178,"High")</f>
        <v>0.111</v>
      </c>
      <c r="L178" s="23" cm="1">
        <f t="array" aca="1" ref="L178" ca="1">_FV(D178,"Previous close",TRUE)</f>
        <v>0.158</v>
      </c>
      <c r="M178" s="23" t="e" cm="1" vm="9">
        <f t="array" ref="M178">_FV(D178,"52 week low",TRUE)</f>
        <v>#VALUE!</v>
      </c>
      <c r="N178" s="23" t="e" cm="1" vm="10">
        <f t="array" ref="N178">_FV(D178,"52 week high",TRUE)</f>
        <v>#VALUE!</v>
      </c>
      <c r="O178" s="8" cm="1">
        <f t="array" aca="1" ref="O178" ca="1">_FV(D178,"Volume")</f>
        <v>2500</v>
      </c>
      <c r="P178" s="7" cm="1">
        <f t="array" aca="1" ref="P178" ca="1">_FV(D178,"Volume average",TRUE)</f>
        <v>5173100</v>
      </c>
      <c r="Q178" s="25" t="e" cm="1" vm="13">
        <f t="array" ref="Q178">_FV(D178,"Expense ratio",TRUE)</f>
        <v>#VALUE!</v>
      </c>
      <c r="R178" s="24" cm="1">
        <f t="array" aca="1" ref="R178" ca="1">_FV(D178,"Market cap",TRUE)</f>
        <v>75571550</v>
      </c>
    </row>
    <row r="179" spans="1:18" x14ac:dyDescent="0.25">
      <c r="A179" t="s">
        <v>10197</v>
      </c>
      <c r="B179" t="s">
        <v>10198</v>
      </c>
      <c r="C179" t="s">
        <v>10963</v>
      </c>
      <c r="D179" t="e" vm="4146">
        <v>#VALUE!</v>
      </c>
      <c r="E179" s="31" cm="1">
        <f t="array" aca="1" ref="E179" ca="1">_FV(D179,"Last trade time",TRUE)</f>
        <v>45824.918769664066</v>
      </c>
      <c r="F179" s="23" cm="1">
        <f t="array" aca="1" ref="F179" ca="1">_FV(D179,"Price")</f>
        <v>5.46</v>
      </c>
      <c r="G179" s="27" cm="1">
        <f t="array" aca="1" ref="G179" ca="1">_FV(D179,"Change (%)",TRUE)</f>
        <v>9.2420000000000002E-3</v>
      </c>
      <c r="H179" s="26" cm="1">
        <f t="array" aca="1" ref="H179" ca="1">_FV(D179,"Change")</f>
        <v>0.05</v>
      </c>
      <c r="I179" s="23" cm="1">
        <f t="array" aca="1" ref="I179" ca="1">_FV(D179,"Open")</f>
        <v>5.43</v>
      </c>
      <c r="J179" s="23" cm="1">
        <f t="array" aca="1" ref="J179" ca="1">_FV(D179,"Low")</f>
        <v>5.4073000000000002</v>
      </c>
      <c r="K179" s="23" cm="1">
        <f t="array" aca="1" ref="K179" ca="1">_FV(D179,"High")</f>
        <v>5.76</v>
      </c>
      <c r="L179" s="23" cm="1">
        <f t="array" aca="1" ref="L179" ca="1">_FV(D179,"Previous close",TRUE)</f>
        <v>5.41</v>
      </c>
      <c r="M179" s="23" cm="1">
        <f t="array" aca="1" ref="M179" ca="1">_FV(D179,"52 week low",TRUE)</f>
        <v>3.25</v>
      </c>
      <c r="N179" s="23" cm="1">
        <f t="array" aca="1" ref="N179" ca="1">_FV(D179,"52 week high",TRUE)</f>
        <v>10.9</v>
      </c>
      <c r="O179" s="8" cm="1">
        <f t="array" aca="1" ref="O179" ca="1">_FV(D179,"Volume")</f>
        <v>4006</v>
      </c>
      <c r="P179" s="7" cm="1">
        <f t="array" aca="1" ref="P179" ca="1">_FV(D179,"Volume average",TRUE)</f>
        <v>11077</v>
      </c>
      <c r="Q179" s="25" t="e" cm="1" vm="13">
        <f t="array" ref="Q179">_FV(D179,"Expense ratio",TRUE)</f>
        <v>#VALUE!</v>
      </c>
      <c r="R179" s="24" cm="1">
        <f t="array" aca="1" ref="R179" ca="1">_FV(D179,"Market cap",TRUE)</f>
        <v>53365400</v>
      </c>
    </row>
    <row r="180" spans="1:18" x14ac:dyDescent="0.25">
      <c r="A180" t="s">
        <v>10219</v>
      </c>
      <c r="B180" t="s">
        <v>10220</v>
      </c>
      <c r="C180" t="s">
        <v>10963</v>
      </c>
      <c r="D180" t="e" vm="4147">
        <v>#VALUE!</v>
      </c>
      <c r="E180" s="31" cm="1">
        <f t="array" aca="1" ref="E180" ca="1">_FV(D180,"Last trade time",TRUE)</f>
        <v>45824.908882731252</v>
      </c>
      <c r="F180" s="23" cm="1">
        <f t="array" aca="1" ref="F180" ca="1">_FV(D180,"Price")</f>
        <v>4.6100000000000003</v>
      </c>
      <c r="G180" s="27" cm="1">
        <f t="array" aca="1" ref="G180" ca="1">_FV(D180,"Change (%)",TRUE)</f>
        <v>8.7530000000000004E-3</v>
      </c>
      <c r="H180" s="26" cm="1">
        <f t="array" aca="1" ref="H180" ca="1">_FV(D180,"Change")</f>
        <v>0.04</v>
      </c>
      <c r="I180" s="23" cm="1">
        <f t="array" aca="1" ref="I180" ca="1">_FV(D180,"Open")</f>
        <v>4.57</v>
      </c>
      <c r="J180" s="23" cm="1">
        <f t="array" aca="1" ref="J180" ca="1">_FV(D180,"Low")</f>
        <v>4.57</v>
      </c>
      <c r="K180" s="23" cm="1">
        <f t="array" aca="1" ref="K180" ca="1">_FV(D180,"High")</f>
        <v>4.72</v>
      </c>
      <c r="L180" s="23" cm="1">
        <f t="array" aca="1" ref="L180" ca="1">_FV(D180,"Previous close",TRUE)</f>
        <v>4.57</v>
      </c>
      <c r="M180" s="23" cm="1">
        <f t="array" aca="1" ref="M180" ca="1">_FV(D180,"52 week low",TRUE)</f>
        <v>4.0599999999999996</v>
      </c>
      <c r="N180" s="23" cm="1">
        <f t="array" aca="1" ref="N180" ca="1">_FV(D180,"52 week high",TRUE)</f>
        <v>6.44</v>
      </c>
      <c r="O180" s="8" cm="1">
        <f t="array" aca="1" ref="O180" ca="1">_FV(D180,"Volume")</f>
        <v>31307</v>
      </c>
      <c r="P180" s="7" cm="1">
        <f t="array" aca="1" ref="P180" ca="1">_FV(D180,"Volume average",TRUE)</f>
        <v>41669</v>
      </c>
      <c r="Q180" s="25" t="e" cm="1" vm="13">
        <f t="array" ref="Q180">_FV(D180,"Expense ratio",TRUE)</f>
        <v>#VALUE!</v>
      </c>
      <c r="R180" s="24" cm="1">
        <f t="array" aca="1" ref="R180" ca="1">_FV(D180,"Market cap",TRUE)</f>
        <v>50083040</v>
      </c>
    </row>
    <row r="181" spans="1:18" x14ac:dyDescent="0.25">
      <c r="A181" t="s">
        <v>10231</v>
      </c>
      <c r="B181" t="s">
        <v>10232</v>
      </c>
      <c r="C181" t="s">
        <v>10963</v>
      </c>
      <c r="D181" t="e" vm="4148">
        <v>#VALUE!</v>
      </c>
      <c r="E181" s="31" cm="1">
        <f t="array" aca="1" ref="E181" ca="1">_FV(D181,"Last trade time",TRUE)</f>
        <v>45824.831076388888</v>
      </c>
      <c r="F181" s="23" cm="1">
        <f t="array" aca="1" ref="F181" ca="1">_FV(D181,"Price")</f>
        <v>0.15</v>
      </c>
      <c r="G181" s="27" cm="1">
        <f t="array" aca="1" ref="G181" ca="1">_FV(D181,"Change (%)",TRUE)</f>
        <v>3.4483E-2</v>
      </c>
      <c r="H181" s="26" cm="1">
        <f t="array" aca="1" ref="H181" ca="1">_FV(D181,"Change")</f>
        <v>5.0000000000000001E-3</v>
      </c>
      <c r="I181" s="23" cm="1">
        <f t="array" aca="1" ref="I181" ca="1">_FV(D181,"Open")</f>
        <v>0.15</v>
      </c>
      <c r="J181" s="23" cm="1">
        <f t="array" aca="1" ref="J181" ca="1">_FV(D181,"Low")</f>
        <v>0.14000000000000001</v>
      </c>
      <c r="K181" s="23" cm="1">
        <f t="array" aca="1" ref="K181" ca="1">_FV(D181,"High")</f>
        <v>0.15</v>
      </c>
      <c r="L181" s="23" cm="1">
        <f t="array" aca="1" ref="L181" ca="1">_FV(D181,"Previous close",TRUE)</f>
        <v>0.14499999999999999</v>
      </c>
      <c r="M181" s="23" cm="1">
        <f t="array" aca="1" ref="M181" ca="1">_FV(D181,"52 week low",TRUE)</f>
        <v>7.4999999999999997E-2</v>
      </c>
      <c r="N181" s="23" cm="1">
        <f t="array" aca="1" ref="N181" ca="1">_FV(D181,"52 week high",TRUE)</f>
        <v>0.42</v>
      </c>
      <c r="O181" s="8" cm="1">
        <f t="array" aca="1" ref="O181" ca="1">_FV(D181,"Volume")</f>
        <v>1222608</v>
      </c>
      <c r="P181" s="7" cm="1">
        <f t="array" aca="1" ref="P181" ca="1">_FV(D181,"Volume average",TRUE)</f>
        <v>325710</v>
      </c>
      <c r="Q181" s="25" t="e" cm="1" vm="13">
        <f t="array" ref="Q181">_FV(D181,"Expense ratio",TRUE)</f>
        <v>#VALUE!</v>
      </c>
      <c r="R181" s="24" cm="1">
        <f t="array" aca="1" ref="R181" ca="1">_FV(D181,"Market cap",TRUE)</f>
        <v>33901005</v>
      </c>
    </row>
    <row r="182" spans="1:18" x14ac:dyDescent="0.25">
      <c r="A182" t="s">
        <v>10217</v>
      </c>
      <c r="B182" t="s">
        <v>10218</v>
      </c>
      <c r="C182" t="s">
        <v>10963</v>
      </c>
      <c r="D182" t="e" vm="4149">
        <v>#VALUE!</v>
      </c>
      <c r="E182" s="31" cm="1">
        <f t="array" aca="1" ref="E182" ca="1">_FV(D182,"Last trade time",TRUE)</f>
        <v>45824.666666666664</v>
      </c>
      <c r="F182" s="23" cm="1">
        <f t="array" aca="1" ref="F182" ca="1">_FV(D182,"Price")</f>
        <v>1.2999999999999999E-2</v>
      </c>
      <c r="G182" s="27" cm="1">
        <f t="array" aca="1" ref="G182" ca="1">_FV(D182,"Change (%)",TRUE)</f>
        <v>-4.4118000000000004E-2</v>
      </c>
      <c r="H182" s="26" cm="1">
        <f t="array" aca="1" ref="H182" ca="1">_FV(D182,"Change")</f>
        <v>-5.9999999999999995E-4</v>
      </c>
      <c r="I182" s="23" cm="1">
        <f t="array" aca="1" ref="I182" ca="1">_FV(D182,"Open")</f>
        <v>1.2999999999999999E-2</v>
      </c>
      <c r="J182" s="23" cm="1">
        <f t="array" aca="1" ref="J182" ca="1">_FV(D182,"Low")</f>
        <v>1.2E-2</v>
      </c>
      <c r="K182" s="23" cm="1">
        <f t="array" aca="1" ref="K182" ca="1">_FV(D182,"High")</f>
        <v>1.3599999999999999E-2</v>
      </c>
      <c r="L182" s="23" cm="1">
        <f t="array" aca="1" ref="L182" ca="1">_FV(D182,"Previous close",TRUE)</f>
        <v>1.3599999999999999E-2</v>
      </c>
      <c r="M182" s="23" t="e" cm="1" vm="9">
        <f t="array" ref="M182">_FV(D182,"52 week low",TRUE)</f>
        <v>#VALUE!</v>
      </c>
      <c r="N182" s="23" t="e" cm="1" vm="10">
        <f t="array" ref="N182">_FV(D182,"52 week high",TRUE)</f>
        <v>#VALUE!</v>
      </c>
      <c r="O182" s="8" cm="1">
        <f t="array" aca="1" ref="O182" ca="1">_FV(D182,"Volume")</f>
        <v>473531</v>
      </c>
      <c r="P182" s="7" cm="1">
        <f t="array" aca="1" ref="P182" ca="1">_FV(D182,"Volume average",TRUE)</f>
        <v>6720450</v>
      </c>
      <c r="Q182" s="25" t="e" cm="1" vm="13">
        <f t="array" ref="Q182">_FV(D182,"Expense ratio",TRUE)</f>
        <v>#VALUE!</v>
      </c>
      <c r="R182" s="24" cm="1">
        <f t="array" aca="1" ref="R182" ca="1">_FV(D182,"Market cap",TRUE)</f>
        <v>8424230</v>
      </c>
    </row>
    <row r="183" spans="1:18" x14ac:dyDescent="0.25">
      <c r="A183" t="s">
        <v>10225</v>
      </c>
      <c r="B183" t="s">
        <v>10226</v>
      </c>
      <c r="C183" t="s">
        <v>10963</v>
      </c>
      <c r="D183" t="e" vm="4150">
        <v>#VALUE!</v>
      </c>
      <c r="E183" s="31" cm="1">
        <f t="array" aca="1" ref="E183" ca="1">_FV(D183,"Last trade time",TRUE)</f>
        <v>45821.375</v>
      </c>
      <c r="F183" s="23" cm="1">
        <f t="array" aca="1" ref="F183" ca="1">_FV(D183,"Price")</f>
        <v>1E-3</v>
      </c>
      <c r="G183" s="27" cm="1">
        <f t="array" aca="1" ref="G183" ca="1">_FV(D183,"Change (%)",TRUE)</f>
        <v>0</v>
      </c>
      <c r="H183" s="26" cm="1">
        <f t="array" aca="1" ref="H183" ca="1">_FV(D183,"Change")</f>
        <v>0</v>
      </c>
      <c r="I183" s="23" cm="1">
        <f t="array" aca="1" ref="I183" ca="1">_FV(D183,"Open")</f>
        <v>1E-3</v>
      </c>
      <c r="J183" s="23" cm="1">
        <f t="array" aca="1" ref="J183" ca="1">_FV(D183,"Low")</f>
        <v>1E-3</v>
      </c>
      <c r="K183" s="23" cm="1">
        <f t="array" aca="1" ref="K183" ca="1">_FV(D183,"High")</f>
        <v>1E-3</v>
      </c>
      <c r="L183" s="23" cm="1">
        <f t="array" aca="1" ref="L183" ca="1">_FV(D183,"Previous close",TRUE)</f>
        <v>1E-3</v>
      </c>
      <c r="M183" s="23" cm="1">
        <f t="array" aca="1" ref="M183" ca="1">_FV(D183,"52 week low",TRUE)</f>
        <v>1E-3</v>
      </c>
      <c r="N183" s="23" cm="1">
        <f t="array" aca="1" ref="N183" ca="1">_FV(D183,"52 week high",TRUE)</f>
        <v>3.0000000000000001E-3</v>
      </c>
      <c r="O183" s="8" cm="1">
        <f t="array" aca="1" ref="O183" ca="1">_FV(D183,"Volume")</f>
        <v>3500000</v>
      </c>
      <c r="P183" s="7" cm="1">
        <f t="array" aca="1" ref="P183" ca="1">_FV(D183,"Volume average",TRUE)</f>
        <v>807700</v>
      </c>
      <c r="Q183" s="25" t="e" cm="1" vm="13">
        <f t="array" ref="Q183">_FV(D183,"Expense ratio",TRUE)</f>
        <v>#VALUE!</v>
      </c>
      <c r="R183" s="24" cm="1">
        <f t="array" aca="1" ref="R183" ca="1">_FV(D183,"Market cap",TRUE)</f>
        <v>6197450</v>
      </c>
    </row>
    <row r="184" spans="1:18" x14ac:dyDescent="0.25">
      <c r="A184" t="s">
        <v>10215</v>
      </c>
      <c r="B184" t="s">
        <v>10216</v>
      </c>
      <c r="C184" t="s">
        <v>10963</v>
      </c>
      <c r="D184" t="e" vm="4151">
        <v>#VALUE!</v>
      </c>
      <c r="E184" s="31" cm="1">
        <f t="array" aca="1" ref="E184" ca="1">_FV(D184,"Last trade time",TRUE)</f>
        <v>45702.708333333336</v>
      </c>
      <c r="F184" s="23" cm="1">
        <f t="array" aca="1" ref="F184" ca="1">_FV(D184,"Price")</f>
        <v>1.8</v>
      </c>
      <c r="G184" s="27" cm="1">
        <f t="array" aca="1" ref="G184" ca="1">_FV(D184,"Change (%)",TRUE)</f>
        <v>-1.6393000000000001E-2</v>
      </c>
      <c r="H184" s="26" cm="1">
        <f t="array" aca="1" ref="H184" ca="1">_FV(D184,"Change")</f>
        <v>-0.03</v>
      </c>
      <c r="I184" s="23" cm="1">
        <f t="array" aca="1" ref="I184" ca="1">_FV(D184,"Open")</f>
        <v>1.8</v>
      </c>
      <c r="J184" s="23" cm="1">
        <f t="array" aca="1" ref="J184" ca="1">_FV(D184,"Low")</f>
        <v>1.8</v>
      </c>
      <c r="K184" s="23" cm="1">
        <f t="array" aca="1" ref="K184" ca="1">_FV(D184,"High")</f>
        <v>1.8</v>
      </c>
      <c r="L184" s="23" cm="1">
        <f t="array" aca="1" ref="L184" ca="1">_FV(D184,"Previous close",TRUE)</f>
        <v>1.83</v>
      </c>
      <c r="M184" s="23" cm="1">
        <f t="array" aca="1" ref="M184" ca="1">_FV(D184,"52 week low",TRUE)</f>
        <v>1.39</v>
      </c>
      <c r="N184" s="23" cm="1">
        <f t="array" aca="1" ref="N184" ca="1">_FV(D184,"52 week high",TRUE)</f>
        <v>3.07</v>
      </c>
      <c r="O184" s="8" cm="1">
        <f t="array" aca="1" ref="O184" ca="1">_FV(D184,"Volume")</f>
        <v>15000</v>
      </c>
      <c r="P184" s="7" t="e" cm="1" vm="12">
        <f t="array" ref="P184">_FV(D184,"Volume average",TRUE)</f>
        <v>#VALUE!</v>
      </c>
      <c r="Q184" s="25" t="e" cm="1" vm="13">
        <f t="array" ref="Q184">_FV(D184,"Expense ratio",TRUE)</f>
        <v>#VALUE!</v>
      </c>
      <c r="R184" s="24" cm="1">
        <f t="array" aca="1" ref="R184" ca="1">_FV(D184,"Market cap",TRUE)</f>
        <v>5706340</v>
      </c>
    </row>
    <row r="185" spans="1:18" x14ac:dyDescent="0.25">
      <c r="A185" t="s">
        <v>10968</v>
      </c>
      <c r="B185" s="25" t="s">
        <v>8560</v>
      </c>
      <c r="C185" t="s">
        <v>10963</v>
      </c>
      <c r="D185" s="25" t="e" vm="3220">
        <v>#VALUE!</v>
      </c>
      <c r="E185" s="31" cm="1">
        <f t="array" aca="1" ref="E185" ca="1">_FV(D185,"Last trade time",TRUE)</f>
        <v>45824.873201388284</v>
      </c>
      <c r="F185" s="23" cm="1">
        <f t="array" aca="1" ref="F185" ca="1">_FV(D185,"Price")</f>
        <v>63.02</v>
      </c>
      <c r="G185" s="27" cm="1">
        <f t="array" aca="1" ref="G185" ca="1">_FV(D185,"Change (%)",TRUE)</f>
        <v>3.4131999999999996E-2</v>
      </c>
      <c r="H185" s="26" cm="1">
        <f t="array" aca="1" ref="H185" ca="1">_FV(D185,"Change")</f>
        <v>2.08</v>
      </c>
      <c r="I185" s="23" cm="1">
        <f t="array" aca="1" ref="I185" ca="1">_FV(D185,"Open")</f>
        <v>61.81</v>
      </c>
      <c r="J185" s="23" cm="1">
        <f t="array" aca="1" ref="J185" ca="1">_FV(D185,"Low")</f>
        <v>61.709000000000003</v>
      </c>
      <c r="K185" s="23" cm="1">
        <f t="array" aca="1" ref="K185" ca="1">_FV(D185,"High")</f>
        <v>63.14</v>
      </c>
      <c r="L185" s="23" cm="1">
        <f t="array" aca="1" ref="L185" ca="1">_FV(D185,"Previous close",TRUE)</f>
        <v>60.94</v>
      </c>
      <c r="M185" s="23" cm="1">
        <f t="array" aca="1" ref="M185" ca="1">_FV(D185,"52 week low",TRUE)</f>
        <v>28.72</v>
      </c>
      <c r="N185" s="23" cm="1">
        <f t="array" aca="1" ref="N185" ca="1">_FV(D185,"52 week high",TRUE)</f>
        <v>64.849999999999994</v>
      </c>
      <c r="O185" s="8" cm="1">
        <f t="array" aca="1" ref="O185" ca="1">_FV(D185,"Volume")</f>
        <v>40575</v>
      </c>
      <c r="P185" s="7" cm="1">
        <f t="array" aca="1" ref="P185" ca="1">_FV(D185,"Volume average",TRUE)</f>
        <v>76533</v>
      </c>
      <c r="Q185" s="25" cm="1">
        <f t="array" aca="1" ref="Q185" ca="1">_FV(D185,"Expense ratio",TRUE)</f>
        <v>1.9E-3</v>
      </c>
      <c r="R185" s="24" cm="1">
        <f t="array" aca="1" ref="R185" ca="1">_FV(D185,"Market cap",TRUE)</f>
        <v>527766692.75</v>
      </c>
    </row>
    <row r="186" spans="1:18" x14ac:dyDescent="0.25">
      <c r="A186" t="s">
        <v>10969</v>
      </c>
      <c r="B186" s="25" t="s">
        <v>8808</v>
      </c>
      <c r="C186" t="s">
        <v>10963</v>
      </c>
      <c r="D186" s="25" t="e" vm="3322">
        <v>#VALUE!</v>
      </c>
      <c r="E186" s="31" cm="1">
        <f t="array" aca="1" ref="E186" ca="1">_FV(D186,"Last trade time",TRUE)</f>
        <v>45824.939705485936</v>
      </c>
      <c r="F186" s="23" cm="1">
        <f t="array" aca="1" ref="F186" ca="1">_FV(D186,"Price")</f>
        <v>59.16</v>
      </c>
      <c r="G186" s="27" cm="1">
        <f t="array" aca="1" ref="G186" ca="1">_FV(D186,"Change (%)",TRUE)</f>
        <v>3.3904000000000004E-2</v>
      </c>
      <c r="H186" s="26" cm="1">
        <f t="array" aca="1" ref="H186" ca="1">_FV(D186,"Change")</f>
        <v>1.94</v>
      </c>
      <c r="I186" s="23" cm="1">
        <f t="array" aca="1" ref="I186" ca="1">_FV(D186,"Open")</f>
        <v>58.015000000000001</v>
      </c>
      <c r="J186" s="23" cm="1">
        <f t="array" aca="1" ref="J186" ca="1">_FV(D186,"Low")</f>
        <v>57.94</v>
      </c>
      <c r="K186" s="23" cm="1">
        <f t="array" aca="1" ref="K186" ca="1">_FV(D186,"High")</f>
        <v>59.3</v>
      </c>
      <c r="L186" s="23" cm="1">
        <f t="array" aca="1" ref="L186" ca="1">_FV(D186,"Previous close",TRUE)</f>
        <v>57.22</v>
      </c>
      <c r="M186" s="23" cm="1">
        <f t="array" aca="1" ref="M186" ca="1">_FV(D186,"52 week low",TRUE)</f>
        <v>27.02</v>
      </c>
      <c r="N186" s="23" cm="1">
        <f t="array" aca="1" ref="N186" ca="1">_FV(D186,"52 week high",TRUE)</f>
        <v>60.98</v>
      </c>
      <c r="O186" s="8" cm="1">
        <f t="array" aca="1" ref="O186" ca="1">_FV(D186,"Volume")</f>
        <v>1072685</v>
      </c>
      <c r="P186" s="7" cm="1">
        <f t="array" aca="1" ref="P186" ca="1">_FV(D186,"Volume average",TRUE)</f>
        <v>1337604</v>
      </c>
      <c r="Q186" s="25" cm="1">
        <f t="array" aca="1" ref="Q186" ca="1">_FV(D186,"Expense ratio",TRUE)</f>
        <v>1.6000000000000001E-3</v>
      </c>
      <c r="R186" s="24" cm="1">
        <f t="array" aca="1" ref="R186" ca="1">_FV(D186,"Market cap",TRUE)</f>
        <v>3981380078.3800001</v>
      </c>
    </row>
    <row r="187" spans="1:18" x14ac:dyDescent="0.25">
      <c r="A187" t="s">
        <v>10970</v>
      </c>
      <c r="B187" s="25" t="s">
        <v>8450</v>
      </c>
      <c r="C187" t="s">
        <v>10963</v>
      </c>
      <c r="D187" s="25" t="e" vm="4152">
        <v>#VALUE!</v>
      </c>
      <c r="E187" s="31" cm="1">
        <f t="array" aca="1" ref="E187" ca="1">_FV(D187,"Last trade time",TRUE)</f>
        <v>45824.8331225</v>
      </c>
      <c r="F187" s="23" cm="1">
        <f t="array" aca="1" ref="F187" ca="1">_FV(D187,"Price")</f>
        <v>2.4700000000000002</v>
      </c>
      <c r="G187" s="27" cm="1">
        <f t="array" aca="1" ref="G187" ca="1">_FV(D187,"Change (%)",TRUE)</f>
        <v>9.2920000000000003E-2</v>
      </c>
      <c r="H187" s="26" cm="1">
        <f t="array" aca="1" ref="H187" ca="1">_FV(D187,"Change")</f>
        <v>0.21</v>
      </c>
      <c r="I187" s="23" cm="1">
        <f t="array" aca="1" ref="I187" ca="1">_FV(D187,"Open")</f>
        <v>2.2999999999999998</v>
      </c>
      <c r="J187" s="23" cm="1">
        <f t="array" aca="1" ref="J187" ca="1">_FV(D187,"Low")</f>
        <v>2.2599999999999998</v>
      </c>
      <c r="K187" s="23" cm="1">
        <f t="array" aca="1" ref="K187" ca="1">_FV(D187,"High")</f>
        <v>2.4700000000000002</v>
      </c>
      <c r="L187" s="23" cm="1">
        <f t="array" aca="1" ref="L187" ca="1">_FV(D187,"Previous close",TRUE)</f>
        <v>2.2599999999999998</v>
      </c>
      <c r="M187" s="23" cm="1">
        <f t="array" aca="1" ref="M187" ca="1">_FV(D187,"52 week low",TRUE)</f>
        <v>0.11</v>
      </c>
      <c r="N187" s="23" cm="1">
        <f t="array" aca="1" ref="N187" ca="1">_FV(D187,"52 week high",TRUE)</f>
        <v>6.12</v>
      </c>
      <c r="O187" s="8" cm="1">
        <f t="array" aca="1" ref="O187" ca="1">_FV(D187,"Volume")</f>
        <v>85388</v>
      </c>
      <c r="P187" s="7" cm="1">
        <f t="array" aca="1" ref="P187" ca="1">_FV(D187,"Volume average",TRUE)</f>
        <v>831140</v>
      </c>
      <c r="Q187" s="25" t="e" cm="1" vm="13">
        <f t="array" ref="Q187">_FV(D187,"Expense ratio",TRUE)</f>
        <v>#VALUE!</v>
      </c>
      <c r="R187" s="24" cm="1">
        <f t="array" aca="1" ref="R187" ca="1">_FV(D187,"Market cap",TRUE)</f>
        <v>362172400</v>
      </c>
    </row>
    <row r="188" spans="1:18" x14ac:dyDescent="0.25">
      <c r="A188" t="s">
        <v>10971</v>
      </c>
      <c r="B188" s="25" t="s">
        <v>8260</v>
      </c>
      <c r="C188" t="s">
        <v>10963</v>
      </c>
      <c r="D188" s="25" t="e" vm="3096">
        <v>#VALUE!</v>
      </c>
      <c r="E188" s="31" cm="1">
        <f t="array" aca="1" ref="E188" ca="1">_FV(D188,"Last trade time",TRUE)</f>
        <v>45824.93939043906</v>
      </c>
      <c r="F188" s="23" cm="1">
        <f t="array" aca="1" ref="F188" ca="1">_FV(D188,"Price")</f>
        <v>36.159999999999997</v>
      </c>
      <c r="G188" s="27" cm="1">
        <f t="array" aca="1" ref="G188" ca="1">_FV(D188,"Change (%)",TRUE)</f>
        <v>-0.65525800000000001</v>
      </c>
      <c r="H188" s="26" cm="1">
        <f t="array" aca="1" ref="H188" ca="1">_FV(D188,"Change")</f>
        <v>-68.73</v>
      </c>
      <c r="I188" s="23" cm="1">
        <f t="array" aca="1" ref="I188" ca="1">_FV(D188,"Open")</f>
        <v>35.47</v>
      </c>
      <c r="J188" s="23" cm="1">
        <f t="array" aca="1" ref="J188" ca="1">_FV(D188,"Low")</f>
        <v>35.39</v>
      </c>
      <c r="K188" s="23" cm="1">
        <f t="array" aca="1" ref="K188" ca="1">_FV(D188,"High")</f>
        <v>36.229999999999997</v>
      </c>
      <c r="L188" s="23" cm="1">
        <f t="array" aca="1" ref="L188" ca="1">_FV(D188,"Previous close",TRUE)</f>
        <v>104.89</v>
      </c>
      <c r="M188" s="23" cm="1">
        <f t="array" aca="1" ref="M188" ca="1">_FV(D188,"52 week low",TRUE)</f>
        <v>35.39</v>
      </c>
      <c r="N188" s="23" cm="1">
        <f t="array" aca="1" ref="N188" ca="1">_FV(D188,"52 week high",TRUE)</f>
        <v>111.79</v>
      </c>
      <c r="O188" s="8" cm="1">
        <f t="array" aca="1" ref="O188" ca="1">_FV(D188,"Volume")</f>
        <v>1396669</v>
      </c>
      <c r="P188" s="7" cm="1">
        <f t="array" aca="1" ref="P188" ca="1">_FV(D188,"Volume average",TRUE)</f>
        <v>900975</v>
      </c>
      <c r="Q188" s="25" cm="1">
        <f t="array" aca="1" ref="Q188" ca="1">_FV(D188,"Expense ratio",TRUE)</f>
        <v>2.0999999999999999E-3</v>
      </c>
      <c r="R188" s="24" cm="1">
        <f t="array" aca="1" ref="R188" ca="1">_FV(D188,"Market cap",TRUE)</f>
        <v>4818620822</v>
      </c>
    </row>
    <row r="189" spans="1:18" x14ac:dyDescent="0.25">
      <c r="A189" t="s">
        <v>10972</v>
      </c>
      <c r="B189" s="25" t="s">
        <v>8240</v>
      </c>
      <c r="C189" t="s">
        <v>10963</v>
      </c>
      <c r="D189" s="25" t="e" vm="3088">
        <v>#VALUE!</v>
      </c>
      <c r="E189" s="31" cm="1">
        <f t="array" aca="1" ref="E189" ca="1">_FV(D189,"Last trade time",TRUE)</f>
        <v>45824.94242997656</v>
      </c>
      <c r="F189" s="23" cm="1">
        <f t="array" aca="1" ref="F189" ca="1">_FV(D189,"Price")</f>
        <v>61.8</v>
      </c>
      <c r="G189" s="27" cm="1">
        <f t="array" aca="1" ref="G189" ca="1">_FV(D189,"Change (%)",TRUE)</f>
        <v>3.4483E-2</v>
      </c>
      <c r="H189" s="26" cm="1">
        <f t="array" aca="1" ref="H189" ca="1">_FV(D189,"Change")</f>
        <v>2.06</v>
      </c>
      <c r="I189" s="23" cm="1">
        <f t="array" aca="1" ref="I189" ca="1">_FV(D189,"Open")</f>
        <v>60.6</v>
      </c>
      <c r="J189" s="23" cm="1">
        <f t="array" aca="1" ref="J189" ca="1">_FV(D189,"Low")</f>
        <v>60.51</v>
      </c>
      <c r="K189" s="23" cm="1">
        <f t="array" aca="1" ref="K189" ca="1">_FV(D189,"High")</f>
        <v>61.95</v>
      </c>
      <c r="L189" s="23" cm="1">
        <f t="array" aca="1" ref="L189" ca="1">_FV(D189,"Previous close",TRUE)</f>
        <v>59.74</v>
      </c>
      <c r="M189" s="23" cm="1">
        <f t="array" aca="1" ref="M189" ca="1">_FV(D189,"52 week low",TRUE)</f>
        <v>28.23</v>
      </c>
      <c r="N189" s="23" cm="1">
        <f t="array" aca="1" ref="N189" ca="1">_FV(D189,"52 week high",TRUE)</f>
        <v>63.7</v>
      </c>
      <c r="O189" s="8" cm="1">
        <f t="array" aca="1" ref="O189" ca="1">_FV(D189,"Volume")</f>
        <v>41567652</v>
      </c>
      <c r="P189" s="7" cm="1">
        <f t="array" aca="1" ref="P189" ca="1">_FV(D189,"Volume average",TRUE)</f>
        <v>45827223</v>
      </c>
      <c r="Q189" s="25" cm="1">
        <f t="array" aca="1" ref="Q189" ca="1">_FV(D189,"Expense ratio",TRUE)</f>
        <v>2.2000000000000001E-3</v>
      </c>
      <c r="R189" s="24" cm="1">
        <f t="array" aca="1" ref="R189" ca="1">_FV(D189,"Market cap",TRUE)</f>
        <v>69644295718.279999</v>
      </c>
    </row>
    <row r="190" spans="1:18" x14ac:dyDescent="0.25">
      <c r="A190" t="s">
        <v>10973</v>
      </c>
      <c r="B190" s="25" t="s">
        <v>9110</v>
      </c>
      <c r="C190" t="s">
        <v>10963</v>
      </c>
      <c r="D190" s="25" t="e" vm="3449">
        <v>#VALUE!</v>
      </c>
      <c r="E190" s="31" cm="1">
        <f t="array" aca="1" ref="E190" ca="1">_FV(D190,"Last trade time",TRUE)</f>
        <v>45824.943017430465</v>
      </c>
      <c r="F190" s="23" cm="1">
        <f t="array" aca="1" ref="F190" ca="1">_FV(D190,"Price")</f>
        <v>94.89</v>
      </c>
      <c r="G190" s="27" cm="1">
        <f t="array" aca="1" ref="G190" ca="1">_FV(D190,"Change (%)",TRUE)</f>
        <v>3.3772999999999997E-2</v>
      </c>
      <c r="H190" s="26" cm="1">
        <f t="array" aca="1" ref="H190" ca="1">_FV(D190,"Change")</f>
        <v>3.1</v>
      </c>
      <c r="I190" s="23" cm="1">
        <f t="array" aca="1" ref="I190" ca="1">_FV(D190,"Open")</f>
        <v>93.13</v>
      </c>
      <c r="J190" s="23" cm="1">
        <f t="array" aca="1" ref="J190" ca="1">_FV(D190,"Low")</f>
        <v>92.96</v>
      </c>
      <c r="K190" s="23" cm="1">
        <f t="array" aca="1" ref="K190" ca="1">_FV(D190,"High")</f>
        <v>95.12</v>
      </c>
      <c r="L190" s="23" cm="1">
        <f t="array" aca="1" ref="L190" ca="1">_FV(D190,"Previous close",TRUE)</f>
        <v>91.79</v>
      </c>
      <c r="M190" s="23" cm="1">
        <f t="array" aca="1" ref="M190" ca="1">_FV(D190,"52 week low",TRUE)</f>
        <v>43.34</v>
      </c>
      <c r="N190" s="23" cm="1">
        <f t="array" aca="1" ref="N190" ca="1">_FV(D190,"52 week high",TRUE)</f>
        <v>97.83</v>
      </c>
      <c r="O190" s="8" cm="1">
        <f t="array" aca="1" ref="O190" ca="1">_FV(D190,"Volume")</f>
        <v>1997796</v>
      </c>
      <c r="P190" s="7" cm="1">
        <f t="array" aca="1" ref="P190" ca="1">_FV(D190,"Volume average",TRUE)</f>
        <v>3019214</v>
      </c>
      <c r="Q190" s="25" cm="1">
        <f t="array" aca="1" ref="Q190" ca="1">_FV(D190,"Expense ratio",TRUE)</f>
        <v>1.4000000000000002E-3</v>
      </c>
      <c r="R190" s="24" cm="1">
        <f t="array" aca="1" ref="R190" ca="1">_FV(D190,"Market cap",TRUE)</f>
        <v>20761389149.18</v>
      </c>
    </row>
    <row r="191" spans="1:18" x14ac:dyDescent="0.25">
      <c r="A191" t="s">
        <v>10974</v>
      </c>
      <c r="B191" s="25" t="s">
        <v>8458</v>
      </c>
      <c r="C191" t="s">
        <v>10963</v>
      </c>
      <c r="D191" s="25" t="e" vm="3179">
        <v>#VALUE!</v>
      </c>
      <c r="E191" s="31" cm="1">
        <f t="array" aca="1" ref="E191" ca="1">_FV(D191,"Last trade time",TRUE)</f>
        <v>45824.842554930467</v>
      </c>
      <c r="F191" s="23" cm="1">
        <f t="array" aca="1" ref="F191" ca="1">_FV(D191,"Price")</f>
        <v>115.3</v>
      </c>
      <c r="G191" s="27" cm="1">
        <f t="array" aca="1" ref="G191" ca="1">_FV(D191,"Change (%)",TRUE)</f>
        <v>3.4544999999999999E-2</v>
      </c>
      <c r="H191" s="26" cm="1">
        <f t="array" aca="1" ref="H191" ca="1">_FV(D191,"Change")</f>
        <v>3.85</v>
      </c>
      <c r="I191" s="23" cm="1">
        <f t="array" aca="1" ref="I191" ca="1">_FV(D191,"Open")</f>
        <v>113.15</v>
      </c>
      <c r="J191" s="23" cm="1">
        <f t="array" aca="1" ref="J191" ca="1">_FV(D191,"Low")</f>
        <v>113.1</v>
      </c>
      <c r="K191" s="23" cm="1">
        <f t="array" aca="1" ref="K191" ca="1">_FV(D191,"High")</f>
        <v>115.505</v>
      </c>
      <c r="L191" s="23" cm="1">
        <f t="array" aca="1" ref="L191" ca="1">_FV(D191,"Previous close",TRUE)</f>
        <v>111.45</v>
      </c>
      <c r="M191" s="23" cm="1">
        <f t="array" aca="1" ref="M191" ca="1">_FV(D191,"52 week low",TRUE)</f>
        <v>52.61</v>
      </c>
      <c r="N191" s="23" cm="1">
        <f t="array" aca="1" ref="N191" ca="1">_FV(D191,"52 week high",TRUE)</f>
        <v>118.71</v>
      </c>
      <c r="O191" s="8" cm="1">
        <f t="array" aca="1" ref="O191" ca="1">_FV(D191,"Volume")</f>
        <v>65929</v>
      </c>
      <c r="P191" s="7" cm="1">
        <f t="array" aca="1" ref="P191" ca="1">_FV(D191,"Volume average",TRUE)</f>
        <v>58926</v>
      </c>
      <c r="Q191" s="25" cm="1">
        <f t="array" aca="1" ref="Q191" ca="1">_FV(D191,"Expense ratio",TRUE)</f>
        <v>2E-3</v>
      </c>
      <c r="R191" s="24" cm="1">
        <f t="array" aca="1" ref="R191" ca="1">_FV(D191,"Market cap",TRUE)</f>
        <v>162090436.68000001</v>
      </c>
    </row>
    <row r="192" spans="1:18" x14ac:dyDescent="0.25">
      <c r="A192" t="s">
        <v>10975</v>
      </c>
      <c r="B192" s="25" t="s">
        <v>8113</v>
      </c>
      <c r="C192" t="s">
        <v>10963</v>
      </c>
      <c r="D192" s="25" t="e" vm="3037">
        <v>#VALUE!</v>
      </c>
      <c r="E192" s="31" cm="1">
        <f t="array" aca="1" ref="E192" ca="1">_FV(D192,"Last trade time",TRUE)</f>
        <v>45824.876253113282</v>
      </c>
      <c r="F192" s="23" cm="1">
        <f t="array" aca="1" ref="F192" ca="1">_FV(D192,"Price")</f>
        <v>108.5</v>
      </c>
      <c r="G192" s="27" cm="1">
        <f t="array" aca="1" ref="G192" ca="1">_FV(D192,"Change (%)",TRUE)</f>
        <v>3.3530000000000004E-2</v>
      </c>
      <c r="H192" s="26" cm="1">
        <f t="array" aca="1" ref="H192" ca="1">_FV(D192,"Change")</f>
        <v>3.52</v>
      </c>
      <c r="I192" s="23" cm="1">
        <f t="array" aca="1" ref="I192" ca="1">_FV(D192,"Open")</f>
        <v>106.41</v>
      </c>
      <c r="J192" s="23" cm="1">
        <f t="array" aca="1" ref="J192" ca="1">_FV(D192,"Low")</f>
        <v>106.35</v>
      </c>
      <c r="K192" s="23" cm="1">
        <f t="array" aca="1" ref="K192" ca="1">_FV(D192,"High")</f>
        <v>108.6948</v>
      </c>
      <c r="L192" s="23" cm="1">
        <f t="array" aca="1" ref="L192" ca="1">_FV(D192,"Previous close",TRUE)</f>
        <v>104.98</v>
      </c>
      <c r="M192" s="23" cm="1">
        <f t="array" aca="1" ref="M192" ca="1">_FV(D192,"52 week low",TRUE)</f>
        <v>49.51</v>
      </c>
      <c r="N192" s="23" cm="1">
        <f t="array" aca="1" ref="N192" ca="1">_FV(D192,"52 week high",TRUE)</f>
        <v>111.765</v>
      </c>
      <c r="O192" s="8" cm="1">
        <f t="array" aca="1" ref="O192" ca="1">_FV(D192,"Volume")</f>
        <v>34975</v>
      </c>
      <c r="P192" s="7" cm="1">
        <f t="array" aca="1" ref="P192" ca="1">_FV(D192,"Volume average",TRUE)</f>
        <v>129221</v>
      </c>
      <c r="Q192" s="25" cm="1">
        <f t="array" aca="1" ref="Q192" ca="1">_FV(D192,"Expense ratio",TRUE)</f>
        <v>2.5000000000000001E-3</v>
      </c>
      <c r="R192" s="24" cm="1">
        <f t="array" aca="1" ref="R192" ca="1">_FV(D192,"Market cap",TRUE)</f>
        <v>538342470.78999996</v>
      </c>
    </row>
    <row r="193" spans="1:18" x14ac:dyDescent="0.25">
      <c r="A193" t="s">
        <v>10976</v>
      </c>
      <c r="B193" s="25" t="s">
        <v>8236</v>
      </c>
      <c r="C193" t="s">
        <v>10963</v>
      </c>
      <c r="D193" s="25" t="e" vm="3087">
        <v>#VALUE!</v>
      </c>
      <c r="E193" s="31" cm="1">
        <f t="array" aca="1" ref="E193" ca="1">_FV(D193,"Last trade time",TRUE)</f>
        <v>45824.878131435158</v>
      </c>
      <c r="F193" s="23" cm="1">
        <f t="array" aca="1" ref="F193" ca="1">_FV(D193,"Price")</f>
        <v>30.74</v>
      </c>
      <c r="G193" s="27" cm="1">
        <f t="array" aca="1" ref="G193" ca="1">_FV(D193,"Change (%)",TRUE)</f>
        <v>3.3624999999999995E-2</v>
      </c>
      <c r="H193" s="26" cm="1">
        <f t="array" aca="1" ref="H193" ca="1">_FV(D193,"Change")</f>
        <v>1</v>
      </c>
      <c r="I193" s="23" cm="1">
        <f t="array" aca="1" ref="I193" ca="1">_FV(D193,"Open")</f>
        <v>30.17</v>
      </c>
      <c r="J193" s="23" cm="1">
        <f t="array" aca="1" ref="J193" ca="1">_FV(D193,"Low")</f>
        <v>30.12</v>
      </c>
      <c r="K193" s="23" cm="1">
        <f t="array" aca="1" ref="K193" ca="1">_FV(D193,"High")</f>
        <v>30.81</v>
      </c>
      <c r="L193" s="23" cm="1">
        <f t="array" aca="1" ref="L193" ca="1">_FV(D193,"Previous close",TRUE)</f>
        <v>29.74</v>
      </c>
      <c r="M193" s="23" cm="1">
        <f t="array" aca="1" ref="M193" ca="1">_FV(D193,"52 week low",TRUE)</f>
        <v>14.02</v>
      </c>
      <c r="N193" s="23" cm="1">
        <f t="array" aca="1" ref="N193" ca="1">_FV(D193,"52 week high",TRUE)</f>
        <v>31.67</v>
      </c>
      <c r="O193" s="8" cm="1">
        <f t="array" aca="1" ref="O193" ca="1">_FV(D193,"Volume")</f>
        <v>115121</v>
      </c>
      <c r="P193" s="7" cm="1">
        <f t="array" aca="1" ref="P193" ca="1">_FV(D193,"Volume average",TRUE)</f>
        <v>132409</v>
      </c>
      <c r="Q193" s="25" cm="1">
        <f t="array" aca="1" ref="Q193" ca="1">_FV(D193,"Expense ratio",TRUE)</f>
        <v>2.2000000000000001E-3</v>
      </c>
      <c r="R193" s="24" cm="1">
        <f t="array" aca="1" ref="R193" ca="1">_FV(D193,"Market cap",TRUE)</f>
        <v>628890112.16999996</v>
      </c>
    </row>
    <row r="194" spans="1:18" x14ac:dyDescent="0.25">
      <c r="A194" t="s">
        <v>10977</v>
      </c>
      <c r="B194" s="25" t="s">
        <v>1112</v>
      </c>
      <c r="C194" t="s">
        <v>10963</v>
      </c>
      <c r="D194" s="25" t="e" vm="4153">
        <v>#VALUE!</v>
      </c>
      <c r="E194" s="31" cm="1">
        <f t="array" aca="1" ref="E194" ca="1">_FV(D194,"Last trade time",TRUE)</f>
        <v>45824.833333333336</v>
      </c>
      <c r="F194" s="23" cm="1">
        <f t="array" aca="1" ref="F194" ca="1">_FV(D194,"Price")</f>
        <v>3.76</v>
      </c>
      <c r="G194" s="27" cm="1">
        <f t="array" aca="1" ref="G194" ca="1">_FV(D194,"Change (%)",TRUE)</f>
        <v>3.8674E-2</v>
      </c>
      <c r="H194" s="26" cm="1">
        <f t="array" aca="1" ref="H194" ca="1">_FV(D194,"Change")</f>
        <v>0.14000000000000001</v>
      </c>
      <c r="I194" s="23" cm="1">
        <f t="array" aca="1" ref="I194" ca="1">_FV(D194,"Open")</f>
        <v>3.94</v>
      </c>
      <c r="J194" s="23" cm="1">
        <f t="array" aca="1" ref="J194" ca="1">_FV(D194,"Low")</f>
        <v>3.74</v>
      </c>
      <c r="K194" s="23" cm="1">
        <f t="array" aca="1" ref="K194" ca="1">_FV(D194,"High")</f>
        <v>4</v>
      </c>
      <c r="L194" s="23" cm="1">
        <f t="array" aca="1" ref="L194" ca="1">_FV(D194,"Previous close",TRUE)</f>
        <v>3.62</v>
      </c>
      <c r="M194" s="23" cm="1">
        <f t="array" aca="1" ref="M194" ca="1">_FV(D194,"52 week low",TRUE)</f>
        <v>1.43</v>
      </c>
      <c r="N194" s="23" cm="1">
        <f t="array" aca="1" ref="N194" ca="1">_FV(D194,"52 week high",TRUE)</f>
        <v>6.2</v>
      </c>
      <c r="O194" s="8" cm="1">
        <f t="array" aca="1" ref="O194" ca="1">_FV(D194,"Volume")</f>
        <v>370518</v>
      </c>
      <c r="P194" s="7" cm="1">
        <f t="array" aca="1" ref="P194" ca="1">_FV(D194,"Volume average",TRUE)</f>
        <v>554120</v>
      </c>
      <c r="Q194" s="25" t="e" cm="1" vm="13">
        <f t="array" ref="Q194">_FV(D194,"Expense ratio",TRUE)</f>
        <v>#VALUE!</v>
      </c>
      <c r="R194" s="24" cm="1">
        <f t="array" aca="1" ref="R194" ca="1">_FV(D194,"Market cap",TRUE)</f>
        <v>1238517680</v>
      </c>
    </row>
    <row r="195" spans="1:18" x14ac:dyDescent="0.25">
      <c r="A195" t="s">
        <v>10978</v>
      </c>
      <c r="B195" s="25" t="s">
        <v>202</v>
      </c>
      <c r="C195" t="s">
        <v>10963</v>
      </c>
      <c r="D195" s="25" t="e" vm="60">
        <v>#VALUE!</v>
      </c>
      <c r="E195" s="31" cm="1">
        <f t="array" aca="1" ref="E195" ca="1">_FV(D195,"Last trade time",TRUE)</f>
        <v>45824.93703813594</v>
      </c>
      <c r="F195" s="23" cm="1">
        <f t="array" aca="1" ref="F195" ca="1">_FV(D195,"Price")</f>
        <v>85.655000000000001</v>
      </c>
      <c r="G195" s="27" cm="1">
        <f t="array" aca="1" ref="G195" ca="1">_FV(D195,"Change (%)",TRUE)</f>
        <v>3.4105999999999997E-2</v>
      </c>
      <c r="H195" s="26" cm="1">
        <f t="array" aca="1" ref="H195" ca="1">_FV(D195,"Change")</f>
        <v>2.8250000000000002</v>
      </c>
      <c r="I195" s="23" cm="1">
        <f t="array" aca="1" ref="I195" ca="1">_FV(D195,"Open")</f>
        <v>84.02</v>
      </c>
      <c r="J195" s="23" cm="1">
        <f t="array" aca="1" ref="J195" ca="1">_FV(D195,"Low")</f>
        <v>83.9</v>
      </c>
      <c r="K195" s="23" cm="1">
        <f t="array" aca="1" ref="K195" ca="1">_FV(D195,"High")</f>
        <v>85.85</v>
      </c>
      <c r="L195" s="23" cm="1">
        <f t="array" aca="1" ref="L195" ca="1">_FV(D195,"Previous close",TRUE)</f>
        <v>82.83</v>
      </c>
      <c r="M195" s="23" cm="1">
        <f t="array" aca="1" ref="M195" ca="1">_FV(D195,"52 week low",TRUE)</f>
        <v>39.56</v>
      </c>
      <c r="N195" s="23" cm="1">
        <f t="array" aca="1" ref="N195" ca="1">_FV(D195,"52 week high",TRUE)</f>
        <v>88.355000000000004</v>
      </c>
      <c r="O195" s="8" cm="1">
        <f t="array" aca="1" ref="O195" ca="1">_FV(D195,"Volume")</f>
        <v>1652106</v>
      </c>
      <c r="P195" s="7" cm="1">
        <f t="array" aca="1" ref="P195" ca="1">_FV(D195,"Volume average",TRUE)</f>
        <v>2102879</v>
      </c>
      <c r="Q195" s="25" t="e" cm="1" vm="13">
        <f t="array" ref="Q195">_FV(D195,"Expense ratio",TRUE)</f>
        <v>#VALUE!</v>
      </c>
      <c r="R195" s="24" t="e" cm="1" vm="14">
        <f t="array" ref="R195">_FV(D195,"Market cap",TRUE)</f>
        <v>#VALUE!</v>
      </c>
    </row>
  </sheetData>
  <sortState xmlns:xlrd2="http://schemas.microsoft.com/office/spreadsheetml/2017/richdata2" ref="A157:R183">
    <sortCondition ref="Q157:Q18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F1CBD-BC6E-4E94-88AD-28656AF69B17}">
  <dimension ref="A1:P336"/>
  <sheetViews>
    <sheetView topLeftCell="B1" workbookViewId="0">
      <selection activeCell="O10" sqref="O10"/>
    </sheetView>
  </sheetViews>
  <sheetFormatPr defaultRowHeight="15" x14ac:dyDescent="0.25"/>
  <cols>
    <col min="1" max="1" width="11.85546875" bestFit="1" customWidth="1"/>
    <col min="2" max="2" width="39.85546875" bestFit="1" customWidth="1"/>
    <col min="4" max="4" width="11.85546875" bestFit="1" customWidth="1"/>
    <col min="5" max="5" width="49.28515625" bestFit="1" customWidth="1"/>
    <col min="10" max="10" width="39.85546875" bestFit="1" customWidth="1"/>
    <col min="11" max="11" width="12.85546875" bestFit="1" customWidth="1"/>
    <col min="15" max="15" width="49.28515625" bestFit="1" customWidth="1"/>
  </cols>
  <sheetData>
    <row r="1" spans="1:16" x14ac:dyDescent="0.25">
      <c r="A1" s="12" t="s">
        <v>10053</v>
      </c>
      <c r="B1" s="10" t="s">
        <v>10054</v>
      </c>
      <c r="C1" s="11" t="s">
        <v>10055</v>
      </c>
      <c r="D1" s="12" t="s">
        <v>10053</v>
      </c>
      <c r="E1" s="10" t="s">
        <v>10055</v>
      </c>
      <c r="F1" s="11" t="s">
        <v>10055</v>
      </c>
      <c r="J1" t="s">
        <v>0</v>
      </c>
      <c r="K1" t="s">
        <v>10056</v>
      </c>
      <c r="L1" t="s">
        <v>10055</v>
      </c>
      <c r="O1" s="10" t="s">
        <v>10054</v>
      </c>
      <c r="P1" s="11" t="s">
        <v>10055</v>
      </c>
    </row>
    <row r="2" spans="1:16" x14ac:dyDescent="0.25">
      <c r="B2" t="str" cm="1">
        <f t="array" ref="B2:B122">_xlfn.LET(
    _xlpm.vals, _xlfn.UNIQUE(ETFs!$Q$2:$Q$3844),
    _xlpm.counts, COUNTIF(ETFs!$Q$2:$Q$3844, _xlpm.vals),
    IF(B1="Count", _xlfn.SORTBY(_xlpm.vals, _xlpm.counts, -1), _xlfn._xlws.SORT(_xlpm.vals, 1, 1))
)</f>
        <v>Aggressive Allocation</v>
      </c>
      <c r="C2">
        <f>COUNTIF(ETFs!$Q$2:$Q$3844,Analysis!B2)</f>
        <v>3</v>
      </c>
      <c r="E2" t="str" cm="1">
        <f t="array" ref="E2:E336">_xlfn.LET(
    _xlpm.vals, _xlfn.UNIQUE(ETFs!$S$2:$S$3844),
    _xlpm.counts, COUNTIF(ETFs!$S$2:$S$3844, _xlpm.vals),
    IF(E1="Count", _xlfn.SORTBY(_xlpm.vals, _xlpm.counts, -1), _xlfn._xlws.SORT(_xlpm.vals, 1, 1))
)</f>
        <v>iShares</v>
      </c>
      <c r="F2">
        <f>COUNTIF(ETFs!$S$2:$S$3844,Analysis!E2)</f>
        <v>336</v>
      </c>
      <c r="J2" s="15" t="s">
        <v>370</v>
      </c>
      <c r="K2" t="s">
        <v>10057</v>
      </c>
      <c r="L2">
        <f>VLOOKUP(J2,$B$2:$C$120,2,FALSE)</f>
        <v>5</v>
      </c>
      <c r="O2" t="str" cm="1">
        <f t="array" ref="O2:O88">_xlfn.LET(
    _xlpm.vals, _xlfn.UNIQUE(ETFs!$R$2:$R$3844),
    _xlpm.counts, COUNTIF(ETFs!$R$2:$R$3844, _xlpm.vals),
    IF(O1="Count", _xlfn.SORTBY(_xlpm.vals, _xlpm.counts, -1), _xlfn._xlws.SORT(_xlpm.vals, 1, 1))
)</f>
        <v>Commodities - Agriculture</v>
      </c>
      <c r="P2">
        <f>COUNTIF(ETFs!$R$2:$R$3844,Analysis!O2)</f>
        <v>5</v>
      </c>
    </row>
    <row r="3" spans="1:16" x14ac:dyDescent="0.25">
      <c r="B3" t="str">
        <v>Alternative/Volatility</v>
      </c>
      <c r="C3">
        <f>COUNTIF(ETFs!$Q$2:$Q$3844,Analysis!B3)</f>
        <v>17</v>
      </c>
      <c r="E3" t="str">
        <v>First Trust</v>
      </c>
      <c r="F3">
        <f>COUNTIF(ETFs!$S$2:$S$3844,Analysis!E3)</f>
        <v>181</v>
      </c>
      <c r="J3" s="14" t="s">
        <v>198</v>
      </c>
      <c r="K3" t="s">
        <v>198</v>
      </c>
      <c r="L3">
        <f t="shared" ref="L3:L38" si="0">VLOOKUP(J3,$B$2:$C$120,2,FALSE)</f>
        <v>31</v>
      </c>
      <c r="O3" t="str">
        <v>Commodities - Carbon</v>
      </c>
      <c r="P3">
        <f>COUNTIF(ETFs!$R$2:$R$3844,Analysis!O3)</f>
        <v>4</v>
      </c>
    </row>
    <row r="4" spans="1:16" x14ac:dyDescent="0.25">
      <c r="B4" t="str">
        <v>Bank Loan</v>
      </c>
      <c r="C4">
        <f>COUNTIF(ETFs!$Q$2:$Q$3844,Analysis!B4)</f>
        <v>13</v>
      </c>
      <c r="E4" t="str">
        <v>Invesco</v>
      </c>
      <c r="F4">
        <f>COUNTIF(ETFs!$S$2:$S$3844,Analysis!E4)</f>
        <v>152</v>
      </c>
      <c r="J4" s="14" t="s">
        <v>114</v>
      </c>
      <c r="K4" t="s">
        <v>198</v>
      </c>
      <c r="L4">
        <f t="shared" si="0"/>
        <v>19</v>
      </c>
      <c r="O4" t="str">
        <v>Commodities - Copper</v>
      </c>
      <c r="P4">
        <f>COUNTIF(ETFs!$R$2:$R$3844,Analysis!O4)</f>
        <v>2</v>
      </c>
    </row>
    <row r="5" spans="1:16" x14ac:dyDescent="0.25">
      <c r="B5" t="str">
        <v>Broad Market</v>
      </c>
      <c r="C5">
        <f>COUNTIF(ETFs!$Q$2:$Q$3844,Analysis!B5)</f>
        <v>74</v>
      </c>
      <c r="E5" t="str">
        <v>SPDR State Street Global Advisors</v>
      </c>
      <c r="F5">
        <f>COUNTIF(ETFs!$S$2:$S$3844,Analysis!E5)</f>
        <v>125</v>
      </c>
      <c r="J5" s="14" t="s">
        <v>129</v>
      </c>
      <c r="K5" t="s">
        <v>198</v>
      </c>
      <c r="L5">
        <f t="shared" si="0"/>
        <v>40</v>
      </c>
      <c r="O5" t="str">
        <v>Commodities - Corn</v>
      </c>
      <c r="P5">
        <f>COUNTIF(ETFs!$R$2:$R$3844,Analysis!O5)</f>
        <v>1</v>
      </c>
    </row>
    <row r="6" spans="1:16" x14ac:dyDescent="0.25">
      <c r="B6" t="str">
        <v>China Region</v>
      </c>
      <c r="C6">
        <f>COUNTIF(ETFs!$Q$2:$Q$3844,Analysis!B6)</f>
        <v>28</v>
      </c>
      <c r="E6" t="str">
        <v>Innovator ETFs</v>
      </c>
      <c r="F6">
        <f>COUNTIF(ETFs!$S$2:$S$3844,Analysis!E6)</f>
        <v>120</v>
      </c>
      <c r="J6" s="14" t="s">
        <v>212</v>
      </c>
      <c r="K6" t="s">
        <v>198</v>
      </c>
      <c r="L6">
        <f t="shared" si="0"/>
        <v>7</v>
      </c>
      <c r="O6" t="str">
        <v>Commodities - Diversified</v>
      </c>
      <c r="P6">
        <f>COUNTIF(ETFs!$R$2:$R$3844,Analysis!O6)</f>
        <v>20</v>
      </c>
    </row>
    <row r="7" spans="1:16" x14ac:dyDescent="0.25">
      <c r="B7" t="str">
        <v>Commodities</v>
      </c>
      <c r="C7">
        <f>COUNTIF(ETFs!$Q$2:$Q$3844,Analysis!B7)</f>
        <v>31</v>
      </c>
      <c r="E7" t="str">
        <v>ProShares</v>
      </c>
      <c r="F7">
        <f>COUNTIF(ETFs!$S$2:$S$3844,Analysis!E7)</f>
        <v>119</v>
      </c>
      <c r="J7" s="14" t="s">
        <v>78</v>
      </c>
      <c r="K7" t="s">
        <v>198</v>
      </c>
      <c r="L7">
        <f t="shared" si="0"/>
        <v>9</v>
      </c>
      <c r="O7" t="str">
        <v>Commodities - Diversified - Long and Short</v>
      </c>
      <c r="P7">
        <f>COUNTIF(ETFs!$R$2:$R$3844,Analysis!O7)</f>
        <v>1</v>
      </c>
    </row>
    <row r="8" spans="1:16" x14ac:dyDescent="0.25">
      <c r="B8" t="str">
        <v>Commodities Broad Basket</v>
      </c>
      <c r="C8">
        <f>COUNTIF(ETFs!$Q$2:$Q$3844,Analysis!B8)</f>
        <v>19</v>
      </c>
      <c r="E8" t="str">
        <v>Direxion Funds</v>
      </c>
      <c r="F8">
        <f>COUNTIF(ETFs!$S$2:$S$3844,Analysis!E8)</f>
        <v>76</v>
      </c>
      <c r="J8" s="13" t="s">
        <v>3639</v>
      </c>
      <c r="K8" t="s">
        <v>45</v>
      </c>
      <c r="L8">
        <f t="shared" si="0"/>
        <v>13</v>
      </c>
      <c r="O8" t="str">
        <v>Commodities - Energy</v>
      </c>
      <c r="P8">
        <f>COUNTIF(ETFs!$R$2:$R$3844,Analysis!O8)</f>
        <v>1</v>
      </c>
    </row>
    <row r="9" spans="1:16" x14ac:dyDescent="0.25">
      <c r="B9" t="str">
        <v>Commodities Focused</v>
      </c>
      <c r="C9">
        <f>COUNTIF(ETFs!$Q$2:$Q$3844,Analysis!B9)</f>
        <v>40</v>
      </c>
      <c r="E9" t="str">
        <v>Global X Funds</v>
      </c>
      <c r="F9">
        <f>COUNTIF(ETFs!$S$2:$S$3844,Analysis!E9)</f>
        <v>71</v>
      </c>
      <c r="J9" s="13" t="s">
        <v>1765</v>
      </c>
      <c r="K9" t="s">
        <v>45</v>
      </c>
      <c r="L9">
        <f t="shared" si="0"/>
        <v>3</v>
      </c>
      <c r="O9" t="str">
        <v>Commodities - Gasoline</v>
      </c>
      <c r="P9">
        <f>COUNTIF(ETFs!$R$2:$R$3844,Analysis!O9)</f>
        <v>1</v>
      </c>
    </row>
    <row r="10" spans="1:16" x14ac:dyDescent="0.25">
      <c r="B10" t="str">
        <v>Communications</v>
      </c>
      <c r="C10">
        <f>COUNTIF(ETFs!$Q$2:$Q$3844,Analysis!B10)</f>
        <v>9</v>
      </c>
      <c r="E10" t="str">
        <v>WisdomTree</v>
      </c>
      <c r="F10">
        <f>COUNTIF(ETFs!$S$2:$S$3844,Analysis!E10)</f>
        <v>66</v>
      </c>
      <c r="J10" s="13" t="s">
        <v>4104</v>
      </c>
      <c r="K10" t="s">
        <v>45</v>
      </c>
      <c r="L10">
        <f t="shared" si="0"/>
        <v>34</v>
      </c>
      <c r="O10" t="str">
        <v>Commodities - Gold</v>
      </c>
      <c r="P10">
        <f>COUNTIF(ETFs!$R$2:$R$3844,Analysis!O10)</f>
        <v>30</v>
      </c>
    </row>
    <row r="11" spans="1:16" x14ac:dyDescent="0.25">
      <c r="B11" t="str">
        <v>Conservative Allocation</v>
      </c>
      <c r="C11">
        <f>COUNTIF(ETFs!$Q$2:$Q$3844,Analysis!B11)</f>
        <v>2</v>
      </c>
      <c r="E11" t="str">
        <v>Franklin Templeton Investments</v>
      </c>
      <c r="F11">
        <f>COUNTIF(ETFs!$S$2:$S$3844,Analysis!E11)</f>
        <v>63</v>
      </c>
      <c r="J11" s="13" t="s">
        <v>2314</v>
      </c>
      <c r="K11" t="s">
        <v>45</v>
      </c>
      <c r="L11">
        <f t="shared" si="0"/>
        <v>7</v>
      </c>
      <c r="O11" t="str">
        <v>Commodities - Gold - Short</v>
      </c>
      <c r="P11">
        <f>COUNTIF(ETFs!$R$2:$R$3844,Analysis!O11)</f>
        <v>3</v>
      </c>
    </row>
    <row r="12" spans="1:16" x14ac:dyDescent="0.25">
      <c r="B12" t="str">
        <v>Consumer</v>
      </c>
      <c r="C12">
        <f>COUNTIF(ETFs!$Q$2:$Q$3844,Analysis!B12)</f>
        <v>9</v>
      </c>
      <c r="E12" t="str">
        <v>JPMorgan</v>
      </c>
      <c r="F12">
        <f>COUNTIF(ETFs!$S$2:$S$3844,Analysis!E12)</f>
        <v>59</v>
      </c>
      <c r="J12" s="13" t="s">
        <v>45</v>
      </c>
      <c r="K12" t="s">
        <v>45</v>
      </c>
      <c r="L12">
        <f t="shared" si="0"/>
        <v>73</v>
      </c>
      <c r="O12" t="str">
        <v>Commodities - Gold and Silver</v>
      </c>
      <c r="P12">
        <f>COUNTIF(ETFs!$R$2:$R$3844,Analysis!O12)</f>
        <v>1</v>
      </c>
    </row>
    <row r="13" spans="1:16" x14ac:dyDescent="0.25">
      <c r="B13" t="str">
        <v>Consumer Cyclical</v>
      </c>
      <c r="C13">
        <f>COUNTIF(ETFs!$Q$2:$Q$3844,Analysis!B13)</f>
        <v>22</v>
      </c>
      <c r="E13" t="str">
        <v>VanEck</v>
      </c>
      <c r="F13">
        <f>COUNTIF(ETFs!$S$2:$S$3844,Analysis!E13)</f>
        <v>51</v>
      </c>
      <c r="J13" s="13" t="s">
        <v>5553</v>
      </c>
      <c r="K13" t="s">
        <v>45</v>
      </c>
      <c r="L13">
        <f t="shared" si="0"/>
        <v>8</v>
      </c>
      <c r="O13" t="str">
        <v>Commodities - Industrial Metals</v>
      </c>
      <c r="P13">
        <f>COUNTIF(ETFs!$R$2:$R$3844,Analysis!O13)</f>
        <v>3</v>
      </c>
    </row>
    <row r="14" spans="1:16" x14ac:dyDescent="0.25">
      <c r="B14" t="str">
        <v>Consumer Defensive</v>
      </c>
      <c r="C14">
        <f>COUNTIF(ETFs!$Q$2:$Q$3844,Analysis!B14)</f>
        <v>5</v>
      </c>
      <c r="E14" t="str">
        <v>Fidelity Investments</v>
      </c>
      <c r="F14">
        <f>COUNTIF(ETFs!$S$2:$S$3844,Analysis!E14)</f>
        <v>49</v>
      </c>
      <c r="J14" s="13" t="s">
        <v>6216</v>
      </c>
      <c r="K14" t="s">
        <v>45</v>
      </c>
      <c r="L14">
        <f t="shared" si="0"/>
        <v>8</v>
      </c>
      <c r="O14" t="str">
        <v>Commodities - Materials</v>
      </c>
      <c r="P14">
        <f>COUNTIF(ETFs!$R$2:$R$3844,Analysis!O14)</f>
        <v>3</v>
      </c>
    </row>
    <row r="15" spans="1:16" x14ac:dyDescent="0.25">
      <c r="B15" t="str">
        <v>Convertibles</v>
      </c>
      <c r="C15">
        <f>COUNTIF(ETFs!$Q$2:$Q$3844,Analysis!B15)</f>
        <v>3</v>
      </c>
      <c r="E15" t="str">
        <v>Pacer</v>
      </c>
      <c r="F15">
        <f>COUNTIF(ETFs!$S$2:$S$3844,Analysis!E15)</f>
        <v>46</v>
      </c>
      <c r="J15" s="13" t="s">
        <v>827</v>
      </c>
      <c r="K15" t="s">
        <v>45</v>
      </c>
      <c r="L15">
        <f t="shared" si="0"/>
        <v>64</v>
      </c>
      <c r="O15" t="str">
        <v>Commodities - Materials - Short</v>
      </c>
      <c r="P15">
        <f>COUNTIF(ETFs!$R$2:$R$3844,Analysis!O15)</f>
        <v>1</v>
      </c>
    </row>
    <row r="16" spans="1:16" x14ac:dyDescent="0.25">
      <c r="B16" t="str">
        <v>Corporate Bond</v>
      </c>
      <c r="C16">
        <f>COUNTIF(ETFs!$Q$2:$Q$3844,Analysis!B16)</f>
        <v>34</v>
      </c>
      <c r="E16" t="str">
        <v>YieldMax ETFs</v>
      </c>
      <c r="F16">
        <f>COUNTIF(ETFs!$S$2:$S$3844,Analysis!E16)</f>
        <v>38</v>
      </c>
      <c r="J16" s="13" t="s">
        <v>375</v>
      </c>
      <c r="K16" t="s">
        <v>45</v>
      </c>
      <c r="L16">
        <f t="shared" si="0"/>
        <v>10</v>
      </c>
      <c r="O16" t="str">
        <v>Commodities - Oil</v>
      </c>
      <c r="P16">
        <f>COUNTIF(ETFs!$R$2:$R$3844,Analysis!O16)</f>
        <v>5</v>
      </c>
    </row>
    <row r="17" spans="2:16" x14ac:dyDescent="0.25">
      <c r="B17" t="str">
        <v>Defined Outcome</v>
      </c>
      <c r="C17">
        <f>COUNTIF(ETFs!$Q$2:$Q$3844,Analysis!B17)</f>
        <v>266</v>
      </c>
      <c r="E17" t="str">
        <v>Vanguard</v>
      </c>
      <c r="F17">
        <f>COUNTIF(ETFs!$S$2:$S$3844,Analysis!E17)</f>
        <v>35</v>
      </c>
      <c r="J17" s="13" t="s">
        <v>3204</v>
      </c>
      <c r="K17" t="s">
        <v>45</v>
      </c>
      <c r="L17">
        <f t="shared" si="0"/>
        <v>9</v>
      </c>
      <c r="O17" t="str">
        <v>Commodities - Oil - Short</v>
      </c>
      <c r="P17">
        <f>COUNTIF(ETFs!$R$2:$R$3844,Analysis!O17)</f>
        <v>1</v>
      </c>
    </row>
    <row r="18" spans="2:16" x14ac:dyDescent="0.25">
      <c r="B18" t="str">
        <v>Derivative Income</v>
      </c>
      <c r="C18">
        <f>COUNTIF(ETFs!$Q$2:$Q$3844,Analysis!B18)</f>
        <v>101</v>
      </c>
      <c r="E18" t="str">
        <v>PGIM Investments</v>
      </c>
      <c r="F18">
        <f>COUNTIF(ETFs!$S$2:$S$3844,Analysis!E18)</f>
        <v>31</v>
      </c>
      <c r="J18" s="13" t="s">
        <v>1040</v>
      </c>
      <c r="K18" t="s">
        <v>45</v>
      </c>
      <c r="L18">
        <f t="shared" si="0"/>
        <v>38</v>
      </c>
      <c r="O18" t="str">
        <v>Commodities - Palladium</v>
      </c>
      <c r="P18">
        <f>COUNTIF(ETFs!$R$2:$R$3844,Analysis!O18)</f>
        <v>1</v>
      </c>
    </row>
    <row r="19" spans="2:16" x14ac:dyDescent="0.25">
      <c r="B19" t="str">
        <v>Digital Assets</v>
      </c>
      <c r="C19">
        <f>COUNTIF(ETFs!$Q$2:$Q$3844,Analysis!B19)</f>
        <v>43</v>
      </c>
      <c r="E19" t="str">
        <v>AllianzIM</v>
      </c>
      <c r="F19">
        <f>COUNTIF(ETFs!$S$2:$S$3844,Analysis!E19)</f>
        <v>29</v>
      </c>
      <c r="J19" s="13" t="s">
        <v>416</v>
      </c>
      <c r="K19" t="s">
        <v>45</v>
      </c>
      <c r="L19">
        <f t="shared" si="0"/>
        <v>40</v>
      </c>
      <c r="O19" t="str">
        <v>Commodities - Platinum</v>
      </c>
      <c r="P19">
        <f>COUNTIF(ETFs!$R$2:$R$3844,Analysis!O19)</f>
        <v>2</v>
      </c>
    </row>
    <row r="20" spans="2:16" x14ac:dyDescent="0.25">
      <c r="B20" t="str">
        <v>Diversified Emerging Mkts</v>
      </c>
      <c r="C20">
        <f>COUNTIF(ETFs!$Q$2:$Q$3844,Analysis!B20)</f>
        <v>78</v>
      </c>
      <c r="E20" t="str">
        <v>Dimensional Fund Advisors</v>
      </c>
      <c r="F20">
        <f>COUNTIF(ETFs!$S$2:$S$3844,Analysis!E20)</f>
        <v>29</v>
      </c>
      <c r="J20" s="13" t="s">
        <v>3918</v>
      </c>
      <c r="K20" t="s">
        <v>45</v>
      </c>
      <c r="L20">
        <f t="shared" si="0"/>
        <v>18</v>
      </c>
      <c r="O20" t="str">
        <v>Commodities - Platinum and Palladium</v>
      </c>
      <c r="P20">
        <f>COUNTIF(ETFs!$R$2:$R$3844,Analysis!O20)</f>
        <v>1</v>
      </c>
    </row>
    <row r="21" spans="2:16" x14ac:dyDescent="0.25">
      <c r="B21" t="str">
        <v>Diversified Pacific/Asia</v>
      </c>
      <c r="C21">
        <f>COUNTIF(ETFs!$Q$2:$Q$3844,Analysis!B21)</f>
        <v>3</v>
      </c>
      <c r="E21" t="str">
        <v>Graniteshares</v>
      </c>
      <c r="F21">
        <f>COUNTIF(ETFs!$S$2:$S$3844,Analysis!E21)</f>
        <v>27</v>
      </c>
      <c r="J21" s="13" t="s">
        <v>3924</v>
      </c>
      <c r="K21" t="s">
        <v>45</v>
      </c>
      <c r="L21">
        <f t="shared" si="0"/>
        <v>17</v>
      </c>
      <c r="O21" t="str">
        <v>Commodities - Precious Metals</v>
      </c>
      <c r="P21">
        <f>COUNTIF(ETFs!$R$2:$R$3844,Analysis!O21)</f>
        <v>2</v>
      </c>
    </row>
    <row r="22" spans="2:16" x14ac:dyDescent="0.25">
      <c r="B22" t="str">
        <v>Dividend/Income</v>
      </c>
      <c r="C22">
        <f>COUNTIF(ETFs!$Q$2:$Q$3844,Analysis!B22)</f>
        <v>58</v>
      </c>
      <c r="E22" t="str">
        <v>Schwab ETFs</v>
      </c>
      <c r="F22">
        <f>COUNTIF(ETFs!$S$2:$S$3844,Analysis!E22)</f>
        <v>27</v>
      </c>
      <c r="J22" s="13" t="s">
        <v>723</v>
      </c>
      <c r="K22" t="s">
        <v>45</v>
      </c>
      <c r="L22">
        <f t="shared" si="0"/>
        <v>6</v>
      </c>
      <c r="O22" t="str">
        <v>Commodities - Roll Yield</v>
      </c>
      <c r="P22">
        <f>COUNTIF(ETFs!$R$2:$R$3844,Analysis!O22)</f>
        <v>4</v>
      </c>
    </row>
    <row r="23" spans="2:16" x14ac:dyDescent="0.25">
      <c r="B23" t="str">
        <v>Emerging Markets Bond</v>
      </c>
      <c r="C23">
        <f>COUNTIF(ETFs!$Q$2:$Q$3844,Analysis!B23)</f>
        <v>16</v>
      </c>
      <c r="E23" t="str">
        <v>Nuveen</v>
      </c>
      <c r="F23">
        <f>COUNTIF(ETFs!$S$2:$S$3844,Analysis!E23)</f>
        <v>25</v>
      </c>
      <c r="J23" s="13" t="s">
        <v>290</v>
      </c>
      <c r="K23" t="s">
        <v>45</v>
      </c>
      <c r="L23">
        <f t="shared" si="0"/>
        <v>30</v>
      </c>
      <c r="O23" t="str">
        <v>Commodities - Silver</v>
      </c>
      <c r="P23">
        <f>COUNTIF(ETFs!$R$2:$R$3844,Analysis!O23)</f>
        <v>5</v>
      </c>
    </row>
    <row r="24" spans="2:16" x14ac:dyDescent="0.25">
      <c r="B24" t="str">
        <v>Emerging-Markets Local-Currency Bond</v>
      </c>
      <c r="C24">
        <f>COUNTIF(ETFs!$Q$2:$Q$3844,Analysis!B24)</f>
        <v>7</v>
      </c>
      <c r="E24" t="str">
        <v>BondBloxx Investment Management</v>
      </c>
      <c r="F24">
        <f>COUNTIF(ETFs!$S$2:$S$3844,Analysis!E24)</f>
        <v>25</v>
      </c>
      <c r="J24" s="13" t="s">
        <v>6999</v>
      </c>
      <c r="K24" t="s">
        <v>45</v>
      </c>
      <c r="L24">
        <f t="shared" si="0"/>
        <v>6</v>
      </c>
      <c r="O24" t="str">
        <v>Commodities - Silver - Short</v>
      </c>
      <c r="P24">
        <f>COUNTIF(ETFs!$R$2:$R$3844,Analysis!O24)</f>
        <v>1</v>
      </c>
    </row>
    <row r="25" spans="2:16" x14ac:dyDescent="0.25">
      <c r="B25" t="str">
        <v>Energy</v>
      </c>
      <c r="C25">
        <f>COUNTIF(ETFs!$Q$2:$Q$3844,Analysis!B25)</f>
        <v>24</v>
      </c>
      <c r="E25" t="str">
        <v>Flexshares Trust</v>
      </c>
      <c r="F25">
        <f>COUNTIF(ETFs!$S$2:$S$3844,Analysis!E25)</f>
        <v>25</v>
      </c>
      <c r="J25" s="13" t="s">
        <v>4032</v>
      </c>
      <c r="K25" t="s">
        <v>45</v>
      </c>
      <c r="L25">
        <f t="shared" si="0"/>
        <v>3</v>
      </c>
      <c r="O25" t="str">
        <v>Commodities - Sugar</v>
      </c>
      <c r="P25">
        <f>COUNTIF(ETFs!$R$2:$R$3844,Analysis!O25)</f>
        <v>1</v>
      </c>
    </row>
    <row r="26" spans="2:16" x14ac:dyDescent="0.25">
      <c r="B26" t="str">
        <v>Energy Limited Partnership</v>
      </c>
      <c r="C26">
        <f>COUNTIF(ETFs!$Q$2:$Q$3844,Analysis!B26)</f>
        <v>14</v>
      </c>
      <c r="E26" t="str">
        <v>KraneShares</v>
      </c>
      <c r="F26">
        <f>COUNTIF(ETFs!$S$2:$S$3844,Analysis!E26)</f>
        <v>24</v>
      </c>
      <c r="J26" s="13" t="s">
        <v>5345</v>
      </c>
      <c r="K26" t="s">
        <v>45</v>
      </c>
      <c r="L26">
        <f t="shared" si="0"/>
        <v>27</v>
      </c>
      <c r="O26" t="str">
        <v>Commodities - US natural Gas</v>
      </c>
      <c r="P26">
        <f>COUNTIF(ETFs!$R$2:$R$3844,Analysis!O26)</f>
        <v>3</v>
      </c>
    </row>
    <row r="27" spans="2:16" x14ac:dyDescent="0.25">
      <c r="B27" t="str">
        <v>Equities</v>
      </c>
      <c r="C27">
        <f>COUNTIF(ETFs!$Q$2:$Q$3844,Analysis!B27)</f>
        <v>2</v>
      </c>
      <c r="E27" t="str">
        <v>Xtrackers</v>
      </c>
      <c r="F27">
        <f>COUNTIF(ETFs!$S$2:$S$3844,Analysis!E27)</f>
        <v>22</v>
      </c>
      <c r="J27" s="13" t="s">
        <v>285</v>
      </c>
      <c r="K27" t="s">
        <v>45</v>
      </c>
      <c r="L27">
        <f t="shared" si="0"/>
        <v>10</v>
      </c>
      <c r="O27" t="str">
        <v>Commodities - US natural Gas - Short</v>
      </c>
      <c r="P27">
        <f>COUNTIF(ETFs!$R$2:$R$3844,Analysis!O27)</f>
        <v>1</v>
      </c>
    </row>
    <row r="28" spans="2:16" x14ac:dyDescent="0.25">
      <c r="B28" t="str">
        <v>Equity Energy</v>
      </c>
      <c r="C28">
        <f>COUNTIF(ETFs!$Q$2:$Q$3844,Analysis!B28)</f>
        <v>24</v>
      </c>
      <c r="E28" t="str">
        <v>Capital Group</v>
      </c>
      <c r="F28">
        <f>COUNTIF(ETFs!$S$2:$S$3844,Analysis!E28)</f>
        <v>21</v>
      </c>
      <c r="J28" s="13" t="s">
        <v>6200</v>
      </c>
      <c r="K28" t="s">
        <v>45</v>
      </c>
      <c r="L28">
        <f t="shared" si="0"/>
        <v>14</v>
      </c>
      <c r="O28" t="str">
        <v>Commodities - Wheat</v>
      </c>
      <c r="P28">
        <f>COUNTIF(ETFs!$R$2:$R$3844,Analysis!O28)</f>
        <v>2</v>
      </c>
    </row>
    <row r="29" spans="2:16" x14ac:dyDescent="0.25">
      <c r="B29" t="str">
        <v>Equity Hedged</v>
      </c>
      <c r="C29">
        <f>COUNTIF(ETFs!$Q$2:$Q$3844,Analysis!B29)</f>
        <v>28</v>
      </c>
      <c r="E29" t="str">
        <v>Amplify ETFs</v>
      </c>
      <c r="F29">
        <f>COUNTIF(ETFs!$S$2:$S$3844,Analysis!E29)</f>
        <v>20</v>
      </c>
      <c r="J29" s="13" t="s">
        <v>7142</v>
      </c>
      <c r="K29" t="s">
        <v>45</v>
      </c>
      <c r="L29">
        <f t="shared" si="0"/>
        <v>1</v>
      </c>
      <c r="O29" t="str">
        <v>Equites - Materials</v>
      </c>
      <c r="P29">
        <f>COUNTIF(ETFs!$R$2:$R$3844,Analysis!O29)</f>
        <v>2</v>
      </c>
    </row>
    <row r="30" spans="2:16" x14ac:dyDescent="0.25">
      <c r="B30" t="str">
        <v>Equity Market Neutral</v>
      </c>
      <c r="C30">
        <f>COUNTIF(ETFs!$Q$2:$Q$3844,Analysis!B30)</f>
        <v>2</v>
      </c>
      <c r="E30" t="str">
        <v>Goldman Sachs</v>
      </c>
      <c r="F30">
        <f>COUNTIF(ETFs!$S$2:$S$3844,Analysis!E30)</f>
        <v>20</v>
      </c>
      <c r="J30" s="13" t="s">
        <v>7858</v>
      </c>
      <c r="K30" t="s">
        <v>45</v>
      </c>
      <c r="L30">
        <f t="shared" si="0"/>
        <v>2</v>
      </c>
      <c r="O30" t="str">
        <v>Equities -  - Short</v>
      </c>
      <c r="P30">
        <f>COUNTIF(ETFs!$R$2:$R$3844,Analysis!O30)</f>
        <v>70</v>
      </c>
    </row>
    <row r="31" spans="2:16" x14ac:dyDescent="0.25">
      <c r="B31" t="str">
        <v>Equity Precious Metals</v>
      </c>
      <c r="C31">
        <f>COUNTIF(ETFs!$Q$2:$Q$3844,Analysis!B31)</f>
        <v>13</v>
      </c>
      <c r="E31" t="str">
        <v>Calamos</v>
      </c>
      <c r="F31">
        <f>COUNTIF(ETFs!$S$2:$S$3844,Analysis!E31)</f>
        <v>19</v>
      </c>
      <c r="J31" s="13" t="s">
        <v>8279</v>
      </c>
      <c r="K31" t="s">
        <v>45</v>
      </c>
      <c r="L31">
        <f t="shared" si="0"/>
        <v>21</v>
      </c>
      <c r="O31" t="str">
        <v>Equities - Airlines - Short</v>
      </c>
      <c r="P31">
        <f>COUNTIF(ETFs!$R$2:$R$3844,Analysis!O31)</f>
        <v>1</v>
      </c>
    </row>
    <row r="32" spans="2:16" x14ac:dyDescent="0.25">
      <c r="B32" t="str">
        <v>ESG/Clean Energy</v>
      </c>
      <c r="C32">
        <f>COUNTIF(ETFs!$Q$2:$Q$3844,Analysis!B32)</f>
        <v>14</v>
      </c>
      <c r="E32" t="str">
        <v>Victory Capital</v>
      </c>
      <c r="F32">
        <f>COUNTIF(ETFs!$S$2:$S$3844,Analysis!E32)</f>
        <v>19</v>
      </c>
      <c r="J32" s="13" t="s">
        <v>270</v>
      </c>
      <c r="K32" t="s">
        <v>45</v>
      </c>
      <c r="L32">
        <f t="shared" si="0"/>
        <v>19</v>
      </c>
      <c r="O32" t="str">
        <v>Equities - Asia Ex-Japan</v>
      </c>
      <c r="P32">
        <f>COUNTIF(ETFs!$R$2:$R$3844,Analysis!O32)</f>
        <v>5</v>
      </c>
    </row>
    <row r="33" spans="2:16" x14ac:dyDescent="0.25">
      <c r="B33" t="str">
        <v>Europe Stock</v>
      </c>
      <c r="C33">
        <f>COUNTIF(ETFs!$Q$2:$Q$3844,Analysis!B33)</f>
        <v>17</v>
      </c>
      <c r="E33" t="str">
        <v>PIMCO</v>
      </c>
      <c r="F33">
        <f>COUNTIF(ETFs!$S$2:$S$3844,Analysis!E33)</f>
        <v>19</v>
      </c>
      <c r="J33" s="13" t="s">
        <v>4053</v>
      </c>
      <c r="K33" t="s">
        <v>45</v>
      </c>
      <c r="L33">
        <f t="shared" si="0"/>
        <v>13</v>
      </c>
      <c r="O33" t="str">
        <v>Equities - Autos - Short</v>
      </c>
      <c r="P33">
        <f>COUNTIF(ETFs!$R$2:$R$3844,Analysis!O33)</f>
        <v>1</v>
      </c>
    </row>
    <row r="34" spans="2:16" x14ac:dyDescent="0.25">
      <c r="B34" t="str">
        <v>Event Driven</v>
      </c>
      <c r="C34">
        <f>COUNTIF(ETFs!$Q$2:$Q$3844,Analysis!B34)</f>
        <v>4</v>
      </c>
      <c r="E34" t="str">
        <v>Simplify Asset Management</v>
      </c>
      <c r="F34">
        <f>COUNTIF(ETFs!$S$2:$S$3844,Analysis!E34)</f>
        <v>18</v>
      </c>
      <c r="J34" s="13" t="s">
        <v>2519</v>
      </c>
      <c r="K34" t="s">
        <v>45</v>
      </c>
      <c r="L34">
        <f t="shared" si="0"/>
        <v>39</v>
      </c>
      <c r="O34" t="str">
        <v>Equities - Banks - Short</v>
      </c>
      <c r="P34">
        <f>COUNTIF(ETFs!$R$2:$R$3844,Analysis!O34)</f>
        <v>1</v>
      </c>
    </row>
    <row r="35" spans="2:16" x14ac:dyDescent="0.25">
      <c r="B35" t="str">
        <v>Financial</v>
      </c>
      <c r="C35">
        <f>COUNTIF(ETFs!$Q$2:$Q$3844,Analysis!B35)</f>
        <v>62</v>
      </c>
      <c r="E35" t="str">
        <v>ALPS</v>
      </c>
      <c r="F35">
        <f>COUNTIF(ETFs!$S$2:$S$3844,Analysis!E35)</f>
        <v>18</v>
      </c>
      <c r="J35" s="13" t="s">
        <v>7969</v>
      </c>
      <c r="K35" t="s">
        <v>45</v>
      </c>
      <c r="L35">
        <f t="shared" si="0"/>
        <v>8</v>
      </c>
      <c r="O35" t="str">
        <v>Equities - China  - Short</v>
      </c>
      <c r="P35">
        <f>COUNTIF(ETFs!$R$2:$R$3844,Analysis!O35)</f>
        <v>1</v>
      </c>
    </row>
    <row r="36" spans="2:16" x14ac:dyDescent="0.25">
      <c r="B36" t="str">
        <v>Fixed Income</v>
      </c>
      <c r="C36">
        <f>COUNTIF(ETFs!$Q$2:$Q$3844,Analysis!B36)</f>
        <v>73</v>
      </c>
      <c r="E36" t="str">
        <v>T. Rowe Price</v>
      </c>
      <c r="F36">
        <f>COUNTIF(ETFs!$S$2:$S$3844,Analysis!E36)</f>
        <v>17</v>
      </c>
      <c r="J36" s="13" t="s">
        <v>1191</v>
      </c>
      <c r="K36" t="s">
        <v>45</v>
      </c>
      <c r="L36">
        <f t="shared" si="0"/>
        <v>8</v>
      </c>
      <c r="O36" t="str">
        <v>Equities - China - Short</v>
      </c>
      <c r="P36">
        <f>COUNTIF(ETFs!$R$2:$R$3844,Analysis!O36)</f>
        <v>1</v>
      </c>
    </row>
    <row r="37" spans="2:16" x14ac:dyDescent="0.25">
      <c r="B37" t="str">
        <v>Foreign Large Blend</v>
      </c>
      <c r="C37">
        <f>COUNTIF(ETFs!$Q$2:$Q$3844,Analysis!B37)</f>
        <v>67</v>
      </c>
      <c r="E37" t="str">
        <v>John Hancock</v>
      </c>
      <c r="F37">
        <f>COUNTIF(ETFs!$S$2:$S$3844,Analysis!E37)</f>
        <v>16</v>
      </c>
      <c r="J37" s="13" t="s">
        <v>1010</v>
      </c>
      <c r="K37" t="s">
        <v>45</v>
      </c>
      <c r="L37">
        <f t="shared" si="0"/>
        <v>6</v>
      </c>
      <c r="O37" t="str">
        <v>Equities - Emergin Markets - Short</v>
      </c>
      <c r="P37">
        <f>COUNTIF(ETFs!$R$2:$R$3844,Analysis!O37)</f>
        <v>1</v>
      </c>
    </row>
    <row r="38" spans="2:16" x14ac:dyDescent="0.25">
      <c r="B38" t="str">
        <v>Foreign Large Growth</v>
      </c>
      <c r="C38">
        <f>COUNTIF(ETFs!$Q$2:$Q$3844,Analysis!B38)</f>
        <v>18</v>
      </c>
      <c r="E38" t="str">
        <v>AllianceBernstein</v>
      </c>
      <c r="F38">
        <f>COUNTIF(ETFs!$S$2:$S$3844,Analysis!E38)</f>
        <v>16</v>
      </c>
      <c r="J38" s="13" t="s">
        <v>799</v>
      </c>
      <c r="K38" t="s">
        <v>45</v>
      </c>
      <c r="L38">
        <f t="shared" si="0"/>
        <v>57</v>
      </c>
      <c r="O38" t="str">
        <v>Equities - Emerging Markets - Short</v>
      </c>
      <c r="P38">
        <f>COUNTIF(ETFs!$R$2:$R$3844,Analysis!O38)</f>
        <v>1</v>
      </c>
    </row>
    <row r="39" spans="2:16" x14ac:dyDescent="0.25">
      <c r="B39" t="str">
        <v>Foreign Large Value</v>
      </c>
      <c r="C39">
        <f>COUNTIF(ETFs!$Q$2:$Q$3844,Analysis!B39)</f>
        <v>40</v>
      </c>
      <c r="E39" t="str">
        <v>New York Life Investment Management LLC</v>
      </c>
      <c r="F39">
        <f>COUNTIF(ETFs!$S$2:$S$3844,Analysis!E39)</f>
        <v>14</v>
      </c>
      <c r="J39" t="s">
        <v>452</v>
      </c>
      <c r="O39" t="str">
        <v>Equities - Europe - Short</v>
      </c>
      <c r="P39">
        <f>COUNTIF(ETFs!$R$2:$R$3844,Analysis!O39)</f>
        <v>1</v>
      </c>
    </row>
    <row r="40" spans="2:16" x14ac:dyDescent="0.25">
      <c r="B40" t="str">
        <v>Foreign Small/Mid Blend</v>
      </c>
      <c r="C40">
        <f>COUNTIF(ETFs!$Q$2:$Q$3844,Analysis!B40)</f>
        <v>6</v>
      </c>
      <c r="E40" t="str">
        <v>Exchange Traded Concepts</v>
      </c>
      <c r="F40">
        <f>COUNTIF(ETFs!$S$2:$S$3844,Analysis!E40)</f>
        <v>14</v>
      </c>
      <c r="J40" t="s">
        <v>190</v>
      </c>
      <c r="O40" t="str">
        <v>Equities - Financials - Short</v>
      </c>
      <c r="P40">
        <f>COUNTIF(ETFs!$R$2:$R$3844,Analysis!O40)</f>
        <v>1</v>
      </c>
    </row>
    <row r="41" spans="2:16" x14ac:dyDescent="0.25">
      <c r="B41" t="str">
        <v>Foreign Small/Mid Value</v>
      </c>
      <c r="C41">
        <f>COUNTIF(ETFs!$Q$2:$Q$3844,Analysis!B41)</f>
        <v>8</v>
      </c>
      <c r="E41" t="str">
        <v>TrueShares</v>
      </c>
      <c r="F41">
        <f>COUNTIF(ETFs!$S$2:$S$3844,Analysis!E41)</f>
        <v>14</v>
      </c>
      <c r="J41" t="s">
        <v>449</v>
      </c>
      <c r="O41" t="str">
        <v>Equities - Growth Factor</v>
      </c>
      <c r="P41">
        <f>COUNTIF(ETFs!$R$2:$R$3844,Analysis!O41)</f>
        <v>1</v>
      </c>
    </row>
    <row r="42" spans="2:16" x14ac:dyDescent="0.25">
      <c r="B42" t="str">
        <v>Global Aggressive Allocation</v>
      </c>
      <c r="C42">
        <f>COUNTIF(ETFs!$Q$2:$Q$3844,Analysis!B42)</f>
        <v>2</v>
      </c>
      <c r="E42" t="str">
        <v>American Century Investments</v>
      </c>
      <c r="F42">
        <f>COUNTIF(ETFs!$S$2:$S$3844,Analysis!E42)</f>
        <v>14</v>
      </c>
      <c r="J42" t="s">
        <v>1222</v>
      </c>
      <c r="O42" t="str">
        <v>Equities - Japan</v>
      </c>
      <c r="P42">
        <f>COUNTIF(ETFs!$R$2:$R$3844,Analysis!O42)</f>
        <v>16</v>
      </c>
    </row>
    <row r="43" spans="2:16" x14ac:dyDescent="0.25">
      <c r="B43" t="str">
        <v>Global Bond</v>
      </c>
      <c r="C43">
        <f>COUNTIF(ETFs!$Q$2:$Q$3844,Analysis!B43)</f>
        <v>8</v>
      </c>
      <c r="E43" t="str">
        <v>UBS</v>
      </c>
      <c r="F43">
        <f>COUNTIF(ETFs!$S$2:$S$3844,Analysis!E43)</f>
        <v>13</v>
      </c>
      <c r="J43" t="s">
        <v>4822</v>
      </c>
      <c r="O43" t="str">
        <v>Equities - Large Cap - Short</v>
      </c>
      <c r="P43">
        <f>COUNTIF(ETFs!$R$2:$R$3844,Analysis!O43)</f>
        <v>1</v>
      </c>
    </row>
    <row r="44" spans="2:16" x14ac:dyDescent="0.25">
      <c r="B44" t="str">
        <v>Global Bond-USD Hedged</v>
      </c>
      <c r="C44">
        <f>COUNTIF(ETFs!$Q$2:$Q$3844,Analysis!B44)</f>
        <v>8</v>
      </c>
      <c r="E44" t="str">
        <v>Virtus</v>
      </c>
      <c r="F44">
        <f>COUNTIF(ETFs!$S$2:$S$3844,Analysis!E44)</f>
        <v>13</v>
      </c>
      <c r="J44" t="s">
        <v>355</v>
      </c>
      <c r="O44" t="str">
        <v>Equities - Momentum Factor</v>
      </c>
      <c r="P44">
        <f>COUNTIF(ETFs!$R$2:$R$3844,Analysis!O44)</f>
        <v>21</v>
      </c>
    </row>
    <row r="45" spans="2:16" x14ac:dyDescent="0.25">
      <c r="B45" t="str">
        <v>Global Conservative Allocation</v>
      </c>
      <c r="C45">
        <f>COUNTIF(ETFs!$Q$2:$Q$3844,Analysis!B45)</f>
        <v>3</v>
      </c>
      <c r="E45" t="str">
        <v>AdvisorShares</v>
      </c>
      <c r="F45">
        <f>COUNTIF(ETFs!$S$2:$S$3844,Analysis!E45)</f>
        <v>13</v>
      </c>
      <c r="J45" t="s">
        <v>4529</v>
      </c>
      <c r="O45" t="str">
        <v>Equities - Quality Dividend</v>
      </c>
      <c r="P45">
        <f>COUNTIF(ETFs!$R$2:$R$3844,Analysis!O45)</f>
        <v>16</v>
      </c>
    </row>
    <row r="46" spans="2:16" x14ac:dyDescent="0.25">
      <c r="B46" t="str">
        <v>Global Large-Stock Blend</v>
      </c>
      <c r="C46">
        <f>COUNTIF(ETFs!$Q$2:$Q$3844,Analysis!B46)</f>
        <v>37</v>
      </c>
      <c r="E46" t="str">
        <v>Harbor</v>
      </c>
      <c r="F46">
        <f>COUNTIF(ETFs!$S$2:$S$3844,Analysis!E46)</f>
        <v>13</v>
      </c>
      <c r="J46" t="s">
        <v>1331</v>
      </c>
      <c r="O46" t="str">
        <v>Equities - Quality Factor</v>
      </c>
      <c r="P46">
        <f>COUNTIF(ETFs!$R$2:$R$3844,Analysis!O46)</f>
        <v>8</v>
      </c>
    </row>
    <row r="47" spans="2:16" x14ac:dyDescent="0.25">
      <c r="B47" t="str">
        <v>Global Large-Stock Growth</v>
      </c>
      <c r="C47">
        <f>COUNTIF(ETFs!$Q$2:$Q$3844,Analysis!B47)</f>
        <v>12</v>
      </c>
      <c r="E47" t="str">
        <v>USCF Investments</v>
      </c>
      <c r="F47">
        <f>COUNTIF(ETFs!$S$2:$S$3844,Analysis!E47)</f>
        <v>13</v>
      </c>
      <c r="J47" t="s">
        <v>4301</v>
      </c>
      <c r="O47" t="str">
        <v>Equities - Quality Value</v>
      </c>
      <c r="P47">
        <f>COUNTIF(ETFs!$R$2:$R$3844,Analysis!O47)</f>
        <v>3</v>
      </c>
    </row>
    <row r="48" spans="2:16" x14ac:dyDescent="0.25">
      <c r="B48" t="str">
        <v>Global Large-Stock Value</v>
      </c>
      <c r="C48">
        <f>COUNTIF(ETFs!$Q$2:$Q$3844,Analysis!B48)</f>
        <v>9</v>
      </c>
      <c r="E48" t="str">
        <v>Neuberger Berman</v>
      </c>
      <c r="F48">
        <f>COUNTIF(ETFs!$S$2:$S$3844,Analysis!E48)</f>
        <v>13</v>
      </c>
      <c r="J48" t="s">
        <v>923</v>
      </c>
      <c r="O48" t="str">
        <v>Equities - Quantitative</v>
      </c>
      <c r="P48">
        <f>COUNTIF(ETFs!$R$2:$R$3844,Analysis!O48)</f>
        <v>2</v>
      </c>
    </row>
    <row r="49" spans="2:16" x14ac:dyDescent="0.25">
      <c r="B49" t="str">
        <v>Global Moderate Allocation</v>
      </c>
      <c r="C49">
        <f>COUNTIF(ETFs!$Q$2:$Q$3844,Analysis!B49)</f>
        <v>7</v>
      </c>
      <c r="E49" t="str">
        <v>Themes ETF Trust</v>
      </c>
      <c r="F49">
        <f>COUNTIF(ETFs!$S$2:$S$3844,Analysis!E49)</f>
        <v>13</v>
      </c>
      <c r="J49" t="s">
        <v>424</v>
      </c>
      <c r="O49" t="str">
        <v>Equities - Semiconductors  - Short</v>
      </c>
      <c r="P49">
        <f>COUNTIF(ETFs!$R$2:$R$3844,Analysis!O49)</f>
        <v>1</v>
      </c>
    </row>
    <row r="50" spans="2:16" x14ac:dyDescent="0.25">
      <c r="B50" t="str">
        <v>Global Moderately Aggressive Allocation</v>
      </c>
      <c r="C50">
        <f>COUNTIF(ETFs!$Q$2:$Q$3844,Analysis!B50)</f>
        <v>6</v>
      </c>
      <c r="E50" t="str">
        <v>Defiance ETFs</v>
      </c>
      <c r="F50">
        <f>COUNTIF(ETFs!$S$2:$S$3844,Analysis!E50)</f>
        <v>12</v>
      </c>
      <c r="J50" t="s">
        <v>204</v>
      </c>
      <c r="O50" t="str">
        <v>Equities - Shipping</v>
      </c>
      <c r="P50">
        <f>COUNTIF(ETFs!$R$2:$R$3844,Analysis!O50)</f>
        <v>1</v>
      </c>
    </row>
    <row r="51" spans="2:16" x14ac:dyDescent="0.25">
      <c r="B51" t="str">
        <v>Global Moderately Conservative Allocation</v>
      </c>
      <c r="C51">
        <f>COUNTIF(ETFs!$Q$2:$Q$3844,Analysis!B51)</f>
        <v>6</v>
      </c>
      <c r="E51" t="str">
        <v>CAMBRIA ETF TRUST</v>
      </c>
      <c r="F51">
        <f>COUNTIF(ETFs!$S$2:$S$3844,Analysis!E51)</f>
        <v>12</v>
      </c>
      <c r="J51" t="s">
        <v>844</v>
      </c>
      <c r="O51" t="str">
        <v>Equities - Small Cap - Short</v>
      </c>
      <c r="P51">
        <f>COUNTIF(ETFs!$R$2:$R$3844,Analysis!O51)</f>
        <v>2</v>
      </c>
    </row>
    <row r="52" spans="2:16" x14ac:dyDescent="0.25">
      <c r="B52" t="str">
        <v>Global Real Estate</v>
      </c>
      <c r="C52">
        <f>COUNTIF(ETFs!$Q$2:$Q$3844,Analysis!B52)</f>
        <v>10</v>
      </c>
      <c r="E52" t="str">
        <v>Strive AM</v>
      </c>
      <c r="F52">
        <f>COUNTIF(ETFs!$S$2:$S$3844,Analysis!E52)</f>
        <v>12</v>
      </c>
      <c r="J52" t="s">
        <v>3008</v>
      </c>
      <c r="O52" t="str">
        <v>Equities - Value  Momentum Factor</v>
      </c>
      <c r="P52">
        <f>COUNTIF(ETFs!$R$2:$R$3844,Analysis!O52)</f>
        <v>4</v>
      </c>
    </row>
    <row r="53" spans="2:16" x14ac:dyDescent="0.25">
      <c r="B53" t="str">
        <v>Global Small/Mid Stock</v>
      </c>
      <c r="C53">
        <f>COUNTIF(ETFs!$Q$2:$Q$3844,Analysis!B53)</f>
        <v>12</v>
      </c>
      <c r="E53" t="str">
        <v>Tuttle Capital Management, LLC</v>
      </c>
      <c r="F53">
        <f>COUNTIF(ETFs!$S$2:$S$3844,Analysis!E53)</f>
        <v>11</v>
      </c>
      <c r="J53" t="s">
        <v>224</v>
      </c>
      <c r="O53" t="str">
        <v>Equities - Value and Momentum</v>
      </c>
      <c r="P53">
        <f>COUNTIF(ETFs!$R$2:$R$3844,Analysis!O53)</f>
        <v>1</v>
      </c>
    </row>
    <row r="54" spans="2:16" x14ac:dyDescent="0.25">
      <c r="B54" t="str">
        <v>Health</v>
      </c>
      <c r="C54">
        <f>COUNTIF(ETFs!$Q$2:$Q$3844,Analysis!B54)</f>
        <v>41</v>
      </c>
      <c r="E54" t="str">
        <v>Roundhill Investments</v>
      </c>
      <c r="F54">
        <f>COUNTIF(ETFs!$S$2:$S$3844,Analysis!E54)</f>
        <v>11</v>
      </c>
      <c r="J54" t="s">
        <v>3097</v>
      </c>
      <c r="O54" t="str">
        <v>Equities - Value Factor</v>
      </c>
      <c r="P54">
        <f>COUNTIF(ETFs!$R$2:$R$3844,Analysis!O54)</f>
        <v>113</v>
      </c>
    </row>
    <row r="55" spans="2:16" x14ac:dyDescent="0.25">
      <c r="B55" t="str">
        <v>Healthcare</v>
      </c>
      <c r="C55">
        <f>COUNTIF(ETFs!$Q$2:$Q$3844,Analysis!B55)</f>
        <v>9</v>
      </c>
      <c r="E55" t="str">
        <v>Matthews Asia Funds</v>
      </c>
      <c r="F55">
        <f>COUNTIF(ETFs!$S$2:$S$3844,Analysis!E55)</f>
        <v>11</v>
      </c>
      <c r="J55" t="s">
        <v>864</v>
      </c>
      <c r="O55" t="str">
        <v>Equities - Value with Momentum</v>
      </c>
      <c r="P55">
        <f>COUNTIF(ETFs!$R$2:$R$3844,Analysis!O55)</f>
        <v>3</v>
      </c>
    </row>
    <row r="56" spans="2:16" x14ac:dyDescent="0.25">
      <c r="B56" t="str">
        <v>High Yield Bond</v>
      </c>
      <c r="C56">
        <f>COUNTIF(ETFs!$Q$2:$Q$3844,Analysis!B56)</f>
        <v>64</v>
      </c>
      <c r="E56" t="str">
        <v>Sprott</v>
      </c>
      <c r="F56">
        <f>COUNTIF(ETFs!$S$2:$S$3844,Analysis!E56)</f>
        <v>11</v>
      </c>
      <c r="J56" t="s">
        <v>151</v>
      </c>
      <c r="O56" t="str">
        <v>Fixed Income -  - Short</v>
      </c>
      <c r="P56">
        <f>COUNTIF(ETFs!$R$2:$R$3844,Analysis!O56)</f>
        <v>6</v>
      </c>
    </row>
    <row r="57" spans="2:16" x14ac:dyDescent="0.25">
      <c r="B57" t="str">
        <v>High Yield Muni</v>
      </c>
      <c r="C57">
        <f>COUNTIF(ETFs!$Q$2:$Q$3844,Analysis!B57)</f>
        <v>10</v>
      </c>
      <c r="E57" t="str">
        <v>Columbia Threadneedle</v>
      </c>
      <c r="F57">
        <f>COUNTIF(ETFs!$S$2:$S$3844,Analysis!E57)</f>
        <v>11</v>
      </c>
      <c r="J57" t="s">
        <v>1617</v>
      </c>
      <c r="O57" t="str">
        <v>Fixed Income -  Core</v>
      </c>
      <c r="P57">
        <f>COUNTIF(ETFs!$R$2:$R$3844,Analysis!O57)</f>
        <v>10</v>
      </c>
    </row>
    <row r="58" spans="2:16" x14ac:dyDescent="0.25">
      <c r="B58" t="str">
        <v>India Equity</v>
      </c>
      <c r="C58">
        <f>COUNTIF(ETFs!$Q$2:$Q$3844,Analysis!B58)</f>
        <v>14</v>
      </c>
      <c r="E58" t="str">
        <v>Janus Henderson</v>
      </c>
      <c r="F58">
        <f>COUNTIF(ETFs!$S$2:$S$3844,Analysis!E58)</f>
        <v>11</v>
      </c>
      <c r="J58" t="s">
        <v>345</v>
      </c>
      <c r="O58" t="str">
        <v>Fixed Income -  Short Term</v>
      </c>
      <c r="P58">
        <f>COUNTIF(ETFs!$R$2:$R$3844,Analysis!O58)</f>
        <v>1</v>
      </c>
    </row>
    <row r="59" spans="2:16" x14ac:dyDescent="0.25">
      <c r="B59" t="str">
        <v>Industrials</v>
      </c>
      <c r="C59">
        <f>COUNTIF(ETFs!$Q$2:$Q$3844,Analysis!B59)</f>
        <v>26</v>
      </c>
      <c r="E59" t="str">
        <v>BMO Capital Markets</v>
      </c>
      <c r="F59">
        <f>COUNTIF(ETFs!$S$2:$S$3844,Analysis!E59)</f>
        <v>10</v>
      </c>
      <c r="J59" t="s">
        <v>467</v>
      </c>
      <c r="O59" t="str">
        <v>Fixed Income - AAA Corporate Bonds</v>
      </c>
      <c r="P59">
        <f>COUNTIF(ETFs!$R$2:$R$3844,Analysis!O59)</f>
        <v>1</v>
      </c>
    </row>
    <row r="60" spans="2:16" x14ac:dyDescent="0.25">
      <c r="B60" t="str">
        <v>Inflation-Protected Bond</v>
      </c>
      <c r="C60">
        <f>COUNTIF(ETFs!$Q$2:$Q$3844,Analysis!B60)</f>
        <v>9</v>
      </c>
      <c r="E60" t="str">
        <v>AXS</v>
      </c>
      <c r="F60">
        <f>COUNTIF(ETFs!$S$2:$S$3844,Analysis!E60)</f>
        <v>9</v>
      </c>
      <c r="J60" t="s">
        <v>1993</v>
      </c>
      <c r="O60" t="str">
        <v>Fixed Income - Aggregate</v>
      </c>
      <c r="P60">
        <f>COUNTIF(ETFs!$R$2:$R$3844,Analysis!O60)</f>
        <v>2</v>
      </c>
    </row>
    <row r="61" spans="2:16" x14ac:dyDescent="0.25">
      <c r="B61" t="str">
        <v>Infrastructure</v>
      </c>
      <c r="C61">
        <f>COUNTIF(ETFs!$Q$2:$Q$3844,Analysis!B61)</f>
        <v>14</v>
      </c>
      <c r="E61" t="str">
        <v>Eaton Vance ETFs</v>
      </c>
      <c r="F61">
        <f>COUNTIF(ETFs!$S$2:$S$3844,Analysis!E61)</f>
        <v>9</v>
      </c>
      <c r="J61" t="s">
        <v>3737</v>
      </c>
      <c r="O61" t="str">
        <v>Fixed Income - Bank Loans</v>
      </c>
      <c r="P61">
        <f>COUNTIF(ETFs!$R$2:$R$3844,Analysis!O61)</f>
        <v>3</v>
      </c>
    </row>
    <row r="62" spans="2:16" x14ac:dyDescent="0.25">
      <c r="B62" t="str">
        <v>Intermediate Core Bond</v>
      </c>
      <c r="C62">
        <f>COUNTIF(ETFs!$Q$2:$Q$3844,Analysis!B62)</f>
        <v>38</v>
      </c>
      <c r="E62" t="str">
        <v>Touchstone</v>
      </c>
      <c r="F62">
        <f>COUNTIF(ETFs!$S$2:$S$3844,Analysis!E62)</f>
        <v>8</v>
      </c>
      <c r="J62" t="s">
        <v>55</v>
      </c>
      <c r="O62" t="str">
        <v>Fixed Income - BBB Corporate Bonds</v>
      </c>
      <c r="P62">
        <f>COUNTIF(ETFs!$R$2:$R$3844,Analysis!O62)</f>
        <v>3</v>
      </c>
    </row>
    <row r="63" spans="2:16" x14ac:dyDescent="0.25">
      <c r="B63" t="str">
        <v>Intermediate Core-Plus Bond</v>
      </c>
      <c r="C63">
        <f>COUNTIF(ETFs!$Q$2:$Q$3844,Analysis!B63)</f>
        <v>40</v>
      </c>
      <c r="E63" t="str">
        <v>Teucrium</v>
      </c>
      <c r="F63">
        <f>COUNTIF(ETFs!$S$2:$S$3844,Analysis!E63)</f>
        <v>7</v>
      </c>
      <c r="J63" t="s">
        <v>412</v>
      </c>
      <c r="O63" t="str">
        <v>Fixed Income - CLO</v>
      </c>
      <c r="P63">
        <f>COUNTIF(ETFs!$R$2:$R$3844,Analysis!O63)</f>
        <v>15</v>
      </c>
    </row>
    <row r="64" spans="2:16" x14ac:dyDescent="0.25">
      <c r="B64" t="str">
        <v>Intermediate Government</v>
      </c>
      <c r="C64">
        <f>COUNTIF(ETFs!$Q$2:$Q$3844,Analysis!B64)</f>
        <v>18</v>
      </c>
      <c r="E64" t="str">
        <v>Kurv Investment Management Inc.</v>
      </c>
      <c r="F64">
        <f>COUNTIF(ETFs!$S$2:$S$3844,Analysis!E64)</f>
        <v>7</v>
      </c>
      <c r="J64" t="s">
        <v>72</v>
      </c>
      <c r="O64" t="str">
        <v>Fixed Income - Corporate Bonds</v>
      </c>
      <c r="P64">
        <f>COUNTIF(ETFs!$R$2:$R$3844,Analysis!O64)</f>
        <v>26</v>
      </c>
    </row>
    <row r="65" spans="2:16" x14ac:dyDescent="0.25">
      <c r="B65" t="str">
        <v>International</v>
      </c>
      <c r="C65">
        <f>COUNTIF(ETFs!$Q$2:$Q$3844,Analysis!B65)</f>
        <v>125</v>
      </c>
      <c r="E65" t="str">
        <v>Overlay Shares</v>
      </c>
      <c r="F65">
        <f>COUNTIF(ETFs!$S$2:$S$3844,Analysis!E65)</f>
        <v>7</v>
      </c>
      <c r="J65" t="s">
        <v>703</v>
      </c>
      <c r="O65" t="str">
        <v>Fixed Income - Corporates</v>
      </c>
      <c r="P65">
        <f>COUNTIF(ETFs!$R$2:$R$3844,Analysis!O65)</f>
        <v>8</v>
      </c>
    </row>
    <row r="66" spans="2:16" x14ac:dyDescent="0.25">
      <c r="B66" t="str">
        <v>Japan Stock</v>
      </c>
      <c r="C66">
        <f>COUNTIF(ETFs!$Q$2:$Q$3844,Analysis!B66)</f>
        <v>14</v>
      </c>
      <c r="E66" t="str">
        <v>Inspire</v>
      </c>
      <c r="F66">
        <f>COUNTIF(ETFs!$S$2:$S$3844,Analysis!E66)</f>
        <v>7</v>
      </c>
      <c r="J66" t="s">
        <v>147</v>
      </c>
      <c r="O66" t="str">
        <v>Fixed Income - EM</v>
      </c>
      <c r="P66">
        <f>COUNTIF(ETFs!$R$2:$R$3844,Analysis!O66)</f>
        <v>23</v>
      </c>
    </row>
    <row r="67" spans="2:16" x14ac:dyDescent="0.25">
      <c r="B67" t="str">
        <v>Large Blend</v>
      </c>
      <c r="C67">
        <f>COUNTIF(ETFs!$Q$2:$Q$3844,Analysis!B67)</f>
        <v>187</v>
      </c>
      <c r="E67" t="str">
        <v>APTUS ETFs</v>
      </c>
      <c r="F67">
        <f>COUNTIF(ETFs!$S$2:$S$3844,Analysis!E67)</f>
        <v>7</v>
      </c>
      <c r="J67" t="s">
        <v>2582</v>
      </c>
      <c r="O67" t="str">
        <v>Fixed Income - ESG Corporate Bonds</v>
      </c>
      <c r="P67">
        <f>COUNTIF(ETFs!$R$2:$R$3844,Analysis!O67)</f>
        <v>2</v>
      </c>
    </row>
    <row r="68" spans="2:16" x14ac:dyDescent="0.25">
      <c r="B68" t="str">
        <v>Large Growth</v>
      </c>
      <c r="C68">
        <f>COUNTIF(ETFs!$Q$2:$Q$3844,Analysis!B68)</f>
        <v>88</v>
      </c>
      <c r="E68" t="str">
        <v>Timothy Plan</v>
      </c>
      <c r="F68">
        <f>COUNTIF(ETFs!$S$2:$S$3844,Analysis!E68)</f>
        <v>7</v>
      </c>
      <c r="J68" t="s">
        <v>6372</v>
      </c>
      <c r="O68" t="str">
        <v>Fixed Income - FRN</v>
      </c>
      <c r="P68">
        <f>COUNTIF(ETFs!$R$2:$R$3844,Analysis!O68)</f>
        <v>4</v>
      </c>
    </row>
    <row r="69" spans="2:16" x14ac:dyDescent="0.25">
      <c r="B69" t="str">
        <v>Large Value</v>
      </c>
      <c r="C69">
        <f>COUNTIF(ETFs!$Q$2:$Q$3844,Analysis!B69)</f>
        <v>106</v>
      </c>
      <c r="E69" t="str">
        <v>Aberdeen Standard Investments</v>
      </c>
      <c r="F69">
        <f>COUNTIF(ETFs!$S$2:$S$3844,Analysis!E69)</f>
        <v>7</v>
      </c>
      <c r="J69" t="s">
        <v>692</v>
      </c>
      <c r="O69" t="str">
        <v>Fixed Income - Futures</v>
      </c>
      <c r="P69">
        <f>COUNTIF(ETFs!$R$2:$R$3844,Analysis!O69)</f>
        <v>2</v>
      </c>
    </row>
    <row r="70" spans="2:16" x14ac:dyDescent="0.25">
      <c r="B70" t="str">
        <v>Latin America Stock</v>
      </c>
      <c r="C70">
        <f>COUNTIF(ETFs!$Q$2:$Q$3844,Analysis!B70)</f>
        <v>9</v>
      </c>
      <c r="E70" t="str">
        <v>SEI Investments Co</v>
      </c>
      <c r="F70">
        <f>COUNTIF(ETFs!$S$2:$S$3844,Analysis!E70)</f>
        <v>7</v>
      </c>
      <c r="J70" t="s">
        <v>8698</v>
      </c>
      <c r="O70" t="str">
        <v>Fixed Income - High Yield</v>
      </c>
      <c r="P70">
        <f>COUNTIF(ETFs!$R$2:$R$3844,Analysis!O70)</f>
        <v>5</v>
      </c>
    </row>
    <row r="71" spans="2:16" x14ac:dyDescent="0.25">
      <c r="B71" t="str">
        <v>Long Government</v>
      </c>
      <c r="C71">
        <f>COUNTIF(ETFs!$Q$2:$Q$3844,Analysis!B71)</f>
        <v>17</v>
      </c>
      <c r="E71" t="str">
        <v>Motley Fool</v>
      </c>
      <c r="F71">
        <f>COUNTIF(ETFs!$S$2:$S$3844,Analysis!E71)</f>
        <v>6</v>
      </c>
      <c r="J71" t="s">
        <v>1207</v>
      </c>
      <c r="O71" t="str">
        <v>Fixed Income - Inflation</v>
      </c>
      <c r="P71">
        <f>COUNTIF(ETFs!$R$2:$R$3844,Analysis!O71)</f>
        <v>1</v>
      </c>
    </row>
    <row r="72" spans="2:16" x14ac:dyDescent="0.25">
      <c r="B72" t="str">
        <v>Long-Short Equity</v>
      </c>
      <c r="C72">
        <f>COUNTIF(ETFs!$Q$2:$Q$3844,Analysis!B72)</f>
        <v>9</v>
      </c>
      <c r="E72" t="str">
        <v>Macquarie</v>
      </c>
      <c r="F72">
        <f>COUNTIF(ETFs!$S$2:$S$3844,Analysis!E72)</f>
        <v>6</v>
      </c>
      <c r="J72" t="s">
        <v>1096</v>
      </c>
      <c r="O72" t="str">
        <v>Fixed Income - Inflation Corporate Bonds</v>
      </c>
      <c r="P72">
        <f>COUNTIF(ETFs!$R$2:$R$3844,Analysis!O72)</f>
        <v>1</v>
      </c>
    </row>
    <row r="73" spans="2:16" x14ac:dyDescent="0.25">
      <c r="B73" t="str">
        <v>Long-Term Bond</v>
      </c>
      <c r="C73">
        <f>COUNTIF(ETFs!$Q$2:$Q$3844,Analysis!B73)</f>
        <v>6</v>
      </c>
      <c r="E73" t="str">
        <v>Principal Funds</v>
      </c>
      <c r="F73">
        <f>COUNTIF(ETFs!$S$2:$S$3844,Analysis!E73)</f>
        <v>6</v>
      </c>
      <c r="J73" t="s">
        <v>2447</v>
      </c>
      <c r="O73" t="str">
        <v>Fixed Income - Intermediate Duration</v>
      </c>
    </row>
    <row r="74" spans="2:16" x14ac:dyDescent="0.25">
      <c r="B74" t="str">
        <v>Mid-Cap Blend</v>
      </c>
      <c r="C74">
        <f>COUNTIF(ETFs!$Q$2:$Q$3844,Analysis!B74)</f>
        <v>60</v>
      </c>
      <c r="E74" t="str">
        <v>Federated</v>
      </c>
      <c r="F74">
        <f>COUNTIF(ETFs!$S$2:$S$3844,Analysis!E74)</f>
        <v>6</v>
      </c>
      <c r="J74" t="s">
        <v>1316</v>
      </c>
      <c r="O74" t="str">
        <v>Fixed Income - Long Duration</v>
      </c>
    </row>
    <row r="75" spans="2:16" x14ac:dyDescent="0.25">
      <c r="B75" t="str">
        <v>Mid-Cap Growth</v>
      </c>
      <c r="C75">
        <f>COUNTIF(ETFs!$Q$2:$Q$3844,Analysis!B75)</f>
        <v>24</v>
      </c>
      <c r="E75" t="str">
        <v>Hartford Mutual Funds</v>
      </c>
      <c r="F75">
        <f>COUNTIF(ETFs!$S$2:$S$3844,Analysis!E75)</f>
        <v>6</v>
      </c>
      <c r="J75" t="s">
        <v>337</v>
      </c>
      <c r="O75" t="str">
        <v>Fixed Income - MBS</v>
      </c>
    </row>
    <row r="76" spans="2:16" x14ac:dyDescent="0.25">
      <c r="B76" t="str">
        <v>Mid-Cap Value</v>
      </c>
      <c r="C76">
        <f>COUNTIF(ETFs!$Q$2:$Q$3844,Analysis!B76)</f>
        <v>41</v>
      </c>
      <c r="E76" t="str">
        <v>F/m Investments LLC</v>
      </c>
      <c r="F76">
        <f>COUNTIF(ETFs!$S$2:$S$3844,Analysis!E76)</f>
        <v>6</v>
      </c>
      <c r="J76" t="s">
        <v>957</v>
      </c>
      <c r="O76" t="str">
        <v>Fixed Income - MMKT</v>
      </c>
    </row>
    <row r="77" spans="2:16" x14ac:dyDescent="0.25">
      <c r="B77" t="str">
        <v>Miscellaneous Allocation</v>
      </c>
      <c r="C77">
        <f>COUNTIF(ETFs!$Q$2:$Q$3844,Analysis!B77)</f>
        <v>3</v>
      </c>
      <c r="E77" t="str">
        <v>Bank of Montreal</v>
      </c>
      <c r="F77">
        <f>COUNTIF(ETFs!$S$2:$S$3844,Analysis!E77)</f>
        <v>5</v>
      </c>
      <c r="J77" t="s">
        <v>317</v>
      </c>
      <c r="O77" t="str">
        <v>Fixed Income - Municipals</v>
      </c>
    </row>
    <row r="78" spans="2:16" x14ac:dyDescent="0.25">
      <c r="B78" t="str">
        <v>Miscellaneous Region</v>
      </c>
      <c r="C78">
        <f>COUNTIF(ETFs!$Q$2:$Q$3844,Analysis!B78)</f>
        <v>53</v>
      </c>
      <c r="E78" t="str">
        <v>Brookstone Asset Management</v>
      </c>
      <c r="F78">
        <f>COUNTIF(ETFs!$S$2:$S$3844,Analysis!E78)</f>
        <v>5</v>
      </c>
      <c r="J78" t="s">
        <v>3963</v>
      </c>
      <c r="O78" t="str">
        <v>Fixed Income - Short Duration</v>
      </c>
    </row>
    <row r="79" spans="2:16" x14ac:dyDescent="0.25">
      <c r="B79" t="str">
        <v>Miscellaneous Sector</v>
      </c>
      <c r="C79">
        <f>COUNTIF(ETFs!$Q$2:$Q$3844,Analysis!B79)</f>
        <v>26</v>
      </c>
      <c r="E79" t="str">
        <v>Summit Global Investments</v>
      </c>
      <c r="F79">
        <f>COUNTIF(ETFs!$S$2:$S$3844,Analysis!E79)</f>
        <v>5</v>
      </c>
      <c r="J79" t="s">
        <v>408</v>
      </c>
      <c r="O79" t="str">
        <v xml:space="preserve">Fixed Income - Short Term </v>
      </c>
    </row>
    <row r="80" spans="2:16" x14ac:dyDescent="0.25">
      <c r="B80" t="str">
        <v>Moderate Allocation</v>
      </c>
      <c r="C80">
        <f>COUNTIF(ETFs!$Q$2:$Q$3844,Analysis!B80)</f>
        <v>18</v>
      </c>
      <c r="E80" t="str">
        <v>OneAscent Investment ETF</v>
      </c>
      <c r="F80">
        <f>COUNTIF(ETFs!$S$2:$S$3844,Analysis!E80)</f>
        <v>5</v>
      </c>
      <c r="J80" t="s">
        <v>351</v>
      </c>
      <c r="O80" t="str">
        <v>Fixed Income - Systematic Corporate Bonds</v>
      </c>
    </row>
    <row r="81" spans="2:15" x14ac:dyDescent="0.25">
      <c r="B81" t="str">
        <v>Moderately Aggressive Allocation</v>
      </c>
      <c r="C81">
        <f>COUNTIF(ETFs!$Q$2:$Q$3844,Analysis!B81)</f>
        <v>1</v>
      </c>
      <c r="E81" t="str">
        <v>Regents Park Funds</v>
      </c>
      <c r="F81">
        <f>COUNTIF(ETFs!$S$2:$S$3844,Analysis!E81)</f>
        <v>5</v>
      </c>
      <c r="J81" t="s">
        <v>4581</v>
      </c>
      <c r="O81" t="str">
        <v>Fixed Income - Tactical</v>
      </c>
    </row>
    <row r="82" spans="2:15" x14ac:dyDescent="0.25">
      <c r="B82" t="str">
        <v>Moderately Conservative Allocation</v>
      </c>
      <c r="C82">
        <f>COUNTIF(ETFs!$Q$2:$Q$3844,Analysis!B82)</f>
        <v>2</v>
      </c>
      <c r="E82" t="str">
        <v>Frontier Asset Management, LLC</v>
      </c>
      <c r="F82">
        <f>COUNTIF(ETFs!$S$2:$S$3844,Analysis!E82)</f>
        <v>5</v>
      </c>
      <c r="J82" t="s">
        <v>2066</v>
      </c>
      <c r="O82" t="str">
        <v>Fixed Income - Treasuries</v>
      </c>
    </row>
    <row r="83" spans="2:15" x14ac:dyDescent="0.25">
      <c r="B83" t="str">
        <v>Multisector Bond</v>
      </c>
      <c r="C83">
        <f>COUNTIF(ETFs!$Q$2:$Q$3844,Analysis!B83)</f>
        <v>30</v>
      </c>
      <c r="E83" t="str">
        <v>Redwood Investment Management, LLC</v>
      </c>
      <c r="F83">
        <f>COUNTIF(ETFs!$S$2:$S$3844,Analysis!E83)</f>
        <v>5</v>
      </c>
      <c r="J83" t="s">
        <v>1848</v>
      </c>
      <c r="O83" t="str">
        <v>Fixed Income - Treasuries  - Short</v>
      </c>
    </row>
    <row r="84" spans="2:15" x14ac:dyDescent="0.25">
      <c r="B84" t="str">
        <v>Multistrategy</v>
      </c>
      <c r="C84">
        <f>COUNTIF(ETFs!$Q$2:$Q$3844,Analysis!B84)</f>
        <v>4</v>
      </c>
      <c r="E84" t="str">
        <v>Gabelli</v>
      </c>
      <c r="F84">
        <f>COUNTIF(ETFs!$S$2:$S$3844,Analysis!E84)</f>
        <v>5</v>
      </c>
      <c r="J84" t="s">
        <v>2842</v>
      </c>
      <c r="O84" t="str">
        <v>Fixed Income - Treasuries/Credit</v>
      </c>
    </row>
    <row r="85" spans="2:15" x14ac:dyDescent="0.25">
      <c r="B85" t="str">
        <v>Muni California Intermediate</v>
      </c>
      <c r="C85">
        <f>COUNTIF(ETFs!$Q$2:$Q$3844,Analysis!B85)</f>
        <v>6</v>
      </c>
      <c r="E85" t="str">
        <v>BlackRock</v>
      </c>
      <c r="F85">
        <f>COUNTIF(ETFs!$S$2:$S$3844,Analysis!E85)</f>
        <v>5</v>
      </c>
      <c r="J85" t="s">
        <v>464</v>
      </c>
      <c r="O85" t="str">
        <v>Fixed Income Hybrid - Convertibles</v>
      </c>
    </row>
    <row r="86" spans="2:15" x14ac:dyDescent="0.25">
      <c r="B86" t="str">
        <v>Muni California Long</v>
      </c>
      <c r="C86">
        <f>COUNTIF(ETFs!$Q$2:$Q$3844,Analysis!B86)</f>
        <v>3</v>
      </c>
      <c r="E86" t="str">
        <v>Tema Global Limited</v>
      </c>
      <c r="F86">
        <f>COUNTIF(ETFs!$S$2:$S$3844,Analysis!E86)</f>
        <v>5</v>
      </c>
      <c r="J86" t="s">
        <v>2542</v>
      </c>
      <c r="O86" t="str">
        <v>Fixed Income -Treasuries  - Short</v>
      </c>
    </row>
    <row r="87" spans="2:15" x14ac:dyDescent="0.25">
      <c r="B87" t="str">
        <v>Muni National Interm</v>
      </c>
      <c r="C87">
        <f>COUNTIF(ETFs!$Q$2:$Q$3844,Analysis!B87)</f>
        <v>27</v>
      </c>
      <c r="E87" t="str">
        <v>GMO</v>
      </c>
      <c r="F87">
        <f>COUNTIF(ETFs!$S$2:$S$3844,Analysis!E87)</f>
        <v>5</v>
      </c>
      <c r="J87" t="s">
        <v>50</v>
      </c>
      <c r="O87" t="str">
        <v>Systematic Trend</v>
      </c>
    </row>
    <row r="88" spans="2:15" x14ac:dyDescent="0.25">
      <c r="B88" t="str">
        <v>Muni National Long</v>
      </c>
      <c r="C88">
        <f>COUNTIF(ETFs!$Q$2:$Q$3844,Analysis!B88)</f>
        <v>10</v>
      </c>
      <c r="E88" t="str">
        <v>Alpha Architect</v>
      </c>
      <c r="F88">
        <f>COUNTIF(ETFs!$S$2:$S$3844,Analysis!E88)</f>
        <v>5</v>
      </c>
      <c r="J88" t="s">
        <v>698</v>
      </c>
      <c r="O88">
        <v>0</v>
      </c>
    </row>
    <row r="89" spans="2:15" x14ac:dyDescent="0.25">
      <c r="B89" t="str">
        <v>Muni National Short</v>
      </c>
      <c r="C89">
        <f>COUNTIF(ETFs!$Q$2:$Q$3844,Analysis!B89)</f>
        <v>14</v>
      </c>
      <c r="E89" t="str">
        <v>AAM</v>
      </c>
      <c r="F89">
        <f>COUNTIF(ETFs!$S$2:$S$3844,Analysis!E89)</f>
        <v>5</v>
      </c>
      <c r="J89" t="s">
        <v>1641</v>
      </c>
    </row>
    <row r="90" spans="2:15" x14ac:dyDescent="0.25">
      <c r="B90" t="str">
        <v>Muni New York Intermediate</v>
      </c>
      <c r="C90">
        <f>COUNTIF(ETFs!$Q$2:$Q$3844,Analysis!B90)</f>
        <v>1</v>
      </c>
      <c r="E90" t="str">
        <v>iPath</v>
      </c>
      <c r="F90">
        <f>COUNTIF(ETFs!$S$2:$S$3844,Analysis!E90)</f>
        <v>4</v>
      </c>
      <c r="J90" t="s">
        <v>2556</v>
      </c>
    </row>
    <row r="91" spans="2:15" x14ac:dyDescent="0.25">
      <c r="B91" t="str">
        <v>Muni New York Long</v>
      </c>
      <c r="C91">
        <f>COUNTIF(ETFs!$Q$2:$Q$3844,Analysis!B91)</f>
        <v>2</v>
      </c>
      <c r="E91" t="str">
        <v>Thornburg</v>
      </c>
      <c r="F91">
        <f>COUNTIF(ETFs!$S$2:$S$3844,Analysis!E91)</f>
        <v>4</v>
      </c>
      <c r="J91" t="s">
        <v>258</v>
      </c>
    </row>
    <row r="92" spans="2:15" x14ac:dyDescent="0.25">
      <c r="B92" t="str">
        <v>Muni Target Maturity</v>
      </c>
      <c r="C92">
        <f>COUNTIF(ETFs!$Q$2:$Q$3844,Analysis!B92)</f>
        <v>21</v>
      </c>
      <c r="E92" t="str">
        <v>Grayscale</v>
      </c>
      <c r="F92">
        <f>COUNTIF(ETFs!$S$2:$S$3844,Analysis!E92)</f>
        <v>4</v>
      </c>
      <c r="J92" t="s">
        <v>496</v>
      </c>
    </row>
    <row r="93" spans="2:15" x14ac:dyDescent="0.25">
      <c r="B93" t="str">
        <v>Natural Resources</v>
      </c>
      <c r="C93">
        <f>COUNTIF(ETFs!$Q$2:$Q$3844,Analysis!B93)</f>
        <v>36</v>
      </c>
      <c r="E93" t="str">
        <v>Bitwise Investments</v>
      </c>
      <c r="F93">
        <f>COUNTIF(ETFs!$S$2:$S$3844,Analysis!E93)</f>
        <v>4</v>
      </c>
      <c r="J93" t="s">
        <v>2186</v>
      </c>
    </row>
    <row r="94" spans="2:15" x14ac:dyDescent="0.25">
      <c r="B94" t="str">
        <v>Nontraditional Bond</v>
      </c>
      <c r="C94">
        <f>COUNTIF(ETFs!$Q$2:$Q$3844,Analysis!B94)</f>
        <v>19</v>
      </c>
      <c r="E94" t="str">
        <v>WBI Investments</v>
      </c>
      <c r="F94">
        <f>COUNTIF(ETFs!$S$2:$S$3844,Analysis!E94)</f>
        <v>4</v>
      </c>
      <c r="J94" t="s">
        <v>60</v>
      </c>
    </row>
    <row r="95" spans="2:15" x14ac:dyDescent="0.25">
      <c r="B95" t="str">
        <v>Other</v>
      </c>
      <c r="C95">
        <f>COUNTIF(ETFs!$Q$2:$Q$3844,Analysis!B95)</f>
        <v>256</v>
      </c>
      <c r="E95" t="str">
        <v>REX Advisers, LLC</v>
      </c>
      <c r="F95">
        <f>COUNTIF(ETFs!$S$2:$S$3844,Analysis!E95)</f>
        <v>4</v>
      </c>
      <c r="J95" t="s">
        <v>1621</v>
      </c>
    </row>
    <row r="96" spans="2:15" x14ac:dyDescent="0.25">
      <c r="B96" t="str">
        <v>Pacific/Asia ex-Japan Stk</v>
      </c>
      <c r="C96">
        <f>COUNTIF(ETFs!$Q$2:$Q$3844,Analysis!B96)</f>
        <v>10</v>
      </c>
      <c r="E96" t="str">
        <v>Day Hagan</v>
      </c>
      <c r="F96">
        <f>COUNTIF(ETFs!$S$2:$S$3844,Analysis!E96)</f>
        <v>4</v>
      </c>
      <c r="J96" t="s">
        <v>2613</v>
      </c>
    </row>
    <row r="97" spans="2:10" x14ac:dyDescent="0.25">
      <c r="B97" t="str">
        <v>Preferred Stock</v>
      </c>
      <c r="C97">
        <f>COUNTIF(ETFs!$Q$2:$Q$3844,Analysis!B97)</f>
        <v>9</v>
      </c>
      <c r="E97" t="str">
        <v>Fund X</v>
      </c>
      <c r="F97">
        <f>COUNTIF(ETFs!$S$2:$S$3844,Analysis!E97)</f>
        <v>4</v>
      </c>
      <c r="J97" t="s">
        <v>1293</v>
      </c>
    </row>
    <row r="98" spans="2:10" x14ac:dyDescent="0.25">
      <c r="B98" t="str">
        <v>Real Estate</v>
      </c>
      <c r="C98">
        <f>COUNTIF(ETFs!$Q$2:$Q$3844,Analysis!B98)</f>
        <v>51</v>
      </c>
      <c r="E98" t="str">
        <v>Ocean Park Asset Management ETF</v>
      </c>
      <c r="F98">
        <f>COUNTIF(ETFs!$S$2:$S$3844,Analysis!E98)</f>
        <v>4</v>
      </c>
      <c r="J98" t="s">
        <v>554</v>
      </c>
    </row>
    <row r="99" spans="2:10" x14ac:dyDescent="0.25">
      <c r="B99" t="str">
        <v>Relative Value Arbitrage</v>
      </c>
      <c r="C99">
        <f>COUNTIF(ETFs!$Q$2:$Q$3844,Analysis!B99)</f>
        <v>1</v>
      </c>
      <c r="E99" t="str">
        <v>3EDGE Asset Management LP</v>
      </c>
      <c r="F99">
        <f>COUNTIF(ETFs!$S$2:$S$3844,Analysis!E99)</f>
        <v>4</v>
      </c>
      <c r="J99" t="s">
        <v>3262</v>
      </c>
    </row>
    <row r="100" spans="2:10" x14ac:dyDescent="0.25">
      <c r="B100" t="str">
        <v>Short Government</v>
      </c>
      <c r="C100">
        <f>COUNTIF(ETFs!$Q$2:$Q$3844,Analysis!B100)</f>
        <v>13</v>
      </c>
      <c r="E100" t="str">
        <v>Rayliant</v>
      </c>
      <c r="F100">
        <f>COUNTIF(ETFs!$S$2:$S$3844,Analysis!E100)</f>
        <v>4</v>
      </c>
      <c r="J100" t="s">
        <v>1428</v>
      </c>
    </row>
    <row r="101" spans="2:10" x14ac:dyDescent="0.25">
      <c r="B101" t="str">
        <v>Short-Term Bond</v>
      </c>
      <c r="C101">
        <f>COUNTIF(ETFs!$Q$2:$Q$3844,Analysis!B101)</f>
        <v>39</v>
      </c>
      <c r="E101" t="str">
        <v>Horizon Kinetics</v>
      </c>
      <c r="F101">
        <f>COUNTIF(ETFs!$S$2:$S$3844,Analysis!E101)</f>
        <v>4</v>
      </c>
      <c r="J101" t="s">
        <v>777</v>
      </c>
    </row>
    <row r="102" spans="2:10" x14ac:dyDescent="0.25">
      <c r="B102" t="str">
        <v>Short-Term Inflation-Protected Bond</v>
      </c>
      <c r="C102">
        <f>COUNTIF(ETFs!$Q$2:$Q$3844,Analysis!B102)</f>
        <v>8</v>
      </c>
      <c r="E102" t="str">
        <v>TCW ETF</v>
      </c>
      <c r="F102">
        <f>COUNTIF(ETFs!$S$2:$S$3844,Analysis!E102)</f>
        <v>4</v>
      </c>
      <c r="J102" t="s">
        <v>2547</v>
      </c>
    </row>
    <row r="103" spans="2:10" x14ac:dyDescent="0.25">
      <c r="B103" t="str">
        <v>Single Currency</v>
      </c>
      <c r="C103">
        <f>COUNTIF(ETFs!$Q$2:$Q$3844,Analysis!B103)</f>
        <v>6</v>
      </c>
      <c r="E103" t="str">
        <v>Davis ETFs</v>
      </c>
      <c r="F103">
        <f>COUNTIF(ETFs!$S$2:$S$3844,Analysis!E103)</f>
        <v>4</v>
      </c>
      <c r="J103" t="s">
        <v>119</v>
      </c>
    </row>
    <row r="104" spans="2:10" x14ac:dyDescent="0.25">
      <c r="B104" t="str">
        <v>Size/Style</v>
      </c>
      <c r="C104">
        <f>COUNTIF(ETFs!$Q$2:$Q$3844,Analysis!B104)</f>
        <v>77</v>
      </c>
      <c r="E104" t="str">
        <v>U.S. Global Investors</v>
      </c>
      <c r="F104">
        <f>COUNTIF(ETFs!$S$2:$S$3844,Analysis!E104)</f>
        <v>4</v>
      </c>
      <c r="J104" t="s">
        <v>3037</v>
      </c>
    </row>
    <row r="105" spans="2:10" x14ac:dyDescent="0.25">
      <c r="B105" t="str">
        <v>Small Blend</v>
      </c>
      <c r="C105">
        <f>COUNTIF(ETFs!$Q$2:$Q$3844,Analysis!B105)</f>
        <v>44</v>
      </c>
      <c r="E105" t="str">
        <v>DoubleLine ETF Trust</v>
      </c>
      <c r="F105">
        <f>COUNTIF(ETFs!$S$2:$S$3844,Analysis!E105)</f>
        <v>4</v>
      </c>
      <c r="J105" t="s">
        <v>1140</v>
      </c>
    </row>
    <row r="106" spans="2:10" x14ac:dyDescent="0.25">
      <c r="B106" t="str">
        <v>Small Growth</v>
      </c>
      <c r="C106">
        <f>COUNTIF(ETFs!$Q$2:$Q$3844,Analysis!B106)</f>
        <v>13</v>
      </c>
      <c r="E106" t="str">
        <v>SoFi</v>
      </c>
      <c r="F106">
        <f>COUNTIF(ETFs!$S$2:$S$3844,Analysis!E106)</f>
        <v>4</v>
      </c>
      <c r="J106" t="s">
        <v>1626</v>
      </c>
    </row>
    <row r="107" spans="2:10" x14ac:dyDescent="0.25">
      <c r="B107" t="str">
        <v>Small Value</v>
      </c>
      <c r="C107">
        <f>COUNTIF(ETFs!$Q$2:$Q$3844,Analysis!B107)</f>
        <v>36</v>
      </c>
      <c r="E107" t="str">
        <v>Genter funds</v>
      </c>
      <c r="F107">
        <f>COUNTIF(ETFs!$S$2:$S$3844,Analysis!E107)</f>
        <v>4</v>
      </c>
      <c r="J107" t="s">
        <v>309</v>
      </c>
    </row>
    <row r="108" spans="2:10" x14ac:dyDescent="0.25">
      <c r="B108" t="str">
        <v>Systematic Trend</v>
      </c>
      <c r="C108">
        <f>COUNTIF(ETFs!$Q$2:$Q$3844,Analysis!B108)</f>
        <v>5</v>
      </c>
      <c r="E108" t="str">
        <v>Deutsche Bank AG</v>
      </c>
      <c r="F108">
        <f>COUNTIF(ETFs!$S$2:$S$3844,Analysis!E108)</f>
        <v>3</v>
      </c>
      <c r="J108" t="s">
        <v>6338</v>
      </c>
    </row>
    <row r="109" spans="2:10" x14ac:dyDescent="0.25">
      <c r="B109" t="str">
        <v>Tactical Allocation</v>
      </c>
      <c r="C109">
        <f>COUNTIF(ETFs!$Q$2:$Q$3844,Analysis!B109)</f>
        <v>33</v>
      </c>
      <c r="E109" t="str">
        <v>UBS AG</v>
      </c>
      <c r="F109">
        <f>COUNTIF(ETFs!$S$2:$S$3844,Analysis!E109)</f>
        <v>3</v>
      </c>
      <c r="J109" t="s">
        <v>143</v>
      </c>
    </row>
    <row r="110" spans="2:10" x14ac:dyDescent="0.25">
      <c r="B110" t="str">
        <v>Target Maturity</v>
      </c>
      <c r="C110">
        <f>COUNTIF(ETFs!$Q$2:$Q$3844,Analysis!B110)</f>
        <v>62</v>
      </c>
      <c r="E110" t="str">
        <v>Rareview Capital</v>
      </c>
      <c r="F110">
        <f>COUNTIF(ETFs!$S$2:$S$3844,Analysis!E110)</f>
        <v>3</v>
      </c>
      <c r="J110" t="s">
        <v>916</v>
      </c>
    </row>
    <row r="111" spans="2:10" x14ac:dyDescent="0.25">
      <c r="B111" t="str">
        <v>Target-Date Retirement</v>
      </c>
      <c r="C111">
        <f>COUNTIF(ETFs!$Q$2:$Q$3844,Analysis!B111)</f>
        <v>1</v>
      </c>
      <c r="E111" t="str">
        <v>Valkyrie ETF Trust II</v>
      </c>
      <c r="F111">
        <f>COUNTIF(ETFs!$S$2:$S$3844,Analysis!E111)</f>
        <v>3</v>
      </c>
      <c r="J111" t="s">
        <v>1734</v>
      </c>
    </row>
    <row r="112" spans="2:10" x14ac:dyDescent="0.25">
      <c r="B112" t="str">
        <v>Technology</v>
      </c>
      <c r="C112">
        <f>COUNTIF(ETFs!$Q$2:$Q$3844,Analysis!B112)</f>
        <v>195</v>
      </c>
      <c r="E112" t="str">
        <v>Adaptive ETF</v>
      </c>
      <c r="F112">
        <f>COUNTIF(ETFs!$S$2:$S$3844,Analysis!E112)</f>
        <v>3</v>
      </c>
      <c r="J112" t="s">
        <v>383</v>
      </c>
    </row>
    <row r="113" spans="2:10" x14ac:dyDescent="0.25">
      <c r="B113" t="str">
        <v>Trading--Inverse Commodities</v>
      </c>
      <c r="C113">
        <f>COUNTIF(ETFs!$Q$2:$Q$3844,Analysis!B113)</f>
        <v>7</v>
      </c>
      <c r="E113" t="str">
        <v>Quantify Funds</v>
      </c>
      <c r="F113">
        <f>COUNTIF(ETFs!$S$2:$S$3844,Analysis!E113)</f>
        <v>3</v>
      </c>
      <c r="J113" t="s">
        <v>299</v>
      </c>
    </row>
    <row r="114" spans="2:10" x14ac:dyDescent="0.25">
      <c r="B114" t="str">
        <v>Trading--Inverse Debt</v>
      </c>
      <c r="C114">
        <f>COUNTIF(ETFs!$Q$2:$Q$3844,Analysis!B114)</f>
        <v>8</v>
      </c>
      <c r="E114" t="str">
        <v>Monarch Funds</v>
      </c>
      <c r="F114">
        <f>COUNTIF(ETFs!$S$2:$S$3844,Analysis!E114)</f>
        <v>3</v>
      </c>
      <c r="J114" t="s">
        <v>6358</v>
      </c>
    </row>
    <row r="115" spans="2:10" x14ac:dyDescent="0.25">
      <c r="B115" t="str">
        <v>Trading--Inverse Equity</v>
      </c>
      <c r="C115">
        <f>COUNTIF(ETFs!$Q$2:$Q$3844,Analysis!B115)</f>
        <v>83</v>
      </c>
      <c r="E115" t="str">
        <v>Main Management ETFs</v>
      </c>
      <c r="F115">
        <f>COUNTIF(ETFs!$S$2:$S$3844,Analysis!E115)</f>
        <v>3</v>
      </c>
      <c r="J115" t="s">
        <v>9570</v>
      </c>
    </row>
    <row r="116" spans="2:10" x14ac:dyDescent="0.25">
      <c r="B116" t="str">
        <v>Trading--Leveraged Commodities</v>
      </c>
      <c r="C116">
        <f>COUNTIF(ETFs!$Q$2:$Q$3844,Analysis!B116)</f>
        <v>9</v>
      </c>
      <c r="E116" t="str">
        <v>Rex</v>
      </c>
      <c r="F116">
        <f>COUNTIF(ETFs!$S$2:$S$3844,Analysis!E116)</f>
        <v>3</v>
      </c>
      <c r="J116" t="s">
        <v>490</v>
      </c>
    </row>
    <row r="117" spans="2:10" x14ac:dyDescent="0.25">
      <c r="B117" t="str">
        <v>Trading--Leveraged Debt</v>
      </c>
      <c r="C117">
        <f>COUNTIF(ETFs!$Q$2:$Q$3844,Analysis!B117)</f>
        <v>6</v>
      </c>
      <c r="E117" t="str">
        <v>Return stacked ETFs</v>
      </c>
      <c r="F117">
        <f>COUNTIF(ETFs!$S$2:$S$3844,Analysis!E117)</f>
        <v>3</v>
      </c>
      <c r="J117" t="s">
        <v>65</v>
      </c>
    </row>
    <row r="118" spans="2:10" x14ac:dyDescent="0.25">
      <c r="B118" t="str">
        <v>Trading--Leveraged Equity</v>
      </c>
      <c r="C118">
        <f>COUNTIF(ETFs!$Q$2:$Q$3844,Analysis!B118)</f>
        <v>122</v>
      </c>
      <c r="E118" t="str">
        <v>NestYield</v>
      </c>
      <c r="F118">
        <f>COUNTIF(ETFs!$S$2:$S$3844,Analysis!E118)</f>
        <v>3</v>
      </c>
      <c r="J118" t="s">
        <v>85</v>
      </c>
    </row>
    <row r="119" spans="2:10" x14ac:dyDescent="0.25">
      <c r="B119" t="str">
        <v>Trading--Miscellaneous</v>
      </c>
      <c r="C119">
        <f>COUNTIF(ETFs!$Q$2:$Q$3844,Analysis!B119)</f>
        <v>19</v>
      </c>
      <c r="E119" t="str">
        <v>Cabana</v>
      </c>
      <c r="F119">
        <f>COUNTIF(ETFs!$S$2:$S$3844,Analysis!E119)</f>
        <v>3</v>
      </c>
      <c r="J119" t="s">
        <v>97</v>
      </c>
    </row>
    <row r="120" spans="2:10" x14ac:dyDescent="0.25">
      <c r="B120" t="str">
        <v>Ultrashort Bond</v>
      </c>
      <c r="C120">
        <f>COUNTIF(ETFs!$Q$2:$Q$3844,Analysis!B120)</f>
        <v>57</v>
      </c>
      <c r="E120" t="str">
        <v>Angel Oak</v>
      </c>
      <c r="F120">
        <f>COUNTIF(ETFs!$S$2:$S$3844,Analysis!E120)</f>
        <v>3</v>
      </c>
      <c r="J120" t="s">
        <v>1475</v>
      </c>
    </row>
    <row r="121" spans="2:10" x14ac:dyDescent="0.25">
      <c r="B121" t="str">
        <v>Utilities</v>
      </c>
      <c r="E121" t="str">
        <v>SmartETFs</v>
      </c>
      <c r="F121">
        <f>COUNTIF(ETFs!$S$2:$S$3844,Analysis!E121)</f>
        <v>3</v>
      </c>
    </row>
    <row r="122" spans="2:10" x14ac:dyDescent="0.25">
      <c r="B122">
        <v>0</v>
      </c>
      <c r="E122" t="str">
        <v>Brandes</v>
      </c>
      <c r="F122">
        <f>COUNTIF(ETFs!$S$2:$S$3844,Analysis!E122)</f>
        <v>3</v>
      </c>
    </row>
    <row r="123" spans="2:10" x14ac:dyDescent="0.25">
      <c r="E123" t="str">
        <v>Neos Funds</v>
      </c>
      <c r="F123">
        <f>COUNTIF(ETFs!$S$2:$S$3844,Analysis!E123)</f>
        <v>3</v>
      </c>
    </row>
    <row r="124" spans="2:10" x14ac:dyDescent="0.25">
      <c r="E124" t="str">
        <v>Madison Asset Management, LLC</v>
      </c>
      <c r="F124">
        <f>COUNTIF(ETFs!$S$2:$S$3844,Analysis!E124)</f>
        <v>3</v>
      </c>
    </row>
    <row r="125" spans="2:10" x14ac:dyDescent="0.25">
      <c r="E125" t="str">
        <v>Strategas Asset Management, LLC</v>
      </c>
      <c r="F125">
        <f>COUNTIF(ETFs!$S$2:$S$3844,Analysis!E125)</f>
        <v>3</v>
      </c>
    </row>
    <row r="126" spans="2:10" x14ac:dyDescent="0.25">
      <c r="E126" t="str">
        <v>Thrivent</v>
      </c>
      <c r="F126">
        <f>COUNTIF(ETFs!$S$2:$S$3844,Analysis!E126)</f>
        <v>3</v>
      </c>
    </row>
    <row r="127" spans="2:10" x14ac:dyDescent="0.25">
      <c r="E127" t="str">
        <v>Distillate Capital Partners</v>
      </c>
      <c r="F127">
        <f>COUNTIF(ETFs!$S$2:$S$3844,Analysis!E127)</f>
        <v>3</v>
      </c>
    </row>
    <row r="128" spans="2:10" x14ac:dyDescent="0.25">
      <c r="E128" t="str">
        <v>Alger</v>
      </c>
      <c r="F128">
        <f>COUNTIF(ETFs!$S$2:$S$3844,Analysis!E128)</f>
        <v>3</v>
      </c>
    </row>
    <row r="129" spans="5:6" x14ac:dyDescent="0.25">
      <c r="E129" t="str">
        <v>Texas Capital Funds Trust</v>
      </c>
      <c r="F129">
        <f>COUNTIF(ETFs!$S$2:$S$3844,Analysis!E129)</f>
        <v>3</v>
      </c>
    </row>
    <row r="130" spans="5:6" x14ac:dyDescent="0.25">
      <c r="E130" t="str">
        <v>Active Passive Funds</v>
      </c>
      <c r="F130">
        <f>COUNTIF(ETFs!$S$2:$S$3844,Analysis!E130)</f>
        <v>3</v>
      </c>
    </row>
    <row r="131" spans="5:6" x14ac:dyDescent="0.25">
      <c r="E131" t="str">
        <v>Allspring Global Investments</v>
      </c>
      <c r="F131">
        <f>COUNTIF(ETFs!$S$2:$S$3844,Analysis!E131)</f>
        <v>3</v>
      </c>
    </row>
    <row r="132" spans="5:6" x14ac:dyDescent="0.25">
      <c r="E132" t="str">
        <v>InfraCap</v>
      </c>
      <c r="F132">
        <f>COUNTIF(ETFs!$S$2:$S$3844,Analysis!E132)</f>
        <v>2</v>
      </c>
    </row>
    <row r="133" spans="5:6" x14ac:dyDescent="0.25">
      <c r="E133" t="str">
        <v>Clough Capital Partners L.P.</v>
      </c>
      <c r="F133">
        <f>COUNTIF(ETFs!$S$2:$S$3844,Analysis!E133)</f>
        <v>2</v>
      </c>
    </row>
    <row r="134" spans="5:6" x14ac:dyDescent="0.25">
      <c r="E134" t="str">
        <v>Sound ETF</v>
      </c>
      <c r="F134">
        <f>COUNTIF(ETFs!$S$2:$S$3844,Analysis!E134)</f>
        <v>2</v>
      </c>
    </row>
    <row r="135" spans="5:6" x14ac:dyDescent="0.25">
      <c r="E135" t="str">
        <v>ArrowShares</v>
      </c>
      <c r="F135">
        <f>COUNTIF(ETFs!$S$2:$S$3844,Analysis!E135)</f>
        <v>2</v>
      </c>
    </row>
    <row r="136" spans="5:6" x14ac:dyDescent="0.25">
      <c r="E136" t="str">
        <v>Empowered Funds, LLC</v>
      </c>
      <c r="F136">
        <f>COUNTIF(ETFs!$S$2:$S$3844,Analysis!E136)</f>
        <v>2</v>
      </c>
    </row>
    <row r="137" spans="5:6" x14ac:dyDescent="0.25">
      <c r="E137" t="str">
        <v>Anfield</v>
      </c>
      <c r="F137">
        <f>COUNTIF(ETFs!$S$2:$S$3844,Analysis!E137)</f>
        <v>2</v>
      </c>
    </row>
    <row r="138" spans="5:6" x14ac:dyDescent="0.25">
      <c r="E138" t="str">
        <v>SRN Advisors</v>
      </c>
      <c r="F138">
        <f>COUNTIF(ETFs!$S$2:$S$3844,Analysis!E138)</f>
        <v>2</v>
      </c>
    </row>
    <row r="139" spans="5:6" x14ac:dyDescent="0.25">
      <c r="E139" t="str">
        <v>Little Harbor Advisors</v>
      </c>
      <c r="F139">
        <f>COUNTIF(ETFs!$S$2:$S$3844,Analysis!E139)</f>
        <v>2</v>
      </c>
    </row>
    <row r="140" spans="5:6" x14ac:dyDescent="0.25">
      <c r="E140" t="str">
        <v>Leuthold</v>
      </c>
      <c r="F140">
        <f>COUNTIF(ETFs!$S$2:$S$3844,Analysis!E140)</f>
        <v>2</v>
      </c>
    </row>
    <row r="141" spans="5:6" x14ac:dyDescent="0.25">
      <c r="E141" t="str">
        <v>Goose Hollow ETF</v>
      </c>
      <c r="F141">
        <f>COUNTIF(ETFs!$S$2:$S$3844,Analysis!E141)</f>
        <v>2</v>
      </c>
    </row>
    <row r="142" spans="5:6" x14ac:dyDescent="0.25">
      <c r="E142" t="str">
        <v>The Future Fund</v>
      </c>
      <c r="F142">
        <f>COUNTIF(ETFs!$S$2:$S$3844,Analysis!E142)</f>
        <v>2</v>
      </c>
    </row>
    <row r="143" spans="5:6" x14ac:dyDescent="0.25">
      <c r="E143" t="str">
        <v>Mohrfunds</v>
      </c>
      <c r="F143">
        <f>COUNTIF(ETFs!$S$2:$S$3844,Analysis!E143)</f>
        <v>2</v>
      </c>
    </row>
    <row r="144" spans="5:6" x14ac:dyDescent="0.25">
      <c r="E144" t="str">
        <v>Toews Corporation</v>
      </c>
      <c r="F144">
        <f>COUNTIF(ETFs!$S$2:$S$3844,Analysis!E144)</f>
        <v>2</v>
      </c>
    </row>
    <row r="145" spans="5:6" x14ac:dyDescent="0.25">
      <c r="E145" t="str">
        <v>Innovative Portfolios</v>
      </c>
      <c r="F145">
        <f>COUNTIF(ETFs!$S$2:$S$3844,Analysis!E145)</f>
        <v>2</v>
      </c>
    </row>
    <row r="146" spans="5:6" x14ac:dyDescent="0.25">
      <c r="E146" t="str">
        <v>IDX Advisors, LLC</v>
      </c>
      <c r="F146">
        <f>COUNTIF(ETFs!$S$2:$S$3844,Analysis!E146)</f>
        <v>2</v>
      </c>
    </row>
    <row r="147" spans="5:6" x14ac:dyDescent="0.25">
      <c r="E147" t="str">
        <v>Kingsbarn Capital</v>
      </c>
      <c r="F147">
        <f>COUNTIF(ETFs!$S$2:$S$3844,Analysis!E147)</f>
        <v>2</v>
      </c>
    </row>
    <row r="148" spans="5:6" x14ac:dyDescent="0.25">
      <c r="E148" t="str">
        <v>Howard Capital Management</v>
      </c>
      <c r="F148">
        <f>COUNTIF(ETFs!$S$2:$S$3844,Analysis!E148)</f>
        <v>2</v>
      </c>
    </row>
    <row r="149" spans="5:6" x14ac:dyDescent="0.25">
      <c r="E149" t="str">
        <v>Beacon Capital Management Inc</v>
      </c>
      <c r="F149">
        <f>COUNTIF(ETFs!$S$2:$S$3844,Analysis!E149)</f>
        <v>2</v>
      </c>
    </row>
    <row r="150" spans="5:6" x14ac:dyDescent="0.25">
      <c r="E150" t="str">
        <v>iMGP</v>
      </c>
      <c r="F150">
        <f>COUNTIF(ETFs!$S$2:$S$3844,Analysis!E150)</f>
        <v>2</v>
      </c>
    </row>
    <row r="151" spans="5:6" x14ac:dyDescent="0.25">
      <c r="E151" t="str">
        <v>WEBs Investments Inc.</v>
      </c>
      <c r="F151">
        <f>COUNTIF(ETFs!$S$2:$S$3844,Analysis!E151)</f>
        <v>2</v>
      </c>
    </row>
    <row r="152" spans="5:6" x14ac:dyDescent="0.25">
      <c r="E152" t="str">
        <v>Syntax</v>
      </c>
      <c r="F152">
        <f>COUNTIF(ETFs!$S$2:$S$3844,Analysis!E152)</f>
        <v>2</v>
      </c>
    </row>
    <row r="153" spans="5:6" x14ac:dyDescent="0.25">
      <c r="E153" t="str">
        <v>Nicholas Wealth Management</v>
      </c>
      <c r="F153">
        <f>COUNTIF(ETFs!$S$2:$S$3844,Analysis!E153)</f>
        <v>2</v>
      </c>
    </row>
    <row r="154" spans="5:6" x14ac:dyDescent="0.25">
      <c r="E154" t="str">
        <v>American Beacon</v>
      </c>
      <c r="F154">
        <f>COUNTIF(ETFs!$S$2:$S$3844,Analysis!E154)</f>
        <v>2</v>
      </c>
    </row>
    <row r="155" spans="5:6" x14ac:dyDescent="0.25">
      <c r="E155" t="str">
        <v>Obra Fund Management, LLC</v>
      </c>
      <c r="F155">
        <f>COUNTIF(ETFs!$S$2:$S$3844,Analysis!E155)</f>
        <v>2</v>
      </c>
    </row>
    <row r="156" spans="5:6" x14ac:dyDescent="0.25">
      <c r="E156" t="str">
        <v>CBOE Vest</v>
      </c>
      <c r="F156">
        <f>COUNTIF(ETFs!$S$2:$S$3844,Analysis!E156)</f>
        <v>2</v>
      </c>
    </row>
    <row r="157" spans="5:6" x14ac:dyDescent="0.25">
      <c r="E157" t="str">
        <v>Westwood</v>
      </c>
      <c r="F157">
        <f>COUNTIF(ETFs!$S$2:$S$3844,Analysis!E157)</f>
        <v>2</v>
      </c>
    </row>
    <row r="158" spans="5:6" x14ac:dyDescent="0.25">
      <c r="E158" t="str">
        <v>3fourteensmi</v>
      </c>
      <c r="F158">
        <f>COUNTIF(ETFs!$S$2:$S$3844,Analysis!E158)</f>
        <v>2</v>
      </c>
    </row>
    <row r="159" spans="5:6" x14ac:dyDescent="0.25">
      <c r="E159" t="str">
        <v>iM Global Partner Fund Management</v>
      </c>
      <c r="F159">
        <f>COUNTIF(ETFs!$S$2:$S$3844,Analysis!E159)</f>
        <v>2</v>
      </c>
    </row>
    <row r="160" spans="5:6" x14ac:dyDescent="0.25">
      <c r="E160" t="str">
        <v>Renaissance Capital</v>
      </c>
      <c r="F160">
        <f>COUNTIF(ETFs!$S$2:$S$3844,Analysis!E160)</f>
        <v>2</v>
      </c>
    </row>
    <row r="161" spans="5:6" x14ac:dyDescent="0.25">
      <c r="E161" t="str">
        <v>Bancreek Capital Advisors, LLC</v>
      </c>
      <c r="F161">
        <f>COUNTIF(ETFs!$S$2:$S$3844,Analysis!E161)</f>
        <v>2</v>
      </c>
    </row>
    <row r="162" spans="5:6" x14ac:dyDescent="0.25">
      <c r="E162" t="str">
        <v>Faith Investor</v>
      </c>
      <c r="F162">
        <f>COUNTIF(ETFs!$S$2:$S$3844,Analysis!E162)</f>
        <v>2</v>
      </c>
    </row>
    <row r="163" spans="5:6" x14ac:dyDescent="0.25">
      <c r="E163" t="str">
        <v>Impact Shares</v>
      </c>
      <c r="F163">
        <f>COUNTIF(ETFs!$S$2:$S$3844,Analysis!E163)</f>
        <v>2</v>
      </c>
    </row>
    <row r="164" spans="5:6" x14ac:dyDescent="0.25">
      <c r="E164" t="str">
        <v>Paralel Advisors LLC</v>
      </c>
      <c r="F164">
        <f>COUNTIF(ETFs!$S$2:$S$3844,Analysis!E164)</f>
        <v>2</v>
      </c>
    </row>
    <row r="165" spans="5:6" x14ac:dyDescent="0.25">
      <c r="E165" t="str">
        <v>Subversive Capital</v>
      </c>
      <c r="F165">
        <f>COUNTIF(ETFs!$S$2:$S$3844,Analysis!E165)</f>
        <v>2</v>
      </c>
    </row>
    <row r="166" spans="5:6" x14ac:dyDescent="0.25">
      <c r="E166" t="str">
        <v>Volatility Shares LLC</v>
      </c>
      <c r="F166">
        <f>COUNTIF(ETFs!$S$2:$S$3844,Analysis!E166)</f>
        <v>2</v>
      </c>
    </row>
    <row r="167" spans="5:6" x14ac:dyDescent="0.25">
      <c r="E167" t="str">
        <v>Fire ETFs</v>
      </c>
      <c r="F167">
        <f>COUNTIF(ETFs!$S$2:$S$3844,Analysis!E167)</f>
        <v>2</v>
      </c>
    </row>
    <row r="168" spans="5:6" x14ac:dyDescent="0.25">
      <c r="E168" t="str">
        <v>Bahl &amp; Gaynor Inc.</v>
      </c>
      <c r="F168">
        <f>COUNTIF(ETFs!$S$2:$S$3844,Analysis!E168)</f>
        <v>2</v>
      </c>
    </row>
    <row r="169" spans="5:6" x14ac:dyDescent="0.25">
      <c r="E169" t="str">
        <v>Robo Global</v>
      </c>
      <c r="F169">
        <f>COUNTIF(ETFs!$S$2:$S$3844,Analysis!E169)</f>
        <v>2</v>
      </c>
    </row>
    <row r="170" spans="5:6" x14ac:dyDescent="0.25">
      <c r="E170" t="str">
        <v>STFM</v>
      </c>
      <c r="F170">
        <f>COUNTIF(ETFs!$S$2:$S$3844,Analysis!E170)</f>
        <v>2</v>
      </c>
    </row>
    <row r="171" spans="5:6" x14ac:dyDescent="0.25">
      <c r="E171" t="str">
        <v>Congress</v>
      </c>
      <c r="F171">
        <f>COUNTIF(ETFs!$S$2:$S$3844,Analysis!E171)</f>
        <v>2</v>
      </c>
    </row>
    <row r="172" spans="5:6" x14ac:dyDescent="0.25">
      <c r="E172" t="str">
        <v>Wahed Invest</v>
      </c>
      <c r="F172">
        <f>COUNTIF(ETFs!$S$2:$S$3844,Analysis!E172)</f>
        <v>2</v>
      </c>
    </row>
    <row r="173" spans="5:6" x14ac:dyDescent="0.25">
      <c r="E173" t="str">
        <v>ClearShares</v>
      </c>
      <c r="F173">
        <f>COUNTIF(ETFs!$S$2:$S$3844,Analysis!E173)</f>
        <v>2</v>
      </c>
    </row>
    <row r="174" spans="5:6" x14ac:dyDescent="0.25">
      <c r="E174" t="str">
        <v>Natixis Funds</v>
      </c>
      <c r="F174">
        <f>COUNTIF(ETFs!$S$2:$S$3844,Analysis!E174)</f>
        <v>2</v>
      </c>
    </row>
    <row r="175" spans="5:6" x14ac:dyDescent="0.25">
      <c r="E175" t="str">
        <v>Morgan Stanley</v>
      </c>
      <c r="F175">
        <f>COUNTIF(ETFs!$S$2:$S$3844,Analysis!E175)</f>
        <v>2</v>
      </c>
    </row>
    <row r="176" spans="5:6" x14ac:dyDescent="0.25">
      <c r="E176" t="str">
        <v>Carbon Collective Funds</v>
      </c>
      <c r="F176">
        <f>COUNTIF(ETFs!$S$2:$S$3844,Analysis!E176)</f>
        <v>2</v>
      </c>
    </row>
    <row r="177" spans="5:6" x14ac:dyDescent="0.25">
      <c r="E177" t="str">
        <v>Indexperts</v>
      </c>
      <c r="F177">
        <f>COUNTIF(ETFs!$S$2:$S$3844,Analysis!E177)</f>
        <v>2</v>
      </c>
    </row>
    <row r="178" spans="5:6" x14ac:dyDescent="0.25">
      <c r="E178" t="str">
        <v>Eldridge Structured Credit Advisers, LLC</v>
      </c>
      <c r="F178">
        <f>COUNTIF(ETFs!$S$2:$S$3844,Analysis!E178)</f>
        <v>2</v>
      </c>
    </row>
    <row r="179" spans="5:6" x14ac:dyDescent="0.25">
      <c r="E179" t="str">
        <v>Palmer Square</v>
      </c>
      <c r="F179">
        <f>COUNTIF(ETFs!$S$2:$S$3844,Analysis!E179)</f>
        <v>2</v>
      </c>
    </row>
    <row r="180" spans="5:6" x14ac:dyDescent="0.25">
      <c r="E180" t="str">
        <v>First Eagle</v>
      </c>
      <c r="F180">
        <f>COUNTIF(ETFs!$S$2:$S$3844,Analysis!E180)</f>
        <v>2</v>
      </c>
    </row>
    <row r="181" spans="5:6" x14ac:dyDescent="0.25">
      <c r="E181" t="str">
        <v>Eventide Funds</v>
      </c>
      <c r="F181">
        <f>COUNTIF(ETFs!$S$2:$S$3844,Analysis!E181)</f>
        <v>2</v>
      </c>
    </row>
    <row r="182" spans="5:6" x14ac:dyDescent="0.25">
      <c r="E182" t="str">
        <v>Bridgeway</v>
      </c>
      <c r="F182">
        <f>COUNTIF(ETFs!$S$2:$S$3844,Analysis!E182)</f>
        <v>2</v>
      </c>
    </row>
    <row r="183" spans="5:6" x14ac:dyDescent="0.25">
      <c r="E183" t="str">
        <v>The Brinsmere Funds</v>
      </c>
      <c r="F183">
        <f>COUNTIF(ETFs!$S$2:$S$3844,Analysis!E183)</f>
        <v>2</v>
      </c>
    </row>
    <row r="184" spans="5:6" x14ac:dyDescent="0.25">
      <c r="E184" t="str">
        <v>Tortoise Capital Advisors, LLC</v>
      </c>
      <c r="F184">
        <f>COUNTIF(ETFs!$S$2:$S$3844,Analysis!E184)</f>
        <v>2</v>
      </c>
    </row>
    <row r="185" spans="5:6" x14ac:dyDescent="0.25">
      <c r="E185" t="str">
        <v>F/m investments, LLC</v>
      </c>
      <c r="F185">
        <f>COUNTIF(ETFs!$S$2:$S$3844,Analysis!E185)</f>
        <v>2</v>
      </c>
    </row>
    <row r="186" spans="5:6" x14ac:dyDescent="0.25">
      <c r="E186" t="str">
        <v>JPMorgan Chase &amp; Co</v>
      </c>
      <c r="F186">
        <f>COUNTIF(ETFs!$S$2:$S$3844,Analysis!E186)</f>
        <v>1</v>
      </c>
    </row>
    <row r="187" spans="5:6" x14ac:dyDescent="0.25">
      <c r="E187" t="str">
        <v>Militia Investments, LLC</v>
      </c>
      <c r="F187">
        <f>COUNTIF(ETFs!$S$2:$S$3844,Analysis!E187)</f>
        <v>1</v>
      </c>
    </row>
    <row r="188" spans="5:6" x14ac:dyDescent="0.25">
      <c r="E188" t="str">
        <v>SABA ETF</v>
      </c>
      <c r="F188">
        <f>COUNTIF(ETFs!$S$2:$S$3844,Analysis!E188)</f>
        <v>1</v>
      </c>
    </row>
    <row r="189" spans="5:6" x14ac:dyDescent="0.25">
      <c r="E189" t="str">
        <v>Anydrus</v>
      </c>
      <c r="F189">
        <f>COUNTIF(ETFs!$S$2:$S$3844,Analysis!E189)</f>
        <v>1</v>
      </c>
    </row>
    <row r="190" spans="5:6" x14ac:dyDescent="0.25">
      <c r="E190" t="str">
        <v>Blueprint Chesapeake</v>
      </c>
      <c r="F190">
        <f>COUNTIF(ETFs!$S$2:$S$3844,Analysis!E190)</f>
        <v>1</v>
      </c>
    </row>
    <row r="191" spans="5:6" x14ac:dyDescent="0.25">
      <c r="E191" t="str">
        <v>VS TRUST</v>
      </c>
      <c r="F191">
        <f>COUNTIF(ETFs!$S$2:$S$3844,Analysis!E191)</f>
        <v>1</v>
      </c>
    </row>
    <row r="192" spans="5:6" x14ac:dyDescent="0.25">
      <c r="E192" t="str">
        <v>AGF Investments LLC</v>
      </c>
      <c r="F192">
        <f>COUNTIF(ETFs!$S$2:$S$3844,Analysis!E192)</f>
        <v>1</v>
      </c>
    </row>
    <row r="193" spans="5:6" x14ac:dyDescent="0.25">
      <c r="E193" t="str">
        <v>Even Herd, LLC</v>
      </c>
      <c r="F193">
        <f>COUNTIF(ETFs!$S$2:$S$3844,Analysis!E193)</f>
        <v>1</v>
      </c>
    </row>
    <row r="194" spans="5:6" x14ac:dyDescent="0.25">
      <c r="E194" t="str">
        <v>Draco Capital Partners</v>
      </c>
      <c r="F194">
        <f>COUNTIF(ETFs!$S$2:$S$3844,Analysis!E194)</f>
        <v>1</v>
      </c>
    </row>
    <row r="195" spans="5:6" x14ac:dyDescent="0.25">
      <c r="E195" t="str">
        <v>Convergence</v>
      </c>
      <c r="F195">
        <f>COUNTIF(ETFs!$S$2:$S$3844,Analysis!E195)</f>
        <v>1</v>
      </c>
    </row>
    <row r="196" spans="5:6" x14ac:dyDescent="0.25">
      <c r="E196" t="str">
        <v>Gotham</v>
      </c>
      <c r="F196">
        <f>COUNTIF(ETFs!$S$2:$S$3844,Analysis!E196)</f>
        <v>1</v>
      </c>
    </row>
    <row r="197" spans="5:6" x14ac:dyDescent="0.25">
      <c r="E197" t="str">
        <v>AltShares</v>
      </c>
      <c r="F197">
        <f>COUNTIF(ETFs!$S$2:$S$3844,Analysis!E197)</f>
        <v>1</v>
      </c>
    </row>
    <row r="198" spans="5:6" x14ac:dyDescent="0.25">
      <c r="E198" t="str">
        <v>Battleshares</v>
      </c>
      <c r="F198">
        <f>COUNTIF(ETFs!$S$2:$S$3844,Analysis!E198)</f>
        <v>1</v>
      </c>
    </row>
    <row r="199" spans="5:6" x14ac:dyDescent="0.25">
      <c r="E199" t="str">
        <v>Leatherback</v>
      </c>
      <c r="F199">
        <f>COUNTIF(ETFs!$S$2:$S$3844,Analysis!E199)</f>
        <v>1</v>
      </c>
    </row>
    <row r="200" spans="5:6" x14ac:dyDescent="0.25">
      <c r="E200" t="str">
        <v>AlphaQuest LLC</v>
      </c>
      <c r="F200">
        <f>COUNTIF(ETFs!$S$2:$S$3844,Analysis!E200)</f>
        <v>1</v>
      </c>
    </row>
    <row r="201" spans="5:6" x14ac:dyDescent="0.25">
      <c r="E201" t="str">
        <v>Conductor</v>
      </c>
      <c r="F201">
        <f>COUNTIF(ETFs!$S$2:$S$3844,Analysis!E201)</f>
        <v>1</v>
      </c>
    </row>
    <row r="202" spans="5:6" x14ac:dyDescent="0.25">
      <c r="E202" t="str">
        <v>Nightview</v>
      </c>
      <c r="F202">
        <f>COUNTIF(ETFs!$S$2:$S$3844,Analysis!E202)</f>
        <v>1</v>
      </c>
    </row>
    <row r="203" spans="5:6" x14ac:dyDescent="0.25">
      <c r="E203" t="str">
        <v>ATAC Fund</v>
      </c>
      <c r="F203">
        <f>COUNTIF(ETFs!$S$2:$S$3844,Analysis!E203)</f>
        <v>1</v>
      </c>
    </row>
    <row r="204" spans="5:6" x14ac:dyDescent="0.25">
      <c r="E204" t="str">
        <v>Core Alternative Capital</v>
      </c>
      <c r="F204">
        <f>COUNTIF(ETFs!$S$2:$S$3844,Analysis!E204)</f>
        <v>1</v>
      </c>
    </row>
    <row r="205" spans="5:6" x14ac:dyDescent="0.25">
      <c r="E205" t="str">
        <v>Q3 Asset Management Corporation</v>
      </c>
      <c r="F205">
        <f>COUNTIF(ETFs!$S$2:$S$3844,Analysis!E205)</f>
        <v>1</v>
      </c>
    </row>
    <row r="206" spans="5:6" x14ac:dyDescent="0.25">
      <c r="E206" t="str">
        <v>Ballast Asset Management</v>
      </c>
      <c r="F206">
        <f>COUNTIF(ETFs!$S$2:$S$3844,Analysis!E206)</f>
        <v>1</v>
      </c>
    </row>
    <row r="207" spans="5:6" x14ac:dyDescent="0.25">
      <c r="E207" t="str">
        <v>FolioBeyond</v>
      </c>
      <c r="F207">
        <f>COUNTIF(ETFs!$S$2:$S$3844,Analysis!E207)</f>
        <v>1</v>
      </c>
    </row>
    <row r="208" spans="5:6" x14ac:dyDescent="0.25">
      <c r="E208" t="str">
        <v>Mason Capital Partners</v>
      </c>
      <c r="F208">
        <f>COUNTIF(ETFs!$S$2:$S$3844,Analysis!E208)</f>
        <v>1</v>
      </c>
    </row>
    <row r="209" spans="5:6" x14ac:dyDescent="0.25">
      <c r="E209" t="str">
        <v>Peerless ETFs</v>
      </c>
      <c r="F209">
        <f>COUNTIF(ETFs!$S$2:$S$3844,Analysis!E209)</f>
        <v>1</v>
      </c>
    </row>
    <row r="210" spans="5:6" x14ac:dyDescent="0.25">
      <c r="E210" t="str">
        <v>Alexis Practical Tactical</v>
      </c>
      <c r="F210">
        <f>COUNTIF(ETFs!$S$2:$S$3844,Analysis!E210)</f>
        <v>1</v>
      </c>
    </row>
    <row r="211" spans="5:6" x14ac:dyDescent="0.25">
      <c r="E211" t="str">
        <v>PeakShares LLC</v>
      </c>
      <c r="F211">
        <f>COUNTIF(ETFs!$S$2:$S$3844,Analysis!E211)</f>
        <v>1</v>
      </c>
    </row>
    <row r="212" spans="5:6" x14ac:dyDescent="0.25">
      <c r="E212" t="str">
        <v>MSCM Funds</v>
      </c>
      <c r="F212">
        <f>COUNTIF(ETFs!$S$2:$S$3844,Analysis!E212)</f>
        <v>1</v>
      </c>
    </row>
    <row r="213" spans="5:6" x14ac:dyDescent="0.25">
      <c r="E213" t="str">
        <v>kovitzetf</v>
      </c>
      <c r="F213">
        <f>COUNTIF(ETFs!$S$2:$S$3844,Analysis!E213)</f>
        <v>1</v>
      </c>
    </row>
    <row r="214" spans="5:6" x14ac:dyDescent="0.25">
      <c r="E214" t="str">
        <v>SWP Investment Management, LLC</v>
      </c>
      <c r="F214">
        <f>COUNTIF(ETFs!$S$2:$S$3844,Analysis!E214)</f>
        <v>1</v>
      </c>
    </row>
    <row r="215" spans="5:6" x14ac:dyDescent="0.25">
      <c r="E215" t="str">
        <v>Strategy Shares</v>
      </c>
      <c r="F215">
        <f>COUNTIF(ETFs!$S$2:$S$3844,Analysis!E215)</f>
        <v>1</v>
      </c>
    </row>
    <row r="216" spans="5:6" x14ac:dyDescent="0.25">
      <c r="E216" t="str">
        <v>Logan Capital</v>
      </c>
      <c r="F216">
        <f>COUNTIF(ETFs!$S$2:$S$3844,Analysis!E216)</f>
        <v>1</v>
      </c>
    </row>
    <row r="217" spans="5:6" x14ac:dyDescent="0.25">
      <c r="E217" t="str">
        <v>Hull Tactical Funds</v>
      </c>
      <c r="F217">
        <f>COUNTIF(ETFs!$S$2:$S$3844,Analysis!E217)</f>
        <v>1</v>
      </c>
    </row>
    <row r="218" spans="5:6" x14ac:dyDescent="0.25">
      <c r="E218" t="str">
        <v>Euclidean Technologies Management, LLC</v>
      </c>
      <c r="F218">
        <f>COUNTIF(ETFs!$S$2:$S$3844,Analysis!E218)</f>
        <v>1</v>
      </c>
    </row>
    <row r="219" spans="5:6" x14ac:dyDescent="0.25">
      <c r="E219" t="str">
        <v>Clockwise Capital Innovation ETF</v>
      </c>
      <c r="F219">
        <f>COUNTIF(ETFs!$S$2:$S$3844,Analysis!E219)</f>
        <v>1</v>
      </c>
    </row>
    <row r="220" spans="5:6" x14ac:dyDescent="0.25">
      <c r="E220" t="str">
        <v>Laffer Tengler Investments, Inc.</v>
      </c>
      <c r="F220">
        <f>COUNTIF(ETFs!$S$2:$S$3844,Analysis!E220)</f>
        <v>1</v>
      </c>
    </row>
    <row r="221" spans="5:6" x14ac:dyDescent="0.25">
      <c r="E221" t="str">
        <v>The Rock Creek Group, LP</v>
      </c>
      <c r="F221">
        <f>COUNTIF(ETFs!$S$2:$S$3844,Analysis!E221)</f>
        <v>1</v>
      </c>
    </row>
    <row r="222" spans="5:6" x14ac:dyDescent="0.25">
      <c r="E222" t="str">
        <v>VistaShares Advisors LLC</v>
      </c>
      <c r="F222">
        <f>COUNTIF(ETFs!$S$2:$S$3844,Analysis!E222)</f>
        <v>1</v>
      </c>
    </row>
    <row r="223" spans="5:6" x14ac:dyDescent="0.25">
      <c r="E223" t="str">
        <v>Brendan Wood TopGun Partnerships Inc.</v>
      </c>
      <c r="F223">
        <f>COUNTIF(ETFs!$S$2:$S$3844,Analysis!E223)</f>
        <v>1</v>
      </c>
    </row>
    <row r="224" spans="5:6" x14ac:dyDescent="0.25">
      <c r="E224" t="str">
        <v>Procure ETF Trust II</v>
      </c>
      <c r="F224">
        <f>COUNTIF(ETFs!$S$2:$S$3844,Analysis!E224)</f>
        <v>1</v>
      </c>
    </row>
    <row r="225" spans="5:6" x14ac:dyDescent="0.25">
      <c r="E225" t="str">
        <v>Split Rock Private Trading &amp; Wealth Management, LLC</v>
      </c>
      <c r="F225">
        <f>COUNTIF(ETFs!$S$2:$S$3844,Analysis!E225)</f>
        <v>1</v>
      </c>
    </row>
    <row r="226" spans="5:6" x14ac:dyDescent="0.25">
      <c r="E226" t="str">
        <v>GGM ETF</v>
      </c>
      <c r="F226">
        <f>COUNTIF(ETFs!$S$2:$S$3844,Analysis!E226)</f>
        <v>1</v>
      </c>
    </row>
    <row r="227" spans="5:6" x14ac:dyDescent="0.25">
      <c r="E227" t="str">
        <v>Formidable Funds</v>
      </c>
      <c r="F227">
        <f>COUNTIF(ETFs!$S$2:$S$3844,Analysis!E227)</f>
        <v>1</v>
      </c>
    </row>
    <row r="228" spans="5:6" x14ac:dyDescent="0.25">
      <c r="E228" t="str">
        <v>Adasina</v>
      </c>
      <c r="F228">
        <f>COUNTIF(ETFs!$S$2:$S$3844,Analysis!E228)</f>
        <v>1</v>
      </c>
    </row>
    <row r="229" spans="5:6" x14ac:dyDescent="0.25">
      <c r="E229" t="str">
        <v>Bridges</v>
      </c>
      <c r="F229">
        <f>COUNTIF(ETFs!$S$2:$S$3844,Analysis!E229)</f>
        <v>1</v>
      </c>
    </row>
    <row r="230" spans="5:6" x14ac:dyDescent="0.25">
      <c r="E230" t="str">
        <v>Atlas Fund</v>
      </c>
      <c r="F230">
        <f>COUNTIF(ETFs!$S$2:$S$3844,Analysis!E230)</f>
        <v>1</v>
      </c>
    </row>
    <row r="231" spans="5:6" x14ac:dyDescent="0.25">
      <c r="E231" t="str">
        <v>Acruence</v>
      </c>
      <c r="F231">
        <f>COUNTIF(ETFs!$S$2:$S$3844,Analysis!E231)</f>
        <v>1</v>
      </c>
    </row>
    <row r="232" spans="5:6" x14ac:dyDescent="0.25">
      <c r="E232" t="str">
        <v>EMQQ</v>
      </c>
      <c r="F232">
        <f>COUNTIF(ETFs!$S$2:$S$3844,Analysis!E232)</f>
        <v>1</v>
      </c>
    </row>
    <row r="233" spans="5:6" x14ac:dyDescent="0.25">
      <c r="E233" t="str">
        <v>Keating Investment Counselors Inc</v>
      </c>
      <c r="F233">
        <f>COUNTIF(ETFs!$S$2:$S$3844,Analysis!E233)</f>
        <v>1</v>
      </c>
    </row>
    <row r="234" spans="5:6" x14ac:dyDescent="0.25">
      <c r="E234" t="str">
        <v>Otter Creek</v>
      </c>
      <c r="F234">
        <f>COUNTIF(ETFs!$S$2:$S$3844,Analysis!E234)</f>
        <v>1</v>
      </c>
    </row>
    <row r="235" spans="5:6" x14ac:dyDescent="0.25">
      <c r="E235" t="str">
        <v>Swan Capital Management LLC</v>
      </c>
      <c r="F235">
        <f>COUNTIF(ETFs!$S$2:$S$3844,Analysis!E235)</f>
        <v>1</v>
      </c>
    </row>
    <row r="236" spans="5:6" x14ac:dyDescent="0.25">
      <c r="E236" t="str">
        <v>Absolute Investment Advisers</v>
      </c>
      <c r="F236">
        <f>COUNTIF(ETFs!$S$2:$S$3844,Analysis!E236)</f>
        <v>1</v>
      </c>
    </row>
    <row r="237" spans="5:6" x14ac:dyDescent="0.25">
      <c r="E237" t="str">
        <v>Langar Funds</v>
      </c>
      <c r="F237">
        <f>COUNTIF(ETFs!$S$2:$S$3844,Analysis!E237)</f>
        <v>1</v>
      </c>
    </row>
    <row r="238" spans="5:6" x14ac:dyDescent="0.25">
      <c r="E238" t="str">
        <v>Hypatia Capital Group</v>
      </c>
      <c r="F238">
        <f>COUNTIF(ETFs!$S$2:$S$3844,Analysis!E238)</f>
        <v>1</v>
      </c>
    </row>
    <row r="239" spans="5:6" x14ac:dyDescent="0.25">
      <c r="E239" t="str">
        <v>Hennessy</v>
      </c>
      <c r="F239">
        <f>COUNTIF(ETFs!$S$2:$S$3844,Analysis!E239)</f>
        <v>1</v>
      </c>
    </row>
    <row r="240" spans="5:6" x14ac:dyDescent="0.25">
      <c r="E240" t="str">
        <v>Polen Capital</v>
      </c>
      <c r="F240">
        <f>COUNTIF(ETFs!$S$2:$S$3844,Analysis!E240)</f>
        <v>1</v>
      </c>
    </row>
    <row r="241" spans="5:6" x14ac:dyDescent="0.25">
      <c r="E241" t="str">
        <v>Tactical Advantage</v>
      </c>
      <c r="F241">
        <f>COUNTIF(ETFs!$S$2:$S$3844,Analysis!E241)</f>
        <v>1</v>
      </c>
    </row>
    <row r="242" spans="5:6" x14ac:dyDescent="0.25">
      <c r="E242" t="str">
        <v>Eagle Capital Management, LLC</v>
      </c>
      <c r="F242">
        <f>COUNTIF(ETFs!$S$2:$S$3844,Analysis!E242)</f>
        <v>1</v>
      </c>
    </row>
    <row r="243" spans="5:6" x14ac:dyDescent="0.25">
      <c r="E243" t="str">
        <v>Tweedy, Browne</v>
      </c>
      <c r="F243">
        <f>COUNTIF(ETFs!$S$2:$S$3844,Analysis!E243)</f>
        <v>1</v>
      </c>
    </row>
    <row r="244" spans="5:6" x14ac:dyDescent="0.25">
      <c r="E244" t="str">
        <v>Pinnacle</v>
      </c>
      <c r="F244">
        <f>COUNTIF(ETFs!$S$2:$S$3844,Analysis!E244)</f>
        <v>1</v>
      </c>
    </row>
    <row r="245" spans="5:6" x14ac:dyDescent="0.25">
      <c r="E245" t="str">
        <v>The Burney Company</v>
      </c>
      <c r="F245">
        <f>COUNTIF(ETFs!$S$2:$S$3844,Analysis!E245)</f>
        <v>1</v>
      </c>
    </row>
    <row r="246" spans="5:6" x14ac:dyDescent="0.25">
      <c r="E246" t="str">
        <v>Counterpoint Mutual Funds</v>
      </c>
      <c r="F246">
        <f>COUNTIF(ETFs!$S$2:$S$3844,Analysis!E246)</f>
        <v>1</v>
      </c>
    </row>
    <row r="247" spans="5:6" x14ac:dyDescent="0.25">
      <c r="E247" t="str">
        <v>Gadsden</v>
      </c>
      <c r="F247">
        <f>COUNTIF(ETFs!$S$2:$S$3844,Analysis!E247)</f>
        <v>1</v>
      </c>
    </row>
    <row r="248" spans="5:6" x14ac:dyDescent="0.25">
      <c r="E248" t="str">
        <v>Knowledge Leaders Capital</v>
      </c>
      <c r="F248">
        <f>COUNTIF(ETFs!$S$2:$S$3844,Analysis!E248)</f>
        <v>1</v>
      </c>
    </row>
    <row r="249" spans="5:6" x14ac:dyDescent="0.25">
      <c r="E249" t="str">
        <v>Aztlan ETFs</v>
      </c>
      <c r="F249">
        <f>COUNTIF(ETFs!$S$2:$S$3844,Analysis!E249)</f>
        <v>1</v>
      </c>
    </row>
    <row r="250" spans="5:6" x14ac:dyDescent="0.25">
      <c r="E250" t="str">
        <v>Ionic Capital Management</v>
      </c>
      <c r="F250">
        <f>COUNTIF(ETFs!$S$2:$S$3844,Analysis!E250)</f>
        <v>1</v>
      </c>
    </row>
    <row r="251" spans="5:6" x14ac:dyDescent="0.25">
      <c r="E251" t="str">
        <v>QRAFT Technologies, Inc</v>
      </c>
      <c r="F251">
        <f>COUNTIF(ETFs!$S$2:$S$3844,Analysis!E251)</f>
        <v>1</v>
      </c>
    </row>
    <row r="252" spans="5:6" x14ac:dyDescent="0.25">
      <c r="E252" t="str">
        <v>GammaRoad</v>
      </c>
      <c r="F252">
        <f>COUNTIF(ETFs!$S$2:$S$3844,Analysis!E252)</f>
        <v>1</v>
      </c>
    </row>
    <row r="253" spans="5:6" x14ac:dyDescent="0.25">
      <c r="E253" t="str">
        <v>Counterpoint Funds</v>
      </c>
      <c r="F253">
        <f>COUNTIF(ETFs!$S$2:$S$3844,Analysis!E253)</f>
        <v>1</v>
      </c>
    </row>
    <row r="254" spans="5:6" x14ac:dyDescent="0.25">
      <c r="E254" t="str">
        <v>EntrepreneurShares</v>
      </c>
      <c r="F254">
        <f>COUNTIF(ETFs!$S$2:$S$3844,Analysis!E254)</f>
        <v>1</v>
      </c>
    </row>
    <row r="255" spans="5:6" x14ac:dyDescent="0.25">
      <c r="E255" t="str">
        <v>WealthTrust Asset Management</v>
      </c>
      <c r="F255">
        <f>COUNTIF(ETFs!$S$2:$S$3844,Analysis!E255)</f>
        <v>1</v>
      </c>
    </row>
    <row r="256" spans="5:6" x14ac:dyDescent="0.25">
      <c r="E256" t="str">
        <v>ACV ETFs</v>
      </c>
      <c r="F256">
        <f>COUNTIF(ETFs!$S$2:$S$3844,Analysis!E256)</f>
        <v>1</v>
      </c>
    </row>
    <row r="257" spans="5:6" x14ac:dyDescent="0.25">
      <c r="E257" t="str">
        <v>Matrix Asset Advisors Inc</v>
      </c>
      <c r="F257">
        <f>COUNTIF(ETFs!$S$2:$S$3844,Analysis!E257)</f>
        <v>1</v>
      </c>
    </row>
    <row r="258" spans="5:6" x14ac:dyDescent="0.25">
      <c r="E258" t="str">
        <v>National security index</v>
      </c>
      <c r="F258">
        <f>COUNTIF(ETFs!$S$2:$S$3844,Analysis!E258)</f>
        <v>1</v>
      </c>
    </row>
    <row r="259" spans="5:6" x14ac:dyDescent="0.25">
      <c r="E259" t="str">
        <v>Pacific Capital Partners Limited</v>
      </c>
      <c r="F259">
        <f>COUNTIF(ETFs!$S$2:$S$3844,Analysis!E259)</f>
        <v>1</v>
      </c>
    </row>
    <row r="260" spans="5:6" x14ac:dyDescent="0.25">
      <c r="E260" t="str">
        <v>MSA Power Funds LLC</v>
      </c>
      <c r="F260">
        <f>COUNTIF(ETFs!$S$2:$S$3844,Analysis!E260)</f>
        <v>1</v>
      </c>
    </row>
    <row r="261" spans="5:6" x14ac:dyDescent="0.25">
      <c r="E261" t="str">
        <v>AOT Invest LLC</v>
      </c>
      <c r="F261">
        <f>COUNTIF(ETFs!$S$2:$S$3844,Analysis!E261)</f>
        <v>1</v>
      </c>
    </row>
    <row r="262" spans="5:6" x14ac:dyDescent="0.25">
      <c r="E262" t="str">
        <v>Point Bridge Capital</v>
      </c>
      <c r="F262">
        <f>COUNTIF(ETFs!$S$2:$S$3844,Analysis!E262)</f>
        <v>1</v>
      </c>
    </row>
    <row r="263" spans="5:6" x14ac:dyDescent="0.25">
      <c r="E263" t="str">
        <v>Relative Sentiment</v>
      </c>
      <c r="F263">
        <f>COUNTIF(ETFs!$S$2:$S$3844,Analysis!E263)</f>
        <v>1</v>
      </c>
    </row>
    <row r="264" spans="5:6" x14ac:dyDescent="0.25">
      <c r="E264" t="str">
        <v>WHITEWOLF</v>
      </c>
      <c r="F264">
        <f>COUNTIF(ETFs!$S$2:$S$3844,Analysis!E264)</f>
        <v>1</v>
      </c>
    </row>
    <row r="265" spans="5:6" x14ac:dyDescent="0.25">
      <c r="E265" t="str">
        <v>Intelligent Funds</v>
      </c>
      <c r="F265">
        <f>COUNTIF(ETFs!$S$2:$S$3844,Analysis!E265)</f>
        <v>1</v>
      </c>
    </row>
    <row r="266" spans="5:6" x14ac:dyDescent="0.25">
      <c r="E266" t="str">
        <v>Tremblant Advisors LP</v>
      </c>
      <c r="F266">
        <f>COUNTIF(ETFs!$S$2:$S$3844,Analysis!E266)</f>
        <v>1</v>
      </c>
    </row>
    <row r="267" spans="5:6" x14ac:dyDescent="0.25">
      <c r="E267" t="str">
        <v>Affinity Investment Advisors, LLC</v>
      </c>
      <c r="F267">
        <f>COUNTIF(ETFs!$S$2:$S$3844,Analysis!E267)</f>
        <v>1</v>
      </c>
    </row>
    <row r="268" spans="5:6" x14ac:dyDescent="0.25">
      <c r="E268" t="str">
        <v>PLUS ETF</v>
      </c>
      <c r="F268">
        <f>COUNTIF(ETFs!$S$2:$S$3844,Analysis!E268)</f>
        <v>1</v>
      </c>
    </row>
    <row r="269" spans="5:6" x14ac:dyDescent="0.25">
      <c r="E269" t="str">
        <v>GuruFocusETF</v>
      </c>
      <c r="F269">
        <f>COUNTIF(ETFs!$S$2:$S$3844,Analysis!E269)</f>
        <v>1</v>
      </c>
    </row>
    <row r="270" spans="5:6" x14ac:dyDescent="0.25">
      <c r="E270" t="str">
        <v>Ned Davis Research</v>
      </c>
      <c r="F270">
        <f>COUNTIF(ETFs!$S$2:$S$3844,Analysis!E270)</f>
        <v>1</v>
      </c>
    </row>
    <row r="271" spans="5:6" x14ac:dyDescent="0.25">
      <c r="E271" t="str">
        <v>Exponential ETFs</v>
      </c>
      <c r="F271">
        <f>COUNTIF(ETFs!$S$2:$S$3844,Analysis!E271)</f>
        <v>1</v>
      </c>
    </row>
    <row r="272" spans="5:6" x14ac:dyDescent="0.25">
      <c r="E272" t="str">
        <v>Performance Trust Asset Management</v>
      </c>
      <c r="F272">
        <f>COUNTIF(ETFs!$S$2:$S$3844,Analysis!E272)</f>
        <v>1</v>
      </c>
    </row>
    <row r="273" spans="5:6" x14ac:dyDescent="0.25">
      <c r="E273" t="str">
        <v>Evoke</v>
      </c>
      <c r="F273">
        <f>COUNTIF(ETFs!$S$2:$S$3844,Analysis!E273)</f>
        <v>1</v>
      </c>
    </row>
    <row r="274" spans="5:6" x14ac:dyDescent="0.25">
      <c r="E274" t="str">
        <v>First Trust Advisors L.P.</v>
      </c>
      <c r="F274">
        <f>COUNTIF(ETFs!$S$2:$S$3844,Analysis!E274)</f>
        <v>1</v>
      </c>
    </row>
    <row r="275" spans="5:6" x14ac:dyDescent="0.25">
      <c r="E275" t="str">
        <v>StockSnips</v>
      </c>
      <c r="F275">
        <f>COUNTIF(ETFs!$S$2:$S$3844,Analysis!E275)</f>
        <v>1</v>
      </c>
    </row>
    <row r="276" spans="5:6" x14ac:dyDescent="0.25">
      <c r="E276" t="str">
        <v>River1 Asset Management LLC</v>
      </c>
      <c r="F276">
        <f>COUNTIF(ETFs!$S$2:$S$3844,Analysis!E276)</f>
        <v>1</v>
      </c>
    </row>
    <row r="277" spans="5:6" x14ac:dyDescent="0.25">
      <c r="E277" t="str">
        <v>Segall Bryant &amp; Hamill</v>
      </c>
      <c r="F277">
        <f>COUNTIF(ETFs!$S$2:$S$3844,Analysis!E277)</f>
        <v>1</v>
      </c>
    </row>
    <row r="278" spans="5:6" x14ac:dyDescent="0.25">
      <c r="E278" t="str">
        <v>Curran Investment Partners</v>
      </c>
      <c r="F278">
        <f>COUNTIF(ETFs!$S$2:$S$3844,Analysis!E278)</f>
        <v>1</v>
      </c>
    </row>
    <row r="279" spans="5:6" x14ac:dyDescent="0.25">
      <c r="E279" t="str">
        <v>Validus</v>
      </c>
      <c r="F279">
        <f>COUNTIF(ETFs!$S$2:$S$3844,Analysis!E279)</f>
        <v>1</v>
      </c>
    </row>
    <row r="280" spans="5:6" x14ac:dyDescent="0.25">
      <c r="E280" t="str">
        <v>Honeytree</v>
      </c>
      <c r="F280">
        <f>COUNTIF(ETFs!$S$2:$S$3844,Analysis!E280)</f>
        <v>1</v>
      </c>
    </row>
    <row r="281" spans="5:6" x14ac:dyDescent="0.25">
      <c r="E281" t="str">
        <v>THOR</v>
      </c>
      <c r="F281">
        <f>COUNTIF(ETFs!$S$2:$S$3844,Analysis!E281)</f>
        <v>1</v>
      </c>
    </row>
    <row r="282" spans="5:6" x14ac:dyDescent="0.25">
      <c r="E282" t="str">
        <v>IRET ETF</v>
      </c>
      <c r="F282">
        <f>COUNTIF(ETFs!$S$2:$S$3844,Analysis!E282)</f>
        <v>1</v>
      </c>
    </row>
    <row r="283" spans="5:6" x14ac:dyDescent="0.25">
      <c r="E283" t="str">
        <v>North Square</v>
      </c>
      <c r="F283">
        <f>COUNTIF(ETFs!$S$2:$S$3844,Analysis!E283)</f>
        <v>1</v>
      </c>
    </row>
    <row r="284" spans="5:6" x14ac:dyDescent="0.25">
      <c r="E284" t="str">
        <v>Miller Value Funds</v>
      </c>
      <c r="F284">
        <f>COUNTIF(ETFs!$S$2:$S$3844,Analysis!E284)</f>
        <v>1</v>
      </c>
    </row>
    <row r="285" spans="5:6" x14ac:dyDescent="0.25">
      <c r="E285" t="str">
        <v>Cambiar Funds</v>
      </c>
      <c r="F285">
        <f>COUNTIF(ETFs!$S$2:$S$3844,Analysis!E285)</f>
        <v>1</v>
      </c>
    </row>
    <row r="286" spans="5:6" x14ac:dyDescent="0.25">
      <c r="E286" t="str">
        <v>TBG ETF</v>
      </c>
      <c r="F286">
        <f>COUNTIF(ETFs!$S$2:$S$3844,Analysis!E286)</f>
        <v>1</v>
      </c>
    </row>
    <row r="287" spans="5:6" x14ac:dyDescent="0.25">
      <c r="E287" t="str">
        <v>Sterling Capital Funds</v>
      </c>
      <c r="F287">
        <f>COUNTIF(ETFs!$S$2:$S$3844,Analysis!E287)</f>
        <v>1</v>
      </c>
    </row>
    <row r="288" spans="5:6" x14ac:dyDescent="0.25">
      <c r="E288" t="str">
        <v>Oakmark</v>
      </c>
      <c r="F288">
        <f>COUNTIF(ETFs!$S$2:$S$3844,Analysis!E288)</f>
        <v>1</v>
      </c>
    </row>
    <row r="289" spans="5:6" x14ac:dyDescent="0.25">
      <c r="E289" t="str">
        <v>Fairlead Funds</v>
      </c>
      <c r="F289">
        <f>COUNTIF(ETFs!$S$2:$S$3844,Analysis!E289)</f>
        <v>1</v>
      </c>
    </row>
    <row r="290" spans="5:6" x14ac:dyDescent="0.25">
      <c r="E290" t="str">
        <v>Running Oak Capital LLC</v>
      </c>
      <c r="F290">
        <f>COUNTIF(ETFs!$S$2:$S$3844,Analysis!E290)</f>
        <v>1</v>
      </c>
    </row>
    <row r="291" spans="5:6" x14ac:dyDescent="0.25">
      <c r="E291" t="str">
        <v>Jensen</v>
      </c>
      <c r="F291">
        <f>COUNTIF(ETFs!$S$2:$S$3844,Analysis!E291)</f>
        <v>1</v>
      </c>
    </row>
    <row r="292" spans="5:6" x14ac:dyDescent="0.25">
      <c r="E292" t="str">
        <v>Cullen Capital Management, LLC</v>
      </c>
      <c r="F292">
        <f>COUNTIF(ETFs!$S$2:$S$3844,Analysis!E292)</f>
        <v>1</v>
      </c>
    </row>
    <row r="293" spans="5:6" x14ac:dyDescent="0.25">
      <c r="E293" t="str">
        <v>Hilton Capital Management, LLC</v>
      </c>
      <c r="F293">
        <f>COUNTIF(ETFs!$S$2:$S$3844,Analysis!E293)</f>
        <v>1</v>
      </c>
    </row>
    <row r="294" spans="5:6" x14ac:dyDescent="0.25">
      <c r="E294" t="str">
        <v>Spinnaker ETF Trust</v>
      </c>
      <c r="F294">
        <f>COUNTIF(ETFs!$S$2:$S$3844,Analysis!E294)</f>
        <v>1</v>
      </c>
    </row>
    <row r="295" spans="5:6" x14ac:dyDescent="0.25">
      <c r="E295" t="str">
        <v>Emerald Mutual Fund Advisers Trust</v>
      </c>
      <c r="F295">
        <f>COUNTIF(ETFs!$S$2:$S$3844,Analysis!E295)</f>
        <v>1</v>
      </c>
    </row>
    <row r="296" spans="5:6" x14ac:dyDescent="0.25">
      <c r="E296" t="str">
        <v>CastleArk Management LLC</v>
      </c>
      <c r="F296">
        <f>COUNTIF(ETFs!$S$2:$S$3844,Analysis!E296)</f>
        <v>1</v>
      </c>
    </row>
    <row r="297" spans="5:6" x14ac:dyDescent="0.25">
      <c r="E297" t="str">
        <v>MKAMETF</v>
      </c>
      <c r="F297">
        <f>COUNTIF(ETFs!$S$2:$S$3844,Analysis!E297)</f>
        <v>1</v>
      </c>
    </row>
    <row r="298" spans="5:6" x14ac:dyDescent="0.25">
      <c r="E298" t="str">
        <v>Soundwatch Capital</v>
      </c>
      <c r="F298">
        <f>COUNTIF(ETFs!$S$2:$S$3844,Analysis!E298)</f>
        <v>1</v>
      </c>
    </row>
    <row r="299" spans="5:6" x14ac:dyDescent="0.25">
      <c r="E299" t="str">
        <v>Argent</v>
      </c>
      <c r="F299">
        <f>COUNTIF(ETFs!$S$2:$S$3844,Analysis!E299)</f>
        <v>1</v>
      </c>
    </row>
    <row r="300" spans="5:6" x14ac:dyDescent="0.25">
      <c r="E300" t="str">
        <v>Capital Research and Management Company</v>
      </c>
      <c r="F300">
        <f>COUNTIF(ETFs!$S$2:$S$3844,Analysis!E300)</f>
        <v>1</v>
      </c>
    </row>
    <row r="301" spans="5:6" x14ac:dyDescent="0.25">
      <c r="E301" t="str">
        <v>CornerCap</v>
      </c>
      <c r="F301">
        <f>COUNTIF(ETFs!$S$2:$S$3844,Analysis!E301)</f>
        <v>1</v>
      </c>
    </row>
    <row r="302" spans="5:6" x14ac:dyDescent="0.25">
      <c r="E302" t="str">
        <v>Vident Financial</v>
      </c>
      <c r="F302">
        <f>COUNTIF(ETFs!$S$2:$S$3844,Analysis!E302)</f>
        <v>1</v>
      </c>
    </row>
    <row r="303" spans="5:6" x14ac:dyDescent="0.25">
      <c r="E303" t="str">
        <v>Democracy Investments</v>
      </c>
      <c r="F303">
        <f>COUNTIF(ETFs!$S$2:$S$3844,Analysis!E303)</f>
        <v>1</v>
      </c>
    </row>
    <row r="304" spans="5:6" x14ac:dyDescent="0.25">
      <c r="E304" t="str">
        <v>Regan Capital, LLC</v>
      </c>
      <c r="F304">
        <f>COUNTIF(ETFs!$S$2:$S$3844,Analysis!E304)</f>
        <v>1</v>
      </c>
    </row>
    <row r="305" spans="5:6" x14ac:dyDescent="0.25">
      <c r="E305" t="str">
        <v>Altrius Capital Management,Inc.</v>
      </c>
      <c r="F305">
        <f>COUNTIF(ETFs!$S$2:$S$3844,Analysis!E305)</f>
        <v>1</v>
      </c>
    </row>
    <row r="306" spans="5:6" x14ac:dyDescent="0.25">
      <c r="E306" t="str">
        <v>Applied Finance</v>
      </c>
      <c r="F306">
        <f>COUNTIF(ETFs!$S$2:$S$3844,Analysis!E306)</f>
        <v>1</v>
      </c>
    </row>
    <row r="307" spans="5:6" x14ac:dyDescent="0.25">
      <c r="E307" t="str">
        <v>Stance Funds</v>
      </c>
      <c r="F307">
        <f>COUNTIF(ETFs!$S$2:$S$3844,Analysis!E307)</f>
        <v>1</v>
      </c>
    </row>
    <row r="308" spans="5:6" x14ac:dyDescent="0.25">
      <c r="E308" t="str">
        <v>FCF Funds</v>
      </c>
      <c r="F308">
        <f>COUNTIF(ETFs!$S$2:$S$3844,Analysis!E308)</f>
        <v>1</v>
      </c>
    </row>
    <row r="309" spans="5:6" x14ac:dyDescent="0.25">
      <c r="E309" t="str">
        <v>Build Asset Management, LLC</v>
      </c>
      <c r="F309">
        <f>COUNTIF(ETFs!$S$2:$S$3844,Analysis!E309)</f>
        <v>1</v>
      </c>
    </row>
    <row r="310" spans="5:6" x14ac:dyDescent="0.25">
      <c r="E310" t="str">
        <v>Bahl &amp; Gaynor Investment Counsel</v>
      </c>
      <c r="F310">
        <f>COUNTIF(ETFs!$S$2:$S$3844,Analysis!E310)</f>
        <v>1</v>
      </c>
    </row>
    <row r="311" spans="5:6" x14ac:dyDescent="0.25">
      <c r="E311" t="str">
        <v>ALPHA BLUE CAPITAL</v>
      </c>
      <c r="F311">
        <f>COUNTIF(ETFs!$S$2:$S$3844,Analysis!E311)</f>
        <v>1</v>
      </c>
    </row>
    <row r="312" spans="5:6" x14ac:dyDescent="0.25">
      <c r="E312" t="str">
        <v>LSV Fund</v>
      </c>
      <c r="F312">
        <f>COUNTIF(ETFs!$S$2:$S$3844,Analysis!E312)</f>
        <v>1</v>
      </c>
    </row>
    <row r="313" spans="5:6" x14ac:dyDescent="0.25">
      <c r="E313" t="str">
        <v>Horizon Investments</v>
      </c>
      <c r="F313">
        <f>COUNTIF(ETFs!$S$2:$S$3844,Analysis!E313)</f>
        <v>1</v>
      </c>
    </row>
    <row r="314" spans="5:6" x14ac:dyDescent="0.25">
      <c r="E314" t="str">
        <v>Freedom Day Solutions, LLC</v>
      </c>
      <c r="F314">
        <f>COUNTIF(ETFs!$S$2:$S$3844,Analysis!E314)</f>
        <v>1</v>
      </c>
    </row>
    <row r="315" spans="5:6" x14ac:dyDescent="0.25">
      <c r="E315" t="str">
        <v>Disciplinefunds</v>
      </c>
      <c r="F315">
        <f>COUNTIF(ETFs!$S$2:$S$3844,Analysis!E315)</f>
        <v>1</v>
      </c>
    </row>
    <row r="316" spans="5:6" x14ac:dyDescent="0.25">
      <c r="E316" t="str">
        <v>SanJac</v>
      </c>
      <c r="F316">
        <f>COUNTIF(ETFs!$S$2:$S$3844,Analysis!E316)</f>
        <v>1</v>
      </c>
    </row>
    <row r="317" spans="5:6" x14ac:dyDescent="0.25">
      <c r="E317" t="str">
        <v>MarketDesk</v>
      </c>
      <c r="F317">
        <f>COUNTIF(ETFs!$S$2:$S$3844,Analysis!E317)</f>
        <v>1</v>
      </c>
    </row>
    <row r="318" spans="5:6" x14ac:dyDescent="0.25">
      <c r="E318" t="str">
        <v>Astoria Capital Partners L P</v>
      </c>
      <c r="F318">
        <f>COUNTIF(ETFs!$S$2:$S$3844,Analysis!E318)</f>
        <v>1</v>
      </c>
    </row>
    <row r="319" spans="5:6" x14ac:dyDescent="0.25">
      <c r="E319" t="str">
        <v>CCM Investment Group, LLC</v>
      </c>
      <c r="F319">
        <f>COUNTIF(ETFs!$S$2:$S$3844,Analysis!E319)</f>
        <v>1</v>
      </c>
    </row>
    <row r="320" spans="5:6" x14ac:dyDescent="0.25">
      <c r="E320" t="str">
        <v>Hoya Capital Real Estate</v>
      </c>
      <c r="F320">
        <f>COUNTIF(ETFs!$S$2:$S$3844,Analysis!E320)</f>
        <v>1</v>
      </c>
    </row>
    <row r="321" spans="5:6" x14ac:dyDescent="0.25">
      <c r="E321" t="str">
        <v>Reverb ETF</v>
      </c>
      <c r="F321">
        <f>COUNTIF(ETFs!$S$2:$S$3844,Analysis!E321)</f>
        <v>1</v>
      </c>
    </row>
    <row r="322" spans="5:6" x14ac:dyDescent="0.25">
      <c r="E322" t="str">
        <v>Community Capital Management</v>
      </c>
      <c r="F322">
        <f>COUNTIF(ETFs!$S$2:$S$3844,Analysis!E322)</f>
        <v>1</v>
      </c>
    </row>
    <row r="323" spans="5:6" x14ac:dyDescent="0.25">
      <c r="E323" t="str">
        <v>Merk Funds</v>
      </c>
      <c r="F323">
        <f>COUNTIF(ETFs!$S$2:$S$3844,Analysis!E323)</f>
        <v>1</v>
      </c>
    </row>
    <row r="324" spans="5:6" x14ac:dyDescent="0.25">
      <c r="E324" t="str">
        <v>Longview Funds</v>
      </c>
      <c r="F324">
        <f>COUNTIF(ETFs!$S$2:$S$3844,Analysis!E324)</f>
        <v>1</v>
      </c>
    </row>
    <row r="325" spans="5:6" x14ac:dyDescent="0.25">
      <c r="E325" t="str">
        <v>Alternative Access Funds</v>
      </c>
      <c r="F325">
        <f>COUNTIF(ETFs!$S$2:$S$3844,Analysis!E325)</f>
        <v>1</v>
      </c>
    </row>
    <row r="326" spans="5:6" x14ac:dyDescent="0.25">
      <c r="E326" t="str">
        <v>Twin Oak ETF Company</v>
      </c>
      <c r="F326">
        <f>COUNTIF(ETFs!$S$2:$S$3844,Analysis!E326)</f>
        <v>1</v>
      </c>
    </row>
    <row r="327" spans="5:6" x14ac:dyDescent="0.25">
      <c r="E327" t="str">
        <v>Intech</v>
      </c>
      <c r="F327">
        <f>COUNTIF(ETFs!$S$2:$S$3844,Analysis!E327)</f>
        <v>1</v>
      </c>
    </row>
    <row r="328" spans="5:6" x14ac:dyDescent="0.25">
      <c r="E328" t="str">
        <v>Hashdex Asset Management Ltd.</v>
      </c>
      <c r="F328">
        <f>COUNTIF(ETFs!$S$2:$S$3844,Analysis!E328)</f>
        <v>1</v>
      </c>
    </row>
    <row r="329" spans="5:6" x14ac:dyDescent="0.25">
      <c r="E329" t="str">
        <v>Elm Partners Management LLC</v>
      </c>
      <c r="F329">
        <f>COUNTIF(ETFs!$S$2:$S$3844,Analysis!E329)</f>
        <v>1</v>
      </c>
    </row>
    <row r="330" spans="5:6" x14ac:dyDescent="0.25">
      <c r="E330" t="str">
        <v>Valkyrie Digital Assets LLC</v>
      </c>
      <c r="F330">
        <f>COUNTIF(ETFs!$S$2:$S$3844,Analysis!E330)</f>
        <v>1</v>
      </c>
    </row>
    <row r="331" spans="5:6" x14ac:dyDescent="0.25">
      <c r="E331" t="str">
        <v>21Shares US LLC</v>
      </c>
      <c r="F331">
        <f>COUNTIF(ETFs!$S$2:$S$3844,Analysis!E331)</f>
        <v>1</v>
      </c>
    </row>
    <row r="332" spans="5:6" x14ac:dyDescent="0.25">
      <c r="E332" t="str">
        <v>JLens</v>
      </c>
      <c r="F332">
        <f>COUNTIF(ETFs!$S$2:$S$3844,Analysis!E332)</f>
        <v>1</v>
      </c>
    </row>
    <row r="333" spans="5:6" x14ac:dyDescent="0.25">
      <c r="E333" t="str">
        <v>Calvert ETFs</v>
      </c>
      <c r="F333">
        <f>COUNTIF(ETFs!$S$2:$S$3844,Analysis!E333)</f>
        <v>1</v>
      </c>
    </row>
    <row r="334" spans="5:6" x14ac:dyDescent="0.25">
      <c r="E334" t="str">
        <v>Humankind</v>
      </c>
      <c r="F334">
        <f>COUNTIF(ETFs!$S$2:$S$3844,Analysis!E334)</f>
        <v>1</v>
      </c>
    </row>
    <row r="335" spans="5:6" x14ac:dyDescent="0.25">
      <c r="E335" t="str">
        <v>Research Affiliates LLC</v>
      </c>
      <c r="F335">
        <f>COUNTIF(ETFs!$S$2:$S$3844,Analysis!E335)</f>
        <v>1</v>
      </c>
    </row>
    <row r="336" spans="5:6" x14ac:dyDescent="0.25">
      <c r="E336">
        <v>0</v>
      </c>
    </row>
  </sheetData>
  <autoFilter ref="J1:K1" xr:uid="{BFBF1CBD-BC6E-4E94-88AD-28656AF69B17}">
    <sortState xmlns:xlrd2="http://schemas.microsoft.com/office/spreadsheetml/2017/richdata2" ref="J2:K120">
      <sortCondition descending="1" ref="K1"/>
    </sortState>
  </autoFilter>
  <dataValidations count="1">
    <dataValidation type="list" allowBlank="1" showInputMessage="1" showErrorMessage="1" sqref="B1 E1 O1" xr:uid="{C831E4B6-C468-4C58-A1A8-8E89282635D8}">
      <formula1>"Count, Value"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ETFs</vt:lpstr>
      <vt:lpstr>ETFs Filtered</vt:lpstr>
      <vt:lpstr>Sheet1</vt:lpstr>
      <vt:lpstr>Sheet15</vt:lpstr>
      <vt:lpstr>Divdends</vt:lpstr>
      <vt:lpstr>FX</vt:lpstr>
      <vt:lpstr>Analysis</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Laret</cp:lastModifiedBy>
  <cp:revision/>
  <dcterms:created xsi:type="dcterms:W3CDTF">2025-06-10T12:42:51Z</dcterms:created>
  <dcterms:modified xsi:type="dcterms:W3CDTF">2025-06-16T22:40:30Z</dcterms:modified>
  <cp:category/>
  <cp:contentStatus/>
</cp:coreProperties>
</file>